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CB1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عهد ومصروفات دمياط" sheetId="1" state="visible" r:id="rId1"/>
    <sheet xmlns:r="http://schemas.openxmlformats.org/officeDocument/2006/relationships" name="عهد ومصروفات بدر" sheetId="2" state="visible" r:id="rId2"/>
    <sheet xmlns:r="http://schemas.openxmlformats.org/officeDocument/2006/relationships" name="AUDIT_LOG" sheetId="3" state="visible" r:id="rId3"/>
    <sheet xmlns:r="http://schemas.openxmlformats.org/officeDocument/2006/relationships" name="القوائم" sheetId="4" state="hidden" r:id="rId4"/>
  </sheets>
  <externalReferences>
    <externalReference xmlns:r="http://schemas.openxmlformats.org/officeDocument/2006/relationships" r:id="rId5"/>
  </externalReferences>
  <definedNames>
    <definedName name="List_Items_DMT">OFFSET(القوائم!$A$2,0,0,MAX(1,COUNTIF(القوائم!$A$2:$A$61,"?*")),1)</definedName>
    <definedName name="List_Items_BDR">OFFSET(القوائم!$B$2,0,0,MAX(1,COUNTIF(القوائم!$B$2:$B$61,"?*")),1)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#,##0;[Red]&quot;عجز &quot;#,##0;&quot;-&quot;"/>
    <numFmt numFmtId="166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B5563"/>
      <sz val="9"/>
    </font>
    <font>
      <name val="Arial"/>
      <b val="1"/>
      <color rgb="00FFFFFF"/>
      <sz val="9"/>
    </font>
    <font>
      <name val="Arial"/>
      <b val="1"/>
      <color rgb="0034495E"/>
      <sz val="14"/>
    </font>
    <font>
      <name val="Arial"/>
      <b val="1"/>
      <color rgb="002E75B6"/>
      <sz val="14"/>
    </font>
    <font>
      <name val="Arial"/>
      <b val="1"/>
      <color rgb="00548235"/>
      <sz val="14"/>
    </font>
    <font>
      <name val="Arial"/>
      <b val="1"/>
      <color rgb="00B7791F"/>
      <sz val="14"/>
    </font>
    <font>
      <name val="Arial"/>
      <b val="1"/>
      <color rgb="007F6000"/>
      <sz val="10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4F6F8"/>
        <bgColor rgb="00F4F6F8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B7791F"/>
        <bgColor rgb="00B7791F"/>
      </patternFill>
    </fill>
    <fill>
      <patternFill patternType="solid">
        <fgColor rgb="00FFF2CC"/>
        <bgColor rgb="00FFF2CC"/>
      </patternFill>
    </fill>
    <fill>
      <patternFill patternType="solid">
        <fgColor rgb="005D6D7E"/>
        <bgColor rgb="005D6D7E"/>
      </patternFill>
    </fill>
    <fill>
      <patternFill patternType="solid">
        <fgColor rgb="00FFFDF2"/>
        <bgColor rgb="00FFFD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1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pivotButton="0" quotePrefix="0" xfId="0">
      <alignment horizontal="center" vertical="center" wrapText="1"/>
    </xf>
    <xf numFmtId="166" fontId="11" fillId="9" borderId="1" applyAlignment="1" applyProtection="1" pivotButton="0" quotePrefix="0" xfId="0">
      <alignment horizontal="center" vertical="center" wrapText="1"/>
      <protection locked="0" hidden="0"/>
    </xf>
    <xf numFmtId="0" fontId="11" fillId="9" borderId="1" applyAlignment="1" applyProtection="1" pivotButton="0" quotePrefix="0" xfId="0">
      <alignment horizontal="right" vertical="center" wrapText="1"/>
      <protection locked="0" hidden="0"/>
    </xf>
    <xf numFmtId="164" fontId="11" fillId="9" borderId="1" applyAlignment="1" applyProtection="1" pivotButton="0" quotePrefix="0" xfId="0">
      <alignment horizontal="right" vertical="center" wrapText="1"/>
      <protection locked="0" hidden="0"/>
    </xf>
    <xf numFmtId="164" fontId="11" fillId="0" borderId="1" applyAlignment="1" pivotButton="0" quotePrefix="0" xfId="0">
      <alignment horizontal="right" vertical="center" wrapText="1"/>
    </xf>
    <xf numFmtId="165" fontId="11" fillId="0" borderId="1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6">
    <dxf>
      <font>
        <name val="Arial"/>
        <b val="1"/>
        <color rgb="001F3864"/>
      </font>
      <fill>
        <patternFill patternType="solid">
          <fgColor rgb="00DCEAF5"/>
          <bgColor rgb="00DCEAF5"/>
        </patternFill>
      </fill>
      <border>
        <top style="thin">
          <color rgb="001F3864"/>
        </top>
      </border>
    </dxf>
    <dxf>
      <font>
        <name val="Arial"/>
        <b val="1"/>
        <color rgb="009C0006"/>
      </font>
      <fill>
        <patternFill patternType="solid">
          <fgColor rgb="00FBE3E3"/>
          <bgColor rgb="00FBE3E3"/>
        </patternFill>
      </fill>
    </dxf>
    <dxf>
      <font>
        <name val="Arial"/>
        <b val="1"/>
        <color rgb="007F6000"/>
      </font>
      <fill>
        <patternFill patternType="solid">
          <fgColor rgb="00FFF2CC"/>
          <bgColor rgb="00FFF2CC"/>
        </patternFill>
      </fill>
    </dxf>
    <dxf>
      <font>
        <name val="Arial"/>
        <color rgb="007F6000"/>
      </font>
      <fill>
        <patternFill patternType="solid">
          <fgColor rgb="00FFF9E6"/>
          <bgColor rgb="00FFF9E6"/>
        </patternFill>
      </fill>
    </dxf>
    <dxf>
      <font>
        <name val="Arial"/>
        <b val="1"/>
        <color rgb="00375623"/>
      </font>
      <fill>
        <patternFill patternType="solid">
          <fgColor rgb="00E2F0D9"/>
          <bgColor rgb="00E2F0D9"/>
        </patternFill>
      </fill>
    </dxf>
    <dxf>
      <fill>
        <patternFill patternType="solid">
          <fgColor rgb="00FBE3E3"/>
          <bgColor rgb="00FBE3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EBDA_EDU_Budget_Monitoring_System_2026-2027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موازنة دمياط"/>
      <sheetName val="موازنة بدر"/>
    </sheetNames>
    <sheetDataSet>
      <sheetData sheetId="0">
        <row r="8">
          <cell r="A8" t="str">
            <v>رواتب وحوافز</v>
          </cell>
        </row>
        <row r="9">
          <cell r="A9" t="str">
            <v>تدريب المعلمين</v>
          </cell>
        </row>
        <row r="10">
          <cell r="A10" t="str">
            <v>انتقالات وبدلات المتابعة الميدانية</v>
          </cell>
        </row>
        <row r="11">
          <cell r="A11" t="str">
            <v>معدات الأمن والسلامة (الصف الأول)</v>
          </cell>
        </row>
        <row r="12">
          <cell r="A12" t="str">
            <v>الزى المدرسى (الصف الأول)</v>
          </cell>
        </row>
        <row r="13">
          <cell r="A13" t="str">
            <v>انتقالات الموقع – الصف الثالث</v>
          </cell>
        </row>
        <row r="14">
          <cell r="A14" t="str">
            <v>وجبات الموقع – الصف الثالث</v>
          </cell>
        </row>
        <row r="15">
          <cell r="A15" t="str">
            <v>انتقالات الموقع – الصف الأول</v>
          </cell>
        </row>
        <row r="16">
          <cell r="A16" t="str">
            <v>انتقالات الموقع – الصف الثانى</v>
          </cell>
        </row>
        <row r="17">
          <cell r="A17" t="str">
            <v>وجبات الموقع – الصف الأول</v>
          </cell>
        </row>
        <row r="18">
          <cell r="A18" t="str">
            <v>وجبات الموقع – الصف الثانى</v>
          </cell>
        </row>
        <row r="19">
          <cell r="A19" t="str">
            <v>التأمين على الطلاب والعاملين</v>
          </cell>
        </row>
        <row r="20">
          <cell r="A20" t="str">
            <v>حافز برنامج المهارات الحياتية (سمات)</v>
          </cell>
        </row>
        <row r="21">
          <cell r="A21" t="str">
            <v>مطبوعات</v>
          </cell>
        </row>
        <row r="22">
          <cell r="A22" t="str">
            <v>مستهلكات ورش ومعامل</v>
          </cell>
        </row>
        <row r="23">
          <cell r="A23" t="str">
            <v>مستهلكات وأدوات دراسية بالفصول</v>
          </cell>
        </row>
        <row r="24">
          <cell r="A24" t="str">
            <v>تدريب الإداريين</v>
          </cell>
        </row>
        <row r="25">
          <cell r="A25" t="str">
            <v>عقد شركة النظافة</v>
          </cell>
        </row>
        <row r="26">
          <cell r="A26" t="str">
            <v>عقد شركة الأمن</v>
          </cell>
        </row>
        <row r="27">
          <cell r="A27" t="str">
            <v>أدوات مكتبية ومستهلكات وضيافة</v>
          </cell>
        </row>
        <row r="28">
          <cell r="A28" t="str">
            <v>صيانة واجهات وأسوار ومبانى</v>
          </cell>
        </row>
        <row r="29">
          <cell r="A29" t="str">
            <v>صيانة أجهزة ومعدات</v>
          </cell>
        </row>
        <row r="30">
          <cell r="A30" t="str">
            <v>صيانة ملاعب ولاند سكيب</v>
          </cell>
        </row>
        <row r="31">
          <cell r="A31" t="str">
            <v>تكاليف متنوعة وطوارئ</v>
          </cell>
        </row>
        <row r="32">
          <cell r="A32" t="str">
            <v>مصاريف امتحان الدبلوم</v>
          </cell>
        </row>
        <row r="33">
          <cell r="A33" t="str">
            <v>مصاريف تسويق مستمر</v>
          </cell>
        </row>
        <row r="34">
          <cell r="A34" t="str">
            <v>تطوير المناهج بالتخصص</v>
          </cell>
        </row>
        <row r="35">
          <cell r="A35" t="str">
            <v>اشتراك وتشغيل المنصة التعليمية والإدارية</v>
          </cell>
        </row>
        <row r="36">
          <cell r="A36" t="str">
            <v>مصروفات الإدارة الشهرية</v>
          </cell>
        </row>
        <row r="37">
          <cell r="A37" t="str">
            <v>ضريبة القيمة المضافة ( أتعاب الإدارة )</v>
          </cell>
        </row>
        <row r="38">
          <cell r="A38" t="str">
            <v>أصول ثابتة وتجهيزات</v>
          </cell>
        </row>
        <row r="39">
          <cell r="A39" t="str">
            <v>تكلفة الاعتماد الدولى والمراجعة الخارجية</v>
          </cell>
        </row>
      </sheetData>
      <sheetData sheetId="1">
        <row r="8">
          <cell r="A8" t="str">
            <v>رواتب وحوافز</v>
          </cell>
        </row>
        <row r="9">
          <cell r="A9" t="str">
            <v>تدريب المعلمين</v>
          </cell>
        </row>
        <row r="10">
          <cell r="A10" t="str">
            <v>انتقالات وبدلات المتابعة الميدانية</v>
          </cell>
        </row>
        <row r="11">
          <cell r="A11" t="str">
            <v>معدات الأمن والسلامة (الصف الأول)</v>
          </cell>
        </row>
        <row r="12">
          <cell r="A12" t="str">
            <v>الزى المدرسى (الصف الأول)</v>
          </cell>
        </row>
        <row r="13">
          <cell r="A13" t="str">
            <v>انتقالات الموقع – الصف الثالث</v>
          </cell>
        </row>
        <row r="14">
          <cell r="A14" t="str">
            <v>وجبات الموقع – الصف الثالث</v>
          </cell>
        </row>
        <row r="15">
          <cell r="A15" t="str">
            <v>انتقالات الموقع – الصف الأول</v>
          </cell>
        </row>
        <row r="16">
          <cell r="A16" t="str">
            <v>انتقالات الموقع – الصف الثانى</v>
          </cell>
        </row>
        <row r="17">
          <cell r="A17" t="str">
            <v>وجبات الموقع – الصف الأول</v>
          </cell>
        </row>
        <row r="18">
          <cell r="A18" t="str">
            <v>وجبات الموقع – الصف الثانى</v>
          </cell>
        </row>
        <row r="19">
          <cell r="A19" t="str">
            <v>التأمين على الطلاب والعاملين</v>
          </cell>
        </row>
        <row r="20">
          <cell r="A20" t="str">
            <v>حافز برنامج المهارات الحياتية (سمات)</v>
          </cell>
        </row>
        <row r="21">
          <cell r="A21" t="str">
            <v>مطبوعات</v>
          </cell>
        </row>
        <row r="22">
          <cell r="A22" t="str">
            <v>مستهلكات ورش ومعامل</v>
          </cell>
        </row>
        <row r="23">
          <cell r="A23" t="str">
            <v>مستهلكات وأدوات دراسية بالفصول</v>
          </cell>
        </row>
        <row r="24">
          <cell r="A24" t="str">
            <v>تدريب الإداريين</v>
          </cell>
        </row>
        <row r="25">
          <cell r="A25" t="str">
            <v>عقد شركة النظافة</v>
          </cell>
        </row>
        <row r="26">
          <cell r="A26" t="str">
            <v>عقد شركة الأمن</v>
          </cell>
        </row>
        <row r="27">
          <cell r="A27" t="str">
            <v>أدوات مكتبية ومستهلكات وضيافة</v>
          </cell>
        </row>
        <row r="28">
          <cell r="A28" t="str">
            <v>صيانة واجهات وأسوار ومبانى</v>
          </cell>
        </row>
        <row r="29">
          <cell r="A29" t="str">
            <v>صيانة أجهزة ومعدات</v>
          </cell>
        </row>
        <row r="30">
          <cell r="A30" t="str">
            <v>صيانة ملاعب ولاند سكيب</v>
          </cell>
        </row>
        <row r="31">
          <cell r="A31" t="str">
            <v>تكاليف متنوعة وطوارئ</v>
          </cell>
        </row>
        <row r="32">
          <cell r="A32" t="str">
            <v>مصاريف امتحان الدبلوم</v>
          </cell>
        </row>
        <row r="33">
          <cell r="A33" t="str">
            <v>مصاريف تسويق مستمر</v>
          </cell>
        </row>
        <row r="34">
          <cell r="A34" t="str">
            <v>تطوير المناهج بالتخصص</v>
          </cell>
        </row>
        <row r="35">
          <cell r="A35" t="str">
            <v>اشتراك وتشغيل المنصة التعليمية والإدارية</v>
          </cell>
        </row>
        <row r="36">
          <cell r="A36" t="str">
            <v>مصروفات الإدارة الشهرية</v>
          </cell>
        </row>
        <row r="37">
          <cell r="A37" t="str">
            <v>ضريبة القيمة المضافة ( أتعاب الإدارة )</v>
          </cell>
        </row>
        <row r="38">
          <cell r="A38" t="str">
            <v>أصول ثابتة وتجهيزات</v>
          </cell>
        </row>
        <row r="39">
          <cell r="A39" t="str">
            <v>تكلفة الاعتماد الدولى والمراجعة الخارجية</v>
          </cell>
        </row>
      </sheetData>
    </sheetDataSet>
  </externalBook>
</externalLink>
</file>

<file path=xl/tables/table1.xml><?xml version="1.0" encoding="utf-8"?>
<table xmlns="http://schemas.openxmlformats.org/spreadsheetml/2006/main" id="1" name="tblDMT_Ledger" displayName="tblDMT_Ledger" ref="A7:Q5007" headerRowCount="1">
  <autoFilter ref="A7:Q5007"/>
  <tableColumns count="17">
    <tableColumn id="1" name="عهدة / مصروف"/>
    <tableColumn id="2" name="رقم العهدة"/>
    <tableColumn id="3" name="التاريخ"/>
    <tableColumn id="4" name="الشهر"/>
    <tableColumn id="5" name="البيان / صاحب العهدة"/>
    <tableColumn id="6" name="قيمة العهدة"/>
    <tableColumn id="7" name="قيمة المصروف"/>
    <tableColumn id="8" name="بند الموازنة"/>
    <tableColumn id="9" name="موافقة المدير المباشر"/>
    <tableColumn id="10" name="تاريخ الموافقة"/>
    <tableColumn id="11" name="تمت التسوية مع الحسابات؟"/>
    <tableColumn id="12" name="حالة العهدة"/>
    <tableColumn id="13" name="تاريخ التسوية"/>
    <tableColumn id="14" name="ملاحظات"/>
    <tableColumn id="15" name="إجمالي مصروفات العهدة"/>
    <tableColumn id="16" name="المتبقي / العجز"/>
    <tableColumn id="17" name="الحالة والتنبيهات"/>
  </tableColumns>
  <tableStyleInfo name="TableStyleLight15" showRowStripes="0"/>
</table>
</file>

<file path=xl/tables/table2.xml><?xml version="1.0" encoding="utf-8"?>
<table xmlns="http://schemas.openxmlformats.org/spreadsheetml/2006/main" id="2" name="tblBDR_Ledger" displayName="tblBDR_Ledger" ref="A7:Q5007" headerRowCount="1">
  <autoFilter ref="A7:Q5007"/>
  <tableColumns count="17">
    <tableColumn id="1" name="عهدة / مصروف"/>
    <tableColumn id="2" name="رقم العهدة"/>
    <tableColumn id="3" name="التاريخ"/>
    <tableColumn id="4" name="الشهر"/>
    <tableColumn id="5" name="البيان / صاحب العهدة"/>
    <tableColumn id="6" name="قيمة العهدة"/>
    <tableColumn id="7" name="قيمة المصروف"/>
    <tableColumn id="8" name="بند الموازنة"/>
    <tableColumn id="9" name="موافقة المدير المباشر"/>
    <tableColumn id="10" name="تاريخ الموافقة"/>
    <tableColumn id="11" name="تمت التسوية مع الحسابات؟"/>
    <tableColumn id="12" name="حالة العهدة"/>
    <tableColumn id="13" name="تاريخ التسوية"/>
    <tableColumn id="14" name="ملاحظات"/>
    <tableColumn id="15" name="إجمالي مصروفات العهدة"/>
    <tableColumn id="16" name="المتبقي / العجز"/>
    <tableColumn id="17" name="الحالة والتنبيهات"/>
  </tableColumns>
  <tableStyleInfo name="TableStyleLight15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T5007"/>
  <sheetViews>
    <sheetView showGridLines="0" rightToLeft="1" zoomScale="9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32" customWidth="1" min="5" max="5"/>
    <col width="12" customWidth="1" min="6" max="6"/>
    <col width="12" customWidth="1" min="7" max="7"/>
    <col width="34" customWidth="1" min="8" max="8"/>
    <col width="13" customWidth="1" min="9" max="9"/>
    <col width="11" customWidth="1" min="10" max="10"/>
    <col width="13" customWidth="1" min="11" max="11"/>
    <col width="13" customWidth="1" min="12" max="12"/>
    <col width="11" customWidth="1" min="13" max="13"/>
    <col width="22" customWidth="1" min="14" max="14"/>
    <col width="13" customWidth="1" min="15" max="15"/>
    <col width="13" customWidth="1" min="16" max="16"/>
    <col width="30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28" customHeight="1">
      <c r="A1" s="1" t="inlineStr">
        <is>
          <t>عهد ومصروفات مدرسة ابدأ – دمياط  |  سبتمبر 2026 – أغسطس 2027</t>
        </is>
      </c>
    </row>
    <row r="2" ht="30" customHeight="1">
      <c r="A2" s="2" t="inlineStr">
        <is>
          <t>لإضافة عهدة: في أول صف فارغ اختر «عهدة» واكتب التاريخ وصاحب العهدة وقيمتها  ←  في الصفوف التالية اختر «مصروف» لكل مصروف من هذه العهدة: التاريخ، البيان، القيمة، بند الموازنة، موافقة المدير، التسوية  ←  عند الانتهاء غيّر حالة العهدة إلى «تمت التسوية» ثم ابدأ العهدة التالية أسفلها.  رقم العهدة والشهر والإجماليات والتنبيهات تُحسب تلقائيًا · الخلايا الملونة بالأصفر الفاتح فقط للإدخال · استخدم الفلتر ولا تُرتّب الجدول.</t>
        </is>
      </c>
    </row>
    <row r="3" ht="22" customHeight="1">
      <c r="A3" s="3" t="inlineStr">
        <is>
          <t>إجمالي قيمة العهد</t>
        </is>
      </c>
      <c r="B3" s="4" t="n"/>
      <c r="C3" s="5" t="inlineStr">
        <is>
          <t>إجمالي المصروفات</t>
        </is>
      </c>
      <c r="D3" s="4" t="n"/>
      <c r="E3" s="6" t="inlineStr">
        <is>
          <t>إجمالي المتبقي / العجز</t>
        </is>
      </c>
      <c r="F3" s="7" t="inlineStr">
        <is>
          <t>العهد المفتوحة (عدد)</t>
        </is>
      </c>
      <c r="G3" s="4" t="n"/>
      <c r="H3" s="7" t="inlineStr">
        <is>
          <t>قيمة العهد المفتوحة</t>
        </is>
      </c>
      <c r="I3" s="6" t="inlineStr">
        <is>
          <t>العهد التي تمت تسويتها (عدد)</t>
        </is>
      </c>
      <c r="J3" s="4" t="n"/>
      <c r="K3" s="4" t="n"/>
      <c r="L3" s="6" t="inlineStr">
        <is>
          <t>قيمة العهد التي تمت تسويتها</t>
        </is>
      </c>
      <c r="M3" s="4" t="n"/>
      <c r="N3" s="4" t="n"/>
    </row>
    <row r="4" ht="28" customHeight="1">
      <c r="A4" s="8">
        <f>SUM($F$8:$F$5007)</f>
        <v/>
      </c>
      <c r="B4" s="4" t="n"/>
      <c r="C4" s="9">
        <f>SUMIFS($G$8:$G$5007,$A$8:$A$5007,"مصروف",$I$8:$I$5007,"&lt;&gt;مرفوض")</f>
        <v/>
      </c>
      <c r="D4" s="4" t="n"/>
      <c r="E4" s="10">
        <f>SUM($P$8:$P$5007)</f>
        <v/>
      </c>
      <c r="F4" s="11">
        <f>COUNTIFS($A$8:$A$5007,"عهدة",$L$8:$L$5007,"&lt;&gt;تمت التسوية")</f>
        <v/>
      </c>
      <c r="G4" s="4" t="n"/>
      <c r="H4" s="12">
        <f>SUMIFS($F$8:$F$5007,$A$8:$A$5007,"عهدة",$L$8:$L$5007,"&lt;&gt;تمت التسوية")</f>
        <v/>
      </c>
      <c r="I4" s="13">
        <f>COUNTIFS($A$8:$A$5007,"عهدة",$L$8:$L$5007,"تمت التسوية")</f>
        <v/>
      </c>
      <c r="J4" s="4" t="n"/>
      <c r="K4" s="4" t="n"/>
      <c r="L4" s="14">
        <f>SUMIFS($F$8:$F$5007,$A$8:$A$5007,"عهدة",$L$8:$L$5007,"تمت التسوية")</f>
        <v/>
      </c>
      <c r="M4" s="4" t="n"/>
      <c r="N4" s="4" t="n"/>
    </row>
    <row r="5" ht="22" customHeight="1">
      <c r="A5" s="15">
        <f>"⚠ مصروفات غير مسواة مع الحسابات: "&amp;COUNTIFS($A$8:$A$5007,"مصروف",$G$8:$G$5007,"&gt;0",$I$8:$I$5007,"&lt;&gt;مرفوض",$K$8:$K$5007,"&lt;&gt;نعم")</f>
        <v/>
      </c>
      <c r="E5" s="15">
        <f>"⏳ بانتظار موافقة المدير: "&amp;COUNTIFS($A$8:$A$5007,"مصروف",$G$8:$G$5007,"&gt;0",$I$8:$I$5007,"&lt;&gt;موافق",$I$8:$I$5007,"&lt;&gt;مرفوض")</f>
        <v/>
      </c>
      <c r="I5" s="15">
        <f>"⛔ عهد بها عجز / زيادة مصروفات: "&amp;COUNTIFS($A$8:$A$5007,"عهدة",$P$8:$P$5007,"&lt;0")</f>
        <v/>
      </c>
    </row>
    <row r="6">
      <c r="A6" s="16" t="inlineStr">
        <is>
          <t>مثال:  عهدة | 01/09/2026 | أ/ محمد – مشتريات | قيمة العهدة 20,000   ثم   مصروف | 03/09/2026 | أحبار طابعة | 1,250 | الأدوات المكتبية... | موافق | نعم</t>
        </is>
      </c>
    </row>
    <row r="7" ht="36" customHeight="1">
      <c r="A7" s="17" t="inlineStr">
        <is>
          <t>عهدة / مصروف</t>
        </is>
      </c>
      <c r="B7" s="17" t="inlineStr">
        <is>
          <t>رقم العهدة</t>
        </is>
      </c>
      <c r="C7" s="17" t="inlineStr">
        <is>
          <t>التاريخ</t>
        </is>
      </c>
      <c r="D7" s="17" t="inlineStr">
        <is>
          <t>الشهر</t>
        </is>
      </c>
      <c r="E7" s="17" t="inlineStr">
        <is>
          <t>البيان / صاحب العهدة</t>
        </is>
      </c>
      <c r="F7" s="17" t="inlineStr">
        <is>
          <t>قيمة العهدة</t>
        </is>
      </c>
      <c r="G7" s="17" t="inlineStr">
        <is>
          <t>قيمة المصروف</t>
        </is>
      </c>
      <c r="H7" s="17" t="inlineStr">
        <is>
          <t>بند الموازنة</t>
        </is>
      </c>
      <c r="I7" s="17" t="inlineStr">
        <is>
          <t>موافقة المدير المباشر</t>
        </is>
      </c>
      <c r="J7" s="17" t="inlineStr">
        <is>
          <t>تاريخ الموافقة</t>
        </is>
      </c>
      <c r="K7" s="17" t="inlineStr">
        <is>
          <t>تمت التسوية مع الحسابات؟</t>
        </is>
      </c>
      <c r="L7" s="17" t="inlineStr">
        <is>
          <t>حالة العهدة</t>
        </is>
      </c>
      <c r="M7" s="17" t="inlineStr">
        <is>
          <t>تاريخ التسوية</t>
        </is>
      </c>
      <c r="N7" s="17" t="inlineStr">
        <is>
          <t>ملاحظات</t>
        </is>
      </c>
      <c r="O7" s="18" t="inlineStr">
        <is>
          <t>إجمالي مصروفات العهدة</t>
        </is>
      </c>
      <c r="P7" s="18" t="inlineStr">
        <is>
          <t>المتبقي / العجز</t>
        </is>
      </c>
      <c r="Q7" s="18" t="inlineStr">
        <is>
          <t>الحالة والتنبيهات</t>
        </is>
      </c>
      <c r="R7" t="inlineStr">
        <is>
          <t>idx</t>
        </is>
      </c>
      <c r="S7" t="inlineStr">
        <is>
          <t>month_no</t>
        </is>
      </c>
      <c r="T7" t="inlineStr">
        <is>
          <t>budget_amount</t>
        </is>
      </c>
    </row>
    <row r="8">
      <c r="A8" s="19" t="n"/>
      <c r="B8" s="20">
        <f>IF(A8="","",IF(R8=0,"⚠ أضف سطر عهدة أولًا","DMT-"&amp;TEXT(R8,"000")))</f>
        <v/>
      </c>
      <c r="C8" s="21" t="n"/>
      <c r="D8" s="20">
        <f>IF(C8="","",IF(S8="","خارج السنة المالية",INDEX(القوائم!$D$2:$D$13,S8)))</f>
        <v/>
      </c>
      <c r="E8" s="22" t="n"/>
      <c r="F8" s="23" t="n"/>
      <c r="G8" s="23" t="n"/>
      <c r="H8" s="22" t="n"/>
      <c r="I8" s="19" t="n"/>
      <c r="J8" s="21" t="n"/>
      <c r="K8" s="19" t="n"/>
      <c r="L8" s="19" t="n"/>
      <c r="M8" s="21" t="n"/>
      <c r="N8" s="22" t="n"/>
      <c r="O8" s="24">
        <f>IF(A8&lt;&gt;"عهدة","",SUMIFS($G$8:$G$5007,$B$8:$B$5007,B8,$A$8:$A$5007,"مصروف",$I$8:$I$5007,"&lt;&gt;مرفوض"))</f>
        <v/>
      </c>
      <c r="P8" s="25">
        <f>IF(A8&lt;&gt;"عهدة","",N(F8)-O8)</f>
        <v/>
      </c>
      <c r="Q8" s="26">
        <f>IF(A8="","",IF(A8="عهدة",IF(N(F8)=0,"⚠ أدخل قيمة العهدة",IF(P8&lt;0,"⛔ عجز / زيادة مصروفات "&amp;TEXT(-P8,"#,##0"),IF(COUNTIFS($B$8:$B$5007,B8,$A$8:$A$5007,"مصروف",$I$8:$I$5007,"&lt;&gt;مرفوض",$K$8:$K$5007,"&lt;&gt;نعم")&gt;0,"⚠ "&amp;COUNTIFS($B$8:$B$5007,B8,$A$8:$A$5007,"مصروف",$I$8:$I$5007,"&lt;&gt;مرفوض",$K$8:$K$5007,"&lt;&gt;نعم")&amp;" مصروف غير مسوى",IF(L8="تمت التسوية",IF(P8=0,"✔ متوازنة وتمت التسوية","✔ تمت التسوية – متبقي "&amp;TEXT(P8,"#,##0")),IF(P8&gt;0,"متبقي "&amp;TEXT(P8,"#,##0"),"✔ متوازنة"))))),IF(R8=0,"⚠ أضف سطر عهدة أولًا",IF(OR(C8="",N(G8)=0),"⚠ أكمل التاريخ والقيمة",IF(S8="","⚠ التاريخ خارج السنة المالية",IF(H8="","⚠ اختر بند الموازنة",IF(I8="مرفوض","✖ مرفوض من المدير",IF(I8&lt;&gt;"موافق","⏳ بانتظار موافقة المدير",IF(K8&lt;&gt;"نعم","⚠ غير مسوى مع الحسابات","✔ معتمد ومسوى")))))))))</f>
        <v/>
      </c>
      <c r="R8">
        <f>IF(A8="عهدة",1,0)</f>
        <v/>
      </c>
      <c r="S8">
        <f>IF(C8="","",IF(AND(C8&gt;=DATE(2026,9,1),C8&lt;=DATE(2027,8,31)),(YEAR(C8)-2026)*12+MONTH(C8)-8,""))</f>
        <v/>
      </c>
      <c r="T8">
        <f>IF(AND(A8="مصروف",R8&gt;0,I8="موافق",S8&lt;&gt;"",H8&lt;&gt;""),N(G8),0)</f>
        <v/>
      </c>
    </row>
    <row r="9">
      <c r="A9" s="19" t="n"/>
      <c r="B9" s="20">
        <f>IF(A9="","",IF(R9=0,"⚠ أضف سطر عهدة أولًا","DMT-"&amp;TEXT(R9,"000")))</f>
        <v/>
      </c>
      <c r="C9" s="21" t="n"/>
      <c r="D9" s="20">
        <f>IF(C9="","",IF(S9="","خارج السنة المالية",INDEX(القوائم!$D$2:$D$13,S9)))</f>
        <v/>
      </c>
      <c r="E9" s="22" t="n"/>
      <c r="F9" s="23" t="n"/>
      <c r="G9" s="23" t="n"/>
      <c r="H9" s="22" t="n"/>
      <c r="I9" s="19" t="n"/>
      <c r="J9" s="21" t="n"/>
      <c r="K9" s="19" t="n"/>
      <c r="L9" s="19" t="n"/>
      <c r="M9" s="21" t="n"/>
      <c r="N9" s="22" t="n"/>
      <c r="O9" s="24">
        <f>IF(A9&lt;&gt;"عهدة","",SUMIFS($G$8:$G$5007,$B$8:$B$5007,B9,$A$8:$A$5007,"مصروف",$I$8:$I$5007,"&lt;&gt;مرفوض"))</f>
        <v/>
      </c>
      <c r="P9" s="25">
        <f>IF(A9&lt;&gt;"عهدة","",N(F9)-O9)</f>
        <v/>
      </c>
      <c r="Q9" s="26">
        <f>IF(A9="","",IF(A9="عهدة",IF(N(F9)=0,"⚠ أدخل قيمة العهدة",IF(P9&lt;0,"⛔ عجز / زيادة مصروفات "&amp;TEXT(-P9,"#,##0"),IF(COUNTIFS($B$8:$B$5007,B9,$A$8:$A$5007,"مصروف",$I$8:$I$5007,"&lt;&gt;مرفوض",$K$8:$K$5007,"&lt;&gt;نعم")&gt;0,"⚠ "&amp;COUNTIFS($B$8:$B$5007,B9,$A$8:$A$5007,"مصروف",$I$8:$I$5007,"&lt;&gt;مرفوض",$K$8:$K$5007,"&lt;&gt;نعم")&amp;" مصروف غير مسوى",IF(L9="تمت التسوية",IF(P9=0,"✔ متوازنة وتمت التسوية","✔ تمت التسوية – متبقي "&amp;TEXT(P9,"#,##0")),IF(P9&gt;0,"متبقي "&amp;TEXT(P9,"#,##0"),"✔ متوازنة"))))),IF(R9=0,"⚠ أضف سطر عهدة أولًا",IF(OR(C9="",N(G9)=0),"⚠ أكمل التاريخ والقيمة",IF(S9="","⚠ التاريخ خارج السنة المالية",IF(H9="","⚠ اختر بند الموازنة",IF(I9="مرفوض","✖ مرفوض من المدير",IF(I9&lt;&gt;"موافق","⏳ بانتظار موافقة المدير",IF(K9&lt;&gt;"نعم","⚠ غير مسوى مع الحسابات","✔ معتمد ومسوى")))))))))</f>
        <v/>
      </c>
      <c r="R9">
        <f>N(R8)+IF(A9="عهدة",1,0)</f>
        <v/>
      </c>
      <c r="S9">
        <f>IF(C9="","",IF(AND(C9&gt;=DATE(2026,9,1),C9&lt;=DATE(2027,8,31)),(YEAR(C9)-2026)*12+MONTH(C9)-8,""))</f>
        <v/>
      </c>
      <c r="T9">
        <f>IF(AND(A9="مصروف",R9&gt;0,I9="موافق",S9&lt;&gt;"",H9&lt;&gt;""),N(G9),0)</f>
        <v/>
      </c>
    </row>
    <row r="10">
      <c r="A10" s="19" t="n"/>
      <c r="B10" s="20">
        <f>IF(A10="","",IF(R10=0,"⚠ أضف سطر عهدة أولًا","DMT-"&amp;TEXT(R10,"000")))</f>
        <v/>
      </c>
      <c r="C10" s="21" t="n"/>
      <c r="D10" s="20">
        <f>IF(C10="","",IF(S10="","خارج السنة المالية",INDEX(القوائم!$D$2:$D$13,S10)))</f>
        <v/>
      </c>
      <c r="E10" s="22" t="n"/>
      <c r="F10" s="23" t="n"/>
      <c r="G10" s="23" t="n"/>
      <c r="H10" s="22" t="n"/>
      <c r="I10" s="19" t="n"/>
      <c r="J10" s="21" t="n"/>
      <c r="K10" s="19" t="n"/>
      <c r="L10" s="19" t="n"/>
      <c r="M10" s="21" t="n"/>
      <c r="N10" s="22" t="n"/>
      <c r="O10" s="24">
        <f>IF(A10&lt;&gt;"عهدة","",SUMIFS($G$8:$G$5007,$B$8:$B$5007,B10,$A$8:$A$5007,"مصروف",$I$8:$I$5007,"&lt;&gt;مرفوض"))</f>
        <v/>
      </c>
      <c r="P10" s="25">
        <f>IF(A10&lt;&gt;"عهدة","",N(F10)-O10)</f>
        <v/>
      </c>
      <c r="Q10" s="26">
        <f>IF(A10="","",IF(A10="عهدة",IF(N(F10)=0,"⚠ أدخل قيمة العهدة",IF(P10&lt;0,"⛔ عجز / زيادة مصروفات "&amp;TEXT(-P10,"#,##0"),IF(COUNTIFS($B$8:$B$5007,B10,$A$8:$A$5007,"مصروف",$I$8:$I$5007,"&lt;&gt;مرفوض",$K$8:$K$5007,"&lt;&gt;نعم")&gt;0,"⚠ "&amp;COUNTIFS($B$8:$B$5007,B10,$A$8:$A$5007,"مصروف",$I$8:$I$5007,"&lt;&gt;مرفوض",$K$8:$K$5007,"&lt;&gt;نعم")&amp;" مصروف غير مسوى",IF(L10="تمت التسوية",IF(P10=0,"✔ متوازنة وتمت التسوية","✔ تمت التسوية – متبقي "&amp;TEXT(P10,"#,##0")),IF(P10&gt;0,"متبقي "&amp;TEXT(P10,"#,##0"),"✔ متوازنة"))))),IF(R10=0,"⚠ أضف سطر عهدة أولًا",IF(OR(C10="",N(G10)=0),"⚠ أكمل التاريخ والقيمة",IF(S10="","⚠ التاريخ خارج السنة المالية",IF(H10="","⚠ اختر بند الموازنة",IF(I10="مرفوض","✖ مرفوض من المدير",IF(I10&lt;&gt;"موافق","⏳ بانتظار موافقة المدير",IF(K10&lt;&gt;"نعم","⚠ غير مسوى مع الحسابات","✔ معتمد ومسوى")))))))))</f>
        <v/>
      </c>
      <c r="R10">
        <f>N(R9)+IF(A10="عهدة",1,0)</f>
        <v/>
      </c>
      <c r="S10">
        <f>IF(C10="","",IF(AND(C10&gt;=DATE(2026,9,1),C10&lt;=DATE(2027,8,31)),(YEAR(C10)-2026)*12+MONTH(C10)-8,""))</f>
        <v/>
      </c>
      <c r="T10">
        <f>IF(AND(A10="مصروف",R10&gt;0,I10="موافق",S10&lt;&gt;"",H10&lt;&gt;""),N(G10),0)</f>
        <v/>
      </c>
    </row>
    <row r="11">
      <c r="A11" s="19" t="n"/>
      <c r="B11" s="20">
        <f>IF(A11="","",IF(R11=0,"⚠ أضف سطر عهدة أولًا","DMT-"&amp;TEXT(R11,"000")))</f>
        <v/>
      </c>
      <c r="C11" s="21" t="n"/>
      <c r="D11" s="20">
        <f>IF(C11="","",IF(S11="","خارج السنة المالية",INDEX(القوائم!$D$2:$D$13,S11)))</f>
        <v/>
      </c>
      <c r="E11" s="22" t="n"/>
      <c r="F11" s="23" t="n"/>
      <c r="G11" s="23" t="n"/>
      <c r="H11" s="22" t="n"/>
      <c r="I11" s="19" t="n"/>
      <c r="J11" s="21" t="n"/>
      <c r="K11" s="19" t="n"/>
      <c r="L11" s="19" t="n"/>
      <c r="M11" s="21" t="n"/>
      <c r="N11" s="22" t="n"/>
      <c r="O11" s="24">
        <f>IF(A11&lt;&gt;"عهدة","",SUMIFS($G$8:$G$5007,$B$8:$B$5007,B11,$A$8:$A$5007,"مصروف",$I$8:$I$5007,"&lt;&gt;مرفوض"))</f>
        <v/>
      </c>
      <c r="P11" s="25">
        <f>IF(A11&lt;&gt;"عهدة","",N(F11)-O11)</f>
        <v/>
      </c>
      <c r="Q11" s="26">
        <f>IF(A11="","",IF(A11="عهدة",IF(N(F11)=0,"⚠ أدخل قيمة العهدة",IF(P11&lt;0,"⛔ عجز / زيادة مصروفات "&amp;TEXT(-P11,"#,##0"),IF(COUNTIFS($B$8:$B$5007,B11,$A$8:$A$5007,"مصروف",$I$8:$I$5007,"&lt;&gt;مرفوض",$K$8:$K$5007,"&lt;&gt;نعم")&gt;0,"⚠ "&amp;COUNTIFS($B$8:$B$5007,B11,$A$8:$A$5007,"مصروف",$I$8:$I$5007,"&lt;&gt;مرفوض",$K$8:$K$5007,"&lt;&gt;نعم")&amp;" مصروف غير مسوى",IF(L11="تمت التسوية",IF(P11=0,"✔ متوازنة وتمت التسوية","✔ تمت التسوية – متبقي "&amp;TEXT(P11,"#,##0")),IF(P11&gt;0,"متبقي "&amp;TEXT(P11,"#,##0"),"✔ متوازنة"))))),IF(R11=0,"⚠ أضف سطر عهدة أولًا",IF(OR(C11="",N(G11)=0),"⚠ أكمل التاريخ والقيمة",IF(S11="","⚠ التاريخ خارج السنة المالية",IF(H11="","⚠ اختر بند الموازنة",IF(I11="مرفوض","✖ مرفوض من المدير",IF(I11&lt;&gt;"موافق","⏳ بانتظار موافقة المدير",IF(K11&lt;&gt;"نعم","⚠ غير مسوى مع الحسابات","✔ معتمد ومسوى")))))))))</f>
        <v/>
      </c>
      <c r="R11">
        <f>N(R10)+IF(A11="عهدة",1,0)</f>
        <v/>
      </c>
      <c r="S11">
        <f>IF(C11="","",IF(AND(C11&gt;=DATE(2026,9,1),C11&lt;=DATE(2027,8,31)),(YEAR(C11)-2026)*12+MONTH(C11)-8,""))</f>
        <v/>
      </c>
      <c r="T11">
        <f>IF(AND(A11="مصروف",R11&gt;0,I11="موافق",S11&lt;&gt;"",H11&lt;&gt;""),N(G11),0)</f>
        <v/>
      </c>
    </row>
    <row r="12">
      <c r="A12" s="19" t="n"/>
      <c r="B12" s="20">
        <f>IF(A12="","",IF(R12=0,"⚠ أضف سطر عهدة أولًا","DMT-"&amp;TEXT(R12,"000")))</f>
        <v/>
      </c>
      <c r="C12" s="21" t="n"/>
      <c r="D12" s="20">
        <f>IF(C12="","",IF(S12="","خارج السنة المالية",INDEX(القوائم!$D$2:$D$13,S12)))</f>
        <v/>
      </c>
      <c r="E12" s="22" t="n"/>
      <c r="F12" s="23" t="n"/>
      <c r="G12" s="23" t="n"/>
      <c r="H12" s="22" t="n"/>
      <c r="I12" s="19" t="n"/>
      <c r="J12" s="21" t="n"/>
      <c r="K12" s="19" t="n"/>
      <c r="L12" s="19" t="n"/>
      <c r="M12" s="21" t="n"/>
      <c r="N12" s="22" t="n"/>
      <c r="O12" s="24">
        <f>IF(A12&lt;&gt;"عهدة","",SUMIFS($G$8:$G$5007,$B$8:$B$5007,B12,$A$8:$A$5007,"مصروف",$I$8:$I$5007,"&lt;&gt;مرفوض"))</f>
        <v/>
      </c>
      <c r="P12" s="25">
        <f>IF(A12&lt;&gt;"عهدة","",N(F12)-O12)</f>
        <v/>
      </c>
      <c r="Q12" s="26">
        <f>IF(A12="","",IF(A12="عهدة",IF(N(F12)=0,"⚠ أدخل قيمة العهدة",IF(P12&lt;0,"⛔ عجز / زيادة مصروفات "&amp;TEXT(-P12,"#,##0"),IF(COUNTIFS($B$8:$B$5007,B12,$A$8:$A$5007,"مصروف",$I$8:$I$5007,"&lt;&gt;مرفوض",$K$8:$K$5007,"&lt;&gt;نعم")&gt;0,"⚠ "&amp;COUNTIFS($B$8:$B$5007,B12,$A$8:$A$5007,"مصروف",$I$8:$I$5007,"&lt;&gt;مرفوض",$K$8:$K$5007,"&lt;&gt;نعم")&amp;" مصروف غير مسوى",IF(L12="تمت التسوية",IF(P12=0,"✔ متوازنة وتمت التسوية","✔ تمت التسوية – متبقي "&amp;TEXT(P12,"#,##0")),IF(P12&gt;0,"متبقي "&amp;TEXT(P12,"#,##0"),"✔ متوازنة"))))),IF(R12=0,"⚠ أضف سطر عهدة أولًا",IF(OR(C12="",N(G12)=0),"⚠ أكمل التاريخ والقيمة",IF(S12="","⚠ التاريخ خارج السنة المالية",IF(H12="","⚠ اختر بند الموازنة",IF(I12="مرفوض","✖ مرفوض من المدير",IF(I12&lt;&gt;"موافق","⏳ بانتظار موافقة المدير",IF(K12&lt;&gt;"نعم","⚠ غير مسوى مع الحسابات","✔ معتمد ومسوى")))))))))</f>
        <v/>
      </c>
      <c r="R12">
        <f>N(R11)+IF(A12="عهدة",1,0)</f>
        <v/>
      </c>
      <c r="S12">
        <f>IF(C12="","",IF(AND(C12&gt;=DATE(2026,9,1),C12&lt;=DATE(2027,8,31)),(YEAR(C12)-2026)*12+MONTH(C12)-8,""))</f>
        <v/>
      </c>
      <c r="T12">
        <f>IF(AND(A12="مصروف",R12&gt;0,I12="موافق",S12&lt;&gt;"",H12&lt;&gt;""),N(G12),0)</f>
        <v/>
      </c>
    </row>
    <row r="13">
      <c r="A13" s="19" t="n"/>
      <c r="B13" s="20">
        <f>IF(A13="","",IF(R13=0,"⚠ أضف سطر عهدة أولًا","DMT-"&amp;TEXT(R13,"000")))</f>
        <v/>
      </c>
      <c r="C13" s="21" t="n"/>
      <c r="D13" s="20">
        <f>IF(C13="","",IF(S13="","خارج السنة المالية",INDEX(القوائم!$D$2:$D$13,S13)))</f>
        <v/>
      </c>
      <c r="E13" s="22" t="n"/>
      <c r="F13" s="23" t="n"/>
      <c r="G13" s="23" t="n"/>
      <c r="H13" s="22" t="n"/>
      <c r="I13" s="19" t="n"/>
      <c r="J13" s="21" t="n"/>
      <c r="K13" s="19" t="n"/>
      <c r="L13" s="19" t="n"/>
      <c r="M13" s="21" t="n"/>
      <c r="N13" s="22" t="n"/>
      <c r="O13" s="24">
        <f>IF(A13&lt;&gt;"عهدة","",SUMIFS($G$8:$G$5007,$B$8:$B$5007,B13,$A$8:$A$5007,"مصروف",$I$8:$I$5007,"&lt;&gt;مرفوض"))</f>
        <v/>
      </c>
      <c r="P13" s="25">
        <f>IF(A13&lt;&gt;"عهدة","",N(F13)-O13)</f>
        <v/>
      </c>
      <c r="Q13" s="26">
        <f>IF(A13="","",IF(A13="عهدة",IF(N(F13)=0,"⚠ أدخل قيمة العهدة",IF(P13&lt;0,"⛔ عجز / زيادة مصروفات "&amp;TEXT(-P13,"#,##0"),IF(COUNTIFS($B$8:$B$5007,B13,$A$8:$A$5007,"مصروف",$I$8:$I$5007,"&lt;&gt;مرفوض",$K$8:$K$5007,"&lt;&gt;نعم")&gt;0,"⚠ "&amp;COUNTIFS($B$8:$B$5007,B13,$A$8:$A$5007,"مصروف",$I$8:$I$5007,"&lt;&gt;مرفوض",$K$8:$K$5007,"&lt;&gt;نعم")&amp;" مصروف غير مسوى",IF(L13="تمت التسوية",IF(P13=0,"✔ متوازنة وتمت التسوية","✔ تمت التسوية – متبقي "&amp;TEXT(P13,"#,##0")),IF(P13&gt;0,"متبقي "&amp;TEXT(P13,"#,##0"),"✔ متوازنة"))))),IF(R13=0,"⚠ أضف سطر عهدة أولًا",IF(OR(C13="",N(G13)=0),"⚠ أكمل التاريخ والقيمة",IF(S13="","⚠ التاريخ خارج السنة المالية",IF(H13="","⚠ اختر بند الموازنة",IF(I13="مرفوض","✖ مرفوض من المدير",IF(I13&lt;&gt;"موافق","⏳ بانتظار موافقة المدير",IF(K13&lt;&gt;"نعم","⚠ غير مسوى مع الحسابات","✔ معتمد ومسوى")))))))))</f>
        <v/>
      </c>
      <c r="R13">
        <f>N(R12)+IF(A13="عهدة",1,0)</f>
        <v/>
      </c>
      <c r="S13">
        <f>IF(C13="","",IF(AND(C13&gt;=DATE(2026,9,1),C13&lt;=DATE(2027,8,31)),(YEAR(C13)-2026)*12+MONTH(C13)-8,""))</f>
        <v/>
      </c>
      <c r="T13">
        <f>IF(AND(A13="مصروف",R13&gt;0,I13="موافق",S13&lt;&gt;"",H13&lt;&gt;""),N(G13),0)</f>
        <v/>
      </c>
    </row>
    <row r="14">
      <c r="A14" s="19" t="n"/>
      <c r="B14" s="20">
        <f>IF(A14="","",IF(R14=0,"⚠ أضف سطر عهدة أولًا","DMT-"&amp;TEXT(R14,"000")))</f>
        <v/>
      </c>
      <c r="C14" s="21" t="n"/>
      <c r="D14" s="20">
        <f>IF(C14="","",IF(S14="","خارج السنة المالية",INDEX(القوائم!$D$2:$D$13,S14)))</f>
        <v/>
      </c>
      <c r="E14" s="22" t="n"/>
      <c r="F14" s="23" t="n"/>
      <c r="G14" s="23" t="n"/>
      <c r="H14" s="22" t="n"/>
      <c r="I14" s="19" t="n"/>
      <c r="J14" s="21" t="n"/>
      <c r="K14" s="19" t="n"/>
      <c r="L14" s="19" t="n"/>
      <c r="M14" s="21" t="n"/>
      <c r="N14" s="22" t="n"/>
      <c r="O14" s="24">
        <f>IF(A14&lt;&gt;"عهدة","",SUMIFS($G$8:$G$5007,$B$8:$B$5007,B14,$A$8:$A$5007,"مصروف",$I$8:$I$5007,"&lt;&gt;مرفوض"))</f>
        <v/>
      </c>
      <c r="P14" s="25">
        <f>IF(A14&lt;&gt;"عهدة","",N(F14)-O14)</f>
        <v/>
      </c>
      <c r="Q14" s="26">
        <f>IF(A14="","",IF(A14="عهدة",IF(N(F14)=0,"⚠ أدخل قيمة العهدة",IF(P14&lt;0,"⛔ عجز / زيادة مصروفات "&amp;TEXT(-P14,"#,##0"),IF(COUNTIFS($B$8:$B$5007,B14,$A$8:$A$5007,"مصروف",$I$8:$I$5007,"&lt;&gt;مرفوض",$K$8:$K$5007,"&lt;&gt;نعم")&gt;0,"⚠ "&amp;COUNTIFS($B$8:$B$5007,B14,$A$8:$A$5007,"مصروف",$I$8:$I$5007,"&lt;&gt;مرفوض",$K$8:$K$5007,"&lt;&gt;نعم")&amp;" مصروف غير مسوى",IF(L14="تمت التسوية",IF(P14=0,"✔ متوازنة وتمت التسوية","✔ تمت التسوية – متبقي "&amp;TEXT(P14,"#,##0")),IF(P14&gt;0,"متبقي "&amp;TEXT(P14,"#,##0"),"✔ متوازنة"))))),IF(R14=0,"⚠ أضف سطر عهدة أولًا",IF(OR(C14="",N(G14)=0),"⚠ أكمل التاريخ والقيمة",IF(S14="","⚠ التاريخ خارج السنة المالية",IF(H14="","⚠ اختر بند الموازنة",IF(I14="مرفوض","✖ مرفوض من المدير",IF(I14&lt;&gt;"موافق","⏳ بانتظار موافقة المدير",IF(K14&lt;&gt;"نعم","⚠ غير مسوى مع الحسابات","✔ معتمد ومسوى")))))))))</f>
        <v/>
      </c>
      <c r="R14">
        <f>N(R13)+IF(A14="عهدة",1,0)</f>
        <v/>
      </c>
      <c r="S14">
        <f>IF(C14="","",IF(AND(C14&gt;=DATE(2026,9,1),C14&lt;=DATE(2027,8,31)),(YEAR(C14)-2026)*12+MONTH(C14)-8,""))</f>
        <v/>
      </c>
      <c r="T14">
        <f>IF(AND(A14="مصروف",R14&gt;0,I14="موافق",S14&lt;&gt;"",H14&lt;&gt;""),N(G14),0)</f>
        <v/>
      </c>
    </row>
    <row r="15">
      <c r="A15" s="19" t="n"/>
      <c r="B15" s="20">
        <f>IF(A15="","",IF(R15=0,"⚠ أضف سطر عهدة أولًا","DMT-"&amp;TEXT(R15,"000")))</f>
        <v/>
      </c>
      <c r="C15" s="21" t="n"/>
      <c r="D15" s="20">
        <f>IF(C15="","",IF(S15="","خارج السنة المالية",INDEX(القوائم!$D$2:$D$13,S15)))</f>
        <v/>
      </c>
      <c r="E15" s="22" t="n"/>
      <c r="F15" s="23" t="n"/>
      <c r="G15" s="23" t="n"/>
      <c r="H15" s="22" t="n"/>
      <c r="I15" s="19" t="n"/>
      <c r="J15" s="21" t="n"/>
      <c r="K15" s="19" t="n"/>
      <c r="L15" s="19" t="n"/>
      <c r="M15" s="21" t="n"/>
      <c r="N15" s="22" t="n"/>
      <c r="O15" s="24">
        <f>IF(A15&lt;&gt;"عهدة","",SUMIFS($G$8:$G$5007,$B$8:$B$5007,B15,$A$8:$A$5007,"مصروف",$I$8:$I$5007,"&lt;&gt;مرفوض"))</f>
        <v/>
      </c>
      <c r="P15" s="25">
        <f>IF(A15&lt;&gt;"عهدة","",N(F15)-O15)</f>
        <v/>
      </c>
      <c r="Q15" s="26">
        <f>IF(A15="","",IF(A15="عهدة",IF(N(F15)=0,"⚠ أدخل قيمة العهدة",IF(P15&lt;0,"⛔ عجز / زيادة مصروفات "&amp;TEXT(-P15,"#,##0"),IF(COUNTIFS($B$8:$B$5007,B15,$A$8:$A$5007,"مصروف",$I$8:$I$5007,"&lt;&gt;مرفوض",$K$8:$K$5007,"&lt;&gt;نعم")&gt;0,"⚠ "&amp;COUNTIFS($B$8:$B$5007,B15,$A$8:$A$5007,"مصروف",$I$8:$I$5007,"&lt;&gt;مرفوض",$K$8:$K$5007,"&lt;&gt;نعم")&amp;" مصروف غير مسوى",IF(L15="تمت التسوية",IF(P15=0,"✔ متوازنة وتمت التسوية","✔ تمت التسوية – متبقي "&amp;TEXT(P15,"#,##0")),IF(P15&gt;0,"متبقي "&amp;TEXT(P15,"#,##0"),"✔ متوازنة"))))),IF(R15=0,"⚠ أضف سطر عهدة أولًا",IF(OR(C15="",N(G15)=0),"⚠ أكمل التاريخ والقيمة",IF(S15="","⚠ التاريخ خارج السنة المالية",IF(H15="","⚠ اختر بند الموازنة",IF(I15="مرفوض","✖ مرفوض من المدير",IF(I15&lt;&gt;"موافق","⏳ بانتظار موافقة المدير",IF(K15&lt;&gt;"نعم","⚠ غير مسوى مع الحسابات","✔ معتمد ومسوى")))))))))</f>
        <v/>
      </c>
      <c r="R15">
        <f>N(R14)+IF(A15="عهدة",1,0)</f>
        <v/>
      </c>
      <c r="S15">
        <f>IF(C15="","",IF(AND(C15&gt;=DATE(2026,9,1),C15&lt;=DATE(2027,8,31)),(YEAR(C15)-2026)*12+MONTH(C15)-8,""))</f>
        <v/>
      </c>
      <c r="T15">
        <f>IF(AND(A15="مصروف",R15&gt;0,I15="موافق",S15&lt;&gt;"",H15&lt;&gt;""),N(G15),0)</f>
        <v/>
      </c>
    </row>
    <row r="16">
      <c r="A16" s="19" t="n"/>
      <c r="B16" s="20">
        <f>IF(A16="","",IF(R16=0,"⚠ أضف سطر عهدة أولًا","DMT-"&amp;TEXT(R16,"000")))</f>
        <v/>
      </c>
      <c r="C16" s="21" t="n"/>
      <c r="D16" s="20">
        <f>IF(C16="","",IF(S16="","خارج السنة المالية",INDEX(القوائم!$D$2:$D$13,S16)))</f>
        <v/>
      </c>
      <c r="E16" s="22" t="n"/>
      <c r="F16" s="23" t="n"/>
      <c r="G16" s="23" t="n"/>
      <c r="H16" s="22" t="n"/>
      <c r="I16" s="19" t="n"/>
      <c r="J16" s="21" t="n"/>
      <c r="K16" s="19" t="n"/>
      <c r="L16" s="19" t="n"/>
      <c r="M16" s="21" t="n"/>
      <c r="N16" s="22" t="n"/>
      <c r="O16" s="24">
        <f>IF(A16&lt;&gt;"عهدة","",SUMIFS($G$8:$G$5007,$B$8:$B$5007,B16,$A$8:$A$5007,"مصروف",$I$8:$I$5007,"&lt;&gt;مرفوض"))</f>
        <v/>
      </c>
      <c r="P16" s="25">
        <f>IF(A16&lt;&gt;"عهدة","",N(F16)-O16)</f>
        <v/>
      </c>
      <c r="Q16" s="26">
        <f>IF(A16="","",IF(A16="عهدة",IF(N(F16)=0,"⚠ أدخل قيمة العهدة",IF(P16&lt;0,"⛔ عجز / زيادة مصروفات "&amp;TEXT(-P16,"#,##0"),IF(COUNTIFS($B$8:$B$5007,B16,$A$8:$A$5007,"مصروف",$I$8:$I$5007,"&lt;&gt;مرفوض",$K$8:$K$5007,"&lt;&gt;نعم")&gt;0,"⚠ "&amp;COUNTIFS($B$8:$B$5007,B16,$A$8:$A$5007,"مصروف",$I$8:$I$5007,"&lt;&gt;مرفوض",$K$8:$K$5007,"&lt;&gt;نعم")&amp;" مصروف غير مسوى",IF(L16="تمت التسوية",IF(P16=0,"✔ متوازنة وتمت التسوية","✔ تمت التسوية – متبقي "&amp;TEXT(P16,"#,##0")),IF(P16&gt;0,"متبقي "&amp;TEXT(P16,"#,##0"),"✔ متوازنة"))))),IF(R16=0,"⚠ أضف سطر عهدة أولًا",IF(OR(C16="",N(G16)=0),"⚠ أكمل التاريخ والقيمة",IF(S16="","⚠ التاريخ خارج السنة المالية",IF(H16="","⚠ اختر بند الموازنة",IF(I16="مرفوض","✖ مرفوض من المدير",IF(I16&lt;&gt;"موافق","⏳ بانتظار موافقة المدير",IF(K16&lt;&gt;"نعم","⚠ غير مسوى مع الحسابات","✔ معتمد ومسوى")))))))))</f>
        <v/>
      </c>
      <c r="R16">
        <f>N(R15)+IF(A16="عهدة",1,0)</f>
        <v/>
      </c>
      <c r="S16">
        <f>IF(C16="","",IF(AND(C16&gt;=DATE(2026,9,1),C16&lt;=DATE(2027,8,31)),(YEAR(C16)-2026)*12+MONTH(C16)-8,""))</f>
        <v/>
      </c>
      <c r="T16">
        <f>IF(AND(A16="مصروف",R16&gt;0,I16="موافق",S16&lt;&gt;"",H16&lt;&gt;""),N(G16),0)</f>
        <v/>
      </c>
    </row>
    <row r="17">
      <c r="A17" s="19" t="n"/>
      <c r="B17" s="20">
        <f>IF(A17="","",IF(R17=0,"⚠ أضف سطر عهدة أولًا","DMT-"&amp;TEXT(R17,"000")))</f>
        <v/>
      </c>
      <c r="C17" s="21" t="n"/>
      <c r="D17" s="20">
        <f>IF(C17="","",IF(S17="","خارج السنة المالية",INDEX(القوائم!$D$2:$D$13,S17)))</f>
        <v/>
      </c>
      <c r="E17" s="22" t="n"/>
      <c r="F17" s="23" t="n"/>
      <c r="G17" s="23" t="n"/>
      <c r="H17" s="22" t="n"/>
      <c r="I17" s="19" t="n"/>
      <c r="J17" s="21" t="n"/>
      <c r="K17" s="19" t="n"/>
      <c r="L17" s="19" t="n"/>
      <c r="M17" s="21" t="n"/>
      <c r="N17" s="22" t="n"/>
      <c r="O17" s="24">
        <f>IF(A17&lt;&gt;"عهدة","",SUMIFS($G$8:$G$5007,$B$8:$B$5007,B17,$A$8:$A$5007,"مصروف",$I$8:$I$5007,"&lt;&gt;مرفوض"))</f>
        <v/>
      </c>
      <c r="P17" s="25">
        <f>IF(A17&lt;&gt;"عهدة","",N(F17)-O17)</f>
        <v/>
      </c>
      <c r="Q17" s="26">
        <f>IF(A17="","",IF(A17="عهدة",IF(N(F17)=0,"⚠ أدخل قيمة العهدة",IF(P17&lt;0,"⛔ عجز / زيادة مصروفات "&amp;TEXT(-P17,"#,##0"),IF(COUNTIFS($B$8:$B$5007,B17,$A$8:$A$5007,"مصروف",$I$8:$I$5007,"&lt;&gt;مرفوض",$K$8:$K$5007,"&lt;&gt;نعم")&gt;0,"⚠ "&amp;COUNTIFS($B$8:$B$5007,B17,$A$8:$A$5007,"مصروف",$I$8:$I$5007,"&lt;&gt;مرفوض",$K$8:$K$5007,"&lt;&gt;نعم")&amp;" مصروف غير مسوى",IF(L17="تمت التسوية",IF(P17=0,"✔ متوازنة وتمت التسوية","✔ تمت التسوية – متبقي "&amp;TEXT(P17,"#,##0")),IF(P17&gt;0,"متبقي "&amp;TEXT(P17,"#,##0"),"✔ متوازنة"))))),IF(R17=0,"⚠ أضف سطر عهدة أولًا",IF(OR(C17="",N(G17)=0),"⚠ أكمل التاريخ والقيمة",IF(S17="","⚠ التاريخ خارج السنة المالية",IF(H17="","⚠ اختر بند الموازنة",IF(I17="مرفوض","✖ مرفوض من المدير",IF(I17&lt;&gt;"موافق","⏳ بانتظار موافقة المدير",IF(K17&lt;&gt;"نعم","⚠ غير مسوى مع الحسابات","✔ معتمد ومسوى")))))))))</f>
        <v/>
      </c>
      <c r="R17">
        <f>N(R16)+IF(A17="عهدة",1,0)</f>
        <v/>
      </c>
      <c r="S17">
        <f>IF(C17="","",IF(AND(C17&gt;=DATE(2026,9,1),C17&lt;=DATE(2027,8,31)),(YEAR(C17)-2026)*12+MONTH(C17)-8,""))</f>
        <v/>
      </c>
      <c r="T17">
        <f>IF(AND(A17="مصروف",R17&gt;0,I17="موافق",S17&lt;&gt;"",H17&lt;&gt;""),N(G17),0)</f>
        <v/>
      </c>
    </row>
    <row r="18">
      <c r="A18" s="19" t="n"/>
      <c r="B18" s="20">
        <f>IF(A18="","",IF(R18=0,"⚠ أضف سطر عهدة أولًا","DMT-"&amp;TEXT(R18,"000")))</f>
        <v/>
      </c>
      <c r="C18" s="21" t="n"/>
      <c r="D18" s="20">
        <f>IF(C18="","",IF(S18="","خارج السنة المالية",INDEX(القوائم!$D$2:$D$13,S18)))</f>
        <v/>
      </c>
      <c r="E18" s="22" t="n"/>
      <c r="F18" s="23" t="n"/>
      <c r="G18" s="23" t="n"/>
      <c r="H18" s="22" t="n"/>
      <c r="I18" s="19" t="n"/>
      <c r="J18" s="21" t="n"/>
      <c r="K18" s="19" t="n"/>
      <c r="L18" s="19" t="n"/>
      <c r="M18" s="21" t="n"/>
      <c r="N18" s="22" t="n"/>
      <c r="O18" s="24">
        <f>IF(A18&lt;&gt;"عهدة","",SUMIFS($G$8:$G$5007,$B$8:$B$5007,B18,$A$8:$A$5007,"مصروف",$I$8:$I$5007,"&lt;&gt;مرفوض"))</f>
        <v/>
      </c>
      <c r="P18" s="25">
        <f>IF(A18&lt;&gt;"عهدة","",N(F18)-O18)</f>
        <v/>
      </c>
      <c r="Q18" s="26">
        <f>IF(A18="","",IF(A18="عهدة",IF(N(F18)=0,"⚠ أدخل قيمة العهدة",IF(P18&lt;0,"⛔ عجز / زيادة مصروفات "&amp;TEXT(-P18,"#,##0"),IF(COUNTIFS($B$8:$B$5007,B18,$A$8:$A$5007,"مصروف",$I$8:$I$5007,"&lt;&gt;مرفوض",$K$8:$K$5007,"&lt;&gt;نعم")&gt;0,"⚠ "&amp;COUNTIFS($B$8:$B$5007,B18,$A$8:$A$5007,"مصروف",$I$8:$I$5007,"&lt;&gt;مرفوض",$K$8:$K$5007,"&lt;&gt;نعم")&amp;" مصروف غير مسوى",IF(L18="تمت التسوية",IF(P18=0,"✔ متوازنة وتمت التسوية","✔ تمت التسوية – متبقي "&amp;TEXT(P18,"#,##0")),IF(P18&gt;0,"متبقي "&amp;TEXT(P18,"#,##0"),"✔ متوازنة"))))),IF(R18=0,"⚠ أضف سطر عهدة أولًا",IF(OR(C18="",N(G18)=0),"⚠ أكمل التاريخ والقيمة",IF(S18="","⚠ التاريخ خارج السنة المالية",IF(H18="","⚠ اختر بند الموازنة",IF(I18="مرفوض","✖ مرفوض من المدير",IF(I18&lt;&gt;"موافق","⏳ بانتظار موافقة المدير",IF(K18&lt;&gt;"نعم","⚠ غير مسوى مع الحسابات","✔ معتمد ومسوى")))))))))</f>
        <v/>
      </c>
      <c r="R18">
        <f>N(R17)+IF(A18="عهدة",1,0)</f>
        <v/>
      </c>
      <c r="S18">
        <f>IF(C18="","",IF(AND(C18&gt;=DATE(2026,9,1),C18&lt;=DATE(2027,8,31)),(YEAR(C18)-2026)*12+MONTH(C18)-8,""))</f>
        <v/>
      </c>
      <c r="T18">
        <f>IF(AND(A18="مصروف",R18&gt;0,I18="موافق",S18&lt;&gt;"",H18&lt;&gt;""),N(G18),0)</f>
        <v/>
      </c>
    </row>
    <row r="19">
      <c r="A19" s="19" t="n"/>
      <c r="B19" s="20">
        <f>IF(A19="","",IF(R19=0,"⚠ أضف سطر عهدة أولًا","DMT-"&amp;TEXT(R19,"000")))</f>
        <v/>
      </c>
      <c r="C19" s="21" t="n"/>
      <c r="D19" s="20">
        <f>IF(C19="","",IF(S19="","خارج السنة المالية",INDEX(القوائم!$D$2:$D$13,S19)))</f>
        <v/>
      </c>
      <c r="E19" s="22" t="n"/>
      <c r="F19" s="23" t="n"/>
      <c r="G19" s="23" t="n"/>
      <c r="H19" s="22" t="n"/>
      <c r="I19" s="19" t="n"/>
      <c r="J19" s="21" t="n"/>
      <c r="K19" s="19" t="n"/>
      <c r="L19" s="19" t="n"/>
      <c r="M19" s="21" t="n"/>
      <c r="N19" s="22" t="n"/>
      <c r="O19" s="24">
        <f>IF(A19&lt;&gt;"عهدة","",SUMIFS($G$8:$G$5007,$B$8:$B$5007,B19,$A$8:$A$5007,"مصروف",$I$8:$I$5007,"&lt;&gt;مرفوض"))</f>
        <v/>
      </c>
      <c r="P19" s="25">
        <f>IF(A19&lt;&gt;"عهدة","",N(F19)-O19)</f>
        <v/>
      </c>
      <c r="Q19" s="26">
        <f>IF(A19="","",IF(A19="عهدة",IF(N(F19)=0,"⚠ أدخل قيمة العهدة",IF(P19&lt;0,"⛔ عجز / زيادة مصروفات "&amp;TEXT(-P19,"#,##0"),IF(COUNTIFS($B$8:$B$5007,B19,$A$8:$A$5007,"مصروف",$I$8:$I$5007,"&lt;&gt;مرفوض",$K$8:$K$5007,"&lt;&gt;نعم")&gt;0,"⚠ "&amp;COUNTIFS($B$8:$B$5007,B19,$A$8:$A$5007,"مصروف",$I$8:$I$5007,"&lt;&gt;مرفوض",$K$8:$K$5007,"&lt;&gt;نعم")&amp;" مصروف غير مسوى",IF(L19="تمت التسوية",IF(P19=0,"✔ متوازنة وتمت التسوية","✔ تمت التسوية – متبقي "&amp;TEXT(P19,"#,##0")),IF(P19&gt;0,"متبقي "&amp;TEXT(P19,"#,##0"),"✔ متوازنة"))))),IF(R19=0,"⚠ أضف سطر عهدة أولًا",IF(OR(C19="",N(G19)=0),"⚠ أكمل التاريخ والقيمة",IF(S19="","⚠ التاريخ خارج السنة المالية",IF(H19="","⚠ اختر بند الموازنة",IF(I19="مرفوض","✖ مرفوض من المدير",IF(I19&lt;&gt;"موافق","⏳ بانتظار موافقة المدير",IF(K19&lt;&gt;"نعم","⚠ غير مسوى مع الحسابات","✔ معتمد ومسوى")))))))))</f>
        <v/>
      </c>
      <c r="R19">
        <f>N(R18)+IF(A19="عهدة",1,0)</f>
        <v/>
      </c>
      <c r="S19">
        <f>IF(C19="","",IF(AND(C19&gt;=DATE(2026,9,1),C19&lt;=DATE(2027,8,31)),(YEAR(C19)-2026)*12+MONTH(C19)-8,""))</f>
        <v/>
      </c>
      <c r="T19">
        <f>IF(AND(A19="مصروف",R19&gt;0,I19="موافق",S19&lt;&gt;"",H19&lt;&gt;""),N(G19),0)</f>
        <v/>
      </c>
    </row>
    <row r="20">
      <c r="A20" s="19" t="n"/>
      <c r="B20" s="20">
        <f>IF(A20="","",IF(R20=0,"⚠ أضف سطر عهدة أولًا","DMT-"&amp;TEXT(R20,"000")))</f>
        <v/>
      </c>
      <c r="C20" s="21" t="n"/>
      <c r="D20" s="20">
        <f>IF(C20="","",IF(S20="","خارج السنة المالية",INDEX(القوائم!$D$2:$D$13,S20)))</f>
        <v/>
      </c>
      <c r="E20" s="22" t="n"/>
      <c r="F20" s="23" t="n"/>
      <c r="G20" s="23" t="n"/>
      <c r="H20" s="22" t="n"/>
      <c r="I20" s="19" t="n"/>
      <c r="J20" s="21" t="n"/>
      <c r="K20" s="19" t="n"/>
      <c r="L20" s="19" t="n"/>
      <c r="M20" s="21" t="n"/>
      <c r="N20" s="22" t="n"/>
      <c r="O20" s="24">
        <f>IF(A20&lt;&gt;"عهدة","",SUMIFS($G$8:$G$5007,$B$8:$B$5007,B20,$A$8:$A$5007,"مصروف",$I$8:$I$5007,"&lt;&gt;مرفوض"))</f>
        <v/>
      </c>
      <c r="P20" s="25">
        <f>IF(A20&lt;&gt;"عهدة","",N(F20)-O20)</f>
        <v/>
      </c>
      <c r="Q20" s="26">
        <f>IF(A20="","",IF(A20="عهدة",IF(N(F20)=0,"⚠ أدخل قيمة العهدة",IF(P20&lt;0,"⛔ عجز / زيادة مصروفات "&amp;TEXT(-P20,"#,##0"),IF(COUNTIFS($B$8:$B$5007,B20,$A$8:$A$5007,"مصروف",$I$8:$I$5007,"&lt;&gt;مرفوض",$K$8:$K$5007,"&lt;&gt;نعم")&gt;0,"⚠ "&amp;COUNTIFS($B$8:$B$5007,B20,$A$8:$A$5007,"مصروف",$I$8:$I$5007,"&lt;&gt;مرفوض",$K$8:$K$5007,"&lt;&gt;نعم")&amp;" مصروف غير مسوى",IF(L20="تمت التسوية",IF(P20=0,"✔ متوازنة وتمت التسوية","✔ تمت التسوية – متبقي "&amp;TEXT(P20,"#,##0")),IF(P20&gt;0,"متبقي "&amp;TEXT(P20,"#,##0"),"✔ متوازنة"))))),IF(R20=0,"⚠ أضف سطر عهدة أولًا",IF(OR(C20="",N(G20)=0),"⚠ أكمل التاريخ والقيمة",IF(S20="","⚠ التاريخ خارج السنة المالية",IF(H20="","⚠ اختر بند الموازنة",IF(I20="مرفوض","✖ مرفوض من المدير",IF(I20&lt;&gt;"موافق","⏳ بانتظار موافقة المدير",IF(K20&lt;&gt;"نعم","⚠ غير مسوى مع الحسابات","✔ معتمد ومسوى")))))))))</f>
        <v/>
      </c>
      <c r="R20">
        <f>N(R19)+IF(A20="عهدة",1,0)</f>
        <v/>
      </c>
      <c r="S20">
        <f>IF(C20="","",IF(AND(C20&gt;=DATE(2026,9,1),C20&lt;=DATE(2027,8,31)),(YEAR(C20)-2026)*12+MONTH(C20)-8,""))</f>
        <v/>
      </c>
      <c r="T20">
        <f>IF(AND(A20="مصروف",R20&gt;0,I20="موافق",S20&lt;&gt;"",H20&lt;&gt;""),N(G20),0)</f>
        <v/>
      </c>
    </row>
    <row r="21">
      <c r="A21" s="19" t="n"/>
      <c r="B21" s="20">
        <f>IF(A21="","",IF(R21=0,"⚠ أضف سطر عهدة أولًا","DMT-"&amp;TEXT(R21,"000")))</f>
        <v/>
      </c>
      <c r="C21" s="21" t="n"/>
      <c r="D21" s="20">
        <f>IF(C21="","",IF(S21="","خارج السنة المالية",INDEX(القوائم!$D$2:$D$13,S21)))</f>
        <v/>
      </c>
      <c r="E21" s="22" t="n"/>
      <c r="F21" s="23" t="n"/>
      <c r="G21" s="23" t="n"/>
      <c r="H21" s="22" t="n"/>
      <c r="I21" s="19" t="n"/>
      <c r="J21" s="21" t="n"/>
      <c r="K21" s="19" t="n"/>
      <c r="L21" s="19" t="n"/>
      <c r="M21" s="21" t="n"/>
      <c r="N21" s="22" t="n"/>
      <c r="O21" s="24">
        <f>IF(A21&lt;&gt;"عهدة","",SUMIFS($G$8:$G$5007,$B$8:$B$5007,B21,$A$8:$A$5007,"مصروف",$I$8:$I$5007,"&lt;&gt;مرفوض"))</f>
        <v/>
      </c>
      <c r="P21" s="25">
        <f>IF(A21&lt;&gt;"عهدة","",N(F21)-O21)</f>
        <v/>
      </c>
      <c r="Q21" s="26">
        <f>IF(A21="","",IF(A21="عهدة",IF(N(F21)=0,"⚠ أدخل قيمة العهدة",IF(P21&lt;0,"⛔ عجز / زيادة مصروفات "&amp;TEXT(-P21,"#,##0"),IF(COUNTIFS($B$8:$B$5007,B21,$A$8:$A$5007,"مصروف",$I$8:$I$5007,"&lt;&gt;مرفوض",$K$8:$K$5007,"&lt;&gt;نعم")&gt;0,"⚠ "&amp;COUNTIFS($B$8:$B$5007,B21,$A$8:$A$5007,"مصروف",$I$8:$I$5007,"&lt;&gt;مرفوض",$K$8:$K$5007,"&lt;&gt;نعم")&amp;" مصروف غير مسوى",IF(L21="تمت التسوية",IF(P21=0,"✔ متوازنة وتمت التسوية","✔ تمت التسوية – متبقي "&amp;TEXT(P21,"#,##0")),IF(P21&gt;0,"متبقي "&amp;TEXT(P21,"#,##0"),"✔ متوازنة"))))),IF(R21=0,"⚠ أضف سطر عهدة أولًا",IF(OR(C21="",N(G21)=0),"⚠ أكمل التاريخ والقيمة",IF(S21="","⚠ التاريخ خارج السنة المالية",IF(H21="","⚠ اختر بند الموازنة",IF(I21="مرفوض","✖ مرفوض من المدير",IF(I21&lt;&gt;"موافق","⏳ بانتظار موافقة المدير",IF(K21&lt;&gt;"نعم","⚠ غير مسوى مع الحسابات","✔ معتمد ومسوى")))))))))</f>
        <v/>
      </c>
      <c r="R21">
        <f>N(R20)+IF(A21="عهدة",1,0)</f>
        <v/>
      </c>
      <c r="S21">
        <f>IF(C21="","",IF(AND(C21&gt;=DATE(2026,9,1),C21&lt;=DATE(2027,8,31)),(YEAR(C21)-2026)*12+MONTH(C21)-8,""))</f>
        <v/>
      </c>
      <c r="T21">
        <f>IF(AND(A21="مصروف",R21&gt;0,I21="موافق",S21&lt;&gt;"",H21&lt;&gt;""),N(G21),0)</f>
        <v/>
      </c>
    </row>
    <row r="22">
      <c r="A22" s="19" t="n"/>
      <c r="B22" s="20">
        <f>IF(A22="","",IF(R22=0,"⚠ أضف سطر عهدة أولًا","DMT-"&amp;TEXT(R22,"000")))</f>
        <v/>
      </c>
      <c r="C22" s="21" t="n"/>
      <c r="D22" s="20">
        <f>IF(C22="","",IF(S22="","خارج السنة المالية",INDEX(القوائم!$D$2:$D$13,S22)))</f>
        <v/>
      </c>
      <c r="E22" s="22" t="n"/>
      <c r="F22" s="23" t="n"/>
      <c r="G22" s="23" t="n"/>
      <c r="H22" s="22" t="n"/>
      <c r="I22" s="19" t="n"/>
      <c r="J22" s="21" t="n"/>
      <c r="K22" s="19" t="n"/>
      <c r="L22" s="19" t="n"/>
      <c r="M22" s="21" t="n"/>
      <c r="N22" s="22" t="n"/>
      <c r="O22" s="24">
        <f>IF(A22&lt;&gt;"عهدة","",SUMIFS($G$8:$G$5007,$B$8:$B$5007,B22,$A$8:$A$5007,"مصروف",$I$8:$I$5007,"&lt;&gt;مرفوض"))</f>
        <v/>
      </c>
      <c r="P22" s="25">
        <f>IF(A22&lt;&gt;"عهدة","",N(F22)-O22)</f>
        <v/>
      </c>
      <c r="Q22" s="26">
        <f>IF(A22="","",IF(A22="عهدة",IF(N(F22)=0,"⚠ أدخل قيمة العهدة",IF(P22&lt;0,"⛔ عجز / زيادة مصروفات "&amp;TEXT(-P22,"#,##0"),IF(COUNTIFS($B$8:$B$5007,B22,$A$8:$A$5007,"مصروف",$I$8:$I$5007,"&lt;&gt;مرفوض",$K$8:$K$5007,"&lt;&gt;نعم")&gt;0,"⚠ "&amp;COUNTIFS($B$8:$B$5007,B22,$A$8:$A$5007,"مصروف",$I$8:$I$5007,"&lt;&gt;مرفوض",$K$8:$K$5007,"&lt;&gt;نعم")&amp;" مصروف غير مسوى",IF(L22="تمت التسوية",IF(P22=0,"✔ متوازنة وتمت التسوية","✔ تمت التسوية – متبقي "&amp;TEXT(P22,"#,##0")),IF(P22&gt;0,"متبقي "&amp;TEXT(P22,"#,##0"),"✔ متوازنة"))))),IF(R22=0,"⚠ أضف سطر عهدة أولًا",IF(OR(C22="",N(G22)=0),"⚠ أكمل التاريخ والقيمة",IF(S22="","⚠ التاريخ خارج السنة المالية",IF(H22="","⚠ اختر بند الموازنة",IF(I22="مرفوض","✖ مرفوض من المدير",IF(I22&lt;&gt;"موافق","⏳ بانتظار موافقة المدير",IF(K22&lt;&gt;"نعم","⚠ غير مسوى مع الحسابات","✔ معتمد ومسوى")))))))))</f>
        <v/>
      </c>
      <c r="R22">
        <f>N(R21)+IF(A22="عهدة",1,0)</f>
        <v/>
      </c>
      <c r="S22">
        <f>IF(C22="","",IF(AND(C22&gt;=DATE(2026,9,1),C22&lt;=DATE(2027,8,31)),(YEAR(C22)-2026)*12+MONTH(C22)-8,""))</f>
        <v/>
      </c>
      <c r="T22">
        <f>IF(AND(A22="مصروف",R22&gt;0,I22="موافق",S22&lt;&gt;"",H22&lt;&gt;""),N(G22),0)</f>
        <v/>
      </c>
    </row>
    <row r="23">
      <c r="A23" s="19" t="n"/>
      <c r="B23" s="20">
        <f>IF(A23="","",IF(R23=0,"⚠ أضف سطر عهدة أولًا","DMT-"&amp;TEXT(R23,"000")))</f>
        <v/>
      </c>
      <c r="C23" s="21" t="n"/>
      <c r="D23" s="20">
        <f>IF(C23="","",IF(S23="","خارج السنة المالية",INDEX(القوائم!$D$2:$D$13,S23)))</f>
        <v/>
      </c>
      <c r="E23" s="22" t="n"/>
      <c r="F23" s="23" t="n"/>
      <c r="G23" s="23" t="n"/>
      <c r="H23" s="22" t="n"/>
      <c r="I23" s="19" t="n"/>
      <c r="J23" s="21" t="n"/>
      <c r="K23" s="19" t="n"/>
      <c r="L23" s="19" t="n"/>
      <c r="M23" s="21" t="n"/>
      <c r="N23" s="22" t="n"/>
      <c r="O23" s="24">
        <f>IF(A23&lt;&gt;"عهدة","",SUMIFS($G$8:$G$5007,$B$8:$B$5007,B23,$A$8:$A$5007,"مصروف",$I$8:$I$5007,"&lt;&gt;مرفوض"))</f>
        <v/>
      </c>
      <c r="P23" s="25">
        <f>IF(A23&lt;&gt;"عهدة","",N(F23)-O23)</f>
        <v/>
      </c>
      <c r="Q23" s="26">
        <f>IF(A23="","",IF(A23="عهدة",IF(N(F23)=0,"⚠ أدخل قيمة العهدة",IF(P23&lt;0,"⛔ عجز / زيادة مصروفات "&amp;TEXT(-P23,"#,##0"),IF(COUNTIFS($B$8:$B$5007,B23,$A$8:$A$5007,"مصروف",$I$8:$I$5007,"&lt;&gt;مرفوض",$K$8:$K$5007,"&lt;&gt;نعم")&gt;0,"⚠ "&amp;COUNTIFS($B$8:$B$5007,B23,$A$8:$A$5007,"مصروف",$I$8:$I$5007,"&lt;&gt;مرفوض",$K$8:$K$5007,"&lt;&gt;نعم")&amp;" مصروف غير مسوى",IF(L23="تمت التسوية",IF(P23=0,"✔ متوازنة وتمت التسوية","✔ تمت التسوية – متبقي "&amp;TEXT(P23,"#,##0")),IF(P23&gt;0,"متبقي "&amp;TEXT(P23,"#,##0"),"✔ متوازنة"))))),IF(R23=0,"⚠ أضف سطر عهدة أولًا",IF(OR(C23="",N(G23)=0),"⚠ أكمل التاريخ والقيمة",IF(S23="","⚠ التاريخ خارج السنة المالية",IF(H23="","⚠ اختر بند الموازنة",IF(I23="مرفوض","✖ مرفوض من المدير",IF(I23&lt;&gt;"موافق","⏳ بانتظار موافقة المدير",IF(K23&lt;&gt;"نعم","⚠ غير مسوى مع الحسابات","✔ معتمد ومسوى")))))))))</f>
        <v/>
      </c>
      <c r="R23">
        <f>N(R22)+IF(A23="عهدة",1,0)</f>
        <v/>
      </c>
      <c r="S23">
        <f>IF(C23="","",IF(AND(C23&gt;=DATE(2026,9,1),C23&lt;=DATE(2027,8,31)),(YEAR(C23)-2026)*12+MONTH(C23)-8,""))</f>
        <v/>
      </c>
      <c r="T23">
        <f>IF(AND(A23="مصروف",R23&gt;0,I23="موافق",S23&lt;&gt;"",H23&lt;&gt;""),N(G23),0)</f>
        <v/>
      </c>
    </row>
    <row r="24">
      <c r="A24" s="19" t="n"/>
      <c r="B24" s="20">
        <f>IF(A24="","",IF(R24=0,"⚠ أضف سطر عهدة أولًا","DMT-"&amp;TEXT(R24,"000")))</f>
        <v/>
      </c>
      <c r="C24" s="21" t="n"/>
      <c r="D24" s="20">
        <f>IF(C24="","",IF(S24="","خارج السنة المالية",INDEX(القوائم!$D$2:$D$13,S24)))</f>
        <v/>
      </c>
      <c r="E24" s="22" t="n"/>
      <c r="F24" s="23" t="n"/>
      <c r="G24" s="23" t="n"/>
      <c r="H24" s="22" t="n"/>
      <c r="I24" s="19" t="n"/>
      <c r="J24" s="21" t="n"/>
      <c r="K24" s="19" t="n"/>
      <c r="L24" s="19" t="n"/>
      <c r="M24" s="21" t="n"/>
      <c r="N24" s="22" t="n"/>
      <c r="O24" s="24">
        <f>IF(A24&lt;&gt;"عهدة","",SUMIFS($G$8:$G$5007,$B$8:$B$5007,B24,$A$8:$A$5007,"مصروف",$I$8:$I$5007,"&lt;&gt;مرفوض"))</f>
        <v/>
      </c>
      <c r="P24" s="25">
        <f>IF(A24&lt;&gt;"عهدة","",N(F24)-O24)</f>
        <v/>
      </c>
      <c r="Q24" s="26">
        <f>IF(A24="","",IF(A24="عهدة",IF(N(F24)=0,"⚠ أدخل قيمة العهدة",IF(P24&lt;0,"⛔ عجز / زيادة مصروفات "&amp;TEXT(-P24,"#,##0"),IF(COUNTIFS($B$8:$B$5007,B24,$A$8:$A$5007,"مصروف",$I$8:$I$5007,"&lt;&gt;مرفوض",$K$8:$K$5007,"&lt;&gt;نعم")&gt;0,"⚠ "&amp;COUNTIFS($B$8:$B$5007,B24,$A$8:$A$5007,"مصروف",$I$8:$I$5007,"&lt;&gt;مرفوض",$K$8:$K$5007,"&lt;&gt;نعم")&amp;" مصروف غير مسوى",IF(L24="تمت التسوية",IF(P24=0,"✔ متوازنة وتمت التسوية","✔ تمت التسوية – متبقي "&amp;TEXT(P24,"#,##0")),IF(P24&gt;0,"متبقي "&amp;TEXT(P24,"#,##0"),"✔ متوازنة"))))),IF(R24=0,"⚠ أضف سطر عهدة أولًا",IF(OR(C24="",N(G24)=0),"⚠ أكمل التاريخ والقيمة",IF(S24="","⚠ التاريخ خارج السنة المالية",IF(H24="","⚠ اختر بند الموازنة",IF(I24="مرفوض","✖ مرفوض من المدير",IF(I24&lt;&gt;"موافق","⏳ بانتظار موافقة المدير",IF(K24&lt;&gt;"نعم","⚠ غير مسوى مع الحسابات","✔ معتمد ومسوى")))))))))</f>
        <v/>
      </c>
      <c r="R24">
        <f>N(R23)+IF(A24="عهدة",1,0)</f>
        <v/>
      </c>
      <c r="S24">
        <f>IF(C24="","",IF(AND(C24&gt;=DATE(2026,9,1),C24&lt;=DATE(2027,8,31)),(YEAR(C24)-2026)*12+MONTH(C24)-8,""))</f>
        <v/>
      </c>
      <c r="T24">
        <f>IF(AND(A24="مصروف",R24&gt;0,I24="موافق",S24&lt;&gt;"",H24&lt;&gt;""),N(G24),0)</f>
        <v/>
      </c>
    </row>
    <row r="25">
      <c r="A25" s="19" t="n"/>
      <c r="B25" s="20">
        <f>IF(A25="","",IF(R25=0,"⚠ أضف سطر عهدة أولًا","DMT-"&amp;TEXT(R25,"000")))</f>
        <v/>
      </c>
      <c r="C25" s="21" t="n"/>
      <c r="D25" s="20">
        <f>IF(C25="","",IF(S25="","خارج السنة المالية",INDEX(القوائم!$D$2:$D$13,S25)))</f>
        <v/>
      </c>
      <c r="E25" s="22" t="n"/>
      <c r="F25" s="23" t="n"/>
      <c r="G25" s="23" t="n"/>
      <c r="H25" s="22" t="n"/>
      <c r="I25" s="19" t="n"/>
      <c r="J25" s="21" t="n"/>
      <c r="K25" s="19" t="n"/>
      <c r="L25" s="19" t="n"/>
      <c r="M25" s="21" t="n"/>
      <c r="N25" s="22" t="n"/>
      <c r="O25" s="24">
        <f>IF(A25&lt;&gt;"عهدة","",SUMIFS($G$8:$G$5007,$B$8:$B$5007,B25,$A$8:$A$5007,"مصروف",$I$8:$I$5007,"&lt;&gt;مرفوض"))</f>
        <v/>
      </c>
      <c r="P25" s="25">
        <f>IF(A25&lt;&gt;"عهدة","",N(F25)-O25)</f>
        <v/>
      </c>
      <c r="Q25" s="26">
        <f>IF(A25="","",IF(A25="عهدة",IF(N(F25)=0,"⚠ أدخل قيمة العهدة",IF(P25&lt;0,"⛔ عجز / زيادة مصروفات "&amp;TEXT(-P25,"#,##0"),IF(COUNTIFS($B$8:$B$5007,B25,$A$8:$A$5007,"مصروف",$I$8:$I$5007,"&lt;&gt;مرفوض",$K$8:$K$5007,"&lt;&gt;نعم")&gt;0,"⚠ "&amp;COUNTIFS($B$8:$B$5007,B25,$A$8:$A$5007,"مصروف",$I$8:$I$5007,"&lt;&gt;مرفوض",$K$8:$K$5007,"&lt;&gt;نعم")&amp;" مصروف غير مسوى",IF(L25="تمت التسوية",IF(P25=0,"✔ متوازنة وتمت التسوية","✔ تمت التسوية – متبقي "&amp;TEXT(P25,"#,##0")),IF(P25&gt;0,"متبقي "&amp;TEXT(P25,"#,##0"),"✔ متوازنة"))))),IF(R25=0,"⚠ أضف سطر عهدة أولًا",IF(OR(C25="",N(G25)=0),"⚠ أكمل التاريخ والقيمة",IF(S25="","⚠ التاريخ خارج السنة المالية",IF(H25="","⚠ اختر بند الموازنة",IF(I25="مرفوض","✖ مرفوض من المدير",IF(I25&lt;&gt;"موافق","⏳ بانتظار موافقة المدير",IF(K25&lt;&gt;"نعم","⚠ غير مسوى مع الحسابات","✔ معتمد ومسوى")))))))))</f>
        <v/>
      </c>
      <c r="R25">
        <f>N(R24)+IF(A25="عهدة",1,0)</f>
        <v/>
      </c>
      <c r="S25">
        <f>IF(C25="","",IF(AND(C25&gt;=DATE(2026,9,1),C25&lt;=DATE(2027,8,31)),(YEAR(C25)-2026)*12+MONTH(C25)-8,""))</f>
        <v/>
      </c>
      <c r="T25">
        <f>IF(AND(A25="مصروف",R25&gt;0,I25="موافق",S25&lt;&gt;"",H25&lt;&gt;""),N(G25),0)</f>
        <v/>
      </c>
    </row>
    <row r="26">
      <c r="A26" s="19" t="n"/>
      <c r="B26" s="20">
        <f>IF(A26="","",IF(R26=0,"⚠ أضف سطر عهدة أولًا","DMT-"&amp;TEXT(R26,"000")))</f>
        <v/>
      </c>
      <c r="C26" s="21" t="n"/>
      <c r="D26" s="20">
        <f>IF(C26="","",IF(S26="","خارج السنة المالية",INDEX(القوائم!$D$2:$D$13,S26)))</f>
        <v/>
      </c>
      <c r="E26" s="22" t="n"/>
      <c r="F26" s="23" t="n"/>
      <c r="G26" s="23" t="n"/>
      <c r="H26" s="22" t="n"/>
      <c r="I26" s="19" t="n"/>
      <c r="J26" s="21" t="n"/>
      <c r="K26" s="19" t="n"/>
      <c r="L26" s="19" t="n"/>
      <c r="M26" s="21" t="n"/>
      <c r="N26" s="22" t="n"/>
      <c r="O26" s="24">
        <f>IF(A26&lt;&gt;"عهدة","",SUMIFS($G$8:$G$5007,$B$8:$B$5007,B26,$A$8:$A$5007,"مصروف",$I$8:$I$5007,"&lt;&gt;مرفوض"))</f>
        <v/>
      </c>
      <c r="P26" s="25">
        <f>IF(A26&lt;&gt;"عهدة","",N(F26)-O26)</f>
        <v/>
      </c>
      <c r="Q26" s="26">
        <f>IF(A26="","",IF(A26="عهدة",IF(N(F26)=0,"⚠ أدخل قيمة العهدة",IF(P26&lt;0,"⛔ عجز / زيادة مصروفات "&amp;TEXT(-P26,"#,##0"),IF(COUNTIFS($B$8:$B$5007,B26,$A$8:$A$5007,"مصروف",$I$8:$I$5007,"&lt;&gt;مرفوض",$K$8:$K$5007,"&lt;&gt;نعم")&gt;0,"⚠ "&amp;COUNTIFS($B$8:$B$5007,B26,$A$8:$A$5007,"مصروف",$I$8:$I$5007,"&lt;&gt;مرفوض",$K$8:$K$5007,"&lt;&gt;نعم")&amp;" مصروف غير مسوى",IF(L26="تمت التسوية",IF(P26=0,"✔ متوازنة وتمت التسوية","✔ تمت التسوية – متبقي "&amp;TEXT(P26,"#,##0")),IF(P26&gt;0,"متبقي "&amp;TEXT(P26,"#,##0"),"✔ متوازنة"))))),IF(R26=0,"⚠ أضف سطر عهدة أولًا",IF(OR(C26="",N(G26)=0),"⚠ أكمل التاريخ والقيمة",IF(S26="","⚠ التاريخ خارج السنة المالية",IF(H26="","⚠ اختر بند الموازنة",IF(I26="مرفوض","✖ مرفوض من المدير",IF(I26&lt;&gt;"موافق","⏳ بانتظار موافقة المدير",IF(K26&lt;&gt;"نعم","⚠ غير مسوى مع الحسابات","✔ معتمد ومسوى")))))))))</f>
        <v/>
      </c>
      <c r="R26">
        <f>N(R25)+IF(A26="عهدة",1,0)</f>
        <v/>
      </c>
      <c r="S26">
        <f>IF(C26="","",IF(AND(C26&gt;=DATE(2026,9,1),C26&lt;=DATE(2027,8,31)),(YEAR(C26)-2026)*12+MONTH(C26)-8,""))</f>
        <v/>
      </c>
      <c r="T26">
        <f>IF(AND(A26="مصروف",R26&gt;0,I26="موافق",S26&lt;&gt;"",H26&lt;&gt;""),N(G26),0)</f>
        <v/>
      </c>
    </row>
    <row r="27">
      <c r="A27" s="19" t="n"/>
      <c r="B27" s="20">
        <f>IF(A27="","",IF(R27=0,"⚠ أضف سطر عهدة أولًا","DMT-"&amp;TEXT(R27,"000")))</f>
        <v/>
      </c>
      <c r="C27" s="21" t="n"/>
      <c r="D27" s="20">
        <f>IF(C27="","",IF(S27="","خارج السنة المالية",INDEX(القوائم!$D$2:$D$13,S27)))</f>
        <v/>
      </c>
      <c r="E27" s="22" t="n"/>
      <c r="F27" s="23" t="n"/>
      <c r="G27" s="23" t="n"/>
      <c r="H27" s="22" t="n"/>
      <c r="I27" s="19" t="n"/>
      <c r="J27" s="21" t="n"/>
      <c r="K27" s="19" t="n"/>
      <c r="L27" s="19" t="n"/>
      <c r="M27" s="21" t="n"/>
      <c r="N27" s="22" t="n"/>
      <c r="O27" s="24">
        <f>IF(A27&lt;&gt;"عهدة","",SUMIFS($G$8:$G$5007,$B$8:$B$5007,B27,$A$8:$A$5007,"مصروف",$I$8:$I$5007,"&lt;&gt;مرفوض"))</f>
        <v/>
      </c>
      <c r="P27" s="25">
        <f>IF(A27&lt;&gt;"عهدة","",N(F27)-O27)</f>
        <v/>
      </c>
      <c r="Q27" s="26">
        <f>IF(A27="","",IF(A27="عهدة",IF(N(F27)=0,"⚠ أدخل قيمة العهدة",IF(P27&lt;0,"⛔ عجز / زيادة مصروفات "&amp;TEXT(-P27,"#,##0"),IF(COUNTIFS($B$8:$B$5007,B27,$A$8:$A$5007,"مصروف",$I$8:$I$5007,"&lt;&gt;مرفوض",$K$8:$K$5007,"&lt;&gt;نعم")&gt;0,"⚠ "&amp;COUNTIFS($B$8:$B$5007,B27,$A$8:$A$5007,"مصروف",$I$8:$I$5007,"&lt;&gt;مرفوض",$K$8:$K$5007,"&lt;&gt;نعم")&amp;" مصروف غير مسوى",IF(L27="تمت التسوية",IF(P27=0,"✔ متوازنة وتمت التسوية","✔ تمت التسوية – متبقي "&amp;TEXT(P27,"#,##0")),IF(P27&gt;0,"متبقي "&amp;TEXT(P27,"#,##0"),"✔ متوازنة"))))),IF(R27=0,"⚠ أضف سطر عهدة أولًا",IF(OR(C27="",N(G27)=0),"⚠ أكمل التاريخ والقيمة",IF(S27="","⚠ التاريخ خارج السنة المالية",IF(H27="","⚠ اختر بند الموازنة",IF(I27="مرفوض","✖ مرفوض من المدير",IF(I27&lt;&gt;"موافق","⏳ بانتظار موافقة المدير",IF(K27&lt;&gt;"نعم","⚠ غير مسوى مع الحسابات","✔ معتمد ومسوى")))))))))</f>
        <v/>
      </c>
      <c r="R27">
        <f>N(R26)+IF(A27="عهدة",1,0)</f>
        <v/>
      </c>
      <c r="S27">
        <f>IF(C27="","",IF(AND(C27&gt;=DATE(2026,9,1),C27&lt;=DATE(2027,8,31)),(YEAR(C27)-2026)*12+MONTH(C27)-8,""))</f>
        <v/>
      </c>
      <c r="T27">
        <f>IF(AND(A27="مصروف",R27&gt;0,I27="موافق",S27&lt;&gt;"",H27&lt;&gt;""),N(G27),0)</f>
        <v/>
      </c>
    </row>
    <row r="28">
      <c r="A28" s="19" t="n"/>
      <c r="B28" s="20">
        <f>IF(A28="","",IF(R28=0,"⚠ أضف سطر عهدة أولًا","DMT-"&amp;TEXT(R28,"000")))</f>
        <v/>
      </c>
      <c r="C28" s="21" t="n"/>
      <c r="D28" s="20">
        <f>IF(C28="","",IF(S28="","خارج السنة المالية",INDEX(القوائم!$D$2:$D$13,S28)))</f>
        <v/>
      </c>
      <c r="E28" s="22" t="n"/>
      <c r="F28" s="23" t="n"/>
      <c r="G28" s="23" t="n"/>
      <c r="H28" s="22" t="n"/>
      <c r="I28" s="19" t="n"/>
      <c r="J28" s="21" t="n"/>
      <c r="K28" s="19" t="n"/>
      <c r="L28" s="19" t="n"/>
      <c r="M28" s="21" t="n"/>
      <c r="N28" s="22" t="n"/>
      <c r="O28" s="24">
        <f>IF(A28&lt;&gt;"عهدة","",SUMIFS($G$8:$G$5007,$B$8:$B$5007,B28,$A$8:$A$5007,"مصروف",$I$8:$I$5007,"&lt;&gt;مرفوض"))</f>
        <v/>
      </c>
      <c r="P28" s="25">
        <f>IF(A28&lt;&gt;"عهدة","",N(F28)-O28)</f>
        <v/>
      </c>
      <c r="Q28" s="26">
        <f>IF(A28="","",IF(A28="عهدة",IF(N(F28)=0,"⚠ أدخل قيمة العهدة",IF(P28&lt;0,"⛔ عجز / زيادة مصروفات "&amp;TEXT(-P28,"#,##0"),IF(COUNTIFS($B$8:$B$5007,B28,$A$8:$A$5007,"مصروف",$I$8:$I$5007,"&lt;&gt;مرفوض",$K$8:$K$5007,"&lt;&gt;نعم")&gt;0,"⚠ "&amp;COUNTIFS($B$8:$B$5007,B28,$A$8:$A$5007,"مصروف",$I$8:$I$5007,"&lt;&gt;مرفوض",$K$8:$K$5007,"&lt;&gt;نعم")&amp;" مصروف غير مسوى",IF(L28="تمت التسوية",IF(P28=0,"✔ متوازنة وتمت التسوية","✔ تمت التسوية – متبقي "&amp;TEXT(P28,"#,##0")),IF(P28&gt;0,"متبقي "&amp;TEXT(P28,"#,##0"),"✔ متوازنة"))))),IF(R28=0,"⚠ أضف سطر عهدة أولًا",IF(OR(C28="",N(G28)=0),"⚠ أكمل التاريخ والقيمة",IF(S28="","⚠ التاريخ خارج السنة المالية",IF(H28="","⚠ اختر بند الموازنة",IF(I28="مرفوض","✖ مرفوض من المدير",IF(I28&lt;&gt;"موافق","⏳ بانتظار موافقة المدير",IF(K28&lt;&gt;"نعم","⚠ غير مسوى مع الحسابات","✔ معتمد ومسوى")))))))))</f>
        <v/>
      </c>
      <c r="R28">
        <f>N(R27)+IF(A28="عهدة",1,0)</f>
        <v/>
      </c>
      <c r="S28">
        <f>IF(C28="","",IF(AND(C28&gt;=DATE(2026,9,1),C28&lt;=DATE(2027,8,31)),(YEAR(C28)-2026)*12+MONTH(C28)-8,""))</f>
        <v/>
      </c>
      <c r="T28">
        <f>IF(AND(A28="مصروف",R28&gt;0,I28="موافق",S28&lt;&gt;"",H28&lt;&gt;""),N(G28),0)</f>
        <v/>
      </c>
    </row>
    <row r="29">
      <c r="A29" s="19" t="n"/>
      <c r="B29" s="20">
        <f>IF(A29="","",IF(R29=0,"⚠ أضف سطر عهدة أولًا","DMT-"&amp;TEXT(R29,"000")))</f>
        <v/>
      </c>
      <c r="C29" s="21" t="n"/>
      <c r="D29" s="20">
        <f>IF(C29="","",IF(S29="","خارج السنة المالية",INDEX(القوائم!$D$2:$D$13,S29)))</f>
        <v/>
      </c>
      <c r="E29" s="22" t="n"/>
      <c r="F29" s="23" t="n"/>
      <c r="G29" s="23" t="n"/>
      <c r="H29" s="22" t="n"/>
      <c r="I29" s="19" t="n"/>
      <c r="J29" s="21" t="n"/>
      <c r="K29" s="19" t="n"/>
      <c r="L29" s="19" t="n"/>
      <c r="M29" s="21" t="n"/>
      <c r="N29" s="22" t="n"/>
      <c r="O29" s="24">
        <f>IF(A29&lt;&gt;"عهدة","",SUMIFS($G$8:$G$5007,$B$8:$B$5007,B29,$A$8:$A$5007,"مصروف",$I$8:$I$5007,"&lt;&gt;مرفوض"))</f>
        <v/>
      </c>
      <c r="P29" s="25">
        <f>IF(A29&lt;&gt;"عهدة","",N(F29)-O29)</f>
        <v/>
      </c>
      <c r="Q29" s="26">
        <f>IF(A29="","",IF(A29="عهدة",IF(N(F29)=0,"⚠ أدخل قيمة العهدة",IF(P29&lt;0,"⛔ عجز / زيادة مصروفات "&amp;TEXT(-P29,"#,##0"),IF(COUNTIFS($B$8:$B$5007,B29,$A$8:$A$5007,"مصروف",$I$8:$I$5007,"&lt;&gt;مرفوض",$K$8:$K$5007,"&lt;&gt;نعم")&gt;0,"⚠ "&amp;COUNTIFS($B$8:$B$5007,B29,$A$8:$A$5007,"مصروف",$I$8:$I$5007,"&lt;&gt;مرفوض",$K$8:$K$5007,"&lt;&gt;نعم")&amp;" مصروف غير مسوى",IF(L29="تمت التسوية",IF(P29=0,"✔ متوازنة وتمت التسوية","✔ تمت التسوية – متبقي "&amp;TEXT(P29,"#,##0")),IF(P29&gt;0,"متبقي "&amp;TEXT(P29,"#,##0"),"✔ متوازنة"))))),IF(R29=0,"⚠ أضف سطر عهدة أولًا",IF(OR(C29="",N(G29)=0),"⚠ أكمل التاريخ والقيمة",IF(S29="","⚠ التاريخ خارج السنة المالية",IF(H29="","⚠ اختر بند الموازنة",IF(I29="مرفوض","✖ مرفوض من المدير",IF(I29&lt;&gt;"موافق","⏳ بانتظار موافقة المدير",IF(K29&lt;&gt;"نعم","⚠ غير مسوى مع الحسابات","✔ معتمد ومسوى")))))))))</f>
        <v/>
      </c>
      <c r="R29">
        <f>N(R28)+IF(A29="عهدة",1,0)</f>
        <v/>
      </c>
      <c r="S29">
        <f>IF(C29="","",IF(AND(C29&gt;=DATE(2026,9,1),C29&lt;=DATE(2027,8,31)),(YEAR(C29)-2026)*12+MONTH(C29)-8,""))</f>
        <v/>
      </c>
      <c r="T29">
        <f>IF(AND(A29="مصروف",R29&gt;0,I29="موافق",S29&lt;&gt;"",H29&lt;&gt;""),N(G29),0)</f>
        <v/>
      </c>
    </row>
    <row r="30">
      <c r="A30" s="19" t="n"/>
      <c r="B30" s="20">
        <f>IF(A30="","",IF(R30=0,"⚠ أضف سطر عهدة أولًا","DMT-"&amp;TEXT(R30,"000")))</f>
        <v/>
      </c>
      <c r="C30" s="21" t="n"/>
      <c r="D30" s="20">
        <f>IF(C30="","",IF(S30="","خارج السنة المالية",INDEX(القوائم!$D$2:$D$13,S30)))</f>
        <v/>
      </c>
      <c r="E30" s="22" t="n"/>
      <c r="F30" s="23" t="n"/>
      <c r="G30" s="23" t="n"/>
      <c r="H30" s="22" t="n"/>
      <c r="I30" s="19" t="n"/>
      <c r="J30" s="21" t="n"/>
      <c r="K30" s="19" t="n"/>
      <c r="L30" s="19" t="n"/>
      <c r="M30" s="21" t="n"/>
      <c r="N30" s="22" t="n"/>
      <c r="O30" s="24">
        <f>IF(A30&lt;&gt;"عهدة","",SUMIFS($G$8:$G$5007,$B$8:$B$5007,B30,$A$8:$A$5007,"مصروف",$I$8:$I$5007,"&lt;&gt;مرفوض"))</f>
        <v/>
      </c>
      <c r="P30" s="25">
        <f>IF(A30&lt;&gt;"عهدة","",N(F30)-O30)</f>
        <v/>
      </c>
      <c r="Q30" s="26">
        <f>IF(A30="","",IF(A30="عهدة",IF(N(F30)=0,"⚠ أدخل قيمة العهدة",IF(P30&lt;0,"⛔ عجز / زيادة مصروفات "&amp;TEXT(-P30,"#,##0"),IF(COUNTIFS($B$8:$B$5007,B30,$A$8:$A$5007,"مصروف",$I$8:$I$5007,"&lt;&gt;مرفوض",$K$8:$K$5007,"&lt;&gt;نعم")&gt;0,"⚠ "&amp;COUNTIFS($B$8:$B$5007,B30,$A$8:$A$5007,"مصروف",$I$8:$I$5007,"&lt;&gt;مرفوض",$K$8:$K$5007,"&lt;&gt;نعم")&amp;" مصروف غير مسوى",IF(L30="تمت التسوية",IF(P30=0,"✔ متوازنة وتمت التسوية","✔ تمت التسوية – متبقي "&amp;TEXT(P30,"#,##0")),IF(P30&gt;0,"متبقي "&amp;TEXT(P30,"#,##0"),"✔ متوازنة"))))),IF(R30=0,"⚠ أضف سطر عهدة أولًا",IF(OR(C30="",N(G30)=0),"⚠ أكمل التاريخ والقيمة",IF(S30="","⚠ التاريخ خارج السنة المالية",IF(H30="","⚠ اختر بند الموازنة",IF(I30="مرفوض","✖ مرفوض من المدير",IF(I30&lt;&gt;"موافق","⏳ بانتظار موافقة المدير",IF(K30&lt;&gt;"نعم","⚠ غير مسوى مع الحسابات","✔ معتمد ومسوى")))))))))</f>
        <v/>
      </c>
      <c r="R30">
        <f>N(R29)+IF(A30="عهدة",1,0)</f>
        <v/>
      </c>
      <c r="S30">
        <f>IF(C30="","",IF(AND(C30&gt;=DATE(2026,9,1),C30&lt;=DATE(2027,8,31)),(YEAR(C30)-2026)*12+MONTH(C30)-8,""))</f>
        <v/>
      </c>
      <c r="T30">
        <f>IF(AND(A30="مصروف",R30&gt;0,I30="موافق",S30&lt;&gt;"",H30&lt;&gt;""),N(G30),0)</f>
        <v/>
      </c>
    </row>
    <row r="31">
      <c r="A31" s="19" t="n"/>
      <c r="B31" s="20">
        <f>IF(A31="","",IF(R31=0,"⚠ أضف سطر عهدة أولًا","DMT-"&amp;TEXT(R31,"000")))</f>
        <v/>
      </c>
      <c r="C31" s="21" t="n"/>
      <c r="D31" s="20">
        <f>IF(C31="","",IF(S31="","خارج السنة المالية",INDEX(القوائم!$D$2:$D$13,S31)))</f>
        <v/>
      </c>
      <c r="E31" s="22" t="n"/>
      <c r="F31" s="23" t="n"/>
      <c r="G31" s="23" t="n"/>
      <c r="H31" s="22" t="n"/>
      <c r="I31" s="19" t="n"/>
      <c r="J31" s="21" t="n"/>
      <c r="K31" s="19" t="n"/>
      <c r="L31" s="19" t="n"/>
      <c r="M31" s="21" t="n"/>
      <c r="N31" s="22" t="n"/>
      <c r="O31" s="24">
        <f>IF(A31&lt;&gt;"عهدة","",SUMIFS($G$8:$G$5007,$B$8:$B$5007,B31,$A$8:$A$5007,"مصروف",$I$8:$I$5007,"&lt;&gt;مرفوض"))</f>
        <v/>
      </c>
      <c r="P31" s="25">
        <f>IF(A31&lt;&gt;"عهدة","",N(F31)-O31)</f>
        <v/>
      </c>
      <c r="Q31" s="26">
        <f>IF(A31="","",IF(A31="عهدة",IF(N(F31)=0,"⚠ أدخل قيمة العهدة",IF(P31&lt;0,"⛔ عجز / زيادة مصروفات "&amp;TEXT(-P31,"#,##0"),IF(COUNTIFS($B$8:$B$5007,B31,$A$8:$A$5007,"مصروف",$I$8:$I$5007,"&lt;&gt;مرفوض",$K$8:$K$5007,"&lt;&gt;نعم")&gt;0,"⚠ "&amp;COUNTIFS($B$8:$B$5007,B31,$A$8:$A$5007,"مصروف",$I$8:$I$5007,"&lt;&gt;مرفوض",$K$8:$K$5007,"&lt;&gt;نعم")&amp;" مصروف غير مسوى",IF(L31="تمت التسوية",IF(P31=0,"✔ متوازنة وتمت التسوية","✔ تمت التسوية – متبقي "&amp;TEXT(P31,"#,##0")),IF(P31&gt;0,"متبقي "&amp;TEXT(P31,"#,##0"),"✔ متوازنة"))))),IF(R31=0,"⚠ أضف سطر عهدة أولًا",IF(OR(C31="",N(G31)=0),"⚠ أكمل التاريخ والقيمة",IF(S31="","⚠ التاريخ خارج السنة المالية",IF(H31="","⚠ اختر بند الموازنة",IF(I31="مرفوض","✖ مرفوض من المدير",IF(I31&lt;&gt;"موافق","⏳ بانتظار موافقة المدير",IF(K31&lt;&gt;"نعم","⚠ غير مسوى مع الحسابات","✔ معتمد ومسوى")))))))))</f>
        <v/>
      </c>
      <c r="R31">
        <f>N(R30)+IF(A31="عهدة",1,0)</f>
        <v/>
      </c>
      <c r="S31">
        <f>IF(C31="","",IF(AND(C31&gt;=DATE(2026,9,1),C31&lt;=DATE(2027,8,31)),(YEAR(C31)-2026)*12+MONTH(C31)-8,""))</f>
        <v/>
      </c>
      <c r="T31">
        <f>IF(AND(A31="مصروف",R31&gt;0,I31="موافق",S31&lt;&gt;"",H31&lt;&gt;""),N(G31),0)</f>
        <v/>
      </c>
    </row>
    <row r="32">
      <c r="A32" s="19" t="n"/>
      <c r="B32" s="20">
        <f>IF(A32="","",IF(R32=0,"⚠ أضف سطر عهدة أولًا","DMT-"&amp;TEXT(R32,"000")))</f>
        <v/>
      </c>
      <c r="C32" s="21" t="n"/>
      <c r="D32" s="20">
        <f>IF(C32="","",IF(S32="","خارج السنة المالية",INDEX(القوائم!$D$2:$D$13,S32)))</f>
        <v/>
      </c>
      <c r="E32" s="22" t="n"/>
      <c r="F32" s="23" t="n"/>
      <c r="G32" s="23" t="n"/>
      <c r="H32" s="22" t="n"/>
      <c r="I32" s="19" t="n"/>
      <c r="J32" s="21" t="n"/>
      <c r="K32" s="19" t="n"/>
      <c r="L32" s="19" t="n"/>
      <c r="M32" s="21" t="n"/>
      <c r="N32" s="22" t="n"/>
      <c r="O32" s="24">
        <f>IF(A32&lt;&gt;"عهدة","",SUMIFS($G$8:$G$5007,$B$8:$B$5007,B32,$A$8:$A$5007,"مصروف",$I$8:$I$5007,"&lt;&gt;مرفوض"))</f>
        <v/>
      </c>
      <c r="P32" s="25">
        <f>IF(A32&lt;&gt;"عهدة","",N(F32)-O32)</f>
        <v/>
      </c>
      <c r="Q32" s="26">
        <f>IF(A32="","",IF(A32="عهدة",IF(N(F32)=0,"⚠ أدخل قيمة العهدة",IF(P32&lt;0,"⛔ عجز / زيادة مصروفات "&amp;TEXT(-P32,"#,##0"),IF(COUNTIFS($B$8:$B$5007,B32,$A$8:$A$5007,"مصروف",$I$8:$I$5007,"&lt;&gt;مرفوض",$K$8:$K$5007,"&lt;&gt;نعم")&gt;0,"⚠ "&amp;COUNTIFS($B$8:$B$5007,B32,$A$8:$A$5007,"مصروف",$I$8:$I$5007,"&lt;&gt;مرفوض",$K$8:$K$5007,"&lt;&gt;نعم")&amp;" مصروف غير مسوى",IF(L32="تمت التسوية",IF(P32=0,"✔ متوازنة وتمت التسوية","✔ تمت التسوية – متبقي "&amp;TEXT(P32,"#,##0")),IF(P32&gt;0,"متبقي "&amp;TEXT(P32,"#,##0"),"✔ متوازنة"))))),IF(R32=0,"⚠ أضف سطر عهدة أولًا",IF(OR(C32="",N(G32)=0),"⚠ أكمل التاريخ والقيمة",IF(S32="","⚠ التاريخ خارج السنة المالية",IF(H32="","⚠ اختر بند الموازنة",IF(I32="مرفوض","✖ مرفوض من المدير",IF(I32&lt;&gt;"موافق","⏳ بانتظار موافقة المدير",IF(K32&lt;&gt;"نعم","⚠ غير مسوى مع الحسابات","✔ معتمد ومسوى")))))))))</f>
        <v/>
      </c>
      <c r="R32">
        <f>N(R31)+IF(A32="عهدة",1,0)</f>
        <v/>
      </c>
      <c r="S32">
        <f>IF(C32="","",IF(AND(C32&gt;=DATE(2026,9,1),C32&lt;=DATE(2027,8,31)),(YEAR(C32)-2026)*12+MONTH(C32)-8,""))</f>
        <v/>
      </c>
      <c r="T32">
        <f>IF(AND(A32="مصروف",R32&gt;0,I32="موافق",S32&lt;&gt;"",H32&lt;&gt;""),N(G32),0)</f>
        <v/>
      </c>
    </row>
    <row r="33">
      <c r="A33" s="19" t="n"/>
      <c r="B33" s="20">
        <f>IF(A33="","",IF(R33=0,"⚠ أضف سطر عهدة أولًا","DMT-"&amp;TEXT(R33,"000")))</f>
        <v/>
      </c>
      <c r="C33" s="21" t="n"/>
      <c r="D33" s="20">
        <f>IF(C33="","",IF(S33="","خارج السنة المالية",INDEX(القوائم!$D$2:$D$13,S33)))</f>
        <v/>
      </c>
      <c r="E33" s="22" t="n"/>
      <c r="F33" s="23" t="n"/>
      <c r="G33" s="23" t="n"/>
      <c r="H33" s="22" t="n"/>
      <c r="I33" s="19" t="n"/>
      <c r="J33" s="21" t="n"/>
      <c r="K33" s="19" t="n"/>
      <c r="L33" s="19" t="n"/>
      <c r="M33" s="21" t="n"/>
      <c r="N33" s="22" t="n"/>
      <c r="O33" s="24">
        <f>IF(A33&lt;&gt;"عهدة","",SUMIFS($G$8:$G$5007,$B$8:$B$5007,B33,$A$8:$A$5007,"مصروف",$I$8:$I$5007,"&lt;&gt;مرفوض"))</f>
        <v/>
      </c>
      <c r="P33" s="25">
        <f>IF(A33&lt;&gt;"عهدة","",N(F33)-O33)</f>
        <v/>
      </c>
      <c r="Q33" s="26">
        <f>IF(A33="","",IF(A33="عهدة",IF(N(F33)=0,"⚠ أدخل قيمة العهدة",IF(P33&lt;0,"⛔ عجز / زيادة مصروفات "&amp;TEXT(-P33,"#,##0"),IF(COUNTIFS($B$8:$B$5007,B33,$A$8:$A$5007,"مصروف",$I$8:$I$5007,"&lt;&gt;مرفوض",$K$8:$K$5007,"&lt;&gt;نعم")&gt;0,"⚠ "&amp;COUNTIFS($B$8:$B$5007,B33,$A$8:$A$5007,"مصروف",$I$8:$I$5007,"&lt;&gt;مرفوض",$K$8:$K$5007,"&lt;&gt;نعم")&amp;" مصروف غير مسوى",IF(L33="تمت التسوية",IF(P33=0,"✔ متوازنة وتمت التسوية","✔ تمت التسوية – متبقي "&amp;TEXT(P33,"#,##0")),IF(P33&gt;0,"متبقي "&amp;TEXT(P33,"#,##0"),"✔ متوازنة"))))),IF(R33=0,"⚠ أضف سطر عهدة أولًا",IF(OR(C33="",N(G33)=0),"⚠ أكمل التاريخ والقيمة",IF(S33="","⚠ التاريخ خارج السنة المالية",IF(H33="","⚠ اختر بند الموازنة",IF(I33="مرفوض","✖ مرفوض من المدير",IF(I33&lt;&gt;"موافق","⏳ بانتظار موافقة المدير",IF(K33&lt;&gt;"نعم","⚠ غير مسوى مع الحسابات","✔ معتمد ومسوى")))))))))</f>
        <v/>
      </c>
      <c r="R33">
        <f>N(R32)+IF(A33="عهدة",1,0)</f>
        <v/>
      </c>
      <c r="S33">
        <f>IF(C33="","",IF(AND(C33&gt;=DATE(2026,9,1),C33&lt;=DATE(2027,8,31)),(YEAR(C33)-2026)*12+MONTH(C33)-8,""))</f>
        <v/>
      </c>
      <c r="T33">
        <f>IF(AND(A33="مصروف",R33&gt;0,I33="موافق",S33&lt;&gt;"",H33&lt;&gt;""),N(G33),0)</f>
        <v/>
      </c>
    </row>
    <row r="34">
      <c r="A34" s="19" t="n"/>
      <c r="B34" s="20">
        <f>IF(A34="","",IF(R34=0,"⚠ أضف سطر عهدة أولًا","DMT-"&amp;TEXT(R34,"000")))</f>
        <v/>
      </c>
      <c r="C34" s="21" t="n"/>
      <c r="D34" s="20">
        <f>IF(C34="","",IF(S34="","خارج السنة المالية",INDEX(القوائم!$D$2:$D$13,S34)))</f>
        <v/>
      </c>
      <c r="E34" s="22" t="n"/>
      <c r="F34" s="23" t="n"/>
      <c r="G34" s="23" t="n"/>
      <c r="H34" s="22" t="n"/>
      <c r="I34" s="19" t="n"/>
      <c r="J34" s="21" t="n"/>
      <c r="K34" s="19" t="n"/>
      <c r="L34" s="19" t="n"/>
      <c r="M34" s="21" t="n"/>
      <c r="N34" s="22" t="n"/>
      <c r="O34" s="24">
        <f>IF(A34&lt;&gt;"عهدة","",SUMIFS($G$8:$G$5007,$B$8:$B$5007,B34,$A$8:$A$5007,"مصروف",$I$8:$I$5007,"&lt;&gt;مرفوض"))</f>
        <v/>
      </c>
      <c r="P34" s="25">
        <f>IF(A34&lt;&gt;"عهدة","",N(F34)-O34)</f>
        <v/>
      </c>
      <c r="Q34" s="26">
        <f>IF(A34="","",IF(A34="عهدة",IF(N(F34)=0,"⚠ أدخل قيمة العهدة",IF(P34&lt;0,"⛔ عجز / زيادة مصروفات "&amp;TEXT(-P34,"#,##0"),IF(COUNTIFS($B$8:$B$5007,B34,$A$8:$A$5007,"مصروف",$I$8:$I$5007,"&lt;&gt;مرفوض",$K$8:$K$5007,"&lt;&gt;نعم")&gt;0,"⚠ "&amp;COUNTIFS($B$8:$B$5007,B34,$A$8:$A$5007,"مصروف",$I$8:$I$5007,"&lt;&gt;مرفوض",$K$8:$K$5007,"&lt;&gt;نعم")&amp;" مصروف غير مسوى",IF(L34="تمت التسوية",IF(P34=0,"✔ متوازنة وتمت التسوية","✔ تمت التسوية – متبقي "&amp;TEXT(P34,"#,##0")),IF(P34&gt;0,"متبقي "&amp;TEXT(P34,"#,##0"),"✔ متوازنة"))))),IF(R34=0,"⚠ أضف سطر عهدة أولًا",IF(OR(C34="",N(G34)=0),"⚠ أكمل التاريخ والقيمة",IF(S34="","⚠ التاريخ خارج السنة المالية",IF(H34="","⚠ اختر بند الموازنة",IF(I34="مرفوض","✖ مرفوض من المدير",IF(I34&lt;&gt;"موافق","⏳ بانتظار موافقة المدير",IF(K34&lt;&gt;"نعم","⚠ غير مسوى مع الحسابات","✔ معتمد ومسوى")))))))))</f>
        <v/>
      </c>
      <c r="R34">
        <f>N(R33)+IF(A34="عهدة",1,0)</f>
        <v/>
      </c>
      <c r="S34">
        <f>IF(C34="","",IF(AND(C34&gt;=DATE(2026,9,1),C34&lt;=DATE(2027,8,31)),(YEAR(C34)-2026)*12+MONTH(C34)-8,""))</f>
        <v/>
      </c>
      <c r="T34">
        <f>IF(AND(A34="مصروف",R34&gt;0,I34="موافق",S34&lt;&gt;"",H34&lt;&gt;""),N(G34),0)</f>
        <v/>
      </c>
    </row>
    <row r="35">
      <c r="A35" s="19" t="n"/>
      <c r="B35" s="20">
        <f>IF(A35="","",IF(R35=0,"⚠ أضف سطر عهدة أولًا","DMT-"&amp;TEXT(R35,"000")))</f>
        <v/>
      </c>
      <c r="C35" s="21" t="n"/>
      <c r="D35" s="20">
        <f>IF(C35="","",IF(S35="","خارج السنة المالية",INDEX(القوائم!$D$2:$D$13,S35)))</f>
        <v/>
      </c>
      <c r="E35" s="22" t="n"/>
      <c r="F35" s="23" t="n"/>
      <c r="G35" s="23" t="n"/>
      <c r="H35" s="22" t="n"/>
      <c r="I35" s="19" t="n"/>
      <c r="J35" s="21" t="n"/>
      <c r="K35" s="19" t="n"/>
      <c r="L35" s="19" t="n"/>
      <c r="M35" s="21" t="n"/>
      <c r="N35" s="22" t="n"/>
      <c r="O35" s="24">
        <f>IF(A35&lt;&gt;"عهدة","",SUMIFS($G$8:$G$5007,$B$8:$B$5007,B35,$A$8:$A$5007,"مصروف",$I$8:$I$5007,"&lt;&gt;مرفوض"))</f>
        <v/>
      </c>
      <c r="P35" s="25">
        <f>IF(A35&lt;&gt;"عهدة","",N(F35)-O35)</f>
        <v/>
      </c>
      <c r="Q35" s="26">
        <f>IF(A35="","",IF(A35="عهدة",IF(N(F35)=0,"⚠ أدخل قيمة العهدة",IF(P35&lt;0,"⛔ عجز / زيادة مصروفات "&amp;TEXT(-P35,"#,##0"),IF(COUNTIFS($B$8:$B$5007,B35,$A$8:$A$5007,"مصروف",$I$8:$I$5007,"&lt;&gt;مرفوض",$K$8:$K$5007,"&lt;&gt;نعم")&gt;0,"⚠ "&amp;COUNTIFS($B$8:$B$5007,B35,$A$8:$A$5007,"مصروف",$I$8:$I$5007,"&lt;&gt;مرفوض",$K$8:$K$5007,"&lt;&gt;نعم")&amp;" مصروف غير مسوى",IF(L35="تمت التسوية",IF(P35=0,"✔ متوازنة وتمت التسوية","✔ تمت التسوية – متبقي "&amp;TEXT(P35,"#,##0")),IF(P35&gt;0,"متبقي "&amp;TEXT(P35,"#,##0"),"✔ متوازنة"))))),IF(R35=0,"⚠ أضف سطر عهدة أولًا",IF(OR(C35="",N(G35)=0),"⚠ أكمل التاريخ والقيمة",IF(S35="","⚠ التاريخ خارج السنة المالية",IF(H35="","⚠ اختر بند الموازنة",IF(I35="مرفوض","✖ مرفوض من المدير",IF(I35&lt;&gt;"موافق","⏳ بانتظار موافقة المدير",IF(K35&lt;&gt;"نعم","⚠ غير مسوى مع الحسابات","✔ معتمد ومسوى")))))))))</f>
        <v/>
      </c>
      <c r="R35">
        <f>N(R34)+IF(A35="عهدة",1,0)</f>
        <v/>
      </c>
      <c r="S35">
        <f>IF(C35="","",IF(AND(C35&gt;=DATE(2026,9,1),C35&lt;=DATE(2027,8,31)),(YEAR(C35)-2026)*12+MONTH(C35)-8,""))</f>
        <v/>
      </c>
      <c r="T35">
        <f>IF(AND(A35="مصروف",R35&gt;0,I35="موافق",S35&lt;&gt;"",H35&lt;&gt;""),N(G35),0)</f>
        <v/>
      </c>
    </row>
    <row r="36">
      <c r="A36" s="19" t="n"/>
      <c r="B36" s="20">
        <f>IF(A36="","",IF(R36=0,"⚠ أضف سطر عهدة أولًا","DMT-"&amp;TEXT(R36,"000")))</f>
        <v/>
      </c>
      <c r="C36" s="21" t="n"/>
      <c r="D36" s="20">
        <f>IF(C36="","",IF(S36="","خارج السنة المالية",INDEX(القوائم!$D$2:$D$13,S36)))</f>
        <v/>
      </c>
      <c r="E36" s="22" t="n"/>
      <c r="F36" s="23" t="n"/>
      <c r="G36" s="23" t="n"/>
      <c r="H36" s="22" t="n"/>
      <c r="I36" s="19" t="n"/>
      <c r="J36" s="21" t="n"/>
      <c r="K36" s="19" t="n"/>
      <c r="L36" s="19" t="n"/>
      <c r="M36" s="21" t="n"/>
      <c r="N36" s="22" t="n"/>
      <c r="O36" s="24">
        <f>IF(A36&lt;&gt;"عهدة","",SUMIFS($G$8:$G$5007,$B$8:$B$5007,B36,$A$8:$A$5007,"مصروف",$I$8:$I$5007,"&lt;&gt;مرفوض"))</f>
        <v/>
      </c>
      <c r="P36" s="25">
        <f>IF(A36&lt;&gt;"عهدة","",N(F36)-O36)</f>
        <v/>
      </c>
      <c r="Q36" s="26">
        <f>IF(A36="","",IF(A36="عهدة",IF(N(F36)=0,"⚠ أدخل قيمة العهدة",IF(P36&lt;0,"⛔ عجز / زيادة مصروفات "&amp;TEXT(-P36,"#,##0"),IF(COUNTIFS($B$8:$B$5007,B36,$A$8:$A$5007,"مصروف",$I$8:$I$5007,"&lt;&gt;مرفوض",$K$8:$K$5007,"&lt;&gt;نعم")&gt;0,"⚠ "&amp;COUNTIFS($B$8:$B$5007,B36,$A$8:$A$5007,"مصروف",$I$8:$I$5007,"&lt;&gt;مرفوض",$K$8:$K$5007,"&lt;&gt;نعم")&amp;" مصروف غير مسوى",IF(L36="تمت التسوية",IF(P36=0,"✔ متوازنة وتمت التسوية","✔ تمت التسوية – متبقي "&amp;TEXT(P36,"#,##0")),IF(P36&gt;0,"متبقي "&amp;TEXT(P36,"#,##0"),"✔ متوازنة"))))),IF(R36=0,"⚠ أضف سطر عهدة أولًا",IF(OR(C36="",N(G36)=0),"⚠ أكمل التاريخ والقيمة",IF(S36="","⚠ التاريخ خارج السنة المالية",IF(H36="","⚠ اختر بند الموازنة",IF(I36="مرفوض","✖ مرفوض من المدير",IF(I36&lt;&gt;"موافق","⏳ بانتظار موافقة المدير",IF(K36&lt;&gt;"نعم","⚠ غير مسوى مع الحسابات","✔ معتمد ومسوى")))))))))</f>
        <v/>
      </c>
      <c r="R36">
        <f>N(R35)+IF(A36="عهدة",1,0)</f>
        <v/>
      </c>
      <c r="S36">
        <f>IF(C36="","",IF(AND(C36&gt;=DATE(2026,9,1),C36&lt;=DATE(2027,8,31)),(YEAR(C36)-2026)*12+MONTH(C36)-8,""))</f>
        <v/>
      </c>
      <c r="T36">
        <f>IF(AND(A36="مصروف",R36&gt;0,I36="موافق",S36&lt;&gt;"",H36&lt;&gt;""),N(G36),0)</f>
        <v/>
      </c>
    </row>
    <row r="37">
      <c r="A37" s="19" t="n"/>
      <c r="B37" s="20">
        <f>IF(A37="","",IF(R37=0,"⚠ أضف سطر عهدة أولًا","DMT-"&amp;TEXT(R37,"000")))</f>
        <v/>
      </c>
      <c r="C37" s="21" t="n"/>
      <c r="D37" s="20">
        <f>IF(C37="","",IF(S37="","خارج السنة المالية",INDEX(القوائم!$D$2:$D$13,S37)))</f>
        <v/>
      </c>
      <c r="E37" s="22" t="n"/>
      <c r="F37" s="23" t="n"/>
      <c r="G37" s="23" t="n"/>
      <c r="H37" s="22" t="n"/>
      <c r="I37" s="19" t="n"/>
      <c r="J37" s="21" t="n"/>
      <c r="K37" s="19" t="n"/>
      <c r="L37" s="19" t="n"/>
      <c r="M37" s="21" t="n"/>
      <c r="N37" s="22" t="n"/>
      <c r="O37" s="24">
        <f>IF(A37&lt;&gt;"عهدة","",SUMIFS($G$8:$G$5007,$B$8:$B$5007,B37,$A$8:$A$5007,"مصروف",$I$8:$I$5007,"&lt;&gt;مرفوض"))</f>
        <v/>
      </c>
      <c r="P37" s="25">
        <f>IF(A37&lt;&gt;"عهدة","",N(F37)-O37)</f>
        <v/>
      </c>
      <c r="Q37" s="26">
        <f>IF(A37="","",IF(A37="عهدة",IF(N(F37)=0,"⚠ أدخل قيمة العهدة",IF(P37&lt;0,"⛔ عجز / زيادة مصروفات "&amp;TEXT(-P37,"#,##0"),IF(COUNTIFS($B$8:$B$5007,B37,$A$8:$A$5007,"مصروف",$I$8:$I$5007,"&lt;&gt;مرفوض",$K$8:$K$5007,"&lt;&gt;نعم")&gt;0,"⚠ "&amp;COUNTIFS($B$8:$B$5007,B37,$A$8:$A$5007,"مصروف",$I$8:$I$5007,"&lt;&gt;مرفوض",$K$8:$K$5007,"&lt;&gt;نعم")&amp;" مصروف غير مسوى",IF(L37="تمت التسوية",IF(P37=0,"✔ متوازنة وتمت التسوية","✔ تمت التسوية – متبقي "&amp;TEXT(P37,"#,##0")),IF(P37&gt;0,"متبقي "&amp;TEXT(P37,"#,##0"),"✔ متوازنة"))))),IF(R37=0,"⚠ أضف سطر عهدة أولًا",IF(OR(C37="",N(G37)=0),"⚠ أكمل التاريخ والقيمة",IF(S37="","⚠ التاريخ خارج السنة المالية",IF(H37="","⚠ اختر بند الموازنة",IF(I37="مرفوض","✖ مرفوض من المدير",IF(I37&lt;&gt;"موافق","⏳ بانتظار موافقة المدير",IF(K37&lt;&gt;"نعم","⚠ غير مسوى مع الحسابات","✔ معتمد ومسوى")))))))))</f>
        <v/>
      </c>
      <c r="R37">
        <f>N(R36)+IF(A37="عهدة",1,0)</f>
        <v/>
      </c>
      <c r="S37">
        <f>IF(C37="","",IF(AND(C37&gt;=DATE(2026,9,1),C37&lt;=DATE(2027,8,31)),(YEAR(C37)-2026)*12+MONTH(C37)-8,""))</f>
        <v/>
      </c>
      <c r="T37">
        <f>IF(AND(A37="مصروف",R37&gt;0,I37="موافق",S37&lt;&gt;"",H37&lt;&gt;""),N(G37),0)</f>
        <v/>
      </c>
    </row>
    <row r="38">
      <c r="A38" s="19" t="n"/>
      <c r="B38" s="20">
        <f>IF(A38="","",IF(R38=0,"⚠ أضف سطر عهدة أولًا","DMT-"&amp;TEXT(R38,"000")))</f>
        <v/>
      </c>
      <c r="C38" s="21" t="n"/>
      <c r="D38" s="20">
        <f>IF(C38="","",IF(S38="","خارج السنة المالية",INDEX(القوائم!$D$2:$D$13,S38)))</f>
        <v/>
      </c>
      <c r="E38" s="22" t="n"/>
      <c r="F38" s="23" t="n"/>
      <c r="G38" s="23" t="n"/>
      <c r="H38" s="22" t="n"/>
      <c r="I38" s="19" t="n"/>
      <c r="J38" s="21" t="n"/>
      <c r="K38" s="19" t="n"/>
      <c r="L38" s="19" t="n"/>
      <c r="M38" s="21" t="n"/>
      <c r="N38" s="22" t="n"/>
      <c r="O38" s="24">
        <f>IF(A38&lt;&gt;"عهدة","",SUMIFS($G$8:$G$5007,$B$8:$B$5007,B38,$A$8:$A$5007,"مصروف",$I$8:$I$5007,"&lt;&gt;مرفوض"))</f>
        <v/>
      </c>
      <c r="P38" s="25">
        <f>IF(A38&lt;&gt;"عهدة","",N(F38)-O38)</f>
        <v/>
      </c>
      <c r="Q38" s="26">
        <f>IF(A38="","",IF(A38="عهدة",IF(N(F38)=0,"⚠ أدخل قيمة العهدة",IF(P38&lt;0,"⛔ عجز / زيادة مصروفات "&amp;TEXT(-P38,"#,##0"),IF(COUNTIFS($B$8:$B$5007,B38,$A$8:$A$5007,"مصروف",$I$8:$I$5007,"&lt;&gt;مرفوض",$K$8:$K$5007,"&lt;&gt;نعم")&gt;0,"⚠ "&amp;COUNTIFS($B$8:$B$5007,B38,$A$8:$A$5007,"مصروف",$I$8:$I$5007,"&lt;&gt;مرفوض",$K$8:$K$5007,"&lt;&gt;نعم")&amp;" مصروف غير مسوى",IF(L38="تمت التسوية",IF(P38=0,"✔ متوازنة وتمت التسوية","✔ تمت التسوية – متبقي "&amp;TEXT(P38,"#,##0")),IF(P38&gt;0,"متبقي "&amp;TEXT(P38,"#,##0"),"✔ متوازنة"))))),IF(R38=0,"⚠ أضف سطر عهدة أولًا",IF(OR(C38="",N(G38)=0),"⚠ أكمل التاريخ والقيمة",IF(S38="","⚠ التاريخ خارج السنة المالية",IF(H38="","⚠ اختر بند الموازنة",IF(I38="مرفوض","✖ مرفوض من المدير",IF(I38&lt;&gt;"موافق","⏳ بانتظار موافقة المدير",IF(K38&lt;&gt;"نعم","⚠ غير مسوى مع الحسابات","✔ معتمد ومسوى")))))))))</f>
        <v/>
      </c>
      <c r="R38">
        <f>N(R37)+IF(A38="عهدة",1,0)</f>
        <v/>
      </c>
      <c r="S38">
        <f>IF(C38="","",IF(AND(C38&gt;=DATE(2026,9,1),C38&lt;=DATE(2027,8,31)),(YEAR(C38)-2026)*12+MONTH(C38)-8,""))</f>
        <v/>
      </c>
      <c r="T38">
        <f>IF(AND(A38="مصروف",R38&gt;0,I38="موافق",S38&lt;&gt;"",H38&lt;&gt;""),N(G38),0)</f>
        <v/>
      </c>
    </row>
    <row r="39">
      <c r="A39" s="19" t="n"/>
      <c r="B39" s="20">
        <f>IF(A39="","",IF(R39=0,"⚠ أضف سطر عهدة أولًا","DMT-"&amp;TEXT(R39,"000")))</f>
        <v/>
      </c>
      <c r="C39" s="21" t="n"/>
      <c r="D39" s="20">
        <f>IF(C39="","",IF(S39="","خارج السنة المالية",INDEX(القوائم!$D$2:$D$13,S39)))</f>
        <v/>
      </c>
      <c r="E39" s="22" t="n"/>
      <c r="F39" s="23" t="n"/>
      <c r="G39" s="23" t="n"/>
      <c r="H39" s="22" t="n"/>
      <c r="I39" s="19" t="n"/>
      <c r="J39" s="21" t="n"/>
      <c r="K39" s="19" t="n"/>
      <c r="L39" s="19" t="n"/>
      <c r="M39" s="21" t="n"/>
      <c r="N39" s="22" t="n"/>
      <c r="O39" s="24">
        <f>IF(A39&lt;&gt;"عهدة","",SUMIFS($G$8:$G$5007,$B$8:$B$5007,B39,$A$8:$A$5007,"مصروف",$I$8:$I$5007,"&lt;&gt;مرفوض"))</f>
        <v/>
      </c>
      <c r="P39" s="25">
        <f>IF(A39&lt;&gt;"عهدة","",N(F39)-O39)</f>
        <v/>
      </c>
      <c r="Q39" s="26">
        <f>IF(A39="","",IF(A39="عهدة",IF(N(F39)=0,"⚠ أدخل قيمة العهدة",IF(P39&lt;0,"⛔ عجز / زيادة مصروفات "&amp;TEXT(-P39,"#,##0"),IF(COUNTIFS($B$8:$B$5007,B39,$A$8:$A$5007,"مصروف",$I$8:$I$5007,"&lt;&gt;مرفوض",$K$8:$K$5007,"&lt;&gt;نعم")&gt;0,"⚠ "&amp;COUNTIFS($B$8:$B$5007,B39,$A$8:$A$5007,"مصروف",$I$8:$I$5007,"&lt;&gt;مرفوض",$K$8:$K$5007,"&lt;&gt;نعم")&amp;" مصروف غير مسوى",IF(L39="تمت التسوية",IF(P39=0,"✔ متوازنة وتمت التسوية","✔ تمت التسوية – متبقي "&amp;TEXT(P39,"#,##0")),IF(P39&gt;0,"متبقي "&amp;TEXT(P39,"#,##0"),"✔ متوازنة"))))),IF(R39=0,"⚠ أضف سطر عهدة أولًا",IF(OR(C39="",N(G39)=0),"⚠ أكمل التاريخ والقيمة",IF(S39="","⚠ التاريخ خارج السنة المالية",IF(H39="","⚠ اختر بند الموازنة",IF(I39="مرفوض","✖ مرفوض من المدير",IF(I39&lt;&gt;"موافق","⏳ بانتظار موافقة المدير",IF(K39&lt;&gt;"نعم","⚠ غير مسوى مع الحسابات","✔ معتمد ومسوى")))))))))</f>
        <v/>
      </c>
      <c r="R39">
        <f>N(R38)+IF(A39="عهدة",1,0)</f>
        <v/>
      </c>
      <c r="S39">
        <f>IF(C39="","",IF(AND(C39&gt;=DATE(2026,9,1),C39&lt;=DATE(2027,8,31)),(YEAR(C39)-2026)*12+MONTH(C39)-8,""))</f>
        <v/>
      </c>
      <c r="T39">
        <f>IF(AND(A39="مصروف",R39&gt;0,I39="موافق",S39&lt;&gt;"",H39&lt;&gt;""),N(G39),0)</f>
        <v/>
      </c>
    </row>
    <row r="40">
      <c r="A40" s="19" t="n"/>
      <c r="B40" s="20">
        <f>IF(A40="","",IF(R40=0,"⚠ أضف سطر عهدة أولًا","DMT-"&amp;TEXT(R40,"000")))</f>
        <v/>
      </c>
      <c r="C40" s="21" t="n"/>
      <c r="D40" s="20">
        <f>IF(C40="","",IF(S40="","خارج السنة المالية",INDEX(القوائم!$D$2:$D$13,S40)))</f>
        <v/>
      </c>
      <c r="E40" s="22" t="n"/>
      <c r="F40" s="23" t="n"/>
      <c r="G40" s="23" t="n"/>
      <c r="H40" s="22" t="n"/>
      <c r="I40" s="19" t="n"/>
      <c r="J40" s="21" t="n"/>
      <c r="K40" s="19" t="n"/>
      <c r="L40" s="19" t="n"/>
      <c r="M40" s="21" t="n"/>
      <c r="N40" s="22" t="n"/>
      <c r="O40" s="24">
        <f>IF(A40&lt;&gt;"عهدة","",SUMIFS($G$8:$G$5007,$B$8:$B$5007,B40,$A$8:$A$5007,"مصروف",$I$8:$I$5007,"&lt;&gt;مرفوض"))</f>
        <v/>
      </c>
      <c r="P40" s="25">
        <f>IF(A40&lt;&gt;"عهدة","",N(F40)-O40)</f>
        <v/>
      </c>
      <c r="Q40" s="26">
        <f>IF(A40="","",IF(A40="عهدة",IF(N(F40)=0,"⚠ أدخل قيمة العهدة",IF(P40&lt;0,"⛔ عجز / زيادة مصروفات "&amp;TEXT(-P40,"#,##0"),IF(COUNTIFS($B$8:$B$5007,B40,$A$8:$A$5007,"مصروف",$I$8:$I$5007,"&lt;&gt;مرفوض",$K$8:$K$5007,"&lt;&gt;نعم")&gt;0,"⚠ "&amp;COUNTIFS($B$8:$B$5007,B40,$A$8:$A$5007,"مصروف",$I$8:$I$5007,"&lt;&gt;مرفوض",$K$8:$K$5007,"&lt;&gt;نعم")&amp;" مصروف غير مسوى",IF(L40="تمت التسوية",IF(P40=0,"✔ متوازنة وتمت التسوية","✔ تمت التسوية – متبقي "&amp;TEXT(P40,"#,##0")),IF(P40&gt;0,"متبقي "&amp;TEXT(P40,"#,##0"),"✔ متوازنة"))))),IF(R40=0,"⚠ أضف سطر عهدة أولًا",IF(OR(C40="",N(G40)=0),"⚠ أكمل التاريخ والقيمة",IF(S40="","⚠ التاريخ خارج السنة المالية",IF(H40="","⚠ اختر بند الموازنة",IF(I40="مرفوض","✖ مرفوض من المدير",IF(I40&lt;&gt;"موافق","⏳ بانتظار موافقة المدير",IF(K40&lt;&gt;"نعم","⚠ غير مسوى مع الحسابات","✔ معتمد ومسوى")))))))))</f>
        <v/>
      </c>
      <c r="R40">
        <f>N(R39)+IF(A40="عهدة",1,0)</f>
        <v/>
      </c>
      <c r="S40">
        <f>IF(C40="","",IF(AND(C40&gt;=DATE(2026,9,1),C40&lt;=DATE(2027,8,31)),(YEAR(C40)-2026)*12+MONTH(C40)-8,""))</f>
        <v/>
      </c>
      <c r="T40">
        <f>IF(AND(A40="مصروف",R40&gt;0,I40="موافق",S40&lt;&gt;"",H40&lt;&gt;""),N(G40),0)</f>
        <v/>
      </c>
    </row>
    <row r="41">
      <c r="A41" s="19" t="n"/>
      <c r="B41" s="20">
        <f>IF(A41="","",IF(R41=0,"⚠ أضف سطر عهدة أولًا","DMT-"&amp;TEXT(R41,"000")))</f>
        <v/>
      </c>
      <c r="C41" s="21" t="n"/>
      <c r="D41" s="20">
        <f>IF(C41="","",IF(S41="","خارج السنة المالية",INDEX(القوائم!$D$2:$D$13,S41)))</f>
        <v/>
      </c>
      <c r="E41" s="22" t="n"/>
      <c r="F41" s="23" t="n"/>
      <c r="G41" s="23" t="n"/>
      <c r="H41" s="22" t="n"/>
      <c r="I41" s="19" t="n"/>
      <c r="J41" s="21" t="n"/>
      <c r="K41" s="19" t="n"/>
      <c r="L41" s="19" t="n"/>
      <c r="M41" s="21" t="n"/>
      <c r="N41" s="22" t="n"/>
      <c r="O41" s="24">
        <f>IF(A41&lt;&gt;"عهدة","",SUMIFS($G$8:$G$5007,$B$8:$B$5007,B41,$A$8:$A$5007,"مصروف",$I$8:$I$5007,"&lt;&gt;مرفوض"))</f>
        <v/>
      </c>
      <c r="P41" s="25">
        <f>IF(A41&lt;&gt;"عهدة","",N(F41)-O41)</f>
        <v/>
      </c>
      <c r="Q41" s="26">
        <f>IF(A41="","",IF(A41="عهدة",IF(N(F41)=0,"⚠ أدخل قيمة العهدة",IF(P41&lt;0,"⛔ عجز / زيادة مصروفات "&amp;TEXT(-P41,"#,##0"),IF(COUNTIFS($B$8:$B$5007,B41,$A$8:$A$5007,"مصروف",$I$8:$I$5007,"&lt;&gt;مرفوض",$K$8:$K$5007,"&lt;&gt;نعم")&gt;0,"⚠ "&amp;COUNTIFS($B$8:$B$5007,B41,$A$8:$A$5007,"مصروف",$I$8:$I$5007,"&lt;&gt;مرفوض",$K$8:$K$5007,"&lt;&gt;نعم")&amp;" مصروف غير مسوى",IF(L41="تمت التسوية",IF(P41=0,"✔ متوازنة وتمت التسوية","✔ تمت التسوية – متبقي "&amp;TEXT(P41,"#,##0")),IF(P41&gt;0,"متبقي "&amp;TEXT(P41,"#,##0"),"✔ متوازنة"))))),IF(R41=0,"⚠ أضف سطر عهدة أولًا",IF(OR(C41="",N(G41)=0),"⚠ أكمل التاريخ والقيمة",IF(S41="","⚠ التاريخ خارج السنة المالية",IF(H41="","⚠ اختر بند الموازنة",IF(I41="مرفوض","✖ مرفوض من المدير",IF(I41&lt;&gt;"موافق","⏳ بانتظار موافقة المدير",IF(K41&lt;&gt;"نعم","⚠ غير مسوى مع الحسابات","✔ معتمد ومسوى")))))))))</f>
        <v/>
      </c>
      <c r="R41">
        <f>N(R40)+IF(A41="عهدة",1,0)</f>
        <v/>
      </c>
      <c r="S41">
        <f>IF(C41="","",IF(AND(C41&gt;=DATE(2026,9,1),C41&lt;=DATE(2027,8,31)),(YEAR(C41)-2026)*12+MONTH(C41)-8,""))</f>
        <v/>
      </c>
      <c r="T41">
        <f>IF(AND(A41="مصروف",R41&gt;0,I41="موافق",S41&lt;&gt;"",H41&lt;&gt;""),N(G41),0)</f>
        <v/>
      </c>
    </row>
    <row r="42">
      <c r="A42" s="19" t="n"/>
      <c r="B42" s="20">
        <f>IF(A42="","",IF(R42=0,"⚠ أضف سطر عهدة أولًا","DMT-"&amp;TEXT(R42,"000")))</f>
        <v/>
      </c>
      <c r="C42" s="21" t="n"/>
      <c r="D42" s="20">
        <f>IF(C42="","",IF(S42="","خارج السنة المالية",INDEX(القوائم!$D$2:$D$13,S42)))</f>
        <v/>
      </c>
      <c r="E42" s="22" t="n"/>
      <c r="F42" s="23" t="n"/>
      <c r="G42" s="23" t="n"/>
      <c r="H42" s="22" t="n"/>
      <c r="I42" s="19" t="n"/>
      <c r="J42" s="21" t="n"/>
      <c r="K42" s="19" t="n"/>
      <c r="L42" s="19" t="n"/>
      <c r="M42" s="21" t="n"/>
      <c r="N42" s="22" t="n"/>
      <c r="O42" s="24">
        <f>IF(A42&lt;&gt;"عهدة","",SUMIFS($G$8:$G$5007,$B$8:$B$5007,B42,$A$8:$A$5007,"مصروف",$I$8:$I$5007,"&lt;&gt;مرفوض"))</f>
        <v/>
      </c>
      <c r="P42" s="25">
        <f>IF(A42&lt;&gt;"عهدة","",N(F42)-O42)</f>
        <v/>
      </c>
      <c r="Q42" s="26">
        <f>IF(A42="","",IF(A42="عهدة",IF(N(F42)=0,"⚠ أدخل قيمة العهدة",IF(P42&lt;0,"⛔ عجز / زيادة مصروفات "&amp;TEXT(-P42,"#,##0"),IF(COUNTIFS($B$8:$B$5007,B42,$A$8:$A$5007,"مصروف",$I$8:$I$5007,"&lt;&gt;مرفوض",$K$8:$K$5007,"&lt;&gt;نعم")&gt;0,"⚠ "&amp;COUNTIFS($B$8:$B$5007,B42,$A$8:$A$5007,"مصروف",$I$8:$I$5007,"&lt;&gt;مرفوض",$K$8:$K$5007,"&lt;&gt;نعم")&amp;" مصروف غير مسوى",IF(L42="تمت التسوية",IF(P42=0,"✔ متوازنة وتمت التسوية","✔ تمت التسوية – متبقي "&amp;TEXT(P42,"#,##0")),IF(P42&gt;0,"متبقي "&amp;TEXT(P42,"#,##0"),"✔ متوازنة"))))),IF(R42=0,"⚠ أضف سطر عهدة أولًا",IF(OR(C42="",N(G42)=0),"⚠ أكمل التاريخ والقيمة",IF(S42="","⚠ التاريخ خارج السنة المالية",IF(H42="","⚠ اختر بند الموازنة",IF(I42="مرفوض","✖ مرفوض من المدير",IF(I42&lt;&gt;"موافق","⏳ بانتظار موافقة المدير",IF(K42&lt;&gt;"نعم","⚠ غير مسوى مع الحسابات","✔ معتمد ومسوى")))))))))</f>
        <v/>
      </c>
      <c r="R42">
        <f>N(R41)+IF(A42="عهدة",1,0)</f>
        <v/>
      </c>
      <c r="S42">
        <f>IF(C42="","",IF(AND(C42&gt;=DATE(2026,9,1),C42&lt;=DATE(2027,8,31)),(YEAR(C42)-2026)*12+MONTH(C42)-8,""))</f>
        <v/>
      </c>
      <c r="T42">
        <f>IF(AND(A42="مصروف",R42&gt;0,I42="موافق",S42&lt;&gt;"",H42&lt;&gt;""),N(G42),0)</f>
        <v/>
      </c>
    </row>
    <row r="43">
      <c r="A43" s="19" t="n"/>
      <c r="B43" s="20">
        <f>IF(A43="","",IF(R43=0,"⚠ أضف سطر عهدة أولًا","DMT-"&amp;TEXT(R43,"000")))</f>
        <v/>
      </c>
      <c r="C43" s="21" t="n"/>
      <c r="D43" s="20">
        <f>IF(C43="","",IF(S43="","خارج السنة المالية",INDEX(القوائم!$D$2:$D$13,S43)))</f>
        <v/>
      </c>
      <c r="E43" s="22" t="n"/>
      <c r="F43" s="23" t="n"/>
      <c r="G43" s="23" t="n"/>
      <c r="H43" s="22" t="n"/>
      <c r="I43" s="19" t="n"/>
      <c r="J43" s="21" t="n"/>
      <c r="K43" s="19" t="n"/>
      <c r="L43" s="19" t="n"/>
      <c r="M43" s="21" t="n"/>
      <c r="N43" s="22" t="n"/>
      <c r="O43" s="24">
        <f>IF(A43&lt;&gt;"عهدة","",SUMIFS($G$8:$G$5007,$B$8:$B$5007,B43,$A$8:$A$5007,"مصروف",$I$8:$I$5007,"&lt;&gt;مرفوض"))</f>
        <v/>
      </c>
      <c r="P43" s="25">
        <f>IF(A43&lt;&gt;"عهدة","",N(F43)-O43)</f>
        <v/>
      </c>
      <c r="Q43" s="26">
        <f>IF(A43="","",IF(A43="عهدة",IF(N(F43)=0,"⚠ أدخل قيمة العهدة",IF(P43&lt;0,"⛔ عجز / زيادة مصروفات "&amp;TEXT(-P43,"#,##0"),IF(COUNTIFS($B$8:$B$5007,B43,$A$8:$A$5007,"مصروف",$I$8:$I$5007,"&lt;&gt;مرفوض",$K$8:$K$5007,"&lt;&gt;نعم")&gt;0,"⚠ "&amp;COUNTIFS($B$8:$B$5007,B43,$A$8:$A$5007,"مصروف",$I$8:$I$5007,"&lt;&gt;مرفوض",$K$8:$K$5007,"&lt;&gt;نعم")&amp;" مصروف غير مسوى",IF(L43="تمت التسوية",IF(P43=0,"✔ متوازنة وتمت التسوية","✔ تمت التسوية – متبقي "&amp;TEXT(P43,"#,##0")),IF(P43&gt;0,"متبقي "&amp;TEXT(P43,"#,##0"),"✔ متوازنة"))))),IF(R43=0,"⚠ أضف سطر عهدة أولًا",IF(OR(C43="",N(G43)=0),"⚠ أكمل التاريخ والقيمة",IF(S43="","⚠ التاريخ خارج السنة المالية",IF(H43="","⚠ اختر بند الموازنة",IF(I43="مرفوض","✖ مرفوض من المدير",IF(I43&lt;&gt;"موافق","⏳ بانتظار موافقة المدير",IF(K43&lt;&gt;"نعم","⚠ غير مسوى مع الحسابات","✔ معتمد ومسوى")))))))))</f>
        <v/>
      </c>
      <c r="R43">
        <f>N(R42)+IF(A43="عهدة",1,0)</f>
        <v/>
      </c>
      <c r="S43">
        <f>IF(C43="","",IF(AND(C43&gt;=DATE(2026,9,1),C43&lt;=DATE(2027,8,31)),(YEAR(C43)-2026)*12+MONTH(C43)-8,""))</f>
        <v/>
      </c>
      <c r="T43">
        <f>IF(AND(A43="مصروف",R43&gt;0,I43="موافق",S43&lt;&gt;"",H43&lt;&gt;""),N(G43),0)</f>
        <v/>
      </c>
    </row>
    <row r="44">
      <c r="A44" s="19" t="n"/>
      <c r="B44" s="20">
        <f>IF(A44="","",IF(R44=0,"⚠ أضف سطر عهدة أولًا","DMT-"&amp;TEXT(R44,"000")))</f>
        <v/>
      </c>
      <c r="C44" s="21" t="n"/>
      <c r="D44" s="20">
        <f>IF(C44="","",IF(S44="","خارج السنة المالية",INDEX(القوائم!$D$2:$D$13,S44)))</f>
        <v/>
      </c>
      <c r="E44" s="22" t="n"/>
      <c r="F44" s="23" t="n"/>
      <c r="G44" s="23" t="n"/>
      <c r="H44" s="22" t="n"/>
      <c r="I44" s="19" t="n"/>
      <c r="J44" s="21" t="n"/>
      <c r="K44" s="19" t="n"/>
      <c r="L44" s="19" t="n"/>
      <c r="M44" s="21" t="n"/>
      <c r="N44" s="22" t="n"/>
      <c r="O44" s="24">
        <f>IF(A44&lt;&gt;"عهدة","",SUMIFS($G$8:$G$5007,$B$8:$B$5007,B44,$A$8:$A$5007,"مصروف",$I$8:$I$5007,"&lt;&gt;مرفوض"))</f>
        <v/>
      </c>
      <c r="P44" s="25">
        <f>IF(A44&lt;&gt;"عهدة","",N(F44)-O44)</f>
        <v/>
      </c>
      <c r="Q44" s="26">
        <f>IF(A44="","",IF(A44="عهدة",IF(N(F44)=0,"⚠ أدخل قيمة العهدة",IF(P44&lt;0,"⛔ عجز / زيادة مصروفات "&amp;TEXT(-P44,"#,##0"),IF(COUNTIFS($B$8:$B$5007,B44,$A$8:$A$5007,"مصروف",$I$8:$I$5007,"&lt;&gt;مرفوض",$K$8:$K$5007,"&lt;&gt;نعم")&gt;0,"⚠ "&amp;COUNTIFS($B$8:$B$5007,B44,$A$8:$A$5007,"مصروف",$I$8:$I$5007,"&lt;&gt;مرفوض",$K$8:$K$5007,"&lt;&gt;نعم")&amp;" مصروف غير مسوى",IF(L44="تمت التسوية",IF(P44=0,"✔ متوازنة وتمت التسوية","✔ تمت التسوية – متبقي "&amp;TEXT(P44,"#,##0")),IF(P44&gt;0,"متبقي "&amp;TEXT(P44,"#,##0"),"✔ متوازنة"))))),IF(R44=0,"⚠ أضف سطر عهدة أولًا",IF(OR(C44="",N(G44)=0),"⚠ أكمل التاريخ والقيمة",IF(S44="","⚠ التاريخ خارج السنة المالية",IF(H44="","⚠ اختر بند الموازنة",IF(I44="مرفوض","✖ مرفوض من المدير",IF(I44&lt;&gt;"موافق","⏳ بانتظار موافقة المدير",IF(K44&lt;&gt;"نعم","⚠ غير مسوى مع الحسابات","✔ معتمد ومسوى")))))))))</f>
        <v/>
      </c>
      <c r="R44">
        <f>N(R43)+IF(A44="عهدة",1,0)</f>
        <v/>
      </c>
      <c r="S44">
        <f>IF(C44="","",IF(AND(C44&gt;=DATE(2026,9,1),C44&lt;=DATE(2027,8,31)),(YEAR(C44)-2026)*12+MONTH(C44)-8,""))</f>
        <v/>
      </c>
      <c r="T44">
        <f>IF(AND(A44="مصروف",R44&gt;0,I44="موافق",S44&lt;&gt;"",H44&lt;&gt;""),N(G44),0)</f>
        <v/>
      </c>
    </row>
    <row r="45">
      <c r="A45" s="19" t="n"/>
      <c r="B45" s="20">
        <f>IF(A45="","",IF(R45=0,"⚠ أضف سطر عهدة أولًا","DMT-"&amp;TEXT(R45,"000")))</f>
        <v/>
      </c>
      <c r="C45" s="21" t="n"/>
      <c r="D45" s="20">
        <f>IF(C45="","",IF(S45="","خارج السنة المالية",INDEX(القوائم!$D$2:$D$13,S45)))</f>
        <v/>
      </c>
      <c r="E45" s="22" t="n"/>
      <c r="F45" s="23" t="n"/>
      <c r="G45" s="23" t="n"/>
      <c r="H45" s="22" t="n"/>
      <c r="I45" s="19" t="n"/>
      <c r="J45" s="21" t="n"/>
      <c r="K45" s="19" t="n"/>
      <c r="L45" s="19" t="n"/>
      <c r="M45" s="21" t="n"/>
      <c r="N45" s="22" t="n"/>
      <c r="O45" s="24">
        <f>IF(A45&lt;&gt;"عهدة","",SUMIFS($G$8:$G$5007,$B$8:$B$5007,B45,$A$8:$A$5007,"مصروف",$I$8:$I$5007,"&lt;&gt;مرفوض"))</f>
        <v/>
      </c>
      <c r="P45" s="25">
        <f>IF(A45&lt;&gt;"عهدة","",N(F45)-O45)</f>
        <v/>
      </c>
      <c r="Q45" s="26">
        <f>IF(A45="","",IF(A45="عهدة",IF(N(F45)=0,"⚠ أدخل قيمة العهدة",IF(P45&lt;0,"⛔ عجز / زيادة مصروفات "&amp;TEXT(-P45,"#,##0"),IF(COUNTIFS($B$8:$B$5007,B45,$A$8:$A$5007,"مصروف",$I$8:$I$5007,"&lt;&gt;مرفوض",$K$8:$K$5007,"&lt;&gt;نعم")&gt;0,"⚠ "&amp;COUNTIFS($B$8:$B$5007,B45,$A$8:$A$5007,"مصروف",$I$8:$I$5007,"&lt;&gt;مرفوض",$K$8:$K$5007,"&lt;&gt;نعم")&amp;" مصروف غير مسوى",IF(L45="تمت التسوية",IF(P45=0,"✔ متوازنة وتمت التسوية","✔ تمت التسوية – متبقي "&amp;TEXT(P45,"#,##0")),IF(P45&gt;0,"متبقي "&amp;TEXT(P45,"#,##0"),"✔ متوازنة"))))),IF(R45=0,"⚠ أضف سطر عهدة أولًا",IF(OR(C45="",N(G45)=0),"⚠ أكمل التاريخ والقيمة",IF(S45="","⚠ التاريخ خارج السنة المالية",IF(H45="","⚠ اختر بند الموازنة",IF(I45="مرفوض","✖ مرفوض من المدير",IF(I45&lt;&gt;"موافق","⏳ بانتظار موافقة المدير",IF(K45&lt;&gt;"نعم","⚠ غير مسوى مع الحسابات","✔ معتمد ومسوى")))))))))</f>
        <v/>
      </c>
      <c r="R45">
        <f>N(R44)+IF(A45="عهدة",1,0)</f>
        <v/>
      </c>
      <c r="S45">
        <f>IF(C45="","",IF(AND(C45&gt;=DATE(2026,9,1),C45&lt;=DATE(2027,8,31)),(YEAR(C45)-2026)*12+MONTH(C45)-8,""))</f>
        <v/>
      </c>
      <c r="T45">
        <f>IF(AND(A45="مصروف",R45&gt;0,I45="موافق",S45&lt;&gt;"",H45&lt;&gt;""),N(G45),0)</f>
        <v/>
      </c>
    </row>
    <row r="46">
      <c r="A46" s="19" t="n"/>
      <c r="B46" s="20">
        <f>IF(A46="","",IF(R46=0,"⚠ أضف سطر عهدة أولًا","DMT-"&amp;TEXT(R46,"000")))</f>
        <v/>
      </c>
      <c r="C46" s="21" t="n"/>
      <c r="D46" s="20">
        <f>IF(C46="","",IF(S46="","خارج السنة المالية",INDEX(القوائم!$D$2:$D$13,S46)))</f>
        <v/>
      </c>
      <c r="E46" s="22" t="n"/>
      <c r="F46" s="23" t="n"/>
      <c r="G46" s="23" t="n"/>
      <c r="H46" s="22" t="n"/>
      <c r="I46" s="19" t="n"/>
      <c r="J46" s="21" t="n"/>
      <c r="K46" s="19" t="n"/>
      <c r="L46" s="19" t="n"/>
      <c r="M46" s="21" t="n"/>
      <c r="N46" s="22" t="n"/>
      <c r="O46" s="24">
        <f>IF(A46&lt;&gt;"عهدة","",SUMIFS($G$8:$G$5007,$B$8:$B$5007,B46,$A$8:$A$5007,"مصروف",$I$8:$I$5007,"&lt;&gt;مرفوض"))</f>
        <v/>
      </c>
      <c r="P46" s="25">
        <f>IF(A46&lt;&gt;"عهدة","",N(F46)-O46)</f>
        <v/>
      </c>
      <c r="Q46" s="26">
        <f>IF(A46="","",IF(A46="عهدة",IF(N(F46)=0,"⚠ أدخل قيمة العهدة",IF(P46&lt;0,"⛔ عجز / زيادة مصروفات "&amp;TEXT(-P46,"#,##0"),IF(COUNTIFS($B$8:$B$5007,B46,$A$8:$A$5007,"مصروف",$I$8:$I$5007,"&lt;&gt;مرفوض",$K$8:$K$5007,"&lt;&gt;نعم")&gt;0,"⚠ "&amp;COUNTIFS($B$8:$B$5007,B46,$A$8:$A$5007,"مصروف",$I$8:$I$5007,"&lt;&gt;مرفوض",$K$8:$K$5007,"&lt;&gt;نعم")&amp;" مصروف غير مسوى",IF(L46="تمت التسوية",IF(P46=0,"✔ متوازنة وتمت التسوية","✔ تمت التسوية – متبقي "&amp;TEXT(P46,"#,##0")),IF(P46&gt;0,"متبقي "&amp;TEXT(P46,"#,##0"),"✔ متوازنة"))))),IF(R46=0,"⚠ أضف سطر عهدة أولًا",IF(OR(C46="",N(G46)=0),"⚠ أكمل التاريخ والقيمة",IF(S46="","⚠ التاريخ خارج السنة المالية",IF(H46="","⚠ اختر بند الموازنة",IF(I46="مرفوض","✖ مرفوض من المدير",IF(I46&lt;&gt;"موافق","⏳ بانتظار موافقة المدير",IF(K46&lt;&gt;"نعم","⚠ غير مسوى مع الحسابات","✔ معتمد ومسوى")))))))))</f>
        <v/>
      </c>
      <c r="R46">
        <f>N(R45)+IF(A46="عهدة",1,0)</f>
        <v/>
      </c>
      <c r="S46">
        <f>IF(C46="","",IF(AND(C46&gt;=DATE(2026,9,1),C46&lt;=DATE(2027,8,31)),(YEAR(C46)-2026)*12+MONTH(C46)-8,""))</f>
        <v/>
      </c>
      <c r="T46">
        <f>IF(AND(A46="مصروف",R46&gt;0,I46="موافق",S46&lt;&gt;"",H46&lt;&gt;""),N(G46),0)</f>
        <v/>
      </c>
    </row>
    <row r="47">
      <c r="A47" s="19" t="n"/>
      <c r="B47" s="20">
        <f>IF(A47="","",IF(R47=0,"⚠ أضف سطر عهدة أولًا","DMT-"&amp;TEXT(R47,"000")))</f>
        <v/>
      </c>
      <c r="C47" s="21" t="n"/>
      <c r="D47" s="20">
        <f>IF(C47="","",IF(S47="","خارج السنة المالية",INDEX(القوائم!$D$2:$D$13,S47)))</f>
        <v/>
      </c>
      <c r="E47" s="22" t="n"/>
      <c r="F47" s="23" t="n"/>
      <c r="G47" s="23" t="n"/>
      <c r="H47" s="22" t="n"/>
      <c r="I47" s="19" t="n"/>
      <c r="J47" s="21" t="n"/>
      <c r="K47" s="19" t="n"/>
      <c r="L47" s="19" t="n"/>
      <c r="M47" s="21" t="n"/>
      <c r="N47" s="22" t="n"/>
      <c r="O47" s="24">
        <f>IF(A47&lt;&gt;"عهدة","",SUMIFS($G$8:$G$5007,$B$8:$B$5007,B47,$A$8:$A$5007,"مصروف",$I$8:$I$5007,"&lt;&gt;مرفوض"))</f>
        <v/>
      </c>
      <c r="P47" s="25">
        <f>IF(A47&lt;&gt;"عهدة","",N(F47)-O47)</f>
        <v/>
      </c>
      <c r="Q47" s="26">
        <f>IF(A47="","",IF(A47="عهدة",IF(N(F47)=0,"⚠ أدخل قيمة العهدة",IF(P47&lt;0,"⛔ عجز / زيادة مصروفات "&amp;TEXT(-P47,"#,##0"),IF(COUNTIFS($B$8:$B$5007,B47,$A$8:$A$5007,"مصروف",$I$8:$I$5007,"&lt;&gt;مرفوض",$K$8:$K$5007,"&lt;&gt;نعم")&gt;0,"⚠ "&amp;COUNTIFS($B$8:$B$5007,B47,$A$8:$A$5007,"مصروف",$I$8:$I$5007,"&lt;&gt;مرفوض",$K$8:$K$5007,"&lt;&gt;نعم")&amp;" مصروف غير مسوى",IF(L47="تمت التسوية",IF(P47=0,"✔ متوازنة وتمت التسوية","✔ تمت التسوية – متبقي "&amp;TEXT(P47,"#,##0")),IF(P47&gt;0,"متبقي "&amp;TEXT(P47,"#,##0"),"✔ متوازنة"))))),IF(R47=0,"⚠ أضف سطر عهدة أولًا",IF(OR(C47="",N(G47)=0),"⚠ أكمل التاريخ والقيمة",IF(S47="","⚠ التاريخ خارج السنة المالية",IF(H47="","⚠ اختر بند الموازنة",IF(I47="مرفوض","✖ مرفوض من المدير",IF(I47&lt;&gt;"موافق","⏳ بانتظار موافقة المدير",IF(K47&lt;&gt;"نعم","⚠ غير مسوى مع الحسابات","✔ معتمد ومسوى")))))))))</f>
        <v/>
      </c>
      <c r="R47">
        <f>N(R46)+IF(A47="عهدة",1,0)</f>
        <v/>
      </c>
      <c r="S47">
        <f>IF(C47="","",IF(AND(C47&gt;=DATE(2026,9,1),C47&lt;=DATE(2027,8,31)),(YEAR(C47)-2026)*12+MONTH(C47)-8,""))</f>
        <v/>
      </c>
      <c r="T47">
        <f>IF(AND(A47="مصروف",R47&gt;0,I47="موافق",S47&lt;&gt;"",H47&lt;&gt;""),N(G47),0)</f>
        <v/>
      </c>
    </row>
    <row r="48">
      <c r="A48" s="19" t="n"/>
      <c r="B48" s="20">
        <f>IF(A48="","",IF(R48=0,"⚠ أضف سطر عهدة أولًا","DMT-"&amp;TEXT(R48,"000")))</f>
        <v/>
      </c>
      <c r="C48" s="21" t="n"/>
      <c r="D48" s="20">
        <f>IF(C48="","",IF(S48="","خارج السنة المالية",INDEX(القوائم!$D$2:$D$13,S48)))</f>
        <v/>
      </c>
      <c r="E48" s="22" t="n"/>
      <c r="F48" s="23" t="n"/>
      <c r="G48" s="23" t="n"/>
      <c r="H48" s="22" t="n"/>
      <c r="I48" s="19" t="n"/>
      <c r="J48" s="21" t="n"/>
      <c r="K48" s="19" t="n"/>
      <c r="L48" s="19" t="n"/>
      <c r="M48" s="21" t="n"/>
      <c r="N48" s="22" t="n"/>
      <c r="O48" s="24">
        <f>IF(A48&lt;&gt;"عهدة","",SUMIFS($G$8:$G$5007,$B$8:$B$5007,B48,$A$8:$A$5007,"مصروف",$I$8:$I$5007,"&lt;&gt;مرفوض"))</f>
        <v/>
      </c>
      <c r="P48" s="25">
        <f>IF(A48&lt;&gt;"عهدة","",N(F48)-O48)</f>
        <v/>
      </c>
      <c r="Q48" s="26">
        <f>IF(A48="","",IF(A48="عهدة",IF(N(F48)=0,"⚠ أدخل قيمة العهدة",IF(P48&lt;0,"⛔ عجز / زيادة مصروفات "&amp;TEXT(-P48,"#,##0"),IF(COUNTIFS($B$8:$B$5007,B48,$A$8:$A$5007,"مصروف",$I$8:$I$5007,"&lt;&gt;مرفوض",$K$8:$K$5007,"&lt;&gt;نعم")&gt;0,"⚠ "&amp;COUNTIFS($B$8:$B$5007,B48,$A$8:$A$5007,"مصروف",$I$8:$I$5007,"&lt;&gt;مرفوض",$K$8:$K$5007,"&lt;&gt;نعم")&amp;" مصروف غير مسوى",IF(L48="تمت التسوية",IF(P48=0,"✔ متوازنة وتمت التسوية","✔ تمت التسوية – متبقي "&amp;TEXT(P48,"#,##0")),IF(P48&gt;0,"متبقي "&amp;TEXT(P48,"#,##0"),"✔ متوازنة"))))),IF(R48=0,"⚠ أضف سطر عهدة أولًا",IF(OR(C48="",N(G48)=0),"⚠ أكمل التاريخ والقيمة",IF(S48="","⚠ التاريخ خارج السنة المالية",IF(H48="","⚠ اختر بند الموازنة",IF(I48="مرفوض","✖ مرفوض من المدير",IF(I48&lt;&gt;"موافق","⏳ بانتظار موافقة المدير",IF(K48&lt;&gt;"نعم","⚠ غير مسوى مع الحسابات","✔ معتمد ومسوى")))))))))</f>
        <v/>
      </c>
      <c r="R48">
        <f>N(R47)+IF(A48="عهدة",1,0)</f>
        <v/>
      </c>
      <c r="S48">
        <f>IF(C48="","",IF(AND(C48&gt;=DATE(2026,9,1),C48&lt;=DATE(2027,8,31)),(YEAR(C48)-2026)*12+MONTH(C48)-8,""))</f>
        <v/>
      </c>
      <c r="T48">
        <f>IF(AND(A48="مصروف",R48&gt;0,I48="موافق",S48&lt;&gt;"",H48&lt;&gt;""),N(G48),0)</f>
        <v/>
      </c>
    </row>
    <row r="49">
      <c r="A49" s="19" t="n"/>
      <c r="B49" s="20">
        <f>IF(A49="","",IF(R49=0,"⚠ أضف سطر عهدة أولًا","DMT-"&amp;TEXT(R49,"000")))</f>
        <v/>
      </c>
      <c r="C49" s="21" t="n"/>
      <c r="D49" s="20">
        <f>IF(C49="","",IF(S49="","خارج السنة المالية",INDEX(القوائم!$D$2:$D$13,S49)))</f>
        <v/>
      </c>
      <c r="E49" s="22" t="n"/>
      <c r="F49" s="23" t="n"/>
      <c r="G49" s="23" t="n"/>
      <c r="H49" s="22" t="n"/>
      <c r="I49" s="19" t="n"/>
      <c r="J49" s="21" t="n"/>
      <c r="K49" s="19" t="n"/>
      <c r="L49" s="19" t="n"/>
      <c r="M49" s="21" t="n"/>
      <c r="N49" s="22" t="n"/>
      <c r="O49" s="24">
        <f>IF(A49&lt;&gt;"عهدة","",SUMIFS($G$8:$G$5007,$B$8:$B$5007,B49,$A$8:$A$5007,"مصروف",$I$8:$I$5007,"&lt;&gt;مرفوض"))</f>
        <v/>
      </c>
      <c r="P49" s="25">
        <f>IF(A49&lt;&gt;"عهدة","",N(F49)-O49)</f>
        <v/>
      </c>
      <c r="Q49" s="26">
        <f>IF(A49="","",IF(A49="عهدة",IF(N(F49)=0,"⚠ أدخل قيمة العهدة",IF(P49&lt;0,"⛔ عجز / زيادة مصروفات "&amp;TEXT(-P49,"#,##0"),IF(COUNTIFS($B$8:$B$5007,B49,$A$8:$A$5007,"مصروف",$I$8:$I$5007,"&lt;&gt;مرفوض",$K$8:$K$5007,"&lt;&gt;نعم")&gt;0,"⚠ "&amp;COUNTIFS($B$8:$B$5007,B49,$A$8:$A$5007,"مصروف",$I$8:$I$5007,"&lt;&gt;مرفوض",$K$8:$K$5007,"&lt;&gt;نعم")&amp;" مصروف غير مسوى",IF(L49="تمت التسوية",IF(P49=0,"✔ متوازنة وتمت التسوية","✔ تمت التسوية – متبقي "&amp;TEXT(P49,"#,##0")),IF(P49&gt;0,"متبقي "&amp;TEXT(P49,"#,##0"),"✔ متوازنة"))))),IF(R49=0,"⚠ أضف سطر عهدة أولًا",IF(OR(C49="",N(G49)=0),"⚠ أكمل التاريخ والقيمة",IF(S49="","⚠ التاريخ خارج السنة المالية",IF(H49="","⚠ اختر بند الموازنة",IF(I49="مرفوض","✖ مرفوض من المدير",IF(I49&lt;&gt;"موافق","⏳ بانتظار موافقة المدير",IF(K49&lt;&gt;"نعم","⚠ غير مسوى مع الحسابات","✔ معتمد ومسوى")))))))))</f>
        <v/>
      </c>
      <c r="R49">
        <f>N(R48)+IF(A49="عهدة",1,0)</f>
        <v/>
      </c>
      <c r="S49">
        <f>IF(C49="","",IF(AND(C49&gt;=DATE(2026,9,1),C49&lt;=DATE(2027,8,31)),(YEAR(C49)-2026)*12+MONTH(C49)-8,""))</f>
        <v/>
      </c>
      <c r="T49">
        <f>IF(AND(A49="مصروف",R49&gt;0,I49="موافق",S49&lt;&gt;"",H49&lt;&gt;""),N(G49),0)</f>
        <v/>
      </c>
    </row>
    <row r="50">
      <c r="A50" s="19" t="n"/>
      <c r="B50" s="20">
        <f>IF(A50="","",IF(R50=0,"⚠ أضف سطر عهدة أولًا","DMT-"&amp;TEXT(R50,"000")))</f>
        <v/>
      </c>
      <c r="C50" s="21" t="n"/>
      <c r="D50" s="20">
        <f>IF(C50="","",IF(S50="","خارج السنة المالية",INDEX(القوائم!$D$2:$D$13,S50)))</f>
        <v/>
      </c>
      <c r="E50" s="22" t="n"/>
      <c r="F50" s="23" t="n"/>
      <c r="G50" s="23" t="n"/>
      <c r="H50" s="22" t="n"/>
      <c r="I50" s="19" t="n"/>
      <c r="J50" s="21" t="n"/>
      <c r="K50" s="19" t="n"/>
      <c r="L50" s="19" t="n"/>
      <c r="M50" s="21" t="n"/>
      <c r="N50" s="22" t="n"/>
      <c r="O50" s="24">
        <f>IF(A50&lt;&gt;"عهدة","",SUMIFS($G$8:$G$5007,$B$8:$B$5007,B50,$A$8:$A$5007,"مصروف",$I$8:$I$5007,"&lt;&gt;مرفوض"))</f>
        <v/>
      </c>
      <c r="P50" s="25">
        <f>IF(A50&lt;&gt;"عهدة","",N(F50)-O50)</f>
        <v/>
      </c>
      <c r="Q50" s="26">
        <f>IF(A50="","",IF(A50="عهدة",IF(N(F50)=0,"⚠ أدخل قيمة العهدة",IF(P50&lt;0,"⛔ عجز / زيادة مصروفات "&amp;TEXT(-P50,"#,##0"),IF(COUNTIFS($B$8:$B$5007,B50,$A$8:$A$5007,"مصروف",$I$8:$I$5007,"&lt;&gt;مرفوض",$K$8:$K$5007,"&lt;&gt;نعم")&gt;0,"⚠ "&amp;COUNTIFS($B$8:$B$5007,B50,$A$8:$A$5007,"مصروف",$I$8:$I$5007,"&lt;&gt;مرفوض",$K$8:$K$5007,"&lt;&gt;نعم")&amp;" مصروف غير مسوى",IF(L50="تمت التسوية",IF(P50=0,"✔ متوازنة وتمت التسوية","✔ تمت التسوية – متبقي "&amp;TEXT(P50,"#,##0")),IF(P50&gt;0,"متبقي "&amp;TEXT(P50,"#,##0"),"✔ متوازنة"))))),IF(R50=0,"⚠ أضف سطر عهدة أولًا",IF(OR(C50="",N(G50)=0),"⚠ أكمل التاريخ والقيمة",IF(S50="","⚠ التاريخ خارج السنة المالية",IF(H50="","⚠ اختر بند الموازنة",IF(I50="مرفوض","✖ مرفوض من المدير",IF(I50&lt;&gt;"موافق","⏳ بانتظار موافقة المدير",IF(K50&lt;&gt;"نعم","⚠ غير مسوى مع الحسابات","✔ معتمد ومسوى")))))))))</f>
        <v/>
      </c>
      <c r="R50">
        <f>N(R49)+IF(A50="عهدة",1,0)</f>
        <v/>
      </c>
      <c r="S50">
        <f>IF(C50="","",IF(AND(C50&gt;=DATE(2026,9,1),C50&lt;=DATE(2027,8,31)),(YEAR(C50)-2026)*12+MONTH(C50)-8,""))</f>
        <v/>
      </c>
      <c r="T50">
        <f>IF(AND(A50="مصروف",R50&gt;0,I50="موافق",S50&lt;&gt;"",H50&lt;&gt;""),N(G50),0)</f>
        <v/>
      </c>
    </row>
    <row r="51">
      <c r="A51" s="19" t="n"/>
      <c r="B51" s="20">
        <f>IF(A51="","",IF(R51=0,"⚠ أضف سطر عهدة أولًا","DMT-"&amp;TEXT(R51,"000")))</f>
        <v/>
      </c>
      <c r="C51" s="21" t="n"/>
      <c r="D51" s="20">
        <f>IF(C51="","",IF(S51="","خارج السنة المالية",INDEX(القوائم!$D$2:$D$13,S51)))</f>
        <v/>
      </c>
      <c r="E51" s="22" t="n"/>
      <c r="F51" s="23" t="n"/>
      <c r="G51" s="23" t="n"/>
      <c r="H51" s="22" t="n"/>
      <c r="I51" s="19" t="n"/>
      <c r="J51" s="21" t="n"/>
      <c r="K51" s="19" t="n"/>
      <c r="L51" s="19" t="n"/>
      <c r="M51" s="21" t="n"/>
      <c r="N51" s="22" t="n"/>
      <c r="O51" s="24">
        <f>IF(A51&lt;&gt;"عهدة","",SUMIFS($G$8:$G$5007,$B$8:$B$5007,B51,$A$8:$A$5007,"مصروف",$I$8:$I$5007,"&lt;&gt;مرفوض"))</f>
        <v/>
      </c>
      <c r="P51" s="25">
        <f>IF(A51&lt;&gt;"عهدة","",N(F51)-O51)</f>
        <v/>
      </c>
      <c r="Q51" s="26">
        <f>IF(A51="","",IF(A51="عهدة",IF(N(F51)=0,"⚠ أدخل قيمة العهدة",IF(P51&lt;0,"⛔ عجز / زيادة مصروفات "&amp;TEXT(-P51,"#,##0"),IF(COUNTIFS($B$8:$B$5007,B51,$A$8:$A$5007,"مصروف",$I$8:$I$5007,"&lt;&gt;مرفوض",$K$8:$K$5007,"&lt;&gt;نعم")&gt;0,"⚠ "&amp;COUNTIFS($B$8:$B$5007,B51,$A$8:$A$5007,"مصروف",$I$8:$I$5007,"&lt;&gt;مرفوض",$K$8:$K$5007,"&lt;&gt;نعم")&amp;" مصروف غير مسوى",IF(L51="تمت التسوية",IF(P51=0,"✔ متوازنة وتمت التسوية","✔ تمت التسوية – متبقي "&amp;TEXT(P51,"#,##0")),IF(P51&gt;0,"متبقي "&amp;TEXT(P51,"#,##0"),"✔ متوازنة"))))),IF(R51=0,"⚠ أضف سطر عهدة أولًا",IF(OR(C51="",N(G51)=0),"⚠ أكمل التاريخ والقيمة",IF(S51="","⚠ التاريخ خارج السنة المالية",IF(H51="","⚠ اختر بند الموازنة",IF(I51="مرفوض","✖ مرفوض من المدير",IF(I51&lt;&gt;"موافق","⏳ بانتظار موافقة المدير",IF(K51&lt;&gt;"نعم","⚠ غير مسوى مع الحسابات","✔ معتمد ومسوى")))))))))</f>
        <v/>
      </c>
      <c r="R51">
        <f>N(R50)+IF(A51="عهدة",1,0)</f>
        <v/>
      </c>
      <c r="S51">
        <f>IF(C51="","",IF(AND(C51&gt;=DATE(2026,9,1),C51&lt;=DATE(2027,8,31)),(YEAR(C51)-2026)*12+MONTH(C51)-8,""))</f>
        <v/>
      </c>
      <c r="T51">
        <f>IF(AND(A51="مصروف",R51&gt;0,I51="موافق",S51&lt;&gt;"",H51&lt;&gt;""),N(G51),0)</f>
        <v/>
      </c>
    </row>
    <row r="52">
      <c r="A52" s="19" t="n"/>
      <c r="B52" s="20">
        <f>IF(A52="","",IF(R52=0,"⚠ أضف سطر عهدة أولًا","DMT-"&amp;TEXT(R52,"000")))</f>
        <v/>
      </c>
      <c r="C52" s="21" t="n"/>
      <c r="D52" s="20">
        <f>IF(C52="","",IF(S52="","خارج السنة المالية",INDEX(القوائم!$D$2:$D$13,S52)))</f>
        <v/>
      </c>
      <c r="E52" s="22" t="n"/>
      <c r="F52" s="23" t="n"/>
      <c r="G52" s="23" t="n"/>
      <c r="H52" s="22" t="n"/>
      <c r="I52" s="19" t="n"/>
      <c r="J52" s="21" t="n"/>
      <c r="K52" s="19" t="n"/>
      <c r="L52" s="19" t="n"/>
      <c r="M52" s="21" t="n"/>
      <c r="N52" s="22" t="n"/>
      <c r="O52" s="24">
        <f>IF(A52&lt;&gt;"عهدة","",SUMIFS($G$8:$G$5007,$B$8:$B$5007,B52,$A$8:$A$5007,"مصروف",$I$8:$I$5007,"&lt;&gt;مرفوض"))</f>
        <v/>
      </c>
      <c r="P52" s="25">
        <f>IF(A52&lt;&gt;"عهدة","",N(F52)-O52)</f>
        <v/>
      </c>
      <c r="Q52" s="26">
        <f>IF(A52="","",IF(A52="عهدة",IF(N(F52)=0,"⚠ أدخل قيمة العهدة",IF(P52&lt;0,"⛔ عجز / زيادة مصروفات "&amp;TEXT(-P52,"#,##0"),IF(COUNTIFS($B$8:$B$5007,B52,$A$8:$A$5007,"مصروف",$I$8:$I$5007,"&lt;&gt;مرفوض",$K$8:$K$5007,"&lt;&gt;نعم")&gt;0,"⚠ "&amp;COUNTIFS($B$8:$B$5007,B52,$A$8:$A$5007,"مصروف",$I$8:$I$5007,"&lt;&gt;مرفوض",$K$8:$K$5007,"&lt;&gt;نعم")&amp;" مصروف غير مسوى",IF(L52="تمت التسوية",IF(P52=0,"✔ متوازنة وتمت التسوية","✔ تمت التسوية – متبقي "&amp;TEXT(P52,"#,##0")),IF(P52&gt;0,"متبقي "&amp;TEXT(P52,"#,##0"),"✔ متوازنة"))))),IF(R52=0,"⚠ أضف سطر عهدة أولًا",IF(OR(C52="",N(G52)=0),"⚠ أكمل التاريخ والقيمة",IF(S52="","⚠ التاريخ خارج السنة المالية",IF(H52="","⚠ اختر بند الموازنة",IF(I52="مرفوض","✖ مرفوض من المدير",IF(I52&lt;&gt;"موافق","⏳ بانتظار موافقة المدير",IF(K52&lt;&gt;"نعم","⚠ غير مسوى مع الحسابات","✔ معتمد ومسوى")))))))))</f>
        <v/>
      </c>
      <c r="R52">
        <f>N(R51)+IF(A52="عهدة",1,0)</f>
        <v/>
      </c>
      <c r="S52">
        <f>IF(C52="","",IF(AND(C52&gt;=DATE(2026,9,1),C52&lt;=DATE(2027,8,31)),(YEAR(C52)-2026)*12+MONTH(C52)-8,""))</f>
        <v/>
      </c>
      <c r="T52">
        <f>IF(AND(A52="مصروف",R52&gt;0,I52="موافق",S52&lt;&gt;"",H52&lt;&gt;""),N(G52),0)</f>
        <v/>
      </c>
    </row>
    <row r="53">
      <c r="A53" s="19" t="n"/>
      <c r="B53" s="20">
        <f>IF(A53="","",IF(R53=0,"⚠ أضف سطر عهدة أولًا","DMT-"&amp;TEXT(R53,"000")))</f>
        <v/>
      </c>
      <c r="C53" s="21" t="n"/>
      <c r="D53" s="20">
        <f>IF(C53="","",IF(S53="","خارج السنة المالية",INDEX(القوائم!$D$2:$D$13,S53)))</f>
        <v/>
      </c>
      <c r="E53" s="22" t="n"/>
      <c r="F53" s="23" t="n"/>
      <c r="G53" s="23" t="n"/>
      <c r="H53" s="22" t="n"/>
      <c r="I53" s="19" t="n"/>
      <c r="J53" s="21" t="n"/>
      <c r="K53" s="19" t="n"/>
      <c r="L53" s="19" t="n"/>
      <c r="M53" s="21" t="n"/>
      <c r="N53" s="22" t="n"/>
      <c r="O53" s="24">
        <f>IF(A53&lt;&gt;"عهدة","",SUMIFS($G$8:$G$5007,$B$8:$B$5007,B53,$A$8:$A$5007,"مصروف",$I$8:$I$5007,"&lt;&gt;مرفوض"))</f>
        <v/>
      </c>
      <c r="P53" s="25">
        <f>IF(A53&lt;&gt;"عهدة","",N(F53)-O53)</f>
        <v/>
      </c>
      <c r="Q53" s="26">
        <f>IF(A53="","",IF(A53="عهدة",IF(N(F53)=0,"⚠ أدخل قيمة العهدة",IF(P53&lt;0,"⛔ عجز / زيادة مصروفات "&amp;TEXT(-P53,"#,##0"),IF(COUNTIFS($B$8:$B$5007,B53,$A$8:$A$5007,"مصروف",$I$8:$I$5007,"&lt;&gt;مرفوض",$K$8:$K$5007,"&lt;&gt;نعم")&gt;0,"⚠ "&amp;COUNTIFS($B$8:$B$5007,B53,$A$8:$A$5007,"مصروف",$I$8:$I$5007,"&lt;&gt;مرفوض",$K$8:$K$5007,"&lt;&gt;نعم")&amp;" مصروف غير مسوى",IF(L53="تمت التسوية",IF(P53=0,"✔ متوازنة وتمت التسوية","✔ تمت التسوية – متبقي "&amp;TEXT(P53,"#,##0")),IF(P53&gt;0,"متبقي "&amp;TEXT(P53,"#,##0"),"✔ متوازنة"))))),IF(R53=0,"⚠ أضف سطر عهدة أولًا",IF(OR(C53="",N(G53)=0),"⚠ أكمل التاريخ والقيمة",IF(S53="","⚠ التاريخ خارج السنة المالية",IF(H53="","⚠ اختر بند الموازنة",IF(I53="مرفوض","✖ مرفوض من المدير",IF(I53&lt;&gt;"موافق","⏳ بانتظار موافقة المدير",IF(K53&lt;&gt;"نعم","⚠ غير مسوى مع الحسابات","✔ معتمد ومسوى")))))))))</f>
        <v/>
      </c>
      <c r="R53">
        <f>N(R52)+IF(A53="عهدة",1,0)</f>
        <v/>
      </c>
      <c r="S53">
        <f>IF(C53="","",IF(AND(C53&gt;=DATE(2026,9,1),C53&lt;=DATE(2027,8,31)),(YEAR(C53)-2026)*12+MONTH(C53)-8,""))</f>
        <v/>
      </c>
      <c r="T53">
        <f>IF(AND(A53="مصروف",R53&gt;0,I53="موافق",S53&lt;&gt;"",H53&lt;&gt;""),N(G53),0)</f>
        <v/>
      </c>
    </row>
    <row r="54">
      <c r="A54" s="19" t="n"/>
      <c r="B54" s="20">
        <f>IF(A54="","",IF(R54=0,"⚠ أضف سطر عهدة أولًا","DMT-"&amp;TEXT(R54,"000")))</f>
        <v/>
      </c>
      <c r="C54" s="21" t="n"/>
      <c r="D54" s="20">
        <f>IF(C54="","",IF(S54="","خارج السنة المالية",INDEX(القوائم!$D$2:$D$13,S54)))</f>
        <v/>
      </c>
      <c r="E54" s="22" t="n"/>
      <c r="F54" s="23" t="n"/>
      <c r="G54" s="23" t="n"/>
      <c r="H54" s="22" t="n"/>
      <c r="I54" s="19" t="n"/>
      <c r="J54" s="21" t="n"/>
      <c r="K54" s="19" t="n"/>
      <c r="L54" s="19" t="n"/>
      <c r="M54" s="21" t="n"/>
      <c r="N54" s="22" t="n"/>
      <c r="O54" s="24">
        <f>IF(A54&lt;&gt;"عهدة","",SUMIFS($G$8:$G$5007,$B$8:$B$5007,B54,$A$8:$A$5007,"مصروف",$I$8:$I$5007,"&lt;&gt;مرفوض"))</f>
        <v/>
      </c>
      <c r="P54" s="25">
        <f>IF(A54&lt;&gt;"عهدة","",N(F54)-O54)</f>
        <v/>
      </c>
      <c r="Q54" s="26">
        <f>IF(A54="","",IF(A54="عهدة",IF(N(F54)=0,"⚠ أدخل قيمة العهدة",IF(P54&lt;0,"⛔ عجز / زيادة مصروفات "&amp;TEXT(-P54,"#,##0"),IF(COUNTIFS($B$8:$B$5007,B54,$A$8:$A$5007,"مصروف",$I$8:$I$5007,"&lt;&gt;مرفوض",$K$8:$K$5007,"&lt;&gt;نعم")&gt;0,"⚠ "&amp;COUNTIFS($B$8:$B$5007,B54,$A$8:$A$5007,"مصروف",$I$8:$I$5007,"&lt;&gt;مرفوض",$K$8:$K$5007,"&lt;&gt;نعم")&amp;" مصروف غير مسوى",IF(L54="تمت التسوية",IF(P54=0,"✔ متوازنة وتمت التسوية","✔ تمت التسوية – متبقي "&amp;TEXT(P54,"#,##0")),IF(P54&gt;0,"متبقي "&amp;TEXT(P54,"#,##0"),"✔ متوازنة"))))),IF(R54=0,"⚠ أضف سطر عهدة أولًا",IF(OR(C54="",N(G54)=0),"⚠ أكمل التاريخ والقيمة",IF(S54="","⚠ التاريخ خارج السنة المالية",IF(H54="","⚠ اختر بند الموازنة",IF(I54="مرفوض","✖ مرفوض من المدير",IF(I54&lt;&gt;"موافق","⏳ بانتظار موافقة المدير",IF(K54&lt;&gt;"نعم","⚠ غير مسوى مع الحسابات","✔ معتمد ومسوى")))))))))</f>
        <v/>
      </c>
      <c r="R54">
        <f>N(R53)+IF(A54="عهدة",1,0)</f>
        <v/>
      </c>
      <c r="S54">
        <f>IF(C54="","",IF(AND(C54&gt;=DATE(2026,9,1),C54&lt;=DATE(2027,8,31)),(YEAR(C54)-2026)*12+MONTH(C54)-8,""))</f>
        <v/>
      </c>
      <c r="T54">
        <f>IF(AND(A54="مصروف",R54&gt;0,I54="موافق",S54&lt;&gt;"",H54&lt;&gt;""),N(G54),0)</f>
        <v/>
      </c>
    </row>
    <row r="55">
      <c r="A55" s="19" t="n"/>
      <c r="B55" s="20">
        <f>IF(A55="","",IF(R55=0,"⚠ أضف سطر عهدة أولًا","DMT-"&amp;TEXT(R55,"000")))</f>
        <v/>
      </c>
      <c r="C55" s="21" t="n"/>
      <c r="D55" s="20">
        <f>IF(C55="","",IF(S55="","خارج السنة المالية",INDEX(القوائم!$D$2:$D$13,S55)))</f>
        <v/>
      </c>
      <c r="E55" s="22" t="n"/>
      <c r="F55" s="23" t="n"/>
      <c r="G55" s="23" t="n"/>
      <c r="H55" s="22" t="n"/>
      <c r="I55" s="19" t="n"/>
      <c r="J55" s="21" t="n"/>
      <c r="K55" s="19" t="n"/>
      <c r="L55" s="19" t="n"/>
      <c r="M55" s="21" t="n"/>
      <c r="N55" s="22" t="n"/>
      <c r="O55" s="24">
        <f>IF(A55&lt;&gt;"عهدة","",SUMIFS($G$8:$G$5007,$B$8:$B$5007,B55,$A$8:$A$5007,"مصروف",$I$8:$I$5007,"&lt;&gt;مرفوض"))</f>
        <v/>
      </c>
      <c r="P55" s="25">
        <f>IF(A55&lt;&gt;"عهدة","",N(F55)-O55)</f>
        <v/>
      </c>
      <c r="Q55" s="26">
        <f>IF(A55="","",IF(A55="عهدة",IF(N(F55)=0,"⚠ أدخل قيمة العهدة",IF(P55&lt;0,"⛔ عجز / زيادة مصروفات "&amp;TEXT(-P55,"#,##0"),IF(COUNTIFS($B$8:$B$5007,B55,$A$8:$A$5007,"مصروف",$I$8:$I$5007,"&lt;&gt;مرفوض",$K$8:$K$5007,"&lt;&gt;نعم")&gt;0,"⚠ "&amp;COUNTIFS($B$8:$B$5007,B55,$A$8:$A$5007,"مصروف",$I$8:$I$5007,"&lt;&gt;مرفوض",$K$8:$K$5007,"&lt;&gt;نعم")&amp;" مصروف غير مسوى",IF(L55="تمت التسوية",IF(P55=0,"✔ متوازنة وتمت التسوية","✔ تمت التسوية – متبقي "&amp;TEXT(P55,"#,##0")),IF(P55&gt;0,"متبقي "&amp;TEXT(P55,"#,##0"),"✔ متوازنة"))))),IF(R55=0,"⚠ أضف سطر عهدة أولًا",IF(OR(C55="",N(G55)=0),"⚠ أكمل التاريخ والقيمة",IF(S55="","⚠ التاريخ خارج السنة المالية",IF(H55="","⚠ اختر بند الموازنة",IF(I55="مرفوض","✖ مرفوض من المدير",IF(I55&lt;&gt;"موافق","⏳ بانتظار موافقة المدير",IF(K55&lt;&gt;"نعم","⚠ غير مسوى مع الحسابات","✔ معتمد ومسوى")))))))))</f>
        <v/>
      </c>
      <c r="R55">
        <f>N(R54)+IF(A55="عهدة",1,0)</f>
        <v/>
      </c>
      <c r="S55">
        <f>IF(C55="","",IF(AND(C55&gt;=DATE(2026,9,1),C55&lt;=DATE(2027,8,31)),(YEAR(C55)-2026)*12+MONTH(C55)-8,""))</f>
        <v/>
      </c>
      <c r="T55">
        <f>IF(AND(A55="مصروف",R55&gt;0,I55="موافق",S55&lt;&gt;"",H55&lt;&gt;""),N(G55),0)</f>
        <v/>
      </c>
    </row>
    <row r="56">
      <c r="A56" s="19" t="n"/>
      <c r="B56" s="20">
        <f>IF(A56="","",IF(R56=0,"⚠ أضف سطر عهدة أولًا","DMT-"&amp;TEXT(R56,"000")))</f>
        <v/>
      </c>
      <c r="C56" s="21" t="n"/>
      <c r="D56" s="20">
        <f>IF(C56="","",IF(S56="","خارج السنة المالية",INDEX(القوائم!$D$2:$D$13,S56)))</f>
        <v/>
      </c>
      <c r="E56" s="22" t="n"/>
      <c r="F56" s="23" t="n"/>
      <c r="G56" s="23" t="n"/>
      <c r="H56" s="22" t="n"/>
      <c r="I56" s="19" t="n"/>
      <c r="J56" s="21" t="n"/>
      <c r="K56" s="19" t="n"/>
      <c r="L56" s="19" t="n"/>
      <c r="M56" s="21" t="n"/>
      <c r="N56" s="22" t="n"/>
      <c r="O56" s="24">
        <f>IF(A56&lt;&gt;"عهدة","",SUMIFS($G$8:$G$5007,$B$8:$B$5007,B56,$A$8:$A$5007,"مصروف",$I$8:$I$5007,"&lt;&gt;مرفوض"))</f>
        <v/>
      </c>
      <c r="P56" s="25">
        <f>IF(A56&lt;&gt;"عهدة","",N(F56)-O56)</f>
        <v/>
      </c>
      <c r="Q56" s="26">
        <f>IF(A56="","",IF(A56="عهدة",IF(N(F56)=0,"⚠ أدخل قيمة العهدة",IF(P56&lt;0,"⛔ عجز / زيادة مصروفات "&amp;TEXT(-P56,"#,##0"),IF(COUNTIFS($B$8:$B$5007,B56,$A$8:$A$5007,"مصروف",$I$8:$I$5007,"&lt;&gt;مرفوض",$K$8:$K$5007,"&lt;&gt;نعم")&gt;0,"⚠ "&amp;COUNTIFS($B$8:$B$5007,B56,$A$8:$A$5007,"مصروف",$I$8:$I$5007,"&lt;&gt;مرفوض",$K$8:$K$5007,"&lt;&gt;نعم")&amp;" مصروف غير مسوى",IF(L56="تمت التسوية",IF(P56=0,"✔ متوازنة وتمت التسوية","✔ تمت التسوية – متبقي "&amp;TEXT(P56,"#,##0")),IF(P56&gt;0,"متبقي "&amp;TEXT(P56,"#,##0"),"✔ متوازنة"))))),IF(R56=0,"⚠ أضف سطر عهدة أولًا",IF(OR(C56="",N(G56)=0),"⚠ أكمل التاريخ والقيمة",IF(S56="","⚠ التاريخ خارج السنة المالية",IF(H56="","⚠ اختر بند الموازنة",IF(I56="مرفوض","✖ مرفوض من المدير",IF(I56&lt;&gt;"موافق","⏳ بانتظار موافقة المدير",IF(K56&lt;&gt;"نعم","⚠ غير مسوى مع الحسابات","✔ معتمد ومسوى")))))))))</f>
        <v/>
      </c>
      <c r="R56">
        <f>N(R55)+IF(A56="عهدة",1,0)</f>
        <v/>
      </c>
      <c r="S56">
        <f>IF(C56="","",IF(AND(C56&gt;=DATE(2026,9,1),C56&lt;=DATE(2027,8,31)),(YEAR(C56)-2026)*12+MONTH(C56)-8,""))</f>
        <v/>
      </c>
      <c r="T56">
        <f>IF(AND(A56="مصروف",R56&gt;0,I56="موافق",S56&lt;&gt;"",H56&lt;&gt;""),N(G56),0)</f>
        <v/>
      </c>
    </row>
    <row r="57">
      <c r="A57" s="19" t="n"/>
      <c r="B57" s="20">
        <f>IF(A57="","",IF(R57=0,"⚠ أضف سطر عهدة أولًا","DMT-"&amp;TEXT(R57,"000")))</f>
        <v/>
      </c>
      <c r="C57" s="21" t="n"/>
      <c r="D57" s="20">
        <f>IF(C57="","",IF(S57="","خارج السنة المالية",INDEX(القوائم!$D$2:$D$13,S57)))</f>
        <v/>
      </c>
      <c r="E57" s="22" t="n"/>
      <c r="F57" s="23" t="n"/>
      <c r="G57" s="23" t="n"/>
      <c r="H57" s="22" t="n"/>
      <c r="I57" s="19" t="n"/>
      <c r="J57" s="21" t="n"/>
      <c r="K57" s="19" t="n"/>
      <c r="L57" s="19" t="n"/>
      <c r="M57" s="21" t="n"/>
      <c r="N57" s="22" t="n"/>
      <c r="O57" s="24">
        <f>IF(A57&lt;&gt;"عهدة","",SUMIFS($G$8:$G$5007,$B$8:$B$5007,B57,$A$8:$A$5007,"مصروف",$I$8:$I$5007,"&lt;&gt;مرفوض"))</f>
        <v/>
      </c>
      <c r="P57" s="25">
        <f>IF(A57&lt;&gt;"عهدة","",N(F57)-O57)</f>
        <v/>
      </c>
      <c r="Q57" s="26">
        <f>IF(A57="","",IF(A57="عهدة",IF(N(F57)=0,"⚠ أدخل قيمة العهدة",IF(P57&lt;0,"⛔ عجز / زيادة مصروفات "&amp;TEXT(-P57,"#,##0"),IF(COUNTIFS($B$8:$B$5007,B57,$A$8:$A$5007,"مصروف",$I$8:$I$5007,"&lt;&gt;مرفوض",$K$8:$K$5007,"&lt;&gt;نعم")&gt;0,"⚠ "&amp;COUNTIFS($B$8:$B$5007,B57,$A$8:$A$5007,"مصروف",$I$8:$I$5007,"&lt;&gt;مرفوض",$K$8:$K$5007,"&lt;&gt;نعم")&amp;" مصروف غير مسوى",IF(L57="تمت التسوية",IF(P57=0,"✔ متوازنة وتمت التسوية","✔ تمت التسوية – متبقي "&amp;TEXT(P57,"#,##0")),IF(P57&gt;0,"متبقي "&amp;TEXT(P57,"#,##0"),"✔ متوازنة"))))),IF(R57=0,"⚠ أضف سطر عهدة أولًا",IF(OR(C57="",N(G57)=0),"⚠ أكمل التاريخ والقيمة",IF(S57="","⚠ التاريخ خارج السنة المالية",IF(H57="","⚠ اختر بند الموازنة",IF(I57="مرفوض","✖ مرفوض من المدير",IF(I57&lt;&gt;"موافق","⏳ بانتظار موافقة المدير",IF(K57&lt;&gt;"نعم","⚠ غير مسوى مع الحسابات","✔ معتمد ومسوى")))))))))</f>
        <v/>
      </c>
      <c r="R57">
        <f>N(R56)+IF(A57="عهدة",1,0)</f>
        <v/>
      </c>
      <c r="S57">
        <f>IF(C57="","",IF(AND(C57&gt;=DATE(2026,9,1),C57&lt;=DATE(2027,8,31)),(YEAR(C57)-2026)*12+MONTH(C57)-8,""))</f>
        <v/>
      </c>
      <c r="T57">
        <f>IF(AND(A57="مصروف",R57&gt;0,I57="موافق",S57&lt;&gt;"",H57&lt;&gt;""),N(G57),0)</f>
        <v/>
      </c>
    </row>
    <row r="58">
      <c r="A58" s="19" t="n"/>
      <c r="B58" s="20">
        <f>IF(A58="","",IF(R58=0,"⚠ أضف سطر عهدة أولًا","DMT-"&amp;TEXT(R58,"000")))</f>
        <v/>
      </c>
      <c r="C58" s="21" t="n"/>
      <c r="D58" s="20">
        <f>IF(C58="","",IF(S58="","خارج السنة المالية",INDEX(القوائم!$D$2:$D$13,S58)))</f>
        <v/>
      </c>
      <c r="E58" s="22" t="n"/>
      <c r="F58" s="23" t="n"/>
      <c r="G58" s="23" t="n"/>
      <c r="H58" s="22" t="n"/>
      <c r="I58" s="19" t="n"/>
      <c r="J58" s="21" t="n"/>
      <c r="K58" s="19" t="n"/>
      <c r="L58" s="19" t="n"/>
      <c r="M58" s="21" t="n"/>
      <c r="N58" s="22" t="n"/>
      <c r="O58" s="24">
        <f>IF(A58&lt;&gt;"عهدة","",SUMIFS($G$8:$G$5007,$B$8:$B$5007,B58,$A$8:$A$5007,"مصروف",$I$8:$I$5007,"&lt;&gt;مرفوض"))</f>
        <v/>
      </c>
      <c r="P58" s="25">
        <f>IF(A58&lt;&gt;"عهدة","",N(F58)-O58)</f>
        <v/>
      </c>
      <c r="Q58" s="26">
        <f>IF(A58="","",IF(A58="عهدة",IF(N(F58)=0,"⚠ أدخل قيمة العهدة",IF(P58&lt;0,"⛔ عجز / زيادة مصروفات "&amp;TEXT(-P58,"#,##0"),IF(COUNTIFS($B$8:$B$5007,B58,$A$8:$A$5007,"مصروف",$I$8:$I$5007,"&lt;&gt;مرفوض",$K$8:$K$5007,"&lt;&gt;نعم")&gt;0,"⚠ "&amp;COUNTIFS($B$8:$B$5007,B58,$A$8:$A$5007,"مصروف",$I$8:$I$5007,"&lt;&gt;مرفوض",$K$8:$K$5007,"&lt;&gt;نعم")&amp;" مصروف غير مسوى",IF(L58="تمت التسوية",IF(P58=0,"✔ متوازنة وتمت التسوية","✔ تمت التسوية – متبقي "&amp;TEXT(P58,"#,##0")),IF(P58&gt;0,"متبقي "&amp;TEXT(P58,"#,##0"),"✔ متوازنة"))))),IF(R58=0,"⚠ أضف سطر عهدة أولًا",IF(OR(C58="",N(G58)=0),"⚠ أكمل التاريخ والقيمة",IF(S58="","⚠ التاريخ خارج السنة المالية",IF(H58="","⚠ اختر بند الموازنة",IF(I58="مرفوض","✖ مرفوض من المدير",IF(I58&lt;&gt;"موافق","⏳ بانتظار موافقة المدير",IF(K58&lt;&gt;"نعم","⚠ غير مسوى مع الحسابات","✔ معتمد ومسوى")))))))))</f>
        <v/>
      </c>
      <c r="R58">
        <f>N(R57)+IF(A58="عهدة",1,0)</f>
        <v/>
      </c>
      <c r="S58">
        <f>IF(C58="","",IF(AND(C58&gt;=DATE(2026,9,1),C58&lt;=DATE(2027,8,31)),(YEAR(C58)-2026)*12+MONTH(C58)-8,""))</f>
        <v/>
      </c>
      <c r="T58">
        <f>IF(AND(A58="مصروف",R58&gt;0,I58="موافق",S58&lt;&gt;"",H58&lt;&gt;""),N(G58),0)</f>
        <v/>
      </c>
    </row>
    <row r="59">
      <c r="A59" s="19" t="n"/>
      <c r="B59" s="20">
        <f>IF(A59="","",IF(R59=0,"⚠ أضف سطر عهدة أولًا","DMT-"&amp;TEXT(R59,"000")))</f>
        <v/>
      </c>
      <c r="C59" s="21" t="n"/>
      <c r="D59" s="20">
        <f>IF(C59="","",IF(S59="","خارج السنة المالية",INDEX(القوائم!$D$2:$D$13,S59)))</f>
        <v/>
      </c>
      <c r="E59" s="22" t="n"/>
      <c r="F59" s="23" t="n"/>
      <c r="G59" s="23" t="n"/>
      <c r="H59" s="22" t="n"/>
      <c r="I59" s="19" t="n"/>
      <c r="J59" s="21" t="n"/>
      <c r="K59" s="19" t="n"/>
      <c r="L59" s="19" t="n"/>
      <c r="M59" s="21" t="n"/>
      <c r="N59" s="22" t="n"/>
      <c r="O59" s="24">
        <f>IF(A59&lt;&gt;"عهدة","",SUMIFS($G$8:$G$5007,$B$8:$B$5007,B59,$A$8:$A$5007,"مصروف",$I$8:$I$5007,"&lt;&gt;مرفوض"))</f>
        <v/>
      </c>
      <c r="P59" s="25">
        <f>IF(A59&lt;&gt;"عهدة","",N(F59)-O59)</f>
        <v/>
      </c>
      <c r="Q59" s="26">
        <f>IF(A59="","",IF(A59="عهدة",IF(N(F59)=0,"⚠ أدخل قيمة العهدة",IF(P59&lt;0,"⛔ عجز / زيادة مصروفات "&amp;TEXT(-P59,"#,##0"),IF(COUNTIFS($B$8:$B$5007,B59,$A$8:$A$5007,"مصروف",$I$8:$I$5007,"&lt;&gt;مرفوض",$K$8:$K$5007,"&lt;&gt;نعم")&gt;0,"⚠ "&amp;COUNTIFS($B$8:$B$5007,B59,$A$8:$A$5007,"مصروف",$I$8:$I$5007,"&lt;&gt;مرفوض",$K$8:$K$5007,"&lt;&gt;نعم")&amp;" مصروف غير مسوى",IF(L59="تمت التسوية",IF(P59=0,"✔ متوازنة وتمت التسوية","✔ تمت التسوية – متبقي "&amp;TEXT(P59,"#,##0")),IF(P59&gt;0,"متبقي "&amp;TEXT(P59,"#,##0"),"✔ متوازنة"))))),IF(R59=0,"⚠ أضف سطر عهدة أولًا",IF(OR(C59="",N(G59)=0),"⚠ أكمل التاريخ والقيمة",IF(S59="","⚠ التاريخ خارج السنة المالية",IF(H59="","⚠ اختر بند الموازنة",IF(I59="مرفوض","✖ مرفوض من المدير",IF(I59&lt;&gt;"موافق","⏳ بانتظار موافقة المدير",IF(K59&lt;&gt;"نعم","⚠ غير مسوى مع الحسابات","✔ معتمد ومسوى")))))))))</f>
        <v/>
      </c>
      <c r="R59">
        <f>N(R58)+IF(A59="عهدة",1,0)</f>
        <v/>
      </c>
      <c r="S59">
        <f>IF(C59="","",IF(AND(C59&gt;=DATE(2026,9,1),C59&lt;=DATE(2027,8,31)),(YEAR(C59)-2026)*12+MONTH(C59)-8,""))</f>
        <v/>
      </c>
      <c r="T59">
        <f>IF(AND(A59="مصروف",R59&gt;0,I59="موافق",S59&lt;&gt;"",H59&lt;&gt;""),N(G59),0)</f>
        <v/>
      </c>
    </row>
    <row r="60">
      <c r="A60" s="19" t="n"/>
      <c r="B60" s="20">
        <f>IF(A60="","",IF(R60=0,"⚠ أضف سطر عهدة أولًا","DMT-"&amp;TEXT(R60,"000")))</f>
        <v/>
      </c>
      <c r="C60" s="21" t="n"/>
      <c r="D60" s="20">
        <f>IF(C60="","",IF(S60="","خارج السنة المالية",INDEX(القوائم!$D$2:$D$13,S60)))</f>
        <v/>
      </c>
      <c r="E60" s="22" t="n"/>
      <c r="F60" s="23" t="n"/>
      <c r="G60" s="23" t="n"/>
      <c r="H60" s="22" t="n"/>
      <c r="I60" s="19" t="n"/>
      <c r="J60" s="21" t="n"/>
      <c r="K60" s="19" t="n"/>
      <c r="L60" s="19" t="n"/>
      <c r="M60" s="21" t="n"/>
      <c r="N60" s="22" t="n"/>
      <c r="O60" s="24">
        <f>IF(A60&lt;&gt;"عهدة","",SUMIFS($G$8:$G$5007,$B$8:$B$5007,B60,$A$8:$A$5007,"مصروف",$I$8:$I$5007,"&lt;&gt;مرفوض"))</f>
        <v/>
      </c>
      <c r="P60" s="25">
        <f>IF(A60&lt;&gt;"عهدة","",N(F60)-O60)</f>
        <v/>
      </c>
      <c r="Q60" s="26">
        <f>IF(A60="","",IF(A60="عهدة",IF(N(F60)=0,"⚠ أدخل قيمة العهدة",IF(P60&lt;0,"⛔ عجز / زيادة مصروفات "&amp;TEXT(-P60,"#,##0"),IF(COUNTIFS($B$8:$B$5007,B60,$A$8:$A$5007,"مصروف",$I$8:$I$5007,"&lt;&gt;مرفوض",$K$8:$K$5007,"&lt;&gt;نعم")&gt;0,"⚠ "&amp;COUNTIFS($B$8:$B$5007,B60,$A$8:$A$5007,"مصروف",$I$8:$I$5007,"&lt;&gt;مرفوض",$K$8:$K$5007,"&lt;&gt;نعم")&amp;" مصروف غير مسوى",IF(L60="تمت التسوية",IF(P60=0,"✔ متوازنة وتمت التسوية","✔ تمت التسوية – متبقي "&amp;TEXT(P60,"#,##0")),IF(P60&gt;0,"متبقي "&amp;TEXT(P60,"#,##0"),"✔ متوازنة"))))),IF(R60=0,"⚠ أضف سطر عهدة أولًا",IF(OR(C60="",N(G60)=0),"⚠ أكمل التاريخ والقيمة",IF(S60="","⚠ التاريخ خارج السنة المالية",IF(H60="","⚠ اختر بند الموازنة",IF(I60="مرفوض","✖ مرفوض من المدير",IF(I60&lt;&gt;"موافق","⏳ بانتظار موافقة المدير",IF(K60&lt;&gt;"نعم","⚠ غير مسوى مع الحسابات","✔ معتمد ومسوى")))))))))</f>
        <v/>
      </c>
      <c r="R60">
        <f>N(R59)+IF(A60="عهدة",1,0)</f>
        <v/>
      </c>
      <c r="S60">
        <f>IF(C60="","",IF(AND(C60&gt;=DATE(2026,9,1),C60&lt;=DATE(2027,8,31)),(YEAR(C60)-2026)*12+MONTH(C60)-8,""))</f>
        <v/>
      </c>
      <c r="T60">
        <f>IF(AND(A60="مصروف",R60&gt;0,I60="موافق",S60&lt;&gt;"",H60&lt;&gt;""),N(G60),0)</f>
        <v/>
      </c>
    </row>
    <row r="61">
      <c r="A61" s="19" t="n"/>
      <c r="B61" s="20">
        <f>IF(A61="","",IF(R61=0,"⚠ أضف سطر عهدة أولًا","DMT-"&amp;TEXT(R61,"000")))</f>
        <v/>
      </c>
      <c r="C61" s="21" t="n"/>
      <c r="D61" s="20">
        <f>IF(C61="","",IF(S61="","خارج السنة المالية",INDEX(القوائم!$D$2:$D$13,S61)))</f>
        <v/>
      </c>
      <c r="E61" s="22" t="n"/>
      <c r="F61" s="23" t="n"/>
      <c r="G61" s="23" t="n"/>
      <c r="H61" s="22" t="n"/>
      <c r="I61" s="19" t="n"/>
      <c r="J61" s="21" t="n"/>
      <c r="K61" s="19" t="n"/>
      <c r="L61" s="19" t="n"/>
      <c r="M61" s="21" t="n"/>
      <c r="N61" s="22" t="n"/>
      <c r="O61" s="24">
        <f>IF(A61&lt;&gt;"عهدة","",SUMIFS($G$8:$G$5007,$B$8:$B$5007,B61,$A$8:$A$5007,"مصروف",$I$8:$I$5007,"&lt;&gt;مرفوض"))</f>
        <v/>
      </c>
      <c r="P61" s="25">
        <f>IF(A61&lt;&gt;"عهدة","",N(F61)-O61)</f>
        <v/>
      </c>
      <c r="Q61" s="26">
        <f>IF(A61="","",IF(A61="عهدة",IF(N(F61)=0,"⚠ أدخل قيمة العهدة",IF(P61&lt;0,"⛔ عجز / زيادة مصروفات "&amp;TEXT(-P61,"#,##0"),IF(COUNTIFS($B$8:$B$5007,B61,$A$8:$A$5007,"مصروف",$I$8:$I$5007,"&lt;&gt;مرفوض",$K$8:$K$5007,"&lt;&gt;نعم")&gt;0,"⚠ "&amp;COUNTIFS($B$8:$B$5007,B61,$A$8:$A$5007,"مصروف",$I$8:$I$5007,"&lt;&gt;مرفوض",$K$8:$K$5007,"&lt;&gt;نعم")&amp;" مصروف غير مسوى",IF(L61="تمت التسوية",IF(P61=0,"✔ متوازنة وتمت التسوية","✔ تمت التسوية – متبقي "&amp;TEXT(P61,"#,##0")),IF(P61&gt;0,"متبقي "&amp;TEXT(P61,"#,##0"),"✔ متوازنة"))))),IF(R61=0,"⚠ أضف سطر عهدة أولًا",IF(OR(C61="",N(G61)=0),"⚠ أكمل التاريخ والقيمة",IF(S61="","⚠ التاريخ خارج السنة المالية",IF(H61="","⚠ اختر بند الموازنة",IF(I61="مرفوض","✖ مرفوض من المدير",IF(I61&lt;&gt;"موافق","⏳ بانتظار موافقة المدير",IF(K61&lt;&gt;"نعم","⚠ غير مسوى مع الحسابات","✔ معتمد ومسوى")))))))))</f>
        <v/>
      </c>
      <c r="R61">
        <f>N(R60)+IF(A61="عهدة",1,0)</f>
        <v/>
      </c>
      <c r="S61">
        <f>IF(C61="","",IF(AND(C61&gt;=DATE(2026,9,1),C61&lt;=DATE(2027,8,31)),(YEAR(C61)-2026)*12+MONTH(C61)-8,""))</f>
        <v/>
      </c>
      <c r="T61">
        <f>IF(AND(A61="مصروف",R61&gt;0,I61="موافق",S61&lt;&gt;"",H61&lt;&gt;""),N(G61),0)</f>
        <v/>
      </c>
    </row>
    <row r="62">
      <c r="A62" s="19" t="n"/>
      <c r="B62" s="20">
        <f>IF(A62="","",IF(R62=0,"⚠ أضف سطر عهدة أولًا","DMT-"&amp;TEXT(R62,"000")))</f>
        <v/>
      </c>
      <c r="C62" s="21" t="n"/>
      <c r="D62" s="20">
        <f>IF(C62="","",IF(S62="","خارج السنة المالية",INDEX(القوائم!$D$2:$D$13,S62)))</f>
        <v/>
      </c>
      <c r="E62" s="22" t="n"/>
      <c r="F62" s="23" t="n"/>
      <c r="G62" s="23" t="n"/>
      <c r="H62" s="22" t="n"/>
      <c r="I62" s="19" t="n"/>
      <c r="J62" s="21" t="n"/>
      <c r="K62" s="19" t="n"/>
      <c r="L62" s="19" t="n"/>
      <c r="M62" s="21" t="n"/>
      <c r="N62" s="22" t="n"/>
      <c r="O62" s="24">
        <f>IF(A62&lt;&gt;"عهدة","",SUMIFS($G$8:$G$5007,$B$8:$B$5007,B62,$A$8:$A$5007,"مصروف",$I$8:$I$5007,"&lt;&gt;مرفوض"))</f>
        <v/>
      </c>
      <c r="P62" s="25">
        <f>IF(A62&lt;&gt;"عهدة","",N(F62)-O62)</f>
        <v/>
      </c>
      <c r="Q62" s="26">
        <f>IF(A62="","",IF(A62="عهدة",IF(N(F62)=0,"⚠ أدخل قيمة العهدة",IF(P62&lt;0,"⛔ عجز / زيادة مصروفات "&amp;TEXT(-P62,"#,##0"),IF(COUNTIFS($B$8:$B$5007,B62,$A$8:$A$5007,"مصروف",$I$8:$I$5007,"&lt;&gt;مرفوض",$K$8:$K$5007,"&lt;&gt;نعم")&gt;0,"⚠ "&amp;COUNTIFS($B$8:$B$5007,B62,$A$8:$A$5007,"مصروف",$I$8:$I$5007,"&lt;&gt;مرفوض",$K$8:$K$5007,"&lt;&gt;نعم")&amp;" مصروف غير مسوى",IF(L62="تمت التسوية",IF(P62=0,"✔ متوازنة وتمت التسوية","✔ تمت التسوية – متبقي "&amp;TEXT(P62,"#,##0")),IF(P62&gt;0,"متبقي "&amp;TEXT(P62,"#,##0"),"✔ متوازنة"))))),IF(R62=0,"⚠ أضف سطر عهدة أولًا",IF(OR(C62="",N(G62)=0),"⚠ أكمل التاريخ والقيمة",IF(S62="","⚠ التاريخ خارج السنة المالية",IF(H62="","⚠ اختر بند الموازنة",IF(I62="مرفوض","✖ مرفوض من المدير",IF(I62&lt;&gt;"موافق","⏳ بانتظار موافقة المدير",IF(K62&lt;&gt;"نعم","⚠ غير مسوى مع الحسابات","✔ معتمد ومسوى")))))))))</f>
        <v/>
      </c>
      <c r="R62">
        <f>N(R61)+IF(A62="عهدة",1,0)</f>
        <v/>
      </c>
      <c r="S62">
        <f>IF(C62="","",IF(AND(C62&gt;=DATE(2026,9,1),C62&lt;=DATE(2027,8,31)),(YEAR(C62)-2026)*12+MONTH(C62)-8,""))</f>
        <v/>
      </c>
      <c r="T62">
        <f>IF(AND(A62="مصروف",R62&gt;0,I62="موافق",S62&lt;&gt;"",H62&lt;&gt;""),N(G62),0)</f>
        <v/>
      </c>
    </row>
    <row r="63">
      <c r="A63" s="19" t="n"/>
      <c r="B63" s="20">
        <f>IF(A63="","",IF(R63=0,"⚠ أضف سطر عهدة أولًا","DMT-"&amp;TEXT(R63,"000")))</f>
        <v/>
      </c>
      <c r="C63" s="21" t="n"/>
      <c r="D63" s="20">
        <f>IF(C63="","",IF(S63="","خارج السنة المالية",INDEX(القوائم!$D$2:$D$13,S63)))</f>
        <v/>
      </c>
      <c r="E63" s="22" t="n"/>
      <c r="F63" s="23" t="n"/>
      <c r="G63" s="23" t="n"/>
      <c r="H63" s="22" t="n"/>
      <c r="I63" s="19" t="n"/>
      <c r="J63" s="21" t="n"/>
      <c r="K63" s="19" t="n"/>
      <c r="L63" s="19" t="n"/>
      <c r="M63" s="21" t="n"/>
      <c r="N63" s="22" t="n"/>
      <c r="O63" s="24">
        <f>IF(A63&lt;&gt;"عهدة","",SUMIFS($G$8:$G$5007,$B$8:$B$5007,B63,$A$8:$A$5007,"مصروف",$I$8:$I$5007,"&lt;&gt;مرفوض"))</f>
        <v/>
      </c>
      <c r="P63" s="25">
        <f>IF(A63&lt;&gt;"عهدة","",N(F63)-O63)</f>
        <v/>
      </c>
      <c r="Q63" s="26">
        <f>IF(A63="","",IF(A63="عهدة",IF(N(F63)=0,"⚠ أدخل قيمة العهدة",IF(P63&lt;0,"⛔ عجز / زيادة مصروفات "&amp;TEXT(-P63,"#,##0"),IF(COUNTIFS($B$8:$B$5007,B63,$A$8:$A$5007,"مصروف",$I$8:$I$5007,"&lt;&gt;مرفوض",$K$8:$K$5007,"&lt;&gt;نعم")&gt;0,"⚠ "&amp;COUNTIFS($B$8:$B$5007,B63,$A$8:$A$5007,"مصروف",$I$8:$I$5007,"&lt;&gt;مرفوض",$K$8:$K$5007,"&lt;&gt;نعم")&amp;" مصروف غير مسوى",IF(L63="تمت التسوية",IF(P63=0,"✔ متوازنة وتمت التسوية","✔ تمت التسوية – متبقي "&amp;TEXT(P63,"#,##0")),IF(P63&gt;0,"متبقي "&amp;TEXT(P63,"#,##0"),"✔ متوازنة"))))),IF(R63=0,"⚠ أضف سطر عهدة أولًا",IF(OR(C63="",N(G63)=0),"⚠ أكمل التاريخ والقيمة",IF(S63="","⚠ التاريخ خارج السنة المالية",IF(H63="","⚠ اختر بند الموازنة",IF(I63="مرفوض","✖ مرفوض من المدير",IF(I63&lt;&gt;"موافق","⏳ بانتظار موافقة المدير",IF(K63&lt;&gt;"نعم","⚠ غير مسوى مع الحسابات","✔ معتمد ومسوى")))))))))</f>
        <v/>
      </c>
      <c r="R63">
        <f>N(R62)+IF(A63="عهدة",1,0)</f>
        <v/>
      </c>
      <c r="S63">
        <f>IF(C63="","",IF(AND(C63&gt;=DATE(2026,9,1),C63&lt;=DATE(2027,8,31)),(YEAR(C63)-2026)*12+MONTH(C63)-8,""))</f>
        <v/>
      </c>
      <c r="T63">
        <f>IF(AND(A63="مصروف",R63&gt;0,I63="موافق",S63&lt;&gt;"",H63&lt;&gt;""),N(G63),0)</f>
        <v/>
      </c>
    </row>
    <row r="64">
      <c r="A64" s="19" t="n"/>
      <c r="B64" s="20">
        <f>IF(A64="","",IF(R64=0,"⚠ أضف سطر عهدة أولًا","DMT-"&amp;TEXT(R64,"000")))</f>
        <v/>
      </c>
      <c r="C64" s="21" t="n"/>
      <c r="D64" s="20">
        <f>IF(C64="","",IF(S64="","خارج السنة المالية",INDEX(القوائم!$D$2:$D$13,S64)))</f>
        <v/>
      </c>
      <c r="E64" s="22" t="n"/>
      <c r="F64" s="23" t="n"/>
      <c r="G64" s="23" t="n"/>
      <c r="H64" s="22" t="n"/>
      <c r="I64" s="19" t="n"/>
      <c r="J64" s="21" t="n"/>
      <c r="K64" s="19" t="n"/>
      <c r="L64" s="19" t="n"/>
      <c r="M64" s="21" t="n"/>
      <c r="N64" s="22" t="n"/>
      <c r="O64" s="24">
        <f>IF(A64&lt;&gt;"عهدة","",SUMIFS($G$8:$G$5007,$B$8:$B$5007,B64,$A$8:$A$5007,"مصروف",$I$8:$I$5007,"&lt;&gt;مرفوض"))</f>
        <v/>
      </c>
      <c r="P64" s="25">
        <f>IF(A64&lt;&gt;"عهدة","",N(F64)-O64)</f>
        <v/>
      </c>
      <c r="Q64" s="26">
        <f>IF(A64="","",IF(A64="عهدة",IF(N(F64)=0,"⚠ أدخل قيمة العهدة",IF(P64&lt;0,"⛔ عجز / زيادة مصروفات "&amp;TEXT(-P64,"#,##0"),IF(COUNTIFS($B$8:$B$5007,B64,$A$8:$A$5007,"مصروف",$I$8:$I$5007,"&lt;&gt;مرفوض",$K$8:$K$5007,"&lt;&gt;نعم")&gt;0,"⚠ "&amp;COUNTIFS($B$8:$B$5007,B64,$A$8:$A$5007,"مصروف",$I$8:$I$5007,"&lt;&gt;مرفوض",$K$8:$K$5007,"&lt;&gt;نعم")&amp;" مصروف غير مسوى",IF(L64="تمت التسوية",IF(P64=0,"✔ متوازنة وتمت التسوية","✔ تمت التسوية – متبقي "&amp;TEXT(P64,"#,##0")),IF(P64&gt;0,"متبقي "&amp;TEXT(P64,"#,##0"),"✔ متوازنة"))))),IF(R64=0,"⚠ أضف سطر عهدة أولًا",IF(OR(C64="",N(G64)=0),"⚠ أكمل التاريخ والقيمة",IF(S64="","⚠ التاريخ خارج السنة المالية",IF(H64="","⚠ اختر بند الموازنة",IF(I64="مرفوض","✖ مرفوض من المدير",IF(I64&lt;&gt;"موافق","⏳ بانتظار موافقة المدير",IF(K64&lt;&gt;"نعم","⚠ غير مسوى مع الحسابات","✔ معتمد ومسوى")))))))))</f>
        <v/>
      </c>
      <c r="R64">
        <f>N(R63)+IF(A64="عهدة",1,0)</f>
        <v/>
      </c>
      <c r="S64">
        <f>IF(C64="","",IF(AND(C64&gt;=DATE(2026,9,1),C64&lt;=DATE(2027,8,31)),(YEAR(C64)-2026)*12+MONTH(C64)-8,""))</f>
        <v/>
      </c>
      <c r="T64">
        <f>IF(AND(A64="مصروف",R64&gt;0,I64="موافق",S64&lt;&gt;"",H64&lt;&gt;""),N(G64),0)</f>
        <v/>
      </c>
    </row>
    <row r="65">
      <c r="A65" s="19" t="n"/>
      <c r="B65" s="20">
        <f>IF(A65="","",IF(R65=0,"⚠ أضف سطر عهدة أولًا","DMT-"&amp;TEXT(R65,"000")))</f>
        <v/>
      </c>
      <c r="C65" s="21" t="n"/>
      <c r="D65" s="20">
        <f>IF(C65="","",IF(S65="","خارج السنة المالية",INDEX(القوائم!$D$2:$D$13,S65)))</f>
        <v/>
      </c>
      <c r="E65" s="22" t="n"/>
      <c r="F65" s="23" t="n"/>
      <c r="G65" s="23" t="n"/>
      <c r="H65" s="22" t="n"/>
      <c r="I65" s="19" t="n"/>
      <c r="J65" s="21" t="n"/>
      <c r="K65" s="19" t="n"/>
      <c r="L65" s="19" t="n"/>
      <c r="M65" s="21" t="n"/>
      <c r="N65" s="22" t="n"/>
      <c r="O65" s="24">
        <f>IF(A65&lt;&gt;"عهدة","",SUMIFS($G$8:$G$5007,$B$8:$B$5007,B65,$A$8:$A$5007,"مصروف",$I$8:$I$5007,"&lt;&gt;مرفوض"))</f>
        <v/>
      </c>
      <c r="P65" s="25">
        <f>IF(A65&lt;&gt;"عهدة","",N(F65)-O65)</f>
        <v/>
      </c>
      <c r="Q65" s="26">
        <f>IF(A65="","",IF(A65="عهدة",IF(N(F65)=0,"⚠ أدخل قيمة العهدة",IF(P65&lt;0,"⛔ عجز / زيادة مصروفات "&amp;TEXT(-P65,"#,##0"),IF(COUNTIFS($B$8:$B$5007,B65,$A$8:$A$5007,"مصروف",$I$8:$I$5007,"&lt;&gt;مرفوض",$K$8:$K$5007,"&lt;&gt;نعم")&gt;0,"⚠ "&amp;COUNTIFS($B$8:$B$5007,B65,$A$8:$A$5007,"مصروف",$I$8:$I$5007,"&lt;&gt;مرفوض",$K$8:$K$5007,"&lt;&gt;نعم")&amp;" مصروف غير مسوى",IF(L65="تمت التسوية",IF(P65=0,"✔ متوازنة وتمت التسوية","✔ تمت التسوية – متبقي "&amp;TEXT(P65,"#,##0")),IF(P65&gt;0,"متبقي "&amp;TEXT(P65,"#,##0"),"✔ متوازنة"))))),IF(R65=0,"⚠ أضف سطر عهدة أولًا",IF(OR(C65="",N(G65)=0),"⚠ أكمل التاريخ والقيمة",IF(S65="","⚠ التاريخ خارج السنة المالية",IF(H65="","⚠ اختر بند الموازنة",IF(I65="مرفوض","✖ مرفوض من المدير",IF(I65&lt;&gt;"موافق","⏳ بانتظار موافقة المدير",IF(K65&lt;&gt;"نعم","⚠ غير مسوى مع الحسابات","✔ معتمد ومسوى")))))))))</f>
        <v/>
      </c>
      <c r="R65">
        <f>N(R64)+IF(A65="عهدة",1,0)</f>
        <v/>
      </c>
      <c r="S65">
        <f>IF(C65="","",IF(AND(C65&gt;=DATE(2026,9,1),C65&lt;=DATE(2027,8,31)),(YEAR(C65)-2026)*12+MONTH(C65)-8,""))</f>
        <v/>
      </c>
      <c r="T65">
        <f>IF(AND(A65="مصروف",R65&gt;0,I65="موافق",S65&lt;&gt;"",H65&lt;&gt;""),N(G65),0)</f>
        <v/>
      </c>
    </row>
    <row r="66">
      <c r="A66" s="19" t="n"/>
      <c r="B66" s="20">
        <f>IF(A66="","",IF(R66=0,"⚠ أضف سطر عهدة أولًا","DMT-"&amp;TEXT(R66,"000")))</f>
        <v/>
      </c>
      <c r="C66" s="21" t="n"/>
      <c r="D66" s="20">
        <f>IF(C66="","",IF(S66="","خارج السنة المالية",INDEX(القوائم!$D$2:$D$13,S66)))</f>
        <v/>
      </c>
      <c r="E66" s="22" t="n"/>
      <c r="F66" s="23" t="n"/>
      <c r="G66" s="23" t="n"/>
      <c r="H66" s="22" t="n"/>
      <c r="I66" s="19" t="n"/>
      <c r="J66" s="21" t="n"/>
      <c r="K66" s="19" t="n"/>
      <c r="L66" s="19" t="n"/>
      <c r="M66" s="21" t="n"/>
      <c r="N66" s="22" t="n"/>
      <c r="O66" s="24">
        <f>IF(A66&lt;&gt;"عهدة","",SUMIFS($G$8:$G$5007,$B$8:$B$5007,B66,$A$8:$A$5007,"مصروف",$I$8:$I$5007,"&lt;&gt;مرفوض"))</f>
        <v/>
      </c>
      <c r="P66" s="25">
        <f>IF(A66&lt;&gt;"عهدة","",N(F66)-O66)</f>
        <v/>
      </c>
      <c r="Q66" s="26">
        <f>IF(A66="","",IF(A66="عهدة",IF(N(F66)=0,"⚠ أدخل قيمة العهدة",IF(P66&lt;0,"⛔ عجز / زيادة مصروفات "&amp;TEXT(-P66,"#,##0"),IF(COUNTIFS($B$8:$B$5007,B66,$A$8:$A$5007,"مصروف",$I$8:$I$5007,"&lt;&gt;مرفوض",$K$8:$K$5007,"&lt;&gt;نعم")&gt;0,"⚠ "&amp;COUNTIFS($B$8:$B$5007,B66,$A$8:$A$5007,"مصروف",$I$8:$I$5007,"&lt;&gt;مرفوض",$K$8:$K$5007,"&lt;&gt;نعم")&amp;" مصروف غير مسوى",IF(L66="تمت التسوية",IF(P66=0,"✔ متوازنة وتمت التسوية","✔ تمت التسوية – متبقي "&amp;TEXT(P66,"#,##0")),IF(P66&gt;0,"متبقي "&amp;TEXT(P66,"#,##0"),"✔ متوازنة"))))),IF(R66=0,"⚠ أضف سطر عهدة أولًا",IF(OR(C66="",N(G66)=0),"⚠ أكمل التاريخ والقيمة",IF(S66="","⚠ التاريخ خارج السنة المالية",IF(H66="","⚠ اختر بند الموازنة",IF(I66="مرفوض","✖ مرفوض من المدير",IF(I66&lt;&gt;"موافق","⏳ بانتظار موافقة المدير",IF(K66&lt;&gt;"نعم","⚠ غير مسوى مع الحسابات","✔ معتمد ومسوى")))))))))</f>
        <v/>
      </c>
      <c r="R66">
        <f>N(R65)+IF(A66="عهدة",1,0)</f>
        <v/>
      </c>
      <c r="S66">
        <f>IF(C66="","",IF(AND(C66&gt;=DATE(2026,9,1),C66&lt;=DATE(2027,8,31)),(YEAR(C66)-2026)*12+MONTH(C66)-8,""))</f>
        <v/>
      </c>
      <c r="T66">
        <f>IF(AND(A66="مصروف",R66&gt;0,I66="موافق",S66&lt;&gt;"",H66&lt;&gt;""),N(G66),0)</f>
        <v/>
      </c>
    </row>
    <row r="67">
      <c r="A67" s="19" t="n"/>
      <c r="B67" s="20">
        <f>IF(A67="","",IF(R67=0,"⚠ أضف سطر عهدة أولًا","DMT-"&amp;TEXT(R67,"000")))</f>
        <v/>
      </c>
      <c r="C67" s="21" t="n"/>
      <c r="D67" s="20">
        <f>IF(C67="","",IF(S67="","خارج السنة المالية",INDEX(القوائم!$D$2:$D$13,S67)))</f>
        <v/>
      </c>
      <c r="E67" s="22" t="n"/>
      <c r="F67" s="23" t="n"/>
      <c r="G67" s="23" t="n"/>
      <c r="H67" s="22" t="n"/>
      <c r="I67" s="19" t="n"/>
      <c r="J67" s="21" t="n"/>
      <c r="K67" s="19" t="n"/>
      <c r="L67" s="19" t="n"/>
      <c r="M67" s="21" t="n"/>
      <c r="N67" s="22" t="n"/>
      <c r="O67" s="24">
        <f>IF(A67&lt;&gt;"عهدة","",SUMIFS($G$8:$G$5007,$B$8:$B$5007,B67,$A$8:$A$5007,"مصروف",$I$8:$I$5007,"&lt;&gt;مرفوض"))</f>
        <v/>
      </c>
      <c r="P67" s="25">
        <f>IF(A67&lt;&gt;"عهدة","",N(F67)-O67)</f>
        <v/>
      </c>
      <c r="Q67" s="26">
        <f>IF(A67="","",IF(A67="عهدة",IF(N(F67)=0,"⚠ أدخل قيمة العهدة",IF(P67&lt;0,"⛔ عجز / زيادة مصروفات "&amp;TEXT(-P67,"#,##0"),IF(COUNTIFS($B$8:$B$5007,B67,$A$8:$A$5007,"مصروف",$I$8:$I$5007,"&lt;&gt;مرفوض",$K$8:$K$5007,"&lt;&gt;نعم")&gt;0,"⚠ "&amp;COUNTIFS($B$8:$B$5007,B67,$A$8:$A$5007,"مصروف",$I$8:$I$5007,"&lt;&gt;مرفوض",$K$8:$K$5007,"&lt;&gt;نعم")&amp;" مصروف غير مسوى",IF(L67="تمت التسوية",IF(P67=0,"✔ متوازنة وتمت التسوية","✔ تمت التسوية – متبقي "&amp;TEXT(P67,"#,##0")),IF(P67&gt;0,"متبقي "&amp;TEXT(P67,"#,##0"),"✔ متوازنة"))))),IF(R67=0,"⚠ أضف سطر عهدة أولًا",IF(OR(C67="",N(G67)=0),"⚠ أكمل التاريخ والقيمة",IF(S67="","⚠ التاريخ خارج السنة المالية",IF(H67="","⚠ اختر بند الموازنة",IF(I67="مرفوض","✖ مرفوض من المدير",IF(I67&lt;&gt;"موافق","⏳ بانتظار موافقة المدير",IF(K67&lt;&gt;"نعم","⚠ غير مسوى مع الحسابات","✔ معتمد ومسوى")))))))))</f>
        <v/>
      </c>
      <c r="R67">
        <f>N(R66)+IF(A67="عهدة",1,0)</f>
        <v/>
      </c>
      <c r="S67">
        <f>IF(C67="","",IF(AND(C67&gt;=DATE(2026,9,1),C67&lt;=DATE(2027,8,31)),(YEAR(C67)-2026)*12+MONTH(C67)-8,""))</f>
        <v/>
      </c>
      <c r="T67">
        <f>IF(AND(A67="مصروف",R67&gt;0,I67="موافق",S67&lt;&gt;"",H67&lt;&gt;""),N(G67),0)</f>
        <v/>
      </c>
    </row>
    <row r="68">
      <c r="A68" s="19" t="n"/>
      <c r="B68" s="20">
        <f>IF(A68="","",IF(R68=0,"⚠ أضف سطر عهدة أولًا","DMT-"&amp;TEXT(R68,"000")))</f>
        <v/>
      </c>
      <c r="C68" s="21" t="n"/>
      <c r="D68" s="20">
        <f>IF(C68="","",IF(S68="","خارج السنة المالية",INDEX(القوائم!$D$2:$D$13,S68)))</f>
        <v/>
      </c>
      <c r="E68" s="22" t="n"/>
      <c r="F68" s="23" t="n"/>
      <c r="G68" s="23" t="n"/>
      <c r="H68" s="22" t="n"/>
      <c r="I68" s="19" t="n"/>
      <c r="J68" s="21" t="n"/>
      <c r="K68" s="19" t="n"/>
      <c r="L68" s="19" t="n"/>
      <c r="M68" s="21" t="n"/>
      <c r="N68" s="22" t="n"/>
      <c r="O68" s="24">
        <f>IF(A68&lt;&gt;"عهدة","",SUMIFS($G$8:$G$5007,$B$8:$B$5007,B68,$A$8:$A$5007,"مصروف",$I$8:$I$5007,"&lt;&gt;مرفوض"))</f>
        <v/>
      </c>
      <c r="P68" s="25">
        <f>IF(A68&lt;&gt;"عهدة","",N(F68)-O68)</f>
        <v/>
      </c>
      <c r="Q68" s="26">
        <f>IF(A68="","",IF(A68="عهدة",IF(N(F68)=0,"⚠ أدخل قيمة العهدة",IF(P68&lt;0,"⛔ عجز / زيادة مصروفات "&amp;TEXT(-P68,"#,##0"),IF(COUNTIFS($B$8:$B$5007,B68,$A$8:$A$5007,"مصروف",$I$8:$I$5007,"&lt;&gt;مرفوض",$K$8:$K$5007,"&lt;&gt;نعم")&gt;0,"⚠ "&amp;COUNTIFS($B$8:$B$5007,B68,$A$8:$A$5007,"مصروف",$I$8:$I$5007,"&lt;&gt;مرفوض",$K$8:$K$5007,"&lt;&gt;نعم")&amp;" مصروف غير مسوى",IF(L68="تمت التسوية",IF(P68=0,"✔ متوازنة وتمت التسوية","✔ تمت التسوية – متبقي "&amp;TEXT(P68,"#,##0")),IF(P68&gt;0,"متبقي "&amp;TEXT(P68,"#,##0"),"✔ متوازنة"))))),IF(R68=0,"⚠ أضف سطر عهدة أولًا",IF(OR(C68="",N(G68)=0),"⚠ أكمل التاريخ والقيمة",IF(S68="","⚠ التاريخ خارج السنة المالية",IF(H68="","⚠ اختر بند الموازنة",IF(I68="مرفوض","✖ مرفوض من المدير",IF(I68&lt;&gt;"موافق","⏳ بانتظار موافقة المدير",IF(K68&lt;&gt;"نعم","⚠ غير مسوى مع الحسابات","✔ معتمد ومسوى")))))))))</f>
        <v/>
      </c>
      <c r="R68">
        <f>N(R67)+IF(A68="عهدة",1,0)</f>
        <v/>
      </c>
      <c r="S68">
        <f>IF(C68="","",IF(AND(C68&gt;=DATE(2026,9,1),C68&lt;=DATE(2027,8,31)),(YEAR(C68)-2026)*12+MONTH(C68)-8,""))</f>
        <v/>
      </c>
      <c r="T68">
        <f>IF(AND(A68="مصروف",R68&gt;0,I68="موافق",S68&lt;&gt;"",H68&lt;&gt;""),N(G68),0)</f>
        <v/>
      </c>
    </row>
    <row r="69">
      <c r="A69" s="19" t="n"/>
      <c r="B69" s="20">
        <f>IF(A69="","",IF(R69=0,"⚠ أضف سطر عهدة أولًا","DMT-"&amp;TEXT(R69,"000")))</f>
        <v/>
      </c>
      <c r="C69" s="21" t="n"/>
      <c r="D69" s="20">
        <f>IF(C69="","",IF(S69="","خارج السنة المالية",INDEX(القوائم!$D$2:$D$13,S69)))</f>
        <v/>
      </c>
      <c r="E69" s="22" t="n"/>
      <c r="F69" s="23" t="n"/>
      <c r="G69" s="23" t="n"/>
      <c r="H69" s="22" t="n"/>
      <c r="I69" s="19" t="n"/>
      <c r="J69" s="21" t="n"/>
      <c r="K69" s="19" t="n"/>
      <c r="L69" s="19" t="n"/>
      <c r="M69" s="21" t="n"/>
      <c r="N69" s="22" t="n"/>
      <c r="O69" s="24">
        <f>IF(A69&lt;&gt;"عهدة","",SUMIFS($G$8:$G$5007,$B$8:$B$5007,B69,$A$8:$A$5007,"مصروف",$I$8:$I$5007,"&lt;&gt;مرفوض"))</f>
        <v/>
      </c>
      <c r="P69" s="25">
        <f>IF(A69&lt;&gt;"عهدة","",N(F69)-O69)</f>
        <v/>
      </c>
      <c r="Q69" s="26">
        <f>IF(A69="","",IF(A69="عهدة",IF(N(F69)=0,"⚠ أدخل قيمة العهدة",IF(P69&lt;0,"⛔ عجز / زيادة مصروفات "&amp;TEXT(-P69,"#,##0"),IF(COUNTIFS($B$8:$B$5007,B69,$A$8:$A$5007,"مصروف",$I$8:$I$5007,"&lt;&gt;مرفوض",$K$8:$K$5007,"&lt;&gt;نعم")&gt;0,"⚠ "&amp;COUNTIFS($B$8:$B$5007,B69,$A$8:$A$5007,"مصروف",$I$8:$I$5007,"&lt;&gt;مرفوض",$K$8:$K$5007,"&lt;&gt;نعم")&amp;" مصروف غير مسوى",IF(L69="تمت التسوية",IF(P69=0,"✔ متوازنة وتمت التسوية","✔ تمت التسوية – متبقي "&amp;TEXT(P69,"#,##0")),IF(P69&gt;0,"متبقي "&amp;TEXT(P69,"#,##0"),"✔ متوازنة"))))),IF(R69=0,"⚠ أضف سطر عهدة أولًا",IF(OR(C69="",N(G69)=0),"⚠ أكمل التاريخ والقيمة",IF(S69="","⚠ التاريخ خارج السنة المالية",IF(H69="","⚠ اختر بند الموازنة",IF(I69="مرفوض","✖ مرفوض من المدير",IF(I69&lt;&gt;"موافق","⏳ بانتظار موافقة المدير",IF(K69&lt;&gt;"نعم","⚠ غير مسوى مع الحسابات","✔ معتمد ومسوى")))))))))</f>
        <v/>
      </c>
      <c r="R69">
        <f>N(R68)+IF(A69="عهدة",1,0)</f>
        <v/>
      </c>
      <c r="S69">
        <f>IF(C69="","",IF(AND(C69&gt;=DATE(2026,9,1),C69&lt;=DATE(2027,8,31)),(YEAR(C69)-2026)*12+MONTH(C69)-8,""))</f>
        <v/>
      </c>
      <c r="T69">
        <f>IF(AND(A69="مصروف",R69&gt;0,I69="موافق",S69&lt;&gt;"",H69&lt;&gt;""),N(G69),0)</f>
        <v/>
      </c>
    </row>
    <row r="70">
      <c r="A70" s="19" t="n"/>
      <c r="B70" s="20">
        <f>IF(A70="","",IF(R70=0,"⚠ أضف سطر عهدة أولًا","DMT-"&amp;TEXT(R70,"000")))</f>
        <v/>
      </c>
      <c r="C70" s="21" t="n"/>
      <c r="D70" s="20">
        <f>IF(C70="","",IF(S70="","خارج السنة المالية",INDEX(القوائم!$D$2:$D$13,S70)))</f>
        <v/>
      </c>
      <c r="E70" s="22" t="n"/>
      <c r="F70" s="23" t="n"/>
      <c r="G70" s="23" t="n"/>
      <c r="H70" s="22" t="n"/>
      <c r="I70" s="19" t="n"/>
      <c r="J70" s="21" t="n"/>
      <c r="K70" s="19" t="n"/>
      <c r="L70" s="19" t="n"/>
      <c r="M70" s="21" t="n"/>
      <c r="N70" s="22" t="n"/>
      <c r="O70" s="24">
        <f>IF(A70&lt;&gt;"عهدة","",SUMIFS($G$8:$G$5007,$B$8:$B$5007,B70,$A$8:$A$5007,"مصروف",$I$8:$I$5007,"&lt;&gt;مرفوض"))</f>
        <v/>
      </c>
      <c r="P70" s="25">
        <f>IF(A70&lt;&gt;"عهدة","",N(F70)-O70)</f>
        <v/>
      </c>
      <c r="Q70" s="26">
        <f>IF(A70="","",IF(A70="عهدة",IF(N(F70)=0,"⚠ أدخل قيمة العهدة",IF(P70&lt;0,"⛔ عجز / زيادة مصروفات "&amp;TEXT(-P70,"#,##0"),IF(COUNTIFS($B$8:$B$5007,B70,$A$8:$A$5007,"مصروف",$I$8:$I$5007,"&lt;&gt;مرفوض",$K$8:$K$5007,"&lt;&gt;نعم")&gt;0,"⚠ "&amp;COUNTIFS($B$8:$B$5007,B70,$A$8:$A$5007,"مصروف",$I$8:$I$5007,"&lt;&gt;مرفوض",$K$8:$K$5007,"&lt;&gt;نعم")&amp;" مصروف غير مسوى",IF(L70="تمت التسوية",IF(P70=0,"✔ متوازنة وتمت التسوية","✔ تمت التسوية – متبقي "&amp;TEXT(P70,"#,##0")),IF(P70&gt;0,"متبقي "&amp;TEXT(P70,"#,##0"),"✔ متوازنة"))))),IF(R70=0,"⚠ أضف سطر عهدة أولًا",IF(OR(C70="",N(G70)=0),"⚠ أكمل التاريخ والقيمة",IF(S70="","⚠ التاريخ خارج السنة المالية",IF(H70="","⚠ اختر بند الموازنة",IF(I70="مرفوض","✖ مرفوض من المدير",IF(I70&lt;&gt;"موافق","⏳ بانتظار موافقة المدير",IF(K70&lt;&gt;"نعم","⚠ غير مسوى مع الحسابات","✔ معتمد ومسوى")))))))))</f>
        <v/>
      </c>
      <c r="R70">
        <f>N(R69)+IF(A70="عهدة",1,0)</f>
        <v/>
      </c>
      <c r="S70">
        <f>IF(C70="","",IF(AND(C70&gt;=DATE(2026,9,1),C70&lt;=DATE(2027,8,31)),(YEAR(C70)-2026)*12+MONTH(C70)-8,""))</f>
        <v/>
      </c>
      <c r="T70">
        <f>IF(AND(A70="مصروف",R70&gt;0,I70="موافق",S70&lt;&gt;"",H70&lt;&gt;""),N(G70),0)</f>
        <v/>
      </c>
    </row>
    <row r="71">
      <c r="A71" s="19" t="n"/>
      <c r="B71" s="20">
        <f>IF(A71="","",IF(R71=0,"⚠ أضف سطر عهدة أولًا","DMT-"&amp;TEXT(R71,"000")))</f>
        <v/>
      </c>
      <c r="C71" s="21" t="n"/>
      <c r="D71" s="20">
        <f>IF(C71="","",IF(S71="","خارج السنة المالية",INDEX(القوائم!$D$2:$D$13,S71)))</f>
        <v/>
      </c>
      <c r="E71" s="22" t="n"/>
      <c r="F71" s="23" t="n"/>
      <c r="G71" s="23" t="n"/>
      <c r="H71" s="22" t="n"/>
      <c r="I71" s="19" t="n"/>
      <c r="J71" s="21" t="n"/>
      <c r="K71" s="19" t="n"/>
      <c r="L71" s="19" t="n"/>
      <c r="M71" s="21" t="n"/>
      <c r="N71" s="22" t="n"/>
      <c r="O71" s="24">
        <f>IF(A71&lt;&gt;"عهدة","",SUMIFS($G$8:$G$5007,$B$8:$B$5007,B71,$A$8:$A$5007,"مصروف",$I$8:$I$5007,"&lt;&gt;مرفوض"))</f>
        <v/>
      </c>
      <c r="P71" s="25">
        <f>IF(A71&lt;&gt;"عهدة","",N(F71)-O71)</f>
        <v/>
      </c>
      <c r="Q71" s="26">
        <f>IF(A71="","",IF(A71="عهدة",IF(N(F71)=0,"⚠ أدخل قيمة العهدة",IF(P71&lt;0,"⛔ عجز / زيادة مصروفات "&amp;TEXT(-P71,"#,##0"),IF(COUNTIFS($B$8:$B$5007,B71,$A$8:$A$5007,"مصروف",$I$8:$I$5007,"&lt;&gt;مرفوض",$K$8:$K$5007,"&lt;&gt;نعم")&gt;0,"⚠ "&amp;COUNTIFS($B$8:$B$5007,B71,$A$8:$A$5007,"مصروف",$I$8:$I$5007,"&lt;&gt;مرفوض",$K$8:$K$5007,"&lt;&gt;نعم")&amp;" مصروف غير مسوى",IF(L71="تمت التسوية",IF(P71=0,"✔ متوازنة وتمت التسوية","✔ تمت التسوية – متبقي "&amp;TEXT(P71,"#,##0")),IF(P71&gt;0,"متبقي "&amp;TEXT(P71,"#,##0"),"✔ متوازنة"))))),IF(R71=0,"⚠ أضف سطر عهدة أولًا",IF(OR(C71="",N(G71)=0),"⚠ أكمل التاريخ والقيمة",IF(S71="","⚠ التاريخ خارج السنة المالية",IF(H71="","⚠ اختر بند الموازنة",IF(I71="مرفوض","✖ مرفوض من المدير",IF(I71&lt;&gt;"موافق","⏳ بانتظار موافقة المدير",IF(K71&lt;&gt;"نعم","⚠ غير مسوى مع الحسابات","✔ معتمد ومسوى")))))))))</f>
        <v/>
      </c>
      <c r="R71">
        <f>N(R70)+IF(A71="عهدة",1,0)</f>
        <v/>
      </c>
      <c r="S71">
        <f>IF(C71="","",IF(AND(C71&gt;=DATE(2026,9,1),C71&lt;=DATE(2027,8,31)),(YEAR(C71)-2026)*12+MONTH(C71)-8,""))</f>
        <v/>
      </c>
      <c r="T71">
        <f>IF(AND(A71="مصروف",R71&gt;0,I71="موافق",S71&lt;&gt;"",H71&lt;&gt;""),N(G71),0)</f>
        <v/>
      </c>
    </row>
    <row r="72">
      <c r="A72" s="19" t="n"/>
      <c r="B72" s="20">
        <f>IF(A72="","",IF(R72=0,"⚠ أضف سطر عهدة أولًا","DMT-"&amp;TEXT(R72,"000")))</f>
        <v/>
      </c>
      <c r="C72" s="21" t="n"/>
      <c r="D72" s="20">
        <f>IF(C72="","",IF(S72="","خارج السنة المالية",INDEX(القوائم!$D$2:$D$13,S72)))</f>
        <v/>
      </c>
      <c r="E72" s="22" t="n"/>
      <c r="F72" s="23" t="n"/>
      <c r="G72" s="23" t="n"/>
      <c r="H72" s="22" t="n"/>
      <c r="I72" s="19" t="n"/>
      <c r="J72" s="21" t="n"/>
      <c r="K72" s="19" t="n"/>
      <c r="L72" s="19" t="n"/>
      <c r="M72" s="21" t="n"/>
      <c r="N72" s="22" t="n"/>
      <c r="O72" s="24">
        <f>IF(A72&lt;&gt;"عهدة","",SUMIFS($G$8:$G$5007,$B$8:$B$5007,B72,$A$8:$A$5007,"مصروف",$I$8:$I$5007,"&lt;&gt;مرفوض"))</f>
        <v/>
      </c>
      <c r="P72" s="25">
        <f>IF(A72&lt;&gt;"عهدة","",N(F72)-O72)</f>
        <v/>
      </c>
      <c r="Q72" s="26">
        <f>IF(A72="","",IF(A72="عهدة",IF(N(F72)=0,"⚠ أدخل قيمة العهدة",IF(P72&lt;0,"⛔ عجز / زيادة مصروفات "&amp;TEXT(-P72,"#,##0"),IF(COUNTIFS($B$8:$B$5007,B72,$A$8:$A$5007,"مصروف",$I$8:$I$5007,"&lt;&gt;مرفوض",$K$8:$K$5007,"&lt;&gt;نعم")&gt;0,"⚠ "&amp;COUNTIFS($B$8:$B$5007,B72,$A$8:$A$5007,"مصروف",$I$8:$I$5007,"&lt;&gt;مرفوض",$K$8:$K$5007,"&lt;&gt;نعم")&amp;" مصروف غير مسوى",IF(L72="تمت التسوية",IF(P72=0,"✔ متوازنة وتمت التسوية","✔ تمت التسوية – متبقي "&amp;TEXT(P72,"#,##0")),IF(P72&gt;0,"متبقي "&amp;TEXT(P72,"#,##0"),"✔ متوازنة"))))),IF(R72=0,"⚠ أضف سطر عهدة أولًا",IF(OR(C72="",N(G72)=0),"⚠ أكمل التاريخ والقيمة",IF(S72="","⚠ التاريخ خارج السنة المالية",IF(H72="","⚠ اختر بند الموازنة",IF(I72="مرفوض","✖ مرفوض من المدير",IF(I72&lt;&gt;"موافق","⏳ بانتظار موافقة المدير",IF(K72&lt;&gt;"نعم","⚠ غير مسوى مع الحسابات","✔ معتمد ومسوى")))))))))</f>
        <v/>
      </c>
      <c r="R72">
        <f>N(R71)+IF(A72="عهدة",1,0)</f>
        <v/>
      </c>
      <c r="S72">
        <f>IF(C72="","",IF(AND(C72&gt;=DATE(2026,9,1),C72&lt;=DATE(2027,8,31)),(YEAR(C72)-2026)*12+MONTH(C72)-8,""))</f>
        <v/>
      </c>
      <c r="T72">
        <f>IF(AND(A72="مصروف",R72&gt;0,I72="موافق",S72&lt;&gt;"",H72&lt;&gt;""),N(G72),0)</f>
        <v/>
      </c>
    </row>
    <row r="73">
      <c r="A73" s="19" t="n"/>
      <c r="B73" s="20">
        <f>IF(A73="","",IF(R73=0,"⚠ أضف سطر عهدة أولًا","DMT-"&amp;TEXT(R73,"000")))</f>
        <v/>
      </c>
      <c r="C73" s="21" t="n"/>
      <c r="D73" s="20">
        <f>IF(C73="","",IF(S73="","خارج السنة المالية",INDEX(القوائم!$D$2:$D$13,S73)))</f>
        <v/>
      </c>
      <c r="E73" s="22" t="n"/>
      <c r="F73" s="23" t="n"/>
      <c r="G73" s="23" t="n"/>
      <c r="H73" s="22" t="n"/>
      <c r="I73" s="19" t="n"/>
      <c r="J73" s="21" t="n"/>
      <c r="K73" s="19" t="n"/>
      <c r="L73" s="19" t="n"/>
      <c r="M73" s="21" t="n"/>
      <c r="N73" s="22" t="n"/>
      <c r="O73" s="24">
        <f>IF(A73&lt;&gt;"عهدة","",SUMIFS($G$8:$G$5007,$B$8:$B$5007,B73,$A$8:$A$5007,"مصروف",$I$8:$I$5007,"&lt;&gt;مرفوض"))</f>
        <v/>
      </c>
      <c r="P73" s="25">
        <f>IF(A73&lt;&gt;"عهدة","",N(F73)-O73)</f>
        <v/>
      </c>
      <c r="Q73" s="26">
        <f>IF(A73="","",IF(A73="عهدة",IF(N(F73)=0,"⚠ أدخل قيمة العهدة",IF(P73&lt;0,"⛔ عجز / زيادة مصروفات "&amp;TEXT(-P73,"#,##0"),IF(COUNTIFS($B$8:$B$5007,B73,$A$8:$A$5007,"مصروف",$I$8:$I$5007,"&lt;&gt;مرفوض",$K$8:$K$5007,"&lt;&gt;نعم")&gt;0,"⚠ "&amp;COUNTIFS($B$8:$B$5007,B73,$A$8:$A$5007,"مصروف",$I$8:$I$5007,"&lt;&gt;مرفوض",$K$8:$K$5007,"&lt;&gt;نعم")&amp;" مصروف غير مسوى",IF(L73="تمت التسوية",IF(P73=0,"✔ متوازنة وتمت التسوية","✔ تمت التسوية – متبقي "&amp;TEXT(P73,"#,##0")),IF(P73&gt;0,"متبقي "&amp;TEXT(P73,"#,##0"),"✔ متوازنة"))))),IF(R73=0,"⚠ أضف سطر عهدة أولًا",IF(OR(C73="",N(G73)=0),"⚠ أكمل التاريخ والقيمة",IF(S73="","⚠ التاريخ خارج السنة المالية",IF(H73="","⚠ اختر بند الموازنة",IF(I73="مرفوض","✖ مرفوض من المدير",IF(I73&lt;&gt;"موافق","⏳ بانتظار موافقة المدير",IF(K73&lt;&gt;"نعم","⚠ غير مسوى مع الحسابات","✔ معتمد ومسوى")))))))))</f>
        <v/>
      </c>
      <c r="R73">
        <f>N(R72)+IF(A73="عهدة",1,0)</f>
        <v/>
      </c>
      <c r="S73">
        <f>IF(C73="","",IF(AND(C73&gt;=DATE(2026,9,1),C73&lt;=DATE(2027,8,31)),(YEAR(C73)-2026)*12+MONTH(C73)-8,""))</f>
        <v/>
      </c>
      <c r="T73">
        <f>IF(AND(A73="مصروف",R73&gt;0,I73="موافق",S73&lt;&gt;"",H73&lt;&gt;""),N(G73),0)</f>
        <v/>
      </c>
    </row>
    <row r="74">
      <c r="A74" s="19" t="n"/>
      <c r="B74" s="20">
        <f>IF(A74="","",IF(R74=0,"⚠ أضف سطر عهدة أولًا","DMT-"&amp;TEXT(R74,"000")))</f>
        <v/>
      </c>
      <c r="C74" s="21" t="n"/>
      <c r="D74" s="20">
        <f>IF(C74="","",IF(S74="","خارج السنة المالية",INDEX(القوائم!$D$2:$D$13,S74)))</f>
        <v/>
      </c>
      <c r="E74" s="22" t="n"/>
      <c r="F74" s="23" t="n"/>
      <c r="G74" s="23" t="n"/>
      <c r="H74" s="22" t="n"/>
      <c r="I74" s="19" t="n"/>
      <c r="J74" s="21" t="n"/>
      <c r="K74" s="19" t="n"/>
      <c r="L74" s="19" t="n"/>
      <c r="M74" s="21" t="n"/>
      <c r="N74" s="22" t="n"/>
      <c r="O74" s="24">
        <f>IF(A74&lt;&gt;"عهدة","",SUMIFS($G$8:$G$5007,$B$8:$B$5007,B74,$A$8:$A$5007,"مصروف",$I$8:$I$5007,"&lt;&gt;مرفوض"))</f>
        <v/>
      </c>
      <c r="P74" s="25">
        <f>IF(A74&lt;&gt;"عهدة","",N(F74)-O74)</f>
        <v/>
      </c>
      <c r="Q74" s="26">
        <f>IF(A74="","",IF(A74="عهدة",IF(N(F74)=0,"⚠ أدخل قيمة العهدة",IF(P74&lt;0,"⛔ عجز / زيادة مصروفات "&amp;TEXT(-P74,"#,##0"),IF(COUNTIFS($B$8:$B$5007,B74,$A$8:$A$5007,"مصروف",$I$8:$I$5007,"&lt;&gt;مرفوض",$K$8:$K$5007,"&lt;&gt;نعم")&gt;0,"⚠ "&amp;COUNTIFS($B$8:$B$5007,B74,$A$8:$A$5007,"مصروف",$I$8:$I$5007,"&lt;&gt;مرفوض",$K$8:$K$5007,"&lt;&gt;نعم")&amp;" مصروف غير مسوى",IF(L74="تمت التسوية",IF(P74=0,"✔ متوازنة وتمت التسوية","✔ تمت التسوية – متبقي "&amp;TEXT(P74,"#,##0")),IF(P74&gt;0,"متبقي "&amp;TEXT(P74,"#,##0"),"✔ متوازنة"))))),IF(R74=0,"⚠ أضف سطر عهدة أولًا",IF(OR(C74="",N(G74)=0),"⚠ أكمل التاريخ والقيمة",IF(S74="","⚠ التاريخ خارج السنة المالية",IF(H74="","⚠ اختر بند الموازنة",IF(I74="مرفوض","✖ مرفوض من المدير",IF(I74&lt;&gt;"موافق","⏳ بانتظار موافقة المدير",IF(K74&lt;&gt;"نعم","⚠ غير مسوى مع الحسابات","✔ معتمد ومسوى")))))))))</f>
        <v/>
      </c>
      <c r="R74">
        <f>N(R73)+IF(A74="عهدة",1,0)</f>
        <v/>
      </c>
      <c r="S74">
        <f>IF(C74="","",IF(AND(C74&gt;=DATE(2026,9,1),C74&lt;=DATE(2027,8,31)),(YEAR(C74)-2026)*12+MONTH(C74)-8,""))</f>
        <v/>
      </c>
      <c r="T74">
        <f>IF(AND(A74="مصروف",R74&gt;0,I74="موافق",S74&lt;&gt;"",H74&lt;&gt;""),N(G74),0)</f>
        <v/>
      </c>
    </row>
    <row r="75">
      <c r="A75" s="19" t="n"/>
      <c r="B75" s="20">
        <f>IF(A75="","",IF(R75=0,"⚠ أضف سطر عهدة أولًا","DMT-"&amp;TEXT(R75,"000")))</f>
        <v/>
      </c>
      <c r="C75" s="21" t="n"/>
      <c r="D75" s="20">
        <f>IF(C75="","",IF(S75="","خارج السنة المالية",INDEX(القوائم!$D$2:$D$13,S75)))</f>
        <v/>
      </c>
      <c r="E75" s="22" t="n"/>
      <c r="F75" s="23" t="n"/>
      <c r="G75" s="23" t="n"/>
      <c r="H75" s="22" t="n"/>
      <c r="I75" s="19" t="n"/>
      <c r="J75" s="21" t="n"/>
      <c r="K75" s="19" t="n"/>
      <c r="L75" s="19" t="n"/>
      <c r="M75" s="21" t="n"/>
      <c r="N75" s="22" t="n"/>
      <c r="O75" s="24">
        <f>IF(A75&lt;&gt;"عهدة","",SUMIFS($G$8:$G$5007,$B$8:$B$5007,B75,$A$8:$A$5007,"مصروف",$I$8:$I$5007,"&lt;&gt;مرفوض"))</f>
        <v/>
      </c>
      <c r="P75" s="25">
        <f>IF(A75&lt;&gt;"عهدة","",N(F75)-O75)</f>
        <v/>
      </c>
      <c r="Q75" s="26">
        <f>IF(A75="","",IF(A75="عهدة",IF(N(F75)=0,"⚠ أدخل قيمة العهدة",IF(P75&lt;0,"⛔ عجز / زيادة مصروفات "&amp;TEXT(-P75,"#,##0"),IF(COUNTIFS($B$8:$B$5007,B75,$A$8:$A$5007,"مصروف",$I$8:$I$5007,"&lt;&gt;مرفوض",$K$8:$K$5007,"&lt;&gt;نعم")&gt;0,"⚠ "&amp;COUNTIFS($B$8:$B$5007,B75,$A$8:$A$5007,"مصروف",$I$8:$I$5007,"&lt;&gt;مرفوض",$K$8:$K$5007,"&lt;&gt;نعم")&amp;" مصروف غير مسوى",IF(L75="تمت التسوية",IF(P75=0,"✔ متوازنة وتمت التسوية","✔ تمت التسوية – متبقي "&amp;TEXT(P75,"#,##0")),IF(P75&gt;0,"متبقي "&amp;TEXT(P75,"#,##0"),"✔ متوازنة"))))),IF(R75=0,"⚠ أضف سطر عهدة أولًا",IF(OR(C75="",N(G75)=0),"⚠ أكمل التاريخ والقيمة",IF(S75="","⚠ التاريخ خارج السنة المالية",IF(H75="","⚠ اختر بند الموازنة",IF(I75="مرفوض","✖ مرفوض من المدير",IF(I75&lt;&gt;"موافق","⏳ بانتظار موافقة المدير",IF(K75&lt;&gt;"نعم","⚠ غير مسوى مع الحسابات","✔ معتمد ومسوى")))))))))</f>
        <v/>
      </c>
      <c r="R75">
        <f>N(R74)+IF(A75="عهدة",1,0)</f>
        <v/>
      </c>
      <c r="S75">
        <f>IF(C75="","",IF(AND(C75&gt;=DATE(2026,9,1),C75&lt;=DATE(2027,8,31)),(YEAR(C75)-2026)*12+MONTH(C75)-8,""))</f>
        <v/>
      </c>
      <c r="T75">
        <f>IF(AND(A75="مصروف",R75&gt;0,I75="موافق",S75&lt;&gt;"",H75&lt;&gt;""),N(G75),0)</f>
        <v/>
      </c>
    </row>
    <row r="76">
      <c r="A76" s="19" t="n"/>
      <c r="B76" s="20">
        <f>IF(A76="","",IF(R76=0,"⚠ أضف سطر عهدة أولًا","DMT-"&amp;TEXT(R76,"000")))</f>
        <v/>
      </c>
      <c r="C76" s="21" t="n"/>
      <c r="D76" s="20">
        <f>IF(C76="","",IF(S76="","خارج السنة المالية",INDEX(القوائم!$D$2:$D$13,S76)))</f>
        <v/>
      </c>
      <c r="E76" s="22" t="n"/>
      <c r="F76" s="23" t="n"/>
      <c r="G76" s="23" t="n"/>
      <c r="H76" s="22" t="n"/>
      <c r="I76" s="19" t="n"/>
      <c r="J76" s="21" t="n"/>
      <c r="K76" s="19" t="n"/>
      <c r="L76" s="19" t="n"/>
      <c r="M76" s="21" t="n"/>
      <c r="N76" s="22" t="n"/>
      <c r="O76" s="24">
        <f>IF(A76&lt;&gt;"عهدة","",SUMIFS($G$8:$G$5007,$B$8:$B$5007,B76,$A$8:$A$5007,"مصروف",$I$8:$I$5007,"&lt;&gt;مرفوض"))</f>
        <v/>
      </c>
      <c r="P76" s="25">
        <f>IF(A76&lt;&gt;"عهدة","",N(F76)-O76)</f>
        <v/>
      </c>
      <c r="Q76" s="26">
        <f>IF(A76="","",IF(A76="عهدة",IF(N(F76)=0,"⚠ أدخل قيمة العهدة",IF(P76&lt;0,"⛔ عجز / زيادة مصروفات "&amp;TEXT(-P76,"#,##0"),IF(COUNTIFS($B$8:$B$5007,B76,$A$8:$A$5007,"مصروف",$I$8:$I$5007,"&lt;&gt;مرفوض",$K$8:$K$5007,"&lt;&gt;نعم")&gt;0,"⚠ "&amp;COUNTIFS($B$8:$B$5007,B76,$A$8:$A$5007,"مصروف",$I$8:$I$5007,"&lt;&gt;مرفوض",$K$8:$K$5007,"&lt;&gt;نعم")&amp;" مصروف غير مسوى",IF(L76="تمت التسوية",IF(P76=0,"✔ متوازنة وتمت التسوية","✔ تمت التسوية – متبقي "&amp;TEXT(P76,"#,##0")),IF(P76&gt;0,"متبقي "&amp;TEXT(P76,"#,##0"),"✔ متوازنة"))))),IF(R76=0,"⚠ أضف سطر عهدة أولًا",IF(OR(C76="",N(G76)=0),"⚠ أكمل التاريخ والقيمة",IF(S76="","⚠ التاريخ خارج السنة المالية",IF(H76="","⚠ اختر بند الموازنة",IF(I76="مرفوض","✖ مرفوض من المدير",IF(I76&lt;&gt;"موافق","⏳ بانتظار موافقة المدير",IF(K76&lt;&gt;"نعم","⚠ غير مسوى مع الحسابات","✔ معتمد ومسوى")))))))))</f>
        <v/>
      </c>
      <c r="R76">
        <f>N(R75)+IF(A76="عهدة",1,0)</f>
        <v/>
      </c>
      <c r="S76">
        <f>IF(C76="","",IF(AND(C76&gt;=DATE(2026,9,1),C76&lt;=DATE(2027,8,31)),(YEAR(C76)-2026)*12+MONTH(C76)-8,""))</f>
        <v/>
      </c>
      <c r="T76">
        <f>IF(AND(A76="مصروف",R76&gt;0,I76="موافق",S76&lt;&gt;"",H76&lt;&gt;""),N(G76),0)</f>
        <v/>
      </c>
    </row>
    <row r="77">
      <c r="A77" s="19" t="n"/>
      <c r="B77" s="20">
        <f>IF(A77="","",IF(R77=0,"⚠ أضف سطر عهدة أولًا","DMT-"&amp;TEXT(R77,"000")))</f>
        <v/>
      </c>
      <c r="C77" s="21" t="n"/>
      <c r="D77" s="20">
        <f>IF(C77="","",IF(S77="","خارج السنة المالية",INDEX(القوائم!$D$2:$D$13,S77)))</f>
        <v/>
      </c>
      <c r="E77" s="22" t="n"/>
      <c r="F77" s="23" t="n"/>
      <c r="G77" s="23" t="n"/>
      <c r="H77" s="22" t="n"/>
      <c r="I77" s="19" t="n"/>
      <c r="J77" s="21" t="n"/>
      <c r="K77" s="19" t="n"/>
      <c r="L77" s="19" t="n"/>
      <c r="M77" s="21" t="n"/>
      <c r="N77" s="22" t="n"/>
      <c r="O77" s="24">
        <f>IF(A77&lt;&gt;"عهدة","",SUMIFS($G$8:$G$5007,$B$8:$B$5007,B77,$A$8:$A$5007,"مصروف",$I$8:$I$5007,"&lt;&gt;مرفوض"))</f>
        <v/>
      </c>
      <c r="P77" s="25">
        <f>IF(A77&lt;&gt;"عهدة","",N(F77)-O77)</f>
        <v/>
      </c>
      <c r="Q77" s="26">
        <f>IF(A77="","",IF(A77="عهدة",IF(N(F77)=0,"⚠ أدخل قيمة العهدة",IF(P77&lt;0,"⛔ عجز / زيادة مصروفات "&amp;TEXT(-P77,"#,##0"),IF(COUNTIFS($B$8:$B$5007,B77,$A$8:$A$5007,"مصروف",$I$8:$I$5007,"&lt;&gt;مرفوض",$K$8:$K$5007,"&lt;&gt;نعم")&gt;0,"⚠ "&amp;COUNTIFS($B$8:$B$5007,B77,$A$8:$A$5007,"مصروف",$I$8:$I$5007,"&lt;&gt;مرفوض",$K$8:$K$5007,"&lt;&gt;نعم")&amp;" مصروف غير مسوى",IF(L77="تمت التسوية",IF(P77=0,"✔ متوازنة وتمت التسوية","✔ تمت التسوية – متبقي "&amp;TEXT(P77,"#,##0")),IF(P77&gt;0,"متبقي "&amp;TEXT(P77,"#,##0"),"✔ متوازنة"))))),IF(R77=0,"⚠ أضف سطر عهدة أولًا",IF(OR(C77="",N(G77)=0),"⚠ أكمل التاريخ والقيمة",IF(S77="","⚠ التاريخ خارج السنة المالية",IF(H77="","⚠ اختر بند الموازنة",IF(I77="مرفوض","✖ مرفوض من المدير",IF(I77&lt;&gt;"موافق","⏳ بانتظار موافقة المدير",IF(K77&lt;&gt;"نعم","⚠ غير مسوى مع الحسابات","✔ معتمد ومسوى")))))))))</f>
        <v/>
      </c>
      <c r="R77">
        <f>N(R76)+IF(A77="عهدة",1,0)</f>
        <v/>
      </c>
      <c r="S77">
        <f>IF(C77="","",IF(AND(C77&gt;=DATE(2026,9,1),C77&lt;=DATE(2027,8,31)),(YEAR(C77)-2026)*12+MONTH(C77)-8,""))</f>
        <v/>
      </c>
      <c r="T77">
        <f>IF(AND(A77="مصروف",R77&gt;0,I77="موافق",S77&lt;&gt;"",H77&lt;&gt;""),N(G77),0)</f>
        <v/>
      </c>
    </row>
    <row r="78">
      <c r="A78" s="19" t="n"/>
      <c r="B78" s="20">
        <f>IF(A78="","",IF(R78=0,"⚠ أضف سطر عهدة أولًا","DMT-"&amp;TEXT(R78,"000")))</f>
        <v/>
      </c>
      <c r="C78" s="21" t="n"/>
      <c r="D78" s="20">
        <f>IF(C78="","",IF(S78="","خارج السنة المالية",INDEX(القوائم!$D$2:$D$13,S78)))</f>
        <v/>
      </c>
      <c r="E78" s="22" t="n"/>
      <c r="F78" s="23" t="n"/>
      <c r="G78" s="23" t="n"/>
      <c r="H78" s="22" t="n"/>
      <c r="I78" s="19" t="n"/>
      <c r="J78" s="21" t="n"/>
      <c r="K78" s="19" t="n"/>
      <c r="L78" s="19" t="n"/>
      <c r="M78" s="21" t="n"/>
      <c r="N78" s="22" t="n"/>
      <c r="O78" s="24">
        <f>IF(A78&lt;&gt;"عهدة","",SUMIFS($G$8:$G$5007,$B$8:$B$5007,B78,$A$8:$A$5007,"مصروف",$I$8:$I$5007,"&lt;&gt;مرفوض"))</f>
        <v/>
      </c>
      <c r="P78" s="25">
        <f>IF(A78&lt;&gt;"عهدة","",N(F78)-O78)</f>
        <v/>
      </c>
      <c r="Q78" s="26">
        <f>IF(A78="","",IF(A78="عهدة",IF(N(F78)=0,"⚠ أدخل قيمة العهدة",IF(P78&lt;0,"⛔ عجز / زيادة مصروفات "&amp;TEXT(-P78,"#,##0"),IF(COUNTIFS($B$8:$B$5007,B78,$A$8:$A$5007,"مصروف",$I$8:$I$5007,"&lt;&gt;مرفوض",$K$8:$K$5007,"&lt;&gt;نعم")&gt;0,"⚠ "&amp;COUNTIFS($B$8:$B$5007,B78,$A$8:$A$5007,"مصروف",$I$8:$I$5007,"&lt;&gt;مرفوض",$K$8:$K$5007,"&lt;&gt;نعم")&amp;" مصروف غير مسوى",IF(L78="تمت التسوية",IF(P78=0,"✔ متوازنة وتمت التسوية","✔ تمت التسوية – متبقي "&amp;TEXT(P78,"#,##0")),IF(P78&gt;0,"متبقي "&amp;TEXT(P78,"#,##0"),"✔ متوازنة"))))),IF(R78=0,"⚠ أضف سطر عهدة أولًا",IF(OR(C78="",N(G78)=0),"⚠ أكمل التاريخ والقيمة",IF(S78="","⚠ التاريخ خارج السنة المالية",IF(H78="","⚠ اختر بند الموازنة",IF(I78="مرفوض","✖ مرفوض من المدير",IF(I78&lt;&gt;"موافق","⏳ بانتظار موافقة المدير",IF(K78&lt;&gt;"نعم","⚠ غير مسوى مع الحسابات","✔ معتمد ومسوى")))))))))</f>
        <v/>
      </c>
      <c r="R78">
        <f>N(R77)+IF(A78="عهدة",1,0)</f>
        <v/>
      </c>
      <c r="S78">
        <f>IF(C78="","",IF(AND(C78&gt;=DATE(2026,9,1),C78&lt;=DATE(2027,8,31)),(YEAR(C78)-2026)*12+MONTH(C78)-8,""))</f>
        <v/>
      </c>
      <c r="T78">
        <f>IF(AND(A78="مصروف",R78&gt;0,I78="موافق",S78&lt;&gt;"",H78&lt;&gt;""),N(G78),0)</f>
        <v/>
      </c>
    </row>
    <row r="79">
      <c r="A79" s="19" t="n"/>
      <c r="B79" s="20">
        <f>IF(A79="","",IF(R79=0,"⚠ أضف سطر عهدة أولًا","DMT-"&amp;TEXT(R79,"000")))</f>
        <v/>
      </c>
      <c r="C79" s="21" t="n"/>
      <c r="D79" s="20">
        <f>IF(C79="","",IF(S79="","خارج السنة المالية",INDEX(القوائم!$D$2:$D$13,S79)))</f>
        <v/>
      </c>
      <c r="E79" s="22" t="n"/>
      <c r="F79" s="23" t="n"/>
      <c r="G79" s="23" t="n"/>
      <c r="H79" s="22" t="n"/>
      <c r="I79" s="19" t="n"/>
      <c r="J79" s="21" t="n"/>
      <c r="K79" s="19" t="n"/>
      <c r="L79" s="19" t="n"/>
      <c r="M79" s="21" t="n"/>
      <c r="N79" s="22" t="n"/>
      <c r="O79" s="24">
        <f>IF(A79&lt;&gt;"عهدة","",SUMIFS($G$8:$G$5007,$B$8:$B$5007,B79,$A$8:$A$5007,"مصروف",$I$8:$I$5007,"&lt;&gt;مرفوض"))</f>
        <v/>
      </c>
      <c r="P79" s="25">
        <f>IF(A79&lt;&gt;"عهدة","",N(F79)-O79)</f>
        <v/>
      </c>
      <c r="Q79" s="26">
        <f>IF(A79="","",IF(A79="عهدة",IF(N(F79)=0,"⚠ أدخل قيمة العهدة",IF(P79&lt;0,"⛔ عجز / زيادة مصروفات "&amp;TEXT(-P79,"#,##0"),IF(COUNTIFS($B$8:$B$5007,B79,$A$8:$A$5007,"مصروف",$I$8:$I$5007,"&lt;&gt;مرفوض",$K$8:$K$5007,"&lt;&gt;نعم")&gt;0,"⚠ "&amp;COUNTIFS($B$8:$B$5007,B79,$A$8:$A$5007,"مصروف",$I$8:$I$5007,"&lt;&gt;مرفوض",$K$8:$K$5007,"&lt;&gt;نعم")&amp;" مصروف غير مسوى",IF(L79="تمت التسوية",IF(P79=0,"✔ متوازنة وتمت التسوية","✔ تمت التسوية – متبقي "&amp;TEXT(P79,"#,##0")),IF(P79&gt;0,"متبقي "&amp;TEXT(P79,"#,##0"),"✔ متوازنة"))))),IF(R79=0,"⚠ أضف سطر عهدة أولًا",IF(OR(C79="",N(G79)=0),"⚠ أكمل التاريخ والقيمة",IF(S79="","⚠ التاريخ خارج السنة المالية",IF(H79="","⚠ اختر بند الموازنة",IF(I79="مرفوض","✖ مرفوض من المدير",IF(I79&lt;&gt;"موافق","⏳ بانتظار موافقة المدير",IF(K79&lt;&gt;"نعم","⚠ غير مسوى مع الحسابات","✔ معتمد ومسوى")))))))))</f>
        <v/>
      </c>
      <c r="R79">
        <f>N(R78)+IF(A79="عهدة",1,0)</f>
        <v/>
      </c>
      <c r="S79">
        <f>IF(C79="","",IF(AND(C79&gt;=DATE(2026,9,1),C79&lt;=DATE(2027,8,31)),(YEAR(C79)-2026)*12+MONTH(C79)-8,""))</f>
        <v/>
      </c>
      <c r="T79">
        <f>IF(AND(A79="مصروف",R79&gt;0,I79="موافق",S79&lt;&gt;"",H79&lt;&gt;""),N(G79),0)</f>
        <v/>
      </c>
    </row>
    <row r="80">
      <c r="A80" s="19" t="n"/>
      <c r="B80" s="20">
        <f>IF(A80="","",IF(R80=0,"⚠ أضف سطر عهدة أولًا","DMT-"&amp;TEXT(R80,"000")))</f>
        <v/>
      </c>
      <c r="C80" s="21" t="n"/>
      <c r="D80" s="20">
        <f>IF(C80="","",IF(S80="","خارج السنة المالية",INDEX(القوائم!$D$2:$D$13,S80)))</f>
        <v/>
      </c>
      <c r="E80" s="22" t="n"/>
      <c r="F80" s="23" t="n"/>
      <c r="G80" s="23" t="n"/>
      <c r="H80" s="22" t="n"/>
      <c r="I80" s="19" t="n"/>
      <c r="J80" s="21" t="n"/>
      <c r="K80" s="19" t="n"/>
      <c r="L80" s="19" t="n"/>
      <c r="M80" s="21" t="n"/>
      <c r="N80" s="22" t="n"/>
      <c r="O80" s="24">
        <f>IF(A80&lt;&gt;"عهدة","",SUMIFS($G$8:$G$5007,$B$8:$B$5007,B80,$A$8:$A$5007,"مصروف",$I$8:$I$5007,"&lt;&gt;مرفوض"))</f>
        <v/>
      </c>
      <c r="P80" s="25">
        <f>IF(A80&lt;&gt;"عهدة","",N(F80)-O80)</f>
        <v/>
      </c>
      <c r="Q80" s="26">
        <f>IF(A80="","",IF(A80="عهدة",IF(N(F80)=0,"⚠ أدخل قيمة العهدة",IF(P80&lt;0,"⛔ عجز / زيادة مصروفات "&amp;TEXT(-P80,"#,##0"),IF(COUNTIFS($B$8:$B$5007,B80,$A$8:$A$5007,"مصروف",$I$8:$I$5007,"&lt;&gt;مرفوض",$K$8:$K$5007,"&lt;&gt;نعم")&gt;0,"⚠ "&amp;COUNTIFS($B$8:$B$5007,B80,$A$8:$A$5007,"مصروف",$I$8:$I$5007,"&lt;&gt;مرفوض",$K$8:$K$5007,"&lt;&gt;نعم")&amp;" مصروف غير مسوى",IF(L80="تمت التسوية",IF(P80=0,"✔ متوازنة وتمت التسوية","✔ تمت التسوية – متبقي "&amp;TEXT(P80,"#,##0")),IF(P80&gt;0,"متبقي "&amp;TEXT(P80,"#,##0"),"✔ متوازنة"))))),IF(R80=0,"⚠ أضف سطر عهدة أولًا",IF(OR(C80="",N(G80)=0),"⚠ أكمل التاريخ والقيمة",IF(S80="","⚠ التاريخ خارج السنة المالية",IF(H80="","⚠ اختر بند الموازنة",IF(I80="مرفوض","✖ مرفوض من المدير",IF(I80&lt;&gt;"موافق","⏳ بانتظار موافقة المدير",IF(K80&lt;&gt;"نعم","⚠ غير مسوى مع الحسابات","✔ معتمد ومسوى")))))))))</f>
        <v/>
      </c>
      <c r="R80">
        <f>N(R79)+IF(A80="عهدة",1,0)</f>
        <v/>
      </c>
      <c r="S80">
        <f>IF(C80="","",IF(AND(C80&gt;=DATE(2026,9,1),C80&lt;=DATE(2027,8,31)),(YEAR(C80)-2026)*12+MONTH(C80)-8,""))</f>
        <v/>
      </c>
      <c r="T80">
        <f>IF(AND(A80="مصروف",R80&gt;0,I80="موافق",S80&lt;&gt;"",H80&lt;&gt;""),N(G80),0)</f>
        <v/>
      </c>
    </row>
    <row r="81">
      <c r="A81" s="19" t="n"/>
      <c r="B81" s="20">
        <f>IF(A81="","",IF(R81=0,"⚠ أضف سطر عهدة أولًا","DMT-"&amp;TEXT(R81,"000")))</f>
        <v/>
      </c>
      <c r="C81" s="21" t="n"/>
      <c r="D81" s="20">
        <f>IF(C81="","",IF(S81="","خارج السنة المالية",INDEX(القوائم!$D$2:$D$13,S81)))</f>
        <v/>
      </c>
      <c r="E81" s="22" t="n"/>
      <c r="F81" s="23" t="n"/>
      <c r="G81" s="23" t="n"/>
      <c r="H81" s="22" t="n"/>
      <c r="I81" s="19" t="n"/>
      <c r="J81" s="21" t="n"/>
      <c r="K81" s="19" t="n"/>
      <c r="L81" s="19" t="n"/>
      <c r="M81" s="21" t="n"/>
      <c r="N81" s="22" t="n"/>
      <c r="O81" s="24">
        <f>IF(A81&lt;&gt;"عهدة","",SUMIFS($G$8:$G$5007,$B$8:$B$5007,B81,$A$8:$A$5007,"مصروف",$I$8:$I$5007,"&lt;&gt;مرفوض"))</f>
        <v/>
      </c>
      <c r="P81" s="25">
        <f>IF(A81&lt;&gt;"عهدة","",N(F81)-O81)</f>
        <v/>
      </c>
      <c r="Q81" s="26">
        <f>IF(A81="","",IF(A81="عهدة",IF(N(F81)=0,"⚠ أدخل قيمة العهدة",IF(P81&lt;0,"⛔ عجز / زيادة مصروفات "&amp;TEXT(-P81,"#,##0"),IF(COUNTIFS($B$8:$B$5007,B81,$A$8:$A$5007,"مصروف",$I$8:$I$5007,"&lt;&gt;مرفوض",$K$8:$K$5007,"&lt;&gt;نعم")&gt;0,"⚠ "&amp;COUNTIFS($B$8:$B$5007,B81,$A$8:$A$5007,"مصروف",$I$8:$I$5007,"&lt;&gt;مرفوض",$K$8:$K$5007,"&lt;&gt;نعم")&amp;" مصروف غير مسوى",IF(L81="تمت التسوية",IF(P81=0,"✔ متوازنة وتمت التسوية","✔ تمت التسوية – متبقي "&amp;TEXT(P81,"#,##0")),IF(P81&gt;0,"متبقي "&amp;TEXT(P81,"#,##0"),"✔ متوازنة"))))),IF(R81=0,"⚠ أضف سطر عهدة أولًا",IF(OR(C81="",N(G81)=0),"⚠ أكمل التاريخ والقيمة",IF(S81="","⚠ التاريخ خارج السنة المالية",IF(H81="","⚠ اختر بند الموازنة",IF(I81="مرفوض","✖ مرفوض من المدير",IF(I81&lt;&gt;"موافق","⏳ بانتظار موافقة المدير",IF(K81&lt;&gt;"نعم","⚠ غير مسوى مع الحسابات","✔ معتمد ومسوى")))))))))</f>
        <v/>
      </c>
      <c r="R81">
        <f>N(R80)+IF(A81="عهدة",1,0)</f>
        <v/>
      </c>
      <c r="S81">
        <f>IF(C81="","",IF(AND(C81&gt;=DATE(2026,9,1),C81&lt;=DATE(2027,8,31)),(YEAR(C81)-2026)*12+MONTH(C81)-8,""))</f>
        <v/>
      </c>
      <c r="T81">
        <f>IF(AND(A81="مصروف",R81&gt;0,I81="موافق",S81&lt;&gt;"",H81&lt;&gt;""),N(G81),0)</f>
        <v/>
      </c>
    </row>
    <row r="82">
      <c r="A82" s="19" t="n"/>
      <c r="B82" s="20">
        <f>IF(A82="","",IF(R82=0,"⚠ أضف سطر عهدة أولًا","DMT-"&amp;TEXT(R82,"000")))</f>
        <v/>
      </c>
      <c r="C82" s="21" t="n"/>
      <c r="D82" s="20">
        <f>IF(C82="","",IF(S82="","خارج السنة المالية",INDEX(القوائم!$D$2:$D$13,S82)))</f>
        <v/>
      </c>
      <c r="E82" s="22" t="n"/>
      <c r="F82" s="23" t="n"/>
      <c r="G82" s="23" t="n"/>
      <c r="H82" s="22" t="n"/>
      <c r="I82" s="19" t="n"/>
      <c r="J82" s="21" t="n"/>
      <c r="K82" s="19" t="n"/>
      <c r="L82" s="19" t="n"/>
      <c r="M82" s="21" t="n"/>
      <c r="N82" s="22" t="n"/>
      <c r="O82" s="24">
        <f>IF(A82&lt;&gt;"عهدة","",SUMIFS($G$8:$G$5007,$B$8:$B$5007,B82,$A$8:$A$5007,"مصروف",$I$8:$I$5007,"&lt;&gt;مرفوض"))</f>
        <v/>
      </c>
      <c r="P82" s="25">
        <f>IF(A82&lt;&gt;"عهدة","",N(F82)-O82)</f>
        <v/>
      </c>
      <c r="Q82" s="26">
        <f>IF(A82="","",IF(A82="عهدة",IF(N(F82)=0,"⚠ أدخل قيمة العهدة",IF(P82&lt;0,"⛔ عجز / زيادة مصروفات "&amp;TEXT(-P82,"#,##0"),IF(COUNTIFS($B$8:$B$5007,B82,$A$8:$A$5007,"مصروف",$I$8:$I$5007,"&lt;&gt;مرفوض",$K$8:$K$5007,"&lt;&gt;نعم")&gt;0,"⚠ "&amp;COUNTIFS($B$8:$B$5007,B82,$A$8:$A$5007,"مصروف",$I$8:$I$5007,"&lt;&gt;مرفوض",$K$8:$K$5007,"&lt;&gt;نعم")&amp;" مصروف غير مسوى",IF(L82="تمت التسوية",IF(P82=0,"✔ متوازنة وتمت التسوية","✔ تمت التسوية – متبقي "&amp;TEXT(P82,"#,##0")),IF(P82&gt;0,"متبقي "&amp;TEXT(P82,"#,##0"),"✔ متوازنة"))))),IF(R82=0,"⚠ أضف سطر عهدة أولًا",IF(OR(C82="",N(G82)=0),"⚠ أكمل التاريخ والقيمة",IF(S82="","⚠ التاريخ خارج السنة المالية",IF(H82="","⚠ اختر بند الموازنة",IF(I82="مرفوض","✖ مرفوض من المدير",IF(I82&lt;&gt;"موافق","⏳ بانتظار موافقة المدير",IF(K82&lt;&gt;"نعم","⚠ غير مسوى مع الحسابات","✔ معتمد ومسوى")))))))))</f>
        <v/>
      </c>
      <c r="R82">
        <f>N(R81)+IF(A82="عهدة",1,0)</f>
        <v/>
      </c>
      <c r="S82">
        <f>IF(C82="","",IF(AND(C82&gt;=DATE(2026,9,1),C82&lt;=DATE(2027,8,31)),(YEAR(C82)-2026)*12+MONTH(C82)-8,""))</f>
        <v/>
      </c>
      <c r="T82">
        <f>IF(AND(A82="مصروف",R82&gt;0,I82="موافق",S82&lt;&gt;"",H82&lt;&gt;""),N(G82),0)</f>
        <v/>
      </c>
    </row>
    <row r="83">
      <c r="A83" s="19" t="n"/>
      <c r="B83" s="20">
        <f>IF(A83="","",IF(R83=0,"⚠ أضف سطر عهدة أولًا","DMT-"&amp;TEXT(R83,"000")))</f>
        <v/>
      </c>
      <c r="C83" s="21" t="n"/>
      <c r="D83" s="20">
        <f>IF(C83="","",IF(S83="","خارج السنة المالية",INDEX(القوائم!$D$2:$D$13,S83)))</f>
        <v/>
      </c>
      <c r="E83" s="22" t="n"/>
      <c r="F83" s="23" t="n"/>
      <c r="G83" s="23" t="n"/>
      <c r="H83" s="22" t="n"/>
      <c r="I83" s="19" t="n"/>
      <c r="J83" s="21" t="n"/>
      <c r="K83" s="19" t="n"/>
      <c r="L83" s="19" t="n"/>
      <c r="M83" s="21" t="n"/>
      <c r="N83" s="22" t="n"/>
      <c r="O83" s="24">
        <f>IF(A83&lt;&gt;"عهدة","",SUMIFS($G$8:$G$5007,$B$8:$B$5007,B83,$A$8:$A$5007,"مصروف",$I$8:$I$5007,"&lt;&gt;مرفوض"))</f>
        <v/>
      </c>
      <c r="P83" s="25">
        <f>IF(A83&lt;&gt;"عهدة","",N(F83)-O83)</f>
        <v/>
      </c>
      <c r="Q83" s="26">
        <f>IF(A83="","",IF(A83="عهدة",IF(N(F83)=0,"⚠ أدخل قيمة العهدة",IF(P83&lt;0,"⛔ عجز / زيادة مصروفات "&amp;TEXT(-P83,"#,##0"),IF(COUNTIFS($B$8:$B$5007,B83,$A$8:$A$5007,"مصروف",$I$8:$I$5007,"&lt;&gt;مرفوض",$K$8:$K$5007,"&lt;&gt;نعم")&gt;0,"⚠ "&amp;COUNTIFS($B$8:$B$5007,B83,$A$8:$A$5007,"مصروف",$I$8:$I$5007,"&lt;&gt;مرفوض",$K$8:$K$5007,"&lt;&gt;نعم")&amp;" مصروف غير مسوى",IF(L83="تمت التسوية",IF(P83=0,"✔ متوازنة وتمت التسوية","✔ تمت التسوية – متبقي "&amp;TEXT(P83,"#,##0")),IF(P83&gt;0,"متبقي "&amp;TEXT(P83,"#,##0"),"✔ متوازنة"))))),IF(R83=0,"⚠ أضف سطر عهدة أولًا",IF(OR(C83="",N(G83)=0),"⚠ أكمل التاريخ والقيمة",IF(S83="","⚠ التاريخ خارج السنة المالية",IF(H83="","⚠ اختر بند الموازنة",IF(I83="مرفوض","✖ مرفوض من المدير",IF(I83&lt;&gt;"موافق","⏳ بانتظار موافقة المدير",IF(K83&lt;&gt;"نعم","⚠ غير مسوى مع الحسابات","✔ معتمد ومسوى")))))))))</f>
        <v/>
      </c>
      <c r="R83">
        <f>N(R82)+IF(A83="عهدة",1,0)</f>
        <v/>
      </c>
      <c r="S83">
        <f>IF(C83="","",IF(AND(C83&gt;=DATE(2026,9,1),C83&lt;=DATE(2027,8,31)),(YEAR(C83)-2026)*12+MONTH(C83)-8,""))</f>
        <v/>
      </c>
      <c r="T83">
        <f>IF(AND(A83="مصروف",R83&gt;0,I83="موافق",S83&lt;&gt;"",H83&lt;&gt;""),N(G83),0)</f>
        <v/>
      </c>
    </row>
    <row r="84">
      <c r="A84" s="19" t="n"/>
      <c r="B84" s="20">
        <f>IF(A84="","",IF(R84=0,"⚠ أضف سطر عهدة أولًا","DMT-"&amp;TEXT(R84,"000")))</f>
        <v/>
      </c>
      <c r="C84" s="21" t="n"/>
      <c r="D84" s="20">
        <f>IF(C84="","",IF(S84="","خارج السنة المالية",INDEX(القوائم!$D$2:$D$13,S84)))</f>
        <v/>
      </c>
      <c r="E84" s="22" t="n"/>
      <c r="F84" s="23" t="n"/>
      <c r="G84" s="23" t="n"/>
      <c r="H84" s="22" t="n"/>
      <c r="I84" s="19" t="n"/>
      <c r="J84" s="21" t="n"/>
      <c r="K84" s="19" t="n"/>
      <c r="L84" s="19" t="n"/>
      <c r="M84" s="21" t="n"/>
      <c r="N84" s="22" t="n"/>
      <c r="O84" s="24">
        <f>IF(A84&lt;&gt;"عهدة","",SUMIFS($G$8:$G$5007,$B$8:$B$5007,B84,$A$8:$A$5007,"مصروف",$I$8:$I$5007,"&lt;&gt;مرفوض"))</f>
        <v/>
      </c>
      <c r="P84" s="25">
        <f>IF(A84&lt;&gt;"عهدة","",N(F84)-O84)</f>
        <v/>
      </c>
      <c r="Q84" s="26">
        <f>IF(A84="","",IF(A84="عهدة",IF(N(F84)=0,"⚠ أدخل قيمة العهدة",IF(P84&lt;0,"⛔ عجز / زيادة مصروفات "&amp;TEXT(-P84,"#,##0"),IF(COUNTIFS($B$8:$B$5007,B84,$A$8:$A$5007,"مصروف",$I$8:$I$5007,"&lt;&gt;مرفوض",$K$8:$K$5007,"&lt;&gt;نعم")&gt;0,"⚠ "&amp;COUNTIFS($B$8:$B$5007,B84,$A$8:$A$5007,"مصروف",$I$8:$I$5007,"&lt;&gt;مرفوض",$K$8:$K$5007,"&lt;&gt;نعم")&amp;" مصروف غير مسوى",IF(L84="تمت التسوية",IF(P84=0,"✔ متوازنة وتمت التسوية","✔ تمت التسوية – متبقي "&amp;TEXT(P84,"#,##0")),IF(P84&gt;0,"متبقي "&amp;TEXT(P84,"#,##0"),"✔ متوازنة"))))),IF(R84=0,"⚠ أضف سطر عهدة أولًا",IF(OR(C84="",N(G84)=0),"⚠ أكمل التاريخ والقيمة",IF(S84="","⚠ التاريخ خارج السنة المالية",IF(H84="","⚠ اختر بند الموازنة",IF(I84="مرفوض","✖ مرفوض من المدير",IF(I84&lt;&gt;"موافق","⏳ بانتظار موافقة المدير",IF(K84&lt;&gt;"نعم","⚠ غير مسوى مع الحسابات","✔ معتمد ومسوى")))))))))</f>
        <v/>
      </c>
      <c r="R84">
        <f>N(R83)+IF(A84="عهدة",1,0)</f>
        <v/>
      </c>
      <c r="S84">
        <f>IF(C84="","",IF(AND(C84&gt;=DATE(2026,9,1),C84&lt;=DATE(2027,8,31)),(YEAR(C84)-2026)*12+MONTH(C84)-8,""))</f>
        <v/>
      </c>
      <c r="T84">
        <f>IF(AND(A84="مصروف",R84&gt;0,I84="موافق",S84&lt;&gt;"",H84&lt;&gt;""),N(G84),0)</f>
        <v/>
      </c>
    </row>
    <row r="85">
      <c r="A85" s="19" t="n"/>
      <c r="B85" s="20">
        <f>IF(A85="","",IF(R85=0,"⚠ أضف سطر عهدة أولًا","DMT-"&amp;TEXT(R85,"000")))</f>
        <v/>
      </c>
      <c r="C85" s="21" t="n"/>
      <c r="D85" s="20">
        <f>IF(C85="","",IF(S85="","خارج السنة المالية",INDEX(القوائم!$D$2:$D$13,S85)))</f>
        <v/>
      </c>
      <c r="E85" s="22" t="n"/>
      <c r="F85" s="23" t="n"/>
      <c r="G85" s="23" t="n"/>
      <c r="H85" s="22" t="n"/>
      <c r="I85" s="19" t="n"/>
      <c r="J85" s="21" t="n"/>
      <c r="K85" s="19" t="n"/>
      <c r="L85" s="19" t="n"/>
      <c r="M85" s="21" t="n"/>
      <c r="N85" s="22" t="n"/>
      <c r="O85" s="24">
        <f>IF(A85&lt;&gt;"عهدة","",SUMIFS($G$8:$G$5007,$B$8:$B$5007,B85,$A$8:$A$5007,"مصروف",$I$8:$I$5007,"&lt;&gt;مرفوض"))</f>
        <v/>
      </c>
      <c r="P85" s="25">
        <f>IF(A85&lt;&gt;"عهدة","",N(F85)-O85)</f>
        <v/>
      </c>
      <c r="Q85" s="26">
        <f>IF(A85="","",IF(A85="عهدة",IF(N(F85)=0,"⚠ أدخل قيمة العهدة",IF(P85&lt;0,"⛔ عجز / زيادة مصروفات "&amp;TEXT(-P85,"#,##0"),IF(COUNTIFS($B$8:$B$5007,B85,$A$8:$A$5007,"مصروف",$I$8:$I$5007,"&lt;&gt;مرفوض",$K$8:$K$5007,"&lt;&gt;نعم")&gt;0,"⚠ "&amp;COUNTIFS($B$8:$B$5007,B85,$A$8:$A$5007,"مصروف",$I$8:$I$5007,"&lt;&gt;مرفوض",$K$8:$K$5007,"&lt;&gt;نعم")&amp;" مصروف غير مسوى",IF(L85="تمت التسوية",IF(P85=0,"✔ متوازنة وتمت التسوية","✔ تمت التسوية – متبقي "&amp;TEXT(P85,"#,##0")),IF(P85&gt;0,"متبقي "&amp;TEXT(P85,"#,##0"),"✔ متوازنة"))))),IF(R85=0,"⚠ أضف سطر عهدة أولًا",IF(OR(C85="",N(G85)=0),"⚠ أكمل التاريخ والقيمة",IF(S85="","⚠ التاريخ خارج السنة المالية",IF(H85="","⚠ اختر بند الموازنة",IF(I85="مرفوض","✖ مرفوض من المدير",IF(I85&lt;&gt;"موافق","⏳ بانتظار موافقة المدير",IF(K85&lt;&gt;"نعم","⚠ غير مسوى مع الحسابات","✔ معتمد ومسوى")))))))))</f>
        <v/>
      </c>
      <c r="R85">
        <f>N(R84)+IF(A85="عهدة",1,0)</f>
        <v/>
      </c>
      <c r="S85">
        <f>IF(C85="","",IF(AND(C85&gt;=DATE(2026,9,1),C85&lt;=DATE(2027,8,31)),(YEAR(C85)-2026)*12+MONTH(C85)-8,""))</f>
        <v/>
      </c>
      <c r="T85">
        <f>IF(AND(A85="مصروف",R85&gt;0,I85="موافق",S85&lt;&gt;"",H85&lt;&gt;""),N(G85),0)</f>
        <v/>
      </c>
    </row>
    <row r="86">
      <c r="A86" s="19" t="n"/>
      <c r="B86" s="20">
        <f>IF(A86="","",IF(R86=0,"⚠ أضف سطر عهدة أولًا","DMT-"&amp;TEXT(R86,"000")))</f>
        <v/>
      </c>
      <c r="C86" s="21" t="n"/>
      <c r="D86" s="20">
        <f>IF(C86="","",IF(S86="","خارج السنة المالية",INDEX(القوائم!$D$2:$D$13,S86)))</f>
        <v/>
      </c>
      <c r="E86" s="22" t="n"/>
      <c r="F86" s="23" t="n"/>
      <c r="G86" s="23" t="n"/>
      <c r="H86" s="22" t="n"/>
      <c r="I86" s="19" t="n"/>
      <c r="J86" s="21" t="n"/>
      <c r="K86" s="19" t="n"/>
      <c r="L86" s="19" t="n"/>
      <c r="M86" s="21" t="n"/>
      <c r="N86" s="22" t="n"/>
      <c r="O86" s="24">
        <f>IF(A86&lt;&gt;"عهدة","",SUMIFS($G$8:$G$5007,$B$8:$B$5007,B86,$A$8:$A$5007,"مصروف",$I$8:$I$5007,"&lt;&gt;مرفوض"))</f>
        <v/>
      </c>
      <c r="P86" s="25">
        <f>IF(A86&lt;&gt;"عهدة","",N(F86)-O86)</f>
        <v/>
      </c>
      <c r="Q86" s="26">
        <f>IF(A86="","",IF(A86="عهدة",IF(N(F86)=0,"⚠ أدخل قيمة العهدة",IF(P86&lt;0,"⛔ عجز / زيادة مصروفات "&amp;TEXT(-P86,"#,##0"),IF(COUNTIFS($B$8:$B$5007,B86,$A$8:$A$5007,"مصروف",$I$8:$I$5007,"&lt;&gt;مرفوض",$K$8:$K$5007,"&lt;&gt;نعم")&gt;0,"⚠ "&amp;COUNTIFS($B$8:$B$5007,B86,$A$8:$A$5007,"مصروف",$I$8:$I$5007,"&lt;&gt;مرفوض",$K$8:$K$5007,"&lt;&gt;نعم")&amp;" مصروف غير مسوى",IF(L86="تمت التسوية",IF(P86=0,"✔ متوازنة وتمت التسوية","✔ تمت التسوية – متبقي "&amp;TEXT(P86,"#,##0")),IF(P86&gt;0,"متبقي "&amp;TEXT(P86,"#,##0"),"✔ متوازنة"))))),IF(R86=0,"⚠ أضف سطر عهدة أولًا",IF(OR(C86="",N(G86)=0),"⚠ أكمل التاريخ والقيمة",IF(S86="","⚠ التاريخ خارج السنة المالية",IF(H86="","⚠ اختر بند الموازنة",IF(I86="مرفوض","✖ مرفوض من المدير",IF(I86&lt;&gt;"موافق","⏳ بانتظار موافقة المدير",IF(K86&lt;&gt;"نعم","⚠ غير مسوى مع الحسابات","✔ معتمد ومسوى")))))))))</f>
        <v/>
      </c>
      <c r="R86">
        <f>N(R85)+IF(A86="عهدة",1,0)</f>
        <v/>
      </c>
      <c r="S86">
        <f>IF(C86="","",IF(AND(C86&gt;=DATE(2026,9,1),C86&lt;=DATE(2027,8,31)),(YEAR(C86)-2026)*12+MONTH(C86)-8,""))</f>
        <v/>
      </c>
      <c r="T86">
        <f>IF(AND(A86="مصروف",R86&gt;0,I86="موافق",S86&lt;&gt;"",H86&lt;&gt;""),N(G86),0)</f>
        <v/>
      </c>
    </row>
    <row r="87">
      <c r="A87" s="19" t="n"/>
      <c r="B87" s="20">
        <f>IF(A87="","",IF(R87=0,"⚠ أضف سطر عهدة أولًا","DMT-"&amp;TEXT(R87,"000")))</f>
        <v/>
      </c>
      <c r="C87" s="21" t="n"/>
      <c r="D87" s="20">
        <f>IF(C87="","",IF(S87="","خارج السنة المالية",INDEX(القوائم!$D$2:$D$13,S87)))</f>
        <v/>
      </c>
      <c r="E87" s="22" t="n"/>
      <c r="F87" s="23" t="n"/>
      <c r="G87" s="23" t="n"/>
      <c r="H87" s="22" t="n"/>
      <c r="I87" s="19" t="n"/>
      <c r="J87" s="21" t="n"/>
      <c r="K87" s="19" t="n"/>
      <c r="L87" s="19" t="n"/>
      <c r="M87" s="21" t="n"/>
      <c r="N87" s="22" t="n"/>
      <c r="O87" s="24">
        <f>IF(A87&lt;&gt;"عهدة","",SUMIFS($G$8:$G$5007,$B$8:$B$5007,B87,$A$8:$A$5007,"مصروف",$I$8:$I$5007,"&lt;&gt;مرفوض"))</f>
        <v/>
      </c>
      <c r="P87" s="25">
        <f>IF(A87&lt;&gt;"عهدة","",N(F87)-O87)</f>
        <v/>
      </c>
      <c r="Q87" s="26">
        <f>IF(A87="","",IF(A87="عهدة",IF(N(F87)=0,"⚠ أدخل قيمة العهدة",IF(P87&lt;0,"⛔ عجز / زيادة مصروفات "&amp;TEXT(-P87,"#,##0"),IF(COUNTIFS($B$8:$B$5007,B87,$A$8:$A$5007,"مصروف",$I$8:$I$5007,"&lt;&gt;مرفوض",$K$8:$K$5007,"&lt;&gt;نعم")&gt;0,"⚠ "&amp;COUNTIFS($B$8:$B$5007,B87,$A$8:$A$5007,"مصروف",$I$8:$I$5007,"&lt;&gt;مرفوض",$K$8:$K$5007,"&lt;&gt;نعم")&amp;" مصروف غير مسوى",IF(L87="تمت التسوية",IF(P87=0,"✔ متوازنة وتمت التسوية","✔ تمت التسوية – متبقي "&amp;TEXT(P87,"#,##0")),IF(P87&gt;0,"متبقي "&amp;TEXT(P87,"#,##0"),"✔ متوازنة"))))),IF(R87=0,"⚠ أضف سطر عهدة أولًا",IF(OR(C87="",N(G87)=0),"⚠ أكمل التاريخ والقيمة",IF(S87="","⚠ التاريخ خارج السنة المالية",IF(H87="","⚠ اختر بند الموازنة",IF(I87="مرفوض","✖ مرفوض من المدير",IF(I87&lt;&gt;"موافق","⏳ بانتظار موافقة المدير",IF(K87&lt;&gt;"نعم","⚠ غير مسوى مع الحسابات","✔ معتمد ومسوى")))))))))</f>
        <v/>
      </c>
      <c r="R87">
        <f>N(R86)+IF(A87="عهدة",1,0)</f>
        <v/>
      </c>
      <c r="S87">
        <f>IF(C87="","",IF(AND(C87&gt;=DATE(2026,9,1),C87&lt;=DATE(2027,8,31)),(YEAR(C87)-2026)*12+MONTH(C87)-8,""))</f>
        <v/>
      </c>
      <c r="T87">
        <f>IF(AND(A87="مصروف",R87&gt;0,I87="موافق",S87&lt;&gt;"",H87&lt;&gt;""),N(G87),0)</f>
        <v/>
      </c>
    </row>
    <row r="88">
      <c r="A88" s="19" t="n"/>
      <c r="B88" s="20">
        <f>IF(A88="","",IF(R88=0,"⚠ أضف سطر عهدة أولًا","DMT-"&amp;TEXT(R88,"000")))</f>
        <v/>
      </c>
      <c r="C88" s="21" t="n"/>
      <c r="D88" s="20">
        <f>IF(C88="","",IF(S88="","خارج السنة المالية",INDEX(القوائم!$D$2:$D$13,S88)))</f>
        <v/>
      </c>
      <c r="E88" s="22" t="n"/>
      <c r="F88" s="23" t="n"/>
      <c r="G88" s="23" t="n"/>
      <c r="H88" s="22" t="n"/>
      <c r="I88" s="19" t="n"/>
      <c r="J88" s="21" t="n"/>
      <c r="K88" s="19" t="n"/>
      <c r="L88" s="19" t="n"/>
      <c r="M88" s="21" t="n"/>
      <c r="N88" s="22" t="n"/>
      <c r="O88" s="24">
        <f>IF(A88&lt;&gt;"عهدة","",SUMIFS($G$8:$G$5007,$B$8:$B$5007,B88,$A$8:$A$5007,"مصروف",$I$8:$I$5007,"&lt;&gt;مرفوض"))</f>
        <v/>
      </c>
      <c r="P88" s="25">
        <f>IF(A88&lt;&gt;"عهدة","",N(F88)-O88)</f>
        <v/>
      </c>
      <c r="Q88" s="26">
        <f>IF(A88="","",IF(A88="عهدة",IF(N(F88)=0,"⚠ أدخل قيمة العهدة",IF(P88&lt;0,"⛔ عجز / زيادة مصروفات "&amp;TEXT(-P88,"#,##0"),IF(COUNTIFS($B$8:$B$5007,B88,$A$8:$A$5007,"مصروف",$I$8:$I$5007,"&lt;&gt;مرفوض",$K$8:$K$5007,"&lt;&gt;نعم")&gt;0,"⚠ "&amp;COUNTIFS($B$8:$B$5007,B88,$A$8:$A$5007,"مصروف",$I$8:$I$5007,"&lt;&gt;مرفوض",$K$8:$K$5007,"&lt;&gt;نعم")&amp;" مصروف غير مسوى",IF(L88="تمت التسوية",IF(P88=0,"✔ متوازنة وتمت التسوية","✔ تمت التسوية – متبقي "&amp;TEXT(P88,"#,##0")),IF(P88&gt;0,"متبقي "&amp;TEXT(P88,"#,##0"),"✔ متوازنة"))))),IF(R88=0,"⚠ أضف سطر عهدة أولًا",IF(OR(C88="",N(G88)=0),"⚠ أكمل التاريخ والقيمة",IF(S88="","⚠ التاريخ خارج السنة المالية",IF(H88="","⚠ اختر بند الموازنة",IF(I88="مرفوض","✖ مرفوض من المدير",IF(I88&lt;&gt;"موافق","⏳ بانتظار موافقة المدير",IF(K88&lt;&gt;"نعم","⚠ غير مسوى مع الحسابات","✔ معتمد ومسوى")))))))))</f>
        <v/>
      </c>
      <c r="R88">
        <f>N(R87)+IF(A88="عهدة",1,0)</f>
        <v/>
      </c>
      <c r="S88">
        <f>IF(C88="","",IF(AND(C88&gt;=DATE(2026,9,1),C88&lt;=DATE(2027,8,31)),(YEAR(C88)-2026)*12+MONTH(C88)-8,""))</f>
        <v/>
      </c>
      <c r="T88">
        <f>IF(AND(A88="مصروف",R88&gt;0,I88="موافق",S88&lt;&gt;"",H88&lt;&gt;""),N(G88),0)</f>
        <v/>
      </c>
    </row>
    <row r="89">
      <c r="A89" s="19" t="n"/>
      <c r="B89" s="20">
        <f>IF(A89="","",IF(R89=0,"⚠ أضف سطر عهدة أولًا","DMT-"&amp;TEXT(R89,"000")))</f>
        <v/>
      </c>
      <c r="C89" s="21" t="n"/>
      <c r="D89" s="20">
        <f>IF(C89="","",IF(S89="","خارج السنة المالية",INDEX(القوائم!$D$2:$D$13,S89)))</f>
        <v/>
      </c>
      <c r="E89" s="22" t="n"/>
      <c r="F89" s="23" t="n"/>
      <c r="G89" s="23" t="n"/>
      <c r="H89" s="22" t="n"/>
      <c r="I89" s="19" t="n"/>
      <c r="J89" s="21" t="n"/>
      <c r="K89" s="19" t="n"/>
      <c r="L89" s="19" t="n"/>
      <c r="M89" s="21" t="n"/>
      <c r="N89" s="22" t="n"/>
      <c r="O89" s="24">
        <f>IF(A89&lt;&gt;"عهدة","",SUMIFS($G$8:$G$5007,$B$8:$B$5007,B89,$A$8:$A$5007,"مصروف",$I$8:$I$5007,"&lt;&gt;مرفوض"))</f>
        <v/>
      </c>
      <c r="P89" s="25">
        <f>IF(A89&lt;&gt;"عهدة","",N(F89)-O89)</f>
        <v/>
      </c>
      <c r="Q89" s="26">
        <f>IF(A89="","",IF(A89="عهدة",IF(N(F89)=0,"⚠ أدخل قيمة العهدة",IF(P89&lt;0,"⛔ عجز / زيادة مصروفات "&amp;TEXT(-P89,"#,##0"),IF(COUNTIFS($B$8:$B$5007,B89,$A$8:$A$5007,"مصروف",$I$8:$I$5007,"&lt;&gt;مرفوض",$K$8:$K$5007,"&lt;&gt;نعم")&gt;0,"⚠ "&amp;COUNTIFS($B$8:$B$5007,B89,$A$8:$A$5007,"مصروف",$I$8:$I$5007,"&lt;&gt;مرفوض",$K$8:$K$5007,"&lt;&gt;نعم")&amp;" مصروف غير مسوى",IF(L89="تمت التسوية",IF(P89=0,"✔ متوازنة وتمت التسوية","✔ تمت التسوية – متبقي "&amp;TEXT(P89,"#,##0")),IF(P89&gt;0,"متبقي "&amp;TEXT(P89,"#,##0"),"✔ متوازنة"))))),IF(R89=0,"⚠ أضف سطر عهدة أولًا",IF(OR(C89="",N(G89)=0),"⚠ أكمل التاريخ والقيمة",IF(S89="","⚠ التاريخ خارج السنة المالية",IF(H89="","⚠ اختر بند الموازنة",IF(I89="مرفوض","✖ مرفوض من المدير",IF(I89&lt;&gt;"موافق","⏳ بانتظار موافقة المدير",IF(K89&lt;&gt;"نعم","⚠ غير مسوى مع الحسابات","✔ معتمد ومسوى")))))))))</f>
        <v/>
      </c>
      <c r="R89">
        <f>N(R88)+IF(A89="عهدة",1,0)</f>
        <v/>
      </c>
      <c r="S89">
        <f>IF(C89="","",IF(AND(C89&gt;=DATE(2026,9,1),C89&lt;=DATE(2027,8,31)),(YEAR(C89)-2026)*12+MONTH(C89)-8,""))</f>
        <v/>
      </c>
      <c r="T89">
        <f>IF(AND(A89="مصروف",R89&gt;0,I89="موافق",S89&lt;&gt;"",H89&lt;&gt;""),N(G89),0)</f>
        <v/>
      </c>
    </row>
    <row r="90">
      <c r="A90" s="19" t="n"/>
      <c r="B90" s="20">
        <f>IF(A90="","",IF(R90=0,"⚠ أضف سطر عهدة أولًا","DMT-"&amp;TEXT(R90,"000")))</f>
        <v/>
      </c>
      <c r="C90" s="21" t="n"/>
      <c r="D90" s="20">
        <f>IF(C90="","",IF(S90="","خارج السنة المالية",INDEX(القوائم!$D$2:$D$13,S90)))</f>
        <v/>
      </c>
      <c r="E90" s="22" t="n"/>
      <c r="F90" s="23" t="n"/>
      <c r="G90" s="23" t="n"/>
      <c r="H90" s="22" t="n"/>
      <c r="I90" s="19" t="n"/>
      <c r="J90" s="21" t="n"/>
      <c r="K90" s="19" t="n"/>
      <c r="L90" s="19" t="n"/>
      <c r="M90" s="21" t="n"/>
      <c r="N90" s="22" t="n"/>
      <c r="O90" s="24">
        <f>IF(A90&lt;&gt;"عهدة","",SUMIFS($G$8:$G$5007,$B$8:$B$5007,B90,$A$8:$A$5007,"مصروف",$I$8:$I$5007,"&lt;&gt;مرفوض"))</f>
        <v/>
      </c>
      <c r="P90" s="25">
        <f>IF(A90&lt;&gt;"عهدة","",N(F90)-O90)</f>
        <v/>
      </c>
      <c r="Q90" s="26">
        <f>IF(A90="","",IF(A90="عهدة",IF(N(F90)=0,"⚠ أدخل قيمة العهدة",IF(P90&lt;0,"⛔ عجز / زيادة مصروفات "&amp;TEXT(-P90,"#,##0"),IF(COUNTIFS($B$8:$B$5007,B90,$A$8:$A$5007,"مصروف",$I$8:$I$5007,"&lt;&gt;مرفوض",$K$8:$K$5007,"&lt;&gt;نعم")&gt;0,"⚠ "&amp;COUNTIFS($B$8:$B$5007,B90,$A$8:$A$5007,"مصروف",$I$8:$I$5007,"&lt;&gt;مرفوض",$K$8:$K$5007,"&lt;&gt;نعم")&amp;" مصروف غير مسوى",IF(L90="تمت التسوية",IF(P90=0,"✔ متوازنة وتمت التسوية","✔ تمت التسوية – متبقي "&amp;TEXT(P90,"#,##0")),IF(P90&gt;0,"متبقي "&amp;TEXT(P90,"#,##0"),"✔ متوازنة"))))),IF(R90=0,"⚠ أضف سطر عهدة أولًا",IF(OR(C90="",N(G90)=0),"⚠ أكمل التاريخ والقيمة",IF(S90="","⚠ التاريخ خارج السنة المالية",IF(H90="","⚠ اختر بند الموازنة",IF(I90="مرفوض","✖ مرفوض من المدير",IF(I90&lt;&gt;"موافق","⏳ بانتظار موافقة المدير",IF(K90&lt;&gt;"نعم","⚠ غير مسوى مع الحسابات","✔ معتمد ومسوى")))))))))</f>
        <v/>
      </c>
      <c r="R90">
        <f>N(R89)+IF(A90="عهدة",1,0)</f>
        <v/>
      </c>
      <c r="S90">
        <f>IF(C90="","",IF(AND(C90&gt;=DATE(2026,9,1),C90&lt;=DATE(2027,8,31)),(YEAR(C90)-2026)*12+MONTH(C90)-8,""))</f>
        <v/>
      </c>
      <c r="T90">
        <f>IF(AND(A90="مصروف",R90&gt;0,I90="موافق",S90&lt;&gt;"",H90&lt;&gt;""),N(G90),0)</f>
        <v/>
      </c>
    </row>
    <row r="91">
      <c r="A91" s="19" t="n"/>
      <c r="B91" s="20">
        <f>IF(A91="","",IF(R91=0,"⚠ أضف سطر عهدة أولًا","DMT-"&amp;TEXT(R91,"000")))</f>
        <v/>
      </c>
      <c r="C91" s="21" t="n"/>
      <c r="D91" s="20">
        <f>IF(C91="","",IF(S91="","خارج السنة المالية",INDEX(القوائم!$D$2:$D$13,S91)))</f>
        <v/>
      </c>
      <c r="E91" s="22" t="n"/>
      <c r="F91" s="23" t="n"/>
      <c r="G91" s="23" t="n"/>
      <c r="H91" s="22" t="n"/>
      <c r="I91" s="19" t="n"/>
      <c r="J91" s="21" t="n"/>
      <c r="K91" s="19" t="n"/>
      <c r="L91" s="19" t="n"/>
      <c r="M91" s="21" t="n"/>
      <c r="N91" s="22" t="n"/>
      <c r="O91" s="24">
        <f>IF(A91&lt;&gt;"عهدة","",SUMIFS($G$8:$G$5007,$B$8:$B$5007,B91,$A$8:$A$5007,"مصروف",$I$8:$I$5007,"&lt;&gt;مرفوض"))</f>
        <v/>
      </c>
      <c r="P91" s="25">
        <f>IF(A91&lt;&gt;"عهدة","",N(F91)-O91)</f>
        <v/>
      </c>
      <c r="Q91" s="26">
        <f>IF(A91="","",IF(A91="عهدة",IF(N(F91)=0,"⚠ أدخل قيمة العهدة",IF(P91&lt;0,"⛔ عجز / زيادة مصروفات "&amp;TEXT(-P91,"#,##0"),IF(COUNTIFS($B$8:$B$5007,B91,$A$8:$A$5007,"مصروف",$I$8:$I$5007,"&lt;&gt;مرفوض",$K$8:$K$5007,"&lt;&gt;نعم")&gt;0,"⚠ "&amp;COUNTIFS($B$8:$B$5007,B91,$A$8:$A$5007,"مصروف",$I$8:$I$5007,"&lt;&gt;مرفوض",$K$8:$K$5007,"&lt;&gt;نعم")&amp;" مصروف غير مسوى",IF(L91="تمت التسوية",IF(P91=0,"✔ متوازنة وتمت التسوية","✔ تمت التسوية – متبقي "&amp;TEXT(P91,"#,##0")),IF(P91&gt;0,"متبقي "&amp;TEXT(P91,"#,##0"),"✔ متوازنة"))))),IF(R91=0,"⚠ أضف سطر عهدة أولًا",IF(OR(C91="",N(G91)=0),"⚠ أكمل التاريخ والقيمة",IF(S91="","⚠ التاريخ خارج السنة المالية",IF(H91="","⚠ اختر بند الموازنة",IF(I91="مرفوض","✖ مرفوض من المدير",IF(I91&lt;&gt;"موافق","⏳ بانتظار موافقة المدير",IF(K91&lt;&gt;"نعم","⚠ غير مسوى مع الحسابات","✔ معتمد ومسوى")))))))))</f>
        <v/>
      </c>
      <c r="R91">
        <f>N(R90)+IF(A91="عهدة",1,0)</f>
        <v/>
      </c>
      <c r="S91">
        <f>IF(C91="","",IF(AND(C91&gt;=DATE(2026,9,1),C91&lt;=DATE(2027,8,31)),(YEAR(C91)-2026)*12+MONTH(C91)-8,""))</f>
        <v/>
      </c>
      <c r="T91">
        <f>IF(AND(A91="مصروف",R91&gt;0,I91="موافق",S91&lt;&gt;"",H91&lt;&gt;""),N(G91),0)</f>
        <v/>
      </c>
    </row>
    <row r="92">
      <c r="A92" s="19" t="n"/>
      <c r="B92" s="20">
        <f>IF(A92="","",IF(R92=0,"⚠ أضف سطر عهدة أولًا","DMT-"&amp;TEXT(R92,"000")))</f>
        <v/>
      </c>
      <c r="C92" s="21" t="n"/>
      <c r="D92" s="20">
        <f>IF(C92="","",IF(S92="","خارج السنة المالية",INDEX(القوائم!$D$2:$D$13,S92)))</f>
        <v/>
      </c>
      <c r="E92" s="22" t="n"/>
      <c r="F92" s="23" t="n"/>
      <c r="G92" s="23" t="n"/>
      <c r="H92" s="22" t="n"/>
      <c r="I92" s="19" t="n"/>
      <c r="J92" s="21" t="n"/>
      <c r="K92" s="19" t="n"/>
      <c r="L92" s="19" t="n"/>
      <c r="M92" s="21" t="n"/>
      <c r="N92" s="22" t="n"/>
      <c r="O92" s="24">
        <f>IF(A92&lt;&gt;"عهدة","",SUMIFS($G$8:$G$5007,$B$8:$B$5007,B92,$A$8:$A$5007,"مصروف",$I$8:$I$5007,"&lt;&gt;مرفوض"))</f>
        <v/>
      </c>
      <c r="P92" s="25">
        <f>IF(A92&lt;&gt;"عهدة","",N(F92)-O92)</f>
        <v/>
      </c>
      <c r="Q92" s="26">
        <f>IF(A92="","",IF(A92="عهدة",IF(N(F92)=0,"⚠ أدخل قيمة العهدة",IF(P92&lt;0,"⛔ عجز / زيادة مصروفات "&amp;TEXT(-P92,"#,##0"),IF(COUNTIFS($B$8:$B$5007,B92,$A$8:$A$5007,"مصروف",$I$8:$I$5007,"&lt;&gt;مرفوض",$K$8:$K$5007,"&lt;&gt;نعم")&gt;0,"⚠ "&amp;COUNTIFS($B$8:$B$5007,B92,$A$8:$A$5007,"مصروف",$I$8:$I$5007,"&lt;&gt;مرفوض",$K$8:$K$5007,"&lt;&gt;نعم")&amp;" مصروف غير مسوى",IF(L92="تمت التسوية",IF(P92=0,"✔ متوازنة وتمت التسوية","✔ تمت التسوية – متبقي "&amp;TEXT(P92,"#,##0")),IF(P92&gt;0,"متبقي "&amp;TEXT(P92,"#,##0"),"✔ متوازنة"))))),IF(R92=0,"⚠ أضف سطر عهدة أولًا",IF(OR(C92="",N(G92)=0),"⚠ أكمل التاريخ والقيمة",IF(S92="","⚠ التاريخ خارج السنة المالية",IF(H92="","⚠ اختر بند الموازنة",IF(I92="مرفوض","✖ مرفوض من المدير",IF(I92&lt;&gt;"موافق","⏳ بانتظار موافقة المدير",IF(K92&lt;&gt;"نعم","⚠ غير مسوى مع الحسابات","✔ معتمد ومسوى")))))))))</f>
        <v/>
      </c>
      <c r="R92">
        <f>N(R91)+IF(A92="عهدة",1,0)</f>
        <v/>
      </c>
      <c r="S92">
        <f>IF(C92="","",IF(AND(C92&gt;=DATE(2026,9,1),C92&lt;=DATE(2027,8,31)),(YEAR(C92)-2026)*12+MONTH(C92)-8,""))</f>
        <v/>
      </c>
      <c r="T92">
        <f>IF(AND(A92="مصروف",R92&gt;0,I92="موافق",S92&lt;&gt;"",H92&lt;&gt;""),N(G92),0)</f>
        <v/>
      </c>
    </row>
    <row r="93">
      <c r="A93" s="19" t="n"/>
      <c r="B93" s="20">
        <f>IF(A93="","",IF(R93=0,"⚠ أضف سطر عهدة أولًا","DMT-"&amp;TEXT(R93,"000")))</f>
        <v/>
      </c>
      <c r="C93" s="21" t="n"/>
      <c r="D93" s="20">
        <f>IF(C93="","",IF(S93="","خارج السنة المالية",INDEX(القوائم!$D$2:$D$13,S93)))</f>
        <v/>
      </c>
      <c r="E93" s="22" t="n"/>
      <c r="F93" s="23" t="n"/>
      <c r="G93" s="23" t="n"/>
      <c r="H93" s="22" t="n"/>
      <c r="I93" s="19" t="n"/>
      <c r="J93" s="21" t="n"/>
      <c r="K93" s="19" t="n"/>
      <c r="L93" s="19" t="n"/>
      <c r="M93" s="21" t="n"/>
      <c r="N93" s="22" t="n"/>
      <c r="O93" s="24">
        <f>IF(A93&lt;&gt;"عهدة","",SUMIFS($G$8:$G$5007,$B$8:$B$5007,B93,$A$8:$A$5007,"مصروف",$I$8:$I$5007,"&lt;&gt;مرفوض"))</f>
        <v/>
      </c>
      <c r="P93" s="25">
        <f>IF(A93&lt;&gt;"عهدة","",N(F93)-O93)</f>
        <v/>
      </c>
      <c r="Q93" s="26">
        <f>IF(A93="","",IF(A93="عهدة",IF(N(F93)=0,"⚠ أدخل قيمة العهدة",IF(P93&lt;0,"⛔ عجز / زيادة مصروفات "&amp;TEXT(-P93,"#,##0"),IF(COUNTIFS($B$8:$B$5007,B93,$A$8:$A$5007,"مصروف",$I$8:$I$5007,"&lt;&gt;مرفوض",$K$8:$K$5007,"&lt;&gt;نعم")&gt;0,"⚠ "&amp;COUNTIFS($B$8:$B$5007,B93,$A$8:$A$5007,"مصروف",$I$8:$I$5007,"&lt;&gt;مرفوض",$K$8:$K$5007,"&lt;&gt;نعم")&amp;" مصروف غير مسوى",IF(L93="تمت التسوية",IF(P93=0,"✔ متوازنة وتمت التسوية","✔ تمت التسوية – متبقي "&amp;TEXT(P93,"#,##0")),IF(P93&gt;0,"متبقي "&amp;TEXT(P93,"#,##0"),"✔ متوازنة"))))),IF(R93=0,"⚠ أضف سطر عهدة أولًا",IF(OR(C93="",N(G93)=0),"⚠ أكمل التاريخ والقيمة",IF(S93="","⚠ التاريخ خارج السنة المالية",IF(H93="","⚠ اختر بند الموازنة",IF(I93="مرفوض","✖ مرفوض من المدير",IF(I93&lt;&gt;"موافق","⏳ بانتظار موافقة المدير",IF(K93&lt;&gt;"نعم","⚠ غير مسوى مع الحسابات","✔ معتمد ومسوى")))))))))</f>
        <v/>
      </c>
      <c r="R93">
        <f>N(R92)+IF(A93="عهدة",1,0)</f>
        <v/>
      </c>
      <c r="S93">
        <f>IF(C93="","",IF(AND(C93&gt;=DATE(2026,9,1),C93&lt;=DATE(2027,8,31)),(YEAR(C93)-2026)*12+MONTH(C93)-8,""))</f>
        <v/>
      </c>
      <c r="T93">
        <f>IF(AND(A93="مصروف",R93&gt;0,I93="موافق",S93&lt;&gt;"",H93&lt;&gt;""),N(G93),0)</f>
        <v/>
      </c>
    </row>
    <row r="94">
      <c r="A94" s="19" t="n"/>
      <c r="B94" s="20">
        <f>IF(A94="","",IF(R94=0,"⚠ أضف سطر عهدة أولًا","DMT-"&amp;TEXT(R94,"000")))</f>
        <v/>
      </c>
      <c r="C94" s="21" t="n"/>
      <c r="D94" s="20">
        <f>IF(C94="","",IF(S94="","خارج السنة المالية",INDEX(القوائم!$D$2:$D$13,S94)))</f>
        <v/>
      </c>
      <c r="E94" s="22" t="n"/>
      <c r="F94" s="23" t="n"/>
      <c r="G94" s="23" t="n"/>
      <c r="H94" s="22" t="n"/>
      <c r="I94" s="19" t="n"/>
      <c r="J94" s="21" t="n"/>
      <c r="K94" s="19" t="n"/>
      <c r="L94" s="19" t="n"/>
      <c r="M94" s="21" t="n"/>
      <c r="N94" s="22" t="n"/>
      <c r="O94" s="24">
        <f>IF(A94&lt;&gt;"عهدة","",SUMIFS($G$8:$G$5007,$B$8:$B$5007,B94,$A$8:$A$5007,"مصروف",$I$8:$I$5007,"&lt;&gt;مرفوض"))</f>
        <v/>
      </c>
      <c r="P94" s="25">
        <f>IF(A94&lt;&gt;"عهدة","",N(F94)-O94)</f>
        <v/>
      </c>
      <c r="Q94" s="26">
        <f>IF(A94="","",IF(A94="عهدة",IF(N(F94)=0,"⚠ أدخل قيمة العهدة",IF(P94&lt;0,"⛔ عجز / زيادة مصروفات "&amp;TEXT(-P94,"#,##0"),IF(COUNTIFS($B$8:$B$5007,B94,$A$8:$A$5007,"مصروف",$I$8:$I$5007,"&lt;&gt;مرفوض",$K$8:$K$5007,"&lt;&gt;نعم")&gt;0,"⚠ "&amp;COUNTIFS($B$8:$B$5007,B94,$A$8:$A$5007,"مصروف",$I$8:$I$5007,"&lt;&gt;مرفوض",$K$8:$K$5007,"&lt;&gt;نعم")&amp;" مصروف غير مسوى",IF(L94="تمت التسوية",IF(P94=0,"✔ متوازنة وتمت التسوية","✔ تمت التسوية – متبقي "&amp;TEXT(P94,"#,##0")),IF(P94&gt;0,"متبقي "&amp;TEXT(P94,"#,##0"),"✔ متوازنة"))))),IF(R94=0,"⚠ أضف سطر عهدة أولًا",IF(OR(C94="",N(G94)=0),"⚠ أكمل التاريخ والقيمة",IF(S94="","⚠ التاريخ خارج السنة المالية",IF(H94="","⚠ اختر بند الموازنة",IF(I94="مرفوض","✖ مرفوض من المدير",IF(I94&lt;&gt;"موافق","⏳ بانتظار موافقة المدير",IF(K94&lt;&gt;"نعم","⚠ غير مسوى مع الحسابات","✔ معتمد ومسوى")))))))))</f>
        <v/>
      </c>
      <c r="R94">
        <f>N(R93)+IF(A94="عهدة",1,0)</f>
        <v/>
      </c>
      <c r="S94">
        <f>IF(C94="","",IF(AND(C94&gt;=DATE(2026,9,1),C94&lt;=DATE(2027,8,31)),(YEAR(C94)-2026)*12+MONTH(C94)-8,""))</f>
        <v/>
      </c>
      <c r="T94">
        <f>IF(AND(A94="مصروف",R94&gt;0,I94="موافق",S94&lt;&gt;"",H94&lt;&gt;""),N(G94),0)</f>
        <v/>
      </c>
    </row>
    <row r="95">
      <c r="A95" s="19" t="n"/>
      <c r="B95" s="20">
        <f>IF(A95="","",IF(R95=0,"⚠ أضف سطر عهدة أولًا","DMT-"&amp;TEXT(R95,"000")))</f>
        <v/>
      </c>
      <c r="C95" s="21" t="n"/>
      <c r="D95" s="20">
        <f>IF(C95="","",IF(S95="","خارج السنة المالية",INDEX(القوائم!$D$2:$D$13,S95)))</f>
        <v/>
      </c>
      <c r="E95" s="22" t="n"/>
      <c r="F95" s="23" t="n"/>
      <c r="G95" s="23" t="n"/>
      <c r="H95" s="22" t="n"/>
      <c r="I95" s="19" t="n"/>
      <c r="J95" s="21" t="n"/>
      <c r="K95" s="19" t="n"/>
      <c r="L95" s="19" t="n"/>
      <c r="M95" s="21" t="n"/>
      <c r="N95" s="22" t="n"/>
      <c r="O95" s="24">
        <f>IF(A95&lt;&gt;"عهدة","",SUMIFS($G$8:$G$5007,$B$8:$B$5007,B95,$A$8:$A$5007,"مصروف",$I$8:$I$5007,"&lt;&gt;مرفوض"))</f>
        <v/>
      </c>
      <c r="P95" s="25">
        <f>IF(A95&lt;&gt;"عهدة","",N(F95)-O95)</f>
        <v/>
      </c>
      <c r="Q95" s="26">
        <f>IF(A95="","",IF(A95="عهدة",IF(N(F95)=0,"⚠ أدخل قيمة العهدة",IF(P95&lt;0,"⛔ عجز / زيادة مصروفات "&amp;TEXT(-P95,"#,##0"),IF(COUNTIFS($B$8:$B$5007,B95,$A$8:$A$5007,"مصروف",$I$8:$I$5007,"&lt;&gt;مرفوض",$K$8:$K$5007,"&lt;&gt;نعم")&gt;0,"⚠ "&amp;COUNTIFS($B$8:$B$5007,B95,$A$8:$A$5007,"مصروف",$I$8:$I$5007,"&lt;&gt;مرفوض",$K$8:$K$5007,"&lt;&gt;نعم")&amp;" مصروف غير مسوى",IF(L95="تمت التسوية",IF(P95=0,"✔ متوازنة وتمت التسوية","✔ تمت التسوية – متبقي "&amp;TEXT(P95,"#,##0")),IF(P95&gt;0,"متبقي "&amp;TEXT(P95,"#,##0"),"✔ متوازنة"))))),IF(R95=0,"⚠ أضف سطر عهدة أولًا",IF(OR(C95="",N(G95)=0),"⚠ أكمل التاريخ والقيمة",IF(S95="","⚠ التاريخ خارج السنة المالية",IF(H95="","⚠ اختر بند الموازنة",IF(I95="مرفوض","✖ مرفوض من المدير",IF(I95&lt;&gt;"موافق","⏳ بانتظار موافقة المدير",IF(K95&lt;&gt;"نعم","⚠ غير مسوى مع الحسابات","✔ معتمد ومسوى")))))))))</f>
        <v/>
      </c>
      <c r="R95">
        <f>N(R94)+IF(A95="عهدة",1,0)</f>
        <v/>
      </c>
      <c r="S95">
        <f>IF(C95="","",IF(AND(C95&gt;=DATE(2026,9,1),C95&lt;=DATE(2027,8,31)),(YEAR(C95)-2026)*12+MONTH(C95)-8,""))</f>
        <v/>
      </c>
      <c r="T95">
        <f>IF(AND(A95="مصروف",R95&gt;0,I95="موافق",S95&lt;&gt;"",H95&lt;&gt;""),N(G95),0)</f>
        <v/>
      </c>
    </row>
    <row r="96">
      <c r="A96" s="19" t="n"/>
      <c r="B96" s="20">
        <f>IF(A96="","",IF(R96=0,"⚠ أضف سطر عهدة أولًا","DMT-"&amp;TEXT(R96,"000")))</f>
        <v/>
      </c>
      <c r="C96" s="21" t="n"/>
      <c r="D96" s="20">
        <f>IF(C96="","",IF(S96="","خارج السنة المالية",INDEX(القوائم!$D$2:$D$13,S96)))</f>
        <v/>
      </c>
      <c r="E96" s="22" t="n"/>
      <c r="F96" s="23" t="n"/>
      <c r="G96" s="23" t="n"/>
      <c r="H96" s="22" t="n"/>
      <c r="I96" s="19" t="n"/>
      <c r="J96" s="21" t="n"/>
      <c r="K96" s="19" t="n"/>
      <c r="L96" s="19" t="n"/>
      <c r="M96" s="21" t="n"/>
      <c r="N96" s="22" t="n"/>
      <c r="O96" s="24">
        <f>IF(A96&lt;&gt;"عهدة","",SUMIFS($G$8:$G$5007,$B$8:$B$5007,B96,$A$8:$A$5007,"مصروف",$I$8:$I$5007,"&lt;&gt;مرفوض"))</f>
        <v/>
      </c>
      <c r="P96" s="25">
        <f>IF(A96&lt;&gt;"عهدة","",N(F96)-O96)</f>
        <v/>
      </c>
      <c r="Q96" s="26">
        <f>IF(A96="","",IF(A96="عهدة",IF(N(F96)=0,"⚠ أدخل قيمة العهدة",IF(P96&lt;0,"⛔ عجز / زيادة مصروفات "&amp;TEXT(-P96,"#,##0"),IF(COUNTIFS($B$8:$B$5007,B96,$A$8:$A$5007,"مصروف",$I$8:$I$5007,"&lt;&gt;مرفوض",$K$8:$K$5007,"&lt;&gt;نعم")&gt;0,"⚠ "&amp;COUNTIFS($B$8:$B$5007,B96,$A$8:$A$5007,"مصروف",$I$8:$I$5007,"&lt;&gt;مرفوض",$K$8:$K$5007,"&lt;&gt;نعم")&amp;" مصروف غير مسوى",IF(L96="تمت التسوية",IF(P96=0,"✔ متوازنة وتمت التسوية","✔ تمت التسوية – متبقي "&amp;TEXT(P96,"#,##0")),IF(P96&gt;0,"متبقي "&amp;TEXT(P96,"#,##0"),"✔ متوازنة"))))),IF(R96=0,"⚠ أضف سطر عهدة أولًا",IF(OR(C96="",N(G96)=0),"⚠ أكمل التاريخ والقيمة",IF(S96="","⚠ التاريخ خارج السنة المالية",IF(H96="","⚠ اختر بند الموازنة",IF(I96="مرفوض","✖ مرفوض من المدير",IF(I96&lt;&gt;"موافق","⏳ بانتظار موافقة المدير",IF(K96&lt;&gt;"نعم","⚠ غير مسوى مع الحسابات","✔ معتمد ومسوى")))))))))</f>
        <v/>
      </c>
      <c r="R96">
        <f>N(R95)+IF(A96="عهدة",1,0)</f>
        <v/>
      </c>
      <c r="S96">
        <f>IF(C96="","",IF(AND(C96&gt;=DATE(2026,9,1),C96&lt;=DATE(2027,8,31)),(YEAR(C96)-2026)*12+MONTH(C96)-8,""))</f>
        <v/>
      </c>
      <c r="T96">
        <f>IF(AND(A96="مصروف",R96&gt;0,I96="موافق",S96&lt;&gt;"",H96&lt;&gt;""),N(G96),0)</f>
        <v/>
      </c>
    </row>
    <row r="97">
      <c r="A97" s="19" t="n"/>
      <c r="B97" s="20">
        <f>IF(A97="","",IF(R97=0,"⚠ أضف سطر عهدة أولًا","DMT-"&amp;TEXT(R97,"000")))</f>
        <v/>
      </c>
      <c r="C97" s="21" t="n"/>
      <c r="D97" s="20">
        <f>IF(C97="","",IF(S97="","خارج السنة المالية",INDEX(القوائم!$D$2:$D$13,S97)))</f>
        <v/>
      </c>
      <c r="E97" s="22" t="n"/>
      <c r="F97" s="23" t="n"/>
      <c r="G97" s="23" t="n"/>
      <c r="H97" s="22" t="n"/>
      <c r="I97" s="19" t="n"/>
      <c r="J97" s="21" t="n"/>
      <c r="K97" s="19" t="n"/>
      <c r="L97" s="19" t="n"/>
      <c r="M97" s="21" t="n"/>
      <c r="N97" s="22" t="n"/>
      <c r="O97" s="24">
        <f>IF(A97&lt;&gt;"عهدة","",SUMIFS($G$8:$G$5007,$B$8:$B$5007,B97,$A$8:$A$5007,"مصروف",$I$8:$I$5007,"&lt;&gt;مرفوض"))</f>
        <v/>
      </c>
      <c r="P97" s="25">
        <f>IF(A97&lt;&gt;"عهدة","",N(F97)-O97)</f>
        <v/>
      </c>
      <c r="Q97" s="26">
        <f>IF(A97="","",IF(A97="عهدة",IF(N(F97)=0,"⚠ أدخل قيمة العهدة",IF(P97&lt;0,"⛔ عجز / زيادة مصروفات "&amp;TEXT(-P97,"#,##0"),IF(COUNTIFS($B$8:$B$5007,B97,$A$8:$A$5007,"مصروف",$I$8:$I$5007,"&lt;&gt;مرفوض",$K$8:$K$5007,"&lt;&gt;نعم")&gt;0,"⚠ "&amp;COUNTIFS($B$8:$B$5007,B97,$A$8:$A$5007,"مصروف",$I$8:$I$5007,"&lt;&gt;مرفوض",$K$8:$K$5007,"&lt;&gt;نعم")&amp;" مصروف غير مسوى",IF(L97="تمت التسوية",IF(P97=0,"✔ متوازنة وتمت التسوية","✔ تمت التسوية – متبقي "&amp;TEXT(P97,"#,##0")),IF(P97&gt;0,"متبقي "&amp;TEXT(P97,"#,##0"),"✔ متوازنة"))))),IF(R97=0,"⚠ أضف سطر عهدة أولًا",IF(OR(C97="",N(G97)=0),"⚠ أكمل التاريخ والقيمة",IF(S97="","⚠ التاريخ خارج السنة المالية",IF(H97="","⚠ اختر بند الموازنة",IF(I97="مرفوض","✖ مرفوض من المدير",IF(I97&lt;&gt;"موافق","⏳ بانتظار موافقة المدير",IF(K97&lt;&gt;"نعم","⚠ غير مسوى مع الحسابات","✔ معتمد ومسوى")))))))))</f>
        <v/>
      </c>
      <c r="R97">
        <f>N(R96)+IF(A97="عهدة",1,0)</f>
        <v/>
      </c>
      <c r="S97">
        <f>IF(C97="","",IF(AND(C97&gt;=DATE(2026,9,1),C97&lt;=DATE(2027,8,31)),(YEAR(C97)-2026)*12+MONTH(C97)-8,""))</f>
        <v/>
      </c>
      <c r="T97">
        <f>IF(AND(A97="مصروف",R97&gt;0,I97="موافق",S97&lt;&gt;"",H97&lt;&gt;""),N(G97),0)</f>
        <v/>
      </c>
    </row>
    <row r="98">
      <c r="A98" s="19" t="n"/>
      <c r="B98" s="20">
        <f>IF(A98="","",IF(R98=0,"⚠ أضف سطر عهدة أولًا","DMT-"&amp;TEXT(R98,"000")))</f>
        <v/>
      </c>
      <c r="C98" s="21" t="n"/>
      <c r="D98" s="20">
        <f>IF(C98="","",IF(S98="","خارج السنة المالية",INDEX(القوائم!$D$2:$D$13,S98)))</f>
        <v/>
      </c>
      <c r="E98" s="22" t="n"/>
      <c r="F98" s="23" t="n"/>
      <c r="G98" s="23" t="n"/>
      <c r="H98" s="22" t="n"/>
      <c r="I98" s="19" t="n"/>
      <c r="J98" s="21" t="n"/>
      <c r="K98" s="19" t="n"/>
      <c r="L98" s="19" t="n"/>
      <c r="M98" s="21" t="n"/>
      <c r="N98" s="22" t="n"/>
      <c r="O98" s="24">
        <f>IF(A98&lt;&gt;"عهدة","",SUMIFS($G$8:$G$5007,$B$8:$B$5007,B98,$A$8:$A$5007,"مصروف",$I$8:$I$5007,"&lt;&gt;مرفوض"))</f>
        <v/>
      </c>
      <c r="P98" s="25">
        <f>IF(A98&lt;&gt;"عهدة","",N(F98)-O98)</f>
        <v/>
      </c>
      <c r="Q98" s="26">
        <f>IF(A98="","",IF(A98="عهدة",IF(N(F98)=0,"⚠ أدخل قيمة العهدة",IF(P98&lt;0,"⛔ عجز / زيادة مصروفات "&amp;TEXT(-P98,"#,##0"),IF(COUNTIFS($B$8:$B$5007,B98,$A$8:$A$5007,"مصروف",$I$8:$I$5007,"&lt;&gt;مرفوض",$K$8:$K$5007,"&lt;&gt;نعم")&gt;0,"⚠ "&amp;COUNTIFS($B$8:$B$5007,B98,$A$8:$A$5007,"مصروف",$I$8:$I$5007,"&lt;&gt;مرفوض",$K$8:$K$5007,"&lt;&gt;نعم")&amp;" مصروف غير مسوى",IF(L98="تمت التسوية",IF(P98=0,"✔ متوازنة وتمت التسوية","✔ تمت التسوية – متبقي "&amp;TEXT(P98,"#,##0")),IF(P98&gt;0,"متبقي "&amp;TEXT(P98,"#,##0"),"✔ متوازنة"))))),IF(R98=0,"⚠ أضف سطر عهدة أولًا",IF(OR(C98="",N(G98)=0),"⚠ أكمل التاريخ والقيمة",IF(S98="","⚠ التاريخ خارج السنة المالية",IF(H98="","⚠ اختر بند الموازنة",IF(I98="مرفوض","✖ مرفوض من المدير",IF(I98&lt;&gt;"موافق","⏳ بانتظار موافقة المدير",IF(K98&lt;&gt;"نعم","⚠ غير مسوى مع الحسابات","✔ معتمد ومسوى")))))))))</f>
        <v/>
      </c>
      <c r="R98">
        <f>N(R97)+IF(A98="عهدة",1,0)</f>
        <v/>
      </c>
      <c r="S98">
        <f>IF(C98="","",IF(AND(C98&gt;=DATE(2026,9,1),C98&lt;=DATE(2027,8,31)),(YEAR(C98)-2026)*12+MONTH(C98)-8,""))</f>
        <v/>
      </c>
      <c r="T98">
        <f>IF(AND(A98="مصروف",R98&gt;0,I98="موافق",S98&lt;&gt;"",H98&lt;&gt;""),N(G98),0)</f>
        <v/>
      </c>
    </row>
    <row r="99">
      <c r="A99" s="19" t="n"/>
      <c r="B99" s="20">
        <f>IF(A99="","",IF(R99=0,"⚠ أضف سطر عهدة أولًا","DMT-"&amp;TEXT(R99,"000")))</f>
        <v/>
      </c>
      <c r="C99" s="21" t="n"/>
      <c r="D99" s="20">
        <f>IF(C99="","",IF(S99="","خارج السنة المالية",INDEX(القوائم!$D$2:$D$13,S99)))</f>
        <v/>
      </c>
      <c r="E99" s="22" t="n"/>
      <c r="F99" s="23" t="n"/>
      <c r="G99" s="23" t="n"/>
      <c r="H99" s="22" t="n"/>
      <c r="I99" s="19" t="n"/>
      <c r="J99" s="21" t="n"/>
      <c r="K99" s="19" t="n"/>
      <c r="L99" s="19" t="n"/>
      <c r="M99" s="21" t="n"/>
      <c r="N99" s="22" t="n"/>
      <c r="O99" s="24">
        <f>IF(A99&lt;&gt;"عهدة","",SUMIFS($G$8:$G$5007,$B$8:$B$5007,B99,$A$8:$A$5007,"مصروف",$I$8:$I$5007,"&lt;&gt;مرفوض"))</f>
        <v/>
      </c>
      <c r="P99" s="25">
        <f>IF(A99&lt;&gt;"عهدة","",N(F99)-O99)</f>
        <v/>
      </c>
      <c r="Q99" s="26">
        <f>IF(A99="","",IF(A99="عهدة",IF(N(F99)=0,"⚠ أدخل قيمة العهدة",IF(P99&lt;0,"⛔ عجز / زيادة مصروفات "&amp;TEXT(-P99,"#,##0"),IF(COUNTIFS($B$8:$B$5007,B99,$A$8:$A$5007,"مصروف",$I$8:$I$5007,"&lt;&gt;مرفوض",$K$8:$K$5007,"&lt;&gt;نعم")&gt;0,"⚠ "&amp;COUNTIFS($B$8:$B$5007,B99,$A$8:$A$5007,"مصروف",$I$8:$I$5007,"&lt;&gt;مرفوض",$K$8:$K$5007,"&lt;&gt;نعم")&amp;" مصروف غير مسوى",IF(L99="تمت التسوية",IF(P99=0,"✔ متوازنة وتمت التسوية","✔ تمت التسوية – متبقي "&amp;TEXT(P99,"#,##0")),IF(P99&gt;0,"متبقي "&amp;TEXT(P99,"#,##0"),"✔ متوازنة"))))),IF(R99=0,"⚠ أضف سطر عهدة أولًا",IF(OR(C99="",N(G99)=0),"⚠ أكمل التاريخ والقيمة",IF(S99="","⚠ التاريخ خارج السنة المالية",IF(H99="","⚠ اختر بند الموازنة",IF(I99="مرفوض","✖ مرفوض من المدير",IF(I99&lt;&gt;"موافق","⏳ بانتظار موافقة المدير",IF(K99&lt;&gt;"نعم","⚠ غير مسوى مع الحسابات","✔ معتمد ومسوى")))))))))</f>
        <v/>
      </c>
      <c r="R99">
        <f>N(R98)+IF(A99="عهدة",1,0)</f>
        <v/>
      </c>
      <c r="S99">
        <f>IF(C99="","",IF(AND(C99&gt;=DATE(2026,9,1),C99&lt;=DATE(2027,8,31)),(YEAR(C99)-2026)*12+MONTH(C99)-8,""))</f>
        <v/>
      </c>
      <c r="T99">
        <f>IF(AND(A99="مصروف",R99&gt;0,I99="موافق",S99&lt;&gt;"",H99&lt;&gt;""),N(G99),0)</f>
        <v/>
      </c>
    </row>
    <row r="100">
      <c r="A100" s="19" t="n"/>
      <c r="B100" s="20">
        <f>IF(A100="","",IF(R100=0,"⚠ أضف سطر عهدة أولًا","DMT-"&amp;TEXT(R100,"000")))</f>
        <v/>
      </c>
      <c r="C100" s="21" t="n"/>
      <c r="D100" s="20">
        <f>IF(C100="","",IF(S100="","خارج السنة المالية",INDEX(القوائم!$D$2:$D$13,S100)))</f>
        <v/>
      </c>
      <c r="E100" s="22" t="n"/>
      <c r="F100" s="23" t="n"/>
      <c r="G100" s="23" t="n"/>
      <c r="H100" s="22" t="n"/>
      <c r="I100" s="19" t="n"/>
      <c r="J100" s="21" t="n"/>
      <c r="K100" s="19" t="n"/>
      <c r="L100" s="19" t="n"/>
      <c r="M100" s="21" t="n"/>
      <c r="N100" s="22" t="n"/>
      <c r="O100" s="24">
        <f>IF(A100&lt;&gt;"عهدة","",SUMIFS($G$8:$G$5007,$B$8:$B$5007,B100,$A$8:$A$5007,"مصروف",$I$8:$I$5007,"&lt;&gt;مرفوض"))</f>
        <v/>
      </c>
      <c r="P100" s="25">
        <f>IF(A100&lt;&gt;"عهدة","",N(F100)-O100)</f>
        <v/>
      </c>
      <c r="Q100" s="26">
        <f>IF(A100="","",IF(A100="عهدة",IF(N(F100)=0,"⚠ أدخل قيمة العهدة",IF(P100&lt;0,"⛔ عجز / زيادة مصروفات "&amp;TEXT(-P100,"#,##0"),IF(COUNTIFS($B$8:$B$5007,B100,$A$8:$A$5007,"مصروف",$I$8:$I$5007,"&lt;&gt;مرفوض",$K$8:$K$5007,"&lt;&gt;نعم")&gt;0,"⚠ "&amp;COUNTIFS($B$8:$B$5007,B100,$A$8:$A$5007,"مصروف",$I$8:$I$5007,"&lt;&gt;مرفوض",$K$8:$K$5007,"&lt;&gt;نعم")&amp;" مصروف غير مسوى",IF(L100="تمت التسوية",IF(P100=0,"✔ متوازنة وتمت التسوية","✔ تمت التسوية – متبقي "&amp;TEXT(P100,"#,##0")),IF(P100&gt;0,"متبقي "&amp;TEXT(P100,"#,##0"),"✔ متوازنة"))))),IF(R100=0,"⚠ أضف سطر عهدة أولًا",IF(OR(C100="",N(G100)=0),"⚠ أكمل التاريخ والقيمة",IF(S100="","⚠ التاريخ خارج السنة المالية",IF(H100="","⚠ اختر بند الموازنة",IF(I100="مرفوض","✖ مرفوض من المدير",IF(I100&lt;&gt;"موافق","⏳ بانتظار موافقة المدير",IF(K100&lt;&gt;"نعم","⚠ غير مسوى مع الحسابات","✔ معتمد ومسوى")))))))))</f>
        <v/>
      </c>
      <c r="R100">
        <f>N(R99)+IF(A100="عهدة",1,0)</f>
        <v/>
      </c>
      <c r="S100">
        <f>IF(C100="","",IF(AND(C100&gt;=DATE(2026,9,1),C100&lt;=DATE(2027,8,31)),(YEAR(C100)-2026)*12+MONTH(C100)-8,""))</f>
        <v/>
      </c>
      <c r="T100">
        <f>IF(AND(A100="مصروف",R100&gt;0,I100="موافق",S100&lt;&gt;"",H100&lt;&gt;""),N(G100),0)</f>
        <v/>
      </c>
    </row>
    <row r="101">
      <c r="A101" s="19" t="n"/>
      <c r="B101" s="20">
        <f>IF(A101="","",IF(R101=0,"⚠ أضف سطر عهدة أولًا","DMT-"&amp;TEXT(R101,"000")))</f>
        <v/>
      </c>
      <c r="C101" s="21" t="n"/>
      <c r="D101" s="20">
        <f>IF(C101="","",IF(S101="","خارج السنة المالية",INDEX(القوائم!$D$2:$D$13,S101)))</f>
        <v/>
      </c>
      <c r="E101" s="22" t="n"/>
      <c r="F101" s="23" t="n"/>
      <c r="G101" s="23" t="n"/>
      <c r="H101" s="22" t="n"/>
      <c r="I101" s="19" t="n"/>
      <c r="J101" s="21" t="n"/>
      <c r="K101" s="19" t="n"/>
      <c r="L101" s="19" t="n"/>
      <c r="M101" s="21" t="n"/>
      <c r="N101" s="22" t="n"/>
      <c r="O101" s="24">
        <f>IF(A101&lt;&gt;"عهدة","",SUMIFS($G$8:$G$5007,$B$8:$B$5007,B101,$A$8:$A$5007,"مصروف",$I$8:$I$5007,"&lt;&gt;مرفوض"))</f>
        <v/>
      </c>
      <c r="P101" s="25">
        <f>IF(A101&lt;&gt;"عهدة","",N(F101)-O101)</f>
        <v/>
      </c>
      <c r="Q101" s="26">
        <f>IF(A101="","",IF(A101="عهدة",IF(N(F101)=0,"⚠ أدخل قيمة العهدة",IF(P101&lt;0,"⛔ عجز / زيادة مصروفات "&amp;TEXT(-P101,"#,##0"),IF(COUNTIFS($B$8:$B$5007,B101,$A$8:$A$5007,"مصروف",$I$8:$I$5007,"&lt;&gt;مرفوض",$K$8:$K$5007,"&lt;&gt;نعم")&gt;0,"⚠ "&amp;COUNTIFS($B$8:$B$5007,B101,$A$8:$A$5007,"مصروف",$I$8:$I$5007,"&lt;&gt;مرفوض",$K$8:$K$5007,"&lt;&gt;نعم")&amp;" مصروف غير مسوى",IF(L101="تمت التسوية",IF(P101=0,"✔ متوازنة وتمت التسوية","✔ تمت التسوية – متبقي "&amp;TEXT(P101,"#,##0")),IF(P101&gt;0,"متبقي "&amp;TEXT(P101,"#,##0"),"✔ متوازنة"))))),IF(R101=0,"⚠ أضف سطر عهدة أولًا",IF(OR(C101="",N(G101)=0),"⚠ أكمل التاريخ والقيمة",IF(S101="","⚠ التاريخ خارج السنة المالية",IF(H101="","⚠ اختر بند الموازنة",IF(I101="مرفوض","✖ مرفوض من المدير",IF(I101&lt;&gt;"موافق","⏳ بانتظار موافقة المدير",IF(K101&lt;&gt;"نعم","⚠ غير مسوى مع الحسابات","✔ معتمد ومسوى")))))))))</f>
        <v/>
      </c>
      <c r="R101">
        <f>N(R100)+IF(A101="عهدة",1,0)</f>
        <v/>
      </c>
      <c r="S101">
        <f>IF(C101="","",IF(AND(C101&gt;=DATE(2026,9,1),C101&lt;=DATE(2027,8,31)),(YEAR(C101)-2026)*12+MONTH(C101)-8,""))</f>
        <v/>
      </c>
      <c r="T101">
        <f>IF(AND(A101="مصروف",R101&gt;0,I101="موافق",S101&lt;&gt;"",H101&lt;&gt;""),N(G101),0)</f>
        <v/>
      </c>
    </row>
    <row r="102">
      <c r="A102" s="19" t="n"/>
      <c r="B102" s="20">
        <f>IF(A102="","",IF(R102=0,"⚠ أضف سطر عهدة أولًا","DMT-"&amp;TEXT(R102,"000")))</f>
        <v/>
      </c>
      <c r="C102" s="21" t="n"/>
      <c r="D102" s="20">
        <f>IF(C102="","",IF(S102="","خارج السنة المالية",INDEX(القوائم!$D$2:$D$13,S102)))</f>
        <v/>
      </c>
      <c r="E102" s="22" t="n"/>
      <c r="F102" s="23" t="n"/>
      <c r="G102" s="23" t="n"/>
      <c r="H102" s="22" t="n"/>
      <c r="I102" s="19" t="n"/>
      <c r="J102" s="21" t="n"/>
      <c r="K102" s="19" t="n"/>
      <c r="L102" s="19" t="n"/>
      <c r="M102" s="21" t="n"/>
      <c r="N102" s="22" t="n"/>
      <c r="O102" s="24">
        <f>IF(A102&lt;&gt;"عهدة","",SUMIFS($G$8:$G$5007,$B$8:$B$5007,B102,$A$8:$A$5007,"مصروف",$I$8:$I$5007,"&lt;&gt;مرفوض"))</f>
        <v/>
      </c>
      <c r="P102" s="25">
        <f>IF(A102&lt;&gt;"عهدة","",N(F102)-O102)</f>
        <v/>
      </c>
      <c r="Q102" s="26">
        <f>IF(A102="","",IF(A102="عهدة",IF(N(F102)=0,"⚠ أدخل قيمة العهدة",IF(P102&lt;0,"⛔ عجز / زيادة مصروفات "&amp;TEXT(-P102,"#,##0"),IF(COUNTIFS($B$8:$B$5007,B102,$A$8:$A$5007,"مصروف",$I$8:$I$5007,"&lt;&gt;مرفوض",$K$8:$K$5007,"&lt;&gt;نعم")&gt;0,"⚠ "&amp;COUNTIFS($B$8:$B$5007,B102,$A$8:$A$5007,"مصروف",$I$8:$I$5007,"&lt;&gt;مرفوض",$K$8:$K$5007,"&lt;&gt;نعم")&amp;" مصروف غير مسوى",IF(L102="تمت التسوية",IF(P102=0,"✔ متوازنة وتمت التسوية","✔ تمت التسوية – متبقي "&amp;TEXT(P102,"#,##0")),IF(P102&gt;0,"متبقي "&amp;TEXT(P102,"#,##0"),"✔ متوازنة"))))),IF(R102=0,"⚠ أضف سطر عهدة أولًا",IF(OR(C102="",N(G102)=0),"⚠ أكمل التاريخ والقيمة",IF(S102="","⚠ التاريخ خارج السنة المالية",IF(H102="","⚠ اختر بند الموازنة",IF(I102="مرفوض","✖ مرفوض من المدير",IF(I102&lt;&gt;"موافق","⏳ بانتظار موافقة المدير",IF(K102&lt;&gt;"نعم","⚠ غير مسوى مع الحسابات","✔ معتمد ومسوى")))))))))</f>
        <v/>
      </c>
      <c r="R102">
        <f>N(R101)+IF(A102="عهدة",1,0)</f>
        <v/>
      </c>
      <c r="S102">
        <f>IF(C102="","",IF(AND(C102&gt;=DATE(2026,9,1),C102&lt;=DATE(2027,8,31)),(YEAR(C102)-2026)*12+MONTH(C102)-8,""))</f>
        <v/>
      </c>
      <c r="T102">
        <f>IF(AND(A102="مصروف",R102&gt;0,I102="موافق",S102&lt;&gt;"",H102&lt;&gt;""),N(G102),0)</f>
        <v/>
      </c>
    </row>
    <row r="103">
      <c r="A103" s="19" t="n"/>
      <c r="B103" s="20">
        <f>IF(A103="","",IF(R103=0,"⚠ أضف سطر عهدة أولًا","DMT-"&amp;TEXT(R103,"000")))</f>
        <v/>
      </c>
      <c r="C103" s="21" t="n"/>
      <c r="D103" s="20">
        <f>IF(C103="","",IF(S103="","خارج السنة المالية",INDEX(القوائم!$D$2:$D$13,S103)))</f>
        <v/>
      </c>
      <c r="E103" s="22" t="n"/>
      <c r="F103" s="23" t="n"/>
      <c r="G103" s="23" t="n"/>
      <c r="H103" s="22" t="n"/>
      <c r="I103" s="19" t="n"/>
      <c r="J103" s="21" t="n"/>
      <c r="K103" s="19" t="n"/>
      <c r="L103" s="19" t="n"/>
      <c r="M103" s="21" t="n"/>
      <c r="N103" s="22" t="n"/>
      <c r="O103" s="24">
        <f>IF(A103&lt;&gt;"عهدة","",SUMIFS($G$8:$G$5007,$B$8:$B$5007,B103,$A$8:$A$5007,"مصروف",$I$8:$I$5007,"&lt;&gt;مرفوض"))</f>
        <v/>
      </c>
      <c r="P103" s="25">
        <f>IF(A103&lt;&gt;"عهدة","",N(F103)-O103)</f>
        <v/>
      </c>
      <c r="Q103" s="26">
        <f>IF(A103="","",IF(A103="عهدة",IF(N(F103)=0,"⚠ أدخل قيمة العهدة",IF(P103&lt;0,"⛔ عجز / زيادة مصروفات "&amp;TEXT(-P103,"#,##0"),IF(COUNTIFS($B$8:$B$5007,B103,$A$8:$A$5007,"مصروف",$I$8:$I$5007,"&lt;&gt;مرفوض",$K$8:$K$5007,"&lt;&gt;نعم")&gt;0,"⚠ "&amp;COUNTIFS($B$8:$B$5007,B103,$A$8:$A$5007,"مصروف",$I$8:$I$5007,"&lt;&gt;مرفوض",$K$8:$K$5007,"&lt;&gt;نعم")&amp;" مصروف غير مسوى",IF(L103="تمت التسوية",IF(P103=0,"✔ متوازنة وتمت التسوية","✔ تمت التسوية – متبقي "&amp;TEXT(P103,"#,##0")),IF(P103&gt;0,"متبقي "&amp;TEXT(P103,"#,##0"),"✔ متوازنة"))))),IF(R103=0,"⚠ أضف سطر عهدة أولًا",IF(OR(C103="",N(G103)=0),"⚠ أكمل التاريخ والقيمة",IF(S103="","⚠ التاريخ خارج السنة المالية",IF(H103="","⚠ اختر بند الموازنة",IF(I103="مرفوض","✖ مرفوض من المدير",IF(I103&lt;&gt;"موافق","⏳ بانتظار موافقة المدير",IF(K103&lt;&gt;"نعم","⚠ غير مسوى مع الحسابات","✔ معتمد ومسوى")))))))))</f>
        <v/>
      </c>
      <c r="R103">
        <f>N(R102)+IF(A103="عهدة",1,0)</f>
        <v/>
      </c>
      <c r="S103">
        <f>IF(C103="","",IF(AND(C103&gt;=DATE(2026,9,1),C103&lt;=DATE(2027,8,31)),(YEAR(C103)-2026)*12+MONTH(C103)-8,""))</f>
        <v/>
      </c>
      <c r="T103">
        <f>IF(AND(A103="مصروف",R103&gt;0,I103="موافق",S103&lt;&gt;"",H103&lt;&gt;""),N(G103),0)</f>
        <v/>
      </c>
    </row>
    <row r="104">
      <c r="A104" s="19" t="n"/>
      <c r="B104" s="20">
        <f>IF(A104="","",IF(R104=0,"⚠ أضف سطر عهدة أولًا","DMT-"&amp;TEXT(R104,"000")))</f>
        <v/>
      </c>
      <c r="C104" s="21" t="n"/>
      <c r="D104" s="20">
        <f>IF(C104="","",IF(S104="","خارج السنة المالية",INDEX(القوائم!$D$2:$D$13,S104)))</f>
        <v/>
      </c>
      <c r="E104" s="22" t="n"/>
      <c r="F104" s="23" t="n"/>
      <c r="G104" s="23" t="n"/>
      <c r="H104" s="22" t="n"/>
      <c r="I104" s="19" t="n"/>
      <c r="J104" s="21" t="n"/>
      <c r="K104" s="19" t="n"/>
      <c r="L104" s="19" t="n"/>
      <c r="M104" s="21" t="n"/>
      <c r="N104" s="22" t="n"/>
      <c r="O104" s="24">
        <f>IF(A104&lt;&gt;"عهدة","",SUMIFS($G$8:$G$5007,$B$8:$B$5007,B104,$A$8:$A$5007,"مصروف",$I$8:$I$5007,"&lt;&gt;مرفوض"))</f>
        <v/>
      </c>
      <c r="P104" s="25">
        <f>IF(A104&lt;&gt;"عهدة","",N(F104)-O104)</f>
        <v/>
      </c>
      <c r="Q104" s="26">
        <f>IF(A104="","",IF(A104="عهدة",IF(N(F104)=0,"⚠ أدخل قيمة العهدة",IF(P104&lt;0,"⛔ عجز / زيادة مصروفات "&amp;TEXT(-P104,"#,##0"),IF(COUNTIFS($B$8:$B$5007,B104,$A$8:$A$5007,"مصروف",$I$8:$I$5007,"&lt;&gt;مرفوض",$K$8:$K$5007,"&lt;&gt;نعم")&gt;0,"⚠ "&amp;COUNTIFS($B$8:$B$5007,B104,$A$8:$A$5007,"مصروف",$I$8:$I$5007,"&lt;&gt;مرفوض",$K$8:$K$5007,"&lt;&gt;نعم")&amp;" مصروف غير مسوى",IF(L104="تمت التسوية",IF(P104=0,"✔ متوازنة وتمت التسوية","✔ تمت التسوية – متبقي "&amp;TEXT(P104,"#,##0")),IF(P104&gt;0,"متبقي "&amp;TEXT(P104,"#,##0"),"✔ متوازنة"))))),IF(R104=0,"⚠ أضف سطر عهدة أولًا",IF(OR(C104="",N(G104)=0),"⚠ أكمل التاريخ والقيمة",IF(S104="","⚠ التاريخ خارج السنة المالية",IF(H104="","⚠ اختر بند الموازنة",IF(I104="مرفوض","✖ مرفوض من المدير",IF(I104&lt;&gt;"موافق","⏳ بانتظار موافقة المدير",IF(K104&lt;&gt;"نعم","⚠ غير مسوى مع الحسابات","✔ معتمد ومسوى")))))))))</f>
        <v/>
      </c>
      <c r="R104">
        <f>N(R103)+IF(A104="عهدة",1,0)</f>
        <v/>
      </c>
      <c r="S104">
        <f>IF(C104="","",IF(AND(C104&gt;=DATE(2026,9,1),C104&lt;=DATE(2027,8,31)),(YEAR(C104)-2026)*12+MONTH(C104)-8,""))</f>
        <v/>
      </c>
      <c r="T104">
        <f>IF(AND(A104="مصروف",R104&gt;0,I104="موافق",S104&lt;&gt;"",H104&lt;&gt;""),N(G104),0)</f>
        <v/>
      </c>
    </row>
    <row r="105">
      <c r="A105" s="19" t="n"/>
      <c r="B105" s="20">
        <f>IF(A105="","",IF(R105=0,"⚠ أضف سطر عهدة أولًا","DMT-"&amp;TEXT(R105,"000")))</f>
        <v/>
      </c>
      <c r="C105" s="21" t="n"/>
      <c r="D105" s="20">
        <f>IF(C105="","",IF(S105="","خارج السنة المالية",INDEX(القوائم!$D$2:$D$13,S105)))</f>
        <v/>
      </c>
      <c r="E105" s="22" t="n"/>
      <c r="F105" s="23" t="n"/>
      <c r="G105" s="23" t="n"/>
      <c r="H105" s="22" t="n"/>
      <c r="I105" s="19" t="n"/>
      <c r="J105" s="21" t="n"/>
      <c r="K105" s="19" t="n"/>
      <c r="L105" s="19" t="n"/>
      <c r="M105" s="21" t="n"/>
      <c r="N105" s="22" t="n"/>
      <c r="O105" s="24">
        <f>IF(A105&lt;&gt;"عهدة","",SUMIFS($G$8:$G$5007,$B$8:$B$5007,B105,$A$8:$A$5007,"مصروف",$I$8:$I$5007,"&lt;&gt;مرفوض"))</f>
        <v/>
      </c>
      <c r="P105" s="25">
        <f>IF(A105&lt;&gt;"عهدة","",N(F105)-O105)</f>
        <v/>
      </c>
      <c r="Q105" s="26">
        <f>IF(A105="","",IF(A105="عهدة",IF(N(F105)=0,"⚠ أدخل قيمة العهدة",IF(P105&lt;0,"⛔ عجز / زيادة مصروفات "&amp;TEXT(-P105,"#,##0"),IF(COUNTIFS($B$8:$B$5007,B105,$A$8:$A$5007,"مصروف",$I$8:$I$5007,"&lt;&gt;مرفوض",$K$8:$K$5007,"&lt;&gt;نعم")&gt;0,"⚠ "&amp;COUNTIFS($B$8:$B$5007,B105,$A$8:$A$5007,"مصروف",$I$8:$I$5007,"&lt;&gt;مرفوض",$K$8:$K$5007,"&lt;&gt;نعم")&amp;" مصروف غير مسوى",IF(L105="تمت التسوية",IF(P105=0,"✔ متوازنة وتمت التسوية","✔ تمت التسوية – متبقي "&amp;TEXT(P105,"#,##0")),IF(P105&gt;0,"متبقي "&amp;TEXT(P105,"#,##0"),"✔ متوازنة"))))),IF(R105=0,"⚠ أضف سطر عهدة أولًا",IF(OR(C105="",N(G105)=0),"⚠ أكمل التاريخ والقيمة",IF(S105="","⚠ التاريخ خارج السنة المالية",IF(H105="","⚠ اختر بند الموازنة",IF(I105="مرفوض","✖ مرفوض من المدير",IF(I105&lt;&gt;"موافق","⏳ بانتظار موافقة المدير",IF(K105&lt;&gt;"نعم","⚠ غير مسوى مع الحسابات","✔ معتمد ومسوى")))))))))</f>
        <v/>
      </c>
      <c r="R105">
        <f>N(R104)+IF(A105="عهدة",1,0)</f>
        <v/>
      </c>
      <c r="S105">
        <f>IF(C105="","",IF(AND(C105&gt;=DATE(2026,9,1),C105&lt;=DATE(2027,8,31)),(YEAR(C105)-2026)*12+MONTH(C105)-8,""))</f>
        <v/>
      </c>
      <c r="T105">
        <f>IF(AND(A105="مصروف",R105&gt;0,I105="موافق",S105&lt;&gt;"",H105&lt;&gt;""),N(G105),0)</f>
        <v/>
      </c>
    </row>
    <row r="106">
      <c r="A106" s="19" t="n"/>
      <c r="B106" s="20">
        <f>IF(A106="","",IF(R106=0,"⚠ أضف سطر عهدة أولًا","DMT-"&amp;TEXT(R106,"000")))</f>
        <v/>
      </c>
      <c r="C106" s="21" t="n"/>
      <c r="D106" s="20">
        <f>IF(C106="","",IF(S106="","خارج السنة المالية",INDEX(القوائم!$D$2:$D$13,S106)))</f>
        <v/>
      </c>
      <c r="E106" s="22" t="n"/>
      <c r="F106" s="23" t="n"/>
      <c r="G106" s="23" t="n"/>
      <c r="H106" s="22" t="n"/>
      <c r="I106" s="19" t="n"/>
      <c r="J106" s="21" t="n"/>
      <c r="K106" s="19" t="n"/>
      <c r="L106" s="19" t="n"/>
      <c r="M106" s="21" t="n"/>
      <c r="N106" s="22" t="n"/>
      <c r="O106" s="24">
        <f>IF(A106&lt;&gt;"عهدة","",SUMIFS($G$8:$G$5007,$B$8:$B$5007,B106,$A$8:$A$5007,"مصروف",$I$8:$I$5007,"&lt;&gt;مرفوض"))</f>
        <v/>
      </c>
      <c r="P106" s="25">
        <f>IF(A106&lt;&gt;"عهدة","",N(F106)-O106)</f>
        <v/>
      </c>
      <c r="Q106" s="26">
        <f>IF(A106="","",IF(A106="عهدة",IF(N(F106)=0,"⚠ أدخل قيمة العهدة",IF(P106&lt;0,"⛔ عجز / زيادة مصروفات "&amp;TEXT(-P106,"#,##0"),IF(COUNTIFS($B$8:$B$5007,B106,$A$8:$A$5007,"مصروف",$I$8:$I$5007,"&lt;&gt;مرفوض",$K$8:$K$5007,"&lt;&gt;نعم")&gt;0,"⚠ "&amp;COUNTIFS($B$8:$B$5007,B106,$A$8:$A$5007,"مصروف",$I$8:$I$5007,"&lt;&gt;مرفوض",$K$8:$K$5007,"&lt;&gt;نعم")&amp;" مصروف غير مسوى",IF(L106="تمت التسوية",IF(P106=0,"✔ متوازنة وتمت التسوية","✔ تمت التسوية – متبقي "&amp;TEXT(P106,"#,##0")),IF(P106&gt;0,"متبقي "&amp;TEXT(P106,"#,##0"),"✔ متوازنة"))))),IF(R106=0,"⚠ أضف سطر عهدة أولًا",IF(OR(C106="",N(G106)=0),"⚠ أكمل التاريخ والقيمة",IF(S106="","⚠ التاريخ خارج السنة المالية",IF(H106="","⚠ اختر بند الموازنة",IF(I106="مرفوض","✖ مرفوض من المدير",IF(I106&lt;&gt;"موافق","⏳ بانتظار موافقة المدير",IF(K106&lt;&gt;"نعم","⚠ غير مسوى مع الحسابات","✔ معتمد ومسوى")))))))))</f>
        <v/>
      </c>
      <c r="R106">
        <f>N(R105)+IF(A106="عهدة",1,0)</f>
        <v/>
      </c>
      <c r="S106">
        <f>IF(C106="","",IF(AND(C106&gt;=DATE(2026,9,1),C106&lt;=DATE(2027,8,31)),(YEAR(C106)-2026)*12+MONTH(C106)-8,""))</f>
        <v/>
      </c>
      <c r="T106">
        <f>IF(AND(A106="مصروف",R106&gt;0,I106="موافق",S106&lt;&gt;"",H106&lt;&gt;""),N(G106),0)</f>
        <v/>
      </c>
    </row>
    <row r="107">
      <c r="A107" s="19" t="n"/>
      <c r="B107" s="20">
        <f>IF(A107="","",IF(R107=0,"⚠ أضف سطر عهدة أولًا","DMT-"&amp;TEXT(R107,"000")))</f>
        <v/>
      </c>
      <c r="C107" s="21" t="n"/>
      <c r="D107" s="20">
        <f>IF(C107="","",IF(S107="","خارج السنة المالية",INDEX(القوائم!$D$2:$D$13,S107)))</f>
        <v/>
      </c>
      <c r="E107" s="22" t="n"/>
      <c r="F107" s="23" t="n"/>
      <c r="G107" s="23" t="n"/>
      <c r="H107" s="22" t="n"/>
      <c r="I107" s="19" t="n"/>
      <c r="J107" s="21" t="n"/>
      <c r="K107" s="19" t="n"/>
      <c r="L107" s="19" t="n"/>
      <c r="M107" s="21" t="n"/>
      <c r="N107" s="22" t="n"/>
      <c r="O107" s="24">
        <f>IF(A107&lt;&gt;"عهدة","",SUMIFS($G$8:$G$5007,$B$8:$B$5007,B107,$A$8:$A$5007,"مصروف",$I$8:$I$5007,"&lt;&gt;مرفوض"))</f>
        <v/>
      </c>
      <c r="P107" s="25">
        <f>IF(A107&lt;&gt;"عهدة","",N(F107)-O107)</f>
        <v/>
      </c>
      <c r="Q107" s="26">
        <f>IF(A107="","",IF(A107="عهدة",IF(N(F107)=0,"⚠ أدخل قيمة العهدة",IF(P107&lt;0,"⛔ عجز / زيادة مصروفات "&amp;TEXT(-P107,"#,##0"),IF(COUNTIFS($B$8:$B$5007,B107,$A$8:$A$5007,"مصروف",$I$8:$I$5007,"&lt;&gt;مرفوض",$K$8:$K$5007,"&lt;&gt;نعم")&gt;0,"⚠ "&amp;COUNTIFS($B$8:$B$5007,B107,$A$8:$A$5007,"مصروف",$I$8:$I$5007,"&lt;&gt;مرفوض",$K$8:$K$5007,"&lt;&gt;نعم")&amp;" مصروف غير مسوى",IF(L107="تمت التسوية",IF(P107=0,"✔ متوازنة وتمت التسوية","✔ تمت التسوية – متبقي "&amp;TEXT(P107,"#,##0")),IF(P107&gt;0,"متبقي "&amp;TEXT(P107,"#,##0"),"✔ متوازنة"))))),IF(R107=0,"⚠ أضف سطر عهدة أولًا",IF(OR(C107="",N(G107)=0),"⚠ أكمل التاريخ والقيمة",IF(S107="","⚠ التاريخ خارج السنة المالية",IF(H107="","⚠ اختر بند الموازنة",IF(I107="مرفوض","✖ مرفوض من المدير",IF(I107&lt;&gt;"موافق","⏳ بانتظار موافقة المدير",IF(K107&lt;&gt;"نعم","⚠ غير مسوى مع الحسابات","✔ معتمد ومسوى")))))))))</f>
        <v/>
      </c>
      <c r="R107">
        <f>N(R106)+IF(A107="عهدة",1,0)</f>
        <v/>
      </c>
      <c r="S107">
        <f>IF(C107="","",IF(AND(C107&gt;=DATE(2026,9,1),C107&lt;=DATE(2027,8,31)),(YEAR(C107)-2026)*12+MONTH(C107)-8,""))</f>
        <v/>
      </c>
      <c r="T107">
        <f>IF(AND(A107="مصروف",R107&gt;0,I107="موافق",S107&lt;&gt;"",H107&lt;&gt;""),N(G107),0)</f>
        <v/>
      </c>
    </row>
    <row r="108">
      <c r="A108" s="19" t="n"/>
      <c r="B108" s="20">
        <f>IF(A108="","",IF(R108=0,"⚠ أضف سطر عهدة أولًا","DMT-"&amp;TEXT(R108,"000")))</f>
        <v/>
      </c>
      <c r="C108" s="21" t="n"/>
      <c r="D108" s="20">
        <f>IF(C108="","",IF(S108="","خارج السنة المالية",INDEX(القوائم!$D$2:$D$13,S108)))</f>
        <v/>
      </c>
      <c r="E108" s="22" t="n"/>
      <c r="F108" s="23" t="n"/>
      <c r="G108" s="23" t="n"/>
      <c r="H108" s="22" t="n"/>
      <c r="I108" s="19" t="n"/>
      <c r="J108" s="21" t="n"/>
      <c r="K108" s="19" t="n"/>
      <c r="L108" s="19" t="n"/>
      <c r="M108" s="21" t="n"/>
      <c r="N108" s="22" t="n"/>
      <c r="O108" s="24">
        <f>IF(A108&lt;&gt;"عهدة","",SUMIFS($G$8:$G$5007,$B$8:$B$5007,B108,$A$8:$A$5007,"مصروف",$I$8:$I$5007,"&lt;&gt;مرفوض"))</f>
        <v/>
      </c>
      <c r="P108" s="25">
        <f>IF(A108&lt;&gt;"عهدة","",N(F108)-O108)</f>
        <v/>
      </c>
      <c r="Q108" s="26">
        <f>IF(A108="","",IF(A108="عهدة",IF(N(F108)=0,"⚠ أدخل قيمة العهدة",IF(P108&lt;0,"⛔ عجز / زيادة مصروفات "&amp;TEXT(-P108,"#,##0"),IF(COUNTIFS($B$8:$B$5007,B108,$A$8:$A$5007,"مصروف",$I$8:$I$5007,"&lt;&gt;مرفوض",$K$8:$K$5007,"&lt;&gt;نعم")&gt;0,"⚠ "&amp;COUNTIFS($B$8:$B$5007,B108,$A$8:$A$5007,"مصروف",$I$8:$I$5007,"&lt;&gt;مرفوض",$K$8:$K$5007,"&lt;&gt;نعم")&amp;" مصروف غير مسوى",IF(L108="تمت التسوية",IF(P108=0,"✔ متوازنة وتمت التسوية","✔ تمت التسوية – متبقي "&amp;TEXT(P108,"#,##0")),IF(P108&gt;0,"متبقي "&amp;TEXT(P108,"#,##0"),"✔ متوازنة"))))),IF(R108=0,"⚠ أضف سطر عهدة أولًا",IF(OR(C108="",N(G108)=0),"⚠ أكمل التاريخ والقيمة",IF(S108="","⚠ التاريخ خارج السنة المالية",IF(H108="","⚠ اختر بند الموازنة",IF(I108="مرفوض","✖ مرفوض من المدير",IF(I108&lt;&gt;"موافق","⏳ بانتظار موافقة المدير",IF(K108&lt;&gt;"نعم","⚠ غير مسوى مع الحسابات","✔ معتمد ومسوى")))))))))</f>
        <v/>
      </c>
      <c r="R108">
        <f>N(R107)+IF(A108="عهدة",1,0)</f>
        <v/>
      </c>
      <c r="S108">
        <f>IF(C108="","",IF(AND(C108&gt;=DATE(2026,9,1),C108&lt;=DATE(2027,8,31)),(YEAR(C108)-2026)*12+MONTH(C108)-8,""))</f>
        <v/>
      </c>
      <c r="T108">
        <f>IF(AND(A108="مصروف",R108&gt;0,I108="موافق",S108&lt;&gt;"",H108&lt;&gt;""),N(G108),0)</f>
        <v/>
      </c>
    </row>
    <row r="109">
      <c r="A109" s="19" t="n"/>
      <c r="B109" s="20">
        <f>IF(A109="","",IF(R109=0,"⚠ أضف سطر عهدة أولًا","DMT-"&amp;TEXT(R109,"000")))</f>
        <v/>
      </c>
      <c r="C109" s="21" t="n"/>
      <c r="D109" s="20">
        <f>IF(C109="","",IF(S109="","خارج السنة المالية",INDEX(القوائم!$D$2:$D$13,S109)))</f>
        <v/>
      </c>
      <c r="E109" s="22" t="n"/>
      <c r="F109" s="23" t="n"/>
      <c r="G109" s="23" t="n"/>
      <c r="H109" s="22" t="n"/>
      <c r="I109" s="19" t="n"/>
      <c r="J109" s="21" t="n"/>
      <c r="K109" s="19" t="n"/>
      <c r="L109" s="19" t="n"/>
      <c r="M109" s="21" t="n"/>
      <c r="N109" s="22" t="n"/>
      <c r="O109" s="24">
        <f>IF(A109&lt;&gt;"عهدة","",SUMIFS($G$8:$G$5007,$B$8:$B$5007,B109,$A$8:$A$5007,"مصروف",$I$8:$I$5007,"&lt;&gt;مرفوض"))</f>
        <v/>
      </c>
      <c r="P109" s="25">
        <f>IF(A109&lt;&gt;"عهدة","",N(F109)-O109)</f>
        <v/>
      </c>
      <c r="Q109" s="26">
        <f>IF(A109="","",IF(A109="عهدة",IF(N(F109)=0,"⚠ أدخل قيمة العهدة",IF(P109&lt;0,"⛔ عجز / زيادة مصروفات "&amp;TEXT(-P109,"#,##0"),IF(COUNTIFS($B$8:$B$5007,B109,$A$8:$A$5007,"مصروف",$I$8:$I$5007,"&lt;&gt;مرفوض",$K$8:$K$5007,"&lt;&gt;نعم")&gt;0,"⚠ "&amp;COUNTIFS($B$8:$B$5007,B109,$A$8:$A$5007,"مصروف",$I$8:$I$5007,"&lt;&gt;مرفوض",$K$8:$K$5007,"&lt;&gt;نعم")&amp;" مصروف غير مسوى",IF(L109="تمت التسوية",IF(P109=0,"✔ متوازنة وتمت التسوية","✔ تمت التسوية – متبقي "&amp;TEXT(P109,"#,##0")),IF(P109&gt;0,"متبقي "&amp;TEXT(P109,"#,##0"),"✔ متوازنة"))))),IF(R109=0,"⚠ أضف سطر عهدة أولًا",IF(OR(C109="",N(G109)=0),"⚠ أكمل التاريخ والقيمة",IF(S109="","⚠ التاريخ خارج السنة المالية",IF(H109="","⚠ اختر بند الموازنة",IF(I109="مرفوض","✖ مرفوض من المدير",IF(I109&lt;&gt;"موافق","⏳ بانتظار موافقة المدير",IF(K109&lt;&gt;"نعم","⚠ غير مسوى مع الحسابات","✔ معتمد ومسوى")))))))))</f>
        <v/>
      </c>
      <c r="R109">
        <f>N(R108)+IF(A109="عهدة",1,0)</f>
        <v/>
      </c>
      <c r="S109">
        <f>IF(C109="","",IF(AND(C109&gt;=DATE(2026,9,1),C109&lt;=DATE(2027,8,31)),(YEAR(C109)-2026)*12+MONTH(C109)-8,""))</f>
        <v/>
      </c>
      <c r="T109">
        <f>IF(AND(A109="مصروف",R109&gt;0,I109="موافق",S109&lt;&gt;"",H109&lt;&gt;""),N(G109),0)</f>
        <v/>
      </c>
    </row>
    <row r="110">
      <c r="A110" s="19" t="n"/>
      <c r="B110" s="20">
        <f>IF(A110="","",IF(R110=0,"⚠ أضف سطر عهدة أولًا","DMT-"&amp;TEXT(R110,"000")))</f>
        <v/>
      </c>
      <c r="C110" s="21" t="n"/>
      <c r="D110" s="20">
        <f>IF(C110="","",IF(S110="","خارج السنة المالية",INDEX(القوائم!$D$2:$D$13,S110)))</f>
        <v/>
      </c>
      <c r="E110" s="22" t="n"/>
      <c r="F110" s="23" t="n"/>
      <c r="G110" s="23" t="n"/>
      <c r="H110" s="22" t="n"/>
      <c r="I110" s="19" t="n"/>
      <c r="J110" s="21" t="n"/>
      <c r="K110" s="19" t="n"/>
      <c r="L110" s="19" t="n"/>
      <c r="M110" s="21" t="n"/>
      <c r="N110" s="22" t="n"/>
      <c r="O110" s="24">
        <f>IF(A110&lt;&gt;"عهدة","",SUMIFS($G$8:$G$5007,$B$8:$B$5007,B110,$A$8:$A$5007,"مصروف",$I$8:$I$5007,"&lt;&gt;مرفوض"))</f>
        <v/>
      </c>
      <c r="P110" s="25">
        <f>IF(A110&lt;&gt;"عهدة","",N(F110)-O110)</f>
        <v/>
      </c>
      <c r="Q110" s="26">
        <f>IF(A110="","",IF(A110="عهدة",IF(N(F110)=0,"⚠ أدخل قيمة العهدة",IF(P110&lt;0,"⛔ عجز / زيادة مصروفات "&amp;TEXT(-P110,"#,##0"),IF(COUNTIFS($B$8:$B$5007,B110,$A$8:$A$5007,"مصروف",$I$8:$I$5007,"&lt;&gt;مرفوض",$K$8:$K$5007,"&lt;&gt;نعم")&gt;0,"⚠ "&amp;COUNTIFS($B$8:$B$5007,B110,$A$8:$A$5007,"مصروف",$I$8:$I$5007,"&lt;&gt;مرفوض",$K$8:$K$5007,"&lt;&gt;نعم")&amp;" مصروف غير مسوى",IF(L110="تمت التسوية",IF(P110=0,"✔ متوازنة وتمت التسوية","✔ تمت التسوية – متبقي "&amp;TEXT(P110,"#,##0")),IF(P110&gt;0,"متبقي "&amp;TEXT(P110,"#,##0"),"✔ متوازنة"))))),IF(R110=0,"⚠ أضف سطر عهدة أولًا",IF(OR(C110="",N(G110)=0),"⚠ أكمل التاريخ والقيمة",IF(S110="","⚠ التاريخ خارج السنة المالية",IF(H110="","⚠ اختر بند الموازنة",IF(I110="مرفوض","✖ مرفوض من المدير",IF(I110&lt;&gt;"موافق","⏳ بانتظار موافقة المدير",IF(K110&lt;&gt;"نعم","⚠ غير مسوى مع الحسابات","✔ معتمد ومسوى")))))))))</f>
        <v/>
      </c>
      <c r="R110">
        <f>N(R109)+IF(A110="عهدة",1,0)</f>
        <v/>
      </c>
      <c r="S110">
        <f>IF(C110="","",IF(AND(C110&gt;=DATE(2026,9,1),C110&lt;=DATE(2027,8,31)),(YEAR(C110)-2026)*12+MONTH(C110)-8,""))</f>
        <v/>
      </c>
      <c r="T110">
        <f>IF(AND(A110="مصروف",R110&gt;0,I110="موافق",S110&lt;&gt;"",H110&lt;&gt;""),N(G110),0)</f>
        <v/>
      </c>
    </row>
    <row r="111">
      <c r="A111" s="19" t="n"/>
      <c r="B111" s="20">
        <f>IF(A111="","",IF(R111=0,"⚠ أضف سطر عهدة أولًا","DMT-"&amp;TEXT(R111,"000")))</f>
        <v/>
      </c>
      <c r="C111" s="21" t="n"/>
      <c r="D111" s="20">
        <f>IF(C111="","",IF(S111="","خارج السنة المالية",INDEX(القوائم!$D$2:$D$13,S111)))</f>
        <v/>
      </c>
      <c r="E111" s="22" t="n"/>
      <c r="F111" s="23" t="n"/>
      <c r="G111" s="23" t="n"/>
      <c r="H111" s="22" t="n"/>
      <c r="I111" s="19" t="n"/>
      <c r="J111" s="21" t="n"/>
      <c r="K111" s="19" t="n"/>
      <c r="L111" s="19" t="n"/>
      <c r="M111" s="21" t="n"/>
      <c r="N111" s="22" t="n"/>
      <c r="O111" s="24">
        <f>IF(A111&lt;&gt;"عهدة","",SUMIFS($G$8:$G$5007,$B$8:$B$5007,B111,$A$8:$A$5007,"مصروف",$I$8:$I$5007,"&lt;&gt;مرفوض"))</f>
        <v/>
      </c>
      <c r="P111" s="25">
        <f>IF(A111&lt;&gt;"عهدة","",N(F111)-O111)</f>
        <v/>
      </c>
      <c r="Q111" s="26">
        <f>IF(A111="","",IF(A111="عهدة",IF(N(F111)=0,"⚠ أدخل قيمة العهدة",IF(P111&lt;0,"⛔ عجز / زيادة مصروفات "&amp;TEXT(-P111,"#,##0"),IF(COUNTIFS($B$8:$B$5007,B111,$A$8:$A$5007,"مصروف",$I$8:$I$5007,"&lt;&gt;مرفوض",$K$8:$K$5007,"&lt;&gt;نعم")&gt;0,"⚠ "&amp;COUNTIFS($B$8:$B$5007,B111,$A$8:$A$5007,"مصروف",$I$8:$I$5007,"&lt;&gt;مرفوض",$K$8:$K$5007,"&lt;&gt;نعم")&amp;" مصروف غير مسوى",IF(L111="تمت التسوية",IF(P111=0,"✔ متوازنة وتمت التسوية","✔ تمت التسوية – متبقي "&amp;TEXT(P111,"#,##0")),IF(P111&gt;0,"متبقي "&amp;TEXT(P111,"#,##0"),"✔ متوازنة"))))),IF(R111=0,"⚠ أضف سطر عهدة أولًا",IF(OR(C111="",N(G111)=0),"⚠ أكمل التاريخ والقيمة",IF(S111="","⚠ التاريخ خارج السنة المالية",IF(H111="","⚠ اختر بند الموازنة",IF(I111="مرفوض","✖ مرفوض من المدير",IF(I111&lt;&gt;"موافق","⏳ بانتظار موافقة المدير",IF(K111&lt;&gt;"نعم","⚠ غير مسوى مع الحسابات","✔ معتمد ومسوى")))))))))</f>
        <v/>
      </c>
      <c r="R111">
        <f>N(R110)+IF(A111="عهدة",1,0)</f>
        <v/>
      </c>
      <c r="S111">
        <f>IF(C111="","",IF(AND(C111&gt;=DATE(2026,9,1),C111&lt;=DATE(2027,8,31)),(YEAR(C111)-2026)*12+MONTH(C111)-8,""))</f>
        <v/>
      </c>
      <c r="T111">
        <f>IF(AND(A111="مصروف",R111&gt;0,I111="موافق",S111&lt;&gt;"",H111&lt;&gt;""),N(G111),0)</f>
        <v/>
      </c>
    </row>
    <row r="112">
      <c r="A112" s="19" t="n"/>
      <c r="B112" s="20">
        <f>IF(A112="","",IF(R112=0,"⚠ أضف سطر عهدة أولًا","DMT-"&amp;TEXT(R112,"000")))</f>
        <v/>
      </c>
      <c r="C112" s="21" t="n"/>
      <c r="D112" s="20">
        <f>IF(C112="","",IF(S112="","خارج السنة المالية",INDEX(القوائم!$D$2:$D$13,S112)))</f>
        <v/>
      </c>
      <c r="E112" s="22" t="n"/>
      <c r="F112" s="23" t="n"/>
      <c r="G112" s="23" t="n"/>
      <c r="H112" s="22" t="n"/>
      <c r="I112" s="19" t="n"/>
      <c r="J112" s="21" t="n"/>
      <c r="K112" s="19" t="n"/>
      <c r="L112" s="19" t="n"/>
      <c r="M112" s="21" t="n"/>
      <c r="N112" s="22" t="n"/>
      <c r="O112" s="24">
        <f>IF(A112&lt;&gt;"عهدة","",SUMIFS($G$8:$G$5007,$B$8:$B$5007,B112,$A$8:$A$5007,"مصروف",$I$8:$I$5007,"&lt;&gt;مرفوض"))</f>
        <v/>
      </c>
      <c r="P112" s="25">
        <f>IF(A112&lt;&gt;"عهدة","",N(F112)-O112)</f>
        <v/>
      </c>
      <c r="Q112" s="26">
        <f>IF(A112="","",IF(A112="عهدة",IF(N(F112)=0,"⚠ أدخل قيمة العهدة",IF(P112&lt;0,"⛔ عجز / زيادة مصروفات "&amp;TEXT(-P112,"#,##0"),IF(COUNTIFS($B$8:$B$5007,B112,$A$8:$A$5007,"مصروف",$I$8:$I$5007,"&lt;&gt;مرفوض",$K$8:$K$5007,"&lt;&gt;نعم")&gt;0,"⚠ "&amp;COUNTIFS($B$8:$B$5007,B112,$A$8:$A$5007,"مصروف",$I$8:$I$5007,"&lt;&gt;مرفوض",$K$8:$K$5007,"&lt;&gt;نعم")&amp;" مصروف غير مسوى",IF(L112="تمت التسوية",IF(P112=0,"✔ متوازنة وتمت التسوية","✔ تمت التسوية – متبقي "&amp;TEXT(P112,"#,##0")),IF(P112&gt;0,"متبقي "&amp;TEXT(P112,"#,##0"),"✔ متوازنة"))))),IF(R112=0,"⚠ أضف سطر عهدة أولًا",IF(OR(C112="",N(G112)=0),"⚠ أكمل التاريخ والقيمة",IF(S112="","⚠ التاريخ خارج السنة المالية",IF(H112="","⚠ اختر بند الموازنة",IF(I112="مرفوض","✖ مرفوض من المدير",IF(I112&lt;&gt;"موافق","⏳ بانتظار موافقة المدير",IF(K112&lt;&gt;"نعم","⚠ غير مسوى مع الحسابات","✔ معتمد ومسوى")))))))))</f>
        <v/>
      </c>
      <c r="R112">
        <f>N(R111)+IF(A112="عهدة",1,0)</f>
        <v/>
      </c>
      <c r="S112">
        <f>IF(C112="","",IF(AND(C112&gt;=DATE(2026,9,1),C112&lt;=DATE(2027,8,31)),(YEAR(C112)-2026)*12+MONTH(C112)-8,""))</f>
        <v/>
      </c>
      <c r="T112">
        <f>IF(AND(A112="مصروف",R112&gt;0,I112="موافق",S112&lt;&gt;"",H112&lt;&gt;""),N(G112),0)</f>
        <v/>
      </c>
    </row>
    <row r="113">
      <c r="A113" s="19" t="n"/>
      <c r="B113" s="20">
        <f>IF(A113="","",IF(R113=0,"⚠ أضف سطر عهدة أولًا","DMT-"&amp;TEXT(R113,"000")))</f>
        <v/>
      </c>
      <c r="C113" s="21" t="n"/>
      <c r="D113" s="20">
        <f>IF(C113="","",IF(S113="","خارج السنة المالية",INDEX(القوائم!$D$2:$D$13,S113)))</f>
        <v/>
      </c>
      <c r="E113" s="22" t="n"/>
      <c r="F113" s="23" t="n"/>
      <c r="G113" s="23" t="n"/>
      <c r="H113" s="22" t="n"/>
      <c r="I113" s="19" t="n"/>
      <c r="J113" s="21" t="n"/>
      <c r="K113" s="19" t="n"/>
      <c r="L113" s="19" t="n"/>
      <c r="M113" s="21" t="n"/>
      <c r="N113" s="22" t="n"/>
      <c r="O113" s="24">
        <f>IF(A113&lt;&gt;"عهدة","",SUMIFS($G$8:$G$5007,$B$8:$B$5007,B113,$A$8:$A$5007,"مصروف",$I$8:$I$5007,"&lt;&gt;مرفوض"))</f>
        <v/>
      </c>
      <c r="P113" s="25">
        <f>IF(A113&lt;&gt;"عهدة","",N(F113)-O113)</f>
        <v/>
      </c>
      <c r="Q113" s="26">
        <f>IF(A113="","",IF(A113="عهدة",IF(N(F113)=0,"⚠ أدخل قيمة العهدة",IF(P113&lt;0,"⛔ عجز / زيادة مصروفات "&amp;TEXT(-P113,"#,##0"),IF(COUNTIFS($B$8:$B$5007,B113,$A$8:$A$5007,"مصروف",$I$8:$I$5007,"&lt;&gt;مرفوض",$K$8:$K$5007,"&lt;&gt;نعم")&gt;0,"⚠ "&amp;COUNTIFS($B$8:$B$5007,B113,$A$8:$A$5007,"مصروف",$I$8:$I$5007,"&lt;&gt;مرفوض",$K$8:$K$5007,"&lt;&gt;نعم")&amp;" مصروف غير مسوى",IF(L113="تمت التسوية",IF(P113=0,"✔ متوازنة وتمت التسوية","✔ تمت التسوية – متبقي "&amp;TEXT(P113,"#,##0")),IF(P113&gt;0,"متبقي "&amp;TEXT(P113,"#,##0"),"✔ متوازنة"))))),IF(R113=0,"⚠ أضف سطر عهدة أولًا",IF(OR(C113="",N(G113)=0),"⚠ أكمل التاريخ والقيمة",IF(S113="","⚠ التاريخ خارج السنة المالية",IF(H113="","⚠ اختر بند الموازنة",IF(I113="مرفوض","✖ مرفوض من المدير",IF(I113&lt;&gt;"موافق","⏳ بانتظار موافقة المدير",IF(K113&lt;&gt;"نعم","⚠ غير مسوى مع الحسابات","✔ معتمد ومسوى")))))))))</f>
        <v/>
      </c>
      <c r="R113">
        <f>N(R112)+IF(A113="عهدة",1,0)</f>
        <v/>
      </c>
      <c r="S113">
        <f>IF(C113="","",IF(AND(C113&gt;=DATE(2026,9,1),C113&lt;=DATE(2027,8,31)),(YEAR(C113)-2026)*12+MONTH(C113)-8,""))</f>
        <v/>
      </c>
      <c r="T113">
        <f>IF(AND(A113="مصروف",R113&gt;0,I113="موافق",S113&lt;&gt;"",H113&lt;&gt;""),N(G113),0)</f>
        <v/>
      </c>
    </row>
    <row r="114">
      <c r="A114" s="19" t="n"/>
      <c r="B114" s="20">
        <f>IF(A114="","",IF(R114=0,"⚠ أضف سطر عهدة أولًا","DMT-"&amp;TEXT(R114,"000")))</f>
        <v/>
      </c>
      <c r="C114" s="21" t="n"/>
      <c r="D114" s="20">
        <f>IF(C114="","",IF(S114="","خارج السنة المالية",INDEX(القوائم!$D$2:$D$13,S114)))</f>
        <v/>
      </c>
      <c r="E114" s="22" t="n"/>
      <c r="F114" s="23" t="n"/>
      <c r="G114" s="23" t="n"/>
      <c r="H114" s="22" t="n"/>
      <c r="I114" s="19" t="n"/>
      <c r="J114" s="21" t="n"/>
      <c r="K114" s="19" t="n"/>
      <c r="L114" s="19" t="n"/>
      <c r="M114" s="21" t="n"/>
      <c r="N114" s="22" t="n"/>
      <c r="O114" s="24">
        <f>IF(A114&lt;&gt;"عهدة","",SUMIFS($G$8:$G$5007,$B$8:$B$5007,B114,$A$8:$A$5007,"مصروف",$I$8:$I$5007,"&lt;&gt;مرفوض"))</f>
        <v/>
      </c>
      <c r="P114" s="25">
        <f>IF(A114&lt;&gt;"عهدة","",N(F114)-O114)</f>
        <v/>
      </c>
      <c r="Q114" s="26">
        <f>IF(A114="","",IF(A114="عهدة",IF(N(F114)=0,"⚠ أدخل قيمة العهدة",IF(P114&lt;0,"⛔ عجز / زيادة مصروفات "&amp;TEXT(-P114,"#,##0"),IF(COUNTIFS($B$8:$B$5007,B114,$A$8:$A$5007,"مصروف",$I$8:$I$5007,"&lt;&gt;مرفوض",$K$8:$K$5007,"&lt;&gt;نعم")&gt;0,"⚠ "&amp;COUNTIFS($B$8:$B$5007,B114,$A$8:$A$5007,"مصروف",$I$8:$I$5007,"&lt;&gt;مرفوض",$K$8:$K$5007,"&lt;&gt;نعم")&amp;" مصروف غير مسوى",IF(L114="تمت التسوية",IF(P114=0,"✔ متوازنة وتمت التسوية","✔ تمت التسوية – متبقي "&amp;TEXT(P114,"#,##0")),IF(P114&gt;0,"متبقي "&amp;TEXT(P114,"#,##0"),"✔ متوازنة"))))),IF(R114=0,"⚠ أضف سطر عهدة أولًا",IF(OR(C114="",N(G114)=0),"⚠ أكمل التاريخ والقيمة",IF(S114="","⚠ التاريخ خارج السنة المالية",IF(H114="","⚠ اختر بند الموازنة",IF(I114="مرفوض","✖ مرفوض من المدير",IF(I114&lt;&gt;"موافق","⏳ بانتظار موافقة المدير",IF(K114&lt;&gt;"نعم","⚠ غير مسوى مع الحسابات","✔ معتمد ومسوى")))))))))</f>
        <v/>
      </c>
      <c r="R114">
        <f>N(R113)+IF(A114="عهدة",1,0)</f>
        <v/>
      </c>
      <c r="S114">
        <f>IF(C114="","",IF(AND(C114&gt;=DATE(2026,9,1),C114&lt;=DATE(2027,8,31)),(YEAR(C114)-2026)*12+MONTH(C114)-8,""))</f>
        <v/>
      </c>
      <c r="T114">
        <f>IF(AND(A114="مصروف",R114&gt;0,I114="موافق",S114&lt;&gt;"",H114&lt;&gt;""),N(G114),0)</f>
        <v/>
      </c>
    </row>
    <row r="115">
      <c r="A115" s="19" t="n"/>
      <c r="B115" s="20">
        <f>IF(A115="","",IF(R115=0,"⚠ أضف سطر عهدة أولًا","DMT-"&amp;TEXT(R115,"000")))</f>
        <v/>
      </c>
      <c r="C115" s="21" t="n"/>
      <c r="D115" s="20">
        <f>IF(C115="","",IF(S115="","خارج السنة المالية",INDEX(القوائم!$D$2:$D$13,S115)))</f>
        <v/>
      </c>
      <c r="E115" s="22" t="n"/>
      <c r="F115" s="23" t="n"/>
      <c r="G115" s="23" t="n"/>
      <c r="H115" s="22" t="n"/>
      <c r="I115" s="19" t="n"/>
      <c r="J115" s="21" t="n"/>
      <c r="K115" s="19" t="n"/>
      <c r="L115" s="19" t="n"/>
      <c r="M115" s="21" t="n"/>
      <c r="N115" s="22" t="n"/>
      <c r="O115" s="24">
        <f>IF(A115&lt;&gt;"عهدة","",SUMIFS($G$8:$G$5007,$B$8:$B$5007,B115,$A$8:$A$5007,"مصروف",$I$8:$I$5007,"&lt;&gt;مرفوض"))</f>
        <v/>
      </c>
      <c r="P115" s="25">
        <f>IF(A115&lt;&gt;"عهدة","",N(F115)-O115)</f>
        <v/>
      </c>
      <c r="Q115" s="26">
        <f>IF(A115="","",IF(A115="عهدة",IF(N(F115)=0,"⚠ أدخل قيمة العهدة",IF(P115&lt;0,"⛔ عجز / زيادة مصروفات "&amp;TEXT(-P115,"#,##0"),IF(COUNTIFS($B$8:$B$5007,B115,$A$8:$A$5007,"مصروف",$I$8:$I$5007,"&lt;&gt;مرفوض",$K$8:$K$5007,"&lt;&gt;نعم")&gt;0,"⚠ "&amp;COUNTIFS($B$8:$B$5007,B115,$A$8:$A$5007,"مصروف",$I$8:$I$5007,"&lt;&gt;مرفوض",$K$8:$K$5007,"&lt;&gt;نعم")&amp;" مصروف غير مسوى",IF(L115="تمت التسوية",IF(P115=0,"✔ متوازنة وتمت التسوية","✔ تمت التسوية – متبقي "&amp;TEXT(P115,"#,##0")),IF(P115&gt;0,"متبقي "&amp;TEXT(P115,"#,##0"),"✔ متوازنة"))))),IF(R115=0,"⚠ أضف سطر عهدة أولًا",IF(OR(C115="",N(G115)=0),"⚠ أكمل التاريخ والقيمة",IF(S115="","⚠ التاريخ خارج السنة المالية",IF(H115="","⚠ اختر بند الموازنة",IF(I115="مرفوض","✖ مرفوض من المدير",IF(I115&lt;&gt;"موافق","⏳ بانتظار موافقة المدير",IF(K115&lt;&gt;"نعم","⚠ غير مسوى مع الحسابات","✔ معتمد ومسوى")))))))))</f>
        <v/>
      </c>
      <c r="R115">
        <f>N(R114)+IF(A115="عهدة",1,0)</f>
        <v/>
      </c>
      <c r="S115">
        <f>IF(C115="","",IF(AND(C115&gt;=DATE(2026,9,1),C115&lt;=DATE(2027,8,31)),(YEAR(C115)-2026)*12+MONTH(C115)-8,""))</f>
        <v/>
      </c>
      <c r="T115">
        <f>IF(AND(A115="مصروف",R115&gt;0,I115="موافق",S115&lt;&gt;"",H115&lt;&gt;""),N(G115),0)</f>
        <v/>
      </c>
    </row>
    <row r="116">
      <c r="A116" s="19" t="n"/>
      <c r="B116" s="20">
        <f>IF(A116="","",IF(R116=0,"⚠ أضف سطر عهدة أولًا","DMT-"&amp;TEXT(R116,"000")))</f>
        <v/>
      </c>
      <c r="C116" s="21" t="n"/>
      <c r="D116" s="20">
        <f>IF(C116="","",IF(S116="","خارج السنة المالية",INDEX(القوائم!$D$2:$D$13,S116)))</f>
        <v/>
      </c>
      <c r="E116" s="22" t="n"/>
      <c r="F116" s="23" t="n"/>
      <c r="G116" s="23" t="n"/>
      <c r="H116" s="22" t="n"/>
      <c r="I116" s="19" t="n"/>
      <c r="J116" s="21" t="n"/>
      <c r="K116" s="19" t="n"/>
      <c r="L116" s="19" t="n"/>
      <c r="M116" s="21" t="n"/>
      <c r="N116" s="22" t="n"/>
      <c r="O116" s="24">
        <f>IF(A116&lt;&gt;"عهدة","",SUMIFS($G$8:$G$5007,$B$8:$B$5007,B116,$A$8:$A$5007,"مصروف",$I$8:$I$5007,"&lt;&gt;مرفوض"))</f>
        <v/>
      </c>
      <c r="P116" s="25">
        <f>IF(A116&lt;&gt;"عهدة","",N(F116)-O116)</f>
        <v/>
      </c>
      <c r="Q116" s="26">
        <f>IF(A116="","",IF(A116="عهدة",IF(N(F116)=0,"⚠ أدخل قيمة العهدة",IF(P116&lt;0,"⛔ عجز / زيادة مصروفات "&amp;TEXT(-P116,"#,##0"),IF(COUNTIFS($B$8:$B$5007,B116,$A$8:$A$5007,"مصروف",$I$8:$I$5007,"&lt;&gt;مرفوض",$K$8:$K$5007,"&lt;&gt;نعم")&gt;0,"⚠ "&amp;COUNTIFS($B$8:$B$5007,B116,$A$8:$A$5007,"مصروف",$I$8:$I$5007,"&lt;&gt;مرفوض",$K$8:$K$5007,"&lt;&gt;نعم")&amp;" مصروف غير مسوى",IF(L116="تمت التسوية",IF(P116=0,"✔ متوازنة وتمت التسوية","✔ تمت التسوية – متبقي "&amp;TEXT(P116,"#,##0")),IF(P116&gt;0,"متبقي "&amp;TEXT(P116,"#,##0"),"✔ متوازنة"))))),IF(R116=0,"⚠ أضف سطر عهدة أولًا",IF(OR(C116="",N(G116)=0),"⚠ أكمل التاريخ والقيمة",IF(S116="","⚠ التاريخ خارج السنة المالية",IF(H116="","⚠ اختر بند الموازنة",IF(I116="مرفوض","✖ مرفوض من المدير",IF(I116&lt;&gt;"موافق","⏳ بانتظار موافقة المدير",IF(K116&lt;&gt;"نعم","⚠ غير مسوى مع الحسابات","✔ معتمد ومسوى")))))))))</f>
        <v/>
      </c>
      <c r="R116">
        <f>N(R115)+IF(A116="عهدة",1,0)</f>
        <v/>
      </c>
      <c r="S116">
        <f>IF(C116="","",IF(AND(C116&gt;=DATE(2026,9,1),C116&lt;=DATE(2027,8,31)),(YEAR(C116)-2026)*12+MONTH(C116)-8,""))</f>
        <v/>
      </c>
      <c r="T116">
        <f>IF(AND(A116="مصروف",R116&gt;0,I116="موافق",S116&lt;&gt;"",H116&lt;&gt;""),N(G116),0)</f>
        <v/>
      </c>
    </row>
    <row r="117">
      <c r="A117" s="19" t="n"/>
      <c r="B117" s="20">
        <f>IF(A117="","",IF(R117=0,"⚠ أضف سطر عهدة أولًا","DMT-"&amp;TEXT(R117,"000")))</f>
        <v/>
      </c>
      <c r="C117" s="21" t="n"/>
      <c r="D117" s="20">
        <f>IF(C117="","",IF(S117="","خارج السنة المالية",INDEX(القوائم!$D$2:$D$13,S117)))</f>
        <v/>
      </c>
      <c r="E117" s="22" t="n"/>
      <c r="F117" s="23" t="n"/>
      <c r="G117" s="23" t="n"/>
      <c r="H117" s="22" t="n"/>
      <c r="I117" s="19" t="n"/>
      <c r="J117" s="21" t="n"/>
      <c r="K117" s="19" t="n"/>
      <c r="L117" s="19" t="n"/>
      <c r="M117" s="21" t="n"/>
      <c r="N117" s="22" t="n"/>
      <c r="O117" s="24">
        <f>IF(A117&lt;&gt;"عهدة","",SUMIFS($G$8:$G$5007,$B$8:$B$5007,B117,$A$8:$A$5007,"مصروف",$I$8:$I$5007,"&lt;&gt;مرفوض"))</f>
        <v/>
      </c>
      <c r="P117" s="25">
        <f>IF(A117&lt;&gt;"عهدة","",N(F117)-O117)</f>
        <v/>
      </c>
      <c r="Q117" s="26">
        <f>IF(A117="","",IF(A117="عهدة",IF(N(F117)=0,"⚠ أدخل قيمة العهدة",IF(P117&lt;0,"⛔ عجز / زيادة مصروفات "&amp;TEXT(-P117,"#,##0"),IF(COUNTIFS($B$8:$B$5007,B117,$A$8:$A$5007,"مصروف",$I$8:$I$5007,"&lt;&gt;مرفوض",$K$8:$K$5007,"&lt;&gt;نعم")&gt;0,"⚠ "&amp;COUNTIFS($B$8:$B$5007,B117,$A$8:$A$5007,"مصروف",$I$8:$I$5007,"&lt;&gt;مرفوض",$K$8:$K$5007,"&lt;&gt;نعم")&amp;" مصروف غير مسوى",IF(L117="تمت التسوية",IF(P117=0,"✔ متوازنة وتمت التسوية","✔ تمت التسوية – متبقي "&amp;TEXT(P117,"#,##0")),IF(P117&gt;0,"متبقي "&amp;TEXT(P117,"#,##0"),"✔ متوازنة"))))),IF(R117=0,"⚠ أضف سطر عهدة أولًا",IF(OR(C117="",N(G117)=0),"⚠ أكمل التاريخ والقيمة",IF(S117="","⚠ التاريخ خارج السنة المالية",IF(H117="","⚠ اختر بند الموازنة",IF(I117="مرفوض","✖ مرفوض من المدير",IF(I117&lt;&gt;"موافق","⏳ بانتظار موافقة المدير",IF(K117&lt;&gt;"نعم","⚠ غير مسوى مع الحسابات","✔ معتمد ومسوى")))))))))</f>
        <v/>
      </c>
      <c r="R117">
        <f>N(R116)+IF(A117="عهدة",1,0)</f>
        <v/>
      </c>
      <c r="S117">
        <f>IF(C117="","",IF(AND(C117&gt;=DATE(2026,9,1),C117&lt;=DATE(2027,8,31)),(YEAR(C117)-2026)*12+MONTH(C117)-8,""))</f>
        <v/>
      </c>
      <c r="T117">
        <f>IF(AND(A117="مصروف",R117&gt;0,I117="موافق",S117&lt;&gt;"",H117&lt;&gt;""),N(G117),0)</f>
        <v/>
      </c>
    </row>
    <row r="118">
      <c r="A118" s="19" t="n"/>
      <c r="B118" s="20">
        <f>IF(A118="","",IF(R118=0,"⚠ أضف سطر عهدة أولًا","DMT-"&amp;TEXT(R118,"000")))</f>
        <v/>
      </c>
      <c r="C118" s="21" t="n"/>
      <c r="D118" s="20">
        <f>IF(C118="","",IF(S118="","خارج السنة المالية",INDEX(القوائم!$D$2:$D$13,S118)))</f>
        <v/>
      </c>
      <c r="E118" s="22" t="n"/>
      <c r="F118" s="23" t="n"/>
      <c r="G118" s="23" t="n"/>
      <c r="H118" s="22" t="n"/>
      <c r="I118" s="19" t="n"/>
      <c r="J118" s="21" t="n"/>
      <c r="K118" s="19" t="n"/>
      <c r="L118" s="19" t="n"/>
      <c r="M118" s="21" t="n"/>
      <c r="N118" s="22" t="n"/>
      <c r="O118" s="24">
        <f>IF(A118&lt;&gt;"عهدة","",SUMIFS($G$8:$G$5007,$B$8:$B$5007,B118,$A$8:$A$5007,"مصروف",$I$8:$I$5007,"&lt;&gt;مرفوض"))</f>
        <v/>
      </c>
      <c r="P118" s="25">
        <f>IF(A118&lt;&gt;"عهدة","",N(F118)-O118)</f>
        <v/>
      </c>
      <c r="Q118" s="26">
        <f>IF(A118="","",IF(A118="عهدة",IF(N(F118)=0,"⚠ أدخل قيمة العهدة",IF(P118&lt;0,"⛔ عجز / زيادة مصروفات "&amp;TEXT(-P118,"#,##0"),IF(COUNTIFS($B$8:$B$5007,B118,$A$8:$A$5007,"مصروف",$I$8:$I$5007,"&lt;&gt;مرفوض",$K$8:$K$5007,"&lt;&gt;نعم")&gt;0,"⚠ "&amp;COUNTIFS($B$8:$B$5007,B118,$A$8:$A$5007,"مصروف",$I$8:$I$5007,"&lt;&gt;مرفوض",$K$8:$K$5007,"&lt;&gt;نعم")&amp;" مصروف غير مسوى",IF(L118="تمت التسوية",IF(P118=0,"✔ متوازنة وتمت التسوية","✔ تمت التسوية – متبقي "&amp;TEXT(P118,"#,##0")),IF(P118&gt;0,"متبقي "&amp;TEXT(P118,"#,##0"),"✔ متوازنة"))))),IF(R118=0,"⚠ أضف سطر عهدة أولًا",IF(OR(C118="",N(G118)=0),"⚠ أكمل التاريخ والقيمة",IF(S118="","⚠ التاريخ خارج السنة المالية",IF(H118="","⚠ اختر بند الموازنة",IF(I118="مرفوض","✖ مرفوض من المدير",IF(I118&lt;&gt;"موافق","⏳ بانتظار موافقة المدير",IF(K118&lt;&gt;"نعم","⚠ غير مسوى مع الحسابات","✔ معتمد ومسوى")))))))))</f>
        <v/>
      </c>
      <c r="R118">
        <f>N(R117)+IF(A118="عهدة",1,0)</f>
        <v/>
      </c>
      <c r="S118">
        <f>IF(C118="","",IF(AND(C118&gt;=DATE(2026,9,1),C118&lt;=DATE(2027,8,31)),(YEAR(C118)-2026)*12+MONTH(C118)-8,""))</f>
        <v/>
      </c>
      <c r="T118">
        <f>IF(AND(A118="مصروف",R118&gt;0,I118="موافق",S118&lt;&gt;"",H118&lt;&gt;""),N(G118),0)</f>
        <v/>
      </c>
    </row>
    <row r="119">
      <c r="A119" s="19" t="n"/>
      <c r="B119" s="20">
        <f>IF(A119="","",IF(R119=0,"⚠ أضف سطر عهدة أولًا","DMT-"&amp;TEXT(R119,"000")))</f>
        <v/>
      </c>
      <c r="C119" s="21" t="n"/>
      <c r="D119" s="20">
        <f>IF(C119="","",IF(S119="","خارج السنة المالية",INDEX(القوائم!$D$2:$D$13,S119)))</f>
        <v/>
      </c>
      <c r="E119" s="22" t="n"/>
      <c r="F119" s="23" t="n"/>
      <c r="G119" s="23" t="n"/>
      <c r="H119" s="22" t="n"/>
      <c r="I119" s="19" t="n"/>
      <c r="J119" s="21" t="n"/>
      <c r="K119" s="19" t="n"/>
      <c r="L119" s="19" t="n"/>
      <c r="M119" s="21" t="n"/>
      <c r="N119" s="22" t="n"/>
      <c r="O119" s="24">
        <f>IF(A119&lt;&gt;"عهدة","",SUMIFS($G$8:$G$5007,$B$8:$B$5007,B119,$A$8:$A$5007,"مصروف",$I$8:$I$5007,"&lt;&gt;مرفوض"))</f>
        <v/>
      </c>
      <c r="P119" s="25">
        <f>IF(A119&lt;&gt;"عهدة","",N(F119)-O119)</f>
        <v/>
      </c>
      <c r="Q119" s="26">
        <f>IF(A119="","",IF(A119="عهدة",IF(N(F119)=0,"⚠ أدخل قيمة العهدة",IF(P119&lt;0,"⛔ عجز / زيادة مصروفات "&amp;TEXT(-P119,"#,##0"),IF(COUNTIFS($B$8:$B$5007,B119,$A$8:$A$5007,"مصروف",$I$8:$I$5007,"&lt;&gt;مرفوض",$K$8:$K$5007,"&lt;&gt;نعم")&gt;0,"⚠ "&amp;COUNTIFS($B$8:$B$5007,B119,$A$8:$A$5007,"مصروف",$I$8:$I$5007,"&lt;&gt;مرفوض",$K$8:$K$5007,"&lt;&gt;نعم")&amp;" مصروف غير مسوى",IF(L119="تمت التسوية",IF(P119=0,"✔ متوازنة وتمت التسوية","✔ تمت التسوية – متبقي "&amp;TEXT(P119,"#,##0")),IF(P119&gt;0,"متبقي "&amp;TEXT(P119,"#,##0"),"✔ متوازنة"))))),IF(R119=0,"⚠ أضف سطر عهدة أولًا",IF(OR(C119="",N(G119)=0),"⚠ أكمل التاريخ والقيمة",IF(S119="","⚠ التاريخ خارج السنة المالية",IF(H119="","⚠ اختر بند الموازنة",IF(I119="مرفوض","✖ مرفوض من المدير",IF(I119&lt;&gt;"موافق","⏳ بانتظار موافقة المدير",IF(K119&lt;&gt;"نعم","⚠ غير مسوى مع الحسابات","✔ معتمد ومسوى")))))))))</f>
        <v/>
      </c>
      <c r="R119">
        <f>N(R118)+IF(A119="عهدة",1,0)</f>
        <v/>
      </c>
      <c r="S119">
        <f>IF(C119="","",IF(AND(C119&gt;=DATE(2026,9,1),C119&lt;=DATE(2027,8,31)),(YEAR(C119)-2026)*12+MONTH(C119)-8,""))</f>
        <v/>
      </c>
      <c r="T119">
        <f>IF(AND(A119="مصروف",R119&gt;0,I119="موافق",S119&lt;&gt;"",H119&lt;&gt;""),N(G119),0)</f>
        <v/>
      </c>
    </row>
    <row r="120">
      <c r="A120" s="19" t="n"/>
      <c r="B120" s="20">
        <f>IF(A120="","",IF(R120=0,"⚠ أضف سطر عهدة أولًا","DMT-"&amp;TEXT(R120,"000")))</f>
        <v/>
      </c>
      <c r="C120" s="21" t="n"/>
      <c r="D120" s="20">
        <f>IF(C120="","",IF(S120="","خارج السنة المالية",INDEX(القوائم!$D$2:$D$13,S120)))</f>
        <v/>
      </c>
      <c r="E120" s="22" t="n"/>
      <c r="F120" s="23" t="n"/>
      <c r="G120" s="23" t="n"/>
      <c r="H120" s="22" t="n"/>
      <c r="I120" s="19" t="n"/>
      <c r="J120" s="21" t="n"/>
      <c r="K120" s="19" t="n"/>
      <c r="L120" s="19" t="n"/>
      <c r="M120" s="21" t="n"/>
      <c r="N120" s="22" t="n"/>
      <c r="O120" s="24">
        <f>IF(A120&lt;&gt;"عهدة","",SUMIFS($G$8:$G$5007,$B$8:$B$5007,B120,$A$8:$A$5007,"مصروف",$I$8:$I$5007,"&lt;&gt;مرفوض"))</f>
        <v/>
      </c>
      <c r="P120" s="25">
        <f>IF(A120&lt;&gt;"عهدة","",N(F120)-O120)</f>
        <v/>
      </c>
      <c r="Q120" s="26">
        <f>IF(A120="","",IF(A120="عهدة",IF(N(F120)=0,"⚠ أدخل قيمة العهدة",IF(P120&lt;0,"⛔ عجز / زيادة مصروفات "&amp;TEXT(-P120,"#,##0"),IF(COUNTIFS($B$8:$B$5007,B120,$A$8:$A$5007,"مصروف",$I$8:$I$5007,"&lt;&gt;مرفوض",$K$8:$K$5007,"&lt;&gt;نعم")&gt;0,"⚠ "&amp;COUNTIFS($B$8:$B$5007,B120,$A$8:$A$5007,"مصروف",$I$8:$I$5007,"&lt;&gt;مرفوض",$K$8:$K$5007,"&lt;&gt;نعم")&amp;" مصروف غير مسوى",IF(L120="تمت التسوية",IF(P120=0,"✔ متوازنة وتمت التسوية","✔ تمت التسوية – متبقي "&amp;TEXT(P120,"#,##0")),IF(P120&gt;0,"متبقي "&amp;TEXT(P120,"#,##0"),"✔ متوازنة"))))),IF(R120=0,"⚠ أضف سطر عهدة أولًا",IF(OR(C120="",N(G120)=0),"⚠ أكمل التاريخ والقيمة",IF(S120="","⚠ التاريخ خارج السنة المالية",IF(H120="","⚠ اختر بند الموازنة",IF(I120="مرفوض","✖ مرفوض من المدير",IF(I120&lt;&gt;"موافق","⏳ بانتظار موافقة المدير",IF(K120&lt;&gt;"نعم","⚠ غير مسوى مع الحسابات","✔ معتمد ومسوى")))))))))</f>
        <v/>
      </c>
      <c r="R120">
        <f>N(R119)+IF(A120="عهدة",1,0)</f>
        <v/>
      </c>
      <c r="S120">
        <f>IF(C120="","",IF(AND(C120&gt;=DATE(2026,9,1),C120&lt;=DATE(2027,8,31)),(YEAR(C120)-2026)*12+MONTH(C120)-8,""))</f>
        <v/>
      </c>
      <c r="T120">
        <f>IF(AND(A120="مصروف",R120&gt;0,I120="موافق",S120&lt;&gt;"",H120&lt;&gt;""),N(G120),0)</f>
        <v/>
      </c>
    </row>
    <row r="121">
      <c r="A121" s="19" t="n"/>
      <c r="B121" s="20">
        <f>IF(A121="","",IF(R121=0,"⚠ أضف سطر عهدة أولًا","DMT-"&amp;TEXT(R121,"000")))</f>
        <v/>
      </c>
      <c r="C121" s="21" t="n"/>
      <c r="D121" s="20">
        <f>IF(C121="","",IF(S121="","خارج السنة المالية",INDEX(القوائم!$D$2:$D$13,S121)))</f>
        <v/>
      </c>
      <c r="E121" s="22" t="n"/>
      <c r="F121" s="23" t="n"/>
      <c r="G121" s="23" t="n"/>
      <c r="H121" s="22" t="n"/>
      <c r="I121" s="19" t="n"/>
      <c r="J121" s="21" t="n"/>
      <c r="K121" s="19" t="n"/>
      <c r="L121" s="19" t="n"/>
      <c r="M121" s="21" t="n"/>
      <c r="N121" s="22" t="n"/>
      <c r="O121" s="24">
        <f>IF(A121&lt;&gt;"عهدة","",SUMIFS($G$8:$G$5007,$B$8:$B$5007,B121,$A$8:$A$5007,"مصروف",$I$8:$I$5007,"&lt;&gt;مرفوض"))</f>
        <v/>
      </c>
      <c r="P121" s="25">
        <f>IF(A121&lt;&gt;"عهدة","",N(F121)-O121)</f>
        <v/>
      </c>
      <c r="Q121" s="26">
        <f>IF(A121="","",IF(A121="عهدة",IF(N(F121)=0,"⚠ أدخل قيمة العهدة",IF(P121&lt;0,"⛔ عجز / زيادة مصروفات "&amp;TEXT(-P121,"#,##0"),IF(COUNTIFS($B$8:$B$5007,B121,$A$8:$A$5007,"مصروف",$I$8:$I$5007,"&lt;&gt;مرفوض",$K$8:$K$5007,"&lt;&gt;نعم")&gt;0,"⚠ "&amp;COUNTIFS($B$8:$B$5007,B121,$A$8:$A$5007,"مصروف",$I$8:$I$5007,"&lt;&gt;مرفوض",$K$8:$K$5007,"&lt;&gt;نعم")&amp;" مصروف غير مسوى",IF(L121="تمت التسوية",IF(P121=0,"✔ متوازنة وتمت التسوية","✔ تمت التسوية – متبقي "&amp;TEXT(P121,"#,##0")),IF(P121&gt;0,"متبقي "&amp;TEXT(P121,"#,##0"),"✔ متوازنة"))))),IF(R121=0,"⚠ أضف سطر عهدة أولًا",IF(OR(C121="",N(G121)=0),"⚠ أكمل التاريخ والقيمة",IF(S121="","⚠ التاريخ خارج السنة المالية",IF(H121="","⚠ اختر بند الموازنة",IF(I121="مرفوض","✖ مرفوض من المدير",IF(I121&lt;&gt;"موافق","⏳ بانتظار موافقة المدير",IF(K121&lt;&gt;"نعم","⚠ غير مسوى مع الحسابات","✔ معتمد ومسوى")))))))))</f>
        <v/>
      </c>
      <c r="R121">
        <f>N(R120)+IF(A121="عهدة",1,0)</f>
        <v/>
      </c>
      <c r="S121">
        <f>IF(C121="","",IF(AND(C121&gt;=DATE(2026,9,1),C121&lt;=DATE(2027,8,31)),(YEAR(C121)-2026)*12+MONTH(C121)-8,""))</f>
        <v/>
      </c>
      <c r="T121">
        <f>IF(AND(A121="مصروف",R121&gt;0,I121="موافق",S121&lt;&gt;"",H121&lt;&gt;""),N(G121),0)</f>
        <v/>
      </c>
    </row>
    <row r="122">
      <c r="A122" s="19" t="n"/>
      <c r="B122" s="20">
        <f>IF(A122="","",IF(R122=0,"⚠ أضف سطر عهدة أولًا","DMT-"&amp;TEXT(R122,"000")))</f>
        <v/>
      </c>
      <c r="C122" s="21" t="n"/>
      <c r="D122" s="20">
        <f>IF(C122="","",IF(S122="","خارج السنة المالية",INDEX(القوائم!$D$2:$D$13,S122)))</f>
        <v/>
      </c>
      <c r="E122" s="22" t="n"/>
      <c r="F122" s="23" t="n"/>
      <c r="G122" s="23" t="n"/>
      <c r="H122" s="22" t="n"/>
      <c r="I122" s="19" t="n"/>
      <c r="J122" s="21" t="n"/>
      <c r="K122" s="19" t="n"/>
      <c r="L122" s="19" t="n"/>
      <c r="M122" s="21" t="n"/>
      <c r="N122" s="22" t="n"/>
      <c r="O122" s="24">
        <f>IF(A122&lt;&gt;"عهدة","",SUMIFS($G$8:$G$5007,$B$8:$B$5007,B122,$A$8:$A$5007,"مصروف",$I$8:$I$5007,"&lt;&gt;مرفوض"))</f>
        <v/>
      </c>
      <c r="P122" s="25">
        <f>IF(A122&lt;&gt;"عهدة","",N(F122)-O122)</f>
        <v/>
      </c>
      <c r="Q122" s="26">
        <f>IF(A122="","",IF(A122="عهدة",IF(N(F122)=0,"⚠ أدخل قيمة العهدة",IF(P122&lt;0,"⛔ عجز / زيادة مصروفات "&amp;TEXT(-P122,"#,##0"),IF(COUNTIFS($B$8:$B$5007,B122,$A$8:$A$5007,"مصروف",$I$8:$I$5007,"&lt;&gt;مرفوض",$K$8:$K$5007,"&lt;&gt;نعم")&gt;0,"⚠ "&amp;COUNTIFS($B$8:$B$5007,B122,$A$8:$A$5007,"مصروف",$I$8:$I$5007,"&lt;&gt;مرفوض",$K$8:$K$5007,"&lt;&gt;نعم")&amp;" مصروف غير مسوى",IF(L122="تمت التسوية",IF(P122=0,"✔ متوازنة وتمت التسوية","✔ تمت التسوية – متبقي "&amp;TEXT(P122,"#,##0")),IF(P122&gt;0,"متبقي "&amp;TEXT(P122,"#,##0"),"✔ متوازنة"))))),IF(R122=0,"⚠ أضف سطر عهدة أولًا",IF(OR(C122="",N(G122)=0),"⚠ أكمل التاريخ والقيمة",IF(S122="","⚠ التاريخ خارج السنة المالية",IF(H122="","⚠ اختر بند الموازنة",IF(I122="مرفوض","✖ مرفوض من المدير",IF(I122&lt;&gt;"موافق","⏳ بانتظار موافقة المدير",IF(K122&lt;&gt;"نعم","⚠ غير مسوى مع الحسابات","✔ معتمد ومسوى")))))))))</f>
        <v/>
      </c>
      <c r="R122">
        <f>N(R121)+IF(A122="عهدة",1,0)</f>
        <v/>
      </c>
      <c r="S122">
        <f>IF(C122="","",IF(AND(C122&gt;=DATE(2026,9,1),C122&lt;=DATE(2027,8,31)),(YEAR(C122)-2026)*12+MONTH(C122)-8,""))</f>
        <v/>
      </c>
      <c r="T122">
        <f>IF(AND(A122="مصروف",R122&gt;0,I122="موافق",S122&lt;&gt;"",H122&lt;&gt;""),N(G122),0)</f>
        <v/>
      </c>
    </row>
    <row r="123">
      <c r="A123" s="19" t="n"/>
      <c r="B123" s="20">
        <f>IF(A123="","",IF(R123=0,"⚠ أضف سطر عهدة أولًا","DMT-"&amp;TEXT(R123,"000")))</f>
        <v/>
      </c>
      <c r="C123" s="21" t="n"/>
      <c r="D123" s="20">
        <f>IF(C123="","",IF(S123="","خارج السنة المالية",INDEX(القوائم!$D$2:$D$13,S123)))</f>
        <v/>
      </c>
      <c r="E123" s="22" t="n"/>
      <c r="F123" s="23" t="n"/>
      <c r="G123" s="23" t="n"/>
      <c r="H123" s="22" t="n"/>
      <c r="I123" s="19" t="n"/>
      <c r="J123" s="21" t="n"/>
      <c r="K123" s="19" t="n"/>
      <c r="L123" s="19" t="n"/>
      <c r="M123" s="21" t="n"/>
      <c r="N123" s="22" t="n"/>
      <c r="O123" s="24">
        <f>IF(A123&lt;&gt;"عهدة","",SUMIFS($G$8:$G$5007,$B$8:$B$5007,B123,$A$8:$A$5007,"مصروف",$I$8:$I$5007,"&lt;&gt;مرفوض"))</f>
        <v/>
      </c>
      <c r="P123" s="25">
        <f>IF(A123&lt;&gt;"عهدة","",N(F123)-O123)</f>
        <v/>
      </c>
      <c r="Q123" s="26">
        <f>IF(A123="","",IF(A123="عهدة",IF(N(F123)=0,"⚠ أدخل قيمة العهدة",IF(P123&lt;0,"⛔ عجز / زيادة مصروفات "&amp;TEXT(-P123,"#,##0"),IF(COUNTIFS($B$8:$B$5007,B123,$A$8:$A$5007,"مصروف",$I$8:$I$5007,"&lt;&gt;مرفوض",$K$8:$K$5007,"&lt;&gt;نعم")&gt;0,"⚠ "&amp;COUNTIFS($B$8:$B$5007,B123,$A$8:$A$5007,"مصروف",$I$8:$I$5007,"&lt;&gt;مرفوض",$K$8:$K$5007,"&lt;&gt;نعم")&amp;" مصروف غير مسوى",IF(L123="تمت التسوية",IF(P123=0,"✔ متوازنة وتمت التسوية","✔ تمت التسوية – متبقي "&amp;TEXT(P123,"#,##0")),IF(P123&gt;0,"متبقي "&amp;TEXT(P123,"#,##0"),"✔ متوازنة"))))),IF(R123=0,"⚠ أضف سطر عهدة أولًا",IF(OR(C123="",N(G123)=0),"⚠ أكمل التاريخ والقيمة",IF(S123="","⚠ التاريخ خارج السنة المالية",IF(H123="","⚠ اختر بند الموازنة",IF(I123="مرفوض","✖ مرفوض من المدير",IF(I123&lt;&gt;"موافق","⏳ بانتظار موافقة المدير",IF(K123&lt;&gt;"نعم","⚠ غير مسوى مع الحسابات","✔ معتمد ومسوى")))))))))</f>
        <v/>
      </c>
      <c r="R123">
        <f>N(R122)+IF(A123="عهدة",1,0)</f>
        <v/>
      </c>
      <c r="S123">
        <f>IF(C123="","",IF(AND(C123&gt;=DATE(2026,9,1),C123&lt;=DATE(2027,8,31)),(YEAR(C123)-2026)*12+MONTH(C123)-8,""))</f>
        <v/>
      </c>
      <c r="T123">
        <f>IF(AND(A123="مصروف",R123&gt;0,I123="موافق",S123&lt;&gt;"",H123&lt;&gt;""),N(G123),0)</f>
        <v/>
      </c>
    </row>
    <row r="124">
      <c r="A124" s="19" t="n"/>
      <c r="B124" s="20">
        <f>IF(A124="","",IF(R124=0,"⚠ أضف سطر عهدة أولًا","DMT-"&amp;TEXT(R124,"000")))</f>
        <v/>
      </c>
      <c r="C124" s="21" t="n"/>
      <c r="D124" s="20">
        <f>IF(C124="","",IF(S124="","خارج السنة المالية",INDEX(القوائم!$D$2:$D$13,S124)))</f>
        <v/>
      </c>
      <c r="E124" s="22" t="n"/>
      <c r="F124" s="23" t="n"/>
      <c r="G124" s="23" t="n"/>
      <c r="H124" s="22" t="n"/>
      <c r="I124" s="19" t="n"/>
      <c r="J124" s="21" t="n"/>
      <c r="K124" s="19" t="n"/>
      <c r="L124" s="19" t="n"/>
      <c r="M124" s="21" t="n"/>
      <c r="N124" s="22" t="n"/>
      <c r="O124" s="24">
        <f>IF(A124&lt;&gt;"عهدة","",SUMIFS($G$8:$G$5007,$B$8:$B$5007,B124,$A$8:$A$5007,"مصروف",$I$8:$I$5007,"&lt;&gt;مرفوض"))</f>
        <v/>
      </c>
      <c r="P124" s="25">
        <f>IF(A124&lt;&gt;"عهدة","",N(F124)-O124)</f>
        <v/>
      </c>
      <c r="Q124" s="26">
        <f>IF(A124="","",IF(A124="عهدة",IF(N(F124)=0,"⚠ أدخل قيمة العهدة",IF(P124&lt;0,"⛔ عجز / زيادة مصروفات "&amp;TEXT(-P124,"#,##0"),IF(COUNTIFS($B$8:$B$5007,B124,$A$8:$A$5007,"مصروف",$I$8:$I$5007,"&lt;&gt;مرفوض",$K$8:$K$5007,"&lt;&gt;نعم")&gt;0,"⚠ "&amp;COUNTIFS($B$8:$B$5007,B124,$A$8:$A$5007,"مصروف",$I$8:$I$5007,"&lt;&gt;مرفوض",$K$8:$K$5007,"&lt;&gt;نعم")&amp;" مصروف غير مسوى",IF(L124="تمت التسوية",IF(P124=0,"✔ متوازنة وتمت التسوية","✔ تمت التسوية – متبقي "&amp;TEXT(P124,"#,##0")),IF(P124&gt;0,"متبقي "&amp;TEXT(P124,"#,##0"),"✔ متوازنة"))))),IF(R124=0,"⚠ أضف سطر عهدة أولًا",IF(OR(C124="",N(G124)=0),"⚠ أكمل التاريخ والقيمة",IF(S124="","⚠ التاريخ خارج السنة المالية",IF(H124="","⚠ اختر بند الموازنة",IF(I124="مرفوض","✖ مرفوض من المدير",IF(I124&lt;&gt;"موافق","⏳ بانتظار موافقة المدير",IF(K124&lt;&gt;"نعم","⚠ غير مسوى مع الحسابات","✔ معتمد ومسوى")))))))))</f>
        <v/>
      </c>
      <c r="R124">
        <f>N(R123)+IF(A124="عهدة",1,0)</f>
        <v/>
      </c>
      <c r="S124">
        <f>IF(C124="","",IF(AND(C124&gt;=DATE(2026,9,1),C124&lt;=DATE(2027,8,31)),(YEAR(C124)-2026)*12+MONTH(C124)-8,""))</f>
        <v/>
      </c>
      <c r="T124">
        <f>IF(AND(A124="مصروف",R124&gt;0,I124="موافق",S124&lt;&gt;"",H124&lt;&gt;""),N(G124),0)</f>
        <v/>
      </c>
    </row>
    <row r="125">
      <c r="A125" s="19" t="n"/>
      <c r="B125" s="20">
        <f>IF(A125="","",IF(R125=0,"⚠ أضف سطر عهدة أولًا","DMT-"&amp;TEXT(R125,"000")))</f>
        <v/>
      </c>
      <c r="C125" s="21" t="n"/>
      <c r="D125" s="20">
        <f>IF(C125="","",IF(S125="","خارج السنة المالية",INDEX(القوائم!$D$2:$D$13,S125)))</f>
        <v/>
      </c>
      <c r="E125" s="22" t="n"/>
      <c r="F125" s="23" t="n"/>
      <c r="G125" s="23" t="n"/>
      <c r="H125" s="22" t="n"/>
      <c r="I125" s="19" t="n"/>
      <c r="J125" s="21" t="n"/>
      <c r="K125" s="19" t="n"/>
      <c r="L125" s="19" t="n"/>
      <c r="M125" s="21" t="n"/>
      <c r="N125" s="22" t="n"/>
      <c r="O125" s="24">
        <f>IF(A125&lt;&gt;"عهدة","",SUMIFS($G$8:$G$5007,$B$8:$B$5007,B125,$A$8:$A$5007,"مصروف",$I$8:$I$5007,"&lt;&gt;مرفوض"))</f>
        <v/>
      </c>
      <c r="P125" s="25">
        <f>IF(A125&lt;&gt;"عهدة","",N(F125)-O125)</f>
        <v/>
      </c>
      <c r="Q125" s="26">
        <f>IF(A125="","",IF(A125="عهدة",IF(N(F125)=0,"⚠ أدخل قيمة العهدة",IF(P125&lt;0,"⛔ عجز / زيادة مصروفات "&amp;TEXT(-P125,"#,##0"),IF(COUNTIFS($B$8:$B$5007,B125,$A$8:$A$5007,"مصروف",$I$8:$I$5007,"&lt;&gt;مرفوض",$K$8:$K$5007,"&lt;&gt;نعم")&gt;0,"⚠ "&amp;COUNTIFS($B$8:$B$5007,B125,$A$8:$A$5007,"مصروف",$I$8:$I$5007,"&lt;&gt;مرفوض",$K$8:$K$5007,"&lt;&gt;نعم")&amp;" مصروف غير مسوى",IF(L125="تمت التسوية",IF(P125=0,"✔ متوازنة وتمت التسوية","✔ تمت التسوية – متبقي "&amp;TEXT(P125,"#,##0")),IF(P125&gt;0,"متبقي "&amp;TEXT(P125,"#,##0"),"✔ متوازنة"))))),IF(R125=0,"⚠ أضف سطر عهدة أولًا",IF(OR(C125="",N(G125)=0),"⚠ أكمل التاريخ والقيمة",IF(S125="","⚠ التاريخ خارج السنة المالية",IF(H125="","⚠ اختر بند الموازنة",IF(I125="مرفوض","✖ مرفوض من المدير",IF(I125&lt;&gt;"موافق","⏳ بانتظار موافقة المدير",IF(K125&lt;&gt;"نعم","⚠ غير مسوى مع الحسابات","✔ معتمد ومسوى")))))))))</f>
        <v/>
      </c>
      <c r="R125">
        <f>N(R124)+IF(A125="عهدة",1,0)</f>
        <v/>
      </c>
      <c r="S125">
        <f>IF(C125="","",IF(AND(C125&gt;=DATE(2026,9,1),C125&lt;=DATE(2027,8,31)),(YEAR(C125)-2026)*12+MONTH(C125)-8,""))</f>
        <v/>
      </c>
      <c r="T125">
        <f>IF(AND(A125="مصروف",R125&gt;0,I125="موافق",S125&lt;&gt;"",H125&lt;&gt;""),N(G125),0)</f>
        <v/>
      </c>
    </row>
    <row r="126">
      <c r="A126" s="19" t="n"/>
      <c r="B126" s="20">
        <f>IF(A126="","",IF(R126=0,"⚠ أضف سطر عهدة أولًا","DMT-"&amp;TEXT(R126,"000")))</f>
        <v/>
      </c>
      <c r="C126" s="21" t="n"/>
      <c r="D126" s="20">
        <f>IF(C126="","",IF(S126="","خارج السنة المالية",INDEX(القوائم!$D$2:$D$13,S126)))</f>
        <v/>
      </c>
      <c r="E126" s="22" t="n"/>
      <c r="F126" s="23" t="n"/>
      <c r="G126" s="23" t="n"/>
      <c r="H126" s="22" t="n"/>
      <c r="I126" s="19" t="n"/>
      <c r="J126" s="21" t="n"/>
      <c r="K126" s="19" t="n"/>
      <c r="L126" s="19" t="n"/>
      <c r="M126" s="21" t="n"/>
      <c r="N126" s="22" t="n"/>
      <c r="O126" s="24">
        <f>IF(A126&lt;&gt;"عهدة","",SUMIFS($G$8:$G$5007,$B$8:$B$5007,B126,$A$8:$A$5007,"مصروف",$I$8:$I$5007,"&lt;&gt;مرفوض"))</f>
        <v/>
      </c>
      <c r="P126" s="25">
        <f>IF(A126&lt;&gt;"عهدة","",N(F126)-O126)</f>
        <v/>
      </c>
      <c r="Q126" s="26">
        <f>IF(A126="","",IF(A126="عهدة",IF(N(F126)=0,"⚠ أدخل قيمة العهدة",IF(P126&lt;0,"⛔ عجز / زيادة مصروفات "&amp;TEXT(-P126,"#,##0"),IF(COUNTIFS($B$8:$B$5007,B126,$A$8:$A$5007,"مصروف",$I$8:$I$5007,"&lt;&gt;مرفوض",$K$8:$K$5007,"&lt;&gt;نعم")&gt;0,"⚠ "&amp;COUNTIFS($B$8:$B$5007,B126,$A$8:$A$5007,"مصروف",$I$8:$I$5007,"&lt;&gt;مرفوض",$K$8:$K$5007,"&lt;&gt;نعم")&amp;" مصروف غير مسوى",IF(L126="تمت التسوية",IF(P126=0,"✔ متوازنة وتمت التسوية","✔ تمت التسوية – متبقي "&amp;TEXT(P126,"#,##0")),IF(P126&gt;0,"متبقي "&amp;TEXT(P126,"#,##0"),"✔ متوازنة"))))),IF(R126=0,"⚠ أضف سطر عهدة أولًا",IF(OR(C126="",N(G126)=0),"⚠ أكمل التاريخ والقيمة",IF(S126="","⚠ التاريخ خارج السنة المالية",IF(H126="","⚠ اختر بند الموازنة",IF(I126="مرفوض","✖ مرفوض من المدير",IF(I126&lt;&gt;"موافق","⏳ بانتظار موافقة المدير",IF(K126&lt;&gt;"نعم","⚠ غير مسوى مع الحسابات","✔ معتمد ومسوى")))))))))</f>
        <v/>
      </c>
      <c r="R126">
        <f>N(R125)+IF(A126="عهدة",1,0)</f>
        <v/>
      </c>
      <c r="S126">
        <f>IF(C126="","",IF(AND(C126&gt;=DATE(2026,9,1),C126&lt;=DATE(2027,8,31)),(YEAR(C126)-2026)*12+MONTH(C126)-8,""))</f>
        <v/>
      </c>
      <c r="T126">
        <f>IF(AND(A126="مصروف",R126&gt;0,I126="موافق",S126&lt;&gt;"",H126&lt;&gt;""),N(G126),0)</f>
        <v/>
      </c>
    </row>
    <row r="127">
      <c r="A127" s="19" t="n"/>
      <c r="B127" s="20">
        <f>IF(A127="","",IF(R127=0,"⚠ أضف سطر عهدة أولًا","DMT-"&amp;TEXT(R127,"000")))</f>
        <v/>
      </c>
      <c r="C127" s="21" t="n"/>
      <c r="D127" s="20">
        <f>IF(C127="","",IF(S127="","خارج السنة المالية",INDEX(القوائم!$D$2:$D$13,S127)))</f>
        <v/>
      </c>
      <c r="E127" s="22" t="n"/>
      <c r="F127" s="23" t="n"/>
      <c r="G127" s="23" t="n"/>
      <c r="H127" s="22" t="n"/>
      <c r="I127" s="19" t="n"/>
      <c r="J127" s="21" t="n"/>
      <c r="K127" s="19" t="n"/>
      <c r="L127" s="19" t="n"/>
      <c r="M127" s="21" t="n"/>
      <c r="N127" s="22" t="n"/>
      <c r="O127" s="24">
        <f>IF(A127&lt;&gt;"عهدة","",SUMIFS($G$8:$G$5007,$B$8:$B$5007,B127,$A$8:$A$5007,"مصروف",$I$8:$I$5007,"&lt;&gt;مرفوض"))</f>
        <v/>
      </c>
      <c r="P127" s="25">
        <f>IF(A127&lt;&gt;"عهدة","",N(F127)-O127)</f>
        <v/>
      </c>
      <c r="Q127" s="26">
        <f>IF(A127="","",IF(A127="عهدة",IF(N(F127)=0,"⚠ أدخل قيمة العهدة",IF(P127&lt;0,"⛔ عجز / زيادة مصروفات "&amp;TEXT(-P127,"#,##0"),IF(COUNTIFS($B$8:$B$5007,B127,$A$8:$A$5007,"مصروف",$I$8:$I$5007,"&lt;&gt;مرفوض",$K$8:$K$5007,"&lt;&gt;نعم")&gt;0,"⚠ "&amp;COUNTIFS($B$8:$B$5007,B127,$A$8:$A$5007,"مصروف",$I$8:$I$5007,"&lt;&gt;مرفوض",$K$8:$K$5007,"&lt;&gt;نعم")&amp;" مصروف غير مسوى",IF(L127="تمت التسوية",IF(P127=0,"✔ متوازنة وتمت التسوية","✔ تمت التسوية – متبقي "&amp;TEXT(P127,"#,##0")),IF(P127&gt;0,"متبقي "&amp;TEXT(P127,"#,##0"),"✔ متوازنة"))))),IF(R127=0,"⚠ أضف سطر عهدة أولًا",IF(OR(C127="",N(G127)=0),"⚠ أكمل التاريخ والقيمة",IF(S127="","⚠ التاريخ خارج السنة المالية",IF(H127="","⚠ اختر بند الموازنة",IF(I127="مرفوض","✖ مرفوض من المدير",IF(I127&lt;&gt;"موافق","⏳ بانتظار موافقة المدير",IF(K127&lt;&gt;"نعم","⚠ غير مسوى مع الحسابات","✔ معتمد ومسوى")))))))))</f>
        <v/>
      </c>
      <c r="R127">
        <f>N(R126)+IF(A127="عهدة",1,0)</f>
        <v/>
      </c>
      <c r="S127">
        <f>IF(C127="","",IF(AND(C127&gt;=DATE(2026,9,1),C127&lt;=DATE(2027,8,31)),(YEAR(C127)-2026)*12+MONTH(C127)-8,""))</f>
        <v/>
      </c>
      <c r="T127">
        <f>IF(AND(A127="مصروف",R127&gt;0,I127="موافق",S127&lt;&gt;"",H127&lt;&gt;""),N(G127),0)</f>
        <v/>
      </c>
    </row>
    <row r="128">
      <c r="A128" s="19" t="n"/>
      <c r="B128" s="20">
        <f>IF(A128="","",IF(R128=0,"⚠ أضف سطر عهدة أولًا","DMT-"&amp;TEXT(R128,"000")))</f>
        <v/>
      </c>
      <c r="C128" s="21" t="n"/>
      <c r="D128" s="20">
        <f>IF(C128="","",IF(S128="","خارج السنة المالية",INDEX(القوائم!$D$2:$D$13,S128)))</f>
        <v/>
      </c>
      <c r="E128" s="22" t="n"/>
      <c r="F128" s="23" t="n"/>
      <c r="G128" s="23" t="n"/>
      <c r="H128" s="22" t="n"/>
      <c r="I128" s="19" t="n"/>
      <c r="J128" s="21" t="n"/>
      <c r="K128" s="19" t="n"/>
      <c r="L128" s="19" t="n"/>
      <c r="M128" s="21" t="n"/>
      <c r="N128" s="22" t="n"/>
      <c r="O128" s="24">
        <f>IF(A128&lt;&gt;"عهدة","",SUMIFS($G$8:$G$5007,$B$8:$B$5007,B128,$A$8:$A$5007,"مصروف",$I$8:$I$5007,"&lt;&gt;مرفوض"))</f>
        <v/>
      </c>
      <c r="P128" s="25">
        <f>IF(A128&lt;&gt;"عهدة","",N(F128)-O128)</f>
        <v/>
      </c>
      <c r="Q128" s="26">
        <f>IF(A128="","",IF(A128="عهدة",IF(N(F128)=0,"⚠ أدخل قيمة العهدة",IF(P128&lt;0,"⛔ عجز / زيادة مصروفات "&amp;TEXT(-P128,"#,##0"),IF(COUNTIFS($B$8:$B$5007,B128,$A$8:$A$5007,"مصروف",$I$8:$I$5007,"&lt;&gt;مرفوض",$K$8:$K$5007,"&lt;&gt;نعم")&gt;0,"⚠ "&amp;COUNTIFS($B$8:$B$5007,B128,$A$8:$A$5007,"مصروف",$I$8:$I$5007,"&lt;&gt;مرفوض",$K$8:$K$5007,"&lt;&gt;نعم")&amp;" مصروف غير مسوى",IF(L128="تمت التسوية",IF(P128=0,"✔ متوازنة وتمت التسوية","✔ تمت التسوية – متبقي "&amp;TEXT(P128,"#,##0")),IF(P128&gt;0,"متبقي "&amp;TEXT(P128,"#,##0"),"✔ متوازنة"))))),IF(R128=0,"⚠ أضف سطر عهدة أولًا",IF(OR(C128="",N(G128)=0),"⚠ أكمل التاريخ والقيمة",IF(S128="","⚠ التاريخ خارج السنة المالية",IF(H128="","⚠ اختر بند الموازنة",IF(I128="مرفوض","✖ مرفوض من المدير",IF(I128&lt;&gt;"موافق","⏳ بانتظار موافقة المدير",IF(K128&lt;&gt;"نعم","⚠ غير مسوى مع الحسابات","✔ معتمد ومسوى")))))))))</f>
        <v/>
      </c>
      <c r="R128">
        <f>N(R127)+IF(A128="عهدة",1,0)</f>
        <v/>
      </c>
      <c r="S128">
        <f>IF(C128="","",IF(AND(C128&gt;=DATE(2026,9,1),C128&lt;=DATE(2027,8,31)),(YEAR(C128)-2026)*12+MONTH(C128)-8,""))</f>
        <v/>
      </c>
      <c r="T128">
        <f>IF(AND(A128="مصروف",R128&gt;0,I128="موافق",S128&lt;&gt;"",H128&lt;&gt;""),N(G128),0)</f>
        <v/>
      </c>
    </row>
    <row r="129">
      <c r="A129" s="19" t="n"/>
      <c r="B129" s="20">
        <f>IF(A129="","",IF(R129=0,"⚠ أضف سطر عهدة أولًا","DMT-"&amp;TEXT(R129,"000")))</f>
        <v/>
      </c>
      <c r="C129" s="21" t="n"/>
      <c r="D129" s="20">
        <f>IF(C129="","",IF(S129="","خارج السنة المالية",INDEX(القوائم!$D$2:$D$13,S129)))</f>
        <v/>
      </c>
      <c r="E129" s="22" t="n"/>
      <c r="F129" s="23" t="n"/>
      <c r="G129" s="23" t="n"/>
      <c r="H129" s="22" t="n"/>
      <c r="I129" s="19" t="n"/>
      <c r="J129" s="21" t="n"/>
      <c r="K129" s="19" t="n"/>
      <c r="L129" s="19" t="n"/>
      <c r="M129" s="21" t="n"/>
      <c r="N129" s="22" t="n"/>
      <c r="O129" s="24">
        <f>IF(A129&lt;&gt;"عهدة","",SUMIFS($G$8:$G$5007,$B$8:$B$5007,B129,$A$8:$A$5007,"مصروف",$I$8:$I$5007,"&lt;&gt;مرفوض"))</f>
        <v/>
      </c>
      <c r="P129" s="25">
        <f>IF(A129&lt;&gt;"عهدة","",N(F129)-O129)</f>
        <v/>
      </c>
      <c r="Q129" s="26">
        <f>IF(A129="","",IF(A129="عهدة",IF(N(F129)=0,"⚠ أدخل قيمة العهدة",IF(P129&lt;0,"⛔ عجز / زيادة مصروفات "&amp;TEXT(-P129,"#,##0"),IF(COUNTIFS($B$8:$B$5007,B129,$A$8:$A$5007,"مصروف",$I$8:$I$5007,"&lt;&gt;مرفوض",$K$8:$K$5007,"&lt;&gt;نعم")&gt;0,"⚠ "&amp;COUNTIFS($B$8:$B$5007,B129,$A$8:$A$5007,"مصروف",$I$8:$I$5007,"&lt;&gt;مرفوض",$K$8:$K$5007,"&lt;&gt;نعم")&amp;" مصروف غير مسوى",IF(L129="تمت التسوية",IF(P129=0,"✔ متوازنة وتمت التسوية","✔ تمت التسوية – متبقي "&amp;TEXT(P129,"#,##0")),IF(P129&gt;0,"متبقي "&amp;TEXT(P129,"#,##0"),"✔ متوازنة"))))),IF(R129=0,"⚠ أضف سطر عهدة أولًا",IF(OR(C129="",N(G129)=0),"⚠ أكمل التاريخ والقيمة",IF(S129="","⚠ التاريخ خارج السنة المالية",IF(H129="","⚠ اختر بند الموازنة",IF(I129="مرفوض","✖ مرفوض من المدير",IF(I129&lt;&gt;"موافق","⏳ بانتظار موافقة المدير",IF(K129&lt;&gt;"نعم","⚠ غير مسوى مع الحسابات","✔ معتمد ومسوى")))))))))</f>
        <v/>
      </c>
      <c r="R129">
        <f>N(R128)+IF(A129="عهدة",1,0)</f>
        <v/>
      </c>
      <c r="S129">
        <f>IF(C129="","",IF(AND(C129&gt;=DATE(2026,9,1),C129&lt;=DATE(2027,8,31)),(YEAR(C129)-2026)*12+MONTH(C129)-8,""))</f>
        <v/>
      </c>
      <c r="T129">
        <f>IF(AND(A129="مصروف",R129&gt;0,I129="موافق",S129&lt;&gt;"",H129&lt;&gt;""),N(G129),0)</f>
        <v/>
      </c>
    </row>
    <row r="130">
      <c r="A130" s="19" t="n"/>
      <c r="B130" s="20">
        <f>IF(A130="","",IF(R130=0,"⚠ أضف سطر عهدة أولًا","DMT-"&amp;TEXT(R130,"000")))</f>
        <v/>
      </c>
      <c r="C130" s="21" t="n"/>
      <c r="D130" s="20">
        <f>IF(C130="","",IF(S130="","خارج السنة المالية",INDEX(القوائم!$D$2:$D$13,S130)))</f>
        <v/>
      </c>
      <c r="E130" s="22" t="n"/>
      <c r="F130" s="23" t="n"/>
      <c r="G130" s="23" t="n"/>
      <c r="H130" s="22" t="n"/>
      <c r="I130" s="19" t="n"/>
      <c r="J130" s="21" t="n"/>
      <c r="K130" s="19" t="n"/>
      <c r="L130" s="19" t="n"/>
      <c r="M130" s="21" t="n"/>
      <c r="N130" s="22" t="n"/>
      <c r="O130" s="24">
        <f>IF(A130&lt;&gt;"عهدة","",SUMIFS($G$8:$G$5007,$B$8:$B$5007,B130,$A$8:$A$5007,"مصروف",$I$8:$I$5007,"&lt;&gt;مرفوض"))</f>
        <v/>
      </c>
      <c r="P130" s="25">
        <f>IF(A130&lt;&gt;"عهدة","",N(F130)-O130)</f>
        <v/>
      </c>
      <c r="Q130" s="26">
        <f>IF(A130="","",IF(A130="عهدة",IF(N(F130)=0,"⚠ أدخل قيمة العهدة",IF(P130&lt;0,"⛔ عجز / زيادة مصروفات "&amp;TEXT(-P130,"#,##0"),IF(COUNTIFS($B$8:$B$5007,B130,$A$8:$A$5007,"مصروف",$I$8:$I$5007,"&lt;&gt;مرفوض",$K$8:$K$5007,"&lt;&gt;نعم")&gt;0,"⚠ "&amp;COUNTIFS($B$8:$B$5007,B130,$A$8:$A$5007,"مصروف",$I$8:$I$5007,"&lt;&gt;مرفوض",$K$8:$K$5007,"&lt;&gt;نعم")&amp;" مصروف غير مسوى",IF(L130="تمت التسوية",IF(P130=0,"✔ متوازنة وتمت التسوية","✔ تمت التسوية – متبقي "&amp;TEXT(P130,"#,##0")),IF(P130&gt;0,"متبقي "&amp;TEXT(P130,"#,##0"),"✔ متوازنة"))))),IF(R130=0,"⚠ أضف سطر عهدة أولًا",IF(OR(C130="",N(G130)=0),"⚠ أكمل التاريخ والقيمة",IF(S130="","⚠ التاريخ خارج السنة المالية",IF(H130="","⚠ اختر بند الموازنة",IF(I130="مرفوض","✖ مرفوض من المدير",IF(I130&lt;&gt;"موافق","⏳ بانتظار موافقة المدير",IF(K130&lt;&gt;"نعم","⚠ غير مسوى مع الحسابات","✔ معتمد ومسوى")))))))))</f>
        <v/>
      </c>
      <c r="R130">
        <f>N(R129)+IF(A130="عهدة",1,0)</f>
        <v/>
      </c>
      <c r="S130">
        <f>IF(C130="","",IF(AND(C130&gt;=DATE(2026,9,1),C130&lt;=DATE(2027,8,31)),(YEAR(C130)-2026)*12+MONTH(C130)-8,""))</f>
        <v/>
      </c>
      <c r="T130">
        <f>IF(AND(A130="مصروف",R130&gt;0,I130="موافق",S130&lt;&gt;"",H130&lt;&gt;""),N(G130),0)</f>
        <v/>
      </c>
    </row>
    <row r="131">
      <c r="A131" s="19" t="n"/>
      <c r="B131" s="20">
        <f>IF(A131="","",IF(R131=0,"⚠ أضف سطر عهدة أولًا","DMT-"&amp;TEXT(R131,"000")))</f>
        <v/>
      </c>
      <c r="C131" s="21" t="n"/>
      <c r="D131" s="20">
        <f>IF(C131="","",IF(S131="","خارج السنة المالية",INDEX(القوائم!$D$2:$D$13,S131)))</f>
        <v/>
      </c>
      <c r="E131" s="22" t="n"/>
      <c r="F131" s="23" t="n"/>
      <c r="G131" s="23" t="n"/>
      <c r="H131" s="22" t="n"/>
      <c r="I131" s="19" t="n"/>
      <c r="J131" s="21" t="n"/>
      <c r="K131" s="19" t="n"/>
      <c r="L131" s="19" t="n"/>
      <c r="M131" s="21" t="n"/>
      <c r="N131" s="22" t="n"/>
      <c r="O131" s="24">
        <f>IF(A131&lt;&gt;"عهدة","",SUMIFS($G$8:$G$5007,$B$8:$B$5007,B131,$A$8:$A$5007,"مصروف",$I$8:$I$5007,"&lt;&gt;مرفوض"))</f>
        <v/>
      </c>
      <c r="P131" s="25">
        <f>IF(A131&lt;&gt;"عهدة","",N(F131)-O131)</f>
        <v/>
      </c>
      <c r="Q131" s="26">
        <f>IF(A131="","",IF(A131="عهدة",IF(N(F131)=0,"⚠ أدخل قيمة العهدة",IF(P131&lt;0,"⛔ عجز / زيادة مصروفات "&amp;TEXT(-P131,"#,##0"),IF(COUNTIFS($B$8:$B$5007,B131,$A$8:$A$5007,"مصروف",$I$8:$I$5007,"&lt;&gt;مرفوض",$K$8:$K$5007,"&lt;&gt;نعم")&gt;0,"⚠ "&amp;COUNTIFS($B$8:$B$5007,B131,$A$8:$A$5007,"مصروف",$I$8:$I$5007,"&lt;&gt;مرفوض",$K$8:$K$5007,"&lt;&gt;نعم")&amp;" مصروف غير مسوى",IF(L131="تمت التسوية",IF(P131=0,"✔ متوازنة وتمت التسوية","✔ تمت التسوية – متبقي "&amp;TEXT(P131,"#,##0")),IF(P131&gt;0,"متبقي "&amp;TEXT(P131,"#,##0"),"✔ متوازنة"))))),IF(R131=0,"⚠ أضف سطر عهدة أولًا",IF(OR(C131="",N(G131)=0),"⚠ أكمل التاريخ والقيمة",IF(S131="","⚠ التاريخ خارج السنة المالية",IF(H131="","⚠ اختر بند الموازنة",IF(I131="مرفوض","✖ مرفوض من المدير",IF(I131&lt;&gt;"موافق","⏳ بانتظار موافقة المدير",IF(K131&lt;&gt;"نعم","⚠ غير مسوى مع الحسابات","✔ معتمد ومسوى")))))))))</f>
        <v/>
      </c>
      <c r="R131">
        <f>N(R130)+IF(A131="عهدة",1,0)</f>
        <v/>
      </c>
      <c r="S131">
        <f>IF(C131="","",IF(AND(C131&gt;=DATE(2026,9,1),C131&lt;=DATE(2027,8,31)),(YEAR(C131)-2026)*12+MONTH(C131)-8,""))</f>
        <v/>
      </c>
      <c r="T131">
        <f>IF(AND(A131="مصروف",R131&gt;0,I131="موافق",S131&lt;&gt;"",H131&lt;&gt;""),N(G131),0)</f>
        <v/>
      </c>
    </row>
    <row r="132">
      <c r="A132" s="19" t="n"/>
      <c r="B132" s="20">
        <f>IF(A132="","",IF(R132=0,"⚠ أضف سطر عهدة أولًا","DMT-"&amp;TEXT(R132,"000")))</f>
        <v/>
      </c>
      <c r="C132" s="21" t="n"/>
      <c r="D132" s="20">
        <f>IF(C132="","",IF(S132="","خارج السنة المالية",INDEX(القوائم!$D$2:$D$13,S132)))</f>
        <v/>
      </c>
      <c r="E132" s="22" t="n"/>
      <c r="F132" s="23" t="n"/>
      <c r="G132" s="23" t="n"/>
      <c r="H132" s="22" t="n"/>
      <c r="I132" s="19" t="n"/>
      <c r="J132" s="21" t="n"/>
      <c r="K132" s="19" t="n"/>
      <c r="L132" s="19" t="n"/>
      <c r="M132" s="21" t="n"/>
      <c r="N132" s="22" t="n"/>
      <c r="O132" s="24">
        <f>IF(A132&lt;&gt;"عهدة","",SUMIFS($G$8:$G$5007,$B$8:$B$5007,B132,$A$8:$A$5007,"مصروف",$I$8:$I$5007,"&lt;&gt;مرفوض"))</f>
        <v/>
      </c>
      <c r="P132" s="25">
        <f>IF(A132&lt;&gt;"عهدة","",N(F132)-O132)</f>
        <v/>
      </c>
      <c r="Q132" s="26">
        <f>IF(A132="","",IF(A132="عهدة",IF(N(F132)=0,"⚠ أدخل قيمة العهدة",IF(P132&lt;0,"⛔ عجز / زيادة مصروفات "&amp;TEXT(-P132,"#,##0"),IF(COUNTIFS($B$8:$B$5007,B132,$A$8:$A$5007,"مصروف",$I$8:$I$5007,"&lt;&gt;مرفوض",$K$8:$K$5007,"&lt;&gt;نعم")&gt;0,"⚠ "&amp;COUNTIFS($B$8:$B$5007,B132,$A$8:$A$5007,"مصروف",$I$8:$I$5007,"&lt;&gt;مرفوض",$K$8:$K$5007,"&lt;&gt;نعم")&amp;" مصروف غير مسوى",IF(L132="تمت التسوية",IF(P132=0,"✔ متوازنة وتمت التسوية","✔ تمت التسوية – متبقي "&amp;TEXT(P132,"#,##0")),IF(P132&gt;0,"متبقي "&amp;TEXT(P132,"#,##0"),"✔ متوازنة"))))),IF(R132=0,"⚠ أضف سطر عهدة أولًا",IF(OR(C132="",N(G132)=0),"⚠ أكمل التاريخ والقيمة",IF(S132="","⚠ التاريخ خارج السنة المالية",IF(H132="","⚠ اختر بند الموازنة",IF(I132="مرفوض","✖ مرفوض من المدير",IF(I132&lt;&gt;"موافق","⏳ بانتظار موافقة المدير",IF(K132&lt;&gt;"نعم","⚠ غير مسوى مع الحسابات","✔ معتمد ومسوى")))))))))</f>
        <v/>
      </c>
      <c r="R132">
        <f>N(R131)+IF(A132="عهدة",1,0)</f>
        <v/>
      </c>
      <c r="S132">
        <f>IF(C132="","",IF(AND(C132&gt;=DATE(2026,9,1),C132&lt;=DATE(2027,8,31)),(YEAR(C132)-2026)*12+MONTH(C132)-8,""))</f>
        <v/>
      </c>
      <c r="T132">
        <f>IF(AND(A132="مصروف",R132&gt;0,I132="موافق",S132&lt;&gt;"",H132&lt;&gt;""),N(G132),0)</f>
        <v/>
      </c>
    </row>
    <row r="133">
      <c r="A133" s="19" t="n"/>
      <c r="B133" s="20">
        <f>IF(A133="","",IF(R133=0,"⚠ أضف سطر عهدة أولًا","DMT-"&amp;TEXT(R133,"000")))</f>
        <v/>
      </c>
      <c r="C133" s="21" t="n"/>
      <c r="D133" s="20">
        <f>IF(C133="","",IF(S133="","خارج السنة المالية",INDEX(القوائم!$D$2:$D$13,S133)))</f>
        <v/>
      </c>
      <c r="E133" s="22" t="n"/>
      <c r="F133" s="23" t="n"/>
      <c r="G133" s="23" t="n"/>
      <c r="H133" s="22" t="n"/>
      <c r="I133" s="19" t="n"/>
      <c r="J133" s="21" t="n"/>
      <c r="K133" s="19" t="n"/>
      <c r="L133" s="19" t="n"/>
      <c r="M133" s="21" t="n"/>
      <c r="N133" s="22" t="n"/>
      <c r="O133" s="24">
        <f>IF(A133&lt;&gt;"عهدة","",SUMIFS($G$8:$G$5007,$B$8:$B$5007,B133,$A$8:$A$5007,"مصروف",$I$8:$I$5007,"&lt;&gt;مرفوض"))</f>
        <v/>
      </c>
      <c r="P133" s="25">
        <f>IF(A133&lt;&gt;"عهدة","",N(F133)-O133)</f>
        <v/>
      </c>
      <c r="Q133" s="26">
        <f>IF(A133="","",IF(A133="عهدة",IF(N(F133)=0,"⚠ أدخل قيمة العهدة",IF(P133&lt;0,"⛔ عجز / زيادة مصروفات "&amp;TEXT(-P133,"#,##0"),IF(COUNTIFS($B$8:$B$5007,B133,$A$8:$A$5007,"مصروف",$I$8:$I$5007,"&lt;&gt;مرفوض",$K$8:$K$5007,"&lt;&gt;نعم")&gt;0,"⚠ "&amp;COUNTIFS($B$8:$B$5007,B133,$A$8:$A$5007,"مصروف",$I$8:$I$5007,"&lt;&gt;مرفوض",$K$8:$K$5007,"&lt;&gt;نعم")&amp;" مصروف غير مسوى",IF(L133="تمت التسوية",IF(P133=0,"✔ متوازنة وتمت التسوية","✔ تمت التسوية – متبقي "&amp;TEXT(P133,"#,##0")),IF(P133&gt;0,"متبقي "&amp;TEXT(P133,"#,##0"),"✔ متوازنة"))))),IF(R133=0,"⚠ أضف سطر عهدة أولًا",IF(OR(C133="",N(G133)=0),"⚠ أكمل التاريخ والقيمة",IF(S133="","⚠ التاريخ خارج السنة المالية",IF(H133="","⚠ اختر بند الموازنة",IF(I133="مرفوض","✖ مرفوض من المدير",IF(I133&lt;&gt;"موافق","⏳ بانتظار موافقة المدير",IF(K133&lt;&gt;"نعم","⚠ غير مسوى مع الحسابات","✔ معتمد ومسوى")))))))))</f>
        <v/>
      </c>
      <c r="R133">
        <f>N(R132)+IF(A133="عهدة",1,0)</f>
        <v/>
      </c>
      <c r="S133">
        <f>IF(C133="","",IF(AND(C133&gt;=DATE(2026,9,1),C133&lt;=DATE(2027,8,31)),(YEAR(C133)-2026)*12+MONTH(C133)-8,""))</f>
        <v/>
      </c>
      <c r="T133">
        <f>IF(AND(A133="مصروف",R133&gt;0,I133="موافق",S133&lt;&gt;"",H133&lt;&gt;""),N(G133),0)</f>
        <v/>
      </c>
    </row>
    <row r="134">
      <c r="A134" s="19" t="n"/>
      <c r="B134" s="20">
        <f>IF(A134="","",IF(R134=0,"⚠ أضف سطر عهدة أولًا","DMT-"&amp;TEXT(R134,"000")))</f>
        <v/>
      </c>
      <c r="C134" s="21" t="n"/>
      <c r="D134" s="20">
        <f>IF(C134="","",IF(S134="","خارج السنة المالية",INDEX(القوائم!$D$2:$D$13,S134)))</f>
        <v/>
      </c>
      <c r="E134" s="22" t="n"/>
      <c r="F134" s="23" t="n"/>
      <c r="G134" s="23" t="n"/>
      <c r="H134" s="22" t="n"/>
      <c r="I134" s="19" t="n"/>
      <c r="J134" s="21" t="n"/>
      <c r="K134" s="19" t="n"/>
      <c r="L134" s="19" t="n"/>
      <c r="M134" s="21" t="n"/>
      <c r="N134" s="22" t="n"/>
      <c r="O134" s="24">
        <f>IF(A134&lt;&gt;"عهدة","",SUMIFS($G$8:$G$5007,$B$8:$B$5007,B134,$A$8:$A$5007,"مصروف",$I$8:$I$5007,"&lt;&gt;مرفوض"))</f>
        <v/>
      </c>
      <c r="P134" s="25">
        <f>IF(A134&lt;&gt;"عهدة","",N(F134)-O134)</f>
        <v/>
      </c>
      <c r="Q134" s="26">
        <f>IF(A134="","",IF(A134="عهدة",IF(N(F134)=0,"⚠ أدخل قيمة العهدة",IF(P134&lt;0,"⛔ عجز / زيادة مصروفات "&amp;TEXT(-P134,"#,##0"),IF(COUNTIFS($B$8:$B$5007,B134,$A$8:$A$5007,"مصروف",$I$8:$I$5007,"&lt;&gt;مرفوض",$K$8:$K$5007,"&lt;&gt;نعم")&gt;0,"⚠ "&amp;COUNTIFS($B$8:$B$5007,B134,$A$8:$A$5007,"مصروف",$I$8:$I$5007,"&lt;&gt;مرفوض",$K$8:$K$5007,"&lt;&gt;نعم")&amp;" مصروف غير مسوى",IF(L134="تمت التسوية",IF(P134=0,"✔ متوازنة وتمت التسوية","✔ تمت التسوية – متبقي "&amp;TEXT(P134,"#,##0")),IF(P134&gt;0,"متبقي "&amp;TEXT(P134,"#,##0"),"✔ متوازنة"))))),IF(R134=0,"⚠ أضف سطر عهدة أولًا",IF(OR(C134="",N(G134)=0),"⚠ أكمل التاريخ والقيمة",IF(S134="","⚠ التاريخ خارج السنة المالية",IF(H134="","⚠ اختر بند الموازنة",IF(I134="مرفوض","✖ مرفوض من المدير",IF(I134&lt;&gt;"موافق","⏳ بانتظار موافقة المدير",IF(K134&lt;&gt;"نعم","⚠ غير مسوى مع الحسابات","✔ معتمد ومسوى")))))))))</f>
        <v/>
      </c>
      <c r="R134">
        <f>N(R133)+IF(A134="عهدة",1,0)</f>
        <v/>
      </c>
      <c r="S134">
        <f>IF(C134="","",IF(AND(C134&gt;=DATE(2026,9,1),C134&lt;=DATE(2027,8,31)),(YEAR(C134)-2026)*12+MONTH(C134)-8,""))</f>
        <v/>
      </c>
      <c r="T134">
        <f>IF(AND(A134="مصروف",R134&gt;0,I134="موافق",S134&lt;&gt;"",H134&lt;&gt;""),N(G134),0)</f>
        <v/>
      </c>
    </row>
    <row r="135">
      <c r="A135" s="19" t="n"/>
      <c r="B135" s="20">
        <f>IF(A135="","",IF(R135=0,"⚠ أضف سطر عهدة أولًا","DMT-"&amp;TEXT(R135,"000")))</f>
        <v/>
      </c>
      <c r="C135" s="21" t="n"/>
      <c r="D135" s="20">
        <f>IF(C135="","",IF(S135="","خارج السنة المالية",INDEX(القوائم!$D$2:$D$13,S135)))</f>
        <v/>
      </c>
      <c r="E135" s="22" t="n"/>
      <c r="F135" s="23" t="n"/>
      <c r="G135" s="23" t="n"/>
      <c r="H135" s="22" t="n"/>
      <c r="I135" s="19" t="n"/>
      <c r="J135" s="21" t="n"/>
      <c r="K135" s="19" t="n"/>
      <c r="L135" s="19" t="n"/>
      <c r="M135" s="21" t="n"/>
      <c r="N135" s="22" t="n"/>
      <c r="O135" s="24">
        <f>IF(A135&lt;&gt;"عهدة","",SUMIFS($G$8:$G$5007,$B$8:$B$5007,B135,$A$8:$A$5007,"مصروف",$I$8:$I$5007,"&lt;&gt;مرفوض"))</f>
        <v/>
      </c>
      <c r="P135" s="25">
        <f>IF(A135&lt;&gt;"عهدة","",N(F135)-O135)</f>
        <v/>
      </c>
      <c r="Q135" s="26">
        <f>IF(A135="","",IF(A135="عهدة",IF(N(F135)=0,"⚠ أدخل قيمة العهدة",IF(P135&lt;0,"⛔ عجز / زيادة مصروفات "&amp;TEXT(-P135,"#,##0"),IF(COUNTIFS($B$8:$B$5007,B135,$A$8:$A$5007,"مصروف",$I$8:$I$5007,"&lt;&gt;مرفوض",$K$8:$K$5007,"&lt;&gt;نعم")&gt;0,"⚠ "&amp;COUNTIFS($B$8:$B$5007,B135,$A$8:$A$5007,"مصروف",$I$8:$I$5007,"&lt;&gt;مرفوض",$K$8:$K$5007,"&lt;&gt;نعم")&amp;" مصروف غير مسوى",IF(L135="تمت التسوية",IF(P135=0,"✔ متوازنة وتمت التسوية","✔ تمت التسوية – متبقي "&amp;TEXT(P135,"#,##0")),IF(P135&gt;0,"متبقي "&amp;TEXT(P135,"#,##0"),"✔ متوازنة"))))),IF(R135=0,"⚠ أضف سطر عهدة أولًا",IF(OR(C135="",N(G135)=0),"⚠ أكمل التاريخ والقيمة",IF(S135="","⚠ التاريخ خارج السنة المالية",IF(H135="","⚠ اختر بند الموازنة",IF(I135="مرفوض","✖ مرفوض من المدير",IF(I135&lt;&gt;"موافق","⏳ بانتظار موافقة المدير",IF(K135&lt;&gt;"نعم","⚠ غير مسوى مع الحسابات","✔ معتمد ومسوى")))))))))</f>
        <v/>
      </c>
      <c r="R135">
        <f>N(R134)+IF(A135="عهدة",1,0)</f>
        <v/>
      </c>
      <c r="S135">
        <f>IF(C135="","",IF(AND(C135&gt;=DATE(2026,9,1),C135&lt;=DATE(2027,8,31)),(YEAR(C135)-2026)*12+MONTH(C135)-8,""))</f>
        <v/>
      </c>
      <c r="T135">
        <f>IF(AND(A135="مصروف",R135&gt;0,I135="موافق",S135&lt;&gt;"",H135&lt;&gt;""),N(G135),0)</f>
        <v/>
      </c>
    </row>
    <row r="136">
      <c r="A136" s="19" t="n"/>
      <c r="B136" s="20">
        <f>IF(A136="","",IF(R136=0,"⚠ أضف سطر عهدة أولًا","DMT-"&amp;TEXT(R136,"000")))</f>
        <v/>
      </c>
      <c r="C136" s="21" t="n"/>
      <c r="D136" s="20">
        <f>IF(C136="","",IF(S136="","خارج السنة المالية",INDEX(القوائم!$D$2:$D$13,S136)))</f>
        <v/>
      </c>
      <c r="E136" s="22" t="n"/>
      <c r="F136" s="23" t="n"/>
      <c r="G136" s="23" t="n"/>
      <c r="H136" s="22" t="n"/>
      <c r="I136" s="19" t="n"/>
      <c r="J136" s="21" t="n"/>
      <c r="K136" s="19" t="n"/>
      <c r="L136" s="19" t="n"/>
      <c r="M136" s="21" t="n"/>
      <c r="N136" s="22" t="n"/>
      <c r="O136" s="24">
        <f>IF(A136&lt;&gt;"عهدة","",SUMIFS($G$8:$G$5007,$B$8:$B$5007,B136,$A$8:$A$5007,"مصروف",$I$8:$I$5007,"&lt;&gt;مرفوض"))</f>
        <v/>
      </c>
      <c r="P136" s="25">
        <f>IF(A136&lt;&gt;"عهدة","",N(F136)-O136)</f>
        <v/>
      </c>
      <c r="Q136" s="26">
        <f>IF(A136="","",IF(A136="عهدة",IF(N(F136)=0,"⚠ أدخل قيمة العهدة",IF(P136&lt;0,"⛔ عجز / زيادة مصروفات "&amp;TEXT(-P136,"#,##0"),IF(COUNTIFS($B$8:$B$5007,B136,$A$8:$A$5007,"مصروف",$I$8:$I$5007,"&lt;&gt;مرفوض",$K$8:$K$5007,"&lt;&gt;نعم")&gt;0,"⚠ "&amp;COUNTIFS($B$8:$B$5007,B136,$A$8:$A$5007,"مصروف",$I$8:$I$5007,"&lt;&gt;مرفوض",$K$8:$K$5007,"&lt;&gt;نعم")&amp;" مصروف غير مسوى",IF(L136="تمت التسوية",IF(P136=0,"✔ متوازنة وتمت التسوية","✔ تمت التسوية – متبقي "&amp;TEXT(P136,"#,##0")),IF(P136&gt;0,"متبقي "&amp;TEXT(P136,"#,##0"),"✔ متوازنة"))))),IF(R136=0,"⚠ أضف سطر عهدة أولًا",IF(OR(C136="",N(G136)=0),"⚠ أكمل التاريخ والقيمة",IF(S136="","⚠ التاريخ خارج السنة المالية",IF(H136="","⚠ اختر بند الموازنة",IF(I136="مرفوض","✖ مرفوض من المدير",IF(I136&lt;&gt;"موافق","⏳ بانتظار موافقة المدير",IF(K136&lt;&gt;"نعم","⚠ غير مسوى مع الحسابات","✔ معتمد ومسوى")))))))))</f>
        <v/>
      </c>
      <c r="R136">
        <f>N(R135)+IF(A136="عهدة",1,0)</f>
        <v/>
      </c>
      <c r="S136">
        <f>IF(C136="","",IF(AND(C136&gt;=DATE(2026,9,1),C136&lt;=DATE(2027,8,31)),(YEAR(C136)-2026)*12+MONTH(C136)-8,""))</f>
        <v/>
      </c>
      <c r="T136">
        <f>IF(AND(A136="مصروف",R136&gt;0,I136="موافق",S136&lt;&gt;"",H136&lt;&gt;""),N(G136),0)</f>
        <v/>
      </c>
    </row>
    <row r="137">
      <c r="A137" s="19" t="n"/>
      <c r="B137" s="20">
        <f>IF(A137="","",IF(R137=0,"⚠ أضف سطر عهدة أولًا","DMT-"&amp;TEXT(R137,"000")))</f>
        <v/>
      </c>
      <c r="C137" s="21" t="n"/>
      <c r="D137" s="20">
        <f>IF(C137="","",IF(S137="","خارج السنة المالية",INDEX(القوائم!$D$2:$D$13,S137)))</f>
        <v/>
      </c>
      <c r="E137" s="22" t="n"/>
      <c r="F137" s="23" t="n"/>
      <c r="G137" s="23" t="n"/>
      <c r="H137" s="22" t="n"/>
      <c r="I137" s="19" t="n"/>
      <c r="J137" s="21" t="n"/>
      <c r="K137" s="19" t="n"/>
      <c r="L137" s="19" t="n"/>
      <c r="M137" s="21" t="n"/>
      <c r="N137" s="22" t="n"/>
      <c r="O137" s="24">
        <f>IF(A137&lt;&gt;"عهدة","",SUMIFS($G$8:$G$5007,$B$8:$B$5007,B137,$A$8:$A$5007,"مصروف",$I$8:$I$5007,"&lt;&gt;مرفوض"))</f>
        <v/>
      </c>
      <c r="P137" s="25">
        <f>IF(A137&lt;&gt;"عهدة","",N(F137)-O137)</f>
        <v/>
      </c>
      <c r="Q137" s="26">
        <f>IF(A137="","",IF(A137="عهدة",IF(N(F137)=0,"⚠ أدخل قيمة العهدة",IF(P137&lt;0,"⛔ عجز / زيادة مصروفات "&amp;TEXT(-P137,"#,##0"),IF(COUNTIFS($B$8:$B$5007,B137,$A$8:$A$5007,"مصروف",$I$8:$I$5007,"&lt;&gt;مرفوض",$K$8:$K$5007,"&lt;&gt;نعم")&gt;0,"⚠ "&amp;COUNTIFS($B$8:$B$5007,B137,$A$8:$A$5007,"مصروف",$I$8:$I$5007,"&lt;&gt;مرفوض",$K$8:$K$5007,"&lt;&gt;نعم")&amp;" مصروف غير مسوى",IF(L137="تمت التسوية",IF(P137=0,"✔ متوازنة وتمت التسوية","✔ تمت التسوية – متبقي "&amp;TEXT(P137,"#,##0")),IF(P137&gt;0,"متبقي "&amp;TEXT(P137,"#,##0"),"✔ متوازنة"))))),IF(R137=0,"⚠ أضف سطر عهدة أولًا",IF(OR(C137="",N(G137)=0),"⚠ أكمل التاريخ والقيمة",IF(S137="","⚠ التاريخ خارج السنة المالية",IF(H137="","⚠ اختر بند الموازنة",IF(I137="مرفوض","✖ مرفوض من المدير",IF(I137&lt;&gt;"موافق","⏳ بانتظار موافقة المدير",IF(K137&lt;&gt;"نعم","⚠ غير مسوى مع الحسابات","✔ معتمد ومسوى")))))))))</f>
        <v/>
      </c>
      <c r="R137">
        <f>N(R136)+IF(A137="عهدة",1,0)</f>
        <v/>
      </c>
      <c r="S137">
        <f>IF(C137="","",IF(AND(C137&gt;=DATE(2026,9,1),C137&lt;=DATE(2027,8,31)),(YEAR(C137)-2026)*12+MONTH(C137)-8,""))</f>
        <v/>
      </c>
      <c r="T137">
        <f>IF(AND(A137="مصروف",R137&gt;0,I137="موافق",S137&lt;&gt;"",H137&lt;&gt;""),N(G137),0)</f>
        <v/>
      </c>
    </row>
    <row r="138">
      <c r="A138" s="19" t="n"/>
      <c r="B138" s="20">
        <f>IF(A138="","",IF(R138=0,"⚠ أضف سطر عهدة أولًا","DMT-"&amp;TEXT(R138,"000")))</f>
        <v/>
      </c>
      <c r="C138" s="21" t="n"/>
      <c r="D138" s="20">
        <f>IF(C138="","",IF(S138="","خارج السنة المالية",INDEX(القوائم!$D$2:$D$13,S138)))</f>
        <v/>
      </c>
      <c r="E138" s="22" t="n"/>
      <c r="F138" s="23" t="n"/>
      <c r="G138" s="23" t="n"/>
      <c r="H138" s="22" t="n"/>
      <c r="I138" s="19" t="n"/>
      <c r="J138" s="21" t="n"/>
      <c r="K138" s="19" t="n"/>
      <c r="L138" s="19" t="n"/>
      <c r="M138" s="21" t="n"/>
      <c r="N138" s="22" t="n"/>
      <c r="O138" s="24">
        <f>IF(A138&lt;&gt;"عهدة","",SUMIFS($G$8:$G$5007,$B$8:$B$5007,B138,$A$8:$A$5007,"مصروف",$I$8:$I$5007,"&lt;&gt;مرفوض"))</f>
        <v/>
      </c>
      <c r="P138" s="25">
        <f>IF(A138&lt;&gt;"عهدة","",N(F138)-O138)</f>
        <v/>
      </c>
      <c r="Q138" s="26">
        <f>IF(A138="","",IF(A138="عهدة",IF(N(F138)=0,"⚠ أدخل قيمة العهدة",IF(P138&lt;0,"⛔ عجز / زيادة مصروفات "&amp;TEXT(-P138,"#,##0"),IF(COUNTIFS($B$8:$B$5007,B138,$A$8:$A$5007,"مصروف",$I$8:$I$5007,"&lt;&gt;مرفوض",$K$8:$K$5007,"&lt;&gt;نعم")&gt;0,"⚠ "&amp;COUNTIFS($B$8:$B$5007,B138,$A$8:$A$5007,"مصروف",$I$8:$I$5007,"&lt;&gt;مرفوض",$K$8:$K$5007,"&lt;&gt;نعم")&amp;" مصروف غير مسوى",IF(L138="تمت التسوية",IF(P138=0,"✔ متوازنة وتمت التسوية","✔ تمت التسوية – متبقي "&amp;TEXT(P138,"#,##0")),IF(P138&gt;0,"متبقي "&amp;TEXT(P138,"#,##0"),"✔ متوازنة"))))),IF(R138=0,"⚠ أضف سطر عهدة أولًا",IF(OR(C138="",N(G138)=0),"⚠ أكمل التاريخ والقيمة",IF(S138="","⚠ التاريخ خارج السنة المالية",IF(H138="","⚠ اختر بند الموازنة",IF(I138="مرفوض","✖ مرفوض من المدير",IF(I138&lt;&gt;"موافق","⏳ بانتظار موافقة المدير",IF(K138&lt;&gt;"نعم","⚠ غير مسوى مع الحسابات","✔ معتمد ومسوى")))))))))</f>
        <v/>
      </c>
      <c r="R138">
        <f>N(R137)+IF(A138="عهدة",1,0)</f>
        <v/>
      </c>
      <c r="S138">
        <f>IF(C138="","",IF(AND(C138&gt;=DATE(2026,9,1),C138&lt;=DATE(2027,8,31)),(YEAR(C138)-2026)*12+MONTH(C138)-8,""))</f>
        <v/>
      </c>
      <c r="T138">
        <f>IF(AND(A138="مصروف",R138&gt;0,I138="موافق",S138&lt;&gt;"",H138&lt;&gt;""),N(G138),0)</f>
        <v/>
      </c>
    </row>
    <row r="139">
      <c r="A139" s="19" t="n"/>
      <c r="B139" s="20">
        <f>IF(A139="","",IF(R139=0,"⚠ أضف سطر عهدة أولًا","DMT-"&amp;TEXT(R139,"000")))</f>
        <v/>
      </c>
      <c r="C139" s="21" t="n"/>
      <c r="D139" s="20">
        <f>IF(C139="","",IF(S139="","خارج السنة المالية",INDEX(القوائم!$D$2:$D$13,S139)))</f>
        <v/>
      </c>
      <c r="E139" s="22" t="n"/>
      <c r="F139" s="23" t="n"/>
      <c r="G139" s="23" t="n"/>
      <c r="H139" s="22" t="n"/>
      <c r="I139" s="19" t="n"/>
      <c r="J139" s="21" t="n"/>
      <c r="K139" s="19" t="n"/>
      <c r="L139" s="19" t="n"/>
      <c r="M139" s="21" t="n"/>
      <c r="N139" s="22" t="n"/>
      <c r="O139" s="24">
        <f>IF(A139&lt;&gt;"عهدة","",SUMIFS($G$8:$G$5007,$B$8:$B$5007,B139,$A$8:$A$5007,"مصروف",$I$8:$I$5007,"&lt;&gt;مرفوض"))</f>
        <v/>
      </c>
      <c r="P139" s="25">
        <f>IF(A139&lt;&gt;"عهدة","",N(F139)-O139)</f>
        <v/>
      </c>
      <c r="Q139" s="26">
        <f>IF(A139="","",IF(A139="عهدة",IF(N(F139)=0,"⚠ أدخل قيمة العهدة",IF(P139&lt;0,"⛔ عجز / زيادة مصروفات "&amp;TEXT(-P139,"#,##0"),IF(COUNTIFS($B$8:$B$5007,B139,$A$8:$A$5007,"مصروف",$I$8:$I$5007,"&lt;&gt;مرفوض",$K$8:$K$5007,"&lt;&gt;نعم")&gt;0,"⚠ "&amp;COUNTIFS($B$8:$B$5007,B139,$A$8:$A$5007,"مصروف",$I$8:$I$5007,"&lt;&gt;مرفوض",$K$8:$K$5007,"&lt;&gt;نعم")&amp;" مصروف غير مسوى",IF(L139="تمت التسوية",IF(P139=0,"✔ متوازنة وتمت التسوية","✔ تمت التسوية – متبقي "&amp;TEXT(P139,"#,##0")),IF(P139&gt;0,"متبقي "&amp;TEXT(P139,"#,##0"),"✔ متوازنة"))))),IF(R139=0,"⚠ أضف سطر عهدة أولًا",IF(OR(C139="",N(G139)=0),"⚠ أكمل التاريخ والقيمة",IF(S139="","⚠ التاريخ خارج السنة المالية",IF(H139="","⚠ اختر بند الموازنة",IF(I139="مرفوض","✖ مرفوض من المدير",IF(I139&lt;&gt;"موافق","⏳ بانتظار موافقة المدير",IF(K139&lt;&gt;"نعم","⚠ غير مسوى مع الحسابات","✔ معتمد ومسوى")))))))))</f>
        <v/>
      </c>
      <c r="R139">
        <f>N(R138)+IF(A139="عهدة",1,0)</f>
        <v/>
      </c>
      <c r="S139">
        <f>IF(C139="","",IF(AND(C139&gt;=DATE(2026,9,1),C139&lt;=DATE(2027,8,31)),(YEAR(C139)-2026)*12+MONTH(C139)-8,""))</f>
        <v/>
      </c>
      <c r="T139">
        <f>IF(AND(A139="مصروف",R139&gt;0,I139="موافق",S139&lt;&gt;"",H139&lt;&gt;""),N(G139),0)</f>
        <v/>
      </c>
    </row>
    <row r="140">
      <c r="A140" s="19" t="n"/>
      <c r="B140" s="20">
        <f>IF(A140="","",IF(R140=0,"⚠ أضف سطر عهدة أولًا","DMT-"&amp;TEXT(R140,"000")))</f>
        <v/>
      </c>
      <c r="C140" s="21" t="n"/>
      <c r="D140" s="20">
        <f>IF(C140="","",IF(S140="","خارج السنة المالية",INDEX(القوائم!$D$2:$D$13,S140)))</f>
        <v/>
      </c>
      <c r="E140" s="22" t="n"/>
      <c r="F140" s="23" t="n"/>
      <c r="G140" s="23" t="n"/>
      <c r="H140" s="22" t="n"/>
      <c r="I140" s="19" t="n"/>
      <c r="J140" s="21" t="n"/>
      <c r="K140" s="19" t="n"/>
      <c r="L140" s="19" t="n"/>
      <c r="M140" s="21" t="n"/>
      <c r="N140" s="22" t="n"/>
      <c r="O140" s="24">
        <f>IF(A140&lt;&gt;"عهدة","",SUMIFS($G$8:$G$5007,$B$8:$B$5007,B140,$A$8:$A$5007,"مصروف",$I$8:$I$5007,"&lt;&gt;مرفوض"))</f>
        <v/>
      </c>
      <c r="P140" s="25">
        <f>IF(A140&lt;&gt;"عهدة","",N(F140)-O140)</f>
        <v/>
      </c>
      <c r="Q140" s="26">
        <f>IF(A140="","",IF(A140="عهدة",IF(N(F140)=0,"⚠ أدخل قيمة العهدة",IF(P140&lt;0,"⛔ عجز / زيادة مصروفات "&amp;TEXT(-P140,"#,##0"),IF(COUNTIFS($B$8:$B$5007,B140,$A$8:$A$5007,"مصروف",$I$8:$I$5007,"&lt;&gt;مرفوض",$K$8:$K$5007,"&lt;&gt;نعم")&gt;0,"⚠ "&amp;COUNTIFS($B$8:$B$5007,B140,$A$8:$A$5007,"مصروف",$I$8:$I$5007,"&lt;&gt;مرفوض",$K$8:$K$5007,"&lt;&gt;نعم")&amp;" مصروف غير مسوى",IF(L140="تمت التسوية",IF(P140=0,"✔ متوازنة وتمت التسوية","✔ تمت التسوية – متبقي "&amp;TEXT(P140,"#,##0")),IF(P140&gt;0,"متبقي "&amp;TEXT(P140,"#,##0"),"✔ متوازنة"))))),IF(R140=0,"⚠ أضف سطر عهدة أولًا",IF(OR(C140="",N(G140)=0),"⚠ أكمل التاريخ والقيمة",IF(S140="","⚠ التاريخ خارج السنة المالية",IF(H140="","⚠ اختر بند الموازنة",IF(I140="مرفوض","✖ مرفوض من المدير",IF(I140&lt;&gt;"موافق","⏳ بانتظار موافقة المدير",IF(K140&lt;&gt;"نعم","⚠ غير مسوى مع الحسابات","✔ معتمد ومسوى")))))))))</f>
        <v/>
      </c>
      <c r="R140">
        <f>N(R139)+IF(A140="عهدة",1,0)</f>
        <v/>
      </c>
      <c r="S140">
        <f>IF(C140="","",IF(AND(C140&gt;=DATE(2026,9,1),C140&lt;=DATE(2027,8,31)),(YEAR(C140)-2026)*12+MONTH(C140)-8,""))</f>
        <v/>
      </c>
      <c r="T140">
        <f>IF(AND(A140="مصروف",R140&gt;0,I140="موافق",S140&lt;&gt;"",H140&lt;&gt;""),N(G140),0)</f>
        <v/>
      </c>
    </row>
    <row r="141">
      <c r="A141" s="19" t="n"/>
      <c r="B141" s="20">
        <f>IF(A141="","",IF(R141=0,"⚠ أضف سطر عهدة أولًا","DMT-"&amp;TEXT(R141,"000")))</f>
        <v/>
      </c>
      <c r="C141" s="21" t="n"/>
      <c r="D141" s="20">
        <f>IF(C141="","",IF(S141="","خارج السنة المالية",INDEX(القوائم!$D$2:$D$13,S141)))</f>
        <v/>
      </c>
      <c r="E141" s="22" t="n"/>
      <c r="F141" s="23" t="n"/>
      <c r="G141" s="23" t="n"/>
      <c r="H141" s="22" t="n"/>
      <c r="I141" s="19" t="n"/>
      <c r="J141" s="21" t="n"/>
      <c r="K141" s="19" t="n"/>
      <c r="L141" s="19" t="n"/>
      <c r="M141" s="21" t="n"/>
      <c r="N141" s="22" t="n"/>
      <c r="O141" s="24">
        <f>IF(A141&lt;&gt;"عهدة","",SUMIFS($G$8:$G$5007,$B$8:$B$5007,B141,$A$8:$A$5007,"مصروف",$I$8:$I$5007,"&lt;&gt;مرفوض"))</f>
        <v/>
      </c>
      <c r="P141" s="25">
        <f>IF(A141&lt;&gt;"عهدة","",N(F141)-O141)</f>
        <v/>
      </c>
      <c r="Q141" s="26">
        <f>IF(A141="","",IF(A141="عهدة",IF(N(F141)=0,"⚠ أدخل قيمة العهدة",IF(P141&lt;0,"⛔ عجز / زيادة مصروفات "&amp;TEXT(-P141,"#,##0"),IF(COUNTIFS($B$8:$B$5007,B141,$A$8:$A$5007,"مصروف",$I$8:$I$5007,"&lt;&gt;مرفوض",$K$8:$K$5007,"&lt;&gt;نعم")&gt;0,"⚠ "&amp;COUNTIFS($B$8:$B$5007,B141,$A$8:$A$5007,"مصروف",$I$8:$I$5007,"&lt;&gt;مرفوض",$K$8:$K$5007,"&lt;&gt;نعم")&amp;" مصروف غير مسوى",IF(L141="تمت التسوية",IF(P141=0,"✔ متوازنة وتمت التسوية","✔ تمت التسوية – متبقي "&amp;TEXT(P141,"#,##0")),IF(P141&gt;0,"متبقي "&amp;TEXT(P141,"#,##0"),"✔ متوازنة"))))),IF(R141=0,"⚠ أضف سطر عهدة أولًا",IF(OR(C141="",N(G141)=0),"⚠ أكمل التاريخ والقيمة",IF(S141="","⚠ التاريخ خارج السنة المالية",IF(H141="","⚠ اختر بند الموازنة",IF(I141="مرفوض","✖ مرفوض من المدير",IF(I141&lt;&gt;"موافق","⏳ بانتظار موافقة المدير",IF(K141&lt;&gt;"نعم","⚠ غير مسوى مع الحسابات","✔ معتمد ومسوى")))))))))</f>
        <v/>
      </c>
      <c r="R141">
        <f>N(R140)+IF(A141="عهدة",1,0)</f>
        <v/>
      </c>
      <c r="S141">
        <f>IF(C141="","",IF(AND(C141&gt;=DATE(2026,9,1),C141&lt;=DATE(2027,8,31)),(YEAR(C141)-2026)*12+MONTH(C141)-8,""))</f>
        <v/>
      </c>
      <c r="T141">
        <f>IF(AND(A141="مصروف",R141&gt;0,I141="موافق",S141&lt;&gt;"",H141&lt;&gt;""),N(G141),0)</f>
        <v/>
      </c>
    </row>
    <row r="142">
      <c r="A142" s="19" t="n"/>
      <c r="B142" s="20">
        <f>IF(A142="","",IF(R142=0,"⚠ أضف سطر عهدة أولًا","DMT-"&amp;TEXT(R142,"000")))</f>
        <v/>
      </c>
      <c r="C142" s="21" t="n"/>
      <c r="D142" s="20">
        <f>IF(C142="","",IF(S142="","خارج السنة المالية",INDEX(القوائم!$D$2:$D$13,S142)))</f>
        <v/>
      </c>
      <c r="E142" s="22" t="n"/>
      <c r="F142" s="23" t="n"/>
      <c r="G142" s="23" t="n"/>
      <c r="H142" s="22" t="n"/>
      <c r="I142" s="19" t="n"/>
      <c r="J142" s="21" t="n"/>
      <c r="K142" s="19" t="n"/>
      <c r="L142" s="19" t="n"/>
      <c r="M142" s="21" t="n"/>
      <c r="N142" s="22" t="n"/>
      <c r="O142" s="24">
        <f>IF(A142&lt;&gt;"عهدة","",SUMIFS($G$8:$G$5007,$B$8:$B$5007,B142,$A$8:$A$5007,"مصروف",$I$8:$I$5007,"&lt;&gt;مرفوض"))</f>
        <v/>
      </c>
      <c r="P142" s="25">
        <f>IF(A142&lt;&gt;"عهدة","",N(F142)-O142)</f>
        <v/>
      </c>
      <c r="Q142" s="26">
        <f>IF(A142="","",IF(A142="عهدة",IF(N(F142)=0,"⚠ أدخل قيمة العهدة",IF(P142&lt;0,"⛔ عجز / زيادة مصروفات "&amp;TEXT(-P142,"#,##0"),IF(COUNTIFS($B$8:$B$5007,B142,$A$8:$A$5007,"مصروف",$I$8:$I$5007,"&lt;&gt;مرفوض",$K$8:$K$5007,"&lt;&gt;نعم")&gt;0,"⚠ "&amp;COUNTIFS($B$8:$B$5007,B142,$A$8:$A$5007,"مصروف",$I$8:$I$5007,"&lt;&gt;مرفوض",$K$8:$K$5007,"&lt;&gt;نعم")&amp;" مصروف غير مسوى",IF(L142="تمت التسوية",IF(P142=0,"✔ متوازنة وتمت التسوية","✔ تمت التسوية – متبقي "&amp;TEXT(P142,"#,##0")),IF(P142&gt;0,"متبقي "&amp;TEXT(P142,"#,##0"),"✔ متوازنة"))))),IF(R142=0,"⚠ أضف سطر عهدة أولًا",IF(OR(C142="",N(G142)=0),"⚠ أكمل التاريخ والقيمة",IF(S142="","⚠ التاريخ خارج السنة المالية",IF(H142="","⚠ اختر بند الموازنة",IF(I142="مرفوض","✖ مرفوض من المدير",IF(I142&lt;&gt;"موافق","⏳ بانتظار موافقة المدير",IF(K142&lt;&gt;"نعم","⚠ غير مسوى مع الحسابات","✔ معتمد ومسوى")))))))))</f>
        <v/>
      </c>
      <c r="R142">
        <f>N(R141)+IF(A142="عهدة",1,0)</f>
        <v/>
      </c>
      <c r="S142">
        <f>IF(C142="","",IF(AND(C142&gt;=DATE(2026,9,1),C142&lt;=DATE(2027,8,31)),(YEAR(C142)-2026)*12+MONTH(C142)-8,""))</f>
        <v/>
      </c>
      <c r="T142">
        <f>IF(AND(A142="مصروف",R142&gt;0,I142="موافق",S142&lt;&gt;"",H142&lt;&gt;""),N(G142),0)</f>
        <v/>
      </c>
    </row>
    <row r="143">
      <c r="A143" s="19" t="n"/>
      <c r="B143" s="20">
        <f>IF(A143="","",IF(R143=0,"⚠ أضف سطر عهدة أولًا","DMT-"&amp;TEXT(R143,"000")))</f>
        <v/>
      </c>
      <c r="C143" s="21" t="n"/>
      <c r="D143" s="20">
        <f>IF(C143="","",IF(S143="","خارج السنة المالية",INDEX(القوائم!$D$2:$D$13,S143)))</f>
        <v/>
      </c>
      <c r="E143" s="22" t="n"/>
      <c r="F143" s="23" t="n"/>
      <c r="G143" s="23" t="n"/>
      <c r="H143" s="22" t="n"/>
      <c r="I143" s="19" t="n"/>
      <c r="J143" s="21" t="n"/>
      <c r="K143" s="19" t="n"/>
      <c r="L143" s="19" t="n"/>
      <c r="M143" s="21" t="n"/>
      <c r="N143" s="22" t="n"/>
      <c r="O143" s="24">
        <f>IF(A143&lt;&gt;"عهدة","",SUMIFS($G$8:$G$5007,$B$8:$B$5007,B143,$A$8:$A$5007,"مصروف",$I$8:$I$5007,"&lt;&gt;مرفوض"))</f>
        <v/>
      </c>
      <c r="P143" s="25">
        <f>IF(A143&lt;&gt;"عهدة","",N(F143)-O143)</f>
        <v/>
      </c>
      <c r="Q143" s="26">
        <f>IF(A143="","",IF(A143="عهدة",IF(N(F143)=0,"⚠ أدخل قيمة العهدة",IF(P143&lt;0,"⛔ عجز / زيادة مصروفات "&amp;TEXT(-P143,"#,##0"),IF(COUNTIFS($B$8:$B$5007,B143,$A$8:$A$5007,"مصروف",$I$8:$I$5007,"&lt;&gt;مرفوض",$K$8:$K$5007,"&lt;&gt;نعم")&gt;0,"⚠ "&amp;COUNTIFS($B$8:$B$5007,B143,$A$8:$A$5007,"مصروف",$I$8:$I$5007,"&lt;&gt;مرفوض",$K$8:$K$5007,"&lt;&gt;نعم")&amp;" مصروف غير مسوى",IF(L143="تمت التسوية",IF(P143=0,"✔ متوازنة وتمت التسوية","✔ تمت التسوية – متبقي "&amp;TEXT(P143,"#,##0")),IF(P143&gt;0,"متبقي "&amp;TEXT(P143,"#,##0"),"✔ متوازنة"))))),IF(R143=0,"⚠ أضف سطر عهدة أولًا",IF(OR(C143="",N(G143)=0),"⚠ أكمل التاريخ والقيمة",IF(S143="","⚠ التاريخ خارج السنة المالية",IF(H143="","⚠ اختر بند الموازنة",IF(I143="مرفوض","✖ مرفوض من المدير",IF(I143&lt;&gt;"موافق","⏳ بانتظار موافقة المدير",IF(K143&lt;&gt;"نعم","⚠ غير مسوى مع الحسابات","✔ معتمد ومسوى")))))))))</f>
        <v/>
      </c>
      <c r="R143">
        <f>N(R142)+IF(A143="عهدة",1,0)</f>
        <v/>
      </c>
      <c r="S143">
        <f>IF(C143="","",IF(AND(C143&gt;=DATE(2026,9,1),C143&lt;=DATE(2027,8,31)),(YEAR(C143)-2026)*12+MONTH(C143)-8,""))</f>
        <v/>
      </c>
      <c r="T143">
        <f>IF(AND(A143="مصروف",R143&gt;0,I143="موافق",S143&lt;&gt;"",H143&lt;&gt;""),N(G143),0)</f>
        <v/>
      </c>
    </row>
    <row r="144">
      <c r="A144" s="19" t="n"/>
      <c r="B144" s="20">
        <f>IF(A144="","",IF(R144=0,"⚠ أضف سطر عهدة أولًا","DMT-"&amp;TEXT(R144,"000")))</f>
        <v/>
      </c>
      <c r="C144" s="21" t="n"/>
      <c r="D144" s="20">
        <f>IF(C144="","",IF(S144="","خارج السنة المالية",INDEX(القوائم!$D$2:$D$13,S144)))</f>
        <v/>
      </c>
      <c r="E144" s="22" t="n"/>
      <c r="F144" s="23" t="n"/>
      <c r="G144" s="23" t="n"/>
      <c r="H144" s="22" t="n"/>
      <c r="I144" s="19" t="n"/>
      <c r="J144" s="21" t="n"/>
      <c r="K144" s="19" t="n"/>
      <c r="L144" s="19" t="n"/>
      <c r="M144" s="21" t="n"/>
      <c r="N144" s="22" t="n"/>
      <c r="O144" s="24">
        <f>IF(A144&lt;&gt;"عهدة","",SUMIFS($G$8:$G$5007,$B$8:$B$5007,B144,$A$8:$A$5007,"مصروف",$I$8:$I$5007,"&lt;&gt;مرفوض"))</f>
        <v/>
      </c>
      <c r="P144" s="25">
        <f>IF(A144&lt;&gt;"عهدة","",N(F144)-O144)</f>
        <v/>
      </c>
      <c r="Q144" s="26">
        <f>IF(A144="","",IF(A144="عهدة",IF(N(F144)=0,"⚠ أدخل قيمة العهدة",IF(P144&lt;0,"⛔ عجز / زيادة مصروفات "&amp;TEXT(-P144,"#,##0"),IF(COUNTIFS($B$8:$B$5007,B144,$A$8:$A$5007,"مصروف",$I$8:$I$5007,"&lt;&gt;مرفوض",$K$8:$K$5007,"&lt;&gt;نعم")&gt;0,"⚠ "&amp;COUNTIFS($B$8:$B$5007,B144,$A$8:$A$5007,"مصروف",$I$8:$I$5007,"&lt;&gt;مرفوض",$K$8:$K$5007,"&lt;&gt;نعم")&amp;" مصروف غير مسوى",IF(L144="تمت التسوية",IF(P144=0,"✔ متوازنة وتمت التسوية","✔ تمت التسوية – متبقي "&amp;TEXT(P144,"#,##0")),IF(P144&gt;0,"متبقي "&amp;TEXT(P144,"#,##0"),"✔ متوازنة"))))),IF(R144=0,"⚠ أضف سطر عهدة أولًا",IF(OR(C144="",N(G144)=0),"⚠ أكمل التاريخ والقيمة",IF(S144="","⚠ التاريخ خارج السنة المالية",IF(H144="","⚠ اختر بند الموازنة",IF(I144="مرفوض","✖ مرفوض من المدير",IF(I144&lt;&gt;"موافق","⏳ بانتظار موافقة المدير",IF(K144&lt;&gt;"نعم","⚠ غير مسوى مع الحسابات","✔ معتمد ومسوى")))))))))</f>
        <v/>
      </c>
      <c r="R144">
        <f>N(R143)+IF(A144="عهدة",1,0)</f>
        <v/>
      </c>
      <c r="S144">
        <f>IF(C144="","",IF(AND(C144&gt;=DATE(2026,9,1),C144&lt;=DATE(2027,8,31)),(YEAR(C144)-2026)*12+MONTH(C144)-8,""))</f>
        <v/>
      </c>
      <c r="T144">
        <f>IF(AND(A144="مصروف",R144&gt;0,I144="موافق",S144&lt;&gt;"",H144&lt;&gt;""),N(G144),0)</f>
        <v/>
      </c>
    </row>
    <row r="145">
      <c r="A145" s="19" t="n"/>
      <c r="B145" s="20">
        <f>IF(A145="","",IF(R145=0,"⚠ أضف سطر عهدة أولًا","DMT-"&amp;TEXT(R145,"000")))</f>
        <v/>
      </c>
      <c r="C145" s="21" t="n"/>
      <c r="D145" s="20">
        <f>IF(C145="","",IF(S145="","خارج السنة المالية",INDEX(القوائم!$D$2:$D$13,S145)))</f>
        <v/>
      </c>
      <c r="E145" s="22" t="n"/>
      <c r="F145" s="23" t="n"/>
      <c r="G145" s="23" t="n"/>
      <c r="H145" s="22" t="n"/>
      <c r="I145" s="19" t="n"/>
      <c r="J145" s="21" t="n"/>
      <c r="K145" s="19" t="n"/>
      <c r="L145" s="19" t="n"/>
      <c r="M145" s="21" t="n"/>
      <c r="N145" s="22" t="n"/>
      <c r="O145" s="24">
        <f>IF(A145&lt;&gt;"عهدة","",SUMIFS($G$8:$G$5007,$B$8:$B$5007,B145,$A$8:$A$5007,"مصروف",$I$8:$I$5007,"&lt;&gt;مرفوض"))</f>
        <v/>
      </c>
      <c r="P145" s="25">
        <f>IF(A145&lt;&gt;"عهدة","",N(F145)-O145)</f>
        <v/>
      </c>
      <c r="Q145" s="26">
        <f>IF(A145="","",IF(A145="عهدة",IF(N(F145)=0,"⚠ أدخل قيمة العهدة",IF(P145&lt;0,"⛔ عجز / زيادة مصروفات "&amp;TEXT(-P145,"#,##0"),IF(COUNTIFS($B$8:$B$5007,B145,$A$8:$A$5007,"مصروف",$I$8:$I$5007,"&lt;&gt;مرفوض",$K$8:$K$5007,"&lt;&gt;نعم")&gt;0,"⚠ "&amp;COUNTIFS($B$8:$B$5007,B145,$A$8:$A$5007,"مصروف",$I$8:$I$5007,"&lt;&gt;مرفوض",$K$8:$K$5007,"&lt;&gt;نعم")&amp;" مصروف غير مسوى",IF(L145="تمت التسوية",IF(P145=0,"✔ متوازنة وتمت التسوية","✔ تمت التسوية – متبقي "&amp;TEXT(P145,"#,##0")),IF(P145&gt;0,"متبقي "&amp;TEXT(P145,"#,##0"),"✔ متوازنة"))))),IF(R145=0,"⚠ أضف سطر عهدة أولًا",IF(OR(C145="",N(G145)=0),"⚠ أكمل التاريخ والقيمة",IF(S145="","⚠ التاريخ خارج السنة المالية",IF(H145="","⚠ اختر بند الموازنة",IF(I145="مرفوض","✖ مرفوض من المدير",IF(I145&lt;&gt;"موافق","⏳ بانتظار موافقة المدير",IF(K145&lt;&gt;"نعم","⚠ غير مسوى مع الحسابات","✔ معتمد ومسوى")))))))))</f>
        <v/>
      </c>
      <c r="R145">
        <f>N(R144)+IF(A145="عهدة",1,0)</f>
        <v/>
      </c>
      <c r="S145">
        <f>IF(C145="","",IF(AND(C145&gt;=DATE(2026,9,1),C145&lt;=DATE(2027,8,31)),(YEAR(C145)-2026)*12+MONTH(C145)-8,""))</f>
        <v/>
      </c>
      <c r="T145">
        <f>IF(AND(A145="مصروف",R145&gt;0,I145="موافق",S145&lt;&gt;"",H145&lt;&gt;""),N(G145),0)</f>
        <v/>
      </c>
    </row>
    <row r="146">
      <c r="A146" s="19" t="n"/>
      <c r="B146" s="20">
        <f>IF(A146="","",IF(R146=0,"⚠ أضف سطر عهدة أولًا","DMT-"&amp;TEXT(R146,"000")))</f>
        <v/>
      </c>
      <c r="C146" s="21" t="n"/>
      <c r="D146" s="20">
        <f>IF(C146="","",IF(S146="","خارج السنة المالية",INDEX(القوائم!$D$2:$D$13,S146)))</f>
        <v/>
      </c>
      <c r="E146" s="22" t="n"/>
      <c r="F146" s="23" t="n"/>
      <c r="G146" s="23" t="n"/>
      <c r="H146" s="22" t="n"/>
      <c r="I146" s="19" t="n"/>
      <c r="J146" s="21" t="n"/>
      <c r="K146" s="19" t="n"/>
      <c r="L146" s="19" t="n"/>
      <c r="M146" s="21" t="n"/>
      <c r="N146" s="22" t="n"/>
      <c r="O146" s="24">
        <f>IF(A146&lt;&gt;"عهدة","",SUMIFS($G$8:$G$5007,$B$8:$B$5007,B146,$A$8:$A$5007,"مصروف",$I$8:$I$5007,"&lt;&gt;مرفوض"))</f>
        <v/>
      </c>
      <c r="P146" s="25">
        <f>IF(A146&lt;&gt;"عهدة","",N(F146)-O146)</f>
        <v/>
      </c>
      <c r="Q146" s="26">
        <f>IF(A146="","",IF(A146="عهدة",IF(N(F146)=0,"⚠ أدخل قيمة العهدة",IF(P146&lt;0,"⛔ عجز / زيادة مصروفات "&amp;TEXT(-P146,"#,##0"),IF(COUNTIFS($B$8:$B$5007,B146,$A$8:$A$5007,"مصروف",$I$8:$I$5007,"&lt;&gt;مرفوض",$K$8:$K$5007,"&lt;&gt;نعم")&gt;0,"⚠ "&amp;COUNTIFS($B$8:$B$5007,B146,$A$8:$A$5007,"مصروف",$I$8:$I$5007,"&lt;&gt;مرفوض",$K$8:$K$5007,"&lt;&gt;نعم")&amp;" مصروف غير مسوى",IF(L146="تمت التسوية",IF(P146=0,"✔ متوازنة وتمت التسوية","✔ تمت التسوية – متبقي "&amp;TEXT(P146,"#,##0")),IF(P146&gt;0,"متبقي "&amp;TEXT(P146,"#,##0"),"✔ متوازنة"))))),IF(R146=0,"⚠ أضف سطر عهدة أولًا",IF(OR(C146="",N(G146)=0),"⚠ أكمل التاريخ والقيمة",IF(S146="","⚠ التاريخ خارج السنة المالية",IF(H146="","⚠ اختر بند الموازنة",IF(I146="مرفوض","✖ مرفوض من المدير",IF(I146&lt;&gt;"موافق","⏳ بانتظار موافقة المدير",IF(K146&lt;&gt;"نعم","⚠ غير مسوى مع الحسابات","✔ معتمد ومسوى")))))))))</f>
        <v/>
      </c>
      <c r="R146">
        <f>N(R145)+IF(A146="عهدة",1,0)</f>
        <v/>
      </c>
      <c r="S146">
        <f>IF(C146="","",IF(AND(C146&gt;=DATE(2026,9,1),C146&lt;=DATE(2027,8,31)),(YEAR(C146)-2026)*12+MONTH(C146)-8,""))</f>
        <v/>
      </c>
      <c r="T146">
        <f>IF(AND(A146="مصروف",R146&gt;0,I146="موافق",S146&lt;&gt;"",H146&lt;&gt;""),N(G146),0)</f>
        <v/>
      </c>
    </row>
    <row r="147">
      <c r="A147" s="19" t="n"/>
      <c r="B147" s="20">
        <f>IF(A147="","",IF(R147=0,"⚠ أضف سطر عهدة أولًا","DMT-"&amp;TEXT(R147,"000")))</f>
        <v/>
      </c>
      <c r="C147" s="21" t="n"/>
      <c r="D147" s="20">
        <f>IF(C147="","",IF(S147="","خارج السنة المالية",INDEX(القوائم!$D$2:$D$13,S147)))</f>
        <v/>
      </c>
      <c r="E147" s="22" t="n"/>
      <c r="F147" s="23" t="n"/>
      <c r="G147" s="23" t="n"/>
      <c r="H147" s="22" t="n"/>
      <c r="I147" s="19" t="n"/>
      <c r="J147" s="21" t="n"/>
      <c r="K147" s="19" t="n"/>
      <c r="L147" s="19" t="n"/>
      <c r="M147" s="21" t="n"/>
      <c r="N147" s="22" t="n"/>
      <c r="O147" s="24">
        <f>IF(A147&lt;&gt;"عهدة","",SUMIFS($G$8:$G$5007,$B$8:$B$5007,B147,$A$8:$A$5007,"مصروف",$I$8:$I$5007,"&lt;&gt;مرفوض"))</f>
        <v/>
      </c>
      <c r="P147" s="25">
        <f>IF(A147&lt;&gt;"عهدة","",N(F147)-O147)</f>
        <v/>
      </c>
      <c r="Q147" s="26">
        <f>IF(A147="","",IF(A147="عهدة",IF(N(F147)=0,"⚠ أدخل قيمة العهدة",IF(P147&lt;0,"⛔ عجز / زيادة مصروفات "&amp;TEXT(-P147,"#,##0"),IF(COUNTIFS($B$8:$B$5007,B147,$A$8:$A$5007,"مصروف",$I$8:$I$5007,"&lt;&gt;مرفوض",$K$8:$K$5007,"&lt;&gt;نعم")&gt;0,"⚠ "&amp;COUNTIFS($B$8:$B$5007,B147,$A$8:$A$5007,"مصروف",$I$8:$I$5007,"&lt;&gt;مرفوض",$K$8:$K$5007,"&lt;&gt;نعم")&amp;" مصروف غير مسوى",IF(L147="تمت التسوية",IF(P147=0,"✔ متوازنة وتمت التسوية","✔ تمت التسوية – متبقي "&amp;TEXT(P147,"#,##0")),IF(P147&gt;0,"متبقي "&amp;TEXT(P147,"#,##0"),"✔ متوازنة"))))),IF(R147=0,"⚠ أضف سطر عهدة أولًا",IF(OR(C147="",N(G147)=0),"⚠ أكمل التاريخ والقيمة",IF(S147="","⚠ التاريخ خارج السنة المالية",IF(H147="","⚠ اختر بند الموازنة",IF(I147="مرفوض","✖ مرفوض من المدير",IF(I147&lt;&gt;"موافق","⏳ بانتظار موافقة المدير",IF(K147&lt;&gt;"نعم","⚠ غير مسوى مع الحسابات","✔ معتمد ومسوى")))))))))</f>
        <v/>
      </c>
      <c r="R147">
        <f>N(R146)+IF(A147="عهدة",1,0)</f>
        <v/>
      </c>
      <c r="S147">
        <f>IF(C147="","",IF(AND(C147&gt;=DATE(2026,9,1),C147&lt;=DATE(2027,8,31)),(YEAR(C147)-2026)*12+MONTH(C147)-8,""))</f>
        <v/>
      </c>
      <c r="T147">
        <f>IF(AND(A147="مصروف",R147&gt;0,I147="موافق",S147&lt;&gt;"",H147&lt;&gt;""),N(G147),0)</f>
        <v/>
      </c>
    </row>
    <row r="148">
      <c r="A148" s="19" t="n"/>
      <c r="B148" s="20">
        <f>IF(A148="","",IF(R148=0,"⚠ أضف سطر عهدة أولًا","DMT-"&amp;TEXT(R148,"000")))</f>
        <v/>
      </c>
      <c r="C148" s="21" t="n"/>
      <c r="D148" s="20">
        <f>IF(C148="","",IF(S148="","خارج السنة المالية",INDEX(القوائم!$D$2:$D$13,S148)))</f>
        <v/>
      </c>
      <c r="E148" s="22" t="n"/>
      <c r="F148" s="23" t="n"/>
      <c r="G148" s="23" t="n"/>
      <c r="H148" s="22" t="n"/>
      <c r="I148" s="19" t="n"/>
      <c r="J148" s="21" t="n"/>
      <c r="K148" s="19" t="n"/>
      <c r="L148" s="19" t="n"/>
      <c r="M148" s="21" t="n"/>
      <c r="N148" s="22" t="n"/>
      <c r="O148" s="24">
        <f>IF(A148&lt;&gt;"عهدة","",SUMIFS($G$8:$G$5007,$B$8:$B$5007,B148,$A$8:$A$5007,"مصروف",$I$8:$I$5007,"&lt;&gt;مرفوض"))</f>
        <v/>
      </c>
      <c r="P148" s="25">
        <f>IF(A148&lt;&gt;"عهدة","",N(F148)-O148)</f>
        <v/>
      </c>
      <c r="Q148" s="26">
        <f>IF(A148="","",IF(A148="عهدة",IF(N(F148)=0,"⚠ أدخل قيمة العهدة",IF(P148&lt;0,"⛔ عجز / زيادة مصروفات "&amp;TEXT(-P148,"#,##0"),IF(COUNTIFS($B$8:$B$5007,B148,$A$8:$A$5007,"مصروف",$I$8:$I$5007,"&lt;&gt;مرفوض",$K$8:$K$5007,"&lt;&gt;نعم")&gt;0,"⚠ "&amp;COUNTIFS($B$8:$B$5007,B148,$A$8:$A$5007,"مصروف",$I$8:$I$5007,"&lt;&gt;مرفوض",$K$8:$K$5007,"&lt;&gt;نعم")&amp;" مصروف غير مسوى",IF(L148="تمت التسوية",IF(P148=0,"✔ متوازنة وتمت التسوية","✔ تمت التسوية – متبقي "&amp;TEXT(P148,"#,##0")),IF(P148&gt;0,"متبقي "&amp;TEXT(P148,"#,##0"),"✔ متوازنة"))))),IF(R148=0,"⚠ أضف سطر عهدة أولًا",IF(OR(C148="",N(G148)=0),"⚠ أكمل التاريخ والقيمة",IF(S148="","⚠ التاريخ خارج السنة المالية",IF(H148="","⚠ اختر بند الموازنة",IF(I148="مرفوض","✖ مرفوض من المدير",IF(I148&lt;&gt;"موافق","⏳ بانتظار موافقة المدير",IF(K148&lt;&gt;"نعم","⚠ غير مسوى مع الحسابات","✔ معتمد ومسوى")))))))))</f>
        <v/>
      </c>
      <c r="R148">
        <f>N(R147)+IF(A148="عهدة",1,0)</f>
        <v/>
      </c>
      <c r="S148">
        <f>IF(C148="","",IF(AND(C148&gt;=DATE(2026,9,1),C148&lt;=DATE(2027,8,31)),(YEAR(C148)-2026)*12+MONTH(C148)-8,""))</f>
        <v/>
      </c>
      <c r="T148">
        <f>IF(AND(A148="مصروف",R148&gt;0,I148="موافق",S148&lt;&gt;"",H148&lt;&gt;""),N(G148),0)</f>
        <v/>
      </c>
    </row>
    <row r="149">
      <c r="A149" s="19" t="n"/>
      <c r="B149" s="20">
        <f>IF(A149="","",IF(R149=0,"⚠ أضف سطر عهدة أولًا","DMT-"&amp;TEXT(R149,"000")))</f>
        <v/>
      </c>
      <c r="C149" s="21" t="n"/>
      <c r="D149" s="20">
        <f>IF(C149="","",IF(S149="","خارج السنة المالية",INDEX(القوائم!$D$2:$D$13,S149)))</f>
        <v/>
      </c>
      <c r="E149" s="22" t="n"/>
      <c r="F149" s="23" t="n"/>
      <c r="G149" s="23" t="n"/>
      <c r="H149" s="22" t="n"/>
      <c r="I149" s="19" t="n"/>
      <c r="J149" s="21" t="n"/>
      <c r="K149" s="19" t="n"/>
      <c r="L149" s="19" t="n"/>
      <c r="M149" s="21" t="n"/>
      <c r="N149" s="22" t="n"/>
      <c r="O149" s="24">
        <f>IF(A149&lt;&gt;"عهدة","",SUMIFS($G$8:$G$5007,$B$8:$B$5007,B149,$A$8:$A$5007,"مصروف",$I$8:$I$5007,"&lt;&gt;مرفوض"))</f>
        <v/>
      </c>
      <c r="P149" s="25">
        <f>IF(A149&lt;&gt;"عهدة","",N(F149)-O149)</f>
        <v/>
      </c>
      <c r="Q149" s="26">
        <f>IF(A149="","",IF(A149="عهدة",IF(N(F149)=0,"⚠ أدخل قيمة العهدة",IF(P149&lt;0,"⛔ عجز / زيادة مصروفات "&amp;TEXT(-P149,"#,##0"),IF(COUNTIFS($B$8:$B$5007,B149,$A$8:$A$5007,"مصروف",$I$8:$I$5007,"&lt;&gt;مرفوض",$K$8:$K$5007,"&lt;&gt;نعم")&gt;0,"⚠ "&amp;COUNTIFS($B$8:$B$5007,B149,$A$8:$A$5007,"مصروف",$I$8:$I$5007,"&lt;&gt;مرفوض",$K$8:$K$5007,"&lt;&gt;نعم")&amp;" مصروف غير مسوى",IF(L149="تمت التسوية",IF(P149=0,"✔ متوازنة وتمت التسوية","✔ تمت التسوية – متبقي "&amp;TEXT(P149,"#,##0")),IF(P149&gt;0,"متبقي "&amp;TEXT(P149,"#,##0"),"✔ متوازنة"))))),IF(R149=0,"⚠ أضف سطر عهدة أولًا",IF(OR(C149="",N(G149)=0),"⚠ أكمل التاريخ والقيمة",IF(S149="","⚠ التاريخ خارج السنة المالية",IF(H149="","⚠ اختر بند الموازنة",IF(I149="مرفوض","✖ مرفوض من المدير",IF(I149&lt;&gt;"موافق","⏳ بانتظار موافقة المدير",IF(K149&lt;&gt;"نعم","⚠ غير مسوى مع الحسابات","✔ معتمد ومسوى")))))))))</f>
        <v/>
      </c>
      <c r="R149">
        <f>N(R148)+IF(A149="عهدة",1,0)</f>
        <v/>
      </c>
      <c r="S149">
        <f>IF(C149="","",IF(AND(C149&gt;=DATE(2026,9,1),C149&lt;=DATE(2027,8,31)),(YEAR(C149)-2026)*12+MONTH(C149)-8,""))</f>
        <v/>
      </c>
      <c r="T149">
        <f>IF(AND(A149="مصروف",R149&gt;0,I149="موافق",S149&lt;&gt;"",H149&lt;&gt;""),N(G149),0)</f>
        <v/>
      </c>
    </row>
    <row r="150">
      <c r="A150" s="19" t="n"/>
      <c r="B150" s="20">
        <f>IF(A150="","",IF(R150=0,"⚠ أضف سطر عهدة أولًا","DMT-"&amp;TEXT(R150,"000")))</f>
        <v/>
      </c>
      <c r="C150" s="21" t="n"/>
      <c r="D150" s="20">
        <f>IF(C150="","",IF(S150="","خارج السنة المالية",INDEX(القوائم!$D$2:$D$13,S150)))</f>
        <v/>
      </c>
      <c r="E150" s="22" t="n"/>
      <c r="F150" s="23" t="n"/>
      <c r="G150" s="23" t="n"/>
      <c r="H150" s="22" t="n"/>
      <c r="I150" s="19" t="n"/>
      <c r="J150" s="21" t="n"/>
      <c r="K150" s="19" t="n"/>
      <c r="L150" s="19" t="n"/>
      <c r="M150" s="21" t="n"/>
      <c r="N150" s="22" t="n"/>
      <c r="O150" s="24">
        <f>IF(A150&lt;&gt;"عهدة","",SUMIFS($G$8:$G$5007,$B$8:$B$5007,B150,$A$8:$A$5007,"مصروف",$I$8:$I$5007,"&lt;&gt;مرفوض"))</f>
        <v/>
      </c>
      <c r="P150" s="25">
        <f>IF(A150&lt;&gt;"عهدة","",N(F150)-O150)</f>
        <v/>
      </c>
      <c r="Q150" s="26">
        <f>IF(A150="","",IF(A150="عهدة",IF(N(F150)=0,"⚠ أدخل قيمة العهدة",IF(P150&lt;0,"⛔ عجز / زيادة مصروفات "&amp;TEXT(-P150,"#,##0"),IF(COUNTIFS($B$8:$B$5007,B150,$A$8:$A$5007,"مصروف",$I$8:$I$5007,"&lt;&gt;مرفوض",$K$8:$K$5007,"&lt;&gt;نعم")&gt;0,"⚠ "&amp;COUNTIFS($B$8:$B$5007,B150,$A$8:$A$5007,"مصروف",$I$8:$I$5007,"&lt;&gt;مرفوض",$K$8:$K$5007,"&lt;&gt;نعم")&amp;" مصروف غير مسوى",IF(L150="تمت التسوية",IF(P150=0,"✔ متوازنة وتمت التسوية","✔ تمت التسوية – متبقي "&amp;TEXT(P150,"#,##0")),IF(P150&gt;0,"متبقي "&amp;TEXT(P150,"#,##0"),"✔ متوازنة"))))),IF(R150=0,"⚠ أضف سطر عهدة أولًا",IF(OR(C150="",N(G150)=0),"⚠ أكمل التاريخ والقيمة",IF(S150="","⚠ التاريخ خارج السنة المالية",IF(H150="","⚠ اختر بند الموازنة",IF(I150="مرفوض","✖ مرفوض من المدير",IF(I150&lt;&gt;"موافق","⏳ بانتظار موافقة المدير",IF(K150&lt;&gt;"نعم","⚠ غير مسوى مع الحسابات","✔ معتمد ومسوى")))))))))</f>
        <v/>
      </c>
      <c r="R150">
        <f>N(R149)+IF(A150="عهدة",1,0)</f>
        <v/>
      </c>
      <c r="S150">
        <f>IF(C150="","",IF(AND(C150&gt;=DATE(2026,9,1),C150&lt;=DATE(2027,8,31)),(YEAR(C150)-2026)*12+MONTH(C150)-8,""))</f>
        <v/>
      </c>
      <c r="T150">
        <f>IF(AND(A150="مصروف",R150&gt;0,I150="موافق",S150&lt;&gt;"",H150&lt;&gt;""),N(G150),0)</f>
        <v/>
      </c>
    </row>
    <row r="151">
      <c r="A151" s="19" t="n"/>
      <c r="B151" s="20">
        <f>IF(A151="","",IF(R151=0,"⚠ أضف سطر عهدة أولًا","DMT-"&amp;TEXT(R151,"000")))</f>
        <v/>
      </c>
      <c r="C151" s="21" t="n"/>
      <c r="D151" s="20">
        <f>IF(C151="","",IF(S151="","خارج السنة المالية",INDEX(القوائم!$D$2:$D$13,S151)))</f>
        <v/>
      </c>
      <c r="E151" s="22" t="n"/>
      <c r="F151" s="23" t="n"/>
      <c r="G151" s="23" t="n"/>
      <c r="H151" s="22" t="n"/>
      <c r="I151" s="19" t="n"/>
      <c r="J151" s="21" t="n"/>
      <c r="K151" s="19" t="n"/>
      <c r="L151" s="19" t="n"/>
      <c r="M151" s="21" t="n"/>
      <c r="N151" s="22" t="n"/>
      <c r="O151" s="24">
        <f>IF(A151&lt;&gt;"عهدة","",SUMIFS($G$8:$G$5007,$B$8:$B$5007,B151,$A$8:$A$5007,"مصروف",$I$8:$I$5007,"&lt;&gt;مرفوض"))</f>
        <v/>
      </c>
      <c r="P151" s="25">
        <f>IF(A151&lt;&gt;"عهدة","",N(F151)-O151)</f>
        <v/>
      </c>
      <c r="Q151" s="26">
        <f>IF(A151="","",IF(A151="عهدة",IF(N(F151)=0,"⚠ أدخل قيمة العهدة",IF(P151&lt;0,"⛔ عجز / زيادة مصروفات "&amp;TEXT(-P151,"#,##0"),IF(COUNTIFS($B$8:$B$5007,B151,$A$8:$A$5007,"مصروف",$I$8:$I$5007,"&lt;&gt;مرفوض",$K$8:$K$5007,"&lt;&gt;نعم")&gt;0,"⚠ "&amp;COUNTIFS($B$8:$B$5007,B151,$A$8:$A$5007,"مصروف",$I$8:$I$5007,"&lt;&gt;مرفوض",$K$8:$K$5007,"&lt;&gt;نعم")&amp;" مصروف غير مسوى",IF(L151="تمت التسوية",IF(P151=0,"✔ متوازنة وتمت التسوية","✔ تمت التسوية – متبقي "&amp;TEXT(P151,"#,##0")),IF(P151&gt;0,"متبقي "&amp;TEXT(P151,"#,##0"),"✔ متوازنة"))))),IF(R151=0,"⚠ أضف سطر عهدة أولًا",IF(OR(C151="",N(G151)=0),"⚠ أكمل التاريخ والقيمة",IF(S151="","⚠ التاريخ خارج السنة المالية",IF(H151="","⚠ اختر بند الموازنة",IF(I151="مرفوض","✖ مرفوض من المدير",IF(I151&lt;&gt;"موافق","⏳ بانتظار موافقة المدير",IF(K151&lt;&gt;"نعم","⚠ غير مسوى مع الحسابات","✔ معتمد ومسوى")))))))))</f>
        <v/>
      </c>
      <c r="R151">
        <f>N(R150)+IF(A151="عهدة",1,0)</f>
        <v/>
      </c>
      <c r="S151">
        <f>IF(C151="","",IF(AND(C151&gt;=DATE(2026,9,1),C151&lt;=DATE(2027,8,31)),(YEAR(C151)-2026)*12+MONTH(C151)-8,""))</f>
        <v/>
      </c>
      <c r="T151">
        <f>IF(AND(A151="مصروف",R151&gt;0,I151="موافق",S151&lt;&gt;"",H151&lt;&gt;""),N(G151),0)</f>
        <v/>
      </c>
    </row>
    <row r="152">
      <c r="A152" s="19" t="n"/>
      <c r="B152" s="20">
        <f>IF(A152="","",IF(R152=0,"⚠ أضف سطر عهدة أولًا","DMT-"&amp;TEXT(R152,"000")))</f>
        <v/>
      </c>
      <c r="C152" s="21" t="n"/>
      <c r="D152" s="20">
        <f>IF(C152="","",IF(S152="","خارج السنة المالية",INDEX(القوائم!$D$2:$D$13,S152)))</f>
        <v/>
      </c>
      <c r="E152" s="22" t="n"/>
      <c r="F152" s="23" t="n"/>
      <c r="G152" s="23" t="n"/>
      <c r="H152" s="22" t="n"/>
      <c r="I152" s="19" t="n"/>
      <c r="J152" s="21" t="n"/>
      <c r="K152" s="19" t="n"/>
      <c r="L152" s="19" t="n"/>
      <c r="M152" s="21" t="n"/>
      <c r="N152" s="22" t="n"/>
      <c r="O152" s="24">
        <f>IF(A152&lt;&gt;"عهدة","",SUMIFS($G$8:$G$5007,$B$8:$B$5007,B152,$A$8:$A$5007,"مصروف",$I$8:$I$5007,"&lt;&gt;مرفوض"))</f>
        <v/>
      </c>
      <c r="P152" s="25">
        <f>IF(A152&lt;&gt;"عهدة","",N(F152)-O152)</f>
        <v/>
      </c>
      <c r="Q152" s="26">
        <f>IF(A152="","",IF(A152="عهدة",IF(N(F152)=0,"⚠ أدخل قيمة العهدة",IF(P152&lt;0,"⛔ عجز / زيادة مصروفات "&amp;TEXT(-P152,"#,##0"),IF(COUNTIFS($B$8:$B$5007,B152,$A$8:$A$5007,"مصروف",$I$8:$I$5007,"&lt;&gt;مرفوض",$K$8:$K$5007,"&lt;&gt;نعم")&gt;0,"⚠ "&amp;COUNTIFS($B$8:$B$5007,B152,$A$8:$A$5007,"مصروف",$I$8:$I$5007,"&lt;&gt;مرفوض",$K$8:$K$5007,"&lt;&gt;نعم")&amp;" مصروف غير مسوى",IF(L152="تمت التسوية",IF(P152=0,"✔ متوازنة وتمت التسوية","✔ تمت التسوية – متبقي "&amp;TEXT(P152,"#,##0")),IF(P152&gt;0,"متبقي "&amp;TEXT(P152,"#,##0"),"✔ متوازنة"))))),IF(R152=0,"⚠ أضف سطر عهدة أولًا",IF(OR(C152="",N(G152)=0),"⚠ أكمل التاريخ والقيمة",IF(S152="","⚠ التاريخ خارج السنة المالية",IF(H152="","⚠ اختر بند الموازنة",IF(I152="مرفوض","✖ مرفوض من المدير",IF(I152&lt;&gt;"موافق","⏳ بانتظار موافقة المدير",IF(K152&lt;&gt;"نعم","⚠ غير مسوى مع الحسابات","✔ معتمد ومسوى")))))))))</f>
        <v/>
      </c>
      <c r="R152">
        <f>N(R151)+IF(A152="عهدة",1,0)</f>
        <v/>
      </c>
      <c r="S152">
        <f>IF(C152="","",IF(AND(C152&gt;=DATE(2026,9,1),C152&lt;=DATE(2027,8,31)),(YEAR(C152)-2026)*12+MONTH(C152)-8,""))</f>
        <v/>
      </c>
      <c r="T152">
        <f>IF(AND(A152="مصروف",R152&gt;0,I152="موافق",S152&lt;&gt;"",H152&lt;&gt;""),N(G152),0)</f>
        <v/>
      </c>
    </row>
    <row r="153">
      <c r="A153" s="19" t="n"/>
      <c r="B153" s="20">
        <f>IF(A153="","",IF(R153=0,"⚠ أضف سطر عهدة أولًا","DMT-"&amp;TEXT(R153,"000")))</f>
        <v/>
      </c>
      <c r="C153" s="21" t="n"/>
      <c r="D153" s="20">
        <f>IF(C153="","",IF(S153="","خارج السنة المالية",INDEX(القوائم!$D$2:$D$13,S153)))</f>
        <v/>
      </c>
      <c r="E153" s="22" t="n"/>
      <c r="F153" s="23" t="n"/>
      <c r="G153" s="23" t="n"/>
      <c r="H153" s="22" t="n"/>
      <c r="I153" s="19" t="n"/>
      <c r="J153" s="21" t="n"/>
      <c r="K153" s="19" t="n"/>
      <c r="L153" s="19" t="n"/>
      <c r="M153" s="21" t="n"/>
      <c r="N153" s="22" t="n"/>
      <c r="O153" s="24">
        <f>IF(A153&lt;&gt;"عهدة","",SUMIFS($G$8:$G$5007,$B$8:$B$5007,B153,$A$8:$A$5007,"مصروف",$I$8:$I$5007,"&lt;&gt;مرفوض"))</f>
        <v/>
      </c>
      <c r="P153" s="25">
        <f>IF(A153&lt;&gt;"عهدة","",N(F153)-O153)</f>
        <v/>
      </c>
      <c r="Q153" s="26">
        <f>IF(A153="","",IF(A153="عهدة",IF(N(F153)=0,"⚠ أدخل قيمة العهدة",IF(P153&lt;0,"⛔ عجز / زيادة مصروفات "&amp;TEXT(-P153,"#,##0"),IF(COUNTIFS($B$8:$B$5007,B153,$A$8:$A$5007,"مصروف",$I$8:$I$5007,"&lt;&gt;مرفوض",$K$8:$K$5007,"&lt;&gt;نعم")&gt;0,"⚠ "&amp;COUNTIFS($B$8:$B$5007,B153,$A$8:$A$5007,"مصروف",$I$8:$I$5007,"&lt;&gt;مرفوض",$K$8:$K$5007,"&lt;&gt;نعم")&amp;" مصروف غير مسوى",IF(L153="تمت التسوية",IF(P153=0,"✔ متوازنة وتمت التسوية","✔ تمت التسوية – متبقي "&amp;TEXT(P153,"#,##0")),IF(P153&gt;0,"متبقي "&amp;TEXT(P153,"#,##0"),"✔ متوازنة"))))),IF(R153=0,"⚠ أضف سطر عهدة أولًا",IF(OR(C153="",N(G153)=0),"⚠ أكمل التاريخ والقيمة",IF(S153="","⚠ التاريخ خارج السنة المالية",IF(H153="","⚠ اختر بند الموازنة",IF(I153="مرفوض","✖ مرفوض من المدير",IF(I153&lt;&gt;"موافق","⏳ بانتظار موافقة المدير",IF(K153&lt;&gt;"نعم","⚠ غير مسوى مع الحسابات","✔ معتمد ومسوى")))))))))</f>
        <v/>
      </c>
      <c r="R153">
        <f>N(R152)+IF(A153="عهدة",1,0)</f>
        <v/>
      </c>
      <c r="S153">
        <f>IF(C153="","",IF(AND(C153&gt;=DATE(2026,9,1),C153&lt;=DATE(2027,8,31)),(YEAR(C153)-2026)*12+MONTH(C153)-8,""))</f>
        <v/>
      </c>
      <c r="T153">
        <f>IF(AND(A153="مصروف",R153&gt;0,I153="موافق",S153&lt;&gt;"",H153&lt;&gt;""),N(G153),0)</f>
        <v/>
      </c>
    </row>
    <row r="154">
      <c r="A154" s="19" t="n"/>
      <c r="B154" s="20">
        <f>IF(A154="","",IF(R154=0,"⚠ أضف سطر عهدة أولًا","DMT-"&amp;TEXT(R154,"000")))</f>
        <v/>
      </c>
      <c r="C154" s="21" t="n"/>
      <c r="D154" s="20">
        <f>IF(C154="","",IF(S154="","خارج السنة المالية",INDEX(القوائم!$D$2:$D$13,S154)))</f>
        <v/>
      </c>
      <c r="E154" s="22" t="n"/>
      <c r="F154" s="23" t="n"/>
      <c r="G154" s="23" t="n"/>
      <c r="H154" s="22" t="n"/>
      <c r="I154" s="19" t="n"/>
      <c r="J154" s="21" t="n"/>
      <c r="K154" s="19" t="n"/>
      <c r="L154" s="19" t="n"/>
      <c r="M154" s="21" t="n"/>
      <c r="N154" s="22" t="n"/>
      <c r="O154" s="24">
        <f>IF(A154&lt;&gt;"عهدة","",SUMIFS($G$8:$G$5007,$B$8:$B$5007,B154,$A$8:$A$5007,"مصروف",$I$8:$I$5007,"&lt;&gt;مرفوض"))</f>
        <v/>
      </c>
      <c r="P154" s="25">
        <f>IF(A154&lt;&gt;"عهدة","",N(F154)-O154)</f>
        <v/>
      </c>
      <c r="Q154" s="26">
        <f>IF(A154="","",IF(A154="عهدة",IF(N(F154)=0,"⚠ أدخل قيمة العهدة",IF(P154&lt;0,"⛔ عجز / زيادة مصروفات "&amp;TEXT(-P154,"#,##0"),IF(COUNTIFS($B$8:$B$5007,B154,$A$8:$A$5007,"مصروف",$I$8:$I$5007,"&lt;&gt;مرفوض",$K$8:$K$5007,"&lt;&gt;نعم")&gt;0,"⚠ "&amp;COUNTIFS($B$8:$B$5007,B154,$A$8:$A$5007,"مصروف",$I$8:$I$5007,"&lt;&gt;مرفوض",$K$8:$K$5007,"&lt;&gt;نعم")&amp;" مصروف غير مسوى",IF(L154="تمت التسوية",IF(P154=0,"✔ متوازنة وتمت التسوية","✔ تمت التسوية – متبقي "&amp;TEXT(P154,"#,##0")),IF(P154&gt;0,"متبقي "&amp;TEXT(P154,"#,##0"),"✔ متوازنة"))))),IF(R154=0,"⚠ أضف سطر عهدة أولًا",IF(OR(C154="",N(G154)=0),"⚠ أكمل التاريخ والقيمة",IF(S154="","⚠ التاريخ خارج السنة المالية",IF(H154="","⚠ اختر بند الموازنة",IF(I154="مرفوض","✖ مرفوض من المدير",IF(I154&lt;&gt;"موافق","⏳ بانتظار موافقة المدير",IF(K154&lt;&gt;"نعم","⚠ غير مسوى مع الحسابات","✔ معتمد ومسوى")))))))))</f>
        <v/>
      </c>
      <c r="R154">
        <f>N(R153)+IF(A154="عهدة",1,0)</f>
        <v/>
      </c>
      <c r="S154">
        <f>IF(C154="","",IF(AND(C154&gt;=DATE(2026,9,1),C154&lt;=DATE(2027,8,31)),(YEAR(C154)-2026)*12+MONTH(C154)-8,""))</f>
        <v/>
      </c>
      <c r="T154">
        <f>IF(AND(A154="مصروف",R154&gt;0,I154="موافق",S154&lt;&gt;"",H154&lt;&gt;""),N(G154),0)</f>
        <v/>
      </c>
    </row>
    <row r="155">
      <c r="A155" s="19" t="n"/>
      <c r="B155" s="20">
        <f>IF(A155="","",IF(R155=0,"⚠ أضف سطر عهدة أولًا","DMT-"&amp;TEXT(R155,"000")))</f>
        <v/>
      </c>
      <c r="C155" s="21" t="n"/>
      <c r="D155" s="20">
        <f>IF(C155="","",IF(S155="","خارج السنة المالية",INDEX(القوائم!$D$2:$D$13,S155)))</f>
        <v/>
      </c>
      <c r="E155" s="22" t="n"/>
      <c r="F155" s="23" t="n"/>
      <c r="G155" s="23" t="n"/>
      <c r="H155" s="22" t="n"/>
      <c r="I155" s="19" t="n"/>
      <c r="J155" s="21" t="n"/>
      <c r="K155" s="19" t="n"/>
      <c r="L155" s="19" t="n"/>
      <c r="M155" s="21" t="n"/>
      <c r="N155" s="22" t="n"/>
      <c r="O155" s="24">
        <f>IF(A155&lt;&gt;"عهدة","",SUMIFS($G$8:$G$5007,$B$8:$B$5007,B155,$A$8:$A$5007,"مصروف",$I$8:$I$5007,"&lt;&gt;مرفوض"))</f>
        <v/>
      </c>
      <c r="P155" s="25">
        <f>IF(A155&lt;&gt;"عهدة","",N(F155)-O155)</f>
        <v/>
      </c>
      <c r="Q155" s="26">
        <f>IF(A155="","",IF(A155="عهدة",IF(N(F155)=0,"⚠ أدخل قيمة العهدة",IF(P155&lt;0,"⛔ عجز / زيادة مصروفات "&amp;TEXT(-P155,"#,##0"),IF(COUNTIFS($B$8:$B$5007,B155,$A$8:$A$5007,"مصروف",$I$8:$I$5007,"&lt;&gt;مرفوض",$K$8:$K$5007,"&lt;&gt;نعم")&gt;0,"⚠ "&amp;COUNTIFS($B$8:$B$5007,B155,$A$8:$A$5007,"مصروف",$I$8:$I$5007,"&lt;&gt;مرفوض",$K$8:$K$5007,"&lt;&gt;نعم")&amp;" مصروف غير مسوى",IF(L155="تمت التسوية",IF(P155=0,"✔ متوازنة وتمت التسوية","✔ تمت التسوية – متبقي "&amp;TEXT(P155,"#,##0")),IF(P155&gt;0,"متبقي "&amp;TEXT(P155,"#,##0"),"✔ متوازنة"))))),IF(R155=0,"⚠ أضف سطر عهدة أولًا",IF(OR(C155="",N(G155)=0),"⚠ أكمل التاريخ والقيمة",IF(S155="","⚠ التاريخ خارج السنة المالية",IF(H155="","⚠ اختر بند الموازنة",IF(I155="مرفوض","✖ مرفوض من المدير",IF(I155&lt;&gt;"موافق","⏳ بانتظار موافقة المدير",IF(K155&lt;&gt;"نعم","⚠ غير مسوى مع الحسابات","✔ معتمد ومسوى")))))))))</f>
        <v/>
      </c>
      <c r="R155">
        <f>N(R154)+IF(A155="عهدة",1,0)</f>
        <v/>
      </c>
      <c r="S155">
        <f>IF(C155="","",IF(AND(C155&gt;=DATE(2026,9,1),C155&lt;=DATE(2027,8,31)),(YEAR(C155)-2026)*12+MONTH(C155)-8,""))</f>
        <v/>
      </c>
      <c r="T155">
        <f>IF(AND(A155="مصروف",R155&gt;0,I155="موافق",S155&lt;&gt;"",H155&lt;&gt;""),N(G155),0)</f>
        <v/>
      </c>
    </row>
    <row r="156">
      <c r="A156" s="19" t="n"/>
      <c r="B156" s="20">
        <f>IF(A156="","",IF(R156=0,"⚠ أضف سطر عهدة أولًا","DMT-"&amp;TEXT(R156,"000")))</f>
        <v/>
      </c>
      <c r="C156" s="21" t="n"/>
      <c r="D156" s="20">
        <f>IF(C156="","",IF(S156="","خارج السنة المالية",INDEX(القوائم!$D$2:$D$13,S156)))</f>
        <v/>
      </c>
      <c r="E156" s="22" t="n"/>
      <c r="F156" s="23" t="n"/>
      <c r="G156" s="23" t="n"/>
      <c r="H156" s="22" t="n"/>
      <c r="I156" s="19" t="n"/>
      <c r="J156" s="21" t="n"/>
      <c r="K156" s="19" t="n"/>
      <c r="L156" s="19" t="n"/>
      <c r="M156" s="21" t="n"/>
      <c r="N156" s="22" t="n"/>
      <c r="O156" s="24">
        <f>IF(A156&lt;&gt;"عهدة","",SUMIFS($G$8:$G$5007,$B$8:$B$5007,B156,$A$8:$A$5007,"مصروف",$I$8:$I$5007,"&lt;&gt;مرفوض"))</f>
        <v/>
      </c>
      <c r="P156" s="25">
        <f>IF(A156&lt;&gt;"عهدة","",N(F156)-O156)</f>
        <v/>
      </c>
      <c r="Q156" s="26">
        <f>IF(A156="","",IF(A156="عهدة",IF(N(F156)=0,"⚠ أدخل قيمة العهدة",IF(P156&lt;0,"⛔ عجز / زيادة مصروفات "&amp;TEXT(-P156,"#,##0"),IF(COUNTIFS($B$8:$B$5007,B156,$A$8:$A$5007,"مصروف",$I$8:$I$5007,"&lt;&gt;مرفوض",$K$8:$K$5007,"&lt;&gt;نعم")&gt;0,"⚠ "&amp;COUNTIFS($B$8:$B$5007,B156,$A$8:$A$5007,"مصروف",$I$8:$I$5007,"&lt;&gt;مرفوض",$K$8:$K$5007,"&lt;&gt;نعم")&amp;" مصروف غير مسوى",IF(L156="تمت التسوية",IF(P156=0,"✔ متوازنة وتمت التسوية","✔ تمت التسوية – متبقي "&amp;TEXT(P156,"#,##0")),IF(P156&gt;0,"متبقي "&amp;TEXT(P156,"#,##0"),"✔ متوازنة"))))),IF(R156=0,"⚠ أضف سطر عهدة أولًا",IF(OR(C156="",N(G156)=0),"⚠ أكمل التاريخ والقيمة",IF(S156="","⚠ التاريخ خارج السنة المالية",IF(H156="","⚠ اختر بند الموازنة",IF(I156="مرفوض","✖ مرفوض من المدير",IF(I156&lt;&gt;"موافق","⏳ بانتظار موافقة المدير",IF(K156&lt;&gt;"نعم","⚠ غير مسوى مع الحسابات","✔ معتمد ومسوى")))))))))</f>
        <v/>
      </c>
      <c r="R156">
        <f>N(R155)+IF(A156="عهدة",1,0)</f>
        <v/>
      </c>
      <c r="S156">
        <f>IF(C156="","",IF(AND(C156&gt;=DATE(2026,9,1),C156&lt;=DATE(2027,8,31)),(YEAR(C156)-2026)*12+MONTH(C156)-8,""))</f>
        <v/>
      </c>
      <c r="T156">
        <f>IF(AND(A156="مصروف",R156&gt;0,I156="موافق",S156&lt;&gt;"",H156&lt;&gt;""),N(G156),0)</f>
        <v/>
      </c>
    </row>
    <row r="157">
      <c r="A157" s="19" t="n"/>
      <c r="B157" s="20">
        <f>IF(A157="","",IF(R157=0,"⚠ أضف سطر عهدة أولًا","DMT-"&amp;TEXT(R157,"000")))</f>
        <v/>
      </c>
      <c r="C157" s="21" t="n"/>
      <c r="D157" s="20">
        <f>IF(C157="","",IF(S157="","خارج السنة المالية",INDEX(القوائم!$D$2:$D$13,S157)))</f>
        <v/>
      </c>
      <c r="E157" s="22" t="n"/>
      <c r="F157" s="23" t="n"/>
      <c r="G157" s="23" t="n"/>
      <c r="H157" s="22" t="n"/>
      <c r="I157" s="19" t="n"/>
      <c r="J157" s="21" t="n"/>
      <c r="K157" s="19" t="n"/>
      <c r="L157" s="19" t="n"/>
      <c r="M157" s="21" t="n"/>
      <c r="N157" s="22" t="n"/>
      <c r="O157" s="24">
        <f>IF(A157&lt;&gt;"عهدة","",SUMIFS($G$8:$G$5007,$B$8:$B$5007,B157,$A$8:$A$5007,"مصروف",$I$8:$I$5007,"&lt;&gt;مرفوض"))</f>
        <v/>
      </c>
      <c r="P157" s="25">
        <f>IF(A157&lt;&gt;"عهدة","",N(F157)-O157)</f>
        <v/>
      </c>
      <c r="Q157" s="26">
        <f>IF(A157="","",IF(A157="عهدة",IF(N(F157)=0,"⚠ أدخل قيمة العهدة",IF(P157&lt;0,"⛔ عجز / زيادة مصروفات "&amp;TEXT(-P157,"#,##0"),IF(COUNTIFS($B$8:$B$5007,B157,$A$8:$A$5007,"مصروف",$I$8:$I$5007,"&lt;&gt;مرفوض",$K$8:$K$5007,"&lt;&gt;نعم")&gt;0,"⚠ "&amp;COUNTIFS($B$8:$B$5007,B157,$A$8:$A$5007,"مصروف",$I$8:$I$5007,"&lt;&gt;مرفوض",$K$8:$K$5007,"&lt;&gt;نعم")&amp;" مصروف غير مسوى",IF(L157="تمت التسوية",IF(P157=0,"✔ متوازنة وتمت التسوية","✔ تمت التسوية – متبقي "&amp;TEXT(P157,"#,##0")),IF(P157&gt;0,"متبقي "&amp;TEXT(P157,"#,##0"),"✔ متوازنة"))))),IF(R157=0,"⚠ أضف سطر عهدة أولًا",IF(OR(C157="",N(G157)=0),"⚠ أكمل التاريخ والقيمة",IF(S157="","⚠ التاريخ خارج السنة المالية",IF(H157="","⚠ اختر بند الموازنة",IF(I157="مرفوض","✖ مرفوض من المدير",IF(I157&lt;&gt;"موافق","⏳ بانتظار موافقة المدير",IF(K157&lt;&gt;"نعم","⚠ غير مسوى مع الحسابات","✔ معتمد ومسوى")))))))))</f>
        <v/>
      </c>
      <c r="R157">
        <f>N(R156)+IF(A157="عهدة",1,0)</f>
        <v/>
      </c>
      <c r="S157">
        <f>IF(C157="","",IF(AND(C157&gt;=DATE(2026,9,1),C157&lt;=DATE(2027,8,31)),(YEAR(C157)-2026)*12+MONTH(C157)-8,""))</f>
        <v/>
      </c>
      <c r="T157">
        <f>IF(AND(A157="مصروف",R157&gt;0,I157="موافق",S157&lt;&gt;"",H157&lt;&gt;""),N(G157),0)</f>
        <v/>
      </c>
    </row>
    <row r="158">
      <c r="A158" s="19" t="n"/>
      <c r="B158" s="20">
        <f>IF(A158="","",IF(R158=0,"⚠ أضف سطر عهدة أولًا","DMT-"&amp;TEXT(R158,"000")))</f>
        <v/>
      </c>
      <c r="C158" s="21" t="n"/>
      <c r="D158" s="20">
        <f>IF(C158="","",IF(S158="","خارج السنة المالية",INDEX(القوائم!$D$2:$D$13,S158)))</f>
        <v/>
      </c>
      <c r="E158" s="22" t="n"/>
      <c r="F158" s="23" t="n"/>
      <c r="G158" s="23" t="n"/>
      <c r="H158" s="22" t="n"/>
      <c r="I158" s="19" t="n"/>
      <c r="J158" s="21" t="n"/>
      <c r="K158" s="19" t="n"/>
      <c r="L158" s="19" t="n"/>
      <c r="M158" s="21" t="n"/>
      <c r="N158" s="22" t="n"/>
      <c r="O158" s="24">
        <f>IF(A158&lt;&gt;"عهدة","",SUMIFS($G$8:$G$5007,$B$8:$B$5007,B158,$A$8:$A$5007,"مصروف",$I$8:$I$5007,"&lt;&gt;مرفوض"))</f>
        <v/>
      </c>
      <c r="P158" s="25">
        <f>IF(A158&lt;&gt;"عهدة","",N(F158)-O158)</f>
        <v/>
      </c>
      <c r="Q158" s="26">
        <f>IF(A158="","",IF(A158="عهدة",IF(N(F158)=0,"⚠ أدخل قيمة العهدة",IF(P158&lt;0,"⛔ عجز / زيادة مصروفات "&amp;TEXT(-P158,"#,##0"),IF(COUNTIFS($B$8:$B$5007,B158,$A$8:$A$5007,"مصروف",$I$8:$I$5007,"&lt;&gt;مرفوض",$K$8:$K$5007,"&lt;&gt;نعم")&gt;0,"⚠ "&amp;COUNTIFS($B$8:$B$5007,B158,$A$8:$A$5007,"مصروف",$I$8:$I$5007,"&lt;&gt;مرفوض",$K$8:$K$5007,"&lt;&gt;نعم")&amp;" مصروف غير مسوى",IF(L158="تمت التسوية",IF(P158=0,"✔ متوازنة وتمت التسوية","✔ تمت التسوية – متبقي "&amp;TEXT(P158,"#,##0")),IF(P158&gt;0,"متبقي "&amp;TEXT(P158,"#,##0"),"✔ متوازنة"))))),IF(R158=0,"⚠ أضف سطر عهدة أولًا",IF(OR(C158="",N(G158)=0),"⚠ أكمل التاريخ والقيمة",IF(S158="","⚠ التاريخ خارج السنة المالية",IF(H158="","⚠ اختر بند الموازنة",IF(I158="مرفوض","✖ مرفوض من المدير",IF(I158&lt;&gt;"موافق","⏳ بانتظار موافقة المدير",IF(K158&lt;&gt;"نعم","⚠ غير مسوى مع الحسابات","✔ معتمد ومسوى")))))))))</f>
        <v/>
      </c>
      <c r="R158">
        <f>N(R157)+IF(A158="عهدة",1,0)</f>
        <v/>
      </c>
      <c r="S158">
        <f>IF(C158="","",IF(AND(C158&gt;=DATE(2026,9,1),C158&lt;=DATE(2027,8,31)),(YEAR(C158)-2026)*12+MONTH(C158)-8,""))</f>
        <v/>
      </c>
      <c r="T158">
        <f>IF(AND(A158="مصروف",R158&gt;0,I158="موافق",S158&lt;&gt;"",H158&lt;&gt;""),N(G158),0)</f>
        <v/>
      </c>
    </row>
    <row r="159">
      <c r="A159" s="19" t="n"/>
      <c r="B159" s="20">
        <f>IF(A159="","",IF(R159=0,"⚠ أضف سطر عهدة أولًا","DMT-"&amp;TEXT(R159,"000")))</f>
        <v/>
      </c>
      <c r="C159" s="21" t="n"/>
      <c r="D159" s="20">
        <f>IF(C159="","",IF(S159="","خارج السنة المالية",INDEX(القوائم!$D$2:$D$13,S159)))</f>
        <v/>
      </c>
      <c r="E159" s="22" t="n"/>
      <c r="F159" s="23" t="n"/>
      <c r="G159" s="23" t="n"/>
      <c r="H159" s="22" t="n"/>
      <c r="I159" s="19" t="n"/>
      <c r="J159" s="21" t="n"/>
      <c r="K159" s="19" t="n"/>
      <c r="L159" s="19" t="n"/>
      <c r="M159" s="21" t="n"/>
      <c r="N159" s="22" t="n"/>
      <c r="O159" s="24">
        <f>IF(A159&lt;&gt;"عهدة","",SUMIFS($G$8:$G$5007,$B$8:$B$5007,B159,$A$8:$A$5007,"مصروف",$I$8:$I$5007,"&lt;&gt;مرفوض"))</f>
        <v/>
      </c>
      <c r="P159" s="25">
        <f>IF(A159&lt;&gt;"عهدة","",N(F159)-O159)</f>
        <v/>
      </c>
      <c r="Q159" s="26">
        <f>IF(A159="","",IF(A159="عهدة",IF(N(F159)=0,"⚠ أدخل قيمة العهدة",IF(P159&lt;0,"⛔ عجز / زيادة مصروفات "&amp;TEXT(-P159,"#,##0"),IF(COUNTIFS($B$8:$B$5007,B159,$A$8:$A$5007,"مصروف",$I$8:$I$5007,"&lt;&gt;مرفوض",$K$8:$K$5007,"&lt;&gt;نعم")&gt;0,"⚠ "&amp;COUNTIFS($B$8:$B$5007,B159,$A$8:$A$5007,"مصروف",$I$8:$I$5007,"&lt;&gt;مرفوض",$K$8:$K$5007,"&lt;&gt;نعم")&amp;" مصروف غير مسوى",IF(L159="تمت التسوية",IF(P159=0,"✔ متوازنة وتمت التسوية","✔ تمت التسوية – متبقي "&amp;TEXT(P159,"#,##0")),IF(P159&gt;0,"متبقي "&amp;TEXT(P159,"#,##0"),"✔ متوازنة"))))),IF(R159=0,"⚠ أضف سطر عهدة أولًا",IF(OR(C159="",N(G159)=0),"⚠ أكمل التاريخ والقيمة",IF(S159="","⚠ التاريخ خارج السنة المالية",IF(H159="","⚠ اختر بند الموازنة",IF(I159="مرفوض","✖ مرفوض من المدير",IF(I159&lt;&gt;"موافق","⏳ بانتظار موافقة المدير",IF(K159&lt;&gt;"نعم","⚠ غير مسوى مع الحسابات","✔ معتمد ومسوى")))))))))</f>
        <v/>
      </c>
      <c r="R159">
        <f>N(R158)+IF(A159="عهدة",1,0)</f>
        <v/>
      </c>
      <c r="S159">
        <f>IF(C159="","",IF(AND(C159&gt;=DATE(2026,9,1),C159&lt;=DATE(2027,8,31)),(YEAR(C159)-2026)*12+MONTH(C159)-8,""))</f>
        <v/>
      </c>
      <c r="T159">
        <f>IF(AND(A159="مصروف",R159&gt;0,I159="موافق",S159&lt;&gt;"",H159&lt;&gt;""),N(G159),0)</f>
        <v/>
      </c>
    </row>
    <row r="160">
      <c r="A160" s="19" t="n"/>
      <c r="B160" s="20">
        <f>IF(A160="","",IF(R160=0,"⚠ أضف سطر عهدة أولًا","DMT-"&amp;TEXT(R160,"000")))</f>
        <v/>
      </c>
      <c r="C160" s="21" t="n"/>
      <c r="D160" s="20">
        <f>IF(C160="","",IF(S160="","خارج السنة المالية",INDEX(القوائم!$D$2:$D$13,S160)))</f>
        <v/>
      </c>
      <c r="E160" s="22" t="n"/>
      <c r="F160" s="23" t="n"/>
      <c r="G160" s="23" t="n"/>
      <c r="H160" s="22" t="n"/>
      <c r="I160" s="19" t="n"/>
      <c r="J160" s="21" t="n"/>
      <c r="K160" s="19" t="n"/>
      <c r="L160" s="19" t="n"/>
      <c r="M160" s="21" t="n"/>
      <c r="N160" s="22" t="n"/>
      <c r="O160" s="24">
        <f>IF(A160&lt;&gt;"عهدة","",SUMIFS($G$8:$G$5007,$B$8:$B$5007,B160,$A$8:$A$5007,"مصروف",$I$8:$I$5007,"&lt;&gt;مرفوض"))</f>
        <v/>
      </c>
      <c r="P160" s="25">
        <f>IF(A160&lt;&gt;"عهدة","",N(F160)-O160)</f>
        <v/>
      </c>
      <c r="Q160" s="26">
        <f>IF(A160="","",IF(A160="عهدة",IF(N(F160)=0,"⚠ أدخل قيمة العهدة",IF(P160&lt;0,"⛔ عجز / زيادة مصروفات "&amp;TEXT(-P160,"#,##0"),IF(COUNTIFS($B$8:$B$5007,B160,$A$8:$A$5007,"مصروف",$I$8:$I$5007,"&lt;&gt;مرفوض",$K$8:$K$5007,"&lt;&gt;نعم")&gt;0,"⚠ "&amp;COUNTIFS($B$8:$B$5007,B160,$A$8:$A$5007,"مصروف",$I$8:$I$5007,"&lt;&gt;مرفوض",$K$8:$K$5007,"&lt;&gt;نعم")&amp;" مصروف غير مسوى",IF(L160="تمت التسوية",IF(P160=0,"✔ متوازنة وتمت التسوية","✔ تمت التسوية – متبقي "&amp;TEXT(P160,"#,##0")),IF(P160&gt;0,"متبقي "&amp;TEXT(P160,"#,##0"),"✔ متوازنة"))))),IF(R160=0,"⚠ أضف سطر عهدة أولًا",IF(OR(C160="",N(G160)=0),"⚠ أكمل التاريخ والقيمة",IF(S160="","⚠ التاريخ خارج السنة المالية",IF(H160="","⚠ اختر بند الموازنة",IF(I160="مرفوض","✖ مرفوض من المدير",IF(I160&lt;&gt;"موافق","⏳ بانتظار موافقة المدير",IF(K160&lt;&gt;"نعم","⚠ غير مسوى مع الحسابات","✔ معتمد ومسوى")))))))))</f>
        <v/>
      </c>
      <c r="R160">
        <f>N(R159)+IF(A160="عهدة",1,0)</f>
        <v/>
      </c>
      <c r="S160">
        <f>IF(C160="","",IF(AND(C160&gt;=DATE(2026,9,1),C160&lt;=DATE(2027,8,31)),(YEAR(C160)-2026)*12+MONTH(C160)-8,""))</f>
        <v/>
      </c>
      <c r="T160">
        <f>IF(AND(A160="مصروف",R160&gt;0,I160="موافق",S160&lt;&gt;"",H160&lt;&gt;""),N(G160),0)</f>
        <v/>
      </c>
    </row>
    <row r="161">
      <c r="A161" s="19" t="n"/>
      <c r="B161" s="20">
        <f>IF(A161="","",IF(R161=0,"⚠ أضف سطر عهدة أولًا","DMT-"&amp;TEXT(R161,"000")))</f>
        <v/>
      </c>
      <c r="C161" s="21" t="n"/>
      <c r="D161" s="20">
        <f>IF(C161="","",IF(S161="","خارج السنة المالية",INDEX(القوائم!$D$2:$D$13,S161)))</f>
        <v/>
      </c>
      <c r="E161" s="22" t="n"/>
      <c r="F161" s="23" t="n"/>
      <c r="G161" s="23" t="n"/>
      <c r="H161" s="22" t="n"/>
      <c r="I161" s="19" t="n"/>
      <c r="J161" s="21" t="n"/>
      <c r="K161" s="19" t="n"/>
      <c r="L161" s="19" t="n"/>
      <c r="M161" s="21" t="n"/>
      <c r="N161" s="22" t="n"/>
      <c r="O161" s="24">
        <f>IF(A161&lt;&gt;"عهدة","",SUMIFS($G$8:$G$5007,$B$8:$B$5007,B161,$A$8:$A$5007,"مصروف",$I$8:$I$5007,"&lt;&gt;مرفوض"))</f>
        <v/>
      </c>
      <c r="P161" s="25">
        <f>IF(A161&lt;&gt;"عهدة","",N(F161)-O161)</f>
        <v/>
      </c>
      <c r="Q161" s="26">
        <f>IF(A161="","",IF(A161="عهدة",IF(N(F161)=0,"⚠ أدخل قيمة العهدة",IF(P161&lt;0,"⛔ عجز / زيادة مصروفات "&amp;TEXT(-P161,"#,##0"),IF(COUNTIFS($B$8:$B$5007,B161,$A$8:$A$5007,"مصروف",$I$8:$I$5007,"&lt;&gt;مرفوض",$K$8:$K$5007,"&lt;&gt;نعم")&gt;0,"⚠ "&amp;COUNTIFS($B$8:$B$5007,B161,$A$8:$A$5007,"مصروف",$I$8:$I$5007,"&lt;&gt;مرفوض",$K$8:$K$5007,"&lt;&gt;نعم")&amp;" مصروف غير مسوى",IF(L161="تمت التسوية",IF(P161=0,"✔ متوازنة وتمت التسوية","✔ تمت التسوية – متبقي "&amp;TEXT(P161,"#,##0")),IF(P161&gt;0,"متبقي "&amp;TEXT(P161,"#,##0"),"✔ متوازنة"))))),IF(R161=0,"⚠ أضف سطر عهدة أولًا",IF(OR(C161="",N(G161)=0),"⚠ أكمل التاريخ والقيمة",IF(S161="","⚠ التاريخ خارج السنة المالية",IF(H161="","⚠ اختر بند الموازنة",IF(I161="مرفوض","✖ مرفوض من المدير",IF(I161&lt;&gt;"موافق","⏳ بانتظار موافقة المدير",IF(K161&lt;&gt;"نعم","⚠ غير مسوى مع الحسابات","✔ معتمد ومسوى")))))))))</f>
        <v/>
      </c>
      <c r="R161">
        <f>N(R160)+IF(A161="عهدة",1,0)</f>
        <v/>
      </c>
      <c r="S161">
        <f>IF(C161="","",IF(AND(C161&gt;=DATE(2026,9,1),C161&lt;=DATE(2027,8,31)),(YEAR(C161)-2026)*12+MONTH(C161)-8,""))</f>
        <v/>
      </c>
      <c r="T161">
        <f>IF(AND(A161="مصروف",R161&gt;0,I161="موافق",S161&lt;&gt;"",H161&lt;&gt;""),N(G161),0)</f>
        <v/>
      </c>
    </row>
    <row r="162">
      <c r="A162" s="19" t="n"/>
      <c r="B162" s="20">
        <f>IF(A162="","",IF(R162=0,"⚠ أضف سطر عهدة أولًا","DMT-"&amp;TEXT(R162,"000")))</f>
        <v/>
      </c>
      <c r="C162" s="21" t="n"/>
      <c r="D162" s="20">
        <f>IF(C162="","",IF(S162="","خارج السنة المالية",INDEX(القوائم!$D$2:$D$13,S162)))</f>
        <v/>
      </c>
      <c r="E162" s="22" t="n"/>
      <c r="F162" s="23" t="n"/>
      <c r="G162" s="23" t="n"/>
      <c r="H162" s="22" t="n"/>
      <c r="I162" s="19" t="n"/>
      <c r="J162" s="21" t="n"/>
      <c r="K162" s="19" t="n"/>
      <c r="L162" s="19" t="n"/>
      <c r="M162" s="21" t="n"/>
      <c r="N162" s="22" t="n"/>
      <c r="O162" s="24">
        <f>IF(A162&lt;&gt;"عهدة","",SUMIFS($G$8:$G$5007,$B$8:$B$5007,B162,$A$8:$A$5007,"مصروف",$I$8:$I$5007,"&lt;&gt;مرفوض"))</f>
        <v/>
      </c>
      <c r="P162" s="25">
        <f>IF(A162&lt;&gt;"عهدة","",N(F162)-O162)</f>
        <v/>
      </c>
      <c r="Q162" s="26">
        <f>IF(A162="","",IF(A162="عهدة",IF(N(F162)=0,"⚠ أدخل قيمة العهدة",IF(P162&lt;0,"⛔ عجز / زيادة مصروفات "&amp;TEXT(-P162,"#,##0"),IF(COUNTIFS($B$8:$B$5007,B162,$A$8:$A$5007,"مصروف",$I$8:$I$5007,"&lt;&gt;مرفوض",$K$8:$K$5007,"&lt;&gt;نعم")&gt;0,"⚠ "&amp;COUNTIFS($B$8:$B$5007,B162,$A$8:$A$5007,"مصروف",$I$8:$I$5007,"&lt;&gt;مرفوض",$K$8:$K$5007,"&lt;&gt;نعم")&amp;" مصروف غير مسوى",IF(L162="تمت التسوية",IF(P162=0,"✔ متوازنة وتمت التسوية","✔ تمت التسوية – متبقي "&amp;TEXT(P162,"#,##0")),IF(P162&gt;0,"متبقي "&amp;TEXT(P162,"#,##0"),"✔ متوازنة"))))),IF(R162=0,"⚠ أضف سطر عهدة أولًا",IF(OR(C162="",N(G162)=0),"⚠ أكمل التاريخ والقيمة",IF(S162="","⚠ التاريخ خارج السنة المالية",IF(H162="","⚠ اختر بند الموازنة",IF(I162="مرفوض","✖ مرفوض من المدير",IF(I162&lt;&gt;"موافق","⏳ بانتظار موافقة المدير",IF(K162&lt;&gt;"نعم","⚠ غير مسوى مع الحسابات","✔ معتمد ومسوى")))))))))</f>
        <v/>
      </c>
      <c r="R162">
        <f>N(R161)+IF(A162="عهدة",1,0)</f>
        <v/>
      </c>
      <c r="S162">
        <f>IF(C162="","",IF(AND(C162&gt;=DATE(2026,9,1),C162&lt;=DATE(2027,8,31)),(YEAR(C162)-2026)*12+MONTH(C162)-8,""))</f>
        <v/>
      </c>
      <c r="T162">
        <f>IF(AND(A162="مصروف",R162&gt;0,I162="موافق",S162&lt;&gt;"",H162&lt;&gt;""),N(G162),0)</f>
        <v/>
      </c>
    </row>
    <row r="163">
      <c r="A163" s="19" t="n"/>
      <c r="B163" s="20">
        <f>IF(A163="","",IF(R163=0,"⚠ أضف سطر عهدة أولًا","DMT-"&amp;TEXT(R163,"000")))</f>
        <v/>
      </c>
      <c r="C163" s="21" t="n"/>
      <c r="D163" s="20">
        <f>IF(C163="","",IF(S163="","خارج السنة المالية",INDEX(القوائم!$D$2:$D$13,S163)))</f>
        <v/>
      </c>
      <c r="E163" s="22" t="n"/>
      <c r="F163" s="23" t="n"/>
      <c r="G163" s="23" t="n"/>
      <c r="H163" s="22" t="n"/>
      <c r="I163" s="19" t="n"/>
      <c r="J163" s="21" t="n"/>
      <c r="K163" s="19" t="n"/>
      <c r="L163" s="19" t="n"/>
      <c r="M163" s="21" t="n"/>
      <c r="N163" s="22" t="n"/>
      <c r="O163" s="24">
        <f>IF(A163&lt;&gt;"عهدة","",SUMIFS($G$8:$G$5007,$B$8:$B$5007,B163,$A$8:$A$5007,"مصروف",$I$8:$I$5007,"&lt;&gt;مرفوض"))</f>
        <v/>
      </c>
      <c r="P163" s="25">
        <f>IF(A163&lt;&gt;"عهدة","",N(F163)-O163)</f>
        <v/>
      </c>
      <c r="Q163" s="26">
        <f>IF(A163="","",IF(A163="عهدة",IF(N(F163)=0,"⚠ أدخل قيمة العهدة",IF(P163&lt;0,"⛔ عجز / زيادة مصروفات "&amp;TEXT(-P163,"#,##0"),IF(COUNTIFS($B$8:$B$5007,B163,$A$8:$A$5007,"مصروف",$I$8:$I$5007,"&lt;&gt;مرفوض",$K$8:$K$5007,"&lt;&gt;نعم")&gt;0,"⚠ "&amp;COUNTIFS($B$8:$B$5007,B163,$A$8:$A$5007,"مصروف",$I$8:$I$5007,"&lt;&gt;مرفوض",$K$8:$K$5007,"&lt;&gt;نعم")&amp;" مصروف غير مسوى",IF(L163="تمت التسوية",IF(P163=0,"✔ متوازنة وتمت التسوية","✔ تمت التسوية – متبقي "&amp;TEXT(P163,"#,##0")),IF(P163&gt;0,"متبقي "&amp;TEXT(P163,"#,##0"),"✔ متوازنة"))))),IF(R163=0,"⚠ أضف سطر عهدة أولًا",IF(OR(C163="",N(G163)=0),"⚠ أكمل التاريخ والقيمة",IF(S163="","⚠ التاريخ خارج السنة المالية",IF(H163="","⚠ اختر بند الموازنة",IF(I163="مرفوض","✖ مرفوض من المدير",IF(I163&lt;&gt;"موافق","⏳ بانتظار موافقة المدير",IF(K163&lt;&gt;"نعم","⚠ غير مسوى مع الحسابات","✔ معتمد ومسوى")))))))))</f>
        <v/>
      </c>
      <c r="R163">
        <f>N(R162)+IF(A163="عهدة",1,0)</f>
        <v/>
      </c>
      <c r="S163">
        <f>IF(C163="","",IF(AND(C163&gt;=DATE(2026,9,1),C163&lt;=DATE(2027,8,31)),(YEAR(C163)-2026)*12+MONTH(C163)-8,""))</f>
        <v/>
      </c>
      <c r="T163">
        <f>IF(AND(A163="مصروف",R163&gt;0,I163="موافق",S163&lt;&gt;"",H163&lt;&gt;""),N(G163),0)</f>
        <v/>
      </c>
    </row>
    <row r="164">
      <c r="A164" s="19" t="n"/>
      <c r="B164" s="20">
        <f>IF(A164="","",IF(R164=0,"⚠ أضف سطر عهدة أولًا","DMT-"&amp;TEXT(R164,"000")))</f>
        <v/>
      </c>
      <c r="C164" s="21" t="n"/>
      <c r="D164" s="20">
        <f>IF(C164="","",IF(S164="","خارج السنة المالية",INDEX(القوائم!$D$2:$D$13,S164)))</f>
        <v/>
      </c>
      <c r="E164" s="22" t="n"/>
      <c r="F164" s="23" t="n"/>
      <c r="G164" s="23" t="n"/>
      <c r="H164" s="22" t="n"/>
      <c r="I164" s="19" t="n"/>
      <c r="J164" s="21" t="n"/>
      <c r="K164" s="19" t="n"/>
      <c r="L164" s="19" t="n"/>
      <c r="M164" s="21" t="n"/>
      <c r="N164" s="22" t="n"/>
      <c r="O164" s="24">
        <f>IF(A164&lt;&gt;"عهدة","",SUMIFS($G$8:$G$5007,$B$8:$B$5007,B164,$A$8:$A$5007,"مصروف",$I$8:$I$5007,"&lt;&gt;مرفوض"))</f>
        <v/>
      </c>
      <c r="P164" s="25">
        <f>IF(A164&lt;&gt;"عهدة","",N(F164)-O164)</f>
        <v/>
      </c>
      <c r="Q164" s="26">
        <f>IF(A164="","",IF(A164="عهدة",IF(N(F164)=0,"⚠ أدخل قيمة العهدة",IF(P164&lt;0,"⛔ عجز / زيادة مصروفات "&amp;TEXT(-P164,"#,##0"),IF(COUNTIFS($B$8:$B$5007,B164,$A$8:$A$5007,"مصروف",$I$8:$I$5007,"&lt;&gt;مرفوض",$K$8:$K$5007,"&lt;&gt;نعم")&gt;0,"⚠ "&amp;COUNTIFS($B$8:$B$5007,B164,$A$8:$A$5007,"مصروف",$I$8:$I$5007,"&lt;&gt;مرفوض",$K$8:$K$5007,"&lt;&gt;نعم")&amp;" مصروف غير مسوى",IF(L164="تمت التسوية",IF(P164=0,"✔ متوازنة وتمت التسوية","✔ تمت التسوية – متبقي "&amp;TEXT(P164,"#,##0")),IF(P164&gt;0,"متبقي "&amp;TEXT(P164,"#,##0"),"✔ متوازنة"))))),IF(R164=0,"⚠ أضف سطر عهدة أولًا",IF(OR(C164="",N(G164)=0),"⚠ أكمل التاريخ والقيمة",IF(S164="","⚠ التاريخ خارج السنة المالية",IF(H164="","⚠ اختر بند الموازنة",IF(I164="مرفوض","✖ مرفوض من المدير",IF(I164&lt;&gt;"موافق","⏳ بانتظار موافقة المدير",IF(K164&lt;&gt;"نعم","⚠ غير مسوى مع الحسابات","✔ معتمد ومسوى")))))))))</f>
        <v/>
      </c>
      <c r="R164">
        <f>N(R163)+IF(A164="عهدة",1,0)</f>
        <v/>
      </c>
      <c r="S164">
        <f>IF(C164="","",IF(AND(C164&gt;=DATE(2026,9,1),C164&lt;=DATE(2027,8,31)),(YEAR(C164)-2026)*12+MONTH(C164)-8,""))</f>
        <v/>
      </c>
      <c r="T164">
        <f>IF(AND(A164="مصروف",R164&gt;0,I164="موافق",S164&lt;&gt;"",H164&lt;&gt;""),N(G164),0)</f>
        <v/>
      </c>
    </row>
    <row r="165">
      <c r="A165" s="19" t="n"/>
      <c r="B165" s="20">
        <f>IF(A165="","",IF(R165=0,"⚠ أضف سطر عهدة أولًا","DMT-"&amp;TEXT(R165,"000")))</f>
        <v/>
      </c>
      <c r="C165" s="21" t="n"/>
      <c r="D165" s="20">
        <f>IF(C165="","",IF(S165="","خارج السنة المالية",INDEX(القوائم!$D$2:$D$13,S165)))</f>
        <v/>
      </c>
      <c r="E165" s="22" t="n"/>
      <c r="F165" s="23" t="n"/>
      <c r="G165" s="23" t="n"/>
      <c r="H165" s="22" t="n"/>
      <c r="I165" s="19" t="n"/>
      <c r="J165" s="21" t="n"/>
      <c r="K165" s="19" t="n"/>
      <c r="L165" s="19" t="n"/>
      <c r="M165" s="21" t="n"/>
      <c r="N165" s="22" t="n"/>
      <c r="O165" s="24">
        <f>IF(A165&lt;&gt;"عهدة","",SUMIFS($G$8:$G$5007,$B$8:$B$5007,B165,$A$8:$A$5007,"مصروف",$I$8:$I$5007,"&lt;&gt;مرفوض"))</f>
        <v/>
      </c>
      <c r="P165" s="25">
        <f>IF(A165&lt;&gt;"عهدة","",N(F165)-O165)</f>
        <v/>
      </c>
      <c r="Q165" s="26">
        <f>IF(A165="","",IF(A165="عهدة",IF(N(F165)=0,"⚠ أدخل قيمة العهدة",IF(P165&lt;0,"⛔ عجز / زيادة مصروفات "&amp;TEXT(-P165,"#,##0"),IF(COUNTIFS($B$8:$B$5007,B165,$A$8:$A$5007,"مصروف",$I$8:$I$5007,"&lt;&gt;مرفوض",$K$8:$K$5007,"&lt;&gt;نعم")&gt;0,"⚠ "&amp;COUNTIFS($B$8:$B$5007,B165,$A$8:$A$5007,"مصروف",$I$8:$I$5007,"&lt;&gt;مرفوض",$K$8:$K$5007,"&lt;&gt;نعم")&amp;" مصروف غير مسوى",IF(L165="تمت التسوية",IF(P165=0,"✔ متوازنة وتمت التسوية","✔ تمت التسوية – متبقي "&amp;TEXT(P165,"#,##0")),IF(P165&gt;0,"متبقي "&amp;TEXT(P165,"#,##0"),"✔ متوازنة"))))),IF(R165=0,"⚠ أضف سطر عهدة أولًا",IF(OR(C165="",N(G165)=0),"⚠ أكمل التاريخ والقيمة",IF(S165="","⚠ التاريخ خارج السنة المالية",IF(H165="","⚠ اختر بند الموازنة",IF(I165="مرفوض","✖ مرفوض من المدير",IF(I165&lt;&gt;"موافق","⏳ بانتظار موافقة المدير",IF(K165&lt;&gt;"نعم","⚠ غير مسوى مع الحسابات","✔ معتمد ومسوى")))))))))</f>
        <v/>
      </c>
      <c r="R165">
        <f>N(R164)+IF(A165="عهدة",1,0)</f>
        <v/>
      </c>
      <c r="S165">
        <f>IF(C165="","",IF(AND(C165&gt;=DATE(2026,9,1),C165&lt;=DATE(2027,8,31)),(YEAR(C165)-2026)*12+MONTH(C165)-8,""))</f>
        <v/>
      </c>
      <c r="T165">
        <f>IF(AND(A165="مصروف",R165&gt;0,I165="موافق",S165&lt;&gt;"",H165&lt;&gt;""),N(G165),0)</f>
        <v/>
      </c>
    </row>
    <row r="166">
      <c r="A166" s="19" t="n"/>
      <c r="B166" s="20">
        <f>IF(A166="","",IF(R166=0,"⚠ أضف سطر عهدة أولًا","DMT-"&amp;TEXT(R166,"000")))</f>
        <v/>
      </c>
      <c r="C166" s="21" t="n"/>
      <c r="D166" s="20">
        <f>IF(C166="","",IF(S166="","خارج السنة المالية",INDEX(القوائم!$D$2:$D$13,S166)))</f>
        <v/>
      </c>
      <c r="E166" s="22" t="n"/>
      <c r="F166" s="23" t="n"/>
      <c r="G166" s="23" t="n"/>
      <c r="H166" s="22" t="n"/>
      <c r="I166" s="19" t="n"/>
      <c r="J166" s="21" t="n"/>
      <c r="K166" s="19" t="n"/>
      <c r="L166" s="19" t="n"/>
      <c r="M166" s="21" t="n"/>
      <c r="N166" s="22" t="n"/>
      <c r="O166" s="24">
        <f>IF(A166&lt;&gt;"عهدة","",SUMIFS($G$8:$G$5007,$B$8:$B$5007,B166,$A$8:$A$5007,"مصروف",$I$8:$I$5007,"&lt;&gt;مرفوض"))</f>
        <v/>
      </c>
      <c r="P166" s="25">
        <f>IF(A166&lt;&gt;"عهدة","",N(F166)-O166)</f>
        <v/>
      </c>
      <c r="Q166" s="26">
        <f>IF(A166="","",IF(A166="عهدة",IF(N(F166)=0,"⚠ أدخل قيمة العهدة",IF(P166&lt;0,"⛔ عجز / زيادة مصروفات "&amp;TEXT(-P166,"#,##0"),IF(COUNTIFS($B$8:$B$5007,B166,$A$8:$A$5007,"مصروف",$I$8:$I$5007,"&lt;&gt;مرفوض",$K$8:$K$5007,"&lt;&gt;نعم")&gt;0,"⚠ "&amp;COUNTIFS($B$8:$B$5007,B166,$A$8:$A$5007,"مصروف",$I$8:$I$5007,"&lt;&gt;مرفوض",$K$8:$K$5007,"&lt;&gt;نعم")&amp;" مصروف غير مسوى",IF(L166="تمت التسوية",IF(P166=0,"✔ متوازنة وتمت التسوية","✔ تمت التسوية – متبقي "&amp;TEXT(P166,"#,##0")),IF(P166&gt;0,"متبقي "&amp;TEXT(P166,"#,##0"),"✔ متوازنة"))))),IF(R166=0,"⚠ أضف سطر عهدة أولًا",IF(OR(C166="",N(G166)=0),"⚠ أكمل التاريخ والقيمة",IF(S166="","⚠ التاريخ خارج السنة المالية",IF(H166="","⚠ اختر بند الموازنة",IF(I166="مرفوض","✖ مرفوض من المدير",IF(I166&lt;&gt;"موافق","⏳ بانتظار موافقة المدير",IF(K166&lt;&gt;"نعم","⚠ غير مسوى مع الحسابات","✔ معتمد ومسوى")))))))))</f>
        <v/>
      </c>
      <c r="R166">
        <f>N(R165)+IF(A166="عهدة",1,0)</f>
        <v/>
      </c>
      <c r="S166">
        <f>IF(C166="","",IF(AND(C166&gt;=DATE(2026,9,1),C166&lt;=DATE(2027,8,31)),(YEAR(C166)-2026)*12+MONTH(C166)-8,""))</f>
        <v/>
      </c>
      <c r="T166">
        <f>IF(AND(A166="مصروف",R166&gt;0,I166="موافق",S166&lt;&gt;"",H166&lt;&gt;""),N(G166),0)</f>
        <v/>
      </c>
    </row>
    <row r="167">
      <c r="A167" s="19" t="n"/>
      <c r="B167" s="20">
        <f>IF(A167="","",IF(R167=0,"⚠ أضف سطر عهدة أولًا","DMT-"&amp;TEXT(R167,"000")))</f>
        <v/>
      </c>
      <c r="C167" s="21" t="n"/>
      <c r="D167" s="20">
        <f>IF(C167="","",IF(S167="","خارج السنة المالية",INDEX(القوائم!$D$2:$D$13,S167)))</f>
        <v/>
      </c>
      <c r="E167" s="22" t="n"/>
      <c r="F167" s="23" t="n"/>
      <c r="G167" s="23" t="n"/>
      <c r="H167" s="22" t="n"/>
      <c r="I167" s="19" t="n"/>
      <c r="J167" s="21" t="n"/>
      <c r="K167" s="19" t="n"/>
      <c r="L167" s="19" t="n"/>
      <c r="M167" s="21" t="n"/>
      <c r="N167" s="22" t="n"/>
      <c r="O167" s="24">
        <f>IF(A167&lt;&gt;"عهدة","",SUMIFS($G$8:$G$5007,$B$8:$B$5007,B167,$A$8:$A$5007,"مصروف",$I$8:$I$5007,"&lt;&gt;مرفوض"))</f>
        <v/>
      </c>
      <c r="P167" s="25">
        <f>IF(A167&lt;&gt;"عهدة","",N(F167)-O167)</f>
        <v/>
      </c>
      <c r="Q167" s="26">
        <f>IF(A167="","",IF(A167="عهدة",IF(N(F167)=0,"⚠ أدخل قيمة العهدة",IF(P167&lt;0,"⛔ عجز / زيادة مصروفات "&amp;TEXT(-P167,"#,##0"),IF(COUNTIFS($B$8:$B$5007,B167,$A$8:$A$5007,"مصروف",$I$8:$I$5007,"&lt;&gt;مرفوض",$K$8:$K$5007,"&lt;&gt;نعم")&gt;0,"⚠ "&amp;COUNTIFS($B$8:$B$5007,B167,$A$8:$A$5007,"مصروف",$I$8:$I$5007,"&lt;&gt;مرفوض",$K$8:$K$5007,"&lt;&gt;نعم")&amp;" مصروف غير مسوى",IF(L167="تمت التسوية",IF(P167=0,"✔ متوازنة وتمت التسوية","✔ تمت التسوية – متبقي "&amp;TEXT(P167,"#,##0")),IF(P167&gt;0,"متبقي "&amp;TEXT(P167,"#,##0"),"✔ متوازنة"))))),IF(R167=0,"⚠ أضف سطر عهدة أولًا",IF(OR(C167="",N(G167)=0),"⚠ أكمل التاريخ والقيمة",IF(S167="","⚠ التاريخ خارج السنة المالية",IF(H167="","⚠ اختر بند الموازنة",IF(I167="مرفوض","✖ مرفوض من المدير",IF(I167&lt;&gt;"موافق","⏳ بانتظار موافقة المدير",IF(K167&lt;&gt;"نعم","⚠ غير مسوى مع الحسابات","✔ معتمد ومسوى")))))))))</f>
        <v/>
      </c>
      <c r="R167">
        <f>N(R166)+IF(A167="عهدة",1,0)</f>
        <v/>
      </c>
      <c r="S167">
        <f>IF(C167="","",IF(AND(C167&gt;=DATE(2026,9,1),C167&lt;=DATE(2027,8,31)),(YEAR(C167)-2026)*12+MONTH(C167)-8,""))</f>
        <v/>
      </c>
      <c r="T167">
        <f>IF(AND(A167="مصروف",R167&gt;0,I167="موافق",S167&lt;&gt;"",H167&lt;&gt;""),N(G167),0)</f>
        <v/>
      </c>
    </row>
    <row r="168">
      <c r="A168" s="19" t="n"/>
      <c r="B168" s="20">
        <f>IF(A168="","",IF(R168=0,"⚠ أضف سطر عهدة أولًا","DMT-"&amp;TEXT(R168,"000")))</f>
        <v/>
      </c>
      <c r="C168" s="21" t="n"/>
      <c r="D168" s="20">
        <f>IF(C168="","",IF(S168="","خارج السنة المالية",INDEX(القوائم!$D$2:$D$13,S168)))</f>
        <v/>
      </c>
      <c r="E168" s="22" t="n"/>
      <c r="F168" s="23" t="n"/>
      <c r="G168" s="23" t="n"/>
      <c r="H168" s="22" t="n"/>
      <c r="I168" s="19" t="n"/>
      <c r="J168" s="21" t="n"/>
      <c r="K168" s="19" t="n"/>
      <c r="L168" s="19" t="n"/>
      <c r="M168" s="21" t="n"/>
      <c r="N168" s="22" t="n"/>
      <c r="O168" s="24">
        <f>IF(A168&lt;&gt;"عهدة","",SUMIFS($G$8:$G$5007,$B$8:$B$5007,B168,$A$8:$A$5007,"مصروف",$I$8:$I$5007,"&lt;&gt;مرفوض"))</f>
        <v/>
      </c>
      <c r="P168" s="25">
        <f>IF(A168&lt;&gt;"عهدة","",N(F168)-O168)</f>
        <v/>
      </c>
      <c r="Q168" s="26">
        <f>IF(A168="","",IF(A168="عهدة",IF(N(F168)=0,"⚠ أدخل قيمة العهدة",IF(P168&lt;0,"⛔ عجز / زيادة مصروفات "&amp;TEXT(-P168,"#,##0"),IF(COUNTIFS($B$8:$B$5007,B168,$A$8:$A$5007,"مصروف",$I$8:$I$5007,"&lt;&gt;مرفوض",$K$8:$K$5007,"&lt;&gt;نعم")&gt;0,"⚠ "&amp;COUNTIFS($B$8:$B$5007,B168,$A$8:$A$5007,"مصروف",$I$8:$I$5007,"&lt;&gt;مرفوض",$K$8:$K$5007,"&lt;&gt;نعم")&amp;" مصروف غير مسوى",IF(L168="تمت التسوية",IF(P168=0,"✔ متوازنة وتمت التسوية","✔ تمت التسوية – متبقي "&amp;TEXT(P168,"#,##0")),IF(P168&gt;0,"متبقي "&amp;TEXT(P168,"#,##0"),"✔ متوازنة"))))),IF(R168=0,"⚠ أضف سطر عهدة أولًا",IF(OR(C168="",N(G168)=0),"⚠ أكمل التاريخ والقيمة",IF(S168="","⚠ التاريخ خارج السنة المالية",IF(H168="","⚠ اختر بند الموازنة",IF(I168="مرفوض","✖ مرفوض من المدير",IF(I168&lt;&gt;"موافق","⏳ بانتظار موافقة المدير",IF(K168&lt;&gt;"نعم","⚠ غير مسوى مع الحسابات","✔ معتمد ومسوى")))))))))</f>
        <v/>
      </c>
      <c r="R168">
        <f>N(R167)+IF(A168="عهدة",1,0)</f>
        <v/>
      </c>
      <c r="S168">
        <f>IF(C168="","",IF(AND(C168&gt;=DATE(2026,9,1),C168&lt;=DATE(2027,8,31)),(YEAR(C168)-2026)*12+MONTH(C168)-8,""))</f>
        <v/>
      </c>
      <c r="T168">
        <f>IF(AND(A168="مصروف",R168&gt;0,I168="موافق",S168&lt;&gt;"",H168&lt;&gt;""),N(G168),0)</f>
        <v/>
      </c>
    </row>
    <row r="169">
      <c r="A169" s="19" t="n"/>
      <c r="B169" s="20">
        <f>IF(A169="","",IF(R169=0,"⚠ أضف سطر عهدة أولًا","DMT-"&amp;TEXT(R169,"000")))</f>
        <v/>
      </c>
      <c r="C169" s="21" t="n"/>
      <c r="D169" s="20">
        <f>IF(C169="","",IF(S169="","خارج السنة المالية",INDEX(القوائم!$D$2:$D$13,S169)))</f>
        <v/>
      </c>
      <c r="E169" s="22" t="n"/>
      <c r="F169" s="23" t="n"/>
      <c r="G169" s="23" t="n"/>
      <c r="H169" s="22" t="n"/>
      <c r="I169" s="19" t="n"/>
      <c r="J169" s="21" t="n"/>
      <c r="K169" s="19" t="n"/>
      <c r="L169" s="19" t="n"/>
      <c r="M169" s="21" t="n"/>
      <c r="N169" s="22" t="n"/>
      <c r="O169" s="24">
        <f>IF(A169&lt;&gt;"عهدة","",SUMIFS($G$8:$G$5007,$B$8:$B$5007,B169,$A$8:$A$5007,"مصروف",$I$8:$I$5007,"&lt;&gt;مرفوض"))</f>
        <v/>
      </c>
      <c r="P169" s="25">
        <f>IF(A169&lt;&gt;"عهدة","",N(F169)-O169)</f>
        <v/>
      </c>
      <c r="Q169" s="26">
        <f>IF(A169="","",IF(A169="عهدة",IF(N(F169)=0,"⚠ أدخل قيمة العهدة",IF(P169&lt;0,"⛔ عجز / زيادة مصروفات "&amp;TEXT(-P169,"#,##0"),IF(COUNTIFS($B$8:$B$5007,B169,$A$8:$A$5007,"مصروف",$I$8:$I$5007,"&lt;&gt;مرفوض",$K$8:$K$5007,"&lt;&gt;نعم")&gt;0,"⚠ "&amp;COUNTIFS($B$8:$B$5007,B169,$A$8:$A$5007,"مصروف",$I$8:$I$5007,"&lt;&gt;مرفوض",$K$8:$K$5007,"&lt;&gt;نعم")&amp;" مصروف غير مسوى",IF(L169="تمت التسوية",IF(P169=0,"✔ متوازنة وتمت التسوية","✔ تمت التسوية – متبقي "&amp;TEXT(P169,"#,##0")),IF(P169&gt;0,"متبقي "&amp;TEXT(P169,"#,##0"),"✔ متوازنة"))))),IF(R169=0,"⚠ أضف سطر عهدة أولًا",IF(OR(C169="",N(G169)=0),"⚠ أكمل التاريخ والقيمة",IF(S169="","⚠ التاريخ خارج السنة المالية",IF(H169="","⚠ اختر بند الموازنة",IF(I169="مرفوض","✖ مرفوض من المدير",IF(I169&lt;&gt;"موافق","⏳ بانتظار موافقة المدير",IF(K169&lt;&gt;"نعم","⚠ غير مسوى مع الحسابات","✔ معتمد ومسوى")))))))))</f>
        <v/>
      </c>
      <c r="R169">
        <f>N(R168)+IF(A169="عهدة",1,0)</f>
        <v/>
      </c>
      <c r="S169">
        <f>IF(C169="","",IF(AND(C169&gt;=DATE(2026,9,1),C169&lt;=DATE(2027,8,31)),(YEAR(C169)-2026)*12+MONTH(C169)-8,""))</f>
        <v/>
      </c>
      <c r="T169">
        <f>IF(AND(A169="مصروف",R169&gt;0,I169="موافق",S169&lt;&gt;"",H169&lt;&gt;""),N(G169),0)</f>
        <v/>
      </c>
    </row>
    <row r="170">
      <c r="A170" s="19" t="n"/>
      <c r="B170" s="20">
        <f>IF(A170="","",IF(R170=0,"⚠ أضف سطر عهدة أولًا","DMT-"&amp;TEXT(R170,"000")))</f>
        <v/>
      </c>
      <c r="C170" s="21" t="n"/>
      <c r="D170" s="20">
        <f>IF(C170="","",IF(S170="","خارج السنة المالية",INDEX(القوائم!$D$2:$D$13,S170)))</f>
        <v/>
      </c>
      <c r="E170" s="22" t="n"/>
      <c r="F170" s="23" t="n"/>
      <c r="G170" s="23" t="n"/>
      <c r="H170" s="22" t="n"/>
      <c r="I170" s="19" t="n"/>
      <c r="J170" s="21" t="n"/>
      <c r="K170" s="19" t="n"/>
      <c r="L170" s="19" t="n"/>
      <c r="M170" s="21" t="n"/>
      <c r="N170" s="22" t="n"/>
      <c r="O170" s="24">
        <f>IF(A170&lt;&gt;"عهدة","",SUMIFS($G$8:$G$5007,$B$8:$B$5007,B170,$A$8:$A$5007,"مصروف",$I$8:$I$5007,"&lt;&gt;مرفوض"))</f>
        <v/>
      </c>
      <c r="P170" s="25">
        <f>IF(A170&lt;&gt;"عهدة","",N(F170)-O170)</f>
        <v/>
      </c>
      <c r="Q170" s="26">
        <f>IF(A170="","",IF(A170="عهدة",IF(N(F170)=0,"⚠ أدخل قيمة العهدة",IF(P170&lt;0,"⛔ عجز / زيادة مصروفات "&amp;TEXT(-P170,"#,##0"),IF(COUNTIFS($B$8:$B$5007,B170,$A$8:$A$5007,"مصروف",$I$8:$I$5007,"&lt;&gt;مرفوض",$K$8:$K$5007,"&lt;&gt;نعم")&gt;0,"⚠ "&amp;COUNTIFS($B$8:$B$5007,B170,$A$8:$A$5007,"مصروف",$I$8:$I$5007,"&lt;&gt;مرفوض",$K$8:$K$5007,"&lt;&gt;نعم")&amp;" مصروف غير مسوى",IF(L170="تمت التسوية",IF(P170=0,"✔ متوازنة وتمت التسوية","✔ تمت التسوية – متبقي "&amp;TEXT(P170,"#,##0")),IF(P170&gt;0,"متبقي "&amp;TEXT(P170,"#,##0"),"✔ متوازنة"))))),IF(R170=0,"⚠ أضف سطر عهدة أولًا",IF(OR(C170="",N(G170)=0),"⚠ أكمل التاريخ والقيمة",IF(S170="","⚠ التاريخ خارج السنة المالية",IF(H170="","⚠ اختر بند الموازنة",IF(I170="مرفوض","✖ مرفوض من المدير",IF(I170&lt;&gt;"موافق","⏳ بانتظار موافقة المدير",IF(K170&lt;&gt;"نعم","⚠ غير مسوى مع الحسابات","✔ معتمد ومسوى")))))))))</f>
        <v/>
      </c>
      <c r="R170">
        <f>N(R169)+IF(A170="عهدة",1,0)</f>
        <v/>
      </c>
      <c r="S170">
        <f>IF(C170="","",IF(AND(C170&gt;=DATE(2026,9,1),C170&lt;=DATE(2027,8,31)),(YEAR(C170)-2026)*12+MONTH(C170)-8,""))</f>
        <v/>
      </c>
      <c r="T170">
        <f>IF(AND(A170="مصروف",R170&gt;0,I170="موافق",S170&lt;&gt;"",H170&lt;&gt;""),N(G170),0)</f>
        <v/>
      </c>
    </row>
    <row r="171">
      <c r="A171" s="19" t="n"/>
      <c r="B171" s="20">
        <f>IF(A171="","",IF(R171=0,"⚠ أضف سطر عهدة أولًا","DMT-"&amp;TEXT(R171,"000")))</f>
        <v/>
      </c>
      <c r="C171" s="21" t="n"/>
      <c r="D171" s="20">
        <f>IF(C171="","",IF(S171="","خارج السنة المالية",INDEX(القوائم!$D$2:$D$13,S171)))</f>
        <v/>
      </c>
      <c r="E171" s="22" t="n"/>
      <c r="F171" s="23" t="n"/>
      <c r="G171" s="23" t="n"/>
      <c r="H171" s="22" t="n"/>
      <c r="I171" s="19" t="n"/>
      <c r="J171" s="21" t="n"/>
      <c r="K171" s="19" t="n"/>
      <c r="L171" s="19" t="n"/>
      <c r="M171" s="21" t="n"/>
      <c r="N171" s="22" t="n"/>
      <c r="O171" s="24">
        <f>IF(A171&lt;&gt;"عهدة","",SUMIFS($G$8:$G$5007,$B$8:$B$5007,B171,$A$8:$A$5007,"مصروف",$I$8:$I$5007,"&lt;&gt;مرفوض"))</f>
        <v/>
      </c>
      <c r="P171" s="25">
        <f>IF(A171&lt;&gt;"عهدة","",N(F171)-O171)</f>
        <v/>
      </c>
      <c r="Q171" s="26">
        <f>IF(A171="","",IF(A171="عهدة",IF(N(F171)=0,"⚠ أدخل قيمة العهدة",IF(P171&lt;0,"⛔ عجز / زيادة مصروفات "&amp;TEXT(-P171,"#,##0"),IF(COUNTIFS($B$8:$B$5007,B171,$A$8:$A$5007,"مصروف",$I$8:$I$5007,"&lt;&gt;مرفوض",$K$8:$K$5007,"&lt;&gt;نعم")&gt;0,"⚠ "&amp;COUNTIFS($B$8:$B$5007,B171,$A$8:$A$5007,"مصروف",$I$8:$I$5007,"&lt;&gt;مرفوض",$K$8:$K$5007,"&lt;&gt;نعم")&amp;" مصروف غير مسوى",IF(L171="تمت التسوية",IF(P171=0,"✔ متوازنة وتمت التسوية","✔ تمت التسوية – متبقي "&amp;TEXT(P171,"#,##0")),IF(P171&gt;0,"متبقي "&amp;TEXT(P171,"#,##0"),"✔ متوازنة"))))),IF(R171=0,"⚠ أضف سطر عهدة أولًا",IF(OR(C171="",N(G171)=0),"⚠ أكمل التاريخ والقيمة",IF(S171="","⚠ التاريخ خارج السنة المالية",IF(H171="","⚠ اختر بند الموازنة",IF(I171="مرفوض","✖ مرفوض من المدير",IF(I171&lt;&gt;"موافق","⏳ بانتظار موافقة المدير",IF(K171&lt;&gt;"نعم","⚠ غير مسوى مع الحسابات","✔ معتمد ومسوى")))))))))</f>
        <v/>
      </c>
      <c r="R171">
        <f>N(R170)+IF(A171="عهدة",1,0)</f>
        <v/>
      </c>
      <c r="S171">
        <f>IF(C171="","",IF(AND(C171&gt;=DATE(2026,9,1),C171&lt;=DATE(2027,8,31)),(YEAR(C171)-2026)*12+MONTH(C171)-8,""))</f>
        <v/>
      </c>
      <c r="T171">
        <f>IF(AND(A171="مصروف",R171&gt;0,I171="موافق",S171&lt;&gt;"",H171&lt;&gt;""),N(G171),0)</f>
        <v/>
      </c>
    </row>
    <row r="172">
      <c r="A172" s="19" t="n"/>
      <c r="B172" s="20">
        <f>IF(A172="","",IF(R172=0,"⚠ أضف سطر عهدة أولًا","DMT-"&amp;TEXT(R172,"000")))</f>
        <v/>
      </c>
      <c r="C172" s="21" t="n"/>
      <c r="D172" s="20">
        <f>IF(C172="","",IF(S172="","خارج السنة المالية",INDEX(القوائم!$D$2:$D$13,S172)))</f>
        <v/>
      </c>
      <c r="E172" s="22" t="n"/>
      <c r="F172" s="23" t="n"/>
      <c r="G172" s="23" t="n"/>
      <c r="H172" s="22" t="n"/>
      <c r="I172" s="19" t="n"/>
      <c r="J172" s="21" t="n"/>
      <c r="K172" s="19" t="n"/>
      <c r="L172" s="19" t="n"/>
      <c r="M172" s="21" t="n"/>
      <c r="N172" s="22" t="n"/>
      <c r="O172" s="24">
        <f>IF(A172&lt;&gt;"عهدة","",SUMIFS($G$8:$G$5007,$B$8:$B$5007,B172,$A$8:$A$5007,"مصروف",$I$8:$I$5007,"&lt;&gt;مرفوض"))</f>
        <v/>
      </c>
      <c r="P172" s="25">
        <f>IF(A172&lt;&gt;"عهدة","",N(F172)-O172)</f>
        <v/>
      </c>
      <c r="Q172" s="26">
        <f>IF(A172="","",IF(A172="عهدة",IF(N(F172)=0,"⚠ أدخل قيمة العهدة",IF(P172&lt;0,"⛔ عجز / زيادة مصروفات "&amp;TEXT(-P172,"#,##0"),IF(COUNTIFS($B$8:$B$5007,B172,$A$8:$A$5007,"مصروف",$I$8:$I$5007,"&lt;&gt;مرفوض",$K$8:$K$5007,"&lt;&gt;نعم")&gt;0,"⚠ "&amp;COUNTIFS($B$8:$B$5007,B172,$A$8:$A$5007,"مصروف",$I$8:$I$5007,"&lt;&gt;مرفوض",$K$8:$K$5007,"&lt;&gt;نعم")&amp;" مصروف غير مسوى",IF(L172="تمت التسوية",IF(P172=0,"✔ متوازنة وتمت التسوية","✔ تمت التسوية – متبقي "&amp;TEXT(P172,"#,##0")),IF(P172&gt;0,"متبقي "&amp;TEXT(P172,"#,##0"),"✔ متوازنة"))))),IF(R172=0,"⚠ أضف سطر عهدة أولًا",IF(OR(C172="",N(G172)=0),"⚠ أكمل التاريخ والقيمة",IF(S172="","⚠ التاريخ خارج السنة المالية",IF(H172="","⚠ اختر بند الموازنة",IF(I172="مرفوض","✖ مرفوض من المدير",IF(I172&lt;&gt;"موافق","⏳ بانتظار موافقة المدير",IF(K172&lt;&gt;"نعم","⚠ غير مسوى مع الحسابات","✔ معتمد ومسوى")))))))))</f>
        <v/>
      </c>
      <c r="R172">
        <f>N(R171)+IF(A172="عهدة",1,0)</f>
        <v/>
      </c>
      <c r="S172">
        <f>IF(C172="","",IF(AND(C172&gt;=DATE(2026,9,1),C172&lt;=DATE(2027,8,31)),(YEAR(C172)-2026)*12+MONTH(C172)-8,""))</f>
        <v/>
      </c>
      <c r="T172">
        <f>IF(AND(A172="مصروف",R172&gt;0,I172="موافق",S172&lt;&gt;"",H172&lt;&gt;""),N(G172),0)</f>
        <v/>
      </c>
    </row>
    <row r="173">
      <c r="A173" s="19" t="n"/>
      <c r="B173" s="20">
        <f>IF(A173="","",IF(R173=0,"⚠ أضف سطر عهدة أولًا","DMT-"&amp;TEXT(R173,"000")))</f>
        <v/>
      </c>
      <c r="C173" s="21" t="n"/>
      <c r="D173" s="20">
        <f>IF(C173="","",IF(S173="","خارج السنة المالية",INDEX(القوائم!$D$2:$D$13,S173)))</f>
        <v/>
      </c>
      <c r="E173" s="22" t="n"/>
      <c r="F173" s="23" t="n"/>
      <c r="G173" s="23" t="n"/>
      <c r="H173" s="22" t="n"/>
      <c r="I173" s="19" t="n"/>
      <c r="J173" s="21" t="n"/>
      <c r="K173" s="19" t="n"/>
      <c r="L173" s="19" t="n"/>
      <c r="M173" s="21" t="n"/>
      <c r="N173" s="22" t="n"/>
      <c r="O173" s="24">
        <f>IF(A173&lt;&gt;"عهدة","",SUMIFS($G$8:$G$5007,$B$8:$B$5007,B173,$A$8:$A$5007,"مصروف",$I$8:$I$5007,"&lt;&gt;مرفوض"))</f>
        <v/>
      </c>
      <c r="P173" s="25">
        <f>IF(A173&lt;&gt;"عهدة","",N(F173)-O173)</f>
        <v/>
      </c>
      <c r="Q173" s="26">
        <f>IF(A173="","",IF(A173="عهدة",IF(N(F173)=0,"⚠ أدخل قيمة العهدة",IF(P173&lt;0,"⛔ عجز / زيادة مصروفات "&amp;TEXT(-P173,"#,##0"),IF(COUNTIFS($B$8:$B$5007,B173,$A$8:$A$5007,"مصروف",$I$8:$I$5007,"&lt;&gt;مرفوض",$K$8:$K$5007,"&lt;&gt;نعم")&gt;0,"⚠ "&amp;COUNTIFS($B$8:$B$5007,B173,$A$8:$A$5007,"مصروف",$I$8:$I$5007,"&lt;&gt;مرفوض",$K$8:$K$5007,"&lt;&gt;نعم")&amp;" مصروف غير مسوى",IF(L173="تمت التسوية",IF(P173=0,"✔ متوازنة وتمت التسوية","✔ تمت التسوية – متبقي "&amp;TEXT(P173,"#,##0")),IF(P173&gt;0,"متبقي "&amp;TEXT(P173,"#,##0"),"✔ متوازنة"))))),IF(R173=0,"⚠ أضف سطر عهدة أولًا",IF(OR(C173="",N(G173)=0),"⚠ أكمل التاريخ والقيمة",IF(S173="","⚠ التاريخ خارج السنة المالية",IF(H173="","⚠ اختر بند الموازنة",IF(I173="مرفوض","✖ مرفوض من المدير",IF(I173&lt;&gt;"موافق","⏳ بانتظار موافقة المدير",IF(K173&lt;&gt;"نعم","⚠ غير مسوى مع الحسابات","✔ معتمد ومسوى")))))))))</f>
        <v/>
      </c>
      <c r="R173">
        <f>N(R172)+IF(A173="عهدة",1,0)</f>
        <v/>
      </c>
      <c r="S173">
        <f>IF(C173="","",IF(AND(C173&gt;=DATE(2026,9,1),C173&lt;=DATE(2027,8,31)),(YEAR(C173)-2026)*12+MONTH(C173)-8,""))</f>
        <v/>
      </c>
      <c r="T173">
        <f>IF(AND(A173="مصروف",R173&gt;0,I173="موافق",S173&lt;&gt;"",H173&lt;&gt;""),N(G173),0)</f>
        <v/>
      </c>
    </row>
    <row r="174">
      <c r="A174" s="19" t="n"/>
      <c r="B174" s="20">
        <f>IF(A174="","",IF(R174=0,"⚠ أضف سطر عهدة أولًا","DMT-"&amp;TEXT(R174,"000")))</f>
        <v/>
      </c>
      <c r="C174" s="21" t="n"/>
      <c r="D174" s="20">
        <f>IF(C174="","",IF(S174="","خارج السنة المالية",INDEX(القوائم!$D$2:$D$13,S174)))</f>
        <v/>
      </c>
      <c r="E174" s="22" t="n"/>
      <c r="F174" s="23" t="n"/>
      <c r="G174" s="23" t="n"/>
      <c r="H174" s="22" t="n"/>
      <c r="I174" s="19" t="n"/>
      <c r="J174" s="21" t="n"/>
      <c r="K174" s="19" t="n"/>
      <c r="L174" s="19" t="n"/>
      <c r="M174" s="21" t="n"/>
      <c r="N174" s="22" t="n"/>
      <c r="O174" s="24">
        <f>IF(A174&lt;&gt;"عهدة","",SUMIFS($G$8:$G$5007,$B$8:$B$5007,B174,$A$8:$A$5007,"مصروف",$I$8:$I$5007,"&lt;&gt;مرفوض"))</f>
        <v/>
      </c>
      <c r="P174" s="25">
        <f>IF(A174&lt;&gt;"عهدة","",N(F174)-O174)</f>
        <v/>
      </c>
      <c r="Q174" s="26">
        <f>IF(A174="","",IF(A174="عهدة",IF(N(F174)=0,"⚠ أدخل قيمة العهدة",IF(P174&lt;0,"⛔ عجز / زيادة مصروفات "&amp;TEXT(-P174,"#,##0"),IF(COUNTIFS($B$8:$B$5007,B174,$A$8:$A$5007,"مصروف",$I$8:$I$5007,"&lt;&gt;مرفوض",$K$8:$K$5007,"&lt;&gt;نعم")&gt;0,"⚠ "&amp;COUNTIFS($B$8:$B$5007,B174,$A$8:$A$5007,"مصروف",$I$8:$I$5007,"&lt;&gt;مرفوض",$K$8:$K$5007,"&lt;&gt;نعم")&amp;" مصروف غير مسوى",IF(L174="تمت التسوية",IF(P174=0,"✔ متوازنة وتمت التسوية","✔ تمت التسوية – متبقي "&amp;TEXT(P174,"#,##0")),IF(P174&gt;0,"متبقي "&amp;TEXT(P174,"#,##0"),"✔ متوازنة"))))),IF(R174=0,"⚠ أضف سطر عهدة أولًا",IF(OR(C174="",N(G174)=0),"⚠ أكمل التاريخ والقيمة",IF(S174="","⚠ التاريخ خارج السنة المالية",IF(H174="","⚠ اختر بند الموازنة",IF(I174="مرفوض","✖ مرفوض من المدير",IF(I174&lt;&gt;"موافق","⏳ بانتظار موافقة المدير",IF(K174&lt;&gt;"نعم","⚠ غير مسوى مع الحسابات","✔ معتمد ومسوى")))))))))</f>
        <v/>
      </c>
      <c r="R174">
        <f>N(R173)+IF(A174="عهدة",1,0)</f>
        <v/>
      </c>
      <c r="S174">
        <f>IF(C174="","",IF(AND(C174&gt;=DATE(2026,9,1),C174&lt;=DATE(2027,8,31)),(YEAR(C174)-2026)*12+MONTH(C174)-8,""))</f>
        <v/>
      </c>
      <c r="T174">
        <f>IF(AND(A174="مصروف",R174&gt;0,I174="موافق",S174&lt;&gt;"",H174&lt;&gt;""),N(G174),0)</f>
        <v/>
      </c>
    </row>
    <row r="175">
      <c r="A175" s="19" t="n"/>
      <c r="B175" s="20">
        <f>IF(A175="","",IF(R175=0,"⚠ أضف سطر عهدة أولًا","DMT-"&amp;TEXT(R175,"000")))</f>
        <v/>
      </c>
      <c r="C175" s="21" t="n"/>
      <c r="D175" s="20">
        <f>IF(C175="","",IF(S175="","خارج السنة المالية",INDEX(القوائم!$D$2:$D$13,S175)))</f>
        <v/>
      </c>
      <c r="E175" s="22" t="n"/>
      <c r="F175" s="23" t="n"/>
      <c r="G175" s="23" t="n"/>
      <c r="H175" s="22" t="n"/>
      <c r="I175" s="19" t="n"/>
      <c r="J175" s="21" t="n"/>
      <c r="K175" s="19" t="n"/>
      <c r="L175" s="19" t="n"/>
      <c r="M175" s="21" t="n"/>
      <c r="N175" s="22" t="n"/>
      <c r="O175" s="24">
        <f>IF(A175&lt;&gt;"عهدة","",SUMIFS($G$8:$G$5007,$B$8:$B$5007,B175,$A$8:$A$5007,"مصروف",$I$8:$I$5007,"&lt;&gt;مرفوض"))</f>
        <v/>
      </c>
      <c r="P175" s="25">
        <f>IF(A175&lt;&gt;"عهدة","",N(F175)-O175)</f>
        <v/>
      </c>
      <c r="Q175" s="26">
        <f>IF(A175="","",IF(A175="عهدة",IF(N(F175)=0,"⚠ أدخل قيمة العهدة",IF(P175&lt;0,"⛔ عجز / زيادة مصروفات "&amp;TEXT(-P175,"#,##0"),IF(COUNTIFS($B$8:$B$5007,B175,$A$8:$A$5007,"مصروف",$I$8:$I$5007,"&lt;&gt;مرفوض",$K$8:$K$5007,"&lt;&gt;نعم")&gt;0,"⚠ "&amp;COUNTIFS($B$8:$B$5007,B175,$A$8:$A$5007,"مصروف",$I$8:$I$5007,"&lt;&gt;مرفوض",$K$8:$K$5007,"&lt;&gt;نعم")&amp;" مصروف غير مسوى",IF(L175="تمت التسوية",IF(P175=0,"✔ متوازنة وتمت التسوية","✔ تمت التسوية – متبقي "&amp;TEXT(P175,"#,##0")),IF(P175&gt;0,"متبقي "&amp;TEXT(P175,"#,##0"),"✔ متوازنة"))))),IF(R175=0,"⚠ أضف سطر عهدة أولًا",IF(OR(C175="",N(G175)=0),"⚠ أكمل التاريخ والقيمة",IF(S175="","⚠ التاريخ خارج السنة المالية",IF(H175="","⚠ اختر بند الموازنة",IF(I175="مرفوض","✖ مرفوض من المدير",IF(I175&lt;&gt;"موافق","⏳ بانتظار موافقة المدير",IF(K175&lt;&gt;"نعم","⚠ غير مسوى مع الحسابات","✔ معتمد ومسوى")))))))))</f>
        <v/>
      </c>
      <c r="R175">
        <f>N(R174)+IF(A175="عهدة",1,0)</f>
        <v/>
      </c>
      <c r="S175">
        <f>IF(C175="","",IF(AND(C175&gt;=DATE(2026,9,1),C175&lt;=DATE(2027,8,31)),(YEAR(C175)-2026)*12+MONTH(C175)-8,""))</f>
        <v/>
      </c>
      <c r="T175">
        <f>IF(AND(A175="مصروف",R175&gt;0,I175="موافق",S175&lt;&gt;"",H175&lt;&gt;""),N(G175),0)</f>
        <v/>
      </c>
    </row>
    <row r="176">
      <c r="A176" s="19" t="n"/>
      <c r="B176" s="20">
        <f>IF(A176="","",IF(R176=0,"⚠ أضف سطر عهدة أولًا","DMT-"&amp;TEXT(R176,"000")))</f>
        <v/>
      </c>
      <c r="C176" s="21" t="n"/>
      <c r="D176" s="20">
        <f>IF(C176="","",IF(S176="","خارج السنة المالية",INDEX(القوائم!$D$2:$D$13,S176)))</f>
        <v/>
      </c>
      <c r="E176" s="22" t="n"/>
      <c r="F176" s="23" t="n"/>
      <c r="G176" s="23" t="n"/>
      <c r="H176" s="22" t="n"/>
      <c r="I176" s="19" t="n"/>
      <c r="J176" s="21" t="n"/>
      <c r="K176" s="19" t="n"/>
      <c r="L176" s="19" t="n"/>
      <c r="M176" s="21" t="n"/>
      <c r="N176" s="22" t="n"/>
      <c r="O176" s="24">
        <f>IF(A176&lt;&gt;"عهدة","",SUMIFS($G$8:$G$5007,$B$8:$B$5007,B176,$A$8:$A$5007,"مصروف",$I$8:$I$5007,"&lt;&gt;مرفوض"))</f>
        <v/>
      </c>
      <c r="P176" s="25">
        <f>IF(A176&lt;&gt;"عهدة","",N(F176)-O176)</f>
        <v/>
      </c>
      <c r="Q176" s="26">
        <f>IF(A176="","",IF(A176="عهدة",IF(N(F176)=0,"⚠ أدخل قيمة العهدة",IF(P176&lt;0,"⛔ عجز / زيادة مصروفات "&amp;TEXT(-P176,"#,##0"),IF(COUNTIFS($B$8:$B$5007,B176,$A$8:$A$5007,"مصروف",$I$8:$I$5007,"&lt;&gt;مرفوض",$K$8:$K$5007,"&lt;&gt;نعم")&gt;0,"⚠ "&amp;COUNTIFS($B$8:$B$5007,B176,$A$8:$A$5007,"مصروف",$I$8:$I$5007,"&lt;&gt;مرفوض",$K$8:$K$5007,"&lt;&gt;نعم")&amp;" مصروف غير مسوى",IF(L176="تمت التسوية",IF(P176=0,"✔ متوازنة وتمت التسوية","✔ تمت التسوية – متبقي "&amp;TEXT(P176,"#,##0")),IF(P176&gt;0,"متبقي "&amp;TEXT(P176,"#,##0"),"✔ متوازنة"))))),IF(R176=0,"⚠ أضف سطر عهدة أولًا",IF(OR(C176="",N(G176)=0),"⚠ أكمل التاريخ والقيمة",IF(S176="","⚠ التاريخ خارج السنة المالية",IF(H176="","⚠ اختر بند الموازنة",IF(I176="مرفوض","✖ مرفوض من المدير",IF(I176&lt;&gt;"موافق","⏳ بانتظار موافقة المدير",IF(K176&lt;&gt;"نعم","⚠ غير مسوى مع الحسابات","✔ معتمد ومسوى")))))))))</f>
        <v/>
      </c>
      <c r="R176">
        <f>N(R175)+IF(A176="عهدة",1,0)</f>
        <v/>
      </c>
      <c r="S176">
        <f>IF(C176="","",IF(AND(C176&gt;=DATE(2026,9,1),C176&lt;=DATE(2027,8,31)),(YEAR(C176)-2026)*12+MONTH(C176)-8,""))</f>
        <v/>
      </c>
      <c r="T176">
        <f>IF(AND(A176="مصروف",R176&gt;0,I176="موافق",S176&lt;&gt;"",H176&lt;&gt;""),N(G176),0)</f>
        <v/>
      </c>
    </row>
    <row r="177">
      <c r="A177" s="19" t="n"/>
      <c r="B177" s="20">
        <f>IF(A177="","",IF(R177=0,"⚠ أضف سطر عهدة أولًا","DMT-"&amp;TEXT(R177,"000")))</f>
        <v/>
      </c>
      <c r="C177" s="21" t="n"/>
      <c r="D177" s="20">
        <f>IF(C177="","",IF(S177="","خارج السنة المالية",INDEX(القوائم!$D$2:$D$13,S177)))</f>
        <v/>
      </c>
      <c r="E177" s="22" t="n"/>
      <c r="F177" s="23" t="n"/>
      <c r="G177" s="23" t="n"/>
      <c r="H177" s="22" t="n"/>
      <c r="I177" s="19" t="n"/>
      <c r="J177" s="21" t="n"/>
      <c r="K177" s="19" t="n"/>
      <c r="L177" s="19" t="n"/>
      <c r="M177" s="21" t="n"/>
      <c r="N177" s="22" t="n"/>
      <c r="O177" s="24">
        <f>IF(A177&lt;&gt;"عهدة","",SUMIFS($G$8:$G$5007,$B$8:$B$5007,B177,$A$8:$A$5007,"مصروف",$I$8:$I$5007,"&lt;&gt;مرفوض"))</f>
        <v/>
      </c>
      <c r="P177" s="25">
        <f>IF(A177&lt;&gt;"عهدة","",N(F177)-O177)</f>
        <v/>
      </c>
      <c r="Q177" s="26">
        <f>IF(A177="","",IF(A177="عهدة",IF(N(F177)=0,"⚠ أدخل قيمة العهدة",IF(P177&lt;0,"⛔ عجز / زيادة مصروفات "&amp;TEXT(-P177,"#,##0"),IF(COUNTIFS($B$8:$B$5007,B177,$A$8:$A$5007,"مصروف",$I$8:$I$5007,"&lt;&gt;مرفوض",$K$8:$K$5007,"&lt;&gt;نعم")&gt;0,"⚠ "&amp;COUNTIFS($B$8:$B$5007,B177,$A$8:$A$5007,"مصروف",$I$8:$I$5007,"&lt;&gt;مرفوض",$K$8:$K$5007,"&lt;&gt;نعم")&amp;" مصروف غير مسوى",IF(L177="تمت التسوية",IF(P177=0,"✔ متوازنة وتمت التسوية","✔ تمت التسوية – متبقي "&amp;TEXT(P177,"#,##0")),IF(P177&gt;0,"متبقي "&amp;TEXT(P177,"#,##0"),"✔ متوازنة"))))),IF(R177=0,"⚠ أضف سطر عهدة أولًا",IF(OR(C177="",N(G177)=0),"⚠ أكمل التاريخ والقيمة",IF(S177="","⚠ التاريخ خارج السنة المالية",IF(H177="","⚠ اختر بند الموازنة",IF(I177="مرفوض","✖ مرفوض من المدير",IF(I177&lt;&gt;"موافق","⏳ بانتظار موافقة المدير",IF(K177&lt;&gt;"نعم","⚠ غير مسوى مع الحسابات","✔ معتمد ومسوى")))))))))</f>
        <v/>
      </c>
      <c r="R177">
        <f>N(R176)+IF(A177="عهدة",1,0)</f>
        <v/>
      </c>
      <c r="S177">
        <f>IF(C177="","",IF(AND(C177&gt;=DATE(2026,9,1),C177&lt;=DATE(2027,8,31)),(YEAR(C177)-2026)*12+MONTH(C177)-8,""))</f>
        <v/>
      </c>
      <c r="T177">
        <f>IF(AND(A177="مصروف",R177&gt;0,I177="موافق",S177&lt;&gt;"",H177&lt;&gt;""),N(G177),0)</f>
        <v/>
      </c>
    </row>
    <row r="178">
      <c r="A178" s="19" t="n"/>
      <c r="B178" s="20">
        <f>IF(A178="","",IF(R178=0,"⚠ أضف سطر عهدة أولًا","DMT-"&amp;TEXT(R178,"000")))</f>
        <v/>
      </c>
      <c r="C178" s="21" t="n"/>
      <c r="D178" s="20">
        <f>IF(C178="","",IF(S178="","خارج السنة المالية",INDEX(القوائم!$D$2:$D$13,S178)))</f>
        <v/>
      </c>
      <c r="E178" s="22" t="n"/>
      <c r="F178" s="23" t="n"/>
      <c r="G178" s="23" t="n"/>
      <c r="H178" s="22" t="n"/>
      <c r="I178" s="19" t="n"/>
      <c r="J178" s="21" t="n"/>
      <c r="K178" s="19" t="n"/>
      <c r="L178" s="19" t="n"/>
      <c r="M178" s="21" t="n"/>
      <c r="N178" s="22" t="n"/>
      <c r="O178" s="24">
        <f>IF(A178&lt;&gt;"عهدة","",SUMIFS($G$8:$G$5007,$B$8:$B$5007,B178,$A$8:$A$5007,"مصروف",$I$8:$I$5007,"&lt;&gt;مرفوض"))</f>
        <v/>
      </c>
      <c r="P178" s="25">
        <f>IF(A178&lt;&gt;"عهدة","",N(F178)-O178)</f>
        <v/>
      </c>
      <c r="Q178" s="26">
        <f>IF(A178="","",IF(A178="عهدة",IF(N(F178)=0,"⚠ أدخل قيمة العهدة",IF(P178&lt;0,"⛔ عجز / زيادة مصروفات "&amp;TEXT(-P178,"#,##0"),IF(COUNTIFS($B$8:$B$5007,B178,$A$8:$A$5007,"مصروف",$I$8:$I$5007,"&lt;&gt;مرفوض",$K$8:$K$5007,"&lt;&gt;نعم")&gt;0,"⚠ "&amp;COUNTIFS($B$8:$B$5007,B178,$A$8:$A$5007,"مصروف",$I$8:$I$5007,"&lt;&gt;مرفوض",$K$8:$K$5007,"&lt;&gt;نعم")&amp;" مصروف غير مسوى",IF(L178="تمت التسوية",IF(P178=0,"✔ متوازنة وتمت التسوية","✔ تمت التسوية – متبقي "&amp;TEXT(P178,"#,##0")),IF(P178&gt;0,"متبقي "&amp;TEXT(P178,"#,##0"),"✔ متوازنة"))))),IF(R178=0,"⚠ أضف سطر عهدة أولًا",IF(OR(C178="",N(G178)=0),"⚠ أكمل التاريخ والقيمة",IF(S178="","⚠ التاريخ خارج السنة المالية",IF(H178="","⚠ اختر بند الموازنة",IF(I178="مرفوض","✖ مرفوض من المدير",IF(I178&lt;&gt;"موافق","⏳ بانتظار موافقة المدير",IF(K178&lt;&gt;"نعم","⚠ غير مسوى مع الحسابات","✔ معتمد ومسوى")))))))))</f>
        <v/>
      </c>
      <c r="R178">
        <f>N(R177)+IF(A178="عهدة",1,0)</f>
        <v/>
      </c>
      <c r="S178">
        <f>IF(C178="","",IF(AND(C178&gt;=DATE(2026,9,1),C178&lt;=DATE(2027,8,31)),(YEAR(C178)-2026)*12+MONTH(C178)-8,""))</f>
        <v/>
      </c>
      <c r="T178">
        <f>IF(AND(A178="مصروف",R178&gt;0,I178="موافق",S178&lt;&gt;"",H178&lt;&gt;""),N(G178),0)</f>
        <v/>
      </c>
    </row>
    <row r="179">
      <c r="A179" s="19" t="n"/>
      <c r="B179" s="20">
        <f>IF(A179="","",IF(R179=0,"⚠ أضف سطر عهدة أولًا","DMT-"&amp;TEXT(R179,"000")))</f>
        <v/>
      </c>
      <c r="C179" s="21" t="n"/>
      <c r="D179" s="20">
        <f>IF(C179="","",IF(S179="","خارج السنة المالية",INDEX(القوائم!$D$2:$D$13,S179)))</f>
        <v/>
      </c>
      <c r="E179" s="22" t="n"/>
      <c r="F179" s="23" t="n"/>
      <c r="G179" s="23" t="n"/>
      <c r="H179" s="22" t="n"/>
      <c r="I179" s="19" t="n"/>
      <c r="J179" s="21" t="n"/>
      <c r="K179" s="19" t="n"/>
      <c r="L179" s="19" t="n"/>
      <c r="M179" s="21" t="n"/>
      <c r="N179" s="22" t="n"/>
      <c r="O179" s="24">
        <f>IF(A179&lt;&gt;"عهدة","",SUMIFS($G$8:$G$5007,$B$8:$B$5007,B179,$A$8:$A$5007,"مصروف",$I$8:$I$5007,"&lt;&gt;مرفوض"))</f>
        <v/>
      </c>
      <c r="P179" s="25">
        <f>IF(A179&lt;&gt;"عهدة","",N(F179)-O179)</f>
        <v/>
      </c>
      <c r="Q179" s="26">
        <f>IF(A179="","",IF(A179="عهدة",IF(N(F179)=0,"⚠ أدخل قيمة العهدة",IF(P179&lt;0,"⛔ عجز / زيادة مصروفات "&amp;TEXT(-P179,"#,##0"),IF(COUNTIFS($B$8:$B$5007,B179,$A$8:$A$5007,"مصروف",$I$8:$I$5007,"&lt;&gt;مرفوض",$K$8:$K$5007,"&lt;&gt;نعم")&gt;0,"⚠ "&amp;COUNTIFS($B$8:$B$5007,B179,$A$8:$A$5007,"مصروف",$I$8:$I$5007,"&lt;&gt;مرفوض",$K$8:$K$5007,"&lt;&gt;نعم")&amp;" مصروف غير مسوى",IF(L179="تمت التسوية",IF(P179=0,"✔ متوازنة وتمت التسوية","✔ تمت التسوية – متبقي "&amp;TEXT(P179,"#,##0")),IF(P179&gt;0,"متبقي "&amp;TEXT(P179,"#,##0"),"✔ متوازنة"))))),IF(R179=0,"⚠ أضف سطر عهدة أولًا",IF(OR(C179="",N(G179)=0),"⚠ أكمل التاريخ والقيمة",IF(S179="","⚠ التاريخ خارج السنة المالية",IF(H179="","⚠ اختر بند الموازنة",IF(I179="مرفوض","✖ مرفوض من المدير",IF(I179&lt;&gt;"موافق","⏳ بانتظار موافقة المدير",IF(K179&lt;&gt;"نعم","⚠ غير مسوى مع الحسابات","✔ معتمد ومسوى")))))))))</f>
        <v/>
      </c>
      <c r="R179">
        <f>N(R178)+IF(A179="عهدة",1,0)</f>
        <v/>
      </c>
      <c r="S179">
        <f>IF(C179="","",IF(AND(C179&gt;=DATE(2026,9,1),C179&lt;=DATE(2027,8,31)),(YEAR(C179)-2026)*12+MONTH(C179)-8,""))</f>
        <v/>
      </c>
      <c r="T179">
        <f>IF(AND(A179="مصروف",R179&gt;0,I179="موافق",S179&lt;&gt;"",H179&lt;&gt;""),N(G179),0)</f>
        <v/>
      </c>
    </row>
    <row r="180">
      <c r="A180" s="19" t="n"/>
      <c r="B180" s="20">
        <f>IF(A180="","",IF(R180=0,"⚠ أضف سطر عهدة أولًا","DMT-"&amp;TEXT(R180,"000")))</f>
        <v/>
      </c>
      <c r="C180" s="21" t="n"/>
      <c r="D180" s="20">
        <f>IF(C180="","",IF(S180="","خارج السنة المالية",INDEX(القوائم!$D$2:$D$13,S180)))</f>
        <v/>
      </c>
      <c r="E180" s="22" t="n"/>
      <c r="F180" s="23" t="n"/>
      <c r="G180" s="23" t="n"/>
      <c r="H180" s="22" t="n"/>
      <c r="I180" s="19" t="n"/>
      <c r="J180" s="21" t="n"/>
      <c r="K180" s="19" t="n"/>
      <c r="L180" s="19" t="n"/>
      <c r="M180" s="21" t="n"/>
      <c r="N180" s="22" t="n"/>
      <c r="O180" s="24">
        <f>IF(A180&lt;&gt;"عهدة","",SUMIFS($G$8:$G$5007,$B$8:$B$5007,B180,$A$8:$A$5007,"مصروف",$I$8:$I$5007,"&lt;&gt;مرفوض"))</f>
        <v/>
      </c>
      <c r="P180" s="25">
        <f>IF(A180&lt;&gt;"عهدة","",N(F180)-O180)</f>
        <v/>
      </c>
      <c r="Q180" s="26">
        <f>IF(A180="","",IF(A180="عهدة",IF(N(F180)=0,"⚠ أدخل قيمة العهدة",IF(P180&lt;0,"⛔ عجز / زيادة مصروفات "&amp;TEXT(-P180,"#,##0"),IF(COUNTIFS($B$8:$B$5007,B180,$A$8:$A$5007,"مصروف",$I$8:$I$5007,"&lt;&gt;مرفوض",$K$8:$K$5007,"&lt;&gt;نعم")&gt;0,"⚠ "&amp;COUNTIFS($B$8:$B$5007,B180,$A$8:$A$5007,"مصروف",$I$8:$I$5007,"&lt;&gt;مرفوض",$K$8:$K$5007,"&lt;&gt;نعم")&amp;" مصروف غير مسوى",IF(L180="تمت التسوية",IF(P180=0,"✔ متوازنة وتمت التسوية","✔ تمت التسوية – متبقي "&amp;TEXT(P180,"#,##0")),IF(P180&gt;0,"متبقي "&amp;TEXT(P180,"#,##0"),"✔ متوازنة"))))),IF(R180=0,"⚠ أضف سطر عهدة أولًا",IF(OR(C180="",N(G180)=0),"⚠ أكمل التاريخ والقيمة",IF(S180="","⚠ التاريخ خارج السنة المالية",IF(H180="","⚠ اختر بند الموازنة",IF(I180="مرفوض","✖ مرفوض من المدير",IF(I180&lt;&gt;"موافق","⏳ بانتظار موافقة المدير",IF(K180&lt;&gt;"نعم","⚠ غير مسوى مع الحسابات","✔ معتمد ومسوى")))))))))</f>
        <v/>
      </c>
      <c r="R180">
        <f>N(R179)+IF(A180="عهدة",1,0)</f>
        <v/>
      </c>
      <c r="S180">
        <f>IF(C180="","",IF(AND(C180&gt;=DATE(2026,9,1),C180&lt;=DATE(2027,8,31)),(YEAR(C180)-2026)*12+MONTH(C180)-8,""))</f>
        <v/>
      </c>
      <c r="T180">
        <f>IF(AND(A180="مصروف",R180&gt;0,I180="موافق",S180&lt;&gt;"",H180&lt;&gt;""),N(G180),0)</f>
        <v/>
      </c>
    </row>
    <row r="181">
      <c r="A181" s="19" t="n"/>
      <c r="B181" s="20">
        <f>IF(A181="","",IF(R181=0,"⚠ أضف سطر عهدة أولًا","DMT-"&amp;TEXT(R181,"000")))</f>
        <v/>
      </c>
      <c r="C181" s="21" t="n"/>
      <c r="D181" s="20">
        <f>IF(C181="","",IF(S181="","خارج السنة المالية",INDEX(القوائم!$D$2:$D$13,S181)))</f>
        <v/>
      </c>
      <c r="E181" s="22" t="n"/>
      <c r="F181" s="23" t="n"/>
      <c r="G181" s="23" t="n"/>
      <c r="H181" s="22" t="n"/>
      <c r="I181" s="19" t="n"/>
      <c r="J181" s="21" t="n"/>
      <c r="K181" s="19" t="n"/>
      <c r="L181" s="19" t="n"/>
      <c r="M181" s="21" t="n"/>
      <c r="N181" s="22" t="n"/>
      <c r="O181" s="24">
        <f>IF(A181&lt;&gt;"عهدة","",SUMIFS($G$8:$G$5007,$B$8:$B$5007,B181,$A$8:$A$5007,"مصروف",$I$8:$I$5007,"&lt;&gt;مرفوض"))</f>
        <v/>
      </c>
      <c r="P181" s="25">
        <f>IF(A181&lt;&gt;"عهدة","",N(F181)-O181)</f>
        <v/>
      </c>
      <c r="Q181" s="26">
        <f>IF(A181="","",IF(A181="عهدة",IF(N(F181)=0,"⚠ أدخل قيمة العهدة",IF(P181&lt;0,"⛔ عجز / زيادة مصروفات "&amp;TEXT(-P181,"#,##0"),IF(COUNTIFS($B$8:$B$5007,B181,$A$8:$A$5007,"مصروف",$I$8:$I$5007,"&lt;&gt;مرفوض",$K$8:$K$5007,"&lt;&gt;نعم")&gt;0,"⚠ "&amp;COUNTIFS($B$8:$B$5007,B181,$A$8:$A$5007,"مصروف",$I$8:$I$5007,"&lt;&gt;مرفوض",$K$8:$K$5007,"&lt;&gt;نعم")&amp;" مصروف غير مسوى",IF(L181="تمت التسوية",IF(P181=0,"✔ متوازنة وتمت التسوية","✔ تمت التسوية – متبقي "&amp;TEXT(P181,"#,##0")),IF(P181&gt;0,"متبقي "&amp;TEXT(P181,"#,##0"),"✔ متوازنة"))))),IF(R181=0,"⚠ أضف سطر عهدة أولًا",IF(OR(C181="",N(G181)=0),"⚠ أكمل التاريخ والقيمة",IF(S181="","⚠ التاريخ خارج السنة المالية",IF(H181="","⚠ اختر بند الموازنة",IF(I181="مرفوض","✖ مرفوض من المدير",IF(I181&lt;&gt;"موافق","⏳ بانتظار موافقة المدير",IF(K181&lt;&gt;"نعم","⚠ غير مسوى مع الحسابات","✔ معتمد ومسوى")))))))))</f>
        <v/>
      </c>
      <c r="R181">
        <f>N(R180)+IF(A181="عهدة",1,0)</f>
        <v/>
      </c>
      <c r="S181">
        <f>IF(C181="","",IF(AND(C181&gt;=DATE(2026,9,1),C181&lt;=DATE(2027,8,31)),(YEAR(C181)-2026)*12+MONTH(C181)-8,""))</f>
        <v/>
      </c>
      <c r="T181">
        <f>IF(AND(A181="مصروف",R181&gt;0,I181="موافق",S181&lt;&gt;"",H181&lt;&gt;""),N(G181),0)</f>
        <v/>
      </c>
    </row>
    <row r="182">
      <c r="A182" s="19" t="n"/>
      <c r="B182" s="20">
        <f>IF(A182="","",IF(R182=0,"⚠ أضف سطر عهدة أولًا","DMT-"&amp;TEXT(R182,"000")))</f>
        <v/>
      </c>
      <c r="C182" s="21" t="n"/>
      <c r="D182" s="20">
        <f>IF(C182="","",IF(S182="","خارج السنة المالية",INDEX(القوائم!$D$2:$D$13,S182)))</f>
        <v/>
      </c>
      <c r="E182" s="22" t="n"/>
      <c r="F182" s="23" t="n"/>
      <c r="G182" s="23" t="n"/>
      <c r="H182" s="22" t="n"/>
      <c r="I182" s="19" t="n"/>
      <c r="J182" s="21" t="n"/>
      <c r="K182" s="19" t="n"/>
      <c r="L182" s="19" t="n"/>
      <c r="M182" s="21" t="n"/>
      <c r="N182" s="22" t="n"/>
      <c r="O182" s="24">
        <f>IF(A182&lt;&gt;"عهدة","",SUMIFS($G$8:$G$5007,$B$8:$B$5007,B182,$A$8:$A$5007,"مصروف",$I$8:$I$5007,"&lt;&gt;مرفوض"))</f>
        <v/>
      </c>
      <c r="P182" s="25">
        <f>IF(A182&lt;&gt;"عهدة","",N(F182)-O182)</f>
        <v/>
      </c>
      <c r="Q182" s="26">
        <f>IF(A182="","",IF(A182="عهدة",IF(N(F182)=0,"⚠ أدخل قيمة العهدة",IF(P182&lt;0,"⛔ عجز / زيادة مصروفات "&amp;TEXT(-P182,"#,##0"),IF(COUNTIFS($B$8:$B$5007,B182,$A$8:$A$5007,"مصروف",$I$8:$I$5007,"&lt;&gt;مرفوض",$K$8:$K$5007,"&lt;&gt;نعم")&gt;0,"⚠ "&amp;COUNTIFS($B$8:$B$5007,B182,$A$8:$A$5007,"مصروف",$I$8:$I$5007,"&lt;&gt;مرفوض",$K$8:$K$5007,"&lt;&gt;نعم")&amp;" مصروف غير مسوى",IF(L182="تمت التسوية",IF(P182=0,"✔ متوازنة وتمت التسوية","✔ تمت التسوية – متبقي "&amp;TEXT(P182,"#,##0")),IF(P182&gt;0,"متبقي "&amp;TEXT(P182,"#,##0"),"✔ متوازنة"))))),IF(R182=0,"⚠ أضف سطر عهدة أولًا",IF(OR(C182="",N(G182)=0),"⚠ أكمل التاريخ والقيمة",IF(S182="","⚠ التاريخ خارج السنة المالية",IF(H182="","⚠ اختر بند الموازنة",IF(I182="مرفوض","✖ مرفوض من المدير",IF(I182&lt;&gt;"موافق","⏳ بانتظار موافقة المدير",IF(K182&lt;&gt;"نعم","⚠ غير مسوى مع الحسابات","✔ معتمد ومسوى")))))))))</f>
        <v/>
      </c>
      <c r="R182">
        <f>N(R181)+IF(A182="عهدة",1,0)</f>
        <v/>
      </c>
      <c r="S182">
        <f>IF(C182="","",IF(AND(C182&gt;=DATE(2026,9,1),C182&lt;=DATE(2027,8,31)),(YEAR(C182)-2026)*12+MONTH(C182)-8,""))</f>
        <v/>
      </c>
      <c r="T182">
        <f>IF(AND(A182="مصروف",R182&gt;0,I182="موافق",S182&lt;&gt;"",H182&lt;&gt;""),N(G182),0)</f>
        <v/>
      </c>
    </row>
    <row r="183">
      <c r="A183" s="19" t="n"/>
      <c r="B183" s="20">
        <f>IF(A183="","",IF(R183=0,"⚠ أضف سطر عهدة أولًا","DMT-"&amp;TEXT(R183,"000")))</f>
        <v/>
      </c>
      <c r="C183" s="21" t="n"/>
      <c r="D183" s="20">
        <f>IF(C183="","",IF(S183="","خارج السنة المالية",INDEX(القوائم!$D$2:$D$13,S183)))</f>
        <v/>
      </c>
      <c r="E183" s="22" t="n"/>
      <c r="F183" s="23" t="n"/>
      <c r="G183" s="23" t="n"/>
      <c r="H183" s="22" t="n"/>
      <c r="I183" s="19" t="n"/>
      <c r="J183" s="21" t="n"/>
      <c r="K183" s="19" t="n"/>
      <c r="L183" s="19" t="n"/>
      <c r="M183" s="21" t="n"/>
      <c r="N183" s="22" t="n"/>
      <c r="O183" s="24">
        <f>IF(A183&lt;&gt;"عهدة","",SUMIFS($G$8:$G$5007,$B$8:$B$5007,B183,$A$8:$A$5007,"مصروف",$I$8:$I$5007,"&lt;&gt;مرفوض"))</f>
        <v/>
      </c>
      <c r="P183" s="25">
        <f>IF(A183&lt;&gt;"عهدة","",N(F183)-O183)</f>
        <v/>
      </c>
      <c r="Q183" s="26">
        <f>IF(A183="","",IF(A183="عهدة",IF(N(F183)=0,"⚠ أدخل قيمة العهدة",IF(P183&lt;0,"⛔ عجز / زيادة مصروفات "&amp;TEXT(-P183,"#,##0"),IF(COUNTIFS($B$8:$B$5007,B183,$A$8:$A$5007,"مصروف",$I$8:$I$5007,"&lt;&gt;مرفوض",$K$8:$K$5007,"&lt;&gt;نعم")&gt;0,"⚠ "&amp;COUNTIFS($B$8:$B$5007,B183,$A$8:$A$5007,"مصروف",$I$8:$I$5007,"&lt;&gt;مرفوض",$K$8:$K$5007,"&lt;&gt;نعم")&amp;" مصروف غير مسوى",IF(L183="تمت التسوية",IF(P183=0,"✔ متوازنة وتمت التسوية","✔ تمت التسوية – متبقي "&amp;TEXT(P183,"#,##0")),IF(P183&gt;0,"متبقي "&amp;TEXT(P183,"#,##0"),"✔ متوازنة"))))),IF(R183=0,"⚠ أضف سطر عهدة أولًا",IF(OR(C183="",N(G183)=0),"⚠ أكمل التاريخ والقيمة",IF(S183="","⚠ التاريخ خارج السنة المالية",IF(H183="","⚠ اختر بند الموازنة",IF(I183="مرفوض","✖ مرفوض من المدير",IF(I183&lt;&gt;"موافق","⏳ بانتظار موافقة المدير",IF(K183&lt;&gt;"نعم","⚠ غير مسوى مع الحسابات","✔ معتمد ومسوى")))))))))</f>
        <v/>
      </c>
      <c r="R183">
        <f>N(R182)+IF(A183="عهدة",1,0)</f>
        <v/>
      </c>
      <c r="S183">
        <f>IF(C183="","",IF(AND(C183&gt;=DATE(2026,9,1),C183&lt;=DATE(2027,8,31)),(YEAR(C183)-2026)*12+MONTH(C183)-8,""))</f>
        <v/>
      </c>
      <c r="T183">
        <f>IF(AND(A183="مصروف",R183&gt;0,I183="موافق",S183&lt;&gt;"",H183&lt;&gt;""),N(G183),0)</f>
        <v/>
      </c>
    </row>
    <row r="184">
      <c r="A184" s="19" t="n"/>
      <c r="B184" s="20">
        <f>IF(A184="","",IF(R184=0,"⚠ أضف سطر عهدة أولًا","DMT-"&amp;TEXT(R184,"000")))</f>
        <v/>
      </c>
      <c r="C184" s="21" t="n"/>
      <c r="D184" s="20">
        <f>IF(C184="","",IF(S184="","خارج السنة المالية",INDEX(القوائم!$D$2:$D$13,S184)))</f>
        <v/>
      </c>
      <c r="E184" s="22" t="n"/>
      <c r="F184" s="23" t="n"/>
      <c r="G184" s="23" t="n"/>
      <c r="H184" s="22" t="n"/>
      <c r="I184" s="19" t="n"/>
      <c r="J184" s="21" t="n"/>
      <c r="K184" s="19" t="n"/>
      <c r="L184" s="19" t="n"/>
      <c r="M184" s="21" t="n"/>
      <c r="N184" s="22" t="n"/>
      <c r="O184" s="24">
        <f>IF(A184&lt;&gt;"عهدة","",SUMIFS($G$8:$G$5007,$B$8:$B$5007,B184,$A$8:$A$5007,"مصروف",$I$8:$I$5007,"&lt;&gt;مرفوض"))</f>
        <v/>
      </c>
      <c r="P184" s="25">
        <f>IF(A184&lt;&gt;"عهدة","",N(F184)-O184)</f>
        <v/>
      </c>
      <c r="Q184" s="26">
        <f>IF(A184="","",IF(A184="عهدة",IF(N(F184)=0,"⚠ أدخل قيمة العهدة",IF(P184&lt;0,"⛔ عجز / زيادة مصروفات "&amp;TEXT(-P184,"#,##0"),IF(COUNTIFS($B$8:$B$5007,B184,$A$8:$A$5007,"مصروف",$I$8:$I$5007,"&lt;&gt;مرفوض",$K$8:$K$5007,"&lt;&gt;نعم")&gt;0,"⚠ "&amp;COUNTIFS($B$8:$B$5007,B184,$A$8:$A$5007,"مصروف",$I$8:$I$5007,"&lt;&gt;مرفوض",$K$8:$K$5007,"&lt;&gt;نعم")&amp;" مصروف غير مسوى",IF(L184="تمت التسوية",IF(P184=0,"✔ متوازنة وتمت التسوية","✔ تمت التسوية – متبقي "&amp;TEXT(P184,"#,##0")),IF(P184&gt;0,"متبقي "&amp;TEXT(P184,"#,##0"),"✔ متوازنة"))))),IF(R184=0,"⚠ أضف سطر عهدة أولًا",IF(OR(C184="",N(G184)=0),"⚠ أكمل التاريخ والقيمة",IF(S184="","⚠ التاريخ خارج السنة المالية",IF(H184="","⚠ اختر بند الموازنة",IF(I184="مرفوض","✖ مرفوض من المدير",IF(I184&lt;&gt;"موافق","⏳ بانتظار موافقة المدير",IF(K184&lt;&gt;"نعم","⚠ غير مسوى مع الحسابات","✔ معتمد ومسوى")))))))))</f>
        <v/>
      </c>
      <c r="R184">
        <f>N(R183)+IF(A184="عهدة",1,0)</f>
        <v/>
      </c>
      <c r="S184">
        <f>IF(C184="","",IF(AND(C184&gt;=DATE(2026,9,1),C184&lt;=DATE(2027,8,31)),(YEAR(C184)-2026)*12+MONTH(C184)-8,""))</f>
        <v/>
      </c>
      <c r="T184">
        <f>IF(AND(A184="مصروف",R184&gt;0,I184="موافق",S184&lt;&gt;"",H184&lt;&gt;""),N(G184),0)</f>
        <v/>
      </c>
    </row>
    <row r="185">
      <c r="A185" s="19" t="n"/>
      <c r="B185" s="20">
        <f>IF(A185="","",IF(R185=0,"⚠ أضف سطر عهدة أولًا","DMT-"&amp;TEXT(R185,"000")))</f>
        <v/>
      </c>
      <c r="C185" s="21" t="n"/>
      <c r="D185" s="20">
        <f>IF(C185="","",IF(S185="","خارج السنة المالية",INDEX(القوائم!$D$2:$D$13,S185)))</f>
        <v/>
      </c>
      <c r="E185" s="22" t="n"/>
      <c r="F185" s="23" t="n"/>
      <c r="G185" s="23" t="n"/>
      <c r="H185" s="22" t="n"/>
      <c r="I185" s="19" t="n"/>
      <c r="J185" s="21" t="n"/>
      <c r="K185" s="19" t="n"/>
      <c r="L185" s="19" t="n"/>
      <c r="M185" s="21" t="n"/>
      <c r="N185" s="22" t="n"/>
      <c r="O185" s="24">
        <f>IF(A185&lt;&gt;"عهدة","",SUMIFS($G$8:$G$5007,$B$8:$B$5007,B185,$A$8:$A$5007,"مصروف",$I$8:$I$5007,"&lt;&gt;مرفوض"))</f>
        <v/>
      </c>
      <c r="P185" s="25">
        <f>IF(A185&lt;&gt;"عهدة","",N(F185)-O185)</f>
        <v/>
      </c>
      <c r="Q185" s="26">
        <f>IF(A185="","",IF(A185="عهدة",IF(N(F185)=0,"⚠ أدخل قيمة العهدة",IF(P185&lt;0,"⛔ عجز / زيادة مصروفات "&amp;TEXT(-P185,"#,##0"),IF(COUNTIFS($B$8:$B$5007,B185,$A$8:$A$5007,"مصروف",$I$8:$I$5007,"&lt;&gt;مرفوض",$K$8:$K$5007,"&lt;&gt;نعم")&gt;0,"⚠ "&amp;COUNTIFS($B$8:$B$5007,B185,$A$8:$A$5007,"مصروف",$I$8:$I$5007,"&lt;&gt;مرفوض",$K$8:$K$5007,"&lt;&gt;نعم")&amp;" مصروف غير مسوى",IF(L185="تمت التسوية",IF(P185=0,"✔ متوازنة وتمت التسوية","✔ تمت التسوية – متبقي "&amp;TEXT(P185,"#,##0")),IF(P185&gt;0,"متبقي "&amp;TEXT(P185,"#,##0"),"✔ متوازنة"))))),IF(R185=0,"⚠ أضف سطر عهدة أولًا",IF(OR(C185="",N(G185)=0),"⚠ أكمل التاريخ والقيمة",IF(S185="","⚠ التاريخ خارج السنة المالية",IF(H185="","⚠ اختر بند الموازنة",IF(I185="مرفوض","✖ مرفوض من المدير",IF(I185&lt;&gt;"موافق","⏳ بانتظار موافقة المدير",IF(K185&lt;&gt;"نعم","⚠ غير مسوى مع الحسابات","✔ معتمد ومسوى")))))))))</f>
        <v/>
      </c>
      <c r="R185">
        <f>N(R184)+IF(A185="عهدة",1,0)</f>
        <v/>
      </c>
      <c r="S185">
        <f>IF(C185="","",IF(AND(C185&gt;=DATE(2026,9,1),C185&lt;=DATE(2027,8,31)),(YEAR(C185)-2026)*12+MONTH(C185)-8,""))</f>
        <v/>
      </c>
      <c r="T185">
        <f>IF(AND(A185="مصروف",R185&gt;0,I185="موافق",S185&lt;&gt;"",H185&lt;&gt;""),N(G185),0)</f>
        <v/>
      </c>
    </row>
    <row r="186">
      <c r="A186" s="19" t="n"/>
      <c r="B186" s="20">
        <f>IF(A186="","",IF(R186=0,"⚠ أضف سطر عهدة أولًا","DMT-"&amp;TEXT(R186,"000")))</f>
        <v/>
      </c>
      <c r="C186" s="21" t="n"/>
      <c r="D186" s="20">
        <f>IF(C186="","",IF(S186="","خارج السنة المالية",INDEX(القوائم!$D$2:$D$13,S186)))</f>
        <v/>
      </c>
      <c r="E186" s="22" t="n"/>
      <c r="F186" s="23" t="n"/>
      <c r="G186" s="23" t="n"/>
      <c r="H186" s="22" t="n"/>
      <c r="I186" s="19" t="n"/>
      <c r="J186" s="21" t="n"/>
      <c r="K186" s="19" t="n"/>
      <c r="L186" s="19" t="n"/>
      <c r="M186" s="21" t="n"/>
      <c r="N186" s="22" t="n"/>
      <c r="O186" s="24">
        <f>IF(A186&lt;&gt;"عهدة","",SUMIFS($G$8:$G$5007,$B$8:$B$5007,B186,$A$8:$A$5007,"مصروف",$I$8:$I$5007,"&lt;&gt;مرفوض"))</f>
        <v/>
      </c>
      <c r="P186" s="25">
        <f>IF(A186&lt;&gt;"عهدة","",N(F186)-O186)</f>
        <v/>
      </c>
      <c r="Q186" s="26">
        <f>IF(A186="","",IF(A186="عهدة",IF(N(F186)=0,"⚠ أدخل قيمة العهدة",IF(P186&lt;0,"⛔ عجز / زيادة مصروفات "&amp;TEXT(-P186,"#,##0"),IF(COUNTIFS($B$8:$B$5007,B186,$A$8:$A$5007,"مصروف",$I$8:$I$5007,"&lt;&gt;مرفوض",$K$8:$K$5007,"&lt;&gt;نعم")&gt;0,"⚠ "&amp;COUNTIFS($B$8:$B$5007,B186,$A$8:$A$5007,"مصروف",$I$8:$I$5007,"&lt;&gt;مرفوض",$K$8:$K$5007,"&lt;&gt;نعم")&amp;" مصروف غير مسوى",IF(L186="تمت التسوية",IF(P186=0,"✔ متوازنة وتمت التسوية","✔ تمت التسوية – متبقي "&amp;TEXT(P186,"#,##0")),IF(P186&gt;0,"متبقي "&amp;TEXT(P186,"#,##0"),"✔ متوازنة"))))),IF(R186=0,"⚠ أضف سطر عهدة أولًا",IF(OR(C186="",N(G186)=0),"⚠ أكمل التاريخ والقيمة",IF(S186="","⚠ التاريخ خارج السنة المالية",IF(H186="","⚠ اختر بند الموازنة",IF(I186="مرفوض","✖ مرفوض من المدير",IF(I186&lt;&gt;"موافق","⏳ بانتظار موافقة المدير",IF(K186&lt;&gt;"نعم","⚠ غير مسوى مع الحسابات","✔ معتمد ومسوى")))))))))</f>
        <v/>
      </c>
      <c r="R186">
        <f>N(R185)+IF(A186="عهدة",1,0)</f>
        <v/>
      </c>
      <c r="S186">
        <f>IF(C186="","",IF(AND(C186&gt;=DATE(2026,9,1),C186&lt;=DATE(2027,8,31)),(YEAR(C186)-2026)*12+MONTH(C186)-8,""))</f>
        <v/>
      </c>
      <c r="T186">
        <f>IF(AND(A186="مصروف",R186&gt;0,I186="موافق",S186&lt;&gt;"",H186&lt;&gt;""),N(G186),0)</f>
        <v/>
      </c>
    </row>
    <row r="187">
      <c r="A187" s="19" t="n"/>
      <c r="B187" s="20">
        <f>IF(A187="","",IF(R187=0,"⚠ أضف سطر عهدة أولًا","DMT-"&amp;TEXT(R187,"000")))</f>
        <v/>
      </c>
      <c r="C187" s="21" t="n"/>
      <c r="D187" s="20">
        <f>IF(C187="","",IF(S187="","خارج السنة المالية",INDEX(القوائم!$D$2:$D$13,S187)))</f>
        <v/>
      </c>
      <c r="E187" s="22" t="n"/>
      <c r="F187" s="23" t="n"/>
      <c r="G187" s="23" t="n"/>
      <c r="H187" s="22" t="n"/>
      <c r="I187" s="19" t="n"/>
      <c r="J187" s="21" t="n"/>
      <c r="K187" s="19" t="n"/>
      <c r="L187" s="19" t="n"/>
      <c r="M187" s="21" t="n"/>
      <c r="N187" s="22" t="n"/>
      <c r="O187" s="24">
        <f>IF(A187&lt;&gt;"عهدة","",SUMIFS($G$8:$G$5007,$B$8:$B$5007,B187,$A$8:$A$5007,"مصروف",$I$8:$I$5007,"&lt;&gt;مرفوض"))</f>
        <v/>
      </c>
      <c r="P187" s="25">
        <f>IF(A187&lt;&gt;"عهدة","",N(F187)-O187)</f>
        <v/>
      </c>
      <c r="Q187" s="26">
        <f>IF(A187="","",IF(A187="عهدة",IF(N(F187)=0,"⚠ أدخل قيمة العهدة",IF(P187&lt;0,"⛔ عجز / زيادة مصروفات "&amp;TEXT(-P187,"#,##0"),IF(COUNTIFS($B$8:$B$5007,B187,$A$8:$A$5007,"مصروف",$I$8:$I$5007,"&lt;&gt;مرفوض",$K$8:$K$5007,"&lt;&gt;نعم")&gt;0,"⚠ "&amp;COUNTIFS($B$8:$B$5007,B187,$A$8:$A$5007,"مصروف",$I$8:$I$5007,"&lt;&gt;مرفوض",$K$8:$K$5007,"&lt;&gt;نعم")&amp;" مصروف غير مسوى",IF(L187="تمت التسوية",IF(P187=0,"✔ متوازنة وتمت التسوية","✔ تمت التسوية – متبقي "&amp;TEXT(P187,"#,##0")),IF(P187&gt;0,"متبقي "&amp;TEXT(P187,"#,##0"),"✔ متوازنة"))))),IF(R187=0,"⚠ أضف سطر عهدة أولًا",IF(OR(C187="",N(G187)=0),"⚠ أكمل التاريخ والقيمة",IF(S187="","⚠ التاريخ خارج السنة المالية",IF(H187="","⚠ اختر بند الموازنة",IF(I187="مرفوض","✖ مرفوض من المدير",IF(I187&lt;&gt;"موافق","⏳ بانتظار موافقة المدير",IF(K187&lt;&gt;"نعم","⚠ غير مسوى مع الحسابات","✔ معتمد ومسوى")))))))))</f>
        <v/>
      </c>
      <c r="R187">
        <f>N(R186)+IF(A187="عهدة",1,0)</f>
        <v/>
      </c>
      <c r="S187">
        <f>IF(C187="","",IF(AND(C187&gt;=DATE(2026,9,1),C187&lt;=DATE(2027,8,31)),(YEAR(C187)-2026)*12+MONTH(C187)-8,""))</f>
        <v/>
      </c>
      <c r="T187">
        <f>IF(AND(A187="مصروف",R187&gt;0,I187="موافق",S187&lt;&gt;"",H187&lt;&gt;""),N(G187),0)</f>
        <v/>
      </c>
    </row>
    <row r="188">
      <c r="A188" s="19" t="n"/>
      <c r="B188" s="20">
        <f>IF(A188="","",IF(R188=0,"⚠ أضف سطر عهدة أولًا","DMT-"&amp;TEXT(R188,"000")))</f>
        <v/>
      </c>
      <c r="C188" s="21" t="n"/>
      <c r="D188" s="20">
        <f>IF(C188="","",IF(S188="","خارج السنة المالية",INDEX(القوائم!$D$2:$D$13,S188)))</f>
        <v/>
      </c>
      <c r="E188" s="22" t="n"/>
      <c r="F188" s="23" t="n"/>
      <c r="G188" s="23" t="n"/>
      <c r="H188" s="22" t="n"/>
      <c r="I188" s="19" t="n"/>
      <c r="J188" s="21" t="n"/>
      <c r="K188" s="19" t="n"/>
      <c r="L188" s="19" t="n"/>
      <c r="M188" s="21" t="n"/>
      <c r="N188" s="22" t="n"/>
      <c r="O188" s="24">
        <f>IF(A188&lt;&gt;"عهدة","",SUMIFS($G$8:$G$5007,$B$8:$B$5007,B188,$A$8:$A$5007,"مصروف",$I$8:$I$5007,"&lt;&gt;مرفوض"))</f>
        <v/>
      </c>
      <c r="P188" s="25">
        <f>IF(A188&lt;&gt;"عهدة","",N(F188)-O188)</f>
        <v/>
      </c>
      <c r="Q188" s="26">
        <f>IF(A188="","",IF(A188="عهدة",IF(N(F188)=0,"⚠ أدخل قيمة العهدة",IF(P188&lt;0,"⛔ عجز / زيادة مصروفات "&amp;TEXT(-P188,"#,##0"),IF(COUNTIFS($B$8:$B$5007,B188,$A$8:$A$5007,"مصروف",$I$8:$I$5007,"&lt;&gt;مرفوض",$K$8:$K$5007,"&lt;&gt;نعم")&gt;0,"⚠ "&amp;COUNTIFS($B$8:$B$5007,B188,$A$8:$A$5007,"مصروف",$I$8:$I$5007,"&lt;&gt;مرفوض",$K$8:$K$5007,"&lt;&gt;نعم")&amp;" مصروف غير مسوى",IF(L188="تمت التسوية",IF(P188=0,"✔ متوازنة وتمت التسوية","✔ تمت التسوية – متبقي "&amp;TEXT(P188,"#,##0")),IF(P188&gt;0,"متبقي "&amp;TEXT(P188,"#,##0"),"✔ متوازنة"))))),IF(R188=0,"⚠ أضف سطر عهدة أولًا",IF(OR(C188="",N(G188)=0),"⚠ أكمل التاريخ والقيمة",IF(S188="","⚠ التاريخ خارج السنة المالية",IF(H188="","⚠ اختر بند الموازنة",IF(I188="مرفوض","✖ مرفوض من المدير",IF(I188&lt;&gt;"موافق","⏳ بانتظار موافقة المدير",IF(K188&lt;&gt;"نعم","⚠ غير مسوى مع الحسابات","✔ معتمد ومسوى")))))))))</f>
        <v/>
      </c>
      <c r="R188">
        <f>N(R187)+IF(A188="عهدة",1,0)</f>
        <v/>
      </c>
      <c r="S188">
        <f>IF(C188="","",IF(AND(C188&gt;=DATE(2026,9,1),C188&lt;=DATE(2027,8,31)),(YEAR(C188)-2026)*12+MONTH(C188)-8,""))</f>
        <v/>
      </c>
      <c r="T188">
        <f>IF(AND(A188="مصروف",R188&gt;0,I188="موافق",S188&lt;&gt;"",H188&lt;&gt;""),N(G188),0)</f>
        <v/>
      </c>
    </row>
    <row r="189">
      <c r="A189" s="19" t="n"/>
      <c r="B189" s="20">
        <f>IF(A189="","",IF(R189=0,"⚠ أضف سطر عهدة أولًا","DMT-"&amp;TEXT(R189,"000")))</f>
        <v/>
      </c>
      <c r="C189" s="21" t="n"/>
      <c r="D189" s="20">
        <f>IF(C189="","",IF(S189="","خارج السنة المالية",INDEX(القوائم!$D$2:$D$13,S189)))</f>
        <v/>
      </c>
      <c r="E189" s="22" t="n"/>
      <c r="F189" s="23" t="n"/>
      <c r="G189" s="23" t="n"/>
      <c r="H189" s="22" t="n"/>
      <c r="I189" s="19" t="n"/>
      <c r="J189" s="21" t="n"/>
      <c r="K189" s="19" t="n"/>
      <c r="L189" s="19" t="n"/>
      <c r="M189" s="21" t="n"/>
      <c r="N189" s="22" t="n"/>
      <c r="O189" s="24">
        <f>IF(A189&lt;&gt;"عهدة","",SUMIFS($G$8:$G$5007,$B$8:$B$5007,B189,$A$8:$A$5007,"مصروف",$I$8:$I$5007,"&lt;&gt;مرفوض"))</f>
        <v/>
      </c>
      <c r="P189" s="25">
        <f>IF(A189&lt;&gt;"عهدة","",N(F189)-O189)</f>
        <v/>
      </c>
      <c r="Q189" s="26">
        <f>IF(A189="","",IF(A189="عهدة",IF(N(F189)=0,"⚠ أدخل قيمة العهدة",IF(P189&lt;0,"⛔ عجز / زيادة مصروفات "&amp;TEXT(-P189,"#,##0"),IF(COUNTIFS($B$8:$B$5007,B189,$A$8:$A$5007,"مصروف",$I$8:$I$5007,"&lt;&gt;مرفوض",$K$8:$K$5007,"&lt;&gt;نعم")&gt;0,"⚠ "&amp;COUNTIFS($B$8:$B$5007,B189,$A$8:$A$5007,"مصروف",$I$8:$I$5007,"&lt;&gt;مرفوض",$K$8:$K$5007,"&lt;&gt;نعم")&amp;" مصروف غير مسوى",IF(L189="تمت التسوية",IF(P189=0,"✔ متوازنة وتمت التسوية","✔ تمت التسوية – متبقي "&amp;TEXT(P189,"#,##0")),IF(P189&gt;0,"متبقي "&amp;TEXT(P189,"#,##0"),"✔ متوازنة"))))),IF(R189=0,"⚠ أضف سطر عهدة أولًا",IF(OR(C189="",N(G189)=0),"⚠ أكمل التاريخ والقيمة",IF(S189="","⚠ التاريخ خارج السنة المالية",IF(H189="","⚠ اختر بند الموازنة",IF(I189="مرفوض","✖ مرفوض من المدير",IF(I189&lt;&gt;"موافق","⏳ بانتظار موافقة المدير",IF(K189&lt;&gt;"نعم","⚠ غير مسوى مع الحسابات","✔ معتمد ومسوى")))))))))</f>
        <v/>
      </c>
      <c r="R189">
        <f>N(R188)+IF(A189="عهدة",1,0)</f>
        <v/>
      </c>
      <c r="S189">
        <f>IF(C189="","",IF(AND(C189&gt;=DATE(2026,9,1),C189&lt;=DATE(2027,8,31)),(YEAR(C189)-2026)*12+MONTH(C189)-8,""))</f>
        <v/>
      </c>
      <c r="T189">
        <f>IF(AND(A189="مصروف",R189&gt;0,I189="موافق",S189&lt;&gt;"",H189&lt;&gt;""),N(G189),0)</f>
        <v/>
      </c>
    </row>
    <row r="190">
      <c r="A190" s="19" t="n"/>
      <c r="B190" s="20">
        <f>IF(A190="","",IF(R190=0,"⚠ أضف سطر عهدة أولًا","DMT-"&amp;TEXT(R190,"000")))</f>
        <v/>
      </c>
      <c r="C190" s="21" t="n"/>
      <c r="D190" s="20">
        <f>IF(C190="","",IF(S190="","خارج السنة المالية",INDEX(القوائم!$D$2:$D$13,S190)))</f>
        <v/>
      </c>
      <c r="E190" s="22" t="n"/>
      <c r="F190" s="23" t="n"/>
      <c r="G190" s="23" t="n"/>
      <c r="H190" s="22" t="n"/>
      <c r="I190" s="19" t="n"/>
      <c r="J190" s="21" t="n"/>
      <c r="K190" s="19" t="n"/>
      <c r="L190" s="19" t="n"/>
      <c r="M190" s="21" t="n"/>
      <c r="N190" s="22" t="n"/>
      <c r="O190" s="24">
        <f>IF(A190&lt;&gt;"عهدة","",SUMIFS($G$8:$G$5007,$B$8:$B$5007,B190,$A$8:$A$5007,"مصروف",$I$8:$I$5007,"&lt;&gt;مرفوض"))</f>
        <v/>
      </c>
      <c r="P190" s="25">
        <f>IF(A190&lt;&gt;"عهدة","",N(F190)-O190)</f>
        <v/>
      </c>
      <c r="Q190" s="26">
        <f>IF(A190="","",IF(A190="عهدة",IF(N(F190)=0,"⚠ أدخل قيمة العهدة",IF(P190&lt;0,"⛔ عجز / زيادة مصروفات "&amp;TEXT(-P190,"#,##0"),IF(COUNTIFS($B$8:$B$5007,B190,$A$8:$A$5007,"مصروف",$I$8:$I$5007,"&lt;&gt;مرفوض",$K$8:$K$5007,"&lt;&gt;نعم")&gt;0,"⚠ "&amp;COUNTIFS($B$8:$B$5007,B190,$A$8:$A$5007,"مصروف",$I$8:$I$5007,"&lt;&gt;مرفوض",$K$8:$K$5007,"&lt;&gt;نعم")&amp;" مصروف غير مسوى",IF(L190="تمت التسوية",IF(P190=0,"✔ متوازنة وتمت التسوية","✔ تمت التسوية – متبقي "&amp;TEXT(P190,"#,##0")),IF(P190&gt;0,"متبقي "&amp;TEXT(P190,"#,##0"),"✔ متوازنة"))))),IF(R190=0,"⚠ أضف سطر عهدة أولًا",IF(OR(C190="",N(G190)=0),"⚠ أكمل التاريخ والقيمة",IF(S190="","⚠ التاريخ خارج السنة المالية",IF(H190="","⚠ اختر بند الموازنة",IF(I190="مرفوض","✖ مرفوض من المدير",IF(I190&lt;&gt;"موافق","⏳ بانتظار موافقة المدير",IF(K190&lt;&gt;"نعم","⚠ غير مسوى مع الحسابات","✔ معتمد ومسوى")))))))))</f>
        <v/>
      </c>
      <c r="R190">
        <f>N(R189)+IF(A190="عهدة",1,0)</f>
        <v/>
      </c>
      <c r="S190">
        <f>IF(C190="","",IF(AND(C190&gt;=DATE(2026,9,1),C190&lt;=DATE(2027,8,31)),(YEAR(C190)-2026)*12+MONTH(C190)-8,""))</f>
        <v/>
      </c>
      <c r="T190">
        <f>IF(AND(A190="مصروف",R190&gt;0,I190="موافق",S190&lt;&gt;"",H190&lt;&gt;""),N(G190),0)</f>
        <v/>
      </c>
    </row>
    <row r="191">
      <c r="A191" s="19" t="n"/>
      <c r="B191" s="20">
        <f>IF(A191="","",IF(R191=0,"⚠ أضف سطر عهدة أولًا","DMT-"&amp;TEXT(R191,"000")))</f>
        <v/>
      </c>
      <c r="C191" s="21" t="n"/>
      <c r="D191" s="20">
        <f>IF(C191="","",IF(S191="","خارج السنة المالية",INDEX(القوائم!$D$2:$D$13,S191)))</f>
        <v/>
      </c>
      <c r="E191" s="22" t="n"/>
      <c r="F191" s="23" t="n"/>
      <c r="G191" s="23" t="n"/>
      <c r="H191" s="22" t="n"/>
      <c r="I191" s="19" t="n"/>
      <c r="J191" s="21" t="n"/>
      <c r="K191" s="19" t="n"/>
      <c r="L191" s="19" t="n"/>
      <c r="M191" s="21" t="n"/>
      <c r="N191" s="22" t="n"/>
      <c r="O191" s="24">
        <f>IF(A191&lt;&gt;"عهدة","",SUMIFS($G$8:$G$5007,$B$8:$B$5007,B191,$A$8:$A$5007,"مصروف",$I$8:$I$5007,"&lt;&gt;مرفوض"))</f>
        <v/>
      </c>
      <c r="P191" s="25">
        <f>IF(A191&lt;&gt;"عهدة","",N(F191)-O191)</f>
        <v/>
      </c>
      <c r="Q191" s="26">
        <f>IF(A191="","",IF(A191="عهدة",IF(N(F191)=0,"⚠ أدخل قيمة العهدة",IF(P191&lt;0,"⛔ عجز / زيادة مصروفات "&amp;TEXT(-P191,"#,##0"),IF(COUNTIFS($B$8:$B$5007,B191,$A$8:$A$5007,"مصروف",$I$8:$I$5007,"&lt;&gt;مرفوض",$K$8:$K$5007,"&lt;&gt;نعم")&gt;0,"⚠ "&amp;COUNTIFS($B$8:$B$5007,B191,$A$8:$A$5007,"مصروف",$I$8:$I$5007,"&lt;&gt;مرفوض",$K$8:$K$5007,"&lt;&gt;نعم")&amp;" مصروف غير مسوى",IF(L191="تمت التسوية",IF(P191=0,"✔ متوازنة وتمت التسوية","✔ تمت التسوية – متبقي "&amp;TEXT(P191,"#,##0")),IF(P191&gt;0,"متبقي "&amp;TEXT(P191,"#,##0"),"✔ متوازنة"))))),IF(R191=0,"⚠ أضف سطر عهدة أولًا",IF(OR(C191="",N(G191)=0),"⚠ أكمل التاريخ والقيمة",IF(S191="","⚠ التاريخ خارج السنة المالية",IF(H191="","⚠ اختر بند الموازنة",IF(I191="مرفوض","✖ مرفوض من المدير",IF(I191&lt;&gt;"موافق","⏳ بانتظار موافقة المدير",IF(K191&lt;&gt;"نعم","⚠ غير مسوى مع الحسابات","✔ معتمد ومسوى")))))))))</f>
        <v/>
      </c>
      <c r="R191">
        <f>N(R190)+IF(A191="عهدة",1,0)</f>
        <v/>
      </c>
      <c r="S191">
        <f>IF(C191="","",IF(AND(C191&gt;=DATE(2026,9,1),C191&lt;=DATE(2027,8,31)),(YEAR(C191)-2026)*12+MONTH(C191)-8,""))</f>
        <v/>
      </c>
      <c r="T191">
        <f>IF(AND(A191="مصروف",R191&gt;0,I191="موافق",S191&lt;&gt;"",H191&lt;&gt;""),N(G191),0)</f>
        <v/>
      </c>
    </row>
    <row r="192">
      <c r="A192" s="19" t="n"/>
      <c r="B192" s="20">
        <f>IF(A192="","",IF(R192=0,"⚠ أضف سطر عهدة أولًا","DMT-"&amp;TEXT(R192,"000")))</f>
        <v/>
      </c>
      <c r="C192" s="21" t="n"/>
      <c r="D192" s="20">
        <f>IF(C192="","",IF(S192="","خارج السنة المالية",INDEX(القوائم!$D$2:$D$13,S192)))</f>
        <v/>
      </c>
      <c r="E192" s="22" t="n"/>
      <c r="F192" s="23" t="n"/>
      <c r="G192" s="23" t="n"/>
      <c r="H192" s="22" t="n"/>
      <c r="I192" s="19" t="n"/>
      <c r="J192" s="21" t="n"/>
      <c r="K192" s="19" t="n"/>
      <c r="L192" s="19" t="n"/>
      <c r="M192" s="21" t="n"/>
      <c r="N192" s="22" t="n"/>
      <c r="O192" s="24">
        <f>IF(A192&lt;&gt;"عهدة","",SUMIFS($G$8:$G$5007,$B$8:$B$5007,B192,$A$8:$A$5007,"مصروف",$I$8:$I$5007,"&lt;&gt;مرفوض"))</f>
        <v/>
      </c>
      <c r="P192" s="25">
        <f>IF(A192&lt;&gt;"عهدة","",N(F192)-O192)</f>
        <v/>
      </c>
      <c r="Q192" s="26">
        <f>IF(A192="","",IF(A192="عهدة",IF(N(F192)=0,"⚠ أدخل قيمة العهدة",IF(P192&lt;0,"⛔ عجز / زيادة مصروفات "&amp;TEXT(-P192,"#,##0"),IF(COUNTIFS($B$8:$B$5007,B192,$A$8:$A$5007,"مصروف",$I$8:$I$5007,"&lt;&gt;مرفوض",$K$8:$K$5007,"&lt;&gt;نعم")&gt;0,"⚠ "&amp;COUNTIFS($B$8:$B$5007,B192,$A$8:$A$5007,"مصروف",$I$8:$I$5007,"&lt;&gt;مرفوض",$K$8:$K$5007,"&lt;&gt;نعم")&amp;" مصروف غير مسوى",IF(L192="تمت التسوية",IF(P192=0,"✔ متوازنة وتمت التسوية","✔ تمت التسوية – متبقي "&amp;TEXT(P192,"#,##0")),IF(P192&gt;0,"متبقي "&amp;TEXT(P192,"#,##0"),"✔ متوازنة"))))),IF(R192=0,"⚠ أضف سطر عهدة أولًا",IF(OR(C192="",N(G192)=0),"⚠ أكمل التاريخ والقيمة",IF(S192="","⚠ التاريخ خارج السنة المالية",IF(H192="","⚠ اختر بند الموازنة",IF(I192="مرفوض","✖ مرفوض من المدير",IF(I192&lt;&gt;"موافق","⏳ بانتظار موافقة المدير",IF(K192&lt;&gt;"نعم","⚠ غير مسوى مع الحسابات","✔ معتمد ومسوى")))))))))</f>
        <v/>
      </c>
      <c r="R192">
        <f>N(R191)+IF(A192="عهدة",1,0)</f>
        <v/>
      </c>
      <c r="S192">
        <f>IF(C192="","",IF(AND(C192&gt;=DATE(2026,9,1),C192&lt;=DATE(2027,8,31)),(YEAR(C192)-2026)*12+MONTH(C192)-8,""))</f>
        <v/>
      </c>
      <c r="T192">
        <f>IF(AND(A192="مصروف",R192&gt;0,I192="موافق",S192&lt;&gt;"",H192&lt;&gt;""),N(G192),0)</f>
        <v/>
      </c>
    </row>
    <row r="193">
      <c r="A193" s="19" t="n"/>
      <c r="B193" s="20">
        <f>IF(A193="","",IF(R193=0,"⚠ أضف سطر عهدة أولًا","DMT-"&amp;TEXT(R193,"000")))</f>
        <v/>
      </c>
      <c r="C193" s="21" t="n"/>
      <c r="D193" s="20">
        <f>IF(C193="","",IF(S193="","خارج السنة المالية",INDEX(القوائم!$D$2:$D$13,S193)))</f>
        <v/>
      </c>
      <c r="E193" s="22" t="n"/>
      <c r="F193" s="23" t="n"/>
      <c r="G193" s="23" t="n"/>
      <c r="H193" s="22" t="n"/>
      <c r="I193" s="19" t="n"/>
      <c r="J193" s="21" t="n"/>
      <c r="K193" s="19" t="n"/>
      <c r="L193" s="19" t="n"/>
      <c r="M193" s="21" t="n"/>
      <c r="N193" s="22" t="n"/>
      <c r="O193" s="24">
        <f>IF(A193&lt;&gt;"عهدة","",SUMIFS($G$8:$G$5007,$B$8:$B$5007,B193,$A$8:$A$5007,"مصروف",$I$8:$I$5007,"&lt;&gt;مرفوض"))</f>
        <v/>
      </c>
      <c r="P193" s="25">
        <f>IF(A193&lt;&gt;"عهدة","",N(F193)-O193)</f>
        <v/>
      </c>
      <c r="Q193" s="26">
        <f>IF(A193="","",IF(A193="عهدة",IF(N(F193)=0,"⚠ أدخل قيمة العهدة",IF(P193&lt;0,"⛔ عجز / زيادة مصروفات "&amp;TEXT(-P193,"#,##0"),IF(COUNTIFS($B$8:$B$5007,B193,$A$8:$A$5007,"مصروف",$I$8:$I$5007,"&lt;&gt;مرفوض",$K$8:$K$5007,"&lt;&gt;نعم")&gt;0,"⚠ "&amp;COUNTIFS($B$8:$B$5007,B193,$A$8:$A$5007,"مصروف",$I$8:$I$5007,"&lt;&gt;مرفوض",$K$8:$K$5007,"&lt;&gt;نعم")&amp;" مصروف غير مسوى",IF(L193="تمت التسوية",IF(P193=0,"✔ متوازنة وتمت التسوية","✔ تمت التسوية – متبقي "&amp;TEXT(P193,"#,##0")),IF(P193&gt;0,"متبقي "&amp;TEXT(P193,"#,##0"),"✔ متوازنة"))))),IF(R193=0,"⚠ أضف سطر عهدة أولًا",IF(OR(C193="",N(G193)=0),"⚠ أكمل التاريخ والقيمة",IF(S193="","⚠ التاريخ خارج السنة المالية",IF(H193="","⚠ اختر بند الموازنة",IF(I193="مرفوض","✖ مرفوض من المدير",IF(I193&lt;&gt;"موافق","⏳ بانتظار موافقة المدير",IF(K193&lt;&gt;"نعم","⚠ غير مسوى مع الحسابات","✔ معتمد ومسوى")))))))))</f>
        <v/>
      </c>
      <c r="R193">
        <f>N(R192)+IF(A193="عهدة",1,0)</f>
        <v/>
      </c>
      <c r="S193">
        <f>IF(C193="","",IF(AND(C193&gt;=DATE(2026,9,1),C193&lt;=DATE(2027,8,31)),(YEAR(C193)-2026)*12+MONTH(C193)-8,""))</f>
        <v/>
      </c>
      <c r="T193">
        <f>IF(AND(A193="مصروف",R193&gt;0,I193="موافق",S193&lt;&gt;"",H193&lt;&gt;""),N(G193),0)</f>
        <v/>
      </c>
    </row>
    <row r="194">
      <c r="A194" s="19" t="n"/>
      <c r="B194" s="20">
        <f>IF(A194="","",IF(R194=0,"⚠ أضف سطر عهدة أولًا","DMT-"&amp;TEXT(R194,"000")))</f>
        <v/>
      </c>
      <c r="C194" s="21" t="n"/>
      <c r="D194" s="20">
        <f>IF(C194="","",IF(S194="","خارج السنة المالية",INDEX(القوائم!$D$2:$D$13,S194)))</f>
        <v/>
      </c>
      <c r="E194" s="22" t="n"/>
      <c r="F194" s="23" t="n"/>
      <c r="G194" s="23" t="n"/>
      <c r="H194" s="22" t="n"/>
      <c r="I194" s="19" t="n"/>
      <c r="J194" s="21" t="n"/>
      <c r="K194" s="19" t="n"/>
      <c r="L194" s="19" t="n"/>
      <c r="M194" s="21" t="n"/>
      <c r="N194" s="22" t="n"/>
      <c r="O194" s="24">
        <f>IF(A194&lt;&gt;"عهدة","",SUMIFS($G$8:$G$5007,$B$8:$B$5007,B194,$A$8:$A$5007,"مصروف",$I$8:$I$5007,"&lt;&gt;مرفوض"))</f>
        <v/>
      </c>
      <c r="P194" s="25">
        <f>IF(A194&lt;&gt;"عهدة","",N(F194)-O194)</f>
        <v/>
      </c>
      <c r="Q194" s="26">
        <f>IF(A194="","",IF(A194="عهدة",IF(N(F194)=0,"⚠ أدخل قيمة العهدة",IF(P194&lt;0,"⛔ عجز / زيادة مصروفات "&amp;TEXT(-P194,"#,##0"),IF(COUNTIFS($B$8:$B$5007,B194,$A$8:$A$5007,"مصروف",$I$8:$I$5007,"&lt;&gt;مرفوض",$K$8:$K$5007,"&lt;&gt;نعم")&gt;0,"⚠ "&amp;COUNTIFS($B$8:$B$5007,B194,$A$8:$A$5007,"مصروف",$I$8:$I$5007,"&lt;&gt;مرفوض",$K$8:$K$5007,"&lt;&gt;نعم")&amp;" مصروف غير مسوى",IF(L194="تمت التسوية",IF(P194=0,"✔ متوازنة وتمت التسوية","✔ تمت التسوية – متبقي "&amp;TEXT(P194,"#,##0")),IF(P194&gt;0,"متبقي "&amp;TEXT(P194,"#,##0"),"✔ متوازنة"))))),IF(R194=0,"⚠ أضف سطر عهدة أولًا",IF(OR(C194="",N(G194)=0),"⚠ أكمل التاريخ والقيمة",IF(S194="","⚠ التاريخ خارج السنة المالية",IF(H194="","⚠ اختر بند الموازنة",IF(I194="مرفوض","✖ مرفوض من المدير",IF(I194&lt;&gt;"موافق","⏳ بانتظار موافقة المدير",IF(K194&lt;&gt;"نعم","⚠ غير مسوى مع الحسابات","✔ معتمد ومسوى")))))))))</f>
        <v/>
      </c>
      <c r="R194">
        <f>N(R193)+IF(A194="عهدة",1,0)</f>
        <v/>
      </c>
      <c r="S194">
        <f>IF(C194="","",IF(AND(C194&gt;=DATE(2026,9,1),C194&lt;=DATE(2027,8,31)),(YEAR(C194)-2026)*12+MONTH(C194)-8,""))</f>
        <v/>
      </c>
      <c r="T194">
        <f>IF(AND(A194="مصروف",R194&gt;0,I194="موافق",S194&lt;&gt;"",H194&lt;&gt;""),N(G194),0)</f>
        <v/>
      </c>
    </row>
    <row r="195">
      <c r="A195" s="19" t="n"/>
      <c r="B195" s="20">
        <f>IF(A195="","",IF(R195=0,"⚠ أضف سطر عهدة أولًا","DMT-"&amp;TEXT(R195,"000")))</f>
        <v/>
      </c>
      <c r="C195" s="21" t="n"/>
      <c r="D195" s="20">
        <f>IF(C195="","",IF(S195="","خارج السنة المالية",INDEX(القوائم!$D$2:$D$13,S195)))</f>
        <v/>
      </c>
      <c r="E195" s="22" t="n"/>
      <c r="F195" s="23" t="n"/>
      <c r="G195" s="23" t="n"/>
      <c r="H195" s="22" t="n"/>
      <c r="I195" s="19" t="n"/>
      <c r="J195" s="21" t="n"/>
      <c r="K195" s="19" t="n"/>
      <c r="L195" s="19" t="n"/>
      <c r="M195" s="21" t="n"/>
      <c r="N195" s="22" t="n"/>
      <c r="O195" s="24">
        <f>IF(A195&lt;&gt;"عهدة","",SUMIFS($G$8:$G$5007,$B$8:$B$5007,B195,$A$8:$A$5007,"مصروف",$I$8:$I$5007,"&lt;&gt;مرفوض"))</f>
        <v/>
      </c>
      <c r="P195" s="25">
        <f>IF(A195&lt;&gt;"عهدة","",N(F195)-O195)</f>
        <v/>
      </c>
      <c r="Q195" s="26">
        <f>IF(A195="","",IF(A195="عهدة",IF(N(F195)=0,"⚠ أدخل قيمة العهدة",IF(P195&lt;0,"⛔ عجز / زيادة مصروفات "&amp;TEXT(-P195,"#,##0"),IF(COUNTIFS($B$8:$B$5007,B195,$A$8:$A$5007,"مصروف",$I$8:$I$5007,"&lt;&gt;مرفوض",$K$8:$K$5007,"&lt;&gt;نعم")&gt;0,"⚠ "&amp;COUNTIFS($B$8:$B$5007,B195,$A$8:$A$5007,"مصروف",$I$8:$I$5007,"&lt;&gt;مرفوض",$K$8:$K$5007,"&lt;&gt;نعم")&amp;" مصروف غير مسوى",IF(L195="تمت التسوية",IF(P195=0,"✔ متوازنة وتمت التسوية","✔ تمت التسوية – متبقي "&amp;TEXT(P195,"#,##0")),IF(P195&gt;0,"متبقي "&amp;TEXT(P195,"#,##0"),"✔ متوازنة"))))),IF(R195=0,"⚠ أضف سطر عهدة أولًا",IF(OR(C195="",N(G195)=0),"⚠ أكمل التاريخ والقيمة",IF(S195="","⚠ التاريخ خارج السنة المالية",IF(H195="","⚠ اختر بند الموازنة",IF(I195="مرفوض","✖ مرفوض من المدير",IF(I195&lt;&gt;"موافق","⏳ بانتظار موافقة المدير",IF(K195&lt;&gt;"نعم","⚠ غير مسوى مع الحسابات","✔ معتمد ومسوى")))))))))</f>
        <v/>
      </c>
      <c r="R195">
        <f>N(R194)+IF(A195="عهدة",1,0)</f>
        <v/>
      </c>
      <c r="S195">
        <f>IF(C195="","",IF(AND(C195&gt;=DATE(2026,9,1),C195&lt;=DATE(2027,8,31)),(YEAR(C195)-2026)*12+MONTH(C195)-8,""))</f>
        <v/>
      </c>
      <c r="T195">
        <f>IF(AND(A195="مصروف",R195&gt;0,I195="موافق",S195&lt;&gt;"",H195&lt;&gt;""),N(G195),0)</f>
        <v/>
      </c>
    </row>
    <row r="196">
      <c r="A196" s="19" t="n"/>
      <c r="B196" s="20">
        <f>IF(A196="","",IF(R196=0,"⚠ أضف سطر عهدة أولًا","DMT-"&amp;TEXT(R196,"000")))</f>
        <v/>
      </c>
      <c r="C196" s="21" t="n"/>
      <c r="D196" s="20">
        <f>IF(C196="","",IF(S196="","خارج السنة المالية",INDEX(القوائم!$D$2:$D$13,S196)))</f>
        <v/>
      </c>
      <c r="E196" s="22" t="n"/>
      <c r="F196" s="23" t="n"/>
      <c r="G196" s="23" t="n"/>
      <c r="H196" s="22" t="n"/>
      <c r="I196" s="19" t="n"/>
      <c r="J196" s="21" t="n"/>
      <c r="K196" s="19" t="n"/>
      <c r="L196" s="19" t="n"/>
      <c r="M196" s="21" t="n"/>
      <c r="N196" s="22" t="n"/>
      <c r="O196" s="24">
        <f>IF(A196&lt;&gt;"عهدة","",SUMIFS($G$8:$G$5007,$B$8:$B$5007,B196,$A$8:$A$5007,"مصروف",$I$8:$I$5007,"&lt;&gt;مرفوض"))</f>
        <v/>
      </c>
      <c r="P196" s="25">
        <f>IF(A196&lt;&gt;"عهدة","",N(F196)-O196)</f>
        <v/>
      </c>
      <c r="Q196" s="26">
        <f>IF(A196="","",IF(A196="عهدة",IF(N(F196)=0,"⚠ أدخل قيمة العهدة",IF(P196&lt;0,"⛔ عجز / زيادة مصروفات "&amp;TEXT(-P196,"#,##0"),IF(COUNTIFS($B$8:$B$5007,B196,$A$8:$A$5007,"مصروف",$I$8:$I$5007,"&lt;&gt;مرفوض",$K$8:$K$5007,"&lt;&gt;نعم")&gt;0,"⚠ "&amp;COUNTIFS($B$8:$B$5007,B196,$A$8:$A$5007,"مصروف",$I$8:$I$5007,"&lt;&gt;مرفوض",$K$8:$K$5007,"&lt;&gt;نعم")&amp;" مصروف غير مسوى",IF(L196="تمت التسوية",IF(P196=0,"✔ متوازنة وتمت التسوية","✔ تمت التسوية – متبقي "&amp;TEXT(P196,"#,##0")),IF(P196&gt;0,"متبقي "&amp;TEXT(P196,"#,##0"),"✔ متوازنة"))))),IF(R196=0,"⚠ أضف سطر عهدة أولًا",IF(OR(C196="",N(G196)=0),"⚠ أكمل التاريخ والقيمة",IF(S196="","⚠ التاريخ خارج السنة المالية",IF(H196="","⚠ اختر بند الموازنة",IF(I196="مرفوض","✖ مرفوض من المدير",IF(I196&lt;&gt;"موافق","⏳ بانتظار موافقة المدير",IF(K196&lt;&gt;"نعم","⚠ غير مسوى مع الحسابات","✔ معتمد ومسوى")))))))))</f>
        <v/>
      </c>
      <c r="R196">
        <f>N(R195)+IF(A196="عهدة",1,0)</f>
        <v/>
      </c>
      <c r="S196">
        <f>IF(C196="","",IF(AND(C196&gt;=DATE(2026,9,1),C196&lt;=DATE(2027,8,31)),(YEAR(C196)-2026)*12+MONTH(C196)-8,""))</f>
        <v/>
      </c>
      <c r="T196">
        <f>IF(AND(A196="مصروف",R196&gt;0,I196="موافق",S196&lt;&gt;"",H196&lt;&gt;""),N(G196),0)</f>
        <v/>
      </c>
    </row>
    <row r="197">
      <c r="A197" s="19" t="n"/>
      <c r="B197" s="20">
        <f>IF(A197="","",IF(R197=0,"⚠ أضف سطر عهدة أولًا","DMT-"&amp;TEXT(R197,"000")))</f>
        <v/>
      </c>
      <c r="C197" s="21" t="n"/>
      <c r="D197" s="20">
        <f>IF(C197="","",IF(S197="","خارج السنة المالية",INDEX(القوائم!$D$2:$D$13,S197)))</f>
        <v/>
      </c>
      <c r="E197" s="22" t="n"/>
      <c r="F197" s="23" t="n"/>
      <c r="G197" s="23" t="n"/>
      <c r="H197" s="22" t="n"/>
      <c r="I197" s="19" t="n"/>
      <c r="J197" s="21" t="n"/>
      <c r="K197" s="19" t="n"/>
      <c r="L197" s="19" t="n"/>
      <c r="M197" s="21" t="n"/>
      <c r="N197" s="22" t="n"/>
      <c r="O197" s="24">
        <f>IF(A197&lt;&gt;"عهدة","",SUMIFS($G$8:$G$5007,$B$8:$B$5007,B197,$A$8:$A$5007,"مصروف",$I$8:$I$5007,"&lt;&gt;مرفوض"))</f>
        <v/>
      </c>
      <c r="P197" s="25">
        <f>IF(A197&lt;&gt;"عهدة","",N(F197)-O197)</f>
        <v/>
      </c>
      <c r="Q197" s="26">
        <f>IF(A197="","",IF(A197="عهدة",IF(N(F197)=0,"⚠ أدخل قيمة العهدة",IF(P197&lt;0,"⛔ عجز / زيادة مصروفات "&amp;TEXT(-P197,"#,##0"),IF(COUNTIFS($B$8:$B$5007,B197,$A$8:$A$5007,"مصروف",$I$8:$I$5007,"&lt;&gt;مرفوض",$K$8:$K$5007,"&lt;&gt;نعم")&gt;0,"⚠ "&amp;COUNTIFS($B$8:$B$5007,B197,$A$8:$A$5007,"مصروف",$I$8:$I$5007,"&lt;&gt;مرفوض",$K$8:$K$5007,"&lt;&gt;نعم")&amp;" مصروف غير مسوى",IF(L197="تمت التسوية",IF(P197=0,"✔ متوازنة وتمت التسوية","✔ تمت التسوية – متبقي "&amp;TEXT(P197,"#,##0")),IF(P197&gt;0,"متبقي "&amp;TEXT(P197,"#,##0"),"✔ متوازنة"))))),IF(R197=0,"⚠ أضف سطر عهدة أولًا",IF(OR(C197="",N(G197)=0),"⚠ أكمل التاريخ والقيمة",IF(S197="","⚠ التاريخ خارج السنة المالية",IF(H197="","⚠ اختر بند الموازنة",IF(I197="مرفوض","✖ مرفوض من المدير",IF(I197&lt;&gt;"موافق","⏳ بانتظار موافقة المدير",IF(K197&lt;&gt;"نعم","⚠ غير مسوى مع الحسابات","✔ معتمد ومسوى")))))))))</f>
        <v/>
      </c>
      <c r="R197">
        <f>N(R196)+IF(A197="عهدة",1,0)</f>
        <v/>
      </c>
      <c r="S197">
        <f>IF(C197="","",IF(AND(C197&gt;=DATE(2026,9,1),C197&lt;=DATE(2027,8,31)),(YEAR(C197)-2026)*12+MONTH(C197)-8,""))</f>
        <v/>
      </c>
      <c r="T197">
        <f>IF(AND(A197="مصروف",R197&gt;0,I197="موافق",S197&lt;&gt;"",H197&lt;&gt;""),N(G197),0)</f>
        <v/>
      </c>
    </row>
    <row r="198">
      <c r="A198" s="19" t="n"/>
      <c r="B198" s="20">
        <f>IF(A198="","",IF(R198=0,"⚠ أضف سطر عهدة أولًا","DMT-"&amp;TEXT(R198,"000")))</f>
        <v/>
      </c>
      <c r="C198" s="21" t="n"/>
      <c r="D198" s="20">
        <f>IF(C198="","",IF(S198="","خارج السنة المالية",INDEX(القوائم!$D$2:$D$13,S198)))</f>
        <v/>
      </c>
      <c r="E198" s="22" t="n"/>
      <c r="F198" s="23" t="n"/>
      <c r="G198" s="23" t="n"/>
      <c r="H198" s="22" t="n"/>
      <c r="I198" s="19" t="n"/>
      <c r="J198" s="21" t="n"/>
      <c r="K198" s="19" t="n"/>
      <c r="L198" s="19" t="n"/>
      <c r="M198" s="21" t="n"/>
      <c r="N198" s="22" t="n"/>
      <c r="O198" s="24">
        <f>IF(A198&lt;&gt;"عهدة","",SUMIFS($G$8:$G$5007,$B$8:$B$5007,B198,$A$8:$A$5007,"مصروف",$I$8:$I$5007,"&lt;&gt;مرفوض"))</f>
        <v/>
      </c>
      <c r="P198" s="25">
        <f>IF(A198&lt;&gt;"عهدة","",N(F198)-O198)</f>
        <v/>
      </c>
      <c r="Q198" s="26">
        <f>IF(A198="","",IF(A198="عهدة",IF(N(F198)=0,"⚠ أدخل قيمة العهدة",IF(P198&lt;0,"⛔ عجز / زيادة مصروفات "&amp;TEXT(-P198,"#,##0"),IF(COUNTIFS($B$8:$B$5007,B198,$A$8:$A$5007,"مصروف",$I$8:$I$5007,"&lt;&gt;مرفوض",$K$8:$K$5007,"&lt;&gt;نعم")&gt;0,"⚠ "&amp;COUNTIFS($B$8:$B$5007,B198,$A$8:$A$5007,"مصروف",$I$8:$I$5007,"&lt;&gt;مرفوض",$K$8:$K$5007,"&lt;&gt;نعم")&amp;" مصروف غير مسوى",IF(L198="تمت التسوية",IF(P198=0,"✔ متوازنة وتمت التسوية","✔ تمت التسوية – متبقي "&amp;TEXT(P198,"#,##0")),IF(P198&gt;0,"متبقي "&amp;TEXT(P198,"#,##0"),"✔ متوازنة"))))),IF(R198=0,"⚠ أضف سطر عهدة أولًا",IF(OR(C198="",N(G198)=0),"⚠ أكمل التاريخ والقيمة",IF(S198="","⚠ التاريخ خارج السنة المالية",IF(H198="","⚠ اختر بند الموازنة",IF(I198="مرفوض","✖ مرفوض من المدير",IF(I198&lt;&gt;"موافق","⏳ بانتظار موافقة المدير",IF(K198&lt;&gt;"نعم","⚠ غير مسوى مع الحسابات","✔ معتمد ومسوى")))))))))</f>
        <v/>
      </c>
      <c r="R198">
        <f>N(R197)+IF(A198="عهدة",1,0)</f>
        <v/>
      </c>
      <c r="S198">
        <f>IF(C198="","",IF(AND(C198&gt;=DATE(2026,9,1),C198&lt;=DATE(2027,8,31)),(YEAR(C198)-2026)*12+MONTH(C198)-8,""))</f>
        <v/>
      </c>
      <c r="T198">
        <f>IF(AND(A198="مصروف",R198&gt;0,I198="موافق",S198&lt;&gt;"",H198&lt;&gt;""),N(G198),0)</f>
        <v/>
      </c>
    </row>
    <row r="199">
      <c r="A199" s="19" t="n"/>
      <c r="B199" s="20">
        <f>IF(A199="","",IF(R199=0,"⚠ أضف سطر عهدة أولًا","DMT-"&amp;TEXT(R199,"000")))</f>
        <v/>
      </c>
      <c r="C199" s="21" t="n"/>
      <c r="D199" s="20">
        <f>IF(C199="","",IF(S199="","خارج السنة المالية",INDEX(القوائم!$D$2:$D$13,S199)))</f>
        <v/>
      </c>
      <c r="E199" s="22" t="n"/>
      <c r="F199" s="23" t="n"/>
      <c r="G199" s="23" t="n"/>
      <c r="H199" s="22" t="n"/>
      <c r="I199" s="19" t="n"/>
      <c r="J199" s="21" t="n"/>
      <c r="K199" s="19" t="n"/>
      <c r="L199" s="19" t="n"/>
      <c r="M199" s="21" t="n"/>
      <c r="N199" s="22" t="n"/>
      <c r="O199" s="24">
        <f>IF(A199&lt;&gt;"عهدة","",SUMIFS($G$8:$G$5007,$B$8:$B$5007,B199,$A$8:$A$5007,"مصروف",$I$8:$I$5007,"&lt;&gt;مرفوض"))</f>
        <v/>
      </c>
      <c r="P199" s="25">
        <f>IF(A199&lt;&gt;"عهدة","",N(F199)-O199)</f>
        <v/>
      </c>
      <c r="Q199" s="26">
        <f>IF(A199="","",IF(A199="عهدة",IF(N(F199)=0,"⚠ أدخل قيمة العهدة",IF(P199&lt;0,"⛔ عجز / زيادة مصروفات "&amp;TEXT(-P199,"#,##0"),IF(COUNTIFS($B$8:$B$5007,B199,$A$8:$A$5007,"مصروف",$I$8:$I$5007,"&lt;&gt;مرفوض",$K$8:$K$5007,"&lt;&gt;نعم")&gt;0,"⚠ "&amp;COUNTIFS($B$8:$B$5007,B199,$A$8:$A$5007,"مصروف",$I$8:$I$5007,"&lt;&gt;مرفوض",$K$8:$K$5007,"&lt;&gt;نعم")&amp;" مصروف غير مسوى",IF(L199="تمت التسوية",IF(P199=0,"✔ متوازنة وتمت التسوية","✔ تمت التسوية – متبقي "&amp;TEXT(P199,"#,##0")),IF(P199&gt;0,"متبقي "&amp;TEXT(P199,"#,##0"),"✔ متوازنة"))))),IF(R199=0,"⚠ أضف سطر عهدة أولًا",IF(OR(C199="",N(G199)=0),"⚠ أكمل التاريخ والقيمة",IF(S199="","⚠ التاريخ خارج السنة المالية",IF(H199="","⚠ اختر بند الموازنة",IF(I199="مرفوض","✖ مرفوض من المدير",IF(I199&lt;&gt;"موافق","⏳ بانتظار موافقة المدير",IF(K199&lt;&gt;"نعم","⚠ غير مسوى مع الحسابات","✔ معتمد ومسوى")))))))))</f>
        <v/>
      </c>
      <c r="R199">
        <f>N(R198)+IF(A199="عهدة",1,0)</f>
        <v/>
      </c>
      <c r="S199">
        <f>IF(C199="","",IF(AND(C199&gt;=DATE(2026,9,1),C199&lt;=DATE(2027,8,31)),(YEAR(C199)-2026)*12+MONTH(C199)-8,""))</f>
        <v/>
      </c>
      <c r="T199">
        <f>IF(AND(A199="مصروف",R199&gt;0,I199="موافق",S199&lt;&gt;"",H199&lt;&gt;""),N(G199),0)</f>
        <v/>
      </c>
    </row>
    <row r="200">
      <c r="A200" s="19" t="n"/>
      <c r="B200" s="20">
        <f>IF(A200="","",IF(R200=0,"⚠ أضف سطر عهدة أولًا","DMT-"&amp;TEXT(R200,"000")))</f>
        <v/>
      </c>
      <c r="C200" s="21" t="n"/>
      <c r="D200" s="20">
        <f>IF(C200="","",IF(S200="","خارج السنة المالية",INDEX(القوائم!$D$2:$D$13,S200)))</f>
        <v/>
      </c>
      <c r="E200" s="22" t="n"/>
      <c r="F200" s="23" t="n"/>
      <c r="G200" s="23" t="n"/>
      <c r="H200" s="22" t="n"/>
      <c r="I200" s="19" t="n"/>
      <c r="J200" s="21" t="n"/>
      <c r="K200" s="19" t="n"/>
      <c r="L200" s="19" t="n"/>
      <c r="M200" s="21" t="n"/>
      <c r="N200" s="22" t="n"/>
      <c r="O200" s="24">
        <f>IF(A200&lt;&gt;"عهدة","",SUMIFS($G$8:$G$5007,$B$8:$B$5007,B200,$A$8:$A$5007,"مصروف",$I$8:$I$5007,"&lt;&gt;مرفوض"))</f>
        <v/>
      </c>
      <c r="P200" s="25">
        <f>IF(A200&lt;&gt;"عهدة","",N(F200)-O200)</f>
        <v/>
      </c>
      <c r="Q200" s="26">
        <f>IF(A200="","",IF(A200="عهدة",IF(N(F200)=0,"⚠ أدخل قيمة العهدة",IF(P200&lt;0,"⛔ عجز / زيادة مصروفات "&amp;TEXT(-P200,"#,##0"),IF(COUNTIFS($B$8:$B$5007,B200,$A$8:$A$5007,"مصروف",$I$8:$I$5007,"&lt;&gt;مرفوض",$K$8:$K$5007,"&lt;&gt;نعم")&gt;0,"⚠ "&amp;COUNTIFS($B$8:$B$5007,B200,$A$8:$A$5007,"مصروف",$I$8:$I$5007,"&lt;&gt;مرفوض",$K$8:$K$5007,"&lt;&gt;نعم")&amp;" مصروف غير مسوى",IF(L200="تمت التسوية",IF(P200=0,"✔ متوازنة وتمت التسوية","✔ تمت التسوية – متبقي "&amp;TEXT(P200,"#,##0")),IF(P200&gt;0,"متبقي "&amp;TEXT(P200,"#,##0"),"✔ متوازنة"))))),IF(R200=0,"⚠ أضف سطر عهدة أولًا",IF(OR(C200="",N(G200)=0),"⚠ أكمل التاريخ والقيمة",IF(S200="","⚠ التاريخ خارج السنة المالية",IF(H200="","⚠ اختر بند الموازنة",IF(I200="مرفوض","✖ مرفوض من المدير",IF(I200&lt;&gt;"موافق","⏳ بانتظار موافقة المدير",IF(K200&lt;&gt;"نعم","⚠ غير مسوى مع الحسابات","✔ معتمد ومسوى")))))))))</f>
        <v/>
      </c>
      <c r="R200">
        <f>N(R199)+IF(A200="عهدة",1,0)</f>
        <v/>
      </c>
      <c r="S200">
        <f>IF(C200="","",IF(AND(C200&gt;=DATE(2026,9,1),C200&lt;=DATE(2027,8,31)),(YEAR(C200)-2026)*12+MONTH(C200)-8,""))</f>
        <v/>
      </c>
      <c r="T200">
        <f>IF(AND(A200="مصروف",R200&gt;0,I200="موافق",S200&lt;&gt;"",H200&lt;&gt;""),N(G200),0)</f>
        <v/>
      </c>
    </row>
    <row r="201">
      <c r="A201" s="19" t="n"/>
      <c r="B201" s="20">
        <f>IF(A201="","",IF(R201=0,"⚠ أضف سطر عهدة أولًا","DMT-"&amp;TEXT(R201,"000")))</f>
        <v/>
      </c>
      <c r="C201" s="21" t="n"/>
      <c r="D201" s="20">
        <f>IF(C201="","",IF(S201="","خارج السنة المالية",INDEX(القوائم!$D$2:$D$13,S201)))</f>
        <v/>
      </c>
      <c r="E201" s="22" t="n"/>
      <c r="F201" s="23" t="n"/>
      <c r="G201" s="23" t="n"/>
      <c r="H201" s="22" t="n"/>
      <c r="I201" s="19" t="n"/>
      <c r="J201" s="21" t="n"/>
      <c r="K201" s="19" t="n"/>
      <c r="L201" s="19" t="n"/>
      <c r="M201" s="21" t="n"/>
      <c r="N201" s="22" t="n"/>
      <c r="O201" s="24">
        <f>IF(A201&lt;&gt;"عهدة","",SUMIFS($G$8:$G$5007,$B$8:$B$5007,B201,$A$8:$A$5007,"مصروف",$I$8:$I$5007,"&lt;&gt;مرفوض"))</f>
        <v/>
      </c>
      <c r="P201" s="25">
        <f>IF(A201&lt;&gt;"عهدة","",N(F201)-O201)</f>
        <v/>
      </c>
      <c r="Q201" s="26">
        <f>IF(A201="","",IF(A201="عهدة",IF(N(F201)=0,"⚠ أدخل قيمة العهدة",IF(P201&lt;0,"⛔ عجز / زيادة مصروفات "&amp;TEXT(-P201,"#,##0"),IF(COUNTIFS($B$8:$B$5007,B201,$A$8:$A$5007,"مصروف",$I$8:$I$5007,"&lt;&gt;مرفوض",$K$8:$K$5007,"&lt;&gt;نعم")&gt;0,"⚠ "&amp;COUNTIFS($B$8:$B$5007,B201,$A$8:$A$5007,"مصروف",$I$8:$I$5007,"&lt;&gt;مرفوض",$K$8:$K$5007,"&lt;&gt;نعم")&amp;" مصروف غير مسوى",IF(L201="تمت التسوية",IF(P201=0,"✔ متوازنة وتمت التسوية","✔ تمت التسوية – متبقي "&amp;TEXT(P201,"#,##0")),IF(P201&gt;0,"متبقي "&amp;TEXT(P201,"#,##0"),"✔ متوازنة"))))),IF(R201=0,"⚠ أضف سطر عهدة أولًا",IF(OR(C201="",N(G201)=0),"⚠ أكمل التاريخ والقيمة",IF(S201="","⚠ التاريخ خارج السنة المالية",IF(H201="","⚠ اختر بند الموازنة",IF(I201="مرفوض","✖ مرفوض من المدير",IF(I201&lt;&gt;"موافق","⏳ بانتظار موافقة المدير",IF(K201&lt;&gt;"نعم","⚠ غير مسوى مع الحسابات","✔ معتمد ومسوى")))))))))</f>
        <v/>
      </c>
      <c r="R201">
        <f>N(R200)+IF(A201="عهدة",1,0)</f>
        <v/>
      </c>
      <c r="S201">
        <f>IF(C201="","",IF(AND(C201&gt;=DATE(2026,9,1),C201&lt;=DATE(2027,8,31)),(YEAR(C201)-2026)*12+MONTH(C201)-8,""))</f>
        <v/>
      </c>
      <c r="T201">
        <f>IF(AND(A201="مصروف",R201&gt;0,I201="موافق",S201&lt;&gt;"",H201&lt;&gt;""),N(G201),0)</f>
        <v/>
      </c>
    </row>
    <row r="202">
      <c r="A202" s="19" t="n"/>
      <c r="B202" s="20">
        <f>IF(A202="","",IF(R202=0,"⚠ أضف سطر عهدة أولًا","DMT-"&amp;TEXT(R202,"000")))</f>
        <v/>
      </c>
      <c r="C202" s="21" t="n"/>
      <c r="D202" s="20">
        <f>IF(C202="","",IF(S202="","خارج السنة المالية",INDEX(القوائم!$D$2:$D$13,S202)))</f>
        <v/>
      </c>
      <c r="E202" s="22" t="n"/>
      <c r="F202" s="23" t="n"/>
      <c r="G202" s="23" t="n"/>
      <c r="H202" s="22" t="n"/>
      <c r="I202" s="19" t="n"/>
      <c r="J202" s="21" t="n"/>
      <c r="K202" s="19" t="n"/>
      <c r="L202" s="19" t="n"/>
      <c r="M202" s="21" t="n"/>
      <c r="N202" s="22" t="n"/>
      <c r="O202" s="24">
        <f>IF(A202&lt;&gt;"عهدة","",SUMIFS($G$8:$G$5007,$B$8:$B$5007,B202,$A$8:$A$5007,"مصروف",$I$8:$I$5007,"&lt;&gt;مرفوض"))</f>
        <v/>
      </c>
      <c r="P202" s="25">
        <f>IF(A202&lt;&gt;"عهدة","",N(F202)-O202)</f>
        <v/>
      </c>
      <c r="Q202" s="26">
        <f>IF(A202="","",IF(A202="عهدة",IF(N(F202)=0,"⚠ أدخل قيمة العهدة",IF(P202&lt;0,"⛔ عجز / زيادة مصروفات "&amp;TEXT(-P202,"#,##0"),IF(COUNTIFS($B$8:$B$5007,B202,$A$8:$A$5007,"مصروف",$I$8:$I$5007,"&lt;&gt;مرفوض",$K$8:$K$5007,"&lt;&gt;نعم")&gt;0,"⚠ "&amp;COUNTIFS($B$8:$B$5007,B202,$A$8:$A$5007,"مصروف",$I$8:$I$5007,"&lt;&gt;مرفوض",$K$8:$K$5007,"&lt;&gt;نعم")&amp;" مصروف غير مسوى",IF(L202="تمت التسوية",IF(P202=0,"✔ متوازنة وتمت التسوية","✔ تمت التسوية – متبقي "&amp;TEXT(P202,"#,##0")),IF(P202&gt;0,"متبقي "&amp;TEXT(P202,"#,##0"),"✔ متوازنة"))))),IF(R202=0,"⚠ أضف سطر عهدة أولًا",IF(OR(C202="",N(G202)=0),"⚠ أكمل التاريخ والقيمة",IF(S202="","⚠ التاريخ خارج السنة المالية",IF(H202="","⚠ اختر بند الموازنة",IF(I202="مرفوض","✖ مرفوض من المدير",IF(I202&lt;&gt;"موافق","⏳ بانتظار موافقة المدير",IF(K202&lt;&gt;"نعم","⚠ غير مسوى مع الحسابات","✔ معتمد ومسوى")))))))))</f>
        <v/>
      </c>
      <c r="R202">
        <f>N(R201)+IF(A202="عهدة",1,0)</f>
        <v/>
      </c>
      <c r="S202">
        <f>IF(C202="","",IF(AND(C202&gt;=DATE(2026,9,1),C202&lt;=DATE(2027,8,31)),(YEAR(C202)-2026)*12+MONTH(C202)-8,""))</f>
        <v/>
      </c>
      <c r="T202">
        <f>IF(AND(A202="مصروف",R202&gt;0,I202="موافق",S202&lt;&gt;"",H202&lt;&gt;""),N(G202),0)</f>
        <v/>
      </c>
    </row>
    <row r="203">
      <c r="A203" s="19" t="n"/>
      <c r="B203" s="20">
        <f>IF(A203="","",IF(R203=0,"⚠ أضف سطر عهدة أولًا","DMT-"&amp;TEXT(R203,"000")))</f>
        <v/>
      </c>
      <c r="C203" s="21" t="n"/>
      <c r="D203" s="20">
        <f>IF(C203="","",IF(S203="","خارج السنة المالية",INDEX(القوائم!$D$2:$D$13,S203)))</f>
        <v/>
      </c>
      <c r="E203" s="22" t="n"/>
      <c r="F203" s="23" t="n"/>
      <c r="G203" s="23" t="n"/>
      <c r="H203" s="22" t="n"/>
      <c r="I203" s="19" t="n"/>
      <c r="J203" s="21" t="n"/>
      <c r="K203" s="19" t="n"/>
      <c r="L203" s="19" t="n"/>
      <c r="M203" s="21" t="n"/>
      <c r="N203" s="22" t="n"/>
      <c r="O203" s="24">
        <f>IF(A203&lt;&gt;"عهدة","",SUMIFS($G$8:$G$5007,$B$8:$B$5007,B203,$A$8:$A$5007,"مصروف",$I$8:$I$5007,"&lt;&gt;مرفوض"))</f>
        <v/>
      </c>
      <c r="P203" s="25">
        <f>IF(A203&lt;&gt;"عهدة","",N(F203)-O203)</f>
        <v/>
      </c>
      <c r="Q203" s="26">
        <f>IF(A203="","",IF(A203="عهدة",IF(N(F203)=0,"⚠ أدخل قيمة العهدة",IF(P203&lt;0,"⛔ عجز / زيادة مصروفات "&amp;TEXT(-P203,"#,##0"),IF(COUNTIFS($B$8:$B$5007,B203,$A$8:$A$5007,"مصروف",$I$8:$I$5007,"&lt;&gt;مرفوض",$K$8:$K$5007,"&lt;&gt;نعم")&gt;0,"⚠ "&amp;COUNTIFS($B$8:$B$5007,B203,$A$8:$A$5007,"مصروف",$I$8:$I$5007,"&lt;&gt;مرفوض",$K$8:$K$5007,"&lt;&gt;نعم")&amp;" مصروف غير مسوى",IF(L203="تمت التسوية",IF(P203=0,"✔ متوازنة وتمت التسوية","✔ تمت التسوية – متبقي "&amp;TEXT(P203,"#,##0")),IF(P203&gt;0,"متبقي "&amp;TEXT(P203,"#,##0"),"✔ متوازنة"))))),IF(R203=0,"⚠ أضف سطر عهدة أولًا",IF(OR(C203="",N(G203)=0),"⚠ أكمل التاريخ والقيمة",IF(S203="","⚠ التاريخ خارج السنة المالية",IF(H203="","⚠ اختر بند الموازنة",IF(I203="مرفوض","✖ مرفوض من المدير",IF(I203&lt;&gt;"موافق","⏳ بانتظار موافقة المدير",IF(K203&lt;&gt;"نعم","⚠ غير مسوى مع الحسابات","✔ معتمد ومسوى")))))))))</f>
        <v/>
      </c>
      <c r="R203">
        <f>N(R202)+IF(A203="عهدة",1,0)</f>
        <v/>
      </c>
      <c r="S203">
        <f>IF(C203="","",IF(AND(C203&gt;=DATE(2026,9,1),C203&lt;=DATE(2027,8,31)),(YEAR(C203)-2026)*12+MONTH(C203)-8,""))</f>
        <v/>
      </c>
      <c r="T203">
        <f>IF(AND(A203="مصروف",R203&gt;0,I203="موافق",S203&lt;&gt;"",H203&lt;&gt;""),N(G203),0)</f>
        <v/>
      </c>
    </row>
    <row r="204">
      <c r="A204" s="19" t="n"/>
      <c r="B204" s="20">
        <f>IF(A204="","",IF(R204=0,"⚠ أضف سطر عهدة أولًا","DMT-"&amp;TEXT(R204,"000")))</f>
        <v/>
      </c>
      <c r="C204" s="21" t="n"/>
      <c r="D204" s="20">
        <f>IF(C204="","",IF(S204="","خارج السنة المالية",INDEX(القوائم!$D$2:$D$13,S204)))</f>
        <v/>
      </c>
      <c r="E204" s="22" t="n"/>
      <c r="F204" s="23" t="n"/>
      <c r="G204" s="23" t="n"/>
      <c r="H204" s="22" t="n"/>
      <c r="I204" s="19" t="n"/>
      <c r="J204" s="21" t="n"/>
      <c r="K204" s="19" t="n"/>
      <c r="L204" s="19" t="n"/>
      <c r="M204" s="21" t="n"/>
      <c r="N204" s="22" t="n"/>
      <c r="O204" s="24">
        <f>IF(A204&lt;&gt;"عهدة","",SUMIFS($G$8:$G$5007,$B$8:$B$5007,B204,$A$8:$A$5007,"مصروف",$I$8:$I$5007,"&lt;&gt;مرفوض"))</f>
        <v/>
      </c>
      <c r="P204" s="25">
        <f>IF(A204&lt;&gt;"عهدة","",N(F204)-O204)</f>
        <v/>
      </c>
      <c r="Q204" s="26">
        <f>IF(A204="","",IF(A204="عهدة",IF(N(F204)=0,"⚠ أدخل قيمة العهدة",IF(P204&lt;0,"⛔ عجز / زيادة مصروفات "&amp;TEXT(-P204,"#,##0"),IF(COUNTIFS($B$8:$B$5007,B204,$A$8:$A$5007,"مصروف",$I$8:$I$5007,"&lt;&gt;مرفوض",$K$8:$K$5007,"&lt;&gt;نعم")&gt;0,"⚠ "&amp;COUNTIFS($B$8:$B$5007,B204,$A$8:$A$5007,"مصروف",$I$8:$I$5007,"&lt;&gt;مرفوض",$K$8:$K$5007,"&lt;&gt;نعم")&amp;" مصروف غير مسوى",IF(L204="تمت التسوية",IF(P204=0,"✔ متوازنة وتمت التسوية","✔ تمت التسوية – متبقي "&amp;TEXT(P204,"#,##0")),IF(P204&gt;0,"متبقي "&amp;TEXT(P204,"#,##0"),"✔ متوازنة"))))),IF(R204=0,"⚠ أضف سطر عهدة أولًا",IF(OR(C204="",N(G204)=0),"⚠ أكمل التاريخ والقيمة",IF(S204="","⚠ التاريخ خارج السنة المالية",IF(H204="","⚠ اختر بند الموازنة",IF(I204="مرفوض","✖ مرفوض من المدير",IF(I204&lt;&gt;"موافق","⏳ بانتظار موافقة المدير",IF(K204&lt;&gt;"نعم","⚠ غير مسوى مع الحسابات","✔ معتمد ومسوى")))))))))</f>
        <v/>
      </c>
      <c r="R204">
        <f>N(R203)+IF(A204="عهدة",1,0)</f>
        <v/>
      </c>
      <c r="S204">
        <f>IF(C204="","",IF(AND(C204&gt;=DATE(2026,9,1),C204&lt;=DATE(2027,8,31)),(YEAR(C204)-2026)*12+MONTH(C204)-8,""))</f>
        <v/>
      </c>
      <c r="T204">
        <f>IF(AND(A204="مصروف",R204&gt;0,I204="موافق",S204&lt;&gt;"",H204&lt;&gt;""),N(G204),0)</f>
        <v/>
      </c>
    </row>
    <row r="205">
      <c r="A205" s="19" t="n"/>
      <c r="B205" s="20">
        <f>IF(A205="","",IF(R205=0,"⚠ أضف سطر عهدة أولًا","DMT-"&amp;TEXT(R205,"000")))</f>
        <v/>
      </c>
      <c r="C205" s="21" t="n"/>
      <c r="D205" s="20">
        <f>IF(C205="","",IF(S205="","خارج السنة المالية",INDEX(القوائم!$D$2:$D$13,S205)))</f>
        <v/>
      </c>
      <c r="E205" s="22" t="n"/>
      <c r="F205" s="23" t="n"/>
      <c r="G205" s="23" t="n"/>
      <c r="H205" s="22" t="n"/>
      <c r="I205" s="19" t="n"/>
      <c r="J205" s="21" t="n"/>
      <c r="K205" s="19" t="n"/>
      <c r="L205" s="19" t="n"/>
      <c r="M205" s="21" t="n"/>
      <c r="N205" s="22" t="n"/>
      <c r="O205" s="24">
        <f>IF(A205&lt;&gt;"عهدة","",SUMIFS($G$8:$G$5007,$B$8:$B$5007,B205,$A$8:$A$5007,"مصروف",$I$8:$I$5007,"&lt;&gt;مرفوض"))</f>
        <v/>
      </c>
      <c r="P205" s="25">
        <f>IF(A205&lt;&gt;"عهدة","",N(F205)-O205)</f>
        <v/>
      </c>
      <c r="Q205" s="26">
        <f>IF(A205="","",IF(A205="عهدة",IF(N(F205)=0,"⚠ أدخل قيمة العهدة",IF(P205&lt;0,"⛔ عجز / زيادة مصروفات "&amp;TEXT(-P205,"#,##0"),IF(COUNTIFS($B$8:$B$5007,B205,$A$8:$A$5007,"مصروف",$I$8:$I$5007,"&lt;&gt;مرفوض",$K$8:$K$5007,"&lt;&gt;نعم")&gt;0,"⚠ "&amp;COUNTIFS($B$8:$B$5007,B205,$A$8:$A$5007,"مصروف",$I$8:$I$5007,"&lt;&gt;مرفوض",$K$8:$K$5007,"&lt;&gt;نعم")&amp;" مصروف غير مسوى",IF(L205="تمت التسوية",IF(P205=0,"✔ متوازنة وتمت التسوية","✔ تمت التسوية – متبقي "&amp;TEXT(P205,"#,##0")),IF(P205&gt;0,"متبقي "&amp;TEXT(P205,"#,##0"),"✔ متوازنة"))))),IF(R205=0,"⚠ أضف سطر عهدة أولًا",IF(OR(C205="",N(G205)=0),"⚠ أكمل التاريخ والقيمة",IF(S205="","⚠ التاريخ خارج السنة المالية",IF(H205="","⚠ اختر بند الموازنة",IF(I205="مرفوض","✖ مرفوض من المدير",IF(I205&lt;&gt;"موافق","⏳ بانتظار موافقة المدير",IF(K205&lt;&gt;"نعم","⚠ غير مسوى مع الحسابات","✔ معتمد ومسوى")))))))))</f>
        <v/>
      </c>
      <c r="R205">
        <f>N(R204)+IF(A205="عهدة",1,0)</f>
        <v/>
      </c>
      <c r="S205">
        <f>IF(C205="","",IF(AND(C205&gt;=DATE(2026,9,1),C205&lt;=DATE(2027,8,31)),(YEAR(C205)-2026)*12+MONTH(C205)-8,""))</f>
        <v/>
      </c>
      <c r="T205">
        <f>IF(AND(A205="مصروف",R205&gt;0,I205="موافق",S205&lt;&gt;"",H205&lt;&gt;""),N(G205),0)</f>
        <v/>
      </c>
    </row>
    <row r="206">
      <c r="A206" s="19" t="n"/>
      <c r="B206" s="20">
        <f>IF(A206="","",IF(R206=0,"⚠ أضف سطر عهدة أولًا","DMT-"&amp;TEXT(R206,"000")))</f>
        <v/>
      </c>
      <c r="C206" s="21" t="n"/>
      <c r="D206" s="20">
        <f>IF(C206="","",IF(S206="","خارج السنة المالية",INDEX(القوائم!$D$2:$D$13,S206)))</f>
        <v/>
      </c>
      <c r="E206" s="22" t="n"/>
      <c r="F206" s="23" t="n"/>
      <c r="G206" s="23" t="n"/>
      <c r="H206" s="22" t="n"/>
      <c r="I206" s="19" t="n"/>
      <c r="J206" s="21" t="n"/>
      <c r="K206" s="19" t="n"/>
      <c r="L206" s="19" t="n"/>
      <c r="M206" s="21" t="n"/>
      <c r="N206" s="22" t="n"/>
      <c r="O206" s="24">
        <f>IF(A206&lt;&gt;"عهدة","",SUMIFS($G$8:$G$5007,$B$8:$B$5007,B206,$A$8:$A$5007,"مصروف",$I$8:$I$5007,"&lt;&gt;مرفوض"))</f>
        <v/>
      </c>
      <c r="P206" s="25">
        <f>IF(A206&lt;&gt;"عهدة","",N(F206)-O206)</f>
        <v/>
      </c>
      <c r="Q206" s="26">
        <f>IF(A206="","",IF(A206="عهدة",IF(N(F206)=0,"⚠ أدخل قيمة العهدة",IF(P206&lt;0,"⛔ عجز / زيادة مصروفات "&amp;TEXT(-P206,"#,##0"),IF(COUNTIFS($B$8:$B$5007,B206,$A$8:$A$5007,"مصروف",$I$8:$I$5007,"&lt;&gt;مرفوض",$K$8:$K$5007,"&lt;&gt;نعم")&gt;0,"⚠ "&amp;COUNTIFS($B$8:$B$5007,B206,$A$8:$A$5007,"مصروف",$I$8:$I$5007,"&lt;&gt;مرفوض",$K$8:$K$5007,"&lt;&gt;نعم")&amp;" مصروف غير مسوى",IF(L206="تمت التسوية",IF(P206=0,"✔ متوازنة وتمت التسوية","✔ تمت التسوية – متبقي "&amp;TEXT(P206,"#,##0")),IF(P206&gt;0,"متبقي "&amp;TEXT(P206,"#,##0"),"✔ متوازنة"))))),IF(R206=0,"⚠ أضف سطر عهدة أولًا",IF(OR(C206="",N(G206)=0),"⚠ أكمل التاريخ والقيمة",IF(S206="","⚠ التاريخ خارج السنة المالية",IF(H206="","⚠ اختر بند الموازنة",IF(I206="مرفوض","✖ مرفوض من المدير",IF(I206&lt;&gt;"موافق","⏳ بانتظار موافقة المدير",IF(K206&lt;&gt;"نعم","⚠ غير مسوى مع الحسابات","✔ معتمد ومسوى")))))))))</f>
        <v/>
      </c>
      <c r="R206">
        <f>N(R205)+IF(A206="عهدة",1,0)</f>
        <v/>
      </c>
      <c r="S206">
        <f>IF(C206="","",IF(AND(C206&gt;=DATE(2026,9,1),C206&lt;=DATE(2027,8,31)),(YEAR(C206)-2026)*12+MONTH(C206)-8,""))</f>
        <v/>
      </c>
      <c r="T206">
        <f>IF(AND(A206="مصروف",R206&gt;0,I206="موافق",S206&lt;&gt;"",H206&lt;&gt;""),N(G206),0)</f>
        <v/>
      </c>
    </row>
    <row r="207">
      <c r="A207" s="19" t="n"/>
      <c r="B207" s="20">
        <f>IF(A207="","",IF(R207=0,"⚠ أضف سطر عهدة أولًا","DMT-"&amp;TEXT(R207,"000")))</f>
        <v/>
      </c>
      <c r="C207" s="21" t="n"/>
      <c r="D207" s="20">
        <f>IF(C207="","",IF(S207="","خارج السنة المالية",INDEX(القوائم!$D$2:$D$13,S207)))</f>
        <v/>
      </c>
      <c r="E207" s="22" t="n"/>
      <c r="F207" s="23" t="n"/>
      <c r="G207" s="23" t="n"/>
      <c r="H207" s="22" t="n"/>
      <c r="I207" s="19" t="n"/>
      <c r="J207" s="21" t="n"/>
      <c r="K207" s="19" t="n"/>
      <c r="L207" s="19" t="n"/>
      <c r="M207" s="21" t="n"/>
      <c r="N207" s="22" t="n"/>
      <c r="O207" s="24">
        <f>IF(A207&lt;&gt;"عهدة","",SUMIFS($G$8:$G$5007,$B$8:$B$5007,B207,$A$8:$A$5007,"مصروف",$I$8:$I$5007,"&lt;&gt;مرفوض"))</f>
        <v/>
      </c>
      <c r="P207" s="25">
        <f>IF(A207&lt;&gt;"عهدة","",N(F207)-O207)</f>
        <v/>
      </c>
      <c r="Q207" s="26">
        <f>IF(A207="","",IF(A207="عهدة",IF(N(F207)=0,"⚠ أدخل قيمة العهدة",IF(P207&lt;0,"⛔ عجز / زيادة مصروفات "&amp;TEXT(-P207,"#,##0"),IF(COUNTIFS($B$8:$B$5007,B207,$A$8:$A$5007,"مصروف",$I$8:$I$5007,"&lt;&gt;مرفوض",$K$8:$K$5007,"&lt;&gt;نعم")&gt;0,"⚠ "&amp;COUNTIFS($B$8:$B$5007,B207,$A$8:$A$5007,"مصروف",$I$8:$I$5007,"&lt;&gt;مرفوض",$K$8:$K$5007,"&lt;&gt;نعم")&amp;" مصروف غير مسوى",IF(L207="تمت التسوية",IF(P207=0,"✔ متوازنة وتمت التسوية","✔ تمت التسوية – متبقي "&amp;TEXT(P207,"#,##0")),IF(P207&gt;0,"متبقي "&amp;TEXT(P207,"#,##0"),"✔ متوازنة"))))),IF(R207=0,"⚠ أضف سطر عهدة أولًا",IF(OR(C207="",N(G207)=0),"⚠ أكمل التاريخ والقيمة",IF(S207="","⚠ التاريخ خارج السنة المالية",IF(H207="","⚠ اختر بند الموازنة",IF(I207="مرفوض","✖ مرفوض من المدير",IF(I207&lt;&gt;"موافق","⏳ بانتظار موافقة المدير",IF(K207&lt;&gt;"نعم","⚠ غير مسوى مع الحسابات","✔ معتمد ومسوى")))))))))</f>
        <v/>
      </c>
      <c r="R207">
        <f>N(R206)+IF(A207="عهدة",1,0)</f>
        <v/>
      </c>
      <c r="S207">
        <f>IF(C207="","",IF(AND(C207&gt;=DATE(2026,9,1),C207&lt;=DATE(2027,8,31)),(YEAR(C207)-2026)*12+MONTH(C207)-8,""))</f>
        <v/>
      </c>
      <c r="T207">
        <f>IF(AND(A207="مصروف",R207&gt;0,I207="موافق",S207&lt;&gt;"",H207&lt;&gt;""),N(G207),0)</f>
        <v/>
      </c>
    </row>
    <row r="208">
      <c r="A208" s="19" t="n"/>
      <c r="B208" s="20">
        <f>IF(A208="","",IF(R208=0,"⚠ أضف سطر عهدة أولًا","DMT-"&amp;TEXT(R208,"000")))</f>
        <v/>
      </c>
      <c r="C208" s="21" t="n"/>
      <c r="D208" s="20">
        <f>IF(C208="","",IF(S208="","خارج السنة المالية",INDEX(القوائم!$D$2:$D$13,S208)))</f>
        <v/>
      </c>
      <c r="E208" s="22" t="n"/>
      <c r="F208" s="23" t="n"/>
      <c r="G208" s="23" t="n"/>
      <c r="H208" s="22" t="n"/>
      <c r="I208" s="19" t="n"/>
      <c r="J208" s="21" t="n"/>
      <c r="K208" s="19" t="n"/>
      <c r="L208" s="19" t="n"/>
      <c r="M208" s="21" t="n"/>
      <c r="N208" s="22" t="n"/>
      <c r="O208" s="24">
        <f>IF(A208&lt;&gt;"عهدة","",SUMIFS($G$8:$G$5007,$B$8:$B$5007,B208,$A$8:$A$5007,"مصروف",$I$8:$I$5007,"&lt;&gt;مرفوض"))</f>
        <v/>
      </c>
      <c r="P208" s="25">
        <f>IF(A208&lt;&gt;"عهدة","",N(F208)-O208)</f>
        <v/>
      </c>
      <c r="Q208" s="26">
        <f>IF(A208="","",IF(A208="عهدة",IF(N(F208)=0,"⚠ أدخل قيمة العهدة",IF(P208&lt;0,"⛔ عجز / زيادة مصروفات "&amp;TEXT(-P208,"#,##0"),IF(COUNTIFS($B$8:$B$5007,B208,$A$8:$A$5007,"مصروف",$I$8:$I$5007,"&lt;&gt;مرفوض",$K$8:$K$5007,"&lt;&gt;نعم")&gt;0,"⚠ "&amp;COUNTIFS($B$8:$B$5007,B208,$A$8:$A$5007,"مصروف",$I$8:$I$5007,"&lt;&gt;مرفوض",$K$8:$K$5007,"&lt;&gt;نعم")&amp;" مصروف غير مسوى",IF(L208="تمت التسوية",IF(P208=0,"✔ متوازنة وتمت التسوية","✔ تمت التسوية – متبقي "&amp;TEXT(P208,"#,##0")),IF(P208&gt;0,"متبقي "&amp;TEXT(P208,"#,##0"),"✔ متوازنة"))))),IF(R208=0,"⚠ أضف سطر عهدة أولًا",IF(OR(C208="",N(G208)=0),"⚠ أكمل التاريخ والقيمة",IF(S208="","⚠ التاريخ خارج السنة المالية",IF(H208="","⚠ اختر بند الموازنة",IF(I208="مرفوض","✖ مرفوض من المدير",IF(I208&lt;&gt;"موافق","⏳ بانتظار موافقة المدير",IF(K208&lt;&gt;"نعم","⚠ غير مسوى مع الحسابات","✔ معتمد ومسوى")))))))))</f>
        <v/>
      </c>
      <c r="R208">
        <f>N(R207)+IF(A208="عهدة",1,0)</f>
        <v/>
      </c>
      <c r="S208">
        <f>IF(C208="","",IF(AND(C208&gt;=DATE(2026,9,1),C208&lt;=DATE(2027,8,31)),(YEAR(C208)-2026)*12+MONTH(C208)-8,""))</f>
        <v/>
      </c>
      <c r="T208">
        <f>IF(AND(A208="مصروف",R208&gt;0,I208="موافق",S208&lt;&gt;"",H208&lt;&gt;""),N(G208),0)</f>
        <v/>
      </c>
    </row>
    <row r="209">
      <c r="A209" s="19" t="n"/>
      <c r="B209" s="20">
        <f>IF(A209="","",IF(R209=0,"⚠ أضف سطر عهدة أولًا","DMT-"&amp;TEXT(R209,"000")))</f>
        <v/>
      </c>
      <c r="C209" s="21" t="n"/>
      <c r="D209" s="20">
        <f>IF(C209="","",IF(S209="","خارج السنة المالية",INDEX(القوائم!$D$2:$D$13,S209)))</f>
        <v/>
      </c>
      <c r="E209" s="22" t="n"/>
      <c r="F209" s="23" t="n"/>
      <c r="G209" s="23" t="n"/>
      <c r="H209" s="22" t="n"/>
      <c r="I209" s="19" t="n"/>
      <c r="J209" s="21" t="n"/>
      <c r="K209" s="19" t="n"/>
      <c r="L209" s="19" t="n"/>
      <c r="M209" s="21" t="n"/>
      <c r="N209" s="22" t="n"/>
      <c r="O209" s="24">
        <f>IF(A209&lt;&gt;"عهدة","",SUMIFS($G$8:$G$5007,$B$8:$B$5007,B209,$A$8:$A$5007,"مصروف",$I$8:$I$5007,"&lt;&gt;مرفوض"))</f>
        <v/>
      </c>
      <c r="P209" s="25">
        <f>IF(A209&lt;&gt;"عهدة","",N(F209)-O209)</f>
        <v/>
      </c>
      <c r="Q209" s="26">
        <f>IF(A209="","",IF(A209="عهدة",IF(N(F209)=0,"⚠ أدخل قيمة العهدة",IF(P209&lt;0,"⛔ عجز / زيادة مصروفات "&amp;TEXT(-P209,"#,##0"),IF(COUNTIFS($B$8:$B$5007,B209,$A$8:$A$5007,"مصروف",$I$8:$I$5007,"&lt;&gt;مرفوض",$K$8:$K$5007,"&lt;&gt;نعم")&gt;0,"⚠ "&amp;COUNTIFS($B$8:$B$5007,B209,$A$8:$A$5007,"مصروف",$I$8:$I$5007,"&lt;&gt;مرفوض",$K$8:$K$5007,"&lt;&gt;نعم")&amp;" مصروف غير مسوى",IF(L209="تمت التسوية",IF(P209=0,"✔ متوازنة وتمت التسوية","✔ تمت التسوية – متبقي "&amp;TEXT(P209,"#,##0")),IF(P209&gt;0,"متبقي "&amp;TEXT(P209,"#,##0"),"✔ متوازنة"))))),IF(R209=0,"⚠ أضف سطر عهدة أولًا",IF(OR(C209="",N(G209)=0),"⚠ أكمل التاريخ والقيمة",IF(S209="","⚠ التاريخ خارج السنة المالية",IF(H209="","⚠ اختر بند الموازنة",IF(I209="مرفوض","✖ مرفوض من المدير",IF(I209&lt;&gt;"موافق","⏳ بانتظار موافقة المدير",IF(K209&lt;&gt;"نعم","⚠ غير مسوى مع الحسابات","✔ معتمد ومسوى")))))))))</f>
        <v/>
      </c>
      <c r="R209">
        <f>N(R208)+IF(A209="عهدة",1,0)</f>
        <v/>
      </c>
      <c r="S209">
        <f>IF(C209="","",IF(AND(C209&gt;=DATE(2026,9,1),C209&lt;=DATE(2027,8,31)),(YEAR(C209)-2026)*12+MONTH(C209)-8,""))</f>
        <v/>
      </c>
      <c r="T209">
        <f>IF(AND(A209="مصروف",R209&gt;0,I209="موافق",S209&lt;&gt;"",H209&lt;&gt;""),N(G209),0)</f>
        <v/>
      </c>
    </row>
    <row r="210">
      <c r="A210" s="19" t="n"/>
      <c r="B210" s="20">
        <f>IF(A210="","",IF(R210=0,"⚠ أضف سطر عهدة أولًا","DMT-"&amp;TEXT(R210,"000")))</f>
        <v/>
      </c>
      <c r="C210" s="21" t="n"/>
      <c r="D210" s="20">
        <f>IF(C210="","",IF(S210="","خارج السنة المالية",INDEX(القوائم!$D$2:$D$13,S210)))</f>
        <v/>
      </c>
      <c r="E210" s="22" t="n"/>
      <c r="F210" s="23" t="n"/>
      <c r="G210" s="23" t="n"/>
      <c r="H210" s="22" t="n"/>
      <c r="I210" s="19" t="n"/>
      <c r="J210" s="21" t="n"/>
      <c r="K210" s="19" t="n"/>
      <c r="L210" s="19" t="n"/>
      <c r="M210" s="21" t="n"/>
      <c r="N210" s="22" t="n"/>
      <c r="O210" s="24">
        <f>IF(A210&lt;&gt;"عهدة","",SUMIFS($G$8:$G$5007,$B$8:$B$5007,B210,$A$8:$A$5007,"مصروف",$I$8:$I$5007,"&lt;&gt;مرفوض"))</f>
        <v/>
      </c>
      <c r="P210" s="25">
        <f>IF(A210&lt;&gt;"عهدة","",N(F210)-O210)</f>
        <v/>
      </c>
      <c r="Q210" s="26">
        <f>IF(A210="","",IF(A210="عهدة",IF(N(F210)=0,"⚠ أدخل قيمة العهدة",IF(P210&lt;0,"⛔ عجز / زيادة مصروفات "&amp;TEXT(-P210,"#,##0"),IF(COUNTIFS($B$8:$B$5007,B210,$A$8:$A$5007,"مصروف",$I$8:$I$5007,"&lt;&gt;مرفوض",$K$8:$K$5007,"&lt;&gt;نعم")&gt;0,"⚠ "&amp;COUNTIFS($B$8:$B$5007,B210,$A$8:$A$5007,"مصروف",$I$8:$I$5007,"&lt;&gt;مرفوض",$K$8:$K$5007,"&lt;&gt;نعم")&amp;" مصروف غير مسوى",IF(L210="تمت التسوية",IF(P210=0,"✔ متوازنة وتمت التسوية","✔ تمت التسوية – متبقي "&amp;TEXT(P210,"#,##0")),IF(P210&gt;0,"متبقي "&amp;TEXT(P210,"#,##0"),"✔ متوازنة"))))),IF(R210=0,"⚠ أضف سطر عهدة أولًا",IF(OR(C210="",N(G210)=0),"⚠ أكمل التاريخ والقيمة",IF(S210="","⚠ التاريخ خارج السنة المالية",IF(H210="","⚠ اختر بند الموازنة",IF(I210="مرفوض","✖ مرفوض من المدير",IF(I210&lt;&gt;"موافق","⏳ بانتظار موافقة المدير",IF(K210&lt;&gt;"نعم","⚠ غير مسوى مع الحسابات","✔ معتمد ومسوى")))))))))</f>
        <v/>
      </c>
      <c r="R210">
        <f>N(R209)+IF(A210="عهدة",1,0)</f>
        <v/>
      </c>
      <c r="S210">
        <f>IF(C210="","",IF(AND(C210&gt;=DATE(2026,9,1),C210&lt;=DATE(2027,8,31)),(YEAR(C210)-2026)*12+MONTH(C210)-8,""))</f>
        <v/>
      </c>
      <c r="T210">
        <f>IF(AND(A210="مصروف",R210&gt;0,I210="موافق",S210&lt;&gt;"",H210&lt;&gt;""),N(G210),0)</f>
        <v/>
      </c>
    </row>
    <row r="211">
      <c r="A211" s="19" t="n"/>
      <c r="B211" s="20">
        <f>IF(A211="","",IF(R211=0,"⚠ أضف سطر عهدة أولًا","DMT-"&amp;TEXT(R211,"000")))</f>
        <v/>
      </c>
      <c r="C211" s="21" t="n"/>
      <c r="D211" s="20">
        <f>IF(C211="","",IF(S211="","خارج السنة المالية",INDEX(القوائم!$D$2:$D$13,S211)))</f>
        <v/>
      </c>
      <c r="E211" s="22" t="n"/>
      <c r="F211" s="23" t="n"/>
      <c r="G211" s="23" t="n"/>
      <c r="H211" s="22" t="n"/>
      <c r="I211" s="19" t="n"/>
      <c r="J211" s="21" t="n"/>
      <c r="K211" s="19" t="n"/>
      <c r="L211" s="19" t="n"/>
      <c r="M211" s="21" t="n"/>
      <c r="N211" s="22" t="n"/>
      <c r="O211" s="24">
        <f>IF(A211&lt;&gt;"عهدة","",SUMIFS($G$8:$G$5007,$B$8:$B$5007,B211,$A$8:$A$5007,"مصروف",$I$8:$I$5007,"&lt;&gt;مرفوض"))</f>
        <v/>
      </c>
      <c r="P211" s="25">
        <f>IF(A211&lt;&gt;"عهدة","",N(F211)-O211)</f>
        <v/>
      </c>
      <c r="Q211" s="26">
        <f>IF(A211="","",IF(A211="عهدة",IF(N(F211)=0,"⚠ أدخل قيمة العهدة",IF(P211&lt;0,"⛔ عجز / زيادة مصروفات "&amp;TEXT(-P211,"#,##0"),IF(COUNTIFS($B$8:$B$5007,B211,$A$8:$A$5007,"مصروف",$I$8:$I$5007,"&lt;&gt;مرفوض",$K$8:$K$5007,"&lt;&gt;نعم")&gt;0,"⚠ "&amp;COUNTIFS($B$8:$B$5007,B211,$A$8:$A$5007,"مصروف",$I$8:$I$5007,"&lt;&gt;مرفوض",$K$8:$K$5007,"&lt;&gt;نعم")&amp;" مصروف غير مسوى",IF(L211="تمت التسوية",IF(P211=0,"✔ متوازنة وتمت التسوية","✔ تمت التسوية – متبقي "&amp;TEXT(P211,"#,##0")),IF(P211&gt;0,"متبقي "&amp;TEXT(P211,"#,##0"),"✔ متوازنة"))))),IF(R211=0,"⚠ أضف سطر عهدة أولًا",IF(OR(C211="",N(G211)=0),"⚠ أكمل التاريخ والقيمة",IF(S211="","⚠ التاريخ خارج السنة المالية",IF(H211="","⚠ اختر بند الموازنة",IF(I211="مرفوض","✖ مرفوض من المدير",IF(I211&lt;&gt;"موافق","⏳ بانتظار موافقة المدير",IF(K211&lt;&gt;"نعم","⚠ غير مسوى مع الحسابات","✔ معتمد ومسوى")))))))))</f>
        <v/>
      </c>
      <c r="R211">
        <f>N(R210)+IF(A211="عهدة",1,0)</f>
        <v/>
      </c>
      <c r="S211">
        <f>IF(C211="","",IF(AND(C211&gt;=DATE(2026,9,1),C211&lt;=DATE(2027,8,31)),(YEAR(C211)-2026)*12+MONTH(C211)-8,""))</f>
        <v/>
      </c>
      <c r="T211">
        <f>IF(AND(A211="مصروف",R211&gt;0,I211="موافق",S211&lt;&gt;"",H211&lt;&gt;""),N(G211),0)</f>
        <v/>
      </c>
    </row>
    <row r="212">
      <c r="A212" s="19" t="n"/>
      <c r="B212" s="20">
        <f>IF(A212="","",IF(R212=0,"⚠ أضف سطر عهدة أولًا","DMT-"&amp;TEXT(R212,"000")))</f>
        <v/>
      </c>
      <c r="C212" s="21" t="n"/>
      <c r="D212" s="20">
        <f>IF(C212="","",IF(S212="","خارج السنة المالية",INDEX(القوائم!$D$2:$D$13,S212)))</f>
        <v/>
      </c>
      <c r="E212" s="22" t="n"/>
      <c r="F212" s="23" t="n"/>
      <c r="G212" s="23" t="n"/>
      <c r="H212" s="22" t="n"/>
      <c r="I212" s="19" t="n"/>
      <c r="J212" s="21" t="n"/>
      <c r="K212" s="19" t="n"/>
      <c r="L212" s="19" t="n"/>
      <c r="M212" s="21" t="n"/>
      <c r="N212" s="22" t="n"/>
      <c r="O212" s="24">
        <f>IF(A212&lt;&gt;"عهدة","",SUMIFS($G$8:$G$5007,$B$8:$B$5007,B212,$A$8:$A$5007,"مصروف",$I$8:$I$5007,"&lt;&gt;مرفوض"))</f>
        <v/>
      </c>
      <c r="P212" s="25">
        <f>IF(A212&lt;&gt;"عهدة","",N(F212)-O212)</f>
        <v/>
      </c>
      <c r="Q212" s="26">
        <f>IF(A212="","",IF(A212="عهدة",IF(N(F212)=0,"⚠ أدخل قيمة العهدة",IF(P212&lt;0,"⛔ عجز / زيادة مصروفات "&amp;TEXT(-P212,"#,##0"),IF(COUNTIFS($B$8:$B$5007,B212,$A$8:$A$5007,"مصروف",$I$8:$I$5007,"&lt;&gt;مرفوض",$K$8:$K$5007,"&lt;&gt;نعم")&gt;0,"⚠ "&amp;COUNTIFS($B$8:$B$5007,B212,$A$8:$A$5007,"مصروف",$I$8:$I$5007,"&lt;&gt;مرفوض",$K$8:$K$5007,"&lt;&gt;نعم")&amp;" مصروف غير مسوى",IF(L212="تمت التسوية",IF(P212=0,"✔ متوازنة وتمت التسوية","✔ تمت التسوية – متبقي "&amp;TEXT(P212,"#,##0")),IF(P212&gt;0,"متبقي "&amp;TEXT(P212,"#,##0"),"✔ متوازنة"))))),IF(R212=0,"⚠ أضف سطر عهدة أولًا",IF(OR(C212="",N(G212)=0),"⚠ أكمل التاريخ والقيمة",IF(S212="","⚠ التاريخ خارج السنة المالية",IF(H212="","⚠ اختر بند الموازنة",IF(I212="مرفوض","✖ مرفوض من المدير",IF(I212&lt;&gt;"موافق","⏳ بانتظار موافقة المدير",IF(K212&lt;&gt;"نعم","⚠ غير مسوى مع الحسابات","✔ معتمد ومسوى")))))))))</f>
        <v/>
      </c>
      <c r="R212">
        <f>N(R211)+IF(A212="عهدة",1,0)</f>
        <v/>
      </c>
      <c r="S212">
        <f>IF(C212="","",IF(AND(C212&gt;=DATE(2026,9,1),C212&lt;=DATE(2027,8,31)),(YEAR(C212)-2026)*12+MONTH(C212)-8,""))</f>
        <v/>
      </c>
      <c r="T212">
        <f>IF(AND(A212="مصروف",R212&gt;0,I212="موافق",S212&lt;&gt;"",H212&lt;&gt;""),N(G212),0)</f>
        <v/>
      </c>
    </row>
    <row r="213">
      <c r="A213" s="19" t="n"/>
      <c r="B213" s="20">
        <f>IF(A213="","",IF(R213=0,"⚠ أضف سطر عهدة أولًا","DMT-"&amp;TEXT(R213,"000")))</f>
        <v/>
      </c>
      <c r="C213" s="21" t="n"/>
      <c r="D213" s="20">
        <f>IF(C213="","",IF(S213="","خارج السنة المالية",INDEX(القوائم!$D$2:$D$13,S213)))</f>
        <v/>
      </c>
      <c r="E213" s="22" t="n"/>
      <c r="F213" s="23" t="n"/>
      <c r="G213" s="23" t="n"/>
      <c r="H213" s="22" t="n"/>
      <c r="I213" s="19" t="n"/>
      <c r="J213" s="21" t="n"/>
      <c r="K213" s="19" t="n"/>
      <c r="L213" s="19" t="n"/>
      <c r="M213" s="21" t="n"/>
      <c r="N213" s="22" t="n"/>
      <c r="O213" s="24">
        <f>IF(A213&lt;&gt;"عهدة","",SUMIFS($G$8:$G$5007,$B$8:$B$5007,B213,$A$8:$A$5007,"مصروف",$I$8:$I$5007,"&lt;&gt;مرفوض"))</f>
        <v/>
      </c>
      <c r="P213" s="25">
        <f>IF(A213&lt;&gt;"عهدة","",N(F213)-O213)</f>
        <v/>
      </c>
      <c r="Q213" s="26">
        <f>IF(A213="","",IF(A213="عهدة",IF(N(F213)=0,"⚠ أدخل قيمة العهدة",IF(P213&lt;0,"⛔ عجز / زيادة مصروفات "&amp;TEXT(-P213,"#,##0"),IF(COUNTIFS($B$8:$B$5007,B213,$A$8:$A$5007,"مصروف",$I$8:$I$5007,"&lt;&gt;مرفوض",$K$8:$K$5007,"&lt;&gt;نعم")&gt;0,"⚠ "&amp;COUNTIFS($B$8:$B$5007,B213,$A$8:$A$5007,"مصروف",$I$8:$I$5007,"&lt;&gt;مرفوض",$K$8:$K$5007,"&lt;&gt;نعم")&amp;" مصروف غير مسوى",IF(L213="تمت التسوية",IF(P213=0,"✔ متوازنة وتمت التسوية","✔ تمت التسوية – متبقي "&amp;TEXT(P213,"#,##0")),IF(P213&gt;0,"متبقي "&amp;TEXT(P213,"#,##0"),"✔ متوازنة"))))),IF(R213=0,"⚠ أضف سطر عهدة أولًا",IF(OR(C213="",N(G213)=0),"⚠ أكمل التاريخ والقيمة",IF(S213="","⚠ التاريخ خارج السنة المالية",IF(H213="","⚠ اختر بند الموازنة",IF(I213="مرفوض","✖ مرفوض من المدير",IF(I213&lt;&gt;"موافق","⏳ بانتظار موافقة المدير",IF(K213&lt;&gt;"نعم","⚠ غير مسوى مع الحسابات","✔ معتمد ومسوى")))))))))</f>
        <v/>
      </c>
      <c r="R213">
        <f>N(R212)+IF(A213="عهدة",1,0)</f>
        <v/>
      </c>
      <c r="S213">
        <f>IF(C213="","",IF(AND(C213&gt;=DATE(2026,9,1),C213&lt;=DATE(2027,8,31)),(YEAR(C213)-2026)*12+MONTH(C213)-8,""))</f>
        <v/>
      </c>
      <c r="T213">
        <f>IF(AND(A213="مصروف",R213&gt;0,I213="موافق",S213&lt;&gt;"",H213&lt;&gt;""),N(G213),0)</f>
        <v/>
      </c>
    </row>
    <row r="214">
      <c r="A214" s="19" t="n"/>
      <c r="B214" s="20">
        <f>IF(A214="","",IF(R214=0,"⚠ أضف سطر عهدة أولًا","DMT-"&amp;TEXT(R214,"000")))</f>
        <v/>
      </c>
      <c r="C214" s="21" t="n"/>
      <c r="D214" s="20">
        <f>IF(C214="","",IF(S214="","خارج السنة المالية",INDEX(القوائم!$D$2:$D$13,S214)))</f>
        <v/>
      </c>
      <c r="E214" s="22" t="n"/>
      <c r="F214" s="23" t="n"/>
      <c r="G214" s="23" t="n"/>
      <c r="H214" s="22" t="n"/>
      <c r="I214" s="19" t="n"/>
      <c r="J214" s="21" t="n"/>
      <c r="K214" s="19" t="n"/>
      <c r="L214" s="19" t="n"/>
      <c r="M214" s="21" t="n"/>
      <c r="N214" s="22" t="n"/>
      <c r="O214" s="24">
        <f>IF(A214&lt;&gt;"عهدة","",SUMIFS($G$8:$G$5007,$B$8:$B$5007,B214,$A$8:$A$5007,"مصروف",$I$8:$I$5007,"&lt;&gt;مرفوض"))</f>
        <v/>
      </c>
      <c r="P214" s="25">
        <f>IF(A214&lt;&gt;"عهدة","",N(F214)-O214)</f>
        <v/>
      </c>
      <c r="Q214" s="26">
        <f>IF(A214="","",IF(A214="عهدة",IF(N(F214)=0,"⚠ أدخل قيمة العهدة",IF(P214&lt;0,"⛔ عجز / زيادة مصروفات "&amp;TEXT(-P214,"#,##0"),IF(COUNTIFS($B$8:$B$5007,B214,$A$8:$A$5007,"مصروف",$I$8:$I$5007,"&lt;&gt;مرفوض",$K$8:$K$5007,"&lt;&gt;نعم")&gt;0,"⚠ "&amp;COUNTIFS($B$8:$B$5007,B214,$A$8:$A$5007,"مصروف",$I$8:$I$5007,"&lt;&gt;مرفوض",$K$8:$K$5007,"&lt;&gt;نعم")&amp;" مصروف غير مسوى",IF(L214="تمت التسوية",IF(P214=0,"✔ متوازنة وتمت التسوية","✔ تمت التسوية – متبقي "&amp;TEXT(P214,"#,##0")),IF(P214&gt;0,"متبقي "&amp;TEXT(P214,"#,##0"),"✔ متوازنة"))))),IF(R214=0,"⚠ أضف سطر عهدة أولًا",IF(OR(C214="",N(G214)=0),"⚠ أكمل التاريخ والقيمة",IF(S214="","⚠ التاريخ خارج السنة المالية",IF(H214="","⚠ اختر بند الموازنة",IF(I214="مرفوض","✖ مرفوض من المدير",IF(I214&lt;&gt;"موافق","⏳ بانتظار موافقة المدير",IF(K214&lt;&gt;"نعم","⚠ غير مسوى مع الحسابات","✔ معتمد ومسوى")))))))))</f>
        <v/>
      </c>
      <c r="R214">
        <f>N(R213)+IF(A214="عهدة",1,0)</f>
        <v/>
      </c>
      <c r="S214">
        <f>IF(C214="","",IF(AND(C214&gt;=DATE(2026,9,1),C214&lt;=DATE(2027,8,31)),(YEAR(C214)-2026)*12+MONTH(C214)-8,""))</f>
        <v/>
      </c>
      <c r="T214">
        <f>IF(AND(A214="مصروف",R214&gt;0,I214="موافق",S214&lt;&gt;"",H214&lt;&gt;""),N(G214),0)</f>
        <v/>
      </c>
    </row>
    <row r="215">
      <c r="A215" s="19" t="n"/>
      <c r="B215" s="20">
        <f>IF(A215="","",IF(R215=0,"⚠ أضف سطر عهدة أولًا","DMT-"&amp;TEXT(R215,"000")))</f>
        <v/>
      </c>
      <c r="C215" s="21" t="n"/>
      <c r="D215" s="20">
        <f>IF(C215="","",IF(S215="","خارج السنة المالية",INDEX(القوائم!$D$2:$D$13,S215)))</f>
        <v/>
      </c>
      <c r="E215" s="22" t="n"/>
      <c r="F215" s="23" t="n"/>
      <c r="G215" s="23" t="n"/>
      <c r="H215" s="22" t="n"/>
      <c r="I215" s="19" t="n"/>
      <c r="J215" s="21" t="n"/>
      <c r="K215" s="19" t="n"/>
      <c r="L215" s="19" t="n"/>
      <c r="M215" s="21" t="n"/>
      <c r="N215" s="22" t="n"/>
      <c r="O215" s="24">
        <f>IF(A215&lt;&gt;"عهدة","",SUMIFS($G$8:$G$5007,$B$8:$B$5007,B215,$A$8:$A$5007,"مصروف",$I$8:$I$5007,"&lt;&gt;مرفوض"))</f>
        <v/>
      </c>
      <c r="P215" s="25">
        <f>IF(A215&lt;&gt;"عهدة","",N(F215)-O215)</f>
        <v/>
      </c>
      <c r="Q215" s="26">
        <f>IF(A215="","",IF(A215="عهدة",IF(N(F215)=0,"⚠ أدخل قيمة العهدة",IF(P215&lt;0,"⛔ عجز / زيادة مصروفات "&amp;TEXT(-P215,"#,##0"),IF(COUNTIFS($B$8:$B$5007,B215,$A$8:$A$5007,"مصروف",$I$8:$I$5007,"&lt;&gt;مرفوض",$K$8:$K$5007,"&lt;&gt;نعم")&gt;0,"⚠ "&amp;COUNTIFS($B$8:$B$5007,B215,$A$8:$A$5007,"مصروف",$I$8:$I$5007,"&lt;&gt;مرفوض",$K$8:$K$5007,"&lt;&gt;نعم")&amp;" مصروف غير مسوى",IF(L215="تمت التسوية",IF(P215=0,"✔ متوازنة وتمت التسوية","✔ تمت التسوية – متبقي "&amp;TEXT(P215,"#,##0")),IF(P215&gt;0,"متبقي "&amp;TEXT(P215,"#,##0"),"✔ متوازنة"))))),IF(R215=0,"⚠ أضف سطر عهدة أولًا",IF(OR(C215="",N(G215)=0),"⚠ أكمل التاريخ والقيمة",IF(S215="","⚠ التاريخ خارج السنة المالية",IF(H215="","⚠ اختر بند الموازنة",IF(I215="مرفوض","✖ مرفوض من المدير",IF(I215&lt;&gt;"موافق","⏳ بانتظار موافقة المدير",IF(K215&lt;&gt;"نعم","⚠ غير مسوى مع الحسابات","✔ معتمد ومسوى")))))))))</f>
        <v/>
      </c>
      <c r="R215">
        <f>N(R214)+IF(A215="عهدة",1,0)</f>
        <v/>
      </c>
      <c r="S215">
        <f>IF(C215="","",IF(AND(C215&gt;=DATE(2026,9,1),C215&lt;=DATE(2027,8,31)),(YEAR(C215)-2026)*12+MONTH(C215)-8,""))</f>
        <v/>
      </c>
      <c r="T215">
        <f>IF(AND(A215="مصروف",R215&gt;0,I215="موافق",S215&lt;&gt;"",H215&lt;&gt;""),N(G215),0)</f>
        <v/>
      </c>
    </row>
    <row r="216">
      <c r="A216" s="19" t="n"/>
      <c r="B216" s="20">
        <f>IF(A216="","",IF(R216=0,"⚠ أضف سطر عهدة أولًا","DMT-"&amp;TEXT(R216,"000")))</f>
        <v/>
      </c>
      <c r="C216" s="21" t="n"/>
      <c r="D216" s="20">
        <f>IF(C216="","",IF(S216="","خارج السنة المالية",INDEX(القوائم!$D$2:$D$13,S216)))</f>
        <v/>
      </c>
      <c r="E216" s="22" t="n"/>
      <c r="F216" s="23" t="n"/>
      <c r="G216" s="23" t="n"/>
      <c r="H216" s="22" t="n"/>
      <c r="I216" s="19" t="n"/>
      <c r="J216" s="21" t="n"/>
      <c r="K216" s="19" t="n"/>
      <c r="L216" s="19" t="n"/>
      <c r="M216" s="21" t="n"/>
      <c r="N216" s="22" t="n"/>
      <c r="O216" s="24">
        <f>IF(A216&lt;&gt;"عهدة","",SUMIFS($G$8:$G$5007,$B$8:$B$5007,B216,$A$8:$A$5007,"مصروف",$I$8:$I$5007,"&lt;&gt;مرفوض"))</f>
        <v/>
      </c>
      <c r="P216" s="25">
        <f>IF(A216&lt;&gt;"عهدة","",N(F216)-O216)</f>
        <v/>
      </c>
      <c r="Q216" s="26">
        <f>IF(A216="","",IF(A216="عهدة",IF(N(F216)=0,"⚠ أدخل قيمة العهدة",IF(P216&lt;0,"⛔ عجز / زيادة مصروفات "&amp;TEXT(-P216,"#,##0"),IF(COUNTIFS($B$8:$B$5007,B216,$A$8:$A$5007,"مصروف",$I$8:$I$5007,"&lt;&gt;مرفوض",$K$8:$K$5007,"&lt;&gt;نعم")&gt;0,"⚠ "&amp;COUNTIFS($B$8:$B$5007,B216,$A$8:$A$5007,"مصروف",$I$8:$I$5007,"&lt;&gt;مرفوض",$K$8:$K$5007,"&lt;&gt;نعم")&amp;" مصروف غير مسوى",IF(L216="تمت التسوية",IF(P216=0,"✔ متوازنة وتمت التسوية","✔ تمت التسوية – متبقي "&amp;TEXT(P216,"#,##0")),IF(P216&gt;0,"متبقي "&amp;TEXT(P216,"#,##0"),"✔ متوازنة"))))),IF(R216=0,"⚠ أضف سطر عهدة أولًا",IF(OR(C216="",N(G216)=0),"⚠ أكمل التاريخ والقيمة",IF(S216="","⚠ التاريخ خارج السنة المالية",IF(H216="","⚠ اختر بند الموازنة",IF(I216="مرفوض","✖ مرفوض من المدير",IF(I216&lt;&gt;"موافق","⏳ بانتظار موافقة المدير",IF(K216&lt;&gt;"نعم","⚠ غير مسوى مع الحسابات","✔ معتمد ومسوى")))))))))</f>
        <v/>
      </c>
      <c r="R216">
        <f>N(R215)+IF(A216="عهدة",1,0)</f>
        <v/>
      </c>
      <c r="S216">
        <f>IF(C216="","",IF(AND(C216&gt;=DATE(2026,9,1),C216&lt;=DATE(2027,8,31)),(YEAR(C216)-2026)*12+MONTH(C216)-8,""))</f>
        <v/>
      </c>
      <c r="T216">
        <f>IF(AND(A216="مصروف",R216&gt;0,I216="موافق",S216&lt;&gt;"",H216&lt;&gt;""),N(G216),0)</f>
        <v/>
      </c>
    </row>
    <row r="217">
      <c r="A217" s="19" t="n"/>
      <c r="B217" s="20">
        <f>IF(A217="","",IF(R217=0,"⚠ أضف سطر عهدة أولًا","DMT-"&amp;TEXT(R217,"000")))</f>
        <v/>
      </c>
      <c r="C217" s="21" t="n"/>
      <c r="D217" s="20">
        <f>IF(C217="","",IF(S217="","خارج السنة المالية",INDEX(القوائم!$D$2:$D$13,S217)))</f>
        <v/>
      </c>
      <c r="E217" s="22" t="n"/>
      <c r="F217" s="23" t="n"/>
      <c r="G217" s="23" t="n"/>
      <c r="H217" s="22" t="n"/>
      <c r="I217" s="19" t="n"/>
      <c r="J217" s="21" t="n"/>
      <c r="K217" s="19" t="n"/>
      <c r="L217" s="19" t="n"/>
      <c r="M217" s="21" t="n"/>
      <c r="N217" s="22" t="n"/>
      <c r="O217" s="24">
        <f>IF(A217&lt;&gt;"عهدة","",SUMIFS($G$8:$G$5007,$B$8:$B$5007,B217,$A$8:$A$5007,"مصروف",$I$8:$I$5007,"&lt;&gt;مرفوض"))</f>
        <v/>
      </c>
      <c r="P217" s="25">
        <f>IF(A217&lt;&gt;"عهدة","",N(F217)-O217)</f>
        <v/>
      </c>
      <c r="Q217" s="26">
        <f>IF(A217="","",IF(A217="عهدة",IF(N(F217)=0,"⚠ أدخل قيمة العهدة",IF(P217&lt;0,"⛔ عجز / زيادة مصروفات "&amp;TEXT(-P217,"#,##0"),IF(COUNTIFS($B$8:$B$5007,B217,$A$8:$A$5007,"مصروف",$I$8:$I$5007,"&lt;&gt;مرفوض",$K$8:$K$5007,"&lt;&gt;نعم")&gt;0,"⚠ "&amp;COUNTIFS($B$8:$B$5007,B217,$A$8:$A$5007,"مصروف",$I$8:$I$5007,"&lt;&gt;مرفوض",$K$8:$K$5007,"&lt;&gt;نعم")&amp;" مصروف غير مسوى",IF(L217="تمت التسوية",IF(P217=0,"✔ متوازنة وتمت التسوية","✔ تمت التسوية – متبقي "&amp;TEXT(P217,"#,##0")),IF(P217&gt;0,"متبقي "&amp;TEXT(P217,"#,##0"),"✔ متوازنة"))))),IF(R217=0,"⚠ أضف سطر عهدة أولًا",IF(OR(C217="",N(G217)=0),"⚠ أكمل التاريخ والقيمة",IF(S217="","⚠ التاريخ خارج السنة المالية",IF(H217="","⚠ اختر بند الموازنة",IF(I217="مرفوض","✖ مرفوض من المدير",IF(I217&lt;&gt;"موافق","⏳ بانتظار موافقة المدير",IF(K217&lt;&gt;"نعم","⚠ غير مسوى مع الحسابات","✔ معتمد ومسوى")))))))))</f>
        <v/>
      </c>
      <c r="R217">
        <f>N(R216)+IF(A217="عهدة",1,0)</f>
        <v/>
      </c>
      <c r="S217">
        <f>IF(C217="","",IF(AND(C217&gt;=DATE(2026,9,1),C217&lt;=DATE(2027,8,31)),(YEAR(C217)-2026)*12+MONTH(C217)-8,""))</f>
        <v/>
      </c>
      <c r="T217">
        <f>IF(AND(A217="مصروف",R217&gt;0,I217="موافق",S217&lt;&gt;"",H217&lt;&gt;""),N(G217),0)</f>
        <v/>
      </c>
    </row>
    <row r="218">
      <c r="A218" s="19" t="n"/>
      <c r="B218" s="20">
        <f>IF(A218="","",IF(R218=0,"⚠ أضف سطر عهدة أولًا","DMT-"&amp;TEXT(R218,"000")))</f>
        <v/>
      </c>
      <c r="C218" s="21" t="n"/>
      <c r="D218" s="20">
        <f>IF(C218="","",IF(S218="","خارج السنة المالية",INDEX(القوائم!$D$2:$D$13,S218)))</f>
        <v/>
      </c>
      <c r="E218" s="22" t="n"/>
      <c r="F218" s="23" t="n"/>
      <c r="G218" s="23" t="n"/>
      <c r="H218" s="22" t="n"/>
      <c r="I218" s="19" t="n"/>
      <c r="J218" s="21" t="n"/>
      <c r="K218" s="19" t="n"/>
      <c r="L218" s="19" t="n"/>
      <c r="M218" s="21" t="n"/>
      <c r="N218" s="22" t="n"/>
      <c r="O218" s="24">
        <f>IF(A218&lt;&gt;"عهدة","",SUMIFS($G$8:$G$5007,$B$8:$B$5007,B218,$A$8:$A$5007,"مصروف",$I$8:$I$5007,"&lt;&gt;مرفوض"))</f>
        <v/>
      </c>
      <c r="P218" s="25">
        <f>IF(A218&lt;&gt;"عهدة","",N(F218)-O218)</f>
        <v/>
      </c>
      <c r="Q218" s="26">
        <f>IF(A218="","",IF(A218="عهدة",IF(N(F218)=0,"⚠ أدخل قيمة العهدة",IF(P218&lt;0,"⛔ عجز / زيادة مصروفات "&amp;TEXT(-P218,"#,##0"),IF(COUNTIFS($B$8:$B$5007,B218,$A$8:$A$5007,"مصروف",$I$8:$I$5007,"&lt;&gt;مرفوض",$K$8:$K$5007,"&lt;&gt;نعم")&gt;0,"⚠ "&amp;COUNTIFS($B$8:$B$5007,B218,$A$8:$A$5007,"مصروف",$I$8:$I$5007,"&lt;&gt;مرفوض",$K$8:$K$5007,"&lt;&gt;نعم")&amp;" مصروف غير مسوى",IF(L218="تمت التسوية",IF(P218=0,"✔ متوازنة وتمت التسوية","✔ تمت التسوية – متبقي "&amp;TEXT(P218,"#,##0")),IF(P218&gt;0,"متبقي "&amp;TEXT(P218,"#,##0"),"✔ متوازنة"))))),IF(R218=0,"⚠ أضف سطر عهدة أولًا",IF(OR(C218="",N(G218)=0),"⚠ أكمل التاريخ والقيمة",IF(S218="","⚠ التاريخ خارج السنة المالية",IF(H218="","⚠ اختر بند الموازنة",IF(I218="مرفوض","✖ مرفوض من المدير",IF(I218&lt;&gt;"موافق","⏳ بانتظار موافقة المدير",IF(K218&lt;&gt;"نعم","⚠ غير مسوى مع الحسابات","✔ معتمد ومسوى")))))))))</f>
        <v/>
      </c>
      <c r="R218">
        <f>N(R217)+IF(A218="عهدة",1,0)</f>
        <v/>
      </c>
      <c r="S218">
        <f>IF(C218="","",IF(AND(C218&gt;=DATE(2026,9,1),C218&lt;=DATE(2027,8,31)),(YEAR(C218)-2026)*12+MONTH(C218)-8,""))</f>
        <v/>
      </c>
      <c r="T218">
        <f>IF(AND(A218="مصروف",R218&gt;0,I218="موافق",S218&lt;&gt;"",H218&lt;&gt;""),N(G218),0)</f>
        <v/>
      </c>
    </row>
    <row r="219">
      <c r="A219" s="19" t="n"/>
      <c r="B219" s="20">
        <f>IF(A219="","",IF(R219=0,"⚠ أضف سطر عهدة أولًا","DMT-"&amp;TEXT(R219,"000")))</f>
        <v/>
      </c>
      <c r="C219" s="21" t="n"/>
      <c r="D219" s="20">
        <f>IF(C219="","",IF(S219="","خارج السنة المالية",INDEX(القوائم!$D$2:$D$13,S219)))</f>
        <v/>
      </c>
      <c r="E219" s="22" t="n"/>
      <c r="F219" s="23" t="n"/>
      <c r="G219" s="23" t="n"/>
      <c r="H219" s="22" t="n"/>
      <c r="I219" s="19" t="n"/>
      <c r="J219" s="21" t="n"/>
      <c r="K219" s="19" t="n"/>
      <c r="L219" s="19" t="n"/>
      <c r="M219" s="21" t="n"/>
      <c r="N219" s="22" t="n"/>
      <c r="O219" s="24">
        <f>IF(A219&lt;&gt;"عهدة","",SUMIFS($G$8:$G$5007,$B$8:$B$5007,B219,$A$8:$A$5007,"مصروف",$I$8:$I$5007,"&lt;&gt;مرفوض"))</f>
        <v/>
      </c>
      <c r="P219" s="25">
        <f>IF(A219&lt;&gt;"عهدة","",N(F219)-O219)</f>
        <v/>
      </c>
      <c r="Q219" s="26">
        <f>IF(A219="","",IF(A219="عهدة",IF(N(F219)=0,"⚠ أدخل قيمة العهدة",IF(P219&lt;0,"⛔ عجز / زيادة مصروفات "&amp;TEXT(-P219,"#,##0"),IF(COUNTIFS($B$8:$B$5007,B219,$A$8:$A$5007,"مصروف",$I$8:$I$5007,"&lt;&gt;مرفوض",$K$8:$K$5007,"&lt;&gt;نعم")&gt;0,"⚠ "&amp;COUNTIFS($B$8:$B$5007,B219,$A$8:$A$5007,"مصروف",$I$8:$I$5007,"&lt;&gt;مرفوض",$K$8:$K$5007,"&lt;&gt;نعم")&amp;" مصروف غير مسوى",IF(L219="تمت التسوية",IF(P219=0,"✔ متوازنة وتمت التسوية","✔ تمت التسوية – متبقي "&amp;TEXT(P219,"#,##0")),IF(P219&gt;0,"متبقي "&amp;TEXT(P219,"#,##0"),"✔ متوازنة"))))),IF(R219=0,"⚠ أضف سطر عهدة أولًا",IF(OR(C219="",N(G219)=0),"⚠ أكمل التاريخ والقيمة",IF(S219="","⚠ التاريخ خارج السنة المالية",IF(H219="","⚠ اختر بند الموازنة",IF(I219="مرفوض","✖ مرفوض من المدير",IF(I219&lt;&gt;"موافق","⏳ بانتظار موافقة المدير",IF(K219&lt;&gt;"نعم","⚠ غير مسوى مع الحسابات","✔ معتمد ومسوى")))))))))</f>
        <v/>
      </c>
      <c r="R219">
        <f>N(R218)+IF(A219="عهدة",1,0)</f>
        <v/>
      </c>
      <c r="S219">
        <f>IF(C219="","",IF(AND(C219&gt;=DATE(2026,9,1),C219&lt;=DATE(2027,8,31)),(YEAR(C219)-2026)*12+MONTH(C219)-8,""))</f>
        <v/>
      </c>
      <c r="T219">
        <f>IF(AND(A219="مصروف",R219&gt;0,I219="موافق",S219&lt;&gt;"",H219&lt;&gt;""),N(G219),0)</f>
        <v/>
      </c>
    </row>
    <row r="220">
      <c r="A220" s="19" t="n"/>
      <c r="B220" s="20">
        <f>IF(A220="","",IF(R220=0,"⚠ أضف سطر عهدة أولًا","DMT-"&amp;TEXT(R220,"000")))</f>
        <v/>
      </c>
      <c r="C220" s="21" t="n"/>
      <c r="D220" s="20">
        <f>IF(C220="","",IF(S220="","خارج السنة المالية",INDEX(القوائم!$D$2:$D$13,S220)))</f>
        <v/>
      </c>
      <c r="E220" s="22" t="n"/>
      <c r="F220" s="23" t="n"/>
      <c r="G220" s="23" t="n"/>
      <c r="H220" s="22" t="n"/>
      <c r="I220" s="19" t="n"/>
      <c r="J220" s="21" t="n"/>
      <c r="K220" s="19" t="n"/>
      <c r="L220" s="19" t="n"/>
      <c r="M220" s="21" t="n"/>
      <c r="N220" s="22" t="n"/>
      <c r="O220" s="24">
        <f>IF(A220&lt;&gt;"عهدة","",SUMIFS($G$8:$G$5007,$B$8:$B$5007,B220,$A$8:$A$5007,"مصروف",$I$8:$I$5007,"&lt;&gt;مرفوض"))</f>
        <v/>
      </c>
      <c r="P220" s="25">
        <f>IF(A220&lt;&gt;"عهدة","",N(F220)-O220)</f>
        <v/>
      </c>
      <c r="Q220" s="26">
        <f>IF(A220="","",IF(A220="عهدة",IF(N(F220)=0,"⚠ أدخل قيمة العهدة",IF(P220&lt;0,"⛔ عجز / زيادة مصروفات "&amp;TEXT(-P220,"#,##0"),IF(COUNTIFS($B$8:$B$5007,B220,$A$8:$A$5007,"مصروف",$I$8:$I$5007,"&lt;&gt;مرفوض",$K$8:$K$5007,"&lt;&gt;نعم")&gt;0,"⚠ "&amp;COUNTIFS($B$8:$B$5007,B220,$A$8:$A$5007,"مصروف",$I$8:$I$5007,"&lt;&gt;مرفوض",$K$8:$K$5007,"&lt;&gt;نعم")&amp;" مصروف غير مسوى",IF(L220="تمت التسوية",IF(P220=0,"✔ متوازنة وتمت التسوية","✔ تمت التسوية – متبقي "&amp;TEXT(P220,"#,##0")),IF(P220&gt;0,"متبقي "&amp;TEXT(P220,"#,##0"),"✔ متوازنة"))))),IF(R220=0,"⚠ أضف سطر عهدة أولًا",IF(OR(C220="",N(G220)=0),"⚠ أكمل التاريخ والقيمة",IF(S220="","⚠ التاريخ خارج السنة المالية",IF(H220="","⚠ اختر بند الموازنة",IF(I220="مرفوض","✖ مرفوض من المدير",IF(I220&lt;&gt;"موافق","⏳ بانتظار موافقة المدير",IF(K220&lt;&gt;"نعم","⚠ غير مسوى مع الحسابات","✔ معتمد ومسوى")))))))))</f>
        <v/>
      </c>
      <c r="R220">
        <f>N(R219)+IF(A220="عهدة",1,0)</f>
        <v/>
      </c>
      <c r="S220">
        <f>IF(C220="","",IF(AND(C220&gt;=DATE(2026,9,1),C220&lt;=DATE(2027,8,31)),(YEAR(C220)-2026)*12+MONTH(C220)-8,""))</f>
        <v/>
      </c>
      <c r="T220">
        <f>IF(AND(A220="مصروف",R220&gt;0,I220="موافق",S220&lt;&gt;"",H220&lt;&gt;""),N(G220),0)</f>
        <v/>
      </c>
    </row>
    <row r="221">
      <c r="A221" s="19" t="n"/>
      <c r="B221" s="20">
        <f>IF(A221="","",IF(R221=0,"⚠ أضف سطر عهدة أولًا","DMT-"&amp;TEXT(R221,"000")))</f>
        <v/>
      </c>
      <c r="C221" s="21" t="n"/>
      <c r="D221" s="20">
        <f>IF(C221="","",IF(S221="","خارج السنة المالية",INDEX(القوائم!$D$2:$D$13,S221)))</f>
        <v/>
      </c>
      <c r="E221" s="22" t="n"/>
      <c r="F221" s="23" t="n"/>
      <c r="G221" s="23" t="n"/>
      <c r="H221" s="22" t="n"/>
      <c r="I221" s="19" t="n"/>
      <c r="J221" s="21" t="n"/>
      <c r="K221" s="19" t="n"/>
      <c r="L221" s="19" t="n"/>
      <c r="M221" s="21" t="n"/>
      <c r="N221" s="22" t="n"/>
      <c r="O221" s="24">
        <f>IF(A221&lt;&gt;"عهدة","",SUMIFS($G$8:$G$5007,$B$8:$B$5007,B221,$A$8:$A$5007,"مصروف",$I$8:$I$5007,"&lt;&gt;مرفوض"))</f>
        <v/>
      </c>
      <c r="P221" s="25">
        <f>IF(A221&lt;&gt;"عهدة","",N(F221)-O221)</f>
        <v/>
      </c>
      <c r="Q221" s="26">
        <f>IF(A221="","",IF(A221="عهدة",IF(N(F221)=0,"⚠ أدخل قيمة العهدة",IF(P221&lt;0,"⛔ عجز / زيادة مصروفات "&amp;TEXT(-P221,"#,##0"),IF(COUNTIFS($B$8:$B$5007,B221,$A$8:$A$5007,"مصروف",$I$8:$I$5007,"&lt;&gt;مرفوض",$K$8:$K$5007,"&lt;&gt;نعم")&gt;0,"⚠ "&amp;COUNTIFS($B$8:$B$5007,B221,$A$8:$A$5007,"مصروف",$I$8:$I$5007,"&lt;&gt;مرفوض",$K$8:$K$5007,"&lt;&gt;نعم")&amp;" مصروف غير مسوى",IF(L221="تمت التسوية",IF(P221=0,"✔ متوازنة وتمت التسوية","✔ تمت التسوية – متبقي "&amp;TEXT(P221,"#,##0")),IF(P221&gt;0,"متبقي "&amp;TEXT(P221,"#,##0"),"✔ متوازنة"))))),IF(R221=0,"⚠ أضف سطر عهدة أولًا",IF(OR(C221="",N(G221)=0),"⚠ أكمل التاريخ والقيمة",IF(S221="","⚠ التاريخ خارج السنة المالية",IF(H221="","⚠ اختر بند الموازنة",IF(I221="مرفوض","✖ مرفوض من المدير",IF(I221&lt;&gt;"موافق","⏳ بانتظار موافقة المدير",IF(K221&lt;&gt;"نعم","⚠ غير مسوى مع الحسابات","✔ معتمد ومسوى")))))))))</f>
        <v/>
      </c>
      <c r="R221">
        <f>N(R220)+IF(A221="عهدة",1,0)</f>
        <v/>
      </c>
      <c r="S221">
        <f>IF(C221="","",IF(AND(C221&gt;=DATE(2026,9,1),C221&lt;=DATE(2027,8,31)),(YEAR(C221)-2026)*12+MONTH(C221)-8,""))</f>
        <v/>
      </c>
      <c r="T221">
        <f>IF(AND(A221="مصروف",R221&gt;0,I221="موافق",S221&lt;&gt;"",H221&lt;&gt;""),N(G221),0)</f>
        <v/>
      </c>
    </row>
    <row r="222">
      <c r="A222" s="19" t="n"/>
      <c r="B222" s="20">
        <f>IF(A222="","",IF(R222=0,"⚠ أضف سطر عهدة أولًا","DMT-"&amp;TEXT(R222,"000")))</f>
        <v/>
      </c>
      <c r="C222" s="21" t="n"/>
      <c r="D222" s="20">
        <f>IF(C222="","",IF(S222="","خارج السنة المالية",INDEX(القوائم!$D$2:$D$13,S222)))</f>
        <v/>
      </c>
      <c r="E222" s="22" t="n"/>
      <c r="F222" s="23" t="n"/>
      <c r="G222" s="23" t="n"/>
      <c r="H222" s="22" t="n"/>
      <c r="I222" s="19" t="n"/>
      <c r="J222" s="21" t="n"/>
      <c r="K222" s="19" t="n"/>
      <c r="L222" s="19" t="n"/>
      <c r="M222" s="21" t="n"/>
      <c r="N222" s="22" t="n"/>
      <c r="O222" s="24">
        <f>IF(A222&lt;&gt;"عهدة","",SUMIFS($G$8:$G$5007,$B$8:$B$5007,B222,$A$8:$A$5007,"مصروف",$I$8:$I$5007,"&lt;&gt;مرفوض"))</f>
        <v/>
      </c>
      <c r="P222" s="25">
        <f>IF(A222&lt;&gt;"عهدة","",N(F222)-O222)</f>
        <v/>
      </c>
      <c r="Q222" s="26">
        <f>IF(A222="","",IF(A222="عهدة",IF(N(F222)=0,"⚠ أدخل قيمة العهدة",IF(P222&lt;0,"⛔ عجز / زيادة مصروفات "&amp;TEXT(-P222,"#,##0"),IF(COUNTIFS($B$8:$B$5007,B222,$A$8:$A$5007,"مصروف",$I$8:$I$5007,"&lt;&gt;مرفوض",$K$8:$K$5007,"&lt;&gt;نعم")&gt;0,"⚠ "&amp;COUNTIFS($B$8:$B$5007,B222,$A$8:$A$5007,"مصروف",$I$8:$I$5007,"&lt;&gt;مرفوض",$K$8:$K$5007,"&lt;&gt;نعم")&amp;" مصروف غير مسوى",IF(L222="تمت التسوية",IF(P222=0,"✔ متوازنة وتمت التسوية","✔ تمت التسوية – متبقي "&amp;TEXT(P222,"#,##0")),IF(P222&gt;0,"متبقي "&amp;TEXT(P222,"#,##0"),"✔ متوازنة"))))),IF(R222=0,"⚠ أضف سطر عهدة أولًا",IF(OR(C222="",N(G222)=0),"⚠ أكمل التاريخ والقيمة",IF(S222="","⚠ التاريخ خارج السنة المالية",IF(H222="","⚠ اختر بند الموازنة",IF(I222="مرفوض","✖ مرفوض من المدير",IF(I222&lt;&gt;"موافق","⏳ بانتظار موافقة المدير",IF(K222&lt;&gt;"نعم","⚠ غير مسوى مع الحسابات","✔ معتمد ومسوى")))))))))</f>
        <v/>
      </c>
      <c r="R222">
        <f>N(R221)+IF(A222="عهدة",1,0)</f>
        <v/>
      </c>
      <c r="S222">
        <f>IF(C222="","",IF(AND(C222&gt;=DATE(2026,9,1),C222&lt;=DATE(2027,8,31)),(YEAR(C222)-2026)*12+MONTH(C222)-8,""))</f>
        <v/>
      </c>
      <c r="T222">
        <f>IF(AND(A222="مصروف",R222&gt;0,I222="موافق",S222&lt;&gt;"",H222&lt;&gt;""),N(G222),0)</f>
        <v/>
      </c>
    </row>
    <row r="223">
      <c r="A223" s="19" t="n"/>
      <c r="B223" s="20">
        <f>IF(A223="","",IF(R223=0,"⚠ أضف سطر عهدة أولًا","DMT-"&amp;TEXT(R223,"000")))</f>
        <v/>
      </c>
      <c r="C223" s="21" t="n"/>
      <c r="D223" s="20">
        <f>IF(C223="","",IF(S223="","خارج السنة المالية",INDEX(القوائم!$D$2:$D$13,S223)))</f>
        <v/>
      </c>
      <c r="E223" s="22" t="n"/>
      <c r="F223" s="23" t="n"/>
      <c r="G223" s="23" t="n"/>
      <c r="H223" s="22" t="n"/>
      <c r="I223" s="19" t="n"/>
      <c r="J223" s="21" t="n"/>
      <c r="K223" s="19" t="n"/>
      <c r="L223" s="19" t="n"/>
      <c r="M223" s="21" t="n"/>
      <c r="N223" s="22" t="n"/>
      <c r="O223" s="24">
        <f>IF(A223&lt;&gt;"عهدة","",SUMIFS($G$8:$G$5007,$B$8:$B$5007,B223,$A$8:$A$5007,"مصروف",$I$8:$I$5007,"&lt;&gt;مرفوض"))</f>
        <v/>
      </c>
      <c r="P223" s="25">
        <f>IF(A223&lt;&gt;"عهدة","",N(F223)-O223)</f>
        <v/>
      </c>
      <c r="Q223" s="26">
        <f>IF(A223="","",IF(A223="عهدة",IF(N(F223)=0,"⚠ أدخل قيمة العهدة",IF(P223&lt;0,"⛔ عجز / زيادة مصروفات "&amp;TEXT(-P223,"#,##0"),IF(COUNTIFS($B$8:$B$5007,B223,$A$8:$A$5007,"مصروف",$I$8:$I$5007,"&lt;&gt;مرفوض",$K$8:$K$5007,"&lt;&gt;نعم")&gt;0,"⚠ "&amp;COUNTIFS($B$8:$B$5007,B223,$A$8:$A$5007,"مصروف",$I$8:$I$5007,"&lt;&gt;مرفوض",$K$8:$K$5007,"&lt;&gt;نعم")&amp;" مصروف غير مسوى",IF(L223="تمت التسوية",IF(P223=0,"✔ متوازنة وتمت التسوية","✔ تمت التسوية – متبقي "&amp;TEXT(P223,"#,##0")),IF(P223&gt;0,"متبقي "&amp;TEXT(P223,"#,##0"),"✔ متوازنة"))))),IF(R223=0,"⚠ أضف سطر عهدة أولًا",IF(OR(C223="",N(G223)=0),"⚠ أكمل التاريخ والقيمة",IF(S223="","⚠ التاريخ خارج السنة المالية",IF(H223="","⚠ اختر بند الموازنة",IF(I223="مرفوض","✖ مرفوض من المدير",IF(I223&lt;&gt;"موافق","⏳ بانتظار موافقة المدير",IF(K223&lt;&gt;"نعم","⚠ غير مسوى مع الحسابات","✔ معتمد ومسوى")))))))))</f>
        <v/>
      </c>
      <c r="R223">
        <f>N(R222)+IF(A223="عهدة",1,0)</f>
        <v/>
      </c>
      <c r="S223">
        <f>IF(C223="","",IF(AND(C223&gt;=DATE(2026,9,1),C223&lt;=DATE(2027,8,31)),(YEAR(C223)-2026)*12+MONTH(C223)-8,""))</f>
        <v/>
      </c>
      <c r="T223">
        <f>IF(AND(A223="مصروف",R223&gt;0,I223="موافق",S223&lt;&gt;"",H223&lt;&gt;""),N(G223),0)</f>
        <v/>
      </c>
    </row>
    <row r="224">
      <c r="A224" s="19" t="n"/>
      <c r="B224" s="20">
        <f>IF(A224="","",IF(R224=0,"⚠ أضف سطر عهدة أولًا","DMT-"&amp;TEXT(R224,"000")))</f>
        <v/>
      </c>
      <c r="C224" s="21" t="n"/>
      <c r="D224" s="20">
        <f>IF(C224="","",IF(S224="","خارج السنة المالية",INDEX(القوائم!$D$2:$D$13,S224)))</f>
        <v/>
      </c>
      <c r="E224" s="22" t="n"/>
      <c r="F224" s="23" t="n"/>
      <c r="G224" s="23" t="n"/>
      <c r="H224" s="22" t="n"/>
      <c r="I224" s="19" t="n"/>
      <c r="J224" s="21" t="n"/>
      <c r="K224" s="19" t="n"/>
      <c r="L224" s="19" t="n"/>
      <c r="M224" s="21" t="n"/>
      <c r="N224" s="22" t="n"/>
      <c r="O224" s="24">
        <f>IF(A224&lt;&gt;"عهدة","",SUMIFS($G$8:$G$5007,$B$8:$B$5007,B224,$A$8:$A$5007,"مصروف",$I$8:$I$5007,"&lt;&gt;مرفوض"))</f>
        <v/>
      </c>
      <c r="P224" s="25">
        <f>IF(A224&lt;&gt;"عهدة","",N(F224)-O224)</f>
        <v/>
      </c>
      <c r="Q224" s="26">
        <f>IF(A224="","",IF(A224="عهدة",IF(N(F224)=0,"⚠ أدخل قيمة العهدة",IF(P224&lt;0,"⛔ عجز / زيادة مصروفات "&amp;TEXT(-P224,"#,##0"),IF(COUNTIFS($B$8:$B$5007,B224,$A$8:$A$5007,"مصروف",$I$8:$I$5007,"&lt;&gt;مرفوض",$K$8:$K$5007,"&lt;&gt;نعم")&gt;0,"⚠ "&amp;COUNTIFS($B$8:$B$5007,B224,$A$8:$A$5007,"مصروف",$I$8:$I$5007,"&lt;&gt;مرفوض",$K$8:$K$5007,"&lt;&gt;نعم")&amp;" مصروف غير مسوى",IF(L224="تمت التسوية",IF(P224=0,"✔ متوازنة وتمت التسوية","✔ تمت التسوية – متبقي "&amp;TEXT(P224,"#,##0")),IF(P224&gt;0,"متبقي "&amp;TEXT(P224,"#,##0"),"✔ متوازنة"))))),IF(R224=0,"⚠ أضف سطر عهدة أولًا",IF(OR(C224="",N(G224)=0),"⚠ أكمل التاريخ والقيمة",IF(S224="","⚠ التاريخ خارج السنة المالية",IF(H224="","⚠ اختر بند الموازنة",IF(I224="مرفوض","✖ مرفوض من المدير",IF(I224&lt;&gt;"موافق","⏳ بانتظار موافقة المدير",IF(K224&lt;&gt;"نعم","⚠ غير مسوى مع الحسابات","✔ معتمد ومسوى")))))))))</f>
        <v/>
      </c>
      <c r="R224">
        <f>N(R223)+IF(A224="عهدة",1,0)</f>
        <v/>
      </c>
      <c r="S224">
        <f>IF(C224="","",IF(AND(C224&gt;=DATE(2026,9,1),C224&lt;=DATE(2027,8,31)),(YEAR(C224)-2026)*12+MONTH(C224)-8,""))</f>
        <v/>
      </c>
      <c r="T224">
        <f>IF(AND(A224="مصروف",R224&gt;0,I224="موافق",S224&lt;&gt;"",H224&lt;&gt;""),N(G224),0)</f>
        <v/>
      </c>
    </row>
    <row r="225">
      <c r="A225" s="19" t="n"/>
      <c r="B225" s="20">
        <f>IF(A225="","",IF(R225=0,"⚠ أضف سطر عهدة أولًا","DMT-"&amp;TEXT(R225,"000")))</f>
        <v/>
      </c>
      <c r="C225" s="21" t="n"/>
      <c r="D225" s="20">
        <f>IF(C225="","",IF(S225="","خارج السنة المالية",INDEX(القوائم!$D$2:$D$13,S225)))</f>
        <v/>
      </c>
      <c r="E225" s="22" t="n"/>
      <c r="F225" s="23" t="n"/>
      <c r="G225" s="23" t="n"/>
      <c r="H225" s="22" t="n"/>
      <c r="I225" s="19" t="n"/>
      <c r="J225" s="21" t="n"/>
      <c r="K225" s="19" t="n"/>
      <c r="L225" s="19" t="n"/>
      <c r="M225" s="21" t="n"/>
      <c r="N225" s="22" t="n"/>
      <c r="O225" s="24">
        <f>IF(A225&lt;&gt;"عهدة","",SUMIFS($G$8:$G$5007,$B$8:$B$5007,B225,$A$8:$A$5007,"مصروف",$I$8:$I$5007,"&lt;&gt;مرفوض"))</f>
        <v/>
      </c>
      <c r="P225" s="25">
        <f>IF(A225&lt;&gt;"عهدة","",N(F225)-O225)</f>
        <v/>
      </c>
      <c r="Q225" s="26">
        <f>IF(A225="","",IF(A225="عهدة",IF(N(F225)=0,"⚠ أدخل قيمة العهدة",IF(P225&lt;0,"⛔ عجز / زيادة مصروفات "&amp;TEXT(-P225,"#,##0"),IF(COUNTIFS($B$8:$B$5007,B225,$A$8:$A$5007,"مصروف",$I$8:$I$5007,"&lt;&gt;مرفوض",$K$8:$K$5007,"&lt;&gt;نعم")&gt;0,"⚠ "&amp;COUNTIFS($B$8:$B$5007,B225,$A$8:$A$5007,"مصروف",$I$8:$I$5007,"&lt;&gt;مرفوض",$K$8:$K$5007,"&lt;&gt;نعم")&amp;" مصروف غير مسوى",IF(L225="تمت التسوية",IF(P225=0,"✔ متوازنة وتمت التسوية","✔ تمت التسوية – متبقي "&amp;TEXT(P225,"#,##0")),IF(P225&gt;0,"متبقي "&amp;TEXT(P225,"#,##0"),"✔ متوازنة"))))),IF(R225=0,"⚠ أضف سطر عهدة أولًا",IF(OR(C225="",N(G225)=0),"⚠ أكمل التاريخ والقيمة",IF(S225="","⚠ التاريخ خارج السنة المالية",IF(H225="","⚠ اختر بند الموازنة",IF(I225="مرفوض","✖ مرفوض من المدير",IF(I225&lt;&gt;"موافق","⏳ بانتظار موافقة المدير",IF(K225&lt;&gt;"نعم","⚠ غير مسوى مع الحسابات","✔ معتمد ومسوى")))))))))</f>
        <v/>
      </c>
      <c r="R225">
        <f>N(R224)+IF(A225="عهدة",1,0)</f>
        <v/>
      </c>
      <c r="S225">
        <f>IF(C225="","",IF(AND(C225&gt;=DATE(2026,9,1),C225&lt;=DATE(2027,8,31)),(YEAR(C225)-2026)*12+MONTH(C225)-8,""))</f>
        <v/>
      </c>
      <c r="T225">
        <f>IF(AND(A225="مصروف",R225&gt;0,I225="موافق",S225&lt;&gt;"",H225&lt;&gt;""),N(G225),0)</f>
        <v/>
      </c>
    </row>
    <row r="226">
      <c r="A226" s="19" t="n"/>
      <c r="B226" s="20">
        <f>IF(A226="","",IF(R226=0,"⚠ أضف سطر عهدة أولًا","DMT-"&amp;TEXT(R226,"000")))</f>
        <v/>
      </c>
      <c r="C226" s="21" t="n"/>
      <c r="D226" s="20">
        <f>IF(C226="","",IF(S226="","خارج السنة المالية",INDEX(القوائم!$D$2:$D$13,S226)))</f>
        <v/>
      </c>
      <c r="E226" s="22" t="n"/>
      <c r="F226" s="23" t="n"/>
      <c r="G226" s="23" t="n"/>
      <c r="H226" s="22" t="n"/>
      <c r="I226" s="19" t="n"/>
      <c r="J226" s="21" t="n"/>
      <c r="K226" s="19" t="n"/>
      <c r="L226" s="19" t="n"/>
      <c r="M226" s="21" t="n"/>
      <c r="N226" s="22" t="n"/>
      <c r="O226" s="24">
        <f>IF(A226&lt;&gt;"عهدة","",SUMIFS($G$8:$G$5007,$B$8:$B$5007,B226,$A$8:$A$5007,"مصروف",$I$8:$I$5007,"&lt;&gt;مرفوض"))</f>
        <v/>
      </c>
      <c r="P226" s="25">
        <f>IF(A226&lt;&gt;"عهدة","",N(F226)-O226)</f>
        <v/>
      </c>
      <c r="Q226" s="26">
        <f>IF(A226="","",IF(A226="عهدة",IF(N(F226)=0,"⚠ أدخل قيمة العهدة",IF(P226&lt;0,"⛔ عجز / زيادة مصروفات "&amp;TEXT(-P226,"#,##0"),IF(COUNTIFS($B$8:$B$5007,B226,$A$8:$A$5007,"مصروف",$I$8:$I$5007,"&lt;&gt;مرفوض",$K$8:$K$5007,"&lt;&gt;نعم")&gt;0,"⚠ "&amp;COUNTIFS($B$8:$B$5007,B226,$A$8:$A$5007,"مصروف",$I$8:$I$5007,"&lt;&gt;مرفوض",$K$8:$K$5007,"&lt;&gt;نعم")&amp;" مصروف غير مسوى",IF(L226="تمت التسوية",IF(P226=0,"✔ متوازنة وتمت التسوية","✔ تمت التسوية – متبقي "&amp;TEXT(P226,"#,##0")),IF(P226&gt;0,"متبقي "&amp;TEXT(P226,"#,##0"),"✔ متوازنة"))))),IF(R226=0,"⚠ أضف سطر عهدة أولًا",IF(OR(C226="",N(G226)=0),"⚠ أكمل التاريخ والقيمة",IF(S226="","⚠ التاريخ خارج السنة المالية",IF(H226="","⚠ اختر بند الموازنة",IF(I226="مرفوض","✖ مرفوض من المدير",IF(I226&lt;&gt;"موافق","⏳ بانتظار موافقة المدير",IF(K226&lt;&gt;"نعم","⚠ غير مسوى مع الحسابات","✔ معتمد ومسوى")))))))))</f>
        <v/>
      </c>
      <c r="R226">
        <f>N(R225)+IF(A226="عهدة",1,0)</f>
        <v/>
      </c>
      <c r="S226">
        <f>IF(C226="","",IF(AND(C226&gt;=DATE(2026,9,1),C226&lt;=DATE(2027,8,31)),(YEAR(C226)-2026)*12+MONTH(C226)-8,""))</f>
        <v/>
      </c>
      <c r="T226">
        <f>IF(AND(A226="مصروف",R226&gt;0,I226="موافق",S226&lt;&gt;"",H226&lt;&gt;""),N(G226),0)</f>
        <v/>
      </c>
    </row>
    <row r="227">
      <c r="A227" s="19" t="n"/>
      <c r="B227" s="20">
        <f>IF(A227="","",IF(R227=0,"⚠ أضف سطر عهدة أولًا","DMT-"&amp;TEXT(R227,"000")))</f>
        <v/>
      </c>
      <c r="C227" s="21" t="n"/>
      <c r="D227" s="20">
        <f>IF(C227="","",IF(S227="","خارج السنة المالية",INDEX(القوائم!$D$2:$D$13,S227)))</f>
        <v/>
      </c>
      <c r="E227" s="22" t="n"/>
      <c r="F227" s="23" t="n"/>
      <c r="G227" s="23" t="n"/>
      <c r="H227" s="22" t="n"/>
      <c r="I227" s="19" t="n"/>
      <c r="J227" s="21" t="n"/>
      <c r="K227" s="19" t="n"/>
      <c r="L227" s="19" t="n"/>
      <c r="M227" s="21" t="n"/>
      <c r="N227" s="22" t="n"/>
      <c r="O227" s="24">
        <f>IF(A227&lt;&gt;"عهدة","",SUMIFS($G$8:$G$5007,$B$8:$B$5007,B227,$A$8:$A$5007,"مصروف",$I$8:$I$5007,"&lt;&gt;مرفوض"))</f>
        <v/>
      </c>
      <c r="P227" s="25">
        <f>IF(A227&lt;&gt;"عهدة","",N(F227)-O227)</f>
        <v/>
      </c>
      <c r="Q227" s="26">
        <f>IF(A227="","",IF(A227="عهدة",IF(N(F227)=0,"⚠ أدخل قيمة العهدة",IF(P227&lt;0,"⛔ عجز / زيادة مصروفات "&amp;TEXT(-P227,"#,##0"),IF(COUNTIFS($B$8:$B$5007,B227,$A$8:$A$5007,"مصروف",$I$8:$I$5007,"&lt;&gt;مرفوض",$K$8:$K$5007,"&lt;&gt;نعم")&gt;0,"⚠ "&amp;COUNTIFS($B$8:$B$5007,B227,$A$8:$A$5007,"مصروف",$I$8:$I$5007,"&lt;&gt;مرفوض",$K$8:$K$5007,"&lt;&gt;نعم")&amp;" مصروف غير مسوى",IF(L227="تمت التسوية",IF(P227=0,"✔ متوازنة وتمت التسوية","✔ تمت التسوية – متبقي "&amp;TEXT(P227,"#,##0")),IF(P227&gt;0,"متبقي "&amp;TEXT(P227,"#,##0"),"✔ متوازنة"))))),IF(R227=0,"⚠ أضف سطر عهدة أولًا",IF(OR(C227="",N(G227)=0),"⚠ أكمل التاريخ والقيمة",IF(S227="","⚠ التاريخ خارج السنة المالية",IF(H227="","⚠ اختر بند الموازنة",IF(I227="مرفوض","✖ مرفوض من المدير",IF(I227&lt;&gt;"موافق","⏳ بانتظار موافقة المدير",IF(K227&lt;&gt;"نعم","⚠ غير مسوى مع الحسابات","✔ معتمد ومسوى")))))))))</f>
        <v/>
      </c>
      <c r="R227">
        <f>N(R226)+IF(A227="عهدة",1,0)</f>
        <v/>
      </c>
      <c r="S227">
        <f>IF(C227="","",IF(AND(C227&gt;=DATE(2026,9,1),C227&lt;=DATE(2027,8,31)),(YEAR(C227)-2026)*12+MONTH(C227)-8,""))</f>
        <v/>
      </c>
      <c r="T227">
        <f>IF(AND(A227="مصروف",R227&gt;0,I227="موافق",S227&lt;&gt;"",H227&lt;&gt;""),N(G227),0)</f>
        <v/>
      </c>
    </row>
    <row r="228">
      <c r="A228" s="19" t="n"/>
      <c r="B228" s="20">
        <f>IF(A228="","",IF(R228=0,"⚠ أضف سطر عهدة أولًا","DMT-"&amp;TEXT(R228,"000")))</f>
        <v/>
      </c>
      <c r="C228" s="21" t="n"/>
      <c r="D228" s="20">
        <f>IF(C228="","",IF(S228="","خارج السنة المالية",INDEX(القوائم!$D$2:$D$13,S228)))</f>
        <v/>
      </c>
      <c r="E228" s="22" t="n"/>
      <c r="F228" s="23" t="n"/>
      <c r="G228" s="23" t="n"/>
      <c r="H228" s="22" t="n"/>
      <c r="I228" s="19" t="n"/>
      <c r="J228" s="21" t="n"/>
      <c r="K228" s="19" t="n"/>
      <c r="L228" s="19" t="n"/>
      <c r="M228" s="21" t="n"/>
      <c r="N228" s="22" t="n"/>
      <c r="O228" s="24">
        <f>IF(A228&lt;&gt;"عهدة","",SUMIFS($G$8:$G$5007,$B$8:$B$5007,B228,$A$8:$A$5007,"مصروف",$I$8:$I$5007,"&lt;&gt;مرفوض"))</f>
        <v/>
      </c>
      <c r="P228" s="25">
        <f>IF(A228&lt;&gt;"عهدة","",N(F228)-O228)</f>
        <v/>
      </c>
      <c r="Q228" s="26">
        <f>IF(A228="","",IF(A228="عهدة",IF(N(F228)=0,"⚠ أدخل قيمة العهدة",IF(P228&lt;0,"⛔ عجز / زيادة مصروفات "&amp;TEXT(-P228,"#,##0"),IF(COUNTIFS($B$8:$B$5007,B228,$A$8:$A$5007,"مصروف",$I$8:$I$5007,"&lt;&gt;مرفوض",$K$8:$K$5007,"&lt;&gt;نعم")&gt;0,"⚠ "&amp;COUNTIFS($B$8:$B$5007,B228,$A$8:$A$5007,"مصروف",$I$8:$I$5007,"&lt;&gt;مرفوض",$K$8:$K$5007,"&lt;&gt;نعم")&amp;" مصروف غير مسوى",IF(L228="تمت التسوية",IF(P228=0,"✔ متوازنة وتمت التسوية","✔ تمت التسوية – متبقي "&amp;TEXT(P228,"#,##0")),IF(P228&gt;0,"متبقي "&amp;TEXT(P228,"#,##0"),"✔ متوازنة"))))),IF(R228=0,"⚠ أضف سطر عهدة أولًا",IF(OR(C228="",N(G228)=0),"⚠ أكمل التاريخ والقيمة",IF(S228="","⚠ التاريخ خارج السنة المالية",IF(H228="","⚠ اختر بند الموازنة",IF(I228="مرفوض","✖ مرفوض من المدير",IF(I228&lt;&gt;"موافق","⏳ بانتظار موافقة المدير",IF(K228&lt;&gt;"نعم","⚠ غير مسوى مع الحسابات","✔ معتمد ومسوى")))))))))</f>
        <v/>
      </c>
      <c r="R228">
        <f>N(R227)+IF(A228="عهدة",1,0)</f>
        <v/>
      </c>
      <c r="S228">
        <f>IF(C228="","",IF(AND(C228&gt;=DATE(2026,9,1),C228&lt;=DATE(2027,8,31)),(YEAR(C228)-2026)*12+MONTH(C228)-8,""))</f>
        <v/>
      </c>
      <c r="T228">
        <f>IF(AND(A228="مصروف",R228&gt;0,I228="موافق",S228&lt;&gt;"",H228&lt;&gt;""),N(G228),0)</f>
        <v/>
      </c>
    </row>
    <row r="229">
      <c r="A229" s="19" t="n"/>
      <c r="B229" s="20">
        <f>IF(A229="","",IF(R229=0,"⚠ أضف سطر عهدة أولًا","DMT-"&amp;TEXT(R229,"000")))</f>
        <v/>
      </c>
      <c r="C229" s="21" t="n"/>
      <c r="D229" s="20">
        <f>IF(C229="","",IF(S229="","خارج السنة المالية",INDEX(القوائم!$D$2:$D$13,S229)))</f>
        <v/>
      </c>
      <c r="E229" s="22" t="n"/>
      <c r="F229" s="23" t="n"/>
      <c r="G229" s="23" t="n"/>
      <c r="H229" s="22" t="n"/>
      <c r="I229" s="19" t="n"/>
      <c r="J229" s="21" t="n"/>
      <c r="K229" s="19" t="n"/>
      <c r="L229" s="19" t="n"/>
      <c r="M229" s="21" t="n"/>
      <c r="N229" s="22" t="n"/>
      <c r="O229" s="24">
        <f>IF(A229&lt;&gt;"عهدة","",SUMIFS($G$8:$G$5007,$B$8:$B$5007,B229,$A$8:$A$5007,"مصروف",$I$8:$I$5007,"&lt;&gt;مرفوض"))</f>
        <v/>
      </c>
      <c r="P229" s="25">
        <f>IF(A229&lt;&gt;"عهدة","",N(F229)-O229)</f>
        <v/>
      </c>
      <c r="Q229" s="26">
        <f>IF(A229="","",IF(A229="عهدة",IF(N(F229)=0,"⚠ أدخل قيمة العهدة",IF(P229&lt;0,"⛔ عجز / زيادة مصروفات "&amp;TEXT(-P229,"#,##0"),IF(COUNTIFS($B$8:$B$5007,B229,$A$8:$A$5007,"مصروف",$I$8:$I$5007,"&lt;&gt;مرفوض",$K$8:$K$5007,"&lt;&gt;نعم")&gt;0,"⚠ "&amp;COUNTIFS($B$8:$B$5007,B229,$A$8:$A$5007,"مصروف",$I$8:$I$5007,"&lt;&gt;مرفوض",$K$8:$K$5007,"&lt;&gt;نعم")&amp;" مصروف غير مسوى",IF(L229="تمت التسوية",IF(P229=0,"✔ متوازنة وتمت التسوية","✔ تمت التسوية – متبقي "&amp;TEXT(P229,"#,##0")),IF(P229&gt;0,"متبقي "&amp;TEXT(P229,"#,##0"),"✔ متوازنة"))))),IF(R229=0,"⚠ أضف سطر عهدة أولًا",IF(OR(C229="",N(G229)=0),"⚠ أكمل التاريخ والقيمة",IF(S229="","⚠ التاريخ خارج السنة المالية",IF(H229="","⚠ اختر بند الموازنة",IF(I229="مرفوض","✖ مرفوض من المدير",IF(I229&lt;&gt;"موافق","⏳ بانتظار موافقة المدير",IF(K229&lt;&gt;"نعم","⚠ غير مسوى مع الحسابات","✔ معتمد ومسوى")))))))))</f>
        <v/>
      </c>
      <c r="R229">
        <f>N(R228)+IF(A229="عهدة",1,0)</f>
        <v/>
      </c>
      <c r="S229">
        <f>IF(C229="","",IF(AND(C229&gt;=DATE(2026,9,1),C229&lt;=DATE(2027,8,31)),(YEAR(C229)-2026)*12+MONTH(C229)-8,""))</f>
        <v/>
      </c>
      <c r="T229">
        <f>IF(AND(A229="مصروف",R229&gt;0,I229="موافق",S229&lt;&gt;"",H229&lt;&gt;""),N(G229),0)</f>
        <v/>
      </c>
    </row>
    <row r="230">
      <c r="A230" s="19" t="n"/>
      <c r="B230" s="20">
        <f>IF(A230="","",IF(R230=0,"⚠ أضف سطر عهدة أولًا","DMT-"&amp;TEXT(R230,"000")))</f>
        <v/>
      </c>
      <c r="C230" s="21" t="n"/>
      <c r="D230" s="20">
        <f>IF(C230="","",IF(S230="","خارج السنة المالية",INDEX(القوائم!$D$2:$D$13,S230)))</f>
        <v/>
      </c>
      <c r="E230" s="22" t="n"/>
      <c r="F230" s="23" t="n"/>
      <c r="G230" s="23" t="n"/>
      <c r="H230" s="22" t="n"/>
      <c r="I230" s="19" t="n"/>
      <c r="J230" s="21" t="n"/>
      <c r="K230" s="19" t="n"/>
      <c r="L230" s="19" t="n"/>
      <c r="M230" s="21" t="n"/>
      <c r="N230" s="22" t="n"/>
      <c r="O230" s="24">
        <f>IF(A230&lt;&gt;"عهدة","",SUMIFS($G$8:$G$5007,$B$8:$B$5007,B230,$A$8:$A$5007,"مصروف",$I$8:$I$5007,"&lt;&gt;مرفوض"))</f>
        <v/>
      </c>
      <c r="P230" s="25">
        <f>IF(A230&lt;&gt;"عهدة","",N(F230)-O230)</f>
        <v/>
      </c>
      <c r="Q230" s="26">
        <f>IF(A230="","",IF(A230="عهدة",IF(N(F230)=0,"⚠ أدخل قيمة العهدة",IF(P230&lt;0,"⛔ عجز / زيادة مصروفات "&amp;TEXT(-P230,"#,##0"),IF(COUNTIFS($B$8:$B$5007,B230,$A$8:$A$5007,"مصروف",$I$8:$I$5007,"&lt;&gt;مرفوض",$K$8:$K$5007,"&lt;&gt;نعم")&gt;0,"⚠ "&amp;COUNTIFS($B$8:$B$5007,B230,$A$8:$A$5007,"مصروف",$I$8:$I$5007,"&lt;&gt;مرفوض",$K$8:$K$5007,"&lt;&gt;نعم")&amp;" مصروف غير مسوى",IF(L230="تمت التسوية",IF(P230=0,"✔ متوازنة وتمت التسوية","✔ تمت التسوية – متبقي "&amp;TEXT(P230,"#,##0")),IF(P230&gt;0,"متبقي "&amp;TEXT(P230,"#,##0"),"✔ متوازنة"))))),IF(R230=0,"⚠ أضف سطر عهدة أولًا",IF(OR(C230="",N(G230)=0),"⚠ أكمل التاريخ والقيمة",IF(S230="","⚠ التاريخ خارج السنة المالية",IF(H230="","⚠ اختر بند الموازنة",IF(I230="مرفوض","✖ مرفوض من المدير",IF(I230&lt;&gt;"موافق","⏳ بانتظار موافقة المدير",IF(K230&lt;&gt;"نعم","⚠ غير مسوى مع الحسابات","✔ معتمد ومسوى")))))))))</f>
        <v/>
      </c>
      <c r="R230">
        <f>N(R229)+IF(A230="عهدة",1,0)</f>
        <v/>
      </c>
      <c r="S230">
        <f>IF(C230="","",IF(AND(C230&gt;=DATE(2026,9,1),C230&lt;=DATE(2027,8,31)),(YEAR(C230)-2026)*12+MONTH(C230)-8,""))</f>
        <v/>
      </c>
      <c r="T230">
        <f>IF(AND(A230="مصروف",R230&gt;0,I230="موافق",S230&lt;&gt;"",H230&lt;&gt;""),N(G230),0)</f>
        <v/>
      </c>
    </row>
    <row r="231">
      <c r="A231" s="19" t="n"/>
      <c r="B231" s="20">
        <f>IF(A231="","",IF(R231=0,"⚠ أضف سطر عهدة أولًا","DMT-"&amp;TEXT(R231,"000")))</f>
        <v/>
      </c>
      <c r="C231" s="21" t="n"/>
      <c r="D231" s="20">
        <f>IF(C231="","",IF(S231="","خارج السنة المالية",INDEX(القوائم!$D$2:$D$13,S231)))</f>
        <v/>
      </c>
      <c r="E231" s="22" t="n"/>
      <c r="F231" s="23" t="n"/>
      <c r="G231" s="23" t="n"/>
      <c r="H231" s="22" t="n"/>
      <c r="I231" s="19" t="n"/>
      <c r="J231" s="21" t="n"/>
      <c r="K231" s="19" t="n"/>
      <c r="L231" s="19" t="n"/>
      <c r="M231" s="21" t="n"/>
      <c r="N231" s="22" t="n"/>
      <c r="O231" s="24">
        <f>IF(A231&lt;&gt;"عهدة","",SUMIFS($G$8:$G$5007,$B$8:$B$5007,B231,$A$8:$A$5007,"مصروف",$I$8:$I$5007,"&lt;&gt;مرفوض"))</f>
        <v/>
      </c>
      <c r="P231" s="25">
        <f>IF(A231&lt;&gt;"عهدة","",N(F231)-O231)</f>
        <v/>
      </c>
      <c r="Q231" s="26">
        <f>IF(A231="","",IF(A231="عهدة",IF(N(F231)=0,"⚠ أدخل قيمة العهدة",IF(P231&lt;0,"⛔ عجز / زيادة مصروفات "&amp;TEXT(-P231,"#,##0"),IF(COUNTIFS($B$8:$B$5007,B231,$A$8:$A$5007,"مصروف",$I$8:$I$5007,"&lt;&gt;مرفوض",$K$8:$K$5007,"&lt;&gt;نعم")&gt;0,"⚠ "&amp;COUNTIFS($B$8:$B$5007,B231,$A$8:$A$5007,"مصروف",$I$8:$I$5007,"&lt;&gt;مرفوض",$K$8:$K$5007,"&lt;&gt;نعم")&amp;" مصروف غير مسوى",IF(L231="تمت التسوية",IF(P231=0,"✔ متوازنة وتمت التسوية","✔ تمت التسوية – متبقي "&amp;TEXT(P231,"#,##0")),IF(P231&gt;0,"متبقي "&amp;TEXT(P231,"#,##0"),"✔ متوازنة"))))),IF(R231=0,"⚠ أضف سطر عهدة أولًا",IF(OR(C231="",N(G231)=0),"⚠ أكمل التاريخ والقيمة",IF(S231="","⚠ التاريخ خارج السنة المالية",IF(H231="","⚠ اختر بند الموازنة",IF(I231="مرفوض","✖ مرفوض من المدير",IF(I231&lt;&gt;"موافق","⏳ بانتظار موافقة المدير",IF(K231&lt;&gt;"نعم","⚠ غير مسوى مع الحسابات","✔ معتمد ومسوى")))))))))</f>
        <v/>
      </c>
      <c r="R231">
        <f>N(R230)+IF(A231="عهدة",1,0)</f>
        <v/>
      </c>
      <c r="S231">
        <f>IF(C231="","",IF(AND(C231&gt;=DATE(2026,9,1),C231&lt;=DATE(2027,8,31)),(YEAR(C231)-2026)*12+MONTH(C231)-8,""))</f>
        <v/>
      </c>
      <c r="T231">
        <f>IF(AND(A231="مصروف",R231&gt;0,I231="موافق",S231&lt;&gt;"",H231&lt;&gt;""),N(G231),0)</f>
        <v/>
      </c>
    </row>
    <row r="232">
      <c r="A232" s="19" t="n"/>
      <c r="B232" s="20">
        <f>IF(A232="","",IF(R232=0,"⚠ أضف سطر عهدة أولًا","DMT-"&amp;TEXT(R232,"000")))</f>
        <v/>
      </c>
      <c r="C232" s="21" t="n"/>
      <c r="D232" s="20">
        <f>IF(C232="","",IF(S232="","خارج السنة المالية",INDEX(القوائم!$D$2:$D$13,S232)))</f>
        <v/>
      </c>
      <c r="E232" s="22" t="n"/>
      <c r="F232" s="23" t="n"/>
      <c r="G232" s="23" t="n"/>
      <c r="H232" s="22" t="n"/>
      <c r="I232" s="19" t="n"/>
      <c r="J232" s="21" t="n"/>
      <c r="K232" s="19" t="n"/>
      <c r="L232" s="19" t="n"/>
      <c r="M232" s="21" t="n"/>
      <c r="N232" s="22" t="n"/>
      <c r="O232" s="24">
        <f>IF(A232&lt;&gt;"عهدة","",SUMIFS($G$8:$G$5007,$B$8:$B$5007,B232,$A$8:$A$5007,"مصروف",$I$8:$I$5007,"&lt;&gt;مرفوض"))</f>
        <v/>
      </c>
      <c r="P232" s="25">
        <f>IF(A232&lt;&gt;"عهدة","",N(F232)-O232)</f>
        <v/>
      </c>
      <c r="Q232" s="26">
        <f>IF(A232="","",IF(A232="عهدة",IF(N(F232)=0,"⚠ أدخل قيمة العهدة",IF(P232&lt;0,"⛔ عجز / زيادة مصروفات "&amp;TEXT(-P232,"#,##0"),IF(COUNTIFS($B$8:$B$5007,B232,$A$8:$A$5007,"مصروف",$I$8:$I$5007,"&lt;&gt;مرفوض",$K$8:$K$5007,"&lt;&gt;نعم")&gt;0,"⚠ "&amp;COUNTIFS($B$8:$B$5007,B232,$A$8:$A$5007,"مصروف",$I$8:$I$5007,"&lt;&gt;مرفوض",$K$8:$K$5007,"&lt;&gt;نعم")&amp;" مصروف غير مسوى",IF(L232="تمت التسوية",IF(P232=0,"✔ متوازنة وتمت التسوية","✔ تمت التسوية – متبقي "&amp;TEXT(P232,"#,##0")),IF(P232&gt;0,"متبقي "&amp;TEXT(P232,"#,##0"),"✔ متوازنة"))))),IF(R232=0,"⚠ أضف سطر عهدة أولًا",IF(OR(C232="",N(G232)=0),"⚠ أكمل التاريخ والقيمة",IF(S232="","⚠ التاريخ خارج السنة المالية",IF(H232="","⚠ اختر بند الموازنة",IF(I232="مرفوض","✖ مرفوض من المدير",IF(I232&lt;&gt;"موافق","⏳ بانتظار موافقة المدير",IF(K232&lt;&gt;"نعم","⚠ غير مسوى مع الحسابات","✔ معتمد ومسوى")))))))))</f>
        <v/>
      </c>
      <c r="R232">
        <f>N(R231)+IF(A232="عهدة",1,0)</f>
        <v/>
      </c>
      <c r="S232">
        <f>IF(C232="","",IF(AND(C232&gt;=DATE(2026,9,1),C232&lt;=DATE(2027,8,31)),(YEAR(C232)-2026)*12+MONTH(C232)-8,""))</f>
        <v/>
      </c>
      <c r="T232">
        <f>IF(AND(A232="مصروف",R232&gt;0,I232="موافق",S232&lt;&gt;"",H232&lt;&gt;""),N(G232),0)</f>
        <v/>
      </c>
    </row>
    <row r="233">
      <c r="A233" s="19" t="n"/>
      <c r="B233" s="20">
        <f>IF(A233="","",IF(R233=0,"⚠ أضف سطر عهدة أولًا","DMT-"&amp;TEXT(R233,"000")))</f>
        <v/>
      </c>
      <c r="C233" s="21" t="n"/>
      <c r="D233" s="20">
        <f>IF(C233="","",IF(S233="","خارج السنة المالية",INDEX(القوائم!$D$2:$D$13,S233)))</f>
        <v/>
      </c>
      <c r="E233" s="22" t="n"/>
      <c r="F233" s="23" t="n"/>
      <c r="G233" s="23" t="n"/>
      <c r="H233" s="22" t="n"/>
      <c r="I233" s="19" t="n"/>
      <c r="J233" s="21" t="n"/>
      <c r="K233" s="19" t="n"/>
      <c r="L233" s="19" t="n"/>
      <c r="M233" s="21" t="n"/>
      <c r="N233" s="22" t="n"/>
      <c r="O233" s="24">
        <f>IF(A233&lt;&gt;"عهدة","",SUMIFS($G$8:$G$5007,$B$8:$B$5007,B233,$A$8:$A$5007,"مصروف",$I$8:$I$5007,"&lt;&gt;مرفوض"))</f>
        <v/>
      </c>
      <c r="P233" s="25">
        <f>IF(A233&lt;&gt;"عهدة","",N(F233)-O233)</f>
        <v/>
      </c>
      <c r="Q233" s="26">
        <f>IF(A233="","",IF(A233="عهدة",IF(N(F233)=0,"⚠ أدخل قيمة العهدة",IF(P233&lt;0,"⛔ عجز / زيادة مصروفات "&amp;TEXT(-P233,"#,##0"),IF(COUNTIFS($B$8:$B$5007,B233,$A$8:$A$5007,"مصروف",$I$8:$I$5007,"&lt;&gt;مرفوض",$K$8:$K$5007,"&lt;&gt;نعم")&gt;0,"⚠ "&amp;COUNTIFS($B$8:$B$5007,B233,$A$8:$A$5007,"مصروف",$I$8:$I$5007,"&lt;&gt;مرفوض",$K$8:$K$5007,"&lt;&gt;نعم")&amp;" مصروف غير مسوى",IF(L233="تمت التسوية",IF(P233=0,"✔ متوازنة وتمت التسوية","✔ تمت التسوية – متبقي "&amp;TEXT(P233,"#,##0")),IF(P233&gt;0,"متبقي "&amp;TEXT(P233,"#,##0"),"✔ متوازنة"))))),IF(R233=0,"⚠ أضف سطر عهدة أولًا",IF(OR(C233="",N(G233)=0),"⚠ أكمل التاريخ والقيمة",IF(S233="","⚠ التاريخ خارج السنة المالية",IF(H233="","⚠ اختر بند الموازنة",IF(I233="مرفوض","✖ مرفوض من المدير",IF(I233&lt;&gt;"موافق","⏳ بانتظار موافقة المدير",IF(K233&lt;&gt;"نعم","⚠ غير مسوى مع الحسابات","✔ معتمد ومسوى")))))))))</f>
        <v/>
      </c>
      <c r="R233">
        <f>N(R232)+IF(A233="عهدة",1,0)</f>
        <v/>
      </c>
      <c r="S233">
        <f>IF(C233="","",IF(AND(C233&gt;=DATE(2026,9,1),C233&lt;=DATE(2027,8,31)),(YEAR(C233)-2026)*12+MONTH(C233)-8,""))</f>
        <v/>
      </c>
      <c r="T233">
        <f>IF(AND(A233="مصروف",R233&gt;0,I233="موافق",S233&lt;&gt;"",H233&lt;&gt;""),N(G233),0)</f>
        <v/>
      </c>
    </row>
    <row r="234">
      <c r="A234" s="19" t="n"/>
      <c r="B234" s="20">
        <f>IF(A234="","",IF(R234=0,"⚠ أضف سطر عهدة أولًا","DMT-"&amp;TEXT(R234,"000")))</f>
        <v/>
      </c>
      <c r="C234" s="21" t="n"/>
      <c r="D234" s="20">
        <f>IF(C234="","",IF(S234="","خارج السنة المالية",INDEX(القوائم!$D$2:$D$13,S234)))</f>
        <v/>
      </c>
      <c r="E234" s="22" t="n"/>
      <c r="F234" s="23" t="n"/>
      <c r="G234" s="23" t="n"/>
      <c r="H234" s="22" t="n"/>
      <c r="I234" s="19" t="n"/>
      <c r="J234" s="21" t="n"/>
      <c r="K234" s="19" t="n"/>
      <c r="L234" s="19" t="n"/>
      <c r="M234" s="21" t="n"/>
      <c r="N234" s="22" t="n"/>
      <c r="O234" s="24">
        <f>IF(A234&lt;&gt;"عهدة","",SUMIFS($G$8:$G$5007,$B$8:$B$5007,B234,$A$8:$A$5007,"مصروف",$I$8:$I$5007,"&lt;&gt;مرفوض"))</f>
        <v/>
      </c>
      <c r="P234" s="25">
        <f>IF(A234&lt;&gt;"عهدة","",N(F234)-O234)</f>
        <v/>
      </c>
      <c r="Q234" s="26">
        <f>IF(A234="","",IF(A234="عهدة",IF(N(F234)=0,"⚠ أدخل قيمة العهدة",IF(P234&lt;0,"⛔ عجز / زيادة مصروفات "&amp;TEXT(-P234,"#,##0"),IF(COUNTIFS($B$8:$B$5007,B234,$A$8:$A$5007,"مصروف",$I$8:$I$5007,"&lt;&gt;مرفوض",$K$8:$K$5007,"&lt;&gt;نعم")&gt;0,"⚠ "&amp;COUNTIFS($B$8:$B$5007,B234,$A$8:$A$5007,"مصروف",$I$8:$I$5007,"&lt;&gt;مرفوض",$K$8:$K$5007,"&lt;&gt;نعم")&amp;" مصروف غير مسوى",IF(L234="تمت التسوية",IF(P234=0,"✔ متوازنة وتمت التسوية","✔ تمت التسوية – متبقي "&amp;TEXT(P234,"#,##0")),IF(P234&gt;0,"متبقي "&amp;TEXT(P234,"#,##0"),"✔ متوازنة"))))),IF(R234=0,"⚠ أضف سطر عهدة أولًا",IF(OR(C234="",N(G234)=0),"⚠ أكمل التاريخ والقيمة",IF(S234="","⚠ التاريخ خارج السنة المالية",IF(H234="","⚠ اختر بند الموازنة",IF(I234="مرفوض","✖ مرفوض من المدير",IF(I234&lt;&gt;"موافق","⏳ بانتظار موافقة المدير",IF(K234&lt;&gt;"نعم","⚠ غير مسوى مع الحسابات","✔ معتمد ومسوى")))))))))</f>
        <v/>
      </c>
      <c r="R234">
        <f>N(R233)+IF(A234="عهدة",1,0)</f>
        <v/>
      </c>
      <c r="S234">
        <f>IF(C234="","",IF(AND(C234&gt;=DATE(2026,9,1),C234&lt;=DATE(2027,8,31)),(YEAR(C234)-2026)*12+MONTH(C234)-8,""))</f>
        <v/>
      </c>
      <c r="T234">
        <f>IF(AND(A234="مصروف",R234&gt;0,I234="موافق",S234&lt;&gt;"",H234&lt;&gt;""),N(G234),0)</f>
        <v/>
      </c>
    </row>
    <row r="235">
      <c r="A235" s="19" t="n"/>
      <c r="B235" s="20">
        <f>IF(A235="","",IF(R235=0,"⚠ أضف سطر عهدة أولًا","DMT-"&amp;TEXT(R235,"000")))</f>
        <v/>
      </c>
      <c r="C235" s="21" t="n"/>
      <c r="D235" s="20">
        <f>IF(C235="","",IF(S235="","خارج السنة المالية",INDEX(القوائم!$D$2:$D$13,S235)))</f>
        <v/>
      </c>
      <c r="E235" s="22" t="n"/>
      <c r="F235" s="23" t="n"/>
      <c r="G235" s="23" t="n"/>
      <c r="H235" s="22" t="n"/>
      <c r="I235" s="19" t="n"/>
      <c r="J235" s="21" t="n"/>
      <c r="K235" s="19" t="n"/>
      <c r="L235" s="19" t="n"/>
      <c r="M235" s="21" t="n"/>
      <c r="N235" s="22" t="n"/>
      <c r="O235" s="24">
        <f>IF(A235&lt;&gt;"عهدة","",SUMIFS($G$8:$G$5007,$B$8:$B$5007,B235,$A$8:$A$5007,"مصروف",$I$8:$I$5007,"&lt;&gt;مرفوض"))</f>
        <v/>
      </c>
      <c r="P235" s="25">
        <f>IF(A235&lt;&gt;"عهدة","",N(F235)-O235)</f>
        <v/>
      </c>
      <c r="Q235" s="26">
        <f>IF(A235="","",IF(A235="عهدة",IF(N(F235)=0,"⚠ أدخل قيمة العهدة",IF(P235&lt;0,"⛔ عجز / زيادة مصروفات "&amp;TEXT(-P235,"#,##0"),IF(COUNTIFS($B$8:$B$5007,B235,$A$8:$A$5007,"مصروف",$I$8:$I$5007,"&lt;&gt;مرفوض",$K$8:$K$5007,"&lt;&gt;نعم")&gt;0,"⚠ "&amp;COUNTIFS($B$8:$B$5007,B235,$A$8:$A$5007,"مصروف",$I$8:$I$5007,"&lt;&gt;مرفوض",$K$8:$K$5007,"&lt;&gt;نعم")&amp;" مصروف غير مسوى",IF(L235="تمت التسوية",IF(P235=0,"✔ متوازنة وتمت التسوية","✔ تمت التسوية – متبقي "&amp;TEXT(P235,"#,##0")),IF(P235&gt;0,"متبقي "&amp;TEXT(P235,"#,##0"),"✔ متوازنة"))))),IF(R235=0,"⚠ أضف سطر عهدة أولًا",IF(OR(C235="",N(G235)=0),"⚠ أكمل التاريخ والقيمة",IF(S235="","⚠ التاريخ خارج السنة المالية",IF(H235="","⚠ اختر بند الموازنة",IF(I235="مرفوض","✖ مرفوض من المدير",IF(I235&lt;&gt;"موافق","⏳ بانتظار موافقة المدير",IF(K235&lt;&gt;"نعم","⚠ غير مسوى مع الحسابات","✔ معتمد ومسوى")))))))))</f>
        <v/>
      </c>
      <c r="R235">
        <f>N(R234)+IF(A235="عهدة",1,0)</f>
        <v/>
      </c>
      <c r="S235">
        <f>IF(C235="","",IF(AND(C235&gt;=DATE(2026,9,1),C235&lt;=DATE(2027,8,31)),(YEAR(C235)-2026)*12+MONTH(C235)-8,""))</f>
        <v/>
      </c>
      <c r="T235">
        <f>IF(AND(A235="مصروف",R235&gt;0,I235="موافق",S235&lt;&gt;"",H235&lt;&gt;""),N(G235),0)</f>
        <v/>
      </c>
    </row>
    <row r="236">
      <c r="A236" s="19" t="n"/>
      <c r="B236" s="20">
        <f>IF(A236="","",IF(R236=0,"⚠ أضف سطر عهدة أولًا","DMT-"&amp;TEXT(R236,"000")))</f>
        <v/>
      </c>
      <c r="C236" s="21" t="n"/>
      <c r="D236" s="20">
        <f>IF(C236="","",IF(S236="","خارج السنة المالية",INDEX(القوائم!$D$2:$D$13,S236)))</f>
        <v/>
      </c>
      <c r="E236" s="22" t="n"/>
      <c r="F236" s="23" t="n"/>
      <c r="G236" s="23" t="n"/>
      <c r="H236" s="22" t="n"/>
      <c r="I236" s="19" t="n"/>
      <c r="J236" s="21" t="n"/>
      <c r="K236" s="19" t="n"/>
      <c r="L236" s="19" t="n"/>
      <c r="M236" s="21" t="n"/>
      <c r="N236" s="22" t="n"/>
      <c r="O236" s="24">
        <f>IF(A236&lt;&gt;"عهدة","",SUMIFS($G$8:$G$5007,$B$8:$B$5007,B236,$A$8:$A$5007,"مصروف",$I$8:$I$5007,"&lt;&gt;مرفوض"))</f>
        <v/>
      </c>
      <c r="P236" s="25">
        <f>IF(A236&lt;&gt;"عهدة","",N(F236)-O236)</f>
        <v/>
      </c>
      <c r="Q236" s="26">
        <f>IF(A236="","",IF(A236="عهدة",IF(N(F236)=0,"⚠ أدخل قيمة العهدة",IF(P236&lt;0,"⛔ عجز / زيادة مصروفات "&amp;TEXT(-P236,"#,##0"),IF(COUNTIFS($B$8:$B$5007,B236,$A$8:$A$5007,"مصروف",$I$8:$I$5007,"&lt;&gt;مرفوض",$K$8:$K$5007,"&lt;&gt;نعم")&gt;0,"⚠ "&amp;COUNTIFS($B$8:$B$5007,B236,$A$8:$A$5007,"مصروف",$I$8:$I$5007,"&lt;&gt;مرفوض",$K$8:$K$5007,"&lt;&gt;نعم")&amp;" مصروف غير مسوى",IF(L236="تمت التسوية",IF(P236=0,"✔ متوازنة وتمت التسوية","✔ تمت التسوية – متبقي "&amp;TEXT(P236,"#,##0")),IF(P236&gt;0,"متبقي "&amp;TEXT(P236,"#,##0"),"✔ متوازنة"))))),IF(R236=0,"⚠ أضف سطر عهدة أولًا",IF(OR(C236="",N(G236)=0),"⚠ أكمل التاريخ والقيمة",IF(S236="","⚠ التاريخ خارج السنة المالية",IF(H236="","⚠ اختر بند الموازنة",IF(I236="مرفوض","✖ مرفوض من المدير",IF(I236&lt;&gt;"موافق","⏳ بانتظار موافقة المدير",IF(K236&lt;&gt;"نعم","⚠ غير مسوى مع الحسابات","✔ معتمد ومسوى")))))))))</f>
        <v/>
      </c>
      <c r="R236">
        <f>N(R235)+IF(A236="عهدة",1,0)</f>
        <v/>
      </c>
      <c r="S236">
        <f>IF(C236="","",IF(AND(C236&gt;=DATE(2026,9,1),C236&lt;=DATE(2027,8,31)),(YEAR(C236)-2026)*12+MONTH(C236)-8,""))</f>
        <v/>
      </c>
      <c r="T236">
        <f>IF(AND(A236="مصروف",R236&gt;0,I236="موافق",S236&lt;&gt;"",H236&lt;&gt;""),N(G236),0)</f>
        <v/>
      </c>
    </row>
    <row r="237">
      <c r="A237" s="19" t="n"/>
      <c r="B237" s="20">
        <f>IF(A237="","",IF(R237=0,"⚠ أضف سطر عهدة أولًا","DMT-"&amp;TEXT(R237,"000")))</f>
        <v/>
      </c>
      <c r="C237" s="21" t="n"/>
      <c r="D237" s="20">
        <f>IF(C237="","",IF(S237="","خارج السنة المالية",INDEX(القوائم!$D$2:$D$13,S237)))</f>
        <v/>
      </c>
      <c r="E237" s="22" t="n"/>
      <c r="F237" s="23" t="n"/>
      <c r="G237" s="23" t="n"/>
      <c r="H237" s="22" t="n"/>
      <c r="I237" s="19" t="n"/>
      <c r="J237" s="21" t="n"/>
      <c r="K237" s="19" t="n"/>
      <c r="L237" s="19" t="n"/>
      <c r="M237" s="21" t="n"/>
      <c r="N237" s="22" t="n"/>
      <c r="O237" s="24">
        <f>IF(A237&lt;&gt;"عهدة","",SUMIFS($G$8:$G$5007,$B$8:$B$5007,B237,$A$8:$A$5007,"مصروف",$I$8:$I$5007,"&lt;&gt;مرفوض"))</f>
        <v/>
      </c>
      <c r="P237" s="25">
        <f>IF(A237&lt;&gt;"عهدة","",N(F237)-O237)</f>
        <v/>
      </c>
      <c r="Q237" s="26">
        <f>IF(A237="","",IF(A237="عهدة",IF(N(F237)=0,"⚠ أدخل قيمة العهدة",IF(P237&lt;0,"⛔ عجز / زيادة مصروفات "&amp;TEXT(-P237,"#,##0"),IF(COUNTIFS($B$8:$B$5007,B237,$A$8:$A$5007,"مصروف",$I$8:$I$5007,"&lt;&gt;مرفوض",$K$8:$K$5007,"&lt;&gt;نعم")&gt;0,"⚠ "&amp;COUNTIFS($B$8:$B$5007,B237,$A$8:$A$5007,"مصروف",$I$8:$I$5007,"&lt;&gt;مرفوض",$K$8:$K$5007,"&lt;&gt;نعم")&amp;" مصروف غير مسوى",IF(L237="تمت التسوية",IF(P237=0,"✔ متوازنة وتمت التسوية","✔ تمت التسوية – متبقي "&amp;TEXT(P237,"#,##0")),IF(P237&gt;0,"متبقي "&amp;TEXT(P237,"#,##0"),"✔ متوازنة"))))),IF(R237=0,"⚠ أضف سطر عهدة أولًا",IF(OR(C237="",N(G237)=0),"⚠ أكمل التاريخ والقيمة",IF(S237="","⚠ التاريخ خارج السنة المالية",IF(H237="","⚠ اختر بند الموازنة",IF(I237="مرفوض","✖ مرفوض من المدير",IF(I237&lt;&gt;"موافق","⏳ بانتظار موافقة المدير",IF(K237&lt;&gt;"نعم","⚠ غير مسوى مع الحسابات","✔ معتمد ومسوى")))))))))</f>
        <v/>
      </c>
      <c r="R237">
        <f>N(R236)+IF(A237="عهدة",1,0)</f>
        <v/>
      </c>
      <c r="S237">
        <f>IF(C237="","",IF(AND(C237&gt;=DATE(2026,9,1),C237&lt;=DATE(2027,8,31)),(YEAR(C237)-2026)*12+MONTH(C237)-8,""))</f>
        <v/>
      </c>
      <c r="T237">
        <f>IF(AND(A237="مصروف",R237&gt;0,I237="موافق",S237&lt;&gt;"",H237&lt;&gt;""),N(G237),0)</f>
        <v/>
      </c>
    </row>
    <row r="238">
      <c r="A238" s="19" t="n"/>
      <c r="B238" s="20">
        <f>IF(A238="","",IF(R238=0,"⚠ أضف سطر عهدة أولًا","DMT-"&amp;TEXT(R238,"000")))</f>
        <v/>
      </c>
      <c r="C238" s="21" t="n"/>
      <c r="D238" s="20">
        <f>IF(C238="","",IF(S238="","خارج السنة المالية",INDEX(القوائم!$D$2:$D$13,S238)))</f>
        <v/>
      </c>
      <c r="E238" s="22" t="n"/>
      <c r="F238" s="23" t="n"/>
      <c r="G238" s="23" t="n"/>
      <c r="H238" s="22" t="n"/>
      <c r="I238" s="19" t="n"/>
      <c r="J238" s="21" t="n"/>
      <c r="K238" s="19" t="n"/>
      <c r="L238" s="19" t="n"/>
      <c r="M238" s="21" t="n"/>
      <c r="N238" s="22" t="n"/>
      <c r="O238" s="24">
        <f>IF(A238&lt;&gt;"عهدة","",SUMIFS($G$8:$G$5007,$B$8:$B$5007,B238,$A$8:$A$5007,"مصروف",$I$8:$I$5007,"&lt;&gt;مرفوض"))</f>
        <v/>
      </c>
      <c r="P238" s="25">
        <f>IF(A238&lt;&gt;"عهدة","",N(F238)-O238)</f>
        <v/>
      </c>
      <c r="Q238" s="26">
        <f>IF(A238="","",IF(A238="عهدة",IF(N(F238)=0,"⚠ أدخل قيمة العهدة",IF(P238&lt;0,"⛔ عجز / زيادة مصروفات "&amp;TEXT(-P238,"#,##0"),IF(COUNTIFS($B$8:$B$5007,B238,$A$8:$A$5007,"مصروف",$I$8:$I$5007,"&lt;&gt;مرفوض",$K$8:$K$5007,"&lt;&gt;نعم")&gt;0,"⚠ "&amp;COUNTIFS($B$8:$B$5007,B238,$A$8:$A$5007,"مصروف",$I$8:$I$5007,"&lt;&gt;مرفوض",$K$8:$K$5007,"&lt;&gt;نعم")&amp;" مصروف غير مسوى",IF(L238="تمت التسوية",IF(P238=0,"✔ متوازنة وتمت التسوية","✔ تمت التسوية – متبقي "&amp;TEXT(P238,"#,##0")),IF(P238&gt;0,"متبقي "&amp;TEXT(P238,"#,##0"),"✔ متوازنة"))))),IF(R238=0,"⚠ أضف سطر عهدة أولًا",IF(OR(C238="",N(G238)=0),"⚠ أكمل التاريخ والقيمة",IF(S238="","⚠ التاريخ خارج السنة المالية",IF(H238="","⚠ اختر بند الموازنة",IF(I238="مرفوض","✖ مرفوض من المدير",IF(I238&lt;&gt;"موافق","⏳ بانتظار موافقة المدير",IF(K238&lt;&gt;"نعم","⚠ غير مسوى مع الحسابات","✔ معتمد ومسوى")))))))))</f>
        <v/>
      </c>
      <c r="R238">
        <f>N(R237)+IF(A238="عهدة",1,0)</f>
        <v/>
      </c>
      <c r="S238">
        <f>IF(C238="","",IF(AND(C238&gt;=DATE(2026,9,1),C238&lt;=DATE(2027,8,31)),(YEAR(C238)-2026)*12+MONTH(C238)-8,""))</f>
        <v/>
      </c>
      <c r="T238">
        <f>IF(AND(A238="مصروف",R238&gt;0,I238="موافق",S238&lt;&gt;"",H238&lt;&gt;""),N(G238),0)</f>
        <v/>
      </c>
    </row>
    <row r="239">
      <c r="A239" s="19" t="n"/>
      <c r="B239" s="20">
        <f>IF(A239="","",IF(R239=0,"⚠ أضف سطر عهدة أولًا","DMT-"&amp;TEXT(R239,"000")))</f>
        <v/>
      </c>
      <c r="C239" s="21" t="n"/>
      <c r="D239" s="20">
        <f>IF(C239="","",IF(S239="","خارج السنة المالية",INDEX(القوائم!$D$2:$D$13,S239)))</f>
        <v/>
      </c>
      <c r="E239" s="22" t="n"/>
      <c r="F239" s="23" t="n"/>
      <c r="G239" s="23" t="n"/>
      <c r="H239" s="22" t="n"/>
      <c r="I239" s="19" t="n"/>
      <c r="J239" s="21" t="n"/>
      <c r="K239" s="19" t="n"/>
      <c r="L239" s="19" t="n"/>
      <c r="M239" s="21" t="n"/>
      <c r="N239" s="22" t="n"/>
      <c r="O239" s="24">
        <f>IF(A239&lt;&gt;"عهدة","",SUMIFS($G$8:$G$5007,$B$8:$B$5007,B239,$A$8:$A$5007,"مصروف",$I$8:$I$5007,"&lt;&gt;مرفوض"))</f>
        <v/>
      </c>
      <c r="P239" s="25">
        <f>IF(A239&lt;&gt;"عهدة","",N(F239)-O239)</f>
        <v/>
      </c>
      <c r="Q239" s="26">
        <f>IF(A239="","",IF(A239="عهدة",IF(N(F239)=0,"⚠ أدخل قيمة العهدة",IF(P239&lt;0,"⛔ عجز / زيادة مصروفات "&amp;TEXT(-P239,"#,##0"),IF(COUNTIFS($B$8:$B$5007,B239,$A$8:$A$5007,"مصروف",$I$8:$I$5007,"&lt;&gt;مرفوض",$K$8:$K$5007,"&lt;&gt;نعم")&gt;0,"⚠ "&amp;COUNTIFS($B$8:$B$5007,B239,$A$8:$A$5007,"مصروف",$I$8:$I$5007,"&lt;&gt;مرفوض",$K$8:$K$5007,"&lt;&gt;نعم")&amp;" مصروف غير مسوى",IF(L239="تمت التسوية",IF(P239=0,"✔ متوازنة وتمت التسوية","✔ تمت التسوية – متبقي "&amp;TEXT(P239,"#,##0")),IF(P239&gt;0,"متبقي "&amp;TEXT(P239,"#,##0"),"✔ متوازنة"))))),IF(R239=0,"⚠ أضف سطر عهدة أولًا",IF(OR(C239="",N(G239)=0),"⚠ أكمل التاريخ والقيمة",IF(S239="","⚠ التاريخ خارج السنة المالية",IF(H239="","⚠ اختر بند الموازنة",IF(I239="مرفوض","✖ مرفوض من المدير",IF(I239&lt;&gt;"موافق","⏳ بانتظار موافقة المدير",IF(K239&lt;&gt;"نعم","⚠ غير مسوى مع الحسابات","✔ معتمد ومسوى")))))))))</f>
        <v/>
      </c>
      <c r="R239">
        <f>N(R238)+IF(A239="عهدة",1,0)</f>
        <v/>
      </c>
      <c r="S239">
        <f>IF(C239="","",IF(AND(C239&gt;=DATE(2026,9,1),C239&lt;=DATE(2027,8,31)),(YEAR(C239)-2026)*12+MONTH(C239)-8,""))</f>
        <v/>
      </c>
      <c r="T239">
        <f>IF(AND(A239="مصروف",R239&gt;0,I239="موافق",S239&lt;&gt;"",H239&lt;&gt;""),N(G239),0)</f>
        <v/>
      </c>
    </row>
    <row r="240">
      <c r="A240" s="19" t="n"/>
      <c r="B240" s="20">
        <f>IF(A240="","",IF(R240=0,"⚠ أضف سطر عهدة أولًا","DMT-"&amp;TEXT(R240,"000")))</f>
        <v/>
      </c>
      <c r="C240" s="21" t="n"/>
      <c r="D240" s="20">
        <f>IF(C240="","",IF(S240="","خارج السنة المالية",INDEX(القوائم!$D$2:$D$13,S240)))</f>
        <v/>
      </c>
      <c r="E240" s="22" t="n"/>
      <c r="F240" s="23" t="n"/>
      <c r="G240" s="23" t="n"/>
      <c r="H240" s="22" t="n"/>
      <c r="I240" s="19" t="n"/>
      <c r="J240" s="21" t="n"/>
      <c r="K240" s="19" t="n"/>
      <c r="L240" s="19" t="n"/>
      <c r="M240" s="21" t="n"/>
      <c r="N240" s="22" t="n"/>
      <c r="O240" s="24">
        <f>IF(A240&lt;&gt;"عهدة","",SUMIFS($G$8:$G$5007,$B$8:$B$5007,B240,$A$8:$A$5007,"مصروف",$I$8:$I$5007,"&lt;&gt;مرفوض"))</f>
        <v/>
      </c>
      <c r="P240" s="25">
        <f>IF(A240&lt;&gt;"عهدة","",N(F240)-O240)</f>
        <v/>
      </c>
      <c r="Q240" s="26">
        <f>IF(A240="","",IF(A240="عهدة",IF(N(F240)=0,"⚠ أدخل قيمة العهدة",IF(P240&lt;0,"⛔ عجز / زيادة مصروفات "&amp;TEXT(-P240,"#,##0"),IF(COUNTIFS($B$8:$B$5007,B240,$A$8:$A$5007,"مصروف",$I$8:$I$5007,"&lt;&gt;مرفوض",$K$8:$K$5007,"&lt;&gt;نعم")&gt;0,"⚠ "&amp;COUNTIFS($B$8:$B$5007,B240,$A$8:$A$5007,"مصروف",$I$8:$I$5007,"&lt;&gt;مرفوض",$K$8:$K$5007,"&lt;&gt;نعم")&amp;" مصروف غير مسوى",IF(L240="تمت التسوية",IF(P240=0,"✔ متوازنة وتمت التسوية","✔ تمت التسوية – متبقي "&amp;TEXT(P240,"#,##0")),IF(P240&gt;0,"متبقي "&amp;TEXT(P240,"#,##0"),"✔ متوازنة"))))),IF(R240=0,"⚠ أضف سطر عهدة أولًا",IF(OR(C240="",N(G240)=0),"⚠ أكمل التاريخ والقيمة",IF(S240="","⚠ التاريخ خارج السنة المالية",IF(H240="","⚠ اختر بند الموازنة",IF(I240="مرفوض","✖ مرفوض من المدير",IF(I240&lt;&gt;"موافق","⏳ بانتظار موافقة المدير",IF(K240&lt;&gt;"نعم","⚠ غير مسوى مع الحسابات","✔ معتمد ومسوى")))))))))</f>
        <v/>
      </c>
      <c r="R240">
        <f>N(R239)+IF(A240="عهدة",1,0)</f>
        <v/>
      </c>
      <c r="S240">
        <f>IF(C240="","",IF(AND(C240&gt;=DATE(2026,9,1),C240&lt;=DATE(2027,8,31)),(YEAR(C240)-2026)*12+MONTH(C240)-8,""))</f>
        <v/>
      </c>
      <c r="T240">
        <f>IF(AND(A240="مصروف",R240&gt;0,I240="موافق",S240&lt;&gt;"",H240&lt;&gt;""),N(G240),0)</f>
        <v/>
      </c>
    </row>
    <row r="241">
      <c r="A241" s="19" t="n"/>
      <c r="B241" s="20">
        <f>IF(A241="","",IF(R241=0,"⚠ أضف سطر عهدة أولًا","DMT-"&amp;TEXT(R241,"000")))</f>
        <v/>
      </c>
      <c r="C241" s="21" t="n"/>
      <c r="D241" s="20">
        <f>IF(C241="","",IF(S241="","خارج السنة المالية",INDEX(القوائم!$D$2:$D$13,S241)))</f>
        <v/>
      </c>
      <c r="E241" s="22" t="n"/>
      <c r="F241" s="23" t="n"/>
      <c r="G241" s="23" t="n"/>
      <c r="H241" s="22" t="n"/>
      <c r="I241" s="19" t="n"/>
      <c r="J241" s="21" t="n"/>
      <c r="K241" s="19" t="n"/>
      <c r="L241" s="19" t="n"/>
      <c r="M241" s="21" t="n"/>
      <c r="N241" s="22" t="n"/>
      <c r="O241" s="24">
        <f>IF(A241&lt;&gt;"عهدة","",SUMIFS($G$8:$G$5007,$B$8:$B$5007,B241,$A$8:$A$5007,"مصروف",$I$8:$I$5007,"&lt;&gt;مرفوض"))</f>
        <v/>
      </c>
      <c r="P241" s="25">
        <f>IF(A241&lt;&gt;"عهدة","",N(F241)-O241)</f>
        <v/>
      </c>
      <c r="Q241" s="26">
        <f>IF(A241="","",IF(A241="عهدة",IF(N(F241)=0,"⚠ أدخل قيمة العهدة",IF(P241&lt;0,"⛔ عجز / زيادة مصروفات "&amp;TEXT(-P241,"#,##0"),IF(COUNTIFS($B$8:$B$5007,B241,$A$8:$A$5007,"مصروف",$I$8:$I$5007,"&lt;&gt;مرفوض",$K$8:$K$5007,"&lt;&gt;نعم")&gt;0,"⚠ "&amp;COUNTIFS($B$8:$B$5007,B241,$A$8:$A$5007,"مصروف",$I$8:$I$5007,"&lt;&gt;مرفوض",$K$8:$K$5007,"&lt;&gt;نعم")&amp;" مصروف غير مسوى",IF(L241="تمت التسوية",IF(P241=0,"✔ متوازنة وتمت التسوية","✔ تمت التسوية – متبقي "&amp;TEXT(P241,"#,##0")),IF(P241&gt;0,"متبقي "&amp;TEXT(P241,"#,##0"),"✔ متوازنة"))))),IF(R241=0,"⚠ أضف سطر عهدة أولًا",IF(OR(C241="",N(G241)=0),"⚠ أكمل التاريخ والقيمة",IF(S241="","⚠ التاريخ خارج السنة المالية",IF(H241="","⚠ اختر بند الموازنة",IF(I241="مرفوض","✖ مرفوض من المدير",IF(I241&lt;&gt;"موافق","⏳ بانتظار موافقة المدير",IF(K241&lt;&gt;"نعم","⚠ غير مسوى مع الحسابات","✔ معتمد ومسوى")))))))))</f>
        <v/>
      </c>
      <c r="R241">
        <f>N(R240)+IF(A241="عهدة",1,0)</f>
        <v/>
      </c>
      <c r="S241">
        <f>IF(C241="","",IF(AND(C241&gt;=DATE(2026,9,1),C241&lt;=DATE(2027,8,31)),(YEAR(C241)-2026)*12+MONTH(C241)-8,""))</f>
        <v/>
      </c>
      <c r="T241">
        <f>IF(AND(A241="مصروف",R241&gt;0,I241="موافق",S241&lt;&gt;"",H241&lt;&gt;""),N(G241),0)</f>
        <v/>
      </c>
    </row>
    <row r="242">
      <c r="A242" s="19" t="n"/>
      <c r="B242" s="20">
        <f>IF(A242="","",IF(R242=0,"⚠ أضف سطر عهدة أولًا","DMT-"&amp;TEXT(R242,"000")))</f>
        <v/>
      </c>
      <c r="C242" s="21" t="n"/>
      <c r="D242" s="20">
        <f>IF(C242="","",IF(S242="","خارج السنة المالية",INDEX(القوائم!$D$2:$D$13,S242)))</f>
        <v/>
      </c>
      <c r="E242" s="22" t="n"/>
      <c r="F242" s="23" t="n"/>
      <c r="G242" s="23" t="n"/>
      <c r="H242" s="22" t="n"/>
      <c r="I242" s="19" t="n"/>
      <c r="J242" s="21" t="n"/>
      <c r="K242" s="19" t="n"/>
      <c r="L242" s="19" t="n"/>
      <c r="M242" s="21" t="n"/>
      <c r="N242" s="22" t="n"/>
      <c r="O242" s="24">
        <f>IF(A242&lt;&gt;"عهدة","",SUMIFS($G$8:$G$5007,$B$8:$B$5007,B242,$A$8:$A$5007,"مصروف",$I$8:$I$5007,"&lt;&gt;مرفوض"))</f>
        <v/>
      </c>
      <c r="P242" s="25">
        <f>IF(A242&lt;&gt;"عهدة","",N(F242)-O242)</f>
        <v/>
      </c>
      <c r="Q242" s="26">
        <f>IF(A242="","",IF(A242="عهدة",IF(N(F242)=0,"⚠ أدخل قيمة العهدة",IF(P242&lt;0,"⛔ عجز / زيادة مصروفات "&amp;TEXT(-P242,"#,##0"),IF(COUNTIFS($B$8:$B$5007,B242,$A$8:$A$5007,"مصروف",$I$8:$I$5007,"&lt;&gt;مرفوض",$K$8:$K$5007,"&lt;&gt;نعم")&gt;0,"⚠ "&amp;COUNTIFS($B$8:$B$5007,B242,$A$8:$A$5007,"مصروف",$I$8:$I$5007,"&lt;&gt;مرفوض",$K$8:$K$5007,"&lt;&gt;نعم")&amp;" مصروف غير مسوى",IF(L242="تمت التسوية",IF(P242=0,"✔ متوازنة وتمت التسوية","✔ تمت التسوية – متبقي "&amp;TEXT(P242,"#,##0")),IF(P242&gt;0,"متبقي "&amp;TEXT(P242,"#,##0"),"✔ متوازنة"))))),IF(R242=0,"⚠ أضف سطر عهدة أولًا",IF(OR(C242="",N(G242)=0),"⚠ أكمل التاريخ والقيمة",IF(S242="","⚠ التاريخ خارج السنة المالية",IF(H242="","⚠ اختر بند الموازنة",IF(I242="مرفوض","✖ مرفوض من المدير",IF(I242&lt;&gt;"موافق","⏳ بانتظار موافقة المدير",IF(K242&lt;&gt;"نعم","⚠ غير مسوى مع الحسابات","✔ معتمد ومسوى")))))))))</f>
        <v/>
      </c>
      <c r="R242">
        <f>N(R241)+IF(A242="عهدة",1,0)</f>
        <v/>
      </c>
      <c r="S242">
        <f>IF(C242="","",IF(AND(C242&gt;=DATE(2026,9,1),C242&lt;=DATE(2027,8,31)),(YEAR(C242)-2026)*12+MONTH(C242)-8,""))</f>
        <v/>
      </c>
      <c r="T242">
        <f>IF(AND(A242="مصروف",R242&gt;0,I242="موافق",S242&lt;&gt;"",H242&lt;&gt;""),N(G242),0)</f>
        <v/>
      </c>
    </row>
    <row r="243">
      <c r="A243" s="19" t="n"/>
      <c r="B243" s="20">
        <f>IF(A243="","",IF(R243=0,"⚠ أضف سطر عهدة أولًا","DMT-"&amp;TEXT(R243,"000")))</f>
        <v/>
      </c>
      <c r="C243" s="21" t="n"/>
      <c r="D243" s="20">
        <f>IF(C243="","",IF(S243="","خارج السنة المالية",INDEX(القوائم!$D$2:$D$13,S243)))</f>
        <v/>
      </c>
      <c r="E243" s="22" t="n"/>
      <c r="F243" s="23" t="n"/>
      <c r="G243" s="23" t="n"/>
      <c r="H243" s="22" t="n"/>
      <c r="I243" s="19" t="n"/>
      <c r="J243" s="21" t="n"/>
      <c r="K243" s="19" t="n"/>
      <c r="L243" s="19" t="n"/>
      <c r="M243" s="21" t="n"/>
      <c r="N243" s="22" t="n"/>
      <c r="O243" s="24">
        <f>IF(A243&lt;&gt;"عهدة","",SUMIFS($G$8:$G$5007,$B$8:$B$5007,B243,$A$8:$A$5007,"مصروف",$I$8:$I$5007,"&lt;&gt;مرفوض"))</f>
        <v/>
      </c>
      <c r="P243" s="25">
        <f>IF(A243&lt;&gt;"عهدة","",N(F243)-O243)</f>
        <v/>
      </c>
      <c r="Q243" s="26">
        <f>IF(A243="","",IF(A243="عهدة",IF(N(F243)=0,"⚠ أدخل قيمة العهدة",IF(P243&lt;0,"⛔ عجز / زيادة مصروفات "&amp;TEXT(-P243,"#,##0"),IF(COUNTIFS($B$8:$B$5007,B243,$A$8:$A$5007,"مصروف",$I$8:$I$5007,"&lt;&gt;مرفوض",$K$8:$K$5007,"&lt;&gt;نعم")&gt;0,"⚠ "&amp;COUNTIFS($B$8:$B$5007,B243,$A$8:$A$5007,"مصروف",$I$8:$I$5007,"&lt;&gt;مرفوض",$K$8:$K$5007,"&lt;&gt;نعم")&amp;" مصروف غير مسوى",IF(L243="تمت التسوية",IF(P243=0,"✔ متوازنة وتمت التسوية","✔ تمت التسوية – متبقي "&amp;TEXT(P243,"#,##0")),IF(P243&gt;0,"متبقي "&amp;TEXT(P243,"#,##0"),"✔ متوازنة"))))),IF(R243=0,"⚠ أضف سطر عهدة أولًا",IF(OR(C243="",N(G243)=0),"⚠ أكمل التاريخ والقيمة",IF(S243="","⚠ التاريخ خارج السنة المالية",IF(H243="","⚠ اختر بند الموازنة",IF(I243="مرفوض","✖ مرفوض من المدير",IF(I243&lt;&gt;"موافق","⏳ بانتظار موافقة المدير",IF(K243&lt;&gt;"نعم","⚠ غير مسوى مع الحسابات","✔ معتمد ومسوى")))))))))</f>
        <v/>
      </c>
      <c r="R243">
        <f>N(R242)+IF(A243="عهدة",1,0)</f>
        <v/>
      </c>
      <c r="S243">
        <f>IF(C243="","",IF(AND(C243&gt;=DATE(2026,9,1),C243&lt;=DATE(2027,8,31)),(YEAR(C243)-2026)*12+MONTH(C243)-8,""))</f>
        <v/>
      </c>
      <c r="T243">
        <f>IF(AND(A243="مصروف",R243&gt;0,I243="موافق",S243&lt;&gt;"",H243&lt;&gt;""),N(G243),0)</f>
        <v/>
      </c>
    </row>
    <row r="244">
      <c r="A244" s="19" t="n"/>
      <c r="B244" s="20">
        <f>IF(A244="","",IF(R244=0,"⚠ أضف سطر عهدة أولًا","DMT-"&amp;TEXT(R244,"000")))</f>
        <v/>
      </c>
      <c r="C244" s="21" t="n"/>
      <c r="D244" s="20">
        <f>IF(C244="","",IF(S244="","خارج السنة المالية",INDEX(القوائم!$D$2:$D$13,S244)))</f>
        <v/>
      </c>
      <c r="E244" s="22" t="n"/>
      <c r="F244" s="23" t="n"/>
      <c r="G244" s="23" t="n"/>
      <c r="H244" s="22" t="n"/>
      <c r="I244" s="19" t="n"/>
      <c r="J244" s="21" t="n"/>
      <c r="K244" s="19" t="n"/>
      <c r="L244" s="19" t="n"/>
      <c r="M244" s="21" t="n"/>
      <c r="N244" s="22" t="n"/>
      <c r="O244" s="24">
        <f>IF(A244&lt;&gt;"عهدة","",SUMIFS($G$8:$G$5007,$B$8:$B$5007,B244,$A$8:$A$5007,"مصروف",$I$8:$I$5007,"&lt;&gt;مرفوض"))</f>
        <v/>
      </c>
      <c r="P244" s="25">
        <f>IF(A244&lt;&gt;"عهدة","",N(F244)-O244)</f>
        <v/>
      </c>
      <c r="Q244" s="26">
        <f>IF(A244="","",IF(A244="عهدة",IF(N(F244)=0,"⚠ أدخل قيمة العهدة",IF(P244&lt;0,"⛔ عجز / زيادة مصروفات "&amp;TEXT(-P244,"#,##0"),IF(COUNTIFS($B$8:$B$5007,B244,$A$8:$A$5007,"مصروف",$I$8:$I$5007,"&lt;&gt;مرفوض",$K$8:$K$5007,"&lt;&gt;نعم")&gt;0,"⚠ "&amp;COUNTIFS($B$8:$B$5007,B244,$A$8:$A$5007,"مصروف",$I$8:$I$5007,"&lt;&gt;مرفوض",$K$8:$K$5007,"&lt;&gt;نعم")&amp;" مصروف غير مسوى",IF(L244="تمت التسوية",IF(P244=0,"✔ متوازنة وتمت التسوية","✔ تمت التسوية – متبقي "&amp;TEXT(P244,"#,##0")),IF(P244&gt;0,"متبقي "&amp;TEXT(P244,"#,##0"),"✔ متوازنة"))))),IF(R244=0,"⚠ أضف سطر عهدة أولًا",IF(OR(C244="",N(G244)=0),"⚠ أكمل التاريخ والقيمة",IF(S244="","⚠ التاريخ خارج السنة المالية",IF(H244="","⚠ اختر بند الموازنة",IF(I244="مرفوض","✖ مرفوض من المدير",IF(I244&lt;&gt;"موافق","⏳ بانتظار موافقة المدير",IF(K244&lt;&gt;"نعم","⚠ غير مسوى مع الحسابات","✔ معتمد ومسوى")))))))))</f>
        <v/>
      </c>
      <c r="R244">
        <f>N(R243)+IF(A244="عهدة",1,0)</f>
        <v/>
      </c>
      <c r="S244">
        <f>IF(C244="","",IF(AND(C244&gt;=DATE(2026,9,1),C244&lt;=DATE(2027,8,31)),(YEAR(C244)-2026)*12+MONTH(C244)-8,""))</f>
        <v/>
      </c>
      <c r="T244">
        <f>IF(AND(A244="مصروف",R244&gt;0,I244="موافق",S244&lt;&gt;"",H244&lt;&gt;""),N(G244),0)</f>
        <v/>
      </c>
    </row>
    <row r="245">
      <c r="A245" s="19" t="n"/>
      <c r="B245" s="20">
        <f>IF(A245="","",IF(R245=0,"⚠ أضف سطر عهدة أولًا","DMT-"&amp;TEXT(R245,"000")))</f>
        <v/>
      </c>
      <c r="C245" s="21" t="n"/>
      <c r="D245" s="20">
        <f>IF(C245="","",IF(S245="","خارج السنة المالية",INDEX(القوائم!$D$2:$D$13,S245)))</f>
        <v/>
      </c>
      <c r="E245" s="22" t="n"/>
      <c r="F245" s="23" t="n"/>
      <c r="G245" s="23" t="n"/>
      <c r="H245" s="22" t="n"/>
      <c r="I245" s="19" t="n"/>
      <c r="J245" s="21" t="n"/>
      <c r="K245" s="19" t="n"/>
      <c r="L245" s="19" t="n"/>
      <c r="M245" s="21" t="n"/>
      <c r="N245" s="22" t="n"/>
      <c r="O245" s="24">
        <f>IF(A245&lt;&gt;"عهدة","",SUMIFS($G$8:$G$5007,$B$8:$B$5007,B245,$A$8:$A$5007,"مصروف",$I$8:$I$5007,"&lt;&gt;مرفوض"))</f>
        <v/>
      </c>
      <c r="P245" s="25">
        <f>IF(A245&lt;&gt;"عهدة","",N(F245)-O245)</f>
        <v/>
      </c>
      <c r="Q245" s="26">
        <f>IF(A245="","",IF(A245="عهدة",IF(N(F245)=0,"⚠ أدخل قيمة العهدة",IF(P245&lt;0,"⛔ عجز / زيادة مصروفات "&amp;TEXT(-P245,"#,##0"),IF(COUNTIFS($B$8:$B$5007,B245,$A$8:$A$5007,"مصروف",$I$8:$I$5007,"&lt;&gt;مرفوض",$K$8:$K$5007,"&lt;&gt;نعم")&gt;0,"⚠ "&amp;COUNTIFS($B$8:$B$5007,B245,$A$8:$A$5007,"مصروف",$I$8:$I$5007,"&lt;&gt;مرفوض",$K$8:$K$5007,"&lt;&gt;نعم")&amp;" مصروف غير مسوى",IF(L245="تمت التسوية",IF(P245=0,"✔ متوازنة وتمت التسوية","✔ تمت التسوية – متبقي "&amp;TEXT(P245,"#,##0")),IF(P245&gt;0,"متبقي "&amp;TEXT(P245,"#,##0"),"✔ متوازنة"))))),IF(R245=0,"⚠ أضف سطر عهدة أولًا",IF(OR(C245="",N(G245)=0),"⚠ أكمل التاريخ والقيمة",IF(S245="","⚠ التاريخ خارج السنة المالية",IF(H245="","⚠ اختر بند الموازنة",IF(I245="مرفوض","✖ مرفوض من المدير",IF(I245&lt;&gt;"موافق","⏳ بانتظار موافقة المدير",IF(K245&lt;&gt;"نعم","⚠ غير مسوى مع الحسابات","✔ معتمد ومسوى")))))))))</f>
        <v/>
      </c>
      <c r="R245">
        <f>N(R244)+IF(A245="عهدة",1,0)</f>
        <v/>
      </c>
      <c r="S245">
        <f>IF(C245="","",IF(AND(C245&gt;=DATE(2026,9,1),C245&lt;=DATE(2027,8,31)),(YEAR(C245)-2026)*12+MONTH(C245)-8,""))</f>
        <v/>
      </c>
      <c r="T245">
        <f>IF(AND(A245="مصروف",R245&gt;0,I245="موافق",S245&lt;&gt;"",H245&lt;&gt;""),N(G245),0)</f>
        <v/>
      </c>
    </row>
    <row r="246">
      <c r="A246" s="19" t="n"/>
      <c r="B246" s="20">
        <f>IF(A246="","",IF(R246=0,"⚠ أضف سطر عهدة أولًا","DMT-"&amp;TEXT(R246,"000")))</f>
        <v/>
      </c>
      <c r="C246" s="21" t="n"/>
      <c r="D246" s="20">
        <f>IF(C246="","",IF(S246="","خارج السنة المالية",INDEX(القوائم!$D$2:$D$13,S246)))</f>
        <v/>
      </c>
      <c r="E246" s="22" t="n"/>
      <c r="F246" s="23" t="n"/>
      <c r="G246" s="23" t="n"/>
      <c r="H246" s="22" t="n"/>
      <c r="I246" s="19" t="n"/>
      <c r="J246" s="21" t="n"/>
      <c r="K246" s="19" t="n"/>
      <c r="L246" s="19" t="n"/>
      <c r="M246" s="21" t="n"/>
      <c r="N246" s="22" t="n"/>
      <c r="O246" s="24">
        <f>IF(A246&lt;&gt;"عهدة","",SUMIFS($G$8:$G$5007,$B$8:$B$5007,B246,$A$8:$A$5007,"مصروف",$I$8:$I$5007,"&lt;&gt;مرفوض"))</f>
        <v/>
      </c>
      <c r="P246" s="25">
        <f>IF(A246&lt;&gt;"عهدة","",N(F246)-O246)</f>
        <v/>
      </c>
      <c r="Q246" s="26">
        <f>IF(A246="","",IF(A246="عهدة",IF(N(F246)=0,"⚠ أدخل قيمة العهدة",IF(P246&lt;0,"⛔ عجز / زيادة مصروفات "&amp;TEXT(-P246,"#,##0"),IF(COUNTIFS($B$8:$B$5007,B246,$A$8:$A$5007,"مصروف",$I$8:$I$5007,"&lt;&gt;مرفوض",$K$8:$K$5007,"&lt;&gt;نعم")&gt;0,"⚠ "&amp;COUNTIFS($B$8:$B$5007,B246,$A$8:$A$5007,"مصروف",$I$8:$I$5007,"&lt;&gt;مرفوض",$K$8:$K$5007,"&lt;&gt;نعم")&amp;" مصروف غير مسوى",IF(L246="تمت التسوية",IF(P246=0,"✔ متوازنة وتمت التسوية","✔ تمت التسوية – متبقي "&amp;TEXT(P246,"#,##0")),IF(P246&gt;0,"متبقي "&amp;TEXT(P246,"#,##0"),"✔ متوازنة"))))),IF(R246=0,"⚠ أضف سطر عهدة أولًا",IF(OR(C246="",N(G246)=0),"⚠ أكمل التاريخ والقيمة",IF(S246="","⚠ التاريخ خارج السنة المالية",IF(H246="","⚠ اختر بند الموازنة",IF(I246="مرفوض","✖ مرفوض من المدير",IF(I246&lt;&gt;"موافق","⏳ بانتظار موافقة المدير",IF(K246&lt;&gt;"نعم","⚠ غير مسوى مع الحسابات","✔ معتمد ومسوى")))))))))</f>
        <v/>
      </c>
      <c r="R246">
        <f>N(R245)+IF(A246="عهدة",1,0)</f>
        <v/>
      </c>
      <c r="S246">
        <f>IF(C246="","",IF(AND(C246&gt;=DATE(2026,9,1),C246&lt;=DATE(2027,8,31)),(YEAR(C246)-2026)*12+MONTH(C246)-8,""))</f>
        <v/>
      </c>
      <c r="T246">
        <f>IF(AND(A246="مصروف",R246&gt;0,I246="موافق",S246&lt;&gt;"",H246&lt;&gt;""),N(G246),0)</f>
        <v/>
      </c>
    </row>
    <row r="247">
      <c r="A247" s="19" t="n"/>
      <c r="B247" s="20">
        <f>IF(A247="","",IF(R247=0,"⚠ أضف سطر عهدة أولًا","DMT-"&amp;TEXT(R247,"000")))</f>
        <v/>
      </c>
      <c r="C247" s="21" t="n"/>
      <c r="D247" s="20">
        <f>IF(C247="","",IF(S247="","خارج السنة المالية",INDEX(القوائم!$D$2:$D$13,S247)))</f>
        <v/>
      </c>
      <c r="E247" s="22" t="n"/>
      <c r="F247" s="23" t="n"/>
      <c r="G247" s="23" t="n"/>
      <c r="H247" s="22" t="n"/>
      <c r="I247" s="19" t="n"/>
      <c r="J247" s="21" t="n"/>
      <c r="K247" s="19" t="n"/>
      <c r="L247" s="19" t="n"/>
      <c r="M247" s="21" t="n"/>
      <c r="N247" s="22" t="n"/>
      <c r="O247" s="24">
        <f>IF(A247&lt;&gt;"عهدة","",SUMIFS($G$8:$G$5007,$B$8:$B$5007,B247,$A$8:$A$5007,"مصروف",$I$8:$I$5007,"&lt;&gt;مرفوض"))</f>
        <v/>
      </c>
      <c r="P247" s="25">
        <f>IF(A247&lt;&gt;"عهدة","",N(F247)-O247)</f>
        <v/>
      </c>
      <c r="Q247" s="26">
        <f>IF(A247="","",IF(A247="عهدة",IF(N(F247)=0,"⚠ أدخل قيمة العهدة",IF(P247&lt;0,"⛔ عجز / زيادة مصروفات "&amp;TEXT(-P247,"#,##0"),IF(COUNTIFS($B$8:$B$5007,B247,$A$8:$A$5007,"مصروف",$I$8:$I$5007,"&lt;&gt;مرفوض",$K$8:$K$5007,"&lt;&gt;نعم")&gt;0,"⚠ "&amp;COUNTIFS($B$8:$B$5007,B247,$A$8:$A$5007,"مصروف",$I$8:$I$5007,"&lt;&gt;مرفوض",$K$8:$K$5007,"&lt;&gt;نعم")&amp;" مصروف غير مسوى",IF(L247="تمت التسوية",IF(P247=0,"✔ متوازنة وتمت التسوية","✔ تمت التسوية – متبقي "&amp;TEXT(P247,"#,##0")),IF(P247&gt;0,"متبقي "&amp;TEXT(P247,"#,##0"),"✔ متوازنة"))))),IF(R247=0,"⚠ أضف سطر عهدة أولًا",IF(OR(C247="",N(G247)=0),"⚠ أكمل التاريخ والقيمة",IF(S247="","⚠ التاريخ خارج السنة المالية",IF(H247="","⚠ اختر بند الموازنة",IF(I247="مرفوض","✖ مرفوض من المدير",IF(I247&lt;&gt;"موافق","⏳ بانتظار موافقة المدير",IF(K247&lt;&gt;"نعم","⚠ غير مسوى مع الحسابات","✔ معتمد ومسوى")))))))))</f>
        <v/>
      </c>
      <c r="R247">
        <f>N(R246)+IF(A247="عهدة",1,0)</f>
        <v/>
      </c>
      <c r="S247">
        <f>IF(C247="","",IF(AND(C247&gt;=DATE(2026,9,1),C247&lt;=DATE(2027,8,31)),(YEAR(C247)-2026)*12+MONTH(C247)-8,""))</f>
        <v/>
      </c>
      <c r="T247">
        <f>IF(AND(A247="مصروف",R247&gt;0,I247="موافق",S247&lt;&gt;"",H247&lt;&gt;""),N(G247),0)</f>
        <v/>
      </c>
    </row>
    <row r="248">
      <c r="A248" s="19" t="n"/>
      <c r="B248" s="20">
        <f>IF(A248="","",IF(R248=0,"⚠ أضف سطر عهدة أولًا","DMT-"&amp;TEXT(R248,"000")))</f>
        <v/>
      </c>
      <c r="C248" s="21" t="n"/>
      <c r="D248" s="20">
        <f>IF(C248="","",IF(S248="","خارج السنة المالية",INDEX(القوائم!$D$2:$D$13,S248)))</f>
        <v/>
      </c>
      <c r="E248" s="22" t="n"/>
      <c r="F248" s="23" t="n"/>
      <c r="G248" s="23" t="n"/>
      <c r="H248" s="22" t="n"/>
      <c r="I248" s="19" t="n"/>
      <c r="J248" s="21" t="n"/>
      <c r="K248" s="19" t="n"/>
      <c r="L248" s="19" t="n"/>
      <c r="M248" s="21" t="n"/>
      <c r="N248" s="22" t="n"/>
      <c r="O248" s="24">
        <f>IF(A248&lt;&gt;"عهدة","",SUMIFS($G$8:$G$5007,$B$8:$B$5007,B248,$A$8:$A$5007,"مصروف",$I$8:$I$5007,"&lt;&gt;مرفوض"))</f>
        <v/>
      </c>
      <c r="P248" s="25">
        <f>IF(A248&lt;&gt;"عهدة","",N(F248)-O248)</f>
        <v/>
      </c>
      <c r="Q248" s="26">
        <f>IF(A248="","",IF(A248="عهدة",IF(N(F248)=0,"⚠ أدخل قيمة العهدة",IF(P248&lt;0,"⛔ عجز / زيادة مصروفات "&amp;TEXT(-P248,"#,##0"),IF(COUNTIFS($B$8:$B$5007,B248,$A$8:$A$5007,"مصروف",$I$8:$I$5007,"&lt;&gt;مرفوض",$K$8:$K$5007,"&lt;&gt;نعم")&gt;0,"⚠ "&amp;COUNTIFS($B$8:$B$5007,B248,$A$8:$A$5007,"مصروف",$I$8:$I$5007,"&lt;&gt;مرفوض",$K$8:$K$5007,"&lt;&gt;نعم")&amp;" مصروف غير مسوى",IF(L248="تمت التسوية",IF(P248=0,"✔ متوازنة وتمت التسوية","✔ تمت التسوية – متبقي "&amp;TEXT(P248,"#,##0")),IF(P248&gt;0,"متبقي "&amp;TEXT(P248,"#,##0"),"✔ متوازنة"))))),IF(R248=0,"⚠ أضف سطر عهدة أولًا",IF(OR(C248="",N(G248)=0),"⚠ أكمل التاريخ والقيمة",IF(S248="","⚠ التاريخ خارج السنة المالية",IF(H248="","⚠ اختر بند الموازنة",IF(I248="مرفوض","✖ مرفوض من المدير",IF(I248&lt;&gt;"موافق","⏳ بانتظار موافقة المدير",IF(K248&lt;&gt;"نعم","⚠ غير مسوى مع الحسابات","✔ معتمد ومسوى")))))))))</f>
        <v/>
      </c>
      <c r="R248">
        <f>N(R247)+IF(A248="عهدة",1,0)</f>
        <v/>
      </c>
      <c r="S248">
        <f>IF(C248="","",IF(AND(C248&gt;=DATE(2026,9,1),C248&lt;=DATE(2027,8,31)),(YEAR(C248)-2026)*12+MONTH(C248)-8,""))</f>
        <v/>
      </c>
      <c r="T248">
        <f>IF(AND(A248="مصروف",R248&gt;0,I248="موافق",S248&lt;&gt;"",H248&lt;&gt;""),N(G248),0)</f>
        <v/>
      </c>
    </row>
    <row r="249">
      <c r="A249" s="19" t="n"/>
      <c r="B249" s="20">
        <f>IF(A249="","",IF(R249=0,"⚠ أضف سطر عهدة أولًا","DMT-"&amp;TEXT(R249,"000")))</f>
        <v/>
      </c>
      <c r="C249" s="21" t="n"/>
      <c r="D249" s="20">
        <f>IF(C249="","",IF(S249="","خارج السنة المالية",INDEX(القوائم!$D$2:$D$13,S249)))</f>
        <v/>
      </c>
      <c r="E249" s="22" t="n"/>
      <c r="F249" s="23" t="n"/>
      <c r="G249" s="23" t="n"/>
      <c r="H249" s="22" t="n"/>
      <c r="I249" s="19" t="n"/>
      <c r="J249" s="21" t="n"/>
      <c r="K249" s="19" t="n"/>
      <c r="L249" s="19" t="n"/>
      <c r="M249" s="21" t="n"/>
      <c r="N249" s="22" t="n"/>
      <c r="O249" s="24">
        <f>IF(A249&lt;&gt;"عهدة","",SUMIFS($G$8:$G$5007,$B$8:$B$5007,B249,$A$8:$A$5007,"مصروف",$I$8:$I$5007,"&lt;&gt;مرفوض"))</f>
        <v/>
      </c>
      <c r="P249" s="25">
        <f>IF(A249&lt;&gt;"عهدة","",N(F249)-O249)</f>
        <v/>
      </c>
      <c r="Q249" s="26">
        <f>IF(A249="","",IF(A249="عهدة",IF(N(F249)=0,"⚠ أدخل قيمة العهدة",IF(P249&lt;0,"⛔ عجز / زيادة مصروفات "&amp;TEXT(-P249,"#,##0"),IF(COUNTIFS($B$8:$B$5007,B249,$A$8:$A$5007,"مصروف",$I$8:$I$5007,"&lt;&gt;مرفوض",$K$8:$K$5007,"&lt;&gt;نعم")&gt;0,"⚠ "&amp;COUNTIFS($B$8:$B$5007,B249,$A$8:$A$5007,"مصروف",$I$8:$I$5007,"&lt;&gt;مرفوض",$K$8:$K$5007,"&lt;&gt;نعم")&amp;" مصروف غير مسوى",IF(L249="تمت التسوية",IF(P249=0,"✔ متوازنة وتمت التسوية","✔ تمت التسوية – متبقي "&amp;TEXT(P249,"#,##0")),IF(P249&gt;0,"متبقي "&amp;TEXT(P249,"#,##0"),"✔ متوازنة"))))),IF(R249=0,"⚠ أضف سطر عهدة أولًا",IF(OR(C249="",N(G249)=0),"⚠ أكمل التاريخ والقيمة",IF(S249="","⚠ التاريخ خارج السنة المالية",IF(H249="","⚠ اختر بند الموازنة",IF(I249="مرفوض","✖ مرفوض من المدير",IF(I249&lt;&gt;"موافق","⏳ بانتظار موافقة المدير",IF(K249&lt;&gt;"نعم","⚠ غير مسوى مع الحسابات","✔ معتمد ومسوى")))))))))</f>
        <v/>
      </c>
      <c r="R249">
        <f>N(R248)+IF(A249="عهدة",1,0)</f>
        <v/>
      </c>
      <c r="S249">
        <f>IF(C249="","",IF(AND(C249&gt;=DATE(2026,9,1),C249&lt;=DATE(2027,8,31)),(YEAR(C249)-2026)*12+MONTH(C249)-8,""))</f>
        <v/>
      </c>
      <c r="T249">
        <f>IF(AND(A249="مصروف",R249&gt;0,I249="موافق",S249&lt;&gt;"",H249&lt;&gt;""),N(G249),0)</f>
        <v/>
      </c>
    </row>
    <row r="250">
      <c r="A250" s="19" t="n"/>
      <c r="B250" s="20">
        <f>IF(A250="","",IF(R250=0,"⚠ أضف سطر عهدة أولًا","DMT-"&amp;TEXT(R250,"000")))</f>
        <v/>
      </c>
      <c r="C250" s="21" t="n"/>
      <c r="D250" s="20">
        <f>IF(C250="","",IF(S250="","خارج السنة المالية",INDEX(القوائم!$D$2:$D$13,S250)))</f>
        <v/>
      </c>
      <c r="E250" s="22" t="n"/>
      <c r="F250" s="23" t="n"/>
      <c r="G250" s="23" t="n"/>
      <c r="H250" s="22" t="n"/>
      <c r="I250" s="19" t="n"/>
      <c r="J250" s="21" t="n"/>
      <c r="K250" s="19" t="n"/>
      <c r="L250" s="19" t="n"/>
      <c r="M250" s="21" t="n"/>
      <c r="N250" s="22" t="n"/>
      <c r="O250" s="24">
        <f>IF(A250&lt;&gt;"عهدة","",SUMIFS($G$8:$G$5007,$B$8:$B$5007,B250,$A$8:$A$5007,"مصروف",$I$8:$I$5007,"&lt;&gt;مرفوض"))</f>
        <v/>
      </c>
      <c r="P250" s="25">
        <f>IF(A250&lt;&gt;"عهدة","",N(F250)-O250)</f>
        <v/>
      </c>
      <c r="Q250" s="26">
        <f>IF(A250="","",IF(A250="عهدة",IF(N(F250)=0,"⚠ أدخل قيمة العهدة",IF(P250&lt;0,"⛔ عجز / زيادة مصروفات "&amp;TEXT(-P250,"#,##0"),IF(COUNTIFS($B$8:$B$5007,B250,$A$8:$A$5007,"مصروف",$I$8:$I$5007,"&lt;&gt;مرفوض",$K$8:$K$5007,"&lt;&gt;نعم")&gt;0,"⚠ "&amp;COUNTIFS($B$8:$B$5007,B250,$A$8:$A$5007,"مصروف",$I$8:$I$5007,"&lt;&gt;مرفوض",$K$8:$K$5007,"&lt;&gt;نعم")&amp;" مصروف غير مسوى",IF(L250="تمت التسوية",IF(P250=0,"✔ متوازنة وتمت التسوية","✔ تمت التسوية – متبقي "&amp;TEXT(P250,"#,##0")),IF(P250&gt;0,"متبقي "&amp;TEXT(P250,"#,##0"),"✔ متوازنة"))))),IF(R250=0,"⚠ أضف سطر عهدة أولًا",IF(OR(C250="",N(G250)=0),"⚠ أكمل التاريخ والقيمة",IF(S250="","⚠ التاريخ خارج السنة المالية",IF(H250="","⚠ اختر بند الموازنة",IF(I250="مرفوض","✖ مرفوض من المدير",IF(I250&lt;&gt;"موافق","⏳ بانتظار موافقة المدير",IF(K250&lt;&gt;"نعم","⚠ غير مسوى مع الحسابات","✔ معتمد ومسوى")))))))))</f>
        <v/>
      </c>
      <c r="R250">
        <f>N(R249)+IF(A250="عهدة",1,0)</f>
        <v/>
      </c>
      <c r="S250">
        <f>IF(C250="","",IF(AND(C250&gt;=DATE(2026,9,1),C250&lt;=DATE(2027,8,31)),(YEAR(C250)-2026)*12+MONTH(C250)-8,""))</f>
        <v/>
      </c>
      <c r="T250">
        <f>IF(AND(A250="مصروف",R250&gt;0,I250="موافق",S250&lt;&gt;"",H250&lt;&gt;""),N(G250),0)</f>
        <v/>
      </c>
    </row>
    <row r="251">
      <c r="A251" s="19" t="n"/>
      <c r="B251" s="20">
        <f>IF(A251="","",IF(R251=0,"⚠ أضف سطر عهدة أولًا","DMT-"&amp;TEXT(R251,"000")))</f>
        <v/>
      </c>
      <c r="C251" s="21" t="n"/>
      <c r="D251" s="20">
        <f>IF(C251="","",IF(S251="","خارج السنة المالية",INDEX(القوائم!$D$2:$D$13,S251)))</f>
        <v/>
      </c>
      <c r="E251" s="22" t="n"/>
      <c r="F251" s="23" t="n"/>
      <c r="G251" s="23" t="n"/>
      <c r="H251" s="22" t="n"/>
      <c r="I251" s="19" t="n"/>
      <c r="J251" s="21" t="n"/>
      <c r="K251" s="19" t="n"/>
      <c r="L251" s="19" t="n"/>
      <c r="M251" s="21" t="n"/>
      <c r="N251" s="22" t="n"/>
      <c r="O251" s="24">
        <f>IF(A251&lt;&gt;"عهدة","",SUMIFS($G$8:$G$5007,$B$8:$B$5007,B251,$A$8:$A$5007,"مصروف",$I$8:$I$5007,"&lt;&gt;مرفوض"))</f>
        <v/>
      </c>
      <c r="P251" s="25">
        <f>IF(A251&lt;&gt;"عهدة","",N(F251)-O251)</f>
        <v/>
      </c>
      <c r="Q251" s="26">
        <f>IF(A251="","",IF(A251="عهدة",IF(N(F251)=0,"⚠ أدخل قيمة العهدة",IF(P251&lt;0,"⛔ عجز / زيادة مصروفات "&amp;TEXT(-P251,"#,##0"),IF(COUNTIFS($B$8:$B$5007,B251,$A$8:$A$5007,"مصروف",$I$8:$I$5007,"&lt;&gt;مرفوض",$K$8:$K$5007,"&lt;&gt;نعم")&gt;0,"⚠ "&amp;COUNTIFS($B$8:$B$5007,B251,$A$8:$A$5007,"مصروف",$I$8:$I$5007,"&lt;&gt;مرفوض",$K$8:$K$5007,"&lt;&gt;نعم")&amp;" مصروف غير مسوى",IF(L251="تمت التسوية",IF(P251=0,"✔ متوازنة وتمت التسوية","✔ تمت التسوية – متبقي "&amp;TEXT(P251,"#,##0")),IF(P251&gt;0,"متبقي "&amp;TEXT(P251,"#,##0"),"✔ متوازنة"))))),IF(R251=0,"⚠ أضف سطر عهدة أولًا",IF(OR(C251="",N(G251)=0),"⚠ أكمل التاريخ والقيمة",IF(S251="","⚠ التاريخ خارج السنة المالية",IF(H251="","⚠ اختر بند الموازنة",IF(I251="مرفوض","✖ مرفوض من المدير",IF(I251&lt;&gt;"موافق","⏳ بانتظار موافقة المدير",IF(K251&lt;&gt;"نعم","⚠ غير مسوى مع الحسابات","✔ معتمد ومسوى")))))))))</f>
        <v/>
      </c>
      <c r="R251">
        <f>N(R250)+IF(A251="عهدة",1,0)</f>
        <v/>
      </c>
      <c r="S251">
        <f>IF(C251="","",IF(AND(C251&gt;=DATE(2026,9,1),C251&lt;=DATE(2027,8,31)),(YEAR(C251)-2026)*12+MONTH(C251)-8,""))</f>
        <v/>
      </c>
      <c r="T251">
        <f>IF(AND(A251="مصروف",R251&gt;0,I251="موافق",S251&lt;&gt;"",H251&lt;&gt;""),N(G251),0)</f>
        <v/>
      </c>
    </row>
    <row r="252">
      <c r="A252" s="19" t="n"/>
      <c r="B252" s="20">
        <f>IF(A252="","",IF(R252=0,"⚠ أضف سطر عهدة أولًا","DMT-"&amp;TEXT(R252,"000")))</f>
        <v/>
      </c>
      <c r="C252" s="21" t="n"/>
      <c r="D252" s="20">
        <f>IF(C252="","",IF(S252="","خارج السنة المالية",INDEX(القوائم!$D$2:$D$13,S252)))</f>
        <v/>
      </c>
      <c r="E252" s="22" t="n"/>
      <c r="F252" s="23" t="n"/>
      <c r="G252" s="23" t="n"/>
      <c r="H252" s="22" t="n"/>
      <c r="I252" s="19" t="n"/>
      <c r="J252" s="21" t="n"/>
      <c r="K252" s="19" t="n"/>
      <c r="L252" s="19" t="n"/>
      <c r="M252" s="21" t="n"/>
      <c r="N252" s="22" t="n"/>
      <c r="O252" s="24">
        <f>IF(A252&lt;&gt;"عهدة","",SUMIFS($G$8:$G$5007,$B$8:$B$5007,B252,$A$8:$A$5007,"مصروف",$I$8:$I$5007,"&lt;&gt;مرفوض"))</f>
        <v/>
      </c>
      <c r="P252" s="25">
        <f>IF(A252&lt;&gt;"عهدة","",N(F252)-O252)</f>
        <v/>
      </c>
      <c r="Q252" s="26">
        <f>IF(A252="","",IF(A252="عهدة",IF(N(F252)=0,"⚠ أدخل قيمة العهدة",IF(P252&lt;0,"⛔ عجز / زيادة مصروفات "&amp;TEXT(-P252,"#,##0"),IF(COUNTIFS($B$8:$B$5007,B252,$A$8:$A$5007,"مصروف",$I$8:$I$5007,"&lt;&gt;مرفوض",$K$8:$K$5007,"&lt;&gt;نعم")&gt;0,"⚠ "&amp;COUNTIFS($B$8:$B$5007,B252,$A$8:$A$5007,"مصروف",$I$8:$I$5007,"&lt;&gt;مرفوض",$K$8:$K$5007,"&lt;&gt;نعم")&amp;" مصروف غير مسوى",IF(L252="تمت التسوية",IF(P252=0,"✔ متوازنة وتمت التسوية","✔ تمت التسوية – متبقي "&amp;TEXT(P252,"#,##0")),IF(P252&gt;0,"متبقي "&amp;TEXT(P252,"#,##0"),"✔ متوازنة"))))),IF(R252=0,"⚠ أضف سطر عهدة أولًا",IF(OR(C252="",N(G252)=0),"⚠ أكمل التاريخ والقيمة",IF(S252="","⚠ التاريخ خارج السنة المالية",IF(H252="","⚠ اختر بند الموازنة",IF(I252="مرفوض","✖ مرفوض من المدير",IF(I252&lt;&gt;"موافق","⏳ بانتظار موافقة المدير",IF(K252&lt;&gt;"نعم","⚠ غير مسوى مع الحسابات","✔ معتمد ومسوى")))))))))</f>
        <v/>
      </c>
      <c r="R252">
        <f>N(R251)+IF(A252="عهدة",1,0)</f>
        <v/>
      </c>
      <c r="S252">
        <f>IF(C252="","",IF(AND(C252&gt;=DATE(2026,9,1),C252&lt;=DATE(2027,8,31)),(YEAR(C252)-2026)*12+MONTH(C252)-8,""))</f>
        <v/>
      </c>
      <c r="T252">
        <f>IF(AND(A252="مصروف",R252&gt;0,I252="موافق",S252&lt;&gt;"",H252&lt;&gt;""),N(G252),0)</f>
        <v/>
      </c>
    </row>
    <row r="253">
      <c r="A253" s="19" t="n"/>
      <c r="B253" s="20">
        <f>IF(A253="","",IF(R253=0,"⚠ أضف سطر عهدة أولًا","DMT-"&amp;TEXT(R253,"000")))</f>
        <v/>
      </c>
      <c r="C253" s="21" t="n"/>
      <c r="D253" s="20">
        <f>IF(C253="","",IF(S253="","خارج السنة المالية",INDEX(القوائم!$D$2:$D$13,S253)))</f>
        <v/>
      </c>
      <c r="E253" s="22" t="n"/>
      <c r="F253" s="23" t="n"/>
      <c r="G253" s="23" t="n"/>
      <c r="H253" s="22" t="n"/>
      <c r="I253" s="19" t="n"/>
      <c r="J253" s="21" t="n"/>
      <c r="K253" s="19" t="n"/>
      <c r="L253" s="19" t="n"/>
      <c r="M253" s="21" t="n"/>
      <c r="N253" s="22" t="n"/>
      <c r="O253" s="24">
        <f>IF(A253&lt;&gt;"عهدة","",SUMIFS($G$8:$G$5007,$B$8:$B$5007,B253,$A$8:$A$5007,"مصروف",$I$8:$I$5007,"&lt;&gt;مرفوض"))</f>
        <v/>
      </c>
      <c r="P253" s="25">
        <f>IF(A253&lt;&gt;"عهدة","",N(F253)-O253)</f>
        <v/>
      </c>
      <c r="Q253" s="26">
        <f>IF(A253="","",IF(A253="عهدة",IF(N(F253)=0,"⚠ أدخل قيمة العهدة",IF(P253&lt;0,"⛔ عجز / زيادة مصروفات "&amp;TEXT(-P253,"#,##0"),IF(COUNTIFS($B$8:$B$5007,B253,$A$8:$A$5007,"مصروف",$I$8:$I$5007,"&lt;&gt;مرفوض",$K$8:$K$5007,"&lt;&gt;نعم")&gt;0,"⚠ "&amp;COUNTIFS($B$8:$B$5007,B253,$A$8:$A$5007,"مصروف",$I$8:$I$5007,"&lt;&gt;مرفوض",$K$8:$K$5007,"&lt;&gt;نعم")&amp;" مصروف غير مسوى",IF(L253="تمت التسوية",IF(P253=0,"✔ متوازنة وتمت التسوية","✔ تمت التسوية – متبقي "&amp;TEXT(P253,"#,##0")),IF(P253&gt;0,"متبقي "&amp;TEXT(P253,"#,##0"),"✔ متوازنة"))))),IF(R253=0,"⚠ أضف سطر عهدة أولًا",IF(OR(C253="",N(G253)=0),"⚠ أكمل التاريخ والقيمة",IF(S253="","⚠ التاريخ خارج السنة المالية",IF(H253="","⚠ اختر بند الموازنة",IF(I253="مرفوض","✖ مرفوض من المدير",IF(I253&lt;&gt;"موافق","⏳ بانتظار موافقة المدير",IF(K253&lt;&gt;"نعم","⚠ غير مسوى مع الحسابات","✔ معتمد ومسوى")))))))))</f>
        <v/>
      </c>
      <c r="R253">
        <f>N(R252)+IF(A253="عهدة",1,0)</f>
        <v/>
      </c>
      <c r="S253">
        <f>IF(C253="","",IF(AND(C253&gt;=DATE(2026,9,1),C253&lt;=DATE(2027,8,31)),(YEAR(C253)-2026)*12+MONTH(C253)-8,""))</f>
        <v/>
      </c>
      <c r="T253">
        <f>IF(AND(A253="مصروف",R253&gt;0,I253="موافق",S253&lt;&gt;"",H253&lt;&gt;""),N(G253),0)</f>
        <v/>
      </c>
    </row>
    <row r="254">
      <c r="A254" s="19" t="n"/>
      <c r="B254" s="20">
        <f>IF(A254="","",IF(R254=0,"⚠ أضف سطر عهدة أولًا","DMT-"&amp;TEXT(R254,"000")))</f>
        <v/>
      </c>
      <c r="C254" s="21" t="n"/>
      <c r="D254" s="20">
        <f>IF(C254="","",IF(S254="","خارج السنة المالية",INDEX(القوائم!$D$2:$D$13,S254)))</f>
        <v/>
      </c>
      <c r="E254" s="22" t="n"/>
      <c r="F254" s="23" t="n"/>
      <c r="G254" s="23" t="n"/>
      <c r="H254" s="22" t="n"/>
      <c r="I254" s="19" t="n"/>
      <c r="J254" s="21" t="n"/>
      <c r="K254" s="19" t="n"/>
      <c r="L254" s="19" t="n"/>
      <c r="M254" s="21" t="n"/>
      <c r="N254" s="22" t="n"/>
      <c r="O254" s="24">
        <f>IF(A254&lt;&gt;"عهدة","",SUMIFS($G$8:$G$5007,$B$8:$B$5007,B254,$A$8:$A$5007,"مصروف",$I$8:$I$5007,"&lt;&gt;مرفوض"))</f>
        <v/>
      </c>
      <c r="P254" s="25">
        <f>IF(A254&lt;&gt;"عهدة","",N(F254)-O254)</f>
        <v/>
      </c>
      <c r="Q254" s="26">
        <f>IF(A254="","",IF(A254="عهدة",IF(N(F254)=0,"⚠ أدخل قيمة العهدة",IF(P254&lt;0,"⛔ عجز / زيادة مصروفات "&amp;TEXT(-P254,"#,##0"),IF(COUNTIFS($B$8:$B$5007,B254,$A$8:$A$5007,"مصروف",$I$8:$I$5007,"&lt;&gt;مرفوض",$K$8:$K$5007,"&lt;&gt;نعم")&gt;0,"⚠ "&amp;COUNTIFS($B$8:$B$5007,B254,$A$8:$A$5007,"مصروف",$I$8:$I$5007,"&lt;&gt;مرفوض",$K$8:$K$5007,"&lt;&gt;نعم")&amp;" مصروف غير مسوى",IF(L254="تمت التسوية",IF(P254=0,"✔ متوازنة وتمت التسوية","✔ تمت التسوية – متبقي "&amp;TEXT(P254,"#,##0")),IF(P254&gt;0,"متبقي "&amp;TEXT(P254,"#,##0"),"✔ متوازنة"))))),IF(R254=0,"⚠ أضف سطر عهدة أولًا",IF(OR(C254="",N(G254)=0),"⚠ أكمل التاريخ والقيمة",IF(S254="","⚠ التاريخ خارج السنة المالية",IF(H254="","⚠ اختر بند الموازنة",IF(I254="مرفوض","✖ مرفوض من المدير",IF(I254&lt;&gt;"موافق","⏳ بانتظار موافقة المدير",IF(K254&lt;&gt;"نعم","⚠ غير مسوى مع الحسابات","✔ معتمد ومسوى")))))))))</f>
        <v/>
      </c>
      <c r="R254">
        <f>N(R253)+IF(A254="عهدة",1,0)</f>
        <v/>
      </c>
      <c r="S254">
        <f>IF(C254="","",IF(AND(C254&gt;=DATE(2026,9,1),C254&lt;=DATE(2027,8,31)),(YEAR(C254)-2026)*12+MONTH(C254)-8,""))</f>
        <v/>
      </c>
      <c r="T254">
        <f>IF(AND(A254="مصروف",R254&gt;0,I254="موافق",S254&lt;&gt;"",H254&lt;&gt;""),N(G254),0)</f>
        <v/>
      </c>
    </row>
    <row r="255">
      <c r="A255" s="19" t="n"/>
      <c r="B255" s="20">
        <f>IF(A255="","",IF(R255=0,"⚠ أضف سطر عهدة أولًا","DMT-"&amp;TEXT(R255,"000")))</f>
        <v/>
      </c>
      <c r="C255" s="21" t="n"/>
      <c r="D255" s="20">
        <f>IF(C255="","",IF(S255="","خارج السنة المالية",INDEX(القوائم!$D$2:$D$13,S255)))</f>
        <v/>
      </c>
      <c r="E255" s="22" t="n"/>
      <c r="F255" s="23" t="n"/>
      <c r="G255" s="23" t="n"/>
      <c r="H255" s="22" t="n"/>
      <c r="I255" s="19" t="n"/>
      <c r="J255" s="21" t="n"/>
      <c r="K255" s="19" t="n"/>
      <c r="L255" s="19" t="n"/>
      <c r="M255" s="21" t="n"/>
      <c r="N255" s="22" t="n"/>
      <c r="O255" s="24">
        <f>IF(A255&lt;&gt;"عهدة","",SUMIFS($G$8:$G$5007,$B$8:$B$5007,B255,$A$8:$A$5007,"مصروف",$I$8:$I$5007,"&lt;&gt;مرفوض"))</f>
        <v/>
      </c>
      <c r="P255" s="25">
        <f>IF(A255&lt;&gt;"عهدة","",N(F255)-O255)</f>
        <v/>
      </c>
      <c r="Q255" s="26">
        <f>IF(A255="","",IF(A255="عهدة",IF(N(F255)=0,"⚠ أدخل قيمة العهدة",IF(P255&lt;0,"⛔ عجز / زيادة مصروفات "&amp;TEXT(-P255,"#,##0"),IF(COUNTIFS($B$8:$B$5007,B255,$A$8:$A$5007,"مصروف",$I$8:$I$5007,"&lt;&gt;مرفوض",$K$8:$K$5007,"&lt;&gt;نعم")&gt;0,"⚠ "&amp;COUNTIFS($B$8:$B$5007,B255,$A$8:$A$5007,"مصروف",$I$8:$I$5007,"&lt;&gt;مرفوض",$K$8:$K$5007,"&lt;&gt;نعم")&amp;" مصروف غير مسوى",IF(L255="تمت التسوية",IF(P255=0,"✔ متوازنة وتمت التسوية","✔ تمت التسوية – متبقي "&amp;TEXT(P255,"#,##0")),IF(P255&gt;0,"متبقي "&amp;TEXT(P255,"#,##0"),"✔ متوازنة"))))),IF(R255=0,"⚠ أضف سطر عهدة أولًا",IF(OR(C255="",N(G255)=0),"⚠ أكمل التاريخ والقيمة",IF(S255="","⚠ التاريخ خارج السنة المالية",IF(H255="","⚠ اختر بند الموازنة",IF(I255="مرفوض","✖ مرفوض من المدير",IF(I255&lt;&gt;"موافق","⏳ بانتظار موافقة المدير",IF(K255&lt;&gt;"نعم","⚠ غير مسوى مع الحسابات","✔ معتمد ومسوى")))))))))</f>
        <v/>
      </c>
      <c r="R255">
        <f>N(R254)+IF(A255="عهدة",1,0)</f>
        <v/>
      </c>
      <c r="S255">
        <f>IF(C255="","",IF(AND(C255&gt;=DATE(2026,9,1),C255&lt;=DATE(2027,8,31)),(YEAR(C255)-2026)*12+MONTH(C255)-8,""))</f>
        <v/>
      </c>
      <c r="T255">
        <f>IF(AND(A255="مصروف",R255&gt;0,I255="موافق",S255&lt;&gt;"",H255&lt;&gt;""),N(G255),0)</f>
        <v/>
      </c>
    </row>
    <row r="256">
      <c r="A256" s="19" t="n"/>
      <c r="B256" s="20">
        <f>IF(A256="","",IF(R256=0,"⚠ أضف سطر عهدة أولًا","DMT-"&amp;TEXT(R256,"000")))</f>
        <v/>
      </c>
      <c r="C256" s="21" t="n"/>
      <c r="D256" s="20">
        <f>IF(C256="","",IF(S256="","خارج السنة المالية",INDEX(القوائم!$D$2:$D$13,S256)))</f>
        <v/>
      </c>
      <c r="E256" s="22" t="n"/>
      <c r="F256" s="23" t="n"/>
      <c r="G256" s="23" t="n"/>
      <c r="H256" s="22" t="n"/>
      <c r="I256" s="19" t="n"/>
      <c r="J256" s="21" t="n"/>
      <c r="K256" s="19" t="n"/>
      <c r="L256" s="19" t="n"/>
      <c r="M256" s="21" t="n"/>
      <c r="N256" s="22" t="n"/>
      <c r="O256" s="24">
        <f>IF(A256&lt;&gt;"عهدة","",SUMIFS($G$8:$G$5007,$B$8:$B$5007,B256,$A$8:$A$5007,"مصروف",$I$8:$I$5007,"&lt;&gt;مرفوض"))</f>
        <v/>
      </c>
      <c r="P256" s="25">
        <f>IF(A256&lt;&gt;"عهدة","",N(F256)-O256)</f>
        <v/>
      </c>
      <c r="Q256" s="26">
        <f>IF(A256="","",IF(A256="عهدة",IF(N(F256)=0,"⚠ أدخل قيمة العهدة",IF(P256&lt;0,"⛔ عجز / زيادة مصروفات "&amp;TEXT(-P256,"#,##0"),IF(COUNTIFS($B$8:$B$5007,B256,$A$8:$A$5007,"مصروف",$I$8:$I$5007,"&lt;&gt;مرفوض",$K$8:$K$5007,"&lt;&gt;نعم")&gt;0,"⚠ "&amp;COUNTIFS($B$8:$B$5007,B256,$A$8:$A$5007,"مصروف",$I$8:$I$5007,"&lt;&gt;مرفوض",$K$8:$K$5007,"&lt;&gt;نعم")&amp;" مصروف غير مسوى",IF(L256="تمت التسوية",IF(P256=0,"✔ متوازنة وتمت التسوية","✔ تمت التسوية – متبقي "&amp;TEXT(P256,"#,##0")),IF(P256&gt;0,"متبقي "&amp;TEXT(P256,"#,##0"),"✔ متوازنة"))))),IF(R256=0,"⚠ أضف سطر عهدة أولًا",IF(OR(C256="",N(G256)=0),"⚠ أكمل التاريخ والقيمة",IF(S256="","⚠ التاريخ خارج السنة المالية",IF(H256="","⚠ اختر بند الموازنة",IF(I256="مرفوض","✖ مرفوض من المدير",IF(I256&lt;&gt;"موافق","⏳ بانتظار موافقة المدير",IF(K256&lt;&gt;"نعم","⚠ غير مسوى مع الحسابات","✔ معتمد ومسوى")))))))))</f>
        <v/>
      </c>
      <c r="R256">
        <f>N(R255)+IF(A256="عهدة",1,0)</f>
        <v/>
      </c>
      <c r="S256">
        <f>IF(C256="","",IF(AND(C256&gt;=DATE(2026,9,1),C256&lt;=DATE(2027,8,31)),(YEAR(C256)-2026)*12+MONTH(C256)-8,""))</f>
        <v/>
      </c>
      <c r="T256">
        <f>IF(AND(A256="مصروف",R256&gt;0,I256="موافق",S256&lt;&gt;"",H256&lt;&gt;""),N(G256),0)</f>
        <v/>
      </c>
    </row>
    <row r="257">
      <c r="A257" s="19" t="n"/>
      <c r="B257" s="20">
        <f>IF(A257="","",IF(R257=0,"⚠ أضف سطر عهدة أولًا","DMT-"&amp;TEXT(R257,"000")))</f>
        <v/>
      </c>
      <c r="C257" s="21" t="n"/>
      <c r="D257" s="20">
        <f>IF(C257="","",IF(S257="","خارج السنة المالية",INDEX(القوائم!$D$2:$D$13,S257)))</f>
        <v/>
      </c>
      <c r="E257" s="22" t="n"/>
      <c r="F257" s="23" t="n"/>
      <c r="G257" s="23" t="n"/>
      <c r="H257" s="22" t="n"/>
      <c r="I257" s="19" t="n"/>
      <c r="J257" s="21" t="n"/>
      <c r="K257" s="19" t="n"/>
      <c r="L257" s="19" t="n"/>
      <c r="M257" s="21" t="n"/>
      <c r="N257" s="22" t="n"/>
      <c r="O257" s="24">
        <f>IF(A257&lt;&gt;"عهدة","",SUMIFS($G$8:$G$5007,$B$8:$B$5007,B257,$A$8:$A$5007,"مصروف",$I$8:$I$5007,"&lt;&gt;مرفوض"))</f>
        <v/>
      </c>
      <c r="P257" s="25">
        <f>IF(A257&lt;&gt;"عهدة","",N(F257)-O257)</f>
        <v/>
      </c>
      <c r="Q257" s="26">
        <f>IF(A257="","",IF(A257="عهدة",IF(N(F257)=0,"⚠ أدخل قيمة العهدة",IF(P257&lt;0,"⛔ عجز / زيادة مصروفات "&amp;TEXT(-P257,"#,##0"),IF(COUNTIFS($B$8:$B$5007,B257,$A$8:$A$5007,"مصروف",$I$8:$I$5007,"&lt;&gt;مرفوض",$K$8:$K$5007,"&lt;&gt;نعم")&gt;0,"⚠ "&amp;COUNTIFS($B$8:$B$5007,B257,$A$8:$A$5007,"مصروف",$I$8:$I$5007,"&lt;&gt;مرفوض",$K$8:$K$5007,"&lt;&gt;نعم")&amp;" مصروف غير مسوى",IF(L257="تمت التسوية",IF(P257=0,"✔ متوازنة وتمت التسوية","✔ تمت التسوية – متبقي "&amp;TEXT(P257,"#,##0")),IF(P257&gt;0,"متبقي "&amp;TEXT(P257,"#,##0"),"✔ متوازنة"))))),IF(R257=0,"⚠ أضف سطر عهدة أولًا",IF(OR(C257="",N(G257)=0),"⚠ أكمل التاريخ والقيمة",IF(S257="","⚠ التاريخ خارج السنة المالية",IF(H257="","⚠ اختر بند الموازنة",IF(I257="مرفوض","✖ مرفوض من المدير",IF(I257&lt;&gt;"موافق","⏳ بانتظار موافقة المدير",IF(K257&lt;&gt;"نعم","⚠ غير مسوى مع الحسابات","✔ معتمد ومسوى")))))))))</f>
        <v/>
      </c>
      <c r="R257">
        <f>N(R256)+IF(A257="عهدة",1,0)</f>
        <v/>
      </c>
      <c r="S257">
        <f>IF(C257="","",IF(AND(C257&gt;=DATE(2026,9,1),C257&lt;=DATE(2027,8,31)),(YEAR(C257)-2026)*12+MONTH(C257)-8,""))</f>
        <v/>
      </c>
      <c r="T257">
        <f>IF(AND(A257="مصروف",R257&gt;0,I257="موافق",S257&lt;&gt;"",H257&lt;&gt;""),N(G257),0)</f>
        <v/>
      </c>
    </row>
    <row r="258">
      <c r="A258" s="19" t="n"/>
      <c r="B258" s="20">
        <f>IF(A258="","",IF(R258=0,"⚠ أضف سطر عهدة أولًا","DMT-"&amp;TEXT(R258,"000")))</f>
        <v/>
      </c>
      <c r="C258" s="21" t="n"/>
      <c r="D258" s="20">
        <f>IF(C258="","",IF(S258="","خارج السنة المالية",INDEX(القوائم!$D$2:$D$13,S258)))</f>
        <v/>
      </c>
      <c r="E258" s="22" t="n"/>
      <c r="F258" s="23" t="n"/>
      <c r="G258" s="23" t="n"/>
      <c r="H258" s="22" t="n"/>
      <c r="I258" s="19" t="n"/>
      <c r="J258" s="21" t="n"/>
      <c r="K258" s="19" t="n"/>
      <c r="L258" s="19" t="n"/>
      <c r="M258" s="21" t="n"/>
      <c r="N258" s="22" t="n"/>
      <c r="O258" s="24">
        <f>IF(A258&lt;&gt;"عهدة","",SUMIFS($G$8:$G$5007,$B$8:$B$5007,B258,$A$8:$A$5007,"مصروف",$I$8:$I$5007,"&lt;&gt;مرفوض"))</f>
        <v/>
      </c>
      <c r="P258" s="25">
        <f>IF(A258&lt;&gt;"عهدة","",N(F258)-O258)</f>
        <v/>
      </c>
      <c r="Q258" s="26">
        <f>IF(A258="","",IF(A258="عهدة",IF(N(F258)=0,"⚠ أدخل قيمة العهدة",IF(P258&lt;0,"⛔ عجز / زيادة مصروفات "&amp;TEXT(-P258,"#,##0"),IF(COUNTIFS($B$8:$B$5007,B258,$A$8:$A$5007,"مصروف",$I$8:$I$5007,"&lt;&gt;مرفوض",$K$8:$K$5007,"&lt;&gt;نعم")&gt;0,"⚠ "&amp;COUNTIFS($B$8:$B$5007,B258,$A$8:$A$5007,"مصروف",$I$8:$I$5007,"&lt;&gt;مرفوض",$K$8:$K$5007,"&lt;&gt;نعم")&amp;" مصروف غير مسوى",IF(L258="تمت التسوية",IF(P258=0,"✔ متوازنة وتمت التسوية","✔ تمت التسوية – متبقي "&amp;TEXT(P258,"#,##0")),IF(P258&gt;0,"متبقي "&amp;TEXT(P258,"#,##0"),"✔ متوازنة"))))),IF(R258=0,"⚠ أضف سطر عهدة أولًا",IF(OR(C258="",N(G258)=0),"⚠ أكمل التاريخ والقيمة",IF(S258="","⚠ التاريخ خارج السنة المالية",IF(H258="","⚠ اختر بند الموازنة",IF(I258="مرفوض","✖ مرفوض من المدير",IF(I258&lt;&gt;"موافق","⏳ بانتظار موافقة المدير",IF(K258&lt;&gt;"نعم","⚠ غير مسوى مع الحسابات","✔ معتمد ومسوى")))))))))</f>
        <v/>
      </c>
      <c r="R258">
        <f>N(R257)+IF(A258="عهدة",1,0)</f>
        <v/>
      </c>
      <c r="S258">
        <f>IF(C258="","",IF(AND(C258&gt;=DATE(2026,9,1),C258&lt;=DATE(2027,8,31)),(YEAR(C258)-2026)*12+MONTH(C258)-8,""))</f>
        <v/>
      </c>
      <c r="T258">
        <f>IF(AND(A258="مصروف",R258&gt;0,I258="موافق",S258&lt;&gt;"",H258&lt;&gt;""),N(G258),0)</f>
        <v/>
      </c>
    </row>
    <row r="259">
      <c r="A259" s="19" t="n"/>
      <c r="B259" s="20">
        <f>IF(A259="","",IF(R259=0,"⚠ أضف سطر عهدة أولًا","DMT-"&amp;TEXT(R259,"000")))</f>
        <v/>
      </c>
      <c r="C259" s="21" t="n"/>
      <c r="D259" s="20">
        <f>IF(C259="","",IF(S259="","خارج السنة المالية",INDEX(القوائم!$D$2:$D$13,S259)))</f>
        <v/>
      </c>
      <c r="E259" s="22" t="n"/>
      <c r="F259" s="23" t="n"/>
      <c r="G259" s="23" t="n"/>
      <c r="H259" s="22" t="n"/>
      <c r="I259" s="19" t="n"/>
      <c r="J259" s="21" t="n"/>
      <c r="K259" s="19" t="n"/>
      <c r="L259" s="19" t="n"/>
      <c r="M259" s="21" t="n"/>
      <c r="N259" s="22" t="n"/>
      <c r="O259" s="24">
        <f>IF(A259&lt;&gt;"عهدة","",SUMIFS($G$8:$G$5007,$B$8:$B$5007,B259,$A$8:$A$5007,"مصروف",$I$8:$I$5007,"&lt;&gt;مرفوض"))</f>
        <v/>
      </c>
      <c r="P259" s="25">
        <f>IF(A259&lt;&gt;"عهدة","",N(F259)-O259)</f>
        <v/>
      </c>
      <c r="Q259" s="26">
        <f>IF(A259="","",IF(A259="عهدة",IF(N(F259)=0,"⚠ أدخل قيمة العهدة",IF(P259&lt;0,"⛔ عجز / زيادة مصروفات "&amp;TEXT(-P259,"#,##0"),IF(COUNTIFS($B$8:$B$5007,B259,$A$8:$A$5007,"مصروف",$I$8:$I$5007,"&lt;&gt;مرفوض",$K$8:$K$5007,"&lt;&gt;نعم")&gt;0,"⚠ "&amp;COUNTIFS($B$8:$B$5007,B259,$A$8:$A$5007,"مصروف",$I$8:$I$5007,"&lt;&gt;مرفوض",$K$8:$K$5007,"&lt;&gt;نعم")&amp;" مصروف غير مسوى",IF(L259="تمت التسوية",IF(P259=0,"✔ متوازنة وتمت التسوية","✔ تمت التسوية – متبقي "&amp;TEXT(P259,"#,##0")),IF(P259&gt;0,"متبقي "&amp;TEXT(P259,"#,##0"),"✔ متوازنة"))))),IF(R259=0,"⚠ أضف سطر عهدة أولًا",IF(OR(C259="",N(G259)=0),"⚠ أكمل التاريخ والقيمة",IF(S259="","⚠ التاريخ خارج السنة المالية",IF(H259="","⚠ اختر بند الموازنة",IF(I259="مرفوض","✖ مرفوض من المدير",IF(I259&lt;&gt;"موافق","⏳ بانتظار موافقة المدير",IF(K259&lt;&gt;"نعم","⚠ غير مسوى مع الحسابات","✔ معتمد ومسوى")))))))))</f>
        <v/>
      </c>
      <c r="R259">
        <f>N(R258)+IF(A259="عهدة",1,0)</f>
        <v/>
      </c>
      <c r="S259">
        <f>IF(C259="","",IF(AND(C259&gt;=DATE(2026,9,1),C259&lt;=DATE(2027,8,31)),(YEAR(C259)-2026)*12+MONTH(C259)-8,""))</f>
        <v/>
      </c>
      <c r="T259">
        <f>IF(AND(A259="مصروف",R259&gt;0,I259="موافق",S259&lt;&gt;"",H259&lt;&gt;""),N(G259),0)</f>
        <v/>
      </c>
    </row>
    <row r="260">
      <c r="A260" s="19" t="n"/>
      <c r="B260" s="20">
        <f>IF(A260="","",IF(R260=0,"⚠ أضف سطر عهدة أولًا","DMT-"&amp;TEXT(R260,"000")))</f>
        <v/>
      </c>
      <c r="C260" s="21" t="n"/>
      <c r="D260" s="20">
        <f>IF(C260="","",IF(S260="","خارج السنة المالية",INDEX(القوائم!$D$2:$D$13,S260)))</f>
        <v/>
      </c>
      <c r="E260" s="22" t="n"/>
      <c r="F260" s="23" t="n"/>
      <c r="G260" s="23" t="n"/>
      <c r="H260" s="22" t="n"/>
      <c r="I260" s="19" t="n"/>
      <c r="J260" s="21" t="n"/>
      <c r="K260" s="19" t="n"/>
      <c r="L260" s="19" t="n"/>
      <c r="M260" s="21" t="n"/>
      <c r="N260" s="22" t="n"/>
      <c r="O260" s="24">
        <f>IF(A260&lt;&gt;"عهدة","",SUMIFS($G$8:$G$5007,$B$8:$B$5007,B260,$A$8:$A$5007,"مصروف",$I$8:$I$5007,"&lt;&gt;مرفوض"))</f>
        <v/>
      </c>
      <c r="P260" s="25">
        <f>IF(A260&lt;&gt;"عهدة","",N(F260)-O260)</f>
        <v/>
      </c>
      <c r="Q260" s="26">
        <f>IF(A260="","",IF(A260="عهدة",IF(N(F260)=0,"⚠ أدخل قيمة العهدة",IF(P260&lt;0,"⛔ عجز / زيادة مصروفات "&amp;TEXT(-P260,"#,##0"),IF(COUNTIFS($B$8:$B$5007,B260,$A$8:$A$5007,"مصروف",$I$8:$I$5007,"&lt;&gt;مرفوض",$K$8:$K$5007,"&lt;&gt;نعم")&gt;0,"⚠ "&amp;COUNTIFS($B$8:$B$5007,B260,$A$8:$A$5007,"مصروف",$I$8:$I$5007,"&lt;&gt;مرفوض",$K$8:$K$5007,"&lt;&gt;نعم")&amp;" مصروف غير مسوى",IF(L260="تمت التسوية",IF(P260=0,"✔ متوازنة وتمت التسوية","✔ تمت التسوية – متبقي "&amp;TEXT(P260,"#,##0")),IF(P260&gt;0,"متبقي "&amp;TEXT(P260,"#,##0"),"✔ متوازنة"))))),IF(R260=0,"⚠ أضف سطر عهدة أولًا",IF(OR(C260="",N(G260)=0),"⚠ أكمل التاريخ والقيمة",IF(S260="","⚠ التاريخ خارج السنة المالية",IF(H260="","⚠ اختر بند الموازنة",IF(I260="مرفوض","✖ مرفوض من المدير",IF(I260&lt;&gt;"موافق","⏳ بانتظار موافقة المدير",IF(K260&lt;&gt;"نعم","⚠ غير مسوى مع الحسابات","✔ معتمد ومسوى")))))))))</f>
        <v/>
      </c>
      <c r="R260">
        <f>N(R259)+IF(A260="عهدة",1,0)</f>
        <v/>
      </c>
      <c r="S260">
        <f>IF(C260="","",IF(AND(C260&gt;=DATE(2026,9,1),C260&lt;=DATE(2027,8,31)),(YEAR(C260)-2026)*12+MONTH(C260)-8,""))</f>
        <v/>
      </c>
      <c r="T260">
        <f>IF(AND(A260="مصروف",R260&gt;0,I260="موافق",S260&lt;&gt;"",H260&lt;&gt;""),N(G260),0)</f>
        <v/>
      </c>
    </row>
    <row r="261">
      <c r="A261" s="19" t="n"/>
      <c r="B261" s="20">
        <f>IF(A261="","",IF(R261=0,"⚠ أضف سطر عهدة أولًا","DMT-"&amp;TEXT(R261,"000")))</f>
        <v/>
      </c>
      <c r="C261" s="21" t="n"/>
      <c r="D261" s="20">
        <f>IF(C261="","",IF(S261="","خارج السنة المالية",INDEX(القوائم!$D$2:$D$13,S261)))</f>
        <v/>
      </c>
      <c r="E261" s="22" t="n"/>
      <c r="F261" s="23" t="n"/>
      <c r="G261" s="23" t="n"/>
      <c r="H261" s="22" t="n"/>
      <c r="I261" s="19" t="n"/>
      <c r="J261" s="21" t="n"/>
      <c r="K261" s="19" t="n"/>
      <c r="L261" s="19" t="n"/>
      <c r="M261" s="21" t="n"/>
      <c r="N261" s="22" t="n"/>
      <c r="O261" s="24">
        <f>IF(A261&lt;&gt;"عهدة","",SUMIFS($G$8:$G$5007,$B$8:$B$5007,B261,$A$8:$A$5007,"مصروف",$I$8:$I$5007,"&lt;&gt;مرفوض"))</f>
        <v/>
      </c>
      <c r="P261" s="25">
        <f>IF(A261&lt;&gt;"عهدة","",N(F261)-O261)</f>
        <v/>
      </c>
      <c r="Q261" s="26">
        <f>IF(A261="","",IF(A261="عهدة",IF(N(F261)=0,"⚠ أدخل قيمة العهدة",IF(P261&lt;0,"⛔ عجز / زيادة مصروفات "&amp;TEXT(-P261,"#,##0"),IF(COUNTIFS($B$8:$B$5007,B261,$A$8:$A$5007,"مصروف",$I$8:$I$5007,"&lt;&gt;مرفوض",$K$8:$K$5007,"&lt;&gt;نعم")&gt;0,"⚠ "&amp;COUNTIFS($B$8:$B$5007,B261,$A$8:$A$5007,"مصروف",$I$8:$I$5007,"&lt;&gt;مرفوض",$K$8:$K$5007,"&lt;&gt;نعم")&amp;" مصروف غير مسوى",IF(L261="تمت التسوية",IF(P261=0,"✔ متوازنة وتمت التسوية","✔ تمت التسوية – متبقي "&amp;TEXT(P261,"#,##0")),IF(P261&gt;0,"متبقي "&amp;TEXT(P261,"#,##0"),"✔ متوازنة"))))),IF(R261=0,"⚠ أضف سطر عهدة أولًا",IF(OR(C261="",N(G261)=0),"⚠ أكمل التاريخ والقيمة",IF(S261="","⚠ التاريخ خارج السنة المالية",IF(H261="","⚠ اختر بند الموازنة",IF(I261="مرفوض","✖ مرفوض من المدير",IF(I261&lt;&gt;"موافق","⏳ بانتظار موافقة المدير",IF(K261&lt;&gt;"نعم","⚠ غير مسوى مع الحسابات","✔ معتمد ومسوى")))))))))</f>
        <v/>
      </c>
      <c r="R261">
        <f>N(R260)+IF(A261="عهدة",1,0)</f>
        <v/>
      </c>
      <c r="S261">
        <f>IF(C261="","",IF(AND(C261&gt;=DATE(2026,9,1),C261&lt;=DATE(2027,8,31)),(YEAR(C261)-2026)*12+MONTH(C261)-8,""))</f>
        <v/>
      </c>
      <c r="T261">
        <f>IF(AND(A261="مصروف",R261&gt;0,I261="موافق",S261&lt;&gt;"",H261&lt;&gt;""),N(G261),0)</f>
        <v/>
      </c>
    </row>
    <row r="262">
      <c r="A262" s="19" t="n"/>
      <c r="B262" s="20">
        <f>IF(A262="","",IF(R262=0,"⚠ أضف سطر عهدة أولًا","DMT-"&amp;TEXT(R262,"000")))</f>
        <v/>
      </c>
      <c r="C262" s="21" t="n"/>
      <c r="D262" s="20">
        <f>IF(C262="","",IF(S262="","خارج السنة المالية",INDEX(القوائم!$D$2:$D$13,S262)))</f>
        <v/>
      </c>
      <c r="E262" s="22" t="n"/>
      <c r="F262" s="23" t="n"/>
      <c r="G262" s="23" t="n"/>
      <c r="H262" s="22" t="n"/>
      <c r="I262" s="19" t="n"/>
      <c r="J262" s="21" t="n"/>
      <c r="K262" s="19" t="n"/>
      <c r="L262" s="19" t="n"/>
      <c r="M262" s="21" t="n"/>
      <c r="N262" s="22" t="n"/>
      <c r="O262" s="24">
        <f>IF(A262&lt;&gt;"عهدة","",SUMIFS($G$8:$G$5007,$B$8:$B$5007,B262,$A$8:$A$5007,"مصروف",$I$8:$I$5007,"&lt;&gt;مرفوض"))</f>
        <v/>
      </c>
      <c r="P262" s="25">
        <f>IF(A262&lt;&gt;"عهدة","",N(F262)-O262)</f>
        <v/>
      </c>
      <c r="Q262" s="26">
        <f>IF(A262="","",IF(A262="عهدة",IF(N(F262)=0,"⚠ أدخل قيمة العهدة",IF(P262&lt;0,"⛔ عجز / زيادة مصروفات "&amp;TEXT(-P262,"#,##0"),IF(COUNTIFS($B$8:$B$5007,B262,$A$8:$A$5007,"مصروف",$I$8:$I$5007,"&lt;&gt;مرفوض",$K$8:$K$5007,"&lt;&gt;نعم")&gt;0,"⚠ "&amp;COUNTIFS($B$8:$B$5007,B262,$A$8:$A$5007,"مصروف",$I$8:$I$5007,"&lt;&gt;مرفوض",$K$8:$K$5007,"&lt;&gt;نعم")&amp;" مصروف غير مسوى",IF(L262="تمت التسوية",IF(P262=0,"✔ متوازنة وتمت التسوية","✔ تمت التسوية – متبقي "&amp;TEXT(P262,"#,##0")),IF(P262&gt;0,"متبقي "&amp;TEXT(P262,"#,##0"),"✔ متوازنة"))))),IF(R262=0,"⚠ أضف سطر عهدة أولًا",IF(OR(C262="",N(G262)=0),"⚠ أكمل التاريخ والقيمة",IF(S262="","⚠ التاريخ خارج السنة المالية",IF(H262="","⚠ اختر بند الموازنة",IF(I262="مرفوض","✖ مرفوض من المدير",IF(I262&lt;&gt;"موافق","⏳ بانتظار موافقة المدير",IF(K262&lt;&gt;"نعم","⚠ غير مسوى مع الحسابات","✔ معتمد ومسوى")))))))))</f>
        <v/>
      </c>
      <c r="R262">
        <f>N(R261)+IF(A262="عهدة",1,0)</f>
        <v/>
      </c>
      <c r="S262">
        <f>IF(C262="","",IF(AND(C262&gt;=DATE(2026,9,1),C262&lt;=DATE(2027,8,31)),(YEAR(C262)-2026)*12+MONTH(C262)-8,""))</f>
        <v/>
      </c>
      <c r="T262">
        <f>IF(AND(A262="مصروف",R262&gt;0,I262="موافق",S262&lt;&gt;"",H262&lt;&gt;""),N(G262),0)</f>
        <v/>
      </c>
    </row>
    <row r="263">
      <c r="A263" s="19" t="n"/>
      <c r="B263" s="20">
        <f>IF(A263="","",IF(R263=0,"⚠ أضف سطر عهدة أولًا","DMT-"&amp;TEXT(R263,"000")))</f>
        <v/>
      </c>
      <c r="C263" s="21" t="n"/>
      <c r="D263" s="20">
        <f>IF(C263="","",IF(S263="","خارج السنة المالية",INDEX(القوائم!$D$2:$D$13,S263)))</f>
        <v/>
      </c>
      <c r="E263" s="22" t="n"/>
      <c r="F263" s="23" t="n"/>
      <c r="G263" s="23" t="n"/>
      <c r="H263" s="22" t="n"/>
      <c r="I263" s="19" t="n"/>
      <c r="J263" s="21" t="n"/>
      <c r="K263" s="19" t="n"/>
      <c r="L263" s="19" t="n"/>
      <c r="M263" s="21" t="n"/>
      <c r="N263" s="22" t="n"/>
      <c r="O263" s="24">
        <f>IF(A263&lt;&gt;"عهدة","",SUMIFS($G$8:$G$5007,$B$8:$B$5007,B263,$A$8:$A$5007,"مصروف",$I$8:$I$5007,"&lt;&gt;مرفوض"))</f>
        <v/>
      </c>
      <c r="P263" s="25">
        <f>IF(A263&lt;&gt;"عهدة","",N(F263)-O263)</f>
        <v/>
      </c>
      <c r="Q263" s="26">
        <f>IF(A263="","",IF(A263="عهدة",IF(N(F263)=0,"⚠ أدخل قيمة العهدة",IF(P263&lt;0,"⛔ عجز / زيادة مصروفات "&amp;TEXT(-P263,"#,##0"),IF(COUNTIFS($B$8:$B$5007,B263,$A$8:$A$5007,"مصروف",$I$8:$I$5007,"&lt;&gt;مرفوض",$K$8:$K$5007,"&lt;&gt;نعم")&gt;0,"⚠ "&amp;COUNTIFS($B$8:$B$5007,B263,$A$8:$A$5007,"مصروف",$I$8:$I$5007,"&lt;&gt;مرفوض",$K$8:$K$5007,"&lt;&gt;نعم")&amp;" مصروف غير مسوى",IF(L263="تمت التسوية",IF(P263=0,"✔ متوازنة وتمت التسوية","✔ تمت التسوية – متبقي "&amp;TEXT(P263,"#,##0")),IF(P263&gt;0,"متبقي "&amp;TEXT(P263,"#,##0"),"✔ متوازنة"))))),IF(R263=0,"⚠ أضف سطر عهدة أولًا",IF(OR(C263="",N(G263)=0),"⚠ أكمل التاريخ والقيمة",IF(S263="","⚠ التاريخ خارج السنة المالية",IF(H263="","⚠ اختر بند الموازنة",IF(I263="مرفوض","✖ مرفوض من المدير",IF(I263&lt;&gt;"موافق","⏳ بانتظار موافقة المدير",IF(K263&lt;&gt;"نعم","⚠ غير مسوى مع الحسابات","✔ معتمد ومسوى")))))))))</f>
        <v/>
      </c>
      <c r="R263">
        <f>N(R262)+IF(A263="عهدة",1,0)</f>
        <v/>
      </c>
      <c r="S263">
        <f>IF(C263="","",IF(AND(C263&gt;=DATE(2026,9,1),C263&lt;=DATE(2027,8,31)),(YEAR(C263)-2026)*12+MONTH(C263)-8,""))</f>
        <v/>
      </c>
      <c r="T263">
        <f>IF(AND(A263="مصروف",R263&gt;0,I263="موافق",S263&lt;&gt;"",H263&lt;&gt;""),N(G263),0)</f>
        <v/>
      </c>
    </row>
    <row r="264">
      <c r="A264" s="19" t="n"/>
      <c r="B264" s="20">
        <f>IF(A264="","",IF(R264=0,"⚠ أضف سطر عهدة أولًا","DMT-"&amp;TEXT(R264,"000")))</f>
        <v/>
      </c>
      <c r="C264" s="21" t="n"/>
      <c r="D264" s="20">
        <f>IF(C264="","",IF(S264="","خارج السنة المالية",INDEX(القوائم!$D$2:$D$13,S264)))</f>
        <v/>
      </c>
      <c r="E264" s="22" t="n"/>
      <c r="F264" s="23" t="n"/>
      <c r="G264" s="23" t="n"/>
      <c r="H264" s="22" t="n"/>
      <c r="I264" s="19" t="n"/>
      <c r="J264" s="21" t="n"/>
      <c r="K264" s="19" t="n"/>
      <c r="L264" s="19" t="n"/>
      <c r="M264" s="21" t="n"/>
      <c r="N264" s="22" t="n"/>
      <c r="O264" s="24">
        <f>IF(A264&lt;&gt;"عهدة","",SUMIFS($G$8:$G$5007,$B$8:$B$5007,B264,$A$8:$A$5007,"مصروف",$I$8:$I$5007,"&lt;&gt;مرفوض"))</f>
        <v/>
      </c>
      <c r="P264" s="25">
        <f>IF(A264&lt;&gt;"عهدة","",N(F264)-O264)</f>
        <v/>
      </c>
      <c r="Q264" s="26">
        <f>IF(A264="","",IF(A264="عهدة",IF(N(F264)=0,"⚠ أدخل قيمة العهدة",IF(P264&lt;0,"⛔ عجز / زيادة مصروفات "&amp;TEXT(-P264,"#,##0"),IF(COUNTIFS($B$8:$B$5007,B264,$A$8:$A$5007,"مصروف",$I$8:$I$5007,"&lt;&gt;مرفوض",$K$8:$K$5007,"&lt;&gt;نعم")&gt;0,"⚠ "&amp;COUNTIFS($B$8:$B$5007,B264,$A$8:$A$5007,"مصروف",$I$8:$I$5007,"&lt;&gt;مرفوض",$K$8:$K$5007,"&lt;&gt;نعم")&amp;" مصروف غير مسوى",IF(L264="تمت التسوية",IF(P264=0,"✔ متوازنة وتمت التسوية","✔ تمت التسوية – متبقي "&amp;TEXT(P264,"#,##0")),IF(P264&gt;0,"متبقي "&amp;TEXT(P264,"#,##0"),"✔ متوازنة"))))),IF(R264=0,"⚠ أضف سطر عهدة أولًا",IF(OR(C264="",N(G264)=0),"⚠ أكمل التاريخ والقيمة",IF(S264="","⚠ التاريخ خارج السنة المالية",IF(H264="","⚠ اختر بند الموازنة",IF(I264="مرفوض","✖ مرفوض من المدير",IF(I264&lt;&gt;"موافق","⏳ بانتظار موافقة المدير",IF(K264&lt;&gt;"نعم","⚠ غير مسوى مع الحسابات","✔ معتمد ومسوى")))))))))</f>
        <v/>
      </c>
      <c r="R264">
        <f>N(R263)+IF(A264="عهدة",1,0)</f>
        <v/>
      </c>
      <c r="S264">
        <f>IF(C264="","",IF(AND(C264&gt;=DATE(2026,9,1),C264&lt;=DATE(2027,8,31)),(YEAR(C264)-2026)*12+MONTH(C264)-8,""))</f>
        <v/>
      </c>
      <c r="T264">
        <f>IF(AND(A264="مصروف",R264&gt;0,I264="موافق",S264&lt;&gt;"",H264&lt;&gt;""),N(G264),0)</f>
        <v/>
      </c>
    </row>
    <row r="265">
      <c r="A265" s="19" t="n"/>
      <c r="B265" s="20">
        <f>IF(A265="","",IF(R265=0,"⚠ أضف سطر عهدة أولًا","DMT-"&amp;TEXT(R265,"000")))</f>
        <v/>
      </c>
      <c r="C265" s="21" t="n"/>
      <c r="D265" s="20">
        <f>IF(C265="","",IF(S265="","خارج السنة المالية",INDEX(القوائم!$D$2:$D$13,S265)))</f>
        <v/>
      </c>
      <c r="E265" s="22" t="n"/>
      <c r="F265" s="23" t="n"/>
      <c r="G265" s="23" t="n"/>
      <c r="H265" s="22" t="n"/>
      <c r="I265" s="19" t="n"/>
      <c r="J265" s="21" t="n"/>
      <c r="K265" s="19" t="n"/>
      <c r="L265" s="19" t="n"/>
      <c r="M265" s="21" t="n"/>
      <c r="N265" s="22" t="n"/>
      <c r="O265" s="24">
        <f>IF(A265&lt;&gt;"عهدة","",SUMIFS($G$8:$G$5007,$B$8:$B$5007,B265,$A$8:$A$5007,"مصروف",$I$8:$I$5007,"&lt;&gt;مرفوض"))</f>
        <v/>
      </c>
      <c r="P265" s="25">
        <f>IF(A265&lt;&gt;"عهدة","",N(F265)-O265)</f>
        <v/>
      </c>
      <c r="Q265" s="26">
        <f>IF(A265="","",IF(A265="عهدة",IF(N(F265)=0,"⚠ أدخل قيمة العهدة",IF(P265&lt;0,"⛔ عجز / زيادة مصروفات "&amp;TEXT(-P265,"#,##0"),IF(COUNTIFS($B$8:$B$5007,B265,$A$8:$A$5007,"مصروف",$I$8:$I$5007,"&lt;&gt;مرفوض",$K$8:$K$5007,"&lt;&gt;نعم")&gt;0,"⚠ "&amp;COUNTIFS($B$8:$B$5007,B265,$A$8:$A$5007,"مصروف",$I$8:$I$5007,"&lt;&gt;مرفوض",$K$8:$K$5007,"&lt;&gt;نعم")&amp;" مصروف غير مسوى",IF(L265="تمت التسوية",IF(P265=0,"✔ متوازنة وتمت التسوية","✔ تمت التسوية – متبقي "&amp;TEXT(P265,"#,##0")),IF(P265&gt;0,"متبقي "&amp;TEXT(P265,"#,##0"),"✔ متوازنة"))))),IF(R265=0,"⚠ أضف سطر عهدة أولًا",IF(OR(C265="",N(G265)=0),"⚠ أكمل التاريخ والقيمة",IF(S265="","⚠ التاريخ خارج السنة المالية",IF(H265="","⚠ اختر بند الموازنة",IF(I265="مرفوض","✖ مرفوض من المدير",IF(I265&lt;&gt;"موافق","⏳ بانتظار موافقة المدير",IF(K265&lt;&gt;"نعم","⚠ غير مسوى مع الحسابات","✔ معتمد ومسوى")))))))))</f>
        <v/>
      </c>
      <c r="R265">
        <f>N(R264)+IF(A265="عهدة",1,0)</f>
        <v/>
      </c>
      <c r="S265">
        <f>IF(C265="","",IF(AND(C265&gt;=DATE(2026,9,1),C265&lt;=DATE(2027,8,31)),(YEAR(C265)-2026)*12+MONTH(C265)-8,""))</f>
        <v/>
      </c>
      <c r="T265">
        <f>IF(AND(A265="مصروف",R265&gt;0,I265="موافق",S265&lt;&gt;"",H265&lt;&gt;""),N(G265),0)</f>
        <v/>
      </c>
    </row>
    <row r="266">
      <c r="A266" s="19" t="n"/>
      <c r="B266" s="20">
        <f>IF(A266="","",IF(R266=0,"⚠ أضف سطر عهدة أولًا","DMT-"&amp;TEXT(R266,"000")))</f>
        <v/>
      </c>
      <c r="C266" s="21" t="n"/>
      <c r="D266" s="20">
        <f>IF(C266="","",IF(S266="","خارج السنة المالية",INDEX(القوائم!$D$2:$D$13,S266)))</f>
        <v/>
      </c>
      <c r="E266" s="22" t="n"/>
      <c r="F266" s="23" t="n"/>
      <c r="G266" s="23" t="n"/>
      <c r="H266" s="22" t="n"/>
      <c r="I266" s="19" t="n"/>
      <c r="J266" s="21" t="n"/>
      <c r="K266" s="19" t="n"/>
      <c r="L266" s="19" t="n"/>
      <c r="M266" s="21" t="n"/>
      <c r="N266" s="22" t="n"/>
      <c r="O266" s="24">
        <f>IF(A266&lt;&gt;"عهدة","",SUMIFS($G$8:$G$5007,$B$8:$B$5007,B266,$A$8:$A$5007,"مصروف",$I$8:$I$5007,"&lt;&gt;مرفوض"))</f>
        <v/>
      </c>
      <c r="P266" s="25">
        <f>IF(A266&lt;&gt;"عهدة","",N(F266)-O266)</f>
        <v/>
      </c>
      <c r="Q266" s="26">
        <f>IF(A266="","",IF(A266="عهدة",IF(N(F266)=0,"⚠ أدخل قيمة العهدة",IF(P266&lt;0,"⛔ عجز / زيادة مصروفات "&amp;TEXT(-P266,"#,##0"),IF(COUNTIFS($B$8:$B$5007,B266,$A$8:$A$5007,"مصروف",$I$8:$I$5007,"&lt;&gt;مرفوض",$K$8:$K$5007,"&lt;&gt;نعم")&gt;0,"⚠ "&amp;COUNTIFS($B$8:$B$5007,B266,$A$8:$A$5007,"مصروف",$I$8:$I$5007,"&lt;&gt;مرفوض",$K$8:$K$5007,"&lt;&gt;نعم")&amp;" مصروف غير مسوى",IF(L266="تمت التسوية",IF(P266=0,"✔ متوازنة وتمت التسوية","✔ تمت التسوية – متبقي "&amp;TEXT(P266,"#,##0")),IF(P266&gt;0,"متبقي "&amp;TEXT(P266,"#,##0"),"✔ متوازنة"))))),IF(R266=0,"⚠ أضف سطر عهدة أولًا",IF(OR(C266="",N(G266)=0),"⚠ أكمل التاريخ والقيمة",IF(S266="","⚠ التاريخ خارج السنة المالية",IF(H266="","⚠ اختر بند الموازنة",IF(I266="مرفوض","✖ مرفوض من المدير",IF(I266&lt;&gt;"موافق","⏳ بانتظار موافقة المدير",IF(K266&lt;&gt;"نعم","⚠ غير مسوى مع الحسابات","✔ معتمد ومسوى")))))))))</f>
        <v/>
      </c>
      <c r="R266">
        <f>N(R265)+IF(A266="عهدة",1,0)</f>
        <v/>
      </c>
      <c r="S266">
        <f>IF(C266="","",IF(AND(C266&gt;=DATE(2026,9,1),C266&lt;=DATE(2027,8,31)),(YEAR(C266)-2026)*12+MONTH(C266)-8,""))</f>
        <v/>
      </c>
      <c r="T266">
        <f>IF(AND(A266="مصروف",R266&gt;0,I266="موافق",S266&lt;&gt;"",H266&lt;&gt;""),N(G266),0)</f>
        <v/>
      </c>
    </row>
    <row r="267">
      <c r="A267" s="19" t="n"/>
      <c r="B267" s="20">
        <f>IF(A267="","",IF(R267=0,"⚠ أضف سطر عهدة أولًا","DMT-"&amp;TEXT(R267,"000")))</f>
        <v/>
      </c>
      <c r="C267" s="21" t="n"/>
      <c r="D267" s="20">
        <f>IF(C267="","",IF(S267="","خارج السنة المالية",INDEX(القوائم!$D$2:$D$13,S267)))</f>
        <v/>
      </c>
      <c r="E267" s="22" t="n"/>
      <c r="F267" s="23" t="n"/>
      <c r="G267" s="23" t="n"/>
      <c r="H267" s="22" t="n"/>
      <c r="I267" s="19" t="n"/>
      <c r="J267" s="21" t="n"/>
      <c r="K267" s="19" t="n"/>
      <c r="L267" s="19" t="n"/>
      <c r="M267" s="21" t="n"/>
      <c r="N267" s="22" t="n"/>
      <c r="O267" s="24">
        <f>IF(A267&lt;&gt;"عهدة","",SUMIFS($G$8:$G$5007,$B$8:$B$5007,B267,$A$8:$A$5007,"مصروف",$I$8:$I$5007,"&lt;&gt;مرفوض"))</f>
        <v/>
      </c>
      <c r="P267" s="25">
        <f>IF(A267&lt;&gt;"عهدة","",N(F267)-O267)</f>
        <v/>
      </c>
      <c r="Q267" s="26">
        <f>IF(A267="","",IF(A267="عهدة",IF(N(F267)=0,"⚠ أدخل قيمة العهدة",IF(P267&lt;0,"⛔ عجز / زيادة مصروفات "&amp;TEXT(-P267,"#,##0"),IF(COUNTIFS($B$8:$B$5007,B267,$A$8:$A$5007,"مصروف",$I$8:$I$5007,"&lt;&gt;مرفوض",$K$8:$K$5007,"&lt;&gt;نعم")&gt;0,"⚠ "&amp;COUNTIFS($B$8:$B$5007,B267,$A$8:$A$5007,"مصروف",$I$8:$I$5007,"&lt;&gt;مرفوض",$K$8:$K$5007,"&lt;&gt;نعم")&amp;" مصروف غير مسوى",IF(L267="تمت التسوية",IF(P267=0,"✔ متوازنة وتمت التسوية","✔ تمت التسوية – متبقي "&amp;TEXT(P267,"#,##0")),IF(P267&gt;0,"متبقي "&amp;TEXT(P267,"#,##0"),"✔ متوازنة"))))),IF(R267=0,"⚠ أضف سطر عهدة أولًا",IF(OR(C267="",N(G267)=0),"⚠ أكمل التاريخ والقيمة",IF(S267="","⚠ التاريخ خارج السنة المالية",IF(H267="","⚠ اختر بند الموازنة",IF(I267="مرفوض","✖ مرفوض من المدير",IF(I267&lt;&gt;"موافق","⏳ بانتظار موافقة المدير",IF(K267&lt;&gt;"نعم","⚠ غير مسوى مع الحسابات","✔ معتمد ومسوى")))))))))</f>
        <v/>
      </c>
      <c r="R267">
        <f>N(R266)+IF(A267="عهدة",1,0)</f>
        <v/>
      </c>
      <c r="S267">
        <f>IF(C267="","",IF(AND(C267&gt;=DATE(2026,9,1),C267&lt;=DATE(2027,8,31)),(YEAR(C267)-2026)*12+MONTH(C267)-8,""))</f>
        <v/>
      </c>
      <c r="T267">
        <f>IF(AND(A267="مصروف",R267&gt;0,I267="موافق",S267&lt;&gt;"",H267&lt;&gt;""),N(G267),0)</f>
        <v/>
      </c>
    </row>
    <row r="268">
      <c r="A268" s="19" t="n"/>
      <c r="B268" s="20">
        <f>IF(A268="","",IF(R268=0,"⚠ أضف سطر عهدة أولًا","DMT-"&amp;TEXT(R268,"000")))</f>
        <v/>
      </c>
      <c r="C268" s="21" t="n"/>
      <c r="D268" s="20">
        <f>IF(C268="","",IF(S268="","خارج السنة المالية",INDEX(القوائم!$D$2:$D$13,S268)))</f>
        <v/>
      </c>
      <c r="E268" s="22" t="n"/>
      <c r="F268" s="23" t="n"/>
      <c r="G268" s="23" t="n"/>
      <c r="H268" s="22" t="n"/>
      <c r="I268" s="19" t="n"/>
      <c r="J268" s="21" t="n"/>
      <c r="K268" s="19" t="n"/>
      <c r="L268" s="19" t="n"/>
      <c r="M268" s="21" t="n"/>
      <c r="N268" s="22" t="n"/>
      <c r="O268" s="24">
        <f>IF(A268&lt;&gt;"عهدة","",SUMIFS($G$8:$G$5007,$B$8:$B$5007,B268,$A$8:$A$5007,"مصروف",$I$8:$I$5007,"&lt;&gt;مرفوض"))</f>
        <v/>
      </c>
      <c r="P268" s="25">
        <f>IF(A268&lt;&gt;"عهدة","",N(F268)-O268)</f>
        <v/>
      </c>
      <c r="Q268" s="26">
        <f>IF(A268="","",IF(A268="عهدة",IF(N(F268)=0,"⚠ أدخل قيمة العهدة",IF(P268&lt;0,"⛔ عجز / زيادة مصروفات "&amp;TEXT(-P268,"#,##0"),IF(COUNTIFS($B$8:$B$5007,B268,$A$8:$A$5007,"مصروف",$I$8:$I$5007,"&lt;&gt;مرفوض",$K$8:$K$5007,"&lt;&gt;نعم")&gt;0,"⚠ "&amp;COUNTIFS($B$8:$B$5007,B268,$A$8:$A$5007,"مصروف",$I$8:$I$5007,"&lt;&gt;مرفوض",$K$8:$K$5007,"&lt;&gt;نعم")&amp;" مصروف غير مسوى",IF(L268="تمت التسوية",IF(P268=0,"✔ متوازنة وتمت التسوية","✔ تمت التسوية – متبقي "&amp;TEXT(P268,"#,##0")),IF(P268&gt;0,"متبقي "&amp;TEXT(P268,"#,##0"),"✔ متوازنة"))))),IF(R268=0,"⚠ أضف سطر عهدة أولًا",IF(OR(C268="",N(G268)=0),"⚠ أكمل التاريخ والقيمة",IF(S268="","⚠ التاريخ خارج السنة المالية",IF(H268="","⚠ اختر بند الموازنة",IF(I268="مرفوض","✖ مرفوض من المدير",IF(I268&lt;&gt;"موافق","⏳ بانتظار موافقة المدير",IF(K268&lt;&gt;"نعم","⚠ غير مسوى مع الحسابات","✔ معتمد ومسوى")))))))))</f>
        <v/>
      </c>
      <c r="R268">
        <f>N(R267)+IF(A268="عهدة",1,0)</f>
        <v/>
      </c>
      <c r="S268">
        <f>IF(C268="","",IF(AND(C268&gt;=DATE(2026,9,1),C268&lt;=DATE(2027,8,31)),(YEAR(C268)-2026)*12+MONTH(C268)-8,""))</f>
        <v/>
      </c>
      <c r="T268">
        <f>IF(AND(A268="مصروف",R268&gt;0,I268="موافق",S268&lt;&gt;"",H268&lt;&gt;""),N(G268),0)</f>
        <v/>
      </c>
    </row>
    <row r="269">
      <c r="A269" s="19" t="n"/>
      <c r="B269" s="20">
        <f>IF(A269="","",IF(R269=0,"⚠ أضف سطر عهدة أولًا","DMT-"&amp;TEXT(R269,"000")))</f>
        <v/>
      </c>
      <c r="C269" s="21" t="n"/>
      <c r="D269" s="20">
        <f>IF(C269="","",IF(S269="","خارج السنة المالية",INDEX(القوائم!$D$2:$D$13,S269)))</f>
        <v/>
      </c>
      <c r="E269" s="22" t="n"/>
      <c r="F269" s="23" t="n"/>
      <c r="G269" s="23" t="n"/>
      <c r="H269" s="22" t="n"/>
      <c r="I269" s="19" t="n"/>
      <c r="J269" s="21" t="n"/>
      <c r="K269" s="19" t="n"/>
      <c r="L269" s="19" t="n"/>
      <c r="M269" s="21" t="n"/>
      <c r="N269" s="22" t="n"/>
      <c r="O269" s="24">
        <f>IF(A269&lt;&gt;"عهدة","",SUMIFS($G$8:$G$5007,$B$8:$B$5007,B269,$A$8:$A$5007,"مصروف",$I$8:$I$5007,"&lt;&gt;مرفوض"))</f>
        <v/>
      </c>
      <c r="P269" s="25">
        <f>IF(A269&lt;&gt;"عهدة","",N(F269)-O269)</f>
        <v/>
      </c>
      <c r="Q269" s="26">
        <f>IF(A269="","",IF(A269="عهدة",IF(N(F269)=0,"⚠ أدخل قيمة العهدة",IF(P269&lt;0,"⛔ عجز / زيادة مصروفات "&amp;TEXT(-P269,"#,##0"),IF(COUNTIFS($B$8:$B$5007,B269,$A$8:$A$5007,"مصروف",$I$8:$I$5007,"&lt;&gt;مرفوض",$K$8:$K$5007,"&lt;&gt;نعم")&gt;0,"⚠ "&amp;COUNTIFS($B$8:$B$5007,B269,$A$8:$A$5007,"مصروف",$I$8:$I$5007,"&lt;&gt;مرفوض",$K$8:$K$5007,"&lt;&gt;نعم")&amp;" مصروف غير مسوى",IF(L269="تمت التسوية",IF(P269=0,"✔ متوازنة وتمت التسوية","✔ تمت التسوية – متبقي "&amp;TEXT(P269,"#,##0")),IF(P269&gt;0,"متبقي "&amp;TEXT(P269,"#,##0"),"✔ متوازنة"))))),IF(R269=0,"⚠ أضف سطر عهدة أولًا",IF(OR(C269="",N(G269)=0),"⚠ أكمل التاريخ والقيمة",IF(S269="","⚠ التاريخ خارج السنة المالية",IF(H269="","⚠ اختر بند الموازنة",IF(I269="مرفوض","✖ مرفوض من المدير",IF(I269&lt;&gt;"موافق","⏳ بانتظار موافقة المدير",IF(K269&lt;&gt;"نعم","⚠ غير مسوى مع الحسابات","✔ معتمد ومسوى")))))))))</f>
        <v/>
      </c>
      <c r="R269">
        <f>N(R268)+IF(A269="عهدة",1,0)</f>
        <v/>
      </c>
      <c r="S269">
        <f>IF(C269="","",IF(AND(C269&gt;=DATE(2026,9,1),C269&lt;=DATE(2027,8,31)),(YEAR(C269)-2026)*12+MONTH(C269)-8,""))</f>
        <v/>
      </c>
      <c r="T269">
        <f>IF(AND(A269="مصروف",R269&gt;0,I269="موافق",S269&lt;&gt;"",H269&lt;&gt;""),N(G269),0)</f>
        <v/>
      </c>
    </row>
    <row r="270">
      <c r="A270" s="19" t="n"/>
      <c r="B270" s="20">
        <f>IF(A270="","",IF(R270=0,"⚠ أضف سطر عهدة أولًا","DMT-"&amp;TEXT(R270,"000")))</f>
        <v/>
      </c>
      <c r="C270" s="21" t="n"/>
      <c r="D270" s="20">
        <f>IF(C270="","",IF(S270="","خارج السنة المالية",INDEX(القوائم!$D$2:$D$13,S270)))</f>
        <v/>
      </c>
      <c r="E270" s="22" t="n"/>
      <c r="F270" s="23" t="n"/>
      <c r="G270" s="23" t="n"/>
      <c r="H270" s="22" t="n"/>
      <c r="I270" s="19" t="n"/>
      <c r="J270" s="21" t="n"/>
      <c r="K270" s="19" t="n"/>
      <c r="L270" s="19" t="n"/>
      <c r="M270" s="21" t="n"/>
      <c r="N270" s="22" t="n"/>
      <c r="O270" s="24">
        <f>IF(A270&lt;&gt;"عهدة","",SUMIFS($G$8:$G$5007,$B$8:$B$5007,B270,$A$8:$A$5007,"مصروف",$I$8:$I$5007,"&lt;&gt;مرفوض"))</f>
        <v/>
      </c>
      <c r="P270" s="25">
        <f>IF(A270&lt;&gt;"عهدة","",N(F270)-O270)</f>
        <v/>
      </c>
      <c r="Q270" s="26">
        <f>IF(A270="","",IF(A270="عهدة",IF(N(F270)=0,"⚠ أدخل قيمة العهدة",IF(P270&lt;0,"⛔ عجز / زيادة مصروفات "&amp;TEXT(-P270,"#,##0"),IF(COUNTIFS($B$8:$B$5007,B270,$A$8:$A$5007,"مصروف",$I$8:$I$5007,"&lt;&gt;مرفوض",$K$8:$K$5007,"&lt;&gt;نعم")&gt;0,"⚠ "&amp;COUNTIFS($B$8:$B$5007,B270,$A$8:$A$5007,"مصروف",$I$8:$I$5007,"&lt;&gt;مرفوض",$K$8:$K$5007,"&lt;&gt;نعم")&amp;" مصروف غير مسوى",IF(L270="تمت التسوية",IF(P270=0,"✔ متوازنة وتمت التسوية","✔ تمت التسوية – متبقي "&amp;TEXT(P270,"#,##0")),IF(P270&gt;0,"متبقي "&amp;TEXT(P270,"#,##0"),"✔ متوازنة"))))),IF(R270=0,"⚠ أضف سطر عهدة أولًا",IF(OR(C270="",N(G270)=0),"⚠ أكمل التاريخ والقيمة",IF(S270="","⚠ التاريخ خارج السنة المالية",IF(H270="","⚠ اختر بند الموازنة",IF(I270="مرفوض","✖ مرفوض من المدير",IF(I270&lt;&gt;"موافق","⏳ بانتظار موافقة المدير",IF(K270&lt;&gt;"نعم","⚠ غير مسوى مع الحسابات","✔ معتمد ومسوى")))))))))</f>
        <v/>
      </c>
      <c r="R270">
        <f>N(R269)+IF(A270="عهدة",1,0)</f>
        <v/>
      </c>
      <c r="S270">
        <f>IF(C270="","",IF(AND(C270&gt;=DATE(2026,9,1),C270&lt;=DATE(2027,8,31)),(YEAR(C270)-2026)*12+MONTH(C270)-8,""))</f>
        <v/>
      </c>
      <c r="T270">
        <f>IF(AND(A270="مصروف",R270&gt;0,I270="موافق",S270&lt;&gt;"",H270&lt;&gt;""),N(G270),0)</f>
        <v/>
      </c>
    </row>
    <row r="271">
      <c r="A271" s="19" t="n"/>
      <c r="B271" s="20">
        <f>IF(A271="","",IF(R271=0,"⚠ أضف سطر عهدة أولًا","DMT-"&amp;TEXT(R271,"000")))</f>
        <v/>
      </c>
      <c r="C271" s="21" t="n"/>
      <c r="D271" s="20">
        <f>IF(C271="","",IF(S271="","خارج السنة المالية",INDEX(القوائم!$D$2:$D$13,S271)))</f>
        <v/>
      </c>
      <c r="E271" s="22" t="n"/>
      <c r="F271" s="23" t="n"/>
      <c r="G271" s="23" t="n"/>
      <c r="H271" s="22" t="n"/>
      <c r="I271" s="19" t="n"/>
      <c r="J271" s="21" t="n"/>
      <c r="K271" s="19" t="n"/>
      <c r="L271" s="19" t="n"/>
      <c r="M271" s="21" t="n"/>
      <c r="N271" s="22" t="n"/>
      <c r="O271" s="24">
        <f>IF(A271&lt;&gt;"عهدة","",SUMIFS($G$8:$G$5007,$B$8:$B$5007,B271,$A$8:$A$5007,"مصروف",$I$8:$I$5007,"&lt;&gt;مرفوض"))</f>
        <v/>
      </c>
      <c r="P271" s="25">
        <f>IF(A271&lt;&gt;"عهدة","",N(F271)-O271)</f>
        <v/>
      </c>
      <c r="Q271" s="26">
        <f>IF(A271="","",IF(A271="عهدة",IF(N(F271)=0,"⚠ أدخل قيمة العهدة",IF(P271&lt;0,"⛔ عجز / زيادة مصروفات "&amp;TEXT(-P271,"#,##0"),IF(COUNTIFS($B$8:$B$5007,B271,$A$8:$A$5007,"مصروف",$I$8:$I$5007,"&lt;&gt;مرفوض",$K$8:$K$5007,"&lt;&gt;نعم")&gt;0,"⚠ "&amp;COUNTIFS($B$8:$B$5007,B271,$A$8:$A$5007,"مصروف",$I$8:$I$5007,"&lt;&gt;مرفوض",$K$8:$K$5007,"&lt;&gt;نعم")&amp;" مصروف غير مسوى",IF(L271="تمت التسوية",IF(P271=0,"✔ متوازنة وتمت التسوية","✔ تمت التسوية – متبقي "&amp;TEXT(P271,"#,##0")),IF(P271&gt;0,"متبقي "&amp;TEXT(P271,"#,##0"),"✔ متوازنة"))))),IF(R271=0,"⚠ أضف سطر عهدة أولًا",IF(OR(C271="",N(G271)=0),"⚠ أكمل التاريخ والقيمة",IF(S271="","⚠ التاريخ خارج السنة المالية",IF(H271="","⚠ اختر بند الموازنة",IF(I271="مرفوض","✖ مرفوض من المدير",IF(I271&lt;&gt;"موافق","⏳ بانتظار موافقة المدير",IF(K271&lt;&gt;"نعم","⚠ غير مسوى مع الحسابات","✔ معتمد ومسوى")))))))))</f>
        <v/>
      </c>
      <c r="R271">
        <f>N(R270)+IF(A271="عهدة",1,0)</f>
        <v/>
      </c>
      <c r="S271">
        <f>IF(C271="","",IF(AND(C271&gt;=DATE(2026,9,1),C271&lt;=DATE(2027,8,31)),(YEAR(C271)-2026)*12+MONTH(C271)-8,""))</f>
        <v/>
      </c>
      <c r="T271">
        <f>IF(AND(A271="مصروف",R271&gt;0,I271="موافق",S271&lt;&gt;"",H271&lt;&gt;""),N(G271),0)</f>
        <v/>
      </c>
    </row>
    <row r="272">
      <c r="A272" s="19" t="n"/>
      <c r="B272" s="20">
        <f>IF(A272="","",IF(R272=0,"⚠ أضف سطر عهدة أولًا","DMT-"&amp;TEXT(R272,"000")))</f>
        <v/>
      </c>
      <c r="C272" s="21" t="n"/>
      <c r="D272" s="20">
        <f>IF(C272="","",IF(S272="","خارج السنة المالية",INDEX(القوائم!$D$2:$D$13,S272)))</f>
        <v/>
      </c>
      <c r="E272" s="22" t="n"/>
      <c r="F272" s="23" t="n"/>
      <c r="G272" s="23" t="n"/>
      <c r="H272" s="22" t="n"/>
      <c r="I272" s="19" t="n"/>
      <c r="J272" s="21" t="n"/>
      <c r="K272" s="19" t="n"/>
      <c r="L272" s="19" t="n"/>
      <c r="M272" s="21" t="n"/>
      <c r="N272" s="22" t="n"/>
      <c r="O272" s="24">
        <f>IF(A272&lt;&gt;"عهدة","",SUMIFS($G$8:$G$5007,$B$8:$B$5007,B272,$A$8:$A$5007,"مصروف",$I$8:$I$5007,"&lt;&gt;مرفوض"))</f>
        <v/>
      </c>
      <c r="P272" s="25">
        <f>IF(A272&lt;&gt;"عهدة","",N(F272)-O272)</f>
        <v/>
      </c>
      <c r="Q272" s="26">
        <f>IF(A272="","",IF(A272="عهدة",IF(N(F272)=0,"⚠ أدخل قيمة العهدة",IF(P272&lt;0,"⛔ عجز / زيادة مصروفات "&amp;TEXT(-P272,"#,##0"),IF(COUNTIFS($B$8:$B$5007,B272,$A$8:$A$5007,"مصروف",$I$8:$I$5007,"&lt;&gt;مرفوض",$K$8:$K$5007,"&lt;&gt;نعم")&gt;0,"⚠ "&amp;COUNTIFS($B$8:$B$5007,B272,$A$8:$A$5007,"مصروف",$I$8:$I$5007,"&lt;&gt;مرفوض",$K$8:$K$5007,"&lt;&gt;نعم")&amp;" مصروف غير مسوى",IF(L272="تمت التسوية",IF(P272=0,"✔ متوازنة وتمت التسوية","✔ تمت التسوية – متبقي "&amp;TEXT(P272,"#,##0")),IF(P272&gt;0,"متبقي "&amp;TEXT(P272,"#,##0"),"✔ متوازنة"))))),IF(R272=0,"⚠ أضف سطر عهدة أولًا",IF(OR(C272="",N(G272)=0),"⚠ أكمل التاريخ والقيمة",IF(S272="","⚠ التاريخ خارج السنة المالية",IF(H272="","⚠ اختر بند الموازنة",IF(I272="مرفوض","✖ مرفوض من المدير",IF(I272&lt;&gt;"موافق","⏳ بانتظار موافقة المدير",IF(K272&lt;&gt;"نعم","⚠ غير مسوى مع الحسابات","✔ معتمد ومسوى")))))))))</f>
        <v/>
      </c>
      <c r="R272">
        <f>N(R271)+IF(A272="عهدة",1,0)</f>
        <v/>
      </c>
      <c r="S272">
        <f>IF(C272="","",IF(AND(C272&gt;=DATE(2026,9,1),C272&lt;=DATE(2027,8,31)),(YEAR(C272)-2026)*12+MONTH(C272)-8,""))</f>
        <v/>
      </c>
      <c r="T272">
        <f>IF(AND(A272="مصروف",R272&gt;0,I272="موافق",S272&lt;&gt;"",H272&lt;&gt;""),N(G272),0)</f>
        <v/>
      </c>
    </row>
    <row r="273">
      <c r="A273" s="19" t="n"/>
      <c r="B273" s="20">
        <f>IF(A273="","",IF(R273=0,"⚠ أضف سطر عهدة أولًا","DMT-"&amp;TEXT(R273,"000")))</f>
        <v/>
      </c>
      <c r="C273" s="21" t="n"/>
      <c r="D273" s="20">
        <f>IF(C273="","",IF(S273="","خارج السنة المالية",INDEX(القوائم!$D$2:$D$13,S273)))</f>
        <v/>
      </c>
      <c r="E273" s="22" t="n"/>
      <c r="F273" s="23" t="n"/>
      <c r="G273" s="23" t="n"/>
      <c r="H273" s="22" t="n"/>
      <c r="I273" s="19" t="n"/>
      <c r="J273" s="21" t="n"/>
      <c r="K273" s="19" t="n"/>
      <c r="L273" s="19" t="n"/>
      <c r="M273" s="21" t="n"/>
      <c r="N273" s="22" t="n"/>
      <c r="O273" s="24">
        <f>IF(A273&lt;&gt;"عهدة","",SUMIFS($G$8:$G$5007,$B$8:$B$5007,B273,$A$8:$A$5007,"مصروف",$I$8:$I$5007,"&lt;&gt;مرفوض"))</f>
        <v/>
      </c>
      <c r="P273" s="25">
        <f>IF(A273&lt;&gt;"عهدة","",N(F273)-O273)</f>
        <v/>
      </c>
      <c r="Q273" s="26">
        <f>IF(A273="","",IF(A273="عهدة",IF(N(F273)=0,"⚠ أدخل قيمة العهدة",IF(P273&lt;0,"⛔ عجز / زيادة مصروفات "&amp;TEXT(-P273,"#,##0"),IF(COUNTIFS($B$8:$B$5007,B273,$A$8:$A$5007,"مصروف",$I$8:$I$5007,"&lt;&gt;مرفوض",$K$8:$K$5007,"&lt;&gt;نعم")&gt;0,"⚠ "&amp;COUNTIFS($B$8:$B$5007,B273,$A$8:$A$5007,"مصروف",$I$8:$I$5007,"&lt;&gt;مرفوض",$K$8:$K$5007,"&lt;&gt;نعم")&amp;" مصروف غير مسوى",IF(L273="تمت التسوية",IF(P273=0,"✔ متوازنة وتمت التسوية","✔ تمت التسوية – متبقي "&amp;TEXT(P273,"#,##0")),IF(P273&gt;0,"متبقي "&amp;TEXT(P273,"#,##0"),"✔ متوازنة"))))),IF(R273=0,"⚠ أضف سطر عهدة أولًا",IF(OR(C273="",N(G273)=0),"⚠ أكمل التاريخ والقيمة",IF(S273="","⚠ التاريخ خارج السنة المالية",IF(H273="","⚠ اختر بند الموازنة",IF(I273="مرفوض","✖ مرفوض من المدير",IF(I273&lt;&gt;"موافق","⏳ بانتظار موافقة المدير",IF(K273&lt;&gt;"نعم","⚠ غير مسوى مع الحسابات","✔ معتمد ومسوى")))))))))</f>
        <v/>
      </c>
      <c r="R273">
        <f>N(R272)+IF(A273="عهدة",1,0)</f>
        <v/>
      </c>
      <c r="S273">
        <f>IF(C273="","",IF(AND(C273&gt;=DATE(2026,9,1),C273&lt;=DATE(2027,8,31)),(YEAR(C273)-2026)*12+MONTH(C273)-8,""))</f>
        <v/>
      </c>
      <c r="T273">
        <f>IF(AND(A273="مصروف",R273&gt;0,I273="موافق",S273&lt;&gt;"",H273&lt;&gt;""),N(G273),0)</f>
        <v/>
      </c>
    </row>
    <row r="274">
      <c r="A274" s="19" t="n"/>
      <c r="B274" s="20">
        <f>IF(A274="","",IF(R274=0,"⚠ أضف سطر عهدة أولًا","DMT-"&amp;TEXT(R274,"000")))</f>
        <v/>
      </c>
      <c r="C274" s="21" t="n"/>
      <c r="D274" s="20">
        <f>IF(C274="","",IF(S274="","خارج السنة المالية",INDEX(القوائم!$D$2:$D$13,S274)))</f>
        <v/>
      </c>
      <c r="E274" s="22" t="n"/>
      <c r="F274" s="23" t="n"/>
      <c r="G274" s="23" t="n"/>
      <c r="H274" s="22" t="n"/>
      <c r="I274" s="19" t="n"/>
      <c r="J274" s="21" t="n"/>
      <c r="K274" s="19" t="n"/>
      <c r="L274" s="19" t="n"/>
      <c r="M274" s="21" t="n"/>
      <c r="N274" s="22" t="n"/>
      <c r="O274" s="24">
        <f>IF(A274&lt;&gt;"عهدة","",SUMIFS($G$8:$G$5007,$B$8:$B$5007,B274,$A$8:$A$5007,"مصروف",$I$8:$I$5007,"&lt;&gt;مرفوض"))</f>
        <v/>
      </c>
      <c r="P274" s="25">
        <f>IF(A274&lt;&gt;"عهدة","",N(F274)-O274)</f>
        <v/>
      </c>
      <c r="Q274" s="26">
        <f>IF(A274="","",IF(A274="عهدة",IF(N(F274)=0,"⚠ أدخل قيمة العهدة",IF(P274&lt;0,"⛔ عجز / زيادة مصروفات "&amp;TEXT(-P274,"#,##0"),IF(COUNTIFS($B$8:$B$5007,B274,$A$8:$A$5007,"مصروف",$I$8:$I$5007,"&lt;&gt;مرفوض",$K$8:$K$5007,"&lt;&gt;نعم")&gt;0,"⚠ "&amp;COUNTIFS($B$8:$B$5007,B274,$A$8:$A$5007,"مصروف",$I$8:$I$5007,"&lt;&gt;مرفوض",$K$8:$K$5007,"&lt;&gt;نعم")&amp;" مصروف غير مسوى",IF(L274="تمت التسوية",IF(P274=0,"✔ متوازنة وتمت التسوية","✔ تمت التسوية – متبقي "&amp;TEXT(P274,"#,##0")),IF(P274&gt;0,"متبقي "&amp;TEXT(P274,"#,##0"),"✔ متوازنة"))))),IF(R274=0,"⚠ أضف سطر عهدة أولًا",IF(OR(C274="",N(G274)=0),"⚠ أكمل التاريخ والقيمة",IF(S274="","⚠ التاريخ خارج السنة المالية",IF(H274="","⚠ اختر بند الموازنة",IF(I274="مرفوض","✖ مرفوض من المدير",IF(I274&lt;&gt;"موافق","⏳ بانتظار موافقة المدير",IF(K274&lt;&gt;"نعم","⚠ غير مسوى مع الحسابات","✔ معتمد ومسوى")))))))))</f>
        <v/>
      </c>
      <c r="R274">
        <f>N(R273)+IF(A274="عهدة",1,0)</f>
        <v/>
      </c>
      <c r="S274">
        <f>IF(C274="","",IF(AND(C274&gt;=DATE(2026,9,1),C274&lt;=DATE(2027,8,31)),(YEAR(C274)-2026)*12+MONTH(C274)-8,""))</f>
        <v/>
      </c>
      <c r="T274">
        <f>IF(AND(A274="مصروف",R274&gt;0,I274="موافق",S274&lt;&gt;"",H274&lt;&gt;""),N(G274),0)</f>
        <v/>
      </c>
    </row>
    <row r="275">
      <c r="A275" s="19" t="n"/>
      <c r="B275" s="20">
        <f>IF(A275="","",IF(R275=0,"⚠ أضف سطر عهدة أولًا","DMT-"&amp;TEXT(R275,"000")))</f>
        <v/>
      </c>
      <c r="C275" s="21" t="n"/>
      <c r="D275" s="20">
        <f>IF(C275="","",IF(S275="","خارج السنة المالية",INDEX(القوائم!$D$2:$D$13,S275)))</f>
        <v/>
      </c>
      <c r="E275" s="22" t="n"/>
      <c r="F275" s="23" t="n"/>
      <c r="G275" s="23" t="n"/>
      <c r="H275" s="22" t="n"/>
      <c r="I275" s="19" t="n"/>
      <c r="J275" s="21" t="n"/>
      <c r="K275" s="19" t="n"/>
      <c r="L275" s="19" t="n"/>
      <c r="M275" s="21" t="n"/>
      <c r="N275" s="22" t="n"/>
      <c r="O275" s="24">
        <f>IF(A275&lt;&gt;"عهدة","",SUMIFS($G$8:$G$5007,$B$8:$B$5007,B275,$A$8:$A$5007,"مصروف",$I$8:$I$5007,"&lt;&gt;مرفوض"))</f>
        <v/>
      </c>
      <c r="P275" s="25">
        <f>IF(A275&lt;&gt;"عهدة","",N(F275)-O275)</f>
        <v/>
      </c>
      <c r="Q275" s="26">
        <f>IF(A275="","",IF(A275="عهدة",IF(N(F275)=0,"⚠ أدخل قيمة العهدة",IF(P275&lt;0,"⛔ عجز / زيادة مصروفات "&amp;TEXT(-P275,"#,##0"),IF(COUNTIFS($B$8:$B$5007,B275,$A$8:$A$5007,"مصروف",$I$8:$I$5007,"&lt;&gt;مرفوض",$K$8:$K$5007,"&lt;&gt;نعم")&gt;0,"⚠ "&amp;COUNTIFS($B$8:$B$5007,B275,$A$8:$A$5007,"مصروف",$I$8:$I$5007,"&lt;&gt;مرفوض",$K$8:$K$5007,"&lt;&gt;نعم")&amp;" مصروف غير مسوى",IF(L275="تمت التسوية",IF(P275=0,"✔ متوازنة وتمت التسوية","✔ تمت التسوية – متبقي "&amp;TEXT(P275,"#,##0")),IF(P275&gt;0,"متبقي "&amp;TEXT(P275,"#,##0"),"✔ متوازنة"))))),IF(R275=0,"⚠ أضف سطر عهدة أولًا",IF(OR(C275="",N(G275)=0),"⚠ أكمل التاريخ والقيمة",IF(S275="","⚠ التاريخ خارج السنة المالية",IF(H275="","⚠ اختر بند الموازنة",IF(I275="مرفوض","✖ مرفوض من المدير",IF(I275&lt;&gt;"موافق","⏳ بانتظار موافقة المدير",IF(K275&lt;&gt;"نعم","⚠ غير مسوى مع الحسابات","✔ معتمد ومسوى")))))))))</f>
        <v/>
      </c>
      <c r="R275">
        <f>N(R274)+IF(A275="عهدة",1,0)</f>
        <v/>
      </c>
      <c r="S275">
        <f>IF(C275="","",IF(AND(C275&gt;=DATE(2026,9,1),C275&lt;=DATE(2027,8,31)),(YEAR(C275)-2026)*12+MONTH(C275)-8,""))</f>
        <v/>
      </c>
      <c r="T275">
        <f>IF(AND(A275="مصروف",R275&gt;0,I275="موافق",S275&lt;&gt;"",H275&lt;&gt;""),N(G275),0)</f>
        <v/>
      </c>
    </row>
    <row r="276">
      <c r="A276" s="19" t="n"/>
      <c r="B276" s="20">
        <f>IF(A276="","",IF(R276=0,"⚠ أضف سطر عهدة أولًا","DMT-"&amp;TEXT(R276,"000")))</f>
        <v/>
      </c>
      <c r="C276" s="21" t="n"/>
      <c r="D276" s="20">
        <f>IF(C276="","",IF(S276="","خارج السنة المالية",INDEX(القوائم!$D$2:$D$13,S276)))</f>
        <v/>
      </c>
      <c r="E276" s="22" t="n"/>
      <c r="F276" s="23" t="n"/>
      <c r="G276" s="23" t="n"/>
      <c r="H276" s="22" t="n"/>
      <c r="I276" s="19" t="n"/>
      <c r="J276" s="21" t="n"/>
      <c r="K276" s="19" t="n"/>
      <c r="L276" s="19" t="n"/>
      <c r="M276" s="21" t="n"/>
      <c r="N276" s="22" t="n"/>
      <c r="O276" s="24">
        <f>IF(A276&lt;&gt;"عهدة","",SUMIFS($G$8:$G$5007,$B$8:$B$5007,B276,$A$8:$A$5007,"مصروف",$I$8:$I$5007,"&lt;&gt;مرفوض"))</f>
        <v/>
      </c>
      <c r="P276" s="25">
        <f>IF(A276&lt;&gt;"عهدة","",N(F276)-O276)</f>
        <v/>
      </c>
      <c r="Q276" s="26">
        <f>IF(A276="","",IF(A276="عهدة",IF(N(F276)=0,"⚠ أدخل قيمة العهدة",IF(P276&lt;0,"⛔ عجز / زيادة مصروفات "&amp;TEXT(-P276,"#,##0"),IF(COUNTIFS($B$8:$B$5007,B276,$A$8:$A$5007,"مصروف",$I$8:$I$5007,"&lt;&gt;مرفوض",$K$8:$K$5007,"&lt;&gt;نعم")&gt;0,"⚠ "&amp;COUNTIFS($B$8:$B$5007,B276,$A$8:$A$5007,"مصروف",$I$8:$I$5007,"&lt;&gt;مرفوض",$K$8:$K$5007,"&lt;&gt;نعم")&amp;" مصروف غير مسوى",IF(L276="تمت التسوية",IF(P276=0,"✔ متوازنة وتمت التسوية","✔ تمت التسوية – متبقي "&amp;TEXT(P276,"#,##0")),IF(P276&gt;0,"متبقي "&amp;TEXT(P276,"#,##0"),"✔ متوازنة"))))),IF(R276=0,"⚠ أضف سطر عهدة أولًا",IF(OR(C276="",N(G276)=0),"⚠ أكمل التاريخ والقيمة",IF(S276="","⚠ التاريخ خارج السنة المالية",IF(H276="","⚠ اختر بند الموازنة",IF(I276="مرفوض","✖ مرفوض من المدير",IF(I276&lt;&gt;"موافق","⏳ بانتظار موافقة المدير",IF(K276&lt;&gt;"نعم","⚠ غير مسوى مع الحسابات","✔ معتمد ومسوى")))))))))</f>
        <v/>
      </c>
      <c r="R276">
        <f>N(R275)+IF(A276="عهدة",1,0)</f>
        <v/>
      </c>
      <c r="S276">
        <f>IF(C276="","",IF(AND(C276&gt;=DATE(2026,9,1),C276&lt;=DATE(2027,8,31)),(YEAR(C276)-2026)*12+MONTH(C276)-8,""))</f>
        <v/>
      </c>
      <c r="T276">
        <f>IF(AND(A276="مصروف",R276&gt;0,I276="موافق",S276&lt;&gt;"",H276&lt;&gt;""),N(G276),0)</f>
        <v/>
      </c>
    </row>
    <row r="277">
      <c r="A277" s="19" t="n"/>
      <c r="B277" s="20">
        <f>IF(A277="","",IF(R277=0,"⚠ أضف سطر عهدة أولًا","DMT-"&amp;TEXT(R277,"000")))</f>
        <v/>
      </c>
      <c r="C277" s="21" t="n"/>
      <c r="D277" s="20">
        <f>IF(C277="","",IF(S277="","خارج السنة المالية",INDEX(القوائم!$D$2:$D$13,S277)))</f>
        <v/>
      </c>
      <c r="E277" s="22" t="n"/>
      <c r="F277" s="23" t="n"/>
      <c r="G277" s="23" t="n"/>
      <c r="H277" s="22" t="n"/>
      <c r="I277" s="19" t="n"/>
      <c r="J277" s="21" t="n"/>
      <c r="K277" s="19" t="n"/>
      <c r="L277" s="19" t="n"/>
      <c r="M277" s="21" t="n"/>
      <c r="N277" s="22" t="n"/>
      <c r="O277" s="24">
        <f>IF(A277&lt;&gt;"عهدة","",SUMIFS($G$8:$G$5007,$B$8:$B$5007,B277,$A$8:$A$5007,"مصروف",$I$8:$I$5007,"&lt;&gt;مرفوض"))</f>
        <v/>
      </c>
      <c r="P277" s="25">
        <f>IF(A277&lt;&gt;"عهدة","",N(F277)-O277)</f>
        <v/>
      </c>
      <c r="Q277" s="26">
        <f>IF(A277="","",IF(A277="عهدة",IF(N(F277)=0,"⚠ أدخل قيمة العهدة",IF(P277&lt;0,"⛔ عجز / زيادة مصروفات "&amp;TEXT(-P277,"#,##0"),IF(COUNTIFS($B$8:$B$5007,B277,$A$8:$A$5007,"مصروف",$I$8:$I$5007,"&lt;&gt;مرفوض",$K$8:$K$5007,"&lt;&gt;نعم")&gt;0,"⚠ "&amp;COUNTIFS($B$8:$B$5007,B277,$A$8:$A$5007,"مصروف",$I$8:$I$5007,"&lt;&gt;مرفوض",$K$8:$K$5007,"&lt;&gt;نعم")&amp;" مصروف غير مسوى",IF(L277="تمت التسوية",IF(P277=0,"✔ متوازنة وتمت التسوية","✔ تمت التسوية – متبقي "&amp;TEXT(P277,"#,##0")),IF(P277&gt;0,"متبقي "&amp;TEXT(P277,"#,##0"),"✔ متوازنة"))))),IF(R277=0,"⚠ أضف سطر عهدة أولًا",IF(OR(C277="",N(G277)=0),"⚠ أكمل التاريخ والقيمة",IF(S277="","⚠ التاريخ خارج السنة المالية",IF(H277="","⚠ اختر بند الموازنة",IF(I277="مرفوض","✖ مرفوض من المدير",IF(I277&lt;&gt;"موافق","⏳ بانتظار موافقة المدير",IF(K277&lt;&gt;"نعم","⚠ غير مسوى مع الحسابات","✔ معتمد ومسوى")))))))))</f>
        <v/>
      </c>
      <c r="R277">
        <f>N(R276)+IF(A277="عهدة",1,0)</f>
        <v/>
      </c>
      <c r="S277">
        <f>IF(C277="","",IF(AND(C277&gt;=DATE(2026,9,1),C277&lt;=DATE(2027,8,31)),(YEAR(C277)-2026)*12+MONTH(C277)-8,""))</f>
        <v/>
      </c>
      <c r="T277">
        <f>IF(AND(A277="مصروف",R277&gt;0,I277="موافق",S277&lt;&gt;"",H277&lt;&gt;""),N(G277),0)</f>
        <v/>
      </c>
    </row>
    <row r="278">
      <c r="A278" s="19" t="n"/>
      <c r="B278" s="20">
        <f>IF(A278="","",IF(R278=0,"⚠ أضف سطر عهدة أولًا","DMT-"&amp;TEXT(R278,"000")))</f>
        <v/>
      </c>
      <c r="C278" s="21" t="n"/>
      <c r="D278" s="20">
        <f>IF(C278="","",IF(S278="","خارج السنة المالية",INDEX(القوائم!$D$2:$D$13,S278)))</f>
        <v/>
      </c>
      <c r="E278" s="22" t="n"/>
      <c r="F278" s="23" t="n"/>
      <c r="G278" s="23" t="n"/>
      <c r="H278" s="22" t="n"/>
      <c r="I278" s="19" t="n"/>
      <c r="J278" s="21" t="n"/>
      <c r="K278" s="19" t="n"/>
      <c r="L278" s="19" t="n"/>
      <c r="M278" s="21" t="n"/>
      <c r="N278" s="22" t="n"/>
      <c r="O278" s="24">
        <f>IF(A278&lt;&gt;"عهدة","",SUMIFS($G$8:$G$5007,$B$8:$B$5007,B278,$A$8:$A$5007,"مصروف",$I$8:$I$5007,"&lt;&gt;مرفوض"))</f>
        <v/>
      </c>
      <c r="P278" s="25">
        <f>IF(A278&lt;&gt;"عهدة","",N(F278)-O278)</f>
        <v/>
      </c>
      <c r="Q278" s="26">
        <f>IF(A278="","",IF(A278="عهدة",IF(N(F278)=0,"⚠ أدخل قيمة العهدة",IF(P278&lt;0,"⛔ عجز / زيادة مصروفات "&amp;TEXT(-P278,"#,##0"),IF(COUNTIFS($B$8:$B$5007,B278,$A$8:$A$5007,"مصروف",$I$8:$I$5007,"&lt;&gt;مرفوض",$K$8:$K$5007,"&lt;&gt;نعم")&gt;0,"⚠ "&amp;COUNTIFS($B$8:$B$5007,B278,$A$8:$A$5007,"مصروف",$I$8:$I$5007,"&lt;&gt;مرفوض",$K$8:$K$5007,"&lt;&gt;نعم")&amp;" مصروف غير مسوى",IF(L278="تمت التسوية",IF(P278=0,"✔ متوازنة وتمت التسوية","✔ تمت التسوية – متبقي "&amp;TEXT(P278,"#,##0")),IF(P278&gt;0,"متبقي "&amp;TEXT(P278,"#,##0"),"✔ متوازنة"))))),IF(R278=0,"⚠ أضف سطر عهدة أولًا",IF(OR(C278="",N(G278)=0),"⚠ أكمل التاريخ والقيمة",IF(S278="","⚠ التاريخ خارج السنة المالية",IF(H278="","⚠ اختر بند الموازنة",IF(I278="مرفوض","✖ مرفوض من المدير",IF(I278&lt;&gt;"موافق","⏳ بانتظار موافقة المدير",IF(K278&lt;&gt;"نعم","⚠ غير مسوى مع الحسابات","✔ معتمد ومسوى")))))))))</f>
        <v/>
      </c>
      <c r="R278">
        <f>N(R277)+IF(A278="عهدة",1,0)</f>
        <v/>
      </c>
      <c r="S278">
        <f>IF(C278="","",IF(AND(C278&gt;=DATE(2026,9,1),C278&lt;=DATE(2027,8,31)),(YEAR(C278)-2026)*12+MONTH(C278)-8,""))</f>
        <v/>
      </c>
      <c r="T278">
        <f>IF(AND(A278="مصروف",R278&gt;0,I278="موافق",S278&lt;&gt;"",H278&lt;&gt;""),N(G278),0)</f>
        <v/>
      </c>
    </row>
    <row r="279">
      <c r="A279" s="19" t="n"/>
      <c r="B279" s="20">
        <f>IF(A279="","",IF(R279=0,"⚠ أضف سطر عهدة أولًا","DMT-"&amp;TEXT(R279,"000")))</f>
        <v/>
      </c>
      <c r="C279" s="21" t="n"/>
      <c r="D279" s="20">
        <f>IF(C279="","",IF(S279="","خارج السنة المالية",INDEX(القوائم!$D$2:$D$13,S279)))</f>
        <v/>
      </c>
      <c r="E279" s="22" t="n"/>
      <c r="F279" s="23" t="n"/>
      <c r="G279" s="23" t="n"/>
      <c r="H279" s="22" t="n"/>
      <c r="I279" s="19" t="n"/>
      <c r="J279" s="21" t="n"/>
      <c r="K279" s="19" t="n"/>
      <c r="L279" s="19" t="n"/>
      <c r="M279" s="21" t="n"/>
      <c r="N279" s="22" t="n"/>
      <c r="O279" s="24">
        <f>IF(A279&lt;&gt;"عهدة","",SUMIFS($G$8:$G$5007,$B$8:$B$5007,B279,$A$8:$A$5007,"مصروف",$I$8:$I$5007,"&lt;&gt;مرفوض"))</f>
        <v/>
      </c>
      <c r="P279" s="25">
        <f>IF(A279&lt;&gt;"عهدة","",N(F279)-O279)</f>
        <v/>
      </c>
      <c r="Q279" s="26">
        <f>IF(A279="","",IF(A279="عهدة",IF(N(F279)=0,"⚠ أدخل قيمة العهدة",IF(P279&lt;0,"⛔ عجز / زيادة مصروفات "&amp;TEXT(-P279,"#,##0"),IF(COUNTIFS($B$8:$B$5007,B279,$A$8:$A$5007,"مصروف",$I$8:$I$5007,"&lt;&gt;مرفوض",$K$8:$K$5007,"&lt;&gt;نعم")&gt;0,"⚠ "&amp;COUNTIFS($B$8:$B$5007,B279,$A$8:$A$5007,"مصروف",$I$8:$I$5007,"&lt;&gt;مرفوض",$K$8:$K$5007,"&lt;&gt;نعم")&amp;" مصروف غير مسوى",IF(L279="تمت التسوية",IF(P279=0,"✔ متوازنة وتمت التسوية","✔ تمت التسوية – متبقي "&amp;TEXT(P279,"#,##0")),IF(P279&gt;0,"متبقي "&amp;TEXT(P279,"#,##0"),"✔ متوازنة"))))),IF(R279=0,"⚠ أضف سطر عهدة أولًا",IF(OR(C279="",N(G279)=0),"⚠ أكمل التاريخ والقيمة",IF(S279="","⚠ التاريخ خارج السنة المالية",IF(H279="","⚠ اختر بند الموازنة",IF(I279="مرفوض","✖ مرفوض من المدير",IF(I279&lt;&gt;"موافق","⏳ بانتظار موافقة المدير",IF(K279&lt;&gt;"نعم","⚠ غير مسوى مع الحسابات","✔ معتمد ومسوى")))))))))</f>
        <v/>
      </c>
      <c r="R279">
        <f>N(R278)+IF(A279="عهدة",1,0)</f>
        <v/>
      </c>
      <c r="S279">
        <f>IF(C279="","",IF(AND(C279&gt;=DATE(2026,9,1),C279&lt;=DATE(2027,8,31)),(YEAR(C279)-2026)*12+MONTH(C279)-8,""))</f>
        <v/>
      </c>
      <c r="T279">
        <f>IF(AND(A279="مصروف",R279&gt;0,I279="موافق",S279&lt;&gt;"",H279&lt;&gt;""),N(G279),0)</f>
        <v/>
      </c>
    </row>
    <row r="280">
      <c r="A280" s="19" t="n"/>
      <c r="B280" s="20">
        <f>IF(A280="","",IF(R280=0,"⚠ أضف سطر عهدة أولًا","DMT-"&amp;TEXT(R280,"000")))</f>
        <v/>
      </c>
      <c r="C280" s="21" t="n"/>
      <c r="D280" s="20">
        <f>IF(C280="","",IF(S280="","خارج السنة المالية",INDEX(القوائم!$D$2:$D$13,S280)))</f>
        <v/>
      </c>
      <c r="E280" s="22" t="n"/>
      <c r="F280" s="23" t="n"/>
      <c r="G280" s="23" t="n"/>
      <c r="H280" s="22" t="n"/>
      <c r="I280" s="19" t="n"/>
      <c r="J280" s="21" t="n"/>
      <c r="K280" s="19" t="n"/>
      <c r="L280" s="19" t="n"/>
      <c r="M280" s="21" t="n"/>
      <c r="N280" s="22" t="n"/>
      <c r="O280" s="24">
        <f>IF(A280&lt;&gt;"عهدة","",SUMIFS($G$8:$G$5007,$B$8:$B$5007,B280,$A$8:$A$5007,"مصروف",$I$8:$I$5007,"&lt;&gt;مرفوض"))</f>
        <v/>
      </c>
      <c r="P280" s="25">
        <f>IF(A280&lt;&gt;"عهدة","",N(F280)-O280)</f>
        <v/>
      </c>
      <c r="Q280" s="26">
        <f>IF(A280="","",IF(A280="عهدة",IF(N(F280)=0,"⚠ أدخل قيمة العهدة",IF(P280&lt;0,"⛔ عجز / زيادة مصروفات "&amp;TEXT(-P280,"#,##0"),IF(COUNTIFS($B$8:$B$5007,B280,$A$8:$A$5007,"مصروف",$I$8:$I$5007,"&lt;&gt;مرفوض",$K$8:$K$5007,"&lt;&gt;نعم")&gt;0,"⚠ "&amp;COUNTIFS($B$8:$B$5007,B280,$A$8:$A$5007,"مصروف",$I$8:$I$5007,"&lt;&gt;مرفوض",$K$8:$K$5007,"&lt;&gt;نعم")&amp;" مصروف غير مسوى",IF(L280="تمت التسوية",IF(P280=0,"✔ متوازنة وتمت التسوية","✔ تمت التسوية – متبقي "&amp;TEXT(P280,"#,##0")),IF(P280&gt;0,"متبقي "&amp;TEXT(P280,"#,##0"),"✔ متوازنة"))))),IF(R280=0,"⚠ أضف سطر عهدة أولًا",IF(OR(C280="",N(G280)=0),"⚠ أكمل التاريخ والقيمة",IF(S280="","⚠ التاريخ خارج السنة المالية",IF(H280="","⚠ اختر بند الموازنة",IF(I280="مرفوض","✖ مرفوض من المدير",IF(I280&lt;&gt;"موافق","⏳ بانتظار موافقة المدير",IF(K280&lt;&gt;"نعم","⚠ غير مسوى مع الحسابات","✔ معتمد ومسوى")))))))))</f>
        <v/>
      </c>
      <c r="R280">
        <f>N(R279)+IF(A280="عهدة",1,0)</f>
        <v/>
      </c>
      <c r="S280">
        <f>IF(C280="","",IF(AND(C280&gt;=DATE(2026,9,1),C280&lt;=DATE(2027,8,31)),(YEAR(C280)-2026)*12+MONTH(C280)-8,""))</f>
        <v/>
      </c>
      <c r="T280">
        <f>IF(AND(A280="مصروف",R280&gt;0,I280="موافق",S280&lt;&gt;"",H280&lt;&gt;""),N(G280),0)</f>
        <v/>
      </c>
    </row>
    <row r="281">
      <c r="A281" s="19" t="n"/>
      <c r="B281" s="20">
        <f>IF(A281="","",IF(R281=0,"⚠ أضف سطر عهدة أولًا","DMT-"&amp;TEXT(R281,"000")))</f>
        <v/>
      </c>
      <c r="C281" s="21" t="n"/>
      <c r="D281" s="20">
        <f>IF(C281="","",IF(S281="","خارج السنة المالية",INDEX(القوائم!$D$2:$D$13,S281)))</f>
        <v/>
      </c>
      <c r="E281" s="22" t="n"/>
      <c r="F281" s="23" t="n"/>
      <c r="G281" s="23" t="n"/>
      <c r="H281" s="22" t="n"/>
      <c r="I281" s="19" t="n"/>
      <c r="J281" s="21" t="n"/>
      <c r="K281" s="19" t="n"/>
      <c r="L281" s="19" t="n"/>
      <c r="M281" s="21" t="n"/>
      <c r="N281" s="22" t="n"/>
      <c r="O281" s="24">
        <f>IF(A281&lt;&gt;"عهدة","",SUMIFS($G$8:$G$5007,$B$8:$B$5007,B281,$A$8:$A$5007,"مصروف",$I$8:$I$5007,"&lt;&gt;مرفوض"))</f>
        <v/>
      </c>
      <c r="P281" s="25">
        <f>IF(A281&lt;&gt;"عهدة","",N(F281)-O281)</f>
        <v/>
      </c>
      <c r="Q281" s="26">
        <f>IF(A281="","",IF(A281="عهدة",IF(N(F281)=0,"⚠ أدخل قيمة العهدة",IF(P281&lt;0,"⛔ عجز / زيادة مصروفات "&amp;TEXT(-P281,"#,##0"),IF(COUNTIFS($B$8:$B$5007,B281,$A$8:$A$5007,"مصروف",$I$8:$I$5007,"&lt;&gt;مرفوض",$K$8:$K$5007,"&lt;&gt;نعم")&gt;0,"⚠ "&amp;COUNTIFS($B$8:$B$5007,B281,$A$8:$A$5007,"مصروف",$I$8:$I$5007,"&lt;&gt;مرفوض",$K$8:$K$5007,"&lt;&gt;نعم")&amp;" مصروف غير مسوى",IF(L281="تمت التسوية",IF(P281=0,"✔ متوازنة وتمت التسوية","✔ تمت التسوية – متبقي "&amp;TEXT(P281,"#,##0")),IF(P281&gt;0,"متبقي "&amp;TEXT(P281,"#,##0"),"✔ متوازنة"))))),IF(R281=0,"⚠ أضف سطر عهدة أولًا",IF(OR(C281="",N(G281)=0),"⚠ أكمل التاريخ والقيمة",IF(S281="","⚠ التاريخ خارج السنة المالية",IF(H281="","⚠ اختر بند الموازنة",IF(I281="مرفوض","✖ مرفوض من المدير",IF(I281&lt;&gt;"موافق","⏳ بانتظار موافقة المدير",IF(K281&lt;&gt;"نعم","⚠ غير مسوى مع الحسابات","✔ معتمد ومسوى")))))))))</f>
        <v/>
      </c>
      <c r="R281">
        <f>N(R280)+IF(A281="عهدة",1,0)</f>
        <v/>
      </c>
      <c r="S281">
        <f>IF(C281="","",IF(AND(C281&gt;=DATE(2026,9,1),C281&lt;=DATE(2027,8,31)),(YEAR(C281)-2026)*12+MONTH(C281)-8,""))</f>
        <v/>
      </c>
      <c r="T281">
        <f>IF(AND(A281="مصروف",R281&gt;0,I281="موافق",S281&lt;&gt;"",H281&lt;&gt;""),N(G281),0)</f>
        <v/>
      </c>
    </row>
    <row r="282">
      <c r="A282" s="19" t="n"/>
      <c r="B282" s="20">
        <f>IF(A282="","",IF(R282=0,"⚠ أضف سطر عهدة أولًا","DMT-"&amp;TEXT(R282,"000")))</f>
        <v/>
      </c>
      <c r="C282" s="21" t="n"/>
      <c r="D282" s="20">
        <f>IF(C282="","",IF(S282="","خارج السنة المالية",INDEX(القوائم!$D$2:$D$13,S282)))</f>
        <v/>
      </c>
      <c r="E282" s="22" t="n"/>
      <c r="F282" s="23" t="n"/>
      <c r="G282" s="23" t="n"/>
      <c r="H282" s="22" t="n"/>
      <c r="I282" s="19" t="n"/>
      <c r="J282" s="21" t="n"/>
      <c r="K282" s="19" t="n"/>
      <c r="L282" s="19" t="n"/>
      <c r="M282" s="21" t="n"/>
      <c r="N282" s="22" t="n"/>
      <c r="O282" s="24">
        <f>IF(A282&lt;&gt;"عهدة","",SUMIFS($G$8:$G$5007,$B$8:$B$5007,B282,$A$8:$A$5007,"مصروف",$I$8:$I$5007,"&lt;&gt;مرفوض"))</f>
        <v/>
      </c>
      <c r="P282" s="25">
        <f>IF(A282&lt;&gt;"عهدة","",N(F282)-O282)</f>
        <v/>
      </c>
      <c r="Q282" s="26">
        <f>IF(A282="","",IF(A282="عهدة",IF(N(F282)=0,"⚠ أدخل قيمة العهدة",IF(P282&lt;0,"⛔ عجز / زيادة مصروفات "&amp;TEXT(-P282,"#,##0"),IF(COUNTIFS($B$8:$B$5007,B282,$A$8:$A$5007,"مصروف",$I$8:$I$5007,"&lt;&gt;مرفوض",$K$8:$K$5007,"&lt;&gt;نعم")&gt;0,"⚠ "&amp;COUNTIFS($B$8:$B$5007,B282,$A$8:$A$5007,"مصروف",$I$8:$I$5007,"&lt;&gt;مرفوض",$K$8:$K$5007,"&lt;&gt;نعم")&amp;" مصروف غير مسوى",IF(L282="تمت التسوية",IF(P282=0,"✔ متوازنة وتمت التسوية","✔ تمت التسوية – متبقي "&amp;TEXT(P282,"#,##0")),IF(P282&gt;0,"متبقي "&amp;TEXT(P282,"#,##0"),"✔ متوازنة"))))),IF(R282=0,"⚠ أضف سطر عهدة أولًا",IF(OR(C282="",N(G282)=0),"⚠ أكمل التاريخ والقيمة",IF(S282="","⚠ التاريخ خارج السنة المالية",IF(H282="","⚠ اختر بند الموازنة",IF(I282="مرفوض","✖ مرفوض من المدير",IF(I282&lt;&gt;"موافق","⏳ بانتظار موافقة المدير",IF(K282&lt;&gt;"نعم","⚠ غير مسوى مع الحسابات","✔ معتمد ومسوى")))))))))</f>
        <v/>
      </c>
      <c r="R282">
        <f>N(R281)+IF(A282="عهدة",1,0)</f>
        <v/>
      </c>
      <c r="S282">
        <f>IF(C282="","",IF(AND(C282&gt;=DATE(2026,9,1),C282&lt;=DATE(2027,8,31)),(YEAR(C282)-2026)*12+MONTH(C282)-8,""))</f>
        <v/>
      </c>
      <c r="T282">
        <f>IF(AND(A282="مصروف",R282&gt;0,I282="موافق",S282&lt;&gt;"",H282&lt;&gt;""),N(G282),0)</f>
        <v/>
      </c>
    </row>
    <row r="283">
      <c r="A283" s="19" t="n"/>
      <c r="B283" s="20">
        <f>IF(A283="","",IF(R283=0,"⚠ أضف سطر عهدة أولًا","DMT-"&amp;TEXT(R283,"000")))</f>
        <v/>
      </c>
      <c r="C283" s="21" t="n"/>
      <c r="D283" s="20">
        <f>IF(C283="","",IF(S283="","خارج السنة المالية",INDEX(القوائم!$D$2:$D$13,S283)))</f>
        <v/>
      </c>
      <c r="E283" s="22" t="n"/>
      <c r="F283" s="23" t="n"/>
      <c r="G283" s="23" t="n"/>
      <c r="H283" s="22" t="n"/>
      <c r="I283" s="19" t="n"/>
      <c r="J283" s="21" t="n"/>
      <c r="K283" s="19" t="n"/>
      <c r="L283" s="19" t="n"/>
      <c r="M283" s="21" t="n"/>
      <c r="N283" s="22" t="n"/>
      <c r="O283" s="24">
        <f>IF(A283&lt;&gt;"عهدة","",SUMIFS($G$8:$G$5007,$B$8:$B$5007,B283,$A$8:$A$5007,"مصروف",$I$8:$I$5007,"&lt;&gt;مرفوض"))</f>
        <v/>
      </c>
      <c r="P283" s="25">
        <f>IF(A283&lt;&gt;"عهدة","",N(F283)-O283)</f>
        <v/>
      </c>
      <c r="Q283" s="26">
        <f>IF(A283="","",IF(A283="عهدة",IF(N(F283)=0,"⚠ أدخل قيمة العهدة",IF(P283&lt;0,"⛔ عجز / زيادة مصروفات "&amp;TEXT(-P283,"#,##0"),IF(COUNTIFS($B$8:$B$5007,B283,$A$8:$A$5007,"مصروف",$I$8:$I$5007,"&lt;&gt;مرفوض",$K$8:$K$5007,"&lt;&gt;نعم")&gt;0,"⚠ "&amp;COUNTIFS($B$8:$B$5007,B283,$A$8:$A$5007,"مصروف",$I$8:$I$5007,"&lt;&gt;مرفوض",$K$8:$K$5007,"&lt;&gt;نعم")&amp;" مصروف غير مسوى",IF(L283="تمت التسوية",IF(P283=0,"✔ متوازنة وتمت التسوية","✔ تمت التسوية – متبقي "&amp;TEXT(P283,"#,##0")),IF(P283&gt;0,"متبقي "&amp;TEXT(P283,"#,##0"),"✔ متوازنة"))))),IF(R283=0,"⚠ أضف سطر عهدة أولًا",IF(OR(C283="",N(G283)=0),"⚠ أكمل التاريخ والقيمة",IF(S283="","⚠ التاريخ خارج السنة المالية",IF(H283="","⚠ اختر بند الموازنة",IF(I283="مرفوض","✖ مرفوض من المدير",IF(I283&lt;&gt;"موافق","⏳ بانتظار موافقة المدير",IF(K283&lt;&gt;"نعم","⚠ غير مسوى مع الحسابات","✔ معتمد ومسوى")))))))))</f>
        <v/>
      </c>
      <c r="R283">
        <f>N(R282)+IF(A283="عهدة",1,0)</f>
        <v/>
      </c>
      <c r="S283">
        <f>IF(C283="","",IF(AND(C283&gt;=DATE(2026,9,1),C283&lt;=DATE(2027,8,31)),(YEAR(C283)-2026)*12+MONTH(C283)-8,""))</f>
        <v/>
      </c>
      <c r="T283">
        <f>IF(AND(A283="مصروف",R283&gt;0,I283="موافق",S283&lt;&gt;"",H283&lt;&gt;""),N(G283),0)</f>
        <v/>
      </c>
    </row>
    <row r="284">
      <c r="A284" s="19" t="n"/>
      <c r="B284" s="20">
        <f>IF(A284="","",IF(R284=0,"⚠ أضف سطر عهدة أولًا","DMT-"&amp;TEXT(R284,"000")))</f>
        <v/>
      </c>
      <c r="C284" s="21" t="n"/>
      <c r="D284" s="20">
        <f>IF(C284="","",IF(S284="","خارج السنة المالية",INDEX(القوائم!$D$2:$D$13,S284)))</f>
        <v/>
      </c>
      <c r="E284" s="22" t="n"/>
      <c r="F284" s="23" t="n"/>
      <c r="G284" s="23" t="n"/>
      <c r="H284" s="22" t="n"/>
      <c r="I284" s="19" t="n"/>
      <c r="J284" s="21" t="n"/>
      <c r="K284" s="19" t="n"/>
      <c r="L284" s="19" t="n"/>
      <c r="M284" s="21" t="n"/>
      <c r="N284" s="22" t="n"/>
      <c r="O284" s="24">
        <f>IF(A284&lt;&gt;"عهدة","",SUMIFS($G$8:$G$5007,$B$8:$B$5007,B284,$A$8:$A$5007,"مصروف",$I$8:$I$5007,"&lt;&gt;مرفوض"))</f>
        <v/>
      </c>
      <c r="P284" s="25">
        <f>IF(A284&lt;&gt;"عهدة","",N(F284)-O284)</f>
        <v/>
      </c>
      <c r="Q284" s="26">
        <f>IF(A284="","",IF(A284="عهدة",IF(N(F284)=0,"⚠ أدخل قيمة العهدة",IF(P284&lt;0,"⛔ عجز / زيادة مصروفات "&amp;TEXT(-P284,"#,##0"),IF(COUNTIFS($B$8:$B$5007,B284,$A$8:$A$5007,"مصروف",$I$8:$I$5007,"&lt;&gt;مرفوض",$K$8:$K$5007,"&lt;&gt;نعم")&gt;0,"⚠ "&amp;COUNTIFS($B$8:$B$5007,B284,$A$8:$A$5007,"مصروف",$I$8:$I$5007,"&lt;&gt;مرفوض",$K$8:$K$5007,"&lt;&gt;نعم")&amp;" مصروف غير مسوى",IF(L284="تمت التسوية",IF(P284=0,"✔ متوازنة وتمت التسوية","✔ تمت التسوية – متبقي "&amp;TEXT(P284,"#,##0")),IF(P284&gt;0,"متبقي "&amp;TEXT(P284,"#,##0"),"✔ متوازنة"))))),IF(R284=0,"⚠ أضف سطر عهدة أولًا",IF(OR(C284="",N(G284)=0),"⚠ أكمل التاريخ والقيمة",IF(S284="","⚠ التاريخ خارج السنة المالية",IF(H284="","⚠ اختر بند الموازنة",IF(I284="مرفوض","✖ مرفوض من المدير",IF(I284&lt;&gt;"موافق","⏳ بانتظار موافقة المدير",IF(K284&lt;&gt;"نعم","⚠ غير مسوى مع الحسابات","✔ معتمد ومسوى")))))))))</f>
        <v/>
      </c>
      <c r="R284">
        <f>N(R283)+IF(A284="عهدة",1,0)</f>
        <v/>
      </c>
      <c r="S284">
        <f>IF(C284="","",IF(AND(C284&gt;=DATE(2026,9,1),C284&lt;=DATE(2027,8,31)),(YEAR(C284)-2026)*12+MONTH(C284)-8,""))</f>
        <v/>
      </c>
      <c r="T284">
        <f>IF(AND(A284="مصروف",R284&gt;0,I284="موافق",S284&lt;&gt;"",H284&lt;&gt;""),N(G284),0)</f>
        <v/>
      </c>
    </row>
    <row r="285">
      <c r="A285" s="19" t="n"/>
      <c r="B285" s="20">
        <f>IF(A285="","",IF(R285=0,"⚠ أضف سطر عهدة أولًا","DMT-"&amp;TEXT(R285,"000")))</f>
        <v/>
      </c>
      <c r="C285" s="21" t="n"/>
      <c r="D285" s="20">
        <f>IF(C285="","",IF(S285="","خارج السنة المالية",INDEX(القوائم!$D$2:$D$13,S285)))</f>
        <v/>
      </c>
      <c r="E285" s="22" t="n"/>
      <c r="F285" s="23" t="n"/>
      <c r="G285" s="23" t="n"/>
      <c r="H285" s="22" t="n"/>
      <c r="I285" s="19" t="n"/>
      <c r="J285" s="21" t="n"/>
      <c r="K285" s="19" t="n"/>
      <c r="L285" s="19" t="n"/>
      <c r="M285" s="21" t="n"/>
      <c r="N285" s="22" t="n"/>
      <c r="O285" s="24">
        <f>IF(A285&lt;&gt;"عهدة","",SUMIFS($G$8:$G$5007,$B$8:$B$5007,B285,$A$8:$A$5007,"مصروف",$I$8:$I$5007,"&lt;&gt;مرفوض"))</f>
        <v/>
      </c>
      <c r="P285" s="25">
        <f>IF(A285&lt;&gt;"عهدة","",N(F285)-O285)</f>
        <v/>
      </c>
      <c r="Q285" s="26">
        <f>IF(A285="","",IF(A285="عهدة",IF(N(F285)=0,"⚠ أدخل قيمة العهدة",IF(P285&lt;0,"⛔ عجز / زيادة مصروفات "&amp;TEXT(-P285,"#,##0"),IF(COUNTIFS($B$8:$B$5007,B285,$A$8:$A$5007,"مصروف",$I$8:$I$5007,"&lt;&gt;مرفوض",$K$8:$K$5007,"&lt;&gt;نعم")&gt;0,"⚠ "&amp;COUNTIFS($B$8:$B$5007,B285,$A$8:$A$5007,"مصروف",$I$8:$I$5007,"&lt;&gt;مرفوض",$K$8:$K$5007,"&lt;&gt;نعم")&amp;" مصروف غير مسوى",IF(L285="تمت التسوية",IF(P285=0,"✔ متوازنة وتمت التسوية","✔ تمت التسوية – متبقي "&amp;TEXT(P285,"#,##0")),IF(P285&gt;0,"متبقي "&amp;TEXT(P285,"#,##0"),"✔ متوازنة"))))),IF(R285=0,"⚠ أضف سطر عهدة أولًا",IF(OR(C285="",N(G285)=0),"⚠ أكمل التاريخ والقيمة",IF(S285="","⚠ التاريخ خارج السنة المالية",IF(H285="","⚠ اختر بند الموازنة",IF(I285="مرفوض","✖ مرفوض من المدير",IF(I285&lt;&gt;"موافق","⏳ بانتظار موافقة المدير",IF(K285&lt;&gt;"نعم","⚠ غير مسوى مع الحسابات","✔ معتمد ومسوى")))))))))</f>
        <v/>
      </c>
      <c r="R285">
        <f>N(R284)+IF(A285="عهدة",1,0)</f>
        <v/>
      </c>
      <c r="S285">
        <f>IF(C285="","",IF(AND(C285&gt;=DATE(2026,9,1),C285&lt;=DATE(2027,8,31)),(YEAR(C285)-2026)*12+MONTH(C285)-8,""))</f>
        <v/>
      </c>
      <c r="T285">
        <f>IF(AND(A285="مصروف",R285&gt;0,I285="موافق",S285&lt;&gt;"",H285&lt;&gt;""),N(G285),0)</f>
        <v/>
      </c>
    </row>
    <row r="286">
      <c r="A286" s="19" t="n"/>
      <c r="B286" s="20">
        <f>IF(A286="","",IF(R286=0,"⚠ أضف سطر عهدة أولًا","DMT-"&amp;TEXT(R286,"000")))</f>
        <v/>
      </c>
      <c r="C286" s="21" t="n"/>
      <c r="D286" s="20">
        <f>IF(C286="","",IF(S286="","خارج السنة المالية",INDEX(القوائم!$D$2:$D$13,S286)))</f>
        <v/>
      </c>
      <c r="E286" s="22" t="n"/>
      <c r="F286" s="23" t="n"/>
      <c r="G286" s="23" t="n"/>
      <c r="H286" s="22" t="n"/>
      <c r="I286" s="19" t="n"/>
      <c r="J286" s="21" t="n"/>
      <c r="K286" s="19" t="n"/>
      <c r="L286" s="19" t="n"/>
      <c r="M286" s="21" t="n"/>
      <c r="N286" s="22" t="n"/>
      <c r="O286" s="24">
        <f>IF(A286&lt;&gt;"عهدة","",SUMIFS($G$8:$G$5007,$B$8:$B$5007,B286,$A$8:$A$5007,"مصروف",$I$8:$I$5007,"&lt;&gt;مرفوض"))</f>
        <v/>
      </c>
      <c r="P286" s="25">
        <f>IF(A286&lt;&gt;"عهدة","",N(F286)-O286)</f>
        <v/>
      </c>
      <c r="Q286" s="26">
        <f>IF(A286="","",IF(A286="عهدة",IF(N(F286)=0,"⚠ أدخل قيمة العهدة",IF(P286&lt;0,"⛔ عجز / زيادة مصروفات "&amp;TEXT(-P286,"#,##0"),IF(COUNTIFS($B$8:$B$5007,B286,$A$8:$A$5007,"مصروف",$I$8:$I$5007,"&lt;&gt;مرفوض",$K$8:$K$5007,"&lt;&gt;نعم")&gt;0,"⚠ "&amp;COUNTIFS($B$8:$B$5007,B286,$A$8:$A$5007,"مصروف",$I$8:$I$5007,"&lt;&gt;مرفوض",$K$8:$K$5007,"&lt;&gt;نعم")&amp;" مصروف غير مسوى",IF(L286="تمت التسوية",IF(P286=0,"✔ متوازنة وتمت التسوية","✔ تمت التسوية – متبقي "&amp;TEXT(P286,"#,##0")),IF(P286&gt;0,"متبقي "&amp;TEXT(P286,"#,##0"),"✔ متوازنة"))))),IF(R286=0,"⚠ أضف سطر عهدة أولًا",IF(OR(C286="",N(G286)=0),"⚠ أكمل التاريخ والقيمة",IF(S286="","⚠ التاريخ خارج السنة المالية",IF(H286="","⚠ اختر بند الموازنة",IF(I286="مرفوض","✖ مرفوض من المدير",IF(I286&lt;&gt;"موافق","⏳ بانتظار موافقة المدير",IF(K286&lt;&gt;"نعم","⚠ غير مسوى مع الحسابات","✔ معتمد ومسوى")))))))))</f>
        <v/>
      </c>
      <c r="R286">
        <f>N(R285)+IF(A286="عهدة",1,0)</f>
        <v/>
      </c>
      <c r="S286">
        <f>IF(C286="","",IF(AND(C286&gt;=DATE(2026,9,1),C286&lt;=DATE(2027,8,31)),(YEAR(C286)-2026)*12+MONTH(C286)-8,""))</f>
        <v/>
      </c>
      <c r="T286">
        <f>IF(AND(A286="مصروف",R286&gt;0,I286="موافق",S286&lt;&gt;"",H286&lt;&gt;""),N(G286),0)</f>
        <v/>
      </c>
    </row>
    <row r="287">
      <c r="A287" s="19" t="n"/>
      <c r="B287" s="20">
        <f>IF(A287="","",IF(R287=0,"⚠ أضف سطر عهدة أولًا","DMT-"&amp;TEXT(R287,"000")))</f>
        <v/>
      </c>
      <c r="C287" s="21" t="n"/>
      <c r="D287" s="20">
        <f>IF(C287="","",IF(S287="","خارج السنة المالية",INDEX(القوائم!$D$2:$D$13,S287)))</f>
        <v/>
      </c>
      <c r="E287" s="22" t="n"/>
      <c r="F287" s="23" t="n"/>
      <c r="G287" s="23" t="n"/>
      <c r="H287" s="22" t="n"/>
      <c r="I287" s="19" t="n"/>
      <c r="J287" s="21" t="n"/>
      <c r="K287" s="19" t="n"/>
      <c r="L287" s="19" t="n"/>
      <c r="M287" s="21" t="n"/>
      <c r="N287" s="22" t="n"/>
      <c r="O287" s="24">
        <f>IF(A287&lt;&gt;"عهدة","",SUMIFS($G$8:$G$5007,$B$8:$B$5007,B287,$A$8:$A$5007,"مصروف",$I$8:$I$5007,"&lt;&gt;مرفوض"))</f>
        <v/>
      </c>
      <c r="P287" s="25">
        <f>IF(A287&lt;&gt;"عهدة","",N(F287)-O287)</f>
        <v/>
      </c>
      <c r="Q287" s="26">
        <f>IF(A287="","",IF(A287="عهدة",IF(N(F287)=0,"⚠ أدخل قيمة العهدة",IF(P287&lt;0,"⛔ عجز / زيادة مصروفات "&amp;TEXT(-P287,"#,##0"),IF(COUNTIFS($B$8:$B$5007,B287,$A$8:$A$5007,"مصروف",$I$8:$I$5007,"&lt;&gt;مرفوض",$K$8:$K$5007,"&lt;&gt;نعم")&gt;0,"⚠ "&amp;COUNTIFS($B$8:$B$5007,B287,$A$8:$A$5007,"مصروف",$I$8:$I$5007,"&lt;&gt;مرفوض",$K$8:$K$5007,"&lt;&gt;نعم")&amp;" مصروف غير مسوى",IF(L287="تمت التسوية",IF(P287=0,"✔ متوازنة وتمت التسوية","✔ تمت التسوية – متبقي "&amp;TEXT(P287,"#,##0")),IF(P287&gt;0,"متبقي "&amp;TEXT(P287,"#,##0"),"✔ متوازنة"))))),IF(R287=0,"⚠ أضف سطر عهدة أولًا",IF(OR(C287="",N(G287)=0),"⚠ أكمل التاريخ والقيمة",IF(S287="","⚠ التاريخ خارج السنة المالية",IF(H287="","⚠ اختر بند الموازنة",IF(I287="مرفوض","✖ مرفوض من المدير",IF(I287&lt;&gt;"موافق","⏳ بانتظار موافقة المدير",IF(K287&lt;&gt;"نعم","⚠ غير مسوى مع الحسابات","✔ معتمد ومسوى")))))))))</f>
        <v/>
      </c>
      <c r="R287">
        <f>N(R286)+IF(A287="عهدة",1,0)</f>
        <v/>
      </c>
      <c r="S287">
        <f>IF(C287="","",IF(AND(C287&gt;=DATE(2026,9,1),C287&lt;=DATE(2027,8,31)),(YEAR(C287)-2026)*12+MONTH(C287)-8,""))</f>
        <v/>
      </c>
      <c r="T287">
        <f>IF(AND(A287="مصروف",R287&gt;0,I287="موافق",S287&lt;&gt;"",H287&lt;&gt;""),N(G287),0)</f>
        <v/>
      </c>
    </row>
    <row r="288">
      <c r="A288" s="19" t="n"/>
      <c r="B288" s="20">
        <f>IF(A288="","",IF(R288=0,"⚠ أضف سطر عهدة أولًا","DMT-"&amp;TEXT(R288,"000")))</f>
        <v/>
      </c>
      <c r="C288" s="21" t="n"/>
      <c r="D288" s="20">
        <f>IF(C288="","",IF(S288="","خارج السنة المالية",INDEX(القوائم!$D$2:$D$13,S288)))</f>
        <v/>
      </c>
      <c r="E288" s="22" t="n"/>
      <c r="F288" s="23" t="n"/>
      <c r="G288" s="23" t="n"/>
      <c r="H288" s="22" t="n"/>
      <c r="I288" s="19" t="n"/>
      <c r="J288" s="21" t="n"/>
      <c r="K288" s="19" t="n"/>
      <c r="L288" s="19" t="n"/>
      <c r="M288" s="21" t="n"/>
      <c r="N288" s="22" t="n"/>
      <c r="O288" s="24">
        <f>IF(A288&lt;&gt;"عهدة","",SUMIFS($G$8:$G$5007,$B$8:$B$5007,B288,$A$8:$A$5007,"مصروف",$I$8:$I$5007,"&lt;&gt;مرفوض"))</f>
        <v/>
      </c>
      <c r="P288" s="25">
        <f>IF(A288&lt;&gt;"عهدة","",N(F288)-O288)</f>
        <v/>
      </c>
      <c r="Q288" s="26">
        <f>IF(A288="","",IF(A288="عهدة",IF(N(F288)=0,"⚠ أدخل قيمة العهدة",IF(P288&lt;0,"⛔ عجز / زيادة مصروفات "&amp;TEXT(-P288,"#,##0"),IF(COUNTIFS($B$8:$B$5007,B288,$A$8:$A$5007,"مصروف",$I$8:$I$5007,"&lt;&gt;مرفوض",$K$8:$K$5007,"&lt;&gt;نعم")&gt;0,"⚠ "&amp;COUNTIFS($B$8:$B$5007,B288,$A$8:$A$5007,"مصروف",$I$8:$I$5007,"&lt;&gt;مرفوض",$K$8:$K$5007,"&lt;&gt;نعم")&amp;" مصروف غير مسوى",IF(L288="تمت التسوية",IF(P288=0,"✔ متوازنة وتمت التسوية","✔ تمت التسوية – متبقي "&amp;TEXT(P288,"#,##0")),IF(P288&gt;0,"متبقي "&amp;TEXT(P288,"#,##0"),"✔ متوازنة"))))),IF(R288=0,"⚠ أضف سطر عهدة أولًا",IF(OR(C288="",N(G288)=0),"⚠ أكمل التاريخ والقيمة",IF(S288="","⚠ التاريخ خارج السنة المالية",IF(H288="","⚠ اختر بند الموازنة",IF(I288="مرفوض","✖ مرفوض من المدير",IF(I288&lt;&gt;"موافق","⏳ بانتظار موافقة المدير",IF(K288&lt;&gt;"نعم","⚠ غير مسوى مع الحسابات","✔ معتمد ومسوى")))))))))</f>
        <v/>
      </c>
      <c r="R288">
        <f>N(R287)+IF(A288="عهدة",1,0)</f>
        <v/>
      </c>
      <c r="S288">
        <f>IF(C288="","",IF(AND(C288&gt;=DATE(2026,9,1),C288&lt;=DATE(2027,8,31)),(YEAR(C288)-2026)*12+MONTH(C288)-8,""))</f>
        <v/>
      </c>
      <c r="T288">
        <f>IF(AND(A288="مصروف",R288&gt;0,I288="موافق",S288&lt;&gt;"",H288&lt;&gt;""),N(G288),0)</f>
        <v/>
      </c>
    </row>
    <row r="289">
      <c r="A289" s="19" t="n"/>
      <c r="B289" s="20">
        <f>IF(A289="","",IF(R289=0,"⚠ أضف سطر عهدة أولًا","DMT-"&amp;TEXT(R289,"000")))</f>
        <v/>
      </c>
      <c r="C289" s="21" t="n"/>
      <c r="D289" s="20">
        <f>IF(C289="","",IF(S289="","خارج السنة المالية",INDEX(القوائم!$D$2:$D$13,S289)))</f>
        <v/>
      </c>
      <c r="E289" s="22" t="n"/>
      <c r="F289" s="23" t="n"/>
      <c r="G289" s="23" t="n"/>
      <c r="H289" s="22" t="n"/>
      <c r="I289" s="19" t="n"/>
      <c r="J289" s="21" t="n"/>
      <c r="K289" s="19" t="n"/>
      <c r="L289" s="19" t="n"/>
      <c r="M289" s="21" t="n"/>
      <c r="N289" s="22" t="n"/>
      <c r="O289" s="24">
        <f>IF(A289&lt;&gt;"عهدة","",SUMIFS($G$8:$G$5007,$B$8:$B$5007,B289,$A$8:$A$5007,"مصروف",$I$8:$I$5007,"&lt;&gt;مرفوض"))</f>
        <v/>
      </c>
      <c r="P289" s="25">
        <f>IF(A289&lt;&gt;"عهدة","",N(F289)-O289)</f>
        <v/>
      </c>
      <c r="Q289" s="26">
        <f>IF(A289="","",IF(A289="عهدة",IF(N(F289)=0,"⚠ أدخل قيمة العهدة",IF(P289&lt;0,"⛔ عجز / زيادة مصروفات "&amp;TEXT(-P289,"#,##0"),IF(COUNTIFS($B$8:$B$5007,B289,$A$8:$A$5007,"مصروف",$I$8:$I$5007,"&lt;&gt;مرفوض",$K$8:$K$5007,"&lt;&gt;نعم")&gt;0,"⚠ "&amp;COUNTIFS($B$8:$B$5007,B289,$A$8:$A$5007,"مصروف",$I$8:$I$5007,"&lt;&gt;مرفوض",$K$8:$K$5007,"&lt;&gt;نعم")&amp;" مصروف غير مسوى",IF(L289="تمت التسوية",IF(P289=0,"✔ متوازنة وتمت التسوية","✔ تمت التسوية – متبقي "&amp;TEXT(P289,"#,##0")),IF(P289&gt;0,"متبقي "&amp;TEXT(P289,"#,##0"),"✔ متوازنة"))))),IF(R289=0,"⚠ أضف سطر عهدة أولًا",IF(OR(C289="",N(G289)=0),"⚠ أكمل التاريخ والقيمة",IF(S289="","⚠ التاريخ خارج السنة المالية",IF(H289="","⚠ اختر بند الموازنة",IF(I289="مرفوض","✖ مرفوض من المدير",IF(I289&lt;&gt;"موافق","⏳ بانتظار موافقة المدير",IF(K289&lt;&gt;"نعم","⚠ غير مسوى مع الحسابات","✔ معتمد ومسوى")))))))))</f>
        <v/>
      </c>
      <c r="R289">
        <f>N(R288)+IF(A289="عهدة",1,0)</f>
        <v/>
      </c>
      <c r="S289">
        <f>IF(C289="","",IF(AND(C289&gt;=DATE(2026,9,1),C289&lt;=DATE(2027,8,31)),(YEAR(C289)-2026)*12+MONTH(C289)-8,""))</f>
        <v/>
      </c>
      <c r="T289">
        <f>IF(AND(A289="مصروف",R289&gt;0,I289="موافق",S289&lt;&gt;"",H289&lt;&gt;""),N(G289),0)</f>
        <v/>
      </c>
    </row>
    <row r="290">
      <c r="A290" s="19" t="n"/>
      <c r="B290" s="20">
        <f>IF(A290="","",IF(R290=0,"⚠ أضف سطر عهدة أولًا","DMT-"&amp;TEXT(R290,"000")))</f>
        <v/>
      </c>
      <c r="C290" s="21" t="n"/>
      <c r="D290" s="20">
        <f>IF(C290="","",IF(S290="","خارج السنة المالية",INDEX(القوائم!$D$2:$D$13,S290)))</f>
        <v/>
      </c>
      <c r="E290" s="22" t="n"/>
      <c r="F290" s="23" t="n"/>
      <c r="G290" s="23" t="n"/>
      <c r="H290" s="22" t="n"/>
      <c r="I290" s="19" t="n"/>
      <c r="J290" s="21" t="n"/>
      <c r="K290" s="19" t="n"/>
      <c r="L290" s="19" t="n"/>
      <c r="M290" s="21" t="n"/>
      <c r="N290" s="22" t="n"/>
      <c r="O290" s="24">
        <f>IF(A290&lt;&gt;"عهدة","",SUMIFS($G$8:$G$5007,$B$8:$B$5007,B290,$A$8:$A$5007,"مصروف",$I$8:$I$5007,"&lt;&gt;مرفوض"))</f>
        <v/>
      </c>
      <c r="P290" s="25">
        <f>IF(A290&lt;&gt;"عهدة","",N(F290)-O290)</f>
        <v/>
      </c>
      <c r="Q290" s="26">
        <f>IF(A290="","",IF(A290="عهدة",IF(N(F290)=0,"⚠ أدخل قيمة العهدة",IF(P290&lt;0,"⛔ عجز / زيادة مصروفات "&amp;TEXT(-P290,"#,##0"),IF(COUNTIFS($B$8:$B$5007,B290,$A$8:$A$5007,"مصروف",$I$8:$I$5007,"&lt;&gt;مرفوض",$K$8:$K$5007,"&lt;&gt;نعم")&gt;0,"⚠ "&amp;COUNTIFS($B$8:$B$5007,B290,$A$8:$A$5007,"مصروف",$I$8:$I$5007,"&lt;&gt;مرفوض",$K$8:$K$5007,"&lt;&gt;نعم")&amp;" مصروف غير مسوى",IF(L290="تمت التسوية",IF(P290=0,"✔ متوازنة وتمت التسوية","✔ تمت التسوية – متبقي "&amp;TEXT(P290,"#,##0")),IF(P290&gt;0,"متبقي "&amp;TEXT(P290,"#,##0"),"✔ متوازنة"))))),IF(R290=0,"⚠ أضف سطر عهدة أولًا",IF(OR(C290="",N(G290)=0),"⚠ أكمل التاريخ والقيمة",IF(S290="","⚠ التاريخ خارج السنة المالية",IF(H290="","⚠ اختر بند الموازنة",IF(I290="مرفوض","✖ مرفوض من المدير",IF(I290&lt;&gt;"موافق","⏳ بانتظار موافقة المدير",IF(K290&lt;&gt;"نعم","⚠ غير مسوى مع الحسابات","✔ معتمد ومسوى")))))))))</f>
        <v/>
      </c>
      <c r="R290">
        <f>N(R289)+IF(A290="عهدة",1,0)</f>
        <v/>
      </c>
      <c r="S290">
        <f>IF(C290="","",IF(AND(C290&gt;=DATE(2026,9,1),C290&lt;=DATE(2027,8,31)),(YEAR(C290)-2026)*12+MONTH(C290)-8,""))</f>
        <v/>
      </c>
      <c r="T290">
        <f>IF(AND(A290="مصروف",R290&gt;0,I290="موافق",S290&lt;&gt;"",H290&lt;&gt;""),N(G290),0)</f>
        <v/>
      </c>
    </row>
    <row r="291">
      <c r="A291" s="19" t="n"/>
      <c r="B291" s="20">
        <f>IF(A291="","",IF(R291=0,"⚠ أضف سطر عهدة أولًا","DMT-"&amp;TEXT(R291,"000")))</f>
        <v/>
      </c>
      <c r="C291" s="21" t="n"/>
      <c r="D291" s="20">
        <f>IF(C291="","",IF(S291="","خارج السنة المالية",INDEX(القوائم!$D$2:$D$13,S291)))</f>
        <v/>
      </c>
      <c r="E291" s="22" t="n"/>
      <c r="F291" s="23" t="n"/>
      <c r="G291" s="23" t="n"/>
      <c r="H291" s="22" t="n"/>
      <c r="I291" s="19" t="n"/>
      <c r="J291" s="21" t="n"/>
      <c r="K291" s="19" t="n"/>
      <c r="L291" s="19" t="n"/>
      <c r="M291" s="21" t="n"/>
      <c r="N291" s="22" t="n"/>
      <c r="O291" s="24">
        <f>IF(A291&lt;&gt;"عهدة","",SUMIFS($G$8:$G$5007,$B$8:$B$5007,B291,$A$8:$A$5007,"مصروف",$I$8:$I$5007,"&lt;&gt;مرفوض"))</f>
        <v/>
      </c>
      <c r="P291" s="25">
        <f>IF(A291&lt;&gt;"عهدة","",N(F291)-O291)</f>
        <v/>
      </c>
      <c r="Q291" s="26">
        <f>IF(A291="","",IF(A291="عهدة",IF(N(F291)=0,"⚠ أدخل قيمة العهدة",IF(P291&lt;0,"⛔ عجز / زيادة مصروفات "&amp;TEXT(-P291,"#,##0"),IF(COUNTIFS($B$8:$B$5007,B291,$A$8:$A$5007,"مصروف",$I$8:$I$5007,"&lt;&gt;مرفوض",$K$8:$K$5007,"&lt;&gt;نعم")&gt;0,"⚠ "&amp;COUNTIFS($B$8:$B$5007,B291,$A$8:$A$5007,"مصروف",$I$8:$I$5007,"&lt;&gt;مرفوض",$K$8:$K$5007,"&lt;&gt;نعم")&amp;" مصروف غير مسوى",IF(L291="تمت التسوية",IF(P291=0,"✔ متوازنة وتمت التسوية","✔ تمت التسوية – متبقي "&amp;TEXT(P291,"#,##0")),IF(P291&gt;0,"متبقي "&amp;TEXT(P291,"#,##0"),"✔ متوازنة"))))),IF(R291=0,"⚠ أضف سطر عهدة أولًا",IF(OR(C291="",N(G291)=0),"⚠ أكمل التاريخ والقيمة",IF(S291="","⚠ التاريخ خارج السنة المالية",IF(H291="","⚠ اختر بند الموازنة",IF(I291="مرفوض","✖ مرفوض من المدير",IF(I291&lt;&gt;"موافق","⏳ بانتظار موافقة المدير",IF(K291&lt;&gt;"نعم","⚠ غير مسوى مع الحسابات","✔ معتمد ومسوى")))))))))</f>
        <v/>
      </c>
      <c r="R291">
        <f>N(R290)+IF(A291="عهدة",1,0)</f>
        <v/>
      </c>
      <c r="S291">
        <f>IF(C291="","",IF(AND(C291&gt;=DATE(2026,9,1),C291&lt;=DATE(2027,8,31)),(YEAR(C291)-2026)*12+MONTH(C291)-8,""))</f>
        <v/>
      </c>
      <c r="T291">
        <f>IF(AND(A291="مصروف",R291&gt;0,I291="موافق",S291&lt;&gt;"",H291&lt;&gt;""),N(G291),0)</f>
        <v/>
      </c>
    </row>
    <row r="292">
      <c r="A292" s="19" t="n"/>
      <c r="B292" s="20">
        <f>IF(A292="","",IF(R292=0,"⚠ أضف سطر عهدة أولًا","DMT-"&amp;TEXT(R292,"000")))</f>
        <v/>
      </c>
      <c r="C292" s="21" t="n"/>
      <c r="D292" s="20">
        <f>IF(C292="","",IF(S292="","خارج السنة المالية",INDEX(القوائم!$D$2:$D$13,S292)))</f>
        <v/>
      </c>
      <c r="E292" s="22" t="n"/>
      <c r="F292" s="23" t="n"/>
      <c r="G292" s="23" t="n"/>
      <c r="H292" s="22" t="n"/>
      <c r="I292" s="19" t="n"/>
      <c r="J292" s="21" t="n"/>
      <c r="K292" s="19" t="n"/>
      <c r="L292" s="19" t="n"/>
      <c r="M292" s="21" t="n"/>
      <c r="N292" s="22" t="n"/>
      <c r="O292" s="24">
        <f>IF(A292&lt;&gt;"عهدة","",SUMIFS($G$8:$G$5007,$B$8:$B$5007,B292,$A$8:$A$5007,"مصروف",$I$8:$I$5007,"&lt;&gt;مرفوض"))</f>
        <v/>
      </c>
      <c r="P292" s="25">
        <f>IF(A292&lt;&gt;"عهدة","",N(F292)-O292)</f>
        <v/>
      </c>
      <c r="Q292" s="26">
        <f>IF(A292="","",IF(A292="عهدة",IF(N(F292)=0,"⚠ أدخل قيمة العهدة",IF(P292&lt;0,"⛔ عجز / زيادة مصروفات "&amp;TEXT(-P292,"#,##0"),IF(COUNTIFS($B$8:$B$5007,B292,$A$8:$A$5007,"مصروف",$I$8:$I$5007,"&lt;&gt;مرفوض",$K$8:$K$5007,"&lt;&gt;نعم")&gt;0,"⚠ "&amp;COUNTIFS($B$8:$B$5007,B292,$A$8:$A$5007,"مصروف",$I$8:$I$5007,"&lt;&gt;مرفوض",$K$8:$K$5007,"&lt;&gt;نعم")&amp;" مصروف غير مسوى",IF(L292="تمت التسوية",IF(P292=0,"✔ متوازنة وتمت التسوية","✔ تمت التسوية – متبقي "&amp;TEXT(P292,"#,##0")),IF(P292&gt;0,"متبقي "&amp;TEXT(P292,"#,##0"),"✔ متوازنة"))))),IF(R292=0,"⚠ أضف سطر عهدة أولًا",IF(OR(C292="",N(G292)=0),"⚠ أكمل التاريخ والقيمة",IF(S292="","⚠ التاريخ خارج السنة المالية",IF(H292="","⚠ اختر بند الموازنة",IF(I292="مرفوض","✖ مرفوض من المدير",IF(I292&lt;&gt;"موافق","⏳ بانتظار موافقة المدير",IF(K292&lt;&gt;"نعم","⚠ غير مسوى مع الحسابات","✔ معتمد ومسوى")))))))))</f>
        <v/>
      </c>
      <c r="R292">
        <f>N(R291)+IF(A292="عهدة",1,0)</f>
        <v/>
      </c>
      <c r="S292">
        <f>IF(C292="","",IF(AND(C292&gt;=DATE(2026,9,1),C292&lt;=DATE(2027,8,31)),(YEAR(C292)-2026)*12+MONTH(C292)-8,""))</f>
        <v/>
      </c>
      <c r="T292">
        <f>IF(AND(A292="مصروف",R292&gt;0,I292="موافق",S292&lt;&gt;"",H292&lt;&gt;""),N(G292),0)</f>
        <v/>
      </c>
    </row>
    <row r="293">
      <c r="A293" s="19" t="n"/>
      <c r="B293" s="20">
        <f>IF(A293="","",IF(R293=0,"⚠ أضف سطر عهدة أولًا","DMT-"&amp;TEXT(R293,"000")))</f>
        <v/>
      </c>
      <c r="C293" s="21" t="n"/>
      <c r="D293" s="20">
        <f>IF(C293="","",IF(S293="","خارج السنة المالية",INDEX(القوائم!$D$2:$D$13,S293)))</f>
        <v/>
      </c>
      <c r="E293" s="22" t="n"/>
      <c r="F293" s="23" t="n"/>
      <c r="G293" s="23" t="n"/>
      <c r="H293" s="22" t="n"/>
      <c r="I293" s="19" t="n"/>
      <c r="J293" s="21" t="n"/>
      <c r="K293" s="19" t="n"/>
      <c r="L293" s="19" t="n"/>
      <c r="M293" s="21" t="n"/>
      <c r="N293" s="22" t="n"/>
      <c r="O293" s="24">
        <f>IF(A293&lt;&gt;"عهدة","",SUMIFS($G$8:$G$5007,$B$8:$B$5007,B293,$A$8:$A$5007,"مصروف",$I$8:$I$5007,"&lt;&gt;مرفوض"))</f>
        <v/>
      </c>
      <c r="P293" s="25">
        <f>IF(A293&lt;&gt;"عهدة","",N(F293)-O293)</f>
        <v/>
      </c>
      <c r="Q293" s="26">
        <f>IF(A293="","",IF(A293="عهدة",IF(N(F293)=0,"⚠ أدخل قيمة العهدة",IF(P293&lt;0,"⛔ عجز / زيادة مصروفات "&amp;TEXT(-P293,"#,##0"),IF(COUNTIFS($B$8:$B$5007,B293,$A$8:$A$5007,"مصروف",$I$8:$I$5007,"&lt;&gt;مرفوض",$K$8:$K$5007,"&lt;&gt;نعم")&gt;0,"⚠ "&amp;COUNTIFS($B$8:$B$5007,B293,$A$8:$A$5007,"مصروف",$I$8:$I$5007,"&lt;&gt;مرفوض",$K$8:$K$5007,"&lt;&gt;نعم")&amp;" مصروف غير مسوى",IF(L293="تمت التسوية",IF(P293=0,"✔ متوازنة وتمت التسوية","✔ تمت التسوية – متبقي "&amp;TEXT(P293,"#,##0")),IF(P293&gt;0,"متبقي "&amp;TEXT(P293,"#,##0"),"✔ متوازنة"))))),IF(R293=0,"⚠ أضف سطر عهدة أولًا",IF(OR(C293="",N(G293)=0),"⚠ أكمل التاريخ والقيمة",IF(S293="","⚠ التاريخ خارج السنة المالية",IF(H293="","⚠ اختر بند الموازنة",IF(I293="مرفوض","✖ مرفوض من المدير",IF(I293&lt;&gt;"موافق","⏳ بانتظار موافقة المدير",IF(K293&lt;&gt;"نعم","⚠ غير مسوى مع الحسابات","✔ معتمد ومسوى")))))))))</f>
        <v/>
      </c>
      <c r="R293">
        <f>N(R292)+IF(A293="عهدة",1,0)</f>
        <v/>
      </c>
      <c r="S293">
        <f>IF(C293="","",IF(AND(C293&gt;=DATE(2026,9,1),C293&lt;=DATE(2027,8,31)),(YEAR(C293)-2026)*12+MONTH(C293)-8,""))</f>
        <v/>
      </c>
      <c r="T293">
        <f>IF(AND(A293="مصروف",R293&gt;0,I293="موافق",S293&lt;&gt;"",H293&lt;&gt;""),N(G293),0)</f>
        <v/>
      </c>
    </row>
    <row r="294">
      <c r="A294" s="19" t="n"/>
      <c r="B294" s="20">
        <f>IF(A294="","",IF(R294=0,"⚠ أضف سطر عهدة أولًا","DMT-"&amp;TEXT(R294,"000")))</f>
        <v/>
      </c>
      <c r="C294" s="21" t="n"/>
      <c r="D294" s="20">
        <f>IF(C294="","",IF(S294="","خارج السنة المالية",INDEX(القوائم!$D$2:$D$13,S294)))</f>
        <v/>
      </c>
      <c r="E294" s="22" t="n"/>
      <c r="F294" s="23" t="n"/>
      <c r="G294" s="23" t="n"/>
      <c r="H294" s="22" t="n"/>
      <c r="I294" s="19" t="n"/>
      <c r="J294" s="21" t="n"/>
      <c r="K294" s="19" t="n"/>
      <c r="L294" s="19" t="n"/>
      <c r="M294" s="21" t="n"/>
      <c r="N294" s="22" t="n"/>
      <c r="O294" s="24">
        <f>IF(A294&lt;&gt;"عهدة","",SUMIFS($G$8:$G$5007,$B$8:$B$5007,B294,$A$8:$A$5007,"مصروف",$I$8:$I$5007,"&lt;&gt;مرفوض"))</f>
        <v/>
      </c>
      <c r="P294" s="25">
        <f>IF(A294&lt;&gt;"عهدة","",N(F294)-O294)</f>
        <v/>
      </c>
      <c r="Q294" s="26">
        <f>IF(A294="","",IF(A294="عهدة",IF(N(F294)=0,"⚠ أدخل قيمة العهدة",IF(P294&lt;0,"⛔ عجز / زيادة مصروفات "&amp;TEXT(-P294,"#,##0"),IF(COUNTIFS($B$8:$B$5007,B294,$A$8:$A$5007,"مصروف",$I$8:$I$5007,"&lt;&gt;مرفوض",$K$8:$K$5007,"&lt;&gt;نعم")&gt;0,"⚠ "&amp;COUNTIFS($B$8:$B$5007,B294,$A$8:$A$5007,"مصروف",$I$8:$I$5007,"&lt;&gt;مرفوض",$K$8:$K$5007,"&lt;&gt;نعم")&amp;" مصروف غير مسوى",IF(L294="تمت التسوية",IF(P294=0,"✔ متوازنة وتمت التسوية","✔ تمت التسوية – متبقي "&amp;TEXT(P294,"#,##0")),IF(P294&gt;0,"متبقي "&amp;TEXT(P294,"#,##0"),"✔ متوازنة"))))),IF(R294=0,"⚠ أضف سطر عهدة أولًا",IF(OR(C294="",N(G294)=0),"⚠ أكمل التاريخ والقيمة",IF(S294="","⚠ التاريخ خارج السنة المالية",IF(H294="","⚠ اختر بند الموازنة",IF(I294="مرفوض","✖ مرفوض من المدير",IF(I294&lt;&gt;"موافق","⏳ بانتظار موافقة المدير",IF(K294&lt;&gt;"نعم","⚠ غير مسوى مع الحسابات","✔ معتمد ومسوى")))))))))</f>
        <v/>
      </c>
      <c r="R294">
        <f>N(R293)+IF(A294="عهدة",1,0)</f>
        <v/>
      </c>
      <c r="S294">
        <f>IF(C294="","",IF(AND(C294&gt;=DATE(2026,9,1),C294&lt;=DATE(2027,8,31)),(YEAR(C294)-2026)*12+MONTH(C294)-8,""))</f>
        <v/>
      </c>
      <c r="T294">
        <f>IF(AND(A294="مصروف",R294&gt;0,I294="موافق",S294&lt;&gt;"",H294&lt;&gt;""),N(G294),0)</f>
        <v/>
      </c>
    </row>
    <row r="295">
      <c r="A295" s="19" t="n"/>
      <c r="B295" s="20">
        <f>IF(A295="","",IF(R295=0,"⚠ أضف سطر عهدة أولًا","DMT-"&amp;TEXT(R295,"000")))</f>
        <v/>
      </c>
      <c r="C295" s="21" t="n"/>
      <c r="D295" s="20">
        <f>IF(C295="","",IF(S295="","خارج السنة المالية",INDEX(القوائم!$D$2:$D$13,S295)))</f>
        <v/>
      </c>
      <c r="E295" s="22" t="n"/>
      <c r="F295" s="23" t="n"/>
      <c r="G295" s="23" t="n"/>
      <c r="H295" s="22" t="n"/>
      <c r="I295" s="19" t="n"/>
      <c r="J295" s="21" t="n"/>
      <c r="K295" s="19" t="n"/>
      <c r="L295" s="19" t="n"/>
      <c r="M295" s="21" t="n"/>
      <c r="N295" s="22" t="n"/>
      <c r="O295" s="24">
        <f>IF(A295&lt;&gt;"عهدة","",SUMIFS($G$8:$G$5007,$B$8:$B$5007,B295,$A$8:$A$5007,"مصروف",$I$8:$I$5007,"&lt;&gt;مرفوض"))</f>
        <v/>
      </c>
      <c r="P295" s="25">
        <f>IF(A295&lt;&gt;"عهدة","",N(F295)-O295)</f>
        <v/>
      </c>
      <c r="Q295" s="26">
        <f>IF(A295="","",IF(A295="عهدة",IF(N(F295)=0,"⚠ أدخل قيمة العهدة",IF(P295&lt;0,"⛔ عجز / زيادة مصروفات "&amp;TEXT(-P295,"#,##0"),IF(COUNTIFS($B$8:$B$5007,B295,$A$8:$A$5007,"مصروف",$I$8:$I$5007,"&lt;&gt;مرفوض",$K$8:$K$5007,"&lt;&gt;نعم")&gt;0,"⚠ "&amp;COUNTIFS($B$8:$B$5007,B295,$A$8:$A$5007,"مصروف",$I$8:$I$5007,"&lt;&gt;مرفوض",$K$8:$K$5007,"&lt;&gt;نعم")&amp;" مصروف غير مسوى",IF(L295="تمت التسوية",IF(P295=0,"✔ متوازنة وتمت التسوية","✔ تمت التسوية – متبقي "&amp;TEXT(P295,"#,##0")),IF(P295&gt;0,"متبقي "&amp;TEXT(P295,"#,##0"),"✔ متوازنة"))))),IF(R295=0,"⚠ أضف سطر عهدة أولًا",IF(OR(C295="",N(G295)=0),"⚠ أكمل التاريخ والقيمة",IF(S295="","⚠ التاريخ خارج السنة المالية",IF(H295="","⚠ اختر بند الموازنة",IF(I295="مرفوض","✖ مرفوض من المدير",IF(I295&lt;&gt;"موافق","⏳ بانتظار موافقة المدير",IF(K295&lt;&gt;"نعم","⚠ غير مسوى مع الحسابات","✔ معتمد ومسوى")))))))))</f>
        <v/>
      </c>
      <c r="R295">
        <f>N(R294)+IF(A295="عهدة",1,0)</f>
        <v/>
      </c>
      <c r="S295">
        <f>IF(C295="","",IF(AND(C295&gt;=DATE(2026,9,1),C295&lt;=DATE(2027,8,31)),(YEAR(C295)-2026)*12+MONTH(C295)-8,""))</f>
        <v/>
      </c>
      <c r="T295">
        <f>IF(AND(A295="مصروف",R295&gt;0,I295="موافق",S295&lt;&gt;"",H295&lt;&gt;""),N(G295),0)</f>
        <v/>
      </c>
    </row>
    <row r="296">
      <c r="A296" s="19" t="n"/>
      <c r="B296" s="20">
        <f>IF(A296="","",IF(R296=0,"⚠ أضف سطر عهدة أولًا","DMT-"&amp;TEXT(R296,"000")))</f>
        <v/>
      </c>
      <c r="C296" s="21" t="n"/>
      <c r="D296" s="20">
        <f>IF(C296="","",IF(S296="","خارج السنة المالية",INDEX(القوائم!$D$2:$D$13,S296)))</f>
        <v/>
      </c>
      <c r="E296" s="22" t="n"/>
      <c r="F296" s="23" t="n"/>
      <c r="G296" s="23" t="n"/>
      <c r="H296" s="22" t="n"/>
      <c r="I296" s="19" t="n"/>
      <c r="J296" s="21" t="n"/>
      <c r="K296" s="19" t="n"/>
      <c r="L296" s="19" t="n"/>
      <c r="M296" s="21" t="n"/>
      <c r="N296" s="22" t="n"/>
      <c r="O296" s="24">
        <f>IF(A296&lt;&gt;"عهدة","",SUMIFS($G$8:$G$5007,$B$8:$B$5007,B296,$A$8:$A$5007,"مصروف",$I$8:$I$5007,"&lt;&gt;مرفوض"))</f>
        <v/>
      </c>
      <c r="P296" s="25">
        <f>IF(A296&lt;&gt;"عهدة","",N(F296)-O296)</f>
        <v/>
      </c>
      <c r="Q296" s="26">
        <f>IF(A296="","",IF(A296="عهدة",IF(N(F296)=0,"⚠ أدخل قيمة العهدة",IF(P296&lt;0,"⛔ عجز / زيادة مصروفات "&amp;TEXT(-P296,"#,##0"),IF(COUNTIFS($B$8:$B$5007,B296,$A$8:$A$5007,"مصروف",$I$8:$I$5007,"&lt;&gt;مرفوض",$K$8:$K$5007,"&lt;&gt;نعم")&gt;0,"⚠ "&amp;COUNTIFS($B$8:$B$5007,B296,$A$8:$A$5007,"مصروف",$I$8:$I$5007,"&lt;&gt;مرفوض",$K$8:$K$5007,"&lt;&gt;نعم")&amp;" مصروف غير مسوى",IF(L296="تمت التسوية",IF(P296=0,"✔ متوازنة وتمت التسوية","✔ تمت التسوية – متبقي "&amp;TEXT(P296,"#,##0")),IF(P296&gt;0,"متبقي "&amp;TEXT(P296,"#,##0"),"✔ متوازنة"))))),IF(R296=0,"⚠ أضف سطر عهدة أولًا",IF(OR(C296="",N(G296)=0),"⚠ أكمل التاريخ والقيمة",IF(S296="","⚠ التاريخ خارج السنة المالية",IF(H296="","⚠ اختر بند الموازنة",IF(I296="مرفوض","✖ مرفوض من المدير",IF(I296&lt;&gt;"موافق","⏳ بانتظار موافقة المدير",IF(K296&lt;&gt;"نعم","⚠ غير مسوى مع الحسابات","✔ معتمد ومسوى")))))))))</f>
        <v/>
      </c>
      <c r="R296">
        <f>N(R295)+IF(A296="عهدة",1,0)</f>
        <v/>
      </c>
      <c r="S296">
        <f>IF(C296="","",IF(AND(C296&gt;=DATE(2026,9,1),C296&lt;=DATE(2027,8,31)),(YEAR(C296)-2026)*12+MONTH(C296)-8,""))</f>
        <v/>
      </c>
      <c r="T296">
        <f>IF(AND(A296="مصروف",R296&gt;0,I296="موافق",S296&lt;&gt;"",H296&lt;&gt;""),N(G296),0)</f>
        <v/>
      </c>
    </row>
    <row r="297">
      <c r="A297" s="19" t="n"/>
      <c r="B297" s="20">
        <f>IF(A297="","",IF(R297=0,"⚠ أضف سطر عهدة أولًا","DMT-"&amp;TEXT(R297,"000")))</f>
        <v/>
      </c>
      <c r="C297" s="21" t="n"/>
      <c r="D297" s="20">
        <f>IF(C297="","",IF(S297="","خارج السنة المالية",INDEX(القوائم!$D$2:$D$13,S297)))</f>
        <v/>
      </c>
      <c r="E297" s="22" t="n"/>
      <c r="F297" s="23" t="n"/>
      <c r="G297" s="23" t="n"/>
      <c r="H297" s="22" t="n"/>
      <c r="I297" s="19" t="n"/>
      <c r="J297" s="21" t="n"/>
      <c r="K297" s="19" t="n"/>
      <c r="L297" s="19" t="n"/>
      <c r="M297" s="21" t="n"/>
      <c r="N297" s="22" t="n"/>
      <c r="O297" s="24">
        <f>IF(A297&lt;&gt;"عهدة","",SUMIFS($G$8:$G$5007,$B$8:$B$5007,B297,$A$8:$A$5007,"مصروف",$I$8:$I$5007,"&lt;&gt;مرفوض"))</f>
        <v/>
      </c>
      <c r="P297" s="25">
        <f>IF(A297&lt;&gt;"عهدة","",N(F297)-O297)</f>
        <v/>
      </c>
      <c r="Q297" s="26">
        <f>IF(A297="","",IF(A297="عهدة",IF(N(F297)=0,"⚠ أدخل قيمة العهدة",IF(P297&lt;0,"⛔ عجز / زيادة مصروفات "&amp;TEXT(-P297,"#,##0"),IF(COUNTIFS($B$8:$B$5007,B297,$A$8:$A$5007,"مصروف",$I$8:$I$5007,"&lt;&gt;مرفوض",$K$8:$K$5007,"&lt;&gt;نعم")&gt;0,"⚠ "&amp;COUNTIFS($B$8:$B$5007,B297,$A$8:$A$5007,"مصروف",$I$8:$I$5007,"&lt;&gt;مرفوض",$K$8:$K$5007,"&lt;&gt;نعم")&amp;" مصروف غير مسوى",IF(L297="تمت التسوية",IF(P297=0,"✔ متوازنة وتمت التسوية","✔ تمت التسوية – متبقي "&amp;TEXT(P297,"#,##0")),IF(P297&gt;0,"متبقي "&amp;TEXT(P297,"#,##0"),"✔ متوازنة"))))),IF(R297=0,"⚠ أضف سطر عهدة أولًا",IF(OR(C297="",N(G297)=0),"⚠ أكمل التاريخ والقيمة",IF(S297="","⚠ التاريخ خارج السنة المالية",IF(H297="","⚠ اختر بند الموازنة",IF(I297="مرفوض","✖ مرفوض من المدير",IF(I297&lt;&gt;"موافق","⏳ بانتظار موافقة المدير",IF(K297&lt;&gt;"نعم","⚠ غير مسوى مع الحسابات","✔ معتمد ومسوى")))))))))</f>
        <v/>
      </c>
      <c r="R297">
        <f>N(R296)+IF(A297="عهدة",1,0)</f>
        <v/>
      </c>
      <c r="S297">
        <f>IF(C297="","",IF(AND(C297&gt;=DATE(2026,9,1),C297&lt;=DATE(2027,8,31)),(YEAR(C297)-2026)*12+MONTH(C297)-8,""))</f>
        <v/>
      </c>
      <c r="T297">
        <f>IF(AND(A297="مصروف",R297&gt;0,I297="موافق",S297&lt;&gt;"",H297&lt;&gt;""),N(G297),0)</f>
        <v/>
      </c>
    </row>
    <row r="298">
      <c r="A298" s="19" t="n"/>
      <c r="B298" s="20">
        <f>IF(A298="","",IF(R298=0,"⚠ أضف سطر عهدة أولًا","DMT-"&amp;TEXT(R298,"000")))</f>
        <v/>
      </c>
      <c r="C298" s="21" t="n"/>
      <c r="D298" s="20">
        <f>IF(C298="","",IF(S298="","خارج السنة المالية",INDEX(القوائم!$D$2:$D$13,S298)))</f>
        <v/>
      </c>
      <c r="E298" s="22" t="n"/>
      <c r="F298" s="23" t="n"/>
      <c r="G298" s="23" t="n"/>
      <c r="H298" s="22" t="n"/>
      <c r="I298" s="19" t="n"/>
      <c r="J298" s="21" t="n"/>
      <c r="K298" s="19" t="n"/>
      <c r="L298" s="19" t="n"/>
      <c r="M298" s="21" t="n"/>
      <c r="N298" s="22" t="n"/>
      <c r="O298" s="24">
        <f>IF(A298&lt;&gt;"عهدة","",SUMIFS($G$8:$G$5007,$B$8:$B$5007,B298,$A$8:$A$5007,"مصروف",$I$8:$I$5007,"&lt;&gt;مرفوض"))</f>
        <v/>
      </c>
      <c r="P298" s="25">
        <f>IF(A298&lt;&gt;"عهدة","",N(F298)-O298)</f>
        <v/>
      </c>
      <c r="Q298" s="26">
        <f>IF(A298="","",IF(A298="عهدة",IF(N(F298)=0,"⚠ أدخل قيمة العهدة",IF(P298&lt;0,"⛔ عجز / زيادة مصروفات "&amp;TEXT(-P298,"#,##0"),IF(COUNTIFS($B$8:$B$5007,B298,$A$8:$A$5007,"مصروف",$I$8:$I$5007,"&lt;&gt;مرفوض",$K$8:$K$5007,"&lt;&gt;نعم")&gt;0,"⚠ "&amp;COUNTIFS($B$8:$B$5007,B298,$A$8:$A$5007,"مصروف",$I$8:$I$5007,"&lt;&gt;مرفوض",$K$8:$K$5007,"&lt;&gt;نعم")&amp;" مصروف غير مسوى",IF(L298="تمت التسوية",IF(P298=0,"✔ متوازنة وتمت التسوية","✔ تمت التسوية – متبقي "&amp;TEXT(P298,"#,##0")),IF(P298&gt;0,"متبقي "&amp;TEXT(P298,"#,##0"),"✔ متوازنة"))))),IF(R298=0,"⚠ أضف سطر عهدة أولًا",IF(OR(C298="",N(G298)=0),"⚠ أكمل التاريخ والقيمة",IF(S298="","⚠ التاريخ خارج السنة المالية",IF(H298="","⚠ اختر بند الموازنة",IF(I298="مرفوض","✖ مرفوض من المدير",IF(I298&lt;&gt;"موافق","⏳ بانتظار موافقة المدير",IF(K298&lt;&gt;"نعم","⚠ غير مسوى مع الحسابات","✔ معتمد ومسوى")))))))))</f>
        <v/>
      </c>
      <c r="R298">
        <f>N(R297)+IF(A298="عهدة",1,0)</f>
        <v/>
      </c>
      <c r="S298">
        <f>IF(C298="","",IF(AND(C298&gt;=DATE(2026,9,1),C298&lt;=DATE(2027,8,31)),(YEAR(C298)-2026)*12+MONTH(C298)-8,""))</f>
        <v/>
      </c>
      <c r="T298">
        <f>IF(AND(A298="مصروف",R298&gt;0,I298="موافق",S298&lt;&gt;"",H298&lt;&gt;""),N(G298),0)</f>
        <v/>
      </c>
    </row>
    <row r="299">
      <c r="A299" s="19" t="n"/>
      <c r="B299" s="20">
        <f>IF(A299="","",IF(R299=0,"⚠ أضف سطر عهدة أولًا","DMT-"&amp;TEXT(R299,"000")))</f>
        <v/>
      </c>
      <c r="C299" s="21" t="n"/>
      <c r="D299" s="20">
        <f>IF(C299="","",IF(S299="","خارج السنة المالية",INDEX(القوائم!$D$2:$D$13,S299)))</f>
        <v/>
      </c>
      <c r="E299" s="22" t="n"/>
      <c r="F299" s="23" t="n"/>
      <c r="G299" s="23" t="n"/>
      <c r="H299" s="22" t="n"/>
      <c r="I299" s="19" t="n"/>
      <c r="J299" s="21" t="n"/>
      <c r="K299" s="19" t="n"/>
      <c r="L299" s="19" t="n"/>
      <c r="M299" s="21" t="n"/>
      <c r="N299" s="22" t="n"/>
      <c r="O299" s="24">
        <f>IF(A299&lt;&gt;"عهدة","",SUMIFS($G$8:$G$5007,$B$8:$B$5007,B299,$A$8:$A$5007,"مصروف",$I$8:$I$5007,"&lt;&gt;مرفوض"))</f>
        <v/>
      </c>
      <c r="P299" s="25">
        <f>IF(A299&lt;&gt;"عهدة","",N(F299)-O299)</f>
        <v/>
      </c>
      <c r="Q299" s="26">
        <f>IF(A299="","",IF(A299="عهدة",IF(N(F299)=0,"⚠ أدخل قيمة العهدة",IF(P299&lt;0,"⛔ عجز / زيادة مصروفات "&amp;TEXT(-P299,"#,##0"),IF(COUNTIFS($B$8:$B$5007,B299,$A$8:$A$5007,"مصروف",$I$8:$I$5007,"&lt;&gt;مرفوض",$K$8:$K$5007,"&lt;&gt;نعم")&gt;0,"⚠ "&amp;COUNTIFS($B$8:$B$5007,B299,$A$8:$A$5007,"مصروف",$I$8:$I$5007,"&lt;&gt;مرفوض",$K$8:$K$5007,"&lt;&gt;نعم")&amp;" مصروف غير مسوى",IF(L299="تمت التسوية",IF(P299=0,"✔ متوازنة وتمت التسوية","✔ تمت التسوية – متبقي "&amp;TEXT(P299,"#,##0")),IF(P299&gt;0,"متبقي "&amp;TEXT(P299,"#,##0"),"✔ متوازنة"))))),IF(R299=0,"⚠ أضف سطر عهدة أولًا",IF(OR(C299="",N(G299)=0),"⚠ أكمل التاريخ والقيمة",IF(S299="","⚠ التاريخ خارج السنة المالية",IF(H299="","⚠ اختر بند الموازنة",IF(I299="مرفوض","✖ مرفوض من المدير",IF(I299&lt;&gt;"موافق","⏳ بانتظار موافقة المدير",IF(K299&lt;&gt;"نعم","⚠ غير مسوى مع الحسابات","✔ معتمد ومسوى")))))))))</f>
        <v/>
      </c>
      <c r="R299">
        <f>N(R298)+IF(A299="عهدة",1,0)</f>
        <v/>
      </c>
      <c r="S299">
        <f>IF(C299="","",IF(AND(C299&gt;=DATE(2026,9,1),C299&lt;=DATE(2027,8,31)),(YEAR(C299)-2026)*12+MONTH(C299)-8,""))</f>
        <v/>
      </c>
      <c r="T299">
        <f>IF(AND(A299="مصروف",R299&gt;0,I299="موافق",S299&lt;&gt;"",H299&lt;&gt;""),N(G299),0)</f>
        <v/>
      </c>
    </row>
    <row r="300">
      <c r="A300" s="19" t="n"/>
      <c r="B300" s="20">
        <f>IF(A300="","",IF(R300=0,"⚠ أضف سطر عهدة أولًا","DMT-"&amp;TEXT(R300,"000")))</f>
        <v/>
      </c>
      <c r="C300" s="21" t="n"/>
      <c r="D300" s="20">
        <f>IF(C300="","",IF(S300="","خارج السنة المالية",INDEX(القوائم!$D$2:$D$13,S300)))</f>
        <v/>
      </c>
      <c r="E300" s="22" t="n"/>
      <c r="F300" s="23" t="n"/>
      <c r="G300" s="23" t="n"/>
      <c r="H300" s="22" t="n"/>
      <c r="I300" s="19" t="n"/>
      <c r="J300" s="21" t="n"/>
      <c r="K300" s="19" t="n"/>
      <c r="L300" s="19" t="n"/>
      <c r="M300" s="21" t="n"/>
      <c r="N300" s="22" t="n"/>
      <c r="O300" s="24">
        <f>IF(A300&lt;&gt;"عهدة","",SUMIFS($G$8:$G$5007,$B$8:$B$5007,B300,$A$8:$A$5007,"مصروف",$I$8:$I$5007,"&lt;&gt;مرفوض"))</f>
        <v/>
      </c>
      <c r="P300" s="25">
        <f>IF(A300&lt;&gt;"عهدة","",N(F300)-O300)</f>
        <v/>
      </c>
      <c r="Q300" s="26">
        <f>IF(A300="","",IF(A300="عهدة",IF(N(F300)=0,"⚠ أدخل قيمة العهدة",IF(P300&lt;0,"⛔ عجز / زيادة مصروفات "&amp;TEXT(-P300,"#,##0"),IF(COUNTIFS($B$8:$B$5007,B300,$A$8:$A$5007,"مصروف",$I$8:$I$5007,"&lt;&gt;مرفوض",$K$8:$K$5007,"&lt;&gt;نعم")&gt;0,"⚠ "&amp;COUNTIFS($B$8:$B$5007,B300,$A$8:$A$5007,"مصروف",$I$8:$I$5007,"&lt;&gt;مرفوض",$K$8:$K$5007,"&lt;&gt;نعم")&amp;" مصروف غير مسوى",IF(L300="تمت التسوية",IF(P300=0,"✔ متوازنة وتمت التسوية","✔ تمت التسوية – متبقي "&amp;TEXT(P300,"#,##0")),IF(P300&gt;0,"متبقي "&amp;TEXT(P300,"#,##0"),"✔ متوازنة"))))),IF(R300=0,"⚠ أضف سطر عهدة أولًا",IF(OR(C300="",N(G300)=0),"⚠ أكمل التاريخ والقيمة",IF(S300="","⚠ التاريخ خارج السنة المالية",IF(H300="","⚠ اختر بند الموازنة",IF(I300="مرفوض","✖ مرفوض من المدير",IF(I300&lt;&gt;"موافق","⏳ بانتظار موافقة المدير",IF(K300&lt;&gt;"نعم","⚠ غير مسوى مع الحسابات","✔ معتمد ومسوى")))))))))</f>
        <v/>
      </c>
      <c r="R300">
        <f>N(R299)+IF(A300="عهدة",1,0)</f>
        <v/>
      </c>
      <c r="S300">
        <f>IF(C300="","",IF(AND(C300&gt;=DATE(2026,9,1),C300&lt;=DATE(2027,8,31)),(YEAR(C300)-2026)*12+MONTH(C300)-8,""))</f>
        <v/>
      </c>
      <c r="T300">
        <f>IF(AND(A300="مصروف",R300&gt;0,I300="موافق",S300&lt;&gt;"",H300&lt;&gt;""),N(G300),0)</f>
        <v/>
      </c>
    </row>
    <row r="301">
      <c r="A301" s="19" t="n"/>
      <c r="B301" s="20">
        <f>IF(A301="","",IF(R301=0,"⚠ أضف سطر عهدة أولًا","DMT-"&amp;TEXT(R301,"000")))</f>
        <v/>
      </c>
      <c r="C301" s="21" t="n"/>
      <c r="D301" s="20">
        <f>IF(C301="","",IF(S301="","خارج السنة المالية",INDEX(القوائم!$D$2:$D$13,S301)))</f>
        <v/>
      </c>
      <c r="E301" s="22" t="n"/>
      <c r="F301" s="23" t="n"/>
      <c r="G301" s="23" t="n"/>
      <c r="H301" s="22" t="n"/>
      <c r="I301" s="19" t="n"/>
      <c r="J301" s="21" t="n"/>
      <c r="K301" s="19" t="n"/>
      <c r="L301" s="19" t="n"/>
      <c r="M301" s="21" t="n"/>
      <c r="N301" s="22" t="n"/>
      <c r="O301" s="24">
        <f>IF(A301&lt;&gt;"عهدة","",SUMIFS($G$8:$G$5007,$B$8:$B$5007,B301,$A$8:$A$5007,"مصروف",$I$8:$I$5007,"&lt;&gt;مرفوض"))</f>
        <v/>
      </c>
      <c r="P301" s="25">
        <f>IF(A301&lt;&gt;"عهدة","",N(F301)-O301)</f>
        <v/>
      </c>
      <c r="Q301" s="26">
        <f>IF(A301="","",IF(A301="عهدة",IF(N(F301)=0,"⚠ أدخل قيمة العهدة",IF(P301&lt;0,"⛔ عجز / زيادة مصروفات "&amp;TEXT(-P301,"#,##0"),IF(COUNTIFS($B$8:$B$5007,B301,$A$8:$A$5007,"مصروف",$I$8:$I$5007,"&lt;&gt;مرفوض",$K$8:$K$5007,"&lt;&gt;نعم")&gt;0,"⚠ "&amp;COUNTIFS($B$8:$B$5007,B301,$A$8:$A$5007,"مصروف",$I$8:$I$5007,"&lt;&gt;مرفوض",$K$8:$K$5007,"&lt;&gt;نعم")&amp;" مصروف غير مسوى",IF(L301="تمت التسوية",IF(P301=0,"✔ متوازنة وتمت التسوية","✔ تمت التسوية – متبقي "&amp;TEXT(P301,"#,##0")),IF(P301&gt;0,"متبقي "&amp;TEXT(P301,"#,##0"),"✔ متوازنة"))))),IF(R301=0,"⚠ أضف سطر عهدة أولًا",IF(OR(C301="",N(G301)=0),"⚠ أكمل التاريخ والقيمة",IF(S301="","⚠ التاريخ خارج السنة المالية",IF(H301="","⚠ اختر بند الموازنة",IF(I301="مرفوض","✖ مرفوض من المدير",IF(I301&lt;&gt;"موافق","⏳ بانتظار موافقة المدير",IF(K301&lt;&gt;"نعم","⚠ غير مسوى مع الحسابات","✔ معتمد ومسوى")))))))))</f>
        <v/>
      </c>
      <c r="R301">
        <f>N(R300)+IF(A301="عهدة",1,0)</f>
        <v/>
      </c>
      <c r="S301">
        <f>IF(C301="","",IF(AND(C301&gt;=DATE(2026,9,1),C301&lt;=DATE(2027,8,31)),(YEAR(C301)-2026)*12+MONTH(C301)-8,""))</f>
        <v/>
      </c>
      <c r="T301">
        <f>IF(AND(A301="مصروف",R301&gt;0,I301="موافق",S301&lt;&gt;"",H301&lt;&gt;""),N(G301),0)</f>
        <v/>
      </c>
    </row>
    <row r="302">
      <c r="A302" s="19" t="n"/>
      <c r="B302" s="20">
        <f>IF(A302="","",IF(R302=0,"⚠ أضف سطر عهدة أولًا","DMT-"&amp;TEXT(R302,"000")))</f>
        <v/>
      </c>
      <c r="C302" s="21" t="n"/>
      <c r="D302" s="20">
        <f>IF(C302="","",IF(S302="","خارج السنة المالية",INDEX(القوائم!$D$2:$D$13,S302)))</f>
        <v/>
      </c>
      <c r="E302" s="22" t="n"/>
      <c r="F302" s="23" t="n"/>
      <c r="G302" s="23" t="n"/>
      <c r="H302" s="22" t="n"/>
      <c r="I302" s="19" t="n"/>
      <c r="J302" s="21" t="n"/>
      <c r="K302" s="19" t="n"/>
      <c r="L302" s="19" t="n"/>
      <c r="M302" s="21" t="n"/>
      <c r="N302" s="22" t="n"/>
      <c r="O302" s="24">
        <f>IF(A302&lt;&gt;"عهدة","",SUMIFS($G$8:$G$5007,$B$8:$B$5007,B302,$A$8:$A$5007,"مصروف",$I$8:$I$5007,"&lt;&gt;مرفوض"))</f>
        <v/>
      </c>
      <c r="P302" s="25">
        <f>IF(A302&lt;&gt;"عهدة","",N(F302)-O302)</f>
        <v/>
      </c>
      <c r="Q302" s="26">
        <f>IF(A302="","",IF(A302="عهدة",IF(N(F302)=0,"⚠ أدخل قيمة العهدة",IF(P302&lt;0,"⛔ عجز / زيادة مصروفات "&amp;TEXT(-P302,"#,##0"),IF(COUNTIFS($B$8:$B$5007,B302,$A$8:$A$5007,"مصروف",$I$8:$I$5007,"&lt;&gt;مرفوض",$K$8:$K$5007,"&lt;&gt;نعم")&gt;0,"⚠ "&amp;COUNTIFS($B$8:$B$5007,B302,$A$8:$A$5007,"مصروف",$I$8:$I$5007,"&lt;&gt;مرفوض",$K$8:$K$5007,"&lt;&gt;نعم")&amp;" مصروف غير مسوى",IF(L302="تمت التسوية",IF(P302=0,"✔ متوازنة وتمت التسوية","✔ تمت التسوية – متبقي "&amp;TEXT(P302,"#,##0")),IF(P302&gt;0,"متبقي "&amp;TEXT(P302,"#,##0"),"✔ متوازنة"))))),IF(R302=0,"⚠ أضف سطر عهدة أولًا",IF(OR(C302="",N(G302)=0),"⚠ أكمل التاريخ والقيمة",IF(S302="","⚠ التاريخ خارج السنة المالية",IF(H302="","⚠ اختر بند الموازنة",IF(I302="مرفوض","✖ مرفوض من المدير",IF(I302&lt;&gt;"موافق","⏳ بانتظار موافقة المدير",IF(K302&lt;&gt;"نعم","⚠ غير مسوى مع الحسابات","✔ معتمد ومسوى")))))))))</f>
        <v/>
      </c>
      <c r="R302">
        <f>N(R301)+IF(A302="عهدة",1,0)</f>
        <v/>
      </c>
      <c r="S302">
        <f>IF(C302="","",IF(AND(C302&gt;=DATE(2026,9,1),C302&lt;=DATE(2027,8,31)),(YEAR(C302)-2026)*12+MONTH(C302)-8,""))</f>
        <v/>
      </c>
      <c r="T302">
        <f>IF(AND(A302="مصروف",R302&gt;0,I302="موافق",S302&lt;&gt;"",H302&lt;&gt;""),N(G302),0)</f>
        <v/>
      </c>
    </row>
    <row r="303">
      <c r="A303" s="19" t="n"/>
      <c r="B303" s="20">
        <f>IF(A303="","",IF(R303=0,"⚠ أضف سطر عهدة أولًا","DMT-"&amp;TEXT(R303,"000")))</f>
        <v/>
      </c>
      <c r="C303" s="21" t="n"/>
      <c r="D303" s="20">
        <f>IF(C303="","",IF(S303="","خارج السنة المالية",INDEX(القوائم!$D$2:$D$13,S303)))</f>
        <v/>
      </c>
      <c r="E303" s="22" t="n"/>
      <c r="F303" s="23" t="n"/>
      <c r="G303" s="23" t="n"/>
      <c r="H303" s="22" t="n"/>
      <c r="I303" s="19" t="n"/>
      <c r="J303" s="21" t="n"/>
      <c r="K303" s="19" t="n"/>
      <c r="L303" s="19" t="n"/>
      <c r="M303" s="21" t="n"/>
      <c r="N303" s="22" t="n"/>
      <c r="O303" s="24">
        <f>IF(A303&lt;&gt;"عهدة","",SUMIFS($G$8:$G$5007,$B$8:$B$5007,B303,$A$8:$A$5007,"مصروف",$I$8:$I$5007,"&lt;&gt;مرفوض"))</f>
        <v/>
      </c>
      <c r="P303" s="25">
        <f>IF(A303&lt;&gt;"عهدة","",N(F303)-O303)</f>
        <v/>
      </c>
      <c r="Q303" s="26">
        <f>IF(A303="","",IF(A303="عهدة",IF(N(F303)=0,"⚠ أدخل قيمة العهدة",IF(P303&lt;0,"⛔ عجز / زيادة مصروفات "&amp;TEXT(-P303,"#,##0"),IF(COUNTIFS($B$8:$B$5007,B303,$A$8:$A$5007,"مصروف",$I$8:$I$5007,"&lt;&gt;مرفوض",$K$8:$K$5007,"&lt;&gt;نعم")&gt;0,"⚠ "&amp;COUNTIFS($B$8:$B$5007,B303,$A$8:$A$5007,"مصروف",$I$8:$I$5007,"&lt;&gt;مرفوض",$K$8:$K$5007,"&lt;&gt;نعم")&amp;" مصروف غير مسوى",IF(L303="تمت التسوية",IF(P303=0,"✔ متوازنة وتمت التسوية","✔ تمت التسوية – متبقي "&amp;TEXT(P303,"#,##0")),IF(P303&gt;0,"متبقي "&amp;TEXT(P303,"#,##0"),"✔ متوازنة"))))),IF(R303=0,"⚠ أضف سطر عهدة أولًا",IF(OR(C303="",N(G303)=0),"⚠ أكمل التاريخ والقيمة",IF(S303="","⚠ التاريخ خارج السنة المالية",IF(H303="","⚠ اختر بند الموازنة",IF(I303="مرفوض","✖ مرفوض من المدير",IF(I303&lt;&gt;"موافق","⏳ بانتظار موافقة المدير",IF(K303&lt;&gt;"نعم","⚠ غير مسوى مع الحسابات","✔ معتمد ومسوى")))))))))</f>
        <v/>
      </c>
      <c r="R303">
        <f>N(R302)+IF(A303="عهدة",1,0)</f>
        <v/>
      </c>
      <c r="S303">
        <f>IF(C303="","",IF(AND(C303&gt;=DATE(2026,9,1),C303&lt;=DATE(2027,8,31)),(YEAR(C303)-2026)*12+MONTH(C303)-8,""))</f>
        <v/>
      </c>
      <c r="T303">
        <f>IF(AND(A303="مصروف",R303&gt;0,I303="موافق",S303&lt;&gt;"",H303&lt;&gt;""),N(G303),0)</f>
        <v/>
      </c>
    </row>
    <row r="304">
      <c r="A304" s="19" t="n"/>
      <c r="B304" s="20">
        <f>IF(A304="","",IF(R304=0,"⚠ أضف سطر عهدة أولًا","DMT-"&amp;TEXT(R304,"000")))</f>
        <v/>
      </c>
      <c r="C304" s="21" t="n"/>
      <c r="D304" s="20">
        <f>IF(C304="","",IF(S304="","خارج السنة المالية",INDEX(القوائم!$D$2:$D$13,S304)))</f>
        <v/>
      </c>
      <c r="E304" s="22" t="n"/>
      <c r="F304" s="23" t="n"/>
      <c r="G304" s="23" t="n"/>
      <c r="H304" s="22" t="n"/>
      <c r="I304" s="19" t="n"/>
      <c r="J304" s="21" t="n"/>
      <c r="K304" s="19" t="n"/>
      <c r="L304" s="19" t="n"/>
      <c r="M304" s="21" t="n"/>
      <c r="N304" s="22" t="n"/>
      <c r="O304" s="24">
        <f>IF(A304&lt;&gt;"عهدة","",SUMIFS($G$8:$G$5007,$B$8:$B$5007,B304,$A$8:$A$5007,"مصروف",$I$8:$I$5007,"&lt;&gt;مرفوض"))</f>
        <v/>
      </c>
      <c r="P304" s="25">
        <f>IF(A304&lt;&gt;"عهدة","",N(F304)-O304)</f>
        <v/>
      </c>
      <c r="Q304" s="26">
        <f>IF(A304="","",IF(A304="عهدة",IF(N(F304)=0,"⚠ أدخل قيمة العهدة",IF(P304&lt;0,"⛔ عجز / زيادة مصروفات "&amp;TEXT(-P304,"#,##0"),IF(COUNTIFS($B$8:$B$5007,B304,$A$8:$A$5007,"مصروف",$I$8:$I$5007,"&lt;&gt;مرفوض",$K$8:$K$5007,"&lt;&gt;نعم")&gt;0,"⚠ "&amp;COUNTIFS($B$8:$B$5007,B304,$A$8:$A$5007,"مصروف",$I$8:$I$5007,"&lt;&gt;مرفوض",$K$8:$K$5007,"&lt;&gt;نعم")&amp;" مصروف غير مسوى",IF(L304="تمت التسوية",IF(P304=0,"✔ متوازنة وتمت التسوية","✔ تمت التسوية – متبقي "&amp;TEXT(P304,"#,##0")),IF(P304&gt;0,"متبقي "&amp;TEXT(P304,"#,##0"),"✔ متوازنة"))))),IF(R304=0,"⚠ أضف سطر عهدة أولًا",IF(OR(C304="",N(G304)=0),"⚠ أكمل التاريخ والقيمة",IF(S304="","⚠ التاريخ خارج السنة المالية",IF(H304="","⚠ اختر بند الموازنة",IF(I304="مرفوض","✖ مرفوض من المدير",IF(I304&lt;&gt;"موافق","⏳ بانتظار موافقة المدير",IF(K304&lt;&gt;"نعم","⚠ غير مسوى مع الحسابات","✔ معتمد ومسوى")))))))))</f>
        <v/>
      </c>
      <c r="R304">
        <f>N(R303)+IF(A304="عهدة",1,0)</f>
        <v/>
      </c>
      <c r="S304">
        <f>IF(C304="","",IF(AND(C304&gt;=DATE(2026,9,1),C304&lt;=DATE(2027,8,31)),(YEAR(C304)-2026)*12+MONTH(C304)-8,""))</f>
        <v/>
      </c>
      <c r="T304">
        <f>IF(AND(A304="مصروف",R304&gt;0,I304="موافق",S304&lt;&gt;"",H304&lt;&gt;""),N(G304),0)</f>
        <v/>
      </c>
    </row>
    <row r="305">
      <c r="A305" s="19" t="n"/>
      <c r="B305" s="20">
        <f>IF(A305="","",IF(R305=0,"⚠ أضف سطر عهدة أولًا","DMT-"&amp;TEXT(R305,"000")))</f>
        <v/>
      </c>
      <c r="C305" s="21" t="n"/>
      <c r="D305" s="20">
        <f>IF(C305="","",IF(S305="","خارج السنة المالية",INDEX(القوائم!$D$2:$D$13,S305)))</f>
        <v/>
      </c>
      <c r="E305" s="22" t="n"/>
      <c r="F305" s="23" t="n"/>
      <c r="G305" s="23" t="n"/>
      <c r="H305" s="22" t="n"/>
      <c r="I305" s="19" t="n"/>
      <c r="J305" s="21" t="n"/>
      <c r="K305" s="19" t="n"/>
      <c r="L305" s="19" t="n"/>
      <c r="M305" s="21" t="n"/>
      <c r="N305" s="22" t="n"/>
      <c r="O305" s="24">
        <f>IF(A305&lt;&gt;"عهدة","",SUMIFS($G$8:$G$5007,$B$8:$B$5007,B305,$A$8:$A$5007,"مصروف",$I$8:$I$5007,"&lt;&gt;مرفوض"))</f>
        <v/>
      </c>
      <c r="P305" s="25">
        <f>IF(A305&lt;&gt;"عهدة","",N(F305)-O305)</f>
        <v/>
      </c>
      <c r="Q305" s="26">
        <f>IF(A305="","",IF(A305="عهدة",IF(N(F305)=0,"⚠ أدخل قيمة العهدة",IF(P305&lt;0,"⛔ عجز / زيادة مصروفات "&amp;TEXT(-P305,"#,##0"),IF(COUNTIFS($B$8:$B$5007,B305,$A$8:$A$5007,"مصروف",$I$8:$I$5007,"&lt;&gt;مرفوض",$K$8:$K$5007,"&lt;&gt;نعم")&gt;0,"⚠ "&amp;COUNTIFS($B$8:$B$5007,B305,$A$8:$A$5007,"مصروف",$I$8:$I$5007,"&lt;&gt;مرفوض",$K$8:$K$5007,"&lt;&gt;نعم")&amp;" مصروف غير مسوى",IF(L305="تمت التسوية",IF(P305=0,"✔ متوازنة وتمت التسوية","✔ تمت التسوية – متبقي "&amp;TEXT(P305,"#,##0")),IF(P305&gt;0,"متبقي "&amp;TEXT(P305,"#,##0"),"✔ متوازنة"))))),IF(R305=0,"⚠ أضف سطر عهدة أولًا",IF(OR(C305="",N(G305)=0),"⚠ أكمل التاريخ والقيمة",IF(S305="","⚠ التاريخ خارج السنة المالية",IF(H305="","⚠ اختر بند الموازنة",IF(I305="مرفوض","✖ مرفوض من المدير",IF(I305&lt;&gt;"موافق","⏳ بانتظار موافقة المدير",IF(K305&lt;&gt;"نعم","⚠ غير مسوى مع الحسابات","✔ معتمد ومسوى")))))))))</f>
        <v/>
      </c>
      <c r="R305">
        <f>N(R304)+IF(A305="عهدة",1,0)</f>
        <v/>
      </c>
      <c r="S305">
        <f>IF(C305="","",IF(AND(C305&gt;=DATE(2026,9,1),C305&lt;=DATE(2027,8,31)),(YEAR(C305)-2026)*12+MONTH(C305)-8,""))</f>
        <v/>
      </c>
      <c r="T305">
        <f>IF(AND(A305="مصروف",R305&gt;0,I305="موافق",S305&lt;&gt;"",H305&lt;&gt;""),N(G305),0)</f>
        <v/>
      </c>
    </row>
    <row r="306">
      <c r="A306" s="19" t="n"/>
      <c r="B306" s="20">
        <f>IF(A306="","",IF(R306=0,"⚠ أضف سطر عهدة أولًا","DMT-"&amp;TEXT(R306,"000")))</f>
        <v/>
      </c>
      <c r="C306" s="21" t="n"/>
      <c r="D306" s="20">
        <f>IF(C306="","",IF(S306="","خارج السنة المالية",INDEX(القوائم!$D$2:$D$13,S306)))</f>
        <v/>
      </c>
      <c r="E306" s="22" t="n"/>
      <c r="F306" s="23" t="n"/>
      <c r="G306" s="23" t="n"/>
      <c r="H306" s="22" t="n"/>
      <c r="I306" s="19" t="n"/>
      <c r="J306" s="21" t="n"/>
      <c r="K306" s="19" t="n"/>
      <c r="L306" s="19" t="n"/>
      <c r="M306" s="21" t="n"/>
      <c r="N306" s="22" t="n"/>
      <c r="O306" s="24">
        <f>IF(A306&lt;&gt;"عهدة","",SUMIFS($G$8:$G$5007,$B$8:$B$5007,B306,$A$8:$A$5007,"مصروف",$I$8:$I$5007,"&lt;&gt;مرفوض"))</f>
        <v/>
      </c>
      <c r="P306" s="25">
        <f>IF(A306&lt;&gt;"عهدة","",N(F306)-O306)</f>
        <v/>
      </c>
      <c r="Q306" s="26">
        <f>IF(A306="","",IF(A306="عهدة",IF(N(F306)=0,"⚠ أدخل قيمة العهدة",IF(P306&lt;0,"⛔ عجز / زيادة مصروفات "&amp;TEXT(-P306,"#,##0"),IF(COUNTIFS($B$8:$B$5007,B306,$A$8:$A$5007,"مصروف",$I$8:$I$5007,"&lt;&gt;مرفوض",$K$8:$K$5007,"&lt;&gt;نعم")&gt;0,"⚠ "&amp;COUNTIFS($B$8:$B$5007,B306,$A$8:$A$5007,"مصروف",$I$8:$I$5007,"&lt;&gt;مرفوض",$K$8:$K$5007,"&lt;&gt;نعم")&amp;" مصروف غير مسوى",IF(L306="تمت التسوية",IF(P306=0,"✔ متوازنة وتمت التسوية","✔ تمت التسوية – متبقي "&amp;TEXT(P306,"#,##0")),IF(P306&gt;0,"متبقي "&amp;TEXT(P306,"#,##0"),"✔ متوازنة"))))),IF(R306=0,"⚠ أضف سطر عهدة أولًا",IF(OR(C306="",N(G306)=0),"⚠ أكمل التاريخ والقيمة",IF(S306="","⚠ التاريخ خارج السنة المالية",IF(H306="","⚠ اختر بند الموازنة",IF(I306="مرفوض","✖ مرفوض من المدير",IF(I306&lt;&gt;"موافق","⏳ بانتظار موافقة المدير",IF(K306&lt;&gt;"نعم","⚠ غير مسوى مع الحسابات","✔ معتمد ومسوى")))))))))</f>
        <v/>
      </c>
      <c r="R306">
        <f>N(R305)+IF(A306="عهدة",1,0)</f>
        <v/>
      </c>
      <c r="S306">
        <f>IF(C306="","",IF(AND(C306&gt;=DATE(2026,9,1),C306&lt;=DATE(2027,8,31)),(YEAR(C306)-2026)*12+MONTH(C306)-8,""))</f>
        <v/>
      </c>
      <c r="T306">
        <f>IF(AND(A306="مصروف",R306&gt;0,I306="موافق",S306&lt;&gt;"",H306&lt;&gt;""),N(G306),0)</f>
        <v/>
      </c>
    </row>
    <row r="307">
      <c r="A307" s="19" t="n"/>
      <c r="B307" s="20">
        <f>IF(A307="","",IF(R307=0,"⚠ أضف سطر عهدة أولًا","DMT-"&amp;TEXT(R307,"000")))</f>
        <v/>
      </c>
      <c r="C307" s="21" t="n"/>
      <c r="D307" s="20">
        <f>IF(C307="","",IF(S307="","خارج السنة المالية",INDEX(القوائم!$D$2:$D$13,S307)))</f>
        <v/>
      </c>
      <c r="E307" s="22" t="n"/>
      <c r="F307" s="23" t="n"/>
      <c r="G307" s="23" t="n"/>
      <c r="H307" s="22" t="n"/>
      <c r="I307" s="19" t="n"/>
      <c r="J307" s="21" t="n"/>
      <c r="K307" s="19" t="n"/>
      <c r="L307" s="19" t="n"/>
      <c r="M307" s="21" t="n"/>
      <c r="N307" s="22" t="n"/>
      <c r="O307" s="24">
        <f>IF(A307&lt;&gt;"عهدة","",SUMIFS($G$8:$G$5007,$B$8:$B$5007,B307,$A$8:$A$5007,"مصروف",$I$8:$I$5007,"&lt;&gt;مرفوض"))</f>
        <v/>
      </c>
      <c r="P307" s="25">
        <f>IF(A307&lt;&gt;"عهدة","",N(F307)-O307)</f>
        <v/>
      </c>
      <c r="Q307" s="26">
        <f>IF(A307="","",IF(A307="عهدة",IF(N(F307)=0,"⚠ أدخل قيمة العهدة",IF(P307&lt;0,"⛔ عجز / زيادة مصروفات "&amp;TEXT(-P307,"#,##0"),IF(COUNTIFS($B$8:$B$5007,B307,$A$8:$A$5007,"مصروف",$I$8:$I$5007,"&lt;&gt;مرفوض",$K$8:$K$5007,"&lt;&gt;نعم")&gt;0,"⚠ "&amp;COUNTIFS($B$8:$B$5007,B307,$A$8:$A$5007,"مصروف",$I$8:$I$5007,"&lt;&gt;مرفوض",$K$8:$K$5007,"&lt;&gt;نعم")&amp;" مصروف غير مسوى",IF(L307="تمت التسوية",IF(P307=0,"✔ متوازنة وتمت التسوية","✔ تمت التسوية – متبقي "&amp;TEXT(P307,"#,##0")),IF(P307&gt;0,"متبقي "&amp;TEXT(P307,"#,##0"),"✔ متوازنة"))))),IF(R307=0,"⚠ أضف سطر عهدة أولًا",IF(OR(C307="",N(G307)=0),"⚠ أكمل التاريخ والقيمة",IF(S307="","⚠ التاريخ خارج السنة المالية",IF(H307="","⚠ اختر بند الموازنة",IF(I307="مرفوض","✖ مرفوض من المدير",IF(I307&lt;&gt;"موافق","⏳ بانتظار موافقة المدير",IF(K307&lt;&gt;"نعم","⚠ غير مسوى مع الحسابات","✔ معتمد ومسوى")))))))))</f>
        <v/>
      </c>
      <c r="R307">
        <f>N(R306)+IF(A307="عهدة",1,0)</f>
        <v/>
      </c>
      <c r="S307">
        <f>IF(C307="","",IF(AND(C307&gt;=DATE(2026,9,1),C307&lt;=DATE(2027,8,31)),(YEAR(C307)-2026)*12+MONTH(C307)-8,""))</f>
        <v/>
      </c>
      <c r="T307">
        <f>IF(AND(A307="مصروف",R307&gt;0,I307="موافق",S307&lt;&gt;"",H307&lt;&gt;""),N(G307),0)</f>
        <v/>
      </c>
    </row>
    <row r="308">
      <c r="A308" s="19" t="n"/>
      <c r="B308" s="20">
        <f>IF(A308="","",IF(R308=0,"⚠ أضف سطر عهدة أولًا","DMT-"&amp;TEXT(R308,"000")))</f>
        <v/>
      </c>
      <c r="C308" s="21" t="n"/>
      <c r="D308" s="20">
        <f>IF(C308="","",IF(S308="","خارج السنة المالية",INDEX(القوائم!$D$2:$D$13,S308)))</f>
        <v/>
      </c>
      <c r="E308" s="22" t="n"/>
      <c r="F308" s="23" t="n"/>
      <c r="G308" s="23" t="n"/>
      <c r="H308" s="22" t="n"/>
      <c r="I308" s="19" t="n"/>
      <c r="J308" s="21" t="n"/>
      <c r="K308" s="19" t="n"/>
      <c r="L308" s="19" t="n"/>
      <c r="M308" s="21" t="n"/>
      <c r="N308" s="22" t="n"/>
      <c r="O308" s="24">
        <f>IF(A308&lt;&gt;"عهدة","",SUMIFS($G$8:$G$5007,$B$8:$B$5007,B308,$A$8:$A$5007,"مصروف",$I$8:$I$5007,"&lt;&gt;مرفوض"))</f>
        <v/>
      </c>
      <c r="P308" s="25">
        <f>IF(A308&lt;&gt;"عهدة","",N(F308)-O308)</f>
        <v/>
      </c>
      <c r="Q308" s="26">
        <f>IF(A308="","",IF(A308="عهدة",IF(N(F308)=0,"⚠ أدخل قيمة العهدة",IF(P308&lt;0,"⛔ عجز / زيادة مصروفات "&amp;TEXT(-P308,"#,##0"),IF(COUNTIFS($B$8:$B$5007,B308,$A$8:$A$5007,"مصروف",$I$8:$I$5007,"&lt;&gt;مرفوض",$K$8:$K$5007,"&lt;&gt;نعم")&gt;0,"⚠ "&amp;COUNTIFS($B$8:$B$5007,B308,$A$8:$A$5007,"مصروف",$I$8:$I$5007,"&lt;&gt;مرفوض",$K$8:$K$5007,"&lt;&gt;نعم")&amp;" مصروف غير مسوى",IF(L308="تمت التسوية",IF(P308=0,"✔ متوازنة وتمت التسوية","✔ تمت التسوية – متبقي "&amp;TEXT(P308,"#,##0")),IF(P308&gt;0,"متبقي "&amp;TEXT(P308,"#,##0"),"✔ متوازنة"))))),IF(R308=0,"⚠ أضف سطر عهدة أولًا",IF(OR(C308="",N(G308)=0),"⚠ أكمل التاريخ والقيمة",IF(S308="","⚠ التاريخ خارج السنة المالية",IF(H308="","⚠ اختر بند الموازنة",IF(I308="مرفوض","✖ مرفوض من المدير",IF(I308&lt;&gt;"موافق","⏳ بانتظار موافقة المدير",IF(K308&lt;&gt;"نعم","⚠ غير مسوى مع الحسابات","✔ معتمد ومسوى")))))))))</f>
        <v/>
      </c>
      <c r="R308">
        <f>N(R307)+IF(A308="عهدة",1,0)</f>
        <v/>
      </c>
      <c r="S308">
        <f>IF(C308="","",IF(AND(C308&gt;=DATE(2026,9,1),C308&lt;=DATE(2027,8,31)),(YEAR(C308)-2026)*12+MONTH(C308)-8,""))</f>
        <v/>
      </c>
      <c r="T308">
        <f>IF(AND(A308="مصروف",R308&gt;0,I308="موافق",S308&lt;&gt;"",H308&lt;&gt;""),N(G308),0)</f>
        <v/>
      </c>
    </row>
    <row r="309">
      <c r="A309" s="19" t="n"/>
      <c r="B309" s="20">
        <f>IF(A309="","",IF(R309=0,"⚠ أضف سطر عهدة أولًا","DMT-"&amp;TEXT(R309,"000")))</f>
        <v/>
      </c>
      <c r="C309" s="21" t="n"/>
      <c r="D309" s="20">
        <f>IF(C309="","",IF(S309="","خارج السنة المالية",INDEX(القوائم!$D$2:$D$13,S309)))</f>
        <v/>
      </c>
      <c r="E309" s="22" t="n"/>
      <c r="F309" s="23" t="n"/>
      <c r="G309" s="23" t="n"/>
      <c r="H309" s="22" t="n"/>
      <c r="I309" s="19" t="n"/>
      <c r="J309" s="21" t="n"/>
      <c r="K309" s="19" t="n"/>
      <c r="L309" s="19" t="n"/>
      <c r="M309" s="21" t="n"/>
      <c r="N309" s="22" t="n"/>
      <c r="O309" s="24">
        <f>IF(A309&lt;&gt;"عهدة","",SUMIFS($G$8:$G$5007,$B$8:$B$5007,B309,$A$8:$A$5007,"مصروف",$I$8:$I$5007,"&lt;&gt;مرفوض"))</f>
        <v/>
      </c>
      <c r="P309" s="25">
        <f>IF(A309&lt;&gt;"عهدة","",N(F309)-O309)</f>
        <v/>
      </c>
      <c r="Q309" s="26">
        <f>IF(A309="","",IF(A309="عهدة",IF(N(F309)=0,"⚠ أدخل قيمة العهدة",IF(P309&lt;0,"⛔ عجز / زيادة مصروفات "&amp;TEXT(-P309,"#,##0"),IF(COUNTIFS($B$8:$B$5007,B309,$A$8:$A$5007,"مصروف",$I$8:$I$5007,"&lt;&gt;مرفوض",$K$8:$K$5007,"&lt;&gt;نعم")&gt;0,"⚠ "&amp;COUNTIFS($B$8:$B$5007,B309,$A$8:$A$5007,"مصروف",$I$8:$I$5007,"&lt;&gt;مرفوض",$K$8:$K$5007,"&lt;&gt;نعم")&amp;" مصروف غير مسوى",IF(L309="تمت التسوية",IF(P309=0,"✔ متوازنة وتمت التسوية","✔ تمت التسوية – متبقي "&amp;TEXT(P309,"#,##0")),IF(P309&gt;0,"متبقي "&amp;TEXT(P309,"#,##0"),"✔ متوازنة"))))),IF(R309=0,"⚠ أضف سطر عهدة أولًا",IF(OR(C309="",N(G309)=0),"⚠ أكمل التاريخ والقيمة",IF(S309="","⚠ التاريخ خارج السنة المالية",IF(H309="","⚠ اختر بند الموازنة",IF(I309="مرفوض","✖ مرفوض من المدير",IF(I309&lt;&gt;"موافق","⏳ بانتظار موافقة المدير",IF(K309&lt;&gt;"نعم","⚠ غير مسوى مع الحسابات","✔ معتمد ومسوى")))))))))</f>
        <v/>
      </c>
      <c r="R309">
        <f>N(R308)+IF(A309="عهدة",1,0)</f>
        <v/>
      </c>
      <c r="S309">
        <f>IF(C309="","",IF(AND(C309&gt;=DATE(2026,9,1),C309&lt;=DATE(2027,8,31)),(YEAR(C309)-2026)*12+MONTH(C309)-8,""))</f>
        <v/>
      </c>
      <c r="T309">
        <f>IF(AND(A309="مصروف",R309&gt;0,I309="موافق",S309&lt;&gt;"",H309&lt;&gt;""),N(G309),0)</f>
        <v/>
      </c>
    </row>
    <row r="310">
      <c r="A310" s="19" t="n"/>
      <c r="B310" s="20">
        <f>IF(A310="","",IF(R310=0,"⚠ أضف سطر عهدة أولًا","DMT-"&amp;TEXT(R310,"000")))</f>
        <v/>
      </c>
      <c r="C310" s="21" t="n"/>
      <c r="D310" s="20">
        <f>IF(C310="","",IF(S310="","خارج السنة المالية",INDEX(القوائم!$D$2:$D$13,S310)))</f>
        <v/>
      </c>
      <c r="E310" s="22" t="n"/>
      <c r="F310" s="23" t="n"/>
      <c r="G310" s="23" t="n"/>
      <c r="H310" s="22" t="n"/>
      <c r="I310" s="19" t="n"/>
      <c r="J310" s="21" t="n"/>
      <c r="K310" s="19" t="n"/>
      <c r="L310" s="19" t="n"/>
      <c r="M310" s="21" t="n"/>
      <c r="N310" s="22" t="n"/>
      <c r="O310" s="24">
        <f>IF(A310&lt;&gt;"عهدة","",SUMIFS($G$8:$G$5007,$B$8:$B$5007,B310,$A$8:$A$5007,"مصروف",$I$8:$I$5007,"&lt;&gt;مرفوض"))</f>
        <v/>
      </c>
      <c r="P310" s="25">
        <f>IF(A310&lt;&gt;"عهدة","",N(F310)-O310)</f>
        <v/>
      </c>
      <c r="Q310" s="26">
        <f>IF(A310="","",IF(A310="عهدة",IF(N(F310)=0,"⚠ أدخل قيمة العهدة",IF(P310&lt;0,"⛔ عجز / زيادة مصروفات "&amp;TEXT(-P310,"#,##0"),IF(COUNTIFS($B$8:$B$5007,B310,$A$8:$A$5007,"مصروف",$I$8:$I$5007,"&lt;&gt;مرفوض",$K$8:$K$5007,"&lt;&gt;نعم")&gt;0,"⚠ "&amp;COUNTIFS($B$8:$B$5007,B310,$A$8:$A$5007,"مصروف",$I$8:$I$5007,"&lt;&gt;مرفوض",$K$8:$K$5007,"&lt;&gt;نعم")&amp;" مصروف غير مسوى",IF(L310="تمت التسوية",IF(P310=0,"✔ متوازنة وتمت التسوية","✔ تمت التسوية – متبقي "&amp;TEXT(P310,"#,##0")),IF(P310&gt;0,"متبقي "&amp;TEXT(P310,"#,##0"),"✔ متوازنة"))))),IF(R310=0,"⚠ أضف سطر عهدة أولًا",IF(OR(C310="",N(G310)=0),"⚠ أكمل التاريخ والقيمة",IF(S310="","⚠ التاريخ خارج السنة المالية",IF(H310="","⚠ اختر بند الموازنة",IF(I310="مرفوض","✖ مرفوض من المدير",IF(I310&lt;&gt;"موافق","⏳ بانتظار موافقة المدير",IF(K310&lt;&gt;"نعم","⚠ غير مسوى مع الحسابات","✔ معتمد ومسوى")))))))))</f>
        <v/>
      </c>
      <c r="R310">
        <f>N(R309)+IF(A310="عهدة",1,0)</f>
        <v/>
      </c>
      <c r="S310">
        <f>IF(C310="","",IF(AND(C310&gt;=DATE(2026,9,1),C310&lt;=DATE(2027,8,31)),(YEAR(C310)-2026)*12+MONTH(C310)-8,""))</f>
        <v/>
      </c>
      <c r="T310">
        <f>IF(AND(A310="مصروف",R310&gt;0,I310="موافق",S310&lt;&gt;"",H310&lt;&gt;""),N(G310),0)</f>
        <v/>
      </c>
    </row>
    <row r="311">
      <c r="A311" s="19" t="n"/>
      <c r="B311" s="20">
        <f>IF(A311="","",IF(R311=0,"⚠ أضف سطر عهدة أولًا","DMT-"&amp;TEXT(R311,"000")))</f>
        <v/>
      </c>
      <c r="C311" s="21" t="n"/>
      <c r="D311" s="20">
        <f>IF(C311="","",IF(S311="","خارج السنة المالية",INDEX(القوائم!$D$2:$D$13,S311)))</f>
        <v/>
      </c>
      <c r="E311" s="22" t="n"/>
      <c r="F311" s="23" t="n"/>
      <c r="G311" s="23" t="n"/>
      <c r="H311" s="22" t="n"/>
      <c r="I311" s="19" t="n"/>
      <c r="J311" s="21" t="n"/>
      <c r="K311" s="19" t="n"/>
      <c r="L311" s="19" t="n"/>
      <c r="M311" s="21" t="n"/>
      <c r="N311" s="22" t="n"/>
      <c r="O311" s="24">
        <f>IF(A311&lt;&gt;"عهدة","",SUMIFS($G$8:$G$5007,$B$8:$B$5007,B311,$A$8:$A$5007,"مصروف",$I$8:$I$5007,"&lt;&gt;مرفوض"))</f>
        <v/>
      </c>
      <c r="P311" s="25">
        <f>IF(A311&lt;&gt;"عهدة","",N(F311)-O311)</f>
        <v/>
      </c>
      <c r="Q311" s="26">
        <f>IF(A311="","",IF(A311="عهدة",IF(N(F311)=0,"⚠ أدخل قيمة العهدة",IF(P311&lt;0,"⛔ عجز / زيادة مصروفات "&amp;TEXT(-P311,"#,##0"),IF(COUNTIFS($B$8:$B$5007,B311,$A$8:$A$5007,"مصروف",$I$8:$I$5007,"&lt;&gt;مرفوض",$K$8:$K$5007,"&lt;&gt;نعم")&gt;0,"⚠ "&amp;COUNTIFS($B$8:$B$5007,B311,$A$8:$A$5007,"مصروف",$I$8:$I$5007,"&lt;&gt;مرفوض",$K$8:$K$5007,"&lt;&gt;نعم")&amp;" مصروف غير مسوى",IF(L311="تمت التسوية",IF(P311=0,"✔ متوازنة وتمت التسوية","✔ تمت التسوية – متبقي "&amp;TEXT(P311,"#,##0")),IF(P311&gt;0,"متبقي "&amp;TEXT(P311,"#,##0"),"✔ متوازنة"))))),IF(R311=0,"⚠ أضف سطر عهدة أولًا",IF(OR(C311="",N(G311)=0),"⚠ أكمل التاريخ والقيمة",IF(S311="","⚠ التاريخ خارج السنة المالية",IF(H311="","⚠ اختر بند الموازنة",IF(I311="مرفوض","✖ مرفوض من المدير",IF(I311&lt;&gt;"موافق","⏳ بانتظار موافقة المدير",IF(K311&lt;&gt;"نعم","⚠ غير مسوى مع الحسابات","✔ معتمد ومسوى")))))))))</f>
        <v/>
      </c>
      <c r="R311">
        <f>N(R310)+IF(A311="عهدة",1,0)</f>
        <v/>
      </c>
      <c r="S311">
        <f>IF(C311="","",IF(AND(C311&gt;=DATE(2026,9,1),C311&lt;=DATE(2027,8,31)),(YEAR(C311)-2026)*12+MONTH(C311)-8,""))</f>
        <v/>
      </c>
      <c r="T311">
        <f>IF(AND(A311="مصروف",R311&gt;0,I311="موافق",S311&lt;&gt;"",H311&lt;&gt;""),N(G311),0)</f>
        <v/>
      </c>
    </row>
    <row r="312">
      <c r="A312" s="19" t="n"/>
      <c r="B312" s="20">
        <f>IF(A312="","",IF(R312=0,"⚠ أضف سطر عهدة أولًا","DMT-"&amp;TEXT(R312,"000")))</f>
        <v/>
      </c>
      <c r="C312" s="21" t="n"/>
      <c r="D312" s="20">
        <f>IF(C312="","",IF(S312="","خارج السنة المالية",INDEX(القوائم!$D$2:$D$13,S312)))</f>
        <v/>
      </c>
      <c r="E312" s="22" t="n"/>
      <c r="F312" s="23" t="n"/>
      <c r="G312" s="23" t="n"/>
      <c r="H312" s="22" t="n"/>
      <c r="I312" s="19" t="n"/>
      <c r="J312" s="21" t="n"/>
      <c r="K312" s="19" t="n"/>
      <c r="L312" s="19" t="n"/>
      <c r="M312" s="21" t="n"/>
      <c r="N312" s="22" t="n"/>
      <c r="O312" s="24">
        <f>IF(A312&lt;&gt;"عهدة","",SUMIFS($G$8:$G$5007,$B$8:$B$5007,B312,$A$8:$A$5007,"مصروف",$I$8:$I$5007,"&lt;&gt;مرفوض"))</f>
        <v/>
      </c>
      <c r="P312" s="25">
        <f>IF(A312&lt;&gt;"عهدة","",N(F312)-O312)</f>
        <v/>
      </c>
      <c r="Q312" s="26">
        <f>IF(A312="","",IF(A312="عهدة",IF(N(F312)=0,"⚠ أدخل قيمة العهدة",IF(P312&lt;0,"⛔ عجز / زيادة مصروفات "&amp;TEXT(-P312,"#,##0"),IF(COUNTIFS($B$8:$B$5007,B312,$A$8:$A$5007,"مصروف",$I$8:$I$5007,"&lt;&gt;مرفوض",$K$8:$K$5007,"&lt;&gt;نعم")&gt;0,"⚠ "&amp;COUNTIFS($B$8:$B$5007,B312,$A$8:$A$5007,"مصروف",$I$8:$I$5007,"&lt;&gt;مرفوض",$K$8:$K$5007,"&lt;&gt;نعم")&amp;" مصروف غير مسوى",IF(L312="تمت التسوية",IF(P312=0,"✔ متوازنة وتمت التسوية","✔ تمت التسوية – متبقي "&amp;TEXT(P312,"#,##0")),IF(P312&gt;0,"متبقي "&amp;TEXT(P312,"#,##0"),"✔ متوازنة"))))),IF(R312=0,"⚠ أضف سطر عهدة أولًا",IF(OR(C312="",N(G312)=0),"⚠ أكمل التاريخ والقيمة",IF(S312="","⚠ التاريخ خارج السنة المالية",IF(H312="","⚠ اختر بند الموازنة",IF(I312="مرفوض","✖ مرفوض من المدير",IF(I312&lt;&gt;"موافق","⏳ بانتظار موافقة المدير",IF(K312&lt;&gt;"نعم","⚠ غير مسوى مع الحسابات","✔ معتمد ومسوى")))))))))</f>
        <v/>
      </c>
      <c r="R312">
        <f>N(R311)+IF(A312="عهدة",1,0)</f>
        <v/>
      </c>
      <c r="S312">
        <f>IF(C312="","",IF(AND(C312&gt;=DATE(2026,9,1),C312&lt;=DATE(2027,8,31)),(YEAR(C312)-2026)*12+MONTH(C312)-8,""))</f>
        <v/>
      </c>
      <c r="T312">
        <f>IF(AND(A312="مصروف",R312&gt;0,I312="موافق",S312&lt;&gt;"",H312&lt;&gt;""),N(G312),0)</f>
        <v/>
      </c>
    </row>
    <row r="313">
      <c r="A313" s="19" t="n"/>
      <c r="B313" s="20">
        <f>IF(A313="","",IF(R313=0,"⚠ أضف سطر عهدة أولًا","DMT-"&amp;TEXT(R313,"000")))</f>
        <v/>
      </c>
      <c r="C313" s="21" t="n"/>
      <c r="D313" s="20">
        <f>IF(C313="","",IF(S313="","خارج السنة المالية",INDEX(القوائم!$D$2:$D$13,S313)))</f>
        <v/>
      </c>
      <c r="E313" s="22" t="n"/>
      <c r="F313" s="23" t="n"/>
      <c r="G313" s="23" t="n"/>
      <c r="H313" s="22" t="n"/>
      <c r="I313" s="19" t="n"/>
      <c r="J313" s="21" t="n"/>
      <c r="K313" s="19" t="n"/>
      <c r="L313" s="19" t="n"/>
      <c r="M313" s="21" t="n"/>
      <c r="N313" s="22" t="n"/>
      <c r="O313" s="24">
        <f>IF(A313&lt;&gt;"عهدة","",SUMIFS($G$8:$G$5007,$B$8:$B$5007,B313,$A$8:$A$5007,"مصروف",$I$8:$I$5007,"&lt;&gt;مرفوض"))</f>
        <v/>
      </c>
      <c r="P313" s="25">
        <f>IF(A313&lt;&gt;"عهدة","",N(F313)-O313)</f>
        <v/>
      </c>
      <c r="Q313" s="26">
        <f>IF(A313="","",IF(A313="عهدة",IF(N(F313)=0,"⚠ أدخل قيمة العهدة",IF(P313&lt;0,"⛔ عجز / زيادة مصروفات "&amp;TEXT(-P313,"#,##0"),IF(COUNTIFS($B$8:$B$5007,B313,$A$8:$A$5007,"مصروف",$I$8:$I$5007,"&lt;&gt;مرفوض",$K$8:$K$5007,"&lt;&gt;نعم")&gt;0,"⚠ "&amp;COUNTIFS($B$8:$B$5007,B313,$A$8:$A$5007,"مصروف",$I$8:$I$5007,"&lt;&gt;مرفوض",$K$8:$K$5007,"&lt;&gt;نعم")&amp;" مصروف غير مسوى",IF(L313="تمت التسوية",IF(P313=0,"✔ متوازنة وتمت التسوية","✔ تمت التسوية – متبقي "&amp;TEXT(P313,"#,##0")),IF(P313&gt;0,"متبقي "&amp;TEXT(P313,"#,##0"),"✔ متوازنة"))))),IF(R313=0,"⚠ أضف سطر عهدة أولًا",IF(OR(C313="",N(G313)=0),"⚠ أكمل التاريخ والقيمة",IF(S313="","⚠ التاريخ خارج السنة المالية",IF(H313="","⚠ اختر بند الموازنة",IF(I313="مرفوض","✖ مرفوض من المدير",IF(I313&lt;&gt;"موافق","⏳ بانتظار موافقة المدير",IF(K313&lt;&gt;"نعم","⚠ غير مسوى مع الحسابات","✔ معتمد ومسوى")))))))))</f>
        <v/>
      </c>
      <c r="R313">
        <f>N(R312)+IF(A313="عهدة",1,0)</f>
        <v/>
      </c>
      <c r="S313">
        <f>IF(C313="","",IF(AND(C313&gt;=DATE(2026,9,1),C313&lt;=DATE(2027,8,31)),(YEAR(C313)-2026)*12+MONTH(C313)-8,""))</f>
        <v/>
      </c>
      <c r="T313">
        <f>IF(AND(A313="مصروف",R313&gt;0,I313="موافق",S313&lt;&gt;"",H313&lt;&gt;""),N(G313),0)</f>
        <v/>
      </c>
    </row>
    <row r="314">
      <c r="A314" s="19" t="n"/>
      <c r="B314" s="20">
        <f>IF(A314="","",IF(R314=0,"⚠ أضف سطر عهدة أولًا","DMT-"&amp;TEXT(R314,"000")))</f>
        <v/>
      </c>
      <c r="C314" s="21" t="n"/>
      <c r="D314" s="20">
        <f>IF(C314="","",IF(S314="","خارج السنة المالية",INDEX(القوائم!$D$2:$D$13,S314)))</f>
        <v/>
      </c>
      <c r="E314" s="22" t="n"/>
      <c r="F314" s="23" t="n"/>
      <c r="G314" s="23" t="n"/>
      <c r="H314" s="22" t="n"/>
      <c r="I314" s="19" t="n"/>
      <c r="J314" s="21" t="n"/>
      <c r="K314" s="19" t="n"/>
      <c r="L314" s="19" t="n"/>
      <c r="M314" s="21" t="n"/>
      <c r="N314" s="22" t="n"/>
      <c r="O314" s="24">
        <f>IF(A314&lt;&gt;"عهدة","",SUMIFS($G$8:$G$5007,$B$8:$B$5007,B314,$A$8:$A$5007,"مصروف",$I$8:$I$5007,"&lt;&gt;مرفوض"))</f>
        <v/>
      </c>
      <c r="P314" s="25">
        <f>IF(A314&lt;&gt;"عهدة","",N(F314)-O314)</f>
        <v/>
      </c>
      <c r="Q314" s="26">
        <f>IF(A314="","",IF(A314="عهدة",IF(N(F314)=0,"⚠ أدخل قيمة العهدة",IF(P314&lt;0,"⛔ عجز / زيادة مصروفات "&amp;TEXT(-P314,"#,##0"),IF(COUNTIFS($B$8:$B$5007,B314,$A$8:$A$5007,"مصروف",$I$8:$I$5007,"&lt;&gt;مرفوض",$K$8:$K$5007,"&lt;&gt;نعم")&gt;0,"⚠ "&amp;COUNTIFS($B$8:$B$5007,B314,$A$8:$A$5007,"مصروف",$I$8:$I$5007,"&lt;&gt;مرفوض",$K$8:$K$5007,"&lt;&gt;نعم")&amp;" مصروف غير مسوى",IF(L314="تمت التسوية",IF(P314=0,"✔ متوازنة وتمت التسوية","✔ تمت التسوية – متبقي "&amp;TEXT(P314,"#,##0")),IF(P314&gt;0,"متبقي "&amp;TEXT(P314,"#,##0"),"✔ متوازنة"))))),IF(R314=0,"⚠ أضف سطر عهدة أولًا",IF(OR(C314="",N(G314)=0),"⚠ أكمل التاريخ والقيمة",IF(S314="","⚠ التاريخ خارج السنة المالية",IF(H314="","⚠ اختر بند الموازنة",IF(I314="مرفوض","✖ مرفوض من المدير",IF(I314&lt;&gt;"موافق","⏳ بانتظار موافقة المدير",IF(K314&lt;&gt;"نعم","⚠ غير مسوى مع الحسابات","✔ معتمد ومسوى")))))))))</f>
        <v/>
      </c>
      <c r="R314">
        <f>N(R313)+IF(A314="عهدة",1,0)</f>
        <v/>
      </c>
      <c r="S314">
        <f>IF(C314="","",IF(AND(C314&gt;=DATE(2026,9,1),C314&lt;=DATE(2027,8,31)),(YEAR(C314)-2026)*12+MONTH(C314)-8,""))</f>
        <v/>
      </c>
      <c r="T314">
        <f>IF(AND(A314="مصروف",R314&gt;0,I314="موافق",S314&lt;&gt;"",H314&lt;&gt;""),N(G314),0)</f>
        <v/>
      </c>
    </row>
    <row r="315">
      <c r="A315" s="19" t="n"/>
      <c r="B315" s="20">
        <f>IF(A315="","",IF(R315=0,"⚠ أضف سطر عهدة أولًا","DMT-"&amp;TEXT(R315,"000")))</f>
        <v/>
      </c>
      <c r="C315" s="21" t="n"/>
      <c r="D315" s="20">
        <f>IF(C315="","",IF(S315="","خارج السنة المالية",INDEX(القوائم!$D$2:$D$13,S315)))</f>
        <v/>
      </c>
      <c r="E315" s="22" t="n"/>
      <c r="F315" s="23" t="n"/>
      <c r="G315" s="23" t="n"/>
      <c r="H315" s="22" t="n"/>
      <c r="I315" s="19" t="n"/>
      <c r="J315" s="21" t="n"/>
      <c r="K315" s="19" t="n"/>
      <c r="L315" s="19" t="n"/>
      <c r="M315" s="21" t="n"/>
      <c r="N315" s="22" t="n"/>
      <c r="O315" s="24">
        <f>IF(A315&lt;&gt;"عهدة","",SUMIFS($G$8:$G$5007,$B$8:$B$5007,B315,$A$8:$A$5007,"مصروف",$I$8:$I$5007,"&lt;&gt;مرفوض"))</f>
        <v/>
      </c>
      <c r="P315" s="25">
        <f>IF(A315&lt;&gt;"عهدة","",N(F315)-O315)</f>
        <v/>
      </c>
      <c r="Q315" s="26">
        <f>IF(A315="","",IF(A315="عهدة",IF(N(F315)=0,"⚠ أدخل قيمة العهدة",IF(P315&lt;0,"⛔ عجز / زيادة مصروفات "&amp;TEXT(-P315,"#,##0"),IF(COUNTIFS($B$8:$B$5007,B315,$A$8:$A$5007,"مصروف",$I$8:$I$5007,"&lt;&gt;مرفوض",$K$8:$K$5007,"&lt;&gt;نعم")&gt;0,"⚠ "&amp;COUNTIFS($B$8:$B$5007,B315,$A$8:$A$5007,"مصروف",$I$8:$I$5007,"&lt;&gt;مرفوض",$K$8:$K$5007,"&lt;&gt;نعم")&amp;" مصروف غير مسوى",IF(L315="تمت التسوية",IF(P315=0,"✔ متوازنة وتمت التسوية","✔ تمت التسوية – متبقي "&amp;TEXT(P315,"#,##0")),IF(P315&gt;0,"متبقي "&amp;TEXT(P315,"#,##0"),"✔ متوازنة"))))),IF(R315=0,"⚠ أضف سطر عهدة أولًا",IF(OR(C315="",N(G315)=0),"⚠ أكمل التاريخ والقيمة",IF(S315="","⚠ التاريخ خارج السنة المالية",IF(H315="","⚠ اختر بند الموازنة",IF(I315="مرفوض","✖ مرفوض من المدير",IF(I315&lt;&gt;"موافق","⏳ بانتظار موافقة المدير",IF(K315&lt;&gt;"نعم","⚠ غير مسوى مع الحسابات","✔ معتمد ومسوى")))))))))</f>
        <v/>
      </c>
      <c r="R315">
        <f>N(R314)+IF(A315="عهدة",1,0)</f>
        <v/>
      </c>
      <c r="S315">
        <f>IF(C315="","",IF(AND(C315&gt;=DATE(2026,9,1),C315&lt;=DATE(2027,8,31)),(YEAR(C315)-2026)*12+MONTH(C315)-8,""))</f>
        <v/>
      </c>
      <c r="T315">
        <f>IF(AND(A315="مصروف",R315&gt;0,I315="موافق",S315&lt;&gt;"",H315&lt;&gt;""),N(G315),0)</f>
        <v/>
      </c>
    </row>
    <row r="316">
      <c r="A316" s="19" t="n"/>
      <c r="B316" s="20">
        <f>IF(A316="","",IF(R316=0,"⚠ أضف سطر عهدة أولًا","DMT-"&amp;TEXT(R316,"000")))</f>
        <v/>
      </c>
      <c r="C316" s="21" t="n"/>
      <c r="D316" s="20">
        <f>IF(C316="","",IF(S316="","خارج السنة المالية",INDEX(القوائم!$D$2:$D$13,S316)))</f>
        <v/>
      </c>
      <c r="E316" s="22" t="n"/>
      <c r="F316" s="23" t="n"/>
      <c r="G316" s="23" t="n"/>
      <c r="H316" s="22" t="n"/>
      <c r="I316" s="19" t="n"/>
      <c r="J316" s="21" t="n"/>
      <c r="K316" s="19" t="n"/>
      <c r="L316" s="19" t="n"/>
      <c r="M316" s="21" t="n"/>
      <c r="N316" s="22" t="n"/>
      <c r="O316" s="24">
        <f>IF(A316&lt;&gt;"عهدة","",SUMIFS($G$8:$G$5007,$B$8:$B$5007,B316,$A$8:$A$5007,"مصروف",$I$8:$I$5007,"&lt;&gt;مرفوض"))</f>
        <v/>
      </c>
      <c r="P316" s="25">
        <f>IF(A316&lt;&gt;"عهدة","",N(F316)-O316)</f>
        <v/>
      </c>
      <c r="Q316" s="26">
        <f>IF(A316="","",IF(A316="عهدة",IF(N(F316)=0,"⚠ أدخل قيمة العهدة",IF(P316&lt;0,"⛔ عجز / زيادة مصروفات "&amp;TEXT(-P316,"#,##0"),IF(COUNTIFS($B$8:$B$5007,B316,$A$8:$A$5007,"مصروف",$I$8:$I$5007,"&lt;&gt;مرفوض",$K$8:$K$5007,"&lt;&gt;نعم")&gt;0,"⚠ "&amp;COUNTIFS($B$8:$B$5007,B316,$A$8:$A$5007,"مصروف",$I$8:$I$5007,"&lt;&gt;مرفوض",$K$8:$K$5007,"&lt;&gt;نعم")&amp;" مصروف غير مسوى",IF(L316="تمت التسوية",IF(P316=0,"✔ متوازنة وتمت التسوية","✔ تمت التسوية – متبقي "&amp;TEXT(P316,"#,##0")),IF(P316&gt;0,"متبقي "&amp;TEXT(P316,"#,##0"),"✔ متوازنة"))))),IF(R316=0,"⚠ أضف سطر عهدة أولًا",IF(OR(C316="",N(G316)=0),"⚠ أكمل التاريخ والقيمة",IF(S316="","⚠ التاريخ خارج السنة المالية",IF(H316="","⚠ اختر بند الموازنة",IF(I316="مرفوض","✖ مرفوض من المدير",IF(I316&lt;&gt;"موافق","⏳ بانتظار موافقة المدير",IF(K316&lt;&gt;"نعم","⚠ غير مسوى مع الحسابات","✔ معتمد ومسوى")))))))))</f>
        <v/>
      </c>
      <c r="R316">
        <f>N(R315)+IF(A316="عهدة",1,0)</f>
        <v/>
      </c>
      <c r="S316">
        <f>IF(C316="","",IF(AND(C316&gt;=DATE(2026,9,1),C316&lt;=DATE(2027,8,31)),(YEAR(C316)-2026)*12+MONTH(C316)-8,""))</f>
        <v/>
      </c>
      <c r="T316">
        <f>IF(AND(A316="مصروف",R316&gt;0,I316="موافق",S316&lt;&gt;"",H316&lt;&gt;""),N(G316),0)</f>
        <v/>
      </c>
    </row>
    <row r="317">
      <c r="A317" s="19" t="n"/>
      <c r="B317" s="20">
        <f>IF(A317="","",IF(R317=0,"⚠ أضف سطر عهدة أولًا","DMT-"&amp;TEXT(R317,"000")))</f>
        <v/>
      </c>
      <c r="C317" s="21" t="n"/>
      <c r="D317" s="20">
        <f>IF(C317="","",IF(S317="","خارج السنة المالية",INDEX(القوائم!$D$2:$D$13,S317)))</f>
        <v/>
      </c>
      <c r="E317" s="22" t="n"/>
      <c r="F317" s="23" t="n"/>
      <c r="G317" s="23" t="n"/>
      <c r="H317" s="22" t="n"/>
      <c r="I317" s="19" t="n"/>
      <c r="J317" s="21" t="n"/>
      <c r="K317" s="19" t="n"/>
      <c r="L317" s="19" t="n"/>
      <c r="M317" s="21" t="n"/>
      <c r="N317" s="22" t="n"/>
      <c r="O317" s="24">
        <f>IF(A317&lt;&gt;"عهدة","",SUMIFS($G$8:$G$5007,$B$8:$B$5007,B317,$A$8:$A$5007,"مصروف",$I$8:$I$5007,"&lt;&gt;مرفوض"))</f>
        <v/>
      </c>
      <c r="P317" s="25">
        <f>IF(A317&lt;&gt;"عهدة","",N(F317)-O317)</f>
        <v/>
      </c>
      <c r="Q317" s="26">
        <f>IF(A317="","",IF(A317="عهدة",IF(N(F317)=0,"⚠ أدخل قيمة العهدة",IF(P317&lt;0,"⛔ عجز / زيادة مصروفات "&amp;TEXT(-P317,"#,##0"),IF(COUNTIFS($B$8:$B$5007,B317,$A$8:$A$5007,"مصروف",$I$8:$I$5007,"&lt;&gt;مرفوض",$K$8:$K$5007,"&lt;&gt;نعم")&gt;0,"⚠ "&amp;COUNTIFS($B$8:$B$5007,B317,$A$8:$A$5007,"مصروف",$I$8:$I$5007,"&lt;&gt;مرفوض",$K$8:$K$5007,"&lt;&gt;نعم")&amp;" مصروف غير مسوى",IF(L317="تمت التسوية",IF(P317=0,"✔ متوازنة وتمت التسوية","✔ تمت التسوية – متبقي "&amp;TEXT(P317,"#,##0")),IF(P317&gt;0,"متبقي "&amp;TEXT(P317,"#,##0"),"✔ متوازنة"))))),IF(R317=0,"⚠ أضف سطر عهدة أولًا",IF(OR(C317="",N(G317)=0),"⚠ أكمل التاريخ والقيمة",IF(S317="","⚠ التاريخ خارج السنة المالية",IF(H317="","⚠ اختر بند الموازنة",IF(I317="مرفوض","✖ مرفوض من المدير",IF(I317&lt;&gt;"موافق","⏳ بانتظار موافقة المدير",IF(K317&lt;&gt;"نعم","⚠ غير مسوى مع الحسابات","✔ معتمد ومسوى")))))))))</f>
        <v/>
      </c>
      <c r="R317">
        <f>N(R316)+IF(A317="عهدة",1,0)</f>
        <v/>
      </c>
      <c r="S317">
        <f>IF(C317="","",IF(AND(C317&gt;=DATE(2026,9,1),C317&lt;=DATE(2027,8,31)),(YEAR(C317)-2026)*12+MONTH(C317)-8,""))</f>
        <v/>
      </c>
      <c r="T317">
        <f>IF(AND(A317="مصروف",R317&gt;0,I317="موافق",S317&lt;&gt;"",H317&lt;&gt;""),N(G317),0)</f>
        <v/>
      </c>
    </row>
    <row r="318">
      <c r="A318" s="19" t="n"/>
      <c r="B318" s="20">
        <f>IF(A318="","",IF(R318=0,"⚠ أضف سطر عهدة أولًا","DMT-"&amp;TEXT(R318,"000")))</f>
        <v/>
      </c>
      <c r="C318" s="21" t="n"/>
      <c r="D318" s="20">
        <f>IF(C318="","",IF(S318="","خارج السنة المالية",INDEX(القوائم!$D$2:$D$13,S318)))</f>
        <v/>
      </c>
      <c r="E318" s="22" t="n"/>
      <c r="F318" s="23" t="n"/>
      <c r="G318" s="23" t="n"/>
      <c r="H318" s="22" t="n"/>
      <c r="I318" s="19" t="n"/>
      <c r="J318" s="21" t="n"/>
      <c r="K318" s="19" t="n"/>
      <c r="L318" s="19" t="n"/>
      <c r="M318" s="21" t="n"/>
      <c r="N318" s="22" t="n"/>
      <c r="O318" s="24">
        <f>IF(A318&lt;&gt;"عهدة","",SUMIFS($G$8:$G$5007,$B$8:$B$5007,B318,$A$8:$A$5007,"مصروف",$I$8:$I$5007,"&lt;&gt;مرفوض"))</f>
        <v/>
      </c>
      <c r="P318" s="25">
        <f>IF(A318&lt;&gt;"عهدة","",N(F318)-O318)</f>
        <v/>
      </c>
      <c r="Q318" s="26">
        <f>IF(A318="","",IF(A318="عهدة",IF(N(F318)=0,"⚠ أدخل قيمة العهدة",IF(P318&lt;0,"⛔ عجز / زيادة مصروفات "&amp;TEXT(-P318,"#,##0"),IF(COUNTIFS($B$8:$B$5007,B318,$A$8:$A$5007,"مصروف",$I$8:$I$5007,"&lt;&gt;مرفوض",$K$8:$K$5007,"&lt;&gt;نعم")&gt;0,"⚠ "&amp;COUNTIFS($B$8:$B$5007,B318,$A$8:$A$5007,"مصروف",$I$8:$I$5007,"&lt;&gt;مرفوض",$K$8:$K$5007,"&lt;&gt;نعم")&amp;" مصروف غير مسوى",IF(L318="تمت التسوية",IF(P318=0,"✔ متوازنة وتمت التسوية","✔ تمت التسوية – متبقي "&amp;TEXT(P318,"#,##0")),IF(P318&gt;0,"متبقي "&amp;TEXT(P318,"#,##0"),"✔ متوازنة"))))),IF(R318=0,"⚠ أضف سطر عهدة أولًا",IF(OR(C318="",N(G318)=0),"⚠ أكمل التاريخ والقيمة",IF(S318="","⚠ التاريخ خارج السنة المالية",IF(H318="","⚠ اختر بند الموازنة",IF(I318="مرفوض","✖ مرفوض من المدير",IF(I318&lt;&gt;"موافق","⏳ بانتظار موافقة المدير",IF(K318&lt;&gt;"نعم","⚠ غير مسوى مع الحسابات","✔ معتمد ومسوى")))))))))</f>
        <v/>
      </c>
      <c r="R318">
        <f>N(R317)+IF(A318="عهدة",1,0)</f>
        <v/>
      </c>
      <c r="S318">
        <f>IF(C318="","",IF(AND(C318&gt;=DATE(2026,9,1),C318&lt;=DATE(2027,8,31)),(YEAR(C318)-2026)*12+MONTH(C318)-8,""))</f>
        <v/>
      </c>
      <c r="T318">
        <f>IF(AND(A318="مصروف",R318&gt;0,I318="موافق",S318&lt;&gt;"",H318&lt;&gt;""),N(G318),0)</f>
        <v/>
      </c>
    </row>
    <row r="319">
      <c r="A319" s="19" t="n"/>
      <c r="B319" s="20">
        <f>IF(A319="","",IF(R319=0,"⚠ أضف سطر عهدة أولًا","DMT-"&amp;TEXT(R319,"000")))</f>
        <v/>
      </c>
      <c r="C319" s="21" t="n"/>
      <c r="D319" s="20">
        <f>IF(C319="","",IF(S319="","خارج السنة المالية",INDEX(القوائم!$D$2:$D$13,S319)))</f>
        <v/>
      </c>
      <c r="E319" s="22" t="n"/>
      <c r="F319" s="23" t="n"/>
      <c r="G319" s="23" t="n"/>
      <c r="H319" s="22" t="n"/>
      <c r="I319" s="19" t="n"/>
      <c r="J319" s="21" t="n"/>
      <c r="K319" s="19" t="n"/>
      <c r="L319" s="19" t="n"/>
      <c r="M319" s="21" t="n"/>
      <c r="N319" s="22" t="n"/>
      <c r="O319" s="24">
        <f>IF(A319&lt;&gt;"عهدة","",SUMIFS($G$8:$G$5007,$B$8:$B$5007,B319,$A$8:$A$5007,"مصروف",$I$8:$I$5007,"&lt;&gt;مرفوض"))</f>
        <v/>
      </c>
      <c r="P319" s="25">
        <f>IF(A319&lt;&gt;"عهدة","",N(F319)-O319)</f>
        <v/>
      </c>
      <c r="Q319" s="26">
        <f>IF(A319="","",IF(A319="عهدة",IF(N(F319)=0,"⚠ أدخل قيمة العهدة",IF(P319&lt;0,"⛔ عجز / زيادة مصروفات "&amp;TEXT(-P319,"#,##0"),IF(COUNTIFS($B$8:$B$5007,B319,$A$8:$A$5007,"مصروف",$I$8:$I$5007,"&lt;&gt;مرفوض",$K$8:$K$5007,"&lt;&gt;نعم")&gt;0,"⚠ "&amp;COUNTIFS($B$8:$B$5007,B319,$A$8:$A$5007,"مصروف",$I$8:$I$5007,"&lt;&gt;مرفوض",$K$8:$K$5007,"&lt;&gt;نعم")&amp;" مصروف غير مسوى",IF(L319="تمت التسوية",IF(P319=0,"✔ متوازنة وتمت التسوية","✔ تمت التسوية – متبقي "&amp;TEXT(P319,"#,##0")),IF(P319&gt;0,"متبقي "&amp;TEXT(P319,"#,##0"),"✔ متوازنة"))))),IF(R319=0,"⚠ أضف سطر عهدة أولًا",IF(OR(C319="",N(G319)=0),"⚠ أكمل التاريخ والقيمة",IF(S319="","⚠ التاريخ خارج السنة المالية",IF(H319="","⚠ اختر بند الموازنة",IF(I319="مرفوض","✖ مرفوض من المدير",IF(I319&lt;&gt;"موافق","⏳ بانتظار موافقة المدير",IF(K319&lt;&gt;"نعم","⚠ غير مسوى مع الحسابات","✔ معتمد ومسوى")))))))))</f>
        <v/>
      </c>
      <c r="R319">
        <f>N(R318)+IF(A319="عهدة",1,0)</f>
        <v/>
      </c>
      <c r="S319">
        <f>IF(C319="","",IF(AND(C319&gt;=DATE(2026,9,1),C319&lt;=DATE(2027,8,31)),(YEAR(C319)-2026)*12+MONTH(C319)-8,""))</f>
        <v/>
      </c>
      <c r="T319">
        <f>IF(AND(A319="مصروف",R319&gt;0,I319="موافق",S319&lt;&gt;"",H319&lt;&gt;""),N(G319),0)</f>
        <v/>
      </c>
    </row>
    <row r="320">
      <c r="A320" s="19" t="n"/>
      <c r="B320" s="20">
        <f>IF(A320="","",IF(R320=0,"⚠ أضف سطر عهدة أولًا","DMT-"&amp;TEXT(R320,"000")))</f>
        <v/>
      </c>
      <c r="C320" s="21" t="n"/>
      <c r="D320" s="20">
        <f>IF(C320="","",IF(S320="","خارج السنة المالية",INDEX(القوائم!$D$2:$D$13,S320)))</f>
        <v/>
      </c>
      <c r="E320" s="22" t="n"/>
      <c r="F320" s="23" t="n"/>
      <c r="G320" s="23" t="n"/>
      <c r="H320" s="22" t="n"/>
      <c r="I320" s="19" t="n"/>
      <c r="J320" s="21" t="n"/>
      <c r="K320" s="19" t="n"/>
      <c r="L320" s="19" t="n"/>
      <c r="M320" s="21" t="n"/>
      <c r="N320" s="22" t="n"/>
      <c r="O320" s="24">
        <f>IF(A320&lt;&gt;"عهدة","",SUMIFS($G$8:$G$5007,$B$8:$B$5007,B320,$A$8:$A$5007,"مصروف",$I$8:$I$5007,"&lt;&gt;مرفوض"))</f>
        <v/>
      </c>
      <c r="P320" s="25">
        <f>IF(A320&lt;&gt;"عهدة","",N(F320)-O320)</f>
        <v/>
      </c>
      <c r="Q320" s="26">
        <f>IF(A320="","",IF(A320="عهدة",IF(N(F320)=0,"⚠ أدخل قيمة العهدة",IF(P320&lt;0,"⛔ عجز / زيادة مصروفات "&amp;TEXT(-P320,"#,##0"),IF(COUNTIFS($B$8:$B$5007,B320,$A$8:$A$5007,"مصروف",$I$8:$I$5007,"&lt;&gt;مرفوض",$K$8:$K$5007,"&lt;&gt;نعم")&gt;0,"⚠ "&amp;COUNTIFS($B$8:$B$5007,B320,$A$8:$A$5007,"مصروف",$I$8:$I$5007,"&lt;&gt;مرفوض",$K$8:$K$5007,"&lt;&gt;نعم")&amp;" مصروف غير مسوى",IF(L320="تمت التسوية",IF(P320=0,"✔ متوازنة وتمت التسوية","✔ تمت التسوية – متبقي "&amp;TEXT(P320,"#,##0")),IF(P320&gt;0,"متبقي "&amp;TEXT(P320,"#,##0"),"✔ متوازنة"))))),IF(R320=0,"⚠ أضف سطر عهدة أولًا",IF(OR(C320="",N(G320)=0),"⚠ أكمل التاريخ والقيمة",IF(S320="","⚠ التاريخ خارج السنة المالية",IF(H320="","⚠ اختر بند الموازنة",IF(I320="مرفوض","✖ مرفوض من المدير",IF(I320&lt;&gt;"موافق","⏳ بانتظار موافقة المدير",IF(K320&lt;&gt;"نعم","⚠ غير مسوى مع الحسابات","✔ معتمد ومسوى")))))))))</f>
        <v/>
      </c>
      <c r="R320">
        <f>N(R319)+IF(A320="عهدة",1,0)</f>
        <v/>
      </c>
      <c r="S320">
        <f>IF(C320="","",IF(AND(C320&gt;=DATE(2026,9,1),C320&lt;=DATE(2027,8,31)),(YEAR(C320)-2026)*12+MONTH(C320)-8,""))</f>
        <v/>
      </c>
      <c r="T320">
        <f>IF(AND(A320="مصروف",R320&gt;0,I320="موافق",S320&lt;&gt;"",H320&lt;&gt;""),N(G320),0)</f>
        <v/>
      </c>
    </row>
    <row r="321">
      <c r="A321" s="19" t="n"/>
      <c r="B321" s="20">
        <f>IF(A321="","",IF(R321=0,"⚠ أضف سطر عهدة أولًا","DMT-"&amp;TEXT(R321,"000")))</f>
        <v/>
      </c>
      <c r="C321" s="21" t="n"/>
      <c r="D321" s="20">
        <f>IF(C321="","",IF(S321="","خارج السنة المالية",INDEX(القوائم!$D$2:$D$13,S321)))</f>
        <v/>
      </c>
      <c r="E321" s="22" t="n"/>
      <c r="F321" s="23" t="n"/>
      <c r="G321" s="23" t="n"/>
      <c r="H321" s="22" t="n"/>
      <c r="I321" s="19" t="n"/>
      <c r="J321" s="21" t="n"/>
      <c r="K321" s="19" t="n"/>
      <c r="L321" s="19" t="n"/>
      <c r="M321" s="21" t="n"/>
      <c r="N321" s="22" t="n"/>
      <c r="O321" s="24">
        <f>IF(A321&lt;&gt;"عهدة","",SUMIFS($G$8:$G$5007,$B$8:$B$5007,B321,$A$8:$A$5007,"مصروف",$I$8:$I$5007,"&lt;&gt;مرفوض"))</f>
        <v/>
      </c>
      <c r="P321" s="25">
        <f>IF(A321&lt;&gt;"عهدة","",N(F321)-O321)</f>
        <v/>
      </c>
      <c r="Q321" s="26">
        <f>IF(A321="","",IF(A321="عهدة",IF(N(F321)=0,"⚠ أدخل قيمة العهدة",IF(P321&lt;0,"⛔ عجز / زيادة مصروفات "&amp;TEXT(-P321,"#,##0"),IF(COUNTIFS($B$8:$B$5007,B321,$A$8:$A$5007,"مصروف",$I$8:$I$5007,"&lt;&gt;مرفوض",$K$8:$K$5007,"&lt;&gt;نعم")&gt;0,"⚠ "&amp;COUNTIFS($B$8:$B$5007,B321,$A$8:$A$5007,"مصروف",$I$8:$I$5007,"&lt;&gt;مرفوض",$K$8:$K$5007,"&lt;&gt;نعم")&amp;" مصروف غير مسوى",IF(L321="تمت التسوية",IF(P321=0,"✔ متوازنة وتمت التسوية","✔ تمت التسوية – متبقي "&amp;TEXT(P321,"#,##0")),IF(P321&gt;0,"متبقي "&amp;TEXT(P321,"#,##0"),"✔ متوازنة"))))),IF(R321=0,"⚠ أضف سطر عهدة أولًا",IF(OR(C321="",N(G321)=0),"⚠ أكمل التاريخ والقيمة",IF(S321="","⚠ التاريخ خارج السنة المالية",IF(H321="","⚠ اختر بند الموازنة",IF(I321="مرفوض","✖ مرفوض من المدير",IF(I321&lt;&gt;"موافق","⏳ بانتظار موافقة المدير",IF(K321&lt;&gt;"نعم","⚠ غير مسوى مع الحسابات","✔ معتمد ومسوى")))))))))</f>
        <v/>
      </c>
      <c r="R321">
        <f>N(R320)+IF(A321="عهدة",1,0)</f>
        <v/>
      </c>
      <c r="S321">
        <f>IF(C321="","",IF(AND(C321&gt;=DATE(2026,9,1),C321&lt;=DATE(2027,8,31)),(YEAR(C321)-2026)*12+MONTH(C321)-8,""))</f>
        <v/>
      </c>
      <c r="T321">
        <f>IF(AND(A321="مصروف",R321&gt;0,I321="موافق",S321&lt;&gt;"",H321&lt;&gt;""),N(G321),0)</f>
        <v/>
      </c>
    </row>
    <row r="322">
      <c r="A322" s="19" t="n"/>
      <c r="B322" s="20">
        <f>IF(A322="","",IF(R322=0,"⚠ أضف سطر عهدة أولًا","DMT-"&amp;TEXT(R322,"000")))</f>
        <v/>
      </c>
      <c r="C322" s="21" t="n"/>
      <c r="D322" s="20">
        <f>IF(C322="","",IF(S322="","خارج السنة المالية",INDEX(القوائم!$D$2:$D$13,S322)))</f>
        <v/>
      </c>
      <c r="E322" s="22" t="n"/>
      <c r="F322" s="23" t="n"/>
      <c r="G322" s="23" t="n"/>
      <c r="H322" s="22" t="n"/>
      <c r="I322" s="19" t="n"/>
      <c r="J322" s="21" t="n"/>
      <c r="K322" s="19" t="n"/>
      <c r="L322" s="19" t="n"/>
      <c r="M322" s="21" t="n"/>
      <c r="N322" s="22" t="n"/>
      <c r="O322" s="24">
        <f>IF(A322&lt;&gt;"عهدة","",SUMIFS($G$8:$G$5007,$B$8:$B$5007,B322,$A$8:$A$5007,"مصروف",$I$8:$I$5007,"&lt;&gt;مرفوض"))</f>
        <v/>
      </c>
      <c r="P322" s="25">
        <f>IF(A322&lt;&gt;"عهدة","",N(F322)-O322)</f>
        <v/>
      </c>
      <c r="Q322" s="26">
        <f>IF(A322="","",IF(A322="عهدة",IF(N(F322)=0,"⚠ أدخل قيمة العهدة",IF(P322&lt;0,"⛔ عجز / زيادة مصروفات "&amp;TEXT(-P322,"#,##0"),IF(COUNTIFS($B$8:$B$5007,B322,$A$8:$A$5007,"مصروف",$I$8:$I$5007,"&lt;&gt;مرفوض",$K$8:$K$5007,"&lt;&gt;نعم")&gt;0,"⚠ "&amp;COUNTIFS($B$8:$B$5007,B322,$A$8:$A$5007,"مصروف",$I$8:$I$5007,"&lt;&gt;مرفوض",$K$8:$K$5007,"&lt;&gt;نعم")&amp;" مصروف غير مسوى",IF(L322="تمت التسوية",IF(P322=0,"✔ متوازنة وتمت التسوية","✔ تمت التسوية – متبقي "&amp;TEXT(P322,"#,##0")),IF(P322&gt;0,"متبقي "&amp;TEXT(P322,"#,##0"),"✔ متوازنة"))))),IF(R322=0,"⚠ أضف سطر عهدة أولًا",IF(OR(C322="",N(G322)=0),"⚠ أكمل التاريخ والقيمة",IF(S322="","⚠ التاريخ خارج السنة المالية",IF(H322="","⚠ اختر بند الموازنة",IF(I322="مرفوض","✖ مرفوض من المدير",IF(I322&lt;&gt;"موافق","⏳ بانتظار موافقة المدير",IF(K322&lt;&gt;"نعم","⚠ غير مسوى مع الحسابات","✔ معتمد ومسوى")))))))))</f>
        <v/>
      </c>
      <c r="R322">
        <f>N(R321)+IF(A322="عهدة",1,0)</f>
        <v/>
      </c>
      <c r="S322">
        <f>IF(C322="","",IF(AND(C322&gt;=DATE(2026,9,1),C322&lt;=DATE(2027,8,31)),(YEAR(C322)-2026)*12+MONTH(C322)-8,""))</f>
        <v/>
      </c>
      <c r="T322">
        <f>IF(AND(A322="مصروف",R322&gt;0,I322="موافق",S322&lt;&gt;"",H322&lt;&gt;""),N(G322),0)</f>
        <v/>
      </c>
    </row>
    <row r="323">
      <c r="A323" s="19" t="n"/>
      <c r="B323" s="20">
        <f>IF(A323="","",IF(R323=0,"⚠ أضف سطر عهدة أولًا","DMT-"&amp;TEXT(R323,"000")))</f>
        <v/>
      </c>
      <c r="C323" s="21" t="n"/>
      <c r="D323" s="20">
        <f>IF(C323="","",IF(S323="","خارج السنة المالية",INDEX(القوائم!$D$2:$D$13,S323)))</f>
        <v/>
      </c>
      <c r="E323" s="22" t="n"/>
      <c r="F323" s="23" t="n"/>
      <c r="G323" s="23" t="n"/>
      <c r="H323" s="22" t="n"/>
      <c r="I323" s="19" t="n"/>
      <c r="J323" s="21" t="n"/>
      <c r="K323" s="19" t="n"/>
      <c r="L323" s="19" t="n"/>
      <c r="M323" s="21" t="n"/>
      <c r="N323" s="22" t="n"/>
      <c r="O323" s="24">
        <f>IF(A323&lt;&gt;"عهدة","",SUMIFS($G$8:$G$5007,$B$8:$B$5007,B323,$A$8:$A$5007,"مصروف",$I$8:$I$5007,"&lt;&gt;مرفوض"))</f>
        <v/>
      </c>
      <c r="P323" s="25">
        <f>IF(A323&lt;&gt;"عهدة","",N(F323)-O323)</f>
        <v/>
      </c>
      <c r="Q323" s="26">
        <f>IF(A323="","",IF(A323="عهدة",IF(N(F323)=0,"⚠ أدخل قيمة العهدة",IF(P323&lt;0,"⛔ عجز / زيادة مصروفات "&amp;TEXT(-P323,"#,##0"),IF(COUNTIFS($B$8:$B$5007,B323,$A$8:$A$5007,"مصروف",$I$8:$I$5007,"&lt;&gt;مرفوض",$K$8:$K$5007,"&lt;&gt;نعم")&gt;0,"⚠ "&amp;COUNTIFS($B$8:$B$5007,B323,$A$8:$A$5007,"مصروف",$I$8:$I$5007,"&lt;&gt;مرفوض",$K$8:$K$5007,"&lt;&gt;نعم")&amp;" مصروف غير مسوى",IF(L323="تمت التسوية",IF(P323=0,"✔ متوازنة وتمت التسوية","✔ تمت التسوية – متبقي "&amp;TEXT(P323,"#,##0")),IF(P323&gt;0,"متبقي "&amp;TEXT(P323,"#,##0"),"✔ متوازنة"))))),IF(R323=0,"⚠ أضف سطر عهدة أولًا",IF(OR(C323="",N(G323)=0),"⚠ أكمل التاريخ والقيمة",IF(S323="","⚠ التاريخ خارج السنة المالية",IF(H323="","⚠ اختر بند الموازنة",IF(I323="مرفوض","✖ مرفوض من المدير",IF(I323&lt;&gt;"موافق","⏳ بانتظار موافقة المدير",IF(K323&lt;&gt;"نعم","⚠ غير مسوى مع الحسابات","✔ معتمد ومسوى")))))))))</f>
        <v/>
      </c>
      <c r="R323">
        <f>N(R322)+IF(A323="عهدة",1,0)</f>
        <v/>
      </c>
      <c r="S323">
        <f>IF(C323="","",IF(AND(C323&gt;=DATE(2026,9,1),C323&lt;=DATE(2027,8,31)),(YEAR(C323)-2026)*12+MONTH(C323)-8,""))</f>
        <v/>
      </c>
      <c r="T323">
        <f>IF(AND(A323="مصروف",R323&gt;0,I323="موافق",S323&lt;&gt;"",H323&lt;&gt;""),N(G323),0)</f>
        <v/>
      </c>
    </row>
    <row r="324">
      <c r="A324" s="19" t="n"/>
      <c r="B324" s="20">
        <f>IF(A324="","",IF(R324=0,"⚠ أضف سطر عهدة أولًا","DMT-"&amp;TEXT(R324,"000")))</f>
        <v/>
      </c>
      <c r="C324" s="21" t="n"/>
      <c r="D324" s="20">
        <f>IF(C324="","",IF(S324="","خارج السنة المالية",INDEX(القوائم!$D$2:$D$13,S324)))</f>
        <v/>
      </c>
      <c r="E324" s="22" t="n"/>
      <c r="F324" s="23" t="n"/>
      <c r="G324" s="23" t="n"/>
      <c r="H324" s="22" t="n"/>
      <c r="I324" s="19" t="n"/>
      <c r="J324" s="21" t="n"/>
      <c r="K324" s="19" t="n"/>
      <c r="L324" s="19" t="n"/>
      <c r="M324" s="21" t="n"/>
      <c r="N324" s="22" t="n"/>
      <c r="O324" s="24">
        <f>IF(A324&lt;&gt;"عهدة","",SUMIFS($G$8:$G$5007,$B$8:$B$5007,B324,$A$8:$A$5007,"مصروف",$I$8:$I$5007,"&lt;&gt;مرفوض"))</f>
        <v/>
      </c>
      <c r="P324" s="25">
        <f>IF(A324&lt;&gt;"عهدة","",N(F324)-O324)</f>
        <v/>
      </c>
      <c r="Q324" s="26">
        <f>IF(A324="","",IF(A324="عهدة",IF(N(F324)=0,"⚠ أدخل قيمة العهدة",IF(P324&lt;0,"⛔ عجز / زيادة مصروفات "&amp;TEXT(-P324,"#,##0"),IF(COUNTIFS($B$8:$B$5007,B324,$A$8:$A$5007,"مصروف",$I$8:$I$5007,"&lt;&gt;مرفوض",$K$8:$K$5007,"&lt;&gt;نعم")&gt;0,"⚠ "&amp;COUNTIFS($B$8:$B$5007,B324,$A$8:$A$5007,"مصروف",$I$8:$I$5007,"&lt;&gt;مرفوض",$K$8:$K$5007,"&lt;&gt;نعم")&amp;" مصروف غير مسوى",IF(L324="تمت التسوية",IF(P324=0,"✔ متوازنة وتمت التسوية","✔ تمت التسوية – متبقي "&amp;TEXT(P324,"#,##0")),IF(P324&gt;0,"متبقي "&amp;TEXT(P324,"#,##0"),"✔ متوازنة"))))),IF(R324=0,"⚠ أضف سطر عهدة أولًا",IF(OR(C324="",N(G324)=0),"⚠ أكمل التاريخ والقيمة",IF(S324="","⚠ التاريخ خارج السنة المالية",IF(H324="","⚠ اختر بند الموازنة",IF(I324="مرفوض","✖ مرفوض من المدير",IF(I324&lt;&gt;"موافق","⏳ بانتظار موافقة المدير",IF(K324&lt;&gt;"نعم","⚠ غير مسوى مع الحسابات","✔ معتمد ومسوى")))))))))</f>
        <v/>
      </c>
      <c r="R324">
        <f>N(R323)+IF(A324="عهدة",1,0)</f>
        <v/>
      </c>
      <c r="S324">
        <f>IF(C324="","",IF(AND(C324&gt;=DATE(2026,9,1),C324&lt;=DATE(2027,8,31)),(YEAR(C324)-2026)*12+MONTH(C324)-8,""))</f>
        <v/>
      </c>
      <c r="T324">
        <f>IF(AND(A324="مصروف",R324&gt;0,I324="موافق",S324&lt;&gt;"",H324&lt;&gt;""),N(G324),0)</f>
        <v/>
      </c>
    </row>
    <row r="325">
      <c r="A325" s="19" t="n"/>
      <c r="B325" s="20">
        <f>IF(A325="","",IF(R325=0,"⚠ أضف سطر عهدة أولًا","DMT-"&amp;TEXT(R325,"000")))</f>
        <v/>
      </c>
      <c r="C325" s="21" t="n"/>
      <c r="D325" s="20">
        <f>IF(C325="","",IF(S325="","خارج السنة المالية",INDEX(القوائم!$D$2:$D$13,S325)))</f>
        <v/>
      </c>
      <c r="E325" s="22" t="n"/>
      <c r="F325" s="23" t="n"/>
      <c r="G325" s="23" t="n"/>
      <c r="H325" s="22" t="n"/>
      <c r="I325" s="19" t="n"/>
      <c r="J325" s="21" t="n"/>
      <c r="K325" s="19" t="n"/>
      <c r="L325" s="19" t="n"/>
      <c r="M325" s="21" t="n"/>
      <c r="N325" s="22" t="n"/>
      <c r="O325" s="24">
        <f>IF(A325&lt;&gt;"عهدة","",SUMIFS($G$8:$G$5007,$B$8:$B$5007,B325,$A$8:$A$5007,"مصروف",$I$8:$I$5007,"&lt;&gt;مرفوض"))</f>
        <v/>
      </c>
      <c r="P325" s="25">
        <f>IF(A325&lt;&gt;"عهدة","",N(F325)-O325)</f>
        <v/>
      </c>
      <c r="Q325" s="26">
        <f>IF(A325="","",IF(A325="عهدة",IF(N(F325)=0,"⚠ أدخل قيمة العهدة",IF(P325&lt;0,"⛔ عجز / زيادة مصروفات "&amp;TEXT(-P325,"#,##0"),IF(COUNTIFS($B$8:$B$5007,B325,$A$8:$A$5007,"مصروف",$I$8:$I$5007,"&lt;&gt;مرفوض",$K$8:$K$5007,"&lt;&gt;نعم")&gt;0,"⚠ "&amp;COUNTIFS($B$8:$B$5007,B325,$A$8:$A$5007,"مصروف",$I$8:$I$5007,"&lt;&gt;مرفوض",$K$8:$K$5007,"&lt;&gt;نعم")&amp;" مصروف غير مسوى",IF(L325="تمت التسوية",IF(P325=0,"✔ متوازنة وتمت التسوية","✔ تمت التسوية – متبقي "&amp;TEXT(P325,"#,##0")),IF(P325&gt;0,"متبقي "&amp;TEXT(P325,"#,##0"),"✔ متوازنة"))))),IF(R325=0,"⚠ أضف سطر عهدة أولًا",IF(OR(C325="",N(G325)=0),"⚠ أكمل التاريخ والقيمة",IF(S325="","⚠ التاريخ خارج السنة المالية",IF(H325="","⚠ اختر بند الموازنة",IF(I325="مرفوض","✖ مرفوض من المدير",IF(I325&lt;&gt;"موافق","⏳ بانتظار موافقة المدير",IF(K325&lt;&gt;"نعم","⚠ غير مسوى مع الحسابات","✔ معتمد ومسوى")))))))))</f>
        <v/>
      </c>
      <c r="R325">
        <f>N(R324)+IF(A325="عهدة",1,0)</f>
        <v/>
      </c>
      <c r="S325">
        <f>IF(C325="","",IF(AND(C325&gt;=DATE(2026,9,1),C325&lt;=DATE(2027,8,31)),(YEAR(C325)-2026)*12+MONTH(C325)-8,""))</f>
        <v/>
      </c>
      <c r="T325">
        <f>IF(AND(A325="مصروف",R325&gt;0,I325="موافق",S325&lt;&gt;"",H325&lt;&gt;""),N(G325),0)</f>
        <v/>
      </c>
    </row>
    <row r="326">
      <c r="A326" s="19" t="n"/>
      <c r="B326" s="20">
        <f>IF(A326="","",IF(R326=0,"⚠ أضف سطر عهدة أولًا","DMT-"&amp;TEXT(R326,"000")))</f>
        <v/>
      </c>
      <c r="C326" s="21" t="n"/>
      <c r="D326" s="20">
        <f>IF(C326="","",IF(S326="","خارج السنة المالية",INDEX(القوائم!$D$2:$D$13,S326)))</f>
        <v/>
      </c>
      <c r="E326" s="22" t="n"/>
      <c r="F326" s="23" t="n"/>
      <c r="G326" s="23" t="n"/>
      <c r="H326" s="22" t="n"/>
      <c r="I326" s="19" t="n"/>
      <c r="J326" s="21" t="n"/>
      <c r="K326" s="19" t="n"/>
      <c r="L326" s="19" t="n"/>
      <c r="M326" s="21" t="n"/>
      <c r="N326" s="22" t="n"/>
      <c r="O326" s="24">
        <f>IF(A326&lt;&gt;"عهدة","",SUMIFS($G$8:$G$5007,$B$8:$B$5007,B326,$A$8:$A$5007,"مصروف",$I$8:$I$5007,"&lt;&gt;مرفوض"))</f>
        <v/>
      </c>
      <c r="P326" s="25">
        <f>IF(A326&lt;&gt;"عهدة","",N(F326)-O326)</f>
        <v/>
      </c>
      <c r="Q326" s="26">
        <f>IF(A326="","",IF(A326="عهدة",IF(N(F326)=0,"⚠ أدخل قيمة العهدة",IF(P326&lt;0,"⛔ عجز / زيادة مصروفات "&amp;TEXT(-P326,"#,##0"),IF(COUNTIFS($B$8:$B$5007,B326,$A$8:$A$5007,"مصروف",$I$8:$I$5007,"&lt;&gt;مرفوض",$K$8:$K$5007,"&lt;&gt;نعم")&gt;0,"⚠ "&amp;COUNTIFS($B$8:$B$5007,B326,$A$8:$A$5007,"مصروف",$I$8:$I$5007,"&lt;&gt;مرفوض",$K$8:$K$5007,"&lt;&gt;نعم")&amp;" مصروف غير مسوى",IF(L326="تمت التسوية",IF(P326=0,"✔ متوازنة وتمت التسوية","✔ تمت التسوية – متبقي "&amp;TEXT(P326,"#,##0")),IF(P326&gt;0,"متبقي "&amp;TEXT(P326,"#,##0"),"✔ متوازنة"))))),IF(R326=0,"⚠ أضف سطر عهدة أولًا",IF(OR(C326="",N(G326)=0),"⚠ أكمل التاريخ والقيمة",IF(S326="","⚠ التاريخ خارج السنة المالية",IF(H326="","⚠ اختر بند الموازنة",IF(I326="مرفوض","✖ مرفوض من المدير",IF(I326&lt;&gt;"موافق","⏳ بانتظار موافقة المدير",IF(K326&lt;&gt;"نعم","⚠ غير مسوى مع الحسابات","✔ معتمد ومسوى")))))))))</f>
        <v/>
      </c>
      <c r="R326">
        <f>N(R325)+IF(A326="عهدة",1,0)</f>
        <v/>
      </c>
      <c r="S326">
        <f>IF(C326="","",IF(AND(C326&gt;=DATE(2026,9,1),C326&lt;=DATE(2027,8,31)),(YEAR(C326)-2026)*12+MONTH(C326)-8,""))</f>
        <v/>
      </c>
      <c r="T326">
        <f>IF(AND(A326="مصروف",R326&gt;0,I326="موافق",S326&lt;&gt;"",H326&lt;&gt;""),N(G326),0)</f>
        <v/>
      </c>
    </row>
    <row r="327">
      <c r="A327" s="19" t="n"/>
      <c r="B327" s="20">
        <f>IF(A327="","",IF(R327=0,"⚠ أضف سطر عهدة أولًا","DMT-"&amp;TEXT(R327,"000")))</f>
        <v/>
      </c>
      <c r="C327" s="21" t="n"/>
      <c r="D327" s="20">
        <f>IF(C327="","",IF(S327="","خارج السنة المالية",INDEX(القوائم!$D$2:$D$13,S327)))</f>
        <v/>
      </c>
      <c r="E327" s="22" t="n"/>
      <c r="F327" s="23" t="n"/>
      <c r="G327" s="23" t="n"/>
      <c r="H327" s="22" t="n"/>
      <c r="I327" s="19" t="n"/>
      <c r="J327" s="21" t="n"/>
      <c r="K327" s="19" t="n"/>
      <c r="L327" s="19" t="n"/>
      <c r="M327" s="21" t="n"/>
      <c r="N327" s="22" t="n"/>
      <c r="O327" s="24">
        <f>IF(A327&lt;&gt;"عهدة","",SUMIFS($G$8:$G$5007,$B$8:$B$5007,B327,$A$8:$A$5007,"مصروف",$I$8:$I$5007,"&lt;&gt;مرفوض"))</f>
        <v/>
      </c>
      <c r="P327" s="25">
        <f>IF(A327&lt;&gt;"عهدة","",N(F327)-O327)</f>
        <v/>
      </c>
      <c r="Q327" s="26">
        <f>IF(A327="","",IF(A327="عهدة",IF(N(F327)=0,"⚠ أدخل قيمة العهدة",IF(P327&lt;0,"⛔ عجز / زيادة مصروفات "&amp;TEXT(-P327,"#,##0"),IF(COUNTIFS($B$8:$B$5007,B327,$A$8:$A$5007,"مصروف",$I$8:$I$5007,"&lt;&gt;مرفوض",$K$8:$K$5007,"&lt;&gt;نعم")&gt;0,"⚠ "&amp;COUNTIFS($B$8:$B$5007,B327,$A$8:$A$5007,"مصروف",$I$8:$I$5007,"&lt;&gt;مرفوض",$K$8:$K$5007,"&lt;&gt;نعم")&amp;" مصروف غير مسوى",IF(L327="تمت التسوية",IF(P327=0,"✔ متوازنة وتمت التسوية","✔ تمت التسوية – متبقي "&amp;TEXT(P327,"#,##0")),IF(P327&gt;0,"متبقي "&amp;TEXT(P327,"#,##0"),"✔ متوازنة"))))),IF(R327=0,"⚠ أضف سطر عهدة أولًا",IF(OR(C327="",N(G327)=0),"⚠ أكمل التاريخ والقيمة",IF(S327="","⚠ التاريخ خارج السنة المالية",IF(H327="","⚠ اختر بند الموازنة",IF(I327="مرفوض","✖ مرفوض من المدير",IF(I327&lt;&gt;"موافق","⏳ بانتظار موافقة المدير",IF(K327&lt;&gt;"نعم","⚠ غير مسوى مع الحسابات","✔ معتمد ومسوى")))))))))</f>
        <v/>
      </c>
      <c r="R327">
        <f>N(R326)+IF(A327="عهدة",1,0)</f>
        <v/>
      </c>
      <c r="S327">
        <f>IF(C327="","",IF(AND(C327&gt;=DATE(2026,9,1),C327&lt;=DATE(2027,8,31)),(YEAR(C327)-2026)*12+MONTH(C327)-8,""))</f>
        <v/>
      </c>
      <c r="T327">
        <f>IF(AND(A327="مصروف",R327&gt;0,I327="موافق",S327&lt;&gt;"",H327&lt;&gt;""),N(G327),0)</f>
        <v/>
      </c>
    </row>
    <row r="328">
      <c r="A328" s="19" t="n"/>
      <c r="B328" s="20">
        <f>IF(A328="","",IF(R328=0,"⚠ أضف سطر عهدة أولًا","DMT-"&amp;TEXT(R328,"000")))</f>
        <v/>
      </c>
      <c r="C328" s="21" t="n"/>
      <c r="D328" s="20">
        <f>IF(C328="","",IF(S328="","خارج السنة المالية",INDEX(القوائم!$D$2:$D$13,S328)))</f>
        <v/>
      </c>
      <c r="E328" s="22" t="n"/>
      <c r="F328" s="23" t="n"/>
      <c r="G328" s="23" t="n"/>
      <c r="H328" s="22" t="n"/>
      <c r="I328" s="19" t="n"/>
      <c r="J328" s="21" t="n"/>
      <c r="K328" s="19" t="n"/>
      <c r="L328" s="19" t="n"/>
      <c r="M328" s="21" t="n"/>
      <c r="N328" s="22" t="n"/>
      <c r="O328" s="24">
        <f>IF(A328&lt;&gt;"عهدة","",SUMIFS($G$8:$G$5007,$B$8:$B$5007,B328,$A$8:$A$5007,"مصروف",$I$8:$I$5007,"&lt;&gt;مرفوض"))</f>
        <v/>
      </c>
      <c r="P328" s="25">
        <f>IF(A328&lt;&gt;"عهدة","",N(F328)-O328)</f>
        <v/>
      </c>
      <c r="Q328" s="26">
        <f>IF(A328="","",IF(A328="عهدة",IF(N(F328)=0,"⚠ أدخل قيمة العهدة",IF(P328&lt;0,"⛔ عجز / زيادة مصروفات "&amp;TEXT(-P328,"#,##0"),IF(COUNTIFS($B$8:$B$5007,B328,$A$8:$A$5007,"مصروف",$I$8:$I$5007,"&lt;&gt;مرفوض",$K$8:$K$5007,"&lt;&gt;نعم")&gt;0,"⚠ "&amp;COUNTIFS($B$8:$B$5007,B328,$A$8:$A$5007,"مصروف",$I$8:$I$5007,"&lt;&gt;مرفوض",$K$8:$K$5007,"&lt;&gt;نعم")&amp;" مصروف غير مسوى",IF(L328="تمت التسوية",IF(P328=0,"✔ متوازنة وتمت التسوية","✔ تمت التسوية – متبقي "&amp;TEXT(P328,"#,##0")),IF(P328&gt;0,"متبقي "&amp;TEXT(P328,"#,##0"),"✔ متوازنة"))))),IF(R328=0,"⚠ أضف سطر عهدة أولًا",IF(OR(C328="",N(G328)=0),"⚠ أكمل التاريخ والقيمة",IF(S328="","⚠ التاريخ خارج السنة المالية",IF(H328="","⚠ اختر بند الموازنة",IF(I328="مرفوض","✖ مرفوض من المدير",IF(I328&lt;&gt;"موافق","⏳ بانتظار موافقة المدير",IF(K328&lt;&gt;"نعم","⚠ غير مسوى مع الحسابات","✔ معتمد ومسوى")))))))))</f>
        <v/>
      </c>
      <c r="R328">
        <f>N(R327)+IF(A328="عهدة",1,0)</f>
        <v/>
      </c>
      <c r="S328">
        <f>IF(C328="","",IF(AND(C328&gt;=DATE(2026,9,1),C328&lt;=DATE(2027,8,31)),(YEAR(C328)-2026)*12+MONTH(C328)-8,""))</f>
        <v/>
      </c>
      <c r="T328">
        <f>IF(AND(A328="مصروف",R328&gt;0,I328="موافق",S328&lt;&gt;"",H328&lt;&gt;""),N(G328),0)</f>
        <v/>
      </c>
    </row>
    <row r="329">
      <c r="A329" s="19" t="n"/>
      <c r="B329" s="20">
        <f>IF(A329="","",IF(R329=0,"⚠ أضف سطر عهدة أولًا","DMT-"&amp;TEXT(R329,"000")))</f>
        <v/>
      </c>
      <c r="C329" s="21" t="n"/>
      <c r="D329" s="20">
        <f>IF(C329="","",IF(S329="","خارج السنة المالية",INDEX(القوائم!$D$2:$D$13,S329)))</f>
        <v/>
      </c>
      <c r="E329" s="22" t="n"/>
      <c r="F329" s="23" t="n"/>
      <c r="G329" s="23" t="n"/>
      <c r="H329" s="22" t="n"/>
      <c r="I329" s="19" t="n"/>
      <c r="J329" s="21" t="n"/>
      <c r="K329" s="19" t="n"/>
      <c r="L329" s="19" t="n"/>
      <c r="M329" s="21" t="n"/>
      <c r="N329" s="22" t="n"/>
      <c r="O329" s="24">
        <f>IF(A329&lt;&gt;"عهدة","",SUMIFS($G$8:$G$5007,$B$8:$B$5007,B329,$A$8:$A$5007,"مصروف",$I$8:$I$5007,"&lt;&gt;مرفوض"))</f>
        <v/>
      </c>
      <c r="P329" s="25">
        <f>IF(A329&lt;&gt;"عهدة","",N(F329)-O329)</f>
        <v/>
      </c>
      <c r="Q329" s="26">
        <f>IF(A329="","",IF(A329="عهدة",IF(N(F329)=0,"⚠ أدخل قيمة العهدة",IF(P329&lt;0,"⛔ عجز / زيادة مصروفات "&amp;TEXT(-P329,"#,##0"),IF(COUNTIFS($B$8:$B$5007,B329,$A$8:$A$5007,"مصروف",$I$8:$I$5007,"&lt;&gt;مرفوض",$K$8:$K$5007,"&lt;&gt;نعم")&gt;0,"⚠ "&amp;COUNTIFS($B$8:$B$5007,B329,$A$8:$A$5007,"مصروف",$I$8:$I$5007,"&lt;&gt;مرفوض",$K$8:$K$5007,"&lt;&gt;نعم")&amp;" مصروف غير مسوى",IF(L329="تمت التسوية",IF(P329=0,"✔ متوازنة وتمت التسوية","✔ تمت التسوية – متبقي "&amp;TEXT(P329,"#,##0")),IF(P329&gt;0,"متبقي "&amp;TEXT(P329,"#,##0"),"✔ متوازنة"))))),IF(R329=0,"⚠ أضف سطر عهدة أولًا",IF(OR(C329="",N(G329)=0),"⚠ أكمل التاريخ والقيمة",IF(S329="","⚠ التاريخ خارج السنة المالية",IF(H329="","⚠ اختر بند الموازنة",IF(I329="مرفوض","✖ مرفوض من المدير",IF(I329&lt;&gt;"موافق","⏳ بانتظار موافقة المدير",IF(K329&lt;&gt;"نعم","⚠ غير مسوى مع الحسابات","✔ معتمد ومسوى")))))))))</f>
        <v/>
      </c>
      <c r="R329">
        <f>N(R328)+IF(A329="عهدة",1,0)</f>
        <v/>
      </c>
      <c r="S329">
        <f>IF(C329="","",IF(AND(C329&gt;=DATE(2026,9,1),C329&lt;=DATE(2027,8,31)),(YEAR(C329)-2026)*12+MONTH(C329)-8,""))</f>
        <v/>
      </c>
      <c r="T329">
        <f>IF(AND(A329="مصروف",R329&gt;0,I329="موافق",S329&lt;&gt;"",H329&lt;&gt;""),N(G329),0)</f>
        <v/>
      </c>
    </row>
    <row r="330">
      <c r="A330" s="19" t="n"/>
      <c r="B330" s="20">
        <f>IF(A330="","",IF(R330=0,"⚠ أضف سطر عهدة أولًا","DMT-"&amp;TEXT(R330,"000")))</f>
        <v/>
      </c>
      <c r="C330" s="21" t="n"/>
      <c r="D330" s="20">
        <f>IF(C330="","",IF(S330="","خارج السنة المالية",INDEX(القوائم!$D$2:$D$13,S330)))</f>
        <v/>
      </c>
      <c r="E330" s="22" t="n"/>
      <c r="F330" s="23" t="n"/>
      <c r="G330" s="23" t="n"/>
      <c r="H330" s="22" t="n"/>
      <c r="I330" s="19" t="n"/>
      <c r="J330" s="21" t="n"/>
      <c r="K330" s="19" t="n"/>
      <c r="L330" s="19" t="n"/>
      <c r="M330" s="21" t="n"/>
      <c r="N330" s="22" t="n"/>
      <c r="O330" s="24">
        <f>IF(A330&lt;&gt;"عهدة","",SUMIFS($G$8:$G$5007,$B$8:$B$5007,B330,$A$8:$A$5007,"مصروف",$I$8:$I$5007,"&lt;&gt;مرفوض"))</f>
        <v/>
      </c>
      <c r="P330" s="25">
        <f>IF(A330&lt;&gt;"عهدة","",N(F330)-O330)</f>
        <v/>
      </c>
      <c r="Q330" s="26">
        <f>IF(A330="","",IF(A330="عهدة",IF(N(F330)=0,"⚠ أدخل قيمة العهدة",IF(P330&lt;0,"⛔ عجز / زيادة مصروفات "&amp;TEXT(-P330,"#,##0"),IF(COUNTIFS($B$8:$B$5007,B330,$A$8:$A$5007,"مصروف",$I$8:$I$5007,"&lt;&gt;مرفوض",$K$8:$K$5007,"&lt;&gt;نعم")&gt;0,"⚠ "&amp;COUNTIFS($B$8:$B$5007,B330,$A$8:$A$5007,"مصروف",$I$8:$I$5007,"&lt;&gt;مرفوض",$K$8:$K$5007,"&lt;&gt;نعم")&amp;" مصروف غير مسوى",IF(L330="تمت التسوية",IF(P330=0,"✔ متوازنة وتمت التسوية","✔ تمت التسوية – متبقي "&amp;TEXT(P330,"#,##0")),IF(P330&gt;0,"متبقي "&amp;TEXT(P330,"#,##0"),"✔ متوازنة"))))),IF(R330=0,"⚠ أضف سطر عهدة أولًا",IF(OR(C330="",N(G330)=0),"⚠ أكمل التاريخ والقيمة",IF(S330="","⚠ التاريخ خارج السنة المالية",IF(H330="","⚠ اختر بند الموازنة",IF(I330="مرفوض","✖ مرفوض من المدير",IF(I330&lt;&gt;"موافق","⏳ بانتظار موافقة المدير",IF(K330&lt;&gt;"نعم","⚠ غير مسوى مع الحسابات","✔ معتمد ومسوى")))))))))</f>
        <v/>
      </c>
      <c r="R330">
        <f>N(R329)+IF(A330="عهدة",1,0)</f>
        <v/>
      </c>
      <c r="S330">
        <f>IF(C330="","",IF(AND(C330&gt;=DATE(2026,9,1),C330&lt;=DATE(2027,8,31)),(YEAR(C330)-2026)*12+MONTH(C330)-8,""))</f>
        <v/>
      </c>
      <c r="T330">
        <f>IF(AND(A330="مصروف",R330&gt;0,I330="موافق",S330&lt;&gt;"",H330&lt;&gt;""),N(G330),0)</f>
        <v/>
      </c>
    </row>
    <row r="331">
      <c r="A331" s="19" t="n"/>
      <c r="B331" s="20">
        <f>IF(A331="","",IF(R331=0,"⚠ أضف سطر عهدة أولًا","DMT-"&amp;TEXT(R331,"000")))</f>
        <v/>
      </c>
      <c r="C331" s="21" t="n"/>
      <c r="D331" s="20">
        <f>IF(C331="","",IF(S331="","خارج السنة المالية",INDEX(القوائم!$D$2:$D$13,S331)))</f>
        <v/>
      </c>
      <c r="E331" s="22" t="n"/>
      <c r="F331" s="23" t="n"/>
      <c r="G331" s="23" t="n"/>
      <c r="H331" s="22" t="n"/>
      <c r="I331" s="19" t="n"/>
      <c r="J331" s="21" t="n"/>
      <c r="K331" s="19" t="n"/>
      <c r="L331" s="19" t="n"/>
      <c r="M331" s="21" t="n"/>
      <c r="N331" s="22" t="n"/>
      <c r="O331" s="24">
        <f>IF(A331&lt;&gt;"عهدة","",SUMIFS($G$8:$G$5007,$B$8:$B$5007,B331,$A$8:$A$5007,"مصروف",$I$8:$I$5007,"&lt;&gt;مرفوض"))</f>
        <v/>
      </c>
      <c r="P331" s="25">
        <f>IF(A331&lt;&gt;"عهدة","",N(F331)-O331)</f>
        <v/>
      </c>
      <c r="Q331" s="26">
        <f>IF(A331="","",IF(A331="عهدة",IF(N(F331)=0,"⚠ أدخل قيمة العهدة",IF(P331&lt;0,"⛔ عجز / زيادة مصروفات "&amp;TEXT(-P331,"#,##0"),IF(COUNTIFS($B$8:$B$5007,B331,$A$8:$A$5007,"مصروف",$I$8:$I$5007,"&lt;&gt;مرفوض",$K$8:$K$5007,"&lt;&gt;نعم")&gt;0,"⚠ "&amp;COUNTIFS($B$8:$B$5007,B331,$A$8:$A$5007,"مصروف",$I$8:$I$5007,"&lt;&gt;مرفوض",$K$8:$K$5007,"&lt;&gt;نعم")&amp;" مصروف غير مسوى",IF(L331="تمت التسوية",IF(P331=0,"✔ متوازنة وتمت التسوية","✔ تمت التسوية – متبقي "&amp;TEXT(P331,"#,##0")),IF(P331&gt;0,"متبقي "&amp;TEXT(P331,"#,##0"),"✔ متوازنة"))))),IF(R331=0,"⚠ أضف سطر عهدة أولًا",IF(OR(C331="",N(G331)=0),"⚠ أكمل التاريخ والقيمة",IF(S331="","⚠ التاريخ خارج السنة المالية",IF(H331="","⚠ اختر بند الموازنة",IF(I331="مرفوض","✖ مرفوض من المدير",IF(I331&lt;&gt;"موافق","⏳ بانتظار موافقة المدير",IF(K331&lt;&gt;"نعم","⚠ غير مسوى مع الحسابات","✔ معتمد ومسوى")))))))))</f>
        <v/>
      </c>
      <c r="R331">
        <f>N(R330)+IF(A331="عهدة",1,0)</f>
        <v/>
      </c>
      <c r="S331">
        <f>IF(C331="","",IF(AND(C331&gt;=DATE(2026,9,1),C331&lt;=DATE(2027,8,31)),(YEAR(C331)-2026)*12+MONTH(C331)-8,""))</f>
        <v/>
      </c>
      <c r="T331">
        <f>IF(AND(A331="مصروف",R331&gt;0,I331="موافق",S331&lt;&gt;"",H331&lt;&gt;""),N(G331),0)</f>
        <v/>
      </c>
    </row>
    <row r="332">
      <c r="A332" s="19" t="n"/>
      <c r="B332" s="20">
        <f>IF(A332="","",IF(R332=0,"⚠ أضف سطر عهدة أولًا","DMT-"&amp;TEXT(R332,"000")))</f>
        <v/>
      </c>
      <c r="C332" s="21" t="n"/>
      <c r="D332" s="20">
        <f>IF(C332="","",IF(S332="","خارج السنة المالية",INDEX(القوائم!$D$2:$D$13,S332)))</f>
        <v/>
      </c>
      <c r="E332" s="22" t="n"/>
      <c r="F332" s="23" t="n"/>
      <c r="G332" s="23" t="n"/>
      <c r="H332" s="22" t="n"/>
      <c r="I332" s="19" t="n"/>
      <c r="J332" s="21" t="n"/>
      <c r="K332" s="19" t="n"/>
      <c r="L332" s="19" t="n"/>
      <c r="M332" s="21" t="n"/>
      <c r="N332" s="22" t="n"/>
      <c r="O332" s="24">
        <f>IF(A332&lt;&gt;"عهدة","",SUMIFS($G$8:$G$5007,$B$8:$B$5007,B332,$A$8:$A$5007,"مصروف",$I$8:$I$5007,"&lt;&gt;مرفوض"))</f>
        <v/>
      </c>
      <c r="P332" s="25">
        <f>IF(A332&lt;&gt;"عهدة","",N(F332)-O332)</f>
        <v/>
      </c>
      <c r="Q332" s="26">
        <f>IF(A332="","",IF(A332="عهدة",IF(N(F332)=0,"⚠ أدخل قيمة العهدة",IF(P332&lt;0,"⛔ عجز / زيادة مصروفات "&amp;TEXT(-P332,"#,##0"),IF(COUNTIFS($B$8:$B$5007,B332,$A$8:$A$5007,"مصروف",$I$8:$I$5007,"&lt;&gt;مرفوض",$K$8:$K$5007,"&lt;&gt;نعم")&gt;0,"⚠ "&amp;COUNTIFS($B$8:$B$5007,B332,$A$8:$A$5007,"مصروف",$I$8:$I$5007,"&lt;&gt;مرفوض",$K$8:$K$5007,"&lt;&gt;نعم")&amp;" مصروف غير مسوى",IF(L332="تمت التسوية",IF(P332=0,"✔ متوازنة وتمت التسوية","✔ تمت التسوية – متبقي "&amp;TEXT(P332,"#,##0")),IF(P332&gt;0,"متبقي "&amp;TEXT(P332,"#,##0"),"✔ متوازنة"))))),IF(R332=0,"⚠ أضف سطر عهدة أولًا",IF(OR(C332="",N(G332)=0),"⚠ أكمل التاريخ والقيمة",IF(S332="","⚠ التاريخ خارج السنة المالية",IF(H332="","⚠ اختر بند الموازنة",IF(I332="مرفوض","✖ مرفوض من المدير",IF(I332&lt;&gt;"موافق","⏳ بانتظار موافقة المدير",IF(K332&lt;&gt;"نعم","⚠ غير مسوى مع الحسابات","✔ معتمد ومسوى")))))))))</f>
        <v/>
      </c>
      <c r="R332">
        <f>N(R331)+IF(A332="عهدة",1,0)</f>
        <v/>
      </c>
      <c r="S332">
        <f>IF(C332="","",IF(AND(C332&gt;=DATE(2026,9,1),C332&lt;=DATE(2027,8,31)),(YEAR(C332)-2026)*12+MONTH(C332)-8,""))</f>
        <v/>
      </c>
      <c r="T332">
        <f>IF(AND(A332="مصروف",R332&gt;0,I332="موافق",S332&lt;&gt;"",H332&lt;&gt;""),N(G332),0)</f>
        <v/>
      </c>
    </row>
    <row r="333">
      <c r="A333" s="19" t="n"/>
      <c r="B333" s="20">
        <f>IF(A333="","",IF(R333=0,"⚠ أضف سطر عهدة أولًا","DMT-"&amp;TEXT(R333,"000")))</f>
        <v/>
      </c>
      <c r="C333" s="21" t="n"/>
      <c r="D333" s="20">
        <f>IF(C333="","",IF(S333="","خارج السنة المالية",INDEX(القوائم!$D$2:$D$13,S333)))</f>
        <v/>
      </c>
      <c r="E333" s="22" t="n"/>
      <c r="F333" s="23" t="n"/>
      <c r="G333" s="23" t="n"/>
      <c r="H333" s="22" t="n"/>
      <c r="I333" s="19" t="n"/>
      <c r="J333" s="21" t="n"/>
      <c r="K333" s="19" t="n"/>
      <c r="L333" s="19" t="n"/>
      <c r="M333" s="21" t="n"/>
      <c r="N333" s="22" t="n"/>
      <c r="O333" s="24">
        <f>IF(A333&lt;&gt;"عهدة","",SUMIFS($G$8:$G$5007,$B$8:$B$5007,B333,$A$8:$A$5007,"مصروف",$I$8:$I$5007,"&lt;&gt;مرفوض"))</f>
        <v/>
      </c>
      <c r="P333" s="25">
        <f>IF(A333&lt;&gt;"عهدة","",N(F333)-O333)</f>
        <v/>
      </c>
      <c r="Q333" s="26">
        <f>IF(A333="","",IF(A333="عهدة",IF(N(F333)=0,"⚠ أدخل قيمة العهدة",IF(P333&lt;0,"⛔ عجز / زيادة مصروفات "&amp;TEXT(-P333,"#,##0"),IF(COUNTIFS($B$8:$B$5007,B333,$A$8:$A$5007,"مصروف",$I$8:$I$5007,"&lt;&gt;مرفوض",$K$8:$K$5007,"&lt;&gt;نعم")&gt;0,"⚠ "&amp;COUNTIFS($B$8:$B$5007,B333,$A$8:$A$5007,"مصروف",$I$8:$I$5007,"&lt;&gt;مرفوض",$K$8:$K$5007,"&lt;&gt;نعم")&amp;" مصروف غير مسوى",IF(L333="تمت التسوية",IF(P333=0,"✔ متوازنة وتمت التسوية","✔ تمت التسوية – متبقي "&amp;TEXT(P333,"#,##0")),IF(P333&gt;0,"متبقي "&amp;TEXT(P333,"#,##0"),"✔ متوازنة"))))),IF(R333=0,"⚠ أضف سطر عهدة أولًا",IF(OR(C333="",N(G333)=0),"⚠ أكمل التاريخ والقيمة",IF(S333="","⚠ التاريخ خارج السنة المالية",IF(H333="","⚠ اختر بند الموازنة",IF(I333="مرفوض","✖ مرفوض من المدير",IF(I333&lt;&gt;"موافق","⏳ بانتظار موافقة المدير",IF(K333&lt;&gt;"نعم","⚠ غير مسوى مع الحسابات","✔ معتمد ومسوى")))))))))</f>
        <v/>
      </c>
      <c r="R333">
        <f>N(R332)+IF(A333="عهدة",1,0)</f>
        <v/>
      </c>
      <c r="S333">
        <f>IF(C333="","",IF(AND(C333&gt;=DATE(2026,9,1),C333&lt;=DATE(2027,8,31)),(YEAR(C333)-2026)*12+MONTH(C333)-8,""))</f>
        <v/>
      </c>
      <c r="T333">
        <f>IF(AND(A333="مصروف",R333&gt;0,I333="موافق",S333&lt;&gt;"",H333&lt;&gt;""),N(G333),0)</f>
        <v/>
      </c>
    </row>
    <row r="334">
      <c r="A334" s="19" t="n"/>
      <c r="B334" s="20">
        <f>IF(A334="","",IF(R334=0,"⚠ أضف سطر عهدة أولًا","DMT-"&amp;TEXT(R334,"000")))</f>
        <v/>
      </c>
      <c r="C334" s="21" t="n"/>
      <c r="D334" s="20">
        <f>IF(C334="","",IF(S334="","خارج السنة المالية",INDEX(القوائم!$D$2:$D$13,S334)))</f>
        <v/>
      </c>
      <c r="E334" s="22" t="n"/>
      <c r="F334" s="23" t="n"/>
      <c r="G334" s="23" t="n"/>
      <c r="H334" s="22" t="n"/>
      <c r="I334" s="19" t="n"/>
      <c r="J334" s="21" t="n"/>
      <c r="K334" s="19" t="n"/>
      <c r="L334" s="19" t="n"/>
      <c r="M334" s="21" t="n"/>
      <c r="N334" s="22" t="n"/>
      <c r="O334" s="24">
        <f>IF(A334&lt;&gt;"عهدة","",SUMIFS($G$8:$G$5007,$B$8:$B$5007,B334,$A$8:$A$5007,"مصروف",$I$8:$I$5007,"&lt;&gt;مرفوض"))</f>
        <v/>
      </c>
      <c r="P334" s="25">
        <f>IF(A334&lt;&gt;"عهدة","",N(F334)-O334)</f>
        <v/>
      </c>
      <c r="Q334" s="26">
        <f>IF(A334="","",IF(A334="عهدة",IF(N(F334)=0,"⚠ أدخل قيمة العهدة",IF(P334&lt;0,"⛔ عجز / زيادة مصروفات "&amp;TEXT(-P334,"#,##0"),IF(COUNTIFS($B$8:$B$5007,B334,$A$8:$A$5007,"مصروف",$I$8:$I$5007,"&lt;&gt;مرفوض",$K$8:$K$5007,"&lt;&gt;نعم")&gt;0,"⚠ "&amp;COUNTIFS($B$8:$B$5007,B334,$A$8:$A$5007,"مصروف",$I$8:$I$5007,"&lt;&gt;مرفوض",$K$8:$K$5007,"&lt;&gt;نعم")&amp;" مصروف غير مسوى",IF(L334="تمت التسوية",IF(P334=0,"✔ متوازنة وتمت التسوية","✔ تمت التسوية – متبقي "&amp;TEXT(P334,"#,##0")),IF(P334&gt;0,"متبقي "&amp;TEXT(P334,"#,##0"),"✔ متوازنة"))))),IF(R334=0,"⚠ أضف سطر عهدة أولًا",IF(OR(C334="",N(G334)=0),"⚠ أكمل التاريخ والقيمة",IF(S334="","⚠ التاريخ خارج السنة المالية",IF(H334="","⚠ اختر بند الموازنة",IF(I334="مرفوض","✖ مرفوض من المدير",IF(I334&lt;&gt;"موافق","⏳ بانتظار موافقة المدير",IF(K334&lt;&gt;"نعم","⚠ غير مسوى مع الحسابات","✔ معتمد ومسوى")))))))))</f>
        <v/>
      </c>
      <c r="R334">
        <f>N(R333)+IF(A334="عهدة",1,0)</f>
        <v/>
      </c>
      <c r="S334">
        <f>IF(C334="","",IF(AND(C334&gt;=DATE(2026,9,1),C334&lt;=DATE(2027,8,31)),(YEAR(C334)-2026)*12+MONTH(C334)-8,""))</f>
        <v/>
      </c>
      <c r="T334">
        <f>IF(AND(A334="مصروف",R334&gt;0,I334="موافق",S334&lt;&gt;"",H334&lt;&gt;""),N(G334),0)</f>
        <v/>
      </c>
    </row>
    <row r="335">
      <c r="A335" s="19" t="n"/>
      <c r="B335" s="20">
        <f>IF(A335="","",IF(R335=0,"⚠ أضف سطر عهدة أولًا","DMT-"&amp;TEXT(R335,"000")))</f>
        <v/>
      </c>
      <c r="C335" s="21" t="n"/>
      <c r="D335" s="20">
        <f>IF(C335="","",IF(S335="","خارج السنة المالية",INDEX(القوائم!$D$2:$D$13,S335)))</f>
        <v/>
      </c>
      <c r="E335" s="22" t="n"/>
      <c r="F335" s="23" t="n"/>
      <c r="G335" s="23" t="n"/>
      <c r="H335" s="22" t="n"/>
      <c r="I335" s="19" t="n"/>
      <c r="J335" s="21" t="n"/>
      <c r="K335" s="19" t="n"/>
      <c r="L335" s="19" t="n"/>
      <c r="M335" s="21" t="n"/>
      <c r="N335" s="22" t="n"/>
      <c r="O335" s="24">
        <f>IF(A335&lt;&gt;"عهدة","",SUMIFS($G$8:$G$5007,$B$8:$B$5007,B335,$A$8:$A$5007,"مصروف",$I$8:$I$5007,"&lt;&gt;مرفوض"))</f>
        <v/>
      </c>
      <c r="P335" s="25">
        <f>IF(A335&lt;&gt;"عهدة","",N(F335)-O335)</f>
        <v/>
      </c>
      <c r="Q335" s="26">
        <f>IF(A335="","",IF(A335="عهدة",IF(N(F335)=0,"⚠ أدخل قيمة العهدة",IF(P335&lt;0,"⛔ عجز / زيادة مصروفات "&amp;TEXT(-P335,"#,##0"),IF(COUNTIFS($B$8:$B$5007,B335,$A$8:$A$5007,"مصروف",$I$8:$I$5007,"&lt;&gt;مرفوض",$K$8:$K$5007,"&lt;&gt;نعم")&gt;0,"⚠ "&amp;COUNTIFS($B$8:$B$5007,B335,$A$8:$A$5007,"مصروف",$I$8:$I$5007,"&lt;&gt;مرفوض",$K$8:$K$5007,"&lt;&gt;نعم")&amp;" مصروف غير مسوى",IF(L335="تمت التسوية",IF(P335=0,"✔ متوازنة وتمت التسوية","✔ تمت التسوية – متبقي "&amp;TEXT(P335,"#,##0")),IF(P335&gt;0,"متبقي "&amp;TEXT(P335,"#,##0"),"✔ متوازنة"))))),IF(R335=0,"⚠ أضف سطر عهدة أولًا",IF(OR(C335="",N(G335)=0),"⚠ أكمل التاريخ والقيمة",IF(S335="","⚠ التاريخ خارج السنة المالية",IF(H335="","⚠ اختر بند الموازنة",IF(I335="مرفوض","✖ مرفوض من المدير",IF(I335&lt;&gt;"موافق","⏳ بانتظار موافقة المدير",IF(K335&lt;&gt;"نعم","⚠ غير مسوى مع الحسابات","✔ معتمد ومسوى")))))))))</f>
        <v/>
      </c>
      <c r="R335">
        <f>N(R334)+IF(A335="عهدة",1,0)</f>
        <v/>
      </c>
      <c r="S335">
        <f>IF(C335="","",IF(AND(C335&gt;=DATE(2026,9,1),C335&lt;=DATE(2027,8,31)),(YEAR(C335)-2026)*12+MONTH(C335)-8,""))</f>
        <v/>
      </c>
      <c r="T335">
        <f>IF(AND(A335="مصروف",R335&gt;0,I335="موافق",S335&lt;&gt;"",H335&lt;&gt;""),N(G335),0)</f>
        <v/>
      </c>
    </row>
    <row r="336">
      <c r="A336" s="19" t="n"/>
      <c r="B336" s="20">
        <f>IF(A336="","",IF(R336=0,"⚠ أضف سطر عهدة أولًا","DMT-"&amp;TEXT(R336,"000")))</f>
        <v/>
      </c>
      <c r="C336" s="21" t="n"/>
      <c r="D336" s="20">
        <f>IF(C336="","",IF(S336="","خارج السنة المالية",INDEX(القوائم!$D$2:$D$13,S336)))</f>
        <v/>
      </c>
      <c r="E336" s="22" t="n"/>
      <c r="F336" s="23" t="n"/>
      <c r="G336" s="23" t="n"/>
      <c r="H336" s="22" t="n"/>
      <c r="I336" s="19" t="n"/>
      <c r="J336" s="21" t="n"/>
      <c r="K336" s="19" t="n"/>
      <c r="L336" s="19" t="n"/>
      <c r="M336" s="21" t="n"/>
      <c r="N336" s="22" t="n"/>
      <c r="O336" s="24">
        <f>IF(A336&lt;&gt;"عهدة","",SUMIFS($G$8:$G$5007,$B$8:$B$5007,B336,$A$8:$A$5007,"مصروف",$I$8:$I$5007,"&lt;&gt;مرفوض"))</f>
        <v/>
      </c>
      <c r="P336" s="25">
        <f>IF(A336&lt;&gt;"عهدة","",N(F336)-O336)</f>
        <v/>
      </c>
      <c r="Q336" s="26">
        <f>IF(A336="","",IF(A336="عهدة",IF(N(F336)=0,"⚠ أدخل قيمة العهدة",IF(P336&lt;0,"⛔ عجز / زيادة مصروفات "&amp;TEXT(-P336,"#,##0"),IF(COUNTIFS($B$8:$B$5007,B336,$A$8:$A$5007,"مصروف",$I$8:$I$5007,"&lt;&gt;مرفوض",$K$8:$K$5007,"&lt;&gt;نعم")&gt;0,"⚠ "&amp;COUNTIFS($B$8:$B$5007,B336,$A$8:$A$5007,"مصروف",$I$8:$I$5007,"&lt;&gt;مرفوض",$K$8:$K$5007,"&lt;&gt;نعم")&amp;" مصروف غير مسوى",IF(L336="تمت التسوية",IF(P336=0,"✔ متوازنة وتمت التسوية","✔ تمت التسوية – متبقي "&amp;TEXT(P336,"#,##0")),IF(P336&gt;0,"متبقي "&amp;TEXT(P336,"#,##0"),"✔ متوازنة"))))),IF(R336=0,"⚠ أضف سطر عهدة أولًا",IF(OR(C336="",N(G336)=0),"⚠ أكمل التاريخ والقيمة",IF(S336="","⚠ التاريخ خارج السنة المالية",IF(H336="","⚠ اختر بند الموازنة",IF(I336="مرفوض","✖ مرفوض من المدير",IF(I336&lt;&gt;"موافق","⏳ بانتظار موافقة المدير",IF(K336&lt;&gt;"نعم","⚠ غير مسوى مع الحسابات","✔ معتمد ومسوى")))))))))</f>
        <v/>
      </c>
      <c r="R336">
        <f>N(R335)+IF(A336="عهدة",1,0)</f>
        <v/>
      </c>
      <c r="S336">
        <f>IF(C336="","",IF(AND(C336&gt;=DATE(2026,9,1),C336&lt;=DATE(2027,8,31)),(YEAR(C336)-2026)*12+MONTH(C336)-8,""))</f>
        <v/>
      </c>
      <c r="T336">
        <f>IF(AND(A336="مصروف",R336&gt;0,I336="موافق",S336&lt;&gt;"",H336&lt;&gt;""),N(G336),0)</f>
        <v/>
      </c>
    </row>
    <row r="337">
      <c r="A337" s="19" t="n"/>
      <c r="B337" s="20">
        <f>IF(A337="","",IF(R337=0,"⚠ أضف سطر عهدة أولًا","DMT-"&amp;TEXT(R337,"000")))</f>
        <v/>
      </c>
      <c r="C337" s="21" t="n"/>
      <c r="D337" s="20">
        <f>IF(C337="","",IF(S337="","خارج السنة المالية",INDEX(القوائم!$D$2:$D$13,S337)))</f>
        <v/>
      </c>
      <c r="E337" s="22" t="n"/>
      <c r="F337" s="23" t="n"/>
      <c r="G337" s="23" t="n"/>
      <c r="H337" s="22" t="n"/>
      <c r="I337" s="19" t="n"/>
      <c r="J337" s="21" t="n"/>
      <c r="K337" s="19" t="n"/>
      <c r="L337" s="19" t="n"/>
      <c r="M337" s="21" t="n"/>
      <c r="N337" s="22" t="n"/>
      <c r="O337" s="24">
        <f>IF(A337&lt;&gt;"عهدة","",SUMIFS($G$8:$G$5007,$B$8:$B$5007,B337,$A$8:$A$5007,"مصروف",$I$8:$I$5007,"&lt;&gt;مرفوض"))</f>
        <v/>
      </c>
      <c r="P337" s="25">
        <f>IF(A337&lt;&gt;"عهدة","",N(F337)-O337)</f>
        <v/>
      </c>
      <c r="Q337" s="26">
        <f>IF(A337="","",IF(A337="عهدة",IF(N(F337)=0,"⚠ أدخل قيمة العهدة",IF(P337&lt;0,"⛔ عجز / زيادة مصروفات "&amp;TEXT(-P337,"#,##0"),IF(COUNTIFS($B$8:$B$5007,B337,$A$8:$A$5007,"مصروف",$I$8:$I$5007,"&lt;&gt;مرفوض",$K$8:$K$5007,"&lt;&gt;نعم")&gt;0,"⚠ "&amp;COUNTIFS($B$8:$B$5007,B337,$A$8:$A$5007,"مصروف",$I$8:$I$5007,"&lt;&gt;مرفوض",$K$8:$K$5007,"&lt;&gt;نعم")&amp;" مصروف غير مسوى",IF(L337="تمت التسوية",IF(P337=0,"✔ متوازنة وتمت التسوية","✔ تمت التسوية – متبقي "&amp;TEXT(P337,"#,##0")),IF(P337&gt;0,"متبقي "&amp;TEXT(P337,"#,##0"),"✔ متوازنة"))))),IF(R337=0,"⚠ أضف سطر عهدة أولًا",IF(OR(C337="",N(G337)=0),"⚠ أكمل التاريخ والقيمة",IF(S337="","⚠ التاريخ خارج السنة المالية",IF(H337="","⚠ اختر بند الموازنة",IF(I337="مرفوض","✖ مرفوض من المدير",IF(I337&lt;&gt;"موافق","⏳ بانتظار موافقة المدير",IF(K337&lt;&gt;"نعم","⚠ غير مسوى مع الحسابات","✔ معتمد ومسوى")))))))))</f>
        <v/>
      </c>
      <c r="R337">
        <f>N(R336)+IF(A337="عهدة",1,0)</f>
        <v/>
      </c>
      <c r="S337">
        <f>IF(C337="","",IF(AND(C337&gt;=DATE(2026,9,1),C337&lt;=DATE(2027,8,31)),(YEAR(C337)-2026)*12+MONTH(C337)-8,""))</f>
        <v/>
      </c>
      <c r="T337">
        <f>IF(AND(A337="مصروف",R337&gt;0,I337="موافق",S337&lt;&gt;"",H337&lt;&gt;""),N(G337),0)</f>
        <v/>
      </c>
    </row>
    <row r="338">
      <c r="A338" s="19" t="n"/>
      <c r="B338" s="20">
        <f>IF(A338="","",IF(R338=0,"⚠ أضف سطر عهدة أولًا","DMT-"&amp;TEXT(R338,"000")))</f>
        <v/>
      </c>
      <c r="C338" s="21" t="n"/>
      <c r="D338" s="20">
        <f>IF(C338="","",IF(S338="","خارج السنة المالية",INDEX(القوائم!$D$2:$D$13,S338)))</f>
        <v/>
      </c>
      <c r="E338" s="22" t="n"/>
      <c r="F338" s="23" t="n"/>
      <c r="G338" s="23" t="n"/>
      <c r="H338" s="22" t="n"/>
      <c r="I338" s="19" t="n"/>
      <c r="J338" s="21" t="n"/>
      <c r="K338" s="19" t="n"/>
      <c r="L338" s="19" t="n"/>
      <c r="M338" s="21" t="n"/>
      <c r="N338" s="22" t="n"/>
      <c r="O338" s="24">
        <f>IF(A338&lt;&gt;"عهدة","",SUMIFS($G$8:$G$5007,$B$8:$B$5007,B338,$A$8:$A$5007,"مصروف",$I$8:$I$5007,"&lt;&gt;مرفوض"))</f>
        <v/>
      </c>
      <c r="P338" s="25">
        <f>IF(A338&lt;&gt;"عهدة","",N(F338)-O338)</f>
        <v/>
      </c>
      <c r="Q338" s="26">
        <f>IF(A338="","",IF(A338="عهدة",IF(N(F338)=0,"⚠ أدخل قيمة العهدة",IF(P338&lt;0,"⛔ عجز / زيادة مصروفات "&amp;TEXT(-P338,"#,##0"),IF(COUNTIFS($B$8:$B$5007,B338,$A$8:$A$5007,"مصروف",$I$8:$I$5007,"&lt;&gt;مرفوض",$K$8:$K$5007,"&lt;&gt;نعم")&gt;0,"⚠ "&amp;COUNTIFS($B$8:$B$5007,B338,$A$8:$A$5007,"مصروف",$I$8:$I$5007,"&lt;&gt;مرفوض",$K$8:$K$5007,"&lt;&gt;نعم")&amp;" مصروف غير مسوى",IF(L338="تمت التسوية",IF(P338=0,"✔ متوازنة وتمت التسوية","✔ تمت التسوية – متبقي "&amp;TEXT(P338,"#,##0")),IF(P338&gt;0,"متبقي "&amp;TEXT(P338,"#,##0"),"✔ متوازنة"))))),IF(R338=0,"⚠ أضف سطر عهدة أولًا",IF(OR(C338="",N(G338)=0),"⚠ أكمل التاريخ والقيمة",IF(S338="","⚠ التاريخ خارج السنة المالية",IF(H338="","⚠ اختر بند الموازنة",IF(I338="مرفوض","✖ مرفوض من المدير",IF(I338&lt;&gt;"موافق","⏳ بانتظار موافقة المدير",IF(K338&lt;&gt;"نعم","⚠ غير مسوى مع الحسابات","✔ معتمد ومسوى")))))))))</f>
        <v/>
      </c>
      <c r="R338">
        <f>N(R337)+IF(A338="عهدة",1,0)</f>
        <v/>
      </c>
      <c r="S338">
        <f>IF(C338="","",IF(AND(C338&gt;=DATE(2026,9,1),C338&lt;=DATE(2027,8,31)),(YEAR(C338)-2026)*12+MONTH(C338)-8,""))</f>
        <v/>
      </c>
      <c r="T338">
        <f>IF(AND(A338="مصروف",R338&gt;0,I338="موافق",S338&lt;&gt;"",H338&lt;&gt;""),N(G338),0)</f>
        <v/>
      </c>
    </row>
    <row r="339">
      <c r="A339" s="19" t="n"/>
      <c r="B339" s="20">
        <f>IF(A339="","",IF(R339=0,"⚠ أضف سطر عهدة أولًا","DMT-"&amp;TEXT(R339,"000")))</f>
        <v/>
      </c>
      <c r="C339" s="21" t="n"/>
      <c r="D339" s="20">
        <f>IF(C339="","",IF(S339="","خارج السنة المالية",INDEX(القوائم!$D$2:$D$13,S339)))</f>
        <v/>
      </c>
      <c r="E339" s="22" t="n"/>
      <c r="F339" s="23" t="n"/>
      <c r="G339" s="23" t="n"/>
      <c r="H339" s="22" t="n"/>
      <c r="I339" s="19" t="n"/>
      <c r="J339" s="21" t="n"/>
      <c r="K339" s="19" t="n"/>
      <c r="L339" s="19" t="n"/>
      <c r="M339" s="21" t="n"/>
      <c r="N339" s="22" t="n"/>
      <c r="O339" s="24">
        <f>IF(A339&lt;&gt;"عهدة","",SUMIFS($G$8:$G$5007,$B$8:$B$5007,B339,$A$8:$A$5007,"مصروف",$I$8:$I$5007,"&lt;&gt;مرفوض"))</f>
        <v/>
      </c>
      <c r="P339" s="25">
        <f>IF(A339&lt;&gt;"عهدة","",N(F339)-O339)</f>
        <v/>
      </c>
      <c r="Q339" s="26">
        <f>IF(A339="","",IF(A339="عهدة",IF(N(F339)=0,"⚠ أدخل قيمة العهدة",IF(P339&lt;0,"⛔ عجز / زيادة مصروفات "&amp;TEXT(-P339,"#,##0"),IF(COUNTIFS($B$8:$B$5007,B339,$A$8:$A$5007,"مصروف",$I$8:$I$5007,"&lt;&gt;مرفوض",$K$8:$K$5007,"&lt;&gt;نعم")&gt;0,"⚠ "&amp;COUNTIFS($B$8:$B$5007,B339,$A$8:$A$5007,"مصروف",$I$8:$I$5007,"&lt;&gt;مرفوض",$K$8:$K$5007,"&lt;&gt;نعم")&amp;" مصروف غير مسوى",IF(L339="تمت التسوية",IF(P339=0,"✔ متوازنة وتمت التسوية","✔ تمت التسوية – متبقي "&amp;TEXT(P339,"#,##0")),IF(P339&gt;0,"متبقي "&amp;TEXT(P339,"#,##0"),"✔ متوازنة"))))),IF(R339=0,"⚠ أضف سطر عهدة أولًا",IF(OR(C339="",N(G339)=0),"⚠ أكمل التاريخ والقيمة",IF(S339="","⚠ التاريخ خارج السنة المالية",IF(H339="","⚠ اختر بند الموازنة",IF(I339="مرفوض","✖ مرفوض من المدير",IF(I339&lt;&gt;"موافق","⏳ بانتظار موافقة المدير",IF(K339&lt;&gt;"نعم","⚠ غير مسوى مع الحسابات","✔ معتمد ومسوى")))))))))</f>
        <v/>
      </c>
      <c r="R339">
        <f>N(R338)+IF(A339="عهدة",1,0)</f>
        <v/>
      </c>
      <c r="S339">
        <f>IF(C339="","",IF(AND(C339&gt;=DATE(2026,9,1),C339&lt;=DATE(2027,8,31)),(YEAR(C339)-2026)*12+MONTH(C339)-8,""))</f>
        <v/>
      </c>
      <c r="T339">
        <f>IF(AND(A339="مصروف",R339&gt;0,I339="موافق",S339&lt;&gt;"",H339&lt;&gt;""),N(G339),0)</f>
        <v/>
      </c>
    </row>
    <row r="340">
      <c r="A340" s="19" t="n"/>
      <c r="B340" s="20">
        <f>IF(A340="","",IF(R340=0,"⚠ أضف سطر عهدة أولًا","DMT-"&amp;TEXT(R340,"000")))</f>
        <v/>
      </c>
      <c r="C340" s="21" t="n"/>
      <c r="D340" s="20">
        <f>IF(C340="","",IF(S340="","خارج السنة المالية",INDEX(القوائم!$D$2:$D$13,S340)))</f>
        <v/>
      </c>
      <c r="E340" s="22" t="n"/>
      <c r="F340" s="23" t="n"/>
      <c r="G340" s="23" t="n"/>
      <c r="H340" s="22" t="n"/>
      <c r="I340" s="19" t="n"/>
      <c r="J340" s="21" t="n"/>
      <c r="K340" s="19" t="n"/>
      <c r="L340" s="19" t="n"/>
      <c r="M340" s="21" t="n"/>
      <c r="N340" s="22" t="n"/>
      <c r="O340" s="24">
        <f>IF(A340&lt;&gt;"عهدة","",SUMIFS($G$8:$G$5007,$B$8:$B$5007,B340,$A$8:$A$5007,"مصروف",$I$8:$I$5007,"&lt;&gt;مرفوض"))</f>
        <v/>
      </c>
      <c r="P340" s="25">
        <f>IF(A340&lt;&gt;"عهدة","",N(F340)-O340)</f>
        <v/>
      </c>
      <c r="Q340" s="26">
        <f>IF(A340="","",IF(A340="عهدة",IF(N(F340)=0,"⚠ أدخل قيمة العهدة",IF(P340&lt;0,"⛔ عجز / زيادة مصروفات "&amp;TEXT(-P340,"#,##0"),IF(COUNTIFS($B$8:$B$5007,B340,$A$8:$A$5007,"مصروف",$I$8:$I$5007,"&lt;&gt;مرفوض",$K$8:$K$5007,"&lt;&gt;نعم")&gt;0,"⚠ "&amp;COUNTIFS($B$8:$B$5007,B340,$A$8:$A$5007,"مصروف",$I$8:$I$5007,"&lt;&gt;مرفوض",$K$8:$K$5007,"&lt;&gt;نعم")&amp;" مصروف غير مسوى",IF(L340="تمت التسوية",IF(P340=0,"✔ متوازنة وتمت التسوية","✔ تمت التسوية – متبقي "&amp;TEXT(P340,"#,##0")),IF(P340&gt;0,"متبقي "&amp;TEXT(P340,"#,##0"),"✔ متوازنة"))))),IF(R340=0,"⚠ أضف سطر عهدة أولًا",IF(OR(C340="",N(G340)=0),"⚠ أكمل التاريخ والقيمة",IF(S340="","⚠ التاريخ خارج السنة المالية",IF(H340="","⚠ اختر بند الموازنة",IF(I340="مرفوض","✖ مرفوض من المدير",IF(I340&lt;&gt;"موافق","⏳ بانتظار موافقة المدير",IF(K340&lt;&gt;"نعم","⚠ غير مسوى مع الحسابات","✔ معتمد ومسوى")))))))))</f>
        <v/>
      </c>
      <c r="R340">
        <f>N(R339)+IF(A340="عهدة",1,0)</f>
        <v/>
      </c>
      <c r="S340">
        <f>IF(C340="","",IF(AND(C340&gt;=DATE(2026,9,1),C340&lt;=DATE(2027,8,31)),(YEAR(C340)-2026)*12+MONTH(C340)-8,""))</f>
        <v/>
      </c>
      <c r="T340">
        <f>IF(AND(A340="مصروف",R340&gt;0,I340="موافق",S340&lt;&gt;"",H340&lt;&gt;""),N(G340),0)</f>
        <v/>
      </c>
    </row>
    <row r="341">
      <c r="A341" s="19" t="n"/>
      <c r="B341" s="20">
        <f>IF(A341="","",IF(R341=0,"⚠ أضف سطر عهدة أولًا","DMT-"&amp;TEXT(R341,"000")))</f>
        <v/>
      </c>
      <c r="C341" s="21" t="n"/>
      <c r="D341" s="20">
        <f>IF(C341="","",IF(S341="","خارج السنة المالية",INDEX(القوائم!$D$2:$D$13,S341)))</f>
        <v/>
      </c>
      <c r="E341" s="22" t="n"/>
      <c r="F341" s="23" t="n"/>
      <c r="G341" s="23" t="n"/>
      <c r="H341" s="22" t="n"/>
      <c r="I341" s="19" t="n"/>
      <c r="J341" s="21" t="n"/>
      <c r="K341" s="19" t="n"/>
      <c r="L341" s="19" t="n"/>
      <c r="M341" s="21" t="n"/>
      <c r="N341" s="22" t="n"/>
      <c r="O341" s="24">
        <f>IF(A341&lt;&gt;"عهدة","",SUMIFS($G$8:$G$5007,$B$8:$B$5007,B341,$A$8:$A$5007,"مصروف",$I$8:$I$5007,"&lt;&gt;مرفوض"))</f>
        <v/>
      </c>
      <c r="P341" s="25">
        <f>IF(A341&lt;&gt;"عهدة","",N(F341)-O341)</f>
        <v/>
      </c>
      <c r="Q341" s="26">
        <f>IF(A341="","",IF(A341="عهدة",IF(N(F341)=0,"⚠ أدخل قيمة العهدة",IF(P341&lt;0,"⛔ عجز / زيادة مصروفات "&amp;TEXT(-P341,"#,##0"),IF(COUNTIFS($B$8:$B$5007,B341,$A$8:$A$5007,"مصروف",$I$8:$I$5007,"&lt;&gt;مرفوض",$K$8:$K$5007,"&lt;&gt;نعم")&gt;0,"⚠ "&amp;COUNTIFS($B$8:$B$5007,B341,$A$8:$A$5007,"مصروف",$I$8:$I$5007,"&lt;&gt;مرفوض",$K$8:$K$5007,"&lt;&gt;نعم")&amp;" مصروف غير مسوى",IF(L341="تمت التسوية",IF(P341=0,"✔ متوازنة وتمت التسوية","✔ تمت التسوية – متبقي "&amp;TEXT(P341,"#,##0")),IF(P341&gt;0,"متبقي "&amp;TEXT(P341,"#,##0"),"✔ متوازنة"))))),IF(R341=0,"⚠ أضف سطر عهدة أولًا",IF(OR(C341="",N(G341)=0),"⚠ أكمل التاريخ والقيمة",IF(S341="","⚠ التاريخ خارج السنة المالية",IF(H341="","⚠ اختر بند الموازنة",IF(I341="مرفوض","✖ مرفوض من المدير",IF(I341&lt;&gt;"موافق","⏳ بانتظار موافقة المدير",IF(K341&lt;&gt;"نعم","⚠ غير مسوى مع الحسابات","✔ معتمد ومسوى")))))))))</f>
        <v/>
      </c>
      <c r="R341">
        <f>N(R340)+IF(A341="عهدة",1,0)</f>
        <v/>
      </c>
      <c r="S341">
        <f>IF(C341="","",IF(AND(C341&gt;=DATE(2026,9,1),C341&lt;=DATE(2027,8,31)),(YEAR(C341)-2026)*12+MONTH(C341)-8,""))</f>
        <v/>
      </c>
      <c r="T341">
        <f>IF(AND(A341="مصروف",R341&gt;0,I341="موافق",S341&lt;&gt;"",H341&lt;&gt;""),N(G341),0)</f>
        <v/>
      </c>
    </row>
    <row r="342">
      <c r="A342" s="19" t="n"/>
      <c r="B342" s="20">
        <f>IF(A342="","",IF(R342=0,"⚠ أضف سطر عهدة أولًا","DMT-"&amp;TEXT(R342,"000")))</f>
        <v/>
      </c>
      <c r="C342" s="21" t="n"/>
      <c r="D342" s="20">
        <f>IF(C342="","",IF(S342="","خارج السنة المالية",INDEX(القوائم!$D$2:$D$13,S342)))</f>
        <v/>
      </c>
      <c r="E342" s="22" t="n"/>
      <c r="F342" s="23" t="n"/>
      <c r="G342" s="23" t="n"/>
      <c r="H342" s="22" t="n"/>
      <c r="I342" s="19" t="n"/>
      <c r="J342" s="21" t="n"/>
      <c r="K342" s="19" t="n"/>
      <c r="L342" s="19" t="n"/>
      <c r="M342" s="21" t="n"/>
      <c r="N342" s="22" t="n"/>
      <c r="O342" s="24">
        <f>IF(A342&lt;&gt;"عهدة","",SUMIFS($G$8:$G$5007,$B$8:$B$5007,B342,$A$8:$A$5007,"مصروف",$I$8:$I$5007,"&lt;&gt;مرفوض"))</f>
        <v/>
      </c>
      <c r="P342" s="25">
        <f>IF(A342&lt;&gt;"عهدة","",N(F342)-O342)</f>
        <v/>
      </c>
      <c r="Q342" s="26">
        <f>IF(A342="","",IF(A342="عهدة",IF(N(F342)=0,"⚠ أدخل قيمة العهدة",IF(P342&lt;0,"⛔ عجز / زيادة مصروفات "&amp;TEXT(-P342,"#,##0"),IF(COUNTIFS($B$8:$B$5007,B342,$A$8:$A$5007,"مصروف",$I$8:$I$5007,"&lt;&gt;مرفوض",$K$8:$K$5007,"&lt;&gt;نعم")&gt;0,"⚠ "&amp;COUNTIFS($B$8:$B$5007,B342,$A$8:$A$5007,"مصروف",$I$8:$I$5007,"&lt;&gt;مرفوض",$K$8:$K$5007,"&lt;&gt;نعم")&amp;" مصروف غير مسوى",IF(L342="تمت التسوية",IF(P342=0,"✔ متوازنة وتمت التسوية","✔ تمت التسوية – متبقي "&amp;TEXT(P342,"#,##0")),IF(P342&gt;0,"متبقي "&amp;TEXT(P342,"#,##0"),"✔ متوازنة"))))),IF(R342=0,"⚠ أضف سطر عهدة أولًا",IF(OR(C342="",N(G342)=0),"⚠ أكمل التاريخ والقيمة",IF(S342="","⚠ التاريخ خارج السنة المالية",IF(H342="","⚠ اختر بند الموازنة",IF(I342="مرفوض","✖ مرفوض من المدير",IF(I342&lt;&gt;"موافق","⏳ بانتظار موافقة المدير",IF(K342&lt;&gt;"نعم","⚠ غير مسوى مع الحسابات","✔ معتمد ومسوى")))))))))</f>
        <v/>
      </c>
      <c r="R342">
        <f>N(R341)+IF(A342="عهدة",1,0)</f>
        <v/>
      </c>
      <c r="S342">
        <f>IF(C342="","",IF(AND(C342&gt;=DATE(2026,9,1),C342&lt;=DATE(2027,8,31)),(YEAR(C342)-2026)*12+MONTH(C342)-8,""))</f>
        <v/>
      </c>
      <c r="T342">
        <f>IF(AND(A342="مصروف",R342&gt;0,I342="موافق",S342&lt;&gt;"",H342&lt;&gt;""),N(G342),0)</f>
        <v/>
      </c>
    </row>
    <row r="343">
      <c r="A343" s="19" t="n"/>
      <c r="B343" s="20">
        <f>IF(A343="","",IF(R343=0,"⚠ أضف سطر عهدة أولًا","DMT-"&amp;TEXT(R343,"000")))</f>
        <v/>
      </c>
      <c r="C343" s="21" t="n"/>
      <c r="D343" s="20">
        <f>IF(C343="","",IF(S343="","خارج السنة المالية",INDEX(القوائم!$D$2:$D$13,S343)))</f>
        <v/>
      </c>
      <c r="E343" s="22" t="n"/>
      <c r="F343" s="23" t="n"/>
      <c r="G343" s="23" t="n"/>
      <c r="H343" s="22" t="n"/>
      <c r="I343" s="19" t="n"/>
      <c r="J343" s="21" t="n"/>
      <c r="K343" s="19" t="n"/>
      <c r="L343" s="19" t="n"/>
      <c r="M343" s="21" t="n"/>
      <c r="N343" s="22" t="n"/>
      <c r="O343" s="24">
        <f>IF(A343&lt;&gt;"عهدة","",SUMIFS($G$8:$G$5007,$B$8:$B$5007,B343,$A$8:$A$5007,"مصروف",$I$8:$I$5007,"&lt;&gt;مرفوض"))</f>
        <v/>
      </c>
      <c r="P343" s="25">
        <f>IF(A343&lt;&gt;"عهدة","",N(F343)-O343)</f>
        <v/>
      </c>
      <c r="Q343" s="26">
        <f>IF(A343="","",IF(A343="عهدة",IF(N(F343)=0,"⚠ أدخل قيمة العهدة",IF(P343&lt;0,"⛔ عجز / زيادة مصروفات "&amp;TEXT(-P343,"#,##0"),IF(COUNTIFS($B$8:$B$5007,B343,$A$8:$A$5007,"مصروف",$I$8:$I$5007,"&lt;&gt;مرفوض",$K$8:$K$5007,"&lt;&gt;نعم")&gt;0,"⚠ "&amp;COUNTIFS($B$8:$B$5007,B343,$A$8:$A$5007,"مصروف",$I$8:$I$5007,"&lt;&gt;مرفوض",$K$8:$K$5007,"&lt;&gt;نعم")&amp;" مصروف غير مسوى",IF(L343="تمت التسوية",IF(P343=0,"✔ متوازنة وتمت التسوية","✔ تمت التسوية – متبقي "&amp;TEXT(P343,"#,##0")),IF(P343&gt;0,"متبقي "&amp;TEXT(P343,"#,##0"),"✔ متوازنة"))))),IF(R343=0,"⚠ أضف سطر عهدة أولًا",IF(OR(C343="",N(G343)=0),"⚠ أكمل التاريخ والقيمة",IF(S343="","⚠ التاريخ خارج السنة المالية",IF(H343="","⚠ اختر بند الموازنة",IF(I343="مرفوض","✖ مرفوض من المدير",IF(I343&lt;&gt;"موافق","⏳ بانتظار موافقة المدير",IF(K343&lt;&gt;"نعم","⚠ غير مسوى مع الحسابات","✔ معتمد ومسوى")))))))))</f>
        <v/>
      </c>
      <c r="R343">
        <f>N(R342)+IF(A343="عهدة",1,0)</f>
        <v/>
      </c>
      <c r="S343">
        <f>IF(C343="","",IF(AND(C343&gt;=DATE(2026,9,1),C343&lt;=DATE(2027,8,31)),(YEAR(C343)-2026)*12+MONTH(C343)-8,""))</f>
        <v/>
      </c>
      <c r="T343">
        <f>IF(AND(A343="مصروف",R343&gt;0,I343="موافق",S343&lt;&gt;"",H343&lt;&gt;""),N(G343),0)</f>
        <v/>
      </c>
    </row>
    <row r="344">
      <c r="A344" s="19" t="n"/>
      <c r="B344" s="20">
        <f>IF(A344="","",IF(R344=0,"⚠ أضف سطر عهدة أولًا","DMT-"&amp;TEXT(R344,"000")))</f>
        <v/>
      </c>
      <c r="C344" s="21" t="n"/>
      <c r="D344" s="20">
        <f>IF(C344="","",IF(S344="","خارج السنة المالية",INDEX(القوائم!$D$2:$D$13,S344)))</f>
        <v/>
      </c>
      <c r="E344" s="22" t="n"/>
      <c r="F344" s="23" t="n"/>
      <c r="G344" s="23" t="n"/>
      <c r="H344" s="22" t="n"/>
      <c r="I344" s="19" t="n"/>
      <c r="J344" s="21" t="n"/>
      <c r="K344" s="19" t="n"/>
      <c r="L344" s="19" t="n"/>
      <c r="M344" s="21" t="n"/>
      <c r="N344" s="22" t="n"/>
      <c r="O344" s="24">
        <f>IF(A344&lt;&gt;"عهدة","",SUMIFS($G$8:$G$5007,$B$8:$B$5007,B344,$A$8:$A$5007,"مصروف",$I$8:$I$5007,"&lt;&gt;مرفوض"))</f>
        <v/>
      </c>
      <c r="P344" s="25">
        <f>IF(A344&lt;&gt;"عهدة","",N(F344)-O344)</f>
        <v/>
      </c>
      <c r="Q344" s="26">
        <f>IF(A344="","",IF(A344="عهدة",IF(N(F344)=0,"⚠ أدخل قيمة العهدة",IF(P344&lt;0,"⛔ عجز / زيادة مصروفات "&amp;TEXT(-P344,"#,##0"),IF(COUNTIFS($B$8:$B$5007,B344,$A$8:$A$5007,"مصروف",$I$8:$I$5007,"&lt;&gt;مرفوض",$K$8:$K$5007,"&lt;&gt;نعم")&gt;0,"⚠ "&amp;COUNTIFS($B$8:$B$5007,B344,$A$8:$A$5007,"مصروف",$I$8:$I$5007,"&lt;&gt;مرفوض",$K$8:$K$5007,"&lt;&gt;نعم")&amp;" مصروف غير مسوى",IF(L344="تمت التسوية",IF(P344=0,"✔ متوازنة وتمت التسوية","✔ تمت التسوية – متبقي "&amp;TEXT(P344,"#,##0")),IF(P344&gt;0,"متبقي "&amp;TEXT(P344,"#,##0"),"✔ متوازنة"))))),IF(R344=0,"⚠ أضف سطر عهدة أولًا",IF(OR(C344="",N(G344)=0),"⚠ أكمل التاريخ والقيمة",IF(S344="","⚠ التاريخ خارج السنة المالية",IF(H344="","⚠ اختر بند الموازنة",IF(I344="مرفوض","✖ مرفوض من المدير",IF(I344&lt;&gt;"موافق","⏳ بانتظار موافقة المدير",IF(K344&lt;&gt;"نعم","⚠ غير مسوى مع الحسابات","✔ معتمد ومسوى")))))))))</f>
        <v/>
      </c>
      <c r="R344">
        <f>N(R343)+IF(A344="عهدة",1,0)</f>
        <v/>
      </c>
      <c r="S344">
        <f>IF(C344="","",IF(AND(C344&gt;=DATE(2026,9,1),C344&lt;=DATE(2027,8,31)),(YEAR(C344)-2026)*12+MONTH(C344)-8,""))</f>
        <v/>
      </c>
      <c r="T344">
        <f>IF(AND(A344="مصروف",R344&gt;0,I344="موافق",S344&lt;&gt;"",H344&lt;&gt;""),N(G344),0)</f>
        <v/>
      </c>
    </row>
    <row r="345">
      <c r="A345" s="19" t="n"/>
      <c r="B345" s="20">
        <f>IF(A345="","",IF(R345=0,"⚠ أضف سطر عهدة أولًا","DMT-"&amp;TEXT(R345,"000")))</f>
        <v/>
      </c>
      <c r="C345" s="21" t="n"/>
      <c r="D345" s="20">
        <f>IF(C345="","",IF(S345="","خارج السنة المالية",INDEX(القوائم!$D$2:$D$13,S345)))</f>
        <v/>
      </c>
      <c r="E345" s="22" t="n"/>
      <c r="F345" s="23" t="n"/>
      <c r="G345" s="23" t="n"/>
      <c r="H345" s="22" t="n"/>
      <c r="I345" s="19" t="n"/>
      <c r="J345" s="21" t="n"/>
      <c r="K345" s="19" t="n"/>
      <c r="L345" s="19" t="n"/>
      <c r="M345" s="21" t="n"/>
      <c r="N345" s="22" t="n"/>
      <c r="O345" s="24">
        <f>IF(A345&lt;&gt;"عهدة","",SUMIFS($G$8:$G$5007,$B$8:$B$5007,B345,$A$8:$A$5007,"مصروف",$I$8:$I$5007,"&lt;&gt;مرفوض"))</f>
        <v/>
      </c>
      <c r="P345" s="25">
        <f>IF(A345&lt;&gt;"عهدة","",N(F345)-O345)</f>
        <v/>
      </c>
      <c r="Q345" s="26">
        <f>IF(A345="","",IF(A345="عهدة",IF(N(F345)=0,"⚠ أدخل قيمة العهدة",IF(P345&lt;0,"⛔ عجز / زيادة مصروفات "&amp;TEXT(-P345,"#,##0"),IF(COUNTIFS($B$8:$B$5007,B345,$A$8:$A$5007,"مصروف",$I$8:$I$5007,"&lt;&gt;مرفوض",$K$8:$K$5007,"&lt;&gt;نعم")&gt;0,"⚠ "&amp;COUNTIFS($B$8:$B$5007,B345,$A$8:$A$5007,"مصروف",$I$8:$I$5007,"&lt;&gt;مرفوض",$K$8:$K$5007,"&lt;&gt;نعم")&amp;" مصروف غير مسوى",IF(L345="تمت التسوية",IF(P345=0,"✔ متوازنة وتمت التسوية","✔ تمت التسوية – متبقي "&amp;TEXT(P345,"#,##0")),IF(P345&gt;0,"متبقي "&amp;TEXT(P345,"#,##0"),"✔ متوازنة"))))),IF(R345=0,"⚠ أضف سطر عهدة أولًا",IF(OR(C345="",N(G345)=0),"⚠ أكمل التاريخ والقيمة",IF(S345="","⚠ التاريخ خارج السنة المالية",IF(H345="","⚠ اختر بند الموازنة",IF(I345="مرفوض","✖ مرفوض من المدير",IF(I345&lt;&gt;"موافق","⏳ بانتظار موافقة المدير",IF(K345&lt;&gt;"نعم","⚠ غير مسوى مع الحسابات","✔ معتمد ومسوى")))))))))</f>
        <v/>
      </c>
      <c r="R345">
        <f>N(R344)+IF(A345="عهدة",1,0)</f>
        <v/>
      </c>
      <c r="S345">
        <f>IF(C345="","",IF(AND(C345&gt;=DATE(2026,9,1),C345&lt;=DATE(2027,8,31)),(YEAR(C345)-2026)*12+MONTH(C345)-8,""))</f>
        <v/>
      </c>
      <c r="T345">
        <f>IF(AND(A345="مصروف",R345&gt;0,I345="موافق",S345&lt;&gt;"",H345&lt;&gt;""),N(G345),0)</f>
        <v/>
      </c>
    </row>
    <row r="346">
      <c r="A346" s="19" t="n"/>
      <c r="B346" s="20">
        <f>IF(A346="","",IF(R346=0,"⚠ أضف سطر عهدة أولًا","DMT-"&amp;TEXT(R346,"000")))</f>
        <v/>
      </c>
      <c r="C346" s="21" t="n"/>
      <c r="D346" s="20">
        <f>IF(C346="","",IF(S346="","خارج السنة المالية",INDEX(القوائم!$D$2:$D$13,S346)))</f>
        <v/>
      </c>
      <c r="E346" s="22" t="n"/>
      <c r="F346" s="23" t="n"/>
      <c r="G346" s="23" t="n"/>
      <c r="H346" s="22" t="n"/>
      <c r="I346" s="19" t="n"/>
      <c r="J346" s="21" t="n"/>
      <c r="K346" s="19" t="n"/>
      <c r="L346" s="19" t="n"/>
      <c r="M346" s="21" t="n"/>
      <c r="N346" s="22" t="n"/>
      <c r="O346" s="24">
        <f>IF(A346&lt;&gt;"عهدة","",SUMIFS($G$8:$G$5007,$B$8:$B$5007,B346,$A$8:$A$5007,"مصروف",$I$8:$I$5007,"&lt;&gt;مرفوض"))</f>
        <v/>
      </c>
      <c r="P346" s="25">
        <f>IF(A346&lt;&gt;"عهدة","",N(F346)-O346)</f>
        <v/>
      </c>
      <c r="Q346" s="26">
        <f>IF(A346="","",IF(A346="عهدة",IF(N(F346)=0,"⚠ أدخل قيمة العهدة",IF(P346&lt;0,"⛔ عجز / زيادة مصروفات "&amp;TEXT(-P346,"#,##0"),IF(COUNTIFS($B$8:$B$5007,B346,$A$8:$A$5007,"مصروف",$I$8:$I$5007,"&lt;&gt;مرفوض",$K$8:$K$5007,"&lt;&gt;نعم")&gt;0,"⚠ "&amp;COUNTIFS($B$8:$B$5007,B346,$A$8:$A$5007,"مصروف",$I$8:$I$5007,"&lt;&gt;مرفوض",$K$8:$K$5007,"&lt;&gt;نعم")&amp;" مصروف غير مسوى",IF(L346="تمت التسوية",IF(P346=0,"✔ متوازنة وتمت التسوية","✔ تمت التسوية – متبقي "&amp;TEXT(P346,"#,##0")),IF(P346&gt;0,"متبقي "&amp;TEXT(P346,"#,##0"),"✔ متوازنة"))))),IF(R346=0,"⚠ أضف سطر عهدة أولًا",IF(OR(C346="",N(G346)=0),"⚠ أكمل التاريخ والقيمة",IF(S346="","⚠ التاريخ خارج السنة المالية",IF(H346="","⚠ اختر بند الموازنة",IF(I346="مرفوض","✖ مرفوض من المدير",IF(I346&lt;&gt;"موافق","⏳ بانتظار موافقة المدير",IF(K346&lt;&gt;"نعم","⚠ غير مسوى مع الحسابات","✔ معتمد ومسوى")))))))))</f>
        <v/>
      </c>
      <c r="R346">
        <f>N(R345)+IF(A346="عهدة",1,0)</f>
        <v/>
      </c>
      <c r="S346">
        <f>IF(C346="","",IF(AND(C346&gt;=DATE(2026,9,1),C346&lt;=DATE(2027,8,31)),(YEAR(C346)-2026)*12+MONTH(C346)-8,""))</f>
        <v/>
      </c>
      <c r="T346">
        <f>IF(AND(A346="مصروف",R346&gt;0,I346="موافق",S346&lt;&gt;"",H346&lt;&gt;""),N(G346),0)</f>
        <v/>
      </c>
    </row>
    <row r="347">
      <c r="A347" s="19" t="n"/>
      <c r="B347" s="20">
        <f>IF(A347="","",IF(R347=0,"⚠ أضف سطر عهدة أولًا","DMT-"&amp;TEXT(R347,"000")))</f>
        <v/>
      </c>
      <c r="C347" s="21" t="n"/>
      <c r="D347" s="20">
        <f>IF(C347="","",IF(S347="","خارج السنة المالية",INDEX(القوائم!$D$2:$D$13,S347)))</f>
        <v/>
      </c>
      <c r="E347" s="22" t="n"/>
      <c r="F347" s="23" t="n"/>
      <c r="G347" s="23" t="n"/>
      <c r="H347" s="22" t="n"/>
      <c r="I347" s="19" t="n"/>
      <c r="J347" s="21" t="n"/>
      <c r="K347" s="19" t="n"/>
      <c r="L347" s="19" t="n"/>
      <c r="M347" s="21" t="n"/>
      <c r="N347" s="22" t="n"/>
      <c r="O347" s="24">
        <f>IF(A347&lt;&gt;"عهدة","",SUMIFS($G$8:$G$5007,$B$8:$B$5007,B347,$A$8:$A$5007,"مصروف",$I$8:$I$5007,"&lt;&gt;مرفوض"))</f>
        <v/>
      </c>
      <c r="P347" s="25">
        <f>IF(A347&lt;&gt;"عهدة","",N(F347)-O347)</f>
        <v/>
      </c>
      <c r="Q347" s="26">
        <f>IF(A347="","",IF(A347="عهدة",IF(N(F347)=0,"⚠ أدخل قيمة العهدة",IF(P347&lt;0,"⛔ عجز / زيادة مصروفات "&amp;TEXT(-P347,"#,##0"),IF(COUNTIFS($B$8:$B$5007,B347,$A$8:$A$5007,"مصروف",$I$8:$I$5007,"&lt;&gt;مرفوض",$K$8:$K$5007,"&lt;&gt;نعم")&gt;0,"⚠ "&amp;COUNTIFS($B$8:$B$5007,B347,$A$8:$A$5007,"مصروف",$I$8:$I$5007,"&lt;&gt;مرفوض",$K$8:$K$5007,"&lt;&gt;نعم")&amp;" مصروف غير مسوى",IF(L347="تمت التسوية",IF(P347=0,"✔ متوازنة وتمت التسوية","✔ تمت التسوية – متبقي "&amp;TEXT(P347,"#,##0")),IF(P347&gt;0,"متبقي "&amp;TEXT(P347,"#,##0"),"✔ متوازنة"))))),IF(R347=0,"⚠ أضف سطر عهدة أولًا",IF(OR(C347="",N(G347)=0),"⚠ أكمل التاريخ والقيمة",IF(S347="","⚠ التاريخ خارج السنة المالية",IF(H347="","⚠ اختر بند الموازنة",IF(I347="مرفوض","✖ مرفوض من المدير",IF(I347&lt;&gt;"موافق","⏳ بانتظار موافقة المدير",IF(K347&lt;&gt;"نعم","⚠ غير مسوى مع الحسابات","✔ معتمد ومسوى")))))))))</f>
        <v/>
      </c>
      <c r="R347">
        <f>N(R346)+IF(A347="عهدة",1,0)</f>
        <v/>
      </c>
      <c r="S347">
        <f>IF(C347="","",IF(AND(C347&gt;=DATE(2026,9,1),C347&lt;=DATE(2027,8,31)),(YEAR(C347)-2026)*12+MONTH(C347)-8,""))</f>
        <v/>
      </c>
      <c r="T347">
        <f>IF(AND(A347="مصروف",R347&gt;0,I347="موافق",S347&lt;&gt;"",H347&lt;&gt;""),N(G347),0)</f>
        <v/>
      </c>
    </row>
    <row r="348">
      <c r="A348" s="19" t="n"/>
      <c r="B348" s="20">
        <f>IF(A348="","",IF(R348=0,"⚠ أضف سطر عهدة أولًا","DMT-"&amp;TEXT(R348,"000")))</f>
        <v/>
      </c>
      <c r="C348" s="21" t="n"/>
      <c r="D348" s="20">
        <f>IF(C348="","",IF(S348="","خارج السنة المالية",INDEX(القوائم!$D$2:$D$13,S348)))</f>
        <v/>
      </c>
      <c r="E348" s="22" t="n"/>
      <c r="F348" s="23" t="n"/>
      <c r="G348" s="23" t="n"/>
      <c r="H348" s="22" t="n"/>
      <c r="I348" s="19" t="n"/>
      <c r="J348" s="21" t="n"/>
      <c r="K348" s="19" t="n"/>
      <c r="L348" s="19" t="n"/>
      <c r="M348" s="21" t="n"/>
      <c r="N348" s="22" t="n"/>
      <c r="O348" s="24">
        <f>IF(A348&lt;&gt;"عهدة","",SUMIFS($G$8:$G$5007,$B$8:$B$5007,B348,$A$8:$A$5007,"مصروف",$I$8:$I$5007,"&lt;&gt;مرفوض"))</f>
        <v/>
      </c>
      <c r="P348" s="25">
        <f>IF(A348&lt;&gt;"عهدة","",N(F348)-O348)</f>
        <v/>
      </c>
      <c r="Q348" s="26">
        <f>IF(A348="","",IF(A348="عهدة",IF(N(F348)=0,"⚠ أدخل قيمة العهدة",IF(P348&lt;0,"⛔ عجز / زيادة مصروفات "&amp;TEXT(-P348,"#,##0"),IF(COUNTIFS($B$8:$B$5007,B348,$A$8:$A$5007,"مصروف",$I$8:$I$5007,"&lt;&gt;مرفوض",$K$8:$K$5007,"&lt;&gt;نعم")&gt;0,"⚠ "&amp;COUNTIFS($B$8:$B$5007,B348,$A$8:$A$5007,"مصروف",$I$8:$I$5007,"&lt;&gt;مرفوض",$K$8:$K$5007,"&lt;&gt;نعم")&amp;" مصروف غير مسوى",IF(L348="تمت التسوية",IF(P348=0,"✔ متوازنة وتمت التسوية","✔ تمت التسوية – متبقي "&amp;TEXT(P348,"#,##0")),IF(P348&gt;0,"متبقي "&amp;TEXT(P348,"#,##0"),"✔ متوازنة"))))),IF(R348=0,"⚠ أضف سطر عهدة أولًا",IF(OR(C348="",N(G348)=0),"⚠ أكمل التاريخ والقيمة",IF(S348="","⚠ التاريخ خارج السنة المالية",IF(H348="","⚠ اختر بند الموازنة",IF(I348="مرفوض","✖ مرفوض من المدير",IF(I348&lt;&gt;"موافق","⏳ بانتظار موافقة المدير",IF(K348&lt;&gt;"نعم","⚠ غير مسوى مع الحسابات","✔ معتمد ومسوى")))))))))</f>
        <v/>
      </c>
      <c r="R348">
        <f>N(R347)+IF(A348="عهدة",1,0)</f>
        <v/>
      </c>
      <c r="S348">
        <f>IF(C348="","",IF(AND(C348&gt;=DATE(2026,9,1),C348&lt;=DATE(2027,8,31)),(YEAR(C348)-2026)*12+MONTH(C348)-8,""))</f>
        <v/>
      </c>
      <c r="T348">
        <f>IF(AND(A348="مصروف",R348&gt;0,I348="موافق",S348&lt;&gt;"",H348&lt;&gt;""),N(G348),0)</f>
        <v/>
      </c>
    </row>
    <row r="349">
      <c r="A349" s="19" t="n"/>
      <c r="B349" s="20">
        <f>IF(A349="","",IF(R349=0,"⚠ أضف سطر عهدة أولًا","DMT-"&amp;TEXT(R349,"000")))</f>
        <v/>
      </c>
      <c r="C349" s="21" t="n"/>
      <c r="D349" s="20">
        <f>IF(C349="","",IF(S349="","خارج السنة المالية",INDEX(القوائم!$D$2:$D$13,S349)))</f>
        <v/>
      </c>
      <c r="E349" s="22" t="n"/>
      <c r="F349" s="23" t="n"/>
      <c r="G349" s="23" t="n"/>
      <c r="H349" s="22" t="n"/>
      <c r="I349" s="19" t="n"/>
      <c r="J349" s="21" t="n"/>
      <c r="K349" s="19" t="n"/>
      <c r="L349" s="19" t="n"/>
      <c r="M349" s="21" t="n"/>
      <c r="N349" s="22" t="n"/>
      <c r="O349" s="24">
        <f>IF(A349&lt;&gt;"عهدة","",SUMIFS($G$8:$G$5007,$B$8:$B$5007,B349,$A$8:$A$5007,"مصروف",$I$8:$I$5007,"&lt;&gt;مرفوض"))</f>
        <v/>
      </c>
      <c r="P349" s="25">
        <f>IF(A349&lt;&gt;"عهدة","",N(F349)-O349)</f>
        <v/>
      </c>
      <c r="Q349" s="26">
        <f>IF(A349="","",IF(A349="عهدة",IF(N(F349)=0,"⚠ أدخل قيمة العهدة",IF(P349&lt;0,"⛔ عجز / زيادة مصروفات "&amp;TEXT(-P349,"#,##0"),IF(COUNTIFS($B$8:$B$5007,B349,$A$8:$A$5007,"مصروف",$I$8:$I$5007,"&lt;&gt;مرفوض",$K$8:$K$5007,"&lt;&gt;نعم")&gt;0,"⚠ "&amp;COUNTIFS($B$8:$B$5007,B349,$A$8:$A$5007,"مصروف",$I$8:$I$5007,"&lt;&gt;مرفوض",$K$8:$K$5007,"&lt;&gt;نعم")&amp;" مصروف غير مسوى",IF(L349="تمت التسوية",IF(P349=0,"✔ متوازنة وتمت التسوية","✔ تمت التسوية – متبقي "&amp;TEXT(P349,"#,##0")),IF(P349&gt;0,"متبقي "&amp;TEXT(P349,"#,##0"),"✔ متوازنة"))))),IF(R349=0,"⚠ أضف سطر عهدة أولًا",IF(OR(C349="",N(G349)=0),"⚠ أكمل التاريخ والقيمة",IF(S349="","⚠ التاريخ خارج السنة المالية",IF(H349="","⚠ اختر بند الموازنة",IF(I349="مرفوض","✖ مرفوض من المدير",IF(I349&lt;&gt;"موافق","⏳ بانتظار موافقة المدير",IF(K349&lt;&gt;"نعم","⚠ غير مسوى مع الحسابات","✔ معتمد ومسوى")))))))))</f>
        <v/>
      </c>
      <c r="R349">
        <f>N(R348)+IF(A349="عهدة",1,0)</f>
        <v/>
      </c>
      <c r="S349">
        <f>IF(C349="","",IF(AND(C349&gt;=DATE(2026,9,1),C349&lt;=DATE(2027,8,31)),(YEAR(C349)-2026)*12+MONTH(C349)-8,""))</f>
        <v/>
      </c>
      <c r="T349">
        <f>IF(AND(A349="مصروف",R349&gt;0,I349="موافق",S349&lt;&gt;"",H349&lt;&gt;""),N(G349),0)</f>
        <v/>
      </c>
    </row>
    <row r="350">
      <c r="A350" s="19" t="n"/>
      <c r="B350" s="20">
        <f>IF(A350="","",IF(R350=0,"⚠ أضف سطر عهدة أولًا","DMT-"&amp;TEXT(R350,"000")))</f>
        <v/>
      </c>
      <c r="C350" s="21" t="n"/>
      <c r="D350" s="20">
        <f>IF(C350="","",IF(S350="","خارج السنة المالية",INDEX(القوائم!$D$2:$D$13,S350)))</f>
        <v/>
      </c>
      <c r="E350" s="22" t="n"/>
      <c r="F350" s="23" t="n"/>
      <c r="G350" s="23" t="n"/>
      <c r="H350" s="22" t="n"/>
      <c r="I350" s="19" t="n"/>
      <c r="J350" s="21" t="n"/>
      <c r="K350" s="19" t="n"/>
      <c r="L350" s="19" t="n"/>
      <c r="M350" s="21" t="n"/>
      <c r="N350" s="22" t="n"/>
      <c r="O350" s="24">
        <f>IF(A350&lt;&gt;"عهدة","",SUMIFS($G$8:$G$5007,$B$8:$B$5007,B350,$A$8:$A$5007,"مصروف",$I$8:$I$5007,"&lt;&gt;مرفوض"))</f>
        <v/>
      </c>
      <c r="P350" s="25">
        <f>IF(A350&lt;&gt;"عهدة","",N(F350)-O350)</f>
        <v/>
      </c>
      <c r="Q350" s="26">
        <f>IF(A350="","",IF(A350="عهدة",IF(N(F350)=0,"⚠ أدخل قيمة العهدة",IF(P350&lt;0,"⛔ عجز / زيادة مصروفات "&amp;TEXT(-P350,"#,##0"),IF(COUNTIFS($B$8:$B$5007,B350,$A$8:$A$5007,"مصروف",$I$8:$I$5007,"&lt;&gt;مرفوض",$K$8:$K$5007,"&lt;&gt;نعم")&gt;0,"⚠ "&amp;COUNTIFS($B$8:$B$5007,B350,$A$8:$A$5007,"مصروف",$I$8:$I$5007,"&lt;&gt;مرفوض",$K$8:$K$5007,"&lt;&gt;نعم")&amp;" مصروف غير مسوى",IF(L350="تمت التسوية",IF(P350=0,"✔ متوازنة وتمت التسوية","✔ تمت التسوية – متبقي "&amp;TEXT(P350,"#,##0")),IF(P350&gt;0,"متبقي "&amp;TEXT(P350,"#,##0"),"✔ متوازنة"))))),IF(R350=0,"⚠ أضف سطر عهدة أولًا",IF(OR(C350="",N(G350)=0),"⚠ أكمل التاريخ والقيمة",IF(S350="","⚠ التاريخ خارج السنة المالية",IF(H350="","⚠ اختر بند الموازنة",IF(I350="مرفوض","✖ مرفوض من المدير",IF(I350&lt;&gt;"موافق","⏳ بانتظار موافقة المدير",IF(K350&lt;&gt;"نعم","⚠ غير مسوى مع الحسابات","✔ معتمد ومسوى")))))))))</f>
        <v/>
      </c>
      <c r="R350">
        <f>N(R349)+IF(A350="عهدة",1,0)</f>
        <v/>
      </c>
      <c r="S350">
        <f>IF(C350="","",IF(AND(C350&gt;=DATE(2026,9,1),C350&lt;=DATE(2027,8,31)),(YEAR(C350)-2026)*12+MONTH(C350)-8,""))</f>
        <v/>
      </c>
      <c r="T350">
        <f>IF(AND(A350="مصروف",R350&gt;0,I350="موافق",S350&lt;&gt;"",H350&lt;&gt;""),N(G350),0)</f>
        <v/>
      </c>
    </row>
    <row r="351">
      <c r="A351" s="19" t="n"/>
      <c r="B351" s="20">
        <f>IF(A351="","",IF(R351=0,"⚠ أضف سطر عهدة أولًا","DMT-"&amp;TEXT(R351,"000")))</f>
        <v/>
      </c>
      <c r="C351" s="21" t="n"/>
      <c r="D351" s="20">
        <f>IF(C351="","",IF(S351="","خارج السنة المالية",INDEX(القوائم!$D$2:$D$13,S351)))</f>
        <v/>
      </c>
      <c r="E351" s="22" t="n"/>
      <c r="F351" s="23" t="n"/>
      <c r="G351" s="23" t="n"/>
      <c r="H351" s="22" t="n"/>
      <c r="I351" s="19" t="n"/>
      <c r="J351" s="21" t="n"/>
      <c r="K351" s="19" t="n"/>
      <c r="L351" s="19" t="n"/>
      <c r="M351" s="21" t="n"/>
      <c r="N351" s="22" t="n"/>
      <c r="O351" s="24">
        <f>IF(A351&lt;&gt;"عهدة","",SUMIFS($G$8:$G$5007,$B$8:$B$5007,B351,$A$8:$A$5007,"مصروف",$I$8:$I$5007,"&lt;&gt;مرفوض"))</f>
        <v/>
      </c>
      <c r="P351" s="25">
        <f>IF(A351&lt;&gt;"عهدة","",N(F351)-O351)</f>
        <v/>
      </c>
      <c r="Q351" s="26">
        <f>IF(A351="","",IF(A351="عهدة",IF(N(F351)=0,"⚠ أدخل قيمة العهدة",IF(P351&lt;0,"⛔ عجز / زيادة مصروفات "&amp;TEXT(-P351,"#,##0"),IF(COUNTIFS($B$8:$B$5007,B351,$A$8:$A$5007,"مصروف",$I$8:$I$5007,"&lt;&gt;مرفوض",$K$8:$K$5007,"&lt;&gt;نعم")&gt;0,"⚠ "&amp;COUNTIFS($B$8:$B$5007,B351,$A$8:$A$5007,"مصروف",$I$8:$I$5007,"&lt;&gt;مرفوض",$K$8:$K$5007,"&lt;&gt;نعم")&amp;" مصروف غير مسوى",IF(L351="تمت التسوية",IF(P351=0,"✔ متوازنة وتمت التسوية","✔ تمت التسوية – متبقي "&amp;TEXT(P351,"#,##0")),IF(P351&gt;0,"متبقي "&amp;TEXT(P351,"#,##0"),"✔ متوازنة"))))),IF(R351=0,"⚠ أضف سطر عهدة أولًا",IF(OR(C351="",N(G351)=0),"⚠ أكمل التاريخ والقيمة",IF(S351="","⚠ التاريخ خارج السنة المالية",IF(H351="","⚠ اختر بند الموازنة",IF(I351="مرفوض","✖ مرفوض من المدير",IF(I351&lt;&gt;"موافق","⏳ بانتظار موافقة المدير",IF(K351&lt;&gt;"نعم","⚠ غير مسوى مع الحسابات","✔ معتمد ومسوى")))))))))</f>
        <v/>
      </c>
      <c r="R351">
        <f>N(R350)+IF(A351="عهدة",1,0)</f>
        <v/>
      </c>
      <c r="S351">
        <f>IF(C351="","",IF(AND(C351&gt;=DATE(2026,9,1),C351&lt;=DATE(2027,8,31)),(YEAR(C351)-2026)*12+MONTH(C351)-8,""))</f>
        <v/>
      </c>
      <c r="T351">
        <f>IF(AND(A351="مصروف",R351&gt;0,I351="موافق",S351&lt;&gt;"",H351&lt;&gt;""),N(G351),0)</f>
        <v/>
      </c>
    </row>
    <row r="352">
      <c r="A352" s="19" t="n"/>
      <c r="B352" s="20">
        <f>IF(A352="","",IF(R352=0,"⚠ أضف سطر عهدة أولًا","DMT-"&amp;TEXT(R352,"000")))</f>
        <v/>
      </c>
      <c r="C352" s="21" t="n"/>
      <c r="D352" s="20">
        <f>IF(C352="","",IF(S352="","خارج السنة المالية",INDEX(القوائم!$D$2:$D$13,S352)))</f>
        <v/>
      </c>
      <c r="E352" s="22" t="n"/>
      <c r="F352" s="23" t="n"/>
      <c r="G352" s="23" t="n"/>
      <c r="H352" s="22" t="n"/>
      <c r="I352" s="19" t="n"/>
      <c r="J352" s="21" t="n"/>
      <c r="K352" s="19" t="n"/>
      <c r="L352" s="19" t="n"/>
      <c r="M352" s="21" t="n"/>
      <c r="N352" s="22" t="n"/>
      <c r="O352" s="24">
        <f>IF(A352&lt;&gt;"عهدة","",SUMIFS($G$8:$G$5007,$B$8:$B$5007,B352,$A$8:$A$5007,"مصروف",$I$8:$I$5007,"&lt;&gt;مرفوض"))</f>
        <v/>
      </c>
      <c r="P352" s="25">
        <f>IF(A352&lt;&gt;"عهدة","",N(F352)-O352)</f>
        <v/>
      </c>
      <c r="Q352" s="26">
        <f>IF(A352="","",IF(A352="عهدة",IF(N(F352)=0,"⚠ أدخل قيمة العهدة",IF(P352&lt;0,"⛔ عجز / زيادة مصروفات "&amp;TEXT(-P352,"#,##0"),IF(COUNTIFS($B$8:$B$5007,B352,$A$8:$A$5007,"مصروف",$I$8:$I$5007,"&lt;&gt;مرفوض",$K$8:$K$5007,"&lt;&gt;نعم")&gt;0,"⚠ "&amp;COUNTIFS($B$8:$B$5007,B352,$A$8:$A$5007,"مصروف",$I$8:$I$5007,"&lt;&gt;مرفوض",$K$8:$K$5007,"&lt;&gt;نعم")&amp;" مصروف غير مسوى",IF(L352="تمت التسوية",IF(P352=0,"✔ متوازنة وتمت التسوية","✔ تمت التسوية – متبقي "&amp;TEXT(P352,"#,##0")),IF(P352&gt;0,"متبقي "&amp;TEXT(P352,"#,##0"),"✔ متوازنة"))))),IF(R352=0,"⚠ أضف سطر عهدة أولًا",IF(OR(C352="",N(G352)=0),"⚠ أكمل التاريخ والقيمة",IF(S352="","⚠ التاريخ خارج السنة المالية",IF(H352="","⚠ اختر بند الموازنة",IF(I352="مرفوض","✖ مرفوض من المدير",IF(I352&lt;&gt;"موافق","⏳ بانتظار موافقة المدير",IF(K352&lt;&gt;"نعم","⚠ غير مسوى مع الحسابات","✔ معتمد ومسوى")))))))))</f>
        <v/>
      </c>
      <c r="R352">
        <f>N(R351)+IF(A352="عهدة",1,0)</f>
        <v/>
      </c>
      <c r="S352">
        <f>IF(C352="","",IF(AND(C352&gt;=DATE(2026,9,1),C352&lt;=DATE(2027,8,31)),(YEAR(C352)-2026)*12+MONTH(C352)-8,""))</f>
        <v/>
      </c>
      <c r="T352">
        <f>IF(AND(A352="مصروف",R352&gt;0,I352="موافق",S352&lt;&gt;"",H352&lt;&gt;""),N(G352),0)</f>
        <v/>
      </c>
    </row>
    <row r="353">
      <c r="A353" s="19" t="n"/>
      <c r="B353" s="20">
        <f>IF(A353="","",IF(R353=0,"⚠ أضف سطر عهدة أولًا","DMT-"&amp;TEXT(R353,"000")))</f>
        <v/>
      </c>
      <c r="C353" s="21" t="n"/>
      <c r="D353" s="20">
        <f>IF(C353="","",IF(S353="","خارج السنة المالية",INDEX(القوائم!$D$2:$D$13,S353)))</f>
        <v/>
      </c>
      <c r="E353" s="22" t="n"/>
      <c r="F353" s="23" t="n"/>
      <c r="G353" s="23" t="n"/>
      <c r="H353" s="22" t="n"/>
      <c r="I353" s="19" t="n"/>
      <c r="J353" s="21" t="n"/>
      <c r="K353" s="19" t="n"/>
      <c r="L353" s="19" t="n"/>
      <c r="M353" s="21" t="n"/>
      <c r="N353" s="22" t="n"/>
      <c r="O353" s="24">
        <f>IF(A353&lt;&gt;"عهدة","",SUMIFS($G$8:$G$5007,$B$8:$B$5007,B353,$A$8:$A$5007,"مصروف",$I$8:$I$5007,"&lt;&gt;مرفوض"))</f>
        <v/>
      </c>
      <c r="P353" s="25">
        <f>IF(A353&lt;&gt;"عهدة","",N(F353)-O353)</f>
        <v/>
      </c>
      <c r="Q353" s="26">
        <f>IF(A353="","",IF(A353="عهدة",IF(N(F353)=0,"⚠ أدخل قيمة العهدة",IF(P353&lt;0,"⛔ عجز / زيادة مصروفات "&amp;TEXT(-P353,"#,##0"),IF(COUNTIFS($B$8:$B$5007,B353,$A$8:$A$5007,"مصروف",$I$8:$I$5007,"&lt;&gt;مرفوض",$K$8:$K$5007,"&lt;&gt;نعم")&gt;0,"⚠ "&amp;COUNTIFS($B$8:$B$5007,B353,$A$8:$A$5007,"مصروف",$I$8:$I$5007,"&lt;&gt;مرفوض",$K$8:$K$5007,"&lt;&gt;نعم")&amp;" مصروف غير مسوى",IF(L353="تمت التسوية",IF(P353=0,"✔ متوازنة وتمت التسوية","✔ تمت التسوية – متبقي "&amp;TEXT(P353,"#,##0")),IF(P353&gt;0,"متبقي "&amp;TEXT(P353,"#,##0"),"✔ متوازنة"))))),IF(R353=0,"⚠ أضف سطر عهدة أولًا",IF(OR(C353="",N(G353)=0),"⚠ أكمل التاريخ والقيمة",IF(S353="","⚠ التاريخ خارج السنة المالية",IF(H353="","⚠ اختر بند الموازنة",IF(I353="مرفوض","✖ مرفوض من المدير",IF(I353&lt;&gt;"موافق","⏳ بانتظار موافقة المدير",IF(K353&lt;&gt;"نعم","⚠ غير مسوى مع الحسابات","✔ معتمد ومسوى")))))))))</f>
        <v/>
      </c>
      <c r="R353">
        <f>N(R352)+IF(A353="عهدة",1,0)</f>
        <v/>
      </c>
      <c r="S353">
        <f>IF(C353="","",IF(AND(C353&gt;=DATE(2026,9,1),C353&lt;=DATE(2027,8,31)),(YEAR(C353)-2026)*12+MONTH(C353)-8,""))</f>
        <v/>
      </c>
      <c r="T353">
        <f>IF(AND(A353="مصروف",R353&gt;0,I353="موافق",S353&lt;&gt;"",H353&lt;&gt;""),N(G353),0)</f>
        <v/>
      </c>
    </row>
    <row r="354">
      <c r="A354" s="19" t="n"/>
      <c r="B354" s="20">
        <f>IF(A354="","",IF(R354=0,"⚠ أضف سطر عهدة أولًا","DMT-"&amp;TEXT(R354,"000")))</f>
        <v/>
      </c>
      <c r="C354" s="21" t="n"/>
      <c r="D354" s="20">
        <f>IF(C354="","",IF(S354="","خارج السنة المالية",INDEX(القوائم!$D$2:$D$13,S354)))</f>
        <v/>
      </c>
      <c r="E354" s="22" t="n"/>
      <c r="F354" s="23" t="n"/>
      <c r="G354" s="23" t="n"/>
      <c r="H354" s="22" t="n"/>
      <c r="I354" s="19" t="n"/>
      <c r="J354" s="21" t="n"/>
      <c r="K354" s="19" t="n"/>
      <c r="L354" s="19" t="n"/>
      <c r="M354" s="21" t="n"/>
      <c r="N354" s="22" t="n"/>
      <c r="O354" s="24">
        <f>IF(A354&lt;&gt;"عهدة","",SUMIFS($G$8:$G$5007,$B$8:$B$5007,B354,$A$8:$A$5007,"مصروف",$I$8:$I$5007,"&lt;&gt;مرفوض"))</f>
        <v/>
      </c>
      <c r="P354" s="25">
        <f>IF(A354&lt;&gt;"عهدة","",N(F354)-O354)</f>
        <v/>
      </c>
      <c r="Q354" s="26">
        <f>IF(A354="","",IF(A354="عهدة",IF(N(F354)=0,"⚠ أدخل قيمة العهدة",IF(P354&lt;0,"⛔ عجز / زيادة مصروفات "&amp;TEXT(-P354,"#,##0"),IF(COUNTIFS($B$8:$B$5007,B354,$A$8:$A$5007,"مصروف",$I$8:$I$5007,"&lt;&gt;مرفوض",$K$8:$K$5007,"&lt;&gt;نعم")&gt;0,"⚠ "&amp;COUNTIFS($B$8:$B$5007,B354,$A$8:$A$5007,"مصروف",$I$8:$I$5007,"&lt;&gt;مرفوض",$K$8:$K$5007,"&lt;&gt;نعم")&amp;" مصروف غير مسوى",IF(L354="تمت التسوية",IF(P354=0,"✔ متوازنة وتمت التسوية","✔ تمت التسوية – متبقي "&amp;TEXT(P354,"#,##0")),IF(P354&gt;0,"متبقي "&amp;TEXT(P354,"#,##0"),"✔ متوازنة"))))),IF(R354=0,"⚠ أضف سطر عهدة أولًا",IF(OR(C354="",N(G354)=0),"⚠ أكمل التاريخ والقيمة",IF(S354="","⚠ التاريخ خارج السنة المالية",IF(H354="","⚠ اختر بند الموازنة",IF(I354="مرفوض","✖ مرفوض من المدير",IF(I354&lt;&gt;"موافق","⏳ بانتظار موافقة المدير",IF(K354&lt;&gt;"نعم","⚠ غير مسوى مع الحسابات","✔ معتمد ومسوى")))))))))</f>
        <v/>
      </c>
      <c r="R354">
        <f>N(R353)+IF(A354="عهدة",1,0)</f>
        <v/>
      </c>
      <c r="S354">
        <f>IF(C354="","",IF(AND(C354&gt;=DATE(2026,9,1),C354&lt;=DATE(2027,8,31)),(YEAR(C354)-2026)*12+MONTH(C354)-8,""))</f>
        <v/>
      </c>
      <c r="T354">
        <f>IF(AND(A354="مصروف",R354&gt;0,I354="موافق",S354&lt;&gt;"",H354&lt;&gt;""),N(G354),0)</f>
        <v/>
      </c>
    </row>
    <row r="355">
      <c r="A355" s="19" t="n"/>
      <c r="B355" s="20">
        <f>IF(A355="","",IF(R355=0,"⚠ أضف سطر عهدة أولًا","DMT-"&amp;TEXT(R355,"000")))</f>
        <v/>
      </c>
      <c r="C355" s="21" t="n"/>
      <c r="D355" s="20">
        <f>IF(C355="","",IF(S355="","خارج السنة المالية",INDEX(القوائم!$D$2:$D$13,S355)))</f>
        <v/>
      </c>
      <c r="E355" s="22" t="n"/>
      <c r="F355" s="23" t="n"/>
      <c r="G355" s="23" t="n"/>
      <c r="H355" s="22" t="n"/>
      <c r="I355" s="19" t="n"/>
      <c r="J355" s="21" t="n"/>
      <c r="K355" s="19" t="n"/>
      <c r="L355" s="19" t="n"/>
      <c r="M355" s="21" t="n"/>
      <c r="N355" s="22" t="n"/>
      <c r="O355" s="24">
        <f>IF(A355&lt;&gt;"عهدة","",SUMIFS($G$8:$G$5007,$B$8:$B$5007,B355,$A$8:$A$5007,"مصروف",$I$8:$I$5007,"&lt;&gt;مرفوض"))</f>
        <v/>
      </c>
      <c r="P355" s="25">
        <f>IF(A355&lt;&gt;"عهدة","",N(F355)-O355)</f>
        <v/>
      </c>
      <c r="Q355" s="26">
        <f>IF(A355="","",IF(A355="عهدة",IF(N(F355)=0,"⚠ أدخل قيمة العهدة",IF(P355&lt;0,"⛔ عجز / زيادة مصروفات "&amp;TEXT(-P355,"#,##0"),IF(COUNTIFS($B$8:$B$5007,B355,$A$8:$A$5007,"مصروف",$I$8:$I$5007,"&lt;&gt;مرفوض",$K$8:$K$5007,"&lt;&gt;نعم")&gt;0,"⚠ "&amp;COUNTIFS($B$8:$B$5007,B355,$A$8:$A$5007,"مصروف",$I$8:$I$5007,"&lt;&gt;مرفوض",$K$8:$K$5007,"&lt;&gt;نعم")&amp;" مصروف غير مسوى",IF(L355="تمت التسوية",IF(P355=0,"✔ متوازنة وتمت التسوية","✔ تمت التسوية – متبقي "&amp;TEXT(P355,"#,##0")),IF(P355&gt;0,"متبقي "&amp;TEXT(P355,"#,##0"),"✔ متوازنة"))))),IF(R355=0,"⚠ أضف سطر عهدة أولًا",IF(OR(C355="",N(G355)=0),"⚠ أكمل التاريخ والقيمة",IF(S355="","⚠ التاريخ خارج السنة المالية",IF(H355="","⚠ اختر بند الموازنة",IF(I355="مرفوض","✖ مرفوض من المدير",IF(I355&lt;&gt;"موافق","⏳ بانتظار موافقة المدير",IF(K355&lt;&gt;"نعم","⚠ غير مسوى مع الحسابات","✔ معتمد ومسوى")))))))))</f>
        <v/>
      </c>
      <c r="R355">
        <f>N(R354)+IF(A355="عهدة",1,0)</f>
        <v/>
      </c>
      <c r="S355">
        <f>IF(C355="","",IF(AND(C355&gt;=DATE(2026,9,1),C355&lt;=DATE(2027,8,31)),(YEAR(C355)-2026)*12+MONTH(C355)-8,""))</f>
        <v/>
      </c>
      <c r="T355">
        <f>IF(AND(A355="مصروف",R355&gt;0,I355="موافق",S355&lt;&gt;"",H355&lt;&gt;""),N(G355),0)</f>
        <v/>
      </c>
    </row>
    <row r="356">
      <c r="A356" s="19" t="n"/>
      <c r="B356" s="20">
        <f>IF(A356="","",IF(R356=0,"⚠ أضف سطر عهدة أولًا","DMT-"&amp;TEXT(R356,"000")))</f>
        <v/>
      </c>
      <c r="C356" s="21" t="n"/>
      <c r="D356" s="20">
        <f>IF(C356="","",IF(S356="","خارج السنة المالية",INDEX(القوائم!$D$2:$D$13,S356)))</f>
        <v/>
      </c>
      <c r="E356" s="22" t="n"/>
      <c r="F356" s="23" t="n"/>
      <c r="G356" s="23" t="n"/>
      <c r="H356" s="22" t="n"/>
      <c r="I356" s="19" t="n"/>
      <c r="J356" s="21" t="n"/>
      <c r="K356" s="19" t="n"/>
      <c r="L356" s="19" t="n"/>
      <c r="M356" s="21" t="n"/>
      <c r="N356" s="22" t="n"/>
      <c r="O356" s="24">
        <f>IF(A356&lt;&gt;"عهدة","",SUMIFS($G$8:$G$5007,$B$8:$B$5007,B356,$A$8:$A$5007,"مصروف",$I$8:$I$5007,"&lt;&gt;مرفوض"))</f>
        <v/>
      </c>
      <c r="P356" s="25">
        <f>IF(A356&lt;&gt;"عهدة","",N(F356)-O356)</f>
        <v/>
      </c>
      <c r="Q356" s="26">
        <f>IF(A356="","",IF(A356="عهدة",IF(N(F356)=0,"⚠ أدخل قيمة العهدة",IF(P356&lt;0,"⛔ عجز / زيادة مصروفات "&amp;TEXT(-P356,"#,##0"),IF(COUNTIFS($B$8:$B$5007,B356,$A$8:$A$5007,"مصروف",$I$8:$I$5007,"&lt;&gt;مرفوض",$K$8:$K$5007,"&lt;&gt;نعم")&gt;0,"⚠ "&amp;COUNTIFS($B$8:$B$5007,B356,$A$8:$A$5007,"مصروف",$I$8:$I$5007,"&lt;&gt;مرفوض",$K$8:$K$5007,"&lt;&gt;نعم")&amp;" مصروف غير مسوى",IF(L356="تمت التسوية",IF(P356=0,"✔ متوازنة وتمت التسوية","✔ تمت التسوية – متبقي "&amp;TEXT(P356,"#,##0")),IF(P356&gt;0,"متبقي "&amp;TEXT(P356,"#,##0"),"✔ متوازنة"))))),IF(R356=0,"⚠ أضف سطر عهدة أولًا",IF(OR(C356="",N(G356)=0),"⚠ أكمل التاريخ والقيمة",IF(S356="","⚠ التاريخ خارج السنة المالية",IF(H356="","⚠ اختر بند الموازنة",IF(I356="مرفوض","✖ مرفوض من المدير",IF(I356&lt;&gt;"موافق","⏳ بانتظار موافقة المدير",IF(K356&lt;&gt;"نعم","⚠ غير مسوى مع الحسابات","✔ معتمد ومسوى")))))))))</f>
        <v/>
      </c>
      <c r="R356">
        <f>N(R355)+IF(A356="عهدة",1,0)</f>
        <v/>
      </c>
      <c r="S356">
        <f>IF(C356="","",IF(AND(C356&gt;=DATE(2026,9,1),C356&lt;=DATE(2027,8,31)),(YEAR(C356)-2026)*12+MONTH(C356)-8,""))</f>
        <v/>
      </c>
      <c r="T356">
        <f>IF(AND(A356="مصروف",R356&gt;0,I356="موافق",S356&lt;&gt;"",H356&lt;&gt;""),N(G356),0)</f>
        <v/>
      </c>
    </row>
    <row r="357">
      <c r="A357" s="19" t="n"/>
      <c r="B357" s="20">
        <f>IF(A357="","",IF(R357=0,"⚠ أضف سطر عهدة أولًا","DMT-"&amp;TEXT(R357,"000")))</f>
        <v/>
      </c>
      <c r="C357" s="21" t="n"/>
      <c r="D357" s="20">
        <f>IF(C357="","",IF(S357="","خارج السنة المالية",INDEX(القوائم!$D$2:$D$13,S357)))</f>
        <v/>
      </c>
      <c r="E357" s="22" t="n"/>
      <c r="F357" s="23" t="n"/>
      <c r="G357" s="23" t="n"/>
      <c r="H357" s="22" t="n"/>
      <c r="I357" s="19" t="n"/>
      <c r="J357" s="21" t="n"/>
      <c r="K357" s="19" t="n"/>
      <c r="L357" s="19" t="n"/>
      <c r="M357" s="21" t="n"/>
      <c r="N357" s="22" t="n"/>
      <c r="O357" s="24">
        <f>IF(A357&lt;&gt;"عهدة","",SUMIFS($G$8:$G$5007,$B$8:$B$5007,B357,$A$8:$A$5007,"مصروف",$I$8:$I$5007,"&lt;&gt;مرفوض"))</f>
        <v/>
      </c>
      <c r="P357" s="25">
        <f>IF(A357&lt;&gt;"عهدة","",N(F357)-O357)</f>
        <v/>
      </c>
      <c r="Q357" s="26">
        <f>IF(A357="","",IF(A357="عهدة",IF(N(F357)=0,"⚠ أدخل قيمة العهدة",IF(P357&lt;0,"⛔ عجز / زيادة مصروفات "&amp;TEXT(-P357,"#,##0"),IF(COUNTIFS($B$8:$B$5007,B357,$A$8:$A$5007,"مصروف",$I$8:$I$5007,"&lt;&gt;مرفوض",$K$8:$K$5007,"&lt;&gt;نعم")&gt;0,"⚠ "&amp;COUNTIFS($B$8:$B$5007,B357,$A$8:$A$5007,"مصروف",$I$8:$I$5007,"&lt;&gt;مرفوض",$K$8:$K$5007,"&lt;&gt;نعم")&amp;" مصروف غير مسوى",IF(L357="تمت التسوية",IF(P357=0,"✔ متوازنة وتمت التسوية","✔ تمت التسوية – متبقي "&amp;TEXT(P357,"#,##0")),IF(P357&gt;0,"متبقي "&amp;TEXT(P357,"#,##0"),"✔ متوازنة"))))),IF(R357=0,"⚠ أضف سطر عهدة أولًا",IF(OR(C357="",N(G357)=0),"⚠ أكمل التاريخ والقيمة",IF(S357="","⚠ التاريخ خارج السنة المالية",IF(H357="","⚠ اختر بند الموازنة",IF(I357="مرفوض","✖ مرفوض من المدير",IF(I357&lt;&gt;"موافق","⏳ بانتظار موافقة المدير",IF(K357&lt;&gt;"نعم","⚠ غير مسوى مع الحسابات","✔ معتمد ومسوى")))))))))</f>
        <v/>
      </c>
      <c r="R357">
        <f>N(R356)+IF(A357="عهدة",1,0)</f>
        <v/>
      </c>
      <c r="S357">
        <f>IF(C357="","",IF(AND(C357&gt;=DATE(2026,9,1),C357&lt;=DATE(2027,8,31)),(YEAR(C357)-2026)*12+MONTH(C357)-8,""))</f>
        <v/>
      </c>
      <c r="T357">
        <f>IF(AND(A357="مصروف",R357&gt;0,I357="موافق",S357&lt;&gt;"",H357&lt;&gt;""),N(G357),0)</f>
        <v/>
      </c>
    </row>
    <row r="358">
      <c r="A358" s="19" t="n"/>
      <c r="B358" s="20">
        <f>IF(A358="","",IF(R358=0,"⚠ أضف سطر عهدة أولًا","DMT-"&amp;TEXT(R358,"000")))</f>
        <v/>
      </c>
      <c r="C358" s="21" t="n"/>
      <c r="D358" s="20">
        <f>IF(C358="","",IF(S358="","خارج السنة المالية",INDEX(القوائم!$D$2:$D$13,S358)))</f>
        <v/>
      </c>
      <c r="E358" s="22" t="n"/>
      <c r="F358" s="23" t="n"/>
      <c r="G358" s="23" t="n"/>
      <c r="H358" s="22" t="n"/>
      <c r="I358" s="19" t="n"/>
      <c r="J358" s="21" t="n"/>
      <c r="K358" s="19" t="n"/>
      <c r="L358" s="19" t="n"/>
      <c r="M358" s="21" t="n"/>
      <c r="N358" s="22" t="n"/>
      <c r="O358" s="24">
        <f>IF(A358&lt;&gt;"عهدة","",SUMIFS($G$8:$G$5007,$B$8:$B$5007,B358,$A$8:$A$5007,"مصروف",$I$8:$I$5007,"&lt;&gt;مرفوض"))</f>
        <v/>
      </c>
      <c r="P358" s="25">
        <f>IF(A358&lt;&gt;"عهدة","",N(F358)-O358)</f>
        <v/>
      </c>
      <c r="Q358" s="26">
        <f>IF(A358="","",IF(A358="عهدة",IF(N(F358)=0,"⚠ أدخل قيمة العهدة",IF(P358&lt;0,"⛔ عجز / زيادة مصروفات "&amp;TEXT(-P358,"#,##0"),IF(COUNTIFS($B$8:$B$5007,B358,$A$8:$A$5007,"مصروف",$I$8:$I$5007,"&lt;&gt;مرفوض",$K$8:$K$5007,"&lt;&gt;نعم")&gt;0,"⚠ "&amp;COUNTIFS($B$8:$B$5007,B358,$A$8:$A$5007,"مصروف",$I$8:$I$5007,"&lt;&gt;مرفوض",$K$8:$K$5007,"&lt;&gt;نعم")&amp;" مصروف غير مسوى",IF(L358="تمت التسوية",IF(P358=0,"✔ متوازنة وتمت التسوية","✔ تمت التسوية – متبقي "&amp;TEXT(P358,"#,##0")),IF(P358&gt;0,"متبقي "&amp;TEXT(P358,"#,##0"),"✔ متوازنة"))))),IF(R358=0,"⚠ أضف سطر عهدة أولًا",IF(OR(C358="",N(G358)=0),"⚠ أكمل التاريخ والقيمة",IF(S358="","⚠ التاريخ خارج السنة المالية",IF(H358="","⚠ اختر بند الموازنة",IF(I358="مرفوض","✖ مرفوض من المدير",IF(I358&lt;&gt;"موافق","⏳ بانتظار موافقة المدير",IF(K358&lt;&gt;"نعم","⚠ غير مسوى مع الحسابات","✔ معتمد ومسوى")))))))))</f>
        <v/>
      </c>
      <c r="R358">
        <f>N(R357)+IF(A358="عهدة",1,0)</f>
        <v/>
      </c>
      <c r="S358">
        <f>IF(C358="","",IF(AND(C358&gt;=DATE(2026,9,1),C358&lt;=DATE(2027,8,31)),(YEAR(C358)-2026)*12+MONTH(C358)-8,""))</f>
        <v/>
      </c>
      <c r="T358">
        <f>IF(AND(A358="مصروف",R358&gt;0,I358="موافق",S358&lt;&gt;"",H358&lt;&gt;""),N(G358),0)</f>
        <v/>
      </c>
    </row>
    <row r="359">
      <c r="A359" s="19" t="n"/>
      <c r="B359" s="20">
        <f>IF(A359="","",IF(R359=0,"⚠ أضف سطر عهدة أولًا","DMT-"&amp;TEXT(R359,"000")))</f>
        <v/>
      </c>
      <c r="C359" s="21" t="n"/>
      <c r="D359" s="20">
        <f>IF(C359="","",IF(S359="","خارج السنة المالية",INDEX(القوائم!$D$2:$D$13,S359)))</f>
        <v/>
      </c>
      <c r="E359" s="22" t="n"/>
      <c r="F359" s="23" t="n"/>
      <c r="G359" s="23" t="n"/>
      <c r="H359" s="22" t="n"/>
      <c r="I359" s="19" t="n"/>
      <c r="J359" s="21" t="n"/>
      <c r="K359" s="19" t="n"/>
      <c r="L359" s="19" t="n"/>
      <c r="M359" s="21" t="n"/>
      <c r="N359" s="22" t="n"/>
      <c r="O359" s="24">
        <f>IF(A359&lt;&gt;"عهدة","",SUMIFS($G$8:$G$5007,$B$8:$B$5007,B359,$A$8:$A$5007,"مصروف",$I$8:$I$5007,"&lt;&gt;مرفوض"))</f>
        <v/>
      </c>
      <c r="P359" s="25">
        <f>IF(A359&lt;&gt;"عهدة","",N(F359)-O359)</f>
        <v/>
      </c>
      <c r="Q359" s="26">
        <f>IF(A359="","",IF(A359="عهدة",IF(N(F359)=0,"⚠ أدخل قيمة العهدة",IF(P359&lt;0,"⛔ عجز / زيادة مصروفات "&amp;TEXT(-P359,"#,##0"),IF(COUNTIFS($B$8:$B$5007,B359,$A$8:$A$5007,"مصروف",$I$8:$I$5007,"&lt;&gt;مرفوض",$K$8:$K$5007,"&lt;&gt;نعم")&gt;0,"⚠ "&amp;COUNTIFS($B$8:$B$5007,B359,$A$8:$A$5007,"مصروف",$I$8:$I$5007,"&lt;&gt;مرفوض",$K$8:$K$5007,"&lt;&gt;نعم")&amp;" مصروف غير مسوى",IF(L359="تمت التسوية",IF(P359=0,"✔ متوازنة وتمت التسوية","✔ تمت التسوية – متبقي "&amp;TEXT(P359,"#,##0")),IF(P359&gt;0,"متبقي "&amp;TEXT(P359,"#,##0"),"✔ متوازنة"))))),IF(R359=0,"⚠ أضف سطر عهدة أولًا",IF(OR(C359="",N(G359)=0),"⚠ أكمل التاريخ والقيمة",IF(S359="","⚠ التاريخ خارج السنة المالية",IF(H359="","⚠ اختر بند الموازنة",IF(I359="مرفوض","✖ مرفوض من المدير",IF(I359&lt;&gt;"موافق","⏳ بانتظار موافقة المدير",IF(K359&lt;&gt;"نعم","⚠ غير مسوى مع الحسابات","✔ معتمد ومسوى")))))))))</f>
        <v/>
      </c>
      <c r="R359">
        <f>N(R358)+IF(A359="عهدة",1,0)</f>
        <v/>
      </c>
      <c r="S359">
        <f>IF(C359="","",IF(AND(C359&gt;=DATE(2026,9,1),C359&lt;=DATE(2027,8,31)),(YEAR(C359)-2026)*12+MONTH(C359)-8,""))</f>
        <v/>
      </c>
      <c r="T359">
        <f>IF(AND(A359="مصروف",R359&gt;0,I359="موافق",S359&lt;&gt;"",H359&lt;&gt;""),N(G359),0)</f>
        <v/>
      </c>
    </row>
    <row r="360">
      <c r="A360" s="19" t="n"/>
      <c r="B360" s="20">
        <f>IF(A360="","",IF(R360=0,"⚠ أضف سطر عهدة أولًا","DMT-"&amp;TEXT(R360,"000")))</f>
        <v/>
      </c>
      <c r="C360" s="21" t="n"/>
      <c r="D360" s="20">
        <f>IF(C360="","",IF(S360="","خارج السنة المالية",INDEX(القوائم!$D$2:$D$13,S360)))</f>
        <v/>
      </c>
      <c r="E360" s="22" t="n"/>
      <c r="F360" s="23" t="n"/>
      <c r="G360" s="23" t="n"/>
      <c r="H360" s="22" t="n"/>
      <c r="I360" s="19" t="n"/>
      <c r="J360" s="21" t="n"/>
      <c r="K360" s="19" t="n"/>
      <c r="L360" s="19" t="n"/>
      <c r="M360" s="21" t="n"/>
      <c r="N360" s="22" t="n"/>
      <c r="O360" s="24">
        <f>IF(A360&lt;&gt;"عهدة","",SUMIFS($G$8:$G$5007,$B$8:$B$5007,B360,$A$8:$A$5007,"مصروف",$I$8:$I$5007,"&lt;&gt;مرفوض"))</f>
        <v/>
      </c>
      <c r="P360" s="25">
        <f>IF(A360&lt;&gt;"عهدة","",N(F360)-O360)</f>
        <v/>
      </c>
      <c r="Q360" s="26">
        <f>IF(A360="","",IF(A360="عهدة",IF(N(F360)=0,"⚠ أدخل قيمة العهدة",IF(P360&lt;0,"⛔ عجز / زيادة مصروفات "&amp;TEXT(-P360,"#,##0"),IF(COUNTIFS($B$8:$B$5007,B360,$A$8:$A$5007,"مصروف",$I$8:$I$5007,"&lt;&gt;مرفوض",$K$8:$K$5007,"&lt;&gt;نعم")&gt;0,"⚠ "&amp;COUNTIFS($B$8:$B$5007,B360,$A$8:$A$5007,"مصروف",$I$8:$I$5007,"&lt;&gt;مرفوض",$K$8:$K$5007,"&lt;&gt;نعم")&amp;" مصروف غير مسوى",IF(L360="تمت التسوية",IF(P360=0,"✔ متوازنة وتمت التسوية","✔ تمت التسوية – متبقي "&amp;TEXT(P360,"#,##0")),IF(P360&gt;0,"متبقي "&amp;TEXT(P360,"#,##0"),"✔ متوازنة"))))),IF(R360=0,"⚠ أضف سطر عهدة أولًا",IF(OR(C360="",N(G360)=0),"⚠ أكمل التاريخ والقيمة",IF(S360="","⚠ التاريخ خارج السنة المالية",IF(H360="","⚠ اختر بند الموازنة",IF(I360="مرفوض","✖ مرفوض من المدير",IF(I360&lt;&gt;"موافق","⏳ بانتظار موافقة المدير",IF(K360&lt;&gt;"نعم","⚠ غير مسوى مع الحسابات","✔ معتمد ومسوى")))))))))</f>
        <v/>
      </c>
      <c r="R360">
        <f>N(R359)+IF(A360="عهدة",1,0)</f>
        <v/>
      </c>
      <c r="S360">
        <f>IF(C360="","",IF(AND(C360&gt;=DATE(2026,9,1),C360&lt;=DATE(2027,8,31)),(YEAR(C360)-2026)*12+MONTH(C360)-8,""))</f>
        <v/>
      </c>
      <c r="T360">
        <f>IF(AND(A360="مصروف",R360&gt;0,I360="موافق",S360&lt;&gt;"",H360&lt;&gt;""),N(G360),0)</f>
        <v/>
      </c>
    </row>
    <row r="361">
      <c r="A361" s="19" t="n"/>
      <c r="B361" s="20">
        <f>IF(A361="","",IF(R361=0,"⚠ أضف سطر عهدة أولًا","DMT-"&amp;TEXT(R361,"000")))</f>
        <v/>
      </c>
      <c r="C361" s="21" t="n"/>
      <c r="D361" s="20">
        <f>IF(C361="","",IF(S361="","خارج السنة المالية",INDEX(القوائم!$D$2:$D$13,S361)))</f>
        <v/>
      </c>
      <c r="E361" s="22" t="n"/>
      <c r="F361" s="23" t="n"/>
      <c r="G361" s="23" t="n"/>
      <c r="H361" s="22" t="n"/>
      <c r="I361" s="19" t="n"/>
      <c r="J361" s="21" t="n"/>
      <c r="K361" s="19" t="n"/>
      <c r="L361" s="19" t="n"/>
      <c r="M361" s="21" t="n"/>
      <c r="N361" s="22" t="n"/>
      <c r="O361" s="24">
        <f>IF(A361&lt;&gt;"عهدة","",SUMIFS($G$8:$G$5007,$B$8:$B$5007,B361,$A$8:$A$5007,"مصروف",$I$8:$I$5007,"&lt;&gt;مرفوض"))</f>
        <v/>
      </c>
      <c r="P361" s="25">
        <f>IF(A361&lt;&gt;"عهدة","",N(F361)-O361)</f>
        <v/>
      </c>
      <c r="Q361" s="26">
        <f>IF(A361="","",IF(A361="عهدة",IF(N(F361)=0,"⚠ أدخل قيمة العهدة",IF(P361&lt;0,"⛔ عجز / زيادة مصروفات "&amp;TEXT(-P361,"#,##0"),IF(COUNTIFS($B$8:$B$5007,B361,$A$8:$A$5007,"مصروف",$I$8:$I$5007,"&lt;&gt;مرفوض",$K$8:$K$5007,"&lt;&gt;نعم")&gt;0,"⚠ "&amp;COUNTIFS($B$8:$B$5007,B361,$A$8:$A$5007,"مصروف",$I$8:$I$5007,"&lt;&gt;مرفوض",$K$8:$K$5007,"&lt;&gt;نعم")&amp;" مصروف غير مسوى",IF(L361="تمت التسوية",IF(P361=0,"✔ متوازنة وتمت التسوية","✔ تمت التسوية – متبقي "&amp;TEXT(P361,"#,##0")),IF(P361&gt;0,"متبقي "&amp;TEXT(P361,"#,##0"),"✔ متوازنة"))))),IF(R361=0,"⚠ أضف سطر عهدة أولًا",IF(OR(C361="",N(G361)=0),"⚠ أكمل التاريخ والقيمة",IF(S361="","⚠ التاريخ خارج السنة المالية",IF(H361="","⚠ اختر بند الموازنة",IF(I361="مرفوض","✖ مرفوض من المدير",IF(I361&lt;&gt;"موافق","⏳ بانتظار موافقة المدير",IF(K361&lt;&gt;"نعم","⚠ غير مسوى مع الحسابات","✔ معتمد ومسوى")))))))))</f>
        <v/>
      </c>
      <c r="R361">
        <f>N(R360)+IF(A361="عهدة",1,0)</f>
        <v/>
      </c>
      <c r="S361">
        <f>IF(C361="","",IF(AND(C361&gt;=DATE(2026,9,1),C361&lt;=DATE(2027,8,31)),(YEAR(C361)-2026)*12+MONTH(C361)-8,""))</f>
        <v/>
      </c>
      <c r="T361">
        <f>IF(AND(A361="مصروف",R361&gt;0,I361="موافق",S361&lt;&gt;"",H361&lt;&gt;""),N(G361),0)</f>
        <v/>
      </c>
    </row>
    <row r="362">
      <c r="A362" s="19" t="n"/>
      <c r="B362" s="20">
        <f>IF(A362="","",IF(R362=0,"⚠ أضف سطر عهدة أولًا","DMT-"&amp;TEXT(R362,"000")))</f>
        <v/>
      </c>
      <c r="C362" s="21" t="n"/>
      <c r="D362" s="20">
        <f>IF(C362="","",IF(S362="","خارج السنة المالية",INDEX(القوائم!$D$2:$D$13,S362)))</f>
        <v/>
      </c>
      <c r="E362" s="22" t="n"/>
      <c r="F362" s="23" t="n"/>
      <c r="G362" s="23" t="n"/>
      <c r="H362" s="22" t="n"/>
      <c r="I362" s="19" t="n"/>
      <c r="J362" s="21" t="n"/>
      <c r="K362" s="19" t="n"/>
      <c r="L362" s="19" t="n"/>
      <c r="M362" s="21" t="n"/>
      <c r="N362" s="22" t="n"/>
      <c r="O362" s="24">
        <f>IF(A362&lt;&gt;"عهدة","",SUMIFS($G$8:$G$5007,$B$8:$B$5007,B362,$A$8:$A$5007,"مصروف",$I$8:$I$5007,"&lt;&gt;مرفوض"))</f>
        <v/>
      </c>
      <c r="P362" s="25">
        <f>IF(A362&lt;&gt;"عهدة","",N(F362)-O362)</f>
        <v/>
      </c>
      <c r="Q362" s="26">
        <f>IF(A362="","",IF(A362="عهدة",IF(N(F362)=0,"⚠ أدخل قيمة العهدة",IF(P362&lt;0,"⛔ عجز / زيادة مصروفات "&amp;TEXT(-P362,"#,##0"),IF(COUNTIFS($B$8:$B$5007,B362,$A$8:$A$5007,"مصروف",$I$8:$I$5007,"&lt;&gt;مرفوض",$K$8:$K$5007,"&lt;&gt;نعم")&gt;0,"⚠ "&amp;COUNTIFS($B$8:$B$5007,B362,$A$8:$A$5007,"مصروف",$I$8:$I$5007,"&lt;&gt;مرفوض",$K$8:$K$5007,"&lt;&gt;نعم")&amp;" مصروف غير مسوى",IF(L362="تمت التسوية",IF(P362=0,"✔ متوازنة وتمت التسوية","✔ تمت التسوية – متبقي "&amp;TEXT(P362,"#,##0")),IF(P362&gt;0,"متبقي "&amp;TEXT(P362,"#,##0"),"✔ متوازنة"))))),IF(R362=0,"⚠ أضف سطر عهدة أولًا",IF(OR(C362="",N(G362)=0),"⚠ أكمل التاريخ والقيمة",IF(S362="","⚠ التاريخ خارج السنة المالية",IF(H362="","⚠ اختر بند الموازنة",IF(I362="مرفوض","✖ مرفوض من المدير",IF(I362&lt;&gt;"موافق","⏳ بانتظار موافقة المدير",IF(K362&lt;&gt;"نعم","⚠ غير مسوى مع الحسابات","✔ معتمد ومسوى")))))))))</f>
        <v/>
      </c>
      <c r="R362">
        <f>N(R361)+IF(A362="عهدة",1,0)</f>
        <v/>
      </c>
      <c r="S362">
        <f>IF(C362="","",IF(AND(C362&gt;=DATE(2026,9,1),C362&lt;=DATE(2027,8,31)),(YEAR(C362)-2026)*12+MONTH(C362)-8,""))</f>
        <v/>
      </c>
      <c r="T362">
        <f>IF(AND(A362="مصروف",R362&gt;0,I362="موافق",S362&lt;&gt;"",H362&lt;&gt;""),N(G362),0)</f>
        <v/>
      </c>
    </row>
    <row r="363">
      <c r="A363" s="19" t="n"/>
      <c r="B363" s="20">
        <f>IF(A363="","",IF(R363=0,"⚠ أضف سطر عهدة أولًا","DMT-"&amp;TEXT(R363,"000")))</f>
        <v/>
      </c>
      <c r="C363" s="21" t="n"/>
      <c r="D363" s="20">
        <f>IF(C363="","",IF(S363="","خارج السنة المالية",INDEX(القوائم!$D$2:$D$13,S363)))</f>
        <v/>
      </c>
      <c r="E363" s="22" t="n"/>
      <c r="F363" s="23" t="n"/>
      <c r="G363" s="23" t="n"/>
      <c r="H363" s="22" t="n"/>
      <c r="I363" s="19" t="n"/>
      <c r="J363" s="21" t="n"/>
      <c r="K363" s="19" t="n"/>
      <c r="L363" s="19" t="n"/>
      <c r="M363" s="21" t="n"/>
      <c r="N363" s="22" t="n"/>
      <c r="O363" s="24">
        <f>IF(A363&lt;&gt;"عهدة","",SUMIFS($G$8:$G$5007,$B$8:$B$5007,B363,$A$8:$A$5007,"مصروف",$I$8:$I$5007,"&lt;&gt;مرفوض"))</f>
        <v/>
      </c>
      <c r="P363" s="25">
        <f>IF(A363&lt;&gt;"عهدة","",N(F363)-O363)</f>
        <v/>
      </c>
      <c r="Q363" s="26">
        <f>IF(A363="","",IF(A363="عهدة",IF(N(F363)=0,"⚠ أدخل قيمة العهدة",IF(P363&lt;0,"⛔ عجز / زيادة مصروفات "&amp;TEXT(-P363,"#,##0"),IF(COUNTIFS($B$8:$B$5007,B363,$A$8:$A$5007,"مصروف",$I$8:$I$5007,"&lt;&gt;مرفوض",$K$8:$K$5007,"&lt;&gt;نعم")&gt;0,"⚠ "&amp;COUNTIFS($B$8:$B$5007,B363,$A$8:$A$5007,"مصروف",$I$8:$I$5007,"&lt;&gt;مرفوض",$K$8:$K$5007,"&lt;&gt;نعم")&amp;" مصروف غير مسوى",IF(L363="تمت التسوية",IF(P363=0,"✔ متوازنة وتمت التسوية","✔ تمت التسوية – متبقي "&amp;TEXT(P363,"#,##0")),IF(P363&gt;0,"متبقي "&amp;TEXT(P363,"#,##0"),"✔ متوازنة"))))),IF(R363=0,"⚠ أضف سطر عهدة أولًا",IF(OR(C363="",N(G363)=0),"⚠ أكمل التاريخ والقيمة",IF(S363="","⚠ التاريخ خارج السنة المالية",IF(H363="","⚠ اختر بند الموازنة",IF(I363="مرفوض","✖ مرفوض من المدير",IF(I363&lt;&gt;"موافق","⏳ بانتظار موافقة المدير",IF(K363&lt;&gt;"نعم","⚠ غير مسوى مع الحسابات","✔ معتمد ومسوى")))))))))</f>
        <v/>
      </c>
      <c r="R363">
        <f>N(R362)+IF(A363="عهدة",1,0)</f>
        <v/>
      </c>
      <c r="S363">
        <f>IF(C363="","",IF(AND(C363&gt;=DATE(2026,9,1),C363&lt;=DATE(2027,8,31)),(YEAR(C363)-2026)*12+MONTH(C363)-8,""))</f>
        <v/>
      </c>
      <c r="T363">
        <f>IF(AND(A363="مصروف",R363&gt;0,I363="موافق",S363&lt;&gt;"",H363&lt;&gt;""),N(G363),0)</f>
        <v/>
      </c>
    </row>
    <row r="364">
      <c r="A364" s="19" t="n"/>
      <c r="B364" s="20">
        <f>IF(A364="","",IF(R364=0,"⚠ أضف سطر عهدة أولًا","DMT-"&amp;TEXT(R364,"000")))</f>
        <v/>
      </c>
      <c r="C364" s="21" t="n"/>
      <c r="D364" s="20">
        <f>IF(C364="","",IF(S364="","خارج السنة المالية",INDEX(القوائم!$D$2:$D$13,S364)))</f>
        <v/>
      </c>
      <c r="E364" s="22" t="n"/>
      <c r="F364" s="23" t="n"/>
      <c r="G364" s="23" t="n"/>
      <c r="H364" s="22" t="n"/>
      <c r="I364" s="19" t="n"/>
      <c r="J364" s="21" t="n"/>
      <c r="K364" s="19" t="n"/>
      <c r="L364" s="19" t="n"/>
      <c r="M364" s="21" t="n"/>
      <c r="N364" s="22" t="n"/>
      <c r="O364" s="24">
        <f>IF(A364&lt;&gt;"عهدة","",SUMIFS($G$8:$G$5007,$B$8:$B$5007,B364,$A$8:$A$5007,"مصروف",$I$8:$I$5007,"&lt;&gt;مرفوض"))</f>
        <v/>
      </c>
      <c r="P364" s="25">
        <f>IF(A364&lt;&gt;"عهدة","",N(F364)-O364)</f>
        <v/>
      </c>
      <c r="Q364" s="26">
        <f>IF(A364="","",IF(A364="عهدة",IF(N(F364)=0,"⚠ أدخل قيمة العهدة",IF(P364&lt;0,"⛔ عجز / زيادة مصروفات "&amp;TEXT(-P364,"#,##0"),IF(COUNTIFS($B$8:$B$5007,B364,$A$8:$A$5007,"مصروف",$I$8:$I$5007,"&lt;&gt;مرفوض",$K$8:$K$5007,"&lt;&gt;نعم")&gt;0,"⚠ "&amp;COUNTIFS($B$8:$B$5007,B364,$A$8:$A$5007,"مصروف",$I$8:$I$5007,"&lt;&gt;مرفوض",$K$8:$K$5007,"&lt;&gt;نعم")&amp;" مصروف غير مسوى",IF(L364="تمت التسوية",IF(P364=0,"✔ متوازنة وتمت التسوية","✔ تمت التسوية – متبقي "&amp;TEXT(P364,"#,##0")),IF(P364&gt;0,"متبقي "&amp;TEXT(P364,"#,##0"),"✔ متوازنة"))))),IF(R364=0,"⚠ أضف سطر عهدة أولًا",IF(OR(C364="",N(G364)=0),"⚠ أكمل التاريخ والقيمة",IF(S364="","⚠ التاريخ خارج السنة المالية",IF(H364="","⚠ اختر بند الموازنة",IF(I364="مرفوض","✖ مرفوض من المدير",IF(I364&lt;&gt;"موافق","⏳ بانتظار موافقة المدير",IF(K364&lt;&gt;"نعم","⚠ غير مسوى مع الحسابات","✔ معتمد ومسوى")))))))))</f>
        <v/>
      </c>
      <c r="R364">
        <f>N(R363)+IF(A364="عهدة",1,0)</f>
        <v/>
      </c>
      <c r="S364">
        <f>IF(C364="","",IF(AND(C364&gt;=DATE(2026,9,1),C364&lt;=DATE(2027,8,31)),(YEAR(C364)-2026)*12+MONTH(C364)-8,""))</f>
        <v/>
      </c>
      <c r="T364">
        <f>IF(AND(A364="مصروف",R364&gt;0,I364="موافق",S364&lt;&gt;"",H364&lt;&gt;""),N(G364),0)</f>
        <v/>
      </c>
    </row>
    <row r="365">
      <c r="A365" s="19" t="n"/>
      <c r="B365" s="20">
        <f>IF(A365="","",IF(R365=0,"⚠ أضف سطر عهدة أولًا","DMT-"&amp;TEXT(R365,"000")))</f>
        <v/>
      </c>
      <c r="C365" s="21" t="n"/>
      <c r="D365" s="20">
        <f>IF(C365="","",IF(S365="","خارج السنة المالية",INDEX(القوائم!$D$2:$D$13,S365)))</f>
        <v/>
      </c>
      <c r="E365" s="22" t="n"/>
      <c r="F365" s="23" t="n"/>
      <c r="G365" s="23" t="n"/>
      <c r="H365" s="22" t="n"/>
      <c r="I365" s="19" t="n"/>
      <c r="J365" s="21" t="n"/>
      <c r="K365" s="19" t="n"/>
      <c r="L365" s="19" t="n"/>
      <c r="M365" s="21" t="n"/>
      <c r="N365" s="22" t="n"/>
      <c r="O365" s="24">
        <f>IF(A365&lt;&gt;"عهدة","",SUMIFS($G$8:$G$5007,$B$8:$B$5007,B365,$A$8:$A$5007,"مصروف",$I$8:$I$5007,"&lt;&gt;مرفوض"))</f>
        <v/>
      </c>
      <c r="P365" s="25">
        <f>IF(A365&lt;&gt;"عهدة","",N(F365)-O365)</f>
        <v/>
      </c>
      <c r="Q365" s="26">
        <f>IF(A365="","",IF(A365="عهدة",IF(N(F365)=0,"⚠ أدخل قيمة العهدة",IF(P365&lt;0,"⛔ عجز / زيادة مصروفات "&amp;TEXT(-P365,"#,##0"),IF(COUNTIFS($B$8:$B$5007,B365,$A$8:$A$5007,"مصروف",$I$8:$I$5007,"&lt;&gt;مرفوض",$K$8:$K$5007,"&lt;&gt;نعم")&gt;0,"⚠ "&amp;COUNTIFS($B$8:$B$5007,B365,$A$8:$A$5007,"مصروف",$I$8:$I$5007,"&lt;&gt;مرفوض",$K$8:$K$5007,"&lt;&gt;نعم")&amp;" مصروف غير مسوى",IF(L365="تمت التسوية",IF(P365=0,"✔ متوازنة وتمت التسوية","✔ تمت التسوية – متبقي "&amp;TEXT(P365,"#,##0")),IF(P365&gt;0,"متبقي "&amp;TEXT(P365,"#,##0"),"✔ متوازنة"))))),IF(R365=0,"⚠ أضف سطر عهدة أولًا",IF(OR(C365="",N(G365)=0),"⚠ أكمل التاريخ والقيمة",IF(S365="","⚠ التاريخ خارج السنة المالية",IF(H365="","⚠ اختر بند الموازنة",IF(I365="مرفوض","✖ مرفوض من المدير",IF(I365&lt;&gt;"موافق","⏳ بانتظار موافقة المدير",IF(K365&lt;&gt;"نعم","⚠ غير مسوى مع الحسابات","✔ معتمد ومسوى")))))))))</f>
        <v/>
      </c>
      <c r="R365">
        <f>N(R364)+IF(A365="عهدة",1,0)</f>
        <v/>
      </c>
      <c r="S365">
        <f>IF(C365="","",IF(AND(C365&gt;=DATE(2026,9,1),C365&lt;=DATE(2027,8,31)),(YEAR(C365)-2026)*12+MONTH(C365)-8,""))</f>
        <v/>
      </c>
      <c r="T365">
        <f>IF(AND(A365="مصروف",R365&gt;0,I365="موافق",S365&lt;&gt;"",H365&lt;&gt;""),N(G365),0)</f>
        <v/>
      </c>
    </row>
    <row r="366">
      <c r="A366" s="19" t="n"/>
      <c r="B366" s="20">
        <f>IF(A366="","",IF(R366=0,"⚠ أضف سطر عهدة أولًا","DMT-"&amp;TEXT(R366,"000")))</f>
        <v/>
      </c>
      <c r="C366" s="21" t="n"/>
      <c r="D366" s="20">
        <f>IF(C366="","",IF(S366="","خارج السنة المالية",INDEX(القوائم!$D$2:$D$13,S366)))</f>
        <v/>
      </c>
      <c r="E366" s="22" t="n"/>
      <c r="F366" s="23" t="n"/>
      <c r="G366" s="23" t="n"/>
      <c r="H366" s="22" t="n"/>
      <c r="I366" s="19" t="n"/>
      <c r="J366" s="21" t="n"/>
      <c r="K366" s="19" t="n"/>
      <c r="L366" s="19" t="n"/>
      <c r="M366" s="21" t="n"/>
      <c r="N366" s="22" t="n"/>
      <c r="O366" s="24">
        <f>IF(A366&lt;&gt;"عهدة","",SUMIFS($G$8:$G$5007,$B$8:$B$5007,B366,$A$8:$A$5007,"مصروف",$I$8:$I$5007,"&lt;&gt;مرفوض"))</f>
        <v/>
      </c>
      <c r="P366" s="25">
        <f>IF(A366&lt;&gt;"عهدة","",N(F366)-O366)</f>
        <v/>
      </c>
      <c r="Q366" s="26">
        <f>IF(A366="","",IF(A366="عهدة",IF(N(F366)=0,"⚠ أدخل قيمة العهدة",IF(P366&lt;0,"⛔ عجز / زيادة مصروفات "&amp;TEXT(-P366,"#,##0"),IF(COUNTIFS($B$8:$B$5007,B366,$A$8:$A$5007,"مصروف",$I$8:$I$5007,"&lt;&gt;مرفوض",$K$8:$K$5007,"&lt;&gt;نعم")&gt;0,"⚠ "&amp;COUNTIFS($B$8:$B$5007,B366,$A$8:$A$5007,"مصروف",$I$8:$I$5007,"&lt;&gt;مرفوض",$K$8:$K$5007,"&lt;&gt;نعم")&amp;" مصروف غير مسوى",IF(L366="تمت التسوية",IF(P366=0,"✔ متوازنة وتمت التسوية","✔ تمت التسوية – متبقي "&amp;TEXT(P366,"#,##0")),IF(P366&gt;0,"متبقي "&amp;TEXT(P366,"#,##0"),"✔ متوازنة"))))),IF(R366=0,"⚠ أضف سطر عهدة أولًا",IF(OR(C366="",N(G366)=0),"⚠ أكمل التاريخ والقيمة",IF(S366="","⚠ التاريخ خارج السنة المالية",IF(H366="","⚠ اختر بند الموازنة",IF(I366="مرفوض","✖ مرفوض من المدير",IF(I366&lt;&gt;"موافق","⏳ بانتظار موافقة المدير",IF(K366&lt;&gt;"نعم","⚠ غير مسوى مع الحسابات","✔ معتمد ومسوى")))))))))</f>
        <v/>
      </c>
      <c r="R366">
        <f>N(R365)+IF(A366="عهدة",1,0)</f>
        <v/>
      </c>
      <c r="S366">
        <f>IF(C366="","",IF(AND(C366&gt;=DATE(2026,9,1),C366&lt;=DATE(2027,8,31)),(YEAR(C366)-2026)*12+MONTH(C366)-8,""))</f>
        <v/>
      </c>
      <c r="T366">
        <f>IF(AND(A366="مصروف",R366&gt;0,I366="موافق",S366&lt;&gt;"",H366&lt;&gt;""),N(G366),0)</f>
        <v/>
      </c>
    </row>
    <row r="367">
      <c r="A367" s="19" t="n"/>
      <c r="B367" s="20">
        <f>IF(A367="","",IF(R367=0,"⚠ أضف سطر عهدة أولًا","DMT-"&amp;TEXT(R367,"000")))</f>
        <v/>
      </c>
      <c r="C367" s="21" t="n"/>
      <c r="D367" s="20">
        <f>IF(C367="","",IF(S367="","خارج السنة المالية",INDEX(القوائم!$D$2:$D$13,S367)))</f>
        <v/>
      </c>
      <c r="E367" s="22" t="n"/>
      <c r="F367" s="23" t="n"/>
      <c r="G367" s="23" t="n"/>
      <c r="H367" s="22" t="n"/>
      <c r="I367" s="19" t="n"/>
      <c r="J367" s="21" t="n"/>
      <c r="K367" s="19" t="n"/>
      <c r="L367" s="19" t="n"/>
      <c r="M367" s="21" t="n"/>
      <c r="N367" s="22" t="n"/>
      <c r="O367" s="24">
        <f>IF(A367&lt;&gt;"عهدة","",SUMIFS($G$8:$G$5007,$B$8:$B$5007,B367,$A$8:$A$5007,"مصروف",$I$8:$I$5007,"&lt;&gt;مرفوض"))</f>
        <v/>
      </c>
      <c r="P367" s="25">
        <f>IF(A367&lt;&gt;"عهدة","",N(F367)-O367)</f>
        <v/>
      </c>
      <c r="Q367" s="26">
        <f>IF(A367="","",IF(A367="عهدة",IF(N(F367)=0,"⚠ أدخل قيمة العهدة",IF(P367&lt;0,"⛔ عجز / زيادة مصروفات "&amp;TEXT(-P367,"#,##0"),IF(COUNTIFS($B$8:$B$5007,B367,$A$8:$A$5007,"مصروف",$I$8:$I$5007,"&lt;&gt;مرفوض",$K$8:$K$5007,"&lt;&gt;نعم")&gt;0,"⚠ "&amp;COUNTIFS($B$8:$B$5007,B367,$A$8:$A$5007,"مصروف",$I$8:$I$5007,"&lt;&gt;مرفوض",$K$8:$K$5007,"&lt;&gt;نعم")&amp;" مصروف غير مسوى",IF(L367="تمت التسوية",IF(P367=0,"✔ متوازنة وتمت التسوية","✔ تمت التسوية – متبقي "&amp;TEXT(P367,"#,##0")),IF(P367&gt;0,"متبقي "&amp;TEXT(P367,"#,##0"),"✔ متوازنة"))))),IF(R367=0,"⚠ أضف سطر عهدة أولًا",IF(OR(C367="",N(G367)=0),"⚠ أكمل التاريخ والقيمة",IF(S367="","⚠ التاريخ خارج السنة المالية",IF(H367="","⚠ اختر بند الموازنة",IF(I367="مرفوض","✖ مرفوض من المدير",IF(I367&lt;&gt;"موافق","⏳ بانتظار موافقة المدير",IF(K367&lt;&gt;"نعم","⚠ غير مسوى مع الحسابات","✔ معتمد ومسوى")))))))))</f>
        <v/>
      </c>
      <c r="R367">
        <f>N(R366)+IF(A367="عهدة",1,0)</f>
        <v/>
      </c>
      <c r="S367">
        <f>IF(C367="","",IF(AND(C367&gt;=DATE(2026,9,1),C367&lt;=DATE(2027,8,31)),(YEAR(C367)-2026)*12+MONTH(C367)-8,""))</f>
        <v/>
      </c>
      <c r="T367">
        <f>IF(AND(A367="مصروف",R367&gt;0,I367="موافق",S367&lt;&gt;"",H367&lt;&gt;""),N(G367),0)</f>
        <v/>
      </c>
    </row>
    <row r="368">
      <c r="A368" s="19" t="n"/>
      <c r="B368" s="20">
        <f>IF(A368="","",IF(R368=0,"⚠ أضف سطر عهدة أولًا","DMT-"&amp;TEXT(R368,"000")))</f>
        <v/>
      </c>
      <c r="C368" s="21" t="n"/>
      <c r="D368" s="20">
        <f>IF(C368="","",IF(S368="","خارج السنة المالية",INDEX(القوائم!$D$2:$D$13,S368)))</f>
        <v/>
      </c>
      <c r="E368" s="22" t="n"/>
      <c r="F368" s="23" t="n"/>
      <c r="G368" s="23" t="n"/>
      <c r="H368" s="22" t="n"/>
      <c r="I368" s="19" t="n"/>
      <c r="J368" s="21" t="n"/>
      <c r="K368" s="19" t="n"/>
      <c r="L368" s="19" t="n"/>
      <c r="M368" s="21" t="n"/>
      <c r="N368" s="22" t="n"/>
      <c r="O368" s="24">
        <f>IF(A368&lt;&gt;"عهدة","",SUMIFS($G$8:$G$5007,$B$8:$B$5007,B368,$A$8:$A$5007,"مصروف",$I$8:$I$5007,"&lt;&gt;مرفوض"))</f>
        <v/>
      </c>
      <c r="P368" s="25">
        <f>IF(A368&lt;&gt;"عهدة","",N(F368)-O368)</f>
        <v/>
      </c>
      <c r="Q368" s="26">
        <f>IF(A368="","",IF(A368="عهدة",IF(N(F368)=0,"⚠ أدخل قيمة العهدة",IF(P368&lt;0,"⛔ عجز / زيادة مصروفات "&amp;TEXT(-P368,"#,##0"),IF(COUNTIFS($B$8:$B$5007,B368,$A$8:$A$5007,"مصروف",$I$8:$I$5007,"&lt;&gt;مرفوض",$K$8:$K$5007,"&lt;&gt;نعم")&gt;0,"⚠ "&amp;COUNTIFS($B$8:$B$5007,B368,$A$8:$A$5007,"مصروف",$I$8:$I$5007,"&lt;&gt;مرفوض",$K$8:$K$5007,"&lt;&gt;نعم")&amp;" مصروف غير مسوى",IF(L368="تمت التسوية",IF(P368=0,"✔ متوازنة وتمت التسوية","✔ تمت التسوية – متبقي "&amp;TEXT(P368,"#,##0")),IF(P368&gt;0,"متبقي "&amp;TEXT(P368,"#,##0"),"✔ متوازنة"))))),IF(R368=0,"⚠ أضف سطر عهدة أولًا",IF(OR(C368="",N(G368)=0),"⚠ أكمل التاريخ والقيمة",IF(S368="","⚠ التاريخ خارج السنة المالية",IF(H368="","⚠ اختر بند الموازنة",IF(I368="مرفوض","✖ مرفوض من المدير",IF(I368&lt;&gt;"موافق","⏳ بانتظار موافقة المدير",IF(K368&lt;&gt;"نعم","⚠ غير مسوى مع الحسابات","✔ معتمد ومسوى")))))))))</f>
        <v/>
      </c>
      <c r="R368">
        <f>N(R367)+IF(A368="عهدة",1,0)</f>
        <v/>
      </c>
      <c r="S368">
        <f>IF(C368="","",IF(AND(C368&gt;=DATE(2026,9,1),C368&lt;=DATE(2027,8,31)),(YEAR(C368)-2026)*12+MONTH(C368)-8,""))</f>
        <v/>
      </c>
      <c r="T368">
        <f>IF(AND(A368="مصروف",R368&gt;0,I368="موافق",S368&lt;&gt;"",H368&lt;&gt;""),N(G368),0)</f>
        <v/>
      </c>
    </row>
    <row r="369">
      <c r="A369" s="19" t="n"/>
      <c r="B369" s="20">
        <f>IF(A369="","",IF(R369=0,"⚠ أضف سطر عهدة أولًا","DMT-"&amp;TEXT(R369,"000")))</f>
        <v/>
      </c>
      <c r="C369" s="21" t="n"/>
      <c r="D369" s="20">
        <f>IF(C369="","",IF(S369="","خارج السنة المالية",INDEX(القوائم!$D$2:$D$13,S369)))</f>
        <v/>
      </c>
      <c r="E369" s="22" t="n"/>
      <c r="F369" s="23" t="n"/>
      <c r="G369" s="23" t="n"/>
      <c r="H369" s="22" t="n"/>
      <c r="I369" s="19" t="n"/>
      <c r="J369" s="21" t="n"/>
      <c r="K369" s="19" t="n"/>
      <c r="L369" s="19" t="n"/>
      <c r="M369" s="21" t="n"/>
      <c r="N369" s="22" t="n"/>
      <c r="O369" s="24">
        <f>IF(A369&lt;&gt;"عهدة","",SUMIFS($G$8:$G$5007,$B$8:$B$5007,B369,$A$8:$A$5007,"مصروف",$I$8:$I$5007,"&lt;&gt;مرفوض"))</f>
        <v/>
      </c>
      <c r="P369" s="25">
        <f>IF(A369&lt;&gt;"عهدة","",N(F369)-O369)</f>
        <v/>
      </c>
      <c r="Q369" s="26">
        <f>IF(A369="","",IF(A369="عهدة",IF(N(F369)=0,"⚠ أدخل قيمة العهدة",IF(P369&lt;0,"⛔ عجز / زيادة مصروفات "&amp;TEXT(-P369,"#,##0"),IF(COUNTIFS($B$8:$B$5007,B369,$A$8:$A$5007,"مصروف",$I$8:$I$5007,"&lt;&gt;مرفوض",$K$8:$K$5007,"&lt;&gt;نعم")&gt;0,"⚠ "&amp;COUNTIFS($B$8:$B$5007,B369,$A$8:$A$5007,"مصروف",$I$8:$I$5007,"&lt;&gt;مرفوض",$K$8:$K$5007,"&lt;&gt;نعم")&amp;" مصروف غير مسوى",IF(L369="تمت التسوية",IF(P369=0,"✔ متوازنة وتمت التسوية","✔ تمت التسوية – متبقي "&amp;TEXT(P369,"#,##0")),IF(P369&gt;0,"متبقي "&amp;TEXT(P369,"#,##0"),"✔ متوازنة"))))),IF(R369=0,"⚠ أضف سطر عهدة أولًا",IF(OR(C369="",N(G369)=0),"⚠ أكمل التاريخ والقيمة",IF(S369="","⚠ التاريخ خارج السنة المالية",IF(H369="","⚠ اختر بند الموازنة",IF(I369="مرفوض","✖ مرفوض من المدير",IF(I369&lt;&gt;"موافق","⏳ بانتظار موافقة المدير",IF(K369&lt;&gt;"نعم","⚠ غير مسوى مع الحسابات","✔ معتمد ومسوى")))))))))</f>
        <v/>
      </c>
      <c r="R369">
        <f>N(R368)+IF(A369="عهدة",1,0)</f>
        <v/>
      </c>
      <c r="S369">
        <f>IF(C369="","",IF(AND(C369&gt;=DATE(2026,9,1),C369&lt;=DATE(2027,8,31)),(YEAR(C369)-2026)*12+MONTH(C369)-8,""))</f>
        <v/>
      </c>
      <c r="T369">
        <f>IF(AND(A369="مصروف",R369&gt;0,I369="موافق",S369&lt;&gt;"",H369&lt;&gt;""),N(G369),0)</f>
        <v/>
      </c>
    </row>
    <row r="370">
      <c r="A370" s="19" t="n"/>
      <c r="B370" s="20">
        <f>IF(A370="","",IF(R370=0,"⚠ أضف سطر عهدة أولًا","DMT-"&amp;TEXT(R370,"000")))</f>
        <v/>
      </c>
      <c r="C370" s="21" t="n"/>
      <c r="D370" s="20">
        <f>IF(C370="","",IF(S370="","خارج السنة المالية",INDEX(القوائم!$D$2:$D$13,S370)))</f>
        <v/>
      </c>
      <c r="E370" s="22" t="n"/>
      <c r="F370" s="23" t="n"/>
      <c r="G370" s="23" t="n"/>
      <c r="H370" s="22" t="n"/>
      <c r="I370" s="19" t="n"/>
      <c r="J370" s="21" t="n"/>
      <c r="K370" s="19" t="n"/>
      <c r="L370" s="19" t="n"/>
      <c r="M370" s="21" t="n"/>
      <c r="N370" s="22" t="n"/>
      <c r="O370" s="24">
        <f>IF(A370&lt;&gt;"عهدة","",SUMIFS($G$8:$G$5007,$B$8:$B$5007,B370,$A$8:$A$5007,"مصروف",$I$8:$I$5007,"&lt;&gt;مرفوض"))</f>
        <v/>
      </c>
      <c r="P370" s="25">
        <f>IF(A370&lt;&gt;"عهدة","",N(F370)-O370)</f>
        <v/>
      </c>
      <c r="Q370" s="26">
        <f>IF(A370="","",IF(A370="عهدة",IF(N(F370)=0,"⚠ أدخل قيمة العهدة",IF(P370&lt;0,"⛔ عجز / زيادة مصروفات "&amp;TEXT(-P370,"#,##0"),IF(COUNTIFS($B$8:$B$5007,B370,$A$8:$A$5007,"مصروف",$I$8:$I$5007,"&lt;&gt;مرفوض",$K$8:$K$5007,"&lt;&gt;نعم")&gt;0,"⚠ "&amp;COUNTIFS($B$8:$B$5007,B370,$A$8:$A$5007,"مصروف",$I$8:$I$5007,"&lt;&gt;مرفوض",$K$8:$K$5007,"&lt;&gt;نعم")&amp;" مصروف غير مسوى",IF(L370="تمت التسوية",IF(P370=0,"✔ متوازنة وتمت التسوية","✔ تمت التسوية – متبقي "&amp;TEXT(P370,"#,##0")),IF(P370&gt;0,"متبقي "&amp;TEXT(P370,"#,##0"),"✔ متوازنة"))))),IF(R370=0,"⚠ أضف سطر عهدة أولًا",IF(OR(C370="",N(G370)=0),"⚠ أكمل التاريخ والقيمة",IF(S370="","⚠ التاريخ خارج السنة المالية",IF(H370="","⚠ اختر بند الموازنة",IF(I370="مرفوض","✖ مرفوض من المدير",IF(I370&lt;&gt;"موافق","⏳ بانتظار موافقة المدير",IF(K370&lt;&gt;"نعم","⚠ غير مسوى مع الحسابات","✔ معتمد ومسوى")))))))))</f>
        <v/>
      </c>
      <c r="R370">
        <f>N(R369)+IF(A370="عهدة",1,0)</f>
        <v/>
      </c>
      <c r="S370">
        <f>IF(C370="","",IF(AND(C370&gt;=DATE(2026,9,1),C370&lt;=DATE(2027,8,31)),(YEAR(C370)-2026)*12+MONTH(C370)-8,""))</f>
        <v/>
      </c>
      <c r="T370">
        <f>IF(AND(A370="مصروف",R370&gt;0,I370="موافق",S370&lt;&gt;"",H370&lt;&gt;""),N(G370),0)</f>
        <v/>
      </c>
    </row>
    <row r="371">
      <c r="A371" s="19" t="n"/>
      <c r="B371" s="20">
        <f>IF(A371="","",IF(R371=0,"⚠ أضف سطر عهدة أولًا","DMT-"&amp;TEXT(R371,"000")))</f>
        <v/>
      </c>
      <c r="C371" s="21" t="n"/>
      <c r="D371" s="20">
        <f>IF(C371="","",IF(S371="","خارج السنة المالية",INDEX(القوائم!$D$2:$D$13,S371)))</f>
        <v/>
      </c>
      <c r="E371" s="22" t="n"/>
      <c r="F371" s="23" t="n"/>
      <c r="G371" s="23" t="n"/>
      <c r="H371" s="22" t="n"/>
      <c r="I371" s="19" t="n"/>
      <c r="J371" s="21" t="n"/>
      <c r="K371" s="19" t="n"/>
      <c r="L371" s="19" t="n"/>
      <c r="M371" s="21" t="n"/>
      <c r="N371" s="22" t="n"/>
      <c r="O371" s="24">
        <f>IF(A371&lt;&gt;"عهدة","",SUMIFS($G$8:$G$5007,$B$8:$B$5007,B371,$A$8:$A$5007,"مصروف",$I$8:$I$5007,"&lt;&gt;مرفوض"))</f>
        <v/>
      </c>
      <c r="P371" s="25">
        <f>IF(A371&lt;&gt;"عهدة","",N(F371)-O371)</f>
        <v/>
      </c>
      <c r="Q371" s="26">
        <f>IF(A371="","",IF(A371="عهدة",IF(N(F371)=0,"⚠ أدخل قيمة العهدة",IF(P371&lt;0,"⛔ عجز / زيادة مصروفات "&amp;TEXT(-P371,"#,##0"),IF(COUNTIFS($B$8:$B$5007,B371,$A$8:$A$5007,"مصروف",$I$8:$I$5007,"&lt;&gt;مرفوض",$K$8:$K$5007,"&lt;&gt;نعم")&gt;0,"⚠ "&amp;COUNTIFS($B$8:$B$5007,B371,$A$8:$A$5007,"مصروف",$I$8:$I$5007,"&lt;&gt;مرفوض",$K$8:$K$5007,"&lt;&gt;نعم")&amp;" مصروف غير مسوى",IF(L371="تمت التسوية",IF(P371=0,"✔ متوازنة وتمت التسوية","✔ تمت التسوية – متبقي "&amp;TEXT(P371,"#,##0")),IF(P371&gt;0,"متبقي "&amp;TEXT(P371,"#,##0"),"✔ متوازنة"))))),IF(R371=0,"⚠ أضف سطر عهدة أولًا",IF(OR(C371="",N(G371)=0),"⚠ أكمل التاريخ والقيمة",IF(S371="","⚠ التاريخ خارج السنة المالية",IF(H371="","⚠ اختر بند الموازنة",IF(I371="مرفوض","✖ مرفوض من المدير",IF(I371&lt;&gt;"موافق","⏳ بانتظار موافقة المدير",IF(K371&lt;&gt;"نعم","⚠ غير مسوى مع الحسابات","✔ معتمد ومسوى")))))))))</f>
        <v/>
      </c>
      <c r="R371">
        <f>N(R370)+IF(A371="عهدة",1,0)</f>
        <v/>
      </c>
      <c r="S371">
        <f>IF(C371="","",IF(AND(C371&gt;=DATE(2026,9,1),C371&lt;=DATE(2027,8,31)),(YEAR(C371)-2026)*12+MONTH(C371)-8,""))</f>
        <v/>
      </c>
      <c r="T371">
        <f>IF(AND(A371="مصروف",R371&gt;0,I371="موافق",S371&lt;&gt;"",H371&lt;&gt;""),N(G371),0)</f>
        <v/>
      </c>
    </row>
    <row r="372">
      <c r="A372" s="19" t="n"/>
      <c r="B372" s="20">
        <f>IF(A372="","",IF(R372=0,"⚠ أضف سطر عهدة أولًا","DMT-"&amp;TEXT(R372,"000")))</f>
        <v/>
      </c>
      <c r="C372" s="21" t="n"/>
      <c r="D372" s="20">
        <f>IF(C372="","",IF(S372="","خارج السنة المالية",INDEX(القوائم!$D$2:$D$13,S372)))</f>
        <v/>
      </c>
      <c r="E372" s="22" t="n"/>
      <c r="F372" s="23" t="n"/>
      <c r="G372" s="23" t="n"/>
      <c r="H372" s="22" t="n"/>
      <c r="I372" s="19" t="n"/>
      <c r="J372" s="21" t="n"/>
      <c r="K372" s="19" t="n"/>
      <c r="L372" s="19" t="n"/>
      <c r="M372" s="21" t="n"/>
      <c r="N372" s="22" t="n"/>
      <c r="O372" s="24">
        <f>IF(A372&lt;&gt;"عهدة","",SUMIFS($G$8:$G$5007,$B$8:$B$5007,B372,$A$8:$A$5007,"مصروف",$I$8:$I$5007,"&lt;&gt;مرفوض"))</f>
        <v/>
      </c>
      <c r="P372" s="25">
        <f>IF(A372&lt;&gt;"عهدة","",N(F372)-O372)</f>
        <v/>
      </c>
      <c r="Q372" s="26">
        <f>IF(A372="","",IF(A372="عهدة",IF(N(F372)=0,"⚠ أدخل قيمة العهدة",IF(P372&lt;0,"⛔ عجز / زيادة مصروفات "&amp;TEXT(-P372,"#,##0"),IF(COUNTIFS($B$8:$B$5007,B372,$A$8:$A$5007,"مصروف",$I$8:$I$5007,"&lt;&gt;مرفوض",$K$8:$K$5007,"&lt;&gt;نعم")&gt;0,"⚠ "&amp;COUNTIFS($B$8:$B$5007,B372,$A$8:$A$5007,"مصروف",$I$8:$I$5007,"&lt;&gt;مرفوض",$K$8:$K$5007,"&lt;&gt;نعم")&amp;" مصروف غير مسوى",IF(L372="تمت التسوية",IF(P372=0,"✔ متوازنة وتمت التسوية","✔ تمت التسوية – متبقي "&amp;TEXT(P372,"#,##0")),IF(P372&gt;0,"متبقي "&amp;TEXT(P372,"#,##0"),"✔ متوازنة"))))),IF(R372=0,"⚠ أضف سطر عهدة أولًا",IF(OR(C372="",N(G372)=0),"⚠ أكمل التاريخ والقيمة",IF(S372="","⚠ التاريخ خارج السنة المالية",IF(H372="","⚠ اختر بند الموازنة",IF(I372="مرفوض","✖ مرفوض من المدير",IF(I372&lt;&gt;"موافق","⏳ بانتظار موافقة المدير",IF(K372&lt;&gt;"نعم","⚠ غير مسوى مع الحسابات","✔ معتمد ومسوى")))))))))</f>
        <v/>
      </c>
      <c r="R372">
        <f>N(R371)+IF(A372="عهدة",1,0)</f>
        <v/>
      </c>
      <c r="S372">
        <f>IF(C372="","",IF(AND(C372&gt;=DATE(2026,9,1),C372&lt;=DATE(2027,8,31)),(YEAR(C372)-2026)*12+MONTH(C372)-8,""))</f>
        <v/>
      </c>
      <c r="T372">
        <f>IF(AND(A372="مصروف",R372&gt;0,I372="موافق",S372&lt;&gt;"",H372&lt;&gt;""),N(G372),0)</f>
        <v/>
      </c>
    </row>
    <row r="373">
      <c r="A373" s="19" t="n"/>
      <c r="B373" s="20">
        <f>IF(A373="","",IF(R373=0,"⚠ أضف سطر عهدة أولًا","DMT-"&amp;TEXT(R373,"000")))</f>
        <v/>
      </c>
      <c r="C373" s="21" t="n"/>
      <c r="D373" s="20">
        <f>IF(C373="","",IF(S373="","خارج السنة المالية",INDEX(القوائم!$D$2:$D$13,S373)))</f>
        <v/>
      </c>
      <c r="E373" s="22" t="n"/>
      <c r="F373" s="23" t="n"/>
      <c r="G373" s="23" t="n"/>
      <c r="H373" s="22" t="n"/>
      <c r="I373" s="19" t="n"/>
      <c r="J373" s="21" t="n"/>
      <c r="K373" s="19" t="n"/>
      <c r="L373" s="19" t="n"/>
      <c r="M373" s="21" t="n"/>
      <c r="N373" s="22" t="n"/>
      <c r="O373" s="24">
        <f>IF(A373&lt;&gt;"عهدة","",SUMIFS($G$8:$G$5007,$B$8:$B$5007,B373,$A$8:$A$5007,"مصروف",$I$8:$I$5007,"&lt;&gt;مرفوض"))</f>
        <v/>
      </c>
      <c r="P373" s="25">
        <f>IF(A373&lt;&gt;"عهدة","",N(F373)-O373)</f>
        <v/>
      </c>
      <c r="Q373" s="26">
        <f>IF(A373="","",IF(A373="عهدة",IF(N(F373)=0,"⚠ أدخل قيمة العهدة",IF(P373&lt;0,"⛔ عجز / زيادة مصروفات "&amp;TEXT(-P373,"#,##0"),IF(COUNTIFS($B$8:$B$5007,B373,$A$8:$A$5007,"مصروف",$I$8:$I$5007,"&lt;&gt;مرفوض",$K$8:$K$5007,"&lt;&gt;نعم")&gt;0,"⚠ "&amp;COUNTIFS($B$8:$B$5007,B373,$A$8:$A$5007,"مصروف",$I$8:$I$5007,"&lt;&gt;مرفوض",$K$8:$K$5007,"&lt;&gt;نعم")&amp;" مصروف غير مسوى",IF(L373="تمت التسوية",IF(P373=0,"✔ متوازنة وتمت التسوية","✔ تمت التسوية – متبقي "&amp;TEXT(P373,"#,##0")),IF(P373&gt;0,"متبقي "&amp;TEXT(P373,"#,##0"),"✔ متوازنة"))))),IF(R373=0,"⚠ أضف سطر عهدة أولًا",IF(OR(C373="",N(G373)=0),"⚠ أكمل التاريخ والقيمة",IF(S373="","⚠ التاريخ خارج السنة المالية",IF(H373="","⚠ اختر بند الموازنة",IF(I373="مرفوض","✖ مرفوض من المدير",IF(I373&lt;&gt;"موافق","⏳ بانتظار موافقة المدير",IF(K373&lt;&gt;"نعم","⚠ غير مسوى مع الحسابات","✔ معتمد ومسوى")))))))))</f>
        <v/>
      </c>
      <c r="R373">
        <f>N(R372)+IF(A373="عهدة",1,0)</f>
        <v/>
      </c>
      <c r="S373">
        <f>IF(C373="","",IF(AND(C373&gt;=DATE(2026,9,1),C373&lt;=DATE(2027,8,31)),(YEAR(C373)-2026)*12+MONTH(C373)-8,""))</f>
        <v/>
      </c>
      <c r="T373">
        <f>IF(AND(A373="مصروف",R373&gt;0,I373="موافق",S373&lt;&gt;"",H373&lt;&gt;""),N(G373),0)</f>
        <v/>
      </c>
    </row>
    <row r="374">
      <c r="A374" s="19" t="n"/>
      <c r="B374" s="20">
        <f>IF(A374="","",IF(R374=0,"⚠ أضف سطر عهدة أولًا","DMT-"&amp;TEXT(R374,"000")))</f>
        <v/>
      </c>
      <c r="C374" s="21" t="n"/>
      <c r="D374" s="20">
        <f>IF(C374="","",IF(S374="","خارج السنة المالية",INDEX(القوائم!$D$2:$D$13,S374)))</f>
        <v/>
      </c>
      <c r="E374" s="22" t="n"/>
      <c r="F374" s="23" t="n"/>
      <c r="G374" s="23" t="n"/>
      <c r="H374" s="22" t="n"/>
      <c r="I374" s="19" t="n"/>
      <c r="J374" s="21" t="n"/>
      <c r="K374" s="19" t="n"/>
      <c r="L374" s="19" t="n"/>
      <c r="M374" s="21" t="n"/>
      <c r="N374" s="22" t="n"/>
      <c r="O374" s="24">
        <f>IF(A374&lt;&gt;"عهدة","",SUMIFS($G$8:$G$5007,$B$8:$B$5007,B374,$A$8:$A$5007,"مصروف",$I$8:$I$5007,"&lt;&gt;مرفوض"))</f>
        <v/>
      </c>
      <c r="P374" s="25">
        <f>IF(A374&lt;&gt;"عهدة","",N(F374)-O374)</f>
        <v/>
      </c>
      <c r="Q374" s="26">
        <f>IF(A374="","",IF(A374="عهدة",IF(N(F374)=0,"⚠ أدخل قيمة العهدة",IF(P374&lt;0,"⛔ عجز / زيادة مصروفات "&amp;TEXT(-P374,"#,##0"),IF(COUNTIFS($B$8:$B$5007,B374,$A$8:$A$5007,"مصروف",$I$8:$I$5007,"&lt;&gt;مرفوض",$K$8:$K$5007,"&lt;&gt;نعم")&gt;0,"⚠ "&amp;COUNTIFS($B$8:$B$5007,B374,$A$8:$A$5007,"مصروف",$I$8:$I$5007,"&lt;&gt;مرفوض",$K$8:$K$5007,"&lt;&gt;نعم")&amp;" مصروف غير مسوى",IF(L374="تمت التسوية",IF(P374=0,"✔ متوازنة وتمت التسوية","✔ تمت التسوية – متبقي "&amp;TEXT(P374,"#,##0")),IF(P374&gt;0,"متبقي "&amp;TEXT(P374,"#,##0"),"✔ متوازنة"))))),IF(R374=0,"⚠ أضف سطر عهدة أولًا",IF(OR(C374="",N(G374)=0),"⚠ أكمل التاريخ والقيمة",IF(S374="","⚠ التاريخ خارج السنة المالية",IF(H374="","⚠ اختر بند الموازنة",IF(I374="مرفوض","✖ مرفوض من المدير",IF(I374&lt;&gt;"موافق","⏳ بانتظار موافقة المدير",IF(K374&lt;&gt;"نعم","⚠ غير مسوى مع الحسابات","✔ معتمد ومسوى")))))))))</f>
        <v/>
      </c>
      <c r="R374">
        <f>N(R373)+IF(A374="عهدة",1,0)</f>
        <v/>
      </c>
      <c r="S374">
        <f>IF(C374="","",IF(AND(C374&gt;=DATE(2026,9,1),C374&lt;=DATE(2027,8,31)),(YEAR(C374)-2026)*12+MONTH(C374)-8,""))</f>
        <v/>
      </c>
      <c r="T374">
        <f>IF(AND(A374="مصروف",R374&gt;0,I374="موافق",S374&lt;&gt;"",H374&lt;&gt;""),N(G374),0)</f>
        <v/>
      </c>
    </row>
    <row r="375">
      <c r="A375" s="19" t="n"/>
      <c r="B375" s="20">
        <f>IF(A375="","",IF(R375=0,"⚠ أضف سطر عهدة أولًا","DMT-"&amp;TEXT(R375,"000")))</f>
        <v/>
      </c>
      <c r="C375" s="21" t="n"/>
      <c r="D375" s="20">
        <f>IF(C375="","",IF(S375="","خارج السنة المالية",INDEX(القوائم!$D$2:$D$13,S375)))</f>
        <v/>
      </c>
      <c r="E375" s="22" t="n"/>
      <c r="F375" s="23" t="n"/>
      <c r="G375" s="23" t="n"/>
      <c r="H375" s="22" t="n"/>
      <c r="I375" s="19" t="n"/>
      <c r="J375" s="21" t="n"/>
      <c r="K375" s="19" t="n"/>
      <c r="L375" s="19" t="n"/>
      <c r="M375" s="21" t="n"/>
      <c r="N375" s="22" t="n"/>
      <c r="O375" s="24">
        <f>IF(A375&lt;&gt;"عهدة","",SUMIFS($G$8:$G$5007,$B$8:$B$5007,B375,$A$8:$A$5007,"مصروف",$I$8:$I$5007,"&lt;&gt;مرفوض"))</f>
        <v/>
      </c>
      <c r="P375" s="25">
        <f>IF(A375&lt;&gt;"عهدة","",N(F375)-O375)</f>
        <v/>
      </c>
      <c r="Q375" s="26">
        <f>IF(A375="","",IF(A375="عهدة",IF(N(F375)=0,"⚠ أدخل قيمة العهدة",IF(P375&lt;0,"⛔ عجز / زيادة مصروفات "&amp;TEXT(-P375,"#,##0"),IF(COUNTIFS($B$8:$B$5007,B375,$A$8:$A$5007,"مصروف",$I$8:$I$5007,"&lt;&gt;مرفوض",$K$8:$K$5007,"&lt;&gt;نعم")&gt;0,"⚠ "&amp;COUNTIFS($B$8:$B$5007,B375,$A$8:$A$5007,"مصروف",$I$8:$I$5007,"&lt;&gt;مرفوض",$K$8:$K$5007,"&lt;&gt;نعم")&amp;" مصروف غير مسوى",IF(L375="تمت التسوية",IF(P375=0,"✔ متوازنة وتمت التسوية","✔ تمت التسوية – متبقي "&amp;TEXT(P375,"#,##0")),IF(P375&gt;0,"متبقي "&amp;TEXT(P375,"#,##0"),"✔ متوازنة"))))),IF(R375=0,"⚠ أضف سطر عهدة أولًا",IF(OR(C375="",N(G375)=0),"⚠ أكمل التاريخ والقيمة",IF(S375="","⚠ التاريخ خارج السنة المالية",IF(H375="","⚠ اختر بند الموازنة",IF(I375="مرفوض","✖ مرفوض من المدير",IF(I375&lt;&gt;"موافق","⏳ بانتظار موافقة المدير",IF(K375&lt;&gt;"نعم","⚠ غير مسوى مع الحسابات","✔ معتمد ومسوى")))))))))</f>
        <v/>
      </c>
      <c r="R375">
        <f>N(R374)+IF(A375="عهدة",1,0)</f>
        <v/>
      </c>
      <c r="S375">
        <f>IF(C375="","",IF(AND(C375&gt;=DATE(2026,9,1),C375&lt;=DATE(2027,8,31)),(YEAR(C375)-2026)*12+MONTH(C375)-8,""))</f>
        <v/>
      </c>
      <c r="T375">
        <f>IF(AND(A375="مصروف",R375&gt;0,I375="موافق",S375&lt;&gt;"",H375&lt;&gt;""),N(G375),0)</f>
        <v/>
      </c>
    </row>
    <row r="376">
      <c r="A376" s="19" t="n"/>
      <c r="B376" s="20">
        <f>IF(A376="","",IF(R376=0,"⚠ أضف سطر عهدة أولًا","DMT-"&amp;TEXT(R376,"000")))</f>
        <v/>
      </c>
      <c r="C376" s="21" t="n"/>
      <c r="D376" s="20">
        <f>IF(C376="","",IF(S376="","خارج السنة المالية",INDEX(القوائم!$D$2:$D$13,S376)))</f>
        <v/>
      </c>
      <c r="E376" s="22" t="n"/>
      <c r="F376" s="23" t="n"/>
      <c r="G376" s="23" t="n"/>
      <c r="H376" s="22" t="n"/>
      <c r="I376" s="19" t="n"/>
      <c r="J376" s="21" t="n"/>
      <c r="K376" s="19" t="n"/>
      <c r="L376" s="19" t="n"/>
      <c r="M376" s="21" t="n"/>
      <c r="N376" s="22" t="n"/>
      <c r="O376" s="24">
        <f>IF(A376&lt;&gt;"عهدة","",SUMIFS($G$8:$G$5007,$B$8:$B$5007,B376,$A$8:$A$5007,"مصروف",$I$8:$I$5007,"&lt;&gt;مرفوض"))</f>
        <v/>
      </c>
      <c r="P376" s="25">
        <f>IF(A376&lt;&gt;"عهدة","",N(F376)-O376)</f>
        <v/>
      </c>
      <c r="Q376" s="26">
        <f>IF(A376="","",IF(A376="عهدة",IF(N(F376)=0,"⚠ أدخل قيمة العهدة",IF(P376&lt;0,"⛔ عجز / زيادة مصروفات "&amp;TEXT(-P376,"#,##0"),IF(COUNTIFS($B$8:$B$5007,B376,$A$8:$A$5007,"مصروف",$I$8:$I$5007,"&lt;&gt;مرفوض",$K$8:$K$5007,"&lt;&gt;نعم")&gt;0,"⚠ "&amp;COUNTIFS($B$8:$B$5007,B376,$A$8:$A$5007,"مصروف",$I$8:$I$5007,"&lt;&gt;مرفوض",$K$8:$K$5007,"&lt;&gt;نعم")&amp;" مصروف غير مسوى",IF(L376="تمت التسوية",IF(P376=0,"✔ متوازنة وتمت التسوية","✔ تمت التسوية – متبقي "&amp;TEXT(P376,"#,##0")),IF(P376&gt;0,"متبقي "&amp;TEXT(P376,"#,##0"),"✔ متوازنة"))))),IF(R376=0,"⚠ أضف سطر عهدة أولًا",IF(OR(C376="",N(G376)=0),"⚠ أكمل التاريخ والقيمة",IF(S376="","⚠ التاريخ خارج السنة المالية",IF(H376="","⚠ اختر بند الموازنة",IF(I376="مرفوض","✖ مرفوض من المدير",IF(I376&lt;&gt;"موافق","⏳ بانتظار موافقة المدير",IF(K376&lt;&gt;"نعم","⚠ غير مسوى مع الحسابات","✔ معتمد ومسوى")))))))))</f>
        <v/>
      </c>
      <c r="R376">
        <f>N(R375)+IF(A376="عهدة",1,0)</f>
        <v/>
      </c>
      <c r="S376">
        <f>IF(C376="","",IF(AND(C376&gt;=DATE(2026,9,1),C376&lt;=DATE(2027,8,31)),(YEAR(C376)-2026)*12+MONTH(C376)-8,""))</f>
        <v/>
      </c>
      <c r="T376">
        <f>IF(AND(A376="مصروف",R376&gt;0,I376="موافق",S376&lt;&gt;"",H376&lt;&gt;""),N(G376),0)</f>
        <v/>
      </c>
    </row>
    <row r="377">
      <c r="A377" s="19" t="n"/>
      <c r="B377" s="20">
        <f>IF(A377="","",IF(R377=0,"⚠ أضف سطر عهدة أولًا","DMT-"&amp;TEXT(R377,"000")))</f>
        <v/>
      </c>
      <c r="C377" s="21" t="n"/>
      <c r="D377" s="20">
        <f>IF(C377="","",IF(S377="","خارج السنة المالية",INDEX(القوائم!$D$2:$D$13,S377)))</f>
        <v/>
      </c>
      <c r="E377" s="22" t="n"/>
      <c r="F377" s="23" t="n"/>
      <c r="G377" s="23" t="n"/>
      <c r="H377" s="22" t="n"/>
      <c r="I377" s="19" t="n"/>
      <c r="J377" s="21" t="n"/>
      <c r="K377" s="19" t="n"/>
      <c r="L377" s="19" t="n"/>
      <c r="M377" s="21" t="n"/>
      <c r="N377" s="22" t="n"/>
      <c r="O377" s="24">
        <f>IF(A377&lt;&gt;"عهدة","",SUMIFS($G$8:$G$5007,$B$8:$B$5007,B377,$A$8:$A$5007,"مصروف",$I$8:$I$5007,"&lt;&gt;مرفوض"))</f>
        <v/>
      </c>
      <c r="P377" s="25">
        <f>IF(A377&lt;&gt;"عهدة","",N(F377)-O377)</f>
        <v/>
      </c>
      <c r="Q377" s="26">
        <f>IF(A377="","",IF(A377="عهدة",IF(N(F377)=0,"⚠ أدخل قيمة العهدة",IF(P377&lt;0,"⛔ عجز / زيادة مصروفات "&amp;TEXT(-P377,"#,##0"),IF(COUNTIFS($B$8:$B$5007,B377,$A$8:$A$5007,"مصروف",$I$8:$I$5007,"&lt;&gt;مرفوض",$K$8:$K$5007,"&lt;&gt;نعم")&gt;0,"⚠ "&amp;COUNTIFS($B$8:$B$5007,B377,$A$8:$A$5007,"مصروف",$I$8:$I$5007,"&lt;&gt;مرفوض",$K$8:$K$5007,"&lt;&gt;نعم")&amp;" مصروف غير مسوى",IF(L377="تمت التسوية",IF(P377=0,"✔ متوازنة وتمت التسوية","✔ تمت التسوية – متبقي "&amp;TEXT(P377,"#,##0")),IF(P377&gt;0,"متبقي "&amp;TEXT(P377,"#,##0"),"✔ متوازنة"))))),IF(R377=0,"⚠ أضف سطر عهدة أولًا",IF(OR(C377="",N(G377)=0),"⚠ أكمل التاريخ والقيمة",IF(S377="","⚠ التاريخ خارج السنة المالية",IF(H377="","⚠ اختر بند الموازنة",IF(I377="مرفوض","✖ مرفوض من المدير",IF(I377&lt;&gt;"موافق","⏳ بانتظار موافقة المدير",IF(K377&lt;&gt;"نعم","⚠ غير مسوى مع الحسابات","✔ معتمد ومسوى")))))))))</f>
        <v/>
      </c>
      <c r="R377">
        <f>N(R376)+IF(A377="عهدة",1,0)</f>
        <v/>
      </c>
      <c r="S377">
        <f>IF(C377="","",IF(AND(C377&gt;=DATE(2026,9,1),C377&lt;=DATE(2027,8,31)),(YEAR(C377)-2026)*12+MONTH(C377)-8,""))</f>
        <v/>
      </c>
      <c r="T377">
        <f>IF(AND(A377="مصروف",R377&gt;0,I377="موافق",S377&lt;&gt;"",H377&lt;&gt;""),N(G377),0)</f>
        <v/>
      </c>
    </row>
    <row r="378">
      <c r="A378" s="19" t="n"/>
      <c r="B378" s="20">
        <f>IF(A378="","",IF(R378=0,"⚠ أضف سطر عهدة أولًا","DMT-"&amp;TEXT(R378,"000")))</f>
        <v/>
      </c>
      <c r="C378" s="21" t="n"/>
      <c r="D378" s="20">
        <f>IF(C378="","",IF(S378="","خارج السنة المالية",INDEX(القوائم!$D$2:$D$13,S378)))</f>
        <v/>
      </c>
      <c r="E378" s="22" t="n"/>
      <c r="F378" s="23" t="n"/>
      <c r="G378" s="23" t="n"/>
      <c r="H378" s="22" t="n"/>
      <c r="I378" s="19" t="n"/>
      <c r="J378" s="21" t="n"/>
      <c r="K378" s="19" t="n"/>
      <c r="L378" s="19" t="n"/>
      <c r="M378" s="21" t="n"/>
      <c r="N378" s="22" t="n"/>
      <c r="O378" s="24">
        <f>IF(A378&lt;&gt;"عهدة","",SUMIFS($G$8:$G$5007,$B$8:$B$5007,B378,$A$8:$A$5007,"مصروف",$I$8:$I$5007,"&lt;&gt;مرفوض"))</f>
        <v/>
      </c>
      <c r="P378" s="25">
        <f>IF(A378&lt;&gt;"عهدة","",N(F378)-O378)</f>
        <v/>
      </c>
      <c r="Q378" s="26">
        <f>IF(A378="","",IF(A378="عهدة",IF(N(F378)=0,"⚠ أدخل قيمة العهدة",IF(P378&lt;0,"⛔ عجز / زيادة مصروفات "&amp;TEXT(-P378,"#,##0"),IF(COUNTIFS($B$8:$B$5007,B378,$A$8:$A$5007,"مصروف",$I$8:$I$5007,"&lt;&gt;مرفوض",$K$8:$K$5007,"&lt;&gt;نعم")&gt;0,"⚠ "&amp;COUNTIFS($B$8:$B$5007,B378,$A$8:$A$5007,"مصروف",$I$8:$I$5007,"&lt;&gt;مرفوض",$K$8:$K$5007,"&lt;&gt;نعم")&amp;" مصروف غير مسوى",IF(L378="تمت التسوية",IF(P378=0,"✔ متوازنة وتمت التسوية","✔ تمت التسوية – متبقي "&amp;TEXT(P378,"#,##0")),IF(P378&gt;0,"متبقي "&amp;TEXT(P378,"#,##0"),"✔ متوازنة"))))),IF(R378=0,"⚠ أضف سطر عهدة أولًا",IF(OR(C378="",N(G378)=0),"⚠ أكمل التاريخ والقيمة",IF(S378="","⚠ التاريخ خارج السنة المالية",IF(H378="","⚠ اختر بند الموازنة",IF(I378="مرفوض","✖ مرفوض من المدير",IF(I378&lt;&gt;"موافق","⏳ بانتظار موافقة المدير",IF(K378&lt;&gt;"نعم","⚠ غير مسوى مع الحسابات","✔ معتمد ومسوى")))))))))</f>
        <v/>
      </c>
      <c r="R378">
        <f>N(R377)+IF(A378="عهدة",1,0)</f>
        <v/>
      </c>
      <c r="S378">
        <f>IF(C378="","",IF(AND(C378&gt;=DATE(2026,9,1),C378&lt;=DATE(2027,8,31)),(YEAR(C378)-2026)*12+MONTH(C378)-8,""))</f>
        <v/>
      </c>
      <c r="T378">
        <f>IF(AND(A378="مصروف",R378&gt;0,I378="موافق",S378&lt;&gt;"",H378&lt;&gt;""),N(G378),0)</f>
        <v/>
      </c>
    </row>
    <row r="379">
      <c r="A379" s="19" t="n"/>
      <c r="B379" s="20">
        <f>IF(A379="","",IF(R379=0,"⚠ أضف سطر عهدة أولًا","DMT-"&amp;TEXT(R379,"000")))</f>
        <v/>
      </c>
      <c r="C379" s="21" t="n"/>
      <c r="D379" s="20">
        <f>IF(C379="","",IF(S379="","خارج السنة المالية",INDEX(القوائم!$D$2:$D$13,S379)))</f>
        <v/>
      </c>
      <c r="E379" s="22" t="n"/>
      <c r="F379" s="23" t="n"/>
      <c r="G379" s="23" t="n"/>
      <c r="H379" s="22" t="n"/>
      <c r="I379" s="19" t="n"/>
      <c r="J379" s="21" t="n"/>
      <c r="K379" s="19" t="n"/>
      <c r="L379" s="19" t="n"/>
      <c r="M379" s="21" t="n"/>
      <c r="N379" s="22" t="n"/>
      <c r="O379" s="24">
        <f>IF(A379&lt;&gt;"عهدة","",SUMIFS($G$8:$G$5007,$B$8:$B$5007,B379,$A$8:$A$5007,"مصروف",$I$8:$I$5007,"&lt;&gt;مرفوض"))</f>
        <v/>
      </c>
      <c r="P379" s="25">
        <f>IF(A379&lt;&gt;"عهدة","",N(F379)-O379)</f>
        <v/>
      </c>
      <c r="Q379" s="26">
        <f>IF(A379="","",IF(A379="عهدة",IF(N(F379)=0,"⚠ أدخل قيمة العهدة",IF(P379&lt;0,"⛔ عجز / زيادة مصروفات "&amp;TEXT(-P379,"#,##0"),IF(COUNTIFS($B$8:$B$5007,B379,$A$8:$A$5007,"مصروف",$I$8:$I$5007,"&lt;&gt;مرفوض",$K$8:$K$5007,"&lt;&gt;نعم")&gt;0,"⚠ "&amp;COUNTIFS($B$8:$B$5007,B379,$A$8:$A$5007,"مصروف",$I$8:$I$5007,"&lt;&gt;مرفوض",$K$8:$K$5007,"&lt;&gt;نعم")&amp;" مصروف غير مسوى",IF(L379="تمت التسوية",IF(P379=0,"✔ متوازنة وتمت التسوية","✔ تمت التسوية – متبقي "&amp;TEXT(P379,"#,##0")),IF(P379&gt;0,"متبقي "&amp;TEXT(P379,"#,##0"),"✔ متوازنة"))))),IF(R379=0,"⚠ أضف سطر عهدة أولًا",IF(OR(C379="",N(G379)=0),"⚠ أكمل التاريخ والقيمة",IF(S379="","⚠ التاريخ خارج السنة المالية",IF(H379="","⚠ اختر بند الموازنة",IF(I379="مرفوض","✖ مرفوض من المدير",IF(I379&lt;&gt;"موافق","⏳ بانتظار موافقة المدير",IF(K379&lt;&gt;"نعم","⚠ غير مسوى مع الحسابات","✔ معتمد ومسوى")))))))))</f>
        <v/>
      </c>
      <c r="R379">
        <f>N(R378)+IF(A379="عهدة",1,0)</f>
        <v/>
      </c>
      <c r="S379">
        <f>IF(C379="","",IF(AND(C379&gt;=DATE(2026,9,1),C379&lt;=DATE(2027,8,31)),(YEAR(C379)-2026)*12+MONTH(C379)-8,""))</f>
        <v/>
      </c>
      <c r="T379">
        <f>IF(AND(A379="مصروف",R379&gt;0,I379="موافق",S379&lt;&gt;"",H379&lt;&gt;""),N(G379),0)</f>
        <v/>
      </c>
    </row>
    <row r="380">
      <c r="A380" s="19" t="n"/>
      <c r="B380" s="20">
        <f>IF(A380="","",IF(R380=0,"⚠ أضف سطر عهدة أولًا","DMT-"&amp;TEXT(R380,"000")))</f>
        <v/>
      </c>
      <c r="C380" s="21" t="n"/>
      <c r="D380" s="20">
        <f>IF(C380="","",IF(S380="","خارج السنة المالية",INDEX(القوائم!$D$2:$D$13,S380)))</f>
        <v/>
      </c>
      <c r="E380" s="22" t="n"/>
      <c r="F380" s="23" t="n"/>
      <c r="G380" s="23" t="n"/>
      <c r="H380" s="22" t="n"/>
      <c r="I380" s="19" t="n"/>
      <c r="J380" s="21" t="n"/>
      <c r="K380" s="19" t="n"/>
      <c r="L380" s="19" t="n"/>
      <c r="M380" s="21" t="n"/>
      <c r="N380" s="22" t="n"/>
      <c r="O380" s="24">
        <f>IF(A380&lt;&gt;"عهدة","",SUMIFS($G$8:$G$5007,$B$8:$B$5007,B380,$A$8:$A$5007,"مصروف",$I$8:$I$5007,"&lt;&gt;مرفوض"))</f>
        <v/>
      </c>
      <c r="P380" s="25">
        <f>IF(A380&lt;&gt;"عهدة","",N(F380)-O380)</f>
        <v/>
      </c>
      <c r="Q380" s="26">
        <f>IF(A380="","",IF(A380="عهدة",IF(N(F380)=0,"⚠ أدخل قيمة العهدة",IF(P380&lt;0,"⛔ عجز / زيادة مصروفات "&amp;TEXT(-P380,"#,##0"),IF(COUNTIFS($B$8:$B$5007,B380,$A$8:$A$5007,"مصروف",$I$8:$I$5007,"&lt;&gt;مرفوض",$K$8:$K$5007,"&lt;&gt;نعم")&gt;0,"⚠ "&amp;COUNTIFS($B$8:$B$5007,B380,$A$8:$A$5007,"مصروف",$I$8:$I$5007,"&lt;&gt;مرفوض",$K$8:$K$5007,"&lt;&gt;نعم")&amp;" مصروف غير مسوى",IF(L380="تمت التسوية",IF(P380=0,"✔ متوازنة وتمت التسوية","✔ تمت التسوية – متبقي "&amp;TEXT(P380,"#,##0")),IF(P380&gt;0,"متبقي "&amp;TEXT(P380,"#,##0"),"✔ متوازنة"))))),IF(R380=0,"⚠ أضف سطر عهدة أولًا",IF(OR(C380="",N(G380)=0),"⚠ أكمل التاريخ والقيمة",IF(S380="","⚠ التاريخ خارج السنة المالية",IF(H380="","⚠ اختر بند الموازنة",IF(I380="مرفوض","✖ مرفوض من المدير",IF(I380&lt;&gt;"موافق","⏳ بانتظار موافقة المدير",IF(K380&lt;&gt;"نعم","⚠ غير مسوى مع الحسابات","✔ معتمد ومسوى")))))))))</f>
        <v/>
      </c>
      <c r="R380">
        <f>N(R379)+IF(A380="عهدة",1,0)</f>
        <v/>
      </c>
      <c r="S380">
        <f>IF(C380="","",IF(AND(C380&gt;=DATE(2026,9,1),C380&lt;=DATE(2027,8,31)),(YEAR(C380)-2026)*12+MONTH(C380)-8,""))</f>
        <v/>
      </c>
      <c r="T380">
        <f>IF(AND(A380="مصروف",R380&gt;0,I380="موافق",S380&lt;&gt;"",H380&lt;&gt;""),N(G380),0)</f>
        <v/>
      </c>
    </row>
    <row r="381">
      <c r="A381" s="19" t="n"/>
      <c r="B381" s="20">
        <f>IF(A381="","",IF(R381=0,"⚠ أضف سطر عهدة أولًا","DMT-"&amp;TEXT(R381,"000")))</f>
        <v/>
      </c>
      <c r="C381" s="21" t="n"/>
      <c r="D381" s="20">
        <f>IF(C381="","",IF(S381="","خارج السنة المالية",INDEX(القوائم!$D$2:$D$13,S381)))</f>
        <v/>
      </c>
      <c r="E381" s="22" t="n"/>
      <c r="F381" s="23" t="n"/>
      <c r="G381" s="23" t="n"/>
      <c r="H381" s="22" t="n"/>
      <c r="I381" s="19" t="n"/>
      <c r="J381" s="21" t="n"/>
      <c r="K381" s="19" t="n"/>
      <c r="L381" s="19" t="n"/>
      <c r="M381" s="21" t="n"/>
      <c r="N381" s="22" t="n"/>
      <c r="O381" s="24">
        <f>IF(A381&lt;&gt;"عهدة","",SUMIFS($G$8:$G$5007,$B$8:$B$5007,B381,$A$8:$A$5007,"مصروف",$I$8:$I$5007,"&lt;&gt;مرفوض"))</f>
        <v/>
      </c>
      <c r="P381" s="25">
        <f>IF(A381&lt;&gt;"عهدة","",N(F381)-O381)</f>
        <v/>
      </c>
      <c r="Q381" s="26">
        <f>IF(A381="","",IF(A381="عهدة",IF(N(F381)=0,"⚠ أدخل قيمة العهدة",IF(P381&lt;0,"⛔ عجز / زيادة مصروفات "&amp;TEXT(-P381,"#,##0"),IF(COUNTIFS($B$8:$B$5007,B381,$A$8:$A$5007,"مصروف",$I$8:$I$5007,"&lt;&gt;مرفوض",$K$8:$K$5007,"&lt;&gt;نعم")&gt;0,"⚠ "&amp;COUNTIFS($B$8:$B$5007,B381,$A$8:$A$5007,"مصروف",$I$8:$I$5007,"&lt;&gt;مرفوض",$K$8:$K$5007,"&lt;&gt;نعم")&amp;" مصروف غير مسوى",IF(L381="تمت التسوية",IF(P381=0,"✔ متوازنة وتمت التسوية","✔ تمت التسوية – متبقي "&amp;TEXT(P381,"#,##0")),IF(P381&gt;0,"متبقي "&amp;TEXT(P381,"#,##0"),"✔ متوازنة"))))),IF(R381=0,"⚠ أضف سطر عهدة أولًا",IF(OR(C381="",N(G381)=0),"⚠ أكمل التاريخ والقيمة",IF(S381="","⚠ التاريخ خارج السنة المالية",IF(H381="","⚠ اختر بند الموازنة",IF(I381="مرفوض","✖ مرفوض من المدير",IF(I381&lt;&gt;"موافق","⏳ بانتظار موافقة المدير",IF(K381&lt;&gt;"نعم","⚠ غير مسوى مع الحسابات","✔ معتمد ومسوى")))))))))</f>
        <v/>
      </c>
      <c r="R381">
        <f>N(R380)+IF(A381="عهدة",1,0)</f>
        <v/>
      </c>
      <c r="S381">
        <f>IF(C381="","",IF(AND(C381&gt;=DATE(2026,9,1),C381&lt;=DATE(2027,8,31)),(YEAR(C381)-2026)*12+MONTH(C381)-8,""))</f>
        <v/>
      </c>
      <c r="T381">
        <f>IF(AND(A381="مصروف",R381&gt;0,I381="موافق",S381&lt;&gt;"",H381&lt;&gt;""),N(G381),0)</f>
        <v/>
      </c>
    </row>
    <row r="382">
      <c r="A382" s="19" t="n"/>
      <c r="B382" s="20">
        <f>IF(A382="","",IF(R382=0,"⚠ أضف سطر عهدة أولًا","DMT-"&amp;TEXT(R382,"000")))</f>
        <v/>
      </c>
      <c r="C382" s="21" t="n"/>
      <c r="D382" s="20">
        <f>IF(C382="","",IF(S382="","خارج السنة المالية",INDEX(القوائم!$D$2:$D$13,S382)))</f>
        <v/>
      </c>
      <c r="E382" s="22" t="n"/>
      <c r="F382" s="23" t="n"/>
      <c r="G382" s="23" t="n"/>
      <c r="H382" s="22" t="n"/>
      <c r="I382" s="19" t="n"/>
      <c r="J382" s="21" t="n"/>
      <c r="K382" s="19" t="n"/>
      <c r="L382" s="19" t="n"/>
      <c r="M382" s="21" t="n"/>
      <c r="N382" s="22" t="n"/>
      <c r="O382" s="24">
        <f>IF(A382&lt;&gt;"عهدة","",SUMIFS($G$8:$G$5007,$B$8:$B$5007,B382,$A$8:$A$5007,"مصروف",$I$8:$I$5007,"&lt;&gt;مرفوض"))</f>
        <v/>
      </c>
      <c r="P382" s="25">
        <f>IF(A382&lt;&gt;"عهدة","",N(F382)-O382)</f>
        <v/>
      </c>
      <c r="Q382" s="26">
        <f>IF(A382="","",IF(A382="عهدة",IF(N(F382)=0,"⚠ أدخل قيمة العهدة",IF(P382&lt;0,"⛔ عجز / زيادة مصروفات "&amp;TEXT(-P382,"#,##0"),IF(COUNTIFS($B$8:$B$5007,B382,$A$8:$A$5007,"مصروف",$I$8:$I$5007,"&lt;&gt;مرفوض",$K$8:$K$5007,"&lt;&gt;نعم")&gt;0,"⚠ "&amp;COUNTIFS($B$8:$B$5007,B382,$A$8:$A$5007,"مصروف",$I$8:$I$5007,"&lt;&gt;مرفوض",$K$8:$K$5007,"&lt;&gt;نعم")&amp;" مصروف غير مسوى",IF(L382="تمت التسوية",IF(P382=0,"✔ متوازنة وتمت التسوية","✔ تمت التسوية – متبقي "&amp;TEXT(P382,"#,##0")),IF(P382&gt;0,"متبقي "&amp;TEXT(P382,"#,##0"),"✔ متوازنة"))))),IF(R382=0,"⚠ أضف سطر عهدة أولًا",IF(OR(C382="",N(G382)=0),"⚠ أكمل التاريخ والقيمة",IF(S382="","⚠ التاريخ خارج السنة المالية",IF(H382="","⚠ اختر بند الموازنة",IF(I382="مرفوض","✖ مرفوض من المدير",IF(I382&lt;&gt;"موافق","⏳ بانتظار موافقة المدير",IF(K382&lt;&gt;"نعم","⚠ غير مسوى مع الحسابات","✔ معتمد ومسوى")))))))))</f>
        <v/>
      </c>
      <c r="R382">
        <f>N(R381)+IF(A382="عهدة",1,0)</f>
        <v/>
      </c>
      <c r="S382">
        <f>IF(C382="","",IF(AND(C382&gt;=DATE(2026,9,1),C382&lt;=DATE(2027,8,31)),(YEAR(C382)-2026)*12+MONTH(C382)-8,""))</f>
        <v/>
      </c>
      <c r="T382">
        <f>IF(AND(A382="مصروف",R382&gt;0,I382="موافق",S382&lt;&gt;"",H382&lt;&gt;""),N(G382),0)</f>
        <v/>
      </c>
    </row>
    <row r="383">
      <c r="A383" s="19" t="n"/>
      <c r="B383" s="20">
        <f>IF(A383="","",IF(R383=0,"⚠ أضف سطر عهدة أولًا","DMT-"&amp;TEXT(R383,"000")))</f>
        <v/>
      </c>
      <c r="C383" s="21" t="n"/>
      <c r="D383" s="20">
        <f>IF(C383="","",IF(S383="","خارج السنة المالية",INDEX(القوائم!$D$2:$D$13,S383)))</f>
        <v/>
      </c>
      <c r="E383" s="22" t="n"/>
      <c r="F383" s="23" t="n"/>
      <c r="G383" s="23" t="n"/>
      <c r="H383" s="22" t="n"/>
      <c r="I383" s="19" t="n"/>
      <c r="J383" s="21" t="n"/>
      <c r="K383" s="19" t="n"/>
      <c r="L383" s="19" t="n"/>
      <c r="M383" s="21" t="n"/>
      <c r="N383" s="22" t="n"/>
      <c r="O383" s="24">
        <f>IF(A383&lt;&gt;"عهدة","",SUMIFS($G$8:$G$5007,$B$8:$B$5007,B383,$A$8:$A$5007,"مصروف",$I$8:$I$5007,"&lt;&gt;مرفوض"))</f>
        <v/>
      </c>
      <c r="P383" s="25">
        <f>IF(A383&lt;&gt;"عهدة","",N(F383)-O383)</f>
        <v/>
      </c>
      <c r="Q383" s="26">
        <f>IF(A383="","",IF(A383="عهدة",IF(N(F383)=0,"⚠ أدخل قيمة العهدة",IF(P383&lt;0,"⛔ عجز / زيادة مصروفات "&amp;TEXT(-P383,"#,##0"),IF(COUNTIFS($B$8:$B$5007,B383,$A$8:$A$5007,"مصروف",$I$8:$I$5007,"&lt;&gt;مرفوض",$K$8:$K$5007,"&lt;&gt;نعم")&gt;0,"⚠ "&amp;COUNTIFS($B$8:$B$5007,B383,$A$8:$A$5007,"مصروف",$I$8:$I$5007,"&lt;&gt;مرفوض",$K$8:$K$5007,"&lt;&gt;نعم")&amp;" مصروف غير مسوى",IF(L383="تمت التسوية",IF(P383=0,"✔ متوازنة وتمت التسوية","✔ تمت التسوية – متبقي "&amp;TEXT(P383,"#,##0")),IF(P383&gt;0,"متبقي "&amp;TEXT(P383,"#,##0"),"✔ متوازنة"))))),IF(R383=0,"⚠ أضف سطر عهدة أولًا",IF(OR(C383="",N(G383)=0),"⚠ أكمل التاريخ والقيمة",IF(S383="","⚠ التاريخ خارج السنة المالية",IF(H383="","⚠ اختر بند الموازنة",IF(I383="مرفوض","✖ مرفوض من المدير",IF(I383&lt;&gt;"موافق","⏳ بانتظار موافقة المدير",IF(K383&lt;&gt;"نعم","⚠ غير مسوى مع الحسابات","✔ معتمد ومسوى")))))))))</f>
        <v/>
      </c>
      <c r="R383">
        <f>N(R382)+IF(A383="عهدة",1,0)</f>
        <v/>
      </c>
      <c r="S383">
        <f>IF(C383="","",IF(AND(C383&gt;=DATE(2026,9,1),C383&lt;=DATE(2027,8,31)),(YEAR(C383)-2026)*12+MONTH(C383)-8,""))</f>
        <v/>
      </c>
      <c r="T383">
        <f>IF(AND(A383="مصروف",R383&gt;0,I383="موافق",S383&lt;&gt;"",H383&lt;&gt;""),N(G383),0)</f>
        <v/>
      </c>
    </row>
    <row r="384">
      <c r="A384" s="19" t="n"/>
      <c r="B384" s="20">
        <f>IF(A384="","",IF(R384=0,"⚠ أضف سطر عهدة أولًا","DMT-"&amp;TEXT(R384,"000")))</f>
        <v/>
      </c>
      <c r="C384" s="21" t="n"/>
      <c r="D384" s="20">
        <f>IF(C384="","",IF(S384="","خارج السنة المالية",INDEX(القوائم!$D$2:$D$13,S384)))</f>
        <v/>
      </c>
      <c r="E384" s="22" t="n"/>
      <c r="F384" s="23" t="n"/>
      <c r="G384" s="23" t="n"/>
      <c r="H384" s="22" t="n"/>
      <c r="I384" s="19" t="n"/>
      <c r="J384" s="21" t="n"/>
      <c r="K384" s="19" t="n"/>
      <c r="L384" s="19" t="n"/>
      <c r="M384" s="21" t="n"/>
      <c r="N384" s="22" t="n"/>
      <c r="O384" s="24">
        <f>IF(A384&lt;&gt;"عهدة","",SUMIFS($G$8:$G$5007,$B$8:$B$5007,B384,$A$8:$A$5007,"مصروف",$I$8:$I$5007,"&lt;&gt;مرفوض"))</f>
        <v/>
      </c>
      <c r="P384" s="25">
        <f>IF(A384&lt;&gt;"عهدة","",N(F384)-O384)</f>
        <v/>
      </c>
      <c r="Q384" s="26">
        <f>IF(A384="","",IF(A384="عهدة",IF(N(F384)=0,"⚠ أدخل قيمة العهدة",IF(P384&lt;0,"⛔ عجز / زيادة مصروفات "&amp;TEXT(-P384,"#,##0"),IF(COUNTIFS($B$8:$B$5007,B384,$A$8:$A$5007,"مصروف",$I$8:$I$5007,"&lt;&gt;مرفوض",$K$8:$K$5007,"&lt;&gt;نعم")&gt;0,"⚠ "&amp;COUNTIFS($B$8:$B$5007,B384,$A$8:$A$5007,"مصروف",$I$8:$I$5007,"&lt;&gt;مرفوض",$K$8:$K$5007,"&lt;&gt;نعم")&amp;" مصروف غير مسوى",IF(L384="تمت التسوية",IF(P384=0,"✔ متوازنة وتمت التسوية","✔ تمت التسوية – متبقي "&amp;TEXT(P384,"#,##0")),IF(P384&gt;0,"متبقي "&amp;TEXT(P384,"#,##0"),"✔ متوازنة"))))),IF(R384=0,"⚠ أضف سطر عهدة أولًا",IF(OR(C384="",N(G384)=0),"⚠ أكمل التاريخ والقيمة",IF(S384="","⚠ التاريخ خارج السنة المالية",IF(H384="","⚠ اختر بند الموازنة",IF(I384="مرفوض","✖ مرفوض من المدير",IF(I384&lt;&gt;"موافق","⏳ بانتظار موافقة المدير",IF(K384&lt;&gt;"نعم","⚠ غير مسوى مع الحسابات","✔ معتمد ومسوى")))))))))</f>
        <v/>
      </c>
      <c r="R384">
        <f>N(R383)+IF(A384="عهدة",1,0)</f>
        <v/>
      </c>
      <c r="S384">
        <f>IF(C384="","",IF(AND(C384&gt;=DATE(2026,9,1),C384&lt;=DATE(2027,8,31)),(YEAR(C384)-2026)*12+MONTH(C384)-8,""))</f>
        <v/>
      </c>
      <c r="T384">
        <f>IF(AND(A384="مصروف",R384&gt;0,I384="موافق",S384&lt;&gt;"",H384&lt;&gt;""),N(G384),0)</f>
        <v/>
      </c>
    </row>
    <row r="385">
      <c r="A385" s="19" t="n"/>
      <c r="B385" s="20">
        <f>IF(A385="","",IF(R385=0,"⚠ أضف سطر عهدة أولًا","DMT-"&amp;TEXT(R385,"000")))</f>
        <v/>
      </c>
      <c r="C385" s="21" t="n"/>
      <c r="D385" s="20">
        <f>IF(C385="","",IF(S385="","خارج السنة المالية",INDEX(القوائم!$D$2:$D$13,S385)))</f>
        <v/>
      </c>
      <c r="E385" s="22" t="n"/>
      <c r="F385" s="23" t="n"/>
      <c r="G385" s="23" t="n"/>
      <c r="H385" s="22" t="n"/>
      <c r="I385" s="19" t="n"/>
      <c r="J385" s="21" t="n"/>
      <c r="K385" s="19" t="n"/>
      <c r="L385" s="19" t="n"/>
      <c r="M385" s="21" t="n"/>
      <c r="N385" s="22" t="n"/>
      <c r="O385" s="24">
        <f>IF(A385&lt;&gt;"عهدة","",SUMIFS($G$8:$G$5007,$B$8:$B$5007,B385,$A$8:$A$5007,"مصروف",$I$8:$I$5007,"&lt;&gt;مرفوض"))</f>
        <v/>
      </c>
      <c r="P385" s="25">
        <f>IF(A385&lt;&gt;"عهدة","",N(F385)-O385)</f>
        <v/>
      </c>
      <c r="Q385" s="26">
        <f>IF(A385="","",IF(A385="عهدة",IF(N(F385)=0,"⚠ أدخل قيمة العهدة",IF(P385&lt;0,"⛔ عجز / زيادة مصروفات "&amp;TEXT(-P385,"#,##0"),IF(COUNTIFS($B$8:$B$5007,B385,$A$8:$A$5007,"مصروف",$I$8:$I$5007,"&lt;&gt;مرفوض",$K$8:$K$5007,"&lt;&gt;نعم")&gt;0,"⚠ "&amp;COUNTIFS($B$8:$B$5007,B385,$A$8:$A$5007,"مصروف",$I$8:$I$5007,"&lt;&gt;مرفوض",$K$8:$K$5007,"&lt;&gt;نعم")&amp;" مصروف غير مسوى",IF(L385="تمت التسوية",IF(P385=0,"✔ متوازنة وتمت التسوية","✔ تمت التسوية – متبقي "&amp;TEXT(P385,"#,##0")),IF(P385&gt;0,"متبقي "&amp;TEXT(P385,"#,##0"),"✔ متوازنة"))))),IF(R385=0,"⚠ أضف سطر عهدة أولًا",IF(OR(C385="",N(G385)=0),"⚠ أكمل التاريخ والقيمة",IF(S385="","⚠ التاريخ خارج السنة المالية",IF(H385="","⚠ اختر بند الموازنة",IF(I385="مرفوض","✖ مرفوض من المدير",IF(I385&lt;&gt;"موافق","⏳ بانتظار موافقة المدير",IF(K385&lt;&gt;"نعم","⚠ غير مسوى مع الحسابات","✔ معتمد ومسوى")))))))))</f>
        <v/>
      </c>
      <c r="R385">
        <f>N(R384)+IF(A385="عهدة",1,0)</f>
        <v/>
      </c>
      <c r="S385">
        <f>IF(C385="","",IF(AND(C385&gt;=DATE(2026,9,1),C385&lt;=DATE(2027,8,31)),(YEAR(C385)-2026)*12+MONTH(C385)-8,""))</f>
        <v/>
      </c>
      <c r="T385">
        <f>IF(AND(A385="مصروف",R385&gt;0,I385="موافق",S385&lt;&gt;"",H385&lt;&gt;""),N(G385),0)</f>
        <v/>
      </c>
    </row>
    <row r="386">
      <c r="A386" s="19" t="n"/>
      <c r="B386" s="20">
        <f>IF(A386="","",IF(R386=0,"⚠ أضف سطر عهدة أولًا","DMT-"&amp;TEXT(R386,"000")))</f>
        <v/>
      </c>
      <c r="C386" s="21" t="n"/>
      <c r="D386" s="20">
        <f>IF(C386="","",IF(S386="","خارج السنة المالية",INDEX(القوائم!$D$2:$D$13,S386)))</f>
        <v/>
      </c>
      <c r="E386" s="22" t="n"/>
      <c r="F386" s="23" t="n"/>
      <c r="G386" s="23" t="n"/>
      <c r="H386" s="22" t="n"/>
      <c r="I386" s="19" t="n"/>
      <c r="J386" s="21" t="n"/>
      <c r="K386" s="19" t="n"/>
      <c r="L386" s="19" t="n"/>
      <c r="M386" s="21" t="n"/>
      <c r="N386" s="22" t="n"/>
      <c r="O386" s="24">
        <f>IF(A386&lt;&gt;"عهدة","",SUMIFS($G$8:$G$5007,$B$8:$B$5007,B386,$A$8:$A$5007,"مصروف",$I$8:$I$5007,"&lt;&gt;مرفوض"))</f>
        <v/>
      </c>
      <c r="P386" s="25">
        <f>IF(A386&lt;&gt;"عهدة","",N(F386)-O386)</f>
        <v/>
      </c>
      <c r="Q386" s="26">
        <f>IF(A386="","",IF(A386="عهدة",IF(N(F386)=0,"⚠ أدخل قيمة العهدة",IF(P386&lt;0,"⛔ عجز / زيادة مصروفات "&amp;TEXT(-P386,"#,##0"),IF(COUNTIFS($B$8:$B$5007,B386,$A$8:$A$5007,"مصروف",$I$8:$I$5007,"&lt;&gt;مرفوض",$K$8:$K$5007,"&lt;&gt;نعم")&gt;0,"⚠ "&amp;COUNTIFS($B$8:$B$5007,B386,$A$8:$A$5007,"مصروف",$I$8:$I$5007,"&lt;&gt;مرفوض",$K$8:$K$5007,"&lt;&gt;نعم")&amp;" مصروف غير مسوى",IF(L386="تمت التسوية",IF(P386=0,"✔ متوازنة وتمت التسوية","✔ تمت التسوية – متبقي "&amp;TEXT(P386,"#,##0")),IF(P386&gt;0,"متبقي "&amp;TEXT(P386,"#,##0"),"✔ متوازنة"))))),IF(R386=0,"⚠ أضف سطر عهدة أولًا",IF(OR(C386="",N(G386)=0),"⚠ أكمل التاريخ والقيمة",IF(S386="","⚠ التاريخ خارج السنة المالية",IF(H386="","⚠ اختر بند الموازنة",IF(I386="مرفوض","✖ مرفوض من المدير",IF(I386&lt;&gt;"موافق","⏳ بانتظار موافقة المدير",IF(K386&lt;&gt;"نعم","⚠ غير مسوى مع الحسابات","✔ معتمد ومسوى")))))))))</f>
        <v/>
      </c>
      <c r="R386">
        <f>N(R385)+IF(A386="عهدة",1,0)</f>
        <v/>
      </c>
      <c r="S386">
        <f>IF(C386="","",IF(AND(C386&gt;=DATE(2026,9,1),C386&lt;=DATE(2027,8,31)),(YEAR(C386)-2026)*12+MONTH(C386)-8,""))</f>
        <v/>
      </c>
      <c r="T386">
        <f>IF(AND(A386="مصروف",R386&gt;0,I386="موافق",S386&lt;&gt;"",H386&lt;&gt;""),N(G386),0)</f>
        <v/>
      </c>
    </row>
    <row r="387">
      <c r="A387" s="19" t="n"/>
      <c r="B387" s="20">
        <f>IF(A387="","",IF(R387=0,"⚠ أضف سطر عهدة أولًا","DMT-"&amp;TEXT(R387,"000")))</f>
        <v/>
      </c>
      <c r="C387" s="21" t="n"/>
      <c r="D387" s="20">
        <f>IF(C387="","",IF(S387="","خارج السنة المالية",INDEX(القوائم!$D$2:$D$13,S387)))</f>
        <v/>
      </c>
      <c r="E387" s="22" t="n"/>
      <c r="F387" s="23" t="n"/>
      <c r="G387" s="23" t="n"/>
      <c r="H387" s="22" t="n"/>
      <c r="I387" s="19" t="n"/>
      <c r="J387" s="21" t="n"/>
      <c r="K387" s="19" t="n"/>
      <c r="L387" s="19" t="n"/>
      <c r="M387" s="21" t="n"/>
      <c r="N387" s="22" t="n"/>
      <c r="O387" s="24">
        <f>IF(A387&lt;&gt;"عهدة","",SUMIFS($G$8:$G$5007,$B$8:$B$5007,B387,$A$8:$A$5007,"مصروف",$I$8:$I$5007,"&lt;&gt;مرفوض"))</f>
        <v/>
      </c>
      <c r="P387" s="25">
        <f>IF(A387&lt;&gt;"عهدة","",N(F387)-O387)</f>
        <v/>
      </c>
      <c r="Q387" s="26">
        <f>IF(A387="","",IF(A387="عهدة",IF(N(F387)=0,"⚠ أدخل قيمة العهدة",IF(P387&lt;0,"⛔ عجز / زيادة مصروفات "&amp;TEXT(-P387,"#,##0"),IF(COUNTIFS($B$8:$B$5007,B387,$A$8:$A$5007,"مصروف",$I$8:$I$5007,"&lt;&gt;مرفوض",$K$8:$K$5007,"&lt;&gt;نعم")&gt;0,"⚠ "&amp;COUNTIFS($B$8:$B$5007,B387,$A$8:$A$5007,"مصروف",$I$8:$I$5007,"&lt;&gt;مرفوض",$K$8:$K$5007,"&lt;&gt;نعم")&amp;" مصروف غير مسوى",IF(L387="تمت التسوية",IF(P387=0,"✔ متوازنة وتمت التسوية","✔ تمت التسوية – متبقي "&amp;TEXT(P387,"#,##0")),IF(P387&gt;0,"متبقي "&amp;TEXT(P387,"#,##0"),"✔ متوازنة"))))),IF(R387=0,"⚠ أضف سطر عهدة أولًا",IF(OR(C387="",N(G387)=0),"⚠ أكمل التاريخ والقيمة",IF(S387="","⚠ التاريخ خارج السنة المالية",IF(H387="","⚠ اختر بند الموازنة",IF(I387="مرفوض","✖ مرفوض من المدير",IF(I387&lt;&gt;"موافق","⏳ بانتظار موافقة المدير",IF(K387&lt;&gt;"نعم","⚠ غير مسوى مع الحسابات","✔ معتمد ومسوى")))))))))</f>
        <v/>
      </c>
      <c r="R387">
        <f>N(R386)+IF(A387="عهدة",1,0)</f>
        <v/>
      </c>
      <c r="S387">
        <f>IF(C387="","",IF(AND(C387&gt;=DATE(2026,9,1),C387&lt;=DATE(2027,8,31)),(YEAR(C387)-2026)*12+MONTH(C387)-8,""))</f>
        <v/>
      </c>
      <c r="T387">
        <f>IF(AND(A387="مصروف",R387&gt;0,I387="موافق",S387&lt;&gt;"",H387&lt;&gt;""),N(G387),0)</f>
        <v/>
      </c>
    </row>
    <row r="388">
      <c r="A388" s="19" t="n"/>
      <c r="B388" s="20">
        <f>IF(A388="","",IF(R388=0,"⚠ أضف سطر عهدة أولًا","DMT-"&amp;TEXT(R388,"000")))</f>
        <v/>
      </c>
      <c r="C388" s="21" t="n"/>
      <c r="D388" s="20">
        <f>IF(C388="","",IF(S388="","خارج السنة المالية",INDEX(القوائم!$D$2:$D$13,S388)))</f>
        <v/>
      </c>
      <c r="E388" s="22" t="n"/>
      <c r="F388" s="23" t="n"/>
      <c r="G388" s="23" t="n"/>
      <c r="H388" s="22" t="n"/>
      <c r="I388" s="19" t="n"/>
      <c r="J388" s="21" t="n"/>
      <c r="K388" s="19" t="n"/>
      <c r="L388" s="19" t="n"/>
      <c r="M388" s="21" t="n"/>
      <c r="N388" s="22" t="n"/>
      <c r="O388" s="24">
        <f>IF(A388&lt;&gt;"عهدة","",SUMIFS($G$8:$G$5007,$B$8:$B$5007,B388,$A$8:$A$5007,"مصروف",$I$8:$I$5007,"&lt;&gt;مرفوض"))</f>
        <v/>
      </c>
      <c r="P388" s="25">
        <f>IF(A388&lt;&gt;"عهدة","",N(F388)-O388)</f>
        <v/>
      </c>
      <c r="Q388" s="26">
        <f>IF(A388="","",IF(A388="عهدة",IF(N(F388)=0,"⚠ أدخل قيمة العهدة",IF(P388&lt;0,"⛔ عجز / زيادة مصروفات "&amp;TEXT(-P388,"#,##0"),IF(COUNTIFS($B$8:$B$5007,B388,$A$8:$A$5007,"مصروف",$I$8:$I$5007,"&lt;&gt;مرفوض",$K$8:$K$5007,"&lt;&gt;نعم")&gt;0,"⚠ "&amp;COUNTIFS($B$8:$B$5007,B388,$A$8:$A$5007,"مصروف",$I$8:$I$5007,"&lt;&gt;مرفوض",$K$8:$K$5007,"&lt;&gt;نعم")&amp;" مصروف غير مسوى",IF(L388="تمت التسوية",IF(P388=0,"✔ متوازنة وتمت التسوية","✔ تمت التسوية – متبقي "&amp;TEXT(P388,"#,##0")),IF(P388&gt;0,"متبقي "&amp;TEXT(P388,"#,##0"),"✔ متوازنة"))))),IF(R388=0,"⚠ أضف سطر عهدة أولًا",IF(OR(C388="",N(G388)=0),"⚠ أكمل التاريخ والقيمة",IF(S388="","⚠ التاريخ خارج السنة المالية",IF(H388="","⚠ اختر بند الموازنة",IF(I388="مرفوض","✖ مرفوض من المدير",IF(I388&lt;&gt;"موافق","⏳ بانتظار موافقة المدير",IF(K388&lt;&gt;"نعم","⚠ غير مسوى مع الحسابات","✔ معتمد ومسوى")))))))))</f>
        <v/>
      </c>
      <c r="R388">
        <f>N(R387)+IF(A388="عهدة",1,0)</f>
        <v/>
      </c>
      <c r="S388">
        <f>IF(C388="","",IF(AND(C388&gt;=DATE(2026,9,1),C388&lt;=DATE(2027,8,31)),(YEAR(C388)-2026)*12+MONTH(C388)-8,""))</f>
        <v/>
      </c>
      <c r="T388">
        <f>IF(AND(A388="مصروف",R388&gt;0,I388="موافق",S388&lt;&gt;"",H388&lt;&gt;""),N(G388),0)</f>
        <v/>
      </c>
    </row>
    <row r="389">
      <c r="A389" s="19" t="n"/>
      <c r="B389" s="20">
        <f>IF(A389="","",IF(R389=0,"⚠ أضف سطر عهدة أولًا","DMT-"&amp;TEXT(R389,"000")))</f>
        <v/>
      </c>
      <c r="C389" s="21" t="n"/>
      <c r="D389" s="20">
        <f>IF(C389="","",IF(S389="","خارج السنة المالية",INDEX(القوائم!$D$2:$D$13,S389)))</f>
        <v/>
      </c>
      <c r="E389" s="22" t="n"/>
      <c r="F389" s="23" t="n"/>
      <c r="G389" s="23" t="n"/>
      <c r="H389" s="22" t="n"/>
      <c r="I389" s="19" t="n"/>
      <c r="J389" s="21" t="n"/>
      <c r="K389" s="19" t="n"/>
      <c r="L389" s="19" t="n"/>
      <c r="M389" s="21" t="n"/>
      <c r="N389" s="22" t="n"/>
      <c r="O389" s="24">
        <f>IF(A389&lt;&gt;"عهدة","",SUMIFS($G$8:$G$5007,$B$8:$B$5007,B389,$A$8:$A$5007,"مصروف",$I$8:$I$5007,"&lt;&gt;مرفوض"))</f>
        <v/>
      </c>
      <c r="P389" s="25">
        <f>IF(A389&lt;&gt;"عهدة","",N(F389)-O389)</f>
        <v/>
      </c>
      <c r="Q389" s="26">
        <f>IF(A389="","",IF(A389="عهدة",IF(N(F389)=0,"⚠ أدخل قيمة العهدة",IF(P389&lt;0,"⛔ عجز / زيادة مصروفات "&amp;TEXT(-P389,"#,##0"),IF(COUNTIFS($B$8:$B$5007,B389,$A$8:$A$5007,"مصروف",$I$8:$I$5007,"&lt;&gt;مرفوض",$K$8:$K$5007,"&lt;&gt;نعم")&gt;0,"⚠ "&amp;COUNTIFS($B$8:$B$5007,B389,$A$8:$A$5007,"مصروف",$I$8:$I$5007,"&lt;&gt;مرفوض",$K$8:$K$5007,"&lt;&gt;نعم")&amp;" مصروف غير مسوى",IF(L389="تمت التسوية",IF(P389=0,"✔ متوازنة وتمت التسوية","✔ تمت التسوية – متبقي "&amp;TEXT(P389,"#,##0")),IF(P389&gt;0,"متبقي "&amp;TEXT(P389,"#,##0"),"✔ متوازنة"))))),IF(R389=0,"⚠ أضف سطر عهدة أولًا",IF(OR(C389="",N(G389)=0),"⚠ أكمل التاريخ والقيمة",IF(S389="","⚠ التاريخ خارج السنة المالية",IF(H389="","⚠ اختر بند الموازنة",IF(I389="مرفوض","✖ مرفوض من المدير",IF(I389&lt;&gt;"موافق","⏳ بانتظار موافقة المدير",IF(K389&lt;&gt;"نعم","⚠ غير مسوى مع الحسابات","✔ معتمد ومسوى")))))))))</f>
        <v/>
      </c>
      <c r="R389">
        <f>N(R388)+IF(A389="عهدة",1,0)</f>
        <v/>
      </c>
      <c r="S389">
        <f>IF(C389="","",IF(AND(C389&gt;=DATE(2026,9,1),C389&lt;=DATE(2027,8,31)),(YEAR(C389)-2026)*12+MONTH(C389)-8,""))</f>
        <v/>
      </c>
      <c r="T389">
        <f>IF(AND(A389="مصروف",R389&gt;0,I389="موافق",S389&lt;&gt;"",H389&lt;&gt;""),N(G389),0)</f>
        <v/>
      </c>
    </row>
    <row r="390">
      <c r="A390" s="19" t="n"/>
      <c r="B390" s="20">
        <f>IF(A390="","",IF(R390=0,"⚠ أضف سطر عهدة أولًا","DMT-"&amp;TEXT(R390,"000")))</f>
        <v/>
      </c>
      <c r="C390" s="21" t="n"/>
      <c r="D390" s="20">
        <f>IF(C390="","",IF(S390="","خارج السنة المالية",INDEX(القوائم!$D$2:$D$13,S390)))</f>
        <v/>
      </c>
      <c r="E390" s="22" t="n"/>
      <c r="F390" s="23" t="n"/>
      <c r="G390" s="23" t="n"/>
      <c r="H390" s="22" t="n"/>
      <c r="I390" s="19" t="n"/>
      <c r="J390" s="21" t="n"/>
      <c r="K390" s="19" t="n"/>
      <c r="L390" s="19" t="n"/>
      <c r="M390" s="21" t="n"/>
      <c r="N390" s="22" t="n"/>
      <c r="O390" s="24">
        <f>IF(A390&lt;&gt;"عهدة","",SUMIFS($G$8:$G$5007,$B$8:$B$5007,B390,$A$8:$A$5007,"مصروف",$I$8:$I$5007,"&lt;&gt;مرفوض"))</f>
        <v/>
      </c>
      <c r="P390" s="25">
        <f>IF(A390&lt;&gt;"عهدة","",N(F390)-O390)</f>
        <v/>
      </c>
      <c r="Q390" s="26">
        <f>IF(A390="","",IF(A390="عهدة",IF(N(F390)=0,"⚠ أدخل قيمة العهدة",IF(P390&lt;0,"⛔ عجز / زيادة مصروفات "&amp;TEXT(-P390,"#,##0"),IF(COUNTIFS($B$8:$B$5007,B390,$A$8:$A$5007,"مصروف",$I$8:$I$5007,"&lt;&gt;مرفوض",$K$8:$K$5007,"&lt;&gt;نعم")&gt;0,"⚠ "&amp;COUNTIFS($B$8:$B$5007,B390,$A$8:$A$5007,"مصروف",$I$8:$I$5007,"&lt;&gt;مرفوض",$K$8:$K$5007,"&lt;&gt;نعم")&amp;" مصروف غير مسوى",IF(L390="تمت التسوية",IF(P390=0,"✔ متوازنة وتمت التسوية","✔ تمت التسوية – متبقي "&amp;TEXT(P390,"#,##0")),IF(P390&gt;0,"متبقي "&amp;TEXT(P390,"#,##0"),"✔ متوازنة"))))),IF(R390=0,"⚠ أضف سطر عهدة أولًا",IF(OR(C390="",N(G390)=0),"⚠ أكمل التاريخ والقيمة",IF(S390="","⚠ التاريخ خارج السنة المالية",IF(H390="","⚠ اختر بند الموازنة",IF(I390="مرفوض","✖ مرفوض من المدير",IF(I390&lt;&gt;"موافق","⏳ بانتظار موافقة المدير",IF(K390&lt;&gt;"نعم","⚠ غير مسوى مع الحسابات","✔ معتمد ومسوى")))))))))</f>
        <v/>
      </c>
      <c r="R390">
        <f>N(R389)+IF(A390="عهدة",1,0)</f>
        <v/>
      </c>
      <c r="S390">
        <f>IF(C390="","",IF(AND(C390&gt;=DATE(2026,9,1),C390&lt;=DATE(2027,8,31)),(YEAR(C390)-2026)*12+MONTH(C390)-8,""))</f>
        <v/>
      </c>
      <c r="T390">
        <f>IF(AND(A390="مصروف",R390&gt;0,I390="موافق",S390&lt;&gt;"",H390&lt;&gt;""),N(G390),0)</f>
        <v/>
      </c>
    </row>
    <row r="391">
      <c r="A391" s="19" t="n"/>
      <c r="B391" s="20">
        <f>IF(A391="","",IF(R391=0,"⚠ أضف سطر عهدة أولًا","DMT-"&amp;TEXT(R391,"000")))</f>
        <v/>
      </c>
      <c r="C391" s="21" t="n"/>
      <c r="D391" s="20">
        <f>IF(C391="","",IF(S391="","خارج السنة المالية",INDEX(القوائم!$D$2:$D$13,S391)))</f>
        <v/>
      </c>
      <c r="E391" s="22" t="n"/>
      <c r="F391" s="23" t="n"/>
      <c r="G391" s="23" t="n"/>
      <c r="H391" s="22" t="n"/>
      <c r="I391" s="19" t="n"/>
      <c r="J391" s="21" t="n"/>
      <c r="K391" s="19" t="n"/>
      <c r="L391" s="19" t="n"/>
      <c r="M391" s="21" t="n"/>
      <c r="N391" s="22" t="n"/>
      <c r="O391" s="24">
        <f>IF(A391&lt;&gt;"عهدة","",SUMIFS($G$8:$G$5007,$B$8:$B$5007,B391,$A$8:$A$5007,"مصروف",$I$8:$I$5007,"&lt;&gt;مرفوض"))</f>
        <v/>
      </c>
      <c r="P391" s="25">
        <f>IF(A391&lt;&gt;"عهدة","",N(F391)-O391)</f>
        <v/>
      </c>
      <c r="Q391" s="26">
        <f>IF(A391="","",IF(A391="عهدة",IF(N(F391)=0,"⚠ أدخل قيمة العهدة",IF(P391&lt;0,"⛔ عجز / زيادة مصروفات "&amp;TEXT(-P391,"#,##0"),IF(COUNTIFS($B$8:$B$5007,B391,$A$8:$A$5007,"مصروف",$I$8:$I$5007,"&lt;&gt;مرفوض",$K$8:$K$5007,"&lt;&gt;نعم")&gt;0,"⚠ "&amp;COUNTIFS($B$8:$B$5007,B391,$A$8:$A$5007,"مصروف",$I$8:$I$5007,"&lt;&gt;مرفوض",$K$8:$K$5007,"&lt;&gt;نعم")&amp;" مصروف غير مسوى",IF(L391="تمت التسوية",IF(P391=0,"✔ متوازنة وتمت التسوية","✔ تمت التسوية – متبقي "&amp;TEXT(P391,"#,##0")),IF(P391&gt;0,"متبقي "&amp;TEXT(P391,"#,##0"),"✔ متوازنة"))))),IF(R391=0,"⚠ أضف سطر عهدة أولًا",IF(OR(C391="",N(G391)=0),"⚠ أكمل التاريخ والقيمة",IF(S391="","⚠ التاريخ خارج السنة المالية",IF(H391="","⚠ اختر بند الموازنة",IF(I391="مرفوض","✖ مرفوض من المدير",IF(I391&lt;&gt;"موافق","⏳ بانتظار موافقة المدير",IF(K391&lt;&gt;"نعم","⚠ غير مسوى مع الحسابات","✔ معتمد ومسوى")))))))))</f>
        <v/>
      </c>
      <c r="R391">
        <f>N(R390)+IF(A391="عهدة",1,0)</f>
        <v/>
      </c>
      <c r="S391">
        <f>IF(C391="","",IF(AND(C391&gt;=DATE(2026,9,1),C391&lt;=DATE(2027,8,31)),(YEAR(C391)-2026)*12+MONTH(C391)-8,""))</f>
        <v/>
      </c>
      <c r="T391">
        <f>IF(AND(A391="مصروف",R391&gt;0,I391="موافق",S391&lt;&gt;"",H391&lt;&gt;""),N(G391),0)</f>
        <v/>
      </c>
    </row>
    <row r="392">
      <c r="A392" s="19" t="n"/>
      <c r="B392" s="20">
        <f>IF(A392="","",IF(R392=0,"⚠ أضف سطر عهدة أولًا","DMT-"&amp;TEXT(R392,"000")))</f>
        <v/>
      </c>
      <c r="C392" s="21" t="n"/>
      <c r="D392" s="20">
        <f>IF(C392="","",IF(S392="","خارج السنة المالية",INDEX(القوائم!$D$2:$D$13,S392)))</f>
        <v/>
      </c>
      <c r="E392" s="22" t="n"/>
      <c r="F392" s="23" t="n"/>
      <c r="G392" s="23" t="n"/>
      <c r="H392" s="22" t="n"/>
      <c r="I392" s="19" t="n"/>
      <c r="J392" s="21" t="n"/>
      <c r="K392" s="19" t="n"/>
      <c r="L392" s="19" t="n"/>
      <c r="M392" s="21" t="n"/>
      <c r="N392" s="22" t="n"/>
      <c r="O392" s="24">
        <f>IF(A392&lt;&gt;"عهدة","",SUMIFS($G$8:$G$5007,$B$8:$B$5007,B392,$A$8:$A$5007,"مصروف",$I$8:$I$5007,"&lt;&gt;مرفوض"))</f>
        <v/>
      </c>
      <c r="P392" s="25">
        <f>IF(A392&lt;&gt;"عهدة","",N(F392)-O392)</f>
        <v/>
      </c>
      <c r="Q392" s="26">
        <f>IF(A392="","",IF(A392="عهدة",IF(N(F392)=0,"⚠ أدخل قيمة العهدة",IF(P392&lt;0,"⛔ عجز / زيادة مصروفات "&amp;TEXT(-P392,"#,##0"),IF(COUNTIFS($B$8:$B$5007,B392,$A$8:$A$5007,"مصروف",$I$8:$I$5007,"&lt;&gt;مرفوض",$K$8:$K$5007,"&lt;&gt;نعم")&gt;0,"⚠ "&amp;COUNTIFS($B$8:$B$5007,B392,$A$8:$A$5007,"مصروف",$I$8:$I$5007,"&lt;&gt;مرفوض",$K$8:$K$5007,"&lt;&gt;نعم")&amp;" مصروف غير مسوى",IF(L392="تمت التسوية",IF(P392=0,"✔ متوازنة وتمت التسوية","✔ تمت التسوية – متبقي "&amp;TEXT(P392,"#,##0")),IF(P392&gt;0,"متبقي "&amp;TEXT(P392,"#,##0"),"✔ متوازنة"))))),IF(R392=0,"⚠ أضف سطر عهدة أولًا",IF(OR(C392="",N(G392)=0),"⚠ أكمل التاريخ والقيمة",IF(S392="","⚠ التاريخ خارج السنة المالية",IF(H392="","⚠ اختر بند الموازنة",IF(I392="مرفوض","✖ مرفوض من المدير",IF(I392&lt;&gt;"موافق","⏳ بانتظار موافقة المدير",IF(K392&lt;&gt;"نعم","⚠ غير مسوى مع الحسابات","✔ معتمد ومسوى")))))))))</f>
        <v/>
      </c>
      <c r="R392">
        <f>N(R391)+IF(A392="عهدة",1,0)</f>
        <v/>
      </c>
      <c r="S392">
        <f>IF(C392="","",IF(AND(C392&gt;=DATE(2026,9,1),C392&lt;=DATE(2027,8,31)),(YEAR(C392)-2026)*12+MONTH(C392)-8,""))</f>
        <v/>
      </c>
      <c r="T392">
        <f>IF(AND(A392="مصروف",R392&gt;0,I392="موافق",S392&lt;&gt;"",H392&lt;&gt;""),N(G392),0)</f>
        <v/>
      </c>
    </row>
    <row r="393">
      <c r="A393" s="19" t="n"/>
      <c r="B393" s="20">
        <f>IF(A393="","",IF(R393=0,"⚠ أضف سطر عهدة أولًا","DMT-"&amp;TEXT(R393,"000")))</f>
        <v/>
      </c>
      <c r="C393" s="21" t="n"/>
      <c r="D393" s="20">
        <f>IF(C393="","",IF(S393="","خارج السنة المالية",INDEX(القوائم!$D$2:$D$13,S393)))</f>
        <v/>
      </c>
      <c r="E393" s="22" t="n"/>
      <c r="F393" s="23" t="n"/>
      <c r="G393" s="23" t="n"/>
      <c r="H393" s="22" t="n"/>
      <c r="I393" s="19" t="n"/>
      <c r="J393" s="21" t="n"/>
      <c r="K393" s="19" t="n"/>
      <c r="L393" s="19" t="n"/>
      <c r="M393" s="21" t="n"/>
      <c r="N393" s="22" t="n"/>
      <c r="O393" s="24">
        <f>IF(A393&lt;&gt;"عهدة","",SUMIFS($G$8:$G$5007,$B$8:$B$5007,B393,$A$8:$A$5007,"مصروف",$I$8:$I$5007,"&lt;&gt;مرفوض"))</f>
        <v/>
      </c>
      <c r="P393" s="25">
        <f>IF(A393&lt;&gt;"عهدة","",N(F393)-O393)</f>
        <v/>
      </c>
      <c r="Q393" s="26">
        <f>IF(A393="","",IF(A393="عهدة",IF(N(F393)=0,"⚠ أدخل قيمة العهدة",IF(P393&lt;0,"⛔ عجز / زيادة مصروفات "&amp;TEXT(-P393,"#,##0"),IF(COUNTIFS($B$8:$B$5007,B393,$A$8:$A$5007,"مصروف",$I$8:$I$5007,"&lt;&gt;مرفوض",$K$8:$K$5007,"&lt;&gt;نعم")&gt;0,"⚠ "&amp;COUNTIFS($B$8:$B$5007,B393,$A$8:$A$5007,"مصروف",$I$8:$I$5007,"&lt;&gt;مرفوض",$K$8:$K$5007,"&lt;&gt;نعم")&amp;" مصروف غير مسوى",IF(L393="تمت التسوية",IF(P393=0,"✔ متوازنة وتمت التسوية","✔ تمت التسوية – متبقي "&amp;TEXT(P393,"#,##0")),IF(P393&gt;0,"متبقي "&amp;TEXT(P393,"#,##0"),"✔ متوازنة"))))),IF(R393=0,"⚠ أضف سطر عهدة أولًا",IF(OR(C393="",N(G393)=0),"⚠ أكمل التاريخ والقيمة",IF(S393="","⚠ التاريخ خارج السنة المالية",IF(H393="","⚠ اختر بند الموازنة",IF(I393="مرفوض","✖ مرفوض من المدير",IF(I393&lt;&gt;"موافق","⏳ بانتظار موافقة المدير",IF(K393&lt;&gt;"نعم","⚠ غير مسوى مع الحسابات","✔ معتمد ومسوى")))))))))</f>
        <v/>
      </c>
      <c r="R393">
        <f>N(R392)+IF(A393="عهدة",1,0)</f>
        <v/>
      </c>
      <c r="S393">
        <f>IF(C393="","",IF(AND(C393&gt;=DATE(2026,9,1),C393&lt;=DATE(2027,8,31)),(YEAR(C393)-2026)*12+MONTH(C393)-8,""))</f>
        <v/>
      </c>
      <c r="T393">
        <f>IF(AND(A393="مصروف",R393&gt;0,I393="موافق",S393&lt;&gt;"",H393&lt;&gt;""),N(G393),0)</f>
        <v/>
      </c>
    </row>
    <row r="394">
      <c r="A394" s="19" t="n"/>
      <c r="B394" s="20">
        <f>IF(A394="","",IF(R394=0,"⚠ أضف سطر عهدة أولًا","DMT-"&amp;TEXT(R394,"000")))</f>
        <v/>
      </c>
      <c r="C394" s="21" t="n"/>
      <c r="D394" s="20">
        <f>IF(C394="","",IF(S394="","خارج السنة المالية",INDEX(القوائم!$D$2:$D$13,S394)))</f>
        <v/>
      </c>
      <c r="E394" s="22" t="n"/>
      <c r="F394" s="23" t="n"/>
      <c r="G394" s="23" t="n"/>
      <c r="H394" s="22" t="n"/>
      <c r="I394" s="19" t="n"/>
      <c r="J394" s="21" t="n"/>
      <c r="K394" s="19" t="n"/>
      <c r="L394" s="19" t="n"/>
      <c r="M394" s="21" t="n"/>
      <c r="N394" s="22" t="n"/>
      <c r="O394" s="24">
        <f>IF(A394&lt;&gt;"عهدة","",SUMIFS($G$8:$G$5007,$B$8:$B$5007,B394,$A$8:$A$5007,"مصروف",$I$8:$I$5007,"&lt;&gt;مرفوض"))</f>
        <v/>
      </c>
      <c r="P394" s="25">
        <f>IF(A394&lt;&gt;"عهدة","",N(F394)-O394)</f>
        <v/>
      </c>
      <c r="Q394" s="26">
        <f>IF(A394="","",IF(A394="عهدة",IF(N(F394)=0,"⚠ أدخل قيمة العهدة",IF(P394&lt;0,"⛔ عجز / زيادة مصروفات "&amp;TEXT(-P394,"#,##0"),IF(COUNTIFS($B$8:$B$5007,B394,$A$8:$A$5007,"مصروف",$I$8:$I$5007,"&lt;&gt;مرفوض",$K$8:$K$5007,"&lt;&gt;نعم")&gt;0,"⚠ "&amp;COUNTIFS($B$8:$B$5007,B394,$A$8:$A$5007,"مصروف",$I$8:$I$5007,"&lt;&gt;مرفوض",$K$8:$K$5007,"&lt;&gt;نعم")&amp;" مصروف غير مسوى",IF(L394="تمت التسوية",IF(P394=0,"✔ متوازنة وتمت التسوية","✔ تمت التسوية – متبقي "&amp;TEXT(P394,"#,##0")),IF(P394&gt;0,"متبقي "&amp;TEXT(P394,"#,##0"),"✔ متوازنة"))))),IF(R394=0,"⚠ أضف سطر عهدة أولًا",IF(OR(C394="",N(G394)=0),"⚠ أكمل التاريخ والقيمة",IF(S394="","⚠ التاريخ خارج السنة المالية",IF(H394="","⚠ اختر بند الموازنة",IF(I394="مرفوض","✖ مرفوض من المدير",IF(I394&lt;&gt;"موافق","⏳ بانتظار موافقة المدير",IF(K394&lt;&gt;"نعم","⚠ غير مسوى مع الحسابات","✔ معتمد ومسوى")))))))))</f>
        <v/>
      </c>
      <c r="R394">
        <f>N(R393)+IF(A394="عهدة",1,0)</f>
        <v/>
      </c>
      <c r="S394">
        <f>IF(C394="","",IF(AND(C394&gt;=DATE(2026,9,1),C394&lt;=DATE(2027,8,31)),(YEAR(C394)-2026)*12+MONTH(C394)-8,""))</f>
        <v/>
      </c>
      <c r="T394">
        <f>IF(AND(A394="مصروف",R394&gt;0,I394="موافق",S394&lt;&gt;"",H394&lt;&gt;""),N(G394),0)</f>
        <v/>
      </c>
    </row>
    <row r="395">
      <c r="A395" s="19" t="n"/>
      <c r="B395" s="20">
        <f>IF(A395="","",IF(R395=0,"⚠ أضف سطر عهدة أولًا","DMT-"&amp;TEXT(R395,"000")))</f>
        <v/>
      </c>
      <c r="C395" s="21" t="n"/>
      <c r="D395" s="20">
        <f>IF(C395="","",IF(S395="","خارج السنة المالية",INDEX(القوائم!$D$2:$D$13,S395)))</f>
        <v/>
      </c>
      <c r="E395" s="22" t="n"/>
      <c r="F395" s="23" t="n"/>
      <c r="G395" s="23" t="n"/>
      <c r="H395" s="22" t="n"/>
      <c r="I395" s="19" t="n"/>
      <c r="J395" s="21" t="n"/>
      <c r="K395" s="19" t="n"/>
      <c r="L395" s="19" t="n"/>
      <c r="M395" s="21" t="n"/>
      <c r="N395" s="22" t="n"/>
      <c r="O395" s="24">
        <f>IF(A395&lt;&gt;"عهدة","",SUMIFS($G$8:$G$5007,$B$8:$B$5007,B395,$A$8:$A$5007,"مصروف",$I$8:$I$5007,"&lt;&gt;مرفوض"))</f>
        <v/>
      </c>
      <c r="P395" s="25">
        <f>IF(A395&lt;&gt;"عهدة","",N(F395)-O395)</f>
        <v/>
      </c>
      <c r="Q395" s="26">
        <f>IF(A395="","",IF(A395="عهدة",IF(N(F395)=0,"⚠ أدخل قيمة العهدة",IF(P395&lt;0,"⛔ عجز / زيادة مصروفات "&amp;TEXT(-P395,"#,##0"),IF(COUNTIFS($B$8:$B$5007,B395,$A$8:$A$5007,"مصروف",$I$8:$I$5007,"&lt;&gt;مرفوض",$K$8:$K$5007,"&lt;&gt;نعم")&gt;0,"⚠ "&amp;COUNTIFS($B$8:$B$5007,B395,$A$8:$A$5007,"مصروف",$I$8:$I$5007,"&lt;&gt;مرفوض",$K$8:$K$5007,"&lt;&gt;نعم")&amp;" مصروف غير مسوى",IF(L395="تمت التسوية",IF(P395=0,"✔ متوازنة وتمت التسوية","✔ تمت التسوية – متبقي "&amp;TEXT(P395,"#,##0")),IF(P395&gt;0,"متبقي "&amp;TEXT(P395,"#,##0"),"✔ متوازنة"))))),IF(R395=0,"⚠ أضف سطر عهدة أولًا",IF(OR(C395="",N(G395)=0),"⚠ أكمل التاريخ والقيمة",IF(S395="","⚠ التاريخ خارج السنة المالية",IF(H395="","⚠ اختر بند الموازنة",IF(I395="مرفوض","✖ مرفوض من المدير",IF(I395&lt;&gt;"موافق","⏳ بانتظار موافقة المدير",IF(K395&lt;&gt;"نعم","⚠ غير مسوى مع الحسابات","✔ معتمد ومسوى")))))))))</f>
        <v/>
      </c>
      <c r="R395">
        <f>N(R394)+IF(A395="عهدة",1,0)</f>
        <v/>
      </c>
      <c r="S395">
        <f>IF(C395="","",IF(AND(C395&gt;=DATE(2026,9,1),C395&lt;=DATE(2027,8,31)),(YEAR(C395)-2026)*12+MONTH(C395)-8,""))</f>
        <v/>
      </c>
      <c r="T395">
        <f>IF(AND(A395="مصروف",R395&gt;0,I395="موافق",S395&lt;&gt;"",H395&lt;&gt;""),N(G395),0)</f>
        <v/>
      </c>
    </row>
    <row r="396">
      <c r="A396" s="19" t="n"/>
      <c r="B396" s="20">
        <f>IF(A396="","",IF(R396=0,"⚠ أضف سطر عهدة أولًا","DMT-"&amp;TEXT(R396,"000")))</f>
        <v/>
      </c>
      <c r="C396" s="21" t="n"/>
      <c r="D396" s="20">
        <f>IF(C396="","",IF(S396="","خارج السنة المالية",INDEX(القوائم!$D$2:$D$13,S396)))</f>
        <v/>
      </c>
      <c r="E396" s="22" t="n"/>
      <c r="F396" s="23" t="n"/>
      <c r="G396" s="23" t="n"/>
      <c r="H396" s="22" t="n"/>
      <c r="I396" s="19" t="n"/>
      <c r="J396" s="21" t="n"/>
      <c r="K396" s="19" t="n"/>
      <c r="L396" s="19" t="n"/>
      <c r="M396" s="21" t="n"/>
      <c r="N396" s="22" t="n"/>
      <c r="O396" s="24">
        <f>IF(A396&lt;&gt;"عهدة","",SUMIFS($G$8:$G$5007,$B$8:$B$5007,B396,$A$8:$A$5007,"مصروف",$I$8:$I$5007,"&lt;&gt;مرفوض"))</f>
        <v/>
      </c>
      <c r="P396" s="25">
        <f>IF(A396&lt;&gt;"عهدة","",N(F396)-O396)</f>
        <v/>
      </c>
      <c r="Q396" s="26">
        <f>IF(A396="","",IF(A396="عهدة",IF(N(F396)=0,"⚠ أدخل قيمة العهدة",IF(P396&lt;0,"⛔ عجز / زيادة مصروفات "&amp;TEXT(-P396,"#,##0"),IF(COUNTIFS($B$8:$B$5007,B396,$A$8:$A$5007,"مصروف",$I$8:$I$5007,"&lt;&gt;مرفوض",$K$8:$K$5007,"&lt;&gt;نعم")&gt;0,"⚠ "&amp;COUNTIFS($B$8:$B$5007,B396,$A$8:$A$5007,"مصروف",$I$8:$I$5007,"&lt;&gt;مرفوض",$K$8:$K$5007,"&lt;&gt;نعم")&amp;" مصروف غير مسوى",IF(L396="تمت التسوية",IF(P396=0,"✔ متوازنة وتمت التسوية","✔ تمت التسوية – متبقي "&amp;TEXT(P396,"#,##0")),IF(P396&gt;0,"متبقي "&amp;TEXT(P396,"#,##0"),"✔ متوازنة"))))),IF(R396=0,"⚠ أضف سطر عهدة أولًا",IF(OR(C396="",N(G396)=0),"⚠ أكمل التاريخ والقيمة",IF(S396="","⚠ التاريخ خارج السنة المالية",IF(H396="","⚠ اختر بند الموازنة",IF(I396="مرفوض","✖ مرفوض من المدير",IF(I396&lt;&gt;"موافق","⏳ بانتظار موافقة المدير",IF(K396&lt;&gt;"نعم","⚠ غير مسوى مع الحسابات","✔ معتمد ومسوى")))))))))</f>
        <v/>
      </c>
      <c r="R396">
        <f>N(R395)+IF(A396="عهدة",1,0)</f>
        <v/>
      </c>
      <c r="S396">
        <f>IF(C396="","",IF(AND(C396&gt;=DATE(2026,9,1),C396&lt;=DATE(2027,8,31)),(YEAR(C396)-2026)*12+MONTH(C396)-8,""))</f>
        <v/>
      </c>
      <c r="T396">
        <f>IF(AND(A396="مصروف",R396&gt;0,I396="موافق",S396&lt;&gt;"",H396&lt;&gt;""),N(G396),0)</f>
        <v/>
      </c>
    </row>
    <row r="397">
      <c r="A397" s="19" t="n"/>
      <c r="B397" s="20">
        <f>IF(A397="","",IF(R397=0,"⚠ أضف سطر عهدة أولًا","DMT-"&amp;TEXT(R397,"000")))</f>
        <v/>
      </c>
      <c r="C397" s="21" t="n"/>
      <c r="D397" s="20">
        <f>IF(C397="","",IF(S397="","خارج السنة المالية",INDEX(القوائم!$D$2:$D$13,S397)))</f>
        <v/>
      </c>
      <c r="E397" s="22" t="n"/>
      <c r="F397" s="23" t="n"/>
      <c r="G397" s="23" t="n"/>
      <c r="H397" s="22" t="n"/>
      <c r="I397" s="19" t="n"/>
      <c r="J397" s="21" t="n"/>
      <c r="K397" s="19" t="n"/>
      <c r="L397" s="19" t="n"/>
      <c r="M397" s="21" t="n"/>
      <c r="N397" s="22" t="n"/>
      <c r="O397" s="24">
        <f>IF(A397&lt;&gt;"عهدة","",SUMIFS($G$8:$G$5007,$B$8:$B$5007,B397,$A$8:$A$5007,"مصروف",$I$8:$I$5007,"&lt;&gt;مرفوض"))</f>
        <v/>
      </c>
      <c r="P397" s="25">
        <f>IF(A397&lt;&gt;"عهدة","",N(F397)-O397)</f>
        <v/>
      </c>
      <c r="Q397" s="26">
        <f>IF(A397="","",IF(A397="عهدة",IF(N(F397)=0,"⚠ أدخل قيمة العهدة",IF(P397&lt;0,"⛔ عجز / زيادة مصروفات "&amp;TEXT(-P397,"#,##0"),IF(COUNTIFS($B$8:$B$5007,B397,$A$8:$A$5007,"مصروف",$I$8:$I$5007,"&lt;&gt;مرفوض",$K$8:$K$5007,"&lt;&gt;نعم")&gt;0,"⚠ "&amp;COUNTIFS($B$8:$B$5007,B397,$A$8:$A$5007,"مصروف",$I$8:$I$5007,"&lt;&gt;مرفوض",$K$8:$K$5007,"&lt;&gt;نعم")&amp;" مصروف غير مسوى",IF(L397="تمت التسوية",IF(P397=0,"✔ متوازنة وتمت التسوية","✔ تمت التسوية – متبقي "&amp;TEXT(P397,"#,##0")),IF(P397&gt;0,"متبقي "&amp;TEXT(P397,"#,##0"),"✔ متوازنة"))))),IF(R397=0,"⚠ أضف سطر عهدة أولًا",IF(OR(C397="",N(G397)=0),"⚠ أكمل التاريخ والقيمة",IF(S397="","⚠ التاريخ خارج السنة المالية",IF(H397="","⚠ اختر بند الموازنة",IF(I397="مرفوض","✖ مرفوض من المدير",IF(I397&lt;&gt;"موافق","⏳ بانتظار موافقة المدير",IF(K397&lt;&gt;"نعم","⚠ غير مسوى مع الحسابات","✔ معتمد ومسوى")))))))))</f>
        <v/>
      </c>
      <c r="R397">
        <f>N(R396)+IF(A397="عهدة",1,0)</f>
        <v/>
      </c>
      <c r="S397">
        <f>IF(C397="","",IF(AND(C397&gt;=DATE(2026,9,1),C397&lt;=DATE(2027,8,31)),(YEAR(C397)-2026)*12+MONTH(C397)-8,""))</f>
        <v/>
      </c>
      <c r="T397">
        <f>IF(AND(A397="مصروف",R397&gt;0,I397="موافق",S397&lt;&gt;"",H397&lt;&gt;""),N(G397),0)</f>
        <v/>
      </c>
    </row>
    <row r="398">
      <c r="A398" s="19" t="n"/>
      <c r="B398" s="20">
        <f>IF(A398="","",IF(R398=0,"⚠ أضف سطر عهدة أولًا","DMT-"&amp;TEXT(R398,"000")))</f>
        <v/>
      </c>
      <c r="C398" s="21" t="n"/>
      <c r="D398" s="20">
        <f>IF(C398="","",IF(S398="","خارج السنة المالية",INDEX(القوائم!$D$2:$D$13,S398)))</f>
        <v/>
      </c>
      <c r="E398" s="22" t="n"/>
      <c r="F398" s="23" t="n"/>
      <c r="G398" s="23" t="n"/>
      <c r="H398" s="22" t="n"/>
      <c r="I398" s="19" t="n"/>
      <c r="J398" s="21" t="n"/>
      <c r="K398" s="19" t="n"/>
      <c r="L398" s="19" t="n"/>
      <c r="M398" s="21" t="n"/>
      <c r="N398" s="22" t="n"/>
      <c r="O398" s="24">
        <f>IF(A398&lt;&gt;"عهدة","",SUMIFS($G$8:$G$5007,$B$8:$B$5007,B398,$A$8:$A$5007,"مصروف",$I$8:$I$5007,"&lt;&gt;مرفوض"))</f>
        <v/>
      </c>
      <c r="P398" s="25">
        <f>IF(A398&lt;&gt;"عهدة","",N(F398)-O398)</f>
        <v/>
      </c>
      <c r="Q398" s="26">
        <f>IF(A398="","",IF(A398="عهدة",IF(N(F398)=0,"⚠ أدخل قيمة العهدة",IF(P398&lt;0,"⛔ عجز / زيادة مصروفات "&amp;TEXT(-P398,"#,##0"),IF(COUNTIFS($B$8:$B$5007,B398,$A$8:$A$5007,"مصروف",$I$8:$I$5007,"&lt;&gt;مرفوض",$K$8:$K$5007,"&lt;&gt;نعم")&gt;0,"⚠ "&amp;COUNTIFS($B$8:$B$5007,B398,$A$8:$A$5007,"مصروف",$I$8:$I$5007,"&lt;&gt;مرفوض",$K$8:$K$5007,"&lt;&gt;نعم")&amp;" مصروف غير مسوى",IF(L398="تمت التسوية",IF(P398=0,"✔ متوازنة وتمت التسوية","✔ تمت التسوية – متبقي "&amp;TEXT(P398,"#,##0")),IF(P398&gt;0,"متبقي "&amp;TEXT(P398,"#,##0"),"✔ متوازنة"))))),IF(R398=0,"⚠ أضف سطر عهدة أولًا",IF(OR(C398="",N(G398)=0),"⚠ أكمل التاريخ والقيمة",IF(S398="","⚠ التاريخ خارج السنة المالية",IF(H398="","⚠ اختر بند الموازنة",IF(I398="مرفوض","✖ مرفوض من المدير",IF(I398&lt;&gt;"موافق","⏳ بانتظار موافقة المدير",IF(K398&lt;&gt;"نعم","⚠ غير مسوى مع الحسابات","✔ معتمد ومسوى")))))))))</f>
        <v/>
      </c>
      <c r="R398">
        <f>N(R397)+IF(A398="عهدة",1,0)</f>
        <v/>
      </c>
      <c r="S398">
        <f>IF(C398="","",IF(AND(C398&gt;=DATE(2026,9,1),C398&lt;=DATE(2027,8,31)),(YEAR(C398)-2026)*12+MONTH(C398)-8,""))</f>
        <v/>
      </c>
      <c r="T398">
        <f>IF(AND(A398="مصروف",R398&gt;0,I398="موافق",S398&lt;&gt;"",H398&lt;&gt;""),N(G398),0)</f>
        <v/>
      </c>
    </row>
    <row r="399">
      <c r="A399" s="19" t="n"/>
      <c r="B399" s="20">
        <f>IF(A399="","",IF(R399=0,"⚠ أضف سطر عهدة أولًا","DMT-"&amp;TEXT(R399,"000")))</f>
        <v/>
      </c>
      <c r="C399" s="21" t="n"/>
      <c r="D399" s="20">
        <f>IF(C399="","",IF(S399="","خارج السنة المالية",INDEX(القوائم!$D$2:$D$13,S399)))</f>
        <v/>
      </c>
      <c r="E399" s="22" t="n"/>
      <c r="F399" s="23" t="n"/>
      <c r="G399" s="23" t="n"/>
      <c r="H399" s="22" t="n"/>
      <c r="I399" s="19" t="n"/>
      <c r="J399" s="21" t="n"/>
      <c r="K399" s="19" t="n"/>
      <c r="L399" s="19" t="n"/>
      <c r="M399" s="21" t="n"/>
      <c r="N399" s="22" t="n"/>
      <c r="O399" s="24">
        <f>IF(A399&lt;&gt;"عهدة","",SUMIFS($G$8:$G$5007,$B$8:$B$5007,B399,$A$8:$A$5007,"مصروف",$I$8:$I$5007,"&lt;&gt;مرفوض"))</f>
        <v/>
      </c>
      <c r="P399" s="25">
        <f>IF(A399&lt;&gt;"عهدة","",N(F399)-O399)</f>
        <v/>
      </c>
      <c r="Q399" s="26">
        <f>IF(A399="","",IF(A399="عهدة",IF(N(F399)=0,"⚠ أدخل قيمة العهدة",IF(P399&lt;0,"⛔ عجز / زيادة مصروفات "&amp;TEXT(-P399,"#,##0"),IF(COUNTIFS($B$8:$B$5007,B399,$A$8:$A$5007,"مصروف",$I$8:$I$5007,"&lt;&gt;مرفوض",$K$8:$K$5007,"&lt;&gt;نعم")&gt;0,"⚠ "&amp;COUNTIFS($B$8:$B$5007,B399,$A$8:$A$5007,"مصروف",$I$8:$I$5007,"&lt;&gt;مرفوض",$K$8:$K$5007,"&lt;&gt;نعم")&amp;" مصروف غير مسوى",IF(L399="تمت التسوية",IF(P399=0,"✔ متوازنة وتمت التسوية","✔ تمت التسوية – متبقي "&amp;TEXT(P399,"#,##0")),IF(P399&gt;0,"متبقي "&amp;TEXT(P399,"#,##0"),"✔ متوازنة"))))),IF(R399=0,"⚠ أضف سطر عهدة أولًا",IF(OR(C399="",N(G399)=0),"⚠ أكمل التاريخ والقيمة",IF(S399="","⚠ التاريخ خارج السنة المالية",IF(H399="","⚠ اختر بند الموازنة",IF(I399="مرفوض","✖ مرفوض من المدير",IF(I399&lt;&gt;"موافق","⏳ بانتظار موافقة المدير",IF(K399&lt;&gt;"نعم","⚠ غير مسوى مع الحسابات","✔ معتمد ومسوى")))))))))</f>
        <v/>
      </c>
      <c r="R399">
        <f>N(R398)+IF(A399="عهدة",1,0)</f>
        <v/>
      </c>
      <c r="S399">
        <f>IF(C399="","",IF(AND(C399&gt;=DATE(2026,9,1),C399&lt;=DATE(2027,8,31)),(YEAR(C399)-2026)*12+MONTH(C399)-8,""))</f>
        <v/>
      </c>
      <c r="T399">
        <f>IF(AND(A399="مصروف",R399&gt;0,I399="موافق",S399&lt;&gt;"",H399&lt;&gt;""),N(G399),0)</f>
        <v/>
      </c>
    </row>
    <row r="400">
      <c r="A400" s="19" t="n"/>
      <c r="B400" s="20">
        <f>IF(A400="","",IF(R400=0,"⚠ أضف سطر عهدة أولًا","DMT-"&amp;TEXT(R400,"000")))</f>
        <v/>
      </c>
      <c r="C400" s="21" t="n"/>
      <c r="D400" s="20">
        <f>IF(C400="","",IF(S400="","خارج السنة المالية",INDEX(القوائم!$D$2:$D$13,S400)))</f>
        <v/>
      </c>
      <c r="E400" s="22" t="n"/>
      <c r="F400" s="23" t="n"/>
      <c r="G400" s="23" t="n"/>
      <c r="H400" s="22" t="n"/>
      <c r="I400" s="19" t="n"/>
      <c r="J400" s="21" t="n"/>
      <c r="K400" s="19" t="n"/>
      <c r="L400" s="19" t="n"/>
      <c r="M400" s="21" t="n"/>
      <c r="N400" s="22" t="n"/>
      <c r="O400" s="24">
        <f>IF(A400&lt;&gt;"عهدة","",SUMIFS($G$8:$G$5007,$B$8:$B$5007,B400,$A$8:$A$5007,"مصروف",$I$8:$I$5007,"&lt;&gt;مرفوض"))</f>
        <v/>
      </c>
      <c r="P400" s="25">
        <f>IF(A400&lt;&gt;"عهدة","",N(F400)-O400)</f>
        <v/>
      </c>
      <c r="Q400" s="26">
        <f>IF(A400="","",IF(A400="عهدة",IF(N(F400)=0,"⚠ أدخل قيمة العهدة",IF(P400&lt;0,"⛔ عجز / زيادة مصروفات "&amp;TEXT(-P400,"#,##0"),IF(COUNTIFS($B$8:$B$5007,B400,$A$8:$A$5007,"مصروف",$I$8:$I$5007,"&lt;&gt;مرفوض",$K$8:$K$5007,"&lt;&gt;نعم")&gt;0,"⚠ "&amp;COUNTIFS($B$8:$B$5007,B400,$A$8:$A$5007,"مصروف",$I$8:$I$5007,"&lt;&gt;مرفوض",$K$8:$K$5007,"&lt;&gt;نعم")&amp;" مصروف غير مسوى",IF(L400="تمت التسوية",IF(P400=0,"✔ متوازنة وتمت التسوية","✔ تمت التسوية – متبقي "&amp;TEXT(P400,"#,##0")),IF(P400&gt;0,"متبقي "&amp;TEXT(P400,"#,##0"),"✔ متوازنة"))))),IF(R400=0,"⚠ أضف سطر عهدة أولًا",IF(OR(C400="",N(G400)=0),"⚠ أكمل التاريخ والقيمة",IF(S400="","⚠ التاريخ خارج السنة المالية",IF(H400="","⚠ اختر بند الموازنة",IF(I400="مرفوض","✖ مرفوض من المدير",IF(I400&lt;&gt;"موافق","⏳ بانتظار موافقة المدير",IF(K400&lt;&gt;"نعم","⚠ غير مسوى مع الحسابات","✔ معتمد ومسوى")))))))))</f>
        <v/>
      </c>
      <c r="R400">
        <f>N(R399)+IF(A400="عهدة",1,0)</f>
        <v/>
      </c>
      <c r="S400">
        <f>IF(C400="","",IF(AND(C400&gt;=DATE(2026,9,1),C400&lt;=DATE(2027,8,31)),(YEAR(C400)-2026)*12+MONTH(C400)-8,""))</f>
        <v/>
      </c>
      <c r="T400">
        <f>IF(AND(A400="مصروف",R400&gt;0,I400="موافق",S400&lt;&gt;"",H400&lt;&gt;""),N(G400),0)</f>
        <v/>
      </c>
    </row>
    <row r="401">
      <c r="A401" s="19" t="n"/>
      <c r="B401" s="20">
        <f>IF(A401="","",IF(R401=0,"⚠ أضف سطر عهدة أولًا","DMT-"&amp;TEXT(R401,"000")))</f>
        <v/>
      </c>
      <c r="C401" s="21" t="n"/>
      <c r="D401" s="20">
        <f>IF(C401="","",IF(S401="","خارج السنة المالية",INDEX(القوائم!$D$2:$D$13,S401)))</f>
        <v/>
      </c>
      <c r="E401" s="22" t="n"/>
      <c r="F401" s="23" t="n"/>
      <c r="G401" s="23" t="n"/>
      <c r="H401" s="22" t="n"/>
      <c r="I401" s="19" t="n"/>
      <c r="J401" s="21" t="n"/>
      <c r="K401" s="19" t="n"/>
      <c r="L401" s="19" t="n"/>
      <c r="M401" s="21" t="n"/>
      <c r="N401" s="22" t="n"/>
      <c r="O401" s="24">
        <f>IF(A401&lt;&gt;"عهدة","",SUMIFS($G$8:$G$5007,$B$8:$B$5007,B401,$A$8:$A$5007,"مصروف",$I$8:$I$5007,"&lt;&gt;مرفوض"))</f>
        <v/>
      </c>
      <c r="P401" s="25">
        <f>IF(A401&lt;&gt;"عهدة","",N(F401)-O401)</f>
        <v/>
      </c>
      <c r="Q401" s="26">
        <f>IF(A401="","",IF(A401="عهدة",IF(N(F401)=0,"⚠ أدخل قيمة العهدة",IF(P401&lt;0,"⛔ عجز / زيادة مصروفات "&amp;TEXT(-P401,"#,##0"),IF(COUNTIFS($B$8:$B$5007,B401,$A$8:$A$5007,"مصروف",$I$8:$I$5007,"&lt;&gt;مرفوض",$K$8:$K$5007,"&lt;&gt;نعم")&gt;0,"⚠ "&amp;COUNTIFS($B$8:$B$5007,B401,$A$8:$A$5007,"مصروف",$I$8:$I$5007,"&lt;&gt;مرفوض",$K$8:$K$5007,"&lt;&gt;نعم")&amp;" مصروف غير مسوى",IF(L401="تمت التسوية",IF(P401=0,"✔ متوازنة وتمت التسوية","✔ تمت التسوية – متبقي "&amp;TEXT(P401,"#,##0")),IF(P401&gt;0,"متبقي "&amp;TEXT(P401,"#,##0"),"✔ متوازنة"))))),IF(R401=0,"⚠ أضف سطر عهدة أولًا",IF(OR(C401="",N(G401)=0),"⚠ أكمل التاريخ والقيمة",IF(S401="","⚠ التاريخ خارج السنة المالية",IF(H401="","⚠ اختر بند الموازنة",IF(I401="مرفوض","✖ مرفوض من المدير",IF(I401&lt;&gt;"موافق","⏳ بانتظار موافقة المدير",IF(K401&lt;&gt;"نعم","⚠ غير مسوى مع الحسابات","✔ معتمد ومسوى")))))))))</f>
        <v/>
      </c>
      <c r="R401">
        <f>N(R400)+IF(A401="عهدة",1,0)</f>
        <v/>
      </c>
      <c r="S401">
        <f>IF(C401="","",IF(AND(C401&gt;=DATE(2026,9,1),C401&lt;=DATE(2027,8,31)),(YEAR(C401)-2026)*12+MONTH(C401)-8,""))</f>
        <v/>
      </c>
      <c r="T401">
        <f>IF(AND(A401="مصروف",R401&gt;0,I401="موافق",S401&lt;&gt;"",H401&lt;&gt;""),N(G401),0)</f>
        <v/>
      </c>
    </row>
    <row r="402">
      <c r="A402" s="19" t="n"/>
      <c r="B402" s="20">
        <f>IF(A402="","",IF(R402=0,"⚠ أضف سطر عهدة أولًا","DMT-"&amp;TEXT(R402,"000")))</f>
        <v/>
      </c>
      <c r="C402" s="21" t="n"/>
      <c r="D402" s="20">
        <f>IF(C402="","",IF(S402="","خارج السنة المالية",INDEX(القوائم!$D$2:$D$13,S402)))</f>
        <v/>
      </c>
      <c r="E402" s="22" t="n"/>
      <c r="F402" s="23" t="n"/>
      <c r="G402" s="23" t="n"/>
      <c r="H402" s="22" t="n"/>
      <c r="I402" s="19" t="n"/>
      <c r="J402" s="21" t="n"/>
      <c r="K402" s="19" t="n"/>
      <c r="L402" s="19" t="n"/>
      <c r="M402" s="21" t="n"/>
      <c r="N402" s="22" t="n"/>
      <c r="O402" s="24">
        <f>IF(A402&lt;&gt;"عهدة","",SUMIFS($G$8:$G$5007,$B$8:$B$5007,B402,$A$8:$A$5007,"مصروف",$I$8:$I$5007,"&lt;&gt;مرفوض"))</f>
        <v/>
      </c>
      <c r="P402" s="25">
        <f>IF(A402&lt;&gt;"عهدة","",N(F402)-O402)</f>
        <v/>
      </c>
      <c r="Q402" s="26">
        <f>IF(A402="","",IF(A402="عهدة",IF(N(F402)=0,"⚠ أدخل قيمة العهدة",IF(P402&lt;0,"⛔ عجز / زيادة مصروفات "&amp;TEXT(-P402,"#,##0"),IF(COUNTIFS($B$8:$B$5007,B402,$A$8:$A$5007,"مصروف",$I$8:$I$5007,"&lt;&gt;مرفوض",$K$8:$K$5007,"&lt;&gt;نعم")&gt;0,"⚠ "&amp;COUNTIFS($B$8:$B$5007,B402,$A$8:$A$5007,"مصروف",$I$8:$I$5007,"&lt;&gt;مرفوض",$K$8:$K$5007,"&lt;&gt;نعم")&amp;" مصروف غير مسوى",IF(L402="تمت التسوية",IF(P402=0,"✔ متوازنة وتمت التسوية","✔ تمت التسوية – متبقي "&amp;TEXT(P402,"#,##0")),IF(P402&gt;0,"متبقي "&amp;TEXT(P402,"#,##0"),"✔ متوازنة"))))),IF(R402=0,"⚠ أضف سطر عهدة أولًا",IF(OR(C402="",N(G402)=0),"⚠ أكمل التاريخ والقيمة",IF(S402="","⚠ التاريخ خارج السنة المالية",IF(H402="","⚠ اختر بند الموازنة",IF(I402="مرفوض","✖ مرفوض من المدير",IF(I402&lt;&gt;"موافق","⏳ بانتظار موافقة المدير",IF(K402&lt;&gt;"نعم","⚠ غير مسوى مع الحسابات","✔ معتمد ومسوى")))))))))</f>
        <v/>
      </c>
      <c r="R402">
        <f>N(R401)+IF(A402="عهدة",1,0)</f>
        <v/>
      </c>
      <c r="S402">
        <f>IF(C402="","",IF(AND(C402&gt;=DATE(2026,9,1),C402&lt;=DATE(2027,8,31)),(YEAR(C402)-2026)*12+MONTH(C402)-8,""))</f>
        <v/>
      </c>
      <c r="T402">
        <f>IF(AND(A402="مصروف",R402&gt;0,I402="موافق",S402&lt;&gt;"",H402&lt;&gt;""),N(G402),0)</f>
        <v/>
      </c>
    </row>
    <row r="403">
      <c r="A403" s="19" t="n"/>
      <c r="B403" s="20">
        <f>IF(A403="","",IF(R403=0,"⚠ أضف سطر عهدة أولًا","DMT-"&amp;TEXT(R403,"000")))</f>
        <v/>
      </c>
      <c r="C403" s="21" t="n"/>
      <c r="D403" s="20">
        <f>IF(C403="","",IF(S403="","خارج السنة المالية",INDEX(القوائم!$D$2:$D$13,S403)))</f>
        <v/>
      </c>
      <c r="E403" s="22" t="n"/>
      <c r="F403" s="23" t="n"/>
      <c r="G403" s="23" t="n"/>
      <c r="H403" s="22" t="n"/>
      <c r="I403" s="19" t="n"/>
      <c r="J403" s="21" t="n"/>
      <c r="K403" s="19" t="n"/>
      <c r="L403" s="19" t="n"/>
      <c r="M403" s="21" t="n"/>
      <c r="N403" s="22" t="n"/>
      <c r="O403" s="24">
        <f>IF(A403&lt;&gt;"عهدة","",SUMIFS($G$8:$G$5007,$B$8:$B$5007,B403,$A$8:$A$5007,"مصروف",$I$8:$I$5007,"&lt;&gt;مرفوض"))</f>
        <v/>
      </c>
      <c r="P403" s="25">
        <f>IF(A403&lt;&gt;"عهدة","",N(F403)-O403)</f>
        <v/>
      </c>
      <c r="Q403" s="26">
        <f>IF(A403="","",IF(A403="عهدة",IF(N(F403)=0,"⚠ أدخل قيمة العهدة",IF(P403&lt;0,"⛔ عجز / زيادة مصروفات "&amp;TEXT(-P403,"#,##0"),IF(COUNTIFS($B$8:$B$5007,B403,$A$8:$A$5007,"مصروف",$I$8:$I$5007,"&lt;&gt;مرفوض",$K$8:$K$5007,"&lt;&gt;نعم")&gt;0,"⚠ "&amp;COUNTIFS($B$8:$B$5007,B403,$A$8:$A$5007,"مصروف",$I$8:$I$5007,"&lt;&gt;مرفوض",$K$8:$K$5007,"&lt;&gt;نعم")&amp;" مصروف غير مسوى",IF(L403="تمت التسوية",IF(P403=0,"✔ متوازنة وتمت التسوية","✔ تمت التسوية – متبقي "&amp;TEXT(P403,"#,##0")),IF(P403&gt;0,"متبقي "&amp;TEXT(P403,"#,##0"),"✔ متوازنة"))))),IF(R403=0,"⚠ أضف سطر عهدة أولًا",IF(OR(C403="",N(G403)=0),"⚠ أكمل التاريخ والقيمة",IF(S403="","⚠ التاريخ خارج السنة المالية",IF(H403="","⚠ اختر بند الموازنة",IF(I403="مرفوض","✖ مرفوض من المدير",IF(I403&lt;&gt;"موافق","⏳ بانتظار موافقة المدير",IF(K403&lt;&gt;"نعم","⚠ غير مسوى مع الحسابات","✔ معتمد ومسوى")))))))))</f>
        <v/>
      </c>
      <c r="R403">
        <f>N(R402)+IF(A403="عهدة",1,0)</f>
        <v/>
      </c>
      <c r="S403">
        <f>IF(C403="","",IF(AND(C403&gt;=DATE(2026,9,1),C403&lt;=DATE(2027,8,31)),(YEAR(C403)-2026)*12+MONTH(C403)-8,""))</f>
        <v/>
      </c>
      <c r="T403">
        <f>IF(AND(A403="مصروف",R403&gt;0,I403="موافق",S403&lt;&gt;"",H403&lt;&gt;""),N(G403),0)</f>
        <v/>
      </c>
    </row>
    <row r="404">
      <c r="A404" s="19" t="n"/>
      <c r="B404" s="20">
        <f>IF(A404="","",IF(R404=0,"⚠ أضف سطر عهدة أولًا","DMT-"&amp;TEXT(R404,"000")))</f>
        <v/>
      </c>
      <c r="C404" s="21" t="n"/>
      <c r="D404" s="20">
        <f>IF(C404="","",IF(S404="","خارج السنة المالية",INDEX(القوائم!$D$2:$D$13,S404)))</f>
        <v/>
      </c>
      <c r="E404" s="22" t="n"/>
      <c r="F404" s="23" t="n"/>
      <c r="G404" s="23" t="n"/>
      <c r="H404" s="22" t="n"/>
      <c r="I404" s="19" t="n"/>
      <c r="J404" s="21" t="n"/>
      <c r="K404" s="19" t="n"/>
      <c r="L404" s="19" t="n"/>
      <c r="M404" s="21" t="n"/>
      <c r="N404" s="22" t="n"/>
      <c r="O404" s="24">
        <f>IF(A404&lt;&gt;"عهدة","",SUMIFS($G$8:$G$5007,$B$8:$B$5007,B404,$A$8:$A$5007,"مصروف",$I$8:$I$5007,"&lt;&gt;مرفوض"))</f>
        <v/>
      </c>
      <c r="P404" s="25">
        <f>IF(A404&lt;&gt;"عهدة","",N(F404)-O404)</f>
        <v/>
      </c>
      <c r="Q404" s="26">
        <f>IF(A404="","",IF(A404="عهدة",IF(N(F404)=0,"⚠ أدخل قيمة العهدة",IF(P404&lt;0,"⛔ عجز / زيادة مصروفات "&amp;TEXT(-P404,"#,##0"),IF(COUNTIFS($B$8:$B$5007,B404,$A$8:$A$5007,"مصروف",$I$8:$I$5007,"&lt;&gt;مرفوض",$K$8:$K$5007,"&lt;&gt;نعم")&gt;0,"⚠ "&amp;COUNTIFS($B$8:$B$5007,B404,$A$8:$A$5007,"مصروف",$I$8:$I$5007,"&lt;&gt;مرفوض",$K$8:$K$5007,"&lt;&gt;نعم")&amp;" مصروف غير مسوى",IF(L404="تمت التسوية",IF(P404=0,"✔ متوازنة وتمت التسوية","✔ تمت التسوية – متبقي "&amp;TEXT(P404,"#,##0")),IF(P404&gt;0,"متبقي "&amp;TEXT(P404,"#,##0"),"✔ متوازنة"))))),IF(R404=0,"⚠ أضف سطر عهدة أولًا",IF(OR(C404="",N(G404)=0),"⚠ أكمل التاريخ والقيمة",IF(S404="","⚠ التاريخ خارج السنة المالية",IF(H404="","⚠ اختر بند الموازنة",IF(I404="مرفوض","✖ مرفوض من المدير",IF(I404&lt;&gt;"موافق","⏳ بانتظار موافقة المدير",IF(K404&lt;&gt;"نعم","⚠ غير مسوى مع الحسابات","✔ معتمد ومسوى")))))))))</f>
        <v/>
      </c>
      <c r="R404">
        <f>N(R403)+IF(A404="عهدة",1,0)</f>
        <v/>
      </c>
      <c r="S404">
        <f>IF(C404="","",IF(AND(C404&gt;=DATE(2026,9,1),C404&lt;=DATE(2027,8,31)),(YEAR(C404)-2026)*12+MONTH(C404)-8,""))</f>
        <v/>
      </c>
      <c r="T404">
        <f>IF(AND(A404="مصروف",R404&gt;0,I404="موافق",S404&lt;&gt;"",H404&lt;&gt;""),N(G404),0)</f>
        <v/>
      </c>
    </row>
    <row r="405">
      <c r="A405" s="19" t="n"/>
      <c r="B405" s="20">
        <f>IF(A405="","",IF(R405=0,"⚠ أضف سطر عهدة أولًا","DMT-"&amp;TEXT(R405,"000")))</f>
        <v/>
      </c>
      <c r="C405" s="21" t="n"/>
      <c r="D405" s="20">
        <f>IF(C405="","",IF(S405="","خارج السنة المالية",INDEX(القوائم!$D$2:$D$13,S405)))</f>
        <v/>
      </c>
      <c r="E405" s="22" t="n"/>
      <c r="F405" s="23" t="n"/>
      <c r="G405" s="23" t="n"/>
      <c r="H405" s="22" t="n"/>
      <c r="I405" s="19" t="n"/>
      <c r="J405" s="21" t="n"/>
      <c r="K405" s="19" t="n"/>
      <c r="L405" s="19" t="n"/>
      <c r="M405" s="21" t="n"/>
      <c r="N405" s="22" t="n"/>
      <c r="O405" s="24">
        <f>IF(A405&lt;&gt;"عهدة","",SUMIFS($G$8:$G$5007,$B$8:$B$5007,B405,$A$8:$A$5007,"مصروف",$I$8:$I$5007,"&lt;&gt;مرفوض"))</f>
        <v/>
      </c>
      <c r="P405" s="25">
        <f>IF(A405&lt;&gt;"عهدة","",N(F405)-O405)</f>
        <v/>
      </c>
      <c r="Q405" s="26">
        <f>IF(A405="","",IF(A405="عهدة",IF(N(F405)=0,"⚠ أدخل قيمة العهدة",IF(P405&lt;0,"⛔ عجز / زيادة مصروفات "&amp;TEXT(-P405,"#,##0"),IF(COUNTIFS($B$8:$B$5007,B405,$A$8:$A$5007,"مصروف",$I$8:$I$5007,"&lt;&gt;مرفوض",$K$8:$K$5007,"&lt;&gt;نعم")&gt;0,"⚠ "&amp;COUNTIFS($B$8:$B$5007,B405,$A$8:$A$5007,"مصروف",$I$8:$I$5007,"&lt;&gt;مرفوض",$K$8:$K$5007,"&lt;&gt;نعم")&amp;" مصروف غير مسوى",IF(L405="تمت التسوية",IF(P405=0,"✔ متوازنة وتمت التسوية","✔ تمت التسوية – متبقي "&amp;TEXT(P405,"#,##0")),IF(P405&gt;0,"متبقي "&amp;TEXT(P405,"#,##0"),"✔ متوازنة"))))),IF(R405=0,"⚠ أضف سطر عهدة أولًا",IF(OR(C405="",N(G405)=0),"⚠ أكمل التاريخ والقيمة",IF(S405="","⚠ التاريخ خارج السنة المالية",IF(H405="","⚠ اختر بند الموازنة",IF(I405="مرفوض","✖ مرفوض من المدير",IF(I405&lt;&gt;"موافق","⏳ بانتظار موافقة المدير",IF(K405&lt;&gt;"نعم","⚠ غير مسوى مع الحسابات","✔ معتمد ومسوى")))))))))</f>
        <v/>
      </c>
      <c r="R405">
        <f>N(R404)+IF(A405="عهدة",1,0)</f>
        <v/>
      </c>
      <c r="S405">
        <f>IF(C405="","",IF(AND(C405&gt;=DATE(2026,9,1),C405&lt;=DATE(2027,8,31)),(YEAR(C405)-2026)*12+MONTH(C405)-8,""))</f>
        <v/>
      </c>
      <c r="T405">
        <f>IF(AND(A405="مصروف",R405&gt;0,I405="موافق",S405&lt;&gt;"",H405&lt;&gt;""),N(G405),0)</f>
        <v/>
      </c>
    </row>
    <row r="406">
      <c r="A406" s="19" t="n"/>
      <c r="B406" s="20">
        <f>IF(A406="","",IF(R406=0,"⚠ أضف سطر عهدة أولًا","DMT-"&amp;TEXT(R406,"000")))</f>
        <v/>
      </c>
      <c r="C406" s="21" t="n"/>
      <c r="D406" s="20">
        <f>IF(C406="","",IF(S406="","خارج السنة المالية",INDEX(القوائم!$D$2:$D$13,S406)))</f>
        <v/>
      </c>
      <c r="E406" s="22" t="n"/>
      <c r="F406" s="23" t="n"/>
      <c r="G406" s="23" t="n"/>
      <c r="H406" s="22" t="n"/>
      <c r="I406" s="19" t="n"/>
      <c r="J406" s="21" t="n"/>
      <c r="K406" s="19" t="n"/>
      <c r="L406" s="19" t="n"/>
      <c r="M406" s="21" t="n"/>
      <c r="N406" s="22" t="n"/>
      <c r="O406" s="24">
        <f>IF(A406&lt;&gt;"عهدة","",SUMIFS($G$8:$G$5007,$B$8:$B$5007,B406,$A$8:$A$5007,"مصروف",$I$8:$I$5007,"&lt;&gt;مرفوض"))</f>
        <v/>
      </c>
      <c r="P406" s="25">
        <f>IF(A406&lt;&gt;"عهدة","",N(F406)-O406)</f>
        <v/>
      </c>
      <c r="Q406" s="26">
        <f>IF(A406="","",IF(A406="عهدة",IF(N(F406)=0,"⚠ أدخل قيمة العهدة",IF(P406&lt;0,"⛔ عجز / زيادة مصروفات "&amp;TEXT(-P406,"#,##0"),IF(COUNTIFS($B$8:$B$5007,B406,$A$8:$A$5007,"مصروف",$I$8:$I$5007,"&lt;&gt;مرفوض",$K$8:$K$5007,"&lt;&gt;نعم")&gt;0,"⚠ "&amp;COUNTIFS($B$8:$B$5007,B406,$A$8:$A$5007,"مصروف",$I$8:$I$5007,"&lt;&gt;مرفوض",$K$8:$K$5007,"&lt;&gt;نعم")&amp;" مصروف غير مسوى",IF(L406="تمت التسوية",IF(P406=0,"✔ متوازنة وتمت التسوية","✔ تمت التسوية – متبقي "&amp;TEXT(P406,"#,##0")),IF(P406&gt;0,"متبقي "&amp;TEXT(P406,"#,##0"),"✔ متوازنة"))))),IF(R406=0,"⚠ أضف سطر عهدة أولًا",IF(OR(C406="",N(G406)=0),"⚠ أكمل التاريخ والقيمة",IF(S406="","⚠ التاريخ خارج السنة المالية",IF(H406="","⚠ اختر بند الموازنة",IF(I406="مرفوض","✖ مرفوض من المدير",IF(I406&lt;&gt;"موافق","⏳ بانتظار موافقة المدير",IF(K406&lt;&gt;"نعم","⚠ غير مسوى مع الحسابات","✔ معتمد ومسوى")))))))))</f>
        <v/>
      </c>
      <c r="R406">
        <f>N(R405)+IF(A406="عهدة",1,0)</f>
        <v/>
      </c>
      <c r="S406">
        <f>IF(C406="","",IF(AND(C406&gt;=DATE(2026,9,1),C406&lt;=DATE(2027,8,31)),(YEAR(C406)-2026)*12+MONTH(C406)-8,""))</f>
        <v/>
      </c>
      <c r="T406">
        <f>IF(AND(A406="مصروف",R406&gt;0,I406="موافق",S406&lt;&gt;"",H406&lt;&gt;""),N(G406),0)</f>
        <v/>
      </c>
    </row>
    <row r="407">
      <c r="A407" s="19" t="n"/>
      <c r="B407" s="20">
        <f>IF(A407="","",IF(R407=0,"⚠ أضف سطر عهدة أولًا","DMT-"&amp;TEXT(R407,"000")))</f>
        <v/>
      </c>
      <c r="C407" s="21" t="n"/>
      <c r="D407" s="20">
        <f>IF(C407="","",IF(S407="","خارج السنة المالية",INDEX(القوائم!$D$2:$D$13,S407)))</f>
        <v/>
      </c>
      <c r="E407" s="22" t="n"/>
      <c r="F407" s="23" t="n"/>
      <c r="G407" s="23" t="n"/>
      <c r="H407" s="22" t="n"/>
      <c r="I407" s="19" t="n"/>
      <c r="J407" s="21" t="n"/>
      <c r="K407" s="19" t="n"/>
      <c r="L407" s="19" t="n"/>
      <c r="M407" s="21" t="n"/>
      <c r="N407" s="22" t="n"/>
      <c r="O407" s="24">
        <f>IF(A407&lt;&gt;"عهدة","",SUMIFS($G$8:$G$5007,$B$8:$B$5007,B407,$A$8:$A$5007,"مصروف",$I$8:$I$5007,"&lt;&gt;مرفوض"))</f>
        <v/>
      </c>
      <c r="P407" s="25">
        <f>IF(A407&lt;&gt;"عهدة","",N(F407)-O407)</f>
        <v/>
      </c>
      <c r="Q407" s="26">
        <f>IF(A407="","",IF(A407="عهدة",IF(N(F407)=0,"⚠ أدخل قيمة العهدة",IF(P407&lt;0,"⛔ عجز / زيادة مصروفات "&amp;TEXT(-P407,"#,##0"),IF(COUNTIFS($B$8:$B$5007,B407,$A$8:$A$5007,"مصروف",$I$8:$I$5007,"&lt;&gt;مرفوض",$K$8:$K$5007,"&lt;&gt;نعم")&gt;0,"⚠ "&amp;COUNTIFS($B$8:$B$5007,B407,$A$8:$A$5007,"مصروف",$I$8:$I$5007,"&lt;&gt;مرفوض",$K$8:$K$5007,"&lt;&gt;نعم")&amp;" مصروف غير مسوى",IF(L407="تمت التسوية",IF(P407=0,"✔ متوازنة وتمت التسوية","✔ تمت التسوية – متبقي "&amp;TEXT(P407,"#,##0")),IF(P407&gt;0,"متبقي "&amp;TEXT(P407,"#,##0"),"✔ متوازنة"))))),IF(R407=0,"⚠ أضف سطر عهدة أولًا",IF(OR(C407="",N(G407)=0),"⚠ أكمل التاريخ والقيمة",IF(S407="","⚠ التاريخ خارج السنة المالية",IF(H407="","⚠ اختر بند الموازنة",IF(I407="مرفوض","✖ مرفوض من المدير",IF(I407&lt;&gt;"موافق","⏳ بانتظار موافقة المدير",IF(K407&lt;&gt;"نعم","⚠ غير مسوى مع الحسابات","✔ معتمد ومسوى")))))))))</f>
        <v/>
      </c>
      <c r="R407">
        <f>N(R406)+IF(A407="عهدة",1,0)</f>
        <v/>
      </c>
      <c r="S407">
        <f>IF(C407="","",IF(AND(C407&gt;=DATE(2026,9,1),C407&lt;=DATE(2027,8,31)),(YEAR(C407)-2026)*12+MONTH(C407)-8,""))</f>
        <v/>
      </c>
      <c r="T407">
        <f>IF(AND(A407="مصروف",R407&gt;0,I407="موافق",S407&lt;&gt;"",H407&lt;&gt;""),N(G407),0)</f>
        <v/>
      </c>
    </row>
    <row r="408">
      <c r="A408" s="19" t="n"/>
      <c r="B408" s="20">
        <f>IF(A408="","",IF(R408=0,"⚠ أضف سطر عهدة أولًا","DMT-"&amp;TEXT(R408,"000")))</f>
        <v/>
      </c>
      <c r="C408" s="21" t="n"/>
      <c r="D408" s="20">
        <f>IF(C408="","",IF(S408="","خارج السنة المالية",INDEX(القوائم!$D$2:$D$13,S408)))</f>
        <v/>
      </c>
      <c r="E408" s="22" t="n"/>
      <c r="F408" s="23" t="n"/>
      <c r="G408" s="23" t="n"/>
      <c r="H408" s="22" t="n"/>
      <c r="I408" s="19" t="n"/>
      <c r="J408" s="21" t="n"/>
      <c r="K408" s="19" t="n"/>
      <c r="L408" s="19" t="n"/>
      <c r="M408" s="21" t="n"/>
      <c r="N408" s="22" t="n"/>
      <c r="O408" s="24">
        <f>IF(A408&lt;&gt;"عهدة","",SUMIFS($G$8:$G$5007,$B$8:$B$5007,B408,$A$8:$A$5007,"مصروف",$I$8:$I$5007,"&lt;&gt;مرفوض"))</f>
        <v/>
      </c>
      <c r="P408" s="25">
        <f>IF(A408&lt;&gt;"عهدة","",N(F408)-O408)</f>
        <v/>
      </c>
      <c r="Q408" s="26">
        <f>IF(A408="","",IF(A408="عهدة",IF(N(F408)=0,"⚠ أدخل قيمة العهدة",IF(P408&lt;0,"⛔ عجز / زيادة مصروفات "&amp;TEXT(-P408,"#,##0"),IF(COUNTIFS($B$8:$B$5007,B408,$A$8:$A$5007,"مصروف",$I$8:$I$5007,"&lt;&gt;مرفوض",$K$8:$K$5007,"&lt;&gt;نعم")&gt;0,"⚠ "&amp;COUNTIFS($B$8:$B$5007,B408,$A$8:$A$5007,"مصروف",$I$8:$I$5007,"&lt;&gt;مرفوض",$K$8:$K$5007,"&lt;&gt;نعم")&amp;" مصروف غير مسوى",IF(L408="تمت التسوية",IF(P408=0,"✔ متوازنة وتمت التسوية","✔ تمت التسوية – متبقي "&amp;TEXT(P408,"#,##0")),IF(P408&gt;0,"متبقي "&amp;TEXT(P408,"#,##0"),"✔ متوازنة"))))),IF(R408=0,"⚠ أضف سطر عهدة أولًا",IF(OR(C408="",N(G408)=0),"⚠ أكمل التاريخ والقيمة",IF(S408="","⚠ التاريخ خارج السنة المالية",IF(H408="","⚠ اختر بند الموازنة",IF(I408="مرفوض","✖ مرفوض من المدير",IF(I408&lt;&gt;"موافق","⏳ بانتظار موافقة المدير",IF(K408&lt;&gt;"نعم","⚠ غير مسوى مع الحسابات","✔ معتمد ومسوى")))))))))</f>
        <v/>
      </c>
      <c r="R408">
        <f>N(R407)+IF(A408="عهدة",1,0)</f>
        <v/>
      </c>
      <c r="S408">
        <f>IF(C408="","",IF(AND(C408&gt;=DATE(2026,9,1),C408&lt;=DATE(2027,8,31)),(YEAR(C408)-2026)*12+MONTH(C408)-8,""))</f>
        <v/>
      </c>
      <c r="T408">
        <f>IF(AND(A408="مصروف",R408&gt;0,I408="موافق",S408&lt;&gt;"",H408&lt;&gt;""),N(G408),0)</f>
        <v/>
      </c>
    </row>
    <row r="409">
      <c r="A409" s="19" t="n"/>
      <c r="B409" s="20">
        <f>IF(A409="","",IF(R409=0,"⚠ أضف سطر عهدة أولًا","DMT-"&amp;TEXT(R409,"000")))</f>
        <v/>
      </c>
      <c r="C409" s="21" t="n"/>
      <c r="D409" s="20">
        <f>IF(C409="","",IF(S409="","خارج السنة المالية",INDEX(القوائم!$D$2:$D$13,S409)))</f>
        <v/>
      </c>
      <c r="E409" s="22" t="n"/>
      <c r="F409" s="23" t="n"/>
      <c r="G409" s="23" t="n"/>
      <c r="H409" s="22" t="n"/>
      <c r="I409" s="19" t="n"/>
      <c r="J409" s="21" t="n"/>
      <c r="K409" s="19" t="n"/>
      <c r="L409" s="19" t="n"/>
      <c r="M409" s="21" t="n"/>
      <c r="N409" s="22" t="n"/>
      <c r="O409" s="24">
        <f>IF(A409&lt;&gt;"عهدة","",SUMIFS($G$8:$G$5007,$B$8:$B$5007,B409,$A$8:$A$5007,"مصروف",$I$8:$I$5007,"&lt;&gt;مرفوض"))</f>
        <v/>
      </c>
      <c r="P409" s="25">
        <f>IF(A409&lt;&gt;"عهدة","",N(F409)-O409)</f>
        <v/>
      </c>
      <c r="Q409" s="26">
        <f>IF(A409="","",IF(A409="عهدة",IF(N(F409)=0,"⚠ أدخل قيمة العهدة",IF(P409&lt;0,"⛔ عجز / زيادة مصروفات "&amp;TEXT(-P409,"#,##0"),IF(COUNTIFS($B$8:$B$5007,B409,$A$8:$A$5007,"مصروف",$I$8:$I$5007,"&lt;&gt;مرفوض",$K$8:$K$5007,"&lt;&gt;نعم")&gt;0,"⚠ "&amp;COUNTIFS($B$8:$B$5007,B409,$A$8:$A$5007,"مصروف",$I$8:$I$5007,"&lt;&gt;مرفوض",$K$8:$K$5007,"&lt;&gt;نعم")&amp;" مصروف غير مسوى",IF(L409="تمت التسوية",IF(P409=0,"✔ متوازنة وتمت التسوية","✔ تمت التسوية – متبقي "&amp;TEXT(P409,"#,##0")),IF(P409&gt;0,"متبقي "&amp;TEXT(P409,"#,##0"),"✔ متوازنة"))))),IF(R409=0,"⚠ أضف سطر عهدة أولًا",IF(OR(C409="",N(G409)=0),"⚠ أكمل التاريخ والقيمة",IF(S409="","⚠ التاريخ خارج السنة المالية",IF(H409="","⚠ اختر بند الموازنة",IF(I409="مرفوض","✖ مرفوض من المدير",IF(I409&lt;&gt;"موافق","⏳ بانتظار موافقة المدير",IF(K409&lt;&gt;"نعم","⚠ غير مسوى مع الحسابات","✔ معتمد ومسوى")))))))))</f>
        <v/>
      </c>
      <c r="R409">
        <f>N(R408)+IF(A409="عهدة",1,0)</f>
        <v/>
      </c>
      <c r="S409">
        <f>IF(C409="","",IF(AND(C409&gt;=DATE(2026,9,1),C409&lt;=DATE(2027,8,31)),(YEAR(C409)-2026)*12+MONTH(C409)-8,""))</f>
        <v/>
      </c>
      <c r="T409">
        <f>IF(AND(A409="مصروف",R409&gt;0,I409="موافق",S409&lt;&gt;"",H409&lt;&gt;""),N(G409),0)</f>
        <v/>
      </c>
    </row>
    <row r="410">
      <c r="A410" s="19" t="n"/>
      <c r="B410" s="20">
        <f>IF(A410="","",IF(R410=0,"⚠ أضف سطر عهدة أولًا","DMT-"&amp;TEXT(R410,"000")))</f>
        <v/>
      </c>
      <c r="C410" s="21" t="n"/>
      <c r="D410" s="20">
        <f>IF(C410="","",IF(S410="","خارج السنة المالية",INDEX(القوائم!$D$2:$D$13,S410)))</f>
        <v/>
      </c>
      <c r="E410" s="22" t="n"/>
      <c r="F410" s="23" t="n"/>
      <c r="G410" s="23" t="n"/>
      <c r="H410" s="22" t="n"/>
      <c r="I410" s="19" t="n"/>
      <c r="J410" s="21" t="n"/>
      <c r="K410" s="19" t="n"/>
      <c r="L410" s="19" t="n"/>
      <c r="M410" s="21" t="n"/>
      <c r="N410" s="22" t="n"/>
      <c r="O410" s="24">
        <f>IF(A410&lt;&gt;"عهدة","",SUMIFS($G$8:$G$5007,$B$8:$B$5007,B410,$A$8:$A$5007,"مصروف",$I$8:$I$5007,"&lt;&gt;مرفوض"))</f>
        <v/>
      </c>
      <c r="P410" s="25">
        <f>IF(A410&lt;&gt;"عهدة","",N(F410)-O410)</f>
        <v/>
      </c>
      <c r="Q410" s="26">
        <f>IF(A410="","",IF(A410="عهدة",IF(N(F410)=0,"⚠ أدخل قيمة العهدة",IF(P410&lt;0,"⛔ عجز / زيادة مصروفات "&amp;TEXT(-P410,"#,##0"),IF(COUNTIFS($B$8:$B$5007,B410,$A$8:$A$5007,"مصروف",$I$8:$I$5007,"&lt;&gt;مرفوض",$K$8:$K$5007,"&lt;&gt;نعم")&gt;0,"⚠ "&amp;COUNTIFS($B$8:$B$5007,B410,$A$8:$A$5007,"مصروف",$I$8:$I$5007,"&lt;&gt;مرفوض",$K$8:$K$5007,"&lt;&gt;نعم")&amp;" مصروف غير مسوى",IF(L410="تمت التسوية",IF(P410=0,"✔ متوازنة وتمت التسوية","✔ تمت التسوية – متبقي "&amp;TEXT(P410,"#,##0")),IF(P410&gt;0,"متبقي "&amp;TEXT(P410,"#,##0"),"✔ متوازنة"))))),IF(R410=0,"⚠ أضف سطر عهدة أولًا",IF(OR(C410="",N(G410)=0),"⚠ أكمل التاريخ والقيمة",IF(S410="","⚠ التاريخ خارج السنة المالية",IF(H410="","⚠ اختر بند الموازنة",IF(I410="مرفوض","✖ مرفوض من المدير",IF(I410&lt;&gt;"موافق","⏳ بانتظار موافقة المدير",IF(K410&lt;&gt;"نعم","⚠ غير مسوى مع الحسابات","✔ معتمد ومسوى")))))))))</f>
        <v/>
      </c>
      <c r="R410">
        <f>N(R409)+IF(A410="عهدة",1,0)</f>
        <v/>
      </c>
      <c r="S410">
        <f>IF(C410="","",IF(AND(C410&gt;=DATE(2026,9,1),C410&lt;=DATE(2027,8,31)),(YEAR(C410)-2026)*12+MONTH(C410)-8,""))</f>
        <v/>
      </c>
      <c r="T410">
        <f>IF(AND(A410="مصروف",R410&gt;0,I410="موافق",S410&lt;&gt;"",H410&lt;&gt;""),N(G410),0)</f>
        <v/>
      </c>
    </row>
    <row r="411">
      <c r="A411" s="19" t="n"/>
      <c r="B411" s="20">
        <f>IF(A411="","",IF(R411=0,"⚠ أضف سطر عهدة أولًا","DMT-"&amp;TEXT(R411,"000")))</f>
        <v/>
      </c>
      <c r="C411" s="21" t="n"/>
      <c r="D411" s="20">
        <f>IF(C411="","",IF(S411="","خارج السنة المالية",INDEX(القوائم!$D$2:$D$13,S411)))</f>
        <v/>
      </c>
      <c r="E411" s="22" t="n"/>
      <c r="F411" s="23" t="n"/>
      <c r="G411" s="23" t="n"/>
      <c r="H411" s="22" t="n"/>
      <c r="I411" s="19" t="n"/>
      <c r="J411" s="21" t="n"/>
      <c r="K411" s="19" t="n"/>
      <c r="L411" s="19" t="n"/>
      <c r="M411" s="21" t="n"/>
      <c r="N411" s="22" t="n"/>
      <c r="O411" s="24">
        <f>IF(A411&lt;&gt;"عهدة","",SUMIFS($G$8:$G$5007,$B$8:$B$5007,B411,$A$8:$A$5007,"مصروف",$I$8:$I$5007,"&lt;&gt;مرفوض"))</f>
        <v/>
      </c>
      <c r="P411" s="25">
        <f>IF(A411&lt;&gt;"عهدة","",N(F411)-O411)</f>
        <v/>
      </c>
      <c r="Q411" s="26">
        <f>IF(A411="","",IF(A411="عهدة",IF(N(F411)=0,"⚠ أدخل قيمة العهدة",IF(P411&lt;0,"⛔ عجز / زيادة مصروفات "&amp;TEXT(-P411,"#,##0"),IF(COUNTIFS($B$8:$B$5007,B411,$A$8:$A$5007,"مصروف",$I$8:$I$5007,"&lt;&gt;مرفوض",$K$8:$K$5007,"&lt;&gt;نعم")&gt;0,"⚠ "&amp;COUNTIFS($B$8:$B$5007,B411,$A$8:$A$5007,"مصروف",$I$8:$I$5007,"&lt;&gt;مرفوض",$K$8:$K$5007,"&lt;&gt;نعم")&amp;" مصروف غير مسوى",IF(L411="تمت التسوية",IF(P411=0,"✔ متوازنة وتمت التسوية","✔ تمت التسوية – متبقي "&amp;TEXT(P411,"#,##0")),IF(P411&gt;0,"متبقي "&amp;TEXT(P411,"#,##0"),"✔ متوازنة"))))),IF(R411=0,"⚠ أضف سطر عهدة أولًا",IF(OR(C411="",N(G411)=0),"⚠ أكمل التاريخ والقيمة",IF(S411="","⚠ التاريخ خارج السنة المالية",IF(H411="","⚠ اختر بند الموازنة",IF(I411="مرفوض","✖ مرفوض من المدير",IF(I411&lt;&gt;"موافق","⏳ بانتظار موافقة المدير",IF(K411&lt;&gt;"نعم","⚠ غير مسوى مع الحسابات","✔ معتمد ومسوى")))))))))</f>
        <v/>
      </c>
      <c r="R411">
        <f>N(R410)+IF(A411="عهدة",1,0)</f>
        <v/>
      </c>
      <c r="S411">
        <f>IF(C411="","",IF(AND(C411&gt;=DATE(2026,9,1),C411&lt;=DATE(2027,8,31)),(YEAR(C411)-2026)*12+MONTH(C411)-8,""))</f>
        <v/>
      </c>
      <c r="T411">
        <f>IF(AND(A411="مصروف",R411&gt;0,I411="موافق",S411&lt;&gt;"",H411&lt;&gt;""),N(G411),0)</f>
        <v/>
      </c>
    </row>
    <row r="412">
      <c r="A412" s="19" t="n"/>
      <c r="B412" s="20">
        <f>IF(A412="","",IF(R412=0,"⚠ أضف سطر عهدة أولًا","DMT-"&amp;TEXT(R412,"000")))</f>
        <v/>
      </c>
      <c r="C412" s="21" t="n"/>
      <c r="D412" s="20">
        <f>IF(C412="","",IF(S412="","خارج السنة المالية",INDEX(القوائم!$D$2:$D$13,S412)))</f>
        <v/>
      </c>
      <c r="E412" s="22" t="n"/>
      <c r="F412" s="23" t="n"/>
      <c r="G412" s="23" t="n"/>
      <c r="H412" s="22" t="n"/>
      <c r="I412" s="19" t="n"/>
      <c r="J412" s="21" t="n"/>
      <c r="K412" s="19" t="n"/>
      <c r="L412" s="19" t="n"/>
      <c r="M412" s="21" t="n"/>
      <c r="N412" s="22" t="n"/>
      <c r="O412" s="24">
        <f>IF(A412&lt;&gt;"عهدة","",SUMIFS($G$8:$G$5007,$B$8:$B$5007,B412,$A$8:$A$5007,"مصروف",$I$8:$I$5007,"&lt;&gt;مرفوض"))</f>
        <v/>
      </c>
      <c r="P412" s="25">
        <f>IF(A412&lt;&gt;"عهدة","",N(F412)-O412)</f>
        <v/>
      </c>
      <c r="Q412" s="26">
        <f>IF(A412="","",IF(A412="عهدة",IF(N(F412)=0,"⚠ أدخل قيمة العهدة",IF(P412&lt;0,"⛔ عجز / زيادة مصروفات "&amp;TEXT(-P412,"#,##0"),IF(COUNTIFS($B$8:$B$5007,B412,$A$8:$A$5007,"مصروف",$I$8:$I$5007,"&lt;&gt;مرفوض",$K$8:$K$5007,"&lt;&gt;نعم")&gt;0,"⚠ "&amp;COUNTIFS($B$8:$B$5007,B412,$A$8:$A$5007,"مصروف",$I$8:$I$5007,"&lt;&gt;مرفوض",$K$8:$K$5007,"&lt;&gt;نعم")&amp;" مصروف غير مسوى",IF(L412="تمت التسوية",IF(P412=0,"✔ متوازنة وتمت التسوية","✔ تمت التسوية – متبقي "&amp;TEXT(P412,"#,##0")),IF(P412&gt;0,"متبقي "&amp;TEXT(P412,"#,##0"),"✔ متوازنة"))))),IF(R412=0,"⚠ أضف سطر عهدة أولًا",IF(OR(C412="",N(G412)=0),"⚠ أكمل التاريخ والقيمة",IF(S412="","⚠ التاريخ خارج السنة المالية",IF(H412="","⚠ اختر بند الموازنة",IF(I412="مرفوض","✖ مرفوض من المدير",IF(I412&lt;&gt;"موافق","⏳ بانتظار موافقة المدير",IF(K412&lt;&gt;"نعم","⚠ غير مسوى مع الحسابات","✔ معتمد ومسوى")))))))))</f>
        <v/>
      </c>
      <c r="R412">
        <f>N(R411)+IF(A412="عهدة",1,0)</f>
        <v/>
      </c>
      <c r="S412">
        <f>IF(C412="","",IF(AND(C412&gt;=DATE(2026,9,1),C412&lt;=DATE(2027,8,31)),(YEAR(C412)-2026)*12+MONTH(C412)-8,""))</f>
        <v/>
      </c>
      <c r="T412">
        <f>IF(AND(A412="مصروف",R412&gt;0,I412="موافق",S412&lt;&gt;"",H412&lt;&gt;""),N(G412),0)</f>
        <v/>
      </c>
    </row>
    <row r="413">
      <c r="A413" s="19" t="n"/>
      <c r="B413" s="20">
        <f>IF(A413="","",IF(R413=0,"⚠ أضف سطر عهدة أولًا","DMT-"&amp;TEXT(R413,"000")))</f>
        <v/>
      </c>
      <c r="C413" s="21" t="n"/>
      <c r="D413" s="20">
        <f>IF(C413="","",IF(S413="","خارج السنة المالية",INDEX(القوائم!$D$2:$D$13,S413)))</f>
        <v/>
      </c>
      <c r="E413" s="22" t="n"/>
      <c r="F413" s="23" t="n"/>
      <c r="G413" s="23" t="n"/>
      <c r="H413" s="22" t="n"/>
      <c r="I413" s="19" t="n"/>
      <c r="J413" s="21" t="n"/>
      <c r="K413" s="19" t="n"/>
      <c r="L413" s="19" t="n"/>
      <c r="M413" s="21" t="n"/>
      <c r="N413" s="22" t="n"/>
      <c r="O413" s="24">
        <f>IF(A413&lt;&gt;"عهدة","",SUMIFS($G$8:$G$5007,$B$8:$B$5007,B413,$A$8:$A$5007,"مصروف",$I$8:$I$5007,"&lt;&gt;مرفوض"))</f>
        <v/>
      </c>
      <c r="P413" s="25">
        <f>IF(A413&lt;&gt;"عهدة","",N(F413)-O413)</f>
        <v/>
      </c>
      <c r="Q413" s="26">
        <f>IF(A413="","",IF(A413="عهدة",IF(N(F413)=0,"⚠ أدخل قيمة العهدة",IF(P413&lt;0,"⛔ عجز / زيادة مصروفات "&amp;TEXT(-P413,"#,##0"),IF(COUNTIFS($B$8:$B$5007,B413,$A$8:$A$5007,"مصروف",$I$8:$I$5007,"&lt;&gt;مرفوض",$K$8:$K$5007,"&lt;&gt;نعم")&gt;0,"⚠ "&amp;COUNTIFS($B$8:$B$5007,B413,$A$8:$A$5007,"مصروف",$I$8:$I$5007,"&lt;&gt;مرفوض",$K$8:$K$5007,"&lt;&gt;نعم")&amp;" مصروف غير مسوى",IF(L413="تمت التسوية",IF(P413=0,"✔ متوازنة وتمت التسوية","✔ تمت التسوية – متبقي "&amp;TEXT(P413,"#,##0")),IF(P413&gt;0,"متبقي "&amp;TEXT(P413,"#,##0"),"✔ متوازنة"))))),IF(R413=0,"⚠ أضف سطر عهدة أولًا",IF(OR(C413="",N(G413)=0),"⚠ أكمل التاريخ والقيمة",IF(S413="","⚠ التاريخ خارج السنة المالية",IF(H413="","⚠ اختر بند الموازنة",IF(I413="مرفوض","✖ مرفوض من المدير",IF(I413&lt;&gt;"موافق","⏳ بانتظار موافقة المدير",IF(K413&lt;&gt;"نعم","⚠ غير مسوى مع الحسابات","✔ معتمد ومسوى")))))))))</f>
        <v/>
      </c>
      <c r="R413">
        <f>N(R412)+IF(A413="عهدة",1,0)</f>
        <v/>
      </c>
      <c r="S413">
        <f>IF(C413="","",IF(AND(C413&gt;=DATE(2026,9,1),C413&lt;=DATE(2027,8,31)),(YEAR(C413)-2026)*12+MONTH(C413)-8,""))</f>
        <v/>
      </c>
      <c r="T413">
        <f>IF(AND(A413="مصروف",R413&gt;0,I413="موافق",S413&lt;&gt;"",H413&lt;&gt;""),N(G413),0)</f>
        <v/>
      </c>
    </row>
    <row r="414">
      <c r="A414" s="19" t="n"/>
      <c r="B414" s="20">
        <f>IF(A414="","",IF(R414=0,"⚠ أضف سطر عهدة أولًا","DMT-"&amp;TEXT(R414,"000")))</f>
        <v/>
      </c>
      <c r="C414" s="21" t="n"/>
      <c r="D414" s="20">
        <f>IF(C414="","",IF(S414="","خارج السنة المالية",INDEX(القوائم!$D$2:$D$13,S414)))</f>
        <v/>
      </c>
      <c r="E414" s="22" t="n"/>
      <c r="F414" s="23" t="n"/>
      <c r="G414" s="23" t="n"/>
      <c r="H414" s="22" t="n"/>
      <c r="I414" s="19" t="n"/>
      <c r="J414" s="21" t="n"/>
      <c r="K414" s="19" t="n"/>
      <c r="L414" s="19" t="n"/>
      <c r="M414" s="21" t="n"/>
      <c r="N414" s="22" t="n"/>
      <c r="O414" s="24">
        <f>IF(A414&lt;&gt;"عهدة","",SUMIFS($G$8:$G$5007,$B$8:$B$5007,B414,$A$8:$A$5007,"مصروف",$I$8:$I$5007,"&lt;&gt;مرفوض"))</f>
        <v/>
      </c>
      <c r="P414" s="25">
        <f>IF(A414&lt;&gt;"عهدة","",N(F414)-O414)</f>
        <v/>
      </c>
      <c r="Q414" s="26">
        <f>IF(A414="","",IF(A414="عهدة",IF(N(F414)=0,"⚠ أدخل قيمة العهدة",IF(P414&lt;0,"⛔ عجز / زيادة مصروفات "&amp;TEXT(-P414,"#,##0"),IF(COUNTIFS($B$8:$B$5007,B414,$A$8:$A$5007,"مصروف",$I$8:$I$5007,"&lt;&gt;مرفوض",$K$8:$K$5007,"&lt;&gt;نعم")&gt;0,"⚠ "&amp;COUNTIFS($B$8:$B$5007,B414,$A$8:$A$5007,"مصروف",$I$8:$I$5007,"&lt;&gt;مرفوض",$K$8:$K$5007,"&lt;&gt;نعم")&amp;" مصروف غير مسوى",IF(L414="تمت التسوية",IF(P414=0,"✔ متوازنة وتمت التسوية","✔ تمت التسوية – متبقي "&amp;TEXT(P414,"#,##0")),IF(P414&gt;0,"متبقي "&amp;TEXT(P414,"#,##0"),"✔ متوازنة"))))),IF(R414=0,"⚠ أضف سطر عهدة أولًا",IF(OR(C414="",N(G414)=0),"⚠ أكمل التاريخ والقيمة",IF(S414="","⚠ التاريخ خارج السنة المالية",IF(H414="","⚠ اختر بند الموازنة",IF(I414="مرفوض","✖ مرفوض من المدير",IF(I414&lt;&gt;"موافق","⏳ بانتظار موافقة المدير",IF(K414&lt;&gt;"نعم","⚠ غير مسوى مع الحسابات","✔ معتمد ومسوى")))))))))</f>
        <v/>
      </c>
      <c r="R414">
        <f>N(R413)+IF(A414="عهدة",1,0)</f>
        <v/>
      </c>
      <c r="S414">
        <f>IF(C414="","",IF(AND(C414&gt;=DATE(2026,9,1),C414&lt;=DATE(2027,8,31)),(YEAR(C414)-2026)*12+MONTH(C414)-8,""))</f>
        <v/>
      </c>
      <c r="T414">
        <f>IF(AND(A414="مصروف",R414&gt;0,I414="موافق",S414&lt;&gt;"",H414&lt;&gt;""),N(G414),0)</f>
        <v/>
      </c>
    </row>
    <row r="415">
      <c r="A415" s="19" t="n"/>
      <c r="B415" s="20">
        <f>IF(A415="","",IF(R415=0,"⚠ أضف سطر عهدة أولًا","DMT-"&amp;TEXT(R415,"000")))</f>
        <v/>
      </c>
      <c r="C415" s="21" t="n"/>
      <c r="D415" s="20">
        <f>IF(C415="","",IF(S415="","خارج السنة المالية",INDEX(القوائم!$D$2:$D$13,S415)))</f>
        <v/>
      </c>
      <c r="E415" s="22" t="n"/>
      <c r="F415" s="23" t="n"/>
      <c r="G415" s="23" t="n"/>
      <c r="H415" s="22" t="n"/>
      <c r="I415" s="19" t="n"/>
      <c r="J415" s="21" t="n"/>
      <c r="K415" s="19" t="n"/>
      <c r="L415" s="19" t="n"/>
      <c r="M415" s="21" t="n"/>
      <c r="N415" s="22" t="n"/>
      <c r="O415" s="24">
        <f>IF(A415&lt;&gt;"عهدة","",SUMIFS($G$8:$G$5007,$B$8:$B$5007,B415,$A$8:$A$5007,"مصروف",$I$8:$I$5007,"&lt;&gt;مرفوض"))</f>
        <v/>
      </c>
      <c r="P415" s="25">
        <f>IF(A415&lt;&gt;"عهدة","",N(F415)-O415)</f>
        <v/>
      </c>
      <c r="Q415" s="26">
        <f>IF(A415="","",IF(A415="عهدة",IF(N(F415)=0,"⚠ أدخل قيمة العهدة",IF(P415&lt;0,"⛔ عجز / زيادة مصروفات "&amp;TEXT(-P415,"#,##0"),IF(COUNTIFS($B$8:$B$5007,B415,$A$8:$A$5007,"مصروف",$I$8:$I$5007,"&lt;&gt;مرفوض",$K$8:$K$5007,"&lt;&gt;نعم")&gt;0,"⚠ "&amp;COUNTIFS($B$8:$B$5007,B415,$A$8:$A$5007,"مصروف",$I$8:$I$5007,"&lt;&gt;مرفوض",$K$8:$K$5007,"&lt;&gt;نعم")&amp;" مصروف غير مسوى",IF(L415="تمت التسوية",IF(P415=0,"✔ متوازنة وتمت التسوية","✔ تمت التسوية – متبقي "&amp;TEXT(P415,"#,##0")),IF(P415&gt;0,"متبقي "&amp;TEXT(P415,"#,##0"),"✔ متوازنة"))))),IF(R415=0,"⚠ أضف سطر عهدة أولًا",IF(OR(C415="",N(G415)=0),"⚠ أكمل التاريخ والقيمة",IF(S415="","⚠ التاريخ خارج السنة المالية",IF(H415="","⚠ اختر بند الموازنة",IF(I415="مرفوض","✖ مرفوض من المدير",IF(I415&lt;&gt;"موافق","⏳ بانتظار موافقة المدير",IF(K415&lt;&gt;"نعم","⚠ غير مسوى مع الحسابات","✔ معتمد ومسوى")))))))))</f>
        <v/>
      </c>
      <c r="R415">
        <f>N(R414)+IF(A415="عهدة",1,0)</f>
        <v/>
      </c>
      <c r="S415">
        <f>IF(C415="","",IF(AND(C415&gt;=DATE(2026,9,1),C415&lt;=DATE(2027,8,31)),(YEAR(C415)-2026)*12+MONTH(C415)-8,""))</f>
        <v/>
      </c>
      <c r="T415">
        <f>IF(AND(A415="مصروف",R415&gt;0,I415="موافق",S415&lt;&gt;"",H415&lt;&gt;""),N(G415),0)</f>
        <v/>
      </c>
    </row>
    <row r="416">
      <c r="A416" s="19" t="n"/>
      <c r="B416" s="20">
        <f>IF(A416="","",IF(R416=0,"⚠ أضف سطر عهدة أولًا","DMT-"&amp;TEXT(R416,"000")))</f>
        <v/>
      </c>
      <c r="C416" s="21" t="n"/>
      <c r="D416" s="20">
        <f>IF(C416="","",IF(S416="","خارج السنة المالية",INDEX(القوائم!$D$2:$D$13,S416)))</f>
        <v/>
      </c>
      <c r="E416" s="22" t="n"/>
      <c r="F416" s="23" t="n"/>
      <c r="G416" s="23" t="n"/>
      <c r="H416" s="22" t="n"/>
      <c r="I416" s="19" t="n"/>
      <c r="J416" s="21" t="n"/>
      <c r="K416" s="19" t="n"/>
      <c r="L416" s="19" t="n"/>
      <c r="M416" s="21" t="n"/>
      <c r="N416" s="22" t="n"/>
      <c r="O416" s="24">
        <f>IF(A416&lt;&gt;"عهدة","",SUMIFS($G$8:$G$5007,$B$8:$B$5007,B416,$A$8:$A$5007,"مصروف",$I$8:$I$5007,"&lt;&gt;مرفوض"))</f>
        <v/>
      </c>
      <c r="P416" s="25">
        <f>IF(A416&lt;&gt;"عهدة","",N(F416)-O416)</f>
        <v/>
      </c>
      <c r="Q416" s="26">
        <f>IF(A416="","",IF(A416="عهدة",IF(N(F416)=0,"⚠ أدخل قيمة العهدة",IF(P416&lt;0,"⛔ عجز / زيادة مصروفات "&amp;TEXT(-P416,"#,##0"),IF(COUNTIFS($B$8:$B$5007,B416,$A$8:$A$5007,"مصروف",$I$8:$I$5007,"&lt;&gt;مرفوض",$K$8:$K$5007,"&lt;&gt;نعم")&gt;0,"⚠ "&amp;COUNTIFS($B$8:$B$5007,B416,$A$8:$A$5007,"مصروف",$I$8:$I$5007,"&lt;&gt;مرفوض",$K$8:$K$5007,"&lt;&gt;نعم")&amp;" مصروف غير مسوى",IF(L416="تمت التسوية",IF(P416=0,"✔ متوازنة وتمت التسوية","✔ تمت التسوية – متبقي "&amp;TEXT(P416,"#,##0")),IF(P416&gt;0,"متبقي "&amp;TEXT(P416,"#,##0"),"✔ متوازنة"))))),IF(R416=0,"⚠ أضف سطر عهدة أولًا",IF(OR(C416="",N(G416)=0),"⚠ أكمل التاريخ والقيمة",IF(S416="","⚠ التاريخ خارج السنة المالية",IF(H416="","⚠ اختر بند الموازنة",IF(I416="مرفوض","✖ مرفوض من المدير",IF(I416&lt;&gt;"موافق","⏳ بانتظار موافقة المدير",IF(K416&lt;&gt;"نعم","⚠ غير مسوى مع الحسابات","✔ معتمد ومسوى")))))))))</f>
        <v/>
      </c>
      <c r="R416">
        <f>N(R415)+IF(A416="عهدة",1,0)</f>
        <v/>
      </c>
      <c r="S416">
        <f>IF(C416="","",IF(AND(C416&gt;=DATE(2026,9,1),C416&lt;=DATE(2027,8,31)),(YEAR(C416)-2026)*12+MONTH(C416)-8,""))</f>
        <v/>
      </c>
      <c r="T416">
        <f>IF(AND(A416="مصروف",R416&gt;0,I416="موافق",S416&lt;&gt;"",H416&lt;&gt;""),N(G416),0)</f>
        <v/>
      </c>
    </row>
    <row r="417">
      <c r="A417" s="19" t="n"/>
      <c r="B417" s="20">
        <f>IF(A417="","",IF(R417=0,"⚠ أضف سطر عهدة أولًا","DMT-"&amp;TEXT(R417,"000")))</f>
        <v/>
      </c>
      <c r="C417" s="21" t="n"/>
      <c r="D417" s="20">
        <f>IF(C417="","",IF(S417="","خارج السنة المالية",INDEX(القوائم!$D$2:$D$13,S417)))</f>
        <v/>
      </c>
      <c r="E417" s="22" t="n"/>
      <c r="F417" s="23" t="n"/>
      <c r="G417" s="23" t="n"/>
      <c r="H417" s="22" t="n"/>
      <c r="I417" s="19" t="n"/>
      <c r="J417" s="21" t="n"/>
      <c r="K417" s="19" t="n"/>
      <c r="L417" s="19" t="n"/>
      <c r="M417" s="21" t="n"/>
      <c r="N417" s="22" t="n"/>
      <c r="O417" s="24">
        <f>IF(A417&lt;&gt;"عهدة","",SUMIFS($G$8:$G$5007,$B$8:$B$5007,B417,$A$8:$A$5007,"مصروف",$I$8:$I$5007,"&lt;&gt;مرفوض"))</f>
        <v/>
      </c>
      <c r="P417" s="25">
        <f>IF(A417&lt;&gt;"عهدة","",N(F417)-O417)</f>
        <v/>
      </c>
      <c r="Q417" s="26">
        <f>IF(A417="","",IF(A417="عهدة",IF(N(F417)=0,"⚠ أدخل قيمة العهدة",IF(P417&lt;0,"⛔ عجز / زيادة مصروفات "&amp;TEXT(-P417,"#,##0"),IF(COUNTIFS($B$8:$B$5007,B417,$A$8:$A$5007,"مصروف",$I$8:$I$5007,"&lt;&gt;مرفوض",$K$8:$K$5007,"&lt;&gt;نعم")&gt;0,"⚠ "&amp;COUNTIFS($B$8:$B$5007,B417,$A$8:$A$5007,"مصروف",$I$8:$I$5007,"&lt;&gt;مرفوض",$K$8:$K$5007,"&lt;&gt;نعم")&amp;" مصروف غير مسوى",IF(L417="تمت التسوية",IF(P417=0,"✔ متوازنة وتمت التسوية","✔ تمت التسوية – متبقي "&amp;TEXT(P417,"#,##0")),IF(P417&gt;0,"متبقي "&amp;TEXT(P417,"#,##0"),"✔ متوازنة"))))),IF(R417=0,"⚠ أضف سطر عهدة أولًا",IF(OR(C417="",N(G417)=0),"⚠ أكمل التاريخ والقيمة",IF(S417="","⚠ التاريخ خارج السنة المالية",IF(H417="","⚠ اختر بند الموازنة",IF(I417="مرفوض","✖ مرفوض من المدير",IF(I417&lt;&gt;"موافق","⏳ بانتظار موافقة المدير",IF(K417&lt;&gt;"نعم","⚠ غير مسوى مع الحسابات","✔ معتمد ومسوى")))))))))</f>
        <v/>
      </c>
      <c r="R417">
        <f>N(R416)+IF(A417="عهدة",1,0)</f>
        <v/>
      </c>
      <c r="S417">
        <f>IF(C417="","",IF(AND(C417&gt;=DATE(2026,9,1),C417&lt;=DATE(2027,8,31)),(YEAR(C417)-2026)*12+MONTH(C417)-8,""))</f>
        <v/>
      </c>
      <c r="T417">
        <f>IF(AND(A417="مصروف",R417&gt;0,I417="موافق",S417&lt;&gt;"",H417&lt;&gt;""),N(G417),0)</f>
        <v/>
      </c>
    </row>
    <row r="418">
      <c r="A418" s="19" t="n"/>
      <c r="B418" s="20">
        <f>IF(A418="","",IF(R418=0,"⚠ أضف سطر عهدة أولًا","DMT-"&amp;TEXT(R418,"000")))</f>
        <v/>
      </c>
      <c r="C418" s="21" t="n"/>
      <c r="D418" s="20">
        <f>IF(C418="","",IF(S418="","خارج السنة المالية",INDEX(القوائم!$D$2:$D$13,S418)))</f>
        <v/>
      </c>
      <c r="E418" s="22" t="n"/>
      <c r="F418" s="23" t="n"/>
      <c r="G418" s="23" t="n"/>
      <c r="H418" s="22" t="n"/>
      <c r="I418" s="19" t="n"/>
      <c r="J418" s="21" t="n"/>
      <c r="K418" s="19" t="n"/>
      <c r="L418" s="19" t="n"/>
      <c r="M418" s="21" t="n"/>
      <c r="N418" s="22" t="n"/>
      <c r="O418" s="24">
        <f>IF(A418&lt;&gt;"عهدة","",SUMIFS($G$8:$G$5007,$B$8:$B$5007,B418,$A$8:$A$5007,"مصروف",$I$8:$I$5007,"&lt;&gt;مرفوض"))</f>
        <v/>
      </c>
      <c r="P418" s="25">
        <f>IF(A418&lt;&gt;"عهدة","",N(F418)-O418)</f>
        <v/>
      </c>
      <c r="Q418" s="26">
        <f>IF(A418="","",IF(A418="عهدة",IF(N(F418)=0,"⚠ أدخل قيمة العهدة",IF(P418&lt;0,"⛔ عجز / زيادة مصروفات "&amp;TEXT(-P418,"#,##0"),IF(COUNTIFS($B$8:$B$5007,B418,$A$8:$A$5007,"مصروف",$I$8:$I$5007,"&lt;&gt;مرفوض",$K$8:$K$5007,"&lt;&gt;نعم")&gt;0,"⚠ "&amp;COUNTIFS($B$8:$B$5007,B418,$A$8:$A$5007,"مصروف",$I$8:$I$5007,"&lt;&gt;مرفوض",$K$8:$K$5007,"&lt;&gt;نعم")&amp;" مصروف غير مسوى",IF(L418="تمت التسوية",IF(P418=0,"✔ متوازنة وتمت التسوية","✔ تمت التسوية – متبقي "&amp;TEXT(P418,"#,##0")),IF(P418&gt;0,"متبقي "&amp;TEXT(P418,"#,##0"),"✔ متوازنة"))))),IF(R418=0,"⚠ أضف سطر عهدة أولًا",IF(OR(C418="",N(G418)=0),"⚠ أكمل التاريخ والقيمة",IF(S418="","⚠ التاريخ خارج السنة المالية",IF(H418="","⚠ اختر بند الموازنة",IF(I418="مرفوض","✖ مرفوض من المدير",IF(I418&lt;&gt;"موافق","⏳ بانتظار موافقة المدير",IF(K418&lt;&gt;"نعم","⚠ غير مسوى مع الحسابات","✔ معتمد ومسوى")))))))))</f>
        <v/>
      </c>
      <c r="R418">
        <f>N(R417)+IF(A418="عهدة",1,0)</f>
        <v/>
      </c>
      <c r="S418">
        <f>IF(C418="","",IF(AND(C418&gt;=DATE(2026,9,1),C418&lt;=DATE(2027,8,31)),(YEAR(C418)-2026)*12+MONTH(C418)-8,""))</f>
        <v/>
      </c>
      <c r="T418">
        <f>IF(AND(A418="مصروف",R418&gt;0,I418="موافق",S418&lt;&gt;"",H418&lt;&gt;""),N(G418),0)</f>
        <v/>
      </c>
    </row>
    <row r="419">
      <c r="A419" s="19" t="n"/>
      <c r="B419" s="20">
        <f>IF(A419="","",IF(R419=0,"⚠ أضف سطر عهدة أولًا","DMT-"&amp;TEXT(R419,"000")))</f>
        <v/>
      </c>
      <c r="C419" s="21" t="n"/>
      <c r="D419" s="20">
        <f>IF(C419="","",IF(S419="","خارج السنة المالية",INDEX(القوائم!$D$2:$D$13,S419)))</f>
        <v/>
      </c>
      <c r="E419" s="22" t="n"/>
      <c r="F419" s="23" t="n"/>
      <c r="G419" s="23" t="n"/>
      <c r="H419" s="22" t="n"/>
      <c r="I419" s="19" t="n"/>
      <c r="J419" s="21" t="n"/>
      <c r="K419" s="19" t="n"/>
      <c r="L419" s="19" t="n"/>
      <c r="M419" s="21" t="n"/>
      <c r="N419" s="22" t="n"/>
      <c r="O419" s="24">
        <f>IF(A419&lt;&gt;"عهدة","",SUMIFS($G$8:$G$5007,$B$8:$B$5007,B419,$A$8:$A$5007,"مصروف",$I$8:$I$5007,"&lt;&gt;مرفوض"))</f>
        <v/>
      </c>
      <c r="P419" s="25">
        <f>IF(A419&lt;&gt;"عهدة","",N(F419)-O419)</f>
        <v/>
      </c>
      <c r="Q419" s="26">
        <f>IF(A419="","",IF(A419="عهدة",IF(N(F419)=0,"⚠ أدخل قيمة العهدة",IF(P419&lt;0,"⛔ عجز / زيادة مصروفات "&amp;TEXT(-P419,"#,##0"),IF(COUNTIFS($B$8:$B$5007,B419,$A$8:$A$5007,"مصروف",$I$8:$I$5007,"&lt;&gt;مرفوض",$K$8:$K$5007,"&lt;&gt;نعم")&gt;0,"⚠ "&amp;COUNTIFS($B$8:$B$5007,B419,$A$8:$A$5007,"مصروف",$I$8:$I$5007,"&lt;&gt;مرفوض",$K$8:$K$5007,"&lt;&gt;نعم")&amp;" مصروف غير مسوى",IF(L419="تمت التسوية",IF(P419=0,"✔ متوازنة وتمت التسوية","✔ تمت التسوية – متبقي "&amp;TEXT(P419,"#,##0")),IF(P419&gt;0,"متبقي "&amp;TEXT(P419,"#,##0"),"✔ متوازنة"))))),IF(R419=0,"⚠ أضف سطر عهدة أولًا",IF(OR(C419="",N(G419)=0),"⚠ أكمل التاريخ والقيمة",IF(S419="","⚠ التاريخ خارج السنة المالية",IF(H419="","⚠ اختر بند الموازنة",IF(I419="مرفوض","✖ مرفوض من المدير",IF(I419&lt;&gt;"موافق","⏳ بانتظار موافقة المدير",IF(K419&lt;&gt;"نعم","⚠ غير مسوى مع الحسابات","✔ معتمد ومسوى")))))))))</f>
        <v/>
      </c>
      <c r="R419">
        <f>N(R418)+IF(A419="عهدة",1,0)</f>
        <v/>
      </c>
      <c r="S419">
        <f>IF(C419="","",IF(AND(C419&gt;=DATE(2026,9,1),C419&lt;=DATE(2027,8,31)),(YEAR(C419)-2026)*12+MONTH(C419)-8,""))</f>
        <v/>
      </c>
      <c r="T419">
        <f>IF(AND(A419="مصروف",R419&gt;0,I419="موافق",S419&lt;&gt;"",H419&lt;&gt;""),N(G419),0)</f>
        <v/>
      </c>
    </row>
    <row r="420">
      <c r="A420" s="19" t="n"/>
      <c r="B420" s="20">
        <f>IF(A420="","",IF(R420=0,"⚠ أضف سطر عهدة أولًا","DMT-"&amp;TEXT(R420,"000")))</f>
        <v/>
      </c>
      <c r="C420" s="21" t="n"/>
      <c r="D420" s="20">
        <f>IF(C420="","",IF(S420="","خارج السنة المالية",INDEX(القوائم!$D$2:$D$13,S420)))</f>
        <v/>
      </c>
      <c r="E420" s="22" t="n"/>
      <c r="F420" s="23" t="n"/>
      <c r="G420" s="23" t="n"/>
      <c r="H420" s="22" t="n"/>
      <c r="I420" s="19" t="n"/>
      <c r="J420" s="21" t="n"/>
      <c r="K420" s="19" t="n"/>
      <c r="L420" s="19" t="n"/>
      <c r="M420" s="21" t="n"/>
      <c r="N420" s="22" t="n"/>
      <c r="O420" s="24">
        <f>IF(A420&lt;&gt;"عهدة","",SUMIFS($G$8:$G$5007,$B$8:$B$5007,B420,$A$8:$A$5007,"مصروف",$I$8:$I$5007,"&lt;&gt;مرفوض"))</f>
        <v/>
      </c>
      <c r="P420" s="25">
        <f>IF(A420&lt;&gt;"عهدة","",N(F420)-O420)</f>
        <v/>
      </c>
      <c r="Q420" s="26">
        <f>IF(A420="","",IF(A420="عهدة",IF(N(F420)=0,"⚠ أدخل قيمة العهدة",IF(P420&lt;0,"⛔ عجز / زيادة مصروفات "&amp;TEXT(-P420,"#,##0"),IF(COUNTIFS($B$8:$B$5007,B420,$A$8:$A$5007,"مصروف",$I$8:$I$5007,"&lt;&gt;مرفوض",$K$8:$K$5007,"&lt;&gt;نعم")&gt;0,"⚠ "&amp;COUNTIFS($B$8:$B$5007,B420,$A$8:$A$5007,"مصروف",$I$8:$I$5007,"&lt;&gt;مرفوض",$K$8:$K$5007,"&lt;&gt;نعم")&amp;" مصروف غير مسوى",IF(L420="تمت التسوية",IF(P420=0,"✔ متوازنة وتمت التسوية","✔ تمت التسوية – متبقي "&amp;TEXT(P420,"#,##0")),IF(P420&gt;0,"متبقي "&amp;TEXT(P420,"#,##0"),"✔ متوازنة"))))),IF(R420=0,"⚠ أضف سطر عهدة أولًا",IF(OR(C420="",N(G420)=0),"⚠ أكمل التاريخ والقيمة",IF(S420="","⚠ التاريخ خارج السنة المالية",IF(H420="","⚠ اختر بند الموازنة",IF(I420="مرفوض","✖ مرفوض من المدير",IF(I420&lt;&gt;"موافق","⏳ بانتظار موافقة المدير",IF(K420&lt;&gt;"نعم","⚠ غير مسوى مع الحسابات","✔ معتمد ومسوى")))))))))</f>
        <v/>
      </c>
      <c r="R420">
        <f>N(R419)+IF(A420="عهدة",1,0)</f>
        <v/>
      </c>
      <c r="S420">
        <f>IF(C420="","",IF(AND(C420&gt;=DATE(2026,9,1),C420&lt;=DATE(2027,8,31)),(YEAR(C420)-2026)*12+MONTH(C420)-8,""))</f>
        <v/>
      </c>
      <c r="T420">
        <f>IF(AND(A420="مصروف",R420&gt;0,I420="موافق",S420&lt;&gt;"",H420&lt;&gt;""),N(G420),0)</f>
        <v/>
      </c>
    </row>
    <row r="421">
      <c r="A421" s="19" t="n"/>
      <c r="B421" s="20">
        <f>IF(A421="","",IF(R421=0,"⚠ أضف سطر عهدة أولًا","DMT-"&amp;TEXT(R421,"000")))</f>
        <v/>
      </c>
      <c r="C421" s="21" t="n"/>
      <c r="D421" s="20">
        <f>IF(C421="","",IF(S421="","خارج السنة المالية",INDEX(القوائم!$D$2:$D$13,S421)))</f>
        <v/>
      </c>
      <c r="E421" s="22" t="n"/>
      <c r="F421" s="23" t="n"/>
      <c r="G421" s="23" t="n"/>
      <c r="H421" s="22" t="n"/>
      <c r="I421" s="19" t="n"/>
      <c r="J421" s="21" t="n"/>
      <c r="K421" s="19" t="n"/>
      <c r="L421" s="19" t="n"/>
      <c r="M421" s="21" t="n"/>
      <c r="N421" s="22" t="n"/>
      <c r="O421" s="24">
        <f>IF(A421&lt;&gt;"عهدة","",SUMIFS($G$8:$G$5007,$B$8:$B$5007,B421,$A$8:$A$5007,"مصروف",$I$8:$I$5007,"&lt;&gt;مرفوض"))</f>
        <v/>
      </c>
      <c r="P421" s="25">
        <f>IF(A421&lt;&gt;"عهدة","",N(F421)-O421)</f>
        <v/>
      </c>
      <c r="Q421" s="26">
        <f>IF(A421="","",IF(A421="عهدة",IF(N(F421)=0,"⚠ أدخل قيمة العهدة",IF(P421&lt;0,"⛔ عجز / زيادة مصروفات "&amp;TEXT(-P421,"#,##0"),IF(COUNTIFS($B$8:$B$5007,B421,$A$8:$A$5007,"مصروف",$I$8:$I$5007,"&lt;&gt;مرفوض",$K$8:$K$5007,"&lt;&gt;نعم")&gt;0,"⚠ "&amp;COUNTIFS($B$8:$B$5007,B421,$A$8:$A$5007,"مصروف",$I$8:$I$5007,"&lt;&gt;مرفوض",$K$8:$K$5007,"&lt;&gt;نعم")&amp;" مصروف غير مسوى",IF(L421="تمت التسوية",IF(P421=0,"✔ متوازنة وتمت التسوية","✔ تمت التسوية – متبقي "&amp;TEXT(P421,"#,##0")),IF(P421&gt;0,"متبقي "&amp;TEXT(P421,"#,##0"),"✔ متوازنة"))))),IF(R421=0,"⚠ أضف سطر عهدة أولًا",IF(OR(C421="",N(G421)=0),"⚠ أكمل التاريخ والقيمة",IF(S421="","⚠ التاريخ خارج السنة المالية",IF(H421="","⚠ اختر بند الموازنة",IF(I421="مرفوض","✖ مرفوض من المدير",IF(I421&lt;&gt;"موافق","⏳ بانتظار موافقة المدير",IF(K421&lt;&gt;"نعم","⚠ غير مسوى مع الحسابات","✔ معتمد ومسوى")))))))))</f>
        <v/>
      </c>
      <c r="R421">
        <f>N(R420)+IF(A421="عهدة",1,0)</f>
        <v/>
      </c>
      <c r="S421">
        <f>IF(C421="","",IF(AND(C421&gt;=DATE(2026,9,1),C421&lt;=DATE(2027,8,31)),(YEAR(C421)-2026)*12+MONTH(C421)-8,""))</f>
        <v/>
      </c>
      <c r="T421">
        <f>IF(AND(A421="مصروف",R421&gt;0,I421="موافق",S421&lt;&gt;"",H421&lt;&gt;""),N(G421),0)</f>
        <v/>
      </c>
    </row>
    <row r="422">
      <c r="A422" s="19" t="n"/>
      <c r="B422" s="20">
        <f>IF(A422="","",IF(R422=0,"⚠ أضف سطر عهدة أولًا","DMT-"&amp;TEXT(R422,"000")))</f>
        <v/>
      </c>
      <c r="C422" s="21" t="n"/>
      <c r="D422" s="20">
        <f>IF(C422="","",IF(S422="","خارج السنة المالية",INDEX(القوائم!$D$2:$D$13,S422)))</f>
        <v/>
      </c>
      <c r="E422" s="22" t="n"/>
      <c r="F422" s="23" t="n"/>
      <c r="G422" s="23" t="n"/>
      <c r="H422" s="22" t="n"/>
      <c r="I422" s="19" t="n"/>
      <c r="J422" s="21" t="n"/>
      <c r="K422" s="19" t="n"/>
      <c r="L422" s="19" t="n"/>
      <c r="M422" s="21" t="n"/>
      <c r="N422" s="22" t="n"/>
      <c r="O422" s="24">
        <f>IF(A422&lt;&gt;"عهدة","",SUMIFS($G$8:$G$5007,$B$8:$B$5007,B422,$A$8:$A$5007,"مصروف",$I$8:$I$5007,"&lt;&gt;مرفوض"))</f>
        <v/>
      </c>
      <c r="P422" s="25">
        <f>IF(A422&lt;&gt;"عهدة","",N(F422)-O422)</f>
        <v/>
      </c>
      <c r="Q422" s="26">
        <f>IF(A422="","",IF(A422="عهدة",IF(N(F422)=0,"⚠ أدخل قيمة العهدة",IF(P422&lt;0,"⛔ عجز / زيادة مصروفات "&amp;TEXT(-P422,"#,##0"),IF(COUNTIFS($B$8:$B$5007,B422,$A$8:$A$5007,"مصروف",$I$8:$I$5007,"&lt;&gt;مرفوض",$K$8:$K$5007,"&lt;&gt;نعم")&gt;0,"⚠ "&amp;COUNTIFS($B$8:$B$5007,B422,$A$8:$A$5007,"مصروف",$I$8:$I$5007,"&lt;&gt;مرفوض",$K$8:$K$5007,"&lt;&gt;نعم")&amp;" مصروف غير مسوى",IF(L422="تمت التسوية",IF(P422=0,"✔ متوازنة وتمت التسوية","✔ تمت التسوية – متبقي "&amp;TEXT(P422,"#,##0")),IF(P422&gt;0,"متبقي "&amp;TEXT(P422,"#,##0"),"✔ متوازنة"))))),IF(R422=0,"⚠ أضف سطر عهدة أولًا",IF(OR(C422="",N(G422)=0),"⚠ أكمل التاريخ والقيمة",IF(S422="","⚠ التاريخ خارج السنة المالية",IF(H422="","⚠ اختر بند الموازنة",IF(I422="مرفوض","✖ مرفوض من المدير",IF(I422&lt;&gt;"موافق","⏳ بانتظار موافقة المدير",IF(K422&lt;&gt;"نعم","⚠ غير مسوى مع الحسابات","✔ معتمد ومسوى")))))))))</f>
        <v/>
      </c>
      <c r="R422">
        <f>N(R421)+IF(A422="عهدة",1,0)</f>
        <v/>
      </c>
      <c r="S422">
        <f>IF(C422="","",IF(AND(C422&gt;=DATE(2026,9,1),C422&lt;=DATE(2027,8,31)),(YEAR(C422)-2026)*12+MONTH(C422)-8,""))</f>
        <v/>
      </c>
      <c r="T422">
        <f>IF(AND(A422="مصروف",R422&gt;0,I422="موافق",S422&lt;&gt;"",H422&lt;&gt;""),N(G422),0)</f>
        <v/>
      </c>
    </row>
    <row r="423">
      <c r="A423" s="19" t="n"/>
      <c r="B423" s="20">
        <f>IF(A423="","",IF(R423=0,"⚠ أضف سطر عهدة أولًا","DMT-"&amp;TEXT(R423,"000")))</f>
        <v/>
      </c>
      <c r="C423" s="21" t="n"/>
      <c r="D423" s="20">
        <f>IF(C423="","",IF(S423="","خارج السنة المالية",INDEX(القوائم!$D$2:$D$13,S423)))</f>
        <v/>
      </c>
      <c r="E423" s="22" t="n"/>
      <c r="F423" s="23" t="n"/>
      <c r="G423" s="23" t="n"/>
      <c r="H423" s="22" t="n"/>
      <c r="I423" s="19" t="n"/>
      <c r="J423" s="21" t="n"/>
      <c r="K423" s="19" t="n"/>
      <c r="L423" s="19" t="n"/>
      <c r="M423" s="21" t="n"/>
      <c r="N423" s="22" t="n"/>
      <c r="O423" s="24">
        <f>IF(A423&lt;&gt;"عهدة","",SUMIFS($G$8:$G$5007,$B$8:$B$5007,B423,$A$8:$A$5007,"مصروف",$I$8:$I$5007,"&lt;&gt;مرفوض"))</f>
        <v/>
      </c>
      <c r="P423" s="25">
        <f>IF(A423&lt;&gt;"عهدة","",N(F423)-O423)</f>
        <v/>
      </c>
      <c r="Q423" s="26">
        <f>IF(A423="","",IF(A423="عهدة",IF(N(F423)=0,"⚠ أدخل قيمة العهدة",IF(P423&lt;0,"⛔ عجز / زيادة مصروفات "&amp;TEXT(-P423,"#,##0"),IF(COUNTIFS($B$8:$B$5007,B423,$A$8:$A$5007,"مصروف",$I$8:$I$5007,"&lt;&gt;مرفوض",$K$8:$K$5007,"&lt;&gt;نعم")&gt;0,"⚠ "&amp;COUNTIFS($B$8:$B$5007,B423,$A$8:$A$5007,"مصروف",$I$8:$I$5007,"&lt;&gt;مرفوض",$K$8:$K$5007,"&lt;&gt;نعم")&amp;" مصروف غير مسوى",IF(L423="تمت التسوية",IF(P423=0,"✔ متوازنة وتمت التسوية","✔ تمت التسوية – متبقي "&amp;TEXT(P423,"#,##0")),IF(P423&gt;0,"متبقي "&amp;TEXT(P423,"#,##0"),"✔ متوازنة"))))),IF(R423=0,"⚠ أضف سطر عهدة أولًا",IF(OR(C423="",N(G423)=0),"⚠ أكمل التاريخ والقيمة",IF(S423="","⚠ التاريخ خارج السنة المالية",IF(H423="","⚠ اختر بند الموازنة",IF(I423="مرفوض","✖ مرفوض من المدير",IF(I423&lt;&gt;"موافق","⏳ بانتظار موافقة المدير",IF(K423&lt;&gt;"نعم","⚠ غير مسوى مع الحسابات","✔ معتمد ومسوى")))))))))</f>
        <v/>
      </c>
      <c r="R423">
        <f>N(R422)+IF(A423="عهدة",1,0)</f>
        <v/>
      </c>
      <c r="S423">
        <f>IF(C423="","",IF(AND(C423&gt;=DATE(2026,9,1),C423&lt;=DATE(2027,8,31)),(YEAR(C423)-2026)*12+MONTH(C423)-8,""))</f>
        <v/>
      </c>
      <c r="T423">
        <f>IF(AND(A423="مصروف",R423&gt;0,I423="موافق",S423&lt;&gt;"",H423&lt;&gt;""),N(G423),0)</f>
        <v/>
      </c>
    </row>
    <row r="424">
      <c r="A424" s="19" t="n"/>
      <c r="B424" s="20">
        <f>IF(A424="","",IF(R424=0,"⚠ أضف سطر عهدة أولًا","DMT-"&amp;TEXT(R424,"000")))</f>
        <v/>
      </c>
      <c r="C424" s="21" t="n"/>
      <c r="D424" s="20">
        <f>IF(C424="","",IF(S424="","خارج السنة المالية",INDEX(القوائم!$D$2:$D$13,S424)))</f>
        <v/>
      </c>
      <c r="E424" s="22" t="n"/>
      <c r="F424" s="23" t="n"/>
      <c r="G424" s="23" t="n"/>
      <c r="H424" s="22" t="n"/>
      <c r="I424" s="19" t="n"/>
      <c r="J424" s="21" t="n"/>
      <c r="K424" s="19" t="n"/>
      <c r="L424" s="19" t="n"/>
      <c r="M424" s="21" t="n"/>
      <c r="N424" s="22" t="n"/>
      <c r="O424" s="24">
        <f>IF(A424&lt;&gt;"عهدة","",SUMIFS($G$8:$G$5007,$B$8:$B$5007,B424,$A$8:$A$5007,"مصروف",$I$8:$I$5007,"&lt;&gt;مرفوض"))</f>
        <v/>
      </c>
      <c r="P424" s="25">
        <f>IF(A424&lt;&gt;"عهدة","",N(F424)-O424)</f>
        <v/>
      </c>
      <c r="Q424" s="26">
        <f>IF(A424="","",IF(A424="عهدة",IF(N(F424)=0,"⚠ أدخل قيمة العهدة",IF(P424&lt;0,"⛔ عجز / زيادة مصروفات "&amp;TEXT(-P424,"#,##0"),IF(COUNTIFS($B$8:$B$5007,B424,$A$8:$A$5007,"مصروف",$I$8:$I$5007,"&lt;&gt;مرفوض",$K$8:$K$5007,"&lt;&gt;نعم")&gt;0,"⚠ "&amp;COUNTIFS($B$8:$B$5007,B424,$A$8:$A$5007,"مصروف",$I$8:$I$5007,"&lt;&gt;مرفوض",$K$8:$K$5007,"&lt;&gt;نعم")&amp;" مصروف غير مسوى",IF(L424="تمت التسوية",IF(P424=0,"✔ متوازنة وتمت التسوية","✔ تمت التسوية – متبقي "&amp;TEXT(P424,"#,##0")),IF(P424&gt;0,"متبقي "&amp;TEXT(P424,"#,##0"),"✔ متوازنة"))))),IF(R424=0,"⚠ أضف سطر عهدة أولًا",IF(OR(C424="",N(G424)=0),"⚠ أكمل التاريخ والقيمة",IF(S424="","⚠ التاريخ خارج السنة المالية",IF(H424="","⚠ اختر بند الموازنة",IF(I424="مرفوض","✖ مرفوض من المدير",IF(I424&lt;&gt;"موافق","⏳ بانتظار موافقة المدير",IF(K424&lt;&gt;"نعم","⚠ غير مسوى مع الحسابات","✔ معتمد ومسوى")))))))))</f>
        <v/>
      </c>
      <c r="R424">
        <f>N(R423)+IF(A424="عهدة",1,0)</f>
        <v/>
      </c>
      <c r="S424">
        <f>IF(C424="","",IF(AND(C424&gt;=DATE(2026,9,1),C424&lt;=DATE(2027,8,31)),(YEAR(C424)-2026)*12+MONTH(C424)-8,""))</f>
        <v/>
      </c>
      <c r="T424">
        <f>IF(AND(A424="مصروف",R424&gt;0,I424="موافق",S424&lt;&gt;"",H424&lt;&gt;""),N(G424),0)</f>
        <v/>
      </c>
    </row>
    <row r="425">
      <c r="A425" s="19" t="n"/>
      <c r="B425" s="20">
        <f>IF(A425="","",IF(R425=0,"⚠ أضف سطر عهدة أولًا","DMT-"&amp;TEXT(R425,"000")))</f>
        <v/>
      </c>
      <c r="C425" s="21" t="n"/>
      <c r="D425" s="20">
        <f>IF(C425="","",IF(S425="","خارج السنة المالية",INDEX(القوائم!$D$2:$D$13,S425)))</f>
        <v/>
      </c>
      <c r="E425" s="22" t="n"/>
      <c r="F425" s="23" t="n"/>
      <c r="G425" s="23" t="n"/>
      <c r="H425" s="22" t="n"/>
      <c r="I425" s="19" t="n"/>
      <c r="J425" s="21" t="n"/>
      <c r="K425" s="19" t="n"/>
      <c r="L425" s="19" t="n"/>
      <c r="M425" s="21" t="n"/>
      <c r="N425" s="22" t="n"/>
      <c r="O425" s="24">
        <f>IF(A425&lt;&gt;"عهدة","",SUMIFS($G$8:$G$5007,$B$8:$B$5007,B425,$A$8:$A$5007,"مصروف",$I$8:$I$5007,"&lt;&gt;مرفوض"))</f>
        <v/>
      </c>
      <c r="P425" s="25">
        <f>IF(A425&lt;&gt;"عهدة","",N(F425)-O425)</f>
        <v/>
      </c>
      <c r="Q425" s="26">
        <f>IF(A425="","",IF(A425="عهدة",IF(N(F425)=0,"⚠ أدخل قيمة العهدة",IF(P425&lt;0,"⛔ عجز / زيادة مصروفات "&amp;TEXT(-P425,"#,##0"),IF(COUNTIFS($B$8:$B$5007,B425,$A$8:$A$5007,"مصروف",$I$8:$I$5007,"&lt;&gt;مرفوض",$K$8:$K$5007,"&lt;&gt;نعم")&gt;0,"⚠ "&amp;COUNTIFS($B$8:$B$5007,B425,$A$8:$A$5007,"مصروف",$I$8:$I$5007,"&lt;&gt;مرفوض",$K$8:$K$5007,"&lt;&gt;نعم")&amp;" مصروف غير مسوى",IF(L425="تمت التسوية",IF(P425=0,"✔ متوازنة وتمت التسوية","✔ تمت التسوية – متبقي "&amp;TEXT(P425,"#,##0")),IF(P425&gt;0,"متبقي "&amp;TEXT(P425,"#,##0"),"✔ متوازنة"))))),IF(R425=0,"⚠ أضف سطر عهدة أولًا",IF(OR(C425="",N(G425)=0),"⚠ أكمل التاريخ والقيمة",IF(S425="","⚠ التاريخ خارج السنة المالية",IF(H425="","⚠ اختر بند الموازنة",IF(I425="مرفوض","✖ مرفوض من المدير",IF(I425&lt;&gt;"موافق","⏳ بانتظار موافقة المدير",IF(K425&lt;&gt;"نعم","⚠ غير مسوى مع الحسابات","✔ معتمد ومسوى")))))))))</f>
        <v/>
      </c>
      <c r="R425">
        <f>N(R424)+IF(A425="عهدة",1,0)</f>
        <v/>
      </c>
      <c r="S425">
        <f>IF(C425="","",IF(AND(C425&gt;=DATE(2026,9,1),C425&lt;=DATE(2027,8,31)),(YEAR(C425)-2026)*12+MONTH(C425)-8,""))</f>
        <v/>
      </c>
      <c r="T425">
        <f>IF(AND(A425="مصروف",R425&gt;0,I425="موافق",S425&lt;&gt;"",H425&lt;&gt;""),N(G425),0)</f>
        <v/>
      </c>
    </row>
    <row r="426">
      <c r="A426" s="19" t="n"/>
      <c r="B426" s="20">
        <f>IF(A426="","",IF(R426=0,"⚠ أضف سطر عهدة أولًا","DMT-"&amp;TEXT(R426,"000")))</f>
        <v/>
      </c>
      <c r="C426" s="21" t="n"/>
      <c r="D426" s="20">
        <f>IF(C426="","",IF(S426="","خارج السنة المالية",INDEX(القوائم!$D$2:$D$13,S426)))</f>
        <v/>
      </c>
      <c r="E426" s="22" t="n"/>
      <c r="F426" s="23" t="n"/>
      <c r="G426" s="23" t="n"/>
      <c r="H426" s="22" t="n"/>
      <c r="I426" s="19" t="n"/>
      <c r="J426" s="21" t="n"/>
      <c r="K426" s="19" t="n"/>
      <c r="L426" s="19" t="n"/>
      <c r="M426" s="21" t="n"/>
      <c r="N426" s="22" t="n"/>
      <c r="O426" s="24">
        <f>IF(A426&lt;&gt;"عهدة","",SUMIFS($G$8:$G$5007,$B$8:$B$5007,B426,$A$8:$A$5007,"مصروف",$I$8:$I$5007,"&lt;&gt;مرفوض"))</f>
        <v/>
      </c>
      <c r="P426" s="25">
        <f>IF(A426&lt;&gt;"عهدة","",N(F426)-O426)</f>
        <v/>
      </c>
      <c r="Q426" s="26">
        <f>IF(A426="","",IF(A426="عهدة",IF(N(F426)=0,"⚠ أدخل قيمة العهدة",IF(P426&lt;0,"⛔ عجز / زيادة مصروفات "&amp;TEXT(-P426,"#,##0"),IF(COUNTIFS($B$8:$B$5007,B426,$A$8:$A$5007,"مصروف",$I$8:$I$5007,"&lt;&gt;مرفوض",$K$8:$K$5007,"&lt;&gt;نعم")&gt;0,"⚠ "&amp;COUNTIFS($B$8:$B$5007,B426,$A$8:$A$5007,"مصروف",$I$8:$I$5007,"&lt;&gt;مرفوض",$K$8:$K$5007,"&lt;&gt;نعم")&amp;" مصروف غير مسوى",IF(L426="تمت التسوية",IF(P426=0,"✔ متوازنة وتمت التسوية","✔ تمت التسوية – متبقي "&amp;TEXT(P426,"#,##0")),IF(P426&gt;0,"متبقي "&amp;TEXT(P426,"#,##0"),"✔ متوازنة"))))),IF(R426=0,"⚠ أضف سطر عهدة أولًا",IF(OR(C426="",N(G426)=0),"⚠ أكمل التاريخ والقيمة",IF(S426="","⚠ التاريخ خارج السنة المالية",IF(H426="","⚠ اختر بند الموازنة",IF(I426="مرفوض","✖ مرفوض من المدير",IF(I426&lt;&gt;"موافق","⏳ بانتظار موافقة المدير",IF(K426&lt;&gt;"نعم","⚠ غير مسوى مع الحسابات","✔ معتمد ومسوى")))))))))</f>
        <v/>
      </c>
      <c r="R426">
        <f>N(R425)+IF(A426="عهدة",1,0)</f>
        <v/>
      </c>
      <c r="S426">
        <f>IF(C426="","",IF(AND(C426&gt;=DATE(2026,9,1),C426&lt;=DATE(2027,8,31)),(YEAR(C426)-2026)*12+MONTH(C426)-8,""))</f>
        <v/>
      </c>
      <c r="T426">
        <f>IF(AND(A426="مصروف",R426&gt;0,I426="موافق",S426&lt;&gt;"",H426&lt;&gt;""),N(G426),0)</f>
        <v/>
      </c>
    </row>
    <row r="427">
      <c r="A427" s="19" t="n"/>
      <c r="B427" s="20">
        <f>IF(A427="","",IF(R427=0,"⚠ أضف سطر عهدة أولًا","DMT-"&amp;TEXT(R427,"000")))</f>
        <v/>
      </c>
      <c r="C427" s="21" t="n"/>
      <c r="D427" s="20">
        <f>IF(C427="","",IF(S427="","خارج السنة المالية",INDEX(القوائم!$D$2:$D$13,S427)))</f>
        <v/>
      </c>
      <c r="E427" s="22" t="n"/>
      <c r="F427" s="23" t="n"/>
      <c r="G427" s="23" t="n"/>
      <c r="H427" s="22" t="n"/>
      <c r="I427" s="19" t="n"/>
      <c r="J427" s="21" t="n"/>
      <c r="K427" s="19" t="n"/>
      <c r="L427" s="19" t="n"/>
      <c r="M427" s="21" t="n"/>
      <c r="N427" s="22" t="n"/>
      <c r="O427" s="24">
        <f>IF(A427&lt;&gt;"عهدة","",SUMIFS($G$8:$G$5007,$B$8:$B$5007,B427,$A$8:$A$5007,"مصروف",$I$8:$I$5007,"&lt;&gt;مرفوض"))</f>
        <v/>
      </c>
      <c r="P427" s="25">
        <f>IF(A427&lt;&gt;"عهدة","",N(F427)-O427)</f>
        <v/>
      </c>
      <c r="Q427" s="26">
        <f>IF(A427="","",IF(A427="عهدة",IF(N(F427)=0,"⚠ أدخل قيمة العهدة",IF(P427&lt;0,"⛔ عجز / زيادة مصروفات "&amp;TEXT(-P427,"#,##0"),IF(COUNTIFS($B$8:$B$5007,B427,$A$8:$A$5007,"مصروف",$I$8:$I$5007,"&lt;&gt;مرفوض",$K$8:$K$5007,"&lt;&gt;نعم")&gt;0,"⚠ "&amp;COUNTIFS($B$8:$B$5007,B427,$A$8:$A$5007,"مصروف",$I$8:$I$5007,"&lt;&gt;مرفوض",$K$8:$K$5007,"&lt;&gt;نعم")&amp;" مصروف غير مسوى",IF(L427="تمت التسوية",IF(P427=0,"✔ متوازنة وتمت التسوية","✔ تمت التسوية – متبقي "&amp;TEXT(P427,"#,##0")),IF(P427&gt;0,"متبقي "&amp;TEXT(P427,"#,##0"),"✔ متوازنة"))))),IF(R427=0,"⚠ أضف سطر عهدة أولًا",IF(OR(C427="",N(G427)=0),"⚠ أكمل التاريخ والقيمة",IF(S427="","⚠ التاريخ خارج السنة المالية",IF(H427="","⚠ اختر بند الموازنة",IF(I427="مرفوض","✖ مرفوض من المدير",IF(I427&lt;&gt;"موافق","⏳ بانتظار موافقة المدير",IF(K427&lt;&gt;"نعم","⚠ غير مسوى مع الحسابات","✔ معتمد ومسوى")))))))))</f>
        <v/>
      </c>
      <c r="R427">
        <f>N(R426)+IF(A427="عهدة",1,0)</f>
        <v/>
      </c>
      <c r="S427">
        <f>IF(C427="","",IF(AND(C427&gt;=DATE(2026,9,1),C427&lt;=DATE(2027,8,31)),(YEAR(C427)-2026)*12+MONTH(C427)-8,""))</f>
        <v/>
      </c>
      <c r="T427">
        <f>IF(AND(A427="مصروف",R427&gt;0,I427="موافق",S427&lt;&gt;"",H427&lt;&gt;""),N(G427),0)</f>
        <v/>
      </c>
    </row>
    <row r="428">
      <c r="A428" s="19" t="n"/>
      <c r="B428" s="20">
        <f>IF(A428="","",IF(R428=0,"⚠ أضف سطر عهدة أولًا","DMT-"&amp;TEXT(R428,"000")))</f>
        <v/>
      </c>
      <c r="C428" s="21" t="n"/>
      <c r="D428" s="20">
        <f>IF(C428="","",IF(S428="","خارج السنة المالية",INDEX(القوائم!$D$2:$D$13,S428)))</f>
        <v/>
      </c>
      <c r="E428" s="22" t="n"/>
      <c r="F428" s="23" t="n"/>
      <c r="G428" s="23" t="n"/>
      <c r="H428" s="22" t="n"/>
      <c r="I428" s="19" t="n"/>
      <c r="J428" s="21" t="n"/>
      <c r="K428" s="19" t="n"/>
      <c r="L428" s="19" t="n"/>
      <c r="M428" s="21" t="n"/>
      <c r="N428" s="22" t="n"/>
      <c r="O428" s="24">
        <f>IF(A428&lt;&gt;"عهدة","",SUMIFS($G$8:$G$5007,$B$8:$B$5007,B428,$A$8:$A$5007,"مصروف",$I$8:$I$5007,"&lt;&gt;مرفوض"))</f>
        <v/>
      </c>
      <c r="P428" s="25">
        <f>IF(A428&lt;&gt;"عهدة","",N(F428)-O428)</f>
        <v/>
      </c>
      <c r="Q428" s="26">
        <f>IF(A428="","",IF(A428="عهدة",IF(N(F428)=0,"⚠ أدخل قيمة العهدة",IF(P428&lt;0,"⛔ عجز / زيادة مصروفات "&amp;TEXT(-P428,"#,##0"),IF(COUNTIFS($B$8:$B$5007,B428,$A$8:$A$5007,"مصروف",$I$8:$I$5007,"&lt;&gt;مرفوض",$K$8:$K$5007,"&lt;&gt;نعم")&gt;0,"⚠ "&amp;COUNTIFS($B$8:$B$5007,B428,$A$8:$A$5007,"مصروف",$I$8:$I$5007,"&lt;&gt;مرفوض",$K$8:$K$5007,"&lt;&gt;نعم")&amp;" مصروف غير مسوى",IF(L428="تمت التسوية",IF(P428=0,"✔ متوازنة وتمت التسوية","✔ تمت التسوية – متبقي "&amp;TEXT(P428,"#,##0")),IF(P428&gt;0,"متبقي "&amp;TEXT(P428,"#,##0"),"✔ متوازنة"))))),IF(R428=0,"⚠ أضف سطر عهدة أولًا",IF(OR(C428="",N(G428)=0),"⚠ أكمل التاريخ والقيمة",IF(S428="","⚠ التاريخ خارج السنة المالية",IF(H428="","⚠ اختر بند الموازنة",IF(I428="مرفوض","✖ مرفوض من المدير",IF(I428&lt;&gt;"موافق","⏳ بانتظار موافقة المدير",IF(K428&lt;&gt;"نعم","⚠ غير مسوى مع الحسابات","✔ معتمد ومسوى")))))))))</f>
        <v/>
      </c>
      <c r="R428">
        <f>N(R427)+IF(A428="عهدة",1,0)</f>
        <v/>
      </c>
      <c r="S428">
        <f>IF(C428="","",IF(AND(C428&gt;=DATE(2026,9,1),C428&lt;=DATE(2027,8,31)),(YEAR(C428)-2026)*12+MONTH(C428)-8,""))</f>
        <v/>
      </c>
      <c r="T428">
        <f>IF(AND(A428="مصروف",R428&gt;0,I428="موافق",S428&lt;&gt;"",H428&lt;&gt;""),N(G428),0)</f>
        <v/>
      </c>
    </row>
    <row r="429">
      <c r="A429" s="19" t="n"/>
      <c r="B429" s="20">
        <f>IF(A429="","",IF(R429=0,"⚠ أضف سطر عهدة أولًا","DMT-"&amp;TEXT(R429,"000")))</f>
        <v/>
      </c>
      <c r="C429" s="21" t="n"/>
      <c r="D429" s="20">
        <f>IF(C429="","",IF(S429="","خارج السنة المالية",INDEX(القوائم!$D$2:$D$13,S429)))</f>
        <v/>
      </c>
      <c r="E429" s="22" t="n"/>
      <c r="F429" s="23" t="n"/>
      <c r="G429" s="23" t="n"/>
      <c r="H429" s="22" t="n"/>
      <c r="I429" s="19" t="n"/>
      <c r="J429" s="21" t="n"/>
      <c r="K429" s="19" t="n"/>
      <c r="L429" s="19" t="n"/>
      <c r="M429" s="21" t="n"/>
      <c r="N429" s="22" t="n"/>
      <c r="O429" s="24">
        <f>IF(A429&lt;&gt;"عهدة","",SUMIFS($G$8:$G$5007,$B$8:$B$5007,B429,$A$8:$A$5007,"مصروف",$I$8:$I$5007,"&lt;&gt;مرفوض"))</f>
        <v/>
      </c>
      <c r="P429" s="25">
        <f>IF(A429&lt;&gt;"عهدة","",N(F429)-O429)</f>
        <v/>
      </c>
      <c r="Q429" s="26">
        <f>IF(A429="","",IF(A429="عهدة",IF(N(F429)=0,"⚠ أدخل قيمة العهدة",IF(P429&lt;0,"⛔ عجز / زيادة مصروفات "&amp;TEXT(-P429,"#,##0"),IF(COUNTIFS($B$8:$B$5007,B429,$A$8:$A$5007,"مصروف",$I$8:$I$5007,"&lt;&gt;مرفوض",$K$8:$K$5007,"&lt;&gt;نعم")&gt;0,"⚠ "&amp;COUNTIFS($B$8:$B$5007,B429,$A$8:$A$5007,"مصروف",$I$8:$I$5007,"&lt;&gt;مرفوض",$K$8:$K$5007,"&lt;&gt;نعم")&amp;" مصروف غير مسوى",IF(L429="تمت التسوية",IF(P429=0,"✔ متوازنة وتمت التسوية","✔ تمت التسوية – متبقي "&amp;TEXT(P429,"#,##0")),IF(P429&gt;0,"متبقي "&amp;TEXT(P429,"#,##0"),"✔ متوازنة"))))),IF(R429=0,"⚠ أضف سطر عهدة أولًا",IF(OR(C429="",N(G429)=0),"⚠ أكمل التاريخ والقيمة",IF(S429="","⚠ التاريخ خارج السنة المالية",IF(H429="","⚠ اختر بند الموازنة",IF(I429="مرفوض","✖ مرفوض من المدير",IF(I429&lt;&gt;"موافق","⏳ بانتظار موافقة المدير",IF(K429&lt;&gt;"نعم","⚠ غير مسوى مع الحسابات","✔ معتمد ومسوى")))))))))</f>
        <v/>
      </c>
      <c r="R429">
        <f>N(R428)+IF(A429="عهدة",1,0)</f>
        <v/>
      </c>
      <c r="S429">
        <f>IF(C429="","",IF(AND(C429&gt;=DATE(2026,9,1),C429&lt;=DATE(2027,8,31)),(YEAR(C429)-2026)*12+MONTH(C429)-8,""))</f>
        <v/>
      </c>
      <c r="T429">
        <f>IF(AND(A429="مصروف",R429&gt;0,I429="موافق",S429&lt;&gt;"",H429&lt;&gt;""),N(G429),0)</f>
        <v/>
      </c>
    </row>
    <row r="430">
      <c r="A430" s="19" t="n"/>
      <c r="B430" s="20">
        <f>IF(A430="","",IF(R430=0,"⚠ أضف سطر عهدة أولًا","DMT-"&amp;TEXT(R430,"000")))</f>
        <v/>
      </c>
      <c r="C430" s="21" t="n"/>
      <c r="D430" s="20">
        <f>IF(C430="","",IF(S430="","خارج السنة المالية",INDEX(القوائم!$D$2:$D$13,S430)))</f>
        <v/>
      </c>
      <c r="E430" s="22" t="n"/>
      <c r="F430" s="23" t="n"/>
      <c r="G430" s="23" t="n"/>
      <c r="H430" s="22" t="n"/>
      <c r="I430" s="19" t="n"/>
      <c r="J430" s="21" t="n"/>
      <c r="K430" s="19" t="n"/>
      <c r="L430" s="19" t="n"/>
      <c r="M430" s="21" t="n"/>
      <c r="N430" s="22" t="n"/>
      <c r="O430" s="24">
        <f>IF(A430&lt;&gt;"عهدة","",SUMIFS($G$8:$G$5007,$B$8:$B$5007,B430,$A$8:$A$5007,"مصروف",$I$8:$I$5007,"&lt;&gt;مرفوض"))</f>
        <v/>
      </c>
      <c r="P430" s="25">
        <f>IF(A430&lt;&gt;"عهدة","",N(F430)-O430)</f>
        <v/>
      </c>
      <c r="Q430" s="26">
        <f>IF(A430="","",IF(A430="عهدة",IF(N(F430)=0,"⚠ أدخل قيمة العهدة",IF(P430&lt;0,"⛔ عجز / زيادة مصروفات "&amp;TEXT(-P430,"#,##0"),IF(COUNTIFS($B$8:$B$5007,B430,$A$8:$A$5007,"مصروف",$I$8:$I$5007,"&lt;&gt;مرفوض",$K$8:$K$5007,"&lt;&gt;نعم")&gt;0,"⚠ "&amp;COUNTIFS($B$8:$B$5007,B430,$A$8:$A$5007,"مصروف",$I$8:$I$5007,"&lt;&gt;مرفوض",$K$8:$K$5007,"&lt;&gt;نعم")&amp;" مصروف غير مسوى",IF(L430="تمت التسوية",IF(P430=0,"✔ متوازنة وتمت التسوية","✔ تمت التسوية – متبقي "&amp;TEXT(P430,"#,##0")),IF(P430&gt;0,"متبقي "&amp;TEXT(P430,"#,##0"),"✔ متوازنة"))))),IF(R430=0,"⚠ أضف سطر عهدة أولًا",IF(OR(C430="",N(G430)=0),"⚠ أكمل التاريخ والقيمة",IF(S430="","⚠ التاريخ خارج السنة المالية",IF(H430="","⚠ اختر بند الموازنة",IF(I430="مرفوض","✖ مرفوض من المدير",IF(I430&lt;&gt;"موافق","⏳ بانتظار موافقة المدير",IF(K430&lt;&gt;"نعم","⚠ غير مسوى مع الحسابات","✔ معتمد ومسوى")))))))))</f>
        <v/>
      </c>
      <c r="R430">
        <f>N(R429)+IF(A430="عهدة",1,0)</f>
        <v/>
      </c>
      <c r="S430">
        <f>IF(C430="","",IF(AND(C430&gt;=DATE(2026,9,1),C430&lt;=DATE(2027,8,31)),(YEAR(C430)-2026)*12+MONTH(C430)-8,""))</f>
        <v/>
      </c>
      <c r="T430">
        <f>IF(AND(A430="مصروف",R430&gt;0,I430="موافق",S430&lt;&gt;"",H430&lt;&gt;""),N(G430),0)</f>
        <v/>
      </c>
    </row>
    <row r="431">
      <c r="A431" s="19" t="n"/>
      <c r="B431" s="20">
        <f>IF(A431="","",IF(R431=0,"⚠ أضف سطر عهدة أولًا","DMT-"&amp;TEXT(R431,"000")))</f>
        <v/>
      </c>
      <c r="C431" s="21" t="n"/>
      <c r="D431" s="20">
        <f>IF(C431="","",IF(S431="","خارج السنة المالية",INDEX(القوائم!$D$2:$D$13,S431)))</f>
        <v/>
      </c>
      <c r="E431" s="22" t="n"/>
      <c r="F431" s="23" t="n"/>
      <c r="G431" s="23" t="n"/>
      <c r="H431" s="22" t="n"/>
      <c r="I431" s="19" t="n"/>
      <c r="J431" s="21" t="n"/>
      <c r="K431" s="19" t="n"/>
      <c r="L431" s="19" t="n"/>
      <c r="M431" s="21" t="n"/>
      <c r="N431" s="22" t="n"/>
      <c r="O431" s="24">
        <f>IF(A431&lt;&gt;"عهدة","",SUMIFS($G$8:$G$5007,$B$8:$B$5007,B431,$A$8:$A$5007,"مصروف",$I$8:$I$5007,"&lt;&gt;مرفوض"))</f>
        <v/>
      </c>
      <c r="P431" s="25">
        <f>IF(A431&lt;&gt;"عهدة","",N(F431)-O431)</f>
        <v/>
      </c>
      <c r="Q431" s="26">
        <f>IF(A431="","",IF(A431="عهدة",IF(N(F431)=0,"⚠ أدخل قيمة العهدة",IF(P431&lt;0,"⛔ عجز / زيادة مصروفات "&amp;TEXT(-P431,"#,##0"),IF(COUNTIFS($B$8:$B$5007,B431,$A$8:$A$5007,"مصروف",$I$8:$I$5007,"&lt;&gt;مرفوض",$K$8:$K$5007,"&lt;&gt;نعم")&gt;0,"⚠ "&amp;COUNTIFS($B$8:$B$5007,B431,$A$8:$A$5007,"مصروف",$I$8:$I$5007,"&lt;&gt;مرفوض",$K$8:$K$5007,"&lt;&gt;نعم")&amp;" مصروف غير مسوى",IF(L431="تمت التسوية",IF(P431=0,"✔ متوازنة وتمت التسوية","✔ تمت التسوية – متبقي "&amp;TEXT(P431,"#,##0")),IF(P431&gt;0,"متبقي "&amp;TEXT(P431,"#,##0"),"✔ متوازنة"))))),IF(R431=0,"⚠ أضف سطر عهدة أولًا",IF(OR(C431="",N(G431)=0),"⚠ أكمل التاريخ والقيمة",IF(S431="","⚠ التاريخ خارج السنة المالية",IF(H431="","⚠ اختر بند الموازنة",IF(I431="مرفوض","✖ مرفوض من المدير",IF(I431&lt;&gt;"موافق","⏳ بانتظار موافقة المدير",IF(K431&lt;&gt;"نعم","⚠ غير مسوى مع الحسابات","✔ معتمد ومسوى")))))))))</f>
        <v/>
      </c>
      <c r="R431">
        <f>N(R430)+IF(A431="عهدة",1,0)</f>
        <v/>
      </c>
      <c r="S431">
        <f>IF(C431="","",IF(AND(C431&gt;=DATE(2026,9,1),C431&lt;=DATE(2027,8,31)),(YEAR(C431)-2026)*12+MONTH(C431)-8,""))</f>
        <v/>
      </c>
      <c r="T431">
        <f>IF(AND(A431="مصروف",R431&gt;0,I431="موافق",S431&lt;&gt;"",H431&lt;&gt;""),N(G431),0)</f>
        <v/>
      </c>
    </row>
    <row r="432">
      <c r="A432" s="19" t="n"/>
      <c r="B432" s="20">
        <f>IF(A432="","",IF(R432=0,"⚠ أضف سطر عهدة أولًا","DMT-"&amp;TEXT(R432,"000")))</f>
        <v/>
      </c>
      <c r="C432" s="21" t="n"/>
      <c r="D432" s="20">
        <f>IF(C432="","",IF(S432="","خارج السنة المالية",INDEX(القوائم!$D$2:$D$13,S432)))</f>
        <v/>
      </c>
      <c r="E432" s="22" t="n"/>
      <c r="F432" s="23" t="n"/>
      <c r="G432" s="23" t="n"/>
      <c r="H432" s="22" t="n"/>
      <c r="I432" s="19" t="n"/>
      <c r="J432" s="21" t="n"/>
      <c r="K432" s="19" t="n"/>
      <c r="L432" s="19" t="n"/>
      <c r="M432" s="21" t="n"/>
      <c r="N432" s="22" t="n"/>
      <c r="O432" s="24">
        <f>IF(A432&lt;&gt;"عهدة","",SUMIFS($G$8:$G$5007,$B$8:$B$5007,B432,$A$8:$A$5007,"مصروف",$I$8:$I$5007,"&lt;&gt;مرفوض"))</f>
        <v/>
      </c>
      <c r="P432" s="25">
        <f>IF(A432&lt;&gt;"عهدة","",N(F432)-O432)</f>
        <v/>
      </c>
      <c r="Q432" s="26">
        <f>IF(A432="","",IF(A432="عهدة",IF(N(F432)=0,"⚠ أدخل قيمة العهدة",IF(P432&lt;0,"⛔ عجز / زيادة مصروفات "&amp;TEXT(-P432,"#,##0"),IF(COUNTIFS($B$8:$B$5007,B432,$A$8:$A$5007,"مصروف",$I$8:$I$5007,"&lt;&gt;مرفوض",$K$8:$K$5007,"&lt;&gt;نعم")&gt;0,"⚠ "&amp;COUNTIFS($B$8:$B$5007,B432,$A$8:$A$5007,"مصروف",$I$8:$I$5007,"&lt;&gt;مرفوض",$K$8:$K$5007,"&lt;&gt;نعم")&amp;" مصروف غير مسوى",IF(L432="تمت التسوية",IF(P432=0,"✔ متوازنة وتمت التسوية","✔ تمت التسوية – متبقي "&amp;TEXT(P432,"#,##0")),IF(P432&gt;0,"متبقي "&amp;TEXT(P432,"#,##0"),"✔ متوازنة"))))),IF(R432=0,"⚠ أضف سطر عهدة أولًا",IF(OR(C432="",N(G432)=0),"⚠ أكمل التاريخ والقيمة",IF(S432="","⚠ التاريخ خارج السنة المالية",IF(H432="","⚠ اختر بند الموازنة",IF(I432="مرفوض","✖ مرفوض من المدير",IF(I432&lt;&gt;"موافق","⏳ بانتظار موافقة المدير",IF(K432&lt;&gt;"نعم","⚠ غير مسوى مع الحسابات","✔ معتمد ومسوى")))))))))</f>
        <v/>
      </c>
      <c r="R432">
        <f>N(R431)+IF(A432="عهدة",1,0)</f>
        <v/>
      </c>
      <c r="S432">
        <f>IF(C432="","",IF(AND(C432&gt;=DATE(2026,9,1),C432&lt;=DATE(2027,8,31)),(YEAR(C432)-2026)*12+MONTH(C432)-8,""))</f>
        <v/>
      </c>
      <c r="T432">
        <f>IF(AND(A432="مصروف",R432&gt;0,I432="موافق",S432&lt;&gt;"",H432&lt;&gt;""),N(G432),0)</f>
        <v/>
      </c>
    </row>
    <row r="433">
      <c r="A433" s="19" t="n"/>
      <c r="B433" s="20">
        <f>IF(A433="","",IF(R433=0,"⚠ أضف سطر عهدة أولًا","DMT-"&amp;TEXT(R433,"000")))</f>
        <v/>
      </c>
      <c r="C433" s="21" t="n"/>
      <c r="D433" s="20">
        <f>IF(C433="","",IF(S433="","خارج السنة المالية",INDEX(القوائم!$D$2:$D$13,S433)))</f>
        <v/>
      </c>
      <c r="E433" s="22" t="n"/>
      <c r="F433" s="23" t="n"/>
      <c r="G433" s="23" t="n"/>
      <c r="H433" s="22" t="n"/>
      <c r="I433" s="19" t="n"/>
      <c r="J433" s="21" t="n"/>
      <c r="K433" s="19" t="n"/>
      <c r="L433" s="19" t="n"/>
      <c r="M433" s="21" t="n"/>
      <c r="N433" s="22" t="n"/>
      <c r="O433" s="24">
        <f>IF(A433&lt;&gt;"عهدة","",SUMIFS($G$8:$G$5007,$B$8:$B$5007,B433,$A$8:$A$5007,"مصروف",$I$8:$I$5007,"&lt;&gt;مرفوض"))</f>
        <v/>
      </c>
      <c r="P433" s="25">
        <f>IF(A433&lt;&gt;"عهدة","",N(F433)-O433)</f>
        <v/>
      </c>
      <c r="Q433" s="26">
        <f>IF(A433="","",IF(A433="عهدة",IF(N(F433)=0,"⚠ أدخل قيمة العهدة",IF(P433&lt;0,"⛔ عجز / زيادة مصروفات "&amp;TEXT(-P433,"#,##0"),IF(COUNTIFS($B$8:$B$5007,B433,$A$8:$A$5007,"مصروف",$I$8:$I$5007,"&lt;&gt;مرفوض",$K$8:$K$5007,"&lt;&gt;نعم")&gt;0,"⚠ "&amp;COUNTIFS($B$8:$B$5007,B433,$A$8:$A$5007,"مصروف",$I$8:$I$5007,"&lt;&gt;مرفوض",$K$8:$K$5007,"&lt;&gt;نعم")&amp;" مصروف غير مسوى",IF(L433="تمت التسوية",IF(P433=0,"✔ متوازنة وتمت التسوية","✔ تمت التسوية – متبقي "&amp;TEXT(P433,"#,##0")),IF(P433&gt;0,"متبقي "&amp;TEXT(P433,"#,##0"),"✔ متوازنة"))))),IF(R433=0,"⚠ أضف سطر عهدة أولًا",IF(OR(C433="",N(G433)=0),"⚠ أكمل التاريخ والقيمة",IF(S433="","⚠ التاريخ خارج السنة المالية",IF(H433="","⚠ اختر بند الموازنة",IF(I433="مرفوض","✖ مرفوض من المدير",IF(I433&lt;&gt;"موافق","⏳ بانتظار موافقة المدير",IF(K433&lt;&gt;"نعم","⚠ غير مسوى مع الحسابات","✔ معتمد ومسوى")))))))))</f>
        <v/>
      </c>
      <c r="R433">
        <f>N(R432)+IF(A433="عهدة",1,0)</f>
        <v/>
      </c>
      <c r="S433">
        <f>IF(C433="","",IF(AND(C433&gt;=DATE(2026,9,1),C433&lt;=DATE(2027,8,31)),(YEAR(C433)-2026)*12+MONTH(C433)-8,""))</f>
        <v/>
      </c>
      <c r="T433">
        <f>IF(AND(A433="مصروف",R433&gt;0,I433="موافق",S433&lt;&gt;"",H433&lt;&gt;""),N(G433),0)</f>
        <v/>
      </c>
    </row>
    <row r="434">
      <c r="A434" s="19" t="n"/>
      <c r="B434" s="20">
        <f>IF(A434="","",IF(R434=0,"⚠ أضف سطر عهدة أولًا","DMT-"&amp;TEXT(R434,"000")))</f>
        <v/>
      </c>
      <c r="C434" s="21" t="n"/>
      <c r="D434" s="20">
        <f>IF(C434="","",IF(S434="","خارج السنة المالية",INDEX(القوائم!$D$2:$D$13,S434)))</f>
        <v/>
      </c>
      <c r="E434" s="22" t="n"/>
      <c r="F434" s="23" t="n"/>
      <c r="G434" s="23" t="n"/>
      <c r="H434" s="22" t="n"/>
      <c r="I434" s="19" t="n"/>
      <c r="J434" s="21" t="n"/>
      <c r="K434" s="19" t="n"/>
      <c r="L434" s="19" t="n"/>
      <c r="M434" s="21" t="n"/>
      <c r="N434" s="22" t="n"/>
      <c r="O434" s="24">
        <f>IF(A434&lt;&gt;"عهدة","",SUMIFS($G$8:$G$5007,$B$8:$B$5007,B434,$A$8:$A$5007,"مصروف",$I$8:$I$5007,"&lt;&gt;مرفوض"))</f>
        <v/>
      </c>
      <c r="P434" s="25">
        <f>IF(A434&lt;&gt;"عهدة","",N(F434)-O434)</f>
        <v/>
      </c>
      <c r="Q434" s="26">
        <f>IF(A434="","",IF(A434="عهدة",IF(N(F434)=0,"⚠ أدخل قيمة العهدة",IF(P434&lt;0,"⛔ عجز / زيادة مصروفات "&amp;TEXT(-P434,"#,##0"),IF(COUNTIFS($B$8:$B$5007,B434,$A$8:$A$5007,"مصروف",$I$8:$I$5007,"&lt;&gt;مرفوض",$K$8:$K$5007,"&lt;&gt;نعم")&gt;0,"⚠ "&amp;COUNTIFS($B$8:$B$5007,B434,$A$8:$A$5007,"مصروف",$I$8:$I$5007,"&lt;&gt;مرفوض",$K$8:$K$5007,"&lt;&gt;نعم")&amp;" مصروف غير مسوى",IF(L434="تمت التسوية",IF(P434=0,"✔ متوازنة وتمت التسوية","✔ تمت التسوية – متبقي "&amp;TEXT(P434,"#,##0")),IF(P434&gt;0,"متبقي "&amp;TEXT(P434,"#,##0"),"✔ متوازنة"))))),IF(R434=0,"⚠ أضف سطر عهدة أولًا",IF(OR(C434="",N(G434)=0),"⚠ أكمل التاريخ والقيمة",IF(S434="","⚠ التاريخ خارج السنة المالية",IF(H434="","⚠ اختر بند الموازنة",IF(I434="مرفوض","✖ مرفوض من المدير",IF(I434&lt;&gt;"موافق","⏳ بانتظار موافقة المدير",IF(K434&lt;&gt;"نعم","⚠ غير مسوى مع الحسابات","✔ معتمد ومسوى")))))))))</f>
        <v/>
      </c>
      <c r="R434">
        <f>N(R433)+IF(A434="عهدة",1,0)</f>
        <v/>
      </c>
      <c r="S434">
        <f>IF(C434="","",IF(AND(C434&gt;=DATE(2026,9,1),C434&lt;=DATE(2027,8,31)),(YEAR(C434)-2026)*12+MONTH(C434)-8,""))</f>
        <v/>
      </c>
      <c r="T434">
        <f>IF(AND(A434="مصروف",R434&gt;0,I434="موافق",S434&lt;&gt;"",H434&lt;&gt;""),N(G434),0)</f>
        <v/>
      </c>
    </row>
    <row r="435">
      <c r="A435" s="19" t="n"/>
      <c r="B435" s="20">
        <f>IF(A435="","",IF(R435=0,"⚠ أضف سطر عهدة أولًا","DMT-"&amp;TEXT(R435,"000")))</f>
        <v/>
      </c>
      <c r="C435" s="21" t="n"/>
      <c r="D435" s="20">
        <f>IF(C435="","",IF(S435="","خارج السنة المالية",INDEX(القوائم!$D$2:$D$13,S435)))</f>
        <v/>
      </c>
      <c r="E435" s="22" t="n"/>
      <c r="F435" s="23" t="n"/>
      <c r="G435" s="23" t="n"/>
      <c r="H435" s="22" t="n"/>
      <c r="I435" s="19" t="n"/>
      <c r="J435" s="21" t="n"/>
      <c r="K435" s="19" t="n"/>
      <c r="L435" s="19" t="n"/>
      <c r="M435" s="21" t="n"/>
      <c r="N435" s="22" t="n"/>
      <c r="O435" s="24">
        <f>IF(A435&lt;&gt;"عهدة","",SUMIFS($G$8:$G$5007,$B$8:$B$5007,B435,$A$8:$A$5007,"مصروف",$I$8:$I$5007,"&lt;&gt;مرفوض"))</f>
        <v/>
      </c>
      <c r="P435" s="25">
        <f>IF(A435&lt;&gt;"عهدة","",N(F435)-O435)</f>
        <v/>
      </c>
      <c r="Q435" s="26">
        <f>IF(A435="","",IF(A435="عهدة",IF(N(F435)=0,"⚠ أدخل قيمة العهدة",IF(P435&lt;0,"⛔ عجز / زيادة مصروفات "&amp;TEXT(-P435,"#,##0"),IF(COUNTIFS($B$8:$B$5007,B435,$A$8:$A$5007,"مصروف",$I$8:$I$5007,"&lt;&gt;مرفوض",$K$8:$K$5007,"&lt;&gt;نعم")&gt;0,"⚠ "&amp;COUNTIFS($B$8:$B$5007,B435,$A$8:$A$5007,"مصروف",$I$8:$I$5007,"&lt;&gt;مرفوض",$K$8:$K$5007,"&lt;&gt;نعم")&amp;" مصروف غير مسوى",IF(L435="تمت التسوية",IF(P435=0,"✔ متوازنة وتمت التسوية","✔ تمت التسوية – متبقي "&amp;TEXT(P435,"#,##0")),IF(P435&gt;0,"متبقي "&amp;TEXT(P435,"#,##0"),"✔ متوازنة"))))),IF(R435=0,"⚠ أضف سطر عهدة أولًا",IF(OR(C435="",N(G435)=0),"⚠ أكمل التاريخ والقيمة",IF(S435="","⚠ التاريخ خارج السنة المالية",IF(H435="","⚠ اختر بند الموازنة",IF(I435="مرفوض","✖ مرفوض من المدير",IF(I435&lt;&gt;"موافق","⏳ بانتظار موافقة المدير",IF(K435&lt;&gt;"نعم","⚠ غير مسوى مع الحسابات","✔ معتمد ومسوى")))))))))</f>
        <v/>
      </c>
      <c r="R435">
        <f>N(R434)+IF(A435="عهدة",1,0)</f>
        <v/>
      </c>
      <c r="S435">
        <f>IF(C435="","",IF(AND(C435&gt;=DATE(2026,9,1),C435&lt;=DATE(2027,8,31)),(YEAR(C435)-2026)*12+MONTH(C435)-8,""))</f>
        <v/>
      </c>
      <c r="T435">
        <f>IF(AND(A435="مصروف",R435&gt;0,I435="موافق",S435&lt;&gt;"",H435&lt;&gt;""),N(G435),0)</f>
        <v/>
      </c>
    </row>
    <row r="436">
      <c r="A436" s="19" t="n"/>
      <c r="B436" s="20">
        <f>IF(A436="","",IF(R436=0,"⚠ أضف سطر عهدة أولًا","DMT-"&amp;TEXT(R436,"000")))</f>
        <v/>
      </c>
      <c r="C436" s="21" t="n"/>
      <c r="D436" s="20">
        <f>IF(C436="","",IF(S436="","خارج السنة المالية",INDEX(القوائم!$D$2:$D$13,S436)))</f>
        <v/>
      </c>
      <c r="E436" s="22" t="n"/>
      <c r="F436" s="23" t="n"/>
      <c r="G436" s="23" t="n"/>
      <c r="H436" s="22" t="n"/>
      <c r="I436" s="19" t="n"/>
      <c r="J436" s="21" t="n"/>
      <c r="K436" s="19" t="n"/>
      <c r="L436" s="19" t="n"/>
      <c r="M436" s="21" t="n"/>
      <c r="N436" s="22" t="n"/>
      <c r="O436" s="24">
        <f>IF(A436&lt;&gt;"عهدة","",SUMIFS($G$8:$G$5007,$B$8:$B$5007,B436,$A$8:$A$5007,"مصروف",$I$8:$I$5007,"&lt;&gt;مرفوض"))</f>
        <v/>
      </c>
      <c r="P436" s="25">
        <f>IF(A436&lt;&gt;"عهدة","",N(F436)-O436)</f>
        <v/>
      </c>
      <c r="Q436" s="26">
        <f>IF(A436="","",IF(A436="عهدة",IF(N(F436)=0,"⚠ أدخل قيمة العهدة",IF(P436&lt;0,"⛔ عجز / زيادة مصروفات "&amp;TEXT(-P436,"#,##0"),IF(COUNTIFS($B$8:$B$5007,B436,$A$8:$A$5007,"مصروف",$I$8:$I$5007,"&lt;&gt;مرفوض",$K$8:$K$5007,"&lt;&gt;نعم")&gt;0,"⚠ "&amp;COUNTIFS($B$8:$B$5007,B436,$A$8:$A$5007,"مصروف",$I$8:$I$5007,"&lt;&gt;مرفوض",$K$8:$K$5007,"&lt;&gt;نعم")&amp;" مصروف غير مسوى",IF(L436="تمت التسوية",IF(P436=0,"✔ متوازنة وتمت التسوية","✔ تمت التسوية – متبقي "&amp;TEXT(P436,"#,##0")),IF(P436&gt;0,"متبقي "&amp;TEXT(P436,"#,##0"),"✔ متوازنة"))))),IF(R436=0,"⚠ أضف سطر عهدة أولًا",IF(OR(C436="",N(G436)=0),"⚠ أكمل التاريخ والقيمة",IF(S436="","⚠ التاريخ خارج السنة المالية",IF(H436="","⚠ اختر بند الموازنة",IF(I436="مرفوض","✖ مرفوض من المدير",IF(I436&lt;&gt;"موافق","⏳ بانتظار موافقة المدير",IF(K436&lt;&gt;"نعم","⚠ غير مسوى مع الحسابات","✔ معتمد ومسوى")))))))))</f>
        <v/>
      </c>
      <c r="R436">
        <f>N(R435)+IF(A436="عهدة",1,0)</f>
        <v/>
      </c>
      <c r="S436">
        <f>IF(C436="","",IF(AND(C436&gt;=DATE(2026,9,1),C436&lt;=DATE(2027,8,31)),(YEAR(C436)-2026)*12+MONTH(C436)-8,""))</f>
        <v/>
      </c>
      <c r="T436">
        <f>IF(AND(A436="مصروف",R436&gt;0,I436="موافق",S436&lt;&gt;"",H436&lt;&gt;""),N(G436),0)</f>
        <v/>
      </c>
    </row>
    <row r="437">
      <c r="A437" s="19" t="n"/>
      <c r="B437" s="20">
        <f>IF(A437="","",IF(R437=0,"⚠ أضف سطر عهدة أولًا","DMT-"&amp;TEXT(R437,"000")))</f>
        <v/>
      </c>
      <c r="C437" s="21" t="n"/>
      <c r="D437" s="20">
        <f>IF(C437="","",IF(S437="","خارج السنة المالية",INDEX(القوائم!$D$2:$D$13,S437)))</f>
        <v/>
      </c>
      <c r="E437" s="22" t="n"/>
      <c r="F437" s="23" t="n"/>
      <c r="G437" s="23" t="n"/>
      <c r="H437" s="22" t="n"/>
      <c r="I437" s="19" t="n"/>
      <c r="J437" s="21" t="n"/>
      <c r="K437" s="19" t="n"/>
      <c r="L437" s="19" t="n"/>
      <c r="M437" s="21" t="n"/>
      <c r="N437" s="22" t="n"/>
      <c r="O437" s="24">
        <f>IF(A437&lt;&gt;"عهدة","",SUMIFS($G$8:$G$5007,$B$8:$B$5007,B437,$A$8:$A$5007,"مصروف",$I$8:$I$5007,"&lt;&gt;مرفوض"))</f>
        <v/>
      </c>
      <c r="P437" s="25">
        <f>IF(A437&lt;&gt;"عهدة","",N(F437)-O437)</f>
        <v/>
      </c>
      <c r="Q437" s="26">
        <f>IF(A437="","",IF(A437="عهدة",IF(N(F437)=0,"⚠ أدخل قيمة العهدة",IF(P437&lt;0,"⛔ عجز / زيادة مصروفات "&amp;TEXT(-P437,"#,##0"),IF(COUNTIFS($B$8:$B$5007,B437,$A$8:$A$5007,"مصروف",$I$8:$I$5007,"&lt;&gt;مرفوض",$K$8:$K$5007,"&lt;&gt;نعم")&gt;0,"⚠ "&amp;COUNTIFS($B$8:$B$5007,B437,$A$8:$A$5007,"مصروف",$I$8:$I$5007,"&lt;&gt;مرفوض",$K$8:$K$5007,"&lt;&gt;نعم")&amp;" مصروف غير مسوى",IF(L437="تمت التسوية",IF(P437=0,"✔ متوازنة وتمت التسوية","✔ تمت التسوية – متبقي "&amp;TEXT(P437,"#,##0")),IF(P437&gt;0,"متبقي "&amp;TEXT(P437,"#,##0"),"✔ متوازنة"))))),IF(R437=0,"⚠ أضف سطر عهدة أولًا",IF(OR(C437="",N(G437)=0),"⚠ أكمل التاريخ والقيمة",IF(S437="","⚠ التاريخ خارج السنة المالية",IF(H437="","⚠ اختر بند الموازنة",IF(I437="مرفوض","✖ مرفوض من المدير",IF(I437&lt;&gt;"موافق","⏳ بانتظار موافقة المدير",IF(K437&lt;&gt;"نعم","⚠ غير مسوى مع الحسابات","✔ معتمد ومسوى")))))))))</f>
        <v/>
      </c>
      <c r="R437">
        <f>N(R436)+IF(A437="عهدة",1,0)</f>
        <v/>
      </c>
      <c r="S437">
        <f>IF(C437="","",IF(AND(C437&gt;=DATE(2026,9,1),C437&lt;=DATE(2027,8,31)),(YEAR(C437)-2026)*12+MONTH(C437)-8,""))</f>
        <v/>
      </c>
      <c r="T437">
        <f>IF(AND(A437="مصروف",R437&gt;0,I437="موافق",S437&lt;&gt;"",H437&lt;&gt;""),N(G437),0)</f>
        <v/>
      </c>
    </row>
    <row r="438">
      <c r="A438" s="19" t="n"/>
      <c r="B438" s="20">
        <f>IF(A438="","",IF(R438=0,"⚠ أضف سطر عهدة أولًا","DMT-"&amp;TEXT(R438,"000")))</f>
        <v/>
      </c>
      <c r="C438" s="21" t="n"/>
      <c r="D438" s="20">
        <f>IF(C438="","",IF(S438="","خارج السنة المالية",INDEX(القوائم!$D$2:$D$13,S438)))</f>
        <v/>
      </c>
      <c r="E438" s="22" t="n"/>
      <c r="F438" s="23" t="n"/>
      <c r="G438" s="23" t="n"/>
      <c r="H438" s="22" t="n"/>
      <c r="I438" s="19" t="n"/>
      <c r="J438" s="21" t="n"/>
      <c r="K438" s="19" t="n"/>
      <c r="L438" s="19" t="n"/>
      <c r="M438" s="21" t="n"/>
      <c r="N438" s="22" t="n"/>
      <c r="O438" s="24">
        <f>IF(A438&lt;&gt;"عهدة","",SUMIFS($G$8:$G$5007,$B$8:$B$5007,B438,$A$8:$A$5007,"مصروف",$I$8:$I$5007,"&lt;&gt;مرفوض"))</f>
        <v/>
      </c>
      <c r="P438" s="25">
        <f>IF(A438&lt;&gt;"عهدة","",N(F438)-O438)</f>
        <v/>
      </c>
      <c r="Q438" s="26">
        <f>IF(A438="","",IF(A438="عهدة",IF(N(F438)=0,"⚠ أدخل قيمة العهدة",IF(P438&lt;0,"⛔ عجز / زيادة مصروفات "&amp;TEXT(-P438,"#,##0"),IF(COUNTIFS($B$8:$B$5007,B438,$A$8:$A$5007,"مصروف",$I$8:$I$5007,"&lt;&gt;مرفوض",$K$8:$K$5007,"&lt;&gt;نعم")&gt;0,"⚠ "&amp;COUNTIFS($B$8:$B$5007,B438,$A$8:$A$5007,"مصروف",$I$8:$I$5007,"&lt;&gt;مرفوض",$K$8:$K$5007,"&lt;&gt;نعم")&amp;" مصروف غير مسوى",IF(L438="تمت التسوية",IF(P438=0,"✔ متوازنة وتمت التسوية","✔ تمت التسوية – متبقي "&amp;TEXT(P438,"#,##0")),IF(P438&gt;0,"متبقي "&amp;TEXT(P438,"#,##0"),"✔ متوازنة"))))),IF(R438=0,"⚠ أضف سطر عهدة أولًا",IF(OR(C438="",N(G438)=0),"⚠ أكمل التاريخ والقيمة",IF(S438="","⚠ التاريخ خارج السنة المالية",IF(H438="","⚠ اختر بند الموازنة",IF(I438="مرفوض","✖ مرفوض من المدير",IF(I438&lt;&gt;"موافق","⏳ بانتظار موافقة المدير",IF(K438&lt;&gt;"نعم","⚠ غير مسوى مع الحسابات","✔ معتمد ومسوى")))))))))</f>
        <v/>
      </c>
      <c r="R438">
        <f>N(R437)+IF(A438="عهدة",1,0)</f>
        <v/>
      </c>
      <c r="S438">
        <f>IF(C438="","",IF(AND(C438&gt;=DATE(2026,9,1),C438&lt;=DATE(2027,8,31)),(YEAR(C438)-2026)*12+MONTH(C438)-8,""))</f>
        <v/>
      </c>
      <c r="T438">
        <f>IF(AND(A438="مصروف",R438&gt;0,I438="موافق",S438&lt;&gt;"",H438&lt;&gt;""),N(G438),0)</f>
        <v/>
      </c>
    </row>
    <row r="439">
      <c r="A439" s="19" t="n"/>
      <c r="B439" s="20">
        <f>IF(A439="","",IF(R439=0,"⚠ أضف سطر عهدة أولًا","DMT-"&amp;TEXT(R439,"000")))</f>
        <v/>
      </c>
      <c r="C439" s="21" t="n"/>
      <c r="D439" s="20">
        <f>IF(C439="","",IF(S439="","خارج السنة المالية",INDEX(القوائم!$D$2:$D$13,S439)))</f>
        <v/>
      </c>
      <c r="E439" s="22" t="n"/>
      <c r="F439" s="23" t="n"/>
      <c r="G439" s="23" t="n"/>
      <c r="H439" s="22" t="n"/>
      <c r="I439" s="19" t="n"/>
      <c r="J439" s="21" t="n"/>
      <c r="K439" s="19" t="n"/>
      <c r="L439" s="19" t="n"/>
      <c r="M439" s="21" t="n"/>
      <c r="N439" s="22" t="n"/>
      <c r="O439" s="24">
        <f>IF(A439&lt;&gt;"عهدة","",SUMIFS($G$8:$G$5007,$B$8:$B$5007,B439,$A$8:$A$5007,"مصروف",$I$8:$I$5007,"&lt;&gt;مرفوض"))</f>
        <v/>
      </c>
      <c r="P439" s="25">
        <f>IF(A439&lt;&gt;"عهدة","",N(F439)-O439)</f>
        <v/>
      </c>
      <c r="Q439" s="26">
        <f>IF(A439="","",IF(A439="عهدة",IF(N(F439)=0,"⚠ أدخل قيمة العهدة",IF(P439&lt;0,"⛔ عجز / زيادة مصروفات "&amp;TEXT(-P439,"#,##0"),IF(COUNTIFS($B$8:$B$5007,B439,$A$8:$A$5007,"مصروف",$I$8:$I$5007,"&lt;&gt;مرفوض",$K$8:$K$5007,"&lt;&gt;نعم")&gt;0,"⚠ "&amp;COUNTIFS($B$8:$B$5007,B439,$A$8:$A$5007,"مصروف",$I$8:$I$5007,"&lt;&gt;مرفوض",$K$8:$K$5007,"&lt;&gt;نعم")&amp;" مصروف غير مسوى",IF(L439="تمت التسوية",IF(P439=0,"✔ متوازنة وتمت التسوية","✔ تمت التسوية – متبقي "&amp;TEXT(P439,"#,##0")),IF(P439&gt;0,"متبقي "&amp;TEXT(P439,"#,##0"),"✔ متوازنة"))))),IF(R439=0,"⚠ أضف سطر عهدة أولًا",IF(OR(C439="",N(G439)=0),"⚠ أكمل التاريخ والقيمة",IF(S439="","⚠ التاريخ خارج السنة المالية",IF(H439="","⚠ اختر بند الموازنة",IF(I439="مرفوض","✖ مرفوض من المدير",IF(I439&lt;&gt;"موافق","⏳ بانتظار موافقة المدير",IF(K439&lt;&gt;"نعم","⚠ غير مسوى مع الحسابات","✔ معتمد ومسوى")))))))))</f>
        <v/>
      </c>
      <c r="R439">
        <f>N(R438)+IF(A439="عهدة",1,0)</f>
        <v/>
      </c>
      <c r="S439">
        <f>IF(C439="","",IF(AND(C439&gt;=DATE(2026,9,1),C439&lt;=DATE(2027,8,31)),(YEAR(C439)-2026)*12+MONTH(C439)-8,""))</f>
        <v/>
      </c>
      <c r="T439">
        <f>IF(AND(A439="مصروف",R439&gt;0,I439="موافق",S439&lt;&gt;"",H439&lt;&gt;""),N(G439),0)</f>
        <v/>
      </c>
    </row>
    <row r="440">
      <c r="A440" s="19" t="n"/>
      <c r="B440" s="20">
        <f>IF(A440="","",IF(R440=0,"⚠ أضف سطر عهدة أولًا","DMT-"&amp;TEXT(R440,"000")))</f>
        <v/>
      </c>
      <c r="C440" s="21" t="n"/>
      <c r="D440" s="20">
        <f>IF(C440="","",IF(S440="","خارج السنة المالية",INDEX(القوائم!$D$2:$D$13,S440)))</f>
        <v/>
      </c>
      <c r="E440" s="22" t="n"/>
      <c r="F440" s="23" t="n"/>
      <c r="G440" s="23" t="n"/>
      <c r="H440" s="22" t="n"/>
      <c r="I440" s="19" t="n"/>
      <c r="J440" s="21" t="n"/>
      <c r="K440" s="19" t="n"/>
      <c r="L440" s="19" t="n"/>
      <c r="M440" s="21" t="n"/>
      <c r="N440" s="22" t="n"/>
      <c r="O440" s="24">
        <f>IF(A440&lt;&gt;"عهدة","",SUMIFS($G$8:$G$5007,$B$8:$B$5007,B440,$A$8:$A$5007,"مصروف",$I$8:$I$5007,"&lt;&gt;مرفوض"))</f>
        <v/>
      </c>
      <c r="P440" s="25">
        <f>IF(A440&lt;&gt;"عهدة","",N(F440)-O440)</f>
        <v/>
      </c>
      <c r="Q440" s="26">
        <f>IF(A440="","",IF(A440="عهدة",IF(N(F440)=0,"⚠ أدخل قيمة العهدة",IF(P440&lt;0,"⛔ عجز / زيادة مصروفات "&amp;TEXT(-P440,"#,##0"),IF(COUNTIFS($B$8:$B$5007,B440,$A$8:$A$5007,"مصروف",$I$8:$I$5007,"&lt;&gt;مرفوض",$K$8:$K$5007,"&lt;&gt;نعم")&gt;0,"⚠ "&amp;COUNTIFS($B$8:$B$5007,B440,$A$8:$A$5007,"مصروف",$I$8:$I$5007,"&lt;&gt;مرفوض",$K$8:$K$5007,"&lt;&gt;نعم")&amp;" مصروف غير مسوى",IF(L440="تمت التسوية",IF(P440=0,"✔ متوازنة وتمت التسوية","✔ تمت التسوية – متبقي "&amp;TEXT(P440,"#,##0")),IF(P440&gt;0,"متبقي "&amp;TEXT(P440,"#,##0"),"✔ متوازنة"))))),IF(R440=0,"⚠ أضف سطر عهدة أولًا",IF(OR(C440="",N(G440)=0),"⚠ أكمل التاريخ والقيمة",IF(S440="","⚠ التاريخ خارج السنة المالية",IF(H440="","⚠ اختر بند الموازنة",IF(I440="مرفوض","✖ مرفوض من المدير",IF(I440&lt;&gt;"موافق","⏳ بانتظار موافقة المدير",IF(K440&lt;&gt;"نعم","⚠ غير مسوى مع الحسابات","✔ معتمد ومسوى")))))))))</f>
        <v/>
      </c>
      <c r="R440">
        <f>N(R439)+IF(A440="عهدة",1,0)</f>
        <v/>
      </c>
      <c r="S440">
        <f>IF(C440="","",IF(AND(C440&gt;=DATE(2026,9,1),C440&lt;=DATE(2027,8,31)),(YEAR(C440)-2026)*12+MONTH(C440)-8,""))</f>
        <v/>
      </c>
      <c r="T440">
        <f>IF(AND(A440="مصروف",R440&gt;0,I440="موافق",S440&lt;&gt;"",H440&lt;&gt;""),N(G440),0)</f>
        <v/>
      </c>
    </row>
    <row r="441">
      <c r="A441" s="19" t="n"/>
      <c r="B441" s="20">
        <f>IF(A441="","",IF(R441=0,"⚠ أضف سطر عهدة أولًا","DMT-"&amp;TEXT(R441,"000")))</f>
        <v/>
      </c>
      <c r="C441" s="21" t="n"/>
      <c r="D441" s="20">
        <f>IF(C441="","",IF(S441="","خارج السنة المالية",INDEX(القوائم!$D$2:$D$13,S441)))</f>
        <v/>
      </c>
      <c r="E441" s="22" t="n"/>
      <c r="F441" s="23" t="n"/>
      <c r="G441" s="23" t="n"/>
      <c r="H441" s="22" t="n"/>
      <c r="I441" s="19" t="n"/>
      <c r="J441" s="21" t="n"/>
      <c r="K441" s="19" t="n"/>
      <c r="L441" s="19" t="n"/>
      <c r="M441" s="21" t="n"/>
      <c r="N441" s="22" t="n"/>
      <c r="O441" s="24">
        <f>IF(A441&lt;&gt;"عهدة","",SUMIFS($G$8:$G$5007,$B$8:$B$5007,B441,$A$8:$A$5007,"مصروف",$I$8:$I$5007,"&lt;&gt;مرفوض"))</f>
        <v/>
      </c>
      <c r="P441" s="25">
        <f>IF(A441&lt;&gt;"عهدة","",N(F441)-O441)</f>
        <v/>
      </c>
      <c r="Q441" s="26">
        <f>IF(A441="","",IF(A441="عهدة",IF(N(F441)=0,"⚠ أدخل قيمة العهدة",IF(P441&lt;0,"⛔ عجز / زيادة مصروفات "&amp;TEXT(-P441,"#,##0"),IF(COUNTIFS($B$8:$B$5007,B441,$A$8:$A$5007,"مصروف",$I$8:$I$5007,"&lt;&gt;مرفوض",$K$8:$K$5007,"&lt;&gt;نعم")&gt;0,"⚠ "&amp;COUNTIFS($B$8:$B$5007,B441,$A$8:$A$5007,"مصروف",$I$8:$I$5007,"&lt;&gt;مرفوض",$K$8:$K$5007,"&lt;&gt;نعم")&amp;" مصروف غير مسوى",IF(L441="تمت التسوية",IF(P441=0,"✔ متوازنة وتمت التسوية","✔ تمت التسوية – متبقي "&amp;TEXT(P441,"#,##0")),IF(P441&gt;0,"متبقي "&amp;TEXT(P441,"#,##0"),"✔ متوازنة"))))),IF(R441=0,"⚠ أضف سطر عهدة أولًا",IF(OR(C441="",N(G441)=0),"⚠ أكمل التاريخ والقيمة",IF(S441="","⚠ التاريخ خارج السنة المالية",IF(H441="","⚠ اختر بند الموازنة",IF(I441="مرفوض","✖ مرفوض من المدير",IF(I441&lt;&gt;"موافق","⏳ بانتظار موافقة المدير",IF(K441&lt;&gt;"نعم","⚠ غير مسوى مع الحسابات","✔ معتمد ومسوى")))))))))</f>
        <v/>
      </c>
      <c r="R441">
        <f>N(R440)+IF(A441="عهدة",1,0)</f>
        <v/>
      </c>
      <c r="S441">
        <f>IF(C441="","",IF(AND(C441&gt;=DATE(2026,9,1),C441&lt;=DATE(2027,8,31)),(YEAR(C441)-2026)*12+MONTH(C441)-8,""))</f>
        <v/>
      </c>
      <c r="T441">
        <f>IF(AND(A441="مصروف",R441&gt;0,I441="موافق",S441&lt;&gt;"",H441&lt;&gt;""),N(G441),0)</f>
        <v/>
      </c>
    </row>
    <row r="442">
      <c r="A442" s="19" t="n"/>
      <c r="B442" s="20">
        <f>IF(A442="","",IF(R442=0,"⚠ أضف سطر عهدة أولًا","DMT-"&amp;TEXT(R442,"000")))</f>
        <v/>
      </c>
      <c r="C442" s="21" t="n"/>
      <c r="D442" s="20">
        <f>IF(C442="","",IF(S442="","خارج السنة المالية",INDEX(القوائم!$D$2:$D$13,S442)))</f>
        <v/>
      </c>
      <c r="E442" s="22" t="n"/>
      <c r="F442" s="23" t="n"/>
      <c r="G442" s="23" t="n"/>
      <c r="H442" s="22" t="n"/>
      <c r="I442" s="19" t="n"/>
      <c r="J442" s="21" t="n"/>
      <c r="K442" s="19" t="n"/>
      <c r="L442" s="19" t="n"/>
      <c r="M442" s="21" t="n"/>
      <c r="N442" s="22" t="n"/>
      <c r="O442" s="24">
        <f>IF(A442&lt;&gt;"عهدة","",SUMIFS($G$8:$G$5007,$B$8:$B$5007,B442,$A$8:$A$5007,"مصروف",$I$8:$I$5007,"&lt;&gt;مرفوض"))</f>
        <v/>
      </c>
      <c r="P442" s="25">
        <f>IF(A442&lt;&gt;"عهدة","",N(F442)-O442)</f>
        <v/>
      </c>
      <c r="Q442" s="26">
        <f>IF(A442="","",IF(A442="عهدة",IF(N(F442)=0,"⚠ أدخل قيمة العهدة",IF(P442&lt;0,"⛔ عجز / زيادة مصروفات "&amp;TEXT(-P442,"#,##0"),IF(COUNTIFS($B$8:$B$5007,B442,$A$8:$A$5007,"مصروف",$I$8:$I$5007,"&lt;&gt;مرفوض",$K$8:$K$5007,"&lt;&gt;نعم")&gt;0,"⚠ "&amp;COUNTIFS($B$8:$B$5007,B442,$A$8:$A$5007,"مصروف",$I$8:$I$5007,"&lt;&gt;مرفوض",$K$8:$K$5007,"&lt;&gt;نعم")&amp;" مصروف غير مسوى",IF(L442="تمت التسوية",IF(P442=0,"✔ متوازنة وتمت التسوية","✔ تمت التسوية – متبقي "&amp;TEXT(P442,"#,##0")),IF(P442&gt;0,"متبقي "&amp;TEXT(P442,"#,##0"),"✔ متوازنة"))))),IF(R442=0,"⚠ أضف سطر عهدة أولًا",IF(OR(C442="",N(G442)=0),"⚠ أكمل التاريخ والقيمة",IF(S442="","⚠ التاريخ خارج السنة المالية",IF(H442="","⚠ اختر بند الموازنة",IF(I442="مرفوض","✖ مرفوض من المدير",IF(I442&lt;&gt;"موافق","⏳ بانتظار موافقة المدير",IF(K442&lt;&gt;"نعم","⚠ غير مسوى مع الحسابات","✔ معتمد ومسوى")))))))))</f>
        <v/>
      </c>
      <c r="R442">
        <f>N(R441)+IF(A442="عهدة",1,0)</f>
        <v/>
      </c>
      <c r="S442">
        <f>IF(C442="","",IF(AND(C442&gt;=DATE(2026,9,1),C442&lt;=DATE(2027,8,31)),(YEAR(C442)-2026)*12+MONTH(C442)-8,""))</f>
        <v/>
      </c>
      <c r="T442">
        <f>IF(AND(A442="مصروف",R442&gt;0,I442="موافق",S442&lt;&gt;"",H442&lt;&gt;""),N(G442),0)</f>
        <v/>
      </c>
    </row>
    <row r="443">
      <c r="A443" s="19" t="n"/>
      <c r="B443" s="20">
        <f>IF(A443="","",IF(R443=0,"⚠ أضف سطر عهدة أولًا","DMT-"&amp;TEXT(R443,"000")))</f>
        <v/>
      </c>
      <c r="C443" s="21" t="n"/>
      <c r="D443" s="20">
        <f>IF(C443="","",IF(S443="","خارج السنة المالية",INDEX(القوائم!$D$2:$D$13,S443)))</f>
        <v/>
      </c>
      <c r="E443" s="22" t="n"/>
      <c r="F443" s="23" t="n"/>
      <c r="G443" s="23" t="n"/>
      <c r="H443" s="22" t="n"/>
      <c r="I443" s="19" t="n"/>
      <c r="J443" s="21" t="n"/>
      <c r="K443" s="19" t="n"/>
      <c r="L443" s="19" t="n"/>
      <c r="M443" s="21" t="n"/>
      <c r="N443" s="22" t="n"/>
      <c r="O443" s="24">
        <f>IF(A443&lt;&gt;"عهدة","",SUMIFS($G$8:$G$5007,$B$8:$B$5007,B443,$A$8:$A$5007,"مصروف",$I$8:$I$5007,"&lt;&gt;مرفوض"))</f>
        <v/>
      </c>
      <c r="P443" s="25">
        <f>IF(A443&lt;&gt;"عهدة","",N(F443)-O443)</f>
        <v/>
      </c>
      <c r="Q443" s="26">
        <f>IF(A443="","",IF(A443="عهدة",IF(N(F443)=0,"⚠ أدخل قيمة العهدة",IF(P443&lt;0,"⛔ عجز / زيادة مصروفات "&amp;TEXT(-P443,"#,##0"),IF(COUNTIFS($B$8:$B$5007,B443,$A$8:$A$5007,"مصروف",$I$8:$I$5007,"&lt;&gt;مرفوض",$K$8:$K$5007,"&lt;&gt;نعم")&gt;0,"⚠ "&amp;COUNTIFS($B$8:$B$5007,B443,$A$8:$A$5007,"مصروف",$I$8:$I$5007,"&lt;&gt;مرفوض",$K$8:$K$5007,"&lt;&gt;نعم")&amp;" مصروف غير مسوى",IF(L443="تمت التسوية",IF(P443=0,"✔ متوازنة وتمت التسوية","✔ تمت التسوية – متبقي "&amp;TEXT(P443,"#,##0")),IF(P443&gt;0,"متبقي "&amp;TEXT(P443,"#,##0"),"✔ متوازنة"))))),IF(R443=0,"⚠ أضف سطر عهدة أولًا",IF(OR(C443="",N(G443)=0),"⚠ أكمل التاريخ والقيمة",IF(S443="","⚠ التاريخ خارج السنة المالية",IF(H443="","⚠ اختر بند الموازنة",IF(I443="مرفوض","✖ مرفوض من المدير",IF(I443&lt;&gt;"موافق","⏳ بانتظار موافقة المدير",IF(K443&lt;&gt;"نعم","⚠ غير مسوى مع الحسابات","✔ معتمد ومسوى")))))))))</f>
        <v/>
      </c>
      <c r="R443">
        <f>N(R442)+IF(A443="عهدة",1,0)</f>
        <v/>
      </c>
      <c r="S443">
        <f>IF(C443="","",IF(AND(C443&gt;=DATE(2026,9,1),C443&lt;=DATE(2027,8,31)),(YEAR(C443)-2026)*12+MONTH(C443)-8,""))</f>
        <v/>
      </c>
      <c r="T443">
        <f>IF(AND(A443="مصروف",R443&gt;0,I443="موافق",S443&lt;&gt;"",H443&lt;&gt;""),N(G443),0)</f>
        <v/>
      </c>
    </row>
    <row r="444">
      <c r="A444" s="19" t="n"/>
      <c r="B444" s="20">
        <f>IF(A444="","",IF(R444=0,"⚠ أضف سطر عهدة أولًا","DMT-"&amp;TEXT(R444,"000")))</f>
        <v/>
      </c>
      <c r="C444" s="21" t="n"/>
      <c r="D444" s="20">
        <f>IF(C444="","",IF(S444="","خارج السنة المالية",INDEX(القوائم!$D$2:$D$13,S444)))</f>
        <v/>
      </c>
      <c r="E444" s="22" t="n"/>
      <c r="F444" s="23" t="n"/>
      <c r="G444" s="23" t="n"/>
      <c r="H444" s="22" t="n"/>
      <c r="I444" s="19" t="n"/>
      <c r="J444" s="21" t="n"/>
      <c r="K444" s="19" t="n"/>
      <c r="L444" s="19" t="n"/>
      <c r="M444" s="21" t="n"/>
      <c r="N444" s="22" t="n"/>
      <c r="O444" s="24">
        <f>IF(A444&lt;&gt;"عهدة","",SUMIFS($G$8:$G$5007,$B$8:$B$5007,B444,$A$8:$A$5007,"مصروف",$I$8:$I$5007,"&lt;&gt;مرفوض"))</f>
        <v/>
      </c>
      <c r="P444" s="25">
        <f>IF(A444&lt;&gt;"عهدة","",N(F444)-O444)</f>
        <v/>
      </c>
      <c r="Q444" s="26">
        <f>IF(A444="","",IF(A444="عهدة",IF(N(F444)=0,"⚠ أدخل قيمة العهدة",IF(P444&lt;0,"⛔ عجز / زيادة مصروفات "&amp;TEXT(-P444,"#,##0"),IF(COUNTIFS($B$8:$B$5007,B444,$A$8:$A$5007,"مصروف",$I$8:$I$5007,"&lt;&gt;مرفوض",$K$8:$K$5007,"&lt;&gt;نعم")&gt;0,"⚠ "&amp;COUNTIFS($B$8:$B$5007,B444,$A$8:$A$5007,"مصروف",$I$8:$I$5007,"&lt;&gt;مرفوض",$K$8:$K$5007,"&lt;&gt;نعم")&amp;" مصروف غير مسوى",IF(L444="تمت التسوية",IF(P444=0,"✔ متوازنة وتمت التسوية","✔ تمت التسوية – متبقي "&amp;TEXT(P444,"#,##0")),IF(P444&gt;0,"متبقي "&amp;TEXT(P444,"#,##0"),"✔ متوازنة"))))),IF(R444=0,"⚠ أضف سطر عهدة أولًا",IF(OR(C444="",N(G444)=0),"⚠ أكمل التاريخ والقيمة",IF(S444="","⚠ التاريخ خارج السنة المالية",IF(H444="","⚠ اختر بند الموازنة",IF(I444="مرفوض","✖ مرفوض من المدير",IF(I444&lt;&gt;"موافق","⏳ بانتظار موافقة المدير",IF(K444&lt;&gt;"نعم","⚠ غير مسوى مع الحسابات","✔ معتمد ومسوى")))))))))</f>
        <v/>
      </c>
      <c r="R444">
        <f>N(R443)+IF(A444="عهدة",1,0)</f>
        <v/>
      </c>
      <c r="S444">
        <f>IF(C444="","",IF(AND(C444&gt;=DATE(2026,9,1),C444&lt;=DATE(2027,8,31)),(YEAR(C444)-2026)*12+MONTH(C444)-8,""))</f>
        <v/>
      </c>
      <c r="T444">
        <f>IF(AND(A444="مصروف",R444&gt;0,I444="موافق",S444&lt;&gt;"",H444&lt;&gt;""),N(G444),0)</f>
        <v/>
      </c>
    </row>
    <row r="445">
      <c r="A445" s="19" t="n"/>
      <c r="B445" s="20">
        <f>IF(A445="","",IF(R445=0,"⚠ أضف سطر عهدة أولًا","DMT-"&amp;TEXT(R445,"000")))</f>
        <v/>
      </c>
      <c r="C445" s="21" t="n"/>
      <c r="D445" s="20">
        <f>IF(C445="","",IF(S445="","خارج السنة المالية",INDEX(القوائم!$D$2:$D$13,S445)))</f>
        <v/>
      </c>
      <c r="E445" s="22" t="n"/>
      <c r="F445" s="23" t="n"/>
      <c r="G445" s="23" t="n"/>
      <c r="H445" s="22" t="n"/>
      <c r="I445" s="19" t="n"/>
      <c r="J445" s="21" t="n"/>
      <c r="K445" s="19" t="n"/>
      <c r="L445" s="19" t="n"/>
      <c r="M445" s="21" t="n"/>
      <c r="N445" s="22" t="n"/>
      <c r="O445" s="24">
        <f>IF(A445&lt;&gt;"عهدة","",SUMIFS($G$8:$G$5007,$B$8:$B$5007,B445,$A$8:$A$5007,"مصروف",$I$8:$I$5007,"&lt;&gt;مرفوض"))</f>
        <v/>
      </c>
      <c r="P445" s="25">
        <f>IF(A445&lt;&gt;"عهدة","",N(F445)-O445)</f>
        <v/>
      </c>
      <c r="Q445" s="26">
        <f>IF(A445="","",IF(A445="عهدة",IF(N(F445)=0,"⚠ أدخل قيمة العهدة",IF(P445&lt;0,"⛔ عجز / زيادة مصروفات "&amp;TEXT(-P445,"#,##0"),IF(COUNTIFS($B$8:$B$5007,B445,$A$8:$A$5007,"مصروف",$I$8:$I$5007,"&lt;&gt;مرفوض",$K$8:$K$5007,"&lt;&gt;نعم")&gt;0,"⚠ "&amp;COUNTIFS($B$8:$B$5007,B445,$A$8:$A$5007,"مصروف",$I$8:$I$5007,"&lt;&gt;مرفوض",$K$8:$K$5007,"&lt;&gt;نعم")&amp;" مصروف غير مسوى",IF(L445="تمت التسوية",IF(P445=0,"✔ متوازنة وتمت التسوية","✔ تمت التسوية – متبقي "&amp;TEXT(P445,"#,##0")),IF(P445&gt;0,"متبقي "&amp;TEXT(P445,"#,##0"),"✔ متوازنة"))))),IF(R445=0,"⚠ أضف سطر عهدة أولًا",IF(OR(C445="",N(G445)=0),"⚠ أكمل التاريخ والقيمة",IF(S445="","⚠ التاريخ خارج السنة المالية",IF(H445="","⚠ اختر بند الموازنة",IF(I445="مرفوض","✖ مرفوض من المدير",IF(I445&lt;&gt;"موافق","⏳ بانتظار موافقة المدير",IF(K445&lt;&gt;"نعم","⚠ غير مسوى مع الحسابات","✔ معتمد ومسوى")))))))))</f>
        <v/>
      </c>
      <c r="R445">
        <f>N(R444)+IF(A445="عهدة",1,0)</f>
        <v/>
      </c>
      <c r="S445">
        <f>IF(C445="","",IF(AND(C445&gt;=DATE(2026,9,1),C445&lt;=DATE(2027,8,31)),(YEAR(C445)-2026)*12+MONTH(C445)-8,""))</f>
        <v/>
      </c>
      <c r="T445">
        <f>IF(AND(A445="مصروف",R445&gt;0,I445="موافق",S445&lt;&gt;"",H445&lt;&gt;""),N(G445),0)</f>
        <v/>
      </c>
    </row>
    <row r="446">
      <c r="A446" s="19" t="n"/>
      <c r="B446" s="20">
        <f>IF(A446="","",IF(R446=0,"⚠ أضف سطر عهدة أولًا","DMT-"&amp;TEXT(R446,"000")))</f>
        <v/>
      </c>
      <c r="C446" s="21" t="n"/>
      <c r="D446" s="20">
        <f>IF(C446="","",IF(S446="","خارج السنة المالية",INDEX(القوائم!$D$2:$D$13,S446)))</f>
        <v/>
      </c>
      <c r="E446" s="22" t="n"/>
      <c r="F446" s="23" t="n"/>
      <c r="G446" s="23" t="n"/>
      <c r="H446" s="22" t="n"/>
      <c r="I446" s="19" t="n"/>
      <c r="J446" s="21" t="n"/>
      <c r="K446" s="19" t="n"/>
      <c r="L446" s="19" t="n"/>
      <c r="M446" s="21" t="n"/>
      <c r="N446" s="22" t="n"/>
      <c r="O446" s="24">
        <f>IF(A446&lt;&gt;"عهدة","",SUMIFS($G$8:$G$5007,$B$8:$B$5007,B446,$A$8:$A$5007,"مصروف",$I$8:$I$5007,"&lt;&gt;مرفوض"))</f>
        <v/>
      </c>
      <c r="P446" s="25">
        <f>IF(A446&lt;&gt;"عهدة","",N(F446)-O446)</f>
        <v/>
      </c>
      <c r="Q446" s="26">
        <f>IF(A446="","",IF(A446="عهدة",IF(N(F446)=0,"⚠ أدخل قيمة العهدة",IF(P446&lt;0,"⛔ عجز / زيادة مصروفات "&amp;TEXT(-P446,"#,##0"),IF(COUNTIFS($B$8:$B$5007,B446,$A$8:$A$5007,"مصروف",$I$8:$I$5007,"&lt;&gt;مرفوض",$K$8:$K$5007,"&lt;&gt;نعم")&gt;0,"⚠ "&amp;COUNTIFS($B$8:$B$5007,B446,$A$8:$A$5007,"مصروف",$I$8:$I$5007,"&lt;&gt;مرفوض",$K$8:$K$5007,"&lt;&gt;نعم")&amp;" مصروف غير مسوى",IF(L446="تمت التسوية",IF(P446=0,"✔ متوازنة وتمت التسوية","✔ تمت التسوية – متبقي "&amp;TEXT(P446,"#,##0")),IF(P446&gt;0,"متبقي "&amp;TEXT(P446,"#,##0"),"✔ متوازنة"))))),IF(R446=0,"⚠ أضف سطر عهدة أولًا",IF(OR(C446="",N(G446)=0),"⚠ أكمل التاريخ والقيمة",IF(S446="","⚠ التاريخ خارج السنة المالية",IF(H446="","⚠ اختر بند الموازنة",IF(I446="مرفوض","✖ مرفوض من المدير",IF(I446&lt;&gt;"موافق","⏳ بانتظار موافقة المدير",IF(K446&lt;&gt;"نعم","⚠ غير مسوى مع الحسابات","✔ معتمد ومسوى")))))))))</f>
        <v/>
      </c>
      <c r="R446">
        <f>N(R445)+IF(A446="عهدة",1,0)</f>
        <v/>
      </c>
      <c r="S446">
        <f>IF(C446="","",IF(AND(C446&gt;=DATE(2026,9,1),C446&lt;=DATE(2027,8,31)),(YEAR(C446)-2026)*12+MONTH(C446)-8,""))</f>
        <v/>
      </c>
      <c r="T446">
        <f>IF(AND(A446="مصروف",R446&gt;0,I446="موافق",S446&lt;&gt;"",H446&lt;&gt;""),N(G446),0)</f>
        <v/>
      </c>
    </row>
    <row r="447">
      <c r="A447" s="19" t="n"/>
      <c r="B447" s="20">
        <f>IF(A447="","",IF(R447=0,"⚠ أضف سطر عهدة أولًا","DMT-"&amp;TEXT(R447,"000")))</f>
        <v/>
      </c>
      <c r="C447" s="21" t="n"/>
      <c r="D447" s="20">
        <f>IF(C447="","",IF(S447="","خارج السنة المالية",INDEX(القوائم!$D$2:$D$13,S447)))</f>
        <v/>
      </c>
      <c r="E447" s="22" t="n"/>
      <c r="F447" s="23" t="n"/>
      <c r="G447" s="23" t="n"/>
      <c r="H447" s="22" t="n"/>
      <c r="I447" s="19" t="n"/>
      <c r="J447" s="21" t="n"/>
      <c r="K447" s="19" t="n"/>
      <c r="L447" s="19" t="n"/>
      <c r="M447" s="21" t="n"/>
      <c r="N447" s="22" t="n"/>
      <c r="O447" s="24">
        <f>IF(A447&lt;&gt;"عهدة","",SUMIFS($G$8:$G$5007,$B$8:$B$5007,B447,$A$8:$A$5007,"مصروف",$I$8:$I$5007,"&lt;&gt;مرفوض"))</f>
        <v/>
      </c>
      <c r="P447" s="25">
        <f>IF(A447&lt;&gt;"عهدة","",N(F447)-O447)</f>
        <v/>
      </c>
      <c r="Q447" s="26">
        <f>IF(A447="","",IF(A447="عهدة",IF(N(F447)=0,"⚠ أدخل قيمة العهدة",IF(P447&lt;0,"⛔ عجز / زيادة مصروفات "&amp;TEXT(-P447,"#,##0"),IF(COUNTIFS($B$8:$B$5007,B447,$A$8:$A$5007,"مصروف",$I$8:$I$5007,"&lt;&gt;مرفوض",$K$8:$K$5007,"&lt;&gt;نعم")&gt;0,"⚠ "&amp;COUNTIFS($B$8:$B$5007,B447,$A$8:$A$5007,"مصروف",$I$8:$I$5007,"&lt;&gt;مرفوض",$K$8:$K$5007,"&lt;&gt;نعم")&amp;" مصروف غير مسوى",IF(L447="تمت التسوية",IF(P447=0,"✔ متوازنة وتمت التسوية","✔ تمت التسوية – متبقي "&amp;TEXT(P447,"#,##0")),IF(P447&gt;0,"متبقي "&amp;TEXT(P447,"#,##0"),"✔ متوازنة"))))),IF(R447=0,"⚠ أضف سطر عهدة أولًا",IF(OR(C447="",N(G447)=0),"⚠ أكمل التاريخ والقيمة",IF(S447="","⚠ التاريخ خارج السنة المالية",IF(H447="","⚠ اختر بند الموازنة",IF(I447="مرفوض","✖ مرفوض من المدير",IF(I447&lt;&gt;"موافق","⏳ بانتظار موافقة المدير",IF(K447&lt;&gt;"نعم","⚠ غير مسوى مع الحسابات","✔ معتمد ومسوى")))))))))</f>
        <v/>
      </c>
      <c r="R447">
        <f>N(R446)+IF(A447="عهدة",1,0)</f>
        <v/>
      </c>
      <c r="S447">
        <f>IF(C447="","",IF(AND(C447&gt;=DATE(2026,9,1),C447&lt;=DATE(2027,8,31)),(YEAR(C447)-2026)*12+MONTH(C447)-8,""))</f>
        <v/>
      </c>
      <c r="T447">
        <f>IF(AND(A447="مصروف",R447&gt;0,I447="موافق",S447&lt;&gt;"",H447&lt;&gt;""),N(G447),0)</f>
        <v/>
      </c>
    </row>
    <row r="448">
      <c r="A448" s="19" t="n"/>
      <c r="B448" s="20">
        <f>IF(A448="","",IF(R448=0,"⚠ أضف سطر عهدة أولًا","DMT-"&amp;TEXT(R448,"000")))</f>
        <v/>
      </c>
      <c r="C448" s="21" t="n"/>
      <c r="D448" s="20">
        <f>IF(C448="","",IF(S448="","خارج السنة المالية",INDEX(القوائم!$D$2:$D$13,S448)))</f>
        <v/>
      </c>
      <c r="E448" s="22" t="n"/>
      <c r="F448" s="23" t="n"/>
      <c r="G448" s="23" t="n"/>
      <c r="H448" s="22" t="n"/>
      <c r="I448" s="19" t="n"/>
      <c r="J448" s="21" t="n"/>
      <c r="K448" s="19" t="n"/>
      <c r="L448" s="19" t="n"/>
      <c r="M448" s="21" t="n"/>
      <c r="N448" s="22" t="n"/>
      <c r="O448" s="24">
        <f>IF(A448&lt;&gt;"عهدة","",SUMIFS($G$8:$G$5007,$B$8:$B$5007,B448,$A$8:$A$5007,"مصروف",$I$8:$I$5007,"&lt;&gt;مرفوض"))</f>
        <v/>
      </c>
      <c r="P448" s="25">
        <f>IF(A448&lt;&gt;"عهدة","",N(F448)-O448)</f>
        <v/>
      </c>
      <c r="Q448" s="26">
        <f>IF(A448="","",IF(A448="عهدة",IF(N(F448)=0,"⚠ أدخل قيمة العهدة",IF(P448&lt;0,"⛔ عجز / زيادة مصروفات "&amp;TEXT(-P448,"#,##0"),IF(COUNTIFS($B$8:$B$5007,B448,$A$8:$A$5007,"مصروف",$I$8:$I$5007,"&lt;&gt;مرفوض",$K$8:$K$5007,"&lt;&gt;نعم")&gt;0,"⚠ "&amp;COUNTIFS($B$8:$B$5007,B448,$A$8:$A$5007,"مصروف",$I$8:$I$5007,"&lt;&gt;مرفوض",$K$8:$K$5007,"&lt;&gt;نعم")&amp;" مصروف غير مسوى",IF(L448="تمت التسوية",IF(P448=0,"✔ متوازنة وتمت التسوية","✔ تمت التسوية – متبقي "&amp;TEXT(P448,"#,##0")),IF(P448&gt;0,"متبقي "&amp;TEXT(P448,"#,##0"),"✔ متوازنة"))))),IF(R448=0,"⚠ أضف سطر عهدة أولًا",IF(OR(C448="",N(G448)=0),"⚠ أكمل التاريخ والقيمة",IF(S448="","⚠ التاريخ خارج السنة المالية",IF(H448="","⚠ اختر بند الموازنة",IF(I448="مرفوض","✖ مرفوض من المدير",IF(I448&lt;&gt;"موافق","⏳ بانتظار موافقة المدير",IF(K448&lt;&gt;"نعم","⚠ غير مسوى مع الحسابات","✔ معتمد ومسوى")))))))))</f>
        <v/>
      </c>
      <c r="R448">
        <f>N(R447)+IF(A448="عهدة",1,0)</f>
        <v/>
      </c>
      <c r="S448">
        <f>IF(C448="","",IF(AND(C448&gt;=DATE(2026,9,1),C448&lt;=DATE(2027,8,31)),(YEAR(C448)-2026)*12+MONTH(C448)-8,""))</f>
        <v/>
      </c>
      <c r="T448">
        <f>IF(AND(A448="مصروف",R448&gt;0,I448="موافق",S448&lt;&gt;"",H448&lt;&gt;""),N(G448),0)</f>
        <v/>
      </c>
    </row>
    <row r="449">
      <c r="A449" s="19" t="n"/>
      <c r="B449" s="20">
        <f>IF(A449="","",IF(R449=0,"⚠ أضف سطر عهدة أولًا","DMT-"&amp;TEXT(R449,"000")))</f>
        <v/>
      </c>
      <c r="C449" s="21" t="n"/>
      <c r="D449" s="20">
        <f>IF(C449="","",IF(S449="","خارج السنة المالية",INDEX(القوائم!$D$2:$D$13,S449)))</f>
        <v/>
      </c>
      <c r="E449" s="22" t="n"/>
      <c r="F449" s="23" t="n"/>
      <c r="G449" s="23" t="n"/>
      <c r="H449" s="22" t="n"/>
      <c r="I449" s="19" t="n"/>
      <c r="J449" s="21" t="n"/>
      <c r="K449" s="19" t="n"/>
      <c r="L449" s="19" t="n"/>
      <c r="M449" s="21" t="n"/>
      <c r="N449" s="22" t="n"/>
      <c r="O449" s="24">
        <f>IF(A449&lt;&gt;"عهدة","",SUMIFS($G$8:$G$5007,$B$8:$B$5007,B449,$A$8:$A$5007,"مصروف",$I$8:$I$5007,"&lt;&gt;مرفوض"))</f>
        <v/>
      </c>
      <c r="P449" s="25">
        <f>IF(A449&lt;&gt;"عهدة","",N(F449)-O449)</f>
        <v/>
      </c>
      <c r="Q449" s="26">
        <f>IF(A449="","",IF(A449="عهدة",IF(N(F449)=0,"⚠ أدخل قيمة العهدة",IF(P449&lt;0,"⛔ عجز / زيادة مصروفات "&amp;TEXT(-P449,"#,##0"),IF(COUNTIFS($B$8:$B$5007,B449,$A$8:$A$5007,"مصروف",$I$8:$I$5007,"&lt;&gt;مرفوض",$K$8:$K$5007,"&lt;&gt;نعم")&gt;0,"⚠ "&amp;COUNTIFS($B$8:$B$5007,B449,$A$8:$A$5007,"مصروف",$I$8:$I$5007,"&lt;&gt;مرفوض",$K$8:$K$5007,"&lt;&gt;نعم")&amp;" مصروف غير مسوى",IF(L449="تمت التسوية",IF(P449=0,"✔ متوازنة وتمت التسوية","✔ تمت التسوية – متبقي "&amp;TEXT(P449,"#,##0")),IF(P449&gt;0,"متبقي "&amp;TEXT(P449,"#,##0"),"✔ متوازنة"))))),IF(R449=0,"⚠ أضف سطر عهدة أولًا",IF(OR(C449="",N(G449)=0),"⚠ أكمل التاريخ والقيمة",IF(S449="","⚠ التاريخ خارج السنة المالية",IF(H449="","⚠ اختر بند الموازنة",IF(I449="مرفوض","✖ مرفوض من المدير",IF(I449&lt;&gt;"موافق","⏳ بانتظار موافقة المدير",IF(K449&lt;&gt;"نعم","⚠ غير مسوى مع الحسابات","✔ معتمد ومسوى")))))))))</f>
        <v/>
      </c>
      <c r="R449">
        <f>N(R448)+IF(A449="عهدة",1,0)</f>
        <v/>
      </c>
      <c r="S449">
        <f>IF(C449="","",IF(AND(C449&gt;=DATE(2026,9,1),C449&lt;=DATE(2027,8,31)),(YEAR(C449)-2026)*12+MONTH(C449)-8,""))</f>
        <v/>
      </c>
      <c r="T449">
        <f>IF(AND(A449="مصروف",R449&gt;0,I449="موافق",S449&lt;&gt;"",H449&lt;&gt;""),N(G449),0)</f>
        <v/>
      </c>
    </row>
    <row r="450">
      <c r="A450" s="19" t="n"/>
      <c r="B450" s="20">
        <f>IF(A450="","",IF(R450=0,"⚠ أضف سطر عهدة أولًا","DMT-"&amp;TEXT(R450,"000")))</f>
        <v/>
      </c>
      <c r="C450" s="21" t="n"/>
      <c r="D450" s="20">
        <f>IF(C450="","",IF(S450="","خارج السنة المالية",INDEX(القوائم!$D$2:$D$13,S450)))</f>
        <v/>
      </c>
      <c r="E450" s="22" t="n"/>
      <c r="F450" s="23" t="n"/>
      <c r="G450" s="23" t="n"/>
      <c r="H450" s="22" t="n"/>
      <c r="I450" s="19" t="n"/>
      <c r="J450" s="21" t="n"/>
      <c r="K450" s="19" t="n"/>
      <c r="L450" s="19" t="n"/>
      <c r="M450" s="21" t="n"/>
      <c r="N450" s="22" t="n"/>
      <c r="O450" s="24">
        <f>IF(A450&lt;&gt;"عهدة","",SUMIFS($G$8:$G$5007,$B$8:$B$5007,B450,$A$8:$A$5007,"مصروف",$I$8:$I$5007,"&lt;&gt;مرفوض"))</f>
        <v/>
      </c>
      <c r="P450" s="25">
        <f>IF(A450&lt;&gt;"عهدة","",N(F450)-O450)</f>
        <v/>
      </c>
      <c r="Q450" s="26">
        <f>IF(A450="","",IF(A450="عهدة",IF(N(F450)=0,"⚠ أدخل قيمة العهدة",IF(P450&lt;0,"⛔ عجز / زيادة مصروفات "&amp;TEXT(-P450,"#,##0"),IF(COUNTIFS($B$8:$B$5007,B450,$A$8:$A$5007,"مصروف",$I$8:$I$5007,"&lt;&gt;مرفوض",$K$8:$K$5007,"&lt;&gt;نعم")&gt;0,"⚠ "&amp;COUNTIFS($B$8:$B$5007,B450,$A$8:$A$5007,"مصروف",$I$8:$I$5007,"&lt;&gt;مرفوض",$K$8:$K$5007,"&lt;&gt;نعم")&amp;" مصروف غير مسوى",IF(L450="تمت التسوية",IF(P450=0,"✔ متوازنة وتمت التسوية","✔ تمت التسوية – متبقي "&amp;TEXT(P450,"#,##0")),IF(P450&gt;0,"متبقي "&amp;TEXT(P450,"#,##0"),"✔ متوازنة"))))),IF(R450=0,"⚠ أضف سطر عهدة أولًا",IF(OR(C450="",N(G450)=0),"⚠ أكمل التاريخ والقيمة",IF(S450="","⚠ التاريخ خارج السنة المالية",IF(H450="","⚠ اختر بند الموازنة",IF(I450="مرفوض","✖ مرفوض من المدير",IF(I450&lt;&gt;"موافق","⏳ بانتظار موافقة المدير",IF(K450&lt;&gt;"نعم","⚠ غير مسوى مع الحسابات","✔ معتمد ومسوى")))))))))</f>
        <v/>
      </c>
      <c r="R450">
        <f>N(R449)+IF(A450="عهدة",1,0)</f>
        <v/>
      </c>
      <c r="S450">
        <f>IF(C450="","",IF(AND(C450&gt;=DATE(2026,9,1),C450&lt;=DATE(2027,8,31)),(YEAR(C450)-2026)*12+MONTH(C450)-8,""))</f>
        <v/>
      </c>
      <c r="T450">
        <f>IF(AND(A450="مصروف",R450&gt;0,I450="موافق",S450&lt;&gt;"",H450&lt;&gt;""),N(G450),0)</f>
        <v/>
      </c>
    </row>
    <row r="451">
      <c r="A451" s="19" t="n"/>
      <c r="B451" s="20">
        <f>IF(A451="","",IF(R451=0,"⚠ أضف سطر عهدة أولًا","DMT-"&amp;TEXT(R451,"000")))</f>
        <v/>
      </c>
      <c r="C451" s="21" t="n"/>
      <c r="D451" s="20">
        <f>IF(C451="","",IF(S451="","خارج السنة المالية",INDEX(القوائم!$D$2:$D$13,S451)))</f>
        <v/>
      </c>
      <c r="E451" s="22" t="n"/>
      <c r="F451" s="23" t="n"/>
      <c r="G451" s="23" t="n"/>
      <c r="H451" s="22" t="n"/>
      <c r="I451" s="19" t="n"/>
      <c r="J451" s="21" t="n"/>
      <c r="K451" s="19" t="n"/>
      <c r="L451" s="19" t="n"/>
      <c r="M451" s="21" t="n"/>
      <c r="N451" s="22" t="n"/>
      <c r="O451" s="24">
        <f>IF(A451&lt;&gt;"عهدة","",SUMIFS($G$8:$G$5007,$B$8:$B$5007,B451,$A$8:$A$5007,"مصروف",$I$8:$I$5007,"&lt;&gt;مرفوض"))</f>
        <v/>
      </c>
      <c r="P451" s="25">
        <f>IF(A451&lt;&gt;"عهدة","",N(F451)-O451)</f>
        <v/>
      </c>
      <c r="Q451" s="26">
        <f>IF(A451="","",IF(A451="عهدة",IF(N(F451)=0,"⚠ أدخل قيمة العهدة",IF(P451&lt;0,"⛔ عجز / زيادة مصروفات "&amp;TEXT(-P451,"#,##0"),IF(COUNTIFS($B$8:$B$5007,B451,$A$8:$A$5007,"مصروف",$I$8:$I$5007,"&lt;&gt;مرفوض",$K$8:$K$5007,"&lt;&gt;نعم")&gt;0,"⚠ "&amp;COUNTIFS($B$8:$B$5007,B451,$A$8:$A$5007,"مصروف",$I$8:$I$5007,"&lt;&gt;مرفوض",$K$8:$K$5007,"&lt;&gt;نعم")&amp;" مصروف غير مسوى",IF(L451="تمت التسوية",IF(P451=0,"✔ متوازنة وتمت التسوية","✔ تمت التسوية – متبقي "&amp;TEXT(P451,"#,##0")),IF(P451&gt;0,"متبقي "&amp;TEXT(P451,"#,##0"),"✔ متوازنة"))))),IF(R451=0,"⚠ أضف سطر عهدة أولًا",IF(OR(C451="",N(G451)=0),"⚠ أكمل التاريخ والقيمة",IF(S451="","⚠ التاريخ خارج السنة المالية",IF(H451="","⚠ اختر بند الموازنة",IF(I451="مرفوض","✖ مرفوض من المدير",IF(I451&lt;&gt;"موافق","⏳ بانتظار موافقة المدير",IF(K451&lt;&gt;"نعم","⚠ غير مسوى مع الحسابات","✔ معتمد ومسوى")))))))))</f>
        <v/>
      </c>
      <c r="R451">
        <f>N(R450)+IF(A451="عهدة",1,0)</f>
        <v/>
      </c>
      <c r="S451">
        <f>IF(C451="","",IF(AND(C451&gt;=DATE(2026,9,1),C451&lt;=DATE(2027,8,31)),(YEAR(C451)-2026)*12+MONTH(C451)-8,""))</f>
        <v/>
      </c>
      <c r="T451">
        <f>IF(AND(A451="مصروف",R451&gt;0,I451="موافق",S451&lt;&gt;"",H451&lt;&gt;""),N(G451),0)</f>
        <v/>
      </c>
    </row>
    <row r="452">
      <c r="A452" s="19" t="n"/>
      <c r="B452" s="20">
        <f>IF(A452="","",IF(R452=0,"⚠ أضف سطر عهدة أولًا","DMT-"&amp;TEXT(R452,"000")))</f>
        <v/>
      </c>
      <c r="C452" s="21" t="n"/>
      <c r="D452" s="20">
        <f>IF(C452="","",IF(S452="","خارج السنة المالية",INDEX(القوائم!$D$2:$D$13,S452)))</f>
        <v/>
      </c>
      <c r="E452" s="22" t="n"/>
      <c r="F452" s="23" t="n"/>
      <c r="G452" s="23" t="n"/>
      <c r="H452" s="22" t="n"/>
      <c r="I452" s="19" t="n"/>
      <c r="J452" s="21" t="n"/>
      <c r="K452" s="19" t="n"/>
      <c r="L452" s="19" t="n"/>
      <c r="M452" s="21" t="n"/>
      <c r="N452" s="22" t="n"/>
      <c r="O452" s="24">
        <f>IF(A452&lt;&gt;"عهدة","",SUMIFS($G$8:$G$5007,$B$8:$B$5007,B452,$A$8:$A$5007,"مصروف",$I$8:$I$5007,"&lt;&gt;مرفوض"))</f>
        <v/>
      </c>
      <c r="P452" s="25">
        <f>IF(A452&lt;&gt;"عهدة","",N(F452)-O452)</f>
        <v/>
      </c>
      <c r="Q452" s="26">
        <f>IF(A452="","",IF(A452="عهدة",IF(N(F452)=0,"⚠ أدخل قيمة العهدة",IF(P452&lt;0,"⛔ عجز / زيادة مصروفات "&amp;TEXT(-P452,"#,##0"),IF(COUNTIFS($B$8:$B$5007,B452,$A$8:$A$5007,"مصروف",$I$8:$I$5007,"&lt;&gt;مرفوض",$K$8:$K$5007,"&lt;&gt;نعم")&gt;0,"⚠ "&amp;COUNTIFS($B$8:$B$5007,B452,$A$8:$A$5007,"مصروف",$I$8:$I$5007,"&lt;&gt;مرفوض",$K$8:$K$5007,"&lt;&gt;نعم")&amp;" مصروف غير مسوى",IF(L452="تمت التسوية",IF(P452=0,"✔ متوازنة وتمت التسوية","✔ تمت التسوية – متبقي "&amp;TEXT(P452,"#,##0")),IF(P452&gt;0,"متبقي "&amp;TEXT(P452,"#,##0"),"✔ متوازنة"))))),IF(R452=0,"⚠ أضف سطر عهدة أولًا",IF(OR(C452="",N(G452)=0),"⚠ أكمل التاريخ والقيمة",IF(S452="","⚠ التاريخ خارج السنة المالية",IF(H452="","⚠ اختر بند الموازنة",IF(I452="مرفوض","✖ مرفوض من المدير",IF(I452&lt;&gt;"موافق","⏳ بانتظار موافقة المدير",IF(K452&lt;&gt;"نعم","⚠ غير مسوى مع الحسابات","✔ معتمد ومسوى")))))))))</f>
        <v/>
      </c>
      <c r="R452">
        <f>N(R451)+IF(A452="عهدة",1,0)</f>
        <v/>
      </c>
      <c r="S452">
        <f>IF(C452="","",IF(AND(C452&gt;=DATE(2026,9,1),C452&lt;=DATE(2027,8,31)),(YEAR(C452)-2026)*12+MONTH(C452)-8,""))</f>
        <v/>
      </c>
      <c r="T452">
        <f>IF(AND(A452="مصروف",R452&gt;0,I452="موافق",S452&lt;&gt;"",H452&lt;&gt;""),N(G452),0)</f>
        <v/>
      </c>
    </row>
    <row r="453">
      <c r="A453" s="19" t="n"/>
      <c r="B453" s="20">
        <f>IF(A453="","",IF(R453=0,"⚠ أضف سطر عهدة أولًا","DMT-"&amp;TEXT(R453,"000")))</f>
        <v/>
      </c>
      <c r="C453" s="21" t="n"/>
      <c r="D453" s="20">
        <f>IF(C453="","",IF(S453="","خارج السنة المالية",INDEX(القوائم!$D$2:$D$13,S453)))</f>
        <v/>
      </c>
      <c r="E453" s="22" t="n"/>
      <c r="F453" s="23" t="n"/>
      <c r="G453" s="23" t="n"/>
      <c r="H453" s="22" t="n"/>
      <c r="I453" s="19" t="n"/>
      <c r="J453" s="21" t="n"/>
      <c r="K453" s="19" t="n"/>
      <c r="L453" s="19" t="n"/>
      <c r="M453" s="21" t="n"/>
      <c r="N453" s="22" t="n"/>
      <c r="O453" s="24">
        <f>IF(A453&lt;&gt;"عهدة","",SUMIFS($G$8:$G$5007,$B$8:$B$5007,B453,$A$8:$A$5007,"مصروف",$I$8:$I$5007,"&lt;&gt;مرفوض"))</f>
        <v/>
      </c>
      <c r="P453" s="25">
        <f>IF(A453&lt;&gt;"عهدة","",N(F453)-O453)</f>
        <v/>
      </c>
      <c r="Q453" s="26">
        <f>IF(A453="","",IF(A453="عهدة",IF(N(F453)=0,"⚠ أدخل قيمة العهدة",IF(P453&lt;0,"⛔ عجز / زيادة مصروفات "&amp;TEXT(-P453,"#,##0"),IF(COUNTIFS($B$8:$B$5007,B453,$A$8:$A$5007,"مصروف",$I$8:$I$5007,"&lt;&gt;مرفوض",$K$8:$K$5007,"&lt;&gt;نعم")&gt;0,"⚠ "&amp;COUNTIFS($B$8:$B$5007,B453,$A$8:$A$5007,"مصروف",$I$8:$I$5007,"&lt;&gt;مرفوض",$K$8:$K$5007,"&lt;&gt;نعم")&amp;" مصروف غير مسوى",IF(L453="تمت التسوية",IF(P453=0,"✔ متوازنة وتمت التسوية","✔ تمت التسوية – متبقي "&amp;TEXT(P453,"#,##0")),IF(P453&gt;0,"متبقي "&amp;TEXT(P453,"#,##0"),"✔ متوازنة"))))),IF(R453=0,"⚠ أضف سطر عهدة أولًا",IF(OR(C453="",N(G453)=0),"⚠ أكمل التاريخ والقيمة",IF(S453="","⚠ التاريخ خارج السنة المالية",IF(H453="","⚠ اختر بند الموازنة",IF(I453="مرفوض","✖ مرفوض من المدير",IF(I453&lt;&gt;"موافق","⏳ بانتظار موافقة المدير",IF(K453&lt;&gt;"نعم","⚠ غير مسوى مع الحسابات","✔ معتمد ومسوى")))))))))</f>
        <v/>
      </c>
      <c r="R453">
        <f>N(R452)+IF(A453="عهدة",1,0)</f>
        <v/>
      </c>
      <c r="S453">
        <f>IF(C453="","",IF(AND(C453&gt;=DATE(2026,9,1),C453&lt;=DATE(2027,8,31)),(YEAR(C453)-2026)*12+MONTH(C453)-8,""))</f>
        <v/>
      </c>
      <c r="T453">
        <f>IF(AND(A453="مصروف",R453&gt;0,I453="موافق",S453&lt;&gt;"",H453&lt;&gt;""),N(G453),0)</f>
        <v/>
      </c>
    </row>
    <row r="454">
      <c r="A454" s="19" t="n"/>
      <c r="B454" s="20">
        <f>IF(A454="","",IF(R454=0,"⚠ أضف سطر عهدة أولًا","DMT-"&amp;TEXT(R454,"000")))</f>
        <v/>
      </c>
      <c r="C454" s="21" t="n"/>
      <c r="D454" s="20">
        <f>IF(C454="","",IF(S454="","خارج السنة المالية",INDEX(القوائم!$D$2:$D$13,S454)))</f>
        <v/>
      </c>
      <c r="E454" s="22" t="n"/>
      <c r="F454" s="23" t="n"/>
      <c r="G454" s="23" t="n"/>
      <c r="H454" s="22" t="n"/>
      <c r="I454" s="19" t="n"/>
      <c r="J454" s="21" t="n"/>
      <c r="K454" s="19" t="n"/>
      <c r="L454" s="19" t="n"/>
      <c r="M454" s="21" t="n"/>
      <c r="N454" s="22" t="n"/>
      <c r="O454" s="24">
        <f>IF(A454&lt;&gt;"عهدة","",SUMIFS($G$8:$G$5007,$B$8:$B$5007,B454,$A$8:$A$5007,"مصروف",$I$8:$I$5007,"&lt;&gt;مرفوض"))</f>
        <v/>
      </c>
      <c r="P454" s="25">
        <f>IF(A454&lt;&gt;"عهدة","",N(F454)-O454)</f>
        <v/>
      </c>
      <c r="Q454" s="26">
        <f>IF(A454="","",IF(A454="عهدة",IF(N(F454)=0,"⚠ أدخل قيمة العهدة",IF(P454&lt;0,"⛔ عجز / زيادة مصروفات "&amp;TEXT(-P454,"#,##0"),IF(COUNTIFS($B$8:$B$5007,B454,$A$8:$A$5007,"مصروف",$I$8:$I$5007,"&lt;&gt;مرفوض",$K$8:$K$5007,"&lt;&gt;نعم")&gt;0,"⚠ "&amp;COUNTIFS($B$8:$B$5007,B454,$A$8:$A$5007,"مصروف",$I$8:$I$5007,"&lt;&gt;مرفوض",$K$8:$K$5007,"&lt;&gt;نعم")&amp;" مصروف غير مسوى",IF(L454="تمت التسوية",IF(P454=0,"✔ متوازنة وتمت التسوية","✔ تمت التسوية – متبقي "&amp;TEXT(P454,"#,##0")),IF(P454&gt;0,"متبقي "&amp;TEXT(P454,"#,##0"),"✔ متوازنة"))))),IF(R454=0,"⚠ أضف سطر عهدة أولًا",IF(OR(C454="",N(G454)=0),"⚠ أكمل التاريخ والقيمة",IF(S454="","⚠ التاريخ خارج السنة المالية",IF(H454="","⚠ اختر بند الموازنة",IF(I454="مرفوض","✖ مرفوض من المدير",IF(I454&lt;&gt;"موافق","⏳ بانتظار موافقة المدير",IF(K454&lt;&gt;"نعم","⚠ غير مسوى مع الحسابات","✔ معتمد ومسوى")))))))))</f>
        <v/>
      </c>
      <c r="R454">
        <f>N(R453)+IF(A454="عهدة",1,0)</f>
        <v/>
      </c>
      <c r="S454">
        <f>IF(C454="","",IF(AND(C454&gt;=DATE(2026,9,1),C454&lt;=DATE(2027,8,31)),(YEAR(C454)-2026)*12+MONTH(C454)-8,""))</f>
        <v/>
      </c>
      <c r="T454">
        <f>IF(AND(A454="مصروف",R454&gt;0,I454="موافق",S454&lt;&gt;"",H454&lt;&gt;""),N(G454),0)</f>
        <v/>
      </c>
    </row>
    <row r="455">
      <c r="A455" s="19" t="n"/>
      <c r="B455" s="20">
        <f>IF(A455="","",IF(R455=0,"⚠ أضف سطر عهدة أولًا","DMT-"&amp;TEXT(R455,"000")))</f>
        <v/>
      </c>
      <c r="C455" s="21" t="n"/>
      <c r="D455" s="20">
        <f>IF(C455="","",IF(S455="","خارج السنة المالية",INDEX(القوائم!$D$2:$D$13,S455)))</f>
        <v/>
      </c>
      <c r="E455" s="22" t="n"/>
      <c r="F455" s="23" t="n"/>
      <c r="G455" s="23" t="n"/>
      <c r="H455" s="22" t="n"/>
      <c r="I455" s="19" t="n"/>
      <c r="J455" s="21" t="n"/>
      <c r="K455" s="19" t="n"/>
      <c r="L455" s="19" t="n"/>
      <c r="M455" s="21" t="n"/>
      <c r="N455" s="22" t="n"/>
      <c r="O455" s="24">
        <f>IF(A455&lt;&gt;"عهدة","",SUMIFS($G$8:$G$5007,$B$8:$B$5007,B455,$A$8:$A$5007,"مصروف",$I$8:$I$5007,"&lt;&gt;مرفوض"))</f>
        <v/>
      </c>
      <c r="P455" s="25">
        <f>IF(A455&lt;&gt;"عهدة","",N(F455)-O455)</f>
        <v/>
      </c>
      <c r="Q455" s="26">
        <f>IF(A455="","",IF(A455="عهدة",IF(N(F455)=0,"⚠ أدخل قيمة العهدة",IF(P455&lt;0,"⛔ عجز / زيادة مصروفات "&amp;TEXT(-P455,"#,##0"),IF(COUNTIFS($B$8:$B$5007,B455,$A$8:$A$5007,"مصروف",$I$8:$I$5007,"&lt;&gt;مرفوض",$K$8:$K$5007,"&lt;&gt;نعم")&gt;0,"⚠ "&amp;COUNTIFS($B$8:$B$5007,B455,$A$8:$A$5007,"مصروف",$I$8:$I$5007,"&lt;&gt;مرفوض",$K$8:$K$5007,"&lt;&gt;نعم")&amp;" مصروف غير مسوى",IF(L455="تمت التسوية",IF(P455=0,"✔ متوازنة وتمت التسوية","✔ تمت التسوية – متبقي "&amp;TEXT(P455,"#,##0")),IF(P455&gt;0,"متبقي "&amp;TEXT(P455,"#,##0"),"✔ متوازنة"))))),IF(R455=0,"⚠ أضف سطر عهدة أولًا",IF(OR(C455="",N(G455)=0),"⚠ أكمل التاريخ والقيمة",IF(S455="","⚠ التاريخ خارج السنة المالية",IF(H455="","⚠ اختر بند الموازنة",IF(I455="مرفوض","✖ مرفوض من المدير",IF(I455&lt;&gt;"موافق","⏳ بانتظار موافقة المدير",IF(K455&lt;&gt;"نعم","⚠ غير مسوى مع الحسابات","✔ معتمد ومسوى")))))))))</f>
        <v/>
      </c>
      <c r="R455">
        <f>N(R454)+IF(A455="عهدة",1,0)</f>
        <v/>
      </c>
      <c r="S455">
        <f>IF(C455="","",IF(AND(C455&gt;=DATE(2026,9,1),C455&lt;=DATE(2027,8,31)),(YEAR(C455)-2026)*12+MONTH(C455)-8,""))</f>
        <v/>
      </c>
      <c r="T455">
        <f>IF(AND(A455="مصروف",R455&gt;0,I455="موافق",S455&lt;&gt;"",H455&lt;&gt;""),N(G455),0)</f>
        <v/>
      </c>
    </row>
    <row r="456">
      <c r="A456" s="19" t="n"/>
      <c r="B456" s="20">
        <f>IF(A456="","",IF(R456=0,"⚠ أضف سطر عهدة أولًا","DMT-"&amp;TEXT(R456,"000")))</f>
        <v/>
      </c>
      <c r="C456" s="21" t="n"/>
      <c r="D456" s="20">
        <f>IF(C456="","",IF(S456="","خارج السنة المالية",INDEX(القوائم!$D$2:$D$13,S456)))</f>
        <v/>
      </c>
      <c r="E456" s="22" t="n"/>
      <c r="F456" s="23" t="n"/>
      <c r="G456" s="23" t="n"/>
      <c r="H456" s="22" t="n"/>
      <c r="I456" s="19" t="n"/>
      <c r="J456" s="21" t="n"/>
      <c r="K456" s="19" t="n"/>
      <c r="L456" s="19" t="n"/>
      <c r="M456" s="21" t="n"/>
      <c r="N456" s="22" t="n"/>
      <c r="O456" s="24">
        <f>IF(A456&lt;&gt;"عهدة","",SUMIFS($G$8:$G$5007,$B$8:$B$5007,B456,$A$8:$A$5007,"مصروف",$I$8:$I$5007,"&lt;&gt;مرفوض"))</f>
        <v/>
      </c>
      <c r="P456" s="25">
        <f>IF(A456&lt;&gt;"عهدة","",N(F456)-O456)</f>
        <v/>
      </c>
      <c r="Q456" s="26">
        <f>IF(A456="","",IF(A456="عهدة",IF(N(F456)=0,"⚠ أدخل قيمة العهدة",IF(P456&lt;0,"⛔ عجز / زيادة مصروفات "&amp;TEXT(-P456,"#,##0"),IF(COUNTIFS($B$8:$B$5007,B456,$A$8:$A$5007,"مصروف",$I$8:$I$5007,"&lt;&gt;مرفوض",$K$8:$K$5007,"&lt;&gt;نعم")&gt;0,"⚠ "&amp;COUNTIFS($B$8:$B$5007,B456,$A$8:$A$5007,"مصروف",$I$8:$I$5007,"&lt;&gt;مرفوض",$K$8:$K$5007,"&lt;&gt;نعم")&amp;" مصروف غير مسوى",IF(L456="تمت التسوية",IF(P456=0,"✔ متوازنة وتمت التسوية","✔ تمت التسوية – متبقي "&amp;TEXT(P456,"#,##0")),IF(P456&gt;0,"متبقي "&amp;TEXT(P456,"#,##0"),"✔ متوازنة"))))),IF(R456=0,"⚠ أضف سطر عهدة أولًا",IF(OR(C456="",N(G456)=0),"⚠ أكمل التاريخ والقيمة",IF(S456="","⚠ التاريخ خارج السنة المالية",IF(H456="","⚠ اختر بند الموازنة",IF(I456="مرفوض","✖ مرفوض من المدير",IF(I456&lt;&gt;"موافق","⏳ بانتظار موافقة المدير",IF(K456&lt;&gt;"نعم","⚠ غير مسوى مع الحسابات","✔ معتمد ومسوى")))))))))</f>
        <v/>
      </c>
      <c r="R456">
        <f>N(R455)+IF(A456="عهدة",1,0)</f>
        <v/>
      </c>
      <c r="S456">
        <f>IF(C456="","",IF(AND(C456&gt;=DATE(2026,9,1),C456&lt;=DATE(2027,8,31)),(YEAR(C456)-2026)*12+MONTH(C456)-8,""))</f>
        <v/>
      </c>
      <c r="T456">
        <f>IF(AND(A456="مصروف",R456&gt;0,I456="موافق",S456&lt;&gt;"",H456&lt;&gt;""),N(G456),0)</f>
        <v/>
      </c>
    </row>
    <row r="457">
      <c r="A457" s="19" t="n"/>
      <c r="B457" s="20">
        <f>IF(A457="","",IF(R457=0,"⚠ أضف سطر عهدة أولًا","DMT-"&amp;TEXT(R457,"000")))</f>
        <v/>
      </c>
      <c r="C457" s="21" t="n"/>
      <c r="D457" s="20">
        <f>IF(C457="","",IF(S457="","خارج السنة المالية",INDEX(القوائم!$D$2:$D$13,S457)))</f>
        <v/>
      </c>
      <c r="E457" s="22" t="n"/>
      <c r="F457" s="23" t="n"/>
      <c r="G457" s="23" t="n"/>
      <c r="H457" s="22" t="n"/>
      <c r="I457" s="19" t="n"/>
      <c r="J457" s="21" t="n"/>
      <c r="K457" s="19" t="n"/>
      <c r="L457" s="19" t="n"/>
      <c r="M457" s="21" t="n"/>
      <c r="N457" s="22" t="n"/>
      <c r="O457" s="24">
        <f>IF(A457&lt;&gt;"عهدة","",SUMIFS($G$8:$G$5007,$B$8:$B$5007,B457,$A$8:$A$5007,"مصروف",$I$8:$I$5007,"&lt;&gt;مرفوض"))</f>
        <v/>
      </c>
      <c r="P457" s="25">
        <f>IF(A457&lt;&gt;"عهدة","",N(F457)-O457)</f>
        <v/>
      </c>
      <c r="Q457" s="26">
        <f>IF(A457="","",IF(A457="عهدة",IF(N(F457)=0,"⚠ أدخل قيمة العهدة",IF(P457&lt;0,"⛔ عجز / زيادة مصروفات "&amp;TEXT(-P457,"#,##0"),IF(COUNTIFS($B$8:$B$5007,B457,$A$8:$A$5007,"مصروف",$I$8:$I$5007,"&lt;&gt;مرفوض",$K$8:$K$5007,"&lt;&gt;نعم")&gt;0,"⚠ "&amp;COUNTIFS($B$8:$B$5007,B457,$A$8:$A$5007,"مصروف",$I$8:$I$5007,"&lt;&gt;مرفوض",$K$8:$K$5007,"&lt;&gt;نعم")&amp;" مصروف غير مسوى",IF(L457="تمت التسوية",IF(P457=0,"✔ متوازنة وتمت التسوية","✔ تمت التسوية – متبقي "&amp;TEXT(P457,"#,##0")),IF(P457&gt;0,"متبقي "&amp;TEXT(P457,"#,##0"),"✔ متوازنة"))))),IF(R457=0,"⚠ أضف سطر عهدة أولًا",IF(OR(C457="",N(G457)=0),"⚠ أكمل التاريخ والقيمة",IF(S457="","⚠ التاريخ خارج السنة المالية",IF(H457="","⚠ اختر بند الموازنة",IF(I457="مرفوض","✖ مرفوض من المدير",IF(I457&lt;&gt;"موافق","⏳ بانتظار موافقة المدير",IF(K457&lt;&gt;"نعم","⚠ غير مسوى مع الحسابات","✔ معتمد ومسوى")))))))))</f>
        <v/>
      </c>
      <c r="R457">
        <f>N(R456)+IF(A457="عهدة",1,0)</f>
        <v/>
      </c>
      <c r="S457">
        <f>IF(C457="","",IF(AND(C457&gt;=DATE(2026,9,1),C457&lt;=DATE(2027,8,31)),(YEAR(C457)-2026)*12+MONTH(C457)-8,""))</f>
        <v/>
      </c>
      <c r="T457">
        <f>IF(AND(A457="مصروف",R457&gt;0,I457="موافق",S457&lt;&gt;"",H457&lt;&gt;""),N(G457),0)</f>
        <v/>
      </c>
    </row>
    <row r="458">
      <c r="A458" s="19" t="n"/>
      <c r="B458" s="20">
        <f>IF(A458="","",IF(R458=0,"⚠ أضف سطر عهدة أولًا","DMT-"&amp;TEXT(R458,"000")))</f>
        <v/>
      </c>
      <c r="C458" s="21" t="n"/>
      <c r="D458" s="20">
        <f>IF(C458="","",IF(S458="","خارج السنة المالية",INDEX(القوائم!$D$2:$D$13,S458)))</f>
        <v/>
      </c>
      <c r="E458" s="22" t="n"/>
      <c r="F458" s="23" t="n"/>
      <c r="G458" s="23" t="n"/>
      <c r="H458" s="22" t="n"/>
      <c r="I458" s="19" t="n"/>
      <c r="J458" s="21" t="n"/>
      <c r="K458" s="19" t="n"/>
      <c r="L458" s="19" t="n"/>
      <c r="M458" s="21" t="n"/>
      <c r="N458" s="22" t="n"/>
      <c r="O458" s="24">
        <f>IF(A458&lt;&gt;"عهدة","",SUMIFS($G$8:$G$5007,$B$8:$B$5007,B458,$A$8:$A$5007,"مصروف",$I$8:$I$5007,"&lt;&gt;مرفوض"))</f>
        <v/>
      </c>
      <c r="P458" s="25">
        <f>IF(A458&lt;&gt;"عهدة","",N(F458)-O458)</f>
        <v/>
      </c>
      <c r="Q458" s="26">
        <f>IF(A458="","",IF(A458="عهدة",IF(N(F458)=0,"⚠ أدخل قيمة العهدة",IF(P458&lt;0,"⛔ عجز / زيادة مصروفات "&amp;TEXT(-P458,"#,##0"),IF(COUNTIFS($B$8:$B$5007,B458,$A$8:$A$5007,"مصروف",$I$8:$I$5007,"&lt;&gt;مرفوض",$K$8:$K$5007,"&lt;&gt;نعم")&gt;0,"⚠ "&amp;COUNTIFS($B$8:$B$5007,B458,$A$8:$A$5007,"مصروف",$I$8:$I$5007,"&lt;&gt;مرفوض",$K$8:$K$5007,"&lt;&gt;نعم")&amp;" مصروف غير مسوى",IF(L458="تمت التسوية",IF(P458=0,"✔ متوازنة وتمت التسوية","✔ تمت التسوية – متبقي "&amp;TEXT(P458,"#,##0")),IF(P458&gt;0,"متبقي "&amp;TEXT(P458,"#,##0"),"✔ متوازنة"))))),IF(R458=0,"⚠ أضف سطر عهدة أولًا",IF(OR(C458="",N(G458)=0),"⚠ أكمل التاريخ والقيمة",IF(S458="","⚠ التاريخ خارج السنة المالية",IF(H458="","⚠ اختر بند الموازنة",IF(I458="مرفوض","✖ مرفوض من المدير",IF(I458&lt;&gt;"موافق","⏳ بانتظار موافقة المدير",IF(K458&lt;&gt;"نعم","⚠ غير مسوى مع الحسابات","✔ معتمد ومسوى")))))))))</f>
        <v/>
      </c>
      <c r="R458">
        <f>N(R457)+IF(A458="عهدة",1,0)</f>
        <v/>
      </c>
      <c r="S458">
        <f>IF(C458="","",IF(AND(C458&gt;=DATE(2026,9,1),C458&lt;=DATE(2027,8,31)),(YEAR(C458)-2026)*12+MONTH(C458)-8,""))</f>
        <v/>
      </c>
      <c r="T458">
        <f>IF(AND(A458="مصروف",R458&gt;0,I458="موافق",S458&lt;&gt;"",H458&lt;&gt;""),N(G458),0)</f>
        <v/>
      </c>
    </row>
    <row r="459">
      <c r="A459" s="19" t="n"/>
      <c r="B459" s="20">
        <f>IF(A459="","",IF(R459=0,"⚠ أضف سطر عهدة أولًا","DMT-"&amp;TEXT(R459,"000")))</f>
        <v/>
      </c>
      <c r="C459" s="21" t="n"/>
      <c r="D459" s="20">
        <f>IF(C459="","",IF(S459="","خارج السنة المالية",INDEX(القوائم!$D$2:$D$13,S459)))</f>
        <v/>
      </c>
      <c r="E459" s="22" t="n"/>
      <c r="F459" s="23" t="n"/>
      <c r="G459" s="23" t="n"/>
      <c r="H459" s="22" t="n"/>
      <c r="I459" s="19" t="n"/>
      <c r="J459" s="21" t="n"/>
      <c r="K459" s="19" t="n"/>
      <c r="L459" s="19" t="n"/>
      <c r="M459" s="21" t="n"/>
      <c r="N459" s="22" t="n"/>
      <c r="O459" s="24">
        <f>IF(A459&lt;&gt;"عهدة","",SUMIFS($G$8:$G$5007,$B$8:$B$5007,B459,$A$8:$A$5007,"مصروف",$I$8:$I$5007,"&lt;&gt;مرفوض"))</f>
        <v/>
      </c>
      <c r="P459" s="25">
        <f>IF(A459&lt;&gt;"عهدة","",N(F459)-O459)</f>
        <v/>
      </c>
      <c r="Q459" s="26">
        <f>IF(A459="","",IF(A459="عهدة",IF(N(F459)=0,"⚠ أدخل قيمة العهدة",IF(P459&lt;0,"⛔ عجز / زيادة مصروفات "&amp;TEXT(-P459,"#,##0"),IF(COUNTIFS($B$8:$B$5007,B459,$A$8:$A$5007,"مصروف",$I$8:$I$5007,"&lt;&gt;مرفوض",$K$8:$K$5007,"&lt;&gt;نعم")&gt;0,"⚠ "&amp;COUNTIFS($B$8:$B$5007,B459,$A$8:$A$5007,"مصروف",$I$8:$I$5007,"&lt;&gt;مرفوض",$K$8:$K$5007,"&lt;&gt;نعم")&amp;" مصروف غير مسوى",IF(L459="تمت التسوية",IF(P459=0,"✔ متوازنة وتمت التسوية","✔ تمت التسوية – متبقي "&amp;TEXT(P459,"#,##0")),IF(P459&gt;0,"متبقي "&amp;TEXT(P459,"#,##0"),"✔ متوازنة"))))),IF(R459=0,"⚠ أضف سطر عهدة أولًا",IF(OR(C459="",N(G459)=0),"⚠ أكمل التاريخ والقيمة",IF(S459="","⚠ التاريخ خارج السنة المالية",IF(H459="","⚠ اختر بند الموازنة",IF(I459="مرفوض","✖ مرفوض من المدير",IF(I459&lt;&gt;"موافق","⏳ بانتظار موافقة المدير",IF(K459&lt;&gt;"نعم","⚠ غير مسوى مع الحسابات","✔ معتمد ومسوى")))))))))</f>
        <v/>
      </c>
      <c r="R459">
        <f>N(R458)+IF(A459="عهدة",1,0)</f>
        <v/>
      </c>
      <c r="S459">
        <f>IF(C459="","",IF(AND(C459&gt;=DATE(2026,9,1),C459&lt;=DATE(2027,8,31)),(YEAR(C459)-2026)*12+MONTH(C459)-8,""))</f>
        <v/>
      </c>
      <c r="T459">
        <f>IF(AND(A459="مصروف",R459&gt;0,I459="موافق",S459&lt;&gt;"",H459&lt;&gt;""),N(G459),0)</f>
        <v/>
      </c>
    </row>
    <row r="460">
      <c r="A460" s="19" t="n"/>
      <c r="B460" s="20">
        <f>IF(A460="","",IF(R460=0,"⚠ أضف سطر عهدة أولًا","DMT-"&amp;TEXT(R460,"000")))</f>
        <v/>
      </c>
      <c r="C460" s="21" t="n"/>
      <c r="D460" s="20">
        <f>IF(C460="","",IF(S460="","خارج السنة المالية",INDEX(القوائم!$D$2:$D$13,S460)))</f>
        <v/>
      </c>
      <c r="E460" s="22" t="n"/>
      <c r="F460" s="23" t="n"/>
      <c r="G460" s="23" t="n"/>
      <c r="H460" s="22" t="n"/>
      <c r="I460" s="19" t="n"/>
      <c r="J460" s="21" t="n"/>
      <c r="K460" s="19" t="n"/>
      <c r="L460" s="19" t="n"/>
      <c r="M460" s="21" t="n"/>
      <c r="N460" s="22" t="n"/>
      <c r="O460" s="24">
        <f>IF(A460&lt;&gt;"عهدة","",SUMIFS($G$8:$G$5007,$B$8:$B$5007,B460,$A$8:$A$5007,"مصروف",$I$8:$I$5007,"&lt;&gt;مرفوض"))</f>
        <v/>
      </c>
      <c r="P460" s="25">
        <f>IF(A460&lt;&gt;"عهدة","",N(F460)-O460)</f>
        <v/>
      </c>
      <c r="Q460" s="26">
        <f>IF(A460="","",IF(A460="عهدة",IF(N(F460)=0,"⚠ أدخل قيمة العهدة",IF(P460&lt;0,"⛔ عجز / زيادة مصروفات "&amp;TEXT(-P460,"#,##0"),IF(COUNTIFS($B$8:$B$5007,B460,$A$8:$A$5007,"مصروف",$I$8:$I$5007,"&lt;&gt;مرفوض",$K$8:$K$5007,"&lt;&gt;نعم")&gt;0,"⚠ "&amp;COUNTIFS($B$8:$B$5007,B460,$A$8:$A$5007,"مصروف",$I$8:$I$5007,"&lt;&gt;مرفوض",$K$8:$K$5007,"&lt;&gt;نعم")&amp;" مصروف غير مسوى",IF(L460="تمت التسوية",IF(P460=0,"✔ متوازنة وتمت التسوية","✔ تمت التسوية – متبقي "&amp;TEXT(P460,"#,##0")),IF(P460&gt;0,"متبقي "&amp;TEXT(P460,"#,##0"),"✔ متوازنة"))))),IF(R460=0,"⚠ أضف سطر عهدة أولًا",IF(OR(C460="",N(G460)=0),"⚠ أكمل التاريخ والقيمة",IF(S460="","⚠ التاريخ خارج السنة المالية",IF(H460="","⚠ اختر بند الموازنة",IF(I460="مرفوض","✖ مرفوض من المدير",IF(I460&lt;&gt;"موافق","⏳ بانتظار موافقة المدير",IF(K460&lt;&gt;"نعم","⚠ غير مسوى مع الحسابات","✔ معتمد ومسوى")))))))))</f>
        <v/>
      </c>
      <c r="R460">
        <f>N(R459)+IF(A460="عهدة",1,0)</f>
        <v/>
      </c>
      <c r="S460">
        <f>IF(C460="","",IF(AND(C460&gt;=DATE(2026,9,1),C460&lt;=DATE(2027,8,31)),(YEAR(C460)-2026)*12+MONTH(C460)-8,""))</f>
        <v/>
      </c>
      <c r="T460">
        <f>IF(AND(A460="مصروف",R460&gt;0,I460="موافق",S460&lt;&gt;"",H460&lt;&gt;""),N(G460),0)</f>
        <v/>
      </c>
    </row>
    <row r="461">
      <c r="A461" s="19" t="n"/>
      <c r="B461" s="20">
        <f>IF(A461="","",IF(R461=0,"⚠ أضف سطر عهدة أولًا","DMT-"&amp;TEXT(R461,"000")))</f>
        <v/>
      </c>
      <c r="C461" s="21" t="n"/>
      <c r="D461" s="20">
        <f>IF(C461="","",IF(S461="","خارج السنة المالية",INDEX(القوائم!$D$2:$D$13,S461)))</f>
        <v/>
      </c>
      <c r="E461" s="22" t="n"/>
      <c r="F461" s="23" t="n"/>
      <c r="G461" s="23" t="n"/>
      <c r="H461" s="22" t="n"/>
      <c r="I461" s="19" t="n"/>
      <c r="J461" s="21" t="n"/>
      <c r="K461" s="19" t="n"/>
      <c r="L461" s="19" t="n"/>
      <c r="M461" s="21" t="n"/>
      <c r="N461" s="22" t="n"/>
      <c r="O461" s="24">
        <f>IF(A461&lt;&gt;"عهدة","",SUMIFS($G$8:$G$5007,$B$8:$B$5007,B461,$A$8:$A$5007,"مصروف",$I$8:$I$5007,"&lt;&gt;مرفوض"))</f>
        <v/>
      </c>
      <c r="P461" s="25">
        <f>IF(A461&lt;&gt;"عهدة","",N(F461)-O461)</f>
        <v/>
      </c>
      <c r="Q461" s="26">
        <f>IF(A461="","",IF(A461="عهدة",IF(N(F461)=0,"⚠ أدخل قيمة العهدة",IF(P461&lt;0,"⛔ عجز / زيادة مصروفات "&amp;TEXT(-P461,"#,##0"),IF(COUNTIFS($B$8:$B$5007,B461,$A$8:$A$5007,"مصروف",$I$8:$I$5007,"&lt;&gt;مرفوض",$K$8:$K$5007,"&lt;&gt;نعم")&gt;0,"⚠ "&amp;COUNTIFS($B$8:$B$5007,B461,$A$8:$A$5007,"مصروف",$I$8:$I$5007,"&lt;&gt;مرفوض",$K$8:$K$5007,"&lt;&gt;نعم")&amp;" مصروف غير مسوى",IF(L461="تمت التسوية",IF(P461=0,"✔ متوازنة وتمت التسوية","✔ تمت التسوية – متبقي "&amp;TEXT(P461,"#,##0")),IF(P461&gt;0,"متبقي "&amp;TEXT(P461,"#,##0"),"✔ متوازنة"))))),IF(R461=0,"⚠ أضف سطر عهدة أولًا",IF(OR(C461="",N(G461)=0),"⚠ أكمل التاريخ والقيمة",IF(S461="","⚠ التاريخ خارج السنة المالية",IF(H461="","⚠ اختر بند الموازنة",IF(I461="مرفوض","✖ مرفوض من المدير",IF(I461&lt;&gt;"موافق","⏳ بانتظار موافقة المدير",IF(K461&lt;&gt;"نعم","⚠ غير مسوى مع الحسابات","✔ معتمد ومسوى")))))))))</f>
        <v/>
      </c>
      <c r="R461">
        <f>N(R460)+IF(A461="عهدة",1,0)</f>
        <v/>
      </c>
      <c r="S461">
        <f>IF(C461="","",IF(AND(C461&gt;=DATE(2026,9,1),C461&lt;=DATE(2027,8,31)),(YEAR(C461)-2026)*12+MONTH(C461)-8,""))</f>
        <v/>
      </c>
      <c r="T461">
        <f>IF(AND(A461="مصروف",R461&gt;0,I461="موافق",S461&lt;&gt;"",H461&lt;&gt;""),N(G461),0)</f>
        <v/>
      </c>
    </row>
    <row r="462">
      <c r="A462" s="19" t="n"/>
      <c r="B462" s="20">
        <f>IF(A462="","",IF(R462=0,"⚠ أضف سطر عهدة أولًا","DMT-"&amp;TEXT(R462,"000")))</f>
        <v/>
      </c>
      <c r="C462" s="21" t="n"/>
      <c r="D462" s="20">
        <f>IF(C462="","",IF(S462="","خارج السنة المالية",INDEX(القوائم!$D$2:$D$13,S462)))</f>
        <v/>
      </c>
      <c r="E462" s="22" t="n"/>
      <c r="F462" s="23" t="n"/>
      <c r="G462" s="23" t="n"/>
      <c r="H462" s="22" t="n"/>
      <c r="I462" s="19" t="n"/>
      <c r="J462" s="21" t="n"/>
      <c r="K462" s="19" t="n"/>
      <c r="L462" s="19" t="n"/>
      <c r="M462" s="21" t="n"/>
      <c r="N462" s="22" t="n"/>
      <c r="O462" s="24">
        <f>IF(A462&lt;&gt;"عهدة","",SUMIFS($G$8:$G$5007,$B$8:$B$5007,B462,$A$8:$A$5007,"مصروف",$I$8:$I$5007,"&lt;&gt;مرفوض"))</f>
        <v/>
      </c>
      <c r="P462" s="25">
        <f>IF(A462&lt;&gt;"عهدة","",N(F462)-O462)</f>
        <v/>
      </c>
      <c r="Q462" s="26">
        <f>IF(A462="","",IF(A462="عهدة",IF(N(F462)=0,"⚠ أدخل قيمة العهدة",IF(P462&lt;0,"⛔ عجز / زيادة مصروفات "&amp;TEXT(-P462,"#,##0"),IF(COUNTIFS($B$8:$B$5007,B462,$A$8:$A$5007,"مصروف",$I$8:$I$5007,"&lt;&gt;مرفوض",$K$8:$K$5007,"&lt;&gt;نعم")&gt;0,"⚠ "&amp;COUNTIFS($B$8:$B$5007,B462,$A$8:$A$5007,"مصروف",$I$8:$I$5007,"&lt;&gt;مرفوض",$K$8:$K$5007,"&lt;&gt;نعم")&amp;" مصروف غير مسوى",IF(L462="تمت التسوية",IF(P462=0,"✔ متوازنة وتمت التسوية","✔ تمت التسوية – متبقي "&amp;TEXT(P462,"#,##0")),IF(P462&gt;0,"متبقي "&amp;TEXT(P462,"#,##0"),"✔ متوازنة"))))),IF(R462=0,"⚠ أضف سطر عهدة أولًا",IF(OR(C462="",N(G462)=0),"⚠ أكمل التاريخ والقيمة",IF(S462="","⚠ التاريخ خارج السنة المالية",IF(H462="","⚠ اختر بند الموازنة",IF(I462="مرفوض","✖ مرفوض من المدير",IF(I462&lt;&gt;"موافق","⏳ بانتظار موافقة المدير",IF(K462&lt;&gt;"نعم","⚠ غير مسوى مع الحسابات","✔ معتمد ومسوى")))))))))</f>
        <v/>
      </c>
      <c r="R462">
        <f>N(R461)+IF(A462="عهدة",1,0)</f>
        <v/>
      </c>
      <c r="S462">
        <f>IF(C462="","",IF(AND(C462&gt;=DATE(2026,9,1),C462&lt;=DATE(2027,8,31)),(YEAR(C462)-2026)*12+MONTH(C462)-8,""))</f>
        <v/>
      </c>
      <c r="T462">
        <f>IF(AND(A462="مصروف",R462&gt;0,I462="موافق",S462&lt;&gt;"",H462&lt;&gt;""),N(G462),0)</f>
        <v/>
      </c>
    </row>
    <row r="463">
      <c r="A463" s="19" t="n"/>
      <c r="B463" s="20">
        <f>IF(A463="","",IF(R463=0,"⚠ أضف سطر عهدة أولًا","DMT-"&amp;TEXT(R463,"000")))</f>
        <v/>
      </c>
      <c r="C463" s="21" t="n"/>
      <c r="D463" s="20">
        <f>IF(C463="","",IF(S463="","خارج السنة المالية",INDEX(القوائم!$D$2:$D$13,S463)))</f>
        <v/>
      </c>
      <c r="E463" s="22" t="n"/>
      <c r="F463" s="23" t="n"/>
      <c r="G463" s="23" t="n"/>
      <c r="H463" s="22" t="n"/>
      <c r="I463" s="19" t="n"/>
      <c r="J463" s="21" t="n"/>
      <c r="K463" s="19" t="n"/>
      <c r="L463" s="19" t="n"/>
      <c r="M463" s="21" t="n"/>
      <c r="N463" s="22" t="n"/>
      <c r="O463" s="24">
        <f>IF(A463&lt;&gt;"عهدة","",SUMIFS($G$8:$G$5007,$B$8:$B$5007,B463,$A$8:$A$5007,"مصروف",$I$8:$I$5007,"&lt;&gt;مرفوض"))</f>
        <v/>
      </c>
      <c r="P463" s="25">
        <f>IF(A463&lt;&gt;"عهدة","",N(F463)-O463)</f>
        <v/>
      </c>
      <c r="Q463" s="26">
        <f>IF(A463="","",IF(A463="عهدة",IF(N(F463)=0,"⚠ أدخل قيمة العهدة",IF(P463&lt;0,"⛔ عجز / زيادة مصروفات "&amp;TEXT(-P463,"#,##0"),IF(COUNTIFS($B$8:$B$5007,B463,$A$8:$A$5007,"مصروف",$I$8:$I$5007,"&lt;&gt;مرفوض",$K$8:$K$5007,"&lt;&gt;نعم")&gt;0,"⚠ "&amp;COUNTIFS($B$8:$B$5007,B463,$A$8:$A$5007,"مصروف",$I$8:$I$5007,"&lt;&gt;مرفوض",$K$8:$K$5007,"&lt;&gt;نعم")&amp;" مصروف غير مسوى",IF(L463="تمت التسوية",IF(P463=0,"✔ متوازنة وتمت التسوية","✔ تمت التسوية – متبقي "&amp;TEXT(P463,"#,##0")),IF(P463&gt;0,"متبقي "&amp;TEXT(P463,"#,##0"),"✔ متوازنة"))))),IF(R463=0,"⚠ أضف سطر عهدة أولًا",IF(OR(C463="",N(G463)=0),"⚠ أكمل التاريخ والقيمة",IF(S463="","⚠ التاريخ خارج السنة المالية",IF(H463="","⚠ اختر بند الموازنة",IF(I463="مرفوض","✖ مرفوض من المدير",IF(I463&lt;&gt;"موافق","⏳ بانتظار موافقة المدير",IF(K463&lt;&gt;"نعم","⚠ غير مسوى مع الحسابات","✔ معتمد ومسوى")))))))))</f>
        <v/>
      </c>
      <c r="R463">
        <f>N(R462)+IF(A463="عهدة",1,0)</f>
        <v/>
      </c>
      <c r="S463">
        <f>IF(C463="","",IF(AND(C463&gt;=DATE(2026,9,1),C463&lt;=DATE(2027,8,31)),(YEAR(C463)-2026)*12+MONTH(C463)-8,""))</f>
        <v/>
      </c>
      <c r="T463">
        <f>IF(AND(A463="مصروف",R463&gt;0,I463="موافق",S463&lt;&gt;"",H463&lt;&gt;""),N(G463),0)</f>
        <v/>
      </c>
    </row>
    <row r="464">
      <c r="A464" s="19" t="n"/>
      <c r="B464" s="20">
        <f>IF(A464="","",IF(R464=0,"⚠ أضف سطر عهدة أولًا","DMT-"&amp;TEXT(R464,"000")))</f>
        <v/>
      </c>
      <c r="C464" s="21" t="n"/>
      <c r="D464" s="20">
        <f>IF(C464="","",IF(S464="","خارج السنة المالية",INDEX(القوائم!$D$2:$D$13,S464)))</f>
        <v/>
      </c>
      <c r="E464" s="22" t="n"/>
      <c r="F464" s="23" t="n"/>
      <c r="G464" s="23" t="n"/>
      <c r="H464" s="22" t="n"/>
      <c r="I464" s="19" t="n"/>
      <c r="J464" s="21" t="n"/>
      <c r="K464" s="19" t="n"/>
      <c r="L464" s="19" t="n"/>
      <c r="M464" s="21" t="n"/>
      <c r="N464" s="22" t="n"/>
      <c r="O464" s="24">
        <f>IF(A464&lt;&gt;"عهدة","",SUMIFS($G$8:$G$5007,$B$8:$B$5007,B464,$A$8:$A$5007,"مصروف",$I$8:$I$5007,"&lt;&gt;مرفوض"))</f>
        <v/>
      </c>
      <c r="P464" s="25">
        <f>IF(A464&lt;&gt;"عهدة","",N(F464)-O464)</f>
        <v/>
      </c>
      <c r="Q464" s="26">
        <f>IF(A464="","",IF(A464="عهدة",IF(N(F464)=0,"⚠ أدخل قيمة العهدة",IF(P464&lt;0,"⛔ عجز / زيادة مصروفات "&amp;TEXT(-P464,"#,##0"),IF(COUNTIFS($B$8:$B$5007,B464,$A$8:$A$5007,"مصروف",$I$8:$I$5007,"&lt;&gt;مرفوض",$K$8:$K$5007,"&lt;&gt;نعم")&gt;0,"⚠ "&amp;COUNTIFS($B$8:$B$5007,B464,$A$8:$A$5007,"مصروف",$I$8:$I$5007,"&lt;&gt;مرفوض",$K$8:$K$5007,"&lt;&gt;نعم")&amp;" مصروف غير مسوى",IF(L464="تمت التسوية",IF(P464=0,"✔ متوازنة وتمت التسوية","✔ تمت التسوية – متبقي "&amp;TEXT(P464,"#,##0")),IF(P464&gt;0,"متبقي "&amp;TEXT(P464,"#,##0"),"✔ متوازنة"))))),IF(R464=0,"⚠ أضف سطر عهدة أولًا",IF(OR(C464="",N(G464)=0),"⚠ أكمل التاريخ والقيمة",IF(S464="","⚠ التاريخ خارج السنة المالية",IF(H464="","⚠ اختر بند الموازنة",IF(I464="مرفوض","✖ مرفوض من المدير",IF(I464&lt;&gt;"موافق","⏳ بانتظار موافقة المدير",IF(K464&lt;&gt;"نعم","⚠ غير مسوى مع الحسابات","✔ معتمد ومسوى")))))))))</f>
        <v/>
      </c>
      <c r="R464">
        <f>N(R463)+IF(A464="عهدة",1,0)</f>
        <v/>
      </c>
      <c r="S464">
        <f>IF(C464="","",IF(AND(C464&gt;=DATE(2026,9,1),C464&lt;=DATE(2027,8,31)),(YEAR(C464)-2026)*12+MONTH(C464)-8,""))</f>
        <v/>
      </c>
      <c r="T464">
        <f>IF(AND(A464="مصروف",R464&gt;0,I464="موافق",S464&lt;&gt;"",H464&lt;&gt;""),N(G464),0)</f>
        <v/>
      </c>
    </row>
    <row r="465">
      <c r="A465" s="19" t="n"/>
      <c r="B465" s="20">
        <f>IF(A465="","",IF(R465=0,"⚠ أضف سطر عهدة أولًا","DMT-"&amp;TEXT(R465,"000")))</f>
        <v/>
      </c>
      <c r="C465" s="21" t="n"/>
      <c r="D465" s="20">
        <f>IF(C465="","",IF(S465="","خارج السنة المالية",INDEX(القوائم!$D$2:$D$13,S465)))</f>
        <v/>
      </c>
      <c r="E465" s="22" t="n"/>
      <c r="F465" s="23" t="n"/>
      <c r="G465" s="23" t="n"/>
      <c r="H465" s="22" t="n"/>
      <c r="I465" s="19" t="n"/>
      <c r="J465" s="21" t="n"/>
      <c r="K465" s="19" t="n"/>
      <c r="L465" s="19" t="n"/>
      <c r="M465" s="21" t="n"/>
      <c r="N465" s="22" t="n"/>
      <c r="O465" s="24">
        <f>IF(A465&lt;&gt;"عهدة","",SUMIFS($G$8:$G$5007,$B$8:$B$5007,B465,$A$8:$A$5007,"مصروف",$I$8:$I$5007,"&lt;&gt;مرفوض"))</f>
        <v/>
      </c>
      <c r="P465" s="25">
        <f>IF(A465&lt;&gt;"عهدة","",N(F465)-O465)</f>
        <v/>
      </c>
      <c r="Q465" s="26">
        <f>IF(A465="","",IF(A465="عهدة",IF(N(F465)=0,"⚠ أدخل قيمة العهدة",IF(P465&lt;0,"⛔ عجز / زيادة مصروفات "&amp;TEXT(-P465,"#,##0"),IF(COUNTIFS($B$8:$B$5007,B465,$A$8:$A$5007,"مصروف",$I$8:$I$5007,"&lt;&gt;مرفوض",$K$8:$K$5007,"&lt;&gt;نعم")&gt;0,"⚠ "&amp;COUNTIFS($B$8:$B$5007,B465,$A$8:$A$5007,"مصروف",$I$8:$I$5007,"&lt;&gt;مرفوض",$K$8:$K$5007,"&lt;&gt;نعم")&amp;" مصروف غير مسوى",IF(L465="تمت التسوية",IF(P465=0,"✔ متوازنة وتمت التسوية","✔ تمت التسوية – متبقي "&amp;TEXT(P465,"#,##0")),IF(P465&gt;0,"متبقي "&amp;TEXT(P465,"#,##0"),"✔ متوازنة"))))),IF(R465=0,"⚠ أضف سطر عهدة أولًا",IF(OR(C465="",N(G465)=0),"⚠ أكمل التاريخ والقيمة",IF(S465="","⚠ التاريخ خارج السنة المالية",IF(H465="","⚠ اختر بند الموازنة",IF(I465="مرفوض","✖ مرفوض من المدير",IF(I465&lt;&gt;"موافق","⏳ بانتظار موافقة المدير",IF(K465&lt;&gt;"نعم","⚠ غير مسوى مع الحسابات","✔ معتمد ومسوى")))))))))</f>
        <v/>
      </c>
      <c r="R465">
        <f>N(R464)+IF(A465="عهدة",1,0)</f>
        <v/>
      </c>
      <c r="S465">
        <f>IF(C465="","",IF(AND(C465&gt;=DATE(2026,9,1),C465&lt;=DATE(2027,8,31)),(YEAR(C465)-2026)*12+MONTH(C465)-8,""))</f>
        <v/>
      </c>
      <c r="T465">
        <f>IF(AND(A465="مصروف",R465&gt;0,I465="موافق",S465&lt;&gt;"",H465&lt;&gt;""),N(G465),0)</f>
        <v/>
      </c>
    </row>
    <row r="466">
      <c r="A466" s="19" t="n"/>
      <c r="B466" s="20">
        <f>IF(A466="","",IF(R466=0,"⚠ أضف سطر عهدة أولًا","DMT-"&amp;TEXT(R466,"000")))</f>
        <v/>
      </c>
      <c r="C466" s="21" t="n"/>
      <c r="D466" s="20">
        <f>IF(C466="","",IF(S466="","خارج السنة المالية",INDEX(القوائم!$D$2:$D$13,S466)))</f>
        <v/>
      </c>
      <c r="E466" s="22" t="n"/>
      <c r="F466" s="23" t="n"/>
      <c r="G466" s="23" t="n"/>
      <c r="H466" s="22" t="n"/>
      <c r="I466" s="19" t="n"/>
      <c r="J466" s="21" t="n"/>
      <c r="K466" s="19" t="n"/>
      <c r="L466" s="19" t="n"/>
      <c r="M466" s="21" t="n"/>
      <c r="N466" s="22" t="n"/>
      <c r="O466" s="24">
        <f>IF(A466&lt;&gt;"عهدة","",SUMIFS($G$8:$G$5007,$B$8:$B$5007,B466,$A$8:$A$5007,"مصروف",$I$8:$I$5007,"&lt;&gt;مرفوض"))</f>
        <v/>
      </c>
      <c r="P466" s="25">
        <f>IF(A466&lt;&gt;"عهدة","",N(F466)-O466)</f>
        <v/>
      </c>
      <c r="Q466" s="26">
        <f>IF(A466="","",IF(A466="عهدة",IF(N(F466)=0,"⚠ أدخل قيمة العهدة",IF(P466&lt;0,"⛔ عجز / زيادة مصروفات "&amp;TEXT(-P466,"#,##0"),IF(COUNTIFS($B$8:$B$5007,B466,$A$8:$A$5007,"مصروف",$I$8:$I$5007,"&lt;&gt;مرفوض",$K$8:$K$5007,"&lt;&gt;نعم")&gt;0,"⚠ "&amp;COUNTIFS($B$8:$B$5007,B466,$A$8:$A$5007,"مصروف",$I$8:$I$5007,"&lt;&gt;مرفوض",$K$8:$K$5007,"&lt;&gt;نعم")&amp;" مصروف غير مسوى",IF(L466="تمت التسوية",IF(P466=0,"✔ متوازنة وتمت التسوية","✔ تمت التسوية – متبقي "&amp;TEXT(P466,"#,##0")),IF(P466&gt;0,"متبقي "&amp;TEXT(P466,"#,##0"),"✔ متوازنة"))))),IF(R466=0,"⚠ أضف سطر عهدة أولًا",IF(OR(C466="",N(G466)=0),"⚠ أكمل التاريخ والقيمة",IF(S466="","⚠ التاريخ خارج السنة المالية",IF(H466="","⚠ اختر بند الموازنة",IF(I466="مرفوض","✖ مرفوض من المدير",IF(I466&lt;&gt;"موافق","⏳ بانتظار موافقة المدير",IF(K466&lt;&gt;"نعم","⚠ غير مسوى مع الحسابات","✔ معتمد ومسوى")))))))))</f>
        <v/>
      </c>
      <c r="R466">
        <f>N(R465)+IF(A466="عهدة",1,0)</f>
        <v/>
      </c>
      <c r="S466">
        <f>IF(C466="","",IF(AND(C466&gt;=DATE(2026,9,1),C466&lt;=DATE(2027,8,31)),(YEAR(C466)-2026)*12+MONTH(C466)-8,""))</f>
        <v/>
      </c>
      <c r="T466">
        <f>IF(AND(A466="مصروف",R466&gt;0,I466="موافق",S466&lt;&gt;"",H466&lt;&gt;""),N(G466),0)</f>
        <v/>
      </c>
    </row>
    <row r="467">
      <c r="A467" s="19" t="n"/>
      <c r="B467" s="20">
        <f>IF(A467="","",IF(R467=0,"⚠ أضف سطر عهدة أولًا","DMT-"&amp;TEXT(R467,"000")))</f>
        <v/>
      </c>
      <c r="C467" s="21" t="n"/>
      <c r="D467" s="20">
        <f>IF(C467="","",IF(S467="","خارج السنة المالية",INDEX(القوائم!$D$2:$D$13,S467)))</f>
        <v/>
      </c>
      <c r="E467" s="22" t="n"/>
      <c r="F467" s="23" t="n"/>
      <c r="G467" s="23" t="n"/>
      <c r="H467" s="22" t="n"/>
      <c r="I467" s="19" t="n"/>
      <c r="J467" s="21" t="n"/>
      <c r="K467" s="19" t="n"/>
      <c r="L467" s="19" t="n"/>
      <c r="M467" s="21" t="n"/>
      <c r="N467" s="22" t="n"/>
      <c r="O467" s="24">
        <f>IF(A467&lt;&gt;"عهدة","",SUMIFS($G$8:$G$5007,$B$8:$B$5007,B467,$A$8:$A$5007,"مصروف",$I$8:$I$5007,"&lt;&gt;مرفوض"))</f>
        <v/>
      </c>
      <c r="P467" s="25">
        <f>IF(A467&lt;&gt;"عهدة","",N(F467)-O467)</f>
        <v/>
      </c>
      <c r="Q467" s="26">
        <f>IF(A467="","",IF(A467="عهدة",IF(N(F467)=0,"⚠ أدخل قيمة العهدة",IF(P467&lt;0,"⛔ عجز / زيادة مصروفات "&amp;TEXT(-P467,"#,##0"),IF(COUNTIFS($B$8:$B$5007,B467,$A$8:$A$5007,"مصروف",$I$8:$I$5007,"&lt;&gt;مرفوض",$K$8:$K$5007,"&lt;&gt;نعم")&gt;0,"⚠ "&amp;COUNTIFS($B$8:$B$5007,B467,$A$8:$A$5007,"مصروف",$I$8:$I$5007,"&lt;&gt;مرفوض",$K$8:$K$5007,"&lt;&gt;نعم")&amp;" مصروف غير مسوى",IF(L467="تمت التسوية",IF(P467=0,"✔ متوازنة وتمت التسوية","✔ تمت التسوية – متبقي "&amp;TEXT(P467,"#,##0")),IF(P467&gt;0,"متبقي "&amp;TEXT(P467,"#,##0"),"✔ متوازنة"))))),IF(R467=0,"⚠ أضف سطر عهدة أولًا",IF(OR(C467="",N(G467)=0),"⚠ أكمل التاريخ والقيمة",IF(S467="","⚠ التاريخ خارج السنة المالية",IF(H467="","⚠ اختر بند الموازنة",IF(I467="مرفوض","✖ مرفوض من المدير",IF(I467&lt;&gt;"موافق","⏳ بانتظار موافقة المدير",IF(K467&lt;&gt;"نعم","⚠ غير مسوى مع الحسابات","✔ معتمد ومسوى")))))))))</f>
        <v/>
      </c>
      <c r="R467">
        <f>N(R466)+IF(A467="عهدة",1,0)</f>
        <v/>
      </c>
      <c r="S467">
        <f>IF(C467="","",IF(AND(C467&gt;=DATE(2026,9,1),C467&lt;=DATE(2027,8,31)),(YEAR(C467)-2026)*12+MONTH(C467)-8,""))</f>
        <v/>
      </c>
      <c r="T467">
        <f>IF(AND(A467="مصروف",R467&gt;0,I467="موافق",S467&lt;&gt;"",H467&lt;&gt;""),N(G467),0)</f>
        <v/>
      </c>
    </row>
    <row r="468">
      <c r="A468" s="19" t="n"/>
      <c r="B468" s="20">
        <f>IF(A468="","",IF(R468=0,"⚠ أضف سطر عهدة أولًا","DMT-"&amp;TEXT(R468,"000")))</f>
        <v/>
      </c>
      <c r="C468" s="21" t="n"/>
      <c r="D468" s="20">
        <f>IF(C468="","",IF(S468="","خارج السنة المالية",INDEX(القوائم!$D$2:$D$13,S468)))</f>
        <v/>
      </c>
      <c r="E468" s="22" t="n"/>
      <c r="F468" s="23" t="n"/>
      <c r="G468" s="23" t="n"/>
      <c r="H468" s="22" t="n"/>
      <c r="I468" s="19" t="n"/>
      <c r="J468" s="21" t="n"/>
      <c r="K468" s="19" t="n"/>
      <c r="L468" s="19" t="n"/>
      <c r="M468" s="21" t="n"/>
      <c r="N468" s="22" t="n"/>
      <c r="O468" s="24">
        <f>IF(A468&lt;&gt;"عهدة","",SUMIFS($G$8:$G$5007,$B$8:$B$5007,B468,$A$8:$A$5007,"مصروف",$I$8:$I$5007,"&lt;&gt;مرفوض"))</f>
        <v/>
      </c>
      <c r="P468" s="25">
        <f>IF(A468&lt;&gt;"عهدة","",N(F468)-O468)</f>
        <v/>
      </c>
      <c r="Q468" s="26">
        <f>IF(A468="","",IF(A468="عهدة",IF(N(F468)=0,"⚠ أدخل قيمة العهدة",IF(P468&lt;0,"⛔ عجز / زيادة مصروفات "&amp;TEXT(-P468,"#,##0"),IF(COUNTIFS($B$8:$B$5007,B468,$A$8:$A$5007,"مصروف",$I$8:$I$5007,"&lt;&gt;مرفوض",$K$8:$K$5007,"&lt;&gt;نعم")&gt;0,"⚠ "&amp;COUNTIFS($B$8:$B$5007,B468,$A$8:$A$5007,"مصروف",$I$8:$I$5007,"&lt;&gt;مرفوض",$K$8:$K$5007,"&lt;&gt;نعم")&amp;" مصروف غير مسوى",IF(L468="تمت التسوية",IF(P468=0,"✔ متوازنة وتمت التسوية","✔ تمت التسوية – متبقي "&amp;TEXT(P468,"#,##0")),IF(P468&gt;0,"متبقي "&amp;TEXT(P468,"#,##0"),"✔ متوازنة"))))),IF(R468=0,"⚠ أضف سطر عهدة أولًا",IF(OR(C468="",N(G468)=0),"⚠ أكمل التاريخ والقيمة",IF(S468="","⚠ التاريخ خارج السنة المالية",IF(H468="","⚠ اختر بند الموازنة",IF(I468="مرفوض","✖ مرفوض من المدير",IF(I468&lt;&gt;"موافق","⏳ بانتظار موافقة المدير",IF(K468&lt;&gt;"نعم","⚠ غير مسوى مع الحسابات","✔ معتمد ومسوى")))))))))</f>
        <v/>
      </c>
      <c r="R468">
        <f>N(R467)+IF(A468="عهدة",1,0)</f>
        <v/>
      </c>
      <c r="S468">
        <f>IF(C468="","",IF(AND(C468&gt;=DATE(2026,9,1),C468&lt;=DATE(2027,8,31)),(YEAR(C468)-2026)*12+MONTH(C468)-8,""))</f>
        <v/>
      </c>
      <c r="T468">
        <f>IF(AND(A468="مصروف",R468&gt;0,I468="موافق",S468&lt;&gt;"",H468&lt;&gt;""),N(G468),0)</f>
        <v/>
      </c>
    </row>
    <row r="469">
      <c r="A469" s="19" t="n"/>
      <c r="B469" s="20">
        <f>IF(A469="","",IF(R469=0,"⚠ أضف سطر عهدة أولًا","DMT-"&amp;TEXT(R469,"000")))</f>
        <v/>
      </c>
      <c r="C469" s="21" t="n"/>
      <c r="D469" s="20">
        <f>IF(C469="","",IF(S469="","خارج السنة المالية",INDEX(القوائم!$D$2:$D$13,S469)))</f>
        <v/>
      </c>
      <c r="E469" s="22" t="n"/>
      <c r="F469" s="23" t="n"/>
      <c r="G469" s="23" t="n"/>
      <c r="H469" s="22" t="n"/>
      <c r="I469" s="19" t="n"/>
      <c r="J469" s="21" t="n"/>
      <c r="K469" s="19" t="n"/>
      <c r="L469" s="19" t="n"/>
      <c r="M469" s="21" t="n"/>
      <c r="N469" s="22" t="n"/>
      <c r="O469" s="24">
        <f>IF(A469&lt;&gt;"عهدة","",SUMIFS($G$8:$G$5007,$B$8:$B$5007,B469,$A$8:$A$5007,"مصروف",$I$8:$I$5007,"&lt;&gt;مرفوض"))</f>
        <v/>
      </c>
      <c r="P469" s="25">
        <f>IF(A469&lt;&gt;"عهدة","",N(F469)-O469)</f>
        <v/>
      </c>
      <c r="Q469" s="26">
        <f>IF(A469="","",IF(A469="عهدة",IF(N(F469)=0,"⚠ أدخل قيمة العهدة",IF(P469&lt;0,"⛔ عجز / زيادة مصروفات "&amp;TEXT(-P469,"#,##0"),IF(COUNTIFS($B$8:$B$5007,B469,$A$8:$A$5007,"مصروف",$I$8:$I$5007,"&lt;&gt;مرفوض",$K$8:$K$5007,"&lt;&gt;نعم")&gt;0,"⚠ "&amp;COUNTIFS($B$8:$B$5007,B469,$A$8:$A$5007,"مصروف",$I$8:$I$5007,"&lt;&gt;مرفوض",$K$8:$K$5007,"&lt;&gt;نعم")&amp;" مصروف غير مسوى",IF(L469="تمت التسوية",IF(P469=0,"✔ متوازنة وتمت التسوية","✔ تمت التسوية – متبقي "&amp;TEXT(P469,"#,##0")),IF(P469&gt;0,"متبقي "&amp;TEXT(P469,"#,##0"),"✔ متوازنة"))))),IF(R469=0,"⚠ أضف سطر عهدة أولًا",IF(OR(C469="",N(G469)=0),"⚠ أكمل التاريخ والقيمة",IF(S469="","⚠ التاريخ خارج السنة المالية",IF(H469="","⚠ اختر بند الموازنة",IF(I469="مرفوض","✖ مرفوض من المدير",IF(I469&lt;&gt;"موافق","⏳ بانتظار موافقة المدير",IF(K469&lt;&gt;"نعم","⚠ غير مسوى مع الحسابات","✔ معتمد ومسوى")))))))))</f>
        <v/>
      </c>
      <c r="R469">
        <f>N(R468)+IF(A469="عهدة",1,0)</f>
        <v/>
      </c>
      <c r="S469">
        <f>IF(C469="","",IF(AND(C469&gt;=DATE(2026,9,1),C469&lt;=DATE(2027,8,31)),(YEAR(C469)-2026)*12+MONTH(C469)-8,""))</f>
        <v/>
      </c>
      <c r="T469">
        <f>IF(AND(A469="مصروف",R469&gt;0,I469="موافق",S469&lt;&gt;"",H469&lt;&gt;""),N(G469),0)</f>
        <v/>
      </c>
    </row>
    <row r="470">
      <c r="A470" s="19" t="n"/>
      <c r="B470" s="20">
        <f>IF(A470="","",IF(R470=0,"⚠ أضف سطر عهدة أولًا","DMT-"&amp;TEXT(R470,"000")))</f>
        <v/>
      </c>
      <c r="C470" s="21" t="n"/>
      <c r="D470" s="20">
        <f>IF(C470="","",IF(S470="","خارج السنة المالية",INDEX(القوائم!$D$2:$D$13,S470)))</f>
        <v/>
      </c>
      <c r="E470" s="22" t="n"/>
      <c r="F470" s="23" t="n"/>
      <c r="G470" s="23" t="n"/>
      <c r="H470" s="22" t="n"/>
      <c r="I470" s="19" t="n"/>
      <c r="J470" s="21" t="n"/>
      <c r="K470" s="19" t="n"/>
      <c r="L470" s="19" t="n"/>
      <c r="M470" s="21" t="n"/>
      <c r="N470" s="22" t="n"/>
      <c r="O470" s="24">
        <f>IF(A470&lt;&gt;"عهدة","",SUMIFS($G$8:$G$5007,$B$8:$B$5007,B470,$A$8:$A$5007,"مصروف",$I$8:$I$5007,"&lt;&gt;مرفوض"))</f>
        <v/>
      </c>
      <c r="P470" s="25">
        <f>IF(A470&lt;&gt;"عهدة","",N(F470)-O470)</f>
        <v/>
      </c>
      <c r="Q470" s="26">
        <f>IF(A470="","",IF(A470="عهدة",IF(N(F470)=0,"⚠ أدخل قيمة العهدة",IF(P470&lt;0,"⛔ عجز / زيادة مصروفات "&amp;TEXT(-P470,"#,##0"),IF(COUNTIFS($B$8:$B$5007,B470,$A$8:$A$5007,"مصروف",$I$8:$I$5007,"&lt;&gt;مرفوض",$K$8:$K$5007,"&lt;&gt;نعم")&gt;0,"⚠ "&amp;COUNTIFS($B$8:$B$5007,B470,$A$8:$A$5007,"مصروف",$I$8:$I$5007,"&lt;&gt;مرفوض",$K$8:$K$5007,"&lt;&gt;نعم")&amp;" مصروف غير مسوى",IF(L470="تمت التسوية",IF(P470=0,"✔ متوازنة وتمت التسوية","✔ تمت التسوية – متبقي "&amp;TEXT(P470,"#,##0")),IF(P470&gt;0,"متبقي "&amp;TEXT(P470,"#,##0"),"✔ متوازنة"))))),IF(R470=0,"⚠ أضف سطر عهدة أولًا",IF(OR(C470="",N(G470)=0),"⚠ أكمل التاريخ والقيمة",IF(S470="","⚠ التاريخ خارج السنة المالية",IF(H470="","⚠ اختر بند الموازنة",IF(I470="مرفوض","✖ مرفوض من المدير",IF(I470&lt;&gt;"موافق","⏳ بانتظار موافقة المدير",IF(K470&lt;&gt;"نعم","⚠ غير مسوى مع الحسابات","✔ معتمد ومسوى")))))))))</f>
        <v/>
      </c>
      <c r="R470">
        <f>N(R469)+IF(A470="عهدة",1,0)</f>
        <v/>
      </c>
      <c r="S470">
        <f>IF(C470="","",IF(AND(C470&gt;=DATE(2026,9,1),C470&lt;=DATE(2027,8,31)),(YEAR(C470)-2026)*12+MONTH(C470)-8,""))</f>
        <v/>
      </c>
      <c r="T470">
        <f>IF(AND(A470="مصروف",R470&gt;0,I470="موافق",S470&lt;&gt;"",H470&lt;&gt;""),N(G470),0)</f>
        <v/>
      </c>
    </row>
    <row r="471">
      <c r="A471" s="19" t="n"/>
      <c r="B471" s="20">
        <f>IF(A471="","",IF(R471=0,"⚠ أضف سطر عهدة أولًا","DMT-"&amp;TEXT(R471,"000")))</f>
        <v/>
      </c>
      <c r="C471" s="21" t="n"/>
      <c r="D471" s="20">
        <f>IF(C471="","",IF(S471="","خارج السنة المالية",INDEX(القوائم!$D$2:$D$13,S471)))</f>
        <v/>
      </c>
      <c r="E471" s="22" t="n"/>
      <c r="F471" s="23" t="n"/>
      <c r="G471" s="23" t="n"/>
      <c r="H471" s="22" t="n"/>
      <c r="I471" s="19" t="n"/>
      <c r="J471" s="21" t="n"/>
      <c r="K471" s="19" t="n"/>
      <c r="L471" s="19" t="n"/>
      <c r="M471" s="21" t="n"/>
      <c r="N471" s="22" t="n"/>
      <c r="O471" s="24">
        <f>IF(A471&lt;&gt;"عهدة","",SUMIFS($G$8:$G$5007,$B$8:$B$5007,B471,$A$8:$A$5007,"مصروف",$I$8:$I$5007,"&lt;&gt;مرفوض"))</f>
        <v/>
      </c>
      <c r="P471" s="25">
        <f>IF(A471&lt;&gt;"عهدة","",N(F471)-O471)</f>
        <v/>
      </c>
      <c r="Q471" s="26">
        <f>IF(A471="","",IF(A471="عهدة",IF(N(F471)=0,"⚠ أدخل قيمة العهدة",IF(P471&lt;0,"⛔ عجز / زيادة مصروفات "&amp;TEXT(-P471,"#,##0"),IF(COUNTIFS($B$8:$B$5007,B471,$A$8:$A$5007,"مصروف",$I$8:$I$5007,"&lt;&gt;مرفوض",$K$8:$K$5007,"&lt;&gt;نعم")&gt;0,"⚠ "&amp;COUNTIFS($B$8:$B$5007,B471,$A$8:$A$5007,"مصروف",$I$8:$I$5007,"&lt;&gt;مرفوض",$K$8:$K$5007,"&lt;&gt;نعم")&amp;" مصروف غير مسوى",IF(L471="تمت التسوية",IF(P471=0,"✔ متوازنة وتمت التسوية","✔ تمت التسوية – متبقي "&amp;TEXT(P471,"#,##0")),IF(P471&gt;0,"متبقي "&amp;TEXT(P471,"#,##0"),"✔ متوازنة"))))),IF(R471=0,"⚠ أضف سطر عهدة أولًا",IF(OR(C471="",N(G471)=0),"⚠ أكمل التاريخ والقيمة",IF(S471="","⚠ التاريخ خارج السنة المالية",IF(H471="","⚠ اختر بند الموازنة",IF(I471="مرفوض","✖ مرفوض من المدير",IF(I471&lt;&gt;"موافق","⏳ بانتظار موافقة المدير",IF(K471&lt;&gt;"نعم","⚠ غير مسوى مع الحسابات","✔ معتمد ومسوى")))))))))</f>
        <v/>
      </c>
      <c r="R471">
        <f>N(R470)+IF(A471="عهدة",1,0)</f>
        <v/>
      </c>
      <c r="S471">
        <f>IF(C471="","",IF(AND(C471&gt;=DATE(2026,9,1),C471&lt;=DATE(2027,8,31)),(YEAR(C471)-2026)*12+MONTH(C471)-8,""))</f>
        <v/>
      </c>
      <c r="T471">
        <f>IF(AND(A471="مصروف",R471&gt;0,I471="موافق",S471&lt;&gt;"",H471&lt;&gt;""),N(G471),0)</f>
        <v/>
      </c>
    </row>
    <row r="472">
      <c r="A472" s="19" t="n"/>
      <c r="B472" s="20">
        <f>IF(A472="","",IF(R472=0,"⚠ أضف سطر عهدة أولًا","DMT-"&amp;TEXT(R472,"000")))</f>
        <v/>
      </c>
      <c r="C472" s="21" t="n"/>
      <c r="D472" s="20">
        <f>IF(C472="","",IF(S472="","خارج السنة المالية",INDEX(القوائم!$D$2:$D$13,S472)))</f>
        <v/>
      </c>
      <c r="E472" s="22" t="n"/>
      <c r="F472" s="23" t="n"/>
      <c r="G472" s="23" t="n"/>
      <c r="H472" s="22" t="n"/>
      <c r="I472" s="19" t="n"/>
      <c r="J472" s="21" t="n"/>
      <c r="K472" s="19" t="n"/>
      <c r="L472" s="19" t="n"/>
      <c r="M472" s="21" t="n"/>
      <c r="N472" s="22" t="n"/>
      <c r="O472" s="24">
        <f>IF(A472&lt;&gt;"عهدة","",SUMIFS($G$8:$G$5007,$B$8:$B$5007,B472,$A$8:$A$5007,"مصروف",$I$8:$I$5007,"&lt;&gt;مرفوض"))</f>
        <v/>
      </c>
      <c r="P472" s="25">
        <f>IF(A472&lt;&gt;"عهدة","",N(F472)-O472)</f>
        <v/>
      </c>
      <c r="Q472" s="26">
        <f>IF(A472="","",IF(A472="عهدة",IF(N(F472)=0,"⚠ أدخل قيمة العهدة",IF(P472&lt;0,"⛔ عجز / زيادة مصروفات "&amp;TEXT(-P472,"#,##0"),IF(COUNTIFS($B$8:$B$5007,B472,$A$8:$A$5007,"مصروف",$I$8:$I$5007,"&lt;&gt;مرفوض",$K$8:$K$5007,"&lt;&gt;نعم")&gt;0,"⚠ "&amp;COUNTIFS($B$8:$B$5007,B472,$A$8:$A$5007,"مصروف",$I$8:$I$5007,"&lt;&gt;مرفوض",$K$8:$K$5007,"&lt;&gt;نعم")&amp;" مصروف غير مسوى",IF(L472="تمت التسوية",IF(P472=0,"✔ متوازنة وتمت التسوية","✔ تمت التسوية – متبقي "&amp;TEXT(P472,"#,##0")),IF(P472&gt;0,"متبقي "&amp;TEXT(P472,"#,##0"),"✔ متوازنة"))))),IF(R472=0,"⚠ أضف سطر عهدة أولًا",IF(OR(C472="",N(G472)=0),"⚠ أكمل التاريخ والقيمة",IF(S472="","⚠ التاريخ خارج السنة المالية",IF(H472="","⚠ اختر بند الموازنة",IF(I472="مرفوض","✖ مرفوض من المدير",IF(I472&lt;&gt;"موافق","⏳ بانتظار موافقة المدير",IF(K472&lt;&gt;"نعم","⚠ غير مسوى مع الحسابات","✔ معتمد ومسوى")))))))))</f>
        <v/>
      </c>
      <c r="R472">
        <f>N(R471)+IF(A472="عهدة",1,0)</f>
        <v/>
      </c>
      <c r="S472">
        <f>IF(C472="","",IF(AND(C472&gt;=DATE(2026,9,1),C472&lt;=DATE(2027,8,31)),(YEAR(C472)-2026)*12+MONTH(C472)-8,""))</f>
        <v/>
      </c>
      <c r="T472">
        <f>IF(AND(A472="مصروف",R472&gt;0,I472="موافق",S472&lt;&gt;"",H472&lt;&gt;""),N(G472),0)</f>
        <v/>
      </c>
    </row>
    <row r="473">
      <c r="A473" s="19" t="n"/>
      <c r="B473" s="20">
        <f>IF(A473="","",IF(R473=0,"⚠ أضف سطر عهدة أولًا","DMT-"&amp;TEXT(R473,"000")))</f>
        <v/>
      </c>
      <c r="C473" s="21" t="n"/>
      <c r="D473" s="20">
        <f>IF(C473="","",IF(S473="","خارج السنة المالية",INDEX(القوائم!$D$2:$D$13,S473)))</f>
        <v/>
      </c>
      <c r="E473" s="22" t="n"/>
      <c r="F473" s="23" t="n"/>
      <c r="G473" s="23" t="n"/>
      <c r="H473" s="22" t="n"/>
      <c r="I473" s="19" t="n"/>
      <c r="J473" s="21" t="n"/>
      <c r="K473" s="19" t="n"/>
      <c r="L473" s="19" t="n"/>
      <c r="M473" s="21" t="n"/>
      <c r="N473" s="22" t="n"/>
      <c r="O473" s="24">
        <f>IF(A473&lt;&gt;"عهدة","",SUMIFS($G$8:$G$5007,$B$8:$B$5007,B473,$A$8:$A$5007,"مصروف",$I$8:$I$5007,"&lt;&gt;مرفوض"))</f>
        <v/>
      </c>
      <c r="P473" s="25">
        <f>IF(A473&lt;&gt;"عهدة","",N(F473)-O473)</f>
        <v/>
      </c>
      <c r="Q473" s="26">
        <f>IF(A473="","",IF(A473="عهدة",IF(N(F473)=0,"⚠ أدخل قيمة العهدة",IF(P473&lt;0,"⛔ عجز / زيادة مصروفات "&amp;TEXT(-P473,"#,##0"),IF(COUNTIFS($B$8:$B$5007,B473,$A$8:$A$5007,"مصروف",$I$8:$I$5007,"&lt;&gt;مرفوض",$K$8:$K$5007,"&lt;&gt;نعم")&gt;0,"⚠ "&amp;COUNTIFS($B$8:$B$5007,B473,$A$8:$A$5007,"مصروف",$I$8:$I$5007,"&lt;&gt;مرفوض",$K$8:$K$5007,"&lt;&gt;نعم")&amp;" مصروف غير مسوى",IF(L473="تمت التسوية",IF(P473=0,"✔ متوازنة وتمت التسوية","✔ تمت التسوية – متبقي "&amp;TEXT(P473,"#,##0")),IF(P473&gt;0,"متبقي "&amp;TEXT(P473,"#,##0"),"✔ متوازنة"))))),IF(R473=0,"⚠ أضف سطر عهدة أولًا",IF(OR(C473="",N(G473)=0),"⚠ أكمل التاريخ والقيمة",IF(S473="","⚠ التاريخ خارج السنة المالية",IF(H473="","⚠ اختر بند الموازنة",IF(I473="مرفوض","✖ مرفوض من المدير",IF(I473&lt;&gt;"موافق","⏳ بانتظار موافقة المدير",IF(K473&lt;&gt;"نعم","⚠ غير مسوى مع الحسابات","✔ معتمد ومسوى")))))))))</f>
        <v/>
      </c>
      <c r="R473">
        <f>N(R472)+IF(A473="عهدة",1,0)</f>
        <v/>
      </c>
      <c r="S473">
        <f>IF(C473="","",IF(AND(C473&gt;=DATE(2026,9,1),C473&lt;=DATE(2027,8,31)),(YEAR(C473)-2026)*12+MONTH(C473)-8,""))</f>
        <v/>
      </c>
      <c r="T473">
        <f>IF(AND(A473="مصروف",R473&gt;0,I473="موافق",S473&lt;&gt;"",H473&lt;&gt;""),N(G473),0)</f>
        <v/>
      </c>
    </row>
    <row r="474">
      <c r="A474" s="19" t="n"/>
      <c r="B474" s="20">
        <f>IF(A474="","",IF(R474=0,"⚠ أضف سطر عهدة أولًا","DMT-"&amp;TEXT(R474,"000")))</f>
        <v/>
      </c>
      <c r="C474" s="21" t="n"/>
      <c r="D474" s="20">
        <f>IF(C474="","",IF(S474="","خارج السنة المالية",INDEX(القوائم!$D$2:$D$13,S474)))</f>
        <v/>
      </c>
      <c r="E474" s="22" t="n"/>
      <c r="F474" s="23" t="n"/>
      <c r="G474" s="23" t="n"/>
      <c r="H474" s="22" t="n"/>
      <c r="I474" s="19" t="n"/>
      <c r="J474" s="21" t="n"/>
      <c r="K474" s="19" t="n"/>
      <c r="L474" s="19" t="n"/>
      <c r="M474" s="21" t="n"/>
      <c r="N474" s="22" t="n"/>
      <c r="O474" s="24">
        <f>IF(A474&lt;&gt;"عهدة","",SUMIFS($G$8:$G$5007,$B$8:$B$5007,B474,$A$8:$A$5007,"مصروف",$I$8:$I$5007,"&lt;&gt;مرفوض"))</f>
        <v/>
      </c>
      <c r="P474" s="25">
        <f>IF(A474&lt;&gt;"عهدة","",N(F474)-O474)</f>
        <v/>
      </c>
      <c r="Q474" s="26">
        <f>IF(A474="","",IF(A474="عهدة",IF(N(F474)=0,"⚠ أدخل قيمة العهدة",IF(P474&lt;0,"⛔ عجز / زيادة مصروفات "&amp;TEXT(-P474,"#,##0"),IF(COUNTIFS($B$8:$B$5007,B474,$A$8:$A$5007,"مصروف",$I$8:$I$5007,"&lt;&gt;مرفوض",$K$8:$K$5007,"&lt;&gt;نعم")&gt;0,"⚠ "&amp;COUNTIFS($B$8:$B$5007,B474,$A$8:$A$5007,"مصروف",$I$8:$I$5007,"&lt;&gt;مرفوض",$K$8:$K$5007,"&lt;&gt;نعم")&amp;" مصروف غير مسوى",IF(L474="تمت التسوية",IF(P474=0,"✔ متوازنة وتمت التسوية","✔ تمت التسوية – متبقي "&amp;TEXT(P474,"#,##0")),IF(P474&gt;0,"متبقي "&amp;TEXT(P474,"#,##0"),"✔ متوازنة"))))),IF(R474=0,"⚠ أضف سطر عهدة أولًا",IF(OR(C474="",N(G474)=0),"⚠ أكمل التاريخ والقيمة",IF(S474="","⚠ التاريخ خارج السنة المالية",IF(H474="","⚠ اختر بند الموازنة",IF(I474="مرفوض","✖ مرفوض من المدير",IF(I474&lt;&gt;"موافق","⏳ بانتظار موافقة المدير",IF(K474&lt;&gt;"نعم","⚠ غير مسوى مع الحسابات","✔ معتمد ومسوى")))))))))</f>
        <v/>
      </c>
      <c r="R474">
        <f>N(R473)+IF(A474="عهدة",1,0)</f>
        <v/>
      </c>
      <c r="S474">
        <f>IF(C474="","",IF(AND(C474&gt;=DATE(2026,9,1),C474&lt;=DATE(2027,8,31)),(YEAR(C474)-2026)*12+MONTH(C474)-8,""))</f>
        <v/>
      </c>
      <c r="T474">
        <f>IF(AND(A474="مصروف",R474&gt;0,I474="موافق",S474&lt;&gt;"",H474&lt;&gt;""),N(G474),0)</f>
        <v/>
      </c>
    </row>
    <row r="475">
      <c r="A475" s="19" t="n"/>
      <c r="B475" s="20">
        <f>IF(A475="","",IF(R475=0,"⚠ أضف سطر عهدة أولًا","DMT-"&amp;TEXT(R475,"000")))</f>
        <v/>
      </c>
      <c r="C475" s="21" t="n"/>
      <c r="D475" s="20">
        <f>IF(C475="","",IF(S475="","خارج السنة المالية",INDEX(القوائم!$D$2:$D$13,S475)))</f>
        <v/>
      </c>
      <c r="E475" s="22" t="n"/>
      <c r="F475" s="23" t="n"/>
      <c r="G475" s="23" t="n"/>
      <c r="H475" s="22" t="n"/>
      <c r="I475" s="19" t="n"/>
      <c r="J475" s="21" t="n"/>
      <c r="K475" s="19" t="n"/>
      <c r="L475" s="19" t="n"/>
      <c r="M475" s="21" t="n"/>
      <c r="N475" s="22" t="n"/>
      <c r="O475" s="24">
        <f>IF(A475&lt;&gt;"عهدة","",SUMIFS($G$8:$G$5007,$B$8:$B$5007,B475,$A$8:$A$5007,"مصروف",$I$8:$I$5007,"&lt;&gt;مرفوض"))</f>
        <v/>
      </c>
      <c r="P475" s="25">
        <f>IF(A475&lt;&gt;"عهدة","",N(F475)-O475)</f>
        <v/>
      </c>
      <c r="Q475" s="26">
        <f>IF(A475="","",IF(A475="عهدة",IF(N(F475)=0,"⚠ أدخل قيمة العهدة",IF(P475&lt;0,"⛔ عجز / زيادة مصروفات "&amp;TEXT(-P475,"#,##0"),IF(COUNTIFS($B$8:$B$5007,B475,$A$8:$A$5007,"مصروف",$I$8:$I$5007,"&lt;&gt;مرفوض",$K$8:$K$5007,"&lt;&gt;نعم")&gt;0,"⚠ "&amp;COUNTIFS($B$8:$B$5007,B475,$A$8:$A$5007,"مصروف",$I$8:$I$5007,"&lt;&gt;مرفوض",$K$8:$K$5007,"&lt;&gt;نعم")&amp;" مصروف غير مسوى",IF(L475="تمت التسوية",IF(P475=0,"✔ متوازنة وتمت التسوية","✔ تمت التسوية – متبقي "&amp;TEXT(P475,"#,##0")),IF(P475&gt;0,"متبقي "&amp;TEXT(P475,"#,##0"),"✔ متوازنة"))))),IF(R475=0,"⚠ أضف سطر عهدة أولًا",IF(OR(C475="",N(G475)=0),"⚠ أكمل التاريخ والقيمة",IF(S475="","⚠ التاريخ خارج السنة المالية",IF(H475="","⚠ اختر بند الموازنة",IF(I475="مرفوض","✖ مرفوض من المدير",IF(I475&lt;&gt;"موافق","⏳ بانتظار موافقة المدير",IF(K475&lt;&gt;"نعم","⚠ غير مسوى مع الحسابات","✔ معتمد ومسوى")))))))))</f>
        <v/>
      </c>
      <c r="R475">
        <f>N(R474)+IF(A475="عهدة",1,0)</f>
        <v/>
      </c>
      <c r="S475">
        <f>IF(C475="","",IF(AND(C475&gt;=DATE(2026,9,1),C475&lt;=DATE(2027,8,31)),(YEAR(C475)-2026)*12+MONTH(C475)-8,""))</f>
        <v/>
      </c>
      <c r="T475">
        <f>IF(AND(A475="مصروف",R475&gt;0,I475="موافق",S475&lt;&gt;"",H475&lt;&gt;""),N(G475),0)</f>
        <v/>
      </c>
    </row>
    <row r="476">
      <c r="A476" s="19" t="n"/>
      <c r="B476" s="20">
        <f>IF(A476="","",IF(R476=0,"⚠ أضف سطر عهدة أولًا","DMT-"&amp;TEXT(R476,"000")))</f>
        <v/>
      </c>
      <c r="C476" s="21" t="n"/>
      <c r="D476" s="20">
        <f>IF(C476="","",IF(S476="","خارج السنة المالية",INDEX(القوائم!$D$2:$D$13,S476)))</f>
        <v/>
      </c>
      <c r="E476" s="22" t="n"/>
      <c r="F476" s="23" t="n"/>
      <c r="G476" s="23" t="n"/>
      <c r="H476" s="22" t="n"/>
      <c r="I476" s="19" t="n"/>
      <c r="J476" s="21" t="n"/>
      <c r="K476" s="19" t="n"/>
      <c r="L476" s="19" t="n"/>
      <c r="M476" s="21" t="n"/>
      <c r="N476" s="22" t="n"/>
      <c r="O476" s="24">
        <f>IF(A476&lt;&gt;"عهدة","",SUMIFS($G$8:$G$5007,$B$8:$B$5007,B476,$A$8:$A$5007,"مصروف",$I$8:$I$5007,"&lt;&gt;مرفوض"))</f>
        <v/>
      </c>
      <c r="P476" s="25">
        <f>IF(A476&lt;&gt;"عهدة","",N(F476)-O476)</f>
        <v/>
      </c>
      <c r="Q476" s="26">
        <f>IF(A476="","",IF(A476="عهدة",IF(N(F476)=0,"⚠ أدخل قيمة العهدة",IF(P476&lt;0,"⛔ عجز / زيادة مصروفات "&amp;TEXT(-P476,"#,##0"),IF(COUNTIFS($B$8:$B$5007,B476,$A$8:$A$5007,"مصروف",$I$8:$I$5007,"&lt;&gt;مرفوض",$K$8:$K$5007,"&lt;&gt;نعم")&gt;0,"⚠ "&amp;COUNTIFS($B$8:$B$5007,B476,$A$8:$A$5007,"مصروف",$I$8:$I$5007,"&lt;&gt;مرفوض",$K$8:$K$5007,"&lt;&gt;نعم")&amp;" مصروف غير مسوى",IF(L476="تمت التسوية",IF(P476=0,"✔ متوازنة وتمت التسوية","✔ تمت التسوية – متبقي "&amp;TEXT(P476,"#,##0")),IF(P476&gt;0,"متبقي "&amp;TEXT(P476,"#,##0"),"✔ متوازنة"))))),IF(R476=0,"⚠ أضف سطر عهدة أولًا",IF(OR(C476="",N(G476)=0),"⚠ أكمل التاريخ والقيمة",IF(S476="","⚠ التاريخ خارج السنة المالية",IF(H476="","⚠ اختر بند الموازنة",IF(I476="مرفوض","✖ مرفوض من المدير",IF(I476&lt;&gt;"موافق","⏳ بانتظار موافقة المدير",IF(K476&lt;&gt;"نعم","⚠ غير مسوى مع الحسابات","✔ معتمد ومسوى")))))))))</f>
        <v/>
      </c>
      <c r="R476">
        <f>N(R475)+IF(A476="عهدة",1,0)</f>
        <v/>
      </c>
      <c r="S476">
        <f>IF(C476="","",IF(AND(C476&gt;=DATE(2026,9,1),C476&lt;=DATE(2027,8,31)),(YEAR(C476)-2026)*12+MONTH(C476)-8,""))</f>
        <v/>
      </c>
      <c r="T476">
        <f>IF(AND(A476="مصروف",R476&gt;0,I476="موافق",S476&lt;&gt;"",H476&lt;&gt;""),N(G476),0)</f>
        <v/>
      </c>
    </row>
    <row r="477">
      <c r="A477" s="19" t="n"/>
      <c r="B477" s="20">
        <f>IF(A477="","",IF(R477=0,"⚠ أضف سطر عهدة أولًا","DMT-"&amp;TEXT(R477,"000")))</f>
        <v/>
      </c>
      <c r="C477" s="21" t="n"/>
      <c r="D477" s="20">
        <f>IF(C477="","",IF(S477="","خارج السنة المالية",INDEX(القوائم!$D$2:$D$13,S477)))</f>
        <v/>
      </c>
      <c r="E477" s="22" t="n"/>
      <c r="F477" s="23" t="n"/>
      <c r="G477" s="23" t="n"/>
      <c r="H477" s="22" t="n"/>
      <c r="I477" s="19" t="n"/>
      <c r="J477" s="21" t="n"/>
      <c r="K477" s="19" t="n"/>
      <c r="L477" s="19" t="n"/>
      <c r="M477" s="21" t="n"/>
      <c r="N477" s="22" t="n"/>
      <c r="O477" s="24">
        <f>IF(A477&lt;&gt;"عهدة","",SUMIFS($G$8:$G$5007,$B$8:$B$5007,B477,$A$8:$A$5007,"مصروف",$I$8:$I$5007,"&lt;&gt;مرفوض"))</f>
        <v/>
      </c>
      <c r="P477" s="25">
        <f>IF(A477&lt;&gt;"عهدة","",N(F477)-O477)</f>
        <v/>
      </c>
      <c r="Q477" s="26">
        <f>IF(A477="","",IF(A477="عهدة",IF(N(F477)=0,"⚠ أدخل قيمة العهدة",IF(P477&lt;0,"⛔ عجز / زيادة مصروفات "&amp;TEXT(-P477,"#,##0"),IF(COUNTIFS($B$8:$B$5007,B477,$A$8:$A$5007,"مصروف",$I$8:$I$5007,"&lt;&gt;مرفوض",$K$8:$K$5007,"&lt;&gt;نعم")&gt;0,"⚠ "&amp;COUNTIFS($B$8:$B$5007,B477,$A$8:$A$5007,"مصروف",$I$8:$I$5007,"&lt;&gt;مرفوض",$K$8:$K$5007,"&lt;&gt;نعم")&amp;" مصروف غير مسوى",IF(L477="تمت التسوية",IF(P477=0,"✔ متوازنة وتمت التسوية","✔ تمت التسوية – متبقي "&amp;TEXT(P477,"#,##0")),IF(P477&gt;0,"متبقي "&amp;TEXT(P477,"#,##0"),"✔ متوازنة"))))),IF(R477=0,"⚠ أضف سطر عهدة أولًا",IF(OR(C477="",N(G477)=0),"⚠ أكمل التاريخ والقيمة",IF(S477="","⚠ التاريخ خارج السنة المالية",IF(H477="","⚠ اختر بند الموازنة",IF(I477="مرفوض","✖ مرفوض من المدير",IF(I477&lt;&gt;"موافق","⏳ بانتظار موافقة المدير",IF(K477&lt;&gt;"نعم","⚠ غير مسوى مع الحسابات","✔ معتمد ومسوى")))))))))</f>
        <v/>
      </c>
      <c r="R477">
        <f>N(R476)+IF(A477="عهدة",1,0)</f>
        <v/>
      </c>
      <c r="S477">
        <f>IF(C477="","",IF(AND(C477&gt;=DATE(2026,9,1),C477&lt;=DATE(2027,8,31)),(YEAR(C477)-2026)*12+MONTH(C477)-8,""))</f>
        <v/>
      </c>
      <c r="T477">
        <f>IF(AND(A477="مصروف",R477&gt;0,I477="موافق",S477&lt;&gt;"",H477&lt;&gt;""),N(G477),0)</f>
        <v/>
      </c>
    </row>
    <row r="478">
      <c r="A478" s="19" t="n"/>
      <c r="B478" s="20">
        <f>IF(A478="","",IF(R478=0,"⚠ أضف سطر عهدة أولًا","DMT-"&amp;TEXT(R478,"000")))</f>
        <v/>
      </c>
      <c r="C478" s="21" t="n"/>
      <c r="D478" s="20">
        <f>IF(C478="","",IF(S478="","خارج السنة المالية",INDEX(القوائم!$D$2:$D$13,S478)))</f>
        <v/>
      </c>
      <c r="E478" s="22" t="n"/>
      <c r="F478" s="23" t="n"/>
      <c r="G478" s="23" t="n"/>
      <c r="H478" s="22" t="n"/>
      <c r="I478" s="19" t="n"/>
      <c r="J478" s="21" t="n"/>
      <c r="K478" s="19" t="n"/>
      <c r="L478" s="19" t="n"/>
      <c r="M478" s="21" t="n"/>
      <c r="N478" s="22" t="n"/>
      <c r="O478" s="24">
        <f>IF(A478&lt;&gt;"عهدة","",SUMIFS($G$8:$G$5007,$B$8:$B$5007,B478,$A$8:$A$5007,"مصروف",$I$8:$I$5007,"&lt;&gt;مرفوض"))</f>
        <v/>
      </c>
      <c r="P478" s="25">
        <f>IF(A478&lt;&gt;"عهدة","",N(F478)-O478)</f>
        <v/>
      </c>
      <c r="Q478" s="26">
        <f>IF(A478="","",IF(A478="عهدة",IF(N(F478)=0,"⚠ أدخل قيمة العهدة",IF(P478&lt;0,"⛔ عجز / زيادة مصروفات "&amp;TEXT(-P478,"#,##0"),IF(COUNTIFS($B$8:$B$5007,B478,$A$8:$A$5007,"مصروف",$I$8:$I$5007,"&lt;&gt;مرفوض",$K$8:$K$5007,"&lt;&gt;نعم")&gt;0,"⚠ "&amp;COUNTIFS($B$8:$B$5007,B478,$A$8:$A$5007,"مصروف",$I$8:$I$5007,"&lt;&gt;مرفوض",$K$8:$K$5007,"&lt;&gt;نعم")&amp;" مصروف غير مسوى",IF(L478="تمت التسوية",IF(P478=0,"✔ متوازنة وتمت التسوية","✔ تمت التسوية – متبقي "&amp;TEXT(P478,"#,##0")),IF(P478&gt;0,"متبقي "&amp;TEXT(P478,"#,##0"),"✔ متوازنة"))))),IF(R478=0,"⚠ أضف سطر عهدة أولًا",IF(OR(C478="",N(G478)=0),"⚠ أكمل التاريخ والقيمة",IF(S478="","⚠ التاريخ خارج السنة المالية",IF(H478="","⚠ اختر بند الموازنة",IF(I478="مرفوض","✖ مرفوض من المدير",IF(I478&lt;&gt;"موافق","⏳ بانتظار موافقة المدير",IF(K478&lt;&gt;"نعم","⚠ غير مسوى مع الحسابات","✔ معتمد ومسوى")))))))))</f>
        <v/>
      </c>
      <c r="R478">
        <f>N(R477)+IF(A478="عهدة",1,0)</f>
        <v/>
      </c>
      <c r="S478">
        <f>IF(C478="","",IF(AND(C478&gt;=DATE(2026,9,1),C478&lt;=DATE(2027,8,31)),(YEAR(C478)-2026)*12+MONTH(C478)-8,""))</f>
        <v/>
      </c>
      <c r="T478">
        <f>IF(AND(A478="مصروف",R478&gt;0,I478="موافق",S478&lt;&gt;"",H478&lt;&gt;""),N(G478),0)</f>
        <v/>
      </c>
    </row>
    <row r="479">
      <c r="A479" s="19" t="n"/>
      <c r="B479" s="20">
        <f>IF(A479="","",IF(R479=0,"⚠ أضف سطر عهدة أولًا","DMT-"&amp;TEXT(R479,"000")))</f>
        <v/>
      </c>
      <c r="C479" s="21" t="n"/>
      <c r="D479" s="20">
        <f>IF(C479="","",IF(S479="","خارج السنة المالية",INDEX(القوائم!$D$2:$D$13,S479)))</f>
        <v/>
      </c>
      <c r="E479" s="22" t="n"/>
      <c r="F479" s="23" t="n"/>
      <c r="G479" s="23" t="n"/>
      <c r="H479" s="22" t="n"/>
      <c r="I479" s="19" t="n"/>
      <c r="J479" s="21" t="n"/>
      <c r="K479" s="19" t="n"/>
      <c r="L479" s="19" t="n"/>
      <c r="M479" s="21" t="n"/>
      <c r="N479" s="22" t="n"/>
      <c r="O479" s="24">
        <f>IF(A479&lt;&gt;"عهدة","",SUMIFS($G$8:$G$5007,$B$8:$B$5007,B479,$A$8:$A$5007,"مصروف",$I$8:$I$5007,"&lt;&gt;مرفوض"))</f>
        <v/>
      </c>
      <c r="P479" s="25">
        <f>IF(A479&lt;&gt;"عهدة","",N(F479)-O479)</f>
        <v/>
      </c>
      <c r="Q479" s="26">
        <f>IF(A479="","",IF(A479="عهدة",IF(N(F479)=0,"⚠ أدخل قيمة العهدة",IF(P479&lt;0,"⛔ عجز / زيادة مصروفات "&amp;TEXT(-P479,"#,##0"),IF(COUNTIFS($B$8:$B$5007,B479,$A$8:$A$5007,"مصروف",$I$8:$I$5007,"&lt;&gt;مرفوض",$K$8:$K$5007,"&lt;&gt;نعم")&gt;0,"⚠ "&amp;COUNTIFS($B$8:$B$5007,B479,$A$8:$A$5007,"مصروف",$I$8:$I$5007,"&lt;&gt;مرفوض",$K$8:$K$5007,"&lt;&gt;نعم")&amp;" مصروف غير مسوى",IF(L479="تمت التسوية",IF(P479=0,"✔ متوازنة وتمت التسوية","✔ تمت التسوية – متبقي "&amp;TEXT(P479,"#,##0")),IF(P479&gt;0,"متبقي "&amp;TEXT(P479,"#,##0"),"✔ متوازنة"))))),IF(R479=0,"⚠ أضف سطر عهدة أولًا",IF(OR(C479="",N(G479)=0),"⚠ أكمل التاريخ والقيمة",IF(S479="","⚠ التاريخ خارج السنة المالية",IF(H479="","⚠ اختر بند الموازنة",IF(I479="مرفوض","✖ مرفوض من المدير",IF(I479&lt;&gt;"موافق","⏳ بانتظار موافقة المدير",IF(K479&lt;&gt;"نعم","⚠ غير مسوى مع الحسابات","✔ معتمد ومسوى")))))))))</f>
        <v/>
      </c>
      <c r="R479">
        <f>N(R478)+IF(A479="عهدة",1,0)</f>
        <v/>
      </c>
      <c r="S479">
        <f>IF(C479="","",IF(AND(C479&gt;=DATE(2026,9,1),C479&lt;=DATE(2027,8,31)),(YEAR(C479)-2026)*12+MONTH(C479)-8,""))</f>
        <v/>
      </c>
      <c r="T479">
        <f>IF(AND(A479="مصروف",R479&gt;0,I479="موافق",S479&lt;&gt;"",H479&lt;&gt;""),N(G479),0)</f>
        <v/>
      </c>
    </row>
    <row r="480">
      <c r="A480" s="19" t="n"/>
      <c r="B480" s="20">
        <f>IF(A480="","",IF(R480=0,"⚠ أضف سطر عهدة أولًا","DMT-"&amp;TEXT(R480,"000")))</f>
        <v/>
      </c>
      <c r="C480" s="21" t="n"/>
      <c r="D480" s="20">
        <f>IF(C480="","",IF(S480="","خارج السنة المالية",INDEX(القوائم!$D$2:$D$13,S480)))</f>
        <v/>
      </c>
      <c r="E480" s="22" t="n"/>
      <c r="F480" s="23" t="n"/>
      <c r="G480" s="23" t="n"/>
      <c r="H480" s="22" t="n"/>
      <c r="I480" s="19" t="n"/>
      <c r="J480" s="21" t="n"/>
      <c r="K480" s="19" t="n"/>
      <c r="L480" s="19" t="n"/>
      <c r="M480" s="21" t="n"/>
      <c r="N480" s="22" t="n"/>
      <c r="O480" s="24">
        <f>IF(A480&lt;&gt;"عهدة","",SUMIFS($G$8:$G$5007,$B$8:$B$5007,B480,$A$8:$A$5007,"مصروف",$I$8:$I$5007,"&lt;&gt;مرفوض"))</f>
        <v/>
      </c>
      <c r="P480" s="25">
        <f>IF(A480&lt;&gt;"عهدة","",N(F480)-O480)</f>
        <v/>
      </c>
      <c r="Q480" s="26">
        <f>IF(A480="","",IF(A480="عهدة",IF(N(F480)=0,"⚠ أدخل قيمة العهدة",IF(P480&lt;0,"⛔ عجز / زيادة مصروفات "&amp;TEXT(-P480,"#,##0"),IF(COUNTIFS($B$8:$B$5007,B480,$A$8:$A$5007,"مصروف",$I$8:$I$5007,"&lt;&gt;مرفوض",$K$8:$K$5007,"&lt;&gt;نعم")&gt;0,"⚠ "&amp;COUNTIFS($B$8:$B$5007,B480,$A$8:$A$5007,"مصروف",$I$8:$I$5007,"&lt;&gt;مرفوض",$K$8:$K$5007,"&lt;&gt;نعم")&amp;" مصروف غير مسوى",IF(L480="تمت التسوية",IF(P480=0,"✔ متوازنة وتمت التسوية","✔ تمت التسوية – متبقي "&amp;TEXT(P480,"#,##0")),IF(P480&gt;0,"متبقي "&amp;TEXT(P480,"#,##0"),"✔ متوازنة"))))),IF(R480=0,"⚠ أضف سطر عهدة أولًا",IF(OR(C480="",N(G480)=0),"⚠ أكمل التاريخ والقيمة",IF(S480="","⚠ التاريخ خارج السنة المالية",IF(H480="","⚠ اختر بند الموازنة",IF(I480="مرفوض","✖ مرفوض من المدير",IF(I480&lt;&gt;"موافق","⏳ بانتظار موافقة المدير",IF(K480&lt;&gt;"نعم","⚠ غير مسوى مع الحسابات","✔ معتمد ومسوى")))))))))</f>
        <v/>
      </c>
      <c r="R480">
        <f>N(R479)+IF(A480="عهدة",1,0)</f>
        <v/>
      </c>
      <c r="S480">
        <f>IF(C480="","",IF(AND(C480&gt;=DATE(2026,9,1),C480&lt;=DATE(2027,8,31)),(YEAR(C480)-2026)*12+MONTH(C480)-8,""))</f>
        <v/>
      </c>
      <c r="T480">
        <f>IF(AND(A480="مصروف",R480&gt;0,I480="موافق",S480&lt;&gt;"",H480&lt;&gt;""),N(G480),0)</f>
        <v/>
      </c>
    </row>
    <row r="481">
      <c r="A481" s="19" t="n"/>
      <c r="B481" s="20">
        <f>IF(A481="","",IF(R481=0,"⚠ أضف سطر عهدة أولًا","DMT-"&amp;TEXT(R481,"000")))</f>
        <v/>
      </c>
      <c r="C481" s="21" t="n"/>
      <c r="D481" s="20">
        <f>IF(C481="","",IF(S481="","خارج السنة المالية",INDEX(القوائم!$D$2:$D$13,S481)))</f>
        <v/>
      </c>
      <c r="E481" s="22" t="n"/>
      <c r="F481" s="23" t="n"/>
      <c r="G481" s="23" t="n"/>
      <c r="H481" s="22" t="n"/>
      <c r="I481" s="19" t="n"/>
      <c r="J481" s="21" t="n"/>
      <c r="K481" s="19" t="n"/>
      <c r="L481" s="19" t="n"/>
      <c r="M481" s="21" t="n"/>
      <c r="N481" s="22" t="n"/>
      <c r="O481" s="24">
        <f>IF(A481&lt;&gt;"عهدة","",SUMIFS($G$8:$G$5007,$B$8:$B$5007,B481,$A$8:$A$5007,"مصروف",$I$8:$I$5007,"&lt;&gt;مرفوض"))</f>
        <v/>
      </c>
      <c r="P481" s="25">
        <f>IF(A481&lt;&gt;"عهدة","",N(F481)-O481)</f>
        <v/>
      </c>
      <c r="Q481" s="26">
        <f>IF(A481="","",IF(A481="عهدة",IF(N(F481)=0,"⚠ أدخل قيمة العهدة",IF(P481&lt;0,"⛔ عجز / زيادة مصروفات "&amp;TEXT(-P481,"#,##0"),IF(COUNTIFS($B$8:$B$5007,B481,$A$8:$A$5007,"مصروف",$I$8:$I$5007,"&lt;&gt;مرفوض",$K$8:$K$5007,"&lt;&gt;نعم")&gt;0,"⚠ "&amp;COUNTIFS($B$8:$B$5007,B481,$A$8:$A$5007,"مصروف",$I$8:$I$5007,"&lt;&gt;مرفوض",$K$8:$K$5007,"&lt;&gt;نعم")&amp;" مصروف غير مسوى",IF(L481="تمت التسوية",IF(P481=0,"✔ متوازنة وتمت التسوية","✔ تمت التسوية – متبقي "&amp;TEXT(P481,"#,##0")),IF(P481&gt;0,"متبقي "&amp;TEXT(P481,"#,##0"),"✔ متوازنة"))))),IF(R481=0,"⚠ أضف سطر عهدة أولًا",IF(OR(C481="",N(G481)=0),"⚠ أكمل التاريخ والقيمة",IF(S481="","⚠ التاريخ خارج السنة المالية",IF(H481="","⚠ اختر بند الموازنة",IF(I481="مرفوض","✖ مرفوض من المدير",IF(I481&lt;&gt;"موافق","⏳ بانتظار موافقة المدير",IF(K481&lt;&gt;"نعم","⚠ غير مسوى مع الحسابات","✔ معتمد ومسوى")))))))))</f>
        <v/>
      </c>
      <c r="R481">
        <f>N(R480)+IF(A481="عهدة",1,0)</f>
        <v/>
      </c>
      <c r="S481">
        <f>IF(C481="","",IF(AND(C481&gt;=DATE(2026,9,1),C481&lt;=DATE(2027,8,31)),(YEAR(C481)-2026)*12+MONTH(C481)-8,""))</f>
        <v/>
      </c>
      <c r="T481">
        <f>IF(AND(A481="مصروف",R481&gt;0,I481="موافق",S481&lt;&gt;"",H481&lt;&gt;""),N(G481),0)</f>
        <v/>
      </c>
    </row>
    <row r="482">
      <c r="A482" s="19" t="n"/>
      <c r="B482" s="20">
        <f>IF(A482="","",IF(R482=0,"⚠ أضف سطر عهدة أولًا","DMT-"&amp;TEXT(R482,"000")))</f>
        <v/>
      </c>
      <c r="C482" s="21" t="n"/>
      <c r="D482" s="20">
        <f>IF(C482="","",IF(S482="","خارج السنة المالية",INDEX(القوائم!$D$2:$D$13,S482)))</f>
        <v/>
      </c>
      <c r="E482" s="22" t="n"/>
      <c r="F482" s="23" t="n"/>
      <c r="G482" s="23" t="n"/>
      <c r="H482" s="22" t="n"/>
      <c r="I482" s="19" t="n"/>
      <c r="J482" s="21" t="n"/>
      <c r="K482" s="19" t="n"/>
      <c r="L482" s="19" t="n"/>
      <c r="M482" s="21" t="n"/>
      <c r="N482" s="22" t="n"/>
      <c r="O482" s="24">
        <f>IF(A482&lt;&gt;"عهدة","",SUMIFS($G$8:$G$5007,$B$8:$B$5007,B482,$A$8:$A$5007,"مصروف",$I$8:$I$5007,"&lt;&gt;مرفوض"))</f>
        <v/>
      </c>
      <c r="P482" s="25">
        <f>IF(A482&lt;&gt;"عهدة","",N(F482)-O482)</f>
        <v/>
      </c>
      <c r="Q482" s="26">
        <f>IF(A482="","",IF(A482="عهدة",IF(N(F482)=0,"⚠ أدخل قيمة العهدة",IF(P482&lt;0,"⛔ عجز / زيادة مصروفات "&amp;TEXT(-P482,"#,##0"),IF(COUNTIFS($B$8:$B$5007,B482,$A$8:$A$5007,"مصروف",$I$8:$I$5007,"&lt;&gt;مرفوض",$K$8:$K$5007,"&lt;&gt;نعم")&gt;0,"⚠ "&amp;COUNTIFS($B$8:$B$5007,B482,$A$8:$A$5007,"مصروف",$I$8:$I$5007,"&lt;&gt;مرفوض",$K$8:$K$5007,"&lt;&gt;نعم")&amp;" مصروف غير مسوى",IF(L482="تمت التسوية",IF(P482=0,"✔ متوازنة وتمت التسوية","✔ تمت التسوية – متبقي "&amp;TEXT(P482,"#,##0")),IF(P482&gt;0,"متبقي "&amp;TEXT(P482,"#,##0"),"✔ متوازنة"))))),IF(R482=0,"⚠ أضف سطر عهدة أولًا",IF(OR(C482="",N(G482)=0),"⚠ أكمل التاريخ والقيمة",IF(S482="","⚠ التاريخ خارج السنة المالية",IF(H482="","⚠ اختر بند الموازنة",IF(I482="مرفوض","✖ مرفوض من المدير",IF(I482&lt;&gt;"موافق","⏳ بانتظار موافقة المدير",IF(K482&lt;&gt;"نعم","⚠ غير مسوى مع الحسابات","✔ معتمد ومسوى")))))))))</f>
        <v/>
      </c>
      <c r="R482">
        <f>N(R481)+IF(A482="عهدة",1,0)</f>
        <v/>
      </c>
      <c r="S482">
        <f>IF(C482="","",IF(AND(C482&gt;=DATE(2026,9,1),C482&lt;=DATE(2027,8,31)),(YEAR(C482)-2026)*12+MONTH(C482)-8,""))</f>
        <v/>
      </c>
      <c r="T482">
        <f>IF(AND(A482="مصروف",R482&gt;0,I482="موافق",S482&lt;&gt;"",H482&lt;&gt;""),N(G482),0)</f>
        <v/>
      </c>
    </row>
    <row r="483">
      <c r="A483" s="19" t="n"/>
      <c r="B483" s="20">
        <f>IF(A483="","",IF(R483=0,"⚠ أضف سطر عهدة أولًا","DMT-"&amp;TEXT(R483,"000")))</f>
        <v/>
      </c>
      <c r="C483" s="21" t="n"/>
      <c r="D483" s="20">
        <f>IF(C483="","",IF(S483="","خارج السنة المالية",INDEX(القوائم!$D$2:$D$13,S483)))</f>
        <v/>
      </c>
      <c r="E483" s="22" t="n"/>
      <c r="F483" s="23" t="n"/>
      <c r="G483" s="23" t="n"/>
      <c r="H483" s="22" t="n"/>
      <c r="I483" s="19" t="n"/>
      <c r="J483" s="21" t="n"/>
      <c r="K483" s="19" t="n"/>
      <c r="L483" s="19" t="n"/>
      <c r="M483" s="21" t="n"/>
      <c r="N483" s="22" t="n"/>
      <c r="O483" s="24">
        <f>IF(A483&lt;&gt;"عهدة","",SUMIFS($G$8:$G$5007,$B$8:$B$5007,B483,$A$8:$A$5007,"مصروف",$I$8:$I$5007,"&lt;&gt;مرفوض"))</f>
        <v/>
      </c>
      <c r="P483" s="25">
        <f>IF(A483&lt;&gt;"عهدة","",N(F483)-O483)</f>
        <v/>
      </c>
      <c r="Q483" s="26">
        <f>IF(A483="","",IF(A483="عهدة",IF(N(F483)=0,"⚠ أدخل قيمة العهدة",IF(P483&lt;0,"⛔ عجز / زيادة مصروفات "&amp;TEXT(-P483,"#,##0"),IF(COUNTIFS($B$8:$B$5007,B483,$A$8:$A$5007,"مصروف",$I$8:$I$5007,"&lt;&gt;مرفوض",$K$8:$K$5007,"&lt;&gt;نعم")&gt;0,"⚠ "&amp;COUNTIFS($B$8:$B$5007,B483,$A$8:$A$5007,"مصروف",$I$8:$I$5007,"&lt;&gt;مرفوض",$K$8:$K$5007,"&lt;&gt;نعم")&amp;" مصروف غير مسوى",IF(L483="تمت التسوية",IF(P483=0,"✔ متوازنة وتمت التسوية","✔ تمت التسوية – متبقي "&amp;TEXT(P483,"#,##0")),IF(P483&gt;0,"متبقي "&amp;TEXT(P483,"#,##0"),"✔ متوازنة"))))),IF(R483=0,"⚠ أضف سطر عهدة أولًا",IF(OR(C483="",N(G483)=0),"⚠ أكمل التاريخ والقيمة",IF(S483="","⚠ التاريخ خارج السنة المالية",IF(H483="","⚠ اختر بند الموازنة",IF(I483="مرفوض","✖ مرفوض من المدير",IF(I483&lt;&gt;"موافق","⏳ بانتظار موافقة المدير",IF(K483&lt;&gt;"نعم","⚠ غير مسوى مع الحسابات","✔ معتمد ومسوى")))))))))</f>
        <v/>
      </c>
      <c r="R483">
        <f>N(R482)+IF(A483="عهدة",1,0)</f>
        <v/>
      </c>
      <c r="S483">
        <f>IF(C483="","",IF(AND(C483&gt;=DATE(2026,9,1),C483&lt;=DATE(2027,8,31)),(YEAR(C483)-2026)*12+MONTH(C483)-8,""))</f>
        <v/>
      </c>
      <c r="T483">
        <f>IF(AND(A483="مصروف",R483&gt;0,I483="موافق",S483&lt;&gt;"",H483&lt;&gt;""),N(G483),0)</f>
        <v/>
      </c>
    </row>
    <row r="484">
      <c r="A484" s="19" t="n"/>
      <c r="B484" s="20">
        <f>IF(A484="","",IF(R484=0,"⚠ أضف سطر عهدة أولًا","DMT-"&amp;TEXT(R484,"000")))</f>
        <v/>
      </c>
      <c r="C484" s="21" t="n"/>
      <c r="D484" s="20">
        <f>IF(C484="","",IF(S484="","خارج السنة المالية",INDEX(القوائم!$D$2:$D$13,S484)))</f>
        <v/>
      </c>
      <c r="E484" s="22" t="n"/>
      <c r="F484" s="23" t="n"/>
      <c r="G484" s="23" t="n"/>
      <c r="H484" s="22" t="n"/>
      <c r="I484" s="19" t="n"/>
      <c r="J484" s="21" t="n"/>
      <c r="K484" s="19" t="n"/>
      <c r="L484" s="19" t="n"/>
      <c r="M484" s="21" t="n"/>
      <c r="N484" s="22" t="n"/>
      <c r="O484" s="24">
        <f>IF(A484&lt;&gt;"عهدة","",SUMIFS($G$8:$G$5007,$B$8:$B$5007,B484,$A$8:$A$5007,"مصروف",$I$8:$I$5007,"&lt;&gt;مرفوض"))</f>
        <v/>
      </c>
      <c r="P484" s="25">
        <f>IF(A484&lt;&gt;"عهدة","",N(F484)-O484)</f>
        <v/>
      </c>
      <c r="Q484" s="26">
        <f>IF(A484="","",IF(A484="عهدة",IF(N(F484)=0,"⚠ أدخل قيمة العهدة",IF(P484&lt;0,"⛔ عجز / زيادة مصروفات "&amp;TEXT(-P484,"#,##0"),IF(COUNTIFS($B$8:$B$5007,B484,$A$8:$A$5007,"مصروف",$I$8:$I$5007,"&lt;&gt;مرفوض",$K$8:$K$5007,"&lt;&gt;نعم")&gt;0,"⚠ "&amp;COUNTIFS($B$8:$B$5007,B484,$A$8:$A$5007,"مصروف",$I$8:$I$5007,"&lt;&gt;مرفوض",$K$8:$K$5007,"&lt;&gt;نعم")&amp;" مصروف غير مسوى",IF(L484="تمت التسوية",IF(P484=0,"✔ متوازنة وتمت التسوية","✔ تمت التسوية – متبقي "&amp;TEXT(P484,"#,##0")),IF(P484&gt;0,"متبقي "&amp;TEXT(P484,"#,##0"),"✔ متوازنة"))))),IF(R484=0,"⚠ أضف سطر عهدة أولًا",IF(OR(C484="",N(G484)=0),"⚠ أكمل التاريخ والقيمة",IF(S484="","⚠ التاريخ خارج السنة المالية",IF(H484="","⚠ اختر بند الموازنة",IF(I484="مرفوض","✖ مرفوض من المدير",IF(I484&lt;&gt;"موافق","⏳ بانتظار موافقة المدير",IF(K484&lt;&gt;"نعم","⚠ غير مسوى مع الحسابات","✔ معتمد ومسوى")))))))))</f>
        <v/>
      </c>
      <c r="R484">
        <f>N(R483)+IF(A484="عهدة",1,0)</f>
        <v/>
      </c>
      <c r="S484">
        <f>IF(C484="","",IF(AND(C484&gt;=DATE(2026,9,1),C484&lt;=DATE(2027,8,31)),(YEAR(C484)-2026)*12+MONTH(C484)-8,""))</f>
        <v/>
      </c>
      <c r="T484">
        <f>IF(AND(A484="مصروف",R484&gt;0,I484="موافق",S484&lt;&gt;"",H484&lt;&gt;""),N(G484),0)</f>
        <v/>
      </c>
    </row>
    <row r="485">
      <c r="A485" s="19" t="n"/>
      <c r="B485" s="20">
        <f>IF(A485="","",IF(R485=0,"⚠ أضف سطر عهدة أولًا","DMT-"&amp;TEXT(R485,"000")))</f>
        <v/>
      </c>
      <c r="C485" s="21" t="n"/>
      <c r="D485" s="20">
        <f>IF(C485="","",IF(S485="","خارج السنة المالية",INDEX(القوائم!$D$2:$D$13,S485)))</f>
        <v/>
      </c>
      <c r="E485" s="22" t="n"/>
      <c r="F485" s="23" t="n"/>
      <c r="G485" s="23" t="n"/>
      <c r="H485" s="22" t="n"/>
      <c r="I485" s="19" t="n"/>
      <c r="J485" s="21" t="n"/>
      <c r="K485" s="19" t="n"/>
      <c r="L485" s="19" t="n"/>
      <c r="M485" s="21" t="n"/>
      <c r="N485" s="22" t="n"/>
      <c r="O485" s="24">
        <f>IF(A485&lt;&gt;"عهدة","",SUMIFS($G$8:$G$5007,$B$8:$B$5007,B485,$A$8:$A$5007,"مصروف",$I$8:$I$5007,"&lt;&gt;مرفوض"))</f>
        <v/>
      </c>
      <c r="P485" s="25">
        <f>IF(A485&lt;&gt;"عهدة","",N(F485)-O485)</f>
        <v/>
      </c>
      <c r="Q485" s="26">
        <f>IF(A485="","",IF(A485="عهدة",IF(N(F485)=0,"⚠ أدخل قيمة العهدة",IF(P485&lt;0,"⛔ عجز / زيادة مصروفات "&amp;TEXT(-P485,"#,##0"),IF(COUNTIFS($B$8:$B$5007,B485,$A$8:$A$5007,"مصروف",$I$8:$I$5007,"&lt;&gt;مرفوض",$K$8:$K$5007,"&lt;&gt;نعم")&gt;0,"⚠ "&amp;COUNTIFS($B$8:$B$5007,B485,$A$8:$A$5007,"مصروف",$I$8:$I$5007,"&lt;&gt;مرفوض",$K$8:$K$5007,"&lt;&gt;نعم")&amp;" مصروف غير مسوى",IF(L485="تمت التسوية",IF(P485=0,"✔ متوازنة وتمت التسوية","✔ تمت التسوية – متبقي "&amp;TEXT(P485,"#,##0")),IF(P485&gt;0,"متبقي "&amp;TEXT(P485,"#,##0"),"✔ متوازنة"))))),IF(R485=0,"⚠ أضف سطر عهدة أولًا",IF(OR(C485="",N(G485)=0),"⚠ أكمل التاريخ والقيمة",IF(S485="","⚠ التاريخ خارج السنة المالية",IF(H485="","⚠ اختر بند الموازنة",IF(I485="مرفوض","✖ مرفوض من المدير",IF(I485&lt;&gt;"موافق","⏳ بانتظار موافقة المدير",IF(K485&lt;&gt;"نعم","⚠ غير مسوى مع الحسابات","✔ معتمد ومسوى")))))))))</f>
        <v/>
      </c>
      <c r="R485">
        <f>N(R484)+IF(A485="عهدة",1,0)</f>
        <v/>
      </c>
      <c r="S485">
        <f>IF(C485="","",IF(AND(C485&gt;=DATE(2026,9,1),C485&lt;=DATE(2027,8,31)),(YEAR(C485)-2026)*12+MONTH(C485)-8,""))</f>
        <v/>
      </c>
      <c r="T485">
        <f>IF(AND(A485="مصروف",R485&gt;0,I485="موافق",S485&lt;&gt;"",H485&lt;&gt;""),N(G485),0)</f>
        <v/>
      </c>
    </row>
    <row r="486">
      <c r="A486" s="19" t="n"/>
      <c r="B486" s="20">
        <f>IF(A486="","",IF(R486=0,"⚠ أضف سطر عهدة أولًا","DMT-"&amp;TEXT(R486,"000")))</f>
        <v/>
      </c>
      <c r="C486" s="21" t="n"/>
      <c r="D486" s="20">
        <f>IF(C486="","",IF(S486="","خارج السنة المالية",INDEX(القوائم!$D$2:$D$13,S486)))</f>
        <v/>
      </c>
      <c r="E486" s="22" t="n"/>
      <c r="F486" s="23" t="n"/>
      <c r="G486" s="23" t="n"/>
      <c r="H486" s="22" t="n"/>
      <c r="I486" s="19" t="n"/>
      <c r="J486" s="21" t="n"/>
      <c r="K486" s="19" t="n"/>
      <c r="L486" s="19" t="n"/>
      <c r="M486" s="21" t="n"/>
      <c r="N486" s="22" t="n"/>
      <c r="O486" s="24">
        <f>IF(A486&lt;&gt;"عهدة","",SUMIFS($G$8:$G$5007,$B$8:$B$5007,B486,$A$8:$A$5007,"مصروف",$I$8:$I$5007,"&lt;&gt;مرفوض"))</f>
        <v/>
      </c>
      <c r="P486" s="25">
        <f>IF(A486&lt;&gt;"عهدة","",N(F486)-O486)</f>
        <v/>
      </c>
      <c r="Q486" s="26">
        <f>IF(A486="","",IF(A486="عهدة",IF(N(F486)=0,"⚠ أدخل قيمة العهدة",IF(P486&lt;0,"⛔ عجز / زيادة مصروفات "&amp;TEXT(-P486,"#,##0"),IF(COUNTIFS($B$8:$B$5007,B486,$A$8:$A$5007,"مصروف",$I$8:$I$5007,"&lt;&gt;مرفوض",$K$8:$K$5007,"&lt;&gt;نعم")&gt;0,"⚠ "&amp;COUNTIFS($B$8:$B$5007,B486,$A$8:$A$5007,"مصروف",$I$8:$I$5007,"&lt;&gt;مرفوض",$K$8:$K$5007,"&lt;&gt;نعم")&amp;" مصروف غير مسوى",IF(L486="تمت التسوية",IF(P486=0,"✔ متوازنة وتمت التسوية","✔ تمت التسوية – متبقي "&amp;TEXT(P486,"#,##0")),IF(P486&gt;0,"متبقي "&amp;TEXT(P486,"#,##0"),"✔ متوازنة"))))),IF(R486=0,"⚠ أضف سطر عهدة أولًا",IF(OR(C486="",N(G486)=0),"⚠ أكمل التاريخ والقيمة",IF(S486="","⚠ التاريخ خارج السنة المالية",IF(H486="","⚠ اختر بند الموازنة",IF(I486="مرفوض","✖ مرفوض من المدير",IF(I486&lt;&gt;"موافق","⏳ بانتظار موافقة المدير",IF(K486&lt;&gt;"نعم","⚠ غير مسوى مع الحسابات","✔ معتمد ومسوى")))))))))</f>
        <v/>
      </c>
      <c r="R486">
        <f>N(R485)+IF(A486="عهدة",1,0)</f>
        <v/>
      </c>
      <c r="S486">
        <f>IF(C486="","",IF(AND(C486&gt;=DATE(2026,9,1),C486&lt;=DATE(2027,8,31)),(YEAR(C486)-2026)*12+MONTH(C486)-8,""))</f>
        <v/>
      </c>
      <c r="T486">
        <f>IF(AND(A486="مصروف",R486&gt;0,I486="موافق",S486&lt;&gt;"",H486&lt;&gt;""),N(G486),0)</f>
        <v/>
      </c>
    </row>
    <row r="487">
      <c r="A487" s="19" t="n"/>
      <c r="B487" s="20">
        <f>IF(A487="","",IF(R487=0,"⚠ أضف سطر عهدة أولًا","DMT-"&amp;TEXT(R487,"000")))</f>
        <v/>
      </c>
      <c r="C487" s="21" t="n"/>
      <c r="D487" s="20">
        <f>IF(C487="","",IF(S487="","خارج السنة المالية",INDEX(القوائم!$D$2:$D$13,S487)))</f>
        <v/>
      </c>
      <c r="E487" s="22" t="n"/>
      <c r="F487" s="23" t="n"/>
      <c r="G487" s="23" t="n"/>
      <c r="H487" s="22" t="n"/>
      <c r="I487" s="19" t="n"/>
      <c r="J487" s="21" t="n"/>
      <c r="K487" s="19" t="n"/>
      <c r="L487" s="19" t="n"/>
      <c r="M487" s="21" t="n"/>
      <c r="N487" s="22" t="n"/>
      <c r="O487" s="24">
        <f>IF(A487&lt;&gt;"عهدة","",SUMIFS($G$8:$G$5007,$B$8:$B$5007,B487,$A$8:$A$5007,"مصروف",$I$8:$I$5007,"&lt;&gt;مرفوض"))</f>
        <v/>
      </c>
      <c r="P487" s="25">
        <f>IF(A487&lt;&gt;"عهدة","",N(F487)-O487)</f>
        <v/>
      </c>
      <c r="Q487" s="26">
        <f>IF(A487="","",IF(A487="عهدة",IF(N(F487)=0,"⚠ أدخل قيمة العهدة",IF(P487&lt;0,"⛔ عجز / زيادة مصروفات "&amp;TEXT(-P487,"#,##0"),IF(COUNTIFS($B$8:$B$5007,B487,$A$8:$A$5007,"مصروف",$I$8:$I$5007,"&lt;&gt;مرفوض",$K$8:$K$5007,"&lt;&gt;نعم")&gt;0,"⚠ "&amp;COUNTIFS($B$8:$B$5007,B487,$A$8:$A$5007,"مصروف",$I$8:$I$5007,"&lt;&gt;مرفوض",$K$8:$K$5007,"&lt;&gt;نعم")&amp;" مصروف غير مسوى",IF(L487="تمت التسوية",IF(P487=0,"✔ متوازنة وتمت التسوية","✔ تمت التسوية – متبقي "&amp;TEXT(P487,"#,##0")),IF(P487&gt;0,"متبقي "&amp;TEXT(P487,"#,##0"),"✔ متوازنة"))))),IF(R487=0,"⚠ أضف سطر عهدة أولًا",IF(OR(C487="",N(G487)=0),"⚠ أكمل التاريخ والقيمة",IF(S487="","⚠ التاريخ خارج السنة المالية",IF(H487="","⚠ اختر بند الموازنة",IF(I487="مرفوض","✖ مرفوض من المدير",IF(I487&lt;&gt;"موافق","⏳ بانتظار موافقة المدير",IF(K487&lt;&gt;"نعم","⚠ غير مسوى مع الحسابات","✔ معتمد ومسوى")))))))))</f>
        <v/>
      </c>
      <c r="R487">
        <f>N(R486)+IF(A487="عهدة",1,0)</f>
        <v/>
      </c>
      <c r="S487">
        <f>IF(C487="","",IF(AND(C487&gt;=DATE(2026,9,1),C487&lt;=DATE(2027,8,31)),(YEAR(C487)-2026)*12+MONTH(C487)-8,""))</f>
        <v/>
      </c>
      <c r="T487">
        <f>IF(AND(A487="مصروف",R487&gt;0,I487="موافق",S487&lt;&gt;"",H487&lt;&gt;""),N(G487),0)</f>
        <v/>
      </c>
    </row>
    <row r="488">
      <c r="A488" s="19" t="n"/>
      <c r="B488" s="20">
        <f>IF(A488="","",IF(R488=0,"⚠ أضف سطر عهدة أولًا","DMT-"&amp;TEXT(R488,"000")))</f>
        <v/>
      </c>
      <c r="C488" s="21" t="n"/>
      <c r="D488" s="20">
        <f>IF(C488="","",IF(S488="","خارج السنة المالية",INDEX(القوائم!$D$2:$D$13,S488)))</f>
        <v/>
      </c>
      <c r="E488" s="22" t="n"/>
      <c r="F488" s="23" t="n"/>
      <c r="G488" s="23" t="n"/>
      <c r="H488" s="22" t="n"/>
      <c r="I488" s="19" t="n"/>
      <c r="J488" s="21" t="n"/>
      <c r="K488" s="19" t="n"/>
      <c r="L488" s="19" t="n"/>
      <c r="M488" s="21" t="n"/>
      <c r="N488" s="22" t="n"/>
      <c r="O488" s="24">
        <f>IF(A488&lt;&gt;"عهدة","",SUMIFS($G$8:$G$5007,$B$8:$B$5007,B488,$A$8:$A$5007,"مصروف",$I$8:$I$5007,"&lt;&gt;مرفوض"))</f>
        <v/>
      </c>
      <c r="P488" s="25">
        <f>IF(A488&lt;&gt;"عهدة","",N(F488)-O488)</f>
        <v/>
      </c>
      <c r="Q488" s="26">
        <f>IF(A488="","",IF(A488="عهدة",IF(N(F488)=0,"⚠ أدخل قيمة العهدة",IF(P488&lt;0,"⛔ عجز / زيادة مصروفات "&amp;TEXT(-P488,"#,##0"),IF(COUNTIFS($B$8:$B$5007,B488,$A$8:$A$5007,"مصروف",$I$8:$I$5007,"&lt;&gt;مرفوض",$K$8:$K$5007,"&lt;&gt;نعم")&gt;0,"⚠ "&amp;COUNTIFS($B$8:$B$5007,B488,$A$8:$A$5007,"مصروف",$I$8:$I$5007,"&lt;&gt;مرفوض",$K$8:$K$5007,"&lt;&gt;نعم")&amp;" مصروف غير مسوى",IF(L488="تمت التسوية",IF(P488=0,"✔ متوازنة وتمت التسوية","✔ تمت التسوية – متبقي "&amp;TEXT(P488,"#,##0")),IF(P488&gt;0,"متبقي "&amp;TEXT(P488,"#,##0"),"✔ متوازنة"))))),IF(R488=0,"⚠ أضف سطر عهدة أولًا",IF(OR(C488="",N(G488)=0),"⚠ أكمل التاريخ والقيمة",IF(S488="","⚠ التاريخ خارج السنة المالية",IF(H488="","⚠ اختر بند الموازنة",IF(I488="مرفوض","✖ مرفوض من المدير",IF(I488&lt;&gt;"موافق","⏳ بانتظار موافقة المدير",IF(K488&lt;&gt;"نعم","⚠ غير مسوى مع الحسابات","✔ معتمد ومسوى")))))))))</f>
        <v/>
      </c>
      <c r="R488">
        <f>N(R487)+IF(A488="عهدة",1,0)</f>
        <v/>
      </c>
      <c r="S488">
        <f>IF(C488="","",IF(AND(C488&gt;=DATE(2026,9,1),C488&lt;=DATE(2027,8,31)),(YEAR(C488)-2026)*12+MONTH(C488)-8,""))</f>
        <v/>
      </c>
      <c r="T488">
        <f>IF(AND(A488="مصروف",R488&gt;0,I488="موافق",S488&lt;&gt;"",H488&lt;&gt;""),N(G488),0)</f>
        <v/>
      </c>
    </row>
    <row r="489">
      <c r="A489" s="19" t="n"/>
      <c r="B489" s="20">
        <f>IF(A489="","",IF(R489=0,"⚠ أضف سطر عهدة أولًا","DMT-"&amp;TEXT(R489,"000")))</f>
        <v/>
      </c>
      <c r="C489" s="21" t="n"/>
      <c r="D489" s="20">
        <f>IF(C489="","",IF(S489="","خارج السنة المالية",INDEX(القوائم!$D$2:$D$13,S489)))</f>
        <v/>
      </c>
      <c r="E489" s="22" t="n"/>
      <c r="F489" s="23" t="n"/>
      <c r="G489" s="23" t="n"/>
      <c r="H489" s="22" t="n"/>
      <c r="I489" s="19" t="n"/>
      <c r="J489" s="21" t="n"/>
      <c r="K489" s="19" t="n"/>
      <c r="L489" s="19" t="n"/>
      <c r="M489" s="21" t="n"/>
      <c r="N489" s="22" t="n"/>
      <c r="O489" s="24">
        <f>IF(A489&lt;&gt;"عهدة","",SUMIFS($G$8:$G$5007,$B$8:$B$5007,B489,$A$8:$A$5007,"مصروف",$I$8:$I$5007,"&lt;&gt;مرفوض"))</f>
        <v/>
      </c>
      <c r="P489" s="25">
        <f>IF(A489&lt;&gt;"عهدة","",N(F489)-O489)</f>
        <v/>
      </c>
      <c r="Q489" s="26">
        <f>IF(A489="","",IF(A489="عهدة",IF(N(F489)=0,"⚠ أدخل قيمة العهدة",IF(P489&lt;0,"⛔ عجز / زيادة مصروفات "&amp;TEXT(-P489,"#,##0"),IF(COUNTIFS($B$8:$B$5007,B489,$A$8:$A$5007,"مصروف",$I$8:$I$5007,"&lt;&gt;مرفوض",$K$8:$K$5007,"&lt;&gt;نعم")&gt;0,"⚠ "&amp;COUNTIFS($B$8:$B$5007,B489,$A$8:$A$5007,"مصروف",$I$8:$I$5007,"&lt;&gt;مرفوض",$K$8:$K$5007,"&lt;&gt;نعم")&amp;" مصروف غير مسوى",IF(L489="تمت التسوية",IF(P489=0,"✔ متوازنة وتمت التسوية","✔ تمت التسوية – متبقي "&amp;TEXT(P489,"#,##0")),IF(P489&gt;0,"متبقي "&amp;TEXT(P489,"#,##0"),"✔ متوازنة"))))),IF(R489=0,"⚠ أضف سطر عهدة أولًا",IF(OR(C489="",N(G489)=0),"⚠ أكمل التاريخ والقيمة",IF(S489="","⚠ التاريخ خارج السنة المالية",IF(H489="","⚠ اختر بند الموازنة",IF(I489="مرفوض","✖ مرفوض من المدير",IF(I489&lt;&gt;"موافق","⏳ بانتظار موافقة المدير",IF(K489&lt;&gt;"نعم","⚠ غير مسوى مع الحسابات","✔ معتمد ومسوى")))))))))</f>
        <v/>
      </c>
      <c r="R489">
        <f>N(R488)+IF(A489="عهدة",1,0)</f>
        <v/>
      </c>
      <c r="S489">
        <f>IF(C489="","",IF(AND(C489&gt;=DATE(2026,9,1),C489&lt;=DATE(2027,8,31)),(YEAR(C489)-2026)*12+MONTH(C489)-8,""))</f>
        <v/>
      </c>
      <c r="T489">
        <f>IF(AND(A489="مصروف",R489&gt;0,I489="موافق",S489&lt;&gt;"",H489&lt;&gt;""),N(G489),0)</f>
        <v/>
      </c>
    </row>
    <row r="490">
      <c r="A490" s="19" t="n"/>
      <c r="B490" s="20">
        <f>IF(A490="","",IF(R490=0,"⚠ أضف سطر عهدة أولًا","DMT-"&amp;TEXT(R490,"000")))</f>
        <v/>
      </c>
      <c r="C490" s="21" t="n"/>
      <c r="D490" s="20">
        <f>IF(C490="","",IF(S490="","خارج السنة المالية",INDEX(القوائم!$D$2:$D$13,S490)))</f>
        <v/>
      </c>
      <c r="E490" s="22" t="n"/>
      <c r="F490" s="23" t="n"/>
      <c r="G490" s="23" t="n"/>
      <c r="H490" s="22" t="n"/>
      <c r="I490" s="19" t="n"/>
      <c r="J490" s="21" t="n"/>
      <c r="K490" s="19" t="n"/>
      <c r="L490" s="19" t="n"/>
      <c r="M490" s="21" t="n"/>
      <c r="N490" s="22" t="n"/>
      <c r="O490" s="24">
        <f>IF(A490&lt;&gt;"عهدة","",SUMIFS($G$8:$G$5007,$B$8:$B$5007,B490,$A$8:$A$5007,"مصروف",$I$8:$I$5007,"&lt;&gt;مرفوض"))</f>
        <v/>
      </c>
      <c r="P490" s="25">
        <f>IF(A490&lt;&gt;"عهدة","",N(F490)-O490)</f>
        <v/>
      </c>
      <c r="Q490" s="26">
        <f>IF(A490="","",IF(A490="عهدة",IF(N(F490)=0,"⚠ أدخل قيمة العهدة",IF(P490&lt;0,"⛔ عجز / زيادة مصروفات "&amp;TEXT(-P490,"#,##0"),IF(COUNTIFS($B$8:$B$5007,B490,$A$8:$A$5007,"مصروف",$I$8:$I$5007,"&lt;&gt;مرفوض",$K$8:$K$5007,"&lt;&gt;نعم")&gt;0,"⚠ "&amp;COUNTIFS($B$8:$B$5007,B490,$A$8:$A$5007,"مصروف",$I$8:$I$5007,"&lt;&gt;مرفوض",$K$8:$K$5007,"&lt;&gt;نعم")&amp;" مصروف غير مسوى",IF(L490="تمت التسوية",IF(P490=0,"✔ متوازنة وتمت التسوية","✔ تمت التسوية – متبقي "&amp;TEXT(P490,"#,##0")),IF(P490&gt;0,"متبقي "&amp;TEXT(P490,"#,##0"),"✔ متوازنة"))))),IF(R490=0,"⚠ أضف سطر عهدة أولًا",IF(OR(C490="",N(G490)=0),"⚠ أكمل التاريخ والقيمة",IF(S490="","⚠ التاريخ خارج السنة المالية",IF(H490="","⚠ اختر بند الموازنة",IF(I490="مرفوض","✖ مرفوض من المدير",IF(I490&lt;&gt;"موافق","⏳ بانتظار موافقة المدير",IF(K490&lt;&gt;"نعم","⚠ غير مسوى مع الحسابات","✔ معتمد ومسوى")))))))))</f>
        <v/>
      </c>
      <c r="R490">
        <f>N(R489)+IF(A490="عهدة",1,0)</f>
        <v/>
      </c>
      <c r="S490">
        <f>IF(C490="","",IF(AND(C490&gt;=DATE(2026,9,1),C490&lt;=DATE(2027,8,31)),(YEAR(C490)-2026)*12+MONTH(C490)-8,""))</f>
        <v/>
      </c>
      <c r="T490">
        <f>IF(AND(A490="مصروف",R490&gt;0,I490="موافق",S490&lt;&gt;"",H490&lt;&gt;""),N(G490),0)</f>
        <v/>
      </c>
    </row>
    <row r="491">
      <c r="A491" s="19" t="n"/>
      <c r="B491" s="20">
        <f>IF(A491="","",IF(R491=0,"⚠ أضف سطر عهدة أولًا","DMT-"&amp;TEXT(R491,"000")))</f>
        <v/>
      </c>
      <c r="C491" s="21" t="n"/>
      <c r="D491" s="20">
        <f>IF(C491="","",IF(S491="","خارج السنة المالية",INDEX(القوائم!$D$2:$D$13,S491)))</f>
        <v/>
      </c>
      <c r="E491" s="22" t="n"/>
      <c r="F491" s="23" t="n"/>
      <c r="G491" s="23" t="n"/>
      <c r="H491" s="22" t="n"/>
      <c r="I491" s="19" t="n"/>
      <c r="J491" s="21" t="n"/>
      <c r="K491" s="19" t="n"/>
      <c r="L491" s="19" t="n"/>
      <c r="M491" s="21" t="n"/>
      <c r="N491" s="22" t="n"/>
      <c r="O491" s="24">
        <f>IF(A491&lt;&gt;"عهدة","",SUMIFS($G$8:$G$5007,$B$8:$B$5007,B491,$A$8:$A$5007,"مصروف",$I$8:$I$5007,"&lt;&gt;مرفوض"))</f>
        <v/>
      </c>
      <c r="P491" s="25">
        <f>IF(A491&lt;&gt;"عهدة","",N(F491)-O491)</f>
        <v/>
      </c>
      <c r="Q491" s="26">
        <f>IF(A491="","",IF(A491="عهدة",IF(N(F491)=0,"⚠ أدخل قيمة العهدة",IF(P491&lt;0,"⛔ عجز / زيادة مصروفات "&amp;TEXT(-P491,"#,##0"),IF(COUNTIFS($B$8:$B$5007,B491,$A$8:$A$5007,"مصروف",$I$8:$I$5007,"&lt;&gt;مرفوض",$K$8:$K$5007,"&lt;&gt;نعم")&gt;0,"⚠ "&amp;COUNTIFS($B$8:$B$5007,B491,$A$8:$A$5007,"مصروف",$I$8:$I$5007,"&lt;&gt;مرفوض",$K$8:$K$5007,"&lt;&gt;نعم")&amp;" مصروف غير مسوى",IF(L491="تمت التسوية",IF(P491=0,"✔ متوازنة وتمت التسوية","✔ تمت التسوية – متبقي "&amp;TEXT(P491,"#,##0")),IF(P491&gt;0,"متبقي "&amp;TEXT(P491,"#,##0"),"✔ متوازنة"))))),IF(R491=0,"⚠ أضف سطر عهدة أولًا",IF(OR(C491="",N(G491)=0),"⚠ أكمل التاريخ والقيمة",IF(S491="","⚠ التاريخ خارج السنة المالية",IF(H491="","⚠ اختر بند الموازنة",IF(I491="مرفوض","✖ مرفوض من المدير",IF(I491&lt;&gt;"موافق","⏳ بانتظار موافقة المدير",IF(K491&lt;&gt;"نعم","⚠ غير مسوى مع الحسابات","✔ معتمد ومسوى")))))))))</f>
        <v/>
      </c>
      <c r="R491">
        <f>N(R490)+IF(A491="عهدة",1,0)</f>
        <v/>
      </c>
      <c r="S491">
        <f>IF(C491="","",IF(AND(C491&gt;=DATE(2026,9,1),C491&lt;=DATE(2027,8,31)),(YEAR(C491)-2026)*12+MONTH(C491)-8,""))</f>
        <v/>
      </c>
      <c r="T491">
        <f>IF(AND(A491="مصروف",R491&gt;0,I491="موافق",S491&lt;&gt;"",H491&lt;&gt;""),N(G491),0)</f>
        <v/>
      </c>
    </row>
    <row r="492">
      <c r="A492" s="19" t="n"/>
      <c r="B492" s="20">
        <f>IF(A492="","",IF(R492=0,"⚠ أضف سطر عهدة أولًا","DMT-"&amp;TEXT(R492,"000")))</f>
        <v/>
      </c>
      <c r="C492" s="21" t="n"/>
      <c r="D492" s="20">
        <f>IF(C492="","",IF(S492="","خارج السنة المالية",INDEX(القوائم!$D$2:$D$13,S492)))</f>
        <v/>
      </c>
      <c r="E492" s="22" t="n"/>
      <c r="F492" s="23" t="n"/>
      <c r="G492" s="23" t="n"/>
      <c r="H492" s="22" t="n"/>
      <c r="I492" s="19" t="n"/>
      <c r="J492" s="21" t="n"/>
      <c r="K492" s="19" t="n"/>
      <c r="L492" s="19" t="n"/>
      <c r="M492" s="21" t="n"/>
      <c r="N492" s="22" t="n"/>
      <c r="O492" s="24">
        <f>IF(A492&lt;&gt;"عهدة","",SUMIFS($G$8:$G$5007,$B$8:$B$5007,B492,$A$8:$A$5007,"مصروف",$I$8:$I$5007,"&lt;&gt;مرفوض"))</f>
        <v/>
      </c>
      <c r="P492" s="25">
        <f>IF(A492&lt;&gt;"عهدة","",N(F492)-O492)</f>
        <v/>
      </c>
      <c r="Q492" s="26">
        <f>IF(A492="","",IF(A492="عهدة",IF(N(F492)=0,"⚠ أدخل قيمة العهدة",IF(P492&lt;0,"⛔ عجز / زيادة مصروفات "&amp;TEXT(-P492,"#,##0"),IF(COUNTIFS($B$8:$B$5007,B492,$A$8:$A$5007,"مصروف",$I$8:$I$5007,"&lt;&gt;مرفوض",$K$8:$K$5007,"&lt;&gt;نعم")&gt;0,"⚠ "&amp;COUNTIFS($B$8:$B$5007,B492,$A$8:$A$5007,"مصروف",$I$8:$I$5007,"&lt;&gt;مرفوض",$K$8:$K$5007,"&lt;&gt;نعم")&amp;" مصروف غير مسوى",IF(L492="تمت التسوية",IF(P492=0,"✔ متوازنة وتمت التسوية","✔ تمت التسوية – متبقي "&amp;TEXT(P492,"#,##0")),IF(P492&gt;0,"متبقي "&amp;TEXT(P492,"#,##0"),"✔ متوازنة"))))),IF(R492=0,"⚠ أضف سطر عهدة أولًا",IF(OR(C492="",N(G492)=0),"⚠ أكمل التاريخ والقيمة",IF(S492="","⚠ التاريخ خارج السنة المالية",IF(H492="","⚠ اختر بند الموازنة",IF(I492="مرفوض","✖ مرفوض من المدير",IF(I492&lt;&gt;"موافق","⏳ بانتظار موافقة المدير",IF(K492&lt;&gt;"نعم","⚠ غير مسوى مع الحسابات","✔ معتمد ومسوى")))))))))</f>
        <v/>
      </c>
      <c r="R492">
        <f>N(R491)+IF(A492="عهدة",1,0)</f>
        <v/>
      </c>
      <c r="S492">
        <f>IF(C492="","",IF(AND(C492&gt;=DATE(2026,9,1),C492&lt;=DATE(2027,8,31)),(YEAR(C492)-2026)*12+MONTH(C492)-8,""))</f>
        <v/>
      </c>
      <c r="T492">
        <f>IF(AND(A492="مصروف",R492&gt;0,I492="موافق",S492&lt;&gt;"",H492&lt;&gt;""),N(G492),0)</f>
        <v/>
      </c>
    </row>
    <row r="493">
      <c r="A493" s="19" t="n"/>
      <c r="B493" s="20">
        <f>IF(A493="","",IF(R493=0,"⚠ أضف سطر عهدة أولًا","DMT-"&amp;TEXT(R493,"000")))</f>
        <v/>
      </c>
      <c r="C493" s="21" t="n"/>
      <c r="D493" s="20">
        <f>IF(C493="","",IF(S493="","خارج السنة المالية",INDEX(القوائم!$D$2:$D$13,S493)))</f>
        <v/>
      </c>
      <c r="E493" s="22" t="n"/>
      <c r="F493" s="23" t="n"/>
      <c r="G493" s="23" t="n"/>
      <c r="H493" s="22" t="n"/>
      <c r="I493" s="19" t="n"/>
      <c r="J493" s="21" t="n"/>
      <c r="K493" s="19" t="n"/>
      <c r="L493" s="19" t="n"/>
      <c r="M493" s="21" t="n"/>
      <c r="N493" s="22" t="n"/>
      <c r="O493" s="24">
        <f>IF(A493&lt;&gt;"عهدة","",SUMIFS($G$8:$G$5007,$B$8:$B$5007,B493,$A$8:$A$5007,"مصروف",$I$8:$I$5007,"&lt;&gt;مرفوض"))</f>
        <v/>
      </c>
      <c r="P493" s="25">
        <f>IF(A493&lt;&gt;"عهدة","",N(F493)-O493)</f>
        <v/>
      </c>
      <c r="Q493" s="26">
        <f>IF(A493="","",IF(A493="عهدة",IF(N(F493)=0,"⚠ أدخل قيمة العهدة",IF(P493&lt;0,"⛔ عجز / زيادة مصروفات "&amp;TEXT(-P493,"#,##0"),IF(COUNTIFS($B$8:$B$5007,B493,$A$8:$A$5007,"مصروف",$I$8:$I$5007,"&lt;&gt;مرفوض",$K$8:$K$5007,"&lt;&gt;نعم")&gt;0,"⚠ "&amp;COUNTIFS($B$8:$B$5007,B493,$A$8:$A$5007,"مصروف",$I$8:$I$5007,"&lt;&gt;مرفوض",$K$8:$K$5007,"&lt;&gt;نعم")&amp;" مصروف غير مسوى",IF(L493="تمت التسوية",IF(P493=0,"✔ متوازنة وتمت التسوية","✔ تمت التسوية – متبقي "&amp;TEXT(P493,"#,##0")),IF(P493&gt;0,"متبقي "&amp;TEXT(P493,"#,##0"),"✔ متوازنة"))))),IF(R493=0,"⚠ أضف سطر عهدة أولًا",IF(OR(C493="",N(G493)=0),"⚠ أكمل التاريخ والقيمة",IF(S493="","⚠ التاريخ خارج السنة المالية",IF(H493="","⚠ اختر بند الموازنة",IF(I493="مرفوض","✖ مرفوض من المدير",IF(I493&lt;&gt;"موافق","⏳ بانتظار موافقة المدير",IF(K493&lt;&gt;"نعم","⚠ غير مسوى مع الحسابات","✔ معتمد ومسوى")))))))))</f>
        <v/>
      </c>
      <c r="R493">
        <f>N(R492)+IF(A493="عهدة",1,0)</f>
        <v/>
      </c>
      <c r="S493">
        <f>IF(C493="","",IF(AND(C493&gt;=DATE(2026,9,1),C493&lt;=DATE(2027,8,31)),(YEAR(C493)-2026)*12+MONTH(C493)-8,""))</f>
        <v/>
      </c>
      <c r="T493">
        <f>IF(AND(A493="مصروف",R493&gt;0,I493="موافق",S493&lt;&gt;"",H493&lt;&gt;""),N(G493),0)</f>
        <v/>
      </c>
    </row>
    <row r="494">
      <c r="A494" s="19" t="n"/>
      <c r="B494" s="20">
        <f>IF(A494="","",IF(R494=0,"⚠ أضف سطر عهدة أولًا","DMT-"&amp;TEXT(R494,"000")))</f>
        <v/>
      </c>
      <c r="C494" s="21" t="n"/>
      <c r="D494" s="20">
        <f>IF(C494="","",IF(S494="","خارج السنة المالية",INDEX(القوائم!$D$2:$D$13,S494)))</f>
        <v/>
      </c>
      <c r="E494" s="22" t="n"/>
      <c r="F494" s="23" t="n"/>
      <c r="G494" s="23" t="n"/>
      <c r="H494" s="22" t="n"/>
      <c r="I494" s="19" t="n"/>
      <c r="J494" s="21" t="n"/>
      <c r="K494" s="19" t="n"/>
      <c r="L494" s="19" t="n"/>
      <c r="M494" s="21" t="n"/>
      <c r="N494" s="22" t="n"/>
      <c r="O494" s="24">
        <f>IF(A494&lt;&gt;"عهدة","",SUMIFS($G$8:$G$5007,$B$8:$B$5007,B494,$A$8:$A$5007,"مصروف",$I$8:$I$5007,"&lt;&gt;مرفوض"))</f>
        <v/>
      </c>
      <c r="P494" s="25">
        <f>IF(A494&lt;&gt;"عهدة","",N(F494)-O494)</f>
        <v/>
      </c>
      <c r="Q494" s="26">
        <f>IF(A494="","",IF(A494="عهدة",IF(N(F494)=0,"⚠ أدخل قيمة العهدة",IF(P494&lt;0,"⛔ عجز / زيادة مصروفات "&amp;TEXT(-P494,"#,##0"),IF(COUNTIFS($B$8:$B$5007,B494,$A$8:$A$5007,"مصروف",$I$8:$I$5007,"&lt;&gt;مرفوض",$K$8:$K$5007,"&lt;&gt;نعم")&gt;0,"⚠ "&amp;COUNTIFS($B$8:$B$5007,B494,$A$8:$A$5007,"مصروف",$I$8:$I$5007,"&lt;&gt;مرفوض",$K$8:$K$5007,"&lt;&gt;نعم")&amp;" مصروف غير مسوى",IF(L494="تمت التسوية",IF(P494=0,"✔ متوازنة وتمت التسوية","✔ تمت التسوية – متبقي "&amp;TEXT(P494,"#,##0")),IF(P494&gt;0,"متبقي "&amp;TEXT(P494,"#,##0"),"✔ متوازنة"))))),IF(R494=0,"⚠ أضف سطر عهدة أولًا",IF(OR(C494="",N(G494)=0),"⚠ أكمل التاريخ والقيمة",IF(S494="","⚠ التاريخ خارج السنة المالية",IF(H494="","⚠ اختر بند الموازنة",IF(I494="مرفوض","✖ مرفوض من المدير",IF(I494&lt;&gt;"موافق","⏳ بانتظار موافقة المدير",IF(K494&lt;&gt;"نعم","⚠ غير مسوى مع الحسابات","✔ معتمد ومسوى")))))))))</f>
        <v/>
      </c>
      <c r="R494">
        <f>N(R493)+IF(A494="عهدة",1,0)</f>
        <v/>
      </c>
      <c r="S494">
        <f>IF(C494="","",IF(AND(C494&gt;=DATE(2026,9,1),C494&lt;=DATE(2027,8,31)),(YEAR(C494)-2026)*12+MONTH(C494)-8,""))</f>
        <v/>
      </c>
      <c r="T494">
        <f>IF(AND(A494="مصروف",R494&gt;0,I494="موافق",S494&lt;&gt;"",H494&lt;&gt;""),N(G494),0)</f>
        <v/>
      </c>
    </row>
    <row r="495">
      <c r="A495" s="19" t="n"/>
      <c r="B495" s="20">
        <f>IF(A495="","",IF(R495=0,"⚠ أضف سطر عهدة أولًا","DMT-"&amp;TEXT(R495,"000")))</f>
        <v/>
      </c>
      <c r="C495" s="21" t="n"/>
      <c r="D495" s="20">
        <f>IF(C495="","",IF(S495="","خارج السنة المالية",INDEX(القوائم!$D$2:$D$13,S495)))</f>
        <v/>
      </c>
      <c r="E495" s="22" t="n"/>
      <c r="F495" s="23" t="n"/>
      <c r="G495" s="23" t="n"/>
      <c r="H495" s="22" t="n"/>
      <c r="I495" s="19" t="n"/>
      <c r="J495" s="21" t="n"/>
      <c r="K495" s="19" t="n"/>
      <c r="L495" s="19" t="n"/>
      <c r="M495" s="21" t="n"/>
      <c r="N495" s="22" t="n"/>
      <c r="O495" s="24">
        <f>IF(A495&lt;&gt;"عهدة","",SUMIFS($G$8:$G$5007,$B$8:$B$5007,B495,$A$8:$A$5007,"مصروف",$I$8:$I$5007,"&lt;&gt;مرفوض"))</f>
        <v/>
      </c>
      <c r="P495" s="25">
        <f>IF(A495&lt;&gt;"عهدة","",N(F495)-O495)</f>
        <v/>
      </c>
      <c r="Q495" s="26">
        <f>IF(A495="","",IF(A495="عهدة",IF(N(F495)=0,"⚠ أدخل قيمة العهدة",IF(P495&lt;0,"⛔ عجز / زيادة مصروفات "&amp;TEXT(-P495,"#,##0"),IF(COUNTIFS($B$8:$B$5007,B495,$A$8:$A$5007,"مصروف",$I$8:$I$5007,"&lt;&gt;مرفوض",$K$8:$K$5007,"&lt;&gt;نعم")&gt;0,"⚠ "&amp;COUNTIFS($B$8:$B$5007,B495,$A$8:$A$5007,"مصروف",$I$8:$I$5007,"&lt;&gt;مرفوض",$K$8:$K$5007,"&lt;&gt;نعم")&amp;" مصروف غير مسوى",IF(L495="تمت التسوية",IF(P495=0,"✔ متوازنة وتمت التسوية","✔ تمت التسوية – متبقي "&amp;TEXT(P495,"#,##0")),IF(P495&gt;0,"متبقي "&amp;TEXT(P495,"#,##0"),"✔ متوازنة"))))),IF(R495=0,"⚠ أضف سطر عهدة أولًا",IF(OR(C495="",N(G495)=0),"⚠ أكمل التاريخ والقيمة",IF(S495="","⚠ التاريخ خارج السنة المالية",IF(H495="","⚠ اختر بند الموازنة",IF(I495="مرفوض","✖ مرفوض من المدير",IF(I495&lt;&gt;"موافق","⏳ بانتظار موافقة المدير",IF(K495&lt;&gt;"نعم","⚠ غير مسوى مع الحسابات","✔ معتمد ومسوى")))))))))</f>
        <v/>
      </c>
      <c r="R495">
        <f>N(R494)+IF(A495="عهدة",1,0)</f>
        <v/>
      </c>
      <c r="S495">
        <f>IF(C495="","",IF(AND(C495&gt;=DATE(2026,9,1),C495&lt;=DATE(2027,8,31)),(YEAR(C495)-2026)*12+MONTH(C495)-8,""))</f>
        <v/>
      </c>
      <c r="T495">
        <f>IF(AND(A495="مصروف",R495&gt;0,I495="موافق",S495&lt;&gt;"",H495&lt;&gt;""),N(G495),0)</f>
        <v/>
      </c>
    </row>
    <row r="496">
      <c r="A496" s="19" t="n"/>
      <c r="B496" s="20">
        <f>IF(A496="","",IF(R496=0,"⚠ أضف سطر عهدة أولًا","DMT-"&amp;TEXT(R496,"000")))</f>
        <v/>
      </c>
      <c r="C496" s="21" t="n"/>
      <c r="D496" s="20">
        <f>IF(C496="","",IF(S496="","خارج السنة المالية",INDEX(القوائم!$D$2:$D$13,S496)))</f>
        <v/>
      </c>
      <c r="E496" s="22" t="n"/>
      <c r="F496" s="23" t="n"/>
      <c r="G496" s="23" t="n"/>
      <c r="H496" s="22" t="n"/>
      <c r="I496" s="19" t="n"/>
      <c r="J496" s="21" t="n"/>
      <c r="K496" s="19" t="n"/>
      <c r="L496" s="19" t="n"/>
      <c r="M496" s="21" t="n"/>
      <c r="N496" s="22" t="n"/>
      <c r="O496" s="24">
        <f>IF(A496&lt;&gt;"عهدة","",SUMIFS($G$8:$G$5007,$B$8:$B$5007,B496,$A$8:$A$5007,"مصروف",$I$8:$I$5007,"&lt;&gt;مرفوض"))</f>
        <v/>
      </c>
      <c r="P496" s="25">
        <f>IF(A496&lt;&gt;"عهدة","",N(F496)-O496)</f>
        <v/>
      </c>
      <c r="Q496" s="26">
        <f>IF(A496="","",IF(A496="عهدة",IF(N(F496)=0,"⚠ أدخل قيمة العهدة",IF(P496&lt;0,"⛔ عجز / زيادة مصروفات "&amp;TEXT(-P496,"#,##0"),IF(COUNTIFS($B$8:$B$5007,B496,$A$8:$A$5007,"مصروف",$I$8:$I$5007,"&lt;&gt;مرفوض",$K$8:$K$5007,"&lt;&gt;نعم")&gt;0,"⚠ "&amp;COUNTIFS($B$8:$B$5007,B496,$A$8:$A$5007,"مصروف",$I$8:$I$5007,"&lt;&gt;مرفوض",$K$8:$K$5007,"&lt;&gt;نعم")&amp;" مصروف غير مسوى",IF(L496="تمت التسوية",IF(P496=0,"✔ متوازنة وتمت التسوية","✔ تمت التسوية – متبقي "&amp;TEXT(P496,"#,##0")),IF(P496&gt;0,"متبقي "&amp;TEXT(P496,"#,##0"),"✔ متوازنة"))))),IF(R496=0,"⚠ أضف سطر عهدة أولًا",IF(OR(C496="",N(G496)=0),"⚠ أكمل التاريخ والقيمة",IF(S496="","⚠ التاريخ خارج السنة المالية",IF(H496="","⚠ اختر بند الموازنة",IF(I496="مرفوض","✖ مرفوض من المدير",IF(I496&lt;&gt;"موافق","⏳ بانتظار موافقة المدير",IF(K496&lt;&gt;"نعم","⚠ غير مسوى مع الحسابات","✔ معتمد ومسوى")))))))))</f>
        <v/>
      </c>
      <c r="R496">
        <f>N(R495)+IF(A496="عهدة",1,0)</f>
        <v/>
      </c>
      <c r="S496">
        <f>IF(C496="","",IF(AND(C496&gt;=DATE(2026,9,1),C496&lt;=DATE(2027,8,31)),(YEAR(C496)-2026)*12+MONTH(C496)-8,""))</f>
        <v/>
      </c>
      <c r="T496">
        <f>IF(AND(A496="مصروف",R496&gt;0,I496="موافق",S496&lt;&gt;"",H496&lt;&gt;""),N(G496),0)</f>
        <v/>
      </c>
    </row>
    <row r="497">
      <c r="A497" s="19" t="n"/>
      <c r="B497" s="20">
        <f>IF(A497="","",IF(R497=0,"⚠ أضف سطر عهدة أولًا","DMT-"&amp;TEXT(R497,"000")))</f>
        <v/>
      </c>
      <c r="C497" s="21" t="n"/>
      <c r="D497" s="20">
        <f>IF(C497="","",IF(S497="","خارج السنة المالية",INDEX(القوائم!$D$2:$D$13,S497)))</f>
        <v/>
      </c>
      <c r="E497" s="22" t="n"/>
      <c r="F497" s="23" t="n"/>
      <c r="G497" s="23" t="n"/>
      <c r="H497" s="22" t="n"/>
      <c r="I497" s="19" t="n"/>
      <c r="J497" s="21" t="n"/>
      <c r="K497" s="19" t="n"/>
      <c r="L497" s="19" t="n"/>
      <c r="M497" s="21" t="n"/>
      <c r="N497" s="22" t="n"/>
      <c r="O497" s="24">
        <f>IF(A497&lt;&gt;"عهدة","",SUMIFS($G$8:$G$5007,$B$8:$B$5007,B497,$A$8:$A$5007,"مصروف",$I$8:$I$5007,"&lt;&gt;مرفوض"))</f>
        <v/>
      </c>
      <c r="P497" s="25">
        <f>IF(A497&lt;&gt;"عهدة","",N(F497)-O497)</f>
        <v/>
      </c>
      <c r="Q497" s="26">
        <f>IF(A497="","",IF(A497="عهدة",IF(N(F497)=0,"⚠ أدخل قيمة العهدة",IF(P497&lt;0,"⛔ عجز / زيادة مصروفات "&amp;TEXT(-P497,"#,##0"),IF(COUNTIFS($B$8:$B$5007,B497,$A$8:$A$5007,"مصروف",$I$8:$I$5007,"&lt;&gt;مرفوض",$K$8:$K$5007,"&lt;&gt;نعم")&gt;0,"⚠ "&amp;COUNTIFS($B$8:$B$5007,B497,$A$8:$A$5007,"مصروف",$I$8:$I$5007,"&lt;&gt;مرفوض",$K$8:$K$5007,"&lt;&gt;نعم")&amp;" مصروف غير مسوى",IF(L497="تمت التسوية",IF(P497=0,"✔ متوازنة وتمت التسوية","✔ تمت التسوية – متبقي "&amp;TEXT(P497,"#,##0")),IF(P497&gt;0,"متبقي "&amp;TEXT(P497,"#,##0"),"✔ متوازنة"))))),IF(R497=0,"⚠ أضف سطر عهدة أولًا",IF(OR(C497="",N(G497)=0),"⚠ أكمل التاريخ والقيمة",IF(S497="","⚠ التاريخ خارج السنة المالية",IF(H497="","⚠ اختر بند الموازنة",IF(I497="مرفوض","✖ مرفوض من المدير",IF(I497&lt;&gt;"موافق","⏳ بانتظار موافقة المدير",IF(K497&lt;&gt;"نعم","⚠ غير مسوى مع الحسابات","✔ معتمد ومسوى")))))))))</f>
        <v/>
      </c>
      <c r="R497">
        <f>N(R496)+IF(A497="عهدة",1,0)</f>
        <v/>
      </c>
      <c r="S497">
        <f>IF(C497="","",IF(AND(C497&gt;=DATE(2026,9,1),C497&lt;=DATE(2027,8,31)),(YEAR(C497)-2026)*12+MONTH(C497)-8,""))</f>
        <v/>
      </c>
      <c r="T497">
        <f>IF(AND(A497="مصروف",R497&gt;0,I497="موافق",S497&lt;&gt;"",H497&lt;&gt;""),N(G497),0)</f>
        <v/>
      </c>
    </row>
    <row r="498">
      <c r="A498" s="19" t="n"/>
      <c r="B498" s="20">
        <f>IF(A498="","",IF(R498=0,"⚠ أضف سطر عهدة أولًا","DMT-"&amp;TEXT(R498,"000")))</f>
        <v/>
      </c>
      <c r="C498" s="21" t="n"/>
      <c r="D498" s="20">
        <f>IF(C498="","",IF(S498="","خارج السنة المالية",INDEX(القوائم!$D$2:$D$13,S498)))</f>
        <v/>
      </c>
      <c r="E498" s="22" t="n"/>
      <c r="F498" s="23" t="n"/>
      <c r="G498" s="23" t="n"/>
      <c r="H498" s="22" t="n"/>
      <c r="I498" s="19" t="n"/>
      <c r="J498" s="21" t="n"/>
      <c r="K498" s="19" t="n"/>
      <c r="L498" s="19" t="n"/>
      <c r="M498" s="21" t="n"/>
      <c r="N498" s="22" t="n"/>
      <c r="O498" s="24">
        <f>IF(A498&lt;&gt;"عهدة","",SUMIFS($G$8:$G$5007,$B$8:$B$5007,B498,$A$8:$A$5007,"مصروف",$I$8:$I$5007,"&lt;&gt;مرفوض"))</f>
        <v/>
      </c>
      <c r="P498" s="25">
        <f>IF(A498&lt;&gt;"عهدة","",N(F498)-O498)</f>
        <v/>
      </c>
      <c r="Q498" s="26">
        <f>IF(A498="","",IF(A498="عهدة",IF(N(F498)=0,"⚠ أدخل قيمة العهدة",IF(P498&lt;0,"⛔ عجز / زيادة مصروفات "&amp;TEXT(-P498,"#,##0"),IF(COUNTIFS($B$8:$B$5007,B498,$A$8:$A$5007,"مصروف",$I$8:$I$5007,"&lt;&gt;مرفوض",$K$8:$K$5007,"&lt;&gt;نعم")&gt;0,"⚠ "&amp;COUNTIFS($B$8:$B$5007,B498,$A$8:$A$5007,"مصروف",$I$8:$I$5007,"&lt;&gt;مرفوض",$K$8:$K$5007,"&lt;&gt;نعم")&amp;" مصروف غير مسوى",IF(L498="تمت التسوية",IF(P498=0,"✔ متوازنة وتمت التسوية","✔ تمت التسوية – متبقي "&amp;TEXT(P498,"#,##0")),IF(P498&gt;0,"متبقي "&amp;TEXT(P498,"#,##0"),"✔ متوازنة"))))),IF(R498=0,"⚠ أضف سطر عهدة أولًا",IF(OR(C498="",N(G498)=0),"⚠ أكمل التاريخ والقيمة",IF(S498="","⚠ التاريخ خارج السنة المالية",IF(H498="","⚠ اختر بند الموازنة",IF(I498="مرفوض","✖ مرفوض من المدير",IF(I498&lt;&gt;"موافق","⏳ بانتظار موافقة المدير",IF(K498&lt;&gt;"نعم","⚠ غير مسوى مع الحسابات","✔ معتمد ومسوى")))))))))</f>
        <v/>
      </c>
      <c r="R498">
        <f>N(R497)+IF(A498="عهدة",1,0)</f>
        <v/>
      </c>
      <c r="S498">
        <f>IF(C498="","",IF(AND(C498&gt;=DATE(2026,9,1),C498&lt;=DATE(2027,8,31)),(YEAR(C498)-2026)*12+MONTH(C498)-8,""))</f>
        <v/>
      </c>
      <c r="T498">
        <f>IF(AND(A498="مصروف",R498&gt;0,I498="موافق",S498&lt;&gt;"",H498&lt;&gt;""),N(G498),0)</f>
        <v/>
      </c>
    </row>
    <row r="499">
      <c r="A499" s="19" t="n"/>
      <c r="B499" s="20">
        <f>IF(A499="","",IF(R499=0,"⚠ أضف سطر عهدة أولًا","DMT-"&amp;TEXT(R499,"000")))</f>
        <v/>
      </c>
      <c r="C499" s="21" t="n"/>
      <c r="D499" s="20">
        <f>IF(C499="","",IF(S499="","خارج السنة المالية",INDEX(القوائم!$D$2:$D$13,S499)))</f>
        <v/>
      </c>
      <c r="E499" s="22" t="n"/>
      <c r="F499" s="23" t="n"/>
      <c r="G499" s="23" t="n"/>
      <c r="H499" s="22" t="n"/>
      <c r="I499" s="19" t="n"/>
      <c r="J499" s="21" t="n"/>
      <c r="K499" s="19" t="n"/>
      <c r="L499" s="19" t="n"/>
      <c r="M499" s="21" t="n"/>
      <c r="N499" s="22" t="n"/>
      <c r="O499" s="24">
        <f>IF(A499&lt;&gt;"عهدة","",SUMIFS($G$8:$G$5007,$B$8:$B$5007,B499,$A$8:$A$5007,"مصروف",$I$8:$I$5007,"&lt;&gt;مرفوض"))</f>
        <v/>
      </c>
      <c r="P499" s="25">
        <f>IF(A499&lt;&gt;"عهدة","",N(F499)-O499)</f>
        <v/>
      </c>
      <c r="Q499" s="26">
        <f>IF(A499="","",IF(A499="عهدة",IF(N(F499)=0,"⚠ أدخل قيمة العهدة",IF(P499&lt;0,"⛔ عجز / زيادة مصروفات "&amp;TEXT(-P499,"#,##0"),IF(COUNTIFS($B$8:$B$5007,B499,$A$8:$A$5007,"مصروف",$I$8:$I$5007,"&lt;&gt;مرفوض",$K$8:$K$5007,"&lt;&gt;نعم")&gt;0,"⚠ "&amp;COUNTIFS($B$8:$B$5007,B499,$A$8:$A$5007,"مصروف",$I$8:$I$5007,"&lt;&gt;مرفوض",$K$8:$K$5007,"&lt;&gt;نعم")&amp;" مصروف غير مسوى",IF(L499="تمت التسوية",IF(P499=0,"✔ متوازنة وتمت التسوية","✔ تمت التسوية – متبقي "&amp;TEXT(P499,"#,##0")),IF(P499&gt;0,"متبقي "&amp;TEXT(P499,"#,##0"),"✔ متوازنة"))))),IF(R499=0,"⚠ أضف سطر عهدة أولًا",IF(OR(C499="",N(G499)=0),"⚠ أكمل التاريخ والقيمة",IF(S499="","⚠ التاريخ خارج السنة المالية",IF(H499="","⚠ اختر بند الموازنة",IF(I499="مرفوض","✖ مرفوض من المدير",IF(I499&lt;&gt;"موافق","⏳ بانتظار موافقة المدير",IF(K499&lt;&gt;"نعم","⚠ غير مسوى مع الحسابات","✔ معتمد ومسوى")))))))))</f>
        <v/>
      </c>
      <c r="R499">
        <f>N(R498)+IF(A499="عهدة",1,0)</f>
        <v/>
      </c>
      <c r="S499">
        <f>IF(C499="","",IF(AND(C499&gt;=DATE(2026,9,1),C499&lt;=DATE(2027,8,31)),(YEAR(C499)-2026)*12+MONTH(C499)-8,""))</f>
        <v/>
      </c>
      <c r="T499">
        <f>IF(AND(A499="مصروف",R499&gt;0,I499="موافق",S499&lt;&gt;"",H499&lt;&gt;""),N(G499),0)</f>
        <v/>
      </c>
    </row>
    <row r="500">
      <c r="A500" s="19" t="n"/>
      <c r="B500" s="20">
        <f>IF(A500="","",IF(R500=0,"⚠ أضف سطر عهدة أولًا","DMT-"&amp;TEXT(R500,"000")))</f>
        <v/>
      </c>
      <c r="C500" s="21" t="n"/>
      <c r="D500" s="20">
        <f>IF(C500="","",IF(S500="","خارج السنة المالية",INDEX(القوائم!$D$2:$D$13,S500)))</f>
        <v/>
      </c>
      <c r="E500" s="22" t="n"/>
      <c r="F500" s="23" t="n"/>
      <c r="G500" s="23" t="n"/>
      <c r="H500" s="22" t="n"/>
      <c r="I500" s="19" t="n"/>
      <c r="J500" s="21" t="n"/>
      <c r="K500" s="19" t="n"/>
      <c r="L500" s="19" t="n"/>
      <c r="M500" s="21" t="n"/>
      <c r="N500" s="22" t="n"/>
      <c r="O500" s="24">
        <f>IF(A500&lt;&gt;"عهدة","",SUMIFS($G$8:$G$5007,$B$8:$B$5007,B500,$A$8:$A$5007,"مصروف",$I$8:$I$5007,"&lt;&gt;مرفوض"))</f>
        <v/>
      </c>
      <c r="P500" s="25">
        <f>IF(A500&lt;&gt;"عهدة","",N(F500)-O500)</f>
        <v/>
      </c>
      <c r="Q500" s="26">
        <f>IF(A500="","",IF(A500="عهدة",IF(N(F500)=0,"⚠ أدخل قيمة العهدة",IF(P500&lt;0,"⛔ عجز / زيادة مصروفات "&amp;TEXT(-P500,"#,##0"),IF(COUNTIFS($B$8:$B$5007,B500,$A$8:$A$5007,"مصروف",$I$8:$I$5007,"&lt;&gt;مرفوض",$K$8:$K$5007,"&lt;&gt;نعم")&gt;0,"⚠ "&amp;COUNTIFS($B$8:$B$5007,B500,$A$8:$A$5007,"مصروف",$I$8:$I$5007,"&lt;&gt;مرفوض",$K$8:$K$5007,"&lt;&gt;نعم")&amp;" مصروف غير مسوى",IF(L500="تمت التسوية",IF(P500=0,"✔ متوازنة وتمت التسوية","✔ تمت التسوية – متبقي "&amp;TEXT(P500,"#,##0")),IF(P500&gt;0,"متبقي "&amp;TEXT(P500,"#,##0"),"✔ متوازنة"))))),IF(R500=0,"⚠ أضف سطر عهدة أولًا",IF(OR(C500="",N(G500)=0),"⚠ أكمل التاريخ والقيمة",IF(S500="","⚠ التاريخ خارج السنة المالية",IF(H500="","⚠ اختر بند الموازنة",IF(I500="مرفوض","✖ مرفوض من المدير",IF(I500&lt;&gt;"موافق","⏳ بانتظار موافقة المدير",IF(K500&lt;&gt;"نعم","⚠ غير مسوى مع الحسابات","✔ معتمد ومسوى")))))))))</f>
        <v/>
      </c>
      <c r="R500">
        <f>N(R499)+IF(A500="عهدة",1,0)</f>
        <v/>
      </c>
      <c r="S500">
        <f>IF(C500="","",IF(AND(C500&gt;=DATE(2026,9,1),C500&lt;=DATE(2027,8,31)),(YEAR(C500)-2026)*12+MONTH(C500)-8,""))</f>
        <v/>
      </c>
      <c r="T500">
        <f>IF(AND(A500="مصروف",R500&gt;0,I500="موافق",S500&lt;&gt;"",H500&lt;&gt;""),N(G500),0)</f>
        <v/>
      </c>
    </row>
    <row r="501">
      <c r="A501" s="19" t="n"/>
      <c r="B501" s="20">
        <f>IF(A501="","",IF(R501=0,"⚠ أضف سطر عهدة أولًا","DMT-"&amp;TEXT(R501,"000")))</f>
        <v/>
      </c>
      <c r="C501" s="21" t="n"/>
      <c r="D501" s="20">
        <f>IF(C501="","",IF(S501="","خارج السنة المالية",INDEX(القوائم!$D$2:$D$13,S501)))</f>
        <v/>
      </c>
      <c r="E501" s="22" t="n"/>
      <c r="F501" s="23" t="n"/>
      <c r="G501" s="23" t="n"/>
      <c r="H501" s="22" t="n"/>
      <c r="I501" s="19" t="n"/>
      <c r="J501" s="21" t="n"/>
      <c r="K501" s="19" t="n"/>
      <c r="L501" s="19" t="n"/>
      <c r="M501" s="21" t="n"/>
      <c r="N501" s="22" t="n"/>
      <c r="O501" s="24">
        <f>IF(A501&lt;&gt;"عهدة","",SUMIFS($G$8:$G$5007,$B$8:$B$5007,B501,$A$8:$A$5007,"مصروف",$I$8:$I$5007,"&lt;&gt;مرفوض"))</f>
        <v/>
      </c>
      <c r="P501" s="25">
        <f>IF(A501&lt;&gt;"عهدة","",N(F501)-O501)</f>
        <v/>
      </c>
      <c r="Q501" s="26">
        <f>IF(A501="","",IF(A501="عهدة",IF(N(F501)=0,"⚠ أدخل قيمة العهدة",IF(P501&lt;0,"⛔ عجز / زيادة مصروفات "&amp;TEXT(-P501,"#,##0"),IF(COUNTIFS($B$8:$B$5007,B501,$A$8:$A$5007,"مصروف",$I$8:$I$5007,"&lt;&gt;مرفوض",$K$8:$K$5007,"&lt;&gt;نعم")&gt;0,"⚠ "&amp;COUNTIFS($B$8:$B$5007,B501,$A$8:$A$5007,"مصروف",$I$8:$I$5007,"&lt;&gt;مرفوض",$K$8:$K$5007,"&lt;&gt;نعم")&amp;" مصروف غير مسوى",IF(L501="تمت التسوية",IF(P501=0,"✔ متوازنة وتمت التسوية","✔ تمت التسوية – متبقي "&amp;TEXT(P501,"#,##0")),IF(P501&gt;0,"متبقي "&amp;TEXT(P501,"#,##0"),"✔ متوازنة"))))),IF(R501=0,"⚠ أضف سطر عهدة أولًا",IF(OR(C501="",N(G501)=0),"⚠ أكمل التاريخ والقيمة",IF(S501="","⚠ التاريخ خارج السنة المالية",IF(H501="","⚠ اختر بند الموازنة",IF(I501="مرفوض","✖ مرفوض من المدير",IF(I501&lt;&gt;"موافق","⏳ بانتظار موافقة المدير",IF(K501&lt;&gt;"نعم","⚠ غير مسوى مع الحسابات","✔ معتمد ومسوى")))))))))</f>
        <v/>
      </c>
      <c r="R501">
        <f>N(R500)+IF(A501="عهدة",1,0)</f>
        <v/>
      </c>
      <c r="S501">
        <f>IF(C501="","",IF(AND(C501&gt;=DATE(2026,9,1),C501&lt;=DATE(2027,8,31)),(YEAR(C501)-2026)*12+MONTH(C501)-8,""))</f>
        <v/>
      </c>
      <c r="T501">
        <f>IF(AND(A501="مصروف",R501&gt;0,I501="موافق",S501&lt;&gt;"",H501&lt;&gt;""),N(G501),0)</f>
        <v/>
      </c>
    </row>
    <row r="502">
      <c r="A502" s="19" t="n"/>
      <c r="B502" s="20">
        <f>IF(A502="","",IF(R502=0,"⚠ أضف سطر عهدة أولًا","DMT-"&amp;TEXT(R502,"000")))</f>
        <v/>
      </c>
      <c r="C502" s="21" t="n"/>
      <c r="D502" s="20">
        <f>IF(C502="","",IF(S502="","خارج السنة المالية",INDEX(القوائم!$D$2:$D$13,S502)))</f>
        <v/>
      </c>
      <c r="E502" s="22" t="n"/>
      <c r="F502" s="23" t="n"/>
      <c r="G502" s="23" t="n"/>
      <c r="H502" s="22" t="n"/>
      <c r="I502" s="19" t="n"/>
      <c r="J502" s="21" t="n"/>
      <c r="K502" s="19" t="n"/>
      <c r="L502" s="19" t="n"/>
      <c r="M502" s="21" t="n"/>
      <c r="N502" s="22" t="n"/>
      <c r="O502" s="24">
        <f>IF(A502&lt;&gt;"عهدة","",SUMIFS($G$8:$G$5007,$B$8:$B$5007,B502,$A$8:$A$5007,"مصروف",$I$8:$I$5007,"&lt;&gt;مرفوض"))</f>
        <v/>
      </c>
      <c r="P502" s="25">
        <f>IF(A502&lt;&gt;"عهدة","",N(F502)-O502)</f>
        <v/>
      </c>
      <c r="Q502" s="26">
        <f>IF(A502="","",IF(A502="عهدة",IF(N(F502)=0,"⚠ أدخل قيمة العهدة",IF(P502&lt;0,"⛔ عجز / زيادة مصروفات "&amp;TEXT(-P502,"#,##0"),IF(COUNTIFS($B$8:$B$5007,B502,$A$8:$A$5007,"مصروف",$I$8:$I$5007,"&lt;&gt;مرفوض",$K$8:$K$5007,"&lt;&gt;نعم")&gt;0,"⚠ "&amp;COUNTIFS($B$8:$B$5007,B502,$A$8:$A$5007,"مصروف",$I$8:$I$5007,"&lt;&gt;مرفوض",$K$8:$K$5007,"&lt;&gt;نعم")&amp;" مصروف غير مسوى",IF(L502="تمت التسوية",IF(P502=0,"✔ متوازنة وتمت التسوية","✔ تمت التسوية – متبقي "&amp;TEXT(P502,"#,##0")),IF(P502&gt;0,"متبقي "&amp;TEXT(P502,"#,##0"),"✔ متوازنة"))))),IF(R502=0,"⚠ أضف سطر عهدة أولًا",IF(OR(C502="",N(G502)=0),"⚠ أكمل التاريخ والقيمة",IF(S502="","⚠ التاريخ خارج السنة المالية",IF(H502="","⚠ اختر بند الموازنة",IF(I502="مرفوض","✖ مرفوض من المدير",IF(I502&lt;&gt;"موافق","⏳ بانتظار موافقة المدير",IF(K502&lt;&gt;"نعم","⚠ غير مسوى مع الحسابات","✔ معتمد ومسوى")))))))))</f>
        <v/>
      </c>
      <c r="R502">
        <f>N(R501)+IF(A502="عهدة",1,0)</f>
        <v/>
      </c>
      <c r="S502">
        <f>IF(C502="","",IF(AND(C502&gt;=DATE(2026,9,1),C502&lt;=DATE(2027,8,31)),(YEAR(C502)-2026)*12+MONTH(C502)-8,""))</f>
        <v/>
      </c>
      <c r="T502">
        <f>IF(AND(A502="مصروف",R502&gt;0,I502="موافق",S502&lt;&gt;"",H502&lt;&gt;""),N(G502),0)</f>
        <v/>
      </c>
    </row>
    <row r="503">
      <c r="A503" s="19" t="n"/>
      <c r="B503" s="20">
        <f>IF(A503="","",IF(R503=0,"⚠ أضف سطر عهدة أولًا","DMT-"&amp;TEXT(R503,"000")))</f>
        <v/>
      </c>
      <c r="C503" s="21" t="n"/>
      <c r="D503" s="20">
        <f>IF(C503="","",IF(S503="","خارج السنة المالية",INDEX(القوائم!$D$2:$D$13,S503)))</f>
        <v/>
      </c>
      <c r="E503" s="22" t="n"/>
      <c r="F503" s="23" t="n"/>
      <c r="G503" s="23" t="n"/>
      <c r="H503" s="22" t="n"/>
      <c r="I503" s="19" t="n"/>
      <c r="J503" s="21" t="n"/>
      <c r="K503" s="19" t="n"/>
      <c r="L503" s="19" t="n"/>
      <c r="M503" s="21" t="n"/>
      <c r="N503" s="22" t="n"/>
      <c r="O503" s="24">
        <f>IF(A503&lt;&gt;"عهدة","",SUMIFS($G$8:$G$5007,$B$8:$B$5007,B503,$A$8:$A$5007,"مصروف",$I$8:$I$5007,"&lt;&gt;مرفوض"))</f>
        <v/>
      </c>
      <c r="P503" s="25">
        <f>IF(A503&lt;&gt;"عهدة","",N(F503)-O503)</f>
        <v/>
      </c>
      <c r="Q503" s="26">
        <f>IF(A503="","",IF(A503="عهدة",IF(N(F503)=0,"⚠ أدخل قيمة العهدة",IF(P503&lt;0,"⛔ عجز / زيادة مصروفات "&amp;TEXT(-P503,"#,##0"),IF(COUNTIFS($B$8:$B$5007,B503,$A$8:$A$5007,"مصروف",$I$8:$I$5007,"&lt;&gt;مرفوض",$K$8:$K$5007,"&lt;&gt;نعم")&gt;0,"⚠ "&amp;COUNTIFS($B$8:$B$5007,B503,$A$8:$A$5007,"مصروف",$I$8:$I$5007,"&lt;&gt;مرفوض",$K$8:$K$5007,"&lt;&gt;نعم")&amp;" مصروف غير مسوى",IF(L503="تمت التسوية",IF(P503=0,"✔ متوازنة وتمت التسوية","✔ تمت التسوية – متبقي "&amp;TEXT(P503,"#,##0")),IF(P503&gt;0,"متبقي "&amp;TEXT(P503,"#,##0"),"✔ متوازنة"))))),IF(R503=0,"⚠ أضف سطر عهدة أولًا",IF(OR(C503="",N(G503)=0),"⚠ أكمل التاريخ والقيمة",IF(S503="","⚠ التاريخ خارج السنة المالية",IF(H503="","⚠ اختر بند الموازنة",IF(I503="مرفوض","✖ مرفوض من المدير",IF(I503&lt;&gt;"موافق","⏳ بانتظار موافقة المدير",IF(K503&lt;&gt;"نعم","⚠ غير مسوى مع الحسابات","✔ معتمد ومسوى")))))))))</f>
        <v/>
      </c>
      <c r="R503">
        <f>N(R502)+IF(A503="عهدة",1,0)</f>
        <v/>
      </c>
      <c r="S503">
        <f>IF(C503="","",IF(AND(C503&gt;=DATE(2026,9,1),C503&lt;=DATE(2027,8,31)),(YEAR(C503)-2026)*12+MONTH(C503)-8,""))</f>
        <v/>
      </c>
      <c r="T503">
        <f>IF(AND(A503="مصروف",R503&gt;0,I503="موافق",S503&lt;&gt;"",H503&lt;&gt;""),N(G503),0)</f>
        <v/>
      </c>
    </row>
    <row r="504">
      <c r="A504" s="19" t="n"/>
      <c r="B504" s="20">
        <f>IF(A504="","",IF(R504=0,"⚠ أضف سطر عهدة أولًا","DMT-"&amp;TEXT(R504,"000")))</f>
        <v/>
      </c>
      <c r="C504" s="21" t="n"/>
      <c r="D504" s="20">
        <f>IF(C504="","",IF(S504="","خارج السنة المالية",INDEX(القوائم!$D$2:$D$13,S504)))</f>
        <v/>
      </c>
      <c r="E504" s="22" t="n"/>
      <c r="F504" s="23" t="n"/>
      <c r="G504" s="23" t="n"/>
      <c r="H504" s="22" t="n"/>
      <c r="I504" s="19" t="n"/>
      <c r="J504" s="21" t="n"/>
      <c r="K504" s="19" t="n"/>
      <c r="L504" s="19" t="n"/>
      <c r="M504" s="21" t="n"/>
      <c r="N504" s="22" t="n"/>
      <c r="O504" s="24">
        <f>IF(A504&lt;&gt;"عهدة","",SUMIFS($G$8:$G$5007,$B$8:$B$5007,B504,$A$8:$A$5007,"مصروف",$I$8:$I$5007,"&lt;&gt;مرفوض"))</f>
        <v/>
      </c>
      <c r="P504" s="25">
        <f>IF(A504&lt;&gt;"عهدة","",N(F504)-O504)</f>
        <v/>
      </c>
      <c r="Q504" s="26">
        <f>IF(A504="","",IF(A504="عهدة",IF(N(F504)=0,"⚠ أدخل قيمة العهدة",IF(P504&lt;0,"⛔ عجز / زيادة مصروفات "&amp;TEXT(-P504,"#,##0"),IF(COUNTIFS($B$8:$B$5007,B504,$A$8:$A$5007,"مصروف",$I$8:$I$5007,"&lt;&gt;مرفوض",$K$8:$K$5007,"&lt;&gt;نعم")&gt;0,"⚠ "&amp;COUNTIFS($B$8:$B$5007,B504,$A$8:$A$5007,"مصروف",$I$8:$I$5007,"&lt;&gt;مرفوض",$K$8:$K$5007,"&lt;&gt;نعم")&amp;" مصروف غير مسوى",IF(L504="تمت التسوية",IF(P504=0,"✔ متوازنة وتمت التسوية","✔ تمت التسوية – متبقي "&amp;TEXT(P504,"#,##0")),IF(P504&gt;0,"متبقي "&amp;TEXT(P504,"#,##0"),"✔ متوازنة"))))),IF(R504=0,"⚠ أضف سطر عهدة أولًا",IF(OR(C504="",N(G504)=0),"⚠ أكمل التاريخ والقيمة",IF(S504="","⚠ التاريخ خارج السنة المالية",IF(H504="","⚠ اختر بند الموازنة",IF(I504="مرفوض","✖ مرفوض من المدير",IF(I504&lt;&gt;"موافق","⏳ بانتظار موافقة المدير",IF(K504&lt;&gt;"نعم","⚠ غير مسوى مع الحسابات","✔ معتمد ومسوى")))))))))</f>
        <v/>
      </c>
      <c r="R504">
        <f>N(R503)+IF(A504="عهدة",1,0)</f>
        <v/>
      </c>
      <c r="S504">
        <f>IF(C504="","",IF(AND(C504&gt;=DATE(2026,9,1),C504&lt;=DATE(2027,8,31)),(YEAR(C504)-2026)*12+MONTH(C504)-8,""))</f>
        <v/>
      </c>
      <c r="T504">
        <f>IF(AND(A504="مصروف",R504&gt;0,I504="موافق",S504&lt;&gt;"",H504&lt;&gt;""),N(G504),0)</f>
        <v/>
      </c>
    </row>
    <row r="505">
      <c r="A505" s="19" t="n"/>
      <c r="B505" s="20">
        <f>IF(A505="","",IF(R505=0,"⚠ أضف سطر عهدة أولًا","DMT-"&amp;TEXT(R505,"000")))</f>
        <v/>
      </c>
      <c r="C505" s="21" t="n"/>
      <c r="D505" s="20">
        <f>IF(C505="","",IF(S505="","خارج السنة المالية",INDEX(القوائم!$D$2:$D$13,S505)))</f>
        <v/>
      </c>
      <c r="E505" s="22" t="n"/>
      <c r="F505" s="23" t="n"/>
      <c r="G505" s="23" t="n"/>
      <c r="H505" s="22" t="n"/>
      <c r="I505" s="19" t="n"/>
      <c r="J505" s="21" t="n"/>
      <c r="K505" s="19" t="n"/>
      <c r="L505" s="19" t="n"/>
      <c r="M505" s="21" t="n"/>
      <c r="N505" s="22" t="n"/>
      <c r="O505" s="24">
        <f>IF(A505&lt;&gt;"عهدة","",SUMIFS($G$8:$G$5007,$B$8:$B$5007,B505,$A$8:$A$5007,"مصروف",$I$8:$I$5007,"&lt;&gt;مرفوض"))</f>
        <v/>
      </c>
      <c r="P505" s="25">
        <f>IF(A505&lt;&gt;"عهدة","",N(F505)-O505)</f>
        <v/>
      </c>
      <c r="Q505" s="26">
        <f>IF(A505="","",IF(A505="عهدة",IF(N(F505)=0,"⚠ أدخل قيمة العهدة",IF(P505&lt;0,"⛔ عجز / زيادة مصروفات "&amp;TEXT(-P505,"#,##0"),IF(COUNTIFS($B$8:$B$5007,B505,$A$8:$A$5007,"مصروف",$I$8:$I$5007,"&lt;&gt;مرفوض",$K$8:$K$5007,"&lt;&gt;نعم")&gt;0,"⚠ "&amp;COUNTIFS($B$8:$B$5007,B505,$A$8:$A$5007,"مصروف",$I$8:$I$5007,"&lt;&gt;مرفوض",$K$8:$K$5007,"&lt;&gt;نعم")&amp;" مصروف غير مسوى",IF(L505="تمت التسوية",IF(P505=0,"✔ متوازنة وتمت التسوية","✔ تمت التسوية – متبقي "&amp;TEXT(P505,"#,##0")),IF(P505&gt;0,"متبقي "&amp;TEXT(P505,"#,##0"),"✔ متوازنة"))))),IF(R505=0,"⚠ أضف سطر عهدة أولًا",IF(OR(C505="",N(G505)=0),"⚠ أكمل التاريخ والقيمة",IF(S505="","⚠ التاريخ خارج السنة المالية",IF(H505="","⚠ اختر بند الموازنة",IF(I505="مرفوض","✖ مرفوض من المدير",IF(I505&lt;&gt;"موافق","⏳ بانتظار موافقة المدير",IF(K505&lt;&gt;"نعم","⚠ غير مسوى مع الحسابات","✔ معتمد ومسوى")))))))))</f>
        <v/>
      </c>
      <c r="R505">
        <f>N(R504)+IF(A505="عهدة",1,0)</f>
        <v/>
      </c>
      <c r="S505">
        <f>IF(C505="","",IF(AND(C505&gt;=DATE(2026,9,1),C505&lt;=DATE(2027,8,31)),(YEAR(C505)-2026)*12+MONTH(C505)-8,""))</f>
        <v/>
      </c>
      <c r="T505">
        <f>IF(AND(A505="مصروف",R505&gt;0,I505="موافق",S505&lt;&gt;"",H505&lt;&gt;""),N(G505),0)</f>
        <v/>
      </c>
    </row>
    <row r="506">
      <c r="A506" s="19" t="n"/>
      <c r="B506" s="20">
        <f>IF(A506="","",IF(R506=0,"⚠ أضف سطر عهدة أولًا","DMT-"&amp;TEXT(R506,"000")))</f>
        <v/>
      </c>
      <c r="C506" s="21" t="n"/>
      <c r="D506" s="20">
        <f>IF(C506="","",IF(S506="","خارج السنة المالية",INDEX(القوائم!$D$2:$D$13,S506)))</f>
        <v/>
      </c>
      <c r="E506" s="22" t="n"/>
      <c r="F506" s="23" t="n"/>
      <c r="G506" s="23" t="n"/>
      <c r="H506" s="22" t="n"/>
      <c r="I506" s="19" t="n"/>
      <c r="J506" s="21" t="n"/>
      <c r="K506" s="19" t="n"/>
      <c r="L506" s="19" t="n"/>
      <c r="M506" s="21" t="n"/>
      <c r="N506" s="22" t="n"/>
      <c r="O506" s="24">
        <f>IF(A506&lt;&gt;"عهدة","",SUMIFS($G$8:$G$5007,$B$8:$B$5007,B506,$A$8:$A$5007,"مصروف",$I$8:$I$5007,"&lt;&gt;مرفوض"))</f>
        <v/>
      </c>
      <c r="P506" s="25">
        <f>IF(A506&lt;&gt;"عهدة","",N(F506)-O506)</f>
        <v/>
      </c>
      <c r="Q506" s="26">
        <f>IF(A506="","",IF(A506="عهدة",IF(N(F506)=0,"⚠ أدخل قيمة العهدة",IF(P506&lt;0,"⛔ عجز / زيادة مصروفات "&amp;TEXT(-P506,"#,##0"),IF(COUNTIFS($B$8:$B$5007,B506,$A$8:$A$5007,"مصروف",$I$8:$I$5007,"&lt;&gt;مرفوض",$K$8:$K$5007,"&lt;&gt;نعم")&gt;0,"⚠ "&amp;COUNTIFS($B$8:$B$5007,B506,$A$8:$A$5007,"مصروف",$I$8:$I$5007,"&lt;&gt;مرفوض",$K$8:$K$5007,"&lt;&gt;نعم")&amp;" مصروف غير مسوى",IF(L506="تمت التسوية",IF(P506=0,"✔ متوازنة وتمت التسوية","✔ تمت التسوية – متبقي "&amp;TEXT(P506,"#,##0")),IF(P506&gt;0,"متبقي "&amp;TEXT(P506,"#,##0"),"✔ متوازنة"))))),IF(R506=0,"⚠ أضف سطر عهدة أولًا",IF(OR(C506="",N(G506)=0),"⚠ أكمل التاريخ والقيمة",IF(S506="","⚠ التاريخ خارج السنة المالية",IF(H506="","⚠ اختر بند الموازنة",IF(I506="مرفوض","✖ مرفوض من المدير",IF(I506&lt;&gt;"موافق","⏳ بانتظار موافقة المدير",IF(K506&lt;&gt;"نعم","⚠ غير مسوى مع الحسابات","✔ معتمد ومسوى")))))))))</f>
        <v/>
      </c>
      <c r="R506">
        <f>N(R505)+IF(A506="عهدة",1,0)</f>
        <v/>
      </c>
      <c r="S506">
        <f>IF(C506="","",IF(AND(C506&gt;=DATE(2026,9,1),C506&lt;=DATE(2027,8,31)),(YEAR(C506)-2026)*12+MONTH(C506)-8,""))</f>
        <v/>
      </c>
      <c r="T506">
        <f>IF(AND(A506="مصروف",R506&gt;0,I506="موافق",S506&lt;&gt;"",H506&lt;&gt;""),N(G506),0)</f>
        <v/>
      </c>
    </row>
    <row r="507">
      <c r="A507" s="19" t="n"/>
      <c r="B507" s="20">
        <f>IF(A507="","",IF(R507=0,"⚠ أضف سطر عهدة أولًا","DMT-"&amp;TEXT(R507,"000")))</f>
        <v/>
      </c>
      <c r="C507" s="21" t="n"/>
      <c r="D507" s="20">
        <f>IF(C507="","",IF(S507="","خارج السنة المالية",INDEX(القوائم!$D$2:$D$13,S507)))</f>
        <v/>
      </c>
      <c r="E507" s="22" t="n"/>
      <c r="F507" s="23" t="n"/>
      <c r="G507" s="23" t="n"/>
      <c r="H507" s="22" t="n"/>
      <c r="I507" s="19" t="n"/>
      <c r="J507" s="21" t="n"/>
      <c r="K507" s="19" t="n"/>
      <c r="L507" s="19" t="n"/>
      <c r="M507" s="21" t="n"/>
      <c r="N507" s="22" t="n"/>
      <c r="O507" s="24">
        <f>IF(A507&lt;&gt;"عهدة","",SUMIFS($G$8:$G$5007,$B$8:$B$5007,B507,$A$8:$A$5007,"مصروف",$I$8:$I$5007,"&lt;&gt;مرفوض"))</f>
        <v/>
      </c>
      <c r="P507" s="25">
        <f>IF(A507&lt;&gt;"عهدة","",N(F507)-O507)</f>
        <v/>
      </c>
      <c r="Q507" s="26">
        <f>IF(A507="","",IF(A507="عهدة",IF(N(F507)=0,"⚠ أدخل قيمة العهدة",IF(P507&lt;0,"⛔ عجز / زيادة مصروفات "&amp;TEXT(-P507,"#,##0"),IF(COUNTIFS($B$8:$B$5007,B507,$A$8:$A$5007,"مصروف",$I$8:$I$5007,"&lt;&gt;مرفوض",$K$8:$K$5007,"&lt;&gt;نعم")&gt;0,"⚠ "&amp;COUNTIFS($B$8:$B$5007,B507,$A$8:$A$5007,"مصروف",$I$8:$I$5007,"&lt;&gt;مرفوض",$K$8:$K$5007,"&lt;&gt;نعم")&amp;" مصروف غير مسوى",IF(L507="تمت التسوية",IF(P507=0,"✔ متوازنة وتمت التسوية","✔ تمت التسوية – متبقي "&amp;TEXT(P507,"#,##0")),IF(P507&gt;0,"متبقي "&amp;TEXT(P507,"#,##0"),"✔ متوازنة"))))),IF(R507=0,"⚠ أضف سطر عهدة أولًا",IF(OR(C507="",N(G507)=0),"⚠ أكمل التاريخ والقيمة",IF(S507="","⚠ التاريخ خارج السنة المالية",IF(H507="","⚠ اختر بند الموازنة",IF(I507="مرفوض","✖ مرفوض من المدير",IF(I507&lt;&gt;"موافق","⏳ بانتظار موافقة المدير",IF(K507&lt;&gt;"نعم","⚠ غير مسوى مع الحسابات","✔ معتمد ومسوى")))))))))</f>
        <v/>
      </c>
      <c r="R507">
        <f>N(R506)+IF(A507="عهدة",1,0)</f>
        <v/>
      </c>
      <c r="S507">
        <f>IF(C507="","",IF(AND(C507&gt;=DATE(2026,9,1),C507&lt;=DATE(2027,8,31)),(YEAR(C507)-2026)*12+MONTH(C507)-8,""))</f>
        <v/>
      </c>
      <c r="T507">
        <f>IF(AND(A507="مصروف",R507&gt;0,I507="موافق",S507&lt;&gt;"",H507&lt;&gt;""),N(G507),0)</f>
        <v/>
      </c>
    </row>
    <row r="508">
      <c r="A508" s="19" t="n"/>
      <c r="B508" s="20">
        <f>IF(A508="","",IF(R508=0,"⚠ أضف سطر عهدة أولًا","DMT-"&amp;TEXT(R508,"000")))</f>
        <v/>
      </c>
      <c r="C508" s="21" t="n"/>
      <c r="D508" s="20">
        <f>IF(C508="","",IF(S508="","خارج السنة المالية",INDEX(القوائم!$D$2:$D$13,S508)))</f>
        <v/>
      </c>
      <c r="E508" s="22" t="n"/>
      <c r="F508" s="23" t="n"/>
      <c r="G508" s="23" t="n"/>
      <c r="H508" s="22" t="n"/>
      <c r="I508" s="19" t="n"/>
      <c r="J508" s="21" t="n"/>
      <c r="K508" s="19" t="n"/>
      <c r="L508" s="19" t="n"/>
      <c r="M508" s="21" t="n"/>
      <c r="N508" s="22" t="n"/>
      <c r="O508" s="24">
        <f>IF(A508&lt;&gt;"عهدة","",SUMIFS($G$8:$G$5007,$B$8:$B$5007,B508,$A$8:$A$5007,"مصروف",$I$8:$I$5007,"&lt;&gt;مرفوض"))</f>
        <v/>
      </c>
      <c r="P508" s="25">
        <f>IF(A508&lt;&gt;"عهدة","",N(F508)-O508)</f>
        <v/>
      </c>
      <c r="Q508" s="26">
        <f>IF(A508="","",IF(A508="عهدة",IF(N(F508)=0,"⚠ أدخل قيمة العهدة",IF(P508&lt;0,"⛔ عجز / زيادة مصروفات "&amp;TEXT(-P508,"#,##0"),IF(COUNTIFS($B$8:$B$5007,B508,$A$8:$A$5007,"مصروف",$I$8:$I$5007,"&lt;&gt;مرفوض",$K$8:$K$5007,"&lt;&gt;نعم")&gt;0,"⚠ "&amp;COUNTIFS($B$8:$B$5007,B508,$A$8:$A$5007,"مصروف",$I$8:$I$5007,"&lt;&gt;مرفوض",$K$8:$K$5007,"&lt;&gt;نعم")&amp;" مصروف غير مسوى",IF(L508="تمت التسوية",IF(P508=0,"✔ متوازنة وتمت التسوية","✔ تمت التسوية – متبقي "&amp;TEXT(P508,"#,##0")),IF(P508&gt;0,"متبقي "&amp;TEXT(P508,"#,##0"),"✔ متوازنة"))))),IF(R508=0,"⚠ أضف سطر عهدة أولًا",IF(OR(C508="",N(G508)=0),"⚠ أكمل التاريخ والقيمة",IF(S508="","⚠ التاريخ خارج السنة المالية",IF(H508="","⚠ اختر بند الموازنة",IF(I508="مرفوض","✖ مرفوض من المدير",IF(I508&lt;&gt;"موافق","⏳ بانتظار موافقة المدير",IF(K508&lt;&gt;"نعم","⚠ غير مسوى مع الحسابات","✔ معتمد ومسوى")))))))))</f>
        <v/>
      </c>
      <c r="R508">
        <f>N(R507)+IF(A508="عهدة",1,0)</f>
        <v/>
      </c>
      <c r="S508">
        <f>IF(C508="","",IF(AND(C508&gt;=DATE(2026,9,1),C508&lt;=DATE(2027,8,31)),(YEAR(C508)-2026)*12+MONTH(C508)-8,""))</f>
        <v/>
      </c>
      <c r="T508">
        <f>IF(AND(A508="مصروف",R508&gt;0,I508="موافق",S508&lt;&gt;"",H508&lt;&gt;""),N(G508),0)</f>
        <v/>
      </c>
    </row>
    <row r="509">
      <c r="A509" s="19" t="n"/>
      <c r="B509" s="20">
        <f>IF(A509="","",IF(R509=0,"⚠ أضف سطر عهدة أولًا","DMT-"&amp;TEXT(R509,"000")))</f>
        <v/>
      </c>
      <c r="C509" s="21" t="n"/>
      <c r="D509" s="20">
        <f>IF(C509="","",IF(S509="","خارج السنة المالية",INDEX(القوائم!$D$2:$D$13,S509)))</f>
        <v/>
      </c>
      <c r="E509" s="22" t="n"/>
      <c r="F509" s="23" t="n"/>
      <c r="G509" s="23" t="n"/>
      <c r="H509" s="22" t="n"/>
      <c r="I509" s="19" t="n"/>
      <c r="J509" s="21" t="n"/>
      <c r="K509" s="19" t="n"/>
      <c r="L509" s="19" t="n"/>
      <c r="M509" s="21" t="n"/>
      <c r="N509" s="22" t="n"/>
      <c r="O509" s="24">
        <f>IF(A509&lt;&gt;"عهدة","",SUMIFS($G$8:$G$5007,$B$8:$B$5007,B509,$A$8:$A$5007,"مصروف",$I$8:$I$5007,"&lt;&gt;مرفوض"))</f>
        <v/>
      </c>
      <c r="P509" s="25">
        <f>IF(A509&lt;&gt;"عهدة","",N(F509)-O509)</f>
        <v/>
      </c>
      <c r="Q509" s="26">
        <f>IF(A509="","",IF(A509="عهدة",IF(N(F509)=0,"⚠ أدخل قيمة العهدة",IF(P509&lt;0,"⛔ عجز / زيادة مصروفات "&amp;TEXT(-P509,"#,##0"),IF(COUNTIFS($B$8:$B$5007,B509,$A$8:$A$5007,"مصروف",$I$8:$I$5007,"&lt;&gt;مرفوض",$K$8:$K$5007,"&lt;&gt;نعم")&gt;0,"⚠ "&amp;COUNTIFS($B$8:$B$5007,B509,$A$8:$A$5007,"مصروف",$I$8:$I$5007,"&lt;&gt;مرفوض",$K$8:$K$5007,"&lt;&gt;نعم")&amp;" مصروف غير مسوى",IF(L509="تمت التسوية",IF(P509=0,"✔ متوازنة وتمت التسوية","✔ تمت التسوية – متبقي "&amp;TEXT(P509,"#,##0")),IF(P509&gt;0,"متبقي "&amp;TEXT(P509,"#,##0"),"✔ متوازنة"))))),IF(R509=0,"⚠ أضف سطر عهدة أولًا",IF(OR(C509="",N(G509)=0),"⚠ أكمل التاريخ والقيمة",IF(S509="","⚠ التاريخ خارج السنة المالية",IF(H509="","⚠ اختر بند الموازنة",IF(I509="مرفوض","✖ مرفوض من المدير",IF(I509&lt;&gt;"موافق","⏳ بانتظار موافقة المدير",IF(K509&lt;&gt;"نعم","⚠ غير مسوى مع الحسابات","✔ معتمد ومسوى")))))))))</f>
        <v/>
      </c>
      <c r="R509">
        <f>N(R508)+IF(A509="عهدة",1,0)</f>
        <v/>
      </c>
      <c r="S509">
        <f>IF(C509="","",IF(AND(C509&gt;=DATE(2026,9,1),C509&lt;=DATE(2027,8,31)),(YEAR(C509)-2026)*12+MONTH(C509)-8,""))</f>
        <v/>
      </c>
      <c r="T509">
        <f>IF(AND(A509="مصروف",R509&gt;0,I509="موافق",S509&lt;&gt;"",H509&lt;&gt;""),N(G509),0)</f>
        <v/>
      </c>
    </row>
    <row r="510">
      <c r="A510" s="19" t="n"/>
      <c r="B510" s="20">
        <f>IF(A510="","",IF(R510=0,"⚠ أضف سطر عهدة أولًا","DMT-"&amp;TEXT(R510,"000")))</f>
        <v/>
      </c>
      <c r="C510" s="21" t="n"/>
      <c r="D510" s="20">
        <f>IF(C510="","",IF(S510="","خارج السنة المالية",INDEX(القوائم!$D$2:$D$13,S510)))</f>
        <v/>
      </c>
      <c r="E510" s="22" t="n"/>
      <c r="F510" s="23" t="n"/>
      <c r="G510" s="23" t="n"/>
      <c r="H510" s="22" t="n"/>
      <c r="I510" s="19" t="n"/>
      <c r="J510" s="21" t="n"/>
      <c r="K510" s="19" t="n"/>
      <c r="L510" s="19" t="n"/>
      <c r="M510" s="21" t="n"/>
      <c r="N510" s="22" t="n"/>
      <c r="O510" s="24">
        <f>IF(A510&lt;&gt;"عهدة","",SUMIFS($G$8:$G$5007,$B$8:$B$5007,B510,$A$8:$A$5007,"مصروف",$I$8:$I$5007,"&lt;&gt;مرفوض"))</f>
        <v/>
      </c>
      <c r="P510" s="25">
        <f>IF(A510&lt;&gt;"عهدة","",N(F510)-O510)</f>
        <v/>
      </c>
      <c r="Q510" s="26">
        <f>IF(A510="","",IF(A510="عهدة",IF(N(F510)=0,"⚠ أدخل قيمة العهدة",IF(P510&lt;0,"⛔ عجز / زيادة مصروفات "&amp;TEXT(-P510,"#,##0"),IF(COUNTIFS($B$8:$B$5007,B510,$A$8:$A$5007,"مصروف",$I$8:$I$5007,"&lt;&gt;مرفوض",$K$8:$K$5007,"&lt;&gt;نعم")&gt;0,"⚠ "&amp;COUNTIFS($B$8:$B$5007,B510,$A$8:$A$5007,"مصروف",$I$8:$I$5007,"&lt;&gt;مرفوض",$K$8:$K$5007,"&lt;&gt;نعم")&amp;" مصروف غير مسوى",IF(L510="تمت التسوية",IF(P510=0,"✔ متوازنة وتمت التسوية","✔ تمت التسوية – متبقي "&amp;TEXT(P510,"#,##0")),IF(P510&gt;0,"متبقي "&amp;TEXT(P510,"#,##0"),"✔ متوازنة"))))),IF(R510=0,"⚠ أضف سطر عهدة أولًا",IF(OR(C510="",N(G510)=0),"⚠ أكمل التاريخ والقيمة",IF(S510="","⚠ التاريخ خارج السنة المالية",IF(H510="","⚠ اختر بند الموازنة",IF(I510="مرفوض","✖ مرفوض من المدير",IF(I510&lt;&gt;"موافق","⏳ بانتظار موافقة المدير",IF(K510&lt;&gt;"نعم","⚠ غير مسوى مع الحسابات","✔ معتمد ومسوى")))))))))</f>
        <v/>
      </c>
      <c r="R510">
        <f>N(R509)+IF(A510="عهدة",1,0)</f>
        <v/>
      </c>
      <c r="S510">
        <f>IF(C510="","",IF(AND(C510&gt;=DATE(2026,9,1),C510&lt;=DATE(2027,8,31)),(YEAR(C510)-2026)*12+MONTH(C510)-8,""))</f>
        <v/>
      </c>
      <c r="T510">
        <f>IF(AND(A510="مصروف",R510&gt;0,I510="موافق",S510&lt;&gt;"",H510&lt;&gt;""),N(G510),0)</f>
        <v/>
      </c>
    </row>
    <row r="511">
      <c r="A511" s="19" t="n"/>
      <c r="B511" s="20">
        <f>IF(A511="","",IF(R511=0,"⚠ أضف سطر عهدة أولًا","DMT-"&amp;TEXT(R511,"000")))</f>
        <v/>
      </c>
      <c r="C511" s="21" t="n"/>
      <c r="D511" s="20">
        <f>IF(C511="","",IF(S511="","خارج السنة المالية",INDEX(القوائم!$D$2:$D$13,S511)))</f>
        <v/>
      </c>
      <c r="E511" s="22" t="n"/>
      <c r="F511" s="23" t="n"/>
      <c r="G511" s="23" t="n"/>
      <c r="H511" s="22" t="n"/>
      <c r="I511" s="19" t="n"/>
      <c r="J511" s="21" t="n"/>
      <c r="K511" s="19" t="n"/>
      <c r="L511" s="19" t="n"/>
      <c r="M511" s="21" t="n"/>
      <c r="N511" s="22" t="n"/>
      <c r="O511" s="24">
        <f>IF(A511&lt;&gt;"عهدة","",SUMIFS($G$8:$G$5007,$B$8:$B$5007,B511,$A$8:$A$5007,"مصروف",$I$8:$I$5007,"&lt;&gt;مرفوض"))</f>
        <v/>
      </c>
      <c r="P511" s="25">
        <f>IF(A511&lt;&gt;"عهدة","",N(F511)-O511)</f>
        <v/>
      </c>
      <c r="Q511" s="26">
        <f>IF(A511="","",IF(A511="عهدة",IF(N(F511)=0,"⚠ أدخل قيمة العهدة",IF(P511&lt;0,"⛔ عجز / زيادة مصروفات "&amp;TEXT(-P511,"#,##0"),IF(COUNTIFS($B$8:$B$5007,B511,$A$8:$A$5007,"مصروف",$I$8:$I$5007,"&lt;&gt;مرفوض",$K$8:$K$5007,"&lt;&gt;نعم")&gt;0,"⚠ "&amp;COUNTIFS($B$8:$B$5007,B511,$A$8:$A$5007,"مصروف",$I$8:$I$5007,"&lt;&gt;مرفوض",$K$8:$K$5007,"&lt;&gt;نعم")&amp;" مصروف غير مسوى",IF(L511="تمت التسوية",IF(P511=0,"✔ متوازنة وتمت التسوية","✔ تمت التسوية – متبقي "&amp;TEXT(P511,"#,##0")),IF(P511&gt;0,"متبقي "&amp;TEXT(P511,"#,##0"),"✔ متوازنة"))))),IF(R511=0,"⚠ أضف سطر عهدة أولًا",IF(OR(C511="",N(G511)=0),"⚠ أكمل التاريخ والقيمة",IF(S511="","⚠ التاريخ خارج السنة المالية",IF(H511="","⚠ اختر بند الموازنة",IF(I511="مرفوض","✖ مرفوض من المدير",IF(I511&lt;&gt;"موافق","⏳ بانتظار موافقة المدير",IF(K511&lt;&gt;"نعم","⚠ غير مسوى مع الحسابات","✔ معتمد ومسوى")))))))))</f>
        <v/>
      </c>
      <c r="R511">
        <f>N(R510)+IF(A511="عهدة",1,0)</f>
        <v/>
      </c>
      <c r="S511">
        <f>IF(C511="","",IF(AND(C511&gt;=DATE(2026,9,1),C511&lt;=DATE(2027,8,31)),(YEAR(C511)-2026)*12+MONTH(C511)-8,""))</f>
        <v/>
      </c>
      <c r="T511">
        <f>IF(AND(A511="مصروف",R511&gt;0,I511="موافق",S511&lt;&gt;"",H511&lt;&gt;""),N(G511),0)</f>
        <v/>
      </c>
    </row>
    <row r="512">
      <c r="A512" s="19" t="n"/>
      <c r="B512" s="20">
        <f>IF(A512="","",IF(R512=0,"⚠ أضف سطر عهدة أولًا","DMT-"&amp;TEXT(R512,"000")))</f>
        <v/>
      </c>
      <c r="C512" s="21" t="n"/>
      <c r="D512" s="20">
        <f>IF(C512="","",IF(S512="","خارج السنة المالية",INDEX(القوائم!$D$2:$D$13,S512)))</f>
        <v/>
      </c>
      <c r="E512" s="22" t="n"/>
      <c r="F512" s="23" t="n"/>
      <c r="G512" s="23" t="n"/>
      <c r="H512" s="22" t="n"/>
      <c r="I512" s="19" t="n"/>
      <c r="J512" s="21" t="n"/>
      <c r="K512" s="19" t="n"/>
      <c r="L512" s="19" t="n"/>
      <c r="M512" s="21" t="n"/>
      <c r="N512" s="22" t="n"/>
      <c r="O512" s="24">
        <f>IF(A512&lt;&gt;"عهدة","",SUMIFS($G$8:$G$5007,$B$8:$B$5007,B512,$A$8:$A$5007,"مصروف",$I$8:$I$5007,"&lt;&gt;مرفوض"))</f>
        <v/>
      </c>
      <c r="P512" s="25">
        <f>IF(A512&lt;&gt;"عهدة","",N(F512)-O512)</f>
        <v/>
      </c>
      <c r="Q512" s="26">
        <f>IF(A512="","",IF(A512="عهدة",IF(N(F512)=0,"⚠ أدخل قيمة العهدة",IF(P512&lt;0,"⛔ عجز / زيادة مصروفات "&amp;TEXT(-P512,"#,##0"),IF(COUNTIFS($B$8:$B$5007,B512,$A$8:$A$5007,"مصروف",$I$8:$I$5007,"&lt;&gt;مرفوض",$K$8:$K$5007,"&lt;&gt;نعم")&gt;0,"⚠ "&amp;COUNTIFS($B$8:$B$5007,B512,$A$8:$A$5007,"مصروف",$I$8:$I$5007,"&lt;&gt;مرفوض",$K$8:$K$5007,"&lt;&gt;نعم")&amp;" مصروف غير مسوى",IF(L512="تمت التسوية",IF(P512=0,"✔ متوازنة وتمت التسوية","✔ تمت التسوية – متبقي "&amp;TEXT(P512,"#,##0")),IF(P512&gt;0,"متبقي "&amp;TEXT(P512,"#,##0"),"✔ متوازنة"))))),IF(R512=0,"⚠ أضف سطر عهدة أولًا",IF(OR(C512="",N(G512)=0),"⚠ أكمل التاريخ والقيمة",IF(S512="","⚠ التاريخ خارج السنة المالية",IF(H512="","⚠ اختر بند الموازنة",IF(I512="مرفوض","✖ مرفوض من المدير",IF(I512&lt;&gt;"موافق","⏳ بانتظار موافقة المدير",IF(K512&lt;&gt;"نعم","⚠ غير مسوى مع الحسابات","✔ معتمد ومسوى")))))))))</f>
        <v/>
      </c>
      <c r="R512">
        <f>N(R511)+IF(A512="عهدة",1,0)</f>
        <v/>
      </c>
      <c r="S512">
        <f>IF(C512="","",IF(AND(C512&gt;=DATE(2026,9,1),C512&lt;=DATE(2027,8,31)),(YEAR(C512)-2026)*12+MONTH(C512)-8,""))</f>
        <v/>
      </c>
      <c r="T512">
        <f>IF(AND(A512="مصروف",R512&gt;0,I512="موافق",S512&lt;&gt;"",H512&lt;&gt;""),N(G512),0)</f>
        <v/>
      </c>
    </row>
    <row r="513">
      <c r="A513" s="19" t="n"/>
      <c r="B513" s="20">
        <f>IF(A513="","",IF(R513=0,"⚠ أضف سطر عهدة أولًا","DMT-"&amp;TEXT(R513,"000")))</f>
        <v/>
      </c>
      <c r="C513" s="21" t="n"/>
      <c r="D513" s="20">
        <f>IF(C513="","",IF(S513="","خارج السنة المالية",INDEX(القوائم!$D$2:$D$13,S513)))</f>
        <v/>
      </c>
      <c r="E513" s="22" t="n"/>
      <c r="F513" s="23" t="n"/>
      <c r="G513" s="23" t="n"/>
      <c r="H513" s="22" t="n"/>
      <c r="I513" s="19" t="n"/>
      <c r="J513" s="21" t="n"/>
      <c r="K513" s="19" t="n"/>
      <c r="L513" s="19" t="n"/>
      <c r="M513" s="21" t="n"/>
      <c r="N513" s="22" t="n"/>
      <c r="O513" s="24">
        <f>IF(A513&lt;&gt;"عهدة","",SUMIFS($G$8:$G$5007,$B$8:$B$5007,B513,$A$8:$A$5007,"مصروف",$I$8:$I$5007,"&lt;&gt;مرفوض"))</f>
        <v/>
      </c>
      <c r="P513" s="25">
        <f>IF(A513&lt;&gt;"عهدة","",N(F513)-O513)</f>
        <v/>
      </c>
      <c r="Q513" s="26">
        <f>IF(A513="","",IF(A513="عهدة",IF(N(F513)=0,"⚠ أدخل قيمة العهدة",IF(P513&lt;0,"⛔ عجز / زيادة مصروفات "&amp;TEXT(-P513,"#,##0"),IF(COUNTIFS($B$8:$B$5007,B513,$A$8:$A$5007,"مصروف",$I$8:$I$5007,"&lt;&gt;مرفوض",$K$8:$K$5007,"&lt;&gt;نعم")&gt;0,"⚠ "&amp;COUNTIFS($B$8:$B$5007,B513,$A$8:$A$5007,"مصروف",$I$8:$I$5007,"&lt;&gt;مرفوض",$K$8:$K$5007,"&lt;&gt;نعم")&amp;" مصروف غير مسوى",IF(L513="تمت التسوية",IF(P513=0,"✔ متوازنة وتمت التسوية","✔ تمت التسوية – متبقي "&amp;TEXT(P513,"#,##0")),IF(P513&gt;0,"متبقي "&amp;TEXT(P513,"#,##0"),"✔ متوازنة"))))),IF(R513=0,"⚠ أضف سطر عهدة أولًا",IF(OR(C513="",N(G513)=0),"⚠ أكمل التاريخ والقيمة",IF(S513="","⚠ التاريخ خارج السنة المالية",IF(H513="","⚠ اختر بند الموازنة",IF(I513="مرفوض","✖ مرفوض من المدير",IF(I513&lt;&gt;"موافق","⏳ بانتظار موافقة المدير",IF(K513&lt;&gt;"نعم","⚠ غير مسوى مع الحسابات","✔ معتمد ومسوى")))))))))</f>
        <v/>
      </c>
      <c r="R513">
        <f>N(R512)+IF(A513="عهدة",1,0)</f>
        <v/>
      </c>
      <c r="S513">
        <f>IF(C513="","",IF(AND(C513&gt;=DATE(2026,9,1),C513&lt;=DATE(2027,8,31)),(YEAR(C513)-2026)*12+MONTH(C513)-8,""))</f>
        <v/>
      </c>
      <c r="T513">
        <f>IF(AND(A513="مصروف",R513&gt;0,I513="موافق",S513&lt;&gt;"",H513&lt;&gt;""),N(G513),0)</f>
        <v/>
      </c>
    </row>
    <row r="514">
      <c r="A514" s="19" t="n"/>
      <c r="B514" s="20">
        <f>IF(A514="","",IF(R514=0,"⚠ أضف سطر عهدة أولًا","DMT-"&amp;TEXT(R514,"000")))</f>
        <v/>
      </c>
      <c r="C514" s="21" t="n"/>
      <c r="D514" s="20">
        <f>IF(C514="","",IF(S514="","خارج السنة المالية",INDEX(القوائم!$D$2:$D$13,S514)))</f>
        <v/>
      </c>
      <c r="E514" s="22" t="n"/>
      <c r="F514" s="23" t="n"/>
      <c r="G514" s="23" t="n"/>
      <c r="H514" s="22" t="n"/>
      <c r="I514" s="19" t="n"/>
      <c r="J514" s="21" t="n"/>
      <c r="K514" s="19" t="n"/>
      <c r="L514" s="19" t="n"/>
      <c r="M514" s="21" t="n"/>
      <c r="N514" s="22" t="n"/>
      <c r="O514" s="24">
        <f>IF(A514&lt;&gt;"عهدة","",SUMIFS($G$8:$G$5007,$B$8:$B$5007,B514,$A$8:$A$5007,"مصروف",$I$8:$I$5007,"&lt;&gt;مرفوض"))</f>
        <v/>
      </c>
      <c r="P514" s="25">
        <f>IF(A514&lt;&gt;"عهدة","",N(F514)-O514)</f>
        <v/>
      </c>
      <c r="Q514" s="26">
        <f>IF(A514="","",IF(A514="عهدة",IF(N(F514)=0,"⚠ أدخل قيمة العهدة",IF(P514&lt;0,"⛔ عجز / زيادة مصروفات "&amp;TEXT(-P514,"#,##0"),IF(COUNTIFS($B$8:$B$5007,B514,$A$8:$A$5007,"مصروف",$I$8:$I$5007,"&lt;&gt;مرفوض",$K$8:$K$5007,"&lt;&gt;نعم")&gt;0,"⚠ "&amp;COUNTIFS($B$8:$B$5007,B514,$A$8:$A$5007,"مصروف",$I$8:$I$5007,"&lt;&gt;مرفوض",$K$8:$K$5007,"&lt;&gt;نعم")&amp;" مصروف غير مسوى",IF(L514="تمت التسوية",IF(P514=0,"✔ متوازنة وتمت التسوية","✔ تمت التسوية – متبقي "&amp;TEXT(P514,"#,##0")),IF(P514&gt;0,"متبقي "&amp;TEXT(P514,"#,##0"),"✔ متوازنة"))))),IF(R514=0,"⚠ أضف سطر عهدة أولًا",IF(OR(C514="",N(G514)=0),"⚠ أكمل التاريخ والقيمة",IF(S514="","⚠ التاريخ خارج السنة المالية",IF(H514="","⚠ اختر بند الموازنة",IF(I514="مرفوض","✖ مرفوض من المدير",IF(I514&lt;&gt;"موافق","⏳ بانتظار موافقة المدير",IF(K514&lt;&gt;"نعم","⚠ غير مسوى مع الحسابات","✔ معتمد ومسوى")))))))))</f>
        <v/>
      </c>
      <c r="R514">
        <f>N(R513)+IF(A514="عهدة",1,0)</f>
        <v/>
      </c>
      <c r="S514">
        <f>IF(C514="","",IF(AND(C514&gt;=DATE(2026,9,1),C514&lt;=DATE(2027,8,31)),(YEAR(C514)-2026)*12+MONTH(C514)-8,""))</f>
        <v/>
      </c>
      <c r="T514">
        <f>IF(AND(A514="مصروف",R514&gt;0,I514="موافق",S514&lt;&gt;"",H514&lt;&gt;""),N(G514),0)</f>
        <v/>
      </c>
    </row>
    <row r="515">
      <c r="A515" s="19" t="n"/>
      <c r="B515" s="20">
        <f>IF(A515="","",IF(R515=0,"⚠ أضف سطر عهدة أولًا","DMT-"&amp;TEXT(R515,"000")))</f>
        <v/>
      </c>
      <c r="C515" s="21" t="n"/>
      <c r="D515" s="20">
        <f>IF(C515="","",IF(S515="","خارج السنة المالية",INDEX(القوائم!$D$2:$D$13,S515)))</f>
        <v/>
      </c>
      <c r="E515" s="22" t="n"/>
      <c r="F515" s="23" t="n"/>
      <c r="G515" s="23" t="n"/>
      <c r="H515" s="22" t="n"/>
      <c r="I515" s="19" t="n"/>
      <c r="J515" s="21" t="n"/>
      <c r="K515" s="19" t="n"/>
      <c r="L515" s="19" t="n"/>
      <c r="M515" s="21" t="n"/>
      <c r="N515" s="22" t="n"/>
      <c r="O515" s="24">
        <f>IF(A515&lt;&gt;"عهدة","",SUMIFS($G$8:$G$5007,$B$8:$B$5007,B515,$A$8:$A$5007,"مصروف",$I$8:$I$5007,"&lt;&gt;مرفوض"))</f>
        <v/>
      </c>
      <c r="P515" s="25">
        <f>IF(A515&lt;&gt;"عهدة","",N(F515)-O515)</f>
        <v/>
      </c>
      <c r="Q515" s="26">
        <f>IF(A515="","",IF(A515="عهدة",IF(N(F515)=0,"⚠ أدخل قيمة العهدة",IF(P515&lt;0,"⛔ عجز / زيادة مصروفات "&amp;TEXT(-P515,"#,##0"),IF(COUNTIFS($B$8:$B$5007,B515,$A$8:$A$5007,"مصروف",$I$8:$I$5007,"&lt;&gt;مرفوض",$K$8:$K$5007,"&lt;&gt;نعم")&gt;0,"⚠ "&amp;COUNTIFS($B$8:$B$5007,B515,$A$8:$A$5007,"مصروف",$I$8:$I$5007,"&lt;&gt;مرفوض",$K$8:$K$5007,"&lt;&gt;نعم")&amp;" مصروف غير مسوى",IF(L515="تمت التسوية",IF(P515=0,"✔ متوازنة وتمت التسوية","✔ تمت التسوية – متبقي "&amp;TEXT(P515,"#,##0")),IF(P515&gt;0,"متبقي "&amp;TEXT(P515,"#,##0"),"✔ متوازنة"))))),IF(R515=0,"⚠ أضف سطر عهدة أولًا",IF(OR(C515="",N(G515)=0),"⚠ أكمل التاريخ والقيمة",IF(S515="","⚠ التاريخ خارج السنة المالية",IF(H515="","⚠ اختر بند الموازنة",IF(I515="مرفوض","✖ مرفوض من المدير",IF(I515&lt;&gt;"موافق","⏳ بانتظار موافقة المدير",IF(K515&lt;&gt;"نعم","⚠ غير مسوى مع الحسابات","✔ معتمد ومسوى")))))))))</f>
        <v/>
      </c>
      <c r="R515">
        <f>N(R514)+IF(A515="عهدة",1,0)</f>
        <v/>
      </c>
      <c r="S515">
        <f>IF(C515="","",IF(AND(C515&gt;=DATE(2026,9,1),C515&lt;=DATE(2027,8,31)),(YEAR(C515)-2026)*12+MONTH(C515)-8,""))</f>
        <v/>
      </c>
      <c r="T515">
        <f>IF(AND(A515="مصروف",R515&gt;0,I515="موافق",S515&lt;&gt;"",H515&lt;&gt;""),N(G515),0)</f>
        <v/>
      </c>
    </row>
    <row r="516">
      <c r="A516" s="19" t="n"/>
      <c r="B516" s="20">
        <f>IF(A516="","",IF(R516=0,"⚠ أضف سطر عهدة أولًا","DMT-"&amp;TEXT(R516,"000")))</f>
        <v/>
      </c>
      <c r="C516" s="21" t="n"/>
      <c r="D516" s="20">
        <f>IF(C516="","",IF(S516="","خارج السنة المالية",INDEX(القوائم!$D$2:$D$13,S516)))</f>
        <v/>
      </c>
      <c r="E516" s="22" t="n"/>
      <c r="F516" s="23" t="n"/>
      <c r="G516" s="23" t="n"/>
      <c r="H516" s="22" t="n"/>
      <c r="I516" s="19" t="n"/>
      <c r="J516" s="21" t="n"/>
      <c r="K516" s="19" t="n"/>
      <c r="L516" s="19" t="n"/>
      <c r="M516" s="21" t="n"/>
      <c r="N516" s="22" t="n"/>
      <c r="O516" s="24">
        <f>IF(A516&lt;&gt;"عهدة","",SUMIFS($G$8:$G$5007,$B$8:$B$5007,B516,$A$8:$A$5007,"مصروف",$I$8:$I$5007,"&lt;&gt;مرفوض"))</f>
        <v/>
      </c>
      <c r="P516" s="25">
        <f>IF(A516&lt;&gt;"عهدة","",N(F516)-O516)</f>
        <v/>
      </c>
      <c r="Q516" s="26">
        <f>IF(A516="","",IF(A516="عهدة",IF(N(F516)=0,"⚠ أدخل قيمة العهدة",IF(P516&lt;0,"⛔ عجز / زيادة مصروفات "&amp;TEXT(-P516,"#,##0"),IF(COUNTIFS($B$8:$B$5007,B516,$A$8:$A$5007,"مصروف",$I$8:$I$5007,"&lt;&gt;مرفوض",$K$8:$K$5007,"&lt;&gt;نعم")&gt;0,"⚠ "&amp;COUNTIFS($B$8:$B$5007,B516,$A$8:$A$5007,"مصروف",$I$8:$I$5007,"&lt;&gt;مرفوض",$K$8:$K$5007,"&lt;&gt;نعم")&amp;" مصروف غير مسوى",IF(L516="تمت التسوية",IF(P516=0,"✔ متوازنة وتمت التسوية","✔ تمت التسوية – متبقي "&amp;TEXT(P516,"#,##0")),IF(P516&gt;0,"متبقي "&amp;TEXT(P516,"#,##0"),"✔ متوازنة"))))),IF(R516=0,"⚠ أضف سطر عهدة أولًا",IF(OR(C516="",N(G516)=0),"⚠ أكمل التاريخ والقيمة",IF(S516="","⚠ التاريخ خارج السنة المالية",IF(H516="","⚠ اختر بند الموازنة",IF(I516="مرفوض","✖ مرفوض من المدير",IF(I516&lt;&gt;"موافق","⏳ بانتظار موافقة المدير",IF(K516&lt;&gt;"نعم","⚠ غير مسوى مع الحسابات","✔ معتمد ومسوى")))))))))</f>
        <v/>
      </c>
      <c r="R516">
        <f>N(R515)+IF(A516="عهدة",1,0)</f>
        <v/>
      </c>
      <c r="S516">
        <f>IF(C516="","",IF(AND(C516&gt;=DATE(2026,9,1),C516&lt;=DATE(2027,8,31)),(YEAR(C516)-2026)*12+MONTH(C516)-8,""))</f>
        <v/>
      </c>
      <c r="T516">
        <f>IF(AND(A516="مصروف",R516&gt;0,I516="موافق",S516&lt;&gt;"",H516&lt;&gt;""),N(G516),0)</f>
        <v/>
      </c>
    </row>
    <row r="517">
      <c r="A517" s="19" t="n"/>
      <c r="B517" s="20">
        <f>IF(A517="","",IF(R517=0,"⚠ أضف سطر عهدة أولًا","DMT-"&amp;TEXT(R517,"000")))</f>
        <v/>
      </c>
      <c r="C517" s="21" t="n"/>
      <c r="D517" s="20">
        <f>IF(C517="","",IF(S517="","خارج السنة المالية",INDEX(القوائم!$D$2:$D$13,S517)))</f>
        <v/>
      </c>
      <c r="E517" s="22" t="n"/>
      <c r="F517" s="23" t="n"/>
      <c r="G517" s="23" t="n"/>
      <c r="H517" s="22" t="n"/>
      <c r="I517" s="19" t="n"/>
      <c r="J517" s="21" t="n"/>
      <c r="K517" s="19" t="n"/>
      <c r="L517" s="19" t="n"/>
      <c r="M517" s="21" t="n"/>
      <c r="N517" s="22" t="n"/>
      <c r="O517" s="24">
        <f>IF(A517&lt;&gt;"عهدة","",SUMIFS($G$8:$G$5007,$B$8:$B$5007,B517,$A$8:$A$5007,"مصروف",$I$8:$I$5007,"&lt;&gt;مرفوض"))</f>
        <v/>
      </c>
      <c r="P517" s="25">
        <f>IF(A517&lt;&gt;"عهدة","",N(F517)-O517)</f>
        <v/>
      </c>
      <c r="Q517" s="26">
        <f>IF(A517="","",IF(A517="عهدة",IF(N(F517)=0,"⚠ أدخل قيمة العهدة",IF(P517&lt;0,"⛔ عجز / زيادة مصروفات "&amp;TEXT(-P517,"#,##0"),IF(COUNTIFS($B$8:$B$5007,B517,$A$8:$A$5007,"مصروف",$I$8:$I$5007,"&lt;&gt;مرفوض",$K$8:$K$5007,"&lt;&gt;نعم")&gt;0,"⚠ "&amp;COUNTIFS($B$8:$B$5007,B517,$A$8:$A$5007,"مصروف",$I$8:$I$5007,"&lt;&gt;مرفوض",$K$8:$K$5007,"&lt;&gt;نعم")&amp;" مصروف غير مسوى",IF(L517="تمت التسوية",IF(P517=0,"✔ متوازنة وتمت التسوية","✔ تمت التسوية – متبقي "&amp;TEXT(P517,"#,##0")),IF(P517&gt;0,"متبقي "&amp;TEXT(P517,"#,##0"),"✔ متوازنة"))))),IF(R517=0,"⚠ أضف سطر عهدة أولًا",IF(OR(C517="",N(G517)=0),"⚠ أكمل التاريخ والقيمة",IF(S517="","⚠ التاريخ خارج السنة المالية",IF(H517="","⚠ اختر بند الموازنة",IF(I517="مرفوض","✖ مرفوض من المدير",IF(I517&lt;&gt;"موافق","⏳ بانتظار موافقة المدير",IF(K517&lt;&gt;"نعم","⚠ غير مسوى مع الحسابات","✔ معتمد ومسوى")))))))))</f>
        <v/>
      </c>
      <c r="R517">
        <f>N(R516)+IF(A517="عهدة",1,0)</f>
        <v/>
      </c>
      <c r="S517">
        <f>IF(C517="","",IF(AND(C517&gt;=DATE(2026,9,1),C517&lt;=DATE(2027,8,31)),(YEAR(C517)-2026)*12+MONTH(C517)-8,""))</f>
        <v/>
      </c>
      <c r="T517">
        <f>IF(AND(A517="مصروف",R517&gt;0,I517="موافق",S517&lt;&gt;"",H517&lt;&gt;""),N(G517),0)</f>
        <v/>
      </c>
    </row>
    <row r="518">
      <c r="A518" s="19" t="n"/>
      <c r="B518" s="20">
        <f>IF(A518="","",IF(R518=0,"⚠ أضف سطر عهدة أولًا","DMT-"&amp;TEXT(R518,"000")))</f>
        <v/>
      </c>
      <c r="C518" s="21" t="n"/>
      <c r="D518" s="20">
        <f>IF(C518="","",IF(S518="","خارج السنة المالية",INDEX(القوائم!$D$2:$D$13,S518)))</f>
        <v/>
      </c>
      <c r="E518" s="22" t="n"/>
      <c r="F518" s="23" t="n"/>
      <c r="G518" s="23" t="n"/>
      <c r="H518" s="22" t="n"/>
      <c r="I518" s="19" t="n"/>
      <c r="J518" s="21" t="n"/>
      <c r="K518" s="19" t="n"/>
      <c r="L518" s="19" t="n"/>
      <c r="M518" s="21" t="n"/>
      <c r="N518" s="22" t="n"/>
      <c r="O518" s="24">
        <f>IF(A518&lt;&gt;"عهدة","",SUMIFS($G$8:$G$5007,$B$8:$B$5007,B518,$A$8:$A$5007,"مصروف",$I$8:$I$5007,"&lt;&gt;مرفوض"))</f>
        <v/>
      </c>
      <c r="P518" s="25">
        <f>IF(A518&lt;&gt;"عهدة","",N(F518)-O518)</f>
        <v/>
      </c>
      <c r="Q518" s="26">
        <f>IF(A518="","",IF(A518="عهدة",IF(N(F518)=0,"⚠ أدخل قيمة العهدة",IF(P518&lt;0,"⛔ عجز / زيادة مصروفات "&amp;TEXT(-P518,"#,##0"),IF(COUNTIFS($B$8:$B$5007,B518,$A$8:$A$5007,"مصروف",$I$8:$I$5007,"&lt;&gt;مرفوض",$K$8:$K$5007,"&lt;&gt;نعم")&gt;0,"⚠ "&amp;COUNTIFS($B$8:$B$5007,B518,$A$8:$A$5007,"مصروف",$I$8:$I$5007,"&lt;&gt;مرفوض",$K$8:$K$5007,"&lt;&gt;نعم")&amp;" مصروف غير مسوى",IF(L518="تمت التسوية",IF(P518=0,"✔ متوازنة وتمت التسوية","✔ تمت التسوية – متبقي "&amp;TEXT(P518,"#,##0")),IF(P518&gt;0,"متبقي "&amp;TEXT(P518,"#,##0"),"✔ متوازنة"))))),IF(R518=0,"⚠ أضف سطر عهدة أولًا",IF(OR(C518="",N(G518)=0),"⚠ أكمل التاريخ والقيمة",IF(S518="","⚠ التاريخ خارج السنة المالية",IF(H518="","⚠ اختر بند الموازنة",IF(I518="مرفوض","✖ مرفوض من المدير",IF(I518&lt;&gt;"موافق","⏳ بانتظار موافقة المدير",IF(K518&lt;&gt;"نعم","⚠ غير مسوى مع الحسابات","✔ معتمد ومسوى")))))))))</f>
        <v/>
      </c>
      <c r="R518">
        <f>N(R517)+IF(A518="عهدة",1,0)</f>
        <v/>
      </c>
      <c r="S518">
        <f>IF(C518="","",IF(AND(C518&gt;=DATE(2026,9,1),C518&lt;=DATE(2027,8,31)),(YEAR(C518)-2026)*12+MONTH(C518)-8,""))</f>
        <v/>
      </c>
      <c r="T518">
        <f>IF(AND(A518="مصروف",R518&gt;0,I518="موافق",S518&lt;&gt;"",H518&lt;&gt;""),N(G518),0)</f>
        <v/>
      </c>
    </row>
    <row r="519">
      <c r="A519" s="19" t="n"/>
      <c r="B519" s="20">
        <f>IF(A519="","",IF(R519=0,"⚠ أضف سطر عهدة أولًا","DMT-"&amp;TEXT(R519,"000")))</f>
        <v/>
      </c>
      <c r="C519" s="21" t="n"/>
      <c r="D519" s="20">
        <f>IF(C519="","",IF(S519="","خارج السنة المالية",INDEX(القوائم!$D$2:$D$13,S519)))</f>
        <v/>
      </c>
      <c r="E519" s="22" t="n"/>
      <c r="F519" s="23" t="n"/>
      <c r="G519" s="23" t="n"/>
      <c r="H519" s="22" t="n"/>
      <c r="I519" s="19" t="n"/>
      <c r="J519" s="21" t="n"/>
      <c r="K519" s="19" t="n"/>
      <c r="L519" s="19" t="n"/>
      <c r="M519" s="21" t="n"/>
      <c r="N519" s="22" t="n"/>
      <c r="O519" s="24">
        <f>IF(A519&lt;&gt;"عهدة","",SUMIFS($G$8:$G$5007,$B$8:$B$5007,B519,$A$8:$A$5007,"مصروف",$I$8:$I$5007,"&lt;&gt;مرفوض"))</f>
        <v/>
      </c>
      <c r="P519" s="25">
        <f>IF(A519&lt;&gt;"عهدة","",N(F519)-O519)</f>
        <v/>
      </c>
      <c r="Q519" s="26">
        <f>IF(A519="","",IF(A519="عهدة",IF(N(F519)=0,"⚠ أدخل قيمة العهدة",IF(P519&lt;0,"⛔ عجز / زيادة مصروفات "&amp;TEXT(-P519,"#,##0"),IF(COUNTIFS($B$8:$B$5007,B519,$A$8:$A$5007,"مصروف",$I$8:$I$5007,"&lt;&gt;مرفوض",$K$8:$K$5007,"&lt;&gt;نعم")&gt;0,"⚠ "&amp;COUNTIFS($B$8:$B$5007,B519,$A$8:$A$5007,"مصروف",$I$8:$I$5007,"&lt;&gt;مرفوض",$K$8:$K$5007,"&lt;&gt;نعم")&amp;" مصروف غير مسوى",IF(L519="تمت التسوية",IF(P519=0,"✔ متوازنة وتمت التسوية","✔ تمت التسوية – متبقي "&amp;TEXT(P519,"#,##0")),IF(P519&gt;0,"متبقي "&amp;TEXT(P519,"#,##0"),"✔ متوازنة"))))),IF(R519=0,"⚠ أضف سطر عهدة أولًا",IF(OR(C519="",N(G519)=0),"⚠ أكمل التاريخ والقيمة",IF(S519="","⚠ التاريخ خارج السنة المالية",IF(H519="","⚠ اختر بند الموازنة",IF(I519="مرفوض","✖ مرفوض من المدير",IF(I519&lt;&gt;"موافق","⏳ بانتظار موافقة المدير",IF(K519&lt;&gt;"نعم","⚠ غير مسوى مع الحسابات","✔ معتمد ومسوى")))))))))</f>
        <v/>
      </c>
      <c r="R519">
        <f>N(R518)+IF(A519="عهدة",1,0)</f>
        <v/>
      </c>
      <c r="S519">
        <f>IF(C519="","",IF(AND(C519&gt;=DATE(2026,9,1),C519&lt;=DATE(2027,8,31)),(YEAR(C519)-2026)*12+MONTH(C519)-8,""))</f>
        <v/>
      </c>
      <c r="T519">
        <f>IF(AND(A519="مصروف",R519&gt;0,I519="موافق",S519&lt;&gt;"",H519&lt;&gt;""),N(G519),0)</f>
        <v/>
      </c>
    </row>
    <row r="520">
      <c r="A520" s="19" t="n"/>
      <c r="B520" s="20">
        <f>IF(A520="","",IF(R520=0,"⚠ أضف سطر عهدة أولًا","DMT-"&amp;TEXT(R520,"000")))</f>
        <v/>
      </c>
      <c r="C520" s="21" t="n"/>
      <c r="D520" s="20">
        <f>IF(C520="","",IF(S520="","خارج السنة المالية",INDEX(القوائم!$D$2:$D$13,S520)))</f>
        <v/>
      </c>
      <c r="E520" s="22" t="n"/>
      <c r="F520" s="23" t="n"/>
      <c r="G520" s="23" t="n"/>
      <c r="H520" s="22" t="n"/>
      <c r="I520" s="19" t="n"/>
      <c r="J520" s="21" t="n"/>
      <c r="K520" s="19" t="n"/>
      <c r="L520" s="19" t="n"/>
      <c r="M520" s="21" t="n"/>
      <c r="N520" s="22" t="n"/>
      <c r="O520" s="24">
        <f>IF(A520&lt;&gt;"عهدة","",SUMIFS($G$8:$G$5007,$B$8:$B$5007,B520,$A$8:$A$5007,"مصروف",$I$8:$I$5007,"&lt;&gt;مرفوض"))</f>
        <v/>
      </c>
      <c r="P520" s="25">
        <f>IF(A520&lt;&gt;"عهدة","",N(F520)-O520)</f>
        <v/>
      </c>
      <c r="Q520" s="26">
        <f>IF(A520="","",IF(A520="عهدة",IF(N(F520)=0,"⚠ أدخل قيمة العهدة",IF(P520&lt;0,"⛔ عجز / زيادة مصروفات "&amp;TEXT(-P520,"#,##0"),IF(COUNTIFS($B$8:$B$5007,B520,$A$8:$A$5007,"مصروف",$I$8:$I$5007,"&lt;&gt;مرفوض",$K$8:$K$5007,"&lt;&gt;نعم")&gt;0,"⚠ "&amp;COUNTIFS($B$8:$B$5007,B520,$A$8:$A$5007,"مصروف",$I$8:$I$5007,"&lt;&gt;مرفوض",$K$8:$K$5007,"&lt;&gt;نعم")&amp;" مصروف غير مسوى",IF(L520="تمت التسوية",IF(P520=0,"✔ متوازنة وتمت التسوية","✔ تمت التسوية – متبقي "&amp;TEXT(P520,"#,##0")),IF(P520&gt;0,"متبقي "&amp;TEXT(P520,"#,##0"),"✔ متوازنة"))))),IF(R520=0,"⚠ أضف سطر عهدة أولًا",IF(OR(C520="",N(G520)=0),"⚠ أكمل التاريخ والقيمة",IF(S520="","⚠ التاريخ خارج السنة المالية",IF(H520="","⚠ اختر بند الموازنة",IF(I520="مرفوض","✖ مرفوض من المدير",IF(I520&lt;&gt;"موافق","⏳ بانتظار موافقة المدير",IF(K520&lt;&gt;"نعم","⚠ غير مسوى مع الحسابات","✔ معتمد ومسوى")))))))))</f>
        <v/>
      </c>
      <c r="R520">
        <f>N(R519)+IF(A520="عهدة",1,0)</f>
        <v/>
      </c>
      <c r="S520">
        <f>IF(C520="","",IF(AND(C520&gt;=DATE(2026,9,1),C520&lt;=DATE(2027,8,31)),(YEAR(C520)-2026)*12+MONTH(C520)-8,""))</f>
        <v/>
      </c>
      <c r="T520">
        <f>IF(AND(A520="مصروف",R520&gt;0,I520="موافق",S520&lt;&gt;"",H520&lt;&gt;""),N(G520),0)</f>
        <v/>
      </c>
    </row>
    <row r="521">
      <c r="A521" s="19" t="n"/>
      <c r="B521" s="20">
        <f>IF(A521="","",IF(R521=0,"⚠ أضف سطر عهدة أولًا","DMT-"&amp;TEXT(R521,"000")))</f>
        <v/>
      </c>
      <c r="C521" s="21" t="n"/>
      <c r="D521" s="20">
        <f>IF(C521="","",IF(S521="","خارج السنة المالية",INDEX(القوائم!$D$2:$D$13,S521)))</f>
        <v/>
      </c>
      <c r="E521" s="22" t="n"/>
      <c r="F521" s="23" t="n"/>
      <c r="G521" s="23" t="n"/>
      <c r="H521" s="22" t="n"/>
      <c r="I521" s="19" t="n"/>
      <c r="J521" s="21" t="n"/>
      <c r="K521" s="19" t="n"/>
      <c r="L521" s="19" t="n"/>
      <c r="M521" s="21" t="n"/>
      <c r="N521" s="22" t="n"/>
      <c r="O521" s="24">
        <f>IF(A521&lt;&gt;"عهدة","",SUMIFS($G$8:$G$5007,$B$8:$B$5007,B521,$A$8:$A$5007,"مصروف",$I$8:$I$5007,"&lt;&gt;مرفوض"))</f>
        <v/>
      </c>
      <c r="P521" s="25">
        <f>IF(A521&lt;&gt;"عهدة","",N(F521)-O521)</f>
        <v/>
      </c>
      <c r="Q521" s="26">
        <f>IF(A521="","",IF(A521="عهدة",IF(N(F521)=0,"⚠ أدخل قيمة العهدة",IF(P521&lt;0,"⛔ عجز / زيادة مصروفات "&amp;TEXT(-P521,"#,##0"),IF(COUNTIFS($B$8:$B$5007,B521,$A$8:$A$5007,"مصروف",$I$8:$I$5007,"&lt;&gt;مرفوض",$K$8:$K$5007,"&lt;&gt;نعم")&gt;0,"⚠ "&amp;COUNTIFS($B$8:$B$5007,B521,$A$8:$A$5007,"مصروف",$I$8:$I$5007,"&lt;&gt;مرفوض",$K$8:$K$5007,"&lt;&gt;نعم")&amp;" مصروف غير مسوى",IF(L521="تمت التسوية",IF(P521=0,"✔ متوازنة وتمت التسوية","✔ تمت التسوية – متبقي "&amp;TEXT(P521,"#,##0")),IF(P521&gt;0,"متبقي "&amp;TEXT(P521,"#,##0"),"✔ متوازنة"))))),IF(R521=0,"⚠ أضف سطر عهدة أولًا",IF(OR(C521="",N(G521)=0),"⚠ أكمل التاريخ والقيمة",IF(S521="","⚠ التاريخ خارج السنة المالية",IF(H521="","⚠ اختر بند الموازنة",IF(I521="مرفوض","✖ مرفوض من المدير",IF(I521&lt;&gt;"موافق","⏳ بانتظار موافقة المدير",IF(K521&lt;&gt;"نعم","⚠ غير مسوى مع الحسابات","✔ معتمد ومسوى")))))))))</f>
        <v/>
      </c>
      <c r="R521">
        <f>N(R520)+IF(A521="عهدة",1,0)</f>
        <v/>
      </c>
      <c r="S521">
        <f>IF(C521="","",IF(AND(C521&gt;=DATE(2026,9,1),C521&lt;=DATE(2027,8,31)),(YEAR(C521)-2026)*12+MONTH(C521)-8,""))</f>
        <v/>
      </c>
      <c r="T521">
        <f>IF(AND(A521="مصروف",R521&gt;0,I521="موافق",S521&lt;&gt;"",H521&lt;&gt;""),N(G521),0)</f>
        <v/>
      </c>
    </row>
    <row r="522">
      <c r="A522" s="19" t="n"/>
      <c r="B522" s="20">
        <f>IF(A522="","",IF(R522=0,"⚠ أضف سطر عهدة أولًا","DMT-"&amp;TEXT(R522,"000")))</f>
        <v/>
      </c>
      <c r="C522" s="21" t="n"/>
      <c r="D522" s="20">
        <f>IF(C522="","",IF(S522="","خارج السنة المالية",INDEX(القوائم!$D$2:$D$13,S522)))</f>
        <v/>
      </c>
      <c r="E522" s="22" t="n"/>
      <c r="F522" s="23" t="n"/>
      <c r="G522" s="23" t="n"/>
      <c r="H522" s="22" t="n"/>
      <c r="I522" s="19" t="n"/>
      <c r="J522" s="21" t="n"/>
      <c r="K522" s="19" t="n"/>
      <c r="L522" s="19" t="n"/>
      <c r="M522" s="21" t="n"/>
      <c r="N522" s="22" t="n"/>
      <c r="O522" s="24">
        <f>IF(A522&lt;&gt;"عهدة","",SUMIFS($G$8:$G$5007,$B$8:$B$5007,B522,$A$8:$A$5007,"مصروف",$I$8:$I$5007,"&lt;&gt;مرفوض"))</f>
        <v/>
      </c>
      <c r="P522" s="25">
        <f>IF(A522&lt;&gt;"عهدة","",N(F522)-O522)</f>
        <v/>
      </c>
      <c r="Q522" s="26">
        <f>IF(A522="","",IF(A522="عهدة",IF(N(F522)=0,"⚠ أدخل قيمة العهدة",IF(P522&lt;0,"⛔ عجز / زيادة مصروفات "&amp;TEXT(-P522,"#,##0"),IF(COUNTIFS($B$8:$B$5007,B522,$A$8:$A$5007,"مصروف",$I$8:$I$5007,"&lt;&gt;مرفوض",$K$8:$K$5007,"&lt;&gt;نعم")&gt;0,"⚠ "&amp;COUNTIFS($B$8:$B$5007,B522,$A$8:$A$5007,"مصروف",$I$8:$I$5007,"&lt;&gt;مرفوض",$K$8:$K$5007,"&lt;&gt;نعم")&amp;" مصروف غير مسوى",IF(L522="تمت التسوية",IF(P522=0,"✔ متوازنة وتمت التسوية","✔ تمت التسوية – متبقي "&amp;TEXT(P522,"#,##0")),IF(P522&gt;0,"متبقي "&amp;TEXT(P522,"#,##0"),"✔ متوازنة"))))),IF(R522=0,"⚠ أضف سطر عهدة أولًا",IF(OR(C522="",N(G522)=0),"⚠ أكمل التاريخ والقيمة",IF(S522="","⚠ التاريخ خارج السنة المالية",IF(H522="","⚠ اختر بند الموازنة",IF(I522="مرفوض","✖ مرفوض من المدير",IF(I522&lt;&gt;"موافق","⏳ بانتظار موافقة المدير",IF(K522&lt;&gt;"نعم","⚠ غير مسوى مع الحسابات","✔ معتمد ومسوى")))))))))</f>
        <v/>
      </c>
      <c r="R522">
        <f>N(R521)+IF(A522="عهدة",1,0)</f>
        <v/>
      </c>
      <c r="S522">
        <f>IF(C522="","",IF(AND(C522&gt;=DATE(2026,9,1),C522&lt;=DATE(2027,8,31)),(YEAR(C522)-2026)*12+MONTH(C522)-8,""))</f>
        <v/>
      </c>
      <c r="T522">
        <f>IF(AND(A522="مصروف",R522&gt;0,I522="موافق",S522&lt;&gt;"",H522&lt;&gt;""),N(G522),0)</f>
        <v/>
      </c>
    </row>
    <row r="523">
      <c r="A523" s="19" t="n"/>
      <c r="B523" s="20">
        <f>IF(A523="","",IF(R523=0,"⚠ أضف سطر عهدة أولًا","DMT-"&amp;TEXT(R523,"000")))</f>
        <v/>
      </c>
      <c r="C523" s="21" t="n"/>
      <c r="D523" s="20">
        <f>IF(C523="","",IF(S523="","خارج السنة المالية",INDEX(القوائم!$D$2:$D$13,S523)))</f>
        <v/>
      </c>
      <c r="E523" s="22" t="n"/>
      <c r="F523" s="23" t="n"/>
      <c r="G523" s="23" t="n"/>
      <c r="H523" s="22" t="n"/>
      <c r="I523" s="19" t="n"/>
      <c r="J523" s="21" t="n"/>
      <c r="K523" s="19" t="n"/>
      <c r="L523" s="19" t="n"/>
      <c r="M523" s="21" t="n"/>
      <c r="N523" s="22" t="n"/>
      <c r="O523" s="24">
        <f>IF(A523&lt;&gt;"عهدة","",SUMIFS($G$8:$G$5007,$B$8:$B$5007,B523,$A$8:$A$5007,"مصروف",$I$8:$I$5007,"&lt;&gt;مرفوض"))</f>
        <v/>
      </c>
      <c r="P523" s="25">
        <f>IF(A523&lt;&gt;"عهدة","",N(F523)-O523)</f>
        <v/>
      </c>
      <c r="Q523" s="26">
        <f>IF(A523="","",IF(A523="عهدة",IF(N(F523)=0,"⚠ أدخل قيمة العهدة",IF(P523&lt;0,"⛔ عجز / زيادة مصروفات "&amp;TEXT(-P523,"#,##0"),IF(COUNTIFS($B$8:$B$5007,B523,$A$8:$A$5007,"مصروف",$I$8:$I$5007,"&lt;&gt;مرفوض",$K$8:$K$5007,"&lt;&gt;نعم")&gt;0,"⚠ "&amp;COUNTIFS($B$8:$B$5007,B523,$A$8:$A$5007,"مصروف",$I$8:$I$5007,"&lt;&gt;مرفوض",$K$8:$K$5007,"&lt;&gt;نعم")&amp;" مصروف غير مسوى",IF(L523="تمت التسوية",IF(P523=0,"✔ متوازنة وتمت التسوية","✔ تمت التسوية – متبقي "&amp;TEXT(P523,"#,##0")),IF(P523&gt;0,"متبقي "&amp;TEXT(P523,"#,##0"),"✔ متوازنة"))))),IF(R523=0,"⚠ أضف سطر عهدة أولًا",IF(OR(C523="",N(G523)=0),"⚠ أكمل التاريخ والقيمة",IF(S523="","⚠ التاريخ خارج السنة المالية",IF(H523="","⚠ اختر بند الموازنة",IF(I523="مرفوض","✖ مرفوض من المدير",IF(I523&lt;&gt;"موافق","⏳ بانتظار موافقة المدير",IF(K523&lt;&gt;"نعم","⚠ غير مسوى مع الحسابات","✔ معتمد ومسوى")))))))))</f>
        <v/>
      </c>
      <c r="R523">
        <f>N(R522)+IF(A523="عهدة",1,0)</f>
        <v/>
      </c>
      <c r="S523">
        <f>IF(C523="","",IF(AND(C523&gt;=DATE(2026,9,1),C523&lt;=DATE(2027,8,31)),(YEAR(C523)-2026)*12+MONTH(C523)-8,""))</f>
        <v/>
      </c>
      <c r="T523">
        <f>IF(AND(A523="مصروف",R523&gt;0,I523="موافق",S523&lt;&gt;"",H523&lt;&gt;""),N(G523),0)</f>
        <v/>
      </c>
    </row>
    <row r="524">
      <c r="A524" s="19" t="n"/>
      <c r="B524" s="20">
        <f>IF(A524="","",IF(R524=0,"⚠ أضف سطر عهدة أولًا","DMT-"&amp;TEXT(R524,"000")))</f>
        <v/>
      </c>
      <c r="C524" s="21" t="n"/>
      <c r="D524" s="20">
        <f>IF(C524="","",IF(S524="","خارج السنة المالية",INDEX(القوائم!$D$2:$D$13,S524)))</f>
        <v/>
      </c>
      <c r="E524" s="22" t="n"/>
      <c r="F524" s="23" t="n"/>
      <c r="G524" s="23" t="n"/>
      <c r="H524" s="22" t="n"/>
      <c r="I524" s="19" t="n"/>
      <c r="J524" s="21" t="n"/>
      <c r="K524" s="19" t="n"/>
      <c r="L524" s="19" t="n"/>
      <c r="M524" s="21" t="n"/>
      <c r="N524" s="22" t="n"/>
      <c r="O524" s="24">
        <f>IF(A524&lt;&gt;"عهدة","",SUMIFS($G$8:$G$5007,$B$8:$B$5007,B524,$A$8:$A$5007,"مصروف",$I$8:$I$5007,"&lt;&gt;مرفوض"))</f>
        <v/>
      </c>
      <c r="P524" s="25">
        <f>IF(A524&lt;&gt;"عهدة","",N(F524)-O524)</f>
        <v/>
      </c>
      <c r="Q524" s="26">
        <f>IF(A524="","",IF(A524="عهدة",IF(N(F524)=0,"⚠ أدخل قيمة العهدة",IF(P524&lt;0,"⛔ عجز / زيادة مصروفات "&amp;TEXT(-P524,"#,##0"),IF(COUNTIFS($B$8:$B$5007,B524,$A$8:$A$5007,"مصروف",$I$8:$I$5007,"&lt;&gt;مرفوض",$K$8:$K$5007,"&lt;&gt;نعم")&gt;0,"⚠ "&amp;COUNTIFS($B$8:$B$5007,B524,$A$8:$A$5007,"مصروف",$I$8:$I$5007,"&lt;&gt;مرفوض",$K$8:$K$5007,"&lt;&gt;نعم")&amp;" مصروف غير مسوى",IF(L524="تمت التسوية",IF(P524=0,"✔ متوازنة وتمت التسوية","✔ تمت التسوية – متبقي "&amp;TEXT(P524,"#,##0")),IF(P524&gt;0,"متبقي "&amp;TEXT(P524,"#,##0"),"✔ متوازنة"))))),IF(R524=0,"⚠ أضف سطر عهدة أولًا",IF(OR(C524="",N(G524)=0),"⚠ أكمل التاريخ والقيمة",IF(S524="","⚠ التاريخ خارج السنة المالية",IF(H524="","⚠ اختر بند الموازنة",IF(I524="مرفوض","✖ مرفوض من المدير",IF(I524&lt;&gt;"موافق","⏳ بانتظار موافقة المدير",IF(K524&lt;&gt;"نعم","⚠ غير مسوى مع الحسابات","✔ معتمد ومسوى")))))))))</f>
        <v/>
      </c>
      <c r="R524">
        <f>N(R523)+IF(A524="عهدة",1,0)</f>
        <v/>
      </c>
      <c r="S524">
        <f>IF(C524="","",IF(AND(C524&gt;=DATE(2026,9,1),C524&lt;=DATE(2027,8,31)),(YEAR(C524)-2026)*12+MONTH(C524)-8,""))</f>
        <v/>
      </c>
      <c r="T524">
        <f>IF(AND(A524="مصروف",R524&gt;0,I524="موافق",S524&lt;&gt;"",H524&lt;&gt;""),N(G524),0)</f>
        <v/>
      </c>
    </row>
    <row r="525">
      <c r="A525" s="19" t="n"/>
      <c r="B525" s="20">
        <f>IF(A525="","",IF(R525=0,"⚠ أضف سطر عهدة أولًا","DMT-"&amp;TEXT(R525,"000")))</f>
        <v/>
      </c>
      <c r="C525" s="21" t="n"/>
      <c r="D525" s="20">
        <f>IF(C525="","",IF(S525="","خارج السنة المالية",INDEX(القوائم!$D$2:$D$13,S525)))</f>
        <v/>
      </c>
      <c r="E525" s="22" t="n"/>
      <c r="F525" s="23" t="n"/>
      <c r="G525" s="23" t="n"/>
      <c r="H525" s="22" t="n"/>
      <c r="I525" s="19" t="n"/>
      <c r="J525" s="21" t="n"/>
      <c r="K525" s="19" t="n"/>
      <c r="L525" s="19" t="n"/>
      <c r="M525" s="21" t="n"/>
      <c r="N525" s="22" t="n"/>
      <c r="O525" s="24">
        <f>IF(A525&lt;&gt;"عهدة","",SUMIFS($G$8:$G$5007,$B$8:$B$5007,B525,$A$8:$A$5007,"مصروف",$I$8:$I$5007,"&lt;&gt;مرفوض"))</f>
        <v/>
      </c>
      <c r="P525" s="25">
        <f>IF(A525&lt;&gt;"عهدة","",N(F525)-O525)</f>
        <v/>
      </c>
      <c r="Q525" s="26">
        <f>IF(A525="","",IF(A525="عهدة",IF(N(F525)=0,"⚠ أدخل قيمة العهدة",IF(P525&lt;0,"⛔ عجز / زيادة مصروفات "&amp;TEXT(-P525,"#,##0"),IF(COUNTIFS($B$8:$B$5007,B525,$A$8:$A$5007,"مصروف",$I$8:$I$5007,"&lt;&gt;مرفوض",$K$8:$K$5007,"&lt;&gt;نعم")&gt;0,"⚠ "&amp;COUNTIFS($B$8:$B$5007,B525,$A$8:$A$5007,"مصروف",$I$8:$I$5007,"&lt;&gt;مرفوض",$K$8:$K$5007,"&lt;&gt;نعم")&amp;" مصروف غير مسوى",IF(L525="تمت التسوية",IF(P525=0,"✔ متوازنة وتمت التسوية","✔ تمت التسوية – متبقي "&amp;TEXT(P525,"#,##0")),IF(P525&gt;0,"متبقي "&amp;TEXT(P525,"#,##0"),"✔ متوازنة"))))),IF(R525=0,"⚠ أضف سطر عهدة أولًا",IF(OR(C525="",N(G525)=0),"⚠ أكمل التاريخ والقيمة",IF(S525="","⚠ التاريخ خارج السنة المالية",IF(H525="","⚠ اختر بند الموازنة",IF(I525="مرفوض","✖ مرفوض من المدير",IF(I525&lt;&gt;"موافق","⏳ بانتظار موافقة المدير",IF(K525&lt;&gt;"نعم","⚠ غير مسوى مع الحسابات","✔ معتمد ومسوى")))))))))</f>
        <v/>
      </c>
      <c r="R525">
        <f>N(R524)+IF(A525="عهدة",1,0)</f>
        <v/>
      </c>
      <c r="S525">
        <f>IF(C525="","",IF(AND(C525&gt;=DATE(2026,9,1),C525&lt;=DATE(2027,8,31)),(YEAR(C525)-2026)*12+MONTH(C525)-8,""))</f>
        <v/>
      </c>
      <c r="T525">
        <f>IF(AND(A525="مصروف",R525&gt;0,I525="موافق",S525&lt;&gt;"",H525&lt;&gt;""),N(G525),0)</f>
        <v/>
      </c>
    </row>
    <row r="526">
      <c r="A526" s="19" t="n"/>
      <c r="B526" s="20">
        <f>IF(A526="","",IF(R526=0,"⚠ أضف سطر عهدة أولًا","DMT-"&amp;TEXT(R526,"000")))</f>
        <v/>
      </c>
      <c r="C526" s="21" t="n"/>
      <c r="D526" s="20">
        <f>IF(C526="","",IF(S526="","خارج السنة المالية",INDEX(القوائم!$D$2:$D$13,S526)))</f>
        <v/>
      </c>
      <c r="E526" s="22" t="n"/>
      <c r="F526" s="23" t="n"/>
      <c r="G526" s="23" t="n"/>
      <c r="H526" s="22" t="n"/>
      <c r="I526" s="19" t="n"/>
      <c r="J526" s="21" t="n"/>
      <c r="K526" s="19" t="n"/>
      <c r="L526" s="19" t="n"/>
      <c r="M526" s="21" t="n"/>
      <c r="N526" s="22" t="n"/>
      <c r="O526" s="24">
        <f>IF(A526&lt;&gt;"عهدة","",SUMIFS($G$8:$G$5007,$B$8:$B$5007,B526,$A$8:$A$5007,"مصروف",$I$8:$I$5007,"&lt;&gt;مرفوض"))</f>
        <v/>
      </c>
      <c r="P526" s="25">
        <f>IF(A526&lt;&gt;"عهدة","",N(F526)-O526)</f>
        <v/>
      </c>
      <c r="Q526" s="26">
        <f>IF(A526="","",IF(A526="عهدة",IF(N(F526)=0,"⚠ أدخل قيمة العهدة",IF(P526&lt;0,"⛔ عجز / زيادة مصروفات "&amp;TEXT(-P526,"#,##0"),IF(COUNTIFS($B$8:$B$5007,B526,$A$8:$A$5007,"مصروف",$I$8:$I$5007,"&lt;&gt;مرفوض",$K$8:$K$5007,"&lt;&gt;نعم")&gt;0,"⚠ "&amp;COUNTIFS($B$8:$B$5007,B526,$A$8:$A$5007,"مصروف",$I$8:$I$5007,"&lt;&gt;مرفوض",$K$8:$K$5007,"&lt;&gt;نعم")&amp;" مصروف غير مسوى",IF(L526="تمت التسوية",IF(P526=0,"✔ متوازنة وتمت التسوية","✔ تمت التسوية – متبقي "&amp;TEXT(P526,"#,##0")),IF(P526&gt;0,"متبقي "&amp;TEXT(P526,"#,##0"),"✔ متوازنة"))))),IF(R526=0,"⚠ أضف سطر عهدة أولًا",IF(OR(C526="",N(G526)=0),"⚠ أكمل التاريخ والقيمة",IF(S526="","⚠ التاريخ خارج السنة المالية",IF(H526="","⚠ اختر بند الموازنة",IF(I526="مرفوض","✖ مرفوض من المدير",IF(I526&lt;&gt;"موافق","⏳ بانتظار موافقة المدير",IF(K526&lt;&gt;"نعم","⚠ غير مسوى مع الحسابات","✔ معتمد ومسوى")))))))))</f>
        <v/>
      </c>
      <c r="R526">
        <f>N(R525)+IF(A526="عهدة",1,0)</f>
        <v/>
      </c>
      <c r="S526">
        <f>IF(C526="","",IF(AND(C526&gt;=DATE(2026,9,1),C526&lt;=DATE(2027,8,31)),(YEAR(C526)-2026)*12+MONTH(C526)-8,""))</f>
        <v/>
      </c>
      <c r="T526">
        <f>IF(AND(A526="مصروف",R526&gt;0,I526="موافق",S526&lt;&gt;"",H526&lt;&gt;""),N(G526),0)</f>
        <v/>
      </c>
    </row>
    <row r="527">
      <c r="A527" s="19" t="n"/>
      <c r="B527" s="20">
        <f>IF(A527="","",IF(R527=0,"⚠ أضف سطر عهدة أولًا","DMT-"&amp;TEXT(R527,"000")))</f>
        <v/>
      </c>
      <c r="C527" s="21" t="n"/>
      <c r="D527" s="20">
        <f>IF(C527="","",IF(S527="","خارج السنة المالية",INDEX(القوائم!$D$2:$D$13,S527)))</f>
        <v/>
      </c>
      <c r="E527" s="22" t="n"/>
      <c r="F527" s="23" t="n"/>
      <c r="G527" s="23" t="n"/>
      <c r="H527" s="22" t="n"/>
      <c r="I527" s="19" t="n"/>
      <c r="J527" s="21" t="n"/>
      <c r="K527" s="19" t="n"/>
      <c r="L527" s="19" t="n"/>
      <c r="M527" s="21" t="n"/>
      <c r="N527" s="22" t="n"/>
      <c r="O527" s="24">
        <f>IF(A527&lt;&gt;"عهدة","",SUMIFS($G$8:$G$5007,$B$8:$B$5007,B527,$A$8:$A$5007,"مصروف",$I$8:$I$5007,"&lt;&gt;مرفوض"))</f>
        <v/>
      </c>
      <c r="P527" s="25">
        <f>IF(A527&lt;&gt;"عهدة","",N(F527)-O527)</f>
        <v/>
      </c>
      <c r="Q527" s="26">
        <f>IF(A527="","",IF(A527="عهدة",IF(N(F527)=0,"⚠ أدخل قيمة العهدة",IF(P527&lt;0,"⛔ عجز / زيادة مصروفات "&amp;TEXT(-P527,"#,##0"),IF(COUNTIFS($B$8:$B$5007,B527,$A$8:$A$5007,"مصروف",$I$8:$I$5007,"&lt;&gt;مرفوض",$K$8:$K$5007,"&lt;&gt;نعم")&gt;0,"⚠ "&amp;COUNTIFS($B$8:$B$5007,B527,$A$8:$A$5007,"مصروف",$I$8:$I$5007,"&lt;&gt;مرفوض",$K$8:$K$5007,"&lt;&gt;نعم")&amp;" مصروف غير مسوى",IF(L527="تمت التسوية",IF(P527=0,"✔ متوازنة وتمت التسوية","✔ تمت التسوية – متبقي "&amp;TEXT(P527,"#,##0")),IF(P527&gt;0,"متبقي "&amp;TEXT(P527,"#,##0"),"✔ متوازنة"))))),IF(R527=0,"⚠ أضف سطر عهدة أولًا",IF(OR(C527="",N(G527)=0),"⚠ أكمل التاريخ والقيمة",IF(S527="","⚠ التاريخ خارج السنة المالية",IF(H527="","⚠ اختر بند الموازنة",IF(I527="مرفوض","✖ مرفوض من المدير",IF(I527&lt;&gt;"موافق","⏳ بانتظار موافقة المدير",IF(K527&lt;&gt;"نعم","⚠ غير مسوى مع الحسابات","✔ معتمد ومسوى")))))))))</f>
        <v/>
      </c>
      <c r="R527">
        <f>N(R526)+IF(A527="عهدة",1,0)</f>
        <v/>
      </c>
      <c r="S527">
        <f>IF(C527="","",IF(AND(C527&gt;=DATE(2026,9,1),C527&lt;=DATE(2027,8,31)),(YEAR(C527)-2026)*12+MONTH(C527)-8,""))</f>
        <v/>
      </c>
      <c r="T527">
        <f>IF(AND(A527="مصروف",R527&gt;0,I527="موافق",S527&lt;&gt;"",H527&lt;&gt;""),N(G527),0)</f>
        <v/>
      </c>
    </row>
    <row r="528">
      <c r="A528" s="19" t="n"/>
      <c r="B528" s="20">
        <f>IF(A528="","",IF(R528=0,"⚠ أضف سطر عهدة أولًا","DMT-"&amp;TEXT(R528,"000")))</f>
        <v/>
      </c>
      <c r="C528" s="21" t="n"/>
      <c r="D528" s="20">
        <f>IF(C528="","",IF(S528="","خارج السنة المالية",INDEX(القوائم!$D$2:$D$13,S528)))</f>
        <v/>
      </c>
      <c r="E528" s="22" t="n"/>
      <c r="F528" s="23" t="n"/>
      <c r="G528" s="23" t="n"/>
      <c r="H528" s="22" t="n"/>
      <c r="I528" s="19" t="n"/>
      <c r="J528" s="21" t="n"/>
      <c r="K528" s="19" t="n"/>
      <c r="L528" s="19" t="n"/>
      <c r="M528" s="21" t="n"/>
      <c r="N528" s="22" t="n"/>
      <c r="O528" s="24">
        <f>IF(A528&lt;&gt;"عهدة","",SUMIFS($G$8:$G$5007,$B$8:$B$5007,B528,$A$8:$A$5007,"مصروف",$I$8:$I$5007,"&lt;&gt;مرفوض"))</f>
        <v/>
      </c>
      <c r="P528" s="25">
        <f>IF(A528&lt;&gt;"عهدة","",N(F528)-O528)</f>
        <v/>
      </c>
      <c r="Q528" s="26">
        <f>IF(A528="","",IF(A528="عهدة",IF(N(F528)=0,"⚠ أدخل قيمة العهدة",IF(P528&lt;0,"⛔ عجز / زيادة مصروفات "&amp;TEXT(-P528,"#,##0"),IF(COUNTIFS($B$8:$B$5007,B528,$A$8:$A$5007,"مصروف",$I$8:$I$5007,"&lt;&gt;مرفوض",$K$8:$K$5007,"&lt;&gt;نعم")&gt;0,"⚠ "&amp;COUNTIFS($B$8:$B$5007,B528,$A$8:$A$5007,"مصروف",$I$8:$I$5007,"&lt;&gt;مرفوض",$K$8:$K$5007,"&lt;&gt;نعم")&amp;" مصروف غير مسوى",IF(L528="تمت التسوية",IF(P528=0,"✔ متوازنة وتمت التسوية","✔ تمت التسوية – متبقي "&amp;TEXT(P528,"#,##0")),IF(P528&gt;0,"متبقي "&amp;TEXT(P528,"#,##0"),"✔ متوازنة"))))),IF(R528=0,"⚠ أضف سطر عهدة أولًا",IF(OR(C528="",N(G528)=0),"⚠ أكمل التاريخ والقيمة",IF(S528="","⚠ التاريخ خارج السنة المالية",IF(H528="","⚠ اختر بند الموازنة",IF(I528="مرفوض","✖ مرفوض من المدير",IF(I528&lt;&gt;"موافق","⏳ بانتظار موافقة المدير",IF(K528&lt;&gt;"نعم","⚠ غير مسوى مع الحسابات","✔ معتمد ومسوى")))))))))</f>
        <v/>
      </c>
      <c r="R528">
        <f>N(R527)+IF(A528="عهدة",1,0)</f>
        <v/>
      </c>
      <c r="S528">
        <f>IF(C528="","",IF(AND(C528&gt;=DATE(2026,9,1),C528&lt;=DATE(2027,8,31)),(YEAR(C528)-2026)*12+MONTH(C528)-8,""))</f>
        <v/>
      </c>
      <c r="T528">
        <f>IF(AND(A528="مصروف",R528&gt;0,I528="موافق",S528&lt;&gt;"",H528&lt;&gt;""),N(G528),0)</f>
        <v/>
      </c>
    </row>
    <row r="529">
      <c r="A529" s="19" t="n"/>
      <c r="B529" s="20">
        <f>IF(A529="","",IF(R529=0,"⚠ أضف سطر عهدة أولًا","DMT-"&amp;TEXT(R529,"000")))</f>
        <v/>
      </c>
      <c r="C529" s="21" t="n"/>
      <c r="D529" s="20">
        <f>IF(C529="","",IF(S529="","خارج السنة المالية",INDEX(القوائم!$D$2:$D$13,S529)))</f>
        <v/>
      </c>
      <c r="E529" s="22" t="n"/>
      <c r="F529" s="23" t="n"/>
      <c r="G529" s="23" t="n"/>
      <c r="H529" s="22" t="n"/>
      <c r="I529" s="19" t="n"/>
      <c r="J529" s="21" t="n"/>
      <c r="K529" s="19" t="n"/>
      <c r="L529" s="19" t="n"/>
      <c r="M529" s="21" t="n"/>
      <c r="N529" s="22" t="n"/>
      <c r="O529" s="24">
        <f>IF(A529&lt;&gt;"عهدة","",SUMIFS($G$8:$G$5007,$B$8:$B$5007,B529,$A$8:$A$5007,"مصروف",$I$8:$I$5007,"&lt;&gt;مرفوض"))</f>
        <v/>
      </c>
      <c r="P529" s="25">
        <f>IF(A529&lt;&gt;"عهدة","",N(F529)-O529)</f>
        <v/>
      </c>
      <c r="Q529" s="26">
        <f>IF(A529="","",IF(A529="عهدة",IF(N(F529)=0,"⚠ أدخل قيمة العهدة",IF(P529&lt;0,"⛔ عجز / زيادة مصروفات "&amp;TEXT(-P529,"#,##0"),IF(COUNTIFS($B$8:$B$5007,B529,$A$8:$A$5007,"مصروف",$I$8:$I$5007,"&lt;&gt;مرفوض",$K$8:$K$5007,"&lt;&gt;نعم")&gt;0,"⚠ "&amp;COUNTIFS($B$8:$B$5007,B529,$A$8:$A$5007,"مصروف",$I$8:$I$5007,"&lt;&gt;مرفوض",$K$8:$K$5007,"&lt;&gt;نعم")&amp;" مصروف غير مسوى",IF(L529="تمت التسوية",IF(P529=0,"✔ متوازنة وتمت التسوية","✔ تمت التسوية – متبقي "&amp;TEXT(P529,"#,##0")),IF(P529&gt;0,"متبقي "&amp;TEXT(P529,"#,##0"),"✔ متوازنة"))))),IF(R529=0,"⚠ أضف سطر عهدة أولًا",IF(OR(C529="",N(G529)=0),"⚠ أكمل التاريخ والقيمة",IF(S529="","⚠ التاريخ خارج السنة المالية",IF(H529="","⚠ اختر بند الموازنة",IF(I529="مرفوض","✖ مرفوض من المدير",IF(I529&lt;&gt;"موافق","⏳ بانتظار موافقة المدير",IF(K529&lt;&gt;"نعم","⚠ غير مسوى مع الحسابات","✔ معتمد ومسوى")))))))))</f>
        <v/>
      </c>
      <c r="R529">
        <f>N(R528)+IF(A529="عهدة",1,0)</f>
        <v/>
      </c>
      <c r="S529">
        <f>IF(C529="","",IF(AND(C529&gt;=DATE(2026,9,1),C529&lt;=DATE(2027,8,31)),(YEAR(C529)-2026)*12+MONTH(C529)-8,""))</f>
        <v/>
      </c>
      <c r="T529">
        <f>IF(AND(A529="مصروف",R529&gt;0,I529="موافق",S529&lt;&gt;"",H529&lt;&gt;""),N(G529),0)</f>
        <v/>
      </c>
    </row>
    <row r="530">
      <c r="A530" s="19" t="n"/>
      <c r="B530" s="20">
        <f>IF(A530="","",IF(R530=0,"⚠ أضف سطر عهدة أولًا","DMT-"&amp;TEXT(R530,"000")))</f>
        <v/>
      </c>
      <c r="C530" s="21" t="n"/>
      <c r="D530" s="20">
        <f>IF(C530="","",IF(S530="","خارج السنة المالية",INDEX(القوائم!$D$2:$D$13,S530)))</f>
        <v/>
      </c>
      <c r="E530" s="22" t="n"/>
      <c r="F530" s="23" t="n"/>
      <c r="G530" s="23" t="n"/>
      <c r="H530" s="22" t="n"/>
      <c r="I530" s="19" t="n"/>
      <c r="J530" s="21" t="n"/>
      <c r="K530" s="19" t="n"/>
      <c r="L530" s="19" t="n"/>
      <c r="M530" s="21" t="n"/>
      <c r="N530" s="22" t="n"/>
      <c r="O530" s="24">
        <f>IF(A530&lt;&gt;"عهدة","",SUMIFS($G$8:$G$5007,$B$8:$B$5007,B530,$A$8:$A$5007,"مصروف",$I$8:$I$5007,"&lt;&gt;مرفوض"))</f>
        <v/>
      </c>
      <c r="P530" s="25">
        <f>IF(A530&lt;&gt;"عهدة","",N(F530)-O530)</f>
        <v/>
      </c>
      <c r="Q530" s="26">
        <f>IF(A530="","",IF(A530="عهدة",IF(N(F530)=0,"⚠ أدخل قيمة العهدة",IF(P530&lt;0,"⛔ عجز / زيادة مصروفات "&amp;TEXT(-P530,"#,##0"),IF(COUNTIFS($B$8:$B$5007,B530,$A$8:$A$5007,"مصروف",$I$8:$I$5007,"&lt;&gt;مرفوض",$K$8:$K$5007,"&lt;&gt;نعم")&gt;0,"⚠ "&amp;COUNTIFS($B$8:$B$5007,B530,$A$8:$A$5007,"مصروف",$I$8:$I$5007,"&lt;&gt;مرفوض",$K$8:$K$5007,"&lt;&gt;نعم")&amp;" مصروف غير مسوى",IF(L530="تمت التسوية",IF(P530=0,"✔ متوازنة وتمت التسوية","✔ تمت التسوية – متبقي "&amp;TEXT(P530,"#,##0")),IF(P530&gt;0,"متبقي "&amp;TEXT(P530,"#,##0"),"✔ متوازنة"))))),IF(R530=0,"⚠ أضف سطر عهدة أولًا",IF(OR(C530="",N(G530)=0),"⚠ أكمل التاريخ والقيمة",IF(S530="","⚠ التاريخ خارج السنة المالية",IF(H530="","⚠ اختر بند الموازنة",IF(I530="مرفوض","✖ مرفوض من المدير",IF(I530&lt;&gt;"موافق","⏳ بانتظار موافقة المدير",IF(K530&lt;&gt;"نعم","⚠ غير مسوى مع الحسابات","✔ معتمد ومسوى")))))))))</f>
        <v/>
      </c>
      <c r="R530">
        <f>N(R529)+IF(A530="عهدة",1,0)</f>
        <v/>
      </c>
      <c r="S530">
        <f>IF(C530="","",IF(AND(C530&gt;=DATE(2026,9,1),C530&lt;=DATE(2027,8,31)),(YEAR(C530)-2026)*12+MONTH(C530)-8,""))</f>
        <v/>
      </c>
      <c r="T530">
        <f>IF(AND(A530="مصروف",R530&gt;0,I530="موافق",S530&lt;&gt;"",H530&lt;&gt;""),N(G530),0)</f>
        <v/>
      </c>
    </row>
    <row r="531">
      <c r="A531" s="19" t="n"/>
      <c r="B531" s="20">
        <f>IF(A531="","",IF(R531=0,"⚠ أضف سطر عهدة أولًا","DMT-"&amp;TEXT(R531,"000")))</f>
        <v/>
      </c>
      <c r="C531" s="21" t="n"/>
      <c r="D531" s="20">
        <f>IF(C531="","",IF(S531="","خارج السنة المالية",INDEX(القوائم!$D$2:$D$13,S531)))</f>
        <v/>
      </c>
      <c r="E531" s="22" t="n"/>
      <c r="F531" s="23" t="n"/>
      <c r="G531" s="23" t="n"/>
      <c r="H531" s="22" t="n"/>
      <c r="I531" s="19" t="n"/>
      <c r="J531" s="21" t="n"/>
      <c r="K531" s="19" t="n"/>
      <c r="L531" s="19" t="n"/>
      <c r="M531" s="21" t="n"/>
      <c r="N531" s="22" t="n"/>
      <c r="O531" s="24">
        <f>IF(A531&lt;&gt;"عهدة","",SUMIFS($G$8:$G$5007,$B$8:$B$5007,B531,$A$8:$A$5007,"مصروف",$I$8:$I$5007,"&lt;&gt;مرفوض"))</f>
        <v/>
      </c>
      <c r="P531" s="25">
        <f>IF(A531&lt;&gt;"عهدة","",N(F531)-O531)</f>
        <v/>
      </c>
      <c r="Q531" s="26">
        <f>IF(A531="","",IF(A531="عهدة",IF(N(F531)=0,"⚠ أدخل قيمة العهدة",IF(P531&lt;0,"⛔ عجز / زيادة مصروفات "&amp;TEXT(-P531,"#,##0"),IF(COUNTIFS($B$8:$B$5007,B531,$A$8:$A$5007,"مصروف",$I$8:$I$5007,"&lt;&gt;مرفوض",$K$8:$K$5007,"&lt;&gt;نعم")&gt;0,"⚠ "&amp;COUNTIFS($B$8:$B$5007,B531,$A$8:$A$5007,"مصروف",$I$8:$I$5007,"&lt;&gt;مرفوض",$K$8:$K$5007,"&lt;&gt;نعم")&amp;" مصروف غير مسوى",IF(L531="تمت التسوية",IF(P531=0,"✔ متوازنة وتمت التسوية","✔ تمت التسوية – متبقي "&amp;TEXT(P531,"#,##0")),IF(P531&gt;0,"متبقي "&amp;TEXT(P531,"#,##0"),"✔ متوازنة"))))),IF(R531=0,"⚠ أضف سطر عهدة أولًا",IF(OR(C531="",N(G531)=0),"⚠ أكمل التاريخ والقيمة",IF(S531="","⚠ التاريخ خارج السنة المالية",IF(H531="","⚠ اختر بند الموازنة",IF(I531="مرفوض","✖ مرفوض من المدير",IF(I531&lt;&gt;"موافق","⏳ بانتظار موافقة المدير",IF(K531&lt;&gt;"نعم","⚠ غير مسوى مع الحسابات","✔ معتمد ومسوى")))))))))</f>
        <v/>
      </c>
      <c r="R531">
        <f>N(R530)+IF(A531="عهدة",1,0)</f>
        <v/>
      </c>
      <c r="S531">
        <f>IF(C531="","",IF(AND(C531&gt;=DATE(2026,9,1),C531&lt;=DATE(2027,8,31)),(YEAR(C531)-2026)*12+MONTH(C531)-8,""))</f>
        <v/>
      </c>
      <c r="T531">
        <f>IF(AND(A531="مصروف",R531&gt;0,I531="موافق",S531&lt;&gt;"",H531&lt;&gt;""),N(G531),0)</f>
        <v/>
      </c>
    </row>
    <row r="532">
      <c r="A532" s="19" t="n"/>
      <c r="B532" s="20">
        <f>IF(A532="","",IF(R532=0,"⚠ أضف سطر عهدة أولًا","DMT-"&amp;TEXT(R532,"000")))</f>
        <v/>
      </c>
      <c r="C532" s="21" t="n"/>
      <c r="D532" s="20">
        <f>IF(C532="","",IF(S532="","خارج السنة المالية",INDEX(القوائم!$D$2:$D$13,S532)))</f>
        <v/>
      </c>
      <c r="E532" s="22" t="n"/>
      <c r="F532" s="23" t="n"/>
      <c r="G532" s="23" t="n"/>
      <c r="H532" s="22" t="n"/>
      <c r="I532" s="19" t="n"/>
      <c r="J532" s="21" t="n"/>
      <c r="K532" s="19" t="n"/>
      <c r="L532" s="19" t="n"/>
      <c r="M532" s="21" t="n"/>
      <c r="N532" s="22" t="n"/>
      <c r="O532" s="24">
        <f>IF(A532&lt;&gt;"عهدة","",SUMIFS($G$8:$G$5007,$B$8:$B$5007,B532,$A$8:$A$5007,"مصروف",$I$8:$I$5007,"&lt;&gt;مرفوض"))</f>
        <v/>
      </c>
      <c r="P532" s="25">
        <f>IF(A532&lt;&gt;"عهدة","",N(F532)-O532)</f>
        <v/>
      </c>
      <c r="Q532" s="26">
        <f>IF(A532="","",IF(A532="عهدة",IF(N(F532)=0,"⚠ أدخل قيمة العهدة",IF(P532&lt;0,"⛔ عجز / زيادة مصروفات "&amp;TEXT(-P532,"#,##0"),IF(COUNTIFS($B$8:$B$5007,B532,$A$8:$A$5007,"مصروف",$I$8:$I$5007,"&lt;&gt;مرفوض",$K$8:$K$5007,"&lt;&gt;نعم")&gt;0,"⚠ "&amp;COUNTIFS($B$8:$B$5007,B532,$A$8:$A$5007,"مصروف",$I$8:$I$5007,"&lt;&gt;مرفوض",$K$8:$K$5007,"&lt;&gt;نعم")&amp;" مصروف غير مسوى",IF(L532="تمت التسوية",IF(P532=0,"✔ متوازنة وتمت التسوية","✔ تمت التسوية – متبقي "&amp;TEXT(P532,"#,##0")),IF(P532&gt;0,"متبقي "&amp;TEXT(P532,"#,##0"),"✔ متوازنة"))))),IF(R532=0,"⚠ أضف سطر عهدة أولًا",IF(OR(C532="",N(G532)=0),"⚠ أكمل التاريخ والقيمة",IF(S532="","⚠ التاريخ خارج السنة المالية",IF(H532="","⚠ اختر بند الموازنة",IF(I532="مرفوض","✖ مرفوض من المدير",IF(I532&lt;&gt;"موافق","⏳ بانتظار موافقة المدير",IF(K532&lt;&gt;"نعم","⚠ غير مسوى مع الحسابات","✔ معتمد ومسوى")))))))))</f>
        <v/>
      </c>
      <c r="R532">
        <f>N(R531)+IF(A532="عهدة",1,0)</f>
        <v/>
      </c>
      <c r="S532">
        <f>IF(C532="","",IF(AND(C532&gt;=DATE(2026,9,1),C532&lt;=DATE(2027,8,31)),(YEAR(C532)-2026)*12+MONTH(C532)-8,""))</f>
        <v/>
      </c>
      <c r="T532">
        <f>IF(AND(A532="مصروف",R532&gt;0,I532="موافق",S532&lt;&gt;"",H532&lt;&gt;""),N(G532),0)</f>
        <v/>
      </c>
    </row>
    <row r="533">
      <c r="A533" s="19" t="n"/>
      <c r="B533" s="20">
        <f>IF(A533="","",IF(R533=0,"⚠ أضف سطر عهدة أولًا","DMT-"&amp;TEXT(R533,"000")))</f>
        <v/>
      </c>
      <c r="C533" s="21" t="n"/>
      <c r="D533" s="20">
        <f>IF(C533="","",IF(S533="","خارج السنة المالية",INDEX(القوائم!$D$2:$D$13,S533)))</f>
        <v/>
      </c>
      <c r="E533" s="22" t="n"/>
      <c r="F533" s="23" t="n"/>
      <c r="G533" s="23" t="n"/>
      <c r="H533" s="22" t="n"/>
      <c r="I533" s="19" t="n"/>
      <c r="J533" s="21" t="n"/>
      <c r="K533" s="19" t="n"/>
      <c r="L533" s="19" t="n"/>
      <c r="M533" s="21" t="n"/>
      <c r="N533" s="22" t="n"/>
      <c r="O533" s="24">
        <f>IF(A533&lt;&gt;"عهدة","",SUMIFS($G$8:$G$5007,$B$8:$B$5007,B533,$A$8:$A$5007,"مصروف",$I$8:$I$5007,"&lt;&gt;مرفوض"))</f>
        <v/>
      </c>
      <c r="P533" s="25">
        <f>IF(A533&lt;&gt;"عهدة","",N(F533)-O533)</f>
        <v/>
      </c>
      <c r="Q533" s="26">
        <f>IF(A533="","",IF(A533="عهدة",IF(N(F533)=0,"⚠ أدخل قيمة العهدة",IF(P533&lt;0,"⛔ عجز / زيادة مصروفات "&amp;TEXT(-P533,"#,##0"),IF(COUNTIFS($B$8:$B$5007,B533,$A$8:$A$5007,"مصروف",$I$8:$I$5007,"&lt;&gt;مرفوض",$K$8:$K$5007,"&lt;&gt;نعم")&gt;0,"⚠ "&amp;COUNTIFS($B$8:$B$5007,B533,$A$8:$A$5007,"مصروف",$I$8:$I$5007,"&lt;&gt;مرفوض",$K$8:$K$5007,"&lt;&gt;نعم")&amp;" مصروف غير مسوى",IF(L533="تمت التسوية",IF(P533=0,"✔ متوازنة وتمت التسوية","✔ تمت التسوية – متبقي "&amp;TEXT(P533,"#,##0")),IF(P533&gt;0,"متبقي "&amp;TEXT(P533,"#,##0"),"✔ متوازنة"))))),IF(R533=0,"⚠ أضف سطر عهدة أولًا",IF(OR(C533="",N(G533)=0),"⚠ أكمل التاريخ والقيمة",IF(S533="","⚠ التاريخ خارج السنة المالية",IF(H533="","⚠ اختر بند الموازنة",IF(I533="مرفوض","✖ مرفوض من المدير",IF(I533&lt;&gt;"موافق","⏳ بانتظار موافقة المدير",IF(K533&lt;&gt;"نعم","⚠ غير مسوى مع الحسابات","✔ معتمد ومسوى")))))))))</f>
        <v/>
      </c>
      <c r="R533">
        <f>N(R532)+IF(A533="عهدة",1,0)</f>
        <v/>
      </c>
      <c r="S533">
        <f>IF(C533="","",IF(AND(C533&gt;=DATE(2026,9,1),C533&lt;=DATE(2027,8,31)),(YEAR(C533)-2026)*12+MONTH(C533)-8,""))</f>
        <v/>
      </c>
      <c r="T533">
        <f>IF(AND(A533="مصروف",R533&gt;0,I533="موافق",S533&lt;&gt;"",H533&lt;&gt;""),N(G533),0)</f>
        <v/>
      </c>
    </row>
    <row r="534">
      <c r="A534" s="19" t="n"/>
      <c r="B534" s="20">
        <f>IF(A534="","",IF(R534=0,"⚠ أضف سطر عهدة أولًا","DMT-"&amp;TEXT(R534,"000")))</f>
        <v/>
      </c>
      <c r="C534" s="21" t="n"/>
      <c r="D534" s="20">
        <f>IF(C534="","",IF(S534="","خارج السنة المالية",INDEX(القوائم!$D$2:$D$13,S534)))</f>
        <v/>
      </c>
      <c r="E534" s="22" t="n"/>
      <c r="F534" s="23" t="n"/>
      <c r="G534" s="23" t="n"/>
      <c r="H534" s="22" t="n"/>
      <c r="I534" s="19" t="n"/>
      <c r="J534" s="21" t="n"/>
      <c r="K534" s="19" t="n"/>
      <c r="L534" s="19" t="n"/>
      <c r="M534" s="21" t="n"/>
      <c r="N534" s="22" t="n"/>
      <c r="O534" s="24">
        <f>IF(A534&lt;&gt;"عهدة","",SUMIFS($G$8:$G$5007,$B$8:$B$5007,B534,$A$8:$A$5007,"مصروف",$I$8:$I$5007,"&lt;&gt;مرفوض"))</f>
        <v/>
      </c>
      <c r="P534" s="25">
        <f>IF(A534&lt;&gt;"عهدة","",N(F534)-O534)</f>
        <v/>
      </c>
      <c r="Q534" s="26">
        <f>IF(A534="","",IF(A534="عهدة",IF(N(F534)=0,"⚠ أدخل قيمة العهدة",IF(P534&lt;0,"⛔ عجز / زيادة مصروفات "&amp;TEXT(-P534,"#,##0"),IF(COUNTIFS($B$8:$B$5007,B534,$A$8:$A$5007,"مصروف",$I$8:$I$5007,"&lt;&gt;مرفوض",$K$8:$K$5007,"&lt;&gt;نعم")&gt;0,"⚠ "&amp;COUNTIFS($B$8:$B$5007,B534,$A$8:$A$5007,"مصروف",$I$8:$I$5007,"&lt;&gt;مرفوض",$K$8:$K$5007,"&lt;&gt;نعم")&amp;" مصروف غير مسوى",IF(L534="تمت التسوية",IF(P534=0,"✔ متوازنة وتمت التسوية","✔ تمت التسوية – متبقي "&amp;TEXT(P534,"#,##0")),IF(P534&gt;0,"متبقي "&amp;TEXT(P534,"#,##0"),"✔ متوازنة"))))),IF(R534=0,"⚠ أضف سطر عهدة أولًا",IF(OR(C534="",N(G534)=0),"⚠ أكمل التاريخ والقيمة",IF(S534="","⚠ التاريخ خارج السنة المالية",IF(H534="","⚠ اختر بند الموازنة",IF(I534="مرفوض","✖ مرفوض من المدير",IF(I534&lt;&gt;"موافق","⏳ بانتظار موافقة المدير",IF(K534&lt;&gt;"نعم","⚠ غير مسوى مع الحسابات","✔ معتمد ومسوى")))))))))</f>
        <v/>
      </c>
      <c r="R534">
        <f>N(R533)+IF(A534="عهدة",1,0)</f>
        <v/>
      </c>
      <c r="S534">
        <f>IF(C534="","",IF(AND(C534&gt;=DATE(2026,9,1),C534&lt;=DATE(2027,8,31)),(YEAR(C534)-2026)*12+MONTH(C534)-8,""))</f>
        <v/>
      </c>
      <c r="T534">
        <f>IF(AND(A534="مصروف",R534&gt;0,I534="موافق",S534&lt;&gt;"",H534&lt;&gt;""),N(G534),0)</f>
        <v/>
      </c>
    </row>
    <row r="535">
      <c r="A535" s="19" t="n"/>
      <c r="B535" s="20">
        <f>IF(A535="","",IF(R535=0,"⚠ أضف سطر عهدة أولًا","DMT-"&amp;TEXT(R535,"000")))</f>
        <v/>
      </c>
      <c r="C535" s="21" t="n"/>
      <c r="D535" s="20">
        <f>IF(C535="","",IF(S535="","خارج السنة المالية",INDEX(القوائم!$D$2:$D$13,S535)))</f>
        <v/>
      </c>
      <c r="E535" s="22" t="n"/>
      <c r="F535" s="23" t="n"/>
      <c r="G535" s="23" t="n"/>
      <c r="H535" s="22" t="n"/>
      <c r="I535" s="19" t="n"/>
      <c r="J535" s="21" t="n"/>
      <c r="K535" s="19" t="n"/>
      <c r="L535" s="19" t="n"/>
      <c r="M535" s="21" t="n"/>
      <c r="N535" s="22" t="n"/>
      <c r="O535" s="24">
        <f>IF(A535&lt;&gt;"عهدة","",SUMIFS($G$8:$G$5007,$B$8:$B$5007,B535,$A$8:$A$5007,"مصروف",$I$8:$I$5007,"&lt;&gt;مرفوض"))</f>
        <v/>
      </c>
      <c r="P535" s="25">
        <f>IF(A535&lt;&gt;"عهدة","",N(F535)-O535)</f>
        <v/>
      </c>
      <c r="Q535" s="26">
        <f>IF(A535="","",IF(A535="عهدة",IF(N(F535)=0,"⚠ أدخل قيمة العهدة",IF(P535&lt;0,"⛔ عجز / زيادة مصروفات "&amp;TEXT(-P535,"#,##0"),IF(COUNTIFS($B$8:$B$5007,B535,$A$8:$A$5007,"مصروف",$I$8:$I$5007,"&lt;&gt;مرفوض",$K$8:$K$5007,"&lt;&gt;نعم")&gt;0,"⚠ "&amp;COUNTIFS($B$8:$B$5007,B535,$A$8:$A$5007,"مصروف",$I$8:$I$5007,"&lt;&gt;مرفوض",$K$8:$K$5007,"&lt;&gt;نعم")&amp;" مصروف غير مسوى",IF(L535="تمت التسوية",IF(P535=0,"✔ متوازنة وتمت التسوية","✔ تمت التسوية – متبقي "&amp;TEXT(P535,"#,##0")),IF(P535&gt;0,"متبقي "&amp;TEXT(P535,"#,##0"),"✔ متوازنة"))))),IF(R535=0,"⚠ أضف سطر عهدة أولًا",IF(OR(C535="",N(G535)=0),"⚠ أكمل التاريخ والقيمة",IF(S535="","⚠ التاريخ خارج السنة المالية",IF(H535="","⚠ اختر بند الموازنة",IF(I535="مرفوض","✖ مرفوض من المدير",IF(I535&lt;&gt;"موافق","⏳ بانتظار موافقة المدير",IF(K535&lt;&gt;"نعم","⚠ غير مسوى مع الحسابات","✔ معتمد ومسوى")))))))))</f>
        <v/>
      </c>
      <c r="R535">
        <f>N(R534)+IF(A535="عهدة",1,0)</f>
        <v/>
      </c>
      <c r="S535">
        <f>IF(C535="","",IF(AND(C535&gt;=DATE(2026,9,1),C535&lt;=DATE(2027,8,31)),(YEAR(C535)-2026)*12+MONTH(C535)-8,""))</f>
        <v/>
      </c>
      <c r="T535">
        <f>IF(AND(A535="مصروف",R535&gt;0,I535="موافق",S535&lt;&gt;"",H535&lt;&gt;""),N(G535),0)</f>
        <v/>
      </c>
    </row>
    <row r="536">
      <c r="A536" s="19" t="n"/>
      <c r="B536" s="20">
        <f>IF(A536="","",IF(R536=0,"⚠ أضف سطر عهدة أولًا","DMT-"&amp;TEXT(R536,"000")))</f>
        <v/>
      </c>
      <c r="C536" s="21" t="n"/>
      <c r="D536" s="20">
        <f>IF(C536="","",IF(S536="","خارج السنة المالية",INDEX(القوائم!$D$2:$D$13,S536)))</f>
        <v/>
      </c>
      <c r="E536" s="22" t="n"/>
      <c r="F536" s="23" t="n"/>
      <c r="G536" s="23" t="n"/>
      <c r="H536" s="22" t="n"/>
      <c r="I536" s="19" t="n"/>
      <c r="J536" s="21" t="n"/>
      <c r="K536" s="19" t="n"/>
      <c r="L536" s="19" t="n"/>
      <c r="M536" s="21" t="n"/>
      <c r="N536" s="22" t="n"/>
      <c r="O536" s="24">
        <f>IF(A536&lt;&gt;"عهدة","",SUMIFS($G$8:$G$5007,$B$8:$B$5007,B536,$A$8:$A$5007,"مصروف",$I$8:$I$5007,"&lt;&gt;مرفوض"))</f>
        <v/>
      </c>
      <c r="P536" s="25">
        <f>IF(A536&lt;&gt;"عهدة","",N(F536)-O536)</f>
        <v/>
      </c>
      <c r="Q536" s="26">
        <f>IF(A536="","",IF(A536="عهدة",IF(N(F536)=0,"⚠ أدخل قيمة العهدة",IF(P536&lt;0,"⛔ عجز / زيادة مصروفات "&amp;TEXT(-P536,"#,##0"),IF(COUNTIFS($B$8:$B$5007,B536,$A$8:$A$5007,"مصروف",$I$8:$I$5007,"&lt;&gt;مرفوض",$K$8:$K$5007,"&lt;&gt;نعم")&gt;0,"⚠ "&amp;COUNTIFS($B$8:$B$5007,B536,$A$8:$A$5007,"مصروف",$I$8:$I$5007,"&lt;&gt;مرفوض",$K$8:$K$5007,"&lt;&gt;نعم")&amp;" مصروف غير مسوى",IF(L536="تمت التسوية",IF(P536=0,"✔ متوازنة وتمت التسوية","✔ تمت التسوية – متبقي "&amp;TEXT(P536,"#,##0")),IF(P536&gt;0,"متبقي "&amp;TEXT(P536,"#,##0"),"✔ متوازنة"))))),IF(R536=0,"⚠ أضف سطر عهدة أولًا",IF(OR(C536="",N(G536)=0),"⚠ أكمل التاريخ والقيمة",IF(S536="","⚠ التاريخ خارج السنة المالية",IF(H536="","⚠ اختر بند الموازنة",IF(I536="مرفوض","✖ مرفوض من المدير",IF(I536&lt;&gt;"موافق","⏳ بانتظار موافقة المدير",IF(K536&lt;&gt;"نعم","⚠ غير مسوى مع الحسابات","✔ معتمد ومسوى")))))))))</f>
        <v/>
      </c>
      <c r="R536">
        <f>N(R535)+IF(A536="عهدة",1,0)</f>
        <v/>
      </c>
      <c r="S536">
        <f>IF(C536="","",IF(AND(C536&gt;=DATE(2026,9,1),C536&lt;=DATE(2027,8,31)),(YEAR(C536)-2026)*12+MONTH(C536)-8,""))</f>
        <v/>
      </c>
      <c r="T536">
        <f>IF(AND(A536="مصروف",R536&gt;0,I536="موافق",S536&lt;&gt;"",H536&lt;&gt;""),N(G536),0)</f>
        <v/>
      </c>
    </row>
    <row r="537">
      <c r="A537" s="19" t="n"/>
      <c r="B537" s="20">
        <f>IF(A537="","",IF(R537=0,"⚠ أضف سطر عهدة أولًا","DMT-"&amp;TEXT(R537,"000")))</f>
        <v/>
      </c>
      <c r="C537" s="21" t="n"/>
      <c r="D537" s="20">
        <f>IF(C537="","",IF(S537="","خارج السنة المالية",INDEX(القوائم!$D$2:$D$13,S537)))</f>
        <v/>
      </c>
      <c r="E537" s="22" t="n"/>
      <c r="F537" s="23" t="n"/>
      <c r="G537" s="23" t="n"/>
      <c r="H537" s="22" t="n"/>
      <c r="I537" s="19" t="n"/>
      <c r="J537" s="21" t="n"/>
      <c r="K537" s="19" t="n"/>
      <c r="L537" s="19" t="n"/>
      <c r="M537" s="21" t="n"/>
      <c r="N537" s="22" t="n"/>
      <c r="O537" s="24">
        <f>IF(A537&lt;&gt;"عهدة","",SUMIFS($G$8:$G$5007,$B$8:$B$5007,B537,$A$8:$A$5007,"مصروف",$I$8:$I$5007,"&lt;&gt;مرفوض"))</f>
        <v/>
      </c>
      <c r="P537" s="25">
        <f>IF(A537&lt;&gt;"عهدة","",N(F537)-O537)</f>
        <v/>
      </c>
      <c r="Q537" s="26">
        <f>IF(A537="","",IF(A537="عهدة",IF(N(F537)=0,"⚠ أدخل قيمة العهدة",IF(P537&lt;0,"⛔ عجز / زيادة مصروفات "&amp;TEXT(-P537,"#,##0"),IF(COUNTIFS($B$8:$B$5007,B537,$A$8:$A$5007,"مصروف",$I$8:$I$5007,"&lt;&gt;مرفوض",$K$8:$K$5007,"&lt;&gt;نعم")&gt;0,"⚠ "&amp;COUNTIFS($B$8:$B$5007,B537,$A$8:$A$5007,"مصروف",$I$8:$I$5007,"&lt;&gt;مرفوض",$K$8:$K$5007,"&lt;&gt;نعم")&amp;" مصروف غير مسوى",IF(L537="تمت التسوية",IF(P537=0,"✔ متوازنة وتمت التسوية","✔ تمت التسوية – متبقي "&amp;TEXT(P537,"#,##0")),IF(P537&gt;0,"متبقي "&amp;TEXT(P537,"#,##0"),"✔ متوازنة"))))),IF(R537=0,"⚠ أضف سطر عهدة أولًا",IF(OR(C537="",N(G537)=0),"⚠ أكمل التاريخ والقيمة",IF(S537="","⚠ التاريخ خارج السنة المالية",IF(H537="","⚠ اختر بند الموازنة",IF(I537="مرفوض","✖ مرفوض من المدير",IF(I537&lt;&gt;"موافق","⏳ بانتظار موافقة المدير",IF(K537&lt;&gt;"نعم","⚠ غير مسوى مع الحسابات","✔ معتمد ومسوى")))))))))</f>
        <v/>
      </c>
      <c r="R537">
        <f>N(R536)+IF(A537="عهدة",1,0)</f>
        <v/>
      </c>
      <c r="S537">
        <f>IF(C537="","",IF(AND(C537&gt;=DATE(2026,9,1),C537&lt;=DATE(2027,8,31)),(YEAR(C537)-2026)*12+MONTH(C537)-8,""))</f>
        <v/>
      </c>
      <c r="T537">
        <f>IF(AND(A537="مصروف",R537&gt;0,I537="موافق",S537&lt;&gt;"",H537&lt;&gt;""),N(G537),0)</f>
        <v/>
      </c>
    </row>
    <row r="538">
      <c r="A538" s="19" t="n"/>
      <c r="B538" s="20">
        <f>IF(A538="","",IF(R538=0,"⚠ أضف سطر عهدة أولًا","DMT-"&amp;TEXT(R538,"000")))</f>
        <v/>
      </c>
      <c r="C538" s="21" t="n"/>
      <c r="D538" s="20">
        <f>IF(C538="","",IF(S538="","خارج السنة المالية",INDEX(القوائم!$D$2:$D$13,S538)))</f>
        <v/>
      </c>
      <c r="E538" s="22" t="n"/>
      <c r="F538" s="23" t="n"/>
      <c r="G538" s="23" t="n"/>
      <c r="H538" s="22" t="n"/>
      <c r="I538" s="19" t="n"/>
      <c r="J538" s="21" t="n"/>
      <c r="K538" s="19" t="n"/>
      <c r="L538" s="19" t="n"/>
      <c r="M538" s="21" t="n"/>
      <c r="N538" s="22" t="n"/>
      <c r="O538" s="24">
        <f>IF(A538&lt;&gt;"عهدة","",SUMIFS($G$8:$G$5007,$B$8:$B$5007,B538,$A$8:$A$5007,"مصروف",$I$8:$I$5007,"&lt;&gt;مرفوض"))</f>
        <v/>
      </c>
      <c r="P538" s="25">
        <f>IF(A538&lt;&gt;"عهدة","",N(F538)-O538)</f>
        <v/>
      </c>
      <c r="Q538" s="26">
        <f>IF(A538="","",IF(A538="عهدة",IF(N(F538)=0,"⚠ أدخل قيمة العهدة",IF(P538&lt;0,"⛔ عجز / زيادة مصروفات "&amp;TEXT(-P538,"#,##0"),IF(COUNTIFS($B$8:$B$5007,B538,$A$8:$A$5007,"مصروف",$I$8:$I$5007,"&lt;&gt;مرفوض",$K$8:$K$5007,"&lt;&gt;نعم")&gt;0,"⚠ "&amp;COUNTIFS($B$8:$B$5007,B538,$A$8:$A$5007,"مصروف",$I$8:$I$5007,"&lt;&gt;مرفوض",$K$8:$K$5007,"&lt;&gt;نعم")&amp;" مصروف غير مسوى",IF(L538="تمت التسوية",IF(P538=0,"✔ متوازنة وتمت التسوية","✔ تمت التسوية – متبقي "&amp;TEXT(P538,"#,##0")),IF(P538&gt;0,"متبقي "&amp;TEXT(P538,"#,##0"),"✔ متوازنة"))))),IF(R538=0,"⚠ أضف سطر عهدة أولًا",IF(OR(C538="",N(G538)=0),"⚠ أكمل التاريخ والقيمة",IF(S538="","⚠ التاريخ خارج السنة المالية",IF(H538="","⚠ اختر بند الموازنة",IF(I538="مرفوض","✖ مرفوض من المدير",IF(I538&lt;&gt;"موافق","⏳ بانتظار موافقة المدير",IF(K538&lt;&gt;"نعم","⚠ غير مسوى مع الحسابات","✔ معتمد ومسوى")))))))))</f>
        <v/>
      </c>
      <c r="R538">
        <f>N(R537)+IF(A538="عهدة",1,0)</f>
        <v/>
      </c>
      <c r="S538">
        <f>IF(C538="","",IF(AND(C538&gt;=DATE(2026,9,1),C538&lt;=DATE(2027,8,31)),(YEAR(C538)-2026)*12+MONTH(C538)-8,""))</f>
        <v/>
      </c>
      <c r="T538">
        <f>IF(AND(A538="مصروف",R538&gt;0,I538="موافق",S538&lt;&gt;"",H538&lt;&gt;""),N(G538),0)</f>
        <v/>
      </c>
    </row>
    <row r="539">
      <c r="A539" s="19" t="n"/>
      <c r="B539" s="20">
        <f>IF(A539="","",IF(R539=0,"⚠ أضف سطر عهدة أولًا","DMT-"&amp;TEXT(R539,"000")))</f>
        <v/>
      </c>
      <c r="C539" s="21" t="n"/>
      <c r="D539" s="20">
        <f>IF(C539="","",IF(S539="","خارج السنة المالية",INDEX(القوائم!$D$2:$D$13,S539)))</f>
        <v/>
      </c>
      <c r="E539" s="22" t="n"/>
      <c r="F539" s="23" t="n"/>
      <c r="G539" s="23" t="n"/>
      <c r="H539" s="22" t="n"/>
      <c r="I539" s="19" t="n"/>
      <c r="J539" s="21" t="n"/>
      <c r="K539" s="19" t="n"/>
      <c r="L539" s="19" t="n"/>
      <c r="M539" s="21" t="n"/>
      <c r="N539" s="22" t="n"/>
      <c r="O539" s="24">
        <f>IF(A539&lt;&gt;"عهدة","",SUMIFS($G$8:$G$5007,$B$8:$B$5007,B539,$A$8:$A$5007,"مصروف",$I$8:$I$5007,"&lt;&gt;مرفوض"))</f>
        <v/>
      </c>
      <c r="P539" s="25">
        <f>IF(A539&lt;&gt;"عهدة","",N(F539)-O539)</f>
        <v/>
      </c>
      <c r="Q539" s="26">
        <f>IF(A539="","",IF(A539="عهدة",IF(N(F539)=0,"⚠ أدخل قيمة العهدة",IF(P539&lt;0,"⛔ عجز / زيادة مصروفات "&amp;TEXT(-P539,"#,##0"),IF(COUNTIFS($B$8:$B$5007,B539,$A$8:$A$5007,"مصروف",$I$8:$I$5007,"&lt;&gt;مرفوض",$K$8:$K$5007,"&lt;&gt;نعم")&gt;0,"⚠ "&amp;COUNTIFS($B$8:$B$5007,B539,$A$8:$A$5007,"مصروف",$I$8:$I$5007,"&lt;&gt;مرفوض",$K$8:$K$5007,"&lt;&gt;نعم")&amp;" مصروف غير مسوى",IF(L539="تمت التسوية",IF(P539=0,"✔ متوازنة وتمت التسوية","✔ تمت التسوية – متبقي "&amp;TEXT(P539,"#,##0")),IF(P539&gt;0,"متبقي "&amp;TEXT(P539,"#,##0"),"✔ متوازنة"))))),IF(R539=0,"⚠ أضف سطر عهدة أولًا",IF(OR(C539="",N(G539)=0),"⚠ أكمل التاريخ والقيمة",IF(S539="","⚠ التاريخ خارج السنة المالية",IF(H539="","⚠ اختر بند الموازنة",IF(I539="مرفوض","✖ مرفوض من المدير",IF(I539&lt;&gt;"موافق","⏳ بانتظار موافقة المدير",IF(K539&lt;&gt;"نعم","⚠ غير مسوى مع الحسابات","✔ معتمد ومسوى")))))))))</f>
        <v/>
      </c>
      <c r="R539">
        <f>N(R538)+IF(A539="عهدة",1,0)</f>
        <v/>
      </c>
      <c r="S539">
        <f>IF(C539="","",IF(AND(C539&gt;=DATE(2026,9,1),C539&lt;=DATE(2027,8,31)),(YEAR(C539)-2026)*12+MONTH(C539)-8,""))</f>
        <v/>
      </c>
      <c r="T539">
        <f>IF(AND(A539="مصروف",R539&gt;0,I539="موافق",S539&lt;&gt;"",H539&lt;&gt;""),N(G539),0)</f>
        <v/>
      </c>
    </row>
    <row r="540">
      <c r="A540" s="19" t="n"/>
      <c r="B540" s="20">
        <f>IF(A540="","",IF(R540=0,"⚠ أضف سطر عهدة أولًا","DMT-"&amp;TEXT(R540,"000")))</f>
        <v/>
      </c>
      <c r="C540" s="21" t="n"/>
      <c r="D540" s="20">
        <f>IF(C540="","",IF(S540="","خارج السنة المالية",INDEX(القوائم!$D$2:$D$13,S540)))</f>
        <v/>
      </c>
      <c r="E540" s="22" t="n"/>
      <c r="F540" s="23" t="n"/>
      <c r="G540" s="23" t="n"/>
      <c r="H540" s="22" t="n"/>
      <c r="I540" s="19" t="n"/>
      <c r="J540" s="21" t="n"/>
      <c r="K540" s="19" t="n"/>
      <c r="L540" s="19" t="n"/>
      <c r="M540" s="21" t="n"/>
      <c r="N540" s="22" t="n"/>
      <c r="O540" s="24">
        <f>IF(A540&lt;&gt;"عهدة","",SUMIFS($G$8:$G$5007,$B$8:$B$5007,B540,$A$8:$A$5007,"مصروف",$I$8:$I$5007,"&lt;&gt;مرفوض"))</f>
        <v/>
      </c>
      <c r="P540" s="25">
        <f>IF(A540&lt;&gt;"عهدة","",N(F540)-O540)</f>
        <v/>
      </c>
      <c r="Q540" s="26">
        <f>IF(A540="","",IF(A540="عهدة",IF(N(F540)=0,"⚠ أدخل قيمة العهدة",IF(P540&lt;0,"⛔ عجز / زيادة مصروفات "&amp;TEXT(-P540,"#,##0"),IF(COUNTIFS($B$8:$B$5007,B540,$A$8:$A$5007,"مصروف",$I$8:$I$5007,"&lt;&gt;مرفوض",$K$8:$K$5007,"&lt;&gt;نعم")&gt;0,"⚠ "&amp;COUNTIFS($B$8:$B$5007,B540,$A$8:$A$5007,"مصروف",$I$8:$I$5007,"&lt;&gt;مرفوض",$K$8:$K$5007,"&lt;&gt;نعم")&amp;" مصروف غير مسوى",IF(L540="تمت التسوية",IF(P540=0,"✔ متوازنة وتمت التسوية","✔ تمت التسوية – متبقي "&amp;TEXT(P540,"#,##0")),IF(P540&gt;0,"متبقي "&amp;TEXT(P540,"#,##0"),"✔ متوازنة"))))),IF(R540=0,"⚠ أضف سطر عهدة أولًا",IF(OR(C540="",N(G540)=0),"⚠ أكمل التاريخ والقيمة",IF(S540="","⚠ التاريخ خارج السنة المالية",IF(H540="","⚠ اختر بند الموازنة",IF(I540="مرفوض","✖ مرفوض من المدير",IF(I540&lt;&gt;"موافق","⏳ بانتظار موافقة المدير",IF(K540&lt;&gt;"نعم","⚠ غير مسوى مع الحسابات","✔ معتمد ومسوى")))))))))</f>
        <v/>
      </c>
      <c r="R540">
        <f>N(R539)+IF(A540="عهدة",1,0)</f>
        <v/>
      </c>
      <c r="S540">
        <f>IF(C540="","",IF(AND(C540&gt;=DATE(2026,9,1),C540&lt;=DATE(2027,8,31)),(YEAR(C540)-2026)*12+MONTH(C540)-8,""))</f>
        <v/>
      </c>
      <c r="T540">
        <f>IF(AND(A540="مصروف",R540&gt;0,I540="موافق",S540&lt;&gt;"",H540&lt;&gt;""),N(G540),0)</f>
        <v/>
      </c>
    </row>
    <row r="541">
      <c r="A541" s="19" t="n"/>
      <c r="B541" s="20">
        <f>IF(A541="","",IF(R541=0,"⚠ أضف سطر عهدة أولًا","DMT-"&amp;TEXT(R541,"000")))</f>
        <v/>
      </c>
      <c r="C541" s="21" t="n"/>
      <c r="D541" s="20">
        <f>IF(C541="","",IF(S541="","خارج السنة المالية",INDEX(القوائم!$D$2:$D$13,S541)))</f>
        <v/>
      </c>
      <c r="E541" s="22" t="n"/>
      <c r="F541" s="23" t="n"/>
      <c r="G541" s="23" t="n"/>
      <c r="H541" s="22" t="n"/>
      <c r="I541" s="19" t="n"/>
      <c r="J541" s="21" t="n"/>
      <c r="K541" s="19" t="n"/>
      <c r="L541" s="19" t="n"/>
      <c r="M541" s="21" t="n"/>
      <c r="N541" s="22" t="n"/>
      <c r="O541" s="24">
        <f>IF(A541&lt;&gt;"عهدة","",SUMIFS($G$8:$G$5007,$B$8:$B$5007,B541,$A$8:$A$5007,"مصروف",$I$8:$I$5007,"&lt;&gt;مرفوض"))</f>
        <v/>
      </c>
      <c r="P541" s="25">
        <f>IF(A541&lt;&gt;"عهدة","",N(F541)-O541)</f>
        <v/>
      </c>
      <c r="Q541" s="26">
        <f>IF(A541="","",IF(A541="عهدة",IF(N(F541)=0,"⚠ أدخل قيمة العهدة",IF(P541&lt;0,"⛔ عجز / زيادة مصروفات "&amp;TEXT(-P541,"#,##0"),IF(COUNTIFS($B$8:$B$5007,B541,$A$8:$A$5007,"مصروف",$I$8:$I$5007,"&lt;&gt;مرفوض",$K$8:$K$5007,"&lt;&gt;نعم")&gt;0,"⚠ "&amp;COUNTIFS($B$8:$B$5007,B541,$A$8:$A$5007,"مصروف",$I$8:$I$5007,"&lt;&gt;مرفوض",$K$8:$K$5007,"&lt;&gt;نعم")&amp;" مصروف غير مسوى",IF(L541="تمت التسوية",IF(P541=0,"✔ متوازنة وتمت التسوية","✔ تمت التسوية – متبقي "&amp;TEXT(P541,"#,##0")),IF(P541&gt;0,"متبقي "&amp;TEXT(P541,"#,##0"),"✔ متوازنة"))))),IF(R541=0,"⚠ أضف سطر عهدة أولًا",IF(OR(C541="",N(G541)=0),"⚠ أكمل التاريخ والقيمة",IF(S541="","⚠ التاريخ خارج السنة المالية",IF(H541="","⚠ اختر بند الموازنة",IF(I541="مرفوض","✖ مرفوض من المدير",IF(I541&lt;&gt;"موافق","⏳ بانتظار موافقة المدير",IF(K541&lt;&gt;"نعم","⚠ غير مسوى مع الحسابات","✔ معتمد ومسوى")))))))))</f>
        <v/>
      </c>
      <c r="R541">
        <f>N(R540)+IF(A541="عهدة",1,0)</f>
        <v/>
      </c>
      <c r="S541">
        <f>IF(C541="","",IF(AND(C541&gt;=DATE(2026,9,1),C541&lt;=DATE(2027,8,31)),(YEAR(C541)-2026)*12+MONTH(C541)-8,""))</f>
        <v/>
      </c>
      <c r="T541">
        <f>IF(AND(A541="مصروف",R541&gt;0,I541="موافق",S541&lt;&gt;"",H541&lt;&gt;""),N(G541),0)</f>
        <v/>
      </c>
    </row>
    <row r="542">
      <c r="A542" s="19" t="n"/>
      <c r="B542" s="20">
        <f>IF(A542="","",IF(R542=0,"⚠ أضف سطر عهدة أولًا","DMT-"&amp;TEXT(R542,"000")))</f>
        <v/>
      </c>
      <c r="C542" s="21" t="n"/>
      <c r="D542" s="20">
        <f>IF(C542="","",IF(S542="","خارج السنة المالية",INDEX(القوائم!$D$2:$D$13,S542)))</f>
        <v/>
      </c>
      <c r="E542" s="22" t="n"/>
      <c r="F542" s="23" t="n"/>
      <c r="G542" s="23" t="n"/>
      <c r="H542" s="22" t="n"/>
      <c r="I542" s="19" t="n"/>
      <c r="J542" s="21" t="n"/>
      <c r="K542" s="19" t="n"/>
      <c r="L542" s="19" t="n"/>
      <c r="M542" s="21" t="n"/>
      <c r="N542" s="22" t="n"/>
      <c r="O542" s="24">
        <f>IF(A542&lt;&gt;"عهدة","",SUMIFS($G$8:$G$5007,$B$8:$B$5007,B542,$A$8:$A$5007,"مصروف",$I$8:$I$5007,"&lt;&gt;مرفوض"))</f>
        <v/>
      </c>
      <c r="P542" s="25">
        <f>IF(A542&lt;&gt;"عهدة","",N(F542)-O542)</f>
        <v/>
      </c>
      <c r="Q542" s="26">
        <f>IF(A542="","",IF(A542="عهدة",IF(N(F542)=0,"⚠ أدخل قيمة العهدة",IF(P542&lt;0,"⛔ عجز / زيادة مصروفات "&amp;TEXT(-P542,"#,##0"),IF(COUNTIFS($B$8:$B$5007,B542,$A$8:$A$5007,"مصروف",$I$8:$I$5007,"&lt;&gt;مرفوض",$K$8:$K$5007,"&lt;&gt;نعم")&gt;0,"⚠ "&amp;COUNTIFS($B$8:$B$5007,B542,$A$8:$A$5007,"مصروف",$I$8:$I$5007,"&lt;&gt;مرفوض",$K$8:$K$5007,"&lt;&gt;نعم")&amp;" مصروف غير مسوى",IF(L542="تمت التسوية",IF(P542=0,"✔ متوازنة وتمت التسوية","✔ تمت التسوية – متبقي "&amp;TEXT(P542,"#,##0")),IF(P542&gt;0,"متبقي "&amp;TEXT(P542,"#,##0"),"✔ متوازنة"))))),IF(R542=0,"⚠ أضف سطر عهدة أولًا",IF(OR(C542="",N(G542)=0),"⚠ أكمل التاريخ والقيمة",IF(S542="","⚠ التاريخ خارج السنة المالية",IF(H542="","⚠ اختر بند الموازنة",IF(I542="مرفوض","✖ مرفوض من المدير",IF(I542&lt;&gt;"موافق","⏳ بانتظار موافقة المدير",IF(K542&lt;&gt;"نعم","⚠ غير مسوى مع الحسابات","✔ معتمد ومسوى")))))))))</f>
        <v/>
      </c>
      <c r="R542">
        <f>N(R541)+IF(A542="عهدة",1,0)</f>
        <v/>
      </c>
      <c r="S542">
        <f>IF(C542="","",IF(AND(C542&gt;=DATE(2026,9,1),C542&lt;=DATE(2027,8,31)),(YEAR(C542)-2026)*12+MONTH(C542)-8,""))</f>
        <v/>
      </c>
      <c r="T542">
        <f>IF(AND(A542="مصروف",R542&gt;0,I542="موافق",S542&lt;&gt;"",H542&lt;&gt;""),N(G542),0)</f>
        <v/>
      </c>
    </row>
    <row r="543">
      <c r="A543" s="19" t="n"/>
      <c r="B543" s="20">
        <f>IF(A543="","",IF(R543=0,"⚠ أضف سطر عهدة أولًا","DMT-"&amp;TEXT(R543,"000")))</f>
        <v/>
      </c>
      <c r="C543" s="21" t="n"/>
      <c r="D543" s="20">
        <f>IF(C543="","",IF(S543="","خارج السنة المالية",INDEX(القوائم!$D$2:$D$13,S543)))</f>
        <v/>
      </c>
      <c r="E543" s="22" t="n"/>
      <c r="F543" s="23" t="n"/>
      <c r="G543" s="23" t="n"/>
      <c r="H543" s="22" t="n"/>
      <c r="I543" s="19" t="n"/>
      <c r="J543" s="21" t="n"/>
      <c r="K543" s="19" t="n"/>
      <c r="L543" s="19" t="n"/>
      <c r="M543" s="21" t="n"/>
      <c r="N543" s="22" t="n"/>
      <c r="O543" s="24">
        <f>IF(A543&lt;&gt;"عهدة","",SUMIFS($G$8:$G$5007,$B$8:$B$5007,B543,$A$8:$A$5007,"مصروف",$I$8:$I$5007,"&lt;&gt;مرفوض"))</f>
        <v/>
      </c>
      <c r="P543" s="25">
        <f>IF(A543&lt;&gt;"عهدة","",N(F543)-O543)</f>
        <v/>
      </c>
      <c r="Q543" s="26">
        <f>IF(A543="","",IF(A543="عهدة",IF(N(F543)=0,"⚠ أدخل قيمة العهدة",IF(P543&lt;0,"⛔ عجز / زيادة مصروفات "&amp;TEXT(-P543,"#,##0"),IF(COUNTIFS($B$8:$B$5007,B543,$A$8:$A$5007,"مصروف",$I$8:$I$5007,"&lt;&gt;مرفوض",$K$8:$K$5007,"&lt;&gt;نعم")&gt;0,"⚠ "&amp;COUNTIFS($B$8:$B$5007,B543,$A$8:$A$5007,"مصروف",$I$8:$I$5007,"&lt;&gt;مرفوض",$K$8:$K$5007,"&lt;&gt;نعم")&amp;" مصروف غير مسوى",IF(L543="تمت التسوية",IF(P543=0,"✔ متوازنة وتمت التسوية","✔ تمت التسوية – متبقي "&amp;TEXT(P543,"#,##0")),IF(P543&gt;0,"متبقي "&amp;TEXT(P543,"#,##0"),"✔ متوازنة"))))),IF(R543=0,"⚠ أضف سطر عهدة أولًا",IF(OR(C543="",N(G543)=0),"⚠ أكمل التاريخ والقيمة",IF(S543="","⚠ التاريخ خارج السنة المالية",IF(H543="","⚠ اختر بند الموازنة",IF(I543="مرفوض","✖ مرفوض من المدير",IF(I543&lt;&gt;"موافق","⏳ بانتظار موافقة المدير",IF(K543&lt;&gt;"نعم","⚠ غير مسوى مع الحسابات","✔ معتمد ومسوى")))))))))</f>
        <v/>
      </c>
      <c r="R543">
        <f>N(R542)+IF(A543="عهدة",1,0)</f>
        <v/>
      </c>
      <c r="S543">
        <f>IF(C543="","",IF(AND(C543&gt;=DATE(2026,9,1),C543&lt;=DATE(2027,8,31)),(YEAR(C543)-2026)*12+MONTH(C543)-8,""))</f>
        <v/>
      </c>
      <c r="T543">
        <f>IF(AND(A543="مصروف",R543&gt;0,I543="موافق",S543&lt;&gt;"",H543&lt;&gt;""),N(G543),0)</f>
        <v/>
      </c>
    </row>
    <row r="544">
      <c r="A544" s="19" t="n"/>
      <c r="B544" s="20">
        <f>IF(A544="","",IF(R544=0,"⚠ أضف سطر عهدة أولًا","DMT-"&amp;TEXT(R544,"000")))</f>
        <v/>
      </c>
      <c r="C544" s="21" t="n"/>
      <c r="D544" s="20">
        <f>IF(C544="","",IF(S544="","خارج السنة المالية",INDEX(القوائم!$D$2:$D$13,S544)))</f>
        <v/>
      </c>
      <c r="E544" s="22" t="n"/>
      <c r="F544" s="23" t="n"/>
      <c r="G544" s="23" t="n"/>
      <c r="H544" s="22" t="n"/>
      <c r="I544" s="19" t="n"/>
      <c r="J544" s="21" t="n"/>
      <c r="K544" s="19" t="n"/>
      <c r="L544" s="19" t="n"/>
      <c r="M544" s="21" t="n"/>
      <c r="N544" s="22" t="n"/>
      <c r="O544" s="24">
        <f>IF(A544&lt;&gt;"عهدة","",SUMIFS($G$8:$G$5007,$B$8:$B$5007,B544,$A$8:$A$5007,"مصروف",$I$8:$I$5007,"&lt;&gt;مرفوض"))</f>
        <v/>
      </c>
      <c r="P544" s="25">
        <f>IF(A544&lt;&gt;"عهدة","",N(F544)-O544)</f>
        <v/>
      </c>
      <c r="Q544" s="26">
        <f>IF(A544="","",IF(A544="عهدة",IF(N(F544)=0,"⚠ أدخل قيمة العهدة",IF(P544&lt;0,"⛔ عجز / زيادة مصروفات "&amp;TEXT(-P544,"#,##0"),IF(COUNTIFS($B$8:$B$5007,B544,$A$8:$A$5007,"مصروف",$I$8:$I$5007,"&lt;&gt;مرفوض",$K$8:$K$5007,"&lt;&gt;نعم")&gt;0,"⚠ "&amp;COUNTIFS($B$8:$B$5007,B544,$A$8:$A$5007,"مصروف",$I$8:$I$5007,"&lt;&gt;مرفوض",$K$8:$K$5007,"&lt;&gt;نعم")&amp;" مصروف غير مسوى",IF(L544="تمت التسوية",IF(P544=0,"✔ متوازنة وتمت التسوية","✔ تمت التسوية – متبقي "&amp;TEXT(P544,"#,##0")),IF(P544&gt;0,"متبقي "&amp;TEXT(P544,"#,##0"),"✔ متوازنة"))))),IF(R544=0,"⚠ أضف سطر عهدة أولًا",IF(OR(C544="",N(G544)=0),"⚠ أكمل التاريخ والقيمة",IF(S544="","⚠ التاريخ خارج السنة المالية",IF(H544="","⚠ اختر بند الموازنة",IF(I544="مرفوض","✖ مرفوض من المدير",IF(I544&lt;&gt;"موافق","⏳ بانتظار موافقة المدير",IF(K544&lt;&gt;"نعم","⚠ غير مسوى مع الحسابات","✔ معتمد ومسوى")))))))))</f>
        <v/>
      </c>
      <c r="R544">
        <f>N(R543)+IF(A544="عهدة",1,0)</f>
        <v/>
      </c>
      <c r="S544">
        <f>IF(C544="","",IF(AND(C544&gt;=DATE(2026,9,1),C544&lt;=DATE(2027,8,31)),(YEAR(C544)-2026)*12+MONTH(C544)-8,""))</f>
        <v/>
      </c>
      <c r="T544">
        <f>IF(AND(A544="مصروف",R544&gt;0,I544="موافق",S544&lt;&gt;"",H544&lt;&gt;""),N(G544),0)</f>
        <v/>
      </c>
    </row>
    <row r="545">
      <c r="A545" s="19" t="n"/>
      <c r="B545" s="20">
        <f>IF(A545="","",IF(R545=0,"⚠ أضف سطر عهدة أولًا","DMT-"&amp;TEXT(R545,"000")))</f>
        <v/>
      </c>
      <c r="C545" s="21" t="n"/>
      <c r="D545" s="20">
        <f>IF(C545="","",IF(S545="","خارج السنة المالية",INDEX(القوائم!$D$2:$D$13,S545)))</f>
        <v/>
      </c>
      <c r="E545" s="22" t="n"/>
      <c r="F545" s="23" t="n"/>
      <c r="G545" s="23" t="n"/>
      <c r="H545" s="22" t="n"/>
      <c r="I545" s="19" t="n"/>
      <c r="J545" s="21" t="n"/>
      <c r="K545" s="19" t="n"/>
      <c r="L545" s="19" t="n"/>
      <c r="M545" s="21" t="n"/>
      <c r="N545" s="22" t="n"/>
      <c r="O545" s="24">
        <f>IF(A545&lt;&gt;"عهدة","",SUMIFS($G$8:$G$5007,$B$8:$B$5007,B545,$A$8:$A$5007,"مصروف",$I$8:$I$5007,"&lt;&gt;مرفوض"))</f>
        <v/>
      </c>
      <c r="P545" s="25">
        <f>IF(A545&lt;&gt;"عهدة","",N(F545)-O545)</f>
        <v/>
      </c>
      <c r="Q545" s="26">
        <f>IF(A545="","",IF(A545="عهدة",IF(N(F545)=0,"⚠ أدخل قيمة العهدة",IF(P545&lt;0,"⛔ عجز / زيادة مصروفات "&amp;TEXT(-P545,"#,##0"),IF(COUNTIFS($B$8:$B$5007,B545,$A$8:$A$5007,"مصروف",$I$8:$I$5007,"&lt;&gt;مرفوض",$K$8:$K$5007,"&lt;&gt;نعم")&gt;0,"⚠ "&amp;COUNTIFS($B$8:$B$5007,B545,$A$8:$A$5007,"مصروف",$I$8:$I$5007,"&lt;&gt;مرفوض",$K$8:$K$5007,"&lt;&gt;نعم")&amp;" مصروف غير مسوى",IF(L545="تمت التسوية",IF(P545=0,"✔ متوازنة وتمت التسوية","✔ تمت التسوية – متبقي "&amp;TEXT(P545,"#,##0")),IF(P545&gt;0,"متبقي "&amp;TEXT(P545,"#,##0"),"✔ متوازنة"))))),IF(R545=0,"⚠ أضف سطر عهدة أولًا",IF(OR(C545="",N(G545)=0),"⚠ أكمل التاريخ والقيمة",IF(S545="","⚠ التاريخ خارج السنة المالية",IF(H545="","⚠ اختر بند الموازنة",IF(I545="مرفوض","✖ مرفوض من المدير",IF(I545&lt;&gt;"موافق","⏳ بانتظار موافقة المدير",IF(K545&lt;&gt;"نعم","⚠ غير مسوى مع الحسابات","✔ معتمد ومسوى")))))))))</f>
        <v/>
      </c>
      <c r="R545">
        <f>N(R544)+IF(A545="عهدة",1,0)</f>
        <v/>
      </c>
      <c r="S545">
        <f>IF(C545="","",IF(AND(C545&gt;=DATE(2026,9,1),C545&lt;=DATE(2027,8,31)),(YEAR(C545)-2026)*12+MONTH(C545)-8,""))</f>
        <v/>
      </c>
      <c r="T545">
        <f>IF(AND(A545="مصروف",R545&gt;0,I545="موافق",S545&lt;&gt;"",H545&lt;&gt;""),N(G545),0)</f>
        <v/>
      </c>
    </row>
    <row r="546">
      <c r="A546" s="19" t="n"/>
      <c r="B546" s="20">
        <f>IF(A546="","",IF(R546=0,"⚠ أضف سطر عهدة أولًا","DMT-"&amp;TEXT(R546,"000")))</f>
        <v/>
      </c>
      <c r="C546" s="21" t="n"/>
      <c r="D546" s="20">
        <f>IF(C546="","",IF(S546="","خارج السنة المالية",INDEX(القوائم!$D$2:$D$13,S546)))</f>
        <v/>
      </c>
      <c r="E546" s="22" t="n"/>
      <c r="F546" s="23" t="n"/>
      <c r="G546" s="23" t="n"/>
      <c r="H546" s="22" t="n"/>
      <c r="I546" s="19" t="n"/>
      <c r="J546" s="21" t="n"/>
      <c r="K546" s="19" t="n"/>
      <c r="L546" s="19" t="n"/>
      <c r="M546" s="21" t="n"/>
      <c r="N546" s="22" t="n"/>
      <c r="O546" s="24">
        <f>IF(A546&lt;&gt;"عهدة","",SUMIFS($G$8:$G$5007,$B$8:$B$5007,B546,$A$8:$A$5007,"مصروف",$I$8:$I$5007,"&lt;&gt;مرفوض"))</f>
        <v/>
      </c>
      <c r="P546" s="25">
        <f>IF(A546&lt;&gt;"عهدة","",N(F546)-O546)</f>
        <v/>
      </c>
      <c r="Q546" s="26">
        <f>IF(A546="","",IF(A546="عهدة",IF(N(F546)=0,"⚠ أدخل قيمة العهدة",IF(P546&lt;0,"⛔ عجز / زيادة مصروفات "&amp;TEXT(-P546,"#,##0"),IF(COUNTIFS($B$8:$B$5007,B546,$A$8:$A$5007,"مصروف",$I$8:$I$5007,"&lt;&gt;مرفوض",$K$8:$K$5007,"&lt;&gt;نعم")&gt;0,"⚠ "&amp;COUNTIFS($B$8:$B$5007,B546,$A$8:$A$5007,"مصروف",$I$8:$I$5007,"&lt;&gt;مرفوض",$K$8:$K$5007,"&lt;&gt;نعم")&amp;" مصروف غير مسوى",IF(L546="تمت التسوية",IF(P546=0,"✔ متوازنة وتمت التسوية","✔ تمت التسوية – متبقي "&amp;TEXT(P546,"#,##0")),IF(P546&gt;0,"متبقي "&amp;TEXT(P546,"#,##0"),"✔ متوازنة"))))),IF(R546=0,"⚠ أضف سطر عهدة أولًا",IF(OR(C546="",N(G546)=0),"⚠ أكمل التاريخ والقيمة",IF(S546="","⚠ التاريخ خارج السنة المالية",IF(H546="","⚠ اختر بند الموازنة",IF(I546="مرفوض","✖ مرفوض من المدير",IF(I546&lt;&gt;"موافق","⏳ بانتظار موافقة المدير",IF(K546&lt;&gt;"نعم","⚠ غير مسوى مع الحسابات","✔ معتمد ومسوى")))))))))</f>
        <v/>
      </c>
      <c r="R546">
        <f>N(R545)+IF(A546="عهدة",1,0)</f>
        <v/>
      </c>
      <c r="S546">
        <f>IF(C546="","",IF(AND(C546&gt;=DATE(2026,9,1),C546&lt;=DATE(2027,8,31)),(YEAR(C546)-2026)*12+MONTH(C546)-8,""))</f>
        <v/>
      </c>
      <c r="T546">
        <f>IF(AND(A546="مصروف",R546&gt;0,I546="موافق",S546&lt;&gt;"",H546&lt;&gt;""),N(G546),0)</f>
        <v/>
      </c>
    </row>
    <row r="547">
      <c r="A547" s="19" t="n"/>
      <c r="B547" s="20">
        <f>IF(A547="","",IF(R547=0,"⚠ أضف سطر عهدة أولًا","DMT-"&amp;TEXT(R547,"000")))</f>
        <v/>
      </c>
      <c r="C547" s="21" t="n"/>
      <c r="D547" s="20">
        <f>IF(C547="","",IF(S547="","خارج السنة المالية",INDEX(القوائم!$D$2:$D$13,S547)))</f>
        <v/>
      </c>
      <c r="E547" s="22" t="n"/>
      <c r="F547" s="23" t="n"/>
      <c r="G547" s="23" t="n"/>
      <c r="H547" s="22" t="n"/>
      <c r="I547" s="19" t="n"/>
      <c r="J547" s="21" t="n"/>
      <c r="K547" s="19" t="n"/>
      <c r="L547" s="19" t="n"/>
      <c r="M547" s="21" t="n"/>
      <c r="N547" s="22" t="n"/>
      <c r="O547" s="24">
        <f>IF(A547&lt;&gt;"عهدة","",SUMIFS($G$8:$G$5007,$B$8:$B$5007,B547,$A$8:$A$5007,"مصروف",$I$8:$I$5007,"&lt;&gt;مرفوض"))</f>
        <v/>
      </c>
      <c r="P547" s="25">
        <f>IF(A547&lt;&gt;"عهدة","",N(F547)-O547)</f>
        <v/>
      </c>
      <c r="Q547" s="26">
        <f>IF(A547="","",IF(A547="عهدة",IF(N(F547)=0,"⚠ أدخل قيمة العهدة",IF(P547&lt;0,"⛔ عجز / زيادة مصروفات "&amp;TEXT(-P547,"#,##0"),IF(COUNTIFS($B$8:$B$5007,B547,$A$8:$A$5007,"مصروف",$I$8:$I$5007,"&lt;&gt;مرفوض",$K$8:$K$5007,"&lt;&gt;نعم")&gt;0,"⚠ "&amp;COUNTIFS($B$8:$B$5007,B547,$A$8:$A$5007,"مصروف",$I$8:$I$5007,"&lt;&gt;مرفوض",$K$8:$K$5007,"&lt;&gt;نعم")&amp;" مصروف غير مسوى",IF(L547="تمت التسوية",IF(P547=0,"✔ متوازنة وتمت التسوية","✔ تمت التسوية – متبقي "&amp;TEXT(P547,"#,##0")),IF(P547&gt;0,"متبقي "&amp;TEXT(P547,"#,##0"),"✔ متوازنة"))))),IF(R547=0,"⚠ أضف سطر عهدة أولًا",IF(OR(C547="",N(G547)=0),"⚠ أكمل التاريخ والقيمة",IF(S547="","⚠ التاريخ خارج السنة المالية",IF(H547="","⚠ اختر بند الموازنة",IF(I547="مرفوض","✖ مرفوض من المدير",IF(I547&lt;&gt;"موافق","⏳ بانتظار موافقة المدير",IF(K547&lt;&gt;"نعم","⚠ غير مسوى مع الحسابات","✔ معتمد ومسوى")))))))))</f>
        <v/>
      </c>
      <c r="R547">
        <f>N(R546)+IF(A547="عهدة",1,0)</f>
        <v/>
      </c>
      <c r="S547">
        <f>IF(C547="","",IF(AND(C547&gt;=DATE(2026,9,1),C547&lt;=DATE(2027,8,31)),(YEAR(C547)-2026)*12+MONTH(C547)-8,""))</f>
        <v/>
      </c>
      <c r="T547">
        <f>IF(AND(A547="مصروف",R547&gt;0,I547="موافق",S547&lt;&gt;"",H547&lt;&gt;""),N(G547),0)</f>
        <v/>
      </c>
    </row>
    <row r="548">
      <c r="A548" s="19" t="n"/>
      <c r="B548" s="20">
        <f>IF(A548="","",IF(R548=0,"⚠ أضف سطر عهدة أولًا","DMT-"&amp;TEXT(R548,"000")))</f>
        <v/>
      </c>
      <c r="C548" s="21" t="n"/>
      <c r="D548" s="20">
        <f>IF(C548="","",IF(S548="","خارج السنة المالية",INDEX(القوائم!$D$2:$D$13,S548)))</f>
        <v/>
      </c>
      <c r="E548" s="22" t="n"/>
      <c r="F548" s="23" t="n"/>
      <c r="G548" s="23" t="n"/>
      <c r="H548" s="22" t="n"/>
      <c r="I548" s="19" t="n"/>
      <c r="J548" s="21" t="n"/>
      <c r="K548" s="19" t="n"/>
      <c r="L548" s="19" t="n"/>
      <c r="M548" s="21" t="n"/>
      <c r="N548" s="22" t="n"/>
      <c r="O548" s="24">
        <f>IF(A548&lt;&gt;"عهدة","",SUMIFS($G$8:$G$5007,$B$8:$B$5007,B548,$A$8:$A$5007,"مصروف",$I$8:$I$5007,"&lt;&gt;مرفوض"))</f>
        <v/>
      </c>
      <c r="P548" s="25">
        <f>IF(A548&lt;&gt;"عهدة","",N(F548)-O548)</f>
        <v/>
      </c>
      <c r="Q548" s="26">
        <f>IF(A548="","",IF(A548="عهدة",IF(N(F548)=0,"⚠ أدخل قيمة العهدة",IF(P548&lt;0,"⛔ عجز / زيادة مصروفات "&amp;TEXT(-P548,"#,##0"),IF(COUNTIFS($B$8:$B$5007,B548,$A$8:$A$5007,"مصروف",$I$8:$I$5007,"&lt;&gt;مرفوض",$K$8:$K$5007,"&lt;&gt;نعم")&gt;0,"⚠ "&amp;COUNTIFS($B$8:$B$5007,B548,$A$8:$A$5007,"مصروف",$I$8:$I$5007,"&lt;&gt;مرفوض",$K$8:$K$5007,"&lt;&gt;نعم")&amp;" مصروف غير مسوى",IF(L548="تمت التسوية",IF(P548=0,"✔ متوازنة وتمت التسوية","✔ تمت التسوية – متبقي "&amp;TEXT(P548,"#,##0")),IF(P548&gt;0,"متبقي "&amp;TEXT(P548,"#,##0"),"✔ متوازنة"))))),IF(R548=0,"⚠ أضف سطر عهدة أولًا",IF(OR(C548="",N(G548)=0),"⚠ أكمل التاريخ والقيمة",IF(S548="","⚠ التاريخ خارج السنة المالية",IF(H548="","⚠ اختر بند الموازنة",IF(I548="مرفوض","✖ مرفوض من المدير",IF(I548&lt;&gt;"موافق","⏳ بانتظار موافقة المدير",IF(K548&lt;&gt;"نعم","⚠ غير مسوى مع الحسابات","✔ معتمد ومسوى")))))))))</f>
        <v/>
      </c>
      <c r="R548">
        <f>N(R547)+IF(A548="عهدة",1,0)</f>
        <v/>
      </c>
      <c r="S548">
        <f>IF(C548="","",IF(AND(C548&gt;=DATE(2026,9,1),C548&lt;=DATE(2027,8,31)),(YEAR(C548)-2026)*12+MONTH(C548)-8,""))</f>
        <v/>
      </c>
      <c r="T548">
        <f>IF(AND(A548="مصروف",R548&gt;0,I548="موافق",S548&lt;&gt;"",H548&lt;&gt;""),N(G548),0)</f>
        <v/>
      </c>
    </row>
    <row r="549">
      <c r="A549" s="19" t="n"/>
      <c r="B549" s="20">
        <f>IF(A549="","",IF(R549=0,"⚠ أضف سطر عهدة أولًا","DMT-"&amp;TEXT(R549,"000")))</f>
        <v/>
      </c>
      <c r="C549" s="21" t="n"/>
      <c r="D549" s="20">
        <f>IF(C549="","",IF(S549="","خارج السنة المالية",INDEX(القوائم!$D$2:$D$13,S549)))</f>
        <v/>
      </c>
      <c r="E549" s="22" t="n"/>
      <c r="F549" s="23" t="n"/>
      <c r="G549" s="23" t="n"/>
      <c r="H549" s="22" t="n"/>
      <c r="I549" s="19" t="n"/>
      <c r="J549" s="21" t="n"/>
      <c r="K549" s="19" t="n"/>
      <c r="L549" s="19" t="n"/>
      <c r="M549" s="21" t="n"/>
      <c r="N549" s="22" t="n"/>
      <c r="O549" s="24">
        <f>IF(A549&lt;&gt;"عهدة","",SUMIFS($G$8:$G$5007,$B$8:$B$5007,B549,$A$8:$A$5007,"مصروف",$I$8:$I$5007,"&lt;&gt;مرفوض"))</f>
        <v/>
      </c>
      <c r="P549" s="25">
        <f>IF(A549&lt;&gt;"عهدة","",N(F549)-O549)</f>
        <v/>
      </c>
      <c r="Q549" s="26">
        <f>IF(A549="","",IF(A549="عهدة",IF(N(F549)=0,"⚠ أدخل قيمة العهدة",IF(P549&lt;0,"⛔ عجز / زيادة مصروفات "&amp;TEXT(-P549,"#,##0"),IF(COUNTIFS($B$8:$B$5007,B549,$A$8:$A$5007,"مصروف",$I$8:$I$5007,"&lt;&gt;مرفوض",$K$8:$K$5007,"&lt;&gt;نعم")&gt;0,"⚠ "&amp;COUNTIFS($B$8:$B$5007,B549,$A$8:$A$5007,"مصروف",$I$8:$I$5007,"&lt;&gt;مرفوض",$K$8:$K$5007,"&lt;&gt;نعم")&amp;" مصروف غير مسوى",IF(L549="تمت التسوية",IF(P549=0,"✔ متوازنة وتمت التسوية","✔ تمت التسوية – متبقي "&amp;TEXT(P549,"#,##0")),IF(P549&gt;0,"متبقي "&amp;TEXT(P549,"#,##0"),"✔ متوازنة"))))),IF(R549=0,"⚠ أضف سطر عهدة أولًا",IF(OR(C549="",N(G549)=0),"⚠ أكمل التاريخ والقيمة",IF(S549="","⚠ التاريخ خارج السنة المالية",IF(H549="","⚠ اختر بند الموازنة",IF(I549="مرفوض","✖ مرفوض من المدير",IF(I549&lt;&gt;"موافق","⏳ بانتظار موافقة المدير",IF(K549&lt;&gt;"نعم","⚠ غير مسوى مع الحسابات","✔ معتمد ومسوى")))))))))</f>
        <v/>
      </c>
      <c r="R549">
        <f>N(R548)+IF(A549="عهدة",1,0)</f>
        <v/>
      </c>
      <c r="S549">
        <f>IF(C549="","",IF(AND(C549&gt;=DATE(2026,9,1),C549&lt;=DATE(2027,8,31)),(YEAR(C549)-2026)*12+MONTH(C549)-8,""))</f>
        <v/>
      </c>
      <c r="T549">
        <f>IF(AND(A549="مصروف",R549&gt;0,I549="موافق",S549&lt;&gt;"",H549&lt;&gt;""),N(G549),0)</f>
        <v/>
      </c>
    </row>
    <row r="550">
      <c r="A550" s="19" t="n"/>
      <c r="B550" s="20">
        <f>IF(A550="","",IF(R550=0,"⚠ أضف سطر عهدة أولًا","DMT-"&amp;TEXT(R550,"000")))</f>
        <v/>
      </c>
      <c r="C550" s="21" t="n"/>
      <c r="D550" s="20">
        <f>IF(C550="","",IF(S550="","خارج السنة المالية",INDEX(القوائم!$D$2:$D$13,S550)))</f>
        <v/>
      </c>
      <c r="E550" s="22" t="n"/>
      <c r="F550" s="23" t="n"/>
      <c r="G550" s="23" t="n"/>
      <c r="H550" s="22" t="n"/>
      <c r="I550" s="19" t="n"/>
      <c r="J550" s="21" t="n"/>
      <c r="K550" s="19" t="n"/>
      <c r="L550" s="19" t="n"/>
      <c r="M550" s="21" t="n"/>
      <c r="N550" s="22" t="n"/>
      <c r="O550" s="24">
        <f>IF(A550&lt;&gt;"عهدة","",SUMIFS($G$8:$G$5007,$B$8:$B$5007,B550,$A$8:$A$5007,"مصروف",$I$8:$I$5007,"&lt;&gt;مرفوض"))</f>
        <v/>
      </c>
      <c r="P550" s="25">
        <f>IF(A550&lt;&gt;"عهدة","",N(F550)-O550)</f>
        <v/>
      </c>
      <c r="Q550" s="26">
        <f>IF(A550="","",IF(A550="عهدة",IF(N(F550)=0,"⚠ أدخل قيمة العهدة",IF(P550&lt;0,"⛔ عجز / زيادة مصروفات "&amp;TEXT(-P550,"#,##0"),IF(COUNTIFS($B$8:$B$5007,B550,$A$8:$A$5007,"مصروف",$I$8:$I$5007,"&lt;&gt;مرفوض",$K$8:$K$5007,"&lt;&gt;نعم")&gt;0,"⚠ "&amp;COUNTIFS($B$8:$B$5007,B550,$A$8:$A$5007,"مصروف",$I$8:$I$5007,"&lt;&gt;مرفوض",$K$8:$K$5007,"&lt;&gt;نعم")&amp;" مصروف غير مسوى",IF(L550="تمت التسوية",IF(P550=0,"✔ متوازنة وتمت التسوية","✔ تمت التسوية – متبقي "&amp;TEXT(P550,"#,##0")),IF(P550&gt;0,"متبقي "&amp;TEXT(P550,"#,##0"),"✔ متوازنة"))))),IF(R550=0,"⚠ أضف سطر عهدة أولًا",IF(OR(C550="",N(G550)=0),"⚠ أكمل التاريخ والقيمة",IF(S550="","⚠ التاريخ خارج السنة المالية",IF(H550="","⚠ اختر بند الموازنة",IF(I550="مرفوض","✖ مرفوض من المدير",IF(I550&lt;&gt;"موافق","⏳ بانتظار موافقة المدير",IF(K550&lt;&gt;"نعم","⚠ غير مسوى مع الحسابات","✔ معتمد ومسوى")))))))))</f>
        <v/>
      </c>
      <c r="R550">
        <f>N(R549)+IF(A550="عهدة",1,0)</f>
        <v/>
      </c>
      <c r="S550">
        <f>IF(C550="","",IF(AND(C550&gt;=DATE(2026,9,1),C550&lt;=DATE(2027,8,31)),(YEAR(C550)-2026)*12+MONTH(C550)-8,""))</f>
        <v/>
      </c>
      <c r="T550">
        <f>IF(AND(A550="مصروف",R550&gt;0,I550="موافق",S550&lt;&gt;"",H550&lt;&gt;""),N(G550),0)</f>
        <v/>
      </c>
    </row>
    <row r="551">
      <c r="A551" s="19" t="n"/>
      <c r="B551" s="20">
        <f>IF(A551="","",IF(R551=0,"⚠ أضف سطر عهدة أولًا","DMT-"&amp;TEXT(R551,"000")))</f>
        <v/>
      </c>
      <c r="C551" s="21" t="n"/>
      <c r="D551" s="20">
        <f>IF(C551="","",IF(S551="","خارج السنة المالية",INDEX(القوائم!$D$2:$D$13,S551)))</f>
        <v/>
      </c>
      <c r="E551" s="22" t="n"/>
      <c r="F551" s="23" t="n"/>
      <c r="G551" s="23" t="n"/>
      <c r="H551" s="22" t="n"/>
      <c r="I551" s="19" t="n"/>
      <c r="J551" s="21" t="n"/>
      <c r="K551" s="19" t="n"/>
      <c r="L551" s="19" t="n"/>
      <c r="M551" s="21" t="n"/>
      <c r="N551" s="22" t="n"/>
      <c r="O551" s="24">
        <f>IF(A551&lt;&gt;"عهدة","",SUMIFS($G$8:$G$5007,$B$8:$B$5007,B551,$A$8:$A$5007,"مصروف",$I$8:$I$5007,"&lt;&gt;مرفوض"))</f>
        <v/>
      </c>
      <c r="P551" s="25">
        <f>IF(A551&lt;&gt;"عهدة","",N(F551)-O551)</f>
        <v/>
      </c>
      <c r="Q551" s="26">
        <f>IF(A551="","",IF(A551="عهدة",IF(N(F551)=0,"⚠ أدخل قيمة العهدة",IF(P551&lt;0,"⛔ عجز / زيادة مصروفات "&amp;TEXT(-P551,"#,##0"),IF(COUNTIFS($B$8:$B$5007,B551,$A$8:$A$5007,"مصروف",$I$8:$I$5007,"&lt;&gt;مرفوض",$K$8:$K$5007,"&lt;&gt;نعم")&gt;0,"⚠ "&amp;COUNTIFS($B$8:$B$5007,B551,$A$8:$A$5007,"مصروف",$I$8:$I$5007,"&lt;&gt;مرفوض",$K$8:$K$5007,"&lt;&gt;نعم")&amp;" مصروف غير مسوى",IF(L551="تمت التسوية",IF(P551=0,"✔ متوازنة وتمت التسوية","✔ تمت التسوية – متبقي "&amp;TEXT(P551,"#,##0")),IF(P551&gt;0,"متبقي "&amp;TEXT(P551,"#,##0"),"✔ متوازنة"))))),IF(R551=0,"⚠ أضف سطر عهدة أولًا",IF(OR(C551="",N(G551)=0),"⚠ أكمل التاريخ والقيمة",IF(S551="","⚠ التاريخ خارج السنة المالية",IF(H551="","⚠ اختر بند الموازنة",IF(I551="مرفوض","✖ مرفوض من المدير",IF(I551&lt;&gt;"موافق","⏳ بانتظار موافقة المدير",IF(K551&lt;&gt;"نعم","⚠ غير مسوى مع الحسابات","✔ معتمد ومسوى")))))))))</f>
        <v/>
      </c>
      <c r="R551">
        <f>N(R550)+IF(A551="عهدة",1,0)</f>
        <v/>
      </c>
      <c r="S551">
        <f>IF(C551="","",IF(AND(C551&gt;=DATE(2026,9,1),C551&lt;=DATE(2027,8,31)),(YEAR(C551)-2026)*12+MONTH(C551)-8,""))</f>
        <v/>
      </c>
      <c r="T551">
        <f>IF(AND(A551="مصروف",R551&gt;0,I551="موافق",S551&lt;&gt;"",H551&lt;&gt;""),N(G551),0)</f>
        <v/>
      </c>
    </row>
    <row r="552">
      <c r="A552" s="19" t="n"/>
      <c r="B552" s="20">
        <f>IF(A552="","",IF(R552=0,"⚠ أضف سطر عهدة أولًا","DMT-"&amp;TEXT(R552,"000")))</f>
        <v/>
      </c>
      <c r="C552" s="21" t="n"/>
      <c r="D552" s="20">
        <f>IF(C552="","",IF(S552="","خارج السنة المالية",INDEX(القوائم!$D$2:$D$13,S552)))</f>
        <v/>
      </c>
      <c r="E552" s="22" t="n"/>
      <c r="F552" s="23" t="n"/>
      <c r="G552" s="23" t="n"/>
      <c r="H552" s="22" t="n"/>
      <c r="I552" s="19" t="n"/>
      <c r="J552" s="21" t="n"/>
      <c r="K552" s="19" t="n"/>
      <c r="L552" s="19" t="n"/>
      <c r="M552" s="21" t="n"/>
      <c r="N552" s="22" t="n"/>
      <c r="O552" s="24">
        <f>IF(A552&lt;&gt;"عهدة","",SUMIFS($G$8:$G$5007,$B$8:$B$5007,B552,$A$8:$A$5007,"مصروف",$I$8:$I$5007,"&lt;&gt;مرفوض"))</f>
        <v/>
      </c>
      <c r="P552" s="25">
        <f>IF(A552&lt;&gt;"عهدة","",N(F552)-O552)</f>
        <v/>
      </c>
      <c r="Q552" s="26">
        <f>IF(A552="","",IF(A552="عهدة",IF(N(F552)=0,"⚠ أدخل قيمة العهدة",IF(P552&lt;0,"⛔ عجز / زيادة مصروفات "&amp;TEXT(-P552,"#,##0"),IF(COUNTIFS($B$8:$B$5007,B552,$A$8:$A$5007,"مصروف",$I$8:$I$5007,"&lt;&gt;مرفوض",$K$8:$K$5007,"&lt;&gt;نعم")&gt;0,"⚠ "&amp;COUNTIFS($B$8:$B$5007,B552,$A$8:$A$5007,"مصروف",$I$8:$I$5007,"&lt;&gt;مرفوض",$K$8:$K$5007,"&lt;&gt;نعم")&amp;" مصروف غير مسوى",IF(L552="تمت التسوية",IF(P552=0,"✔ متوازنة وتمت التسوية","✔ تمت التسوية – متبقي "&amp;TEXT(P552,"#,##0")),IF(P552&gt;0,"متبقي "&amp;TEXT(P552,"#,##0"),"✔ متوازنة"))))),IF(R552=0,"⚠ أضف سطر عهدة أولًا",IF(OR(C552="",N(G552)=0),"⚠ أكمل التاريخ والقيمة",IF(S552="","⚠ التاريخ خارج السنة المالية",IF(H552="","⚠ اختر بند الموازنة",IF(I552="مرفوض","✖ مرفوض من المدير",IF(I552&lt;&gt;"موافق","⏳ بانتظار موافقة المدير",IF(K552&lt;&gt;"نعم","⚠ غير مسوى مع الحسابات","✔ معتمد ومسوى")))))))))</f>
        <v/>
      </c>
      <c r="R552">
        <f>N(R551)+IF(A552="عهدة",1,0)</f>
        <v/>
      </c>
      <c r="S552">
        <f>IF(C552="","",IF(AND(C552&gt;=DATE(2026,9,1),C552&lt;=DATE(2027,8,31)),(YEAR(C552)-2026)*12+MONTH(C552)-8,""))</f>
        <v/>
      </c>
      <c r="T552">
        <f>IF(AND(A552="مصروف",R552&gt;0,I552="موافق",S552&lt;&gt;"",H552&lt;&gt;""),N(G552),0)</f>
        <v/>
      </c>
    </row>
    <row r="553">
      <c r="A553" s="19" t="n"/>
      <c r="B553" s="20">
        <f>IF(A553="","",IF(R553=0,"⚠ أضف سطر عهدة أولًا","DMT-"&amp;TEXT(R553,"000")))</f>
        <v/>
      </c>
      <c r="C553" s="21" t="n"/>
      <c r="D553" s="20">
        <f>IF(C553="","",IF(S553="","خارج السنة المالية",INDEX(القوائم!$D$2:$D$13,S553)))</f>
        <v/>
      </c>
      <c r="E553" s="22" t="n"/>
      <c r="F553" s="23" t="n"/>
      <c r="G553" s="23" t="n"/>
      <c r="H553" s="22" t="n"/>
      <c r="I553" s="19" t="n"/>
      <c r="J553" s="21" t="n"/>
      <c r="K553" s="19" t="n"/>
      <c r="L553" s="19" t="n"/>
      <c r="M553" s="21" t="n"/>
      <c r="N553" s="22" t="n"/>
      <c r="O553" s="24">
        <f>IF(A553&lt;&gt;"عهدة","",SUMIFS($G$8:$G$5007,$B$8:$B$5007,B553,$A$8:$A$5007,"مصروف",$I$8:$I$5007,"&lt;&gt;مرفوض"))</f>
        <v/>
      </c>
      <c r="P553" s="25">
        <f>IF(A553&lt;&gt;"عهدة","",N(F553)-O553)</f>
        <v/>
      </c>
      <c r="Q553" s="26">
        <f>IF(A553="","",IF(A553="عهدة",IF(N(F553)=0,"⚠ أدخل قيمة العهدة",IF(P553&lt;0,"⛔ عجز / زيادة مصروفات "&amp;TEXT(-P553,"#,##0"),IF(COUNTIFS($B$8:$B$5007,B553,$A$8:$A$5007,"مصروف",$I$8:$I$5007,"&lt;&gt;مرفوض",$K$8:$K$5007,"&lt;&gt;نعم")&gt;0,"⚠ "&amp;COUNTIFS($B$8:$B$5007,B553,$A$8:$A$5007,"مصروف",$I$8:$I$5007,"&lt;&gt;مرفوض",$K$8:$K$5007,"&lt;&gt;نعم")&amp;" مصروف غير مسوى",IF(L553="تمت التسوية",IF(P553=0,"✔ متوازنة وتمت التسوية","✔ تمت التسوية – متبقي "&amp;TEXT(P553,"#,##0")),IF(P553&gt;0,"متبقي "&amp;TEXT(P553,"#,##0"),"✔ متوازنة"))))),IF(R553=0,"⚠ أضف سطر عهدة أولًا",IF(OR(C553="",N(G553)=0),"⚠ أكمل التاريخ والقيمة",IF(S553="","⚠ التاريخ خارج السنة المالية",IF(H553="","⚠ اختر بند الموازنة",IF(I553="مرفوض","✖ مرفوض من المدير",IF(I553&lt;&gt;"موافق","⏳ بانتظار موافقة المدير",IF(K553&lt;&gt;"نعم","⚠ غير مسوى مع الحسابات","✔ معتمد ومسوى")))))))))</f>
        <v/>
      </c>
      <c r="R553">
        <f>N(R552)+IF(A553="عهدة",1,0)</f>
        <v/>
      </c>
      <c r="S553">
        <f>IF(C553="","",IF(AND(C553&gt;=DATE(2026,9,1),C553&lt;=DATE(2027,8,31)),(YEAR(C553)-2026)*12+MONTH(C553)-8,""))</f>
        <v/>
      </c>
      <c r="T553">
        <f>IF(AND(A553="مصروف",R553&gt;0,I553="موافق",S553&lt;&gt;"",H553&lt;&gt;""),N(G553),0)</f>
        <v/>
      </c>
    </row>
    <row r="554">
      <c r="A554" s="19" t="n"/>
      <c r="B554" s="20">
        <f>IF(A554="","",IF(R554=0,"⚠ أضف سطر عهدة أولًا","DMT-"&amp;TEXT(R554,"000")))</f>
        <v/>
      </c>
      <c r="C554" s="21" t="n"/>
      <c r="D554" s="20">
        <f>IF(C554="","",IF(S554="","خارج السنة المالية",INDEX(القوائم!$D$2:$D$13,S554)))</f>
        <v/>
      </c>
      <c r="E554" s="22" t="n"/>
      <c r="F554" s="23" t="n"/>
      <c r="G554" s="23" t="n"/>
      <c r="H554" s="22" t="n"/>
      <c r="I554" s="19" t="n"/>
      <c r="J554" s="21" t="n"/>
      <c r="K554" s="19" t="n"/>
      <c r="L554" s="19" t="n"/>
      <c r="M554" s="21" t="n"/>
      <c r="N554" s="22" t="n"/>
      <c r="O554" s="24">
        <f>IF(A554&lt;&gt;"عهدة","",SUMIFS($G$8:$G$5007,$B$8:$B$5007,B554,$A$8:$A$5007,"مصروف",$I$8:$I$5007,"&lt;&gt;مرفوض"))</f>
        <v/>
      </c>
      <c r="P554" s="25">
        <f>IF(A554&lt;&gt;"عهدة","",N(F554)-O554)</f>
        <v/>
      </c>
      <c r="Q554" s="26">
        <f>IF(A554="","",IF(A554="عهدة",IF(N(F554)=0,"⚠ أدخل قيمة العهدة",IF(P554&lt;0,"⛔ عجز / زيادة مصروفات "&amp;TEXT(-P554,"#,##0"),IF(COUNTIFS($B$8:$B$5007,B554,$A$8:$A$5007,"مصروف",$I$8:$I$5007,"&lt;&gt;مرفوض",$K$8:$K$5007,"&lt;&gt;نعم")&gt;0,"⚠ "&amp;COUNTIFS($B$8:$B$5007,B554,$A$8:$A$5007,"مصروف",$I$8:$I$5007,"&lt;&gt;مرفوض",$K$8:$K$5007,"&lt;&gt;نعم")&amp;" مصروف غير مسوى",IF(L554="تمت التسوية",IF(P554=0,"✔ متوازنة وتمت التسوية","✔ تمت التسوية – متبقي "&amp;TEXT(P554,"#,##0")),IF(P554&gt;0,"متبقي "&amp;TEXT(P554,"#,##0"),"✔ متوازنة"))))),IF(R554=0,"⚠ أضف سطر عهدة أولًا",IF(OR(C554="",N(G554)=0),"⚠ أكمل التاريخ والقيمة",IF(S554="","⚠ التاريخ خارج السنة المالية",IF(H554="","⚠ اختر بند الموازنة",IF(I554="مرفوض","✖ مرفوض من المدير",IF(I554&lt;&gt;"موافق","⏳ بانتظار موافقة المدير",IF(K554&lt;&gt;"نعم","⚠ غير مسوى مع الحسابات","✔ معتمد ومسوى")))))))))</f>
        <v/>
      </c>
      <c r="R554">
        <f>N(R553)+IF(A554="عهدة",1,0)</f>
        <v/>
      </c>
      <c r="S554">
        <f>IF(C554="","",IF(AND(C554&gt;=DATE(2026,9,1),C554&lt;=DATE(2027,8,31)),(YEAR(C554)-2026)*12+MONTH(C554)-8,""))</f>
        <v/>
      </c>
      <c r="T554">
        <f>IF(AND(A554="مصروف",R554&gt;0,I554="موافق",S554&lt;&gt;"",H554&lt;&gt;""),N(G554),0)</f>
        <v/>
      </c>
    </row>
    <row r="555">
      <c r="A555" s="19" t="n"/>
      <c r="B555" s="20">
        <f>IF(A555="","",IF(R555=0,"⚠ أضف سطر عهدة أولًا","DMT-"&amp;TEXT(R555,"000")))</f>
        <v/>
      </c>
      <c r="C555" s="21" t="n"/>
      <c r="D555" s="20">
        <f>IF(C555="","",IF(S555="","خارج السنة المالية",INDEX(القوائم!$D$2:$D$13,S555)))</f>
        <v/>
      </c>
      <c r="E555" s="22" t="n"/>
      <c r="F555" s="23" t="n"/>
      <c r="G555" s="23" t="n"/>
      <c r="H555" s="22" t="n"/>
      <c r="I555" s="19" t="n"/>
      <c r="J555" s="21" t="n"/>
      <c r="K555" s="19" t="n"/>
      <c r="L555" s="19" t="n"/>
      <c r="M555" s="21" t="n"/>
      <c r="N555" s="22" t="n"/>
      <c r="O555" s="24">
        <f>IF(A555&lt;&gt;"عهدة","",SUMIFS($G$8:$G$5007,$B$8:$B$5007,B555,$A$8:$A$5007,"مصروف",$I$8:$I$5007,"&lt;&gt;مرفوض"))</f>
        <v/>
      </c>
      <c r="P555" s="25">
        <f>IF(A555&lt;&gt;"عهدة","",N(F555)-O555)</f>
        <v/>
      </c>
      <c r="Q555" s="26">
        <f>IF(A555="","",IF(A555="عهدة",IF(N(F555)=0,"⚠ أدخل قيمة العهدة",IF(P555&lt;0,"⛔ عجز / زيادة مصروفات "&amp;TEXT(-P555,"#,##0"),IF(COUNTIFS($B$8:$B$5007,B555,$A$8:$A$5007,"مصروف",$I$8:$I$5007,"&lt;&gt;مرفوض",$K$8:$K$5007,"&lt;&gt;نعم")&gt;0,"⚠ "&amp;COUNTIFS($B$8:$B$5007,B555,$A$8:$A$5007,"مصروف",$I$8:$I$5007,"&lt;&gt;مرفوض",$K$8:$K$5007,"&lt;&gt;نعم")&amp;" مصروف غير مسوى",IF(L555="تمت التسوية",IF(P555=0,"✔ متوازنة وتمت التسوية","✔ تمت التسوية – متبقي "&amp;TEXT(P555,"#,##0")),IF(P555&gt;0,"متبقي "&amp;TEXT(P555,"#,##0"),"✔ متوازنة"))))),IF(R555=0,"⚠ أضف سطر عهدة أولًا",IF(OR(C555="",N(G555)=0),"⚠ أكمل التاريخ والقيمة",IF(S555="","⚠ التاريخ خارج السنة المالية",IF(H555="","⚠ اختر بند الموازنة",IF(I555="مرفوض","✖ مرفوض من المدير",IF(I555&lt;&gt;"موافق","⏳ بانتظار موافقة المدير",IF(K555&lt;&gt;"نعم","⚠ غير مسوى مع الحسابات","✔ معتمد ومسوى")))))))))</f>
        <v/>
      </c>
      <c r="R555">
        <f>N(R554)+IF(A555="عهدة",1,0)</f>
        <v/>
      </c>
      <c r="S555">
        <f>IF(C555="","",IF(AND(C555&gt;=DATE(2026,9,1),C555&lt;=DATE(2027,8,31)),(YEAR(C555)-2026)*12+MONTH(C555)-8,""))</f>
        <v/>
      </c>
      <c r="T555">
        <f>IF(AND(A555="مصروف",R555&gt;0,I555="موافق",S555&lt;&gt;"",H555&lt;&gt;""),N(G555),0)</f>
        <v/>
      </c>
    </row>
    <row r="556">
      <c r="A556" s="19" t="n"/>
      <c r="B556" s="20">
        <f>IF(A556="","",IF(R556=0,"⚠ أضف سطر عهدة أولًا","DMT-"&amp;TEXT(R556,"000")))</f>
        <v/>
      </c>
      <c r="C556" s="21" t="n"/>
      <c r="D556" s="20">
        <f>IF(C556="","",IF(S556="","خارج السنة المالية",INDEX(القوائم!$D$2:$D$13,S556)))</f>
        <v/>
      </c>
      <c r="E556" s="22" t="n"/>
      <c r="F556" s="23" t="n"/>
      <c r="G556" s="23" t="n"/>
      <c r="H556" s="22" t="n"/>
      <c r="I556" s="19" t="n"/>
      <c r="J556" s="21" t="n"/>
      <c r="K556" s="19" t="n"/>
      <c r="L556" s="19" t="n"/>
      <c r="M556" s="21" t="n"/>
      <c r="N556" s="22" t="n"/>
      <c r="O556" s="24">
        <f>IF(A556&lt;&gt;"عهدة","",SUMIFS($G$8:$G$5007,$B$8:$B$5007,B556,$A$8:$A$5007,"مصروف",$I$8:$I$5007,"&lt;&gt;مرفوض"))</f>
        <v/>
      </c>
      <c r="P556" s="25">
        <f>IF(A556&lt;&gt;"عهدة","",N(F556)-O556)</f>
        <v/>
      </c>
      <c r="Q556" s="26">
        <f>IF(A556="","",IF(A556="عهدة",IF(N(F556)=0,"⚠ أدخل قيمة العهدة",IF(P556&lt;0,"⛔ عجز / زيادة مصروفات "&amp;TEXT(-P556,"#,##0"),IF(COUNTIFS($B$8:$B$5007,B556,$A$8:$A$5007,"مصروف",$I$8:$I$5007,"&lt;&gt;مرفوض",$K$8:$K$5007,"&lt;&gt;نعم")&gt;0,"⚠ "&amp;COUNTIFS($B$8:$B$5007,B556,$A$8:$A$5007,"مصروف",$I$8:$I$5007,"&lt;&gt;مرفوض",$K$8:$K$5007,"&lt;&gt;نعم")&amp;" مصروف غير مسوى",IF(L556="تمت التسوية",IF(P556=0,"✔ متوازنة وتمت التسوية","✔ تمت التسوية – متبقي "&amp;TEXT(P556,"#,##0")),IF(P556&gt;0,"متبقي "&amp;TEXT(P556,"#,##0"),"✔ متوازنة"))))),IF(R556=0,"⚠ أضف سطر عهدة أولًا",IF(OR(C556="",N(G556)=0),"⚠ أكمل التاريخ والقيمة",IF(S556="","⚠ التاريخ خارج السنة المالية",IF(H556="","⚠ اختر بند الموازنة",IF(I556="مرفوض","✖ مرفوض من المدير",IF(I556&lt;&gt;"موافق","⏳ بانتظار موافقة المدير",IF(K556&lt;&gt;"نعم","⚠ غير مسوى مع الحسابات","✔ معتمد ومسوى")))))))))</f>
        <v/>
      </c>
      <c r="R556">
        <f>N(R555)+IF(A556="عهدة",1,0)</f>
        <v/>
      </c>
      <c r="S556">
        <f>IF(C556="","",IF(AND(C556&gt;=DATE(2026,9,1),C556&lt;=DATE(2027,8,31)),(YEAR(C556)-2026)*12+MONTH(C556)-8,""))</f>
        <v/>
      </c>
      <c r="T556">
        <f>IF(AND(A556="مصروف",R556&gt;0,I556="موافق",S556&lt;&gt;"",H556&lt;&gt;""),N(G556),0)</f>
        <v/>
      </c>
    </row>
    <row r="557">
      <c r="A557" s="19" t="n"/>
      <c r="B557" s="20">
        <f>IF(A557="","",IF(R557=0,"⚠ أضف سطر عهدة أولًا","DMT-"&amp;TEXT(R557,"000")))</f>
        <v/>
      </c>
      <c r="C557" s="21" t="n"/>
      <c r="D557" s="20">
        <f>IF(C557="","",IF(S557="","خارج السنة المالية",INDEX(القوائم!$D$2:$D$13,S557)))</f>
        <v/>
      </c>
      <c r="E557" s="22" t="n"/>
      <c r="F557" s="23" t="n"/>
      <c r="G557" s="23" t="n"/>
      <c r="H557" s="22" t="n"/>
      <c r="I557" s="19" t="n"/>
      <c r="J557" s="21" t="n"/>
      <c r="K557" s="19" t="n"/>
      <c r="L557" s="19" t="n"/>
      <c r="M557" s="21" t="n"/>
      <c r="N557" s="22" t="n"/>
      <c r="O557" s="24">
        <f>IF(A557&lt;&gt;"عهدة","",SUMIFS($G$8:$G$5007,$B$8:$B$5007,B557,$A$8:$A$5007,"مصروف",$I$8:$I$5007,"&lt;&gt;مرفوض"))</f>
        <v/>
      </c>
      <c r="P557" s="25">
        <f>IF(A557&lt;&gt;"عهدة","",N(F557)-O557)</f>
        <v/>
      </c>
      <c r="Q557" s="26">
        <f>IF(A557="","",IF(A557="عهدة",IF(N(F557)=0,"⚠ أدخل قيمة العهدة",IF(P557&lt;0,"⛔ عجز / زيادة مصروفات "&amp;TEXT(-P557,"#,##0"),IF(COUNTIFS($B$8:$B$5007,B557,$A$8:$A$5007,"مصروف",$I$8:$I$5007,"&lt;&gt;مرفوض",$K$8:$K$5007,"&lt;&gt;نعم")&gt;0,"⚠ "&amp;COUNTIFS($B$8:$B$5007,B557,$A$8:$A$5007,"مصروف",$I$8:$I$5007,"&lt;&gt;مرفوض",$K$8:$K$5007,"&lt;&gt;نعم")&amp;" مصروف غير مسوى",IF(L557="تمت التسوية",IF(P557=0,"✔ متوازنة وتمت التسوية","✔ تمت التسوية – متبقي "&amp;TEXT(P557,"#,##0")),IF(P557&gt;0,"متبقي "&amp;TEXT(P557,"#,##0"),"✔ متوازنة"))))),IF(R557=0,"⚠ أضف سطر عهدة أولًا",IF(OR(C557="",N(G557)=0),"⚠ أكمل التاريخ والقيمة",IF(S557="","⚠ التاريخ خارج السنة المالية",IF(H557="","⚠ اختر بند الموازنة",IF(I557="مرفوض","✖ مرفوض من المدير",IF(I557&lt;&gt;"موافق","⏳ بانتظار موافقة المدير",IF(K557&lt;&gt;"نعم","⚠ غير مسوى مع الحسابات","✔ معتمد ومسوى")))))))))</f>
        <v/>
      </c>
      <c r="R557">
        <f>N(R556)+IF(A557="عهدة",1,0)</f>
        <v/>
      </c>
      <c r="S557">
        <f>IF(C557="","",IF(AND(C557&gt;=DATE(2026,9,1),C557&lt;=DATE(2027,8,31)),(YEAR(C557)-2026)*12+MONTH(C557)-8,""))</f>
        <v/>
      </c>
      <c r="T557">
        <f>IF(AND(A557="مصروف",R557&gt;0,I557="موافق",S557&lt;&gt;"",H557&lt;&gt;""),N(G557),0)</f>
        <v/>
      </c>
    </row>
    <row r="558">
      <c r="A558" s="19" t="n"/>
      <c r="B558" s="20">
        <f>IF(A558="","",IF(R558=0,"⚠ أضف سطر عهدة أولًا","DMT-"&amp;TEXT(R558,"000")))</f>
        <v/>
      </c>
      <c r="C558" s="21" t="n"/>
      <c r="D558" s="20">
        <f>IF(C558="","",IF(S558="","خارج السنة المالية",INDEX(القوائم!$D$2:$D$13,S558)))</f>
        <v/>
      </c>
      <c r="E558" s="22" t="n"/>
      <c r="F558" s="23" t="n"/>
      <c r="G558" s="23" t="n"/>
      <c r="H558" s="22" t="n"/>
      <c r="I558" s="19" t="n"/>
      <c r="J558" s="21" t="n"/>
      <c r="K558" s="19" t="n"/>
      <c r="L558" s="19" t="n"/>
      <c r="M558" s="21" t="n"/>
      <c r="N558" s="22" t="n"/>
      <c r="O558" s="24">
        <f>IF(A558&lt;&gt;"عهدة","",SUMIFS($G$8:$G$5007,$B$8:$B$5007,B558,$A$8:$A$5007,"مصروف",$I$8:$I$5007,"&lt;&gt;مرفوض"))</f>
        <v/>
      </c>
      <c r="P558" s="25">
        <f>IF(A558&lt;&gt;"عهدة","",N(F558)-O558)</f>
        <v/>
      </c>
      <c r="Q558" s="26">
        <f>IF(A558="","",IF(A558="عهدة",IF(N(F558)=0,"⚠ أدخل قيمة العهدة",IF(P558&lt;0,"⛔ عجز / زيادة مصروفات "&amp;TEXT(-P558,"#,##0"),IF(COUNTIFS($B$8:$B$5007,B558,$A$8:$A$5007,"مصروف",$I$8:$I$5007,"&lt;&gt;مرفوض",$K$8:$K$5007,"&lt;&gt;نعم")&gt;0,"⚠ "&amp;COUNTIFS($B$8:$B$5007,B558,$A$8:$A$5007,"مصروف",$I$8:$I$5007,"&lt;&gt;مرفوض",$K$8:$K$5007,"&lt;&gt;نعم")&amp;" مصروف غير مسوى",IF(L558="تمت التسوية",IF(P558=0,"✔ متوازنة وتمت التسوية","✔ تمت التسوية – متبقي "&amp;TEXT(P558,"#,##0")),IF(P558&gt;0,"متبقي "&amp;TEXT(P558,"#,##0"),"✔ متوازنة"))))),IF(R558=0,"⚠ أضف سطر عهدة أولًا",IF(OR(C558="",N(G558)=0),"⚠ أكمل التاريخ والقيمة",IF(S558="","⚠ التاريخ خارج السنة المالية",IF(H558="","⚠ اختر بند الموازنة",IF(I558="مرفوض","✖ مرفوض من المدير",IF(I558&lt;&gt;"موافق","⏳ بانتظار موافقة المدير",IF(K558&lt;&gt;"نعم","⚠ غير مسوى مع الحسابات","✔ معتمد ومسوى")))))))))</f>
        <v/>
      </c>
      <c r="R558">
        <f>N(R557)+IF(A558="عهدة",1,0)</f>
        <v/>
      </c>
      <c r="S558">
        <f>IF(C558="","",IF(AND(C558&gt;=DATE(2026,9,1),C558&lt;=DATE(2027,8,31)),(YEAR(C558)-2026)*12+MONTH(C558)-8,""))</f>
        <v/>
      </c>
      <c r="T558">
        <f>IF(AND(A558="مصروف",R558&gt;0,I558="موافق",S558&lt;&gt;"",H558&lt;&gt;""),N(G558),0)</f>
        <v/>
      </c>
    </row>
    <row r="559">
      <c r="A559" s="19" t="n"/>
      <c r="B559" s="20">
        <f>IF(A559="","",IF(R559=0,"⚠ أضف سطر عهدة أولًا","DMT-"&amp;TEXT(R559,"000")))</f>
        <v/>
      </c>
      <c r="C559" s="21" t="n"/>
      <c r="D559" s="20">
        <f>IF(C559="","",IF(S559="","خارج السنة المالية",INDEX(القوائم!$D$2:$D$13,S559)))</f>
        <v/>
      </c>
      <c r="E559" s="22" t="n"/>
      <c r="F559" s="23" t="n"/>
      <c r="G559" s="23" t="n"/>
      <c r="H559" s="22" t="n"/>
      <c r="I559" s="19" t="n"/>
      <c r="J559" s="21" t="n"/>
      <c r="K559" s="19" t="n"/>
      <c r="L559" s="19" t="n"/>
      <c r="M559" s="21" t="n"/>
      <c r="N559" s="22" t="n"/>
      <c r="O559" s="24">
        <f>IF(A559&lt;&gt;"عهدة","",SUMIFS($G$8:$G$5007,$B$8:$B$5007,B559,$A$8:$A$5007,"مصروف",$I$8:$I$5007,"&lt;&gt;مرفوض"))</f>
        <v/>
      </c>
      <c r="P559" s="25">
        <f>IF(A559&lt;&gt;"عهدة","",N(F559)-O559)</f>
        <v/>
      </c>
      <c r="Q559" s="26">
        <f>IF(A559="","",IF(A559="عهدة",IF(N(F559)=0,"⚠ أدخل قيمة العهدة",IF(P559&lt;0,"⛔ عجز / زيادة مصروفات "&amp;TEXT(-P559,"#,##0"),IF(COUNTIFS($B$8:$B$5007,B559,$A$8:$A$5007,"مصروف",$I$8:$I$5007,"&lt;&gt;مرفوض",$K$8:$K$5007,"&lt;&gt;نعم")&gt;0,"⚠ "&amp;COUNTIFS($B$8:$B$5007,B559,$A$8:$A$5007,"مصروف",$I$8:$I$5007,"&lt;&gt;مرفوض",$K$8:$K$5007,"&lt;&gt;نعم")&amp;" مصروف غير مسوى",IF(L559="تمت التسوية",IF(P559=0,"✔ متوازنة وتمت التسوية","✔ تمت التسوية – متبقي "&amp;TEXT(P559,"#,##0")),IF(P559&gt;0,"متبقي "&amp;TEXT(P559,"#,##0"),"✔ متوازنة"))))),IF(R559=0,"⚠ أضف سطر عهدة أولًا",IF(OR(C559="",N(G559)=0),"⚠ أكمل التاريخ والقيمة",IF(S559="","⚠ التاريخ خارج السنة المالية",IF(H559="","⚠ اختر بند الموازنة",IF(I559="مرفوض","✖ مرفوض من المدير",IF(I559&lt;&gt;"موافق","⏳ بانتظار موافقة المدير",IF(K559&lt;&gt;"نعم","⚠ غير مسوى مع الحسابات","✔ معتمد ومسوى")))))))))</f>
        <v/>
      </c>
      <c r="R559">
        <f>N(R558)+IF(A559="عهدة",1,0)</f>
        <v/>
      </c>
      <c r="S559">
        <f>IF(C559="","",IF(AND(C559&gt;=DATE(2026,9,1),C559&lt;=DATE(2027,8,31)),(YEAR(C559)-2026)*12+MONTH(C559)-8,""))</f>
        <v/>
      </c>
      <c r="T559">
        <f>IF(AND(A559="مصروف",R559&gt;0,I559="موافق",S559&lt;&gt;"",H559&lt;&gt;""),N(G559),0)</f>
        <v/>
      </c>
    </row>
    <row r="560">
      <c r="A560" s="19" t="n"/>
      <c r="B560" s="20">
        <f>IF(A560="","",IF(R560=0,"⚠ أضف سطر عهدة أولًا","DMT-"&amp;TEXT(R560,"000")))</f>
        <v/>
      </c>
      <c r="C560" s="21" t="n"/>
      <c r="D560" s="20">
        <f>IF(C560="","",IF(S560="","خارج السنة المالية",INDEX(القوائم!$D$2:$D$13,S560)))</f>
        <v/>
      </c>
      <c r="E560" s="22" t="n"/>
      <c r="F560" s="23" t="n"/>
      <c r="G560" s="23" t="n"/>
      <c r="H560" s="22" t="n"/>
      <c r="I560" s="19" t="n"/>
      <c r="J560" s="21" t="n"/>
      <c r="K560" s="19" t="n"/>
      <c r="L560" s="19" t="n"/>
      <c r="M560" s="21" t="n"/>
      <c r="N560" s="22" t="n"/>
      <c r="O560" s="24">
        <f>IF(A560&lt;&gt;"عهدة","",SUMIFS($G$8:$G$5007,$B$8:$B$5007,B560,$A$8:$A$5007,"مصروف",$I$8:$I$5007,"&lt;&gt;مرفوض"))</f>
        <v/>
      </c>
      <c r="P560" s="25">
        <f>IF(A560&lt;&gt;"عهدة","",N(F560)-O560)</f>
        <v/>
      </c>
      <c r="Q560" s="26">
        <f>IF(A560="","",IF(A560="عهدة",IF(N(F560)=0,"⚠ أدخل قيمة العهدة",IF(P560&lt;0,"⛔ عجز / زيادة مصروفات "&amp;TEXT(-P560,"#,##0"),IF(COUNTIFS($B$8:$B$5007,B560,$A$8:$A$5007,"مصروف",$I$8:$I$5007,"&lt;&gt;مرفوض",$K$8:$K$5007,"&lt;&gt;نعم")&gt;0,"⚠ "&amp;COUNTIFS($B$8:$B$5007,B560,$A$8:$A$5007,"مصروف",$I$8:$I$5007,"&lt;&gt;مرفوض",$K$8:$K$5007,"&lt;&gt;نعم")&amp;" مصروف غير مسوى",IF(L560="تمت التسوية",IF(P560=0,"✔ متوازنة وتمت التسوية","✔ تمت التسوية – متبقي "&amp;TEXT(P560,"#,##0")),IF(P560&gt;0,"متبقي "&amp;TEXT(P560,"#,##0"),"✔ متوازنة"))))),IF(R560=0,"⚠ أضف سطر عهدة أولًا",IF(OR(C560="",N(G560)=0),"⚠ أكمل التاريخ والقيمة",IF(S560="","⚠ التاريخ خارج السنة المالية",IF(H560="","⚠ اختر بند الموازنة",IF(I560="مرفوض","✖ مرفوض من المدير",IF(I560&lt;&gt;"موافق","⏳ بانتظار موافقة المدير",IF(K560&lt;&gt;"نعم","⚠ غير مسوى مع الحسابات","✔ معتمد ومسوى")))))))))</f>
        <v/>
      </c>
      <c r="R560">
        <f>N(R559)+IF(A560="عهدة",1,0)</f>
        <v/>
      </c>
      <c r="S560">
        <f>IF(C560="","",IF(AND(C560&gt;=DATE(2026,9,1),C560&lt;=DATE(2027,8,31)),(YEAR(C560)-2026)*12+MONTH(C560)-8,""))</f>
        <v/>
      </c>
      <c r="T560">
        <f>IF(AND(A560="مصروف",R560&gt;0,I560="موافق",S560&lt;&gt;"",H560&lt;&gt;""),N(G560),0)</f>
        <v/>
      </c>
    </row>
    <row r="561">
      <c r="A561" s="19" t="n"/>
      <c r="B561" s="20">
        <f>IF(A561="","",IF(R561=0,"⚠ أضف سطر عهدة أولًا","DMT-"&amp;TEXT(R561,"000")))</f>
        <v/>
      </c>
      <c r="C561" s="21" t="n"/>
      <c r="D561" s="20">
        <f>IF(C561="","",IF(S561="","خارج السنة المالية",INDEX(القوائم!$D$2:$D$13,S561)))</f>
        <v/>
      </c>
      <c r="E561" s="22" t="n"/>
      <c r="F561" s="23" t="n"/>
      <c r="G561" s="23" t="n"/>
      <c r="H561" s="22" t="n"/>
      <c r="I561" s="19" t="n"/>
      <c r="J561" s="21" t="n"/>
      <c r="K561" s="19" t="n"/>
      <c r="L561" s="19" t="n"/>
      <c r="M561" s="21" t="n"/>
      <c r="N561" s="22" t="n"/>
      <c r="O561" s="24">
        <f>IF(A561&lt;&gt;"عهدة","",SUMIFS($G$8:$G$5007,$B$8:$B$5007,B561,$A$8:$A$5007,"مصروف",$I$8:$I$5007,"&lt;&gt;مرفوض"))</f>
        <v/>
      </c>
      <c r="P561" s="25">
        <f>IF(A561&lt;&gt;"عهدة","",N(F561)-O561)</f>
        <v/>
      </c>
      <c r="Q561" s="26">
        <f>IF(A561="","",IF(A561="عهدة",IF(N(F561)=0,"⚠ أدخل قيمة العهدة",IF(P561&lt;0,"⛔ عجز / زيادة مصروفات "&amp;TEXT(-P561,"#,##0"),IF(COUNTIFS($B$8:$B$5007,B561,$A$8:$A$5007,"مصروف",$I$8:$I$5007,"&lt;&gt;مرفوض",$K$8:$K$5007,"&lt;&gt;نعم")&gt;0,"⚠ "&amp;COUNTIFS($B$8:$B$5007,B561,$A$8:$A$5007,"مصروف",$I$8:$I$5007,"&lt;&gt;مرفوض",$K$8:$K$5007,"&lt;&gt;نعم")&amp;" مصروف غير مسوى",IF(L561="تمت التسوية",IF(P561=0,"✔ متوازنة وتمت التسوية","✔ تمت التسوية – متبقي "&amp;TEXT(P561,"#,##0")),IF(P561&gt;0,"متبقي "&amp;TEXT(P561,"#,##0"),"✔ متوازنة"))))),IF(R561=0,"⚠ أضف سطر عهدة أولًا",IF(OR(C561="",N(G561)=0),"⚠ أكمل التاريخ والقيمة",IF(S561="","⚠ التاريخ خارج السنة المالية",IF(H561="","⚠ اختر بند الموازنة",IF(I561="مرفوض","✖ مرفوض من المدير",IF(I561&lt;&gt;"موافق","⏳ بانتظار موافقة المدير",IF(K561&lt;&gt;"نعم","⚠ غير مسوى مع الحسابات","✔ معتمد ومسوى")))))))))</f>
        <v/>
      </c>
      <c r="R561">
        <f>N(R560)+IF(A561="عهدة",1,0)</f>
        <v/>
      </c>
      <c r="S561">
        <f>IF(C561="","",IF(AND(C561&gt;=DATE(2026,9,1),C561&lt;=DATE(2027,8,31)),(YEAR(C561)-2026)*12+MONTH(C561)-8,""))</f>
        <v/>
      </c>
      <c r="T561">
        <f>IF(AND(A561="مصروف",R561&gt;0,I561="موافق",S561&lt;&gt;"",H561&lt;&gt;""),N(G561),0)</f>
        <v/>
      </c>
    </row>
    <row r="562">
      <c r="A562" s="19" t="n"/>
      <c r="B562" s="20">
        <f>IF(A562="","",IF(R562=0,"⚠ أضف سطر عهدة أولًا","DMT-"&amp;TEXT(R562,"000")))</f>
        <v/>
      </c>
      <c r="C562" s="21" t="n"/>
      <c r="D562" s="20">
        <f>IF(C562="","",IF(S562="","خارج السنة المالية",INDEX(القوائم!$D$2:$D$13,S562)))</f>
        <v/>
      </c>
      <c r="E562" s="22" t="n"/>
      <c r="F562" s="23" t="n"/>
      <c r="G562" s="23" t="n"/>
      <c r="H562" s="22" t="n"/>
      <c r="I562" s="19" t="n"/>
      <c r="J562" s="21" t="n"/>
      <c r="K562" s="19" t="n"/>
      <c r="L562" s="19" t="n"/>
      <c r="M562" s="21" t="n"/>
      <c r="N562" s="22" t="n"/>
      <c r="O562" s="24">
        <f>IF(A562&lt;&gt;"عهدة","",SUMIFS($G$8:$G$5007,$B$8:$B$5007,B562,$A$8:$A$5007,"مصروف",$I$8:$I$5007,"&lt;&gt;مرفوض"))</f>
        <v/>
      </c>
      <c r="P562" s="25">
        <f>IF(A562&lt;&gt;"عهدة","",N(F562)-O562)</f>
        <v/>
      </c>
      <c r="Q562" s="26">
        <f>IF(A562="","",IF(A562="عهدة",IF(N(F562)=0,"⚠ أدخل قيمة العهدة",IF(P562&lt;0,"⛔ عجز / زيادة مصروفات "&amp;TEXT(-P562,"#,##0"),IF(COUNTIFS($B$8:$B$5007,B562,$A$8:$A$5007,"مصروف",$I$8:$I$5007,"&lt;&gt;مرفوض",$K$8:$K$5007,"&lt;&gt;نعم")&gt;0,"⚠ "&amp;COUNTIFS($B$8:$B$5007,B562,$A$8:$A$5007,"مصروف",$I$8:$I$5007,"&lt;&gt;مرفوض",$K$8:$K$5007,"&lt;&gt;نعم")&amp;" مصروف غير مسوى",IF(L562="تمت التسوية",IF(P562=0,"✔ متوازنة وتمت التسوية","✔ تمت التسوية – متبقي "&amp;TEXT(P562,"#,##0")),IF(P562&gt;0,"متبقي "&amp;TEXT(P562,"#,##0"),"✔ متوازنة"))))),IF(R562=0,"⚠ أضف سطر عهدة أولًا",IF(OR(C562="",N(G562)=0),"⚠ أكمل التاريخ والقيمة",IF(S562="","⚠ التاريخ خارج السنة المالية",IF(H562="","⚠ اختر بند الموازنة",IF(I562="مرفوض","✖ مرفوض من المدير",IF(I562&lt;&gt;"موافق","⏳ بانتظار موافقة المدير",IF(K562&lt;&gt;"نعم","⚠ غير مسوى مع الحسابات","✔ معتمد ومسوى")))))))))</f>
        <v/>
      </c>
      <c r="R562">
        <f>N(R561)+IF(A562="عهدة",1,0)</f>
        <v/>
      </c>
      <c r="S562">
        <f>IF(C562="","",IF(AND(C562&gt;=DATE(2026,9,1),C562&lt;=DATE(2027,8,31)),(YEAR(C562)-2026)*12+MONTH(C562)-8,""))</f>
        <v/>
      </c>
      <c r="T562">
        <f>IF(AND(A562="مصروف",R562&gt;0,I562="موافق",S562&lt;&gt;"",H562&lt;&gt;""),N(G562),0)</f>
        <v/>
      </c>
    </row>
    <row r="563">
      <c r="A563" s="19" t="n"/>
      <c r="B563" s="20">
        <f>IF(A563="","",IF(R563=0,"⚠ أضف سطر عهدة أولًا","DMT-"&amp;TEXT(R563,"000")))</f>
        <v/>
      </c>
      <c r="C563" s="21" t="n"/>
      <c r="D563" s="20">
        <f>IF(C563="","",IF(S563="","خارج السنة المالية",INDEX(القوائم!$D$2:$D$13,S563)))</f>
        <v/>
      </c>
      <c r="E563" s="22" t="n"/>
      <c r="F563" s="23" t="n"/>
      <c r="G563" s="23" t="n"/>
      <c r="H563" s="22" t="n"/>
      <c r="I563" s="19" t="n"/>
      <c r="J563" s="21" t="n"/>
      <c r="K563" s="19" t="n"/>
      <c r="L563" s="19" t="n"/>
      <c r="M563" s="21" t="n"/>
      <c r="N563" s="22" t="n"/>
      <c r="O563" s="24">
        <f>IF(A563&lt;&gt;"عهدة","",SUMIFS($G$8:$G$5007,$B$8:$B$5007,B563,$A$8:$A$5007,"مصروف",$I$8:$I$5007,"&lt;&gt;مرفوض"))</f>
        <v/>
      </c>
      <c r="P563" s="25">
        <f>IF(A563&lt;&gt;"عهدة","",N(F563)-O563)</f>
        <v/>
      </c>
      <c r="Q563" s="26">
        <f>IF(A563="","",IF(A563="عهدة",IF(N(F563)=0,"⚠ أدخل قيمة العهدة",IF(P563&lt;0,"⛔ عجز / زيادة مصروفات "&amp;TEXT(-P563,"#,##0"),IF(COUNTIFS($B$8:$B$5007,B563,$A$8:$A$5007,"مصروف",$I$8:$I$5007,"&lt;&gt;مرفوض",$K$8:$K$5007,"&lt;&gt;نعم")&gt;0,"⚠ "&amp;COUNTIFS($B$8:$B$5007,B563,$A$8:$A$5007,"مصروف",$I$8:$I$5007,"&lt;&gt;مرفوض",$K$8:$K$5007,"&lt;&gt;نعم")&amp;" مصروف غير مسوى",IF(L563="تمت التسوية",IF(P563=0,"✔ متوازنة وتمت التسوية","✔ تمت التسوية – متبقي "&amp;TEXT(P563,"#,##0")),IF(P563&gt;0,"متبقي "&amp;TEXT(P563,"#,##0"),"✔ متوازنة"))))),IF(R563=0,"⚠ أضف سطر عهدة أولًا",IF(OR(C563="",N(G563)=0),"⚠ أكمل التاريخ والقيمة",IF(S563="","⚠ التاريخ خارج السنة المالية",IF(H563="","⚠ اختر بند الموازنة",IF(I563="مرفوض","✖ مرفوض من المدير",IF(I563&lt;&gt;"موافق","⏳ بانتظار موافقة المدير",IF(K563&lt;&gt;"نعم","⚠ غير مسوى مع الحسابات","✔ معتمد ومسوى")))))))))</f>
        <v/>
      </c>
      <c r="R563">
        <f>N(R562)+IF(A563="عهدة",1,0)</f>
        <v/>
      </c>
      <c r="S563">
        <f>IF(C563="","",IF(AND(C563&gt;=DATE(2026,9,1),C563&lt;=DATE(2027,8,31)),(YEAR(C563)-2026)*12+MONTH(C563)-8,""))</f>
        <v/>
      </c>
      <c r="T563">
        <f>IF(AND(A563="مصروف",R563&gt;0,I563="موافق",S563&lt;&gt;"",H563&lt;&gt;""),N(G563),0)</f>
        <v/>
      </c>
    </row>
    <row r="564">
      <c r="A564" s="19" t="n"/>
      <c r="B564" s="20">
        <f>IF(A564="","",IF(R564=0,"⚠ أضف سطر عهدة أولًا","DMT-"&amp;TEXT(R564,"000")))</f>
        <v/>
      </c>
      <c r="C564" s="21" t="n"/>
      <c r="D564" s="20">
        <f>IF(C564="","",IF(S564="","خارج السنة المالية",INDEX(القوائم!$D$2:$D$13,S564)))</f>
        <v/>
      </c>
      <c r="E564" s="22" t="n"/>
      <c r="F564" s="23" t="n"/>
      <c r="G564" s="23" t="n"/>
      <c r="H564" s="22" t="n"/>
      <c r="I564" s="19" t="n"/>
      <c r="J564" s="21" t="n"/>
      <c r="K564" s="19" t="n"/>
      <c r="L564" s="19" t="n"/>
      <c r="M564" s="21" t="n"/>
      <c r="N564" s="22" t="n"/>
      <c r="O564" s="24">
        <f>IF(A564&lt;&gt;"عهدة","",SUMIFS($G$8:$G$5007,$B$8:$B$5007,B564,$A$8:$A$5007,"مصروف",$I$8:$I$5007,"&lt;&gt;مرفوض"))</f>
        <v/>
      </c>
      <c r="P564" s="25">
        <f>IF(A564&lt;&gt;"عهدة","",N(F564)-O564)</f>
        <v/>
      </c>
      <c r="Q564" s="26">
        <f>IF(A564="","",IF(A564="عهدة",IF(N(F564)=0,"⚠ أدخل قيمة العهدة",IF(P564&lt;0,"⛔ عجز / زيادة مصروفات "&amp;TEXT(-P564,"#,##0"),IF(COUNTIFS($B$8:$B$5007,B564,$A$8:$A$5007,"مصروف",$I$8:$I$5007,"&lt;&gt;مرفوض",$K$8:$K$5007,"&lt;&gt;نعم")&gt;0,"⚠ "&amp;COUNTIFS($B$8:$B$5007,B564,$A$8:$A$5007,"مصروف",$I$8:$I$5007,"&lt;&gt;مرفوض",$K$8:$K$5007,"&lt;&gt;نعم")&amp;" مصروف غير مسوى",IF(L564="تمت التسوية",IF(P564=0,"✔ متوازنة وتمت التسوية","✔ تمت التسوية – متبقي "&amp;TEXT(P564,"#,##0")),IF(P564&gt;0,"متبقي "&amp;TEXT(P564,"#,##0"),"✔ متوازنة"))))),IF(R564=0,"⚠ أضف سطر عهدة أولًا",IF(OR(C564="",N(G564)=0),"⚠ أكمل التاريخ والقيمة",IF(S564="","⚠ التاريخ خارج السنة المالية",IF(H564="","⚠ اختر بند الموازنة",IF(I564="مرفوض","✖ مرفوض من المدير",IF(I564&lt;&gt;"موافق","⏳ بانتظار موافقة المدير",IF(K564&lt;&gt;"نعم","⚠ غير مسوى مع الحسابات","✔ معتمد ومسوى")))))))))</f>
        <v/>
      </c>
      <c r="R564">
        <f>N(R563)+IF(A564="عهدة",1,0)</f>
        <v/>
      </c>
      <c r="S564">
        <f>IF(C564="","",IF(AND(C564&gt;=DATE(2026,9,1),C564&lt;=DATE(2027,8,31)),(YEAR(C564)-2026)*12+MONTH(C564)-8,""))</f>
        <v/>
      </c>
      <c r="T564">
        <f>IF(AND(A564="مصروف",R564&gt;0,I564="موافق",S564&lt;&gt;"",H564&lt;&gt;""),N(G564),0)</f>
        <v/>
      </c>
    </row>
    <row r="565">
      <c r="A565" s="19" t="n"/>
      <c r="B565" s="20">
        <f>IF(A565="","",IF(R565=0,"⚠ أضف سطر عهدة أولًا","DMT-"&amp;TEXT(R565,"000")))</f>
        <v/>
      </c>
      <c r="C565" s="21" t="n"/>
      <c r="D565" s="20">
        <f>IF(C565="","",IF(S565="","خارج السنة المالية",INDEX(القوائم!$D$2:$D$13,S565)))</f>
        <v/>
      </c>
      <c r="E565" s="22" t="n"/>
      <c r="F565" s="23" t="n"/>
      <c r="G565" s="23" t="n"/>
      <c r="H565" s="22" t="n"/>
      <c r="I565" s="19" t="n"/>
      <c r="J565" s="21" t="n"/>
      <c r="K565" s="19" t="n"/>
      <c r="L565" s="19" t="n"/>
      <c r="M565" s="21" t="n"/>
      <c r="N565" s="22" t="n"/>
      <c r="O565" s="24">
        <f>IF(A565&lt;&gt;"عهدة","",SUMIFS($G$8:$G$5007,$B$8:$B$5007,B565,$A$8:$A$5007,"مصروف",$I$8:$I$5007,"&lt;&gt;مرفوض"))</f>
        <v/>
      </c>
      <c r="P565" s="25">
        <f>IF(A565&lt;&gt;"عهدة","",N(F565)-O565)</f>
        <v/>
      </c>
      <c r="Q565" s="26">
        <f>IF(A565="","",IF(A565="عهدة",IF(N(F565)=0,"⚠ أدخل قيمة العهدة",IF(P565&lt;0,"⛔ عجز / زيادة مصروفات "&amp;TEXT(-P565,"#,##0"),IF(COUNTIFS($B$8:$B$5007,B565,$A$8:$A$5007,"مصروف",$I$8:$I$5007,"&lt;&gt;مرفوض",$K$8:$K$5007,"&lt;&gt;نعم")&gt;0,"⚠ "&amp;COUNTIFS($B$8:$B$5007,B565,$A$8:$A$5007,"مصروف",$I$8:$I$5007,"&lt;&gt;مرفوض",$K$8:$K$5007,"&lt;&gt;نعم")&amp;" مصروف غير مسوى",IF(L565="تمت التسوية",IF(P565=0,"✔ متوازنة وتمت التسوية","✔ تمت التسوية – متبقي "&amp;TEXT(P565,"#,##0")),IF(P565&gt;0,"متبقي "&amp;TEXT(P565,"#,##0"),"✔ متوازنة"))))),IF(R565=0,"⚠ أضف سطر عهدة أولًا",IF(OR(C565="",N(G565)=0),"⚠ أكمل التاريخ والقيمة",IF(S565="","⚠ التاريخ خارج السنة المالية",IF(H565="","⚠ اختر بند الموازنة",IF(I565="مرفوض","✖ مرفوض من المدير",IF(I565&lt;&gt;"موافق","⏳ بانتظار موافقة المدير",IF(K565&lt;&gt;"نعم","⚠ غير مسوى مع الحسابات","✔ معتمد ومسوى")))))))))</f>
        <v/>
      </c>
      <c r="R565">
        <f>N(R564)+IF(A565="عهدة",1,0)</f>
        <v/>
      </c>
      <c r="S565">
        <f>IF(C565="","",IF(AND(C565&gt;=DATE(2026,9,1),C565&lt;=DATE(2027,8,31)),(YEAR(C565)-2026)*12+MONTH(C565)-8,""))</f>
        <v/>
      </c>
      <c r="T565">
        <f>IF(AND(A565="مصروف",R565&gt;0,I565="موافق",S565&lt;&gt;"",H565&lt;&gt;""),N(G565),0)</f>
        <v/>
      </c>
    </row>
    <row r="566">
      <c r="A566" s="19" t="n"/>
      <c r="B566" s="20">
        <f>IF(A566="","",IF(R566=0,"⚠ أضف سطر عهدة أولًا","DMT-"&amp;TEXT(R566,"000")))</f>
        <v/>
      </c>
      <c r="C566" s="21" t="n"/>
      <c r="D566" s="20">
        <f>IF(C566="","",IF(S566="","خارج السنة المالية",INDEX(القوائم!$D$2:$D$13,S566)))</f>
        <v/>
      </c>
      <c r="E566" s="22" t="n"/>
      <c r="F566" s="23" t="n"/>
      <c r="G566" s="23" t="n"/>
      <c r="H566" s="22" t="n"/>
      <c r="I566" s="19" t="n"/>
      <c r="J566" s="21" t="n"/>
      <c r="K566" s="19" t="n"/>
      <c r="L566" s="19" t="n"/>
      <c r="M566" s="21" t="n"/>
      <c r="N566" s="22" t="n"/>
      <c r="O566" s="24">
        <f>IF(A566&lt;&gt;"عهدة","",SUMIFS($G$8:$G$5007,$B$8:$B$5007,B566,$A$8:$A$5007,"مصروف",$I$8:$I$5007,"&lt;&gt;مرفوض"))</f>
        <v/>
      </c>
      <c r="P566" s="25">
        <f>IF(A566&lt;&gt;"عهدة","",N(F566)-O566)</f>
        <v/>
      </c>
      <c r="Q566" s="26">
        <f>IF(A566="","",IF(A566="عهدة",IF(N(F566)=0,"⚠ أدخل قيمة العهدة",IF(P566&lt;0,"⛔ عجز / زيادة مصروفات "&amp;TEXT(-P566,"#,##0"),IF(COUNTIFS($B$8:$B$5007,B566,$A$8:$A$5007,"مصروف",$I$8:$I$5007,"&lt;&gt;مرفوض",$K$8:$K$5007,"&lt;&gt;نعم")&gt;0,"⚠ "&amp;COUNTIFS($B$8:$B$5007,B566,$A$8:$A$5007,"مصروف",$I$8:$I$5007,"&lt;&gt;مرفوض",$K$8:$K$5007,"&lt;&gt;نعم")&amp;" مصروف غير مسوى",IF(L566="تمت التسوية",IF(P566=0,"✔ متوازنة وتمت التسوية","✔ تمت التسوية – متبقي "&amp;TEXT(P566,"#,##0")),IF(P566&gt;0,"متبقي "&amp;TEXT(P566,"#,##0"),"✔ متوازنة"))))),IF(R566=0,"⚠ أضف سطر عهدة أولًا",IF(OR(C566="",N(G566)=0),"⚠ أكمل التاريخ والقيمة",IF(S566="","⚠ التاريخ خارج السنة المالية",IF(H566="","⚠ اختر بند الموازنة",IF(I566="مرفوض","✖ مرفوض من المدير",IF(I566&lt;&gt;"موافق","⏳ بانتظار موافقة المدير",IF(K566&lt;&gt;"نعم","⚠ غير مسوى مع الحسابات","✔ معتمد ومسوى")))))))))</f>
        <v/>
      </c>
      <c r="R566">
        <f>N(R565)+IF(A566="عهدة",1,0)</f>
        <v/>
      </c>
      <c r="S566">
        <f>IF(C566="","",IF(AND(C566&gt;=DATE(2026,9,1),C566&lt;=DATE(2027,8,31)),(YEAR(C566)-2026)*12+MONTH(C566)-8,""))</f>
        <v/>
      </c>
      <c r="T566">
        <f>IF(AND(A566="مصروف",R566&gt;0,I566="موافق",S566&lt;&gt;"",H566&lt;&gt;""),N(G566),0)</f>
        <v/>
      </c>
    </row>
    <row r="567">
      <c r="A567" s="19" t="n"/>
      <c r="B567" s="20">
        <f>IF(A567="","",IF(R567=0,"⚠ أضف سطر عهدة أولًا","DMT-"&amp;TEXT(R567,"000")))</f>
        <v/>
      </c>
      <c r="C567" s="21" t="n"/>
      <c r="D567" s="20">
        <f>IF(C567="","",IF(S567="","خارج السنة المالية",INDEX(القوائم!$D$2:$D$13,S567)))</f>
        <v/>
      </c>
      <c r="E567" s="22" t="n"/>
      <c r="F567" s="23" t="n"/>
      <c r="G567" s="23" t="n"/>
      <c r="H567" s="22" t="n"/>
      <c r="I567" s="19" t="n"/>
      <c r="J567" s="21" t="n"/>
      <c r="K567" s="19" t="n"/>
      <c r="L567" s="19" t="n"/>
      <c r="M567" s="21" t="n"/>
      <c r="N567" s="22" t="n"/>
      <c r="O567" s="24">
        <f>IF(A567&lt;&gt;"عهدة","",SUMIFS($G$8:$G$5007,$B$8:$B$5007,B567,$A$8:$A$5007,"مصروف",$I$8:$I$5007,"&lt;&gt;مرفوض"))</f>
        <v/>
      </c>
      <c r="P567" s="25">
        <f>IF(A567&lt;&gt;"عهدة","",N(F567)-O567)</f>
        <v/>
      </c>
      <c r="Q567" s="26">
        <f>IF(A567="","",IF(A567="عهدة",IF(N(F567)=0,"⚠ أدخل قيمة العهدة",IF(P567&lt;0,"⛔ عجز / زيادة مصروفات "&amp;TEXT(-P567,"#,##0"),IF(COUNTIFS($B$8:$B$5007,B567,$A$8:$A$5007,"مصروف",$I$8:$I$5007,"&lt;&gt;مرفوض",$K$8:$K$5007,"&lt;&gt;نعم")&gt;0,"⚠ "&amp;COUNTIFS($B$8:$B$5007,B567,$A$8:$A$5007,"مصروف",$I$8:$I$5007,"&lt;&gt;مرفوض",$K$8:$K$5007,"&lt;&gt;نعم")&amp;" مصروف غير مسوى",IF(L567="تمت التسوية",IF(P567=0,"✔ متوازنة وتمت التسوية","✔ تمت التسوية – متبقي "&amp;TEXT(P567,"#,##0")),IF(P567&gt;0,"متبقي "&amp;TEXT(P567,"#,##0"),"✔ متوازنة"))))),IF(R567=0,"⚠ أضف سطر عهدة أولًا",IF(OR(C567="",N(G567)=0),"⚠ أكمل التاريخ والقيمة",IF(S567="","⚠ التاريخ خارج السنة المالية",IF(H567="","⚠ اختر بند الموازنة",IF(I567="مرفوض","✖ مرفوض من المدير",IF(I567&lt;&gt;"موافق","⏳ بانتظار موافقة المدير",IF(K567&lt;&gt;"نعم","⚠ غير مسوى مع الحسابات","✔ معتمد ومسوى")))))))))</f>
        <v/>
      </c>
      <c r="R567">
        <f>N(R566)+IF(A567="عهدة",1,0)</f>
        <v/>
      </c>
      <c r="S567">
        <f>IF(C567="","",IF(AND(C567&gt;=DATE(2026,9,1),C567&lt;=DATE(2027,8,31)),(YEAR(C567)-2026)*12+MONTH(C567)-8,""))</f>
        <v/>
      </c>
      <c r="T567">
        <f>IF(AND(A567="مصروف",R567&gt;0,I567="موافق",S567&lt;&gt;"",H567&lt;&gt;""),N(G567),0)</f>
        <v/>
      </c>
    </row>
    <row r="568">
      <c r="A568" s="19" t="n"/>
      <c r="B568" s="20">
        <f>IF(A568="","",IF(R568=0,"⚠ أضف سطر عهدة أولًا","DMT-"&amp;TEXT(R568,"000")))</f>
        <v/>
      </c>
      <c r="C568" s="21" t="n"/>
      <c r="D568" s="20">
        <f>IF(C568="","",IF(S568="","خارج السنة المالية",INDEX(القوائم!$D$2:$D$13,S568)))</f>
        <v/>
      </c>
      <c r="E568" s="22" t="n"/>
      <c r="F568" s="23" t="n"/>
      <c r="G568" s="23" t="n"/>
      <c r="H568" s="22" t="n"/>
      <c r="I568" s="19" t="n"/>
      <c r="J568" s="21" t="n"/>
      <c r="K568" s="19" t="n"/>
      <c r="L568" s="19" t="n"/>
      <c r="M568" s="21" t="n"/>
      <c r="N568" s="22" t="n"/>
      <c r="O568" s="24">
        <f>IF(A568&lt;&gt;"عهدة","",SUMIFS($G$8:$G$5007,$B$8:$B$5007,B568,$A$8:$A$5007,"مصروف",$I$8:$I$5007,"&lt;&gt;مرفوض"))</f>
        <v/>
      </c>
      <c r="P568" s="25">
        <f>IF(A568&lt;&gt;"عهدة","",N(F568)-O568)</f>
        <v/>
      </c>
      <c r="Q568" s="26">
        <f>IF(A568="","",IF(A568="عهدة",IF(N(F568)=0,"⚠ أدخل قيمة العهدة",IF(P568&lt;0,"⛔ عجز / زيادة مصروفات "&amp;TEXT(-P568,"#,##0"),IF(COUNTIFS($B$8:$B$5007,B568,$A$8:$A$5007,"مصروف",$I$8:$I$5007,"&lt;&gt;مرفوض",$K$8:$K$5007,"&lt;&gt;نعم")&gt;0,"⚠ "&amp;COUNTIFS($B$8:$B$5007,B568,$A$8:$A$5007,"مصروف",$I$8:$I$5007,"&lt;&gt;مرفوض",$K$8:$K$5007,"&lt;&gt;نعم")&amp;" مصروف غير مسوى",IF(L568="تمت التسوية",IF(P568=0,"✔ متوازنة وتمت التسوية","✔ تمت التسوية – متبقي "&amp;TEXT(P568,"#,##0")),IF(P568&gt;0,"متبقي "&amp;TEXT(P568,"#,##0"),"✔ متوازنة"))))),IF(R568=0,"⚠ أضف سطر عهدة أولًا",IF(OR(C568="",N(G568)=0),"⚠ أكمل التاريخ والقيمة",IF(S568="","⚠ التاريخ خارج السنة المالية",IF(H568="","⚠ اختر بند الموازنة",IF(I568="مرفوض","✖ مرفوض من المدير",IF(I568&lt;&gt;"موافق","⏳ بانتظار موافقة المدير",IF(K568&lt;&gt;"نعم","⚠ غير مسوى مع الحسابات","✔ معتمد ومسوى")))))))))</f>
        <v/>
      </c>
      <c r="R568">
        <f>N(R567)+IF(A568="عهدة",1,0)</f>
        <v/>
      </c>
      <c r="S568">
        <f>IF(C568="","",IF(AND(C568&gt;=DATE(2026,9,1),C568&lt;=DATE(2027,8,31)),(YEAR(C568)-2026)*12+MONTH(C568)-8,""))</f>
        <v/>
      </c>
      <c r="T568">
        <f>IF(AND(A568="مصروف",R568&gt;0,I568="موافق",S568&lt;&gt;"",H568&lt;&gt;""),N(G568),0)</f>
        <v/>
      </c>
    </row>
    <row r="569">
      <c r="A569" s="19" t="n"/>
      <c r="B569" s="20">
        <f>IF(A569="","",IF(R569=0,"⚠ أضف سطر عهدة أولًا","DMT-"&amp;TEXT(R569,"000")))</f>
        <v/>
      </c>
      <c r="C569" s="21" t="n"/>
      <c r="D569" s="20">
        <f>IF(C569="","",IF(S569="","خارج السنة المالية",INDEX(القوائم!$D$2:$D$13,S569)))</f>
        <v/>
      </c>
      <c r="E569" s="22" t="n"/>
      <c r="F569" s="23" t="n"/>
      <c r="G569" s="23" t="n"/>
      <c r="H569" s="22" t="n"/>
      <c r="I569" s="19" t="n"/>
      <c r="J569" s="21" t="n"/>
      <c r="K569" s="19" t="n"/>
      <c r="L569" s="19" t="n"/>
      <c r="M569" s="21" t="n"/>
      <c r="N569" s="22" t="n"/>
      <c r="O569" s="24">
        <f>IF(A569&lt;&gt;"عهدة","",SUMIFS($G$8:$G$5007,$B$8:$B$5007,B569,$A$8:$A$5007,"مصروف",$I$8:$I$5007,"&lt;&gt;مرفوض"))</f>
        <v/>
      </c>
      <c r="P569" s="25">
        <f>IF(A569&lt;&gt;"عهدة","",N(F569)-O569)</f>
        <v/>
      </c>
      <c r="Q569" s="26">
        <f>IF(A569="","",IF(A569="عهدة",IF(N(F569)=0,"⚠ أدخل قيمة العهدة",IF(P569&lt;0,"⛔ عجز / زيادة مصروفات "&amp;TEXT(-P569,"#,##0"),IF(COUNTIFS($B$8:$B$5007,B569,$A$8:$A$5007,"مصروف",$I$8:$I$5007,"&lt;&gt;مرفوض",$K$8:$K$5007,"&lt;&gt;نعم")&gt;0,"⚠ "&amp;COUNTIFS($B$8:$B$5007,B569,$A$8:$A$5007,"مصروف",$I$8:$I$5007,"&lt;&gt;مرفوض",$K$8:$K$5007,"&lt;&gt;نعم")&amp;" مصروف غير مسوى",IF(L569="تمت التسوية",IF(P569=0,"✔ متوازنة وتمت التسوية","✔ تمت التسوية – متبقي "&amp;TEXT(P569,"#,##0")),IF(P569&gt;0,"متبقي "&amp;TEXT(P569,"#,##0"),"✔ متوازنة"))))),IF(R569=0,"⚠ أضف سطر عهدة أولًا",IF(OR(C569="",N(G569)=0),"⚠ أكمل التاريخ والقيمة",IF(S569="","⚠ التاريخ خارج السنة المالية",IF(H569="","⚠ اختر بند الموازنة",IF(I569="مرفوض","✖ مرفوض من المدير",IF(I569&lt;&gt;"موافق","⏳ بانتظار موافقة المدير",IF(K569&lt;&gt;"نعم","⚠ غير مسوى مع الحسابات","✔ معتمد ومسوى")))))))))</f>
        <v/>
      </c>
      <c r="R569">
        <f>N(R568)+IF(A569="عهدة",1,0)</f>
        <v/>
      </c>
      <c r="S569">
        <f>IF(C569="","",IF(AND(C569&gt;=DATE(2026,9,1),C569&lt;=DATE(2027,8,31)),(YEAR(C569)-2026)*12+MONTH(C569)-8,""))</f>
        <v/>
      </c>
      <c r="T569">
        <f>IF(AND(A569="مصروف",R569&gt;0,I569="موافق",S569&lt;&gt;"",H569&lt;&gt;""),N(G569),0)</f>
        <v/>
      </c>
    </row>
    <row r="570">
      <c r="A570" s="19" t="n"/>
      <c r="B570" s="20">
        <f>IF(A570="","",IF(R570=0,"⚠ أضف سطر عهدة أولًا","DMT-"&amp;TEXT(R570,"000")))</f>
        <v/>
      </c>
      <c r="C570" s="21" t="n"/>
      <c r="D570" s="20">
        <f>IF(C570="","",IF(S570="","خارج السنة المالية",INDEX(القوائم!$D$2:$D$13,S570)))</f>
        <v/>
      </c>
      <c r="E570" s="22" t="n"/>
      <c r="F570" s="23" t="n"/>
      <c r="G570" s="23" t="n"/>
      <c r="H570" s="22" t="n"/>
      <c r="I570" s="19" t="n"/>
      <c r="J570" s="21" t="n"/>
      <c r="K570" s="19" t="n"/>
      <c r="L570" s="19" t="n"/>
      <c r="M570" s="21" t="n"/>
      <c r="N570" s="22" t="n"/>
      <c r="O570" s="24">
        <f>IF(A570&lt;&gt;"عهدة","",SUMIFS($G$8:$G$5007,$B$8:$B$5007,B570,$A$8:$A$5007,"مصروف",$I$8:$I$5007,"&lt;&gt;مرفوض"))</f>
        <v/>
      </c>
      <c r="P570" s="25">
        <f>IF(A570&lt;&gt;"عهدة","",N(F570)-O570)</f>
        <v/>
      </c>
      <c r="Q570" s="26">
        <f>IF(A570="","",IF(A570="عهدة",IF(N(F570)=0,"⚠ أدخل قيمة العهدة",IF(P570&lt;0,"⛔ عجز / زيادة مصروفات "&amp;TEXT(-P570,"#,##0"),IF(COUNTIFS($B$8:$B$5007,B570,$A$8:$A$5007,"مصروف",$I$8:$I$5007,"&lt;&gt;مرفوض",$K$8:$K$5007,"&lt;&gt;نعم")&gt;0,"⚠ "&amp;COUNTIFS($B$8:$B$5007,B570,$A$8:$A$5007,"مصروف",$I$8:$I$5007,"&lt;&gt;مرفوض",$K$8:$K$5007,"&lt;&gt;نعم")&amp;" مصروف غير مسوى",IF(L570="تمت التسوية",IF(P570=0,"✔ متوازنة وتمت التسوية","✔ تمت التسوية – متبقي "&amp;TEXT(P570,"#,##0")),IF(P570&gt;0,"متبقي "&amp;TEXT(P570,"#,##0"),"✔ متوازنة"))))),IF(R570=0,"⚠ أضف سطر عهدة أولًا",IF(OR(C570="",N(G570)=0),"⚠ أكمل التاريخ والقيمة",IF(S570="","⚠ التاريخ خارج السنة المالية",IF(H570="","⚠ اختر بند الموازنة",IF(I570="مرفوض","✖ مرفوض من المدير",IF(I570&lt;&gt;"موافق","⏳ بانتظار موافقة المدير",IF(K570&lt;&gt;"نعم","⚠ غير مسوى مع الحسابات","✔ معتمد ومسوى")))))))))</f>
        <v/>
      </c>
      <c r="R570">
        <f>N(R569)+IF(A570="عهدة",1,0)</f>
        <v/>
      </c>
      <c r="S570">
        <f>IF(C570="","",IF(AND(C570&gt;=DATE(2026,9,1),C570&lt;=DATE(2027,8,31)),(YEAR(C570)-2026)*12+MONTH(C570)-8,""))</f>
        <v/>
      </c>
      <c r="T570">
        <f>IF(AND(A570="مصروف",R570&gt;0,I570="موافق",S570&lt;&gt;"",H570&lt;&gt;""),N(G570),0)</f>
        <v/>
      </c>
    </row>
    <row r="571">
      <c r="A571" s="19" t="n"/>
      <c r="B571" s="20">
        <f>IF(A571="","",IF(R571=0,"⚠ أضف سطر عهدة أولًا","DMT-"&amp;TEXT(R571,"000")))</f>
        <v/>
      </c>
      <c r="C571" s="21" t="n"/>
      <c r="D571" s="20">
        <f>IF(C571="","",IF(S571="","خارج السنة المالية",INDEX(القوائم!$D$2:$D$13,S571)))</f>
        <v/>
      </c>
      <c r="E571" s="22" t="n"/>
      <c r="F571" s="23" t="n"/>
      <c r="G571" s="23" t="n"/>
      <c r="H571" s="22" t="n"/>
      <c r="I571" s="19" t="n"/>
      <c r="J571" s="21" t="n"/>
      <c r="K571" s="19" t="n"/>
      <c r="L571" s="19" t="n"/>
      <c r="M571" s="21" t="n"/>
      <c r="N571" s="22" t="n"/>
      <c r="O571" s="24">
        <f>IF(A571&lt;&gt;"عهدة","",SUMIFS($G$8:$G$5007,$B$8:$B$5007,B571,$A$8:$A$5007,"مصروف",$I$8:$I$5007,"&lt;&gt;مرفوض"))</f>
        <v/>
      </c>
      <c r="P571" s="25">
        <f>IF(A571&lt;&gt;"عهدة","",N(F571)-O571)</f>
        <v/>
      </c>
      <c r="Q571" s="26">
        <f>IF(A571="","",IF(A571="عهدة",IF(N(F571)=0,"⚠ أدخل قيمة العهدة",IF(P571&lt;0,"⛔ عجز / زيادة مصروفات "&amp;TEXT(-P571,"#,##0"),IF(COUNTIFS($B$8:$B$5007,B571,$A$8:$A$5007,"مصروف",$I$8:$I$5007,"&lt;&gt;مرفوض",$K$8:$K$5007,"&lt;&gt;نعم")&gt;0,"⚠ "&amp;COUNTIFS($B$8:$B$5007,B571,$A$8:$A$5007,"مصروف",$I$8:$I$5007,"&lt;&gt;مرفوض",$K$8:$K$5007,"&lt;&gt;نعم")&amp;" مصروف غير مسوى",IF(L571="تمت التسوية",IF(P571=0,"✔ متوازنة وتمت التسوية","✔ تمت التسوية – متبقي "&amp;TEXT(P571,"#,##0")),IF(P571&gt;0,"متبقي "&amp;TEXT(P571,"#,##0"),"✔ متوازنة"))))),IF(R571=0,"⚠ أضف سطر عهدة أولًا",IF(OR(C571="",N(G571)=0),"⚠ أكمل التاريخ والقيمة",IF(S571="","⚠ التاريخ خارج السنة المالية",IF(H571="","⚠ اختر بند الموازنة",IF(I571="مرفوض","✖ مرفوض من المدير",IF(I571&lt;&gt;"موافق","⏳ بانتظار موافقة المدير",IF(K571&lt;&gt;"نعم","⚠ غير مسوى مع الحسابات","✔ معتمد ومسوى")))))))))</f>
        <v/>
      </c>
      <c r="R571">
        <f>N(R570)+IF(A571="عهدة",1,0)</f>
        <v/>
      </c>
      <c r="S571">
        <f>IF(C571="","",IF(AND(C571&gt;=DATE(2026,9,1),C571&lt;=DATE(2027,8,31)),(YEAR(C571)-2026)*12+MONTH(C571)-8,""))</f>
        <v/>
      </c>
      <c r="T571">
        <f>IF(AND(A571="مصروف",R571&gt;0,I571="موافق",S571&lt;&gt;"",H571&lt;&gt;""),N(G571),0)</f>
        <v/>
      </c>
    </row>
    <row r="572">
      <c r="A572" s="19" t="n"/>
      <c r="B572" s="20">
        <f>IF(A572="","",IF(R572=0,"⚠ أضف سطر عهدة أولًا","DMT-"&amp;TEXT(R572,"000")))</f>
        <v/>
      </c>
      <c r="C572" s="21" t="n"/>
      <c r="D572" s="20">
        <f>IF(C572="","",IF(S572="","خارج السنة المالية",INDEX(القوائم!$D$2:$D$13,S572)))</f>
        <v/>
      </c>
      <c r="E572" s="22" t="n"/>
      <c r="F572" s="23" t="n"/>
      <c r="G572" s="23" t="n"/>
      <c r="H572" s="22" t="n"/>
      <c r="I572" s="19" t="n"/>
      <c r="J572" s="21" t="n"/>
      <c r="K572" s="19" t="n"/>
      <c r="L572" s="19" t="n"/>
      <c r="M572" s="21" t="n"/>
      <c r="N572" s="22" t="n"/>
      <c r="O572" s="24">
        <f>IF(A572&lt;&gt;"عهدة","",SUMIFS($G$8:$G$5007,$B$8:$B$5007,B572,$A$8:$A$5007,"مصروف",$I$8:$I$5007,"&lt;&gt;مرفوض"))</f>
        <v/>
      </c>
      <c r="P572" s="25">
        <f>IF(A572&lt;&gt;"عهدة","",N(F572)-O572)</f>
        <v/>
      </c>
      <c r="Q572" s="26">
        <f>IF(A572="","",IF(A572="عهدة",IF(N(F572)=0,"⚠ أدخل قيمة العهدة",IF(P572&lt;0,"⛔ عجز / زيادة مصروفات "&amp;TEXT(-P572,"#,##0"),IF(COUNTIFS($B$8:$B$5007,B572,$A$8:$A$5007,"مصروف",$I$8:$I$5007,"&lt;&gt;مرفوض",$K$8:$K$5007,"&lt;&gt;نعم")&gt;0,"⚠ "&amp;COUNTIFS($B$8:$B$5007,B572,$A$8:$A$5007,"مصروف",$I$8:$I$5007,"&lt;&gt;مرفوض",$K$8:$K$5007,"&lt;&gt;نعم")&amp;" مصروف غير مسوى",IF(L572="تمت التسوية",IF(P572=0,"✔ متوازنة وتمت التسوية","✔ تمت التسوية – متبقي "&amp;TEXT(P572,"#,##0")),IF(P572&gt;0,"متبقي "&amp;TEXT(P572,"#,##0"),"✔ متوازنة"))))),IF(R572=0,"⚠ أضف سطر عهدة أولًا",IF(OR(C572="",N(G572)=0),"⚠ أكمل التاريخ والقيمة",IF(S572="","⚠ التاريخ خارج السنة المالية",IF(H572="","⚠ اختر بند الموازنة",IF(I572="مرفوض","✖ مرفوض من المدير",IF(I572&lt;&gt;"موافق","⏳ بانتظار موافقة المدير",IF(K572&lt;&gt;"نعم","⚠ غير مسوى مع الحسابات","✔ معتمد ومسوى")))))))))</f>
        <v/>
      </c>
      <c r="R572">
        <f>N(R571)+IF(A572="عهدة",1,0)</f>
        <v/>
      </c>
      <c r="S572">
        <f>IF(C572="","",IF(AND(C572&gt;=DATE(2026,9,1),C572&lt;=DATE(2027,8,31)),(YEAR(C572)-2026)*12+MONTH(C572)-8,""))</f>
        <v/>
      </c>
      <c r="T572">
        <f>IF(AND(A572="مصروف",R572&gt;0,I572="موافق",S572&lt;&gt;"",H572&lt;&gt;""),N(G572),0)</f>
        <v/>
      </c>
    </row>
    <row r="573">
      <c r="A573" s="19" t="n"/>
      <c r="B573" s="20">
        <f>IF(A573="","",IF(R573=0,"⚠ أضف سطر عهدة أولًا","DMT-"&amp;TEXT(R573,"000")))</f>
        <v/>
      </c>
      <c r="C573" s="21" t="n"/>
      <c r="D573" s="20">
        <f>IF(C573="","",IF(S573="","خارج السنة المالية",INDEX(القوائم!$D$2:$D$13,S573)))</f>
        <v/>
      </c>
      <c r="E573" s="22" t="n"/>
      <c r="F573" s="23" t="n"/>
      <c r="G573" s="23" t="n"/>
      <c r="H573" s="22" t="n"/>
      <c r="I573" s="19" t="n"/>
      <c r="J573" s="21" t="n"/>
      <c r="K573" s="19" t="n"/>
      <c r="L573" s="19" t="n"/>
      <c r="M573" s="21" t="n"/>
      <c r="N573" s="22" t="n"/>
      <c r="O573" s="24">
        <f>IF(A573&lt;&gt;"عهدة","",SUMIFS($G$8:$G$5007,$B$8:$B$5007,B573,$A$8:$A$5007,"مصروف",$I$8:$I$5007,"&lt;&gt;مرفوض"))</f>
        <v/>
      </c>
      <c r="P573" s="25">
        <f>IF(A573&lt;&gt;"عهدة","",N(F573)-O573)</f>
        <v/>
      </c>
      <c r="Q573" s="26">
        <f>IF(A573="","",IF(A573="عهدة",IF(N(F573)=0,"⚠ أدخل قيمة العهدة",IF(P573&lt;0,"⛔ عجز / زيادة مصروفات "&amp;TEXT(-P573,"#,##0"),IF(COUNTIFS($B$8:$B$5007,B573,$A$8:$A$5007,"مصروف",$I$8:$I$5007,"&lt;&gt;مرفوض",$K$8:$K$5007,"&lt;&gt;نعم")&gt;0,"⚠ "&amp;COUNTIFS($B$8:$B$5007,B573,$A$8:$A$5007,"مصروف",$I$8:$I$5007,"&lt;&gt;مرفوض",$K$8:$K$5007,"&lt;&gt;نعم")&amp;" مصروف غير مسوى",IF(L573="تمت التسوية",IF(P573=0,"✔ متوازنة وتمت التسوية","✔ تمت التسوية – متبقي "&amp;TEXT(P573,"#,##0")),IF(P573&gt;0,"متبقي "&amp;TEXT(P573,"#,##0"),"✔ متوازنة"))))),IF(R573=0,"⚠ أضف سطر عهدة أولًا",IF(OR(C573="",N(G573)=0),"⚠ أكمل التاريخ والقيمة",IF(S573="","⚠ التاريخ خارج السنة المالية",IF(H573="","⚠ اختر بند الموازنة",IF(I573="مرفوض","✖ مرفوض من المدير",IF(I573&lt;&gt;"موافق","⏳ بانتظار موافقة المدير",IF(K573&lt;&gt;"نعم","⚠ غير مسوى مع الحسابات","✔ معتمد ومسوى")))))))))</f>
        <v/>
      </c>
      <c r="R573">
        <f>N(R572)+IF(A573="عهدة",1,0)</f>
        <v/>
      </c>
      <c r="S573">
        <f>IF(C573="","",IF(AND(C573&gt;=DATE(2026,9,1),C573&lt;=DATE(2027,8,31)),(YEAR(C573)-2026)*12+MONTH(C573)-8,""))</f>
        <v/>
      </c>
      <c r="T573">
        <f>IF(AND(A573="مصروف",R573&gt;0,I573="موافق",S573&lt;&gt;"",H573&lt;&gt;""),N(G573),0)</f>
        <v/>
      </c>
    </row>
    <row r="574">
      <c r="A574" s="19" t="n"/>
      <c r="B574" s="20">
        <f>IF(A574="","",IF(R574=0,"⚠ أضف سطر عهدة أولًا","DMT-"&amp;TEXT(R574,"000")))</f>
        <v/>
      </c>
      <c r="C574" s="21" t="n"/>
      <c r="D574" s="20">
        <f>IF(C574="","",IF(S574="","خارج السنة المالية",INDEX(القوائم!$D$2:$D$13,S574)))</f>
        <v/>
      </c>
      <c r="E574" s="22" t="n"/>
      <c r="F574" s="23" t="n"/>
      <c r="G574" s="23" t="n"/>
      <c r="H574" s="22" t="n"/>
      <c r="I574" s="19" t="n"/>
      <c r="J574" s="21" t="n"/>
      <c r="K574" s="19" t="n"/>
      <c r="L574" s="19" t="n"/>
      <c r="M574" s="21" t="n"/>
      <c r="N574" s="22" t="n"/>
      <c r="O574" s="24">
        <f>IF(A574&lt;&gt;"عهدة","",SUMIFS($G$8:$G$5007,$B$8:$B$5007,B574,$A$8:$A$5007,"مصروف",$I$8:$I$5007,"&lt;&gt;مرفوض"))</f>
        <v/>
      </c>
      <c r="P574" s="25">
        <f>IF(A574&lt;&gt;"عهدة","",N(F574)-O574)</f>
        <v/>
      </c>
      <c r="Q574" s="26">
        <f>IF(A574="","",IF(A574="عهدة",IF(N(F574)=0,"⚠ أدخل قيمة العهدة",IF(P574&lt;0,"⛔ عجز / زيادة مصروفات "&amp;TEXT(-P574,"#,##0"),IF(COUNTIFS($B$8:$B$5007,B574,$A$8:$A$5007,"مصروف",$I$8:$I$5007,"&lt;&gt;مرفوض",$K$8:$K$5007,"&lt;&gt;نعم")&gt;0,"⚠ "&amp;COUNTIFS($B$8:$B$5007,B574,$A$8:$A$5007,"مصروف",$I$8:$I$5007,"&lt;&gt;مرفوض",$K$8:$K$5007,"&lt;&gt;نعم")&amp;" مصروف غير مسوى",IF(L574="تمت التسوية",IF(P574=0,"✔ متوازنة وتمت التسوية","✔ تمت التسوية – متبقي "&amp;TEXT(P574,"#,##0")),IF(P574&gt;0,"متبقي "&amp;TEXT(P574,"#,##0"),"✔ متوازنة"))))),IF(R574=0,"⚠ أضف سطر عهدة أولًا",IF(OR(C574="",N(G574)=0),"⚠ أكمل التاريخ والقيمة",IF(S574="","⚠ التاريخ خارج السنة المالية",IF(H574="","⚠ اختر بند الموازنة",IF(I574="مرفوض","✖ مرفوض من المدير",IF(I574&lt;&gt;"موافق","⏳ بانتظار موافقة المدير",IF(K574&lt;&gt;"نعم","⚠ غير مسوى مع الحسابات","✔ معتمد ومسوى")))))))))</f>
        <v/>
      </c>
      <c r="R574">
        <f>N(R573)+IF(A574="عهدة",1,0)</f>
        <v/>
      </c>
      <c r="S574">
        <f>IF(C574="","",IF(AND(C574&gt;=DATE(2026,9,1),C574&lt;=DATE(2027,8,31)),(YEAR(C574)-2026)*12+MONTH(C574)-8,""))</f>
        <v/>
      </c>
      <c r="T574">
        <f>IF(AND(A574="مصروف",R574&gt;0,I574="موافق",S574&lt;&gt;"",H574&lt;&gt;""),N(G574),0)</f>
        <v/>
      </c>
    </row>
    <row r="575">
      <c r="A575" s="19" t="n"/>
      <c r="B575" s="20">
        <f>IF(A575="","",IF(R575=0,"⚠ أضف سطر عهدة أولًا","DMT-"&amp;TEXT(R575,"000")))</f>
        <v/>
      </c>
      <c r="C575" s="21" t="n"/>
      <c r="D575" s="20">
        <f>IF(C575="","",IF(S575="","خارج السنة المالية",INDEX(القوائم!$D$2:$D$13,S575)))</f>
        <v/>
      </c>
      <c r="E575" s="22" t="n"/>
      <c r="F575" s="23" t="n"/>
      <c r="G575" s="23" t="n"/>
      <c r="H575" s="22" t="n"/>
      <c r="I575" s="19" t="n"/>
      <c r="J575" s="21" t="n"/>
      <c r="K575" s="19" t="n"/>
      <c r="L575" s="19" t="n"/>
      <c r="M575" s="21" t="n"/>
      <c r="N575" s="22" t="n"/>
      <c r="O575" s="24">
        <f>IF(A575&lt;&gt;"عهدة","",SUMIFS($G$8:$G$5007,$B$8:$B$5007,B575,$A$8:$A$5007,"مصروف",$I$8:$I$5007,"&lt;&gt;مرفوض"))</f>
        <v/>
      </c>
      <c r="P575" s="25">
        <f>IF(A575&lt;&gt;"عهدة","",N(F575)-O575)</f>
        <v/>
      </c>
      <c r="Q575" s="26">
        <f>IF(A575="","",IF(A575="عهدة",IF(N(F575)=0,"⚠ أدخل قيمة العهدة",IF(P575&lt;0,"⛔ عجز / زيادة مصروفات "&amp;TEXT(-P575,"#,##0"),IF(COUNTIFS($B$8:$B$5007,B575,$A$8:$A$5007,"مصروف",$I$8:$I$5007,"&lt;&gt;مرفوض",$K$8:$K$5007,"&lt;&gt;نعم")&gt;0,"⚠ "&amp;COUNTIFS($B$8:$B$5007,B575,$A$8:$A$5007,"مصروف",$I$8:$I$5007,"&lt;&gt;مرفوض",$K$8:$K$5007,"&lt;&gt;نعم")&amp;" مصروف غير مسوى",IF(L575="تمت التسوية",IF(P575=0,"✔ متوازنة وتمت التسوية","✔ تمت التسوية – متبقي "&amp;TEXT(P575,"#,##0")),IF(P575&gt;0,"متبقي "&amp;TEXT(P575,"#,##0"),"✔ متوازنة"))))),IF(R575=0,"⚠ أضف سطر عهدة أولًا",IF(OR(C575="",N(G575)=0),"⚠ أكمل التاريخ والقيمة",IF(S575="","⚠ التاريخ خارج السنة المالية",IF(H575="","⚠ اختر بند الموازنة",IF(I575="مرفوض","✖ مرفوض من المدير",IF(I575&lt;&gt;"موافق","⏳ بانتظار موافقة المدير",IF(K575&lt;&gt;"نعم","⚠ غير مسوى مع الحسابات","✔ معتمد ومسوى")))))))))</f>
        <v/>
      </c>
      <c r="R575">
        <f>N(R574)+IF(A575="عهدة",1,0)</f>
        <v/>
      </c>
      <c r="S575">
        <f>IF(C575="","",IF(AND(C575&gt;=DATE(2026,9,1),C575&lt;=DATE(2027,8,31)),(YEAR(C575)-2026)*12+MONTH(C575)-8,""))</f>
        <v/>
      </c>
      <c r="T575">
        <f>IF(AND(A575="مصروف",R575&gt;0,I575="موافق",S575&lt;&gt;"",H575&lt;&gt;""),N(G575),0)</f>
        <v/>
      </c>
    </row>
    <row r="576">
      <c r="A576" s="19" t="n"/>
      <c r="B576" s="20">
        <f>IF(A576="","",IF(R576=0,"⚠ أضف سطر عهدة أولًا","DMT-"&amp;TEXT(R576,"000")))</f>
        <v/>
      </c>
      <c r="C576" s="21" t="n"/>
      <c r="D576" s="20">
        <f>IF(C576="","",IF(S576="","خارج السنة المالية",INDEX(القوائم!$D$2:$D$13,S576)))</f>
        <v/>
      </c>
      <c r="E576" s="22" t="n"/>
      <c r="F576" s="23" t="n"/>
      <c r="G576" s="23" t="n"/>
      <c r="H576" s="22" t="n"/>
      <c r="I576" s="19" t="n"/>
      <c r="J576" s="21" t="n"/>
      <c r="K576" s="19" t="n"/>
      <c r="L576" s="19" t="n"/>
      <c r="M576" s="21" t="n"/>
      <c r="N576" s="22" t="n"/>
      <c r="O576" s="24">
        <f>IF(A576&lt;&gt;"عهدة","",SUMIFS($G$8:$G$5007,$B$8:$B$5007,B576,$A$8:$A$5007,"مصروف",$I$8:$I$5007,"&lt;&gt;مرفوض"))</f>
        <v/>
      </c>
      <c r="P576" s="25">
        <f>IF(A576&lt;&gt;"عهدة","",N(F576)-O576)</f>
        <v/>
      </c>
      <c r="Q576" s="26">
        <f>IF(A576="","",IF(A576="عهدة",IF(N(F576)=0,"⚠ أدخل قيمة العهدة",IF(P576&lt;0,"⛔ عجز / زيادة مصروفات "&amp;TEXT(-P576,"#,##0"),IF(COUNTIFS($B$8:$B$5007,B576,$A$8:$A$5007,"مصروف",$I$8:$I$5007,"&lt;&gt;مرفوض",$K$8:$K$5007,"&lt;&gt;نعم")&gt;0,"⚠ "&amp;COUNTIFS($B$8:$B$5007,B576,$A$8:$A$5007,"مصروف",$I$8:$I$5007,"&lt;&gt;مرفوض",$K$8:$K$5007,"&lt;&gt;نعم")&amp;" مصروف غير مسوى",IF(L576="تمت التسوية",IF(P576=0,"✔ متوازنة وتمت التسوية","✔ تمت التسوية – متبقي "&amp;TEXT(P576,"#,##0")),IF(P576&gt;0,"متبقي "&amp;TEXT(P576,"#,##0"),"✔ متوازنة"))))),IF(R576=0,"⚠ أضف سطر عهدة أولًا",IF(OR(C576="",N(G576)=0),"⚠ أكمل التاريخ والقيمة",IF(S576="","⚠ التاريخ خارج السنة المالية",IF(H576="","⚠ اختر بند الموازنة",IF(I576="مرفوض","✖ مرفوض من المدير",IF(I576&lt;&gt;"موافق","⏳ بانتظار موافقة المدير",IF(K576&lt;&gt;"نعم","⚠ غير مسوى مع الحسابات","✔ معتمد ومسوى")))))))))</f>
        <v/>
      </c>
      <c r="R576">
        <f>N(R575)+IF(A576="عهدة",1,0)</f>
        <v/>
      </c>
      <c r="S576">
        <f>IF(C576="","",IF(AND(C576&gt;=DATE(2026,9,1),C576&lt;=DATE(2027,8,31)),(YEAR(C576)-2026)*12+MONTH(C576)-8,""))</f>
        <v/>
      </c>
      <c r="T576">
        <f>IF(AND(A576="مصروف",R576&gt;0,I576="موافق",S576&lt;&gt;"",H576&lt;&gt;""),N(G576),0)</f>
        <v/>
      </c>
    </row>
    <row r="577">
      <c r="A577" s="19" t="n"/>
      <c r="B577" s="20">
        <f>IF(A577="","",IF(R577=0,"⚠ أضف سطر عهدة أولًا","DMT-"&amp;TEXT(R577,"000")))</f>
        <v/>
      </c>
      <c r="C577" s="21" t="n"/>
      <c r="D577" s="20">
        <f>IF(C577="","",IF(S577="","خارج السنة المالية",INDEX(القوائم!$D$2:$D$13,S577)))</f>
        <v/>
      </c>
      <c r="E577" s="22" t="n"/>
      <c r="F577" s="23" t="n"/>
      <c r="G577" s="23" t="n"/>
      <c r="H577" s="22" t="n"/>
      <c r="I577" s="19" t="n"/>
      <c r="J577" s="21" t="n"/>
      <c r="K577" s="19" t="n"/>
      <c r="L577" s="19" t="n"/>
      <c r="M577" s="21" t="n"/>
      <c r="N577" s="22" t="n"/>
      <c r="O577" s="24">
        <f>IF(A577&lt;&gt;"عهدة","",SUMIFS($G$8:$G$5007,$B$8:$B$5007,B577,$A$8:$A$5007,"مصروف",$I$8:$I$5007,"&lt;&gt;مرفوض"))</f>
        <v/>
      </c>
      <c r="P577" s="25">
        <f>IF(A577&lt;&gt;"عهدة","",N(F577)-O577)</f>
        <v/>
      </c>
      <c r="Q577" s="26">
        <f>IF(A577="","",IF(A577="عهدة",IF(N(F577)=0,"⚠ أدخل قيمة العهدة",IF(P577&lt;0,"⛔ عجز / زيادة مصروفات "&amp;TEXT(-P577,"#,##0"),IF(COUNTIFS($B$8:$B$5007,B577,$A$8:$A$5007,"مصروف",$I$8:$I$5007,"&lt;&gt;مرفوض",$K$8:$K$5007,"&lt;&gt;نعم")&gt;0,"⚠ "&amp;COUNTIFS($B$8:$B$5007,B577,$A$8:$A$5007,"مصروف",$I$8:$I$5007,"&lt;&gt;مرفوض",$K$8:$K$5007,"&lt;&gt;نعم")&amp;" مصروف غير مسوى",IF(L577="تمت التسوية",IF(P577=0,"✔ متوازنة وتمت التسوية","✔ تمت التسوية – متبقي "&amp;TEXT(P577,"#,##0")),IF(P577&gt;0,"متبقي "&amp;TEXT(P577,"#,##0"),"✔ متوازنة"))))),IF(R577=0,"⚠ أضف سطر عهدة أولًا",IF(OR(C577="",N(G577)=0),"⚠ أكمل التاريخ والقيمة",IF(S577="","⚠ التاريخ خارج السنة المالية",IF(H577="","⚠ اختر بند الموازنة",IF(I577="مرفوض","✖ مرفوض من المدير",IF(I577&lt;&gt;"موافق","⏳ بانتظار موافقة المدير",IF(K577&lt;&gt;"نعم","⚠ غير مسوى مع الحسابات","✔ معتمد ومسوى")))))))))</f>
        <v/>
      </c>
      <c r="R577">
        <f>N(R576)+IF(A577="عهدة",1,0)</f>
        <v/>
      </c>
      <c r="S577">
        <f>IF(C577="","",IF(AND(C577&gt;=DATE(2026,9,1),C577&lt;=DATE(2027,8,31)),(YEAR(C577)-2026)*12+MONTH(C577)-8,""))</f>
        <v/>
      </c>
      <c r="T577">
        <f>IF(AND(A577="مصروف",R577&gt;0,I577="موافق",S577&lt;&gt;"",H577&lt;&gt;""),N(G577),0)</f>
        <v/>
      </c>
    </row>
    <row r="578">
      <c r="A578" s="19" t="n"/>
      <c r="B578" s="20">
        <f>IF(A578="","",IF(R578=0,"⚠ أضف سطر عهدة أولًا","DMT-"&amp;TEXT(R578,"000")))</f>
        <v/>
      </c>
      <c r="C578" s="21" t="n"/>
      <c r="D578" s="20">
        <f>IF(C578="","",IF(S578="","خارج السنة المالية",INDEX(القوائم!$D$2:$D$13,S578)))</f>
        <v/>
      </c>
      <c r="E578" s="22" t="n"/>
      <c r="F578" s="23" t="n"/>
      <c r="G578" s="23" t="n"/>
      <c r="H578" s="22" t="n"/>
      <c r="I578" s="19" t="n"/>
      <c r="J578" s="21" t="n"/>
      <c r="K578" s="19" t="n"/>
      <c r="L578" s="19" t="n"/>
      <c r="M578" s="21" t="n"/>
      <c r="N578" s="22" t="n"/>
      <c r="O578" s="24">
        <f>IF(A578&lt;&gt;"عهدة","",SUMIFS($G$8:$G$5007,$B$8:$B$5007,B578,$A$8:$A$5007,"مصروف",$I$8:$I$5007,"&lt;&gt;مرفوض"))</f>
        <v/>
      </c>
      <c r="P578" s="25">
        <f>IF(A578&lt;&gt;"عهدة","",N(F578)-O578)</f>
        <v/>
      </c>
      <c r="Q578" s="26">
        <f>IF(A578="","",IF(A578="عهدة",IF(N(F578)=0,"⚠ أدخل قيمة العهدة",IF(P578&lt;0,"⛔ عجز / زيادة مصروفات "&amp;TEXT(-P578,"#,##0"),IF(COUNTIFS($B$8:$B$5007,B578,$A$8:$A$5007,"مصروف",$I$8:$I$5007,"&lt;&gt;مرفوض",$K$8:$K$5007,"&lt;&gt;نعم")&gt;0,"⚠ "&amp;COUNTIFS($B$8:$B$5007,B578,$A$8:$A$5007,"مصروف",$I$8:$I$5007,"&lt;&gt;مرفوض",$K$8:$K$5007,"&lt;&gt;نعم")&amp;" مصروف غير مسوى",IF(L578="تمت التسوية",IF(P578=0,"✔ متوازنة وتمت التسوية","✔ تمت التسوية – متبقي "&amp;TEXT(P578,"#,##0")),IF(P578&gt;0,"متبقي "&amp;TEXT(P578,"#,##0"),"✔ متوازنة"))))),IF(R578=0,"⚠ أضف سطر عهدة أولًا",IF(OR(C578="",N(G578)=0),"⚠ أكمل التاريخ والقيمة",IF(S578="","⚠ التاريخ خارج السنة المالية",IF(H578="","⚠ اختر بند الموازنة",IF(I578="مرفوض","✖ مرفوض من المدير",IF(I578&lt;&gt;"موافق","⏳ بانتظار موافقة المدير",IF(K578&lt;&gt;"نعم","⚠ غير مسوى مع الحسابات","✔ معتمد ومسوى")))))))))</f>
        <v/>
      </c>
      <c r="R578">
        <f>N(R577)+IF(A578="عهدة",1,0)</f>
        <v/>
      </c>
      <c r="S578">
        <f>IF(C578="","",IF(AND(C578&gt;=DATE(2026,9,1),C578&lt;=DATE(2027,8,31)),(YEAR(C578)-2026)*12+MONTH(C578)-8,""))</f>
        <v/>
      </c>
      <c r="T578">
        <f>IF(AND(A578="مصروف",R578&gt;0,I578="موافق",S578&lt;&gt;"",H578&lt;&gt;""),N(G578),0)</f>
        <v/>
      </c>
    </row>
    <row r="579">
      <c r="A579" s="19" t="n"/>
      <c r="B579" s="20">
        <f>IF(A579="","",IF(R579=0,"⚠ أضف سطر عهدة أولًا","DMT-"&amp;TEXT(R579,"000")))</f>
        <v/>
      </c>
      <c r="C579" s="21" t="n"/>
      <c r="D579" s="20">
        <f>IF(C579="","",IF(S579="","خارج السنة المالية",INDEX(القوائم!$D$2:$D$13,S579)))</f>
        <v/>
      </c>
      <c r="E579" s="22" t="n"/>
      <c r="F579" s="23" t="n"/>
      <c r="G579" s="23" t="n"/>
      <c r="H579" s="22" t="n"/>
      <c r="I579" s="19" t="n"/>
      <c r="J579" s="21" t="n"/>
      <c r="K579" s="19" t="n"/>
      <c r="L579" s="19" t="n"/>
      <c r="M579" s="21" t="n"/>
      <c r="N579" s="22" t="n"/>
      <c r="O579" s="24">
        <f>IF(A579&lt;&gt;"عهدة","",SUMIFS($G$8:$G$5007,$B$8:$B$5007,B579,$A$8:$A$5007,"مصروف",$I$8:$I$5007,"&lt;&gt;مرفوض"))</f>
        <v/>
      </c>
      <c r="P579" s="25">
        <f>IF(A579&lt;&gt;"عهدة","",N(F579)-O579)</f>
        <v/>
      </c>
      <c r="Q579" s="26">
        <f>IF(A579="","",IF(A579="عهدة",IF(N(F579)=0,"⚠ أدخل قيمة العهدة",IF(P579&lt;0,"⛔ عجز / زيادة مصروفات "&amp;TEXT(-P579,"#,##0"),IF(COUNTIFS($B$8:$B$5007,B579,$A$8:$A$5007,"مصروف",$I$8:$I$5007,"&lt;&gt;مرفوض",$K$8:$K$5007,"&lt;&gt;نعم")&gt;0,"⚠ "&amp;COUNTIFS($B$8:$B$5007,B579,$A$8:$A$5007,"مصروف",$I$8:$I$5007,"&lt;&gt;مرفوض",$K$8:$K$5007,"&lt;&gt;نعم")&amp;" مصروف غير مسوى",IF(L579="تمت التسوية",IF(P579=0,"✔ متوازنة وتمت التسوية","✔ تمت التسوية – متبقي "&amp;TEXT(P579,"#,##0")),IF(P579&gt;0,"متبقي "&amp;TEXT(P579,"#,##0"),"✔ متوازنة"))))),IF(R579=0,"⚠ أضف سطر عهدة أولًا",IF(OR(C579="",N(G579)=0),"⚠ أكمل التاريخ والقيمة",IF(S579="","⚠ التاريخ خارج السنة المالية",IF(H579="","⚠ اختر بند الموازنة",IF(I579="مرفوض","✖ مرفوض من المدير",IF(I579&lt;&gt;"موافق","⏳ بانتظار موافقة المدير",IF(K579&lt;&gt;"نعم","⚠ غير مسوى مع الحسابات","✔ معتمد ومسوى")))))))))</f>
        <v/>
      </c>
      <c r="R579">
        <f>N(R578)+IF(A579="عهدة",1,0)</f>
        <v/>
      </c>
      <c r="S579">
        <f>IF(C579="","",IF(AND(C579&gt;=DATE(2026,9,1),C579&lt;=DATE(2027,8,31)),(YEAR(C579)-2026)*12+MONTH(C579)-8,""))</f>
        <v/>
      </c>
      <c r="T579">
        <f>IF(AND(A579="مصروف",R579&gt;0,I579="موافق",S579&lt;&gt;"",H579&lt;&gt;""),N(G579),0)</f>
        <v/>
      </c>
    </row>
    <row r="580">
      <c r="A580" s="19" t="n"/>
      <c r="B580" s="20">
        <f>IF(A580="","",IF(R580=0,"⚠ أضف سطر عهدة أولًا","DMT-"&amp;TEXT(R580,"000")))</f>
        <v/>
      </c>
      <c r="C580" s="21" t="n"/>
      <c r="D580" s="20">
        <f>IF(C580="","",IF(S580="","خارج السنة المالية",INDEX(القوائم!$D$2:$D$13,S580)))</f>
        <v/>
      </c>
      <c r="E580" s="22" t="n"/>
      <c r="F580" s="23" t="n"/>
      <c r="G580" s="23" t="n"/>
      <c r="H580" s="22" t="n"/>
      <c r="I580" s="19" t="n"/>
      <c r="J580" s="21" t="n"/>
      <c r="K580" s="19" t="n"/>
      <c r="L580" s="19" t="n"/>
      <c r="M580" s="21" t="n"/>
      <c r="N580" s="22" t="n"/>
      <c r="O580" s="24">
        <f>IF(A580&lt;&gt;"عهدة","",SUMIFS($G$8:$G$5007,$B$8:$B$5007,B580,$A$8:$A$5007,"مصروف",$I$8:$I$5007,"&lt;&gt;مرفوض"))</f>
        <v/>
      </c>
      <c r="P580" s="25">
        <f>IF(A580&lt;&gt;"عهدة","",N(F580)-O580)</f>
        <v/>
      </c>
      <c r="Q580" s="26">
        <f>IF(A580="","",IF(A580="عهدة",IF(N(F580)=0,"⚠ أدخل قيمة العهدة",IF(P580&lt;0,"⛔ عجز / زيادة مصروفات "&amp;TEXT(-P580,"#,##0"),IF(COUNTIFS($B$8:$B$5007,B580,$A$8:$A$5007,"مصروف",$I$8:$I$5007,"&lt;&gt;مرفوض",$K$8:$K$5007,"&lt;&gt;نعم")&gt;0,"⚠ "&amp;COUNTIFS($B$8:$B$5007,B580,$A$8:$A$5007,"مصروف",$I$8:$I$5007,"&lt;&gt;مرفوض",$K$8:$K$5007,"&lt;&gt;نعم")&amp;" مصروف غير مسوى",IF(L580="تمت التسوية",IF(P580=0,"✔ متوازنة وتمت التسوية","✔ تمت التسوية – متبقي "&amp;TEXT(P580,"#,##0")),IF(P580&gt;0,"متبقي "&amp;TEXT(P580,"#,##0"),"✔ متوازنة"))))),IF(R580=0,"⚠ أضف سطر عهدة أولًا",IF(OR(C580="",N(G580)=0),"⚠ أكمل التاريخ والقيمة",IF(S580="","⚠ التاريخ خارج السنة المالية",IF(H580="","⚠ اختر بند الموازنة",IF(I580="مرفوض","✖ مرفوض من المدير",IF(I580&lt;&gt;"موافق","⏳ بانتظار موافقة المدير",IF(K580&lt;&gt;"نعم","⚠ غير مسوى مع الحسابات","✔ معتمد ومسوى")))))))))</f>
        <v/>
      </c>
      <c r="R580">
        <f>N(R579)+IF(A580="عهدة",1,0)</f>
        <v/>
      </c>
      <c r="S580">
        <f>IF(C580="","",IF(AND(C580&gt;=DATE(2026,9,1),C580&lt;=DATE(2027,8,31)),(YEAR(C580)-2026)*12+MONTH(C580)-8,""))</f>
        <v/>
      </c>
      <c r="T580">
        <f>IF(AND(A580="مصروف",R580&gt;0,I580="موافق",S580&lt;&gt;"",H580&lt;&gt;""),N(G580),0)</f>
        <v/>
      </c>
    </row>
    <row r="581">
      <c r="A581" s="19" t="n"/>
      <c r="B581" s="20">
        <f>IF(A581="","",IF(R581=0,"⚠ أضف سطر عهدة أولًا","DMT-"&amp;TEXT(R581,"000")))</f>
        <v/>
      </c>
      <c r="C581" s="21" t="n"/>
      <c r="D581" s="20">
        <f>IF(C581="","",IF(S581="","خارج السنة المالية",INDEX(القوائم!$D$2:$D$13,S581)))</f>
        <v/>
      </c>
      <c r="E581" s="22" t="n"/>
      <c r="F581" s="23" t="n"/>
      <c r="G581" s="23" t="n"/>
      <c r="H581" s="22" t="n"/>
      <c r="I581" s="19" t="n"/>
      <c r="J581" s="21" t="n"/>
      <c r="K581" s="19" t="n"/>
      <c r="L581" s="19" t="n"/>
      <c r="M581" s="21" t="n"/>
      <c r="N581" s="22" t="n"/>
      <c r="O581" s="24">
        <f>IF(A581&lt;&gt;"عهدة","",SUMIFS($G$8:$G$5007,$B$8:$B$5007,B581,$A$8:$A$5007,"مصروف",$I$8:$I$5007,"&lt;&gt;مرفوض"))</f>
        <v/>
      </c>
      <c r="P581" s="25">
        <f>IF(A581&lt;&gt;"عهدة","",N(F581)-O581)</f>
        <v/>
      </c>
      <c r="Q581" s="26">
        <f>IF(A581="","",IF(A581="عهدة",IF(N(F581)=0,"⚠ أدخل قيمة العهدة",IF(P581&lt;0,"⛔ عجز / زيادة مصروفات "&amp;TEXT(-P581,"#,##0"),IF(COUNTIFS($B$8:$B$5007,B581,$A$8:$A$5007,"مصروف",$I$8:$I$5007,"&lt;&gt;مرفوض",$K$8:$K$5007,"&lt;&gt;نعم")&gt;0,"⚠ "&amp;COUNTIFS($B$8:$B$5007,B581,$A$8:$A$5007,"مصروف",$I$8:$I$5007,"&lt;&gt;مرفوض",$K$8:$K$5007,"&lt;&gt;نعم")&amp;" مصروف غير مسوى",IF(L581="تمت التسوية",IF(P581=0,"✔ متوازنة وتمت التسوية","✔ تمت التسوية – متبقي "&amp;TEXT(P581,"#,##0")),IF(P581&gt;0,"متبقي "&amp;TEXT(P581,"#,##0"),"✔ متوازنة"))))),IF(R581=0,"⚠ أضف سطر عهدة أولًا",IF(OR(C581="",N(G581)=0),"⚠ أكمل التاريخ والقيمة",IF(S581="","⚠ التاريخ خارج السنة المالية",IF(H581="","⚠ اختر بند الموازنة",IF(I581="مرفوض","✖ مرفوض من المدير",IF(I581&lt;&gt;"موافق","⏳ بانتظار موافقة المدير",IF(K581&lt;&gt;"نعم","⚠ غير مسوى مع الحسابات","✔ معتمد ومسوى")))))))))</f>
        <v/>
      </c>
      <c r="R581">
        <f>N(R580)+IF(A581="عهدة",1,0)</f>
        <v/>
      </c>
      <c r="S581">
        <f>IF(C581="","",IF(AND(C581&gt;=DATE(2026,9,1),C581&lt;=DATE(2027,8,31)),(YEAR(C581)-2026)*12+MONTH(C581)-8,""))</f>
        <v/>
      </c>
      <c r="T581">
        <f>IF(AND(A581="مصروف",R581&gt;0,I581="موافق",S581&lt;&gt;"",H581&lt;&gt;""),N(G581),0)</f>
        <v/>
      </c>
    </row>
    <row r="582">
      <c r="A582" s="19" t="n"/>
      <c r="B582" s="20">
        <f>IF(A582="","",IF(R582=0,"⚠ أضف سطر عهدة أولًا","DMT-"&amp;TEXT(R582,"000")))</f>
        <v/>
      </c>
      <c r="C582" s="21" t="n"/>
      <c r="D582" s="20">
        <f>IF(C582="","",IF(S582="","خارج السنة المالية",INDEX(القوائم!$D$2:$D$13,S582)))</f>
        <v/>
      </c>
      <c r="E582" s="22" t="n"/>
      <c r="F582" s="23" t="n"/>
      <c r="G582" s="23" t="n"/>
      <c r="H582" s="22" t="n"/>
      <c r="I582" s="19" t="n"/>
      <c r="J582" s="21" t="n"/>
      <c r="K582" s="19" t="n"/>
      <c r="L582" s="19" t="n"/>
      <c r="M582" s="21" t="n"/>
      <c r="N582" s="22" t="n"/>
      <c r="O582" s="24">
        <f>IF(A582&lt;&gt;"عهدة","",SUMIFS($G$8:$G$5007,$B$8:$B$5007,B582,$A$8:$A$5007,"مصروف",$I$8:$I$5007,"&lt;&gt;مرفوض"))</f>
        <v/>
      </c>
      <c r="P582" s="25">
        <f>IF(A582&lt;&gt;"عهدة","",N(F582)-O582)</f>
        <v/>
      </c>
      <c r="Q582" s="26">
        <f>IF(A582="","",IF(A582="عهدة",IF(N(F582)=0,"⚠ أدخل قيمة العهدة",IF(P582&lt;0,"⛔ عجز / زيادة مصروفات "&amp;TEXT(-P582,"#,##0"),IF(COUNTIFS($B$8:$B$5007,B582,$A$8:$A$5007,"مصروف",$I$8:$I$5007,"&lt;&gt;مرفوض",$K$8:$K$5007,"&lt;&gt;نعم")&gt;0,"⚠ "&amp;COUNTIFS($B$8:$B$5007,B582,$A$8:$A$5007,"مصروف",$I$8:$I$5007,"&lt;&gt;مرفوض",$K$8:$K$5007,"&lt;&gt;نعم")&amp;" مصروف غير مسوى",IF(L582="تمت التسوية",IF(P582=0,"✔ متوازنة وتمت التسوية","✔ تمت التسوية – متبقي "&amp;TEXT(P582,"#,##0")),IF(P582&gt;0,"متبقي "&amp;TEXT(P582,"#,##0"),"✔ متوازنة"))))),IF(R582=0,"⚠ أضف سطر عهدة أولًا",IF(OR(C582="",N(G582)=0),"⚠ أكمل التاريخ والقيمة",IF(S582="","⚠ التاريخ خارج السنة المالية",IF(H582="","⚠ اختر بند الموازنة",IF(I582="مرفوض","✖ مرفوض من المدير",IF(I582&lt;&gt;"موافق","⏳ بانتظار موافقة المدير",IF(K582&lt;&gt;"نعم","⚠ غير مسوى مع الحسابات","✔ معتمد ومسوى")))))))))</f>
        <v/>
      </c>
      <c r="R582">
        <f>N(R581)+IF(A582="عهدة",1,0)</f>
        <v/>
      </c>
      <c r="S582">
        <f>IF(C582="","",IF(AND(C582&gt;=DATE(2026,9,1),C582&lt;=DATE(2027,8,31)),(YEAR(C582)-2026)*12+MONTH(C582)-8,""))</f>
        <v/>
      </c>
      <c r="T582">
        <f>IF(AND(A582="مصروف",R582&gt;0,I582="موافق",S582&lt;&gt;"",H582&lt;&gt;""),N(G582),0)</f>
        <v/>
      </c>
    </row>
    <row r="583">
      <c r="A583" s="19" t="n"/>
      <c r="B583" s="20">
        <f>IF(A583="","",IF(R583=0,"⚠ أضف سطر عهدة أولًا","DMT-"&amp;TEXT(R583,"000")))</f>
        <v/>
      </c>
      <c r="C583" s="21" t="n"/>
      <c r="D583" s="20">
        <f>IF(C583="","",IF(S583="","خارج السنة المالية",INDEX(القوائم!$D$2:$D$13,S583)))</f>
        <v/>
      </c>
      <c r="E583" s="22" t="n"/>
      <c r="F583" s="23" t="n"/>
      <c r="G583" s="23" t="n"/>
      <c r="H583" s="22" t="n"/>
      <c r="I583" s="19" t="n"/>
      <c r="J583" s="21" t="n"/>
      <c r="K583" s="19" t="n"/>
      <c r="L583" s="19" t="n"/>
      <c r="M583" s="21" t="n"/>
      <c r="N583" s="22" t="n"/>
      <c r="O583" s="24">
        <f>IF(A583&lt;&gt;"عهدة","",SUMIFS($G$8:$G$5007,$B$8:$B$5007,B583,$A$8:$A$5007,"مصروف",$I$8:$I$5007,"&lt;&gt;مرفوض"))</f>
        <v/>
      </c>
      <c r="P583" s="25">
        <f>IF(A583&lt;&gt;"عهدة","",N(F583)-O583)</f>
        <v/>
      </c>
      <c r="Q583" s="26">
        <f>IF(A583="","",IF(A583="عهدة",IF(N(F583)=0,"⚠ أدخل قيمة العهدة",IF(P583&lt;0,"⛔ عجز / زيادة مصروفات "&amp;TEXT(-P583,"#,##0"),IF(COUNTIFS($B$8:$B$5007,B583,$A$8:$A$5007,"مصروف",$I$8:$I$5007,"&lt;&gt;مرفوض",$K$8:$K$5007,"&lt;&gt;نعم")&gt;0,"⚠ "&amp;COUNTIFS($B$8:$B$5007,B583,$A$8:$A$5007,"مصروف",$I$8:$I$5007,"&lt;&gt;مرفوض",$K$8:$K$5007,"&lt;&gt;نعم")&amp;" مصروف غير مسوى",IF(L583="تمت التسوية",IF(P583=0,"✔ متوازنة وتمت التسوية","✔ تمت التسوية – متبقي "&amp;TEXT(P583,"#,##0")),IF(P583&gt;0,"متبقي "&amp;TEXT(P583,"#,##0"),"✔ متوازنة"))))),IF(R583=0,"⚠ أضف سطر عهدة أولًا",IF(OR(C583="",N(G583)=0),"⚠ أكمل التاريخ والقيمة",IF(S583="","⚠ التاريخ خارج السنة المالية",IF(H583="","⚠ اختر بند الموازنة",IF(I583="مرفوض","✖ مرفوض من المدير",IF(I583&lt;&gt;"موافق","⏳ بانتظار موافقة المدير",IF(K583&lt;&gt;"نعم","⚠ غير مسوى مع الحسابات","✔ معتمد ومسوى")))))))))</f>
        <v/>
      </c>
      <c r="R583">
        <f>N(R582)+IF(A583="عهدة",1,0)</f>
        <v/>
      </c>
      <c r="S583">
        <f>IF(C583="","",IF(AND(C583&gt;=DATE(2026,9,1),C583&lt;=DATE(2027,8,31)),(YEAR(C583)-2026)*12+MONTH(C583)-8,""))</f>
        <v/>
      </c>
      <c r="T583">
        <f>IF(AND(A583="مصروف",R583&gt;0,I583="موافق",S583&lt;&gt;"",H583&lt;&gt;""),N(G583),0)</f>
        <v/>
      </c>
    </row>
    <row r="584">
      <c r="A584" s="19" t="n"/>
      <c r="B584" s="20">
        <f>IF(A584="","",IF(R584=0,"⚠ أضف سطر عهدة أولًا","DMT-"&amp;TEXT(R584,"000")))</f>
        <v/>
      </c>
      <c r="C584" s="21" t="n"/>
      <c r="D584" s="20">
        <f>IF(C584="","",IF(S584="","خارج السنة المالية",INDEX(القوائم!$D$2:$D$13,S584)))</f>
        <v/>
      </c>
      <c r="E584" s="22" t="n"/>
      <c r="F584" s="23" t="n"/>
      <c r="G584" s="23" t="n"/>
      <c r="H584" s="22" t="n"/>
      <c r="I584" s="19" t="n"/>
      <c r="J584" s="21" t="n"/>
      <c r="K584" s="19" t="n"/>
      <c r="L584" s="19" t="n"/>
      <c r="M584" s="21" t="n"/>
      <c r="N584" s="22" t="n"/>
      <c r="O584" s="24">
        <f>IF(A584&lt;&gt;"عهدة","",SUMIFS($G$8:$G$5007,$B$8:$B$5007,B584,$A$8:$A$5007,"مصروف",$I$8:$I$5007,"&lt;&gt;مرفوض"))</f>
        <v/>
      </c>
      <c r="P584" s="25">
        <f>IF(A584&lt;&gt;"عهدة","",N(F584)-O584)</f>
        <v/>
      </c>
      <c r="Q584" s="26">
        <f>IF(A584="","",IF(A584="عهدة",IF(N(F584)=0,"⚠ أدخل قيمة العهدة",IF(P584&lt;0,"⛔ عجز / زيادة مصروفات "&amp;TEXT(-P584,"#,##0"),IF(COUNTIFS($B$8:$B$5007,B584,$A$8:$A$5007,"مصروف",$I$8:$I$5007,"&lt;&gt;مرفوض",$K$8:$K$5007,"&lt;&gt;نعم")&gt;0,"⚠ "&amp;COUNTIFS($B$8:$B$5007,B584,$A$8:$A$5007,"مصروف",$I$8:$I$5007,"&lt;&gt;مرفوض",$K$8:$K$5007,"&lt;&gt;نعم")&amp;" مصروف غير مسوى",IF(L584="تمت التسوية",IF(P584=0,"✔ متوازنة وتمت التسوية","✔ تمت التسوية – متبقي "&amp;TEXT(P584,"#,##0")),IF(P584&gt;0,"متبقي "&amp;TEXT(P584,"#,##0"),"✔ متوازنة"))))),IF(R584=0,"⚠ أضف سطر عهدة أولًا",IF(OR(C584="",N(G584)=0),"⚠ أكمل التاريخ والقيمة",IF(S584="","⚠ التاريخ خارج السنة المالية",IF(H584="","⚠ اختر بند الموازنة",IF(I584="مرفوض","✖ مرفوض من المدير",IF(I584&lt;&gt;"موافق","⏳ بانتظار موافقة المدير",IF(K584&lt;&gt;"نعم","⚠ غير مسوى مع الحسابات","✔ معتمد ومسوى")))))))))</f>
        <v/>
      </c>
      <c r="R584">
        <f>N(R583)+IF(A584="عهدة",1,0)</f>
        <v/>
      </c>
      <c r="S584">
        <f>IF(C584="","",IF(AND(C584&gt;=DATE(2026,9,1),C584&lt;=DATE(2027,8,31)),(YEAR(C584)-2026)*12+MONTH(C584)-8,""))</f>
        <v/>
      </c>
      <c r="T584">
        <f>IF(AND(A584="مصروف",R584&gt;0,I584="موافق",S584&lt;&gt;"",H584&lt;&gt;""),N(G584),0)</f>
        <v/>
      </c>
    </row>
    <row r="585">
      <c r="A585" s="19" t="n"/>
      <c r="B585" s="20">
        <f>IF(A585="","",IF(R585=0,"⚠ أضف سطر عهدة أولًا","DMT-"&amp;TEXT(R585,"000")))</f>
        <v/>
      </c>
      <c r="C585" s="21" t="n"/>
      <c r="D585" s="20">
        <f>IF(C585="","",IF(S585="","خارج السنة المالية",INDEX(القوائم!$D$2:$D$13,S585)))</f>
        <v/>
      </c>
      <c r="E585" s="22" t="n"/>
      <c r="F585" s="23" t="n"/>
      <c r="G585" s="23" t="n"/>
      <c r="H585" s="22" t="n"/>
      <c r="I585" s="19" t="n"/>
      <c r="J585" s="21" t="n"/>
      <c r="K585" s="19" t="n"/>
      <c r="L585" s="19" t="n"/>
      <c r="M585" s="21" t="n"/>
      <c r="N585" s="22" t="n"/>
      <c r="O585" s="24">
        <f>IF(A585&lt;&gt;"عهدة","",SUMIFS($G$8:$G$5007,$B$8:$B$5007,B585,$A$8:$A$5007,"مصروف",$I$8:$I$5007,"&lt;&gt;مرفوض"))</f>
        <v/>
      </c>
      <c r="P585" s="25">
        <f>IF(A585&lt;&gt;"عهدة","",N(F585)-O585)</f>
        <v/>
      </c>
      <c r="Q585" s="26">
        <f>IF(A585="","",IF(A585="عهدة",IF(N(F585)=0,"⚠ أدخل قيمة العهدة",IF(P585&lt;0,"⛔ عجز / زيادة مصروفات "&amp;TEXT(-P585,"#,##0"),IF(COUNTIFS($B$8:$B$5007,B585,$A$8:$A$5007,"مصروف",$I$8:$I$5007,"&lt;&gt;مرفوض",$K$8:$K$5007,"&lt;&gt;نعم")&gt;0,"⚠ "&amp;COUNTIFS($B$8:$B$5007,B585,$A$8:$A$5007,"مصروف",$I$8:$I$5007,"&lt;&gt;مرفوض",$K$8:$K$5007,"&lt;&gt;نعم")&amp;" مصروف غير مسوى",IF(L585="تمت التسوية",IF(P585=0,"✔ متوازنة وتمت التسوية","✔ تمت التسوية – متبقي "&amp;TEXT(P585,"#,##0")),IF(P585&gt;0,"متبقي "&amp;TEXT(P585,"#,##0"),"✔ متوازنة"))))),IF(R585=0,"⚠ أضف سطر عهدة أولًا",IF(OR(C585="",N(G585)=0),"⚠ أكمل التاريخ والقيمة",IF(S585="","⚠ التاريخ خارج السنة المالية",IF(H585="","⚠ اختر بند الموازنة",IF(I585="مرفوض","✖ مرفوض من المدير",IF(I585&lt;&gt;"موافق","⏳ بانتظار موافقة المدير",IF(K585&lt;&gt;"نعم","⚠ غير مسوى مع الحسابات","✔ معتمد ومسوى")))))))))</f>
        <v/>
      </c>
      <c r="R585">
        <f>N(R584)+IF(A585="عهدة",1,0)</f>
        <v/>
      </c>
      <c r="S585">
        <f>IF(C585="","",IF(AND(C585&gt;=DATE(2026,9,1),C585&lt;=DATE(2027,8,31)),(YEAR(C585)-2026)*12+MONTH(C585)-8,""))</f>
        <v/>
      </c>
      <c r="T585">
        <f>IF(AND(A585="مصروف",R585&gt;0,I585="موافق",S585&lt;&gt;"",H585&lt;&gt;""),N(G585),0)</f>
        <v/>
      </c>
    </row>
    <row r="586">
      <c r="A586" s="19" t="n"/>
      <c r="B586" s="20">
        <f>IF(A586="","",IF(R586=0,"⚠ أضف سطر عهدة أولًا","DMT-"&amp;TEXT(R586,"000")))</f>
        <v/>
      </c>
      <c r="C586" s="21" t="n"/>
      <c r="D586" s="20">
        <f>IF(C586="","",IF(S586="","خارج السنة المالية",INDEX(القوائم!$D$2:$D$13,S586)))</f>
        <v/>
      </c>
      <c r="E586" s="22" t="n"/>
      <c r="F586" s="23" t="n"/>
      <c r="G586" s="23" t="n"/>
      <c r="H586" s="22" t="n"/>
      <c r="I586" s="19" t="n"/>
      <c r="J586" s="21" t="n"/>
      <c r="K586" s="19" t="n"/>
      <c r="L586" s="19" t="n"/>
      <c r="M586" s="21" t="n"/>
      <c r="N586" s="22" t="n"/>
      <c r="O586" s="24">
        <f>IF(A586&lt;&gt;"عهدة","",SUMIFS($G$8:$G$5007,$B$8:$B$5007,B586,$A$8:$A$5007,"مصروف",$I$8:$I$5007,"&lt;&gt;مرفوض"))</f>
        <v/>
      </c>
      <c r="P586" s="25">
        <f>IF(A586&lt;&gt;"عهدة","",N(F586)-O586)</f>
        <v/>
      </c>
      <c r="Q586" s="26">
        <f>IF(A586="","",IF(A586="عهدة",IF(N(F586)=0,"⚠ أدخل قيمة العهدة",IF(P586&lt;0,"⛔ عجز / زيادة مصروفات "&amp;TEXT(-P586,"#,##0"),IF(COUNTIFS($B$8:$B$5007,B586,$A$8:$A$5007,"مصروف",$I$8:$I$5007,"&lt;&gt;مرفوض",$K$8:$K$5007,"&lt;&gt;نعم")&gt;0,"⚠ "&amp;COUNTIFS($B$8:$B$5007,B586,$A$8:$A$5007,"مصروف",$I$8:$I$5007,"&lt;&gt;مرفوض",$K$8:$K$5007,"&lt;&gt;نعم")&amp;" مصروف غير مسوى",IF(L586="تمت التسوية",IF(P586=0,"✔ متوازنة وتمت التسوية","✔ تمت التسوية – متبقي "&amp;TEXT(P586,"#,##0")),IF(P586&gt;0,"متبقي "&amp;TEXT(P586,"#,##0"),"✔ متوازنة"))))),IF(R586=0,"⚠ أضف سطر عهدة أولًا",IF(OR(C586="",N(G586)=0),"⚠ أكمل التاريخ والقيمة",IF(S586="","⚠ التاريخ خارج السنة المالية",IF(H586="","⚠ اختر بند الموازنة",IF(I586="مرفوض","✖ مرفوض من المدير",IF(I586&lt;&gt;"موافق","⏳ بانتظار موافقة المدير",IF(K586&lt;&gt;"نعم","⚠ غير مسوى مع الحسابات","✔ معتمد ومسوى")))))))))</f>
        <v/>
      </c>
      <c r="R586">
        <f>N(R585)+IF(A586="عهدة",1,0)</f>
        <v/>
      </c>
      <c r="S586">
        <f>IF(C586="","",IF(AND(C586&gt;=DATE(2026,9,1),C586&lt;=DATE(2027,8,31)),(YEAR(C586)-2026)*12+MONTH(C586)-8,""))</f>
        <v/>
      </c>
      <c r="T586">
        <f>IF(AND(A586="مصروف",R586&gt;0,I586="موافق",S586&lt;&gt;"",H586&lt;&gt;""),N(G586),0)</f>
        <v/>
      </c>
    </row>
    <row r="587">
      <c r="A587" s="19" t="n"/>
      <c r="B587" s="20">
        <f>IF(A587="","",IF(R587=0,"⚠ أضف سطر عهدة أولًا","DMT-"&amp;TEXT(R587,"000")))</f>
        <v/>
      </c>
      <c r="C587" s="21" t="n"/>
      <c r="D587" s="20">
        <f>IF(C587="","",IF(S587="","خارج السنة المالية",INDEX(القوائم!$D$2:$D$13,S587)))</f>
        <v/>
      </c>
      <c r="E587" s="22" t="n"/>
      <c r="F587" s="23" t="n"/>
      <c r="G587" s="23" t="n"/>
      <c r="H587" s="22" t="n"/>
      <c r="I587" s="19" t="n"/>
      <c r="J587" s="21" t="n"/>
      <c r="K587" s="19" t="n"/>
      <c r="L587" s="19" t="n"/>
      <c r="M587" s="21" t="n"/>
      <c r="N587" s="22" t="n"/>
      <c r="O587" s="24">
        <f>IF(A587&lt;&gt;"عهدة","",SUMIFS($G$8:$G$5007,$B$8:$B$5007,B587,$A$8:$A$5007,"مصروف",$I$8:$I$5007,"&lt;&gt;مرفوض"))</f>
        <v/>
      </c>
      <c r="P587" s="25">
        <f>IF(A587&lt;&gt;"عهدة","",N(F587)-O587)</f>
        <v/>
      </c>
      <c r="Q587" s="26">
        <f>IF(A587="","",IF(A587="عهدة",IF(N(F587)=0,"⚠ أدخل قيمة العهدة",IF(P587&lt;0,"⛔ عجز / زيادة مصروفات "&amp;TEXT(-P587,"#,##0"),IF(COUNTIFS($B$8:$B$5007,B587,$A$8:$A$5007,"مصروف",$I$8:$I$5007,"&lt;&gt;مرفوض",$K$8:$K$5007,"&lt;&gt;نعم")&gt;0,"⚠ "&amp;COUNTIFS($B$8:$B$5007,B587,$A$8:$A$5007,"مصروف",$I$8:$I$5007,"&lt;&gt;مرفوض",$K$8:$K$5007,"&lt;&gt;نعم")&amp;" مصروف غير مسوى",IF(L587="تمت التسوية",IF(P587=0,"✔ متوازنة وتمت التسوية","✔ تمت التسوية – متبقي "&amp;TEXT(P587,"#,##0")),IF(P587&gt;0,"متبقي "&amp;TEXT(P587,"#,##0"),"✔ متوازنة"))))),IF(R587=0,"⚠ أضف سطر عهدة أولًا",IF(OR(C587="",N(G587)=0),"⚠ أكمل التاريخ والقيمة",IF(S587="","⚠ التاريخ خارج السنة المالية",IF(H587="","⚠ اختر بند الموازنة",IF(I587="مرفوض","✖ مرفوض من المدير",IF(I587&lt;&gt;"موافق","⏳ بانتظار موافقة المدير",IF(K587&lt;&gt;"نعم","⚠ غير مسوى مع الحسابات","✔ معتمد ومسوى")))))))))</f>
        <v/>
      </c>
      <c r="R587">
        <f>N(R586)+IF(A587="عهدة",1,0)</f>
        <v/>
      </c>
      <c r="S587">
        <f>IF(C587="","",IF(AND(C587&gt;=DATE(2026,9,1),C587&lt;=DATE(2027,8,31)),(YEAR(C587)-2026)*12+MONTH(C587)-8,""))</f>
        <v/>
      </c>
      <c r="T587">
        <f>IF(AND(A587="مصروف",R587&gt;0,I587="موافق",S587&lt;&gt;"",H587&lt;&gt;""),N(G587),0)</f>
        <v/>
      </c>
    </row>
    <row r="588">
      <c r="A588" s="19" t="n"/>
      <c r="B588" s="20">
        <f>IF(A588="","",IF(R588=0,"⚠ أضف سطر عهدة أولًا","DMT-"&amp;TEXT(R588,"000")))</f>
        <v/>
      </c>
      <c r="C588" s="21" t="n"/>
      <c r="D588" s="20">
        <f>IF(C588="","",IF(S588="","خارج السنة المالية",INDEX(القوائم!$D$2:$D$13,S588)))</f>
        <v/>
      </c>
      <c r="E588" s="22" t="n"/>
      <c r="F588" s="23" t="n"/>
      <c r="G588" s="23" t="n"/>
      <c r="H588" s="22" t="n"/>
      <c r="I588" s="19" t="n"/>
      <c r="J588" s="21" t="n"/>
      <c r="K588" s="19" t="n"/>
      <c r="L588" s="19" t="n"/>
      <c r="M588" s="21" t="n"/>
      <c r="N588" s="22" t="n"/>
      <c r="O588" s="24">
        <f>IF(A588&lt;&gt;"عهدة","",SUMIFS($G$8:$G$5007,$B$8:$B$5007,B588,$A$8:$A$5007,"مصروف",$I$8:$I$5007,"&lt;&gt;مرفوض"))</f>
        <v/>
      </c>
      <c r="P588" s="25">
        <f>IF(A588&lt;&gt;"عهدة","",N(F588)-O588)</f>
        <v/>
      </c>
      <c r="Q588" s="26">
        <f>IF(A588="","",IF(A588="عهدة",IF(N(F588)=0,"⚠ أدخل قيمة العهدة",IF(P588&lt;0,"⛔ عجز / زيادة مصروفات "&amp;TEXT(-P588,"#,##0"),IF(COUNTIFS($B$8:$B$5007,B588,$A$8:$A$5007,"مصروف",$I$8:$I$5007,"&lt;&gt;مرفوض",$K$8:$K$5007,"&lt;&gt;نعم")&gt;0,"⚠ "&amp;COUNTIFS($B$8:$B$5007,B588,$A$8:$A$5007,"مصروف",$I$8:$I$5007,"&lt;&gt;مرفوض",$K$8:$K$5007,"&lt;&gt;نعم")&amp;" مصروف غير مسوى",IF(L588="تمت التسوية",IF(P588=0,"✔ متوازنة وتمت التسوية","✔ تمت التسوية – متبقي "&amp;TEXT(P588,"#,##0")),IF(P588&gt;0,"متبقي "&amp;TEXT(P588,"#,##0"),"✔ متوازنة"))))),IF(R588=0,"⚠ أضف سطر عهدة أولًا",IF(OR(C588="",N(G588)=0),"⚠ أكمل التاريخ والقيمة",IF(S588="","⚠ التاريخ خارج السنة المالية",IF(H588="","⚠ اختر بند الموازنة",IF(I588="مرفوض","✖ مرفوض من المدير",IF(I588&lt;&gt;"موافق","⏳ بانتظار موافقة المدير",IF(K588&lt;&gt;"نعم","⚠ غير مسوى مع الحسابات","✔ معتمد ومسوى")))))))))</f>
        <v/>
      </c>
      <c r="R588">
        <f>N(R587)+IF(A588="عهدة",1,0)</f>
        <v/>
      </c>
      <c r="S588">
        <f>IF(C588="","",IF(AND(C588&gt;=DATE(2026,9,1),C588&lt;=DATE(2027,8,31)),(YEAR(C588)-2026)*12+MONTH(C588)-8,""))</f>
        <v/>
      </c>
      <c r="T588">
        <f>IF(AND(A588="مصروف",R588&gt;0,I588="موافق",S588&lt;&gt;"",H588&lt;&gt;""),N(G588),0)</f>
        <v/>
      </c>
    </row>
    <row r="589">
      <c r="A589" s="19" t="n"/>
      <c r="B589" s="20">
        <f>IF(A589="","",IF(R589=0,"⚠ أضف سطر عهدة أولًا","DMT-"&amp;TEXT(R589,"000")))</f>
        <v/>
      </c>
      <c r="C589" s="21" t="n"/>
      <c r="D589" s="20">
        <f>IF(C589="","",IF(S589="","خارج السنة المالية",INDEX(القوائم!$D$2:$D$13,S589)))</f>
        <v/>
      </c>
      <c r="E589" s="22" t="n"/>
      <c r="F589" s="23" t="n"/>
      <c r="G589" s="23" t="n"/>
      <c r="H589" s="22" t="n"/>
      <c r="I589" s="19" t="n"/>
      <c r="J589" s="21" t="n"/>
      <c r="K589" s="19" t="n"/>
      <c r="L589" s="19" t="n"/>
      <c r="M589" s="21" t="n"/>
      <c r="N589" s="22" t="n"/>
      <c r="O589" s="24">
        <f>IF(A589&lt;&gt;"عهدة","",SUMIFS($G$8:$G$5007,$B$8:$B$5007,B589,$A$8:$A$5007,"مصروف",$I$8:$I$5007,"&lt;&gt;مرفوض"))</f>
        <v/>
      </c>
      <c r="P589" s="25">
        <f>IF(A589&lt;&gt;"عهدة","",N(F589)-O589)</f>
        <v/>
      </c>
      <c r="Q589" s="26">
        <f>IF(A589="","",IF(A589="عهدة",IF(N(F589)=0,"⚠ أدخل قيمة العهدة",IF(P589&lt;0,"⛔ عجز / زيادة مصروفات "&amp;TEXT(-P589,"#,##0"),IF(COUNTIFS($B$8:$B$5007,B589,$A$8:$A$5007,"مصروف",$I$8:$I$5007,"&lt;&gt;مرفوض",$K$8:$K$5007,"&lt;&gt;نعم")&gt;0,"⚠ "&amp;COUNTIFS($B$8:$B$5007,B589,$A$8:$A$5007,"مصروف",$I$8:$I$5007,"&lt;&gt;مرفوض",$K$8:$K$5007,"&lt;&gt;نعم")&amp;" مصروف غير مسوى",IF(L589="تمت التسوية",IF(P589=0,"✔ متوازنة وتمت التسوية","✔ تمت التسوية – متبقي "&amp;TEXT(P589,"#,##0")),IF(P589&gt;0,"متبقي "&amp;TEXT(P589,"#,##0"),"✔ متوازنة"))))),IF(R589=0,"⚠ أضف سطر عهدة أولًا",IF(OR(C589="",N(G589)=0),"⚠ أكمل التاريخ والقيمة",IF(S589="","⚠ التاريخ خارج السنة المالية",IF(H589="","⚠ اختر بند الموازنة",IF(I589="مرفوض","✖ مرفوض من المدير",IF(I589&lt;&gt;"موافق","⏳ بانتظار موافقة المدير",IF(K589&lt;&gt;"نعم","⚠ غير مسوى مع الحسابات","✔ معتمد ومسوى")))))))))</f>
        <v/>
      </c>
      <c r="R589">
        <f>N(R588)+IF(A589="عهدة",1,0)</f>
        <v/>
      </c>
      <c r="S589">
        <f>IF(C589="","",IF(AND(C589&gt;=DATE(2026,9,1),C589&lt;=DATE(2027,8,31)),(YEAR(C589)-2026)*12+MONTH(C589)-8,""))</f>
        <v/>
      </c>
      <c r="T589">
        <f>IF(AND(A589="مصروف",R589&gt;0,I589="موافق",S589&lt;&gt;"",H589&lt;&gt;""),N(G589),0)</f>
        <v/>
      </c>
    </row>
    <row r="590">
      <c r="A590" s="19" t="n"/>
      <c r="B590" s="20">
        <f>IF(A590="","",IF(R590=0,"⚠ أضف سطر عهدة أولًا","DMT-"&amp;TEXT(R590,"000")))</f>
        <v/>
      </c>
      <c r="C590" s="21" t="n"/>
      <c r="D590" s="20">
        <f>IF(C590="","",IF(S590="","خارج السنة المالية",INDEX(القوائم!$D$2:$D$13,S590)))</f>
        <v/>
      </c>
      <c r="E590" s="22" t="n"/>
      <c r="F590" s="23" t="n"/>
      <c r="G590" s="23" t="n"/>
      <c r="H590" s="22" t="n"/>
      <c r="I590" s="19" t="n"/>
      <c r="J590" s="21" t="n"/>
      <c r="K590" s="19" t="n"/>
      <c r="L590" s="19" t="n"/>
      <c r="M590" s="21" t="n"/>
      <c r="N590" s="22" t="n"/>
      <c r="O590" s="24">
        <f>IF(A590&lt;&gt;"عهدة","",SUMIFS($G$8:$G$5007,$B$8:$B$5007,B590,$A$8:$A$5007,"مصروف",$I$8:$I$5007,"&lt;&gt;مرفوض"))</f>
        <v/>
      </c>
      <c r="P590" s="25">
        <f>IF(A590&lt;&gt;"عهدة","",N(F590)-O590)</f>
        <v/>
      </c>
      <c r="Q590" s="26">
        <f>IF(A590="","",IF(A590="عهدة",IF(N(F590)=0,"⚠ أدخل قيمة العهدة",IF(P590&lt;0,"⛔ عجز / زيادة مصروفات "&amp;TEXT(-P590,"#,##0"),IF(COUNTIFS($B$8:$B$5007,B590,$A$8:$A$5007,"مصروف",$I$8:$I$5007,"&lt;&gt;مرفوض",$K$8:$K$5007,"&lt;&gt;نعم")&gt;0,"⚠ "&amp;COUNTIFS($B$8:$B$5007,B590,$A$8:$A$5007,"مصروف",$I$8:$I$5007,"&lt;&gt;مرفوض",$K$8:$K$5007,"&lt;&gt;نعم")&amp;" مصروف غير مسوى",IF(L590="تمت التسوية",IF(P590=0,"✔ متوازنة وتمت التسوية","✔ تمت التسوية – متبقي "&amp;TEXT(P590,"#,##0")),IF(P590&gt;0,"متبقي "&amp;TEXT(P590,"#,##0"),"✔ متوازنة"))))),IF(R590=0,"⚠ أضف سطر عهدة أولًا",IF(OR(C590="",N(G590)=0),"⚠ أكمل التاريخ والقيمة",IF(S590="","⚠ التاريخ خارج السنة المالية",IF(H590="","⚠ اختر بند الموازنة",IF(I590="مرفوض","✖ مرفوض من المدير",IF(I590&lt;&gt;"موافق","⏳ بانتظار موافقة المدير",IF(K590&lt;&gt;"نعم","⚠ غير مسوى مع الحسابات","✔ معتمد ومسوى")))))))))</f>
        <v/>
      </c>
      <c r="R590">
        <f>N(R589)+IF(A590="عهدة",1,0)</f>
        <v/>
      </c>
      <c r="S590">
        <f>IF(C590="","",IF(AND(C590&gt;=DATE(2026,9,1),C590&lt;=DATE(2027,8,31)),(YEAR(C590)-2026)*12+MONTH(C590)-8,""))</f>
        <v/>
      </c>
      <c r="T590">
        <f>IF(AND(A590="مصروف",R590&gt;0,I590="موافق",S590&lt;&gt;"",H590&lt;&gt;""),N(G590),0)</f>
        <v/>
      </c>
    </row>
    <row r="591">
      <c r="A591" s="19" t="n"/>
      <c r="B591" s="20">
        <f>IF(A591="","",IF(R591=0,"⚠ أضف سطر عهدة أولًا","DMT-"&amp;TEXT(R591,"000")))</f>
        <v/>
      </c>
      <c r="C591" s="21" t="n"/>
      <c r="D591" s="20">
        <f>IF(C591="","",IF(S591="","خارج السنة المالية",INDEX(القوائم!$D$2:$D$13,S591)))</f>
        <v/>
      </c>
      <c r="E591" s="22" t="n"/>
      <c r="F591" s="23" t="n"/>
      <c r="G591" s="23" t="n"/>
      <c r="H591" s="22" t="n"/>
      <c r="I591" s="19" t="n"/>
      <c r="J591" s="21" t="n"/>
      <c r="K591" s="19" t="n"/>
      <c r="L591" s="19" t="n"/>
      <c r="M591" s="21" t="n"/>
      <c r="N591" s="22" t="n"/>
      <c r="O591" s="24">
        <f>IF(A591&lt;&gt;"عهدة","",SUMIFS($G$8:$G$5007,$B$8:$B$5007,B591,$A$8:$A$5007,"مصروف",$I$8:$I$5007,"&lt;&gt;مرفوض"))</f>
        <v/>
      </c>
      <c r="P591" s="25">
        <f>IF(A591&lt;&gt;"عهدة","",N(F591)-O591)</f>
        <v/>
      </c>
      <c r="Q591" s="26">
        <f>IF(A591="","",IF(A591="عهدة",IF(N(F591)=0,"⚠ أدخل قيمة العهدة",IF(P591&lt;0,"⛔ عجز / زيادة مصروفات "&amp;TEXT(-P591,"#,##0"),IF(COUNTIFS($B$8:$B$5007,B591,$A$8:$A$5007,"مصروف",$I$8:$I$5007,"&lt;&gt;مرفوض",$K$8:$K$5007,"&lt;&gt;نعم")&gt;0,"⚠ "&amp;COUNTIFS($B$8:$B$5007,B591,$A$8:$A$5007,"مصروف",$I$8:$I$5007,"&lt;&gt;مرفوض",$K$8:$K$5007,"&lt;&gt;نعم")&amp;" مصروف غير مسوى",IF(L591="تمت التسوية",IF(P591=0,"✔ متوازنة وتمت التسوية","✔ تمت التسوية – متبقي "&amp;TEXT(P591,"#,##0")),IF(P591&gt;0,"متبقي "&amp;TEXT(P591,"#,##0"),"✔ متوازنة"))))),IF(R591=0,"⚠ أضف سطر عهدة أولًا",IF(OR(C591="",N(G591)=0),"⚠ أكمل التاريخ والقيمة",IF(S591="","⚠ التاريخ خارج السنة المالية",IF(H591="","⚠ اختر بند الموازنة",IF(I591="مرفوض","✖ مرفوض من المدير",IF(I591&lt;&gt;"موافق","⏳ بانتظار موافقة المدير",IF(K591&lt;&gt;"نعم","⚠ غير مسوى مع الحسابات","✔ معتمد ومسوى")))))))))</f>
        <v/>
      </c>
      <c r="R591">
        <f>N(R590)+IF(A591="عهدة",1,0)</f>
        <v/>
      </c>
      <c r="S591">
        <f>IF(C591="","",IF(AND(C591&gt;=DATE(2026,9,1),C591&lt;=DATE(2027,8,31)),(YEAR(C591)-2026)*12+MONTH(C591)-8,""))</f>
        <v/>
      </c>
      <c r="T591">
        <f>IF(AND(A591="مصروف",R591&gt;0,I591="موافق",S591&lt;&gt;"",H591&lt;&gt;""),N(G591),0)</f>
        <v/>
      </c>
    </row>
    <row r="592">
      <c r="A592" s="19" t="n"/>
      <c r="B592" s="20">
        <f>IF(A592="","",IF(R592=0,"⚠ أضف سطر عهدة أولًا","DMT-"&amp;TEXT(R592,"000")))</f>
        <v/>
      </c>
      <c r="C592" s="21" t="n"/>
      <c r="D592" s="20">
        <f>IF(C592="","",IF(S592="","خارج السنة المالية",INDEX(القوائم!$D$2:$D$13,S592)))</f>
        <v/>
      </c>
      <c r="E592" s="22" t="n"/>
      <c r="F592" s="23" t="n"/>
      <c r="G592" s="23" t="n"/>
      <c r="H592" s="22" t="n"/>
      <c r="I592" s="19" t="n"/>
      <c r="J592" s="21" t="n"/>
      <c r="K592" s="19" t="n"/>
      <c r="L592" s="19" t="n"/>
      <c r="M592" s="21" t="n"/>
      <c r="N592" s="22" t="n"/>
      <c r="O592" s="24">
        <f>IF(A592&lt;&gt;"عهدة","",SUMIFS($G$8:$G$5007,$B$8:$B$5007,B592,$A$8:$A$5007,"مصروف",$I$8:$I$5007,"&lt;&gt;مرفوض"))</f>
        <v/>
      </c>
      <c r="P592" s="25">
        <f>IF(A592&lt;&gt;"عهدة","",N(F592)-O592)</f>
        <v/>
      </c>
      <c r="Q592" s="26">
        <f>IF(A592="","",IF(A592="عهدة",IF(N(F592)=0,"⚠ أدخل قيمة العهدة",IF(P592&lt;0,"⛔ عجز / زيادة مصروفات "&amp;TEXT(-P592,"#,##0"),IF(COUNTIFS($B$8:$B$5007,B592,$A$8:$A$5007,"مصروف",$I$8:$I$5007,"&lt;&gt;مرفوض",$K$8:$K$5007,"&lt;&gt;نعم")&gt;0,"⚠ "&amp;COUNTIFS($B$8:$B$5007,B592,$A$8:$A$5007,"مصروف",$I$8:$I$5007,"&lt;&gt;مرفوض",$K$8:$K$5007,"&lt;&gt;نعم")&amp;" مصروف غير مسوى",IF(L592="تمت التسوية",IF(P592=0,"✔ متوازنة وتمت التسوية","✔ تمت التسوية – متبقي "&amp;TEXT(P592,"#,##0")),IF(P592&gt;0,"متبقي "&amp;TEXT(P592,"#,##0"),"✔ متوازنة"))))),IF(R592=0,"⚠ أضف سطر عهدة أولًا",IF(OR(C592="",N(G592)=0),"⚠ أكمل التاريخ والقيمة",IF(S592="","⚠ التاريخ خارج السنة المالية",IF(H592="","⚠ اختر بند الموازنة",IF(I592="مرفوض","✖ مرفوض من المدير",IF(I592&lt;&gt;"موافق","⏳ بانتظار موافقة المدير",IF(K592&lt;&gt;"نعم","⚠ غير مسوى مع الحسابات","✔ معتمد ومسوى")))))))))</f>
        <v/>
      </c>
      <c r="R592">
        <f>N(R591)+IF(A592="عهدة",1,0)</f>
        <v/>
      </c>
      <c r="S592">
        <f>IF(C592="","",IF(AND(C592&gt;=DATE(2026,9,1),C592&lt;=DATE(2027,8,31)),(YEAR(C592)-2026)*12+MONTH(C592)-8,""))</f>
        <v/>
      </c>
      <c r="T592">
        <f>IF(AND(A592="مصروف",R592&gt;0,I592="موافق",S592&lt;&gt;"",H592&lt;&gt;""),N(G592),0)</f>
        <v/>
      </c>
    </row>
    <row r="593">
      <c r="A593" s="19" t="n"/>
      <c r="B593" s="20">
        <f>IF(A593="","",IF(R593=0,"⚠ أضف سطر عهدة أولًا","DMT-"&amp;TEXT(R593,"000")))</f>
        <v/>
      </c>
      <c r="C593" s="21" t="n"/>
      <c r="D593" s="20">
        <f>IF(C593="","",IF(S593="","خارج السنة المالية",INDEX(القوائم!$D$2:$D$13,S593)))</f>
        <v/>
      </c>
      <c r="E593" s="22" t="n"/>
      <c r="F593" s="23" t="n"/>
      <c r="G593" s="23" t="n"/>
      <c r="H593" s="22" t="n"/>
      <c r="I593" s="19" t="n"/>
      <c r="J593" s="21" t="n"/>
      <c r="K593" s="19" t="n"/>
      <c r="L593" s="19" t="n"/>
      <c r="M593" s="21" t="n"/>
      <c r="N593" s="22" t="n"/>
      <c r="O593" s="24">
        <f>IF(A593&lt;&gt;"عهدة","",SUMIFS($G$8:$G$5007,$B$8:$B$5007,B593,$A$8:$A$5007,"مصروف",$I$8:$I$5007,"&lt;&gt;مرفوض"))</f>
        <v/>
      </c>
      <c r="P593" s="25">
        <f>IF(A593&lt;&gt;"عهدة","",N(F593)-O593)</f>
        <v/>
      </c>
      <c r="Q593" s="26">
        <f>IF(A593="","",IF(A593="عهدة",IF(N(F593)=0,"⚠ أدخل قيمة العهدة",IF(P593&lt;0,"⛔ عجز / زيادة مصروفات "&amp;TEXT(-P593,"#,##0"),IF(COUNTIFS($B$8:$B$5007,B593,$A$8:$A$5007,"مصروف",$I$8:$I$5007,"&lt;&gt;مرفوض",$K$8:$K$5007,"&lt;&gt;نعم")&gt;0,"⚠ "&amp;COUNTIFS($B$8:$B$5007,B593,$A$8:$A$5007,"مصروف",$I$8:$I$5007,"&lt;&gt;مرفوض",$K$8:$K$5007,"&lt;&gt;نعم")&amp;" مصروف غير مسوى",IF(L593="تمت التسوية",IF(P593=0,"✔ متوازنة وتمت التسوية","✔ تمت التسوية – متبقي "&amp;TEXT(P593,"#,##0")),IF(P593&gt;0,"متبقي "&amp;TEXT(P593,"#,##0"),"✔ متوازنة"))))),IF(R593=0,"⚠ أضف سطر عهدة أولًا",IF(OR(C593="",N(G593)=0),"⚠ أكمل التاريخ والقيمة",IF(S593="","⚠ التاريخ خارج السنة المالية",IF(H593="","⚠ اختر بند الموازنة",IF(I593="مرفوض","✖ مرفوض من المدير",IF(I593&lt;&gt;"موافق","⏳ بانتظار موافقة المدير",IF(K593&lt;&gt;"نعم","⚠ غير مسوى مع الحسابات","✔ معتمد ومسوى")))))))))</f>
        <v/>
      </c>
      <c r="R593">
        <f>N(R592)+IF(A593="عهدة",1,0)</f>
        <v/>
      </c>
      <c r="S593">
        <f>IF(C593="","",IF(AND(C593&gt;=DATE(2026,9,1),C593&lt;=DATE(2027,8,31)),(YEAR(C593)-2026)*12+MONTH(C593)-8,""))</f>
        <v/>
      </c>
      <c r="T593">
        <f>IF(AND(A593="مصروف",R593&gt;0,I593="موافق",S593&lt;&gt;"",H593&lt;&gt;""),N(G593),0)</f>
        <v/>
      </c>
    </row>
    <row r="594">
      <c r="A594" s="19" t="n"/>
      <c r="B594" s="20">
        <f>IF(A594="","",IF(R594=0,"⚠ أضف سطر عهدة أولًا","DMT-"&amp;TEXT(R594,"000")))</f>
        <v/>
      </c>
      <c r="C594" s="21" t="n"/>
      <c r="D594" s="20">
        <f>IF(C594="","",IF(S594="","خارج السنة المالية",INDEX(القوائم!$D$2:$D$13,S594)))</f>
        <v/>
      </c>
      <c r="E594" s="22" t="n"/>
      <c r="F594" s="23" t="n"/>
      <c r="G594" s="23" t="n"/>
      <c r="H594" s="22" t="n"/>
      <c r="I594" s="19" t="n"/>
      <c r="J594" s="21" t="n"/>
      <c r="K594" s="19" t="n"/>
      <c r="L594" s="19" t="n"/>
      <c r="M594" s="21" t="n"/>
      <c r="N594" s="22" t="n"/>
      <c r="O594" s="24">
        <f>IF(A594&lt;&gt;"عهدة","",SUMIFS($G$8:$G$5007,$B$8:$B$5007,B594,$A$8:$A$5007,"مصروف",$I$8:$I$5007,"&lt;&gt;مرفوض"))</f>
        <v/>
      </c>
      <c r="P594" s="25">
        <f>IF(A594&lt;&gt;"عهدة","",N(F594)-O594)</f>
        <v/>
      </c>
      <c r="Q594" s="26">
        <f>IF(A594="","",IF(A594="عهدة",IF(N(F594)=0,"⚠ أدخل قيمة العهدة",IF(P594&lt;0,"⛔ عجز / زيادة مصروفات "&amp;TEXT(-P594,"#,##0"),IF(COUNTIFS($B$8:$B$5007,B594,$A$8:$A$5007,"مصروف",$I$8:$I$5007,"&lt;&gt;مرفوض",$K$8:$K$5007,"&lt;&gt;نعم")&gt;0,"⚠ "&amp;COUNTIFS($B$8:$B$5007,B594,$A$8:$A$5007,"مصروف",$I$8:$I$5007,"&lt;&gt;مرفوض",$K$8:$K$5007,"&lt;&gt;نعم")&amp;" مصروف غير مسوى",IF(L594="تمت التسوية",IF(P594=0,"✔ متوازنة وتمت التسوية","✔ تمت التسوية – متبقي "&amp;TEXT(P594,"#,##0")),IF(P594&gt;0,"متبقي "&amp;TEXT(P594,"#,##0"),"✔ متوازنة"))))),IF(R594=0,"⚠ أضف سطر عهدة أولًا",IF(OR(C594="",N(G594)=0),"⚠ أكمل التاريخ والقيمة",IF(S594="","⚠ التاريخ خارج السنة المالية",IF(H594="","⚠ اختر بند الموازنة",IF(I594="مرفوض","✖ مرفوض من المدير",IF(I594&lt;&gt;"موافق","⏳ بانتظار موافقة المدير",IF(K594&lt;&gt;"نعم","⚠ غير مسوى مع الحسابات","✔ معتمد ومسوى")))))))))</f>
        <v/>
      </c>
      <c r="R594">
        <f>N(R593)+IF(A594="عهدة",1,0)</f>
        <v/>
      </c>
      <c r="S594">
        <f>IF(C594="","",IF(AND(C594&gt;=DATE(2026,9,1),C594&lt;=DATE(2027,8,31)),(YEAR(C594)-2026)*12+MONTH(C594)-8,""))</f>
        <v/>
      </c>
      <c r="T594">
        <f>IF(AND(A594="مصروف",R594&gt;0,I594="موافق",S594&lt;&gt;"",H594&lt;&gt;""),N(G594),0)</f>
        <v/>
      </c>
    </row>
    <row r="595">
      <c r="A595" s="19" t="n"/>
      <c r="B595" s="20">
        <f>IF(A595="","",IF(R595=0,"⚠ أضف سطر عهدة أولًا","DMT-"&amp;TEXT(R595,"000")))</f>
        <v/>
      </c>
      <c r="C595" s="21" t="n"/>
      <c r="D595" s="20">
        <f>IF(C595="","",IF(S595="","خارج السنة المالية",INDEX(القوائم!$D$2:$D$13,S595)))</f>
        <v/>
      </c>
      <c r="E595" s="22" t="n"/>
      <c r="F595" s="23" t="n"/>
      <c r="G595" s="23" t="n"/>
      <c r="H595" s="22" t="n"/>
      <c r="I595" s="19" t="n"/>
      <c r="J595" s="21" t="n"/>
      <c r="K595" s="19" t="n"/>
      <c r="L595" s="19" t="n"/>
      <c r="M595" s="21" t="n"/>
      <c r="N595" s="22" t="n"/>
      <c r="O595" s="24">
        <f>IF(A595&lt;&gt;"عهدة","",SUMIFS($G$8:$G$5007,$B$8:$B$5007,B595,$A$8:$A$5007,"مصروف",$I$8:$I$5007,"&lt;&gt;مرفوض"))</f>
        <v/>
      </c>
      <c r="P595" s="25">
        <f>IF(A595&lt;&gt;"عهدة","",N(F595)-O595)</f>
        <v/>
      </c>
      <c r="Q595" s="26">
        <f>IF(A595="","",IF(A595="عهدة",IF(N(F595)=0,"⚠ أدخل قيمة العهدة",IF(P595&lt;0,"⛔ عجز / زيادة مصروفات "&amp;TEXT(-P595,"#,##0"),IF(COUNTIFS($B$8:$B$5007,B595,$A$8:$A$5007,"مصروف",$I$8:$I$5007,"&lt;&gt;مرفوض",$K$8:$K$5007,"&lt;&gt;نعم")&gt;0,"⚠ "&amp;COUNTIFS($B$8:$B$5007,B595,$A$8:$A$5007,"مصروف",$I$8:$I$5007,"&lt;&gt;مرفوض",$K$8:$K$5007,"&lt;&gt;نعم")&amp;" مصروف غير مسوى",IF(L595="تمت التسوية",IF(P595=0,"✔ متوازنة وتمت التسوية","✔ تمت التسوية – متبقي "&amp;TEXT(P595,"#,##0")),IF(P595&gt;0,"متبقي "&amp;TEXT(P595,"#,##0"),"✔ متوازنة"))))),IF(R595=0,"⚠ أضف سطر عهدة أولًا",IF(OR(C595="",N(G595)=0),"⚠ أكمل التاريخ والقيمة",IF(S595="","⚠ التاريخ خارج السنة المالية",IF(H595="","⚠ اختر بند الموازنة",IF(I595="مرفوض","✖ مرفوض من المدير",IF(I595&lt;&gt;"موافق","⏳ بانتظار موافقة المدير",IF(K595&lt;&gt;"نعم","⚠ غير مسوى مع الحسابات","✔ معتمد ومسوى")))))))))</f>
        <v/>
      </c>
      <c r="R595">
        <f>N(R594)+IF(A595="عهدة",1,0)</f>
        <v/>
      </c>
      <c r="S595">
        <f>IF(C595="","",IF(AND(C595&gt;=DATE(2026,9,1),C595&lt;=DATE(2027,8,31)),(YEAR(C595)-2026)*12+MONTH(C595)-8,""))</f>
        <v/>
      </c>
      <c r="T595">
        <f>IF(AND(A595="مصروف",R595&gt;0,I595="موافق",S595&lt;&gt;"",H595&lt;&gt;""),N(G595),0)</f>
        <v/>
      </c>
    </row>
    <row r="596">
      <c r="A596" s="19" t="n"/>
      <c r="B596" s="20">
        <f>IF(A596="","",IF(R596=0,"⚠ أضف سطر عهدة أولًا","DMT-"&amp;TEXT(R596,"000")))</f>
        <v/>
      </c>
      <c r="C596" s="21" t="n"/>
      <c r="D596" s="20">
        <f>IF(C596="","",IF(S596="","خارج السنة المالية",INDEX(القوائم!$D$2:$D$13,S596)))</f>
        <v/>
      </c>
      <c r="E596" s="22" t="n"/>
      <c r="F596" s="23" t="n"/>
      <c r="G596" s="23" t="n"/>
      <c r="H596" s="22" t="n"/>
      <c r="I596" s="19" t="n"/>
      <c r="J596" s="21" t="n"/>
      <c r="K596" s="19" t="n"/>
      <c r="L596" s="19" t="n"/>
      <c r="M596" s="21" t="n"/>
      <c r="N596" s="22" t="n"/>
      <c r="O596" s="24">
        <f>IF(A596&lt;&gt;"عهدة","",SUMIFS($G$8:$G$5007,$B$8:$B$5007,B596,$A$8:$A$5007,"مصروف",$I$8:$I$5007,"&lt;&gt;مرفوض"))</f>
        <v/>
      </c>
      <c r="P596" s="25">
        <f>IF(A596&lt;&gt;"عهدة","",N(F596)-O596)</f>
        <v/>
      </c>
      <c r="Q596" s="26">
        <f>IF(A596="","",IF(A596="عهدة",IF(N(F596)=0,"⚠ أدخل قيمة العهدة",IF(P596&lt;0,"⛔ عجز / زيادة مصروفات "&amp;TEXT(-P596,"#,##0"),IF(COUNTIFS($B$8:$B$5007,B596,$A$8:$A$5007,"مصروف",$I$8:$I$5007,"&lt;&gt;مرفوض",$K$8:$K$5007,"&lt;&gt;نعم")&gt;0,"⚠ "&amp;COUNTIFS($B$8:$B$5007,B596,$A$8:$A$5007,"مصروف",$I$8:$I$5007,"&lt;&gt;مرفوض",$K$8:$K$5007,"&lt;&gt;نعم")&amp;" مصروف غير مسوى",IF(L596="تمت التسوية",IF(P596=0,"✔ متوازنة وتمت التسوية","✔ تمت التسوية – متبقي "&amp;TEXT(P596,"#,##0")),IF(P596&gt;0,"متبقي "&amp;TEXT(P596,"#,##0"),"✔ متوازنة"))))),IF(R596=0,"⚠ أضف سطر عهدة أولًا",IF(OR(C596="",N(G596)=0),"⚠ أكمل التاريخ والقيمة",IF(S596="","⚠ التاريخ خارج السنة المالية",IF(H596="","⚠ اختر بند الموازنة",IF(I596="مرفوض","✖ مرفوض من المدير",IF(I596&lt;&gt;"موافق","⏳ بانتظار موافقة المدير",IF(K596&lt;&gt;"نعم","⚠ غير مسوى مع الحسابات","✔ معتمد ومسوى")))))))))</f>
        <v/>
      </c>
      <c r="R596">
        <f>N(R595)+IF(A596="عهدة",1,0)</f>
        <v/>
      </c>
      <c r="S596">
        <f>IF(C596="","",IF(AND(C596&gt;=DATE(2026,9,1),C596&lt;=DATE(2027,8,31)),(YEAR(C596)-2026)*12+MONTH(C596)-8,""))</f>
        <v/>
      </c>
      <c r="T596">
        <f>IF(AND(A596="مصروف",R596&gt;0,I596="موافق",S596&lt;&gt;"",H596&lt;&gt;""),N(G596),0)</f>
        <v/>
      </c>
    </row>
    <row r="597">
      <c r="A597" s="19" t="n"/>
      <c r="B597" s="20">
        <f>IF(A597="","",IF(R597=0,"⚠ أضف سطر عهدة أولًا","DMT-"&amp;TEXT(R597,"000")))</f>
        <v/>
      </c>
      <c r="C597" s="21" t="n"/>
      <c r="D597" s="20">
        <f>IF(C597="","",IF(S597="","خارج السنة المالية",INDEX(القوائم!$D$2:$D$13,S597)))</f>
        <v/>
      </c>
      <c r="E597" s="22" t="n"/>
      <c r="F597" s="23" t="n"/>
      <c r="G597" s="23" t="n"/>
      <c r="H597" s="22" t="n"/>
      <c r="I597" s="19" t="n"/>
      <c r="J597" s="21" t="n"/>
      <c r="K597" s="19" t="n"/>
      <c r="L597" s="19" t="n"/>
      <c r="M597" s="21" t="n"/>
      <c r="N597" s="22" t="n"/>
      <c r="O597" s="24">
        <f>IF(A597&lt;&gt;"عهدة","",SUMIFS($G$8:$G$5007,$B$8:$B$5007,B597,$A$8:$A$5007,"مصروف",$I$8:$I$5007,"&lt;&gt;مرفوض"))</f>
        <v/>
      </c>
      <c r="P597" s="25">
        <f>IF(A597&lt;&gt;"عهدة","",N(F597)-O597)</f>
        <v/>
      </c>
      <c r="Q597" s="26">
        <f>IF(A597="","",IF(A597="عهدة",IF(N(F597)=0,"⚠ أدخل قيمة العهدة",IF(P597&lt;0,"⛔ عجز / زيادة مصروفات "&amp;TEXT(-P597,"#,##0"),IF(COUNTIFS($B$8:$B$5007,B597,$A$8:$A$5007,"مصروف",$I$8:$I$5007,"&lt;&gt;مرفوض",$K$8:$K$5007,"&lt;&gt;نعم")&gt;0,"⚠ "&amp;COUNTIFS($B$8:$B$5007,B597,$A$8:$A$5007,"مصروف",$I$8:$I$5007,"&lt;&gt;مرفوض",$K$8:$K$5007,"&lt;&gt;نعم")&amp;" مصروف غير مسوى",IF(L597="تمت التسوية",IF(P597=0,"✔ متوازنة وتمت التسوية","✔ تمت التسوية – متبقي "&amp;TEXT(P597,"#,##0")),IF(P597&gt;0,"متبقي "&amp;TEXT(P597,"#,##0"),"✔ متوازنة"))))),IF(R597=0,"⚠ أضف سطر عهدة أولًا",IF(OR(C597="",N(G597)=0),"⚠ أكمل التاريخ والقيمة",IF(S597="","⚠ التاريخ خارج السنة المالية",IF(H597="","⚠ اختر بند الموازنة",IF(I597="مرفوض","✖ مرفوض من المدير",IF(I597&lt;&gt;"موافق","⏳ بانتظار موافقة المدير",IF(K597&lt;&gt;"نعم","⚠ غير مسوى مع الحسابات","✔ معتمد ومسوى")))))))))</f>
        <v/>
      </c>
      <c r="R597">
        <f>N(R596)+IF(A597="عهدة",1,0)</f>
        <v/>
      </c>
      <c r="S597">
        <f>IF(C597="","",IF(AND(C597&gt;=DATE(2026,9,1),C597&lt;=DATE(2027,8,31)),(YEAR(C597)-2026)*12+MONTH(C597)-8,""))</f>
        <v/>
      </c>
      <c r="T597">
        <f>IF(AND(A597="مصروف",R597&gt;0,I597="موافق",S597&lt;&gt;"",H597&lt;&gt;""),N(G597),0)</f>
        <v/>
      </c>
    </row>
    <row r="598">
      <c r="A598" s="19" t="n"/>
      <c r="B598" s="20">
        <f>IF(A598="","",IF(R598=0,"⚠ أضف سطر عهدة أولًا","DMT-"&amp;TEXT(R598,"000")))</f>
        <v/>
      </c>
      <c r="C598" s="21" t="n"/>
      <c r="D598" s="20">
        <f>IF(C598="","",IF(S598="","خارج السنة المالية",INDEX(القوائم!$D$2:$D$13,S598)))</f>
        <v/>
      </c>
      <c r="E598" s="22" t="n"/>
      <c r="F598" s="23" t="n"/>
      <c r="G598" s="23" t="n"/>
      <c r="H598" s="22" t="n"/>
      <c r="I598" s="19" t="n"/>
      <c r="J598" s="21" t="n"/>
      <c r="K598" s="19" t="n"/>
      <c r="L598" s="19" t="n"/>
      <c r="M598" s="21" t="n"/>
      <c r="N598" s="22" t="n"/>
      <c r="O598" s="24">
        <f>IF(A598&lt;&gt;"عهدة","",SUMIFS($G$8:$G$5007,$B$8:$B$5007,B598,$A$8:$A$5007,"مصروف",$I$8:$I$5007,"&lt;&gt;مرفوض"))</f>
        <v/>
      </c>
      <c r="P598" s="25">
        <f>IF(A598&lt;&gt;"عهدة","",N(F598)-O598)</f>
        <v/>
      </c>
      <c r="Q598" s="26">
        <f>IF(A598="","",IF(A598="عهدة",IF(N(F598)=0,"⚠ أدخل قيمة العهدة",IF(P598&lt;0,"⛔ عجز / زيادة مصروفات "&amp;TEXT(-P598,"#,##0"),IF(COUNTIFS($B$8:$B$5007,B598,$A$8:$A$5007,"مصروف",$I$8:$I$5007,"&lt;&gt;مرفوض",$K$8:$K$5007,"&lt;&gt;نعم")&gt;0,"⚠ "&amp;COUNTIFS($B$8:$B$5007,B598,$A$8:$A$5007,"مصروف",$I$8:$I$5007,"&lt;&gt;مرفوض",$K$8:$K$5007,"&lt;&gt;نعم")&amp;" مصروف غير مسوى",IF(L598="تمت التسوية",IF(P598=0,"✔ متوازنة وتمت التسوية","✔ تمت التسوية – متبقي "&amp;TEXT(P598,"#,##0")),IF(P598&gt;0,"متبقي "&amp;TEXT(P598,"#,##0"),"✔ متوازنة"))))),IF(R598=0,"⚠ أضف سطر عهدة أولًا",IF(OR(C598="",N(G598)=0),"⚠ أكمل التاريخ والقيمة",IF(S598="","⚠ التاريخ خارج السنة المالية",IF(H598="","⚠ اختر بند الموازنة",IF(I598="مرفوض","✖ مرفوض من المدير",IF(I598&lt;&gt;"موافق","⏳ بانتظار موافقة المدير",IF(K598&lt;&gt;"نعم","⚠ غير مسوى مع الحسابات","✔ معتمد ومسوى")))))))))</f>
        <v/>
      </c>
      <c r="R598">
        <f>N(R597)+IF(A598="عهدة",1,0)</f>
        <v/>
      </c>
      <c r="S598">
        <f>IF(C598="","",IF(AND(C598&gt;=DATE(2026,9,1),C598&lt;=DATE(2027,8,31)),(YEAR(C598)-2026)*12+MONTH(C598)-8,""))</f>
        <v/>
      </c>
      <c r="T598">
        <f>IF(AND(A598="مصروف",R598&gt;0,I598="موافق",S598&lt;&gt;"",H598&lt;&gt;""),N(G598),0)</f>
        <v/>
      </c>
    </row>
    <row r="599">
      <c r="A599" s="19" t="n"/>
      <c r="B599" s="20">
        <f>IF(A599="","",IF(R599=0,"⚠ أضف سطر عهدة أولًا","DMT-"&amp;TEXT(R599,"000")))</f>
        <v/>
      </c>
      <c r="C599" s="21" t="n"/>
      <c r="D599" s="20">
        <f>IF(C599="","",IF(S599="","خارج السنة المالية",INDEX(القوائم!$D$2:$D$13,S599)))</f>
        <v/>
      </c>
      <c r="E599" s="22" t="n"/>
      <c r="F599" s="23" t="n"/>
      <c r="G599" s="23" t="n"/>
      <c r="H599" s="22" t="n"/>
      <c r="I599" s="19" t="n"/>
      <c r="J599" s="21" t="n"/>
      <c r="K599" s="19" t="n"/>
      <c r="L599" s="19" t="n"/>
      <c r="M599" s="21" t="n"/>
      <c r="N599" s="22" t="n"/>
      <c r="O599" s="24">
        <f>IF(A599&lt;&gt;"عهدة","",SUMIFS($G$8:$G$5007,$B$8:$B$5007,B599,$A$8:$A$5007,"مصروف",$I$8:$I$5007,"&lt;&gt;مرفوض"))</f>
        <v/>
      </c>
      <c r="P599" s="25">
        <f>IF(A599&lt;&gt;"عهدة","",N(F599)-O599)</f>
        <v/>
      </c>
      <c r="Q599" s="26">
        <f>IF(A599="","",IF(A599="عهدة",IF(N(F599)=0,"⚠ أدخل قيمة العهدة",IF(P599&lt;0,"⛔ عجز / زيادة مصروفات "&amp;TEXT(-P599,"#,##0"),IF(COUNTIFS($B$8:$B$5007,B599,$A$8:$A$5007,"مصروف",$I$8:$I$5007,"&lt;&gt;مرفوض",$K$8:$K$5007,"&lt;&gt;نعم")&gt;0,"⚠ "&amp;COUNTIFS($B$8:$B$5007,B599,$A$8:$A$5007,"مصروف",$I$8:$I$5007,"&lt;&gt;مرفوض",$K$8:$K$5007,"&lt;&gt;نعم")&amp;" مصروف غير مسوى",IF(L599="تمت التسوية",IF(P599=0,"✔ متوازنة وتمت التسوية","✔ تمت التسوية – متبقي "&amp;TEXT(P599,"#,##0")),IF(P599&gt;0,"متبقي "&amp;TEXT(P599,"#,##0"),"✔ متوازنة"))))),IF(R599=0,"⚠ أضف سطر عهدة أولًا",IF(OR(C599="",N(G599)=0),"⚠ أكمل التاريخ والقيمة",IF(S599="","⚠ التاريخ خارج السنة المالية",IF(H599="","⚠ اختر بند الموازنة",IF(I599="مرفوض","✖ مرفوض من المدير",IF(I599&lt;&gt;"موافق","⏳ بانتظار موافقة المدير",IF(K599&lt;&gt;"نعم","⚠ غير مسوى مع الحسابات","✔ معتمد ومسوى")))))))))</f>
        <v/>
      </c>
      <c r="R599">
        <f>N(R598)+IF(A599="عهدة",1,0)</f>
        <v/>
      </c>
      <c r="S599">
        <f>IF(C599="","",IF(AND(C599&gt;=DATE(2026,9,1),C599&lt;=DATE(2027,8,31)),(YEAR(C599)-2026)*12+MONTH(C599)-8,""))</f>
        <v/>
      </c>
      <c r="T599">
        <f>IF(AND(A599="مصروف",R599&gt;0,I599="موافق",S599&lt;&gt;"",H599&lt;&gt;""),N(G599),0)</f>
        <v/>
      </c>
    </row>
    <row r="600">
      <c r="A600" s="19" t="n"/>
      <c r="B600" s="20">
        <f>IF(A600="","",IF(R600=0,"⚠ أضف سطر عهدة أولًا","DMT-"&amp;TEXT(R600,"000")))</f>
        <v/>
      </c>
      <c r="C600" s="21" t="n"/>
      <c r="D600" s="20">
        <f>IF(C600="","",IF(S600="","خارج السنة المالية",INDEX(القوائم!$D$2:$D$13,S600)))</f>
        <v/>
      </c>
      <c r="E600" s="22" t="n"/>
      <c r="F600" s="23" t="n"/>
      <c r="G600" s="23" t="n"/>
      <c r="H600" s="22" t="n"/>
      <c r="I600" s="19" t="n"/>
      <c r="J600" s="21" t="n"/>
      <c r="K600" s="19" t="n"/>
      <c r="L600" s="19" t="n"/>
      <c r="M600" s="21" t="n"/>
      <c r="N600" s="22" t="n"/>
      <c r="O600" s="24">
        <f>IF(A600&lt;&gt;"عهدة","",SUMIFS($G$8:$G$5007,$B$8:$B$5007,B600,$A$8:$A$5007,"مصروف",$I$8:$I$5007,"&lt;&gt;مرفوض"))</f>
        <v/>
      </c>
      <c r="P600" s="25">
        <f>IF(A600&lt;&gt;"عهدة","",N(F600)-O600)</f>
        <v/>
      </c>
      <c r="Q600" s="26">
        <f>IF(A600="","",IF(A600="عهدة",IF(N(F600)=0,"⚠ أدخل قيمة العهدة",IF(P600&lt;0,"⛔ عجز / زيادة مصروفات "&amp;TEXT(-P600,"#,##0"),IF(COUNTIFS($B$8:$B$5007,B600,$A$8:$A$5007,"مصروف",$I$8:$I$5007,"&lt;&gt;مرفوض",$K$8:$K$5007,"&lt;&gt;نعم")&gt;0,"⚠ "&amp;COUNTIFS($B$8:$B$5007,B600,$A$8:$A$5007,"مصروف",$I$8:$I$5007,"&lt;&gt;مرفوض",$K$8:$K$5007,"&lt;&gt;نعم")&amp;" مصروف غير مسوى",IF(L600="تمت التسوية",IF(P600=0,"✔ متوازنة وتمت التسوية","✔ تمت التسوية – متبقي "&amp;TEXT(P600,"#,##0")),IF(P600&gt;0,"متبقي "&amp;TEXT(P600,"#,##0"),"✔ متوازنة"))))),IF(R600=0,"⚠ أضف سطر عهدة أولًا",IF(OR(C600="",N(G600)=0),"⚠ أكمل التاريخ والقيمة",IF(S600="","⚠ التاريخ خارج السنة المالية",IF(H600="","⚠ اختر بند الموازنة",IF(I600="مرفوض","✖ مرفوض من المدير",IF(I600&lt;&gt;"موافق","⏳ بانتظار موافقة المدير",IF(K600&lt;&gt;"نعم","⚠ غير مسوى مع الحسابات","✔ معتمد ومسوى")))))))))</f>
        <v/>
      </c>
      <c r="R600">
        <f>N(R599)+IF(A600="عهدة",1,0)</f>
        <v/>
      </c>
      <c r="S600">
        <f>IF(C600="","",IF(AND(C600&gt;=DATE(2026,9,1),C600&lt;=DATE(2027,8,31)),(YEAR(C600)-2026)*12+MONTH(C600)-8,""))</f>
        <v/>
      </c>
      <c r="T600">
        <f>IF(AND(A600="مصروف",R600&gt;0,I600="موافق",S600&lt;&gt;"",H600&lt;&gt;""),N(G600),0)</f>
        <v/>
      </c>
    </row>
    <row r="601">
      <c r="A601" s="19" t="n"/>
      <c r="B601" s="20">
        <f>IF(A601="","",IF(R601=0,"⚠ أضف سطر عهدة أولًا","DMT-"&amp;TEXT(R601,"000")))</f>
        <v/>
      </c>
      <c r="C601" s="21" t="n"/>
      <c r="D601" s="20">
        <f>IF(C601="","",IF(S601="","خارج السنة المالية",INDEX(القوائم!$D$2:$D$13,S601)))</f>
        <v/>
      </c>
      <c r="E601" s="22" t="n"/>
      <c r="F601" s="23" t="n"/>
      <c r="G601" s="23" t="n"/>
      <c r="H601" s="22" t="n"/>
      <c r="I601" s="19" t="n"/>
      <c r="J601" s="21" t="n"/>
      <c r="K601" s="19" t="n"/>
      <c r="L601" s="19" t="n"/>
      <c r="M601" s="21" t="n"/>
      <c r="N601" s="22" t="n"/>
      <c r="O601" s="24">
        <f>IF(A601&lt;&gt;"عهدة","",SUMIFS($G$8:$G$5007,$B$8:$B$5007,B601,$A$8:$A$5007,"مصروف",$I$8:$I$5007,"&lt;&gt;مرفوض"))</f>
        <v/>
      </c>
      <c r="P601" s="25">
        <f>IF(A601&lt;&gt;"عهدة","",N(F601)-O601)</f>
        <v/>
      </c>
      <c r="Q601" s="26">
        <f>IF(A601="","",IF(A601="عهدة",IF(N(F601)=0,"⚠ أدخل قيمة العهدة",IF(P601&lt;0,"⛔ عجز / زيادة مصروفات "&amp;TEXT(-P601,"#,##0"),IF(COUNTIFS($B$8:$B$5007,B601,$A$8:$A$5007,"مصروف",$I$8:$I$5007,"&lt;&gt;مرفوض",$K$8:$K$5007,"&lt;&gt;نعم")&gt;0,"⚠ "&amp;COUNTIFS($B$8:$B$5007,B601,$A$8:$A$5007,"مصروف",$I$8:$I$5007,"&lt;&gt;مرفوض",$K$8:$K$5007,"&lt;&gt;نعم")&amp;" مصروف غير مسوى",IF(L601="تمت التسوية",IF(P601=0,"✔ متوازنة وتمت التسوية","✔ تمت التسوية – متبقي "&amp;TEXT(P601,"#,##0")),IF(P601&gt;0,"متبقي "&amp;TEXT(P601,"#,##0"),"✔ متوازنة"))))),IF(R601=0,"⚠ أضف سطر عهدة أولًا",IF(OR(C601="",N(G601)=0),"⚠ أكمل التاريخ والقيمة",IF(S601="","⚠ التاريخ خارج السنة المالية",IF(H601="","⚠ اختر بند الموازنة",IF(I601="مرفوض","✖ مرفوض من المدير",IF(I601&lt;&gt;"موافق","⏳ بانتظار موافقة المدير",IF(K601&lt;&gt;"نعم","⚠ غير مسوى مع الحسابات","✔ معتمد ومسوى")))))))))</f>
        <v/>
      </c>
      <c r="R601">
        <f>N(R600)+IF(A601="عهدة",1,0)</f>
        <v/>
      </c>
      <c r="S601">
        <f>IF(C601="","",IF(AND(C601&gt;=DATE(2026,9,1),C601&lt;=DATE(2027,8,31)),(YEAR(C601)-2026)*12+MONTH(C601)-8,""))</f>
        <v/>
      </c>
      <c r="T601">
        <f>IF(AND(A601="مصروف",R601&gt;0,I601="موافق",S601&lt;&gt;"",H601&lt;&gt;""),N(G601),0)</f>
        <v/>
      </c>
    </row>
    <row r="602">
      <c r="A602" s="19" t="n"/>
      <c r="B602" s="20">
        <f>IF(A602="","",IF(R602=0,"⚠ أضف سطر عهدة أولًا","DMT-"&amp;TEXT(R602,"000")))</f>
        <v/>
      </c>
      <c r="C602" s="21" t="n"/>
      <c r="D602" s="20">
        <f>IF(C602="","",IF(S602="","خارج السنة المالية",INDEX(القوائم!$D$2:$D$13,S602)))</f>
        <v/>
      </c>
      <c r="E602" s="22" t="n"/>
      <c r="F602" s="23" t="n"/>
      <c r="G602" s="23" t="n"/>
      <c r="H602" s="22" t="n"/>
      <c r="I602" s="19" t="n"/>
      <c r="J602" s="21" t="n"/>
      <c r="K602" s="19" t="n"/>
      <c r="L602" s="19" t="n"/>
      <c r="M602" s="21" t="n"/>
      <c r="N602" s="22" t="n"/>
      <c r="O602" s="24">
        <f>IF(A602&lt;&gt;"عهدة","",SUMIFS($G$8:$G$5007,$B$8:$B$5007,B602,$A$8:$A$5007,"مصروف",$I$8:$I$5007,"&lt;&gt;مرفوض"))</f>
        <v/>
      </c>
      <c r="P602" s="25">
        <f>IF(A602&lt;&gt;"عهدة","",N(F602)-O602)</f>
        <v/>
      </c>
      <c r="Q602" s="26">
        <f>IF(A602="","",IF(A602="عهدة",IF(N(F602)=0,"⚠ أدخل قيمة العهدة",IF(P602&lt;0,"⛔ عجز / زيادة مصروفات "&amp;TEXT(-P602,"#,##0"),IF(COUNTIFS($B$8:$B$5007,B602,$A$8:$A$5007,"مصروف",$I$8:$I$5007,"&lt;&gt;مرفوض",$K$8:$K$5007,"&lt;&gt;نعم")&gt;0,"⚠ "&amp;COUNTIFS($B$8:$B$5007,B602,$A$8:$A$5007,"مصروف",$I$8:$I$5007,"&lt;&gt;مرفوض",$K$8:$K$5007,"&lt;&gt;نعم")&amp;" مصروف غير مسوى",IF(L602="تمت التسوية",IF(P602=0,"✔ متوازنة وتمت التسوية","✔ تمت التسوية – متبقي "&amp;TEXT(P602,"#,##0")),IF(P602&gt;0,"متبقي "&amp;TEXT(P602,"#,##0"),"✔ متوازنة"))))),IF(R602=0,"⚠ أضف سطر عهدة أولًا",IF(OR(C602="",N(G602)=0),"⚠ أكمل التاريخ والقيمة",IF(S602="","⚠ التاريخ خارج السنة المالية",IF(H602="","⚠ اختر بند الموازنة",IF(I602="مرفوض","✖ مرفوض من المدير",IF(I602&lt;&gt;"موافق","⏳ بانتظار موافقة المدير",IF(K602&lt;&gt;"نعم","⚠ غير مسوى مع الحسابات","✔ معتمد ومسوى")))))))))</f>
        <v/>
      </c>
      <c r="R602">
        <f>N(R601)+IF(A602="عهدة",1,0)</f>
        <v/>
      </c>
      <c r="S602">
        <f>IF(C602="","",IF(AND(C602&gt;=DATE(2026,9,1),C602&lt;=DATE(2027,8,31)),(YEAR(C602)-2026)*12+MONTH(C602)-8,""))</f>
        <v/>
      </c>
      <c r="T602">
        <f>IF(AND(A602="مصروف",R602&gt;0,I602="موافق",S602&lt;&gt;"",H602&lt;&gt;""),N(G602),0)</f>
        <v/>
      </c>
    </row>
    <row r="603">
      <c r="A603" s="19" t="n"/>
      <c r="B603" s="20">
        <f>IF(A603="","",IF(R603=0,"⚠ أضف سطر عهدة أولًا","DMT-"&amp;TEXT(R603,"000")))</f>
        <v/>
      </c>
      <c r="C603" s="21" t="n"/>
      <c r="D603" s="20">
        <f>IF(C603="","",IF(S603="","خارج السنة المالية",INDEX(القوائم!$D$2:$D$13,S603)))</f>
        <v/>
      </c>
      <c r="E603" s="22" t="n"/>
      <c r="F603" s="23" t="n"/>
      <c r="G603" s="23" t="n"/>
      <c r="H603" s="22" t="n"/>
      <c r="I603" s="19" t="n"/>
      <c r="J603" s="21" t="n"/>
      <c r="K603" s="19" t="n"/>
      <c r="L603" s="19" t="n"/>
      <c r="M603" s="21" t="n"/>
      <c r="N603" s="22" t="n"/>
      <c r="O603" s="24">
        <f>IF(A603&lt;&gt;"عهدة","",SUMIFS($G$8:$G$5007,$B$8:$B$5007,B603,$A$8:$A$5007,"مصروف",$I$8:$I$5007,"&lt;&gt;مرفوض"))</f>
        <v/>
      </c>
      <c r="P603" s="25">
        <f>IF(A603&lt;&gt;"عهدة","",N(F603)-O603)</f>
        <v/>
      </c>
      <c r="Q603" s="26">
        <f>IF(A603="","",IF(A603="عهدة",IF(N(F603)=0,"⚠ أدخل قيمة العهدة",IF(P603&lt;0,"⛔ عجز / زيادة مصروفات "&amp;TEXT(-P603,"#,##0"),IF(COUNTIFS($B$8:$B$5007,B603,$A$8:$A$5007,"مصروف",$I$8:$I$5007,"&lt;&gt;مرفوض",$K$8:$K$5007,"&lt;&gt;نعم")&gt;0,"⚠ "&amp;COUNTIFS($B$8:$B$5007,B603,$A$8:$A$5007,"مصروف",$I$8:$I$5007,"&lt;&gt;مرفوض",$K$8:$K$5007,"&lt;&gt;نعم")&amp;" مصروف غير مسوى",IF(L603="تمت التسوية",IF(P603=0,"✔ متوازنة وتمت التسوية","✔ تمت التسوية – متبقي "&amp;TEXT(P603,"#,##0")),IF(P603&gt;0,"متبقي "&amp;TEXT(P603,"#,##0"),"✔ متوازنة"))))),IF(R603=0,"⚠ أضف سطر عهدة أولًا",IF(OR(C603="",N(G603)=0),"⚠ أكمل التاريخ والقيمة",IF(S603="","⚠ التاريخ خارج السنة المالية",IF(H603="","⚠ اختر بند الموازنة",IF(I603="مرفوض","✖ مرفوض من المدير",IF(I603&lt;&gt;"موافق","⏳ بانتظار موافقة المدير",IF(K603&lt;&gt;"نعم","⚠ غير مسوى مع الحسابات","✔ معتمد ومسوى")))))))))</f>
        <v/>
      </c>
      <c r="R603">
        <f>N(R602)+IF(A603="عهدة",1,0)</f>
        <v/>
      </c>
      <c r="S603">
        <f>IF(C603="","",IF(AND(C603&gt;=DATE(2026,9,1),C603&lt;=DATE(2027,8,31)),(YEAR(C603)-2026)*12+MONTH(C603)-8,""))</f>
        <v/>
      </c>
      <c r="T603">
        <f>IF(AND(A603="مصروف",R603&gt;0,I603="موافق",S603&lt;&gt;"",H603&lt;&gt;""),N(G603),0)</f>
        <v/>
      </c>
    </row>
    <row r="604">
      <c r="A604" s="19" t="n"/>
      <c r="B604" s="20">
        <f>IF(A604="","",IF(R604=0,"⚠ أضف سطر عهدة أولًا","DMT-"&amp;TEXT(R604,"000")))</f>
        <v/>
      </c>
      <c r="C604" s="21" t="n"/>
      <c r="D604" s="20">
        <f>IF(C604="","",IF(S604="","خارج السنة المالية",INDEX(القوائم!$D$2:$D$13,S604)))</f>
        <v/>
      </c>
      <c r="E604" s="22" t="n"/>
      <c r="F604" s="23" t="n"/>
      <c r="G604" s="23" t="n"/>
      <c r="H604" s="22" t="n"/>
      <c r="I604" s="19" t="n"/>
      <c r="J604" s="21" t="n"/>
      <c r="K604" s="19" t="n"/>
      <c r="L604" s="19" t="n"/>
      <c r="M604" s="21" t="n"/>
      <c r="N604" s="22" t="n"/>
      <c r="O604" s="24">
        <f>IF(A604&lt;&gt;"عهدة","",SUMIFS($G$8:$G$5007,$B$8:$B$5007,B604,$A$8:$A$5007,"مصروف",$I$8:$I$5007,"&lt;&gt;مرفوض"))</f>
        <v/>
      </c>
      <c r="P604" s="25">
        <f>IF(A604&lt;&gt;"عهدة","",N(F604)-O604)</f>
        <v/>
      </c>
      <c r="Q604" s="26">
        <f>IF(A604="","",IF(A604="عهدة",IF(N(F604)=0,"⚠ أدخل قيمة العهدة",IF(P604&lt;0,"⛔ عجز / زيادة مصروفات "&amp;TEXT(-P604,"#,##0"),IF(COUNTIFS($B$8:$B$5007,B604,$A$8:$A$5007,"مصروف",$I$8:$I$5007,"&lt;&gt;مرفوض",$K$8:$K$5007,"&lt;&gt;نعم")&gt;0,"⚠ "&amp;COUNTIFS($B$8:$B$5007,B604,$A$8:$A$5007,"مصروف",$I$8:$I$5007,"&lt;&gt;مرفوض",$K$8:$K$5007,"&lt;&gt;نعم")&amp;" مصروف غير مسوى",IF(L604="تمت التسوية",IF(P604=0,"✔ متوازنة وتمت التسوية","✔ تمت التسوية – متبقي "&amp;TEXT(P604,"#,##0")),IF(P604&gt;0,"متبقي "&amp;TEXT(P604,"#,##0"),"✔ متوازنة"))))),IF(R604=0,"⚠ أضف سطر عهدة أولًا",IF(OR(C604="",N(G604)=0),"⚠ أكمل التاريخ والقيمة",IF(S604="","⚠ التاريخ خارج السنة المالية",IF(H604="","⚠ اختر بند الموازنة",IF(I604="مرفوض","✖ مرفوض من المدير",IF(I604&lt;&gt;"موافق","⏳ بانتظار موافقة المدير",IF(K604&lt;&gt;"نعم","⚠ غير مسوى مع الحسابات","✔ معتمد ومسوى")))))))))</f>
        <v/>
      </c>
      <c r="R604">
        <f>N(R603)+IF(A604="عهدة",1,0)</f>
        <v/>
      </c>
      <c r="S604">
        <f>IF(C604="","",IF(AND(C604&gt;=DATE(2026,9,1),C604&lt;=DATE(2027,8,31)),(YEAR(C604)-2026)*12+MONTH(C604)-8,""))</f>
        <v/>
      </c>
      <c r="T604">
        <f>IF(AND(A604="مصروف",R604&gt;0,I604="موافق",S604&lt;&gt;"",H604&lt;&gt;""),N(G604),0)</f>
        <v/>
      </c>
    </row>
    <row r="605">
      <c r="A605" s="19" t="n"/>
      <c r="B605" s="20">
        <f>IF(A605="","",IF(R605=0,"⚠ أضف سطر عهدة أولًا","DMT-"&amp;TEXT(R605,"000")))</f>
        <v/>
      </c>
      <c r="C605" s="21" t="n"/>
      <c r="D605" s="20">
        <f>IF(C605="","",IF(S605="","خارج السنة المالية",INDEX(القوائم!$D$2:$D$13,S605)))</f>
        <v/>
      </c>
      <c r="E605" s="22" t="n"/>
      <c r="F605" s="23" t="n"/>
      <c r="G605" s="23" t="n"/>
      <c r="H605" s="22" t="n"/>
      <c r="I605" s="19" t="n"/>
      <c r="J605" s="21" t="n"/>
      <c r="K605" s="19" t="n"/>
      <c r="L605" s="19" t="n"/>
      <c r="M605" s="21" t="n"/>
      <c r="N605" s="22" t="n"/>
      <c r="O605" s="24">
        <f>IF(A605&lt;&gt;"عهدة","",SUMIFS($G$8:$G$5007,$B$8:$B$5007,B605,$A$8:$A$5007,"مصروف",$I$8:$I$5007,"&lt;&gt;مرفوض"))</f>
        <v/>
      </c>
      <c r="P605" s="25">
        <f>IF(A605&lt;&gt;"عهدة","",N(F605)-O605)</f>
        <v/>
      </c>
      <c r="Q605" s="26">
        <f>IF(A605="","",IF(A605="عهدة",IF(N(F605)=0,"⚠ أدخل قيمة العهدة",IF(P605&lt;0,"⛔ عجز / زيادة مصروفات "&amp;TEXT(-P605,"#,##0"),IF(COUNTIFS($B$8:$B$5007,B605,$A$8:$A$5007,"مصروف",$I$8:$I$5007,"&lt;&gt;مرفوض",$K$8:$K$5007,"&lt;&gt;نعم")&gt;0,"⚠ "&amp;COUNTIFS($B$8:$B$5007,B605,$A$8:$A$5007,"مصروف",$I$8:$I$5007,"&lt;&gt;مرفوض",$K$8:$K$5007,"&lt;&gt;نعم")&amp;" مصروف غير مسوى",IF(L605="تمت التسوية",IF(P605=0,"✔ متوازنة وتمت التسوية","✔ تمت التسوية – متبقي "&amp;TEXT(P605,"#,##0")),IF(P605&gt;0,"متبقي "&amp;TEXT(P605,"#,##0"),"✔ متوازنة"))))),IF(R605=0,"⚠ أضف سطر عهدة أولًا",IF(OR(C605="",N(G605)=0),"⚠ أكمل التاريخ والقيمة",IF(S605="","⚠ التاريخ خارج السنة المالية",IF(H605="","⚠ اختر بند الموازنة",IF(I605="مرفوض","✖ مرفوض من المدير",IF(I605&lt;&gt;"موافق","⏳ بانتظار موافقة المدير",IF(K605&lt;&gt;"نعم","⚠ غير مسوى مع الحسابات","✔ معتمد ومسوى")))))))))</f>
        <v/>
      </c>
      <c r="R605">
        <f>N(R604)+IF(A605="عهدة",1,0)</f>
        <v/>
      </c>
      <c r="S605">
        <f>IF(C605="","",IF(AND(C605&gt;=DATE(2026,9,1),C605&lt;=DATE(2027,8,31)),(YEAR(C605)-2026)*12+MONTH(C605)-8,""))</f>
        <v/>
      </c>
      <c r="T605">
        <f>IF(AND(A605="مصروف",R605&gt;0,I605="موافق",S605&lt;&gt;"",H605&lt;&gt;""),N(G605),0)</f>
        <v/>
      </c>
    </row>
    <row r="606">
      <c r="A606" s="19" t="n"/>
      <c r="B606" s="20">
        <f>IF(A606="","",IF(R606=0,"⚠ أضف سطر عهدة أولًا","DMT-"&amp;TEXT(R606,"000")))</f>
        <v/>
      </c>
      <c r="C606" s="21" t="n"/>
      <c r="D606" s="20">
        <f>IF(C606="","",IF(S606="","خارج السنة المالية",INDEX(القوائم!$D$2:$D$13,S606)))</f>
        <v/>
      </c>
      <c r="E606" s="22" t="n"/>
      <c r="F606" s="23" t="n"/>
      <c r="G606" s="23" t="n"/>
      <c r="H606" s="22" t="n"/>
      <c r="I606" s="19" t="n"/>
      <c r="J606" s="21" t="n"/>
      <c r="K606" s="19" t="n"/>
      <c r="L606" s="19" t="n"/>
      <c r="M606" s="21" t="n"/>
      <c r="N606" s="22" t="n"/>
      <c r="O606" s="24">
        <f>IF(A606&lt;&gt;"عهدة","",SUMIFS($G$8:$G$5007,$B$8:$B$5007,B606,$A$8:$A$5007,"مصروف",$I$8:$I$5007,"&lt;&gt;مرفوض"))</f>
        <v/>
      </c>
      <c r="P606" s="25">
        <f>IF(A606&lt;&gt;"عهدة","",N(F606)-O606)</f>
        <v/>
      </c>
      <c r="Q606" s="26">
        <f>IF(A606="","",IF(A606="عهدة",IF(N(F606)=0,"⚠ أدخل قيمة العهدة",IF(P606&lt;0,"⛔ عجز / زيادة مصروفات "&amp;TEXT(-P606,"#,##0"),IF(COUNTIFS($B$8:$B$5007,B606,$A$8:$A$5007,"مصروف",$I$8:$I$5007,"&lt;&gt;مرفوض",$K$8:$K$5007,"&lt;&gt;نعم")&gt;0,"⚠ "&amp;COUNTIFS($B$8:$B$5007,B606,$A$8:$A$5007,"مصروف",$I$8:$I$5007,"&lt;&gt;مرفوض",$K$8:$K$5007,"&lt;&gt;نعم")&amp;" مصروف غير مسوى",IF(L606="تمت التسوية",IF(P606=0,"✔ متوازنة وتمت التسوية","✔ تمت التسوية – متبقي "&amp;TEXT(P606,"#,##0")),IF(P606&gt;0,"متبقي "&amp;TEXT(P606,"#,##0"),"✔ متوازنة"))))),IF(R606=0,"⚠ أضف سطر عهدة أولًا",IF(OR(C606="",N(G606)=0),"⚠ أكمل التاريخ والقيمة",IF(S606="","⚠ التاريخ خارج السنة المالية",IF(H606="","⚠ اختر بند الموازنة",IF(I606="مرفوض","✖ مرفوض من المدير",IF(I606&lt;&gt;"موافق","⏳ بانتظار موافقة المدير",IF(K606&lt;&gt;"نعم","⚠ غير مسوى مع الحسابات","✔ معتمد ومسوى")))))))))</f>
        <v/>
      </c>
      <c r="R606">
        <f>N(R605)+IF(A606="عهدة",1,0)</f>
        <v/>
      </c>
      <c r="S606">
        <f>IF(C606="","",IF(AND(C606&gt;=DATE(2026,9,1),C606&lt;=DATE(2027,8,31)),(YEAR(C606)-2026)*12+MONTH(C606)-8,""))</f>
        <v/>
      </c>
      <c r="T606">
        <f>IF(AND(A606="مصروف",R606&gt;0,I606="موافق",S606&lt;&gt;"",H606&lt;&gt;""),N(G606),0)</f>
        <v/>
      </c>
    </row>
    <row r="607">
      <c r="A607" s="19" t="n"/>
      <c r="B607" s="20">
        <f>IF(A607="","",IF(R607=0,"⚠ أضف سطر عهدة أولًا","DMT-"&amp;TEXT(R607,"000")))</f>
        <v/>
      </c>
      <c r="C607" s="21" t="n"/>
      <c r="D607" s="20">
        <f>IF(C607="","",IF(S607="","خارج السنة المالية",INDEX(القوائم!$D$2:$D$13,S607)))</f>
        <v/>
      </c>
      <c r="E607" s="22" t="n"/>
      <c r="F607" s="23" t="n"/>
      <c r="G607" s="23" t="n"/>
      <c r="H607" s="22" t="n"/>
      <c r="I607" s="19" t="n"/>
      <c r="J607" s="21" t="n"/>
      <c r="K607" s="19" t="n"/>
      <c r="L607" s="19" t="n"/>
      <c r="M607" s="21" t="n"/>
      <c r="N607" s="22" t="n"/>
      <c r="O607" s="24">
        <f>IF(A607&lt;&gt;"عهدة","",SUMIFS($G$8:$G$5007,$B$8:$B$5007,B607,$A$8:$A$5007,"مصروف",$I$8:$I$5007,"&lt;&gt;مرفوض"))</f>
        <v/>
      </c>
      <c r="P607" s="25">
        <f>IF(A607&lt;&gt;"عهدة","",N(F607)-O607)</f>
        <v/>
      </c>
      <c r="Q607" s="26">
        <f>IF(A607="","",IF(A607="عهدة",IF(N(F607)=0,"⚠ أدخل قيمة العهدة",IF(P607&lt;0,"⛔ عجز / زيادة مصروفات "&amp;TEXT(-P607,"#,##0"),IF(COUNTIFS($B$8:$B$5007,B607,$A$8:$A$5007,"مصروف",$I$8:$I$5007,"&lt;&gt;مرفوض",$K$8:$K$5007,"&lt;&gt;نعم")&gt;0,"⚠ "&amp;COUNTIFS($B$8:$B$5007,B607,$A$8:$A$5007,"مصروف",$I$8:$I$5007,"&lt;&gt;مرفوض",$K$8:$K$5007,"&lt;&gt;نعم")&amp;" مصروف غير مسوى",IF(L607="تمت التسوية",IF(P607=0,"✔ متوازنة وتمت التسوية","✔ تمت التسوية – متبقي "&amp;TEXT(P607,"#,##0")),IF(P607&gt;0,"متبقي "&amp;TEXT(P607,"#,##0"),"✔ متوازنة"))))),IF(R607=0,"⚠ أضف سطر عهدة أولًا",IF(OR(C607="",N(G607)=0),"⚠ أكمل التاريخ والقيمة",IF(S607="","⚠ التاريخ خارج السنة المالية",IF(H607="","⚠ اختر بند الموازنة",IF(I607="مرفوض","✖ مرفوض من المدير",IF(I607&lt;&gt;"موافق","⏳ بانتظار موافقة المدير",IF(K607&lt;&gt;"نعم","⚠ غير مسوى مع الحسابات","✔ معتمد ومسوى")))))))))</f>
        <v/>
      </c>
      <c r="R607">
        <f>N(R606)+IF(A607="عهدة",1,0)</f>
        <v/>
      </c>
      <c r="S607">
        <f>IF(C607="","",IF(AND(C607&gt;=DATE(2026,9,1),C607&lt;=DATE(2027,8,31)),(YEAR(C607)-2026)*12+MONTH(C607)-8,""))</f>
        <v/>
      </c>
      <c r="T607">
        <f>IF(AND(A607="مصروف",R607&gt;0,I607="موافق",S607&lt;&gt;"",H607&lt;&gt;""),N(G607),0)</f>
        <v/>
      </c>
    </row>
    <row r="608">
      <c r="A608" s="19" t="n"/>
      <c r="B608" s="20">
        <f>IF(A608="","",IF(R608=0,"⚠ أضف سطر عهدة أولًا","DMT-"&amp;TEXT(R608,"000")))</f>
        <v/>
      </c>
      <c r="C608" s="21" t="n"/>
      <c r="D608" s="20">
        <f>IF(C608="","",IF(S608="","خارج السنة المالية",INDEX(القوائم!$D$2:$D$13,S608)))</f>
        <v/>
      </c>
      <c r="E608" s="22" t="n"/>
      <c r="F608" s="23" t="n"/>
      <c r="G608" s="23" t="n"/>
      <c r="H608" s="22" t="n"/>
      <c r="I608" s="19" t="n"/>
      <c r="J608" s="21" t="n"/>
      <c r="K608" s="19" t="n"/>
      <c r="L608" s="19" t="n"/>
      <c r="M608" s="21" t="n"/>
      <c r="N608" s="22" t="n"/>
      <c r="O608" s="24">
        <f>IF(A608&lt;&gt;"عهدة","",SUMIFS($G$8:$G$5007,$B$8:$B$5007,B608,$A$8:$A$5007,"مصروف",$I$8:$I$5007,"&lt;&gt;مرفوض"))</f>
        <v/>
      </c>
      <c r="P608" s="25">
        <f>IF(A608&lt;&gt;"عهدة","",N(F608)-O608)</f>
        <v/>
      </c>
      <c r="Q608" s="26">
        <f>IF(A608="","",IF(A608="عهدة",IF(N(F608)=0,"⚠ أدخل قيمة العهدة",IF(P608&lt;0,"⛔ عجز / زيادة مصروفات "&amp;TEXT(-P608,"#,##0"),IF(COUNTIFS($B$8:$B$5007,B608,$A$8:$A$5007,"مصروف",$I$8:$I$5007,"&lt;&gt;مرفوض",$K$8:$K$5007,"&lt;&gt;نعم")&gt;0,"⚠ "&amp;COUNTIFS($B$8:$B$5007,B608,$A$8:$A$5007,"مصروف",$I$8:$I$5007,"&lt;&gt;مرفوض",$K$8:$K$5007,"&lt;&gt;نعم")&amp;" مصروف غير مسوى",IF(L608="تمت التسوية",IF(P608=0,"✔ متوازنة وتمت التسوية","✔ تمت التسوية – متبقي "&amp;TEXT(P608,"#,##0")),IF(P608&gt;0,"متبقي "&amp;TEXT(P608,"#,##0"),"✔ متوازنة"))))),IF(R608=0,"⚠ أضف سطر عهدة أولًا",IF(OR(C608="",N(G608)=0),"⚠ أكمل التاريخ والقيمة",IF(S608="","⚠ التاريخ خارج السنة المالية",IF(H608="","⚠ اختر بند الموازنة",IF(I608="مرفوض","✖ مرفوض من المدير",IF(I608&lt;&gt;"موافق","⏳ بانتظار موافقة المدير",IF(K608&lt;&gt;"نعم","⚠ غير مسوى مع الحسابات","✔ معتمد ومسوى")))))))))</f>
        <v/>
      </c>
      <c r="R608">
        <f>N(R607)+IF(A608="عهدة",1,0)</f>
        <v/>
      </c>
      <c r="S608">
        <f>IF(C608="","",IF(AND(C608&gt;=DATE(2026,9,1),C608&lt;=DATE(2027,8,31)),(YEAR(C608)-2026)*12+MONTH(C608)-8,""))</f>
        <v/>
      </c>
      <c r="T608">
        <f>IF(AND(A608="مصروف",R608&gt;0,I608="موافق",S608&lt;&gt;"",H608&lt;&gt;""),N(G608),0)</f>
        <v/>
      </c>
    </row>
    <row r="609">
      <c r="A609" s="19" t="n"/>
      <c r="B609" s="20">
        <f>IF(A609="","",IF(R609=0,"⚠ أضف سطر عهدة أولًا","DMT-"&amp;TEXT(R609,"000")))</f>
        <v/>
      </c>
      <c r="C609" s="21" t="n"/>
      <c r="D609" s="20">
        <f>IF(C609="","",IF(S609="","خارج السنة المالية",INDEX(القوائم!$D$2:$D$13,S609)))</f>
        <v/>
      </c>
      <c r="E609" s="22" t="n"/>
      <c r="F609" s="23" t="n"/>
      <c r="G609" s="23" t="n"/>
      <c r="H609" s="22" t="n"/>
      <c r="I609" s="19" t="n"/>
      <c r="J609" s="21" t="n"/>
      <c r="K609" s="19" t="n"/>
      <c r="L609" s="19" t="n"/>
      <c r="M609" s="21" t="n"/>
      <c r="N609" s="22" t="n"/>
      <c r="O609" s="24">
        <f>IF(A609&lt;&gt;"عهدة","",SUMIFS($G$8:$G$5007,$B$8:$B$5007,B609,$A$8:$A$5007,"مصروف",$I$8:$I$5007,"&lt;&gt;مرفوض"))</f>
        <v/>
      </c>
      <c r="P609" s="25">
        <f>IF(A609&lt;&gt;"عهدة","",N(F609)-O609)</f>
        <v/>
      </c>
      <c r="Q609" s="26">
        <f>IF(A609="","",IF(A609="عهدة",IF(N(F609)=0,"⚠ أدخل قيمة العهدة",IF(P609&lt;0,"⛔ عجز / زيادة مصروفات "&amp;TEXT(-P609,"#,##0"),IF(COUNTIFS($B$8:$B$5007,B609,$A$8:$A$5007,"مصروف",$I$8:$I$5007,"&lt;&gt;مرفوض",$K$8:$K$5007,"&lt;&gt;نعم")&gt;0,"⚠ "&amp;COUNTIFS($B$8:$B$5007,B609,$A$8:$A$5007,"مصروف",$I$8:$I$5007,"&lt;&gt;مرفوض",$K$8:$K$5007,"&lt;&gt;نعم")&amp;" مصروف غير مسوى",IF(L609="تمت التسوية",IF(P609=0,"✔ متوازنة وتمت التسوية","✔ تمت التسوية – متبقي "&amp;TEXT(P609,"#,##0")),IF(P609&gt;0,"متبقي "&amp;TEXT(P609,"#,##0"),"✔ متوازنة"))))),IF(R609=0,"⚠ أضف سطر عهدة أولًا",IF(OR(C609="",N(G609)=0),"⚠ أكمل التاريخ والقيمة",IF(S609="","⚠ التاريخ خارج السنة المالية",IF(H609="","⚠ اختر بند الموازنة",IF(I609="مرفوض","✖ مرفوض من المدير",IF(I609&lt;&gt;"موافق","⏳ بانتظار موافقة المدير",IF(K609&lt;&gt;"نعم","⚠ غير مسوى مع الحسابات","✔ معتمد ومسوى")))))))))</f>
        <v/>
      </c>
      <c r="R609">
        <f>N(R608)+IF(A609="عهدة",1,0)</f>
        <v/>
      </c>
      <c r="S609">
        <f>IF(C609="","",IF(AND(C609&gt;=DATE(2026,9,1),C609&lt;=DATE(2027,8,31)),(YEAR(C609)-2026)*12+MONTH(C609)-8,""))</f>
        <v/>
      </c>
      <c r="T609">
        <f>IF(AND(A609="مصروف",R609&gt;0,I609="موافق",S609&lt;&gt;"",H609&lt;&gt;""),N(G609),0)</f>
        <v/>
      </c>
    </row>
    <row r="610">
      <c r="A610" s="19" t="n"/>
      <c r="B610" s="20">
        <f>IF(A610="","",IF(R610=0,"⚠ أضف سطر عهدة أولًا","DMT-"&amp;TEXT(R610,"000")))</f>
        <v/>
      </c>
      <c r="C610" s="21" t="n"/>
      <c r="D610" s="20">
        <f>IF(C610="","",IF(S610="","خارج السنة المالية",INDEX(القوائم!$D$2:$D$13,S610)))</f>
        <v/>
      </c>
      <c r="E610" s="22" t="n"/>
      <c r="F610" s="23" t="n"/>
      <c r="G610" s="23" t="n"/>
      <c r="H610" s="22" t="n"/>
      <c r="I610" s="19" t="n"/>
      <c r="J610" s="21" t="n"/>
      <c r="K610" s="19" t="n"/>
      <c r="L610" s="19" t="n"/>
      <c r="M610" s="21" t="n"/>
      <c r="N610" s="22" t="n"/>
      <c r="O610" s="24">
        <f>IF(A610&lt;&gt;"عهدة","",SUMIFS($G$8:$G$5007,$B$8:$B$5007,B610,$A$8:$A$5007,"مصروف",$I$8:$I$5007,"&lt;&gt;مرفوض"))</f>
        <v/>
      </c>
      <c r="P610" s="25">
        <f>IF(A610&lt;&gt;"عهدة","",N(F610)-O610)</f>
        <v/>
      </c>
      <c r="Q610" s="26">
        <f>IF(A610="","",IF(A610="عهدة",IF(N(F610)=0,"⚠ أدخل قيمة العهدة",IF(P610&lt;0,"⛔ عجز / زيادة مصروفات "&amp;TEXT(-P610,"#,##0"),IF(COUNTIFS($B$8:$B$5007,B610,$A$8:$A$5007,"مصروف",$I$8:$I$5007,"&lt;&gt;مرفوض",$K$8:$K$5007,"&lt;&gt;نعم")&gt;0,"⚠ "&amp;COUNTIFS($B$8:$B$5007,B610,$A$8:$A$5007,"مصروف",$I$8:$I$5007,"&lt;&gt;مرفوض",$K$8:$K$5007,"&lt;&gt;نعم")&amp;" مصروف غير مسوى",IF(L610="تمت التسوية",IF(P610=0,"✔ متوازنة وتمت التسوية","✔ تمت التسوية – متبقي "&amp;TEXT(P610,"#,##0")),IF(P610&gt;0,"متبقي "&amp;TEXT(P610,"#,##0"),"✔ متوازنة"))))),IF(R610=0,"⚠ أضف سطر عهدة أولًا",IF(OR(C610="",N(G610)=0),"⚠ أكمل التاريخ والقيمة",IF(S610="","⚠ التاريخ خارج السنة المالية",IF(H610="","⚠ اختر بند الموازنة",IF(I610="مرفوض","✖ مرفوض من المدير",IF(I610&lt;&gt;"موافق","⏳ بانتظار موافقة المدير",IF(K610&lt;&gt;"نعم","⚠ غير مسوى مع الحسابات","✔ معتمد ومسوى")))))))))</f>
        <v/>
      </c>
      <c r="R610">
        <f>N(R609)+IF(A610="عهدة",1,0)</f>
        <v/>
      </c>
      <c r="S610">
        <f>IF(C610="","",IF(AND(C610&gt;=DATE(2026,9,1),C610&lt;=DATE(2027,8,31)),(YEAR(C610)-2026)*12+MONTH(C610)-8,""))</f>
        <v/>
      </c>
      <c r="T610">
        <f>IF(AND(A610="مصروف",R610&gt;0,I610="موافق",S610&lt;&gt;"",H610&lt;&gt;""),N(G610),0)</f>
        <v/>
      </c>
    </row>
    <row r="611">
      <c r="A611" s="19" t="n"/>
      <c r="B611" s="20">
        <f>IF(A611="","",IF(R611=0,"⚠ أضف سطر عهدة أولًا","DMT-"&amp;TEXT(R611,"000")))</f>
        <v/>
      </c>
      <c r="C611" s="21" t="n"/>
      <c r="D611" s="20">
        <f>IF(C611="","",IF(S611="","خارج السنة المالية",INDEX(القوائم!$D$2:$D$13,S611)))</f>
        <v/>
      </c>
      <c r="E611" s="22" t="n"/>
      <c r="F611" s="23" t="n"/>
      <c r="G611" s="23" t="n"/>
      <c r="H611" s="22" t="n"/>
      <c r="I611" s="19" t="n"/>
      <c r="J611" s="21" t="n"/>
      <c r="K611" s="19" t="n"/>
      <c r="L611" s="19" t="n"/>
      <c r="M611" s="21" t="n"/>
      <c r="N611" s="22" t="n"/>
      <c r="O611" s="24">
        <f>IF(A611&lt;&gt;"عهدة","",SUMIFS($G$8:$G$5007,$B$8:$B$5007,B611,$A$8:$A$5007,"مصروف",$I$8:$I$5007,"&lt;&gt;مرفوض"))</f>
        <v/>
      </c>
      <c r="P611" s="25">
        <f>IF(A611&lt;&gt;"عهدة","",N(F611)-O611)</f>
        <v/>
      </c>
      <c r="Q611" s="26">
        <f>IF(A611="","",IF(A611="عهدة",IF(N(F611)=0,"⚠ أدخل قيمة العهدة",IF(P611&lt;0,"⛔ عجز / زيادة مصروفات "&amp;TEXT(-P611,"#,##0"),IF(COUNTIFS($B$8:$B$5007,B611,$A$8:$A$5007,"مصروف",$I$8:$I$5007,"&lt;&gt;مرفوض",$K$8:$K$5007,"&lt;&gt;نعم")&gt;0,"⚠ "&amp;COUNTIFS($B$8:$B$5007,B611,$A$8:$A$5007,"مصروف",$I$8:$I$5007,"&lt;&gt;مرفوض",$K$8:$K$5007,"&lt;&gt;نعم")&amp;" مصروف غير مسوى",IF(L611="تمت التسوية",IF(P611=0,"✔ متوازنة وتمت التسوية","✔ تمت التسوية – متبقي "&amp;TEXT(P611,"#,##0")),IF(P611&gt;0,"متبقي "&amp;TEXT(P611,"#,##0"),"✔ متوازنة"))))),IF(R611=0,"⚠ أضف سطر عهدة أولًا",IF(OR(C611="",N(G611)=0),"⚠ أكمل التاريخ والقيمة",IF(S611="","⚠ التاريخ خارج السنة المالية",IF(H611="","⚠ اختر بند الموازنة",IF(I611="مرفوض","✖ مرفوض من المدير",IF(I611&lt;&gt;"موافق","⏳ بانتظار موافقة المدير",IF(K611&lt;&gt;"نعم","⚠ غير مسوى مع الحسابات","✔ معتمد ومسوى")))))))))</f>
        <v/>
      </c>
      <c r="R611">
        <f>N(R610)+IF(A611="عهدة",1,0)</f>
        <v/>
      </c>
      <c r="S611">
        <f>IF(C611="","",IF(AND(C611&gt;=DATE(2026,9,1),C611&lt;=DATE(2027,8,31)),(YEAR(C611)-2026)*12+MONTH(C611)-8,""))</f>
        <v/>
      </c>
      <c r="T611">
        <f>IF(AND(A611="مصروف",R611&gt;0,I611="موافق",S611&lt;&gt;"",H611&lt;&gt;""),N(G611),0)</f>
        <v/>
      </c>
    </row>
    <row r="612">
      <c r="A612" s="19" t="n"/>
      <c r="B612" s="20">
        <f>IF(A612="","",IF(R612=0,"⚠ أضف سطر عهدة أولًا","DMT-"&amp;TEXT(R612,"000")))</f>
        <v/>
      </c>
      <c r="C612" s="21" t="n"/>
      <c r="D612" s="20">
        <f>IF(C612="","",IF(S612="","خارج السنة المالية",INDEX(القوائم!$D$2:$D$13,S612)))</f>
        <v/>
      </c>
      <c r="E612" s="22" t="n"/>
      <c r="F612" s="23" t="n"/>
      <c r="G612" s="23" t="n"/>
      <c r="H612" s="22" t="n"/>
      <c r="I612" s="19" t="n"/>
      <c r="J612" s="21" t="n"/>
      <c r="K612" s="19" t="n"/>
      <c r="L612" s="19" t="n"/>
      <c r="M612" s="21" t="n"/>
      <c r="N612" s="22" t="n"/>
      <c r="O612" s="24">
        <f>IF(A612&lt;&gt;"عهدة","",SUMIFS($G$8:$G$5007,$B$8:$B$5007,B612,$A$8:$A$5007,"مصروف",$I$8:$I$5007,"&lt;&gt;مرفوض"))</f>
        <v/>
      </c>
      <c r="P612" s="25">
        <f>IF(A612&lt;&gt;"عهدة","",N(F612)-O612)</f>
        <v/>
      </c>
      <c r="Q612" s="26">
        <f>IF(A612="","",IF(A612="عهدة",IF(N(F612)=0,"⚠ أدخل قيمة العهدة",IF(P612&lt;0,"⛔ عجز / زيادة مصروفات "&amp;TEXT(-P612,"#,##0"),IF(COUNTIFS($B$8:$B$5007,B612,$A$8:$A$5007,"مصروف",$I$8:$I$5007,"&lt;&gt;مرفوض",$K$8:$K$5007,"&lt;&gt;نعم")&gt;0,"⚠ "&amp;COUNTIFS($B$8:$B$5007,B612,$A$8:$A$5007,"مصروف",$I$8:$I$5007,"&lt;&gt;مرفوض",$K$8:$K$5007,"&lt;&gt;نعم")&amp;" مصروف غير مسوى",IF(L612="تمت التسوية",IF(P612=0,"✔ متوازنة وتمت التسوية","✔ تمت التسوية – متبقي "&amp;TEXT(P612,"#,##0")),IF(P612&gt;0,"متبقي "&amp;TEXT(P612,"#,##0"),"✔ متوازنة"))))),IF(R612=0,"⚠ أضف سطر عهدة أولًا",IF(OR(C612="",N(G612)=0),"⚠ أكمل التاريخ والقيمة",IF(S612="","⚠ التاريخ خارج السنة المالية",IF(H612="","⚠ اختر بند الموازنة",IF(I612="مرفوض","✖ مرفوض من المدير",IF(I612&lt;&gt;"موافق","⏳ بانتظار موافقة المدير",IF(K612&lt;&gt;"نعم","⚠ غير مسوى مع الحسابات","✔ معتمد ومسوى")))))))))</f>
        <v/>
      </c>
      <c r="R612">
        <f>N(R611)+IF(A612="عهدة",1,0)</f>
        <v/>
      </c>
      <c r="S612">
        <f>IF(C612="","",IF(AND(C612&gt;=DATE(2026,9,1),C612&lt;=DATE(2027,8,31)),(YEAR(C612)-2026)*12+MONTH(C612)-8,""))</f>
        <v/>
      </c>
      <c r="T612">
        <f>IF(AND(A612="مصروف",R612&gt;0,I612="موافق",S612&lt;&gt;"",H612&lt;&gt;""),N(G612),0)</f>
        <v/>
      </c>
    </row>
    <row r="613">
      <c r="A613" s="19" t="n"/>
      <c r="B613" s="20">
        <f>IF(A613="","",IF(R613=0,"⚠ أضف سطر عهدة أولًا","DMT-"&amp;TEXT(R613,"000")))</f>
        <v/>
      </c>
      <c r="C613" s="21" t="n"/>
      <c r="D613" s="20">
        <f>IF(C613="","",IF(S613="","خارج السنة المالية",INDEX(القوائم!$D$2:$D$13,S613)))</f>
        <v/>
      </c>
      <c r="E613" s="22" t="n"/>
      <c r="F613" s="23" t="n"/>
      <c r="G613" s="23" t="n"/>
      <c r="H613" s="22" t="n"/>
      <c r="I613" s="19" t="n"/>
      <c r="J613" s="21" t="n"/>
      <c r="K613" s="19" t="n"/>
      <c r="L613" s="19" t="n"/>
      <c r="M613" s="21" t="n"/>
      <c r="N613" s="22" t="n"/>
      <c r="O613" s="24">
        <f>IF(A613&lt;&gt;"عهدة","",SUMIFS($G$8:$G$5007,$B$8:$B$5007,B613,$A$8:$A$5007,"مصروف",$I$8:$I$5007,"&lt;&gt;مرفوض"))</f>
        <v/>
      </c>
      <c r="P613" s="25">
        <f>IF(A613&lt;&gt;"عهدة","",N(F613)-O613)</f>
        <v/>
      </c>
      <c r="Q613" s="26">
        <f>IF(A613="","",IF(A613="عهدة",IF(N(F613)=0,"⚠ أدخل قيمة العهدة",IF(P613&lt;0,"⛔ عجز / زيادة مصروفات "&amp;TEXT(-P613,"#,##0"),IF(COUNTIFS($B$8:$B$5007,B613,$A$8:$A$5007,"مصروف",$I$8:$I$5007,"&lt;&gt;مرفوض",$K$8:$K$5007,"&lt;&gt;نعم")&gt;0,"⚠ "&amp;COUNTIFS($B$8:$B$5007,B613,$A$8:$A$5007,"مصروف",$I$8:$I$5007,"&lt;&gt;مرفوض",$K$8:$K$5007,"&lt;&gt;نعم")&amp;" مصروف غير مسوى",IF(L613="تمت التسوية",IF(P613=0,"✔ متوازنة وتمت التسوية","✔ تمت التسوية – متبقي "&amp;TEXT(P613,"#,##0")),IF(P613&gt;0,"متبقي "&amp;TEXT(P613,"#,##0"),"✔ متوازنة"))))),IF(R613=0,"⚠ أضف سطر عهدة أولًا",IF(OR(C613="",N(G613)=0),"⚠ أكمل التاريخ والقيمة",IF(S613="","⚠ التاريخ خارج السنة المالية",IF(H613="","⚠ اختر بند الموازنة",IF(I613="مرفوض","✖ مرفوض من المدير",IF(I613&lt;&gt;"موافق","⏳ بانتظار موافقة المدير",IF(K613&lt;&gt;"نعم","⚠ غير مسوى مع الحسابات","✔ معتمد ومسوى")))))))))</f>
        <v/>
      </c>
      <c r="R613">
        <f>N(R612)+IF(A613="عهدة",1,0)</f>
        <v/>
      </c>
      <c r="S613">
        <f>IF(C613="","",IF(AND(C613&gt;=DATE(2026,9,1),C613&lt;=DATE(2027,8,31)),(YEAR(C613)-2026)*12+MONTH(C613)-8,""))</f>
        <v/>
      </c>
      <c r="T613">
        <f>IF(AND(A613="مصروف",R613&gt;0,I613="موافق",S613&lt;&gt;"",H613&lt;&gt;""),N(G613),0)</f>
        <v/>
      </c>
    </row>
    <row r="614">
      <c r="A614" s="19" t="n"/>
      <c r="B614" s="20">
        <f>IF(A614="","",IF(R614=0,"⚠ أضف سطر عهدة أولًا","DMT-"&amp;TEXT(R614,"000")))</f>
        <v/>
      </c>
      <c r="C614" s="21" t="n"/>
      <c r="D614" s="20">
        <f>IF(C614="","",IF(S614="","خارج السنة المالية",INDEX(القوائم!$D$2:$D$13,S614)))</f>
        <v/>
      </c>
      <c r="E614" s="22" t="n"/>
      <c r="F614" s="23" t="n"/>
      <c r="G614" s="23" t="n"/>
      <c r="H614" s="22" t="n"/>
      <c r="I614" s="19" t="n"/>
      <c r="J614" s="21" t="n"/>
      <c r="K614" s="19" t="n"/>
      <c r="L614" s="19" t="n"/>
      <c r="M614" s="21" t="n"/>
      <c r="N614" s="22" t="n"/>
      <c r="O614" s="24">
        <f>IF(A614&lt;&gt;"عهدة","",SUMIFS($G$8:$G$5007,$B$8:$B$5007,B614,$A$8:$A$5007,"مصروف",$I$8:$I$5007,"&lt;&gt;مرفوض"))</f>
        <v/>
      </c>
      <c r="P614" s="25">
        <f>IF(A614&lt;&gt;"عهدة","",N(F614)-O614)</f>
        <v/>
      </c>
      <c r="Q614" s="26">
        <f>IF(A614="","",IF(A614="عهدة",IF(N(F614)=0,"⚠ أدخل قيمة العهدة",IF(P614&lt;0,"⛔ عجز / زيادة مصروفات "&amp;TEXT(-P614,"#,##0"),IF(COUNTIFS($B$8:$B$5007,B614,$A$8:$A$5007,"مصروف",$I$8:$I$5007,"&lt;&gt;مرفوض",$K$8:$K$5007,"&lt;&gt;نعم")&gt;0,"⚠ "&amp;COUNTIFS($B$8:$B$5007,B614,$A$8:$A$5007,"مصروف",$I$8:$I$5007,"&lt;&gt;مرفوض",$K$8:$K$5007,"&lt;&gt;نعم")&amp;" مصروف غير مسوى",IF(L614="تمت التسوية",IF(P614=0,"✔ متوازنة وتمت التسوية","✔ تمت التسوية – متبقي "&amp;TEXT(P614,"#,##0")),IF(P614&gt;0,"متبقي "&amp;TEXT(P614,"#,##0"),"✔ متوازنة"))))),IF(R614=0,"⚠ أضف سطر عهدة أولًا",IF(OR(C614="",N(G614)=0),"⚠ أكمل التاريخ والقيمة",IF(S614="","⚠ التاريخ خارج السنة المالية",IF(H614="","⚠ اختر بند الموازنة",IF(I614="مرفوض","✖ مرفوض من المدير",IF(I614&lt;&gt;"موافق","⏳ بانتظار موافقة المدير",IF(K614&lt;&gt;"نعم","⚠ غير مسوى مع الحسابات","✔ معتمد ومسوى")))))))))</f>
        <v/>
      </c>
      <c r="R614">
        <f>N(R613)+IF(A614="عهدة",1,0)</f>
        <v/>
      </c>
      <c r="S614">
        <f>IF(C614="","",IF(AND(C614&gt;=DATE(2026,9,1),C614&lt;=DATE(2027,8,31)),(YEAR(C614)-2026)*12+MONTH(C614)-8,""))</f>
        <v/>
      </c>
      <c r="T614">
        <f>IF(AND(A614="مصروف",R614&gt;0,I614="موافق",S614&lt;&gt;"",H614&lt;&gt;""),N(G614),0)</f>
        <v/>
      </c>
    </row>
    <row r="615">
      <c r="A615" s="19" t="n"/>
      <c r="B615" s="20">
        <f>IF(A615="","",IF(R615=0,"⚠ أضف سطر عهدة أولًا","DMT-"&amp;TEXT(R615,"000")))</f>
        <v/>
      </c>
      <c r="C615" s="21" t="n"/>
      <c r="D615" s="20">
        <f>IF(C615="","",IF(S615="","خارج السنة المالية",INDEX(القوائم!$D$2:$D$13,S615)))</f>
        <v/>
      </c>
      <c r="E615" s="22" t="n"/>
      <c r="F615" s="23" t="n"/>
      <c r="G615" s="23" t="n"/>
      <c r="H615" s="22" t="n"/>
      <c r="I615" s="19" t="n"/>
      <c r="J615" s="21" t="n"/>
      <c r="K615" s="19" t="n"/>
      <c r="L615" s="19" t="n"/>
      <c r="M615" s="21" t="n"/>
      <c r="N615" s="22" t="n"/>
      <c r="O615" s="24">
        <f>IF(A615&lt;&gt;"عهدة","",SUMIFS($G$8:$G$5007,$B$8:$B$5007,B615,$A$8:$A$5007,"مصروف",$I$8:$I$5007,"&lt;&gt;مرفوض"))</f>
        <v/>
      </c>
      <c r="P615" s="25">
        <f>IF(A615&lt;&gt;"عهدة","",N(F615)-O615)</f>
        <v/>
      </c>
      <c r="Q615" s="26">
        <f>IF(A615="","",IF(A615="عهدة",IF(N(F615)=0,"⚠ أدخل قيمة العهدة",IF(P615&lt;0,"⛔ عجز / زيادة مصروفات "&amp;TEXT(-P615,"#,##0"),IF(COUNTIFS($B$8:$B$5007,B615,$A$8:$A$5007,"مصروف",$I$8:$I$5007,"&lt;&gt;مرفوض",$K$8:$K$5007,"&lt;&gt;نعم")&gt;0,"⚠ "&amp;COUNTIFS($B$8:$B$5007,B615,$A$8:$A$5007,"مصروف",$I$8:$I$5007,"&lt;&gt;مرفوض",$K$8:$K$5007,"&lt;&gt;نعم")&amp;" مصروف غير مسوى",IF(L615="تمت التسوية",IF(P615=0,"✔ متوازنة وتمت التسوية","✔ تمت التسوية – متبقي "&amp;TEXT(P615,"#,##0")),IF(P615&gt;0,"متبقي "&amp;TEXT(P615,"#,##0"),"✔ متوازنة"))))),IF(R615=0,"⚠ أضف سطر عهدة أولًا",IF(OR(C615="",N(G615)=0),"⚠ أكمل التاريخ والقيمة",IF(S615="","⚠ التاريخ خارج السنة المالية",IF(H615="","⚠ اختر بند الموازنة",IF(I615="مرفوض","✖ مرفوض من المدير",IF(I615&lt;&gt;"موافق","⏳ بانتظار موافقة المدير",IF(K615&lt;&gt;"نعم","⚠ غير مسوى مع الحسابات","✔ معتمد ومسوى")))))))))</f>
        <v/>
      </c>
      <c r="R615">
        <f>N(R614)+IF(A615="عهدة",1,0)</f>
        <v/>
      </c>
      <c r="S615">
        <f>IF(C615="","",IF(AND(C615&gt;=DATE(2026,9,1),C615&lt;=DATE(2027,8,31)),(YEAR(C615)-2026)*12+MONTH(C615)-8,""))</f>
        <v/>
      </c>
      <c r="T615">
        <f>IF(AND(A615="مصروف",R615&gt;0,I615="موافق",S615&lt;&gt;"",H615&lt;&gt;""),N(G615),0)</f>
        <v/>
      </c>
    </row>
    <row r="616">
      <c r="A616" s="19" t="n"/>
      <c r="B616" s="20">
        <f>IF(A616="","",IF(R616=0,"⚠ أضف سطر عهدة أولًا","DMT-"&amp;TEXT(R616,"000")))</f>
        <v/>
      </c>
      <c r="C616" s="21" t="n"/>
      <c r="D616" s="20">
        <f>IF(C616="","",IF(S616="","خارج السنة المالية",INDEX(القوائم!$D$2:$D$13,S616)))</f>
        <v/>
      </c>
      <c r="E616" s="22" t="n"/>
      <c r="F616" s="23" t="n"/>
      <c r="G616" s="23" t="n"/>
      <c r="H616" s="22" t="n"/>
      <c r="I616" s="19" t="n"/>
      <c r="J616" s="21" t="n"/>
      <c r="K616" s="19" t="n"/>
      <c r="L616" s="19" t="n"/>
      <c r="M616" s="21" t="n"/>
      <c r="N616" s="22" t="n"/>
      <c r="O616" s="24">
        <f>IF(A616&lt;&gt;"عهدة","",SUMIFS($G$8:$G$5007,$B$8:$B$5007,B616,$A$8:$A$5007,"مصروف",$I$8:$I$5007,"&lt;&gt;مرفوض"))</f>
        <v/>
      </c>
      <c r="P616" s="25">
        <f>IF(A616&lt;&gt;"عهدة","",N(F616)-O616)</f>
        <v/>
      </c>
      <c r="Q616" s="26">
        <f>IF(A616="","",IF(A616="عهدة",IF(N(F616)=0,"⚠ أدخل قيمة العهدة",IF(P616&lt;0,"⛔ عجز / زيادة مصروفات "&amp;TEXT(-P616,"#,##0"),IF(COUNTIFS($B$8:$B$5007,B616,$A$8:$A$5007,"مصروف",$I$8:$I$5007,"&lt;&gt;مرفوض",$K$8:$K$5007,"&lt;&gt;نعم")&gt;0,"⚠ "&amp;COUNTIFS($B$8:$B$5007,B616,$A$8:$A$5007,"مصروف",$I$8:$I$5007,"&lt;&gt;مرفوض",$K$8:$K$5007,"&lt;&gt;نعم")&amp;" مصروف غير مسوى",IF(L616="تمت التسوية",IF(P616=0,"✔ متوازنة وتمت التسوية","✔ تمت التسوية – متبقي "&amp;TEXT(P616,"#,##0")),IF(P616&gt;0,"متبقي "&amp;TEXT(P616,"#,##0"),"✔ متوازنة"))))),IF(R616=0,"⚠ أضف سطر عهدة أولًا",IF(OR(C616="",N(G616)=0),"⚠ أكمل التاريخ والقيمة",IF(S616="","⚠ التاريخ خارج السنة المالية",IF(H616="","⚠ اختر بند الموازنة",IF(I616="مرفوض","✖ مرفوض من المدير",IF(I616&lt;&gt;"موافق","⏳ بانتظار موافقة المدير",IF(K616&lt;&gt;"نعم","⚠ غير مسوى مع الحسابات","✔ معتمد ومسوى")))))))))</f>
        <v/>
      </c>
      <c r="R616">
        <f>N(R615)+IF(A616="عهدة",1,0)</f>
        <v/>
      </c>
      <c r="S616">
        <f>IF(C616="","",IF(AND(C616&gt;=DATE(2026,9,1),C616&lt;=DATE(2027,8,31)),(YEAR(C616)-2026)*12+MONTH(C616)-8,""))</f>
        <v/>
      </c>
      <c r="T616">
        <f>IF(AND(A616="مصروف",R616&gt;0,I616="موافق",S616&lt;&gt;"",H616&lt;&gt;""),N(G616),0)</f>
        <v/>
      </c>
    </row>
    <row r="617">
      <c r="A617" s="19" t="n"/>
      <c r="B617" s="20">
        <f>IF(A617="","",IF(R617=0,"⚠ أضف سطر عهدة أولًا","DMT-"&amp;TEXT(R617,"000")))</f>
        <v/>
      </c>
      <c r="C617" s="21" t="n"/>
      <c r="D617" s="20">
        <f>IF(C617="","",IF(S617="","خارج السنة المالية",INDEX(القوائم!$D$2:$D$13,S617)))</f>
        <v/>
      </c>
      <c r="E617" s="22" t="n"/>
      <c r="F617" s="23" t="n"/>
      <c r="G617" s="23" t="n"/>
      <c r="H617" s="22" t="n"/>
      <c r="I617" s="19" t="n"/>
      <c r="J617" s="21" t="n"/>
      <c r="K617" s="19" t="n"/>
      <c r="L617" s="19" t="n"/>
      <c r="M617" s="21" t="n"/>
      <c r="N617" s="22" t="n"/>
      <c r="O617" s="24">
        <f>IF(A617&lt;&gt;"عهدة","",SUMIFS($G$8:$G$5007,$B$8:$B$5007,B617,$A$8:$A$5007,"مصروف",$I$8:$I$5007,"&lt;&gt;مرفوض"))</f>
        <v/>
      </c>
      <c r="P617" s="25">
        <f>IF(A617&lt;&gt;"عهدة","",N(F617)-O617)</f>
        <v/>
      </c>
      <c r="Q617" s="26">
        <f>IF(A617="","",IF(A617="عهدة",IF(N(F617)=0,"⚠ أدخل قيمة العهدة",IF(P617&lt;0,"⛔ عجز / زيادة مصروفات "&amp;TEXT(-P617,"#,##0"),IF(COUNTIFS($B$8:$B$5007,B617,$A$8:$A$5007,"مصروف",$I$8:$I$5007,"&lt;&gt;مرفوض",$K$8:$K$5007,"&lt;&gt;نعم")&gt;0,"⚠ "&amp;COUNTIFS($B$8:$B$5007,B617,$A$8:$A$5007,"مصروف",$I$8:$I$5007,"&lt;&gt;مرفوض",$K$8:$K$5007,"&lt;&gt;نعم")&amp;" مصروف غير مسوى",IF(L617="تمت التسوية",IF(P617=0,"✔ متوازنة وتمت التسوية","✔ تمت التسوية – متبقي "&amp;TEXT(P617,"#,##0")),IF(P617&gt;0,"متبقي "&amp;TEXT(P617,"#,##0"),"✔ متوازنة"))))),IF(R617=0,"⚠ أضف سطر عهدة أولًا",IF(OR(C617="",N(G617)=0),"⚠ أكمل التاريخ والقيمة",IF(S617="","⚠ التاريخ خارج السنة المالية",IF(H617="","⚠ اختر بند الموازنة",IF(I617="مرفوض","✖ مرفوض من المدير",IF(I617&lt;&gt;"موافق","⏳ بانتظار موافقة المدير",IF(K617&lt;&gt;"نعم","⚠ غير مسوى مع الحسابات","✔ معتمد ومسوى")))))))))</f>
        <v/>
      </c>
      <c r="R617">
        <f>N(R616)+IF(A617="عهدة",1,0)</f>
        <v/>
      </c>
      <c r="S617">
        <f>IF(C617="","",IF(AND(C617&gt;=DATE(2026,9,1),C617&lt;=DATE(2027,8,31)),(YEAR(C617)-2026)*12+MONTH(C617)-8,""))</f>
        <v/>
      </c>
      <c r="T617">
        <f>IF(AND(A617="مصروف",R617&gt;0,I617="موافق",S617&lt;&gt;"",H617&lt;&gt;""),N(G617),0)</f>
        <v/>
      </c>
    </row>
    <row r="618">
      <c r="A618" s="19" t="n"/>
      <c r="B618" s="20">
        <f>IF(A618="","",IF(R618=0,"⚠ أضف سطر عهدة أولًا","DMT-"&amp;TEXT(R618,"000")))</f>
        <v/>
      </c>
      <c r="C618" s="21" t="n"/>
      <c r="D618" s="20">
        <f>IF(C618="","",IF(S618="","خارج السنة المالية",INDEX(القوائم!$D$2:$D$13,S618)))</f>
        <v/>
      </c>
      <c r="E618" s="22" t="n"/>
      <c r="F618" s="23" t="n"/>
      <c r="G618" s="23" t="n"/>
      <c r="H618" s="22" t="n"/>
      <c r="I618" s="19" t="n"/>
      <c r="J618" s="21" t="n"/>
      <c r="K618" s="19" t="n"/>
      <c r="L618" s="19" t="n"/>
      <c r="M618" s="21" t="n"/>
      <c r="N618" s="22" t="n"/>
      <c r="O618" s="24">
        <f>IF(A618&lt;&gt;"عهدة","",SUMIFS($G$8:$G$5007,$B$8:$B$5007,B618,$A$8:$A$5007,"مصروف",$I$8:$I$5007,"&lt;&gt;مرفوض"))</f>
        <v/>
      </c>
      <c r="P618" s="25">
        <f>IF(A618&lt;&gt;"عهدة","",N(F618)-O618)</f>
        <v/>
      </c>
      <c r="Q618" s="26">
        <f>IF(A618="","",IF(A618="عهدة",IF(N(F618)=0,"⚠ أدخل قيمة العهدة",IF(P618&lt;0,"⛔ عجز / زيادة مصروفات "&amp;TEXT(-P618,"#,##0"),IF(COUNTIFS($B$8:$B$5007,B618,$A$8:$A$5007,"مصروف",$I$8:$I$5007,"&lt;&gt;مرفوض",$K$8:$K$5007,"&lt;&gt;نعم")&gt;0,"⚠ "&amp;COUNTIFS($B$8:$B$5007,B618,$A$8:$A$5007,"مصروف",$I$8:$I$5007,"&lt;&gt;مرفوض",$K$8:$K$5007,"&lt;&gt;نعم")&amp;" مصروف غير مسوى",IF(L618="تمت التسوية",IF(P618=0,"✔ متوازنة وتمت التسوية","✔ تمت التسوية – متبقي "&amp;TEXT(P618,"#,##0")),IF(P618&gt;0,"متبقي "&amp;TEXT(P618,"#,##0"),"✔ متوازنة"))))),IF(R618=0,"⚠ أضف سطر عهدة أولًا",IF(OR(C618="",N(G618)=0),"⚠ أكمل التاريخ والقيمة",IF(S618="","⚠ التاريخ خارج السنة المالية",IF(H618="","⚠ اختر بند الموازنة",IF(I618="مرفوض","✖ مرفوض من المدير",IF(I618&lt;&gt;"موافق","⏳ بانتظار موافقة المدير",IF(K618&lt;&gt;"نعم","⚠ غير مسوى مع الحسابات","✔ معتمد ومسوى")))))))))</f>
        <v/>
      </c>
      <c r="R618">
        <f>N(R617)+IF(A618="عهدة",1,0)</f>
        <v/>
      </c>
      <c r="S618">
        <f>IF(C618="","",IF(AND(C618&gt;=DATE(2026,9,1),C618&lt;=DATE(2027,8,31)),(YEAR(C618)-2026)*12+MONTH(C618)-8,""))</f>
        <v/>
      </c>
      <c r="T618">
        <f>IF(AND(A618="مصروف",R618&gt;0,I618="موافق",S618&lt;&gt;"",H618&lt;&gt;""),N(G618),0)</f>
        <v/>
      </c>
    </row>
    <row r="619">
      <c r="A619" s="19" t="n"/>
      <c r="B619" s="20">
        <f>IF(A619="","",IF(R619=0,"⚠ أضف سطر عهدة أولًا","DMT-"&amp;TEXT(R619,"000")))</f>
        <v/>
      </c>
      <c r="C619" s="21" t="n"/>
      <c r="D619" s="20">
        <f>IF(C619="","",IF(S619="","خارج السنة المالية",INDEX(القوائم!$D$2:$D$13,S619)))</f>
        <v/>
      </c>
      <c r="E619" s="22" t="n"/>
      <c r="F619" s="23" t="n"/>
      <c r="G619" s="23" t="n"/>
      <c r="H619" s="22" t="n"/>
      <c r="I619" s="19" t="n"/>
      <c r="J619" s="21" t="n"/>
      <c r="K619" s="19" t="n"/>
      <c r="L619" s="19" t="n"/>
      <c r="M619" s="21" t="n"/>
      <c r="N619" s="22" t="n"/>
      <c r="O619" s="24">
        <f>IF(A619&lt;&gt;"عهدة","",SUMIFS($G$8:$G$5007,$B$8:$B$5007,B619,$A$8:$A$5007,"مصروف",$I$8:$I$5007,"&lt;&gt;مرفوض"))</f>
        <v/>
      </c>
      <c r="P619" s="25">
        <f>IF(A619&lt;&gt;"عهدة","",N(F619)-O619)</f>
        <v/>
      </c>
      <c r="Q619" s="26">
        <f>IF(A619="","",IF(A619="عهدة",IF(N(F619)=0,"⚠ أدخل قيمة العهدة",IF(P619&lt;0,"⛔ عجز / زيادة مصروفات "&amp;TEXT(-P619,"#,##0"),IF(COUNTIFS($B$8:$B$5007,B619,$A$8:$A$5007,"مصروف",$I$8:$I$5007,"&lt;&gt;مرفوض",$K$8:$K$5007,"&lt;&gt;نعم")&gt;0,"⚠ "&amp;COUNTIFS($B$8:$B$5007,B619,$A$8:$A$5007,"مصروف",$I$8:$I$5007,"&lt;&gt;مرفوض",$K$8:$K$5007,"&lt;&gt;نعم")&amp;" مصروف غير مسوى",IF(L619="تمت التسوية",IF(P619=0,"✔ متوازنة وتمت التسوية","✔ تمت التسوية – متبقي "&amp;TEXT(P619,"#,##0")),IF(P619&gt;0,"متبقي "&amp;TEXT(P619,"#,##0"),"✔ متوازنة"))))),IF(R619=0,"⚠ أضف سطر عهدة أولًا",IF(OR(C619="",N(G619)=0),"⚠ أكمل التاريخ والقيمة",IF(S619="","⚠ التاريخ خارج السنة المالية",IF(H619="","⚠ اختر بند الموازنة",IF(I619="مرفوض","✖ مرفوض من المدير",IF(I619&lt;&gt;"موافق","⏳ بانتظار موافقة المدير",IF(K619&lt;&gt;"نعم","⚠ غير مسوى مع الحسابات","✔ معتمد ومسوى")))))))))</f>
        <v/>
      </c>
      <c r="R619">
        <f>N(R618)+IF(A619="عهدة",1,0)</f>
        <v/>
      </c>
      <c r="S619">
        <f>IF(C619="","",IF(AND(C619&gt;=DATE(2026,9,1),C619&lt;=DATE(2027,8,31)),(YEAR(C619)-2026)*12+MONTH(C619)-8,""))</f>
        <v/>
      </c>
      <c r="T619">
        <f>IF(AND(A619="مصروف",R619&gt;0,I619="موافق",S619&lt;&gt;"",H619&lt;&gt;""),N(G619),0)</f>
        <v/>
      </c>
    </row>
    <row r="620">
      <c r="A620" s="19" t="n"/>
      <c r="B620" s="20">
        <f>IF(A620="","",IF(R620=0,"⚠ أضف سطر عهدة أولًا","DMT-"&amp;TEXT(R620,"000")))</f>
        <v/>
      </c>
      <c r="C620" s="21" t="n"/>
      <c r="D620" s="20">
        <f>IF(C620="","",IF(S620="","خارج السنة المالية",INDEX(القوائم!$D$2:$D$13,S620)))</f>
        <v/>
      </c>
      <c r="E620" s="22" t="n"/>
      <c r="F620" s="23" t="n"/>
      <c r="G620" s="23" t="n"/>
      <c r="H620" s="22" t="n"/>
      <c r="I620" s="19" t="n"/>
      <c r="J620" s="21" t="n"/>
      <c r="K620" s="19" t="n"/>
      <c r="L620" s="19" t="n"/>
      <c r="M620" s="21" t="n"/>
      <c r="N620" s="22" t="n"/>
      <c r="O620" s="24">
        <f>IF(A620&lt;&gt;"عهدة","",SUMIFS($G$8:$G$5007,$B$8:$B$5007,B620,$A$8:$A$5007,"مصروف",$I$8:$I$5007,"&lt;&gt;مرفوض"))</f>
        <v/>
      </c>
      <c r="P620" s="25">
        <f>IF(A620&lt;&gt;"عهدة","",N(F620)-O620)</f>
        <v/>
      </c>
      <c r="Q620" s="26">
        <f>IF(A620="","",IF(A620="عهدة",IF(N(F620)=0,"⚠ أدخل قيمة العهدة",IF(P620&lt;0,"⛔ عجز / زيادة مصروفات "&amp;TEXT(-P620,"#,##0"),IF(COUNTIFS($B$8:$B$5007,B620,$A$8:$A$5007,"مصروف",$I$8:$I$5007,"&lt;&gt;مرفوض",$K$8:$K$5007,"&lt;&gt;نعم")&gt;0,"⚠ "&amp;COUNTIFS($B$8:$B$5007,B620,$A$8:$A$5007,"مصروف",$I$8:$I$5007,"&lt;&gt;مرفوض",$K$8:$K$5007,"&lt;&gt;نعم")&amp;" مصروف غير مسوى",IF(L620="تمت التسوية",IF(P620=0,"✔ متوازنة وتمت التسوية","✔ تمت التسوية – متبقي "&amp;TEXT(P620,"#,##0")),IF(P620&gt;0,"متبقي "&amp;TEXT(P620,"#,##0"),"✔ متوازنة"))))),IF(R620=0,"⚠ أضف سطر عهدة أولًا",IF(OR(C620="",N(G620)=0),"⚠ أكمل التاريخ والقيمة",IF(S620="","⚠ التاريخ خارج السنة المالية",IF(H620="","⚠ اختر بند الموازنة",IF(I620="مرفوض","✖ مرفوض من المدير",IF(I620&lt;&gt;"موافق","⏳ بانتظار موافقة المدير",IF(K620&lt;&gt;"نعم","⚠ غير مسوى مع الحسابات","✔ معتمد ومسوى")))))))))</f>
        <v/>
      </c>
      <c r="R620">
        <f>N(R619)+IF(A620="عهدة",1,0)</f>
        <v/>
      </c>
      <c r="S620">
        <f>IF(C620="","",IF(AND(C620&gt;=DATE(2026,9,1),C620&lt;=DATE(2027,8,31)),(YEAR(C620)-2026)*12+MONTH(C620)-8,""))</f>
        <v/>
      </c>
      <c r="T620">
        <f>IF(AND(A620="مصروف",R620&gt;0,I620="موافق",S620&lt;&gt;"",H620&lt;&gt;""),N(G620),0)</f>
        <v/>
      </c>
    </row>
    <row r="621">
      <c r="A621" s="19" t="n"/>
      <c r="B621" s="20">
        <f>IF(A621="","",IF(R621=0,"⚠ أضف سطر عهدة أولًا","DMT-"&amp;TEXT(R621,"000")))</f>
        <v/>
      </c>
      <c r="C621" s="21" t="n"/>
      <c r="D621" s="20">
        <f>IF(C621="","",IF(S621="","خارج السنة المالية",INDEX(القوائم!$D$2:$D$13,S621)))</f>
        <v/>
      </c>
      <c r="E621" s="22" t="n"/>
      <c r="F621" s="23" t="n"/>
      <c r="G621" s="23" t="n"/>
      <c r="H621" s="22" t="n"/>
      <c r="I621" s="19" t="n"/>
      <c r="J621" s="21" t="n"/>
      <c r="K621" s="19" t="n"/>
      <c r="L621" s="19" t="n"/>
      <c r="M621" s="21" t="n"/>
      <c r="N621" s="22" t="n"/>
      <c r="O621" s="24">
        <f>IF(A621&lt;&gt;"عهدة","",SUMIFS($G$8:$G$5007,$B$8:$B$5007,B621,$A$8:$A$5007,"مصروف",$I$8:$I$5007,"&lt;&gt;مرفوض"))</f>
        <v/>
      </c>
      <c r="P621" s="25">
        <f>IF(A621&lt;&gt;"عهدة","",N(F621)-O621)</f>
        <v/>
      </c>
      <c r="Q621" s="26">
        <f>IF(A621="","",IF(A621="عهدة",IF(N(F621)=0,"⚠ أدخل قيمة العهدة",IF(P621&lt;0,"⛔ عجز / زيادة مصروفات "&amp;TEXT(-P621,"#,##0"),IF(COUNTIFS($B$8:$B$5007,B621,$A$8:$A$5007,"مصروف",$I$8:$I$5007,"&lt;&gt;مرفوض",$K$8:$K$5007,"&lt;&gt;نعم")&gt;0,"⚠ "&amp;COUNTIFS($B$8:$B$5007,B621,$A$8:$A$5007,"مصروف",$I$8:$I$5007,"&lt;&gt;مرفوض",$K$8:$K$5007,"&lt;&gt;نعم")&amp;" مصروف غير مسوى",IF(L621="تمت التسوية",IF(P621=0,"✔ متوازنة وتمت التسوية","✔ تمت التسوية – متبقي "&amp;TEXT(P621,"#,##0")),IF(P621&gt;0,"متبقي "&amp;TEXT(P621,"#,##0"),"✔ متوازنة"))))),IF(R621=0,"⚠ أضف سطر عهدة أولًا",IF(OR(C621="",N(G621)=0),"⚠ أكمل التاريخ والقيمة",IF(S621="","⚠ التاريخ خارج السنة المالية",IF(H621="","⚠ اختر بند الموازنة",IF(I621="مرفوض","✖ مرفوض من المدير",IF(I621&lt;&gt;"موافق","⏳ بانتظار موافقة المدير",IF(K621&lt;&gt;"نعم","⚠ غير مسوى مع الحسابات","✔ معتمد ومسوى")))))))))</f>
        <v/>
      </c>
      <c r="R621">
        <f>N(R620)+IF(A621="عهدة",1,0)</f>
        <v/>
      </c>
      <c r="S621">
        <f>IF(C621="","",IF(AND(C621&gt;=DATE(2026,9,1),C621&lt;=DATE(2027,8,31)),(YEAR(C621)-2026)*12+MONTH(C621)-8,""))</f>
        <v/>
      </c>
      <c r="T621">
        <f>IF(AND(A621="مصروف",R621&gt;0,I621="موافق",S621&lt;&gt;"",H621&lt;&gt;""),N(G621),0)</f>
        <v/>
      </c>
    </row>
    <row r="622">
      <c r="A622" s="19" t="n"/>
      <c r="B622" s="20">
        <f>IF(A622="","",IF(R622=0,"⚠ أضف سطر عهدة أولًا","DMT-"&amp;TEXT(R622,"000")))</f>
        <v/>
      </c>
      <c r="C622" s="21" t="n"/>
      <c r="D622" s="20">
        <f>IF(C622="","",IF(S622="","خارج السنة المالية",INDEX(القوائم!$D$2:$D$13,S622)))</f>
        <v/>
      </c>
      <c r="E622" s="22" t="n"/>
      <c r="F622" s="23" t="n"/>
      <c r="G622" s="23" t="n"/>
      <c r="H622" s="22" t="n"/>
      <c r="I622" s="19" t="n"/>
      <c r="J622" s="21" t="n"/>
      <c r="K622" s="19" t="n"/>
      <c r="L622" s="19" t="n"/>
      <c r="M622" s="21" t="n"/>
      <c r="N622" s="22" t="n"/>
      <c r="O622" s="24">
        <f>IF(A622&lt;&gt;"عهدة","",SUMIFS($G$8:$G$5007,$B$8:$B$5007,B622,$A$8:$A$5007,"مصروف",$I$8:$I$5007,"&lt;&gt;مرفوض"))</f>
        <v/>
      </c>
      <c r="P622" s="25">
        <f>IF(A622&lt;&gt;"عهدة","",N(F622)-O622)</f>
        <v/>
      </c>
      <c r="Q622" s="26">
        <f>IF(A622="","",IF(A622="عهدة",IF(N(F622)=0,"⚠ أدخل قيمة العهدة",IF(P622&lt;0,"⛔ عجز / زيادة مصروفات "&amp;TEXT(-P622,"#,##0"),IF(COUNTIFS($B$8:$B$5007,B622,$A$8:$A$5007,"مصروف",$I$8:$I$5007,"&lt;&gt;مرفوض",$K$8:$K$5007,"&lt;&gt;نعم")&gt;0,"⚠ "&amp;COUNTIFS($B$8:$B$5007,B622,$A$8:$A$5007,"مصروف",$I$8:$I$5007,"&lt;&gt;مرفوض",$K$8:$K$5007,"&lt;&gt;نعم")&amp;" مصروف غير مسوى",IF(L622="تمت التسوية",IF(P622=0,"✔ متوازنة وتمت التسوية","✔ تمت التسوية – متبقي "&amp;TEXT(P622,"#,##0")),IF(P622&gt;0,"متبقي "&amp;TEXT(P622,"#,##0"),"✔ متوازنة"))))),IF(R622=0,"⚠ أضف سطر عهدة أولًا",IF(OR(C622="",N(G622)=0),"⚠ أكمل التاريخ والقيمة",IF(S622="","⚠ التاريخ خارج السنة المالية",IF(H622="","⚠ اختر بند الموازنة",IF(I622="مرفوض","✖ مرفوض من المدير",IF(I622&lt;&gt;"موافق","⏳ بانتظار موافقة المدير",IF(K622&lt;&gt;"نعم","⚠ غير مسوى مع الحسابات","✔ معتمد ومسوى")))))))))</f>
        <v/>
      </c>
      <c r="R622">
        <f>N(R621)+IF(A622="عهدة",1,0)</f>
        <v/>
      </c>
      <c r="S622">
        <f>IF(C622="","",IF(AND(C622&gt;=DATE(2026,9,1),C622&lt;=DATE(2027,8,31)),(YEAR(C622)-2026)*12+MONTH(C622)-8,""))</f>
        <v/>
      </c>
      <c r="T622">
        <f>IF(AND(A622="مصروف",R622&gt;0,I622="موافق",S622&lt;&gt;"",H622&lt;&gt;""),N(G622),0)</f>
        <v/>
      </c>
    </row>
    <row r="623">
      <c r="A623" s="19" t="n"/>
      <c r="B623" s="20">
        <f>IF(A623="","",IF(R623=0,"⚠ أضف سطر عهدة أولًا","DMT-"&amp;TEXT(R623,"000")))</f>
        <v/>
      </c>
      <c r="C623" s="21" t="n"/>
      <c r="D623" s="20">
        <f>IF(C623="","",IF(S623="","خارج السنة المالية",INDEX(القوائم!$D$2:$D$13,S623)))</f>
        <v/>
      </c>
      <c r="E623" s="22" t="n"/>
      <c r="F623" s="23" t="n"/>
      <c r="G623" s="23" t="n"/>
      <c r="H623" s="22" t="n"/>
      <c r="I623" s="19" t="n"/>
      <c r="J623" s="21" t="n"/>
      <c r="K623" s="19" t="n"/>
      <c r="L623" s="19" t="n"/>
      <c r="M623" s="21" t="n"/>
      <c r="N623" s="22" t="n"/>
      <c r="O623" s="24">
        <f>IF(A623&lt;&gt;"عهدة","",SUMIFS($G$8:$G$5007,$B$8:$B$5007,B623,$A$8:$A$5007,"مصروف",$I$8:$I$5007,"&lt;&gt;مرفوض"))</f>
        <v/>
      </c>
      <c r="P623" s="25">
        <f>IF(A623&lt;&gt;"عهدة","",N(F623)-O623)</f>
        <v/>
      </c>
      <c r="Q623" s="26">
        <f>IF(A623="","",IF(A623="عهدة",IF(N(F623)=0,"⚠ أدخل قيمة العهدة",IF(P623&lt;0,"⛔ عجز / زيادة مصروفات "&amp;TEXT(-P623,"#,##0"),IF(COUNTIFS($B$8:$B$5007,B623,$A$8:$A$5007,"مصروف",$I$8:$I$5007,"&lt;&gt;مرفوض",$K$8:$K$5007,"&lt;&gt;نعم")&gt;0,"⚠ "&amp;COUNTIFS($B$8:$B$5007,B623,$A$8:$A$5007,"مصروف",$I$8:$I$5007,"&lt;&gt;مرفوض",$K$8:$K$5007,"&lt;&gt;نعم")&amp;" مصروف غير مسوى",IF(L623="تمت التسوية",IF(P623=0,"✔ متوازنة وتمت التسوية","✔ تمت التسوية – متبقي "&amp;TEXT(P623,"#,##0")),IF(P623&gt;0,"متبقي "&amp;TEXT(P623,"#,##0"),"✔ متوازنة"))))),IF(R623=0,"⚠ أضف سطر عهدة أولًا",IF(OR(C623="",N(G623)=0),"⚠ أكمل التاريخ والقيمة",IF(S623="","⚠ التاريخ خارج السنة المالية",IF(H623="","⚠ اختر بند الموازنة",IF(I623="مرفوض","✖ مرفوض من المدير",IF(I623&lt;&gt;"موافق","⏳ بانتظار موافقة المدير",IF(K623&lt;&gt;"نعم","⚠ غير مسوى مع الحسابات","✔ معتمد ومسوى")))))))))</f>
        <v/>
      </c>
      <c r="R623">
        <f>N(R622)+IF(A623="عهدة",1,0)</f>
        <v/>
      </c>
      <c r="S623">
        <f>IF(C623="","",IF(AND(C623&gt;=DATE(2026,9,1),C623&lt;=DATE(2027,8,31)),(YEAR(C623)-2026)*12+MONTH(C623)-8,""))</f>
        <v/>
      </c>
      <c r="T623">
        <f>IF(AND(A623="مصروف",R623&gt;0,I623="موافق",S623&lt;&gt;"",H623&lt;&gt;""),N(G623),0)</f>
        <v/>
      </c>
    </row>
    <row r="624">
      <c r="A624" s="19" t="n"/>
      <c r="B624" s="20">
        <f>IF(A624="","",IF(R624=0,"⚠ أضف سطر عهدة أولًا","DMT-"&amp;TEXT(R624,"000")))</f>
        <v/>
      </c>
      <c r="C624" s="21" t="n"/>
      <c r="D624" s="20">
        <f>IF(C624="","",IF(S624="","خارج السنة المالية",INDEX(القوائم!$D$2:$D$13,S624)))</f>
        <v/>
      </c>
      <c r="E624" s="22" t="n"/>
      <c r="F624" s="23" t="n"/>
      <c r="G624" s="23" t="n"/>
      <c r="H624" s="22" t="n"/>
      <c r="I624" s="19" t="n"/>
      <c r="J624" s="21" t="n"/>
      <c r="K624" s="19" t="n"/>
      <c r="L624" s="19" t="n"/>
      <c r="M624" s="21" t="n"/>
      <c r="N624" s="22" t="n"/>
      <c r="O624" s="24">
        <f>IF(A624&lt;&gt;"عهدة","",SUMIFS($G$8:$G$5007,$B$8:$B$5007,B624,$A$8:$A$5007,"مصروف",$I$8:$I$5007,"&lt;&gt;مرفوض"))</f>
        <v/>
      </c>
      <c r="P624" s="25">
        <f>IF(A624&lt;&gt;"عهدة","",N(F624)-O624)</f>
        <v/>
      </c>
      <c r="Q624" s="26">
        <f>IF(A624="","",IF(A624="عهدة",IF(N(F624)=0,"⚠ أدخل قيمة العهدة",IF(P624&lt;0,"⛔ عجز / زيادة مصروفات "&amp;TEXT(-P624,"#,##0"),IF(COUNTIFS($B$8:$B$5007,B624,$A$8:$A$5007,"مصروف",$I$8:$I$5007,"&lt;&gt;مرفوض",$K$8:$K$5007,"&lt;&gt;نعم")&gt;0,"⚠ "&amp;COUNTIFS($B$8:$B$5007,B624,$A$8:$A$5007,"مصروف",$I$8:$I$5007,"&lt;&gt;مرفوض",$K$8:$K$5007,"&lt;&gt;نعم")&amp;" مصروف غير مسوى",IF(L624="تمت التسوية",IF(P624=0,"✔ متوازنة وتمت التسوية","✔ تمت التسوية – متبقي "&amp;TEXT(P624,"#,##0")),IF(P624&gt;0,"متبقي "&amp;TEXT(P624,"#,##0"),"✔ متوازنة"))))),IF(R624=0,"⚠ أضف سطر عهدة أولًا",IF(OR(C624="",N(G624)=0),"⚠ أكمل التاريخ والقيمة",IF(S624="","⚠ التاريخ خارج السنة المالية",IF(H624="","⚠ اختر بند الموازنة",IF(I624="مرفوض","✖ مرفوض من المدير",IF(I624&lt;&gt;"موافق","⏳ بانتظار موافقة المدير",IF(K624&lt;&gt;"نعم","⚠ غير مسوى مع الحسابات","✔ معتمد ومسوى")))))))))</f>
        <v/>
      </c>
      <c r="R624">
        <f>N(R623)+IF(A624="عهدة",1,0)</f>
        <v/>
      </c>
      <c r="S624">
        <f>IF(C624="","",IF(AND(C624&gt;=DATE(2026,9,1),C624&lt;=DATE(2027,8,31)),(YEAR(C624)-2026)*12+MONTH(C624)-8,""))</f>
        <v/>
      </c>
      <c r="T624">
        <f>IF(AND(A624="مصروف",R624&gt;0,I624="موافق",S624&lt;&gt;"",H624&lt;&gt;""),N(G624),0)</f>
        <v/>
      </c>
    </row>
    <row r="625">
      <c r="A625" s="19" t="n"/>
      <c r="B625" s="20">
        <f>IF(A625="","",IF(R625=0,"⚠ أضف سطر عهدة أولًا","DMT-"&amp;TEXT(R625,"000")))</f>
        <v/>
      </c>
      <c r="C625" s="21" t="n"/>
      <c r="D625" s="20">
        <f>IF(C625="","",IF(S625="","خارج السنة المالية",INDEX(القوائم!$D$2:$D$13,S625)))</f>
        <v/>
      </c>
      <c r="E625" s="22" t="n"/>
      <c r="F625" s="23" t="n"/>
      <c r="G625" s="23" t="n"/>
      <c r="H625" s="22" t="n"/>
      <c r="I625" s="19" t="n"/>
      <c r="J625" s="21" t="n"/>
      <c r="K625" s="19" t="n"/>
      <c r="L625" s="19" t="n"/>
      <c r="M625" s="21" t="n"/>
      <c r="N625" s="22" t="n"/>
      <c r="O625" s="24">
        <f>IF(A625&lt;&gt;"عهدة","",SUMIFS($G$8:$G$5007,$B$8:$B$5007,B625,$A$8:$A$5007,"مصروف",$I$8:$I$5007,"&lt;&gt;مرفوض"))</f>
        <v/>
      </c>
      <c r="P625" s="25">
        <f>IF(A625&lt;&gt;"عهدة","",N(F625)-O625)</f>
        <v/>
      </c>
      <c r="Q625" s="26">
        <f>IF(A625="","",IF(A625="عهدة",IF(N(F625)=0,"⚠ أدخل قيمة العهدة",IF(P625&lt;0,"⛔ عجز / زيادة مصروفات "&amp;TEXT(-P625,"#,##0"),IF(COUNTIFS($B$8:$B$5007,B625,$A$8:$A$5007,"مصروف",$I$8:$I$5007,"&lt;&gt;مرفوض",$K$8:$K$5007,"&lt;&gt;نعم")&gt;0,"⚠ "&amp;COUNTIFS($B$8:$B$5007,B625,$A$8:$A$5007,"مصروف",$I$8:$I$5007,"&lt;&gt;مرفوض",$K$8:$K$5007,"&lt;&gt;نعم")&amp;" مصروف غير مسوى",IF(L625="تمت التسوية",IF(P625=0,"✔ متوازنة وتمت التسوية","✔ تمت التسوية – متبقي "&amp;TEXT(P625,"#,##0")),IF(P625&gt;0,"متبقي "&amp;TEXT(P625,"#,##0"),"✔ متوازنة"))))),IF(R625=0,"⚠ أضف سطر عهدة أولًا",IF(OR(C625="",N(G625)=0),"⚠ أكمل التاريخ والقيمة",IF(S625="","⚠ التاريخ خارج السنة المالية",IF(H625="","⚠ اختر بند الموازنة",IF(I625="مرفوض","✖ مرفوض من المدير",IF(I625&lt;&gt;"موافق","⏳ بانتظار موافقة المدير",IF(K625&lt;&gt;"نعم","⚠ غير مسوى مع الحسابات","✔ معتمد ومسوى")))))))))</f>
        <v/>
      </c>
      <c r="R625">
        <f>N(R624)+IF(A625="عهدة",1,0)</f>
        <v/>
      </c>
      <c r="S625">
        <f>IF(C625="","",IF(AND(C625&gt;=DATE(2026,9,1),C625&lt;=DATE(2027,8,31)),(YEAR(C625)-2026)*12+MONTH(C625)-8,""))</f>
        <v/>
      </c>
      <c r="T625">
        <f>IF(AND(A625="مصروف",R625&gt;0,I625="موافق",S625&lt;&gt;"",H625&lt;&gt;""),N(G625),0)</f>
        <v/>
      </c>
    </row>
    <row r="626">
      <c r="A626" s="19" t="n"/>
      <c r="B626" s="20">
        <f>IF(A626="","",IF(R626=0,"⚠ أضف سطر عهدة أولًا","DMT-"&amp;TEXT(R626,"000")))</f>
        <v/>
      </c>
      <c r="C626" s="21" t="n"/>
      <c r="D626" s="20">
        <f>IF(C626="","",IF(S626="","خارج السنة المالية",INDEX(القوائم!$D$2:$D$13,S626)))</f>
        <v/>
      </c>
      <c r="E626" s="22" t="n"/>
      <c r="F626" s="23" t="n"/>
      <c r="G626" s="23" t="n"/>
      <c r="H626" s="22" t="n"/>
      <c r="I626" s="19" t="n"/>
      <c r="J626" s="21" t="n"/>
      <c r="K626" s="19" t="n"/>
      <c r="L626" s="19" t="n"/>
      <c r="M626" s="21" t="n"/>
      <c r="N626" s="22" t="n"/>
      <c r="O626" s="24">
        <f>IF(A626&lt;&gt;"عهدة","",SUMIFS($G$8:$G$5007,$B$8:$B$5007,B626,$A$8:$A$5007,"مصروف",$I$8:$I$5007,"&lt;&gt;مرفوض"))</f>
        <v/>
      </c>
      <c r="P626" s="25">
        <f>IF(A626&lt;&gt;"عهدة","",N(F626)-O626)</f>
        <v/>
      </c>
      <c r="Q626" s="26">
        <f>IF(A626="","",IF(A626="عهدة",IF(N(F626)=0,"⚠ أدخل قيمة العهدة",IF(P626&lt;0,"⛔ عجز / زيادة مصروفات "&amp;TEXT(-P626,"#,##0"),IF(COUNTIFS($B$8:$B$5007,B626,$A$8:$A$5007,"مصروف",$I$8:$I$5007,"&lt;&gt;مرفوض",$K$8:$K$5007,"&lt;&gt;نعم")&gt;0,"⚠ "&amp;COUNTIFS($B$8:$B$5007,B626,$A$8:$A$5007,"مصروف",$I$8:$I$5007,"&lt;&gt;مرفوض",$K$8:$K$5007,"&lt;&gt;نعم")&amp;" مصروف غير مسوى",IF(L626="تمت التسوية",IF(P626=0,"✔ متوازنة وتمت التسوية","✔ تمت التسوية – متبقي "&amp;TEXT(P626,"#,##0")),IF(P626&gt;0,"متبقي "&amp;TEXT(P626,"#,##0"),"✔ متوازنة"))))),IF(R626=0,"⚠ أضف سطر عهدة أولًا",IF(OR(C626="",N(G626)=0),"⚠ أكمل التاريخ والقيمة",IF(S626="","⚠ التاريخ خارج السنة المالية",IF(H626="","⚠ اختر بند الموازنة",IF(I626="مرفوض","✖ مرفوض من المدير",IF(I626&lt;&gt;"موافق","⏳ بانتظار موافقة المدير",IF(K626&lt;&gt;"نعم","⚠ غير مسوى مع الحسابات","✔ معتمد ومسوى")))))))))</f>
        <v/>
      </c>
      <c r="R626">
        <f>N(R625)+IF(A626="عهدة",1,0)</f>
        <v/>
      </c>
      <c r="S626">
        <f>IF(C626="","",IF(AND(C626&gt;=DATE(2026,9,1),C626&lt;=DATE(2027,8,31)),(YEAR(C626)-2026)*12+MONTH(C626)-8,""))</f>
        <v/>
      </c>
      <c r="T626">
        <f>IF(AND(A626="مصروف",R626&gt;0,I626="موافق",S626&lt;&gt;"",H626&lt;&gt;""),N(G626),0)</f>
        <v/>
      </c>
    </row>
    <row r="627">
      <c r="A627" s="19" t="n"/>
      <c r="B627" s="20">
        <f>IF(A627="","",IF(R627=0,"⚠ أضف سطر عهدة أولًا","DMT-"&amp;TEXT(R627,"000")))</f>
        <v/>
      </c>
      <c r="C627" s="21" t="n"/>
      <c r="D627" s="20">
        <f>IF(C627="","",IF(S627="","خارج السنة المالية",INDEX(القوائم!$D$2:$D$13,S627)))</f>
        <v/>
      </c>
      <c r="E627" s="22" t="n"/>
      <c r="F627" s="23" t="n"/>
      <c r="G627" s="23" t="n"/>
      <c r="H627" s="22" t="n"/>
      <c r="I627" s="19" t="n"/>
      <c r="J627" s="21" t="n"/>
      <c r="K627" s="19" t="n"/>
      <c r="L627" s="19" t="n"/>
      <c r="M627" s="21" t="n"/>
      <c r="N627" s="22" t="n"/>
      <c r="O627" s="24">
        <f>IF(A627&lt;&gt;"عهدة","",SUMIFS($G$8:$G$5007,$B$8:$B$5007,B627,$A$8:$A$5007,"مصروف",$I$8:$I$5007,"&lt;&gt;مرفوض"))</f>
        <v/>
      </c>
      <c r="P627" s="25">
        <f>IF(A627&lt;&gt;"عهدة","",N(F627)-O627)</f>
        <v/>
      </c>
      <c r="Q627" s="26">
        <f>IF(A627="","",IF(A627="عهدة",IF(N(F627)=0,"⚠ أدخل قيمة العهدة",IF(P627&lt;0,"⛔ عجز / زيادة مصروفات "&amp;TEXT(-P627,"#,##0"),IF(COUNTIFS($B$8:$B$5007,B627,$A$8:$A$5007,"مصروف",$I$8:$I$5007,"&lt;&gt;مرفوض",$K$8:$K$5007,"&lt;&gt;نعم")&gt;0,"⚠ "&amp;COUNTIFS($B$8:$B$5007,B627,$A$8:$A$5007,"مصروف",$I$8:$I$5007,"&lt;&gt;مرفوض",$K$8:$K$5007,"&lt;&gt;نعم")&amp;" مصروف غير مسوى",IF(L627="تمت التسوية",IF(P627=0,"✔ متوازنة وتمت التسوية","✔ تمت التسوية – متبقي "&amp;TEXT(P627,"#,##0")),IF(P627&gt;0,"متبقي "&amp;TEXT(P627,"#,##0"),"✔ متوازنة"))))),IF(R627=0,"⚠ أضف سطر عهدة أولًا",IF(OR(C627="",N(G627)=0),"⚠ أكمل التاريخ والقيمة",IF(S627="","⚠ التاريخ خارج السنة المالية",IF(H627="","⚠ اختر بند الموازنة",IF(I627="مرفوض","✖ مرفوض من المدير",IF(I627&lt;&gt;"موافق","⏳ بانتظار موافقة المدير",IF(K627&lt;&gt;"نعم","⚠ غير مسوى مع الحسابات","✔ معتمد ومسوى")))))))))</f>
        <v/>
      </c>
      <c r="R627">
        <f>N(R626)+IF(A627="عهدة",1,0)</f>
        <v/>
      </c>
      <c r="S627">
        <f>IF(C627="","",IF(AND(C627&gt;=DATE(2026,9,1),C627&lt;=DATE(2027,8,31)),(YEAR(C627)-2026)*12+MONTH(C627)-8,""))</f>
        <v/>
      </c>
      <c r="T627">
        <f>IF(AND(A627="مصروف",R627&gt;0,I627="موافق",S627&lt;&gt;"",H627&lt;&gt;""),N(G627),0)</f>
        <v/>
      </c>
    </row>
    <row r="628">
      <c r="A628" s="19" t="n"/>
      <c r="B628" s="20">
        <f>IF(A628="","",IF(R628=0,"⚠ أضف سطر عهدة أولًا","DMT-"&amp;TEXT(R628,"000")))</f>
        <v/>
      </c>
      <c r="C628" s="21" t="n"/>
      <c r="D628" s="20">
        <f>IF(C628="","",IF(S628="","خارج السنة المالية",INDEX(القوائم!$D$2:$D$13,S628)))</f>
        <v/>
      </c>
      <c r="E628" s="22" t="n"/>
      <c r="F628" s="23" t="n"/>
      <c r="G628" s="23" t="n"/>
      <c r="H628" s="22" t="n"/>
      <c r="I628" s="19" t="n"/>
      <c r="J628" s="21" t="n"/>
      <c r="K628" s="19" t="n"/>
      <c r="L628" s="19" t="n"/>
      <c r="M628" s="21" t="n"/>
      <c r="N628" s="22" t="n"/>
      <c r="O628" s="24">
        <f>IF(A628&lt;&gt;"عهدة","",SUMIFS($G$8:$G$5007,$B$8:$B$5007,B628,$A$8:$A$5007,"مصروف",$I$8:$I$5007,"&lt;&gt;مرفوض"))</f>
        <v/>
      </c>
      <c r="P628" s="25">
        <f>IF(A628&lt;&gt;"عهدة","",N(F628)-O628)</f>
        <v/>
      </c>
      <c r="Q628" s="26">
        <f>IF(A628="","",IF(A628="عهدة",IF(N(F628)=0,"⚠ أدخل قيمة العهدة",IF(P628&lt;0,"⛔ عجز / زيادة مصروفات "&amp;TEXT(-P628,"#,##0"),IF(COUNTIFS($B$8:$B$5007,B628,$A$8:$A$5007,"مصروف",$I$8:$I$5007,"&lt;&gt;مرفوض",$K$8:$K$5007,"&lt;&gt;نعم")&gt;0,"⚠ "&amp;COUNTIFS($B$8:$B$5007,B628,$A$8:$A$5007,"مصروف",$I$8:$I$5007,"&lt;&gt;مرفوض",$K$8:$K$5007,"&lt;&gt;نعم")&amp;" مصروف غير مسوى",IF(L628="تمت التسوية",IF(P628=0,"✔ متوازنة وتمت التسوية","✔ تمت التسوية – متبقي "&amp;TEXT(P628,"#,##0")),IF(P628&gt;0,"متبقي "&amp;TEXT(P628,"#,##0"),"✔ متوازنة"))))),IF(R628=0,"⚠ أضف سطر عهدة أولًا",IF(OR(C628="",N(G628)=0),"⚠ أكمل التاريخ والقيمة",IF(S628="","⚠ التاريخ خارج السنة المالية",IF(H628="","⚠ اختر بند الموازنة",IF(I628="مرفوض","✖ مرفوض من المدير",IF(I628&lt;&gt;"موافق","⏳ بانتظار موافقة المدير",IF(K628&lt;&gt;"نعم","⚠ غير مسوى مع الحسابات","✔ معتمد ومسوى")))))))))</f>
        <v/>
      </c>
      <c r="R628">
        <f>N(R627)+IF(A628="عهدة",1,0)</f>
        <v/>
      </c>
      <c r="S628">
        <f>IF(C628="","",IF(AND(C628&gt;=DATE(2026,9,1),C628&lt;=DATE(2027,8,31)),(YEAR(C628)-2026)*12+MONTH(C628)-8,""))</f>
        <v/>
      </c>
      <c r="T628">
        <f>IF(AND(A628="مصروف",R628&gt;0,I628="موافق",S628&lt;&gt;"",H628&lt;&gt;""),N(G628),0)</f>
        <v/>
      </c>
    </row>
    <row r="629">
      <c r="A629" s="19" t="n"/>
      <c r="B629" s="20">
        <f>IF(A629="","",IF(R629=0,"⚠ أضف سطر عهدة أولًا","DMT-"&amp;TEXT(R629,"000")))</f>
        <v/>
      </c>
      <c r="C629" s="21" t="n"/>
      <c r="D629" s="20">
        <f>IF(C629="","",IF(S629="","خارج السنة المالية",INDEX(القوائم!$D$2:$D$13,S629)))</f>
        <v/>
      </c>
      <c r="E629" s="22" t="n"/>
      <c r="F629" s="23" t="n"/>
      <c r="G629" s="23" t="n"/>
      <c r="H629" s="22" t="n"/>
      <c r="I629" s="19" t="n"/>
      <c r="J629" s="21" t="n"/>
      <c r="K629" s="19" t="n"/>
      <c r="L629" s="19" t="n"/>
      <c r="M629" s="21" t="n"/>
      <c r="N629" s="22" t="n"/>
      <c r="O629" s="24">
        <f>IF(A629&lt;&gt;"عهدة","",SUMIFS($G$8:$G$5007,$B$8:$B$5007,B629,$A$8:$A$5007,"مصروف",$I$8:$I$5007,"&lt;&gt;مرفوض"))</f>
        <v/>
      </c>
      <c r="P629" s="25">
        <f>IF(A629&lt;&gt;"عهدة","",N(F629)-O629)</f>
        <v/>
      </c>
      <c r="Q629" s="26">
        <f>IF(A629="","",IF(A629="عهدة",IF(N(F629)=0,"⚠ أدخل قيمة العهدة",IF(P629&lt;0,"⛔ عجز / زيادة مصروفات "&amp;TEXT(-P629,"#,##0"),IF(COUNTIFS($B$8:$B$5007,B629,$A$8:$A$5007,"مصروف",$I$8:$I$5007,"&lt;&gt;مرفوض",$K$8:$K$5007,"&lt;&gt;نعم")&gt;0,"⚠ "&amp;COUNTIFS($B$8:$B$5007,B629,$A$8:$A$5007,"مصروف",$I$8:$I$5007,"&lt;&gt;مرفوض",$K$8:$K$5007,"&lt;&gt;نعم")&amp;" مصروف غير مسوى",IF(L629="تمت التسوية",IF(P629=0,"✔ متوازنة وتمت التسوية","✔ تمت التسوية – متبقي "&amp;TEXT(P629,"#,##0")),IF(P629&gt;0,"متبقي "&amp;TEXT(P629,"#,##0"),"✔ متوازنة"))))),IF(R629=0,"⚠ أضف سطر عهدة أولًا",IF(OR(C629="",N(G629)=0),"⚠ أكمل التاريخ والقيمة",IF(S629="","⚠ التاريخ خارج السنة المالية",IF(H629="","⚠ اختر بند الموازنة",IF(I629="مرفوض","✖ مرفوض من المدير",IF(I629&lt;&gt;"موافق","⏳ بانتظار موافقة المدير",IF(K629&lt;&gt;"نعم","⚠ غير مسوى مع الحسابات","✔ معتمد ومسوى")))))))))</f>
        <v/>
      </c>
      <c r="R629">
        <f>N(R628)+IF(A629="عهدة",1,0)</f>
        <v/>
      </c>
      <c r="S629">
        <f>IF(C629="","",IF(AND(C629&gt;=DATE(2026,9,1),C629&lt;=DATE(2027,8,31)),(YEAR(C629)-2026)*12+MONTH(C629)-8,""))</f>
        <v/>
      </c>
      <c r="T629">
        <f>IF(AND(A629="مصروف",R629&gt;0,I629="موافق",S629&lt;&gt;"",H629&lt;&gt;""),N(G629),0)</f>
        <v/>
      </c>
    </row>
    <row r="630">
      <c r="A630" s="19" t="n"/>
      <c r="B630" s="20">
        <f>IF(A630="","",IF(R630=0,"⚠ أضف سطر عهدة أولًا","DMT-"&amp;TEXT(R630,"000")))</f>
        <v/>
      </c>
      <c r="C630" s="21" t="n"/>
      <c r="D630" s="20">
        <f>IF(C630="","",IF(S630="","خارج السنة المالية",INDEX(القوائم!$D$2:$D$13,S630)))</f>
        <v/>
      </c>
      <c r="E630" s="22" t="n"/>
      <c r="F630" s="23" t="n"/>
      <c r="G630" s="23" t="n"/>
      <c r="H630" s="22" t="n"/>
      <c r="I630" s="19" t="n"/>
      <c r="J630" s="21" t="n"/>
      <c r="K630" s="19" t="n"/>
      <c r="L630" s="19" t="n"/>
      <c r="M630" s="21" t="n"/>
      <c r="N630" s="22" t="n"/>
      <c r="O630" s="24">
        <f>IF(A630&lt;&gt;"عهدة","",SUMIFS($G$8:$G$5007,$B$8:$B$5007,B630,$A$8:$A$5007,"مصروف",$I$8:$I$5007,"&lt;&gt;مرفوض"))</f>
        <v/>
      </c>
      <c r="P630" s="25">
        <f>IF(A630&lt;&gt;"عهدة","",N(F630)-O630)</f>
        <v/>
      </c>
      <c r="Q630" s="26">
        <f>IF(A630="","",IF(A630="عهدة",IF(N(F630)=0,"⚠ أدخل قيمة العهدة",IF(P630&lt;0,"⛔ عجز / زيادة مصروفات "&amp;TEXT(-P630,"#,##0"),IF(COUNTIFS($B$8:$B$5007,B630,$A$8:$A$5007,"مصروف",$I$8:$I$5007,"&lt;&gt;مرفوض",$K$8:$K$5007,"&lt;&gt;نعم")&gt;0,"⚠ "&amp;COUNTIFS($B$8:$B$5007,B630,$A$8:$A$5007,"مصروف",$I$8:$I$5007,"&lt;&gt;مرفوض",$K$8:$K$5007,"&lt;&gt;نعم")&amp;" مصروف غير مسوى",IF(L630="تمت التسوية",IF(P630=0,"✔ متوازنة وتمت التسوية","✔ تمت التسوية – متبقي "&amp;TEXT(P630,"#,##0")),IF(P630&gt;0,"متبقي "&amp;TEXT(P630,"#,##0"),"✔ متوازنة"))))),IF(R630=0,"⚠ أضف سطر عهدة أولًا",IF(OR(C630="",N(G630)=0),"⚠ أكمل التاريخ والقيمة",IF(S630="","⚠ التاريخ خارج السنة المالية",IF(H630="","⚠ اختر بند الموازنة",IF(I630="مرفوض","✖ مرفوض من المدير",IF(I630&lt;&gt;"موافق","⏳ بانتظار موافقة المدير",IF(K630&lt;&gt;"نعم","⚠ غير مسوى مع الحسابات","✔ معتمد ومسوى")))))))))</f>
        <v/>
      </c>
      <c r="R630">
        <f>N(R629)+IF(A630="عهدة",1,0)</f>
        <v/>
      </c>
      <c r="S630">
        <f>IF(C630="","",IF(AND(C630&gt;=DATE(2026,9,1),C630&lt;=DATE(2027,8,31)),(YEAR(C630)-2026)*12+MONTH(C630)-8,""))</f>
        <v/>
      </c>
      <c r="T630">
        <f>IF(AND(A630="مصروف",R630&gt;0,I630="موافق",S630&lt;&gt;"",H630&lt;&gt;""),N(G630),0)</f>
        <v/>
      </c>
    </row>
    <row r="631">
      <c r="A631" s="19" t="n"/>
      <c r="B631" s="20">
        <f>IF(A631="","",IF(R631=0,"⚠ أضف سطر عهدة أولًا","DMT-"&amp;TEXT(R631,"000")))</f>
        <v/>
      </c>
      <c r="C631" s="21" t="n"/>
      <c r="D631" s="20">
        <f>IF(C631="","",IF(S631="","خارج السنة المالية",INDEX(القوائم!$D$2:$D$13,S631)))</f>
        <v/>
      </c>
      <c r="E631" s="22" t="n"/>
      <c r="F631" s="23" t="n"/>
      <c r="G631" s="23" t="n"/>
      <c r="H631" s="22" t="n"/>
      <c r="I631" s="19" t="n"/>
      <c r="J631" s="21" t="n"/>
      <c r="K631" s="19" t="n"/>
      <c r="L631" s="19" t="n"/>
      <c r="M631" s="21" t="n"/>
      <c r="N631" s="22" t="n"/>
      <c r="O631" s="24">
        <f>IF(A631&lt;&gt;"عهدة","",SUMIFS($G$8:$G$5007,$B$8:$B$5007,B631,$A$8:$A$5007,"مصروف",$I$8:$I$5007,"&lt;&gt;مرفوض"))</f>
        <v/>
      </c>
      <c r="P631" s="25">
        <f>IF(A631&lt;&gt;"عهدة","",N(F631)-O631)</f>
        <v/>
      </c>
      <c r="Q631" s="26">
        <f>IF(A631="","",IF(A631="عهدة",IF(N(F631)=0,"⚠ أدخل قيمة العهدة",IF(P631&lt;0,"⛔ عجز / زيادة مصروفات "&amp;TEXT(-P631,"#,##0"),IF(COUNTIFS($B$8:$B$5007,B631,$A$8:$A$5007,"مصروف",$I$8:$I$5007,"&lt;&gt;مرفوض",$K$8:$K$5007,"&lt;&gt;نعم")&gt;0,"⚠ "&amp;COUNTIFS($B$8:$B$5007,B631,$A$8:$A$5007,"مصروف",$I$8:$I$5007,"&lt;&gt;مرفوض",$K$8:$K$5007,"&lt;&gt;نعم")&amp;" مصروف غير مسوى",IF(L631="تمت التسوية",IF(P631=0,"✔ متوازنة وتمت التسوية","✔ تمت التسوية – متبقي "&amp;TEXT(P631,"#,##0")),IF(P631&gt;0,"متبقي "&amp;TEXT(P631,"#,##0"),"✔ متوازنة"))))),IF(R631=0,"⚠ أضف سطر عهدة أولًا",IF(OR(C631="",N(G631)=0),"⚠ أكمل التاريخ والقيمة",IF(S631="","⚠ التاريخ خارج السنة المالية",IF(H631="","⚠ اختر بند الموازنة",IF(I631="مرفوض","✖ مرفوض من المدير",IF(I631&lt;&gt;"موافق","⏳ بانتظار موافقة المدير",IF(K631&lt;&gt;"نعم","⚠ غير مسوى مع الحسابات","✔ معتمد ومسوى")))))))))</f>
        <v/>
      </c>
      <c r="R631">
        <f>N(R630)+IF(A631="عهدة",1,0)</f>
        <v/>
      </c>
      <c r="S631">
        <f>IF(C631="","",IF(AND(C631&gt;=DATE(2026,9,1),C631&lt;=DATE(2027,8,31)),(YEAR(C631)-2026)*12+MONTH(C631)-8,""))</f>
        <v/>
      </c>
      <c r="T631">
        <f>IF(AND(A631="مصروف",R631&gt;0,I631="موافق",S631&lt;&gt;"",H631&lt;&gt;""),N(G631),0)</f>
        <v/>
      </c>
    </row>
    <row r="632">
      <c r="A632" s="19" t="n"/>
      <c r="B632" s="20">
        <f>IF(A632="","",IF(R632=0,"⚠ أضف سطر عهدة أولًا","DMT-"&amp;TEXT(R632,"000")))</f>
        <v/>
      </c>
      <c r="C632" s="21" t="n"/>
      <c r="D632" s="20">
        <f>IF(C632="","",IF(S632="","خارج السنة المالية",INDEX(القوائم!$D$2:$D$13,S632)))</f>
        <v/>
      </c>
      <c r="E632" s="22" t="n"/>
      <c r="F632" s="23" t="n"/>
      <c r="G632" s="23" t="n"/>
      <c r="H632" s="22" t="n"/>
      <c r="I632" s="19" t="n"/>
      <c r="J632" s="21" t="n"/>
      <c r="K632" s="19" t="n"/>
      <c r="L632" s="19" t="n"/>
      <c r="M632" s="21" t="n"/>
      <c r="N632" s="22" t="n"/>
      <c r="O632" s="24">
        <f>IF(A632&lt;&gt;"عهدة","",SUMIFS($G$8:$G$5007,$B$8:$B$5007,B632,$A$8:$A$5007,"مصروف",$I$8:$I$5007,"&lt;&gt;مرفوض"))</f>
        <v/>
      </c>
      <c r="P632" s="25">
        <f>IF(A632&lt;&gt;"عهدة","",N(F632)-O632)</f>
        <v/>
      </c>
      <c r="Q632" s="26">
        <f>IF(A632="","",IF(A632="عهدة",IF(N(F632)=0,"⚠ أدخل قيمة العهدة",IF(P632&lt;0,"⛔ عجز / زيادة مصروفات "&amp;TEXT(-P632,"#,##0"),IF(COUNTIFS($B$8:$B$5007,B632,$A$8:$A$5007,"مصروف",$I$8:$I$5007,"&lt;&gt;مرفوض",$K$8:$K$5007,"&lt;&gt;نعم")&gt;0,"⚠ "&amp;COUNTIFS($B$8:$B$5007,B632,$A$8:$A$5007,"مصروف",$I$8:$I$5007,"&lt;&gt;مرفوض",$K$8:$K$5007,"&lt;&gt;نعم")&amp;" مصروف غير مسوى",IF(L632="تمت التسوية",IF(P632=0,"✔ متوازنة وتمت التسوية","✔ تمت التسوية – متبقي "&amp;TEXT(P632,"#,##0")),IF(P632&gt;0,"متبقي "&amp;TEXT(P632,"#,##0"),"✔ متوازنة"))))),IF(R632=0,"⚠ أضف سطر عهدة أولًا",IF(OR(C632="",N(G632)=0),"⚠ أكمل التاريخ والقيمة",IF(S632="","⚠ التاريخ خارج السنة المالية",IF(H632="","⚠ اختر بند الموازنة",IF(I632="مرفوض","✖ مرفوض من المدير",IF(I632&lt;&gt;"موافق","⏳ بانتظار موافقة المدير",IF(K632&lt;&gt;"نعم","⚠ غير مسوى مع الحسابات","✔ معتمد ومسوى")))))))))</f>
        <v/>
      </c>
      <c r="R632">
        <f>N(R631)+IF(A632="عهدة",1,0)</f>
        <v/>
      </c>
      <c r="S632">
        <f>IF(C632="","",IF(AND(C632&gt;=DATE(2026,9,1),C632&lt;=DATE(2027,8,31)),(YEAR(C632)-2026)*12+MONTH(C632)-8,""))</f>
        <v/>
      </c>
      <c r="T632">
        <f>IF(AND(A632="مصروف",R632&gt;0,I632="موافق",S632&lt;&gt;"",H632&lt;&gt;""),N(G632),0)</f>
        <v/>
      </c>
    </row>
    <row r="633">
      <c r="A633" s="19" t="n"/>
      <c r="B633" s="20">
        <f>IF(A633="","",IF(R633=0,"⚠ أضف سطر عهدة أولًا","DMT-"&amp;TEXT(R633,"000")))</f>
        <v/>
      </c>
      <c r="C633" s="21" t="n"/>
      <c r="D633" s="20">
        <f>IF(C633="","",IF(S633="","خارج السنة المالية",INDEX(القوائم!$D$2:$D$13,S633)))</f>
        <v/>
      </c>
      <c r="E633" s="22" t="n"/>
      <c r="F633" s="23" t="n"/>
      <c r="G633" s="23" t="n"/>
      <c r="H633" s="22" t="n"/>
      <c r="I633" s="19" t="n"/>
      <c r="J633" s="21" t="n"/>
      <c r="K633" s="19" t="n"/>
      <c r="L633" s="19" t="n"/>
      <c r="M633" s="21" t="n"/>
      <c r="N633" s="22" t="n"/>
      <c r="O633" s="24">
        <f>IF(A633&lt;&gt;"عهدة","",SUMIFS($G$8:$G$5007,$B$8:$B$5007,B633,$A$8:$A$5007,"مصروف",$I$8:$I$5007,"&lt;&gt;مرفوض"))</f>
        <v/>
      </c>
      <c r="P633" s="25">
        <f>IF(A633&lt;&gt;"عهدة","",N(F633)-O633)</f>
        <v/>
      </c>
      <c r="Q633" s="26">
        <f>IF(A633="","",IF(A633="عهدة",IF(N(F633)=0,"⚠ أدخل قيمة العهدة",IF(P633&lt;0,"⛔ عجز / زيادة مصروفات "&amp;TEXT(-P633,"#,##0"),IF(COUNTIFS($B$8:$B$5007,B633,$A$8:$A$5007,"مصروف",$I$8:$I$5007,"&lt;&gt;مرفوض",$K$8:$K$5007,"&lt;&gt;نعم")&gt;0,"⚠ "&amp;COUNTIFS($B$8:$B$5007,B633,$A$8:$A$5007,"مصروف",$I$8:$I$5007,"&lt;&gt;مرفوض",$K$8:$K$5007,"&lt;&gt;نعم")&amp;" مصروف غير مسوى",IF(L633="تمت التسوية",IF(P633=0,"✔ متوازنة وتمت التسوية","✔ تمت التسوية – متبقي "&amp;TEXT(P633,"#,##0")),IF(P633&gt;0,"متبقي "&amp;TEXT(P633,"#,##0"),"✔ متوازنة"))))),IF(R633=0,"⚠ أضف سطر عهدة أولًا",IF(OR(C633="",N(G633)=0),"⚠ أكمل التاريخ والقيمة",IF(S633="","⚠ التاريخ خارج السنة المالية",IF(H633="","⚠ اختر بند الموازنة",IF(I633="مرفوض","✖ مرفوض من المدير",IF(I633&lt;&gt;"موافق","⏳ بانتظار موافقة المدير",IF(K633&lt;&gt;"نعم","⚠ غير مسوى مع الحسابات","✔ معتمد ومسوى")))))))))</f>
        <v/>
      </c>
      <c r="R633">
        <f>N(R632)+IF(A633="عهدة",1,0)</f>
        <v/>
      </c>
      <c r="S633">
        <f>IF(C633="","",IF(AND(C633&gt;=DATE(2026,9,1),C633&lt;=DATE(2027,8,31)),(YEAR(C633)-2026)*12+MONTH(C633)-8,""))</f>
        <v/>
      </c>
      <c r="T633">
        <f>IF(AND(A633="مصروف",R633&gt;0,I633="موافق",S633&lt;&gt;"",H633&lt;&gt;""),N(G633),0)</f>
        <v/>
      </c>
    </row>
    <row r="634">
      <c r="A634" s="19" t="n"/>
      <c r="B634" s="20">
        <f>IF(A634="","",IF(R634=0,"⚠ أضف سطر عهدة أولًا","DMT-"&amp;TEXT(R634,"000")))</f>
        <v/>
      </c>
      <c r="C634" s="21" t="n"/>
      <c r="D634" s="20">
        <f>IF(C634="","",IF(S634="","خارج السنة المالية",INDEX(القوائم!$D$2:$D$13,S634)))</f>
        <v/>
      </c>
      <c r="E634" s="22" t="n"/>
      <c r="F634" s="23" t="n"/>
      <c r="G634" s="23" t="n"/>
      <c r="H634" s="22" t="n"/>
      <c r="I634" s="19" t="n"/>
      <c r="J634" s="21" t="n"/>
      <c r="K634" s="19" t="n"/>
      <c r="L634" s="19" t="n"/>
      <c r="M634" s="21" t="n"/>
      <c r="N634" s="22" t="n"/>
      <c r="O634" s="24">
        <f>IF(A634&lt;&gt;"عهدة","",SUMIFS($G$8:$G$5007,$B$8:$B$5007,B634,$A$8:$A$5007,"مصروف",$I$8:$I$5007,"&lt;&gt;مرفوض"))</f>
        <v/>
      </c>
      <c r="P634" s="25">
        <f>IF(A634&lt;&gt;"عهدة","",N(F634)-O634)</f>
        <v/>
      </c>
      <c r="Q634" s="26">
        <f>IF(A634="","",IF(A634="عهدة",IF(N(F634)=0,"⚠ أدخل قيمة العهدة",IF(P634&lt;0,"⛔ عجز / زيادة مصروفات "&amp;TEXT(-P634,"#,##0"),IF(COUNTIFS($B$8:$B$5007,B634,$A$8:$A$5007,"مصروف",$I$8:$I$5007,"&lt;&gt;مرفوض",$K$8:$K$5007,"&lt;&gt;نعم")&gt;0,"⚠ "&amp;COUNTIFS($B$8:$B$5007,B634,$A$8:$A$5007,"مصروف",$I$8:$I$5007,"&lt;&gt;مرفوض",$K$8:$K$5007,"&lt;&gt;نعم")&amp;" مصروف غير مسوى",IF(L634="تمت التسوية",IF(P634=0,"✔ متوازنة وتمت التسوية","✔ تمت التسوية – متبقي "&amp;TEXT(P634,"#,##0")),IF(P634&gt;0,"متبقي "&amp;TEXT(P634,"#,##0"),"✔ متوازنة"))))),IF(R634=0,"⚠ أضف سطر عهدة أولًا",IF(OR(C634="",N(G634)=0),"⚠ أكمل التاريخ والقيمة",IF(S634="","⚠ التاريخ خارج السنة المالية",IF(H634="","⚠ اختر بند الموازنة",IF(I634="مرفوض","✖ مرفوض من المدير",IF(I634&lt;&gt;"موافق","⏳ بانتظار موافقة المدير",IF(K634&lt;&gt;"نعم","⚠ غير مسوى مع الحسابات","✔ معتمد ومسوى")))))))))</f>
        <v/>
      </c>
      <c r="R634">
        <f>N(R633)+IF(A634="عهدة",1,0)</f>
        <v/>
      </c>
      <c r="S634">
        <f>IF(C634="","",IF(AND(C634&gt;=DATE(2026,9,1),C634&lt;=DATE(2027,8,31)),(YEAR(C634)-2026)*12+MONTH(C634)-8,""))</f>
        <v/>
      </c>
      <c r="T634">
        <f>IF(AND(A634="مصروف",R634&gt;0,I634="موافق",S634&lt;&gt;"",H634&lt;&gt;""),N(G634),0)</f>
        <v/>
      </c>
    </row>
    <row r="635">
      <c r="A635" s="19" t="n"/>
      <c r="B635" s="20">
        <f>IF(A635="","",IF(R635=0,"⚠ أضف سطر عهدة أولًا","DMT-"&amp;TEXT(R635,"000")))</f>
        <v/>
      </c>
      <c r="C635" s="21" t="n"/>
      <c r="D635" s="20">
        <f>IF(C635="","",IF(S635="","خارج السنة المالية",INDEX(القوائم!$D$2:$D$13,S635)))</f>
        <v/>
      </c>
      <c r="E635" s="22" t="n"/>
      <c r="F635" s="23" t="n"/>
      <c r="G635" s="23" t="n"/>
      <c r="H635" s="22" t="n"/>
      <c r="I635" s="19" t="n"/>
      <c r="J635" s="21" t="n"/>
      <c r="K635" s="19" t="n"/>
      <c r="L635" s="19" t="n"/>
      <c r="M635" s="21" t="n"/>
      <c r="N635" s="22" t="n"/>
      <c r="O635" s="24">
        <f>IF(A635&lt;&gt;"عهدة","",SUMIFS($G$8:$G$5007,$B$8:$B$5007,B635,$A$8:$A$5007,"مصروف",$I$8:$I$5007,"&lt;&gt;مرفوض"))</f>
        <v/>
      </c>
      <c r="P635" s="25">
        <f>IF(A635&lt;&gt;"عهدة","",N(F635)-O635)</f>
        <v/>
      </c>
      <c r="Q635" s="26">
        <f>IF(A635="","",IF(A635="عهدة",IF(N(F635)=0,"⚠ أدخل قيمة العهدة",IF(P635&lt;0,"⛔ عجز / زيادة مصروفات "&amp;TEXT(-P635,"#,##0"),IF(COUNTIFS($B$8:$B$5007,B635,$A$8:$A$5007,"مصروف",$I$8:$I$5007,"&lt;&gt;مرفوض",$K$8:$K$5007,"&lt;&gt;نعم")&gt;0,"⚠ "&amp;COUNTIFS($B$8:$B$5007,B635,$A$8:$A$5007,"مصروف",$I$8:$I$5007,"&lt;&gt;مرفوض",$K$8:$K$5007,"&lt;&gt;نعم")&amp;" مصروف غير مسوى",IF(L635="تمت التسوية",IF(P635=0,"✔ متوازنة وتمت التسوية","✔ تمت التسوية – متبقي "&amp;TEXT(P635,"#,##0")),IF(P635&gt;0,"متبقي "&amp;TEXT(P635,"#,##0"),"✔ متوازنة"))))),IF(R635=0,"⚠ أضف سطر عهدة أولًا",IF(OR(C635="",N(G635)=0),"⚠ أكمل التاريخ والقيمة",IF(S635="","⚠ التاريخ خارج السنة المالية",IF(H635="","⚠ اختر بند الموازنة",IF(I635="مرفوض","✖ مرفوض من المدير",IF(I635&lt;&gt;"موافق","⏳ بانتظار موافقة المدير",IF(K635&lt;&gt;"نعم","⚠ غير مسوى مع الحسابات","✔ معتمد ومسوى")))))))))</f>
        <v/>
      </c>
      <c r="R635">
        <f>N(R634)+IF(A635="عهدة",1,0)</f>
        <v/>
      </c>
      <c r="S635">
        <f>IF(C635="","",IF(AND(C635&gt;=DATE(2026,9,1),C635&lt;=DATE(2027,8,31)),(YEAR(C635)-2026)*12+MONTH(C635)-8,""))</f>
        <v/>
      </c>
      <c r="T635">
        <f>IF(AND(A635="مصروف",R635&gt;0,I635="موافق",S635&lt;&gt;"",H635&lt;&gt;""),N(G635),0)</f>
        <v/>
      </c>
    </row>
    <row r="636">
      <c r="A636" s="19" t="n"/>
      <c r="B636" s="20">
        <f>IF(A636="","",IF(R636=0,"⚠ أضف سطر عهدة أولًا","DMT-"&amp;TEXT(R636,"000")))</f>
        <v/>
      </c>
      <c r="C636" s="21" t="n"/>
      <c r="D636" s="20">
        <f>IF(C636="","",IF(S636="","خارج السنة المالية",INDEX(القوائم!$D$2:$D$13,S636)))</f>
        <v/>
      </c>
      <c r="E636" s="22" t="n"/>
      <c r="F636" s="23" t="n"/>
      <c r="G636" s="23" t="n"/>
      <c r="H636" s="22" t="n"/>
      <c r="I636" s="19" t="n"/>
      <c r="J636" s="21" t="n"/>
      <c r="K636" s="19" t="n"/>
      <c r="L636" s="19" t="n"/>
      <c r="M636" s="21" t="n"/>
      <c r="N636" s="22" t="n"/>
      <c r="O636" s="24">
        <f>IF(A636&lt;&gt;"عهدة","",SUMIFS($G$8:$G$5007,$B$8:$B$5007,B636,$A$8:$A$5007,"مصروف",$I$8:$I$5007,"&lt;&gt;مرفوض"))</f>
        <v/>
      </c>
      <c r="P636" s="25">
        <f>IF(A636&lt;&gt;"عهدة","",N(F636)-O636)</f>
        <v/>
      </c>
      <c r="Q636" s="26">
        <f>IF(A636="","",IF(A636="عهدة",IF(N(F636)=0,"⚠ أدخل قيمة العهدة",IF(P636&lt;0,"⛔ عجز / زيادة مصروفات "&amp;TEXT(-P636,"#,##0"),IF(COUNTIFS($B$8:$B$5007,B636,$A$8:$A$5007,"مصروف",$I$8:$I$5007,"&lt;&gt;مرفوض",$K$8:$K$5007,"&lt;&gt;نعم")&gt;0,"⚠ "&amp;COUNTIFS($B$8:$B$5007,B636,$A$8:$A$5007,"مصروف",$I$8:$I$5007,"&lt;&gt;مرفوض",$K$8:$K$5007,"&lt;&gt;نعم")&amp;" مصروف غير مسوى",IF(L636="تمت التسوية",IF(P636=0,"✔ متوازنة وتمت التسوية","✔ تمت التسوية – متبقي "&amp;TEXT(P636,"#,##0")),IF(P636&gt;0,"متبقي "&amp;TEXT(P636,"#,##0"),"✔ متوازنة"))))),IF(R636=0,"⚠ أضف سطر عهدة أولًا",IF(OR(C636="",N(G636)=0),"⚠ أكمل التاريخ والقيمة",IF(S636="","⚠ التاريخ خارج السنة المالية",IF(H636="","⚠ اختر بند الموازنة",IF(I636="مرفوض","✖ مرفوض من المدير",IF(I636&lt;&gt;"موافق","⏳ بانتظار موافقة المدير",IF(K636&lt;&gt;"نعم","⚠ غير مسوى مع الحسابات","✔ معتمد ومسوى")))))))))</f>
        <v/>
      </c>
      <c r="R636">
        <f>N(R635)+IF(A636="عهدة",1,0)</f>
        <v/>
      </c>
      <c r="S636">
        <f>IF(C636="","",IF(AND(C636&gt;=DATE(2026,9,1),C636&lt;=DATE(2027,8,31)),(YEAR(C636)-2026)*12+MONTH(C636)-8,""))</f>
        <v/>
      </c>
      <c r="T636">
        <f>IF(AND(A636="مصروف",R636&gt;0,I636="موافق",S636&lt;&gt;"",H636&lt;&gt;""),N(G636),0)</f>
        <v/>
      </c>
    </row>
    <row r="637">
      <c r="A637" s="19" t="n"/>
      <c r="B637" s="20">
        <f>IF(A637="","",IF(R637=0,"⚠ أضف سطر عهدة أولًا","DMT-"&amp;TEXT(R637,"000")))</f>
        <v/>
      </c>
      <c r="C637" s="21" t="n"/>
      <c r="D637" s="20">
        <f>IF(C637="","",IF(S637="","خارج السنة المالية",INDEX(القوائم!$D$2:$D$13,S637)))</f>
        <v/>
      </c>
      <c r="E637" s="22" t="n"/>
      <c r="F637" s="23" t="n"/>
      <c r="G637" s="23" t="n"/>
      <c r="H637" s="22" t="n"/>
      <c r="I637" s="19" t="n"/>
      <c r="J637" s="21" t="n"/>
      <c r="K637" s="19" t="n"/>
      <c r="L637" s="19" t="n"/>
      <c r="M637" s="21" t="n"/>
      <c r="N637" s="22" t="n"/>
      <c r="O637" s="24">
        <f>IF(A637&lt;&gt;"عهدة","",SUMIFS($G$8:$G$5007,$B$8:$B$5007,B637,$A$8:$A$5007,"مصروف",$I$8:$I$5007,"&lt;&gt;مرفوض"))</f>
        <v/>
      </c>
      <c r="P637" s="25">
        <f>IF(A637&lt;&gt;"عهدة","",N(F637)-O637)</f>
        <v/>
      </c>
      <c r="Q637" s="26">
        <f>IF(A637="","",IF(A637="عهدة",IF(N(F637)=0,"⚠ أدخل قيمة العهدة",IF(P637&lt;0,"⛔ عجز / زيادة مصروفات "&amp;TEXT(-P637,"#,##0"),IF(COUNTIFS($B$8:$B$5007,B637,$A$8:$A$5007,"مصروف",$I$8:$I$5007,"&lt;&gt;مرفوض",$K$8:$K$5007,"&lt;&gt;نعم")&gt;0,"⚠ "&amp;COUNTIFS($B$8:$B$5007,B637,$A$8:$A$5007,"مصروف",$I$8:$I$5007,"&lt;&gt;مرفوض",$K$8:$K$5007,"&lt;&gt;نعم")&amp;" مصروف غير مسوى",IF(L637="تمت التسوية",IF(P637=0,"✔ متوازنة وتمت التسوية","✔ تمت التسوية – متبقي "&amp;TEXT(P637,"#,##0")),IF(P637&gt;0,"متبقي "&amp;TEXT(P637,"#,##0"),"✔ متوازنة"))))),IF(R637=0,"⚠ أضف سطر عهدة أولًا",IF(OR(C637="",N(G637)=0),"⚠ أكمل التاريخ والقيمة",IF(S637="","⚠ التاريخ خارج السنة المالية",IF(H637="","⚠ اختر بند الموازنة",IF(I637="مرفوض","✖ مرفوض من المدير",IF(I637&lt;&gt;"موافق","⏳ بانتظار موافقة المدير",IF(K637&lt;&gt;"نعم","⚠ غير مسوى مع الحسابات","✔ معتمد ومسوى")))))))))</f>
        <v/>
      </c>
      <c r="R637">
        <f>N(R636)+IF(A637="عهدة",1,0)</f>
        <v/>
      </c>
      <c r="S637">
        <f>IF(C637="","",IF(AND(C637&gt;=DATE(2026,9,1),C637&lt;=DATE(2027,8,31)),(YEAR(C637)-2026)*12+MONTH(C637)-8,""))</f>
        <v/>
      </c>
      <c r="T637">
        <f>IF(AND(A637="مصروف",R637&gt;0,I637="موافق",S637&lt;&gt;"",H637&lt;&gt;""),N(G637),0)</f>
        <v/>
      </c>
    </row>
    <row r="638">
      <c r="A638" s="19" t="n"/>
      <c r="B638" s="20">
        <f>IF(A638="","",IF(R638=0,"⚠ أضف سطر عهدة أولًا","DMT-"&amp;TEXT(R638,"000")))</f>
        <v/>
      </c>
      <c r="C638" s="21" t="n"/>
      <c r="D638" s="20">
        <f>IF(C638="","",IF(S638="","خارج السنة المالية",INDEX(القوائم!$D$2:$D$13,S638)))</f>
        <v/>
      </c>
      <c r="E638" s="22" t="n"/>
      <c r="F638" s="23" t="n"/>
      <c r="G638" s="23" t="n"/>
      <c r="H638" s="22" t="n"/>
      <c r="I638" s="19" t="n"/>
      <c r="J638" s="21" t="n"/>
      <c r="K638" s="19" t="n"/>
      <c r="L638" s="19" t="n"/>
      <c r="M638" s="21" t="n"/>
      <c r="N638" s="22" t="n"/>
      <c r="O638" s="24">
        <f>IF(A638&lt;&gt;"عهدة","",SUMIFS($G$8:$G$5007,$B$8:$B$5007,B638,$A$8:$A$5007,"مصروف",$I$8:$I$5007,"&lt;&gt;مرفوض"))</f>
        <v/>
      </c>
      <c r="P638" s="25">
        <f>IF(A638&lt;&gt;"عهدة","",N(F638)-O638)</f>
        <v/>
      </c>
      <c r="Q638" s="26">
        <f>IF(A638="","",IF(A638="عهدة",IF(N(F638)=0,"⚠ أدخل قيمة العهدة",IF(P638&lt;0,"⛔ عجز / زيادة مصروفات "&amp;TEXT(-P638,"#,##0"),IF(COUNTIFS($B$8:$B$5007,B638,$A$8:$A$5007,"مصروف",$I$8:$I$5007,"&lt;&gt;مرفوض",$K$8:$K$5007,"&lt;&gt;نعم")&gt;0,"⚠ "&amp;COUNTIFS($B$8:$B$5007,B638,$A$8:$A$5007,"مصروف",$I$8:$I$5007,"&lt;&gt;مرفوض",$K$8:$K$5007,"&lt;&gt;نعم")&amp;" مصروف غير مسوى",IF(L638="تمت التسوية",IF(P638=0,"✔ متوازنة وتمت التسوية","✔ تمت التسوية – متبقي "&amp;TEXT(P638,"#,##0")),IF(P638&gt;0,"متبقي "&amp;TEXT(P638,"#,##0"),"✔ متوازنة"))))),IF(R638=0,"⚠ أضف سطر عهدة أولًا",IF(OR(C638="",N(G638)=0),"⚠ أكمل التاريخ والقيمة",IF(S638="","⚠ التاريخ خارج السنة المالية",IF(H638="","⚠ اختر بند الموازنة",IF(I638="مرفوض","✖ مرفوض من المدير",IF(I638&lt;&gt;"موافق","⏳ بانتظار موافقة المدير",IF(K638&lt;&gt;"نعم","⚠ غير مسوى مع الحسابات","✔ معتمد ومسوى")))))))))</f>
        <v/>
      </c>
      <c r="R638">
        <f>N(R637)+IF(A638="عهدة",1,0)</f>
        <v/>
      </c>
      <c r="S638">
        <f>IF(C638="","",IF(AND(C638&gt;=DATE(2026,9,1),C638&lt;=DATE(2027,8,31)),(YEAR(C638)-2026)*12+MONTH(C638)-8,""))</f>
        <v/>
      </c>
      <c r="T638">
        <f>IF(AND(A638="مصروف",R638&gt;0,I638="موافق",S638&lt;&gt;"",H638&lt;&gt;""),N(G638),0)</f>
        <v/>
      </c>
    </row>
    <row r="639">
      <c r="A639" s="19" t="n"/>
      <c r="B639" s="20">
        <f>IF(A639="","",IF(R639=0,"⚠ أضف سطر عهدة أولًا","DMT-"&amp;TEXT(R639,"000")))</f>
        <v/>
      </c>
      <c r="C639" s="21" t="n"/>
      <c r="D639" s="20">
        <f>IF(C639="","",IF(S639="","خارج السنة المالية",INDEX(القوائم!$D$2:$D$13,S639)))</f>
        <v/>
      </c>
      <c r="E639" s="22" t="n"/>
      <c r="F639" s="23" t="n"/>
      <c r="G639" s="23" t="n"/>
      <c r="H639" s="22" t="n"/>
      <c r="I639" s="19" t="n"/>
      <c r="J639" s="21" t="n"/>
      <c r="K639" s="19" t="n"/>
      <c r="L639" s="19" t="n"/>
      <c r="M639" s="21" t="n"/>
      <c r="N639" s="22" t="n"/>
      <c r="O639" s="24">
        <f>IF(A639&lt;&gt;"عهدة","",SUMIFS($G$8:$G$5007,$B$8:$B$5007,B639,$A$8:$A$5007,"مصروف",$I$8:$I$5007,"&lt;&gt;مرفوض"))</f>
        <v/>
      </c>
      <c r="P639" s="25">
        <f>IF(A639&lt;&gt;"عهدة","",N(F639)-O639)</f>
        <v/>
      </c>
      <c r="Q639" s="26">
        <f>IF(A639="","",IF(A639="عهدة",IF(N(F639)=0,"⚠ أدخل قيمة العهدة",IF(P639&lt;0,"⛔ عجز / زيادة مصروفات "&amp;TEXT(-P639,"#,##0"),IF(COUNTIFS($B$8:$B$5007,B639,$A$8:$A$5007,"مصروف",$I$8:$I$5007,"&lt;&gt;مرفوض",$K$8:$K$5007,"&lt;&gt;نعم")&gt;0,"⚠ "&amp;COUNTIFS($B$8:$B$5007,B639,$A$8:$A$5007,"مصروف",$I$8:$I$5007,"&lt;&gt;مرفوض",$K$8:$K$5007,"&lt;&gt;نعم")&amp;" مصروف غير مسوى",IF(L639="تمت التسوية",IF(P639=0,"✔ متوازنة وتمت التسوية","✔ تمت التسوية – متبقي "&amp;TEXT(P639,"#,##0")),IF(P639&gt;0,"متبقي "&amp;TEXT(P639,"#,##0"),"✔ متوازنة"))))),IF(R639=0,"⚠ أضف سطر عهدة أولًا",IF(OR(C639="",N(G639)=0),"⚠ أكمل التاريخ والقيمة",IF(S639="","⚠ التاريخ خارج السنة المالية",IF(H639="","⚠ اختر بند الموازنة",IF(I639="مرفوض","✖ مرفوض من المدير",IF(I639&lt;&gt;"موافق","⏳ بانتظار موافقة المدير",IF(K639&lt;&gt;"نعم","⚠ غير مسوى مع الحسابات","✔ معتمد ومسوى")))))))))</f>
        <v/>
      </c>
      <c r="R639">
        <f>N(R638)+IF(A639="عهدة",1,0)</f>
        <v/>
      </c>
      <c r="S639">
        <f>IF(C639="","",IF(AND(C639&gt;=DATE(2026,9,1),C639&lt;=DATE(2027,8,31)),(YEAR(C639)-2026)*12+MONTH(C639)-8,""))</f>
        <v/>
      </c>
      <c r="T639">
        <f>IF(AND(A639="مصروف",R639&gt;0,I639="موافق",S639&lt;&gt;"",H639&lt;&gt;""),N(G639),0)</f>
        <v/>
      </c>
    </row>
    <row r="640">
      <c r="A640" s="19" t="n"/>
      <c r="B640" s="20">
        <f>IF(A640="","",IF(R640=0,"⚠ أضف سطر عهدة أولًا","DMT-"&amp;TEXT(R640,"000")))</f>
        <v/>
      </c>
      <c r="C640" s="21" t="n"/>
      <c r="D640" s="20">
        <f>IF(C640="","",IF(S640="","خارج السنة المالية",INDEX(القوائم!$D$2:$D$13,S640)))</f>
        <v/>
      </c>
      <c r="E640" s="22" t="n"/>
      <c r="F640" s="23" t="n"/>
      <c r="G640" s="23" t="n"/>
      <c r="H640" s="22" t="n"/>
      <c r="I640" s="19" t="n"/>
      <c r="J640" s="21" t="n"/>
      <c r="K640" s="19" t="n"/>
      <c r="L640" s="19" t="n"/>
      <c r="M640" s="21" t="n"/>
      <c r="N640" s="22" t="n"/>
      <c r="O640" s="24">
        <f>IF(A640&lt;&gt;"عهدة","",SUMIFS($G$8:$G$5007,$B$8:$B$5007,B640,$A$8:$A$5007,"مصروف",$I$8:$I$5007,"&lt;&gt;مرفوض"))</f>
        <v/>
      </c>
      <c r="P640" s="25">
        <f>IF(A640&lt;&gt;"عهدة","",N(F640)-O640)</f>
        <v/>
      </c>
      <c r="Q640" s="26">
        <f>IF(A640="","",IF(A640="عهدة",IF(N(F640)=0,"⚠ أدخل قيمة العهدة",IF(P640&lt;0,"⛔ عجز / زيادة مصروفات "&amp;TEXT(-P640,"#,##0"),IF(COUNTIFS($B$8:$B$5007,B640,$A$8:$A$5007,"مصروف",$I$8:$I$5007,"&lt;&gt;مرفوض",$K$8:$K$5007,"&lt;&gt;نعم")&gt;0,"⚠ "&amp;COUNTIFS($B$8:$B$5007,B640,$A$8:$A$5007,"مصروف",$I$8:$I$5007,"&lt;&gt;مرفوض",$K$8:$K$5007,"&lt;&gt;نعم")&amp;" مصروف غير مسوى",IF(L640="تمت التسوية",IF(P640=0,"✔ متوازنة وتمت التسوية","✔ تمت التسوية – متبقي "&amp;TEXT(P640,"#,##0")),IF(P640&gt;0,"متبقي "&amp;TEXT(P640,"#,##0"),"✔ متوازنة"))))),IF(R640=0,"⚠ أضف سطر عهدة أولًا",IF(OR(C640="",N(G640)=0),"⚠ أكمل التاريخ والقيمة",IF(S640="","⚠ التاريخ خارج السنة المالية",IF(H640="","⚠ اختر بند الموازنة",IF(I640="مرفوض","✖ مرفوض من المدير",IF(I640&lt;&gt;"موافق","⏳ بانتظار موافقة المدير",IF(K640&lt;&gt;"نعم","⚠ غير مسوى مع الحسابات","✔ معتمد ومسوى")))))))))</f>
        <v/>
      </c>
      <c r="R640">
        <f>N(R639)+IF(A640="عهدة",1,0)</f>
        <v/>
      </c>
      <c r="S640">
        <f>IF(C640="","",IF(AND(C640&gt;=DATE(2026,9,1),C640&lt;=DATE(2027,8,31)),(YEAR(C640)-2026)*12+MONTH(C640)-8,""))</f>
        <v/>
      </c>
      <c r="T640">
        <f>IF(AND(A640="مصروف",R640&gt;0,I640="موافق",S640&lt;&gt;"",H640&lt;&gt;""),N(G640),0)</f>
        <v/>
      </c>
    </row>
    <row r="641">
      <c r="A641" s="19" t="n"/>
      <c r="B641" s="20">
        <f>IF(A641="","",IF(R641=0,"⚠ أضف سطر عهدة أولًا","DMT-"&amp;TEXT(R641,"000")))</f>
        <v/>
      </c>
      <c r="C641" s="21" t="n"/>
      <c r="D641" s="20">
        <f>IF(C641="","",IF(S641="","خارج السنة المالية",INDEX(القوائم!$D$2:$D$13,S641)))</f>
        <v/>
      </c>
      <c r="E641" s="22" t="n"/>
      <c r="F641" s="23" t="n"/>
      <c r="G641" s="23" t="n"/>
      <c r="H641" s="22" t="n"/>
      <c r="I641" s="19" t="n"/>
      <c r="J641" s="21" t="n"/>
      <c r="K641" s="19" t="n"/>
      <c r="L641" s="19" t="n"/>
      <c r="M641" s="21" t="n"/>
      <c r="N641" s="22" t="n"/>
      <c r="O641" s="24">
        <f>IF(A641&lt;&gt;"عهدة","",SUMIFS($G$8:$G$5007,$B$8:$B$5007,B641,$A$8:$A$5007,"مصروف",$I$8:$I$5007,"&lt;&gt;مرفوض"))</f>
        <v/>
      </c>
      <c r="P641" s="25">
        <f>IF(A641&lt;&gt;"عهدة","",N(F641)-O641)</f>
        <v/>
      </c>
      <c r="Q641" s="26">
        <f>IF(A641="","",IF(A641="عهدة",IF(N(F641)=0,"⚠ أدخل قيمة العهدة",IF(P641&lt;0,"⛔ عجز / زيادة مصروفات "&amp;TEXT(-P641,"#,##0"),IF(COUNTIFS($B$8:$B$5007,B641,$A$8:$A$5007,"مصروف",$I$8:$I$5007,"&lt;&gt;مرفوض",$K$8:$K$5007,"&lt;&gt;نعم")&gt;0,"⚠ "&amp;COUNTIFS($B$8:$B$5007,B641,$A$8:$A$5007,"مصروف",$I$8:$I$5007,"&lt;&gt;مرفوض",$K$8:$K$5007,"&lt;&gt;نعم")&amp;" مصروف غير مسوى",IF(L641="تمت التسوية",IF(P641=0,"✔ متوازنة وتمت التسوية","✔ تمت التسوية – متبقي "&amp;TEXT(P641,"#,##0")),IF(P641&gt;0,"متبقي "&amp;TEXT(P641,"#,##0"),"✔ متوازنة"))))),IF(R641=0,"⚠ أضف سطر عهدة أولًا",IF(OR(C641="",N(G641)=0),"⚠ أكمل التاريخ والقيمة",IF(S641="","⚠ التاريخ خارج السنة المالية",IF(H641="","⚠ اختر بند الموازنة",IF(I641="مرفوض","✖ مرفوض من المدير",IF(I641&lt;&gt;"موافق","⏳ بانتظار موافقة المدير",IF(K641&lt;&gt;"نعم","⚠ غير مسوى مع الحسابات","✔ معتمد ومسوى")))))))))</f>
        <v/>
      </c>
      <c r="R641">
        <f>N(R640)+IF(A641="عهدة",1,0)</f>
        <v/>
      </c>
      <c r="S641">
        <f>IF(C641="","",IF(AND(C641&gt;=DATE(2026,9,1),C641&lt;=DATE(2027,8,31)),(YEAR(C641)-2026)*12+MONTH(C641)-8,""))</f>
        <v/>
      </c>
      <c r="T641">
        <f>IF(AND(A641="مصروف",R641&gt;0,I641="موافق",S641&lt;&gt;"",H641&lt;&gt;""),N(G641),0)</f>
        <v/>
      </c>
    </row>
    <row r="642">
      <c r="A642" s="19" t="n"/>
      <c r="B642" s="20">
        <f>IF(A642="","",IF(R642=0,"⚠ أضف سطر عهدة أولًا","DMT-"&amp;TEXT(R642,"000")))</f>
        <v/>
      </c>
      <c r="C642" s="21" t="n"/>
      <c r="D642" s="20">
        <f>IF(C642="","",IF(S642="","خارج السنة المالية",INDEX(القوائم!$D$2:$D$13,S642)))</f>
        <v/>
      </c>
      <c r="E642" s="22" t="n"/>
      <c r="F642" s="23" t="n"/>
      <c r="G642" s="23" t="n"/>
      <c r="H642" s="22" t="n"/>
      <c r="I642" s="19" t="n"/>
      <c r="J642" s="21" t="n"/>
      <c r="K642" s="19" t="n"/>
      <c r="L642" s="19" t="n"/>
      <c r="M642" s="21" t="n"/>
      <c r="N642" s="22" t="n"/>
      <c r="O642" s="24">
        <f>IF(A642&lt;&gt;"عهدة","",SUMIFS($G$8:$G$5007,$B$8:$B$5007,B642,$A$8:$A$5007,"مصروف",$I$8:$I$5007,"&lt;&gt;مرفوض"))</f>
        <v/>
      </c>
      <c r="P642" s="25">
        <f>IF(A642&lt;&gt;"عهدة","",N(F642)-O642)</f>
        <v/>
      </c>
      <c r="Q642" s="26">
        <f>IF(A642="","",IF(A642="عهدة",IF(N(F642)=0,"⚠ أدخل قيمة العهدة",IF(P642&lt;0,"⛔ عجز / زيادة مصروفات "&amp;TEXT(-P642,"#,##0"),IF(COUNTIFS($B$8:$B$5007,B642,$A$8:$A$5007,"مصروف",$I$8:$I$5007,"&lt;&gt;مرفوض",$K$8:$K$5007,"&lt;&gt;نعم")&gt;0,"⚠ "&amp;COUNTIFS($B$8:$B$5007,B642,$A$8:$A$5007,"مصروف",$I$8:$I$5007,"&lt;&gt;مرفوض",$K$8:$K$5007,"&lt;&gt;نعم")&amp;" مصروف غير مسوى",IF(L642="تمت التسوية",IF(P642=0,"✔ متوازنة وتمت التسوية","✔ تمت التسوية – متبقي "&amp;TEXT(P642,"#,##0")),IF(P642&gt;0,"متبقي "&amp;TEXT(P642,"#,##0"),"✔ متوازنة"))))),IF(R642=0,"⚠ أضف سطر عهدة أولًا",IF(OR(C642="",N(G642)=0),"⚠ أكمل التاريخ والقيمة",IF(S642="","⚠ التاريخ خارج السنة المالية",IF(H642="","⚠ اختر بند الموازنة",IF(I642="مرفوض","✖ مرفوض من المدير",IF(I642&lt;&gt;"موافق","⏳ بانتظار موافقة المدير",IF(K642&lt;&gt;"نعم","⚠ غير مسوى مع الحسابات","✔ معتمد ومسوى")))))))))</f>
        <v/>
      </c>
      <c r="R642">
        <f>N(R641)+IF(A642="عهدة",1,0)</f>
        <v/>
      </c>
      <c r="S642">
        <f>IF(C642="","",IF(AND(C642&gt;=DATE(2026,9,1),C642&lt;=DATE(2027,8,31)),(YEAR(C642)-2026)*12+MONTH(C642)-8,""))</f>
        <v/>
      </c>
      <c r="T642">
        <f>IF(AND(A642="مصروف",R642&gt;0,I642="موافق",S642&lt;&gt;"",H642&lt;&gt;""),N(G642),0)</f>
        <v/>
      </c>
    </row>
    <row r="643">
      <c r="A643" s="19" t="n"/>
      <c r="B643" s="20">
        <f>IF(A643="","",IF(R643=0,"⚠ أضف سطر عهدة أولًا","DMT-"&amp;TEXT(R643,"000")))</f>
        <v/>
      </c>
      <c r="C643" s="21" t="n"/>
      <c r="D643" s="20">
        <f>IF(C643="","",IF(S643="","خارج السنة المالية",INDEX(القوائم!$D$2:$D$13,S643)))</f>
        <v/>
      </c>
      <c r="E643" s="22" t="n"/>
      <c r="F643" s="23" t="n"/>
      <c r="G643" s="23" t="n"/>
      <c r="H643" s="22" t="n"/>
      <c r="I643" s="19" t="n"/>
      <c r="J643" s="21" t="n"/>
      <c r="K643" s="19" t="n"/>
      <c r="L643" s="19" t="n"/>
      <c r="M643" s="21" t="n"/>
      <c r="N643" s="22" t="n"/>
      <c r="O643" s="24">
        <f>IF(A643&lt;&gt;"عهدة","",SUMIFS($G$8:$G$5007,$B$8:$B$5007,B643,$A$8:$A$5007,"مصروف",$I$8:$I$5007,"&lt;&gt;مرفوض"))</f>
        <v/>
      </c>
      <c r="P643" s="25">
        <f>IF(A643&lt;&gt;"عهدة","",N(F643)-O643)</f>
        <v/>
      </c>
      <c r="Q643" s="26">
        <f>IF(A643="","",IF(A643="عهدة",IF(N(F643)=0,"⚠ أدخل قيمة العهدة",IF(P643&lt;0,"⛔ عجز / زيادة مصروفات "&amp;TEXT(-P643,"#,##0"),IF(COUNTIFS($B$8:$B$5007,B643,$A$8:$A$5007,"مصروف",$I$8:$I$5007,"&lt;&gt;مرفوض",$K$8:$K$5007,"&lt;&gt;نعم")&gt;0,"⚠ "&amp;COUNTIFS($B$8:$B$5007,B643,$A$8:$A$5007,"مصروف",$I$8:$I$5007,"&lt;&gt;مرفوض",$K$8:$K$5007,"&lt;&gt;نعم")&amp;" مصروف غير مسوى",IF(L643="تمت التسوية",IF(P643=0,"✔ متوازنة وتمت التسوية","✔ تمت التسوية – متبقي "&amp;TEXT(P643,"#,##0")),IF(P643&gt;0,"متبقي "&amp;TEXT(P643,"#,##0"),"✔ متوازنة"))))),IF(R643=0,"⚠ أضف سطر عهدة أولًا",IF(OR(C643="",N(G643)=0),"⚠ أكمل التاريخ والقيمة",IF(S643="","⚠ التاريخ خارج السنة المالية",IF(H643="","⚠ اختر بند الموازنة",IF(I643="مرفوض","✖ مرفوض من المدير",IF(I643&lt;&gt;"موافق","⏳ بانتظار موافقة المدير",IF(K643&lt;&gt;"نعم","⚠ غير مسوى مع الحسابات","✔ معتمد ومسوى")))))))))</f>
        <v/>
      </c>
      <c r="R643">
        <f>N(R642)+IF(A643="عهدة",1,0)</f>
        <v/>
      </c>
      <c r="S643">
        <f>IF(C643="","",IF(AND(C643&gt;=DATE(2026,9,1),C643&lt;=DATE(2027,8,31)),(YEAR(C643)-2026)*12+MONTH(C643)-8,""))</f>
        <v/>
      </c>
      <c r="T643">
        <f>IF(AND(A643="مصروف",R643&gt;0,I643="موافق",S643&lt;&gt;"",H643&lt;&gt;""),N(G643),0)</f>
        <v/>
      </c>
    </row>
    <row r="644">
      <c r="A644" s="19" t="n"/>
      <c r="B644" s="20">
        <f>IF(A644="","",IF(R644=0,"⚠ أضف سطر عهدة أولًا","DMT-"&amp;TEXT(R644,"000")))</f>
        <v/>
      </c>
      <c r="C644" s="21" t="n"/>
      <c r="D644" s="20">
        <f>IF(C644="","",IF(S644="","خارج السنة المالية",INDEX(القوائم!$D$2:$D$13,S644)))</f>
        <v/>
      </c>
      <c r="E644" s="22" t="n"/>
      <c r="F644" s="23" t="n"/>
      <c r="G644" s="23" t="n"/>
      <c r="H644" s="22" t="n"/>
      <c r="I644" s="19" t="n"/>
      <c r="J644" s="21" t="n"/>
      <c r="K644" s="19" t="n"/>
      <c r="L644" s="19" t="n"/>
      <c r="M644" s="21" t="n"/>
      <c r="N644" s="22" t="n"/>
      <c r="O644" s="24">
        <f>IF(A644&lt;&gt;"عهدة","",SUMIFS($G$8:$G$5007,$B$8:$B$5007,B644,$A$8:$A$5007,"مصروف",$I$8:$I$5007,"&lt;&gt;مرفوض"))</f>
        <v/>
      </c>
      <c r="P644" s="25">
        <f>IF(A644&lt;&gt;"عهدة","",N(F644)-O644)</f>
        <v/>
      </c>
      <c r="Q644" s="26">
        <f>IF(A644="","",IF(A644="عهدة",IF(N(F644)=0,"⚠ أدخل قيمة العهدة",IF(P644&lt;0,"⛔ عجز / زيادة مصروفات "&amp;TEXT(-P644,"#,##0"),IF(COUNTIFS($B$8:$B$5007,B644,$A$8:$A$5007,"مصروف",$I$8:$I$5007,"&lt;&gt;مرفوض",$K$8:$K$5007,"&lt;&gt;نعم")&gt;0,"⚠ "&amp;COUNTIFS($B$8:$B$5007,B644,$A$8:$A$5007,"مصروف",$I$8:$I$5007,"&lt;&gt;مرفوض",$K$8:$K$5007,"&lt;&gt;نعم")&amp;" مصروف غير مسوى",IF(L644="تمت التسوية",IF(P644=0,"✔ متوازنة وتمت التسوية","✔ تمت التسوية – متبقي "&amp;TEXT(P644,"#,##0")),IF(P644&gt;0,"متبقي "&amp;TEXT(P644,"#,##0"),"✔ متوازنة"))))),IF(R644=0,"⚠ أضف سطر عهدة أولًا",IF(OR(C644="",N(G644)=0),"⚠ أكمل التاريخ والقيمة",IF(S644="","⚠ التاريخ خارج السنة المالية",IF(H644="","⚠ اختر بند الموازنة",IF(I644="مرفوض","✖ مرفوض من المدير",IF(I644&lt;&gt;"موافق","⏳ بانتظار موافقة المدير",IF(K644&lt;&gt;"نعم","⚠ غير مسوى مع الحسابات","✔ معتمد ومسوى")))))))))</f>
        <v/>
      </c>
      <c r="R644">
        <f>N(R643)+IF(A644="عهدة",1,0)</f>
        <v/>
      </c>
      <c r="S644">
        <f>IF(C644="","",IF(AND(C644&gt;=DATE(2026,9,1),C644&lt;=DATE(2027,8,31)),(YEAR(C644)-2026)*12+MONTH(C644)-8,""))</f>
        <v/>
      </c>
      <c r="T644">
        <f>IF(AND(A644="مصروف",R644&gt;0,I644="موافق",S644&lt;&gt;"",H644&lt;&gt;""),N(G644),0)</f>
        <v/>
      </c>
    </row>
    <row r="645">
      <c r="A645" s="19" t="n"/>
      <c r="B645" s="20">
        <f>IF(A645="","",IF(R645=0,"⚠ أضف سطر عهدة أولًا","DMT-"&amp;TEXT(R645,"000")))</f>
        <v/>
      </c>
      <c r="C645" s="21" t="n"/>
      <c r="D645" s="20">
        <f>IF(C645="","",IF(S645="","خارج السنة المالية",INDEX(القوائم!$D$2:$D$13,S645)))</f>
        <v/>
      </c>
      <c r="E645" s="22" t="n"/>
      <c r="F645" s="23" t="n"/>
      <c r="G645" s="23" t="n"/>
      <c r="H645" s="22" t="n"/>
      <c r="I645" s="19" t="n"/>
      <c r="J645" s="21" t="n"/>
      <c r="K645" s="19" t="n"/>
      <c r="L645" s="19" t="n"/>
      <c r="M645" s="21" t="n"/>
      <c r="N645" s="22" t="n"/>
      <c r="O645" s="24">
        <f>IF(A645&lt;&gt;"عهدة","",SUMIFS($G$8:$G$5007,$B$8:$B$5007,B645,$A$8:$A$5007,"مصروف",$I$8:$I$5007,"&lt;&gt;مرفوض"))</f>
        <v/>
      </c>
      <c r="P645" s="25">
        <f>IF(A645&lt;&gt;"عهدة","",N(F645)-O645)</f>
        <v/>
      </c>
      <c r="Q645" s="26">
        <f>IF(A645="","",IF(A645="عهدة",IF(N(F645)=0,"⚠ أدخل قيمة العهدة",IF(P645&lt;0,"⛔ عجز / زيادة مصروفات "&amp;TEXT(-P645,"#,##0"),IF(COUNTIFS($B$8:$B$5007,B645,$A$8:$A$5007,"مصروف",$I$8:$I$5007,"&lt;&gt;مرفوض",$K$8:$K$5007,"&lt;&gt;نعم")&gt;0,"⚠ "&amp;COUNTIFS($B$8:$B$5007,B645,$A$8:$A$5007,"مصروف",$I$8:$I$5007,"&lt;&gt;مرفوض",$K$8:$K$5007,"&lt;&gt;نعم")&amp;" مصروف غير مسوى",IF(L645="تمت التسوية",IF(P645=0,"✔ متوازنة وتمت التسوية","✔ تمت التسوية – متبقي "&amp;TEXT(P645,"#,##0")),IF(P645&gt;0,"متبقي "&amp;TEXT(P645,"#,##0"),"✔ متوازنة"))))),IF(R645=0,"⚠ أضف سطر عهدة أولًا",IF(OR(C645="",N(G645)=0),"⚠ أكمل التاريخ والقيمة",IF(S645="","⚠ التاريخ خارج السنة المالية",IF(H645="","⚠ اختر بند الموازنة",IF(I645="مرفوض","✖ مرفوض من المدير",IF(I645&lt;&gt;"موافق","⏳ بانتظار موافقة المدير",IF(K645&lt;&gt;"نعم","⚠ غير مسوى مع الحسابات","✔ معتمد ومسوى")))))))))</f>
        <v/>
      </c>
      <c r="R645">
        <f>N(R644)+IF(A645="عهدة",1,0)</f>
        <v/>
      </c>
      <c r="S645">
        <f>IF(C645="","",IF(AND(C645&gt;=DATE(2026,9,1),C645&lt;=DATE(2027,8,31)),(YEAR(C645)-2026)*12+MONTH(C645)-8,""))</f>
        <v/>
      </c>
      <c r="T645">
        <f>IF(AND(A645="مصروف",R645&gt;0,I645="موافق",S645&lt;&gt;"",H645&lt;&gt;""),N(G645),0)</f>
        <v/>
      </c>
    </row>
    <row r="646">
      <c r="A646" s="19" t="n"/>
      <c r="B646" s="20">
        <f>IF(A646="","",IF(R646=0,"⚠ أضف سطر عهدة أولًا","DMT-"&amp;TEXT(R646,"000")))</f>
        <v/>
      </c>
      <c r="C646" s="21" t="n"/>
      <c r="D646" s="20">
        <f>IF(C646="","",IF(S646="","خارج السنة المالية",INDEX(القوائم!$D$2:$D$13,S646)))</f>
        <v/>
      </c>
      <c r="E646" s="22" t="n"/>
      <c r="F646" s="23" t="n"/>
      <c r="G646" s="23" t="n"/>
      <c r="H646" s="22" t="n"/>
      <c r="I646" s="19" t="n"/>
      <c r="J646" s="21" t="n"/>
      <c r="K646" s="19" t="n"/>
      <c r="L646" s="19" t="n"/>
      <c r="M646" s="21" t="n"/>
      <c r="N646" s="22" t="n"/>
      <c r="O646" s="24">
        <f>IF(A646&lt;&gt;"عهدة","",SUMIFS($G$8:$G$5007,$B$8:$B$5007,B646,$A$8:$A$5007,"مصروف",$I$8:$I$5007,"&lt;&gt;مرفوض"))</f>
        <v/>
      </c>
      <c r="P646" s="25">
        <f>IF(A646&lt;&gt;"عهدة","",N(F646)-O646)</f>
        <v/>
      </c>
      <c r="Q646" s="26">
        <f>IF(A646="","",IF(A646="عهدة",IF(N(F646)=0,"⚠ أدخل قيمة العهدة",IF(P646&lt;0,"⛔ عجز / زيادة مصروفات "&amp;TEXT(-P646,"#,##0"),IF(COUNTIFS($B$8:$B$5007,B646,$A$8:$A$5007,"مصروف",$I$8:$I$5007,"&lt;&gt;مرفوض",$K$8:$K$5007,"&lt;&gt;نعم")&gt;0,"⚠ "&amp;COUNTIFS($B$8:$B$5007,B646,$A$8:$A$5007,"مصروف",$I$8:$I$5007,"&lt;&gt;مرفوض",$K$8:$K$5007,"&lt;&gt;نعم")&amp;" مصروف غير مسوى",IF(L646="تمت التسوية",IF(P646=0,"✔ متوازنة وتمت التسوية","✔ تمت التسوية – متبقي "&amp;TEXT(P646,"#,##0")),IF(P646&gt;0,"متبقي "&amp;TEXT(P646,"#,##0"),"✔ متوازنة"))))),IF(R646=0,"⚠ أضف سطر عهدة أولًا",IF(OR(C646="",N(G646)=0),"⚠ أكمل التاريخ والقيمة",IF(S646="","⚠ التاريخ خارج السنة المالية",IF(H646="","⚠ اختر بند الموازنة",IF(I646="مرفوض","✖ مرفوض من المدير",IF(I646&lt;&gt;"موافق","⏳ بانتظار موافقة المدير",IF(K646&lt;&gt;"نعم","⚠ غير مسوى مع الحسابات","✔ معتمد ومسوى")))))))))</f>
        <v/>
      </c>
      <c r="R646">
        <f>N(R645)+IF(A646="عهدة",1,0)</f>
        <v/>
      </c>
      <c r="S646">
        <f>IF(C646="","",IF(AND(C646&gt;=DATE(2026,9,1),C646&lt;=DATE(2027,8,31)),(YEAR(C646)-2026)*12+MONTH(C646)-8,""))</f>
        <v/>
      </c>
      <c r="T646">
        <f>IF(AND(A646="مصروف",R646&gt;0,I646="موافق",S646&lt;&gt;"",H646&lt;&gt;""),N(G646),0)</f>
        <v/>
      </c>
    </row>
    <row r="647">
      <c r="A647" s="19" t="n"/>
      <c r="B647" s="20">
        <f>IF(A647="","",IF(R647=0,"⚠ أضف سطر عهدة أولًا","DMT-"&amp;TEXT(R647,"000")))</f>
        <v/>
      </c>
      <c r="C647" s="21" t="n"/>
      <c r="D647" s="20">
        <f>IF(C647="","",IF(S647="","خارج السنة المالية",INDEX(القوائم!$D$2:$D$13,S647)))</f>
        <v/>
      </c>
      <c r="E647" s="22" t="n"/>
      <c r="F647" s="23" t="n"/>
      <c r="G647" s="23" t="n"/>
      <c r="H647" s="22" t="n"/>
      <c r="I647" s="19" t="n"/>
      <c r="J647" s="21" t="n"/>
      <c r="K647" s="19" t="n"/>
      <c r="L647" s="19" t="n"/>
      <c r="M647" s="21" t="n"/>
      <c r="N647" s="22" t="n"/>
      <c r="O647" s="24">
        <f>IF(A647&lt;&gt;"عهدة","",SUMIFS($G$8:$G$5007,$B$8:$B$5007,B647,$A$8:$A$5007,"مصروف",$I$8:$I$5007,"&lt;&gt;مرفوض"))</f>
        <v/>
      </c>
      <c r="P647" s="25">
        <f>IF(A647&lt;&gt;"عهدة","",N(F647)-O647)</f>
        <v/>
      </c>
      <c r="Q647" s="26">
        <f>IF(A647="","",IF(A647="عهدة",IF(N(F647)=0,"⚠ أدخل قيمة العهدة",IF(P647&lt;0,"⛔ عجز / زيادة مصروفات "&amp;TEXT(-P647,"#,##0"),IF(COUNTIFS($B$8:$B$5007,B647,$A$8:$A$5007,"مصروف",$I$8:$I$5007,"&lt;&gt;مرفوض",$K$8:$K$5007,"&lt;&gt;نعم")&gt;0,"⚠ "&amp;COUNTIFS($B$8:$B$5007,B647,$A$8:$A$5007,"مصروف",$I$8:$I$5007,"&lt;&gt;مرفوض",$K$8:$K$5007,"&lt;&gt;نعم")&amp;" مصروف غير مسوى",IF(L647="تمت التسوية",IF(P647=0,"✔ متوازنة وتمت التسوية","✔ تمت التسوية – متبقي "&amp;TEXT(P647,"#,##0")),IF(P647&gt;0,"متبقي "&amp;TEXT(P647,"#,##0"),"✔ متوازنة"))))),IF(R647=0,"⚠ أضف سطر عهدة أولًا",IF(OR(C647="",N(G647)=0),"⚠ أكمل التاريخ والقيمة",IF(S647="","⚠ التاريخ خارج السنة المالية",IF(H647="","⚠ اختر بند الموازنة",IF(I647="مرفوض","✖ مرفوض من المدير",IF(I647&lt;&gt;"موافق","⏳ بانتظار موافقة المدير",IF(K647&lt;&gt;"نعم","⚠ غير مسوى مع الحسابات","✔ معتمد ومسوى")))))))))</f>
        <v/>
      </c>
      <c r="R647">
        <f>N(R646)+IF(A647="عهدة",1,0)</f>
        <v/>
      </c>
      <c r="S647">
        <f>IF(C647="","",IF(AND(C647&gt;=DATE(2026,9,1),C647&lt;=DATE(2027,8,31)),(YEAR(C647)-2026)*12+MONTH(C647)-8,""))</f>
        <v/>
      </c>
      <c r="T647">
        <f>IF(AND(A647="مصروف",R647&gt;0,I647="موافق",S647&lt;&gt;"",H647&lt;&gt;""),N(G647),0)</f>
        <v/>
      </c>
    </row>
    <row r="648">
      <c r="A648" s="19" t="n"/>
      <c r="B648" s="20">
        <f>IF(A648="","",IF(R648=0,"⚠ أضف سطر عهدة أولًا","DMT-"&amp;TEXT(R648,"000")))</f>
        <v/>
      </c>
      <c r="C648" s="21" t="n"/>
      <c r="D648" s="20">
        <f>IF(C648="","",IF(S648="","خارج السنة المالية",INDEX(القوائم!$D$2:$D$13,S648)))</f>
        <v/>
      </c>
      <c r="E648" s="22" t="n"/>
      <c r="F648" s="23" t="n"/>
      <c r="G648" s="23" t="n"/>
      <c r="H648" s="22" t="n"/>
      <c r="I648" s="19" t="n"/>
      <c r="J648" s="21" t="n"/>
      <c r="K648" s="19" t="n"/>
      <c r="L648" s="19" t="n"/>
      <c r="M648" s="21" t="n"/>
      <c r="N648" s="22" t="n"/>
      <c r="O648" s="24">
        <f>IF(A648&lt;&gt;"عهدة","",SUMIFS($G$8:$G$5007,$B$8:$B$5007,B648,$A$8:$A$5007,"مصروف",$I$8:$I$5007,"&lt;&gt;مرفوض"))</f>
        <v/>
      </c>
      <c r="P648" s="25">
        <f>IF(A648&lt;&gt;"عهدة","",N(F648)-O648)</f>
        <v/>
      </c>
      <c r="Q648" s="26">
        <f>IF(A648="","",IF(A648="عهدة",IF(N(F648)=0,"⚠ أدخل قيمة العهدة",IF(P648&lt;0,"⛔ عجز / زيادة مصروفات "&amp;TEXT(-P648,"#,##0"),IF(COUNTIFS($B$8:$B$5007,B648,$A$8:$A$5007,"مصروف",$I$8:$I$5007,"&lt;&gt;مرفوض",$K$8:$K$5007,"&lt;&gt;نعم")&gt;0,"⚠ "&amp;COUNTIFS($B$8:$B$5007,B648,$A$8:$A$5007,"مصروف",$I$8:$I$5007,"&lt;&gt;مرفوض",$K$8:$K$5007,"&lt;&gt;نعم")&amp;" مصروف غير مسوى",IF(L648="تمت التسوية",IF(P648=0,"✔ متوازنة وتمت التسوية","✔ تمت التسوية – متبقي "&amp;TEXT(P648,"#,##0")),IF(P648&gt;0,"متبقي "&amp;TEXT(P648,"#,##0"),"✔ متوازنة"))))),IF(R648=0,"⚠ أضف سطر عهدة أولًا",IF(OR(C648="",N(G648)=0),"⚠ أكمل التاريخ والقيمة",IF(S648="","⚠ التاريخ خارج السنة المالية",IF(H648="","⚠ اختر بند الموازنة",IF(I648="مرفوض","✖ مرفوض من المدير",IF(I648&lt;&gt;"موافق","⏳ بانتظار موافقة المدير",IF(K648&lt;&gt;"نعم","⚠ غير مسوى مع الحسابات","✔ معتمد ومسوى")))))))))</f>
        <v/>
      </c>
      <c r="R648">
        <f>N(R647)+IF(A648="عهدة",1,0)</f>
        <v/>
      </c>
      <c r="S648">
        <f>IF(C648="","",IF(AND(C648&gt;=DATE(2026,9,1),C648&lt;=DATE(2027,8,31)),(YEAR(C648)-2026)*12+MONTH(C648)-8,""))</f>
        <v/>
      </c>
      <c r="T648">
        <f>IF(AND(A648="مصروف",R648&gt;0,I648="موافق",S648&lt;&gt;"",H648&lt;&gt;""),N(G648),0)</f>
        <v/>
      </c>
    </row>
    <row r="649">
      <c r="A649" s="19" t="n"/>
      <c r="B649" s="20">
        <f>IF(A649="","",IF(R649=0,"⚠ أضف سطر عهدة أولًا","DMT-"&amp;TEXT(R649,"000")))</f>
        <v/>
      </c>
      <c r="C649" s="21" t="n"/>
      <c r="D649" s="20">
        <f>IF(C649="","",IF(S649="","خارج السنة المالية",INDEX(القوائم!$D$2:$D$13,S649)))</f>
        <v/>
      </c>
      <c r="E649" s="22" t="n"/>
      <c r="F649" s="23" t="n"/>
      <c r="G649" s="23" t="n"/>
      <c r="H649" s="22" t="n"/>
      <c r="I649" s="19" t="n"/>
      <c r="J649" s="21" t="n"/>
      <c r="K649" s="19" t="n"/>
      <c r="L649" s="19" t="n"/>
      <c r="M649" s="21" t="n"/>
      <c r="N649" s="22" t="n"/>
      <c r="O649" s="24">
        <f>IF(A649&lt;&gt;"عهدة","",SUMIFS($G$8:$G$5007,$B$8:$B$5007,B649,$A$8:$A$5007,"مصروف",$I$8:$I$5007,"&lt;&gt;مرفوض"))</f>
        <v/>
      </c>
      <c r="P649" s="25">
        <f>IF(A649&lt;&gt;"عهدة","",N(F649)-O649)</f>
        <v/>
      </c>
      <c r="Q649" s="26">
        <f>IF(A649="","",IF(A649="عهدة",IF(N(F649)=0,"⚠ أدخل قيمة العهدة",IF(P649&lt;0,"⛔ عجز / زيادة مصروفات "&amp;TEXT(-P649,"#,##0"),IF(COUNTIFS($B$8:$B$5007,B649,$A$8:$A$5007,"مصروف",$I$8:$I$5007,"&lt;&gt;مرفوض",$K$8:$K$5007,"&lt;&gt;نعم")&gt;0,"⚠ "&amp;COUNTIFS($B$8:$B$5007,B649,$A$8:$A$5007,"مصروف",$I$8:$I$5007,"&lt;&gt;مرفوض",$K$8:$K$5007,"&lt;&gt;نعم")&amp;" مصروف غير مسوى",IF(L649="تمت التسوية",IF(P649=0,"✔ متوازنة وتمت التسوية","✔ تمت التسوية – متبقي "&amp;TEXT(P649,"#,##0")),IF(P649&gt;0,"متبقي "&amp;TEXT(P649,"#,##0"),"✔ متوازنة"))))),IF(R649=0,"⚠ أضف سطر عهدة أولًا",IF(OR(C649="",N(G649)=0),"⚠ أكمل التاريخ والقيمة",IF(S649="","⚠ التاريخ خارج السنة المالية",IF(H649="","⚠ اختر بند الموازنة",IF(I649="مرفوض","✖ مرفوض من المدير",IF(I649&lt;&gt;"موافق","⏳ بانتظار موافقة المدير",IF(K649&lt;&gt;"نعم","⚠ غير مسوى مع الحسابات","✔ معتمد ومسوى")))))))))</f>
        <v/>
      </c>
      <c r="R649">
        <f>N(R648)+IF(A649="عهدة",1,0)</f>
        <v/>
      </c>
      <c r="S649">
        <f>IF(C649="","",IF(AND(C649&gt;=DATE(2026,9,1),C649&lt;=DATE(2027,8,31)),(YEAR(C649)-2026)*12+MONTH(C649)-8,""))</f>
        <v/>
      </c>
      <c r="T649">
        <f>IF(AND(A649="مصروف",R649&gt;0,I649="موافق",S649&lt;&gt;"",H649&lt;&gt;""),N(G649),0)</f>
        <v/>
      </c>
    </row>
    <row r="650">
      <c r="A650" s="19" t="n"/>
      <c r="B650" s="20">
        <f>IF(A650="","",IF(R650=0,"⚠ أضف سطر عهدة أولًا","DMT-"&amp;TEXT(R650,"000")))</f>
        <v/>
      </c>
      <c r="C650" s="21" t="n"/>
      <c r="D650" s="20">
        <f>IF(C650="","",IF(S650="","خارج السنة المالية",INDEX(القوائم!$D$2:$D$13,S650)))</f>
        <v/>
      </c>
      <c r="E650" s="22" t="n"/>
      <c r="F650" s="23" t="n"/>
      <c r="G650" s="23" t="n"/>
      <c r="H650" s="22" t="n"/>
      <c r="I650" s="19" t="n"/>
      <c r="J650" s="21" t="n"/>
      <c r="K650" s="19" t="n"/>
      <c r="L650" s="19" t="n"/>
      <c r="M650" s="21" t="n"/>
      <c r="N650" s="22" t="n"/>
      <c r="O650" s="24">
        <f>IF(A650&lt;&gt;"عهدة","",SUMIFS($G$8:$G$5007,$B$8:$B$5007,B650,$A$8:$A$5007,"مصروف",$I$8:$I$5007,"&lt;&gt;مرفوض"))</f>
        <v/>
      </c>
      <c r="P650" s="25">
        <f>IF(A650&lt;&gt;"عهدة","",N(F650)-O650)</f>
        <v/>
      </c>
      <c r="Q650" s="26">
        <f>IF(A650="","",IF(A650="عهدة",IF(N(F650)=0,"⚠ أدخل قيمة العهدة",IF(P650&lt;0,"⛔ عجز / زيادة مصروفات "&amp;TEXT(-P650,"#,##0"),IF(COUNTIFS($B$8:$B$5007,B650,$A$8:$A$5007,"مصروف",$I$8:$I$5007,"&lt;&gt;مرفوض",$K$8:$K$5007,"&lt;&gt;نعم")&gt;0,"⚠ "&amp;COUNTIFS($B$8:$B$5007,B650,$A$8:$A$5007,"مصروف",$I$8:$I$5007,"&lt;&gt;مرفوض",$K$8:$K$5007,"&lt;&gt;نعم")&amp;" مصروف غير مسوى",IF(L650="تمت التسوية",IF(P650=0,"✔ متوازنة وتمت التسوية","✔ تمت التسوية – متبقي "&amp;TEXT(P650,"#,##0")),IF(P650&gt;0,"متبقي "&amp;TEXT(P650,"#,##0"),"✔ متوازنة"))))),IF(R650=0,"⚠ أضف سطر عهدة أولًا",IF(OR(C650="",N(G650)=0),"⚠ أكمل التاريخ والقيمة",IF(S650="","⚠ التاريخ خارج السنة المالية",IF(H650="","⚠ اختر بند الموازنة",IF(I650="مرفوض","✖ مرفوض من المدير",IF(I650&lt;&gt;"موافق","⏳ بانتظار موافقة المدير",IF(K650&lt;&gt;"نعم","⚠ غير مسوى مع الحسابات","✔ معتمد ومسوى")))))))))</f>
        <v/>
      </c>
      <c r="R650">
        <f>N(R649)+IF(A650="عهدة",1,0)</f>
        <v/>
      </c>
      <c r="S650">
        <f>IF(C650="","",IF(AND(C650&gt;=DATE(2026,9,1),C650&lt;=DATE(2027,8,31)),(YEAR(C650)-2026)*12+MONTH(C650)-8,""))</f>
        <v/>
      </c>
      <c r="T650">
        <f>IF(AND(A650="مصروف",R650&gt;0,I650="موافق",S650&lt;&gt;"",H650&lt;&gt;""),N(G650),0)</f>
        <v/>
      </c>
    </row>
    <row r="651">
      <c r="A651" s="19" t="n"/>
      <c r="B651" s="20">
        <f>IF(A651="","",IF(R651=0,"⚠ أضف سطر عهدة أولًا","DMT-"&amp;TEXT(R651,"000")))</f>
        <v/>
      </c>
      <c r="C651" s="21" t="n"/>
      <c r="D651" s="20">
        <f>IF(C651="","",IF(S651="","خارج السنة المالية",INDEX(القوائم!$D$2:$D$13,S651)))</f>
        <v/>
      </c>
      <c r="E651" s="22" t="n"/>
      <c r="F651" s="23" t="n"/>
      <c r="G651" s="23" t="n"/>
      <c r="H651" s="22" t="n"/>
      <c r="I651" s="19" t="n"/>
      <c r="J651" s="21" t="n"/>
      <c r="K651" s="19" t="n"/>
      <c r="L651" s="19" t="n"/>
      <c r="M651" s="21" t="n"/>
      <c r="N651" s="22" t="n"/>
      <c r="O651" s="24">
        <f>IF(A651&lt;&gt;"عهدة","",SUMIFS($G$8:$G$5007,$B$8:$B$5007,B651,$A$8:$A$5007,"مصروف",$I$8:$I$5007,"&lt;&gt;مرفوض"))</f>
        <v/>
      </c>
      <c r="P651" s="25">
        <f>IF(A651&lt;&gt;"عهدة","",N(F651)-O651)</f>
        <v/>
      </c>
      <c r="Q651" s="26">
        <f>IF(A651="","",IF(A651="عهدة",IF(N(F651)=0,"⚠ أدخل قيمة العهدة",IF(P651&lt;0,"⛔ عجز / زيادة مصروفات "&amp;TEXT(-P651,"#,##0"),IF(COUNTIFS($B$8:$B$5007,B651,$A$8:$A$5007,"مصروف",$I$8:$I$5007,"&lt;&gt;مرفوض",$K$8:$K$5007,"&lt;&gt;نعم")&gt;0,"⚠ "&amp;COUNTIFS($B$8:$B$5007,B651,$A$8:$A$5007,"مصروف",$I$8:$I$5007,"&lt;&gt;مرفوض",$K$8:$K$5007,"&lt;&gt;نعم")&amp;" مصروف غير مسوى",IF(L651="تمت التسوية",IF(P651=0,"✔ متوازنة وتمت التسوية","✔ تمت التسوية – متبقي "&amp;TEXT(P651,"#,##0")),IF(P651&gt;0,"متبقي "&amp;TEXT(P651,"#,##0"),"✔ متوازنة"))))),IF(R651=0,"⚠ أضف سطر عهدة أولًا",IF(OR(C651="",N(G651)=0),"⚠ أكمل التاريخ والقيمة",IF(S651="","⚠ التاريخ خارج السنة المالية",IF(H651="","⚠ اختر بند الموازنة",IF(I651="مرفوض","✖ مرفوض من المدير",IF(I651&lt;&gt;"موافق","⏳ بانتظار موافقة المدير",IF(K651&lt;&gt;"نعم","⚠ غير مسوى مع الحسابات","✔ معتمد ومسوى")))))))))</f>
        <v/>
      </c>
      <c r="R651">
        <f>N(R650)+IF(A651="عهدة",1,0)</f>
        <v/>
      </c>
      <c r="S651">
        <f>IF(C651="","",IF(AND(C651&gt;=DATE(2026,9,1),C651&lt;=DATE(2027,8,31)),(YEAR(C651)-2026)*12+MONTH(C651)-8,""))</f>
        <v/>
      </c>
      <c r="T651">
        <f>IF(AND(A651="مصروف",R651&gt;0,I651="موافق",S651&lt;&gt;"",H651&lt;&gt;""),N(G651),0)</f>
        <v/>
      </c>
    </row>
    <row r="652">
      <c r="A652" s="19" t="n"/>
      <c r="B652" s="20">
        <f>IF(A652="","",IF(R652=0,"⚠ أضف سطر عهدة أولًا","DMT-"&amp;TEXT(R652,"000")))</f>
        <v/>
      </c>
      <c r="C652" s="21" t="n"/>
      <c r="D652" s="20">
        <f>IF(C652="","",IF(S652="","خارج السنة المالية",INDEX(القوائم!$D$2:$D$13,S652)))</f>
        <v/>
      </c>
      <c r="E652" s="22" t="n"/>
      <c r="F652" s="23" t="n"/>
      <c r="G652" s="23" t="n"/>
      <c r="H652" s="22" t="n"/>
      <c r="I652" s="19" t="n"/>
      <c r="J652" s="21" t="n"/>
      <c r="K652" s="19" t="n"/>
      <c r="L652" s="19" t="n"/>
      <c r="M652" s="21" t="n"/>
      <c r="N652" s="22" t="n"/>
      <c r="O652" s="24">
        <f>IF(A652&lt;&gt;"عهدة","",SUMIFS($G$8:$G$5007,$B$8:$B$5007,B652,$A$8:$A$5007,"مصروف",$I$8:$I$5007,"&lt;&gt;مرفوض"))</f>
        <v/>
      </c>
      <c r="P652" s="25">
        <f>IF(A652&lt;&gt;"عهدة","",N(F652)-O652)</f>
        <v/>
      </c>
      <c r="Q652" s="26">
        <f>IF(A652="","",IF(A652="عهدة",IF(N(F652)=0,"⚠ أدخل قيمة العهدة",IF(P652&lt;0,"⛔ عجز / زيادة مصروفات "&amp;TEXT(-P652,"#,##0"),IF(COUNTIFS($B$8:$B$5007,B652,$A$8:$A$5007,"مصروف",$I$8:$I$5007,"&lt;&gt;مرفوض",$K$8:$K$5007,"&lt;&gt;نعم")&gt;0,"⚠ "&amp;COUNTIFS($B$8:$B$5007,B652,$A$8:$A$5007,"مصروف",$I$8:$I$5007,"&lt;&gt;مرفوض",$K$8:$K$5007,"&lt;&gt;نعم")&amp;" مصروف غير مسوى",IF(L652="تمت التسوية",IF(P652=0,"✔ متوازنة وتمت التسوية","✔ تمت التسوية – متبقي "&amp;TEXT(P652,"#,##0")),IF(P652&gt;0,"متبقي "&amp;TEXT(P652,"#,##0"),"✔ متوازنة"))))),IF(R652=0,"⚠ أضف سطر عهدة أولًا",IF(OR(C652="",N(G652)=0),"⚠ أكمل التاريخ والقيمة",IF(S652="","⚠ التاريخ خارج السنة المالية",IF(H652="","⚠ اختر بند الموازنة",IF(I652="مرفوض","✖ مرفوض من المدير",IF(I652&lt;&gt;"موافق","⏳ بانتظار موافقة المدير",IF(K652&lt;&gt;"نعم","⚠ غير مسوى مع الحسابات","✔ معتمد ومسوى")))))))))</f>
        <v/>
      </c>
      <c r="R652">
        <f>N(R651)+IF(A652="عهدة",1,0)</f>
        <v/>
      </c>
      <c r="S652">
        <f>IF(C652="","",IF(AND(C652&gt;=DATE(2026,9,1),C652&lt;=DATE(2027,8,31)),(YEAR(C652)-2026)*12+MONTH(C652)-8,""))</f>
        <v/>
      </c>
      <c r="T652">
        <f>IF(AND(A652="مصروف",R652&gt;0,I652="موافق",S652&lt;&gt;"",H652&lt;&gt;""),N(G652),0)</f>
        <v/>
      </c>
    </row>
    <row r="653">
      <c r="A653" s="19" t="n"/>
      <c r="B653" s="20">
        <f>IF(A653="","",IF(R653=0,"⚠ أضف سطر عهدة أولًا","DMT-"&amp;TEXT(R653,"000")))</f>
        <v/>
      </c>
      <c r="C653" s="21" t="n"/>
      <c r="D653" s="20">
        <f>IF(C653="","",IF(S653="","خارج السنة المالية",INDEX(القوائم!$D$2:$D$13,S653)))</f>
        <v/>
      </c>
      <c r="E653" s="22" t="n"/>
      <c r="F653" s="23" t="n"/>
      <c r="G653" s="23" t="n"/>
      <c r="H653" s="22" t="n"/>
      <c r="I653" s="19" t="n"/>
      <c r="J653" s="21" t="n"/>
      <c r="K653" s="19" t="n"/>
      <c r="L653" s="19" t="n"/>
      <c r="M653" s="21" t="n"/>
      <c r="N653" s="22" t="n"/>
      <c r="O653" s="24">
        <f>IF(A653&lt;&gt;"عهدة","",SUMIFS($G$8:$G$5007,$B$8:$B$5007,B653,$A$8:$A$5007,"مصروف",$I$8:$I$5007,"&lt;&gt;مرفوض"))</f>
        <v/>
      </c>
      <c r="P653" s="25">
        <f>IF(A653&lt;&gt;"عهدة","",N(F653)-O653)</f>
        <v/>
      </c>
      <c r="Q653" s="26">
        <f>IF(A653="","",IF(A653="عهدة",IF(N(F653)=0,"⚠ أدخل قيمة العهدة",IF(P653&lt;0,"⛔ عجز / زيادة مصروفات "&amp;TEXT(-P653,"#,##0"),IF(COUNTIFS($B$8:$B$5007,B653,$A$8:$A$5007,"مصروف",$I$8:$I$5007,"&lt;&gt;مرفوض",$K$8:$K$5007,"&lt;&gt;نعم")&gt;0,"⚠ "&amp;COUNTIFS($B$8:$B$5007,B653,$A$8:$A$5007,"مصروف",$I$8:$I$5007,"&lt;&gt;مرفوض",$K$8:$K$5007,"&lt;&gt;نعم")&amp;" مصروف غير مسوى",IF(L653="تمت التسوية",IF(P653=0,"✔ متوازنة وتمت التسوية","✔ تمت التسوية – متبقي "&amp;TEXT(P653,"#,##0")),IF(P653&gt;0,"متبقي "&amp;TEXT(P653,"#,##0"),"✔ متوازنة"))))),IF(R653=0,"⚠ أضف سطر عهدة أولًا",IF(OR(C653="",N(G653)=0),"⚠ أكمل التاريخ والقيمة",IF(S653="","⚠ التاريخ خارج السنة المالية",IF(H653="","⚠ اختر بند الموازنة",IF(I653="مرفوض","✖ مرفوض من المدير",IF(I653&lt;&gt;"موافق","⏳ بانتظار موافقة المدير",IF(K653&lt;&gt;"نعم","⚠ غير مسوى مع الحسابات","✔ معتمد ومسوى")))))))))</f>
        <v/>
      </c>
      <c r="R653">
        <f>N(R652)+IF(A653="عهدة",1,0)</f>
        <v/>
      </c>
      <c r="S653">
        <f>IF(C653="","",IF(AND(C653&gt;=DATE(2026,9,1),C653&lt;=DATE(2027,8,31)),(YEAR(C653)-2026)*12+MONTH(C653)-8,""))</f>
        <v/>
      </c>
      <c r="T653">
        <f>IF(AND(A653="مصروف",R653&gt;0,I653="موافق",S653&lt;&gt;"",H653&lt;&gt;""),N(G653),0)</f>
        <v/>
      </c>
    </row>
    <row r="654">
      <c r="A654" s="19" t="n"/>
      <c r="B654" s="20">
        <f>IF(A654="","",IF(R654=0,"⚠ أضف سطر عهدة أولًا","DMT-"&amp;TEXT(R654,"000")))</f>
        <v/>
      </c>
      <c r="C654" s="21" t="n"/>
      <c r="D654" s="20">
        <f>IF(C654="","",IF(S654="","خارج السنة المالية",INDEX(القوائم!$D$2:$D$13,S654)))</f>
        <v/>
      </c>
      <c r="E654" s="22" t="n"/>
      <c r="F654" s="23" t="n"/>
      <c r="G654" s="23" t="n"/>
      <c r="H654" s="22" t="n"/>
      <c r="I654" s="19" t="n"/>
      <c r="J654" s="21" t="n"/>
      <c r="K654" s="19" t="n"/>
      <c r="L654" s="19" t="n"/>
      <c r="M654" s="21" t="n"/>
      <c r="N654" s="22" t="n"/>
      <c r="O654" s="24">
        <f>IF(A654&lt;&gt;"عهدة","",SUMIFS($G$8:$G$5007,$B$8:$B$5007,B654,$A$8:$A$5007,"مصروف",$I$8:$I$5007,"&lt;&gt;مرفوض"))</f>
        <v/>
      </c>
      <c r="P654" s="25">
        <f>IF(A654&lt;&gt;"عهدة","",N(F654)-O654)</f>
        <v/>
      </c>
      <c r="Q654" s="26">
        <f>IF(A654="","",IF(A654="عهدة",IF(N(F654)=0,"⚠ أدخل قيمة العهدة",IF(P654&lt;0,"⛔ عجز / زيادة مصروفات "&amp;TEXT(-P654,"#,##0"),IF(COUNTIFS($B$8:$B$5007,B654,$A$8:$A$5007,"مصروف",$I$8:$I$5007,"&lt;&gt;مرفوض",$K$8:$K$5007,"&lt;&gt;نعم")&gt;0,"⚠ "&amp;COUNTIFS($B$8:$B$5007,B654,$A$8:$A$5007,"مصروف",$I$8:$I$5007,"&lt;&gt;مرفوض",$K$8:$K$5007,"&lt;&gt;نعم")&amp;" مصروف غير مسوى",IF(L654="تمت التسوية",IF(P654=0,"✔ متوازنة وتمت التسوية","✔ تمت التسوية – متبقي "&amp;TEXT(P654,"#,##0")),IF(P654&gt;0,"متبقي "&amp;TEXT(P654,"#,##0"),"✔ متوازنة"))))),IF(R654=0,"⚠ أضف سطر عهدة أولًا",IF(OR(C654="",N(G654)=0),"⚠ أكمل التاريخ والقيمة",IF(S654="","⚠ التاريخ خارج السنة المالية",IF(H654="","⚠ اختر بند الموازنة",IF(I654="مرفوض","✖ مرفوض من المدير",IF(I654&lt;&gt;"موافق","⏳ بانتظار موافقة المدير",IF(K654&lt;&gt;"نعم","⚠ غير مسوى مع الحسابات","✔ معتمد ومسوى")))))))))</f>
        <v/>
      </c>
      <c r="R654">
        <f>N(R653)+IF(A654="عهدة",1,0)</f>
        <v/>
      </c>
      <c r="S654">
        <f>IF(C654="","",IF(AND(C654&gt;=DATE(2026,9,1),C654&lt;=DATE(2027,8,31)),(YEAR(C654)-2026)*12+MONTH(C654)-8,""))</f>
        <v/>
      </c>
      <c r="T654">
        <f>IF(AND(A654="مصروف",R654&gt;0,I654="موافق",S654&lt;&gt;"",H654&lt;&gt;""),N(G654),0)</f>
        <v/>
      </c>
    </row>
    <row r="655">
      <c r="A655" s="19" t="n"/>
      <c r="B655" s="20">
        <f>IF(A655="","",IF(R655=0,"⚠ أضف سطر عهدة أولًا","DMT-"&amp;TEXT(R655,"000")))</f>
        <v/>
      </c>
      <c r="C655" s="21" t="n"/>
      <c r="D655" s="20">
        <f>IF(C655="","",IF(S655="","خارج السنة المالية",INDEX(القوائم!$D$2:$D$13,S655)))</f>
        <v/>
      </c>
      <c r="E655" s="22" t="n"/>
      <c r="F655" s="23" t="n"/>
      <c r="G655" s="23" t="n"/>
      <c r="H655" s="22" t="n"/>
      <c r="I655" s="19" t="n"/>
      <c r="J655" s="21" t="n"/>
      <c r="K655" s="19" t="n"/>
      <c r="L655" s="19" t="n"/>
      <c r="M655" s="21" t="n"/>
      <c r="N655" s="22" t="n"/>
      <c r="O655" s="24">
        <f>IF(A655&lt;&gt;"عهدة","",SUMIFS($G$8:$G$5007,$B$8:$B$5007,B655,$A$8:$A$5007,"مصروف",$I$8:$I$5007,"&lt;&gt;مرفوض"))</f>
        <v/>
      </c>
      <c r="P655" s="25">
        <f>IF(A655&lt;&gt;"عهدة","",N(F655)-O655)</f>
        <v/>
      </c>
      <c r="Q655" s="26">
        <f>IF(A655="","",IF(A655="عهدة",IF(N(F655)=0,"⚠ أدخل قيمة العهدة",IF(P655&lt;0,"⛔ عجز / زيادة مصروفات "&amp;TEXT(-P655,"#,##0"),IF(COUNTIFS($B$8:$B$5007,B655,$A$8:$A$5007,"مصروف",$I$8:$I$5007,"&lt;&gt;مرفوض",$K$8:$K$5007,"&lt;&gt;نعم")&gt;0,"⚠ "&amp;COUNTIFS($B$8:$B$5007,B655,$A$8:$A$5007,"مصروف",$I$8:$I$5007,"&lt;&gt;مرفوض",$K$8:$K$5007,"&lt;&gt;نعم")&amp;" مصروف غير مسوى",IF(L655="تمت التسوية",IF(P655=0,"✔ متوازنة وتمت التسوية","✔ تمت التسوية – متبقي "&amp;TEXT(P655,"#,##0")),IF(P655&gt;0,"متبقي "&amp;TEXT(P655,"#,##0"),"✔ متوازنة"))))),IF(R655=0,"⚠ أضف سطر عهدة أولًا",IF(OR(C655="",N(G655)=0),"⚠ أكمل التاريخ والقيمة",IF(S655="","⚠ التاريخ خارج السنة المالية",IF(H655="","⚠ اختر بند الموازنة",IF(I655="مرفوض","✖ مرفوض من المدير",IF(I655&lt;&gt;"موافق","⏳ بانتظار موافقة المدير",IF(K655&lt;&gt;"نعم","⚠ غير مسوى مع الحسابات","✔ معتمد ومسوى")))))))))</f>
        <v/>
      </c>
      <c r="R655">
        <f>N(R654)+IF(A655="عهدة",1,0)</f>
        <v/>
      </c>
      <c r="S655">
        <f>IF(C655="","",IF(AND(C655&gt;=DATE(2026,9,1),C655&lt;=DATE(2027,8,31)),(YEAR(C655)-2026)*12+MONTH(C655)-8,""))</f>
        <v/>
      </c>
      <c r="T655">
        <f>IF(AND(A655="مصروف",R655&gt;0,I655="موافق",S655&lt;&gt;"",H655&lt;&gt;""),N(G655),0)</f>
        <v/>
      </c>
    </row>
    <row r="656">
      <c r="A656" s="19" t="n"/>
      <c r="B656" s="20">
        <f>IF(A656="","",IF(R656=0,"⚠ أضف سطر عهدة أولًا","DMT-"&amp;TEXT(R656,"000")))</f>
        <v/>
      </c>
      <c r="C656" s="21" t="n"/>
      <c r="D656" s="20">
        <f>IF(C656="","",IF(S656="","خارج السنة المالية",INDEX(القوائم!$D$2:$D$13,S656)))</f>
        <v/>
      </c>
      <c r="E656" s="22" t="n"/>
      <c r="F656" s="23" t="n"/>
      <c r="G656" s="23" t="n"/>
      <c r="H656" s="22" t="n"/>
      <c r="I656" s="19" t="n"/>
      <c r="J656" s="21" t="n"/>
      <c r="K656" s="19" t="n"/>
      <c r="L656" s="19" t="n"/>
      <c r="M656" s="21" t="n"/>
      <c r="N656" s="22" t="n"/>
      <c r="O656" s="24">
        <f>IF(A656&lt;&gt;"عهدة","",SUMIFS($G$8:$G$5007,$B$8:$B$5007,B656,$A$8:$A$5007,"مصروف",$I$8:$I$5007,"&lt;&gt;مرفوض"))</f>
        <v/>
      </c>
      <c r="P656" s="25">
        <f>IF(A656&lt;&gt;"عهدة","",N(F656)-O656)</f>
        <v/>
      </c>
      <c r="Q656" s="26">
        <f>IF(A656="","",IF(A656="عهدة",IF(N(F656)=0,"⚠ أدخل قيمة العهدة",IF(P656&lt;0,"⛔ عجز / زيادة مصروفات "&amp;TEXT(-P656,"#,##0"),IF(COUNTIFS($B$8:$B$5007,B656,$A$8:$A$5007,"مصروف",$I$8:$I$5007,"&lt;&gt;مرفوض",$K$8:$K$5007,"&lt;&gt;نعم")&gt;0,"⚠ "&amp;COUNTIFS($B$8:$B$5007,B656,$A$8:$A$5007,"مصروف",$I$8:$I$5007,"&lt;&gt;مرفوض",$K$8:$K$5007,"&lt;&gt;نعم")&amp;" مصروف غير مسوى",IF(L656="تمت التسوية",IF(P656=0,"✔ متوازنة وتمت التسوية","✔ تمت التسوية – متبقي "&amp;TEXT(P656,"#,##0")),IF(P656&gt;0,"متبقي "&amp;TEXT(P656,"#,##0"),"✔ متوازنة"))))),IF(R656=0,"⚠ أضف سطر عهدة أولًا",IF(OR(C656="",N(G656)=0),"⚠ أكمل التاريخ والقيمة",IF(S656="","⚠ التاريخ خارج السنة المالية",IF(H656="","⚠ اختر بند الموازنة",IF(I656="مرفوض","✖ مرفوض من المدير",IF(I656&lt;&gt;"موافق","⏳ بانتظار موافقة المدير",IF(K656&lt;&gt;"نعم","⚠ غير مسوى مع الحسابات","✔ معتمد ومسوى")))))))))</f>
        <v/>
      </c>
      <c r="R656">
        <f>N(R655)+IF(A656="عهدة",1,0)</f>
        <v/>
      </c>
      <c r="S656">
        <f>IF(C656="","",IF(AND(C656&gt;=DATE(2026,9,1),C656&lt;=DATE(2027,8,31)),(YEAR(C656)-2026)*12+MONTH(C656)-8,""))</f>
        <v/>
      </c>
      <c r="T656">
        <f>IF(AND(A656="مصروف",R656&gt;0,I656="موافق",S656&lt;&gt;"",H656&lt;&gt;""),N(G656),0)</f>
        <v/>
      </c>
    </row>
    <row r="657">
      <c r="A657" s="19" t="n"/>
      <c r="B657" s="20">
        <f>IF(A657="","",IF(R657=0,"⚠ أضف سطر عهدة أولًا","DMT-"&amp;TEXT(R657,"000")))</f>
        <v/>
      </c>
      <c r="C657" s="21" t="n"/>
      <c r="D657" s="20">
        <f>IF(C657="","",IF(S657="","خارج السنة المالية",INDEX(القوائم!$D$2:$D$13,S657)))</f>
        <v/>
      </c>
      <c r="E657" s="22" t="n"/>
      <c r="F657" s="23" t="n"/>
      <c r="G657" s="23" t="n"/>
      <c r="H657" s="22" t="n"/>
      <c r="I657" s="19" t="n"/>
      <c r="J657" s="21" t="n"/>
      <c r="K657" s="19" t="n"/>
      <c r="L657" s="19" t="n"/>
      <c r="M657" s="21" t="n"/>
      <c r="N657" s="22" t="n"/>
      <c r="O657" s="24">
        <f>IF(A657&lt;&gt;"عهدة","",SUMIFS($G$8:$G$5007,$B$8:$B$5007,B657,$A$8:$A$5007,"مصروف",$I$8:$I$5007,"&lt;&gt;مرفوض"))</f>
        <v/>
      </c>
      <c r="P657" s="25">
        <f>IF(A657&lt;&gt;"عهدة","",N(F657)-O657)</f>
        <v/>
      </c>
      <c r="Q657" s="26">
        <f>IF(A657="","",IF(A657="عهدة",IF(N(F657)=0,"⚠ أدخل قيمة العهدة",IF(P657&lt;0,"⛔ عجز / زيادة مصروفات "&amp;TEXT(-P657,"#,##0"),IF(COUNTIFS($B$8:$B$5007,B657,$A$8:$A$5007,"مصروف",$I$8:$I$5007,"&lt;&gt;مرفوض",$K$8:$K$5007,"&lt;&gt;نعم")&gt;0,"⚠ "&amp;COUNTIFS($B$8:$B$5007,B657,$A$8:$A$5007,"مصروف",$I$8:$I$5007,"&lt;&gt;مرفوض",$K$8:$K$5007,"&lt;&gt;نعم")&amp;" مصروف غير مسوى",IF(L657="تمت التسوية",IF(P657=0,"✔ متوازنة وتمت التسوية","✔ تمت التسوية – متبقي "&amp;TEXT(P657,"#,##0")),IF(P657&gt;0,"متبقي "&amp;TEXT(P657,"#,##0"),"✔ متوازنة"))))),IF(R657=0,"⚠ أضف سطر عهدة أولًا",IF(OR(C657="",N(G657)=0),"⚠ أكمل التاريخ والقيمة",IF(S657="","⚠ التاريخ خارج السنة المالية",IF(H657="","⚠ اختر بند الموازنة",IF(I657="مرفوض","✖ مرفوض من المدير",IF(I657&lt;&gt;"موافق","⏳ بانتظار موافقة المدير",IF(K657&lt;&gt;"نعم","⚠ غير مسوى مع الحسابات","✔ معتمد ومسوى")))))))))</f>
        <v/>
      </c>
      <c r="R657">
        <f>N(R656)+IF(A657="عهدة",1,0)</f>
        <v/>
      </c>
      <c r="S657">
        <f>IF(C657="","",IF(AND(C657&gt;=DATE(2026,9,1),C657&lt;=DATE(2027,8,31)),(YEAR(C657)-2026)*12+MONTH(C657)-8,""))</f>
        <v/>
      </c>
      <c r="T657">
        <f>IF(AND(A657="مصروف",R657&gt;0,I657="موافق",S657&lt;&gt;"",H657&lt;&gt;""),N(G657),0)</f>
        <v/>
      </c>
    </row>
    <row r="658">
      <c r="A658" s="19" t="n"/>
      <c r="B658" s="20">
        <f>IF(A658="","",IF(R658=0,"⚠ أضف سطر عهدة أولًا","DMT-"&amp;TEXT(R658,"000")))</f>
        <v/>
      </c>
      <c r="C658" s="21" t="n"/>
      <c r="D658" s="20">
        <f>IF(C658="","",IF(S658="","خارج السنة المالية",INDEX(القوائم!$D$2:$D$13,S658)))</f>
        <v/>
      </c>
      <c r="E658" s="22" t="n"/>
      <c r="F658" s="23" t="n"/>
      <c r="G658" s="23" t="n"/>
      <c r="H658" s="22" t="n"/>
      <c r="I658" s="19" t="n"/>
      <c r="J658" s="21" t="n"/>
      <c r="K658" s="19" t="n"/>
      <c r="L658" s="19" t="n"/>
      <c r="M658" s="21" t="n"/>
      <c r="N658" s="22" t="n"/>
      <c r="O658" s="24">
        <f>IF(A658&lt;&gt;"عهدة","",SUMIFS($G$8:$G$5007,$B$8:$B$5007,B658,$A$8:$A$5007,"مصروف",$I$8:$I$5007,"&lt;&gt;مرفوض"))</f>
        <v/>
      </c>
      <c r="P658" s="25">
        <f>IF(A658&lt;&gt;"عهدة","",N(F658)-O658)</f>
        <v/>
      </c>
      <c r="Q658" s="26">
        <f>IF(A658="","",IF(A658="عهدة",IF(N(F658)=0,"⚠ أدخل قيمة العهدة",IF(P658&lt;0,"⛔ عجز / زيادة مصروفات "&amp;TEXT(-P658,"#,##0"),IF(COUNTIFS($B$8:$B$5007,B658,$A$8:$A$5007,"مصروف",$I$8:$I$5007,"&lt;&gt;مرفوض",$K$8:$K$5007,"&lt;&gt;نعم")&gt;0,"⚠ "&amp;COUNTIFS($B$8:$B$5007,B658,$A$8:$A$5007,"مصروف",$I$8:$I$5007,"&lt;&gt;مرفوض",$K$8:$K$5007,"&lt;&gt;نعم")&amp;" مصروف غير مسوى",IF(L658="تمت التسوية",IF(P658=0,"✔ متوازنة وتمت التسوية","✔ تمت التسوية – متبقي "&amp;TEXT(P658,"#,##0")),IF(P658&gt;0,"متبقي "&amp;TEXT(P658,"#,##0"),"✔ متوازنة"))))),IF(R658=0,"⚠ أضف سطر عهدة أولًا",IF(OR(C658="",N(G658)=0),"⚠ أكمل التاريخ والقيمة",IF(S658="","⚠ التاريخ خارج السنة المالية",IF(H658="","⚠ اختر بند الموازنة",IF(I658="مرفوض","✖ مرفوض من المدير",IF(I658&lt;&gt;"موافق","⏳ بانتظار موافقة المدير",IF(K658&lt;&gt;"نعم","⚠ غير مسوى مع الحسابات","✔ معتمد ومسوى")))))))))</f>
        <v/>
      </c>
      <c r="R658">
        <f>N(R657)+IF(A658="عهدة",1,0)</f>
        <v/>
      </c>
      <c r="S658">
        <f>IF(C658="","",IF(AND(C658&gt;=DATE(2026,9,1),C658&lt;=DATE(2027,8,31)),(YEAR(C658)-2026)*12+MONTH(C658)-8,""))</f>
        <v/>
      </c>
      <c r="T658">
        <f>IF(AND(A658="مصروف",R658&gt;0,I658="موافق",S658&lt;&gt;"",H658&lt;&gt;""),N(G658),0)</f>
        <v/>
      </c>
    </row>
    <row r="659">
      <c r="A659" s="19" t="n"/>
      <c r="B659" s="20">
        <f>IF(A659="","",IF(R659=0,"⚠ أضف سطر عهدة أولًا","DMT-"&amp;TEXT(R659,"000")))</f>
        <v/>
      </c>
      <c r="C659" s="21" t="n"/>
      <c r="D659" s="20">
        <f>IF(C659="","",IF(S659="","خارج السنة المالية",INDEX(القوائم!$D$2:$D$13,S659)))</f>
        <v/>
      </c>
      <c r="E659" s="22" t="n"/>
      <c r="F659" s="23" t="n"/>
      <c r="G659" s="23" t="n"/>
      <c r="H659" s="22" t="n"/>
      <c r="I659" s="19" t="n"/>
      <c r="J659" s="21" t="n"/>
      <c r="K659" s="19" t="n"/>
      <c r="L659" s="19" t="n"/>
      <c r="M659" s="21" t="n"/>
      <c r="N659" s="22" t="n"/>
      <c r="O659" s="24">
        <f>IF(A659&lt;&gt;"عهدة","",SUMIFS($G$8:$G$5007,$B$8:$B$5007,B659,$A$8:$A$5007,"مصروف",$I$8:$I$5007,"&lt;&gt;مرفوض"))</f>
        <v/>
      </c>
      <c r="P659" s="25">
        <f>IF(A659&lt;&gt;"عهدة","",N(F659)-O659)</f>
        <v/>
      </c>
      <c r="Q659" s="26">
        <f>IF(A659="","",IF(A659="عهدة",IF(N(F659)=0,"⚠ أدخل قيمة العهدة",IF(P659&lt;0,"⛔ عجز / زيادة مصروفات "&amp;TEXT(-P659,"#,##0"),IF(COUNTIFS($B$8:$B$5007,B659,$A$8:$A$5007,"مصروف",$I$8:$I$5007,"&lt;&gt;مرفوض",$K$8:$K$5007,"&lt;&gt;نعم")&gt;0,"⚠ "&amp;COUNTIFS($B$8:$B$5007,B659,$A$8:$A$5007,"مصروف",$I$8:$I$5007,"&lt;&gt;مرفوض",$K$8:$K$5007,"&lt;&gt;نعم")&amp;" مصروف غير مسوى",IF(L659="تمت التسوية",IF(P659=0,"✔ متوازنة وتمت التسوية","✔ تمت التسوية – متبقي "&amp;TEXT(P659,"#,##0")),IF(P659&gt;0,"متبقي "&amp;TEXT(P659,"#,##0"),"✔ متوازنة"))))),IF(R659=0,"⚠ أضف سطر عهدة أولًا",IF(OR(C659="",N(G659)=0),"⚠ أكمل التاريخ والقيمة",IF(S659="","⚠ التاريخ خارج السنة المالية",IF(H659="","⚠ اختر بند الموازنة",IF(I659="مرفوض","✖ مرفوض من المدير",IF(I659&lt;&gt;"موافق","⏳ بانتظار موافقة المدير",IF(K659&lt;&gt;"نعم","⚠ غير مسوى مع الحسابات","✔ معتمد ومسوى")))))))))</f>
        <v/>
      </c>
      <c r="R659">
        <f>N(R658)+IF(A659="عهدة",1,0)</f>
        <v/>
      </c>
      <c r="S659">
        <f>IF(C659="","",IF(AND(C659&gt;=DATE(2026,9,1),C659&lt;=DATE(2027,8,31)),(YEAR(C659)-2026)*12+MONTH(C659)-8,""))</f>
        <v/>
      </c>
      <c r="T659">
        <f>IF(AND(A659="مصروف",R659&gt;0,I659="موافق",S659&lt;&gt;"",H659&lt;&gt;""),N(G659),0)</f>
        <v/>
      </c>
    </row>
    <row r="660">
      <c r="A660" s="19" t="n"/>
      <c r="B660" s="20">
        <f>IF(A660="","",IF(R660=0,"⚠ أضف سطر عهدة أولًا","DMT-"&amp;TEXT(R660,"000")))</f>
        <v/>
      </c>
      <c r="C660" s="21" t="n"/>
      <c r="D660" s="20">
        <f>IF(C660="","",IF(S660="","خارج السنة المالية",INDEX(القوائم!$D$2:$D$13,S660)))</f>
        <v/>
      </c>
      <c r="E660" s="22" t="n"/>
      <c r="F660" s="23" t="n"/>
      <c r="G660" s="23" t="n"/>
      <c r="H660" s="22" t="n"/>
      <c r="I660" s="19" t="n"/>
      <c r="J660" s="21" t="n"/>
      <c r="K660" s="19" t="n"/>
      <c r="L660" s="19" t="n"/>
      <c r="M660" s="21" t="n"/>
      <c r="N660" s="22" t="n"/>
      <c r="O660" s="24">
        <f>IF(A660&lt;&gt;"عهدة","",SUMIFS($G$8:$G$5007,$B$8:$B$5007,B660,$A$8:$A$5007,"مصروف",$I$8:$I$5007,"&lt;&gt;مرفوض"))</f>
        <v/>
      </c>
      <c r="P660" s="25">
        <f>IF(A660&lt;&gt;"عهدة","",N(F660)-O660)</f>
        <v/>
      </c>
      <c r="Q660" s="26">
        <f>IF(A660="","",IF(A660="عهدة",IF(N(F660)=0,"⚠ أدخل قيمة العهدة",IF(P660&lt;0,"⛔ عجز / زيادة مصروفات "&amp;TEXT(-P660,"#,##0"),IF(COUNTIFS($B$8:$B$5007,B660,$A$8:$A$5007,"مصروف",$I$8:$I$5007,"&lt;&gt;مرفوض",$K$8:$K$5007,"&lt;&gt;نعم")&gt;0,"⚠ "&amp;COUNTIFS($B$8:$B$5007,B660,$A$8:$A$5007,"مصروف",$I$8:$I$5007,"&lt;&gt;مرفوض",$K$8:$K$5007,"&lt;&gt;نعم")&amp;" مصروف غير مسوى",IF(L660="تمت التسوية",IF(P660=0,"✔ متوازنة وتمت التسوية","✔ تمت التسوية – متبقي "&amp;TEXT(P660,"#,##0")),IF(P660&gt;0,"متبقي "&amp;TEXT(P660,"#,##0"),"✔ متوازنة"))))),IF(R660=0,"⚠ أضف سطر عهدة أولًا",IF(OR(C660="",N(G660)=0),"⚠ أكمل التاريخ والقيمة",IF(S660="","⚠ التاريخ خارج السنة المالية",IF(H660="","⚠ اختر بند الموازنة",IF(I660="مرفوض","✖ مرفوض من المدير",IF(I660&lt;&gt;"موافق","⏳ بانتظار موافقة المدير",IF(K660&lt;&gt;"نعم","⚠ غير مسوى مع الحسابات","✔ معتمد ومسوى")))))))))</f>
        <v/>
      </c>
      <c r="R660">
        <f>N(R659)+IF(A660="عهدة",1,0)</f>
        <v/>
      </c>
      <c r="S660">
        <f>IF(C660="","",IF(AND(C660&gt;=DATE(2026,9,1),C660&lt;=DATE(2027,8,31)),(YEAR(C660)-2026)*12+MONTH(C660)-8,""))</f>
        <v/>
      </c>
      <c r="T660">
        <f>IF(AND(A660="مصروف",R660&gt;0,I660="موافق",S660&lt;&gt;"",H660&lt;&gt;""),N(G660),0)</f>
        <v/>
      </c>
    </row>
    <row r="661">
      <c r="A661" s="19" t="n"/>
      <c r="B661" s="20">
        <f>IF(A661="","",IF(R661=0,"⚠ أضف سطر عهدة أولًا","DMT-"&amp;TEXT(R661,"000")))</f>
        <v/>
      </c>
      <c r="C661" s="21" t="n"/>
      <c r="D661" s="20">
        <f>IF(C661="","",IF(S661="","خارج السنة المالية",INDEX(القوائم!$D$2:$D$13,S661)))</f>
        <v/>
      </c>
      <c r="E661" s="22" t="n"/>
      <c r="F661" s="23" t="n"/>
      <c r="G661" s="23" t="n"/>
      <c r="H661" s="22" t="n"/>
      <c r="I661" s="19" t="n"/>
      <c r="J661" s="21" t="n"/>
      <c r="K661" s="19" t="n"/>
      <c r="L661" s="19" t="n"/>
      <c r="M661" s="21" t="n"/>
      <c r="N661" s="22" t="n"/>
      <c r="O661" s="24">
        <f>IF(A661&lt;&gt;"عهدة","",SUMIFS($G$8:$G$5007,$B$8:$B$5007,B661,$A$8:$A$5007,"مصروف",$I$8:$I$5007,"&lt;&gt;مرفوض"))</f>
        <v/>
      </c>
      <c r="P661" s="25">
        <f>IF(A661&lt;&gt;"عهدة","",N(F661)-O661)</f>
        <v/>
      </c>
      <c r="Q661" s="26">
        <f>IF(A661="","",IF(A661="عهدة",IF(N(F661)=0,"⚠ أدخل قيمة العهدة",IF(P661&lt;0,"⛔ عجز / زيادة مصروفات "&amp;TEXT(-P661,"#,##0"),IF(COUNTIFS($B$8:$B$5007,B661,$A$8:$A$5007,"مصروف",$I$8:$I$5007,"&lt;&gt;مرفوض",$K$8:$K$5007,"&lt;&gt;نعم")&gt;0,"⚠ "&amp;COUNTIFS($B$8:$B$5007,B661,$A$8:$A$5007,"مصروف",$I$8:$I$5007,"&lt;&gt;مرفوض",$K$8:$K$5007,"&lt;&gt;نعم")&amp;" مصروف غير مسوى",IF(L661="تمت التسوية",IF(P661=0,"✔ متوازنة وتمت التسوية","✔ تمت التسوية – متبقي "&amp;TEXT(P661,"#,##0")),IF(P661&gt;0,"متبقي "&amp;TEXT(P661,"#,##0"),"✔ متوازنة"))))),IF(R661=0,"⚠ أضف سطر عهدة أولًا",IF(OR(C661="",N(G661)=0),"⚠ أكمل التاريخ والقيمة",IF(S661="","⚠ التاريخ خارج السنة المالية",IF(H661="","⚠ اختر بند الموازنة",IF(I661="مرفوض","✖ مرفوض من المدير",IF(I661&lt;&gt;"موافق","⏳ بانتظار موافقة المدير",IF(K661&lt;&gt;"نعم","⚠ غير مسوى مع الحسابات","✔ معتمد ومسوى")))))))))</f>
        <v/>
      </c>
      <c r="R661">
        <f>N(R660)+IF(A661="عهدة",1,0)</f>
        <v/>
      </c>
      <c r="S661">
        <f>IF(C661="","",IF(AND(C661&gt;=DATE(2026,9,1),C661&lt;=DATE(2027,8,31)),(YEAR(C661)-2026)*12+MONTH(C661)-8,""))</f>
        <v/>
      </c>
      <c r="T661">
        <f>IF(AND(A661="مصروف",R661&gt;0,I661="موافق",S661&lt;&gt;"",H661&lt;&gt;""),N(G661),0)</f>
        <v/>
      </c>
    </row>
    <row r="662">
      <c r="A662" s="19" t="n"/>
      <c r="B662" s="20">
        <f>IF(A662="","",IF(R662=0,"⚠ أضف سطر عهدة أولًا","DMT-"&amp;TEXT(R662,"000")))</f>
        <v/>
      </c>
      <c r="C662" s="21" t="n"/>
      <c r="D662" s="20">
        <f>IF(C662="","",IF(S662="","خارج السنة المالية",INDEX(القوائم!$D$2:$D$13,S662)))</f>
        <v/>
      </c>
      <c r="E662" s="22" t="n"/>
      <c r="F662" s="23" t="n"/>
      <c r="G662" s="23" t="n"/>
      <c r="H662" s="22" t="n"/>
      <c r="I662" s="19" t="n"/>
      <c r="J662" s="21" t="n"/>
      <c r="K662" s="19" t="n"/>
      <c r="L662" s="19" t="n"/>
      <c r="M662" s="21" t="n"/>
      <c r="N662" s="22" t="n"/>
      <c r="O662" s="24">
        <f>IF(A662&lt;&gt;"عهدة","",SUMIFS($G$8:$G$5007,$B$8:$B$5007,B662,$A$8:$A$5007,"مصروف",$I$8:$I$5007,"&lt;&gt;مرفوض"))</f>
        <v/>
      </c>
      <c r="P662" s="25">
        <f>IF(A662&lt;&gt;"عهدة","",N(F662)-O662)</f>
        <v/>
      </c>
      <c r="Q662" s="26">
        <f>IF(A662="","",IF(A662="عهدة",IF(N(F662)=0,"⚠ أدخل قيمة العهدة",IF(P662&lt;0,"⛔ عجز / زيادة مصروفات "&amp;TEXT(-P662,"#,##0"),IF(COUNTIFS($B$8:$B$5007,B662,$A$8:$A$5007,"مصروف",$I$8:$I$5007,"&lt;&gt;مرفوض",$K$8:$K$5007,"&lt;&gt;نعم")&gt;0,"⚠ "&amp;COUNTIFS($B$8:$B$5007,B662,$A$8:$A$5007,"مصروف",$I$8:$I$5007,"&lt;&gt;مرفوض",$K$8:$K$5007,"&lt;&gt;نعم")&amp;" مصروف غير مسوى",IF(L662="تمت التسوية",IF(P662=0,"✔ متوازنة وتمت التسوية","✔ تمت التسوية – متبقي "&amp;TEXT(P662,"#,##0")),IF(P662&gt;0,"متبقي "&amp;TEXT(P662,"#,##0"),"✔ متوازنة"))))),IF(R662=0,"⚠ أضف سطر عهدة أولًا",IF(OR(C662="",N(G662)=0),"⚠ أكمل التاريخ والقيمة",IF(S662="","⚠ التاريخ خارج السنة المالية",IF(H662="","⚠ اختر بند الموازنة",IF(I662="مرفوض","✖ مرفوض من المدير",IF(I662&lt;&gt;"موافق","⏳ بانتظار موافقة المدير",IF(K662&lt;&gt;"نعم","⚠ غير مسوى مع الحسابات","✔ معتمد ومسوى")))))))))</f>
        <v/>
      </c>
      <c r="R662">
        <f>N(R661)+IF(A662="عهدة",1,0)</f>
        <v/>
      </c>
      <c r="S662">
        <f>IF(C662="","",IF(AND(C662&gt;=DATE(2026,9,1),C662&lt;=DATE(2027,8,31)),(YEAR(C662)-2026)*12+MONTH(C662)-8,""))</f>
        <v/>
      </c>
      <c r="T662">
        <f>IF(AND(A662="مصروف",R662&gt;0,I662="موافق",S662&lt;&gt;"",H662&lt;&gt;""),N(G662),0)</f>
        <v/>
      </c>
    </row>
    <row r="663">
      <c r="A663" s="19" t="n"/>
      <c r="B663" s="20">
        <f>IF(A663="","",IF(R663=0,"⚠ أضف سطر عهدة أولًا","DMT-"&amp;TEXT(R663,"000")))</f>
        <v/>
      </c>
      <c r="C663" s="21" t="n"/>
      <c r="D663" s="20">
        <f>IF(C663="","",IF(S663="","خارج السنة المالية",INDEX(القوائم!$D$2:$D$13,S663)))</f>
        <v/>
      </c>
      <c r="E663" s="22" t="n"/>
      <c r="F663" s="23" t="n"/>
      <c r="G663" s="23" t="n"/>
      <c r="H663" s="22" t="n"/>
      <c r="I663" s="19" t="n"/>
      <c r="J663" s="21" t="n"/>
      <c r="K663" s="19" t="n"/>
      <c r="L663" s="19" t="n"/>
      <c r="M663" s="21" t="n"/>
      <c r="N663" s="22" t="n"/>
      <c r="O663" s="24">
        <f>IF(A663&lt;&gt;"عهدة","",SUMIFS($G$8:$G$5007,$B$8:$B$5007,B663,$A$8:$A$5007,"مصروف",$I$8:$I$5007,"&lt;&gt;مرفوض"))</f>
        <v/>
      </c>
      <c r="P663" s="25">
        <f>IF(A663&lt;&gt;"عهدة","",N(F663)-O663)</f>
        <v/>
      </c>
      <c r="Q663" s="26">
        <f>IF(A663="","",IF(A663="عهدة",IF(N(F663)=0,"⚠ أدخل قيمة العهدة",IF(P663&lt;0,"⛔ عجز / زيادة مصروفات "&amp;TEXT(-P663,"#,##0"),IF(COUNTIFS($B$8:$B$5007,B663,$A$8:$A$5007,"مصروف",$I$8:$I$5007,"&lt;&gt;مرفوض",$K$8:$K$5007,"&lt;&gt;نعم")&gt;0,"⚠ "&amp;COUNTIFS($B$8:$B$5007,B663,$A$8:$A$5007,"مصروف",$I$8:$I$5007,"&lt;&gt;مرفوض",$K$8:$K$5007,"&lt;&gt;نعم")&amp;" مصروف غير مسوى",IF(L663="تمت التسوية",IF(P663=0,"✔ متوازنة وتمت التسوية","✔ تمت التسوية – متبقي "&amp;TEXT(P663,"#,##0")),IF(P663&gt;0,"متبقي "&amp;TEXT(P663,"#,##0"),"✔ متوازنة"))))),IF(R663=0,"⚠ أضف سطر عهدة أولًا",IF(OR(C663="",N(G663)=0),"⚠ أكمل التاريخ والقيمة",IF(S663="","⚠ التاريخ خارج السنة المالية",IF(H663="","⚠ اختر بند الموازنة",IF(I663="مرفوض","✖ مرفوض من المدير",IF(I663&lt;&gt;"موافق","⏳ بانتظار موافقة المدير",IF(K663&lt;&gt;"نعم","⚠ غير مسوى مع الحسابات","✔ معتمد ومسوى")))))))))</f>
        <v/>
      </c>
      <c r="R663">
        <f>N(R662)+IF(A663="عهدة",1,0)</f>
        <v/>
      </c>
      <c r="S663">
        <f>IF(C663="","",IF(AND(C663&gt;=DATE(2026,9,1),C663&lt;=DATE(2027,8,31)),(YEAR(C663)-2026)*12+MONTH(C663)-8,""))</f>
        <v/>
      </c>
      <c r="T663">
        <f>IF(AND(A663="مصروف",R663&gt;0,I663="موافق",S663&lt;&gt;"",H663&lt;&gt;""),N(G663),0)</f>
        <v/>
      </c>
    </row>
    <row r="664">
      <c r="A664" s="19" t="n"/>
      <c r="B664" s="20">
        <f>IF(A664="","",IF(R664=0,"⚠ أضف سطر عهدة أولًا","DMT-"&amp;TEXT(R664,"000")))</f>
        <v/>
      </c>
      <c r="C664" s="21" t="n"/>
      <c r="D664" s="20">
        <f>IF(C664="","",IF(S664="","خارج السنة المالية",INDEX(القوائم!$D$2:$D$13,S664)))</f>
        <v/>
      </c>
      <c r="E664" s="22" t="n"/>
      <c r="F664" s="23" t="n"/>
      <c r="G664" s="23" t="n"/>
      <c r="H664" s="22" t="n"/>
      <c r="I664" s="19" t="n"/>
      <c r="J664" s="21" t="n"/>
      <c r="K664" s="19" t="n"/>
      <c r="L664" s="19" t="n"/>
      <c r="M664" s="21" t="n"/>
      <c r="N664" s="22" t="n"/>
      <c r="O664" s="24">
        <f>IF(A664&lt;&gt;"عهدة","",SUMIFS($G$8:$G$5007,$B$8:$B$5007,B664,$A$8:$A$5007,"مصروف",$I$8:$I$5007,"&lt;&gt;مرفوض"))</f>
        <v/>
      </c>
      <c r="P664" s="25">
        <f>IF(A664&lt;&gt;"عهدة","",N(F664)-O664)</f>
        <v/>
      </c>
      <c r="Q664" s="26">
        <f>IF(A664="","",IF(A664="عهدة",IF(N(F664)=0,"⚠ أدخل قيمة العهدة",IF(P664&lt;0,"⛔ عجز / زيادة مصروفات "&amp;TEXT(-P664,"#,##0"),IF(COUNTIFS($B$8:$B$5007,B664,$A$8:$A$5007,"مصروف",$I$8:$I$5007,"&lt;&gt;مرفوض",$K$8:$K$5007,"&lt;&gt;نعم")&gt;0,"⚠ "&amp;COUNTIFS($B$8:$B$5007,B664,$A$8:$A$5007,"مصروف",$I$8:$I$5007,"&lt;&gt;مرفوض",$K$8:$K$5007,"&lt;&gt;نعم")&amp;" مصروف غير مسوى",IF(L664="تمت التسوية",IF(P664=0,"✔ متوازنة وتمت التسوية","✔ تمت التسوية – متبقي "&amp;TEXT(P664,"#,##0")),IF(P664&gt;0,"متبقي "&amp;TEXT(P664,"#,##0"),"✔ متوازنة"))))),IF(R664=0,"⚠ أضف سطر عهدة أولًا",IF(OR(C664="",N(G664)=0),"⚠ أكمل التاريخ والقيمة",IF(S664="","⚠ التاريخ خارج السنة المالية",IF(H664="","⚠ اختر بند الموازنة",IF(I664="مرفوض","✖ مرفوض من المدير",IF(I664&lt;&gt;"موافق","⏳ بانتظار موافقة المدير",IF(K664&lt;&gt;"نعم","⚠ غير مسوى مع الحسابات","✔ معتمد ومسوى")))))))))</f>
        <v/>
      </c>
      <c r="R664">
        <f>N(R663)+IF(A664="عهدة",1,0)</f>
        <v/>
      </c>
      <c r="S664">
        <f>IF(C664="","",IF(AND(C664&gt;=DATE(2026,9,1),C664&lt;=DATE(2027,8,31)),(YEAR(C664)-2026)*12+MONTH(C664)-8,""))</f>
        <v/>
      </c>
      <c r="T664">
        <f>IF(AND(A664="مصروف",R664&gt;0,I664="موافق",S664&lt;&gt;"",H664&lt;&gt;""),N(G664),0)</f>
        <v/>
      </c>
    </row>
    <row r="665">
      <c r="A665" s="19" t="n"/>
      <c r="B665" s="20">
        <f>IF(A665="","",IF(R665=0,"⚠ أضف سطر عهدة أولًا","DMT-"&amp;TEXT(R665,"000")))</f>
        <v/>
      </c>
      <c r="C665" s="21" t="n"/>
      <c r="D665" s="20">
        <f>IF(C665="","",IF(S665="","خارج السنة المالية",INDEX(القوائم!$D$2:$D$13,S665)))</f>
        <v/>
      </c>
      <c r="E665" s="22" t="n"/>
      <c r="F665" s="23" t="n"/>
      <c r="G665" s="23" t="n"/>
      <c r="H665" s="22" t="n"/>
      <c r="I665" s="19" t="n"/>
      <c r="J665" s="21" t="n"/>
      <c r="K665" s="19" t="n"/>
      <c r="L665" s="19" t="n"/>
      <c r="M665" s="21" t="n"/>
      <c r="N665" s="22" t="n"/>
      <c r="O665" s="24">
        <f>IF(A665&lt;&gt;"عهدة","",SUMIFS($G$8:$G$5007,$B$8:$B$5007,B665,$A$8:$A$5007,"مصروف",$I$8:$I$5007,"&lt;&gt;مرفوض"))</f>
        <v/>
      </c>
      <c r="P665" s="25">
        <f>IF(A665&lt;&gt;"عهدة","",N(F665)-O665)</f>
        <v/>
      </c>
      <c r="Q665" s="26">
        <f>IF(A665="","",IF(A665="عهدة",IF(N(F665)=0,"⚠ أدخل قيمة العهدة",IF(P665&lt;0,"⛔ عجز / زيادة مصروفات "&amp;TEXT(-P665,"#,##0"),IF(COUNTIFS($B$8:$B$5007,B665,$A$8:$A$5007,"مصروف",$I$8:$I$5007,"&lt;&gt;مرفوض",$K$8:$K$5007,"&lt;&gt;نعم")&gt;0,"⚠ "&amp;COUNTIFS($B$8:$B$5007,B665,$A$8:$A$5007,"مصروف",$I$8:$I$5007,"&lt;&gt;مرفوض",$K$8:$K$5007,"&lt;&gt;نعم")&amp;" مصروف غير مسوى",IF(L665="تمت التسوية",IF(P665=0,"✔ متوازنة وتمت التسوية","✔ تمت التسوية – متبقي "&amp;TEXT(P665,"#,##0")),IF(P665&gt;0,"متبقي "&amp;TEXT(P665,"#,##0"),"✔ متوازنة"))))),IF(R665=0,"⚠ أضف سطر عهدة أولًا",IF(OR(C665="",N(G665)=0),"⚠ أكمل التاريخ والقيمة",IF(S665="","⚠ التاريخ خارج السنة المالية",IF(H665="","⚠ اختر بند الموازنة",IF(I665="مرفوض","✖ مرفوض من المدير",IF(I665&lt;&gt;"موافق","⏳ بانتظار موافقة المدير",IF(K665&lt;&gt;"نعم","⚠ غير مسوى مع الحسابات","✔ معتمد ومسوى")))))))))</f>
        <v/>
      </c>
      <c r="R665">
        <f>N(R664)+IF(A665="عهدة",1,0)</f>
        <v/>
      </c>
      <c r="S665">
        <f>IF(C665="","",IF(AND(C665&gt;=DATE(2026,9,1),C665&lt;=DATE(2027,8,31)),(YEAR(C665)-2026)*12+MONTH(C665)-8,""))</f>
        <v/>
      </c>
      <c r="T665">
        <f>IF(AND(A665="مصروف",R665&gt;0,I665="موافق",S665&lt;&gt;"",H665&lt;&gt;""),N(G665),0)</f>
        <v/>
      </c>
    </row>
    <row r="666">
      <c r="A666" s="19" t="n"/>
      <c r="B666" s="20">
        <f>IF(A666="","",IF(R666=0,"⚠ أضف سطر عهدة أولًا","DMT-"&amp;TEXT(R666,"000")))</f>
        <v/>
      </c>
      <c r="C666" s="21" t="n"/>
      <c r="D666" s="20">
        <f>IF(C666="","",IF(S666="","خارج السنة المالية",INDEX(القوائم!$D$2:$D$13,S666)))</f>
        <v/>
      </c>
      <c r="E666" s="22" t="n"/>
      <c r="F666" s="23" t="n"/>
      <c r="G666" s="23" t="n"/>
      <c r="H666" s="22" t="n"/>
      <c r="I666" s="19" t="n"/>
      <c r="J666" s="21" t="n"/>
      <c r="K666" s="19" t="n"/>
      <c r="L666" s="19" t="n"/>
      <c r="M666" s="21" t="n"/>
      <c r="N666" s="22" t="n"/>
      <c r="O666" s="24">
        <f>IF(A666&lt;&gt;"عهدة","",SUMIFS($G$8:$G$5007,$B$8:$B$5007,B666,$A$8:$A$5007,"مصروف",$I$8:$I$5007,"&lt;&gt;مرفوض"))</f>
        <v/>
      </c>
      <c r="P666" s="25">
        <f>IF(A666&lt;&gt;"عهدة","",N(F666)-O666)</f>
        <v/>
      </c>
      <c r="Q666" s="26">
        <f>IF(A666="","",IF(A666="عهدة",IF(N(F666)=0,"⚠ أدخل قيمة العهدة",IF(P666&lt;0,"⛔ عجز / زيادة مصروفات "&amp;TEXT(-P666,"#,##0"),IF(COUNTIFS($B$8:$B$5007,B666,$A$8:$A$5007,"مصروف",$I$8:$I$5007,"&lt;&gt;مرفوض",$K$8:$K$5007,"&lt;&gt;نعم")&gt;0,"⚠ "&amp;COUNTIFS($B$8:$B$5007,B666,$A$8:$A$5007,"مصروف",$I$8:$I$5007,"&lt;&gt;مرفوض",$K$8:$K$5007,"&lt;&gt;نعم")&amp;" مصروف غير مسوى",IF(L666="تمت التسوية",IF(P666=0,"✔ متوازنة وتمت التسوية","✔ تمت التسوية – متبقي "&amp;TEXT(P666,"#,##0")),IF(P666&gt;0,"متبقي "&amp;TEXT(P666,"#,##0"),"✔ متوازنة"))))),IF(R666=0,"⚠ أضف سطر عهدة أولًا",IF(OR(C666="",N(G666)=0),"⚠ أكمل التاريخ والقيمة",IF(S666="","⚠ التاريخ خارج السنة المالية",IF(H666="","⚠ اختر بند الموازنة",IF(I666="مرفوض","✖ مرفوض من المدير",IF(I666&lt;&gt;"موافق","⏳ بانتظار موافقة المدير",IF(K666&lt;&gt;"نعم","⚠ غير مسوى مع الحسابات","✔ معتمد ومسوى")))))))))</f>
        <v/>
      </c>
      <c r="R666">
        <f>N(R665)+IF(A666="عهدة",1,0)</f>
        <v/>
      </c>
      <c r="S666">
        <f>IF(C666="","",IF(AND(C666&gt;=DATE(2026,9,1),C666&lt;=DATE(2027,8,31)),(YEAR(C666)-2026)*12+MONTH(C666)-8,""))</f>
        <v/>
      </c>
      <c r="T666">
        <f>IF(AND(A666="مصروف",R666&gt;0,I666="موافق",S666&lt;&gt;"",H666&lt;&gt;""),N(G666),0)</f>
        <v/>
      </c>
    </row>
    <row r="667">
      <c r="A667" s="19" t="n"/>
      <c r="B667" s="20">
        <f>IF(A667="","",IF(R667=0,"⚠ أضف سطر عهدة أولًا","DMT-"&amp;TEXT(R667,"000")))</f>
        <v/>
      </c>
      <c r="C667" s="21" t="n"/>
      <c r="D667" s="20">
        <f>IF(C667="","",IF(S667="","خارج السنة المالية",INDEX(القوائم!$D$2:$D$13,S667)))</f>
        <v/>
      </c>
      <c r="E667" s="22" t="n"/>
      <c r="F667" s="23" t="n"/>
      <c r="G667" s="23" t="n"/>
      <c r="H667" s="22" t="n"/>
      <c r="I667" s="19" t="n"/>
      <c r="J667" s="21" t="n"/>
      <c r="K667" s="19" t="n"/>
      <c r="L667" s="19" t="n"/>
      <c r="M667" s="21" t="n"/>
      <c r="N667" s="22" t="n"/>
      <c r="O667" s="24">
        <f>IF(A667&lt;&gt;"عهدة","",SUMIFS($G$8:$G$5007,$B$8:$B$5007,B667,$A$8:$A$5007,"مصروف",$I$8:$I$5007,"&lt;&gt;مرفوض"))</f>
        <v/>
      </c>
      <c r="P667" s="25">
        <f>IF(A667&lt;&gt;"عهدة","",N(F667)-O667)</f>
        <v/>
      </c>
      <c r="Q667" s="26">
        <f>IF(A667="","",IF(A667="عهدة",IF(N(F667)=0,"⚠ أدخل قيمة العهدة",IF(P667&lt;0,"⛔ عجز / زيادة مصروفات "&amp;TEXT(-P667,"#,##0"),IF(COUNTIFS($B$8:$B$5007,B667,$A$8:$A$5007,"مصروف",$I$8:$I$5007,"&lt;&gt;مرفوض",$K$8:$K$5007,"&lt;&gt;نعم")&gt;0,"⚠ "&amp;COUNTIFS($B$8:$B$5007,B667,$A$8:$A$5007,"مصروف",$I$8:$I$5007,"&lt;&gt;مرفوض",$K$8:$K$5007,"&lt;&gt;نعم")&amp;" مصروف غير مسوى",IF(L667="تمت التسوية",IF(P667=0,"✔ متوازنة وتمت التسوية","✔ تمت التسوية – متبقي "&amp;TEXT(P667,"#,##0")),IF(P667&gt;0,"متبقي "&amp;TEXT(P667,"#,##0"),"✔ متوازنة"))))),IF(R667=0,"⚠ أضف سطر عهدة أولًا",IF(OR(C667="",N(G667)=0),"⚠ أكمل التاريخ والقيمة",IF(S667="","⚠ التاريخ خارج السنة المالية",IF(H667="","⚠ اختر بند الموازنة",IF(I667="مرفوض","✖ مرفوض من المدير",IF(I667&lt;&gt;"موافق","⏳ بانتظار موافقة المدير",IF(K667&lt;&gt;"نعم","⚠ غير مسوى مع الحسابات","✔ معتمد ومسوى")))))))))</f>
        <v/>
      </c>
      <c r="R667">
        <f>N(R666)+IF(A667="عهدة",1,0)</f>
        <v/>
      </c>
      <c r="S667">
        <f>IF(C667="","",IF(AND(C667&gt;=DATE(2026,9,1),C667&lt;=DATE(2027,8,31)),(YEAR(C667)-2026)*12+MONTH(C667)-8,""))</f>
        <v/>
      </c>
      <c r="T667">
        <f>IF(AND(A667="مصروف",R667&gt;0,I667="موافق",S667&lt;&gt;"",H667&lt;&gt;""),N(G667),0)</f>
        <v/>
      </c>
    </row>
    <row r="668">
      <c r="A668" s="19" t="n"/>
      <c r="B668" s="20">
        <f>IF(A668="","",IF(R668=0,"⚠ أضف سطر عهدة أولًا","DMT-"&amp;TEXT(R668,"000")))</f>
        <v/>
      </c>
      <c r="C668" s="21" t="n"/>
      <c r="D668" s="20">
        <f>IF(C668="","",IF(S668="","خارج السنة المالية",INDEX(القوائم!$D$2:$D$13,S668)))</f>
        <v/>
      </c>
      <c r="E668" s="22" t="n"/>
      <c r="F668" s="23" t="n"/>
      <c r="G668" s="23" t="n"/>
      <c r="H668" s="22" t="n"/>
      <c r="I668" s="19" t="n"/>
      <c r="J668" s="21" t="n"/>
      <c r="K668" s="19" t="n"/>
      <c r="L668" s="19" t="n"/>
      <c r="M668" s="21" t="n"/>
      <c r="N668" s="22" t="n"/>
      <c r="O668" s="24">
        <f>IF(A668&lt;&gt;"عهدة","",SUMIFS($G$8:$G$5007,$B$8:$B$5007,B668,$A$8:$A$5007,"مصروف",$I$8:$I$5007,"&lt;&gt;مرفوض"))</f>
        <v/>
      </c>
      <c r="P668" s="25">
        <f>IF(A668&lt;&gt;"عهدة","",N(F668)-O668)</f>
        <v/>
      </c>
      <c r="Q668" s="26">
        <f>IF(A668="","",IF(A668="عهدة",IF(N(F668)=0,"⚠ أدخل قيمة العهدة",IF(P668&lt;0,"⛔ عجز / زيادة مصروفات "&amp;TEXT(-P668,"#,##0"),IF(COUNTIFS($B$8:$B$5007,B668,$A$8:$A$5007,"مصروف",$I$8:$I$5007,"&lt;&gt;مرفوض",$K$8:$K$5007,"&lt;&gt;نعم")&gt;0,"⚠ "&amp;COUNTIFS($B$8:$B$5007,B668,$A$8:$A$5007,"مصروف",$I$8:$I$5007,"&lt;&gt;مرفوض",$K$8:$K$5007,"&lt;&gt;نعم")&amp;" مصروف غير مسوى",IF(L668="تمت التسوية",IF(P668=0,"✔ متوازنة وتمت التسوية","✔ تمت التسوية – متبقي "&amp;TEXT(P668,"#,##0")),IF(P668&gt;0,"متبقي "&amp;TEXT(P668,"#,##0"),"✔ متوازنة"))))),IF(R668=0,"⚠ أضف سطر عهدة أولًا",IF(OR(C668="",N(G668)=0),"⚠ أكمل التاريخ والقيمة",IF(S668="","⚠ التاريخ خارج السنة المالية",IF(H668="","⚠ اختر بند الموازنة",IF(I668="مرفوض","✖ مرفوض من المدير",IF(I668&lt;&gt;"موافق","⏳ بانتظار موافقة المدير",IF(K668&lt;&gt;"نعم","⚠ غير مسوى مع الحسابات","✔ معتمد ومسوى")))))))))</f>
        <v/>
      </c>
      <c r="R668">
        <f>N(R667)+IF(A668="عهدة",1,0)</f>
        <v/>
      </c>
      <c r="S668">
        <f>IF(C668="","",IF(AND(C668&gt;=DATE(2026,9,1),C668&lt;=DATE(2027,8,31)),(YEAR(C668)-2026)*12+MONTH(C668)-8,""))</f>
        <v/>
      </c>
      <c r="T668">
        <f>IF(AND(A668="مصروف",R668&gt;0,I668="موافق",S668&lt;&gt;"",H668&lt;&gt;""),N(G668),0)</f>
        <v/>
      </c>
    </row>
    <row r="669">
      <c r="A669" s="19" t="n"/>
      <c r="B669" s="20">
        <f>IF(A669="","",IF(R669=0,"⚠ أضف سطر عهدة أولًا","DMT-"&amp;TEXT(R669,"000")))</f>
        <v/>
      </c>
      <c r="C669" s="21" t="n"/>
      <c r="D669" s="20">
        <f>IF(C669="","",IF(S669="","خارج السنة المالية",INDEX(القوائم!$D$2:$D$13,S669)))</f>
        <v/>
      </c>
      <c r="E669" s="22" t="n"/>
      <c r="F669" s="23" t="n"/>
      <c r="G669" s="23" t="n"/>
      <c r="H669" s="22" t="n"/>
      <c r="I669" s="19" t="n"/>
      <c r="J669" s="21" t="n"/>
      <c r="K669" s="19" t="n"/>
      <c r="L669" s="19" t="n"/>
      <c r="M669" s="21" t="n"/>
      <c r="N669" s="22" t="n"/>
      <c r="O669" s="24">
        <f>IF(A669&lt;&gt;"عهدة","",SUMIFS($G$8:$G$5007,$B$8:$B$5007,B669,$A$8:$A$5007,"مصروف",$I$8:$I$5007,"&lt;&gt;مرفوض"))</f>
        <v/>
      </c>
      <c r="P669" s="25">
        <f>IF(A669&lt;&gt;"عهدة","",N(F669)-O669)</f>
        <v/>
      </c>
      <c r="Q669" s="26">
        <f>IF(A669="","",IF(A669="عهدة",IF(N(F669)=0,"⚠ أدخل قيمة العهدة",IF(P669&lt;0,"⛔ عجز / زيادة مصروفات "&amp;TEXT(-P669,"#,##0"),IF(COUNTIFS($B$8:$B$5007,B669,$A$8:$A$5007,"مصروف",$I$8:$I$5007,"&lt;&gt;مرفوض",$K$8:$K$5007,"&lt;&gt;نعم")&gt;0,"⚠ "&amp;COUNTIFS($B$8:$B$5007,B669,$A$8:$A$5007,"مصروف",$I$8:$I$5007,"&lt;&gt;مرفوض",$K$8:$K$5007,"&lt;&gt;نعم")&amp;" مصروف غير مسوى",IF(L669="تمت التسوية",IF(P669=0,"✔ متوازنة وتمت التسوية","✔ تمت التسوية – متبقي "&amp;TEXT(P669,"#,##0")),IF(P669&gt;0,"متبقي "&amp;TEXT(P669,"#,##0"),"✔ متوازنة"))))),IF(R669=0,"⚠ أضف سطر عهدة أولًا",IF(OR(C669="",N(G669)=0),"⚠ أكمل التاريخ والقيمة",IF(S669="","⚠ التاريخ خارج السنة المالية",IF(H669="","⚠ اختر بند الموازنة",IF(I669="مرفوض","✖ مرفوض من المدير",IF(I669&lt;&gt;"موافق","⏳ بانتظار موافقة المدير",IF(K669&lt;&gt;"نعم","⚠ غير مسوى مع الحسابات","✔ معتمد ومسوى")))))))))</f>
        <v/>
      </c>
      <c r="R669">
        <f>N(R668)+IF(A669="عهدة",1,0)</f>
        <v/>
      </c>
      <c r="S669">
        <f>IF(C669="","",IF(AND(C669&gt;=DATE(2026,9,1),C669&lt;=DATE(2027,8,31)),(YEAR(C669)-2026)*12+MONTH(C669)-8,""))</f>
        <v/>
      </c>
      <c r="T669">
        <f>IF(AND(A669="مصروف",R669&gt;0,I669="موافق",S669&lt;&gt;"",H669&lt;&gt;""),N(G669),0)</f>
        <v/>
      </c>
    </row>
    <row r="670">
      <c r="A670" s="19" t="n"/>
      <c r="B670" s="20">
        <f>IF(A670="","",IF(R670=0,"⚠ أضف سطر عهدة أولًا","DMT-"&amp;TEXT(R670,"000")))</f>
        <v/>
      </c>
      <c r="C670" s="21" t="n"/>
      <c r="D670" s="20">
        <f>IF(C670="","",IF(S670="","خارج السنة المالية",INDEX(القوائم!$D$2:$D$13,S670)))</f>
        <v/>
      </c>
      <c r="E670" s="22" t="n"/>
      <c r="F670" s="23" t="n"/>
      <c r="G670" s="23" t="n"/>
      <c r="H670" s="22" t="n"/>
      <c r="I670" s="19" t="n"/>
      <c r="J670" s="21" t="n"/>
      <c r="K670" s="19" t="n"/>
      <c r="L670" s="19" t="n"/>
      <c r="M670" s="21" t="n"/>
      <c r="N670" s="22" t="n"/>
      <c r="O670" s="24">
        <f>IF(A670&lt;&gt;"عهدة","",SUMIFS($G$8:$G$5007,$B$8:$B$5007,B670,$A$8:$A$5007,"مصروف",$I$8:$I$5007,"&lt;&gt;مرفوض"))</f>
        <v/>
      </c>
      <c r="P670" s="25">
        <f>IF(A670&lt;&gt;"عهدة","",N(F670)-O670)</f>
        <v/>
      </c>
      <c r="Q670" s="26">
        <f>IF(A670="","",IF(A670="عهدة",IF(N(F670)=0,"⚠ أدخل قيمة العهدة",IF(P670&lt;0,"⛔ عجز / زيادة مصروفات "&amp;TEXT(-P670,"#,##0"),IF(COUNTIFS($B$8:$B$5007,B670,$A$8:$A$5007,"مصروف",$I$8:$I$5007,"&lt;&gt;مرفوض",$K$8:$K$5007,"&lt;&gt;نعم")&gt;0,"⚠ "&amp;COUNTIFS($B$8:$B$5007,B670,$A$8:$A$5007,"مصروف",$I$8:$I$5007,"&lt;&gt;مرفوض",$K$8:$K$5007,"&lt;&gt;نعم")&amp;" مصروف غير مسوى",IF(L670="تمت التسوية",IF(P670=0,"✔ متوازنة وتمت التسوية","✔ تمت التسوية – متبقي "&amp;TEXT(P670,"#,##0")),IF(P670&gt;0,"متبقي "&amp;TEXT(P670,"#,##0"),"✔ متوازنة"))))),IF(R670=0,"⚠ أضف سطر عهدة أولًا",IF(OR(C670="",N(G670)=0),"⚠ أكمل التاريخ والقيمة",IF(S670="","⚠ التاريخ خارج السنة المالية",IF(H670="","⚠ اختر بند الموازنة",IF(I670="مرفوض","✖ مرفوض من المدير",IF(I670&lt;&gt;"موافق","⏳ بانتظار موافقة المدير",IF(K670&lt;&gt;"نعم","⚠ غير مسوى مع الحسابات","✔ معتمد ومسوى")))))))))</f>
        <v/>
      </c>
      <c r="R670">
        <f>N(R669)+IF(A670="عهدة",1,0)</f>
        <v/>
      </c>
      <c r="S670">
        <f>IF(C670="","",IF(AND(C670&gt;=DATE(2026,9,1),C670&lt;=DATE(2027,8,31)),(YEAR(C670)-2026)*12+MONTH(C670)-8,""))</f>
        <v/>
      </c>
      <c r="T670">
        <f>IF(AND(A670="مصروف",R670&gt;0,I670="موافق",S670&lt;&gt;"",H670&lt;&gt;""),N(G670),0)</f>
        <v/>
      </c>
    </row>
    <row r="671">
      <c r="A671" s="19" t="n"/>
      <c r="B671" s="20">
        <f>IF(A671="","",IF(R671=0,"⚠ أضف سطر عهدة أولًا","DMT-"&amp;TEXT(R671,"000")))</f>
        <v/>
      </c>
      <c r="C671" s="21" t="n"/>
      <c r="D671" s="20">
        <f>IF(C671="","",IF(S671="","خارج السنة المالية",INDEX(القوائم!$D$2:$D$13,S671)))</f>
        <v/>
      </c>
      <c r="E671" s="22" t="n"/>
      <c r="F671" s="23" t="n"/>
      <c r="G671" s="23" t="n"/>
      <c r="H671" s="22" t="n"/>
      <c r="I671" s="19" t="n"/>
      <c r="J671" s="21" t="n"/>
      <c r="K671" s="19" t="n"/>
      <c r="L671" s="19" t="n"/>
      <c r="M671" s="21" t="n"/>
      <c r="N671" s="22" t="n"/>
      <c r="O671" s="24">
        <f>IF(A671&lt;&gt;"عهدة","",SUMIFS($G$8:$G$5007,$B$8:$B$5007,B671,$A$8:$A$5007,"مصروف",$I$8:$I$5007,"&lt;&gt;مرفوض"))</f>
        <v/>
      </c>
      <c r="P671" s="25">
        <f>IF(A671&lt;&gt;"عهدة","",N(F671)-O671)</f>
        <v/>
      </c>
      <c r="Q671" s="26">
        <f>IF(A671="","",IF(A671="عهدة",IF(N(F671)=0,"⚠ أدخل قيمة العهدة",IF(P671&lt;0,"⛔ عجز / زيادة مصروفات "&amp;TEXT(-P671,"#,##0"),IF(COUNTIFS($B$8:$B$5007,B671,$A$8:$A$5007,"مصروف",$I$8:$I$5007,"&lt;&gt;مرفوض",$K$8:$K$5007,"&lt;&gt;نعم")&gt;0,"⚠ "&amp;COUNTIFS($B$8:$B$5007,B671,$A$8:$A$5007,"مصروف",$I$8:$I$5007,"&lt;&gt;مرفوض",$K$8:$K$5007,"&lt;&gt;نعم")&amp;" مصروف غير مسوى",IF(L671="تمت التسوية",IF(P671=0,"✔ متوازنة وتمت التسوية","✔ تمت التسوية – متبقي "&amp;TEXT(P671,"#,##0")),IF(P671&gt;0,"متبقي "&amp;TEXT(P671,"#,##0"),"✔ متوازنة"))))),IF(R671=0,"⚠ أضف سطر عهدة أولًا",IF(OR(C671="",N(G671)=0),"⚠ أكمل التاريخ والقيمة",IF(S671="","⚠ التاريخ خارج السنة المالية",IF(H671="","⚠ اختر بند الموازنة",IF(I671="مرفوض","✖ مرفوض من المدير",IF(I671&lt;&gt;"موافق","⏳ بانتظار موافقة المدير",IF(K671&lt;&gt;"نعم","⚠ غير مسوى مع الحسابات","✔ معتمد ومسوى")))))))))</f>
        <v/>
      </c>
      <c r="R671">
        <f>N(R670)+IF(A671="عهدة",1,0)</f>
        <v/>
      </c>
      <c r="S671">
        <f>IF(C671="","",IF(AND(C671&gt;=DATE(2026,9,1),C671&lt;=DATE(2027,8,31)),(YEAR(C671)-2026)*12+MONTH(C671)-8,""))</f>
        <v/>
      </c>
      <c r="T671">
        <f>IF(AND(A671="مصروف",R671&gt;0,I671="موافق",S671&lt;&gt;"",H671&lt;&gt;""),N(G671),0)</f>
        <v/>
      </c>
    </row>
    <row r="672">
      <c r="A672" s="19" t="n"/>
      <c r="B672" s="20">
        <f>IF(A672="","",IF(R672=0,"⚠ أضف سطر عهدة أولًا","DMT-"&amp;TEXT(R672,"000")))</f>
        <v/>
      </c>
      <c r="C672" s="21" t="n"/>
      <c r="D672" s="20">
        <f>IF(C672="","",IF(S672="","خارج السنة المالية",INDEX(القوائم!$D$2:$D$13,S672)))</f>
        <v/>
      </c>
      <c r="E672" s="22" t="n"/>
      <c r="F672" s="23" t="n"/>
      <c r="G672" s="23" t="n"/>
      <c r="H672" s="22" t="n"/>
      <c r="I672" s="19" t="n"/>
      <c r="J672" s="21" t="n"/>
      <c r="K672" s="19" t="n"/>
      <c r="L672" s="19" t="n"/>
      <c r="M672" s="21" t="n"/>
      <c r="N672" s="22" t="n"/>
      <c r="O672" s="24">
        <f>IF(A672&lt;&gt;"عهدة","",SUMIFS($G$8:$G$5007,$B$8:$B$5007,B672,$A$8:$A$5007,"مصروف",$I$8:$I$5007,"&lt;&gt;مرفوض"))</f>
        <v/>
      </c>
      <c r="P672" s="25">
        <f>IF(A672&lt;&gt;"عهدة","",N(F672)-O672)</f>
        <v/>
      </c>
      <c r="Q672" s="26">
        <f>IF(A672="","",IF(A672="عهدة",IF(N(F672)=0,"⚠ أدخل قيمة العهدة",IF(P672&lt;0,"⛔ عجز / زيادة مصروفات "&amp;TEXT(-P672,"#,##0"),IF(COUNTIFS($B$8:$B$5007,B672,$A$8:$A$5007,"مصروف",$I$8:$I$5007,"&lt;&gt;مرفوض",$K$8:$K$5007,"&lt;&gt;نعم")&gt;0,"⚠ "&amp;COUNTIFS($B$8:$B$5007,B672,$A$8:$A$5007,"مصروف",$I$8:$I$5007,"&lt;&gt;مرفوض",$K$8:$K$5007,"&lt;&gt;نعم")&amp;" مصروف غير مسوى",IF(L672="تمت التسوية",IF(P672=0,"✔ متوازنة وتمت التسوية","✔ تمت التسوية – متبقي "&amp;TEXT(P672,"#,##0")),IF(P672&gt;0,"متبقي "&amp;TEXT(P672,"#,##0"),"✔ متوازنة"))))),IF(R672=0,"⚠ أضف سطر عهدة أولًا",IF(OR(C672="",N(G672)=0),"⚠ أكمل التاريخ والقيمة",IF(S672="","⚠ التاريخ خارج السنة المالية",IF(H672="","⚠ اختر بند الموازنة",IF(I672="مرفوض","✖ مرفوض من المدير",IF(I672&lt;&gt;"موافق","⏳ بانتظار موافقة المدير",IF(K672&lt;&gt;"نعم","⚠ غير مسوى مع الحسابات","✔ معتمد ومسوى")))))))))</f>
        <v/>
      </c>
      <c r="R672">
        <f>N(R671)+IF(A672="عهدة",1,0)</f>
        <v/>
      </c>
      <c r="S672">
        <f>IF(C672="","",IF(AND(C672&gt;=DATE(2026,9,1),C672&lt;=DATE(2027,8,31)),(YEAR(C672)-2026)*12+MONTH(C672)-8,""))</f>
        <v/>
      </c>
      <c r="T672">
        <f>IF(AND(A672="مصروف",R672&gt;0,I672="موافق",S672&lt;&gt;"",H672&lt;&gt;""),N(G672),0)</f>
        <v/>
      </c>
    </row>
    <row r="673">
      <c r="A673" s="19" t="n"/>
      <c r="B673" s="20">
        <f>IF(A673="","",IF(R673=0,"⚠ أضف سطر عهدة أولًا","DMT-"&amp;TEXT(R673,"000")))</f>
        <v/>
      </c>
      <c r="C673" s="21" t="n"/>
      <c r="D673" s="20">
        <f>IF(C673="","",IF(S673="","خارج السنة المالية",INDEX(القوائم!$D$2:$D$13,S673)))</f>
        <v/>
      </c>
      <c r="E673" s="22" t="n"/>
      <c r="F673" s="23" t="n"/>
      <c r="G673" s="23" t="n"/>
      <c r="H673" s="22" t="n"/>
      <c r="I673" s="19" t="n"/>
      <c r="J673" s="21" t="n"/>
      <c r="K673" s="19" t="n"/>
      <c r="L673" s="19" t="n"/>
      <c r="M673" s="21" t="n"/>
      <c r="N673" s="22" t="n"/>
      <c r="O673" s="24">
        <f>IF(A673&lt;&gt;"عهدة","",SUMIFS($G$8:$G$5007,$B$8:$B$5007,B673,$A$8:$A$5007,"مصروف",$I$8:$I$5007,"&lt;&gt;مرفوض"))</f>
        <v/>
      </c>
      <c r="P673" s="25">
        <f>IF(A673&lt;&gt;"عهدة","",N(F673)-O673)</f>
        <v/>
      </c>
      <c r="Q673" s="26">
        <f>IF(A673="","",IF(A673="عهدة",IF(N(F673)=0,"⚠ أدخل قيمة العهدة",IF(P673&lt;0,"⛔ عجز / زيادة مصروفات "&amp;TEXT(-P673,"#,##0"),IF(COUNTIFS($B$8:$B$5007,B673,$A$8:$A$5007,"مصروف",$I$8:$I$5007,"&lt;&gt;مرفوض",$K$8:$K$5007,"&lt;&gt;نعم")&gt;0,"⚠ "&amp;COUNTIFS($B$8:$B$5007,B673,$A$8:$A$5007,"مصروف",$I$8:$I$5007,"&lt;&gt;مرفوض",$K$8:$K$5007,"&lt;&gt;نعم")&amp;" مصروف غير مسوى",IF(L673="تمت التسوية",IF(P673=0,"✔ متوازنة وتمت التسوية","✔ تمت التسوية – متبقي "&amp;TEXT(P673,"#,##0")),IF(P673&gt;0,"متبقي "&amp;TEXT(P673,"#,##0"),"✔ متوازنة"))))),IF(R673=0,"⚠ أضف سطر عهدة أولًا",IF(OR(C673="",N(G673)=0),"⚠ أكمل التاريخ والقيمة",IF(S673="","⚠ التاريخ خارج السنة المالية",IF(H673="","⚠ اختر بند الموازنة",IF(I673="مرفوض","✖ مرفوض من المدير",IF(I673&lt;&gt;"موافق","⏳ بانتظار موافقة المدير",IF(K673&lt;&gt;"نعم","⚠ غير مسوى مع الحسابات","✔ معتمد ومسوى")))))))))</f>
        <v/>
      </c>
      <c r="R673">
        <f>N(R672)+IF(A673="عهدة",1,0)</f>
        <v/>
      </c>
      <c r="S673">
        <f>IF(C673="","",IF(AND(C673&gt;=DATE(2026,9,1),C673&lt;=DATE(2027,8,31)),(YEAR(C673)-2026)*12+MONTH(C673)-8,""))</f>
        <v/>
      </c>
      <c r="T673">
        <f>IF(AND(A673="مصروف",R673&gt;0,I673="موافق",S673&lt;&gt;"",H673&lt;&gt;""),N(G673),0)</f>
        <v/>
      </c>
    </row>
    <row r="674">
      <c r="A674" s="19" t="n"/>
      <c r="B674" s="20">
        <f>IF(A674="","",IF(R674=0,"⚠ أضف سطر عهدة أولًا","DMT-"&amp;TEXT(R674,"000")))</f>
        <v/>
      </c>
      <c r="C674" s="21" t="n"/>
      <c r="D674" s="20">
        <f>IF(C674="","",IF(S674="","خارج السنة المالية",INDEX(القوائم!$D$2:$D$13,S674)))</f>
        <v/>
      </c>
      <c r="E674" s="22" t="n"/>
      <c r="F674" s="23" t="n"/>
      <c r="G674" s="23" t="n"/>
      <c r="H674" s="22" t="n"/>
      <c r="I674" s="19" t="n"/>
      <c r="J674" s="21" t="n"/>
      <c r="K674" s="19" t="n"/>
      <c r="L674" s="19" t="n"/>
      <c r="M674" s="21" t="n"/>
      <c r="N674" s="22" t="n"/>
      <c r="O674" s="24">
        <f>IF(A674&lt;&gt;"عهدة","",SUMIFS($G$8:$G$5007,$B$8:$B$5007,B674,$A$8:$A$5007,"مصروف",$I$8:$I$5007,"&lt;&gt;مرفوض"))</f>
        <v/>
      </c>
      <c r="P674" s="25">
        <f>IF(A674&lt;&gt;"عهدة","",N(F674)-O674)</f>
        <v/>
      </c>
      <c r="Q674" s="26">
        <f>IF(A674="","",IF(A674="عهدة",IF(N(F674)=0,"⚠ أدخل قيمة العهدة",IF(P674&lt;0,"⛔ عجز / زيادة مصروفات "&amp;TEXT(-P674,"#,##0"),IF(COUNTIFS($B$8:$B$5007,B674,$A$8:$A$5007,"مصروف",$I$8:$I$5007,"&lt;&gt;مرفوض",$K$8:$K$5007,"&lt;&gt;نعم")&gt;0,"⚠ "&amp;COUNTIFS($B$8:$B$5007,B674,$A$8:$A$5007,"مصروف",$I$8:$I$5007,"&lt;&gt;مرفوض",$K$8:$K$5007,"&lt;&gt;نعم")&amp;" مصروف غير مسوى",IF(L674="تمت التسوية",IF(P674=0,"✔ متوازنة وتمت التسوية","✔ تمت التسوية – متبقي "&amp;TEXT(P674,"#,##0")),IF(P674&gt;0,"متبقي "&amp;TEXT(P674,"#,##0"),"✔ متوازنة"))))),IF(R674=0,"⚠ أضف سطر عهدة أولًا",IF(OR(C674="",N(G674)=0),"⚠ أكمل التاريخ والقيمة",IF(S674="","⚠ التاريخ خارج السنة المالية",IF(H674="","⚠ اختر بند الموازنة",IF(I674="مرفوض","✖ مرفوض من المدير",IF(I674&lt;&gt;"موافق","⏳ بانتظار موافقة المدير",IF(K674&lt;&gt;"نعم","⚠ غير مسوى مع الحسابات","✔ معتمد ومسوى")))))))))</f>
        <v/>
      </c>
      <c r="R674">
        <f>N(R673)+IF(A674="عهدة",1,0)</f>
        <v/>
      </c>
      <c r="S674">
        <f>IF(C674="","",IF(AND(C674&gt;=DATE(2026,9,1),C674&lt;=DATE(2027,8,31)),(YEAR(C674)-2026)*12+MONTH(C674)-8,""))</f>
        <v/>
      </c>
      <c r="T674">
        <f>IF(AND(A674="مصروف",R674&gt;0,I674="موافق",S674&lt;&gt;"",H674&lt;&gt;""),N(G674),0)</f>
        <v/>
      </c>
    </row>
    <row r="675">
      <c r="A675" s="19" t="n"/>
      <c r="B675" s="20">
        <f>IF(A675="","",IF(R675=0,"⚠ أضف سطر عهدة أولًا","DMT-"&amp;TEXT(R675,"000")))</f>
        <v/>
      </c>
      <c r="C675" s="21" t="n"/>
      <c r="D675" s="20">
        <f>IF(C675="","",IF(S675="","خارج السنة المالية",INDEX(القوائم!$D$2:$D$13,S675)))</f>
        <v/>
      </c>
      <c r="E675" s="22" t="n"/>
      <c r="F675" s="23" t="n"/>
      <c r="G675" s="23" t="n"/>
      <c r="H675" s="22" t="n"/>
      <c r="I675" s="19" t="n"/>
      <c r="J675" s="21" t="n"/>
      <c r="K675" s="19" t="n"/>
      <c r="L675" s="19" t="n"/>
      <c r="M675" s="21" t="n"/>
      <c r="N675" s="22" t="n"/>
      <c r="O675" s="24">
        <f>IF(A675&lt;&gt;"عهدة","",SUMIFS($G$8:$G$5007,$B$8:$B$5007,B675,$A$8:$A$5007,"مصروف",$I$8:$I$5007,"&lt;&gt;مرفوض"))</f>
        <v/>
      </c>
      <c r="P675" s="25">
        <f>IF(A675&lt;&gt;"عهدة","",N(F675)-O675)</f>
        <v/>
      </c>
      <c r="Q675" s="26">
        <f>IF(A675="","",IF(A675="عهدة",IF(N(F675)=0,"⚠ أدخل قيمة العهدة",IF(P675&lt;0,"⛔ عجز / زيادة مصروفات "&amp;TEXT(-P675,"#,##0"),IF(COUNTIFS($B$8:$B$5007,B675,$A$8:$A$5007,"مصروف",$I$8:$I$5007,"&lt;&gt;مرفوض",$K$8:$K$5007,"&lt;&gt;نعم")&gt;0,"⚠ "&amp;COUNTIFS($B$8:$B$5007,B675,$A$8:$A$5007,"مصروف",$I$8:$I$5007,"&lt;&gt;مرفوض",$K$8:$K$5007,"&lt;&gt;نعم")&amp;" مصروف غير مسوى",IF(L675="تمت التسوية",IF(P675=0,"✔ متوازنة وتمت التسوية","✔ تمت التسوية – متبقي "&amp;TEXT(P675,"#,##0")),IF(P675&gt;0,"متبقي "&amp;TEXT(P675,"#,##0"),"✔ متوازنة"))))),IF(R675=0,"⚠ أضف سطر عهدة أولًا",IF(OR(C675="",N(G675)=0),"⚠ أكمل التاريخ والقيمة",IF(S675="","⚠ التاريخ خارج السنة المالية",IF(H675="","⚠ اختر بند الموازنة",IF(I675="مرفوض","✖ مرفوض من المدير",IF(I675&lt;&gt;"موافق","⏳ بانتظار موافقة المدير",IF(K675&lt;&gt;"نعم","⚠ غير مسوى مع الحسابات","✔ معتمد ومسوى")))))))))</f>
        <v/>
      </c>
      <c r="R675">
        <f>N(R674)+IF(A675="عهدة",1,0)</f>
        <v/>
      </c>
      <c r="S675">
        <f>IF(C675="","",IF(AND(C675&gt;=DATE(2026,9,1),C675&lt;=DATE(2027,8,31)),(YEAR(C675)-2026)*12+MONTH(C675)-8,""))</f>
        <v/>
      </c>
      <c r="T675">
        <f>IF(AND(A675="مصروف",R675&gt;0,I675="موافق",S675&lt;&gt;"",H675&lt;&gt;""),N(G675),0)</f>
        <v/>
      </c>
    </row>
    <row r="676">
      <c r="A676" s="19" t="n"/>
      <c r="B676" s="20">
        <f>IF(A676="","",IF(R676=0,"⚠ أضف سطر عهدة أولًا","DMT-"&amp;TEXT(R676,"000")))</f>
        <v/>
      </c>
      <c r="C676" s="21" t="n"/>
      <c r="D676" s="20">
        <f>IF(C676="","",IF(S676="","خارج السنة المالية",INDEX(القوائم!$D$2:$D$13,S676)))</f>
        <v/>
      </c>
      <c r="E676" s="22" t="n"/>
      <c r="F676" s="23" t="n"/>
      <c r="G676" s="23" t="n"/>
      <c r="H676" s="22" t="n"/>
      <c r="I676" s="19" t="n"/>
      <c r="J676" s="21" t="n"/>
      <c r="K676" s="19" t="n"/>
      <c r="L676" s="19" t="n"/>
      <c r="M676" s="21" t="n"/>
      <c r="N676" s="22" t="n"/>
      <c r="O676" s="24">
        <f>IF(A676&lt;&gt;"عهدة","",SUMIFS($G$8:$G$5007,$B$8:$B$5007,B676,$A$8:$A$5007,"مصروف",$I$8:$I$5007,"&lt;&gt;مرفوض"))</f>
        <v/>
      </c>
      <c r="P676" s="25">
        <f>IF(A676&lt;&gt;"عهدة","",N(F676)-O676)</f>
        <v/>
      </c>
      <c r="Q676" s="26">
        <f>IF(A676="","",IF(A676="عهدة",IF(N(F676)=0,"⚠ أدخل قيمة العهدة",IF(P676&lt;0,"⛔ عجز / زيادة مصروفات "&amp;TEXT(-P676,"#,##0"),IF(COUNTIFS($B$8:$B$5007,B676,$A$8:$A$5007,"مصروف",$I$8:$I$5007,"&lt;&gt;مرفوض",$K$8:$K$5007,"&lt;&gt;نعم")&gt;0,"⚠ "&amp;COUNTIFS($B$8:$B$5007,B676,$A$8:$A$5007,"مصروف",$I$8:$I$5007,"&lt;&gt;مرفوض",$K$8:$K$5007,"&lt;&gt;نعم")&amp;" مصروف غير مسوى",IF(L676="تمت التسوية",IF(P676=0,"✔ متوازنة وتمت التسوية","✔ تمت التسوية – متبقي "&amp;TEXT(P676,"#,##0")),IF(P676&gt;0,"متبقي "&amp;TEXT(P676,"#,##0"),"✔ متوازنة"))))),IF(R676=0,"⚠ أضف سطر عهدة أولًا",IF(OR(C676="",N(G676)=0),"⚠ أكمل التاريخ والقيمة",IF(S676="","⚠ التاريخ خارج السنة المالية",IF(H676="","⚠ اختر بند الموازنة",IF(I676="مرفوض","✖ مرفوض من المدير",IF(I676&lt;&gt;"موافق","⏳ بانتظار موافقة المدير",IF(K676&lt;&gt;"نعم","⚠ غير مسوى مع الحسابات","✔ معتمد ومسوى")))))))))</f>
        <v/>
      </c>
      <c r="R676">
        <f>N(R675)+IF(A676="عهدة",1,0)</f>
        <v/>
      </c>
      <c r="S676">
        <f>IF(C676="","",IF(AND(C676&gt;=DATE(2026,9,1),C676&lt;=DATE(2027,8,31)),(YEAR(C676)-2026)*12+MONTH(C676)-8,""))</f>
        <v/>
      </c>
      <c r="T676">
        <f>IF(AND(A676="مصروف",R676&gt;0,I676="موافق",S676&lt;&gt;"",H676&lt;&gt;""),N(G676),0)</f>
        <v/>
      </c>
    </row>
    <row r="677">
      <c r="A677" s="19" t="n"/>
      <c r="B677" s="20">
        <f>IF(A677="","",IF(R677=0,"⚠ أضف سطر عهدة أولًا","DMT-"&amp;TEXT(R677,"000")))</f>
        <v/>
      </c>
      <c r="C677" s="21" t="n"/>
      <c r="D677" s="20">
        <f>IF(C677="","",IF(S677="","خارج السنة المالية",INDEX(القوائم!$D$2:$D$13,S677)))</f>
        <v/>
      </c>
      <c r="E677" s="22" t="n"/>
      <c r="F677" s="23" t="n"/>
      <c r="G677" s="23" t="n"/>
      <c r="H677" s="22" t="n"/>
      <c r="I677" s="19" t="n"/>
      <c r="J677" s="21" t="n"/>
      <c r="K677" s="19" t="n"/>
      <c r="L677" s="19" t="n"/>
      <c r="M677" s="21" t="n"/>
      <c r="N677" s="22" t="n"/>
      <c r="O677" s="24">
        <f>IF(A677&lt;&gt;"عهدة","",SUMIFS($G$8:$G$5007,$B$8:$B$5007,B677,$A$8:$A$5007,"مصروف",$I$8:$I$5007,"&lt;&gt;مرفوض"))</f>
        <v/>
      </c>
      <c r="P677" s="25">
        <f>IF(A677&lt;&gt;"عهدة","",N(F677)-O677)</f>
        <v/>
      </c>
      <c r="Q677" s="26">
        <f>IF(A677="","",IF(A677="عهدة",IF(N(F677)=0,"⚠ أدخل قيمة العهدة",IF(P677&lt;0,"⛔ عجز / زيادة مصروفات "&amp;TEXT(-P677,"#,##0"),IF(COUNTIFS($B$8:$B$5007,B677,$A$8:$A$5007,"مصروف",$I$8:$I$5007,"&lt;&gt;مرفوض",$K$8:$K$5007,"&lt;&gt;نعم")&gt;0,"⚠ "&amp;COUNTIFS($B$8:$B$5007,B677,$A$8:$A$5007,"مصروف",$I$8:$I$5007,"&lt;&gt;مرفوض",$K$8:$K$5007,"&lt;&gt;نعم")&amp;" مصروف غير مسوى",IF(L677="تمت التسوية",IF(P677=0,"✔ متوازنة وتمت التسوية","✔ تمت التسوية – متبقي "&amp;TEXT(P677,"#,##0")),IF(P677&gt;0,"متبقي "&amp;TEXT(P677,"#,##0"),"✔ متوازنة"))))),IF(R677=0,"⚠ أضف سطر عهدة أولًا",IF(OR(C677="",N(G677)=0),"⚠ أكمل التاريخ والقيمة",IF(S677="","⚠ التاريخ خارج السنة المالية",IF(H677="","⚠ اختر بند الموازنة",IF(I677="مرفوض","✖ مرفوض من المدير",IF(I677&lt;&gt;"موافق","⏳ بانتظار موافقة المدير",IF(K677&lt;&gt;"نعم","⚠ غير مسوى مع الحسابات","✔ معتمد ومسوى")))))))))</f>
        <v/>
      </c>
      <c r="R677">
        <f>N(R676)+IF(A677="عهدة",1,0)</f>
        <v/>
      </c>
      <c r="S677">
        <f>IF(C677="","",IF(AND(C677&gt;=DATE(2026,9,1),C677&lt;=DATE(2027,8,31)),(YEAR(C677)-2026)*12+MONTH(C677)-8,""))</f>
        <v/>
      </c>
      <c r="T677">
        <f>IF(AND(A677="مصروف",R677&gt;0,I677="موافق",S677&lt;&gt;"",H677&lt;&gt;""),N(G677),0)</f>
        <v/>
      </c>
    </row>
    <row r="678">
      <c r="A678" s="19" t="n"/>
      <c r="B678" s="20">
        <f>IF(A678="","",IF(R678=0,"⚠ أضف سطر عهدة أولًا","DMT-"&amp;TEXT(R678,"000")))</f>
        <v/>
      </c>
      <c r="C678" s="21" t="n"/>
      <c r="D678" s="20">
        <f>IF(C678="","",IF(S678="","خارج السنة المالية",INDEX(القوائم!$D$2:$D$13,S678)))</f>
        <v/>
      </c>
      <c r="E678" s="22" t="n"/>
      <c r="F678" s="23" t="n"/>
      <c r="G678" s="23" t="n"/>
      <c r="H678" s="22" t="n"/>
      <c r="I678" s="19" t="n"/>
      <c r="J678" s="21" t="n"/>
      <c r="K678" s="19" t="n"/>
      <c r="L678" s="19" t="n"/>
      <c r="M678" s="21" t="n"/>
      <c r="N678" s="22" t="n"/>
      <c r="O678" s="24">
        <f>IF(A678&lt;&gt;"عهدة","",SUMIFS($G$8:$G$5007,$B$8:$B$5007,B678,$A$8:$A$5007,"مصروف",$I$8:$I$5007,"&lt;&gt;مرفوض"))</f>
        <v/>
      </c>
      <c r="P678" s="25">
        <f>IF(A678&lt;&gt;"عهدة","",N(F678)-O678)</f>
        <v/>
      </c>
      <c r="Q678" s="26">
        <f>IF(A678="","",IF(A678="عهدة",IF(N(F678)=0,"⚠ أدخل قيمة العهدة",IF(P678&lt;0,"⛔ عجز / زيادة مصروفات "&amp;TEXT(-P678,"#,##0"),IF(COUNTIFS($B$8:$B$5007,B678,$A$8:$A$5007,"مصروف",$I$8:$I$5007,"&lt;&gt;مرفوض",$K$8:$K$5007,"&lt;&gt;نعم")&gt;0,"⚠ "&amp;COUNTIFS($B$8:$B$5007,B678,$A$8:$A$5007,"مصروف",$I$8:$I$5007,"&lt;&gt;مرفوض",$K$8:$K$5007,"&lt;&gt;نعم")&amp;" مصروف غير مسوى",IF(L678="تمت التسوية",IF(P678=0,"✔ متوازنة وتمت التسوية","✔ تمت التسوية – متبقي "&amp;TEXT(P678,"#,##0")),IF(P678&gt;0,"متبقي "&amp;TEXT(P678,"#,##0"),"✔ متوازنة"))))),IF(R678=0,"⚠ أضف سطر عهدة أولًا",IF(OR(C678="",N(G678)=0),"⚠ أكمل التاريخ والقيمة",IF(S678="","⚠ التاريخ خارج السنة المالية",IF(H678="","⚠ اختر بند الموازنة",IF(I678="مرفوض","✖ مرفوض من المدير",IF(I678&lt;&gt;"موافق","⏳ بانتظار موافقة المدير",IF(K678&lt;&gt;"نعم","⚠ غير مسوى مع الحسابات","✔ معتمد ومسوى")))))))))</f>
        <v/>
      </c>
      <c r="R678">
        <f>N(R677)+IF(A678="عهدة",1,0)</f>
        <v/>
      </c>
      <c r="S678">
        <f>IF(C678="","",IF(AND(C678&gt;=DATE(2026,9,1),C678&lt;=DATE(2027,8,31)),(YEAR(C678)-2026)*12+MONTH(C678)-8,""))</f>
        <v/>
      </c>
      <c r="T678">
        <f>IF(AND(A678="مصروف",R678&gt;0,I678="موافق",S678&lt;&gt;"",H678&lt;&gt;""),N(G678),0)</f>
        <v/>
      </c>
    </row>
    <row r="679">
      <c r="A679" s="19" t="n"/>
      <c r="B679" s="20">
        <f>IF(A679="","",IF(R679=0,"⚠ أضف سطر عهدة أولًا","DMT-"&amp;TEXT(R679,"000")))</f>
        <v/>
      </c>
      <c r="C679" s="21" t="n"/>
      <c r="D679" s="20">
        <f>IF(C679="","",IF(S679="","خارج السنة المالية",INDEX(القوائم!$D$2:$D$13,S679)))</f>
        <v/>
      </c>
      <c r="E679" s="22" t="n"/>
      <c r="F679" s="23" t="n"/>
      <c r="G679" s="23" t="n"/>
      <c r="H679" s="22" t="n"/>
      <c r="I679" s="19" t="n"/>
      <c r="J679" s="21" t="n"/>
      <c r="K679" s="19" t="n"/>
      <c r="L679" s="19" t="n"/>
      <c r="M679" s="21" t="n"/>
      <c r="N679" s="22" t="n"/>
      <c r="O679" s="24">
        <f>IF(A679&lt;&gt;"عهدة","",SUMIFS($G$8:$G$5007,$B$8:$B$5007,B679,$A$8:$A$5007,"مصروف",$I$8:$I$5007,"&lt;&gt;مرفوض"))</f>
        <v/>
      </c>
      <c r="P679" s="25">
        <f>IF(A679&lt;&gt;"عهدة","",N(F679)-O679)</f>
        <v/>
      </c>
      <c r="Q679" s="26">
        <f>IF(A679="","",IF(A679="عهدة",IF(N(F679)=0,"⚠ أدخل قيمة العهدة",IF(P679&lt;0,"⛔ عجز / زيادة مصروفات "&amp;TEXT(-P679,"#,##0"),IF(COUNTIFS($B$8:$B$5007,B679,$A$8:$A$5007,"مصروف",$I$8:$I$5007,"&lt;&gt;مرفوض",$K$8:$K$5007,"&lt;&gt;نعم")&gt;0,"⚠ "&amp;COUNTIFS($B$8:$B$5007,B679,$A$8:$A$5007,"مصروف",$I$8:$I$5007,"&lt;&gt;مرفوض",$K$8:$K$5007,"&lt;&gt;نعم")&amp;" مصروف غير مسوى",IF(L679="تمت التسوية",IF(P679=0,"✔ متوازنة وتمت التسوية","✔ تمت التسوية – متبقي "&amp;TEXT(P679,"#,##0")),IF(P679&gt;0,"متبقي "&amp;TEXT(P679,"#,##0"),"✔ متوازنة"))))),IF(R679=0,"⚠ أضف سطر عهدة أولًا",IF(OR(C679="",N(G679)=0),"⚠ أكمل التاريخ والقيمة",IF(S679="","⚠ التاريخ خارج السنة المالية",IF(H679="","⚠ اختر بند الموازنة",IF(I679="مرفوض","✖ مرفوض من المدير",IF(I679&lt;&gt;"موافق","⏳ بانتظار موافقة المدير",IF(K679&lt;&gt;"نعم","⚠ غير مسوى مع الحسابات","✔ معتمد ومسوى")))))))))</f>
        <v/>
      </c>
      <c r="R679">
        <f>N(R678)+IF(A679="عهدة",1,0)</f>
        <v/>
      </c>
      <c r="S679">
        <f>IF(C679="","",IF(AND(C679&gt;=DATE(2026,9,1),C679&lt;=DATE(2027,8,31)),(YEAR(C679)-2026)*12+MONTH(C679)-8,""))</f>
        <v/>
      </c>
      <c r="T679">
        <f>IF(AND(A679="مصروف",R679&gt;0,I679="موافق",S679&lt;&gt;"",H679&lt;&gt;""),N(G679),0)</f>
        <v/>
      </c>
    </row>
    <row r="680">
      <c r="A680" s="19" t="n"/>
      <c r="B680" s="20">
        <f>IF(A680="","",IF(R680=0,"⚠ أضف سطر عهدة أولًا","DMT-"&amp;TEXT(R680,"000")))</f>
        <v/>
      </c>
      <c r="C680" s="21" t="n"/>
      <c r="D680" s="20">
        <f>IF(C680="","",IF(S680="","خارج السنة المالية",INDEX(القوائم!$D$2:$D$13,S680)))</f>
        <v/>
      </c>
      <c r="E680" s="22" t="n"/>
      <c r="F680" s="23" t="n"/>
      <c r="G680" s="23" t="n"/>
      <c r="H680" s="22" t="n"/>
      <c r="I680" s="19" t="n"/>
      <c r="J680" s="21" t="n"/>
      <c r="K680" s="19" t="n"/>
      <c r="L680" s="19" t="n"/>
      <c r="M680" s="21" t="n"/>
      <c r="N680" s="22" t="n"/>
      <c r="O680" s="24">
        <f>IF(A680&lt;&gt;"عهدة","",SUMIFS($G$8:$G$5007,$B$8:$B$5007,B680,$A$8:$A$5007,"مصروف",$I$8:$I$5007,"&lt;&gt;مرفوض"))</f>
        <v/>
      </c>
      <c r="P680" s="25">
        <f>IF(A680&lt;&gt;"عهدة","",N(F680)-O680)</f>
        <v/>
      </c>
      <c r="Q680" s="26">
        <f>IF(A680="","",IF(A680="عهدة",IF(N(F680)=0,"⚠ أدخل قيمة العهدة",IF(P680&lt;0,"⛔ عجز / زيادة مصروفات "&amp;TEXT(-P680,"#,##0"),IF(COUNTIFS($B$8:$B$5007,B680,$A$8:$A$5007,"مصروف",$I$8:$I$5007,"&lt;&gt;مرفوض",$K$8:$K$5007,"&lt;&gt;نعم")&gt;0,"⚠ "&amp;COUNTIFS($B$8:$B$5007,B680,$A$8:$A$5007,"مصروف",$I$8:$I$5007,"&lt;&gt;مرفوض",$K$8:$K$5007,"&lt;&gt;نعم")&amp;" مصروف غير مسوى",IF(L680="تمت التسوية",IF(P680=0,"✔ متوازنة وتمت التسوية","✔ تمت التسوية – متبقي "&amp;TEXT(P680,"#,##0")),IF(P680&gt;0,"متبقي "&amp;TEXT(P680,"#,##0"),"✔ متوازنة"))))),IF(R680=0,"⚠ أضف سطر عهدة أولًا",IF(OR(C680="",N(G680)=0),"⚠ أكمل التاريخ والقيمة",IF(S680="","⚠ التاريخ خارج السنة المالية",IF(H680="","⚠ اختر بند الموازنة",IF(I680="مرفوض","✖ مرفوض من المدير",IF(I680&lt;&gt;"موافق","⏳ بانتظار موافقة المدير",IF(K680&lt;&gt;"نعم","⚠ غير مسوى مع الحسابات","✔ معتمد ومسوى")))))))))</f>
        <v/>
      </c>
      <c r="R680">
        <f>N(R679)+IF(A680="عهدة",1,0)</f>
        <v/>
      </c>
      <c r="S680">
        <f>IF(C680="","",IF(AND(C680&gt;=DATE(2026,9,1),C680&lt;=DATE(2027,8,31)),(YEAR(C680)-2026)*12+MONTH(C680)-8,""))</f>
        <v/>
      </c>
      <c r="T680">
        <f>IF(AND(A680="مصروف",R680&gt;0,I680="موافق",S680&lt;&gt;"",H680&lt;&gt;""),N(G680),0)</f>
        <v/>
      </c>
    </row>
    <row r="681">
      <c r="A681" s="19" t="n"/>
      <c r="B681" s="20">
        <f>IF(A681="","",IF(R681=0,"⚠ أضف سطر عهدة أولًا","DMT-"&amp;TEXT(R681,"000")))</f>
        <v/>
      </c>
      <c r="C681" s="21" t="n"/>
      <c r="D681" s="20">
        <f>IF(C681="","",IF(S681="","خارج السنة المالية",INDEX(القوائم!$D$2:$D$13,S681)))</f>
        <v/>
      </c>
      <c r="E681" s="22" t="n"/>
      <c r="F681" s="23" t="n"/>
      <c r="G681" s="23" t="n"/>
      <c r="H681" s="22" t="n"/>
      <c r="I681" s="19" t="n"/>
      <c r="J681" s="21" t="n"/>
      <c r="K681" s="19" t="n"/>
      <c r="L681" s="19" t="n"/>
      <c r="M681" s="21" t="n"/>
      <c r="N681" s="22" t="n"/>
      <c r="O681" s="24">
        <f>IF(A681&lt;&gt;"عهدة","",SUMIFS($G$8:$G$5007,$B$8:$B$5007,B681,$A$8:$A$5007,"مصروف",$I$8:$I$5007,"&lt;&gt;مرفوض"))</f>
        <v/>
      </c>
      <c r="P681" s="25">
        <f>IF(A681&lt;&gt;"عهدة","",N(F681)-O681)</f>
        <v/>
      </c>
      <c r="Q681" s="26">
        <f>IF(A681="","",IF(A681="عهدة",IF(N(F681)=0,"⚠ أدخل قيمة العهدة",IF(P681&lt;0,"⛔ عجز / زيادة مصروفات "&amp;TEXT(-P681,"#,##0"),IF(COUNTIFS($B$8:$B$5007,B681,$A$8:$A$5007,"مصروف",$I$8:$I$5007,"&lt;&gt;مرفوض",$K$8:$K$5007,"&lt;&gt;نعم")&gt;0,"⚠ "&amp;COUNTIFS($B$8:$B$5007,B681,$A$8:$A$5007,"مصروف",$I$8:$I$5007,"&lt;&gt;مرفوض",$K$8:$K$5007,"&lt;&gt;نعم")&amp;" مصروف غير مسوى",IF(L681="تمت التسوية",IF(P681=0,"✔ متوازنة وتمت التسوية","✔ تمت التسوية – متبقي "&amp;TEXT(P681,"#,##0")),IF(P681&gt;0,"متبقي "&amp;TEXT(P681,"#,##0"),"✔ متوازنة"))))),IF(R681=0,"⚠ أضف سطر عهدة أولًا",IF(OR(C681="",N(G681)=0),"⚠ أكمل التاريخ والقيمة",IF(S681="","⚠ التاريخ خارج السنة المالية",IF(H681="","⚠ اختر بند الموازنة",IF(I681="مرفوض","✖ مرفوض من المدير",IF(I681&lt;&gt;"موافق","⏳ بانتظار موافقة المدير",IF(K681&lt;&gt;"نعم","⚠ غير مسوى مع الحسابات","✔ معتمد ومسوى")))))))))</f>
        <v/>
      </c>
      <c r="R681">
        <f>N(R680)+IF(A681="عهدة",1,0)</f>
        <v/>
      </c>
      <c r="S681">
        <f>IF(C681="","",IF(AND(C681&gt;=DATE(2026,9,1),C681&lt;=DATE(2027,8,31)),(YEAR(C681)-2026)*12+MONTH(C681)-8,""))</f>
        <v/>
      </c>
      <c r="T681">
        <f>IF(AND(A681="مصروف",R681&gt;0,I681="موافق",S681&lt;&gt;"",H681&lt;&gt;""),N(G681),0)</f>
        <v/>
      </c>
    </row>
    <row r="682">
      <c r="A682" s="19" t="n"/>
      <c r="B682" s="20">
        <f>IF(A682="","",IF(R682=0,"⚠ أضف سطر عهدة أولًا","DMT-"&amp;TEXT(R682,"000")))</f>
        <v/>
      </c>
      <c r="C682" s="21" t="n"/>
      <c r="D682" s="20">
        <f>IF(C682="","",IF(S682="","خارج السنة المالية",INDEX(القوائم!$D$2:$D$13,S682)))</f>
        <v/>
      </c>
      <c r="E682" s="22" t="n"/>
      <c r="F682" s="23" t="n"/>
      <c r="G682" s="23" t="n"/>
      <c r="H682" s="22" t="n"/>
      <c r="I682" s="19" t="n"/>
      <c r="J682" s="21" t="n"/>
      <c r="K682" s="19" t="n"/>
      <c r="L682" s="19" t="n"/>
      <c r="M682" s="21" t="n"/>
      <c r="N682" s="22" t="n"/>
      <c r="O682" s="24">
        <f>IF(A682&lt;&gt;"عهدة","",SUMIFS($G$8:$G$5007,$B$8:$B$5007,B682,$A$8:$A$5007,"مصروف",$I$8:$I$5007,"&lt;&gt;مرفوض"))</f>
        <v/>
      </c>
      <c r="P682" s="25">
        <f>IF(A682&lt;&gt;"عهدة","",N(F682)-O682)</f>
        <v/>
      </c>
      <c r="Q682" s="26">
        <f>IF(A682="","",IF(A682="عهدة",IF(N(F682)=0,"⚠ أدخل قيمة العهدة",IF(P682&lt;0,"⛔ عجز / زيادة مصروفات "&amp;TEXT(-P682,"#,##0"),IF(COUNTIFS($B$8:$B$5007,B682,$A$8:$A$5007,"مصروف",$I$8:$I$5007,"&lt;&gt;مرفوض",$K$8:$K$5007,"&lt;&gt;نعم")&gt;0,"⚠ "&amp;COUNTIFS($B$8:$B$5007,B682,$A$8:$A$5007,"مصروف",$I$8:$I$5007,"&lt;&gt;مرفوض",$K$8:$K$5007,"&lt;&gt;نعم")&amp;" مصروف غير مسوى",IF(L682="تمت التسوية",IF(P682=0,"✔ متوازنة وتمت التسوية","✔ تمت التسوية – متبقي "&amp;TEXT(P682,"#,##0")),IF(P682&gt;0,"متبقي "&amp;TEXT(P682,"#,##0"),"✔ متوازنة"))))),IF(R682=0,"⚠ أضف سطر عهدة أولًا",IF(OR(C682="",N(G682)=0),"⚠ أكمل التاريخ والقيمة",IF(S682="","⚠ التاريخ خارج السنة المالية",IF(H682="","⚠ اختر بند الموازنة",IF(I682="مرفوض","✖ مرفوض من المدير",IF(I682&lt;&gt;"موافق","⏳ بانتظار موافقة المدير",IF(K682&lt;&gt;"نعم","⚠ غير مسوى مع الحسابات","✔ معتمد ومسوى")))))))))</f>
        <v/>
      </c>
      <c r="R682">
        <f>N(R681)+IF(A682="عهدة",1,0)</f>
        <v/>
      </c>
      <c r="S682">
        <f>IF(C682="","",IF(AND(C682&gt;=DATE(2026,9,1),C682&lt;=DATE(2027,8,31)),(YEAR(C682)-2026)*12+MONTH(C682)-8,""))</f>
        <v/>
      </c>
      <c r="T682">
        <f>IF(AND(A682="مصروف",R682&gt;0,I682="موافق",S682&lt;&gt;"",H682&lt;&gt;""),N(G682),0)</f>
        <v/>
      </c>
    </row>
    <row r="683">
      <c r="A683" s="19" t="n"/>
      <c r="B683" s="20">
        <f>IF(A683="","",IF(R683=0,"⚠ أضف سطر عهدة أولًا","DMT-"&amp;TEXT(R683,"000")))</f>
        <v/>
      </c>
      <c r="C683" s="21" t="n"/>
      <c r="D683" s="20">
        <f>IF(C683="","",IF(S683="","خارج السنة المالية",INDEX(القوائم!$D$2:$D$13,S683)))</f>
        <v/>
      </c>
      <c r="E683" s="22" t="n"/>
      <c r="F683" s="23" t="n"/>
      <c r="G683" s="23" t="n"/>
      <c r="H683" s="22" t="n"/>
      <c r="I683" s="19" t="n"/>
      <c r="J683" s="21" t="n"/>
      <c r="K683" s="19" t="n"/>
      <c r="L683" s="19" t="n"/>
      <c r="M683" s="21" t="n"/>
      <c r="N683" s="22" t="n"/>
      <c r="O683" s="24">
        <f>IF(A683&lt;&gt;"عهدة","",SUMIFS($G$8:$G$5007,$B$8:$B$5007,B683,$A$8:$A$5007,"مصروف",$I$8:$I$5007,"&lt;&gt;مرفوض"))</f>
        <v/>
      </c>
      <c r="P683" s="25">
        <f>IF(A683&lt;&gt;"عهدة","",N(F683)-O683)</f>
        <v/>
      </c>
      <c r="Q683" s="26">
        <f>IF(A683="","",IF(A683="عهدة",IF(N(F683)=0,"⚠ أدخل قيمة العهدة",IF(P683&lt;0,"⛔ عجز / زيادة مصروفات "&amp;TEXT(-P683,"#,##0"),IF(COUNTIFS($B$8:$B$5007,B683,$A$8:$A$5007,"مصروف",$I$8:$I$5007,"&lt;&gt;مرفوض",$K$8:$K$5007,"&lt;&gt;نعم")&gt;0,"⚠ "&amp;COUNTIFS($B$8:$B$5007,B683,$A$8:$A$5007,"مصروف",$I$8:$I$5007,"&lt;&gt;مرفوض",$K$8:$K$5007,"&lt;&gt;نعم")&amp;" مصروف غير مسوى",IF(L683="تمت التسوية",IF(P683=0,"✔ متوازنة وتمت التسوية","✔ تمت التسوية – متبقي "&amp;TEXT(P683,"#,##0")),IF(P683&gt;0,"متبقي "&amp;TEXT(P683,"#,##0"),"✔ متوازنة"))))),IF(R683=0,"⚠ أضف سطر عهدة أولًا",IF(OR(C683="",N(G683)=0),"⚠ أكمل التاريخ والقيمة",IF(S683="","⚠ التاريخ خارج السنة المالية",IF(H683="","⚠ اختر بند الموازنة",IF(I683="مرفوض","✖ مرفوض من المدير",IF(I683&lt;&gt;"موافق","⏳ بانتظار موافقة المدير",IF(K683&lt;&gt;"نعم","⚠ غير مسوى مع الحسابات","✔ معتمد ومسوى")))))))))</f>
        <v/>
      </c>
      <c r="R683">
        <f>N(R682)+IF(A683="عهدة",1,0)</f>
        <v/>
      </c>
      <c r="S683">
        <f>IF(C683="","",IF(AND(C683&gt;=DATE(2026,9,1),C683&lt;=DATE(2027,8,31)),(YEAR(C683)-2026)*12+MONTH(C683)-8,""))</f>
        <v/>
      </c>
      <c r="T683">
        <f>IF(AND(A683="مصروف",R683&gt;0,I683="موافق",S683&lt;&gt;"",H683&lt;&gt;""),N(G683),0)</f>
        <v/>
      </c>
    </row>
    <row r="684">
      <c r="A684" s="19" t="n"/>
      <c r="B684" s="20">
        <f>IF(A684="","",IF(R684=0,"⚠ أضف سطر عهدة أولًا","DMT-"&amp;TEXT(R684,"000")))</f>
        <v/>
      </c>
      <c r="C684" s="21" t="n"/>
      <c r="D684" s="20">
        <f>IF(C684="","",IF(S684="","خارج السنة المالية",INDEX(القوائم!$D$2:$D$13,S684)))</f>
        <v/>
      </c>
      <c r="E684" s="22" t="n"/>
      <c r="F684" s="23" t="n"/>
      <c r="G684" s="23" t="n"/>
      <c r="H684" s="22" t="n"/>
      <c r="I684" s="19" t="n"/>
      <c r="J684" s="21" t="n"/>
      <c r="K684" s="19" t="n"/>
      <c r="L684" s="19" t="n"/>
      <c r="M684" s="21" t="n"/>
      <c r="N684" s="22" t="n"/>
      <c r="O684" s="24">
        <f>IF(A684&lt;&gt;"عهدة","",SUMIFS($G$8:$G$5007,$B$8:$B$5007,B684,$A$8:$A$5007,"مصروف",$I$8:$I$5007,"&lt;&gt;مرفوض"))</f>
        <v/>
      </c>
      <c r="P684" s="25">
        <f>IF(A684&lt;&gt;"عهدة","",N(F684)-O684)</f>
        <v/>
      </c>
      <c r="Q684" s="26">
        <f>IF(A684="","",IF(A684="عهدة",IF(N(F684)=0,"⚠ أدخل قيمة العهدة",IF(P684&lt;0,"⛔ عجز / زيادة مصروفات "&amp;TEXT(-P684,"#,##0"),IF(COUNTIFS($B$8:$B$5007,B684,$A$8:$A$5007,"مصروف",$I$8:$I$5007,"&lt;&gt;مرفوض",$K$8:$K$5007,"&lt;&gt;نعم")&gt;0,"⚠ "&amp;COUNTIFS($B$8:$B$5007,B684,$A$8:$A$5007,"مصروف",$I$8:$I$5007,"&lt;&gt;مرفوض",$K$8:$K$5007,"&lt;&gt;نعم")&amp;" مصروف غير مسوى",IF(L684="تمت التسوية",IF(P684=0,"✔ متوازنة وتمت التسوية","✔ تمت التسوية – متبقي "&amp;TEXT(P684,"#,##0")),IF(P684&gt;0,"متبقي "&amp;TEXT(P684,"#,##0"),"✔ متوازنة"))))),IF(R684=0,"⚠ أضف سطر عهدة أولًا",IF(OR(C684="",N(G684)=0),"⚠ أكمل التاريخ والقيمة",IF(S684="","⚠ التاريخ خارج السنة المالية",IF(H684="","⚠ اختر بند الموازنة",IF(I684="مرفوض","✖ مرفوض من المدير",IF(I684&lt;&gt;"موافق","⏳ بانتظار موافقة المدير",IF(K684&lt;&gt;"نعم","⚠ غير مسوى مع الحسابات","✔ معتمد ومسوى")))))))))</f>
        <v/>
      </c>
      <c r="R684">
        <f>N(R683)+IF(A684="عهدة",1,0)</f>
        <v/>
      </c>
      <c r="S684">
        <f>IF(C684="","",IF(AND(C684&gt;=DATE(2026,9,1),C684&lt;=DATE(2027,8,31)),(YEAR(C684)-2026)*12+MONTH(C684)-8,""))</f>
        <v/>
      </c>
      <c r="T684">
        <f>IF(AND(A684="مصروف",R684&gt;0,I684="موافق",S684&lt;&gt;"",H684&lt;&gt;""),N(G684),0)</f>
        <v/>
      </c>
    </row>
    <row r="685">
      <c r="A685" s="19" t="n"/>
      <c r="B685" s="20">
        <f>IF(A685="","",IF(R685=0,"⚠ أضف سطر عهدة أولًا","DMT-"&amp;TEXT(R685,"000")))</f>
        <v/>
      </c>
      <c r="C685" s="21" t="n"/>
      <c r="D685" s="20">
        <f>IF(C685="","",IF(S685="","خارج السنة المالية",INDEX(القوائم!$D$2:$D$13,S685)))</f>
        <v/>
      </c>
      <c r="E685" s="22" t="n"/>
      <c r="F685" s="23" t="n"/>
      <c r="G685" s="23" t="n"/>
      <c r="H685" s="22" t="n"/>
      <c r="I685" s="19" t="n"/>
      <c r="J685" s="21" t="n"/>
      <c r="K685" s="19" t="n"/>
      <c r="L685" s="19" t="n"/>
      <c r="M685" s="21" t="n"/>
      <c r="N685" s="22" t="n"/>
      <c r="O685" s="24">
        <f>IF(A685&lt;&gt;"عهدة","",SUMIFS($G$8:$G$5007,$B$8:$B$5007,B685,$A$8:$A$5007,"مصروف",$I$8:$I$5007,"&lt;&gt;مرفوض"))</f>
        <v/>
      </c>
      <c r="P685" s="25">
        <f>IF(A685&lt;&gt;"عهدة","",N(F685)-O685)</f>
        <v/>
      </c>
      <c r="Q685" s="26">
        <f>IF(A685="","",IF(A685="عهدة",IF(N(F685)=0,"⚠ أدخل قيمة العهدة",IF(P685&lt;0,"⛔ عجز / زيادة مصروفات "&amp;TEXT(-P685,"#,##0"),IF(COUNTIFS($B$8:$B$5007,B685,$A$8:$A$5007,"مصروف",$I$8:$I$5007,"&lt;&gt;مرفوض",$K$8:$K$5007,"&lt;&gt;نعم")&gt;0,"⚠ "&amp;COUNTIFS($B$8:$B$5007,B685,$A$8:$A$5007,"مصروف",$I$8:$I$5007,"&lt;&gt;مرفوض",$K$8:$K$5007,"&lt;&gt;نعم")&amp;" مصروف غير مسوى",IF(L685="تمت التسوية",IF(P685=0,"✔ متوازنة وتمت التسوية","✔ تمت التسوية – متبقي "&amp;TEXT(P685,"#,##0")),IF(P685&gt;0,"متبقي "&amp;TEXT(P685,"#,##0"),"✔ متوازنة"))))),IF(R685=0,"⚠ أضف سطر عهدة أولًا",IF(OR(C685="",N(G685)=0),"⚠ أكمل التاريخ والقيمة",IF(S685="","⚠ التاريخ خارج السنة المالية",IF(H685="","⚠ اختر بند الموازنة",IF(I685="مرفوض","✖ مرفوض من المدير",IF(I685&lt;&gt;"موافق","⏳ بانتظار موافقة المدير",IF(K685&lt;&gt;"نعم","⚠ غير مسوى مع الحسابات","✔ معتمد ومسوى")))))))))</f>
        <v/>
      </c>
      <c r="R685">
        <f>N(R684)+IF(A685="عهدة",1,0)</f>
        <v/>
      </c>
      <c r="S685">
        <f>IF(C685="","",IF(AND(C685&gt;=DATE(2026,9,1),C685&lt;=DATE(2027,8,31)),(YEAR(C685)-2026)*12+MONTH(C685)-8,""))</f>
        <v/>
      </c>
      <c r="T685">
        <f>IF(AND(A685="مصروف",R685&gt;0,I685="موافق",S685&lt;&gt;"",H685&lt;&gt;""),N(G685),0)</f>
        <v/>
      </c>
    </row>
    <row r="686">
      <c r="A686" s="19" t="n"/>
      <c r="B686" s="20">
        <f>IF(A686="","",IF(R686=0,"⚠ أضف سطر عهدة أولًا","DMT-"&amp;TEXT(R686,"000")))</f>
        <v/>
      </c>
      <c r="C686" s="21" t="n"/>
      <c r="D686" s="20">
        <f>IF(C686="","",IF(S686="","خارج السنة المالية",INDEX(القوائم!$D$2:$D$13,S686)))</f>
        <v/>
      </c>
      <c r="E686" s="22" t="n"/>
      <c r="F686" s="23" t="n"/>
      <c r="G686" s="23" t="n"/>
      <c r="H686" s="22" t="n"/>
      <c r="I686" s="19" t="n"/>
      <c r="J686" s="21" t="n"/>
      <c r="K686" s="19" t="n"/>
      <c r="L686" s="19" t="n"/>
      <c r="M686" s="21" t="n"/>
      <c r="N686" s="22" t="n"/>
      <c r="O686" s="24">
        <f>IF(A686&lt;&gt;"عهدة","",SUMIFS($G$8:$G$5007,$B$8:$B$5007,B686,$A$8:$A$5007,"مصروف",$I$8:$I$5007,"&lt;&gt;مرفوض"))</f>
        <v/>
      </c>
      <c r="P686" s="25">
        <f>IF(A686&lt;&gt;"عهدة","",N(F686)-O686)</f>
        <v/>
      </c>
      <c r="Q686" s="26">
        <f>IF(A686="","",IF(A686="عهدة",IF(N(F686)=0,"⚠ أدخل قيمة العهدة",IF(P686&lt;0,"⛔ عجز / زيادة مصروفات "&amp;TEXT(-P686,"#,##0"),IF(COUNTIFS($B$8:$B$5007,B686,$A$8:$A$5007,"مصروف",$I$8:$I$5007,"&lt;&gt;مرفوض",$K$8:$K$5007,"&lt;&gt;نعم")&gt;0,"⚠ "&amp;COUNTIFS($B$8:$B$5007,B686,$A$8:$A$5007,"مصروف",$I$8:$I$5007,"&lt;&gt;مرفوض",$K$8:$K$5007,"&lt;&gt;نعم")&amp;" مصروف غير مسوى",IF(L686="تمت التسوية",IF(P686=0,"✔ متوازنة وتمت التسوية","✔ تمت التسوية – متبقي "&amp;TEXT(P686,"#,##0")),IF(P686&gt;0,"متبقي "&amp;TEXT(P686,"#,##0"),"✔ متوازنة"))))),IF(R686=0,"⚠ أضف سطر عهدة أولًا",IF(OR(C686="",N(G686)=0),"⚠ أكمل التاريخ والقيمة",IF(S686="","⚠ التاريخ خارج السنة المالية",IF(H686="","⚠ اختر بند الموازنة",IF(I686="مرفوض","✖ مرفوض من المدير",IF(I686&lt;&gt;"موافق","⏳ بانتظار موافقة المدير",IF(K686&lt;&gt;"نعم","⚠ غير مسوى مع الحسابات","✔ معتمد ومسوى")))))))))</f>
        <v/>
      </c>
      <c r="R686">
        <f>N(R685)+IF(A686="عهدة",1,0)</f>
        <v/>
      </c>
      <c r="S686">
        <f>IF(C686="","",IF(AND(C686&gt;=DATE(2026,9,1),C686&lt;=DATE(2027,8,31)),(YEAR(C686)-2026)*12+MONTH(C686)-8,""))</f>
        <v/>
      </c>
      <c r="T686">
        <f>IF(AND(A686="مصروف",R686&gt;0,I686="موافق",S686&lt;&gt;"",H686&lt;&gt;""),N(G686),0)</f>
        <v/>
      </c>
    </row>
    <row r="687">
      <c r="A687" s="19" t="n"/>
      <c r="B687" s="20">
        <f>IF(A687="","",IF(R687=0,"⚠ أضف سطر عهدة أولًا","DMT-"&amp;TEXT(R687,"000")))</f>
        <v/>
      </c>
      <c r="C687" s="21" t="n"/>
      <c r="D687" s="20">
        <f>IF(C687="","",IF(S687="","خارج السنة المالية",INDEX(القوائم!$D$2:$D$13,S687)))</f>
        <v/>
      </c>
      <c r="E687" s="22" t="n"/>
      <c r="F687" s="23" t="n"/>
      <c r="G687" s="23" t="n"/>
      <c r="H687" s="22" t="n"/>
      <c r="I687" s="19" t="n"/>
      <c r="J687" s="21" t="n"/>
      <c r="K687" s="19" t="n"/>
      <c r="L687" s="19" t="n"/>
      <c r="M687" s="21" t="n"/>
      <c r="N687" s="22" t="n"/>
      <c r="O687" s="24">
        <f>IF(A687&lt;&gt;"عهدة","",SUMIFS($G$8:$G$5007,$B$8:$B$5007,B687,$A$8:$A$5007,"مصروف",$I$8:$I$5007,"&lt;&gt;مرفوض"))</f>
        <v/>
      </c>
      <c r="P687" s="25">
        <f>IF(A687&lt;&gt;"عهدة","",N(F687)-O687)</f>
        <v/>
      </c>
      <c r="Q687" s="26">
        <f>IF(A687="","",IF(A687="عهدة",IF(N(F687)=0,"⚠ أدخل قيمة العهدة",IF(P687&lt;0,"⛔ عجز / زيادة مصروفات "&amp;TEXT(-P687,"#,##0"),IF(COUNTIFS($B$8:$B$5007,B687,$A$8:$A$5007,"مصروف",$I$8:$I$5007,"&lt;&gt;مرفوض",$K$8:$K$5007,"&lt;&gt;نعم")&gt;0,"⚠ "&amp;COUNTIFS($B$8:$B$5007,B687,$A$8:$A$5007,"مصروف",$I$8:$I$5007,"&lt;&gt;مرفوض",$K$8:$K$5007,"&lt;&gt;نعم")&amp;" مصروف غير مسوى",IF(L687="تمت التسوية",IF(P687=0,"✔ متوازنة وتمت التسوية","✔ تمت التسوية – متبقي "&amp;TEXT(P687,"#,##0")),IF(P687&gt;0,"متبقي "&amp;TEXT(P687,"#,##0"),"✔ متوازنة"))))),IF(R687=0,"⚠ أضف سطر عهدة أولًا",IF(OR(C687="",N(G687)=0),"⚠ أكمل التاريخ والقيمة",IF(S687="","⚠ التاريخ خارج السنة المالية",IF(H687="","⚠ اختر بند الموازنة",IF(I687="مرفوض","✖ مرفوض من المدير",IF(I687&lt;&gt;"موافق","⏳ بانتظار موافقة المدير",IF(K687&lt;&gt;"نعم","⚠ غير مسوى مع الحسابات","✔ معتمد ومسوى")))))))))</f>
        <v/>
      </c>
      <c r="R687">
        <f>N(R686)+IF(A687="عهدة",1,0)</f>
        <v/>
      </c>
      <c r="S687">
        <f>IF(C687="","",IF(AND(C687&gt;=DATE(2026,9,1),C687&lt;=DATE(2027,8,31)),(YEAR(C687)-2026)*12+MONTH(C687)-8,""))</f>
        <v/>
      </c>
      <c r="T687">
        <f>IF(AND(A687="مصروف",R687&gt;0,I687="موافق",S687&lt;&gt;"",H687&lt;&gt;""),N(G687),0)</f>
        <v/>
      </c>
    </row>
    <row r="688">
      <c r="A688" s="19" t="n"/>
      <c r="B688" s="20">
        <f>IF(A688="","",IF(R688=0,"⚠ أضف سطر عهدة أولًا","DMT-"&amp;TEXT(R688,"000")))</f>
        <v/>
      </c>
      <c r="C688" s="21" t="n"/>
      <c r="D688" s="20">
        <f>IF(C688="","",IF(S688="","خارج السنة المالية",INDEX(القوائم!$D$2:$D$13,S688)))</f>
        <v/>
      </c>
      <c r="E688" s="22" t="n"/>
      <c r="F688" s="23" t="n"/>
      <c r="G688" s="23" t="n"/>
      <c r="H688" s="22" t="n"/>
      <c r="I688" s="19" t="n"/>
      <c r="J688" s="21" t="n"/>
      <c r="K688" s="19" t="n"/>
      <c r="L688" s="19" t="n"/>
      <c r="M688" s="21" t="n"/>
      <c r="N688" s="22" t="n"/>
      <c r="O688" s="24">
        <f>IF(A688&lt;&gt;"عهدة","",SUMIFS($G$8:$G$5007,$B$8:$B$5007,B688,$A$8:$A$5007,"مصروف",$I$8:$I$5007,"&lt;&gt;مرفوض"))</f>
        <v/>
      </c>
      <c r="P688" s="25">
        <f>IF(A688&lt;&gt;"عهدة","",N(F688)-O688)</f>
        <v/>
      </c>
      <c r="Q688" s="26">
        <f>IF(A688="","",IF(A688="عهدة",IF(N(F688)=0,"⚠ أدخل قيمة العهدة",IF(P688&lt;0,"⛔ عجز / زيادة مصروفات "&amp;TEXT(-P688,"#,##0"),IF(COUNTIFS($B$8:$B$5007,B688,$A$8:$A$5007,"مصروف",$I$8:$I$5007,"&lt;&gt;مرفوض",$K$8:$K$5007,"&lt;&gt;نعم")&gt;0,"⚠ "&amp;COUNTIFS($B$8:$B$5007,B688,$A$8:$A$5007,"مصروف",$I$8:$I$5007,"&lt;&gt;مرفوض",$K$8:$K$5007,"&lt;&gt;نعم")&amp;" مصروف غير مسوى",IF(L688="تمت التسوية",IF(P688=0,"✔ متوازنة وتمت التسوية","✔ تمت التسوية – متبقي "&amp;TEXT(P688,"#,##0")),IF(P688&gt;0,"متبقي "&amp;TEXT(P688,"#,##0"),"✔ متوازنة"))))),IF(R688=0,"⚠ أضف سطر عهدة أولًا",IF(OR(C688="",N(G688)=0),"⚠ أكمل التاريخ والقيمة",IF(S688="","⚠ التاريخ خارج السنة المالية",IF(H688="","⚠ اختر بند الموازنة",IF(I688="مرفوض","✖ مرفوض من المدير",IF(I688&lt;&gt;"موافق","⏳ بانتظار موافقة المدير",IF(K688&lt;&gt;"نعم","⚠ غير مسوى مع الحسابات","✔ معتمد ومسوى")))))))))</f>
        <v/>
      </c>
      <c r="R688">
        <f>N(R687)+IF(A688="عهدة",1,0)</f>
        <v/>
      </c>
      <c r="S688">
        <f>IF(C688="","",IF(AND(C688&gt;=DATE(2026,9,1),C688&lt;=DATE(2027,8,31)),(YEAR(C688)-2026)*12+MONTH(C688)-8,""))</f>
        <v/>
      </c>
      <c r="T688">
        <f>IF(AND(A688="مصروف",R688&gt;0,I688="موافق",S688&lt;&gt;"",H688&lt;&gt;""),N(G688),0)</f>
        <v/>
      </c>
    </row>
    <row r="689">
      <c r="A689" s="19" t="n"/>
      <c r="B689" s="20">
        <f>IF(A689="","",IF(R689=0,"⚠ أضف سطر عهدة أولًا","DMT-"&amp;TEXT(R689,"000")))</f>
        <v/>
      </c>
      <c r="C689" s="21" t="n"/>
      <c r="D689" s="20">
        <f>IF(C689="","",IF(S689="","خارج السنة المالية",INDEX(القوائم!$D$2:$D$13,S689)))</f>
        <v/>
      </c>
      <c r="E689" s="22" t="n"/>
      <c r="F689" s="23" t="n"/>
      <c r="G689" s="23" t="n"/>
      <c r="H689" s="22" t="n"/>
      <c r="I689" s="19" t="n"/>
      <c r="J689" s="21" t="n"/>
      <c r="K689" s="19" t="n"/>
      <c r="L689" s="19" t="n"/>
      <c r="M689" s="21" t="n"/>
      <c r="N689" s="22" t="n"/>
      <c r="O689" s="24">
        <f>IF(A689&lt;&gt;"عهدة","",SUMIFS($G$8:$G$5007,$B$8:$B$5007,B689,$A$8:$A$5007,"مصروف",$I$8:$I$5007,"&lt;&gt;مرفوض"))</f>
        <v/>
      </c>
      <c r="P689" s="25">
        <f>IF(A689&lt;&gt;"عهدة","",N(F689)-O689)</f>
        <v/>
      </c>
      <c r="Q689" s="26">
        <f>IF(A689="","",IF(A689="عهدة",IF(N(F689)=0,"⚠ أدخل قيمة العهدة",IF(P689&lt;0,"⛔ عجز / زيادة مصروفات "&amp;TEXT(-P689,"#,##0"),IF(COUNTIFS($B$8:$B$5007,B689,$A$8:$A$5007,"مصروف",$I$8:$I$5007,"&lt;&gt;مرفوض",$K$8:$K$5007,"&lt;&gt;نعم")&gt;0,"⚠ "&amp;COUNTIFS($B$8:$B$5007,B689,$A$8:$A$5007,"مصروف",$I$8:$I$5007,"&lt;&gt;مرفوض",$K$8:$K$5007,"&lt;&gt;نعم")&amp;" مصروف غير مسوى",IF(L689="تمت التسوية",IF(P689=0,"✔ متوازنة وتمت التسوية","✔ تمت التسوية – متبقي "&amp;TEXT(P689,"#,##0")),IF(P689&gt;0,"متبقي "&amp;TEXT(P689,"#,##0"),"✔ متوازنة"))))),IF(R689=0,"⚠ أضف سطر عهدة أولًا",IF(OR(C689="",N(G689)=0),"⚠ أكمل التاريخ والقيمة",IF(S689="","⚠ التاريخ خارج السنة المالية",IF(H689="","⚠ اختر بند الموازنة",IF(I689="مرفوض","✖ مرفوض من المدير",IF(I689&lt;&gt;"موافق","⏳ بانتظار موافقة المدير",IF(K689&lt;&gt;"نعم","⚠ غير مسوى مع الحسابات","✔ معتمد ومسوى")))))))))</f>
        <v/>
      </c>
      <c r="R689">
        <f>N(R688)+IF(A689="عهدة",1,0)</f>
        <v/>
      </c>
      <c r="S689">
        <f>IF(C689="","",IF(AND(C689&gt;=DATE(2026,9,1),C689&lt;=DATE(2027,8,31)),(YEAR(C689)-2026)*12+MONTH(C689)-8,""))</f>
        <v/>
      </c>
      <c r="T689">
        <f>IF(AND(A689="مصروف",R689&gt;0,I689="موافق",S689&lt;&gt;"",H689&lt;&gt;""),N(G689),0)</f>
        <v/>
      </c>
    </row>
    <row r="690">
      <c r="A690" s="19" t="n"/>
      <c r="B690" s="20">
        <f>IF(A690="","",IF(R690=0,"⚠ أضف سطر عهدة أولًا","DMT-"&amp;TEXT(R690,"000")))</f>
        <v/>
      </c>
      <c r="C690" s="21" t="n"/>
      <c r="D690" s="20">
        <f>IF(C690="","",IF(S690="","خارج السنة المالية",INDEX(القوائم!$D$2:$D$13,S690)))</f>
        <v/>
      </c>
      <c r="E690" s="22" t="n"/>
      <c r="F690" s="23" t="n"/>
      <c r="G690" s="23" t="n"/>
      <c r="H690" s="22" t="n"/>
      <c r="I690" s="19" t="n"/>
      <c r="J690" s="21" t="n"/>
      <c r="K690" s="19" t="n"/>
      <c r="L690" s="19" t="n"/>
      <c r="M690" s="21" t="n"/>
      <c r="N690" s="22" t="n"/>
      <c r="O690" s="24">
        <f>IF(A690&lt;&gt;"عهدة","",SUMIFS($G$8:$G$5007,$B$8:$B$5007,B690,$A$8:$A$5007,"مصروف",$I$8:$I$5007,"&lt;&gt;مرفوض"))</f>
        <v/>
      </c>
      <c r="P690" s="25">
        <f>IF(A690&lt;&gt;"عهدة","",N(F690)-O690)</f>
        <v/>
      </c>
      <c r="Q690" s="26">
        <f>IF(A690="","",IF(A690="عهدة",IF(N(F690)=0,"⚠ أدخل قيمة العهدة",IF(P690&lt;0,"⛔ عجز / زيادة مصروفات "&amp;TEXT(-P690,"#,##0"),IF(COUNTIFS($B$8:$B$5007,B690,$A$8:$A$5007,"مصروف",$I$8:$I$5007,"&lt;&gt;مرفوض",$K$8:$K$5007,"&lt;&gt;نعم")&gt;0,"⚠ "&amp;COUNTIFS($B$8:$B$5007,B690,$A$8:$A$5007,"مصروف",$I$8:$I$5007,"&lt;&gt;مرفوض",$K$8:$K$5007,"&lt;&gt;نعم")&amp;" مصروف غير مسوى",IF(L690="تمت التسوية",IF(P690=0,"✔ متوازنة وتمت التسوية","✔ تمت التسوية – متبقي "&amp;TEXT(P690,"#,##0")),IF(P690&gt;0,"متبقي "&amp;TEXT(P690,"#,##0"),"✔ متوازنة"))))),IF(R690=0,"⚠ أضف سطر عهدة أولًا",IF(OR(C690="",N(G690)=0),"⚠ أكمل التاريخ والقيمة",IF(S690="","⚠ التاريخ خارج السنة المالية",IF(H690="","⚠ اختر بند الموازنة",IF(I690="مرفوض","✖ مرفوض من المدير",IF(I690&lt;&gt;"موافق","⏳ بانتظار موافقة المدير",IF(K690&lt;&gt;"نعم","⚠ غير مسوى مع الحسابات","✔ معتمد ومسوى")))))))))</f>
        <v/>
      </c>
      <c r="R690">
        <f>N(R689)+IF(A690="عهدة",1,0)</f>
        <v/>
      </c>
      <c r="S690">
        <f>IF(C690="","",IF(AND(C690&gt;=DATE(2026,9,1),C690&lt;=DATE(2027,8,31)),(YEAR(C690)-2026)*12+MONTH(C690)-8,""))</f>
        <v/>
      </c>
      <c r="T690">
        <f>IF(AND(A690="مصروف",R690&gt;0,I690="موافق",S690&lt;&gt;"",H690&lt;&gt;""),N(G690),0)</f>
        <v/>
      </c>
    </row>
    <row r="691">
      <c r="A691" s="19" t="n"/>
      <c r="B691" s="20">
        <f>IF(A691="","",IF(R691=0,"⚠ أضف سطر عهدة أولًا","DMT-"&amp;TEXT(R691,"000")))</f>
        <v/>
      </c>
      <c r="C691" s="21" t="n"/>
      <c r="D691" s="20">
        <f>IF(C691="","",IF(S691="","خارج السنة المالية",INDEX(القوائم!$D$2:$D$13,S691)))</f>
        <v/>
      </c>
      <c r="E691" s="22" t="n"/>
      <c r="F691" s="23" t="n"/>
      <c r="G691" s="23" t="n"/>
      <c r="H691" s="22" t="n"/>
      <c r="I691" s="19" t="n"/>
      <c r="J691" s="21" t="n"/>
      <c r="K691" s="19" t="n"/>
      <c r="L691" s="19" t="n"/>
      <c r="M691" s="21" t="n"/>
      <c r="N691" s="22" t="n"/>
      <c r="O691" s="24">
        <f>IF(A691&lt;&gt;"عهدة","",SUMIFS($G$8:$G$5007,$B$8:$B$5007,B691,$A$8:$A$5007,"مصروف",$I$8:$I$5007,"&lt;&gt;مرفوض"))</f>
        <v/>
      </c>
      <c r="P691" s="25">
        <f>IF(A691&lt;&gt;"عهدة","",N(F691)-O691)</f>
        <v/>
      </c>
      <c r="Q691" s="26">
        <f>IF(A691="","",IF(A691="عهدة",IF(N(F691)=0,"⚠ أدخل قيمة العهدة",IF(P691&lt;0,"⛔ عجز / زيادة مصروفات "&amp;TEXT(-P691,"#,##0"),IF(COUNTIFS($B$8:$B$5007,B691,$A$8:$A$5007,"مصروف",$I$8:$I$5007,"&lt;&gt;مرفوض",$K$8:$K$5007,"&lt;&gt;نعم")&gt;0,"⚠ "&amp;COUNTIFS($B$8:$B$5007,B691,$A$8:$A$5007,"مصروف",$I$8:$I$5007,"&lt;&gt;مرفوض",$K$8:$K$5007,"&lt;&gt;نعم")&amp;" مصروف غير مسوى",IF(L691="تمت التسوية",IF(P691=0,"✔ متوازنة وتمت التسوية","✔ تمت التسوية – متبقي "&amp;TEXT(P691,"#,##0")),IF(P691&gt;0,"متبقي "&amp;TEXT(P691,"#,##0"),"✔ متوازنة"))))),IF(R691=0,"⚠ أضف سطر عهدة أولًا",IF(OR(C691="",N(G691)=0),"⚠ أكمل التاريخ والقيمة",IF(S691="","⚠ التاريخ خارج السنة المالية",IF(H691="","⚠ اختر بند الموازنة",IF(I691="مرفوض","✖ مرفوض من المدير",IF(I691&lt;&gt;"موافق","⏳ بانتظار موافقة المدير",IF(K691&lt;&gt;"نعم","⚠ غير مسوى مع الحسابات","✔ معتمد ومسوى")))))))))</f>
        <v/>
      </c>
      <c r="R691">
        <f>N(R690)+IF(A691="عهدة",1,0)</f>
        <v/>
      </c>
      <c r="S691">
        <f>IF(C691="","",IF(AND(C691&gt;=DATE(2026,9,1),C691&lt;=DATE(2027,8,31)),(YEAR(C691)-2026)*12+MONTH(C691)-8,""))</f>
        <v/>
      </c>
      <c r="T691">
        <f>IF(AND(A691="مصروف",R691&gt;0,I691="موافق",S691&lt;&gt;"",H691&lt;&gt;""),N(G691),0)</f>
        <v/>
      </c>
    </row>
    <row r="692">
      <c r="A692" s="19" t="n"/>
      <c r="B692" s="20">
        <f>IF(A692="","",IF(R692=0,"⚠ أضف سطر عهدة أولًا","DMT-"&amp;TEXT(R692,"000")))</f>
        <v/>
      </c>
      <c r="C692" s="21" t="n"/>
      <c r="D692" s="20">
        <f>IF(C692="","",IF(S692="","خارج السنة المالية",INDEX(القوائم!$D$2:$D$13,S692)))</f>
        <v/>
      </c>
      <c r="E692" s="22" t="n"/>
      <c r="F692" s="23" t="n"/>
      <c r="G692" s="23" t="n"/>
      <c r="H692" s="22" t="n"/>
      <c r="I692" s="19" t="n"/>
      <c r="J692" s="21" t="n"/>
      <c r="K692" s="19" t="n"/>
      <c r="L692" s="19" t="n"/>
      <c r="M692" s="21" t="n"/>
      <c r="N692" s="22" t="n"/>
      <c r="O692" s="24">
        <f>IF(A692&lt;&gt;"عهدة","",SUMIFS($G$8:$G$5007,$B$8:$B$5007,B692,$A$8:$A$5007,"مصروف",$I$8:$I$5007,"&lt;&gt;مرفوض"))</f>
        <v/>
      </c>
      <c r="P692" s="25">
        <f>IF(A692&lt;&gt;"عهدة","",N(F692)-O692)</f>
        <v/>
      </c>
      <c r="Q692" s="26">
        <f>IF(A692="","",IF(A692="عهدة",IF(N(F692)=0,"⚠ أدخل قيمة العهدة",IF(P692&lt;0,"⛔ عجز / زيادة مصروفات "&amp;TEXT(-P692,"#,##0"),IF(COUNTIFS($B$8:$B$5007,B692,$A$8:$A$5007,"مصروف",$I$8:$I$5007,"&lt;&gt;مرفوض",$K$8:$K$5007,"&lt;&gt;نعم")&gt;0,"⚠ "&amp;COUNTIFS($B$8:$B$5007,B692,$A$8:$A$5007,"مصروف",$I$8:$I$5007,"&lt;&gt;مرفوض",$K$8:$K$5007,"&lt;&gt;نعم")&amp;" مصروف غير مسوى",IF(L692="تمت التسوية",IF(P692=0,"✔ متوازنة وتمت التسوية","✔ تمت التسوية – متبقي "&amp;TEXT(P692,"#,##0")),IF(P692&gt;0,"متبقي "&amp;TEXT(P692,"#,##0"),"✔ متوازنة"))))),IF(R692=0,"⚠ أضف سطر عهدة أولًا",IF(OR(C692="",N(G692)=0),"⚠ أكمل التاريخ والقيمة",IF(S692="","⚠ التاريخ خارج السنة المالية",IF(H692="","⚠ اختر بند الموازنة",IF(I692="مرفوض","✖ مرفوض من المدير",IF(I692&lt;&gt;"موافق","⏳ بانتظار موافقة المدير",IF(K692&lt;&gt;"نعم","⚠ غير مسوى مع الحسابات","✔ معتمد ومسوى")))))))))</f>
        <v/>
      </c>
      <c r="R692">
        <f>N(R691)+IF(A692="عهدة",1,0)</f>
        <v/>
      </c>
      <c r="S692">
        <f>IF(C692="","",IF(AND(C692&gt;=DATE(2026,9,1),C692&lt;=DATE(2027,8,31)),(YEAR(C692)-2026)*12+MONTH(C692)-8,""))</f>
        <v/>
      </c>
      <c r="T692">
        <f>IF(AND(A692="مصروف",R692&gt;0,I692="موافق",S692&lt;&gt;"",H692&lt;&gt;""),N(G692),0)</f>
        <v/>
      </c>
    </row>
    <row r="693">
      <c r="A693" s="19" t="n"/>
      <c r="B693" s="20">
        <f>IF(A693="","",IF(R693=0,"⚠ أضف سطر عهدة أولًا","DMT-"&amp;TEXT(R693,"000")))</f>
        <v/>
      </c>
      <c r="C693" s="21" t="n"/>
      <c r="D693" s="20">
        <f>IF(C693="","",IF(S693="","خارج السنة المالية",INDEX(القوائم!$D$2:$D$13,S693)))</f>
        <v/>
      </c>
      <c r="E693" s="22" t="n"/>
      <c r="F693" s="23" t="n"/>
      <c r="G693" s="23" t="n"/>
      <c r="H693" s="22" t="n"/>
      <c r="I693" s="19" t="n"/>
      <c r="J693" s="21" t="n"/>
      <c r="K693" s="19" t="n"/>
      <c r="L693" s="19" t="n"/>
      <c r="M693" s="21" t="n"/>
      <c r="N693" s="22" t="n"/>
      <c r="O693" s="24">
        <f>IF(A693&lt;&gt;"عهدة","",SUMIFS($G$8:$G$5007,$B$8:$B$5007,B693,$A$8:$A$5007,"مصروف",$I$8:$I$5007,"&lt;&gt;مرفوض"))</f>
        <v/>
      </c>
      <c r="P693" s="25">
        <f>IF(A693&lt;&gt;"عهدة","",N(F693)-O693)</f>
        <v/>
      </c>
      <c r="Q693" s="26">
        <f>IF(A693="","",IF(A693="عهدة",IF(N(F693)=0,"⚠ أدخل قيمة العهدة",IF(P693&lt;0,"⛔ عجز / زيادة مصروفات "&amp;TEXT(-P693,"#,##0"),IF(COUNTIFS($B$8:$B$5007,B693,$A$8:$A$5007,"مصروف",$I$8:$I$5007,"&lt;&gt;مرفوض",$K$8:$K$5007,"&lt;&gt;نعم")&gt;0,"⚠ "&amp;COUNTIFS($B$8:$B$5007,B693,$A$8:$A$5007,"مصروف",$I$8:$I$5007,"&lt;&gt;مرفوض",$K$8:$K$5007,"&lt;&gt;نعم")&amp;" مصروف غير مسوى",IF(L693="تمت التسوية",IF(P693=0,"✔ متوازنة وتمت التسوية","✔ تمت التسوية – متبقي "&amp;TEXT(P693,"#,##0")),IF(P693&gt;0,"متبقي "&amp;TEXT(P693,"#,##0"),"✔ متوازنة"))))),IF(R693=0,"⚠ أضف سطر عهدة أولًا",IF(OR(C693="",N(G693)=0),"⚠ أكمل التاريخ والقيمة",IF(S693="","⚠ التاريخ خارج السنة المالية",IF(H693="","⚠ اختر بند الموازنة",IF(I693="مرفوض","✖ مرفوض من المدير",IF(I693&lt;&gt;"موافق","⏳ بانتظار موافقة المدير",IF(K693&lt;&gt;"نعم","⚠ غير مسوى مع الحسابات","✔ معتمد ومسوى")))))))))</f>
        <v/>
      </c>
      <c r="R693">
        <f>N(R692)+IF(A693="عهدة",1,0)</f>
        <v/>
      </c>
      <c r="S693">
        <f>IF(C693="","",IF(AND(C693&gt;=DATE(2026,9,1),C693&lt;=DATE(2027,8,31)),(YEAR(C693)-2026)*12+MONTH(C693)-8,""))</f>
        <v/>
      </c>
      <c r="T693">
        <f>IF(AND(A693="مصروف",R693&gt;0,I693="موافق",S693&lt;&gt;"",H693&lt;&gt;""),N(G693),0)</f>
        <v/>
      </c>
    </row>
    <row r="694">
      <c r="A694" s="19" t="n"/>
      <c r="B694" s="20">
        <f>IF(A694="","",IF(R694=0,"⚠ أضف سطر عهدة أولًا","DMT-"&amp;TEXT(R694,"000")))</f>
        <v/>
      </c>
      <c r="C694" s="21" t="n"/>
      <c r="D694" s="20">
        <f>IF(C694="","",IF(S694="","خارج السنة المالية",INDEX(القوائم!$D$2:$D$13,S694)))</f>
        <v/>
      </c>
      <c r="E694" s="22" t="n"/>
      <c r="F694" s="23" t="n"/>
      <c r="G694" s="23" t="n"/>
      <c r="H694" s="22" t="n"/>
      <c r="I694" s="19" t="n"/>
      <c r="J694" s="21" t="n"/>
      <c r="K694" s="19" t="n"/>
      <c r="L694" s="19" t="n"/>
      <c r="M694" s="21" t="n"/>
      <c r="N694" s="22" t="n"/>
      <c r="O694" s="24">
        <f>IF(A694&lt;&gt;"عهدة","",SUMIFS($G$8:$G$5007,$B$8:$B$5007,B694,$A$8:$A$5007,"مصروف",$I$8:$I$5007,"&lt;&gt;مرفوض"))</f>
        <v/>
      </c>
      <c r="P694" s="25">
        <f>IF(A694&lt;&gt;"عهدة","",N(F694)-O694)</f>
        <v/>
      </c>
      <c r="Q694" s="26">
        <f>IF(A694="","",IF(A694="عهدة",IF(N(F694)=0,"⚠ أدخل قيمة العهدة",IF(P694&lt;0,"⛔ عجز / زيادة مصروفات "&amp;TEXT(-P694,"#,##0"),IF(COUNTIFS($B$8:$B$5007,B694,$A$8:$A$5007,"مصروف",$I$8:$I$5007,"&lt;&gt;مرفوض",$K$8:$K$5007,"&lt;&gt;نعم")&gt;0,"⚠ "&amp;COUNTIFS($B$8:$B$5007,B694,$A$8:$A$5007,"مصروف",$I$8:$I$5007,"&lt;&gt;مرفوض",$K$8:$K$5007,"&lt;&gt;نعم")&amp;" مصروف غير مسوى",IF(L694="تمت التسوية",IF(P694=0,"✔ متوازنة وتمت التسوية","✔ تمت التسوية – متبقي "&amp;TEXT(P694,"#,##0")),IF(P694&gt;0,"متبقي "&amp;TEXT(P694,"#,##0"),"✔ متوازنة"))))),IF(R694=0,"⚠ أضف سطر عهدة أولًا",IF(OR(C694="",N(G694)=0),"⚠ أكمل التاريخ والقيمة",IF(S694="","⚠ التاريخ خارج السنة المالية",IF(H694="","⚠ اختر بند الموازنة",IF(I694="مرفوض","✖ مرفوض من المدير",IF(I694&lt;&gt;"موافق","⏳ بانتظار موافقة المدير",IF(K694&lt;&gt;"نعم","⚠ غير مسوى مع الحسابات","✔ معتمد ومسوى")))))))))</f>
        <v/>
      </c>
      <c r="R694">
        <f>N(R693)+IF(A694="عهدة",1,0)</f>
        <v/>
      </c>
      <c r="S694">
        <f>IF(C694="","",IF(AND(C694&gt;=DATE(2026,9,1),C694&lt;=DATE(2027,8,31)),(YEAR(C694)-2026)*12+MONTH(C694)-8,""))</f>
        <v/>
      </c>
      <c r="T694">
        <f>IF(AND(A694="مصروف",R694&gt;0,I694="موافق",S694&lt;&gt;"",H694&lt;&gt;""),N(G694),0)</f>
        <v/>
      </c>
    </row>
    <row r="695">
      <c r="A695" s="19" t="n"/>
      <c r="B695" s="20">
        <f>IF(A695="","",IF(R695=0,"⚠ أضف سطر عهدة أولًا","DMT-"&amp;TEXT(R695,"000")))</f>
        <v/>
      </c>
      <c r="C695" s="21" t="n"/>
      <c r="D695" s="20">
        <f>IF(C695="","",IF(S695="","خارج السنة المالية",INDEX(القوائم!$D$2:$D$13,S695)))</f>
        <v/>
      </c>
      <c r="E695" s="22" t="n"/>
      <c r="F695" s="23" t="n"/>
      <c r="G695" s="23" t="n"/>
      <c r="H695" s="22" t="n"/>
      <c r="I695" s="19" t="n"/>
      <c r="J695" s="21" t="n"/>
      <c r="K695" s="19" t="n"/>
      <c r="L695" s="19" t="n"/>
      <c r="M695" s="21" t="n"/>
      <c r="N695" s="22" t="n"/>
      <c r="O695" s="24">
        <f>IF(A695&lt;&gt;"عهدة","",SUMIFS($G$8:$G$5007,$B$8:$B$5007,B695,$A$8:$A$5007,"مصروف",$I$8:$I$5007,"&lt;&gt;مرفوض"))</f>
        <v/>
      </c>
      <c r="P695" s="25">
        <f>IF(A695&lt;&gt;"عهدة","",N(F695)-O695)</f>
        <v/>
      </c>
      <c r="Q695" s="26">
        <f>IF(A695="","",IF(A695="عهدة",IF(N(F695)=0,"⚠ أدخل قيمة العهدة",IF(P695&lt;0,"⛔ عجز / زيادة مصروفات "&amp;TEXT(-P695,"#,##0"),IF(COUNTIFS($B$8:$B$5007,B695,$A$8:$A$5007,"مصروف",$I$8:$I$5007,"&lt;&gt;مرفوض",$K$8:$K$5007,"&lt;&gt;نعم")&gt;0,"⚠ "&amp;COUNTIFS($B$8:$B$5007,B695,$A$8:$A$5007,"مصروف",$I$8:$I$5007,"&lt;&gt;مرفوض",$K$8:$K$5007,"&lt;&gt;نعم")&amp;" مصروف غير مسوى",IF(L695="تمت التسوية",IF(P695=0,"✔ متوازنة وتمت التسوية","✔ تمت التسوية – متبقي "&amp;TEXT(P695,"#,##0")),IF(P695&gt;0,"متبقي "&amp;TEXT(P695,"#,##0"),"✔ متوازنة"))))),IF(R695=0,"⚠ أضف سطر عهدة أولًا",IF(OR(C695="",N(G695)=0),"⚠ أكمل التاريخ والقيمة",IF(S695="","⚠ التاريخ خارج السنة المالية",IF(H695="","⚠ اختر بند الموازنة",IF(I695="مرفوض","✖ مرفوض من المدير",IF(I695&lt;&gt;"موافق","⏳ بانتظار موافقة المدير",IF(K695&lt;&gt;"نعم","⚠ غير مسوى مع الحسابات","✔ معتمد ومسوى")))))))))</f>
        <v/>
      </c>
      <c r="R695">
        <f>N(R694)+IF(A695="عهدة",1,0)</f>
        <v/>
      </c>
      <c r="S695">
        <f>IF(C695="","",IF(AND(C695&gt;=DATE(2026,9,1),C695&lt;=DATE(2027,8,31)),(YEAR(C695)-2026)*12+MONTH(C695)-8,""))</f>
        <v/>
      </c>
      <c r="T695">
        <f>IF(AND(A695="مصروف",R695&gt;0,I695="موافق",S695&lt;&gt;"",H695&lt;&gt;""),N(G695),0)</f>
        <v/>
      </c>
    </row>
    <row r="696">
      <c r="A696" s="19" t="n"/>
      <c r="B696" s="20">
        <f>IF(A696="","",IF(R696=0,"⚠ أضف سطر عهدة أولًا","DMT-"&amp;TEXT(R696,"000")))</f>
        <v/>
      </c>
      <c r="C696" s="21" t="n"/>
      <c r="D696" s="20">
        <f>IF(C696="","",IF(S696="","خارج السنة المالية",INDEX(القوائم!$D$2:$D$13,S696)))</f>
        <v/>
      </c>
      <c r="E696" s="22" t="n"/>
      <c r="F696" s="23" t="n"/>
      <c r="G696" s="23" t="n"/>
      <c r="H696" s="22" t="n"/>
      <c r="I696" s="19" t="n"/>
      <c r="J696" s="21" t="n"/>
      <c r="K696" s="19" t="n"/>
      <c r="L696" s="19" t="n"/>
      <c r="M696" s="21" t="n"/>
      <c r="N696" s="22" t="n"/>
      <c r="O696" s="24">
        <f>IF(A696&lt;&gt;"عهدة","",SUMIFS($G$8:$G$5007,$B$8:$B$5007,B696,$A$8:$A$5007,"مصروف",$I$8:$I$5007,"&lt;&gt;مرفوض"))</f>
        <v/>
      </c>
      <c r="P696" s="25">
        <f>IF(A696&lt;&gt;"عهدة","",N(F696)-O696)</f>
        <v/>
      </c>
      <c r="Q696" s="26">
        <f>IF(A696="","",IF(A696="عهدة",IF(N(F696)=0,"⚠ أدخل قيمة العهدة",IF(P696&lt;0,"⛔ عجز / زيادة مصروفات "&amp;TEXT(-P696,"#,##0"),IF(COUNTIFS($B$8:$B$5007,B696,$A$8:$A$5007,"مصروف",$I$8:$I$5007,"&lt;&gt;مرفوض",$K$8:$K$5007,"&lt;&gt;نعم")&gt;0,"⚠ "&amp;COUNTIFS($B$8:$B$5007,B696,$A$8:$A$5007,"مصروف",$I$8:$I$5007,"&lt;&gt;مرفوض",$K$8:$K$5007,"&lt;&gt;نعم")&amp;" مصروف غير مسوى",IF(L696="تمت التسوية",IF(P696=0,"✔ متوازنة وتمت التسوية","✔ تمت التسوية – متبقي "&amp;TEXT(P696,"#,##0")),IF(P696&gt;0,"متبقي "&amp;TEXT(P696,"#,##0"),"✔ متوازنة"))))),IF(R696=0,"⚠ أضف سطر عهدة أولًا",IF(OR(C696="",N(G696)=0),"⚠ أكمل التاريخ والقيمة",IF(S696="","⚠ التاريخ خارج السنة المالية",IF(H696="","⚠ اختر بند الموازنة",IF(I696="مرفوض","✖ مرفوض من المدير",IF(I696&lt;&gt;"موافق","⏳ بانتظار موافقة المدير",IF(K696&lt;&gt;"نعم","⚠ غير مسوى مع الحسابات","✔ معتمد ومسوى")))))))))</f>
        <v/>
      </c>
      <c r="R696">
        <f>N(R695)+IF(A696="عهدة",1,0)</f>
        <v/>
      </c>
      <c r="S696">
        <f>IF(C696="","",IF(AND(C696&gt;=DATE(2026,9,1),C696&lt;=DATE(2027,8,31)),(YEAR(C696)-2026)*12+MONTH(C696)-8,""))</f>
        <v/>
      </c>
      <c r="T696">
        <f>IF(AND(A696="مصروف",R696&gt;0,I696="موافق",S696&lt;&gt;"",H696&lt;&gt;""),N(G696),0)</f>
        <v/>
      </c>
    </row>
    <row r="697">
      <c r="A697" s="19" t="n"/>
      <c r="B697" s="20">
        <f>IF(A697="","",IF(R697=0,"⚠ أضف سطر عهدة أولًا","DMT-"&amp;TEXT(R697,"000")))</f>
        <v/>
      </c>
      <c r="C697" s="21" t="n"/>
      <c r="D697" s="20">
        <f>IF(C697="","",IF(S697="","خارج السنة المالية",INDEX(القوائم!$D$2:$D$13,S697)))</f>
        <v/>
      </c>
      <c r="E697" s="22" t="n"/>
      <c r="F697" s="23" t="n"/>
      <c r="G697" s="23" t="n"/>
      <c r="H697" s="22" t="n"/>
      <c r="I697" s="19" t="n"/>
      <c r="J697" s="21" t="n"/>
      <c r="K697" s="19" t="n"/>
      <c r="L697" s="19" t="n"/>
      <c r="M697" s="21" t="n"/>
      <c r="N697" s="22" t="n"/>
      <c r="O697" s="24">
        <f>IF(A697&lt;&gt;"عهدة","",SUMIFS($G$8:$G$5007,$B$8:$B$5007,B697,$A$8:$A$5007,"مصروف",$I$8:$I$5007,"&lt;&gt;مرفوض"))</f>
        <v/>
      </c>
      <c r="P697" s="25">
        <f>IF(A697&lt;&gt;"عهدة","",N(F697)-O697)</f>
        <v/>
      </c>
      <c r="Q697" s="26">
        <f>IF(A697="","",IF(A697="عهدة",IF(N(F697)=0,"⚠ أدخل قيمة العهدة",IF(P697&lt;0,"⛔ عجز / زيادة مصروفات "&amp;TEXT(-P697,"#,##0"),IF(COUNTIFS($B$8:$B$5007,B697,$A$8:$A$5007,"مصروف",$I$8:$I$5007,"&lt;&gt;مرفوض",$K$8:$K$5007,"&lt;&gt;نعم")&gt;0,"⚠ "&amp;COUNTIFS($B$8:$B$5007,B697,$A$8:$A$5007,"مصروف",$I$8:$I$5007,"&lt;&gt;مرفوض",$K$8:$K$5007,"&lt;&gt;نعم")&amp;" مصروف غير مسوى",IF(L697="تمت التسوية",IF(P697=0,"✔ متوازنة وتمت التسوية","✔ تمت التسوية – متبقي "&amp;TEXT(P697,"#,##0")),IF(P697&gt;0,"متبقي "&amp;TEXT(P697,"#,##0"),"✔ متوازنة"))))),IF(R697=0,"⚠ أضف سطر عهدة أولًا",IF(OR(C697="",N(G697)=0),"⚠ أكمل التاريخ والقيمة",IF(S697="","⚠ التاريخ خارج السنة المالية",IF(H697="","⚠ اختر بند الموازنة",IF(I697="مرفوض","✖ مرفوض من المدير",IF(I697&lt;&gt;"موافق","⏳ بانتظار موافقة المدير",IF(K697&lt;&gt;"نعم","⚠ غير مسوى مع الحسابات","✔ معتمد ومسوى")))))))))</f>
        <v/>
      </c>
      <c r="R697">
        <f>N(R696)+IF(A697="عهدة",1,0)</f>
        <v/>
      </c>
      <c r="S697">
        <f>IF(C697="","",IF(AND(C697&gt;=DATE(2026,9,1),C697&lt;=DATE(2027,8,31)),(YEAR(C697)-2026)*12+MONTH(C697)-8,""))</f>
        <v/>
      </c>
      <c r="T697">
        <f>IF(AND(A697="مصروف",R697&gt;0,I697="موافق",S697&lt;&gt;"",H697&lt;&gt;""),N(G697),0)</f>
        <v/>
      </c>
    </row>
    <row r="698">
      <c r="A698" s="19" t="n"/>
      <c r="B698" s="20">
        <f>IF(A698="","",IF(R698=0,"⚠ أضف سطر عهدة أولًا","DMT-"&amp;TEXT(R698,"000")))</f>
        <v/>
      </c>
      <c r="C698" s="21" t="n"/>
      <c r="D698" s="20">
        <f>IF(C698="","",IF(S698="","خارج السنة المالية",INDEX(القوائم!$D$2:$D$13,S698)))</f>
        <v/>
      </c>
      <c r="E698" s="22" t="n"/>
      <c r="F698" s="23" t="n"/>
      <c r="G698" s="23" t="n"/>
      <c r="H698" s="22" t="n"/>
      <c r="I698" s="19" t="n"/>
      <c r="J698" s="21" t="n"/>
      <c r="K698" s="19" t="n"/>
      <c r="L698" s="19" t="n"/>
      <c r="M698" s="21" t="n"/>
      <c r="N698" s="22" t="n"/>
      <c r="O698" s="24">
        <f>IF(A698&lt;&gt;"عهدة","",SUMIFS($G$8:$G$5007,$B$8:$B$5007,B698,$A$8:$A$5007,"مصروف",$I$8:$I$5007,"&lt;&gt;مرفوض"))</f>
        <v/>
      </c>
      <c r="P698" s="25">
        <f>IF(A698&lt;&gt;"عهدة","",N(F698)-O698)</f>
        <v/>
      </c>
      <c r="Q698" s="26">
        <f>IF(A698="","",IF(A698="عهدة",IF(N(F698)=0,"⚠ أدخل قيمة العهدة",IF(P698&lt;0,"⛔ عجز / زيادة مصروفات "&amp;TEXT(-P698,"#,##0"),IF(COUNTIFS($B$8:$B$5007,B698,$A$8:$A$5007,"مصروف",$I$8:$I$5007,"&lt;&gt;مرفوض",$K$8:$K$5007,"&lt;&gt;نعم")&gt;0,"⚠ "&amp;COUNTIFS($B$8:$B$5007,B698,$A$8:$A$5007,"مصروف",$I$8:$I$5007,"&lt;&gt;مرفوض",$K$8:$K$5007,"&lt;&gt;نعم")&amp;" مصروف غير مسوى",IF(L698="تمت التسوية",IF(P698=0,"✔ متوازنة وتمت التسوية","✔ تمت التسوية – متبقي "&amp;TEXT(P698,"#,##0")),IF(P698&gt;0,"متبقي "&amp;TEXT(P698,"#,##0"),"✔ متوازنة"))))),IF(R698=0,"⚠ أضف سطر عهدة أولًا",IF(OR(C698="",N(G698)=0),"⚠ أكمل التاريخ والقيمة",IF(S698="","⚠ التاريخ خارج السنة المالية",IF(H698="","⚠ اختر بند الموازنة",IF(I698="مرفوض","✖ مرفوض من المدير",IF(I698&lt;&gt;"موافق","⏳ بانتظار موافقة المدير",IF(K698&lt;&gt;"نعم","⚠ غير مسوى مع الحسابات","✔ معتمد ومسوى")))))))))</f>
        <v/>
      </c>
      <c r="R698">
        <f>N(R697)+IF(A698="عهدة",1,0)</f>
        <v/>
      </c>
      <c r="S698">
        <f>IF(C698="","",IF(AND(C698&gt;=DATE(2026,9,1),C698&lt;=DATE(2027,8,31)),(YEAR(C698)-2026)*12+MONTH(C698)-8,""))</f>
        <v/>
      </c>
      <c r="T698">
        <f>IF(AND(A698="مصروف",R698&gt;0,I698="موافق",S698&lt;&gt;"",H698&lt;&gt;""),N(G698),0)</f>
        <v/>
      </c>
    </row>
    <row r="699">
      <c r="A699" s="19" t="n"/>
      <c r="B699" s="20">
        <f>IF(A699="","",IF(R699=0,"⚠ أضف سطر عهدة أولًا","DMT-"&amp;TEXT(R699,"000")))</f>
        <v/>
      </c>
      <c r="C699" s="21" t="n"/>
      <c r="D699" s="20">
        <f>IF(C699="","",IF(S699="","خارج السنة المالية",INDEX(القوائم!$D$2:$D$13,S699)))</f>
        <v/>
      </c>
      <c r="E699" s="22" t="n"/>
      <c r="F699" s="23" t="n"/>
      <c r="G699" s="23" t="n"/>
      <c r="H699" s="22" t="n"/>
      <c r="I699" s="19" t="n"/>
      <c r="J699" s="21" t="n"/>
      <c r="K699" s="19" t="n"/>
      <c r="L699" s="19" t="n"/>
      <c r="M699" s="21" t="n"/>
      <c r="N699" s="22" t="n"/>
      <c r="O699" s="24">
        <f>IF(A699&lt;&gt;"عهدة","",SUMIFS($G$8:$G$5007,$B$8:$B$5007,B699,$A$8:$A$5007,"مصروف",$I$8:$I$5007,"&lt;&gt;مرفوض"))</f>
        <v/>
      </c>
      <c r="P699" s="25">
        <f>IF(A699&lt;&gt;"عهدة","",N(F699)-O699)</f>
        <v/>
      </c>
      <c r="Q699" s="26">
        <f>IF(A699="","",IF(A699="عهدة",IF(N(F699)=0,"⚠ أدخل قيمة العهدة",IF(P699&lt;0,"⛔ عجز / زيادة مصروفات "&amp;TEXT(-P699,"#,##0"),IF(COUNTIFS($B$8:$B$5007,B699,$A$8:$A$5007,"مصروف",$I$8:$I$5007,"&lt;&gt;مرفوض",$K$8:$K$5007,"&lt;&gt;نعم")&gt;0,"⚠ "&amp;COUNTIFS($B$8:$B$5007,B699,$A$8:$A$5007,"مصروف",$I$8:$I$5007,"&lt;&gt;مرفوض",$K$8:$K$5007,"&lt;&gt;نعم")&amp;" مصروف غير مسوى",IF(L699="تمت التسوية",IF(P699=0,"✔ متوازنة وتمت التسوية","✔ تمت التسوية – متبقي "&amp;TEXT(P699,"#,##0")),IF(P699&gt;0,"متبقي "&amp;TEXT(P699,"#,##0"),"✔ متوازنة"))))),IF(R699=0,"⚠ أضف سطر عهدة أولًا",IF(OR(C699="",N(G699)=0),"⚠ أكمل التاريخ والقيمة",IF(S699="","⚠ التاريخ خارج السنة المالية",IF(H699="","⚠ اختر بند الموازنة",IF(I699="مرفوض","✖ مرفوض من المدير",IF(I699&lt;&gt;"موافق","⏳ بانتظار موافقة المدير",IF(K699&lt;&gt;"نعم","⚠ غير مسوى مع الحسابات","✔ معتمد ومسوى")))))))))</f>
        <v/>
      </c>
      <c r="R699">
        <f>N(R698)+IF(A699="عهدة",1,0)</f>
        <v/>
      </c>
      <c r="S699">
        <f>IF(C699="","",IF(AND(C699&gt;=DATE(2026,9,1),C699&lt;=DATE(2027,8,31)),(YEAR(C699)-2026)*12+MONTH(C699)-8,""))</f>
        <v/>
      </c>
      <c r="T699">
        <f>IF(AND(A699="مصروف",R699&gt;0,I699="موافق",S699&lt;&gt;"",H699&lt;&gt;""),N(G699),0)</f>
        <v/>
      </c>
    </row>
    <row r="700">
      <c r="A700" s="19" t="n"/>
      <c r="B700" s="20">
        <f>IF(A700="","",IF(R700=0,"⚠ أضف سطر عهدة أولًا","DMT-"&amp;TEXT(R700,"000")))</f>
        <v/>
      </c>
      <c r="C700" s="21" t="n"/>
      <c r="D700" s="20">
        <f>IF(C700="","",IF(S700="","خارج السنة المالية",INDEX(القوائم!$D$2:$D$13,S700)))</f>
        <v/>
      </c>
      <c r="E700" s="22" t="n"/>
      <c r="F700" s="23" t="n"/>
      <c r="G700" s="23" t="n"/>
      <c r="H700" s="22" t="n"/>
      <c r="I700" s="19" t="n"/>
      <c r="J700" s="21" t="n"/>
      <c r="K700" s="19" t="n"/>
      <c r="L700" s="19" t="n"/>
      <c r="M700" s="21" t="n"/>
      <c r="N700" s="22" t="n"/>
      <c r="O700" s="24">
        <f>IF(A700&lt;&gt;"عهدة","",SUMIFS($G$8:$G$5007,$B$8:$B$5007,B700,$A$8:$A$5007,"مصروف",$I$8:$I$5007,"&lt;&gt;مرفوض"))</f>
        <v/>
      </c>
      <c r="P700" s="25">
        <f>IF(A700&lt;&gt;"عهدة","",N(F700)-O700)</f>
        <v/>
      </c>
      <c r="Q700" s="26">
        <f>IF(A700="","",IF(A700="عهدة",IF(N(F700)=0,"⚠ أدخل قيمة العهدة",IF(P700&lt;0,"⛔ عجز / زيادة مصروفات "&amp;TEXT(-P700,"#,##0"),IF(COUNTIFS($B$8:$B$5007,B700,$A$8:$A$5007,"مصروف",$I$8:$I$5007,"&lt;&gt;مرفوض",$K$8:$K$5007,"&lt;&gt;نعم")&gt;0,"⚠ "&amp;COUNTIFS($B$8:$B$5007,B700,$A$8:$A$5007,"مصروف",$I$8:$I$5007,"&lt;&gt;مرفوض",$K$8:$K$5007,"&lt;&gt;نعم")&amp;" مصروف غير مسوى",IF(L700="تمت التسوية",IF(P700=0,"✔ متوازنة وتمت التسوية","✔ تمت التسوية – متبقي "&amp;TEXT(P700,"#,##0")),IF(P700&gt;0,"متبقي "&amp;TEXT(P700,"#,##0"),"✔ متوازنة"))))),IF(R700=0,"⚠ أضف سطر عهدة أولًا",IF(OR(C700="",N(G700)=0),"⚠ أكمل التاريخ والقيمة",IF(S700="","⚠ التاريخ خارج السنة المالية",IF(H700="","⚠ اختر بند الموازنة",IF(I700="مرفوض","✖ مرفوض من المدير",IF(I700&lt;&gt;"موافق","⏳ بانتظار موافقة المدير",IF(K700&lt;&gt;"نعم","⚠ غير مسوى مع الحسابات","✔ معتمد ومسوى")))))))))</f>
        <v/>
      </c>
      <c r="R700">
        <f>N(R699)+IF(A700="عهدة",1,0)</f>
        <v/>
      </c>
      <c r="S700">
        <f>IF(C700="","",IF(AND(C700&gt;=DATE(2026,9,1),C700&lt;=DATE(2027,8,31)),(YEAR(C700)-2026)*12+MONTH(C700)-8,""))</f>
        <v/>
      </c>
      <c r="T700">
        <f>IF(AND(A700="مصروف",R700&gt;0,I700="موافق",S700&lt;&gt;"",H700&lt;&gt;""),N(G700),0)</f>
        <v/>
      </c>
    </row>
    <row r="701">
      <c r="A701" s="19" t="n"/>
      <c r="B701" s="20">
        <f>IF(A701="","",IF(R701=0,"⚠ أضف سطر عهدة أولًا","DMT-"&amp;TEXT(R701,"000")))</f>
        <v/>
      </c>
      <c r="C701" s="21" t="n"/>
      <c r="D701" s="20">
        <f>IF(C701="","",IF(S701="","خارج السنة المالية",INDEX(القوائم!$D$2:$D$13,S701)))</f>
        <v/>
      </c>
      <c r="E701" s="22" t="n"/>
      <c r="F701" s="23" t="n"/>
      <c r="G701" s="23" t="n"/>
      <c r="H701" s="22" t="n"/>
      <c r="I701" s="19" t="n"/>
      <c r="J701" s="21" t="n"/>
      <c r="K701" s="19" t="n"/>
      <c r="L701" s="19" t="n"/>
      <c r="M701" s="21" t="n"/>
      <c r="N701" s="22" t="n"/>
      <c r="O701" s="24">
        <f>IF(A701&lt;&gt;"عهدة","",SUMIFS($G$8:$G$5007,$B$8:$B$5007,B701,$A$8:$A$5007,"مصروف",$I$8:$I$5007,"&lt;&gt;مرفوض"))</f>
        <v/>
      </c>
      <c r="P701" s="25">
        <f>IF(A701&lt;&gt;"عهدة","",N(F701)-O701)</f>
        <v/>
      </c>
      <c r="Q701" s="26">
        <f>IF(A701="","",IF(A701="عهدة",IF(N(F701)=0,"⚠ أدخل قيمة العهدة",IF(P701&lt;0,"⛔ عجز / زيادة مصروفات "&amp;TEXT(-P701,"#,##0"),IF(COUNTIFS($B$8:$B$5007,B701,$A$8:$A$5007,"مصروف",$I$8:$I$5007,"&lt;&gt;مرفوض",$K$8:$K$5007,"&lt;&gt;نعم")&gt;0,"⚠ "&amp;COUNTIFS($B$8:$B$5007,B701,$A$8:$A$5007,"مصروف",$I$8:$I$5007,"&lt;&gt;مرفوض",$K$8:$K$5007,"&lt;&gt;نعم")&amp;" مصروف غير مسوى",IF(L701="تمت التسوية",IF(P701=0,"✔ متوازنة وتمت التسوية","✔ تمت التسوية – متبقي "&amp;TEXT(P701,"#,##0")),IF(P701&gt;0,"متبقي "&amp;TEXT(P701,"#,##0"),"✔ متوازنة"))))),IF(R701=0,"⚠ أضف سطر عهدة أولًا",IF(OR(C701="",N(G701)=0),"⚠ أكمل التاريخ والقيمة",IF(S701="","⚠ التاريخ خارج السنة المالية",IF(H701="","⚠ اختر بند الموازنة",IF(I701="مرفوض","✖ مرفوض من المدير",IF(I701&lt;&gt;"موافق","⏳ بانتظار موافقة المدير",IF(K701&lt;&gt;"نعم","⚠ غير مسوى مع الحسابات","✔ معتمد ومسوى")))))))))</f>
        <v/>
      </c>
      <c r="R701">
        <f>N(R700)+IF(A701="عهدة",1,0)</f>
        <v/>
      </c>
      <c r="S701">
        <f>IF(C701="","",IF(AND(C701&gt;=DATE(2026,9,1),C701&lt;=DATE(2027,8,31)),(YEAR(C701)-2026)*12+MONTH(C701)-8,""))</f>
        <v/>
      </c>
      <c r="T701">
        <f>IF(AND(A701="مصروف",R701&gt;0,I701="موافق",S701&lt;&gt;"",H701&lt;&gt;""),N(G701),0)</f>
        <v/>
      </c>
    </row>
    <row r="702">
      <c r="A702" s="19" t="n"/>
      <c r="B702" s="20">
        <f>IF(A702="","",IF(R702=0,"⚠ أضف سطر عهدة أولًا","DMT-"&amp;TEXT(R702,"000")))</f>
        <v/>
      </c>
      <c r="C702" s="21" t="n"/>
      <c r="D702" s="20">
        <f>IF(C702="","",IF(S702="","خارج السنة المالية",INDEX(القوائم!$D$2:$D$13,S702)))</f>
        <v/>
      </c>
      <c r="E702" s="22" t="n"/>
      <c r="F702" s="23" t="n"/>
      <c r="G702" s="23" t="n"/>
      <c r="H702" s="22" t="n"/>
      <c r="I702" s="19" t="n"/>
      <c r="J702" s="21" t="n"/>
      <c r="K702" s="19" t="n"/>
      <c r="L702" s="19" t="n"/>
      <c r="M702" s="21" t="n"/>
      <c r="N702" s="22" t="n"/>
      <c r="O702" s="24">
        <f>IF(A702&lt;&gt;"عهدة","",SUMIFS($G$8:$G$5007,$B$8:$B$5007,B702,$A$8:$A$5007,"مصروف",$I$8:$I$5007,"&lt;&gt;مرفوض"))</f>
        <v/>
      </c>
      <c r="P702" s="25">
        <f>IF(A702&lt;&gt;"عهدة","",N(F702)-O702)</f>
        <v/>
      </c>
      <c r="Q702" s="26">
        <f>IF(A702="","",IF(A702="عهدة",IF(N(F702)=0,"⚠ أدخل قيمة العهدة",IF(P702&lt;0,"⛔ عجز / زيادة مصروفات "&amp;TEXT(-P702,"#,##0"),IF(COUNTIFS($B$8:$B$5007,B702,$A$8:$A$5007,"مصروف",$I$8:$I$5007,"&lt;&gt;مرفوض",$K$8:$K$5007,"&lt;&gt;نعم")&gt;0,"⚠ "&amp;COUNTIFS($B$8:$B$5007,B702,$A$8:$A$5007,"مصروف",$I$8:$I$5007,"&lt;&gt;مرفوض",$K$8:$K$5007,"&lt;&gt;نعم")&amp;" مصروف غير مسوى",IF(L702="تمت التسوية",IF(P702=0,"✔ متوازنة وتمت التسوية","✔ تمت التسوية – متبقي "&amp;TEXT(P702,"#,##0")),IF(P702&gt;0,"متبقي "&amp;TEXT(P702,"#,##0"),"✔ متوازنة"))))),IF(R702=0,"⚠ أضف سطر عهدة أولًا",IF(OR(C702="",N(G702)=0),"⚠ أكمل التاريخ والقيمة",IF(S702="","⚠ التاريخ خارج السنة المالية",IF(H702="","⚠ اختر بند الموازنة",IF(I702="مرفوض","✖ مرفوض من المدير",IF(I702&lt;&gt;"موافق","⏳ بانتظار موافقة المدير",IF(K702&lt;&gt;"نعم","⚠ غير مسوى مع الحسابات","✔ معتمد ومسوى")))))))))</f>
        <v/>
      </c>
      <c r="R702">
        <f>N(R701)+IF(A702="عهدة",1,0)</f>
        <v/>
      </c>
      <c r="S702">
        <f>IF(C702="","",IF(AND(C702&gt;=DATE(2026,9,1),C702&lt;=DATE(2027,8,31)),(YEAR(C702)-2026)*12+MONTH(C702)-8,""))</f>
        <v/>
      </c>
      <c r="T702">
        <f>IF(AND(A702="مصروف",R702&gt;0,I702="موافق",S702&lt;&gt;"",H702&lt;&gt;""),N(G702),0)</f>
        <v/>
      </c>
    </row>
    <row r="703">
      <c r="A703" s="19" t="n"/>
      <c r="B703" s="20">
        <f>IF(A703="","",IF(R703=0,"⚠ أضف سطر عهدة أولًا","DMT-"&amp;TEXT(R703,"000")))</f>
        <v/>
      </c>
      <c r="C703" s="21" t="n"/>
      <c r="D703" s="20">
        <f>IF(C703="","",IF(S703="","خارج السنة المالية",INDEX(القوائم!$D$2:$D$13,S703)))</f>
        <v/>
      </c>
      <c r="E703" s="22" t="n"/>
      <c r="F703" s="23" t="n"/>
      <c r="G703" s="23" t="n"/>
      <c r="H703" s="22" t="n"/>
      <c r="I703" s="19" t="n"/>
      <c r="J703" s="21" t="n"/>
      <c r="K703" s="19" t="n"/>
      <c r="L703" s="19" t="n"/>
      <c r="M703" s="21" t="n"/>
      <c r="N703" s="22" t="n"/>
      <c r="O703" s="24">
        <f>IF(A703&lt;&gt;"عهدة","",SUMIFS($G$8:$G$5007,$B$8:$B$5007,B703,$A$8:$A$5007,"مصروف",$I$8:$I$5007,"&lt;&gt;مرفوض"))</f>
        <v/>
      </c>
      <c r="P703" s="25">
        <f>IF(A703&lt;&gt;"عهدة","",N(F703)-O703)</f>
        <v/>
      </c>
      <c r="Q703" s="26">
        <f>IF(A703="","",IF(A703="عهدة",IF(N(F703)=0,"⚠ أدخل قيمة العهدة",IF(P703&lt;0,"⛔ عجز / زيادة مصروفات "&amp;TEXT(-P703,"#,##0"),IF(COUNTIFS($B$8:$B$5007,B703,$A$8:$A$5007,"مصروف",$I$8:$I$5007,"&lt;&gt;مرفوض",$K$8:$K$5007,"&lt;&gt;نعم")&gt;0,"⚠ "&amp;COUNTIFS($B$8:$B$5007,B703,$A$8:$A$5007,"مصروف",$I$8:$I$5007,"&lt;&gt;مرفوض",$K$8:$K$5007,"&lt;&gt;نعم")&amp;" مصروف غير مسوى",IF(L703="تمت التسوية",IF(P703=0,"✔ متوازنة وتمت التسوية","✔ تمت التسوية – متبقي "&amp;TEXT(P703,"#,##0")),IF(P703&gt;0,"متبقي "&amp;TEXT(P703,"#,##0"),"✔ متوازنة"))))),IF(R703=0,"⚠ أضف سطر عهدة أولًا",IF(OR(C703="",N(G703)=0),"⚠ أكمل التاريخ والقيمة",IF(S703="","⚠ التاريخ خارج السنة المالية",IF(H703="","⚠ اختر بند الموازنة",IF(I703="مرفوض","✖ مرفوض من المدير",IF(I703&lt;&gt;"موافق","⏳ بانتظار موافقة المدير",IF(K703&lt;&gt;"نعم","⚠ غير مسوى مع الحسابات","✔ معتمد ومسوى")))))))))</f>
        <v/>
      </c>
      <c r="R703">
        <f>N(R702)+IF(A703="عهدة",1,0)</f>
        <v/>
      </c>
      <c r="S703">
        <f>IF(C703="","",IF(AND(C703&gt;=DATE(2026,9,1),C703&lt;=DATE(2027,8,31)),(YEAR(C703)-2026)*12+MONTH(C703)-8,""))</f>
        <v/>
      </c>
      <c r="T703">
        <f>IF(AND(A703="مصروف",R703&gt;0,I703="موافق",S703&lt;&gt;"",H703&lt;&gt;""),N(G703),0)</f>
        <v/>
      </c>
    </row>
    <row r="704">
      <c r="A704" s="19" t="n"/>
      <c r="B704" s="20">
        <f>IF(A704="","",IF(R704=0,"⚠ أضف سطر عهدة أولًا","DMT-"&amp;TEXT(R704,"000")))</f>
        <v/>
      </c>
      <c r="C704" s="21" t="n"/>
      <c r="D704" s="20">
        <f>IF(C704="","",IF(S704="","خارج السنة المالية",INDEX(القوائم!$D$2:$D$13,S704)))</f>
        <v/>
      </c>
      <c r="E704" s="22" t="n"/>
      <c r="F704" s="23" t="n"/>
      <c r="G704" s="23" t="n"/>
      <c r="H704" s="22" t="n"/>
      <c r="I704" s="19" t="n"/>
      <c r="J704" s="21" t="n"/>
      <c r="K704" s="19" t="n"/>
      <c r="L704" s="19" t="n"/>
      <c r="M704" s="21" t="n"/>
      <c r="N704" s="22" t="n"/>
      <c r="O704" s="24">
        <f>IF(A704&lt;&gt;"عهدة","",SUMIFS($G$8:$G$5007,$B$8:$B$5007,B704,$A$8:$A$5007,"مصروف",$I$8:$I$5007,"&lt;&gt;مرفوض"))</f>
        <v/>
      </c>
      <c r="P704" s="25">
        <f>IF(A704&lt;&gt;"عهدة","",N(F704)-O704)</f>
        <v/>
      </c>
      <c r="Q704" s="26">
        <f>IF(A704="","",IF(A704="عهدة",IF(N(F704)=0,"⚠ أدخل قيمة العهدة",IF(P704&lt;0,"⛔ عجز / زيادة مصروفات "&amp;TEXT(-P704,"#,##0"),IF(COUNTIFS($B$8:$B$5007,B704,$A$8:$A$5007,"مصروف",$I$8:$I$5007,"&lt;&gt;مرفوض",$K$8:$K$5007,"&lt;&gt;نعم")&gt;0,"⚠ "&amp;COUNTIFS($B$8:$B$5007,B704,$A$8:$A$5007,"مصروف",$I$8:$I$5007,"&lt;&gt;مرفوض",$K$8:$K$5007,"&lt;&gt;نعم")&amp;" مصروف غير مسوى",IF(L704="تمت التسوية",IF(P704=0,"✔ متوازنة وتمت التسوية","✔ تمت التسوية – متبقي "&amp;TEXT(P704,"#,##0")),IF(P704&gt;0,"متبقي "&amp;TEXT(P704,"#,##0"),"✔ متوازنة"))))),IF(R704=0,"⚠ أضف سطر عهدة أولًا",IF(OR(C704="",N(G704)=0),"⚠ أكمل التاريخ والقيمة",IF(S704="","⚠ التاريخ خارج السنة المالية",IF(H704="","⚠ اختر بند الموازنة",IF(I704="مرفوض","✖ مرفوض من المدير",IF(I704&lt;&gt;"موافق","⏳ بانتظار موافقة المدير",IF(K704&lt;&gt;"نعم","⚠ غير مسوى مع الحسابات","✔ معتمد ومسوى")))))))))</f>
        <v/>
      </c>
      <c r="R704">
        <f>N(R703)+IF(A704="عهدة",1,0)</f>
        <v/>
      </c>
      <c r="S704">
        <f>IF(C704="","",IF(AND(C704&gt;=DATE(2026,9,1),C704&lt;=DATE(2027,8,31)),(YEAR(C704)-2026)*12+MONTH(C704)-8,""))</f>
        <v/>
      </c>
      <c r="T704">
        <f>IF(AND(A704="مصروف",R704&gt;0,I704="موافق",S704&lt;&gt;"",H704&lt;&gt;""),N(G704),0)</f>
        <v/>
      </c>
    </row>
    <row r="705">
      <c r="A705" s="19" t="n"/>
      <c r="B705" s="20">
        <f>IF(A705="","",IF(R705=0,"⚠ أضف سطر عهدة أولًا","DMT-"&amp;TEXT(R705,"000")))</f>
        <v/>
      </c>
      <c r="C705" s="21" t="n"/>
      <c r="D705" s="20">
        <f>IF(C705="","",IF(S705="","خارج السنة المالية",INDEX(القوائم!$D$2:$D$13,S705)))</f>
        <v/>
      </c>
      <c r="E705" s="22" t="n"/>
      <c r="F705" s="23" t="n"/>
      <c r="G705" s="23" t="n"/>
      <c r="H705" s="22" t="n"/>
      <c r="I705" s="19" t="n"/>
      <c r="J705" s="21" t="n"/>
      <c r="K705" s="19" t="n"/>
      <c r="L705" s="19" t="n"/>
      <c r="M705" s="21" t="n"/>
      <c r="N705" s="22" t="n"/>
      <c r="O705" s="24">
        <f>IF(A705&lt;&gt;"عهدة","",SUMIFS($G$8:$G$5007,$B$8:$B$5007,B705,$A$8:$A$5007,"مصروف",$I$8:$I$5007,"&lt;&gt;مرفوض"))</f>
        <v/>
      </c>
      <c r="P705" s="25">
        <f>IF(A705&lt;&gt;"عهدة","",N(F705)-O705)</f>
        <v/>
      </c>
      <c r="Q705" s="26">
        <f>IF(A705="","",IF(A705="عهدة",IF(N(F705)=0,"⚠ أدخل قيمة العهدة",IF(P705&lt;0,"⛔ عجز / زيادة مصروفات "&amp;TEXT(-P705,"#,##0"),IF(COUNTIFS($B$8:$B$5007,B705,$A$8:$A$5007,"مصروف",$I$8:$I$5007,"&lt;&gt;مرفوض",$K$8:$K$5007,"&lt;&gt;نعم")&gt;0,"⚠ "&amp;COUNTIFS($B$8:$B$5007,B705,$A$8:$A$5007,"مصروف",$I$8:$I$5007,"&lt;&gt;مرفوض",$K$8:$K$5007,"&lt;&gt;نعم")&amp;" مصروف غير مسوى",IF(L705="تمت التسوية",IF(P705=0,"✔ متوازنة وتمت التسوية","✔ تمت التسوية – متبقي "&amp;TEXT(P705,"#,##0")),IF(P705&gt;0,"متبقي "&amp;TEXT(P705,"#,##0"),"✔ متوازنة"))))),IF(R705=0,"⚠ أضف سطر عهدة أولًا",IF(OR(C705="",N(G705)=0),"⚠ أكمل التاريخ والقيمة",IF(S705="","⚠ التاريخ خارج السنة المالية",IF(H705="","⚠ اختر بند الموازنة",IF(I705="مرفوض","✖ مرفوض من المدير",IF(I705&lt;&gt;"موافق","⏳ بانتظار موافقة المدير",IF(K705&lt;&gt;"نعم","⚠ غير مسوى مع الحسابات","✔ معتمد ومسوى")))))))))</f>
        <v/>
      </c>
      <c r="R705">
        <f>N(R704)+IF(A705="عهدة",1,0)</f>
        <v/>
      </c>
      <c r="S705">
        <f>IF(C705="","",IF(AND(C705&gt;=DATE(2026,9,1),C705&lt;=DATE(2027,8,31)),(YEAR(C705)-2026)*12+MONTH(C705)-8,""))</f>
        <v/>
      </c>
      <c r="T705">
        <f>IF(AND(A705="مصروف",R705&gt;0,I705="موافق",S705&lt;&gt;"",H705&lt;&gt;""),N(G705),0)</f>
        <v/>
      </c>
    </row>
    <row r="706">
      <c r="A706" s="19" t="n"/>
      <c r="B706" s="20">
        <f>IF(A706="","",IF(R706=0,"⚠ أضف سطر عهدة أولًا","DMT-"&amp;TEXT(R706,"000")))</f>
        <v/>
      </c>
      <c r="C706" s="21" t="n"/>
      <c r="D706" s="20">
        <f>IF(C706="","",IF(S706="","خارج السنة المالية",INDEX(القوائم!$D$2:$D$13,S706)))</f>
        <v/>
      </c>
      <c r="E706" s="22" t="n"/>
      <c r="F706" s="23" t="n"/>
      <c r="G706" s="23" t="n"/>
      <c r="H706" s="22" t="n"/>
      <c r="I706" s="19" t="n"/>
      <c r="J706" s="21" t="n"/>
      <c r="K706" s="19" t="n"/>
      <c r="L706" s="19" t="n"/>
      <c r="M706" s="21" t="n"/>
      <c r="N706" s="22" t="n"/>
      <c r="O706" s="24">
        <f>IF(A706&lt;&gt;"عهدة","",SUMIFS($G$8:$G$5007,$B$8:$B$5007,B706,$A$8:$A$5007,"مصروف",$I$8:$I$5007,"&lt;&gt;مرفوض"))</f>
        <v/>
      </c>
      <c r="P706" s="25">
        <f>IF(A706&lt;&gt;"عهدة","",N(F706)-O706)</f>
        <v/>
      </c>
      <c r="Q706" s="26">
        <f>IF(A706="","",IF(A706="عهدة",IF(N(F706)=0,"⚠ أدخل قيمة العهدة",IF(P706&lt;0,"⛔ عجز / زيادة مصروفات "&amp;TEXT(-P706,"#,##0"),IF(COUNTIFS($B$8:$B$5007,B706,$A$8:$A$5007,"مصروف",$I$8:$I$5007,"&lt;&gt;مرفوض",$K$8:$K$5007,"&lt;&gt;نعم")&gt;0,"⚠ "&amp;COUNTIFS($B$8:$B$5007,B706,$A$8:$A$5007,"مصروف",$I$8:$I$5007,"&lt;&gt;مرفوض",$K$8:$K$5007,"&lt;&gt;نعم")&amp;" مصروف غير مسوى",IF(L706="تمت التسوية",IF(P706=0,"✔ متوازنة وتمت التسوية","✔ تمت التسوية – متبقي "&amp;TEXT(P706,"#,##0")),IF(P706&gt;0,"متبقي "&amp;TEXT(P706,"#,##0"),"✔ متوازنة"))))),IF(R706=0,"⚠ أضف سطر عهدة أولًا",IF(OR(C706="",N(G706)=0),"⚠ أكمل التاريخ والقيمة",IF(S706="","⚠ التاريخ خارج السنة المالية",IF(H706="","⚠ اختر بند الموازنة",IF(I706="مرفوض","✖ مرفوض من المدير",IF(I706&lt;&gt;"موافق","⏳ بانتظار موافقة المدير",IF(K706&lt;&gt;"نعم","⚠ غير مسوى مع الحسابات","✔ معتمد ومسوى")))))))))</f>
        <v/>
      </c>
      <c r="R706">
        <f>N(R705)+IF(A706="عهدة",1,0)</f>
        <v/>
      </c>
      <c r="S706">
        <f>IF(C706="","",IF(AND(C706&gt;=DATE(2026,9,1),C706&lt;=DATE(2027,8,31)),(YEAR(C706)-2026)*12+MONTH(C706)-8,""))</f>
        <v/>
      </c>
      <c r="T706">
        <f>IF(AND(A706="مصروف",R706&gt;0,I706="موافق",S706&lt;&gt;"",H706&lt;&gt;""),N(G706),0)</f>
        <v/>
      </c>
    </row>
    <row r="707">
      <c r="A707" s="19" t="n"/>
      <c r="B707" s="20">
        <f>IF(A707="","",IF(R707=0,"⚠ أضف سطر عهدة أولًا","DMT-"&amp;TEXT(R707,"000")))</f>
        <v/>
      </c>
      <c r="C707" s="21" t="n"/>
      <c r="D707" s="20">
        <f>IF(C707="","",IF(S707="","خارج السنة المالية",INDEX(القوائم!$D$2:$D$13,S707)))</f>
        <v/>
      </c>
      <c r="E707" s="22" t="n"/>
      <c r="F707" s="23" t="n"/>
      <c r="G707" s="23" t="n"/>
      <c r="H707" s="22" t="n"/>
      <c r="I707" s="19" t="n"/>
      <c r="J707" s="21" t="n"/>
      <c r="K707" s="19" t="n"/>
      <c r="L707" s="19" t="n"/>
      <c r="M707" s="21" t="n"/>
      <c r="N707" s="22" t="n"/>
      <c r="O707" s="24">
        <f>IF(A707&lt;&gt;"عهدة","",SUMIFS($G$8:$G$5007,$B$8:$B$5007,B707,$A$8:$A$5007,"مصروف",$I$8:$I$5007,"&lt;&gt;مرفوض"))</f>
        <v/>
      </c>
      <c r="P707" s="25">
        <f>IF(A707&lt;&gt;"عهدة","",N(F707)-O707)</f>
        <v/>
      </c>
      <c r="Q707" s="26">
        <f>IF(A707="","",IF(A707="عهدة",IF(N(F707)=0,"⚠ أدخل قيمة العهدة",IF(P707&lt;0,"⛔ عجز / زيادة مصروفات "&amp;TEXT(-P707,"#,##0"),IF(COUNTIFS($B$8:$B$5007,B707,$A$8:$A$5007,"مصروف",$I$8:$I$5007,"&lt;&gt;مرفوض",$K$8:$K$5007,"&lt;&gt;نعم")&gt;0,"⚠ "&amp;COUNTIFS($B$8:$B$5007,B707,$A$8:$A$5007,"مصروف",$I$8:$I$5007,"&lt;&gt;مرفوض",$K$8:$K$5007,"&lt;&gt;نعم")&amp;" مصروف غير مسوى",IF(L707="تمت التسوية",IF(P707=0,"✔ متوازنة وتمت التسوية","✔ تمت التسوية – متبقي "&amp;TEXT(P707,"#,##0")),IF(P707&gt;0,"متبقي "&amp;TEXT(P707,"#,##0"),"✔ متوازنة"))))),IF(R707=0,"⚠ أضف سطر عهدة أولًا",IF(OR(C707="",N(G707)=0),"⚠ أكمل التاريخ والقيمة",IF(S707="","⚠ التاريخ خارج السنة المالية",IF(H707="","⚠ اختر بند الموازنة",IF(I707="مرفوض","✖ مرفوض من المدير",IF(I707&lt;&gt;"موافق","⏳ بانتظار موافقة المدير",IF(K707&lt;&gt;"نعم","⚠ غير مسوى مع الحسابات","✔ معتمد ومسوى")))))))))</f>
        <v/>
      </c>
      <c r="R707">
        <f>N(R706)+IF(A707="عهدة",1,0)</f>
        <v/>
      </c>
      <c r="S707">
        <f>IF(C707="","",IF(AND(C707&gt;=DATE(2026,9,1),C707&lt;=DATE(2027,8,31)),(YEAR(C707)-2026)*12+MONTH(C707)-8,""))</f>
        <v/>
      </c>
      <c r="T707">
        <f>IF(AND(A707="مصروف",R707&gt;0,I707="موافق",S707&lt;&gt;"",H707&lt;&gt;""),N(G707),0)</f>
        <v/>
      </c>
    </row>
    <row r="708">
      <c r="A708" s="19" t="n"/>
      <c r="B708" s="20">
        <f>IF(A708="","",IF(R708=0,"⚠ أضف سطر عهدة أولًا","DMT-"&amp;TEXT(R708,"000")))</f>
        <v/>
      </c>
      <c r="C708" s="21" t="n"/>
      <c r="D708" s="20">
        <f>IF(C708="","",IF(S708="","خارج السنة المالية",INDEX(القوائم!$D$2:$D$13,S708)))</f>
        <v/>
      </c>
      <c r="E708" s="22" t="n"/>
      <c r="F708" s="23" t="n"/>
      <c r="G708" s="23" t="n"/>
      <c r="H708" s="22" t="n"/>
      <c r="I708" s="19" t="n"/>
      <c r="J708" s="21" t="n"/>
      <c r="K708" s="19" t="n"/>
      <c r="L708" s="19" t="n"/>
      <c r="M708" s="21" t="n"/>
      <c r="N708" s="22" t="n"/>
      <c r="O708" s="24">
        <f>IF(A708&lt;&gt;"عهدة","",SUMIFS($G$8:$G$5007,$B$8:$B$5007,B708,$A$8:$A$5007,"مصروف",$I$8:$I$5007,"&lt;&gt;مرفوض"))</f>
        <v/>
      </c>
      <c r="P708" s="25">
        <f>IF(A708&lt;&gt;"عهدة","",N(F708)-O708)</f>
        <v/>
      </c>
      <c r="Q708" s="26">
        <f>IF(A708="","",IF(A708="عهدة",IF(N(F708)=0,"⚠ أدخل قيمة العهدة",IF(P708&lt;0,"⛔ عجز / زيادة مصروفات "&amp;TEXT(-P708,"#,##0"),IF(COUNTIFS($B$8:$B$5007,B708,$A$8:$A$5007,"مصروف",$I$8:$I$5007,"&lt;&gt;مرفوض",$K$8:$K$5007,"&lt;&gt;نعم")&gt;0,"⚠ "&amp;COUNTIFS($B$8:$B$5007,B708,$A$8:$A$5007,"مصروف",$I$8:$I$5007,"&lt;&gt;مرفوض",$K$8:$K$5007,"&lt;&gt;نعم")&amp;" مصروف غير مسوى",IF(L708="تمت التسوية",IF(P708=0,"✔ متوازنة وتمت التسوية","✔ تمت التسوية – متبقي "&amp;TEXT(P708,"#,##0")),IF(P708&gt;0,"متبقي "&amp;TEXT(P708,"#,##0"),"✔ متوازنة"))))),IF(R708=0,"⚠ أضف سطر عهدة أولًا",IF(OR(C708="",N(G708)=0),"⚠ أكمل التاريخ والقيمة",IF(S708="","⚠ التاريخ خارج السنة المالية",IF(H708="","⚠ اختر بند الموازنة",IF(I708="مرفوض","✖ مرفوض من المدير",IF(I708&lt;&gt;"موافق","⏳ بانتظار موافقة المدير",IF(K708&lt;&gt;"نعم","⚠ غير مسوى مع الحسابات","✔ معتمد ومسوى")))))))))</f>
        <v/>
      </c>
      <c r="R708">
        <f>N(R707)+IF(A708="عهدة",1,0)</f>
        <v/>
      </c>
      <c r="S708">
        <f>IF(C708="","",IF(AND(C708&gt;=DATE(2026,9,1),C708&lt;=DATE(2027,8,31)),(YEAR(C708)-2026)*12+MONTH(C708)-8,""))</f>
        <v/>
      </c>
      <c r="T708">
        <f>IF(AND(A708="مصروف",R708&gt;0,I708="موافق",S708&lt;&gt;"",H708&lt;&gt;""),N(G708),0)</f>
        <v/>
      </c>
    </row>
    <row r="709">
      <c r="A709" s="19" t="n"/>
      <c r="B709" s="20">
        <f>IF(A709="","",IF(R709=0,"⚠ أضف سطر عهدة أولًا","DMT-"&amp;TEXT(R709,"000")))</f>
        <v/>
      </c>
      <c r="C709" s="21" t="n"/>
      <c r="D709" s="20">
        <f>IF(C709="","",IF(S709="","خارج السنة المالية",INDEX(القوائم!$D$2:$D$13,S709)))</f>
        <v/>
      </c>
      <c r="E709" s="22" t="n"/>
      <c r="F709" s="23" t="n"/>
      <c r="G709" s="23" t="n"/>
      <c r="H709" s="22" t="n"/>
      <c r="I709" s="19" t="n"/>
      <c r="J709" s="21" t="n"/>
      <c r="K709" s="19" t="n"/>
      <c r="L709" s="19" t="n"/>
      <c r="M709" s="21" t="n"/>
      <c r="N709" s="22" t="n"/>
      <c r="O709" s="24">
        <f>IF(A709&lt;&gt;"عهدة","",SUMIFS($G$8:$G$5007,$B$8:$B$5007,B709,$A$8:$A$5007,"مصروف",$I$8:$I$5007,"&lt;&gt;مرفوض"))</f>
        <v/>
      </c>
      <c r="P709" s="25">
        <f>IF(A709&lt;&gt;"عهدة","",N(F709)-O709)</f>
        <v/>
      </c>
      <c r="Q709" s="26">
        <f>IF(A709="","",IF(A709="عهدة",IF(N(F709)=0,"⚠ أدخل قيمة العهدة",IF(P709&lt;0,"⛔ عجز / زيادة مصروفات "&amp;TEXT(-P709,"#,##0"),IF(COUNTIFS($B$8:$B$5007,B709,$A$8:$A$5007,"مصروف",$I$8:$I$5007,"&lt;&gt;مرفوض",$K$8:$K$5007,"&lt;&gt;نعم")&gt;0,"⚠ "&amp;COUNTIFS($B$8:$B$5007,B709,$A$8:$A$5007,"مصروف",$I$8:$I$5007,"&lt;&gt;مرفوض",$K$8:$K$5007,"&lt;&gt;نعم")&amp;" مصروف غير مسوى",IF(L709="تمت التسوية",IF(P709=0,"✔ متوازنة وتمت التسوية","✔ تمت التسوية – متبقي "&amp;TEXT(P709,"#,##0")),IF(P709&gt;0,"متبقي "&amp;TEXT(P709,"#,##0"),"✔ متوازنة"))))),IF(R709=0,"⚠ أضف سطر عهدة أولًا",IF(OR(C709="",N(G709)=0),"⚠ أكمل التاريخ والقيمة",IF(S709="","⚠ التاريخ خارج السنة المالية",IF(H709="","⚠ اختر بند الموازنة",IF(I709="مرفوض","✖ مرفوض من المدير",IF(I709&lt;&gt;"موافق","⏳ بانتظار موافقة المدير",IF(K709&lt;&gt;"نعم","⚠ غير مسوى مع الحسابات","✔ معتمد ومسوى")))))))))</f>
        <v/>
      </c>
      <c r="R709">
        <f>N(R708)+IF(A709="عهدة",1,0)</f>
        <v/>
      </c>
      <c r="S709">
        <f>IF(C709="","",IF(AND(C709&gt;=DATE(2026,9,1),C709&lt;=DATE(2027,8,31)),(YEAR(C709)-2026)*12+MONTH(C709)-8,""))</f>
        <v/>
      </c>
      <c r="T709">
        <f>IF(AND(A709="مصروف",R709&gt;0,I709="موافق",S709&lt;&gt;"",H709&lt;&gt;""),N(G709),0)</f>
        <v/>
      </c>
    </row>
    <row r="710">
      <c r="A710" s="19" t="n"/>
      <c r="B710" s="20">
        <f>IF(A710="","",IF(R710=0,"⚠ أضف سطر عهدة أولًا","DMT-"&amp;TEXT(R710,"000")))</f>
        <v/>
      </c>
      <c r="C710" s="21" t="n"/>
      <c r="D710" s="20">
        <f>IF(C710="","",IF(S710="","خارج السنة المالية",INDEX(القوائم!$D$2:$D$13,S710)))</f>
        <v/>
      </c>
      <c r="E710" s="22" t="n"/>
      <c r="F710" s="23" t="n"/>
      <c r="G710" s="23" t="n"/>
      <c r="H710" s="22" t="n"/>
      <c r="I710" s="19" t="n"/>
      <c r="J710" s="21" t="n"/>
      <c r="K710" s="19" t="n"/>
      <c r="L710" s="19" t="n"/>
      <c r="M710" s="21" t="n"/>
      <c r="N710" s="22" t="n"/>
      <c r="O710" s="24">
        <f>IF(A710&lt;&gt;"عهدة","",SUMIFS($G$8:$G$5007,$B$8:$B$5007,B710,$A$8:$A$5007,"مصروف",$I$8:$I$5007,"&lt;&gt;مرفوض"))</f>
        <v/>
      </c>
      <c r="P710" s="25">
        <f>IF(A710&lt;&gt;"عهدة","",N(F710)-O710)</f>
        <v/>
      </c>
      <c r="Q710" s="26">
        <f>IF(A710="","",IF(A710="عهدة",IF(N(F710)=0,"⚠ أدخل قيمة العهدة",IF(P710&lt;0,"⛔ عجز / زيادة مصروفات "&amp;TEXT(-P710,"#,##0"),IF(COUNTIFS($B$8:$B$5007,B710,$A$8:$A$5007,"مصروف",$I$8:$I$5007,"&lt;&gt;مرفوض",$K$8:$K$5007,"&lt;&gt;نعم")&gt;0,"⚠ "&amp;COUNTIFS($B$8:$B$5007,B710,$A$8:$A$5007,"مصروف",$I$8:$I$5007,"&lt;&gt;مرفوض",$K$8:$K$5007,"&lt;&gt;نعم")&amp;" مصروف غير مسوى",IF(L710="تمت التسوية",IF(P710=0,"✔ متوازنة وتمت التسوية","✔ تمت التسوية – متبقي "&amp;TEXT(P710,"#,##0")),IF(P710&gt;0,"متبقي "&amp;TEXT(P710,"#,##0"),"✔ متوازنة"))))),IF(R710=0,"⚠ أضف سطر عهدة أولًا",IF(OR(C710="",N(G710)=0),"⚠ أكمل التاريخ والقيمة",IF(S710="","⚠ التاريخ خارج السنة المالية",IF(H710="","⚠ اختر بند الموازنة",IF(I710="مرفوض","✖ مرفوض من المدير",IF(I710&lt;&gt;"موافق","⏳ بانتظار موافقة المدير",IF(K710&lt;&gt;"نعم","⚠ غير مسوى مع الحسابات","✔ معتمد ومسوى")))))))))</f>
        <v/>
      </c>
      <c r="R710">
        <f>N(R709)+IF(A710="عهدة",1,0)</f>
        <v/>
      </c>
      <c r="S710">
        <f>IF(C710="","",IF(AND(C710&gt;=DATE(2026,9,1),C710&lt;=DATE(2027,8,31)),(YEAR(C710)-2026)*12+MONTH(C710)-8,""))</f>
        <v/>
      </c>
      <c r="T710">
        <f>IF(AND(A710="مصروف",R710&gt;0,I710="موافق",S710&lt;&gt;"",H710&lt;&gt;""),N(G710),0)</f>
        <v/>
      </c>
    </row>
    <row r="711">
      <c r="A711" s="19" t="n"/>
      <c r="B711" s="20">
        <f>IF(A711="","",IF(R711=0,"⚠ أضف سطر عهدة أولًا","DMT-"&amp;TEXT(R711,"000")))</f>
        <v/>
      </c>
      <c r="C711" s="21" t="n"/>
      <c r="D711" s="20">
        <f>IF(C711="","",IF(S711="","خارج السنة المالية",INDEX(القوائم!$D$2:$D$13,S711)))</f>
        <v/>
      </c>
      <c r="E711" s="22" t="n"/>
      <c r="F711" s="23" t="n"/>
      <c r="G711" s="23" t="n"/>
      <c r="H711" s="22" t="n"/>
      <c r="I711" s="19" t="n"/>
      <c r="J711" s="21" t="n"/>
      <c r="K711" s="19" t="n"/>
      <c r="L711" s="19" t="n"/>
      <c r="M711" s="21" t="n"/>
      <c r="N711" s="22" t="n"/>
      <c r="O711" s="24">
        <f>IF(A711&lt;&gt;"عهدة","",SUMIFS($G$8:$G$5007,$B$8:$B$5007,B711,$A$8:$A$5007,"مصروف",$I$8:$I$5007,"&lt;&gt;مرفوض"))</f>
        <v/>
      </c>
      <c r="P711" s="25">
        <f>IF(A711&lt;&gt;"عهدة","",N(F711)-O711)</f>
        <v/>
      </c>
      <c r="Q711" s="26">
        <f>IF(A711="","",IF(A711="عهدة",IF(N(F711)=0,"⚠ أدخل قيمة العهدة",IF(P711&lt;0,"⛔ عجز / زيادة مصروفات "&amp;TEXT(-P711,"#,##0"),IF(COUNTIFS($B$8:$B$5007,B711,$A$8:$A$5007,"مصروف",$I$8:$I$5007,"&lt;&gt;مرفوض",$K$8:$K$5007,"&lt;&gt;نعم")&gt;0,"⚠ "&amp;COUNTIFS($B$8:$B$5007,B711,$A$8:$A$5007,"مصروف",$I$8:$I$5007,"&lt;&gt;مرفوض",$K$8:$K$5007,"&lt;&gt;نعم")&amp;" مصروف غير مسوى",IF(L711="تمت التسوية",IF(P711=0,"✔ متوازنة وتمت التسوية","✔ تمت التسوية – متبقي "&amp;TEXT(P711,"#,##0")),IF(P711&gt;0,"متبقي "&amp;TEXT(P711,"#,##0"),"✔ متوازنة"))))),IF(R711=0,"⚠ أضف سطر عهدة أولًا",IF(OR(C711="",N(G711)=0),"⚠ أكمل التاريخ والقيمة",IF(S711="","⚠ التاريخ خارج السنة المالية",IF(H711="","⚠ اختر بند الموازنة",IF(I711="مرفوض","✖ مرفوض من المدير",IF(I711&lt;&gt;"موافق","⏳ بانتظار موافقة المدير",IF(K711&lt;&gt;"نعم","⚠ غير مسوى مع الحسابات","✔ معتمد ومسوى")))))))))</f>
        <v/>
      </c>
      <c r="R711">
        <f>N(R710)+IF(A711="عهدة",1,0)</f>
        <v/>
      </c>
      <c r="S711">
        <f>IF(C711="","",IF(AND(C711&gt;=DATE(2026,9,1),C711&lt;=DATE(2027,8,31)),(YEAR(C711)-2026)*12+MONTH(C711)-8,""))</f>
        <v/>
      </c>
      <c r="T711">
        <f>IF(AND(A711="مصروف",R711&gt;0,I711="موافق",S711&lt;&gt;"",H711&lt;&gt;""),N(G711),0)</f>
        <v/>
      </c>
    </row>
    <row r="712">
      <c r="A712" s="19" t="n"/>
      <c r="B712" s="20">
        <f>IF(A712="","",IF(R712=0,"⚠ أضف سطر عهدة أولًا","DMT-"&amp;TEXT(R712,"000")))</f>
        <v/>
      </c>
      <c r="C712" s="21" t="n"/>
      <c r="D712" s="20">
        <f>IF(C712="","",IF(S712="","خارج السنة المالية",INDEX(القوائم!$D$2:$D$13,S712)))</f>
        <v/>
      </c>
      <c r="E712" s="22" t="n"/>
      <c r="F712" s="23" t="n"/>
      <c r="G712" s="23" t="n"/>
      <c r="H712" s="22" t="n"/>
      <c r="I712" s="19" t="n"/>
      <c r="J712" s="21" t="n"/>
      <c r="K712" s="19" t="n"/>
      <c r="L712" s="19" t="n"/>
      <c r="M712" s="21" t="n"/>
      <c r="N712" s="22" t="n"/>
      <c r="O712" s="24">
        <f>IF(A712&lt;&gt;"عهدة","",SUMIFS($G$8:$G$5007,$B$8:$B$5007,B712,$A$8:$A$5007,"مصروف",$I$8:$I$5007,"&lt;&gt;مرفوض"))</f>
        <v/>
      </c>
      <c r="P712" s="25">
        <f>IF(A712&lt;&gt;"عهدة","",N(F712)-O712)</f>
        <v/>
      </c>
      <c r="Q712" s="26">
        <f>IF(A712="","",IF(A712="عهدة",IF(N(F712)=0,"⚠ أدخل قيمة العهدة",IF(P712&lt;0,"⛔ عجز / زيادة مصروفات "&amp;TEXT(-P712,"#,##0"),IF(COUNTIFS($B$8:$B$5007,B712,$A$8:$A$5007,"مصروف",$I$8:$I$5007,"&lt;&gt;مرفوض",$K$8:$K$5007,"&lt;&gt;نعم")&gt;0,"⚠ "&amp;COUNTIFS($B$8:$B$5007,B712,$A$8:$A$5007,"مصروف",$I$8:$I$5007,"&lt;&gt;مرفوض",$K$8:$K$5007,"&lt;&gt;نعم")&amp;" مصروف غير مسوى",IF(L712="تمت التسوية",IF(P712=0,"✔ متوازنة وتمت التسوية","✔ تمت التسوية – متبقي "&amp;TEXT(P712,"#,##0")),IF(P712&gt;0,"متبقي "&amp;TEXT(P712,"#,##0"),"✔ متوازنة"))))),IF(R712=0,"⚠ أضف سطر عهدة أولًا",IF(OR(C712="",N(G712)=0),"⚠ أكمل التاريخ والقيمة",IF(S712="","⚠ التاريخ خارج السنة المالية",IF(H712="","⚠ اختر بند الموازنة",IF(I712="مرفوض","✖ مرفوض من المدير",IF(I712&lt;&gt;"موافق","⏳ بانتظار موافقة المدير",IF(K712&lt;&gt;"نعم","⚠ غير مسوى مع الحسابات","✔ معتمد ومسوى")))))))))</f>
        <v/>
      </c>
      <c r="R712">
        <f>N(R711)+IF(A712="عهدة",1,0)</f>
        <v/>
      </c>
      <c r="S712">
        <f>IF(C712="","",IF(AND(C712&gt;=DATE(2026,9,1),C712&lt;=DATE(2027,8,31)),(YEAR(C712)-2026)*12+MONTH(C712)-8,""))</f>
        <v/>
      </c>
      <c r="T712">
        <f>IF(AND(A712="مصروف",R712&gt;0,I712="موافق",S712&lt;&gt;"",H712&lt;&gt;""),N(G712),0)</f>
        <v/>
      </c>
    </row>
    <row r="713">
      <c r="A713" s="19" t="n"/>
      <c r="B713" s="20">
        <f>IF(A713="","",IF(R713=0,"⚠ أضف سطر عهدة أولًا","DMT-"&amp;TEXT(R713,"000")))</f>
        <v/>
      </c>
      <c r="C713" s="21" t="n"/>
      <c r="D713" s="20">
        <f>IF(C713="","",IF(S713="","خارج السنة المالية",INDEX(القوائم!$D$2:$D$13,S713)))</f>
        <v/>
      </c>
      <c r="E713" s="22" t="n"/>
      <c r="F713" s="23" t="n"/>
      <c r="G713" s="23" t="n"/>
      <c r="H713" s="22" t="n"/>
      <c r="I713" s="19" t="n"/>
      <c r="J713" s="21" t="n"/>
      <c r="K713" s="19" t="n"/>
      <c r="L713" s="19" t="n"/>
      <c r="M713" s="21" t="n"/>
      <c r="N713" s="22" t="n"/>
      <c r="O713" s="24">
        <f>IF(A713&lt;&gt;"عهدة","",SUMIFS($G$8:$G$5007,$B$8:$B$5007,B713,$A$8:$A$5007,"مصروف",$I$8:$I$5007,"&lt;&gt;مرفوض"))</f>
        <v/>
      </c>
      <c r="P713" s="25">
        <f>IF(A713&lt;&gt;"عهدة","",N(F713)-O713)</f>
        <v/>
      </c>
      <c r="Q713" s="26">
        <f>IF(A713="","",IF(A713="عهدة",IF(N(F713)=0,"⚠ أدخل قيمة العهدة",IF(P713&lt;0,"⛔ عجز / زيادة مصروفات "&amp;TEXT(-P713,"#,##0"),IF(COUNTIFS($B$8:$B$5007,B713,$A$8:$A$5007,"مصروف",$I$8:$I$5007,"&lt;&gt;مرفوض",$K$8:$K$5007,"&lt;&gt;نعم")&gt;0,"⚠ "&amp;COUNTIFS($B$8:$B$5007,B713,$A$8:$A$5007,"مصروف",$I$8:$I$5007,"&lt;&gt;مرفوض",$K$8:$K$5007,"&lt;&gt;نعم")&amp;" مصروف غير مسوى",IF(L713="تمت التسوية",IF(P713=0,"✔ متوازنة وتمت التسوية","✔ تمت التسوية – متبقي "&amp;TEXT(P713,"#,##0")),IF(P713&gt;0,"متبقي "&amp;TEXT(P713,"#,##0"),"✔ متوازنة"))))),IF(R713=0,"⚠ أضف سطر عهدة أولًا",IF(OR(C713="",N(G713)=0),"⚠ أكمل التاريخ والقيمة",IF(S713="","⚠ التاريخ خارج السنة المالية",IF(H713="","⚠ اختر بند الموازنة",IF(I713="مرفوض","✖ مرفوض من المدير",IF(I713&lt;&gt;"موافق","⏳ بانتظار موافقة المدير",IF(K713&lt;&gt;"نعم","⚠ غير مسوى مع الحسابات","✔ معتمد ومسوى")))))))))</f>
        <v/>
      </c>
      <c r="R713">
        <f>N(R712)+IF(A713="عهدة",1,0)</f>
        <v/>
      </c>
      <c r="S713">
        <f>IF(C713="","",IF(AND(C713&gt;=DATE(2026,9,1),C713&lt;=DATE(2027,8,31)),(YEAR(C713)-2026)*12+MONTH(C713)-8,""))</f>
        <v/>
      </c>
      <c r="T713">
        <f>IF(AND(A713="مصروف",R713&gt;0,I713="موافق",S713&lt;&gt;"",H713&lt;&gt;""),N(G713),0)</f>
        <v/>
      </c>
    </row>
    <row r="714">
      <c r="A714" s="19" t="n"/>
      <c r="B714" s="20">
        <f>IF(A714="","",IF(R714=0,"⚠ أضف سطر عهدة أولًا","DMT-"&amp;TEXT(R714,"000")))</f>
        <v/>
      </c>
      <c r="C714" s="21" t="n"/>
      <c r="D714" s="20">
        <f>IF(C714="","",IF(S714="","خارج السنة المالية",INDEX(القوائم!$D$2:$D$13,S714)))</f>
        <v/>
      </c>
      <c r="E714" s="22" t="n"/>
      <c r="F714" s="23" t="n"/>
      <c r="G714" s="23" t="n"/>
      <c r="H714" s="22" t="n"/>
      <c r="I714" s="19" t="n"/>
      <c r="J714" s="21" t="n"/>
      <c r="K714" s="19" t="n"/>
      <c r="L714" s="19" t="n"/>
      <c r="M714" s="21" t="n"/>
      <c r="N714" s="22" t="n"/>
      <c r="O714" s="24">
        <f>IF(A714&lt;&gt;"عهدة","",SUMIFS($G$8:$G$5007,$B$8:$B$5007,B714,$A$8:$A$5007,"مصروف",$I$8:$I$5007,"&lt;&gt;مرفوض"))</f>
        <v/>
      </c>
      <c r="P714" s="25">
        <f>IF(A714&lt;&gt;"عهدة","",N(F714)-O714)</f>
        <v/>
      </c>
      <c r="Q714" s="26">
        <f>IF(A714="","",IF(A714="عهدة",IF(N(F714)=0,"⚠ أدخل قيمة العهدة",IF(P714&lt;0,"⛔ عجز / زيادة مصروفات "&amp;TEXT(-P714,"#,##0"),IF(COUNTIFS($B$8:$B$5007,B714,$A$8:$A$5007,"مصروف",$I$8:$I$5007,"&lt;&gt;مرفوض",$K$8:$K$5007,"&lt;&gt;نعم")&gt;0,"⚠ "&amp;COUNTIFS($B$8:$B$5007,B714,$A$8:$A$5007,"مصروف",$I$8:$I$5007,"&lt;&gt;مرفوض",$K$8:$K$5007,"&lt;&gt;نعم")&amp;" مصروف غير مسوى",IF(L714="تمت التسوية",IF(P714=0,"✔ متوازنة وتمت التسوية","✔ تمت التسوية – متبقي "&amp;TEXT(P714,"#,##0")),IF(P714&gt;0,"متبقي "&amp;TEXT(P714,"#,##0"),"✔ متوازنة"))))),IF(R714=0,"⚠ أضف سطر عهدة أولًا",IF(OR(C714="",N(G714)=0),"⚠ أكمل التاريخ والقيمة",IF(S714="","⚠ التاريخ خارج السنة المالية",IF(H714="","⚠ اختر بند الموازنة",IF(I714="مرفوض","✖ مرفوض من المدير",IF(I714&lt;&gt;"موافق","⏳ بانتظار موافقة المدير",IF(K714&lt;&gt;"نعم","⚠ غير مسوى مع الحسابات","✔ معتمد ومسوى")))))))))</f>
        <v/>
      </c>
      <c r="R714">
        <f>N(R713)+IF(A714="عهدة",1,0)</f>
        <v/>
      </c>
      <c r="S714">
        <f>IF(C714="","",IF(AND(C714&gt;=DATE(2026,9,1),C714&lt;=DATE(2027,8,31)),(YEAR(C714)-2026)*12+MONTH(C714)-8,""))</f>
        <v/>
      </c>
      <c r="T714">
        <f>IF(AND(A714="مصروف",R714&gt;0,I714="موافق",S714&lt;&gt;"",H714&lt;&gt;""),N(G714),0)</f>
        <v/>
      </c>
    </row>
    <row r="715">
      <c r="A715" s="19" t="n"/>
      <c r="B715" s="20">
        <f>IF(A715="","",IF(R715=0,"⚠ أضف سطر عهدة أولًا","DMT-"&amp;TEXT(R715,"000")))</f>
        <v/>
      </c>
      <c r="C715" s="21" t="n"/>
      <c r="D715" s="20">
        <f>IF(C715="","",IF(S715="","خارج السنة المالية",INDEX(القوائم!$D$2:$D$13,S715)))</f>
        <v/>
      </c>
      <c r="E715" s="22" t="n"/>
      <c r="F715" s="23" t="n"/>
      <c r="G715" s="23" t="n"/>
      <c r="H715" s="22" t="n"/>
      <c r="I715" s="19" t="n"/>
      <c r="J715" s="21" t="n"/>
      <c r="K715" s="19" t="n"/>
      <c r="L715" s="19" t="n"/>
      <c r="M715" s="21" t="n"/>
      <c r="N715" s="22" t="n"/>
      <c r="O715" s="24">
        <f>IF(A715&lt;&gt;"عهدة","",SUMIFS($G$8:$G$5007,$B$8:$B$5007,B715,$A$8:$A$5007,"مصروف",$I$8:$I$5007,"&lt;&gt;مرفوض"))</f>
        <v/>
      </c>
      <c r="P715" s="25">
        <f>IF(A715&lt;&gt;"عهدة","",N(F715)-O715)</f>
        <v/>
      </c>
      <c r="Q715" s="26">
        <f>IF(A715="","",IF(A715="عهدة",IF(N(F715)=0,"⚠ أدخل قيمة العهدة",IF(P715&lt;0,"⛔ عجز / زيادة مصروفات "&amp;TEXT(-P715,"#,##0"),IF(COUNTIFS($B$8:$B$5007,B715,$A$8:$A$5007,"مصروف",$I$8:$I$5007,"&lt;&gt;مرفوض",$K$8:$K$5007,"&lt;&gt;نعم")&gt;0,"⚠ "&amp;COUNTIFS($B$8:$B$5007,B715,$A$8:$A$5007,"مصروف",$I$8:$I$5007,"&lt;&gt;مرفوض",$K$8:$K$5007,"&lt;&gt;نعم")&amp;" مصروف غير مسوى",IF(L715="تمت التسوية",IF(P715=0,"✔ متوازنة وتمت التسوية","✔ تمت التسوية – متبقي "&amp;TEXT(P715,"#,##0")),IF(P715&gt;0,"متبقي "&amp;TEXT(P715,"#,##0"),"✔ متوازنة"))))),IF(R715=0,"⚠ أضف سطر عهدة أولًا",IF(OR(C715="",N(G715)=0),"⚠ أكمل التاريخ والقيمة",IF(S715="","⚠ التاريخ خارج السنة المالية",IF(H715="","⚠ اختر بند الموازنة",IF(I715="مرفوض","✖ مرفوض من المدير",IF(I715&lt;&gt;"موافق","⏳ بانتظار موافقة المدير",IF(K715&lt;&gt;"نعم","⚠ غير مسوى مع الحسابات","✔ معتمد ومسوى")))))))))</f>
        <v/>
      </c>
      <c r="R715">
        <f>N(R714)+IF(A715="عهدة",1,0)</f>
        <v/>
      </c>
      <c r="S715">
        <f>IF(C715="","",IF(AND(C715&gt;=DATE(2026,9,1),C715&lt;=DATE(2027,8,31)),(YEAR(C715)-2026)*12+MONTH(C715)-8,""))</f>
        <v/>
      </c>
      <c r="T715">
        <f>IF(AND(A715="مصروف",R715&gt;0,I715="موافق",S715&lt;&gt;"",H715&lt;&gt;""),N(G715),0)</f>
        <v/>
      </c>
    </row>
    <row r="716">
      <c r="A716" s="19" t="n"/>
      <c r="B716" s="20">
        <f>IF(A716="","",IF(R716=0,"⚠ أضف سطر عهدة أولًا","DMT-"&amp;TEXT(R716,"000")))</f>
        <v/>
      </c>
      <c r="C716" s="21" t="n"/>
      <c r="D716" s="20">
        <f>IF(C716="","",IF(S716="","خارج السنة المالية",INDEX(القوائم!$D$2:$D$13,S716)))</f>
        <v/>
      </c>
      <c r="E716" s="22" t="n"/>
      <c r="F716" s="23" t="n"/>
      <c r="G716" s="23" t="n"/>
      <c r="H716" s="22" t="n"/>
      <c r="I716" s="19" t="n"/>
      <c r="J716" s="21" t="n"/>
      <c r="K716" s="19" t="n"/>
      <c r="L716" s="19" t="n"/>
      <c r="M716" s="21" t="n"/>
      <c r="N716" s="22" t="n"/>
      <c r="O716" s="24">
        <f>IF(A716&lt;&gt;"عهدة","",SUMIFS($G$8:$G$5007,$B$8:$B$5007,B716,$A$8:$A$5007,"مصروف",$I$8:$I$5007,"&lt;&gt;مرفوض"))</f>
        <v/>
      </c>
      <c r="P716" s="25">
        <f>IF(A716&lt;&gt;"عهدة","",N(F716)-O716)</f>
        <v/>
      </c>
      <c r="Q716" s="26">
        <f>IF(A716="","",IF(A716="عهدة",IF(N(F716)=0,"⚠ أدخل قيمة العهدة",IF(P716&lt;0,"⛔ عجز / زيادة مصروفات "&amp;TEXT(-P716,"#,##0"),IF(COUNTIFS($B$8:$B$5007,B716,$A$8:$A$5007,"مصروف",$I$8:$I$5007,"&lt;&gt;مرفوض",$K$8:$K$5007,"&lt;&gt;نعم")&gt;0,"⚠ "&amp;COUNTIFS($B$8:$B$5007,B716,$A$8:$A$5007,"مصروف",$I$8:$I$5007,"&lt;&gt;مرفوض",$K$8:$K$5007,"&lt;&gt;نعم")&amp;" مصروف غير مسوى",IF(L716="تمت التسوية",IF(P716=0,"✔ متوازنة وتمت التسوية","✔ تمت التسوية – متبقي "&amp;TEXT(P716,"#,##0")),IF(P716&gt;0,"متبقي "&amp;TEXT(P716,"#,##0"),"✔ متوازنة"))))),IF(R716=0,"⚠ أضف سطر عهدة أولًا",IF(OR(C716="",N(G716)=0),"⚠ أكمل التاريخ والقيمة",IF(S716="","⚠ التاريخ خارج السنة المالية",IF(H716="","⚠ اختر بند الموازنة",IF(I716="مرفوض","✖ مرفوض من المدير",IF(I716&lt;&gt;"موافق","⏳ بانتظار موافقة المدير",IF(K716&lt;&gt;"نعم","⚠ غير مسوى مع الحسابات","✔ معتمد ومسوى")))))))))</f>
        <v/>
      </c>
      <c r="R716">
        <f>N(R715)+IF(A716="عهدة",1,0)</f>
        <v/>
      </c>
      <c r="S716">
        <f>IF(C716="","",IF(AND(C716&gt;=DATE(2026,9,1),C716&lt;=DATE(2027,8,31)),(YEAR(C716)-2026)*12+MONTH(C716)-8,""))</f>
        <v/>
      </c>
      <c r="T716">
        <f>IF(AND(A716="مصروف",R716&gt;0,I716="موافق",S716&lt;&gt;"",H716&lt;&gt;""),N(G716),0)</f>
        <v/>
      </c>
    </row>
    <row r="717">
      <c r="A717" s="19" t="n"/>
      <c r="B717" s="20">
        <f>IF(A717="","",IF(R717=0,"⚠ أضف سطر عهدة أولًا","DMT-"&amp;TEXT(R717,"000")))</f>
        <v/>
      </c>
      <c r="C717" s="21" t="n"/>
      <c r="D717" s="20">
        <f>IF(C717="","",IF(S717="","خارج السنة المالية",INDEX(القوائم!$D$2:$D$13,S717)))</f>
        <v/>
      </c>
      <c r="E717" s="22" t="n"/>
      <c r="F717" s="23" t="n"/>
      <c r="G717" s="23" t="n"/>
      <c r="H717" s="22" t="n"/>
      <c r="I717" s="19" t="n"/>
      <c r="J717" s="21" t="n"/>
      <c r="K717" s="19" t="n"/>
      <c r="L717" s="19" t="n"/>
      <c r="M717" s="21" t="n"/>
      <c r="N717" s="22" t="n"/>
      <c r="O717" s="24">
        <f>IF(A717&lt;&gt;"عهدة","",SUMIFS($G$8:$G$5007,$B$8:$B$5007,B717,$A$8:$A$5007,"مصروف",$I$8:$I$5007,"&lt;&gt;مرفوض"))</f>
        <v/>
      </c>
      <c r="P717" s="25">
        <f>IF(A717&lt;&gt;"عهدة","",N(F717)-O717)</f>
        <v/>
      </c>
      <c r="Q717" s="26">
        <f>IF(A717="","",IF(A717="عهدة",IF(N(F717)=0,"⚠ أدخل قيمة العهدة",IF(P717&lt;0,"⛔ عجز / زيادة مصروفات "&amp;TEXT(-P717,"#,##0"),IF(COUNTIFS($B$8:$B$5007,B717,$A$8:$A$5007,"مصروف",$I$8:$I$5007,"&lt;&gt;مرفوض",$K$8:$K$5007,"&lt;&gt;نعم")&gt;0,"⚠ "&amp;COUNTIFS($B$8:$B$5007,B717,$A$8:$A$5007,"مصروف",$I$8:$I$5007,"&lt;&gt;مرفوض",$K$8:$K$5007,"&lt;&gt;نعم")&amp;" مصروف غير مسوى",IF(L717="تمت التسوية",IF(P717=0,"✔ متوازنة وتمت التسوية","✔ تمت التسوية – متبقي "&amp;TEXT(P717,"#,##0")),IF(P717&gt;0,"متبقي "&amp;TEXT(P717,"#,##0"),"✔ متوازنة"))))),IF(R717=0,"⚠ أضف سطر عهدة أولًا",IF(OR(C717="",N(G717)=0),"⚠ أكمل التاريخ والقيمة",IF(S717="","⚠ التاريخ خارج السنة المالية",IF(H717="","⚠ اختر بند الموازنة",IF(I717="مرفوض","✖ مرفوض من المدير",IF(I717&lt;&gt;"موافق","⏳ بانتظار موافقة المدير",IF(K717&lt;&gt;"نعم","⚠ غير مسوى مع الحسابات","✔ معتمد ومسوى")))))))))</f>
        <v/>
      </c>
      <c r="R717">
        <f>N(R716)+IF(A717="عهدة",1,0)</f>
        <v/>
      </c>
      <c r="S717">
        <f>IF(C717="","",IF(AND(C717&gt;=DATE(2026,9,1),C717&lt;=DATE(2027,8,31)),(YEAR(C717)-2026)*12+MONTH(C717)-8,""))</f>
        <v/>
      </c>
      <c r="T717">
        <f>IF(AND(A717="مصروف",R717&gt;0,I717="موافق",S717&lt;&gt;"",H717&lt;&gt;""),N(G717),0)</f>
        <v/>
      </c>
    </row>
    <row r="718">
      <c r="A718" s="19" t="n"/>
      <c r="B718" s="20">
        <f>IF(A718="","",IF(R718=0,"⚠ أضف سطر عهدة أولًا","DMT-"&amp;TEXT(R718,"000")))</f>
        <v/>
      </c>
      <c r="C718" s="21" t="n"/>
      <c r="D718" s="20">
        <f>IF(C718="","",IF(S718="","خارج السنة المالية",INDEX(القوائم!$D$2:$D$13,S718)))</f>
        <v/>
      </c>
      <c r="E718" s="22" t="n"/>
      <c r="F718" s="23" t="n"/>
      <c r="G718" s="23" t="n"/>
      <c r="H718" s="22" t="n"/>
      <c r="I718" s="19" t="n"/>
      <c r="J718" s="21" t="n"/>
      <c r="K718" s="19" t="n"/>
      <c r="L718" s="19" t="n"/>
      <c r="M718" s="21" t="n"/>
      <c r="N718" s="22" t="n"/>
      <c r="O718" s="24">
        <f>IF(A718&lt;&gt;"عهدة","",SUMIFS($G$8:$G$5007,$B$8:$B$5007,B718,$A$8:$A$5007,"مصروف",$I$8:$I$5007,"&lt;&gt;مرفوض"))</f>
        <v/>
      </c>
      <c r="P718" s="25">
        <f>IF(A718&lt;&gt;"عهدة","",N(F718)-O718)</f>
        <v/>
      </c>
      <c r="Q718" s="26">
        <f>IF(A718="","",IF(A718="عهدة",IF(N(F718)=0,"⚠ أدخل قيمة العهدة",IF(P718&lt;0,"⛔ عجز / زيادة مصروفات "&amp;TEXT(-P718,"#,##0"),IF(COUNTIFS($B$8:$B$5007,B718,$A$8:$A$5007,"مصروف",$I$8:$I$5007,"&lt;&gt;مرفوض",$K$8:$K$5007,"&lt;&gt;نعم")&gt;0,"⚠ "&amp;COUNTIFS($B$8:$B$5007,B718,$A$8:$A$5007,"مصروف",$I$8:$I$5007,"&lt;&gt;مرفوض",$K$8:$K$5007,"&lt;&gt;نعم")&amp;" مصروف غير مسوى",IF(L718="تمت التسوية",IF(P718=0,"✔ متوازنة وتمت التسوية","✔ تمت التسوية – متبقي "&amp;TEXT(P718,"#,##0")),IF(P718&gt;0,"متبقي "&amp;TEXT(P718,"#,##0"),"✔ متوازنة"))))),IF(R718=0,"⚠ أضف سطر عهدة أولًا",IF(OR(C718="",N(G718)=0),"⚠ أكمل التاريخ والقيمة",IF(S718="","⚠ التاريخ خارج السنة المالية",IF(H718="","⚠ اختر بند الموازنة",IF(I718="مرفوض","✖ مرفوض من المدير",IF(I718&lt;&gt;"موافق","⏳ بانتظار موافقة المدير",IF(K718&lt;&gt;"نعم","⚠ غير مسوى مع الحسابات","✔ معتمد ومسوى")))))))))</f>
        <v/>
      </c>
      <c r="R718">
        <f>N(R717)+IF(A718="عهدة",1,0)</f>
        <v/>
      </c>
      <c r="S718">
        <f>IF(C718="","",IF(AND(C718&gt;=DATE(2026,9,1),C718&lt;=DATE(2027,8,31)),(YEAR(C718)-2026)*12+MONTH(C718)-8,""))</f>
        <v/>
      </c>
      <c r="T718">
        <f>IF(AND(A718="مصروف",R718&gt;0,I718="موافق",S718&lt;&gt;"",H718&lt;&gt;""),N(G718),0)</f>
        <v/>
      </c>
    </row>
    <row r="719">
      <c r="A719" s="19" t="n"/>
      <c r="B719" s="20">
        <f>IF(A719="","",IF(R719=0,"⚠ أضف سطر عهدة أولًا","DMT-"&amp;TEXT(R719,"000")))</f>
        <v/>
      </c>
      <c r="C719" s="21" t="n"/>
      <c r="D719" s="20">
        <f>IF(C719="","",IF(S719="","خارج السنة المالية",INDEX(القوائم!$D$2:$D$13,S719)))</f>
        <v/>
      </c>
      <c r="E719" s="22" t="n"/>
      <c r="F719" s="23" t="n"/>
      <c r="G719" s="23" t="n"/>
      <c r="H719" s="22" t="n"/>
      <c r="I719" s="19" t="n"/>
      <c r="J719" s="21" t="n"/>
      <c r="K719" s="19" t="n"/>
      <c r="L719" s="19" t="n"/>
      <c r="M719" s="21" t="n"/>
      <c r="N719" s="22" t="n"/>
      <c r="O719" s="24">
        <f>IF(A719&lt;&gt;"عهدة","",SUMIFS($G$8:$G$5007,$B$8:$B$5007,B719,$A$8:$A$5007,"مصروف",$I$8:$I$5007,"&lt;&gt;مرفوض"))</f>
        <v/>
      </c>
      <c r="P719" s="25">
        <f>IF(A719&lt;&gt;"عهدة","",N(F719)-O719)</f>
        <v/>
      </c>
      <c r="Q719" s="26">
        <f>IF(A719="","",IF(A719="عهدة",IF(N(F719)=0,"⚠ أدخل قيمة العهدة",IF(P719&lt;0,"⛔ عجز / زيادة مصروفات "&amp;TEXT(-P719,"#,##0"),IF(COUNTIFS($B$8:$B$5007,B719,$A$8:$A$5007,"مصروف",$I$8:$I$5007,"&lt;&gt;مرفوض",$K$8:$K$5007,"&lt;&gt;نعم")&gt;0,"⚠ "&amp;COUNTIFS($B$8:$B$5007,B719,$A$8:$A$5007,"مصروف",$I$8:$I$5007,"&lt;&gt;مرفوض",$K$8:$K$5007,"&lt;&gt;نعم")&amp;" مصروف غير مسوى",IF(L719="تمت التسوية",IF(P719=0,"✔ متوازنة وتمت التسوية","✔ تمت التسوية – متبقي "&amp;TEXT(P719,"#,##0")),IF(P719&gt;0,"متبقي "&amp;TEXT(P719,"#,##0"),"✔ متوازنة"))))),IF(R719=0,"⚠ أضف سطر عهدة أولًا",IF(OR(C719="",N(G719)=0),"⚠ أكمل التاريخ والقيمة",IF(S719="","⚠ التاريخ خارج السنة المالية",IF(H719="","⚠ اختر بند الموازنة",IF(I719="مرفوض","✖ مرفوض من المدير",IF(I719&lt;&gt;"موافق","⏳ بانتظار موافقة المدير",IF(K719&lt;&gt;"نعم","⚠ غير مسوى مع الحسابات","✔ معتمد ومسوى")))))))))</f>
        <v/>
      </c>
      <c r="R719">
        <f>N(R718)+IF(A719="عهدة",1,0)</f>
        <v/>
      </c>
      <c r="S719">
        <f>IF(C719="","",IF(AND(C719&gt;=DATE(2026,9,1),C719&lt;=DATE(2027,8,31)),(YEAR(C719)-2026)*12+MONTH(C719)-8,""))</f>
        <v/>
      </c>
      <c r="T719">
        <f>IF(AND(A719="مصروف",R719&gt;0,I719="موافق",S719&lt;&gt;"",H719&lt;&gt;""),N(G719),0)</f>
        <v/>
      </c>
    </row>
    <row r="720">
      <c r="A720" s="19" t="n"/>
      <c r="B720" s="20">
        <f>IF(A720="","",IF(R720=0,"⚠ أضف سطر عهدة أولًا","DMT-"&amp;TEXT(R720,"000")))</f>
        <v/>
      </c>
      <c r="C720" s="21" t="n"/>
      <c r="D720" s="20">
        <f>IF(C720="","",IF(S720="","خارج السنة المالية",INDEX(القوائم!$D$2:$D$13,S720)))</f>
        <v/>
      </c>
      <c r="E720" s="22" t="n"/>
      <c r="F720" s="23" t="n"/>
      <c r="G720" s="23" t="n"/>
      <c r="H720" s="22" t="n"/>
      <c r="I720" s="19" t="n"/>
      <c r="J720" s="21" t="n"/>
      <c r="K720" s="19" t="n"/>
      <c r="L720" s="19" t="n"/>
      <c r="M720" s="21" t="n"/>
      <c r="N720" s="22" t="n"/>
      <c r="O720" s="24">
        <f>IF(A720&lt;&gt;"عهدة","",SUMIFS($G$8:$G$5007,$B$8:$B$5007,B720,$A$8:$A$5007,"مصروف",$I$8:$I$5007,"&lt;&gt;مرفوض"))</f>
        <v/>
      </c>
      <c r="P720" s="25">
        <f>IF(A720&lt;&gt;"عهدة","",N(F720)-O720)</f>
        <v/>
      </c>
      <c r="Q720" s="26">
        <f>IF(A720="","",IF(A720="عهدة",IF(N(F720)=0,"⚠ أدخل قيمة العهدة",IF(P720&lt;0,"⛔ عجز / زيادة مصروفات "&amp;TEXT(-P720,"#,##0"),IF(COUNTIFS($B$8:$B$5007,B720,$A$8:$A$5007,"مصروف",$I$8:$I$5007,"&lt;&gt;مرفوض",$K$8:$K$5007,"&lt;&gt;نعم")&gt;0,"⚠ "&amp;COUNTIFS($B$8:$B$5007,B720,$A$8:$A$5007,"مصروف",$I$8:$I$5007,"&lt;&gt;مرفوض",$K$8:$K$5007,"&lt;&gt;نعم")&amp;" مصروف غير مسوى",IF(L720="تمت التسوية",IF(P720=0,"✔ متوازنة وتمت التسوية","✔ تمت التسوية – متبقي "&amp;TEXT(P720,"#,##0")),IF(P720&gt;0,"متبقي "&amp;TEXT(P720,"#,##0"),"✔ متوازنة"))))),IF(R720=0,"⚠ أضف سطر عهدة أولًا",IF(OR(C720="",N(G720)=0),"⚠ أكمل التاريخ والقيمة",IF(S720="","⚠ التاريخ خارج السنة المالية",IF(H720="","⚠ اختر بند الموازنة",IF(I720="مرفوض","✖ مرفوض من المدير",IF(I720&lt;&gt;"موافق","⏳ بانتظار موافقة المدير",IF(K720&lt;&gt;"نعم","⚠ غير مسوى مع الحسابات","✔ معتمد ومسوى")))))))))</f>
        <v/>
      </c>
      <c r="R720">
        <f>N(R719)+IF(A720="عهدة",1,0)</f>
        <v/>
      </c>
      <c r="S720">
        <f>IF(C720="","",IF(AND(C720&gt;=DATE(2026,9,1),C720&lt;=DATE(2027,8,31)),(YEAR(C720)-2026)*12+MONTH(C720)-8,""))</f>
        <v/>
      </c>
      <c r="T720">
        <f>IF(AND(A720="مصروف",R720&gt;0,I720="موافق",S720&lt;&gt;"",H720&lt;&gt;""),N(G720),0)</f>
        <v/>
      </c>
    </row>
    <row r="721">
      <c r="A721" s="19" t="n"/>
      <c r="B721" s="20">
        <f>IF(A721="","",IF(R721=0,"⚠ أضف سطر عهدة أولًا","DMT-"&amp;TEXT(R721,"000")))</f>
        <v/>
      </c>
      <c r="C721" s="21" t="n"/>
      <c r="D721" s="20">
        <f>IF(C721="","",IF(S721="","خارج السنة المالية",INDEX(القوائم!$D$2:$D$13,S721)))</f>
        <v/>
      </c>
      <c r="E721" s="22" t="n"/>
      <c r="F721" s="23" t="n"/>
      <c r="G721" s="23" t="n"/>
      <c r="H721" s="22" t="n"/>
      <c r="I721" s="19" t="n"/>
      <c r="J721" s="21" t="n"/>
      <c r="K721" s="19" t="n"/>
      <c r="L721" s="19" t="n"/>
      <c r="M721" s="21" t="n"/>
      <c r="N721" s="22" t="n"/>
      <c r="O721" s="24">
        <f>IF(A721&lt;&gt;"عهدة","",SUMIFS($G$8:$G$5007,$B$8:$B$5007,B721,$A$8:$A$5007,"مصروف",$I$8:$I$5007,"&lt;&gt;مرفوض"))</f>
        <v/>
      </c>
      <c r="P721" s="25">
        <f>IF(A721&lt;&gt;"عهدة","",N(F721)-O721)</f>
        <v/>
      </c>
      <c r="Q721" s="26">
        <f>IF(A721="","",IF(A721="عهدة",IF(N(F721)=0,"⚠ أدخل قيمة العهدة",IF(P721&lt;0,"⛔ عجز / زيادة مصروفات "&amp;TEXT(-P721,"#,##0"),IF(COUNTIFS($B$8:$B$5007,B721,$A$8:$A$5007,"مصروف",$I$8:$I$5007,"&lt;&gt;مرفوض",$K$8:$K$5007,"&lt;&gt;نعم")&gt;0,"⚠ "&amp;COUNTIFS($B$8:$B$5007,B721,$A$8:$A$5007,"مصروف",$I$8:$I$5007,"&lt;&gt;مرفوض",$K$8:$K$5007,"&lt;&gt;نعم")&amp;" مصروف غير مسوى",IF(L721="تمت التسوية",IF(P721=0,"✔ متوازنة وتمت التسوية","✔ تمت التسوية – متبقي "&amp;TEXT(P721,"#,##0")),IF(P721&gt;0,"متبقي "&amp;TEXT(P721,"#,##0"),"✔ متوازنة"))))),IF(R721=0,"⚠ أضف سطر عهدة أولًا",IF(OR(C721="",N(G721)=0),"⚠ أكمل التاريخ والقيمة",IF(S721="","⚠ التاريخ خارج السنة المالية",IF(H721="","⚠ اختر بند الموازنة",IF(I721="مرفوض","✖ مرفوض من المدير",IF(I721&lt;&gt;"موافق","⏳ بانتظار موافقة المدير",IF(K721&lt;&gt;"نعم","⚠ غير مسوى مع الحسابات","✔ معتمد ومسوى")))))))))</f>
        <v/>
      </c>
      <c r="R721">
        <f>N(R720)+IF(A721="عهدة",1,0)</f>
        <v/>
      </c>
      <c r="S721">
        <f>IF(C721="","",IF(AND(C721&gt;=DATE(2026,9,1),C721&lt;=DATE(2027,8,31)),(YEAR(C721)-2026)*12+MONTH(C721)-8,""))</f>
        <v/>
      </c>
      <c r="T721">
        <f>IF(AND(A721="مصروف",R721&gt;0,I721="موافق",S721&lt;&gt;"",H721&lt;&gt;""),N(G721),0)</f>
        <v/>
      </c>
    </row>
    <row r="722">
      <c r="A722" s="19" t="n"/>
      <c r="B722" s="20">
        <f>IF(A722="","",IF(R722=0,"⚠ أضف سطر عهدة أولًا","DMT-"&amp;TEXT(R722,"000")))</f>
        <v/>
      </c>
      <c r="C722" s="21" t="n"/>
      <c r="D722" s="20">
        <f>IF(C722="","",IF(S722="","خارج السنة المالية",INDEX(القوائم!$D$2:$D$13,S722)))</f>
        <v/>
      </c>
      <c r="E722" s="22" t="n"/>
      <c r="F722" s="23" t="n"/>
      <c r="G722" s="23" t="n"/>
      <c r="H722" s="22" t="n"/>
      <c r="I722" s="19" t="n"/>
      <c r="J722" s="21" t="n"/>
      <c r="K722" s="19" t="n"/>
      <c r="L722" s="19" t="n"/>
      <c r="M722" s="21" t="n"/>
      <c r="N722" s="22" t="n"/>
      <c r="O722" s="24">
        <f>IF(A722&lt;&gt;"عهدة","",SUMIFS($G$8:$G$5007,$B$8:$B$5007,B722,$A$8:$A$5007,"مصروف",$I$8:$I$5007,"&lt;&gt;مرفوض"))</f>
        <v/>
      </c>
      <c r="P722" s="25">
        <f>IF(A722&lt;&gt;"عهدة","",N(F722)-O722)</f>
        <v/>
      </c>
      <c r="Q722" s="26">
        <f>IF(A722="","",IF(A722="عهدة",IF(N(F722)=0,"⚠ أدخل قيمة العهدة",IF(P722&lt;0,"⛔ عجز / زيادة مصروفات "&amp;TEXT(-P722,"#,##0"),IF(COUNTIFS($B$8:$B$5007,B722,$A$8:$A$5007,"مصروف",$I$8:$I$5007,"&lt;&gt;مرفوض",$K$8:$K$5007,"&lt;&gt;نعم")&gt;0,"⚠ "&amp;COUNTIFS($B$8:$B$5007,B722,$A$8:$A$5007,"مصروف",$I$8:$I$5007,"&lt;&gt;مرفوض",$K$8:$K$5007,"&lt;&gt;نعم")&amp;" مصروف غير مسوى",IF(L722="تمت التسوية",IF(P722=0,"✔ متوازنة وتمت التسوية","✔ تمت التسوية – متبقي "&amp;TEXT(P722,"#,##0")),IF(P722&gt;0,"متبقي "&amp;TEXT(P722,"#,##0"),"✔ متوازنة"))))),IF(R722=0,"⚠ أضف سطر عهدة أولًا",IF(OR(C722="",N(G722)=0),"⚠ أكمل التاريخ والقيمة",IF(S722="","⚠ التاريخ خارج السنة المالية",IF(H722="","⚠ اختر بند الموازنة",IF(I722="مرفوض","✖ مرفوض من المدير",IF(I722&lt;&gt;"موافق","⏳ بانتظار موافقة المدير",IF(K722&lt;&gt;"نعم","⚠ غير مسوى مع الحسابات","✔ معتمد ومسوى")))))))))</f>
        <v/>
      </c>
      <c r="R722">
        <f>N(R721)+IF(A722="عهدة",1,0)</f>
        <v/>
      </c>
      <c r="S722">
        <f>IF(C722="","",IF(AND(C722&gt;=DATE(2026,9,1),C722&lt;=DATE(2027,8,31)),(YEAR(C722)-2026)*12+MONTH(C722)-8,""))</f>
        <v/>
      </c>
      <c r="T722">
        <f>IF(AND(A722="مصروف",R722&gt;0,I722="موافق",S722&lt;&gt;"",H722&lt;&gt;""),N(G722),0)</f>
        <v/>
      </c>
    </row>
    <row r="723">
      <c r="A723" s="19" t="n"/>
      <c r="B723" s="20">
        <f>IF(A723="","",IF(R723=0,"⚠ أضف سطر عهدة أولًا","DMT-"&amp;TEXT(R723,"000")))</f>
        <v/>
      </c>
      <c r="C723" s="21" t="n"/>
      <c r="D723" s="20">
        <f>IF(C723="","",IF(S723="","خارج السنة المالية",INDEX(القوائم!$D$2:$D$13,S723)))</f>
        <v/>
      </c>
      <c r="E723" s="22" t="n"/>
      <c r="F723" s="23" t="n"/>
      <c r="G723" s="23" t="n"/>
      <c r="H723" s="22" t="n"/>
      <c r="I723" s="19" t="n"/>
      <c r="J723" s="21" t="n"/>
      <c r="K723" s="19" t="n"/>
      <c r="L723" s="19" t="n"/>
      <c r="M723" s="21" t="n"/>
      <c r="N723" s="22" t="n"/>
      <c r="O723" s="24">
        <f>IF(A723&lt;&gt;"عهدة","",SUMIFS($G$8:$G$5007,$B$8:$B$5007,B723,$A$8:$A$5007,"مصروف",$I$8:$I$5007,"&lt;&gt;مرفوض"))</f>
        <v/>
      </c>
      <c r="P723" s="25">
        <f>IF(A723&lt;&gt;"عهدة","",N(F723)-O723)</f>
        <v/>
      </c>
      <c r="Q723" s="26">
        <f>IF(A723="","",IF(A723="عهدة",IF(N(F723)=0,"⚠ أدخل قيمة العهدة",IF(P723&lt;0,"⛔ عجز / زيادة مصروفات "&amp;TEXT(-P723,"#,##0"),IF(COUNTIFS($B$8:$B$5007,B723,$A$8:$A$5007,"مصروف",$I$8:$I$5007,"&lt;&gt;مرفوض",$K$8:$K$5007,"&lt;&gt;نعم")&gt;0,"⚠ "&amp;COUNTIFS($B$8:$B$5007,B723,$A$8:$A$5007,"مصروف",$I$8:$I$5007,"&lt;&gt;مرفوض",$K$8:$K$5007,"&lt;&gt;نعم")&amp;" مصروف غير مسوى",IF(L723="تمت التسوية",IF(P723=0,"✔ متوازنة وتمت التسوية","✔ تمت التسوية – متبقي "&amp;TEXT(P723,"#,##0")),IF(P723&gt;0,"متبقي "&amp;TEXT(P723,"#,##0"),"✔ متوازنة"))))),IF(R723=0,"⚠ أضف سطر عهدة أولًا",IF(OR(C723="",N(G723)=0),"⚠ أكمل التاريخ والقيمة",IF(S723="","⚠ التاريخ خارج السنة المالية",IF(H723="","⚠ اختر بند الموازنة",IF(I723="مرفوض","✖ مرفوض من المدير",IF(I723&lt;&gt;"موافق","⏳ بانتظار موافقة المدير",IF(K723&lt;&gt;"نعم","⚠ غير مسوى مع الحسابات","✔ معتمد ومسوى")))))))))</f>
        <v/>
      </c>
      <c r="R723">
        <f>N(R722)+IF(A723="عهدة",1,0)</f>
        <v/>
      </c>
      <c r="S723">
        <f>IF(C723="","",IF(AND(C723&gt;=DATE(2026,9,1),C723&lt;=DATE(2027,8,31)),(YEAR(C723)-2026)*12+MONTH(C723)-8,""))</f>
        <v/>
      </c>
      <c r="T723">
        <f>IF(AND(A723="مصروف",R723&gt;0,I723="موافق",S723&lt;&gt;"",H723&lt;&gt;""),N(G723),0)</f>
        <v/>
      </c>
    </row>
    <row r="724">
      <c r="A724" s="19" t="n"/>
      <c r="B724" s="20">
        <f>IF(A724="","",IF(R724=0,"⚠ أضف سطر عهدة أولًا","DMT-"&amp;TEXT(R724,"000")))</f>
        <v/>
      </c>
      <c r="C724" s="21" t="n"/>
      <c r="D724" s="20">
        <f>IF(C724="","",IF(S724="","خارج السنة المالية",INDEX(القوائم!$D$2:$D$13,S724)))</f>
        <v/>
      </c>
      <c r="E724" s="22" t="n"/>
      <c r="F724" s="23" t="n"/>
      <c r="G724" s="23" t="n"/>
      <c r="H724" s="22" t="n"/>
      <c r="I724" s="19" t="n"/>
      <c r="J724" s="21" t="n"/>
      <c r="K724" s="19" t="n"/>
      <c r="L724" s="19" t="n"/>
      <c r="M724" s="21" t="n"/>
      <c r="N724" s="22" t="n"/>
      <c r="O724" s="24">
        <f>IF(A724&lt;&gt;"عهدة","",SUMIFS($G$8:$G$5007,$B$8:$B$5007,B724,$A$8:$A$5007,"مصروف",$I$8:$I$5007,"&lt;&gt;مرفوض"))</f>
        <v/>
      </c>
      <c r="P724" s="25">
        <f>IF(A724&lt;&gt;"عهدة","",N(F724)-O724)</f>
        <v/>
      </c>
      <c r="Q724" s="26">
        <f>IF(A724="","",IF(A724="عهدة",IF(N(F724)=0,"⚠ أدخل قيمة العهدة",IF(P724&lt;0,"⛔ عجز / زيادة مصروفات "&amp;TEXT(-P724,"#,##0"),IF(COUNTIFS($B$8:$B$5007,B724,$A$8:$A$5007,"مصروف",$I$8:$I$5007,"&lt;&gt;مرفوض",$K$8:$K$5007,"&lt;&gt;نعم")&gt;0,"⚠ "&amp;COUNTIFS($B$8:$B$5007,B724,$A$8:$A$5007,"مصروف",$I$8:$I$5007,"&lt;&gt;مرفوض",$K$8:$K$5007,"&lt;&gt;نعم")&amp;" مصروف غير مسوى",IF(L724="تمت التسوية",IF(P724=0,"✔ متوازنة وتمت التسوية","✔ تمت التسوية – متبقي "&amp;TEXT(P724,"#,##0")),IF(P724&gt;0,"متبقي "&amp;TEXT(P724,"#,##0"),"✔ متوازنة"))))),IF(R724=0,"⚠ أضف سطر عهدة أولًا",IF(OR(C724="",N(G724)=0),"⚠ أكمل التاريخ والقيمة",IF(S724="","⚠ التاريخ خارج السنة المالية",IF(H724="","⚠ اختر بند الموازنة",IF(I724="مرفوض","✖ مرفوض من المدير",IF(I724&lt;&gt;"موافق","⏳ بانتظار موافقة المدير",IF(K724&lt;&gt;"نعم","⚠ غير مسوى مع الحسابات","✔ معتمد ومسوى")))))))))</f>
        <v/>
      </c>
      <c r="R724">
        <f>N(R723)+IF(A724="عهدة",1,0)</f>
        <v/>
      </c>
      <c r="S724">
        <f>IF(C724="","",IF(AND(C724&gt;=DATE(2026,9,1),C724&lt;=DATE(2027,8,31)),(YEAR(C724)-2026)*12+MONTH(C724)-8,""))</f>
        <v/>
      </c>
      <c r="T724">
        <f>IF(AND(A724="مصروف",R724&gt;0,I724="موافق",S724&lt;&gt;"",H724&lt;&gt;""),N(G724),0)</f>
        <v/>
      </c>
    </row>
    <row r="725">
      <c r="A725" s="19" t="n"/>
      <c r="B725" s="20">
        <f>IF(A725="","",IF(R725=0,"⚠ أضف سطر عهدة أولًا","DMT-"&amp;TEXT(R725,"000")))</f>
        <v/>
      </c>
      <c r="C725" s="21" t="n"/>
      <c r="D725" s="20">
        <f>IF(C725="","",IF(S725="","خارج السنة المالية",INDEX(القوائم!$D$2:$D$13,S725)))</f>
        <v/>
      </c>
      <c r="E725" s="22" t="n"/>
      <c r="F725" s="23" t="n"/>
      <c r="G725" s="23" t="n"/>
      <c r="H725" s="22" t="n"/>
      <c r="I725" s="19" t="n"/>
      <c r="J725" s="21" t="n"/>
      <c r="K725" s="19" t="n"/>
      <c r="L725" s="19" t="n"/>
      <c r="M725" s="21" t="n"/>
      <c r="N725" s="22" t="n"/>
      <c r="O725" s="24">
        <f>IF(A725&lt;&gt;"عهدة","",SUMIFS($G$8:$G$5007,$B$8:$B$5007,B725,$A$8:$A$5007,"مصروف",$I$8:$I$5007,"&lt;&gt;مرفوض"))</f>
        <v/>
      </c>
      <c r="P725" s="25">
        <f>IF(A725&lt;&gt;"عهدة","",N(F725)-O725)</f>
        <v/>
      </c>
      <c r="Q725" s="26">
        <f>IF(A725="","",IF(A725="عهدة",IF(N(F725)=0,"⚠ أدخل قيمة العهدة",IF(P725&lt;0,"⛔ عجز / زيادة مصروفات "&amp;TEXT(-P725,"#,##0"),IF(COUNTIFS($B$8:$B$5007,B725,$A$8:$A$5007,"مصروف",$I$8:$I$5007,"&lt;&gt;مرفوض",$K$8:$K$5007,"&lt;&gt;نعم")&gt;0,"⚠ "&amp;COUNTIFS($B$8:$B$5007,B725,$A$8:$A$5007,"مصروف",$I$8:$I$5007,"&lt;&gt;مرفوض",$K$8:$K$5007,"&lt;&gt;نعم")&amp;" مصروف غير مسوى",IF(L725="تمت التسوية",IF(P725=0,"✔ متوازنة وتمت التسوية","✔ تمت التسوية – متبقي "&amp;TEXT(P725,"#,##0")),IF(P725&gt;0,"متبقي "&amp;TEXT(P725,"#,##0"),"✔ متوازنة"))))),IF(R725=0,"⚠ أضف سطر عهدة أولًا",IF(OR(C725="",N(G725)=0),"⚠ أكمل التاريخ والقيمة",IF(S725="","⚠ التاريخ خارج السنة المالية",IF(H725="","⚠ اختر بند الموازنة",IF(I725="مرفوض","✖ مرفوض من المدير",IF(I725&lt;&gt;"موافق","⏳ بانتظار موافقة المدير",IF(K725&lt;&gt;"نعم","⚠ غير مسوى مع الحسابات","✔ معتمد ومسوى")))))))))</f>
        <v/>
      </c>
      <c r="R725">
        <f>N(R724)+IF(A725="عهدة",1,0)</f>
        <v/>
      </c>
      <c r="S725">
        <f>IF(C725="","",IF(AND(C725&gt;=DATE(2026,9,1),C725&lt;=DATE(2027,8,31)),(YEAR(C725)-2026)*12+MONTH(C725)-8,""))</f>
        <v/>
      </c>
      <c r="T725">
        <f>IF(AND(A725="مصروف",R725&gt;0,I725="موافق",S725&lt;&gt;"",H725&lt;&gt;""),N(G725),0)</f>
        <v/>
      </c>
    </row>
    <row r="726">
      <c r="A726" s="19" t="n"/>
      <c r="B726" s="20">
        <f>IF(A726="","",IF(R726=0,"⚠ أضف سطر عهدة أولًا","DMT-"&amp;TEXT(R726,"000")))</f>
        <v/>
      </c>
      <c r="C726" s="21" t="n"/>
      <c r="D726" s="20">
        <f>IF(C726="","",IF(S726="","خارج السنة المالية",INDEX(القوائم!$D$2:$D$13,S726)))</f>
        <v/>
      </c>
      <c r="E726" s="22" t="n"/>
      <c r="F726" s="23" t="n"/>
      <c r="G726" s="23" t="n"/>
      <c r="H726" s="22" t="n"/>
      <c r="I726" s="19" t="n"/>
      <c r="J726" s="21" t="n"/>
      <c r="K726" s="19" t="n"/>
      <c r="L726" s="19" t="n"/>
      <c r="M726" s="21" t="n"/>
      <c r="N726" s="22" t="n"/>
      <c r="O726" s="24">
        <f>IF(A726&lt;&gt;"عهدة","",SUMIFS($G$8:$G$5007,$B$8:$B$5007,B726,$A$8:$A$5007,"مصروف",$I$8:$I$5007,"&lt;&gt;مرفوض"))</f>
        <v/>
      </c>
      <c r="P726" s="25">
        <f>IF(A726&lt;&gt;"عهدة","",N(F726)-O726)</f>
        <v/>
      </c>
      <c r="Q726" s="26">
        <f>IF(A726="","",IF(A726="عهدة",IF(N(F726)=0,"⚠ أدخل قيمة العهدة",IF(P726&lt;0,"⛔ عجز / زيادة مصروفات "&amp;TEXT(-P726,"#,##0"),IF(COUNTIFS($B$8:$B$5007,B726,$A$8:$A$5007,"مصروف",$I$8:$I$5007,"&lt;&gt;مرفوض",$K$8:$K$5007,"&lt;&gt;نعم")&gt;0,"⚠ "&amp;COUNTIFS($B$8:$B$5007,B726,$A$8:$A$5007,"مصروف",$I$8:$I$5007,"&lt;&gt;مرفوض",$K$8:$K$5007,"&lt;&gt;نعم")&amp;" مصروف غير مسوى",IF(L726="تمت التسوية",IF(P726=0,"✔ متوازنة وتمت التسوية","✔ تمت التسوية – متبقي "&amp;TEXT(P726,"#,##0")),IF(P726&gt;0,"متبقي "&amp;TEXT(P726,"#,##0"),"✔ متوازنة"))))),IF(R726=0,"⚠ أضف سطر عهدة أولًا",IF(OR(C726="",N(G726)=0),"⚠ أكمل التاريخ والقيمة",IF(S726="","⚠ التاريخ خارج السنة المالية",IF(H726="","⚠ اختر بند الموازنة",IF(I726="مرفوض","✖ مرفوض من المدير",IF(I726&lt;&gt;"موافق","⏳ بانتظار موافقة المدير",IF(K726&lt;&gt;"نعم","⚠ غير مسوى مع الحسابات","✔ معتمد ومسوى")))))))))</f>
        <v/>
      </c>
      <c r="R726">
        <f>N(R725)+IF(A726="عهدة",1,0)</f>
        <v/>
      </c>
      <c r="S726">
        <f>IF(C726="","",IF(AND(C726&gt;=DATE(2026,9,1),C726&lt;=DATE(2027,8,31)),(YEAR(C726)-2026)*12+MONTH(C726)-8,""))</f>
        <v/>
      </c>
      <c r="T726">
        <f>IF(AND(A726="مصروف",R726&gt;0,I726="موافق",S726&lt;&gt;"",H726&lt;&gt;""),N(G726),0)</f>
        <v/>
      </c>
    </row>
    <row r="727">
      <c r="A727" s="19" t="n"/>
      <c r="B727" s="20">
        <f>IF(A727="","",IF(R727=0,"⚠ أضف سطر عهدة أولًا","DMT-"&amp;TEXT(R727,"000")))</f>
        <v/>
      </c>
      <c r="C727" s="21" t="n"/>
      <c r="D727" s="20">
        <f>IF(C727="","",IF(S727="","خارج السنة المالية",INDEX(القوائم!$D$2:$D$13,S727)))</f>
        <v/>
      </c>
      <c r="E727" s="22" t="n"/>
      <c r="F727" s="23" t="n"/>
      <c r="G727" s="23" t="n"/>
      <c r="H727" s="22" t="n"/>
      <c r="I727" s="19" t="n"/>
      <c r="J727" s="21" t="n"/>
      <c r="K727" s="19" t="n"/>
      <c r="L727" s="19" t="n"/>
      <c r="M727" s="21" t="n"/>
      <c r="N727" s="22" t="n"/>
      <c r="O727" s="24">
        <f>IF(A727&lt;&gt;"عهدة","",SUMIFS($G$8:$G$5007,$B$8:$B$5007,B727,$A$8:$A$5007,"مصروف",$I$8:$I$5007,"&lt;&gt;مرفوض"))</f>
        <v/>
      </c>
      <c r="P727" s="25">
        <f>IF(A727&lt;&gt;"عهدة","",N(F727)-O727)</f>
        <v/>
      </c>
      <c r="Q727" s="26">
        <f>IF(A727="","",IF(A727="عهدة",IF(N(F727)=0,"⚠ أدخل قيمة العهدة",IF(P727&lt;0,"⛔ عجز / زيادة مصروفات "&amp;TEXT(-P727,"#,##0"),IF(COUNTIFS($B$8:$B$5007,B727,$A$8:$A$5007,"مصروف",$I$8:$I$5007,"&lt;&gt;مرفوض",$K$8:$K$5007,"&lt;&gt;نعم")&gt;0,"⚠ "&amp;COUNTIFS($B$8:$B$5007,B727,$A$8:$A$5007,"مصروف",$I$8:$I$5007,"&lt;&gt;مرفوض",$K$8:$K$5007,"&lt;&gt;نعم")&amp;" مصروف غير مسوى",IF(L727="تمت التسوية",IF(P727=0,"✔ متوازنة وتمت التسوية","✔ تمت التسوية – متبقي "&amp;TEXT(P727,"#,##0")),IF(P727&gt;0,"متبقي "&amp;TEXT(P727,"#,##0"),"✔ متوازنة"))))),IF(R727=0,"⚠ أضف سطر عهدة أولًا",IF(OR(C727="",N(G727)=0),"⚠ أكمل التاريخ والقيمة",IF(S727="","⚠ التاريخ خارج السنة المالية",IF(H727="","⚠ اختر بند الموازنة",IF(I727="مرفوض","✖ مرفوض من المدير",IF(I727&lt;&gt;"موافق","⏳ بانتظار موافقة المدير",IF(K727&lt;&gt;"نعم","⚠ غير مسوى مع الحسابات","✔ معتمد ومسوى")))))))))</f>
        <v/>
      </c>
      <c r="R727">
        <f>N(R726)+IF(A727="عهدة",1,0)</f>
        <v/>
      </c>
      <c r="S727">
        <f>IF(C727="","",IF(AND(C727&gt;=DATE(2026,9,1),C727&lt;=DATE(2027,8,31)),(YEAR(C727)-2026)*12+MONTH(C727)-8,""))</f>
        <v/>
      </c>
      <c r="T727">
        <f>IF(AND(A727="مصروف",R727&gt;0,I727="موافق",S727&lt;&gt;"",H727&lt;&gt;""),N(G727),0)</f>
        <v/>
      </c>
    </row>
    <row r="728">
      <c r="A728" s="19" t="n"/>
      <c r="B728" s="20">
        <f>IF(A728="","",IF(R728=0,"⚠ أضف سطر عهدة أولًا","DMT-"&amp;TEXT(R728,"000")))</f>
        <v/>
      </c>
      <c r="C728" s="21" t="n"/>
      <c r="D728" s="20">
        <f>IF(C728="","",IF(S728="","خارج السنة المالية",INDEX(القوائم!$D$2:$D$13,S728)))</f>
        <v/>
      </c>
      <c r="E728" s="22" t="n"/>
      <c r="F728" s="23" t="n"/>
      <c r="G728" s="23" t="n"/>
      <c r="H728" s="22" t="n"/>
      <c r="I728" s="19" t="n"/>
      <c r="J728" s="21" t="n"/>
      <c r="K728" s="19" t="n"/>
      <c r="L728" s="19" t="n"/>
      <c r="M728" s="21" t="n"/>
      <c r="N728" s="22" t="n"/>
      <c r="O728" s="24">
        <f>IF(A728&lt;&gt;"عهدة","",SUMIFS($G$8:$G$5007,$B$8:$B$5007,B728,$A$8:$A$5007,"مصروف",$I$8:$I$5007,"&lt;&gt;مرفوض"))</f>
        <v/>
      </c>
      <c r="P728" s="25">
        <f>IF(A728&lt;&gt;"عهدة","",N(F728)-O728)</f>
        <v/>
      </c>
      <c r="Q728" s="26">
        <f>IF(A728="","",IF(A728="عهدة",IF(N(F728)=0,"⚠ أدخل قيمة العهدة",IF(P728&lt;0,"⛔ عجز / زيادة مصروفات "&amp;TEXT(-P728,"#,##0"),IF(COUNTIFS($B$8:$B$5007,B728,$A$8:$A$5007,"مصروف",$I$8:$I$5007,"&lt;&gt;مرفوض",$K$8:$K$5007,"&lt;&gt;نعم")&gt;0,"⚠ "&amp;COUNTIFS($B$8:$B$5007,B728,$A$8:$A$5007,"مصروف",$I$8:$I$5007,"&lt;&gt;مرفوض",$K$8:$K$5007,"&lt;&gt;نعم")&amp;" مصروف غير مسوى",IF(L728="تمت التسوية",IF(P728=0,"✔ متوازنة وتمت التسوية","✔ تمت التسوية – متبقي "&amp;TEXT(P728,"#,##0")),IF(P728&gt;0,"متبقي "&amp;TEXT(P728,"#,##0"),"✔ متوازنة"))))),IF(R728=0,"⚠ أضف سطر عهدة أولًا",IF(OR(C728="",N(G728)=0),"⚠ أكمل التاريخ والقيمة",IF(S728="","⚠ التاريخ خارج السنة المالية",IF(H728="","⚠ اختر بند الموازنة",IF(I728="مرفوض","✖ مرفوض من المدير",IF(I728&lt;&gt;"موافق","⏳ بانتظار موافقة المدير",IF(K728&lt;&gt;"نعم","⚠ غير مسوى مع الحسابات","✔ معتمد ومسوى")))))))))</f>
        <v/>
      </c>
      <c r="R728">
        <f>N(R727)+IF(A728="عهدة",1,0)</f>
        <v/>
      </c>
      <c r="S728">
        <f>IF(C728="","",IF(AND(C728&gt;=DATE(2026,9,1),C728&lt;=DATE(2027,8,31)),(YEAR(C728)-2026)*12+MONTH(C728)-8,""))</f>
        <v/>
      </c>
      <c r="T728">
        <f>IF(AND(A728="مصروف",R728&gt;0,I728="موافق",S728&lt;&gt;"",H728&lt;&gt;""),N(G728),0)</f>
        <v/>
      </c>
    </row>
    <row r="729">
      <c r="A729" s="19" t="n"/>
      <c r="B729" s="20">
        <f>IF(A729="","",IF(R729=0,"⚠ أضف سطر عهدة أولًا","DMT-"&amp;TEXT(R729,"000")))</f>
        <v/>
      </c>
      <c r="C729" s="21" t="n"/>
      <c r="D729" s="20">
        <f>IF(C729="","",IF(S729="","خارج السنة المالية",INDEX(القوائم!$D$2:$D$13,S729)))</f>
        <v/>
      </c>
      <c r="E729" s="22" t="n"/>
      <c r="F729" s="23" t="n"/>
      <c r="G729" s="23" t="n"/>
      <c r="H729" s="22" t="n"/>
      <c r="I729" s="19" t="n"/>
      <c r="J729" s="21" t="n"/>
      <c r="K729" s="19" t="n"/>
      <c r="L729" s="19" t="n"/>
      <c r="M729" s="21" t="n"/>
      <c r="N729" s="22" t="n"/>
      <c r="O729" s="24">
        <f>IF(A729&lt;&gt;"عهدة","",SUMIFS($G$8:$G$5007,$B$8:$B$5007,B729,$A$8:$A$5007,"مصروف",$I$8:$I$5007,"&lt;&gt;مرفوض"))</f>
        <v/>
      </c>
      <c r="P729" s="25">
        <f>IF(A729&lt;&gt;"عهدة","",N(F729)-O729)</f>
        <v/>
      </c>
      <c r="Q729" s="26">
        <f>IF(A729="","",IF(A729="عهدة",IF(N(F729)=0,"⚠ أدخل قيمة العهدة",IF(P729&lt;0,"⛔ عجز / زيادة مصروفات "&amp;TEXT(-P729,"#,##0"),IF(COUNTIFS($B$8:$B$5007,B729,$A$8:$A$5007,"مصروف",$I$8:$I$5007,"&lt;&gt;مرفوض",$K$8:$K$5007,"&lt;&gt;نعم")&gt;0,"⚠ "&amp;COUNTIFS($B$8:$B$5007,B729,$A$8:$A$5007,"مصروف",$I$8:$I$5007,"&lt;&gt;مرفوض",$K$8:$K$5007,"&lt;&gt;نعم")&amp;" مصروف غير مسوى",IF(L729="تمت التسوية",IF(P729=0,"✔ متوازنة وتمت التسوية","✔ تمت التسوية – متبقي "&amp;TEXT(P729,"#,##0")),IF(P729&gt;0,"متبقي "&amp;TEXT(P729,"#,##0"),"✔ متوازنة"))))),IF(R729=0,"⚠ أضف سطر عهدة أولًا",IF(OR(C729="",N(G729)=0),"⚠ أكمل التاريخ والقيمة",IF(S729="","⚠ التاريخ خارج السنة المالية",IF(H729="","⚠ اختر بند الموازنة",IF(I729="مرفوض","✖ مرفوض من المدير",IF(I729&lt;&gt;"موافق","⏳ بانتظار موافقة المدير",IF(K729&lt;&gt;"نعم","⚠ غير مسوى مع الحسابات","✔ معتمد ومسوى")))))))))</f>
        <v/>
      </c>
      <c r="R729">
        <f>N(R728)+IF(A729="عهدة",1,0)</f>
        <v/>
      </c>
      <c r="S729">
        <f>IF(C729="","",IF(AND(C729&gt;=DATE(2026,9,1),C729&lt;=DATE(2027,8,31)),(YEAR(C729)-2026)*12+MONTH(C729)-8,""))</f>
        <v/>
      </c>
      <c r="T729">
        <f>IF(AND(A729="مصروف",R729&gt;0,I729="موافق",S729&lt;&gt;"",H729&lt;&gt;""),N(G729),0)</f>
        <v/>
      </c>
    </row>
    <row r="730">
      <c r="A730" s="19" t="n"/>
      <c r="B730" s="20">
        <f>IF(A730="","",IF(R730=0,"⚠ أضف سطر عهدة أولًا","DMT-"&amp;TEXT(R730,"000")))</f>
        <v/>
      </c>
      <c r="C730" s="21" t="n"/>
      <c r="D730" s="20">
        <f>IF(C730="","",IF(S730="","خارج السنة المالية",INDEX(القوائم!$D$2:$D$13,S730)))</f>
        <v/>
      </c>
      <c r="E730" s="22" t="n"/>
      <c r="F730" s="23" t="n"/>
      <c r="G730" s="23" t="n"/>
      <c r="H730" s="22" t="n"/>
      <c r="I730" s="19" t="n"/>
      <c r="J730" s="21" t="n"/>
      <c r="K730" s="19" t="n"/>
      <c r="L730" s="19" t="n"/>
      <c r="M730" s="21" t="n"/>
      <c r="N730" s="22" t="n"/>
      <c r="O730" s="24">
        <f>IF(A730&lt;&gt;"عهدة","",SUMIFS($G$8:$G$5007,$B$8:$B$5007,B730,$A$8:$A$5007,"مصروف",$I$8:$I$5007,"&lt;&gt;مرفوض"))</f>
        <v/>
      </c>
      <c r="P730" s="25">
        <f>IF(A730&lt;&gt;"عهدة","",N(F730)-O730)</f>
        <v/>
      </c>
      <c r="Q730" s="26">
        <f>IF(A730="","",IF(A730="عهدة",IF(N(F730)=0,"⚠ أدخل قيمة العهدة",IF(P730&lt;0,"⛔ عجز / زيادة مصروفات "&amp;TEXT(-P730,"#,##0"),IF(COUNTIFS($B$8:$B$5007,B730,$A$8:$A$5007,"مصروف",$I$8:$I$5007,"&lt;&gt;مرفوض",$K$8:$K$5007,"&lt;&gt;نعم")&gt;0,"⚠ "&amp;COUNTIFS($B$8:$B$5007,B730,$A$8:$A$5007,"مصروف",$I$8:$I$5007,"&lt;&gt;مرفوض",$K$8:$K$5007,"&lt;&gt;نعم")&amp;" مصروف غير مسوى",IF(L730="تمت التسوية",IF(P730=0,"✔ متوازنة وتمت التسوية","✔ تمت التسوية – متبقي "&amp;TEXT(P730,"#,##0")),IF(P730&gt;0,"متبقي "&amp;TEXT(P730,"#,##0"),"✔ متوازنة"))))),IF(R730=0,"⚠ أضف سطر عهدة أولًا",IF(OR(C730="",N(G730)=0),"⚠ أكمل التاريخ والقيمة",IF(S730="","⚠ التاريخ خارج السنة المالية",IF(H730="","⚠ اختر بند الموازنة",IF(I730="مرفوض","✖ مرفوض من المدير",IF(I730&lt;&gt;"موافق","⏳ بانتظار موافقة المدير",IF(K730&lt;&gt;"نعم","⚠ غير مسوى مع الحسابات","✔ معتمد ومسوى")))))))))</f>
        <v/>
      </c>
      <c r="R730">
        <f>N(R729)+IF(A730="عهدة",1,0)</f>
        <v/>
      </c>
      <c r="S730">
        <f>IF(C730="","",IF(AND(C730&gt;=DATE(2026,9,1),C730&lt;=DATE(2027,8,31)),(YEAR(C730)-2026)*12+MONTH(C730)-8,""))</f>
        <v/>
      </c>
      <c r="T730">
        <f>IF(AND(A730="مصروف",R730&gt;0,I730="موافق",S730&lt;&gt;"",H730&lt;&gt;""),N(G730),0)</f>
        <v/>
      </c>
    </row>
    <row r="731">
      <c r="A731" s="19" t="n"/>
      <c r="B731" s="20">
        <f>IF(A731="","",IF(R731=0,"⚠ أضف سطر عهدة أولًا","DMT-"&amp;TEXT(R731,"000")))</f>
        <v/>
      </c>
      <c r="C731" s="21" t="n"/>
      <c r="D731" s="20">
        <f>IF(C731="","",IF(S731="","خارج السنة المالية",INDEX(القوائم!$D$2:$D$13,S731)))</f>
        <v/>
      </c>
      <c r="E731" s="22" t="n"/>
      <c r="F731" s="23" t="n"/>
      <c r="G731" s="23" t="n"/>
      <c r="H731" s="22" t="n"/>
      <c r="I731" s="19" t="n"/>
      <c r="J731" s="21" t="n"/>
      <c r="K731" s="19" t="n"/>
      <c r="L731" s="19" t="n"/>
      <c r="M731" s="21" t="n"/>
      <c r="N731" s="22" t="n"/>
      <c r="O731" s="24">
        <f>IF(A731&lt;&gt;"عهدة","",SUMIFS($G$8:$G$5007,$B$8:$B$5007,B731,$A$8:$A$5007,"مصروف",$I$8:$I$5007,"&lt;&gt;مرفوض"))</f>
        <v/>
      </c>
      <c r="P731" s="25">
        <f>IF(A731&lt;&gt;"عهدة","",N(F731)-O731)</f>
        <v/>
      </c>
      <c r="Q731" s="26">
        <f>IF(A731="","",IF(A731="عهدة",IF(N(F731)=0,"⚠ أدخل قيمة العهدة",IF(P731&lt;0,"⛔ عجز / زيادة مصروفات "&amp;TEXT(-P731,"#,##0"),IF(COUNTIFS($B$8:$B$5007,B731,$A$8:$A$5007,"مصروف",$I$8:$I$5007,"&lt;&gt;مرفوض",$K$8:$K$5007,"&lt;&gt;نعم")&gt;0,"⚠ "&amp;COUNTIFS($B$8:$B$5007,B731,$A$8:$A$5007,"مصروف",$I$8:$I$5007,"&lt;&gt;مرفوض",$K$8:$K$5007,"&lt;&gt;نعم")&amp;" مصروف غير مسوى",IF(L731="تمت التسوية",IF(P731=0,"✔ متوازنة وتمت التسوية","✔ تمت التسوية – متبقي "&amp;TEXT(P731,"#,##0")),IF(P731&gt;0,"متبقي "&amp;TEXT(P731,"#,##0"),"✔ متوازنة"))))),IF(R731=0,"⚠ أضف سطر عهدة أولًا",IF(OR(C731="",N(G731)=0),"⚠ أكمل التاريخ والقيمة",IF(S731="","⚠ التاريخ خارج السنة المالية",IF(H731="","⚠ اختر بند الموازنة",IF(I731="مرفوض","✖ مرفوض من المدير",IF(I731&lt;&gt;"موافق","⏳ بانتظار موافقة المدير",IF(K731&lt;&gt;"نعم","⚠ غير مسوى مع الحسابات","✔ معتمد ومسوى")))))))))</f>
        <v/>
      </c>
      <c r="R731">
        <f>N(R730)+IF(A731="عهدة",1,0)</f>
        <v/>
      </c>
      <c r="S731">
        <f>IF(C731="","",IF(AND(C731&gt;=DATE(2026,9,1),C731&lt;=DATE(2027,8,31)),(YEAR(C731)-2026)*12+MONTH(C731)-8,""))</f>
        <v/>
      </c>
      <c r="T731">
        <f>IF(AND(A731="مصروف",R731&gt;0,I731="موافق",S731&lt;&gt;"",H731&lt;&gt;""),N(G731),0)</f>
        <v/>
      </c>
    </row>
    <row r="732">
      <c r="A732" s="19" t="n"/>
      <c r="B732" s="20">
        <f>IF(A732="","",IF(R732=0,"⚠ أضف سطر عهدة أولًا","DMT-"&amp;TEXT(R732,"000")))</f>
        <v/>
      </c>
      <c r="C732" s="21" t="n"/>
      <c r="D732" s="20">
        <f>IF(C732="","",IF(S732="","خارج السنة المالية",INDEX(القوائم!$D$2:$D$13,S732)))</f>
        <v/>
      </c>
      <c r="E732" s="22" t="n"/>
      <c r="F732" s="23" t="n"/>
      <c r="G732" s="23" t="n"/>
      <c r="H732" s="22" t="n"/>
      <c r="I732" s="19" t="n"/>
      <c r="J732" s="21" t="n"/>
      <c r="K732" s="19" t="n"/>
      <c r="L732" s="19" t="n"/>
      <c r="M732" s="21" t="n"/>
      <c r="N732" s="22" t="n"/>
      <c r="O732" s="24">
        <f>IF(A732&lt;&gt;"عهدة","",SUMIFS($G$8:$G$5007,$B$8:$B$5007,B732,$A$8:$A$5007,"مصروف",$I$8:$I$5007,"&lt;&gt;مرفوض"))</f>
        <v/>
      </c>
      <c r="P732" s="25">
        <f>IF(A732&lt;&gt;"عهدة","",N(F732)-O732)</f>
        <v/>
      </c>
      <c r="Q732" s="26">
        <f>IF(A732="","",IF(A732="عهدة",IF(N(F732)=0,"⚠ أدخل قيمة العهدة",IF(P732&lt;0,"⛔ عجز / زيادة مصروفات "&amp;TEXT(-P732,"#,##0"),IF(COUNTIFS($B$8:$B$5007,B732,$A$8:$A$5007,"مصروف",$I$8:$I$5007,"&lt;&gt;مرفوض",$K$8:$K$5007,"&lt;&gt;نعم")&gt;0,"⚠ "&amp;COUNTIFS($B$8:$B$5007,B732,$A$8:$A$5007,"مصروف",$I$8:$I$5007,"&lt;&gt;مرفوض",$K$8:$K$5007,"&lt;&gt;نعم")&amp;" مصروف غير مسوى",IF(L732="تمت التسوية",IF(P732=0,"✔ متوازنة وتمت التسوية","✔ تمت التسوية – متبقي "&amp;TEXT(P732,"#,##0")),IF(P732&gt;0,"متبقي "&amp;TEXT(P732,"#,##0"),"✔ متوازنة"))))),IF(R732=0,"⚠ أضف سطر عهدة أولًا",IF(OR(C732="",N(G732)=0),"⚠ أكمل التاريخ والقيمة",IF(S732="","⚠ التاريخ خارج السنة المالية",IF(H732="","⚠ اختر بند الموازنة",IF(I732="مرفوض","✖ مرفوض من المدير",IF(I732&lt;&gt;"موافق","⏳ بانتظار موافقة المدير",IF(K732&lt;&gt;"نعم","⚠ غير مسوى مع الحسابات","✔ معتمد ومسوى")))))))))</f>
        <v/>
      </c>
      <c r="R732">
        <f>N(R731)+IF(A732="عهدة",1,0)</f>
        <v/>
      </c>
      <c r="S732">
        <f>IF(C732="","",IF(AND(C732&gt;=DATE(2026,9,1),C732&lt;=DATE(2027,8,31)),(YEAR(C732)-2026)*12+MONTH(C732)-8,""))</f>
        <v/>
      </c>
      <c r="T732">
        <f>IF(AND(A732="مصروف",R732&gt;0,I732="موافق",S732&lt;&gt;"",H732&lt;&gt;""),N(G732),0)</f>
        <v/>
      </c>
    </row>
    <row r="733">
      <c r="A733" s="19" t="n"/>
      <c r="B733" s="20">
        <f>IF(A733="","",IF(R733=0,"⚠ أضف سطر عهدة أولًا","DMT-"&amp;TEXT(R733,"000")))</f>
        <v/>
      </c>
      <c r="C733" s="21" t="n"/>
      <c r="D733" s="20">
        <f>IF(C733="","",IF(S733="","خارج السنة المالية",INDEX(القوائم!$D$2:$D$13,S733)))</f>
        <v/>
      </c>
      <c r="E733" s="22" t="n"/>
      <c r="F733" s="23" t="n"/>
      <c r="G733" s="23" t="n"/>
      <c r="H733" s="22" t="n"/>
      <c r="I733" s="19" t="n"/>
      <c r="J733" s="21" t="n"/>
      <c r="K733" s="19" t="n"/>
      <c r="L733" s="19" t="n"/>
      <c r="M733" s="21" t="n"/>
      <c r="N733" s="22" t="n"/>
      <c r="O733" s="24">
        <f>IF(A733&lt;&gt;"عهدة","",SUMIFS($G$8:$G$5007,$B$8:$B$5007,B733,$A$8:$A$5007,"مصروف",$I$8:$I$5007,"&lt;&gt;مرفوض"))</f>
        <v/>
      </c>
      <c r="P733" s="25">
        <f>IF(A733&lt;&gt;"عهدة","",N(F733)-O733)</f>
        <v/>
      </c>
      <c r="Q733" s="26">
        <f>IF(A733="","",IF(A733="عهدة",IF(N(F733)=0,"⚠ أدخل قيمة العهدة",IF(P733&lt;0,"⛔ عجز / زيادة مصروفات "&amp;TEXT(-P733,"#,##0"),IF(COUNTIFS($B$8:$B$5007,B733,$A$8:$A$5007,"مصروف",$I$8:$I$5007,"&lt;&gt;مرفوض",$K$8:$K$5007,"&lt;&gt;نعم")&gt;0,"⚠ "&amp;COUNTIFS($B$8:$B$5007,B733,$A$8:$A$5007,"مصروف",$I$8:$I$5007,"&lt;&gt;مرفوض",$K$8:$K$5007,"&lt;&gt;نعم")&amp;" مصروف غير مسوى",IF(L733="تمت التسوية",IF(P733=0,"✔ متوازنة وتمت التسوية","✔ تمت التسوية – متبقي "&amp;TEXT(P733,"#,##0")),IF(P733&gt;0,"متبقي "&amp;TEXT(P733,"#,##0"),"✔ متوازنة"))))),IF(R733=0,"⚠ أضف سطر عهدة أولًا",IF(OR(C733="",N(G733)=0),"⚠ أكمل التاريخ والقيمة",IF(S733="","⚠ التاريخ خارج السنة المالية",IF(H733="","⚠ اختر بند الموازنة",IF(I733="مرفوض","✖ مرفوض من المدير",IF(I733&lt;&gt;"موافق","⏳ بانتظار موافقة المدير",IF(K733&lt;&gt;"نعم","⚠ غير مسوى مع الحسابات","✔ معتمد ومسوى")))))))))</f>
        <v/>
      </c>
      <c r="R733">
        <f>N(R732)+IF(A733="عهدة",1,0)</f>
        <v/>
      </c>
      <c r="S733">
        <f>IF(C733="","",IF(AND(C733&gt;=DATE(2026,9,1),C733&lt;=DATE(2027,8,31)),(YEAR(C733)-2026)*12+MONTH(C733)-8,""))</f>
        <v/>
      </c>
      <c r="T733">
        <f>IF(AND(A733="مصروف",R733&gt;0,I733="موافق",S733&lt;&gt;"",H733&lt;&gt;""),N(G733),0)</f>
        <v/>
      </c>
    </row>
    <row r="734">
      <c r="A734" s="19" t="n"/>
      <c r="B734" s="20">
        <f>IF(A734="","",IF(R734=0,"⚠ أضف سطر عهدة أولًا","DMT-"&amp;TEXT(R734,"000")))</f>
        <v/>
      </c>
      <c r="C734" s="21" t="n"/>
      <c r="D734" s="20">
        <f>IF(C734="","",IF(S734="","خارج السنة المالية",INDEX(القوائم!$D$2:$D$13,S734)))</f>
        <v/>
      </c>
      <c r="E734" s="22" t="n"/>
      <c r="F734" s="23" t="n"/>
      <c r="G734" s="23" t="n"/>
      <c r="H734" s="22" t="n"/>
      <c r="I734" s="19" t="n"/>
      <c r="J734" s="21" t="n"/>
      <c r="K734" s="19" t="n"/>
      <c r="L734" s="19" t="n"/>
      <c r="M734" s="21" t="n"/>
      <c r="N734" s="22" t="n"/>
      <c r="O734" s="24">
        <f>IF(A734&lt;&gt;"عهدة","",SUMIFS($G$8:$G$5007,$B$8:$B$5007,B734,$A$8:$A$5007,"مصروف",$I$8:$I$5007,"&lt;&gt;مرفوض"))</f>
        <v/>
      </c>
      <c r="P734" s="25">
        <f>IF(A734&lt;&gt;"عهدة","",N(F734)-O734)</f>
        <v/>
      </c>
      <c r="Q734" s="26">
        <f>IF(A734="","",IF(A734="عهدة",IF(N(F734)=0,"⚠ أدخل قيمة العهدة",IF(P734&lt;0,"⛔ عجز / زيادة مصروفات "&amp;TEXT(-P734,"#,##0"),IF(COUNTIFS($B$8:$B$5007,B734,$A$8:$A$5007,"مصروف",$I$8:$I$5007,"&lt;&gt;مرفوض",$K$8:$K$5007,"&lt;&gt;نعم")&gt;0,"⚠ "&amp;COUNTIFS($B$8:$B$5007,B734,$A$8:$A$5007,"مصروف",$I$8:$I$5007,"&lt;&gt;مرفوض",$K$8:$K$5007,"&lt;&gt;نعم")&amp;" مصروف غير مسوى",IF(L734="تمت التسوية",IF(P734=0,"✔ متوازنة وتمت التسوية","✔ تمت التسوية – متبقي "&amp;TEXT(P734,"#,##0")),IF(P734&gt;0,"متبقي "&amp;TEXT(P734,"#,##0"),"✔ متوازنة"))))),IF(R734=0,"⚠ أضف سطر عهدة أولًا",IF(OR(C734="",N(G734)=0),"⚠ أكمل التاريخ والقيمة",IF(S734="","⚠ التاريخ خارج السنة المالية",IF(H734="","⚠ اختر بند الموازنة",IF(I734="مرفوض","✖ مرفوض من المدير",IF(I734&lt;&gt;"موافق","⏳ بانتظار موافقة المدير",IF(K734&lt;&gt;"نعم","⚠ غير مسوى مع الحسابات","✔ معتمد ومسوى")))))))))</f>
        <v/>
      </c>
      <c r="R734">
        <f>N(R733)+IF(A734="عهدة",1,0)</f>
        <v/>
      </c>
      <c r="S734">
        <f>IF(C734="","",IF(AND(C734&gt;=DATE(2026,9,1),C734&lt;=DATE(2027,8,31)),(YEAR(C734)-2026)*12+MONTH(C734)-8,""))</f>
        <v/>
      </c>
      <c r="T734">
        <f>IF(AND(A734="مصروف",R734&gt;0,I734="موافق",S734&lt;&gt;"",H734&lt;&gt;""),N(G734),0)</f>
        <v/>
      </c>
    </row>
    <row r="735">
      <c r="A735" s="19" t="n"/>
      <c r="B735" s="20">
        <f>IF(A735="","",IF(R735=0,"⚠ أضف سطر عهدة أولًا","DMT-"&amp;TEXT(R735,"000")))</f>
        <v/>
      </c>
      <c r="C735" s="21" t="n"/>
      <c r="D735" s="20">
        <f>IF(C735="","",IF(S735="","خارج السنة المالية",INDEX(القوائم!$D$2:$D$13,S735)))</f>
        <v/>
      </c>
      <c r="E735" s="22" t="n"/>
      <c r="F735" s="23" t="n"/>
      <c r="G735" s="23" t="n"/>
      <c r="H735" s="22" t="n"/>
      <c r="I735" s="19" t="n"/>
      <c r="J735" s="21" t="n"/>
      <c r="K735" s="19" t="n"/>
      <c r="L735" s="19" t="n"/>
      <c r="M735" s="21" t="n"/>
      <c r="N735" s="22" t="n"/>
      <c r="O735" s="24">
        <f>IF(A735&lt;&gt;"عهدة","",SUMIFS($G$8:$G$5007,$B$8:$B$5007,B735,$A$8:$A$5007,"مصروف",$I$8:$I$5007,"&lt;&gt;مرفوض"))</f>
        <v/>
      </c>
      <c r="P735" s="25">
        <f>IF(A735&lt;&gt;"عهدة","",N(F735)-O735)</f>
        <v/>
      </c>
      <c r="Q735" s="26">
        <f>IF(A735="","",IF(A735="عهدة",IF(N(F735)=0,"⚠ أدخل قيمة العهدة",IF(P735&lt;0,"⛔ عجز / زيادة مصروفات "&amp;TEXT(-P735,"#,##0"),IF(COUNTIFS($B$8:$B$5007,B735,$A$8:$A$5007,"مصروف",$I$8:$I$5007,"&lt;&gt;مرفوض",$K$8:$K$5007,"&lt;&gt;نعم")&gt;0,"⚠ "&amp;COUNTIFS($B$8:$B$5007,B735,$A$8:$A$5007,"مصروف",$I$8:$I$5007,"&lt;&gt;مرفوض",$K$8:$K$5007,"&lt;&gt;نعم")&amp;" مصروف غير مسوى",IF(L735="تمت التسوية",IF(P735=0,"✔ متوازنة وتمت التسوية","✔ تمت التسوية – متبقي "&amp;TEXT(P735,"#,##0")),IF(P735&gt;0,"متبقي "&amp;TEXT(P735,"#,##0"),"✔ متوازنة"))))),IF(R735=0,"⚠ أضف سطر عهدة أولًا",IF(OR(C735="",N(G735)=0),"⚠ أكمل التاريخ والقيمة",IF(S735="","⚠ التاريخ خارج السنة المالية",IF(H735="","⚠ اختر بند الموازنة",IF(I735="مرفوض","✖ مرفوض من المدير",IF(I735&lt;&gt;"موافق","⏳ بانتظار موافقة المدير",IF(K735&lt;&gt;"نعم","⚠ غير مسوى مع الحسابات","✔ معتمد ومسوى")))))))))</f>
        <v/>
      </c>
      <c r="R735">
        <f>N(R734)+IF(A735="عهدة",1,0)</f>
        <v/>
      </c>
      <c r="S735">
        <f>IF(C735="","",IF(AND(C735&gt;=DATE(2026,9,1),C735&lt;=DATE(2027,8,31)),(YEAR(C735)-2026)*12+MONTH(C735)-8,""))</f>
        <v/>
      </c>
      <c r="T735">
        <f>IF(AND(A735="مصروف",R735&gt;0,I735="موافق",S735&lt;&gt;"",H735&lt;&gt;""),N(G735),0)</f>
        <v/>
      </c>
    </row>
    <row r="736">
      <c r="A736" s="19" t="n"/>
      <c r="B736" s="20">
        <f>IF(A736="","",IF(R736=0,"⚠ أضف سطر عهدة أولًا","DMT-"&amp;TEXT(R736,"000")))</f>
        <v/>
      </c>
      <c r="C736" s="21" t="n"/>
      <c r="D736" s="20">
        <f>IF(C736="","",IF(S736="","خارج السنة المالية",INDEX(القوائم!$D$2:$D$13,S736)))</f>
        <v/>
      </c>
      <c r="E736" s="22" t="n"/>
      <c r="F736" s="23" t="n"/>
      <c r="G736" s="23" t="n"/>
      <c r="H736" s="22" t="n"/>
      <c r="I736" s="19" t="n"/>
      <c r="J736" s="21" t="n"/>
      <c r="K736" s="19" t="n"/>
      <c r="L736" s="19" t="n"/>
      <c r="M736" s="21" t="n"/>
      <c r="N736" s="22" t="n"/>
      <c r="O736" s="24">
        <f>IF(A736&lt;&gt;"عهدة","",SUMIFS($G$8:$G$5007,$B$8:$B$5007,B736,$A$8:$A$5007,"مصروف",$I$8:$I$5007,"&lt;&gt;مرفوض"))</f>
        <v/>
      </c>
      <c r="P736" s="25">
        <f>IF(A736&lt;&gt;"عهدة","",N(F736)-O736)</f>
        <v/>
      </c>
      <c r="Q736" s="26">
        <f>IF(A736="","",IF(A736="عهدة",IF(N(F736)=0,"⚠ أدخل قيمة العهدة",IF(P736&lt;0,"⛔ عجز / زيادة مصروفات "&amp;TEXT(-P736,"#,##0"),IF(COUNTIFS($B$8:$B$5007,B736,$A$8:$A$5007,"مصروف",$I$8:$I$5007,"&lt;&gt;مرفوض",$K$8:$K$5007,"&lt;&gt;نعم")&gt;0,"⚠ "&amp;COUNTIFS($B$8:$B$5007,B736,$A$8:$A$5007,"مصروف",$I$8:$I$5007,"&lt;&gt;مرفوض",$K$8:$K$5007,"&lt;&gt;نعم")&amp;" مصروف غير مسوى",IF(L736="تمت التسوية",IF(P736=0,"✔ متوازنة وتمت التسوية","✔ تمت التسوية – متبقي "&amp;TEXT(P736,"#,##0")),IF(P736&gt;0,"متبقي "&amp;TEXT(P736,"#,##0"),"✔ متوازنة"))))),IF(R736=0,"⚠ أضف سطر عهدة أولًا",IF(OR(C736="",N(G736)=0),"⚠ أكمل التاريخ والقيمة",IF(S736="","⚠ التاريخ خارج السنة المالية",IF(H736="","⚠ اختر بند الموازنة",IF(I736="مرفوض","✖ مرفوض من المدير",IF(I736&lt;&gt;"موافق","⏳ بانتظار موافقة المدير",IF(K736&lt;&gt;"نعم","⚠ غير مسوى مع الحسابات","✔ معتمد ومسوى")))))))))</f>
        <v/>
      </c>
      <c r="R736">
        <f>N(R735)+IF(A736="عهدة",1,0)</f>
        <v/>
      </c>
      <c r="S736">
        <f>IF(C736="","",IF(AND(C736&gt;=DATE(2026,9,1),C736&lt;=DATE(2027,8,31)),(YEAR(C736)-2026)*12+MONTH(C736)-8,""))</f>
        <v/>
      </c>
      <c r="T736">
        <f>IF(AND(A736="مصروف",R736&gt;0,I736="موافق",S736&lt;&gt;"",H736&lt;&gt;""),N(G736),0)</f>
        <v/>
      </c>
    </row>
    <row r="737">
      <c r="A737" s="19" t="n"/>
      <c r="B737" s="20">
        <f>IF(A737="","",IF(R737=0,"⚠ أضف سطر عهدة أولًا","DMT-"&amp;TEXT(R737,"000")))</f>
        <v/>
      </c>
      <c r="C737" s="21" t="n"/>
      <c r="D737" s="20">
        <f>IF(C737="","",IF(S737="","خارج السنة المالية",INDEX(القوائم!$D$2:$D$13,S737)))</f>
        <v/>
      </c>
      <c r="E737" s="22" t="n"/>
      <c r="F737" s="23" t="n"/>
      <c r="G737" s="23" t="n"/>
      <c r="H737" s="22" t="n"/>
      <c r="I737" s="19" t="n"/>
      <c r="J737" s="21" t="n"/>
      <c r="K737" s="19" t="n"/>
      <c r="L737" s="19" t="n"/>
      <c r="M737" s="21" t="n"/>
      <c r="N737" s="22" t="n"/>
      <c r="O737" s="24">
        <f>IF(A737&lt;&gt;"عهدة","",SUMIFS($G$8:$G$5007,$B$8:$B$5007,B737,$A$8:$A$5007,"مصروف",$I$8:$I$5007,"&lt;&gt;مرفوض"))</f>
        <v/>
      </c>
      <c r="P737" s="25">
        <f>IF(A737&lt;&gt;"عهدة","",N(F737)-O737)</f>
        <v/>
      </c>
      <c r="Q737" s="26">
        <f>IF(A737="","",IF(A737="عهدة",IF(N(F737)=0,"⚠ أدخل قيمة العهدة",IF(P737&lt;0,"⛔ عجز / زيادة مصروفات "&amp;TEXT(-P737,"#,##0"),IF(COUNTIFS($B$8:$B$5007,B737,$A$8:$A$5007,"مصروف",$I$8:$I$5007,"&lt;&gt;مرفوض",$K$8:$K$5007,"&lt;&gt;نعم")&gt;0,"⚠ "&amp;COUNTIFS($B$8:$B$5007,B737,$A$8:$A$5007,"مصروف",$I$8:$I$5007,"&lt;&gt;مرفوض",$K$8:$K$5007,"&lt;&gt;نعم")&amp;" مصروف غير مسوى",IF(L737="تمت التسوية",IF(P737=0,"✔ متوازنة وتمت التسوية","✔ تمت التسوية – متبقي "&amp;TEXT(P737,"#,##0")),IF(P737&gt;0,"متبقي "&amp;TEXT(P737,"#,##0"),"✔ متوازنة"))))),IF(R737=0,"⚠ أضف سطر عهدة أولًا",IF(OR(C737="",N(G737)=0),"⚠ أكمل التاريخ والقيمة",IF(S737="","⚠ التاريخ خارج السنة المالية",IF(H737="","⚠ اختر بند الموازنة",IF(I737="مرفوض","✖ مرفوض من المدير",IF(I737&lt;&gt;"موافق","⏳ بانتظار موافقة المدير",IF(K737&lt;&gt;"نعم","⚠ غير مسوى مع الحسابات","✔ معتمد ومسوى")))))))))</f>
        <v/>
      </c>
      <c r="R737">
        <f>N(R736)+IF(A737="عهدة",1,0)</f>
        <v/>
      </c>
      <c r="S737">
        <f>IF(C737="","",IF(AND(C737&gt;=DATE(2026,9,1),C737&lt;=DATE(2027,8,31)),(YEAR(C737)-2026)*12+MONTH(C737)-8,""))</f>
        <v/>
      </c>
      <c r="T737">
        <f>IF(AND(A737="مصروف",R737&gt;0,I737="موافق",S737&lt;&gt;"",H737&lt;&gt;""),N(G737),0)</f>
        <v/>
      </c>
    </row>
    <row r="738">
      <c r="A738" s="19" t="n"/>
      <c r="B738" s="20">
        <f>IF(A738="","",IF(R738=0,"⚠ أضف سطر عهدة أولًا","DMT-"&amp;TEXT(R738,"000")))</f>
        <v/>
      </c>
      <c r="C738" s="21" t="n"/>
      <c r="D738" s="20">
        <f>IF(C738="","",IF(S738="","خارج السنة المالية",INDEX(القوائم!$D$2:$D$13,S738)))</f>
        <v/>
      </c>
      <c r="E738" s="22" t="n"/>
      <c r="F738" s="23" t="n"/>
      <c r="G738" s="23" t="n"/>
      <c r="H738" s="22" t="n"/>
      <c r="I738" s="19" t="n"/>
      <c r="J738" s="21" t="n"/>
      <c r="K738" s="19" t="n"/>
      <c r="L738" s="19" t="n"/>
      <c r="M738" s="21" t="n"/>
      <c r="N738" s="22" t="n"/>
      <c r="O738" s="24">
        <f>IF(A738&lt;&gt;"عهدة","",SUMIFS($G$8:$G$5007,$B$8:$B$5007,B738,$A$8:$A$5007,"مصروف",$I$8:$I$5007,"&lt;&gt;مرفوض"))</f>
        <v/>
      </c>
      <c r="P738" s="25">
        <f>IF(A738&lt;&gt;"عهدة","",N(F738)-O738)</f>
        <v/>
      </c>
      <c r="Q738" s="26">
        <f>IF(A738="","",IF(A738="عهدة",IF(N(F738)=0,"⚠ أدخل قيمة العهدة",IF(P738&lt;0,"⛔ عجز / زيادة مصروفات "&amp;TEXT(-P738,"#,##0"),IF(COUNTIFS($B$8:$B$5007,B738,$A$8:$A$5007,"مصروف",$I$8:$I$5007,"&lt;&gt;مرفوض",$K$8:$K$5007,"&lt;&gt;نعم")&gt;0,"⚠ "&amp;COUNTIFS($B$8:$B$5007,B738,$A$8:$A$5007,"مصروف",$I$8:$I$5007,"&lt;&gt;مرفوض",$K$8:$K$5007,"&lt;&gt;نعم")&amp;" مصروف غير مسوى",IF(L738="تمت التسوية",IF(P738=0,"✔ متوازنة وتمت التسوية","✔ تمت التسوية – متبقي "&amp;TEXT(P738,"#,##0")),IF(P738&gt;0,"متبقي "&amp;TEXT(P738,"#,##0"),"✔ متوازنة"))))),IF(R738=0,"⚠ أضف سطر عهدة أولًا",IF(OR(C738="",N(G738)=0),"⚠ أكمل التاريخ والقيمة",IF(S738="","⚠ التاريخ خارج السنة المالية",IF(H738="","⚠ اختر بند الموازنة",IF(I738="مرفوض","✖ مرفوض من المدير",IF(I738&lt;&gt;"موافق","⏳ بانتظار موافقة المدير",IF(K738&lt;&gt;"نعم","⚠ غير مسوى مع الحسابات","✔ معتمد ومسوى")))))))))</f>
        <v/>
      </c>
      <c r="R738">
        <f>N(R737)+IF(A738="عهدة",1,0)</f>
        <v/>
      </c>
      <c r="S738">
        <f>IF(C738="","",IF(AND(C738&gt;=DATE(2026,9,1),C738&lt;=DATE(2027,8,31)),(YEAR(C738)-2026)*12+MONTH(C738)-8,""))</f>
        <v/>
      </c>
      <c r="T738">
        <f>IF(AND(A738="مصروف",R738&gt;0,I738="موافق",S738&lt;&gt;"",H738&lt;&gt;""),N(G738),0)</f>
        <v/>
      </c>
    </row>
    <row r="739">
      <c r="A739" s="19" t="n"/>
      <c r="B739" s="20">
        <f>IF(A739="","",IF(R739=0,"⚠ أضف سطر عهدة أولًا","DMT-"&amp;TEXT(R739,"000")))</f>
        <v/>
      </c>
      <c r="C739" s="21" t="n"/>
      <c r="D739" s="20">
        <f>IF(C739="","",IF(S739="","خارج السنة المالية",INDEX(القوائم!$D$2:$D$13,S739)))</f>
        <v/>
      </c>
      <c r="E739" s="22" t="n"/>
      <c r="F739" s="23" t="n"/>
      <c r="G739" s="23" t="n"/>
      <c r="H739" s="22" t="n"/>
      <c r="I739" s="19" t="n"/>
      <c r="J739" s="21" t="n"/>
      <c r="K739" s="19" t="n"/>
      <c r="L739" s="19" t="n"/>
      <c r="M739" s="21" t="n"/>
      <c r="N739" s="22" t="n"/>
      <c r="O739" s="24">
        <f>IF(A739&lt;&gt;"عهدة","",SUMIFS($G$8:$G$5007,$B$8:$B$5007,B739,$A$8:$A$5007,"مصروف",$I$8:$I$5007,"&lt;&gt;مرفوض"))</f>
        <v/>
      </c>
      <c r="P739" s="25">
        <f>IF(A739&lt;&gt;"عهدة","",N(F739)-O739)</f>
        <v/>
      </c>
      <c r="Q739" s="26">
        <f>IF(A739="","",IF(A739="عهدة",IF(N(F739)=0,"⚠ أدخل قيمة العهدة",IF(P739&lt;0,"⛔ عجز / زيادة مصروفات "&amp;TEXT(-P739,"#,##0"),IF(COUNTIFS($B$8:$B$5007,B739,$A$8:$A$5007,"مصروف",$I$8:$I$5007,"&lt;&gt;مرفوض",$K$8:$K$5007,"&lt;&gt;نعم")&gt;0,"⚠ "&amp;COUNTIFS($B$8:$B$5007,B739,$A$8:$A$5007,"مصروف",$I$8:$I$5007,"&lt;&gt;مرفوض",$K$8:$K$5007,"&lt;&gt;نعم")&amp;" مصروف غير مسوى",IF(L739="تمت التسوية",IF(P739=0,"✔ متوازنة وتمت التسوية","✔ تمت التسوية – متبقي "&amp;TEXT(P739,"#,##0")),IF(P739&gt;0,"متبقي "&amp;TEXT(P739,"#,##0"),"✔ متوازنة"))))),IF(R739=0,"⚠ أضف سطر عهدة أولًا",IF(OR(C739="",N(G739)=0),"⚠ أكمل التاريخ والقيمة",IF(S739="","⚠ التاريخ خارج السنة المالية",IF(H739="","⚠ اختر بند الموازنة",IF(I739="مرفوض","✖ مرفوض من المدير",IF(I739&lt;&gt;"موافق","⏳ بانتظار موافقة المدير",IF(K739&lt;&gt;"نعم","⚠ غير مسوى مع الحسابات","✔ معتمد ومسوى")))))))))</f>
        <v/>
      </c>
      <c r="R739">
        <f>N(R738)+IF(A739="عهدة",1,0)</f>
        <v/>
      </c>
      <c r="S739">
        <f>IF(C739="","",IF(AND(C739&gt;=DATE(2026,9,1),C739&lt;=DATE(2027,8,31)),(YEAR(C739)-2026)*12+MONTH(C739)-8,""))</f>
        <v/>
      </c>
      <c r="T739">
        <f>IF(AND(A739="مصروف",R739&gt;0,I739="موافق",S739&lt;&gt;"",H739&lt;&gt;""),N(G739),0)</f>
        <v/>
      </c>
    </row>
    <row r="740">
      <c r="A740" s="19" t="n"/>
      <c r="B740" s="20">
        <f>IF(A740="","",IF(R740=0,"⚠ أضف سطر عهدة أولًا","DMT-"&amp;TEXT(R740,"000")))</f>
        <v/>
      </c>
      <c r="C740" s="21" t="n"/>
      <c r="D740" s="20">
        <f>IF(C740="","",IF(S740="","خارج السنة المالية",INDEX(القوائم!$D$2:$D$13,S740)))</f>
        <v/>
      </c>
      <c r="E740" s="22" t="n"/>
      <c r="F740" s="23" t="n"/>
      <c r="G740" s="23" t="n"/>
      <c r="H740" s="22" t="n"/>
      <c r="I740" s="19" t="n"/>
      <c r="J740" s="21" t="n"/>
      <c r="K740" s="19" t="n"/>
      <c r="L740" s="19" t="n"/>
      <c r="M740" s="21" t="n"/>
      <c r="N740" s="22" t="n"/>
      <c r="O740" s="24">
        <f>IF(A740&lt;&gt;"عهدة","",SUMIFS($G$8:$G$5007,$B$8:$B$5007,B740,$A$8:$A$5007,"مصروف",$I$8:$I$5007,"&lt;&gt;مرفوض"))</f>
        <v/>
      </c>
      <c r="P740" s="25">
        <f>IF(A740&lt;&gt;"عهدة","",N(F740)-O740)</f>
        <v/>
      </c>
      <c r="Q740" s="26">
        <f>IF(A740="","",IF(A740="عهدة",IF(N(F740)=0,"⚠ أدخل قيمة العهدة",IF(P740&lt;0,"⛔ عجز / زيادة مصروفات "&amp;TEXT(-P740,"#,##0"),IF(COUNTIFS($B$8:$B$5007,B740,$A$8:$A$5007,"مصروف",$I$8:$I$5007,"&lt;&gt;مرفوض",$K$8:$K$5007,"&lt;&gt;نعم")&gt;0,"⚠ "&amp;COUNTIFS($B$8:$B$5007,B740,$A$8:$A$5007,"مصروف",$I$8:$I$5007,"&lt;&gt;مرفوض",$K$8:$K$5007,"&lt;&gt;نعم")&amp;" مصروف غير مسوى",IF(L740="تمت التسوية",IF(P740=0,"✔ متوازنة وتمت التسوية","✔ تمت التسوية – متبقي "&amp;TEXT(P740,"#,##0")),IF(P740&gt;0,"متبقي "&amp;TEXT(P740,"#,##0"),"✔ متوازنة"))))),IF(R740=0,"⚠ أضف سطر عهدة أولًا",IF(OR(C740="",N(G740)=0),"⚠ أكمل التاريخ والقيمة",IF(S740="","⚠ التاريخ خارج السنة المالية",IF(H740="","⚠ اختر بند الموازنة",IF(I740="مرفوض","✖ مرفوض من المدير",IF(I740&lt;&gt;"موافق","⏳ بانتظار موافقة المدير",IF(K740&lt;&gt;"نعم","⚠ غير مسوى مع الحسابات","✔ معتمد ومسوى")))))))))</f>
        <v/>
      </c>
      <c r="R740">
        <f>N(R739)+IF(A740="عهدة",1,0)</f>
        <v/>
      </c>
      <c r="S740">
        <f>IF(C740="","",IF(AND(C740&gt;=DATE(2026,9,1),C740&lt;=DATE(2027,8,31)),(YEAR(C740)-2026)*12+MONTH(C740)-8,""))</f>
        <v/>
      </c>
      <c r="T740">
        <f>IF(AND(A740="مصروف",R740&gt;0,I740="موافق",S740&lt;&gt;"",H740&lt;&gt;""),N(G740),0)</f>
        <v/>
      </c>
    </row>
    <row r="741">
      <c r="A741" s="19" t="n"/>
      <c r="B741" s="20">
        <f>IF(A741="","",IF(R741=0,"⚠ أضف سطر عهدة أولًا","DMT-"&amp;TEXT(R741,"000")))</f>
        <v/>
      </c>
      <c r="C741" s="21" t="n"/>
      <c r="D741" s="20">
        <f>IF(C741="","",IF(S741="","خارج السنة المالية",INDEX(القوائم!$D$2:$D$13,S741)))</f>
        <v/>
      </c>
      <c r="E741" s="22" t="n"/>
      <c r="F741" s="23" t="n"/>
      <c r="G741" s="23" t="n"/>
      <c r="H741" s="22" t="n"/>
      <c r="I741" s="19" t="n"/>
      <c r="J741" s="21" t="n"/>
      <c r="K741" s="19" t="n"/>
      <c r="L741" s="19" t="n"/>
      <c r="M741" s="21" t="n"/>
      <c r="N741" s="22" t="n"/>
      <c r="O741" s="24">
        <f>IF(A741&lt;&gt;"عهدة","",SUMIFS($G$8:$G$5007,$B$8:$B$5007,B741,$A$8:$A$5007,"مصروف",$I$8:$I$5007,"&lt;&gt;مرفوض"))</f>
        <v/>
      </c>
      <c r="P741" s="25">
        <f>IF(A741&lt;&gt;"عهدة","",N(F741)-O741)</f>
        <v/>
      </c>
      <c r="Q741" s="26">
        <f>IF(A741="","",IF(A741="عهدة",IF(N(F741)=0,"⚠ أدخل قيمة العهدة",IF(P741&lt;0,"⛔ عجز / زيادة مصروفات "&amp;TEXT(-P741,"#,##0"),IF(COUNTIFS($B$8:$B$5007,B741,$A$8:$A$5007,"مصروف",$I$8:$I$5007,"&lt;&gt;مرفوض",$K$8:$K$5007,"&lt;&gt;نعم")&gt;0,"⚠ "&amp;COUNTIFS($B$8:$B$5007,B741,$A$8:$A$5007,"مصروف",$I$8:$I$5007,"&lt;&gt;مرفوض",$K$8:$K$5007,"&lt;&gt;نعم")&amp;" مصروف غير مسوى",IF(L741="تمت التسوية",IF(P741=0,"✔ متوازنة وتمت التسوية","✔ تمت التسوية – متبقي "&amp;TEXT(P741,"#,##0")),IF(P741&gt;0,"متبقي "&amp;TEXT(P741,"#,##0"),"✔ متوازنة"))))),IF(R741=0,"⚠ أضف سطر عهدة أولًا",IF(OR(C741="",N(G741)=0),"⚠ أكمل التاريخ والقيمة",IF(S741="","⚠ التاريخ خارج السنة المالية",IF(H741="","⚠ اختر بند الموازنة",IF(I741="مرفوض","✖ مرفوض من المدير",IF(I741&lt;&gt;"موافق","⏳ بانتظار موافقة المدير",IF(K741&lt;&gt;"نعم","⚠ غير مسوى مع الحسابات","✔ معتمد ومسوى")))))))))</f>
        <v/>
      </c>
      <c r="R741">
        <f>N(R740)+IF(A741="عهدة",1,0)</f>
        <v/>
      </c>
      <c r="S741">
        <f>IF(C741="","",IF(AND(C741&gt;=DATE(2026,9,1),C741&lt;=DATE(2027,8,31)),(YEAR(C741)-2026)*12+MONTH(C741)-8,""))</f>
        <v/>
      </c>
      <c r="T741">
        <f>IF(AND(A741="مصروف",R741&gt;0,I741="موافق",S741&lt;&gt;"",H741&lt;&gt;""),N(G741),0)</f>
        <v/>
      </c>
    </row>
    <row r="742">
      <c r="A742" s="19" t="n"/>
      <c r="B742" s="20">
        <f>IF(A742="","",IF(R742=0,"⚠ أضف سطر عهدة أولًا","DMT-"&amp;TEXT(R742,"000")))</f>
        <v/>
      </c>
      <c r="C742" s="21" t="n"/>
      <c r="D742" s="20">
        <f>IF(C742="","",IF(S742="","خارج السنة المالية",INDEX(القوائم!$D$2:$D$13,S742)))</f>
        <v/>
      </c>
      <c r="E742" s="22" t="n"/>
      <c r="F742" s="23" t="n"/>
      <c r="G742" s="23" t="n"/>
      <c r="H742" s="22" t="n"/>
      <c r="I742" s="19" t="n"/>
      <c r="J742" s="21" t="n"/>
      <c r="K742" s="19" t="n"/>
      <c r="L742" s="19" t="n"/>
      <c r="M742" s="21" t="n"/>
      <c r="N742" s="22" t="n"/>
      <c r="O742" s="24">
        <f>IF(A742&lt;&gt;"عهدة","",SUMIFS($G$8:$G$5007,$B$8:$B$5007,B742,$A$8:$A$5007,"مصروف",$I$8:$I$5007,"&lt;&gt;مرفوض"))</f>
        <v/>
      </c>
      <c r="P742" s="25">
        <f>IF(A742&lt;&gt;"عهدة","",N(F742)-O742)</f>
        <v/>
      </c>
      <c r="Q742" s="26">
        <f>IF(A742="","",IF(A742="عهدة",IF(N(F742)=0,"⚠ أدخل قيمة العهدة",IF(P742&lt;0,"⛔ عجز / زيادة مصروفات "&amp;TEXT(-P742,"#,##0"),IF(COUNTIFS($B$8:$B$5007,B742,$A$8:$A$5007,"مصروف",$I$8:$I$5007,"&lt;&gt;مرفوض",$K$8:$K$5007,"&lt;&gt;نعم")&gt;0,"⚠ "&amp;COUNTIFS($B$8:$B$5007,B742,$A$8:$A$5007,"مصروف",$I$8:$I$5007,"&lt;&gt;مرفوض",$K$8:$K$5007,"&lt;&gt;نعم")&amp;" مصروف غير مسوى",IF(L742="تمت التسوية",IF(P742=0,"✔ متوازنة وتمت التسوية","✔ تمت التسوية – متبقي "&amp;TEXT(P742,"#,##0")),IF(P742&gt;0,"متبقي "&amp;TEXT(P742,"#,##0"),"✔ متوازنة"))))),IF(R742=0,"⚠ أضف سطر عهدة أولًا",IF(OR(C742="",N(G742)=0),"⚠ أكمل التاريخ والقيمة",IF(S742="","⚠ التاريخ خارج السنة المالية",IF(H742="","⚠ اختر بند الموازنة",IF(I742="مرفوض","✖ مرفوض من المدير",IF(I742&lt;&gt;"موافق","⏳ بانتظار موافقة المدير",IF(K742&lt;&gt;"نعم","⚠ غير مسوى مع الحسابات","✔ معتمد ومسوى")))))))))</f>
        <v/>
      </c>
      <c r="R742">
        <f>N(R741)+IF(A742="عهدة",1,0)</f>
        <v/>
      </c>
      <c r="S742">
        <f>IF(C742="","",IF(AND(C742&gt;=DATE(2026,9,1),C742&lt;=DATE(2027,8,31)),(YEAR(C742)-2026)*12+MONTH(C742)-8,""))</f>
        <v/>
      </c>
      <c r="T742">
        <f>IF(AND(A742="مصروف",R742&gt;0,I742="موافق",S742&lt;&gt;"",H742&lt;&gt;""),N(G742),0)</f>
        <v/>
      </c>
    </row>
    <row r="743">
      <c r="A743" s="19" t="n"/>
      <c r="B743" s="20">
        <f>IF(A743="","",IF(R743=0,"⚠ أضف سطر عهدة أولًا","DMT-"&amp;TEXT(R743,"000")))</f>
        <v/>
      </c>
      <c r="C743" s="21" t="n"/>
      <c r="D743" s="20">
        <f>IF(C743="","",IF(S743="","خارج السنة المالية",INDEX(القوائم!$D$2:$D$13,S743)))</f>
        <v/>
      </c>
      <c r="E743" s="22" t="n"/>
      <c r="F743" s="23" t="n"/>
      <c r="G743" s="23" t="n"/>
      <c r="H743" s="22" t="n"/>
      <c r="I743" s="19" t="n"/>
      <c r="J743" s="21" t="n"/>
      <c r="K743" s="19" t="n"/>
      <c r="L743" s="19" t="n"/>
      <c r="M743" s="21" t="n"/>
      <c r="N743" s="22" t="n"/>
      <c r="O743" s="24">
        <f>IF(A743&lt;&gt;"عهدة","",SUMIFS($G$8:$G$5007,$B$8:$B$5007,B743,$A$8:$A$5007,"مصروف",$I$8:$I$5007,"&lt;&gt;مرفوض"))</f>
        <v/>
      </c>
      <c r="P743" s="25">
        <f>IF(A743&lt;&gt;"عهدة","",N(F743)-O743)</f>
        <v/>
      </c>
      <c r="Q743" s="26">
        <f>IF(A743="","",IF(A743="عهدة",IF(N(F743)=0,"⚠ أدخل قيمة العهدة",IF(P743&lt;0,"⛔ عجز / زيادة مصروفات "&amp;TEXT(-P743,"#,##0"),IF(COUNTIFS($B$8:$B$5007,B743,$A$8:$A$5007,"مصروف",$I$8:$I$5007,"&lt;&gt;مرفوض",$K$8:$K$5007,"&lt;&gt;نعم")&gt;0,"⚠ "&amp;COUNTIFS($B$8:$B$5007,B743,$A$8:$A$5007,"مصروف",$I$8:$I$5007,"&lt;&gt;مرفوض",$K$8:$K$5007,"&lt;&gt;نعم")&amp;" مصروف غير مسوى",IF(L743="تمت التسوية",IF(P743=0,"✔ متوازنة وتمت التسوية","✔ تمت التسوية – متبقي "&amp;TEXT(P743,"#,##0")),IF(P743&gt;0,"متبقي "&amp;TEXT(P743,"#,##0"),"✔ متوازنة"))))),IF(R743=0,"⚠ أضف سطر عهدة أولًا",IF(OR(C743="",N(G743)=0),"⚠ أكمل التاريخ والقيمة",IF(S743="","⚠ التاريخ خارج السنة المالية",IF(H743="","⚠ اختر بند الموازنة",IF(I743="مرفوض","✖ مرفوض من المدير",IF(I743&lt;&gt;"موافق","⏳ بانتظار موافقة المدير",IF(K743&lt;&gt;"نعم","⚠ غير مسوى مع الحسابات","✔ معتمد ومسوى")))))))))</f>
        <v/>
      </c>
      <c r="R743">
        <f>N(R742)+IF(A743="عهدة",1,0)</f>
        <v/>
      </c>
      <c r="S743">
        <f>IF(C743="","",IF(AND(C743&gt;=DATE(2026,9,1),C743&lt;=DATE(2027,8,31)),(YEAR(C743)-2026)*12+MONTH(C743)-8,""))</f>
        <v/>
      </c>
      <c r="T743">
        <f>IF(AND(A743="مصروف",R743&gt;0,I743="موافق",S743&lt;&gt;"",H743&lt;&gt;""),N(G743),0)</f>
        <v/>
      </c>
    </row>
    <row r="744">
      <c r="A744" s="19" t="n"/>
      <c r="B744" s="20">
        <f>IF(A744="","",IF(R744=0,"⚠ أضف سطر عهدة أولًا","DMT-"&amp;TEXT(R744,"000")))</f>
        <v/>
      </c>
      <c r="C744" s="21" t="n"/>
      <c r="D744" s="20">
        <f>IF(C744="","",IF(S744="","خارج السنة المالية",INDEX(القوائم!$D$2:$D$13,S744)))</f>
        <v/>
      </c>
      <c r="E744" s="22" t="n"/>
      <c r="F744" s="23" t="n"/>
      <c r="G744" s="23" t="n"/>
      <c r="H744" s="22" t="n"/>
      <c r="I744" s="19" t="n"/>
      <c r="J744" s="21" t="n"/>
      <c r="K744" s="19" t="n"/>
      <c r="L744" s="19" t="n"/>
      <c r="M744" s="21" t="n"/>
      <c r="N744" s="22" t="n"/>
      <c r="O744" s="24">
        <f>IF(A744&lt;&gt;"عهدة","",SUMIFS($G$8:$G$5007,$B$8:$B$5007,B744,$A$8:$A$5007,"مصروف",$I$8:$I$5007,"&lt;&gt;مرفوض"))</f>
        <v/>
      </c>
      <c r="P744" s="25">
        <f>IF(A744&lt;&gt;"عهدة","",N(F744)-O744)</f>
        <v/>
      </c>
      <c r="Q744" s="26">
        <f>IF(A744="","",IF(A744="عهدة",IF(N(F744)=0,"⚠ أدخل قيمة العهدة",IF(P744&lt;0,"⛔ عجز / زيادة مصروفات "&amp;TEXT(-P744,"#,##0"),IF(COUNTIFS($B$8:$B$5007,B744,$A$8:$A$5007,"مصروف",$I$8:$I$5007,"&lt;&gt;مرفوض",$K$8:$K$5007,"&lt;&gt;نعم")&gt;0,"⚠ "&amp;COUNTIFS($B$8:$B$5007,B744,$A$8:$A$5007,"مصروف",$I$8:$I$5007,"&lt;&gt;مرفوض",$K$8:$K$5007,"&lt;&gt;نعم")&amp;" مصروف غير مسوى",IF(L744="تمت التسوية",IF(P744=0,"✔ متوازنة وتمت التسوية","✔ تمت التسوية – متبقي "&amp;TEXT(P744,"#,##0")),IF(P744&gt;0,"متبقي "&amp;TEXT(P744,"#,##0"),"✔ متوازنة"))))),IF(R744=0,"⚠ أضف سطر عهدة أولًا",IF(OR(C744="",N(G744)=0),"⚠ أكمل التاريخ والقيمة",IF(S744="","⚠ التاريخ خارج السنة المالية",IF(H744="","⚠ اختر بند الموازنة",IF(I744="مرفوض","✖ مرفوض من المدير",IF(I744&lt;&gt;"موافق","⏳ بانتظار موافقة المدير",IF(K744&lt;&gt;"نعم","⚠ غير مسوى مع الحسابات","✔ معتمد ومسوى")))))))))</f>
        <v/>
      </c>
      <c r="R744">
        <f>N(R743)+IF(A744="عهدة",1,0)</f>
        <v/>
      </c>
      <c r="S744">
        <f>IF(C744="","",IF(AND(C744&gt;=DATE(2026,9,1),C744&lt;=DATE(2027,8,31)),(YEAR(C744)-2026)*12+MONTH(C744)-8,""))</f>
        <v/>
      </c>
      <c r="T744">
        <f>IF(AND(A744="مصروف",R744&gt;0,I744="موافق",S744&lt;&gt;"",H744&lt;&gt;""),N(G744),0)</f>
        <v/>
      </c>
    </row>
    <row r="745">
      <c r="A745" s="19" t="n"/>
      <c r="B745" s="20">
        <f>IF(A745="","",IF(R745=0,"⚠ أضف سطر عهدة أولًا","DMT-"&amp;TEXT(R745,"000")))</f>
        <v/>
      </c>
      <c r="C745" s="21" t="n"/>
      <c r="D745" s="20">
        <f>IF(C745="","",IF(S745="","خارج السنة المالية",INDEX(القوائم!$D$2:$D$13,S745)))</f>
        <v/>
      </c>
      <c r="E745" s="22" t="n"/>
      <c r="F745" s="23" t="n"/>
      <c r="G745" s="23" t="n"/>
      <c r="H745" s="22" t="n"/>
      <c r="I745" s="19" t="n"/>
      <c r="J745" s="21" t="n"/>
      <c r="K745" s="19" t="n"/>
      <c r="L745" s="19" t="n"/>
      <c r="M745" s="21" t="n"/>
      <c r="N745" s="22" t="n"/>
      <c r="O745" s="24">
        <f>IF(A745&lt;&gt;"عهدة","",SUMIFS($G$8:$G$5007,$B$8:$B$5007,B745,$A$8:$A$5007,"مصروف",$I$8:$I$5007,"&lt;&gt;مرفوض"))</f>
        <v/>
      </c>
      <c r="P745" s="25">
        <f>IF(A745&lt;&gt;"عهدة","",N(F745)-O745)</f>
        <v/>
      </c>
      <c r="Q745" s="26">
        <f>IF(A745="","",IF(A745="عهدة",IF(N(F745)=0,"⚠ أدخل قيمة العهدة",IF(P745&lt;0,"⛔ عجز / زيادة مصروفات "&amp;TEXT(-P745,"#,##0"),IF(COUNTIFS($B$8:$B$5007,B745,$A$8:$A$5007,"مصروف",$I$8:$I$5007,"&lt;&gt;مرفوض",$K$8:$K$5007,"&lt;&gt;نعم")&gt;0,"⚠ "&amp;COUNTIFS($B$8:$B$5007,B745,$A$8:$A$5007,"مصروف",$I$8:$I$5007,"&lt;&gt;مرفوض",$K$8:$K$5007,"&lt;&gt;نعم")&amp;" مصروف غير مسوى",IF(L745="تمت التسوية",IF(P745=0,"✔ متوازنة وتمت التسوية","✔ تمت التسوية – متبقي "&amp;TEXT(P745,"#,##0")),IF(P745&gt;0,"متبقي "&amp;TEXT(P745,"#,##0"),"✔ متوازنة"))))),IF(R745=0,"⚠ أضف سطر عهدة أولًا",IF(OR(C745="",N(G745)=0),"⚠ أكمل التاريخ والقيمة",IF(S745="","⚠ التاريخ خارج السنة المالية",IF(H745="","⚠ اختر بند الموازنة",IF(I745="مرفوض","✖ مرفوض من المدير",IF(I745&lt;&gt;"موافق","⏳ بانتظار موافقة المدير",IF(K745&lt;&gt;"نعم","⚠ غير مسوى مع الحسابات","✔ معتمد ومسوى")))))))))</f>
        <v/>
      </c>
      <c r="R745">
        <f>N(R744)+IF(A745="عهدة",1,0)</f>
        <v/>
      </c>
      <c r="S745">
        <f>IF(C745="","",IF(AND(C745&gt;=DATE(2026,9,1),C745&lt;=DATE(2027,8,31)),(YEAR(C745)-2026)*12+MONTH(C745)-8,""))</f>
        <v/>
      </c>
      <c r="T745">
        <f>IF(AND(A745="مصروف",R745&gt;0,I745="موافق",S745&lt;&gt;"",H745&lt;&gt;""),N(G745),0)</f>
        <v/>
      </c>
    </row>
    <row r="746">
      <c r="A746" s="19" t="n"/>
      <c r="B746" s="20">
        <f>IF(A746="","",IF(R746=0,"⚠ أضف سطر عهدة أولًا","DMT-"&amp;TEXT(R746,"000")))</f>
        <v/>
      </c>
      <c r="C746" s="21" t="n"/>
      <c r="D746" s="20">
        <f>IF(C746="","",IF(S746="","خارج السنة المالية",INDEX(القوائم!$D$2:$D$13,S746)))</f>
        <v/>
      </c>
      <c r="E746" s="22" t="n"/>
      <c r="F746" s="23" t="n"/>
      <c r="G746" s="23" t="n"/>
      <c r="H746" s="22" t="n"/>
      <c r="I746" s="19" t="n"/>
      <c r="J746" s="21" t="n"/>
      <c r="K746" s="19" t="n"/>
      <c r="L746" s="19" t="n"/>
      <c r="M746" s="21" t="n"/>
      <c r="N746" s="22" t="n"/>
      <c r="O746" s="24">
        <f>IF(A746&lt;&gt;"عهدة","",SUMIFS($G$8:$G$5007,$B$8:$B$5007,B746,$A$8:$A$5007,"مصروف",$I$8:$I$5007,"&lt;&gt;مرفوض"))</f>
        <v/>
      </c>
      <c r="P746" s="25">
        <f>IF(A746&lt;&gt;"عهدة","",N(F746)-O746)</f>
        <v/>
      </c>
      <c r="Q746" s="26">
        <f>IF(A746="","",IF(A746="عهدة",IF(N(F746)=0,"⚠ أدخل قيمة العهدة",IF(P746&lt;0,"⛔ عجز / زيادة مصروفات "&amp;TEXT(-P746,"#,##0"),IF(COUNTIFS($B$8:$B$5007,B746,$A$8:$A$5007,"مصروف",$I$8:$I$5007,"&lt;&gt;مرفوض",$K$8:$K$5007,"&lt;&gt;نعم")&gt;0,"⚠ "&amp;COUNTIFS($B$8:$B$5007,B746,$A$8:$A$5007,"مصروف",$I$8:$I$5007,"&lt;&gt;مرفوض",$K$8:$K$5007,"&lt;&gt;نعم")&amp;" مصروف غير مسوى",IF(L746="تمت التسوية",IF(P746=0,"✔ متوازنة وتمت التسوية","✔ تمت التسوية – متبقي "&amp;TEXT(P746,"#,##0")),IF(P746&gt;0,"متبقي "&amp;TEXT(P746,"#,##0"),"✔ متوازنة"))))),IF(R746=0,"⚠ أضف سطر عهدة أولًا",IF(OR(C746="",N(G746)=0),"⚠ أكمل التاريخ والقيمة",IF(S746="","⚠ التاريخ خارج السنة المالية",IF(H746="","⚠ اختر بند الموازنة",IF(I746="مرفوض","✖ مرفوض من المدير",IF(I746&lt;&gt;"موافق","⏳ بانتظار موافقة المدير",IF(K746&lt;&gt;"نعم","⚠ غير مسوى مع الحسابات","✔ معتمد ومسوى")))))))))</f>
        <v/>
      </c>
      <c r="R746">
        <f>N(R745)+IF(A746="عهدة",1,0)</f>
        <v/>
      </c>
      <c r="S746">
        <f>IF(C746="","",IF(AND(C746&gt;=DATE(2026,9,1),C746&lt;=DATE(2027,8,31)),(YEAR(C746)-2026)*12+MONTH(C746)-8,""))</f>
        <v/>
      </c>
      <c r="T746">
        <f>IF(AND(A746="مصروف",R746&gt;0,I746="موافق",S746&lt;&gt;"",H746&lt;&gt;""),N(G746),0)</f>
        <v/>
      </c>
    </row>
    <row r="747">
      <c r="A747" s="19" t="n"/>
      <c r="B747" s="20">
        <f>IF(A747="","",IF(R747=0,"⚠ أضف سطر عهدة أولًا","DMT-"&amp;TEXT(R747,"000")))</f>
        <v/>
      </c>
      <c r="C747" s="21" t="n"/>
      <c r="D747" s="20">
        <f>IF(C747="","",IF(S747="","خارج السنة المالية",INDEX(القوائم!$D$2:$D$13,S747)))</f>
        <v/>
      </c>
      <c r="E747" s="22" t="n"/>
      <c r="F747" s="23" t="n"/>
      <c r="G747" s="23" t="n"/>
      <c r="H747" s="22" t="n"/>
      <c r="I747" s="19" t="n"/>
      <c r="J747" s="21" t="n"/>
      <c r="K747" s="19" t="n"/>
      <c r="L747" s="19" t="n"/>
      <c r="M747" s="21" t="n"/>
      <c r="N747" s="22" t="n"/>
      <c r="O747" s="24">
        <f>IF(A747&lt;&gt;"عهدة","",SUMIFS($G$8:$G$5007,$B$8:$B$5007,B747,$A$8:$A$5007,"مصروف",$I$8:$I$5007,"&lt;&gt;مرفوض"))</f>
        <v/>
      </c>
      <c r="P747" s="25">
        <f>IF(A747&lt;&gt;"عهدة","",N(F747)-O747)</f>
        <v/>
      </c>
      <c r="Q747" s="26">
        <f>IF(A747="","",IF(A747="عهدة",IF(N(F747)=0,"⚠ أدخل قيمة العهدة",IF(P747&lt;0,"⛔ عجز / زيادة مصروفات "&amp;TEXT(-P747,"#,##0"),IF(COUNTIFS($B$8:$B$5007,B747,$A$8:$A$5007,"مصروف",$I$8:$I$5007,"&lt;&gt;مرفوض",$K$8:$K$5007,"&lt;&gt;نعم")&gt;0,"⚠ "&amp;COUNTIFS($B$8:$B$5007,B747,$A$8:$A$5007,"مصروف",$I$8:$I$5007,"&lt;&gt;مرفوض",$K$8:$K$5007,"&lt;&gt;نعم")&amp;" مصروف غير مسوى",IF(L747="تمت التسوية",IF(P747=0,"✔ متوازنة وتمت التسوية","✔ تمت التسوية – متبقي "&amp;TEXT(P747,"#,##0")),IF(P747&gt;0,"متبقي "&amp;TEXT(P747,"#,##0"),"✔ متوازنة"))))),IF(R747=0,"⚠ أضف سطر عهدة أولًا",IF(OR(C747="",N(G747)=0),"⚠ أكمل التاريخ والقيمة",IF(S747="","⚠ التاريخ خارج السنة المالية",IF(H747="","⚠ اختر بند الموازنة",IF(I747="مرفوض","✖ مرفوض من المدير",IF(I747&lt;&gt;"موافق","⏳ بانتظار موافقة المدير",IF(K747&lt;&gt;"نعم","⚠ غير مسوى مع الحسابات","✔ معتمد ومسوى")))))))))</f>
        <v/>
      </c>
      <c r="R747">
        <f>N(R746)+IF(A747="عهدة",1,0)</f>
        <v/>
      </c>
      <c r="S747">
        <f>IF(C747="","",IF(AND(C747&gt;=DATE(2026,9,1),C747&lt;=DATE(2027,8,31)),(YEAR(C747)-2026)*12+MONTH(C747)-8,""))</f>
        <v/>
      </c>
      <c r="T747">
        <f>IF(AND(A747="مصروف",R747&gt;0,I747="موافق",S747&lt;&gt;"",H747&lt;&gt;""),N(G747),0)</f>
        <v/>
      </c>
    </row>
    <row r="748">
      <c r="A748" s="19" t="n"/>
      <c r="B748" s="20">
        <f>IF(A748="","",IF(R748=0,"⚠ أضف سطر عهدة أولًا","DMT-"&amp;TEXT(R748,"000")))</f>
        <v/>
      </c>
      <c r="C748" s="21" t="n"/>
      <c r="D748" s="20">
        <f>IF(C748="","",IF(S748="","خارج السنة المالية",INDEX(القوائم!$D$2:$D$13,S748)))</f>
        <v/>
      </c>
      <c r="E748" s="22" t="n"/>
      <c r="F748" s="23" t="n"/>
      <c r="G748" s="23" t="n"/>
      <c r="H748" s="22" t="n"/>
      <c r="I748" s="19" t="n"/>
      <c r="J748" s="21" t="n"/>
      <c r="K748" s="19" t="n"/>
      <c r="L748" s="19" t="n"/>
      <c r="M748" s="21" t="n"/>
      <c r="N748" s="22" t="n"/>
      <c r="O748" s="24">
        <f>IF(A748&lt;&gt;"عهدة","",SUMIFS($G$8:$G$5007,$B$8:$B$5007,B748,$A$8:$A$5007,"مصروف",$I$8:$I$5007,"&lt;&gt;مرفوض"))</f>
        <v/>
      </c>
      <c r="P748" s="25">
        <f>IF(A748&lt;&gt;"عهدة","",N(F748)-O748)</f>
        <v/>
      </c>
      <c r="Q748" s="26">
        <f>IF(A748="","",IF(A748="عهدة",IF(N(F748)=0,"⚠ أدخل قيمة العهدة",IF(P748&lt;0,"⛔ عجز / زيادة مصروفات "&amp;TEXT(-P748,"#,##0"),IF(COUNTIFS($B$8:$B$5007,B748,$A$8:$A$5007,"مصروف",$I$8:$I$5007,"&lt;&gt;مرفوض",$K$8:$K$5007,"&lt;&gt;نعم")&gt;0,"⚠ "&amp;COUNTIFS($B$8:$B$5007,B748,$A$8:$A$5007,"مصروف",$I$8:$I$5007,"&lt;&gt;مرفوض",$K$8:$K$5007,"&lt;&gt;نعم")&amp;" مصروف غير مسوى",IF(L748="تمت التسوية",IF(P748=0,"✔ متوازنة وتمت التسوية","✔ تمت التسوية – متبقي "&amp;TEXT(P748,"#,##0")),IF(P748&gt;0,"متبقي "&amp;TEXT(P748,"#,##0"),"✔ متوازنة"))))),IF(R748=0,"⚠ أضف سطر عهدة أولًا",IF(OR(C748="",N(G748)=0),"⚠ أكمل التاريخ والقيمة",IF(S748="","⚠ التاريخ خارج السنة المالية",IF(H748="","⚠ اختر بند الموازنة",IF(I748="مرفوض","✖ مرفوض من المدير",IF(I748&lt;&gt;"موافق","⏳ بانتظار موافقة المدير",IF(K748&lt;&gt;"نعم","⚠ غير مسوى مع الحسابات","✔ معتمد ومسوى")))))))))</f>
        <v/>
      </c>
      <c r="R748">
        <f>N(R747)+IF(A748="عهدة",1,0)</f>
        <v/>
      </c>
      <c r="S748">
        <f>IF(C748="","",IF(AND(C748&gt;=DATE(2026,9,1),C748&lt;=DATE(2027,8,31)),(YEAR(C748)-2026)*12+MONTH(C748)-8,""))</f>
        <v/>
      </c>
      <c r="T748">
        <f>IF(AND(A748="مصروف",R748&gt;0,I748="موافق",S748&lt;&gt;"",H748&lt;&gt;""),N(G748),0)</f>
        <v/>
      </c>
    </row>
    <row r="749">
      <c r="A749" s="19" t="n"/>
      <c r="B749" s="20">
        <f>IF(A749="","",IF(R749=0,"⚠ أضف سطر عهدة أولًا","DMT-"&amp;TEXT(R749,"000")))</f>
        <v/>
      </c>
      <c r="C749" s="21" t="n"/>
      <c r="D749" s="20">
        <f>IF(C749="","",IF(S749="","خارج السنة المالية",INDEX(القوائم!$D$2:$D$13,S749)))</f>
        <v/>
      </c>
      <c r="E749" s="22" t="n"/>
      <c r="F749" s="23" t="n"/>
      <c r="G749" s="23" t="n"/>
      <c r="H749" s="22" t="n"/>
      <c r="I749" s="19" t="n"/>
      <c r="J749" s="21" t="n"/>
      <c r="K749" s="19" t="n"/>
      <c r="L749" s="19" t="n"/>
      <c r="M749" s="21" t="n"/>
      <c r="N749" s="22" t="n"/>
      <c r="O749" s="24">
        <f>IF(A749&lt;&gt;"عهدة","",SUMIFS($G$8:$G$5007,$B$8:$B$5007,B749,$A$8:$A$5007,"مصروف",$I$8:$I$5007,"&lt;&gt;مرفوض"))</f>
        <v/>
      </c>
      <c r="P749" s="25">
        <f>IF(A749&lt;&gt;"عهدة","",N(F749)-O749)</f>
        <v/>
      </c>
      <c r="Q749" s="26">
        <f>IF(A749="","",IF(A749="عهدة",IF(N(F749)=0,"⚠ أدخل قيمة العهدة",IF(P749&lt;0,"⛔ عجز / زيادة مصروفات "&amp;TEXT(-P749,"#,##0"),IF(COUNTIFS($B$8:$B$5007,B749,$A$8:$A$5007,"مصروف",$I$8:$I$5007,"&lt;&gt;مرفوض",$K$8:$K$5007,"&lt;&gt;نعم")&gt;0,"⚠ "&amp;COUNTIFS($B$8:$B$5007,B749,$A$8:$A$5007,"مصروف",$I$8:$I$5007,"&lt;&gt;مرفوض",$K$8:$K$5007,"&lt;&gt;نعم")&amp;" مصروف غير مسوى",IF(L749="تمت التسوية",IF(P749=0,"✔ متوازنة وتمت التسوية","✔ تمت التسوية – متبقي "&amp;TEXT(P749,"#,##0")),IF(P749&gt;0,"متبقي "&amp;TEXT(P749,"#,##0"),"✔ متوازنة"))))),IF(R749=0,"⚠ أضف سطر عهدة أولًا",IF(OR(C749="",N(G749)=0),"⚠ أكمل التاريخ والقيمة",IF(S749="","⚠ التاريخ خارج السنة المالية",IF(H749="","⚠ اختر بند الموازنة",IF(I749="مرفوض","✖ مرفوض من المدير",IF(I749&lt;&gt;"موافق","⏳ بانتظار موافقة المدير",IF(K749&lt;&gt;"نعم","⚠ غير مسوى مع الحسابات","✔ معتمد ومسوى")))))))))</f>
        <v/>
      </c>
      <c r="R749">
        <f>N(R748)+IF(A749="عهدة",1,0)</f>
        <v/>
      </c>
      <c r="S749">
        <f>IF(C749="","",IF(AND(C749&gt;=DATE(2026,9,1),C749&lt;=DATE(2027,8,31)),(YEAR(C749)-2026)*12+MONTH(C749)-8,""))</f>
        <v/>
      </c>
      <c r="T749">
        <f>IF(AND(A749="مصروف",R749&gt;0,I749="موافق",S749&lt;&gt;"",H749&lt;&gt;""),N(G749),0)</f>
        <v/>
      </c>
    </row>
    <row r="750">
      <c r="A750" s="19" t="n"/>
      <c r="B750" s="20">
        <f>IF(A750="","",IF(R750=0,"⚠ أضف سطر عهدة أولًا","DMT-"&amp;TEXT(R750,"000")))</f>
        <v/>
      </c>
      <c r="C750" s="21" t="n"/>
      <c r="D750" s="20">
        <f>IF(C750="","",IF(S750="","خارج السنة المالية",INDEX(القوائم!$D$2:$D$13,S750)))</f>
        <v/>
      </c>
      <c r="E750" s="22" t="n"/>
      <c r="F750" s="23" t="n"/>
      <c r="G750" s="23" t="n"/>
      <c r="H750" s="22" t="n"/>
      <c r="I750" s="19" t="n"/>
      <c r="J750" s="21" t="n"/>
      <c r="K750" s="19" t="n"/>
      <c r="L750" s="19" t="n"/>
      <c r="M750" s="21" t="n"/>
      <c r="N750" s="22" t="n"/>
      <c r="O750" s="24">
        <f>IF(A750&lt;&gt;"عهدة","",SUMIFS($G$8:$G$5007,$B$8:$B$5007,B750,$A$8:$A$5007,"مصروف",$I$8:$I$5007,"&lt;&gt;مرفوض"))</f>
        <v/>
      </c>
      <c r="P750" s="25">
        <f>IF(A750&lt;&gt;"عهدة","",N(F750)-O750)</f>
        <v/>
      </c>
      <c r="Q750" s="26">
        <f>IF(A750="","",IF(A750="عهدة",IF(N(F750)=0,"⚠ أدخل قيمة العهدة",IF(P750&lt;0,"⛔ عجز / زيادة مصروفات "&amp;TEXT(-P750,"#,##0"),IF(COUNTIFS($B$8:$B$5007,B750,$A$8:$A$5007,"مصروف",$I$8:$I$5007,"&lt;&gt;مرفوض",$K$8:$K$5007,"&lt;&gt;نعم")&gt;0,"⚠ "&amp;COUNTIFS($B$8:$B$5007,B750,$A$8:$A$5007,"مصروف",$I$8:$I$5007,"&lt;&gt;مرفوض",$K$8:$K$5007,"&lt;&gt;نعم")&amp;" مصروف غير مسوى",IF(L750="تمت التسوية",IF(P750=0,"✔ متوازنة وتمت التسوية","✔ تمت التسوية – متبقي "&amp;TEXT(P750,"#,##0")),IF(P750&gt;0,"متبقي "&amp;TEXT(P750,"#,##0"),"✔ متوازنة"))))),IF(R750=0,"⚠ أضف سطر عهدة أولًا",IF(OR(C750="",N(G750)=0),"⚠ أكمل التاريخ والقيمة",IF(S750="","⚠ التاريخ خارج السنة المالية",IF(H750="","⚠ اختر بند الموازنة",IF(I750="مرفوض","✖ مرفوض من المدير",IF(I750&lt;&gt;"موافق","⏳ بانتظار موافقة المدير",IF(K750&lt;&gt;"نعم","⚠ غير مسوى مع الحسابات","✔ معتمد ومسوى")))))))))</f>
        <v/>
      </c>
      <c r="R750">
        <f>N(R749)+IF(A750="عهدة",1,0)</f>
        <v/>
      </c>
      <c r="S750">
        <f>IF(C750="","",IF(AND(C750&gt;=DATE(2026,9,1),C750&lt;=DATE(2027,8,31)),(YEAR(C750)-2026)*12+MONTH(C750)-8,""))</f>
        <v/>
      </c>
      <c r="T750">
        <f>IF(AND(A750="مصروف",R750&gt;0,I750="موافق",S750&lt;&gt;"",H750&lt;&gt;""),N(G750),0)</f>
        <v/>
      </c>
    </row>
    <row r="751">
      <c r="A751" s="19" t="n"/>
      <c r="B751" s="20">
        <f>IF(A751="","",IF(R751=0,"⚠ أضف سطر عهدة أولًا","DMT-"&amp;TEXT(R751,"000")))</f>
        <v/>
      </c>
      <c r="C751" s="21" t="n"/>
      <c r="D751" s="20">
        <f>IF(C751="","",IF(S751="","خارج السنة المالية",INDEX(القوائم!$D$2:$D$13,S751)))</f>
        <v/>
      </c>
      <c r="E751" s="22" t="n"/>
      <c r="F751" s="23" t="n"/>
      <c r="G751" s="23" t="n"/>
      <c r="H751" s="22" t="n"/>
      <c r="I751" s="19" t="n"/>
      <c r="J751" s="21" t="n"/>
      <c r="K751" s="19" t="n"/>
      <c r="L751" s="19" t="n"/>
      <c r="M751" s="21" t="n"/>
      <c r="N751" s="22" t="n"/>
      <c r="O751" s="24">
        <f>IF(A751&lt;&gt;"عهدة","",SUMIFS($G$8:$G$5007,$B$8:$B$5007,B751,$A$8:$A$5007,"مصروف",$I$8:$I$5007,"&lt;&gt;مرفوض"))</f>
        <v/>
      </c>
      <c r="P751" s="25">
        <f>IF(A751&lt;&gt;"عهدة","",N(F751)-O751)</f>
        <v/>
      </c>
      <c r="Q751" s="26">
        <f>IF(A751="","",IF(A751="عهدة",IF(N(F751)=0,"⚠ أدخل قيمة العهدة",IF(P751&lt;0,"⛔ عجز / زيادة مصروفات "&amp;TEXT(-P751,"#,##0"),IF(COUNTIFS($B$8:$B$5007,B751,$A$8:$A$5007,"مصروف",$I$8:$I$5007,"&lt;&gt;مرفوض",$K$8:$K$5007,"&lt;&gt;نعم")&gt;0,"⚠ "&amp;COUNTIFS($B$8:$B$5007,B751,$A$8:$A$5007,"مصروف",$I$8:$I$5007,"&lt;&gt;مرفوض",$K$8:$K$5007,"&lt;&gt;نعم")&amp;" مصروف غير مسوى",IF(L751="تمت التسوية",IF(P751=0,"✔ متوازنة وتمت التسوية","✔ تمت التسوية – متبقي "&amp;TEXT(P751,"#,##0")),IF(P751&gt;0,"متبقي "&amp;TEXT(P751,"#,##0"),"✔ متوازنة"))))),IF(R751=0,"⚠ أضف سطر عهدة أولًا",IF(OR(C751="",N(G751)=0),"⚠ أكمل التاريخ والقيمة",IF(S751="","⚠ التاريخ خارج السنة المالية",IF(H751="","⚠ اختر بند الموازنة",IF(I751="مرفوض","✖ مرفوض من المدير",IF(I751&lt;&gt;"موافق","⏳ بانتظار موافقة المدير",IF(K751&lt;&gt;"نعم","⚠ غير مسوى مع الحسابات","✔ معتمد ومسوى")))))))))</f>
        <v/>
      </c>
      <c r="R751">
        <f>N(R750)+IF(A751="عهدة",1,0)</f>
        <v/>
      </c>
      <c r="S751">
        <f>IF(C751="","",IF(AND(C751&gt;=DATE(2026,9,1),C751&lt;=DATE(2027,8,31)),(YEAR(C751)-2026)*12+MONTH(C751)-8,""))</f>
        <v/>
      </c>
      <c r="T751">
        <f>IF(AND(A751="مصروف",R751&gt;0,I751="موافق",S751&lt;&gt;"",H751&lt;&gt;""),N(G751),0)</f>
        <v/>
      </c>
    </row>
    <row r="752">
      <c r="A752" s="19" t="n"/>
      <c r="B752" s="20">
        <f>IF(A752="","",IF(R752=0,"⚠ أضف سطر عهدة أولًا","DMT-"&amp;TEXT(R752,"000")))</f>
        <v/>
      </c>
      <c r="C752" s="21" t="n"/>
      <c r="D752" s="20">
        <f>IF(C752="","",IF(S752="","خارج السنة المالية",INDEX(القوائم!$D$2:$D$13,S752)))</f>
        <v/>
      </c>
      <c r="E752" s="22" t="n"/>
      <c r="F752" s="23" t="n"/>
      <c r="G752" s="23" t="n"/>
      <c r="H752" s="22" t="n"/>
      <c r="I752" s="19" t="n"/>
      <c r="J752" s="21" t="n"/>
      <c r="K752" s="19" t="n"/>
      <c r="L752" s="19" t="n"/>
      <c r="M752" s="21" t="n"/>
      <c r="N752" s="22" t="n"/>
      <c r="O752" s="24">
        <f>IF(A752&lt;&gt;"عهدة","",SUMIFS($G$8:$G$5007,$B$8:$B$5007,B752,$A$8:$A$5007,"مصروف",$I$8:$I$5007,"&lt;&gt;مرفوض"))</f>
        <v/>
      </c>
      <c r="P752" s="25">
        <f>IF(A752&lt;&gt;"عهدة","",N(F752)-O752)</f>
        <v/>
      </c>
      <c r="Q752" s="26">
        <f>IF(A752="","",IF(A752="عهدة",IF(N(F752)=0,"⚠ أدخل قيمة العهدة",IF(P752&lt;0,"⛔ عجز / زيادة مصروفات "&amp;TEXT(-P752,"#,##0"),IF(COUNTIFS($B$8:$B$5007,B752,$A$8:$A$5007,"مصروف",$I$8:$I$5007,"&lt;&gt;مرفوض",$K$8:$K$5007,"&lt;&gt;نعم")&gt;0,"⚠ "&amp;COUNTIFS($B$8:$B$5007,B752,$A$8:$A$5007,"مصروف",$I$8:$I$5007,"&lt;&gt;مرفوض",$K$8:$K$5007,"&lt;&gt;نعم")&amp;" مصروف غير مسوى",IF(L752="تمت التسوية",IF(P752=0,"✔ متوازنة وتمت التسوية","✔ تمت التسوية – متبقي "&amp;TEXT(P752,"#,##0")),IF(P752&gt;0,"متبقي "&amp;TEXT(P752,"#,##0"),"✔ متوازنة"))))),IF(R752=0,"⚠ أضف سطر عهدة أولًا",IF(OR(C752="",N(G752)=0),"⚠ أكمل التاريخ والقيمة",IF(S752="","⚠ التاريخ خارج السنة المالية",IF(H752="","⚠ اختر بند الموازنة",IF(I752="مرفوض","✖ مرفوض من المدير",IF(I752&lt;&gt;"موافق","⏳ بانتظار موافقة المدير",IF(K752&lt;&gt;"نعم","⚠ غير مسوى مع الحسابات","✔ معتمد ومسوى")))))))))</f>
        <v/>
      </c>
      <c r="R752">
        <f>N(R751)+IF(A752="عهدة",1,0)</f>
        <v/>
      </c>
      <c r="S752">
        <f>IF(C752="","",IF(AND(C752&gt;=DATE(2026,9,1),C752&lt;=DATE(2027,8,31)),(YEAR(C752)-2026)*12+MONTH(C752)-8,""))</f>
        <v/>
      </c>
      <c r="T752">
        <f>IF(AND(A752="مصروف",R752&gt;0,I752="موافق",S752&lt;&gt;"",H752&lt;&gt;""),N(G752),0)</f>
        <v/>
      </c>
    </row>
    <row r="753">
      <c r="A753" s="19" t="n"/>
      <c r="B753" s="20">
        <f>IF(A753="","",IF(R753=0,"⚠ أضف سطر عهدة أولًا","DMT-"&amp;TEXT(R753,"000")))</f>
        <v/>
      </c>
      <c r="C753" s="21" t="n"/>
      <c r="D753" s="20">
        <f>IF(C753="","",IF(S753="","خارج السنة المالية",INDEX(القوائم!$D$2:$D$13,S753)))</f>
        <v/>
      </c>
      <c r="E753" s="22" t="n"/>
      <c r="F753" s="23" t="n"/>
      <c r="G753" s="23" t="n"/>
      <c r="H753" s="22" t="n"/>
      <c r="I753" s="19" t="n"/>
      <c r="J753" s="21" t="n"/>
      <c r="K753" s="19" t="n"/>
      <c r="L753" s="19" t="n"/>
      <c r="M753" s="21" t="n"/>
      <c r="N753" s="22" t="n"/>
      <c r="O753" s="24">
        <f>IF(A753&lt;&gt;"عهدة","",SUMIFS($G$8:$G$5007,$B$8:$B$5007,B753,$A$8:$A$5007,"مصروف",$I$8:$I$5007,"&lt;&gt;مرفوض"))</f>
        <v/>
      </c>
      <c r="P753" s="25">
        <f>IF(A753&lt;&gt;"عهدة","",N(F753)-O753)</f>
        <v/>
      </c>
      <c r="Q753" s="26">
        <f>IF(A753="","",IF(A753="عهدة",IF(N(F753)=0,"⚠ أدخل قيمة العهدة",IF(P753&lt;0,"⛔ عجز / زيادة مصروفات "&amp;TEXT(-P753,"#,##0"),IF(COUNTIFS($B$8:$B$5007,B753,$A$8:$A$5007,"مصروف",$I$8:$I$5007,"&lt;&gt;مرفوض",$K$8:$K$5007,"&lt;&gt;نعم")&gt;0,"⚠ "&amp;COUNTIFS($B$8:$B$5007,B753,$A$8:$A$5007,"مصروف",$I$8:$I$5007,"&lt;&gt;مرفوض",$K$8:$K$5007,"&lt;&gt;نعم")&amp;" مصروف غير مسوى",IF(L753="تمت التسوية",IF(P753=0,"✔ متوازنة وتمت التسوية","✔ تمت التسوية – متبقي "&amp;TEXT(P753,"#,##0")),IF(P753&gt;0,"متبقي "&amp;TEXT(P753,"#,##0"),"✔ متوازنة"))))),IF(R753=0,"⚠ أضف سطر عهدة أولًا",IF(OR(C753="",N(G753)=0),"⚠ أكمل التاريخ والقيمة",IF(S753="","⚠ التاريخ خارج السنة المالية",IF(H753="","⚠ اختر بند الموازنة",IF(I753="مرفوض","✖ مرفوض من المدير",IF(I753&lt;&gt;"موافق","⏳ بانتظار موافقة المدير",IF(K753&lt;&gt;"نعم","⚠ غير مسوى مع الحسابات","✔ معتمد ومسوى")))))))))</f>
        <v/>
      </c>
      <c r="R753">
        <f>N(R752)+IF(A753="عهدة",1,0)</f>
        <v/>
      </c>
      <c r="S753">
        <f>IF(C753="","",IF(AND(C753&gt;=DATE(2026,9,1),C753&lt;=DATE(2027,8,31)),(YEAR(C753)-2026)*12+MONTH(C753)-8,""))</f>
        <v/>
      </c>
      <c r="T753">
        <f>IF(AND(A753="مصروف",R753&gt;0,I753="موافق",S753&lt;&gt;"",H753&lt;&gt;""),N(G753),0)</f>
        <v/>
      </c>
    </row>
    <row r="754">
      <c r="A754" s="19" t="n"/>
      <c r="B754" s="20">
        <f>IF(A754="","",IF(R754=0,"⚠ أضف سطر عهدة أولًا","DMT-"&amp;TEXT(R754,"000")))</f>
        <v/>
      </c>
      <c r="C754" s="21" t="n"/>
      <c r="D754" s="20">
        <f>IF(C754="","",IF(S754="","خارج السنة المالية",INDEX(القوائم!$D$2:$D$13,S754)))</f>
        <v/>
      </c>
      <c r="E754" s="22" t="n"/>
      <c r="F754" s="23" t="n"/>
      <c r="G754" s="23" t="n"/>
      <c r="H754" s="22" t="n"/>
      <c r="I754" s="19" t="n"/>
      <c r="J754" s="21" t="n"/>
      <c r="K754" s="19" t="n"/>
      <c r="L754" s="19" t="n"/>
      <c r="M754" s="21" t="n"/>
      <c r="N754" s="22" t="n"/>
      <c r="O754" s="24">
        <f>IF(A754&lt;&gt;"عهدة","",SUMIFS($G$8:$G$5007,$B$8:$B$5007,B754,$A$8:$A$5007,"مصروف",$I$8:$I$5007,"&lt;&gt;مرفوض"))</f>
        <v/>
      </c>
      <c r="P754" s="25">
        <f>IF(A754&lt;&gt;"عهدة","",N(F754)-O754)</f>
        <v/>
      </c>
      <c r="Q754" s="26">
        <f>IF(A754="","",IF(A754="عهدة",IF(N(F754)=0,"⚠ أدخل قيمة العهدة",IF(P754&lt;0,"⛔ عجز / زيادة مصروفات "&amp;TEXT(-P754,"#,##0"),IF(COUNTIFS($B$8:$B$5007,B754,$A$8:$A$5007,"مصروف",$I$8:$I$5007,"&lt;&gt;مرفوض",$K$8:$K$5007,"&lt;&gt;نعم")&gt;0,"⚠ "&amp;COUNTIFS($B$8:$B$5007,B754,$A$8:$A$5007,"مصروف",$I$8:$I$5007,"&lt;&gt;مرفوض",$K$8:$K$5007,"&lt;&gt;نعم")&amp;" مصروف غير مسوى",IF(L754="تمت التسوية",IF(P754=0,"✔ متوازنة وتمت التسوية","✔ تمت التسوية – متبقي "&amp;TEXT(P754,"#,##0")),IF(P754&gt;0,"متبقي "&amp;TEXT(P754,"#,##0"),"✔ متوازنة"))))),IF(R754=0,"⚠ أضف سطر عهدة أولًا",IF(OR(C754="",N(G754)=0),"⚠ أكمل التاريخ والقيمة",IF(S754="","⚠ التاريخ خارج السنة المالية",IF(H754="","⚠ اختر بند الموازنة",IF(I754="مرفوض","✖ مرفوض من المدير",IF(I754&lt;&gt;"موافق","⏳ بانتظار موافقة المدير",IF(K754&lt;&gt;"نعم","⚠ غير مسوى مع الحسابات","✔ معتمد ومسوى")))))))))</f>
        <v/>
      </c>
      <c r="R754">
        <f>N(R753)+IF(A754="عهدة",1,0)</f>
        <v/>
      </c>
      <c r="S754">
        <f>IF(C754="","",IF(AND(C754&gt;=DATE(2026,9,1),C754&lt;=DATE(2027,8,31)),(YEAR(C754)-2026)*12+MONTH(C754)-8,""))</f>
        <v/>
      </c>
      <c r="T754">
        <f>IF(AND(A754="مصروف",R754&gt;0,I754="موافق",S754&lt;&gt;"",H754&lt;&gt;""),N(G754),0)</f>
        <v/>
      </c>
    </row>
    <row r="755">
      <c r="A755" s="19" t="n"/>
      <c r="B755" s="20">
        <f>IF(A755="","",IF(R755=0,"⚠ أضف سطر عهدة أولًا","DMT-"&amp;TEXT(R755,"000")))</f>
        <v/>
      </c>
      <c r="C755" s="21" t="n"/>
      <c r="D755" s="20">
        <f>IF(C755="","",IF(S755="","خارج السنة المالية",INDEX(القوائم!$D$2:$D$13,S755)))</f>
        <v/>
      </c>
      <c r="E755" s="22" t="n"/>
      <c r="F755" s="23" t="n"/>
      <c r="G755" s="23" t="n"/>
      <c r="H755" s="22" t="n"/>
      <c r="I755" s="19" t="n"/>
      <c r="J755" s="21" t="n"/>
      <c r="K755" s="19" t="n"/>
      <c r="L755" s="19" t="n"/>
      <c r="M755" s="21" t="n"/>
      <c r="N755" s="22" t="n"/>
      <c r="O755" s="24">
        <f>IF(A755&lt;&gt;"عهدة","",SUMIFS($G$8:$G$5007,$B$8:$B$5007,B755,$A$8:$A$5007,"مصروف",$I$8:$I$5007,"&lt;&gt;مرفوض"))</f>
        <v/>
      </c>
      <c r="P755" s="25">
        <f>IF(A755&lt;&gt;"عهدة","",N(F755)-O755)</f>
        <v/>
      </c>
      <c r="Q755" s="26">
        <f>IF(A755="","",IF(A755="عهدة",IF(N(F755)=0,"⚠ أدخل قيمة العهدة",IF(P755&lt;0,"⛔ عجز / زيادة مصروفات "&amp;TEXT(-P755,"#,##0"),IF(COUNTIFS($B$8:$B$5007,B755,$A$8:$A$5007,"مصروف",$I$8:$I$5007,"&lt;&gt;مرفوض",$K$8:$K$5007,"&lt;&gt;نعم")&gt;0,"⚠ "&amp;COUNTIFS($B$8:$B$5007,B755,$A$8:$A$5007,"مصروف",$I$8:$I$5007,"&lt;&gt;مرفوض",$K$8:$K$5007,"&lt;&gt;نعم")&amp;" مصروف غير مسوى",IF(L755="تمت التسوية",IF(P755=0,"✔ متوازنة وتمت التسوية","✔ تمت التسوية – متبقي "&amp;TEXT(P755,"#,##0")),IF(P755&gt;0,"متبقي "&amp;TEXT(P755,"#,##0"),"✔ متوازنة"))))),IF(R755=0,"⚠ أضف سطر عهدة أولًا",IF(OR(C755="",N(G755)=0),"⚠ أكمل التاريخ والقيمة",IF(S755="","⚠ التاريخ خارج السنة المالية",IF(H755="","⚠ اختر بند الموازنة",IF(I755="مرفوض","✖ مرفوض من المدير",IF(I755&lt;&gt;"موافق","⏳ بانتظار موافقة المدير",IF(K755&lt;&gt;"نعم","⚠ غير مسوى مع الحسابات","✔ معتمد ومسوى")))))))))</f>
        <v/>
      </c>
      <c r="R755">
        <f>N(R754)+IF(A755="عهدة",1,0)</f>
        <v/>
      </c>
      <c r="S755">
        <f>IF(C755="","",IF(AND(C755&gt;=DATE(2026,9,1),C755&lt;=DATE(2027,8,31)),(YEAR(C755)-2026)*12+MONTH(C755)-8,""))</f>
        <v/>
      </c>
      <c r="T755">
        <f>IF(AND(A755="مصروف",R755&gt;0,I755="موافق",S755&lt;&gt;"",H755&lt;&gt;""),N(G755),0)</f>
        <v/>
      </c>
    </row>
    <row r="756">
      <c r="A756" s="19" t="n"/>
      <c r="B756" s="20">
        <f>IF(A756="","",IF(R756=0,"⚠ أضف سطر عهدة أولًا","DMT-"&amp;TEXT(R756,"000")))</f>
        <v/>
      </c>
      <c r="C756" s="21" t="n"/>
      <c r="D756" s="20">
        <f>IF(C756="","",IF(S756="","خارج السنة المالية",INDEX(القوائم!$D$2:$D$13,S756)))</f>
        <v/>
      </c>
      <c r="E756" s="22" t="n"/>
      <c r="F756" s="23" t="n"/>
      <c r="G756" s="23" t="n"/>
      <c r="H756" s="22" t="n"/>
      <c r="I756" s="19" t="n"/>
      <c r="J756" s="21" t="n"/>
      <c r="K756" s="19" t="n"/>
      <c r="L756" s="19" t="n"/>
      <c r="M756" s="21" t="n"/>
      <c r="N756" s="22" t="n"/>
      <c r="O756" s="24">
        <f>IF(A756&lt;&gt;"عهدة","",SUMIFS($G$8:$G$5007,$B$8:$B$5007,B756,$A$8:$A$5007,"مصروف",$I$8:$I$5007,"&lt;&gt;مرفوض"))</f>
        <v/>
      </c>
      <c r="P756" s="25">
        <f>IF(A756&lt;&gt;"عهدة","",N(F756)-O756)</f>
        <v/>
      </c>
      <c r="Q756" s="26">
        <f>IF(A756="","",IF(A756="عهدة",IF(N(F756)=0,"⚠ أدخل قيمة العهدة",IF(P756&lt;0,"⛔ عجز / زيادة مصروفات "&amp;TEXT(-P756,"#,##0"),IF(COUNTIFS($B$8:$B$5007,B756,$A$8:$A$5007,"مصروف",$I$8:$I$5007,"&lt;&gt;مرفوض",$K$8:$K$5007,"&lt;&gt;نعم")&gt;0,"⚠ "&amp;COUNTIFS($B$8:$B$5007,B756,$A$8:$A$5007,"مصروف",$I$8:$I$5007,"&lt;&gt;مرفوض",$K$8:$K$5007,"&lt;&gt;نعم")&amp;" مصروف غير مسوى",IF(L756="تمت التسوية",IF(P756=0,"✔ متوازنة وتمت التسوية","✔ تمت التسوية – متبقي "&amp;TEXT(P756,"#,##0")),IF(P756&gt;0,"متبقي "&amp;TEXT(P756,"#,##0"),"✔ متوازنة"))))),IF(R756=0,"⚠ أضف سطر عهدة أولًا",IF(OR(C756="",N(G756)=0),"⚠ أكمل التاريخ والقيمة",IF(S756="","⚠ التاريخ خارج السنة المالية",IF(H756="","⚠ اختر بند الموازنة",IF(I756="مرفوض","✖ مرفوض من المدير",IF(I756&lt;&gt;"موافق","⏳ بانتظار موافقة المدير",IF(K756&lt;&gt;"نعم","⚠ غير مسوى مع الحسابات","✔ معتمد ومسوى")))))))))</f>
        <v/>
      </c>
      <c r="R756">
        <f>N(R755)+IF(A756="عهدة",1,0)</f>
        <v/>
      </c>
      <c r="S756">
        <f>IF(C756="","",IF(AND(C756&gt;=DATE(2026,9,1),C756&lt;=DATE(2027,8,31)),(YEAR(C756)-2026)*12+MONTH(C756)-8,""))</f>
        <v/>
      </c>
      <c r="T756">
        <f>IF(AND(A756="مصروف",R756&gt;0,I756="موافق",S756&lt;&gt;"",H756&lt;&gt;""),N(G756),0)</f>
        <v/>
      </c>
    </row>
    <row r="757">
      <c r="A757" s="19" t="n"/>
      <c r="B757" s="20">
        <f>IF(A757="","",IF(R757=0,"⚠ أضف سطر عهدة أولًا","DMT-"&amp;TEXT(R757,"000")))</f>
        <v/>
      </c>
      <c r="C757" s="21" t="n"/>
      <c r="D757" s="20">
        <f>IF(C757="","",IF(S757="","خارج السنة المالية",INDEX(القوائم!$D$2:$D$13,S757)))</f>
        <v/>
      </c>
      <c r="E757" s="22" t="n"/>
      <c r="F757" s="23" t="n"/>
      <c r="G757" s="23" t="n"/>
      <c r="H757" s="22" t="n"/>
      <c r="I757" s="19" t="n"/>
      <c r="J757" s="21" t="n"/>
      <c r="K757" s="19" t="n"/>
      <c r="L757" s="19" t="n"/>
      <c r="M757" s="21" t="n"/>
      <c r="N757" s="22" t="n"/>
      <c r="O757" s="24">
        <f>IF(A757&lt;&gt;"عهدة","",SUMIFS($G$8:$G$5007,$B$8:$B$5007,B757,$A$8:$A$5007,"مصروف",$I$8:$I$5007,"&lt;&gt;مرفوض"))</f>
        <v/>
      </c>
      <c r="P757" s="25">
        <f>IF(A757&lt;&gt;"عهدة","",N(F757)-O757)</f>
        <v/>
      </c>
      <c r="Q757" s="26">
        <f>IF(A757="","",IF(A757="عهدة",IF(N(F757)=0,"⚠ أدخل قيمة العهدة",IF(P757&lt;0,"⛔ عجز / زيادة مصروفات "&amp;TEXT(-P757,"#,##0"),IF(COUNTIFS($B$8:$B$5007,B757,$A$8:$A$5007,"مصروف",$I$8:$I$5007,"&lt;&gt;مرفوض",$K$8:$K$5007,"&lt;&gt;نعم")&gt;0,"⚠ "&amp;COUNTIFS($B$8:$B$5007,B757,$A$8:$A$5007,"مصروف",$I$8:$I$5007,"&lt;&gt;مرفوض",$K$8:$K$5007,"&lt;&gt;نعم")&amp;" مصروف غير مسوى",IF(L757="تمت التسوية",IF(P757=0,"✔ متوازنة وتمت التسوية","✔ تمت التسوية – متبقي "&amp;TEXT(P757,"#,##0")),IF(P757&gt;0,"متبقي "&amp;TEXT(P757,"#,##0"),"✔ متوازنة"))))),IF(R757=0,"⚠ أضف سطر عهدة أولًا",IF(OR(C757="",N(G757)=0),"⚠ أكمل التاريخ والقيمة",IF(S757="","⚠ التاريخ خارج السنة المالية",IF(H757="","⚠ اختر بند الموازنة",IF(I757="مرفوض","✖ مرفوض من المدير",IF(I757&lt;&gt;"موافق","⏳ بانتظار موافقة المدير",IF(K757&lt;&gt;"نعم","⚠ غير مسوى مع الحسابات","✔ معتمد ومسوى")))))))))</f>
        <v/>
      </c>
      <c r="R757">
        <f>N(R756)+IF(A757="عهدة",1,0)</f>
        <v/>
      </c>
      <c r="S757">
        <f>IF(C757="","",IF(AND(C757&gt;=DATE(2026,9,1),C757&lt;=DATE(2027,8,31)),(YEAR(C757)-2026)*12+MONTH(C757)-8,""))</f>
        <v/>
      </c>
      <c r="T757">
        <f>IF(AND(A757="مصروف",R757&gt;0,I757="موافق",S757&lt;&gt;"",H757&lt;&gt;""),N(G757),0)</f>
        <v/>
      </c>
    </row>
    <row r="758">
      <c r="A758" s="19" t="n"/>
      <c r="B758" s="20">
        <f>IF(A758="","",IF(R758=0,"⚠ أضف سطر عهدة أولًا","DMT-"&amp;TEXT(R758,"000")))</f>
        <v/>
      </c>
      <c r="C758" s="21" t="n"/>
      <c r="D758" s="20">
        <f>IF(C758="","",IF(S758="","خارج السنة المالية",INDEX(القوائم!$D$2:$D$13,S758)))</f>
        <v/>
      </c>
      <c r="E758" s="22" t="n"/>
      <c r="F758" s="23" t="n"/>
      <c r="G758" s="23" t="n"/>
      <c r="H758" s="22" t="n"/>
      <c r="I758" s="19" t="n"/>
      <c r="J758" s="21" t="n"/>
      <c r="K758" s="19" t="n"/>
      <c r="L758" s="19" t="n"/>
      <c r="M758" s="21" t="n"/>
      <c r="N758" s="22" t="n"/>
      <c r="O758" s="24">
        <f>IF(A758&lt;&gt;"عهدة","",SUMIFS($G$8:$G$5007,$B$8:$B$5007,B758,$A$8:$A$5007,"مصروف",$I$8:$I$5007,"&lt;&gt;مرفوض"))</f>
        <v/>
      </c>
      <c r="P758" s="25">
        <f>IF(A758&lt;&gt;"عهدة","",N(F758)-O758)</f>
        <v/>
      </c>
      <c r="Q758" s="26">
        <f>IF(A758="","",IF(A758="عهدة",IF(N(F758)=0,"⚠ أدخل قيمة العهدة",IF(P758&lt;0,"⛔ عجز / زيادة مصروفات "&amp;TEXT(-P758,"#,##0"),IF(COUNTIFS($B$8:$B$5007,B758,$A$8:$A$5007,"مصروف",$I$8:$I$5007,"&lt;&gt;مرفوض",$K$8:$K$5007,"&lt;&gt;نعم")&gt;0,"⚠ "&amp;COUNTIFS($B$8:$B$5007,B758,$A$8:$A$5007,"مصروف",$I$8:$I$5007,"&lt;&gt;مرفوض",$K$8:$K$5007,"&lt;&gt;نعم")&amp;" مصروف غير مسوى",IF(L758="تمت التسوية",IF(P758=0,"✔ متوازنة وتمت التسوية","✔ تمت التسوية – متبقي "&amp;TEXT(P758,"#,##0")),IF(P758&gt;0,"متبقي "&amp;TEXT(P758,"#,##0"),"✔ متوازنة"))))),IF(R758=0,"⚠ أضف سطر عهدة أولًا",IF(OR(C758="",N(G758)=0),"⚠ أكمل التاريخ والقيمة",IF(S758="","⚠ التاريخ خارج السنة المالية",IF(H758="","⚠ اختر بند الموازنة",IF(I758="مرفوض","✖ مرفوض من المدير",IF(I758&lt;&gt;"موافق","⏳ بانتظار موافقة المدير",IF(K758&lt;&gt;"نعم","⚠ غير مسوى مع الحسابات","✔ معتمد ومسوى")))))))))</f>
        <v/>
      </c>
      <c r="R758">
        <f>N(R757)+IF(A758="عهدة",1,0)</f>
        <v/>
      </c>
      <c r="S758">
        <f>IF(C758="","",IF(AND(C758&gt;=DATE(2026,9,1),C758&lt;=DATE(2027,8,31)),(YEAR(C758)-2026)*12+MONTH(C758)-8,""))</f>
        <v/>
      </c>
      <c r="T758">
        <f>IF(AND(A758="مصروف",R758&gt;0,I758="موافق",S758&lt;&gt;"",H758&lt;&gt;""),N(G758),0)</f>
        <v/>
      </c>
    </row>
    <row r="759">
      <c r="A759" s="19" t="n"/>
      <c r="B759" s="20">
        <f>IF(A759="","",IF(R759=0,"⚠ أضف سطر عهدة أولًا","DMT-"&amp;TEXT(R759,"000")))</f>
        <v/>
      </c>
      <c r="C759" s="21" t="n"/>
      <c r="D759" s="20">
        <f>IF(C759="","",IF(S759="","خارج السنة المالية",INDEX(القوائم!$D$2:$D$13,S759)))</f>
        <v/>
      </c>
      <c r="E759" s="22" t="n"/>
      <c r="F759" s="23" t="n"/>
      <c r="G759" s="23" t="n"/>
      <c r="H759" s="22" t="n"/>
      <c r="I759" s="19" t="n"/>
      <c r="J759" s="21" t="n"/>
      <c r="K759" s="19" t="n"/>
      <c r="L759" s="19" t="n"/>
      <c r="M759" s="21" t="n"/>
      <c r="N759" s="22" t="n"/>
      <c r="O759" s="24">
        <f>IF(A759&lt;&gt;"عهدة","",SUMIFS($G$8:$G$5007,$B$8:$B$5007,B759,$A$8:$A$5007,"مصروف",$I$8:$I$5007,"&lt;&gt;مرفوض"))</f>
        <v/>
      </c>
      <c r="P759" s="25">
        <f>IF(A759&lt;&gt;"عهدة","",N(F759)-O759)</f>
        <v/>
      </c>
      <c r="Q759" s="26">
        <f>IF(A759="","",IF(A759="عهدة",IF(N(F759)=0,"⚠ أدخل قيمة العهدة",IF(P759&lt;0,"⛔ عجز / زيادة مصروفات "&amp;TEXT(-P759,"#,##0"),IF(COUNTIFS($B$8:$B$5007,B759,$A$8:$A$5007,"مصروف",$I$8:$I$5007,"&lt;&gt;مرفوض",$K$8:$K$5007,"&lt;&gt;نعم")&gt;0,"⚠ "&amp;COUNTIFS($B$8:$B$5007,B759,$A$8:$A$5007,"مصروف",$I$8:$I$5007,"&lt;&gt;مرفوض",$K$8:$K$5007,"&lt;&gt;نعم")&amp;" مصروف غير مسوى",IF(L759="تمت التسوية",IF(P759=0,"✔ متوازنة وتمت التسوية","✔ تمت التسوية – متبقي "&amp;TEXT(P759,"#,##0")),IF(P759&gt;0,"متبقي "&amp;TEXT(P759,"#,##0"),"✔ متوازنة"))))),IF(R759=0,"⚠ أضف سطر عهدة أولًا",IF(OR(C759="",N(G759)=0),"⚠ أكمل التاريخ والقيمة",IF(S759="","⚠ التاريخ خارج السنة المالية",IF(H759="","⚠ اختر بند الموازنة",IF(I759="مرفوض","✖ مرفوض من المدير",IF(I759&lt;&gt;"موافق","⏳ بانتظار موافقة المدير",IF(K759&lt;&gt;"نعم","⚠ غير مسوى مع الحسابات","✔ معتمد ومسوى")))))))))</f>
        <v/>
      </c>
      <c r="R759">
        <f>N(R758)+IF(A759="عهدة",1,0)</f>
        <v/>
      </c>
      <c r="S759">
        <f>IF(C759="","",IF(AND(C759&gt;=DATE(2026,9,1),C759&lt;=DATE(2027,8,31)),(YEAR(C759)-2026)*12+MONTH(C759)-8,""))</f>
        <v/>
      </c>
      <c r="T759">
        <f>IF(AND(A759="مصروف",R759&gt;0,I759="موافق",S759&lt;&gt;"",H759&lt;&gt;""),N(G759),0)</f>
        <v/>
      </c>
    </row>
    <row r="760">
      <c r="A760" s="19" t="n"/>
      <c r="B760" s="20">
        <f>IF(A760="","",IF(R760=0,"⚠ أضف سطر عهدة أولًا","DMT-"&amp;TEXT(R760,"000")))</f>
        <v/>
      </c>
      <c r="C760" s="21" t="n"/>
      <c r="D760" s="20">
        <f>IF(C760="","",IF(S760="","خارج السنة المالية",INDEX(القوائم!$D$2:$D$13,S760)))</f>
        <v/>
      </c>
      <c r="E760" s="22" t="n"/>
      <c r="F760" s="23" t="n"/>
      <c r="G760" s="23" t="n"/>
      <c r="H760" s="22" t="n"/>
      <c r="I760" s="19" t="n"/>
      <c r="J760" s="21" t="n"/>
      <c r="K760" s="19" t="n"/>
      <c r="L760" s="19" t="n"/>
      <c r="M760" s="21" t="n"/>
      <c r="N760" s="22" t="n"/>
      <c r="O760" s="24">
        <f>IF(A760&lt;&gt;"عهدة","",SUMIFS($G$8:$G$5007,$B$8:$B$5007,B760,$A$8:$A$5007,"مصروف",$I$8:$I$5007,"&lt;&gt;مرفوض"))</f>
        <v/>
      </c>
      <c r="P760" s="25">
        <f>IF(A760&lt;&gt;"عهدة","",N(F760)-O760)</f>
        <v/>
      </c>
      <c r="Q760" s="26">
        <f>IF(A760="","",IF(A760="عهدة",IF(N(F760)=0,"⚠ أدخل قيمة العهدة",IF(P760&lt;0,"⛔ عجز / زيادة مصروفات "&amp;TEXT(-P760,"#,##0"),IF(COUNTIFS($B$8:$B$5007,B760,$A$8:$A$5007,"مصروف",$I$8:$I$5007,"&lt;&gt;مرفوض",$K$8:$K$5007,"&lt;&gt;نعم")&gt;0,"⚠ "&amp;COUNTIFS($B$8:$B$5007,B760,$A$8:$A$5007,"مصروف",$I$8:$I$5007,"&lt;&gt;مرفوض",$K$8:$K$5007,"&lt;&gt;نعم")&amp;" مصروف غير مسوى",IF(L760="تمت التسوية",IF(P760=0,"✔ متوازنة وتمت التسوية","✔ تمت التسوية – متبقي "&amp;TEXT(P760,"#,##0")),IF(P760&gt;0,"متبقي "&amp;TEXT(P760,"#,##0"),"✔ متوازنة"))))),IF(R760=0,"⚠ أضف سطر عهدة أولًا",IF(OR(C760="",N(G760)=0),"⚠ أكمل التاريخ والقيمة",IF(S760="","⚠ التاريخ خارج السنة المالية",IF(H760="","⚠ اختر بند الموازنة",IF(I760="مرفوض","✖ مرفوض من المدير",IF(I760&lt;&gt;"موافق","⏳ بانتظار موافقة المدير",IF(K760&lt;&gt;"نعم","⚠ غير مسوى مع الحسابات","✔ معتمد ومسوى")))))))))</f>
        <v/>
      </c>
      <c r="R760">
        <f>N(R759)+IF(A760="عهدة",1,0)</f>
        <v/>
      </c>
      <c r="S760">
        <f>IF(C760="","",IF(AND(C760&gt;=DATE(2026,9,1),C760&lt;=DATE(2027,8,31)),(YEAR(C760)-2026)*12+MONTH(C760)-8,""))</f>
        <v/>
      </c>
      <c r="T760">
        <f>IF(AND(A760="مصروف",R760&gt;0,I760="موافق",S760&lt;&gt;"",H760&lt;&gt;""),N(G760),0)</f>
        <v/>
      </c>
    </row>
    <row r="761">
      <c r="A761" s="19" t="n"/>
      <c r="B761" s="20">
        <f>IF(A761="","",IF(R761=0,"⚠ أضف سطر عهدة أولًا","DMT-"&amp;TEXT(R761,"000")))</f>
        <v/>
      </c>
      <c r="C761" s="21" t="n"/>
      <c r="D761" s="20">
        <f>IF(C761="","",IF(S761="","خارج السنة المالية",INDEX(القوائم!$D$2:$D$13,S761)))</f>
        <v/>
      </c>
      <c r="E761" s="22" t="n"/>
      <c r="F761" s="23" t="n"/>
      <c r="G761" s="23" t="n"/>
      <c r="H761" s="22" t="n"/>
      <c r="I761" s="19" t="n"/>
      <c r="J761" s="21" t="n"/>
      <c r="K761" s="19" t="n"/>
      <c r="L761" s="19" t="n"/>
      <c r="M761" s="21" t="n"/>
      <c r="N761" s="22" t="n"/>
      <c r="O761" s="24">
        <f>IF(A761&lt;&gt;"عهدة","",SUMIFS($G$8:$G$5007,$B$8:$B$5007,B761,$A$8:$A$5007,"مصروف",$I$8:$I$5007,"&lt;&gt;مرفوض"))</f>
        <v/>
      </c>
      <c r="P761" s="25">
        <f>IF(A761&lt;&gt;"عهدة","",N(F761)-O761)</f>
        <v/>
      </c>
      <c r="Q761" s="26">
        <f>IF(A761="","",IF(A761="عهدة",IF(N(F761)=0,"⚠ أدخل قيمة العهدة",IF(P761&lt;0,"⛔ عجز / زيادة مصروفات "&amp;TEXT(-P761,"#,##0"),IF(COUNTIFS($B$8:$B$5007,B761,$A$8:$A$5007,"مصروف",$I$8:$I$5007,"&lt;&gt;مرفوض",$K$8:$K$5007,"&lt;&gt;نعم")&gt;0,"⚠ "&amp;COUNTIFS($B$8:$B$5007,B761,$A$8:$A$5007,"مصروف",$I$8:$I$5007,"&lt;&gt;مرفوض",$K$8:$K$5007,"&lt;&gt;نعم")&amp;" مصروف غير مسوى",IF(L761="تمت التسوية",IF(P761=0,"✔ متوازنة وتمت التسوية","✔ تمت التسوية – متبقي "&amp;TEXT(P761,"#,##0")),IF(P761&gt;0,"متبقي "&amp;TEXT(P761,"#,##0"),"✔ متوازنة"))))),IF(R761=0,"⚠ أضف سطر عهدة أولًا",IF(OR(C761="",N(G761)=0),"⚠ أكمل التاريخ والقيمة",IF(S761="","⚠ التاريخ خارج السنة المالية",IF(H761="","⚠ اختر بند الموازنة",IF(I761="مرفوض","✖ مرفوض من المدير",IF(I761&lt;&gt;"موافق","⏳ بانتظار موافقة المدير",IF(K761&lt;&gt;"نعم","⚠ غير مسوى مع الحسابات","✔ معتمد ومسوى")))))))))</f>
        <v/>
      </c>
      <c r="R761">
        <f>N(R760)+IF(A761="عهدة",1,0)</f>
        <v/>
      </c>
      <c r="S761">
        <f>IF(C761="","",IF(AND(C761&gt;=DATE(2026,9,1),C761&lt;=DATE(2027,8,31)),(YEAR(C761)-2026)*12+MONTH(C761)-8,""))</f>
        <v/>
      </c>
      <c r="T761">
        <f>IF(AND(A761="مصروف",R761&gt;0,I761="موافق",S761&lt;&gt;"",H761&lt;&gt;""),N(G761),0)</f>
        <v/>
      </c>
    </row>
    <row r="762">
      <c r="A762" s="19" t="n"/>
      <c r="B762" s="20">
        <f>IF(A762="","",IF(R762=0,"⚠ أضف سطر عهدة أولًا","DMT-"&amp;TEXT(R762,"000")))</f>
        <v/>
      </c>
      <c r="C762" s="21" t="n"/>
      <c r="D762" s="20">
        <f>IF(C762="","",IF(S762="","خارج السنة المالية",INDEX(القوائم!$D$2:$D$13,S762)))</f>
        <v/>
      </c>
      <c r="E762" s="22" t="n"/>
      <c r="F762" s="23" t="n"/>
      <c r="G762" s="23" t="n"/>
      <c r="H762" s="22" t="n"/>
      <c r="I762" s="19" t="n"/>
      <c r="J762" s="21" t="n"/>
      <c r="K762" s="19" t="n"/>
      <c r="L762" s="19" t="n"/>
      <c r="M762" s="21" t="n"/>
      <c r="N762" s="22" t="n"/>
      <c r="O762" s="24">
        <f>IF(A762&lt;&gt;"عهدة","",SUMIFS($G$8:$G$5007,$B$8:$B$5007,B762,$A$8:$A$5007,"مصروف",$I$8:$I$5007,"&lt;&gt;مرفوض"))</f>
        <v/>
      </c>
      <c r="P762" s="25">
        <f>IF(A762&lt;&gt;"عهدة","",N(F762)-O762)</f>
        <v/>
      </c>
      <c r="Q762" s="26">
        <f>IF(A762="","",IF(A762="عهدة",IF(N(F762)=0,"⚠ أدخل قيمة العهدة",IF(P762&lt;0,"⛔ عجز / زيادة مصروفات "&amp;TEXT(-P762,"#,##0"),IF(COUNTIFS($B$8:$B$5007,B762,$A$8:$A$5007,"مصروف",$I$8:$I$5007,"&lt;&gt;مرفوض",$K$8:$K$5007,"&lt;&gt;نعم")&gt;0,"⚠ "&amp;COUNTIFS($B$8:$B$5007,B762,$A$8:$A$5007,"مصروف",$I$8:$I$5007,"&lt;&gt;مرفوض",$K$8:$K$5007,"&lt;&gt;نعم")&amp;" مصروف غير مسوى",IF(L762="تمت التسوية",IF(P762=0,"✔ متوازنة وتمت التسوية","✔ تمت التسوية – متبقي "&amp;TEXT(P762,"#,##0")),IF(P762&gt;0,"متبقي "&amp;TEXT(P762,"#,##0"),"✔ متوازنة"))))),IF(R762=0,"⚠ أضف سطر عهدة أولًا",IF(OR(C762="",N(G762)=0),"⚠ أكمل التاريخ والقيمة",IF(S762="","⚠ التاريخ خارج السنة المالية",IF(H762="","⚠ اختر بند الموازنة",IF(I762="مرفوض","✖ مرفوض من المدير",IF(I762&lt;&gt;"موافق","⏳ بانتظار موافقة المدير",IF(K762&lt;&gt;"نعم","⚠ غير مسوى مع الحسابات","✔ معتمد ومسوى")))))))))</f>
        <v/>
      </c>
      <c r="R762">
        <f>N(R761)+IF(A762="عهدة",1,0)</f>
        <v/>
      </c>
      <c r="S762">
        <f>IF(C762="","",IF(AND(C762&gt;=DATE(2026,9,1),C762&lt;=DATE(2027,8,31)),(YEAR(C762)-2026)*12+MONTH(C762)-8,""))</f>
        <v/>
      </c>
      <c r="T762">
        <f>IF(AND(A762="مصروف",R762&gt;0,I762="موافق",S762&lt;&gt;"",H762&lt;&gt;""),N(G762),0)</f>
        <v/>
      </c>
    </row>
    <row r="763">
      <c r="A763" s="19" t="n"/>
      <c r="B763" s="20">
        <f>IF(A763="","",IF(R763=0,"⚠ أضف سطر عهدة أولًا","DMT-"&amp;TEXT(R763,"000")))</f>
        <v/>
      </c>
      <c r="C763" s="21" t="n"/>
      <c r="D763" s="20">
        <f>IF(C763="","",IF(S763="","خارج السنة المالية",INDEX(القوائم!$D$2:$D$13,S763)))</f>
        <v/>
      </c>
      <c r="E763" s="22" t="n"/>
      <c r="F763" s="23" t="n"/>
      <c r="G763" s="23" t="n"/>
      <c r="H763" s="22" t="n"/>
      <c r="I763" s="19" t="n"/>
      <c r="J763" s="21" t="n"/>
      <c r="K763" s="19" t="n"/>
      <c r="L763" s="19" t="n"/>
      <c r="M763" s="21" t="n"/>
      <c r="N763" s="22" t="n"/>
      <c r="O763" s="24">
        <f>IF(A763&lt;&gt;"عهدة","",SUMIFS($G$8:$G$5007,$B$8:$B$5007,B763,$A$8:$A$5007,"مصروف",$I$8:$I$5007,"&lt;&gt;مرفوض"))</f>
        <v/>
      </c>
      <c r="P763" s="25">
        <f>IF(A763&lt;&gt;"عهدة","",N(F763)-O763)</f>
        <v/>
      </c>
      <c r="Q763" s="26">
        <f>IF(A763="","",IF(A763="عهدة",IF(N(F763)=0,"⚠ أدخل قيمة العهدة",IF(P763&lt;0,"⛔ عجز / زيادة مصروفات "&amp;TEXT(-P763,"#,##0"),IF(COUNTIFS($B$8:$B$5007,B763,$A$8:$A$5007,"مصروف",$I$8:$I$5007,"&lt;&gt;مرفوض",$K$8:$K$5007,"&lt;&gt;نعم")&gt;0,"⚠ "&amp;COUNTIFS($B$8:$B$5007,B763,$A$8:$A$5007,"مصروف",$I$8:$I$5007,"&lt;&gt;مرفوض",$K$8:$K$5007,"&lt;&gt;نعم")&amp;" مصروف غير مسوى",IF(L763="تمت التسوية",IF(P763=0,"✔ متوازنة وتمت التسوية","✔ تمت التسوية – متبقي "&amp;TEXT(P763,"#,##0")),IF(P763&gt;0,"متبقي "&amp;TEXT(P763,"#,##0"),"✔ متوازنة"))))),IF(R763=0,"⚠ أضف سطر عهدة أولًا",IF(OR(C763="",N(G763)=0),"⚠ أكمل التاريخ والقيمة",IF(S763="","⚠ التاريخ خارج السنة المالية",IF(H763="","⚠ اختر بند الموازنة",IF(I763="مرفوض","✖ مرفوض من المدير",IF(I763&lt;&gt;"موافق","⏳ بانتظار موافقة المدير",IF(K763&lt;&gt;"نعم","⚠ غير مسوى مع الحسابات","✔ معتمد ومسوى")))))))))</f>
        <v/>
      </c>
      <c r="R763">
        <f>N(R762)+IF(A763="عهدة",1,0)</f>
        <v/>
      </c>
      <c r="S763">
        <f>IF(C763="","",IF(AND(C763&gt;=DATE(2026,9,1),C763&lt;=DATE(2027,8,31)),(YEAR(C763)-2026)*12+MONTH(C763)-8,""))</f>
        <v/>
      </c>
      <c r="T763">
        <f>IF(AND(A763="مصروف",R763&gt;0,I763="موافق",S763&lt;&gt;"",H763&lt;&gt;""),N(G763),0)</f>
        <v/>
      </c>
    </row>
    <row r="764">
      <c r="A764" s="19" t="n"/>
      <c r="B764" s="20">
        <f>IF(A764="","",IF(R764=0,"⚠ أضف سطر عهدة أولًا","DMT-"&amp;TEXT(R764,"000")))</f>
        <v/>
      </c>
      <c r="C764" s="21" t="n"/>
      <c r="D764" s="20">
        <f>IF(C764="","",IF(S764="","خارج السنة المالية",INDEX(القوائم!$D$2:$D$13,S764)))</f>
        <v/>
      </c>
      <c r="E764" s="22" t="n"/>
      <c r="F764" s="23" t="n"/>
      <c r="G764" s="23" t="n"/>
      <c r="H764" s="22" t="n"/>
      <c r="I764" s="19" t="n"/>
      <c r="J764" s="21" t="n"/>
      <c r="K764" s="19" t="n"/>
      <c r="L764" s="19" t="n"/>
      <c r="M764" s="21" t="n"/>
      <c r="N764" s="22" t="n"/>
      <c r="O764" s="24">
        <f>IF(A764&lt;&gt;"عهدة","",SUMIFS($G$8:$G$5007,$B$8:$B$5007,B764,$A$8:$A$5007,"مصروف",$I$8:$I$5007,"&lt;&gt;مرفوض"))</f>
        <v/>
      </c>
      <c r="P764" s="25">
        <f>IF(A764&lt;&gt;"عهدة","",N(F764)-O764)</f>
        <v/>
      </c>
      <c r="Q764" s="26">
        <f>IF(A764="","",IF(A764="عهدة",IF(N(F764)=0,"⚠ أدخل قيمة العهدة",IF(P764&lt;0,"⛔ عجز / زيادة مصروفات "&amp;TEXT(-P764,"#,##0"),IF(COUNTIFS($B$8:$B$5007,B764,$A$8:$A$5007,"مصروف",$I$8:$I$5007,"&lt;&gt;مرفوض",$K$8:$K$5007,"&lt;&gt;نعم")&gt;0,"⚠ "&amp;COUNTIFS($B$8:$B$5007,B764,$A$8:$A$5007,"مصروف",$I$8:$I$5007,"&lt;&gt;مرفوض",$K$8:$K$5007,"&lt;&gt;نعم")&amp;" مصروف غير مسوى",IF(L764="تمت التسوية",IF(P764=0,"✔ متوازنة وتمت التسوية","✔ تمت التسوية – متبقي "&amp;TEXT(P764,"#,##0")),IF(P764&gt;0,"متبقي "&amp;TEXT(P764,"#,##0"),"✔ متوازنة"))))),IF(R764=0,"⚠ أضف سطر عهدة أولًا",IF(OR(C764="",N(G764)=0),"⚠ أكمل التاريخ والقيمة",IF(S764="","⚠ التاريخ خارج السنة المالية",IF(H764="","⚠ اختر بند الموازنة",IF(I764="مرفوض","✖ مرفوض من المدير",IF(I764&lt;&gt;"موافق","⏳ بانتظار موافقة المدير",IF(K764&lt;&gt;"نعم","⚠ غير مسوى مع الحسابات","✔ معتمد ومسوى")))))))))</f>
        <v/>
      </c>
      <c r="R764">
        <f>N(R763)+IF(A764="عهدة",1,0)</f>
        <v/>
      </c>
      <c r="S764">
        <f>IF(C764="","",IF(AND(C764&gt;=DATE(2026,9,1),C764&lt;=DATE(2027,8,31)),(YEAR(C764)-2026)*12+MONTH(C764)-8,""))</f>
        <v/>
      </c>
      <c r="T764">
        <f>IF(AND(A764="مصروف",R764&gt;0,I764="موافق",S764&lt;&gt;"",H764&lt;&gt;""),N(G764),0)</f>
        <v/>
      </c>
    </row>
    <row r="765">
      <c r="A765" s="19" t="n"/>
      <c r="B765" s="20">
        <f>IF(A765="","",IF(R765=0,"⚠ أضف سطر عهدة أولًا","DMT-"&amp;TEXT(R765,"000")))</f>
        <v/>
      </c>
      <c r="C765" s="21" t="n"/>
      <c r="D765" s="20">
        <f>IF(C765="","",IF(S765="","خارج السنة المالية",INDEX(القوائم!$D$2:$D$13,S765)))</f>
        <v/>
      </c>
      <c r="E765" s="22" t="n"/>
      <c r="F765" s="23" t="n"/>
      <c r="G765" s="23" t="n"/>
      <c r="H765" s="22" t="n"/>
      <c r="I765" s="19" t="n"/>
      <c r="J765" s="21" t="n"/>
      <c r="K765" s="19" t="n"/>
      <c r="L765" s="19" t="n"/>
      <c r="M765" s="21" t="n"/>
      <c r="N765" s="22" t="n"/>
      <c r="O765" s="24">
        <f>IF(A765&lt;&gt;"عهدة","",SUMIFS($G$8:$G$5007,$B$8:$B$5007,B765,$A$8:$A$5007,"مصروف",$I$8:$I$5007,"&lt;&gt;مرفوض"))</f>
        <v/>
      </c>
      <c r="P765" s="25">
        <f>IF(A765&lt;&gt;"عهدة","",N(F765)-O765)</f>
        <v/>
      </c>
      <c r="Q765" s="26">
        <f>IF(A765="","",IF(A765="عهدة",IF(N(F765)=0,"⚠ أدخل قيمة العهدة",IF(P765&lt;0,"⛔ عجز / زيادة مصروفات "&amp;TEXT(-P765,"#,##0"),IF(COUNTIFS($B$8:$B$5007,B765,$A$8:$A$5007,"مصروف",$I$8:$I$5007,"&lt;&gt;مرفوض",$K$8:$K$5007,"&lt;&gt;نعم")&gt;0,"⚠ "&amp;COUNTIFS($B$8:$B$5007,B765,$A$8:$A$5007,"مصروف",$I$8:$I$5007,"&lt;&gt;مرفوض",$K$8:$K$5007,"&lt;&gt;نعم")&amp;" مصروف غير مسوى",IF(L765="تمت التسوية",IF(P765=0,"✔ متوازنة وتمت التسوية","✔ تمت التسوية – متبقي "&amp;TEXT(P765,"#,##0")),IF(P765&gt;0,"متبقي "&amp;TEXT(P765,"#,##0"),"✔ متوازنة"))))),IF(R765=0,"⚠ أضف سطر عهدة أولًا",IF(OR(C765="",N(G765)=0),"⚠ أكمل التاريخ والقيمة",IF(S765="","⚠ التاريخ خارج السنة المالية",IF(H765="","⚠ اختر بند الموازنة",IF(I765="مرفوض","✖ مرفوض من المدير",IF(I765&lt;&gt;"موافق","⏳ بانتظار موافقة المدير",IF(K765&lt;&gt;"نعم","⚠ غير مسوى مع الحسابات","✔ معتمد ومسوى")))))))))</f>
        <v/>
      </c>
      <c r="R765">
        <f>N(R764)+IF(A765="عهدة",1,0)</f>
        <v/>
      </c>
      <c r="S765">
        <f>IF(C765="","",IF(AND(C765&gt;=DATE(2026,9,1),C765&lt;=DATE(2027,8,31)),(YEAR(C765)-2026)*12+MONTH(C765)-8,""))</f>
        <v/>
      </c>
      <c r="T765">
        <f>IF(AND(A765="مصروف",R765&gt;0,I765="موافق",S765&lt;&gt;"",H765&lt;&gt;""),N(G765),0)</f>
        <v/>
      </c>
    </row>
    <row r="766">
      <c r="A766" s="19" t="n"/>
      <c r="B766" s="20">
        <f>IF(A766="","",IF(R766=0,"⚠ أضف سطر عهدة أولًا","DMT-"&amp;TEXT(R766,"000")))</f>
        <v/>
      </c>
      <c r="C766" s="21" t="n"/>
      <c r="D766" s="20">
        <f>IF(C766="","",IF(S766="","خارج السنة المالية",INDEX(القوائم!$D$2:$D$13,S766)))</f>
        <v/>
      </c>
      <c r="E766" s="22" t="n"/>
      <c r="F766" s="23" t="n"/>
      <c r="G766" s="23" t="n"/>
      <c r="H766" s="22" t="n"/>
      <c r="I766" s="19" t="n"/>
      <c r="J766" s="21" t="n"/>
      <c r="K766" s="19" t="n"/>
      <c r="L766" s="19" t="n"/>
      <c r="M766" s="21" t="n"/>
      <c r="N766" s="22" t="n"/>
      <c r="O766" s="24">
        <f>IF(A766&lt;&gt;"عهدة","",SUMIFS($G$8:$G$5007,$B$8:$B$5007,B766,$A$8:$A$5007,"مصروف",$I$8:$I$5007,"&lt;&gt;مرفوض"))</f>
        <v/>
      </c>
      <c r="P766" s="25">
        <f>IF(A766&lt;&gt;"عهدة","",N(F766)-O766)</f>
        <v/>
      </c>
      <c r="Q766" s="26">
        <f>IF(A766="","",IF(A766="عهدة",IF(N(F766)=0,"⚠ أدخل قيمة العهدة",IF(P766&lt;0,"⛔ عجز / زيادة مصروفات "&amp;TEXT(-P766,"#,##0"),IF(COUNTIFS($B$8:$B$5007,B766,$A$8:$A$5007,"مصروف",$I$8:$I$5007,"&lt;&gt;مرفوض",$K$8:$K$5007,"&lt;&gt;نعم")&gt;0,"⚠ "&amp;COUNTIFS($B$8:$B$5007,B766,$A$8:$A$5007,"مصروف",$I$8:$I$5007,"&lt;&gt;مرفوض",$K$8:$K$5007,"&lt;&gt;نعم")&amp;" مصروف غير مسوى",IF(L766="تمت التسوية",IF(P766=0,"✔ متوازنة وتمت التسوية","✔ تمت التسوية – متبقي "&amp;TEXT(P766,"#,##0")),IF(P766&gt;0,"متبقي "&amp;TEXT(P766,"#,##0"),"✔ متوازنة"))))),IF(R766=0,"⚠ أضف سطر عهدة أولًا",IF(OR(C766="",N(G766)=0),"⚠ أكمل التاريخ والقيمة",IF(S766="","⚠ التاريخ خارج السنة المالية",IF(H766="","⚠ اختر بند الموازنة",IF(I766="مرفوض","✖ مرفوض من المدير",IF(I766&lt;&gt;"موافق","⏳ بانتظار موافقة المدير",IF(K766&lt;&gt;"نعم","⚠ غير مسوى مع الحسابات","✔ معتمد ومسوى")))))))))</f>
        <v/>
      </c>
      <c r="R766">
        <f>N(R765)+IF(A766="عهدة",1,0)</f>
        <v/>
      </c>
      <c r="S766">
        <f>IF(C766="","",IF(AND(C766&gt;=DATE(2026,9,1),C766&lt;=DATE(2027,8,31)),(YEAR(C766)-2026)*12+MONTH(C766)-8,""))</f>
        <v/>
      </c>
      <c r="T766">
        <f>IF(AND(A766="مصروف",R766&gt;0,I766="موافق",S766&lt;&gt;"",H766&lt;&gt;""),N(G766),0)</f>
        <v/>
      </c>
    </row>
    <row r="767">
      <c r="A767" s="19" t="n"/>
      <c r="B767" s="20">
        <f>IF(A767="","",IF(R767=0,"⚠ أضف سطر عهدة أولًا","DMT-"&amp;TEXT(R767,"000")))</f>
        <v/>
      </c>
      <c r="C767" s="21" t="n"/>
      <c r="D767" s="20">
        <f>IF(C767="","",IF(S767="","خارج السنة المالية",INDEX(القوائم!$D$2:$D$13,S767)))</f>
        <v/>
      </c>
      <c r="E767" s="22" t="n"/>
      <c r="F767" s="23" t="n"/>
      <c r="G767" s="23" t="n"/>
      <c r="H767" s="22" t="n"/>
      <c r="I767" s="19" t="n"/>
      <c r="J767" s="21" t="n"/>
      <c r="K767" s="19" t="n"/>
      <c r="L767" s="19" t="n"/>
      <c r="M767" s="21" t="n"/>
      <c r="N767" s="22" t="n"/>
      <c r="O767" s="24">
        <f>IF(A767&lt;&gt;"عهدة","",SUMIFS($G$8:$G$5007,$B$8:$B$5007,B767,$A$8:$A$5007,"مصروف",$I$8:$I$5007,"&lt;&gt;مرفوض"))</f>
        <v/>
      </c>
      <c r="P767" s="25">
        <f>IF(A767&lt;&gt;"عهدة","",N(F767)-O767)</f>
        <v/>
      </c>
      <c r="Q767" s="26">
        <f>IF(A767="","",IF(A767="عهدة",IF(N(F767)=0,"⚠ أدخل قيمة العهدة",IF(P767&lt;0,"⛔ عجز / زيادة مصروفات "&amp;TEXT(-P767,"#,##0"),IF(COUNTIFS($B$8:$B$5007,B767,$A$8:$A$5007,"مصروف",$I$8:$I$5007,"&lt;&gt;مرفوض",$K$8:$K$5007,"&lt;&gt;نعم")&gt;0,"⚠ "&amp;COUNTIFS($B$8:$B$5007,B767,$A$8:$A$5007,"مصروف",$I$8:$I$5007,"&lt;&gt;مرفوض",$K$8:$K$5007,"&lt;&gt;نعم")&amp;" مصروف غير مسوى",IF(L767="تمت التسوية",IF(P767=0,"✔ متوازنة وتمت التسوية","✔ تمت التسوية – متبقي "&amp;TEXT(P767,"#,##0")),IF(P767&gt;0,"متبقي "&amp;TEXT(P767,"#,##0"),"✔ متوازنة"))))),IF(R767=0,"⚠ أضف سطر عهدة أولًا",IF(OR(C767="",N(G767)=0),"⚠ أكمل التاريخ والقيمة",IF(S767="","⚠ التاريخ خارج السنة المالية",IF(H767="","⚠ اختر بند الموازنة",IF(I767="مرفوض","✖ مرفوض من المدير",IF(I767&lt;&gt;"موافق","⏳ بانتظار موافقة المدير",IF(K767&lt;&gt;"نعم","⚠ غير مسوى مع الحسابات","✔ معتمد ومسوى")))))))))</f>
        <v/>
      </c>
      <c r="R767">
        <f>N(R766)+IF(A767="عهدة",1,0)</f>
        <v/>
      </c>
      <c r="S767">
        <f>IF(C767="","",IF(AND(C767&gt;=DATE(2026,9,1),C767&lt;=DATE(2027,8,31)),(YEAR(C767)-2026)*12+MONTH(C767)-8,""))</f>
        <v/>
      </c>
      <c r="T767">
        <f>IF(AND(A767="مصروف",R767&gt;0,I767="موافق",S767&lt;&gt;"",H767&lt;&gt;""),N(G767),0)</f>
        <v/>
      </c>
    </row>
    <row r="768">
      <c r="A768" s="19" t="n"/>
      <c r="B768" s="20">
        <f>IF(A768="","",IF(R768=0,"⚠ أضف سطر عهدة أولًا","DMT-"&amp;TEXT(R768,"000")))</f>
        <v/>
      </c>
      <c r="C768" s="21" t="n"/>
      <c r="D768" s="20">
        <f>IF(C768="","",IF(S768="","خارج السنة المالية",INDEX(القوائم!$D$2:$D$13,S768)))</f>
        <v/>
      </c>
      <c r="E768" s="22" t="n"/>
      <c r="F768" s="23" t="n"/>
      <c r="G768" s="23" t="n"/>
      <c r="H768" s="22" t="n"/>
      <c r="I768" s="19" t="n"/>
      <c r="J768" s="21" t="n"/>
      <c r="K768" s="19" t="n"/>
      <c r="L768" s="19" t="n"/>
      <c r="M768" s="21" t="n"/>
      <c r="N768" s="22" t="n"/>
      <c r="O768" s="24">
        <f>IF(A768&lt;&gt;"عهدة","",SUMIFS($G$8:$G$5007,$B$8:$B$5007,B768,$A$8:$A$5007,"مصروف",$I$8:$I$5007,"&lt;&gt;مرفوض"))</f>
        <v/>
      </c>
      <c r="P768" s="25">
        <f>IF(A768&lt;&gt;"عهدة","",N(F768)-O768)</f>
        <v/>
      </c>
      <c r="Q768" s="26">
        <f>IF(A768="","",IF(A768="عهدة",IF(N(F768)=0,"⚠ أدخل قيمة العهدة",IF(P768&lt;0,"⛔ عجز / زيادة مصروفات "&amp;TEXT(-P768,"#,##0"),IF(COUNTIFS($B$8:$B$5007,B768,$A$8:$A$5007,"مصروف",$I$8:$I$5007,"&lt;&gt;مرفوض",$K$8:$K$5007,"&lt;&gt;نعم")&gt;0,"⚠ "&amp;COUNTIFS($B$8:$B$5007,B768,$A$8:$A$5007,"مصروف",$I$8:$I$5007,"&lt;&gt;مرفوض",$K$8:$K$5007,"&lt;&gt;نعم")&amp;" مصروف غير مسوى",IF(L768="تمت التسوية",IF(P768=0,"✔ متوازنة وتمت التسوية","✔ تمت التسوية – متبقي "&amp;TEXT(P768,"#,##0")),IF(P768&gt;0,"متبقي "&amp;TEXT(P768,"#,##0"),"✔ متوازنة"))))),IF(R768=0,"⚠ أضف سطر عهدة أولًا",IF(OR(C768="",N(G768)=0),"⚠ أكمل التاريخ والقيمة",IF(S768="","⚠ التاريخ خارج السنة المالية",IF(H768="","⚠ اختر بند الموازنة",IF(I768="مرفوض","✖ مرفوض من المدير",IF(I768&lt;&gt;"موافق","⏳ بانتظار موافقة المدير",IF(K768&lt;&gt;"نعم","⚠ غير مسوى مع الحسابات","✔ معتمد ومسوى")))))))))</f>
        <v/>
      </c>
      <c r="R768">
        <f>N(R767)+IF(A768="عهدة",1,0)</f>
        <v/>
      </c>
      <c r="S768">
        <f>IF(C768="","",IF(AND(C768&gt;=DATE(2026,9,1),C768&lt;=DATE(2027,8,31)),(YEAR(C768)-2026)*12+MONTH(C768)-8,""))</f>
        <v/>
      </c>
      <c r="T768">
        <f>IF(AND(A768="مصروف",R768&gt;0,I768="موافق",S768&lt;&gt;"",H768&lt;&gt;""),N(G768),0)</f>
        <v/>
      </c>
    </row>
    <row r="769">
      <c r="A769" s="19" t="n"/>
      <c r="B769" s="20">
        <f>IF(A769="","",IF(R769=0,"⚠ أضف سطر عهدة أولًا","DMT-"&amp;TEXT(R769,"000")))</f>
        <v/>
      </c>
      <c r="C769" s="21" t="n"/>
      <c r="D769" s="20">
        <f>IF(C769="","",IF(S769="","خارج السنة المالية",INDEX(القوائم!$D$2:$D$13,S769)))</f>
        <v/>
      </c>
      <c r="E769" s="22" t="n"/>
      <c r="F769" s="23" t="n"/>
      <c r="G769" s="23" t="n"/>
      <c r="H769" s="22" t="n"/>
      <c r="I769" s="19" t="n"/>
      <c r="J769" s="21" t="n"/>
      <c r="K769" s="19" t="n"/>
      <c r="L769" s="19" t="n"/>
      <c r="M769" s="21" t="n"/>
      <c r="N769" s="22" t="n"/>
      <c r="O769" s="24">
        <f>IF(A769&lt;&gt;"عهدة","",SUMIFS($G$8:$G$5007,$B$8:$B$5007,B769,$A$8:$A$5007,"مصروف",$I$8:$I$5007,"&lt;&gt;مرفوض"))</f>
        <v/>
      </c>
      <c r="P769" s="25">
        <f>IF(A769&lt;&gt;"عهدة","",N(F769)-O769)</f>
        <v/>
      </c>
      <c r="Q769" s="26">
        <f>IF(A769="","",IF(A769="عهدة",IF(N(F769)=0,"⚠ أدخل قيمة العهدة",IF(P769&lt;0,"⛔ عجز / زيادة مصروفات "&amp;TEXT(-P769,"#,##0"),IF(COUNTIFS($B$8:$B$5007,B769,$A$8:$A$5007,"مصروف",$I$8:$I$5007,"&lt;&gt;مرفوض",$K$8:$K$5007,"&lt;&gt;نعم")&gt;0,"⚠ "&amp;COUNTIFS($B$8:$B$5007,B769,$A$8:$A$5007,"مصروف",$I$8:$I$5007,"&lt;&gt;مرفوض",$K$8:$K$5007,"&lt;&gt;نعم")&amp;" مصروف غير مسوى",IF(L769="تمت التسوية",IF(P769=0,"✔ متوازنة وتمت التسوية","✔ تمت التسوية – متبقي "&amp;TEXT(P769,"#,##0")),IF(P769&gt;0,"متبقي "&amp;TEXT(P769,"#,##0"),"✔ متوازنة"))))),IF(R769=0,"⚠ أضف سطر عهدة أولًا",IF(OR(C769="",N(G769)=0),"⚠ أكمل التاريخ والقيمة",IF(S769="","⚠ التاريخ خارج السنة المالية",IF(H769="","⚠ اختر بند الموازنة",IF(I769="مرفوض","✖ مرفوض من المدير",IF(I769&lt;&gt;"موافق","⏳ بانتظار موافقة المدير",IF(K769&lt;&gt;"نعم","⚠ غير مسوى مع الحسابات","✔ معتمد ومسوى")))))))))</f>
        <v/>
      </c>
      <c r="R769">
        <f>N(R768)+IF(A769="عهدة",1,0)</f>
        <v/>
      </c>
      <c r="S769">
        <f>IF(C769="","",IF(AND(C769&gt;=DATE(2026,9,1),C769&lt;=DATE(2027,8,31)),(YEAR(C769)-2026)*12+MONTH(C769)-8,""))</f>
        <v/>
      </c>
      <c r="T769">
        <f>IF(AND(A769="مصروف",R769&gt;0,I769="موافق",S769&lt;&gt;"",H769&lt;&gt;""),N(G769),0)</f>
        <v/>
      </c>
    </row>
    <row r="770">
      <c r="A770" s="19" t="n"/>
      <c r="B770" s="20">
        <f>IF(A770="","",IF(R770=0,"⚠ أضف سطر عهدة أولًا","DMT-"&amp;TEXT(R770,"000")))</f>
        <v/>
      </c>
      <c r="C770" s="21" t="n"/>
      <c r="D770" s="20">
        <f>IF(C770="","",IF(S770="","خارج السنة المالية",INDEX(القوائم!$D$2:$D$13,S770)))</f>
        <v/>
      </c>
      <c r="E770" s="22" t="n"/>
      <c r="F770" s="23" t="n"/>
      <c r="G770" s="23" t="n"/>
      <c r="H770" s="22" t="n"/>
      <c r="I770" s="19" t="n"/>
      <c r="J770" s="21" t="n"/>
      <c r="K770" s="19" t="n"/>
      <c r="L770" s="19" t="n"/>
      <c r="M770" s="21" t="n"/>
      <c r="N770" s="22" t="n"/>
      <c r="O770" s="24">
        <f>IF(A770&lt;&gt;"عهدة","",SUMIFS($G$8:$G$5007,$B$8:$B$5007,B770,$A$8:$A$5007,"مصروف",$I$8:$I$5007,"&lt;&gt;مرفوض"))</f>
        <v/>
      </c>
      <c r="P770" s="25">
        <f>IF(A770&lt;&gt;"عهدة","",N(F770)-O770)</f>
        <v/>
      </c>
      <c r="Q770" s="26">
        <f>IF(A770="","",IF(A770="عهدة",IF(N(F770)=0,"⚠ أدخل قيمة العهدة",IF(P770&lt;0,"⛔ عجز / زيادة مصروفات "&amp;TEXT(-P770,"#,##0"),IF(COUNTIFS($B$8:$B$5007,B770,$A$8:$A$5007,"مصروف",$I$8:$I$5007,"&lt;&gt;مرفوض",$K$8:$K$5007,"&lt;&gt;نعم")&gt;0,"⚠ "&amp;COUNTIFS($B$8:$B$5007,B770,$A$8:$A$5007,"مصروف",$I$8:$I$5007,"&lt;&gt;مرفوض",$K$8:$K$5007,"&lt;&gt;نعم")&amp;" مصروف غير مسوى",IF(L770="تمت التسوية",IF(P770=0,"✔ متوازنة وتمت التسوية","✔ تمت التسوية – متبقي "&amp;TEXT(P770,"#,##0")),IF(P770&gt;0,"متبقي "&amp;TEXT(P770,"#,##0"),"✔ متوازنة"))))),IF(R770=0,"⚠ أضف سطر عهدة أولًا",IF(OR(C770="",N(G770)=0),"⚠ أكمل التاريخ والقيمة",IF(S770="","⚠ التاريخ خارج السنة المالية",IF(H770="","⚠ اختر بند الموازنة",IF(I770="مرفوض","✖ مرفوض من المدير",IF(I770&lt;&gt;"موافق","⏳ بانتظار موافقة المدير",IF(K770&lt;&gt;"نعم","⚠ غير مسوى مع الحسابات","✔ معتمد ومسوى")))))))))</f>
        <v/>
      </c>
      <c r="R770">
        <f>N(R769)+IF(A770="عهدة",1,0)</f>
        <v/>
      </c>
      <c r="S770">
        <f>IF(C770="","",IF(AND(C770&gt;=DATE(2026,9,1),C770&lt;=DATE(2027,8,31)),(YEAR(C770)-2026)*12+MONTH(C770)-8,""))</f>
        <v/>
      </c>
      <c r="T770">
        <f>IF(AND(A770="مصروف",R770&gt;0,I770="موافق",S770&lt;&gt;"",H770&lt;&gt;""),N(G770),0)</f>
        <v/>
      </c>
    </row>
    <row r="771">
      <c r="A771" s="19" t="n"/>
      <c r="B771" s="20">
        <f>IF(A771="","",IF(R771=0,"⚠ أضف سطر عهدة أولًا","DMT-"&amp;TEXT(R771,"000")))</f>
        <v/>
      </c>
      <c r="C771" s="21" t="n"/>
      <c r="D771" s="20">
        <f>IF(C771="","",IF(S771="","خارج السنة المالية",INDEX(القوائم!$D$2:$D$13,S771)))</f>
        <v/>
      </c>
      <c r="E771" s="22" t="n"/>
      <c r="F771" s="23" t="n"/>
      <c r="G771" s="23" t="n"/>
      <c r="H771" s="22" t="n"/>
      <c r="I771" s="19" t="n"/>
      <c r="J771" s="21" t="n"/>
      <c r="K771" s="19" t="n"/>
      <c r="L771" s="19" t="n"/>
      <c r="M771" s="21" t="n"/>
      <c r="N771" s="22" t="n"/>
      <c r="O771" s="24">
        <f>IF(A771&lt;&gt;"عهدة","",SUMIFS($G$8:$G$5007,$B$8:$B$5007,B771,$A$8:$A$5007,"مصروف",$I$8:$I$5007,"&lt;&gt;مرفوض"))</f>
        <v/>
      </c>
      <c r="P771" s="25">
        <f>IF(A771&lt;&gt;"عهدة","",N(F771)-O771)</f>
        <v/>
      </c>
      <c r="Q771" s="26">
        <f>IF(A771="","",IF(A771="عهدة",IF(N(F771)=0,"⚠ أدخل قيمة العهدة",IF(P771&lt;0,"⛔ عجز / زيادة مصروفات "&amp;TEXT(-P771,"#,##0"),IF(COUNTIFS($B$8:$B$5007,B771,$A$8:$A$5007,"مصروف",$I$8:$I$5007,"&lt;&gt;مرفوض",$K$8:$K$5007,"&lt;&gt;نعم")&gt;0,"⚠ "&amp;COUNTIFS($B$8:$B$5007,B771,$A$8:$A$5007,"مصروف",$I$8:$I$5007,"&lt;&gt;مرفوض",$K$8:$K$5007,"&lt;&gt;نعم")&amp;" مصروف غير مسوى",IF(L771="تمت التسوية",IF(P771=0,"✔ متوازنة وتمت التسوية","✔ تمت التسوية – متبقي "&amp;TEXT(P771,"#,##0")),IF(P771&gt;0,"متبقي "&amp;TEXT(P771,"#,##0"),"✔ متوازنة"))))),IF(R771=0,"⚠ أضف سطر عهدة أولًا",IF(OR(C771="",N(G771)=0),"⚠ أكمل التاريخ والقيمة",IF(S771="","⚠ التاريخ خارج السنة المالية",IF(H771="","⚠ اختر بند الموازنة",IF(I771="مرفوض","✖ مرفوض من المدير",IF(I771&lt;&gt;"موافق","⏳ بانتظار موافقة المدير",IF(K771&lt;&gt;"نعم","⚠ غير مسوى مع الحسابات","✔ معتمد ومسوى")))))))))</f>
        <v/>
      </c>
      <c r="R771">
        <f>N(R770)+IF(A771="عهدة",1,0)</f>
        <v/>
      </c>
      <c r="S771">
        <f>IF(C771="","",IF(AND(C771&gt;=DATE(2026,9,1),C771&lt;=DATE(2027,8,31)),(YEAR(C771)-2026)*12+MONTH(C771)-8,""))</f>
        <v/>
      </c>
      <c r="T771">
        <f>IF(AND(A771="مصروف",R771&gt;0,I771="موافق",S771&lt;&gt;"",H771&lt;&gt;""),N(G771),0)</f>
        <v/>
      </c>
    </row>
    <row r="772">
      <c r="A772" s="19" t="n"/>
      <c r="B772" s="20">
        <f>IF(A772="","",IF(R772=0,"⚠ أضف سطر عهدة أولًا","DMT-"&amp;TEXT(R772,"000")))</f>
        <v/>
      </c>
      <c r="C772" s="21" t="n"/>
      <c r="D772" s="20">
        <f>IF(C772="","",IF(S772="","خارج السنة المالية",INDEX(القوائم!$D$2:$D$13,S772)))</f>
        <v/>
      </c>
      <c r="E772" s="22" t="n"/>
      <c r="F772" s="23" t="n"/>
      <c r="G772" s="23" t="n"/>
      <c r="H772" s="22" t="n"/>
      <c r="I772" s="19" t="n"/>
      <c r="J772" s="21" t="n"/>
      <c r="K772" s="19" t="n"/>
      <c r="L772" s="19" t="n"/>
      <c r="M772" s="21" t="n"/>
      <c r="N772" s="22" t="n"/>
      <c r="O772" s="24">
        <f>IF(A772&lt;&gt;"عهدة","",SUMIFS($G$8:$G$5007,$B$8:$B$5007,B772,$A$8:$A$5007,"مصروف",$I$8:$I$5007,"&lt;&gt;مرفوض"))</f>
        <v/>
      </c>
      <c r="P772" s="25">
        <f>IF(A772&lt;&gt;"عهدة","",N(F772)-O772)</f>
        <v/>
      </c>
      <c r="Q772" s="26">
        <f>IF(A772="","",IF(A772="عهدة",IF(N(F772)=0,"⚠ أدخل قيمة العهدة",IF(P772&lt;0,"⛔ عجز / زيادة مصروفات "&amp;TEXT(-P772,"#,##0"),IF(COUNTIFS($B$8:$B$5007,B772,$A$8:$A$5007,"مصروف",$I$8:$I$5007,"&lt;&gt;مرفوض",$K$8:$K$5007,"&lt;&gt;نعم")&gt;0,"⚠ "&amp;COUNTIFS($B$8:$B$5007,B772,$A$8:$A$5007,"مصروف",$I$8:$I$5007,"&lt;&gt;مرفوض",$K$8:$K$5007,"&lt;&gt;نعم")&amp;" مصروف غير مسوى",IF(L772="تمت التسوية",IF(P772=0,"✔ متوازنة وتمت التسوية","✔ تمت التسوية – متبقي "&amp;TEXT(P772,"#,##0")),IF(P772&gt;0,"متبقي "&amp;TEXT(P772,"#,##0"),"✔ متوازنة"))))),IF(R772=0,"⚠ أضف سطر عهدة أولًا",IF(OR(C772="",N(G772)=0),"⚠ أكمل التاريخ والقيمة",IF(S772="","⚠ التاريخ خارج السنة المالية",IF(H772="","⚠ اختر بند الموازنة",IF(I772="مرفوض","✖ مرفوض من المدير",IF(I772&lt;&gt;"موافق","⏳ بانتظار موافقة المدير",IF(K772&lt;&gt;"نعم","⚠ غير مسوى مع الحسابات","✔ معتمد ومسوى")))))))))</f>
        <v/>
      </c>
      <c r="R772">
        <f>N(R771)+IF(A772="عهدة",1,0)</f>
        <v/>
      </c>
      <c r="S772">
        <f>IF(C772="","",IF(AND(C772&gt;=DATE(2026,9,1),C772&lt;=DATE(2027,8,31)),(YEAR(C772)-2026)*12+MONTH(C772)-8,""))</f>
        <v/>
      </c>
      <c r="T772">
        <f>IF(AND(A772="مصروف",R772&gt;0,I772="موافق",S772&lt;&gt;"",H772&lt;&gt;""),N(G772),0)</f>
        <v/>
      </c>
    </row>
    <row r="773">
      <c r="A773" s="19" t="n"/>
      <c r="B773" s="20">
        <f>IF(A773="","",IF(R773=0,"⚠ أضف سطر عهدة أولًا","DMT-"&amp;TEXT(R773,"000")))</f>
        <v/>
      </c>
      <c r="C773" s="21" t="n"/>
      <c r="D773" s="20">
        <f>IF(C773="","",IF(S773="","خارج السنة المالية",INDEX(القوائم!$D$2:$D$13,S773)))</f>
        <v/>
      </c>
      <c r="E773" s="22" t="n"/>
      <c r="F773" s="23" t="n"/>
      <c r="G773" s="23" t="n"/>
      <c r="H773" s="22" t="n"/>
      <c r="I773" s="19" t="n"/>
      <c r="J773" s="21" t="n"/>
      <c r="K773" s="19" t="n"/>
      <c r="L773" s="19" t="n"/>
      <c r="M773" s="21" t="n"/>
      <c r="N773" s="22" t="n"/>
      <c r="O773" s="24">
        <f>IF(A773&lt;&gt;"عهدة","",SUMIFS($G$8:$G$5007,$B$8:$B$5007,B773,$A$8:$A$5007,"مصروف",$I$8:$I$5007,"&lt;&gt;مرفوض"))</f>
        <v/>
      </c>
      <c r="P773" s="25">
        <f>IF(A773&lt;&gt;"عهدة","",N(F773)-O773)</f>
        <v/>
      </c>
      <c r="Q773" s="26">
        <f>IF(A773="","",IF(A773="عهدة",IF(N(F773)=0,"⚠ أدخل قيمة العهدة",IF(P773&lt;0,"⛔ عجز / زيادة مصروفات "&amp;TEXT(-P773,"#,##0"),IF(COUNTIFS($B$8:$B$5007,B773,$A$8:$A$5007,"مصروف",$I$8:$I$5007,"&lt;&gt;مرفوض",$K$8:$K$5007,"&lt;&gt;نعم")&gt;0,"⚠ "&amp;COUNTIFS($B$8:$B$5007,B773,$A$8:$A$5007,"مصروف",$I$8:$I$5007,"&lt;&gt;مرفوض",$K$8:$K$5007,"&lt;&gt;نعم")&amp;" مصروف غير مسوى",IF(L773="تمت التسوية",IF(P773=0,"✔ متوازنة وتمت التسوية","✔ تمت التسوية – متبقي "&amp;TEXT(P773,"#,##0")),IF(P773&gt;0,"متبقي "&amp;TEXT(P773,"#,##0"),"✔ متوازنة"))))),IF(R773=0,"⚠ أضف سطر عهدة أولًا",IF(OR(C773="",N(G773)=0),"⚠ أكمل التاريخ والقيمة",IF(S773="","⚠ التاريخ خارج السنة المالية",IF(H773="","⚠ اختر بند الموازنة",IF(I773="مرفوض","✖ مرفوض من المدير",IF(I773&lt;&gt;"موافق","⏳ بانتظار موافقة المدير",IF(K773&lt;&gt;"نعم","⚠ غير مسوى مع الحسابات","✔ معتمد ومسوى")))))))))</f>
        <v/>
      </c>
      <c r="R773">
        <f>N(R772)+IF(A773="عهدة",1,0)</f>
        <v/>
      </c>
      <c r="S773">
        <f>IF(C773="","",IF(AND(C773&gt;=DATE(2026,9,1),C773&lt;=DATE(2027,8,31)),(YEAR(C773)-2026)*12+MONTH(C773)-8,""))</f>
        <v/>
      </c>
      <c r="T773">
        <f>IF(AND(A773="مصروف",R773&gt;0,I773="موافق",S773&lt;&gt;"",H773&lt;&gt;""),N(G773),0)</f>
        <v/>
      </c>
    </row>
    <row r="774">
      <c r="A774" s="19" t="n"/>
      <c r="B774" s="20">
        <f>IF(A774="","",IF(R774=0,"⚠ أضف سطر عهدة أولًا","DMT-"&amp;TEXT(R774,"000")))</f>
        <v/>
      </c>
      <c r="C774" s="21" t="n"/>
      <c r="D774" s="20">
        <f>IF(C774="","",IF(S774="","خارج السنة المالية",INDEX(القوائم!$D$2:$D$13,S774)))</f>
        <v/>
      </c>
      <c r="E774" s="22" t="n"/>
      <c r="F774" s="23" t="n"/>
      <c r="G774" s="23" t="n"/>
      <c r="H774" s="22" t="n"/>
      <c r="I774" s="19" t="n"/>
      <c r="J774" s="21" t="n"/>
      <c r="K774" s="19" t="n"/>
      <c r="L774" s="19" t="n"/>
      <c r="M774" s="21" t="n"/>
      <c r="N774" s="22" t="n"/>
      <c r="O774" s="24">
        <f>IF(A774&lt;&gt;"عهدة","",SUMIFS($G$8:$G$5007,$B$8:$B$5007,B774,$A$8:$A$5007,"مصروف",$I$8:$I$5007,"&lt;&gt;مرفوض"))</f>
        <v/>
      </c>
      <c r="P774" s="25">
        <f>IF(A774&lt;&gt;"عهدة","",N(F774)-O774)</f>
        <v/>
      </c>
      <c r="Q774" s="26">
        <f>IF(A774="","",IF(A774="عهدة",IF(N(F774)=0,"⚠ أدخل قيمة العهدة",IF(P774&lt;0,"⛔ عجز / زيادة مصروفات "&amp;TEXT(-P774,"#,##0"),IF(COUNTIFS($B$8:$B$5007,B774,$A$8:$A$5007,"مصروف",$I$8:$I$5007,"&lt;&gt;مرفوض",$K$8:$K$5007,"&lt;&gt;نعم")&gt;0,"⚠ "&amp;COUNTIFS($B$8:$B$5007,B774,$A$8:$A$5007,"مصروف",$I$8:$I$5007,"&lt;&gt;مرفوض",$K$8:$K$5007,"&lt;&gt;نعم")&amp;" مصروف غير مسوى",IF(L774="تمت التسوية",IF(P774=0,"✔ متوازنة وتمت التسوية","✔ تمت التسوية – متبقي "&amp;TEXT(P774,"#,##0")),IF(P774&gt;0,"متبقي "&amp;TEXT(P774,"#,##0"),"✔ متوازنة"))))),IF(R774=0,"⚠ أضف سطر عهدة أولًا",IF(OR(C774="",N(G774)=0),"⚠ أكمل التاريخ والقيمة",IF(S774="","⚠ التاريخ خارج السنة المالية",IF(H774="","⚠ اختر بند الموازنة",IF(I774="مرفوض","✖ مرفوض من المدير",IF(I774&lt;&gt;"موافق","⏳ بانتظار موافقة المدير",IF(K774&lt;&gt;"نعم","⚠ غير مسوى مع الحسابات","✔ معتمد ومسوى")))))))))</f>
        <v/>
      </c>
      <c r="R774">
        <f>N(R773)+IF(A774="عهدة",1,0)</f>
        <v/>
      </c>
      <c r="S774">
        <f>IF(C774="","",IF(AND(C774&gt;=DATE(2026,9,1),C774&lt;=DATE(2027,8,31)),(YEAR(C774)-2026)*12+MONTH(C774)-8,""))</f>
        <v/>
      </c>
      <c r="T774">
        <f>IF(AND(A774="مصروف",R774&gt;0,I774="موافق",S774&lt;&gt;"",H774&lt;&gt;""),N(G774),0)</f>
        <v/>
      </c>
    </row>
    <row r="775">
      <c r="A775" s="19" t="n"/>
      <c r="B775" s="20">
        <f>IF(A775="","",IF(R775=0,"⚠ أضف سطر عهدة أولًا","DMT-"&amp;TEXT(R775,"000")))</f>
        <v/>
      </c>
      <c r="C775" s="21" t="n"/>
      <c r="D775" s="20">
        <f>IF(C775="","",IF(S775="","خارج السنة المالية",INDEX(القوائم!$D$2:$D$13,S775)))</f>
        <v/>
      </c>
      <c r="E775" s="22" t="n"/>
      <c r="F775" s="23" t="n"/>
      <c r="G775" s="23" t="n"/>
      <c r="H775" s="22" t="n"/>
      <c r="I775" s="19" t="n"/>
      <c r="J775" s="21" t="n"/>
      <c r="K775" s="19" t="n"/>
      <c r="L775" s="19" t="n"/>
      <c r="M775" s="21" t="n"/>
      <c r="N775" s="22" t="n"/>
      <c r="O775" s="24">
        <f>IF(A775&lt;&gt;"عهدة","",SUMIFS($G$8:$G$5007,$B$8:$B$5007,B775,$A$8:$A$5007,"مصروف",$I$8:$I$5007,"&lt;&gt;مرفوض"))</f>
        <v/>
      </c>
      <c r="P775" s="25">
        <f>IF(A775&lt;&gt;"عهدة","",N(F775)-O775)</f>
        <v/>
      </c>
      <c r="Q775" s="26">
        <f>IF(A775="","",IF(A775="عهدة",IF(N(F775)=0,"⚠ أدخل قيمة العهدة",IF(P775&lt;0,"⛔ عجز / زيادة مصروفات "&amp;TEXT(-P775,"#,##0"),IF(COUNTIFS($B$8:$B$5007,B775,$A$8:$A$5007,"مصروف",$I$8:$I$5007,"&lt;&gt;مرفوض",$K$8:$K$5007,"&lt;&gt;نعم")&gt;0,"⚠ "&amp;COUNTIFS($B$8:$B$5007,B775,$A$8:$A$5007,"مصروف",$I$8:$I$5007,"&lt;&gt;مرفوض",$K$8:$K$5007,"&lt;&gt;نعم")&amp;" مصروف غير مسوى",IF(L775="تمت التسوية",IF(P775=0,"✔ متوازنة وتمت التسوية","✔ تمت التسوية – متبقي "&amp;TEXT(P775,"#,##0")),IF(P775&gt;0,"متبقي "&amp;TEXT(P775,"#,##0"),"✔ متوازنة"))))),IF(R775=0,"⚠ أضف سطر عهدة أولًا",IF(OR(C775="",N(G775)=0),"⚠ أكمل التاريخ والقيمة",IF(S775="","⚠ التاريخ خارج السنة المالية",IF(H775="","⚠ اختر بند الموازنة",IF(I775="مرفوض","✖ مرفوض من المدير",IF(I775&lt;&gt;"موافق","⏳ بانتظار موافقة المدير",IF(K775&lt;&gt;"نعم","⚠ غير مسوى مع الحسابات","✔ معتمد ومسوى")))))))))</f>
        <v/>
      </c>
      <c r="R775">
        <f>N(R774)+IF(A775="عهدة",1,0)</f>
        <v/>
      </c>
      <c r="S775">
        <f>IF(C775="","",IF(AND(C775&gt;=DATE(2026,9,1),C775&lt;=DATE(2027,8,31)),(YEAR(C775)-2026)*12+MONTH(C775)-8,""))</f>
        <v/>
      </c>
      <c r="T775">
        <f>IF(AND(A775="مصروف",R775&gt;0,I775="موافق",S775&lt;&gt;"",H775&lt;&gt;""),N(G775),0)</f>
        <v/>
      </c>
    </row>
    <row r="776">
      <c r="A776" s="19" t="n"/>
      <c r="B776" s="20">
        <f>IF(A776="","",IF(R776=0,"⚠ أضف سطر عهدة أولًا","DMT-"&amp;TEXT(R776,"000")))</f>
        <v/>
      </c>
      <c r="C776" s="21" t="n"/>
      <c r="D776" s="20">
        <f>IF(C776="","",IF(S776="","خارج السنة المالية",INDEX(القوائم!$D$2:$D$13,S776)))</f>
        <v/>
      </c>
      <c r="E776" s="22" t="n"/>
      <c r="F776" s="23" t="n"/>
      <c r="G776" s="23" t="n"/>
      <c r="H776" s="22" t="n"/>
      <c r="I776" s="19" t="n"/>
      <c r="J776" s="21" t="n"/>
      <c r="K776" s="19" t="n"/>
      <c r="L776" s="19" t="n"/>
      <c r="M776" s="21" t="n"/>
      <c r="N776" s="22" t="n"/>
      <c r="O776" s="24">
        <f>IF(A776&lt;&gt;"عهدة","",SUMIFS($G$8:$G$5007,$B$8:$B$5007,B776,$A$8:$A$5007,"مصروف",$I$8:$I$5007,"&lt;&gt;مرفوض"))</f>
        <v/>
      </c>
      <c r="P776" s="25">
        <f>IF(A776&lt;&gt;"عهدة","",N(F776)-O776)</f>
        <v/>
      </c>
      <c r="Q776" s="26">
        <f>IF(A776="","",IF(A776="عهدة",IF(N(F776)=0,"⚠ أدخل قيمة العهدة",IF(P776&lt;0,"⛔ عجز / زيادة مصروفات "&amp;TEXT(-P776,"#,##0"),IF(COUNTIFS($B$8:$B$5007,B776,$A$8:$A$5007,"مصروف",$I$8:$I$5007,"&lt;&gt;مرفوض",$K$8:$K$5007,"&lt;&gt;نعم")&gt;0,"⚠ "&amp;COUNTIFS($B$8:$B$5007,B776,$A$8:$A$5007,"مصروف",$I$8:$I$5007,"&lt;&gt;مرفوض",$K$8:$K$5007,"&lt;&gt;نعم")&amp;" مصروف غير مسوى",IF(L776="تمت التسوية",IF(P776=0,"✔ متوازنة وتمت التسوية","✔ تمت التسوية – متبقي "&amp;TEXT(P776,"#,##0")),IF(P776&gt;0,"متبقي "&amp;TEXT(P776,"#,##0"),"✔ متوازنة"))))),IF(R776=0,"⚠ أضف سطر عهدة أولًا",IF(OR(C776="",N(G776)=0),"⚠ أكمل التاريخ والقيمة",IF(S776="","⚠ التاريخ خارج السنة المالية",IF(H776="","⚠ اختر بند الموازنة",IF(I776="مرفوض","✖ مرفوض من المدير",IF(I776&lt;&gt;"موافق","⏳ بانتظار موافقة المدير",IF(K776&lt;&gt;"نعم","⚠ غير مسوى مع الحسابات","✔ معتمد ومسوى")))))))))</f>
        <v/>
      </c>
      <c r="R776">
        <f>N(R775)+IF(A776="عهدة",1,0)</f>
        <v/>
      </c>
      <c r="S776">
        <f>IF(C776="","",IF(AND(C776&gt;=DATE(2026,9,1),C776&lt;=DATE(2027,8,31)),(YEAR(C776)-2026)*12+MONTH(C776)-8,""))</f>
        <v/>
      </c>
      <c r="T776">
        <f>IF(AND(A776="مصروف",R776&gt;0,I776="موافق",S776&lt;&gt;"",H776&lt;&gt;""),N(G776),0)</f>
        <v/>
      </c>
    </row>
    <row r="777">
      <c r="A777" s="19" t="n"/>
      <c r="B777" s="20">
        <f>IF(A777="","",IF(R777=0,"⚠ أضف سطر عهدة أولًا","DMT-"&amp;TEXT(R777,"000")))</f>
        <v/>
      </c>
      <c r="C777" s="21" t="n"/>
      <c r="D777" s="20">
        <f>IF(C777="","",IF(S777="","خارج السنة المالية",INDEX(القوائم!$D$2:$D$13,S777)))</f>
        <v/>
      </c>
      <c r="E777" s="22" t="n"/>
      <c r="F777" s="23" t="n"/>
      <c r="G777" s="23" t="n"/>
      <c r="H777" s="22" t="n"/>
      <c r="I777" s="19" t="n"/>
      <c r="J777" s="21" t="n"/>
      <c r="K777" s="19" t="n"/>
      <c r="L777" s="19" t="n"/>
      <c r="M777" s="21" t="n"/>
      <c r="N777" s="22" t="n"/>
      <c r="O777" s="24">
        <f>IF(A777&lt;&gt;"عهدة","",SUMIFS($G$8:$G$5007,$B$8:$B$5007,B777,$A$8:$A$5007,"مصروف",$I$8:$I$5007,"&lt;&gt;مرفوض"))</f>
        <v/>
      </c>
      <c r="P777" s="25">
        <f>IF(A777&lt;&gt;"عهدة","",N(F777)-O777)</f>
        <v/>
      </c>
      <c r="Q777" s="26">
        <f>IF(A777="","",IF(A777="عهدة",IF(N(F777)=0,"⚠ أدخل قيمة العهدة",IF(P777&lt;0,"⛔ عجز / زيادة مصروفات "&amp;TEXT(-P777,"#,##0"),IF(COUNTIFS($B$8:$B$5007,B777,$A$8:$A$5007,"مصروف",$I$8:$I$5007,"&lt;&gt;مرفوض",$K$8:$K$5007,"&lt;&gt;نعم")&gt;0,"⚠ "&amp;COUNTIFS($B$8:$B$5007,B777,$A$8:$A$5007,"مصروف",$I$8:$I$5007,"&lt;&gt;مرفوض",$K$8:$K$5007,"&lt;&gt;نعم")&amp;" مصروف غير مسوى",IF(L777="تمت التسوية",IF(P777=0,"✔ متوازنة وتمت التسوية","✔ تمت التسوية – متبقي "&amp;TEXT(P777,"#,##0")),IF(P777&gt;0,"متبقي "&amp;TEXT(P777,"#,##0"),"✔ متوازنة"))))),IF(R777=0,"⚠ أضف سطر عهدة أولًا",IF(OR(C777="",N(G777)=0),"⚠ أكمل التاريخ والقيمة",IF(S777="","⚠ التاريخ خارج السنة المالية",IF(H777="","⚠ اختر بند الموازنة",IF(I777="مرفوض","✖ مرفوض من المدير",IF(I777&lt;&gt;"موافق","⏳ بانتظار موافقة المدير",IF(K777&lt;&gt;"نعم","⚠ غير مسوى مع الحسابات","✔ معتمد ومسوى")))))))))</f>
        <v/>
      </c>
      <c r="R777">
        <f>N(R776)+IF(A777="عهدة",1,0)</f>
        <v/>
      </c>
      <c r="S777">
        <f>IF(C777="","",IF(AND(C777&gt;=DATE(2026,9,1),C777&lt;=DATE(2027,8,31)),(YEAR(C777)-2026)*12+MONTH(C777)-8,""))</f>
        <v/>
      </c>
      <c r="T777">
        <f>IF(AND(A777="مصروف",R777&gt;0,I777="موافق",S777&lt;&gt;"",H777&lt;&gt;""),N(G777),0)</f>
        <v/>
      </c>
    </row>
    <row r="778">
      <c r="A778" s="19" t="n"/>
      <c r="B778" s="20">
        <f>IF(A778="","",IF(R778=0,"⚠ أضف سطر عهدة أولًا","DMT-"&amp;TEXT(R778,"000")))</f>
        <v/>
      </c>
      <c r="C778" s="21" t="n"/>
      <c r="D778" s="20">
        <f>IF(C778="","",IF(S778="","خارج السنة المالية",INDEX(القوائم!$D$2:$D$13,S778)))</f>
        <v/>
      </c>
      <c r="E778" s="22" t="n"/>
      <c r="F778" s="23" t="n"/>
      <c r="G778" s="23" t="n"/>
      <c r="H778" s="22" t="n"/>
      <c r="I778" s="19" t="n"/>
      <c r="J778" s="21" t="n"/>
      <c r="K778" s="19" t="n"/>
      <c r="L778" s="19" t="n"/>
      <c r="M778" s="21" t="n"/>
      <c r="N778" s="22" t="n"/>
      <c r="O778" s="24">
        <f>IF(A778&lt;&gt;"عهدة","",SUMIFS($G$8:$G$5007,$B$8:$B$5007,B778,$A$8:$A$5007,"مصروف",$I$8:$I$5007,"&lt;&gt;مرفوض"))</f>
        <v/>
      </c>
      <c r="P778" s="25">
        <f>IF(A778&lt;&gt;"عهدة","",N(F778)-O778)</f>
        <v/>
      </c>
      <c r="Q778" s="26">
        <f>IF(A778="","",IF(A778="عهدة",IF(N(F778)=0,"⚠ أدخل قيمة العهدة",IF(P778&lt;0,"⛔ عجز / زيادة مصروفات "&amp;TEXT(-P778,"#,##0"),IF(COUNTIFS($B$8:$B$5007,B778,$A$8:$A$5007,"مصروف",$I$8:$I$5007,"&lt;&gt;مرفوض",$K$8:$K$5007,"&lt;&gt;نعم")&gt;0,"⚠ "&amp;COUNTIFS($B$8:$B$5007,B778,$A$8:$A$5007,"مصروف",$I$8:$I$5007,"&lt;&gt;مرفوض",$K$8:$K$5007,"&lt;&gt;نعم")&amp;" مصروف غير مسوى",IF(L778="تمت التسوية",IF(P778=0,"✔ متوازنة وتمت التسوية","✔ تمت التسوية – متبقي "&amp;TEXT(P778,"#,##0")),IF(P778&gt;0,"متبقي "&amp;TEXT(P778,"#,##0"),"✔ متوازنة"))))),IF(R778=0,"⚠ أضف سطر عهدة أولًا",IF(OR(C778="",N(G778)=0),"⚠ أكمل التاريخ والقيمة",IF(S778="","⚠ التاريخ خارج السنة المالية",IF(H778="","⚠ اختر بند الموازنة",IF(I778="مرفوض","✖ مرفوض من المدير",IF(I778&lt;&gt;"موافق","⏳ بانتظار موافقة المدير",IF(K778&lt;&gt;"نعم","⚠ غير مسوى مع الحسابات","✔ معتمد ومسوى")))))))))</f>
        <v/>
      </c>
      <c r="R778">
        <f>N(R777)+IF(A778="عهدة",1,0)</f>
        <v/>
      </c>
      <c r="S778">
        <f>IF(C778="","",IF(AND(C778&gt;=DATE(2026,9,1),C778&lt;=DATE(2027,8,31)),(YEAR(C778)-2026)*12+MONTH(C778)-8,""))</f>
        <v/>
      </c>
      <c r="T778">
        <f>IF(AND(A778="مصروف",R778&gt;0,I778="موافق",S778&lt;&gt;"",H778&lt;&gt;""),N(G778),0)</f>
        <v/>
      </c>
    </row>
    <row r="779">
      <c r="A779" s="19" t="n"/>
      <c r="B779" s="20">
        <f>IF(A779="","",IF(R779=0,"⚠ أضف سطر عهدة أولًا","DMT-"&amp;TEXT(R779,"000")))</f>
        <v/>
      </c>
      <c r="C779" s="21" t="n"/>
      <c r="D779" s="20">
        <f>IF(C779="","",IF(S779="","خارج السنة المالية",INDEX(القوائم!$D$2:$D$13,S779)))</f>
        <v/>
      </c>
      <c r="E779" s="22" t="n"/>
      <c r="F779" s="23" t="n"/>
      <c r="G779" s="23" t="n"/>
      <c r="H779" s="22" t="n"/>
      <c r="I779" s="19" t="n"/>
      <c r="J779" s="21" t="n"/>
      <c r="K779" s="19" t="n"/>
      <c r="L779" s="19" t="n"/>
      <c r="M779" s="21" t="n"/>
      <c r="N779" s="22" t="n"/>
      <c r="O779" s="24">
        <f>IF(A779&lt;&gt;"عهدة","",SUMIFS($G$8:$G$5007,$B$8:$B$5007,B779,$A$8:$A$5007,"مصروف",$I$8:$I$5007,"&lt;&gt;مرفوض"))</f>
        <v/>
      </c>
      <c r="P779" s="25">
        <f>IF(A779&lt;&gt;"عهدة","",N(F779)-O779)</f>
        <v/>
      </c>
      <c r="Q779" s="26">
        <f>IF(A779="","",IF(A779="عهدة",IF(N(F779)=0,"⚠ أدخل قيمة العهدة",IF(P779&lt;0,"⛔ عجز / زيادة مصروفات "&amp;TEXT(-P779,"#,##0"),IF(COUNTIFS($B$8:$B$5007,B779,$A$8:$A$5007,"مصروف",$I$8:$I$5007,"&lt;&gt;مرفوض",$K$8:$K$5007,"&lt;&gt;نعم")&gt;0,"⚠ "&amp;COUNTIFS($B$8:$B$5007,B779,$A$8:$A$5007,"مصروف",$I$8:$I$5007,"&lt;&gt;مرفوض",$K$8:$K$5007,"&lt;&gt;نعم")&amp;" مصروف غير مسوى",IF(L779="تمت التسوية",IF(P779=0,"✔ متوازنة وتمت التسوية","✔ تمت التسوية – متبقي "&amp;TEXT(P779,"#,##0")),IF(P779&gt;0,"متبقي "&amp;TEXT(P779,"#,##0"),"✔ متوازنة"))))),IF(R779=0,"⚠ أضف سطر عهدة أولًا",IF(OR(C779="",N(G779)=0),"⚠ أكمل التاريخ والقيمة",IF(S779="","⚠ التاريخ خارج السنة المالية",IF(H779="","⚠ اختر بند الموازنة",IF(I779="مرفوض","✖ مرفوض من المدير",IF(I779&lt;&gt;"موافق","⏳ بانتظار موافقة المدير",IF(K779&lt;&gt;"نعم","⚠ غير مسوى مع الحسابات","✔ معتمد ومسوى")))))))))</f>
        <v/>
      </c>
      <c r="R779">
        <f>N(R778)+IF(A779="عهدة",1,0)</f>
        <v/>
      </c>
      <c r="S779">
        <f>IF(C779="","",IF(AND(C779&gt;=DATE(2026,9,1),C779&lt;=DATE(2027,8,31)),(YEAR(C779)-2026)*12+MONTH(C779)-8,""))</f>
        <v/>
      </c>
      <c r="T779">
        <f>IF(AND(A779="مصروف",R779&gt;0,I779="موافق",S779&lt;&gt;"",H779&lt;&gt;""),N(G779),0)</f>
        <v/>
      </c>
    </row>
    <row r="780">
      <c r="A780" s="19" t="n"/>
      <c r="B780" s="20">
        <f>IF(A780="","",IF(R780=0,"⚠ أضف سطر عهدة أولًا","DMT-"&amp;TEXT(R780,"000")))</f>
        <v/>
      </c>
      <c r="C780" s="21" t="n"/>
      <c r="D780" s="20">
        <f>IF(C780="","",IF(S780="","خارج السنة المالية",INDEX(القوائم!$D$2:$D$13,S780)))</f>
        <v/>
      </c>
      <c r="E780" s="22" t="n"/>
      <c r="F780" s="23" t="n"/>
      <c r="G780" s="23" t="n"/>
      <c r="H780" s="22" t="n"/>
      <c r="I780" s="19" t="n"/>
      <c r="J780" s="21" t="n"/>
      <c r="K780" s="19" t="n"/>
      <c r="L780" s="19" t="n"/>
      <c r="M780" s="21" t="n"/>
      <c r="N780" s="22" t="n"/>
      <c r="O780" s="24">
        <f>IF(A780&lt;&gt;"عهدة","",SUMIFS($G$8:$G$5007,$B$8:$B$5007,B780,$A$8:$A$5007,"مصروف",$I$8:$I$5007,"&lt;&gt;مرفوض"))</f>
        <v/>
      </c>
      <c r="P780" s="25">
        <f>IF(A780&lt;&gt;"عهدة","",N(F780)-O780)</f>
        <v/>
      </c>
      <c r="Q780" s="26">
        <f>IF(A780="","",IF(A780="عهدة",IF(N(F780)=0,"⚠ أدخل قيمة العهدة",IF(P780&lt;0,"⛔ عجز / زيادة مصروفات "&amp;TEXT(-P780,"#,##0"),IF(COUNTIFS($B$8:$B$5007,B780,$A$8:$A$5007,"مصروف",$I$8:$I$5007,"&lt;&gt;مرفوض",$K$8:$K$5007,"&lt;&gt;نعم")&gt;0,"⚠ "&amp;COUNTIFS($B$8:$B$5007,B780,$A$8:$A$5007,"مصروف",$I$8:$I$5007,"&lt;&gt;مرفوض",$K$8:$K$5007,"&lt;&gt;نعم")&amp;" مصروف غير مسوى",IF(L780="تمت التسوية",IF(P780=0,"✔ متوازنة وتمت التسوية","✔ تمت التسوية – متبقي "&amp;TEXT(P780,"#,##0")),IF(P780&gt;0,"متبقي "&amp;TEXT(P780,"#,##0"),"✔ متوازنة"))))),IF(R780=0,"⚠ أضف سطر عهدة أولًا",IF(OR(C780="",N(G780)=0),"⚠ أكمل التاريخ والقيمة",IF(S780="","⚠ التاريخ خارج السنة المالية",IF(H780="","⚠ اختر بند الموازنة",IF(I780="مرفوض","✖ مرفوض من المدير",IF(I780&lt;&gt;"موافق","⏳ بانتظار موافقة المدير",IF(K780&lt;&gt;"نعم","⚠ غير مسوى مع الحسابات","✔ معتمد ومسوى")))))))))</f>
        <v/>
      </c>
      <c r="R780">
        <f>N(R779)+IF(A780="عهدة",1,0)</f>
        <v/>
      </c>
      <c r="S780">
        <f>IF(C780="","",IF(AND(C780&gt;=DATE(2026,9,1),C780&lt;=DATE(2027,8,31)),(YEAR(C780)-2026)*12+MONTH(C780)-8,""))</f>
        <v/>
      </c>
      <c r="T780">
        <f>IF(AND(A780="مصروف",R780&gt;0,I780="موافق",S780&lt;&gt;"",H780&lt;&gt;""),N(G780),0)</f>
        <v/>
      </c>
    </row>
    <row r="781">
      <c r="A781" s="19" t="n"/>
      <c r="B781" s="20">
        <f>IF(A781="","",IF(R781=0,"⚠ أضف سطر عهدة أولًا","DMT-"&amp;TEXT(R781,"000")))</f>
        <v/>
      </c>
      <c r="C781" s="21" t="n"/>
      <c r="D781" s="20">
        <f>IF(C781="","",IF(S781="","خارج السنة المالية",INDEX(القوائم!$D$2:$D$13,S781)))</f>
        <v/>
      </c>
      <c r="E781" s="22" t="n"/>
      <c r="F781" s="23" t="n"/>
      <c r="G781" s="23" t="n"/>
      <c r="H781" s="22" t="n"/>
      <c r="I781" s="19" t="n"/>
      <c r="J781" s="21" t="n"/>
      <c r="K781" s="19" t="n"/>
      <c r="L781" s="19" t="n"/>
      <c r="M781" s="21" t="n"/>
      <c r="N781" s="22" t="n"/>
      <c r="O781" s="24">
        <f>IF(A781&lt;&gt;"عهدة","",SUMIFS($G$8:$G$5007,$B$8:$B$5007,B781,$A$8:$A$5007,"مصروف",$I$8:$I$5007,"&lt;&gt;مرفوض"))</f>
        <v/>
      </c>
      <c r="P781" s="25">
        <f>IF(A781&lt;&gt;"عهدة","",N(F781)-O781)</f>
        <v/>
      </c>
      <c r="Q781" s="26">
        <f>IF(A781="","",IF(A781="عهدة",IF(N(F781)=0,"⚠ أدخل قيمة العهدة",IF(P781&lt;0,"⛔ عجز / زيادة مصروفات "&amp;TEXT(-P781,"#,##0"),IF(COUNTIFS($B$8:$B$5007,B781,$A$8:$A$5007,"مصروف",$I$8:$I$5007,"&lt;&gt;مرفوض",$K$8:$K$5007,"&lt;&gt;نعم")&gt;0,"⚠ "&amp;COUNTIFS($B$8:$B$5007,B781,$A$8:$A$5007,"مصروف",$I$8:$I$5007,"&lt;&gt;مرفوض",$K$8:$K$5007,"&lt;&gt;نعم")&amp;" مصروف غير مسوى",IF(L781="تمت التسوية",IF(P781=0,"✔ متوازنة وتمت التسوية","✔ تمت التسوية – متبقي "&amp;TEXT(P781,"#,##0")),IF(P781&gt;0,"متبقي "&amp;TEXT(P781,"#,##0"),"✔ متوازنة"))))),IF(R781=0,"⚠ أضف سطر عهدة أولًا",IF(OR(C781="",N(G781)=0),"⚠ أكمل التاريخ والقيمة",IF(S781="","⚠ التاريخ خارج السنة المالية",IF(H781="","⚠ اختر بند الموازنة",IF(I781="مرفوض","✖ مرفوض من المدير",IF(I781&lt;&gt;"موافق","⏳ بانتظار موافقة المدير",IF(K781&lt;&gt;"نعم","⚠ غير مسوى مع الحسابات","✔ معتمد ومسوى")))))))))</f>
        <v/>
      </c>
      <c r="R781">
        <f>N(R780)+IF(A781="عهدة",1,0)</f>
        <v/>
      </c>
      <c r="S781">
        <f>IF(C781="","",IF(AND(C781&gt;=DATE(2026,9,1),C781&lt;=DATE(2027,8,31)),(YEAR(C781)-2026)*12+MONTH(C781)-8,""))</f>
        <v/>
      </c>
      <c r="T781">
        <f>IF(AND(A781="مصروف",R781&gt;0,I781="موافق",S781&lt;&gt;"",H781&lt;&gt;""),N(G781),0)</f>
        <v/>
      </c>
    </row>
    <row r="782">
      <c r="A782" s="19" t="n"/>
      <c r="B782" s="20">
        <f>IF(A782="","",IF(R782=0,"⚠ أضف سطر عهدة أولًا","DMT-"&amp;TEXT(R782,"000")))</f>
        <v/>
      </c>
      <c r="C782" s="21" t="n"/>
      <c r="D782" s="20">
        <f>IF(C782="","",IF(S782="","خارج السنة المالية",INDEX(القوائم!$D$2:$D$13,S782)))</f>
        <v/>
      </c>
      <c r="E782" s="22" t="n"/>
      <c r="F782" s="23" t="n"/>
      <c r="G782" s="23" t="n"/>
      <c r="H782" s="22" t="n"/>
      <c r="I782" s="19" t="n"/>
      <c r="J782" s="21" t="n"/>
      <c r="K782" s="19" t="n"/>
      <c r="L782" s="19" t="n"/>
      <c r="M782" s="21" t="n"/>
      <c r="N782" s="22" t="n"/>
      <c r="O782" s="24">
        <f>IF(A782&lt;&gt;"عهدة","",SUMIFS($G$8:$G$5007,$B$8:$B$5007,B782,$A$8:$A$5007,"مصروف",$I$8:$I$5007,"&lt;&gt;مرفوض"))</f>
        <v/>
      </c>
      <c r="P782" s="25">
        <f>IF(A782&lt;&gt;"عهدة","",N(F782)-O782)</f>
        <v/>
      </c>
      <c r="Q782" s="26">
        <f>IF(A782="","",IF(A782="عهدة",IF(N(F782)=0,"⚠ أدخل قيمة العهدة",IF(P782&lt;0,"⛔ عجز / زيادة مصروفات "&amp;TEXT(-P782,"#,##0"),IF(COUNTIFS($B$8:$B$5007,B782,$A$8:$A$5007,"مصروف",$I$8:$I$5007,"&lt;&gt;مرفوض",$K$8:$K$5007,"&lt;&gt;نعم")&gt;0,"⚠ "&amp;COUNTIFS($B$8:$B$5007,B782,$A$8:$A$5007,"مصروف",$I$8:$I$5007,"&lt;&gt;مرفوض",$K$8:$K$5007,"&lt;&gt;نعم")&amp;" مصروف غير مسوى",IF(L782="تمت التسوية",IF(P782=0,"✔ متوازنة وتمت التسوية","✔ تمت التسوية – متبقي "&amp;TEXT(P782,"#,##0")),IF(P782&gt;0,"متبقي "&amp;TEXT(P782,"#,##0"),"✔ متوازنة"))))),IF(R782=0,"⚠ أضف سطر عهدة أولًا",IF(OR(C782="",N(G782)=0),"⚠ أكمل التاريخ والقيمة",IF(S782="","⚠ التاريخ خارج السنة المالية",IF(H782="","⚠ اختر بند الموازنة",IF(I782="مرفوض","✖ مرفوض من المدير",IF(I782&lt;&gt;"موافق","⏳ بانتظار موافقة المدير",IF(K782&lt;&gt;"نعم","⚠ غير مسوى مع الحسابات","✔ معتمد ومسوى")))))))))</f>
        <v/>
      </c>
      <c r="R782">
        <f>N(R781)+IF(A782="عهدة",1,0)</f>
        <v/>
      </c>
      <c r="S782">
        <f>IF(C782="","",IF(AND(C782&gt;=DATE(2026,9,1),C782&lt;=DATE(2027,8,31)),(YEAR(C782)-2026)*12+MONTH(C782)-8,""))</f>
        <v/>
      </c>
      <c r="T782">
        <f>IF(AND(A782="مصروف",R782&gt;0,I782="موافق",S782&lt;&gt;"",H782&lt;&gt;""),N(G782),0)</f>
        <v/>
      </c>
    </row>
    <row r="783">
      <c r="A783" s="19" t="n"/>
      <c r="B783" s="20">
        <f>IF(A783="","",IF(R783=0,"⚠ أضف سطر عهدة أولًا","DMT-"&amp;TEXT(R783,"000")))</f>
        <v/>
      </c>
      <c r="C783" s="21" t="n"/>
      <c r="D783" s="20">
        <f>IF(C783="","",IF(S783="","خارج السنة المالية",INDEX(القوائم!$D$2:$D$13,S783)))</f>
        <v/>
      </c>
      <c r="E783" s="22" t="n"/>
      <c r="F783" s="23" t="n"/>
      <c r="G783" s="23" t="n"/>
      <c r="H783" s="22" t="n"/>
      <c r="I783" s="19" t="n"/>
      <c r="J783" s="21" t="n"/>
      <c r="K783" s="19" t="n"/>
      <c r="L783" s="19" t="n"/>
      <c r="M783" s="21" t="n"/>
      <c r="N783" s="22" t="n"/>
      <c r="O783" s="24">
        <f>IF(A783&lt;&gt;"عهدة","",SUMIFS($G$8:$G$5007,$B$8:$B$5007,B783,$A$8:$A$5007,"مصروف",$I$8:$I$5007,"&lt;&gt;مرفوض"))</f>
        <v/>
      </c>
      <c r="P783" s="25">
        <f>IF(A783&lt;&gt;"عهدة","",N(F783)-O783)</f>
        <v/>
      </c>
      <c r="Q783" s="26">
        <f>IF(A783="","",IF(A783="عهدة",IF(N(F783)=0,"⚠ أدخل قيمة العهدة",IF(P783&lt;0,"⛔ عجز / زيادة مصروفات "&amp;TEXT(-P783,"#,##0"),IF(COUNTIFS($B$8:$B$5007,B783,$A$8:$A$5007,"مصروف",$I$8:$I$5007,"&lt;&gt;مرفوض",$K$8:$K$5007,"&lt;&gt;نعم")&gt;0,"⚠ "&amp;COUNTIFS($B$8:$B$5007,B783,$A$8:$A$5007,"مصروف",$I$8:$I$5007,"&lt;&gt;مرفوض",$K$8:$K$5007,"&lt;&gt;نعم")&amp;" مصروف غير مسوى",IF(L783="تمت التسوية",IF(P783=0,"✔ متوازنة وتمت التسوية","✔ تمت التسوية – متبقي "&amp;TEXT(P783,"#,##0")),IF(P783&gt;0,"متبقي "&amp;TEXT(P783,"#,##0"),"✔ متوازنة"))))),IF(R783=0,"⚠ أضف سطر عهدة أولًا",IF(OR(C783="",N(G783)=0),"⚠ أكمل التاريخ والقيمة",IF(S783="","⚠ التاريخ خارج السنة المالية",IF(H783="","⚠ اختر بند الموازنة",IF(I783="مرفوض","✖ مرفوض من المدير",IF(I783&lt;&gt;"موافق","⏳ بانتظار موافقة المدير",IF(K783&lt;&gt;"نعم","⚠ غير مسوى مع الحسابات","✔ معتمد ومسوى")))))))))</f>
        <v/>
      </c>
      <c r="R783">
        <f>N(R782)+IF(A783="عهدة",1,0)</f>
        <v/>
      </c>
      <c r="S783">
        <f>IF(C783="","",IF(AND(C783&gt;=DATE(2026,9,1),C783&lt;=DATE(2027,8,31)),(YEAR(C783)-2026)*12+MONTH(C783)-8,""))</f>
        <v/>
      </c>
      <c r="T783">
        <f>IF(AND(A783="مصروف",R783&gt;0,I783="موافق",S783&lt;&gt;"",H783&lt;&gt;""),N(G783),0)</f>
        <v/>
      </c>
    </row>
    <row r="784">
      <c r="A784" s="19" t="n"/>
      <c r="B784" s="20">
        <f>IF(A784="","",IF(R784=0,"⚠ أضف سطر عهدة أولًا","DMT-"&amp;TEXT(R784,"000")))</f>
        <v/>
      </c>
      <c r="C784" s="21" t="n"/>
      <c r="D784" s="20">
        <f>IF(C784="","",IF(S784="","خارج السنة المالية",INDEX(القوائم!$D$2:$D$13,S784)))</f>
        <v/>
      </c>
      <c r="E784" s="22" t="n"/>
      <c r="F784" s="23" t="n"/>
      <c r="G784" s="23" t="n"/>
      <c r="H784" s="22" t="n"/>
      <c r="I784" s="19" t="n"/>
      <c r="J784" s="21" t="n"/>
      <c r="K784" s="19" t="n"/>
      <c r="L784" s="19" t="n"/>
      <c r="M784" s="21" t="n"/>
      <c r="N784" s="22" t="n"/>
      <c r="O784" s="24">
        <f>IF(A784&lt;&gt;"عهدة","",SUMIFS($G$8:$G$5007,$B$8:$B$5007,B784,$A$8:$A$5007,"مصروف",$I$8:$I$5007,"&lt;&gt;مرفوض"))</f>
        <v/>
      </c>
      <c r="P784" s="25">
        <f>IF(A784&lt;&gt;"عهدة","",N(F784)-O784)</f>
        <v/>
      </c>
      <c r="Q784" s="26">
        <f>IF(A784="","",IF(A784="عهدة",IF(N(F784)=0,"⚠ أدخل قيمة العهدة",IF(P784&lt;0,"⛔ عجز / زيادة مصروفات "&amp;TEXT(-P784,"#,##0"),IF(COUNTIFS($B$8:$B$5007,B784,$A$8:$A$5007,"مصروف",$I$8:$I$5007,"&lt;&gt;مرفوض",$K$8:$K$5007,"&lt;&gt;نعم")&gt;0,"⚠ "&amp;COUNTIFS($B$8:$B$5007,B784,$A$8:$A$5007,"مصروف",$I$8:$I$5007,"&lt;&gt;مرفوض",$K$8:$K$5007,"&lt;&gt;نعم")&amp;" مصروف غير مسوى",IF(L784="تمت التسوية",IF(P784=0,"✔ متوازنة وتمت التسوية","✔ تمت التسوية – متبقي "&amp;TEXT(P784,"#,##0")),IF(P784&gt;0,"متبقي "&amp;TEXT(P784,"#,##0"),"✔ متوازنة"))))),IF(R784=0,"⚠ أضف سطر عهدة أولًا",IF(OR(C784="",N(G784)=0),"⚠ أكمل التاريخ والقيمة",IF(S784="","⚠ التاريخ خارج السنة المالية",IF(H784="","⚠ اختر بند الموازنة",IF(I784="مرفوض","✖ مرفوض من المدير",IF(I784&lt;&gt;"موافق","⏳ بانتظار موافقة المدير",IF(K784&lt;&gt;"نعم","⚠ غير مسوى مع الحسابات","✔ معتمد ومسوى")))))))))</f>
        <v/>
      </c>
      <c r="R784">
        <f>N(R783)+IF(A784="عهدة",1,0)</f>
        <v/>
      </c>
      <c r="S784">
        <f>IF(C784="","",IF(AND(C784&gt;=DATE(2026,9,1),C784&lt;=DATE(2027,8,31)),(YEAR(C784)-2026)*12+MONTH(C784)-8,""))</f>
        <v/>
      </c>
      <c r="T784">
        <f>IF(AND(A784="مصروف",R784&gt;0,I784="موافق",S784&lt;&gt;"",H784&lt;&gt;""),N(G784),0)</f>
        <v/>
      </c>
    </row>
    <row r="785">
      <c r="A785" s="19" t="n"/>
      <c r="B785" s="20">
        <f>IF(A785="","",IF(R785=0,"⚠ أضف سطر عهدة أولًا","DMT-"&amp;TEXT(R785,"000")))</f>
        <v/>
      </c>
      <c r="C785" s="21" t="n"/>
      <c r="D785" s="20">
        <f>IF(C785="","",IF(S785="","خارج السنة المالية",INDEX(القوائم!$D$2:$D$13,S785)))</f>
        <v/>
      </c>
      <c r="E785" s="22" t="n"/>
      <c r="F785" s="23" t="n"/>
      <c r="G785" s="23" t="n"/>
      <c r="H785" s="22" t="n"/>
      <c r="I785" s="19" t="n"/>
      <c r="J785" s="21" t="n"/>
      <c r="K785" s="19" t="n"/>
      <c r="L785" s="19" t="n"/>
      <c r="M785" s="21" t="n"/>
      <c r="N785" s="22" t="n"/>
      <c r="O785" s="24">
        <f>IF(A785&lt;&gt;"عهدة","",SUMIFS($G$8:$G$5007,$B$8:$B$5007,B785,$A$8:$A$5007,"مصروف",$I$8:$I$5007,"&lt;&gt;مرفوض"))</f>
        <v/>
      </c>
      <c r="P785" s="25">
        <f>IF(A785&lt;&gt;"عهدة","",N(F785)-O785)</f>
        <v/>
      </c>
      <c r="Q785" s="26">
        <f>IF(A785="","",IF(A785="عهدة",IF(N(F785)=0,"⚠ أدخل قيمة العهدة",IF(P785&lt;0,"⛔ عجز / زيادة مصروفات "&amp;TEXT(-P785,"#,##0"),IF(COUNTIFS($B$8:$B$5007,B785,$A$8:$A$5007,"مصروف",$I$8:$I$5007,"&lt;&gt;مرفوض",$K$8:$K$5007,"&lt;&gt;نعم")&gt;0,"⚠ "&amp;COUNTIFS($B$8:$B$5007,B785,$A$8:$A$5007,"مصروف",$I$8:$I$5007,"&lt;&gt;مرفوض",$K$8:$K$5007,"&lt;&gt;نعم")&amp;" مصروف غير مسوى",IF(L785="تمت التسوية",IF(P785=0,"✔ متوازنة وتمت التسوية","✔ تمت التسوية – متبقي "&amp;TEXT(P785,"#,##0")),IF(P785&gt;0,"متبقي "&amp;TEXT(P785,"#,##0"),"✔ متوازنة"))))),IF(R785=0,"⚠ أضف سطر عهدة أولًا",IF(OR(C785="",N(G785)=0),"⚠ أكمل التاريخ والقيمة",IF(S785="","⚠ التاريخ خارج السنة المالية",IF(H785="","⚠ اختر بند الموازنة",IF(I785="مرفوض","✖ مرفوض من المدير",IF(I785&lt;&gt;"موافق","⏳ بانتظار موافقة المدير",IF(K785&lt;&gt;"نعم","⚠ غير مسوى مع الحسابات","✔ معتمد ومسوى")))))))))</f>
        <v/>
      </c>
      <c r="R785">
        <f>N(R784)+IF(A785="عهدة",1,0)</f>
        <v/>
      </c>
      <c r="S785">
        <f>IF(C785="","",IF(AND(C785&gt;=DATE(2026,9,1),C785&lt;=DATE(2027,8,31)),(YEAR(C785)-2026)*12+MONTH(C785)-8,""))</f>
        <v/>
      </c>
      <c r="T785">
        <f>IF(AND(A785="مصروف",R785&gt;0,I785="موافق",S785&lt;&gt;"",H785&lt;&gt;""),N(G785),0)</f>
        <v/>
      </c>
    </row>
    <row r="786">
      <c r="A786" s="19" t="n"/>
      <c r="B786" s="20">
        <f>IF(A786="","",IF(R786=0,"⚠ أضف سطر عهدة أولًا","DMT-"&amp;TEXT(R786,"000")))</f>
        <v/>
      </c>
      <c r="C786" s="21" t="n"/>
      <c r="D786" s="20">
        <f>IF(C786="","",IF(S786="","خارج السنة المالية",INDEX(القوائم!$D$2:$D$13,S786)))</f>
        <v/>
      </c>
      <c r="E786" s="22" t="n"/>
      <c r="F786" s="23" t="n"/>
      <c r="G786" s="23" t="n"/>
      <c r="H786" s="22" t="n"/>
      <c r="I786" s="19" t="n"/>
      <c r="J786" s="21" t="n"/>
      <c r="K786" s="19" t="n"/>
      <c r="L786" s="19" t="n"/>
      <c r="M786" s="21" t="n"/>
      <c r="N786" s="22" t="n"/>
      <c r="O786" s="24">
        <f>IF(A786&lt;&gt;"عهدة","",SUMIFS($G$8:$G$5007,$B$8:$B$5007,B786,$A$8:$A$5007,"مصروف",$I$8:$I$5007,"&lt;&gt;مرفوض"))</f>
        <v/>
      </c>
      <c r="P786" s="25">
        <f>IF(A786&lt;&gt;"عهدة","",N(F786)-O786)</f>
        <v/>
      </c>
      <c r="Q786" s="26">
        <f>IF(A786="","",IF(A786="عهدة",IF(N(F786)=0,"⚠ أدخل قيمة العهدة",IF(P786&lt;0,"⛔ عجز / زيادة مصروفات "&amp;TEXT(-P786,"#,##0"),IF(COUNTIFS($B$8:$B$5007,B786,$A$8:$A$5007,"مصروف",$I$8:$I$5007,"&lt;&gt;مرفوض",$K$8:$K$5007,"&lt;&gt;نعم")&gt;0,"⚠ "&amp;COUNTIFS($B$8:$B$5007,B786,$A$8:$A$5007,"مصروف",$I$8:$I$5007,"&lt;&gt;مرفوض",$K$8:$K$5007,"&lt;&gt;نعم")&amp;" مصروف غير مسوى",IF(L786="تمت التسوية",IF(P786=0,"✔ متوازنة وتمت التسوية","✔ تمت التسوية – متبقي "&amp;TEXT(P786,"#,##0")),IF(P786&gt;0,"متبقي "&amp;TEXT(P786,"#,##0"),"✔ متوازنة"))))),IF(R786=0,"⚠ أضف سطر عهدة أولًا",IF(OR(C786="",N(G786)=0),"⚠ أكمل التاريخ والقيمة",IF(S786="","⚠ التاريخ خارج السنة المالية",IF(H786="","⚠ اختر بند الموازنة",IF(I786="مرفوض","✖ مرفوض من المدير",IF(I786&lt;&gt;"موافق","⏳ بانتظار موافقة المدير",IF(K786&lt;&gt;"نعم","⚠ غير مسوى مع الحسابات","✔ معتمد ومسوى")))))))))</f>
        <v/>
      </c>
      <c r="R786">
        <f>N(R785)+IF(A786="عهدة",1,0)</f>
        <v/>
      </c>
      <c r="S786">
        <f>IF(C786="","",IF(AND(C786&gt;=DATE(2026,9,1),C786&lt;=DATE(2027,8,31)),(YEAR(C786)-2026)*12+MONTH(C786)-8,""))</f>
        <v/>
      </c>
      <c r="T786">
        <f>IF(AND(A786="مصروف",R786&gt;0,I786="موافق",S786&lt;&gt;"",H786&lt;&gt;""),N(G786),0)</f>
        <v/>
      </c>
    </row>
    <row r="787">
      <c r="A787" s="19" t="n"/>
      <c r="B787" s="20">
        <f>IF(A787="","",IF(R787=0,"⚠ أضف سطر عهدة أولًا","DMT-"&amp;TEXT(R787,"000")))</f>
        <v/>
      </c>
      <c r="C787" s="21" t="n"/>
      <c r="D787" s="20">
        <f>IF(C787="","",IF(S787="","خارج السنة المالية",INDEX(القوائم!$D$2:$D$13,S787)))</f>
        <v/>
      </c>
      <c r="E787" s="22" t="n"/>
      <c r="F787" s="23" t="n"/>
      <c r="G787" s="23" t="n"/>
      <c r="H787" s="22" t="n"/>
      <c r="I787" s="19" t="n"/>
      <c r="J787" s="21" t="n"/>
      <c r="K787" s="19" t="n"/>
      <c r="L787" s="19" t="n"/>
      <c r="M787" s="21" t="n"/>
      <c r="N787" s="22" t="n"/>
      <c r="O787" s="24">
        <f>IF(A787&lt;&gt;"عهدة","",SUMIFS($G$8:$G$5007,$B$8:$B$5007,B787,$A$8:$A$5007,"مصروف",$I$8:$I$5007,"&lt;&gt;مرفوض"))</f>
        <v/>
      </c>
      <c r="P787" s="25">
        <f>IF(A787&lt;&gt;"عهدة","",N(F787)-O787)</f>
        <v/>
      </c>
      <c r="Q787" s="26">
        <f>IF(A787="","",IF(A787="عهدة",IF(N(F787)=0,"⚠ أدخل قيمة العهدة",IF(P787&lt;0,"⛔ عجز / زيادة مصروفات "&amp;TEXT(-P787,"#,##0"),IF(COUNTIFS($B$8:$B$5007,B787,$A$8:$A$5007,"مصروف",$I$8:$I$5007,"&lt;&gt;مرفوض",$K$8:$K$5007,"&lt;&gt;نعم")&gt;0,"⚠ "&amp;COUNTIFS($B$8:$B$5007,B787,$A$8:$A$5007,"مصروف",$I$8:$I$5007,"&lt;&gt;مرفوض",$K$8:$K$5007,"&lt;&gt;نعم")&amp;" مصروف غير مسوى",IF(L787="تمت التسوية",IF(P787=0,"✔ متوازنة وتمت التسوية","✔ تمت التسوية – متبقي "&amp;TEXT(P787,"#,##0")),IF(P787&gt;0,"متبقي "&amp;TEXT(P787,"#,##0"),"✔ متوازنة"))))),IF(R787=0,"⚠ أضف سطر عهدة أولًا",IF(OR(C787="",N(G787)=0),"⚠ أكمل التاريخ والقيمة",IF(S787="","⚠ التاريخ خارج السنة المالية",IF(H787="","⚠ اختر بند الموازنة",IF(I787="مرفوض","✖ مرفوض من المدير",IF(I787&lt;&gt;"موافق","⏳ بانتظار موافقة المدير",IF(K787&lt;&gt;"نعم","⚠ غير مسوى مع الحسابات","✔ معتمد ومسوى")))))))))</f>
        <v/>
      </c>
      <c r="R787">
        <f>N(R786)+IF(A787="عهدة",1,0)</f>
        <v/>
      </c>
      <c r="S787">
        <f>IF(C787="","",IF(AND(C787&gt;=DATE(2026,9,1),C787&lt;=DATE(2027,8,31)),(YEAR(C787)-2026)*12+MONTH(C787)-8,""))</f>
        <v/>
      </c>
      <c r="T787">
        <f>IF(AND(A787="مصروف",R787&gt;0,I787="موافق",S787&lt;&gt;"",H787&lt;&gt;""),N(G787),0)</f>
        <v/>
      </c>
    </row>
    <row r="788">
      <c r="A788" s="19" t="n"/>
      <c r="B788" s="20">
        <f>IF(A788="","",IF(R788=0,"⚠ أضف سطر عهدة أولًا","DMT-"&amp;TEXT(R788,"000")))</f>
        <v/>
      </c>
      <c r="C788" s="21" t="n"/>
      <c r="D788" s="20">
        <f>IF(C788="","",IF(S788="","خارج السنة المالية",INDEX(القوائم!$D$2:$D$13,S788)))</f>
        <v/>
      </c>
      <c r="E788" s="22" t="n"/>
      <c r="F788" s="23" t="n"/>
      <c r="G788" s="23" t="n"/>
      <c r="H788" s="22" t="n"/>
      <c r="I788" s="19" t="n"/>
      <c r="J788" s="21" t="n"/>
      <c r="K788" s="19" t="n"/>
      <c r="L788" s="19" t="n"/>
      <c r="M788" s="21" t="n"/>
      <c r="N788" s="22" t="n"/>
      <c r="O788" s="24">
        <f>IF(A788&lt;&gt;"عهدة","",SUMIFS($G$8:$G$5007,$B$8:$B$5007,B788,$A$8:$A$5007,"مصروف",$I$8:$I$5007,"&lt;&gt;مرفوض"))</f>
        <v/>
      </c>
      <c r="P788" s="25">
        <f>IF(A788&lt;&gt;"عهدة","",N(F788)-O788)</f>
        <v/>
      </c>
      <c r="Q788" s="26">
        <f>IF(A788="","",IF(A788="عهدة",IF(N(F788)=0,"⚠ أدخل قيمة العهدة",IF(P788&lt;0,"⛔ عجز / زيادة مصروفات "&amp;TEXT(-P788,"#,##0"),IF(COUNTIFS($B$8:$B$5007,B788,$A$8:$A$5007,"مصروف",$I$8:$I$5007,"&lt;&gt;مرفوض",$K$8:$K$5007,"&lt;&gt;نعم")&gt;0,"⚠ "&amp;COUNTIFS($B$8:$B$5007,B788,$A$8:$A$5007,"مصروف",$I$8:$I$5007,"&lt;&gt;مرفوض",$K$8:$K$5007,"&lt;&gt;نعم")&amp;" مصروف غير مسوى",IF(L788="تمت التسوية",IF(P788=0,"✔ متوازنة وتمت التسوية","✔ تمت التسوية – متبقي "&amp;TEXT(P788,"#,##0")),IF(P788&gt;0,"متبقي "&amp;TEXT(P788,"#,##0"),"✔ متوازنة"))))),IF(R788=0,"⚠ أضف سطر عهدة أولًا",IF(OR(C788="",N(G788)=0),"⚠ أكمل التاريخ والقيمة",IF(S788="","⚠ التاريخ خارج السنة المالية",IF(H788="","⚠ اختر بند الموازنة",IF(I788="مرفوض","✖ مرفوض من المدير",IF(I788&lt;&gt;"موافق","⏳ بانتظار موافقة المدير",IF(K788&lt;&gt;"نعم","⚠ غير مسوى مع الحسابات","✔ معتمد ومسوى")))))))))</f>
        <v/>
      </c>
      <c r="R788">
        <f>N(R787)+IF(A788="عهدة",1,0)</f>
        <v/>
      </c>
      <c r="S788">
        <f>IF(C788="","",IF(AND(C788&gt;=DATE(2026,9,1),C788&lt;=DATE(2027,8,31)),(YEAR(C788)-2026)*12+MONTH(C788)-8,""))</f>
        <v/>
      </c>
      <c r="T788">
        <f>IF(AND(A788="مصروف",R788&gt;0,I788="موافق",S788&lt;&gt;"",H788&lt;&gt;""),N(G788),0)</f>
        <v/>
      </c>
    </row>
    <row r="789">
      <c r="A789" s="19" t="n"/>
      <c r="B789" s="20">
        <f>IF(A789="","",IF(R789=0,"⚠ أضف سطر عهدة أولًا","DMT-"&amp;TEXT(R789,"000")))</f>
        <v/>
      </c>
      <c r="C789" s="21" t="n"/>
      <c r="D789" s="20">
        <f>IF(C789="","",IF(S789="","خارج السنة المالية",INDEX(القوائم!$D$2:$D$13,S789)))</f>
        <v/>
      </c>
      <c r="E789" s="22" t="n"/>
      <c r="F789" s="23" t="n"/>
      <c r="G789" s="23" t="n"/>
      <c r="H789" s="22" t="n"/>
      <c r="I789" s="19" t="n"/>
      <c r="J789" s="21" t="n"/>
      <c r="K789" s="19" t="n"/>
      <c r="L789" s="19" t="n"/>
      <c r="M789" s="21" t="n"/>
      <c r="N789" s="22" t="n"/>
      <c r="O789" s="24">
        <f>IF(A789&lt;&gt;"عهدة","",SUMIFS($G$8:$G$5007,$B$8:$B$5007,B789,$A$8:$A$5007,"مصروف",$I$8:$I$5007,"&lt;&gt;مرفوض"))</f>
        <v/>
      </c>
      <c r="P789" s="25">
        <f>IF(A789&lt;&gt;"عهدة","",N(F789)-O789)</f>
        <v/>
      </c>
      <c r="Q789" s="26">
        <f>IF(A789="","",IF(A789="عهدة",IF(N(F789)=0,"⚠ أدخل قيمة العهدة",IF(P789&lt;0,"⛔ عجز / زيادة مصروفات "&amp;TEXT(-P789,"#,##0"),IF(COUNTIFS($B$8:$B$5007,B789,$A$8:$A$5007,"مصروف",$I$8:$I$5007,"&lt;&gt;مرفوض",$K$8:$K$5007,"&lt;&gt;نعم")&gt;0,"⚠ "&amp;COUNTIFS($B$8:$B$5007,B789,$A$8:$A$5007,"مصروف",$I$8:$I$5007,"&lt;&gt;مرفوض",$K$8:$K$5007,"&lt;&gt;نعم")&amp;" مصروف غير مسوى",IF(L789="تمت التسوية",IF(P789=0,"✔ متوازنة وتمت التسوية","✔ تمت التسوية – متبقي "&amp;TEXT(P789,"#,##0")),IF(P789&gt;0,"متبقي "&amp;TEXT(P789,"#,##0"),"✔ متوازنة"))))),IF(R789=0,"⚠ أضف سطر عهدة أولًا",IF(OR(C789="",N(G789)=0),"⚠ أكمل التاريخ والقيمة",IF(S789="","⚠ التاريخ خارج السنة المالية",IF(H789="","⚠ اختر بند الموازنة",IF(I789="مرفوض","✖ مرفوض من المدير",IF(I789&lt;&gt;"موافق","⏳ بانتظار موافقة المدير",IF(K789&lt;&gt;"نعم","⚠ غير مسوى مع الحسابات","✔ معتمد ومسوى")))))))))</f>
        <v/>
      </c>
      <c r="R789">
        <f>N(R788)+IF(A789="عهدة",1,0)</f>
        <v/>
      </c>
      <c r="S789">
        <f>IF(C789="","",IF(AND(C789&gt;=DATE(2026,9,1),C789&lt;=DATE(2027,8,31)),(YEAR(C789)-2026)*12+MONTH(C789)-8,""))</f>
        <v/>
      </c>
      <c r="T789">
        <f>IF(AND(A789="مصروف",R789&gt;0,I789="موافق",S789&lt;&gt;"",H789&lt;&gt;""),N(G789),0)</f>
        <v/>
      </c>
    </row>
    <row r="790">
      <c r="A790" s="19" t="n"/>
      <c r="B790" s="20">
        <f>IF(A790="","",IF(R790=0,"⚠ أضف سطر عهدة أولًا","DMT-"&amp;TEXT(R790,"000")))</f>
        <v/>
      </c>
      <c r="C790" s="21" t="n"/>
      <c r="D790" s="20">
        <f>IF(C790="","",IF(S790="","خارج السنة المالية",INDEX(القوائم!$D$2:$D$13,S790)))</f>
        <v/>
      </c>
      <c r="E790" s="22" t="n"/>
      <c r="F790" s="23" t="n"/>
      <c r="G790" s="23" t="n"/>
      <c r="H790" s="22" t="n"/>
      <c r="I790" s="19" t="n"/>
      <c r="J790" s="21" t="n"/>
      <c r="K790" s="19" t="n"/>
      <c r="L790" s="19" t="n"/>
      <c r="M790" s="21" t="n"/>
      <c r="N790" s="22" t="n"/>
      <c r="O790" s="24">
        <f>IF(A790&lt;&gt;"عهدة","",SUMIFS($G$8:$G$5007,$B$8:$B$5007,B790,$A$8:$A$5007,"مصروف",$I$8:$I$5007,"&lt;&gt;مرفوض"))</f>
        <v/>
      </c>
      <c r="P790" s="25">
        <f>IF(A790&lt;&gt;"عهدة","",N(F790)-O790)</f>
        <v/>
      </c>
      <c r="Q790" s="26">
        <f>IF(A790="","",IF(A790="عهدة",IF(N(F790)=0,"⚠ أدخل قيمة العهدة",IF(P790&lt;0,"⛔ عجز / زيادة مصروفات "&amp;TEXT(-P790,"#,##0"),IF(COUNTIFS($B$8:$B$5007,B790,$A$8:$A$5007,"مصروف",$I$8:$I$5007,"&lt;&gt;مرفوض",$K$8:$K$5007,"&lt;&gt;نعم")&gt;0,"⚠ "&amp;COUNTIFS($B$8:$B$5007,B790,$A$8:$A$5007,"مصروف",$I$8:$I$5007,"&lt;&gt;مرفوض",$K$8:$K$5007,"&lt;&gt;نعم")&amp;" مصروف غير مسوى",IF(L790="تمت التسوية",IF(P790=0,"✔ متوازنة وتمت التسوية","✔ تمت التسوية – متبقي "&amp;TEXT(P790,"#,##0")),IF(P790&gt;0,"متبقي "&amp;TEXT(P790,"#,##0"),"✔ متوازنة"))))),IF(R790=0,"⚠ أضف سطر عهدة أولًا",IF(OR(C790="",N(G790)=0),"⚠ أكمل التاريخ والقيمة",IF(S790="","⚠ التاريخ خارج السنة المالية",IF(H790="","⚠ اختر بند الموازنة",IF(I790="مرفوض","✖ مرفوض من المدير",IF(I790&lt;&gt;"موافق","⏳ بانتظار موافقة المدير",IF(K790&lt;&gt;"نعم","⚠ غير مسوى مع الحسابات","✔ معتمد ومسوى")))))))))</f>
        <v/>
      </c>
      <c r="R790">
        <f>N(R789)+IF(A790="عهدة",1,0)</f>
        <v/>
      </c>
      <c r="S790">
        <f>IF(C790="","",IF(AND(C790&gt;=DATE(2026,9,1),C790&lt;=DATE(2027,8,31)),(YEAR(C790)-2026)*12+MONTH(C790)-8,""))</f>
        <v/>
      </c>
      <c r="T790">
        <f>IF(AND(A790="مصروف",R790&gt;0,I790="موافق",S790&lt;&gt;"",H790&lt;&gt;""),N(G790),0)</f>
        <v/>
      </c>
    </row>
    <row r="791">
      <c r="A791" s="19" t="n"/>
      <c r="B791" s="20">
        <f>IF(A791="","",IF(R791=0,"⚠ أضف سطر عهدة أولًا","DMT-"&amp;TEXT(R791,"000")))</f>
        <v/>
      </c>
      <c r="C791" s="21" t="n"/>
      <c r="D791" s="20">
        <f>IF(C791="","",IF(S791="","خارج السنة المالية",INDEX(القوائم!$D$2:$D$13,S791)))</f>
        <v/>
      </c>
      <c r="E791" s="22" t="n"/>
      <c r="F791" s="23" t="n"/>
      <c r="G791" s="23" t="n"/>
      <c r="H791" s="22" t="n"/>
      <c r="I791" s="19" t="n"/>
      <c r="J791" s="21" t="n"/>
      <c r="K791" s="19" t="n"/>
      <c r="L791" s="19" t="n"/>
      <c r="M791" s="21" t="n"/>
      <c r="N791" s="22" t="n"/>
      <c r="O791" s="24">
        <f>IF(A791&lt;&gt;"عهدة","",SUMIFS($G$8:$G$5007,$B$8:$B$5007,B791,$A$8:$A$5007,"مصروف",$I$8:$I$5007,"&lt;&gt;مرفوض"))</f>
        <v/>
      </c>
      <c r="P791" s="25">
        <f>IF(A791&lt;&gt;"عهدة","",N(F791)-O791)</f>
        <v/>
      </c>
      <c r="Q791" s="26">
        <f>IF(A791="","",IF(A791="عهدة",IF(N(F791)=0,"⚠ أدخل قيمة العهدة",IF(P791&lt;0,"⛔ عجز / زيادة مصروفات "&amp;TEXT(-P791,"#,##0"),IF(COUNTIFS($B$8:$B$5007,B791,$A$8:$A$5007,"مصروف",$I$8:$I$5007,"&lt;&gt;مرفوض",$K$8:$K$5007,"&lt;&gt;نعم")&gt;0,"⚠ "&amp;COUNTIFS($B$8:$B$5007,B791,$A$8:$A$5007,"مصروف",$I$8:$I$5007,"&lt;&gt;مرفوض",$K$8:$K$5007,"&lt;&gt;نعم")&amp;" مصروف غير مسوى",IF(L791="تمت التسوية",IF(P791=0,"✔ متوازنة وتمت التسوية","✔ تمت التسوية – متبقي "&amp;TEXT(P791,"#,##0")),IF(P791&gt;0,"متبقي "&amp;TEXT(P791,"#,##0"),"✔ متوازنة"))))),IF(R791=0,"⚠ أضف سطر عهدة أولًا",IF(OR(C791="",N(G791)=0),"⚠ أكمل التاريخ والقيمة",IF(S791="","⚠ التاريخ خارج السنة المالية",IF(H791="","⚠ اختر بند الموازنة",IF(I791="مرفوض","✖ مرفوض من المدير",IF(I791&lt;&gt;"موافق","⏳ بانتظار موافقة المدير",IF(K791&lt;&gt;"نعم","⚠ غير مسوى مع الحسابات","✔ معتمد ومسوى")))))))))</f>
        <v/>
      </c>
      <c r="R791">
        <f>N(R790)+IF(A791="عهدة",1,0)</f>
        <v/>
      </c>
      <c r="S791">
        <f>IF(C791="","",IF(AND(C791&gt;=DATE(2026,9,1),C791&lt;=DATE(2027,8,31)),(YEAR(C791)-2026)*12+MONTH(C791)-8,""))</f>
        <v/>
      </c>
      <c r="T791">
        <f>IF(AND(A791="مصروف",R791&gt;0,I791="موافق",S791&lt;&gt;"",H791&lt;&gt;""),N(G791),0)</f>
        <v/>
      </c>
    </row>
    <row r="792">
      <c r="A792" s="19" t="n"/>
      <c r="B792" s="20">
        <f>IF(A792="","",IF(R792=0,"⚠ أضف سطر عهدة أولًا","DMT-"&amp;TEXT(R792,"000")))</f>
        <v/>
      </c>
      <c r="C792" s="21" t="n"/>
      <c r="D792" s="20">
        <f>IF(C792="","",IF(S792="","خارج السنة المالية",INDEX(القوائم!$D$2:$D$13,S792)))</f>
        <v/>
      </c>
      <c r="E792" s="22" t="n"/>
      <c r="F792" s="23" t="n"/>
      <c r="G792" s="23" t="n"/>
      <c r="H792" s="22" t="n"/>
      <c r="I792" s="19" t="n"/>
      <c r="J792" s="21" t="n"/>
      <c r="K792" s="19" t="n"/>
      <c r="L792" s="19" t="n"/>
      <c r="M792" s="21" t="n"/>
      <c r="N792" s="22" t="n"/>
      <c r="O792" s="24">
        <f>IF(A792&lt;&gt;"عهدة","",SUMIFS($G$8:$G$5007,$B$8:$B$5007,B792,$A$8:$A$5007,"مصروف",$I$8:$I$5007,"&lt;&gt;مرفوض"))</f>
        <v/>
      </c>
      <c r="P792" s="25">
        <f>IF(A792&lt;&gt;"عهدة","",N(F792)-O792)</f>
        <v/>
      </c>
      <c r="Q792" s="26">
        <f>IF(A792="","",IF(A792="عهدة",IF(N(F792)=0,"⚠ أدخل قيمة العهدة",IF(P792&lt;0,"⛔ عجز / زيادة مصروفات "&amp;TEXT(-P792,"#,##0"),IF(COUNTIFS($B$8:$B$5007,B792,$A$8:$A$5007,"مصروف",$I$8:$I$5007,"&lt;&gt;مرفوض",$K$8:$K$5007,"&lt;&gt;نعم")&gt;0,"⚠ "&amp;COUNTIFS($B$8:$B$5007,B792,$A$8:$A$5007,"مصروف",$I$8:$I$5007,"&lt;&gt;مرفوض",$K$8:$K$5007,"&lt;&gt;نعم")&amp;" مصروف غير مسوى",IF(L792="تمت التسوية",IF(P792=0,"✔ متوازنة وتمت التسوية","✔ تمت التسوية – متبقي "&amp;TEXT(P792,"#,##0")),IF(P792&gt;0,"متبقي "&amp;TEXT(P792,"#,##0"),"✔ متوازنة"))))),IF(R792=0,"⚠ أضف سطر عهدة أولًا",IF(OR(C792="",N(G792)=0),"⚠ أكمل التاريخ والقيمة",IF(S792="","⚠ التاريخ خارج السنة المالية",IF(H792="","⚠ اختر بند الموازنة",IF(I792="مرفوض","✖ مرفوض من المدير",IF(I792&lt;&gt;"موافق","⏳ بانتظار موافقة المدير",IF(K792&lt;&gt;"نعم","⚠ غير مسوى مع الحسابات","✔ معتمد ومسوى")))))))))</f>
        <v/>
      </c>
      <c r="R792">
        <f>N(R791)+IF(A792="عهدة",1,0)</f>
        <v/>
      </c>
      <c r="S792">
        <f>IF(C792="","",IF(AND(C792&gt;=DATE(2026,9,1),C792&lt;=DATE(2027,8,31)),(YEAR(C792)-2026)*12+MONTH(C792)-8,""))</f>
        <v/>
      </c>
      <c r="T792">
        <f>IF(AND(A792="مصروف",R792&gt;0,I792="موافق",S792&lt;&gt;"",H792&lt;&gt;""),N(G792),0)</f>
        <v/>
      </c>
    </row>
    <row r="793">
      <c r="A793" s="19" t="n"/>
      <c r="B793" s="20">
        <f>IF(A793="","",IF(R793=0,"⚠ أضف سطر عهدة أولًا","DMT-"&amp;TEXT(R793,"000")))</f>
        <v/>
      </c>
      <c r="C793" s="21" t="n"/>
      <c r="D793" s="20">
        <f>IF(C793="","",IF(S793="","خارج السنة المالية",INDEX(القوائم!$D$2:$D$13,S793)))</f>
        <v/>
      </c>
      <c r="E793" s="22" t="n"/>
      <c r="F793" s="23" t="n"/>
      <c r="G793" s="23" t="n"/>
      <c r="H793" s="22" t="n"/>
      <c r="I793" s="19" t="n"/>
      <c r="J793" s="21" t="n"/>
      <c r="K793" s="19" t="n"/>
      <c r="L793" s="19" t="n"/>
      <c r="M793" s="21" t="n"/>
      <c r="N793" s="22" t="n"/>
      <c r="O793" s="24">
        <f>IF(A793&lt;&gt;"عهدة","",SUMIFS($G$8:$G$5007,$B$8:$B$5007,B793,$A$8:$A$5007,"مصروف",$I$8:$I$5007,"&lt;&gt;مرفوض"))</f>
        <v/>
      </c>
      <c r="P793" s="25">
        <f>IF(A793&lt;&gt;"عهدة","",N(F793)-O793)</f>
        <v/>
      </c>
      <c r="Q793" s="26">
        <f>IF(A793="","",IF(A793="عهدة",IF(N(F793)=0,"⚠ أدخل قيمة العهدة",IF(P793&lt;0,"⛔ عجز / زيادة مصروفات "&amp;TEXT(-P793,"#,##0"),IF(COUNTIFS($B$8:$B$5007,B793,$A$8:$A$5007,"مصروف",$I$8:$I$5007,"&lt;&gt;مرفوض",$K$8:$K$5007,"&lt;&gt;نعم")&gt;0,"⚠ "&amp;COUNTIFS($B$8:$B$5007,B793,$A$8:$A$5007,"مصروف",$I$8:$I$5007,"&lt;&gt;مرفوض",$K$8:$K$5007,"&lt;&gt;نعم")&amp;" مصروف غير مسوى",IF(L793="تمت التسوية",IF(P793=0,"✔ متوازنة وتمت التسوية","✔ تمت التسوية – متبقي "&amp;TEXT(P793,"#,##0")),IF(P793&gt;0,"متبقي "&amp;TEXT(P793,"#,##0"),"✔ متوازنة"))))),IF(R793=0,"⚠ أضف سطر عهدة أولًا",IF(OR(C793="",N(G793)=0),"⚠ أكمل التاريخ والقيمة",IF(S793="","⚠ التاريخ خارج السنة المالية",IF(H793="","⚠ اختر بند الموازنة",IF(I793="مرفوض","✖ مرفوض من المدير",IF(I793&lt;&gt;"موافق","⏳ بانتظار موافقة المدير",IF(K793&lt;&gt;"نعم","⚠ غير مسوى مع الحسابات","✔ معتمد ومسوى")))))))))</f>
        <v/>
      </c>
      <c r="R793">
        <f>N(R792)+IF(A793="عهدة",1,0)</f>
        <v/>
      </c>
      <c r="S793">
        <f>IF(C793="","",IF(AND(C793&gt;=DATE(2026,9,1),C793&lt;=DATE(2027,8,31)),(YEAR(C793)-2026)*12+MONTH(C793)-8,""))</f>
        <v/>
      </c>
      <c r="T793">
        <f>IF(AND(A793="مصروف",R793&gt;0,I793="موافق",S793&lt;&gt;"",H793&lt;&gt;""),N(G793),0)</f>
        <v/>
      </c>
    </row>
    <row r="794">
      <c r="A794" s="19" t="n"/>
      <c r="B794" s="20">
        <f>IF(A794="","",IF(R794=0,"⚠ أضف سطر عهدة أولًا","DMT-"&amp;TEXT(R794,"000")))</f>
        <v/>
      </c>
      <c r="C794" s="21" t="n"/>
      <c r="D794" s="20">
        <f>IF(C794="","",IF(S794="","خارج السنة المالية",INDEX(القوائم!$D$2:$D$13,S794)))</f>
        <v/>
      </c>
      <c r="E794" s="22" t="n"/>
      <c r="F794" s="23" t="n"/>
      <c r="G794" s="23" t="n"/>
      <c r="H794" s="22" t="n"/>
      <c r="I794" s="19" t="n"/>
      <c r="J794" s="21" t="n"/>
      <c r="K794" s="19" t="n"/>
      <c r="L794" s="19" t="n"/>
      <c r="M794" s="21" t="n"/>
      <c r="N794" s="22" t="n"/>
      <c r="O794" s="24">
        <f>IF(A794&lt;&gt;"عهدة","",SUMIFS($G$8:$G$5007,$B$8:$B$5007,B794,$A$8:$A$5007,"مصروف",$I$8:$I$5007,"&lt;&gt;مرفوض"))</f>
        <v/>
      </c>
      <c r="P794" s="25">
        <f>IF(A794&lt;&gt;"عهدة","",N(F794)-O794)</f>
        <v/>
      </c>
      <c r="Q794" s="26">
        <f>IF(A794="","",IF(A794="عهدة",IF(N(F794)=0,"⚠ أدخل قيمة العهدة",IF(P794&lt;0,"⛔ عجز / زيادة مصروفات "&amp;TEXT(-P794,"#,##0"),IF(COUNTIFS($B$8:$B$5007,B794,$A$8:$A$5007,"مصروف",$I$8:$I$5007,"&lt;&gt;مرفوض",$K$8:$K$5007,"&lt;&gt;نعم")&gt;0,"⚠ "&amp;COUNTIFS($B$8:$B$5007,B794,$A$8:$A$5007,"مصروف",$I$8:$I$5007,"&lt;&gt;مرفوض",$K$8:$K$5007,"&lt;&gt;نعم")&amp;" مصروف غير مسوى",IF(L794="تمت التسوية",IF(P794=0,"✔ متوازنة وتمت التسوية","✔ تمت التسوية – متبقي "&amp;TEXT(P794,"#,##0")),IF(P794&gt;0,"متبقي "&amp;TEXT(P794,"#,##0"),"✔ متوازنة"))))),IF(R794=0,"⚠ أضف سطر عهدة أولًا",IF(OR(C794="",N(G794)=0),"⚠ أكمل التاريخ والقيمة",IF(S794="","⚠ التاريخ خارج السنة المالية",IF(H794="","⚠ اختر بند الموازنة",IF(I794="مرفوض","✖ مرفوض من المدير",IF(I794&lt;&gt;"موافق","⏳ بانتظار موافقة المدير",IF(K794&lt;&gt;"نعم","⚠ غير مسوى مع الحسابات","✔ معتمد ومسوى")))))))))</f>
        <v/>
      </c>
      <c r="R794">
        <f>N(R793)+IF(A794="عهدة",1,0)</f>
        <v/>
      </c>
      <c r="S794">
        <f>IF(C794="","",IF(AND(C794&gt;=DATE(2026,9,1),C794&lt;=DATE(2027,8,31)),(YEAR(C794)-2026)*12+MONTH(C794)-8,""))</f>
        <v/>
      </c>
      <c r="T794">
        <f>IF(AND(A794="مصروف",R794&gt;0,I794="موافق",S794&lt;&gt;"",H794&lt;&gt;""),N(G794),0)</f>
        <v/>
      </c>
    </row>
    <row r="795">
      <c r="A795" s="19" t="n"/>
      <c r="B795" s="20">
        <f>IF(A795="","",IF(R795=0,"⚠ أضف سطر عهدة أولًا","DMT-"&amp;TEXT(R795,"000")))</f>
        <v/>
      </c>
      <c r="C795" s="21" t="n"/>
      <c r="D795" s="20">
        <f>IF(C795="","",IF(S795="","خارج السنة المالية",INDEX(القوائم!$D$2:$D$13,S795)))</f>
        <v/>
      </c>
      <c r="E795" s="22" t="n"/>
      <c r="F795" s="23" t="n"/>
      <c r="G795" s="23" t="n"/>
      <c r="H795" s="22" t="n"/>
      <c r="I795" s="19" t="n"/>
      <c r="J795" s="21" t="n"/>
      <c r="K795" s="19" t="n"/>
      <c r="L795" s="19" t="n"/>
      <c r="M795" s="21" t="n"/>
      <c r="N795" s="22" t="n"/>
      <c r="O795" s="24">
        <f>IF(A795&lt;&gt;"عهدة","",SUMIFS($G$8:$G$5007,$B$8:$B$5007,B795,$A$8:$A$5007,"مصروف",$I$8:$I$5007,"&lt;&gt;مرفوض"))</f>
        <v/>
      </c>
      <c r="P795" s="25">
        <f>IF(A795&lt;&gt;"عهدة","",N(F795)-O795)</f>
        <v/>
      </c>
      <c r="Q795" s="26">
        <f>IF(A795="","",IF(A795="عهدة",IF(N(F795)=0,"⚠ أدخل قيمة العهدة",IF(P795&lt;0,"⛔ عجز / زيادة مصروفات "&amp;TEXT(-P795,"#,##0"),IF(COUNTIFS($B$8:$B$5007,B795,$A$8:$A$5007,"مصروف",$I$8:$I$5007,"&lt;&gt;مرفوض",$K$8:$K$5007,"&lt;&gt;نعم")&gt;0,"⚠ "&amp;COUNTIFS($B$8:$B$5007,B795,$A$8:$A$5007,"مصروف",$I$8:$I$5007,"&lt;&gt;مرفوض",$K$8:$K$5007,"&lt;&gt;نعم")&amp;" مصروف غير مسوى",IF(L795="تمت التسوية",IF(P795=0,"✔ متوازنة وتمت التسوية","✔ تمت التسوية – متبقي "&amp;TEXT(P795,"#,##0")),IF(P795&gt;0,"متبقي "&amp;TEXT(P795,"#,##0"),"✔ متوازنة"))))),IF(R795=0,"⚠ أضف سطر عهدة أولًا",IF(OR(C795="",N(G795)=0),"⚠ أكمل التاريخ والقيمة",IF(S795="","⚠ التاريخ خارج السنة المالية",IF(H795="","⚠ اختر بند الموازنة",IF(I795="مرفوض","✖ مرفوض من المدير",IF(I795&lt;&gt;"موافق","⏳ بانتظار موافقة المدير",IF(K795&lt;&gt;"نعم","⚠ غير مسوى مع الحسابات","✔ معتمد ومسوى")))))))))</f>
        <v/>
      </c>
      <c r="R795">
        <f>N(R794)+IF(A795="عهدة",1,0)</f>
        <v/>
      </c>
      <c r="S795">
        <f>IF(C795="","",IF(AND(C795&gt;=DATE(2026,9,1),C795&lt;=DATE(2027,8,31)),(YEAR(C795)-2026)*12+MONTH(C795)-8,""))</f>
        <v/>
      </c>
      <c r="T795">
        <f>IF(AND(A795="مصروف",R795&gt;0,I795="موافق",S795&lt;&gt;"",H795&lt;&gt;""),N(G795),0)</f>
        <v/>
      </c>
    </row>
    <row r="796">
      <c r="A796" s="19" t="n"/>
      <c r="B796" s="20">
        <f>IF(A796="","",IF(R796=0,"⚠ أضف سطر عهدة أولًا","DMT-"&amp;TEXT(R796,"000")))</f>
        <v/>
      </c>
      <c r="C796" s="21" t="n"/>
      <c r="D796" s="20">
        <f>IF(C796="","",IF(S796="","خارج السنة المالية",INDEX(القوائم!$D$2:$D$13,S796)))</f>
        <v/>
      </c>
      <c r="E796" s="22" t="n"/>
      <c r="F796" s="23" t="n"/>
      <c r="G796" s="23" t="n"/>
      <c r="H796" s="22" t="n"/>
      <c r="I796" s="19" t="n"/>
      <c r="J796" s="21" t="n"/>
      <c r="K796" s="19" t="n"/>
      <c r="L796" s="19" t="n"/>
      <c r="M796" s="21" t="n"/>
      <c r="N796" s="22" t="n"/>
      <c r="O796" s="24">
        <f>IF(A796&lt;&gt;"عهدة","",SUMIFS($G$8:$G$5007,$B$8:$B$5007,B796,$A$8:$A$5007,"مصروف",$I$8:$I$5007,"&lt;&gt;مرفوض"))</f>
        <v/>
      </c>
      <c r="P796" s="25">
        <f>IF(A796&lt;&gt;"عهدة","",N(F796)-O796)</f>
        <v/>
      </c>
      <c r="Q796" s="26">
        <f>IF(A796="","",IF(A796="عهدة",IF(N(F796)=0,"⚠ أدخل قيمة العهدة",IF(P796&lt;0,"⛔ عجز / زيادة مصروفات "&amp;TEXT(-P796,"#,##0"),IF(COUNTIFS($B$8:$B$5007,B796,$A$8:$A$5007,"مصروف",$I$8:$I$5007,"&lt;&gt;مرفوض",$K$8:$K$5007,"&lt;&gt;نعم")&gt;0,"⚠ "&amp;COUNTIFS($B$8:$B$5007,B796,$A$8:$A$5007,"مصروف",$I$8:$I$5007,"&lt;&gt;مرفوض",$K$8:$K$5007,"&lt;&gt;نعم")&amp;" مصروف غير مسوى",IF(L796="تمت التسوية",IF(P796=0,"✔ متوازنة وتمت التسوية","✔ تمت التسوية – متبقي "&amp;TEXT(P796,"#,##0")),IF(P796&gt;0,"متبقي "&amp;TEXT(P796,"#,##0"),"✔ متوازنة"))))),IF(R796=0,"⚠ أضف سطر عهدة أولًا",IF(OR(C796="",N(G796)=0),"⚠ أكمل التاريخ والقيمة",IF(S796="","⚠ التاريخ خارج السنة المالية",IF(H796="","⚠ اختر بند الموازنة",IF(I796="مرفوض","✖ مرفوض من المدير",IF(I796&lt;&gt;"موافق","⏳ بانتظار موافقة المدير",IF(K796&lt;&gt;"نعم","⚠ غير مسوى مع الحسابات","✔ معتمد ومسوى")))))))))</f>
        <v/>
      </c>
      <c r="R796">
        <f>N(R795)+IF(A796="عهدة",1,0)</f>
        <v/>
      </c>
      <c r="S796">
        <f>IF(C796="","",IF(AND(C796&gt;=DATE(2026,9,1),C796&lt;=DATE(2027,8,31)),(YEAR(C796)-2026)*12+MONTH(C796)-8,""))</f>
        <v/>
      </c>
      <c r="T796">
        <f>IF(AND(A796="مصروف",R796&gt;0,I796="موافق",S796&lt;&gt;"",H796&lt;&gt;""),N(G796),0)</f>
        <v/>
      </c>
    </row>
    <row r="797">
      <c r="A797" s="19" t="n"/>
      <c r="B797" s="20">
        <f>IF(A797="","",IF(R797=0,"⚠ أضف سطر عهدة أولًا","DMT-"&amp;TEXT(R797,"000")))</f>
        <v/>
      </c>
      <c r="C797" s="21" t="n"/>
      <c r="D797" s="20">
        <f>IF(C797="","",IF(S797="","خارج السنة المالية",INDEX(القوائم!$D$2:$D$13,S797)))</f>
        <v/>
      </c>
      <c r="E797" s="22" t="n"/>
      <c r="F797" s="23" t="n"/>
      <c r="G797" s="23" t="n"/>
      <c r="H797" s="22" t="n"/>
      <c r="I797" s="19" t="n"/>
      <c r="J797" s="21" t="n"/>
      <c r="K797" s="19" t="n"/>
      <c r="L797" s="19" t="n"/>
      <c r="M797" s="21" t="n"/>
      <c r="N797" s="22" t="n"/>
      <c r="O797" s="24">
        <f>IF(A797&lt;&gt;"عهدة","",SUMIFS($G$8:$G$5007,$B$8:$B$5007,B797,$A$8:$A$5007,"مصروف",$I$8:$I$5007,"&lt;&gt;مرفوض"))</f>
        <v/>
      </c>
      <c r="P797" s="25">
        <f>IF(A797&lt;&gt;"عهدة","",N(F797)-O797)</f>
        <v/>
      </c>
      <c r="Q797" s="26">
        <f>IF(A797="","",IF(A797="عهدة",IF(N(F797)=0,"⚠ أدخل قيمة العهدة",IF(P797&lt;0,"⛔ عجز / زيادة مصروفات "&amp;TEXT(-P797,"#,##0"),IF(COUNTIFS($B$8:$B$5007,B797,$A$8:$A$5007,"مصروف",$I$8:$I$5007,"&lt;&gt;مرفوض",$K$8:$K$5007,"&lt;&gt;نعم")&gt;0,"⚠ "&amp;COUNTIFS($B$8:$B$5007,B797,$A$8:$A$5007,"مصروف",$I$8:$I$5007,"&lt;&gt;مرفوض",$K$8:$K$5007,"&lt;&gt;نعم")&amp;" مصروف غير مسوى",IF(L797="تمت التسوية",IF(P797=0,"✔ متوازنة وتمت التسوية","✔ تمت التسوية – متبقي "&amp;TEXT(P797,"#,##0")),IF(P797&gt;0,"متبقي "&amp;TEXT(P797,"#,##0"),"✔ متوازنة"))))),IF(R797=0,"⚠ أضف سطر عهدة أولًا",IF(OR(C797="",N(G797)=0),"⚠ أكمل التاريخ والقيمة",IF(S797="","⚠ التاريخ خارج السنة المالية",IF(H797="","⚠ اختر بند الموازنة",IF(I797="مرفوض","✖ مرفوض من المدير",IF(I797&lt;&gt;"موافق","⏳ بانتظار موافقة المدير",IF(K797&lt;&gt;"نعم","⚠ غير مسوى مع الحسابات","✔ معتمد ومسوى")))))))))</f>
        <v/>
      </c>
      <c r="R797">
        <f>N(R796)+IF(A797="عهدة",1,0)</f>
        <v/>
      </c>
      <c r="S797">
        <f>IF(C797="","",IF(AND(C797&gt;=DATE(2026,9,1),C797&lt;=DATE(2027,8,31)),(YEAR(C797)-2026)*12+MONTH(C797)-8,""))</f>
        <v/>
      </c>
      <c r="T797">
        <f>IF(AND(A797="مصروف",R797&gt;0,I797="موافق",S797&lt;&gt;"",H797&lt;&gt;""),N(G797),0)</f>
        <v/>
      </c>
    </row>
    <row r="798">
      <c r="A798" s="19" t="n"/>
      <c r="B798" s="20">
        <f>IF(A798="","",IF(R798=0,"⚠ أضف سطر عهدة أولًا","DMT-"&amp;TEXT(R798,"000")))</f>
        <v/>
      </c>
      <c r="C798" s="21" t="n"/>
      <c r="D798" s="20">
        <f>IF(C798="","",IF(S798="","خارج السنة المالية",INDEX(القوائم!$D$2:$D$13,S798)))</f>
        <v/>
      </c>
      <c r="E798" s="22" t="n"/>
      <c r="F798" s="23" t="n"/>
      <c r="G798" s="23" t="n"/>
      <c r="H798" s="22" t="n"/>
      <c r="I798" s="19" t="n"/>
      <c r="J798" s="21" t="n"/>
      <c r="K798" s="19" t="n"/>
      <c r="L798" s="19" t="n"/>
      <c r="M798" s="21" t="n"/>
      <c r="N798" s="22" t="n"/>
      <c r="O798" s="24">
        <f>IF(A798&lt;&gt;"عهدة","",SUMIFS($G$8:$G$5007,$B$8:$B$5007,B798,$A$8:$A$5007,"مصروف",$I$8:$I$5007,"&lt;&gt;مرفوض"))</f>
        <v/>
      </c>
      <c r="P798" s="25">
        <f>IF(A798&lt;&gt;"عهدة","",N(F798)-O798)</f>
        <v/>
      </c>
      <c r="Q798" s="26">
        <f>IF(A798="","",IF(A798="عهدة",IF(N(F798)=0,"⚠ أدخل قيمة العهدة",IF(P798&lt;0,"⛔ عجز / زيادة مصروفات "&amp;TEXT(-P798,"#,##0"),IF(COUNTIFS($B$8:$B$5007,B798,$A$8:$A$5007,"مصروف",$I$8:$I$5007,"&lt;&gt;مرفوض",$K$8:$K$5007,"&lt;&gt;نعم")&gt;0,"⚠ "&amp;COUNTIFS($B$8:$B$5007,B798,$A$8:$A$5007,"مصروف",$I$8:$I$5007,"&lt;&gt;مرفوض",$K$8:$K$5007,"&lt;&gt;نعم")&amp;" مصروف غير مسوى",IF(L798="تمت التسوية",IF(P798=0,"✔ متوازنة وتمت التسوية","✔ تمت التسوية – متبقي "&amp;TEXT(P798,"#,##0")),IF(P798&gt;0,"متبقي "&amp;TEXT(P798,"#,##0"),"✔ متوازنة"))))),IF(R798=0,"⚠ أضف سطر عهدة أولًا",IF(OR(C798="",N(G798)=0),"⚠ أكمل التاريخ والقيمة",IF(S798="","⚠ التاريخ خارج السنة المالية",IF(H798="","⚠ اختر بند الموازنة",IF(I798="مرفوض","✖ مرفوض من المدير",IF(I798&lt;&gt;"موافق","⏳ بانتظار موافقة المدير",IF(K798&lt;&gt;"نعم","⚠ غير مسوى مع الحسابات","✔ معتمد ومسوى")))))))))</f>
        <v/>
      </c>
      <c r="R798">
        <f>N(R797)+IF(A798="عهدة",1,0)</f>
        <v/>
      </c>
      <c r="S798">
        <f>IF(C798="","",IF(AND(C798&gt;=DATE(2026,9,1),C798&lt;=DATE(2027,8,31)),(YEAR(C798)-2026)*12+MONTH(C798)-8,""))</f>
        <v/>
      </c>
      <c r="T798">
        <f>IF(AND(A798="مصروف",R798&gt;0,I798="موافق",S798&lt;&gt;"",H798&lt;&gt;""),N(G798),0)</f>
        <v/>
      </c>
    </row>
    <row r="799">
      <c r="A799" s="19" t="n"/>
      <c r="B799" s="20">
        <f>IF(A799="","",IF(R799=0,"⚠ أضف سطر عهدة أولًا","DMT-"&amp;TEXT(R799,"000")))</f>
        <v/>
      </c>
      <c r="C799" s="21" t="n"/>
      <c r="D799" s="20">
        <f>IF(C799="","",IF(S799="","خارج السنة المالية",INDEX(القوائم!$D$2:$D$13,S799)))</f>
        <v/>
      </c>
      <c r="E799" s="22" t="n"/>
      <c r="F799" s="23" t="n"/>
      <c r="G799" s="23" t="n"/>
      <c r="H799" s="22" t="n"/>
      <c r="I799" s="19" t="n"/>
      <c r="J799" s="21" t="n"/>
      <c r="K799" s="19" t="n"/>
      <c r="L799" s="19" t="n"/>
      <c r="M799" s="21" t="n"/>
      <c r="N799" s="22" t="n"/>
      <c r="O799" s="24">
        <f>IF(A799&lt;&gt;"عهدة","",SUMIFS($G$8:$G$5007,$B$8:$B$5007,B799,$A$8:$A$5007,"مصروف",$I$8:$I$5007,"&lt;&gt;مرفوض"))</f>
        <v/>
      </c>
      <c r="P799" s="25">
        <f>IF(A799&lt;&gt;"عهدة","",N(F799)-O799)</f>
        <v/>
      </c>
      <c r="Q799" s="26">
        <f>IF(A799="","",IF(A799="عهدة",IF(N(F799)=0,"⚠ أدخل قيمة العهدة",IF(P799&lt;0,"⛔ عجز / زيادة مصروفات "&amp;TEXT(-P799,"#,##0"),IF(COUNTIFS($B$8:$B$5007,B799,$A$8:$A$5007,"مصروف",$I$8:$I$5007,"&lt;&gt;مرفوض",$K$8:$K$5007,"&lt;&gt;نعم")&gt;0,"⚠ "&amp;COUNTIFS($B$8:$B$5007,B799,$A$8:$A$5007,"مصروف",$I$8:$I$5007,"&lt;&gt;مرفوض",$K$8:$K$5007,"&lt;&gt;نعم")&amp;" مصروف غير مسوى",IF(L799="تمت التسوية",IF(P799=0,"✔ متوازنة وتمت التسوية","✔ تمت التسوية – متبقي "&amp;TEXT(P799,"#,##0")),IF(P799&gt;0,"متبقي "&amp;TEXT(P799,"#,##0"),"✔ متوازنة"))))),IF(R799=0,"⚠ أضف سطر عهدة أولًا",IF(OR(C799="",N(G799)=0),"⚠ أكمل التاريخ والقيمة",IF(S799="","⚠ التاريخ خارج السنة المالية",IF(H799="","⚠ اختر بند الموازنة",IF(I799="مرفوض","✖ مرفوض من المدير",IF(I799&lt;&gt;"موافق","⏳ بانتظار موافقة المدير",IF(K799&lt;&gt;"نعم","⚠ غير مسوى مع الحسابات","✔ معتمد ومسوى")))))))))</f>
        <v/>
      </c>
      <c r="R799">
        <f>N(R798)+IF(A799="عهدة",1,0)</f>
        <v/>
      </c>
      <c r="S799">
        <f>IF(C799="","",IF(AND(C799&gt;=DATE(2026,9,1),C799&lt;=DATE(2027,8,31)),(YEAR(C799)-2026)*12+MONTH(C799)-8,""))</f>
        <v/>
      </c>
      <c r="T799">
        <f>IF(AND(A799="مصروف",R799&gt;0,I799="موافق",S799&lt;&gt;"",H799&lt;&gt;""),N(G799),0)</f>
        <v/>
      </c>
    </row>
    <row r="800">
      <c r="A800" s="19" t="n"/>
      <c r="B800" s="20">
        <f>IF(A800="","",IF(R800=0,"⚠ أضف سطر عهدة أولًا","DMT-"&amp;TEXT(R800,"000")))</f>
        <v/>
      </c>
      <c r="C800" s="21" t="n"/>
      <c r="D800" s="20">
        <f>IF(C800="","",IF(S800="","خارج السنة المالية",INDEX(القوائم!$D$2:$D$13,S800)))</f>
        <v/>
      </c>
      <c r="E800" s="22" t="n"/>
      <c r="F800" s="23" t="n"/>
      <c r="G800" s="23" t="n"/>
      <c r="H800" s="22" t="n"/>
      <c r="I800" s="19" t="n"/>
      <c r="J800" s="21" t="n"/>
      <c r="K800" s="19" t="n"/>
      <c r="L800" s="19" t="n"/>
      <c r="M800" s="21" t="n"/>
      <c r="N800" s="22" t="n"/>
      <c r="O800" s="24">
        <f>IF(A800&lt;&gt;"عهدة","",SUMIFS($G$8:$G$5007,$B$8:$B$5007,B800,$A$8:$A$5007,"مصروف",$I$8:$I$5007,"&lt;&gt;مرفوض"))</f>
        <v/>
      </c>
      <c r="P800" s="25">
        <f>IF(A800&lt;&gt;"عهدة","",N(F800)-O800)</f>
        <v/>
      </c>
      <c r="Q800" s="26">
        <f>IF(A800="","",IF(A800="عهدة",IF(N(F800)=0,"⚠ أدخل قيمة العهدة",IF(P800&lt;0,"⛔ عجز / زيادة مصروفات "&amp;TEXT(-P800,"#,##0"),IF(COUNTIFS($B$8:$B$5007,B800,$A$8:$A$5007,"مصروف",$I$8:$I$5007,"&lt;&gt;مرفوض",$K$8:$K$5007,"&lt;&gt;نعم")&gt;0,"⚠ "&amp;COUNTIFS($B$8:$B$5007,B800,$A$8:$A$5007,"مصروف",$I$8:$I$5007,"&lt;&gt;مرفوض",$K$8:$K$5007,"&lt;&gt;نعم")&amp;" مصروف غير مسوى",IF(L800="تمت التسوية",IF(P800=0,"✔ متوازنة وتمت التسوية","✔ تمت التسوية – متبقي "&amp;TEXT(P800,"#,##0")),IF(P800&gt;0,"متبقي "&amp;TEXT(P800,"#,##0"),"✔ متوازنة"))))),IF(R800=0,"⚠ أضف سطر عهدة أولًا",IF(OR(C800="",N(G800)=0),"⚠ أكمل التاريخ والقيمة",IF(S800="","⚠ التاريخ خارج السنة المالية",IF(H800="","⚠ اختر بند الموازنة",IF(I800="مرفوض","✖ مرفوض من المدير",IF(I800&lt;&gt;"موافق","⏳ بانتظار موافقة المدير",IF(K800&lt;&gt;"نعم","⚠ غير مسوى مع الحسابات","✔ معتمد ومسوى")))))))))</f>
        <v/>
      </c>
      <c r="R800">
        <f>N(R799)+IF(A800="عهدة",1,0)</f>
        <v/>
      </c>
      <c r="S800">
        <f>IF(C800="","",IF(AND(C800&gt;=DATE(2026,9,1),C800&lt;=DATE(2027,8,31)),(YEAR(C800)-2026)*12+MONTH(C800)-8,""))</f>
        <v/>
      </c>
      <c r="T800">
        <f>IF(AND(A800="مصروف",R800&gt;0,I800="موافق",S800&lt;&gt;"",H800&lt;&gt;""),N(G800),0)</f>
        <v/>
      </c>
    </row>
    <row r="801">
      <c r="A801" s="19" t="n"/>
      <c r="B801" s="20">
        <f>IF(A801="","",IF(R801=0,"⚠ أضف سطر عهدة أولًا","DMT-"&amp;TEXT(R801,"000")))</f>
        <v/>
      </c>
      <c r="C801" s="21" t="n"/>
      <c r="D801" s="20">
        <f>IF(C801="","",IF(S801="","خارج السنة المالية",INDEX(القوائم!$D$2:$D$13,S801)))</f>
        <v/>
      </c>
      <c r="E801" s="22" t="n"/>
      <c r="F801" s="23" t="n"/>
      <c r="G801" s="23" t="n"/>
      <c r="H801" s="22" t="n"/>
      <c r="I801" s="19" t="n"/>
      <c r="J801" s="21" t="n"/>
      <c r="K801" s="19" t="n"/>
      <c r="L801" s="19" t="n"/>
      <c r="M801" s="21" t="n"/>
      <c r="N801" s="22" t="n"/>
      <c r="O801" s="24">
        <f>IF(A801&lt;&gt;"عهدة","",SUMIFS($G$8:$G$5007,$B$8:$B$5007,B801,$A$8:$A$5007,"مصروف",$I$8:$I$5007,"&lt;&gt;مرفوض"))</f>
        <v/>
      </c>
      <c r="P801" s="25">
        <f>IF(A801&lt;&gt;"عهدة","",N(F801)-O801)</f>
        <v/>
      </c>
      <c r="Q801" s="26">
        <f>IF(A801="","",IF(A801="عهدة",IF(N(F801)=0,"⚠ أدخل قيمة العهدة",IF(P801&lt;0,"⛔ عجز / زيادة مصروفات "&amp;TEXT(-P801,"#,##0"),IF(COUNTIFS($B$8:$B$5007,B801,$A$8:$A$5007,"مصروف",$I$8:$I$5007,"&lt;&gt;مرفوض",$K$8:$K$5007,"&lt;&gt;نعم")&gt;0,"⚠ "&amp;COUNTIFS($B$8:$B$5007,B801,$A$8:$A$5007,"مصروف",$I$8:$I$5007,"&lt;&gt;مرفوض",$K$8:$K$5007,"&lt;&gt;نعم")&amp;" مصروف غير مسوى",IF(L801="تمت التسوية",IF(P801=0,"✔ متوازنة وتمت التسوية","✔ تمت التسوية – متبقي "&amp;TEXT(P801,"#,##0")),IF(P801&gt;0,"متبقي "&amp;TEXT(P801,"#,##0"),"✔ متوازنة"))))),IF(R801=0,"⚠ أضف سطر عهدة أولًا",IF(OR(C801="",N(G801)=0),"⚠ أكمل التاريخ والقيمة",IF(S801="","⚠ التاريخ خارج السنة المالية",IF(H801="","⚠ اختر بند الموازنة",IF(I801="مرفوض","✖ مرفوض من المدير",IF(I801&lt;&gt;"موافق","⏳ بانتظار موافقة المدير",IF(K801&lt;&gt;"نعم","⚠ غير مسوى مع الحسابات","✔ معتمد ومسوى")))))))))</f>
        <v/>
      </c>
      <c r="R801">
        <f>N(R800)+IF(A801="عهدة",1,0)</f>
        <v/>
      </c>
      <c r="S801">
        <f>IF(C801="","",IF(AND(C801&gt;=DATE(2026,9,1),C801&lt;=DATE(2027,8,31)),(YEAR(C801)-2026)*12+MONTH(C801)-8,""))</f>
        <v/>
      </c>
      <c r="T801">
        <f>IF(AND(A801="مصروف",R801&gt;0,I801="موافق",S801&lt;&gt;"",H801&lt;&gt;""),N(G801),0)</f>
        <v/>
      </c>
    </row>
    <row r="802">
      <c r="A802" s="19" t="n"/>
      <c r="B802" s="20">
        <f>IF(A802="","",IF(R802=0,"⚠ أضف سطر عهدة أولًا","DMT-"&amp;TEXT(R802,"000")))</f>
        <v/>
      </c>
      <c r="C802" s="21" t="n"/>
      <c r="D802" s="20">
        <f>IF(C802="","",IF(S802="","خارج السنة المالية",INDEX(القوائم!$D$2:$D$13,S802)))</f>
        <v/>
      </c>
      <c r="E802" s="22" t="n"/>
      <c r="F802" s="23" t="n"/>
      <c r="G802" s="23" t="n"/>
      <c r="H802" s="22" t="n"/>
      <c r="I802" s="19" t="n"/>
      <c r="J802" s="21" t="n"/>
      <c r="K802" s="19" t="n"/>
      <c r="L802" s="19" t="n"/>
      <c r="M802" s="21" t="n"/>
      <c r="N802" s="22" t="n"/>
      <c r="O802" s="24">
        <f>IF(A802&lt;&gt;"عهدة","",SUMIFS($G$8:$G$5007,$B$8:$B$5007,B802,$A$8:$A$5007,"مصروف",$I$8:$I$5007,"&lt;&gt;مرفوض"))</f>
        <v/>
      </c>
      <c r="P802" s="25">
        <f>IF(A802&lt;&gt;"عهدة","",N(F802)-O802)</f>
        <v/>
      </c>
      <c r="Q802" s="26">
        <f>IF(A802="","",IF(A802="عهدة",IF(N(F802)=0,"⚠ أدخل قيمة العهدة",IF(P802&lt;0,"⛔ عجز / زيادة مصروفات "&amp;TEXT(-P802,"#,##0"),IF(COUNTIFS($B$8:$B$5007,B802,$A$8:$A$5007,"مصروف",$I$8:$I$5007,"&lt;&gt;مرفوض",$K$8:$K$5007,"&lt;&gt;نعم")&gt;0,"⚠ "&amp;COUNTIFS($B$8:$B$5007,B802,$A$8:$A$5007,"مصروف",$I$8:$I$5007,"&lt;&gt;مرفوض",$K$8:$K$5007,"&lt;&gt;نعم")&amp;" مصروف غير مسوى",IF(L802="تمت التسوية",IF(P802=0,"✔ متوازنة وتمت التسوية","✔ تمت التسوية – متبقي "&amp;TEXT(P802,"#,##0")),IF(P802&gt;0,"متبقي "&amp;TEXT(P802,"#,##0"),"✔ متوازنة"))))),IF(R802=0,"⚠ أضف سطر عهدة أولًا",IF(OR(C802="",N(G802)=0),"⚠ أكمل التاريخ والقيمة",IF(S802="","⚠ التاريخ خارج السنة المالية",IF(H802="","⚠ اختر بند الموازنة",IF(I802="مرفوض","✖ مرفوض من المدير",IF(I802&lt;&gt;"موافق","⏳ بانتظار موافقة المدير",IF(K802&lt;&gt;"نعم","⚠ غير مسوى مع الحسابات","✔ معتمد ومسوى")))))))))</f>
        <v/>
      </c>
      <c r="R802">
        <f>N(R801)+IF(A802="عهدة",1,0)</f>
        <v/>
      </c>
      <c r="S802">
        <f>IF(C802="","",IF(AND(C802&gt;=DATE(2026,9,1),C802&lt;=DATE(2027,8,31)),(YEAR(C802)-2026)*12+MONTH(C802)-8,""))</f>
        <v/>
      </c>
      <c r="T802">
        <f>IF(AND(A802="مصروف",R802&gt;0,I802="موافق",S802&lt;&gt;"",H802&lt;&gt;""),N(G802),0)</f>
        <v/>
      </c>
    </row>
    <row r="803">
      <c r="A803" s="19" t="n"/>
      <c r="B803" s="20">
        <f>IF(A803="","",IF(R803=0,"⚠ أضف سطر عهدة أولًا","DMT-"&amp;TEXT(R803,"000")))</f>
        <v/>
      </c>
      <c r="C803" s="21" t="n"/>
      <c r="D803" s="20">
        <f>IF(C803="","",IF(S803="","خارج السنة المالية",INDEX(القوائم!$D$2:$D$13,S803)))</f>
        <v/>
      </c>
      <c r="E803" s="22" t="n"/>
      <c r="F803" s="23" t="n"/>
      <c r="G803" s="23" t="n"/>
      <c r="H803" s="22" t="n"/>
      <c r="I803" s="19" t="n"/>
      <c r="J803" s="21" t="n"/>
      <c r="K803" s="19" t="n"/>
      <c r="L803" s="19" t="n"/>
      <c r="M803" s="21" t="n"/>
      <c r="N803" s="22" t="n"/>
      <c r="O803" s="24">
        <f>IF(A803&lt;&gt;"عهدة","",SUMIFS($G$8:$G$5007,$B$8:$B$5007,B803,$A$8:$A$5007,"مصروف",$I$8:$I$5007,"&lt;&gt;مرفوض"))</f>
        <v/>
      </c>
      <c r="P803" s="25">
        <f>IF(A803&lt;&gt;"عهدة","",N(F803)-O803)</f>
        <v/>
      </c>
      <c r="Q803" s="26">
        <f>IF(A803="","",IF(A803="عهدة",IF(N(F803)=0,"⚠ أدخل قيمة العهدة",IF(P803&lt;0,"⛔ عجز / زيادة مصروفات "&amp;TEXT(-P803,"#,##0"),IF(COUNTIFS($B$8:$B$5007,B803,$A$8:$A$5007,"مصروف",$I$8:$I$5007,"&lt;&gt;مرفوض",$K$8:$K$5007,"&lt;&gt;نعم")&gt;0,"⚠ "&amp;COUNTIFS($B$8:$B$5007,B803,$A$8:$A$5007,"مصروف",$I$8:$I$5007,"&lt;&gt;مرفوض",$K$8:$K$5007,"&lt;&gt;نعم")&amp;" مصروف غير مسوى",IF(L803="تمت التسوية",IF(P803=0,"✔ متوازنة وتمت التسوية","✔ تمت التسوية – متبقي "&amp;TEXT(P803,"#,##0")),IF(P803&gt;0,"متبقي "&amp;TEXT(P803,"#,##0"),"✔ متوازنة"))))),IF(R803=0,"⚠ أضف سطر عهدة أولًا",IF(OR(C803="",N(G803)=0),"⚠ أكمل التاريخ والقيمة",IF(S803="","⚠ التاريخ خارج السنة المالية",IF(H803="","⚠ اختر بند الموازنة",IF(I803="مرفوض","✖ مرفوض من المدير",IF(I803&lt;&gt;"موافق","⏳ بانتظار موافقة المدير",IF(K803&lt;&gt;"نعم","⚠ غير مسوى مع الحسابات","✔ معتمد ومسوى")))))))))</f>
        <v/>
      </c>
      <c r="R803">
        <f>N(R802)+IF(A803="عهدة",1,0)</f>
        <v/>
      </c>
      <c r="S803">
        <f>IF(C803="","",IF(AND(C803&gt;=DATE(2026,9,1),C803&lt;=DATE(2027,8,31)),(YEAR(C803)-2026)*12+MONTH(C803)-8,""))</f>
        <v/>
      </c>
      <c r="T803">
        <f>IF(AND(A803="مصروف",R803&gt;0,I803="موافق",S803&lt;&gt;"",H803&lt;&gt;""),N(G803),0)</f>
        <v/>
      </c>
    </row>
    <row r="804">
      <c r="A804" s="19" t="n"/>
      <c r="B804" s="20">
        <f>IF(A804="","",IF(R804=0,"⚠ أضف سطر عهدة أولًا","DMT-"&amp;TEXT(R804,"000")))</f>
        <v/>
      </c>
      <c r="C804" s="21" t="n"/>
      <c r="D804" s="20">
        <f>IF(C804="","",IF(S804="","خارج السنة المالية",INDEX(القوائم!$D$2:$D$13,S804)))</f>
        <v/>
      </c>
      <c r="E804" s="22" t="n"/>
      <c r="F804" s="23" t="n"/>
      <c r="G804" s="23" t="n"/>
      <c r="H804" s="22" t="n"/>
      <c r="I804" s="19" t="n"/>
      <c r="J804" s="21" t="n"/>
      <c r="K804" s="19" t="n"/>
      <c r="L804" s="19" t="n"/>
      <c r="M804" s="21" t="n"/>
      <c r="N804" s="22" t="n"/>
      <c r="O804" s="24">
        <f>IF(A804&lt;&gt;"عهدة","",SUMIFS($G$8:$G$5007,$B$8:$B$5007,B804,$A$8:$A$5007,"مصروف",$I$8:$I$5007,"&lt;&gt;مرفوض"))</f>
        <v/>
      </c>
      <c r="P804" s="25">
        <f>IF(A804&lt;&gt;"عهدة","",N(F804)-O804)</f>
        <v/>
      </c>
      <c r="Q804" s="26">
        <f>IF(A804="","",IF(A804="عهدة",IF(N(F804)=0,"⚠ أدخل قيمة العهدة",IF(P804&lt;0,"⛔ عجز / زيادة مصروفات "&amp;TEXT(-P804,"#,##0"),IF(COUNTIFS($B$8:$B$5007,B804,$A$8:$A$5007,"مصروف",$I$8:$I$5007,"&lt;&gt;مرفوض",$K$8:$K$5007,"&lt;&gt;نعم")&gt;0,"⚠ "&amp;COUNTIFS($B$8:$B$5007,B804,$A$8:$A$5007,"مصروف",$I$8:$I$5007,"&lt;&gt;مرفوض",$K$8:$K$5007,"&lt;&gt;نعم")&amp;" مصروف غير مسوى",IF(L804="تمت التسوية",IF(P804=0,"✔ متوازنة وتمت التسوية","✔ تمت التسوية – متبقي "&amp;TEXT(P804,"#,##0")),IF(P804&gt;0,"متبقي "&amp;TEXT(P804,"#,##0"),"✔ متوازنة"))))),IF(R804=0,"⚠ أضف سطر عهدة أولًا",IF(OR(C804="",N(G804)=0),"⚠ أكمل التاريخ والقيمة",IF(S804="","⚠ التاريخ خارج السنة المالية",IF(H804="","⚠ اختر بند الموازنة",IF(I804="مرفوض","✖ مرفوض من المدير",IF(I804&lt;&gt;"موافق","⏳ بانتظار موافقة المدير",IF(K804&lt;&gt;"نعم","⚠ غير مسوى مع الحسابات","✔ معتمد ومسوى")))))))))</f>
        <v/>
      </c>
      <c r="R804">
        <f>N(R803)+IF(A804="عهدة",1,0)</f>
        <v/>
      </c>
      <c r="S804">
        <f>IF(C804="","",IF(AND(C804&gt;=DATE(2026,9,1),C804&lt;=DATE(2027,8,31)),(YEAR(C804)-2026)*12+MONTH(C804)-8,""))</f>
        <v/>
      </c>
      <c r="T804">
        <f>IF(AND(A804="مصروف",R804&gt;0,I804="موافق",S804&lt;&gt;"",H804&lt;&gt;""),N(G804),0)</f>
        <v/>
      </c>
    </row>
    <row r="805">
      <c r="A805" s="19" t="n"/>
      <c r="B805" s="20">
        <f>IF(A805="","",IF(R805=0,"⚠ أضف سطر عهدة أولًا","DMT-"&amp;TEXT(R805,"000")))</f>
        <v/>
      </c>
      <c r="C805" s="21" t="n"/>
      <c r="D805" s="20">
        <f>IF(C805="","",IF(S805="","خارج السنة المالية",INDEX(القوائم!$D$2:$D$13,S805)))</f>
        <v/>
      </c>
      <c r="E805" s="22" t="n"/>
      <c r="F805" s="23" t="n"/>
      <c r="G805" s="23" t="n"/>
      <c r="H805" s="22" t="n"/>
      <c r="I805" s="19" t="n"/>
      <c r="J805" s="21" t="n"/>
      <c r="K805" s="19" t="n"/>
      <c r="L805" s="19" t="n"/>
      <c r="M805" s="21" t="n"/>
      <c r="N805" s="22" t="n"/>
      <c r="O805" s="24">
        <f>IF(A805&lt;&gt;"عهدة","",SUMIFS($G$8:$G$5007,$B$8:$B$5007,B805,$A$8:$A$5007,"مصروف",$I$8:$I$5007,"&lt;&gt;مرفوض"))</f>
        <v/>
      </c>
      <c r="P805" s="25">
        <f>IF(A805&lt;&gt;"عهدة","",N(F805)-O805)</f>
        <v/>
      </c>
      <c r="Q805" s="26">
        <f>IF(A805="","",IF(A805="عهدة",IF(N(F805)=0,"⚠ أدخل قيمة العهدة",IF(P805&lt;0,"⛔ عجز / زيادة مصروفات "&amp;TEXT(-P805,"#,##0"),IF(COUNTIFS($B$8:$B$5007,B805,$A$8:$A$5007,"مصروف",$I$8:$I$5007,"&lt;&gt;مرفوض",$K$8:$K$5007,"&lt;&gt;نعم")&gt;0,"⚠ "&amp;COUNTIFS($B$8:$B$5007,B805,$A$8:$A$5007,"مصروف",$I$8:$I$5007,"&lt;&gt;مرفوض",$K$8:$K$5007,"&lt;&gt;نعم")&amp;" مصروف غير مسوى",IF(L805="تمت التسوية",IF(P805=0,"✔ متوازنة وتمت التسوية","✔ تمت التسوية – متبقي "&amp;TEXT(P805,"#,##0")),IF(P805&gt;0,"متبقي "&amp;TEXT(P805,"#,##0"),"✔ متوازنة"))))),IF(R805=0,"⚠ أضف سطر عهدة أولًا",IF(OR(C805="",N(G805)=0),"⚠ أكمل التاريخ والقيمة",IF(S805="","⚠ التاريخ خارج السنة المالية",IF(H805="","⚠ اختر بند الموازنة",IF(I805="مرفوض","✖ مرفوض من المدير",IF(I805&lt;&gt;"موافق","⏳ بانتظار موافقة المدير",IF(K805&lt;&gt;"نعم","⚠ غير مسوى مع الحسابات","✔ معتمد ومسوى")))))))))</f>
        <v/>
      </c>
      <c r="R805">
        <f>N(R804)+IF(A805="عهدة",1,0)</f>
        <v/>
      </c>
      <c r="S805">
        <f>IF(C805="","",IF(AND(C805&gt;=DATE(2026,9,1),C805&lt;=DATE(2027,8,31)),(YEAR(C805)-2026)*12+MONTH(C805)-8,""))</f>
        <v/>
      </c>
      <c r="T805">
        <f>IF(AND(A805="مصروف",R805&gt;0,I805="موافق",S805&lt;&gt;"",H805&lt;&gt;""),N(G805),0)</f>
        <v/>
      </c>
    </row>
    <row r="806">
      <c r="A806" s="19" t="n"/>
      <c r="B806" s="20">
        <f>IF(A806="","",IF(R806=0,"⚠ أضف سطر عهدة أولًا","DMT-"&amp;TEXT(R806,"000")))</f>
        <v/>
      </c>
      <c r="C806" s="21" t="n"/>
      <c r="D806" s="20">
        <f>IF(C806="","",IF(S806="","خارج السنة المالية",INDEX(القوائم!$D$2:$D$13,S806)))</f>
        <v/>
      </c>
      <c r="E806" s="22" t="n"/>
      <c r="F806" s="23" t="n"/>
      <c r="G806" s="23" t="n"/>
      <c r="H806" s="22" t="n"/>
      <c r="I806" s="19" t="n"/>
      <c r="J806" s="21" t="n"/>
      <c r="K806" s="19" t="n"/>
      <c r="L806" s="19" t="n"/>
      <c r="M806" s="21" t="n"/>
      <c r="N806" s="22" t="n"/>
      <c r="O806" s="24">
        <f>IF(A806&lt;&gt;"عهدة","",SUMIFS($G$8:$G$5007,$B$8:$B$5007,B806,$A$8:$A$5007,"مصروف",$I$8:$I$5007,"&lt;&gt;مرفوض"))</f>
        <v/>
      </c>
      <c r="P806" s="25">
        <f>IF(A806&lt;&gt;"عهدة","",N(F806)-O806)</f>
        <v/>
      </c>
      <c r="Q806" s="26">
        <f>IF(A806="","",IF(A806="عهدة",IF(N(F806)=0,"⚠ أدخل قيمة العهدة",IF(P806&lt;0,"⛔ عجز / زيادة مصروفات "&amp;TEXT(-P806,"#,##0"),IF(COUNTIFS($B$8:$B$5007,B806,$A$8:$A$5007,"مصروف",$I$8:$I$5007,"&lt;&gt;مرفوض",$K$8:$K$5007,"&lt;&gt;نعم")&gt;0,"⚠ "&amp;COUNTIFS($B$8:$B$5007,B806,$A$8:$A$5007,"مصروف",$I$8:$I$5007,"&lt;&gt;مرفوض",$K$8:$K$5007,"&lt;&gt;نعم")&amp;" مصروف غير مسوى",IF(L806="تمت التسوية",IF(P806=0,"✔ متوازنة وتمت التسوية","✔ تمت التسوية – متبقي "&amp;TEXT(P806,"#,##0")),IF(P806&gt;0,"متبقي "&amp;TEXT(P806,"#,##0"),"✔ متوازنة"))))),IF(R806=0,"⚠ أضف سطر عهدة أولًا",IF(OR(C806="",N(G806)=0),"⚠ أكمل التاريخ والقيمة",IF(S806="","⚠ التاريخ خارج السنة المالية",IF(H806="","⚠ اختر بند الموازنة",IF(I806="مرفوض","✖ مرفوض من المدير",IF(I806&lt;&gt;"موافق","⏳ بانتظار موافقة المدير",IF(K806&lt;&gt;"نعم","⚠ غير مسوى مع الحسابات","✔ معتمد ومسوى")))))))))</f>
        <v/>
      </c>
      <c r="R806">
        <f>N(R805)+IF(A806="عهدة",1,0)</f>
        <v/>
      </c>
      <c r="S806">
        <f>IF(C806="","",IF(AND(C806&gt;=DATE(2026,9,1),C806&lt;=DATE(2027,8,31)),(YEAR(C806)-2026)*12+MONTH(C806)-8,""))</f>
        <v/>
      </c>
      <c r="T806">
        <f>IF(AND(A806="مصروف",R806&gt;0,I806="موافق",S806&lt;&gt;"",H806&lt;&gt;""),N(G806),0)</f>
        <v/>
      </c>
    </row>
    <row r="807">
      <c r="A807" s="19" t="n"/>
      <c r="B807" s="20">
        <f>IF(A807="","",IF(R807=0,"⚠ أضف سطر عهدة أولًا","DMT-"&amp;TEXT(R807,"000")))</f>
        <v/>
      </c>
      <c r="C807" s="21" t="n"/>
      <c r="D807" s="20">
        <f>IF(C807="","",IF(S807="","خارج السنة المالية",INDEX(القوائم!$D$2:$D$13,S807)))</f>
        <v/>
      </c>
      <c r="E807" s="22" t="n"/>
      <c r="F807" s="23" t="n"/>
      <c r="G807" s="23" t="n"/>
      <c r="H807" s="22" t="n"/>
      <c r="I807" s="19" t="n"/>
      <c r="J807" s="21" t="n"/>
      <c r="K807" s="19" t="n"/>
      <c r="L807" s="19" t="n"/>
      <c r="M807" s="21" t="n"/>
      <c r="N807" s="22" t="n"/>
      <c r="O807" s="24">
        <f>IF(A807&lt;&gt;"عهدة","",SUMIFS($G$8:$G$5007,$B$8:$B$5007,B807,$A$8:$A$5007,"مصروف",$I$8:$I$5007,"&lt;&gt;مرفوض"))</f>
        <v/>
      </c>
      <c r="P807" s="25">
        <f>IF(A807&lt;&gt;"عهدة","",N(F807)-O807)</f>
        <v/>
      </c>
      <c r="Q807" s="26">
        <f>IF(A807="","",IF(A807="عهدة",IF(N(F807)=0,"⚠ أدخل قيمة العهدة",IF(P807&lt;0,"⛔ عجز / زيادة مصروفات "&amp;TEXT(-P807,"#,##0"),IF(COUNTIFS($B$8:$B$5007,B807,$A$8:$A$5007,"مصروف",$I$8:$I$5007,"&lt;&gt;مرفوض",$K$8:$K$5007,"&lt;&gt;نعم")&gt;0,"⚠ "&amp;COUNTIFS($B$8:$B$5007,B807,$A$8:$A$5007,"مصروف",$I$8:$I$5007,"&lt;&gt;مرفوض",$K$8:$K$5007,"&lt;&gt;نعم")&amp;" مصروف غير مسوى",IF(L807="تمت التسوية",IF(P807=0,"✔ متوازنة وتمت التسوية","✔ تمت التسوية – متبقي "&amp;TEXT(P807,"#,##0")),IF(P807&gt;0,"متبقي "&amp;TEXT(P807,"#,##0"),"✔ متوازنة"))))),IF(R807=0,"⚠ أضف سطر عهدة أولًا",IF(OR(C807="",N(G807)=0),"⚠ أكمل التاريخ والقيمة",IF(S807="","⚠ التاريخ خارج السنة المالية",IF(H807="","⚠ اختر بند الموازنة",IF(I807="مرفوض","✖ مرفوض من المدير",IF(I807&lt;&gt;"موافق","⏳ بانتظار موافقة المدير",IF(K807&lt;&gt;"نعم","⚠ غير مسوى مع الحسابات","✔ معتمد ومسوى")))))))))</f>
        <v/>
      </c>
      <c r="R807">
        <f>N(R806)+IF(A807="عهدة",1,0)</f>
        <v/>
      </c>
      <c r="S807">
        <f>IF(C807="","",IF(AND(C807&gt;=DATE(2026,9,1),C807&lt;=DATE(2027,8,31)),(YEAR(C807)-2026)*12+MONTH(C807)-8,""))</f>
        <v/>
      </c>
      <c r="T807">
        <f>IF(AND(A807="مصروف",R807&gt;0,I807="موافق",S807&lt;&gt;"",H807&lt;&gt;""),N(G807),0)</f>
        <v/>
      </c>
    </row>
    <row r="808">
      <c r="A808" s="19" t="n"/>
      <c r="B808" s="20">
        <f>IF(A808="","",IF(R808=0,"⚠ أضف سطر عهدة أولًا","DMT-"&amp;TEXT(R808,"000")))</f>
        <v/>
      </c>
      <c r="C808" s="21" t="n"/>
      <c r="D808" s="20">
        <f>IF(C808="","",IF(S808="","خارج السنة المالية",INDEX(القوائم!$D$2:$D$13,S808)))</f>
        <v/>
      </c>
      <c r="E808" s="22" t="n"/>
      <c r="F808" s="23" t="n"/>
      <c r="G808" s="23" t="n"/>
      <c r="H808" s="22" t="n"/>
      <c r="I808" s="19" t="n"/>
      <c r="J808" s="21" t="n"/>
      <c r="K808" s="19" t="n"/>
      <c r="L808" s="19" t="n"/>
      <c r="M808" s="21" t="n"/>
      <c r="N808" s="22" t="n"/>
      <c r="O808" s="24">
        <f>IF(A808&lt;&gt;"عهدة","",SUMIFS($G$8:$G$5007,$B$8:$B$5007,B808,$A$8:$A$5007,"مصروف",$I$8:$I$5007,"&lt;&gt;مرفوض"))</f>
        <v/>
      </c>
      <c r="P808" s="25">
        <f>IF(A808&lt;&gt;"عهدة","",N(F808)-O808)</f>
        <v/>
      </c>
      <c r="Q808" s="26">
        <f>IF(A808="","",IF(A808="عهدة",IF(N(F808)=0,"⚠ أدخل قيمة العهدة",IF(P808&lt;0,"⛔ عجز / زيادة مصروفات "&amp;TEXT(-P808,"#,##0"),IF(COUNTIFS($B$8:$B$5007,B808,$A$8:$A$5007,"مصروف",$I$8:$I$5007,"&lt;&gt;مرفوض",$K$8:$K$5007,"&lt;&gt;نعم")&gt;0,"⚠ "&amp;COUNTIFS($B$8:$B$5007,B808,$A$8:$A$5007,"مصروف",$I$8:$I$5007,"&lt;&gt;مرفوض",$K$8:$K$5007,"&lt;&gt;نعم")&amp;" مصروف غير مسوى",IF(L808="تمت التسوية",IF(P808=0,"✔ متوازنة وتمت التسوية","✔ تمت التسوية – متبقي "&amp;TEXT(P808,"#,##0")),IF(P808&gt;0,"متبقي "&amp;TEXT(P808,"#,##0"),"✔ متوازنة"))))),IF(R808=0,"⚠ أضف سطر عهدة أولًا",IF(OR(C808="",N(G808)=0),"⚠ أكمل التاريخ والقيمة",IF(S808="","⚠ التاريخ خارج السنة المالية",IF(H808="","⚠ اختر بند الموازنة",IF(I808="مرفوض","✖ مرفوض من المدير",IF(I808&lt;&gt;"موافق","⏳ بانتظار موافقة المدير",IF(K808&lt;&gt;"نعم","⚠ غير مسوى مع الحسابات","✔ معتمد ومسوى")))))))))</f>
        <v/>
      </c>
      <c r="R808">
        <f>N(R807)+IF(A808="عهدة",1,0)</f>
        <v/>
      </c>
      <c r="S808">
        <f>IF(C808="","",IF(AND(C808&gt;=DATE(2026,9,1),C808&lt;=DATE(2027,8,31)),(YEAR(C808)-2026)*12+MONTH(C808)-8,""))</f>
        <v/>
      </c>
      <c r="T808">
        <f>IF(AND(A808="مصروف",R808&gt;0,I808="موافق",S808&lt;&gt;"",H808&lt;&gt;""),N(G808),0)</f>
        <v/>
      </c>
    </row>
    <row r="809">
      <c r="A809" s="19" t="n"/>
      <c r="B809" s="20">
        <f>IF(A809="","",IF(R809=0,"⚠ أضف سطر عهدة أولًا","DMT-"&amp;TEXT(R809,"000")))</f>
        <v/>
      </c>
      <c r="C809" s="21" t="n"/>
      <c r="D809" s="20">
        <f>IF(C809="","",IF(S809="","خارج السنة المالية",INDEX(القوائم!$D$2:$D$13,S809)))</f>
        <v/>
      </c>
      <c r="E809" s="22" t="n"/>
      <c r="F809" s="23" t="n"/>
      <c r="G809" s="23" t="n"/>
      <c r="H809" s="22" t="n"/>
      <c r="I809" s="19" t="n"/>
      <c r="J809" s="21" t="n"/>
      <c r="K809" s="19" t="n"/>
      <c r="L809" s="19" t="n"/>
      <c r="M809" s="21" t="n"/>
      <c r="N809" s="22" t="n"/>
      <c r="O809" s="24">
        <f>IF(A809&lt;&gt;"عهدة","",SUMIFS($G$8:$G$5007,$B$8:$B$5007,B809,$A$8:$A$5007,"مصروف",$I$8:$I$5007,"&lt;&gt;مرفوض"))</f>
        <v/>
      </c>
      <c r="P809" s="25">
        <f>IF(A809&lt;&gt;"عهدة","",N(F809)-O809)</f>
        <v/>
      </c>
      <c r="Q809" s="26">
        <f>IF(A809="","",IF(A809="عهدة",IF(N(F809)=0,"⚠ أدخل قيمة العهدة",IF(P809&lt;0,"⛔ عجز / زيادة مصروفات "&amp;TEXT(-P809,"#,##0"),IF(COUNTIFS($B$8:$B$5007,B809,$A$8:$A$5007,"مصروف",$I$8:$I$5007,"&lt;&gt;مرفوض",$K$8:$K$5007,"&lt;&gt;نعم")&gt;0,"⚠ "&amp;COUNTIFS($B$8:$B$5007,B809,$A$8:$A$5007,"مصروف",$I$8:$I$5007,"&lt;&gt;مرفوض",$K$8:$K$5007,"&lt;&gt;نعم")&amp;" مصروف غير مسوى",IF(L809="تمت التسوية",IF(P809=0,"✔ متوازنة وتمت التسوية","✔ تمت التسوية – متبقي "&amp;TEXT(P809,"#,##0")),IF(P809&gt;0,"متبقي "&amp;TEXT(P809,"#,##0"),"✔ متوازنة"))))),IF(R809=0,"⚠ أضف سطر عهدة أولًا",IF(OR(C809="",N(G809)=0),"⚠ أكمل التاريخ والقيمة",IF(S809="","⚠ التاريخ خارج السنة المالية",IF(H809="","⚠ اختر بند الموازنة",IF(I809="مرفوض","✖ مرفوض من المدير",IF(I809&lt;&gt;"موافق","⏳ بانتظار موافقة المدير",IF(K809&lt;&gt;"نعم","⚠ غير مسوى مع الحسابات","✔ معتمد ومسوى")))))))))</f>
        <v/>
      </c>
      <c r="R809">
        <f>N(R808)+IF(A809="عهدة",1,0)</f>
        <v/>
      </c>
      <c r="S809">
        <f>IF(C809="","",IF(AND(C809&gt;=DATE(2026,9,1),C809&lt;=DATE(2027,8,31)),(YEAR(C809)-2026)*12+MONTH(C809)-8,""))</f>
        <v/>
      </c>
      <c r="T809">
        <f>IF(AND(A809="مصروف",R809&gt;0,I809="موافق",S809&lt;&gt;"",H809&lt;&gt;""),N(G809),0)</f>
        <v/>
      </c>
    </row>
    <row r="810">
      <c r="A810" s="19" t="n"/>
      <c r="B810" s="20">
        <f>IF(A810="","",IF(R810=0,"⚠ أضف سطر عهدة أولًا","DMT-"&amp;TEXT(R810,"000")))</f>
        <v/>
      </c>
      <c r="C810" s="21" t="n"/>
      <c r="D810" s="20">
        <f>IF(C810="","",IF(S810="","خارج السنة المالية",INDEX(القوائم!$D$2:$D$13,S810)))</f>
        <v/>
      </c>
      <c r="E810" s="22" t="n"/>
      <c r="F810" s="23" t="n"/>
      <c r="G810" s="23" t="n"/>
      <c r="H810" s="22" t="n"/>
      <c r="I810" s="19" t="n"/>
      <c r="J810" s="21" t="n"/>
      <c r="K810" s="19" t="n"/>
      <c r="L810" s="19" t="n"/>
      <c r="M810" s="21" t="n"/>
      <c r="N810" s="22" t="n"/>
      <c r="O810" s="24">
        <f>IF(A810&lt;&gt;"عهدة","",SUMIFS($G$8:$G$5007,$B$8:$B$5007,B810,$A$8:$A$5007,"مصروف",$I$8:$I$5007,"&lt;&gt;مرفوض"))</f>
        <v/>
      </c>
      <c r="P810" s="25">
        <f>IF(A810&lt;&gt;"عهدة","",N(F810)-O810)</f>
        <v/>
      </c>
      <c r="Q810" s="26">
        <f>IF(A810="","",IF(A810="عهدة",IF(N(F810)=0,"⚠ أدخل قيمة العهدة",IF(P810&lt;0,"⛔ عجز / زيادة مصروفات "&amp;TEXT(-P810,"#,##0"),IF(COUNTIFS($B$8:$B$5007,B810,$A$8:$A$5007,"مصروف",$I$8:$I$5007,"&lt;&gt;مرفوض",$K$8:$K$5007,"&lt;&gt;نعم")&gt;0,"⚠ "&amp;COUNTIFS($B$8:$B$5007,B810,$A$8:$A$5007,"مصروف",$I$8:$I$5007,"&lt;&gt;مرفوض",$K$8:$K$5007,"&lt;&gt;نعم")&amp;" مصروف غير مسوى",IF(L810="تمت التسوية",IF(P810=0,"✔ متوازنة وتمت التسوية","✔ تمت التسوية – متبقي "&amp;TEXT(P810,"#,##0")),IF(P810&gt;0,"متبقي "&amp;TEXT(P810,"#,##0"),"✔ متوازنة"))))),IF(R810=0,"⚠ أضف سطر عهدة أولًا",IF(OR(C810="",N(G810)=0),"⚠ أكمل التاريخ والقيمة",IF(S810="","⚠ التاريخ خارج السنة المالية",IF(H810="","⚠ اختر بند الموازنة",IF(I810="مرفوض","✖ مرفوض من المدير",IF(I810&lt;&gt;"موافق","⏳ بانتظار موافقة المدير",IF(K810&lt;&gt;"نعم","⚠ غير مسوى مع الحسابات","✔ معتمد ومسوى")))))))))</f>
        <v/>
      </c>
      <c r="R810">
        <f>N(R809)+IF(A810="عهدة",1,0)</f>
        <v/>
      </c>
      <c r="S810">
        <f>IF(C810="","",IF(AND(C810&gt;=DATE(2026,9,1),C810&lt;=DATE(2027,8,31)),(YEAR(C810)-2026)*12+MONTH(C810)-8,""))</f>
        <v/>
      </c>
      <c r="T810">
        <f>IF(AND(A810="مصروف",R810&gt;0,I810="موافق",S810&lt;&gt;"",H810&lt;&gt;""),N(G810),0)</f>
        <v/>
      </c>
    </row>
    <row r="811">
      <c r="A811" s="19" t="n"/>
      <c r="B811" s="20">
        <f>IF(A811="","",IF(R811=0,"⚠ أضف سطر عهدة أولًا","DMT-"&amp;TEXT(R811,"000")))</f>
        <v/>
      </c>
      <c r="C811" s="21" t="n"/>
      <c r="D811" s="20">
        <f>IF(C811="","",IF(S811="","خارج السنة المالية",INDEX(القوائم!$D$2:$D$13,S811)))</f>
        <v/>
      </c>
      <c r="E811" s="22" t="n"/>
      <c r="F811" s="23" t="n"/>
      <c r="G811" s="23" t="n"/>
      <c r="H811" s="22" t="n"/>
      <c r="I811" s="19" t="n"/>
      <c r="J811" s="21" t="n"/>
      <c r="K811" s="19" t="n"/>
      <c r="L811" s="19" t="n"/>
      <c r="M811" s="21" t="n"/>
      <c r="N811" s="22" t="n"/>
      <c r="O811" s="24">
        <f>IF(A811&lt;&gt;"عهدة","",SUMIFS($G$8:$G$5007,$B$8:$B$5007,B811,$A$8:$A$5007,"مصروف",$I$8:$I$5007,"&lt;&gt;مرفوض"))</f>
        <v/>
      </c>
      <c r="P811" s="25">
        <f>IF(A811&lt;&gt;"عهدة","",N(F811)-O811)</f>
        <v/>
      </c>
      <c r="Q811" s="26">
        <f>IF(A811="","",IF(A811="عهدة",IF(N(F811)=0,"⚠ أدخل قيمة العهدة",IF(P811&lt;0,"⛔ عجز / زيادة مصروفات "&amp;TEXT(-P811,"#,##0"),IF(COUNTIFS($B$8:$B$5007,B811,$A$8:$A$5007,"مصروف",$I$8:$I$5007,"&lt;&gt;مرفوض",$K$8:$K$5007,"&lt;&gt;نعم")&gt;0,"⚠ "&amp;COUNTIFS($B$8:$B$5007,B811,$A$8:$A$5007,"مصروف",$I$8:$I$5007,"&lt;&gt;مرفوض",$K$8:$K$5007,"&lt;&gt;نعم")&amp;" مصروف غير مسوى",IF(L811="تمت التسوية",IF(P811=0,"✔ متوازنة وتمت التسوية","✔ تمت التسوية – متبقي "&amp;TEXT(P811,"#,##0")),IF(P811&gt;0,"متبقي "&amp;TEXT(P811,"#,##0"),"✔ متوازنة"))))),IF(R811=0,"⚠ أضف سطر عهدة أولًا",IF(OR(C811="",N(G811)=0),"⚠ أكمل التاريخ والقيمة",IF(S811="","⚠ التاريخ خارج السنة المالية",IF(H811="","⚠ اختر بند الموازنة",IF(I811="مرفوض","✖ مرفوض من المدير",IF(I811&lt;&gt;"موافق","⏳ بانتظار موافقة المدير",IF(K811&lt;&gt;"نعم","⚠ غير مسوى مع الحسابات","✔ معتمد ومسوى")))))))))</f>
        <v/>
      </c>
      <c r="R811">
        <f>N(R810)+IF(A811="عهدة",1,0)</f>
        <v/>
      </c>
      <c r="S811">
        <f>IF(C811="","",IF(AND(C811&gt;=DATE(2026,9,1),C811&lt;=DATE(2027,8,31)),(YEAR(C811)-2026)*12+MONTH(C811)-8,""))</f>
        <v/>
      </c>
      <c r="T811">
        <f>IF(AND(A811="مصروف",R811&gt;0,I811="موافق",S811&lt;&gt;"",H811&lt;&gt;""),N(G811),0)</f>
        <v/>
      </c>
    </row>
    <row r="812">
      <c r="A812" s="19" t="n"/>
      <c r="B812" s="20">
        <f>IF(A812="","",IF(R812=0,"⚠ أضف سطر عهدة أولًا","DMT-"&amp;TEXT(R812,"000")))</f>
        <v/>
      </c>
      <c r="C812" s="21" t="n"/>
      <c r="D812" s="20">
        <f>IF(C812="","",IF(S812="","خارج السنة المالية",INDEX(القوائم!$D$2:$D$13,S812)))</f>
        <v/>
      </c>
      <c r="E812" s="22" t="n"/>
      <c r="F812" s="23" t="n"/>
      <c r="G812" s="23" t="n"/>
      <c r="H812" s="22" t="n"/>
      <c r="I812" s="19" t="n"/>
      <c r="J812" s="21" t="n"/>
      <c r="K812" s="19" t="n"/>
      <c r="L812" s="19" t="n"/>
      <c r="M812" s="21" t="n"/>
      <c r="N812" s="22" t="n"/>
      <c r="O812" s="24">
        <f>IF(A812&lt;&gt;"عهدة","",SUMIFS($G$8:$G$5007,$B$8:$B$5007,B812,$A$8:$A$5007,"مصروف",$I$8:$I$5007,"&lt;&gt;مرفوض"))</f>
        <v/>
      </c>
      <c r="P812" s="25">
        <f>IF(A812&lt;&gt;"عهدة","",N(F812)-O812)</f>
        <v/>
      </c>
      <c r="Q812" s="26">
        <f>IF(A812="","",IF(A812="عهدة",IF(N(F812)=0,"⚠ أدخل قيمة العهدة",IF(P812&lt;0,"⛔ عجز / زيادة مصروفات "&amp;TEXT(-P812,"#,##0"),IF(COUNTIFS($B$8:$B$5007,B812,$A$8:$A$5007,"مصروف",$I$8:$I$5007,"&lt;&gt;مرفوض",$K$8:$K$5007,"&lt;&gt;نعم")&gt;0,"⚠ "&amp;COUNTIFS($B$8:$B$5007,B812,$A$8:$A$5007,"مصروف",$I$8:$I$5007,"&lt;&gt;مرفوض",$K$8:$K$5007,"&lt;&gt;نعم")&amp;" مصروف غير مسوى",IF(L812="تمت التسوية",IF(P812=0,"✔ متوازنة وتمت التسوية","✔ تمت التسوية – متبقي "&amp;TEXT(P812,"#,##0")),IF(P812&gt;0,"متبقي "&amp;TEXT(P812,"#,##0"),"✔ متوازنة"))))),IF(R812=0,"⚠ أضف سطر عهدة أولًا",IF(OR(C812="",N(G812)=0),"⚠ أكمل التاريخ والقيمة",IF(S812="","⚠ التاريخ خارج السنة المالية",IF(H812="","⚠ اختر بند الموازنة",IF(I812="مرفوض","✖ مرفوض من المدير",IF(I812&lt;&gt;"موافق","⏳ بانتظار موافقة المدير",IF(K812&lt;&gt;"نعم","⚠ غير مسوى مع الحسابات","✔ معتمد ومسوى")))))))))</f>
        <v/>
      </c>
      <c r="R812">
        <f>N(R811)+IF(A812="عهدة",1,0)</f>
        <v/>
      </c>
      <c r="S812">
        <f>IF(C812="","",IF(AND(C812&gt;=DATE(2026,9,1),C812&lt;=DATE(2027,8,31)),(YEAR(C812)-2026)*12+MONTH(C812)-8,""))</f>
        <v/>
      </c>
      <c r="T812">
        <f>IF(AND(A812="مصروف",R812&gt;0,I812="موافق",S812&lt;&gt;"",H812&lt;&gt;""),N(G812),0)</f>
        <v/>
      </c>
    </row>
    <row r="813">
      <c r="A813" s="19" t="n"/>
      <c r="B813" s="20">
        <f>IF(A813="","",IF(R813=0,"⚠ أضف سطر عهدة أولًا","DMT-"&amp;TEXT(R813,"000")))</f>
        <v/>
      </c>
      <c r="C813" s="21" t="n"/>
      <c r="D813" s="20">
        <f>IF(C813="","",IF(S813="","خارج السنة المالية",INDEX(القوائم!$D$2:$D$13,S813)))</f>
        <v/>
      </c>
      <c r="E813" s="22" t="n"/>
      <c r="F813" s="23" t="n"/>
      <c r="G813" s="23" t="n"/>
      <c r="H813" s="22" t="n"/>
      <c r="I813" s="19" t="n"/>
      <c r="J813" s="21" t="n"/>
      <c r="K813" s="19" t="n"/>
      <c r="L813" s="19" t="n"/>
      <c r="M813" s="21" t="n"/>
      <c r="N813" s="22" t="n"/>
      <c r="O813" s="24">
        <f>IF(A813&lt;&gt;"عهدة","",SUMIFS($G$8:$G$5007,$B$8:$B$5007,B813,$A$8:$A$5007,"مصروف",$I$8:$I$5007,"&lt;&gt;مرفوض"))</f>
        <v/>
      </c>
      <c r="P813" s="25">
        <f>IF(A813&lt;&gt;"عهدة","",N(F813)-O813)</f>
        <v/>
      </c>
      <c r="Q813" s="26">
        <f>IF(A813="","",IF(A813="عهدة",IF(N(F813)=0,"⚠ أدخل قيمة العهدة",IF(P813&lt;0,"⛔ عجز / زيادة مصروفات "&amp;TEXT(-P813,"#,##0"),IF(COUNTIFS($B$8:$B$5007,B813,$A$8:$A$5007,"مصروف",$I$8:$I$5007,"&lt;&gt;مرفوض",$K$8:$K$5007,"&lt;&gt;نعم")&gt;0,"⚠ "&amp;COUNTIFS($B$8:$B$5007,B813,$A$8:$A$5007,"مصروف",$I$8:$I$5007,"&lt;&gt;مرفوض",$K$8:$K$5007,"&lt;&gt;نعم")&amp;" مصروف غير مسوى",IF(L813="تمت التسوية",IF(P813=0,"✔ متوازنة وتمت التسوية","✔ تمت التسوية – متبقي "&amp;TEXT(P813,"#,##0")),IF(P813&gt;0,"متبقي "&amp;TEXT(P813,"#,##0"),"✔ متوازنة"))))),IF(R813=0,"⚠ أضف سطر عهدة أولًا",IF(OR(C813="",N(G813)=0),"⚠ أكمل التاريخ والقيمة",IF(S813="","⚠ التاريخ خارج السنة المالية",IF(H813="","⚠ اختر بند الموازنة",IF(I813="مرفوض","✖ مرفوض من المدير",IF(I813&lt;&gt;"موافق","⏳ بانتظار موافقة المدير",IF(K813&lt;&gt;"نعم","⚠ غير مسوى مع الحسابات","✔ معتمد ومسوى")))))))))</f>
        <v/>
      </c>
      <c r="R813">
        <f>N(R812)+IF(A813="عهدة",1,0)</f>
        <v/>
      </c>
      <c r="S813">
        <f>IF(C813="","",IF(AND(C813&gt;=DATE(2026,9,1),C813&lt;=DATE(2027,8,31)),(YEAR(C813)-2026)*12+MONTH(C813)-8,""))</f>
        <v/>
      </c>
      <c r="T813">
        <f>IF(AND(A813="مصروف",R813&gt;0,I813="موافق",S813&lt;&gt;"",H813&lt;&gt;""),N(G813),0)</f>
        <v/>
      </c>
    </row>
    <row r="814">
      <c r="A814" s="19" t="n"/>
      <c r="B814" s="20">
        <f>IF(A814="","",IF(R814=0,"⚠ أضف سطر عهدة أولًا","DMT-"&amp;TEXT(R814,"000")))</f>
        <v/>
      </c>
      <c r="C814" s="21" t="n"/>
      <c r="D814" s="20">
        <f>IF(C814="","",IF(S814="","خارج السنة المالية",INDEX(القوائم!$D$2:$D$13,S814)))</f>
        <v/>
      </c>
      <c r="E814" s="22" t="n"/>
      <c r="F814" s="23" t="n"/>
      <c r="G814" s="23" t="n"/>
      <c r="H814" s="22" t="n"/>
      <c r="I814" s="19" t="n"/>
      <c r="J814" s="21" t="n"/>
      <c r="K814" s="19" t="n"/>
      <c r="L814" s="19" t="n"/>
      <c r="M814" s="21" t="n"/>
      <c r="N814" s="22" t="n"/>
      <c r="O814" s="24">
        <f>IF(A814&lt;&gt;"عهدة","",SUMIFS($G$8:$G$5007,$B$8:$B$5007,B814,$A$8:$A$5007,"مصروف",$I$8:$I$5007,"&lt;&gt;مرفوض"))</f>
        <v/>
      </c>
      <c r="P814" s="25">
        <f>IF(A814&lt;&gt;"عهدة","",N(F814)-O814)</f>
        <v/>
      </c>
      <c r="Q814" s="26">
        <f>IF(A814="","",IF(A814="عهدة",IF(N(F814)=0,"⚠ أدخل قيمة العهدة",IF(P814&lt;0,"⛔ عجز / زيادة مصروفات "&amp;TEXT(-P814,"#,##0"),IF(COUNTIFS($B$8:$B$5007,B814,$A$8:$A$5007,"مصروف",$I$8:$I$5007,"&lt;&gt;مرفوض",$K$8:$K$5007,"&lt;&gt;نعم")&gt;0,"⚠ "&amp;COUNTIFS($B$8:$B$5007,B814,$A$8:$A$5007,"مصروف",$I$8:$I$5007,"&lt;&gt;مرفوض",$K$8:$K$5007,"&lt;&gt;نعم")&amp;" مصروف غير مسوى",IF(L814="تمت التسوية",IF(P814=0,"✔ متوازنة وتمت التسوية","✔ تمت التسوية – متبقي "&amp;TEXT(P814,"#,##0")),IF(P814&gt;0,"متبقي "&amp;TEXT(P814,"#,##0"),"✔ متوازنة"))))),IF(R814=0,"⚠ أضف سطر عهدة أولًا",IF(OR(C814="",N(G814)=0),"⚠ أكمل التاريخ والقيمة",IF(S814="","⚠ التاريخ خارج السنة المالية",IF(H814="","⚠ اختر بند الموازنة",IF(I814="مرفوض","✖ مرفوض من المدير",IF(I814&lt;&gt;"موافق","⏳ بانتظار موافقة المدير",IF(K814&lt;&gt;"نعم","⚠ غير مسوى مع الحسابات","✔ معتمد ومسوى")))))))))</f>
        <v/>
      </c>
      <c r="R814">
        <f>N(R813)+IF(A814="عهدة",1,0)</f>
        <v/>
      </c>
      <c r="S814">
        <f>IF(C814="","",IF(AND(C814&gt;=DATE(2026,9,1),C814&lt;=DATE(2027,8,31)),(YEAR(C814)-2026)*12+MONTH(C814)-8,""))</f>
        <v/>
      </c>
      <c r="T814">
        <f>IF(AND(A814="مصروف",R814&gt;0,I814="موافق",S814&lt;&gt;"",H814&lt;&gt;""),N(G814),0)</f>
        <v/>
      </c>
    </row>
    <row r="815">
      <c r="A815" s="19" t="n"/>
      <c r="B815" s="20">
        <f>IF(A815="","",IF(R815=0,"⚠ أضف سطر عهدة أولًا","DMT-"&amp;TEXT(R815,"000")))</f>
        <v/>
      </c>
      <c r="C815" s="21" t="n"/>
      <c r="D815" s="20">
        <f>IF(C815="","",IF(S815="","خارج السنة المالية",INDEX(القوائم!$D$2:$D$13,S815)))</f>
        <v/>
      </c>
      <c r="E815" s="22" t="n"/>
      <c r="F815" s="23" t="n"/>
      <c r="G815" s="23" t="n"/>
      <c r="H815" s="22" t="n"/>
      <c r="I815" s="19" t="n"/>
      <c r="J815" s="21" t="n"/>
      <c r="K815" s="19" t="n"/>
      <c r="L815" s="19" t="n"/>
      <c r="M815" s="21" t="n"/>
      <c r="N815" s="22" t="n"/>
      <c r="O815" s="24">
        <f>IF(A815&lt;&gt;"عهدة","",SUMIFS($G$8:$G$5007,$B$8:$B$5007,B815,$A$8:$A$5007,"مصروف",$I$8:$I$5007,"&lt;&gt;مرفوض"))</f>
        <v/>
      </c>
      <c r="P815" s="25">
        <f>IF(A815&lt;&gt;"عهدة","",N(F815)-O815)</f>
        <v/>
      </c>
      <c r="Q815" s="26">
        <f>IF(A815="","",IF(A815="عهدة",IF(N(F815)=0,"⚠ أدخل قيمة العهدة",IF(P815&lt;0,"⛔ عجز / زيادة مصروفات "&amp;TEXT(-P815,"#,##0"),IF(COUNTIFS($B$8:$B$5007,B815,$A$8:$A$5007,"مصروف",$I$8:$I$5007,"&lt;&gt;مرفوض",$K$8:$K$5007,"&lt;&gt;نعم")&gt;0,"⚠ "&amp;COUNTIFS($B$8:$B$5007,B815,$A$8:$A$5007,"مصروف",$I$8:$I$5007,"&lt;&gt;مرفوض",$K$8:$K$5007,"&lt;&gt;نعم")&amp;" مصروف غير مسوى",IF(L815="تمت التسوية",IF(P815=0,"✔ متوازنة وتمت التسوية","✔ تمت التسوية – متبقي "&amp;TEXT(P815,"#,##0")),IF(P815&gt;0,"متبقي "&amp;TEXT(P815,"#,##0"),"✔ متوازنة"))))),IF(R815=0,"⚠ أضف سطر عهدة أولًا",IF(OR(C815="",N(G815)=0),"⚠ أكمل التاريخ والقيمة",IF(S815="","⚠ التاريخ خارج السنة المالية",IF(H815="","⚠ اختر بند الموازنة",IF(I815="مرفوض","✖ مرفوض من المدير",IF(I815&lt;&gt;"موافق","⏳ بانتظار موافقة المدير",IF(K815&lt;&gt;"نعم","⚠ غير مسوى مع الحسابات","✔ معتمد ومسوى")))))))))</f>
        <v/>
      </c>
      <c r="R815">
        <f>N(R814)+IF(A815="عهدة",1,0)</f>
        <v/>
      </c>
      <c r="S815">
        <f>IF(C815="","",IF(AND(C815&gt;=DATE(2026,9,1),C815&lt;=DATE(2027,8,31)),(YEAR(C815)-2026)*12+MONTH(C815)-8,""))</f>
        <v/>
      </c>
      <c r="T815">
        <f>IF(AND(A815="مصروف",R815&gt;0,I815="موافق",S815&lt;&gt;"",H815&lt;&gt;""),N(G815),0)</f>
        <v/>
      </c>
    </row>
    <row r="816">
      <c r="A816" s="19" t="n"/>
      <c r="B816" s="20">
        <f>IF(A816="","",IF(R816=0,"⚠ أضف سطر عهدة أولًا","DMT-"&amp;TEXT(R816,"000")))</f>
        <v/>
      </c>
      <c r="C816" s="21" t="n"/>
      <c r="D816" s="20">
        <f>IF(C816="","",IF(S816="","خارج السنة المالية",INDEX(القوائم!$D$2:$D$13,S816)))</f>
        <v/>
      </c>
      <c r="E816" s="22" t="n"/>
      <c r="F816" s="23" t="n"/>
      <c r="G816" s="23" t="n"/>
      <c r="H816" s="22" t="n"/>
      <c r="I816" s="19" t="n"/>
      <c r="J816" s="21" t="n"/>
      <c r="K816" s="19" t="n"/>
      <c r="L816" s="19" t="n"/>
      <c r="M816" s="21" t="n"/>
      <c r="N816" s="22" t="n"/>
      <c r="O816" s="24">
        <f>IF(A816&lt;&gt;"عهدة","",SUMIFS($G$8:$G$5007,$B$8:$B$5007,B816,$A$8:$A$5007,"مصروف",$I$8:$I$5007,"&lt;&gt;مرفوض"))</f>
        <v/>
      </c>
      <c r="P816" s="25">
        <f>IF(A816&lt;&gt;"عهدة","",N(F816)-O816)</f>
        <v/>
      </c>
      <c r="Q816" s="26">
        <f>IF(A816="","",IF(A816="عهدة",IF(N(F816)=0,"⚠ أدخل قيمة العهدة",IF(P816&lt;0,"⛔ عجز / زيادة مصروفات "&amp;TEXT(-P816,"#,##0"),IF(COUNTIFS($B$8:$B$5007,B816,$A$8:$A$5007,"مصروف",$I$8:$I$5007,"&lt;&gt;مرفوض",$K$8:$K$5007,"&lt;&gt;نعم")&gt;0,"⚠ "&amp;COUNTIFS($B$8:$B$5007,B816,$A$8:$A$5007,"مصروف",$I$8:$I$5007,"&lt;&gt;مرفوض",$K$8:$K$5007,"&lt;&gt;نعم")&amp;" مصروف غير مسوى",IF(L816="تمت التسوية",IF(P816=0,"✔ متوازنة وتمت التسوية","✔ تمت التسوية – متبقي "&amp;TEXT(P816,"#,##0")),IF(P816&gt;0,"متبقي "&amp;TEXT(P816,"#,##0"),"✔ متوازنة"))))),IF(R816=0,"⚠ أضف سطر عهدة أولًا",IF(OR(C816="",N(G816)=0),"⚠ أكمل التاريخ والقيمة",IF(S816="","⚠ التاريخ خارج السنة المالية",IF(H816="","⚠ اختر بند الموازنة",IF(I816="مرفوض","✖ مرفوض من المدير",IF(I816&lt;&gt;"موافق","⏳ بانتظار موافقة المدير",IF(K816&lt;&gt;"نعم","⚠ غير مسوى مع الحسابات","✔ معتمد ومسوى")))))))))</f>
        <v/>
      </c>
      <c r="R816">
        <f>N(R815)+IF(A816="عهدة",1,0)</f>
        <v/>
      </c>
      <c r="S816">
        <f>IF(C816="","",IF(AND(C816&gt;=DATE(2026,9,1),C816&lt;=DATE(2027,8,31)),(YEAR(C816)-2026)*12+MONTH(C816)-8,""))</f>
        <v/>
      </c>
      <c r="T816">
        <f>IF(AND(A816="مصروف",R816&gt;0,I816="موافق",S816&lt;&gt;"",H816&lt;&gt;""),N(G816),0)</f>
        <v/>
      </c>
    </row>
    <row r="817">
      <c r="A817" s="19" t="n"/>
      <c r="B817" s="20">
        <f>IF(A817="","",IF(R817=0,"⚠ أضف سطر عهدة أولًا","DMT-"&amp;TEXT(R817,"000")))</f>
        <v/>
      </c>
      <c r="C817" s="21" t="n"/>
      <c r="D817" s="20">
        <f>IF(C817="","",IF(S817="","خارج السنة المالية",INDEX(القوائم!$D$2:$D$13,S817)))</f>
        <v/>
      </c>
      <c r="E817" s="22" t="n"/>
      <c r="F817" s="23" t="n"/>
      <c r="G817" s="23" t="n"/>
      <c r="H817" s="22" t="n"/>
      <c r="I817" s="19" t="n"/>
      <c r="J817" s="21" t="n"/>
      <c r="K817" s="19" t="n"/>
      <c r="L817" s="19" t="n"/>
      <c r="M817" s="21" t="n"/>
      <c r="N817" s="22" t="n"/>
      <c r="O817" s="24">
        <f>IF(A817&lt;&gt;"عهدة","",SUMIFS($G$8:$G$5007,$B$8:$B$5007,B817,$A$8:$A$5007,"مصروف",$I$8:$I$5007,"&lt;&gt;مرفوض"))</f>
        <v/>
      </c>
      <c r="P817" s="25">
        <f>IF(A817&lt;&gt;"عهدة","",N(F817)-O817)</f>
        <v/>
      </c>
      <c r="Q817" s="26">
        <f>IF(A817="","",IF(A817="عهدة",IF(N(F817)=0,"⚠ أدخل قيمة العهدة",IF(P817&lt;0,"⛔ عجز / زيادة مصروفات "&amp;TEXT(-P817,"#,##0"),IF(COUNTIFS($B$8:$B$5007,B817,$A$8:$A$5007,"مصروف",$I$8:$I$5007,"&lt;&gt;مرفوض",$K$8:$K$5007,"&lt;&gt;نعم")&gt;0,"⚠ "&amp;COUNTIFS($B$8:$B$5007,B817,$A$8:$A$5007,"مصروف",$I$8:$I$5007,"&lt;&gt;مرفوض",$K$8:$K$5007,"&lt;&gt;نعم")&amp;" مصروف غير مسوى",IF(L817="تمت التسوية",IF(P817=0,"✔ متوازنة وتمت التسوية","✔ تمت التسوية – متبقي "&amp;TEXT(P817,"#,##0")),IF(P817&gt;0,"متبقي "&amp;TEXT(P817,"#,##0"),"✔ متوازنة"))))),IF(R817=0,"⚠ أضف سطر عهدة أولًا",IF(OR(C817="",N(G817)=0),"⚠ أكمل التاريخ والقيمة",IF(S817="","⚠ التاريخ خارج السنة المالية",IF(H817="","⚠ اختر بند الموازنة",IF(I817="مرفوض","✖ مرفوض من المدير",IF(I817&lt;&gt;"موافق","⏳ بانتظار موافقة المدير",IF(K817&lt;&gt;"نعم","⚠ غير مسوى مع الحسابات","✔ معتمد ومسوى")))))))))</f>
        <v/>
      </c>
      <c r="R817">
        <f>N(R816)+IF(A817="عهدة",1,0)</f>
        <v/>
      </c>
      <c r="S817">
        <f>IF(C817="","",IF(AND(C817&gt;=DATE(2026,9,1),C817&lt;=DATE(2027,8,31)),(YEAR(C817)-2026)*12+MONTH(C817)-8,""))</f>
        <v/>
      </c>
      <c r="T817">
        <f>IF(AND(A817="مصروف",R817&gt;0,I817="موافق",S817&lt;&gt;"",H817&lt;&gt;""),N(G817),0)</f>
        <v/>
      </c>
    </row>
    <row r="818">
      <c r="A818" s="19" t="n"/>
      <c r="B818" s="20">
        <f>IF(A818="","",IF(R818=0,"⚠ أضف سطر عهدة أولًا","DMT-"&amp;TEXT(R818,"000")))</f>
        <v/>
      </c>
      <c r="C818" s="21" t="n"/>
      <c r="D818" s="20">
        <f>IF(C818="","",IF(S818="","خارج السنة المالية",INDEX(القوائم!$D$2:$D$13,S818)))</f>
        <v/>
      </c>
      <c r="E818" s="22" t="n"/>
      <c r="F818" s="23" t="n"/>
      <c r="G818" s="23" t="n"/>
      <c r="H818" s="22" t="n"/>
      <c r="I818" s="19" t="n"/>
      <c r="J818" s="21" t="n"/>
      <c r="K818" s="19" t="n"/>
      <c r="L818" s="19" t="n"/>
      <c r="M818" s="21" t="n"/>
      <c r="N818" s="22" t="n"/>
      <c r="O818" s="24">
        <f>IF(A818&lt;&gt;"عهدة","",SUMIFS($G$8:$G$5007,$B$8:$B$5007,B818,$A$8:$A$5007,"مصروف",$I$8:$I$5007,"&lt;&gt;مرفوض"))</f>
        <v/>
      </c>
      <c r="P818" s="25">
        <f>IF(A818&lt;&gt;"عهدة","",N(F818)-O818)</f>
        <v/>
      </c>
      <c r="Q818" s="26">
        <f>IF(A818="","",IF(A818="عهدة",IF(N(F818)=0,"⚠ أدخل قيمة العهدة",IF(P818&lt;0,"⛔ عجز / زيادة مصروفات "&amp;TEXT(-P818,"#,##0"),IF(COUNTIFS($B$8:$B$5007,B818,$A$8:$A$5007,"مصروف",$I$8:$I$5007,"&lt;&gt;مرفوض",$K$8:$K$5007,"&lt;&gt;نعم")&gt;0,"⚠ "&amp;COUNTIFS($B$8:$B$5007,B818,$A$8:$A$5007,"مصروف",$I$8:$I$5007,"&lt;&gt;مرفوض",$K$8:$K$5007,"&lt;&gt;نعم")&amp;" مصروف غير مسوى",IF(L818="تمت التسوية",IF(P818=0,"✔ متوازنة وتمت التسوية","✔ تمت التسوية – متبقي "&amp;TEXT(P818,"#,##0")),IF(P818&gt;0,"متبقي "&amp;TEXT(P818,"#,##0"),"✔ متوازنة"))))),IF(R818=0,"⚠ أضف سطر عهدة أولًا",IF(OR(C818="",N(G818)=0),"⚠ أكمل التاريخ والقيمة",IF(S818="","⚠ التاريخ خارج السنة المالية",IF(H818="","⚠ اختر بند الموازنة",IF(I818="مرفوض","✖ مرفوض من المدير",IF(I818&lt;&gt;"موافق","⏳ بانتظار موافقة المدير",IF(K818&lt;&gt;"نعم","⚠ غير مسوى مع الحسابات","✔ معتمد ومسوى")))))))))</f>
        <v/>
      </c>
      <c r="R818">
        <f>N(R817)+IF(A818="عهدة",1,0)</f>
        <v/>
      </c>
      <c r="S818">
        <f>IF(C818="","",IF(AND(C818&gt;=DATE(2026,9,1),C818&lt;=DATE(2027,8,31)),(YEAR(C818)-2026)*12+MONTH(C818)-8,""))</f>
        <v/>
      </c>
      <c r="T818">
        <f>IF(AND(A818="مصروف",R818&gt;0,I818="موافق",S818&lt;&gt;"",H818&lt;&gt;""),N(G818),0)</f>
        <v/>
      </c>
    </row>
    <row r="819">
      <c r="A819" s="19" t="n"/>
      <c r="B819" s="20">
        <f>IF(A819="","",IF(R819=0,"⚠ أضف سطر عهدة أولًا","DMT-"&amp;TEXT(R819,"000")))</f>
        <v/>
      </c>
      <c r="C819" s="21" t="n"/>
      <c r="D819" s="20">
        <f>IF(C819="","",IF(S819="","خارج السنة المالية",INDEX(القوائم!$D$2:$D$13,S819)))</f>
        <v/>
      </c>
      <c r="E819" s="22" t="n"/>
      <c r="F819" s="23" t="n"/>
      <c r="G819" s="23" t="n"/>
      <c r="H819" s="22" t="n"/>
      <c r="I819" s="19" t="n"/>
      <c r="J819" s="21" t="n"/>
      <c r="K819" s="19" t="n"/>
      <c r="L819" s="19" t="n"/>
      <c r="M819" s="21" t="n"/>
      <c r="N819" s="22" t="n"/>
      <c r="O819" s="24">
        <f>IF(A819&lt;&gt;"عهدة","",SUMIFS($G$8:$G$5007,$B$8:$B$5007,B819,$A$8:$A$5007,"مصروف",$I$8:$I$5007,"&lt;&gt;مرفوض"))</f>
        <v/>
      </c>
      <c r="P819" s="25">
        <f>IF(A819&lt;&gt;"عهدة","",N(F819)-O819)</f>
        <v/>
      </c>
      <c r="Q819" s="26">
        <f>IF(A819="","",IF(A819="عهدة",IF(N(F819)=0,"⚠ أدخل قيمة العهدة",IF(P819&lt;0,"⛔ عجز / زيادة مصروفات "&amp;TEXT(-P819,"#,##0"),IF(COUNTIFS($B$8:$B$5007,B819,$A$8:$A$5007,"مصروف",$I$8:$I$5007,"&lt;&gt;مرفوض",$K$8:$K$5007,"&lt;&gt;نعم")&gt;0,"⚠ "&amp;COUNTIFS($B$8:$B$5007,B819,$A$8:$A$5007,"مصروف",$I$8:$I$5007,"&lt;&gt;مرفوض",$K$8:$K$5007,"&lt;&gt;نعم")&amp;" مصروف غير مسوى",IF(L819="تمت التسوية",IF(P819=0,"✔ متوازنة وتمت التسوية","✔ تمت التسوية – متبقي "&amp;TEXT(P819,"#,##0")),IF(P819&gt;0,"متبقي "&amp;TEXT(P819,"#,##0"),"✔ متوازنة"))))),IF(R819=0,"⚠ أضف سطر عهدة أولًا",IF(OR(C819="",N(G819)=0),"⚠ أكمل التاريخ والقيمة",IF(S819="","⚠ التاريخ خارج السنة المالية",IF(H819="","⚠ اختر بند الموازنة",IF(I819="مرفوض","✖ مرفوض من المدير",IF(I819&lt;&gt;"موافق","⏳ بانتظار موافقة المدير",IF(K819&lt;&gt;"نعم","⚠ غير مسوى مع الحسابات","✔ معتمد ومسوى")))))))))</f>
        <v/>
      </c>
      <c r="R819">
        <f>N(R818)+IF(A819="عهدة",1,0)</f>
        <v/>
      </c>
      <c r="S819">
        <f>IF(C819="","",IF(AND(C819&gt;=DATE(2026,9,1),C819&lt;=DATE(2027,8,31)),(YEAR(C819)-2026)*12+MONTH(C819)-8,""))</f>
        <v/>
      </c>
      <c r="T819">
        <f>IF(AND(A819="مصروف",R819&gt;0,I819="موافق",S819&lt;&gt;"",H819&lt;&gt;""),N(G819),0)</f>
        <v/>
      </c>
    </row>
    <row r="820">
      <c r="A820" s="19" t="n"/>
      <c r="B820" s="20">
        <f>IF(A820="","",IF(R820=0,"⚠ أضف سطر عهدة أولًا","DMT-"&amp;TEXT(R820,"000")))</f>
        <v/>
      </c>
      <c r="C820" s="21" t="n"/>
      <c r="D820" s="20">
        <f>IF(C820="","",IF(S820="","خارج السنة المالية",INDEX(القوائم!$D$2:$D$13,S820)))</f>
        <v/>
      </c>
      <c r="E820" s="22" t="n"/>
      <c r="F820" s="23" t="n"/>
      <c r="G820" s="23" t="n"/>
      <c r="H820" s="22" t="n"/>
      <c r="I820" s="19" t="n"/>
      <c r="J820" s="21" t="n"/>
      <c r="K820" s="19" t="n"/>
      <c r="L820" s="19" t="n"/>
      <c r="M820" s="21" t="n"/>
      <c r="N820" s="22" t="n"/>
      <c r="O820" s="24">
        <f>IF(A820&lt;&gt;"عهدة","",SUMIFS($G$8:$G$5007,$B$8:$B$5007,B820,$A$8:$A$5007,"مصروف",$I$8:$I$5007,"&lt;&gt;مرفوض"))</f>
        <v/>
      </c>
      <c r="P820" s="25">
        <f>IF(A820&lt;&gt;"عهدة","",N(F820)-O820)</f>
        <v/>
      </c>
      <c r="Q820" s="26">
        <f>IF(A820="","",IF(A820="عهدة",IF(N(F820)=0,"⚠ أدخل قيمة العهدة",IF(P820&lt;0,"⛔ عجز / زيادة مصروفات "&amp;TEXT(-P820,"#,##0"),IF(COUNTIFS($B$8:$B$5007,B820,$A$8:$A$5007,"مصروف",$I$8:$I$5007,"&lt;&gt;مرفوض",$K$8:$K$5007,"&lt;&gt;نعم")&gt;0,"⚠ "&amp;COUNTIFS($B$8:$B$5007,B820,$A$8:$A$5007,"مصروف",$I$8:$I$5007,"&lt;&gt;مرفوض",$K$8:$K$5007,"&lt;&gt;نعم")&amp;" مصروف غير مسوى",IF(L820="تمت التسوية",IF(P820=0,"✔ متوازنة وتمت التسوية","✔ تمت التسوية – متبقي "&amp;TEXT(P820,"#,##0")),IF(P820&gt;0,"متبقي "&amp;TEXT(P820,"#,##0"),"✔ متوازنة"))))),IF(R820=0,"⚠ أضف سطر عهدة أولًا",IF(OR(C820="",N(G820)=0),"⚠ أكمل التاريخ والقيمة",IF(S820="","⚠ التاريخ خارج السنة المالية",IF(H820="","⚠ اختر بند الموازنة",IF(I820="مرفوض","✖ مرفوض من المدير",IF(I820&lt;&gt;"موافق","⏳ بانتظار موافقة المدير",IF(K820&lt;&gt;"نعم","⚠ غير مسوى مع الحسابات","✔ معتمد ومسوى")))))))))</f>
        <v/>
      </c>
      <c r="R820">
        <f>N(R819)+IF(A820="عهدة",1,0)</f>
        <v/>
      </c>
      <c r="S820">
        <f>IF(C820="","",IF(AND(C820&gt;=DATE(2026,9,1),C820&lt;=DATE(2027,8,31)),(YEAR(C820)-2026)*12+MONTH(C820)-8,""))</f>
        <v/>
      </c>
      <c r="T820">
        <f>IF(AND(A820="مصروف",R820&gt;0,I820="موافق",S820&lt;&gt;"",H820&lt;&gt;""),N(G820),0)</f>
        <v/>
      </c>
    </row>
    <row r="821">
      <c r="A821" s="19" t="n"/>
      <c r="B821" s="20">
        <f>IF(A821="","",IF(R821=0,"⚠ أضف سطر عهدة أولًا","DMT-"&amp;TEXT(R821,"000")))</f>
        <v/>
      </c>
      <c r="C821" s="21" t="n"/>
      <c r="D821" s="20">
        <f>IF(C821="","",IF(S821="","خارج السنة المالية",INDEX(القوائم!$D$2:$D$13,S821)))</f>
        <v/>
      </c>
      <c r="E821" s="22" t="n"/>
      <c r="F821" s="23" t="n"/>
      <c r="G821" s="23" t="n"/>
      <c r="H821" s="22" t="n"/>
      <c r="I821" s="19" t="n"/>
      <c r="J821" s="21" t="n"/>
      <c r="K821" s="19" t="n"/>
      <c r="L821" s="19" t="n"/>
      <c r="M821" s="21" t="n"/>
      <c r="N821" s="22" t="n"/>
      <c r="O821" s="24">
        <f>IF(A821&lt;&gt;"عهدة","",SUMIFS($G$8:$G$5007,$B$8:$B$5007,B821,$A$8:$A$5007,"مصروف",$I$8:$I$5007,"&lt;&gt;مرفوض"))</f>
        <v/>
      </c>
      <c r="P821" s="25">
        <f>IF(A821&lt;&gt;"عهدة","",N(F821)-O821)</f>
        <v/>
      </c>
      <c r="Q821" s="26">
        <f>IF(A821="","",IF(A821="عهدة",IF(N(F821)=0,"⚠ أدخل قيمة العهدة",IF(P821&lt;0,"⛔ عجز / زيادة مصروفات "&amp;TEXT(-P821,"#,##0"),IF(COUNTIFS($B$8:$B$5007,B821,$A$8:$A$5007,"مصروف",$I$8:$I$5007,"&lt;&gt;مرفوض",$K$8:$K$5007,"&lt;&gt;نعم")&gt;0,"⚠ "&amp;COUNTIFS($B$8:$B$5007,B821,$A$8:$A$5007,"مصروف",$I$8:$I$5007,"&lt;&gt;مرفوض",$K$8:$K$5007,"&lt;&gt;نعم")&amp;" مصروف غير مسوى",IF(L821="تمت التسوية",IF(P821=0,"✔ متوازنة وتمت التسوية","✔ تمت التسوية – متبقي "&amp;TEXT(P821,"#,##0")),IF(P821&gt;0,"متبقي "&amp;TEXT(P821,"#,##0"),"✔ متوازنة"))))),IF(R821=0,"⚠ أضف سطر عهدة أولًا",IF(OR(C821="",N(G821)=0),"⚠ أكمل التاريخ والقيمة",IF(S821="","⚠ التاريخ خارج السنة المالية",IF(H821="","⚠ اختر بند الموازنة",IF(I821="مرفوض","✖ مرفوض من المدير",IF(I821&lt;&gt;"موافق","⏳ بانتظار موافقة المدير",IF(K821&lt;&gt;"نعم","⚠ غير مسوى مع الحسابات","✔ معتمد ومسوى")))))))))</f>
        <v/>
      </c>
      <c r="R821">
        <f>N(R820)+IF(A821="عهدة",1,0)</f>
        <v/>
      </c>
      <c r="S821">
        <f>IF(C821="","",IF(AND(C821&gt;=DATE(2026,9,1),C821&lt;=DATE(2027,8,31)),(YEAR(C821)-2026)*12+MONTH(C821)-8,""))</f>
        <v/>
      </c>
      <c r="T821">
        <f>IF(AND(A821="مصروف",R821&gt;0,I821="موافق",S821&lt;&gt;"",H821&lt;&gt;""),N(G821),0)</f>
        <v/>
      </c>
    </row>
    <row r="822">
      <c r="A822" s="19" t="n"/>
      <c r="B822" s="20">
        <f>IF(A822="","",IF(R822=0,"⚠ أضف سطر عهدة أولًا","DMT-"&amp;TEXT(R822,"000")))</f>
        <v/>
      </c>
      <c r="C822" s="21" t="n"/>
      <c r="D822" s="20">
        <f>IF(C822="","",IF(S822="","خارج السنة المالية",INDEX(القوائم!$D$2:$D$13,S822)))</f>
        <v/>
      </c>
      <c r="E822" s="22" t="n"/>
      <c r="F822" s="23" t="n"/>
      <c r="G822" s="23" t="n"/>
      <c r="H822" s="22" t="n"/>
      <c r="I822" s="19" t="n"/>
      <c r="J822" s="21" t="n"/>
      <c r="K822" s="19" t="n"/>
      <c r="L822" s="19" t="n"/>
      <c r="M822" s="21" t="n"/>
      <c r="N822" s="22" t="n"/>
      <c r="O822" s="24">
        <f>IF(A822&lt;&gt;"عهدة","",SUMIFS($G$8:$G$5007,$B$8:$B$5007,B822,$A$8:$A$5007,"مصروف",$I$8:$I$5007,"&lt;&gt;مرفوض"))</f>
        <v/>
      </c>
      <c r="P822" s="25">
        <f>IF(A822&lt;&gt;"عهدة","",N(F822)-O822)</f>
        <v/>
      </c>
      <c r="Q822" s="26">
        <f>IF(A822="","",IF(A822="عهدة",IF(N(F822)=0,"⚠ أدخل قيمة العهدة",IF(P822&lt;0,"⛔ عجز / زيادة مصروفات "&amp;TEXT(-P822,"#,##0"),IF(COUNTIFS($B$8:$B$5007,B822,$A$8:$A$5007,"مصروف",$I$8:$I$5007,"&lt;&gt;مرفوض",$K$8:$K$5007,"&lt;&gt;نعم")&gt;0,"⚠ "&amp;COUNTIFS($B$8:$B$5007,B822,$A$8:$A$5007,"مصروف",$I$8:$I$5007,"&lt;&gt;مرفوض",$K$8:$K$5007,"&lt;&gt;نعم")&amp;" مصروف غير مسوى",IF(L822="تمت التسوية",IF(P822=0,"✔ متوازنة وتمت التسوية","✔ تمت التسوية – متبقي "&amp;TEXT(P822,"#,##0")),IF(P822&gt;0,"متبقي "&amp;TEXT(P822,"#,##0"),"✔ متوازنة"))))),IF(R822=0,"⚠ أضف سطر عهدة أولًا",IF(OR(C822="",N(G822)=0),"⚠ أكمل التاريخ والقيمة",IF(S822="","⚠ التاريخ خارج السنة المالية",IF(H822="","⚠ اختر بند الموازنة",IF(I822="مرفوض","✖ مرفوض من المدير",IF(I822&lt;&gt;"موافق","⏳ بانتظار موافقة المدير",IF(K822&lt;&gt;"نعم","⚠ غير مسوى مع الحسابات","✔ معتمد ومسوى")))))))))</f>
        <v/>
      </c>
      <c r="R822">
        <f>N(R821)+IF(A822="عهدة",1,0)</f>
        <v/>
      </c>
      <c r="S822">
        <f>IF(C822="","",IF(AND(C822&gt;=DATE(2026,9,1),C822&lt;=DATE(2027,8,31)),(YEAR(C822)-2026)*12+MONTH(C822)-8,""))</f>
        <v/>
      </c>
      <c r="T822">
        <f>IF(AND(A822="مصروف",R822&gt;0,I822="موافق",S822&lt;&gt;"",H822&lt;&gt;""),N(G822),0)</f>
        <v/>
      </c>
    </row>
    <row r="823">
      <c r="A823" s="19" t="n"/>
      <c r="B823" s="20">
        <f>IF(A823="","",IF(R823=0,"⚠ أضف سطر عهدة أولًا","DMT-"&amp;TEXT(R823,"000")))</f>
        <v/>
      </c>
      <c r="C823" s="21" t="n"/>
      <c r="D823" s="20">
        <f>IF(C823="","",IF(S823="","خارج السنة المالية",INDEX(القوائم!$D$2:$D$13,S823)))</f>
        <v/>
      </c>
      <c r="E823" s="22" t="n"/>
      <c r="F823" s="23" t="n"/>
      <c r="G823" s="23" t="n"/>
      <c r="H823" s="22" t="n"/>
      <c r="I823" s="19" t="n"/>
      <c r="J823" s="21" t="n"/>
      <c r="K823" s="19" t="n"/>
      <c r="L823" s="19" t="n"/>
      <c r="M823" s="21" t="n"/>
      <c r="N823" s="22" t="n"/>
      <c r="O823" s="24">
        <f>IF(A823&lt;&gt;"عهدة","",SUMIFS($G$8:$G$5007,$B$8:$B$5007,B823,$A$8:$A$5007,"مصروف",$I$8:$I$5007,"&lt;&gt;مرفوض"))</f>
        <v/>
      </c>
      <c r="P823" s="25">
        <f>IF(A823&lt;&gt;"عهدة","",N(F823)-O823)</f>
        <v/>
      </c>
      <c r="Q823" s="26">
        <f>IF(A823="","",IF(A823="عهدة",IF(N(F823)=0,"⚠ أدخل قيمة العهدة",IF(P823&lt;0,"⛔ عجز / زيادة مصروفات "&amp;TEXT(-P823,"#,##0"),IF(COUNTIFS($B$8:$B$5007,B823,$A$8:$A$5007,"مصروف",$I$8:$I$5007,"&lt;&gt;مرفوض",$K$8:$K$5007,"&lt;&gt;نعم")&gt;0,"⚠ "&amp;COUNTIFS($B$8:$B$5007,B823,$A$8:$A$5007,"مصروف",$I$8:$I$5007,"&lt;&gt;مرفوض",$K$8:$K$5007,"&lt;&gt;نعم")&amp;" مصروف غير مسوى",IF(L823="تمت التسوية",IF(P823=0,"✔ متوازنة وتمت التسوية","✔ تمت التسوية – متبقي "&amp;TEXT(P823,"#,##0")),IF(P823&gt;0,"متبقي "&amp;TEXT(P823,"#,##0"),"✔ متوازنة"))))),IF(R823=0,"⚠ أضف سطر عهدة أولًا",IF(OR(C823="",N(G823)=0),"⚠ أكمل التاريخ والقيمة",IF(S823="","⚠ التاريخ خارج السنة المالية",IF(H823="","⚠ اختر بند الموازنة",IF(I823="مرفوض","✖ مرفوض من المدير",IF(I823&lt;&gt;"موافق","⏳ بانتظار موافقة المدير",IF(K823&lt;&gt;"نعم","⚠ غير مسوى مع الحسابات","✔ معتمد ومسوى")))))))))</f>
        <v/>
      </c>
      <c r="R823">
        <f>N(R822)+IF(A823="عهدة",1,0)</f>
        <v/>
      </c>
      <c r="S823">
        <f>IF(C823="","",IF(AND(C823&gt;=DATE(2026,9,1),C823&lt;=DATE(2027,8,31)),(YEAR(C823)-2026)*12+MONTH(C823)-8,""))</f>
        <v/>
      </c>
      <c r="T823">
        <f>IF(AND(A823="مصروف",R823&gt;0,I823="موافق",S823&lt;&gt;"",H823&lt;&gt;""),N(G823),0)</f>
        <v/>
      </c>
    </row>
    <row r="824">
      <c r="A824" s="19" t="n"/>
      <c r="B824" s="20">
        <f>IF(A824="","",IF(R824=0,"⚠ أضف سطر عهدة أولًا","DMT-"&amp;TEXT(R824,"000")))</f>
        <v/>
      </c>
      <c r="C824" s="21" t="n"/>
      <c r="D824" s="20">
        <f>IF(C824="","",IF(S824="","خارج السنة المالية",INDEX(القوائم!$D$2:$D$13,S824)))</f>
        <v/>
      </c>
      <c r="E824" s="22" t="n"/>
      <c r="F824" s="23" t="n"/>
      <c r="G824" s="23" t="n"/>
      <c r="H824" s="22" t="n"/>
      <c r="I824" s="19" t="n"/>
      <c r="J824" s="21" t="n"/>
      <c r="K824" s="19" t="n"/>
      <c r="L824" s="19" t="n"/>
      <c r="M824" s="21" t="n"/>
      <c r="N824" s="22" t="n"/>
      <c r="O824" s="24">
        <f>IF(A824&lt;&gt;"عهدة","",SUMIFS($G$8:$G$5007,$B$8:$B$5007,B824,$A$8:$A$5007,"مصروف",$I$8:$I$5007,"&lt;&gt;مرفوض"))</f>
        <v/>
      </c>
      <c r="P824" s="25">
        <f>IF(A824&lt;&gt;"عهدة","",N(F824)-O824)</f>
        <v/>
      </c>
      <c r="Q824" s="26">
        <f>IF(A824="","",IF(A824="عهدة",IF(N(F824)=0,"⚠ أدخل قيمة العهدة",IF(P824&lt;0,"⛔ عجز / زيادة مصروفات "&amp;TEXT(-P824,"#,##0"),IF(COUNTIFS($B$8:$B$5007,B824,$A$8:$A$5007,"مصروف",$I$8:$I$5007,"&lt;&gt;مرفوض",$K$8:$K$5007,"&lt;&gt;نعم")&gt;0,"⚠ "&amp;COUNTIFS($B$8:$B$5007,B824,$A$8:$A$5007,"مصروف",$I$8:$I$5007,"&lt;&gt;مرفوض",$K$8:$K$5007,"&lt;&gt;نعم")&amp;" مصروف غير مسوى",IF(L824="تمت التسوية",IF(P824=0,"✔ متوازنة وتمت التسوية","✔ تمت التسوية – متبقي "&amp;TEXT(P824,"#,##0")),IF(P824&gt;0,"متبقي "&amp;TEXT(P824,"#,##0"),"✔ متوازنة"))))),IF(R824=0,"⚠ أضف سطر عهدة أولًا",IF(OR(C824="",N(G824)=0),"⚠ أكمل التاريخ والقيمة",IF(S824="","⚠ التاريخ خارج السنة المالية",IF(H824="","⚠ اختر بند الموازنة",IF(I824="مرفوض","✖ مرفوض من المدير",IF(I824&lt;&gt;"موافق","⏳ بانتظار موافقة المدير",IF(K824&lt;&gt;"نعم","⚠ غير مسوى مع الحسابات","✔ معتمد ومسوى")))))))))</f>
        <v/>
      </c>
      <c r="R824">
        <f>N(R823)+IF(A824="عهدة",1,0)</f>
        <v/>
      </c>
      <c r="S824">
        <f>IF(C824="","",IF(AND(C824&gt;=DATE(2026,9,1),C824&lt;=DATE(2027,8,31)),(YEAR(C824)-2026)*12+MONTH(C824)-8,""))</f>
        <v/>
      </c>
      <c r="T824">
        <f>IF(AND(A824="مصروف",R824&gt;0,I824="موافق",S824&lt;&gt;"",H824&lt;&gt;""),N(G824),0)</f>
        <v/>
      </c>
    </row>
    <row r="825">
      <c r="A825" s="19" t="n"/>
      <c r="B825" s="20">
        <f>IF(A825="","",IF(R825=0,"⚠ أضف سطر عهدة أولًا","DMT-"&amp;TEXT(R825,"000")))</f>
        <v/>
      </c>
      <c r="C825" s="21" t="n"/>
      <c r="D825" s="20">
        <f>IF(C825="","",IF(S825="","خارج السنة المالية",INDEX(القوائم!$D$2:$D$13,S825)))</f>
        <v/>
      </c>
      <c r="E825" s="22" t="n"/>
      <c r="F825" s="23" t="n"/>
      <c r="G825" s="23" t="n"/>
      <c r="H825" s="22" t="n"/>
      <c r="I825" s="19" t="n"/>
      <c r="J825" s="21" t="n"/>
      <c r="K825" s="19" t="n"/>
      <c r="L825" s="19" t="n"/>
      <c r="M825" s="21" t="n"/>
      <c r="N825" s="22" t="n"/>
      <c r="O825" s="24">
        <f>IF(A825&lt;&gt;"عهدة","",SUMIFS($G$8:$G$5007,$B$8:$B$5007,B825,$A$8:$A$5007,"مصروف",$I$8:$I$5007,"&lt;&gt;مرفوض"))</f>
        <v/>
      </c>
      <c r="P825" s="25">
        <f>IF(A825&lt;&gt;"عهدة","",N(F825)-O825)</f>
        <v/>
      </c>
      <c r="Q825" s="26">
        <f>IF(A825="","",IF(A825="عهدة",IF(N(F825)=0,"⚠ أدخل قيمة العهدة",IF(P825&lt;0,"⛔ عجز / زيادة مصروفات "&amp;TEXT(-P825,"#,##0"),IF(COUNTIFS($B$8:$B$5007,B825,$A$8:$A$5007,"مصروف",$I$8:$I$5007,"&lt;&gt;مرفوض",$K$8:$K$5007,"&lt;&gt;نعم")&gt;0,"⚠ "&amp;COUNTIFS($B$8:$B$5007,B825,$A$8:$A$5007,"مصروف",$I$8:$I$5007,"&lt;&gt;مرفوض",$K$8:$K$5007,"&lt;&gt;نعم")&amp;" مصروف غير مسوى",IF(L825="تمت التسوية",IF(P825=0,"✔ متوازنة وتمت التسوية","✔ تمت التسوية – متبقي "&amp;TEXT(P825,"#,##0")),IF(P825&gt;0,"متبقي "&amp;TEXT(P825,"#,##0"),"✔ متوازنة"))))),IF(R825=0,"⚠ أضف سطر عهدة أولًا",IF(OR(C825="",N(G825)=0),"⚠ أكمل التاريخ والقيمة",IF(S825="","⚠ التاريخ خارج السنة المالية",IF(H825="","⚠ اختر بند الموازنة",IF(I825="مرفوض","✖ مرفوض من المدير",IF(I825&lt;&gt;"موافق","⏳ بانتظار موافقة المدير",IF(K825&lt;&gt;"نعم","⚠ غير مسوى مع الحسابات","✔ معتمد ومسوى")))))))))</f>
        <v/>
      </c>
      <c r="R825">
        <f>N(R824)+IF(A825="عهدة",1,0)</f>
        <v/>
      </c>
      <c r="S825">
        <f>IF(C825="","",IF(AND(C825&gt;=DATE(2026,9,1),C825&lt;=DATE(2027,8,31)),(YEAR(C825)-2026)*12+MONTH(C825)-8,""))</f>
        <v/>
      </c>
      <c r="T825">
        <f>IF(AND(A825="مصروف",R825&gt;0,I825="موافق",S825&lt;&gt;"",H825&lt;&gt;""),N(G825),0)</f>
        <v/>
      </c>
    </row>
    <row r="826">
      <c r="A826" s="19" t="n"/>
      <c r="B826" s="20">
        <f>IF(A826="","",IF(R826=0,"⚠ أضف سطر عهدة أولًا","DMT-"&amp;TEXT(R826,"000")))</f>
        <v/>
      </c>
      <c r="C826" s="21" t="n"/>
      <c r="D826" s="20">
        <f>IF(C826="","",IF(S826="","خارج السنة المالية",INDEX(القوائم!$D$2:$D$13,S826)))</f>
        <v/>
      </c>
      <c r="E826" s="22" t="n"/>
      <c r="F826" s="23" t="n"/>
      <c r="G826" s="23" t="n"/>
      <c r="H826" s="22" t="n"/>
      <c r="I826" s="19" t="n"/>
      <c r="J826" s="21" t="n"/>
      <c r="K826" s="19" t="n"/>
      <c r="L826" s="19" t="n"/>
      <c r="M826" s="21" t="n"/>
      <c r="N826" s="22" t="n"/>
      <c r="O826" s="24">
        <f>IF(A826&lt;&gt;"عهدة","",SUMIFS($G$8:$G$5007,$B$8:$B$5007,B826,$A$8:$A$5007,"مصروف",$I$8:$I$5007,"&lt;&gt;مرفوض"))</f>
        <v/>
      </c>
      <c r="P826" s="25">
        <f>IF(A826&lt;&gt;"عهدة","",N(F826)-O826)</f>
        <v/>
      </c>
      <c r="Q826" s="26">
        <f>IF(A826="","",IF(A826="عهدة",IF(N(F826)=0,"⚠ أدخل قيمة العهدة",IF(P826&lt;0,"⛔ عجز / زيادة مصروفات "&amp;TEXT(-P826,"#,##0"),IF(COUNTIFS($B$8:$B$5007,B826,$A$8:$A$5007,"مصروف",$I$8:$I$5007,"&lt;&gt;مرفوض",$K$8:$K$5007,"&lt;&gt;نعم")&gt;0,"⚠ "&amp;COUNTIFS($B$8:$B$5007,B826,$A$8:$A$5007,"مصروف",$I$8:$I$5007,"&lt;&gt;مرفوض",$K$8:$K$5007,"&lt;&gt;نعم")&amp;" مصروف غير مسوى",IF(L826="تمت التسوية",IF(P826=0,"✔ متوازنة وتمت التسوية","✔ تمت التسوية – متبقي "&amp;TEXT(P826,"#,##0")),IF(P826&gt;0,"متبقي "&amp;TEXT(P826,"#,##0"),"✔ متوازنة"))))),IF(R826=0,"⚠ أضف سطر عهدة أولًا",IF(OR(C826="",N(G826)=0),"⚠ أكمل التاريخ والقيمة",IF(S826="","⚠ التاريخ خارج السنة المالية",IF(H826="","⚠ اختر بند الموازنة",IF(I826="مرفوض","✖ مرفوض من المدير",IF(I826&lt;&gt;"موافق","⏳ بانتظار موافقة المدير",IF(K826&lt;&gt;"نعم","⚠ غير مسوى مع الحسابات","✔ معتمد ومسوى")))))))))</f>
        <v/>
      </c>
      <c r="R826">
        <f>N(R825)+IF(A826="عهدة",1,0)</f>
        <v/>
      </c>
      <c r="S826">
        <f>IF(C826="","",IF(AND(C826&gt;=DATE(2026,9,1),C826&lt;=DATE(2027,8,31)),(YEAR(C826)-2026)*12+MONTH(C826)-8,""))</f>
        <v/>
      </c>
      <c r="T826">
        <f>IF(AND(A826="مصروف",R826&gt;0,I826="موافق",S826&lt;&gt;"",H826&lt;&gt;""),N(G826),0)</f>
        <v/>
      </c>
    </row>
    <row r="827">
      <c r="A827" s="19" t="n"/>
      <c r="B827" s="20">
        <f>IF(A827="","",IF(R827=0,"⚠ أضف سطر عهدة أولًا","DMT-"&amp;TEXT(R827,"000")))</f>
        <v/>
      </c>
      <c r="C827" s="21" t="n"/>
      <c r="D827" s="20">
        <f>IF(C827="","",IF(S827="","خارج السنة المالية",INDEX(القوائم!$D$2:$D$13,S827)))</f>
        <v/>
      </c>
      <c r="E827" s="22" t="n"/>
      <c r="F827" s="23" t="n"/>
      <c r="G827" s="23" t="n"/>
      <c r="H827" s="22" t="n"/>
      <c r="I827" s="19" t="n"/>
      <c r="J827" s="21" t="n"/>
      <c r="K827" s="19" t="n"/>
      <c r="L827" s="19" t="n"/>
      <c r="M827" s="21" t="n"/>
      <c r="N827" s="22" t="n"/>
      <c r="O827" s="24">
        <f>IF(A827&lt;&gt;"عهدة","",SUMIFS($G$8:$G$5007,$B$8:$B$5007,B827,$A$8:$A$5007,"مصروف",$I$8:$I$5007,"&lt;&gt;مرفوض"))</f>
        <v/>
      </c>
      <c r="P827" s="25">
        <f>IF(A827&lt;&gt;"عهدة","",N(F827)-O827)</f>
        <v/>
      </c>
      <c r="Q827" s="26">
        <f>IF(A827="","",IF(A827="عهدة",IF(N(F827)=0,"⚠ أدخل قيمة العهدة",IF(P827&lt;0,"⛔ عجز / زيادة مصروفات "&amp;TEXT(-P827,"#,##0"),IF(COUNTIFS($B$8:$B$5007,B827,$A$8:$A$5007,"مصروف",$I$8:$I$5007,"&lt;&gt;مرفوض",$K$8:$K$5007,"&lt;&gt;نعم")&gt;0,"⚠ "&amp;COUNTIFS($B$8:$B$5007,B827,$A$8:$A$5007,"مصروف",$I$8:$I$5007,"&lt;&gt;مرفوض",$K$8:$K$5007,"&lt;&gt;نعم")&amp;" مصروف غير مسوى",IF(L827="تمت التسوية",IF(P827=0,"✔ متوازنة وتمت التسوية","✔ تمت التسوية – متبقي "&amp;TEXT(P827,"#,##0")),IF(P827&gt;0,"متبقي "&amp;TEXT(P827,"#,##0"),"✔ متوازنة"))))),IF(R827=0,"⚠ أضف سطر عهدة أولًا",IF(OR(C827="",N(G827)=0),"⚠ أكمل التاريخ والقيمة",IF(S827="","⚠ التاريخ خارج السنة المالية",IF(H827="","⚠ اختر بند الموازنة",IF(I827="مرفوض","✖ مرفوض من المدير",IF(I827&lt;&gt;"موافق","⏳ بانتظار موافقة المدير",IF(K827&lt;&gt;"نعم","⚠ غير مسوى مع الحسابات","✔ معتمد ومسوى")))))))))</f>
        <v/>
      </c>
      <c r="R827">
        <f>N(R826)+IF(A827="عهدة",1,0)</f>
        <v/>
      </c>
      <c r="S827">
        <f>IF(C827="","",IF(AND(C827&gt;=DATE(2026,9,1),C827&lt;=DATE(2027,8,31)),(YEAR(C827)-2026)*12+MONTH(C827)-8,""))</f>
        <v/>
      </c>
      <c r="T827">
        <f>IF(AND(A827="مصروف",R827&gt;0,I827="موافق",S827&lt;&gt;"",H827&lt;&gt;""),N(G827),0)</f>
        <v/>
      </c>
    </row>
    <row r="828">
      <c r="A828" s="19" t="n"/>
      <c r="B828" s="20">
        <f>IF(A828="","",IF(R828=0,"⚠ أضف سطر عهدة أولًا","DMT-"&amp;TEXT(R828,"000")))</f>
        <v/>
      </c>
      <c r="C828" s="21" t="n"/>
      <c r="D828" s="20">
        <f>IF(C828="","",IF(S828="","خارج السنة المالية",INDEX(القوائم!$D$2:$D$13,S828)))</f>
        <v/>
      </c>
      <c r="E828" s="22" t="n"/>
      <c r="F828" s="23" t="n"/>
      <c r="G828" s="23" t="n"/>
      <c r="H828" s="22" t="n"/>
      <c r="I828" s="19" t="n"/>
      <c r="J828" s="21" t="n"/>
      <c r="K828" s="19" t="n"/>
      <c r="L828" s="19" t="n"/>
      <c r="M828" s="21" t="n"/>
      <c r="N828" s="22" t="n"/>
      <c r="O828" s="24">
        <f>IF(A828&lt;&gt;"عهدة","",SUMIFS($G$8:$G$5007,$B$8:$B$5007,B828,$A$8:$A$5007,"مصروف",$I$8:$I$5007,"&lt;&gt;مرفوض"))</f>
        <v/>
      </c>
      <c r="P828" s="25">
        <f>IF(A828&lt;&gt;"عهدة","",N(F828)-O828)</f>
        <v/>
      </c>
      <c r="Q828" s="26">
        <f>IF(A828="","",IF(A828="عهدة",IF(N(F828)=0,"⚠ أدخل قيمة العهدة",IF(P828&lt;0,"⛔ عجز / زيادة مصروفات "&amp;TEXT(-P828,"#,##0"),IF(COUNTIFS($B$8:$B$5007,B828,$A$8:$A$5007,"مصروف",$I$8:$I$5007,"&lt;&gt;مرفوض",$K$8:$K$5007,"&lt;&gt;نعم")&gt;0,"⚠ "&amp;COUNTIFS($B$8:$B$5007,B828,$A$8:$A$5007,"مصروف",$I$8:$I$5007,"&lt;&gt;مرفوض",$K$8:$K$5007,"&lt;&gt;نعم")&amp;" مصروف غير مسوى",IF(L828="تمت التسوية",IF(P828=0,"✔ متوازنة وتمت التسوية","✔ تمت التسوية – متبقي "&amp;TEXT(P828,"#,##0")),IF(P828&gt;0,"متبقي "&amp;TEXT(P828,"#,##0"),"✔ متوازنة"))))),IF(R828=0,"⚠ أضف سطر عهدة أولًا",IF(OR(C828="",N(G828)=0),"⚠ أكمل التاريخ والقيمة",IF(S828="","⚠ التاريخ خارج السنة المالية",IF(H828="","⚠ اختر بند الموازنة",IF(I828="مرفوض","✖ مرفوض من المدير",IF(I828&lt;&gt;"موافق","⏳ بانتظار موافقة المدير",IF(K828&lt;&gt;"نعم","⚠ غير مسوى مع الحسابات","✔ معتمد ومسوى")))))))))</f>
        <v/>
      </c>
      <c r="R828">
        <f>N(R827)+IF(A828="عهدة",1,0)</f>
        <v/>
      </c>
      <c r="S828">
        <f>IF(C828="","",IF(AND(C828&gt;=DATE(2026,9,1),C828&lt;=DATE(2027,8,31)),(YEAR(C828)-2026)*12+MONTH(C828)-8,""))</f>
        <v/>
      </c>
      <c r="T828">
        <f>IF(AND(A828="مصروف",R828&gt;0,I828="موافق",S828&lt;&gt;"",H828&lt;&gt;""),N(G828),0)</f>
        <v/>
      </c>
    </row>
    <row r="829">
      <c r="A829" s="19" t="n"/>
      <c r="B829" s="20">
        <f>IF(A829="","",IF(R829=0,"⚠ أضف سطر عهدة أولًا","DMT-"&amp;TEXT(R829,"000")))</f>
        <v/>
      </c>
      <c r="C829" s="21" t="n"/>
      <c r="D829" s="20">
        <f>IF(C829="","",IF(S829="","خارج السنة المالية",INDEX(القوائم!$D$2:$D$13,S829)))</f>
        <v/>
      </c>
      <c r="E829" s="22" t="n"/>
      <c r="F829" s="23" t="n"/>
      <c r="G829" s="23" t="n"/>
      <c r="H829" s="22" t="n"/>
      <c r="I829" s="19" t="n"/>
      <c r="J829" s="21" t="n"/>
      <c r="K829" s="19" t="n"/>
      <c r="L829" s="19" t="n"/>
      <c r="M829" s="21" t="n"/>
      <c r="N829" s="22" t="n"/>
      <c r="O829" s="24">
        <f>IF(A829&lt;&gt;"عهدة","",SUMIFS($G$8:$G$5007,$B$8:$B$5007,B829,$A$8:$A$5007,"مصروف",$I$8:$I$5007,"&lt;&gt;مرفوض"))</f>
        <v/>
      </c>
      <c r="P829" s="25">
        <f>IF(A829&lt;&gt;"عهدة","",N(F829)-O829)</f>
        <v/>
      </c>
      <c r="Q829" s="26">
        <f>IF(A829="","",IF(A829="عهدة",IF(N(F829)=0,"⚠ أدخل قيمة العهدة",IF(P829&lt;0,"⛔ عجز / زيادة مصروفات "&amp;TEXT(-P829,"#,##0"),IF(COUNTIFS($B$8:$B$5007,B829,$A$8:$A$5007,"مصروف",$I$8:$I$5007,"&lt;&gt;مرفوض",$K$8:$K$5007,"&lt;&gt;نعم")&gt;0,"⚠ "&amp;COUNTIFS($B$8:$B$5007,B829,$A$8:$A$5007,"مصروف",$I$8:$I$5007,"&lt;&gt;مرفوض",$K$8:$K$5007,"&lt;&gt;نعم")&amp;" مصروف غير مسوى",IF(L829="تمت التسوية",IF(P829=0,"✔ متوازنة وتمت التسوية","✔ تمت التسوية – متبقي "&amp;TEXT(P829,"#,##0")),IF(P829&gt;0,"متبقي "&amp;TEXT(P829,"#,##0"),"✔ متوازنة"))))),IF(R829=0,"⚠ أضف سطر عهدة أولًا",IF(OR(C829="",N(G829)=0),"⚠ أكمل التاريخ والقيمة",IF(S829="","⚠ التاريخ خارج السنة المالية",IF(H829="","⚠ اختر بند الموازنة",IF(I829="مرفوض","✖ مرفوض من المدير",IF(I829&lt;&gt;"موافق","⏳ بانتظار موافقة المدير",IF(K829&lt;&gt;"نعم","⚠ غير مسوى مع الحسابات","✔ معتمد ومسوى")))))))))</f>
        <v/>
      </c>
      <c r="R829">
        <f>N(R828)+IF(A829="عهدة",1,0)</f>
        <v/>
      </c>
      <c r="S829">
        <f>IF(C829="","",IF(AND(C829&gt;=DATE(2026,9,1),C829&lt;=DATE(2027,8,31)),(YEAR(C829)-2026)*12+MONTH(C829)-8,""))</f>
        <v/>
      </c>
      <c r="T829">
        <f>IF(AND(A829="مصروف",R829&gt;0,I829="موافق",S829&lt;&gt;"",H829&lt;&gt;""),N(G829),0)</f>
        <v/>
      </c>
    </row>
    <row r="830">
      <c r="A830" s="19" t="n"/>
      <c r="B830" s="20">
        <f>IF(A830="","",IF(R830=0,"⚠ أضف سطر عهدة أولًا","DMT-"&amp;TEXT(R830,"000")))</f>
        <v/>
      </c>
      <c r="C830" s="21" t="n"/>
      <c r="D830" s="20">
        <f>IF(C830="","",IF(S830="","خارج السنة المالية",INDEX(القوائم!$D$2:$D$13,S830)))</f>
        <v/>
      </c>
      <c r="E830" s="22" t="n"/>
      <c r="F830" s="23" t="n"/>
      <c r="G830" s="23" t="n"/>
      <c r="H830" s="22" t="n"/>
      <c r="I830" s="19" t="n"/>
      <c r="J830" s="21" t="n"/>
      <c r="K830" s="19" t="n"/>
      <c r="L830" s="19" t="n"/>
      <c r="M830" s="21" t="n"/>
      <c r="N830" s="22" t="n"/>
      <c r="O830" s="24">
        <f>IF(A830&lt;&gt;"عهدة","",SUMIFS($G$8:$G$5007,$B$8:$B$5007,B830,$A$8:$A$5007,"مصروف",$I$8:$I$5007,"&lt;&gt;مرفوض"))</f>
        <v/>
      </c>
      <c r="P830" s="25">
        <f>IF(A830&lt;&gt;"عهدة","",N(F830)-O830)</f>
        <v/>
      </c>
      <c r="Q830" s="26">
        <f>IF(A830="","",IF(A830="عهدة",IF(N(F830)=0,"⚠ أدخل قيمة العهدة",IF(P830&lt;0,"⛔ عجز / زيادة مصروفات "&amp;TEXT(-P830,"#,##0"),IF(COUNTIFS($B$8:$B$5007,B830,$A$8:$A$5007,"مصروف",$I$8:$I$5007,"&lt;&gt;مرفوض",$K$8:$K$5007,"&lt;&gt;نعم")&gt;0,"⚠ "&amp;COUNTIFS($B$8:$B$5007,B830,$A$8:$A$5007,"مصروف",$I$8:$I$5007,"&lt;&gt;مرفوض",$K$8:$K$5007,"&lt;&gt;نعم")&amp;" مصروف غير مسوى",IF(L830="تمت التسوية",IF(P830=0,"✔ متوازنة وتمت التسوية","✔ تمت التسوية – متبقي "&amp;TEXT(P830,"#,##0")),IF(P830&gt;0,"متبقي "&amp;TEXT(P830,"#,##0"),"✔ متوازنة"))))),IF(R830=0,"⚠ أضف سطر عهدة أولًا",IF(OR(C830="",N(G830)=0),"⚠ أكمل التاريخ والقيمة",IF(S830="","⚠ التاريخ خارج السنة المالية",IF(H830="","⚠ اختر بند الموازنة",IF(I830="مرفوض","✖ مرفوض من المدير",IF(I830&lt;&gt;"موافق","⏳ بانتظار موافقة المدير",IF(K830&lt;&gt;"نعم","⚠ غير مسوى مع الحسابات","✔ معتمد ومسوى")))))))))</f>
        <v/>
      </c>
      <c r="R830">
        <f>N(R829)+IF(A830="عهدة",1,0)</f>
        <v/>
      </c>
      <c r="S830">
        <f>IF(C830="","",IF(AND(C830&gt;=DATE(2026,9,1),C830&lt;=DATE(2027,8,31)),(YEAR(C830)-2026)*12+MONTH(C830)-8,""))</f>
        <v/>
      </c>
      <c r="T830">
        <f>IF(AND(A830="مصروف",R830&gt;0,I830="موافق",S830&lt;&gt;"",H830&lt;&gt;""),N(G830),0)</f>
        <v/>
      </c>
    </row>
    <row r="831">
      <c r="A831" s="19" t="n"/>
      <c r="B831" s="20">
        <f>IF(A831="","",IF(R831=0,"⚠ أضف سطر عهدة أولًا","DMT-"&amp;TEXT(R831,"000")))</f>
        <v/>
      </c>
      <c r="C831" s="21" t="n"/>
      <c r="D831" s="20">
        <f>IF(C831="","",IF(S831="","خارج السنة المالية",INDEX(القوائم!$D$2:$D$13,S831)))</f>
        <v/>
      </c>
      <c r="E831" s="22" t="n"/>
      <c r="F831" s="23" t="n"/>
      <c r="G831" s="23" t="n"/>
      <c r="H831" s="22" t="n"/>
      <c r="I831" s="19" t="n"/>
      <c r="J831" s="21" t="n"/>
      <c r="K831" s="19" t="n"/>
      <c r="L831" s="19" t="n"/>
      <c r="M831" s="21" t="n"/>
      <c r="N831" s="22" t="n"/>
      <c r="O831" s="24">
        <f>IF(A831&lt;&gt;"عهدة","",SUMIFS($G$8:$G$5007,$B$8:$B$5007,B831,$A$8:$A$5007,"مصروف",$I$8:$I$5007,"&lt;&gt;مرفوض"))</f>
        <v/>
      </c>
      <c r="P831" s="25">
        <f>IF(A831&lt;&gt;"عهدة","",N(F831)-O831)</f>
        <v/>
      </c>
      <c r="Q831" s="26">
        <f>IF(A831="","",IF(A831="عهدة",IF(N(F831)=0,"⚠ أدخل قيمة العهدة",IF(P831&lt;0,"⛔ عجز / زيادة مصروفات "&amp;TEXT(-P831,"#,##0"),IF(COUNTIFS($B$8:$B$5007,B831,$A$8:$A$5007,"مصروف",$I$8:$I$5007,"&lt;&gt;مرفوض",$K$8:$K$5007,"&lt;&gt;نعم")&gt;0,"⚠ "&amp;COUNTIFS($B$8:$B$5007,B831,$A$8:$A$5007,"مصروف",$I$8:$I$5007,"&lt;&gt;مرفوض",$K$8:$K$5007,"&lt;&gt;نعم")&amp;" مصروف غير مسوى",IF(L831="تمت التسوية",IF(P831=0,"✔ متوازنة وتمت التسوية","✔ تمت التسوية – متبقي "&amp;TEXT(P831,"#,##0")),IF(P831&gt;0,"متبقي "&amp;TEXT(P831,"#,##0"),"✔ متوازنة"))))),IF(R831=0,"⚠ أضف سطر عهدة أولًا",IF(OR(C831="",N(G831)=0),"⚠ أكمل التاريخ والقيمة",IF(S831="","⚠ التاريخ خارج السنة المالية",IF(H831="","⚠ اختر بند الموازنة",IF(I831="مرفوض","✖ مرفوض من المدير",IF(I831&lt;&gt;"موافق","⏳ بانتظار موافقة المدير",IF(K831&lt;&gt;"نعم","⚠ غير مسوى مع الحسابات","✔ معتمد ومسوى")))))))))</f>
        <v/>
      </c>
      <c r="R831">
        <f>N(R830)+IF(A831="عهدة",1,0)</f>
        <v/>
      </c>
      <c r="S831">
        <f>IF(C831="","",IF(AND(C831&gt;=DATE(2026,9,1),C831&lt;=DATE(2027,8,31)),(YEAR(C831)-2026)*12+MONTH(C831)-8,""))</f>
        <v/>
      </c>
      <c r="T831">
        <f>IF(AND(A831="مصروف",R831&gt;0,I831="موافق",S831&lt;&gt;"",H831&lt;&gt;""),N(G831),0)</f>
        <v/>
      </c>
    </row>
    <row r="832">
      <c r="A832" s="19" t="n"/>
      <c r="B832" s="20">
        <f>IF(A832="","",IF(R832=0,"⚠ أضف سطر عهدة أولًا","DMT-"&amp;TEXT(R832,"000")))</f>
        <v/>
      </c>
      <c r="C832" s="21" t="n"/>
      <c r="D832" s="20">
        <f>IF(C832="","",IF(S832="","خارج السنة المالية",INDEX(القوائم!$D$2:$D$13,S832)))</f>
        <v/>
      </c>
      <c r="E832" s="22" t="n"/>
      <c r="F832" s="23" t="n"/>
      <c r="G832" s="23" t="n"/>
      <c r="H832" s="22" t="n"/>
      <c r="I832" s="19" t="n"/>
      <c r="J832" s="21" t="n"/>
      <c r="K832" s="19" t="n"/>
      <c r="L832" s="19" t="n"/>
      <c r="M832" s="21" t="n"/>
      <c r="N832" s="22" t="n"/>
      <c r="O832" s="24">
        <f>IF(A832&lt;&gt;"عهدة","",SUMIFS($G$8:$G$5007,$B$8:$B$5007,B832,$A$8:$A$5007,"مصروف",$I$8:$I$5007,"&lt;&gt;مرفوض"))</f>
        <v/>
      </c>
      <c r="P832" s="25">
        <f>IF(A832&lt;&gt;"عهدة","",N(F832)-O832)</f>
        <v/>
      </c>
      <c r="Q832" s="26">
        <f>IF(A832="","",IF(A832="عهدة",IF(N(F832)=0,"⚠ أدخل قيمة العهدة",IF(P832&lt;0,"⛔ عجز / زيادة مصروفات "&amp;TEXT(-P832,"#,##0"),IF(COUNTIFS($B$8:$B$5007,B832,$A$8:$A$5007,"مصروف",$I$8:$I$5007,"&lt;&gt;مرفوض",$K$8:$K$5007,"&lt;&gt;نعم")&gt;0,"⚠ "&amp;COUNTIFS($B$8:$B$5007,B832,$A$8:$A$5007,"مصروف",$I$8:$I$5007,"&lt;&gt;مرفوض",$K$8:$K$5007,"&lt;&gt;نعم")&amp;" مصروف غير مسوى",IF(L832="تمت التسوية",IF(P832=0,"✔ متوازنة وتمت التسوية","✔ تمت التسوية – متبقي "&amp;TEXT(P832,"#,##0")),IF(P832&gt;0,"متبقي "&amp;TEXT(P832,"#,##0"),"✔ متوازنة"))))),IF(R832=0,"⚠ أضف سطر عهدة أولًا",IF(OR(C832="",N(G832)=0),"⚠ أكمل التاريخ والقيمة",IF(S832="","⚠ التاريخ خارج السنة المالية",IF(H832="","⚠ اختر بند الموازنة",IF(I832="مرفوض","✖ مرفوض من المدير",IF(I832&lt;&gt;"موافق","⏳ بانتظار موافقة المدير",IF(K832&lt;&gt;"نعم","⚠ غير مسوى مع الحسابات","✔ معتمد ومسوى")))))))))</f>
        <v/>
      </c>
      <c r="R832">
        <f>N(R831)+IF(A832="عهدة",1,0)</f>
        <v/>
      </c>
      <c r="S832">
        <f>IF(C832="","",IF(AND(C832&gt;=DATE(2026,9,1),C832&lt;=DATE(2027,8,31)),(YEAR(C832)-2026)*12+MONTH(C832)-8,""))</f>
        <v/>
      </c>
      <c r="T832">
        <f>IF(AND(A832="مصروف",R832&gt;0,I832="موافق",S832&lt;&gt;"",H832&lt;&gt;""),N(G832),0)</f>
        <v/>
      </c>
    </row>
    <row r="833">
      <c r="A833" s="19" t="n"/>
      <c r="B833" s="20">
        <f>IF(A833="","",IF(R833=0,"⚠ أضف سطر عهدة أولًا","DMT-"&amp;TEXT(R833,"000")))</f>
        <v/>
      </c>
      <c r="C833" s="21" t="n"/>
      <c r="D833" s="20">
        <f>IF(C833="","",IF(S833="","خارج السنة المالية",INDEX(القوائم!$D$2:$D$13,S833)))</f>
        <v/>
      </c>
      <c r="E833" s="22" t="n"/>
      <c r="F833" s="23" t="n"/>
      <c r="G833" s="23" t="n"/>
      <c r="H833" s="22" t="n"/>
      <c r="I833" s="19" t="n"/>
      <c r="J833" s="21" t="n"/>
      <c r="K833" s="19" t="n"/>
      <c r="L833" s="19" t="n"/>
      <c r="M833" s="21" t="n"/>
      <c r="N833" s="22" t="n"/>
      <c r="O833" s="24">
        <f>IF(A833&lt;&gt;"عهدة","",SUMIFS($G$8:$G$5007,$B$8:$B$5007,B833,$A$8:$A$5007,"مصروف",$I$8:$I$5007,"&lt;&gt;مرفوض"))</f>
        <v/>
      </c>
      <c r="P833" s="25">
        <f>IF(A833&lt;&gt;"عهدة","",N(F833)-O833)</f>
        <v/>
      </c>
      <c r="Q833" s="26">
        <f>IF(A833="","",IF(A833="عهدة",IF(N(F833)=0,"⚠ أدخل قيمة العهدة",IF(P833&lt;0,"⛔ عجز / زيادة مصروفات "&amp;TEXT(-P833,"#,##0"),IF(COUNTIFS($B$8:$B$5007,B833,$A$8:$A$5007,"مصروف",$I$8:$I$5007,"&lt;&gt;مرفوض",$K$8:$K$5007,"&lt;&gt;نعم")&gt;0,"⚠ "&amp;COUNTIFS($B$8:$B$5007,B833,$A$8:$A$5007,"مصروف",$I$8:$I$5007,"&lt;&gt;مرفوض",$K$8:$K$5007,"&lt;&gt;نعم")&amp;" مصروف غير مسوى",IF(L833="تمت التسوية",IF(P833=0,"✔ متوازنة وتمت التسوية","✔ تمت التسوية – متبقي "&amp;TEXT(P833,"#,##0")),IF(P833&gt;0,"متبقي "&amp;TEXT(P833,"#,##0"),"✔ متوازنة"))))),IF(R833=0,"⚠ أضف سطر عهدة أولًا",IF(OR(C833="",N(G833)=0),"⚠ أكمل التاريخ والقيمة",IF(S833="","⚠ التاريخ خارج السنة المالية",IF(H833="","⚠ اختر بند الموازنة",IF(I833="مرفوض","✖ مرفوض من المدير",IF(I833&lt;&gt;"موافق","⏳ بانتظار موافقة المدير",IF(K833&lt;&gt;"نعم","⚠ غير مسوى مع الحسابات","✔ معتمد ومسوى")))))))))</f>
        <v/>
      </c>
      <c r="R833">
        <f>N(R832)+IF(A833="عهدة",1,0)</f>
        <v/>
      </c>
      <c r="S833">
        <f>IF(C833="","",IF(AND(C833&gt;=DATE(2026,9,1),C833&lt;=DATE(2027,8,31)),(YEAR(C833)-2026)*12+MONTH(C833)-8,""))</f>
        <v/>
      </c>
      <c r="T833">
        <f>IF(AND(A833="مصروف",R833&gt;0,I833="موافق",S833&lt;&gt;"",H833&lt;&gt;""),N(G833),0)</f>
        <v/>
      </c>
    </row>
    <row r="834">
      <c r="A834" s="19" t="n"/>
      <c r="B834" s="20">
        <f>IF(A834="","",IF(R834=0,"⚠ أضف سطر عهدة أولًا","DMT-"&amp;TEXT(R834,"000")))</f>
        <v/>
      </c>
      <c r="C834" s="21" t="n"/>
      <c r="D834" s="20">
        <f>IF(C834="","",IF(S834="","خارج السنة المالية",INDEX(القوائم!$D$2:$D$13,S834)))</f>
        <v/>
      </c>
      <c r="E834" s="22" t="n"/>
      <c r="F834" s="23" t="n"/>
      <c r="G834" s="23" t="n"/>
      <c r="H834" s="22" t="n"/>
      <c r="I834" s="19" t="n"/>
      <c r="J834" s="21" t="n"/>
      <c r="K834" s="19" t="n"/>
      <c r="L834" s="19" t="n"/>
      <c r="M834" s="21" t="n"/>
      <c r="N834" s="22" t="n"/>
      <c r="O834" s="24">
        <f>IF(A834&lt;&gt;"عهدة","",SUMIFS($G$8:$G$5007,$B$8:$B$5007,B834,$A$8:$A$5007,"مصروف",$I$8:$I$5007,"&lt;&gt;مرفوض"))</f>
        <v/>
      </c>
      <c r="P834" s="25">
        <f>IF(A834&lt;&gt;"عهدة","",N(F834)-O834)</f>
        <v/>
      </c>
      <c r="Q834" s="26">
        <f>IF(A834="","",IF(A834="عهدة",IF(N(F834)=0,"⚠ أدخل قيمة العهدة",IF(P834&lt;0,"⛔ عجز / زيادة مصروفات "&amp;TEXT(-P834,"#,##0"),IF(COUNTIFS($B$8:$B$5007,B834,$A$8:$A$5007,"مصروف",$I$8:$I$5007,"&lt;&gt;مرفوض",$K$8:$K$5007,"&lt;&gt;نعم")&gt;0,"⚠ "&amp;COUNTIFS($B$8:$B$5007,B834,$A$8:$A$5007,"مصروف",$I$8:$I$5007,"&lt;&gt;مرفوض",$K$8:$K$5007,"&lt;&gt;نعم")&amp;" مصروف غير مسوى",IF(L834="تمت التسوية",IF(P834=0,"✔ متوازنة وتمت التسوية","✔ تمت التسوية – متبقي "&amp;TEXT(P834,"#,##0")),IF(P834&gt;0,"متبقي "&amp;TEXT(P834,"#,##0"),"✔ متوازنة"))))),IF(R834=0,"⚠ أضف سطر عهدة أولًا",IF(OR(C834="",N(G834)=0),"⚠ أكمل التاريخ والقيمة",IF(S834="","⚠ التاريخ خارج السنة المالية",IF(H834="","⚠ اختر بند الموازنة",IF(I834="مرفوض","✖ مرفوض من المدير",IF(I834&lt;&gt;"موافق","⏳ بانتظار موافقة المدير",IF(K834&lt;&gt;"نعم","⚠ غير مسوى مع الحسابات","✔ معتمد ومسوى")))))))))</f>
        <v/>
      </c>
      <c r="R834">
        <f>N(R833)+IF(A834="عهدة",1,0)</f>
        <v/>
      </c>
      <c r="S834">
        <f>IF(C834="","",IF(AND(C834&gt;=DATE(2026,9,1),C834&lt;=DATE(2027,8,31)),(YEAR(C834)-2026)*12+MONTH(C834)-8,""))</f>
        <v/>
      </c>
      <c r="T834">
        <f>IF(AND(A834="مصروف",R834&gt;0,I834="موافق",S834&lt;&gt;"",H834&lt;&gt;""),N(G834),0)</f>
        <v/>
      </c>
    </row>
    <row r="835">
      <c r="A835" s="19" t="n"/>
      <c r="B835" s="20">
        <f>IF(A835="","",IF(R835=0,"⚠ أضف سطر عهدة أولًا","DMT-"&amp;TEXT(R835,"000")))</f>
        <v/>
      </c>
      <c r="C835" s="21" t="n"/>
      <c r="D835" s="20">
        <f>IF(C835="","",IF(S835="","خارج السنة المالية",INDEX(القوائم!$D$2:$D$13,S835)))</f>
        <v/>
      </c>
      <c r="E835" s="22" t="n"/>
      <c r="F835" s="23" t="n"/>
      <c r="G835" s="23" t="n"/>
      <c r="H835" s="22" t="n"/>
      <c r="I835" s="19" t="n"/>
      <c r="J835" s="21" t="n"/>
      <c r="K835" s="19" t="n"/>
      <c r="L835" s="19" t="n"/>
      <c r="M835" s="21" t="n"/>
      <c r="N835" s="22" t="n"/>
      <c r="O835" s="24">
        <f>IF(A835&lt;&gt;"عهدة","",SUMIFS($G$8:$G$5007,$B$8:$B$5007,B835,$A$8:$A$5007,"مصروف",$I$8:$I$5007,"&lt;&gt;مرفوض"))</f>
        <v/>
      </c>
      <c r="P835" s="25">
        <f>IF(A835&lt;&gt;"عهدة","",N(F835)-O835)</f>
        <v/>
      </c>
      <c r="Q835" s="26">
        <f>IF(A835="","",IF(A835="عهدة",IF(N(F835)=0,"⚠ أدخل قيمة العهدة",IF(P835&lt;0,"⛔ عجز / زيادة مصروفات "&amp;TEXT(-P835,"#,##0"),IF(COUNTIFS($B$8:$B$5007,B835,$A$8:$A$5007,"مصروف",$I$8:$I$5007,"&lt;&gt;مرفوض",$K$8:$K$5007,"&lt;&gt;نعم")&gt;0,"⚠ "&amp;COUNTIFS($B$8:$B$5007,B835,$A$8:$A$5007,"مصروف",$I$8:$I$5007,"&lt;&gt;مرفوض",$K$8:$K$5007,"&lt;&gt;نعم")&amp;" مصروف غير مسوى",IF(L835="تمت التسوية",IF(P835=0,"✔ متوازنة وتمت التسوية","✔ تمت التسوية – متبقي "&amp;TEXT(P835,"#,##0")),IF(P835&gt;0,"متبقي "&amp;TEXT(P835,"#,##0"),"✔ متوازنة"))))),IF(R835=0,"⚠ أضف سطر عهدة أولًا",IF(OR(C835="",N(G835)=0),"⚠ أكمل التاريخ والقيمة",IF(S835="","⚠ التاريخ خارج السنة المالية",IF(H835="","⚠ اختر بند الموازنة",IF(I835="مرفوض","✖ مرفوض من المدير",IF(I835&lt;&gt;"موافق","⏳ بانتظار موافقة المدير",IF(K835&lt;&gt;"نعم","⚠ غير مسوى مع الحسابات","✔ معتمد ومسوى")))))))))</f>
        <v/>
      </c>
      <c r="R835">
        <f>N(R834)+IF(A835="عهدة",1,0)</f>
        <v/>
      </c>
      <c r="S835">
        <f>IF(C835="","",IF(AND(C835&gt;=DATE(2026,9,1),C835&lt;=DATE(2027,8,31)),(YEAR(C835)-2026)*12+MONTH(C835)-8,""))</f>
        <v/>
      </c>
      <c r="T835">
        <f>IF(AND(A835="مصروف",R835&gt;0,I835="موافق",S835&lt;&gt;"",H835&lt;&gt;""),N(G835),0)</f>
        <v/>
      </c>
    </row>
    <row r="836">
      <c r="A836" s="19" t="n"/>
      <c r="B836" s="20">
        <f>IF(A836="","",IF(R836=0,"⚠ أضف سطر عهدة أولًا","DMT-"&amp;TEXT(R836,"000")))</f>
        <v/>
      </c>
      <c r="C836" s="21" t="n"/>
      <c r="D836" s="20">
        <f>IF(C836="","",IF(S836="","خارج السنة المالية",INDEX(القوائم!$D$2:$D$13,S836)))</f>
        <v/>
      </c>
      <c r="E836" s="22" t="n"/>
      <c r="F836" s="23" t="n"/>
      <c r="G836" s="23" t="n"/>
      <c r="H836" s="22" t="n"/>
      <c r="I836" s="19" t="n"/>
      <c r="J836" s="21" t="n"/>
      <c r="K836" s="19" t="n"/>
      <c r="L836" s="19" t="n"/>
      <c r="M836" s="21" t="n"/>
      <c r="N836" s="22" t="n"/>
      <c r="O836" s="24">
        <f>IF(A836&lt;&gt;"عهدة","",SUMIFS($G$8:$G$5007,$B$8:$B$5007,B836,$A$8:$A$5007,"مصروف",$I$8:$I$5007,"&lt;&gt;مرفوض"))</f>
        <v/>
      </c>
      <c r="P836" s="25">
        <f>IF(A836&lt;&gt;"عهدة","",N(F836)-O836)</f>
        <v/>
      </c>
      <c r="Q836" s="26">
        <f>IF(A836="","",IF(A836="عهدة",IF(N(F836)=0,"⚠ أدخل قيمة العهدة",IF(P836&lt;0,"⛔ عجز / زيادة مصروفات "&amp;TEXT(-P836,"#,##0"),IF(COUNTIFS($B$8:$B$5007,B836,$A$8:$A$5007,"مصروف",$I$8:$I$5007,"&lt;&gt;مرفوض",$K$8:$K$5007,"&lt;&gt;نعم")&gt;0,"⚠ "&amp;COUNTIFS($B$8:$B$5007,B836,$A$8:$A$5007,"مصروف",$I$8:$I$5007,"&lt;&gt;مرفوض",$K$8:$K$5007,"&lt;&gt;نعم")&amp;" مصروف غير مسوى",IF(L836="تمت التسوية",IF(P836=0,"✔ متوازنة وتمت التسوية","✔ تمت التسوية – متبقي "&amp;TEXT(P836,"#,##0")),IF(P836&gt;0,"متبقي "&amp;TEXT(P836,"#,##0"),"✔ متوازنة"))))),IF(R836=0,"⚠ أضف سطر عهدة أولًا",IF(OR(C836="",N(G836)=0),"⚠ أكمل التاريخ والقيمة",IF(S836="","⚠ التاريخ خارج السنة المالية",IF(H836="","⚠ اختر بند الموازنة",IF(I836="مرفوض","✖ مرفوض من المدير",IF(I836&lt;&gt;"موافق","⏳ بانتظار موافقة المدير",IF(K836&lt;&gt;"نعم","⚠ غير مسوى مع الحسابات","✔ معتمد ومسوى")))))))))</f>
        <v/>
      </c>
      <c r="R836">
        <f>N(R835)+IF(A836="عهدة",1,0)</f>
        <v/>
      </c>
      <c r="S836">
        <f>IF(C836="","",IF(AND(C836&gt;=DATE(2026,9,1),C836&lt;=DATE(2027,8,31)),(YEAR(C836)-2026)*12+MONTH(C836)-8,""))</f>
        <v/>
      </c>
      <c r="T836">
        <f>IF(AND(A836="مصروف",R836&gt;0,I836="موافق",S836&lt;&gt;"",H836&lt;&gt;""),N(G836),0)</f>
        <v/>
      </c>
    </row>
    <row r="837">
      <c r="A837" s="19" t="n"/>
      <c r="B837" s="20">
        <f>IF(A837="","",IF(R837=0,"⚠ أضف سطر عهدة أولًا","DMT-"&amp;TEXT(R837,"000")))</f>
        <v/>
      </c>
      <c r="C837" s="21" t="n"/>
      <c r="D837" s="20">
        <f>IF(C837="","",IF(S837="","خارج السنة المالية",INDEX(القوائم!$D$2:$D$13,S837)))</f>
        <v/>
      </c>
      <c r="E837" s="22" t="n"/>
      <c r="F837" s="23" t="n"/>
      <c r="G837" s="23" t="n"/>
      <c r="H837" s="22" t="n"/>
      <c r="I837" s="19" t="n"/>
      <c r="J837" s="21" t="n"/>
      <c r="K837" s="19" t="n"/>
      <c r="L837" s="19" t="n"/>
      <c r="M837" s="21" t="n"/>
      <c r="N837" s="22" t="n"/>
      <c r="O837" s="24">
        <f>IF(A837&lt;&gt;"عهدة","",SUMIFS($G$8:$G$5007,$B$8:$B$5007,B837,$A$8:$A$5007,"مصروف",$I$8:$I$5007,"&lt;&gt;مرفوض"))</f>
        <v/>
      </c>
      <c r="P837" s="25">
        <f>IF(A837&lt;&gt;"عهدة","",N(F837)-O837)</f>
        <v/>
      </c>
      <c r="Q837" s="26">
        <f>IF(A837="","",IF(A837="عهدة",IF(N(F837)=0,"⚠ أدخل قيمة العهدة",IF(P837&lt;0,"⛔ عجز / زيادة مصروفات "&amp;TEXT(-P837,"#,##0"),IF(COUNTIFS($B$8:$B$5007,B837,$A$8:$A$5007,"مصروف",$I$8:$I$5007,"&lt;&gt;مرفوض",$K$8:$K$5007,"&lt;&gt;نعم")&gt;0,"⚠ "&amp;COUNTIFS($B$8:$B$5007,B837,$A$8:$A$5007,"مصروف",$I$8:$I$5007,"&lt;&gt;مرفوض",$K$8:$K$5007,"&lt;&gt;نعم")&amp;" مصروف غير مسوى",IF(L837="تمت التسوية",IF(P837=0,"✔ متوازنة وتمت التسوية","✔ تمت التسوية – متبقي "&amp;TEXT(P837,"#,##0")),IF(P837&gt;0,"متبقي "&amp;TEXT(P837,"#,##0"),"✔ متوازنة"))))),IF(R837=0,"⚠ أضف سطر عهدة أولًا",IF(OR(C837="",N(G837)=0),"⚠ أكمل التاريخ والقيمة",IF(S837="","⚠ التاريخ خارج السنة المالية",IF(H837="","⚠ اختر بند الموازنة",IF(I837="مرفوض","✖ مرفوض من المدير",IF(I837&lt;&gt;"موافق","⏳ بانتظار موافقة المدير",IF(K837&lt;&gt;"نعم","⚠ غير مسوى مع الحسابات","✔ معتمد ومسوى")))))))))</f>
        <v/>
      </c>
      <c r="R837">
        <f>N(R836)+IF(A837="عهدة",1,0)</f>
        <v/>
      </c>
      <c r="S837">
        <f>IF(C837="","",IF(AND(C837&gt;=DATE(2026,9,1),C837&lt;=DATE(2027,8,31)),(YEAR(C837)-2026)*12+MONTH(C837)-8,""))</f>
        <v/>
      </c>
      <c r="T837">
        <f>IF(AND(A837="مصروف",R837&gt;0,I837="موافق",S837&lt;&gt;"",H837&lt;&gt;""),N(G837),0)</f>
        <v/>
      </c>
    </row>
    <row r="838">
      <c r="A838" s="19" t="n"/>
      <c r="B838" s="20">
        <f>IF(A838="","",IF(R838=0,"⚠ أضف سطر عهدة أولًا","DMT-"&amp;TEXT(R838,"000")))</f>
        <v/>
      </c>
      <c r="C838" s="21" t="n"/>
      <c r="D838" s="20">
        <f>IF(C838="","",IF(S838="","خارج السنة المالية",INDEX(القوائم!$D$2:$D$13,S838)))</f>
        <v/>
      </c>
      <c r="E838" s="22" t="n"/>
      <c r="F838" s="23" t="n"/>
      <c r="G838" s="23" t="n"/>
      <c r="H838" s="22" t="n"/>
      <c r="I838" s="19" t="n"/>
      <c r="J838" s="21" t="n"/>
      <c r="K838" s="19" t="n"/>
      <c r="L838" s="19" t="n"/>
      <c r="M838" s="21" t="n"/>
      <c r="N838" s="22" t="n"/>
      <c r="O838" s="24">
        <f>IF(A838&lt;&gt;"عهدة","",SUMIFS($G$8:$G$5007,$B$8:$B$5007,B838,$A$8:$A$5007,"مصروف",$I$8:$I$5007,"&lt;&gt;مرفوض"))</f>
        <v/>
      </c>
      <c r="P838" s="25">
        <f>IF(A838&lt;&gt;"عهدة","",N(F838)-O838)</f>
        <v/>
      </c>
      <c r="Q838" s="26">
        <f>IF(A838="","",IF(A838="عهدة",IF(N(F838)=0,"⚠ أدخل قيمة العهدة",IF(P838&lt;0,"⛔ عجز / زيادة مصروفات "&amp;TEXT(-P838,"#,##0"),IF(COUNTIFS($B$8:$B$5007,B838,$A$8:$A$5007,"مصروف",$I$8:$I$5007,"&lt;&gt;مرفوض",$K$8:$K$5007,"&lt;&gt;نعم")&gt;0,"⚠ "&amp;COUNTIFS($B$8:$B$5007,B838,$A$8:$A$5007,"مصروف",$I$8:$I$5007,"&lt;&gt;مرفوض",$K$8:$K$5007,"&lt;&gt;نعم")&amp;" مصروف غير مسوى",IF(L838="تمت التسوية",IF(P838=0,"✔ متوازنة وتمت التسوية","✔ تمت التسوية – متبقي "&amp;TEXT(P838,"#,##0")),IF(P838&gt;0,"متبقي "&amp;TEXT(P838,"#,##0"),"✔ متوازنة"))))),IF(R838=0,"⚠ أضف سطر عهدة أولًا",IF(OR(C838="",N(G838)=0),"⚠ أكمل التاريخ والقيمة",IF(S838="","⚠ التاريخ خارج السنة المالية",IF(H838="","⚠ اختر بند الموازنة",IF(I838="مرفوض","✖ مرفوض من المدير",IF(I838&lt;&gt;"موافق","⏳ بانتظار موافقة المدير",IF(K838&lt;&gt;"نعم","⚠ غير مسوى مع الحسابات","✔ معتمد ومسوى")))))))))</f>
        <v/>
      </c>
      <c r="R838">
        <f>N(R837)+IF(A838="عهدة",1,0)</f>
        <v/>
      </c>
      <c r="S838">
        <f>IF(C838="","",IF(AND(C838&gt;=DATE(2026,9,1),C838&lt;=DATE(2027,8,31)),(YEAR(C838)-2026)*12+MONTH(C838)-8,""))</f>
        <v/>
      </c>
      <c r="T838">
        <f>IF(AND(A838="مصروف",R838&gt;0,I838="موافق",S838&lt;&gt;"",H838&lt;&gt;""),N(G838),0)</f>
        <v/>
      </c>
    </row>
    <row r="839">
      <c r="A839" s="19" t="n"/>
      <c r="B839" s="20">
        <f>IF(A839="","",IF(R839=0,"⚠ أضف سطر عهدة أولًا","DMT-"&amp;TEXT(R839,"000")))</f>
        <v/>
      </c>
      <c r="C839" s="21" t="n"/>
      <c r="D839" s="20">
        <f>IF(C839="","",IF(S839="","خارج السنة المالية",INDEX(القوائم!$D$2:$D$13,S839)))</f>
        <v/>
      </c>
      <c r="E839" s="22" t="n"/>
      <c r="F839" s="23" t="n"/>
      <c r="G839" s="23" t="n"/>
      <c r="H839" s="22" t="n"/>
      <c r="I839" s="19" t="n"/>
      <c r="J839" s="21" t="n"/>
      <c r="K839" s="19" t="n"/>
      <c r="L839" s="19" t="n"/>
      <c r="M839" s="21" t="n"/>
      <c r="N839" s="22" t="n"/>
      <c r="O839" s="24">
        <f>IF(A839&lt;&gt;"عهدة","",SUMIFS($G$8:$G$5007,$B$8:$B$5007,B839,$A$8:$A$5007,"مصروف",$I$8:$I$5007,"&lt;&gt;مرفوض"))</f>
        <v/>
      </c>
      <c r="P839" s="25">
        <f>IF(A839&lt;&gt;"عهدة","",N(F839)-O839)</f>
        <v/>
      </c>
      <c r="Q839" s="26">
        <f>IF(A839="","",IF(A839="عهدة",IF(N(F839)=0,"⚠ أدخل قيمة العهدة",IF(P839&lt;0,"⛔ عجز / زيادة مصروفات "&amp;TEXT(-P839,"#,##0"),IF(COUNTIFS($B$8:$B$5007,B839,$A$8:$A$5007,"مصروف",$I$8:$I$5007,"&lt;&gt;مرفوض",$K$8:$K$5007,"&lt;&gt;نعم")&gt;0,"⚠ "&amp;COUNTIFS($B$8:$B$5007,B839,$A$8:$A$5007,"مصروف",$I$8:$I$5007,"&lt;&gt;مرفوض",$K$8:$K$5007,"&lt;&gt;نعم")&amp;" مصروف غير مسوى",IF(L839="تمت التسوية",IF(P839=0,"✔ متوازنة وتمت التسوية","✔ تمت التسوية – متبقي "&amp;TEXT(P839,"#,##0")),IF(P839&gt;0,"متبقي "&amp;TEXT(P839,"#,##0"),"✔ متوازنة"))))),IF(R839=0,"⚠ أضف سطر عهدة أولًا",IF(OR(C839="",N(G839)=0),"⚠ أكمل التاريخ والقيمة",IF(S839="","⚠ التاريخ خارج السنة المالية",IF(H839="","⚠ اختر بند الموازنة",IF(I839="مرفوض","✖ مرفوض من المدير",IF(I839&lt;&gt;"موافق","⏳ بانتظار موافقة المدير",IF(K839&lt;&gt;"نعم","⚠ غير مسوى مع الحسابات","✔ معتمد ومسوى")))))))))</f>
        <v/>
      </c>
      <c r="R839">
        <f>N(R838)+IF(A839="عهدة",1,0)</f>
        <v/>
      </c>
      <c r="S839">
        <f>IF(C839="","",IF(AND(C839&gt;=DATE(2026,9,1),C839&lt;=DATE(2027,8,31)),(YEAR(C839)-2026)*12+MONTH(C839)-8,""))</f>
        <v/>
      </c>
      <c r="T839">
        <f>IF(AND(A839="مصروف",R839&gt;0,I839="موافق",S839&lt;&gt;"",H839&lt;&gt;""),N(G839),0)</f>
        <v/>
      </c>
    </row>
    <row r="840">
      <c r="A840" s="19" t="n"/>
      <c r="B840" s="20">
        <f>IF(A840="","",IF(R840=0,"⚠ أضف سطر عهدة أولًا","DMT-"&amp;TEXT(R840,"000")))</f>
        <v/>
      </c>
      <c r="C840" s="21" t="n"/>
      <c r="D840" s="20">
        <f>IF(C840="","",IF(S840="","خارج السنة المالية",INDEX(القوائم!$D$2:$D$13,S840)))</f>
        <v/>
      </c>
      <c r="E840" s="22" t="n"/>
      <c r="F840" s="23" t="n"/>
      <c r="G840" s="23" t="n"/>
      <c r="H840" s="22" t="n"/>
      <c r="I840" s="19" t="n"/>
      <c r="J840" s="21" t="n"/>
      <c r="K840" s="19" t="n"/>
      <c r="L840" s="19" t="n"/>
      <c r="M840" s="21" t="n"/>
      <c r="N840" s="22" t="n"/>
      <c r="O840" s="24">
        <f>IF(A840&lt;&gt;"عهدة","",SUMIFS($G$8:$G$5007,$B$8:$B$5007,B840,$A$8:$A$5007,"مصروف",$I$8:$I$5007,"&lt;&gt;مرفوض"))</f>
        <v/>
      </c>
      <c r="P840" s="25">
        <f>IF(A840&lt;&gt;"عهدة","",N(F840)-O840)</f>
        <v/>
      </c>
      <c r="Q840" s="26">
        <f>IF(A840="","",IF(A840="عهدة",IF(N(F840)=0,"⚠ أدخل قيمة العهدة",IF(P840&lt;0,"⛔ عجز / زيادة مصروفات "&amp;TEXT(-P840,"#,##0"),IF(COUNTIFS($B$8:$B$5007,B840,$A$8:$A$5007,"مصروف",$I$8:$I$5007,"&lt;&gt;مرفوض",$K$8:$K$5007,"&lt;&gt;نعم")&gt;0,"⚠ "&amp;COUNTIFS($B$8:$B$5007,B840,$A$8:$A$5007,"مصروف",$I$8:$I$5007,"&lt;&gt;مرفوض",$K$8:$K$5007,"&lt;&gt;نعم")&amp;" مصروف غير مسوى",IF(L840="تمت التسوية",IF(P840=0,"✔ متوازنة وتمت التسوية","✔ تمت التسوية – متبقي "&amp;TEXT(P840,"#,##0")),IF(P840&gt;0,"متبقي "&amp;TEXT(P840,"#,##0"),"✔ متوازنة"))))),IF(R840=0,"⚠ أضف سطر عهدة أولًا",IF(OR(C840="",N(G840)=0),"⚠ أكمل التاريخ والقيمة",IF(S840="","⚠ التاريخ خارج السنة المالية",IF(H840="","⚠ اختر بند الموازنة",IF(I840="مرفوض","✖ مرفوض من المدير",IF(I840&lt;&gt;"موافق","⏳ بانتظار موافقة المدير",IF(K840&lt;&gt;"نعم","⚠ غير مسوى مع الحسابات","✔ معتمد ومسوى")))))))))</f>
        <v/>
      </c>
      <c r="R840">
        <f>N(R839)+IF(A840="عهدة",1,0)</f>
        <v/>
      </c>
      <c r="S840">
        <f>IF(C840="","",IF(AND(C840&gt;=DATE(2026,9,1),C840&lt;=DATE(2027,8,31)),(YEAR(C840)-2026)*12+MONTH(C840)-8,""))</f>
        <v/>
      </c>
      <c r="T840">
        <f>IF(AND(A840="مصروف",R840&gt;0,I840="موافق",S840&lt;&gt;"",H840&lt;&gt;""),N(G840),0)</f>
        <v/>
      </c>
    </row>
    <row r="841">
      <c r="A841" s="19" t="n"/>
      <c r="B841" s="20">
        <f>IF(A841="","",IF(R841=0,"⚠ أضف سطر عهدة أولًا","DMT-"&amp;TEXT(R841,"000")))</f>
        <v/>
      </c>
      <c r="C841" s="21" t="n"/>
      <c r="D841" s="20">
        <f>IF(C841="","",IF(S841="","خارج السنة المالية",INDEX(القوائم!$D$2:$D$13,S841)))</f>
        <v/>
      </c>
      <c r="E841" s="22" t="n"/>
      <c r="F841" s="23" t="n"/>
      <c r="G841" s="23" t="n"/>
      <c r="H841" s="22" t="n"/>
      <c r="I841" s="19" t="n"/>
      <c r="J841" s="21" t="n"/>
      <c r="K841" s="19" t="n"/>
      <c r="L841" s="19" t="n"/>
      <c r="M841" s="21" t="n"/>
      <c r="N841" s="22" t="n"/>
      <c r="O841" s="24">
        <f>IF(A841&lt;&gt;"عهدة","",SUMIFS($G$8:$G$5007,$B$8:$B$5007,B841,$A$8:$A$5007,"مصروف",$I$8:$I$5007,"&lt;&gt;مرفوض"))</f>
        <v/>
      </c>
      <c r="P841" s="25">
        <f>IF(A841&lt;&gt;"عهدة","",N(F841)-O841)</f>
        <v/>
      </c>
      <c r="Q841" s="26">
        <f>IF(A841="","",IF(A841="عهدة",IF(N(F841)=0,"⚠ أدخل قيمة العهدة",IF(P841&lt;0,"⛔ عجز / زيادة مصروفات "&amp;TEXT(-P841,"#,##0"),IF(COUNTIFS($B$8:$B$5007,B841,$A$8:$A$5007,"مصروف",$I$8:$I$5007,"&lt;&gt;مرفوض",$K$8:$K$5007,"&lt;&gt;نعم")&gt;0,"⚠ "&amp;COUNTIFS($B$8:$B$5007,B841,$A$8:$A$5007,"مصروف",$I$8:$I$5007,"&lt;&gt;مرفوض",$K$8:$K$5007,"&lt;&gt;نعم")&amp;" مصروف غير مسوى",IF(L841="تمت التسوية",IF(P841=0,"✔ متوازنة وتمت التسوية","✔ تمت التسوية – متبقي "&amp;TEXT(P841,"#,##0")),IF(P841&gt;0,"متبقي "&amp;TEXT(P841,"#,##0"),"✔ متوازنة"))))),IF(R841=0,"⚠ أضف سطر عهدة أولًا",IF(OR(C841="",N(G841)=0),"⚠ أكمل التاريخ والقيمة",IF(S841="","⚠ التاريخ خارج السنة المالية",IF(H841="","⚠ اختر بند الموازنة",IF(I841="مرفوض","✖ مرفوض من المدير",IF(I841&lt;&gt;"موافق","⏳ بانتظار موافقة المدير",IF(K841&lt;&gt;"نعم","⚠ غير مسوى مع الحسابات","✔ معتمد ومسوى")))))))))</f>
        <v/>
      </c>
      <c r="R841">
        <f>N(R840)+IF(A841="عهدة",1,0)</f>
        <v/>
      </c>
      <c r="S841">
        <f>IF(C841="","",IF(AND(C841&gt;=DATE(2026,9,1),C841&lt;=DATE(2027,8,31)),(YEAR(C841)-2026)*12+MONTH(C841)-8,""))</f>
        <v/>
      </c>
      <c r="T841">
        <f>IF(AND(A841="مصروف",R841&gt;0,I841="موافق",S841&lt;&gt;"",H841&lt;&gt;""),N(G841),0)</f>
        <v/>
      </c>
    </row>
    <row r="842">
      <c r="A842" s="19" t="n"/>
      <c r="B842" s="20">
        <f>IF(A842="","",IF(R842=0,"⚠ أضف سطر عهدة أولًا","DMT-"&amp;TEXT(R842,"000")))</f>
        <v/>
      </c>
      <c r="C842" s="21" t="n"/>
      <c r="D842" s="20">
        <f>IF(C842="","",IF(S842="","خارج السنة المالية",INDEX(القوائم!$D$2:$D$13,S842)))</f>
        <v/>
      </c>
      <c r="E842" s="22" t="n"/>
      <c r="F842" s="23" t="n"/>
      <c r="G842" s="23" t="n"/>
      <c r="H842" s="22" t="n"/>
      <c r="I842" s="19" t="n"/>
      <c r="J842" s="21" t="n"/>
      <c r="K842" s="19" t="n"/>
      <c r="L842" s="19" t="n"/>
      <c r="M842" s="21" t="n"/>
      <c r="N842" s="22" t="n"/>
      <c r="O842" s="24">
        <f>IF(A842&lt;&gt;"عهدة","",SUMIFS($G$8:$G$5007,$B$8:$B$5007,B842,$A$8:$A$5007,"مصروف",$I$8:$I$5007,"&lt;&gt;مرفوض"))</f>
        <v/>
      </c>
      <c r="P842" s="25">
        <f>IF(A842&lt;&gt;"عهدة","",N(F842)-O842)</f>
        <v/>
      </c>
      <c r="Q842" s="26">
        <f>IF(A842="","",IF(A842="عهدة",IF(N(F842)=0,"⚠ أدخل قيمة العهدة",IF(P842&lt;0,"⛔ عجز / زيادة مصروفات "&amp;TEXT(-P842,"#,##0"),IF(COUNTIFS($B$8:$B$5007,B842,$A$8:$A$5007,"مصروف",$I$8:$I$5007,"&lt;&gt;مرفوض",$K$8:$K$5007,"&lt;&gt;نعم")&gt;0,"⚠ "&amp;COUNTIFS($B$8:$B$5007,B842,$A$8:$A$5007,"مصروف",$I$8:$I$5007,"&lt;&gt;مرفوض",$K$8:$K$5007,"&lt;&gt;نعم")&amp;" مصروف غير مسوى",IF(L842="تمت التسوية",IF(P842=0,"✔ متوازنة وتمت التسوية","✔ تمت التسوية – متبقي "&amp;TEXT(P842,"#,##0")),IF(P842&gt;0,"متبقي "&amp;TEXT(P842,"#,##0"),"✔ متوازنة"))))),IF(R842=0,"⚠ أضف سطر عهدة أولًا",IF(OR(C842="",N(G842)=0),"⚠ أكمل التاريخ والقيمة",IF(S842="","⚠ التاريخ خارج السنة المالية",IF(H842="","⚠ اختر بند الموازنة",IF(I842="مرفوض","✖ مرفوض من المدير",IF(I842&lt;&gt;"موافق","⏳ بانتظار موافقة المدير",IF(K842&lt;&gt;"نعم","⚠ غير مسوى مع الحسابات","✔ معتمد ومسوى")))))))))</f>
        <v/>
      </c>
      <c r="R842">
        <f>N(R841)+IF(A842="عهدة",1,0)</f>
        <v/>
      </c>
      <c r="S842">
        <f>IF(C842="","",IF(AND(C842&gt;=DATE(2026,9,1),C842&lt;=DATE(2027,8,31)),(YEAR(C842)-2026)*12+MONTH(C842)-8,""))</f>
        <v/>
      </c>
      <c r="T842">
        <f>IF(AND(A842="مصروف",R842&gt;0,I842="موافق",S842&lt;&gt;"",H842&lt;&gt;""),N(G842),0)</f>
        <v/>
      </c>
    </row>
    <row r="843">
      <c r="A843" s="19" t="n"/>
      <c r="B843" s="20">
        <f>IF(A843="","",IF(R843=0,"⚠ أضف سطر عهدة أولًا","DMT-"&amp;TEXT(R843,"000")))</f>
        <v/>
      </c>
      <c r="C843" s="21" t="n"/>
      <c r="D843" s="20">
        <f>IF(C843="","",IF(S843="","خارج السنة المالية",INDEX(القوائم!$D$2:$D$13,S843)))</f>
        <v/>
      </c>
      <c r="E843" s="22" t="n"/>
      <c r="F843" s="23" t="n"/>
      <c r="G843" s="23" t="n"/>
      <c r="H843" s="22" t="n"/>
      <c r="I843" s="19" t="n"/>
      <c r="J843" s="21" t="n"/>
      <c r="K843" s="19" t="n"/>
      <c r="L843" s="19" t="n"/>
      <c r="M843" s="21" t="n"/>
      <c r="N843" s="22" t="n"/>
      <c r="O843" s="24">
        <f>IF(A843&lt;&gt;"عهدة","",SUMIFS($G$8:$G$5007,$B$8:$B$5007,B843,$A$8:$A$5007,"مصروف",$I$8:$I$5007,"&lt;&gt;مرفوض"))</f>
        <v/>
      </c>
      <c r="P843" s="25">
        <f>IF(A843&lt;&gt;"عهدة","",N(F843)-O843)</f>
        <v/>
      </c>
      <c r="Q843" s="26">
        <f>IF(A843="","",IF(A843="عهدة",IF(N(F843)=0,"⚠ أدخل قيمة العهدة",IF(P843&lt;0,"⛔ عجز / زيادة مصروفات "&amp;TEXT(-P843,"#,##0"),IF(COUNTIFS($B$8:$B$5007,B843,$A$8:$A$5007,"مصروف",$I$8:$I$5007,"&lt;&gt;مرفوض",$K$8:$K$5007,"&lt;&gt;نعم")&gt;0,"⚠ "&amp;COUNTIFS($B$8:$B$5007,B843,$A$8:$A$5007,"مصروف",$I$8:$I$5007,"&lt;&gt;مرفوض",$K$8:$K$5007,"&lt;&gt;نعم")&amp;" مصروف غير مسوى",IF(L843="تمت التسوية",IF(P843=0,"✔ متوازنة وتمت التسوية","✔ تمت التسوية – متبقي "&amp;TEXT(P843,"#,##0")),IF(P843&gt;0,"متبقي "&amp;TEXT(P843,"#,##0"),"✔ متوازنة"))))),IF(R843=0,"⚠ أضف سطر عهدة أولًا",IF(OR(C843="",N(G843)=0),"⚠ أكمل التاريخ والقيمة",IF(S843="","⚠ التاريخ خارج السنة المالية",IF(H843="","⚠ اختر بند الموازنة",IF(I843="مرفوض","✖ مرفوض من المدير",IF(I843&lt;&gt;"موافق","⏳ بانتظار موافقة المدير",IF(K843&lt;&gt;"نعم","⚠ غير مسوى مع الحسابات","✔ معتمد ومسوى")))))))))</f>
        <v/>
      </c>
      <c r="R843">
        <f>N(R842)+IF(A843="عهدة",1,0)</f>
        <v/>
      </c>
      <c r="S843">
        <f>IF(C843="","",IF(AND(C843&gt;=DATE(2026,9,1),C843&lt;=DATE(2027,8,31)),(YEAR(C843)-2026)*12+MONTH(C843)-8,""))</f>
        <v/>
      </c>
      <c r="T843">
        <f>IF(AND(A843="مصروف",R843&gt;0,I843="موافق",S843&lt;&gt;"",H843&lt;&gt;""),N(G843),0)</f>
        <v/>
      </c>
    </row>
    <row r="844">
      <c r="A844" s="19" t="n"/>
      <c r="B844" s="20">
        <f>IF(A844="","",IF(R844=0,"⚠ أضف سطر عهدة أولًا","DMT-"&amp;TEXT(R844,"000")))</f>
        <v/>
      </c>
      <c r="C844" s="21" t="n"/>
      <c r="D844" s="20">
        <f>IF(C844="","",IF(S844="","خارج السنة المالية",INDEX(القوائم!$D$2:$D$13,S844)))</f>
        <v/>
      </c>
      <c r="E844" s="22" t="n"/>
      <c r="F844" s="23" t="n"/>
      <c r="G844" s="23" t="n"/>
      <c r="H844" s="22" t="n"/>
      <c r="I844" s="19" t="n"/>
      <c r="J844" s="21" t="n"/>
      <c r="K844" s="19" t="n"/>
      <c r="L844" s="19" t="n"/>
      <c r="M844" s="21" t="n"/>
      <c r="N844" s="22" t="n"/>
      <c r="O844" s="24">
        <f>IF(A844&lt;&gt;"عهدة","",SUMIFS($G$8:$G$5007,$B$8:$B$5007,B844,$A$8:$A$5007,"مصروف",$I$8:$I$5007,"&lt;&gt;مرفوض"))</f>
        <v/>
      </c>
      <c r="P844" s="25">
        <f>IF(A844&lt;&gt;"عهدة","",N(F844)-O844)</f>
        <v/>
      </c>
      <c r="Q844" s="26">
        <f>IF(A844="","",IF(A844="عهدة",IF(N(F844)=0,"⚠ أدخل قيمة العهدة",IF(P844&lt;0,"⛔ عجز / زيادة مصروفات "&amp;TEXT(-P844,"#,##0"),IF(COUNTIFS($B$8:$B$5007,B844,$A$8:$A$5007,"مصروف",$I$8:$I$5007,"&lt;&gt;مرفوض",$K$8:$K$5007,"&lt;&gt;نعم")&gt;0,"⚠ "&amp;COUNTIFS($B$8:$B$5007,B844,$A$8:$A$5007,"مصروف",$I$8:$I$5007,"&lt;&gt;مرفوض",$K$8:$K$5007,"&lt;&gt;نعم")&amp;" مصروف غير مسوى",IF(L844="تمت التسوية",IF(P844=0,"✔ متوازنة وتمت التسوية","✔ تمت التسوية – متبقي "&amp;TEXT(P844,"#,##0")),IF(P844&gt;0,"متبقي "&amp;TEXT(P844,"#,##0"),"✔ متوازنة"))))),IF(R844=0,"⚠ أضف سطر عهدة أولًا",IF(OR(C844="",N(G844)=0),"⚠ أكمل التاريخ والقيمة",IF(S844="","⚠ التاريخ خارج السنة المالية",IF(H844="","⚠ اختر بند الموازنة",IF(I844="مرفوض","✖ مرفوض من المدير",IF(I844&lt;&gt;"موافق","⏳ بانتظار موافقة المدير",IF(K844&lt;&gt;"نعم","⚠ غير مسوى مع الحسابات","✔ معتمد ومسوى")))))))))</f>
        <v/>
      </c>
      <c r="R844">
        <f>N(R843)+IF(A844="عهدة",1,0)</f>
        <v/>
      </c>
      <c r="S844">
        <f>IF(C844="","",IF(AND(C844&gt;=DATE(2026,9,1),C844&lt;=DATE(2027,8,31)),(YEAR(C844)-2026)*12+MONTH(C844)-8,""))</f>
        <v/>
      </c>
      <c r="T844">
        <f>IF(AND(A844="مصروف",R844&gt;0,I844="موافق",S844&lt;&gt;"",H844&lt;&gt;""),N(G844),0)</f>
        <v/>
      </c>
    </row>
    <row r="845">
      <c r="A845" s="19" t="n"/>
      <c r="B845" s="20">
        <f>IF(A845="","",IF(R845=0,"⚠ أضف سطر عهدة أولًا","DMT-"&amp;TEXT(R845,"000")))</f>
        <v/>
      </c>
      <c r="C845" s="21" t="n"/>
      <c r="D845" s="20">
        <f>IF(C845="","",IF(S845="","خارج السنة المالية",INDEX(القوائم!$D$2:$D$13,S845)))</f>
        <v/>
      </c>
      <c r="E845" s="22" t="n"/>
      <c r="F845" s="23" t="n"/>
      <c r="G845" s="23" t="n"/>
      <c r="H845" s="22" t="n"/>
      <c r="I845" s="19" t="n"/>
      <c r="J845" s="21" t="n"/>
      <c r="K845" s="19" t="n"/>
      <c r="L845" s="19" t="n"/>
      <c r="M845" s="21" t="n"/>
      <c r="N845" s="22" t="n"/>
      <c r="O845" s="24">
        <f>IF(A845&lt;&gt;"عهدة","",SUMIFS($G$8:$G$5007,$B$8:$B$5007,B845,$A$8:$A$5007,"مصروف",$I$8:$I$5007,"&lt;&gt;مرفوض"))</f>
        <v/>
      </c>
      <c r="P845" s="25">
        <f>IF(A845&lt;&gt;"عهدة","",N(F845)-O845)</f>
        <v/>
      </c>
      <c r="Q845" s="26">
        <f>IF(A845="","",IF(A845="عهدة",IF(N(F845)=0,"⚠ أدخل قيمة العهدة",IF(P845&lt;0,"⛔ عجز / زيادة مصروفات "&amp;TEXT(-P845,"#,##0"),IF(COUNTIFS($B$8:$B$5007,B845,$A$8:$A$5007,"مصروف",$I$8:$I$5007,"&lt;&gt;مرفوض",$K$8:$K$5007,"&lt;&gt;نعم")&gt;0,"⚠ "&amp;COUNTIFS($B$8:$B$5007,B845,$A$8:$A$5007,"مصروف",$I$8:$I$5007,"&lt;&gt;مرفوض",$K$8:$K$5007,"&lt;&gt;نعم")&amp;" مصروف غير مسوى",IF(L845="تمت التسوية",IF(P845=0,"✔ متوازنة وتمت التسوية","✔ تمت التسوية – متبقي "&amp;TEXT(P845,"#,##0")),IF(P845&gt;0,"متبقي "&amp;TEXT(P845,"#,##0"),"✔ متوازنة"))))),IF(R845=0,"⚠ أضف سطر عهدة أولًا",IF(OR(C845="",N(G845)=0),"⚠ أكمل التاريخ والقيمة",IF(S845="","⚠ التاريخ خارج السنة المالية",IF(H845="","⚠ اختر بند الموازنة",IF(I845="مرفوض","✖ مرفوض من المدير",IF(I845&lt;&gt;"موافق","⏳ بانتظار موافقة المدير",IF(K845&lt;&gt;"نعم","⚠ غير مسوى مع الحسابات","✔ معتمد ومسوى")))))))))</f>
        <v/>
      </c>
      <c r="R845">
        <f>N(R844)+IF(A845="عهدة",1,0)</f>
        <v/>
      </c>
      <c r="S845">
        <f>IF(C845="","",IF(AND(C845&gt;=DATE(2026,9,1),C845&lt;=DATE(2027,8,31)),(YEAR(C845)-2026)*12+MONTH(C845)-8,""))</f>
        <v/>
      </c>
      <c r="T845">
        <f>IF(AND(A845="مصروف",R845&gt;0,I845="موافق",S845&lt;&gt;"",H845&lt;&gt;""),N(G845),0)</f>
        <v/>
      </c>
    </row>
    <row r="846">
      <c r="A846" s="19" t="n"/>
      <c r="B846" s="20">
        <f>IF(A846="","",IF(R846=0,"⚠ أضف سطر عهدة أولًا","DMT-"&amp;TEXT(R846,"000")))</f>
        <v/>
      </c>
      <c r="C846" s="21" t="n"/>
      <c r="D846" s="20">
        <f>IF(C846="","",IF(S846="","خارج السنة المالية",INDEX(القوائم!$D$2:$D$13,S846)))</f>
        <v/>
      </c>
      <c r="E846" s="22" t="n"/>
      <c r="F846" s="23" t="n"/>
      <c r="G846" s="23" t="n"/>
      <c r="H846" s="22" t="n"/>
      <c r="I846" s="19" t="n"/>
      <c r="J846" s="21" t="n"/>
      <c r="K846" s="19" t="n"/>
      <c r="L846" s="19" t="n"/>
      <c r="M846" s="21" t="n"/>
      <c r="N846" s="22" t="n"/>
      <c r="O846" s="24">
        <f>IF(A846&lt;&gt;"عهدة","",SUMIFS($G$8:$G$5007,$B$8:$B$5007,B846,$A$8:$A$5007,"مصروف",$I$8:$I$5007,"&lt;&gt;مرفوض"))</f>
        <v/>
      </c>
      <c r="P846" s="25">
        <f>IF(A846&lt;&gt;"عهدة","",N(F846)-O846)</f>
        <v/>
      </c>
      <c r="Q846" s="26">
        <f>IF(A846="","",IF(A846="عهدة",IF(N(F846)=0,"⚠ أدخل قيمة العهدة",IF(P846&lt;0,"⛔ عجز / زيادة مصروفات "&amp;TEXT(-P846,"#,##0"),IF(COUNTIFS($B$8:$B$5007,B846,$A$8:$A$5007,"مصروف",$I$8:$I$5007,"&lt;&gt;مرفوض",$K$8:$K$5007,"&lt;&gt;نعم")&gt;0,"⚠ "&amp;COUNTIFS($B$8:$B$5007,B846,$A$8:$A$5007,"مصروف",$I$8:$I$5007,"&lt;&gt;مرفوض",$K$8:$K$5007,"&lt;&gt;نعم")&amp;" مصروف غير مسوى",IF(L846="تمت التسوية",IF(P846=0,"✔ متوازنة وتمت التسوية","✔ تمت التسوية – متبقي "&amp;TEXT(P846,"#,##0")),IF(P846&gt;0,"متبقي "&amp;TEXT(P846,"#,##0"),"✔ متوازنة"))))),IF(R846=0,"⚠ أضف سطر عهدة أولًا",IF(OR(C846="",N(G846)=0),"⚠ أكمل التاريخ والقيمة",IF(S846="","⚠ التاريخ خارج السنة المالية",IF(H846="","⚠ اختر بند الموازنة",IF(I846="مرفوض","✖ مرفوض من المدير",IF(I846&lt;&gt;"موافق","⏳ بانتظار موافقة المدير",IF(K846&lt;&gt;"نعم","⚠ غير مسوى مع الحسابات","✔ معتمد ومسوى")))))))))</f>
        <v/>
      </c>
      <c r="R846">
        <f>N(R845)+IF(A846="عهدة",1,0)</f>
        <v/>
      </c>
      <c r="S846">
        <f>IF(C846="","",IF(AND(C846&gt;=DATE(2026,9,1),C846&lt;=DATE(2027,8,31)),(YEAR(C846)-2026)*12+MONTH(C846)-8,""))</f>
        <v/>
      </c>
      <c r="T846">
        <f>IF(AND(A846="مصروف",R846&gt;0,I846="موافق",S846&lt;&gt;"",H846&lt;&gt;""),N(G846),0)</f>
        <v/>
      </c>
    </row>
    <row r="847">
      <c r="A847" s="19" t="n"/>
      <c r="B847" s="20">
        <f>IF(A847="","",IF(R847=0,"⚠ أضف سطر عهدة أولًا","DMT-"&amp;TEXT(R847,"000")))</f>
        <v/>
      </c>
      <c r="C847" s="21" t="n"/>
      <c r="D847" s="20">
        <f>IF(C847="","",IF(S847="","خارج السنة المالية",INDEX(القوائم!$D$2:$D$13,S847)))</f>
        <v/>
      </c>
      <c r="E847" s="22" t="n"/>
      <c r="F847" s="23" t="n"/>
      <c r="G847" s="23" t="n"/>
      <c r="H847" s="22" t="n"/>
      <c r="I847" s="19" t="n"/>
      <c r="J847" s="21" t="n"/>
      <c r="K847" s="19" t="n"/>
      <c r="L847" s="19" t="n"/>
      <c r="M847" s="21" t="n"/>
      <c r="N847" s="22" t="n"/>
      <c r="O847" s="24">
        <f>IF(A847&lt;&gt;"عهدة","",SUMIFS($G$8:$G$5007,$B$8:$B$5007,B847,$A$8:$A$5007,"مصروف",$I$8:$I$5007,"&lt;&gt;مرفوض"))</f>
        <v/>
      </c>
      <c r="P847" s="25">
        <f>IF(A847&lt;&gt;"عهدة","",N(F847)-O847)</f>
        <v/>
      </c>
      <c r="Q847" s="26">
        <f>IF(A847="","",IF(A847="عهدة",IF(N(F847)=0,"⚠ أدخل قيمة العهدة",IF(P847&lt;0,"⛔ عجز / زيادة مصروفات "&amp;TEXT(-P847,"#,##0"),IF(COUNTIFS($B$8:$B$5007,B847,$A$8:$A$5007,"مصروف",$I$8:$I$5007,"&lt;&gt;مرفوض",$K$8:$K$5007,"&lt;&gt;نعم")&gt;0,"⚠ "&amp;COUNTIFS($B$8:$B$5007,B847,$A$8:$A$5007,"مصروف",$I$8:$I$5007,"&lt;&gt;مرفوض",$K$8:$K$5007,"&lt;&gt;نعم")&amp;" مصروف غير مسوى",IF(L847="تمت التسوية",IF(P847=0,"✔ متوازنة وتمت التسوية","✔ تمت التسوية – متبقي "&amp;TEXT(P847,"#,##0")),IF(P847&gt;0,"متبقي "&amp;TEXT(P847,"#,##0"),"✔ متوازنة"))))),IF(R847=0,"⚠ أضف سطر عهدة أولًا",IF(OR(C847="",N(G847)=0),"⚠ أكمل التاريخ والقيمة",IF(S847="","⚠ التاريخ خارج السنة المالية",IF(H847="","⚠ اختر بند الموازنة",IF(I847="مرفوض","✖ مرفوض من المدير",IF(I847&lt;&gt;"موافق","⏳ بانتظار موافقة المدير",IF(K847&lt;&gt;"نعم","⚠ غير مسوى مع الحسابات","✔ معتمد ومسوى")))))))))</f>
        <v/>
      </c>
      <c r="R847">
        <f>N(R846)+IF(A847="عهدة",1,0)</f>
        <v/>
      </c>
      <c r="S847">
        <f>IF(C847="","",IF(AND(C847&gt;=DATE(2026,9,1),C847&lt;=DATE(2027,8,31)),(YEAR(C847)-2026)*12+MONTH(C847)-8,""))</f>
        <v/>
      </c>
      <c r="T847">
        <f>IF(AND(A847="مصروف",R847&gt;0,I847="موافق",S847&lt;&gt;"",H847&lt;&gt;""),N(G847),0)</f>
        <v/>
      </c>
    </row>
    <row r="848">
      <c r="A848" s="19" t="n"/>
      <c r="B848" s="20">
        <f>IF(A848="","",IF(R848=0,"⚠ أضف سطر عهدة أولًا","DMT-"&amp;TEXT(R848,"000")))</f>
        <v/>
      </c>
      <c r="C848" s="21" t="n"/>
      <c r="D848" s="20">
        <f>IF(C848="","",IF(S848="","خارج السنة المالية",INDEX(القوائم!$D$2:$D$13,S848)))</f>
        <v/>
      </c>
      <c r="E848" s="22" t="n"/>
      <c r="F848" s="23" t="n"/>
      <c r="G848" s="23" t="n"/>
      <c r="H848" s="22" t="n"/>
      <c r="I848" s="19" t="n"/>
      <c r="J848" s="21" t="n"/>
      <c r="K848" s="19" t="n"/>
      <c r="L848" s="19" t="n"/>
      <c r="M848" s="21" t="n"/>
      <c r="N848" s="22" t="n"/>
      <c r="O848" s="24">
        <f>IF(A848&lt;&gt;"عهدة","",SUMIFS($G$8:$G$5007,$B$8:$B$5007,B848,$A$8:$A$5007,"مصروف",$I$8:$I$5007,"&lt;&gt;مرفوض"))</f>
        <v/>
      </c>
      <c r="P848" s="25">
        <f>IF(A848&lt;&gt;"عهدة","",N(F848)-O848)</f>
        <v/>
      </c>
      <c r="Q848" s="26">
        <f>IF(A848="","",IF(A848="عهدة",IF(N(F848)=0,"⚠ أدخل قيمة العهدة",IF(P848&lt;0,"⛔ عجز / زيادة مصروفات "&amp;TEXT(-P848,"#,##0"),IF(COUNTIFS($B$8:$B$5007,B848,$A$8:$A$5007,"مصروف",$I$8:$I$5007,"&lt;&gt;مرفوض",$K$8:$K$5007,"&lt;&gt;نعم")&gt;0,"⚠ "&amp;COUNTIFS($B$8:$B$5007,B848,$A$8:$A$5007,"مصروف",$I$8:$I$5007,"&lt;&gt;مرفوض",$K$8:$K$5007,"&lt;&gt;نعم")&amp;" مصروف غير مسوى",IF(L848="تمت التسوية",IF(P848=0,"✔ متوازنة وتمت التسوية","✔ تمت التسوية – متبقي "&amp;TEXT(P848,"#,##0")),IF(P848&gt;0,"متبقي "&amp;TEXT(P848,"#,##0"),"✔ متوازنة"))))),IF(R848=0,"⚠ أضف سطر عهدة أولًا",IF(OR(C848="",N(G848)=0),"⚠ أكمل التاريخ والقيمة",IF(S848="","⚠ التاريخ خارج السنة المالية",IF(H848="","⚠ اختر بند الموازنة",IF(I848="مرفوض","✖ مرفوض من المدير",IF(I848&lt;&gt;"موافق","⏳ بانتظار موافقة المدير",IF(K848&lt;&gt;"نعم","⚠ غير مسوى مع الحسابات","✔ معتمد ومسوى")))))))))</f>
        <v/>
      </c>
      <c r="R848">
        <f>N(R847)+IF(A848="عهدة",1,0)</f>
        <v/>
      </c>
      <c r="S848">
        <f>IF(C848="","",IF(AND(C848&gt;=DATE(2026,9,1),C848&lt;=DATE(2027,8,31)),(YEAR(C848)-2026)*12+MONTH(C848)-8,""))</f>
        <v/>
      </c>
      <c r="T848">
        <f>IF(AND(A848="مصروف",R848&gt;0,I848="موافق",S848&lt;&gt;"",H848&lt;&gt;""),N(G848),0)</f>
        <v/>
      </c>
    </row>
    <row r="849">
      <c r="A849" s="19" t="n"/>
      <c r="B849" s="20">
        <f>IF(A849="","",IF(R849=0,"⚠ أضف سطر عهدة أولًا","DMT-"&amp;TEXT(R849,"000")))</f>
        <v/>
      </c>
      <c r="C849" s="21" t="n"/>
      <c r="D849" s="20">
        <f>IF(C849="","",IF(S849="","خارج السنة المالية",INDEX(القوائم!$D$2:$D$13,S849)))</f>
        <v/>
      </c>
      <c r="E849" s="22" t="n"/>
      <c r="F849" s="23" t="n"/>
      <c r="G849" s="23" t="n"/>
      <c r="H849" s="22" t="n"/>
      <c r="I849" s="19" t="n"/>
      <c r="J849" s="21" t="n"/>
      <c r="K849" s="19" t="n"/>
      <c r="L849" s="19" t="n"/>
      <c r="M849" s="21" t="n"/>
      <c r="N849" s="22" t="n"/>
      <c r="O849" s="24">
        <f>IF(A849&lt;&gt;"عهدة","",SUMIFS($G$8:$G$5007,$B$8:$B$5007,B849,$A$8:$A$5007,"مصروف",$I$8:$I$5007,"&lt;&gt;مرفوض"))</f>
        <v/>
      </c>
      <c r="P849" s="25">
        <f>IF(A849&lt;&gt;"عهدة","",N(F849)-O849)</f>
        <v/>
      </c>
      <c r="Q849" s="26">
        <f>IF(A849="","",IF(A849="عهدة",IF(N(F849)=0,"⚠ أدخل قيمة العهدة",IF(P849&lt;0,"⛔ عجز / زيادة مصروفات "&amp;TEXT(-P849,"#,##0"),IF(COUNTIFS($B$8:$B$5007,B849,$A$8:$A$5007,"مصروف",$I$8:$I$5007,"&lt;&gt;مرفوض",$K$8:$K$5007,"&lt;&gt;نعم")&gt;0,"⚠ "&amp;COUNTIFS($B$8:$B$5007,B849,$A$8:$A$5007,"مصروف",$I$8:$I$5007,"&lt;&gt;مرفوض",$K$8:$K$5007,"&lt;&gt;نعم")&amp;" مصروف غير مسوى",IF(L849="تمت التسوية",IF(P849=0,"✔ متوازنة وتمت التسوية","✔ تمت التسوية – متبقي "&amp;TEXT(P849,"#,##0")),IF(P849&gt;0,"متبقي "&amp;TEXT(P849,"#,##0"),"✔ متوازنة"))))),IF(R849=0,"⚠ أضف سطر عهدة أولًا",IF(OR(C849="",N(G849)=0),"⚠ أكمل التاريخ والقيمة",IF(S849="","⚠ التاريخ خارج السنة المالية",IF(H849="","⚠ اختر بند الموازنة",IF(I849="مرفوض","✖ مرفوض من المدير",IF(I849&lt;&gt;"موافق","⏳ بانتظار موافقة المدير",IF(K849&lt;&gt;"نعم","⚠ غير مسوى مع الحسابات","✔ معتمد ومسوى")))))))))</f>
        <v/>
      </c>
      <c r="R849">
        <f>N(R848)+IF(A849="عهدة",1,0)</f>
        <v/>
      </c>
      <c r="S849">
        <f>IF(C849="","",IF(AND(C849&gt;=DATE(2026,9,1),C849&lt;=DATE(2027,8,31)),(YEAR(C849)-2026)*12+MONTH(C849)-8,""))</f>
        <v/>
      </c>
      <c r="T849">
        <f>IF(AND(A849="مصروف",R849&gt;0,I849="موافق",S849&lt;&gt;"",H849&lt;&gt;""),N(G849),0)</f>
        <v/>
      </c>
    </row>
    <row r="850">
      <c r="A850" s="19" t="n"/>
      <c r="B850" s="20">
        <f>IF(A850="","",IF(R850=0,"⚠ أضف سطر عهدة أولًا","DMT-"&amp;TEXT(R850,"000")))</f>
        <v/>
      </c>
      <c r="C850" s="21" t="n"/>
      <c r="D850" s="20">
        <f>IF(C850="","",IF(S850="","خارج السنة المالية",INDEX(القوائم!$D$2:$D$13,S850)))</f>
        <v/>
      </c>
      <c r="E850" s="22" t="n"/>
      <c r="F850" s="23" t="n"/>
      <c r="G850" s="23" t="n"/>
      <c r="H850" s="22" t="n"/>
      <c r="I850" s="19" t="n"/>
      <c r="J850" s="21" t="n"/>
      <c r="K850" s="19" t="n"/>
      <c r="L850" s="19" t="n"/>
      <c r="M850" s="21" t="n"/>
      <c r="N850" s="22" t="n"/>
      <c r="O850" s="24">
        <f>IF(A850&lt;&gt;"عهدة","",SUMIFS($G$8:$G$5007,$B$8:$B$5007,B850,$A$8:$A$5007,"مصروف",$I$8:$I$5007,"&lt;&gt;مرفوض"))</f>
        <v/>
      </c>
      <c r="P850" s="25">
        <f>IF(A850&lt;&gt;"عهدة","",N(F850)-O850)</f>
        <v/>
      </c>
      <c r="Q850" s="26">
        <f>IF(A850="","",IF(A850="عهدة",IF(N(F850)=0,"⚠ أدخل قيمة العهدة",IF(P850&lt;0,"⛔ عجز / زيادة مصروفات "&amp;TEXT(-P850,"#,##0"),IF(COUNTIFS($B$8:$B$5007,B850,$A$8:$A$5007,"مصروف",$I$8:$I$5007,"&lt;&gt;مرفوض",$K$8:$K$5007,"&lt;&gt;نعم")&gt;0,"⚠ "&amp;COUNTIFS($B$8:$B$5007,B850,$A$8:$A$5007,"مصروف",$I$8:$I$5007,"&lt;&gt;مرفوض",$K$8:$K$5007,"&lt;&gt;نعم")&amp;" مصروف غير مسوى",IF(L850="تمت التسوية",IF(P850=0,"✔ متوازنة وتمت التسوية","✔ تمت التسوية – متبقي "&amp;TEXT(P850,"#,##0")),IF(P850&gt;0,"متبقي "&amp;TEXT(P850,"#,##0"),"✔ متوازنة"))))),IF(R850=0,"⚠ أضف سطر عهدة أولًا",IF(OR(C850="",N(G850)=0),"⚠ أكمل التاريخ والقيمة",IF(S850="","⚠ التاريخ خارج السنة المالية",IF(H850="","⚠ اختر بند الموازنة",IF(I850="مرفوض","✖ مرفوض من المدير",IF(I850&lt;&gt;"موافق","⏳ بانتظار موافقة المدير",IF(K850&lt;&gt;"نعم","⚠ غير مسوى مع الحسابات","✔ معتمد ومسوى")))))))))</f>
        <v/>
      </c>
      <c r="R850">
        <f>N(R849)+IF(A850="عهدة",1,0)</f>
        <v/>
      </c>
      <c r="S850">
        <f>IF(C850="","",IF(AND(C850&gt;=DATE(2026,9,1),C850&lt;=DATE(2027,8,31)),(YEAR(C850)-2026)*12+MONTH(C850)-8,""))</f>
        <v/>
      </c>
      <c r="T850">
        <f>IF(AND(A850="مصروف",R850&gt;0,I850="موافق",S850&lt;&gt;"",H850&lt;&gt;""),N(G850),0)</f>
        <v/>
      </c>
    </row>
    <row r="851">
      <c r="A851" s="19" t="n"/>
      <c r="B851" s="20">
        <f>IF(A851="","",IF(R851=0,"⚠ أضف سطر عهدة أولًا","DMT-"&amp;TEXT(R851,"000")))</f>
        <v/>
      </c>
      <c r="C851" s="21" t="n"/>
      <c r="D851" s="20">
        <f>IF(C851="","",IF(S851="","خارج السنة المالية",INDEX(القوائم!$D$2:$D$13,S851)))</f>
        <v/>
      </c>
      <c r="E851" s="22" t="n"/>
      <c r="F851" s="23" t="n"/>
      <c r="G851" s="23" t="n"/>
      <c r="H851" s="22" t="n"/>
      <c r="I851" s="19" t="n"/>
      <c r="J851" s="21" t="n"/>
      <c r="K851" s="19" t="n"/>
      <c r="L851" s="19" t="n"/>
      <c r="M851" s="21" t="n"/>
      <c r="N851" s="22" t="n"/>
      <c r="O851" s="24">
        <f>IF(A851&lt;&gt;"عهدة","",SUMIFS($G$8:$G$5007,$B$8:$B$5007,B851,$A$8:$A$5007,"مصروف",$I$8:$I$5007,"&lt;&gt;مرفوض"))</f>
        <v/>
      </c>
      <c r="P851" s="25">
        <f>IF(A851&lt;&gt;"عهدة","",N(F851)-O851)</f>
        <v/>
      </c>
      <c r="Q851" s="26">
        <f>IF(A851="","",IF(A851="عهدة",IF(N(F851)=0,"⚠ أدخل قيمة العهدة",IF(P851&lt;0,"⛔ عجز / زيادة مصروفات "&amp;TEXT(-P851,"#,##0"),IF(COUNTIFS($B$8:$B$5007,B851,$A$8:$A$5007,"مصروف",$I$8:$I$5007,"&lt;&gt;مرفوض",$K$8:$K$5007,"&lt;&gt;نعم")&gt;0,"⚠ "&amp;COUNTIFS($B$8:$B$5007,B851,$A$8:$A$5007,"مصروف",$I$8:$I$5007,"&lt;&gt;مرفوض",$K$8:$K$5007,"&lt;&gt;نعم")&amp;" مصروف غير مسوى",IF(L851="تمت التسوية",IF(P851=0,"✔ متوازنة وتمت التسوية","✔ تمت التسوية – متبقي "&amp;TEXT(P851,"#,##0")),IF(P851&gt;0,"متبقي "&amp;TEXT(P851,"#,##0"),"✔ متوازنة"))))),IF(R851=0,"⚠ أضف سطر عهدة أولًا",IF(OR(C851="",N(G851)=0),"⚠ أكمل التاريخ والقيمة",IF(S851="","⚠ التاريخ خارج السنة المالية",IF(H851="","⚠ اختر بند الموازنة",IF(I851="مرفوض","✖ مرفوض من المدير",IF(I851&lt;&gt;"موافق","⏳ بانتظار موافقة المدير",IF(K851&lt;&gt;"نعم","⚠ غير مسوى مع الحسابات","✔ معتمد ومسوى")))))))))</f>
        <v/>
      </c>
      <c r="R851">
        <f>N(R850)+IF(A851="عهدة",1,0)</f>
        <v/>
      </c>
      <c r="S851">
        <f>IF(C851="","",IF(AND(C851&gt;=DATE(2026,9,1),C851&lt;=DATE(2027,8,31)),(YEAR(C851)-2026)*12+MONTH(C851)-8,""))</f>
        <v/>
      </c>
      <c r="T851">
        <f>IF(AND(A851="مصروف",R851&gt;0,I851="موافق",S851&lt;&gt;"",H851&lt;&gt;""),N(G851),0)</f>
        <v/>
      </c>
    </row>
    <row r="852">
      <c r="A852" s="19" t="n"/>
      <c r="B852" s="20">
        <f>IF(A852="","",IF(R852=0,"⚠ أضف سطر عهدة أولًا","DMT-"&amp;TEXT(R852,"000")))</f>
        <v/>
      </c>
      <c r="C852" s="21" t="n"/>
      <c r="D852" s="20">
        <f>IF(C852="","",IF(S852="","خارج السنة المالية",INDEX(القوائم!$D$2:$D$13,S852)))</f>
        <v/>
      </c>
      <c r="E852" s="22" t="n"/>
      <c r="F852" s="23" t="n"/>
      <c r="G852" s="23" t="n"/>
      <c r="H852" s="22" t="n"/>
      <c r="I852" s="19" t="n"/>
      <c r="J852" s="21" t="n"/>
      <c r="K852" s="19" t="n"/>
      <c r="L852" s="19" t="n"/>
      <c r="M852" s="21" t="n"/>
      <c r="N852" s="22" t="n"/>
      <c r="O852" s="24">
        <f>IF(A852&lt;&gt;"عهدة","",SUMIFS($G$8:$G$5007,$B$8:$B$5007,B852,$A$8:$A$5007,"مصروف",$I$8:$I$5007,"&lt;&gt;مرفوض"))</f>
        <v/>
      </c>
      <c r="P852" s="25">
        <f>IF(A852&lt;&gt;"عهدة","",N(F852)-O852)</f>
        <v/>
      </c>
      <c r="Q852" s="26">
        <f>IF(A852="","",IF(A852="عهدة",IF(N(F852)=0,"⚠ أدخل قيمة العهدة",IF(P852&lt;0,"⛔ عجز / زيادة مصروفات "&amp;TEXT(-P852,"#,##0"),IF(COUNTIFS($B$8:$B$5007,B852,$A$8:$A$5007,"مصروف",$I$8:$I$5007,"&lt;&gt;مرفوض",$K$8:$K$5007,"&lt;&gt;نعم")&gt;0,"⚠ "&amp;COUNTIFS($B$8:$B$5007,B852,$A$8:$A$5007,"مصروف",$I$8:$I$5007,"&lt;&gt;مرفوض",$K$8:$K$5007,"&lt;&gt;نعم")&amp;" مصروف غير مسوى",IF(L852="تمت التسوية",IF(P852=0,"✔ متوازنة وتمت التسوية","✔ تمت التسوية – متبقي "&amp;TEXT(P852,"#,##0")),IF(P852&gt;0,"متبقي "&amp;TEXT(P852,"#,##0"),"✔ متوازنة"))))),IF(R852=0,"⚠ أضف سطر عهدة أولًا",IF(OR(C852="",N(G852)=0),"⚠ أكمل التاريخ والقيمة",IF(S852="","⚠ التاريخ خارج السنة المالية",IF(H852="","⚠ اختر بند الموازنة",IF(I852="مرفوض","✖ مرفوض من المدير",IF(I852&lt;&gt;"موافق","⏳ بانتظار موافقة المدير",IF(K852&lt;&gt;"نعم","⚠ غير مسوى مع الحسابات","✔ معتمد ومسوى")))))))))</f>
        <v/>
      </c>
      <c r="R852">
        <f>N(R851)+IF(A852="عهدة",1,0)</f>
        <v/>
      </c>
      <c r="S852">
        <f>IF(C852="","",IF(AND(C852&gt;=DATE(2026,9,1),C852&lt;=DATE(2027,8,31)),(YEAR(C852)-2026)*12+MONTH(C852)-8,""))</f>
        <v/>
      </c>
      <c r="T852">
        <f>IF(AND(A852="مصروف",R852&gt;0,I852="موافق",S852&lt;&gt;"",H852&lt;&gt;""),N(G852),0)</f>
        <v/>
      </c>
    </row>
    <row r="853">
      <c r="A853" s="19" t="n"/>
      <c r="B853" s="20">
        <f>IF(A853="","",IF(R853=0,"⚠ أضف سطر عهدة أولًا","DMT-"&amp;TEXT(R853,"000")))</f>
        <v/>
      </c>
      <c r="C853" s="21" t="n"/>
      <c r="D853" s="20">
        <f>IF(C853="","",IF(S853="","خارج السنة المالية",INDEX(القوائم!$D$2:$D$13,S853)))</f>
        <v/>
      </c>
      <c r="E853" s="22" t="n"/>
      <c r="F853" s="23" t="n"/>
      <c r="G853" s="23" t="n"/>
      <c r="H853" s="22" t="n"/>
      <c r="I853" s="19" t="n"/>
      <c r="J853" s="21" t="n"/>
      <c r="K853" s="19" t="n"/>
      <c r="L853" s="19" t="n"/>
      <c r="M853" s="21" t="n"/>
      <c r="N853" s="22" t="n"/>
      <c r="O853" s="24">
        <f>IF(A853&lt;&gt;"عهدة","",SUMIFS($G$8:$G$5007,$B$8:$B$5007,B853,$A$8:$A$5007,"مصروف",$I$8:$I$5007,"&lt;&gt;مرفوض"))</f>
        <v/>
      </c>
      <c r="P853" s="25">
        <f>IF(A853&lt;&gt;"عهدة","",N(F853)-O853)</f>
        <v/>
      </c>
      <c r="Q853" s="26">
        <f>IF(A853="","",IF(A853="عهدة",IF(N(F853)=0,"⚠ أدخل قيمة العهدة",IF(P853&lt;0,"⛔ عجز / زيادة مصروفات "&amp;TEXT(-P853,"#,##0"),IF(COUNTIFS($B$8:$B$5007,B853,$A$8:$A$5007,"مصروف",$I$8:$I$5007,"&lt;&gt;مرفوض",$K$8:$K$5007,"&lt;&gt;نعم")&gt;0,"⚠ "&amp;COUNTIFS($B$8:$B$5007,B853,$A$8:$A$5007,"مصروف",$I$8:$I$5007,"&lt;&gt;مرفوض",$K$8:$K$5007,"&lt;&gt;نعم")&amp;" مصروف غير مسوى",IF(L853="تمت التسوية",IF(P853=0,"✔ متوازنة وتمت التسوية","✔ تمت التسوية – متبقي "&amp;TEXT(P853,"#,##0")),IF(P853&gt;0,"متبقي "&amp;TEXT(P853,"#,##0"),"✔ متوازنة"))))),IF(R853=0,"⚠ أضف سطر عهدة أولًا",IF(OR(C853="",N(G853)=0),"⚠ أكمل التاريخ والقيمة",IF(S853="","⚠ التاريخ خارج السنة المالية",IF(H853="","⚠ اختر بند الموازنة",IF(I853="مرفوض","✖ مرفوض من المدير",IF(I853&lt;&gt;"موافق","⏳ بانتظار موافقة المدير",IF(K853&lt;&gt;"نعم","⚠ غير مسوى مع الحسابات","✔ معتمد ومسوى")))))))))</f>
        <v/>
      </c>
      <c r="R853">
        <f>N(R852)+IF(A853="عهدة",1,0)</f>
        <v/>
      </c>
      <c r="S853">
        <f>IF(C853="","",IF(AND(C853&gt;=DATE(2026,9,1),C853&lt;=DATE(2027,8,31)),(YEAR(C853)-2026)*12+MONTH(C853)-8,""))</f>
        <v/>
      </c>
      <c r="T853">
        <f>IF(AND(A853="مصروف",R853&gt;0,I853="موافق",S853&lt;&gt;"",H853&lt;&gt;""),N(G853),0)</f>
        <v/>
      </c>
    </row>
    <row r="854">
      <c r="A854" s="19" t="n"/>
      <c r="B854" s="20">
        <f>IF(A854="","",IF(R854=0,"⚠ أضف سطر عهدة أولًا","DMT-"&amp;TEXT(R854,"000")))</f>
        <v/>
      </c>
      <c r="C854" s="21" t="n"/>
      <c r="D854" s="20">
        <f>IF(C854="","",IF(S854="","خارج السنة المالية",INDEX(القوائم!$D$2:$D$13,S854)))</f>
        <v/>
      </c>
      <c r="E854" s="22" t="n"/>
      <c r="F854" s="23" t="n"/>
      <c r="G854" s="23" t="n"/>
      <c r="H854" s="22" t="n"/>
      <c r="I854" s="19" t="n"/>
      <c r="J854" s="21" t="n"/>
      <c r="K854" s="19" t="n"/>
      <c r="L854" s="19" t="n"/>
      <c r="M854" s="21" t="n"/>
      <c r="N854" s="22" t="n"/>
      <c r="O854" s="24">
        <f>IF(A854&lt;&gt;"عهدة","",SUMIFS($G$8:$G$5007,$B$8:$B$5007,B854,$A$8:$A$5007,"مصروف",$I$8:$I$5007,"&lt;&gt;مرفوض"))</f>
        <v/>
      </c>
      <c r="P854" s="25">
        <f>IF(A854&lt;&gt;"عهدة","",N(F854)-O854)</f>
        <v/>
      </c>
      <c r="Q854" s="26">
        <f>IF(A854="","",IF(A854="عهدة",IF(N(F854)=0,"⚠ أدخل قيمة العهدة",IF(P854&lt;0,"⛔ عجز / زيادة مصروفات "&amp;TEXT(-P854,"#,##0"),IF(COUNTIFS($B$8:$B$5007,B854,$A$8:$A$5007,"مصروف",$I$8:$I$5007,"&lt;&gt;مرفوض",$K$8:$K$5007,"&lt;&gt;نعم")&gt;0,"⚠ "&amp;COUNTIFS($B$8:$B$5007,B854,$A$8:$A$5007,"مصروف",$I$8:$I$5007,"&lt;&gt;مرفوض",$K$8:$K$5007,"&lt;&gt;نعم")&amp;" مصروف غير مسوى",IF(L854="تمت التسوية",IF(P854=0,"✔ متوازنة وتمت التسوية","✔ تمت التسوية – متبقي "&amp;TEXT(P854,"#,##0")),IF(P854&gt;0,"متبقي "&amp;TEXT(P854,"#,##0"),"✔ متوازنة"))))),IF(R854=0,"⚠ أضف سطر عهدة أولًا",IF(OR(C854="",N(G854)=0),"⚠ أكمل التاريخ والقيمة",IF(S854="","⚠ التاريخ خارج السنة المالية",IF(H854="","⚠ اختر بند الموازنة",IF(I854="مرفوض","✖ مرفوض من المدير",IF(I854&lt;&gt;"موافق","⏳ بانتظار موافقة المدير",IF(K854&lt;&gt;"نعم","⚠ غير مسوى مع الحسابات","✔ معتمد ومسوى")))))))))</f>
        <v/>
      </c>
      <c r="R854">
        <f>N(R853)+IF(A854="عهدة",1,0)</f>
        <v/>
      </c>
      <c r="S854">
        <f>IF(C854="","",IF(AND(C854&gt;=DATE(2026,9,1),C854&lt;=DATE(2027,8,31)),(YEAR(C854)-2026)*12+MONTH(C854)-8,""))</f>
        <v/>
      </c>
      <c r="T854">
        <f>IF(AND(A854="مصروف",R854&gt;0,I854="موافق",S854&lt;&gt;"",H854&lt;&gt;""),N(G854),0)</f>
        <v/>
      </c>
    </row>
    <row r="855">
      <c r="A855" s="19" t="n"/>
      <c r="B855" s="20">
        <f>IF(A855="","",IF(R855=0,"⚠ أضف سطر عهدة أولًا","DMT-"&amp;TEXT(R855,"000")))</f>
        <v/>
      </c>
      <c r="C855" s="21" t="n"/>
      <c r="D855" s="20">
        <f>IF(C855="","",IF(S855="","خارج السنة المالية",INDEX(القوائم!$D$2:$D$13,S855)))</f>
        <v/>
      </c>
      <c r="E855" s="22" t="n"/>
      <c r="F855" s="23" t="n"/>
      <c r="G855" s="23" t="n"/>
      <c r="H855" s="22" t="n"/>
      <c r="I855" s="19" t="n"/>
      <c r="J855" s="21" t="n"/>
      <c r="K855" s="19" t="n"/>
      <c r="L855" s="19" t="n"/>
      <c r="M855" s="21" t="n"/>
      <c r="N855" s="22" t="n"/>
      <c r="O855" s="24">
        <f>IF(A855&lt;&gt;"عهدة","",SUMIFS($G$8:$G$5007,$B$8:$B$5007,B855,$A$8:$A$5007,"مصروف",$I$8:$I$5007,"&lt;&gt;مرفوض"))</f>
        <v/>
      </c>
      <c r="P855" s="25">
        <f>IF(A855&lt;&gt;"عهدة","",N(F855)-O855)</f>
        <v/>
      </c>
      <c r="Q855" s="26">
        <f>IF(A855="","",IF(A855="عهدة",IF(N(F855)=0,"⚠ أدخل قيمة العهدة",IF(P855&lt;0,"⛔ عجز / زيادة مصروفات "&amp;TEXT(-P855,"#,##0"),IF(COUNTIFS($B$8:$B$5007,B855,$A$8:$A$5007,"مصروف",$I$8:$I$5007,"&lt;&gt;مرفوض",$K$8:$K$5007,"&lt;&gt;نعم")&gt;0,"⚠ "&amp;COUNTIFS($B$8:$B$5007,B855,$A$8:$A$5007,"مصروف",$I$8:$I$5007,"&lt;&gt;مرفوض",$K$8:$K$5007,"&lt;&gt;نعم")&amp;" مصروف غير مسوى",IF(L855="تمت التسوية",IF(P855=0,"✔ متوازنة وتمت التسوية","✔ تمت التسوية – متبقي "&amp;TEXT(P855,"#,##0")),IF(P855&gt;0,"متبقي "&amp;TEXT(P855,"#,##0"),"✔ متوازنة"))))),IF(R855=0,"⚠ أضف سطر عهدة أولًا",IF(OR(C855="",N(G855)=0),"⚠ أكمل التاريخ والقيمة",IF(S855="","⚠ التاريخ خارج السنة المالية",IF(H855="","⚠ اختر بند الموازنة",IF(I855="مرفوض","✖ مرفوض من المدير",IF(I855&lt;&gt;"موافق","⏳ بانتظار موافقة المدير",IF(K855&lt;&gt;"نعم","⚠ غير مسوى مع الحسابات","✔ معتمد ومسوى")))))))))</f>
        <v/>
      </c>
      <c r="R855">
        <f>N(R854)+IF(A855="عهدة",1,0)</f>
        <v/>
      </c>
      <c r="S855">
        <f>IF(C855="","",IF(AND(C855&gt;=DATE(2026,9,1),C855&lt;=DATE(2027,8,31)),(YEAR(C855)-2026)*12+MONTH(C855)-8,""))</f>
        <v/>
      </c>
      <c r="T855">
        <f>IF(AND(A855="مصروف",R855&gt;0,I855="موافق",S855&lt;&gt;"",H855&lt;&gt;""),N(G855),0)</f>
        <v/>
      </c>
    </row>
    <row r="856">
      <c r="A856" s="19" t="n"/>
      <c r="B856" s="20">
        <f>IF(A856="","",IF(R856=0,"⚠ أضف سطر عهدة أولًا","DMT-"&amp;TEXT(R856,"000")))</f>
        <v/>
      </c>
      <c r="C856" s="21" t="n"/>
      <c r="D856" s="20">
        <f>IF(C856="","",IF(S856="","خارج السنة المالية",INDEX(القوائم!$D$2:$D$13,S856)))</f>
        <v/>
      </c>
      <c r="E856" s="22" t="n"/>
      <c r="F856" s="23" t="n"/>
      <c r="G856" s="23" t="n"/>
      <c r="H856" s="22" t="n"/>
      <c r="I856" s="19" t="n"/>
      <c r="J856" s="21" t="n"/>
      <c r="K856" s="19" t="n"/>
      <c r="L856" s="19" t="n"/>
      <c r="M856" s="21" t="n"/>
      <c r="N856" s="22" t="n"/>
      <c r="O856" s="24">
        <f>IF(A856&lt;&gt;"عهدة","",SUMIFS($G$8:$G$5007,$B$8:$B$5007,B856,$A$8:$A$5007,"مصروف",$I$8:$I$5007,"&lt;&gt;مرفوض"))</f>
        <v/>
      </c>
      <c r="P856" s="25">
        <f>IF(A856&lt;&gt;"عهدة","",N(F856)-O856)</f>
        <v/>
      </c>
      <c r="Q856" s="26">
        <f>IF(A856="","",IF(A856="عهدة",IF(N(F856)=0,"⚠ أدخل قيمة العهدة",IF(P856&lt;0,"⛔ عجز / زيادة مصروفات "&amp;TEXT(-P856,"#,##0"),IF(COUNTIFS($B$8:$B$5007,B856,$A$8:$A$5007,"مصروف",$I$8:$I$5007,"&lt;&gt;مرفوض",$K$8:$K$5007,"&lt;&gt;نعم")&gt;0,"⚠ "&amp;COUNTIFS($B$8:$B$5007,B856,$A$8:$A$5007,"مصروف",$I$8:$I$5007,"&lt;&gt;مرفوض",$K$8:$K$5007,"&lt;&gt;نعم")&amp;" مصروف غير مسوى",IF(L856="تمت التسوية",IF(P856=0,"✔ متوازنة وتمت التسوية","✔ تمت التسوية – متبقي "&amp;TEXT(P856,"#,##0")),IF(P856&gt;0,"متبقي "&amp;TEXT(P856,"#,##0"),"✔ متوازنة"))))),IF(R856=0,"⚠ أضف سطر عهدة أولًا",IF(OR(C856="",N(G856)=0),"⚠ أكمل التاريخ والقيمة",IF(S856="","⚠ التاريخ خارج السنة المالية",IF(H856="","⚠ اختر بند الموازنة",IF(I856="مرفوض","✖ مرفوض من المدير",IF(I856&lt;&gt;"موافق","⏳ بانتظار موافقة المدير",IF(K856&lt;&gt;"نعم","⚠ غير مسوى مع الحسابات","✔ معتمد ومسوى")))))))))</f>
        <v/>
      </c>
      <c r="R856">
        <f>N(R855)+IF(A856="عهدة",1,0)</f>
        <v/>
      </c>
      <c r="S856">
        <f>IF(C856="","",IF(AND(C856&gt;=DATE(2026,9,1),C856&lt;=DATE(2027,8,31)),(YEAR(C856)-2026)*12+MONTH(C856)-8,""))</f>
        <v/>
      </c>
      <c r="T856">
        <f>IF(AND(A856="مصروف",R856&gt;0,I856="موافق",S856&lt;&gt;"",H856&lt;&gt;""),N(G856),0)</f>
        <v/>
      </c>
    </row>
    <row r="857">
      <c r="A857" s="19" t="n"/>
      <c r="B857" s="20">
        <f>IF(A857="","",IF(R857=0,"⚠ أضف سطر عهدة أولًا","DMT-"&amp;TEXT(R857,"000")))</f>
        <v/>
      </c>
      <c r="C857" s="21" t="n"/>
      <c r="D857" s="20">
        <f>IF(C857="","",IF(S857="","خارج السنة المالية",INDEX(القوائم!$D$2:$D$13,S857)))</f>
        <v/>
      </c>
      <c r="E857" s="22" t="n"/>
      <c r="F857" s="23" t="n"/>
      <c r="G857" s="23" t="n"/>
      <c r="H857" s="22" t="n"/>
      <c r="I857" s="19" t="n"/>
      <c r="J857" s="21" t="n"/>
      <c r="K857" s="19" t="n"/>
      <c r="L857" s="19" t="n"/>
      <c r="M857" s="21" t="n"/>
      <c r="N857" s="22" t="n"/>
      <c r="O857" s="24">
        <f>IF(A857&lt;&gt;"عهدة","",SUMIFS($G$8:$G$5007,$B$8:$B$5007,B857,$A$8:$A$5007,"مصروف",$I$8:$I$5007,"&lt;&gt;مرفوض"))</f>
        <v/>
      </c>
      <c r="P857" s="25">
        <f>IF(A857&lt;&gt;"عهدة","",N(F857)-O857)</f>
        <v/>
      </c>
      <c r="Q857" s="26">
        <f>IF(A857="","",IF(A857="عهدة",IF(N(F857)=0,"⚠ أدخل قيمة العهدة",IF(P857&lt;0,"⛔ عجز / زيادة مصروفات "&amp;TEXT(-P857,"#,##0"),IF(COUNTIFS($B$8:$B$5007,B857,$A$8:$A$5007,"مصروف",$I$8:$I$5007,"&lt;&gt;مرفوض",$K$8:$K$5007,"&lt;&gt;نعم")&gt;0,"⚠ "&amp;COUNTIFS($B$8:$B$5007,B857,$A$8:$A$5007,"مصروف",$I$8:$I$5007,"&lt;&gt;مرفوض",$K$8:$K$5007,"&lt;&gt;نعم")&amp;" مصروف غير مسوى",IF(L857="تمت التسوية",IF(P857=0,"✔ متوازنة وتمت التسوية","✔ تمت التسوية – متبقي "&amp;TEXT(P857,"#,##0")),IF(P857&gt;0,"متبقي "&amp;TEXT(P857,"#,##0"),"✔ متوازنة"))))),IF(R857=0,"⚠ أضف سطر عهدة أولًا",IF(OR(C857="",N(G857)=0),"⚠ أكمل التاريخ والقيمة",IF(S857="","⚠ التاريخ خارج السنة المالية",IF(H857="","⚠ اختر بند الموازنة",IF(I857="مرفوض","✖ مرفوض من المدير",IF(I857&lt;&gt;"موافق","⏳ بانتظار موافقة المدير",IF(K857&lt;&gt;"نعم","⚠ غير مسوى مع الحسابات","✔ معتمد ومسوى")))))))))</f>
        <v/>
      </c>
      <c r="R857">
        <f>N(R856)+IF(A857="عهدة",1,0)</f>
        <v/>
      </c>
      <c r="S857">
        <f>IF(C857="","",IF(AND(C857&gt;=DATE(2026,9,1),C857&lt;=DATE(2027,8,31)),(YEAR(C857)-2026)*12+MONTH(C857)-8,""))</f>
        <v/>
      </c>
      <c r="T857">
        <f>IF(AND(A857="مصروف",R857&gt;0,I857="موافق",S857&lt;&gt;"",H857&lt;&gt;""),N(G857),0)</f>
        <v/>
      </c>
    </row>
    <row r="858">
      <c r="A858" s="19" t="n"/>
      <c r="B858" s="20">
        <f>IF(A858="","",IF(R858=0,"⚠ أضف سطر عهدة أولًا","DMT-"&amp;TEXT(R858,"000")))</f>
        <v/>
      </c>
      <c r="C858" s="21" t="n"/>
      <c r="D858" s="20">
        <f>IF(C858="","",IF(S858="","خارج السنة المالية",INDEX(القوائم!$D$2:$D$13,S858)))</f>
        <v/>
      </c>
      <c r="E858" s="22" t="n"/>
      <c r="F858" s="23" t="n"/>
      <c r="G858" s="23" t="n"/>
      <c r="H858" s="22" t="n"/>
      <c r="I858" s="19" t="n"/>
      <c r="J858" s="21" t="n"/>
      <c r="K858" s="19" t="n"/>
      <c r="L858" s="19" t="n"/>
      <c r="M858" s="21" t="n"/>
      <c r="N858" s="22" t="n"/>
      <c r="O858" s="24">
        <f>IF(A858&lt;&gt;"عهدة","",SUMIFS($G$8:$G$5007,$B$8:$B$5007,B858,$A$8:$A$5007,"مصروف",$I$8:$I$5007,"&lt;&gt;مرفوض"))</f>
        <v/>
      </c>
      <c r="P858" s="25">
        <f>IF(A858&lt;&gt;"عهدة","",N(F858)-O858)</f>
        <v/>
      </c>
      <c r="Q858" s="26">
        <f>IF(A858="","",IF(A858="عهدة",IF(N(F858)=0,"⚠ أدخل قيمة العهدة",IF(P858&lt;0,"⛔ عجز / زيادة مصروفات "&amp;TEXT(-P858,"#,##0"),IF(COUNTIFS($B$8:$B$5007,B858,$A$8:$A$5007,"مصروف",$I$8:$I$5007,"&lt;&gt;مرفوض",$K$8:$K$5007,"&lt;&gt;نعم")&gt;0,"⚠ "&amp;COUNTIFS($B$8:$B$5007,B858,$A$8:$A$5007,"مصروف",$I$8:$I$5007,"&lt;&gt;مرفوض",$K$8:$K$5007,"&lt;&gt;نعم")&amp;" مصروف غير مسوى",IF(L858="تمت التسوية",IF(P858=0,"✔ متوازنة وتمت التسوية","✔ تمت التسوية – متبقي "&amp;TEXT(P858,"#,##0")),IF(P858&gt;0,"متبقي "&amp;TEXT(P858,"#,##0"),"✔ متوازنة"))))),IF(R858=0,"⚠ أضف سطر عهدة أولًا",IF(OR(C858="",N(G858)=0),"⚠ أكمل التاريخ والقيمة",IF(S858="","⚠ التاريخ خارج السنة المالية",IF(H858="","⚠ اختر بند الموازنة",IF(I858="مرفوض","✖ مرفوض من المدير",IF(I858&lt;&gt;"موافق","⏳ بانتظار موافقة المدير",IF(K858&lt;&gt;"نعم","⚠ غير مسوى مع الحسابات","✔ معتمد ومسوى")))))))))</f>
        <v/>
      </c>
      <c r="R858">
        <f>N(R857)+IF(A858="عهدة",1,0)</f>
        <v/>
      </c>
      <c r="S858">
        <f>IF(C858="","",IF(AND(C858&gt;=DATE(2026,9,1),C858&lt;=DATE(2027,8,31)),(YEAR(C858)-2026)*12+MONTH(C858)-8,""))</f>
        <v/>
      </c>
      <c r="T858">
        <f>IF(AND(A858="مصروف",R858&gt;0,I858="موافق",S858&lt;&gt;"",H858&lt;&gt;""),N(G858),0)</f>
        <v/>
      </c>
    </row>
    <row r="859">
      <c r="A859" s="19" t="n"/>
      <c r="B859" s="20">
        <f>IF(A859="","",IF(R859=0,"⚠ أضف سطر عهدة أولًا","DMT-"&amp;TEXT(R859,"000")))</f>
        <v/>
      </c>
      <c r="C859" s="21" t="n"/>
      <c r="D859" s="20">
        <f>IF(C859="","",IF(S859="","خارج السنة المالية",INDEX(القوائم!$D$2:$D$13,S859)))</f>
        <v/>
      </c>
      <c r="E859" s="22" t="n"/>
      <c r="F859" s="23" t="n"/>
      <c r="G859" s="23" t="n"/>
      <c r="H859" s="22" t="n"/>
      <c r="I859" s="19" t="n"/>
      <c r="J859" s="21" t="n"/>
      <c r="K859" s="19" t="n"/>
      <c r="L859" s="19" t="n"/>
      <c r="M859" s="21" t="n"/>
      <c r="N859" s="22" t="n"/>
      <c r="O859" s="24">
        <f>IF(A859&lt;&gt;"عهدة","",SUMIFS($G$8:$G$5007,$B$8:$B$5007,B859,$A$8:$A$5007,"مصروف",$I$8:$I$5007,"&lt;&gt;مرفوض"))</f>
        <v/>
      </c>
      <c r="P859" s="25">
        <f>IF(A859&lt;&gt;"عهدة","",N(F859)-O859)</f>
        <v/>
      </c>
      <c r="Q859" s="26">
        <f>IF(A859="","",IF(A859="عهدة",IF(N(F859)=0,"⚠ أدخل قيمة العهدة",IF(P859&lt;0,"⛔ عجز / زيادة مصروفات "&amp;TEXT(-P859,"#,##0"),IF(COUNTIFS($B$8:$B$5007,B859,$A$8:$A$5007,"مصروف",$I$8:$I$5007,"&lt;&gt;مرفوض",$K$8:$K$5007,"&lt;&gt;نعم")&gt;0,"⚠ "&amp;COUNTIFS($B$8:$B$5007,B859,$A$8:$A$5007,"مصروف",$I$8:$I$5007,"&lt;&gt;مرفوض",$K$8:$K$5007,"&lt;&gt;نعم")&amp;" مصروف غير مسوى",IF(L859="تمت التسوية",IF(P859=0,"✔ متوازنة وتمت التسوية","✔ تمت التسوية – متبقي "&amp;TEXT(P859,"#,##0")),IF(P859&gt;0,"متبقي "&amp;TEXT(P859,"#,##0"),"✔ متوازنة"))))),IF(R859=0,"⚠ أضف سطر عهدة أولًا",IF(OR(C859="",N(G859)=0),"⚠ أكمل التاريخ والقيمة",IF(S859="","⚠ التاريخ خارج السنة المالية",IF(H859="","⚠ اختر بند الموازنة",IF(I859="مرفوض","✖ مرفوض من المدير",IF(I859&lt;&gt;"موافق","⏳ بانتظار موافقة المدير",IF(K859&lt;&gt;"نعم","⚠ غير مسوى مع الحسابات","✔ معتمد ومسوى")))))))))</f>
        <v/>
      </c>
      <c r="R859">
        <f>N(R858)+IF(A859="عهدة",1,0)</f>
        <v/>
      </c>
      <c r="S859">
        <f>IF(C859="","",IF(AND(C859&gt;=DATE(2026,9,1),C859&lt;=DATE(2027,8,31)),(YEAR(C859)-2026)*12+MONTH(C859)-8,""))</f>
        <v/>
      </c>
      <c r="T859">
        <f>IF(AND(A859="مصروف",R859&gt;0,I859="موافق",S859&lt;&gt;"",H859&lt;&gt;""),N(G859),0)</f>
        <v/>
      </c>
    </row>
    <row r="860">
      <c r="A860" s="19" t="n"/>
      <c r="B860" s="20">
        <f>IF(A860="","",IF(R860=0,"⚠ أضف سطر عهدة أولًا","DMT-"&amp;TEXT(R860,"000")))</f>
        <v/>
      </c>
      <c r="C860" s="21" t="n"/>
      <c r="D860" s="20">
        <f>IF(C860="","",IF(S860="","خارج السنة المالية",INDEX(القوائم!$D$2:$D$13,S860)))</f>
        <v/>
      </c>
      <c r="E860" s="22" t="n"/>
      <c r="F860" s="23" t="n"/>
      <c r="G860" s="23" t="n"/>
      <c r="H860" s="22" t="n"/>
      <c r="I860" s="19" t="n"/>
      <c r="J860" s="21" t="n"/>
      <c r="K860" s="19" t="n"/>
      <c r="L860" s="19" t="n"/>
      <c r="M860" s="21" t="n"/>
      <c r="N860" s="22" t="n"/>
      <c r="O860" s="24">
        <f>IF(A860&lt;&gt;"عهدة","",SUMIFS($G$8:$G$5007,$B$8:$B$5007,B860,$A$8:$A$5007,"مصروف",$I$8:$I$5007,"&lt;&gt;مرفوض"))</f>
        <v/>
      </c>
      <c r="P860" s="25">
        <f>IF(A860&lt;&gt;"عهدة","",N(F860)-O860)</f>
        <v/>
      </c>
      <c r="Q860" s="26">
        <f>IF(A860="","",IF(A860="عهدة",IF(N(F860)=0,"⚠ أدخل قيمة العهدة",IF(P860&lt;0,"⛔ عجز / زيادة مصروفات "&amp;TEXT(-P860,"#,##0"),IF(COUNTIFS($B$8:$B$5007,B860,$A$8:$A$5007,"مصروف",$I$8:$I$5007,"&lt;&gt;مرفوض",$K$8:$K$5007,"&lt;&gt;نعم")&gt;0,"⚠ "&amp;COUNTIFS($B$8:$B$5007,B860,$A$8:$A$5007,"مصروف",$I$8:$I$5007,"&lt;&gt;مرفوض",$K$8:$K$5007,"&lt;&gt;نعم")&amp;" مصروف غير مسوى",IF(L860="تمت التسوية",IF(P860=0,"✔ متوازنة وتمت التسوية","✔ تمت التسوية – متبقي "&amp;TEXT(P860,"#,##0")),IF(P860&gt;0,"متبقي "&amp;TEXT(P860,"#,##0"),"✔ متوازنة"))))),IF(R860=0,"⚠ أضف سطر عهدة أولًا",IF(OR(C860="",N(G860)=0),"⚠ أكمل التاريخ والقيمة",IF(S860="","⚠ التاريخ خارج السنة المالية",IF(H860="","⚠ اختر بند الموازنة",IF(I860="مرفوض","✖ مرفوض من المدير",IF(I860&lt;&gt;"موافق","⏳ بانتظار موافقة المدير",IF(K860&lt;&gt;"نعم","⚠ غير مسوى مع الحسابات","✔ معتمد ومسوى")))))))))</f>
        <v/>
      </c>
      <c r="R860">
        <f>N(R859)+IF(A860="عهدة",1,0)</f>
        <v/>
      </c>
      <c r="S860">
        <f>IF(C860="","",IF(AND(C860&gt;=DATE(2026,9,1),C860&lt;=DATE(2027,8,31)),(YEAR(C860)-2026)*12+MONTH(C860)-8,""))</f>
        <v/>
      </c>
      <c r="T860">
        <f>IF(AND(A860="مصروف",R860&gt;0,I860="موافق",S860&lt;&gt;"",H860&lt;&gt;""),N(G860),0)</f>
        <v/>
      </c>
    </row>
    <row r="861">
      <c r="A861" s="19" t="n"/>
      <c r="B861" s="20">
        <f>IF(A861="","",IF(R861=0,"⚠ أضف سطر عهدة أولًا","DMT-"&amp;TEXT(R861,"000")))</f>
        <v/>
      </c>
      <c r="C861" s="21" t="n"/>
      <c r="D861" s="20">
        <f>IF(C861="","",IF(S861="","خارج السنة المالية",INDEX(القوائم!$D$2:$D$13,S861)))</f>
        <v/>
      </c>
      <c r="E861" s="22" t="n"/>
      <c r="F861" s="23" t="n"/>
      <c r="G861" s="23" t="n"/>
      <c r="H861" s="22" t="n"/>
      <c r="I861" s="19" t="n"/>
      <c r="J861" s="21" t="n"/>
      <c r="K861" s="19" t="n"/>
      <c r="L861" s="19" t="n"/>
      <c r="M861" s="21" t="n"/>
      <c r="N861" s="22" t="n"/>
      <c r="O861" s="24">
        <f>IF(A861&lt;&gt;"عهدة","",SUMIFS($G$8:$G$5007,$B$8:$B$5007,B861,$A$8:$A$5007,"مصروف",$I$8:$I$5007,"&lt;&gt;مرفوض"))</f>
        <v/>
      </c>
      <c r="P861" s="25">
        <f>IF(A861&lt;&gt;"عهدة","",N(F861)-O861)</f>
        <v/>
      </c>
      <c r="Q861" s="26">
        <f>IF(A861="","",IF(A861="عهدة",IF(N(F861)=0,"⚠ أدخل قيمة العهدة",IF(P861&lt;0,"⛔ عجز / زيادة مصروفات "&amp;TEXT(-P861,"#,##0"),IF(COUNTIFS($B$8:$B$5007,B861,$A$8:$A$5007,"مصروف",$I$8:$I$5007,"&lt;&gt;مرفوض",$K$8:$K$5007,"&lt;&gt;نعم")&gt;0,"⚠ "&amp;COUNTIFS($B$8:$B$5007,B861,$A$8:$A$5007,"مصروف",$I$8:$I$5007,"&lt;&gt;مرفوض",$K$8:$K$5007,"&lt;&gt;نعم")&amp;" مصروف غير مسوى",IF(L861="تمت التسوية",IF(P861=0,"✔ متوازنة وتمت التسوية","✔ تمت التسوية – متبقي "&amp;TEXT(P861,"#,##0")),IF(P861&gt;0,"متبقي "&amp;TEXT(P861,"#,##0"),"✔ متوازنة"))))),IF(R861=0,"⚠ أضف سطر عهدة أولًا",IF(OR(C861="",N(G861)=0),"⚠ أكمل التاريخ والقيمة",IF(S861="","⚠ التاريخ خارج السنة المالية",IF(H861="","⚠ اختر بند الموازنة",IF(I861="مرفوض","✖ مرفوض من المدير",IF(I861&lt;&gt;"موافق","⏳ بانتظار موافقة المدير",IF(K861&lt;&gt;"نعم","⚠ غير مسوى مع الحسابات","✔ معتمد ومسوى")))))))))</f>
        <v/>
      </c>
      <c r="R861">
        <f>N(R860)+IF(A861="عهدة",1,0)</f>
        <v/>
      </c>
      <c r="S861">
        <f>IF(C861="","",IF(AND(C861&gt;=DATE(2026,9,1),C861&lt;=DATE(2027,8,31)),(YEAR(C861)-2026)*12+MONTH(C861)-8,""))</f>
        <v/>
      </c>
      <c r="T861">
        <f>IF(AND(A861="مصروف",R861&gt;0,I861="موافق",S861&lt;&gt;"",H861&lt;&gt;""),N(G861),0)</f>
        <v/>
      </c>
    </row>
    <row r="862">
      <c r="A862" s="19" t="n"/>
      <c r="B862" s="20">
        <f>IF(A862="","",IF(R862=0,"⚠ أضف سطر عهدة أولًا","DMT-"&amp;TEXT(R862,"000")))</f>
        <v/>
      </c>
      <c r="C862" s="21" t="n"/>
      <c r="D862" s="20">
        <f>IF(C862="","",IF(S862="","خارج السنة المالية",INDEX(القوائم!$D$2:$D$13,S862)))</f>
        <v/>
      </c>
      <c r="E862" s="22" t="n"/>
      <c r="F862" s="23" t="n"/>
      <c r="G862" s="23" t="n"/>
      <c r="H862" s="22" t="n"/>
      <c r="I862" s="19" t="n"/>
      <c r="J862" s="21" t="n"/>
      <c r="K862" s="19" t="n"/>
      <c r="L862" s="19" t="n"/>
      <c r="M862" s="21" t="n"/>
      <c r="N862" s="22" t="n"/>
      <c r="O862" s="24">
        <f>IF(A862&lt;&gt;"عهدة","",SUMIFS($G$8:$G$5007,$B$8:$B$5007,B862,$A$8:$A$5007,"مصروف",$I$8:$I$5007,"&lt;&gt;مرفوض"))</f>
        <v/>
      </c>
      <c r="P862" s="25">
        <f>IF(A862&lt;&gt;"عهدة","",N(F862)-O862)</f>
        <v/>
      </c>
      <c r="Q862" s="26">
        <f>IF(A862="","",IF(A862="عهدة",IF(N(F862)=0,"⚠ أدخل قيمة العهدة",IF(P862&lt;0,"⛔ عجز / زيادة مصروفات "&amp;TEXT(-P862,"#,##0"),IF(COUNTIFS($B$8:$B$5007,B862,$A$8:$A$5007,"مصروف",$I$8:$I$5007,"&lt;&gt;مرفوض",$K$8:$K$5007,"&lt;&gt;نعم")&gt;0,"⚠ "&amp;COUNTIFS($B$8:$B$5007,B862,$A$8:$A$5007,"مصروف",$I$8:$I$5007,"&lt;&gt;مرفوض",$K$8:$K$5007,"&lt;&gt;نعم")&amp;" مصروف غير مسوى",IF(L862="تمت التسوية",IF(P862=0,"✔ متوازنة وتمت التسوية","✔ تمت التسوية – متبقي "&amp;TEXT(P862,"#,##0")),IF(P862&gt;0,"متبقي "&amp;TEXT(P862,"#,##0"),"✔ متوازنة"))))),IF(R862=0,"⚠ أضف سطر عهدة أولًا",IF(OR(C862="",N(G862)=0),"⚠ أكمل التاريخ والقيمة",IF(S862="","⚠ التاريخ خارج السنة المالية",IF(H862="","⚠ اختر بند الموازنة",IF(I862="مرفوض","✖ مرفوض من المدير",IF(I862&lt;&gt;"موافق","⏳ بانتظار موافقة المدير",IF(K862&lt;&gt;"نعم","⚠ غير مسوى مع الحسابات","✔ معتمد ومسوى")))))))))</f>
        <v/>
      </c>
      <c r="R862">
        <f>N(R861)+IF(A862="عهدة",1,0)</f>
        <v/>
      </c>
      <c r="S862">
        <f>IF(C862="","",IF(AND(C862&gt;=DATE(2026,9,1),C862&lt;=DATE(2027,8,31)),(YEAR(C862)-2026)*12+MONTH(C862)-8,""))</f>
        <v/>
      </c>
      <c r="T862">
        <f>IF(AND(A862="مصروف",R862&gt;0,I862="موافق",S862&lt;&gt;"",H862&lt;&gt;""),N(G862),0)</f>
        <v/>
      </c>
    </row>
    <row r="863">
      <c r="A863" s="19" t="n"/>
      <c r="B863" s="20">
        <f>IF(A863="","",IF(R863=0,"⚠ أضف سطر عهدة أولًا","DMT-"&amp;TEXT(R863,"000")))</f>
        <v/>
      </c>
      <c r="C863" s="21" t="n"/>
      <c r="D863" s="20">
        <f>IF(C863="","",IF(S863="","خارج السنة المالية",INDEX(القوائم!$D$2:$D$13,S863)))</f>
        <v/>
      </c>
      <c r="E863" s="22" t="n"/>
      <c r="F863" s="23" t="n"/>
      <c r="G863" s="23" t="n"/>
      <c r="H863" s="22" t="n"/>
      <c r="I863" s="19" t="n"/>
      <c r="J863" s="21" t="n"/>
      <c r="K863" s="19" t="n"/>
      <c r="L863" s="19" t="n"/>
      <c r="M863" s="21" t="n"/>
      <c r="N863" s="22" t="n"/>
      <c r="O863" s="24">
        <f>IF(A863&lt;&gt;"عهدة","",SUMIFS($G$8:$G$5007,$B$8:$B$5007,B863,$A$8:$A$5007,"مصروف",$I$8:$I$5007,"&lt;&gt;مرفوض"))</f>
        <v/>
      </c>
      <c r="P863" s="25">
        <f>IF(A863&lt;&gt;"عهدة","",N(F863)-O863)</f>
        <v/>
      </c>
      <c r="Q863" s="26">
        <f>IF(A863="","",IF(A863="عهدة",IF(N(F863)=0,"⚠ أدخل قيمة العهدة",IF(P863&lt;0,"⛔ عجز / زيادة مصروفات "&amp;TEXT(-P863,"#,##0"),IF(COUNTIFS($B$8:$B$5007,B863,$A$8:$A$5007,"مصروف",$I$8:$I$5007,"&lt;&gt;مرفوض",$K$8:$K$5007,"&lt;&gt;نعم")&gt;0,"⚠ "&amp;COUNTIFS($B$8:$B$5007,B863,$A$8:$A$5007,"مصروف",$I$8:$I$5007,"&lt;&gt;مرفوض",$K$8:$K$5007,"&lt;&gt;نعم")&amp;" مصروف غير مسوى",IF(L863="تمت التسوية",IF(P863=0,"✔ متوازنة وتمت التسوية","✔ تمت التسوية – متبقي "&amp;TEXT(P863,"#,##0")),IF(P863&gt;0,"متبقي "&amp;TEXT(P863,"#,##0"),"✔ متوازنة"))))),IF(R863=0,"⚠ أضف سطر عهدة أولًا",IF(OR(C863="",N(G863)=0),"⚠ أكمل التاريخ والقيمة",IF(S863="","⚠ التاريخ خارج السنة المالية",IF(H863="","⚠ اختر بند الموازنة",IF(I863="مرفوض","✖ مرفوض من المدير",IF(I863&lt;&gt;"موافق","⏳ بانتظار موافقة المدير",IF(K863&lt;&gt;"نعم","⚠ غير مسوى مع الحسابات","✔ معتمد ومسوى")))))))))</f>
        <v/>
      </c>
      <c r="R863">
        <f>N(R862)+IF(A863="عهدة",1,0)</f>
        <v/>
      </c>
      <c r="S863">
        <f>IF(C863="","",IF(AND(C863&gt;=DATE(2026,9,1),C863&lt;=DATE(2027,8,31)),(YEAR(C863)-2026)*12+MONTH(C863)-8,""))</f>
        <v/>
      </c>
      <c r="T863">
        <f>IF(AND(A863="مصروف",R863&gt;0,I863="موافق",S863&lt;&gt;"",H863&lt;&gt;""),N(G863),0)</f>
        <v/>
      </c>
    </row>
    <row r="864">
      <c r="A864" s="19" t="n"/>
      <c r="B864" s="20">
        <f>IF(A864="","",IF(R864=0,"⚠ أضف سطر عهدة أولًا","DMT-"&amp;TEXT(R864,"000")))</f>
        <v/>
      </c>
      <c r="C864" s="21" t="n"/>
      <c r="D864" s="20">
        <f>IF(C864="","",IF(S864="","خارج السنة المالية",INDEX(القوائم!$D$2:$D$13,S864)))</f>
        <v/>
      </c>
      <c r="E864" s="22" t="n"/>
      <c r="F864" s="23" t="n"/>
      <c r="G864" s="23" t="n"/>
      <c r="H864" s="22" t="n"/>
      <c r="I864" s="19" t="n"/>
      <c r="J864" s="21" t="n"/>
      <c r="K864" s="19" t="n"/>
      <c r="L864" s="19" t="n"/>
      <c r="M864" s="21" t="n"/>
      <c r="N864" s="22" t="n"/>
      <c r="O864" s="24">
        <f>IF(A864&lt;&gt;"عهدة","",SUMIFS($G$8:$G$5007,$B$8:$B$5007,B864,$A$8:$A$5007,"مصروف",$I$8:$I$5007,"&lt;&gt;مرفوض"))</f>
        <v/>
      </c>
      <c r="P864" s="25">
        <f>IF(A864&lt;&gt;"عهدة","",N(F864)-O864)</f>
        <v/>
      </c>
      <c r="Q864" s="26">
        <f>IF(A864="","",IF(A864="عهدة",IF(N(F864)=0,"⚠ أدخل قيمة العهدة",IF(P864&lt;0,"⛔ عجز / زيادة مصروفات "&amp;TEXT(-P864,"#,##0"),IF(COUNTIFS($B$8:$B$5007,B864,$A$8:$A$5007,"مصروف",$I$8:$I$5007,"&lt;&gt;مرفوض",$K$8:$K$5007,"&lt;&gt;نعم")&gt;0,"⚠ "&amp;COUNTIFS($B$8:$B$5007,B864,$A$8:$A$5007,"مصروف",$I$8:$I$5007,"&lt;&gt;مرفوض",$K$8:$K$5007,"&lt;&gt;نعم")&amp;" مصروف غير مسوى",IF(L864="تمت التسوية",IF(P864=0,"✔ متوازنة وتمت التسوية","✔ تمت التسوية – متبقي "&amp;TEXT(P864,"#,##0")),IF(P864&gt;0,"متبقي "&amp;TEXT(P864,"#,##0"),"✔ متوازنة"))))),IF(R864=0,"⚠ أضف سطر عهدة أولًا",IF(OR(C864="",N(G864)=0),"⚠ أكمل التاريخ والقيمة",IF(S864="","⚠ التاريخ خارج السنة المالية",IF(H864="","⚠ اختر بند الموازنة",IF(I864="مرفوض","✖ مرفوض من المدير",IF(I864&lt;&gt;"موافق","⏳ بانتظار موافقة المدير",IF(K864&lt;&gt;"نعم","⚠ غير مسوى مع الحسابات","✔ معتمد ومسوى")))))))))</f>
        <v/>
      </c>
      <c r="R864">
        <f>N(R863)+IF(A864="عهدة",1,0)</f>
        <v/>
      </c>
      <c r="S864">
        <f>IF(C864="","",IF(AND(C864&gt;=DATE(2026,9,1),C864&lt;=DATE(2027,8,31)),(YEAR(C864)-2026)*12+MONTH(C864)-8,""))</f>
        <v/>
      </c>
      <c r="T864">
        <f>IF(AND(A864="مصروف",R864&gt;0,I864="موافق",S864&lt;&gt;"",H864&lt;&gt;""),N(G864),0)</f>
        <v/>
      </c>
    </row>
    <row r="865">
      <c r="A865" s="19" t="n"/>
      <c r="B865" s="20">
        <f>IF(A865="","",IF(R865=0,"⚠ أضف سطر عهدة أولًا","DMT-"&amp;TEXT(R865,"000")))</f>
        <v/>
      </c>
      <c r="C865" s="21" t="n"/>
      <c r="D865" s="20">
        <f>IF(C865="","",IF(S865="","خارج السنة المالية",INDEX(القوائم!$D$2:$D$13,S865)))</f>
        <v/>
      </c>
      <c r="E865" s="22" t="n"/>
      <c r="F865" s="23" t="n"/>
      <c r="G865" s="23" t="n"/>
      <c r="H865" s="22" t="n"/>
      <c r="I865" s="19" t="n"/>
      <c r="J865" s="21" t="n"/>
      <c r="K865" s="19" t="n"/>
      <c r="L865" s="19" t="n"/>
      <c r="M865" s="21" t="n"/>
      <c r="N865" s="22" t="n"/>
      <c r="O865" s="24">
        <f>IF(A865&lt;&gt;"عهدة","",SUMIFS($G$8:$G$5007,$B$8:$B$5007,B865,$A$8:$A$5007,"مصروف",$I$8:$I$5007,"&lt;&gt;مرفوض"))</f>
        <v/>
      </c>
      <c r="P865" s="25">
        <f>IF(A865&lt;&gt;"عهدة","",N(F865)-O865)</f>
        <v/>
      </c>
      <c r="Q865" s="26">
        <f>IF(A865="","",IF(A865="عهدة",IF(N(F865)=0,"⚠ أدخل قيمة العهدة",IF(P865&lt;0,"⛔ عجز / زيادة مصروفات "&amp;TEXT(-P865,"#,##0"),IF(COUNTIFS($B$8:$B$5007,B865,$A$8:$A$5007,"مصروف",$I$8:$I$5007,"&lt;&gt;مرفوض",$K$8:$K$5007,"&lt;&gt;نعم")&gt;0,"⚠ "&amp;COUNTIFS($B$8:$B$5007,B865,$A$8:$A$5007,"مصروف",$I$8:$I$5007,"&lt;&gt;مرفوض",$K$8:$K$5007,"&lt;&gt;نعم")&amp;" مصروف غير مسوى",IF(L865="تمت التسوية",IF(P865=0,"✔ متوازنة وتمت التسوية","✔ تمت التسوية – متبقي "&amp;TEXT(P865,"#,##0")),IF(P865&gt;0,"متبقي "&amp;TEXT(P865,"#,##0"),"✔ متوازنة"))))),IF(R865=0,"⚠ أضف سطر عهدة أولًا",IF(OR(C865="",N(G865)=0),"⚠ أكمل التاريخ والقيمة",IF(S865="","⚠ التاريخ خارج السنة المالية",IF(H865="","⚠ اختر بند الموازنة",IF(I865="مرفوض","✖ مرفوض من المدير",IF(I865&lt;&gt;"موافق","⏳ بانتظار موافقة المدير",IF(K865&lt;&gt;"نعم","⚠ غير مسوى مع الحسابات","✔ معتمد ومسوى")))))))))</f>
        <v/>
      </c>
      <c r="R865">
        <f>N(R864)+IF(A865="عهدة",1,0)</f>
        <v/>
      </c>
      <c r="S865">
        <f>IF(C865="","",IF(AND(C865&gt;=DATE(2026,9,1),C865&lt;=DATE(2027,8,31)),(YEAR(C865)-2026)*12+MONTH(C865)-8,""))</f>
        <v/>
      </c>
      <c r="T865">
        <f>IF(AND(A865="مصروف",R865&gt;0,I865="موافق",S865&lt;&gt;"",H865&lt;&gt;""),N(G865),0)</f>
        <v/>
      </c>
    </row>
    <row r="866">
      <c r="A866" s="19" t="n"/>
      <c r="B866" s="20">
        <f>IF(A866="","",IF(R866=0,"⚠ أضف سطر عهدة أولًا","DMT-"&amp;TEXT(R866,"000")))</f>
        <v/>
      </c>
      <c r="C866" s="21" t="n"/>
      <c r="D866" s="20">
        <f>IF(C866="","",IF(S866="","خارج السنة المالية",INDEX(القوائم!$D$2:$D$13,S866)))</f>
        <v/>
      </c>
      <c r="E866" s="22" t="n"/>
      <c r="F866" s="23" t="n"/>
      <c r="G866" s="23" t="n"/>
      <c r="H866" s="22" t="n"/>
      <c r="I866" s="19" t="n"/>
      <c r="J866" s="21" t="n"/>
      <c r="K866" s="19" t="n"/>
      <c r="L866" s="19" t="n"/>
      <c r="M866" s="21" t="n"/>
      <c r="N866" s="22" t="n"/>
      <c r="O866" s="24">
        <f>IF(A866&lt;&gt;"عهدة","",SUMIFS($G$8:$G$5007,$B$8:$B$5007,B866,$A$8:$A$5007,"مصروف",$I$8:$I$5007,"&lt;&gt;مرفوض"))</f>
        <v/>
      </c>
      <c r="P866" s="25">
        <f>IF(A866&lt;&gt;"عهدة","",N(F866)-O866)</f>
        <v/>
      </c>
      <c r="Q866" s="26">
        <f>IF(A866="","",IF(A866="عهدة",IF(N(F866)=0,"⚠ أدخل قيمة العهدة",IF(P866&lt;0,"⛔ عجز / زيادة مصروفات "&amp;TEXT(-P866,"#,##0"),IF(COUNTIFS($B$8:$B$5007,B866,$A$8:$A$5007,"مصروف",$I$8:$I$5007,"&lt;&gt;مرفوض",$K$8:$K$5007,"&lt;&gt;نعم")&gt;0,"⚠ "&amp;COUNTIFS($B$8:$B$5007,B866,$A$8:$A$5007,"مصروف",$I$8:$I$5007,"&lt;&gt;مرفوض",$K$8:$K$5007,"&lt;&gt;نعم")&amp;" مصروف غير مسوى",IF(L866="تمت التسوية",IF(P866=0,"✔ متوازنة وتمت التسوية","✔ تمت التسوية – متبقي "&amp;TEXT(P866,"#,##0")),IF(P866&gt;0,"متبقي "&amp;TEXT(P866,"#,##0"),"✔ متوازنة"))))),IF(R866=0,"⚠ أضف سطر عهدة أولًا",IF(OR(C866="",N(G866)=0),"⚠ أكمل التاريخ والقيمة",IF(S866="","⚠ التاريخ خارج السنة المالية",IF(H866="","⚠ اختر بند الموازنة",IF(I866="مرفوض","✖ مرفوض من المدير",IF(I866&lt;&gt;"موافق","⏳ بانتظار موافقة المدير",IF(K866&lt;&gt;"نعم","⚠ غير مسوى مع الحسابات","✔ معتمد ومسوى")))))))))</f>
        <v/>
      </c>
      <c r="R866">
        <f>N(R865)+IF(A866="عهدة",1,0)</f>
        <v/>
      </c>
      <c r="S866">
        <f>IF(C866="","",IF(AND(C866&gt;=DATE(2026,9,1),C866&lt;=DATE(2027,8,31)),(YEAR(C866)-2026)*12+MONTH(C866)-8,""))</f>
        <v/>
      </c>
      <c r="T866">
        <f>IF(AND(A866="مصروف",R866&gt;0,I866="موافق",S866&lt;&gt;"",H866&lt;&gt;""),N(G866),0)</f>
        <v/>
      </c>
    </row>
    <row r="867">
      <c r="A867" s="19" t="n"/>
      <c r="B867" s="20">
        <f>IF(A867="","",IF(R867=0,"⚠ أضف سطر عهدة أولًا","DMT-"&amp;TEXT(R867,"000")))</f>
        <v/>
      </c>
      <c r="C867" s="21" t="n"/>
      <c r="D867" s="20">
        <f>IF(C867="","",IF(S867="","خارج السنة المالية",INDEX(القوائم!$D$2:$D$13,S867)))</f>
        <v/>
      </c>
      <c r="E867" s="22" t="n"/>
      <c r="F867" s="23" t="n"/>
      <c r="G867" s="23" t="n"/>
      <c r="H867" s="22" t="n"/>
      <c r="I867" s="19" t="n"/>
      <c r="J867" s="21" t="n"/>
      <c r="K867" s="19" t="n"/>
      <c r="L867" s="19" t="n"/>
      <c r="M867" s="21" t="n"/>
      <c r="N867" s="22" t="n"/>
      <c r="O867" s="24">
        <f>IF(A867&lt;&gt;"عهدة","",SUMIFS($G$8:$G$5007,$B$8:$B$5007,B867,$A$8:$A$5007,"مصروف",$I$8:$I$5007,"&lt;&gt;مرفوض"))</f>
        <v/>
      </c>
      <c r="P867" s="25">
        <f>IF(A867&lt;&gt;"عهدة","",N(F867)-O867)</f>
        <v/>
      </c>
      <c r="Q867" s="26">
        <f>IF(A867="","",IF(A867="عهدة",IF(N(F867)=0,"⚠ أدخل قيمة العهدة",IF(P867&lt;0,"⛔ عجز / زيادة مصروفات "&amp;TEXT(-P867,"#,##0"),IF(COUNTIFS($B$8:$B$5007,B867,$A$8:$A$5007,"مصروف",$I$8:$I$5007,"&lt;&gt;مرفوض",$K$8:$K$5007,"&lt;&gt;نعم")&gt;0,"⚠ "&amp;COUNTIFS($B$8:$B$5007,B867,$A$8:$A$5007,"مصروف",$I$8:$I$5007,"&lt;&gt;مرفوض",$K$8:$K$5007,"&lt;&gt;نعم")&amp;" مصروف غير مسوى",IF(L867="تمت التسوية",IF(P867=0,"✔ متوازنة وتمت التسوية","✔ تمت التسوية – متبقي "&amp;TEXT(P867,"#,##0")),IF(P867&gt;0,"متبقي "&amp;TEXT(P867,"#,##0"),"✔ متوازنة"))))),IF(R867=0,"⚠ أضف سطر عهدة أولًا",IF(OR(C867="",N(G867)=0),"⚠ أكمل التاريخ والقيمة",IF(S867="","⚠ التاريخ خارج السنة المالية",IF(H867="","⚠ اختر بند الموازنة",IF(I867="مرفوض","✖ مرفوض من المدير",IF(I867&lt;&gt;"موافق","⏳ بانتظار موافقة المدير",IF(K867&lt;&gt;"نعم","⚠ غير مسوى مع الحسابات","✔ معتمد ومسوى")))))))))</f>
        <v/>
      </c>
      <c r="R867">
        <f>N(R866)+IF(A867="عهدة",1,0)</f>
        <v/>
      </c>
      <c r="S867">
        <f>IF(C867="","",IF(AND(C867&gt;=DATE(2026,9,1),C867&lt;=DATE(2027,8,31)),(YEAR(C867)-2026)*12+MONTH(C867)-8,""))</f>
        <v/>
      </c>
      <c r="T867">
        <f>IF(AND(A867="مصروف",R867&gt;0,I867="موافق",S867&lt;&gt;"",H867&lt;&gt;""),N(G867),0)</f>
        <v/>
      </c>
    </row>
    <row r="868">
      <c r="A868" s="19" t="n"/>
      <c r="B868" s="20">
        <f>IF(A868="","",IF(R868=0,"⚠ أضف سطر عهدة أولًا","DMT-"&amp;TEXT(R868,"000")))</f>
        <v/>
      </c>
      <c r="C868" s="21" t="n"/>
      <c r="D868" s="20">
        <f>IF(C868="","",IF(S868="","خارج السنة المالية",INDEX(القوائم!$D$2:$D$13,S868)))</f>
        <v/>
      </c>
      <c r="E868" s="22" t="n"/>
      <c r="F868" s="23" t="n"/>
      <c r="G868" s="23" t="n"/>
      <c r="H868" s="22" t="n"/>
      <c r="I868" s="19" t="n"/>
      <c r="J868" s="21" t="n"/>
      <c r="K868" s="19" t="n"/>
      <c r="L868" s="19" t="n"/>
      <c r="M868" s="21" t="n"/>
      <c r="N868" s="22" t="n"/>
      <c r="O868" s="24">
        <f>IF(A868&lt;&gt;"عهدة","",SUMIFS($G$8:$G$5007,$B$8:$B$5007,B868,$A$8:$A$5007,"مصروف",$I$8:$I$5007,"&lt;&gt;مرفوض"))</f>
        <v/>
      </c>
      <c r="P868" s="25">
        <f>IF(A868&lt;&gt;"عهدة","",N(F868)-O868)</f>
        <v/>
      </c>
      <c r="Q868" s="26">
        <f>IF(A868="","",IF(A868="عهدة",IF(N(F868)=0,"⚠ أدخل قيمة العهدة",IF(P868&lt;0,"⛔ عجز / زيادة مصروفات "&amp;TEXT(-P868,"#,##0"),IF(COUNTIFS($B$8:$B$5007,B868,$A$8:$A$5007,"مصروف",$I$8:$I$5007,"&lt;&gt;مرفوض",$K$8:$K$5007,"&lt;&gt;نعم")&gt;0,"⚠ "&amp;COUNTIFS($B$8:$B$5007,B868,$A$8:$A$5007,"مصروف",$I$8:$I$5007,"&lt;&gt;مرفوض",$K$8:$K$5007,"&lt;&gt;نعم")&amp;" مصروف غير مسوى",IF(L868="تمت التسوية",IF(P868=0,"✔ متوازنة وتمت التسوية","✔ تمت التسوية – متبقي "&amp;TEXT(P868,"#,##0")),IF(P868&gt;0,"متبقي "&amp;TEXT(P868,"#,##0"),"✔ متوازنة"))))),IF(R868=0,"⚠ أضف سطر عهدة أولًا",IF(OR(C868="",N(G868)=0),"⚠ أكمل التاريخ والقيمة",IF(S868="","⚠ التاريخ خارج السنة المالية",IF(H868="","⚠ اختر بند الموازنة",IF(I868="مرفوض","✖ مرفوض من المدير",IF(I868&lt;&gt;"موافق","⏳ بانتظار موافقة المدير",IF(K868&lt;&gt;"نعم","⚠ غير مسوى مع الحسابات","✔ معتمد ومسوى")))))))))</f>
        <v/>
      </c>
      <c r="R868">
        <f>N(R867)+IF(A868="عهدة",1,0)</f>
        <v/>
      </c>
      <c r="S868">
        <f>IF(C868="","",IF(AND(C868&gt;=DATE(2026,9,1),C868&lt;=DATE(2027,8,31)),(YEAR(C868)-2026)*12+MONTH(C868)-8,""))</f>
        <v/>
      </c>
      <c r="T868">
        <f>IF(AND(A868="مصروف",R868&gt;0,I868="موافق",S868&lt;&gt;"",H868&lt;&gt;""),N(G868),0)</f>
        <v/>
      </c>
    </row>
    <row r="869">
      <c r="A869" s="19" t="n"/>
      <c r="B869" s="20">
        <f>IF(A869="","",IF(R869=0,"⚠ أضف سطر عهدة أولًا","DMT-"&amp;TEXT(R869,"000")))</f>
        <v/>
      </c>
      <c r="C869" s="21" t="n"/>
      <c r="D869" s="20">
        <f>IF(C869="","",IF(S869="","خارج السنة المالية",INDEX(القوائم!$D$2:$D$13,S869)))</f>
        <v/>
      </c>
      <c r="E869" s="22" t="n"/>
      <c r="F869" s="23" t="n"/>
      <c r="G869" s="23" t="n"/>
      <c r="H869" s="22" t="n"/>
      <c r="I869" s="19" t="n"/>
      <c r="J869" s="21" t="n"/>
      <c r="K869" s="19" t="n"/>
      <c r="L869" s="19" t="n"/>
      <c r="M869" s="21" t="n"/>
      <c r="N869" s="22" t="n"/>
      <c r="O869" s="24">
        <f>IF(A869&lt;&gt;"عهدة","",SUMIFS($G$8:$G$5007,$B$8:$B$5007,B869,$A$8:$A$5007,"مصروف",$I$8:$I$5007,"&lt;&gt;مرفوض"))</f>
        <v/>
      </c>
      <c r="P869" s="25">
        <f>IF(A869&lt;&gt;"عهدة","",N(F869)-O869)</f>
        <v/>
      </c>
      <c r="Q869" s="26">
        <f>IF(A869="","",IF(A869="عهدة",IF(N(F869)=0,"⚠ أدخل قيمة العهدة",IF(P869&lt;0,"⛔ عجز / زيادة مصروفات "&amp;TEXT(-P869,"#,##0"),IF(COUNTIFS($B$8:$B$5007,B869,$A$8:$A$5007,"مصروف",$I$8:$I$5007,"&lt;&gt;مرفوض",$K$8:$K$5007,"&lt;&gt;نعم")&gt;0,"⚠ "&amp;COUNTIFS($B$8:$B$5007,B869,$A$8:$A$5007,"مصروف",$I$8:$I$5007,"&lt;&gt;مرفوض",$K$8:$K$5007,"&lt;&gt;نعم")&amp;" مصروف غير مسوى",IF(L869="تمت التسوية",IF(P869=0,"✔ متوازنة وتمت التسوية","✔ تمت التسوية – متبقي "&amp;TEXT(P869,"#,##0")),IF(P869&gt;0,"متبقي "&amp;TEXT(P869,"#,##0"),"✔ متوازنة"))))),IF(R869=0,"⚠ أضف سطر عهدة أولًا",IF(OR(C869="",N(G869)=0),"⚠ أكمل التاريخ والقيمة",IF(S869="","⚠ التاريخ خارج السنة المالية",IF(H869="","⚠ اختر بند الموازنة",IF(I869="مرفوض","✖ مرفوض من المدير",IF(I869&lt;&gt;"موافق","⏳ بانتظار موافقة المدير",IF(K869&lt;&gt;"نعم","⚠ غير مسوى مع الحسابات","✔ معتمد ومسوى")))))))))</f>
        <v/>
      </c>
      <c r="R869">
        <f>N(R868)+IF(A869="عهدة",1,0)</f>
        <v/>
      </c>
      <c r="S869">
        <f>IF(C869="","",IF(AND(C869&gt;=DATE(2026,9,1),C869&lt;=DATE(2027,8,31)),(YEAR(C869)-2026)*12+MONTH(C869)-8,""))</f>
        <v/>
      </c>
      <c r="T869">
        <f>IF(AND(A869="مصروف",R869&gt;0,I869="موافق",S869&lt;&gt;"",H869&lt;&gt;""),N(G869),0)</f>
        <v/>
      </c>
    </row>
    <row r="870">
      <c r="A870" s="19" t="n"/>
      <c r="B870" s="20">
        <f>IF(A870="","",IF(R870=0,"⚠ أضف سطر عهدة أولًا","DMT-"&amp;TEXT(R870,"000")))</f>
        <v/>
      </c>
      <c r="C870" s="21" t="n"/>
      <c r="D870" s="20">
        <f>IF(C870="","",IF(S870="","خارج السنة المالية",INDEX(القوائم!$D$2:$D$13,S870)))</f>
        <v/>
      </c>
      <c r="E870" s="22" t="n"/>
      <c r="F870" s="23" t="n"/>
      <c r="G870" s="23" t="n"/>
      <c r="H870" s="22" t="n"/>
      <c r="I870" s="19" t="n"/>
      <c r="J870" s="21" t="n"/>
      <c r="K870" s="19" t="n"/>
      <c r="L870" s="19" t="n"/>
      <c r="M870" s="21" t="n"/>
      <c r="N870" s="22" t="n"/>
      <c r="O870" s="24">
        <f>IF(A870&lt;&gt;"عهدة","",SUMIFS($G$8:$G$5007,$B$8:$B$5007,B870,$A$8:$A$5007,"مصروف",$I$8:$I$5007,"&lt;&gt;مرفوض"))</f>
        <v/>
      </c>
      <c r="P870" s="25">
        <f>IF(A870&lt;&gt;"عهدة","",N(F870)-O870)</f>
        <v/>
      </c>
      <c r="Q870" s="26">
        <f>IF(A870="","",IF(A870="عهدة",IF(N(F870)=0,"⚠ أدخل قيمة العهدة",IF(P870&lt;0,"⛔ عجز / زيادة مصروفات "&amp;TEXT(-P870,"#,##0"),IF(COUNTIFS($B$8:$B$5007,B870,$A$8:$A$5007,"مصروف",$I$8:$I$5007,"&lt;&gt;مرفوض",$K$8:$K$5007,"&lt;&gt;نعم")&gt;0,"⚠ "&amp;COUNTIFS($B$8:$B$5007,B870,$A$8:$A$5007,"مصروف",$I$8:$I$5007,"&lt;&gt;مرفوض",$K$8:$K$5007,"&lt;&gt;نعم")&amp;" مصروف غير مسوى",IF(L870="تمت التسوية",IF(P870=0,"✔ متوازنة وتمت التسوية","✔ تمت التسوية – متبقي "&amp;TEXT(P870,"#,##0")),IF(P870&gt;0,"متبقي "&amp;TEXT(P870,"#,##0"),"✔ متوازنة"))))),IF(R870=0,"⚠ أضف سطر عهدة أولًا",IF(OR(C870="",N(G870)=0),"⚠ أكمل التاريخ والقيمة",IF(S870="","⚠ التاريخ خارج السنة المالية",IF(H870="","⚠ اختر بند الموازنة",IF(I870="مرفوض","✖ مرفوض من المدير",IF(I870&lt;&gt;"موافق","⏳ بانتظار موافقة المدير",IF(K870&lt;&gt;"نعم","⚠ غير مسوى مع الحسابات","✔ معتمد ومسوى")))))))))</f>
        <v/>
      </c>
      <c r="R870">
        <f>N(R869)+IF(A870="عهدة",1,0)</f>
        <v/>
      </c>
      <c r="S870">
        <f>IF(C870="","",IF(AND(C870&gt;=DATE(2026,9,1),C870&lt;=DATE(2027,8,31)),(YEAR(C870)-2026)*12+MONTH(C870)-8,""))</f>
        <v/>
      </c>
      <c r="T870">
        <f>IF(AND(A870="مصروف",R870&gt;0,I870="موافق",S870&lt;&gt;"",H870&lt;&gt;""),N(G870),0)</f>
        <v/>
      </c>
    </row>
    <row r="871">
      <c r="A871" s="19" t="n"/>
      <c r="B871" s="20">
        <f>IF(A871="","",IF(R871=0,"⚠ أضف سطر عهدة أولًا","DMT-"&amp;TEXT(R871,"000")))</f>
        <v/>
      </c>
      <c r="C871" s="21" t="n"/>
      <c r="D871" s="20">
        <f>IF(C871="","",IF(S871="","خارج السنة المالية",INDEX(القوائم!$D$2:$D$13,S871)))</f>
        <v/>
      </c>
      <c r="E871" s="22" t="n"/>
      <c r="F871" s="23" t="n"/>
      <c r="G871" s="23" t="n"/>
      <c r="H871" s="22" t="n"/>
      <c r="I871" s="19" t="n"/>
      <c r="J871" s="21" t="n"/>
      <c r="K871" s="19" t="n"/>
      <c r="L871" s="19" t="n"/>
      <c r="M871" s="21" t="n"/>
      <c r="N871" s="22" t="n"/>
      <c r="O871" s="24">
        <f>IF(A871&lt;&gt;"عهدة","",SUMIFS($G$8:$G$5007,$B$8:$B$5007,B871,$A$8:$A$5007,"مصروف",$I$8:$I$5007,"&lt;&gt;مرفوض"))</f>
        <v/>
      </c>
      <c r="P871" s="25">
        <f>IF(A871&lt;&gt;"عهدة","",N(F871)-O871)</f>
        <v/>
      </c>
      <c r="Q871" s="26">
        <f>IF(A871="","",IF(A871="عهدة",IF(N(F871)=0,"⚠ أدخل قيمة العهدة",IF(P871&lt;0,"⛔ عجز / زيادة مصروفات "&amp;TEXT(-P871,"#,##0"),IF(COUNTIFS($B$8:$B$5007,B871,$A$8:$A$5007,"مصروف",$I$8:$I$5007,"&lt;&gt;مرفوض",$K$8:$K$5007,"&lt;&gt;نعم")&gt;0,"⚠ "&amp;COUNTIFS($B$8:$B$5007,B871,$A$8:$A$5007,"مصروف",$I$8:$I$5007,"&lt;&gt;مرفوض",$K$8:$K$5007,"&lt;&gt;نعم")&amp;" مصروف غير مسوى",IF(L871="تمت التسوية",IF(P871=0,"✔ متوازنة وتمت التسوية","✔ تمت التسوية – متبقي "&amp;TEXT(P871,"#,##0")),IF(P871&gt;0,"متبقي "&amp;TEXT(P871,"#,##0"),"✔ متوازنة"))))),IF(R871=0,"⚠ أضف سطر عهدة أولًا",IF(OR(C871="",N(G871)=0),"⚠ أكمل التاريخ والقيمة",IF(S871="","⚠ التاريخ خارج السنة المالية",IF(H871="","⚠ اختر بند الموازنة",IF(I871="مرفوض","✖ مرفوض من المدير",IF(I871&lt;&gt;"موافق","⏳ بانتظار موافقة المدير",IF(K871&lt;&gt;"نعم","⚠ غير مسوى مع الحسابات","✔ معتمد ومسوى")))))))))</f>
        <v/>
      </c>
      <c r="R871">
        <f>N(R870)+IF(A871="عهدة",1,0)</f>
        <v/>
      </c>
      <c r="S871">
        <f>IF(C871="","",IF(AND(C871&gt;=DATE(2026,9,1),C871&lt;=DATE(2027,8,31)),(YEAR(C871)-2026)*12+MONTH(C871)-8,""))</f>
        <v/>
      </c>
      <c r="T871">
        <f>IF(AND(A871="مصروف",R871&gt;0,I871="موافق",S871&lt;&gt;"",H871&lt;&gt;""),N(G871),0)</f>
        <v/>
      </c>
    </row>
    <row r="872">
      <c r="A872" s="19" t="n"/>
      <c r="B872" s="20">
        <f>IF(A872="","",IF(R872=0,"⚠ أضف سطر عهدة أولًا","DMT-"&amp;TEXT(R872,"000")))</f>
        <v/>
      </c>
      <c r="C872" s="21" t="n"/>
      <c r="D872" s="20">
        <f>IF(C872="","",IF(S872="","خارج السنة المالية",INDEX(القوائم!$D$2:$D$13,S872)))</f>
        <v/>
      </c>
      <c r="E872" s="22" t="n"/>
      <c r="F872" s="23" t="n"/>
      <c r="G872" s="23" t="n"/>
      <c r="H872" s="22" t="n"/>
      <c r="I872" s="19" t="n"/>
      <c r="J872" s="21" t="n"/>
      <c r="K872" s="19" t="n"/>
      <c r="L872" s="19" t="n"/>
      <c r="M872" s="21" t="n"/>
      <c r="N872" s="22" t="n"/>
      <c r="O872" s="24">
        <f>IF(A872&lt;&gt;"عهدة","",SUMIFS($G$8:$G$5007,$B$8:$B$5007,B872,$A$8:$A$5007,"مصروف",$I$8:$I$5007,"&lt;&gt;مرفوض"))</f>
        <v/>
      </c>
      <c r="P872" s="25">
        <f>IF(A872&lt;&gt;"عهدة","",N(F872)-O872)</f>
        <v/>
      </c>
      <c r="Q872" s="26">
        <f>IF(A872="","",IF(A872="عهدة",IF(N(F872)=0,"⚠ أدخل قيمة العهدة",IF(P872&lt;0,"⛔ عجز / زيادة مصروفات "&amp;TEXT(-P872,"#,##0"),IF(COUNTIFS($B$8:$B$5007,B872,$A$8:$A$5007,"مصروف",$I$8:$I$5007,"&lt;&gt;مرفوض",$K$8:$K$5007,"&lt;&gt;نعم")&gt;0,"⚠ "&amp;COUNTIFS($B$8:$B$5007,B872,$A$8:$A$5007,"مصروف",$I$8:$I$5007,"&lt;&gt;مرفوض",$K$8:$K$5007,"&lt;&gt;نعم")&amp;" مصروف غير مسوى",IF(L872="تمت التسوية",IF(P872=0,"✔ متوازنة وتمت التسوية","✔ تمت التسوية – متبقي "&amp;TEXT(P872,"#,##0")),IF(P872&gt;0,"متبقي "&amp;TEXT(P872,"#,##0"),"✔ متوازنة"))))),IF(R872=0,"⚠ أضف سطر عهدة أولًا",IF(OR(C872="",N(G872)=0),"⚠ أكمل التاريخ والقيمة",IF(S872="","⚠ التاريخ خارج السنة المالية",IF(H872="","⚠ اختر بند الموازنة",IF(I872="مرفوض","✖ مرفوض من المدير",IF(I872&lt;&gt;"موافق","⏳ بانتظار موافقة المدير",IF(K872&lt;&gt;"نعم","⚠ غير مسوى مع الحسابات","✔ معتمد ومسوى")))))))))</f>
        <v/>
      </c>
      <c r="R872">
        <f>N(R871)+IF(A872="عهدة",1,0)</f>
        <v/>
      </c>
      <c r="S872">
        <f>IF(C872="","",IF(AND(C872&gt;=DATE(2026,9,1),C872&lt;=DATE(2027,8,31)),(YEAR(C872)-2026)*12+MONTH(C872)-8,""))</f>
        <v/>
      </c>
      <c r="T872">
        <f>IF(AND(A872="مصروف",R872&gt;0,I872="موافق",S872&lt;&gt;"",H872&lt;&gt;""),N(G872),0)</f>
        <v/>
      </c>
    </row>
    <row r="873">
      <c r="A873" s="19" t="n"/>
      <c r="B873" s="20">
        <f>IF(A873="","",IF(R873=0,"⚠ أضف سطر عهدة أولًا","DMT-"&amp;TEXT(R873,"000")))</f>
        <v/>
      </c>
      <c r="C873" s="21" t="n"/>
      <c r="D873" s="20">
        <f>IF(C873="","",IF(S873="","خارج السنة المالية",INDEX(القوائم!$D$2:$D$13,S873)))</f>
        <v/>
      </c>
      <c r="E873" s="22" t="n"/>
      <c r="F873" s="23" t="n"/>
      <c r="G873" s="23" t="n"/>
      <c r="H873" s="22" t="n"/>
      <c r="I873" s="19" t="n"/>
      <c r="J873" s="21" t="n"/>
      <c r="K873" s="19" t="n"/>
      <c r="L873" s="19" t="n"/>
      <c r="M873" s="21" t="n"/>
      <c r="N873" s="22" t="n"/>
      <c r="O873" s="24">
        <f>IF(A873&lt;&gt;"عهدة","",SUMIFS($G$8:$G$5007,$B$8:$B$5007,B873,$A$8:$A$5007,"مصروف",$I$8:$I$5007,"&lt;&gt;مرفوض"))</f>
        <v/>
      </c>
      <c r="P873" s="25">
        <f>IF(A873&lt;&gt;"عهدة","",N(F873)-O873)</f>
        <v/>
      </c>
      <c r="Q873" s="26">
        <f>IF(A873="","",IF(A873="عهدة",IF(N(F873)=0,"⚠ أدخل قيمة العهدة",IF(P873&lt;0,"⛔ عجز / زيادة مصروفات "&amp;TEXT(-P873,"#,##0"),IF(COUNTIFS($B$8:$B$5007,B873,$A$8:$A$5007,"مصروف",$I$8:$I$5007,"&lt;&gt;مرفوض",$K$8:$K$5007,"&lt;&gt;نعم")&gt;0,"⚠ "&amp;COUNTIFS($B$8:$B$5007,B873,$A$8:$A$5007,"مصروف",$I$8:$I$5007,"&lt;&gt;مرفوض",$K$8:$K$5007,"&lt;&gt;نعم")&amp;" مصروف غير مسوى",IF(L873="تمت التسوية",IF(P873=0,"✔ متوازنة وتمت التسوية","✔ تمت التسوية – متبقي "&amp;TEXT(P873,"#,##0")),IF(P873&gt;0,"متبقي "&amp;TEXT(P873,"#,##0"),"✔ متوازنة"))))),IF(R873=0,"⚠ أضف سطر عهدة أولًا",IF(OR(C873="",N(G873)=0),"⚠ أكمل التاريخ والقيمة",IF(S873="","⚠ التاريخ خارج السنة المالية",IF(H873="","⚠ اختر بند الموازنة",IF(I873="مرفوض","✖ مرفوض من المدير",IF(I873&lt;&gt;"موافق","⏳ بانتظار موافقة المدير",IF(K873&lt;&gt;"نعم","⚠ غير مسوى مع الحسابات","✔ معتمد ومسوى")))))))))</f>
        <v/>
      </c>
      <c r="R873">
        <f>N(R872)+IF(A873="عهدة",1,0)</f>
        <v/>
      </c>
      <c r="S873">
        <f>IF(C873="","",IF(AND(C873&gt;=DATE(2026,9,1),C873&lt;=DATE(2027,8,31)),(YEAR(C873)-2026)*12+MONTH(C873)-8,""))</f>
        <v/>
      </c>
      <c r="T873">
        <f>IF(AND(A873="مصروف",R873&gt;0,I873="موافق",S873&lt;&gt;"",H873&lt;&gt;""),N(G873),0)</f>
        <v/>
      </c>
    </row>
    <row r="874">
      <c r="A874" s="19" t="n"/>
      <c r="B874" s="20">
        <f>IF(A874="","",IF(R874=0,"⚠ أضف سطر عهدة أولًا","DMT-"&amp;TEXT(R874,"000")))</f>
        <v/>
      </c>
      <c r="C874" s="21" t="n"/>
      <c r="D874" s="20">
        <f>IF(C874="","",IF(S874="","خارج السنة المالية",INDEX(القوائم!$D$2:$D$13,S874)))</f>
        <v/>
      </c>
      <c r="E874" s="22" t="n"/>
      <c r="F874" s="23" t="n"/>
      <c r="G874" s="23" t="n"/>
      <c r="H874" s="22" t="n"/>
      <c r="I874" s="19" t="n"/>
      <c r="J874" s="21" t="n"/>
      <c r="K874" s="19" t="n"/>
      <c r="L874" s="19" t="n"/>
      <c r="M874" s="21" t="n"/>
      <c r="N874" s="22" t="n"/>
      <c r="O874" s="24">
        <f>IF(A874&lt;&gt;"عهدة","",SUMIFS($G$8:$G$5007,$B$8:$B$5007,B874,$A$8:$A$5007,"مصروف",$I$8:$I$5007,"&lt;&gt;مرفوض"))</f>
        <v/>
      </c>
      <c r="P874" s="25">
        <f>IF(A874&lt;&gt;"عهدة","",N(F874)-O874)</f>
        <v/>
      </c>
      <c r="Q874" s="26">
        <f>IF(A874="","",IF(A874="عهدة",IF(N(F874)=0,"⚠ أدخل قيمة العهدة",IF(P874&lt;0,"⛔ عجز / زيادة مصروفات "&amp;TEXT(-P874,"#,##0"),IF(COUNTIFS($B$8:$B$5007,B874,$A$8:$A$5007,"مصروف",$I$8:$I$5007,"&lt;&gt;مرفوض",$K$8:$K$5007,"&lt;&gt;نعم")&gt;0,"⚠ "&amp;COUNTIFS($B$8:$B$5007,B874,$A$8:$A$5007,"مصروف",$I$8:$I$5007,"&lt;&gt;مرفوض",$K$8:$K$5007,"&lt;&gt;نعم")&amp;" مصروف غير مسوى",IF(L874="تمت التسوية",IF(P874=0,"✔ متوازنة وتمت التسوية","✔ تمت التسوية – متبقي "&amp;TEXT(P874,"#,##0")),IF(P874&gt;0,"متبقي "&amp;TEXT(P874,"#,##0"),"✔ متوازنة"))))),IF(R874=0,"⚠ أضف سطر عهدة أولًا",IF(OR(C874="",N(G874)=0),"⚠ أكمل التاريخ والقيمة",IF(S874="","⚠ التاريخ خارج السنة المالية",IF(H874="","⚠ اختر بند الموازنة",IF(I874="مرفوض","✖ مرفوض من المدير",IF(I874&lt;&gt;"موافق","⏳ بانتظار موافقة المدير",IF(K874&lt;&gt;"نعم","⚠ غير مسوى مع الحسابات","✔ معتمد ومسوى")))))))))</f>
        <v/>
      </c>
      <c r="R874">
        <f>N(R873)+IF(A874="عهدة",1,0)</f>
        <v/>
      </c>
      <c r="S874">
        <f>IF(C874="","",IF(AND(C874&gt;=DATE(2026,9,1),C874&lt;=DATE(2027,8,31)),(YEAR(C874)-2026)*12+MONTH(C874)-8,""))</f>
        <v/>
      </c>
      <c r="T874">
        <f>IF(AND(A874="مصروف",R874&gt;0,I874="موافق",S874&lt;&gt;"",H874&lt;&gt;""),N(G874),0)</f>
        <v/>
      </c>
    </row>
    <row r="875">
      <c r="A875" s="19" t="n"/>
      <c r="B875" s="20">
        <f>IF(A875="","",IF(R875=0,"⚠ أضف سطر عهدة أولًا","DMT-"&amp;TEXT(R875,"000")))</f>
        <v/>
      </c>
      <c r="C875" s="21" t="n"/>
      <c r="D875" s="20">
        <f>IF(C875="","",IF(S875="","خارج السنة المالية",INDEX(القوائم!$D$2:$D$13,S875)))</f>
        <v/>
      </c>
      <c r="E875" s="22" t="n"/>
      <c r="F875" s="23" t="n"/>
      <c r="G875" s="23" t="n"/>
      <c r="H875" s="22" t="n"/>
      <c r="I875" s="19" t="n"/>
      <c r="J875" s="21" t="n"/>
      <c r="K875" s="19" t="n"/>
      <c r="L875" s="19" t="n"/>
      <c r="M875" s="21" t="n"/>
      <c r="N875" s="22" t="n"/>
      <c r="O875" s="24">
        <f>IF(A875&lt;&gt;"عهدة","",SUMIFS($G$8:$G$5007,$B$8:$B$5007,B875,$A$8:$A$5007,"مصروف",$I$8:$I$5007,"&lt;&gt;مرفوض"))</f>
        <v/>
      </c>
      <c r="P875" s="25">
        <f>IF(A875&lt;&gt;"عهدة","",N(F875)-O875)</f>
        <v/>
      </c>
      <c r="Q875" s="26">
        <f>IF(A875="","",IF(A875="عهدة",IF(N(F875)=0,"⚠ أدخل قيمة العهدة",IF(P875&lt;0,"⛔ عجز / زيادة مصروفات "&amp;TEXT(-P875,"#,##0"),IF(COUNTIFS($B$8:$B$5007,B875,$A$8:$A$5007,"مصروف",$I$8:$I$5007,"&lt;&gt;مرفوض",$K$8:$K$5007,"&lt;&gt;نعم")&gt;0,"⚠ "&amp;COUNTIFS($B$8:$B$5007,B875,$A$8:$A$5007,"مصروف",$I$8:$I$5007,"&lt;&gt;مرفوض",$K$8:$K$5007,"&lt;&gt;نعم")&amp;" مصروف غير مسوى",IF(L875="تمت التسوية",IF(P875=0,"✔ متوازنة وتمت التسوية","✔ تمت التسوية – متبقي "&amp;TEXT(P875,"#,##0")),IF(P875&gt;0,"متبقي "&amp;TEXT(P875,"#,##0"),"✔ متوازنة"))))),IF(R875=0,"⚠ أضف سطر عهدة أولًا",IF(OR(C875="",N(G875)=0),"⚠ أكمل التاريخ والقيمة",IF(S875="","⚠ التاريخ خارج السنة المالية",IF(H875="","⚠ اختر بند الموازنة",IF(I875="مرفوض","✖ مرفوض من المدير",IF(I875&lt;&gt;"موافق","⏳ بانتظار موافقة المدير",IF(K875&lt;&gt;"نعم","⚠ غير مسوى مع الحسابات","✔ معتمد ومسوى")))))))))</f>
        <v/>
      </c>
      <c r="R875">
        <f>N(R874)+IF(A875="عهدة",1,0)</f>
        <v/>
      </c>
      <c r="S875">
        <f>IF(C875="","",IF(AND(C875&gt;=DATE(2026,9,1),C875&lt;=DATE(2027,8,31)),(YEAR(C875)-2026)*12+MONTH(C875)-8,""))</f>
        <v/>
      </c>
      <c r="T875">
        <f>IF(AND(A875="مصروف",R875&gt;0,I875="موافق",S875&lt;&gt;"",H875&lt;&gt;""),N(G875),0)</f>
        <v/>
      </c>
    </row>
    <row r="876">
      <c r="A876" s="19" t="n"/>
      <c r="B876" s="20">
        <f>IF(A876="","",IF(R876=0,"⚠ أضف سطر عهدة أولًا","DMT-"&amp;TEXT(R876,"000")))</f>
        <v/>
      </c>
      <c r="C876" s="21" t="n"/>
      <c r="D876" s="20">
        <f>IF(C876="","",IF(S876="","خارج السنة المالية",INDEX(القوائم!$D$2:$D$13,S876)))</f>
        <v/>
      </c>
      <c r="E876" s="22" t="n"/>
      <c r="F876" s="23" t="n"/>
      <c r="G876" s="23" t="n"/>
      <c r="H876" s="22" t="n"/>
      <c r="I876" s="19" t="n"/>
      <c r="J876" s="21" t="n"/>
      <c r="K876" s="19" t="n"/>
      <c r="L876" s="19" t="n"/>
      <c r="M876" s="21" t="n"/>
      <c r="N876" s="22" t="n"/>
      <c r="O876" s="24">
        <f>IF(A876&lt;&gt;"عهدة","",SUMIFS($G$8:$G$5007,$B$8:$B$5007,B876,$A$8:$A$5007,"مصروف",$I$8:$I$5007,"&lt;&gt;مرفوض"))</f>
        <v/>
      </c>
      <c r="P876" s="25">
        <f>IF(A876&lt;&gt;"عهدة","",N(F876)-O876)</f>
        <v/>
      </c>
      <c r="Q876" s="26">
        <f>IF(A876="","",IF(A876="عهدة",IF(N(F876)=0,"⚠ أدخل قيمة العهدة",IF(P876&lt;0,"⛔ عجز / زيادة مصروفات "&amp;TEXT(-P876,"#,##0"),IF(COUNTIFS($B$8:$B$5007,B876,$A$8:$A$5007,"مصروف",$I$8:$I$5007,"&lt;&gt;مرفوض",$K$8:$K$5007,"&lt;&gt;نعم")&gt;0,"⚠ "&amp;COUNTIFS($B$8:$B$5007,B876,$A$8:$A$5007,"مصروف",$I$8:$I$5007,"&lt;&gt;مرفوض",$K$8:$K$5007,"&lt;&gt;نعم")&amp;" مصروف غير مسوى",IF(L876="تمت التسوية",IF(P876=0,"✔ متوازنة وتمت التسوية","✔ تمت التسوية – متبقي "&amp;TEXT(P876,"#,##0")),IF(P876&gt;0,"متبقي "&amp;TEXT(P876,"#,##0"),"✔ متوازنة"))))),IF(R876=0,"⚠ أضف سطر عهدة أولًا",IF(OR(C876="",N(G876)=0),"⚠ أكمل التاريخ والقيمة",IF(S876="","⚠ التاريخ خارج السنة المالية",IF(H876="","⚠ اختر بند الموازنة",IF(I876="مرفوض","✖ مرفوض من المدير",IF(I876&lt;&gt;"موافق","⏳ بانتظار موافقة المدير",IF(K876&lt;&gt;"نعم","⚠ غير مسوى مع الحسابات","✔ معتمد ومسوى")))))))))</f>
        <v/>
      </c>
      <c r="R876">
        <f>N(R875)+IF(A876="عهدة",1,0)</f>
        <v/>
      </c>
      <c r="S876">
        <f>IF(C876="","",IF(AND(C876&gt;=DATE(2026,9,1),C876&lt;=DATE(2027,8,31)),(YEAR(C876)-2026)*12+MONTH(C876)-8,""))</f>
        <v/>
      </c>
      <c r="T876">
        <f>IF(AND(A876="مصروف",R876&gt;0,I876="موافق",S876&lt;&gt;"",H876&lt;&gt;""),N(G876),0)</f>
        <v/>
      </c>
    </row>
    <row r="877">
      <c r="A877" s="19" t="n"/>
      <c r="B877" s="20">
        <f>IF(A877="","",IF(R877=0,"⚠ أضف سطر عهدة أولًا","DMT-"&amp;TEXT(R877,"000")))</f>
        <v/>
      </c>
      <c r="C877" s="21" t="n"/>
      <c r="D877" s="20">
        <f>IF(C877="","",IF(S877="","خارج السنة المالية",INDEX(القوائم!$D$2:$D$13,S877)))</f>
        <v/>
      </c>
      <c r="E877" s="22" t="n"/>
      <c r="F877" s="23" t="n"/>
      <c r="G877" s="23" t="n"/>
      <c r="H877" s="22" t="n"/>
      <c r="I877" s="19" t="n"/>
      <c r="J877" s="21" t="n"/>
      <c r="K877" s="19" t="n"/>
      <c r="L877" s="19" t="n"/>
      <c r="M877" s="21" t="n"/>
      <c r="N877" s="22" t="n"/>
      <c r="O877" s="24">
        <f>IF(A877&lt;&gt;"عهدة","",SUMIFS($G$8:$G$5007,$B$8:$B$5007,B877,$A$8:$A$5007,"مصروف",$I$8:$I$5007,"&lt;&gt;مرفوض"))</f>
        <v/>
      </c>
      <c r="P877" s="25">
        <f>IF(A877&lt;&gt;"عهدة","",N(F877)-O877)</f>
        <v/>
      </c>
      <c r="Q877" s="26">
        <f>IF(A877="","",IF(A877="عهدة",IF(N(F877)=0,"⚠ أدخل قيمة العهدة",IF(P877&lt;0,"⛔ عجز / زيادة مصروفات "&amp;TEXT(-P877,"#,##0"),IF(COUNTIFS($B$8:$B$5007,B877,$A$8:$A$5007,"مصروف",$I$8:$I$5007,"&lt;&gt;مرفوض",$K$8:$K$5007,"&lt;&gt;نعم")&gt;0,"⚠ "&amp;COUNTIFS($B$8:$B$5007,B877,$A$8:$A$5007,"مصروف",$I$8:$I$5007,"&lt;&gt;مرفوض",$K$8:$K$5007,"&lt;&gt;نعم")&amp;" مصروف غير مسوى",IF(L877="تمت التسوية",IF(P877=0,"✔ متوازنة وتمت التسوية","✔ تمت التسوية – متبقي "&amp;TEXT(P877,"#,##0")),IF(P877&gt;0,"متبقي "&amp;TEXT(P877,"#,##0"),"✔ متوازنة"))))),IF(R877=0,"⚠ أضف سطر عهدة أولًا",IF(OR(C877="",N(G877)=0),"⚠ أكمل التاريخ والقيمة",IF(S877="","⚠ التاريخ خارج السنة المالية",IF(H877="","⚠ اختر بند الموازنة",IF(I877="مرفوض","✖ مرفوض من المدير",IF(I877&lt;&gt;"موافق","⏳ بانتظار موافقة المدير",IF(K877&lt;&gt;"نعم","⚠ غير مسوى مع الحسابات","✔ معتمد ومسوى")))))))))</f>
        <v/>
      </c>
      <c r="R877">
        <f>N(R876)+IF(A877="عهدة",1,0)</f>
        <v/>
      </c>
      <c r="S877">
        <f>IF(C877="","",IF(AND(C877&gt;=DATE(2026,9,1),C877&lt;=DATE(2027,8,31)),(YEAR(C877)-2026)*12+MONTH(C877)-8,""))</f>
        <v/>
      </c>
      <c r="T877">
        <f>IF(AND(A877="مصروف",R877&gt;0,I877="موافق",S877&lt;&gt;"",H877&lt;&gt;""),N(G877),0)</f>
        <v/>
      </c>
    </row>
    <row r="878">
      <c r="A878" s="19" t="n"/>
      <c r="B878" s="20">
        <f>IF(A878="","",IF(R878=0,"⚠ أضف سطر عهدة أولًا","DMT-"&amp;TEXT(R878,"000")))</f>
        <v/>
      </c>
      <c r="C878" s="21" t="n"/>
      <c r="D878" s="20">
        <f>IF(C878="","",IF(S878="","خارج السنة المالية",INDEX(القوائم!$D$2:$D$13,S878)))</f>
        <v/>
      </c>
      <c r="E878" s="22" t="n"/>
      <c r="F878" s="23" t="n"/>
      <c r="G878" s="23" t="n"/>
      <c r="H878" s="22" t="n"/>
      <c r="I878" s="19" t="n"/>
      <c r="J878" s="21" t="n"/>
      <c r="K878" s="19" t="n"/>
      <c r="L878" s="19" t="n"/>
      <c r="M878" s="21" t="n"/>
      <c r="N878" s="22" t="n"/>
      <c r="O878" s="24">
        <f>IF(A878&lt;&gt;"عهدة","",SUMIFS($G$8:$G$5007,$B$8:$B$5007,B878,$A$8:$A$5007,"مصروف",$I$8:$I$5007,"&lt;&gt;مرفوض"))</f>
        <v/>
      </c>
      <c r="P878" s="25">
        <f>IF(A878&lt;&gt;"عهدة","",N(F878)-O878)</f>
        <v/>
      </c>
      <c r="Q878" s="26">
        <f>IF(A878="","",IF(A878="عهدة",IF(N(F878)=0,"⚠ أدخل قيمة العهدة",IF(P878&lt;0,"⛔ عجز / زيادة مصروفات "&amp;TEXT(-P878,"#,##0"),IF(COUNTIFS($B$8:$B$5007,B878,$A$8:$A$5007,"مصروف",$I$8:$I$5007,"&lt;&gt;مرفوض",$K$8:$K$5007,"&lt;&gt;نعم")&gt;0,"⚠ "&amp;COUNTIFS($B$8:$B$5007,B878,$A$8:$A$5007,"مصروف",$I$8:$I$5007,"&lt;&gt;مرفوض",$K$8:$K$5007,"&lt;&gt;نعم")&amp;" مصروف غير مسوى",IF(L878="تمت التسوية",IF(P878=0,"✔ متوازنة وتمت التسوية","✔ تمت التسوية – متبقي "&amp;TEXT(P878,"#,##0")),IF(P878&gt;0,"متبقي "&amp;TEXT(P878,"#,##0"),"✔ متوازنة"))))),IF(R878=0,"⚠ أضف سطر عهدة أولًا",IF(OR(C878="",N(G878)=0),"⚠ أكمل التاريخ والقيمة",IF(S878="","⚠ التاريخ خارج السنة المالية",IF(H878="","⚠ اختر بند الموازنة",IF(I878="مرفوض","✖ مرفوض من المدير",IF(I878&lt;&gt;"موافق","⏳ بانتظار موافقة المدير",IF(K878&lt;&gt;"نعم","⚠ غير مسوى مع الحسابات","✔ معتمد ومسوى")))))))))</f>
        <v/>
      </c>
      <c r="R878">
        <f>N(R877)+IF(A878="عهدة",1,0)</f>
        <v/>
      </c>
      <c r="S878">
        <f>IF(C878="","",IF(AND(C878&gt;=DATE(2026,9,1),C878&lt;=DATE(2027,8,31)),(YEAR(C878)-2026)*12+MONTH(C878)-8,""))</f>
        <v/>
      </c>
      <c r="T878">
        <f>IF(AND(A878="مصروف",R878&gt;0,I878="موافق",S878&lt;&gt;"",H878&lt;&gt;""),N(G878),0)</f>
        <v/>
      </c>
    </row>
    <row r="879">
      <c r="A879" s="19" t="n"/>
      <c r="B879" s="20">
        <f>IF(A879="","",IF(R879=0,"⚠ أضف سطر عهدة أولًا","DMT-"&amp;TEXT(R879,"000")))</f>
        <v/>
      </c>
      <c r="C879" s="21" t="n"/>
      <c r="D879" s="20">
        <f>IF(C879="","",IF(S879="","خارج السنة المالية",INDEX(القوائم!$D$2:$D$13,S879)))</f>
        <v/>
      </c>
      <c r="E879" s="22" t="n"/>
      <c r="F879" s="23" t="n"/>
      <c r="G879" s="23" t="n"/>
      <c r="H879" s="22" t="n"/>
      <c r="I879" s="19" t="n"/>
      <c r="J879" s="21" t="n"/>
      <c r="K879" s="19" t="n"/>
      <c r="L879" s="19" t="n"/>
      <c r="M879" s="21" t="n"/>
      <c r="N879" s="22" t="n"/>
      <c r="O879" s="24">
        <f>IF(A879&lt;&gt;"عهدة","",SUMIFS($G$8:$G$5007,$B$8:$B$5007,B879,$A$8:$A$5007,"مصروف",$I$8:$I$5007,"&lt;&gt;مرفوض"))</f>
        <v/>
      </c>
      <c r="P879" s="25">
        <f>IF(A879&lt;&gt;"عهدة","",N(F879)-O879)</f>
        <v/>
      </c>
      <c r="Q879" s="26">
        <f>IF(A879="","",IF(A879="عهدة",IF(N(F879)=0,"⚠ أدخل قيمة العهدة",IF(P879&lt;0,"⛔ عجز / زيادة مصروفات "&amp;TEXT(-P879,"#,##0"),IF(COUNTIFS($B$8:$B$5007,B879,$A$8:$A$5007,"مصروف",$I$8:$I$5007,"&lt;&gt;مرفوض",$K$8:$K$5007,"&lt;&gt;نعم")&gt;0,"⚠ "&amp;COUNTIFS($B$8:$B$5007,B879,$A$8:$A$5007,"مصروف",$I$8:$I$5007,"&lt;&gt;مرفوض",$K$8:$K$5007,"&lt;&gt;نعم")&amp;" مصروف غير مسوى",IF(L879="تمت التسوية",IF(P879=0,"✔ متوازنة وتمت التسوية","✔ تمت التسوية – متبقي "&amp;TEXT(P879,"#,##0")),IF(P879&gt;0,"متبقي "&amp;TEXT(P879,"#,##0"),"✔ متوازنة"))))),IF(R879=0,"⚠ أضف سطر عهدة أولًا",IF(OR(C879="",N(G879)=0),"⚠ أكمل التاريخ والقيمة",IF(S879="","⚠ التاريخ خارج السنة المالية",IF(H879="","⚠ اختر بند الموازنة",IF(I879="مرفوض","✖ مرفوض من المدير",IF(I879&lt;&gt;"موافق","⏳ بانتظار موافقة المدير",IF(K879&lt;&gt;"نعم","⚠ غير مسوى مع الحسابات","✔ معتمد ومسوى")))))))))</f>
        <v/>
      </c>
      <c r="R879">
        <f>N(R878)+IF(A879="عهدة",1,0)</f>
        <v/>
      </c>
      <c r="S879">
        <f>IF(C879="","",IF(AND(C879&gt;=DATE(2026,9,1),C879&lt;=DATE(2027,8,31)),(YEAR(C879)-2026)*12+MONTH(C879)-8,""))</f>
        <v/>
      </c>
      <c r="T879">
        <f>IF(AND(A879="مصروف",R879&gt;0,I879="موافق",S879&lt;&gt;"",H879&lt;&gt;""),N(G879),0)</f>
        <v/>
      </c>
    </row>
    <row r="880">
      <c r="A880" s="19" t="n"/>
      <c r="B880" s="20">
        <f>IF(A880="","",IF(R880=0,"⚠ أضف سطر عهدة أولًا","DMT-"&amp;TEXT(R880,"000")))</f>
        <v/>
      </c>
      <c r="C880" s="21" t="n"/>
      <c r="D880" s="20">
        <f>IF(C880="","",IF(S880="","خارج السنة المالية",INDEX(القوائم!$D$2:$D$13,S880)))</f>
        <v/>
      </c>
      <c r="E880" s="22" t="n"/>
      <c r="F880" s="23" t="n"/>
      <c r="G880" s="23" t="n"/>
      <c r="H880" s="22" t="n"/>
      <c r="I880" s="19" t="n"/>
      <c r="J880" s="21" t="n"/>
      <c r="K880" s="19" t="n"/>
      <c r="L880" s="19" t="n"/>
      <c r="M880" s="21" t="n"/>
      <c r="N880" s="22" t="n"/>
      <c r="O880" s="24">
        <f>IF(A880&lt;&gt;"عهدة","",SUMIFS($G$8:$G$5007,$B$8:$B$5007,B880,$A$8:$A$5007,"مصروف",$I$8:$I$5007,"&lt;&gt;مرفوض"))</f>
        <v/>
      </c>
      <c r="P880" s="25">
        <f>IF(A880&lt;&gt;"عهدة","",N(F880)-O880)</f>
        <v/>
      </c>
      <c r="Q880" s="26">
        <f>IF(A880="","",IF(A880="عهدة",IF(N(F880)=0,"⚠ أدخل قيمة العهدة",IF(P880&lt;0,"⛔ عجز / زيادة مصروفات "&amp;TEXT(-P880,"#,##0"),IF(COUNTIFS($B$8:$B$5007,B880,$A$8:$A$5007,"مصروف",$I$8:$I$5007,"&lt;&gt;مرفوض",$K$8:$K$5007,"&lt;&gt;نعم")&gt;0,"⚠ "&amp;COUNTIFS($B$8:$B$5007,B880,$A$8:$A$5007,"مصروف",$I$8:$I$5007,"&lt;&gt;مرفوض",$K$8:$K$5007,"&lt;&gt;نعم")&amp;" مصروف غير مسوى",IF(L880="تمت التسوية",IF(P880=0,"✔ متوازنة وتمت التسوية","✔ تمت التسوية – متبقي "&amp;TEXT(P880,"#,##0")),IF(P880&gt;0,"متبقي "&amp;TEXT(P880,"#,##0"),"✔ متوازنة"))))),IF(R880=0,"⚠ أضف سطر عهدة أولًا",IF(OR(C880="",N(G880)=0),"⚠ أكمل التاريخ والقيمة",IF(S880="","⚠ التاريخ خارج السنة المالية",IF(H880="","⚠ اختر بند الموازنة",IF(I880="مرفوض","✖ مرفوض من المدير",IF(I880&lt;&gt;"موافق","⏳ بانتظار موافقة المدير",IF(K880&lt;&gt;"نعم","⚠ غير مسوى مع الحسابات","✔ معتمد ومسوى")))))))))</f>
        <v/>
      </c>
      <c r="R880">
        <f>N(R879)+IF(A880="عهدة",1,0)</f>
        <v/>
      </c>
      <c r="S880">
        <f>IF(C880="","",IF(AND(C880&gt;=DATE(2026,9,1),C880&lt;=DATE(2027,8,31)),(YEAR(C880)-2026)*12+MONTH(C880)-8,""))</f>
        <v/>
      </c>
      <c r="T880">
        <f>IF(AND(A880="مصروف",R880&gt;0,I880="موافق",S880&lt;&gt;"",H880&lt;&gt;""),N(G880),0)</f>
        <v/>
      </c>
    </row>
    <row r="881">
      <c r="A881" s="19" t="n"/>
      <c r="B881" s="20">
        <f>IF(A881="","",IF(R881=0,"⚠ أضف سطر عهدة أولًا","DMT-"&amp;TEXT(R881,"000")))</f>
        <v/>
      </c>
      <c r="C881" s="21" t="n"/>
      <c r="D881" s="20">
        <f>IF(C881="","",IF(S881="","خارج السنة المالية",INDEX(القوائم!$D$2:$D$13,S881)))</f>
        <v/>
      </c>
      <c r="E881" s="22" t="n"/>
      <c r="F881" s="23" t="n"/>
      <c r="G881" s="23" t="n"/>
      <c r="H881" s="22" t="n"/>
      <c r="I881" s="19" t="n"/>
      <c r="J881" s="21" t="n"/>
      <c r="K881" s="19" t="n"/>
      <c r="L881" s="19" t="n"/>
      <c r="M881" s="21" t="n"/>
      <c r="N881" s="22" t="n"/>
      <c r="O881" s="24">
        <f>IF(A881&lt;&gt;"عهدة","",SUMIFS($G$8:$G$5007,$B$8:$B$5007,B881,$A$8:$A$5007,"مصروف",$I$8:$I$5007,"&lt;&gt;مرفوض"))</f>
        <v/>
      </c>
      <c r="P881" s="25">
        <f>IF(A881&lt;&gt;"عهدة","",N(F881)-O881)</f>
        <v/>
      </c>
      <c r="Q881" s="26">
        <f>IF(A881="","",IF(A881="عهدة",IF(N(F881)=0,"⚠ أدخل قيمة العهدة",IF(P881&lt;0,"⛔ عجز / زيادة مصروفات "&amp;TEXT(-P881,"#,##0"),IF(COUNTIFS($B$8:$B$5007,B881,$A$8:$A$5007,"مصروف",$I$8:$I$5007,"&lt;&gt;مرفوض",$K$8:$K$5007,"&lt;&gt;نعم")&gt;0,"⚠ "&amp;COUNTIFS($B$8:$B$5007,B881,$A$8:$A$5007,"مصروف",$I$8:$I$5007,"&lt;&gt;مرفوض",$K$8:$K$5007,"&lt;&gt;نعم")&amp;" مصروف غير مسوى",IF(L881="تمت التسوية",IF(P881=0,"✔ متوازنة وتمت التسوية","✔ تمت التسوية – متبقي "&amp;TEXT(P881,"#,##0")),IF(P881&gt;0,"متبقي "&amp;TEXT(P881,"#,##0"),"✔ متوازنة"))))),IF(R881=0,"⚠ أضف سطر عهدة أولًا",IF(OR(C881="",N(G881)=0),"⚠ أكمل التاريخ والقيمة",IF(S881="","⚠ التاريخ خارج السنة المالية",IF(H881="","⚠ اختر بند الموازنة",IF(I881="مرفوض","✖ مرفوض من المدير",IF(I881&lt;&gt;"موافق","⏳ بانتظار موافقة المدير",IF(K881&lt;&gt;"نعم","⚠ غير مسوى مع الحسابات","✔ معتمد ومسوى")))))))))</f>
        <v/>
      </c>
      <c r="R881">
        <f>N(R880)+IF(A881="عهدة",1,0)</f>
        <v/>
      </c>
      <c r="S881">
        <f>IF(C881="","",IF(AND(C881&gt;=DATE(2026,9,1),C881&lt;=DATE(2027,8,31)),(YEAR(C881)-2026)*12+MONTH(C881)-8,""))</f>
        <v/>
      </c>
      <c r="T881">
        <f>IF(AND(A881="مصروف",R881&gt;0,I881="موافق",S881&lt;&gt;"",H881&lt;&gt;""),N(G881),0)</f>
        <v/>
      </c>
    </row>
    <row r="882">
      <c r="A882" s="19" t="n"/>
      <c r="B882" s="20">
        <f>IF(A882="","",IF(R882=0,"⚠ أضف سطر عهدة أولًا","DMT-"&amp;TEXT(R882,"000")))</f>
        <v/>
      </c>
      <c r="C882" s="21" t="n"/>
      <c r="D882" s="20">
        <f>IF(C882="","",IF(S882="","خارج السنة المالية",INDEX(القوائم!$D$2:$D$13,S882)))</f>
        <v/>
      </c>
      <c r="E882" s="22" t="n"/>
      <c r="F882" s="23" t="n"/>
      <c r="G882" s="23" t="n"/>
      <c r="H882" s="22" t="n"/>
      <c r="I882" s="19" t="n"/>
      <c r="J882" s="21" t="n"/>
      <c r="K882" s="19" t="n"/>
      <c r="L882" s="19" t="n"/>
      <c r="M882" s="21" t="n"/>
      <c r="N882" s="22" t="n"/>
      <c r="O882" s="24">
        <f>IF(A882&lt;&gt;"عهدة","",SUMIFS($G$8:$G$5007,$B$8:$B$5007,B882,$A$8:$A$5007,"مصروف",$I$8:$I$5007,"&lt;&gt;مرفوض"))</f>
        <v/>
      </c>
      <c r="P882" s="25">
        <f>IF(A882&lt;&gt;"عهدة","",N(F882)-O882)</f>
        <v/>
      </c>
      <c r="Q882" s="26">
        <f>IF(A882="","",IF(A882="عهدة",IF(N(F882)=0,"⚠ أدخل قيمة العهدة",IF(P882&lt;0,"⛔ عجز / زيادة مصروفات "&amp;TEXT(-P882,"#,##0"),IF(COUNTIFS($B$8:$B$5007,B882,$A$8:$A$5007,"مصروف",$I$8:$I$5007,"&lt;&gt;مرفوض",$K$8:$K$5007,"&lt;&gt;نعم")&gt;0,"⚠ "&amp;COUNTIFS($B$8:$B$5007,B882,$A$8:$A$5007,"مصروف",$I$8:$I$5007,"&lt;&gt;مرفوض",$K$8:$K$5007,"&lt;&gt;نعم")&amp;" مصروف غير مسوى",IF(L882="تمت التسوية",IF(P882=0,"✔ متوازنة وتمت التسوية","✔ تمت التسوية – متبقي "&amp;TEXT(P882,"#,##0")),IF(P882&gt;0,"متبقي "&amp;TEXT(P882,"#,##0"),"✔ متوازنة"))))),IF(R882=0,"⚠ أضف سطر عهدة أولًا",IF(OR(C882="",N(G882)=0),"⚠ أكمل التاريخ والقيمة",IF(S882="","⚠ التاريخ خارج السنة المالية",IF(H882="","⚠ اختر بند الموازنة",IF(I882="مرفوض","✖ مرفوض من المدير",IF(I882&lt;&gt;"موافق","⏳ بانتظار موافقة المدير",IF(K882&lt;&gt;"نعم","⚠ غير مسوى مع الحسابات","✔ معتمد ومسوى")))))))))</f>
        <v/>
      </c>
      <c r="R882">
        <f>N(R881)+IF(A882="عهدة",1,0)</f>
        <v/>
      </c>
      <c r="S882">
        <f>IF(C882="","",IF(AND(C882&gt;=DATE(2026,9,1),C882&lt;=DATE(2027,8,31)),(YEAR(C882)-2026)*12+MONTH(C882)-8,""))</f>
        <v/>
      </c>
      <c r="T882">
        <f>IF(AND(A882="مصروف",R882&gt;0,I882="موافق",S882&lt;&gt;"",H882&lt;&gt;""),N(G882),0)</f>
        <v/>
      </c>
    </row>
    <row r="883">
      <c r="A883" s="19" t="n"/>
      <c r="B883" s="20">
        <f>IF(A883="","",IF(R883=0,"⚠ أضف سطر عهدة أولًا","DMT-"&amp;TEXT(R883,"000")))</f>
        <v/>
      </c>
      <c r="C883" s="21" t="n"/>
      <c r="D883" s="20">
        <f>IF(C883="","",IF(S883="","خارج السنة المالية",INDEX(القوائم!$D$2:$D$13,S883)))</f>
        <v/>
      </c>
      <c r="E883" s="22" t="n"/>
      <c r="F883" s="23" t="n"/>
      <c r="G883" s="23" t="n"/>
      <c r="H883" s="22" t="n"/>
      <c r="I883" s="19" t="n"/>
      <c r="J883" s="21" t="n"/>
      <c r="K883" s="19" t="n"/>
      <c r="L883" s="19" t="n"/>
      <c r="M883" s="21" t="n"/>
      <c r="N883" s="22" t="n"/>
      <c r="O883" s="24">
        <f>IF(A883&lt;&gt;"عهدة","",SUMIFS($G$8:$G$5007,$B$8:$B$5007,B883,$A$8:$A$5007,"مصروف",$I$8:$I$5007,"&lt;&gt;مرفوض"))</f>
        <v/>
      </c>
      <c r="P883" s="25">
        <f>IF(A883&lt;&gt;"عهدة","",N(F883)-O883)</f>
        <v/>
      </c>
      <c r="Q883" s="26">
        <f>IF(A883="","",IF(A883="عهدة",IF(N(F883)=0,"⚠ أدخل قيمة العهدة",IF(P883&lt;0,"⛔ عجز / زيادة مصروفات "&amp;TEXT(-P883,"#,##0"),IF(COUNTIFS($B$8:$B$5007,B883,$A$8:$A$5007,"مصروف",$I$8:$I$5007,"&lt;&gt;مرفوض",$K$8:$K$5007,"&lt;&gt;نعم")&gt;0,"⚠ "&amp;COUNTIFS($B$8:$B$5007,B883,$A$8:$A$5007,"مصروف",$I$8:$I$5007,"&lt;&gt;مرفوض",$K$8:$K$5007,"&lt;&gt;نعم")&amp;" مصروف غير مسوى",IF(L883="تمت التسوية",IF(P883=0,"✔ متوازنة وتمت التسوية","✔ تمت التسوية – متبقي "&amp;TEXT(P883,"#,##0")),IF(P883&gt;0,"متبقي "&amp;TEXT(P883,"#,##0"),"✔ متوازنة"))))),IF(R883=0,"⚠ أضف سطر عهدة أولًا",IF(OR(C883="",N(G883)=0),"⚠ أكمل التاريخ والقيمة",IF(S883="","⚠ التاريخ خارج السنة المالية",IF(H883="","⚠ اختر بند الموازنة",IF(I883="مرفوض","✖ مرفوض من المدير",IF(I883&lt;&gt;"موافق","⏳ بانتظار موافقة المدير",IF(K883&lt;&gt;"نعم","⚠ غير مسوى مع الحسابات","✔ معتمد ومسوى")))))))))</f>
        <v/>
      </c>
      <c r="R883">
        <f>N(R882)+IF(A883="عهدة",1,0)</f>
        <v/>
      </c>
      <c r="S883">
        <f>IF(C883="","",IF(AND(C883&gt;=DATE(2026,9,1),C883&lt;=DATE(2027,8,31)),(YEAR(C883)-2026)*12+MONTH(C883)-8,""))</f>
        <v/>
      </c>
      <c r="T883">
        <f>IF(AND(A883="مصروف",R883&gt;0,I883="موافق",S883&lt;&gt;"",H883&lt;&gt;""),N(G883),0)</f>
        <v/>
      </c>
    </row>
    <row r="884">
      <c r="A884" s="19" t="n"/>
      <c r="B884" s="20">
        <f>IF(A884="","",IF(R884=0,"⚠ أضف سطر عهدة أولًا","DMT-"&amp;TEXT(R884,"000")))</f>
        <v/>
      </c>
      <c r="C884" s="21" t="n"/>
      <c r="D884" s="20">
        <f>IF(C884="","",IF(S884="","خارج السنة المالية",INDEX(القوائم!$D$2:$D$13,S884)))</f>
        <v/>
      </c>
      <c r="E884" s="22" t="n"/>
      <c r="F884" s="23" t="n"/>
      <c r="G884" s="23" t="n"/>
      <c r="H884" s="22" t="n"/>
      <c r="I884" s="19" t="n"/>
      <c r="J884" s="21" t="n"/>
      <c r="K884" s="19" t="n"/>
      <c r="L884" s="19" t="n"/>
      <c r="M884" s="21" t="n"/>
      <c r="N884" s="22" t="n"/>
      <c r="O884" s="24">
        <f>IF(A884&lt;&gt;"عهدة","",SUMIFS($G$8:$G$5007,$B$8:$B$5007,B884,$A$8:$A$5007,"مصروف",$I$8:$I$5007,"&lt;&gt;مرفوض"))</f>
        <v/>
      </c>
      <c r="P884" s="25">
        <f>IF(A884&lt;&gt;"عهدة","",N(F884)-O884)</f>
        <v/>
      </c>
      <c r="Q884" s="26">
        <f>IF(A884="","",IF(A884="عهدة",IF(N(F884)=0,"⚠ أدخل قيمة العهدة",IF(P884&lt;0,"⛔ عجز / زيادة مصروفات "&amp;TEXT(-P884,"#,##0"),IF(COUNTIFS($B$8:$B$5007,B884,$A$8:$A$5007,"مصروف",$I$8:$I$5007,"&lt;&gt;مرفوض",$K$8:$K$5007,"&lt;&gt;نعم")&gt;0,"⚠ "&amp;COUNTIFS($B$8:$B$5007,B884,$A$8:$A$5007,"مصروف",$I$8:$I$5007,"&lt;&gt;مرفوض",$K$8:$K$5007,"&lt;&gt;نعم")&amp;" مصروف غير مسوى",IF(L884="تمت التسوية",IF(P884=0,"✔ متوازنة وتمت التسوية","✔ تمت التسوية – متبقي "&amp;TEXT(P884,"#,##0")),IF(P884&gt;0,"متبقي "&amp;TEXT(P884,"#,##0"),"✔ متوازنة"))))),IF(R884=0,"⚠ أضف سطر عهدة أولًا",IF(OR(C884="",N(G884)=0),"⚠ أكمل التاريخ والقيمة",IF(S884="","⚠ التاريخ خارج السنة المالية",IF(H884="","⚠ اختر بند الموازنة",IF(I884="مرفوض","✖ مرفوض من المدير",IF(I884&lt;&gt;"موافق","⏳ بانتظار موافقة المدير",IF(K884&lt;&gt;"نعم","⚠ غير مسوى مع الحسابات","✔ معتمد ومسوى")))))))))</f>
        <v/>
      </c>
      <c r="R884">
        <f>N(R883)+IF(A884="عهدة",1,0)</f>
        <v/>
      </c>
      <c r="S884">
        <f>IF(C884="","",IF(AND(C884&gt;=DATE(2026,9,1),C884&lt;=DATE(2027,8,31)),(YEAR(C884)-2026)*12+MONTH(C884)-8,""))</f>
        <v/>
      </c>
      <c r="T884">
        <f>IF(AND(A884="مصروف",R884&gt;0,I884="موافق",S884&lt;&gt;"",H884&lt;&gt;""),N(G884),0)</f>
        <v/>
      </c>
    </row>
    <row r="885">
      <c r="A885" s="19" t="n"/>
      <c r="B885" s="20">
        <f>IF(A885="","",IF(R885=0,"⚠ أضف سطر عهدة أولًا","DMT-"&amp;TEXT(R885,"000")))</f>
        <v/>
      </c>
      <c r="C885" s="21" t="n"/>
      <c r="D885" s="20">
        <f>IF(C885="","",IF(S885="","خارج السنة المالية",INDEX(القوائم!$D$2:$D$13,S885)))</f>
        <v/>
      </c>
      <c r="E885" s="22" t="n"/>
      <c r="F885" s="23" t="n"/>
      <c r="G885" s="23" t="n"/>
      <c r="H885" s="22" t="n"/>
      <c r="I885" s="19" t="n"/>
      <c r="J885" s="21" t="n"/>
      <c r="K885" s="19" t="n"/>
      <c r="L885" s="19" t="n"/>
      <c r="M885" s="21" t="n"/>
      <c r="N885" s="22" t="n"/>
      <c r="O885" s="24">
        <f>IF(A885&lt;&gt;"عهدة","",SUMIFS($G$8:$G$5007,$B$8:$B$5007,B885,$A$8:$A$5007,"مصروف",$I$8:$I$5007,"&lt;&gt;مرفوض"))</f>
        <v/>
      </c>
      <c r="P885" s="25">
        <f>IF(A885&lt;&gt;"عهدة","",N(F885)-O885)</f>
        <v/>
      </c>
      <c r="Q885" s="26">
        <f>IF(A885="","",IF(A885="عهدة",IF(N(F885)=0,"⚠ أدخل قيمة العهدة",IF(P885&lt;0,"⛔ عجز / زيادة مصروفات "&amp;TEXT(-P885,"#,##0"),IF(COUNTIFS($B$8:$B$5007,B885,$A$8:$A$5007,"مصروف",$I$8:$I$5007,"&lt;&gt;مرفوض",$K$8:$K$5007,"&lt;&gt;نعم")&gt;0,"⚠ "&amp;COUNTIFS($B$8:$B$5007,B885,$A$8:$A$5007,"مصروف",$I$8:$I$5007,"&lt;&gt;مرفوض",$K$8:$K$5007,"&lt;&gt;نعم")&amp;" مصروف غير مسوى",IF(L885="تمت التسوية",IF(P885=0,"✔ متوازنة وتمت التسوية","✔ تمت التسوية – متبقي "&amp;TEXT(P885,"#,##0")),IF(P885&gt;0,"متبقي "&amp;TEXT(P885,"#,##0"),"✔ متوازنة"))))),IF(R885=0,"⚠ أضف سطر عهدة أولًا",IF(OR(C885="",N(G885)=0),"⚠ أكمل التاريخ والقيمة",IF(S885="","⚠ التاريخ خارج السنة المالية",IF(H885="","⚠ اختر بند الموازنة",IF(I885="مرفوض","✖ مرفوض من المدير",IF(I885&lt;&gt;"موافق","⏳ بانتظار موافقة المدير",IF(K885&lt;&gt;"نعم","⚠ غير مسوى مع الحسابات","✔ معتمد ومسوى")))))))))</f>
        <v/>
      </c>
      <c r="R885">
        <f>N(R884)+IF(A885="عهدة",1,0)</f>
        <v/>
      </c>
      <c r="S885">
        <f>IF(C885="","",IF(AND(C885&gt;=DATE(2026,9,1),C885&lt;=DATE(2027,8,31)),(YEAR(C885)-2026)*12+MONTH(C885)-8,""))</f>
        <v/>
      </c>
      <c r="T885">
        <f>IF(AND(A885="مصروف",R885&gt;0,I885="موافق",S885&lt;&gt;"",H885&lt;&gt;""),N(G885),0)</f>
        <v/>
      </c>
    </row>
    <row r="886">
      <c r="A886" s="19" t="n"/>
      <c r="B886" s="20">
        <f>IF(A886="","",IF(R886=0,"⚠ أضف سطر عهدة أولًا","DMT-"&amp;TEXT(R886,"000")))</f>
        <v/>
      </c>
      <c r="C886" s="21" t="n"/>
      <c r="D886" s="20">
        <f>IF(C886="","",IF(S886="","خارج السنة المالية",INDEX(القوائم!$D$2:$D$13,S886)))</f>
        <v/>
      </c>
      <c r="E886" s="22" t="n"/>
      <c r="F886" s="23" t="n"/>
      <c r="G886" s="23" t="n"/>
      <c r="H886" s="22" t="n"/>
      <c r="I886" s="19" t="n"/>
      <c r="J886" s="21" t="n"/>
      <c r="K886" s="19" t="n"/>
      <c r="L886" s="19" t="n"/>
      <c r="M886" s="21" t="n"/>
      <c r="N886" s="22" t="n"/>
      <c r="O886" s="24">
        <f>IF(A886&lt;&gt;"عهدة","",SUMIFS($G$8:$G$5007,$B$8:$B$5007,B886,$A$8:$A$5007,"مصروف",$I$8:$I$5007,"&lt;&gt;مرفوض"))</f>
        <v/>
      </c>
      <c r="P886" s="25">
        <f>IF(A886&lt;&gt;"عهدة","",N(F886)-O886)</f>
        <v/>
      </c>
      <c r="Q886" s="26">
        <f>IF(A886="","",IF(A886="عهدة",IF(N(F886)=0,"⚠ أدخل قيمة العهدة",IF(P886&lt;0,"⛔ عجز / زيادة مصروفات "&amp;TEXT(-P886,"#,##0"),IF(COUNTIFS($B$8:$B$5007,B886,$A$8:$A$5007,"مصروف",$I$8:$I$5007,"&lt;&gt;مرفوض",$K$8:$K$5007,"&lt;&gt;نعم")&gt;0,"⚠ "&amp;COUNTIFS($B$8:$B$5007,B886,$A$8:$A$5007,"مصروف",$I$8:$I$5007,"&lt;&gt;مرفوض",$K$8:$K$5007,"&lt;&gt;نعم")&amp;" مصروف غير مسوى",IF(L886="تمت التسوية",IF(P886=0,"✔ متوازنة وتمت التسوية","✔ تمت التسوية – متبقي "&amp;TEXT(P886,"#,##0")),IF(P886&gt;0,"متبقي "&amp;TEXT(P886,"#,##0"),"✔ متوازنة"))))),IF(R886=0,"⚠ أضف سطر عهدة أولًا",IF(OR(C886="",N(G886)=0),"⚠ أكمل التاريخ والقيمة",IF(S886="","⚠ التاريخ خارج السنة المالية",IF(H886="","⚠ اختر بند الموازنة",IF(I886="مرفوض","✖ مرفوض من المدير",IF(I886&lt;&gt;"موافق","⏳ بانتظار موافقة المدير",IF(K886&lt;&gt;"نعم","⚠ غير مسوى مع الحسابات","✔ معتمد ومسوى")))))))))</f>
        <v/>
      </c>
      <c r="R886">
        <f>N(R885)+IF(A886="عهدة",1,0)</f>
        <v/>
      </c>
      <c r="S886">
        <f>IF(C886="","",IF(AND(C886&gt;=DATE(2026,9,1),C886&lt;=DATE(2027,8,31)),(YEAR(C886)-2026)*12+MONTH(C886)-8,""))</f>
        <v/>
      </c>
      <c r="T886">
        <f>IF(AND(A886="مصروف",R886&gt;0,I886="موافق",S886&lt;&gt;"",H886&lt;&gt;""),N(G886),0)</f>
        <v/>
      </c>
    </row>
    <row r="887">
      <c r="A887" s="19" t="n"/>
      <c r="B887" s="20">
        <f>IF(A887="","",IF(R887=0,"⚠ أضف سطر عهدة أولًا","DMT-"&amp;TEXT(R887,"000")))</f>
        <v/>
      </c>
      <c r="C887" s="21" t="n"/>
      <c r="D887" s="20">
        <f>IF(C887="","",IF(S887="","خارج السنة المالية",INDEX(القوائم!$D$2:$D$13,S887)))</f>
        <v/>
      </c>
      <c r="E887" s="22" t="n"/>
      <c r="F887" s="23" t="n"/>
      <c r="G887" s="23" t="n"/>
      <c r="H887" s="22" t="n"/>
      <c r="I887" s="19" t="n"/>
      <c r="J887" s="21" t="n"/>
      <c r="K887" s="19" t="n"/>
      <c r="L887" s="19" t="n"/>
      <c r="M887" s="21" t="n"/>
      <c r="N887" s="22" t="n"/>
      <c r="O887" s="24">
        <f>IF(A887&lt;&gt;"عهدة","",SUMIFS($G$8:$G$5007,$B$8:$B$5007,B887,$A$8:$A$5007,"مصروف",$I$8:$I$5007,"&lt;&gt;مرفوض"))</f>
        <v/>
      </c>
      <c r="P887" s="25">
        <f>IF(A887&lt;&gt;"عهدة","",N(F887)-O887)</f>
        <v/>
      </c>
      <c r="Q887" s="26">
        <f>IF(A887="","",IF(A887="عهدة",IF(N(F887)=0,"⚠ أدخل قيمة العهدة",IF(P887&lt;0,"⛔ عجز / زيادة مصروفات "&amp;TEXT(-P887,"#,##0"),IF(COUNTIFS($B$8:$B$5007,B887,$A$8:$A$5007,"مصروف",$I$8:$I$5007,"&lt;&gt;مرفوض",$K$8:$K$5007,"&lt;&gt;نعم")&gt;0,"⚠ "&amp;COUNTIFS($B$8:$B$5007,B887,$A$8:$A$5007,"مصروف",$I$8:$I$5007,"&lt;&gt;مرفوض",$K$8:$K$5007,"&lt;&gt;نعم")&amp;" مصروف غير مسوى",IF(L887="تمت التسوية",IF(P887=0,"✔ متوازنة وتمت التسوية","✔ تمت التسوية – متبقي "&amp;TEXT(P887,"#,##0")),IF(P887&gt;0,"متبقي "&amp;TEXT(P887,"#,##0"),"✔ متوازنة"))))),IF(R887=0,"⚠ أضف سطر عهدة أولًا",IF(OR(C887="",N(G887)=0),"⚠ أكمل التاريخ والقيمة",IF(S887="","⚠ التاريخ خارج السنة المالية",IF(H887="","⚠ اختر بند الموازنة",IF(I887="مرفوض","✖ مرفوض من المدير",IF(I887&lt;&gt;"موافق","⏳ بانتظار موافقة المدير",IF(K887&lt;&gt;"نعم","⚠ غير مسوى مع الحسابات","✔ معتمد ومسوى")))))))))</f>
        <v/>
      </c>
      <c r="R887">
        <f>N(R886)+IF(A887="عهدة",1,0)</f>
        <v/>
      </c>
      <c r="S887">
        <f>IF(C887="","",IF(AND(C887&gt;=DATE(2026,9,1),C887&lt;=DATE(2027,8,31)),(YEAR(C887)-2026)*12+MONTH(C887)-8,""))</f>
        <v/>
      </c>
      <c r="T887">
        <f>IF(AND(A887="مصروف",R887&gt;0,I887="موافق",S887&lt;&gt;"",H887&lt;&gt;""),N(G887),0)</f>
        <v/>
      </c>
    </row>
    <row r="888">
      <c r="A888" s="19" t="n"/>
      <c r="B888" s="20">
        <f>IF(A888="","",IF(R888=0,"⚠ أضف سطر عهدة أولًا","DMT-"&amp;TEXT(R888,"000")))</f>
        <v/>
      </c>
      <c r="C888" s="21" t="n"/>
      <c r="D888" s="20">
        <f>IF(C888="","",IF(S888="","خارج السنة المالية",INDEX(القوائم!$D$2:$D$13,S888)))</f>
        <v/>
      </c>
      <c r="E888" s="22" t="n"/>
      <c r="F888" s="23" t="n"/>
      <c r="G888" s="23" t="n"/>
      <c r="H888" s="22" t="n"/>
      <c r="I888" s="19" t="n"/>
      <c r="J888" s="21" t="n"/>
      <c r="K888" s="19" t="n"/>
      <c r="L888" s="19" t="n"/>
      <c r="M888" s="21" t="n"/>
      <c r="N888" s="22" t="n"/>
      <c r="O888" s="24">
        <f>IF(A888&lt;&gt;"عهدة","",SUMIFS($G$8:$G$5007,$B$8:$B$5007,B888,$A$8:$A$5007,"مصروف",$I$8:$I$5007,"&lt;&gt;مرفوض"))</f>
        <v/>
      </c>
      <c r="P888" s="25">
        <f>IF(A888&lt;&gt;"عهدة","",N(F888)-O888)</f>
        <v/>
      </c>
      <c r="Q888" s="26">
        <f>IF(A888="","",IF(A888="عهدة",IF(N(F888)=0,"⚠ أدخل قيمة العهدة",IF(P888&lt;0,"⛔ عجز / زيادة مصروفات "&amp;TEXT(-P888,"#,##0"),IF(COUNTIFS($B$8:$B$5007,B888,$A$8:$A$5007,"مصروف",$I$8:$I$5007,"&lt;&gt;مرفوض",$K$8:$K$5007,"&lt;&gt;نعم")&gt;0,"⚠ "&amp;COUNTIFS($B$8:$B$5007,B888,$A$8:$A$5007,"مصروف",$I$8:$I$5007,"&lt;&gt;مرفوض",$K$8:$K$5007,"&lt;&gt;نعم")&amp;" مصروف غير مسوى",IF(L888="تمت التسوية",IF(P888=0,"✔ متوازنة وتمت التسوية","✔ تمت التسوية – متبقي "&amp;TEXT(P888,"#,##0")),IF(P888&gt;0,"متبقي "&amp;TEXT(P888,"#,##0"),"✔ متوازنة"))))),IF(R888=0,"⚠ أضف سطر عهدة أولًا",IF(OR(C888="",N(G888)=0),"⚠ أكمل التاريخ والقيمة",IF(S888="","⚠ التاريخ خارج السنة المالية",IF(H888="","⚠ اختر بند الموازنة",IF(I888="مرفوض","✖ مرفوض من المدير",IF(I888&lt;&gt;"موافق","⏳ بانتظار موافقة المدير",IF(K888&lt;&gt;"نعم","⚠ غير مسوى مع الحسابات","✔ معتمد ومسوى")))))))))</f>
        <v/>
      </c>
      <c r="R888">
        <f>N(R887)+IF(A888="عهدة",1,0)</f>
        <v/>
      </c>
      <c r="S888">
        <f>IF(C888="","",IF(AND(C888&gt;=DATE(2026,9,1),C888&lt;=DATE(2027,8,31)),(YEAR(C888)-2026)*12+MONTH(C888)-8,""))</f>
        <v/>
      </c>
      <c r="T888">
        <f>IF(AND(A888="مصروف",R888&gt;0,I888="موافق",S888&lt;&gt;"",H888&lt;&gt;""),N(G888),0)</f>
        <v/>
      </c>
    </row>
    <row r="889">
      <c r="A889" s="19" t="n"/>
      <c r="B889" s="20">
        <f>IF(A889="","",IF(R889=0,"⚠ أضف سطر عهدة أولًا","DMT-"&amp;TEXT(R889,"000")))</f>
        <v/>
      </c>
      <c r="C889" s="21" t="n"/>
      <c r="D889" s="20">
        <f>IF(C889="","",IF(S889="","خارج السنة المالية",INDEX(القوائم!$D$2:$D$13,S889)))</f>
        <v/>
      </c>
      <c r="E889" s="22" t="n"/>
      <c r="F889" s="23" t="n"/>
      <c r="G889" s="23" t="n"/>
      <c r="H889" s="22" t="n"/>
      <c r="I889" s="19" t="n"/>
      <c r="J889" s="21" t="n"/>
      <c r="K889" s="19" t="n"/>
      <c r="L889" s="19" t="n"/>
      <c r="M889" s="21" t="n"/>
      <c r="N889" s="22" t="n"/>
      <c r="O889" s="24">
        <f>IF(A889&lt;&gt;"عهدة","",SUMIFS($G$8:$G$5007,$B$8:$B$5007,B889,$A$8:$A$5007,"مصروف",$I$8:$I$5007,"&lt;&gt;مرفوض"))</f>
        <v/>
      </c>
      <c r="P889" s="25">
        <f>IF(A889&lt;&gt;"عهدة","",N(F889)-O889)</f>
        <v/>
      </c>
      <c r="Q889" s="26">
        <f>IF(A889="","",IF(A889="عهدة",IF(N(F889)=0,"⚠ أدخل قيمة العهدة",IF(P889&lt;0,"⛔ عجز / زيادة مصروفات "&amp;TEXT(-P889,"#,##0"),IF(COUNTIFS($B$8:$B$5007,B889,$A$8:$A$5007,"مصروف",$I$8:$I$5007,"&lt;&gt;مرفوض",$K$8:$K$5007,"&lt;&gt;نعم")&gt;0,"⚠ "&amp;COUNTIFS($B$8:$B$5007,B889,$A$8:$A$5007,"مصروف",$I$8:$I$5007,"&lt;&gt;مرفوض",$K$8:$K$5007,"&lt;&gt;نعم")&amp;" مصروف غير مسوى",IF(L889="تمت التسوية",IF(P889=0,"✔ متوازنة وتمت التسوية","✔ تمت التسوية – متبقي "&amp;TEXT(P889,"#,##0")),IF(P889&gt;0,"متبقي "&amp;TEXT(P889,"#,##0"),"✔ متوازنة"))))),IF(R889=0,"⚠ أضف سطر عهدة أولًا",IF(OR(C889="",N(G889)=0),"⚠ أكمل التاريخ والقيمة",IF(S889="","⚠ التاريخ خارج السنة المالية",IF(H889="","⚠ اختر بند الموازنة",IF(I889="مرفوض","✖ مرفوض من المدير",IF(I889&lt;&gt;"موافق","⏳ بانتظار موافقة المدير",IF(K889&lt;&gt;"نعم","⚠ غير مسوى مع الحسابات","✔ معتمد ومسوى")))))))))</f>
        <v/>
      </c>
      <c r="R889">
        <f>N(R888)+IF(A889="عهدة",1,0)</f>
        <v/>
      </c>
      <c r="S889">
        <f>IF(C889="","",IF(AND(C889&gt;=DATE(2026,9,1),C889&lt;=DATE(2027,8,31)),(YEAR(C889)-2026)*12+MONTH(C889)-8,""))</f>
        <v/>
      </c>
      <c r="T889">
        <f>IF(AND(A889="مصروف",R889&gt;0,I889="موافق",S889&lt;&gt;"",H889&lt;&gt;""),N(G889),0)</f>
        <v/>
      </c>
    </row>
    <row r="890">
      <c r="A890" s="19" t="n"/>
      <c r="B890" s="20">
        <f>IF(A890="","",IF(R890=0,"⚠ أضف سطر عهدة أولًا","DMT-"&amp;TEXT(R890,"000")))</f>
        <v/>
      </c>
      <c r="C890" s="21" t="n"/>
      <c r="D890" s="20">
        <f>IF(C890="","",IF(S890="","خارج السنة المالية",INDEX(القوائم!$D$2:$D$13,S890)))</f>
        <v/>
      </c>
      <c r="E890" s="22" t="n"/>
      <c r="F890" s="23" t="n"/>
      <c r="G890" s="23" t="n"/>
      <c r="H890" s="22" t="n"/>
      <c r="I890" s="19" t="n"/>
      <c r="J890" s="21" t="n"/>
      <c r="K890" s="19" t="n"/>
      <c r="L890" s="19" t="n"/>
      <c r="M890" s="21" t="n"/>
      <c r="N890" s="22" t="n"/>
      <c r="O890" s="24">
        <f>IF(A890&lt;&gt;"عهدة","",SUMIFS($G$8:$G$5007,$B$8:$B$5007,B890,$A$8:$A$5007,"مصروف",$I$8:$I$5007,"&lt;&gt;مرفوض"))</f>
        <v/>
      </c>
      <c r="P890" s="25">
        <f>IF(A890&lt;&gt;"عهدة","",N(F890)-O890)</f>
        <v/>
      </c>
      <c r="Q890" s="26">
        <f>IF(A890="","",IF(A890="عهدة",IF(N(F890)=0,"⚠ أدخل قيمة العهدة",IF(P890&lt;0,"⛔ عجز / زيادة مصروفات "&amp;TEXT(-P890,"#,##0"),IF(COUNTIFS($B$8:$B$5007,B890,$A$8:$A$5007,"مصروف",$I$8:$I$5007,"&lt;&gt;مرفوض",$K$8:$K$5007,"&lt;&gt;نعم")&gt;0,"⚠ "&amp;COUNTIFS($B$8:$B$5007,B890,$A$8:$A$5007,"مصروف",$I$8:$I$5007,"&lt;&gt;مرفوض",$K$8:$K$5007,"&lt;&gt;نعم")&amp;" مصروف غير مسوى",IF(L890="تمت التسوية",IF(P890=0,"✔ متوازنة وتمت التسوية","✔ تمت التسوية – متبقي "&amp;TEXT(P890,"#,##0")),IF(P890&gt;0,"متبقي "&amp;TEXT(P890,"#,##0"),"✔ متوازنة"))))),IF(R890=0,"⚠ أضف سطر عهدة أولًا",IF(OR(C890="",N(G890)=0),"⚠ أكمل التاريخ والقيمة",IF(S890="","⚠ التاريخ خارج السنة المالية",IF(H890="","⚠ اختر بند الموازنة",IF(I890="مرفوض","✖ مرفوض من المدير",IF(I890&lt;&gt;"موافق","⏳ بانتظار موافقة المدير",IF(K890&lt;&gt;"نعم","⚠ غير مسوى مع الحسابات","✔ معتمد ومسوى")))))))))</f>
        <v/>
      </c>
      <c r="R890">
        <f>N(R889)+IF(A890="عهدة",1,0)</f>
        <v/>
      </c>
      <c r="S890">
        <f>IF(C890="","",IF(AND(C890&gt;=DATE(2026,9,1),C890&lt;=DATE(2027,8,31)),(YEAR(C890)-2026)*12+MONTH(C890)-8,""))</f>
        <v/>
      </c>
      <c r="T890">
        <f>IF(AND(A890="مصروف",R890&gt;0,I890="موافق",S890&lt;&gt;"",H890&lt;&gt;""),N(G890),0)</f>
        <v/>
      </c>
    </row>
    <row r="891">
      <c r="A891" s="19" t="n"/>
      <c r="B891" s="20">
        <f>IF(A891="","",IF(R891=0,"⚠ أضف سطر عهدة أولًا","DMT-"&amp;TEXT(R891,"000")))</f>
        <v/>
      </c>
      <c r="C891" s="21" t="n"/>
      <c r="D891" s="20">
        <f>IF(C891="","",IF(S891="","خارج السنة المالية",INDEX(القوائم!$D$2:$D$13,S891)))</f>
        <v/>
      </c>
      <c r="E891" s="22" t="n"/>
      <c r="F891" s="23" t="n"/>
      <c r="G891" s="23" t="n"/>
      <c r="H891" s="22" t="n"/>
      <c r="I891" s="19" t="n"/>
      <c r="J891" s="21" t="n"/>
      <c r="K891" s="19" t="n"/>
      <c r="L891" s="19" t="n"/>
      <c r="M891" s="21" t="n"/>
      <c r="N891" s="22" t="n"/>
      <c r="O891" s="24">
        <f>IF(A891&lt;&gt;"عهدة","",SUMIFS($G$8:$G$5007,$B$8:$B$5007,B891,$A$8:$A$5007,"مصروف",$I$8:$I$5007,"&lt;&gt;مرفوض"))</f>
        <v/>
      </c>
      <c r="P891" s="25">
        <f>IF(A891&lt;&gt;"عهدة","",N(F891)-O891)</f>
        <v/>
      </c>
      <c r="Q891" s="26">
        <f>IF(A891="","",IF(A891="عهدة",IF(N(F891)=0,"⚠ أدخل قيمة العهدة",IF(P891&lt;0,"⛔ عجز / زيادة مصروفات "&amp;TEXT(-P891,"#,##0"),IF(COUNTIFS($B$8:$B$5007,B891,$A$8:$A$5007,"مصروف",$I$8:$I$5007,"&lt;&gt;مرفوض",$K$8:$K$5007,"&lt;&gt;نعم")&gt;0,"⚠ "&amp;COUNTIFS($B$8:$B$5007,B891,$A$8:$A$5007,"مصروف",$I$8:$I$5007,"&lt;&gt;مرفوض",$K$8:$K$5007,"&lt;&gt;نعم")&amp;" مصروف غير مسوى",IF(L891="تمت التسوية",IF(P891=0,"✔ متوازنة وتمت التسوية","✔ تمت التسوية – متبقي "&amp;TEXT(P891,"#,##0")),IF(P891&gt;0,"متبقي "&amp;TEXT(P891,"#,##0"),"✔ متوازنة"))))),IF(R891=0,"⚠ أضف سطر عهدة أولًا",IF(OR(C891="",N(G891)=0),"⚠ أكمل التاريخ والقيمة",IF(S891="","⚠ التاريخ خارج السنة المالية",IF(H891="","⚠ اختر بند الموازنة",IF(I891="مرفوض","✖ مرفوض من المدير",IF(I891&lt;&gt;"موافق","⏳ بانتظار موافقة المدير",IF(K891&lt;&gt;"نعم","⚠ غير مسوى مع الحسابات","✔ معتمد ومسوى")))))))))</f>
        <v/>
      </c>
      <c r="R891">
        <f>N(R890)+IF(A891="عهدة",1,0)</f>
        <v/>
      </c>
      <c r="S891">
        <f>IF(C891="","",IF(AND(C891&gt;=DATE(2026,9,1),C891&lt;=DATE(2027,8,31)),(YEAR(C891)-2026)*12+MONTH(C891)-8,""))</f>
        <v/>
      </c>
      <c r="T891">
        <f>IF(AND(A891="مصروف",R891&gt;0,I891="موافق",S891&lt;&gt;"",H891&lt;&gt;""),N(G891),0)</f>
        <v/>
      </c>
    </row>
    <row r="892">
      <c r="A892" s="19" t="n"/>
      <c r="B892" s="20">
        <f>IF(A892="","",IF(R892=0,"⚠ أضف سطر عهدة أولًا","DMT-"&amp;TEXT(R892,"000")))</f>
        <v/>
      </c>
      <c r="C892" s="21" t="n"/>
      <c r="D892" s="20">
        <f>IF(C892="","",IF(S892="","خارج السنة المالية",INDEX(القوائم!$D$2:$D$13,S892)))</f>
        <v/>
      </c>
      <c r="E892" s="22" t="n"/>
      <c r="F892" s="23" t="n"/>
      <c r="G892" s="23" t="n"/>
      <c r="H892" s="22" t="n"/>
      <c r="I892" s="19" t="n"/>
      <c r="J892" s="21" t="n"/>
      <c r="K892" s="19" t="n"/>
      <c r="L892" s="19" t="n"/>
      <c r="M892" s="21" t="n"/>
      <c r="N892" s="22" t="n"/>
      <c r="O892" s="24">
        <f>IF(A892&lt;&gt;"عهدة","",SUMIFS($G$8:$G$5007,$B$8:$B$5007,B892,$A$8:$A$5007,"مصروف",$I$8:$I$5007,"&lt;&gt;مرفوض"))</f>
        <v/>
      </c>
      <c r="P892" s="25">
        <f>IF(A892&lt;&gt;"عهدة","",N(F892)-O892)</f>
        <v/>
      </c>
      <c r="Q892" s="26">
        <f>IF(A892="","",IF(A892="عهدة",IF(N(F892)=0,"⚠ أدخل قيمة العهدة",IF(P892&lt;0,"⛔ عجز / زيادة مصروفات "&amp;TEXT(-P892,"#,##0"),IF(COUNTIFS($B$8:$B$5007,B892,$A$8:$A$5007,"مصروف",$I$8:$I$5007,"&lt;&gt;مرفوض",$K$8:$K$5007,"&lt;&gt;نعم")&gt;0,"⚠ "&amp;COUNTIFS($B$8:$B$5007,B892,$A$8:$A$5007,"مصروف",$I$8:$I$5007,"&lt;&gt;مرفوض",$K$8:$K$5007,"&lt;&gt;نعم")&amp;" مصروف غير مسوى",IF(L892="تمت التسوية",IF(P892=0,"✔ متوازنة وتمت التسوية","✔ تمت التسوية – متبقي "&amp;TEXT(P892,"#,##0")),IF(P892&gt;0,"متبقي "&amp;TEXT(P892,"#,##0"),"✔ متوازنة"))))),IF(R892=0,"⚠ أضف سطر عهدة أولًا",IF(OR(C892="",N(G892)=0),"⚠ أكمل التاريخ والقيمة",IF(S892="","⚠ التاريخ خارج السنة المالية",IF(H892="","⚠ اختر بند الموازنة",IF(I892="مرفوض","✖ مرفوض من المدير",IF(I892&lt;&gt;"موافق","⏳ بانتظار موافقة المدير",IF(K892&lt;&gt;"نعم","⚠ غير مسوى مع الحسابات","✔ معتمد ومسوى")))))))))</f>
        <v/>
      </c>
      <c r="R892">
        <f>N(R891)+IF(A892="عهدة",1,0)</f>
        <v/>
      </c>
      <c r="S892">
        <f>IF(C892="","",IF(AND(C892&gt;=DATE(2026,9,1),C892&lt;=DATE(2027,8,31)),(YEAR(C892)-2026)*12+MONTH(C892)-8,""))</f>
        <v/>
      </c>
      <c r="T892">
        <f>IF(AND(A892="مصروف",R892&gt;0,I892="موافق",S892&lt;&gt;"",H892&lt;&gt;""),N(G892),0)</f>
        <v/>
      </c>
    </row>
    <row r="893">
      <c r="A893" s="19" t="n"/>
      <c r="B893" s="20">
        <f>IF(A893="","",IF(R893=0,"⚠ أضف سطر عهدة أولًا","DMT-"&amp;TEXT(R893,"000")))</f>
        <v/>
      </c>
      <c r="C893" s="21" t="n"/>
      <c r="D893" s="20">
        <f>IF(C893="","",IF(S893="","خارج السنة المالية",INDEX(القوائم!$D$2:$D$13,S893)))</f>
        <v/>
      </c>
      <c r="E893" s="22" t="n"/>
      <c r="F893" s="23" t="n"/>
      <c r="G893" s="23" t="n"/>
      <c r="H893" s="22" t="n"/>
      <c r="I893" s="19" t="n"/>
      <c r="J893" s="21" t="n"/>
      <c r="K893" s="19" t="n"/>
      <c r="L893" s="19" t="n"/>
      <c r="M893" s="21" t="n"/>
      <c r="N893" s="22" t="n"/>
      <c r="O893" s="24">
        <f>IF(A893&lt;&gt;"عهدة","",SUMIFS($G$8:$G$5007,$B$8:$B$5007,B893,$A$8:$A$5007,"مصروف",$I$8:$I$5007,"&lt;&gt;مرفوض"))</f>
        <v/>
      </c>
      <c r="P893" s="25">
        <f>IF(A893&lt;&gt;"عهدة","",N(F893)-O893)</f>
        <v/>
      </c>
      <c r="Q893" s="26">
        <f>IF(A893="","",IF(A893="عهدة",IF(N(F893)=0,"⚠ أدخل قيمة العهدة",IF(P893&lt;0,"⛔ عجز / زيادة مصروفات "&amp;TEXT(-P893,"#,##0"),IF(COUNTIFS($B$8:$B$5007,B893,$A$8:$A$5007,"مصروف",$I$8:$I$5007,"&lt;&gt;مرفوض",$K$8:$K$5007,"&lt;&gt;نعم")&gt;0,"⚠ "&amp;COUNTIFS($B$8:$B$5007,B893,$A$8:$A$5007,"مصروف",$I$8:$I$5007,"&lt;&gt;مرفوض",$K$8:$K$5007,"&lt;&gt;نعم")&amp;" مصروف غير مسوى",IF(L893="تمت التسوية",IF(P893=0,"✔ متوازنة وتمت التسوية","✔ تمت التسوية – متبقي "&amp;TEXT(P893,"#,##0")),IF(P893&gt;0,"متبقي "&amp;TEXT(P893,"#,##0"),"✔ متوازنة"))))),IF(R893=0,"⚠ أضف سطر عهدة أولًا",IF(OR(C893="",N(G893)=0),"⚠ أكمل التاريخ والقيمة",IF(S893="","⚠ التاريخ خارج السنة المالية",IF(H893="","⚠ اختر بند الموازنة",IF(I893="مرفوض","✖ مرفوض من المدير",IF(I893&lt;&gt;"موافق","⏳ بانتظار موافقة المدير",IF(K893&lt;&gt;"نعم","⚠ غير مسوى مع الحسابات","✔ معتمد ومسوى")))))))))</f>
        <v/>
      </c>
      <c r="R893">
        <f>N(R892)+IF(A893="عهدة",1,0)</f>
        <v/>
      </c>
      <c r="S893">
        <f>IF(C893="","",IF(AND(C893&gt;=DATE(2026,9,1),C893&lt;=DATE(2027,8,31)),(YEAR(C893)-2026)*12+MONTH(C893)-8,""))</f>
        <v/>
      </c>
      <c r="T893">
        <f>IF(AND(A893="مصروف",R893&gt;0,I893="موافق",S893&lt;&gt;"",H893&lt;&gt;""),N(G893),0)</f>
        <v/>
      </c>
    </row>
    <row r="894">
      <c r="A894" s="19" t="n"/>
      <c r="B894" s="20">
        <f>IF(A894="","",IF(R894=0,"⚠ أضف سطر عهدة أولًا","DMT-"&amp;TEXT(R894,"000")))</f>
        <v/>
      </c>
      <c r="C894" s="21" t="n"/>
      <c r="D894" s="20">
        <f>IF(C894="","",IF(S894="","خارج السنة المالية",INDEX(القوائم!$D$2:$D$13,S894)))</f>
        <v/>
      </c>
      <c r="E894" s="22" t="n"/>
      <c r="F894" s="23" t="n"/>
      <c r="G894" s="23" t="n"/>
      <c r="H894" s="22" t="n"/>
      <c r="I894" s="19" t="n"/>
      <c r="J894" s="21" t="n"/>
      <c r="K894" s="19" t="n"/>
      <c r="L894" s="19" t="n"/>
      <c r="M894" s="21" t="n"/>
      <c r="N894" s="22" t="n"/>
      <c r="O894" s="24">
        <f>IF(A894&lt;&gt;"عهدة","",SUMIFS($G$8:$G$5007,$B$8:$B$5007,B894,$A$8:$A$5007,"مصروف",$I$8:$I$5007,"&lt;&gt;مرفوض"))</f>
        <v/>
      </c>
      <c r="P894" s="25">
        <f>IF(A894&lt;&gt;"عهدة","",N(F894)-O894)</f>
        <v/>
      </c>
      <c r="Q894" s="26">
        <f>IF(A894="","",IF(A894="عهدة",IF(N(F894)=0,"⚠ أدخل قيمة العهدة",IF(P894&lt;0,"⛔ عجز / زيادة مصروفات "&amp;TEXT(-P894,"#,##0"),IF(COUNTIFS($B$8:$B$5007,B894,$A$8:$A$5007,"مصروف",$I$8:$I$5007,"&lt;&gt;مرفوض",$K$8:$K$5007,"&lt;&gt;نعم")&gt;0,"⚠ "&amp;COUNTIFS($B$8:$B$5007,B894,$A$8:$A$5007,"مصروف",$I$8:$I$5007,"&lt;&gt;مرفوض",$K$8:$K$5007,"&lt;&gt;نعم")&amp;" مصروف غير مسوى",IF(L894="تمت التسوية",IF(P894=0,"✔ متوازنة وتمت التسوية","✔ تمت التسوية – متبقي "&amp;TEXT(P894,"#,##0")),IF(P894&gt;0,"متبقي "&amp;TEXT(P894,"#,##0"),"✔ متوازنة"))))),IF(R894=0,"⚠ أضف سطر عهدة أولًا",IF(OR(C894="",N(G894)=0),"⚠ أكمل التاريخ والقيمة",IF(S894="","⚠ التاريخ خارج السنة المالية",IF(H894="","⚠ اختر بند الموازنة",IF(I894="مرفوض","✖ مرفوض من المدير",IF(I894&lt;&gt;"موافق","⏳ بانتظار موافقة المدير",IF(K894&lt;&gt;"نعم","⚠ غير مسوى مع الحسابات","✔ معتمد ومسوى")))))))))</f>
        <v/>
      </c>
      <c r="R894">
        <f>N(R893)+IF(A894="عهدة",1,0)</f>
        <v/>
      </c>
      <c r="S894">
        <f>IF(C894="","",IF(AND(C894&gt;=DATE(2026,9,1),C894&lt;=DATE(2027,8,31)),(YEAR(C894)-2026)*12+MONTH(C894)-8,""))</f>
        <v/>
      </c>
      <c r="T894">
        <f>IF(AND(A894="مصروف",R894&gt;0,I894="موافق",S894&lt;&gt;"",H894&lt;&gt;""),N(G894),0)</f>
        <v/>
      </c>
    </row>
    <row r="895">
      <c r="A895" s="19" t="n"/>
      <c r="B895" s="20">
        <f>IF(A895="","",IF(R895=0,"⚠ أضف سطر عهدة أولًا","DMT-"&amp;TEXT(R895,"000")))</f>
        <v/>
      </c>
      <c r="C895" s="21" t="n"/>
      <c r="D895" s="20">
        <f>IF(C895="","",IF(S895="","خارج السنة المالية",INDEX(القوائم!$D$2:$D$13,S895)))</f>
        <v/>
      </c>
      <c r="E895" s="22" t="n"/>
      <c r="F895" s="23" t="n"/>
      <c r="G895" s="23" t="n"/>
      <c r="H895" s="22" t="n"/>
      <c r="I895" s="19" t="n"/>
      <c r="J895" s="21" t="n"/>
      <c r="K895" s="19" t="n"/>
      <c r="L895" s="19" t="n"/>
      <c r="M895" s="21" t="n"/>
      <c r="N895" s="22" t="n"/>
      <c r="O895" s="24">
        <f>IF(A895&lt;&gt;"عهدة","",SUMIFS($G$8:$G$5007,$B$8:$B$5007,B895,$A$8:$A$5007,"مصروف",$I$8:$I$5007,"&lt;&gt;مرفوض"))</f>
        <v/>
      </c>
      <c r="P895" s="25">
        <f>IF(A895&lt;&gt;"عهدة","",N(F895)-O895)</f>
        <v/>
      </c>
      <c r="Q895" s="26">
        <f>IF(A895="","",IF(A895="عهدة",IF(N(F895)=0,"⚠ أدخل قيمة العهدة",IF(P895&lt;0,"⛔ عجز / زيادة مصروفات "&amp;TEXT(-P895,"#,##0"),IF(COUNTIFS($B$8:$B$5007,B895,$A$8:$A$5007,"مصروف",$I$8:$I$5007,"&lt;&gt;مرفوض",$K$8:$K$5007,"&lt;&gt;نعم")&gt;0,"⚠ "&amp;COUNTIFS($B$8:$B$5007,B895,$A$8:$A$5007,"مصروف",$I$8:$I$5007,"&lt;&gt;مرفوض",$K$8:$K$5007,"&lt;&gt;نعم")&amp;" مصروف غير مسوى",IF(L895="تمت التسوية",IF(P895=0,"✔ متوازنة وتمت التسوية","✔ تمت التسوية – متبقي "&amp;TEXT(P895,"#,##0")),IF(P895&gt;0,"متبقي "&amp;TEXT(P895,"#,##0"),"✔ متوازنة"))))),IF(R895=0,"⚠ أضف سطر عهدة أولًا",IF(OR(C895="",N(G895)=0),"⚠ أكمل التاريخ والقيمة",IF(S895="","⚠ التاريخ خارج السنة المالية",IF(H895="","⚠ اختر بند الموازنة",IF(I895="مرفوض","✖ مرفوض من المدير",IF(I895&lt;&gt;"موافق","⏳ بانتظار موافقة المدير",IF(K895&lt;&gt;"نعم","⚠ غير مسوى مع الحسابات","✔ معتمد ومسوى")))))))))</f>
        <v/>
      </c>
      <c r="R895">
        <f>N(R894)+IF(A895="عهدة",1,0)</f>
        <v/>
      </c>
      <c r="S895">
        <f>IF(C895="","",IF(AND(C895&gt;=DATE(2026,9,1),C895&lt;=DATE(2027,8,31)),(YEAR(C895)-2026)*12+MONTH(C895)-8,""))</f>
        <v/>
      </c>
      <c r="T895">
        <f>IF(AND(A895="مصروف",R895&gt;0,I895="موافق",S895&lt;&gt;"",H895&lt;&gt;""),N(G895),0)</f>
        <v/>
      </c>
    </row>
    <row r="896">
      <c r="A896" s="19" t="n"/>
      <c r="B896" s="20">
        <f>IF(A896="","",IF(R896=0,"⚠ أضف سطر عهدة أولًا","DMT-"&amp;TEXT(R896,"000")))</f>
        <v/>
      </c>
      <c r="C896" s="21" t="n"/>
      <c r="D896" s="20">
        <f>IF(C896="","",IF(S896="","خارج السنة المالية",INDEX(القوائم!$D$2:$D$13,S896)))</f>
        <v/>
      </c>
      <c r="E896" s="22" t="n"/>
      <c r="F896" s="23" t="n"/>
      <c r="G896" s="23" t="n"/>
      <c r="H896" s="22" t="n"/>
      <c r="I896" s="19" t="n"/>
      <c r="J896" s="21" t="n"/>
      <c r="K896" s="19" t="n"/>
      <c r="L896" s="19" t="n"/>
      <c r="M896" s="21" t="n"/>
      <c r="N896" s="22" t="n"/>
      <c r="O896" s="24">
        <f>IF(A896&lt;&gt;"عهدة","",SUMIFS($G$8:$G$5007,$B$8:$B$5007,B896,$A$8:$A$5007,"مصروف",$I$8:$I$5007,"&lt;&gt;مرفوض"))</f>
        <v/>
      </c>
      <c r="P896" s="25">
        <f>IF(A896&lt;&gt;"عهدة","",N(F896)-O896)</f>
        <v/>
      </c>
      <c r="Q896" s="26">
        <f>IF(A896="","",IF(A896="عهدة",IF(N(F896)=0,"⚠ أدخل قيمة العهدة",IF(P896&lt;0,"⛔ عجز / زيادة مصروفات "&amp;TEXT(-P896,"#,##0"),IF(COUNTIFS($B$8:$B$5007,B896,$A$8:$A$5007,"مصروف",$I$8:$I$5007,"&lt;&gt;مرفوض",$K$8:$K$5007,"&lt;&gt;نعم")&gt;0,"⚠ "&amp;COUNTIFS($B$8:$B$5007,B896,$A$8:$A$5007,"مصروف",$I$8:$I$5007,"&lt;&gt;مرفوض",$K$8:$K$5007,"&lt;&gt;نعم")&amp;" مصروف غير مسوى",IF(L896="تمت التسوية",IF(P896=0,"✔ متوازنة وتمت التسوية","✔ تمت التسوية – متبقي "&amp;TEXT(P896,"#,##0")),IF(P896&gt;0,"متبقي "&amp;TEXT(P896,"#,##0"),"✔ متوازنة"))))),IF(R896=0,"⚠ أضف سطر عهدة أولًا",IF(OR(C896="",N(G896)=0),"⚠ أكمل التاريخ والقيمة",IF(S896="","⚠ التاريخ خارج السنة المالية",IF(H896="","⚠ اختر بند الموازنة",IF(I896="مرفوض","✖ مرفوض من المدير",IF(I896&lt;&gt;"موافق","⏳ بانتظار موافقة المدير",IF(K896&lt;&gt;"نعم","⚠ غير مسوى مع الحسابات","✔ معتمد ومسوى")))))))))</f>
        <v/>
      </c>
      <c r="R896">
        <f>N(R895)+IF(A896="عهدة",1,0)</f>
        <v/>
      </c>
      <c r="S896">
        <f>IF(C896="","",IF(AND(C896&gt;=DATE(2026,9,1),C896&lt;=DATE(2027,8,31)),(YEAR(C896)-2026)*12+MONTH(C896)-8,""))</f>
        <v/>
      </c>
      <c r="T896">
        <f>IF(AND(A896="مصروف",R896&gt;0,I896="موافق",S896&lt;&gt;"",H896&lt;&gt;""),N(G896),0)</f>
        <v/>
      </c>
    </row>
    <row r="897">
      <c r="A897" s="19" t="n"/>
      <c r="B897" s="20">
        <f>IF(A897="","",IF(R897=0,"⚠ أضف سطر عهدة أولًا","DMT-"&amp;TEXT(R897,"000")))</f>
        <v/>
      </c>
      <c r="C897" s="21" t="n"/>
      <c r="D897" s="20">
        <f>IF(C897="","",IF(S897="","خارج السنة المالية",INDEX(القوائم!$D$2:$D$13,S897)))</f>
        <v/>
      </c>
      <c r="E897" s="22" t="n"/>
      <c r="F897" s="23" t="n"/>
      <c r="G897" s="23" t="n"/>
      <c r="H897" s="22" t="n"/>
      <c r="I897" s="19" t="n"/>
      <c r="J897" s="21" t="n"/>
      <c r="K897" s="19" t="n"/>
      <c r="L897" s="19" t="n"/>
      <c r="M897" s="21" t="n"/>
      <c r="N897" s="22" t="n"/>
      <c r="O897" s="24">
        <f>IF(A897&lt;&gt;"عهدة","",SUMIFS($G$8:$G$5007,$B$8:$B$5007,B897,$A$8:$A$5007,"مصروف",$I$8:$I$5007,"&lt;&gt;مرفوض"))</f>
        <v/>
      </c>
      <c r="P897" s="25">
        <f>IF(A897&lt;&gt;"عهدة","",N(F897)-O897)</f>
        <v/>
      </c>
      <c r="Q897" s="26">
        <f>IF(A897="","",IF(A897="عهدة",IF(N(F897)=0,"⚠ أدخل قيمة العهدة",IF(P897&lt;0,"⛔ عجز / زيادة مصروفات "&amp;TEXT(-P897,"#,##0"),IF(COUNTIFS($B$8:$B$5007,B897,$A$8:$A$5007,"مصروف",$I$8:$I$5007,"&lt;&gt;مرفوض",$K$8:$K$5007,"&lt;&gt;نعم")&gt;0,"⚠ "&amp;COUNTIFS($B$8:$B$5007,B897,$A$8:$A$5007,"مصروف",$I$8:$I$5007,"&lt;&gt;مرفوض",$K$8:$K$5007,"&lt;&gt;نعم")&amp;" مصروف غير مسوى",IF(L897="تمت التسوية",IF(P897=0,"✔ متوازنة وتمت التسوية","✔ تمت التسوية – متبقي "&amp;TEXT(P897,"#,##0")),IF(P897&gt;0,"متبقي "&amp;TEXT(P897,"#,##0"),"✔ متوازنة"))))),IF(R897=0,"⚠ أضف سطر عهدة أولًا",IF(OR(C897="",N(G897)=0),"⚠ أكمل التاريخ والقيمة",IF(S897="","⚠ التاريخ خارج السنة المالية",IF(H897="","⚠ اختر بند الموازنة",IF(I897="مرفوض","✖ مرفوض من المدير",IF(I897&lt;&gt;"موافق","⏳ بانتظار موافقة المدير",IF(K897&lt;&gt;"نعم","⚠ غير مسوى مع الحسابات","✔ معتمد ومسوى")))))))))</f>
        <v/>
      </c>
      <c r="R897">
        <f>N(R896)+IF(A897="عهدة",1,0)</f>
        <v/>
      </c>
      <c r="S897">
        <f>IF(C897="","",IF(AND(C897&gt;=DATE(2026,9,1),C897&lt;=DATE(2027,8,31)),(YEAR(C897)-2026)*12+MONTH(C897)-8,""))</f>
        <v/>
      </c>
      <c r="T897">
        <f>IF(AND(A897="مصروف",R897&gt;0,I897="موافق",S897&lt;&gt;"",H897&lt;&gt;""),N(G897),0)</f>
        <v/>
      </c>
    </row>
    <row r="898">
      <c r="A898" s="19" t="n"/>
      <c r="B898" s="20">
        <f>IF(A898="","",IF(R898=0,"⚠ أضف سطر عهدة أولًا","DMT-"&amp;TEXT(R898,"000")))</f>
        <v/>
      </c>
      <c r="C898" s="21" t="n"/>
      <c r="D898" s="20">
        <f>IF(C898="","",IF(S898="","خارج السنة المالية",INDEX(القوائم!$D$2:$D$13,S898)))</f>
        <v/>
      </c>
      <c r="E898" s="22" t="n"/>
      <c r="F898" s="23" t="n"/>
      <c r="G898" s="23" t="n"/>
      <c r="H898" s="22" t="n"/>
      <c r="I898" s="19" t="n"/>
      <c r="J898" s="21" t="n"/>
      <c r="K898" s="19" t="n"/>
      <c r="L898" s="19" t="n"/>
      <c r="M898" s="21" t="n"/>
      <c r="N898" s="22" t="n"/>
      <c r="O898" s="24">
        <f>IF(A898&lt;&gt;"عهدة","",SUMIFS($G$8:$G$5007,$B$8:$B$5007,B898,$A$8:$A$5007,"مصروف",$I$8:$I$5007,"&lt;&gt;مرفوض"))</f>
        <v/>
      </c>
      <c r="P898" s="25">
        <f>IF(A898&lt;&gt;"عهدة","",N(F898)-O898)</f>
        <v/>
      </c>
      <c r="Q898" s="26">
        <f>IF(A898="","",IF(A898="عهدة",IF(N(F898)=0,"⚠ أدخل قيمة العهدة",IF(P898&lt;0,"⛔ عجز / زيادة مصروفات "&amp;TEXT(-P898,"#,##0"),IF(COUNTIFS($B$8:$B$5007,B898,$A$8:$A$5007,"مصروف",$I$8:$I$5007,"&lt;&gt;مرفوض",$K$8:$K$5007,"&lt;&gt;نعم")&gt;0,"⚠ "&amp;COUNTIFS($B$8:$B$5007,B898,$A$8:$A$5007,"مصروف",$I$8:$I$5007,"&lt;&gt;مرفوض",$K$8:$K$5007,"&lt;&gt;نعم")&amp;" مصروف غير مسوى",IF(L898="تمت التسوية",IF(P898=0,"✔ متوازنة وتمت التسوية","✔ تمت التسوية – متبقي "&amp;TEXT(P898,"#,##0")),IF(P898&gt;0,"متبقي "&amp;TEXT(P898,"#,##0"),"✔ متوازنة"))))),IF(R898=0,"⚠ أضف سطر عهدة أولًا",IF(OR(C898="",N(G898)=0),"⚠ أكمل التاريخ والقيمة",IF(S898="","⚠ التاريخ خارج السنة المالية",IF(H898="","⚠ اختر بند الموازنة",IF(I898="مرفوض","✖ مرفوض من المدير",IF(I898&lt;&gt;"موافق","⏳ بانتظار موافقة المدير",IF(K898&lt;&gt;"نعم","⚠ غير مسوى مع الحسابات","✔ معتمد ومسوى")))))))))</f>
        <v/>
      </c>
      <c r="R898">
        <f>N(R897)+IF(A898="عهدة",1,0)</f>
        <v/>
      </c>
      <c r="S898">
        <f>IF(C898="","",IF(AND(C898&gt;=DATE(2026,9,1),C898&lt;=DATE(2027,8,31)),(YEAR(C898)-2026)*12+MONTH(C898)-8,""))</f>
        <v/>
      </c>
      <c r="T898">
        <f>IF(AND(A898="مصروف",R898&gt;0,I898="موافق",S898&lt;&gt;"",H898&lt;&gt;""),N(G898),0)</f>
        <v/>
      </c>
    </row>
    <row r="899">
      <c r="A899" s="19" t="n"/>
      <c r="B899" s="20">
        <f>IF(A899="","",IF(R899=0,"⚠ أضف سطر عهدة أولًا","DMT-"&amp;TEXT(R899,"000")))</f>
        <v/>
      </c>
      <c r="C899" s="21" t="n"/>
      <c r="D899" s="20">
        <f>IF(C899="","",IF(S899="","خارج السنة المالية",INDEX(القوائم!$D$2:$D$13,S899)))</f>
        <v/>
      </c>
      <c r="E899" s="22" t="n"/>
      <c r="F899" s="23" t="n"/>
      <c r="G899" s="23" t="n"/>
      <c r="H899" s="22" t="n"/>
      <c r="I899" s="19" t="n"/>
      <c r="J899" s="21" t="n"/>
      <c r="K899" s="19" t="n"/>
      <c r="L899" s="19" t="n"/>
      <c r="M899" s="21" t="n"/>
      <c r="N899" s="22" t="n"/>
      <c r="O899" s="24">
        <f>IF(A899&lt;&gt;"عهدة","",SUMIFS($G$8:$G$5007,$B$8:$B$5007,B899,$A$8:$A$5007,"مصروف",$I$8:$I$5007,"&lt;&gt;مرفوض"))</f>
        <v/>
      </c>
      <c r="P899" s="25">
        <f>IF(A899&lt;&gt;"عهدة","",N(F899)-O899)</f>
        <v/>
      </c>
      <c r="Q899" s="26">
        <f>IF(A899="","",IF(A899="عهدة",IF(N(F899)=0,"⚠ أدخل قيمة العهدة",IF(P899&lt;0,"⛔ عجز / زيادة مصروفات "&amp;TEXT(-P899,"#,##0"),IF(COUNTIFS($B$8:$B$5007,B899,$A$8:$A$5007,"مصروف",$I$8:$I$5007,"&lt;&gt;مرفوض",$K$8:$K$5007,"&lt;&gt;نعم")&gt;0,"⚠ "&amp;COUNTIFS($B$8:$B$5007,B899,$A$8:$A$5007,"مصروف",$I$8:$I$5007,"&lt;&gt;مرفوض",$K$8:$K$5007,"&lt;&gt;نعم")&amp;" مصروف غير مسوى",IF(L899="تمت التسوية",IF(P899=0,"✔ متوازنة وتمت التسوية","✔ تمت التسوية – متبقي "&amp;TEXT(P899,"#,##0")),IF(P899&gt;0,"متبقي "&amp;TEXT(P899,"#,##0"),"✔ متوازنة"))))),IF(R899=0,"⚠ أضف سطر عهدة أولًا",IF(OR(C899="",N(G899)=0),"⚠ أكمل التاريخ والقيمة",IF(S899="","⚠ التاريخ خارج السنة المالية",IF(H899="","⚠ اختر بند الموازنة",IF(I899="مرفوض","✖ مرفوض من المدير",IF(I899&lt;&gt;"موافق","⏳ بانتظار موافقة المدير",IF(K899&lt;&gt;"نعم","⚠ غير مسوى مع الحسابات","✔ معتمد ومسوى")))))))))</f>
        <v/>
      </c>
      <c r="R899">
        <f>N(R898)+IF(A899="عهدة",1,0)</f>
        <v/>
      </c>
      <c r="S899">
        <f>IF(C899="","",IF(AND(C899&gt;=DATE(2026,9,1),C899&lt;=DATE(2027,8,31)),(YEAR(C899)-2026)*12+MONTH(C899)-8,""))</f>
        <v/>
      </c>
      <c r="T899">
        <f>IF(AND(A899="مصروف",R899&gt;0,I899="موافق",S899&lt;&gt;"",H899&lt;&gt;""),N(G899),0)</f>
        <v/>
      </c>
    </row>
    <row r="900">
      <c r="A900" s="19" t="n"/>
      <c r="B900" s="20">
        <f>IF(A900="","",IF(R900=0,"⚠ أضف سطر عهدة أولًا","DMT-"&amp;TEXT(R900,"000")))</f>
        <v/>
      </c>
      <c r="C900" s="21" t="n"/>
      <c r="D900" s="20">
        <f>IF(C900="","",IF(S900="","خارج السنة المالية",INDEX(القوائم!$D$2:$D$13,S900)))</f>
        <v/>
      </c>
      <c r="E900" s="22" t="n"/>
      <c r="F900" s="23" t="n"/>
      <c r="G900" s="23" t="n"/>
      <c r="H900" s="22" t="n"/>
      <c r="I900" s="19" t="n"/>
      <c r="J900" s="21" t="n"/>
      <c r="K900" s="19" t="n"/>
      <c r="L900" s="19" t="n"/>
      <c r="M900" s="21" t="n"/>
      <c r="N900" s="22" t="n"/>
      <c r="O900" s="24">
        <f>IF(A900&lt;&gt;"عهدة","",SUMIFS($G$8:$G$5007,$B$8:$B$5007,B900,$A$8:$A$5007,"مصروف",$I$8:$I$5007,"&lt;&gt;مرفوض"))</f>
        <v/>
      </c>
      <c r="P900" s="25">
        <f>IF(A900&lt;&gt;"عهدة","",N(F900)-O900)</f>
        <v/>
      </c>
      <c r="Q900" s="26">
        <f>IF(A900="","",IF(A900="عهدة",IF(N(F900)=0,"⚠ أدخل قيمة العهدة",IF(P900&lt;0,"⛔ عجز / زيادة مصروفات "&amp;TEXT(-P900,"#,##0"),IF(COUNTIFS($B$8:$B$5007,B900,$A$8:$A$5007,"مصروف",$I$8:$I$5007,"&lt;&gt;مرفوض",$K$8:$K$5007,"&lt;&gt;نعم")&gt;0,"⚠ "&amp;COUNTIFS($B$8:$B$5007,B900,$A$8:$A$5007,"مصروف",$I$8:$I$5007,"&lt;&gt;مرفوض",$K$8:$K$5007,"&lt;&gt;نعم")&amp;" مصروف غير مسوى",IF(L900="تمت التسوية",IF(P900=0,"✔ متوازنة وتمت التسوية","✔ تمت التسوية – متبقي "&amp;TEXT(P900,"#,##0")),IF(P900&gt;0,"متبقي "&amp;TEXT(P900,"#,##0"),"✔ متوازنة"))))),IF(R900=0,"⚠ أضف سطر عهدة أولًا",IF(OR(C900="",N(G900)=0),"⚠ أكمل التاريخ والقيمة",IF(S900="","⚠ التاريخ خارج السنة المالية",IF(H900="","⚠ اختر بند الموازنة",IF(I900="مرفوض","✖ مرفوض من المدير",IF(I900&lt;&gt;"موافق","⏳ بانتظار موافقة المدير",IF(K900&lt;&gt;"نعم","⚠ غير مسوى مع الحسابات","✔ معتمد ومسوى")))))))))</f>
        <v/>
      </c>
      <c r="R900">
        <f>N(R899)+IF(A900="عهدة",1,0)</f>
        <v/>
      </c>
      <c r="S900">
        <f>IF(C900="","",IF(AND(C900&gt;=DATE(2026,9,1),C900&lt;=DATE(2027,8,31)),(YEAR(C900)-2026)*12+MONTH(C900)-8,""))</f>
        <v/>
      </c>
      <c r="T900">
        <f>IF(AND(A900="مصروف",R900&gt;0,I900="موافق",S900&lt;&gt;"",H900&lt;&gt;""),N(G900),0)</f>
        <v/>
      </c>
    </row>
    <row r="901">
      <c r="A901" s="19" t="n"/>
      <c r="B901" s="20">
        <f>IF(A901="","",IF(R901=0,"⚠ أضف سطر عهدة أولًا","DMT-"&amp;TEXT(R901,"000")))</f>
        <v/>
      </c>
      <c r="C901" s="21" t="n"/>
      <c r="D901" s="20">
        <f>IF(C901="","",IF(S901="","خارج السنة المالية",INDEX(القوائم!$D$2:$D$13,S901)))</f>
        <v/>
      </c>
      <c r="E901" s="22" t="n"/>
      <c r="F901" s="23" t="n"/>
      <c r="G901" s="23" t="n"/>
      <c r="H901" s="22" t="n"/>
      <c r="I901" s="19" t="n"/>
      <c r="J901" s="21" t="n"/>
      <c r="K901" s="19" t="n"/>
      <c r="L901" s="19" t="n"/>
      <c r="M901" s="21" t="n"/>
      <c r="N901" s="22" t="n"/>
      <c r="O901" s="24">
        <f>IF(A901&lt;&gt;"عهدة","",SUMIFS($G$8:$G$5007,$B$8:$B$5007,B901,$A$8:$A$5007,"مصروف",$I$8:$I$5007,"&lt;&gt;مرفوض"))</f>
        <v/>
      </c>
      <c r="P901" s="25">
        <f>IF(A901&lt;&gt;"عهدة","",N(F901)-O901)</f>
        <v/>
      </c>
      <c r="Q901" s="26">
        <f>IF(A901="","",IF(A901="عهدة",IF(N(F901)=0,"⚠ أدخل قيمة العهدة",IF(P901&lt;0,"⛔ عجز / زيادة مصروفات "&amp;TEXT(-P901,"#,##0"),IF(COUNTIFS($B$8:$B$5007,B901,$A$8:$A$5007,"مصروف",$I$8:$I$5007,"&lt;&gt;مرفوض",$K$8:$K$5007,"&lt;&gt;نعم")&gt;0,"⚠ "&amp;COUNTIFS($B$8:$B$5007,B901,$A$8:$A$5007,"مصروف",$I$8:$I$5007,"&lt;&gt;مرفوض",$K$8:$K$5007,"&lt;&gt;نعم")&amp;" مصروف غير مسوى",IF(L901="تمت التسوية",IF(P901=0,"✔ متوازنة وتمت التسوية","✔ تمت التسوية – متبقي "&amp;TEXT(P901,"#,##0")),IF(P901&gt;0,"متبقي "&amp;TEXT(P901,"#,##0"),"✔ متوازنة"))))),IF(R901=0,"⚠ أضف سطر عهدة أولًا",IF(OR(C901="",N(G901)=0),"⚠ أكمل التاريخ والقيمة",IF(S901="","⚠ التاريخ خارج السنة المالية",IF(H901="","⚠ اختر بند الموازنة",IF(I901="مرفوض","✖ مرفوض من المدير",IF(I901&lt;&gt;"موافق","⏳ بانتظار موافقة المدير",IF(K901&lt;&gt;"نعم","⚠ غير مسوى مع الحسابات","✔ معتمد ومسوى")))))))))</f>
        <v/>
      </c>
      <c r="R901">
        <f>N(R900)+IF(A901="عهدة",1,0)</f>
        <v/>
      </c>
      <c r="S901">
        <f>IF(C901="","",IF(AND(C901&gt;=DATE(2026,9,1),C901&lt;=DATE(2027,8,31)),(YEAR(C901)-2026)*12+MONTH(C901)-8,""))</f>
        <v/>
      </c>
      <c r="T901">
        <f>IF(AND(A901="مصروف",R901&gt;0,I901="موافق",S901&lt;&gt;"",H901&lt;&gt;""),N(G901),0)</f>
        <v/>
      </c>
    </row>
    <row r="902">
      <c r="A902" s="19" t="n"/>
      <c r="B902" s="20">
        <f>IF(A902="","",IF(R902=0,"⚠ أضف سطر عهدة أولًا","DMT-"&amp;TEXT(R902,"000")))</f>
        <v/>
      </c>
      <c r="C902" s="21" t="n"/>
      <c r="D902" s="20">
        <f>IF(C902="","",IF(S902="","خارج السنة المالية",INDEX(القوائم!$D$2:$D$13,S902)))</f>
        <v/>
      </c>
      <c r="E902" s="22" t="n"/>
      <c r="F902" s="23" t="n"/>
      <c r="G902" s="23" t="n"/>
      <c r="H902" s="22" t="n"/>
      <c r="I902" s="19" t="n"/>
      <c r="J902" s="21" t="n"/>
      <c r="K902" s="19" t="n"/>
      <c r="L902" s="19" t="n"/>
      <c r="M902" s="21" t="n"/>
      <c r="N902" s="22" t="n"/>
      <c r="O902" s="24">
        <f>IF(A902&lt;&gt;"عهدة","",SUMIFS($G$8:$G$5007,$B$8:$B$5007,B902,$A$8:$A$5007,"مصروف",$I$8:$I$5007,"&lt;&gt;مرفوض"))</f>
        <v/>
      </c>
      <c r="P902" s="25">
        <f>IF(A902&lt;&gt;"عهدة","",N(F902)-O902)</f>
        <v/>
      </c>
      <c r="Q902" s="26">
        <f>IF(A902="","",IF(A902="عهدة",IF(N(F902)=0,"⚠ أدخل قيمة العهدة",IF(P902&lt;0,"⛔ عجز / زيادة مصروفات "&amp;TEXT(-P902,"#,##0"),IF(COUNTIFS($B$8:$B$5007,B902,$A$8:$A$5007,"مصروف",$I$8:$I$5007,"&lt;&gt;مرفوض",$K$8:$K$5007,"&lt;&gt;نعم")&gt;0,"⚠ "&amp;COUNTIFS($B$8:$B$5007,B902,$A$8:$A$5007,"مصروف",$I$8:$I$5007,"&lt;&gt;مرفوض",$K$8:$K$5007,"&lt;&gt;نعم")&amp;" مصروف غير مسوى",IF(L902="تمت التسوية",IF(P902=0,"✔ متوازنة وتمت التسوية","✔ تمت التسوية – متبقي "&amp;TEXT(P902,"#,##0")),IF(P902&gt;0,"متبقي "&amp;TEXT(P902,"#,##0"),"✔ متوازنة"))))),IF(R902=0,"⚠ أضف سطر عهدة أولًا",IF(OR(C902="",N(G902)=0),"⚠ أكمل التاريخ والقيمة",IF(S902="","⚠ التاريخ خارج السنة المالية",IF(H902="","⚠ اختر بند الموازنة",IF(I902="مرفوض","✖ مرفوض من المدير",IF(I902&lt;&gt;"موافق","⏳ بانتظار موافقة المدير",IF(K902&lt;&gt;"نعم","⚠ غير مسوى مع الحسابات","✔ معتمد ومسوى")))))))))</f>
        <v/>
      </c>
      <c r="R902">
        <f>N(R901)+IF(A902="عهدة",1,0)</f>
        <v/>
      </c>
      <c r="S902">
        <f>IF(C902="","",IF(AND(C902&gt;=DATE(2026,9,1),C902&lt;=DATE(2027,8,31)),(YEAR(C902)-2026)*12+MONTH(C902)-8,""))</f>
        <v/>
      </c>
      <c r="T902">
        <f>IF(AND(A902="مصروف",R902&gt;0,I902="موافق",S902&lt;&gt;"",H902&lt;&gt;""),N(G902),0)</f>
        <v/>
      </c>
    </row>
    <row r="903">
      <c r="A903" s="19" t="n"/>
      <c r="B903" s="20">
        <f>IF(A903="","",IF(R903=0,"⚠ أضف سطر عهدة أولًا","DMT-"&amp;TEXT(R903,"000")))</f>
        <v/>
      </c>
      <c r="C903" s="21" t="n"/>
      <c r="D903" s="20">
        <f>IF(C903="","",IF(S903="","خارج السنة المالية",INDEX(القوائم!$D$2:$D$13,S903)))</f>
        <v/>
      </c>
      <c r="E903" s="22" t="n"/>
      <c r="F903" s="23" t="n"/>
      <c r="G903" s="23" t="n"/>
      <c r="H903" s="22" t="n"/>
      <c r="I903" s="19" t="n"/>
      <c r="J903" s="21" t="n"/>
      <c r="K903" s="19" t="n"/>
      <c r="L903" s="19" t="n"/>
      <c r="M903" s="21" t="n"/>
      <c r="N903" s="22" t="n"/>
      <c r="O903" s="24">
        <f>IF(A903&lt;&gt;"عهدة","",SUMIFS($G$8:$G$5007,$B$8:$B$5007,B903,$A$8:$A$5007,"مصروف",$I$8:$I$5007,"&lt;&gt;مرفوض"))</f>
        <v/>
      </c>
      <c r="P903" s="25">
        <f>IF(A903&lt;&gt;"عهدة","",N(F903)-O903)</f>
        <v/>
      </c>
      <c r="Q903" s="26">
        <f>IF(A903="","",IF(A903="عهدة",IF(N(F903)=0,"⚠ أدخل قيمة العهدة",IF(P903&lt;0,"⛔ عجز / زيادة مصروفات "&amp;TEXT(-P903,"#,##0"),IF(COUNTIFS($B$8:$B$5007,B903,$A$8:$A$5007,"مصروف",$I$8:$I$5007,"&lt;&gt;مرفوض",$K$8:$K$5007,"&lt;&gt;نعم")&gt;0,"⚠ "&amp;COUNTIFS($B$8:$B$5007,B903,$A$8:$A$5007,"مصروف",$I$8:$I$5007,"&lt;&gt;مرفوض",$K$8:$K$5007,"&lt;&gt;نعم")&amp;" مصروف غير مسوى",IF(L903="تمت التسوية",IF(P903=0,"✔ متوازنة وتمت التسوية","✔ تمت التسوية – متبقي "&amp;TEXT(P903,"#,##0")),IF(P903&gt;0,"متبقي "&amp;TEXT(P903,"#,##0"),"✔ متوازنة"))))),IF(R903=0,"⚠ أضف سطر عهدة أولًا",IF(OR(C903="",N(G903)=0),"⚠ أكمل التاريخ والقيمة",IF(S903="","⚠ التاريخ خارج السنة المالية",IF(H903="","⚠ اختر بند الموازنة",IF(I903="مرفوض","✖ مرفوض من المدير",IF(I903&lt;&gt;"موافق","⏳ بانتظار موافقة المدير",IF(K903&lt;&gt;"نعم","⚠ غير مسوى مع الحسابات","✔ معتمد ومسوى")))))))))</f>
        <v/>
      </c>
      <c r="R903">
        <f>N(R902)+IF(A903="عهدة",1,0)</f>
        <v/>
      </c>
      <c r="S903">
        <f>IF(C903="","",IF(AND(C903&gt;=DATE(2026,9,1),C903&lt;=DATE(2027,8,31)),(YEAR(C903)-2026)*12+MONTH(C903)-8,""))</f>
        <v/>
      </c>
      <c r="T903">
        <f>IF(AND(A903="مصروف",R903&gt;0,I903="موافق",S903&lt;&gt;"",H903&lt;&gt;""),N(G903),0)</f>
        <v/>
      </c>
    </row>
    <row r="904">
      <c r="A904" s="19" t="n"/>
      <c r="B904" s="20">
        <f>IF(A904="","",IF(R904=0,"⚠ أضف سطر عهدة أولًا","DMT-"&amp;TEXT(R904,"000")))</f>
        <v/>
      </c>
      <c r="C904" s="21" t="n"/>
      <c r="D904" s="20">
        <f>IF(C904="","",IF(S904="","خارج السنة المالية",INDEX(القوائم!$D$2:$D$13,S904)))</f>
        <v/>
      </c>
      <c r="E904" s="22" t="n"/>
      <c r="F904" s="23" t="n"/>
      <c r="G904" s="23" t="n"/>
      <c r="H904" s="22" t="n"/>
      <c r="I904" s="19" t="n"/>
      <c r="J904" s="21" t="n"/>
      <c r="K904" s="19" t="n"/>
      <c r="L904" s="19" t="n"/>
      <c r="M904" s="21" t="n"/>
      <c r="N904" s="22" t="n"/>
      <c r="O904" s="24">
        <f>IF(A904&lt;&gt;"عهدة","",SUMIFS($G$8:$G$5007,$B$8:$B$5007,B904,$A$8:$A$5007,"مصروف",$I$8:$I$5007,"&lt;&gt;مرفوض"))</f>
        <v/>
      </c>
      <c r="P904" s="25">
        <f>IF(A904&lt;&gt;"عهدة","",N(F904)-O904)</f>
        <v/>
      </c>
      <c r="Q904" s="26">
        <f>IF(A904="","",IF(A904="عهدة",IF(N(F904)=0,"⚠ أدخل قيمة العهدة",IF(P904&lt;0,"⛔ عجز / زيادة مصروفات "&amp;TEXT(-P904,"#,##0"),IF(COUNTIFS($B$8:$B$5007,B904,$A$8:$A$5007,"مصروف",$I$8:$I$5007,"&lt;&gt;مرفوض",$K$8:$K$5007,"&lt;&gt;نعم")&gt;0,"⚠ "&amp;COUNTIFS($B$8:$B$5007,B904,$A$8:$A$5007,"مصروف",$I$8:$I$5007,"&lt;&gt;مرفوض",$K$8:$K$5007,"&lt;&gt;نعم")&amp;" مصروف غير مسوى",IF(L904="تمت التسوية",IF(P904=0,"✔ متوازنة وتمت التسوية","✔ تمت التسوية – متبقي "&amp;TEXT(P904,"#,##0")),IF(P904&gt;0,"متبقي "&amp;TEXT(P904,"#,##0"),"✔ متوازنة"))))),IF(R904=0,"⚠ أضف سطر عهدة أولًا",IF(OR(C904="",N(G904)=0),"⚠ أكمل التاريخ والقيمة",IF(S904="","⚠ التاريخ خارج السنة المالية",IF(H904="","⚠ اختر بند الموازنة",IF(I904="مرفوض","✖ مرفوض من المدير",IF(I904&lt;&gt;"موافق","⏳ بانتظار موافقة المدير",IF(K904&lt;&gt;"نعم","⚠ غير مسوى مع الحسابات","✔ معتمد ومسوى")))))))))</f>
        <v/>
      </c>
      <c r="R904">
        <f>N(R903)+IF(A904="عهدة",1,0)</f>
        <v/>
      </c>
      <c r="S904">
        <f>IF(C904="","",IF(AND(C904&gt;=DATE(2026,9,1),C904&lt;=DATE(2027,8,31)),(YEAR(C904)-2026)*12+MONTH(C904)-8,""))</f>
        <v/>
      </c>
      <c r="T904">
        <f>IF(AND(A904="مصروف",R904&gt;0,I904="موافق",S904&lt;&gt;"",H904&lt;&gt;""),N(G904),0)</f>
        <v/>
      </c>
    </row>
    <row r="905">
      <c r="A905" s="19" t="n"/>
      <c r="B905" s="20">
        <f>IF(A905="","",IF(R905=0,"⚠ أضف سطر عهدة أولًا","DMT-"&amp;TEXT(R905,"000")))</f>
        <v/>
      </c>
      <c r="C905" s="21" t="n"/>
      <c r="D905" s="20">
        <f>IF(C905="","",IF(S905="","خارج السنة المالية",INDEX(القوائم!$D$2:$D$13,S905)))</f>
        <v/>
      </c>
      <c r="E905" s="22" t="n"/>
      <c r="F905" s="23" t="n"/>
      <c r="G905" s="23" t="n"/>
      <c r="H905" s="22" t="n"/>
      <c r="I905" s="19" t="n"/>
      <c r="J905" s="21" t="n"/>
      <c r="K905" s="19" t="n"/>
      <c r="L905" s="19" t="n"/>
      <c r="M905" s="21" t="n"/>
      <c r="N905" s="22" t="n"/>
      <c r="O905" s="24">
        <f>IF(A905&lt;&gt;"عهدة","",SUMIFS($G$8:$G$5007,$B$8:$B$5007,B905,$A$8:$A$5007,"مصروف",$I$8:$I$5007,"&lt;&gt;مرفوض"))</f>
        <v/>
      </c>
      <c r="P905" s="25">
        <f>IF(A905&lt;&gt;"عهدة","",N(F905)-O905)</f>
        <v/>
      </c>
      <c r="Q905" s="26">
        <f>IF(A905="","",IF(A905="عهدة",IF(N(F905)=0,"⚠ أدخل قيمة العهدة",IF(P905&lt;0,"⛔ عجز / زيادة مصروفات "&amp;TEXT(-P905,"#,##0"),IF(COUNTIFS($B$8:$B$5007,B905,$A$8:$A$5007,"مصروف",$I$8:$I$5007,"&lt;&gt;مرفوض",$K$8:$K$5007,"&lt;&gt;نعم")&gt;0,"⚠ "&amp;COUNTIFS($B$8:$B$5007,B905,$A$8:$A$5007,"مصروف",$I$8:$I$5007,"&lt;&gt;مرفوض",$K$8:$K$5007,"&lt;&gt;نعم")&amp;" مصروف غير مسوى",IF(L905="تمت التسوية",IF(P905=0,"✔ متوازنة وتمت التسوية","✔ تمت التسوية – متبقي "&amp;TEXT(P905,"#,##0")),IF(P905&gt;0,"متبقي "&amp;TEXT(P905,"#,##0"),"✔ متوازنة"))))),IF(R905=0,"⚠ أضف سطر عهدة أولًا",IF(OR(C905="",N(G905)=0),"⚠ أكمل التاريخ والقيمة",IF(S905="","⚠ التاريخ خارج السنة المالية",IF(H905="","⚠ اختر بند الموازنة",IF(I905="مرفوض","✖ مرفوض من المدير",IF(I905&lt;&gt;"موافق","⏳ بانتظار موافقة المدير",IF(K905&lt;&gt;"نعم","⚠ غير مسوى مع الحسابات","✔ معتمد ومسوى")))))))))</f>
        <v/>
      </c>
      <c r="R905">
        <f>N(R904)+IF(A905="عهدة",1,0)</f>
        <v/>
      </c>
      <c r="S905">
        <f>IF(C905="","",IF(AND(C905&gt;=DATE(2026,9,1),C905&lt;=DATE(2027,8,31)),(YEAR(C905)-2026)*12+MONTH(C905)-8,""))</f>
        <v/>
      </c>
      <c r="T905">
        <f>IF(AND(A905="مصروف",R905&gt;0,I905="موافق",S905&lt;&gt;"",H905&lt;&gt;""),N(G905),0)</f>
        <v/>
      </c>
    </row>
    <row r="906">
      <c r="A906" s="19" t="n"/>
      <c r="B906" s="20">
        <f>IF(A906="","",IF(R906=0,"⚠ أضف سطر عهدة أولًا","DMT-"&amp;TEXT(R906,"000")))</f>
        <v/>
      </c>
      <c r="C906" s="21" t="n"/>
      <c r="D906" s="20">
        <f>IF(C906="","",IF(S906="","خارج السنة المالية",INDEX(القوائم!$D$2:$D$13,S906)))</f>
        <v/>
      </c>
      <c r="E906" s="22" t="n"/>
      <c r="F906" s="23" t="n"/>
      <c r="G906" s="23" t="n"/>
      <c r="H906" s="22" t="n"/>
      <c r="I906" s="19" t="n"/>
      <c r="J906" s="21" t="n"/>
      <c r="K906" s="19" t="n"/>
      <c r="L906" s="19" t="n"/>
      <c r="M906" s="21" t="n"/>
      <c r="N906" s="22" t="n"/>
      <c r="O906" s="24">
        <f>IF(A906&lt;&gt;"عهدة","",SUMIFS($G$8:$G$5007,$B$8:$B$5007,B906,$A$8:$A$5007,"مصروف",$I$8:$I$5007,"&lt;&gt;مرفوض"))</f>
        <v/>
      </c>
      <c r="P906" s="25">
        <f>IF(A906&lt;&gt;"عهدة","",N(F906)-O906)</f>
        <v/>
      </c>
      <c r="Q906" s="26">
        <f>IF(A906="","",IF(A906="عهدة",IF(N(F906)=0,"⚠ أدخل قيمة العهدة",IF(P906&lt;0,"⛔ عجز / زيادة مصروفات "&amp;TEXT(-P906,"#,##0"),IF(COUNTIFS($B$8:$B$5007,B906,$A$8:$A$5007,"مصروف",$I$8:$I$5007,"&lt;&gt;مرفوض",$K$8:$K$5007,"&lt;&gt;نعم")&gt;0,"⚠ "&amp;COUNTIFS($B$8:$B$5007,B906,$A$8:$A$5007,"مصروف",$I$8:$I$5007,"&lt;&gt;مرفوض",$K$8:$K$5007,"&lt;&gt;نعم")&amp;" مصروف غير مسوى",IF(L906="تمت التسوية",IF(P906=0,"✔ متوازنة وتمت التسوية","✔ تمت التسوية – متبقي "&amp;TEXT(P906,"#,##0")),IF(P906&gt;0,"متبقي "&amp;TEXT(P906,"#,##0"),"✔ متوازنة"))))),IF(R906=0,"⚠ أضف سطر عهدة أولًا",IF(OR(C906="",N(G906)=0),"⚠ أكمل التاريخ والقيمة",IF(S906="","⚠ التاريخ خارج السنة المالية",IF(H906="","⚠ اختر بند الموازنة",IF(I906="مرفوض","✖ مرفوض من المدير",IF(I906&lt;&gt;"موافق","⏳ بانتظار موافقة المدير",IF(K906&lt;&gt;"نعم","⚠ غير مسوى مع الحسابات","✔ معتمد ومسوى")))))))))</f>
        <v/>
      </c>
      <c r="R906">
        <f>N(R905)+IF(A906="عهدة",1,0)</f>
        <v/>
      </c>
      <c r="S906">
        <f>IF(C906="","",IF(AND(C906&gt;=DATE(2026,9,1),C906&lt;=DATE(2027,8,31)),(YEAR(C906)-2026)*12+MONTH(C906)-8,""))</f>
        <v/>
      </c>
      <c r="T906">
        <f>IF(AND(A906="مصروف",R906&gt;0,I906="موافق",S906&lt;&gt;"",H906&lt;&gt;""),N(G906),0)</f>
        <v/>
      </c>
    </row>
    <row r="907">
      <c r="A907" s="19" t="n"/>
      <c r="B907" s="20">
        <f>IF(A907="","",IF(R907=0,"⚠ أضف سطر عهدة أولًا","DMT-"&amp;TEXT(R907,"000")))</f>
        <v/>
      </c>
      <c r="C907" s="21" t="n"/>
      <c r="D907" s="20">
        <f>IF(C907="","",IF(S907="","خارج السنة المالية",INDEX(القوائم!$D$2:$D$13,S907)))</f>
        <v/>
      </c>
      <c r="E907" s="22" t="n"/>
      <c r="F907" s="23" t="n"/>
      <c r="G907" s="23" t="n"/>
      <c r="H907" s="22" t="n"/>
      <c r="I907" s="19" t="n"/>
      <c r="J907" s="21" t="n"/>
      <c r="K907" s="19" t="n"/>
      <c r="L907" s="19" t="n"/>
      <c r="M907" s="21" t="n"/>
      <c r="N907" s="22" t="n"/>
      <c r="O907" s="24">
        <f>IF(A907&lt;&gt;"عهدة","",SUMIFS($G$8:$G$5007,$B$8:$B$5007,B907,$A$8:$A$5007,"مصروف",$I$8:$I$5007,"&lt;&gt;مرفوض"))</f>
        <v/>
      </c>
      <c r="P907" s="25">
        <f>IF(A907&lt;&gt;"عهدة","",N(F907)-O907)</f>
        <v/>
      </c>
      <c r="Q907" s="26">
        <f>IF(A907="","",IF(A907="عهدة",IF(N(F907)=0,"⚠ أدخل قيمة العهدة",IF(P907&lt;0,"⛔ عجز / زيادة مصروفات "&amp;TEXT(-P907,"#,##0"),IF(COUNTIFS($B$8:$B$5007,B907,$A$8:$A$5007,"مصروف",$I$8:$I$5007,"&lt;&gt;مرفوض",$K$8:$K$5007,"&lt;&gt;نعم")&gt;0,"⚠ "&amp;COUNTIFS($B$8:$B$5007,B907,$A$8:$A$5007,"مصروف",$I$8:$I$5007,"&lt;&gt;مرفوض",$K$8:$K$5007,"&lt;&gt;نعم")&amp;" مصروف غير مسوى",IF(L907="تمت التسوية",IF(P907=0,"✔ متوازنة وتمت التسوية","✔ تمت التسوية – متبقي "&amp;TEXT(P907,"#,##0")),IF(P907&gt;0,"متبقي "&amp;TEXT(P907,"#,##0"),"✔ متوازنة"))))),IF(R907=0,"⚠ أضف سطر عهدة أولًا",IF(OR(C907="",N(G907)=0),"⚠ أكمل التاريخ والقيمة",IF(S907="","⚠ التاريخ خارج السنة المالية",IF(H907="","⚠ اختر بند الموازنة",IF(I907="مرفوض","✖ مرفوض من المدير",IF(I907&lt;&gt;"موافق","⏳ بانتظار موافقة المدير",IF(K907&lt;&gt;"نعم","⚠ غير مسوى مع الحسابات","✔ معتمد ومسوى")))))))))</f>
        <v/>
      </c>
      <c r="R907">
        <f>N(R906)+IF(A907="عهدة",1,0)</f>
        <v/>
      </c>
      <c r="S907">
        <f>IF(C907="","",IF(AND(C907&gt;=DATE(2026,9,1),C907&lt;=DATE(2027,8,31)),(YEAR(C907)-2026)*12+MONTH(C907)-8,""))</f>
        <v/>
      </c>
      <c r="T907">
        <f>IF(AND(A907="مصروف",R907&gt;0,I907="موافق",S907&lt;&gt;"",H907&lt;&gt;""),N(G907),0)</f>
        <v/>
      </c>
    </row>
    <row r="908">
      <c r="A908" s="19" t="n"/>
      <c r="B908" s="20">
        <f>IF(A908="","",IF(R908=0,"⚠ أضف سطر عهدة أولًا","DMT-"&amp;TEXT(R908,"000")))</f>
        <v/>
      </c>
      <c r="C908" s="21" t="n"/>
      <c r="D908" s="20">
        <f>IF(C908="","",IF(S908="","خارج السنة المالية",INDEX(القوائم!$D$2:$D$13,S908)))</f>
        <v/>
      </c>
      <c r="E908" s="22" t="n"/>
      <c r="F908" s="23" t="n"/>
      <c r="G908" s="23" t="n"/>
      <c r="H908" s="22" t="n"/>
      <c r="I908" s="19" t="n"/>
      <c r="J908" s="21" t="n"/>
      <c r="K908" s="19" t="n"/>
      <c r="L908" s="19" t="n"/>
      <c r="M908" s="21" t="n"/>
      <c r="N908" s="22" t="n"/>
      <c r="O908" s="24">
        <f>IF(A908&lt;&gt;"عهدة","",SUMIFS($G$8:$G$5007,$B$8:$B$5007,B908,$A$8:$A$5007,"مصروف",$I$8:$I$5007,"&lt;&gt;مرفوض"))</f>
        <v/>
      </c>
      <c r="P908" s="25">
        <f>IF(A908&lt;&gt;"عهدة","",N(F908)-O908)</f>
        <v/>
      </c>
      <c r="Q908" s="26">
        <f>IF(A908="","",IF(A908="عهدة",IF(N(F908)=0,"⚠ أدخل قيمة العهدة",IF(P908&lt;0,"⛔ عجز / زيادة مصروفات "&amp;TEXT(-P908,"#,##0"),IF(COUNTIFS($B$8:$B$5007,B908,$A$8:$A$5007,"مصروف",$I$8:$I$5007,"&lt;&gt;مرفوض",$K$8:$K$5007,"&lt;&gt;نعم")&gt;0,"⚠ "&amp;COUNTIFS($B$8:$B$5007,B908,$A$8:$A$5007,"مصروف",$I$8:$I$5007,"&lt;&gt;مرفوض",$K$8:$K$5007,"&lt;&gt;نعم")&amp;" مصروف غير مسوى",IF(L908="تمت التسوية",IF(P908=0,"✔ متوازنة وتمت التسوية","✔ تمت التسوية – متبقي "&amp;TEXT(P908,"#,##0")),IF(P908&gt;0,"متبقي "&amp;TEXT(P908,"#,##0"),"✔ متوازنة"))))),IF(R908=0,"⚠ أضف سطر عهدة أولًا",IF(OR(C908="",N(G908)=0),"⚠ أكمل التاريخ والقيمة",IF(S908="","⚠ التاريخ خارج السنة المالية",IF(H908="","⚠ اختر بند الموازنة",IF(I908="مرفوض","✖ مرفوض من المدير",IF(I908&lt;&gt;"موافق","⏳ بانتظار موافقة المدير",IF(K908&lt;&gt;"نعم","⚠ غير مسوى مع الحسابات","✔ معتمد ومسوى")))))))))</f>
        <v/>
      </c>
      <c r="R908">
        <f>N(R907)+IF(A908="عهدة",1,0)</f>
        <v/>
      </c>
      <c r="S908">
        <f>IF(C908="","",IF(AND(C908&gt;=DATE(2026,9,1),C908&lt;=DATE(2027,8,31)),(YEAR(C908)-2026)*12+MONTH(C908)-8,""))</f>
        <v/>
      </c>
      <c r="T908">
        <f>IF(AND(A908="مصروف",R908&gt;0,I908="موافق",S908&lt;&gt;"",H908&lt;&gt;""),N(G908),0)</f>
        <v/>
      </c>
    </row>
    <row r="909">
      <c r="A909" s="19" t="n"/>
      <c r="B909" s="20">
        <f>IF(A909="","",IF(R909=0,"⚠ أضف سطر عهدة أولًا","DMT-"&amp;TEXT(R909,"000")))</f>
        <v/>
      </c>
      <c r="C909" s="21" t="n"/>
      <c r="D909" s="20">
        <f>IF(C909="","",IF(S909="","خارج السنة المالية",INDEX(القوائم!$D$2:$D$13,S909)))</f>
        <v/>
      </c>
      <c r="E909" s="22" t="n"/>
      <c r="F909" s="23" t="n"/>
      <c r="G909" s="23" t="n"/>
      <c r="H909" s="22" t="n"/>
      <c r="I909" s="19" t="n"/>
      <c r="J909" s="21" t="n"/>
      <c r="K909" s="19" t="n"/>
      <c r="L909" s="19" t="n"/>
      <c r="M909" s="21" t="n"/>
      <c r="N909" s="22" t="n"/>
      <c r="O909" s="24">
        <f>IF(A909&lt;&gt;"عهدة","",SUMIFS($G$8:$G$5007,$B$8:$B$5007,B909,$A$8:$A$5007,"مصروف",$I$8:$I$5007,"&lt;&gt;مرفوض"))</f>
        <v/>
      </c>
      <c r="P909" s="25">
        <f>IF(A909&lt;&gt;"عهدة","",N(F909)-O909)</f>
        <v/>
      </c>
      <c r="Q909" s="26">
        <f>IF(A909="","",IF(A909="عهدة",IF(N(F909)=0,"⚠ أدخل قيمة العهدة",IF(P909&lt;0,"⛔ عجز / زيادة مصروفات "&amp;TEXT(-P909,"#,##0"),IF(COUNTIFS($B$8:$B$5007,B909,$A$8:$A$5007,"مصروف",$I$8:$I$5007,"&lt;&gt;مرفوض",$K$8:$K$5007,"&lt;&gt;نعم")&gt;0,"⚠ "&amp;COUNTIFS($B$8:$B$5007,B909,$A$8:$A$5007,"مصروف",$I$8:$I$5007,"&lt;&gt;مرفوض",$K$8:$K$5007,"&lt;&gt;نعم")&amp;" مصروف غير مسوى",IF(L909="تمت التسوية",IF(P909=0,"✔ متوازنة وتمت التسوية","✔ تمت التسوية – متبقي "&amp;TEXT(P909,"#,##0")),IF(P909&gt;0,"متبقي "&amp;TEXT(P909,"#,##0"),"✔ متوازنة"))))),IF(R909=0,"⚠ أضف سطر عهدة أولًا",IF(OR(C909="",N(G909)=0),"⚠ أكمل التاريخ والقيمة",IF(S909="","⚠ التاريخ خارج السنة المالية",IF(H909="","⚠ اختر بند الموازنة",IF(I909="مرفوض","✖ مرفوض من المدير",IF(I909&lt;&gt;"موافق","⏳ بانتظار موافقة المدير",IF(K909&lt;&gt;"نعم","⚠ غير مسوى مع الحسابات","✔ معتمد ومسوى")))))))))</f>
        <v/>
      </c>
      <c r="R909">
        <f>N(R908)+IF(A909="عهدة",1,0)</f>
        <v/>
      </c>
      <c r="S909">
        <f>IF(C909="","",IF(AND(C909&gt;=DATE(2026,9,1),C909&lt;=DATE(2027,8,31)),(YEAR(C909)-2026)*12+MONTH(C909)-8,""))</f>
        <v/>
      </c>
      <c r="T909">
        <f>IF(AND(A909="مصروف",R909&gt;0,I909="موافق",S909&lt;&gt;"",H909&lt;&gt;""),N(G909),0)</f>
        <v/>
      </c>
    </row>
    <row r="910">
      <c r="A910" s="19" t="n"/>
      <c r="B910" s="20">
        <f>IF(A910="","",IF(R910=0,"⚠ أضف سطر عهدة أولًا","DMT-"&amp;TEXT(R910,"000")))</f>
        <v/>
      </c>
      <c r="C910" s="21" t="n"/>
      <c r="D910" s="20">
        <f>IF(C910="","",IF(S910="","خارج السنة المالية",INDEX(القوائم!$D$2:$D$13,S910)))</f>
        <v/>
      </c>
      <c r="E910" s="22" t="n"/>
      <c r="F910" s="23" t="n"/>
      <c r="G910" s="23" t="n"/>
      <c r="H910" s="22" t="n"/>
      <c r="I910" s="19" t="n"/>
      <c r="J910" s="21" t="n"/>
      <c r="K910" s="19" t="n"/>
      <c r="L910" s="19" t="n"/>
      <c r="M910" s="21" t="n"/>
      <c r="N910" s="22" t="n"/>
      <c r="O910" s="24">
        <f>IF(A910&lt;&gt;"عهدة","",SUMIFS($G$8:$G$5007,$B$8:$B$5007,B910,$A$8:$A$5007,"مصروف",$I$8:$I$5007,"&lt;&gt;مرفوض"))</f>
        <v/>
      </c>
      <c r="P910" s="25">
        <f>IF(A910&lt;&gt;"عهدة","",N(F910)-O910)</f>
        <v/>
      </c>
      <c r="Q910" s="26">
        <f>IF(A910="","",IF(A910="عهدة",IF(N(F910)=0,"⚠ أدخل قيمة العهدة",IF(P910&lt;0,"⛔ عجز / زيادة مصروفات "&amp;TEXT(-P910,"#,##0"),IF(COUNTIFS($B$8:$B$5007,B910,$A$8:$A$5007,"مصروف",$I$8:$I$5007,"&lt;&gt;مرفوض",$K$8:$K$5007,"&lt;&gt;نعم")&gt;0,"⚠ "&amp;COUNTIFS($B$8:$B$5007,B910,$A$8:$A$5007,"مصروف",$I$8:$I$5007,"&lt;&gt;مرفوض",$K$8:$K$5007,"&lt;&gt;نعم")&amp;" مصروف غير مسوى",IF(L910="تمت التسوية",IF(P910=0,"✔ متوازنة وتمت التسوية","✔ تمت التسوية – متبقي "&amp;TEXT(P910,"#,##0")),IF(P910&gt;0,"متبقي "&amp;TEXT(P910,"#,##0"),"✔ متوازنة"))))),IF(R910=0,"⚠ أضف سطر عهدة أولًا",IF(OR(C910="",N(G910)=0),"⚠ أكمل التاريخ والقيمة",IF(S910="","⚠ التاريخ خارج السنة المالية",IF(H910="","⚠ اختر بند الموازنة",IF(I910="مرفوض","✖ مرفوض من المدير",IF(I910&lt;&gt;"موافق","⏳ بانتظار موافقة المدير",IF(K910&lt;&gt;"نعم","⚠ غير مسوى مع الحسابات","✔ معتمد ومسوى")))))))))</f>
        <v/>
      </c>
      <c r="R910">
        <f>N(R909)+IF(A910="عهدة",1,0)</f>
        <v/>
      </c>
      <c r="S910">
        <f>IF(C910="","",IF(AND(C910&gt;=DATE(2026,9,1),C910&lt;=DATE(2027,8,31)),(YEAR(C910)-2026)*12+MONTH(C910)-8,""))</f>
        <v/>
      </c>
      <c r="T910">
        <f>IF(AND(A910="مصروف",R910&gt;0,I910="موافق",S910&lt;&gt;"",H910&lt;&gt;""),N(G910),0)</f>
        <v/>
      </c>
    </row>
    <row r="911">
      <c r="A911" s="19" t="n"/>
      <c r="B911" s="20">
        <f>IF(A911="","",IF(R911=0,"⚠ أضف سطر عهدة أولًا","DMT-"&amp;TEXT(R911,"000")))</f>
        <v/>
      </c>
      <c r="C911" s="21" t="n"/>
      <c r="D911" s="20">
        <f>IF(C911="","",IF(S911="","خارج السنة المالية",INDEX(القوائم!$D$2:$D$13,S911)))</f>
        <v/>
      </c>
      <c r="E911" s="22" t="n"/>
      <c r="F911" s="23" t="n"/>
      <c r="G911" s="23" t="n"/>
      <c r="H911" s="22" t="n"/>
      <c r="I911" s="19" t="n"/>
      <c r="J911" s="21" t="n"/>
      <c r="K911" s="19" t="n"/>
      <c r="L911" s="19" t="n"/>
      <c r="M911" s="21" t="n"/>
      <c r="N911" s="22" t="n"/>
      <c r="O911" s="24">
        <f>IF(A911&lt;&gt;"عهدة","",SUMIFS($G$8:$G$5007,$B$8:$B$5007,B911,$A$8:$A$5007,"مصروف",$I$8:$I$5007,"&lt;&gt;مرفوض"))</f>
        <v/>
      </c>
      <c r="P911" s="25">
        <f>IF(A911&lt;&gt;"عهدة","",N(F911)-O911)</f>
        <v/>
      </c>
      <c r="Q911" s="26">
        <f>IF(A911="","",IF(A911="عهدة",IF(N(F911)=0,"⚠ أدخل قيمة العهدة",IF(P911&lt;0,"⛔ عجز / زيادة مصروفات "&amp;TEXT(-P911,"#,##0"),IF(COUNTIFS($B$8:$B$5007,B911,$A$8:$A$5007,"مصروف",$I$8:$I$5007,"&lt;&gt;مرفوض",$K$8:$K$5007,"&lt;&gt;نعم")&gt;0,"⚠ "&amp;COUNTIFS($B$8:$B$5007,B911,$A$8:$A$5007,"مصروف",$I$8:$I$5007,"&lt;&gt;مرفوض",$K$8:$K$5007,"&lt;&gt;نعم")&amp;" مصروف غير مسوى",IF(L911="تمت التسوية",IF(P911=0,"✔ متوازنة وتمت التسوية","✔ تمت التسوية – متبقي "&amp;TEXT(P911,"#,##0")),IF(P911&gt;0,"متبقي "&amp;TEXT(P911,"#,##0"),"✔ متوازنة"))))),IF(R911=0,"⚠ أضف سطر عهدة أولًا",IF(OR(C911="",N(G911)=0),"⚠ أكمل التاريخ والقيمة",IF(S911="","⚠ التاريخ خارج السنة المالية",IF(H911="","⚠ اختر بند الموازنة",IF(I911="مرفوض","✖ مرفوض من المدير",IF(I911&lt;&gt;"موافق","⏳ بانتظار موافقة المدير",IF(K911&lt;&gt;"نعم","⚠ غير مسوى مع الحسابات","✔ معتمد ومسوى")))))))))</f>
        <v/>
      </c>
      <c r="R911">
        <f>N(R910)+IF(A911="عهدة",1,0)</f>
        <v/>
      </c>
      <c r="S911">
        <f>IF(C911="","",IF(AND(C911&gt;=DATE(2026,9,1),C911&lt;=DATE(2027,8,31)),(YEAR(C911)-2026)*12+MONTH(C911)-8,""))</f>
        <v/>
      </c>
      <c r="T911">
        <f>IF(AND(A911="مصروف",R911&gt;0,I911="موافق",S911&lt;&gt;"",H911&lt;&gt;""),N(G911),0)</f>
        <v/>
      </c>
    </row>
    <row r="912">
      <c r="A912" s="19" t="n"/>
      <c r="B912" s="20">
        <f>IF(A912="","",IF(R912=0,"⚠ أضف سطر عهدة أولًا","DMT-"&amp;TEXT(R912,"000")))</f>
        <v/>
      </c>
      <c r="C912" s="21" t="n"/>
      <c r="D912" s="20">
        <f>IF(C912="","",IF(S912="","خارج السنة المالية",INDEX(القوائم!$D$2:$D$13,S912)))</f>
        <v/>
      </c>
      <c r="E912" s="22" t="n"/>
      <c r="F912" s="23" t="n"/>
      <c r="G912" s="23" t="n"/>
      <c r="H912" s="22" t="n"/>
      <c r="I912" s="19" t="n"/>
      <c r="J912" s="21" t="n"/>
      <c r="K912" s="19" t="n"/>
      <c r="L912" s="19" t="n"/>
      <c r="M912" s="21" t="n"/>
      <c r="N912" s="22" t="n"/>
      <c r="O912" s="24">
        <f>IF(A912&lt;&gt;"عهدة","",SUMIFS($G$8:$G$5007,$B$8:$B$5007,B912,$A$8:$A$5007,"مصروف",$I$8:$I$5007,"&lt;&gt;مرفوض"))</f>
        <v/>
      </c>
      <c r="P912" s="25">
        <f>IF(A912&lt;&gt;"عهدة","",N(F912)-O912)</f>
        <v/>
      </c>
      <c r="Q912" s="26">
        <f>IF(A912="","",IF(A912="عهدة",IF(N(F912)=0,"⚠ أدخل قيمة العهدة",IF(P912&lt;0,"⛔ عجز / زيادة مصروفات "&amp;TEXT(-P912,"#,##0"),IF(COUNTIFS($B$8:$B$5007,B912,$A$8:$A$5007,"مصروف",$I$8:$I$5007,"&lt;&gt;مرفوض",$K$8:$K$5007,"&lt;&gt;نعم")&gt;0,"⚠ "&amp;COUNTIFS($B$8:$B$5007,B912,$A$8:$A$5007,"مصروف",$I$8:$I$5007,"&lt;&gt;مرفوض",$K$8:$K$5007,"&lt;&gt;نعم")&amp;" مصروف غير مسوى",IF(L912="تمت التسوية",IF(P912=0,"✔ متوازنة وتمت التسوية","✔ تمت التسوية – متبقي "&amp;TEXT(P912,"#,##0")),IF(P912&gt;0,"متبقي "&amp;TEXT(P912,"#,##0"),"✔ متوازنة"))))),IF(R912=0,"⚠ أضف سطر عهدة أولًا",IF(OR(C912="",N(G912)=0),"⚠ أكمل التاريخ والقيمة",IF(S912="","⚠ التاريخ خارج السنة المالية",IF(H912="","⚠ اختر بند الموازنة",IF(I912="مرفوض","✖ مرفوض من المدير",IF(I912&lt;&gt;"موافق","⏳ بانتظار موافقة المدير",IF(K912&lt;&gt;"نعم","⚠ غير مسوى مع الحسابات","✔ معتمد ومسوى")))))))))</f>
        <v/>
      </c>
      <c r="R912">
        <f>N(R911)+IF(A912="عهدة",1,0)</f>
        <v/>
      </c>
      <c r="S912">
        <f>IF(C912="","",IF(AND(C912&gt;=DATE(2026,9,1),C912&lt;=DATE(2027,8,31)),(YEAR(C912)-2026)*12+MONTH(C912)-8,""))</f>
        <v/>
      </c>
      <c r="T912">
        <f>IF(AND(A912="مصروف",R912&gt;0,I912="موافق",S912&lt;&gt;"",H912&lt;&gt;""),N(G912),0)</f>
        <v/>
      </c>
    </row>
    <row r="913">
      <c r="A913" s="19" t="n"/>
      <c r="B913" s="20">
        <f>IF(A913="","",IF(R913=0,"⚠ أضف سطر عهدة أولًا","DMT-"&amp;TEXT(R913,"000")))</f>
        <v/>
      </c>
      <c r="C913" s="21" t="n"/>
      <c r="D913" s="20">
        <f>IF(C913="","",IF(S913="","خارج السنة المالية",INDEX(القوائم!$D$2:$D$13,S913)))</f>
        <v/>
      </c>
      <c r="E913" s="22" t="n"/>
      <c r="F913" s="23" t="n"/>
      <c r="G913" s="23" t="n"/>
      <c r="H913" s="22" t="n"/>
      <c r="I913" s="19" t="n"/>
      <c r="J913" s="21" t="n"/>
      <c r="K913" s="19" t="n"/>
      <c r="L913" s="19" t="n"/>
      <c r="M913" s="21" t="n"/>
      <c r="N913" s="22" t="n"/>
      <c r="O913" s="24">
        <f>IF(A913&lt;&gt;"عهدة","",SUMIFS($G$8:$G$5007,$B$8:$B$5007,B913,$A$8:$A$5007,"مصروف",$I$8:$I$5007,"&lt;&gt;مرفوض"))</f>
        <v/>
      </c>
      <c r="P913" s="25">
        <f>IF(A913&lt;&gt;"عهدة","",N(F913)-O913)</f>
        <v/>
      </c>
      <c r="Q913" s="26">
        <f>IF(A913="","",IF(A913="عهدة",IF(N(F913)=0,"⚠ أدخل قيمة العهدة",IF(P913&lt;0,"⛔ عجز / زيادة مصروفات "&amp;TEXT(-P913,"#,##0"),IF(COUNTIFS($B$8:$B$5007,B913,$A$8:$A$5007,"مصروف",$I$8:$I$5007,"&lt;&gt;مرفوض",$K$8:$K$5007,"&lt;&gt;نعم")&gt;0,"⚠ "&amp;COUNTIFS($B$8:$B$5007,B913,$A$8:$A$5007,"مصروف",$I$8:$I$5007,"&lt;&gt;مرفوض",$K$8:$K$5007,"&lt;&gt;نعم")&amp;" مصروف غير مسوى",IF(L913="تمت التسوية",IF(P913=0,"✔ متوازنة وتمت التسوية","✔ تمت التسوية – متبقي "&amp;TEXT(P913,"#,##0")),IF(P913&gt;0,"متبقي "&amp;TEXT(P913,"#,##0"),"✔ متوازنة"))))),IF(R913=0,"⚠ أضف سطر عهدة أولًا",IF(OR(C913="",N(G913)=0),"⚠ أكمل التاريخ والقيمة",IF(S913="","⚠ التاريخ خارج السنة المالية",IF(H913="","⚠ اختر بند الموازنة",IF(I913="مرفوض","✖ مرفوض من المدير",IF(I913&lt;&gt;"موافق","⏳ بانتظار موافقة المدير",IF(K913&lt;&gt;"نعم","⚠ غير مسوى مع الحسابات","✔ معتمد ومسوى")))))))))</f>
        <v/>
      </c>
      <c r="R913">
        <f>N(R912)+IF(A913="عهدة",1,0)</f>
        <v/>
      </c>
      <c r="S913">
        <f>IF(C913="","",IF(AND(C913&gt;=DATE(2026,9,1),C913&lt;=DATE(2027,8,31)),(YEAR(C913)-2026)*12+MONTH(C913)-8,""))</f>
        <v/>
      </c>
      <c r="T913">
        <f>IF(AND(A913="مصروف",R913&gt;0,I913="موافق",S913&lt;&gt;"",H913&lt;&gt;""),N(G913),0)</f>
        <v/>
      </c>
    </row>
    <row r="914">
      <c r="A914" s="19" t="n"/>
      <c r="B914" s="20">
        <f>IF(A914="","",IF(R914=0,"⚠ أضف سطر عهدة أولًا","DMT-"&amp;TEXT(R914,"000")))</f>
        <v/>
      </c>
      <c r="C914" s="21" t="n"/>
      <c r="D914" s="20">
        <f>IF(C914="","",IF(S914="","خارج السنة المالية",INDEX(القوائم!$D$2:$D$13,S914)))</f>
        <v/>
      </c>
      <c r="E914" s="22" t="n"/>
      <c r="F914" s="23" t="n"/>
      <c r="G914" s="23" t="n"/>
      <c r="H914" s="22" t="n"/>
      <c r="I914" s="19" t="n"/>
      <c r="J914" s="21" t="n"/>
      <c r="K914" s="19" t="n"/>
      <c r="L914" s="19" t="n"/>
      <c r="M914" s="21" t="n"/>
      <c r="N914" s="22" t="n"/>
      <c r="O914" s="24">
        <f>IF(A914&lt;&gt;"عهدة","",SUMIFS($G$8:$G$5007,$B$8:$B$5007,B914,$A$8:$A$5007,"مصروف",$I$8:$I$5007,"&lt;&gt;مرفوض"))</f>
        <v/>
      </c>
      <c r="P914" s="25">
        <f>IF(A914&lt;&gt;"عهدة","",N(F914)-O914)</f>
        <v/>
      </c>
      <c r="Q914" s="26">
        <f>IF(A914="","",IF(A914="عهدة",IF(N(F914)=0,"⚠ أدخل قيمة العهدة",IF(P914&lt;0,"⛔ عجز / زيادة مصروفات "&amp;TEXT(-P914,"#,##0"),IF(COUNTIFS($B$8:$B$5007,B914,$A$8:$A$5007,"مصروف",$I$8:$I$5007,"&lt;&gt;مرفوض",$K$8:$K$5007,"&lt;&gt;نعم")&gt;0,"⚠ "&amp;COUNTIFS($B$8:$B$5007,B914,$A$8:$A$5007,"مصروف",$I$8:$I$5007,"&lt;&gt;مرفوض",$K$8:$K$5007,"&lt;&gt;نعم")&amp;" مصروف غير مسوى",IF(L914="تمت التسوية",IF(P914=0,"✔ متوازنة وتمت التسوية","✔ تمت التسوية – متبقي "&amp;TEXT(P914,"#,##0")),IF(P914&gt;0,"متبقي "&amp;TEXT(P914,"#,##0"),"✔ متوازنة"))))),IF(R914=0,"⚠ أضف سطر عهدة أولًا",IF(OR(C914="",N(G914)=0),"⚠ أكمل التاريخ والقيمة",IF(S914="","⚠ التاريخ خارج السنة المالية",IF(H914="","⚠ اختر بند الموازنة",IF(I914="مرفوض","✖ مرفوض من المدير",IF(I914&lt;&gt;"موافق","⏳ بانتظار موافقة المدير",IF(K914&lt;&gt;"نعم","⚠ غير مسوى مع الحسابات","✔ معتمد ومسوى")))))))))</f>
        <v/>
      </c>
      <c r="R914">
        <f>N(R913)+IF(A914="عهدة",1,0)</f>
        <v/>
      </c>
      <c r="S914">
        <f>IF(C914="","",IF(AND(C914&gt;=DATE(2026,9,1),C914&lt;=DATE(2027,8,31)),(YEAR(C914)-2026)*12+MONTH(C914)-8,""))</f>
        <v/>
      </c>
      <c r="T914">
        <f>IF(AND(A914="مصروف",R914&gt;0,I914="موافق",S914&lt;&gt;"",H914&lt;&gt;""),N(G914),0)</f>
        <v/>
      </c>
    </row>
    <row r="915">
      <c r="A915" s="19" t="n"/>
      <c r="B915" s="20">
        <f>IF(A915="","",IF(R915=0,"⚠ أضف سطر عهدة أولًا","DMT-"&amp;TEXT(R915,"000")))</f>
        <v/>
      </c>
      <c r="C915" s="21" t="n"/>
      <c r="D915" s="20">
        <f>IF(C915="","",IF(S915="","خارج السنة المالية",INDEX(القوائم!$D$2:$D$13,S915)))</f>
        <v/>
      </c>
      <c r="E915" s="22" t="n"/>
      <c r="F915" s="23" t="n"/>
      <c r="G915" s="23" t="n"/>
      <c r="H915" s="22" t="n"/>
      <c r="I915" s="19" t="n"/>
      <c r="J915" s="21" t="n"/>
      <c r="K915" s="19" t="n"/>
      <c r="L915" s="19" t="n"/>
      <c r="M915" s="21" t="n"/>
      <c r="N915" s="22" t="n"/>
      <c r="O915" s="24">
        <f>IF(A915&lt;&gt;"عهدة","",SUMIFS($G$8:$G$5007,$B$8:$B$5007,B915,$A$8:$A$5007,"مصروف",$I$8:$I$5007,"&lt;&gt;مرفوض"))</f>
        <v/>
      </c>
      <c r="P915" s="25">
        <f>IF(A915&lt;&gt;"عهدة","",N(F915)-O915)</f>
        <v/>
      </c>
      <c r="Q915" s="26">
        <f>IF(A915="","",IF(A915="عهدة",IF(N(F915)=0,"⚠ أدخل قيمة العهدة",IF(P915&lt;0,"⛔ عجز / زيادة مصروفات "&amp;TEXT(-P915,"#,##0"),IF(COUNTIFS($B$8:$B$5007,B915,$A$8:$A$5007,"مصروف",$I$8:$I$5007,"&lt;&gt;مرفوض",$K$8:$K$5007,"&lt;&gt;نعم")&gt;0,"⚠ "&amp;COUNTIFS($B$8:$B$5007,B915,$A$8:$A$5007,"مصروف",$I$8:$I$5007,"&lt;&gt;مرفوض",$K$8:$K$5007,"&lt;&gt;نعم")&amp;" مصروف غير مسوى",IF(L915="تمت التسوية",IF(P915=0,"✔ متوازنة وتمت التسوية","✔ تمت التسوية – متبقي "&amp;TEXT(P915,"#,##0")),IF(P915&gt;0,"متبقي "&amp;TEXT(P915,"#,##0"),"✔ متوازنة"))))),IF(R915=0,"⚠ أضف سطر عهدة أولًا",IF(OR(C915="",N(G915)=0),"⚠ أكمل التاريخ والقيمة",IF(S915="","⚠ التاريخ خارج السنة المالية",IF(H915="","⚠ اختر بند الموازنة",IF(I915="مرفوض","✖ مرفوض من المدير",IF(I915&lt;&gt;"موافق","⏳ بانتظار موافقة المدير",IF(K915&lt;&gt;"نعم","⚠ غير مسوى مع الحسابات","✔ معتمد ومسوى")))))))))</f>
        <v/>
      </c>
      <c r="R915">
        <f>N(R914)+IF(A915="عهدة",1,0)</f>
        <v/>
      </c>
      <c r="S915">
        <f>IF(C915="","",IF(AND(C915&gt;=DATE(2026,9,1),C915&lt;=DATE(2027,8,31)),(YEAR(C915)-2026)*12+MONTH(C915)-8,""))</f>
        <v/>
      </c>
      <c r="T915">
        <f>IF(AND(A915="مصروف",R915&gt;0,I915="موافق",S915&lt;&gt;"",H915&lt;&gt;""),N(G915),0)</f>
        <v/>
      </c>
    </row>
    <row r="916">
      <c r="A916" s="19" t="n"/>
      <c r="B916" s="20">
        <f>IF(A916="","",IF(R916=0,"⚠ أضف سطر عهدة أولًا","DMT-"&amp;TEXT(R916,"000")))</f>
        <v/>
      </c>
      <c r="C916" s="21" t="n"/>
      <c r="D916" s="20">
        <f>IF(C916="","",IF(S916="","خارج السنة المالية",INDEX(القوائم!$D$2:$D$13,S916)))</f>
        <v/>
      </c>
      <c r="E916" s="22" t="n"/>
      <c r="F916" s="23" t="n"/>
      <c r="G916" s="23" t="n"/>
      <c r="H916" s="22" t="n"/>
      <c r="I916" s="19" t="n"/>
      <c r="J916" s="21" t="n"/>
      <c r="K916" s="19" t="n"/>
      <c r="L916" s="19" t="n"/>
      <c r="M916" s="21" t="n"/>
      <c r="N916" s="22" t="n"/>
      <c r="O916" s="24">
        <f>IF(A916&lt;&gt;"عهدة","",SUMIFS($G$8:$G$5007,$B$8:$B$5007,B916,$A$8:$A$5007,"مصروف",$I$8:$I$5007,"&lt;&gt;مرفوض"))</f>
        <v/>
      </c>
      <c r="P916" s="25">
        <f>IF(A916&lt;&gt;"عهدة","",N(F916)-O916)</f>
        <v/>
      </c>
      <c r="Q916" s="26">
        <f>IF(A916="","",IF(A916="عهدة",IF(N(F916)=0,"⚠ أدخل قيمة العهدة",IF(P916&lt;0,"⛔ عجز / زيادة مصروفات "&amp;TEXT(-P916,"#,##0"),IF(COUNTIFS($B$8:$B$5007,B916,$A$8:$A$5007,"مصروف",$I$8:$I$5007,"&lt;&gt;مرفوض",$K$8:$K$5007,"&lt;&gt;نعم")&gt;0,"⚠ "&amp;COUNTIFS($B$8:$B$5007,B916,$A$8:$A$5007,"مصروف",$I$8:$I$5007,"&lt;&gt;مرفوض",$K$8:$K$5007,"&lt;&gt;نعم")&amp;" مصروف غير مسوى",IF(L916="تمت التسوية",IF(P916=0,"✔ متوازنة وتمت التسوية","✔ تمت التسوية – متبقي "&amp;TEXT(P916,"#,##0")),IF(P916&gt;0,"متبقي "&amp;TEXT(P916,"#,##0"),"✔ متوازنة"))))),IF(R916=0,"⚠ أضف سطر عهدة أولًا",IF(OR(C916="",N(G916)=0),"⚠ أكمل التاريخ والقيمة",IF(S916="","⚠ التاريخ خارج السنة المالية",IF(H916="","⚠ اختر بند الموازنة",IF(I916="مرفوض","✖ مرفوض من المدير",IF(I916&lt;&gt;"موافق","⏳ بانتظار موافقة المدير",IF(K916&lt;&gt;"نعم","⚠ غير مسوى مع الحسابات","✔ معتمد ومسوى")))))))))</f>
        <v/>
      </c>
      <c r="R916">
        <f>N(R915)+IF(A916="عهدة",1,0)</f>
        <v/>
      </c>
      <c r="S916">
        <f>IF(C916="","",IF(AND(C916&gt;=DATE(2026,9,1),C916&lt;=DATE(2027,8,31)),(YEAR(C916)-2026)*12+MONTH(C916)-8,""))</f>
        <v/>
      </c>
      <c r="T916">
        <f>IF(AND(A916="مصروف",R916&gt;0,I916="موافق",S916&lt;&gt;"",H916&lt;&gt;""),N(G916),0)</f>
        <v/>
      </c>
    </row>
    <row r="917">
      <c r="A917" s="19" t="n"/>
      <c r="B917" s="20">
        <f>IF(A917="","",IF(R917=0,"⚠ أضف سطر عهدة أولًا","DMT-"&amp;TEXT(R917,"000")))</f>
        <v/>
      </c>
      <c r="C917" s="21" t="n"/>
      <c r="D917" s="20">
        <f>IF(C917="","",IF(S917="","خارج السنة المالية",INDEX(القوائم!$D$2:$D$13,S917)))</f>
        <v/>
      </c>
      <c r="E917" s="22" t="n"/>
      <c r="F917" s="23" t="n"/>
      <c r="G917" s="23" t="n"/>
      <c r="H917" s="22" t="n"/>
      <c r="I917" s="19" t="n"/>
      <c r="J917" s="21" t="n"/>
      <c r="K917" s="19" t="n"/>
      <c r="L917" s="19" t="n"/>
      <c r="M917" s="21" t="n"/>
      <c r="N917" s="22" t="n"/>
      <c r="O917" s="24">
        <f>IF(A917&lt;&gt;"عهدة","",SUMIFS($G$8:$G$5007,$B$8:$B$5007,B917,$A$8:$A$5007,"مصروف",$I$8:$I$5007,"&lt;&gt;مرفوض"))</f>
        <v/>
      </c>
      <c r="P917" s="25">
        <f>IF(A917&lt;&gt;"عهدة","",N(F917)-O917)</f>
        <v/>
      </c>
      <c r="Q917" s="26">
        <f>IF(A917="","",IF(A917="عهدة",IF(N(F917)=0,"⚠ أدخل قيمة العهدة",IF(P917&lt;0,"⛔ عجز / زيادة مصروفات "&amp;TEXT(-P917,"#,##0"),IF(COUNTIFS($B$8:$B$5007,B917,$A$8:$A$5007,"مصروف",$I$8:$I$5007,"&lt;&gt;مرفوض",$K$8:$K$5007,"&lt;&gt;نعم")&gt;0,"⚠ "&amp;COUNTIFS($B$8:$B$5007,B917,$A$8:$A$5007,"مصروف",$I$8:$I$5007,"&lt;&gt;مرفوض",$K$8:$K$5007,"&lt;&gt;نعم")&amp;" مصروف غير مسوى",IF(L917="تمت التسوية",IF(P917=0,"✔ متوازنة وتمت التسوية","✔ تمت التسوية – متبقي "&amp;TEXT(P917,"#,##0")),IF(P917&gt;0,"متبقي "&amp;TEXT(P917,"#,##0"),"✔ متوازنة"))))),IF(R917=0,"⚠ أضف سطر عهدة أولًا",IF(OR(C917="",N(G917)=0),"⚠ أكمل التاريخ والقيمة",IF(S917="","⚠ التاريخ خارج السنة المالية",IF(H917="","⚠ اختر بند الموازنة",IF(I917="مرفوض","✖ مرفوض من المدير",IF(I917&lt;&gt;"موافق","⏳ بانتظار موافقة المدير",IF(K917&lt;&gt;"نعم","⚠ غير مسوى مع الحسابات","✔ معتمد ومسوى")))))))))</f>
        <v/>
      </c>
      <c r="R917">
        <f>N(R916)+IF(A917="عهدة",1,0)</f>
        <v/>
      </c>
      <c r="S917">
        <f>IF(C917="","",IF(AND(C917&gt;=DATE(2026,9,1),C917&lt;=DATE(2027,8,31)),(YEAR(C917)-2026)*12+MONTH(C917)-8,""))</f>
        <v/>
      </c>
      <c r="T917">
        <f>IF(AND(A917="مصروف",R917&gt;0,I917="موافق",S917&lt;&gt;"",H917&lt;&gt;""),N(G917),0)</f>
        <v/>
      </c>
    </row>
    <row r="918">
      <c r="A918" s="19" t="n"/>
      <c r="B918" s="20">
        <f>IF(A918="","",IF(R918=0,"⚠ أضف سطر عهدة أولًا","DMT-"&amp;TEXT(R918,"000")))</f>
        <v/>
      </c>
      <c r="C918" s="21" t="n"/>
      <c r="D918" s="20">
        <f>IF(C918="","",IF(S918="","خارج السنة المالية",INDEX(القوائم!$D$2:$D$13,S918)))</f>
        <v/>
      </c>
      <c r="E918" s="22" t="n"/>
      <c r="F918" s="23" t="n"/>
      <c r="G918" s="23" t="n"/>
      <c r="H918" s="22" t="n"/>
      <c r="I918" s="19" t="n"/>
      <c r="J918" s="21" t="n"/>
      <c r="K918" s="19" t="n"/>
      <c r="L918" s="19" t="n"/>
      <c r="M918" s="21" t="n"/>
      <c r="N918" s="22" t="n"/>
      <c r="O918" s="24">
        <f>IF(A918&lt;&gt;"عهدة","",SUMIFS($G$8:$G$5007,$B$8:$B$5007,B918,$A$8:$A$5007,"مصروف",$I$8:$I$5007,"&lt;&gt;مرفوض"))</f>
        <v/>
      </c>
      <c r="P918" s="25">
        <f>IF(A918&lt;&gt;"عهدة","",N(F918)-O918)</f>
        <v/>
      </c>
      <c r="Q918" s="26">
        <f>IF(A918="","",IF(A918="عهدة",IF(N(F918)=0,"⚠ أدخل قيمة العهدة",IF(P918&lt;0,"⛔ عجز / زيادة مصروفات "&amp;TEXT(-P918,"#,##0"),IF(COUNTIFS($B$8:$B$5007,B918,$A$8:$A$5007,"مصروف",$I$8:$I$5007,"&lt;&gt;مرفوض",$K$8:$K$5007,"&lt;&gt;نعم")&gt;0,"⚠ "&amp;COUNTIFS($B$8:$B$5007,B918,$A$8:$A$5007,"مصروف",$I$8:$I$5007,"&lt;&gt;مرفوض",$K$8:$K$5007,"&lt;&gt;نعم")&amp;" مصروف غير مسوى",IF(L918="تمت التسوية",IF(P918=0,"✔ متوازنة وتمت التسوية","✔ تمت التسوية – متبقي "&amp;TEXT(P918,"#,##0")),IF(P918&gt;0,"متبقي "&amp;TEXT(P918,"#,##0"),"✔ متوازنة"))))),IF(R918=0,"⚠ أضف سطر عهدة أولًا",IF(OR(C918="",N(G918)=0),"⚠ أكمل التاريخ والقيمة",IF(S918="","⚠ التاريخ خارج السنة المالية",IF(H918="","⚠ اختر بند الموازنة",IF(I918="مرفوض","✖ مرفوض من المدير",IF(I918&lt;&gt;"موافق","⏳ بانتظار موافقة المدير",IF(K918&lt;&gt;"نعم","⚠ غير مسوى مع الحسابات","✔ معتمد ومسوى")))))))))</f>
        <v/>
      </c>
      <c r="R918">
        <f>N(R917)+IF(A918="عهدة",1,0)</f>
        <v/>
      </c>
      <c r="S918">
        <f>IF(C918="","",IF(AND(C918&gt;=DATE(2026,9,1),C918&lt;=DATE(2027,8,31)),(YEAR(C918)-2026)*12+MONTH(C918)-8,""))</f>
        <v/>
      </c>
      <c r="T918">
        <f>IF(AND(A918="مصروف",R918&gt;0,I918="موافق",S918&lt;&gt;"",H918&lt;&gt;""),N(G918),0)</f>
        <v/>
      </c>
    </row>
    <row r="919">
      <c r="A919" s="19" t="n"/>
      <c r="B919" s="20">
        <f>IF(A919="","",IF(R919=0,"⚠ أضف سطر عهدة أولًا","DMT-"&amp;TEXT(R919,"000")))</f>
        <v/>
      </c>
      <c r="C919" s="21" t="n"/>
      <c r="D919" s="20">
        <f>IF(C919="","",IF(S919="","خارج السنة المالية",INDEX(القوائم!$D$2:$D$13,S919)))</f>
        <v/>
      </c>
      <c r="E919" s="22" t="n"/>
      <c r="F919" s="23" t="n"/>
      <c r="G919" s="23" t="n"/>
      <c r="H919" s="22" t="n"/>
      <c r="I919" s="19" t="n"/>
      <c r="J919" s="21" t="n"/>
      <c r="K919" s="19" t="n"/>
      <c r="L919" s="19" t="n"/>
      <c r="M919" s="21" t="n"/>
      <c r="N919" s="22" t="n"/>
      <c r="O919" s="24">
        <f>IF(A919&lt;&gt;"عهدة","",SUMIFS($G$8:$G$5007,$B$8:$B$5007,B919,$A$8:$A$5007,"مصروف",$I$8:$I$5007,"&lt;&gt;مرفوض"))</f>
        <v/>
      </c>
      <c r="P919" s="25">
        <f>IF(A919&lt;&gt;"عهدة","",N(F919)-O919)</f>
        <v/>
      </c>
      <c r="Q919" s="26">
        <f>IF(A919="","",IF(A919="عهدة",IF(N(F919)=0,"⚠ أدخل قيمة العهدة",IF(P919&lt;0,"⛔ عجز / زيادة مصروفات "&amp;TEXT(-P919,"#,##0"),IF(COUNTIFS($B$8:$B$5007,B919,$A$8:$A$5007,"مصروف",$I$8:$I$5007,"&lt;&gt;مرفوض",$K$8:$K$5007,"&lt;&gt;نعم")&gt;0,"⚠ "&amp;COUNTIFS($B$8:$B$5007,B919,$A$8:$A$5007,"مصروف",$I$8:$I$5007,"&lt;&gt;مرفوض",$K$8:$K$5007,"&lt;&gt;نعم")&amp;" مصروف غير مسوى",IF(L919="تمت التسوية",IF(P919=0,"✔ متوازنة وتمت التسوية","✔ تمت التسوية – متبقي "&amp;TEXT(P919,"#,##0")),IF(P919&gt;0,"متبقي "&amp;TEXT(P919,"#,##0"),"✔ متوازنة"))))),IF(R919=0,"⚠ أضف سطر عهدة أولًا",IF(OR(C919="",N(G919)=0),"⚠ أكمل التاريخ والقيمة",IF(S919="","⚠ التاريخ خارج السنة المالية",IF(H919="","⚠ اختر بند الموازنة",IF(I919="مرفوض","✖ مرفوض من المدير",IF(I919&lt;&gt;"موافق","⏳ بانتظار موافقة المدير",IF(K919&lt;&gt;"نعم","⚠ غير مسوى مع الحسابات","✔ معتمد ومسوى")))))))))</f>
        <v/>
      </c>
      <c r="R919">
        <f>N(R918)+IF(A919="عهدة",1,0)</f>
        <v/>
      </c>
      <c r="S919">
        <f>IF(C919="","",IF(AND(C919&gt;=DATE(2026,9,1),C919&lt;=DATE(2027,8,31)),(YEAR(C919)-2026)*12+MONTH(C919)-8,""))</f>
        <v/>
      </c>
      <c r="T919">
        <f>IF(AND(A919="مصروف",R919&gt;0,I919="موافق",S919&lt;&gt;"",H919&lt;&gt;""),N(G919),0)</f>
        <v/>
      </c>
    </row>
    <row r="920">
      <c r="A920" s="19" t="n"/>
      <c r="B920" s="20">
        <f>IF(A920="","",IF(R920=0,"⚠ أضف سطر عهدة أولًا","DMT-"&amp;TEXT(R920,"000")))</f>
        <v/>
      </c>
      <c r="C920" s="21" t="n"/>
      <c r="D920" s="20">
        <f>IF(C920="","",IF(S920="","خارج السنة المالية",INDEX(القوائم!$D$2:$D$13,S920)))</f>
        <v/>
      </c>
      <c r="E920" s="22" t="n"/>
      <c r="F920" s="23" t="n"/>
      <c r="G920" s="23" t="n"/>
      <c r="H920" s="22" t="n"/>
      <c r="I920" s="19" t="n"/>
      <c r="J920" s="21" t="n"/>
      <c r="K920" s="19" t="n"/>
      <c r="L920" s="19" t="n"/>
      <c r="M920" s="21" t="n"/>
      <c r="N920" s="22" t="n"/>
      <c r="O920" s="24">
        <f>IF(A920&lt;&gt;"عهدة","",SUMIFS($G$8:$G$5007,$B$8:$B$5007,B920,$A$8:$A$5007,"مصروف",$I$8:$I$5007,"&lt;&gt;مرفوض"))</f>
        <v/>
      </c>
      <c r="P920" s="25">
        <f>IF(A920&lt;&gt;"عهدة","",N(F920)-O920)</f>
        <v/>
      </c>
      <c r="Q920" s="26">
        <f>IF(A920="","",IF(A920="عهدة",IF(N(F920)=0,"⚠ أدخل قيمة العهدة",IF(P920&lt;0,"⛔ عجز / زيادة مصروفات "&amp;TEXT(-P920,"#,##0"),IF(COUNTIFS($B$8:$B$5007,B920,$A$8:$A$5007,"مصروف",$I$8:$I$5007,"&lt;&gt;مرفوض",$K$8:$K$5007,"&lt;&gt;نعم")&gt;0,"⚠ "&amp;COUNTIFS($B$8:$B$5007,B920,$A$8:$A$5007,"مصروف",$I$8:$I$5007,"&lt;&gt;مرفوض",$K$8:$K$5007,"&lt;&gt;نعم")&amp;" مصروف غير مسوى",IF(L920="تمت التسوية",IF(P920=0,"✔ متوازنة وتمت التسوية","✔ تمت التسوية – متبقي "&amp;TEXT(P920,"#,##0")),IF(P920&gt;0,"متبقي "&amp;TEXT(P920,"#,##0"),"✔ متوازنة"))))),IF(R920=0,"⚠ أضف سطر عهدة أولًا",IF(OR(C920="",N(G920)=0),"⚠ أكمل التاريخ والقيمة",IF(S920="","⚠ التاريخ خارج السنة المالية",IF(H920="","⚠ اختر بند الموازنة",IF(I920="مرفوض","✖ مرفوض من المدير",IF(I920&lt;&gt;"موافق","⏳ بانتظار موافقة المدير",IF(K920&lt;&gt;"نعم","⚠ غير مسوى مع الحسابات","✔ معتمد ومسوى")))))))))</f>
        <v/>
      </c>
      <c r="R920">
        <f>N(R919)+IF(A920="عهدة",1,0)</f>
        <v/>
      </c>
      <c r="S920">
        <f>IF(C920="","",IF(AND(C920&gt;=DATE(2026,9,1),C920&lt;=DATE(2027,8,31)),(YEAR(C920)-2026)*12+MONTH(C920)-8,""))</f>
        <v/>
      </c>
      <c r="T920">
        <f>IF(AND(A920="مصروف",R920&gt;0,I920="موافق",S920&lt;&gt;"",H920&lt;&gt;""),N(G920),0)</f>
        <v/>
      </c>
    </row>
    <row r="921">
      <c r="A921" s="19" t="n"/>
      <c r="B921" s="20">
        <f>IF(A921="","",IF(R921=0,"⚠ أضف سطر عهدة أولًا","DMT-"&amp;TEXT(R921,"000")))</f>
        <v/>
      </c>
      <c r="C921" s="21" t="n"/>
      <c r="D921" s="20">
        <f>IF(C921="","",IF(S921="","خارج السنة المالية",INDEX(القوائم!$D$2:$D$13,S921)))</f>
        <v/>
      </c>
      <c r="E921" s="22" t="n"/>
      <c r="F921" s="23" t="n"/>
      <c r="G921" s="23" t="n"/>
      <c r="H921" s="22" t="n"/>
      <c r="I921" s="19" t="n"/>
      <c r="J921" s="21" t="n"/>
      <c r="K921" s="19" t="n"/>
      <c r="L921" s="19" t="n"/>
      <c r="M921" s="21" t="n"/>
      <c r="N921" s="22" t="n"/>
      <c r="O921" s="24">
        <f>IF(A921&lt;&gt;"عهدة","",SUMIFS($G$8:$G$5007,$B$8:$B$5007,B921,$A$8:$A$5007,"مصروف",$I$8:$I$5007,"&lt;&gt;مرفوض"))</f>
        <v/>
      </c>
      <c r="P921" s="25">
        <f>IF(A921&lt;&gt;"عهدة","",N(F921)-O921)</f>
        <v/>
      </c>
      <c r="Q921" s="26">
        <f>IF(A921="","",IF(A921="عهدة",IF(N(F921)=0,"⚠ أدخل قيمة العهدة",IF(P921&lt;0,"⛔ عجز / زيادة مصروفات "&amp;TEXT(-P921,"#,##0"),IF(COUNTIFS($B$8:$B$5007,B921,$A$8:$A$5007,"مصروف",$I$8:$I$5007,"&lt;&gt;مرفوض",$K$8:$K$5007,"&lt;&gt;نعم")&gt;0,"⚠ "&amp;COUNTIFS($B$8:$B$5007,B921,$A$8:$A$5007,"مصروف",$I$8:$I$5007,"&lt;&gt;مرفوض",$K$8:$K$5007,"&lt;&gt;نعم")&amp;" مصروف غير مسوى",IF(L921="تمت التسوية",IF(P921=0,"✔ متوازنة وتمت التسوية","✔ تمت التسوية – متبقي "&amp;TEXT(P921,"#,##0")),IF(P921&gt;0,"متبقي "&amp;TEXT(P921,"#,##0"),"✔ متوازنة"))))),IF(R921=0,"⚠ أضف سطر عهدة أولًا",IF(OR(C921="",N(G921)=0),"⚠ أكمل التاريخ والقيمة",IF(S921="","⚠ التاريخ خارج السنة المالية",IF(H921="","⚠ اختر بند الموازنة",IF(I921="مرفوض","✖ مرفوض من المدير",IF(I921&lt;&gt;"موافق","⏳ بانتظار موافقة المدير",IF(K921&lt;&gt;"نعم","⚠ غير مسوى مع الحسابات","✔ معتمد ومسوى")))))))))</f>
        <v/>
      </c>
      <c r="R921">
        <f>N(R920)+IF(A921="عهدة",1,0)</f>
        <v/>
      </c>
      <c r="S921">
        <f>IF(C921="","",IF(AND(C921&gt;=DATE(2026,9,1),C921&lt;=DATE(2027,8,31)),(YEAR(C921)-2026)*12+MONTH(C921)-8,""))</f>
        <v/>
      </c>
      <c r="T921">
        <f>IF(AND(A921="مصروف",R921&gt;0,I921="موافق",S921&lt;&gt;"",H921&lt;&gt;""),N(G921),0)</f>
        <v/>
      </c>
    </row>
    <row r="922">
      <c r="A922" s="19" t="n"/>
      <c r="B922" s="20">
        <f>IF(A922="","",IF(R922=0,"⚠ أضف سطر عهدة أولًا","DMT-"&amp;TEXT(R922,"000")))</f>
        <v/>
      </c>
      <c r="C922" s="21" t="n"/>
      <c r="D922" s="20">
        <f>IF(C922="","",IF(S922="","خارج السنة المالية",INDEX(القوائم!$D$2:$D$13,S922)))</f>
        <v/>
      </c>
      <c r="E922" s="22" t="n"/>
      <c r="F922" s="23" t="n"/>
      <c r="G922" s="23" t="n"/>
      <c r="H922" s="22" t="n"/>
      <c r="I922" s="19" t="n"/>
      <c r="J922" s="21" t="n"/>
      <c r="K922" s="19" t="n"/>
      <c r="L922" s="19" t="n"/>
      <c r="M922" s="21" t="n"/>
      <c r="N922" s="22" t="n"/>
      <c r="O922" s="24">
        <f>IF(A922&lt;&gt;"عهدة","",SUMIFS($G$8:$G$5007,$B$8:$B$5007,B922,$A$8:$A$5007,"مصروف",$I$8:$I$5007,"&lt;&gt;مرفوض"))</f>
        <v/>
      </c>
      <c r="P922" s="25">
        <f>IF(A922&lt;&gt;"عهدة","",N(F922)-O922)</f>
        <v/>
      </c>
      <c r="Q922" s="26">
        <f>IF(A922="","",IF(A922="عهدة",IF(N(F922)=0,"⚠ أدخل قيمة العهدة",IF(P922&lt;0,"⛔ عجز / زيادة مصروفات "&amp;TEXT(-P922,"#,##0"),IF(COUNTIFS($B$8:$B$5007,B922,$A$8:$A$5007,"مصروف",$I$8:$I$5007,"&lt;&gt;مرفوض",$K$8:$K$5007,"&lt;&gt;نعم")&gt;0,"⚠ "&amp;COUNTIFS($B$8:$B$5007,B922,$A$8:$A$5007,"مصروف",$I$8:$I$5007,"&lt;&gt;مرفوض",$K$8:$K$5007,"&lt;&gt;نعم")&amp;" مصروف غير مسوى",IF(L922="تمت التسوية",IF(P922=0,"✔ متوازنة وتمت التسوية","✔ تمت التسوية – متبقي "&amp;TEXT(P922,"#,##0")),IF(P922&gt;0,"متبقي "&amp;TEXT(P922,"#,##0"),"✔ متوازنة"))))),IF(R922=0,"⚠ أضف سطر عهدة أولًا",IF(OR(C922="",N(G922)=0),"⚠ أكمل التاريخ والقيمة",IF(S922="","⚠ التاريخ خارج السنة المالية",IF(H922="","⚠ اختر بند الموازنة",IF(I922="مرفوض","✖ مرفوض من المدير",IF(I922&lt;&gt;"موافق","⏳ بانتظار موافقة المدير",IF(K922&lt;&gt;"نعم","⚠ غير مسوى مع الحسابات","✔ معتمد ومسوى")))))))))</f>
        <v/>
      </c>
      <c r="R922">
        <f>N(R921)+IF(A922="عهدة",1,0)</f>
        <v/>
      </c>
      <c r="S922">
        <f>IF(C922="","",IF(AND(C922&gt;=DATE(2026,9,1),C922&lt;=DATE(2027,8,31)),(YEAR(C922)-2026)*12+MONTH(C922)-8,""))</f>
        <v/>
      </c>
      <c r="T922">
        <f>IF(AND(A922="مصروف",R922&gt;0,I922="موافق",S922&lt;&gt;"",H922&lt;&gt;""),N(G922),0)</f>
        <v/>
      </c>
    </row>
    <row r="923">
      <c r="A923" s="19" t="n"/>
      <c r="B923" s="20">
        <f>IF(A923="","",IF(R923=0,"⚠ أضف سطر عهدة أولًا","DMT-"&amp;TEXT(R923,"000")))</f>
        <v/>
      </c>
      <c r="C923" s="21" t="n"/>
      <c r="D923" s="20">
        <f>IF(C923="","",IF(S923="","خارج السنة المالية",INDEX(القوائم!$D$2:$D$13,S923)))</f>
        <v/>
      </c>
      <c r="E923" s="22" t="n"/>
      <c r="F923" s="23" t="n"/>
      <c r="G923" s="23" t="n"/>
      <c r="H923" s="22" t="n"/>
      <c r="I923" s="19" t="n"/>
      <c r="J923" s="21" t="n"/>
      <c r="K923" s="19" t="n"/>
      <c r="L923" s="19" t="n"/>
      <c r="M923" s="21" t="n"/>
      <c r="N923" s="22" t="n"/>
      <c r="O923" s="24">
        <f>IF(A923&lt;&gt;"عهدة","",SUMIFS($G$8:$G$5007,$B$8:$B$5007,B923,$A$8:$A$5007,"مصروف",$I$8:$I$5007,"&lt;&gt;مرفوض"))</f>
        <v/>
      </c>
      <c r="P923" s="25">
        <f>IF(A923&lt;&gt;"عهدة","",N(F923)-O923)</f>
        <v/>
      </c>
      <c r="Q923" s="26">
        <f>IF(A923="","",IF(A923="عهدة",IF(N(F923)=0,"⚠ أدخل قيمة العهدة",IF(P923&lt;0,"⛔ عجز / زيادة مصروفات "&amp;TEXT(-P923,"#,##0"),IF(COUNTIFS($B$8:$B$5007,B923,$A$8:$A$5007,"مصروف",$I$8:$I$5007,"&lt;&gt;مرفوض",$K$8:$K$5007,"&lt;&gt;نعم")&gt;0,"⚠ "&amp;COUNTIFS($B$8:$B$5007,B923,$A$8:$A$5007,"مصروف",$I$8:$I$5007,"&lt;&gt;مرفوض",$K$8:$K$5007,"&lt;&gt;نعم")&amp;" مصروف غير مسوى",IF(L923="تمت التسوية",IF(P923=0,"✔ متوازنة وتمت التسوية","✔ تمت التسوية – متبقي "&amp;TEXT(P923,"#,##0")),IF(P923&gt;0,"متبقي "&amp;TEXT(P923,"#,##0"),"✔ متوازنة"))))),IF(R923=0,"⚠ أضف سطر عهدة أولًا",IF(OR(C923="",N(G923)=0),"⚠ أكمل التاريخ والقيمة",IF(S923="","⚠ التاريخ خارج السنة المالية",IF(H923="","⚠ اختر بند الموازنة",IF(I923="مرفوض","✖ مرفوض من المدير",IF(I923&lt;&gt;"موافق","⏳ بانتظار موافقة المدير",IF(K923&lt;&gt;"نعم","⚠ غير مسوى مع الحسابات","✔ معتمد ومسوى")))))))))</f>
        <v/>
      </c>
      <c r="R923">
        <f>N(R922)+IF(A923="عهدة",1,0)</f>
        <v/>
      </c>
      <c r="S923">
        <f>IF(C923="","",IF(AND(C923&gt;=DATE(2026,9,1),C923&lt;=DATE(2027,8,31)),(YEAR(C923)-2026)*12+MONTH(C923)-8,""))</f>
        <v/>
      </c>
      <c r="T923">
        <f>IF(AND(A923="مصروف",R923&gt;0,I923="موافق",S923&lt;&gt;"",H923&lt;&gt;""),N(G923),0)</f>
        <v/>
      </c>
    </row>
    <row r="924">
      <c r="A924" s="19" t="n"/>
      <c r="B924" s="20">
        <f>IF(A924="","",IF(R924=0,"⚠ أضف سطر عهدة أولًا","DMT-"&amp;TEXT(R924,"000")))</f>
        <v/>
      </c>
      <c r="C924" s="21" t="n"/>
      <c r="D924" s="20">
        <f>IF(C924="","",IF(S924="","خارج السنة المالية",INDEX(القوائم!$D$2:$D$13,S924)))</f>
        <v/>
      </c>
      <c r="E924" s="22" t="n"/>
      <c r="F924" s="23" t="n"/>
      <c r="G924" s="23" t="n"/>
      <c r="H924" s="22" t="n"/>
      <c r="I924" s="19" t="n"/>
      <c r="J924" s="21" t="n"/>
      <c r="K924" s="19" t="n"/>
      <c r="L924" s="19" t="n"/>
      <c r="M924" s="21" t="n"/>
      <c r="N924" s="22" t="n"/>
      <c r="O924" s="24">
        <f>IF(A924&lt;&gt;"عهدة","",SUMIFS($G$8:$G$5007,$B$8:$B$5007,B924,$A$8:$A$5007,"مصروف",$I$8:$I$5007,"&lt;&gt;مرفوض"))</f>
        <v/>
      </c>
      <c r="P924" s="25">
        <f>IF(A924&lt;&gt;"عهدة","",N(F924)-O924)</f>
        <v/>
      </c>
      <c r="Q924" s="26">
        <f>IF(A924="","",IF(A924="عهدة",IF(N(F924)=0,"⚠ أدخل قيمة العهدة",IF(P924&lt;0,"⛔ عجز / زيادة مصروفات "&amp;TEXT(-P924,"#,##0"),IF(COUNTIFS($B$8:$B$5007,B924,$A$8:$A$5007,"مصروف",$I$8:$I$5007,"&lt;&gt;مرفوض",$K$8:$K$5007,"&lt;&gt;نعم")&gt;0,"⚠ "&amp;COUNTIFS($B$8:$B$5007,B924,$A$8:$A$5007,"مصروف",$I$8:$I$5007,"&lt;&gt;مرفوض",$K$8:$K$5007,"&lt;&gt;نعم")&amp;" مصروف غير مسوى",IF(L924="تمت التسوية",IF(P924=0,"✔ متوازنة وتمت التسوية","✔ تمت التسوية – متبقي "&amp;TEXT(P924,"#,##0")),IF(P924&gt;0,"متبقي "&amp;TEXT(P924,"#,##0"),"✔ متوازنة"))))),IF(R924=0,"⚠ أضف سطر عهدة أولًا",IF(OR(C924="",N(G924)=0),"⚠ أكمل التاريخ والقيمة",IF(S924="","⚠ التاريخ خارج السنة المالية",IF(H924="","⚠ اختر بند الموازنة",IF(I924="مرفوض","✖ مرفوض من المدير",IF(I924&lt;&gt;"موافق","⏳ بانتظار موافقة المدير",IF(K924&lt;&gt;"نعم","⚠ غير مسوى مع الحسابات","✔ معتمد ومسوى")))))))))</f>
        <v/>
      </c>
      <c r="R924">
        <f>N(R923)+IF(A924="عهدة",1,0)</f>
        <v/>
      </c>
      <c r="S924">
        <f>IF(C924="","",IF(AND(C924&gt;=DATE(2026,9,1),C924&lt;=DATE(2027,8,31)),(YEAR(C924)-2026)*12+MONTH(C924)-8,""))</f>
        <v/>
      </c>
      <c r="T924">
        <f>IF(AND(A924="مصروف",R924&gt;0,I924="موافق",S924&lt;&gt;"",H924&lt;&gt;""),N(G924),0)</f>
        <v/>
      </c>
    </row>
    <row r="925">
      <c r="A925" s="19" t="n"/>
      <c r="B925" s="20">
        <f>IF(A925="","",IF(R925=0,"⚠ أضف سطر عهدة أولًا","DMT-"&amp;TEXT(R925,"000")))</f>
        <v/>
      </c>
      <c r="C925" s="21" t="n"/>
      <c r="D925" s="20">
        <f>IF(C925="","",IF(S925="","خارج السنة المالية",INDEX(القوائم!$D$2:$D$13,S925)))</f>
        <v/>
      </c>
      <c r="E925" s="22" t="n"/>
      <c r="F925" s="23" t="n"/>
      <c r="G925" s="23" t="n"/>
      <c r="H925" s="22" t="n"/>
      <c r="I925" s="19" t="n"/>
      <c r="J925" s="21" t="n"/>
      <c r="K925" s="19" t="n"/>
      <c r="L925" s="19" t="n"/>
      <c r="M925" s="21" t="n"/>
      <c r="N925" s="22" t="n"/>
      <c r="O925" s="24">
        <f>IF(A925&lt;&gt;"عهدة","",SUMIFS($G$8:$G$5007,$B$8:$B$5007,B925,$A$8:$A$5007,"مصروف",$I$8:$I$5007,"&lt;&gt;مرفوض"))</f>
        <v/>
      </c>
      <c r="P925" s="25">
        <f>IF(A925&lt;&gt;"عهدة","",N(F925)-O925)</f>
        <v/>
      </c>
      <c r="Q925" s="26">
        <f>IF(A925="","",IF(A925="عهدة",IF(N(F925)=0,"⚠ أدخل قيمة العهدة",IF(P925&lt;0,"⛔ عجز / زيادة مصروفات "&amp;TEXT(-P925,"#,##0"),IF(COUNTIFS($B$8:$B$5007,B925,$A$8:$A$5007,"مصروف",$I$8:$I$5007,"&lt;&gt;مرفوض",$K$8:$K$5007,"&lt;&gt;نعم")&gt;0,"⚠ "&amp;COUNTIFS($B$8:$B$5007,B925,$A$8:$A$5007,"مصروف",$I$8:$I$5007,"&lt;&gt;مرفوض",$K$8:$K$5007,"&lt;&gt;نعم")&amp;" مصروف غير مسوى",IF(L925="تمت التسوية",IF(P925=0,"✔ متوازنة وتمت التسوية","✔ تمت التسوية – متبقي "&amp;TEXT(P925,"#,##0")),IF(P925&gt;0,"متبقي "&amp;TEXT(P925,"#,##0"),"✔ متوازنة"))))),IF(R925=0,"⚠ أضف سطر عهدة أولًا",IF(OR(C925="",N(G925)=0),"⚠ أكمل التاريخ والقيمة",IF(S925="","⚠ التاريخ خارج السنة المالية",IF(H925="","⚠ اختر بند الموازنة",IF(I925="مرفوض","✖ مرفوض من المدير",IF(I925&lt;&gt;"موافق","⏳ بانتظار موافقة المدير",IF(K925&lt;&gt;"نعم","⚠ غير مسوى مع الحسابات","✔ معتمد ومسوى")))))))))</f>
        <v/>
      </c>
      <c r="R925">
        <f>N(R924)+IF(A925="عهدة",1,0)</f>
        <v/>
      </c>
      <c r="S925">
        <f>IF(C925="","",IF(AND(C925&gt;=DATE(2026,9,1),C925&lt;=DATE(2027,8,31)),(YEAR(C925)-2026)*12+MONTH(C925)-8,""))</f>
        <v/>
      </c>
      <c r="T925">
        <f>IF(AND(A925="مصروف",R925&gt;0,I925="موافق",S925&lt;&gt;"",H925&lt;&gt;""),N(G925),0)</f>
        <v/>
      </c>
    </row>
    <row r="926">
      <c r="A926" s="19" t="n"/>
      <c r="B926" s="20">
        <f>IF(A926="","",IF(R926=0,"⚠ أضف سطر عهدة أولًا","DMT-"&amp;TEXT(R926,"000")))</f>
        <v/>
      </c>
      <c r="C926" s="21" t="n"/>
      <c r="D926" s="20">
        <f>IF(C926="","",IF(S926="","خارج السنة المالية",INDEX(القوائم!$D$2:$D$13,S926)))</f>
        <v/>
      </c>
      <c r="E926" s="22" t="n"/>
      <c r="F926" s="23" t="n"/>
      <c r="G926" s="23" t="n"/>
      <c r="H926" s="22" t="n"/>
      <c r="I926" s="19" t="n"/>
      <c r="J926" s="21" t="n"/>
      <c r="K926" s="19" t="n"/>
      <c r="L926" s="19" t="n"/>
      <c r="M926" s="21" t="n"/>
      <c r="N926" s="22" t="n"/>
      <c r="O926" s="24">
        <f>IF(A926&lt;&gt;"عهدة","",SUMIFS($G$8:$G$5007,$B$8:$B$5007,B926,$A$8:$A$5007,"مصروف",$I$8:$I$5007,"&lt;&gt;مرفوض"))</f>
        <v/>
      </c>
      <c r="P926" s="25">
        <f>IF(A926&lt;&gt;"عهدة","",N(F926)-O926)</f>
        <v/>
      </c>
      <c r="Q926" s="26">
        <f>IF(A926="","",IF(A926="عهدة",IF(N(F926)=0,"⚠ أدخل قيمة العهدة",IF(P926&lt;0,"⛔ عجز / زيادة مصروفات "&amp;TEXT(-P926,"#,##0"),IF(COUNTIFS($B$8:$B$5007,B926,$A$8:$A$5007,"مصروف",$I$8:$I$5007,"&lt;&gt;مرفوض",$K$8:$K$5007,"&lt;&gt;نعم")&gt;0,"⚠ "&amp;COUNTIFS($B$8:$B$5007,B926,$A$8:$A$5007,"مصروف",$I$8:$I$5007,"&lt;&gt;مرفوض",$K$8:$K$5007,"&lt;&gt;نعم")&amp;" مصروف غير مسوى",IF(L926="تمت التسوية",IF(P926=0,"✔ متوازنة وتمت التسوية","✔ تمت التسوية – متبقي "&amp;TEXT(P926,"#,##0")),IF(P926&gt;0,"متبقي "&amp;TEXT(P926,"#,##0"),"✔ متوازنة"))))),IF(R926=0,"⚠ أضف سطر عهدة أولًا",IF(OR(C926="",N(G926)=0),"⚠ أكمل التاريخ والقيمة",IF(S926="","⚠ التاريخ خارج السنة المالية",IF(H926="","⚠ اختر بند الموازنة",IF(I926="مرفوض","✖ مرفوض من المدير",IF(I926&lt;&gt;"موافق","⏳ بانتظار موافقة المدير",IF(K926&lt;&gt;"نعم","⚠ غير مسوى مع الحسابات","✔ معتمد ومسوى")))))))))</f>
        <v/>
      </c>
      <c r="R926">
        <f>N(R925)+IF(A926="عهدة",1,0)</f>
        <v/>
      </c>
      <c r="S926">
        <f>IF(C926="","",IF(AND(C926&gt;=DATE(2026,9,1),C926&lt;=DATE(2027,8,31)),(YEAR(C926)-2026)*12+MONTH(C926)-8,""))</f>
        <v/>
      </c>
      <c r="T926">
        <f>IF(AND(A926="مصروف",R926&gt;0,I926="موافق",S926&lt;&gt;"",H926&lt;&gt;""),N(G926),0)</f>
        <v/>
      </c>
    </row>
    <row r="927">
      <c r="A927" s="19" t="n"/>
      <c r="B927" s="20">
        <f>IF(A927="","",IF(R927=0,"⚠ أضف سطر عهدة أولًا","DMT-"&amp;TEXT(R927,"000")))</f>
        <v/>
      </c>
      <c r="C927" s="21" t="n"/>
      <c r="D927" s="20">
        <f>IF(C927="","",IF(S927="","خارج السنة المالية",INDEX(القوائم!$D$2:$D$13,S927)))</f>
        <v/>
      </c>
      <c r="E927" s="22" t="n"/>
      <c r="F927" s="23" t="n"/>
      <c r="G927" s="23" t="n"/>
      <c r="H927" s="22" t="n"/>
      <c r="I927" s="19" t="n"/>
      <c r="J927" s="21" t="n"/>
      <c r="K927" s="19" t="n"/>
      <c r="L927" s="19" t="n"/>
      <c r="M927" s="21" t="n"/>
      <c r="N927" s="22" t="n"/>
      <c r="O927" s="24">
        <f>IF(A927&lt;&gt;"عهدة","",SUMIFS($G$8:$G$5007,$B$8:$B$5007,B927,$A$8:$A$5007,"مصروف",$I$8:$I$5007,"&lt;&gt;مرفوض"))</f>
        <v/>
      </c>
      <c r="P927" s="25">
        <f>IF(A927&lt;&gt;"عهدة","",N(F927)-O927)</f>
        <v/>
      </c>
      <c r="Q927" s="26">
        <f>IF(A927="","",IF(A927="عهدة",IF(N(F927)=0,"⚠ أدخل قيمة العهدة",IF(P927&lt;0,"⛔ عجز / زيادة مصروفات "&amp;TEXT(-P927,"#,##0"),IF(COUNTIFS($B$8:$B$5007,B927,$A$8:$A$5007,"مصروف",$I$8:$I$5007,"&lt;&gt;مرفوض",$K$8:$K$5007,"&lt;&gt;نعم")&gt;0,"⚠ "&amp;COUNTIFS($B$8:$B$5007,B927,$A$8:$A$5007,"مصروف",$I$8:$I$5007,"&lt;&gt;مرفوض",$K$8:$K$5007,"&lt;&gt;نعم")&amp;" مصروف غير مسوى",IF(L927="تمت التسوية",IF(P927=0,"✔ متوازنة وتمت التسوية","✔ تمت التسوية – متبقي "&amp;TEXT(P927,"#,##0")),IF(P927&gt;0,"متبقي "&amp;TEXT(P927,"#,##0"),"✔ متوازنة"))))),IF(R927=0,"⚠ أضف سطر عهدة أولًا",IF(OR(C927="",N(G927)=0),"⚠ أكمل التاريخ والقيمة",IF(S927="","⚠ التاريخ خارج السنة المالية",IF(H927="","⚠ اختر بند الموازنة",IF(I927="مرفوض","✖ مرفوض من المدير",IF(I927&lt;&gt;"موافق","⏳ بانتظار موافقة المدير",IF(K927&lt;&gt;"نعم","⚠ غير مسوى مع الحسابات","✔ معتمد ومسوى")))))))))</f>
        <v/>
      </c>
      <c r="R927">
        <f>N(R926)+IF(A927="عهدة",1,0)</f>
        <v/>
      </c>
      <c r="S927">
        <f>IF(C927="","",IF(AND(C927&gt;=DATE(2026,9,1),C927&lt;=DATE(2027,8,31)),(YEAR(C927)-2026)*12+MONTH(C927)-8,""))</f>
        <v/>
      </c>
      <c r="T927">
        <f>IF(AND(A927="مصروف",R927&gt;0,I927="موافق",S927&lt;&gt;"",H927&lt;&gt;""),N(G927),0)</f>
        <v/>
      </c>
    </row>
    <row r="928">
      <c r="A928" s="19" t="n"/>
      <c r="B928" s="20">
        <f>IF(A928="","",IF(R928=0,"⚠ أضف سطر عهدة أولًا","DMT-"&amp;TEXT(R928,"000")))</f>
        <v/>
      </c>
      <c r="C928" s="21" t="n"/>
      <c r="D928" s="20">
        <f>IF(C928="","",IF(S928="","خارج السنة المالية",INDEX(القوائم!$D$2:$D$13,S928)))</f>
        <v/>
      </c>
      <c r="E928" s="22" t="n"/>
      <c r="F928" s="23" t="n"/>
      <c r="G928" s="23" t="n"/>
      <c r="H928" s="22" t="n"/>
      <c r="I928" s="19" t="n"/>
      <c r="J928" s="21" t="n"/>
      <c r="K928" s="19" t="n"/>
      <c r="L928" s="19" t="n"/>
      <c r="M928" s="21" t="n"/>
      <c r="N928" s="22" t="n"/>
      <c r="O928" s="24">
        <f>IF(A928&lt;&gt;"عهدة","",SUMIFS($G$8:$G$5007,$B$8:$B$5007,B928,$A$8:$A$5007,"مصروف",$I$8:$I$5007,"&lt;&gt;مرفوض"))</f>
        <v/>
      </c>
      <c r="P928" s="25">
        <f>IF(A928&lt;&gt;"عهدة","",N(F928)-O928)</f>
        <v/>
      </c>
      <c r="Q928" s="26">
        <f>IF(A928="","",IF(A928="عهدة",IF(N(F928)=0,"⚠ أدخل قيمة العهدة",IF(P928&lt;0,"⛔ عجز / زيادة مصروفات "&amp;TEXT(-P928,"#,##0"),IF(COUNTIFS($B$8:$B$5007,B928,$A$8:$A$5007,"مصروف",$I$8:$I$5007,"&lt;&gt;مرفوض",$K$8:$K$5007,"&lt;&gt;نعم")&gt;0,"⚠ "&amp;COUNTIFS($B$8:$B$5007,B928,$A$8:$A$5007,"مصروف",$I$8:$I$5007,"&lt;&gt;مرفوض",$K$8:$K$5007,"&lt;&gt;نعم")&amp;" مصروف غير مسوى",IF(L928="تمت التسوية",IF(P928=0,"✔ متوازنة وتمت التسوية","✔ تمت التسوية – متبقي "&amp;TEXT(P928,"#,##0")),IF(P928&gt;0,"متبقي "&amp;TEXT(P928,"#,##0"),"✔ متوازنة"))))),IF(R928=0,"⚠ أضف سطر عهدة أولًا",IF(OR(C928="",N(G928)=0),"⚠ أكمل التاريخ والقيمة",IF(S928="","⚠ التاريخ خارج السنة المالية",IF(H928="","⚠ اختر بند الموازنة",IF(I928="مرفوض","✖ مرفوض من المدير",IF(I928&lt;&gt;"موافق","⏳ بانتظار موافقة المدير",IF(K928&lt;&gt;"نعم","⚠ غير مسوى مع الحسابات","✔ معتمد ومسوى")))))))))</f>
        <v/>
      </c>
      <c r="R928">
        <f>N(R927)+IF(A928="عهدة",1,0)</f>
        <v/>
      </c>
      <c r="S928">
        <f>IF(C928="","",IF(AND(C928&gt;=DATE(2026,9,1),C928&lt;=DATE(2027,8,31)),(YEAR(C928)-2026)*12+MONTH(C928)-8,""))</f>
        <v/>
      </c>
      <c r="T928">
        <f>IF(AND(A928="مصروف",R928&gt;0,I928="موافق",S928&lt;&gt;"",H928&lt;&gt;""),N(G928),0)</f>
        <v/>
      </c>
    </row>
    <row r="929">
      <c r="A929" s="19" t="n"/>
      <c r="B929" s="20">
        <f>IF(A929="","",IF(R929=0,"⚠ أضف سطر عهدة أولًا","DMT-"&amp;TEXT(R929,"000")))</f>
        <v/>
      </c>
      <c r="C929" s="21" t="n"/>
      <c r="D929" s="20">
        <f>IF(C929="","",IF(S929="","خارج السنة المالية",INDEX(القوائم!$D$2:$D$13,S929)))</f>
        <v/>
      </c>
      <c r="E929" s="22" t="n"/>
      <c r="F929" s="23" t="n"/>
      <c r="G929" s="23" t="n"/>
      <c r="H929" s="22" t="n"/>
      <c r="I929" s="19" t="n"/>
      <c r="J929" s="21" t="n"/>
      <c r="K929" s="19" t="n"/>
      <c r="L929" s="19" t="n"/>
      <c r="M929" s="21" t="n"/>
      <c r="N929" s="22" t="n"/>
      <c r="O929" s="24">
        <f>IF(A929&lt;&gt;"عهدة","",SUMIFS($G$8:$G$5007,$B$8:$B$5007,B929,$A$8:$A$5007,"مصروف",$I$8:$I$5007,"&lt;&gt;مرفوض"))</f>
        <v/>
      </c>
      <c r="P929" s="25">
        <f>IF(A929&lt;&gt;"عهدة","",N(F929)-O929)</f>
        <v/>
      </c>
      <c r="Q929" s="26">
        <f>IF(A929="","",IF(A929="عهدة",IF(N(F929)=0,"⚠ أدخل قيمة العهدة",IF(P929&lt;0,"⛔ عجز / زيادة مصروفات "&amp;TEXT(-P929,"#,##0"),IF(COUNTIFS($B$8:$B$5007,B929,$A$8:$A$5007,"مصروف",$I$8:$I$5007,"&lt;&gt;مرفوض",$K$8:$K$5007,"&lt;&gt;نعم")&gt;0,"⚠ "&amp;COUNTIFS($B$8:$B$5007,B929,$A$8:$A$5007,"مصروف",$I$8:$I$5007,"&lt;&gt;مرفوض",$K$8:$K$5007,"&lt;&gt;نعم")&amp;" مصروف غير مسوى",IF(L929="تمت التسوية",IF(P929=0,"✔ متوازنة وتمت التسوية","✔ تمت التسوية – متبقي "&amp;TEXT(P929,"#,##0")),IF(P929&gt;0,"متبقي "&amp;TEXT(P929,"#,##0"),"✔ متوازنة"))))),IF(R929=0,"⚠ أضف سطر عهدة أولًا",IF(OR(C929="",N(G929)=0),"⚠ أكمل التاريخ والقيمة",IF(S929="","⚠ التاريخ خارج السنة المالية",IF(H929="","⚠ اختر بند الموازنة",IF(I929="مرفوض","✖ مرفوض من المدير",IF(I929&lt;&gt;"موافق","⏳ بانتظار موافقة المدير",IF(K929&lt;&gt;"نعم","⚠ غير مسوى مع الحسابات","✔ معتمد ومسوى")))))))))</f>
        <v/>
      </c>
      <c r="R929">
        <f>N(R928)+IF(A929="عهدة",1,0)</f>
        <v/>
      </c>
      <c r="S929">
        <f>IF(C929="","",IF(AND(C929&gt;=DATE(2026,9,1),C929&lt;=DATE(2027,8,31)),(YEAR(C929)-2026)*12+MONTH(C929)-8,""))</f>
        <v/>
      </c>
      <c r="T929">
        <f>IF(AND(A929="مصروف",R929&gt;0,I929="موافق",S929&lt;&gt;"",H929&lt;&gt;""),N(G929),0)</f>
        <v/>
      </c>
    </row>
    <row r="930">
      <c r="A930" s="19" t="n"/>
      <c r="B930" s="20">
        <f>IF(A930="","",IF(R930=0,"⚠ أضف سطر عهدة أولًا","DMT-"&amp;TEXT(R930,"000")))</f>
        <v/>
      </c>
      <c r="C930" s="21" t="n"/>
      <c r="D930" s="20">
        <f>IF(C930="","",IF(S930="","خارج السنة المالية",INDEX(القوائم!$D$2:$D$13,S930)))</f>
        <v/>
      </c>
      <c r="E930" s="22" t="n"/>
      <c r="F930" s="23" t="n"/>
      <c r="G930" s="23" t="n"/>
      <c r="H930" s="22" t="n"/>
      <c r="I930" s="19" t="n"/>
      <c r="J930" s="21" t="n"/>
      <c r="K930" s="19" t="n"/>
      <c r="L930" s="19" t="n"/>
      <c r="M930" s="21" t="n"/>
      <c r="N930" s="22" t="n"/>
      <c r="O930" s="24">
        <f>IF(A930&lt;&gt;"عهدة","",SUMIFS($G$8:$G$5007,$B$8:$B$5007,B930,$A$8:$A$5007,"مصروف",$I$8:$I$5007,"&lt;&gt;مرفوض"))</f>
        <v/>
      </c>
      <c r="P930" s="25">
        <f>IF(A930&lt;&gt;"عهدة","",N(F930)-O930)</f>
        <v/>
      </c>
      <c r="Q930" s="26">
        <f>IF(A930="","",IF(A930="عهدة",IF(N(F930)=0,"⚠ أدخل قيمة العهدة",IF(P930&lt;0,"⛔ عجز / زيادة مصروفات "&amp;TEXT(-P930,"#,##0"),IF(COUNTIFS($B$8:$B$5007,B930,$A$8:$A$5007,"مصروف",$I$8:$I$5007,"&lt;&gt;مرفوض",$K$8:$K$5007,"&lt;&gt;نعم")&gt;0,"⚠ "&amp;COUNTIFS($B$8:$B$5007,B930,$A$8:$A$5007,"مصروف",$I$8:$I$5007,"&lt;&gt;مرفوض",$K$8:$K$5007,"&lt;&gt;نعم")&amp;" مصروف غير مسوى",IF(L930="تمت التسوية",IF(P930=0,"✔ متوازنة وتمت التسوية","✔ تمت التسوية – متبقي "&amp;TEXT(P930,"#,##0")),IF(P930&gt;0,"متبقي "&amp;TEXT(P930,"#,##0"),"✔ متوازنة"))))),IF(R930=0,"⚠ أضف سطر عهدة أولًا",IF(OR(C930="",N(G930)=0),"⚠ أكمل التاريخ والقيمة",IF(S930="","⚠ التاريخ خارج السنة المالية",IF(H930="","⚠ اختر بند الموازنة",IF(I930="مرفوض","✖ مرفوض من المدير",IF(I930&lt;&gt;"موافق","⏳ بانتظار موافقة المدير",IF(K930&lt;&gt;"نعم","⚠ غير مسوى مع الحسابات","✔ معتمد ومسوى")))))))))</f>
        <v/>
      </c>
      <c r="R930">
        <f>N(R929)+IF(A930="عهدة",1,0)</f>
        <v/>
      </c>
      <c r="S930">
        <f>IF(C930="","",IF(AND(C930&gt;=DATE(2026,9,1),C930&lt;=DATE(2027,8,31)),(YEAR(C930)-2026)*12+MONTH(C930)-8,""))</f>
        <v/>
      </c>
      <c r="T930">
        <f>IF(AND(A930="مصروف",R930&gt;0,I930="موافق",S930&lt;&gt;"",H930&lt;&gt;""),N(G930),0)</f>
        <v/>
      </c>
    </row>
    <row r="931">
      <c r="A931" s="19" t="n"/>
      <c r="B931" s="20">
        <f>IF(A931="","",IF(R931=0,"⚠ أضف سطر عهدة أولًا","DMT-"&amp;TEXT(R931,"000")))</f>
        <v/>
      </c>
      <c r="C931" s="21" t="n"/>
      <c r="D931" s="20">
        <f>IF(C931="","",IF(S931="","خارج السنة المالية",INDEX(القوائم!$D$2:$D$13,S931)))</f>
        <v/>
      </c>
      <c r="E931" s="22" t="n"/>
      <c r="F931" s="23" t="n"/>
      <c r="G931" s="23" t="n"/>
      <c r="H931" s="22" t="n"/>
      <c r="I931" s="19" t="n"/>
      <c r="J931" s="21" t="n"/>
      <c r="K931" s="19" t="n"/>
      <c r="L931" s="19" t="n"/>
      <c r="M931" s="21" t="n"/>
      <c r="N931" s="22" t="n"/>
      <c r="O931" s="24">
        <f>IF(A931&lt;&gt;"عهدة","",SUMIFS($G$8:$G$5007,$B$8:$B$5007,B931,$A$8:$A$5007,"مصروف",$I$8:$I$5007,"&lt;&gt;مرفوض"))</f>
        <v/>
      </c>
      <c r="P931" s="25">
        <f>IF(A931&lt;&gt;"عهدة","",N(F931)-O931)</f>
        <v/>
      </c>
      <c r="Q931" s="26">
        <f>IF(A931="","",IF(A931="عهدة",IF(N(F931)=0,"⚠ أدخل قيمة العهدة",IF(P931&lt;0,"⛔ عجز / زيادة مصروفات "&amp;TEXT(-P931,"#,##0"),IF(COUNTIFS($B$8:$B$5007,B931,$A$8:$A$5007,"مصروف",$I$8:$I$5007,"&lt;&gt;مرفوض",$K$8:$K$5007,"&lt;&gt;نعم")&gt;0,"⚠ "&amp;COUNTIFS($B$8:$B$5007,B931,$A$8:$A$5007,"مصروف",$I$8:$I$5007,"&lt;&gt;مرفوض",$K$8:$K$5007,"&lt;&gt;نعم")&amp;" مصروف غير مسوى",IF(L931="تمت التسوية",IF(P931=0,"✔ متوازنة وتمت التسوية","✔ تمت التسوية – متبقي "&amp;TEXT(P931,"#,##0")),IF(P931&gt;0,"متبقي "&amp;TEXT(P931,"#,##0"),"✔ متوازنة"))))),IF(R931=0,"⚠ أضف سطر عهدة أولًا",IF(OR(C931="",N(G931)=0),"⚠ أكمل التاريخ والقيمة",IF(S931="","⚠ التاريخ خارج السنة المالية",IF(H931="","⚠ اختر بند الموازنة",IF(I931="مرفوض","✖ مرفوض من المدير",IF(I931&lt;&gt;"موافق","⏳ بانتظار موافقة المدير",IF(K931&lt;&gt;"نعم","⚠ غير مسوى مع الحسابات","✔ معتمد ومسوى")))))))))</f>
        <v/>
      </c>
      <c r="R931">
        <f>N(R930)+IF(A931="عهدة",1,0)</f>
        <v/>
      </c>
      <c r="S931">
        <f>IF(C931="","",IF(AND(C931&gt;=DATE(2026,9,1),C931&lt;=DATE(2027,8,31)),(YEAR(C931)-2026)*12+MONTH(C931)-8,""))</f>
        <v/>
      </c>
      <c r="T931">
        <f>IF(AND(A931="مصروف",R931&gt;0,I931="موافق",S931&lt;&gt;"",H931&lt;&gt;""),N(G931),0)</f>
        <v/>
      </c>
    </row>
    <row r="932">
      <c r="A932" s="19" t="n"/>
      <c r="B932" s="20">
        <f>IF(A932="","",IF(R932=0,"⚠ أضف سطر عهدة أولًا","DMT-"&amp;TEXT(R932,"000")))</f>
        <v/>
      </c>
      <c r="C932" s="21" t="n"/>
      <c r="D932" s="20">
        <f>IF(C932="","",IF(S932="","خارج السنة المالية",INDEX(القوائم!$D$2:$D$13,S932)))</f>
        <v/>
      </c>
      <c r="E932" s="22" t="n"/>
      <c r="F932" s="23" t="n"/>
      <c r="G932" s="23" t="n"/>
      <c r="H932" s="22" t="n"/>
      <c r="I932" s="19" t="n"/>
      <c r="J932" s="21" t="n"/>
      <c r="K932" s="19" t="n"/>
      <c r="L932" s="19" t="n"/>
      <c r="M932" s="21" t="n"/>
      <c r="N932" s="22" t="n"/>
      <c r="O932" s="24">
        <f>IF(A932&lt;&gt;"عهدة","",SUMIFS($G$8:$G$5007,$B$8:$B$5007,B932,$A$8:$A$5007,"مصروف",$I$8:$I$5007,"&lt;&gt;مرفوض"))</f>
        <v/>
      </c>
      <c r="P932" s="25">
        <f>IF(A932&lt;&gt;"عهدة","",N(F932)-O932)</f>
        <v/>
      </c>
      <c r="Q932" s="26">
        <f>IF(A932="","",IF(A932="عهدة",IF(N(F932)=0,"⚠ أدخل قيمة العهدة",IF(P932&lt;0,"⛔ عجز / زيادة مصروفات "&amp;TEXT(-P932,"#,##0"),IF(COUNTIFS($B$8:$B$5007,B932,$A$8:$A$5007,"مصروف",$I$8:$I$5007,"&lt;&gt;مرفوض",$K$8:$K$5007,"&lt;&gt;نعم")&gt;0,"⚠ "&amp;COUNTIFS($B$8:$B$5007,B932,$A$8:$A$5007,"مصروف",$I$8:$I$5007,"&lt;&gt;مرفوض",$K$8:$K$5007,"&lt;&gt;نعم")&amp;" مصروف غير مسوى",IF(L932="تمت التسوية",IF(P932=0,"✔ متوازنة وتمت التسوية","✔ تمت التسوية – متبقي "&amp;TEXT(P932,"#,##0")),IF(P932&gt;0,"متبقي "&amp;TEXT(P932,"#,##0"),"✔ متوازنة"))))),IF(R932=0,"⚠ أضف سطر عهدة أولًا",IF(OR(C932="",N(G932)=0),"⚠ أكمل التاريخ والقيمة",IF(S932="","⚠ التاريخ خارج السنة المالية",IF(H932="","⚠ اختر بند الموازنة",IF(I932="مرفوض","✖ مرفوض من المدير",IF(I932&lt;&gt;"موافق","⏳ بانتظار موافقة المدير",IF(K932&lt;&gt;"نعم","⚠ غير مسوى مع الحسابات","✔ معتمد ومسوى")))))))))</f>
        <v/>
      </c>
      <c r="R932">
        <f>N(R931)+IF(A932="عهدة",1,0)</f>
        <v/>
      </c>
      <c r="S932">
        <f>IF(C932="","",IF(AND(C932&gt;=DATE(2026,9,1),C932&lt;=DATE(2027,8,31)),(YEAR(C932)-2026)*12+MONTH(C932)-8,""))</f>
        <v/>
      </c>
      <c r="T932">
        <f>IF(AND(A932="مصروف",R932&gt;0,I932="موافق",S932&lt;&gt;"",H932&lt;&gt;""),N(G932),0)</f>
        <v/>
      </c>
    </row>
    <row r="933">
      <c r="A933" s="19" t="n"/>
      <c r="B933" s="20">
        <f>IF(A933="","",IF(R933=0,"⚠ أضف سطر عهدة أولًا","DMT-"&amp;TEXT(R933,"000")))</f>
        <v/>
      </c>
      <c r="C933" s="21" t="n"/>
      <c r="D933" s="20">
        <f>IF(C933="","",IF(S933="","خارج السنة المالية",INDEX(القوائم!$D$2:$D$13,S933)))</f>
        <v/>
      </c>
      <c r="E933" s="22" t="n"/>
      <c r="F933" s="23" t="n"/>
      <c r="G933" s="23" t="n"/>
      <c r="H933" s="22" t="n"/>
      <c r="I933" s="19" t="n"/>
      <c r="J933" s="21" t="n"/>
      <c r="K933" s="19" t="n"/>
      <c r="L933" s="19" t="n"/>
      <c r="M933" s="21" t="n"/>
      <c r="N933" s="22" t="n"/>
      <c r="O933" s="24">
        <f>IF(A933&lt;&gt;"عهدة","",SUMIFS($G$8:$G$5007,$B$8:$B$5007,B933,$A$8:$A$5007,"مصروف",$I$8:$I$5007,"&lt;&gt;مرفوض"))</f>
        <v/>
      </c>
      <c r="P933" s="25">
        <f>IF(A933&lt;&gt;"عهدة","",N(F933)-O933)</f>
        <v/>
      </c>
      <c r="Q933" s="26">
        <f>IF(A933="","",IF(A933="عهدة",IF(N(F933)=0,"⚠ أدخل قيمة العهدة",IF(P933&lt;0,"⛔ عجز / زيادة مصروفات "&amp;TEXT(-P933,"#,##0"),IF(COUNTIFS($B$8:$B$5007,B933,$A$8:$A$5007,"مصروف",$I$8:$I$5007,"&lt;&gt;مرفوض",$K$8:$K$5007,"&lt;&gt;نعم")&gt;0,"⚠ "&amp;COUNTIFS($B$8:$B$5007,B933,$A$8:$A$5007,"مصروف",$I$8:$I$5007,"&lt;&gt;مرفوض",$K$8:$K$5007,"&lt;&gt;نعم")&amp;" مصروف غير مسوى",IF(L933="تمت التسوية",IF(P933=0,"✔ متوازنة وتمت التسوية","✔ تمت التسوية – متبقي "&amp;TEXT(P933,"#,##0")),IF(P933&gt;0,"متبقي "&amp;TEXT(P933,"#,##0"),"✔ متوازنة"))))),IF(R933=0,"⚠ أضف سطر عهدة أولًا",IF(OR(C933="",N(G933)=0),"⚠ أكمل التاريخ والقيمة",IF(S933="","⚠ التاريخ خارج السنة المالية",IF(H933="","⚠ اختر بند الموازنة",IF(I933="مرفوض","✖ مرفوض من المدير",IF(I933&lt;&gt;"موافق","⏳ بانتظار موافقة المدير",IF(K933&lt;&gt;"نعم","⚠ غير مسوى مع الحسابات","✔ معتمد ومسوى")))))))))</f>
        <v/>
      </c>
      <c r="R933">
        <f>N(R932)+IF(A933="عهدة",1,0)</f>
        <v/>
      </c>
      <c r="S933">
        <f>IF(C933="","",IF(AND(C933&gt;=DATE(2026,9,1),C933&lt;=DATE(2027,8,31)),(YEAR(C933)-2026)*12+MONTH(C933)-8,""))</f>
        <v/>
      </c>
      <c r="T933">
        <f>IF(AND(A933="مصروف",R933&gt;0,I933="موافق",S933&lt;&gt;"",H933&lt;&gt;""),N(G933),0)</f>
        <v/>
      </c>
    </row>
    <row r="934">
      <c r="A934" s="19" t="n"/>
      <c r="B934" s="20">
        <f>IF(A934="","",IF(R934=0,"⚠ أضف سطر عهدة أولًا","DMT-"&amp;TEXT(R934,"000")))</f>
        <v/>
      </c>
      <c r="C934" s="21" t="n"/>
      <c r="D934" s="20">
        <f>IF(C934="","",IF(S934="","خارج السنة المالية",INDEX(القوائم!$D$2:$D$13,S934)))</f>
        <v/>
      </c>
      <c r="E934" s="22" t="n"/>
      <c r="F934" s="23" t="n"/>
      <c r="G934" s="23" t="n"/>
      <c r="H934" s="22" t="n"/>
      <c r="I934" s="19" t="n"/>
      <c r="J934" s="21" t="n"/>
      <c r="K934" s="19" t="n"/>
      <c r="L934" s="19" t="n"/>
      <c r="M934" s="21" t="n"/>
      <c r="N934" s="22" t="n"/>
      <c r="O934" s="24">
        <f>IF(A934&lt;&gt;"عهدة","",SUMIFS($G$8:$G$5007,$B$8:$B$5007,B934,$A$8:$A$5007,"مصروف",$I$8:$I$5007,"&lt;&gt;مرفوض"))</f>
        <v/>
      </c>
      <c r="P934" s="25">
        <f>IF(A934&lt;&gt;"عهدة","",N(F934)-O934)</f>
        <v/>
      </c>
      <c r="Q934" s="26">
        <f>IF(A934="","",IF(A934="عهدة",IF(N(F934)=0,"⚠ أدخل قيمة العهدة",IF(P934&lt;0,"⛔ عجز / زيادة مصروفات "&amp;TEXT(-P934,"#,##0"),IF(COUNTIFS($B$8:$B$5007,B934,$A$8:$A$5007,"مصروف",$I$8:$I$5007,"&lt;&gt;مرفوض",$K$8:$K$5007,"&lt;&gt;نعم")&gt;0,"⚠ "&amp;COUNTIFS($B$8:$B$5007,B934,$A$8:$A$5007,"مصروف",$I$8:$I$5007,"&lt;&gt;مرفوض",$K$8:$K$5007,"&lt;&gt;نعم")&amp;" مصروف غير مسوى",IF(L934="تمت التسوية",IF(P934=0,"✔ متوازنة وتمت التسوية","✔ تمت التسوية – متبقي "&amp;TEXT(P934,"#,##0")),IF(P934&gt;0,"متبقي "&amp;TEXT(P934,"#,##0"),"✔ متوازنة"))))),IF(R934=0,"⚠ أضف سطر عهدة أولًا",IF(OR(C934="",N(G934)=0),"⚠ أكمل التاريخ والقيمة",IF(S934="","⚠ التاريخ خارج السنة المالية",IF(H934="","⚠ اختر بند الموازنة",IF(I934="مرفوض","✖ مرفوض من المدير",IF(I934&lt;&gt;"موافق","⏳ بانتظار موافقة المدير",IF(K934&lt;&gt;"نعم","⚠ غير مسوى مع الحسابات","✔ معتمد ومسوى")))))))))</f>
        <v/>
      </c>
      <c r="R934">
        <f>N(R933)+IF(A934="عهدة",1,0)</f>
        <v/>
      </c>
      <c r="S934">
        <f>IF(C934="","",IF(AND(C934&gt;=DATE(2026,9,1),C934&lt;=DATE(2027,8,31)),(YEAR(C934)-2026)*12+MONTH(C934)-8,""))</f>
        <v/>
      </c>
      <c r="T934">
        <f>IF(AND(A934="مصروف",R934&gt;0,I934="موافق",S934&lt;&gt;"",H934&lt;&gt;""),N(G934),0)</f>
        <v/>
      </c>
    </row>
    <row r="935">
      <c r="A935" s="19" t="n"/>
      <c r="B935" s="20">
        <f>IF(A935="","",IF(R935=0,"⚠ أضف سطر عهدة أولًا","DMT-"&amp;TEXT(R935,"000")))</f>
        <v/>
      </c>
      <c r="C935" s="21" t="n"/>
      <c r="D935" s="20">
        <f>IF(C935="","",IF(S935="","خارج السنة المالية",INDEX(القوائم!$D$2:$D$13,S935)))</f>
        <v/>
      </c>
      <c r="E935" s="22" t="n"/>
      <c r="F935" s="23" t="n"/>
      <c r="G935" s="23" t="n"/>
      <c r="H935" s="22" t="n"/>
      <c r="I935" s="19" t="n"/>
      <c r="J935" s="21" t="n"/>
      <c r="K935" s="19" t="n"/>
      <c r="L935" s="19" t="n"/>
      <c r="M935" s="21" t="n"/>
      <c r="N935" s="22" t="n"/>
      <c r="O935" s="24">
        <f>IF(A935&lt;&gt;"عهدة","",SUMIFS($G$8:$G$5007,$B$8:$B$5007,B935,$A$8:$A$5007,"مصروف",$I$8:$I$5007,"&lt;&gt;مرفوض"))</f>
        <v/>
      </c>
      <c r="P935" s="25">
        <f>IF(A935&lt;&gt;"عهدة","",N(F935)-O935)</f>
        <v/>
      </c>
      <c r="Q935" s="26">
        <f>IF(A935="","",IF(A935="عهدة",IF(N(F935)=0,"⚠ أدخل قيمة العهدة",IF(P935&lt;0,"⛔ عجز / زيادة مصروفات "&amp;TEXT(-P935,"#,##0"),IF(COUNTIFS($B$8:$B$5007,B935,$A$8:$A$5007,"مصروف",$I$8:$I$5007,"&lt;&gt;مرفوض",$K$8:$K$5007,"&lt;&gt;نعم")&gt;0,"⚠ "&amp;COUNTIFS($B$8:$B$5007,B935,$A$8:$A$5007,"مصروف",$I$8:$I$5007,"&lt;&gt;مرفوض",$K$8:$K$5007,"&lt;&gt;نعم")&amp;" مصروف غير مسوى",IF(L935="تمت التسوية",IF(P935=0,"✔ متوازنة وتمت التسوية","✔ تمت التسوية – متبقي "&amp;TEXT(P935,"#,##0")),IF(P935&gt;0,"متبقي "&amp;TEXT(P935,"#,##0"),"✔ متوازنة"))))),IF(R935=0,"⚠ أضف سطر عهدة أولًا",IF(OR(C935="",N(G935)=0),"⚠ أكمل التاريخ والقيمة",IF(S935="","⚠ التاريخ خارج السنة المالية",IF(H935="","⚠ اختر بند الموازنة",IF(I935="مرفوض","✖ مرفوض من المدير",IF(I935&lt;&gt;"موافق","⏳ بانتظار موافقة المدير",IF(K935&lt;&gt;"نعم","⚠ غير مسوى مع الحسابات","✔ معتمد ومسوى")))))))))</f>
        <v/>
      </c>
      <c r="R935">
        <f>N(R934)+IF(A935="عهدة",1,0)</f>
        <v/>
      </c>
      <c r="S935">
        <f>IF(C935="","",IF(AND(C935&gt;=DATE(2026,9,1),C935&lt;=DATE(2027,8,31)),(YEAR(C935)-2026)*12+MONTH(C935)-8,""))</f>
        <v/>
      </c>
      <c r="T935">
        <f>IF(AND(A935="مصروف",R935&gt;0,I935="موافق",S935&lt;&gt;"",H935&lt;&gt;""),N(G935),0)</f>
        <v/>
      </c>
    </row>
    <row r="936">
      <c r="A936" s="19" t="n"/>
      <c r="B936" s="20">
        <f>IF(A936="","",IF(R936=0,"⚠ أضف سطر عهدة أولًا","DMT-"&amp;TEXT(R936,"000")))</f>
        <v/>
      </c>
      <c r="C936" s="21" t="n"/>
      <c r="D936" s="20">
        <f>IF(C936="","",IF(S936="","خارج السنة المالية",INDEX(القوائم!$D$2:$D$13,S936)))</f>
        <v/>
      </c>
      <c r="E936" s="22" t="n"/>
      <c r="F936" s="23" t="n"/>
      <c r="G936" s="23" t="n"/>
      <c r="H936" s="22" t="n"/>
      <c r="I936" s="19" t="n"/>
      <c r="J936" s="21" t="n"/>
      <c r="K936" s="19" t="n"/>
      <c r="L936" s="19" t="n"/>
      <c r="M936" s="21" t="n"/>
      <c r="N936" s="22" t="n"/>
      <c r="O936" s="24">
        <f>IF(A936&lt;&gt;"عهدة","",SUMIFS($G$8:$G$5007,$B$8:$B$5007,B936,$A$8:$A$5007,"مصروف",$I$8:$I$5007,"&lt;&gt;مرفوض"))</f>
        <v/>
      </c>
      <c r="P936" s="25">
        <f>IF(A936&lt;&gt;"عهدة","",N(F936)-O936)</f>
        <v/>
      </c>
      <c r="Q936" s="26">
        <f>IF(A936="","",IF(A936="عهدة",IF(N(F936)=0,"⚠ أدخل قيمة العهدة",IF(P936&lt;0,"⛔ عجز / زيادة مصروفات "&amp;TEXT(-P936,"#,##0"),IF(COUNTIFS($B$8:$B$5007,B936,$A$8:$A$5007,"مصروف",$I$8:$I$5007,"&lt;&gt;مرفوض",$K$8:$K$5007,"&lt;&gt;نعم")&gt;0,"⚠ "&amp;COUNTIFS($B$8:$B$5007,B936,$A$8:$A$5007,"مصروف",$I$8:$I$5007,"&lt;&gt;مرفوض",$K$8:$K$5007,"&lt;&gt;نعم")&amp;" مصروف غير مسوى",IF(L936="تمت التسوية",IF(P936=0,"✔ متوازنة وتمت التسوية","✔ تمت التسوية – متبقي "&amp;TEXT(P936,"#,##0")),IF(P936&gt;0,"متبقي "&amp;TEXT(P936,"#,##0"),"✔ متوازنة"))))),IF(R936=0,"⚠ أضف سطر عهدة أولًا",IF(OR(C936="",N(G936)=0),"⚠ أكمل التاريخ والقيمة",IF(S936="","⚠ التاريخ خارج السنة المالية",IF(H936="","⚠ اختر بند الموازنة",IF(I936="مرفوض","✖ مرفوض من المدير",IF(I936&lt;&gt;"موافق","⏳ بانتظار موافقة المدير",IF(K936&lt;&gt;"نعم","⚠ غير مسوى مع الحسابات","✔ معتمد ومسوى")))))))))</f>
        <v/>
      </c>
      <c r="R936">
        <f>N(R935)+IF(A936="عهدة",1,0)</f>
        <v/>
      </c>
      <c r="S936">
        <f>IF(C936="","",IF(AND(C936&gt;=DATE(2026,9,1),C936&lt;=DATE(2027,8,31)),(YEAR(C936)-2026)*12+MONTH(C936)-8,""))</f>
        <v/>
      </c>
      <c r="T936">
        <f>IF(AND(A936="مصروف",R936&gt;0,I936="موافق",S936&lt;&gt;"",H936&lt;&gt;""),N(G936),0)</f>
        <v/>
      </c>
    </row>
    <row r="937">
      <c r="A937" s="19" t="n"/>
      <c r="B937" s="20">
        <f>IF(A937="","",IF(R937=0,"⚠ أضف سطر عهدة أولًا","DMT-"&amp;TEXT(R937,"000")))</f>
        <v/>
      </c>
      <c r="C937" s="21" t="n"/>
      <c r="D937" s="20">
        <f>IF(C937="","",IF(S937="","خارج السنة المالية",INDEX(القوائم!$D$2:$D$13,S937)))</f>
        <v/>
      </c>
      <c r="E937" s="22" t="n"/>
      <c r="F937" s="23" t="n"/>
      <c r="G937" s="23" t="n"/>
      <c r="H937" s="22" t="n"/>
      <c r="I937" s="19" t="n"/>
      <c r="J937" s="21" t="n"/>
      <c r="K937" s="19" t="n"/>
      <c r="L937" s="19" t="n"/>
      <c r="M937" s="21" t="n"/>
      <c r="N937" s="22" t="n"/>
      <c r="O937" s="24">
        <f>IF(A937&lt;&gt;"عهدة","",SUMIFS($G$8:$G$5007,$B$8:$B$5007,B937,$A$8:$A$5007,"مصروف",$I$8:$I$5007,"&lt;&gt;مرفوض"))</f>
        <v/>
      </c>
      <c r="P937" s="25">
        <f>IF(A937&lt;&gt;"عهدة","",N(F937)-O937)</f>
        <v/>
      </c>
      <c r="Q937" s="26">
        <f>IF(A937="","",IF(A937="عهدة",IF(N(F937)=0,"⚠ أدخل قيمة العهدة",IF(P937&lt;0,"⛔ عجز / زيادة مصروفات "&amp;TEXT(-P937,"#,##0"),IF(COUNTIFS($B$8:$B$5007,B937,$A$8:$A$5007,"مصروف",$I$8:$I$5007,"&lt;&gt;مرفوض",$K$8:$K$5007,"&lt;&gt;نعم")&gt;0,"⚠ "&amp;COUNTIFS($B$8:$B$5007,B937,$A$8:$A$5007,"مصروف",$I$8:$I$5007,"&lt;&gt;مرفوض",$K$8:$K$5007,"&lt;&gt;نعم")&amp;" مصروف غير مسوى",IF(L937="تمت التسوية",IF(P937=0,"✔ متوازنة وتمت التسوية","✔ تمت التسوية – متبقي "&amp;TEXT(P937,"#,##0")),IF(P937&gt;0,"متبقي "&amp;TEXT(P937,"#,##0"),"✔ متوازنة"))))),IF(R937=0,"⚠ أضف سطر عهدة أولًا",IF(OR(C937="",N(G937)=0),"⚠ أكمل التاريخ والقيمة",IF(S937="","⚠ التاريخ خارج السنة المالية",IF(H937="","⚠ اختر بند الموازنة",IF(I937="مرفوض","✖ مرفوض من المدير",IF(I937&lt;&gt;"موافق","⏳ بانتظار موافقة المدير",IF(K937&lt;&gt;"نعم","⚠ غير مسوى مع الحسابات","✔ معتمد ومسوى")))))))))</f>
        <v/>
      </c>
      <c r="R937">
        <f>N(R936)+IF(A937="عهدة",1,0)</f>
        <v/>
      </c>
      <c r="S937">
        <f>IF(C937="","",IF(AND(C937&gt;=DATE(2026,9,1),C937&lt;=DATE(2027,8,31)),(YEAR(C937)-2026)*12+MONTH(C937)-8,""))</f>
        <v/>
      </c>
      <c r="T937">
        <f>IF(AND(A937="مصروف",R937&gt;0,I937="موافق",S937&lt;&gt;"",H937&lt;&gt;""),N(G937),0)</f>
        <v/>
      </c>
    </row>
    <row r="938">
      <c r="A938" s="19" t="n"/>
      <c r="B938" s="20">
        <f>IF(A938="","",IF(R938=0,"⚠ أضف سطر عهدة أولًا","DMT-"&amp;TEXT(R938,"000")))</f>
        <v/>
      </c>
      <c r="C938" s="21" t="n"/>
      <c r="D938" s="20">
        <f>IF(C938="","",IF(S938="","خارج السنة المالية",INDEX(القوائم!$D$2:$D$13,S938)))</f>
        <v/>
      </c>
      <c r="E938" s="22" t="n"/>
      <c r="F938" s="23" t="n"/>
      <c r="G938" s="23" t="n"/>
      <c r="H938" s="22" t="n"/>
      <c r="I938" s="19" t="n"/>
      <c r="J938" s="21" t="n"/>
      <c r="K938" s="19" t="n"/>
      <c r="L938" s="19" t="n"/>
      <c r="M938" s="21" t="n"/>
      <c r="N938" s="22" t="n"/>
      <c r="O938" s="24">
        <f>IF(A938&lt;&gt;"عهدة","",SUMIFS($G$8:$G$5007,$B$8:$B$5007,B938,$A$8:$A$5007,"مصروف",$I$8:$I$5007,"&lt;&gt;مرفوض"))</f>
        <v/>
      </c>
      <c r="P938" s="25">
        <f>IF(A938&lt;&gt;"عهدة","",N(F938)-O938)</f>
        <v/>
      </c>
      <c r="Q938" s="26">
        <f>IF(A938="","",IF(A938="عهدة",IF(N(F938)=0,"⚠ أدخل قيمة العهدة",IF(P938&lt;0,"⛔ عجز / زيادة مصروفات "&amp;TEXT(-P938,"#,##0"),IF(COUNTIFS($B$8:$B$5007,B938,$A$8:$A$5007,"مصروف",$I$8:$I$5007,"&lt;&gt;مرفوض",$K$8:$K$5007,"&lt;&gt;نعم")&gt;0,"⚠ "&amp;COUNTIFS($B$8:$B$5007,B938,$A$8:$A$5007,"مصروف",$I$8:$I$5007,"&lt;&gt;مرفوض",$K$8:$K$5007,"&lt;&gt;نعم")&amp;" مصروف غير مسوى",IF(L938="تمت التسوية",IF(P938=0,"✔ متوازنة وتمت التسوية","✔ تمت التسوية – متبقي "&amp;TEXT(P938,"#,##0")),IF(P938&gt;0,"متبقي "&amp;TEXT(P938,"#,##0"),"✔ متوازنة"))))),IF(R938=0,"⚠ أضف سطر عهدة أولًا",IF(OR(C938="",N(G938)=0),"⚠ أكمل التاريخ والقيمة",IF(S938="","⚠ التاريخ خارج السنة المالية",IF(H938="","⚠ اختر بند الموازنة",IF(I938="مرفوض","✖ مرفوض من المدير",IF(I938&lt;&gt;"موافق","⏳ بانتظار موافقة المدير",IF(K938&lt;&gt;"نعم","⚠ غير مسوى مع الحسابات","✔ معتمد ومسوى")))))))))</f>
        <v/>
      </c>
      <c r="R938">
        <f>N(R937)+IF(A938="عهدة",1,0)</f>
        <v/>
      </c>
      <c r="S938">
        <f>IF(C938="","",IF(AND(C938&gt;=DATE(2026,9,1),C938&lt;=DATE(2027,8,31)),(YEAR(C938)-2026)*12+MONTH(C938)-8,""))</f>
        <v/>
      </c>
      <c r="T938">
        <f>IF(AND(A938="مصروف",R938&gt;0,I938="موافق",S938&lt;&gt;"",H938&lt;&gt;""),N(G938),0)</f>
        <v/>
      </c>
    </row>
    <row r="939">
      <c r="A939" s="19" t="n"/>
      <c r="B939" s="20">
        <f>IF(A939="","",IF(R939=0,"⚠ أضف سطر عهدة أولًا","DMT-"&amp;TEXT(R939,"000")))</f>
        <v/>
      </c>
      <c r="C939" s="21" t="n"/>
      <c r="D939" s="20">
        <f>IF(C939="","",IF(S939="","خارج السنة المالية",INDEX(القوائم!$D$2:$D$13,S939)))</f>
        <v/>
      </c>
      <c r="E939" s="22" t="n"/>
      <c r="F939" s="23" t="n"/>
      <c r="G939" s="23" t="n"/>
      <c r="H939" s="22" t="n"/>
      <c r="I939" s="19" t="n"/>
      <c r="J939" s="21" t="n"/>
      <c r="K939" s="19" t="n"/>
      <c r="L939" s="19" t="n"/>
      <c r="M939" s="21" t="n"/>
      <c r="N939" s="22" t="n"/>
      <c r="O939" s="24">
        <f>IF(A939&lt;&gt;"عهدة","",SUMIFS($G$8:$G$5007,$B$8:$B$5007,B939,$A$8:$A$5007,"مصروف",$I$8:$I$5007,"&lt;&gt;مرفوض"))</f>
        <v/>
      </c>
      <c r="P939" s="25">
        <f>IF(A939&lt;&gt;"عهدة","",N(F939)-O939)</f>
        <v/>
      </c>
      <c r="Q939" s="26">
        <f>IF(A939="","",IF(A939="عهدة",IF(N(F939)=0,"⚠ أدخل قيمة العهدة",IF(P939&lt;0,"⛔ عجز / زيادة مصروفات "&amp;TEXT(-P939,"#,##0"),IF(COUNTIFS($B$8:$B$5007,B939,$A$8:$A$5007,"مصروف",$I$8:$I$5007,"&lt;&gt;مرفوض",$K$8:$K$5007,"&lt;&gt;نعم")&gt;0,"⚠ "&amp;COUNTIFS($B$8:$B$5007,B939,$A$8:$A$5007,"مصروف",$I$8:$I$5007,"&lt;&gt;مرفوض",$K$8:$K$5007,"&lt;&gt;نعم")&amp;" مصروف غير مسوى",IF(L939="تمت التسوية",IF(P939=0,"✔ متوازنة وتمت التسوية","✔ تمت التسوية – متبقي "&amp;TEXT(P939,"#,##0")),IF(P939&gt;0,"متبقي "&amp;TEXT(P939,"#,##0"),"✔ متوازنة"))))),IF(R939=0,"⚠ أضف سطر عهدة أولًا",IF(OR(C939="",N(G939)=0),"⚠ أكمل التاريخ والقيمة",IF(S939="","⚠ التاريخ خارج السنة المالية",IF(H939="","⚠ اختر بند الموازنة",IF(I939="مرفوض","✖ مرفوض من المدير",IF(I939&lt;&gt;"موافق","⏳ بانتظار موافقة المدير",IF(K939&lt;&gt;"نعم","⚠ غير مسوى مع الحسابات","✔ معتمد ومسوى")))))))))</f>
        <v/>
      </c>
      <c r="R939">
        <f>N(R938)+IF(A939="عهدة",1,0)</f>
        <v/>
      </c>
      <c r="S939">
        <f>IF(C939="","",IF(AND(C939&gt;=DATE(2026,9,1),C939&lt;=DATE(2027,8,31)),(YEAR(C939)-2026)*12+MONTH(C939)-8,""))</f>
        <v/>
      </c>
      <c r="T939">
        <f>IF(AND(A939="مصروف",R939&gt;0,I939="موافق",S939&lt;&gt;"",H939&lt;&gt;""),N(G939),0)</f>
        <v/>
      </c>
    </row>
    <row r="940">
      <c r="A940" s="19" t="n"/>
      <c r="B940" s="20">
        <f>IF(A940="","",IF(R940=0,"⚠ أضف سطر عهدة أولًا","DMT-"&amp;TEXT(R940,"000")))</f>
        <v/>
      </c>
      <c r="C940" s="21" t="n"/>
      <c r="D940" s="20">
        <f>IF(C940="","",IF(S940="","خارج السنة المالية",INDEX(القوائم!$D$2:$D$13,S940)))</f>
        <v/>
      </c>
      <c r="E940" s="22" t="n"/>
      <c r="F940" s="23" t="n"/>
      <c r="G940" s="23" t="n"/>
      <c r="H940" s="22" t="n"/>
      <c r="I940" s="19" t="n"/>
      <c r="J940" s="21" t="n"/>
      <c r="K940" s="19" t="n"/>
      <c r="L940" s="19" t="n"/>
      <c r="M940" s="21" t="n"/>
      <c r="N940" s="22" t="n"/>
      <c r="O940" s="24">
        <f>IF(A940&lt;&gt;"عهدة","",SUMIFS($G$8:$G$5007,$B$8:$B$5007,B940,$A$8:$A$5007,"مصروف",$I$8:$I$5007,"&lt;&gt;مرفوض"))</f>
        <v/>
      </c>
      <c r="P940" s="25">
        <f>IF(A940&lt;&gt;"عهدة","",N(F940)-O940)</f>
        <v/>
      </c>
      <c r="Q940" s="26">
        <f>IF(A940="","",IF(A940="عهدة",IF(N(F940)=0,"⚠ أدخل قيمة العهدة",IF(P940&lt;0,"⛔ عجز / زيادة مصروفات "&amp;TEXT(-P940,"#,##0"),IF(COUNTIFS($B$8:$B$5007,B940,$A$8:$A$5007,"مصروف",$I$8:$I$5007,"&lt;&gt;مرفوض",$K$8:$K$5007,"&lt;&gt;نعم")&gt;0,"⚠ "&amp;COUNTIFS($B$8:$B$5007,B940,$A$8:$A$5007,"مصروف",$I$8:$I$5007,"&lt;&gt;مرفوض",$K$8:$K$5007,"&lt;&gt;نعم")&amp;" مصروف غير مسوى",IF(L940="تمت التسوية",IF(P940=0,"✔ متوازنة وتمت التسوية","✔ تمت التسوية – متبقي "&amp;TEXT(P940,"#,##0")),IF(P940&gt;0,"متبقي "&amp;TEXT(P940,"#,##0"),"✔ متوازنة"))))),IF(R940=0,"⚠ أضف سطر عهدة أولًا",IF(OR(C940="",N(G940)=0),"⚠ أكمل التاريخ والقيمة",IF(S940="","⚠ التاريخ خارج السنة المالية",IF(H940="","⚠ اختر بند الموازنة",IF(I940="مرفوض","✖ مرفوض من المدير",IF(I940&lt;&gt;"موافق","⏳ بانتظار موافقة المدير",IF(K940&lt;&gt;"نعم","⚠ غير مسوى مع الحسابات","✔ معتمد ومسوى")))))))))</f>
        <v/>
      </c>
      <c r="R940">
        <f>N(R939)+IF(A940="عهدة",1,0)</f>
        <v/>
      </c>
      <c r="S940">
        <f>IF(C940="","",IF(AND(C940&gt;=DATE(2026,9,1),C940&lt;=DATE(2027,8,31)),(YEAR(C940)-2026)*12+MONTH(C940)-8,""))</f>
        <v/>
      </c>
      <c r="T940">
        <f>IF(AND(A940="مصروف",R940&gt;0,I940="موافق",S940&lt;&gt;"",H940&lt;&gt;""),N(G940),0)</f>
        <v/>
      </c>
    </row>
    <row r="941">
      <c r="A941" s="19" t="n"/>
      <c r="B941" s="20">
        <f>IF(A941="","",IF(R941=0,"⚠ أضف سطر عهدة أولًا","DMT-"&amp;TEXT(R941,"000")))</f>
        <v/>
      </c>
      <c r="C941" s="21" t="n"/>
      <c r="D941" s="20">
        <f>IF(C941="","",IF(S941="","خارج السنة المالية",INDEX(القوائم!$D$2:$D$13,S941)))</f>
        <v/>
      </c>
      <c r="E941" s="22" t="n"/>
      <c r="F941" s="23" t="n"/>
      <c r="G941" s="23" t="n"/>
      <c r="H941" s="22" t="n"/>
      <c r="I941" s="19" t="n"/>
      <c r="J941" s="21" t="n"/>
      <c r="K941" s="19" t="n"/>
      <c r="L941" s="19" t="n"/>
      <c r="M941" s="21" t="n"/>
      <c r="N941" s="22" t="n"/>
      <c r="O941" s="24">
        <f>IF(A941&lt;&gt;"عهدة","",SUMIFS($G$8:$G$5007,$B$8:$B$5007,B941,$A$8:$A$5007,"مصروف",$I$8:$I$5007,"&lt;&gt;مرفوض"))</f>
        <v/>
      </c>
      <c r="P941" s="25">
        <f>IF(A941&lt;&gt;"عهدة","",N(F941)-O941)</f>
        <v/>
      </c>
      <c r="Q941" s="26">
        <f>IF(A941="","",IF(A941="عهدة",IF(N(F941)=0,"⚠ أدخل قيمة العهدة",IF(P941&lt;0,"⛔ عجز / زيادة مصروفات "&amp;TEXT(-P941,"#,##0"),IF(COUNTIFS($B$8:$B$5007,B941,$A$8:$A$5007,"مصروف",$I$8:$I$5007,"&lt;&gt;مرفوض",$K$8:$K$5007,"&lt;&gt;نعم")&gt;0,"⚠ "&amp;COUNTIFS($B$8:$B$5007,B941,$A$8:$A$5007,"مصروف",$I$8:$I$5007,"&lt;&gt;مرفوض",$K$8:$K$5007,"&lt;&gt;نعم")&amp;" مصروف غير مسوى",IF(L941="تمت التسوية",IF(P941=0,"✔ متوازنة وتمت التسوية","✔ تمت التسوية – متبقي "&amp;TEXT(P941,"#,##0")),IF(P941&gt;0,"متبقي "&amp;TEXT(P941,"#,##0"),"✔ متوازنة"))))),IF(R941=0,"⚠ أضف سطر عهدة أولًا",IF(OR(C941="",N(G941)=0),"⚠ أكمل التاريخ والقيمة",IF(S941="","⚠ التاريخ خارج السنة المالية",IF(H941="","⚠ اختر بند الموازنة",IF(I941="مرفوض","✖ مرفوض من المدير",IF(I941&lt;&gt;"موافق","⏳ بانتظار موافقة المدير",IF(K941&lt;&gt;"نعم","⚠ غير مسوى مع الحسابات","✔ معتمد ومسوى")))))))))</f>
        <v/>
      </c>
      <c r="R941">
        <f>N(R940)+IF(A941="عهدة",1,0)</f>
        <v/>
      </c>
      <c r="S941">
        <f>IF(C941="","",IF(AND(C941&gt;=DATE(2026,9,1),C941&lt;=DATE(2027,8,31)),(YEAR(C941)-2026)*12+MONTH(C941)-8,""))</f>
        <v/>
      </c>
      <c r="T941">
        <f>IF(AND(A941="مصروف",R941&gt;0,I941="موافق",S941&lt;&gt;"",H941&lt;&gt;""),N(G941),0)</f>
        <v/>
      </c>
    </row>
    <row r="942">
      <c r="A942" s="19" t="n"/>
      <c r="B942" s="20">
        <f>IF(A942="","",IF(R942=0,"⚠ أضف سطر عهدة أولًا","DMT-"&amp;TEXT(R942,"000")))</f>
        <v/>
      </c>
      <c r="C942" s="21" t="n"/>
      <c r="D942" s="20">
        <f>IF(C942="","",IF(S942="","خارج السنة المالية",INDEX(القوائم!$D$2:$D$13,S942)))</f>
        <v/>
      </c>
      <c r="E942" s="22" t="n"/>
      <c r="F942" s="23" t="n"/>
      <c r="G942" s="23" t="n"/>
      <c r="H942" s="22" t="n"/>
      <c r="I942" s="19" t="n"/>
      <c r="J942" s="21" t="n"/>
      <c r="K942" s="19" t="n"/>
      <c r="L942" s="19" t="n"/>
      <c r="M942" s="21" t="n"/>
      <c r="N942" s="22" t="n"/>
      <c r="O942" s="24">
        <f>IF(A942&lt;&gt;"عهدة","",SUMIFS($G$8:$G$5007,$B$8:$B$5007,B942,$A$8:$A$5007,"مصروف",$I$8:$I$5007,"&lt;&gt;مرفوض"))</f>
        <v/>
      </c>
      <c r="P942" s="25">
        <f>IF(A942&lt;&gt;"عهدة","",N(F942)-O942)</f>
        <v/>
      </c>
      <c r="Q942" s="26">
        <f>IF(A942="","",IF(A942="عهدة",IF(N(F942)=0,"⚠ أدخل قيمة العهدة",IF(P942&lt;0,"⛔ عجز / زيادة مصروفات "&amp;TEXT(-P942,"#,##0"),IF(COUNTIFS($B$8:$B$5007,B942,$A$8:$A$5007,"مصروف",$I$8:$I$5007,"&lt;&gt;مرفوض",$K$8:$K$5007,"&lt;&gt;نعم")&gt;0,"⚠ "&amp;COUNTIFS($B$8:$B$5007,B942,$A$8:$A$5007,"مصروف",$I$8:$I$5007,"&lt;&gt;مرفوض",$K$8:$K$5007,"&lt;&gt;نعم")&amp;" مصروف غير مسوى",IF(L942="تمت التسوية",IF(P942=0,"✔ متوازنة وتمت التسوية","✔ تمت التسوية – متبقي "&amp;TEXT(P942,"#,##0")),IF(P942&gt;0,"متبقي "&amp;TEXT(P942,"#,##0"),"✔ متوازنة"))))),IF(R942=0,"⚠ أضف سطر عهدة أولًا",IF(OR(C942="",N(G942)=0),"⚠ أكمل التاريخ والقيمة",IF(S942="","⚠ التاريخ خارج السنة المالية",IF(H942="","⚠ اختر بند الموازنة",IF(I942="مرفوض","✖ مرفوض من المدير",IF(I942&lt;&gt;"موافق","⏳ بانتظار موافقة المدير",IF(K942&lt;&gt;"نعم","⚠ غير مسوى مع الحسابات","✔ معتمد ومسوى")))))))))</f>
        <v/>
      </c>
      <c r="R942">
        <f>N(R941)+IF(A942="عهدة",1,0)</f>
        <v/>
      </c>
      <c r="S942">
        <f>IF(C942="","",IF(AND(C942&gt;=DATE(2026,9,1),C942&lt;=DATE(2027,8,31)),(YEAR(C942)-2026)*12+MONTH(C942)-8,""))</f>
        <v/>
      </c>
      <c r="T942">
        <f>IF(AND(A942="مصروف",R942&gt;0,I942="موافق",S942&lt;&gt;"",H942&lt;&gt;""),N(G942),0)</f>
        <v/>
      </c>
    </row>
    <row r="943">
      <c r="A943" s="19" t="n"/>
      <c r="B943" s="20">
        <f>IF(A943="","",IF(R943=0,"⚠ أضف سطر عهدة أولًا","DMT-"&amp;TEXT(R943,"000")))</f>
        <v/>
      </c>
      <c r="C943" s="21" t="n"/>
      <c r="D943" s="20">
        <f>IF(C943="","",IF(S943="","خارج السنة المالية",INDEX(القوائم!$D$2:$D$13,S943)))</f>
        <v/>
      </c>
      <c r="E943" s="22" t="n"/>
      <c r="F943" s="23" t="n"/>
      <c r="G943" s="23" t="n"/>
      <c r="H943" s="22" t="n"/>
      <c r="I943" s="19" t="n"/>
      <c r="J943" s="21" t="n"/>
      <c r="K943" s="19" t="n"/>
      <c r="L943" s="19" t="n"/>
      <c r="M943" s="21" t="n"/>
      <c r="N943" s="22" t="n"/>
      <c r="O943" s="24">
        <f>IF(A943&lt;&gt;"عهدة","",SUMIFS($G$8:$G$5007,$B$8:$B$5007,B943,$A$8:$A$5007,"مصروف",$I$8:$I$5007,"&lt;&gt;مرفوض"))</f>
        <v/>
      </c>
      <c r="P943" s="25">
        <f>IF(A943&lt;&gt;"عهدة","",N(F943)-O943)</f>
        <v/>
      </c>
      <c r="Q943" s="26">
        <f>IF(A943="","",IF(A943="عهدة",IF(N(F943)=0,"⚠ أدخل قيمة العهدة",IF(P943&lt;0,"⛔ عجز / زيادة مصروفات "&amp;TEXT(-P943,"#,##0"),IF(COUNTIFS($B$8:$B$5007,B943,$A$8:$A$5007,"مصروف",$I$8:$I$5007,"&lt;&gt;مرفوض",$K$8:$K$5007,"&lt;&gt;نعم")&gt;0,"⚠ "&amp;COUNTIFS($B$8:$B$5007,B943,$A$8:$A$5007,"مصروف",$I$8:$I$5007,"&lt;&gt;مرفوض",$K$8:$K$5007,"&lt;&gt;نعم")&amp;" مصروف غير مسوى",IF(L943="تمت التسوية",IF(P943=0,"✔ متوازنة وتمت التسوية","✔ تمت التسوية – متبقي "&amp;TEXT(P943,"#,##0")),IF(P943&gt;0,"متبقي "&amp;TEXT(P943,"#,##0"),"✔ متوازنة"))))),IF(R943=0,"⚠ أضف سطر عهدة أولًا",IF(OR(C943="",N(G943)=0),"⚠ أكمل التاريخ والقيمة",IF(S943="","⚠ التاريخ خارج السنة المالية",IF(H943="","⚠ اختر بند الموازنة",IF(I943="مرفوض","✖ مرفوض من المدير",IF(I943&lt;&gt;"موافق","⏳ بانتظار موافقة المدير",IF(K943&lt;&gt;"نعم","⚠ غير مسوى مع الحسابات","✔ معتمد ومسوى")))))))))</f>
        <v/>
      </c>
      <c r="R943">
        <f>N(R942)+IF(A943="عهدة",1,0)</f>
        <v/>
      </c>
      <c r="S943">
        <f>IF(C943="","",IF(AND(C943&gt;=DATE(2026,9,1),C943&lt;=DATE(2027,8,31)),(YEAR(C943)-2026)*12+MONTH(C943)-8,""))</f>
        <v/>
      </c>
      <c r="T943">
        <f>IF(AND(A943="مصروف",R943&gt;0,I943="موافق",S943&lt;&gt;"",H943&lt;&gt;""),N(G943),0)</f>
        <v/>
      </c>
    </row>
    <row r="944">
      <c r="A944" s="19" t="n"/>
      <c r="B944" s="20">
        <f>IF(A944="","",IF(R944=0,"⚠ أضف سطر عهدة أولًا","DMT-"&amp;TEXT(R944,"000")))</f>
        <v/>
      </c>
      <c r="C944" s="21" t="n"/>
      <c r="D944" s="20">
        <f>IF(C944="","",IF(S944="","خارج السنة المالية",INDEX(القوائم!$D$2:$D$13,S944)))</f>
        <v/>
      </c>
      <c r="E944" s="22" t="n"/>
      <c r="F944" s="23" t="n"/>
      <c r="G944" s="23" t="n"/>
      <c r="H944" s="22" t="n"/>
      <c r="I944" s="19" t="n"/>
      <c r="J944" s="21" t="n"/>
      <c r="K944" s="19" t="n"/>
      <c r="L944" s="19" t="n"/>
      <c r="M944" s="21" t="n"/>
      <c r="N944" s="22" t="n"/>
      <c r="O944" s="24">
        <f>IF(A944&lt;&gt;"عهدة","",SUMIFS($G$8:$G$5007,$B$8:$B$5007,B944,$A$8:$A$5007,"مصروف",$I$8:$I$5007,"&lt;&gt;مرفوض"))</f>
        <v/>
      </c>
      <c r="P944" s="25">
        <f>IF(A944&lt;&gt;"عهدة","",N(F944)-O944)</f>
        <v/>
      </c>
      <c r="Q944" s="26">
        <f>IF(A944="","",IF(A944="عهدة",IF(N(F944)=0,"⚠ أدخل قيمة العهدة",IF(P944&lt;0,"⛔ عجز / زيادة مصروفات "&amp;TEXT(-P944,"#,##0"),IF(COUNTIFS($B$8:$B$5007,B944,$A$8:$A$5007,"مصروف",$I$8:$I$5007,"&lt;&gt;مرفوض",$K$8:$K$5007,"&lt;&gt;نعم")&gt;0,"⚠ "&amp;COUNTIFS($B$8:$B$5007,B944,$A$8:$A$5007,"مصروف",$I$8:$I$5007,"&lt;&gt;مرفوض",$K$8:$K$5007,"&lt;&gt;نعم")&amp;" مصروف غير مسوى",IF(L944="تمت التسوية",IF(P944=0,"✔ متوازنة وتمت التسوية","✔ تمت التسوية – متبقي "&amp;TEXT(P944,"#,##0")),IF(P944&gt;0,"متبقي "&amp;TEXT(P944,"#,##0"),"✔ متوازنة"))))),IF(R944=0,"⚠ أضف سطر عهدة أولًا",IF(OR(C944="",N(G944)=0),"⚠ أكمل التاريخ والقيمة",IF(S944="","⚠ التاريخ خارج السنة المالية",IF(H944="","⚠ اختر بند الموازنة",IF(I944="مرفوض","✖ مرفوض من المدير",IF(I944&lt;&gt;"موافق","⏳ بانتظار موافقة المدير",IF(K944&lt;&gt;"نعم","⚠ غير مسوى مع الحسابات","✔ معتمد ومسوى")))))))))</f>
        <v/>
      </c>
      <c r="R944">
        <f>N(R943)+IF(A944="عهدة",1,0)</f>
        <v/>
      </c>
      <c r="S944">
        <f>IF(C944="","",IF(AND(C944&gt;=DATE(2026,9,1),C944&lt;=DATE(2027,8,31)),(YEAR(C944)-2026)*12+MONTH(C944)-8,""))</f>
        <v/>
      </c>
      <c r="T944">
        <f>IF(AND(A944="مصروف",R944&gt;0,I944="موافق",S944&lt;&gt;"",H944&lt;&gt;""),N(G944),0)</f>
        <v/>
      </c>
    </row>
    <row r="945">
      <c r="A945" s="19" t="n"/>
      <c r="B945" s="20">
        <f>IF(A945="","",IF(R945=0,"⚠ أضف سطر عهدة أولًا","DMT-"&amp;TEXT(R945,"000")))</f>
        <v/>
      </c>
      <c r="C945" s="21" t="n"/>
      <c r="D945" s="20">
        <f>IF(C945="","",IF(S945="","خارج السنة المالية",INDEX(القوائم!$D$2:$D$13,S945)))</f>
        <v/>
      </c>
      <c r="E945" s="22" t="n"/>
      <c r="F945" s="23" t="n"/>
      <c r="G945" s="23" t="n"/>
      <c r="H945" s="22" t="n"/>
      <c r="I945" s="19" t="n"/>
      <c r="J945" s="21" t="n"/>
      <c r="K945" s="19" t="n"/>
      <c r="L945" s="19" t="n"/>
      <c r="M945" s="21" t="n"/>
      <c r="N945" s="22" t="n"/>
      <c r="O945" s="24">
        <f>IF(A945&lt;&gt;"عهدة","",SUMIFS($G$8:$G$5007,$B$8:$B$5007,B945,$A$8:$A$5007,"مصروف",$I$8:$I$5007,"&lt;&gt;مرفوض"))</f>
        <v/>
      </c>
      <c r="P945" s="25">
        <f>IF(A945&lt;&gt;"عهدة","",N(F945)-O945)</f>
        <v/>
      </c>
      <c r="Q945" s="26">
        <f>IF(A945="","",IF(A945="عهدة",IF(N(F945)=0,"⚠ أدخل قيمة العهدة",IF(P945&lt;0,"⛔ عجز / زيادة مصروفات "&amp;TEXT(-P945,"#,##0"),IF(COUNTIFS($B$8:$B$5007,B945,$A$8:$A$5007,"مصروف",$I$8:$I$5007,"&lt;&gt;مرفوض",$K$8:$K$5007,"&lt;&gt;نعم")&gt;0,"⚠ "&amp;COUNTIFS($B$8:$B$5007,B945,$A$8:$A$5007,"مصروف",$I$8:$I$5007,"&lt;&gt;مرفوض",$K$8:$K$5007,"&lt;&gt;نعم")&amp;" مصروف غير مسوى",IF(L945="تمت التسوية",IF(P945=0,"✔ متوازنة وتمت التسوية","✔ تمت التسوية – متبقي "&amp;TEXT(P945,"#,##0")),IF(P945&gt;0,"متبقي "&amp;TEXT(P945,"#,##0"),"✔ متوازنة"))))),IF(R945=0,"⚠ أضف سطر عهدة أولًا",IF(OR(C945="",N(G945)=0),"⚠ أكمل التاريخ والقيمة",IF(S945="","⚠ التاريخ خارج السنة المالية",IF(H945="","⚠ اختر بند الموازنة",IF(I945="مرفوض","✖ مرفوض من المدير",IF(I945&lt;&gt;"موافق","⏳ بانتظار موافقة المدير",IF(K945&lt;&gt;"نعم","⚠ غير مسوى مع الحسابات","✔ معتمد ومسوى")))))))))</f>
        <v/>
      </c>
      <c r="R945">
        <f>N(R944)+IF(A945="عهدة",1,0)</f>
        <v/>
      </c>
      <c r="S945">
        <f>IF(C945="","",IF(AND(C945&gt;=DATE(2026,9,1),C945&lt;=DATE(2027,8,31)),(YEAR(C945)-2026)*12+MONTH(C945)-8,""))</f>
        <v/>
      </c>
      <c r="T945">
        <f>IF(AND(A945="مصروف",R945&gt;0,I945="موافق",S945&lt;&gt;"",H945&lt;&gt;""),N(G945),0)</f>
        <v/>
      </c>
    </row>
    <row r="946">
      <c r="A946" s="19" t="n"/>
      <c r="B946" s="20">
        <f>IF(A946="","",IF(R946=0,"⚠ أضف سطر عهدة أولًا","DMT-"&amp;TEXT(R946,"000")))</f>
        <v/>
      </c>
      <c r="C946" s="21" t="n"/>
      <c r="D946" s="20">
        <f>IF(C946="","",IF(S946="","خارج السنة المالية",INDEX(القوائم!$D$2:$D$13,S946)))</f>
        <v/>
      </c>
      <c r="E946" s="22" t="n"/>
      <c r="F946" s="23" t="n"/>
      <c r="G946" s="23" t="n"/>
      <c r="H946" s="22" t="n"/>
      <c r="I946" s="19" t="n"/>
      <c r="J946" s="21" t="n"/>
      <c r="K946" s="19" t="n"/>
      <c r="L946" s="19" t="n"/>
      <c r="M946" s="21" t="n"/>
      <c r="N946" s="22" t="n"/>
      <c r="O946" s="24">
        <f>IF(A946&lt;&gt;"عهدة","",SUMIFS($G$8:$G$5007,$B$8:$B$5007,B946,$A$8:$A$5007,"مصروف",$I$8:$I$5007,"&lt;&gt;مرفوض"))</f>
        <v/>
      </c>
      <c r="P946" s="25">
        <f>IF(A946&lt;&gt;"عهدة","",N(F946)-O946)</f>
        <v/>
      </c>
      <c r="Q946" s="26">
        <f>IF(A946="","",IF(A946="عهدة",IF(N(F946)=0,"⚠ أدخل قيمة العهدة",IF(P946&lt;0,"⛔ عجز / زيادة مصروفات "&amp;TEXT(-P946,"#,##0"),IF(COUNTIFS($B$8:$B$5007,B946,$A$8:$A$5007,"مصروف",$I$8:$I$5007,"&lt;&gt;مرفوض",$K$8:$K$5007,"&lt;&gt;نعم")&gt;0,"⚠ "&amp;COUNTIFS($B$8:$B$5007,B946,$A$8:$A$5007,"مصروف",$I$8:$I$5007,"&lt;&gt;مرفوض",$K$8:$K$5007,"&lt;&gt;نعم")&amp;" مصروف غير مسوى",IF(L946="تمت التسوية",IF(P946=0,"✔ متوازنة وتمت التسوية","✔ تمت التسوية – متبقي "&amp;TEXT(P946,"#,##0")),IF(P946&gt;0,"متبقي "&amp;TEXT(P946,"#,##0"),"✔ متوازنة"))))),IF(R946=0,"⚠ أضف سطر عهدة أولًا",IF(OR(C946="",N(G946)=0),"⚠ أكمل التاريخ والقيمة",IF(S946="","⚠ التاريخ خارج السنة المالية",IF(H946="","⚠ اختر بند الموازنة",IF(I946="مرفوض","✖ مرفوض من المدير",IF(I946&lt;&gt;"موافق","⏳ بانتظار موافقة المدير",IF(K946&lt;&gt;"نعم","⚠ غير مسوى مع الحسابات","✔ معتمد ومسوى")))))))))</f>
        <v/>
      </c>
      <c r="R946">
        <f>N(R945)+IF(A946="عهدة",1,0)</f>
        <v/>
      </c>
      <c r="S946">
        <f>IF(C946="","",IF(AND(C946&gt;=DATE(2026,9,1),C946&lt;=DATE(2027,8,31)),(YEAR(C946)-2026)*12+MONTH(C946)-8,""))</f>
        <v/>
      </c>
      <c r="T946">
        <f>IF(AND(A946="مصروف",R946&gt;0,I946="موافق",S946&lt;&gt;"",H946&lt;&gt;""),N(G946),0)</f>
        <v/>
      </c>
    </row>
    <row r="947">
      <c r="A947" s="19" t="n"/>
      <c r="B947" s="20">
        <f>IF(A947="","",IF(R947=0,"⚠ أضف سطر عهدة أولًا","DMT-"&amp;TEXT(R947,"000")))</f>
        <v/>
      </c>
      <c r="C947" s="21" t="n"/>
      <c r="D947" s="20">
        <f>IF(C947="","",IF(S947="","خارج السنة المالية",INDEX(القوائم!$D$2:$D$13,S947)))</f>
        <v/>
      </c>
      <c r="E947" s="22" t="n"/>
      <c r="F947" s="23" t="n"/>
      <c r="G947" s="23" t="n"/>
      <c r="H947" s="22" t="n"/>
      <c r="I947" s="19" t="n"/>
      <c r="J947" s="21" t="n"/>
      <c r="K947" s="19" t="n"/>
      <c r="L947" s="19" t="n"/>
      <c r="M947" s="21" t="n"/>
      <c r="N947" s="22" t="n"/>
      <c r="O947" s="24">
        <f>IF(A947&lt;&gt;"عهدة","",SUMIFS($G$8:$G$5007,$B$8:$B$5007,B947,$A$8:$A$5007,"مصروف",$I$8:$I$5007,"&lt;&gt;مرفوض"))</f>
        <v/>
      </c>
      <c r="P947" s="25">
        <f>IF(A947&lt;&gt;"عهدة","",N(F947)-O947)</f>
        <v/>
      </c>
      <c r="Q947" s="26">
        <f>IF(A947="","",IF(A947="عهدة",IF(N(F947)=0,"⚠ أدخل قيمة العهدة",IF(P947&lt;0,"⛔ عجز / زيادة مصروفات "&amp;TEXT(-P947,"#,##0"),IF(COUNTIFS($B$8:$B$5007,B947,$A$8:$A$5007,"مصروف",$I$8:$I$5007,"&lt;&gt;مرفوض",$K$8:$K$5007,"&lt;&gt;نعم")&gt;0,"⚠ "&amp;COUNTIFS($B$8:$B$5007,B947,$A$8:$A$5007,"مصروف",$I$8:$I$5007,"&lt;&gt;مرفوض",$K$8:$K$5007,"&lt;&gt;نعم")&amp;" مصروف غير مسوى",IF(L947="تمت التسوية",IF(P947=0,"✔ متوازنة وتمت التسوية","✔ تمت التسوية – متبقي "&amp;TEXT(P947,"#,##0")),IF(P947&gt;0,"متبقي "&amp;TEXT(P947,"#,##0"),"✔ متوازنة"))))),IF(R947=0,"⚠ أضف سطر عهدة أولًا",IF(OR(C947="",N(G947)=0),"⚠ أكمل التاريخ والقيمة",IF(S947="","⚠ التاريخ خارج السنة المالية",IF(H947="","⚠ اختر بند الموازنة",IF(I947="مرفوض","✖ مرفوض من المدير",IF(I947&lt;&gt;"موافق","⏳ بانتظار موافقة المدير",IF(K947&lt;&gt;"نعم","⚠ غير مسوى مع الحسابات","✔ معتمد ومسوى")))))))))</f>
        <v/>
      </c>
      <c r="R947">
        <f>N(R946)+IF(A947="عهدة",1,0)</f>
        <v/>
      </c>
      <c r="S947">
        <f>IF(C947="","",IF(AND(C947&gt;=DATE(2026,9,1),C947&lt;=DATE(2027,8,31)),(YEAR(C947)-2026)*12+MONTH(C947)-8,""))</f>
        <v/>
      </c>
      <c r="T947">
        <f>IF(AND(A947="مصروف",R947&gt;0,I947="موافق",S947&lt;&gt;"",H947&lt;&gt;""),N(G947),0)</f>
        <v/>
      </c>
    </row>
    <row r="948">
      <c r="A948" s="19" t="n"/>
      <c r="B948" s="20">
        <f>IF(A948="","",IF(R948=0,"⚠ أضف سطر عهدة أولًا","DMT-"&amp;TEXT(R948,"000")))</f>
        <v/>
      </c>
      <c r="C948" s="21" t="n"/>
      <c r="D948" s="20">
        <f>IF(C948="","",IF(S948="","خارج السنة المالية",INDEX(القوائم!$D$2:$D$13,S948)))</f>
        <v/>
      </c>
      <c r="E948" s="22" t="n"/>
      <c r="F948" s="23" t="n"/>
      <c r="G948" s="23" t="n"/>
      <c r="H948" s="22" t="n"/>
      <c r="I948" s="19" t="n"/>
      <c r="J948" s="21" t="n"/>
      <c r="K948" s="19" t="n"/>
      <c r="L948" s="19" t="n"/>
      <c r="M948" s="21" t="n"/>
      <c r="N948" s="22" t="n"/>
      <c r="O948" s="24">
        <f>IF(A948&lt;&gt;"عهدة","",SUMIFS($G$8:$G$5007,$B$8:$B$5007,B948,$A$8:$A$5007,"مصروف",$I$8:$I$5007,"&lt;&gt;مرفوض"))</f>
        <v/>
      </c>
      <c r="P948" s="25">
        <f>IF(A948&lt;&gt;"عهدة","",N(F948)-O948)</f>
        <v/>
      </c>
      <c r="Q948" s="26">
        <f>IF(A948="","",IF(A948="عهدة",IF(N(F948)=0,"⚠ أدخل قيمة العهدة",IF(P948&lt;0,"⛔ عجز / زيادة مصروفات "&amp;TEXT(-P948,"#,##0"),IF(COUNTIFS($B$8:$B$5007,B948,$A$8:$A$5007,"مصروف",$I$8:$I$5007,"&lt;&gt;مرفوض",$K$8:$K$5007,"&lt;&gt;نعم")&gt;0,"⚠ "&amp;COUNTIFS($B$8:$B$5007,B948,$A$8:$A$5007,"مصروف",$I$8:$I$5007,"&lt;&gt;مرفوض",$K$8:$K$5007,"&lt;&gt;نعم")&amp;" مصروف غير مسوى",IF(L948="تمت التسوية",IF(P948=0,"✔ متوازنة وتمت التسوية","✔ تمت التسوية – متبقي "&amp;TEXT(P948,"#,##0")),IF(P948&gt;0,"متبقي "&amp;TEXT(P948,"#,##0"),"✔ متوازنة"))))),IF(R948=0,"⚠ أضف سطر عهدة أولًا",IF(OR(C948="",N(G948)=0),"⚠ أكمل التاريخ والقيمة",IF(S948="","⚠ التاريخ خارج السنة المالية",IF(H948="","⚠ اختر بند الموازنة",IF(I948="مرفوض","✖ مرفوض من المدير",IF(I948&lt;&gt;"موافق","⏳ بانتظار موافقة المدير",IF(K948&lt;&gt;"نعم","⚠ غير مسوى مع الحسابات","✔ معتمد ومسوى")))))))))</f>
        <v/>
      </c>
      <c r="R948">
        <f>N(R947)+IF(A948="عهدة",1,0)</f>
        <v/>
      </c>
      <c r="S948">
        <f>IF(C948="","",IF(AND(C948&gt;=DATE(2026,9,1),C948&lt;=DATE(2027,8,31)),(YEAR(C948)-2026)*12+MONTH(C948)-8,""))</f>
        <v/>
      </c>
      <c r="T948">
        <f>IF(AND(A948="مصروف",R948&gt;0,I948="موافق",S948&lt;&gt;"",H948&lt;&gt;""),N(G948),0)</f>
        <v/>
      </c>
    </row>
    <row r="949">
      <c r="A949" s="19" t="n"/>
      <c r="B949" s="20">
        <f>IF(A949="","",IF(R949=0,"⚠ أضف سطر عهدة أولًا","DMT-"&amp;TEXT(R949,"000")))</f>
        <v/>
      </c>
      <c r="C949" s="21" t="n"/>
      <c r="D949" s="20">
        <f>IF(C949="","",IF(S949="","خارج السنة المالية",INDEX(القوائم!$D$2:$D$13,S949)))</f>
        <v/>
      </c>
      <c r="E949" s="22" t="n"/>
      <c r="F949" s="23" t="n"/>
      <c r="G949" s="23" t="n"/>
      <c r="H949" s="22" t="n"/>
      <c r="I949" s="19" t="n"/>
      <c r="J949" s="21" t="n"/>
      <c r="K949" s="19" t="n"/>
      <c r="L949" s="19" t="n"/>
      <c r="M949" s="21" t="n"/>
      <c r="N949" s="22" t="n"/>
      <c r="O949" s="24">
        <f>IF(A949&lt;&gt;"عهدة","",SUMIFS($G$8:$G$5007,$B$8:$B$5007,B949,$A$8:$A$5007,"مصروف",$I$8:$I$5007,"&lt;&gt;مرفوض"))</f>
        <v/>
      </c>
      <c r="P949" s="25">
        <f>IF(A949&lt;&gt;"عهدة","",N(F949)-O949)</f>
        <v/>
      </c>
      <c r="Q949" s="26">
        <f>IF(A949="","",IF(A949="عهدة",IF(N(F949)=0,"⚠ أدخل قيمة العهدة",IF(P949&lt;0,"⛔ عجز / زيادة مصروفات "&amp;TEXT(-P949,"#,##0"),IF(COUNTIFS($B$8:$B$5007,B949,$A$8:$A$5007,"مصروف",$I$8:$I$5007,"&lt;&gt;مرفوض",$K$8:$K$5007,"&lt;&gt;نعم")&gt;0,"⚠ "&amp;COUNTIFS($B$8:$B$5007,B949,$A$8:$A$5007,"مصروف",$I$8:$I$5007,"&lt;&gt;مرفوض",$K$8:$K$5007,"&lt;&gt;نعم")&amp;" مصروف غير مسوى",IF(L949="تمت التسوية",IF(P949=0,"✔ متوازنة وتمت التسوية","✔ تمت التسوية – متبقي "&amp;TEXT(P949,"#,##0")),IF(P949&gt;0,"متبقي "&amp;TEXT(P949,"#,##0"),"✔ متوازنة"))))),IF(R949=0,"⚠ أضف سطر عهدة أولًا",IF(OR(C949="",N(G949)=0),"⚠ أكمل التاريخ والقيمة",IF(S949="","⚠ التاريخ خارج السنة المالية",IF(H949="","⚠ اختر بند الموازنة",IF(I949="مرفوض","✖ مرفوض من المدير",IF(I949&lt;&gt;"موافق","⏳ بانتظار موافقة المدير",IF(K949&lt;&gt;"نعم","⚠ غير مسوى مع الحسابات","✔ معتمد ومسوى")))))))))</f>
        <v/>
      </c>
      <c r="R949">
        <f>N(R948)+IF(A949="عهدة",1,0)</f>
        <v/>
      </c>
      <c r="S949">
        <f>IF(C949="","",IF(AND(C949&gt;=DATE(2026,9,1),C949&lt;=DATE(2027,8,31)),(YEAR(C949)-2026)*12+MONTH(C949)-8,""))</f>
        <v/>
      </c>
      <c r="T949">
        <f>IF(AND(A949="مصروف",R949&gt;0,I949="موافق",S949&lt;&gt;"",H949&lt;&gt;""),N(G949),0)</f>
        <v/>
      </c>
    </row>
    <row r="950">
      <c r="A950" s="19" t="n"/>
      <c r="B950" s="20">
        <f>IF(A950="","",IF(R950=0,"⚠ أضف سطر عهدة أولًا","DMT-"&amp;TEXT(R950,"000")))</f>
        <v/>
      </c>
      <c r="C950" s="21" t="n"/>
      <c r="D950" s="20">
        <f>IF(C950="","",IF(S950="","خارج السنة المالية",INDEX(القوائم!$D$2:$D$13,S950)))</f>
        <v/>
      </c>
      <c r="E950" s="22" t="n"/>
      <c r="F950" s="23" t="n"/>
      <c r="G950" s="23" t="n"/>
      <c r="H950" s="22" t="n"/>
      <c r="I950" s="19" t="n"/>
      <c r="J950" s="21" t="n"/>
      <c r="K950" s="19" t="n"/>
      <c r="L950" s="19" t="n"/>
      <c r="M950" s="21" t="n"/>
      <c r="N950" s="22" t="n"/>
      <c r="O950" s="24">
        <f>IF(A950&lt;&gt;"عهدة","",SUMIFS($G$8:$G$5007,$B$8:$B$5007,B950,$A$8:$A$5007,"مصروف",$I$8:$I$5007,"&lt;&gt;مرفوض"))</f>
        <v/>
      </c>
      <c r="P950" s="25">
        <f>IF(A950&lt;&gt;"عهدة","",N(F950)-O950)</f>
        <v/>
      </c>
      <c r="Q950" s="26">
        <f>IF(A950="","",IF(A950="عهدة",IF(N(F950)=0,"⚠ أدخل قيمة العهدة",IF(P950&lt;0,"⛔ عجز / زيادة مصروفات "&amp;TEXT(-P950,"#,##0"),IF(COUNTIFS($B$8:$B$5007,B950,$A$8:$A$5007,"مصروف",$I$8:$I$5007,"&lt;&gt;مرفوض",$K$8:$K$5007,"&lt;&gt;نعم")&gt;0,"⚠ "&amp;COUNTIFS($B$8:$B$5007,B950,$A$8:$A$5007,"مصروف",$I$8:$I$5007,"&lt;&gt;مرفوض",$K$8:$K$5007,"&lt;&gt;نعم")&amp;" مصروف غير مسوى",IF(L950="تمت التسوية",IF(P950=0,"✔ متوازنة وتمت التسوية","✔ تمت التسوية – متبقي "&amp;TEXT(P950,"#,##0")),IF(P950&gt;0,"متبقي "&amp;TEXT(P950,"#,##0"),"✔ متوازنة"))))),IF(R950=0,"⚠ أضف سطر عهدة أولًا",IF(OR(C950="",N(G950)=0),"⚠ أكمل التاريخ والقيمة",IF(S950="","⚠ التاريخ خارج السنة المالية",IF(H950="","⚠ اختر بند الموازنة",IF(I950="مرفوض","✖ مرفوض من المدير",IF(I950&lt;&gt;"موافق","⏳ بانتظار موافقة المدير",IF(K950&lt;&gt;"نعم","⚠ غير مسوى مع الحسابات","✔ معتمد ومسوى")))))))))</f>
        <v/>
      </c>
      <c r="R950">
        <f>N(R949)+IF(A950="عهدة",1,0)</f>
        <v/>
      </c>
      <c r="S950">
        <f>IF(C950="","",IF(AND(C950&gt;=DATE(2026,9,1),C950&lt;=DATE(2027,8,31)),(YEAR(C950)-2026)*12+MONTH(C950)-8,""))</f>
        <v/>
      </c>
      <c r="T950">
        <f>IF(AND(A950="مصروف",R950&gt;0,I950="موافق",S950&lt;&gt;"",H950&lt;&gt;""),N(G950),0)</f>
        <v/>
      </c>
    </row>
    <row r="951">
      <c r="A951" s="19" t="n"/>
      <c r="B951" s="20">
        <f>IF(A951="","",IF(R951=0,"⚠ أضف سطر عهدة أولًا","DMT-"&amp;TEXT(R951,"000")))</f>
        <v/>
      </c>
      <c r="C951" s="21" t="n"/>
      <c r="D951" s="20">
        <f>IF(C951="","",IF(S951="","خارج السنة المالية",INDEX(القوائم!$D$2:$D$13,S951)))</f>
        <v/>
      </c>
      <c r="E951" s="22" t="n"/>
      <c r="F951" s="23" t="n"/>
      <c r="G951" s="23" t="n"/>
      <c r="H951" s="22" t="n"/>
      <c r="I951" s="19" t="n"/>
      <c r="J951" s="21" t="n"/>
      <c r="K951" s="19" t="n"/>
      <c r="L951" s="19" t="n"/>
      <c r="M951" s="21" t="n"/>
      <c r="N951" s="22" t="n"/>
      <c r="O951" s="24">
        <f>IF(A951&lt;&gt;"عهدة","",SUMIFS($G$8:$G$5007,$B$8:$B$5007,B951,$A$8:$A$5007,"مصروف",$I$8:$I$5007,"&lt;&gt;مرفوض"))</f>
        <v/>
      </c>
      <c r="P951" s="25">
        <f>IF(A951&lt;&gt;"عهدة","",N(F951)-O951)</f>
        <v/>
      </c>
      <c r="Q951" s="26">
        <f>IF(A951="","",IF(A951="عهدة",IF(N(F951)=0,"⚠ أدخل قيمة العهدة",IF(P951&lt;0,"⛔ عجز / زيادة مصروفات "&amp;TEXT(-P951,"#,##0"),IF(COUNTIFS($B$8:$B$5007,B951,$A$8:$A$5007,"مصروف",$I$8:$I$5007,"&lt;&gt;مرفوض",$K$8:$K$5007,"&lt;&gt;نعم")&gt;0,"⚠ "&amp;COUNTIFS($B$8:$B$5007,B951,$A$8:$A$5007,"مصروف",$I$8:$I$5007,"&lt;&gt;مرفوض",$K$8:$K$5007,"&lt;&gt;نعم")&amp;" مصروف غير مسوى",IF(L951="تمت التسوية",IF(P951=0,"✔ متوازنة وتمت التسوية","✔ تمت التسوية – متبقي "&amp;TEXT(P951,"#,##0")),IF(P951&gt;0,"متبقي "&amp;TEXT(P951,"#,##0"),"✔ متوازنة"))))),IF(R951=0,"⚠ أضف سطر عهدة أولًا",IF(OR(C951="",N(G951)=0),"⚠ أكمل التاريخ والقيمة",IF(S951="","⚠ التاريخ خارج السنة المالية",IF(H951="","⚠ اختر بند الموازنة",IF(I951="مرفوض","✖ مرفوض من المدير",IF(I951&lt;&gt;"موافق","⏳ بانتظار موافقة المدير",IF(K951&lt;&gt;"نعم","⚠ غير مسوى مع الحسابات","✔ معتمد ومسوى")))))))))</f>
        <v/>
      </c>
      <c r="R951">
        <f>N(R950)+IF(A951="عهدة",1,0)</f>
        <v/>
      </c>
      <c r="S951">
        <f>IF(C951="","",IF(AND(C951&gt;=DATE(2026,9,1),C951&lt;=DATE(2027,8,31)),(YEAR(C951)-2026)*12+MONTH(C951)-8,""))</f>
        <v/>
      </c>
      <c r="T951">
        <f>IF(AND(A951="مصروف",R951&gt;0,I951="موافق",S951&lt;&gt;"",H951&lt;&gt;""),N(G951),0)</f>
        <v/>
      </c>
    </row>
    <row r="952">
      <c r="A952" s="19" t="n"/>
      <c r="B952" s="20">
        <f>IF(A952="","",IF(R952=0,"⚠ أضف سطر عهدة أولًا","DMT-"&amp;TEXT(R952,"000")))</f>
        <v/>
      </c>
      <c r="C952" s="21" t="n"/>
      <c r="D952" s="20">
        <f>IF(C952="","",IF(S952="","خارج السنة المالية",INDEX(القوائم!$D$2:$D$13,S952)))</f>
        <v/>
      </c>
      <c r="E952" s="22" t="n"/>
      <c r="F952" s="23" t="n"/>
      <c r="G952" s="23" t="n"/>
      <c r="H952" s="22" t="n"/>
      <c r="I952" s="19" t="n"/>
      <c r="J952" s="21" t="n"/>
      <c r="K952" s="19" t="n"/>
      <c r="L952" s="19" t="n"/>
      <c r="M952" s="21" t="n"/>
      <c r="N952" s="22" t="n"/>
      <c r="O952" s="24">
        <f>IF(A952&lt;&gt;"عهدة","",SUMIFS($G$8:$G$5007,$B$8:$B$5007,B952,$A$8:$A$5007,"مصروف",$I$8:$I$5007,"&lt;&gt;مرفوض"))</f>
        <v/>
      </c>
      <c r="P952" s="25">
        <f>IF(A952&lt;&gt;"عهدة","",N(F952)-O952)</f>
        <v/>
      </c>
      <c r="Q952" s="26">
        <f>IF(A952="","",IF(A952="عهدة",IF(N(F952)=0,"⚠ أدخل قيمة العهدة",IF(P952&lt;0,"⛔ عجز / زيادة مصروفات "&amp;TEXT(-P952,"#,##0"),IF(COUNTIFS($B$8:$B$5007,B952,$A$8:$A$5007,"مصروف",$I$8:$I$5007,"&lt;&gt;مرفوض",$K$8:$K$5007,"&lt;&gt;نعم")&gt;0,"⚠ "&amp;COUNTIFS($B$8:$B$5007,B952,$A$8:$A$5007,"مصروف",$I$8:$I$5007,"&lt;&gt;مرفوض",$K$8:$K$5007,"&lt;&gt;نعم")&amp;" مصروف غير مسوى",IF(L952="تمت التسوية",IF(P952=0,"✔ متوازنة وتمت التسوية","✔ تمت التسوية – متبقي "&amp;TEXT(P952,"#,##0")),IF(P952&gt;0,"متبقي "&amp;TEXT(P952,"#,##0"),"✔ متوازنة"))))),IF(R952=0,"⚠ أضف سطر عهدة أولًا",IF(OR(C952="",N(G952)=0),"⚠ أكمل التاريخ والقيمة",IF(S952="","⚠ التاريخ خارج السنة المالية",IF(H952="","⚠ اختر بند الموازنة",IF(I952="مرفوض","✖ مرفوض من المدير",IF(I952&lt;&gt;"موافق","⏳ بانتظار موافقة المدير",IF(K952&lt;&gt;"نعم","⚠ غير مسوى مع الحسابات","✔ معتمد ومسوى")))))))))</f>
        <v/>
      </c>
      <c r="R952">
        <f>N(R951)+IF(A952="عهدة",1,0)</f>
        <v/>
      </c>
      <c r="S952">
        <f>IF(C952="","",IF(AND(C952&gt;=DATE(2026,9,1),C952&lt;=DATE(2027,8,31)),(YEAR(C952)-2026)*12+MONTH(C952)-8,""))</f>
        <v/>
      </c>
      <c r="T952">
        <f>IF(AND(A952="مصروف",R952&gt;0,I952="موافق",S952&lt;&gt;"",H952&lt;&gt;""),N(G952),0)</f>
        <v/>
      </c>
    </row>
    <row r="953">
      <c r="A953" s="19" t="n"/>
      <c r="B953" s="20">
        <f>IF(A953="","",IF(R953=0,"⚠ أضف سطر عهدة أولًا","DMT-"&amp;TEXT(R953,"000")))</f>
        <v/>
      </c>
      <c r="C953" s="21" t="n"/>
      <c r="D953" s="20">
        <f>IF(C953="","",IF(S953="","خارج السنة المالية",INDEX(القوائم!$D$2:$D$13,S953)))</f>
        <v/>
      </c>
      <c r="E953" s="22" t="n"/>
      <c r="F953" s="23" t="n"/>
      <c r="G953" s="23" t="n"/>
      <c r="H953" s="22" t="n"/>
      <c r="I953" s="19" t="n"/>
      <c r="J953" s="21" t="n"/>
      <c r="K953" s="19" t="n"/>
      <c r="L953" s="19" t="n"/>
      <c r="M953" s="21" t="n"/>
      <c r="N953" s="22" t="n"/>
      <c r="O953" s="24">
        <f>IF(A953&lt;&gt;"عهدة","",SUMIFS($G$8:$G$5007,$B$8:$B$5007,B953,$A$8:$A$5007,"مصروف",$I$8:$I$5007,"&lt;&gt;مرفوض"))</f>
        <v/>
      </c>
      <c r="P953" s="25">
        <f>IF(A953&lt;&gt;"عهدة","",N(F953)-O953)</f>
        <v/>
      </c>
      <c r="Q953" s="26">
        <f>IF(A953="","",IF(A953="عهدة",IF(N(F953)=0,"⚠ أدخل قيمة العهدة",IF(P953&lt;0,"⛔ عجز / زيادة مصروفات "&amp;TEXT(-P953,"#,##0"),IF(COUNTIFS($B$8:$B$5007,B953,$A$8:$A$5007,"مصروف",$I$8:$I$5007,"&lt;&gt;مرفوض",$K$8:$K$5007,"&lt;&gt;نعم")&gt;0,"⚠ "&amp;COUNTIFS($B$8:$B$5007,B953,$A$8:$A$5007,"مصروف",$I$8:$I$5007,"&lt;&gt;مرفوض",$K$8:$K$5007,"&lt;&gt;نعم")&amp;" مصروف غير مسوى",IF(L953="تمت التسوية",IF(P953=0,"✔ متوازنة وتمت التسوية","✔ تمت التسوية – متبقي "&amp;TEXT(P953,"#,##0")),IF(P953&gt;0,"متبقي "&amp;TEXT(P953,"#,##0"),"✔ متوازنة"))))),IF(R953=0,"⚠ أضف سطر عهدة أولًا",IF(OR(C953="",N(G953)=0),"⚠ أكمل التاريخ والقيمة",IF(S953="","⚠ التاريخ خارج السنة المالية",IF(H953="","⚠ اختر بند الموازنة",IF(I953="مرفوض","✖ مرفوض من المدير",IF(I953&lt;&gt;"موافق","⏳ بانتظار موافقة المدير",IF(K953&lt;&gt;"نعم","⚠ غير مسوى مع الحسابات","✔ معتمد ومسوى")))))))))</f>
        <v/>
      </c>
      <c r="R953">
        <f>N(R952)+IF(A953="عهدة",1,0)</f>
        <v/>
      </c>
      <c r="S953">
        <f>IF(C953="","",IF(AND(C953&gt;=DATE(2026,9,1),C953&lt;=DATE(2027,8,31)),(YEAR(C953)-2026)*12+MONTH(C953)-8,""))</f>
        <v/>
      </c>
      <c r="T953">
        <f>IF(AND(A953="مصروف",R953&gt;0,I953="موافق",S953&lt;&gt;"",H953&lt;&gt;""),N(G953),0)</f>
        <v/>
      </c>
    </row>
    <row r="954">
      <c r="A954" s="19" t="n"/>
      <c r="B954" s="20">
        <f>IF(A954="","",IF(R954=0,"⚠ أضف سطر عهدة أولًا","DMT-"&amp;TEXT(R954,"000")))</f>
        <v/>
      </c>
      <c r="C954" s="21" t="n"/>
      <c r="D954" s="20">
        <f>IF(C954="","",IF(S954="","خارج السنة المالية",INDEX(القوائم!$D$2:$D$13,S954)))</f>
        <v/>
      </c>
      <c r="E954" s="22" t="n"/>
      <c r="F954" s="23" t="n"/>
      <c r="G954" s="23" t="n"/>
      <c r="H954" s="22" t="n"/>
      <c r="I954" s="19" t="n"/>
      <c r="J954" s="21" t="n"/>
      <c r="K954" s="19" t="n"/>
      <c r="L954" s="19" t="n"/>
      <c r="M954" s="21" t="n"/>
      <c r="N954" s="22" t="n"/>
      <c r="O954" s="24">
        <f>IF(A954&lt;&gt;"عهدة","",SUMIFS($G$8:$G$5007,$B$8:$B$5007,B954,$A$8:$A$5007,"مصروف",$I$8:$I$5007,"&lt;&gt;مرفوض"))</f>
        <v/>
      </c>
      <c r="P954" s="25">
        <f>IF(A954&lt;&gt;"عهدة","",N(F954)-O954)</f>
        <v/>
      </c>
      <c r="Q954" s="26">
        <f>IF(A954="","",IF(A954="عهدة",IF(N(F954)=0,"⚠ أدخل قيمة العهدة",IF(P954&lt;0,"⛔ عجز / زيادة مصروفات "&amp;TEXT(-P954,"#,##0"),IF(COUNTIFS($B$8:$B$5007,B954,$A$8:$A$5007,"مصروف",$I$8:$I$5007,"&lt;&gt;مرفوض",$K$8:$K$5007,"&lt;&gt;نعم")&gt;0,"⚠ "&amp;COUNTIFS($B$8:$B$5007,B954,$A$8:$A$5007,"مصروف",$I$8:$I$5007,"&lt;&gt;مرفوض",$K$8:$K$5007,"&lt;&gt;نعم")&amp;" مصروف غير مسوى",IF(L954="تمت التسوية",IF(P954=0,"✔ متوازنة وتمت التسوية","✔ تمت التسوية – متبقي "&amp;TEXT(P954,"#,##0")),IF(P954&gt;0,"متبقي "&amp;TEXT(P954,"#,##0"),"✔ متوازنة"))))),IF(R954=0,"⚠ أضف سطر عهدة أولًا",IF(OR(C954="",N(G954)=0),"⚠ أكمل التاريخ والقيمة",IF(S954="","⚠ التاريخ خارج السنة المالية",IF(H954="","⚠ اختر بند الموازنة",IF(I954="مرفوض","✖ مرفوض من المدير",IF(I954&lt;&gt;"موافق","⏳ بانتظار موافقة المدير",IF(K954&lt;&gt;"نعم","⚠ غير مسوى مع الحسابات","✔ معتمد ومسوى")))))))))</f>
        <v/>
      </c>
      <c r="R954">
        <f>N(R953)+IF(A954="عهدة",1,0)</f>
        <v/>
      </c>
      <c r="S954">
        <f>IF(C954="","",IF(AND(C954&gt;=DATE(2026,9,1),C954&lt;=DATE(2027,8,31)),(YEAR(C954)-2026)*12+MONTH(C954)-8,""))</f>
        <v/>
      </c>
      <c r="T954">
        <f>IF(AND(A954="مصروف",R954&gt;0,I954="موافق",S954&lt;&gt;"",H954&lt;&gt;""),N(G954),0)</f>
        <v/>
      </c>
    </row>
    <row r="955">
      <c r="A955" s="19" t="n"/>
      <c r="B955" s="20">
        <f>IF(A955="","",IF(R955=0,"⚠ أضف سطر عهدة أولًا","DMT-"&amp;TEXT(R955,"000")))</f>
        <v/>
      </c>
      <c r="C955" s="21" t="n"/>
      <c r="D955" s="20">
        <f>IF(C955="","",IF(S955="","خارج السنة المالية",INDEX(القوائم!$D$2:$D$13,S955)))</f>
        <v/>
      </c>
      <c r="E955" s="22" t="n"/>
      <c r="F955" s="23" t="n"/>
      <c r="G955" s="23" t="n"/>
      <c r="H955" s="22" t="n"/>
      <c r="I955" s="19" t="n"/>
      <c r="J955" s="21" t="n"/>
      <c r="K955" s="19" t="n"/>
      <c r="L955" s="19" t="n"/>
      <c r="M955" s="21" t="n"/>
      <c r="N955" s="22" t="n"/>
      <c r="O955" s="24">
        <f>IF(A955&lt;&gt;"عهدة","",SUMIFS($G$8:$G$5007,$B$8:$B$5007,B955,$A$8:$A$5007,"مصروف",$I$8:$I$5007,"&lt;&gt;مرفوض"))</f>
        <v/>
      </c>
      <c r="P955" s="25">
        <f>IF(A955&lt;&gt;"عهدة","",N(F955)-O955)</f>
        <v/>
      </c>
      <c r="Q955" s="26">
        <f>IF(A955="","",IF(A955="عهدة",IF(N(F955)=0,"⚠ أدخل قيمة العهدة",IF(P955&lt;0,"⛔ عجز / زيادة مصروفات "&amp;TEXT(-P955,"#,##0"),IF(COUNTIFS($B$8:$B$5007,B955,$A$8:$A$5007,"مصروف",$I$8:$I$5007,"&lt;&gt;مرفوض",$K$8:$K$5007,"&lt;&gt;نعم")&gt;0,"⚠ "&amp;COUNTIFS($B$8:$B$5007,B955,$A$8:$A$5007,"مصروف",$I$8:$I$5007,"&lt;&gt;مرفوض",$K$8:$K$5007,"&lt;&gt;نعم")&amp;" مصروف غير مسوى",IF(L955="تمت التسوية",IF(P955=0,"✔ متوازنة وتمت التسوية","✔ تمت التسوية – متبقي "&amp;TEXT(P955,"#,##0")),IF(P955&gt;0,"متبقي "&amp;TEXT(P955,"#,##0"),"✔ متوازنة"))))),IF(R955=0,"⚠ أضف سطر عهدة أولًا",IF(OR(C955="",N(G955)=0),"⚠ أكمل التاريخ والقيمة",IF(S955="","⚠ التاريخ خارج السنة المالية",IF(H955="","⚠ اختر بند الموازنة",IF(I955="مرفوض","✖ مرفوض من المدير",IF(I955&lt;&gt;"موافق","⏳ بانتظار موافقة المدير",IF(K955&lt;&gt;"نعم","⚠ غير مسوى مع الحسابات","✔ معتمد ومسوى")))))))))</f>
        <v/>
      </c>
      <c r="R955">
        <f>N(R954)+IF(A955="عهدة",1,0)</f>
        <v/>
      </c>
      <c r="S955">
        <f>IF(C955="","",IF(AND(C955&gt;=DATE(2026,9,1),C955&lt;=DATE(2027,8,31)),(YEAR(C955)-2026)*12+MONTH(C955)-8,""))</f>
        <v/>
      </c>
      <c r="T955">
        <f>IF(AND(A955="مصروف",R955&gt;0,I955="موافق",S955&lt;&gt;"",H955&lt;&gt;""),N(G955),0)</f>
        <v/>
      </c>
    </row>
    <row r="956">
      <c r="A956" s="19" t="n"/>
      <c r="B956" s="20">
        <f>IF(A956="","",IF(R956=0,"⚠ أضف سطر عهدة أولًا","DMT-"&amp;TEXT(R956,"000")))</f>
        <v/>
      </c>
      <c r="C956" s="21" t="n"/>
      <c r="D956" s="20">
        <f>IF(C956="","",IF(S956="","خارج السنة المالية",INDEX(القوائم!$D$2:$D$13,S956)))</f>
        <v/>
      </c>
      <c r="E956" s="22" t="n"/>
      <c r="F956" s="23" t="n"/>
      <c r="G956" s="23" t="n"/>
      <c r="H956" s="22" t="n"/>
      <c r="I956" s="19" t="n"/>
      <c r="J956" s="21" t="n"/>
      <c r="K956" s="19" t="n"/>
      <c r="L956" s="19" t="n"/>
      <c r="M956" s="21" t="n"/>
      <c r="N956" s="22" t="n"/>
      <c r="O956" s="24">
        <f>IF(A956&lt;&gt;"عهدة","",SUMIFS($G$8:$G$5007,$B$8:$B$5007,B956,$A$8:$A$5007,"مصروف",$I$8:$I$5007,"&lt;&gt;مرفوض"))</f>
        <v/>
      </c>
      <c r="P956" s="25">
        <f>IF(A956&lt;&gt;"عهدة","",N(F956)-O956)</f>
        <v/>
      </c>
      <c r="Q956" s="26">
        <f>IF(A956="","",IF(A956="عهدة",IF(N(F956)=0,"⚠ أدخل قيمة العهدة",IF(P956&lt;0,"⛔ عجز / زيادة مصروفات "&amp;TEXT(-P956,"#,##0"),IF(COUNTIFS($B$8:$B$5007,B956,$A$8:$A$5007,"مصروف",$I$8:$I$5007,"&lt;&gt;مرفوض",$K$8:$K$5007,"&lt;&gt;نعم")&gt;0,"⚠ "&amp;COUNTIFS($B$8:$B$5007,B956,$A$8:$A$5007,"مصروف",$I$8:$I$5007,"&lt;&gt;مرفوض",$K$8:$K$5007,"&lt;&gt;نعم")&amp;" مصروف غير مسوى",IF(L956="تمت التسوية",IF(P956=0,"✔ متوازنة وتمت التسوية","✔ تمت التسوية – متبقي "&amp;TEXT(P956,"#,##0")),IF(P956&gt;0,"متبقي "&amp;TEXT(P956,"#,##0"),"✔ متوازنة"))))),IF(R956=0,"⚠ أضف سطر عهدة أولًا",IF(OR(C956="",N(G956)=0),"⚠ أكمل التاريخ والقيمة",IF(S956="","⚠ التاريخ خارج السنة المالية",IF(H956="","⚠ اختر بند الموازنة",IF(I956="مرفوض","✖ مرفوض من المدير",IF(I956&lt;&gt;"موافق","⏳ بانتظار موافقة المدير",IF(K956&lt;&gt;"نعم","⚠ غير مسوى مع الحسابات","✔ معتمد ومسوى")))))))))</f>
        <v/>
      </c>
      <c r="R956">
        <f>N(R955)+IF(A956="عهدة",1,0)</f>
        <v/>
      </c>
      <c r="S956">
        <f>IF(C956="","",IF(AND(C956&gt;=DATE(2026,9,1),C956&lt;=DATE(2027,8,31)),(YEAR(C956)-2026)*12+MONTH(C956)-8,""))</f>
        <v/>
      </c>
      <c r="T956">
        <f>IF(AND(A956="مصروف",R956&gt;0,I956="موافق",S956&lt;&gt;"",H956&lt;&gt;""),N(G956),0)</f>
        <v/>
      </c>
    </row>
    <row r="957">
      <c r="A957" s="19" t="n"/>
      <c r="B957" s="20">
        <f>IF(A957="","",IF(R957=0,"⚠ أضف سطر عهدة أولًا","DMT-"&amp;TEXT(R957,"000")))</f>
        <v/>
      </c>
      <c r="C957" s="21" t="n"/>
      <c r="D957" s="20">
        <f>IF(C957="","",IF(S957="","خارج السنة المالية",INDEX(القوائم!$D$2:$D$13,S957)))</f>
        <v/>
      </c>
      <c r="E957" s="22" t="n"/>
      <c r="F957" s="23" t="n"/>
      <c r="G957" s="23" t="n"/>
      <c r="H957" s="22" t="n"/>
      <c r="I957" s="19" t="n"/>
      <c r="J957" s="21" t="n"/>
      <c r="K957" s="19" t="n"/>
      <c r="L957" s="19" t="n"/>
      <c r="M957" s="21" t="n"/>
      <c r="N957" s="22" t="n"/>
      <c r="O957" s="24">
        <f>IF(A957&lt;&gt;"عهدة","",SUMIFS($G$8:$G$5007,$B$8:$B$5007,B957,$A$8:$A$5007,"مصروف",$I$8:$I$5007,"&lt;&gt;مرفوض"))</f>
        <v/>
      </c>
      <c r="P957" s="25">
        <f>IF(A957&lt;&gt;"عهدة","",N(F957)-O957)</f>
        <v/>
      </c>
      <c r="Q957" s="26">
        <f>IF(A957="","",IF(A957="عهدة",IF(N(F957)=0,"⚠ أدخل قيمة العهدة",IF(P957&lt;0,"⛔ عجز / زيادة مصروفات "&amp;TEXT(-P957,"#,##0"),IF(COUNTIFS($B$8:$B$5007,B957,$A$8:$A$5007,"مصروف",$I$8:$I$5007,"&lt;&gt;مرفوض",$K$8:$K$5007,"&lt;&gt;نعم")&gt;0,"⚠ "&amp;COUNTIFS($B$8:$B$5007,B957,$A$8:$A$5007,"مصروف",$I$8:$I$5007,"&lt;&gt;مرفوض",$K$8:$K$5007,"&lt;&gt;نعم")&amp;" مصروف غير مسوى",IF(L957="تمت التسوية",IF(P957=0,"✔ متوازنة وتمت التسوية","✔ تمت التسوية – متبقي "&amp;TEXT(P957,"#,##0")),IF(P957&gt;0,"متبقي "&amp;TEXT(P957,"#,##0"),"✔ متوازنة"))))),IF(R957=0,"⚠ أضف سطر عهدة أولًا",IF(OR(C957="",N(G957)=0),"⚠ أكمل التاريخ والقيمة",IF(S957="","⚠ التاريخ خارج السنة المالية",IF(H957="","⚠ اختر بند الموازنة",IF(I957="مرفوض","✖ مرفوض من المدير",IF(I957&lt;&gt;"موافق","⏳ بانتظار موافقة المدير",IF(K957&lt;&gt;"نعم","⚠ غير مسوى مع الحسابات","✔ معتمد ومسوى")))))))))</f>
        <v/>
      </c>
      <c r="R957">
        <f>N(R956)+IF(A957="عهدة",1,0)</f>
        <v/>
      </c>
      <c r="S957">
        <f>IF(C957="","",IF(AND(C957&gt;=DATE(2026,9,1),C957&lt;=DATE(2027,8,31)),(YEAR(C957)-2026)*12+MONTH(C957)-8,""))</f>
        <v/>
      </c>
      <c r="T957">
        <f>IF(AND(A957="مصروف",R957&gt;0,I957="موافق",S957&lt;&gt;"",H957&lt;&gt;""),N(G957),0)</f>
        <v/>
      </c>
    </row>
    <row r="958">
      <c r="A958" s="19" t="n"/>
      <c r="B958" s="20">
        <f>IF(A958="","",IF(R958=0,"⚠ أضف سطر عهدة أولًا","DMT-"&amp;TEXT(R958,"000")))</f>
        <v/>
      </c>
      <c r="C958" s="21" t="n"/>
      <c r="D958" s="20">
        <f>IF(C958="","",IF(S958="","خارج السنة المالية",INDEX(القوائم!$D$2:$D$13,S958)))</f>
        <v/>
      </c>
      <c r="E958" s="22" t="n"/>
      <c r="F958" s="23" t="n"/>
      <c r="G958" s="23" t="n"/>
      <c r="H958" s="22" t="n"/>
      <c r="I958" s="19" t="n"/>
      <c r="J958" s="21" t="n"/>
      <c r="K958" s="19" t="n"/>
      <c r="L958" s="19" t="n"/>
      <c r="M958" s="21" t="n"/>
      <c r="N958" s="22" t="n"/>
      <c r="O958" s="24">
        <f>IF(A958&lt;&gt;"عهدة","",SUMIFS($G$8:$G$5007,$B$8:$B$5007,B958,$A$8:$A$5007,"مصروف",$I$8:$I$5007,"&lt;&gt;مرفوض"))</f>
        <v/>
      </c>
      <c r="P958" s="25">
        <f>IF(A958&lt;&gt;"عهدة","",N(F958)-O958)</f>
        <v/>
      </c>
      <c r="Q958" s="26">
        <f>IF(A958="","",IF(A958="عهدة",IF(N(F958)=0,"⚠ أدخل قيمة العهدة",IF(P958&lt;0,"⛔ عجز / زيادة مصروفات "&amp;TEXT(-P958,"#,##0"),IF(COUNTIFS($B$8:$B$5007,B958,$A$8:$A$5007,"مصروف",$I$8:$I$5007,"&lt;&gt;مرفوض",$K$8:$K$5007,"&lt;&gt;نعم")&gt;0,"⚠ "&amp;COUNTIFS($B$8:$B$5007,B958,$A$8:$A$5007,"مصروف",$I$8:$I$5007,"&lt;&gt;مرفوض",$K$8:$K$5007,"&lt;&gt;نعم")&amp;" مصروف غير مسوى",IF(L958="تمت التسوية",IF(P958=0,"✔ متوازنة وتمت التسوية","✔ تمت التسوية – متبقي "&amp;TEXT(P958,"#,##0")),IF(P958&gt;0,"متبقي "&amp;TEXT(P958,"#,##0"),"✔ متوازنة"))))),IF(R958=0,"⚠ أضف سطر عهدة أولًا",IF(OR(C958="",N(G958)=0),"⚠ أكمل التاريخ والقيمة",IF(S958="","⚠ التاريخ خارج السنة المالية",IF(H958="","⚠ اختر بند الموازنة",IF(I958="مرفوض","✖ مرفوض من المدير",IF(I958&lt;&gt;"موافق","⏳ بانتظار موافقة المدير",IF(K958&lt;&gt;"نعم","⚠ غير مسوى مع الحسابات","✔ معتمد ومسوى")))))))))</f>
        <v/>
      </c>
      <c r="R958">
        <f>N(R957)+IF(A958="عهدة",1,0)</f>
        <v/>
      </c>
      <c r="S958">
        <f>IF(C958="","",IF(AND(C958&gt;=DATE(2026,9,1),C958&lt;=DATE(2027,8,31)),(YEAR(C958)-2026)*12+MONTH(C958)-8,""))</f>
        <v/>
      </c>
      <c r="T958">
        <f>IF(AND(A958="مصروف",R958&gt;0,I958="موافق",S958&lt;&gt;"",H958&lt;&gt;""),N(G958),0)</f>
        <v/>
      </c>
    </row>
    <row r="959">
      <c r="A959" s="19" t="n"/>
      <c r="B959" s="20">
        <f>IF(A959="","",IF(R959=0,"⚠ أضف سطر عهدة أولًا","DMT-"&amp;TEXT(R959,"000")))</f>
        <v/>
      </c>
      <c r="C959" s="21" t="n"/>
      <c r="D959" s="20">
        <f>IF(C959="","",IF(S959="","خارج السنة المالية",INDEX(القوائم!$D$2:$D$13,S959)))</f>
        <v/>
      </c>
      <c r="E959" s="22" t="n"/>
      <c r="F959" s="23" t="n"/>
      <c r="G959" s="23" t="n"/>
      <c r="H959" s="22" t="n"/>
      <c r="I959" s="19" t="n"/>
      <c r="J959" s="21" t="n"/>
      <c r="K959" s="19" t="n"/>
      <c r="L959" s="19" t="n"/>
      <c r="M959" s="21" t="n"/>
      <c r="N959" s="22" t="n"/>
      <c r="O959" s="24">
        <f>IF(A959&lt;&gt;"عهدة","",SUMIFS($G$8:$G$5007,$B$8:$B$5007,B959,$A$8:$A$5007,"مصروف",$I$8:$I$5007,"&lt;&gt;مرفوض"))</f>
        <v/>
      </c>
      <c r="P959" s="25">
        <f>IF(A959&lt;&gt;"عهدة","",N(F959)-O959)</f>
        <v/>
      </c>
      <c r="Q959" s="26">
        <f>IF(A959="","",IF(A959="عهدة",IF(N(F959)=0,"⚠ أدخل قيمة العهدة",IF(P959&lt;0,"⛔ عجز / زيادة مصروفات "&amp;TEXT(-P959,"#,##0"),IF(COUNTIFS($B$8:$B$5007,B959,$A$8:$A$5007,"مصروف",$I$8:$I$5007,"&lt;&gt;مرفوض",$K$8:$K$5007,"&lt;&gt;نعم")&gt;0,"⚠ "&amp;COUNTIFS($B$8:$B$5007,B959,$A$8:$A$5007,"مصروف",$I$8:$I$5007,"&lt;&gt;مرفوض",$K$8:$K$5007,"&lt;&gt;نعم")&amp;" مصروف غير مسوى",IF(L959="تمت التسوية",IF(P959=0,"✔ متوازنة وتمت التسوية","✔ تمت التسوية – متبقي "&amp;TEXT(P959,"#,##0")),IF(P959&gt;0,"متبقي "&amp;TEXT(P959,"#,##0"),"✔ متوازنة"))))),IF(R959=0,"⚠ أضف سطر عهدة أولًا",IF(OR(C959="",N(G959)=0),"⚠ أكمل التاريخ والقيمة",IF(S959="","⚠ التاريخ خارج السنة المالية",IF(H959="","⚠ اختر بند الموازنة",IF(I959="مرفوض","✖ مرفوض من المدير",IF(I959&lt;&gt;"موافق","⏳ بانتظار موافقة المدير",IF(K959&lt;&gt;"نعم","⚠ غير مسوى مع الحسابات","✔ معتمد ومسوى")))))))))</f>
        <v/>
      </c>
      <c r="R959">
        <f>N(R958)+IF(A959="عهدة",1,0)</f>
        <v/>
      </c>
      <c r="S959">
        <f>IF(C959="","",IF(AND(C959&gt;=DATE(2026,9,1),C959&lt;=DATE(2027,8,31)),(YEAR(C959)-2026)*12+MONTH(C959)-8,""))</f>
        <v/>
      </c>
      <c r="T959">
        <f>IF(AND(A959="مصروف",R959&gt;0,I959="موافق",S959&lt;&gt;"",H959&lt;&gt;""),N(G959),0)</f>
        <v/>
      </c>
    </row>
    <row r="960">
      <c r="A960" s="19" t="n"/>
      <c r="B960" s="20">
        <f>IF(A960="","",IF(R960=0,"⚠ أضف سطر عهدة أولًا","DMT-"&amp;TEXT(R960,"000")))</f>
        <v/>
      </c>
      <c r="C960" s="21" t="n"/>
      <c r="D960" s="20">
        <f>IF(C960="","",IF(S960="","خارج السنة المالية",INDEX(القوائم!$D$2:$D$13,S960)))</f>
        <v/>
      </c>
      <c r="E960" s="22" t="n"/>
      <c r="F960" s="23" t="n"/>
      <c r="G960" s="23" t="n"/>
      <c r="H960" s="22" t="n"/>
      <c r="I960" s="19" t="n"/>
      <c r="J960" s="21" t="n"/>
      <c r="K960" s="19" t="n"/>
      <c r="L960" s="19" t="n"/>
      <c r="M960" s="21" t="n"/>
      <c r="N960" s="22" t="n"/>
      <c r="O960" s="24">
        <f>IF(A960&lt;&gt;"عهدة","",SUMIFS($G$8:$G$5007,$B$8:$B$5007,B960,$A$8:$A$5007,"مصروف",$I$8:$I$5007,"&lt;&gt;مرفوض"))</f>
        <v/>
      </c>
      <c r="P960" s="25">
        <f>IF(A960&lt;&gt;"عهدة","",N(F960)-O960)</f>
        <v/>
      </c>
      <c r="Q960" s="26">
        <f>IF(A960="","",IF(A960="عهدة",IF(N(F960)=0,"⚠ أدخل قيمة العهدة",IF(P960&lt;0,"⛔ عجز / زيادة مصروفات "&amp;TEXT(-P960,"#,##0"),IF(COUNTIFS($B$8:$B$5007,B960,$A$8:$A$5007,"مصروف",$I$8:$I$5007,"&lt;&gt;مرفوض",$K$8:$K$5007,"&lt;&gt;نعم")&gt;0,"⚠ "&amp;COUNTIFS($B$8:$B$5007,B960,$A$8:$A$5007,"مصروف",$I$8:$I$5007,"&lt;&gt;مرفوض",$K$8:$K$5007,"&lt;&gt;نعم")&amp;" مصروف غير مسوى",IF(L960="تمت التسوية",IF(P960=0,"✔ متوازنة وتمت التسوية","✔ تمت التسوية – متبقي "&amp;TEXT(P960,"#,##0")),IF(P960&gt;0,"متبقي "&amp;TEXT(P960,"#,##0"),"✔ متوازنة"))))),IF(R960=0,"⚠ أضف سطر عهدة أولًا",IF(OR(C960="",N(G960)=0),"⚠ أكمل التاريخ والقيمة",IF(S960="","⚠ التاريخ خارج السنة المالية",IF(H960="","⚠ اختر بند الموازنة",IF(I960="مرفوض","✖ مرفوض من المدير",IF(I960&lt;&gt;"موافق","⏳ بانتظار موافقة المدير",IF(K960&lt;&gt;"نعم","⚠ غير مسوى مع الحسابات","✔ معتمد ومسوى")))))))))</f>
        <v/>
      </c>
      <c r="R960">
        <f>N(R959)+IF(A960="عهدة",1,0)</f>
        <v/>
      </c>
      <c r="S960">
        <f>IF(C960="","",IF(AND(C960&gt;=DATE(2026,9,1),C960&lt;=DATE(2027,8,31)),(YEAR(C960)-2026)*12+MONTH(C960)-8,""))</f>
        <v/>
      </c>
      <c r="T960">
        <f>IF(AND(A960="مصروف",R960&gt;0,I960="موافق",S960&lt;&gt;"",H960&lt;&gt;""),N(G960),0)</f>
        <v/>
      </c>
    </row>
    <row r="961">
      <c r="A961" s="19" t="n"/>
      <c r="B961" s="20">
        <f>IF(A961="","",IF(R961=0,"⚠ أضف سطر عهدة أولًا","DMT-"&amp;TEXT(R961,"000")))</f>
        <v/>
      </c>
      <c r="C961" s="21" t="n"/>
      <c r="D961" s="20">
        <f>IF(C961="","",IF(S961="","خارج السنة المالية",INDEX(القوائم!$D$2:$D$13,S961)))</f>
        <v/>
      </c>
      <c r="E961" s="22" t="n"/>
      <c r="F961" s="23" t="n"/>
      <c r="G961" s="23" t="n"/>
      <c r="H961" s="22" t="n"/>
      <c r="I961" s="19" t="n"/>
      <c r="J961" s="21" t="n"/>
      <c r="K961" s="19" t="n"/>
      <c r="L961" s="19" t="n"/>
      <c r="M961" s="21" t="n"/>
      <c r="N961" s="22" t="n"/>
      <c r="O961" s="24">
        <f>IF(A961&lt;&gt;"عهدة","",SUMIFS($G$8:$G$5007,$B$8:$B$5007,B961,$A$8:$A$5007,"مصروف",$I$8:$I$5007,"&lt;&gt;مرفوض"))</f>
        <v/>
      </c>
      <c r="P961" s="25">
        <f>IF(A961&lt;&gt;"عهدة","",N(F961)-O961)</f>
        <v/>
      </c>
      <c r="Q961" s="26">
        <f>IF(A961="","",IF(A961="عهدة",IF(N(F961)=0,"⚠ أدخل قيمة العهدة",IF(P961&lt;0,"⛔ عجز / زيادة مصروفات "&amp;TEXT(-P961,"#,##0"),IF(COUNTIFS($B$8:$B$5007,B961,$A$8:$A$5007,"مصروف",$I$8:$I$5007,"&lt;&gt;مرفوض",$K$8:$K$5007,"&lt;&gt;نعم")&gt;0,"⚠ "&amp;COUNTIFS($B$8:$B$5007,B961,$A$8:$A$5007,"مصروف",$I$8:$I$5007,"&lt;&gt;مرفوض",$K$8:$K$5007,"&lt;&gt;نعم")&amp;" مصروف غير مسوى",IF(L961="تمت التسوية",IF(P961=0,"✔ متوازنة وتمت التسوية","✔ تمت التسوية – متبقي "&amp;TEXT(P961,"#,##0")),IF(P961&gt;0,"متبقي "&amp;TEXT(P961,"#,##0"),"✔ متوازنة"))))),IF(R961=0,"⚠ أضف سطر عهدة أولًا",IF(OR(C961="",N(G961)=0),"⚠ أكمل التاريخ والقيمة",IF(S961="","⚠ التاريخ خارج السنة المالية",IF(H961="","⚠ اختر بند الموازنة",IF(I961="مرفوض","✖ مرفوض من المدير",IF(I961&lt;&gt;"موافق","⏳ بانتظار موافقة المدير",IF(K961&lt;&gt;"نعم","⚠ غير مسوى مع الحسابات","✔ معتمد ومسوى")))))))))</f>
        <v/>
      </c>
      <c r="R961">
        <f>N(R960)+IF(A961="عهدة",1,0)</f>
        <v/>
      </c>
      <c r="S961">
        <f>IF(C961="","",IF(AND(C961&gt;=DATE(2026,9,1),C961&lt;=DATE(2027,8,31)),(YEAR(C961)-2026)*12+MONTH(C961)-8,""))</f>
        <v/>
      </c>
      <c r="T961">
        <f>IF(AND(A961="مصروف",R961&gt;0,I961="موافق",S961&lt;&gt;"",H961&lt;&gt;""),N(G961),0)</f>
        <v/>
      </c>
    </row>
    <row r="962">
      <c r="A962" s="19" t="n"/>
      <c r="B962" s="20">
        <f>IF(A962="","",IF(R962=0,"⚠ أضف سطر عهدة أولًا","DMT-"&amp;TEXT(R962,"000")))</f>
        <v/>
      </c>
      <c r="C962" s="21" t="n"/>
      <c r="D962" s="20">
        <f>IF(C962="","",IF(S962="","خارج السنة المالية",INDEX(القوائم!$D$2:$D$13,S962)))</f>
        <v/>
      </c>
      <c r="E962" s="22" t="n"/>
      <c r="F962" s="23" t="n"/>
      <c r="G962" s="23" t="n"/>
      <c r="H962" s="22" t="n"/>
      <c r="I962" s="19" t="n"/>
      <c r="J962" s="21" t="n"/>
      <c r="K962" s="19" t="n"/>
      <c r="L962" s="19" t="n"/>
      <c r="M962" s="21" t="n"/>
      <c r="N962" s="22" t="n"/>
      <c r="O962" s="24">
        <f>IF(A962&lt;&gt;"عهدة","",SUMIFS($G$8:$G$5007,$B$8:$B$5007,B962,$A$8:$A$5007,"مصروف",$I$8:$I$5007,"&lt;&gt;مرفوض"))</f>
        <v/>
      </c>
      <c r="P962" s="25">
        <f>IF(A962&lt;&gt;"عهدة","",N(F962)-O962)</f>
        <v/>
      </c>
      <c r="Q962" s="26">
        <f>IF(A962="","",IF(A962="عهدة",IF(N(F962)=0,"⚠ أدخل قيمة العهدة",IF(P962&lt;0,"⛔ عجز / زيادة مصروفات "&amp;TEXT(-P962,"#,##0"),IF(COUNTIFS($B$8:$B$5007,B962,$A$8:$A$5007,"مصروف",$I$8:$I$5007,"&lt;&gt;مرفوض",$K$8:$K$5007,"&lt;&gt;نعم")&gt;0,"⚠ "&amp;COUNTIFS($B$8:$B$5007,B962,$A$8:$A$5007,"مصروف",$I$8:$I$5007,"&lt;&gt;مرفوض",$K$8:$K$5007,"&lt;&gt;نعم")&amp;" مصروف غير مسوى",IF(L962="تمت التسوية",IF(P962=0,"✔ متوازنة وتمت التسوية","✔ تمت التسوية – متبقي "&amp;TEXT(P962,"#,##0")),IF(P962&gt;0,"متبقي "&amp;TEXT(P962,"#,##0"),"✔ متوازنة"))))),IF(R962=0,"⚠ أضف سطر عهدة أولًا",IF(OR(C962="",N(G962)=0),"⚠ أكمل التاريخ والقيمة",IF(S962="","⚠ التاريخ خارج السنة المالية",IF(H962="","⚠ اختر بند الموازنة",IF(I962="مرفوض","✖ مرفوض من المدير",IF(I962&lt;&gt;"موافق","⏳ بانتظار موافقة المدير",IF(K962&lt;&gt;"نعم","⚠ غير مسوى مع الحسابات","✔ معتمد ومسوى")))))))))</f>
        <v/>
      </c>
      <c r="R962">
        <f>N(R961)+IF(A962="عهدة",1,0)</f>
        <v/>
      </c>
      <c r="S962">
        <f>IF(C962="","",IF(AND(C962&gt;=DATE(2026,9,1),C962&lt;=DATE(2027,8,31)),(YEAR(C962)-2026)*12+MONTH(C962)-8,""))</f>
        <v/>
      </c>
      <c r="T962">
        <f>IF(AND(A962="مصروف",R962&gt;0,I962="موافق",S962&lt;&gt;"",H962&lt;&gt;""),N(G962),0)</f>
        <v/>
      </c>
    </row>
    <row r="963">
      <c r="A963" s="19" t="n"/>
      <c r="B963" s="20">
        <f>IF(A963="","",IF(R963=0,"⚠ أضف سطر عهدة أولًا","DMT-"&amp;TEXT(R963,"000")))</f>
        <v/>
      </c>
      <c r="C963" s="21" t="n"/>
      <c r="D963" s="20">
        <f>IF(C963="","",IF(S963="","خارج السنة المالية",INDEX(القوائم!$D$2:$D$13,S963)))</f>
        <v/>
      </c>
      <c r="E963" s="22" t="n"/>
      <c r="F963" s="23" t="n"/>
      <c r="G963" s="23" t="n"/>
      <c r="H963" s="22" t="n"/>
      <c r="I963" s="19" t="n"/>
      <c r="J963" s="21" t="n"/>
      <c r="K963" s="19" t="n"/>
      <c r="L963" s="19" t="n"/>
      <c r="M963" s="21" t="n"/>
      <c r="N963" s="22" t="n"/>
      <c r="O963" s="24">
        <f>IF(A963&lt;&gt;"عهدة","",SUMIFS($G$8:$G$5007,$B$8:$B$5007,B963,$A$8:$A$5007,"مصروف",$I$8:$I$5007,"&lt;&gt;مرفوض"))</f>
        <v/>
      </c>
      <c r="P963" s="25">
        <f>IF(A963&lt;&gt;"عهدة","",N(F963)-O963)</f>
        <v/>
      </c>
      <c r="Q963" s="26">
        <f>IF(A963="","",IF(A963="عهدة",IF(N(F963)=0,"⚠ أدخل قيمة العهدة",IF(P963&lt;0,"⛔ عجز / زيادة مصروفات "&amp;TEXT(-P963,"#,##0"),IF(COUNTIFS($B$8:$B$5007,B963,$A$8:$A$5007,"مصروف",$I$8:$I$5007,"&lt;&gt;مرفوض",$K$8:$K$5007,"&lt;&gt;نعم")&gt;0,"⚠ "&amp;COUNTIFS($B$8:$B$5007,B963,$A$8:$A$5007,"مصروف",$I$8:$I$5007,"&lt;&gt;مرفوض",$K$8:$K$5007,"&lt;&gt;نعم")&amp;" مصروف غير مسوى",IF(L963="تمت التسوية",IF(P963=0,"✔ متوازنة وتمت التسوية","✔ تمت التسوية – متبقي "&amp;TEXT(P963,"#,##0")),IF(P963&gt;0,"متبقي "&amp;TEXT(P963,"#,##0"),"✔ متوازنة"))))),IF(R963=0,"⚠ أضف سطر عهدة أولًا",IF(OR(C963="",N(G963)=0),"⚠ أكمل التاريخ والقيمة",IF(S963="","⚠ التاريخ خارج السنة المالية",IF(H963="","⚠ اختر بند الموازنة",IF(I963="مرفوض","✖ مرفوض من المدير",IF(I963&lt;&gt;"موافق","⏳ بانتظار موافقة المدير",IF(K963&lt;&gt;"نعم","⚠ غير مسوى مع الحسابات","✔ معتمد ومسوى")))))))))</f>
        <v/>
      </c>
      <c r="R963">
        <f>N(R962)+IF(A963="عهدة",1,0)</f>
        <v/>
      </c>
      <c r="S963">
        <f>IF(C963="","",IF(AND(C963&gt;=DATE(2026,9,1),C963&lt;=DATE(2027,8,31)),(YEAR(C963)-2026)*12+MONTH(C963)-8,""))</f>
        <v/>
      </c>
      <c r="T963">
        <f>IF(AND(A963="مصروف",R963&gt;0,I963="موافق",S963&lt;&gt;"",H963&lt;&gt;""),N(G963),0)</f>
        <v/>
      </c>
    </row>
    <row r="964">
      <c r="A964" s="19" t="n"/>
      <c r="B964" s="20">
        <f>IF(A964="","",IF(R964=0,"⚠ أضف سطر عهدة أولًا","DMT-"&amp;TEXT(R964,"000")))</f>
        <v/>
      </c>
      <c r="C964" s="21" t="n"/>
      <c r="D964" s="20">
        <f>IF(C964="","",IF(S964="","خارج السنة المالية",INDEX(القوائم!$D$2:$D$13,S964)))</f>
        <v/>
      </c>
      <c r="E964" s="22" t="n"/>
      <c r="F964" s="23" t="n"/>
      <c r="G964" s="23" t="n"/>
      <c r="H964" s="22" t="n"/>
      <c r="I964" s="19" t="n"/>
      <c r="J964" s="21" t="n"/>
      <c r="K964" s="19" t="n"/>
      <c r="L964" s="19" t="n"/>
      <c r="M964" s="21" t="n"/>
      <c r="N964" s="22" t="n"/>
      <c r="O964" s="24">
        <f>IF(A964&lt;&gt;"عهدة","",SUMIFS($G$8:$G$5007,$B$8:$B$5007,B964,$A$8:$A$5007,"مصروف",$I$8:$I$5007,"&lt;&gt;مرفوض"))</f>
        <v/>
      </c>
      <c r="P964" s="25">
        <f>IF(A964&lt;&gt;"عهدة","",N(F964)-O964)</f>
        <v/>
      </c>
      <c r="Q964" s="26">
        <f>IF(A964="","",IF(A964="عهدة",IF(N(F964)=0,"⚠ أدخل قيمة العهدة",IF(P964&lt;0,"⛔ عجز / زيادة مصروفات "&amp;TEXT(-P964,"#,##0"),IF(COUNTIFS($B$8:$B$5007,B964,$A$8:$A$5007,"مصروف",$I$8:$I$5007,"&lt;&gt;مرفوض",$K$8:$K$5007,"&lt;&gt;نعم")&gt;0,"⚠ "&amp;COUNTIFS($B$8:$B$5007,B964,$A$8:$A$5007,"مصروف",$I$8:$I$5007,"&lt;&gt;مرفوض",$K$8:$K$5007,"&lt;&gt;نعم")&amp;" مصروف غير مسوى",IF(L964="تمت التسوية",IF(P964=0,"✔ متوازنة وتمت التسوية","✔ تمت التسوية – متبقي "&amp;TEXT(P964,"#,##0")),IF(P964&gt;0,"متبقي "&amp;TEXT(P964,"#,##0"),"✔ متوازنة"))))),IF(R964=0,"⚠ أضف سطر عهدة أولًا",IF(OR(C964="",N(G964)=0),"⚠ أكمل التاريخ والقيمة",IF(S964="","⚠ التاريخ خارج السنة المالية",IF(H964="","⚠ اختر بند الموازنة",IF(I964="مرفوض","✖ مرفوض من المدير",IF(I964&lt;&gt;"موافق","⏳ بانتظار موافقة المدير",IF(K964&lt;&gt;"نعم","⚠ غير مسوى مع الحسابات","✔ معتمد ومسوى")))))))))</f>
        <v/>
      </c>
      <c r="R964">
        <f>N(R963)+IF(A964="عهدة",1,0)</f>
        <v/>
      </c>
      <c r="S964">
        <f>IF(C964="","",IF(AND(C964&gt;=DATE(2026,9,1),C964&lt;=DATE(2027,8,31)),(YEAR(C964)-2026)*12+MONTH(C964)-8,""))</f>
        <v/>
      </c>
      <c r="T964">
        <f>IF(AND(A964="مصروف",R964&gt;0,I964="موافق",S964&lt;&gt;"",H964&lt;&gt;""),N(G964),0)</f>
        <v/>
      </c>
    </row>
    <row r="965">
      <c r="A965" s="19" t="n"/>
      <c r="B965" s="20">
        <f>IF(A965="","",IF(R965=0,"⚠ أضف سطر عهدة أولًا","DMT-"&amp;TEXT(R965,"000")))</f>
        <v/>
      </c>
      <c r="C965" s="21" t="n"/>
      <c r="D965" s="20">
        <f>IF(C965="","",IF(S965="","خارج السنة المالية",INDEX(القوائم!$D$2:$D$13,S965)))</f>
        <v/>
      </c>
      <c r="E965" s="22" t="n"/>
      <c r="F965" s="23" t="n"/>
      <c r="G965" s="23" t="n"/>
      <c r="H965" s="22" t="n"/>
      <c r="I965" s="19" t="n"/>
      <c r="J965" s="21" t="n"/>
      <c r="K965" s="19" t="n"/>
      <c r="L965" s="19" t="n"/>
      <c r="M965" s="21" t="n"/>
      <c r="N965" s="22" t="n"/>
      <c r="O965" s="24">
        <f>IF(A965&lt;&gt;"عهدة","",SUMIFS($G$8:$G$5007,$B$8:$B$5007,B965,$A$8:$A$5007,"مصروف",$I$8:$I$5007,"&lt;&gt;مرفوض"))</f>
        <v/>
      </c>
      <c r="P965" s="25">
        <f>IF(A965&lt;&gt;"عهدة","",N(F965)-O965)</f>
        <v/>
      </c>
      <c r="Q965" s="26">
        <f>IF(A965="","",IF(A965="عهدة",IF(N(F965)=0,"⚠ أدخل قيمة العهدة",IF(P965&lt;0,"⛔ عجز / زيادة مصروفات "&amp;TEXT(-P965,"#,##0"),IF(COUNTIFS($B$8:$B$5007,B965,$A$8:$A$5007,"مصروف",$I$8:$I$5007,"&lt;&gt;مرفوض",$K$8:$K$5007,"&lt;&gt;نعم")&gt;0,"⚠ "&amp;COUNTIFS($B$8:$B$5007,B965,$A$8:$A$5007,"مصروف",$I$8:$I$5007,"&lt;&gt;مرفوض",$K$8:$K$5007,"&lt;&gt;نعم")&amp;" مصروف غير مسوى",IF(L965="تمت التسوية",IF(P965=0,"✔ متوازنة وتمت التسوية","✔ تمت التسوية – متبقي "&amp;TEXT(P965,"#,##0")),IF(P965&gt;0,"متبقي "&amp;TEXT(P965,"#,##0"),"✔ متوازنة"))))),IF(R965=0,"⚠ أضف سطر عهدة أولًا",IF(OR(C965="",N(G965)=0),"⚠ أكمل التاريخ والقيمة",IF(S965="","⚠ التاريخ خارج السنة المالية",IF(H965="","⚠ اختر بند الموازنة",IF(I965="مرفوض","✖ مرفوض من المدير",IF(I965&lt;&gt;"موافق","⏳ بانتظار موافقة المدير",IF(K965&lt;&gt;"نعم","⚠ غير مسوى مع الحسابات","✔ معتمد ومسوى")))))))))</f>
        <v/>
      </c>
      <c r="R965">
        <f>N(R964)+IF(A965="عهدة",1,0)</f>
        <v/>
      </c>
      <c r="S965">
        <f>IF(C965="","",IF(AND(C965&gt;=DATE(2026,9,1),C965&lt;=DATE(2027,8,31)),(YEAR(C965)-2026)*12+MONTH(C965)-8,""))</f>
        <v/>
      </c>
      <c r="T965">
        <f>IF(AND(A965="مصروف",R965&gt;0,I965="موافق",S965&lt;&gt;"",H965&lt;&gt;""),N(G965),0)</f>
        <v/>
      </c>
    </row>
    <row r="966">
      <c r="A966" s="19" t="n"/>
      <c r="B966" s="20">
        <f>IF(A966="","",IF(R966=0,"⚠ أضف سطر عهدة أولًا","DMT-"&amp;TEXT(R966,"000")))</f>
        <v/>
      </c>
      <c r="C966" s="21" t="n"/>
      <c r="D966" s="20">
        <f>IF(C966="","",IF(S966="","خارج السنة المالية",INDEX(القوائم!$D$2:$D$13,S966)))</f>
        <v/>
      </c>
      <c r="E966" s="22" t="n"/>
      <c r="F966" s="23" t="n"/>
      <c r="G966" s="23" t="n"/>
      <c r="H966" s="22" t="n"/>
      <c r="I966" s="19" t="n"/>
      <c r="J966" s="21" t="n"/>
      <c r="K966" s="19" t="n"/>
      <c r="L966" s="19" t="n"/>
      <c r="M966" s="21" t="n"/>
      <c r="N966" s="22" t="n"/>
      <c r="O966" s="24">
        <f>IF(A966&lt;&gt;"عهدة","",SUMIFS($G$8:$G$5007,$B$8:$B$5007,B966,$A$8:$A$5007,"مصروف",$I$8:$I$5007,"&lt;&gt;مرفوض"))</f>
        <v/>
      </c>
      <c r="P966" s="25">
        <f>IF(A966&lt;&gt;"عهدة","",N(F966)-O966)</f>
        <v/>
      </c>
      <c r="Q966" s="26">
        <f>IF(A966="","",IF(A966="عهدة",IF(N(F966)=0,"⚠ أدخل قيمة العهدة",IF(P966&lt;0,"⛔ عجز / زيادة مصروفات "&amp;TEXT(-P966,"#,##0"),IF(COUNTIFS($B$8:$B$5007,B966,$A$8:$A$5007,"مصروف",$I$8:$I$5007,"&lt;&gt;مرفوض",$K$8:$K$5007,"&lt;&gt;نعم")&gt;0,"⚠ "&amp;COUNTIFS($B$8:$B$5007,B966,$A$8:$A$5007,"مصروف",$I$8:$I$5007,"&lt;&gt;مرفوض",$K$8:$K$5007,"&lt;&gt;نعم")&amp;" مصروف غير مسوى",IF(L966="تمت التسوية",IF(P966=0,"✔ متوازنة وتمت التسوية","✔ تمت التسوية – متبقي "&amp;TEXT(P966,"#,##0")),IF(P966&gt;0,"متبقي "&amp;TEXT(P966,"#,##0"),"✔ متوازنة"))))),IF(R966=0,"⚠ أضف سطر عهدة أولًا",IF(OR(C966="",N(G966)=0),"⚠ أكمل التاريخ والقيمة",IF(S966="","⚠ التاريخ خارج السنة المالية",IF(H966="","⚠ اختر بند الموازنة",IF(I966="مرفوض","✖ مرفوض من المدير",IF(I966&lt;&gt;"موافق","⏳ بانتظار موافقة المدير",IF(K966&lt;&gt;"نعم","⚠ غير مسوى مع الحسابات","✔ معتمد ومسوى")))))))))</f>
        <v/>
      </c>
      <c r="R966">
        <f>N(R965)+IF(A966="عهدة",1,0)</f>
        <v/>
      </c>
      <c r="S966">
        <f>IF(C966="","",IF(AND(C966&gt;=DATE(2026,9,1),C966&lt;=DATE(2027,8,31)),(YEAR(C966)-2026)*12+MONTH(C966)-8,""))</f>
        <v/>
      </c>
      <c r="T966">
        <f>IF(AND(A966="مصروف",R966&gt;0,I966="موافق",S966&lt;&gt;"",H966&lt;&gt;""),N(G966),0)</f>
        <v/>
      </c>
    </row>
    <row r="967">
      <c r="A967" s="19" t="n"/>
      <c r="B967" s="20">
        <f>IF(A967="","",IF(R967=0,"⚠ أضف سطر عهدة أولًا","DMT-"&amp;TEXT(R967,"000")))</f>
        <v/>
      </c>
      <c r="C967" s="21" t="n"/>
      <c r="D967" s="20">
        <f>IF(C967="","",IF(S967="","خارج السنة المالية",INDEX(القوائم!$D$2:$D$13,S967)))</f>
        <v/>
      </c>
      <c r="E967" s="22" t="n"/>
      <c r="F967" s="23" t="n"/>
      <c r="G967" s="23" t="n"/>
      <c r="H967" s="22" t="n"/>
      <c r="I967" s="19" t="n"/>
      <c r="J967" s="21" t="n"/>
      <c r="K967" s="19" t="n"/>
      <c r="L967" s="19" t="n"/>
      <c r="M967" s="21" t="n"/>
      <c r="N967" s="22" t="n"/>
      <c r="O967" s="24">
        <f>IF(A967&lt;&gt;"عهدة","",SUMIFS($G$8:$G$5007,$B$8:$B$5007,B967,$A$8:$A$5007,"مصروف",$I$8:$I$5007,"&lt;&gt;مرفوض"))</f>
        <v/>
      </c>
      <c r="P967" s="25">
        <f>IF(A967&lt;&gt;"عهدة","",N(F967)-O967)</f>
        <v/>
      </c>
      <c r="Q967" s="26">
        <f>IF(A967="","",IF(A967="عهدة",IF(N(F967)=0,"⚠ أدخل قيمة العهدة",IF(P967&lt;0,"⛔ عجز / زيادة مصروفات "&amp;TEXT(-P967,"#,##0"),IF(COUNTIFS($B$8:$B$5007,B967,$A$8:$A$5007,"مصروف",$I$8:$I$5007,"&lt;&gt;مرفوض",$K$8:$K$5007,"&lt;&gt;نعم")&gt;0,"⚠ "&amp;COUNTIFS($B$8:$B$5007,B967,$A$8:$A$5007,"مصروف",$I$8:$I$5007,"&lt;&gt;مرفوض",$K$8:$K$5007,"&lt;&gt;نعم")&amp;" مصروف غير مسوى",IF(L967="تمت التسوية",IF(P967=0,"✔ متوازنة وتمت التسوية","✔ تمت التسوية – متبقي "&amp;TEXT(P967,"#,##0")),IF(P967&gt;0,"متبقي "&amp;TEXT(P967,"#,##0"),"✔ متوازنة"))))),IF(R967=0,"⚠ أضف سطر عهدة أولًا",IF(OR(C967="",N(G967)=0),"⚠ أكمل التاريخ والقيمة",IF(S967="","⚠ التاريخ خارج السنة المالية",IF(H967="","⚠ اختر بند الموازنة",IF(I967="مرفوض","✖ مرفوض من المدير",IF(I967&lt;&gt;"موافق","⏳ بانتظار موافقة المدير",IF(K967&lt;&gt;"نعم","⚠ غير مسوى مع الحسابات","✔ معتمد ومسوى")))))))))</f>
        <v/>
      </c>
      <c r="R967">
        <f>N(R966)+IF(A967="عهدة",1,0)</f>
        <v/>
      </c>
      <c r="S967">
        <f>IF(C967="","",IF(AND(C967&gt;=DATE(2026,9,1),C967&lt;=DATE(2027,8,31)),(YEAR(C967)-2026)*12+MONTH(C967)-8,""))</f>
        <v/>
      </c>
      <c r="T967">
        <f>IF(AND(A967="مصروف",R967&gt;0,I967="موافق",S967&lt;&gt;"",H967&lt;&gt;""),N(G967),0)</f>
        <v/>
      </c>
    </row>
    <row r="968">
      <c r="A968" s="19" t="n"/>
      <c r="B968" s="20">
        <f>IF(A968="","",IF(R968=0,"⚠ أضف سطر عهدة أولًا","DMT-"&amp;TEXT(R968,"000")))</f>
        <v/>
      </c>
      <c r="C968" s="21" t="n"/>
      <c r="D968" s="20">
        <f>IF(C968="","",IF(S968="","خارج السنة المالية",INDEX(القوائم!$D$2:$D$13,S968)))</f>
        <v/>
      </c>
      <c r="E968" s="22" t="n"/>
      <c r="F968" s="23" t="n"/>
      <c r="G968" s="23" t="n"/>
      <c r="H968" s="22" t="n"/>
      <c r="I968" s="19" t="n"/>
      <c r="J968" s="21" t="n"/>
      <c r="K968" s="19" t="n"/>
      <c r="L968" s="19" t="n"/>
      <c r="M968" s="21" t="n"/>
      <c r="N968" s="22" t="n"/>
      <c r="O968" s="24">
        <f>IF(A968&lt;&gt;"عهدة","",SUMIFS($G$8:$G$5007,$B$8:$B$5007,B968,$A$8:$A$5007,"مصروف",$I$8:$I$5007,"&lt;&gt;مرفوض"))</f>
        <v/>
      </c>
      <c r="P968" s="25">
        <f>IF(A968&lt;&gt;"عهدة","",N(F968)-O968)</f>
        <v/>
      </c>
      <c r="Q968" s="26">
        <f>IF(A968="","",IF(A968="عهدة",IF(N(F968)=0,"⚠ أدخل قيمة العهدة",IF(P968&lt;0,"⛔ عجز / زيادة مصروفات "&amp;TEXT(-P968,"#,##0"),IF(COUNTIFS($B$8:$B$5007,B968,$A$8:$A$5007,"مصروف",$I$8:$I$5007,"&lt;&gt;مرفوض",$K$8:$K$5007,"&lt;&gt;نعم")&gt;0,"⚠ "&amp;COUNTIFS($B$8:$B$5007,B968,$A$8:$A$5007,"مصروف",$I$8:$I$5007,"&lt;&gt;مرفوض",$K$8:$K$5007,"&lt;&gt;نعم")&amp;" مصروف غير مسوى",IF(L968="تمت التسوية",IF(P968=0,"✔ متوازنة وتمت التسوية","✔ تمت التسوية – متبقي "&amp;TEXT(P968,"#,##0")),IF(P968&gt;0,"متبقي "&amp;TEXT(P968,"#,##0"),"✔ متوازنة"))))),IF(R968=0,"⚠ أضف سطر عهدة أولًا",IF(OR(C968="",N(G968)=0),"⚠ أكمل التاريخ والقيمة",IF(S968="","⚠ التاريخ خارج السنة المالية",IF(H968="","⚠ اختر بند الموازنة",IF(I968="مرفوض","✖ مرفوض من المدير",IF(I968&lt;&gt;"موافق","⏳ بانتظار موافقة المدير",IF(K968&lt;&gt;"نعم","⚠ غير مسوى مع الحسابات","✔ معتمد ومسوى")))))))))</f>
        <v/>
      </c>
      <c r="R968">
        <f>N(R967)+IF(A968="عهدة",1,0)</f>
        <v/>
      </c>
      <c r="S968">
        <f>IF(C968="","",IF(AND(C968&gt;=DATE(2026,9,1),C968&lt;=DATE(2027,8,31)),(YEAR(C968)-2026)*12+MONTH(C968)-8,""))</f>
        <v/>
      </c>
      <c r="T968">
        <f>IF(AND(A968="مصروف",R968&gt;0,I968="موافق",S968&lt;&gt;"",H968&lt;&gt;""),N(G968),0)</f>
        <v/>
      </c>
    </row>
    <row r="969">
      <c r="A969" s="19" t="n"/>
      <c r="B969" s="20">
        <f>IF(A969="","",IF(R969=0,"⚠ أضف سطر عهدة أولًا","DMT-"&amp;TEXT(R969,"000")))</f>
        <v/>
      </c>
      <c r="C969" s="21" t="n"/>
      <c r="D969" s="20">
        <f>IF(C969="","",IF(S969="","خارج السنة المالية",INDEX(القوائم!$D$2:$D$13,S969)))</f>
        <v/>
      </c>
      <c r="E969" s="22" t="n"/>
      <c r="F969" s="23" t="n"/>
      <c r="G969" s="23" t="n"/>
      <c r="H969" s="22" t="n"/>
      <c r="I969" s="19" t="n"/>
      <c r="J969" s="21" t="n"/>
      <c r="K969" s="19" t="n"/>
      <c r="L969" s="19" t="n"/>
      <c r="M969" s="21" t="n"/>
      <c r="N969" s="22" t="n"/>
      <c r="O969" s="24">
        <f>IF(A969&lt;&gt;"عهدة","",SUMIFS($G$8:$G$5007,$B$8:$B$5007,B969,$A$8:$A$5007,"مصروف",$I$8:$I$5007,"&lt;&gt;مرفوض"))</f>
        <v/>
      </c>
      <c r="P969" s="25">
        <f>IF(A969&lt;&gt;"عهدة","",N(F969)-O969)</f>
        <v/>
      </c>
      <c r="Q969" s="26">
        <f>IF(A969="","",IF(A969="عهدة",IF(N(F969)=0,"⚠ أدخل قيمة العهدة",IF(P969&lt;0,"⛔ عجز / زيادة مصروفات "&amp;TEXT(-P969,"#,##0"),IF(COUNTIFS($B$8:$B$5007,B969,$A$8:$A$5007,"مصروف",$I$8:$I$5007,"&lt;&gt;مرفوض",$K$8:$K$5007,"&lt;&gt;نعم")&gt;0,"⚠ "&amp;COUNTIFS($B$8:$B$5007,B969,$A$8:$A$5007,"مصروف",$I$8:$I$5007,"&lt;&gt;مرفوض",$K$8:$K$5007,"&lt;&gt;نعم")&amp;" مصروف غير مسوى",IF(L969="تمت التسوية",IF(P969=0,"✔ متوازنة وتمت التسوية","✔ تمت التسوية – متبقي "&amp;TEXT(P969,"#,##0")),IF(P969&gt;0,"متبقي "&amp;TEXT(P969,"#,##0"),"✔ متوازنة"))))),IF(R969=0,"⚠ أضف سطر عهدة أولًا",IF(OR(C969="",N(G969)=0),"⚠ أكمل التاريخ والقيمة",IF(S969="","⚠ التاريخ خارج السنة المالية",IF(H969="","⚠ اختر بند الموازنة",IF(I969="مرفوض","✖ مرفوض من المدير",IF(I969&lt;&gt;"موافق","⏳ بانتظار موافقة المدير",IF(K969&lt;&gt;"نعم","⚠ غير مسوى مع الحسابات","✔ معتمد ومسوى")))))))))</f>
        <v/>
      </c>
      <c r="R969">
        <f>N(R968)+IF(A969="عهدة",1,0)</f>
        <v/>
      </c>
      <c r="S969">
        <f>IF(C969="","",IF(AND(C969&gt;=DATE(2026,9,1),C969&lt;=DATE(2027,8,31)),(YEAR(C969)-2026)*12+MONTH(C969)-8,""))</f>
        <v/>
      </c>
      <c r="T969">
        <f>IF(AND(A969="مصروف",R969&gt;0,I969="موافق",S969&lt;&gt;"",H969&lt;&gt;""),N(G969),0)</f>
        <v/>
      </c>
    </row>
    <row r="970">
      <c r="A970" s="19" t="n"/>
      <c r="B970" s="20">
        <f>IF(A970="","",IF(R970=0,"⚠ أضف سطر عهدة أولًا","DMT-"&amp;TEXT(R970,"000")))</f>
        <v/>
      </c>
      <c r="C970" s="21" t="n"/>
      <c r="D970" s="20">
        <f>IF(C970="","",IF(S970="","خارج السنة المالية",INDEX(القوائم!$D$2:$D$13,S970)))</f>
        <v/>
      </c>
      <c r="E970" s="22" t="n"/>
      <c r="F970" s="23" t="n"/>
      <c r="G970" s="23" t="n"/>
      <c r="H970" s="22" t="n"/>
      <c r="I970" s="19" t="n"/>
      <c r="J970" s="21" t="n"/>
      <c r="K970" s="19" t="n"/>
      <c r="L970" s="19" t="n"/>
      <c r="M970" s="21" t="n"/>
      <c r="N970" s="22" t="n"/>
      <c r="O970" s="24">
        <f>IF(A970&lt;&gt;"عهدة","",SUMIFS($G$8:$G$5007,$B$8:$B$5007,B970,$A$8:$A$5007,"مصروف",$I$8:$I$5007,"&lt;&gt;مرفوض"))</f>
        <v/>
      </c>
      <c r="P970" s="25">
        <f>IF(A970&lt;&gt;"عهدة","",N(F970)-O970)</f>
        <v/>
      </c>
      <c r="Q970" s="26">
        <f>IF(A970="","",IF(A970="عهدة",IF(N(F970)=0,"⚠ أدخل قيمة العهدة",IF(P970&lt;0,"⛔ عجز / زيادة مصروفات "&amp;TEXT(-P970,"#,##0"),IF(COUNTIFS($B$8:$B$5007,B970,$A$8:$A$5007,"مصروف",$I$8:$I$5007,"&lt;&gt;مرفوض",$K$8:$K$5007,"&lt;&gt;نعم")&gt;0,"⚠ "&amp;COUNTIFS($B$8:$B$5007,B970,$A$8:$A$5007,"مصروف",$I$8:$I$5007,"&lt;&gt;مرفوض",$K$8:$K$5007,"&lt;&gt;نعم")&amp;" مصروف غير مسوى",IF(L970="تمت التسوية",IF(P970=0,"✔ متوازنة وتمت التسوية","✔ تمت التسوية – متبقي "&amp;TEXT(P970,"#,##0")),IF(P970&gt;0,"متبقي "&amp;TEXT(P970,"#,##0"),"✔ متوازنة"))))),IF(R970=0,"⚠ أضف سطر عهدة أولًا",IF(OR(C970="",N(G970)=0),"⚠ أكمل التاريخ والقيمة",IF(S970="","⚠ التاريخ خارج السنة المالية",IF(H970="","⚠ اختر بند الموازنة",IF(I970="مرفوض","✖ مرفوض من المدير",IF(I970&lt;&gt;"موافق","⏳ بانتظار موافقة المدير",IF(K970&lt;&gt;"نعم","⚠ غير مسوى مع الحسابات","✔ معتمد ومسوى")))))))))</f>
        <v/>
      </c>
      <c r="R970">
        <f>N(R969)+IF(A970="عهدة",1,0)</f>
        <v/>
      </c>
      <c r="S970">
        <f>IF(C970="","",IF(AND(C970&gt;=DATE(2026,9,1),C970&lt;=DATE(2027,8,31)),(YEAR(C970)-2026)*12+MONTH(C970)-8,""))</f>
        <v/>
      </c>
      <c r="T970">
        <f>IF(AND(A970="مصروف",R970&gt;0,I970="موافق",S970&lt;&gt;"",H970&lt;&gt;""),N(G970),0)</f>
        <v/>
      </c>
    </row>
    <row r="971">
      <c r="A971" s="19" t="n"/>
      <c r="B971" s="20">
        <f>IF(A971="","",IF(R971=0,"⚠ أضف سطر عهدة أولًا","DMT-"&amp;TEXT(R971,"000")))</f>
        <v/>
      </c>
      <c r="C971" s="21" t="n"/>
      <c r="D971" s="20">
        <f>IF(C971="","",IF(S971="","خارج السنة المالية",INDEX(القوائم!$D$2:$D$13,S971)))</f>
        <v/>
      </c>
      <c r="E971" s="22" t="n"/>
      <c r="F971" s="23" t="n"/>
      <c r="G971" s="23" t="n"/>
      <c r="H971" s="22" t="n"/>
      <c r="I971" s="19" t="n"/>
      <c r="J971" s="21" t="n"/>
      <c r="K971" s="19" t="n"/>
      <c r="L971" s="19" t="n"/>
      <c r="M971" s="21" t="n"/>
      <c r="N971" s="22" t="n"/>
      <c r="O971" s="24">
        <f>IF(A971&lt;&gt;"عهدة","",SUMIFS($G$8:$G$5007,$B$8:$B$5007,B971,$A$8:$A$5007,"مصروف",$I$8:$I$5007,"&lt;&gt;مرفوض"))</f>
        <v/>
      </c>
      <c r="P971" s="25">
        <f>IF(A971&lt;&gt;"عهدة","",N(F971)-O971)</f>
        <v/>
      </c>
      <c r="Q971" s="26">
        <f>IF(A971="","",IF(A971="عهدة",IF(N(F971)=0,"⚠ أدخل قيمة العهدة",IF(P971&lt;0,"⛔ عجز / زيادة مصروفات "&amp;TEXT(-P971,"#,##0"),IF(COUNTIFS($B$8:$B$5007,B971,$A$8:$A$5007,"مصروف",$I$8:$I$5007,"&lt;&gt;مرفوض",$K$8:$K$5007,"&lt;&gt;نعم")&gt;0,"⚠ "&amp;COUNTIFS($B$8:$B$5007,B971,$A$8:$A$5007,"مصروف",$I$8:$I$5007,"&lt;&gt;مرفوض",$K$8:$K$5007,"&lt;&gt;نعم")&amp;" مصروف غير مسوى",IF(L971="تمت التسوية",IF(P971=0,"✔ متوازنة وتمت التسوية","✔ تمت التسوية – متبقي "&amp;TEXT(P971,"#,##0")),IF(P971&gt;0,"متبقي "&amp;TEXT(P971,"#,##0"),"✔ متوازنة"))))),IF(R971=0,"⚠ أضف سطر عهدة أولًا",IF(OR(C971="",N(G971)=0),"⚠ أكمل التاريخ والقيمة",IF(S971="","⚠ التاريخ خارج السنة المالية",IF(H971="","⚠ اختر بند الموازنة",IF(I971="مرفوض","✖ مرفوض من المدير",IF(I971&lt;&gt;"موافق","⏳ بانتظار موافقة المدير",IF(K971&lt;&gt;"نعم","⚠ غير مسوى مع الحسابات","✔ معتمد ومسوى")))))))))</f>
        <v/>
      </c>
      <c r="R971">
        <f>N(R970)+IF(A971="عهدة",1,0)</f>
        <v/>
      </c>
      <c r="S971">
        <f>IF(C971="","",IF(AND(C971&gt;=DATE(2026,9,1),C971&lt;=DATE(2027,8,31)),(YEAR(C971)-2026)*12+MONTH(C971)-8,""))</f>
        <v/>
      </c>
      <c r="T971">
        <f>IF(AND(A971="مصروف",R971&gt;0,I971="موافق",S971&lt;&gt;"",H971&lt;&gt;""),N(G971),0)</f>
        <v/>
      </c>
    </row>
    <row r="972">
      <c r="A972" s="19" t="n"/>
      <c r="B972" s="20">
        <f>IF(A972="","",IF(R972=0,"⚠ أضف سطر عهدة أولًا","DMT-"&amp;TEXT(R972,"000")))</f>
        <v/>
      </c>
      <c r="C972" s="21" t="n"/>
      <c r="D972" s="20">
        <f>IF(C972="","",IF(S972="","خارج السنة المالية",INDEX(القوائم!$D$2:$D$13,S972)))</f>
        <v/>
      </c>
      <c r="E972" s="22" t="n"/>
      <c r="F972" s="23" t="n"/>
      <c r="G972" s="23" t="n"/>
      <c r="H972" s="22" t="n"/>
      <c r="I972" s="19" t="n"/>
      <c r="J972" s="21" t="n"/>
      <c r="K972" s="19" t="n"/>
      <c r="L972" s="19" t="n"/>
      <c r="M972" s="21" t="n"/>
      <c r="N972" s="22" t="n"/>
      <c r="O972" s="24">
        <f>IF(A972&lt;&gt;"عهدة","",SUMIFS($G$8:$G$5007,$B$8:$B$5007,B972,$A$8:$A$5007,"مصروف",$I$8:$I$5007,"&lt;&gt;مرفوض"))</f>
        <v/>
      </c>
      <c r="P972" s="25">
        <f>IF(A972&lt;&gt;"عهدة","",N(F972)-O972)</f>
        <v/>
      </c>
      <c r="Q972" s="26">
        <f>IF(A972="","",IF(A972="عهدة",IF(N(F972)=0,"⚠ أدخل قيمة العهدة",IF(P972&lt;0,"⛔ عجز / زيادة مصروفات "&amp;TEXT(-P972,"#,##0"),IF(COUNTIFS($B$8:$B$5007,B972,$A$8:$A$5007,"مصروف",$I$8:$I$5007,"&lt;&gt;مرفوض",$K$8:$K$5007,"&lt;&gt;نعم")&gt;0,"⚠ "&amp;COUNTIFS($B$8:$B$5007,B972,$A$8:$A$5007,"مصروف",$I$8:$I$5007,"&lt;&gt;مرفوض",$K$8:$K$5007,"&lt;&gt;نعم")&amp;" مصروف غير مسوى",IF(L972="تمت التسوية",IF(P972=0,"✔ متوازنة وتمت التسوية","✔ تمت التسوية – متبقي "&amp;TEXT(P972,"#,##0")),IF(P972&gt;0,"متبقي "&amp;TEXT(P972,"#,##0"),"✔ متوازنة"))))),IF(R972=0,"⚠ أضف سطر عهدة أولًا",IF(OR(C972="",N(G972)=0),"⚠ أكمل التاريخ والقيمة",IF(S972="","⚠ التاريخ خارج السنة المالية",IF(H972="","⚠ اختر بند الموازنة",IF(I972="مرفوض","✖ مرفوض من المدير",IF(I972&lt;&gt;"موافق","⏳ بانتظار موافقة المدير",IF(K972&lt;&gt;"نعم","⚠ غير مسوى مع الحسابات","✔ معتمد ومسوى")))))))))</f>
        <v/>
      </c>
      <c r="R972">
        <f>N(R971)+IF(A972="عهدة",1,0)</f>
        <v/>
      </c>
      <c r="S972">
        <f>IF(C972="","",IF(AND(C972&gt;=DATE(2026,9,1),C972&lt;=DATE(2027,8,31)),(YEAR(C972)-2026)*12+MONTH(C972)-8,""))</f>
        <v/>
      </c>
      <c r="T972">
        <f>IF(AND(A972="مصروف",R972&gt;0,I972="موافق",S972&lt;&gt;"",H972&lt;&gt;""),N(G972),0)</f>
        <v/>
      </c>
    </row>
    <row r="973">
      <c r="A973" s="19" t="n"/>
      <c r="B973" s="20">
        <f>IF(A973="","",IF(R973=0,"⚠ أضف سطر عهدة أولًا","DMT-"&amp;TEXT(R973,"000")))</f>
        <v/>
      </c>
      <c r="C973" s="21" t="n"/>
      <c r="D973" s="20">
        <f>IF(C973="","",IF(S973="","خارج السنة المالية",INDEX(القوائم!$D$2:$D$13,S973)))</f>
        <v/>
      </c>
      <c r="E973" s="22" t="n"/>
      <c r="F973" s="23" t="n"/>
      <c r="G973" s="23" t="n"/>
      <c r="H973" s="22" t="n"/>
      <c r="I973" s="19" t="n"/>
      <c r="J973" s="21" t="n"/>
      <c r="K973" s="19" t="n"/>
      <c r="L973" s="19" t="n"/>
      <c r="M973" s="21" t="n"/>
      <c r="N973" s="22" t="n"/>
      <c r="O973" s="24">
        <f>IF(A973&lt;&gt;"عهدة","",SUMIFS($G$8:$G$5007,$B$8:$B$5007,B973,$A$8:$A$5007,"مصروف",$I$8:$I$5007,"&lt;&gt;مرفوض"))</f>
        <v/>
      </c>
      <c r="P973" s="25">
        <f>IF(A973&lt;&gt;"عهدة","",N(F973)-O973)</f>
        <v/>
      </c>
      <c r="Q973" s="26">
        <f>IF(A973="","",IF(A973="عهدة",IF(N(F973)=0,"⚠ أدخل قيمة العهدة",IF(P973&lt;0,"⛔ عجز / زيادة مصروفات "&amp;TEXT(-P973,"#,##0"),IF(COUNTIFS($B$8:$B$5007,B973,$A$8:$A$5007,"مصروف",$I$8:$I$5007,"&lt;&gt;مرفوض",$K$8:$K$5007,"&lt;&gt;نعم")&gt;0,"⚠ "&amp;COUNTIFS($B$8:$B$5007,B973,$A$8:$A$5007,"مصروف",$I$8:$I$5007,"&lt;&gt;مرفوض",$K$8:$K$5007,"&lt;&gt;نعم")&amp;" مصروف غير مسوى",IF(L973="تمت التسوية",IF(P973=0,"✔ متوازنة وتمت التسوية","✔ تمت التسوية – متبقي "&amp;TEXT(P973,"#,##0")),IF(P973&gt;0,"متبقي "&amp;TEXT(P973,"#,##0"),"✔ متوازنة"))))),IF(R973=0,"⚠ أضف سطر عهدة أولًا",IF(OR(C973="",N(G973)=0),"⚠ أكمل التاريخ والقيمة",IF(S973="","⚠ التاريخ خارج السنة المالية",IF(H973="","⚠ اختر بند الموازنة",IF(I973="مرفوض","✖ مرفوض من المدير",IF(I973&lt;&gt;"موافق","⏳ بانتظار موافقة المدير",IF(K973&lt;&gt;"نعم","⚠ غير مسوى مع الحسابات","✔ معتمد ومسوى")))))))))</f>
        <v/>
      </c>
      <c r="R973">
        <f>N(R972)+IF(A973="عهدة",1,0)</f>
        <v/>
      </c>
      <c r="S973">
        <f>IF(C973="","",IF(AND(C973&gt;=DATE(2026,9,1),C973&lt;=DATE(2027,8,31)),(YEAR(C973)-2026)*12+MONTH(C973)-8,""))</f>
        <v/>
      </c>
      <c r="T973">
        <f>IF(AND(A973="مصروف",R973&gt;0,I973="موافق",S973&lt;&gt;"",H973&lt;&gt;""),N(G973),0)</f>
        <v/>
      </c>
    </row>
    <row r="974">
      <c r="A974" s="19" t="n"/>
      <c r="B974" s="20">
        <f>IF(A974="","",IF(R974=0,"⚠ أضف سطر عهدة أولًا","DMT-"&amp;TEXT(R974,"000")))</f>
        <v/>
      </c>
      <c r="C974" s="21" t="n"/>
      <c r="D974" s="20">
        <f>IF(C974="","",IF(S974="","خارج السنة المالية",INDEX(القوائم!$D$2:$D$13,S974)))</f>
        <v/>
      </c>
      <c r="E974" s="22" t="n"/>
      <c r="F974" s="23" t="n"/>
      <c r="G974" s="23" t="n"/>
      <c r="H974" s="22" t="n"/>
      <c r="I974" s="19" t="n"/>
      <c r="J974" s="21" t="n"/>
      <c r="K974" s="19" t="n"/>
      <c r="L974" s="19" t="n"/>
      <c r="M974" s="21" t="n"/>
      <c r="N974" s="22" t="n"/>
      <c r="O974" s="24">
        <f>IF(A974&lt;&gt;"عهدة","",SUMIFS($G$8:$G$5007,$B$8:$B$5007,B974,$A$8:$A$5007,"مصروف",$I$8:$I$5007,"&lt;&gt;مرفوض"))</f>
        <v/>
      </c>
      <c r="P974" s="25">
        <f>IF(A974&lt;&gt;"عهدة","",N(F974)-O974)</f>
        <v/>
      </c>
      <c r="Q974" s="26">
        <f>IF(A974="","",IF(A974="عهدة",IF(N(F974)=0,"⚠ أدخل قيمة العهدة",IF(P974&lt;0,"⛔ عجز / زيادة مصروفات "&amp;TEXT(-P974,"#,##0"),IF(COUNTIFS($B$8:$B$5007,B974,$A$8:$A$5007,"مصروف",$I$8:$I$5007,"&lt;&gt;مرفوض",$K$8:$K$5007,"&lt;&gt;نعم")&gt;0,"⚠ "&amp;COUNTIFS($B$8:$B$5007,B974,$A$8:$A$5007,"مصروف",$I$8:$I$5007,"&lt;&gt;مرفوض",$K$8:$K$5007,"&lt;&gt;نعم")&amp;" مصروف غير مسوى",IF(L974="تمت التسوية",IF(P974=0,"✔ متوازنة وتمت التسوية","✔ تمت التسوية – متبقي "&amp;TEXT(P974,"#,##0")),IF(P974&gt;0,"متبقي "&amp;TEXT(P974,"#,##0"),"✔ متوازنة"))))),IF(R974=0,"⚠ أضف سطر عهدة أولًا",IF(OR(C974="",N(G974)=0),"⚠ أكمل التاريخ والقيمة",IF(S974="","⚠ التاريخ خارج السنة المالية",IF(H974="","⚠ اختر بند الموازنة",IF(I974="مرفوض","✖ مرفوض من المدير",IF(I974&lt;&gt;"موافق","⏳ بانتظار موافقة المدير",IF(K974&lt;&gt;"نعم","⚠ غير مسوى مع الحسابات","✔ معتمد ومسوى")))))))))</f>
        <v/>
      </c>
      <c r="R974">
        <f>N(R973)+IF(A974="عهدة",1,0)</f>
        <v/>
      </c>
      <c r="S974">
        <f>IF(C974="","",IF(AND(C974&gt;=DATE(2026,9,1),C974&lt;=DATE(2027,8,31)),(YEAR(C974)-2026)*12+MONTH(C974)-8,""))</f>
        <v/>
      </c>
      <c r="T974">
        <f>IF(AND(A974="مصروف",R974&gt;0,I974="موافق",S974&lt;&gt;"",H974&lt;&gt;""),N(G974),0)</f>
        <v/>
      </c>
    </row>
    <row r="975">
      <c r="A975" s="19" t="n"/>
      <c r="B975" s="20">
        <f>IF(A975="","",IF(R975=0,"⚠ أضف سطر عهدة أولًا","DMT-"&amp;TEXT(R975,"000")))</f>
        <v/>
      </c>
      <c r="C975" s="21" t="n"/>
      <c r="D975" s="20">
        <f>IF(C975="","",IF(S975="","خارج السنة المالية",INDEX(القوائم!$D$2:$D$13,S975)))</f>
        <v/>
      </c>
      <c r="E975" s="22" t="n"/>
      <c r="F975" s="23" t="n"/>
      <c r="G975" s="23" t="n"/>
      <c r="H975" s="22" t="n"/>
      <c r="I975" s="19" t="n"/>
      <c r="J975" s="21" t="n"/>
      <c r="K975" s="19" t="n"/>
      <c r="L975" s="19" t="n"/>
      <c r="M975" s="21" t="n"/>
      <c r="N975" s="22" t="n"/>
      <c r="O975" s="24">
        <f>IF(A975&lt;&gt;"عهدة","",SUMIFS($G$8:$G$5007,$B$8:$B$5007,B975,$A$8:$A$5007,"مصروف",$I$8:$I$5007,"&lt;&gt;مرفوض"))</f>
        <v/>
      </c>
      <c r="P975" s="25">
        <f>IF(A975&lt;&gt;"عهدة","",N(F975)-O975)</f>
        <v/>
      </c>
      <c r="Q975" s="26">
        <f>IF(A975="","",IF(A975="عهدة",IF(N(F975)=0,"⚠ أدخل قيمة العهدة",IF(P975&lt;0,"⛔ عجز / زيادة مصروفات "&amp;TEXT(-P975,"#,##0"),IF(COUNTIFS($B$8:$B$5007,B975,$A$8:$A$5007,"مصروف",$I$8:$I$5007,"&lt;&gt;مرفوض",$K$8:$K$5007,"&lt;&gt;نعم")&gt;0,"⚠ "&amp;COUNTIFS($B$8:$B$5007,B975,$A$8:$A$5007,"مصروف",$I$8:$I$5007,"&lt;&gt;مرفوض",$K$8:$K$5007,"&lt;&gt;نعم")&amp;" مصروف غير مسوى",IF(L975="تمت التسوية",IF(P975=0,"✔ متوازنة وتمت التسوية","✔ تمت التسوية – متبقي "&amp;TEXT(P975,"#,##0")),IF(P975&gt;0,"متبقي "&amp;TEXT(P975,"#,##0"),"✔ متوازنة"))))),IF(R975=0,"⚠ أضف سطر عهدة أولًا",IF(OR(C975="",N(G975)=0),"⚠ أكمل التاريخ والقيمة",IF(S975="","⚠ التاريخ خارج السنة المالية",IF(H975="","⚠ اختر بند الموازنة",IF(I975="مرفوض","✖ مرفوض من المدير",IF(I975&lt;&gt;"موافق","⏳ بانتظار موافقة المدير",IF(K975&lt;&gt;"نعم","⚠ غير مسوى مع الحسابات","✔ معتمد ومسوى")))))))))</f>
        <v/>
      </c>
      <c r="R975">
        <f>N(R974)+IF(A975="عهدة",1,0)</f>
        <v/>
      </c>
      <c r="S975">
        <f>IF(C975="","",IF(AND(C975&gt;=DATE(2026,9,1),C975&lt;=DATE(2027,8,31)),(YEAR(C975)-2026)*12+MONTH(C975)-8,""))</f>
        <v/>
      </c>
      <c r="T975">
        <f>IF(AND(A975="مصروف",R975&gt;0,I975="موافق",S975&lt;&gt;"",H975&lt;&gt;""),N(G975),0)</f>
        <v/>
      </c>
    </row>
    <row r="976">
      <c r="A976" s="19" t="n"/>
      <c r="B976" s="20">
        <f>IF(A976="","",IF(R976=0,"⚠ أضف سطر عهدة أولًا","DMT-"&amp;TEXT(R976,"000")))</f>
        <v/>
      </c>
      <c r="C976" s="21" t="n"/>
      <c r="D976" s="20">
        <f>IF(C976="","",IF(S976="","خارج السنة المالية",INDEX(القوائم!$D$2:$D$13,S976)))</f>
        <v/>
      </c>
      <c r="E976" s="22" t="n"/>
      <c r="F976" s="23" t="n"/>
      <c r="G976" s="23" t="n"/>
      <c r="H976" s="22" t="n"/>
      <c r="I976" s="19" t="n"/>
      <c r="J976" s="21" t="n"/>
      <c r="K976" s="19" t="n"/>
      <c r="L976" s="19" t="n"/>
      <c r="M976" s="21" t="n"/>
      <c r="N976" s="22" t="n"/>
      <c r="O976" s="24">
        <f>IF(A976&lt;&gt;"عهدة","",SUMIFS($G$8:$G$5007,$B$8:$B$5007,B976,$A$8:$A$5007,"مصروف",$I$8:$I$5007,"&lt;&gt;مرفوض"))</f>
        <v/>
      </c>
      <c r="P976" s="25">
        <f>IF(A976&lt;&gt;"عهدة","",N(F976)-O976)</f>
        <v/>
      </c>
      <c r="Q976" s="26">
        <f>IF(A976="","",IF(A976="عهدة",IF(N(F976)=0,"⚠ أدخل قيمة العهدة",IF(P976&lt;0,"⛔ عجز / زيادة مصروفات "&amp;TEXT(-P976,"#,##0"),IF(COUNTIFS($B$8:$B$5007,B976,$A$8:$A$5007,"مصروف",$I$8:$I$5007,"&lt;&gt;مرفوض",$K$8:$K$5007,"&lt;&gt;نعم")&gt;0,"⚠ "&amp;COUNTIFS($B$8:$B$5007,B976,$A$8:$A$5007,"مصروف",$I$8:$I$5007,"&lt;&gt;مرفوض",$K$8:$K$5007,"&lt;&gt;نعم")&amp;" مصروف غير مسوى",IF(L976="تمت التسوية",IF(P976=0,"✔ متوازنة وتمت التسوية","✔ تمت التسوية – متبقي "&amp;TEXT(P976,"#,##0")),IF(P976&gt;0,"متبقي "&amp;TEXT(P976,"#,##0"),"✔ متوازنة"))))),IF(R976=0,"⚠ أضف سطر عهدة أولًا",IF(OR(C976="",N(G976)=0),"⚠ أكمل التاريخ والقيمة",IF(S976="","⚠ التاريخ خارج السنة المالية",IF(H976="","⚠ اختر بند الموازنة",IF(I976="مرفوض","✖ مرفوض من المدير",IF(I976&lt;&gt;"موافق","⏳ بانتظار موافقة المدير",IF(K976&lt;&gt;"نعم","⚠ غير مسوى مع الحسابات","✔ معتمد ومسوى")))))))))</f>
        <v/>
      </c>
      <c r="R976">
        <f>N(R975)+IF(A976="عهدة",1,0)</f>
        <v/>
      </c>
      <c r="S976">
        <f>IF(C976="","",IF(AND(C976&gt;=DATE(2026,9,1),C976&lt;=DATE(2027,8,31)),(YEAR(C976)-2026)*12+MONTH(C976)-8,""))</f>
        <v/>
      </c>
      <c r="T976">
        <f>IF(AND(A976="مصروف",R976&gt;0,I976="موافق",S976&lt;&gt;"",H976&lt;&gt;""),N(G976),0)</f>
        <v/>
      </c>
    </row>
    <row r="977">
      <c r="A977" s="19" t="n"/>
      <c r="B977" s="20">
        <f>IF(A977="","",IF(R977=0,"⚠ أضف سطر عهدة أولًا","DMT-"&amp;TEXT(R977,"000")))</f>
        <v/>
      </c>
      <c r="C977" s="21" t="n"/>
      <c r="D977" s="20">
        <f>IF(C977="","",IF(S977="","خارج السنة المالية",INDEX(القوائم!$D$2:$D$13,S977)))</f>
        <v/>
      </c>
      <c r="E977" s="22" t="n"/>
      <c r="F977" s="23" t="n"/>
      <c r="G977" s="23" t="n"/>
      <c r="H977" s="22" t="n"/>
      <c r="I977" s="19" t="n"/>
      <c r="J977" s="21" t="n"/>
      <c r="K977" s="19" t="n"/>
      <c r="L977" s="19" t="n"/>
      <c r="M977" s="21" t="n"/>
      <c r="N977" s="22" t="n"/>
      <c r="O977" s="24">
        <f>IF(A977&lt;&gt;"عهدة","",SUMIFS($G$8:$G$5007,$B$8:$B$5007,B977,$A$8:$A$5007,"مصروف",$I$8:$I$5007,"&lt;&gt;مرفوض"))</f>
        <v/>
      </c>
      <c r="P977" s="25">
        <f>IF(A977&lt;&gt;"عهدة","",N(F977)-O977)</f>
        <v/>
      </c>
      <c r="Q977" s="26">
        <f>IF(A977="","",IF(A977="عهدة",IF(N(F977)=0,"⚠ أدخل قيمة العهدة",IF(P977&lt;0,"⛔ عجز / زيادة مصروفات "&amp;TEXT(-P977,"#,##0"),IF(COUNTIFS($B$8:$B$5007,B977,$A$8:$A$5007,"مصروف",$I$8:$I$5007,"&lt;&gt;مرفوض",$K$8:$K$5007,"&lt;&gt;نعم")&gt;0,"⚠ "&amp;COUNTIFS($B$8:$B$5007,B977,$A$8:$A$5007,"مصروف",$I$8:$I$5007,"&lt;&gt;مرفوض",$K$8:$K$5007,"&lt;&gt;نعم")&amp;" مصروف غير مسوى",IF(L977="تمت التسوية",IF(P977=0,"✔ متوازنة وتمت التسوية","✔ تمت التسوية – متبقي "&amp;TEXT(P977,"#,##0")),IF(P977&gt;0,"متبقي "&amp;TEXT(P977,"#,##0"),"✔ متوازنة"))))),IF(R977=0,"⚠ أضف سطر عهدة أولًا",IF(OR(C977="",N(G977)=0),"⚠ أكمل التاريخ والقيمة",IF(S977="","⚠ التاريخ خارج السنة المالية",IF(H977="","⚠ اختر بند الموازنة",IF(I977="مرفوض","✖ مرفوض من المدير",IF(I977&lt;&gt;"موافق","⏳ بانتظار موافقة المدير",IF(K977&lt;&gt;"نعم","⚠ غير مسوى مع الحسابات","✔ معتمد ومسوى")))))))))</f>
        <v/>
      </c>
      <c r="R977">
        <f>N(R976)+IF(A977="عهدة",1,0)</f>
        <v/>
      </c>
      <c r="S977">
        <f>IF(C977="","",IF(AND(C977&gt;=DATE(2026,9,1),C977&lt;=DATE(2027,8,31)),(YEAR(C977)-2026)*12+MONTH(C977)-8,""))</f>
        <v/>
      </c>
      <c r="T977">
        <f>IF(AND(A977="مصروف",R977&gt;0,I977="موافق",S977&lt;&gt;"",H977&lt;&gt;""),N(G977),0)</f>
        <v/>
      </c>
    </row>
    <row r="978">
      <c r="A978" s="19" t="n"/>
      <c r="B978" s="20">
        <f>IF(A978="","",IF(R978=0,"⚠ أضف سطر عهدة أولًا","DMT-"&amp;TEXT(R978,"000")))</f>
        <v/>
      </c>
      <c r="C978" s="21" t="n"/>
      <c r="D978" s="20">
        <f>IF(C978="","",IF(S978="","خارج السنة المالية",INDEX(القوائم!$D$2:$D$13,S978)))</f>
        <v/>
      </c>
      <c r="E978" s="22" t="n"/>
      <c r="F978" s="23" t="n"/>
      <c r="G978" s="23" t="n"/>
      <c r="H978" s="22" t="n"/>
      <c r="I978" s="19" t="n"/>
      <c r="J978" s="21" t="n"/>
      <c r="K978" s="19" t="n"/>
      <c r="L978" s="19" t="n"/>
      <c r="M978" s="21" t="n"/>
      <c r="N978" s="22" t="n"/>
      <c r="O978" s="24">
        <f>IF(A978&lt;&gt;"عهدة","",SUMIFS($G$8:$G$5007,$B$8:$B$5007,B978,$A$8:$A$5007,"مصروف",$I$8:$I$5007,"&lt;&gt;مرفوض"))</f>
        <v/>
      </c>
      <c r="P978" s="25">
        <f>IF(A978&lt;&gt;"عهدة","",N(F978)-O978)</f>
        <v/>
      </c>
      <c r="Q978" s="26">
        <f>IF(A978="","",IF(A978="عهدة",IF(N(F978)=0,"⚠ أدخل قيمة العهدة",IF(P978&lt;0,"⛔ عجز / زيادة مصروفات "&amp;TEXT(-P978,"#,##0"),IF(COUNTIFS($B$8:$B$5007,B978,$A$8:$A$5007,"مصروف",$I$8:$I$5007,"&lt;&gt;مرفوض",$K$8:$K$5007,"&lt;&gt;نعم")&gt;0,"⚠ "&amp;COUNTIFS($B$8:$B$5007,B978,$A$8:$A$5007,"مصروف",$I$8:$I$5007,"&lt;&gt;مرفوض",$K$8:$K$5007,"&lt;&gt;نعم")&amp;" مصروف غير مسوى",IF(L978="تمت التسوية",IF(P978=0,"✔ متوازنة وتمت التسوية","✔ تمت التسوية – متبقي "&amp;TEXT(P978,"#,##0")),IF(P978&gt;0,"متبقي "&amp;TEXT(P978,"#,##0"),"✔ متوازنة"))))),IF(R978=0,"⚠ أضف سطر عهدة أولًا",IF(OR(C978="",N(G978)=0),"⚠ أكمل التاريخ والقيمة",IF(S978="","⚠ التاريخ خارج السنة المالية",IF(H978="","⚠ اختر بند الموازنة",IF(I978="مرفوض","✖ مرفوض من المدير",IF(I978&lt;&gt;"موافق","⏳ بانتظار موافقة المدير",IF(K978&lt;&gt;"نعم","⚠ غير مسوى مع الحسابات","✔ معتمد ومسوى")))))))))</f>
        <v/>
      </c>
      <c r="R978">
        <f>N(R977)+IF(A978="عهدة",1,0)</f>
        <v/>
      </c>
      <c r="S978">
        <f>IF(C978="","",IF(AND(C978&gt;=DATE(2026,9,1),C978&lt;=DATE(2027,8,31)),(YEAR(C978)-2026)*12+MONTH(C978)-8,""))</f>
        <v/>
      </c>
      <c r="T978">
        <f>IF(AND(A978="مصروف",R978&gt;0,I978="موافق",S978&lt;&gt;"",H978&lt;&gt;""),N(G978),0)</f>
        <v/>
      </c>
    </row>
    <row r="979">
      <c r="A979" s="19" t="n"/>
      <c r="B979" s="20">
        <f>IF(A979="","",IF(R979=0,"⚠ أضف سطر عهدة أولًا","DMT-"&amp;TEXT(R979,"000")))</f>
        <v/>
      </c>
      <c r="C979" s="21" t="n"/>
      <c r="D979" s="20">
        <f>IF(C979="","",IF(S979="","خارج السنة المالية",INDEX(القوائم!$D$2:$D$13,S979)))</f>
        <v/>
      </c>
      <c r="E979" s="22" t="n"/>
      <c r="F979" s="23" t="n"/>
      <c r="G979" s="23" t="n"/>
      <c r="H979" s="22" t="n"/>
      <c r="I979" s="19" t="n"/>
      <c r="J979" s="21" t="n"/>
      <c r="K979" s="19" t="n"/>
      <c r="L979" s="19" t="n"/>
      <c r="M979" s="21" t="n"/>
      <c r="N979" s="22" t="n"/>
      <c r="O979" s="24">
        <f>IF(A979&lt;&gt;"عهدة","",SUMIFS($G$8:$G$5007,$B$8:$B$5007,B979,$A$8:$A$5007,"مصروف",$I$8:$I$5007,"&lt;&gt;مرفوض"))</f>
        <v/>
      </c>
      <c r="P979" s="25">
        <f>IF(A979&lt;&gt;"عهدة","",N(F979)-O979)</f>
        <v/>
      </c>
      <c r="Q979" s="26">
        <f>IF(A979="","",IF(A979="عهدة",IF(N(F979)=0,"⚠ أدخل قيمة العهدة",IF(P979&lt;0,"⛔ عجز / زيادة مصروفات "&amp;TEXT(-P979,"#,##0"),IF(COUNTIFS($B$8:$B$5007,B979,$A$8:$A$5007,"مصروف",$I$8:$I$5007,"&lt;&gt;مرفوض",$K$8:$K$5007,"&lt;&gt;نعم")&gt;0,"⚠ "&amp;COUNTIFS($B$8:$B$5007,B979,$A$8:$A$5007,"مصروف",$I$8:$I$5007,"&lt;&gt;مرفوض",$K$8:$K$5007,"&lt;&gt;نعم")&amp;" مصروف غير مسوى",IF(L979="تمت التسوية",IF(P979=0,"✔ متوازنة وتمت التسوية","✔ تمت التسوية – متبقي "&amp;TEXT(P979,"#,##0")),IF(P979&gt;0,"متبقي "&amp;TEXT(P979,"#,##0"),"✔ متوازنة"))))),IF(R979=0,"⚠ أضف سطر عهدة أولًا",IF(OR(C979="",N(G979)=0),"⚠ أكمل التاريخ والقيمة",IF(S979="","⚠ التاريخ خارج السنة المالية",IF(H979="","⚠ اختر بند الموازنة",IF(I979="مرفوض","✖ مرفوض من المدير",IF(I979&lt;&gt;"موافق","⏳ بانتظار موافقة المدير",IF(K979&lt;&gt;"نعم","⚠ غير مسوى مع الحسابات","✔ معتمد ومسوى")))))))))</f>
        <v/>
      </c>
      <c r="R979">
        <f>N(R978)+IF(A979="عهدة",1,0)</f>
        <v/>
      </c>
      <c r="S979">
        <f>IF(C979="","",IF(AND(C979&gt;=DATE(2026,9,1),C979&lt;=DATE(2027,8,31)),(YEAR(C979)-2026)*12+MONTH(C979)-8,""))</f>
        <v/>
      </c>
      <c r="T979">
        <f>IF(AND(A979="مصروف",R979&gt;0,I979="موافق",S979&lt;&gt;"",H979&lt;&gt;""),N(G979),0)</f>
        <v/>
      </c>
    </row>
    <row r="980">
      <c r="A980" s="19" t="n"/>
      <c r="B980" s="20">
        <f>IF(A980="","",IF(R980=0,"⚠ أضف سطر عهدة أولًا","DMT-"&amp;TEXT(R980,"000")))</f>
        <v/>
      </c>
      <c r="C980" s="21" t="n"/>
      <c r="D980" s="20">
        <f>IF(C980="","",IF(S980="","خارج السنة المالية",INDEX(القوائم!$D$2:$D$13,S980)))</f>
        <v/>
      </c>
      <c r="E980" s="22" t="n"/>
      <c r="F980" s="23" t="n"/>
      <c r="G980" s="23" t="n"/>
      <c r="H980" s="22" t="n"/>
      <c r="I980" s="19" t="n"/>
      <c r="J980" s="21" t="n"/>
      <c r="K980" s="19" t="n"/>
      <c r="L980" s="19" t="n"/>
      <c r="M980" s="21" t="n"/>
      <c r="N980" s="22" t="n"/>
      <c r="O980" s="24">
        <f>IF(A980&lt;&gt;"عهدة","",SUMIFS($G$8:$G$5007,$B$8:$B$5007,B980,$A$8:$A$5007,"مصروف",$I$8:$I$5007,"&lt;&gt;مرفوض"))</f>
        <v/>
      </c>
      <c r="P980" s="25">
        <f>IF(A980&lt;&gt;"عهدة","",N(F980)-O980)</f>
        <v/>
      </c>
      <c r="Q980" s="26">
        <f>IF(A980="","",IF(A980="عهدة",IF(N(F980)=0,"⚠ أدخل قيمة العهدة",IF(P980&lt;0,"⛔ عجز / زيادة مصروفات "&amp;TEXT(-P980,"#,##0"),IF(COUNTIFS($B$8:$B$5007,B980,$A$8:$A$5007,"مصروف",$I$8:$I$5007,"&lt;&gt;مرفوض",$K$8:$K$5007,"&lt;&gt;نعم")&gt;0,"⚠ "&amp;COUNTIFS($B$8:$B$5007,B980,$A$8:$A$5007,"مصروف",$I$8:$I$5007,"&lt;&gt;مرفوض",$K$8:$K$5007,"&lt;&gt;نعم")&amp;" مصروف غير مسوى",IF(L980="تمت التسوية",IF(P980=0,"✔ متوازنة وتمت التسوية","✔ تمت التسوية – متبقي "&amp;TEXT(P980,"#,##0")),IF(P980&gt;0,"متبقي "&amp;TEXT(P980,"#,##0"),"✔ متوازنة"))))),IF(R980=0,"⚠ أضف سطر عهدة أولًا",IF(OR(C980="",N(G980)=0),"⚠ أكمل التاريخ والقيمة",IF(S980="","⚠ التاريخ خارج السنة المالية",IF(H980="","⚠ اختر بند الموازنة",IF(I980="مرفوض","✖ مرفوض من المدير",IF(I980&lt;&gt;"موافق","⏳ بانتظار موافقة المدير",IF(K980&lt;&gt;"نعم","⚠ غير مسوى مع الحسابات","✔ معتمد ومسوى")))))))))</f>
        <v/>
      </c>
      <c r="R980">
        <f>N(R979)+IF(A980="عهدة",1,0)</f>
        <v/>
      </c>
      <c r="S980">
        <f>IF(C980="","",IF(AND(C980&gt;=DATE(2026,9,1),C980&lt;=DATE(2027,8,31)),(YEAR(C980)-2026)*12+MONTH(C980)-8,""))</f>
        <v/>
      </c>
      <c r="T980">
        <f>IF(AND(A980="مصروف",R980&gt;0,I980="موافق",S980&lt;&gt;"",H980&lt;&gt;""),N(G980),0)</f>
        <v/>
      </c>
    </row>
    <row r="981">
      <c r="A981" s="19" t="n"/>
      <c r="B981" s="20">
        <f>IF(A981="","",IF(R981=0,"⚠ أضف سطر عهدة أولًا","DMT-"&amp;TEXT(R981,"000")))</f>
        <v/>
      </c>
      <c r="C981" s="21" t="n"/>
      <c r="D981" s="20">
        <f>IF(C981="","",IF(S981="","خارج السنة المالية",INDEX(القوائم!$D$2:$D$13,S981)))</f>
        <v/>
      </c>
      <c r="E981" s="22" t="n"/>
      <c r="F981" s="23" t="n"/>
      <c r="G981" s="23" t="n"/>
      <c r="H981" s="22" t="n"/>
      <c r="I981" s="19" t="n"/>
      <c r="J981" s="21" t="n"/>
      <c r="K981" s="19" t="n"/>
      <c r="L981" s="19" t="n"/>
      <c r="M981" s="21" t="n"/>
      <c r="N981" s="22" t="n"/>
      <c r="O981" s="24">
        <f>IF(A981&lt;&gt;"عهدة","",SUMIFS($G$8:$G$5007,$B$8:$B$5007,B981,$A$8:$A$5007,"مصروف",$I$8:$I$5007,"&lt;&gt;مرفوض"))</f>
        <v/>
      </c>
      <c r="P981" s="25">
        <f>IF(A981&lt;&gt;"عهدة","",N(F981)-O981)</f>
        <v/>
      </c>
      <c r="Q981" s="26">
        <f>IF(A981="","",IF(A981="عهدة",IF(N(F981)=0,"⚠ أدخل قيمة العهدة",IF(P981&lt;0,"⛔ عجز / زيادة مصروفات "&amp;TEXT(-P981,"#,##0"),IF(COUNTIFS($B$8:$B$5007,B981,$A$8:$A$5007,"مصروف",$I$8:$I$5007,"&lt;&gt;مرفوض",$K$8:$K$5007,"&lt;&gt;نعم")&gt;0,"⚠ "&amp;COUNTIFS($B$8:$B$5007,B981,$A$8:$A$5007,"مصروف",$I$8:$I$5007,"&lt;&gt;مرفوض",$K$8:$K$5007,"&lt;&gt;نعم")&amp;" مصروف غير مسوى",IF(L981="تمت التسوية",IF(P981=0,"✔ متوازنة وتمت التسوية","✔ تمت التسوية – متبقي "&amp;TEXT(P981,"#,##0")),IF(P981&gt;0,"متبقي "&amp;TEXT(P981,"#,##0"),"✔ متوازنة"))))),IF(R981=0,"⚠ أضف سطر عهدة أولًا",IF(OR(C981="",N(G981)=0),"⚠ أكمل التاريخ والقيمة",IF(S981="","⚠ التاريخ خارج السنة المالية",IF(H981="","⚠ اختر بند الموازنة",IF(I981="مرفوض","✖ مرفوض من المدير",IF(I981&lt;&gt;"موافق","⏳ بانتظار موافقة المدير",IF(K981&lt;&gt;"نعم","⚠ غير مسوى مع الحسابات","✔ معتمد ومسوى")))))))))</f>
        <v/>
      </c>
      <c r="R981">
        <f>N(R980)+IF(A981="عهدة",1,0)</f>
        <v/>
      </c>
      <c r="S981">
        <f>IF(C981="","",IF(AND(C981&gt;=DATE(2026,9,1),C981&lt;=DATE(2027,8,31)),(YEAR(C981)-2026)*12+MONTH(C981)-8,""))</f>
        <v/>
      </c>
      <c r="T981">
        <f>IF(AND(A981="مصروف",R981&gt;0,I981="موافق",S981&lt;&gt;"",H981&lt;&gt;""),N(G981),0)</f>
        <v/>
      </c>
    </row>
    <row r="982">
      <c r="A982" s="19" t="n"/>
      <c r="B982" s="20">
        <f>IF(A982="","",IF(R982=0,"⚠ أضف سطر عهدة أولًا","DMT-"&amp;TEXT(R982,"000")))</f>
        <v/>
      </c>
      <c r="C982" s="21" t="n"/>
      <c r="D982" s="20">
        <f>IF(C982="","",IF(S982="","خارج السنة المالية",INDEX(القوائم!$D$2:$D$13,S982)))</f>
        <v/>
      </c>
      <c r="E982" s="22" t="n"/>
      <c r="F982" s="23" t="n"/>
      <c r="G982" s="23" t="n"/>
      <c r="H982" s="22" t="n"/>
      <c r="I982" s="19" t="n"/>
      <c r="J982" s="21" t="n"/>
      <c r="K982" s="19" t="n"/>
      <c r="L982" s="19" t="n"/>
      <c r="M982" s="21" t="n"/>
      <c r="N982" s="22" t="n"/>
      <c r="O982" s="24">
        <f>IF(A982&lt;&gt;"عهدة","",SUMIFS($G$8:$G$5007,$B$8:$B$5007,B982,$A$8:$A$5007,"مصروف",$I$8:$I$5007,"&lt;&gt;مرفوض"))</f>
        <v/>
      </c>
      <c r="P982" s="25">
        <f>IF(A982&lt;&gt;"عهدة","",N(F982)-O982)</f>
        <v/>
      </c>
      <c r="Q982" s="26">
        <f>IF(A982="","",IF(A982="عهدة",IF(N(F982)=0,"⚠ أدخل قيمة العهدة",IF(P982&lt;0,"⛔ عجز / زيادة مصروفات "&amp;TEXT(-P982,"#,##0"),IF(COUNTIFS($B$8:$B$5007,B982,$A$8:$A$5007,"مصروف",$I$8:$I$5007,"&lt;&gt;مرفوض",$K$8:$K$5007,"&lt;&gt;نعم")&gt;0,"⚠ "&amp;COUNTIFS($B$8:$B$5007,B982,$A$8:$A$5007,"مصروف",$I$8:$I$5007,"&lt;&gt;مرفوض",$K$8:$K$5007,"&lt;&gt;نعم")&amp;" مصروف غير مسوى",IF(L982="تمت التسوية",IF(P982=0,"✔ متوازنة وتمت التسوية","✔ تمت التسوية – متبقي "&amp;TEXT(P982,"#,##0")),IF(P982&gt;0,"متبقي "&amp;TEXT(P982,"#,##0"),"✔ متوازنة"))))),IF(R982=0,"⚠ أضف سطر عهدة أولًا",IF(OR(C982="",N(G982)=0),"⚠ أكمل التاريخ والقيمة",IF(S982="","⚠ التاريخ خارج السنة المالية",IF(H982="","⚠ اختر بند الموازنة",IF(I982="مرفوض","✖ مرفوض من المدير",IF(I982&lt;&gt;"موافق","⏳ بانتظار موافقة المدير",IF(K982&lt;&gt;"نعم","⚠ غير مسوى مع الحسابات","✔ معتمد ومسوى")))))))))</f>
        <v/>
      </c>
      <c r="R982">
        <f>N(R981)+IF(A982="عهدة",1,0)</f>
        <v/>
      </c>
      <c r="S982">
        <f>IF(C982="","",IF(AND(C982&gt;=DATE(2026,9,1),C982&lt;=DATE(2027,8,31)),(YEAR(C982)-2026)*12+MONTH(C982)-8,""))</f>
        <v/>
      </c>
      <c r="T982">
        <f>IF(AND(A982="مصروف",R982&gt;0,I982="موافق",S982&lt;&gt;"",H982&lt;&gt;""),N(G982),0)</f>
        <v/>
      </c>
    </row>
    <row r="983">
      <c r="A983" s="19" t="n"/>
      <c r="B983" s="20">
        <f>IF(A983="","",IF(R983=0,"⚠ أضف سطر عهدة أولًا","DMT-"&amp;TEXT(R983,"000")))</f>
        <v/>
      </c>
      <c r="C983" s="21" t="n"/>
      <c r="D983" s="20">
        <f>IF(C983="","",IF(S983="","خارج السنة المالية",INDEX(القوائم!$D$2:$D$13,S983)))</f>
        <v/>
      </c>
      <c r="E983" s="22" t="n"/>
      <c r="F983" s="23" t="n"/>
      <c r="G983" s="23" t="n"/>
      <c r="H983" s="22" t="n"/>
      <c r="I983" s="19" t="n"/>
      <c r="J983" s="21" t="n"/>
      <c r="K983" s="19" t="n"/>
      <c r="L983" s="19" t="n"/>
      <c r="M983" s="21" t="n"/>
      <c r="N983" s="22" t="n"/>
      <c r="O983" s="24">
        <f>IF(A983&lt;&gt;"عهدة","",SUMIFS($G$8:$G$5007,$B$8:$B$5007,B983,$A$8:$A$5007,"مصروف",$I$8:$I$5007,"&lt;&gt;مرفوض"))</f>
        <v/>
      </c>
      <c r="P983" s="25">
        <f>IF(A983&lt;&gt;"عهدة","",N(F983)-O983)</f>
        <v/>
      </c>
      <c r="Q983" s="26">
        <f>IF(A983="","",IF(A983="عهدة",IF(N(F983)=0,"⚠ أدخل قيمة العهدة",IF(P983&lt;0,"⛔ عجز / زيادة مصروفات "&amp;TEXT(-P983,"#,##0"),IF(COUNTIFS($B$8:$B$5007,B983,$A$8:$A$5007,"مصروف",$I$8:$I$5007,"&lt;&gt;مرفوض",$K$8:$K$5007,"&lt;&gt;نعم")&gt;0,"⚠ "&amp;COUNTIFS($B$8:$B$5007,B983,$A$8:$A$5007,"مصروف",$I$8:$I$5007,"&lt;&gt;مرفوض",$K$8:$K$5007,"&lt;&gt;نعم")&amp;" مصروف غير مسوى",IF(L983="تمت التسوية",IF(P983=0,"✔ متوازنة وتمت التسوية","✔ تمت التسوية – متبقي "&amp;TEXT(P983,"#,##0")),IF(P983&gt;0,"متبقي "&amp;TEXT(P983,"#,##0"),"✔ متوازنة"))))),IF(R983=0,"⚠ أضف سطر عهدة أولًا",IF(OR(C983="",N(G983)=0),"⚠ أكمل التاريخ والقيمة",IF(S983="","⚠ التاريخ خارج السنة المالية",IF(H983="","⚠ اختر بند الموازنة",IF(I983="مرفوض","✖ مرفوض من المدير",IF(I983&lt;&gt;"موافق","⏳ بانتظار موافقة المدير",IF(K983&lt;&gt;"نعم","⚠ غير مسوى مع الحسابات","✔ معتمد ومسوى")))))))))</f>
        <v/>
      </c>
      <c r="R983">
        <f>N(R982)+IF(A983="عهدة",1,0)</f>
        <v/>
      </c>
      <c r="S983">
        <f>IF(C983="","",IF(AND(C983&gt;=DATE(2026,9,1),C983&lt;=DATE(2027,8,31)),(YEAR(C983)-2026)*12+MONTH(C983)-8,""))</f>
        <v/>
      </c>
      <c r="T983">
        <f>IF(AND(A983="مصروف",R983&gt;0,I983="موافق",S983&lt;&gt;"",H983&lt;&gt;""),N(G983),0)</f>
        <v/>
      </c>
    </row>
    <row r="984">
      <c r="A984" s="19" t="n"/>
      <c r="B984" s="20">
        <f>IF(A984="","",IF(R984=0,"⚠ أضف سطر عهدة أولًا","DMT-"&amp;TEXT(R984,"000")))</f>
        <v/>
      </c>
      <c r="C984" s="21" t="n"/>
      <c r="D984" s="20">
        <f>IF(C984="","",IF(S984="","خارج السنة المالية",INDEX(القوائم!$D$2:$D$13,S984)))</f>
        <v/>
      </c>
      <c r="E984" s="22" t="n"/>
      <c r="F984" s="23" t="n"/>
      <c r="G984" s="23" t="n"/>
      <c r="H984" s="22" t="n"/>
      <c r="I984" s="19" t="n"/>
      <c r="J984" s="21" t="n"/>
      <c r="K984" s="19" t="n"/>
      <c r="L984" s="19" t="n"/>
      <c r="M984" s="21" t="n"/>
      <c r="N984" s="22" t="n"/>
      <c r="O984" s="24">
        <f>IF(A984&lt;&gt;"عهدة","",SUMIFS($G$8:$G$5007,$B$8:$B$5007,B984,$A$8:$A$5007,"مصروف",$I$8:$I$5007,"&lt;&gt;مرفوض"))</f>
        <v/>
      </c>
      <c r="P984" s="25">
        <f>IF(A984&lt;&gt;"عهدة","",N(F984)-O984)</f>
        <v/>
      </c>
      <c r="Q984" s="26">
        <f>IF(A984="","",IF(A984="عهدة",IF(N(F984)=0,"⚠ أدخل قيمة العهدة",IF(P984&lt;0,"⛔ عجز / زيادة مصروفات "&amp;TEXT(-P984,"#,##0"),IF(COUNTIFS($B$8:$B$5007,B984,$A$8:$A$5007,"مصروف",$I$8:$I$5007,"&lt;&gt;مرفوض",$K$8:$K$5007,"&lt;&gt;نعم")&gt;0,"⚠ "&amp;COUNTIFS($B$8:$B$5007,B984,$A$8:$A$5007,"مصروف",$I$8:$I$5007,"&lt;&gt;مرفوض",$K$8:$K$5007,"&lt;&gt;نعم")&amp;" مصروف غير مسوى",IF(L984="تمت التسوية",IF(P984=0,"✔ متوازنة وتمت التسوية","✔ تمت التسوية – متبقي "&amp;TEXT(P984,"#,##0")),IF(P984&gt;0,"متبقي "&amp;TEXT(P984,"#,##0"),"✔ متوازنة"))))),IF(R984=0,"⚠ أضف سطر عهدة أولًا",IF(OR(C984="",N(G984)=0),"⚠ أكمل التاريخ والقيمة",IF(S984="","⚠ التاريخ خارج السنة المالية",IF(H984="","⚠ اختر بند الموازنة",IF(I984="مرفوض","✖ مرفوض من المدير",IF(I984&lt;&gt;"موافق","⏳ بانتظار موافقة المدير",IF(K984&lt;&gt;"نعم","⚠ غير مسوى مع الحسابات","✔ معتمد ومسوى")))))))))</f>
        <v/>
      </c>
      <c r="R984">
        <f>N(R983)+IF(A984="عهدة",1,0)</f>
        <v/>
      </c>
      <c r="S984">
        <f>IF(C984="","",IF(AND(C984&gt;=DATE(2026,9,1),C984&lt;=DATE(2027,8,31)),(YEAR(C984)-2026)*12+MONTH(C984)-8,""))</f>
        <v/>
      </c>
      <c r="T984">
        <f>IF(AND(A984="مصروف",R984&gt;0,I984="موافق",S984&lt;&gt;"",H984&lt;&gt;""),N(G984),0)</f>
        <v/>
      </c>
    </row>
    <row r="985">
      <c r="A985" s="19" t="n"/>
      <c r="B985" s="20">
        <f>IF(A985="","",IF(R985=0,"⚠ أضف سطر عهدة أولًا","DMT-"&amp;TEXT(R985,"000")))</f>
        <v/>
      </c>
      <c r="C985" s="21" t="n"/>
      <c r="D985" s="20">
        <f>IF(C985="","",IF(S985="","خارج السنة المالية",INDEX(القوائم!$D$2:$D$13,S985)))</f>
        <v/>
      </c>
      <c r="E985" s="22" t="n"/>
      <c r="F985" s="23" t="n"/>
      <c r="G985" s="23" t="n"/>
      <c r="H985" s="22" t="n"/>
      <c r="I985" s="19" t="n"/>
      <c r="J985" s="21" t="n"/>
      <c r="K985" s="19" t="n"/>
      <c r="L985" s="19" t="n"/>
      <c r="M985" s="21" t="n"/>
      <c r="N985" s="22" t="n"/>
      <c r="O985" s="24">
        <f>IF(A985&lt;&gt;"عهدة","",SUMIFS($G$8:$G$5007,$B$8:$B$5007,B985,$A$8:$A$5007,"مصروف",$I$8:$I$5007,"&lt;&gt;مرفوض"))</f>
        <v/>
      </c>
      <c r="P985" s="25">
        <f>IF(A985&lt;&gt;"عهدة","",N(F985)-O985)</f>
        <v/>
      </c>
      <c r="Q985" s="26">
        <f>IF(A985="","",IF(A985="عهدة",IF(N(F985)=0,"⚠ أدخل قيمة العهدة",IF(P985&lt;0,"⛔ عجز / زيادة مصروفات "&amp;TEXT(-P985,"#,##0"),IF(COUNTIFS($B$8:$B$5007,B985,$A$8:$A$5007,"مصروف",$I$8:$I$5007,"&lt;&gt;مرفوض",$K$8:$K$5007,"&lt;&gt;نعم")&gt;0,"⚠ "&amp;COUNTIFS($B$8:$B$5007,B985,$A$8:$A$5007,"مصروف",$I$8:$I$5007,"&lt;&gt;مرفوض",$K$8:$K$5007,"&lt;&gt;نعم")&amp;" مصروف غير مسوى",IF(L985="تمت التسوية",IF(P985=0,"✔ متوازنة وتمت التسوية","✔ تمت التسوية – متبقي "&amp;TEXT(P985,"#,##0")),IF(P985&gt;0,"متبقي "&amp;TEXT(P985,"#,##0"),"✔ متوازنة"))))),IF(R985=0,"⚠ أضف سطر عهدة أولًا",IF(OR(C985="",N(G985)=0),"⚠ أكمل التاريخ والقيمة",IF(S985="","⚠ التاريخ خارج السنة المالية",IF(H985="","⚠ اختر بند الموازنة",IF(I985="مرفوض","✖ مرفوض من المدير",IF(I985&lt;&gt;"موافق","⏳ بانتظار موافقة المدير",IF(K985&lt;&gt;"نعم","⚠ غير مسوى مع الحسابات","✔ معتمد ومسوى")))))))))</f>
        <v/>
      </c>
      <c r="R985">
        <f>N(R984)+IF(A985="عهدة",1,0)</f>
        <v/>
      </c>
      <c r="S985">
        <f>IF(C985="","",IF(AND(C985&gt;=DATE(2026,9,1),C985&lt;=DATE(2027,8,31)),(YEAR(C985)-2026)*12+MONTH(C985)-8,""))</f>
        <v/>
      </c>
      <c r="T985">
        <f>IF(AND(A985="مصروف",R985&gt;0,I985="موافق",S985&lt;&gt;"",H985&lt;&gt;""),N(G985),0)</f>
        <v/>
      </c>
    </row>
    <row r="986">
      <c r="A986" s="19" t="n"/>
      <c r="B986" s="20">
        <f>IF(A986="","",IF(R986=0,"⚠ أضف سطر عهدة أولًا","DMT-"&amp;TEXT(R986,"000")))</f>
        <v/>
      </c>
      <c r="C986" s="21" t="n"/>
      <c r="D986" s="20">
        <f>IF(C986="","",IF(S986="","خارج السنة المالية",INDEX(القوائم!$D$2:$D$13,S986)))</f>
        <v/>
      </c>
      <c r="E986" s="22" t="n"/>
      <c r="F986" s="23" t="n"/>
      <c r="G986" s="23" t="n"/>
      <c r="H986" s="22" t="n"/>
      <c r="I986" s="19" t="n"/>
      <c r="J986" s="21" t="n"/>
      <c r="K986" s="19" t="n"/>
      <c r="L986" s="19" t="n"/>
      <c r="M986" s="21" t="n"/>
      <c r="N986" s="22" t="n"/>
      <c r="O986" s="24">
        <f>IF(A986&lt;&gt;"عهدة","",SUMIFS($G$8:$G$5007,$B$8:$B$5007,B986,$A$8:$A$5007,"مصروف",$I$8:$I$5007,"&lt;&gt;مرفوض"))</f>
        <v/>
      </c>
      <c r="P986" s="25">
        <f>IF(A986&lt;&gt;"عهدة","",N(F986)-O986)</f>
        <v/>
      </c>
      <c r="Q986" s="26">
        <f>IF(A986="","",IF(A986="عهدة",IF(N(F986)=0,"⚠ أدخل قيمة العهدة",IF(P986&lt;0,"⛔ عجز / زيادة مصروفات "&amp;TEXT(-P986,"#,##0"),IF(COUNTIFS($B$8:$B$5007,B986,$A$8:$A$5007,"مصروف",$I$8:$I$5007,"&lt;&gt;مرفوض",$K$8:$K$5007,"&lt;&gt;نعم")&gt;0,"⚠ "&amp;COUNTIFS($B$8:$B$5007,B986,$A$8:$A$5007,"مصروف",$I$8:$I$5007,"&lt;&gt;مرفوض",$K$8:$K$5007,"&lt;&gt;نعم")&amp;" مصروف غير مسوى",IF(L986="تمت التسوية",IF(P986=0,"✔ متوازنة وتمت التسوية","✔ تمت التسوية – متبقي "&amp;TEXT(P986,"#,##0")),IF(P986&gt;0,"متبقي "&amp;TEXT(P986,"#,##0"),"✔ متوازنة"))))),IF(R986=0,"⚠ أضف سطر عهدة أولًا",IF(OR(C986="",N(G986)=0),"⚠ أكمل التاريخ والقيمة",IF(S986="","⚠ التاريخ خارج السنة المالية",IF(H986="","⚠ اختر بند الموازنة",IF(I986="مرفوض","✖ مرفوض من المدير",IF(I986&lt;&gt;"موافق","⏳ بانتظار موافقة المدير",IF(K986&lt;&gt;"نعم","⚠ غير مسوى مع الحسابات","✔ معتمد ومسوى")))))))))</f>
        <v/>
      </c>
      <c r="R986">
        <f>N(R985)+IF(A986="عهدة",1,0)</f>
        <v/>
      </c>
      <c r="S986">
        <f>IF(C986="","",IF(AND(C986&gt;=DATE(2026,9,1),C986&lt;=DATE(2027,8,31)),(YEAR(C986)-2026)*12+MONTH(C986)-8,""))</f>
        <v/>
      </c>
      <c r="T986">
        <f>IF(AND(A986="مصروف",R986&gt;0,I986="موافق",S986&lt;&gt;"",H986&lt;&gt;""),N(G986),0)</f>
        <v/>
      </c>
    </row>
    <row r="987">
      <c r="A987" s="19" t="n"/>
      <c r="B987" s="20">
        <f>IF(A987="","",IF(R987=0,"⚠ أضف سطر عهدة أولًا","DMT-"&amp;TEXT(R987,"000")))</f>
        <v/>
      </c>
      <c r="C987" s="21" t="n"/>
      <c r="D987" s="20">
        <f>IF(C987="","",IF(S987="","خارج السنة المالية",INDEX(القوائم!$D$2:$D$13,S987)))</f>
        <v/>
      </c>
      <c r="E987" s="22" t="n"/>
      <c r="F987" s="23" t="n"/>
      <c r="G987" s="23" t="n"/>
      <c r="H987" s="22" t="n"/>
      <c r="I987" s="19" t="n"/>
      <c r="J987" s="21" t="n"/>
      <c r="K987" s="19" t="n"/>
      <c r="L987" s="19" t="n"/>
      <c r="M987" s="21" t="n"/>
      <c r="N987" s="22" t="n"/>
      <c r="O987" s="24">
        <f>IF(A987&lt;&gt;"عهدة","",SUMIFS($G$8:$G$5007,$B$8:$B$5007,B987,$A$8:$A$5007,"مصروف",$I$8:$I$5007,"&lt;&gt;مرفوض"))</f>
        <v/>
      </c>
      <c r="P987" s="25">
        <f>IF(A987&lt;&gt;"عهدة","",N(F987)-O987)</f>
        <v/>
      </c>
      <c r="Q987" s="26">
        <f>IF(A987="","",IF(A987="عهدة",IF(N(F987)=0,"⚠ أدخل قيمة العهدة",IF(P987&lt;0,"⛔ عجز / زيادة مصروفات "&amp;TEXT(-P987,"#,##0"),IF(COUNTIFS($B$8:$B$5007,B987,$A$8:$A$5007,"مصروف",$I$8:$I$5007,"&lt;&gt;مرفوض",$K$8:$K$5007,"&lt;&gt;نعم")&gt;0,"⚠ "&amp;COUNTIFS($B$8:$B$5007,B987,$A$8:$A$5007,"مصروف",$I$8:$I$5007,"&lt;&gt;مرفوض",$K$8:$K$5007,"&lt;&gt;نعم")&amp;" مصروف غير مسوى",IF(L987="تمت التسوية",IF(P987=0,"✔ متوازنة وتمت التسوية","✔ تمت التسوية – متبقي "&amp;TEXT(P987,"#,##0")),IF(P987&gt;0,"متبقي "&amp;TEXT(P987,"#,##0"),"✔ متوازنة"))))),IF(R987=0,"⚠ أضف سطر عهدة أولًا",IF(OR(C987="",N(G987)=0),"⚠ أكمل التاريخ والقيمة",IF(S987="","⚠ التاريخ خارج السنة المالية",IF(H987="","⚠ اختر بند الموازنة",IF(I987="مرفوض","✖ مرفوض من المدير",IF(I987&lt;&gt;"موافق","⏳ بانتظار موافقة المدير",IF(K987&lt;&gt;"نعم","⚠ غير مسوى مع الحسابات","✔ معتمد ومسوى")))))))))</f>
        <v/>
      </c>
      <c r="R987">
        <f>N(R986)+IF(A987="عهدة",1,0)</f>
        <v/>
      </c>
      <c r="S987">
        <f>IF(C987="","",IF(AND(C987&gt;=DATE(2026,9,1),C987&lt;=DATE(2027,8,31)),(YEAR(C987)-2026)*12+MONTH(C987)-8,""))</f>
        <v/>
      </c>
      <c r="T987">
        <f>IF(AND(A987="مصروف",R987&gt;0,I987="موافق",S987&lt;&gt;"",H987&lt;&gt;""),N(G987),0)</f>
        <v/>
      </c>
    </row>
    <row r="988">
      <c r="A988" s="19" t="n"/>
      <c r="B988" s="20">
        <f>IF(A988="","",IF(R988=0,"⚠ أضف سطر عهدة أولًا","DMT-"&amp;TEXT(R988,"000")))</f>
        <v/>
      </c>
      <c r="C988" s="21" t="n"/>
      <c r="D988" s="20">
        <f>IF(C988="","",IF(S988="","خارج السنة المالية",INDEX(القوائم!$D$2:$D$13,S988)))</f>
        <v/>
      </c>
      <c r="E988" s="22" t="n"/>
      <c r="F988" s="23" t="n"/>
      <c r="G988" s="23" t="n"/>
      <c r="H988" s="22" t="n"/>
      <c r="I988" s="19" t="n"/>
      <c r="J988" s="21" t="n"/>
      <c r="K988" s="19" t="n"/>
      <c r="L988" s="19" t="n"/>
      <c r="M988" s="21" t="n"/>
      <c r="N988" s="22" t="n"/>
      <c r="O988" s="24">
        <f>IF(A988&lt;&gt;"عهدة","",SUMIFS($G$8:$G$5007,$B$8:$B$5007,B988,$A$8:$A$5007,"مصروف",$I$8:$I$5007,"&lt;&gt;مرفوض"))</f>
        <v/>
      </c>
      <c r="P988" s="25">
        <f>IF(A988&lt;&gt;"عهدة","",N(F988)-O988)</f>
        <v/>
      </c>
      <c r="Q988" s="26">
        <f>IF(A988="","",IF(A988="عهدة",IF(N(F988)=0,"⚠ أدخل قيمة العهدة",IF(P988&lt;0,"⛔ عجز / زيادة مصروفات "&amp;TEXT(-P988,"#,##0"),IF(COUNTIFS($B$8:$B$5007,B988,$A$8:$A$5007,"مصروف",$I$8:$I$5007,"&lt;&gt;مرفوض",$K$8:$K$5007,"&lt;&gt;نعم")&gt;0,"⚠ "&amp;COUNTIFS($B$8:$B$5007,B988,$A$8:$A$5007,"مصروف",$I$8:$I$5007,"&lt;&gt;مرفوض",$K$8:$K$5007,"&lt;&gt;نعم")&amp;" مصروف غير مسوى",IF(L988="تمت التسوية",IF(P988=0,"✔ متوازنة وتمت التسوية","✔ تمت التسوية – متبقي "&amp;TEXT(P988,"#,##0")),IF(P988&gt;0,"متبقي "&amp;TEXT(P988,"#,##0"),"✔ متوازنة"))))),IF(R988=0,"⚠ أضف سطر عهدة أولًا",IF(OR(C988="",N(G988)=0),"⚠ أكمل التاريخ والقيمة",IF(S988="","⚠ التاريخ خارج السنة المالية",IF(H988="","⚠ اختر بند الموازنة",IF(I988="مرفوض","✖ مرفوض من المدير",IF(I988&lt;&gt;"موافق","⏳ بانتظار موافقة المدير",IF(K988&lt;&gt;"نعم","⚠ غير مسوى مع الحسابات","✔ معتمد ومسوى")))))))))</f>
        <v/>
      </c>
      <c r="R988">
        <f>N(R987)+IF(A988="عهدة",1,0)</f>
        <v/>
      </c>
      <c r="S988">
        <f>IF(C988="","",IF(AND(C988&gt;=DATE(2026,9,1),C988&lt;=DATE(2027,8,31)),(YEAR(C988)-2026)*12+MONTH(C988)-8,""))</f>
        <v/>
      </c>
      <c r="T988">
        <f>IF(AND(A988="مصروف",R988&gt;0,I988="موافق",S988&lt;&gt;"",H988&lt;&gt;""),N(G988),0)</f>
        <v/>
      </c>
    </row>
    <row r="989">
      <c r="A989" s="19" t="n"/>
      <c r="B989" s="20">
        <f>IF(A989="","",IF(R989=0,"⚠ أضف سطر عهدة أولًا","DMT-"&amp;TEXT(R989,"000")))</f>
        <v/>
      </c>
      <c r="C989" s="21" t="n"/>
      <c r="D989" s="20">
        <f>IF(C989="","",IF(S989="","خارج السنة المالية",INDEX(القوائم!$D$2:$D$13,S989)))</f>
        <v/>
      </c>
      <c r="E989" s="22" t="n"/>
      <c r="F989" s="23" t="n"/>
      <c r="G989" s="23" t="n"/>
      <c r="H989" s="22" t="n"/>
      <c r="I989" s="19" t="n"/>
      <c r="J989" s="21" t="n"/>
      <c r="K989" s="19" t="n"/>
      <c r="L989" s="19" t="n"/>
      <c r="M989" s="21" t="n"/>
      <c r="N989" s="22" t="n"/>
      <c r="O989" s="24">
        <f>IF(A989&lt;&gt;"عهدة","",SUMIFS($G$8:$G$5007,$B$8:$B$5007,B989,$A$8:$A$5007,"مصروف",$I$8:$I$5007,"&lt;&gt;مرفوض"))</f>
        <v/>
      </c>
      <c r="P989" s="25">
        <f>IF(A989&lt;&gt;"عهدة","",N(F989)-O989)</f>
        <v/>
      </c>
      <c r="Q989" s="26">
        <f>IF(A989="","",IF(A989="عهدة",IF(N(F989)=0,"⚠ أدخل قيمة العهدة",IF(P989&lt;0,"⛔ عجز / زيادة مصروفات "&amp;TEXT(-P989,"#,##0"),IF(COUNTIFS($B$8:$B$5007,B989,$A$8:$A$5007,"مصروف",$I$8:$I$5007,"&lt;&gt;مرفوض",$K$8:$K$5007,"&lt;&gt;نعم")&gt;0,"⚠ "&amp;COUNTIFS($B$8:$B$5007,B989,$A$8:$A$5007,"مصروف",$I$8:$I$5007,"&lt;&gt;مرفوض",$K$8:$K$5007,"&lt;&gt;نعم")&amp;" مصروف غير مسوى",IF(L989="تمت التسوية",IF(P989=0,"✔ متوازنة وتمت التسوية","✔ تمت التسوية – متبقي "&amp;TEXT(P989,"#,##0")),IF(P989&gt;0,"متبقي "&amp;TEXT(P989,"#,##0"),"✔ متوازنة"))))),IF(R989=0,"⚠ أضف سطر عهدة أولًا",IF(OR(C989="",N(G989)=0),"⚠ أكمل التاريخ والقيمة",IF(S989="","⚠ التاريخ خارج السنة المالية",IF(H989="","⚠ اختر بند الموازنة",IF(I989="مرفوض","✖ مرفوض من المدير",IF(I989&lt;&gt;"موافق","⏳ بانتظار موافقة المدير",IF(K989&lt;&gt;"نعم","⚠ غير مسوى مع الحسابات","✔ معتمد ومسوى")))))))))</f>
        <v/>
      </c>
      <c r="R989">
        <f>N(R988)+IF(A989="عهدة",1,0)</f>
        <v/>
      </c>
      <c r="S989">
        <f>IF(C989="","",IF(AND(C989&gt;=DATE(2026,9,1),C989&lt;=DATE(2027,8,31)),(YEAR(C989)-2026)*12+MONTH(C989)-8,""))</f>
        <v/>
      </c>
      <c r="T989">
        <f>IF(AND(A989="مصروف",R989&gt;0,I989="موافق",S989&lt;&gt;"",H989&lt;&gt;""),N(G989),0)</f>
        <v/>
      </c>
    </row>
    <row r="990">
      <c r="A990" s="19" t="n"/>
      <c r="B990" s="20">
        <f>IF(A990="","",IF(R990=0,"⚠ أضف سطر عهدة أولًا","DMT-"&amp;TEXT(R990,"000")))</f>
        <v/>
      </c>
      <c r="C990" s="21" t="n"/>
      <c r="D990" s="20">
        <f>IF(C990="","",IF(S990="","خارج السنة المالية",INDEX(القوائم!$D$2:$D$13,S990)))</f>
        <v/>
      </c>
      <c r="E990" s="22" t="n"/>
      <c r="F990" s="23" t="n"/>
      <c r="G990" s="23" t="n"/>
      <c r="H990" s="22" t="n"/>
      <c r="I990" s="19" t="n"/>
      <c r="J990" s="21" t="n"/>
      <c r="K990" s="19" t="n"/>
      <c r="L990" s="19" t="n"/>
      <c r="M990" s="21" t="n"/>
      <c r="N990" s="22" t="n"/>
      <c r="O990" s="24">
        <f>IF(A990&lt;&gt;"عهدة","",SUMIFS($G$8:$G$5007,$B$8:$B$5007,B990,$A$8:$A$5007,"مصروف",$I$8:$I$5007,"&lt;&gt;مرفوض"))</f>
        <v/>
      </c>
      <c r="P990" s="25">
        <f>IF(A990&lt;&gt;"عهدة","",N(F990)-O990)</f>
        <v/>
      </c>
      <c r="Q990" s="26">
        <f>IF(A990="","",IF(A990="عهدة",IF(N(F990)=0,"⚠ أدخل قيمة العهدة",IF(P990&lt;0,"⛔ عجز / زيادة مصروفات "&amp;TEXT(-P990,"#,##0"),IF(COUNTIFS($B$8:$B$5007,B990,$A$8:$A$5007,"مصروف",$I$8:$I$5007,"&lt;&gt;مرفوض",$K$8:$K$5007,"&lt;&gt;نعم")&gt;0,"⚠ "&amp;COUNTIFS($B$8:$B$5007,B990,$A$8:$A$5007,"مصروف",$I$8:$I$5007,"&lt;&gt;مرفوض",$K$8:$K$5007,"&lt;&gt;نعم")&amp;" مصروف غير مسوى",IF(L990="تمت التسوية",IF(P990=0,"✔ متوازنة وتمت التسوية","✔ تمت التسوية – متبقي "&amp;TEXT(P990,"#,##0")),IF(P990&gt;0,"متبقي "&amp;TEXT(P990,"#,##0"),"✔ متوازنة"))))),IF(R990=0,"⚠ أضف سطر عهدة أولًا",IF(OR(C990="",N(G990)=0),"⚠ أكمل التاريخ والقيمة",IF(S990="","⚠ التاريخ خارج السنة المالية",IF(H990="","⚠ اختر بند الموازنة",IF(I990="مرفوض","✖ مرفوض من المدير",IF(I990&lt;&gt;"موافق","⏳ بانتظار موافقة المدير",IF(K990&lt;&gt;"نعم","⚠ غير مسوى مع الحسابات","✔ معتمد ومسوى")))))))))</f>
        <v/>
      </c>
      <c r="R990">
        <f>N(R989)+IF(A990="عهدة",1,0)</f>
        <v/>
      </c>
      <c r="S990">
        <f>IF(C990="","",IF(AND(C990&gt;=DATE(2026,9,1),C990&lt;=DATE(2027,8,31)),(YEAR(C990)-2026)*12+MONTH(C990)-8,""))</f>
        <v/>
      </c>
      <c r="T990">
        <f>IF(AND(A990="مصروف",R990&gt;0,I990="موافق",S990&lt;&gt;"",H990&lt;&gt;""),N(G990),0)</f>
        <v/>
      </c>
    </row>
    <row r="991">
      <c r="A991" s="19" t="n"/>
      <c r="B991" s="20">
        <f>IF(A991="","",IF(R991=0,"⚠ أضف سطر عهدة أولًا","DMT-"&amp;TEXT(R991,"000")))</f>
        <v/>
      </c>
      <c r="C991" s="21" t="n"/>
      <c r="D991" s="20">
        <f>IF(C991="","",IF(S991="","خارج السنة المالية",INDEX(القوائم!$D$2:$D$13,S991)))</f>
        <v/>
      </c>
      <c r="E991" s="22" t="n"/>
      <c r="F991" s="23" t="n"/>
      <c r="G991" s="23" t="n"/>
      <c r="H991" s="22" t="n"/>
      <c r="I991" s="19" t="n"/>
      <c r="J991" s="21" t="n"/>
      <c r="K991" s="19" t="n"/>
      <c r="L991" s="19" t="n"/>
      <c r="M991" s="21" t="n"/>
      <c r="N991" s="22" t="n"/>
      <c r="O991" s="24">
        <f>IF(A991&lt;&gt;"عهدة","",SUMIFS($G$8:$G$5007,$B$8:$B$5007,B991,$A$8:$A$5007,"مصروف",$I$8:$I$5007,"&lt;&gt;مرفوض"))</f>
        <v/>
      </c>
      <c r="P991" s="25">
        <f>IF(A991&lt;&gt;"عهدة","",N(F991)-O991)</f>
        <v/>
      </c>
      <c r="Q991" s="26">
        <f>IF(A991="","",IF(A991="عهدة",IF(N(F991)=0,"⚠ أدخل قيمة العهدة",IF(P991&lt;0,"⛔ عجز / زيادة مصروفات "&amp;TEXT(-P991,"#,##0"),IF(COUNTIFS($B$8:$B$5007,B991,$A$8:$A$5007,"مصروف",$I$8:$I$5007,"&lt;&gt;مرفوض",$K$8:$K$5007,"&lt;&gt;نعم")&gt;0,"⚠ "&amp;COUNTIFS($B$8:$B$5007,B991,$A$8:$A$5007,"مصروف",$I$8:$I$5007,"&lt;&gt;مرفوض",$K$8:$K$5007,"&lt;&gt;نعم")&amp;" مصروف غير مسوى",IF(L991="تمت التسوية",IF(P991=0,"✔ متوازنة وتمت التسوية","✔ تمت التسوية – متبقي "&amp;TEXT(P991,"#,##0")),IF(P991&gt;0,"متبقي "&amp;TEXT(P991,"#,##0"),"✔ متوازنة"))))),IF(R991=0,"⚠ أضف سطر عهدة أولًا",IF(OR(C991="",N(G991)=0),"⚠ أكمل التاريخ والقيمة",IF(S991="","⚠ التاريخ خارج السنة المالية",IF(H991="","⚠ اختر بند الموازنة",IF(I991="مرفوض","✖ مرفوض من المدير",IF(I991&lt;&gt;"موافق","⏳ بانتظار موافقة المدير",IF(K991&lt;&gt;"نعم","⚠ غير مسوى مع الحسابات","✔ معتمد ومسوى")))))))))</f>
        <v/>
      </c>
      <c r="R991">
        <f>N(R990)+IF(A991="عهدة",1,0)</f>
        <v/>
      </c>
      <c r="S991">
        <f>IF(C991="","",IF(AND(C991&gt;=DATE(2026,9,1),C991&lt;=DATE(2027,8,31)),(YEAR(C991)-2026)*12+MONTH(C991)-8,""))</f>
        <v/>
      </c>
      <c r="T991">
        <f>IF(AND(A991="مصروف",R991&gt;0,I991="موافق",S991&lt;&gt;"",H991&lt;&gt;""),N(G991),0)</f>
        <v/>
      </c>
    </row>
    <row r="992">
      <c r="A992" s="19" t="n"/>
      <c r="B992" s="20">
        <f>IF(A992="","",IF(R992=0,"⚠ أضف سطر عهدة أولًا","DMT-"&amp;TEXT(R992,"000")))</f>
        <v/>
      </c>
      <c r="C992" s="21" t="n"/>
      <c r="D992" s="20">
        <f>IF(C992="","",IF(S992="","خارج السنة المالية",INDEX(القوائم!$D$2:$D$13,S992)))</f>
        <v/>
      </c>
      <c r="E992" s="22" t="n"/>
      <c r="F992" s="23" t="n"/>
      <c r="G992" s="23" t="n"/>
      <c r="H992" s="22" t="n"/>
      <c r="I992" s="19" t="n"/>
      <c r="J992" s="21" t="n"/>
      <c r="K992" s="19" t="n"/>
      <c r="L992" s="19" t="n"/>
      <c r="M992" s="21" t="n"/>
      <c r="N992" s="22" t="n"/>
      <c r="O992" s="24">
        <f>IF(A992&lt;&gt;"عهدة","",SUMIFS($G$8:$G$5007,$B$8:$B$5007,B992,$A$8:$A$5007,"مصروف",$I$8:$I$5007,"&lt;&gt;مرفوض"))</f>
        <v/>
      </c>
      <c r="P992" s="25">
        <f>IF(A992&lt;&gt;"عهدة","",N(F992)-O992)</f>
        <v/>
      </c>
      <c r="Q992" s="26">
        <f>IF(A992="","",IF(A992="عهدة",IF(N(F992)=0,"⚠ أدخل قيمة العهدة",IF(P992&lt;0,"⛔ عجز / زيادة مصروفات "&amp;TEXT(-P992,"#,##0"),IF(COUNTIFS($B$8:$B$5007,B992,$A$8:$A$5007,"مصروف",$I$8:$I$5007,"&lt;&gt;مرفوض",$K$8:$K$5007,"&lt;&gt;نعم")&gt;0,"⚠ "&amp;COUNTIFS($B$8:$B$5007,B992,$A$8:$A$5007,"مصروف",$I$8:$I$5007,"&lt;&gt;مرفوض",$K$8:$K$5007,"&lt;&gt;نعم")&amp;" مصروف غير مسوى",IF(L992="تمت التسوية",IF(P992=0,"✔ متوازنة وتمت التسوية","✔ تمت التسوية – متبقي "&amp;TEXT(P992,"#,##0")),IF(P992&gt;0,"متبقي "&amp;TEXT(P992,"#,##0"),"✔ متوازنة"))))),IF(R992=0,"⚠ أضف سطر عهدة أولًا",IF(OR(C992="",N(G992)=0),"⚠ أكمل التاريخ والقيمة",IF(S992="","⚠ التاريخ خارج السنة المالية",IF(H992="","⚠ اختر بند الموازنة",IF(I992="مرفوض","✖ مرفوض من المدير",IF(I992&lt;&gt;"موافق","⏳ بانتظار موافقة المدير",IF(K992&lt;&gt;"نعم","⚠ غير مسوى مع الحسابات","✔ معتمد ومسوى")))))))))</f>
        <v/>
      </c>
      <c r="R992">
        <f>N(R991)+IF(A992="عهدة",1,0)</f>
        <v/>
      </c>
      <c r="S992">
        <f>IF(C992="","",IF(AND(C992&gt;=DATE(2026,9,1),C992&lt;=DATE(2027,8,31)),(YEAR(C992)-2026)*12+MONTH(C992)-8,""))</f>
        <v/>
      </c>
      <c r="T992">
        <f>IF(AND(A992="مصروف",R992&gt;0,I992="موافق",S992&lt;&gt;"",H992&lt;&gt;""),N(G992),0)</f>
        <v/>
      </c>
    </row>
    <row r="993">
      <c r="A993" s="19" t="n"/>
      <c r="B993" s="20">
        <f>IF(A993="","",IF(R993=0,"⚠ أضف سطر عهدة أولًا","DMT-"&amp;TEXT(R993,"000")))</f>
        <v/>
      </c>
      <c r="C993" s="21" t="n"/>
      <c r="D993" s="20">
        <f>IF(C993="","",IF(S993="","خارج السنة المالية",INDEX(القوائم!$D$2:$D$13,S993)))</f>
        <v/>
      </c>
      <c r="E993" s="22" t="n"/>
      <c r="F993" s="23" t="n"/>
      <c r="G993" s="23" t="n"/>
      <c r="H993" s="22" t="n"/>
      <c r="I993" s="19" t="n"/>
      <c r="J993" s="21" t="n"/>
      <c r="K993" s="19" t="n"/>
      <c r="L993" s="19" t="n"/>
      <c r="M993" s="21" t="n"/>
      <c r="N993" s="22" t="n"/>
      <c r="O993" s="24">
        <f>IF(A993&lt;&gt;"عهدة","",SUMIFS($G$8:$G$5007,$B$8:$B$5007,B993,$A$8:$A$5007,"مصروف",$I$8:$I$5007,"&lt;&gt;مرفوض"))</f>
        <v/>
      </c>
      <c r="P993" s="25">
        <f>IF(A993&lt;&gt;"عهدة","",N(F993)-O993)</f>
        <v/>
      </c>
      <c r="Q993" s="26">
        <f>IF(A993="","",IF(A993="عهدة",IF(N(F993)=0,"⚠ أدخل قيمة العهدة",IF(P993&lt;0,"⛔ عجز / زيادة مصروفات "&amp;TEXT(-P993,"#,##0"),IF(COUNTIFS($B$8:$B$5007,B993,$A$8:$A$5007,"مصروف",$I$8:$I$5007,"&lt;&gt;مرفوض",$K$8:$K$5007,"&lt;&gt;نعم")&gt;0,"⚠ "&amp;COUNTIFS($B$8:$B$5007,B993,$A$8:$A$5007,"مصروف",$I$8:$I$5007,"&lt;&gt;مرفوض",$K$8:$K$5007,"&lt;&gt;نعم")&amp;" مصروف غير مسوى",IF(L993="تمت التسوية",IF(P993=0,"✔ متوازنة وتمت التسوية","✔ تمت التسوية – متبقي "&amp;TEXT(P993,"#,##0")),IF(P993&gt;0,"متبقي "&amp;TEXT(P993,"#,##0"),"✔ متوازنة"))))),IF(R993=0,"⚠ أضف سطر عهدة أولًا",IF(OR(C993="",N(G993)=0),"⚠ أكمل التاريخ والقيمة",IF(S993="","⚠ التاريخ خارج السنة المالية",IF(H993="","⚠ اختر بند الموازنة",IF(I993="مرفوض","✖ مرفوض من المدير",IF(I993&lt;&gt;"موافق","⏳ بانتظار موافقة المدير",IF(K993&lt;&gt;"نعم","⚠ غير مسوى مع الحسابات","✔ معتمد ومسوى")))))))))</f>
        <v/>
      </c>
      <c r="R993">
        <f>N(R992)+IF(A993="عهدة",1,0)</f>
        <v/>
      </c>
      <c r="S993">
        <f>IF(C993="","",IF(AND(C993&gt;=DATE(2026,9,1),C993&lt;=DATE(2027,8,31)),(YEAR(C993)-2026)*12+MONTH(C993)-8,""))</f>
        <v/>
      </c>
      <c r="T993">
        <f>IF(AND(A993="مصروف",R993&gt;0,I993="موافق",S993&lt;&gt;"",H993&lt;&gt;""),N(G993),0)</f>
        <v/>
      </c>
    </row>
    <row r="994">
      <c r="A994" s="19" t="n"/>
      <c r="B994" s="20">
        <f>IF(A994="","",IF(R994=0,"⚠ أضف سطر عهدة أولًا","DMT-"&amp;TEXT(R994,"000")))</f>
        <v/>
      </c>
      <c r="C994" s="21" t="n"/>
      <c r="D994" s="20">
        <f>IF(C994="","",IF(S994="","خارج السنة المالية",INDEX(القوائم!$D$2:$D$13,S994)))</f>
        <v/>
      </c>
      <c r="E994" s="22" t="n"/>
      <c r="F994" s="23" t="n"/>
      <c r="G994" s="23" t="n"/>
      <c r="H994" s="22" t="n"/>
      <c r="I994" s="19" t="n"/>
      <c r="J994" s="21" t="n"/>
      <c r="K994" s="19" t="n"/>
      <c r="L994" s="19" t="n"/>
      <c r="M994" s="21" t="n"/>
      <c r="N994" s="22" t="n"/>
      <c r="O994" s="24">
        <f>IF(A994&lt;&gt;"عهدة","",SUMIFS($G$8:$G$5007,$B$8:$B$5007,B994,$A$8:$A$5007,"مصروف",$I$8:$I$5007,"&lt;&gt;مرفوض"))</f>
        <v/>
      </c>
      <c r="P994" s="25">
        <f>IF(A994&lt;&gt;"عهدة","",N(F994)-O994)</f>
        <v/>
      </c>
      <c r="Q994" s="26">
        <f>IF(A994="","",IF(A994="عهدة",IF(N(F994)=0,"⚠ أدخل قيمة العهدة",IF(P994&lt;0,"⛔ عجز / زيادة مصروفات "&amp;TEXT(-P994,"#,##0"),IF(COUNTIFS($B$8:$B$5007,B994,$A$8:$A$5007,"مصروف",$I$8:$I$5007,"&lt;&gt;مرفوض",$K$8:$K$5007,"&lt;&gt;نعم")&gt;0,"⚠ "&amp;COUNTIFS($B$8:$B$5007,B994,$A$8:$A$5007,"مصروف",$I$8:$I$5007,"&lt;&gt;مرفوض",$K$8:$K$5007,"&lt;&gt;نعم")&amp;" مصروف غير مسوى",IF(L994="تمت التسوية",IF(P994=0,"✔ متوازنة وتمت التسوية","✔ تمت التسوية – متبقي "&amp;TEXT(P994,"#,##0")),IF(P994&gt;0,"متبقي "&amp;TEXT(P994,"#,##0"),"✔ متوازنة"))))),IF(R994=0,"⚠ أضف سطر عهدة أولًا",IF(OR(C994="",N(G994)=0),"⚠ أكمل التاريخ والقيمة",IF(S994="","⚠ التاريخ خارج السنة المالية",IF(H994="","⚠ اختر بند الموازنة",IF(I994="مرفوض","✖ مرفوض من المدير",IF(I994&lt;&gt;"موافق","⏳ بانتظار موافقة المدير",IF(K994&lt;&gt;"نعم","⚠ غير مسوى مع الحسابات","✔ معتمد ومسوى")))))))))</f>
        <v/>
      </c>
      <c r="R994">
        <f>N(R993)+IF(A994="عهدة",1,0)</f>
        <v/>
      </c>
      <c r="S994">
        <f>IF(C994="","",IF(AND(C994&gt;=DATE(2026,9,1),C994&lt;=DATE(2027,8,31)),(YEAR(C994)-2026)*12+MONTH(C994)-8,""))</f>
        <v/>
      </c>
      <c r="T994">
        <f>IF(AND(A994="مصروف",R994&gt;0,I994="موافق",S994&lt;&gt;"",H994&lt;&gt;""),N(G994),0)</f>
        <v/>
      </c>
    </row>
    <row r="995">
      <c r="A995" s="19" t="n"/>
      <c r="B995" s="20">
        <f>IF(A995="","",IF(R995=0,"⚠ أضف سطر عهدة أولًا","DMT-"&amp;TEXT(R995,"000")))</f>
        <v/>
      </c>
      <c r="C995" s="21" t="n"/>
      <c r="D995" s="20">
        <f>IF(C995="","",IF(S995="","خارج السنة المالية",INDEX(القوائم!$D$2:$D$13,S995)))</f>
        <v/>
      </c>
      <c r="E995" s="22" t="n"/>
      <c r="F995" s="23" t="n"/>
      <c r="G995" s="23" t="n"/>
      <c r="H995" s="22" t="n"/>
      <c r="I995" s="19" t="n"/>
      <c r="J995" s="21" t="n"/>
      <c r="K995" s="19" t="n"/>
      <c r="L995" s="19" t="n"/>
      <c r="M995" s="21" t="n"/>
      <c r="N995" s="22" t="n"/>
      <c r="O995" s="24">
        <f>IF(A995&lt;&gt;"عهدة","",SUMIFS($G$8:$G$5007,$B$8:$B$5007,B995,$A$8:$A$5007,"مصروف",$I$8:$I$5007,"&lt;&gt;مرفوض"))</f>
        <v/>
      </c>
      <c r="P995" s="25">
        <f>IF(A995&lt;&gt;"عهدة","",N(F995)-O995)</f>
        <v/>
      </c>
      <c r="Q995" s="26">
        <f>IF(A995="","",IF(A995="عهدة",IF(N(F995)=0,"⚠ أدخل قيمة العهدة",IF(P995&lt;0,"⛔ عجز / زيادة مصروفات "&amp;TEXT(-P995,"#,##0"),IF(COUNTIFS($B$8:$B$5007,B995,$A$8:$A$5007,"مصروف",$I$8:$I$5007,"&lt;&gt;مرفوض",$K$8:$K$5007,"&lt;&gt;نعم")&gt;0,"⚠ "&amp;COUNTIFS($B$8:$B$5007,B995,$A$8:$A$5007,"مصروف",$I$8:$I$5007,"&lt;&gt;مرفوض",$K$8:$K$5007,"&lt;&gt;نعم")&amp;" مصروف غير مسوى",IF(L995="تمت التسوية",IF(P995=0,"✔ متوازنة وتمت التسوية","✔ تمت التسوية – متبقي "&amp;TEXT(P995,"#,##0")),IF(P995&gt;0,"متبقي "&amp;TEXT(P995,"#,##0"),"✔ متوازنة"))))),IF(R995=0,"⚠ أضف سطر عهدة أولًا",IF(OR(C995="",N(G995)=0),"⚠ أكمل التاريخ والقيمة",IF(S995="","⚠ التاريخ خارج السنة المالية",IF(H995="","⚠ اختر بند الموازنة",IF(I995="مرفوض","✖ مرفوض من المدير",IF(I995&lt;&gt;"موافق","⏳ بانتظار موافقة المدير",IF(K995&lt;&gt;"نعم","⚠ غير مسوى مع الحسابات","✔ معتمد ومسوى")))))))))</f>
        <v/>
      </c>
      <c r="R995">
        <f>N(R994)+IF(A995="عهدة",1,0)</f>
        <v/>
      </c>
      <c r="S995">
        <f>IF(C995="","",IF(AND(C995&gt;=DATE(2026,9,1),C995&lt;=DATE(2027,8,31)),(YEAR(C995)-2026)*12+MONTH(C995)-8,""))</f>
        <v/>
      </c>
      <c r="T995">
        <f>IF(AND(A995="مصروف",R995&gt;0,I995="موافق",S995&lt;&gt;"",H995&lt;&gt;""),N(G995),0)</f>
        <v/>
      </c>
    </row>
    <row r="996">
      <c r="A996" s="19" t="n"/>
      <c r="B996" s="20">
        <f>IF(A996="","",IF(R996=0,"⚠ أضف سطر عهدة أولًا","DMT-"&amp;TEXT(R996,"000")))</f>
        <v/>
      </c>
      <c r="C996" s="21" t="n"/>
      <c r="D996" s="20">
        <f>IF(C996="","",IF(S996="","خارج السنة المالية",INDEX(القوائم!$D$2:$D$13,S996)))</f>
        <v/>
      </c>
      <c r="E996" s="22" t="n"/>
      <c r="F996" s="23" t="n"/>
      <c r="G996" s="23" t="n"/>
      <c r="H996" s="22" t="n"/>
      <c r="I996" s="19" t="n"/>
      <c r="J996" s="21" t="n"/>
      <c r="K996" s="19" t="n"/>
      <c r="L996" s="19" t="n"/>
      <c r="M996" s="21" t="n"/>
      <c r="N996" s="22" t="n"/>
      <c r="O996" s="24">
        <f>IF(A996&lt;&gt;"عهدة","",SUMIFS($G$8:$G$5007,$B$8:$B$5007,B996,$A$8:$A$5007,"مصروف",$I$8:$I$5007,"&lt;&gt;مرفوض"))</f>
        <v/>
      </c>
      <c r="P996" s="25">
        <f>IF(A996&lt;&gt;"عهدة","",N(F996)-O996)</f>
        <v/>
      </c>
      <c r="Q996" s="26">
        <f>IF(A996="","",IF(A996="عهدة",IF(N(F996)=0,"⚠ أدخل قيمة العهدة",IF(P996&lt;0,"⛔ عجز / زيادة مصروفات "&amp;TEXT(-P996,"#,##0"),IF(COUNTIFS($B$8:$B$5007,B996,$A$8:$A$5007,"مصروف",$I$8:$I$5007,"&lt;&gt;مرفوض",$K$8:$K$5007,"&lt;&gt;نعم")&gt;0,"⚠ "&amp;COUNTIFS($B$8:$B$5007,B996,$A$8:$A$5007,"مصروف",$I$8:$I$5007,"&lt;&gt;مرفوض",$K$8:$K$5007,"&lt;&gt;نعم")&amp;" مصروف غير مسوى",IF(L996="تمت التسوية",IF(P996=0,"✔ متوازنة وتمت التسوية","✔ تمت التسوية – متبقي "&amp;TEXT(P996,"#,##0")),IF(P996&gt;0,"متبقي "&amp;TEXT(P996,"#,##0"),"✔ متوازنة"))))),IF(R996=0,"⚠ أضف سطر عهدة أولًا",IF(OR(C996="",N(G996)=0),"⚠ أكمل التاريخ والقيمة",IF(S996="","⚠ التاريخ خارج السنة المالية",IF(H996="","⚠ اختر بند الموازنة",IF(I996="مرفوض","✖ مرفوض من المدير",IF(I996&lt;&gt;"موافق","⏳ بانتظار موافقة المدير",IF(K996&lt;&gt;"نعم","⚠ غير مسوى مع الحسابات","✔ معتمد ومسوى")))))))))</f>
        <v/>
      </c>
      <c r="R996">
        <f>N(R995)+IF(A996="عهدة",1,0)</f>
        <v/>
      </c>
      <c r="S996">
        <f>IF(C996="","",IF(AND(C996&gt;=DATE(2026,9,1),C996&lt;=DATE(2027,8,31)),(YEAR(C996)-2026)*12+MONTH(C996)-8,""))</f>
        <v/>
      </c>
      <c r="T996">
        <f>IF(AND(A996="مصروف",R996&gt;0,I996="موافق",S996&lt;&gt;"",H996&lt;&gt;""),N(G996),0)</f>
        <v/>
      </c>
    </row>
    <row r="997">
      <c r="A997" s="19" t="n"/>
      <c r="B997" s="20">
        <f>IF(A997="","",IF(R997=0,"⚠ أضف سطر عهدة أولًا","DMT-"&amp;TEXT(R997,"000")))</f>
        <v/>
      </c>
      <c r="C997" s="21" t="n"/>
      <c r="D997" s="20">
        <f>IF(C997="","",IF(S997="","خارج السنة المالية",INDEX(القوائم!$D$2:$D$13,S997)))</f>
        <v/>
      </c>
      <c r="E997" s="22" t="n"/>
      <c r="F997" s="23" t="n"/>
      <c r="G997" s="23" t="n"/>
      <c r="H997" s="22" t="n"/>
      <c r="I997" s="19" t="n"/>
      <c r="J997" s="21" t="n"/>
      <c r="K997" s="19" t="n"/>
      <c r="L997" s="19" t="n"/>
      <c r="M997" s="21" t="n"/>
      <c r="N997" s="22" t="n"/>
      <c r="O997" s="24">
        <f>IF(A997&lt;&gt;"عهدة","",SUMIFS($G$8:$G$5007,$B$8:$B$5007,B997,$A$8:$A$5007,"مصروف",$I$8:$I$5007,"&lt;&gt;مرفوض"))</f>
        <v/>
      </c>
      <c r="P997" s="25">
        <f>IF(A997&lt;&gt;"عهدة","",N(F997)-O997)</f>
        <v/>
      </c>
      <c r="Q997" s="26">
        <f>IF(A997="","",IF(A997="عهدة",IF(N(F997)=0,"⚠ أدخل قيمة العهدة",IF(P997&lt;0,"⛔ عجز / زيادة مصروفات "&amp;TEXT(-P997,"#,##0"),IF(COUNTIFS($B$8:$B$5007,B997,$A$8:$A$5007,"مصروف",$I$8:$I$5007,"&lt;&gt;مرفوض",$K$8:$K$5007,"&lt;&gt;نعم")&gt;0,"⚠ "&amp;COUNTIFS($B$8:$B$5007,B997,$A$8:$A$5007,"مصروف",$I$8:$I$5007,"&lt;&gt;مرفوض",$K$8:$K$5007,"&lt;&gt;نعم")&amp;" مصروف غير مسوى",IF(L997="تمت التسوية",IF(P997=0,"✔ متوازنة وتمت التسوية","✔ تمت التسوية – متبقي "&amp;TEXT(P997,"#,##0")),IF(P997&gt;0,"متبقي "&amp;TEXT(P997,"#,##0"),"✔ متوازنة"))))),IF(R997=0,"⚠ أضف سطر عهدة أولًا",IF(OR(C997="",N(G997)=0),"⚠ أكمل التاريخ والقيمة",IF(S997="","⚠ التاريخ خارج السنة المالية",IF(H997="","⚠ اختر بند الموازنة",IF(I997="مرفوض","✖ مرفوض من المدير",IF(I997&lt;&gt;"موافق","⏳ بانتظار موافقة المدير",IF(K997&lt;&gt;"نعم","⚠ غير مسوى مع الحسابات","✔ معتمد ومسوى")))))))))</f>
        <v/>
      </c>
      <c r="R997">
        <f>N(R996)+IF(A997="عهدة",1,0)</f>
        <v/>
      </c>
      <c r="S997">
        <f>IF(C997="","",IF(AND(C997&gt;=DATE(2026,9,1),C997&lt;=DATE(2027,8,31)),(YEAR(C997)-2026)*12+MONTH(C997)-8,""))</f>
        <v/>
      </c>
      <c r="T997">
        <f>IF(AND(A997="مصروف",R997&gt;0,I997="موافق",S997&lt;&gt;"",H997&lt;&gt;""),N(G997),0)</f>
        <v/>
      </c>
    </row>
    <row r="998">
      <c r="A998" s="19" t="n"/>
      <c r="B998" s="20">
        <f>IF(A998="","",IF(R998=0,"⚠ أضف سطر عهدة أولًا","DMT-"&amp;TEXT(R998,"000")))</f>
        <v/>
      </c>
      <c r="C998" s="21" t="n"/>
      <c r="D998" s="20">
        <f>IF(C998="","",IF(S998="","خارج السنة المالية",INDEX(القوائم!$D$2:$D$13,S998)))</f>
        <v/>
      </c>
      <c r="E998" s="22" t="n"/>
      <c r="F998" s="23" t="n"/>
      <c r="G998" s="23" t="n"/>
      <c r="H998" s="22" t="n"/>
      <c r="I998" s="19" t="n"/>
      <c r="J998" s="21" t="n"/>
      <c r="K998" s="19" t="n"/>
      <c r="L998" s="19" t="n"/>
      <c r="M998" s="21" t="n"/>
      <c r="N998" s="22" t="n"/>
      <c r="O998" s="24">
        <f>IF(A998&lt;&gt;"عهدة","",SUMIFS($G$8:$G$5007,$B$8:$B$5007,B998,$A$8:$A$5007,"مصروف",$I$8:$I$5007,"&lt;&gt;مرفوض"))</f>
        <v/>
      </c>
      <c r="P998" s="25">
        <f>IF(A998&lt;&gt;"عهدة","",N(F998)-O998)</f>
        <v/>
      </c>
      <c r="Q998" s="26">
        <f>IF(A998="","",IF(A998="عهدة",IF(N(F998)=0,"⚠ أدخل قيمة العهدة",IF(P998&lt;0,"⛔ عجز / زيادة مصروفات "&amp;TEXT(-P998,"#,##0"),IF(COUNTIFS($B$8:$B$5007,B998,$A$8:$A$5007,"مصروف",$I$8:$I$5007,"&lt;&gt;مرفوض",$K$8:$K$5007,"&lt;&gt;نعم")&gt;0,"⚠ "&amp;COUNTIFS($B$8:$B$5007,B998,$A$8:$A$5007,"مصروف",$I$8:$I$5007,"&lt;&gt;مرفوض",$K$8:$K$5007,"&lt;&gt;نعم")&amp;" مصروف غير مسوى",IF(L998="تمت التسوية",IF(P998=0,"✔ متوازنة وتمت التسوية","✔ تمت التسوية – متبقي "&amp;TEXT(P998,"#,##0")),IF(P998&gt;0,"متبقي "&amp;TEXT(P998,"#,##0"),"✔ متوازنة"))))),IF(R998=0,"⚠ أضف سطر عهدة أولًا",IF(OR(C998="",N(G998)=0),"⚠ أكمل التاريخ والقيمة",IF(S998="","⚠ التاريخ خارج السنة المالية",IF(H998="","⚠ اختر بند الموازنة",IF(I998="مرفوض","✖ مرفوض من المدير",IF(I998&lt;&gt;"موافق","⏳ بانتظار موافقة المدير",IF(K998&lt;&gt;"نعم","⚠ غير مسوى مع الحسابات","✔ معتمد ومسوى")))))))))</f>
        <v/>
      </c>
      <c r="R998">
        <f>N(R997)+IF(A998="عهدة",1,0)</f>
        <v/>
      </c>
      <c r="S998">
        <f>IF(C998="","",IF(AND(C998&gt;=DATE(2026,9,1),C998&lt;=DATE(2027,8,31)),(YEAR(C998)-2026)*12+MONTH(C998)-8,""))</f>
        <v/>
      </c>
      <c r="T998">
        <f>IF(AND(A998="مصروف",R998&gt;0,I998="موافق",S998&lt;&gt;"",H998&lt;&gt;""),N(G998),0)</f>
        <v/>
      </c>
    </row>
    <row r="999">
      <c r="A999" s="19" t="n"/>
      <c r="B999" s="20">
        <f>IF(A999="","",IF(R999=0,"⚠ أضف سطر عهدة أولًا","DMT-"&amp;TEXT(R999,"000")))</f>
        <v/>
      </c>
      <c r="C999" s="21" t="n"/>
      <c r="D999" s="20">
        <f>IF(C999="","",IF(S999="","خارج السنة المالية",INDEX(القوائم!$D$2:$D$13,S999)))</f>
        <v/>
      </c>
      <c r="E999" s="22" t="n"/>
      <c r="F999" s="23" t="n"/>
      <c r="G999" s="23" t="n"/>
      <c r="H999" s="22" t="n"/>
      <c r="I999" s="19" t="n"/>
      <c r="J999" s="21" t="n"/>
      <c r="K999" s="19" t="n"/>
      <c r="L999" s="19" t="n"/>
      <c r="M999" s="21" t="n"/>
      <c r="N999" s="22" t="n"/>
      <c r="O999" s="24">
        <f>IF(A999&lt;&gt;"عهدة","",SUMIFS($G$8:$G$5007,$B$8:$B$5007,B999,$A$8:$A$5007,"مصروف",$I$8:$I$5007,"&lt;&gt;مرفوض"))</f>
        <v/>
      </c>
      <c r="P999" s="25">
        <f>IF(A999&lt;&gt;"عهدة","",N(F999)-O999)</f>
        <v/>
      </c>
      <c r="Q999" s="26">
        <f>IF(A999="","",IF(A999="عهدة",IF(N(F999)=0,"⚠ أدخل قيمة العهدة",IF(P999&lt;0,"⛔ عجز / زيادة مصروفات "&amp;TEXT(-P999,"#,##0"),IF(COUNTIFS($B$8:$B$5007,B999,$A$8:$A$5007,"مصروف",$I$8:$I$5007,"&lt;&gt;مرفوض",$K$8:$K$5007,"&lt;&gt;نعم")&gt;0,"⚠ "&amp;COUNTIFS($B$8:$B$5007,B999,$A$8:$A$5007,"مصروف",$I$8:$I$5007,"&lt;&gt;مرفوض",$K$8:$K$5007,"&lt;&gt;نعم")&amp;" مصروف غير مسوى",IF(L999="تمت التسوية",IF(P999=0,"✔ متوازنة وتمت التسوية","✔ تمت التسوية – متبقي "&amp;TEXT(P999,"#,##0")),IF(P999&gt;0,"متبقي "&amp;TEXT(P999,"#,##0"),"✔ متوازنة"))))),IF(R999=0,"⚠ أضف سطر عهدة أولًا",IF(OR(C999="",N(G999)=0),"⚠ أكمل التاريخ والقيمة",IF(S999="","⚠ التاريخ خارج السنة المالية",IF(H999="","⚠ اختر بند الموازنة",IF(I999="مرفوض","✖ مرفوض من المدير",IF(I999&lt;&gt;"موافق","⏳ بانتظار موافقة المدير",IF(K999&lt;&gt;"نعم","⚠ غير مسوى مع الحسابات","✔ معتمد ومسوى")))))))))</f>
        <v/>
      </c>
      <c r="R999">
        <f>N(R998)+IF(A999="عهدة",1,0)</f>
        <v/>
      </c>
      <c r="S999">
        <f>IF(C999="","",IF(AND(C999&gt;=DATE(2026,9,1),C999&lt;=DATE(2027,8,31)),(YEAR(C999)-2026)*12+MONTH(C999)-8,""))</f>
        <v/>
      </c>
      <c r="T999">
        <f>IF(AND(A999="مصروف",R999&gt;0,I999="موافق",S999&lt;&gt;"",H999&lt;&gt;""),N(G999),0)</f>
        <v/>
      </c>
    </row>
    <row r="1000">
      <c r="A1000" s="19" t="n"/>
      <c r="B1000" s="20">
        <f>IF(A1000="","",IF(R1000=0,"⚠ أضف سطر عهدة أولًا","DMT-"&amp;TEXT(R1000,"000")))</f>
        <v/>
      </c>
      <c r="C1000" s="21" t="n"/>
      <c r="D1000" s="20">
        <f>IF(C1000="","",IF(S1000="","خارج السنة المالية",INDEX(القوائم!$D$2:$D$13,S1000)))</f>
        <v/>
      </c>
      <c r="E1000" s="22" t="n"/>
      <c r="F1000" s="23" t="n"/>
      <c r="G1000" s="23" t="n"/>
      <c r="H1000" s="22" t="n"/>
      <c r="I1000" s="19" t="n"/>
      <c r="J1000" s="21" t="n"/>
      <c r="K1000" s="19" t="n"/>
      <c r="L1000" s="19" t="n"/>
      <c r="M1000" s="21" t="n"/>
      <c r="N1000" s="22" t="n"/>
      <c r="O1000" s="24">
        <f>IF(A1000&lt;&gt;"عهدة","",SUMIFS($G$8:$G$5007,$B$8:$B$5007,B1000,$A$8:$A$5007,"مصروف",$I$8:$I$5007,"&lt;&gt;مرفوض"))</f>
        <v/>
      </c>
      <c r="P1000" s="25">
        <f>IF(A1000&lt;&gt;"عهدة","",N(F1000)-O1000)</f>
        <v/>
      </c>
      <c r="Q1000" s="26">
        <f>IF(A1000="","",IF(A1000="عهدة",IF(N(F1000)=0,"⚠ أدخل قيمة العهدة",IF(P1000&lt;0,"⛔ عجز / زيادة مصروفات "&amp;TEXT(-P1000,"#,##0"),IF(COUNTIFS($B$8:$B$5007,B1000,$A$8:$A$5007,"مصروف",$I$8:$I$5007,"&lt;&gt;مرفوض",$K$8:$K$5007,"&lt;&gt;نعم")&gt;0,"⚠ "&amp;COUNTIFS($B$8:$B$5007,B1000,$A$8:$A$5007,"مصروف",$I$8:$I$5007,"&lt;&gt;مرفوض",$K$8:$K$5007,"&lt;&gt;نعم")&amp;" مصروف غير مسوى",IF(L1000="تمت التسوية",IF(P1000=0,"✔ متوازنة وتمت التسوية","✔ تمت التسوية – متبقي "&amp;TEXT(P1000,"#,##0")),IF(P1000&gt;0,"متبقي "&amp;TEXT(P1000,"#,##0"),"✔ متوازنة"))))),IF(R1000=0,"⚠ أضف سطر عهدة أولًا",IF(OR(C1000="",N(G1000)=0),"⚠ أكمل التاريخ والقيمة",IF(S1000="","⚠ التاريخ خارج السنة المالية",IF(H1000="","⚠ اختر بند الموازنة",IF(I1000="مرفوض","✖ مرفوض من المدير",IF(I1000&lt;&gt;"موافق","⏳ بانتظار موافقة المدير",IF(K1000&lt;&gt;"نعم","⚠ غير مسوى مع الحسابات","✔ معتمد ومسوى")))))))))</f>
        <v/>
      </c>
      <c r="R1000">
        <f>N(R999)+IF(A1000="عهدة",1,0)</f>
        <v/>
      </c>
      <c r="S1000">
        <f>IF(C1000="","",IF(AND(C1000&gt;=DATE(2026,9,1),C1000&lt;=DATE(2027,8,31)),(YEAR(C1000)-2026)*12+MONTH(C1000)-8,""))</f>
        <v/>
      </c>
      <c r="T1000">
        <f>IF(AND(A1000="مصروف",R1000&gt;0,I1000="موافق",S1000&lt;&gt;"",H1000&lt;&gt;""),N(G1000),0)</f>
        <v/>
      </c>
    </row>
    <row r="1001">
      <c r="A1001" s="19" t="n"/>
      <c r="B1001" s="20">
        <f>IF(A1001="","",IF(R1001=0,"⚠ أضف سطر عهدة أولًا","DMT-"&amp;TEXT(R1001,"000")))</f>
        <v/>
      </c>
      <c r="C1001" s="21" t="n"/>
      <c r="D1001" s="20">
        <f>IF(C1001="","",IF(S1001="","خارج السنة المالية",INDEX(القوائم!$D$2:$D$13,S1001)))</f>
        <v/>
      </c>
      <c r="E1001" s="22" t="n"/>
      <c r="F1001" s="23" t="n"/>
      <c r="G1001" s="23" t="n"/>
      <c r="H1001" s="22" t="n"/>
      <c r="I1001" s="19" t="n"/>
      <c r="J1001" s="21" t="n"/>
      <c r="K1001" s="19" t="n"/>
      <c r="L1001" s="19" t="n"/>
      <c r="M1001" s="21" t="n"/>
      <c r="N1001" s="22" t="n"/>
      <c r="O1001" s="24">
        <f>IF(A1001&lt;&gt;"عهدة","",SUMIFS($G$8:$G$5007,$B$8:$B$5007,B1001,$A$8:$A$5007,"مصروف",$I$8:$I$5007,"&lt;&gt;مرفوض"))</f>
        <v/>
      </c>
      <c r="P1001" s="25">
        <f>IF(A1001&lt;&gt;"عهدة","",N(F1001)-O1001)</f>
        <v/>
      </c>
      <c r="Q1001" s="26">
        <f>IF(A1001="","",IF(A1001="عهدة",IF(N(F1001)=0,"⚠ أدخل قيمة العهدة",IF(P1001&lt;0,"⛔ عجز / زيادة مصروفات "&amp;TEXT(-P1001,"#,##0"),IF(COUNTIFS($B$8:$B$5007,B1001,$A$8:$A$5007,"مصروف",$I$8:$I$5007,"&lt;&gt;مرفوض",$K$8:$K$5007,"&lt;&gt;نعم")&gt;0,"⚠ "&amp;COUNTIFS($B$8:$B$5007,B1001,$A$8:$A$5007,"مصروف",$I$8:$I$5007,"&lt;&gt;مرفوض",$K$8:$K$5007,"&lt;&gt;نعم")&amp;" مصروف غير مسوى",IF(L1001="تمت التسوية",IF(P1001=0,"✔ متوازنة وتمت التسوية","✔ تمت التسوية – متبقي "&amp;TEXT(P1001,"#,##0")),IF(P1001&gt;0,"متبقي "&amp;TEXT(P1001,"#,##0"),"✔ متوازنة"))))),IF(R1001=0,"⚠ أضف سطر عهدة أولًا",IF(OR(C1001="",N(G1001)=0),"⚠ أكمل التاريخ والقيمة",IF(S1001="","⚠ التاريخ خارج السنة المالية",IF(H1001="","⚠ اختر بند الموازنة",IF(I1001="مرفوض","✖ مرفوض من المدير",IF(I1001&lt;&gt;"موافق","⏳ بانتظار موافقة المدير",IF(K1001&lt;&gt;"نعم","⚠ غير مسوى مع الحسابات","✔ معتمد ومسوى")))))))))</f>
        <v/>
      </c>
      <c r="R1001">
        <f>N(R1000)+IF(A1001="عهدة",1,0)</f>
        <v/>
      </c>
      <c r="S1001">
        <f>IF(C1001="","",IF(AND(C1001&gt;=DATE(2026,9,1),C1001&lt;=DATE(2027,8,31)),(YEAR(C1001)-2026)*12+MONTH(C1001)-8,""))</f>
        <v/>
      </c>
      <c r="T1001">
        <f>IF(AND(A1001="مصروف",R1001&gt;0,I1001="موافق",S1001&lt;&gt;"",H1001&lt;&gt;""),N(G1001),0)</f>
        <v/>
      </c>
    </row>
    <row r="1002">
      <c r="A1002" s="19" t="n"/>
      <c r="B1002" s="20">
        <f>IF(A1002="","",IF(R1002=0,"⚠ أضف سطر عهدة أولًا","DMT-"&amp;TEXT(R1002,"000")))</f>
        <v/>
      </c>
      <c r="C1002" s="21" t="n"/>
      <c r="D1002" s="20">
        <f>IF(C1002="","",IF(S1002="","خارج السنة المالية",INDEX(القوائم!$D$2:$D$13,S1002)))</f>
        <v/>
      </c>
      <c r="E1002" s="22" t="n"/>
      <c r="F1002" s="23" t="n"/>
      <c r="G1002" s="23" t="n"/>
      <c r="H1002" s="22" t="n"/>
      <c r="I1002" s="19" t="n"/>
      <c r="J1002" s="21" t="n"/>
      <c r="K1002" s="19" t="n"/>
      <c r="L1002" s="19" t="n"/>
      <c r="M1002" s="21" t="n"/>
      <c r="N1002" s="22" t="n"/>
      <c r="O1002" s="24">
        <f>IF(A1002&lt;&gt;"عهدة","",SUMIFS($G$8:$G$5007,$B$8:$B$5007,B1002,$A$8:$A$5007,"مصروف",$I$8:$I$5007,"&lt;&gt;مرفوض"))</f>
        <v/>
      </c>
      <c r="P1002" s="25">
        <f>IF(A1002&lt;&gt;"عهدة","",N(F1002)-O1002)</f>
        <v/>
      </c>
      <c r="Q1002" s="26">
        <f>IF(A1002="","",IF(A1002="عهدة",IF(N(F1002)=0,"⚠ أدخل قيمة العهدة",IF(P1002&lt;0,"⛔ عجز / زيادة مصروفات "&amp;TEXT(-P1002,"#,##0"),IF(COUNTIFS($B$8:$B$5007,B1002,$A$8:$A$5007,"مصروف",$I$8:$I$5007,"&lt;&gt;مرفوض",$K$8:$K$5007,"&lt;&gt;نعم")&gt;0,"⚠ "&amp;COUNTIFS($B$8:$B$5007,B1002,$A$8:$A$5007,"مصروف",$I$8:$I$5007,"&lt;&gt;مرفوض",$K$8:$K$5007,"&lt;&gt;نعم")&amp;" مصروف غير مسوى",IF(L1002="تمت التسوية",IF(P1002=0,"✔ متوازنة وتمت التسوية","✔ تمت التسوية – متبقي "&amp;TEXT(P1002,"#,##0")),IF(P1002&gt;0,"متبقي "&amp;TEXT(P1002,"#,##0"),"✔ متوازنة"))))),IF(R1002=0,"⚠ أضف سطر عهدة أولًا",IF(OR(C1002="",N(G1002)=0),"⚠ أكمل التاريخ والقيمة",IF(S1002="","⚠ التاريخ خارج السنة المالية",IF(H1002="","⚠ اختر بند الموازنة",IF(I1002="مرفوض","✖ مرفوض من المدير",IF(I1002&lt;&gt;"موافق","⏳ بانتظار موافقة المدير",IF(K1002&lt;&gt;"نعم","⚠ غير مسوى مع الحسابات","✔ معتمد ومسوى")))))))))</f>
        <v/>
      </c>
      <c r="R1002">
        <f>N(R1001)+IF(A1002="عهدة",1,0)</f>
        <v/>
      </c>
      <c r="S1002">
        <f>IF(C1002="","",IF(AND(C1002&gt;=DATE(2026,9,1),C1002&lt;=DATE(2027,8,31)),(YEAR(C1002)-2026)*12+MONTH(C1002)-8,""))</f>
        <v/>
      </c>
      <c r="T1002">
        <f>IF(AND(A1002="مصروف",R1002&gt;0,I1002="موافق",S1002&lt;&gt;"",H1002&lt;&gt;""),N(G1002),0)</f>
        <v/>
      </c>
    </row>
    <row r="1003">
      <c r="A1003" s="19" t="n"/>
      <c r="B1003" s="20">
        <f>IF(A1003="","",IF(R1003=0,"⚠ أضف سطر عهدة أولًا","DMT-"&amp;TEXT(R1003,"000")))</f>
        <v/>
      </c>
      <c r="C1003" s="21" t="n"/>
      <c r="D1003" s="20">
        <f>IF(C1003="","",IF(S1003="","خارج السنة المالية",INDEX(القوائم!$D$2:$D$13,S1003)))</f>
        <v/>
      </c>
      <c r="E1003" s="22" t="n"/>
      <c r="F1003" s="23" t="n"/>
      <c r="G1003" s="23" t="n"/>
      <c r="H1003" s="22" t="n"/>
      <c r="I1003" s="19" t="n"/>
      <c r="J1003" s="21" t="n"/>
      <c r="K1003" s="19" t="n"/>
      <c r="L1003" s="19" t="n"/>
      <c r="M1003" s="21" t="n"/>
      <c r="N1003" s="22" t="n"/>
      <c r="O1003" s="24">
        <f>IF(A1003&lt;&gt;"عهدة","",SUMIFS($G$8:$G$5007,$B$8:$B$5007,B1003,$A$8:$A$5007,"مصروف",$I$8:$I$5007,"&lt;&gt;مرفوض"))</f>
        <v/>
      </c>
      <c r="P1003" s="25">
        <f>IF(A1003&lt;&gt;"عهدة","",N(F1003)-O1003)</f>
        <v/>
      </c>
      <c r="Q1003" s="26">
        <f>IF(A1003="","",IF(A1003="عهدة",IF(N(F1003)=0,"⚠ أدخل قيمة العهدة",IF(P1003&lt;0,"⛔ عجز / زيادة مصروفات "&amp;TEXT(-P1003,"#,##0"),IF(COUNTIFS($B$8:$B$5007,B1003,$A$8:$A$5007,"مصروف",$I$8:$I$5007,"&lt;&gt;مرفوض",$K$8:$K$5007,"&lt;&gt;نعم")&gt;0,"⚠ "&amp;COUNTIFS($B$8:$B$5007,B1003,$A$8:$A$5007,"مصروف",$I$8:$I$5007,"&lt;&gt;مرفوض",$K$8:$K$5007,"&lt;&gt;نعم")&amp;" مصروف غير مسوى",IF(L1003="تمت التسوية",IF(P1003=0,"✔ متوازنة وتمت التسوية","✔ تمت التسوية – متبقي "&amp;TEXT(P1003,"#,##0")),IF(P1003&gt;0,"متبقي "&amp;TEXT(P1003,"#,##0"),"✔ متوازنة"))))),IF(R1003=0,"⚠ أضف سطر عهدة أولًا",IF(OR(C1003="",N(G1003)=0),"⚠ أكمل التاريخ والقيمة",IF(S1003="","⚠ التاريخ خارج السنة المالية",IF(H1003="","⚠ اختر بند الموازنة",IF(I1003="مرفوض","✖ مرفوض من المدير",IF(I1003&lt;&gt;"موافق","⏳ بانتظار موافقة المدير",IF(K1003&lt;&gt;"نعم","⚠ غير مسوى مع الحسابات","✔ معتمد ومسوى")))))))))</f>
        <v/>
      </c>
      <c r="R1003">
        <f>N(R1002)+IF(A1003="عهدة",1,0)</f>
        <v/>
      </c>
      <c r="S1003">
        <f>IF(C1003="","",IF(AND(C1003&gt;=DATE(2026,9,1),C1003&lt;=DATE(2027,8,31)),(YEAR(C1003)-2026)*12+MONTH(C1003)-8,""))</f>
        <v/>
      </c>
      <c r="T1003">
        <f>IF(AND(A1003="مصروف",R1003&gt;0,I1003="موافق",S1003&lt;&gt;"",H1003&lt;&gt;""),N(G1003),0)</f>
        <v/>
      </c>
    </row>
    <row r="1004">
      <c r="A1004" s="19" t="n"/>
      <c r="B1004" s="20">
        <f>IF(A1004="","",IF(R1004=0,"⚠ أضف سطر عهدة أولًا","DMT-"&amp;TEXT(R1004,"000")))</f>
        <v/>
      </c>
      <c r="C1004" s="21" t="n"/>
      <c r="D1004" s="20">
        <f>IF(C1004="","",IF(S1004="","خارج السنة المالية",INDEX(القوائم!$D$2:$D$13,S1004)))</f>
        <v/>
      </c>
      <c r="E1004" s="22" t="n"/>
      <c r="F1004" s="23" t="n"/>
      <c r="G1004" s="23" t="n"/>
      <c r="H1004" s="22" t="n"/>
      <c r="I1004" s="19" t="n"/>
      <c r="J1004" s="21" t="n"/>
      <c r="K1004" s="19" t="n"/>
      <c r="L1004" s="19" t="n"/>
      <c r="M1004" s="21" t="n"/>
      <c r="N1004" s="22" t="n"/>
      <c r="O1004" s="24">
        <f>IF(A1004&lt;&gt;"عهدة","",SUMIFS($G$8:$G$5007,$B$8:$B$5007,B1004,$A$8:$A$5007,"مصروف",$I$8:$I$5007,"&lt;&gt;مرفوض"))</f>
        <v/>
      </c>
      <c r="P1004" s="25">
        <f>IF(A1004&lt;&gt;"عهدة","",N(F1004)-O1004)</f>
        <v/>
      </c>
      <c r="Q1004" s="26">
        <f>IF(A1004="","",IF(A1004="عهدة",IF(N(F1004)=0,"⚠ أدخل قيمة العهدة",IF(P1004&lt;0,"⛔ عجز / زيادة مصروفات "&amp;TEXT(-P1004,"#,##0"),IF(COUNTIFS($B$8:$B$5007,B1004,$A$8:$A$5007,"مصروف",$I$8:$I$5007,"&lt;&gt;مرفوض",$K$8:$K$5007,"&lt;&gt;نعم")&gt;0,"⚠ "&amp;COUNTIFS($B$8:$B$5007,B1004,$A$8:$A$5007,"مصروف",$I$8:$I$5007,"&lt;&gt;مرفوض",$K$8:$K$5007,"&lt;&gt;نعم")&amp;" مصروف غير مسوى",IF(L1004="تمت التسوية",IF(P1004=0,"✔ متوازنة وتمت التسوية","✔ تمت التسوية – متبقي "&amp;TEXT(P1004,"#,##0")),IF(P1004&gt;0,"متبقي "&amp;TEXT(P1004,"#,##0"),"✔ متوازنة"))))),IF(R1004=0,"⚠ أضف سطر عهدة أولًا",IF(OR(C1004="",N(G1004)=0),"⚠ أكمل التاريخ والقيمة",IF(S1004="","⚠ التاريخ خارج السنة المالية",IF(H1004="","⚠ اختر بند الموازنة",IF(I1004="مرفوض","✖ مرفوض من المدير",IF(I1004&lt;&gt;"موافق","⏳ بانتظار موافقة المدير",IF(K1004&lt;&gt;"نعم","⚠ غير مسوى مع الحسابات","✔ معتمد ومسوى")))))))))</f>
        <v/>
      </c>
      <c r="R1004">
        <f>N(R1003)+IF(A1004="عهدة",1,0)</f>
        <v/>
      </c>
      <c r="S1004">
        <f>IF(C1004="","",IF(AND(C1004&gt;=DATE(2026,9,1),C1004&lt;=DATE(2027,8,31)),(YEAR(C1004)-2026)*12+MONTH(C1004)-8,""))</f>
        <v/>
      </c>
      <c r="T1004">
        <f>IF(AND(A1004="مصروف",R1004&gt;0,I1004="موافق",S1004&lt;&gt;"",H1004&lt;&gt;""),N(G1004),0)</f>
        <v/>
      </c>
    </row>
    <row r="1005">
      <c r="A1005" s="19" t="n"/>
      <c r="B1005" s="20">
        <f>IF(A1005="","",IF(R1005=0,"⚠ أضف سطر عهدة أولًا","DMT-"&amp;TEXT(R1005,"000")))</f>
        <v/>
      </c>
      <c r="C1005" s="21" t="n"/>
      <c r="D1005" s="20">
        <f>IF(C1005="","",IF(S1005="","خارج السنة المالية",INDEX(القوائم!$D$2:$D$13,S1005)))</f>
        <v/>
      </c>
      <c r="E1005" s="22" t="n"/>
      <c r="F1005" s="23" t="n"/>
      <c r="G1005" s="23" t="n"/>
      <c r="H1005" s="22" t="n"/>
      <c r="I1005" s="19" t="n"/>
      <c r="J1005" s="21" t="n"/>
      <c r="K1005" s="19" t="n"/>
      <c r="L1005" s="19" t="n"/>
      <c r="M1005" s="21" t="n"/>
      <c r="N1005" s="22" t="n"/>
      <c r="O1005" s="24">
        <f>IF(A1005&lt;&gt;"عهدة","",SUMIFS($G$8:$G$5007,$B$8:$B$5007,B1005,$A$8:$A$5007,"مصروف",$I$8:$I$5007,"&lt;&gt;مرفوض"))</f>
        <v/>
      </c>
      <c r="P1005" s="25">
        <f>IF(A1005&lt;&gt;"عهدة","",N(F1005)-O1005)</f>
        <v/>
      </c>
      <c r="Q1005" s="26">
        <f>IF(A1005="","",IF(A1005="عهدة",IF(N(F1005)=0,"⚠ أدخل قيمة العهدة",IF(P1005&lt;0,"⛔ عجز / زيادة مصروفات "&amp;TEXT(-P1005,"#,##0"),IF(COUNTIFS($B$8:$B$5007,B1005,$A$8:$A$5007,"مصروف",$I$8:$I$5007,"&lt;&gt;مرفوض",$K$8:$K$5007,"&lt;&gt;نعم")&gt;0,"⚠ "&amp;COUNTIFS($B$8:$B$5007,B1005,$A$8:$A$5007,"مصروف",$I$8:$I$5007,"&lt;&gt;مرفوض",$K$8:$K$5007,"&lt;&gt;نعم")&amp;" مصروف غير مسوى",IF(L1005="تمت التسوية",IF(P1005=0,"✔ متوازنة وتمت التسوية","✔ تمت التسوية – متبقي "&amp;TEXT(P1005,"#,##0")),IF(P1005&gt;0,"متبقي "&amp;TEXT(P1005,"#,##0"),"✔ متوازنة"))))),IF(R1005=0,"⚠ أضف سطر عهدة أولًا",IF(OR(C1005="",N(G1005)=0),"⚠ أكمل التاريخ والقيمة",IF(S1005="","⚠ التاريخ خارج السنة المالية",IF(H1005="","⚠ اختر بند الموازنة",IF(I1005="مرفوض","✖ مرفوض من المدير",IF(I1005&lt;&gt;"موافق","⏳ بانتظار موافقة المدير",IF(K1005&lt;&gt;"نعم","⚠ غير مسوى مع الحسابات","✔ معتمد ومسوى")))))))))</f>
        <v/>
      </c>
      <c r="R1005">
        <f>N(R1004)+IF(A1005="عهدة",1,0)</f>
        <v/>
      </c>
      <c r="S1005">
        <f>IF(C1005="","",IF(AND(C1005&gt;=DATE(2026,9,1),C1005&lt;=DATE(2027,8,31)),(YEAR(C1005)-2026)*12+MONTH(C1005)-8,""))</f>
        <v/>
      </c>
      <c r="T1005">
        <f>IF(AND(A1005="مصروف",R1005&gt;0,I1005="موافق",S1005&lt;&gt;"",H1005&lt;&gt;""),N(G1005),0)</f>
        <v/>
      </c>
    </row>
    <row r="1006">
      <c r="A1006" s="19" t="n"/>
      <c r="B1006" s="20">
        <f>IF(A1006="","",IF(R1006=0,"⚠ أضف سطر عهدة أولًا","DMT-"&amp;TEXT(R1006,"000")))</f>
        <v/>
      </c>
      <c r="C1006" s="21" t="n"/>
      <c r="D1006" s="20">
        <f>IF(C1006="","",IF(S1006="","خارج السنة المالية",INDEX(القوائم!$D$2:$D$13,S1006)))</f>
        <v/>
      </c>
      <c r="E1006" s="22" t="n"/>
      <c r="F1006" s="23" t="n"/>
      <c r="G1006" s="23" t="n"/>
      <c r="H1006" s="22" t="n"/>
      <c r="I1006" s="19" t="n"/>
      <c r="J1006" s="21" t="n"/>
      <c r="K1006" s="19" t="n"/>
      <c r="L1006" s="19" t="n"/>
      <c r="M1006" s="21" t="n"/>
      <c r="N1006" s="22" t="n"/>
      <c r="O1006" s="24">
        <f>IF(A1006&lt;&gt;"عهدة","",SUMIFS($G$8:$G$5007,$B$8:$B$5007,B1006,$A$8:$A$5007,"مصروف",$I$8:$I$5007,"&lt;&gt;مرفوض"))</f>
        <v/>
      </c>
      <c r="P1006" s="25">
        <f>IF(A1006&lt;&gt;"عهدة","",N(F1006)-O1006)</f>
        <v/>
      </c>
      <c r="Q1006" s="26">
        <f>IF(A1006="","",IF(A1006="عهدة",IF(N(F1006)=0,"⚠ أدخل قيمة العهدة",IF(P1006&lt;0,"⛔ عجز / زيادة مصروفات "&amp;TEXT(-P1006,"#,##0"),IF(COUNTIFS($B$8:$B$5007,B1006,$A$8:$A$5007,"مصروف",$I$8:$I$5007,"&lt;&gt;مرفوض",$K$8:$K$5007,"&lt;&gt;نعم")&gt;0,"⚠ "&amp;COUNTIFS($B$8:$B$5007,B1006,$A$8:$A$5007,"مصروف",$I$8:$I$5007,"&lt;&gt;مرفوض",$K$8:$K$5007,"&lt;&gt;نعم")&amp;" مصروف غير مسوى",IF(L1006="تمت التسوية",IF(P1006=0,"✔ متوازنة وتمت التسوية","✔ تمت التسوية – متبقي "&amp;TEXT(P1006,"#,##0")),IF(P1006&gt;0,"متبقي "&amp;TEXT(P1006,"#,##0"),"✔ متوازنة"))))),IF(R1006=0,"⚠ أضف سطر عهدة أولًا",IF(OR(C1006="",N(G1006)=0),"⚠ أكمل التاريخ والقيمة",IF(S1006="","⚠ التاريخ خارج السنة المالية",IF(H1006="","⚠ اختر بند الموازنة",IF(I1006="مرفوض","✖ مرفوض من المدير",IF(I1006&lt;&gt;"موافق","⏳ بانتظار موافقة المدير",IF(K1006&lt;&gt;"نعم","⚠ غير مسوى مع الحسابات","✔ معتمد ومسوى")))))))))</f>
        <v/>
      </c>
      <c r="R1006">
        <f>N(R1005)+IF(A1006="عهدة",1,0)</f>
        <v/>
      </c>
      <c r="S1006">
        <f>IF(C1006="","",IF(AND(C1006&gt;=DATE(2026,9,1),C1006&lt;=DATE(2027,8,31)),(YEAR(C1006)-2026)*12+MONTH(C1006)-8,""))</f>
        <v/>
      </c>
      <c r="T1006">
        <f>IF(AND(A1006="مصروف",R1006&gt;0,I1006="موافق",S1006&lt;&gt;"",H1006&lt;&gt;""),N(G1006),0)</f>
        <v/>
      </c>
    </row>
    <row r="1007">
      <c r="A1007" s="19" t="n"/>
      <c r="B1007" s="20">
        <f>IF(A1007="","",IF(R1007=0,"⚠ أضف سطر عهدة أولًا","DMT-"&amp;TEXT(R1007,"000")))</f>
        <v/>
      </c>
      <c r="C1007" s="21" t="n"/>
      <c r="D1007" s="20">
        <f>IF(C1007="","",IF(S1007="","خارج السنة المالية",INDEX(القوائم!$D$2:$D$13,S1007)))</f>
        <v/>
      </c>
      <c r="E1007" s="22" t="n"/>
      <c r="F1007" s="23" t="n"/>
      <c r="G1007" s="23" t="n"/>
      <c r="H1007" s="22" t="n"/>
      <c r="I1007" s="19" t="n"/>
      <c r="J1007" s="21" t="n"/>
      <c r="K1007" s="19" t="n"/>
      <c r="L1007" s="19" t="n"/>
      <c r="M1007" s="21" t="n"/>
      <c r="N1007" s="22" t="n"/>
      <c r="O1007" s="24">
        <f>IF(A1007&lt;&gt;"عهدة","",SUMIFS($G$8:$G$5007,$B$8:$B$5007,B1007,$A$8:$A$5007,"مصروف",$I$8:$I$5007,"&lt;&gt;مرفوض"))</f>
        <v/>
      </c>
      <c r="P1007" s="25">
        <f>IF(A1007&lt;&gt;"عهدة","",N(F1007)-O1007)</f>
        <v/>
      </c>
      <c r="Q1007" s="26">
        <f>IF(A1007="","",IF(A1007="عهدة",IF(N(F1007)=0,"⚠ أدخل قيمة العهدة",IF(P1007&lt;0,"⛔ عجز / زيادة مصروفات "&amp;TEXT(-P1007,"#,##0"),IF(COUNTIFS($B$8:$B$5007,B1007,$A$8:$A$5007,"مصروف",$I$8:$I$5007,"&lt;&gt;مرفوض",$K$8:$K$5007,"&lt;&gt;نعم")&gt;0,"⚠ "&amp;COUNTIFS($B$8:$B$5007,B1007,$A$8:$A$5007,"مصروف",$I$8:$I$5007,"&lt;&gt;مرفوض",$K$8:$K$5007,"&lt;&gt;نعم")&amp;" مصروف غير مسوى",IF(L1007="تمت التسوية",IF(P1007=0,"✔ متوازنة وتمت التسوية","✔ تمت التسوية – متبقي "&amp;TEXT(P1007,"#,##0")),IF(P1007&gt;0,"متبقي "&amp;TEXT(P1007,"#,##0"),"✔ متوازنة"))))),IF(R1007=0,"⚠ أضف سطر عهدة أولًا",IF(OR(C1007="",N(G1007)=0),"⚠ أكمل التاريخ والقيمة",IF(S1007="","⚠ التاريخ خارج السنة المالية",IF(H1007="","⚠ اختر بند الموازنة",IF(I1007="مرفوض","✖ مرفوض من المدير",IF(I1007&lt;&gt;"موافق","⏳ بانتظار موافقة المدير",IF(K1007&lt;&gt;"نعم","⚠ غير مسوى مع الحسابات","✔ معتمد ومسوى")))))))))</f>
        <v/>
      </c>
      <c r="R1007">
        <f>N(R1006)+IF(A1007="عهدة",1,0)</f>
        <v/>
      </c>
      <c r="S1007">
        <f>IF(C1007="","",IF(AND(C1007&gt;=DATE(2026,9,1),C1007&lt;=DATE(2027,8,31)),(YEAR(C1007)-2026)*12+MONTH(C1007)-8,""))</f>
        <v/>
      </c>
      <c r="T1007">
        <f>IF(AND(A1007="مصروف",R1007&gt;0,I1007="موافق",S1007&lt;&gt;"",H1007&lt;&gt;""),N(G1007),0)</f>
        <v/>
      </c>
    </row>
    <row r="1008">
      <c r="A1008" s="19" t="n"/>
      <c r="B1008" s="20">
        <f>IF(A1008="","",IF(R1008=0,"⚠ أضف سطر عهدة أولًا","DMT-"&amp;TEXT(R1008,"000")))</f>
        <v/>
      </c>
      <c r="C1008" s="21" t="n"/>
      <c r="D1008" s="20">
        <f>IF(C1008="","",IF(S1008="","خارج السنة المالية",INDEX(القوائم!$D$2:$D$13,S1008)))</f>
        <v/>
      </c>
      <c r="E1008" s="22" t="n"/>
      <c r="F1008" s="23" t="n"/>
      <c r="G1008" s="23" t="n"/>
      <c r="H1008" s="22" t="n"/>
      <c r="I1008" s="19" t="n"/>
      <c r="J1008" s="21" t="n"/>
      <c r="K1008" s="19" t="n"/>
      <c r="L1008" s="19" t="n"/>
      <c r="M1008" s="21" t="n"/>
      <c r="N1008" s="22" t="n"/>
      <c r="O1008" s="24">
        <f>IF(A1008&lt;&gt;"عهدة","",SUMIFS($G$8:$G$5007,$B$8:$B$5007,B1008,$A$8:$A$5007,"مصروف",$I$8:$I$5007,"&lt;&gt;مرفوض"))</f>
        <v/>
      </c>
      <c r="P1008" s="25">
        <f>IF(A1008&lt;&gt;"عهدة","",N(F1008)-O1008)</f>
        <v/>
      </c>
      <c r="Q1008" s="26">
        <f>IF(A1008="","",IF(A1008="عهدة",IF(N(F1008)=0,"⚠ أدخل قيمة العهدة",IF(P1008&lt;0,"⛔ عجز / زيادة مصروفات "&amp;TEXT(-P1008,"#,##0"),IF(COUNTIFS($B$8:$B$5007,B1008,$A$8:$A$5007,"مصروف",$I$8:$I$5007,"&lt;&gt;مرفوض",$K$8:$K$5007,"&lt;&gt;نعم")&gt;0,"⚠ "&amp;COUNTIFS($B$8:$B$5007,B1008,$A$8:$A$5007,"مصروف",$I$8:$I$5007,"&lt;&gt;مرفوض",$K$8:$K$5007,"&lt;&gt;نعم")&amp;" مصروف غير مسوى",IF(L1008="تمت التسوية",IF(P1008=0,"✔ متوازنة وتمت التسوية","✔ تمت التسوية – متبقي "&amp;TEXT(P1008,"#,##0")),IF(P1008&gt;0,"متبقي "&amp;TEXT(P1008,"#,##0"),"✔ متوازنة"))))),IF(R1008=0,"⚠ أضف سطر عهدة أولًا",IF(OR(C1008="",N(G1008)=0),"⚠ أكمل التاريخ والقيمة",IF(S1008="","⚠ التاريخ خارج السنة المالية",IF(H1008="","⚠ اختر بند الموازنة",IF(I1008="مرفوض","✖ مرفوض من المدير",IF(I1008&lt;&gt;"موافق","⏳ بانتظار موافقة المدير",IF(K1008&lt;&gt;"نعم","⚠ غير مسوى مع الحسابات","✔ معتمد ومسوى")))))))))</f>
        <v/>
      </c>
      <c r="R1008">
        <f>N(R1007)+IF(A1008="عهدة",1,0)</f>
        <v/>
      </c>
      <c r="S1008">
        <f>IF(C1008="","",IF(AND(C1008&gt;=DATE(2026,9,1),C1008&lt;=DATE(2027,8,31)),(YEAR(C1008)-2026)*12+MONTH(C1008)-8,""))</f>
        <v/>
      </c>
      <c r="T1008">
        <f>IF(AND(A1008="مصروف",R1008&gt;0,I1008="موافق",S1008&lt;&gt;"",H1008&lt;&gt;""),N(G1008),0)</f>
        <v/>
      </c>
    </row>
    <row r="1009">
      <c r="A1009" s="19" t="n"/>
      <c r="B1009" s="20">
        <f>IF(A1009="","",IF(R1009=0,"⚠ أضف سطر عهدة أولًا","DMT-"&amp;TEXT(R1009,"000")))</f>
        <v/>
      </c>
      <c r="C1009" s="21" t="n"/>
      <c r="D1009" s="20">
        <f>IF(C1009="","",IF(S1009="","خارج السنة المالية",INDEX(القوائم!$D$2:$D$13,S1009)))</f>
        <v/>
      </c>
      <c r="E1009" s="22" t="n"/>
      <c r="F1009" s="23" t="n"/>
      <c r="G1009" s="23" t="n"/>
      <c r="H1009" s="22" t="n"/>
      <c r="I1009" s="19" t="n"/>
      <c r="J1009" s="21" t="n"/>
      <c r="K1009" s="19" t="n"/>
      <c r="L1009" s="19" t="n"/>
      <c r="M1009" s="21" t="n"/>
      <c r="N1009" s="22" t="n"/>
      <c r="O1009" s="24">
        <f>IF(A1009&lt;&gt;"عهدة","",SUMIFS($G$8:$G$5007,$B$8:$B$5007,B1009,$A$8:$A$5007,"مصروف",$I$8:$I$5007,"&lt;&gt;مرفوض"))</f>
        <v/>
      </c>
      <c r="P1009" s="25">
        <f>IF(A1009&lt;&gt;"عهدة","",N(F1009)-O1009)</f>
        <v/>
      </c>
      <c r="Q1009" s="26">
        <f>IF(A1009="","",IF(A1009="عهدة",IF(N(F1009)=0,"⚠ أدخل قيمة العهدة",IF(P1009&lt;0,"⛔ عجز / زيادة مصروفات "&amp;TEXT(-P1009,"#,##0"),IF(COUNTIFS($B$8:$B$5007,B1009,$A$8:$A$5007,"مصروف",$I$8:$I$5007,"&lt;&gt;مرفوض",$K$8:$K$5007,"&lt;&gt;نعم")&gt;0,"⚠ "&amp;COUNTIFS($B$8:$B$5007,B1009,$A$8:$A$5007,"مصروف",$I$8:$I$5007,"&lt;&gt;مرفوض",$K$8:$K$5007,"&lt;&gt;نعم")&amp;" مصروف غير مسوى",IF(L1009="تمت التسوية",IF(P1009=0,"✔ متوازنة وتمت التسوية","✔ تمت التسوية – متبقي "&amp;TEXT(P1009,"#,##0")),IF(P1009&gt;0,"متبقي "&amp;TEXT(P1009,"#,##0"),"✔ متوازنة"))))),IF(R1009=0,"⚠ أضف سطر عهدة أولًا",IF(OR(C1009="",N(G1009)=0),"⚠ أكمل التاريخ والقيمة",IF(S1009="","⚠ التاريخ خارج السنة المالية",IF(H1009="","⚠ اختر بند الموازنة",IF(I1009="مرفوض","✖ مرفوض من المدير",IF(I1009&lt;&gt;"موافق","⏳ بانتظار موافقة المدير",IF(K1009&lt;&gt;"نعم","⚠ غير مسوى مع الحسابات","✔ معتمد ومسوى")))))))))</f>
        <v/>
      </c>
      <c r="R1009">
        <f>N(R1008)+IF(A1009="عهدة",1,0)</f>
        <v/>
      </c>
      <c r="S1009">
        <f>IF(C1009="","",IF(AND(C1009&gt;=DATE(2026,9,1),C1009&lt;=DATE(2027,8,31)),(YEAR(C1009)-2026)*12+MONTH(C1009)-8,""))</f>
        <v/>
      </c>
      <c r="T1009">
        <f>IF(AND(A1009="مصروف",R1009&gt;0,I1009="موافق",S1009&lt;&gt;"",H1009&lt;&gt;""),N(G1009),0)</f>
        <v/>
      </c>
    </row>
    <row r="1010">
      <c r="A1010" s="19" t="n"/>
      <c r="B1010" s="20">
        <f>IF(A1010="","",IF(R1010=0,"⚠ أضف سطر عهدة أولًا","DMT-"&amp;TEXT(R1010,"000")))</f>
        <v/>
      </c>
      <c r="C1010" s="21" t="n"/>
      <c r="D1010" s="20">
        <f>IF(C1010="","",IF(S1010="","خارج السنة المالية",INDEX(القوائم!$D$2:$D$13,S1010)))</f>
        <v/>
      </c>
      <c r="E1010" s="22" t="n"/>
      <c r="F1010" s="23" t="n"/>
      <c r="G1010" s="23" t="n"/>
      <c r="H1010" s="22" t="n"/>
      <c r="I1010" s="19" t="n"/>
      <c r="J1010" s="21" t="n"/>
      <c r="K1010" s="19" t="n"/>
      <c r="L1010" s="19" t="n"/>
      <c r="M1010" s="21" t="n"/>
      <c r="N1010" s="22" t="n"/>
      <c r="O1010" s="24">
        <f>IF(A1010&lt;&gt;"عهدة","",SUMIFS($G$8:$G$5007,$B$8:$B$5007,B1010,$A$8:$A$5007,"مصروف",$I$8:$I$5007,"&lt;&gt;مرفوض"))</f>
        <v/>
      </c>
      <c r="P1010" s="25">
        <f>IF(A1010&lt;&gt;"عهدة","",N(F1010)-O1010)</f>
        <v/>
      </c>
      <c r="Q1010" s="26">
        <f>IF(A1010="","",IF(A1010="عهدة",IF(N(F1010)=0,"⚠ أدخل قيمة العهدة",IF(P1010&lt;0,"⛔ عجز / زيادة مصروفات "&amp;TEXT(-P1010,"#,##0"),IF(COUNTIFS($B$8:$B$5007,B1010,$A$8:$A$5007,"مصروف",$I$8:$I$5007,"&lt;&gt;مرفوض",$K$8:$K$5007,"&lt;&gt;نعم")&gt;0,"⚠ "&amp;COUNTIFS($B$8:$B$5007,B1010,$A$8:$A$5007,"مصروف",$I$8:$I$5007,"&lt;&gt;مرفوض",$K$8:$K$5007,"&lt;&gt;نعم")&amp;" مصروف غير مسوى",IF(L1010="تمت التسوية",IF(P1010=0,"✔ متوازنة وتمت التسوية","✔ تمت التسوية – متبقي "&amp;TEXT(P1010,"#,##0")),IF(P1010&gt;0,"متبقي "&amp;TEXT(P1010,"#,##0"),"✔ متوازنة"))))),IF(R1010=0,"⚠ أضف سطر عهدة أولًا",IF(OR(C1010="",N(G1010)=0),"⚠ أكمل التاريخ والقيمة",IF(S1010="","⚠ التاريخ خارج السنة المالية",IF(H1010="","⚠ اختر بند الموازنة",IF(I1010="مرفوض","✖ مرفوض من المدير",IF(I1010&lt;&gt;"موافق","⏳ بانتظار موافقة المدير",IF(K1010&lt;&gt;"نعم","⚠ غير مسوى مع الحسابات","✔ معتمد ومسوى")))))))))</f>
        <v/>
      </c>
      <c r="R1010">
        <f>N(R1009)+IF(A1010="عهدة",1,0)</f>
        <v/>
      </c>
      <c r="S1010">
        <f>IF(C1010="","",IF(AND(C1010&gt;=DATE(2026,9,1),C1010&lt;=DATE(2027,8,31)),(YEAR(C1010)-2026)*12+MONTH(C1010)-8,""))</f>
        <v/>
      </c>
      <c r="T1010">
        <f>IF(AND(A1010="مصروف",R1010&gt;0,I1010="موافق",S1010&lt;&gt;"",H1010&lt;&gt;""),N(G1010),0)</f>
        <v/>
      </c>
    </row>
    <row r="1011">
      <c r="A1011" s="19" t="n"/>
      <c r="B1011" s="20">
        <f>IF(A1011="","",IF(R1011=0,"⚠ أضف سطر عهدة أولًا","DMT-"&amp;TEXT(R1011,"000")))</f>
        <v/>
      </c>
      <c r="C1011" s="21" t="n"/>
      <c r="D1011" s="20">
        <f>IF(C1011="","",IF(S1011="","خارج السنة المالية",INDEX(القوائم!$D$2:$D$13,S1011)))</f>
        <v/>
      </c>
      <c r="E1011" s="22" t="n"/>
      <c r="F1011" s="23" t="n"/>
      <c r="G1011" s="23" t="n"/>
      <c r="H1011" s="22" t="n"/>
      <c r="I1011" s="19" t="n"/>
      <c r="J1011" s="21" t="n"/>
      <c r="K1011" s="19" t="n"/>
      <c r="L1011" s="19" t="n"/>
      <c r="M1011" s="21" t="n"/>
      <c r="N1011" s="22" t="n"/>
      <c r="O1011" s="24">
        <f>IF(A1011&lt;&gt;"عهدة","",SUMIFS($G$8:$G$5007,$B$8:$B$5007,B1011,$A$8:$A$5007,"مصروف",$I$8:$I$5007,"&lt;&gt;مرفوض"))</f>
        <v/>
      </c>
      <c r="P1011" s="25">
        <f>IF(A1011&lt;&gt;"عهدة","",N(F1011)-O1011)</f>
        <v/>
      </c>
      <c r="Q1011" s="26">
        <f>IF(A1011="","",IF(A1011="عهدة",IF(N(F1011)=0,"⚠ أدخل قيمة العهدة",IF(P1011&lt;0,"⛔ عجز / زيادة مصروفات "&amp;TEXT(-P1011,"#,##0"),IF(COUNTIFS($B$8:$B$5007,B1011,$A$8:$A$5007,"مصروف",$I$8:$I$5007,"&lt;&gt;مرفوض",$K$8:$K$5007,"&lt;&gt;نعم")&gt;0,"⚠ "&amp;COUNTIFS($B$8:$B$5007,B1011,$A$8:$A$5007,"مصروف",$I$8:$I$5007,"&lt;&gt;مرفوض",$K$8:$K$5007,"&lt;&gt;نعم")&amp;" مصروف غير مسوى",IF(L1011="تمت التسوية",IF(P1011=0,"✔ متوازنة وتمت التسوية","✔ تمت التسوية – متبقي "&amp;TEXT(P1011,"#,##0")),IF(P1011&gt;0,"متبقي "&amp;TEXT(P1011,"#,##0"),"✔ متوازنة"))))),IF(R1011=0,"⚠ أضف سطر عهدة أولًا",IF(OR(C1011="",N(G1011)=0),"⚠ أكمل التاريخ والقيمة",IF(S1011="","⚠ التاريخ خارج السنة المالية",IF(H1011="","⚠ اختر بند الموازنة",IF(I1011="مرفوض","✖ مرفوض من المدير",IF(I1011&lt;&gt;"موافق","⏳ بانتظار موافقة المدير",IF(K1011&lt;&gt;"نعم","⚠ غير مسوى مع الحسابات","✔ معتمد ومسوى")))))))))</f>
        <v/>
      </c>
      <c r="R1011">
        <f>N(R1010)+IF(A1011="عهدة",1,0)</f>
        <v/>
      </c>
      <c r="S1011">
        <f>IF(C1011="","",IF(AND(C1011&gt;=DATE(2026,9,1),C1011&lt;=DATE(2027,8,31)),(YEAR(C1011)-2026)*12+MONTH(C1011)-8,""))</f>
        <v/>
      </c>
      <c r="T1011">
        <f>IF(AND(A1011="مصروف",R1011&gt;0,I1011="موافق",S1011&lt;&gt;"",H1011&lt;&gt;""),N(G1011),0)</f>
        <v/>
      </c>
    </row>
    <row r="1012">
      <c r="A1012" s="19" t="n"/>
      <c r="B1012" s="20">
        <f>IF(A1012="","",IF(R1012=0,"⚠ أضف سطر عهدة أولًا","DMT-"&amp;TEXT(R1012,"000")))</f>
        <v/>
      </c>
      <c r="C1012" s="21" t="n"/>
      <c r="D1012" s="20">
        <f>IF(C1012="","",IF(S1012="","خارج السنة المالية",INDEX(القوائم!$D$2:$D$13,S1012)))</f>
        <v/>
      </c>
      <c r="E1012" s="22" t="n"/>
      <c r="F1012" s="23" t="n"/>
      <c r="G1012" s="23" t="n"/>
      <c r="H1012" s="22" t="n"/>
      <c r="I1012" s="19" t="n"/>
      <c r="J1012" s="21" t="n"/>
      <c r="K1012" s="19" t="n"/>
      <c r="L1012" s="19" t="n"/>
      <c r="M1012" s="21" t="n"/>
      <c r="N1012" s="22" t="n"/>
      <c r="O1012" s="24">
        <f>IF(A1012&lt;&gt;"عهدة","",SUMIFS($G$8:$G$5007,$B$8:$B$5007,B1012,$A$8:$A$5007,"مصروف",$I$8:$I$5007,"&lt;&gt;مرفوض"))</f>
        <v/>
      </c>
      <c r="P1012" s="25">
        <f>IF(A1012&lt;&gt;"عهدة","",N(F1012)-O1012)</f>
        <v/>
      </c>
      <c r="Q1012" s="26">
        <f>IF(A1012="","",IF(A1012="عهدة",IF(N(F1012)=0,"⚠ أدخل قيمة العهدة",IF(P1012&lt;0,"⛔ عجز / زيادة مصروفات "&amp;TEXT(-P1012,"#,##0"),IF(COUNTIFS($B$8:$B$5007,B1012,$A$8:$A$5007,"مصروف",$I$8:$I$5007,"&lt;&gt;مرفوض",$K$8:$K$5007,"&lt;&gt;نعم")&gt;0,"⚠ "&amp;COUNTIFS($B$8:$B$5007,B1012,$A$8:$A$5007,"مصروف",$I$8:$I$5007,"&lt;&gt;مرفوض",$K$8:$K$5007,"&lt;&gt;نعم")&amp;" مصروف غير مسوى",IF(L1012="تمت التسوية",IF(P1012=0,"✔ متوازنة وتمت التسوية","✔ تمت التسوية – متبقي "&amp;TEXT(P1012,"#,##0")),IF(P1012&gt;0,"متبقي "&amp;TEXT(P1012,"#,##0"),"✔ متوازنة"))))),IF(R1012=0,"⚠ أضف سطر عهدة أولًا",IF(OR(C1012="",N(G1012)=0),"⚠ أكمل التاريخ والقيمة",IF(S1012="","⚠ التاريخ خارج السنة المالية",IF(H1012="","⚠ اختر بند الموازنة",IF(I1012="مرفوض","✖ مرفوض من المدير",IF(I1012&lt;&gt;"موافق","⏳ بانتظار موافقة المدير",IF(K1012&lt;&gt;"نعم","⚠ غير مسوى مع الحسابات","✔ معتمد ومسوى")))))))))</f>
        <v/>
      </c>
      <c r="R1012">
        <f>N(R1011)+IF(A1012="عهدة",1,0)</f>
        <v/>
      </c>
      <c r="S1012">
        <f>IF(C1012="","",IF(AND(C1012&gt;=DATE(2026,9,1),C1012&lt;=DATE(2027,8,31)),(YEAR(C1012)-2026)*12+MONTH(C1012)-8,""))</f>
        <v/>
      </c>
      <c r="T1012">
        <f>IF(AND(A1012="مصروف",R1012&gt;0,I1012="موافق",S1012&lt;&gt;"",H1012&lt;&gt;""),N(G1012),0)</f>
        <v/>
      </c>
    </row>
    <row r="1013">
      <c r="A1013" s="19" t="n"/>
      <c r="B1013" s="20">
        <f>IF(A1013="","",IF(R1013=0,"⚠ أضف سطر عهدة أولًا","DMT-"&amp;TEXT(R1013,"000")))</f>
        <v/>
      </c>
      <c r="C1013" s="21" t="n"/>
      <c r="D1013" s="20">
        <f>IF(C1013="","",IF(S1013="","خارج السنة المالية",INDEX(القوائم!$D$2:$D$13,S1013)))</f>
        <v/>
      </c>
      <c r="E1013" s="22" t="n"/>
      <c r="F1013" s="23" t="n"/>
      <c r="G1013" s="23" t="n"/>
      <c r="H1013" s="22" t="n"/>
      <c r="I1013" s="19" t="n"/>
      <c r="J1013" s="21" t="n"/>
      <c r="K1013" s="19" t="n"/>
      <c r="L1013" s="19" t="n"/>
      <c r="M1013" s="21" t="n"/>
      <c r="N1013" s="22" t="n"/>
      <c r="O1013" s="24">
        <f>IF(A1013&lt;&gt;"عهدة","",SUMIFS($G$8:$G$5007,$B$8:$B$5007,B1013,$A$8:$A$5007,"مصروف",$I$8:$I$5007,"&lt;&gt;مرفوض"))</f>
        <v/>
      </c>
      <c r="P1013" s="25">
        <f>IF(A1013&lt;&gt;"عهدة","",N(F1013)-O1013)</f>
        <v/>
      </c>
      <c r="Q1013" s="26">
        <f>IF(A1013="","",IF(A1013="عهدة",IF(N(F1013)=0,"⚠ أدخل قيمة العهدة",IF(P1013&lt;0,"⛔ عجز / زيادة مصروفات "&amp;TEXT(-P1013,"#,##0"),IF(COUNTIFS($B$8:$B$5007,B1013,$A$8:$A$5007,"مصروف",$I$8:$I$5007,"&lt;&gt;مرفوض",$K$8:$K$5007,"&lt;&gt;نعم")&gt;0,"⚠ "&amp;COUNTIFS($B$8:$B$5007,B1013,$A$8:$A$5007,"مصروف",$I$8:$I$5007,"&lt;&gt;مرفوض",$K$8:$K$5007,"&lt;&gt;نعم")&amp;" مصروف غير مسوى",IF(L1013="تمت التسوية",IF(P1013=0,"✔ متوازنة وتمت التسوية","✔ تمت التسوية – متبقي "&amp;TEXT(P1013,"#,##0")),IF(P1013&gt;0,"متبقي "&amp;TEXT(P1013,"#,##0"),"✔ متوازنة"))))),IF(R1013=0,"⚠ أضف سطر عهدة أولًا",IF(OR(C1013="",N(G1013)=0),"⚠ أكمل التاريخ والقيمة",IF(S1013="","⚠ التاريخ خارج السنة المالية",IF(H1013="","⚠ اختر بند الموازنة",IF(I1013="مرفوض","✖ مرفوض من المدير",IF(I1013&lt;&gt;"موافق","⏳ بانتظار موافقة المدير",IF(K1013&lt;&gt;"نعم","⚠ غير مسوى مع الحسابات","✔ معتمد ومسوى")))))))))</f>
        <v/>
      </c>
      <c r="R1013">
        <f>N(R1012)+IF(A1013="عهدة",1,0)</f>
        <v/>
      </c>
      <c r="S1013">
        <f>IF(C1013="","",IF(AND(C1013&gt;=DATE(2026,9,1),C1013&lt;=DATE(2027,8,31)),(YEAR(C1013)-2026)*12+MONTH(C1013)-8,""))</f>
        <v/>
      </c>
      <c r="T1013">
        <f>IF(AND(A1013="مصروف",R1013&gt;0,I1013="موافق",S1013&lt;&gt;"",H1013&lt;&gt;""),N(G1013),0)</f>
        <v/>
      </c>
    </row>
    <row r="1014">
      <c r="A1014" s="19" t="n"/>
      <c r="B1014" s="20">
        <f>IF(A1014="","",IF(R1014=0,"⚠ أضف سطر عهدة أولًا","DMT-"&amp;TEXT(R1014,"000")))</f>
        <v/>
      </c>
      <c r="C1014" s="21" t="n"/>
      <c r="D1014" s="20">
        <f>IF(C1014="","",IF(S1014="","خارج السنة المالية",INDEX(القوائم!$D$2:$D$13,S1014)))</f>
        <v/>
      </c>
      <c r="E1014" s="22" t="n"/>
      <c r="F1014" s="23" t="n"/>
      <c r="G1014" s="23" t="n"/>
      <c r="H1014" s="22" t="n"/>
      <c r="I1014" s="19" t="n"/>
      <c r="J1014" s="21" t="n"/>
      <c r="K1014" s="19" t="n"/>
      <c r="L1014" s="19" t="n"/>
      <c r="M1014" s="21" t="n"/>
      <c r="N1014" s="22" t="n"/>
      <c r="O1014" s="24">
        <f>IF(A1014&lt;&gt;"عهدة","",SUMIFS($G$8:$G$5007,$B$8:$B$5007,B1014,$A$8:$A$5007,"مصروف",$I$8:$I$5007,"&lt;&gt;مرفوض"))</f>
        <v/>
      </c>
      <c r="P1014" s="25">
        <f>IF(A1014&lt;&gt;"عهدة","",N(F1014)-O1014)</f>
        <v/>
      </c>
      <c r="Q1014" s="26">
        <f>IF(A1014="","",IF(A1014="عهدة",IF(N(F1014)=0,"⚠ أدخل قيمة العهدة",IF(P1014&lt;0,"⛔ عجز / زيادة مصروفات "&amp;TEXT(-P1014,"#,##0"),IF(COUNTIFS($B$8:$B$5007,B1014,$A$8:$A$5007,"مصروف",$I$8:$I$5007,"&lt;&gt;مرفوض",$K$8:$K$5007,"&lt;&gt;نعم")&gt;0,"⚠ "&amp;COUNTIFS($B$8:$B$5007,B1014,$A$8:$A$5007,"مصروف",$I$8:$I$5007,"&lt;&gt;مرفوض",$K$8:$K$5007,"&lt;&gt;نعم")&amp;" مصروف غير مسوى",IF(L1014="تمت التسوية",IF(P1014=0,"✔ متوازنة وتمت التسوية","✔ تمت التسوية – متبقي "&amp;TEXT(P1014,"#,##0")),IF(P1014&gt;0,"متبقي "&amp;TEXT(P1014,"#,##0"),"✔ متوازنة"))))),IF(R1014=0,"⚠ أضف سطر عهدة أولًا",IF(OR(C1014="",N(G1014)=0),"⚠ أكمل التاريخ والقيمة",IF(S1014="","⚠ التاريخ خارج السنة المالية",IF(H1014="","⚠ اختر بند الموازنة",IF(I1014="مرفوض","✖ مرفوض من المدير",IF(I1014&lt;&gt;"موافق","⏳ بانتظار موافقة المدير",IF(K1014&lt;&gt;"نعم","⚠ غير مسوى مع الحسابات","✔ معتمد ومسوى")))))))))</f>
        <v/>
      </c>
      <c r="R1014">
        <f>N(R1013)+IF(A1014="عهدة",1,0)</f>
        <v/>
      </c>
      <c r="S1014">
        <f>IF(C1014="","",IF(AND(C1014&gt;=DATE(2026,9,1),C1014&lt;=DATE(2027,8,31)),(YEAR(C1014)-2026)*12+MONTH(C1014)-8,""))</f>
        <v/>
      </c>
      <c r="T1014">
        <f>IF(AND(A1014="مصروف",R1014&gt;0,I1014="موافق",S1014&lt;&gt;"",H1014&lt;&gt;""),N(G1014),0)</f>
        <v/>
      </c>
    </row>
    <row r="1015">
      <c r="A1015" s="19" t="n"/>
      <c r="B1015" s="20">
        <f>IF(A1015="","",IF(R1015=0,"⚠ أضف سطر عهدة أولًا","DMT-"&amp;TEXT(R1015,"000")))</f>
        <v/>
      </c>
      <c r="C1015" s="21" t="n"/>
      <c r="D1015" s="20">
        <f>IF(C1015="","",IF(S1015="","خارج السنة المالية",INDEX(القوائم!$D$2:$D$13,S1015)))</f>
        <v/>
      </c>
      <c r="E1015" s="22" t="n"/>
      <c r="F1015" s="23" t="n"/>
      <c r="G1015" s="23" t="n"/>
      <c r="H1015" s="22" t="n"/>
      <c r="I1015" s="19" t="n"/>
      <c r="J1015" s="21" t="n"/>
      <c r="K1015" s="19" t="n"/>
      <c r="L1015" s="19" t="n"/>
      <c r="M1015" s="21" t="n"/>
      <c r="N1015" s="22" t="n"/>
      <c r="O1015" s="24">
        <f>IF(A1015&lt;&gt;"عهدة","",SUMIFS($G$8:$G$5007,$B$8:$B$5007,B1015,$A$8:$A$5007,"مصروف",$I$8:$I$5007,"&lt;&gt;مرفوض"))</f>
        <v/>
      </c>
      <c r="P1015" s="25">
        <f>IF(A1015&lt;&gt;"عهدة","",N(F1015)-O1015)</f>
        <v/>
      </c>
      <c r="Q1015" s="26">
        <f>IF(A1015="","",IF(A1015="عهدة",IF(N(F1015)=0,"⚠ أدخل قيمة العهدة",IF(P1015&lt;0,"⛔ عجز / زيادة مصروفات "&amp;TEXT(-P1015,"#,##0"),IF(COUNTIFS($B$8:$B$5007,B1015,$A$8:$A$5007,"مصروف",$I$8:$I$5007,"&lt;&gt;مرفوض",$K$8:$K$5007,"&lt;&gt;نعم")&gt;0,"⚠ "&amp;COUNTIFS($B$8:$B$5007,B1015,$A$8:$A$5007,"مصروف",$I$8:$I$5007,"&lt;&gt;مرفوض",$K$8:$K$5007,"&lt;&gt;نعم")&amp;" مصروف غير مسوى",IF(L1015="تمت التسوية",IF(P1015=0,"✔ متوازنة وتمت التسوية","✔ تمت التسوية – متبقي "&amp;TEXT(P1015,"#,##0")),IF(P1015&gt;0,"متبقي "&amp;TEXT(P1015,"#,##0"),"✔ متوازنة"))))),IF(R1015=0,"⚠ أضف سطر عهدة أولًا",IF(OR(C1015="",N(G1015)=0),"⚠ أكمل التاريخ والقيمة",IF(S1015="","⚠ التاريخ خارج السنة المالية",IF(H1015="","⚠ اختر بند الموازنة",IF(I1015="مرفوض","✖ مرفوض من المدير",IF(I1015&lt;&gt;"موافق","⏳ بانتظار موافقة المدير",IF(K1015&lt;&gt;"نعم","⚠ غير مسوى مع الحسابات","✔ معتمد ومسوى")))))))))</f>
        <v/>
      </c>
      <c r="R1015">
        <f>N(R1014)+IF(A1015="عهدة",1,0)</f>
        <v/>
      </c>
      <c r="S1015">
        <f>IF(C1015="","",IF(AND(C1015&gt;=DATE(2026,9,1),C1015&lt;=DATE(2027,8,31)),(YEAR(C1015)-2026)*12+MONTH(C1015)-8,""))</f>
        <v/>
      </c>
      <c r="T1015">
        <f>IF(AND(A1015="مصروف",R1015&gt;0,I1015="موافق",S1015&lt;&gt;"",H1015&lt;&gt;""),N(G1015),0)</f>
        <v/>
      </c>
    </row>
    <row r="1016">
      <c r="A1016" s="19" t="n"/>
      <c r="B1016" s="20">
        <f>IF(A1016="","",IF(R1016=0,"⚠ أضف سطر عهدة أولًا","DMT-"&amp;TEXT(R1016,"000")))</f>
        <v/>
      </c>
      <c r="C1016" s="21" t="n"/>
      <c r="D1016" s="20">
        <f>IF(C1016="","",IF(S1016="","خارج السنة المالية",INDEX(القوائم!$D$2:$D$13,S1016)))</f>
        <v/>
      </c>
      <c r="E1016" s="22" t="n"/>
      <c r="F1016" s="23" t="n"/>
      <c r="G1016" s="23" t="n"/>
      <c r="H1016" s="22" t="n"/>
      <c r="I1016" s="19" t="n"/>
      <c r="J1016" s="21" t="n"/>
      <c r="K1016" s="19" t="n"/>
      <c r="L1016" s="19" t="n"/>
      <c r="M1016" s="21" t="n"/>
      <c r="N1016" s="22" t="n"/>
      <c r="O1016" s="24">
        <f>IF(A1016&lt;&gt;"عهدة","",SUMIFS($G$8:$G$5007,$B$8:$B$5007,B1016,$A$8:$A$5007,"مصروف",$I$8:$I$5007,"&lt;&gt;مرفوض"))</f>
        <v/>
      </c>
      <c r="P1016" s="25">
        <f>IF(A1016&lt;&gt;"عهدة","",N(F1016)-O1016)</f>
        <v/>
      </c>
      <c r="Q1016" s="26">
        <f>IF(A1016="","",IF(A1016="عهدة",IF(N(F1016)=0,"⚠ أدخل قيمة العهدة",IF(P1016&lt;0,"⛔ عجز / زيادة مصروفات "&amp;TEXT(-P1016,"#,##0"),IF(COUNTIFS($B$8:$B$5007,B1016,$A$8:$A$5007,"مصروف",$I$8:$I$5007,"&lt;&gt;مرفوض",$K$8:$K$5007,"&lt;&gt;نعم")&gt;0,"⚠ "&amp;COUNTIFS($B$8:$B$5007,B1016,$A$8:$A$5007,"مصروف",$I$8:$I$5007,"&lt;&gt;مرفوض",$K$8:$K$5007,"&lt;&gt;نعم")&amp;" مصروف غير مسوى",IF(L1016="تمت التسوية",IF(P1016=0,"✔ متوازنة وتمت التسوية","✔ تمت التسوية – متبقي "&amp;TEXT(P1016,"#,##0")),IF(P1016&gt;0,"متبقي "&amp;TEXT(P1016,"#,##0"),"✔ متوازنة"))))),IF(R1016=0,"⚠ أضف سطر عهدة أولًا",IF(OR(C1016="",N(G1016)=0),"⚠ أكمل التاريخ والقيمة",IF(S1016="","⚠ التاريخ خارج السنة المالية",IF(H1016="","⚠ اختر بند الموازنة",IF(I1016="مرفوض","✖ مرفوض من المدير",IF(I1016&lt;&gt;"موافق","⏳ بانتظار موافقة المدير",IF(K1016&lt;&gt;"نعم","⚠ غير مسوى مع الحسابات","✔ معتمد ومسوى")))))))))</f>
        <v/>
      </c>
      <c r="R1016">
        <f>N(R1015)+IF(A1016="عهدة",1,0)</f>
        <v/>
      </c>
      <c r="S1016">
        <f>IF(C1016="","",IF(AND(C1016&gt;=DATE(2026,9,1),C1016&lt;=DATE(2027,8,31)),(YEAR(C1016)-2026)*12+MONTH(C1016)-8,""))</f>
        <v/>
      </c>
      <c r="T1016">
        <f>IF(AND(A1016="مصروف",R1016&gt;0,I1016="موافق",S1016&lt;&gt;"",H1016&lt;&gt;""),N(G1016),0)</f>
        <v/>
      </c>
    </row>
    <row r="1017">
      <c r="A1017" s="19" t="n"/>
      <c r="B1017" s="20">
        <f>IF(A1017="","",IF(R1017=0,"⚠ أضف سطر عهدة أولًا","DMT-"&amp;TEXT(R1017,"000")))</f>
        <v/>
      </c>
      <c r="C1017" s="21" t="n"/>
      <c r="D1017" s="20">
        <f>IF(C1017="","",IF(S1017="","خارج السنة المالية",INDEX(القوائم!$D$2:$D$13,S1017)))</f>
        <v/>
      </c>
      <c r="E1017" s="22" t="n"/>
      <c r="F1017" s="23" t="n"/>
      <c r="G1017" s="23" t="n"/>
      <c r="H1017" s="22" t="n"/>
      <c r="I1017" s="19" t="n"/>
      <c r="J1017" s="21" t="n"/>
      <c r="K1017" s="19" t="n"/>
      <c r="L1017" s="19" t="n"/>
      <c r="M1017" s="21" t="n"/>
      <c r="N1017" s="22" t="n"/>
      <c r="O1017" s="24">
        <f>IF(A1017&lt;&gt;"عهدة","",SUMIFS($G$8:$G$5007,$B$8:$B$5007,B1017,$A$8:$A$5007,"مصروف",$I$8:$I$5007,"&lt;&gt;مرفوض"))</f>
        <v/>
      </c>
      <c r="P1017" s="25">
        <f>IF(A1017&lt;&gt;"عهدة","",N(F1017)-O1017)</f>
        <v/>
      </c>
      <c r="Q1017" s="26">
        <f>IF(A1017="","",IF(A1017="عهدة",IF(N(F1017)=0,"⚠ أدخل قيمة العهدة",IF(P1017&lt;0,"⛔ عجز / زيادة مصروفات "&amp;TEXT(-P1017,"#,##0"),IF(COUNTIFS($B$8:$B$5007,B1017,$A$8:$A$5007,"مصروف",$I$8:$I$5007,"&lt;&gt;مرفوض",$K$8:$K$5007,"&lt;&gt;نعم")&gt;0,"⚠ "&amp;COUNTIFS($B$8:$B$5007,B1017,$A$8:$A$5007,"مصروف",$I$8:$I$5007,"&lt;&gt;مرفوض",$K$8:$K$5007,"&lt;&gt;نعم")&amp;" مصروف غير مسوى",IF(L1017="تمت التسوية",IF(P1017=0,"✔ متوازنة وتمت التسوية","✔ تمت التسوية – متبقي "&amp;TEXT(P1017,"#,##0")),IF(P1017&gt;0,"متبقي "&amp;TEXT(P1017,"#,##0"),"✔ متوازنة"))))),IF(R1017=0,"⚠ أضف سطر عهدة أولًا",IF(OR(C1017="",N(G1017)=0),"⚠ أكمل التاريخ والقيمة",IF(S1017="","⚠ التاريخ خارج السنة المالية",IF(H1017="","⚠ اختر بند الموازنة",IF(I1017="مرفوض","✖ مرفوض من المدير",IF(I1017&lt;&gt;"موافق","⏳ بانتظار موافقة المدير",IF(K1017&lt;&gt;"نعم","⚠ غير مسوى مع الحسابات","✔ معتمد ومسوى")))))))))</f>
        <v/>
      </c>
      <c r="R1017">
        <f>N(R1016)+IF(A1017="عهدة",1,0)</f>
        <v/>
      </c>
      <c r="S1017">
        <f>IF(C1017="","",IF(AND(C1017&gt;=DATE(2026,9,1),C1017&lt;=DATE(2027,8,31)),(YEAR(C1017)-2026)*12+MONTH(C1017)-8,""))</f>
        <v/>
      </c>
      <c r="T1017">
        <f>IF(AND(A1017="مصروف",R1017&gt;0,I1017="موافق",S1017&lt;&gt;"",H1017&lt;&gt;""),N(G1017),0)</f>
        <v/>
      </c>
    </row>
    <row r="1018">
      <c r="A1018" s="19" t="n"/>
      <c r="B1018" s="20">
        <f>IF(A1018="","",IF(R1018=0,"⚠ أضف سطر عهدة أولًا","DMT-"&amp;TEXT(R1018,"000")))</f>
        <v/>
      </c>
      <c r="C1018" s="21" t="n"/>
      <c r="D1018" s="20">
        <f>IF(C1018="","",IF(S1018="","خارج السنة المالية",INDEX(القوائم!$D$2:$D$13,S1018)))</f>
        <v/>
      </c>
      <c r="E1018" s="22" t="n"/>
      <c r="F1018" s="23" t="n"/>
      <c r="G1018" s="23" t="n"/>
      <c r="H1018" s="22" t="n"/>
      <c r="I1018" s="19" t="n"/>
      <c r="J1018" s="21" t="n"/>
      <c r="K1018" s="19" t="n"/>
      <c r="L1018" s="19" t="n"/>
      <c r="M1018" s="21" t="n"/>
      <c r="N1018" s="22" t="n"/>
      <c r="O1018" s="24">
        <f>IF(A1018&lt;&gt;"عهدة","",SUMIFS($G$8:$G$5007,$B$8:$B$5007,B1018,$A$8:$A$5007,"مصروف",$I$8:$I$5007,"&lt;&gt;مرفوض"))</f>
        <v/>
      </c>
      <c r="P1018" s="25">
        <f>IF(A1018&lt;&gt;"عهدة","",N(F1018)-O1018)</f>
        <v/>
      </c>
      <c r="Q1018" s="26">
        <f>IF(A1018="","",IF(A1018="عهدة",IF(N(F1018)=0,"⚠ أدخل قيمة العهدة",IF(P1018&lt;0,"⛔ عجز / زيادة مصروفات "&amp;TEXT(-P1018,"#,##0"),IF(COUNTIFS($B$8:$B$5007,B1018,$A$8:$A$5007,"مصروف",$I$8:$I$5007,"&lt;&gt;مرفوض",$K$8:$K$5007,"&lt;&gt;نعم")&gt;0,"⚠ "&amp;COUNTIFS($B$8:$B$5007,B1018,$A$8:$A$5007,"مصروف",$I$8:$I$5007,"&lt;&gt;مرفوض",$K$8:$K$5007,"&lt;&gt;نعم")&amp;" مصروف غير مسوى",IF(L1018="تمت التسوية",IF(P1018=0,"✔ متوازنة وتمت التسوية","✔ تمت التسوية – متبقي "&amp;TEXT(P1018,"#,##0")),IF(P1018&gt;0,"متبقي "&amp;TEXT(P1018,"#,##0"),"✔ متوازنة"))))),IF(R1018=0,"⚠ أضف سطر عهدة أولًا",IF(OR(C1018="",N(G1018)=0),"⚠ أكمل التاريخ والقيمة",IF(S1018="","⚠ التاريخ خارج السنة المالية",IF(H1018="","⚠ اختر بند الموازنة",IF(I1018="مرفوض","✖ مرفوض من المدير",IF(I1018&lt;&gt;"موافق","⏳ بانتظار موافقة المدير",IF(K1018&lt;&gt;"نعم","⚠ غير مسوى مع الحسابات","✔ معتمد ومسوى")))))))))</f>
        <v/>
      </c>
      <c r="R1018">
        <f>N(R1017)+IF(A1018="عهدة",1,0)</f>
        <v/>
      </c>
      <c r="S1018">
        <f>IF(C1018="","",IF(AND(C1018&gt;=DATE(2026,9,1),C1018&lt;=DATE(2027,8,31)),(YEAR(C1018)-2026)*12+MONTH(C1018)-8,""))</f>
        <v/>
      </c>
      <c r="T1018">
        <f>IF(AND(A1018="مصروف",R1018&gt;0,I1018="موافق",S1018&lt;&gt;"",H1018&lt;&gt;""),N(G1018),0)</f>
        <v/>
      </c>
    </row>
    <row r="1019">
      <c r="A1019" s="19" t="n"/>
      <c r="B1019" s="20">
        <f>IF(A1019="","",IF(R1019=0,"⚠ أضف سطر عهدة أولًا","DMT-"&amp;TEXT(R1019,"000")))</f>
        <v/>
      </c>
      <c r="C1019" s="21" t="n"/>
      <c r="D1019" s="20">
        <f>IF(C1019="","",IF(S1019="","خارج السنة المالية",INDEX(القوائم!$D$2:$D$13,S1019)))</f>
        <v/>
      </c>
      <c r="E1019" s="22" t="n"/>
      <c r="F1019" s="23" t="n"/>
      <c r="G1019" s="23" t="n"/>
      <c r="H1019" s="22" t="n"/>
      <c r="I1019" s="19" t="n"/>
      <c r="J1019" s="21" t="n"/>
      <c r="K1019" s="19" t="n"/>
      <c r="L1019" s="19" t="n"/>
      <c r="M1019" s="21" t="n"/>
      <c r="N1019" s="22" t="n"/>
      <c r="O1019" s="24">
        <f>IF(A1019&lt;&gt;"عهدة","",SUMIFS($G$8:$G$5007,$B$8:$B$5007,B1019,$A$8:$A$5007,"مصروف",$I$8:$I$5007,"&lt;&gt;مرفوض"))</f>
        <v/>
      </c>
      <c r="P1019" s="25">
        <f>IF(A1019&lt;&gt;"عهدة","",N(F1019)-O1019)</f>
        <v/>
      </c>
      <c r="Q1019" s="26">
        <f>IF(A1019="","",IF(A1019="عهدة",IF(N(F1019)=0,"⚠ أدخل قيمة العهدة",IF(P1019&lt;0,"⛔ عجز / زيادة مصروفات "&amp;TEXT(-P1019,"#,##0"),IF(COUNTIFS($B$8:$B$5007,B1019,$A$8:$A$5007,"مصروف",$I$8:$I$5007,"&lt;&gt;مرفوض",$K$8:$K$5007,"&lt;&gt;نعم")&gt;0,"⚠ "&amp;COUNTIFS($B$8:$B$5007,B1019,$A$8:$A$5007,"مصروف",$I$8:$I$5007,"&lt;&gt;مرفوض",$K$8:$K$5007,"&lt;&gt;نعم")&amp;" مصروف غير مسوى",IF(L1019="تمت التسوية",IF(P1019=0,"✔ متوازنة وتمت التسوية","✔ تمت التسوية – متبقي "&amp;TEXT(P1019,"#,##0")),IF(P1019&gt;0,"متبقي "&amp;TEXT(P1019,"#,##0"),"✔ متوازنة"))))),IF(R1019=0,"⚠ أضف سطر عهدة أولًا",IF(OR(C1019="",N(G1019)=0),"⚠ أكمل التاريخ والقيمة",IF(S1019="","⚠ التاريخ خارج السنة المالية",IF(H1019="","⚠ اختر بند الموازنة",IF(I1019="مرفوض","✖ مرفوض من المدير",IF(I1019&lt;&gt;"موافق","⏳ بانتظار موافقة المدير",IF(K1019&lt;&gt;"نعم","⚠ غير مسوى مع الحسابات","✔ معتمد ومسوى")))))))))</f>
        <v/>
      </c>
      <c r="R1019">
        <f>N(R1018)+IF(A1019="عهدة",1,0)</f>
        <v/>
      </c>
      <c r="S1019">
        <f>IF(C1019="","",IF(AND(C1019&gt;=DATE(2026,9,1),C1019&lt;=DATE(2027,8,31)),(YEAR(C1019)-2026)*12+MONTH(C1019)-8,""))</f>
        <v/>
      </c>
      <c r="T1019">
        <f>IF(AND(A1019="مصروف",R1019&gt;0,I1019="موافق",S1019&lt;&gt;"",H1019&lt;&gt;""),N(G1019),0)</f>
        <v/>
      </c>
    </row>
    <row r="1020">
      <c r="A1020" s="19" t="n"/>
      <c r="B1020" s="20">
        <f>IF(A1020="","",IF(R1020=0,"⚠ أضف سطر عهدة أولًا","DMT-"&amp;TEXT(R1020,"000")))</f>
        <v/>
      </c>
      <c r="C1020" s="21" t="n"/>
      <c r="D1020" s="20">
        <f>IF(C1020="","",IF(S1020="","خارج السنة المالية",INDEX(القوائم!$D$2:$D$13,S1020)))</f>
        <v/>
      </c>
      <c r="E1020" s="22" t="n"/>
      <c r="F1020" s="23" t="n"/>
      <c r="G1020" s="23" t="n"/>
      <c r="H1020" s="22" t="n"/>
      <c r="I1020" s="19" t="n"/>
      <c r="J1020" s="21" t="n"/>
      <c r="K1020" s="19" t="n"/>
      <c r="L1020" s="19" t="n"/>
      <c r="M1020" s="21" t="n"/>
      <c r="N1020" s="22" t="n"/>
      <c r="O1020" s="24">
        <f>IF(A1020&lt;&gt;"عهدة","",SUMIFS($G$8:$G$5007,$B$8:$B$5007,B1020,$A$8:$A$5007,"مصروف",$I$8:$I$5007,"&lt;&gt;مرفوض"))</f>
        <v/>
      </c>
      <c r="P1020" s="25">
        <f>IF(A1020&lt;&gt;"عهدة","",N(F1020)-O1020)</f>
        <v/>
      </c>
      <c r="Q1020" s="26">
        <f>IF(A1020="","",IF(A1020="عهدة",IF(N(F1020)=0,"⚠ أدخل قيمة العهدة",IF(P1020&lt;0,"⛔ عجز / زيادة مصروفات "&amp;TEXT(-P1020,"#,##0"),IF(COUNTIFS($B$8:$B$5007,B1020,$A$8:$A$5007,"مصروف",$I$8:$I$5007,"&lt;&gt;مرفوض",$K$8:$K$5007,"&lt;&gt;نعم")&gt;0,"⚠ "&amp;COUNTIFS($B$8:$B$5007,B1020,$A$8:$A$5007,"مصروف",$I$8:$I$5007,"&lt;&gt;مرفوض",$K$8:$K$5007,"&lt;&gt;نعم")&amp;" مصروف غير مسوى",IF(L1020="تمت التسوية",IF(P1020=0,"✔ متوازنة وتمت التسوية","✔ تمت التسوية – متبقي "&amp;TEXT(P1020,"#,##0")),IF(P1020&gt;0,"متبقي "&amp;TEXT(P1020,"#,##0"),"✔ متوازنة"))))),IF(R1020=0,"⚠ أضف سطر عهدة أولًا",IF(OR(C1020="",N(G1020)=0),"⚠ أكمل التاريخ والقيمة",IF(S1020="","⚠ التاريخ خارج السنة المالية",IF(H1020="","⚠ اختر بند الموازنة",IF(I1020="مرفوض","✖ مرفوض من المدير",IF(I1020&lt;&gt;"موافق","⏳ بانتظار موافقة المدير",IF(K1020&lt;&gt;"نعم","⚠ غير مسوى مع الحسابات","✔ معتمد ومسوى")))))))))</f>
        <v/>
      </c>
      <c r="R1020">
        <f>N(R1019)+IF(A1020="عهدة",1,0)</f>
        <v/>
      </c>
      <c r="S1020">
        <f>IF(C1020="","",IF(AND(C1020&gt;=DATE(2026,9,1),C1020&lt;=DATE(2027,8,31)),(YEAR(C1020)-2026)*12+MONTH(C1020)-8,""))</f>
        <v/>
      </c>
      <c r="T1020">
        <f>IF(AND(A1020="مصروف",R1020&gt;0,I1020="موافق",S1020&lt;&gt;"",H1020&lt;&gt;""),N(G1020),0)</f>
        <v/>
      </c>
    </row>
    <row r="1021">
      <c r="A1021" s="19" t="n"/>
      <c r="B1021" s="20">
        <f>IF(A1021="","",IF(R1021=0,"⚠ أضف سطر عهدة أولًا","DMT-"&amp;TEXT(R1021,"000")))</f>
        <v/>
      </c>
      <c r="C1021" s="21" t="n"/>
      <c r="D1021" s="20">
        <f>IF(C1021="","",IF(S1021="","خارج السنة المالية",INDEX(القوائم!$D$2:$D$13,S1021)))</f>
        <v/>
      </c>
      <c r="E1021" s="22" t="n"/>
      <c r="F1021" s="23" t="n"/>
      <c r="G1021" s="23" t="n"/>
      <c r="H1021" s="22" t="n"/>
      <c r="I1021" s="19" t="n"/>
      <c r="J1021" s="21" t="n"/>
      <c r="K1021" s="19" t="n"/>
      <c r="L1021" s="19" t="n"/>
      <c r="M1021" s="21" t="n"/>
      <c r="N1021" s="22" t="n"/>
      <c r="O1021" s="24">
        <f>IF(A1021&lt;&gt;"عهدة","",SUMIFS($G$8:$G$5007,$B$8:$B$5007,B1021,$A$8:$A$5007,"مصروف",$I$8:$I$5007,"&lt;&gt;مرفوض"))</f>
        <v/>
      </c>
      <c r="P1021" s="25">
        <f>IF(A1021&lt;&gt;"عهدة","",N(F1021)-O1021)</f>
        <v/>
      </c>
      <c r="Q1021" s="26">
        <f>IF(A1021="","",IF(A1021="عهدة",IF(N(F1021)=0,"⚠ أدخل قيمة العهدة",IF(P1021&lt;0,"⛔ عجز / زيادة مصروفات "&amp;TEXT(-P1021,"#,##0"),IF(COUNTIFS($B$8:$B$5007,B1021,$A$8:$A$5007,"مصروف",$I$8:$I$5007,"&lt;&gt;مرفوض",$K$8:$K$5007,"&lt;&gt;نعم")&gt;0,"⚠ "&amp;COUNTIFS($B$8:$B$5007,B1021,$A$8:$A$5007,"مصروف",$I$8:$I$5007,"&lt;&gt;مرفوض",$K$8:$K$5007,"&lt;&gt;نعم")&amp;" مصروف غير مسوى",IF(L1021="تمت التسوية",IF(P1021=0,"✔ متوازنة وتمت التسوية","✔ تمت التسوية – متبقي "&amp;TEXT(P1021,"#,##0")),IF(P1021&gt;0,"متبقي "&amp;TEXT(P1021,"#,##0"),"✔ متوازنة"))))),IF(R1021=0,"⚠ أضف سطر عهدة أولًا",IF(OR(C1021="",N(G1021)=0),"⚠ أكمل التاريخ والقيمة",IF(S1021="","⚠ التاريخ خارج السنة المالية",IF(H1021="","⚠ اختر بند الموازنة",IF(I1021="مرفوض","✖ مرفوض من المدير",IF(I1021&lt;&gt;"موافق","⏳ بانتظار موافقة المدير",IF(K1021&lt;&gt;"نعم","⚠ غير مسوى مع الحسابات","✔ معتمد ومسوى")))))))))</f>
        <v/>
      </c>
      <c r="R1021">
        <f>N(R1020)+IF(A1021="عهدة",1,0)</f>
        <v/>
      </c>
      <c r="S1021">
        <f>IF(C1021="","",IF(AND(C1021&gt;=DATE(2026,9,1),C1021&lt;=DATE(2027,8,31)),(YEAR(C1021)-2026)*12+MONTH(C1021)-8,""))</f>
        <v/>
      </c>
      <c r="T1021">
        <f>IF(AND(A1021="مصروف",R1021&gt;0,I1021="موافق",S1021&lt;&gt;"",H1021&lt;&gt;""),N(G1021),0)</f>
        <v/>
      </c>
    </row>
    <row r="1022">
      <c r="A1022" s="19" t="n"/>
      <c r="B1022" s="20">
        <f>IF(A1022="","",IF(R1022=0,"⚠ أضف سطر عهدة أولًا","DMT-"&amp;TEXT(R1022,"000")))</f>
        <v/>
      </c>
      <c r="C1022" s="21" t="n"/>
      <c r="D1022" s="20">
        <f>IF(C1022="","",IF(S1022="","خارج السنة المالية",INDEX(القوائم!$D$2:$D$13,S1022)))</f>
        <v/>
      </c>
      <c r="E1022" s="22" t="n"/>
      <c r="F1022" s="23" t="n"/>
      <c r="G1022" s="23" t="n"/>
      <c r="H1022" s="22" t="n"/>
      <c r="I1022" s="19" t="n"/>
      <c r="J1022" s="21" t="n"/>
      <c r="K1022" s="19" t="n"/>
      <c r="L1022" s="19" t="n"/>
      <c r="M1022" s="21" t="n"/>
      <c r="N1022" s="22" t="n"/>
      <c r="O1022" s="24">
        <f>IF(A1022&lt;&gt;"عهدة","",SUMIFS($G$8:$G$5007,$B$8:$B$5007,B1022,$A$8:$A$5007,"مصروف",$I$8:$I$5007,"&lt;&gt;مرفوض"))</f>
        <v/>
      </c>
      <c r="P1022" s="25">
        <f>IF(A1022&lt;&gt;"عهدة","",N(F1022)-O1022)</f>
        <v/>
      </c>
      <c r="Q1022" s="26">
        <f>IF(A1022="","",IF(A1022="عهدة",IF(N(F1022)=0,"⚠ أدخل قيمة العهدة",IF(P1022&lt;0,"⛔ عجز / زيادة مصروفات "&amp;TEXT(-P1022,"#,##0"),IF(COUNTIFS($B$8:$B$5007,B1022,$A$8:$A$5007,"مصروف",$I$8:$I$5007,"&lt;&gt;مرفوض",$K$8:$K$5007,"&lt;&gt;نعم")&gt;0,"⚠ "&amp;COUNTIFS($B$8:$B$5007,B1022,$A$8:$A$5007,"مصروف",$I$8:$I$5007,"&lt;&gt;مرفوض",$K$8:$K$5007,"&lt;&gt;نعم")&amp;" مصروف غير مسوى",IF(L1022="تمت التسوية",IF(P1022=0,"✔ متوازنة وتمت التسوية","✔ تمت التسوية – متبقي "&amp;TEXT(P1022,"#,##0")),IF(P1022&gt;0,"متبقي "&amp;TEXT(P1022,"#,##0"),"✔ متوازنة"))))),IF(R1022=0,"⚠ أضف سطر عهدة أولًا",IF(OR(C1022="",N(G1022)=0),"⚠ أكمل التاريخ والقيمة",IF(S1022="","⚠ التاريخ خارج السنة المالية",IF(H1022="","⚠ اختر بند الموازنة",IF(I1022="مرفوض","✖ مرفوض من المدير",IF(I1022&lt;&gt;"موافق","⏳ بانتظار موافقة المدير",IF(K1022&lt;&gt;"نعم","⚠ غير مسوى مع الحسابات","✔ معتمد ومسوى")))))))))</f>
        <v/>
      </c>
      <c r="R1022">
        <f>N(R1021)+IF(A1022="عهدة",1,0)</f>
        <v/>
      </c>
      <c r="S1022">
        <f>IF(C1022="","",IF(AND(C1022&gt;=DATE(2026,9,1),C1022&lt;=DATE(2027,8,31)),(YEAR(C1022)-2026)*12+MONTH(C1022)-8,""))</f>
        <v/>
      </c>
      <c r="T1022">
        <f>IF(AND(A1022="مصروف",R1022&gt;0,I1022="موافق",S1022&lt;&gt;"",H1022&lt;&gt;""),N(G1022),0)</f>
        <v/>
      </c>
    </row>
    <row r="1023">
      <c r="A1023" s="19" t="n"/>
      <c r="B1023" s="20">
        <f>IF(A1023="","",IF(R1023=0,"⚠ أضف سطر عهدة أولًا","DMT-"&amp;TEXT(R1023,"000")))</f>
        <v/>
      </c>
      <c r="C1023" s="21" t="n"/>
      <c r="D1023" s="20">
        <f>IF(C1023="","",IF(S1023="","خارج السنة المالية",INDEX(القوائم!$D$2:$D$13,S1023)))</f>
        <v/>
      </c>
      <c r="E1023" s="22" t="n"/>
      <c r="F1023" s="23" t="n"/>
      <c r="G1023" s="23" t="n"/>
      <c r="H1023" s="22" t="n"/>
      <c r="I1023" s="19" t="n"/>
      <c r="J1023" s="21" t="n"/>
      <c r="K1023" s="19" t="n"/>
      <c r="L1023" s="19" t="n"/>
      <c r="M1023" s="21" t="n"/>
      <c r="N1023" s="22" t="n"/>
      <c r="O1023" s="24">
        <f>IF(A1023&lt;&gt;"عهدة","",SUMIFS($G$8:$G$5007,$B$8:$B$5007,B1023,$A$8:$A$5007,"مصروف",$I$8:$I$5007,"&lt;&gt;مرفوض"))</f>
        <v/>
      </c>
      <c r="P1023" s="25">
        <f>IF(A1023&lt;&gt;"عهدة","",N(F1023)-O1023)</f>
        <v/>
      </c>
      <c r="Q1023" s="26">
        <f>IF(A1023="","",IF(A1023="عهدة",IF(N(F1023)=0,"⚠ أدخل قيمة العهدة",IF(P1023&lt;0,"⛔ عجز / زيادة مصروفات "&amp;TEXT(-P1023,"#,##0"),IF(COUNTIFS($B$8:$B$5007,B1023,$A$8:$A$5007,"مصروف",$I$8:$I$5007,"&lt;&gt;مرفوض",$K$8:$K$5007,"&lt;&gt;نعم")&gt;0,"⚠ "&amp;COUNTIFS($B$8:$B$5007,B1023,$A$8:$A$5007,"مصروف",$I$8:$I$5007,"&lt;&gt;مرفوض",$K$8:$K$5007,"&lt;&gt;نعم")&amp;" مصروف غير مسوى",IF(L1023="تمت التسوية",IF(P1023=0,"✔ متوازنة وتمت التسوية","✔ تمت التسوية – متبقي "&amp;TEXT(P1023,"#,##0")),IF(P1023&gt;0,"متبقي "&amp;TEXT(P1023,"#,##0"),"✔ متوازنة"))))),IF(R1023=0,"⚠ أضف سطر عهدة أولًا",IF(OR(C1023="",N(G1023)=0),"⚠ أكمل التاريخ والقيمة",IF(S1023="","⚠ التاريخ خارج السنة المالية",IF(H1023="","⚠ اختر بند الموازنة",IF(I1023="مرفوض","✖ مرفوض من المدير",IF(I1023&lt;&gt;"موافق","⏳ بانتظار موافقة المدير",IF(K1023&lt;&gt;"نعم","⚠ غير مسوى مع الحسابات","✔ معتمد ومسوى")))))))))</f>
        <v/>
      </c>
      <c r="R1023">
        <f>N(R1022)+IF(A1023="عهدة",1,0)</f>
        <v/>
      </c>
      <c r="S1023">
        <f>IF(C1023="","",IF(AND(C1023&gt;=DATE(2026,9,1),C1023&lt;=DATE(2027,8,31)),(YEAR(C1023)-2026)*12+MONTH(C1023)-8,""))</f>
        <v/>
      </c>
      <c r="T1023">
        <f>IF(AND(A1023="مصروف",R1023&gt;0,I1023="موافق",S1023&lt;&gt;"",H1023&lt;&gt;""),N(G1023),0)</f>
        <v/>
      </c>
    </row>
    <row r="1024">
      <c r="A1024" s="19" t="n"/>
      <c r="B1024" s="20">
        <f>IF(A1024="","",IF(R1024=0,"⚠ أضف سطر عهدة أولًا","DMT-"&amp;TEXT(R1024,"000")))</f>
        <v/>
      </c>
      <c r="C1024" s="21" t="n"/>
      <c r="D1024" s="20">
        <f>IF(C1024="","",IF(S1024="","خارج السنة المالية",INDEX(القوائم!$D$2:$D$13,S1024)))</f>
        <v/>
      </c>
      <c r="E1024" s="22" t="n"/>
      <c r="F1024" s="23" t="n"/>
      <c r="G1024" s="23" t="n"/>
      <c r="H1024" s="22" t="n"/>
      <c r="I1024" s="19" t="n"/>
      <c r="J1024" s="21" t="n"/>
      <c r="K1024" s="19" t="n"/>
      <c r="L1024" s="19" t="n"/>
      <c r="M1024" s="21" t="n"/>
      <c r="N1024" s="22" t="n"/>
      <c r="O1024" s="24">
        <f>IF(A1024&lt;&gt;"عهدة","",SUMIFS($G$8:$G$5007,$B$8:$B$5007,B1024,$A$8:$A$5007,"مصروف",$I$8:$I$5007,"&lt;&gt;مرفوض"))</f>
        <v/>
      </c>
      <c r="P1024" s="25">
        <f>IF(A1024&lt;&gt;"عهدة","",N(F1024)-O1024)</f>
        <v/>
      </c>
      <c r="Q1024" s="26">
        <f>IF(A1024="","",IF(A1024="عهدة",IF(N(F1024)=0,"⚠ أدخل قيمة العهدة",IF(P1024&lt;0,"⛔ عجز / زيادة مصروفات "&amp;TEXT(-P1024,"#,##0"),IF(COUNTIFS($B$8:$B$5007,B1024,$A$8:$A$5007,"مصروف",$I$8:$I$5007,"&lt;&gt;مرفوض",$K$8:$K$5007,"&lt;&gt;نعم")&gt;0,"⚠ "&amp;COUNTIFS($B$8:$B$5007,B1024,$A$8:$A$5007,"مصروف",$I$8:$I$5007,"&lt;&gt;مرفوض",$K$8:$K$5007,"&lt;&gt;نعم")&amp;" مصروف غير مسوى",IF(L1024="تمت التسوية",IF(P1024=0,"✔ متوازنة وتمت التسوية","✔ تمت التسوية – متبقي "&amp;TEXT(P1024,"#,##0")),IF(P1024&gt;0,"متبقي "&amp;TEXT(P1024,"#,##0"),"✔ متوازنة"))))),IF(R1024=0,"⚠ أضف سطر عهدة أولًا",IF(OR(C1024="",N(G1024)=0),"⚠ أكمل التاريخ والقيمة",IF(S1024="","⚠ التاريخ خارج السنة المالية",IF(H1024="","⚠ اختر بند الموازنة",IF(I1024="مرفوض","✖ مرفوض من المدير",IF(I1024&lt;&gt;"موافق","⏳ بانتظار موافقة المدير",IF(K1024&lt;&gt;"نعم","⚠ غير مسوى مع الحسابات","✔ معتمد ومسوى")))))))))</f>
        <v/>
      </c>
      <c r="R1024">
        <f>N(R1023)+IF(A1024="عهدة",1,0)</f>
        <v/>
      </c>
      <c r="S1024">
        <f>IF(C1024="","",IF(AND(C1024&gt;=DATE(2026,9,1),C1024&lt;=DATE(2027,8,31)),(YEAR(C1024)-2026)*12+MONTH(C1024)-8,""))</f>
        <v/>
      </c>
      <c r="T1024">
        <f>IF(AND(A1024="مصروف",R1024&gt;0,I1024="موافق",S1024&lt;&gt;"",H1024&lt;&gt;""),N(G1024),0)</f>
        <v/>
      </c>
    </row>
    <row r="1025">
      <c r="A1025" s="19" t="n"/>
      <c r="B1025" s="20">
        <f>IF(A1025="","",IF(R1025=0,"⚠ أضف سطر عهدة أولًا","DMT-"&amp;TEXT(R1025,"000")))</f>
        <v/>
      </c>
      <c r="C1025" s="21" t="n"/>
      <c r="D1025" s="20">
        <f>IF(C1025="","",IF(S1025="","خارج السنة المالية",INDEX(القوائم!$D$2:$D$13,S1025)))</f>
        <v/>
      </c>
      <c r="E1025" s="22" t="n"/>
      <c r="F1025" s="23" t="n"/>
      <c r="G1025" s="23" t="n"/>
      <c r="H1025" s="22" t="n"/>
      <c r="I1025" s="19" t="n"/>
      <c r="J1025" s="21" t="n"/>
      <c r="K1025" s="19" t="n"/>
      <c r="L1025" s="19" t="n"/>
      <c r="M1025" s="21" t="n"/>
      <c r="N1025" s="22" t="n"/>
      <c r="O1025" s="24">
        <f>IF(A1025&lt;&gt;"عهدة","",SUMIFS($G$8:$G$5007,$B$8:$B$5007,B1025,$A$8:$A$5007,"مصروف",$I$8:$I$5007,"&lt;&gt;مرفوض"))</f>
        <v/>
      </c>
      <c r="P1025" s="25">
        <f>IF(A1025&lt;&gt;"عهدة","",N(F1025)-O1025)</f>
        <v/>
      </c>
      <c r="Q1025" s="26">
        <f>IF(A1025="","",IF(A1025="عهدة",IF(N(F1025)=0,"⚠ أدخل قيمة العهدة",IF(P1025&lt;0,"⛔ عجز / زيادة مصروفات "&amp;TEXT(-P1025,"#,##0"),IF(COUNTIFS($B$8:$B$5007,B1025,$A$8:$A$5007,"مصروف",$I$8:$I$5007,"&lt;&gt;مرفوض",$K$8:$K$5007,"&lt;&gt;نعم")&gt;0,"⚠ "&amp;COUNTIFS($B$8:$B$5007,B1025,$A$8:$A$5007,"مصروف",$I$8:$I$5007,"&lt;&gt;مرفوض",$K$8:$K$5007,"&lt;&gt;نعم")&amp;" مصروف غير مسوى",IF(L1025="تمت التسوية",IF(P1025=0,"✔ متوازنة وتمت التسوية","✔ تمت التسوية – متبقي "&amp;TEXT(P1025,"#,##0")),IF(P1025&gt;0,"متبقي "&amp;TEXT(P1025,"#,##0"),"✔ متوازنة"))))),IF(R1025=0,"⚠ أضف سطر عهدة أولًا",IF(OR(C1025="",N(G1025)=0),"⚠ أكمل التاريخ والقيمة",IF(S1025="","⚠ التاريخ خارج السنة المالية",IF(H1025="","⚠ اختر بند الموازنة",IF(I1025="مرفوض","✖ مرفوض من المدير",IF(I1025&lt;&gt;"موافق","⏳ بانتظار موافقة المدير",IF(K1025&lt;&gt;"نعم","⚠ غير مسوى مع الحسابات","✔ معتمد ومسوى")))))))))</f>
        <v/>
      </c>
      <c r="R1025">
        <f>N(R1024)+IF(A1025="عهدة",1,0)</f>
        <v/>
      </c>
      <c r="S1025">
        <f>IF(C1025="","",IF(AND(C1025&gt;=DATE(2026,9,1),C1025&lt;=DATE(2027,8,31)),(YEAR(C1025)-2026)*12+MONTH(C1025)-8,""))</f>
        <v/>
      </c>
      <c r="T1025">
        <f>IF(AND(A1025="مصروف",R1025&gt;0,I1025="موافق",S1025&lt;&gt;"",H1025&lt;&gt;""),N(G1025),0)</f>
        <v/>
      </c>
    </row>
    <row r="1026">
      <c r="A1026" s="19" t="n"/>
      <c r="B1026" s="20">
        <f>IF(A1026="","",IF(R1026=0,"⚠ أضف سطر عهدة أولًا","DMT-"&amp;TEXT(R1026,"000")))</f>
        <v/>
      </c>
      <c r="C1026" s="21" t="n"/>
      <c r="D1026" s="20">
        <f>IF(C1026="","",IF(S1026="","خارج السنة المالية",INDEX(القوائم!$D$2:$D$13,S1026)))</f>
        <v/>
      </c>
      <c r="E1026" s="22" t="n"/>
      <c r="F1026" s="23" t="n"/>
      <c r="G1026" s="23" t="n"/>
      <c r="H1026" s="22" t="n"/>
      <c r="I1026" s="19" t="n"/>
      <c r="J1026" s="21" t="n"/>
      <c r="K1026" s="19" t="n"/>
      <c r="L1026" s="19" t="n"/>
      <c r="M1026" s="21" t="n"/>
      <c r="N1026" s="22" t="n"/>
      <c r="O1026" s="24">
        <f>IF(A1026&lt;&gt;"عهدة","",SUMIFS($G$8:$G$5007,$B$8:$B$5007,B1026,$A$8:$A$5007,"مصروف",$I$8:$I$5007,"&lt;&gt;مرفوض"))</f>
        <v/>
      </c>
      <c r="P1026" s="25">
        <f>IF(A1026&lt;&gt;"عهدة","",N(F1026)-O1026)</f>
        <v/>
      </c>
      <c r="Q1026" s="26">
        <f>IF(A1026="","",IF(A1026="عهدة",IF(N(F1026)=0,"⚠ أدخل قيمة العهدة",IF(P1026&lt;0,"⛔ عجز / زيادة مصروفات "&amp;TEXT(-P1026,"#,##0"),IF(COUNTIFS($B$8:$B$5007,B1026,$A$8:$A$5007,"مصروف",$I$8:$I$5007,"&lt;&gt;مرفوض",$K$8:$K$5007,"&lt;&gt;نعم")&gt;0,"⚠ "&amp;COUNTIFS($B$8:$B$5007,B1026,$A$8:$A$5007,"مصروف",$I$8:$I$5007,"&lt;&gt;مرفوض",$K$8:$K$5007,"&lt;&gt;نعم")&amp;" مصروف غير مسوى",IF(L1026="تمت التسوية",IF(P1026=0,"✔ متوازنة وتمت التسوية","✔ تمت التسوية – متبقي "&amp;TEXT(P1026,"#,##0")),IF(P1026&gt;0,"متبقي "&amp;TEXT(P1026,"#,##0"),"✔ متوازنة"))))),IF(R1026=0,"⚠ أضف سطر عهدة أولًا",IF(OR(C1026="",N(G1026)=0),"⚠ أكمل التاريخ والقيمة",IF(S1026="","⚠ التاريخ خارج السنة المالية",IF(H1026="","⚠ اختر بند الموازنة",IF(I1026="مرفوض","✖ مرفوض من المدير",IF(I1026&lt;&gt;"موافق","⏳ بانتظار موافقة المدير",IF(K1026&lt;&gt;"نعم","⚠ غير مسوى مع الحسابات","✔ معتمد ومسوى")))))))))</f>
        <v/>
      </c>
      <c r="R1026">
        <f>N(R1025)+IF(A1026="عهدة",1,0)</f>
        <v/>
      </c>
      <c r="S1026">
        <f>IF(C1026="","",IF(AND(C1026&gt;=DATE(2026,9,1),C1026&lt;=DATE(2027,8,31)),(YEAR(C1026)-2026)*12+MONTH(C1026)-8,""))</f>
        <v/>
      </c>
      <c r="T1026">
        <f>IF(AND(A1026="مصروف",R1026&gt;0,I1026="موافق",S1026&lt;&gt;"",H1026&lt;&gt;""),N(G1026),0)</f>
        <v/>
      </c>
    </row>
    <row r="1027">
      <c r="A1027" s="19" t="n"/>
      <c r="B1027" s="20">
        <f>IF(A1027="","",IF(R1027=0,"⚠ أضف سطر عهدة أولًا","DMT-"&amp;TEXT(R1027,"000")))</f>
        <v/>
      </c>
      <c r="C1027" s="21" t="n"/>
      <c r="D1027" s="20">
        <f>IF(C1027="","",IF(S1027="","خارج السنة المالية",INDEX(القوائم!$D$2:$D$13,S1027)))</f>
        <v/>
      </c>
      <c r="E1027" s="22" t="n"/>
      <c r="F1027" s="23" t="n"/>
      <c r="G1027" s="23" t="n"/>
      <c r="H1027" s="22" t="n"/>
      <c r="I1027" s="19" t="n"/>
      <c r="J1027" s="21" t="n"/>
      <c r="K1027" s="19" t="n"/>
      <c r="L1027" s="19" t="n"/>
      <c r="M1027" s="21" t="n"/>
      <c r="N1027" s="22" t="n"/>
      <c r="O1027" s="24">
        <f>IF(A1027&lt;&gt;"عهدة","",SUMIFS($G$8:$G$5007,$B$8:$B$5007,B1027,$A$8:$A$5007,"مصروف",$I$8:$I$5007,"&lt;&gt;مرفوض"))</f>
        <v/>
      </c>
      <c r="P1027" s="25">
        <f>IF(A1027&lt;&gt;"عهدة","",N(F1027)-O1027)</f>
        <v/>
      </c>
      <c r="Q1027" s="26">
        <f>IF(A1027="","",IF(A1027="عهدة",IF(N(F1027)=0,"⚠ أدخل قيمة العهدة",IF(P1027&lt;0,"⛔ عجز / زيادة مصروفات "&amp;TEXT(-P1027,"#,##0"),IF(COUNTIFS($B$8:$B$5007,B1027,$A$8:$A$5007,"مصروف",$I$8:$I$5007,"&lt;&gt;مرفوض",$K$8:$K$5007,"&lt;&gt;نعم")&gt;0,"⚠ "&amp;COUNTIFS($B$8:$B$5007,B1027,$A$8:$A$5007,"مصروف",$I$8:$I$5007,"&lt;&gt;مرفوض",$K$8:$K$5007,"&lt;&gt;نعم")&amp;" مصروف غير مسوى",IF(L1027="تمت التسوية",IF(P1027=0,"✔ متوازنة وتمت التسوية","✔ تمت التسوية – متبقي "&amp;TEXT(P1027,"#,##0")),IF(P1027&gt;0,"متبقي "&amp;TEXT(P1027,"#,##0"),"✔ متوازنة"))))),IF(R1027=0,"⚠ أضف سطر عهدة أولًا",IF(OR(C1027="",N(G1027)=0),"⚠ أكمل التاريخ والقيمة",IF(S1027="","⚠ التاريخ خارج السنة المالية",IF(H1027="","⚠ اختر بند الموازنة",IF(I1027="مرفوض","✖ مرفوض من المدير",IF(I1027&lt;&gt;"موافق","⏳ بانتظار موافقة المدير",IF(K1027&lt;&gt;"نعم","⚠ غير مسوى مع الحسابات","✔ معتمد ومسوى")))))))))</f>
        <v/>
      </c>
      <c r="R1027">
        <f>N(R1026)+IF(A1027="عهدة",1,0)</f>
        <v/>
      </c>
      <c r="S1027">
        <f>IF(C1027="","",IF(AND(C1027&gt;=DATE(2026,9,1),C1027&lt;=DATE(2027,8,31)),(YEAR(C1027)-2026)*12+MONTH(C1027)-8,""))</f>
        <v/>
      </c>
      <c r="T1027">
        <f>IF(AND(A1027="مصروف",R1027&gt;0,I1027="موافق",S1027&lt;&gt;"",H1027&lt;&gt;""),N(G1027),0)</f>
        <v/>
      </c>
    </row>
    <row r="1028">
      <c r="A1028" s="19" t="n"/>
      <c r="B1028" s="20">
        <f>IF(A1028="","",IF(R1028=0,"⚠ أضف سطر عهدة أولًا","DMT-"&amp;TEXT(R1028,"000")))</f>
        <v/>
      </c>
      <c r="C1028" s="21" t="n"/>
      <c r="D1028" s="20">
        <f>IF(C1028="","",IF(S1028="","خارج السنة المالية",INDEX(القوائم!$D$2:$D$13,S1028)))</f>
        <v/>
      </c>
      <c r="E1028" s="22" t="n"/>
      <c r="F1028" s="23" t="n"/>
      <c r="G1028" s="23" t="n"/>
      <c r="H1028" s="22" t="n"/>
      <c r="I1028" s="19" t="n"/>
      <c r="J1028" s="21" t="n"/>
      <c r="K1028" s="19" t="n"/>
      <c r="L1028" s="19" t="n"/>
      <c r="M1028" s="21" t="n"/>
      <c r="N1028" s="22" t="n"/>
      <c r="O1028" s="24">
        <f>IF(A1028&lt;&gt;"عهدة","",SUMIFS($G$8:$G$5007,$B$8:$B$5007,B1028,$A$8:$A$5007,"مصروف",$I$8:$I$5007,"&lt;&gt;مرفوض"))</f>
        <v/>
      </c>
      <c r="P1028" s="25">
        <f>IF(A1028&lt;&gt;"عهدة","",N(F1028)-O1028)</f>
        <v/>
      </c>
      <c r="Q1028" s="26">
        <f>IF(A1028="","",IF(A1028="عهدة",IF(N(F1028)=0,"⚠ أدخل قيمة العهدة",IF(P1028&lt;0,"⛔ عجز / زيادة مصروفات "&amp;TEXT(-P1028,"#,##0"),IF(COUNTIFS($B$8:$B$5007,B1028,$A$8:$A$5007,"مصروف",$I$8:$I$5007,"&lt;&gt;مرفوض",$K$8:$K$5007,"&lt;&gt;نعم")&gt;0,"⚠ "&amp;COUNTIFS($B$8:$B$5007,B1028,$A$8:$A$5007,"مصروف",$I$8:$I$5007,"&lt;&gt;مرفوض",$K$8:$K$5007,"&lt;&gt;نعم")&amp;" مصروف غير مسوى",IF(L1028="تمت التسوية",IF(P1028=0,"✔ متوازنة وتمت التسوية","✔ تمت التسوية – متبقي "&amp;TEXT(P1028,"#,##0")),IF(P1028&gt;0,"متبقي "&amp;TEXT(P1028,"#,##0"),"✔ متوازنة"))))),IF(R1028=0,"⚠ أضف سطر عهدة أولًا",IF(OR(C1028="",N(G1028)=0),"⚠ أكمل التاريخ والقيمة",IF(S1028="","⚠ التاريخ خارج السنة المالية",IF(H1028="","⚠ اختر بند الموازنة",IF(I1028="مرفوض","✖ مرفوض من المدير",IF(I1028&lt;&gt;"موافق","⏳ بانتظار موافقة المدير",IF(K1028&lt;&gt;"نعم","⚠ غير مسوى مع الحسابات","✔ معتمد ومسوى")))))))))</f>
        <v/>
      </c>
      <c r="R1028">
        <f>N(R1027)+IF(A1028="عهدة",1,0)</f>
        <v/>
      </c>
      <c r="S1028">
        <f>IF(C1028="","",IF(AND(C1028&gt;=DATE(2026,9,1),C1028&lt;=DATE(2027,8,31)),(YEAR(C1028)-2026)*12+MONTH(C1028)-8,""))</f>
        <v/>
      </c>
      <c r="T1028">
        <f>IF(AND(A1028="مصروف",R1028&gt;0,I1028="موافق",S1028&lt;&gt;"",H1028&lt;&gt;""),N(G1028),0)</f>
        <v/>
      </c>
    </row>
    <row r="1029">
      <c r="A1029" s="19" t="n"/>
      <c r="B1029" s="20">
        <f>IF(A1029="","",IF(R1029=0,"⚠ أضف سطر عهدة أولًا","DMT-"&amp;TEXT(R1029,"000")))</f>
        <v/>
      </c>
      <c r="C1029" s="21" t="n"/>
      <c r="D1029" s="20">
        <f>IF(C1029="","",IF(S1029="","خارج السنة المالية",INDEX(القوائم!$D$2:$D$13,S1029)))</f>
        <v/>
      </c>
      <c r="E1029" s="22" t="n"/>
      <c r="F1029" s="23" t="n"/>
      <c r="G1029" s="23" t="n"/>
      <c r="H1029" s="22" t="n"/>
      <c r="I1029" s="19" t="n"/>
      <c r="J1029" s="21" t="n"/>
      <c r="K1029" s="19" t="n"/>
      <c r="L1029" s="19" t="n"/>
      <c r="M1029" s="21" t="n"/>
      <c r="N1029" s="22" t="n"/>
      <c r="O1029" s="24">
        <f>IF(A1029&lt;&gt;"عهدة","",SUMIFS($G$8:$G$5007,$B$8:$B$5007,B1029,$A$8:$A$5007,"مصروف",$I$8:$I$5007,"&lt;&gt;مرفوض"))</f>
        <v/>
      </c>
      <c r="P1029" s="25">
        <f>IF(A1029&lt;&gt;"عهدة","",N(F1029)-O1029)</f>
        <v/>
      </c>
      <c r="Q1029" s="26">
        <f>IF(A1029="","",IF(A1029="عهدة",IF(N(F1029)=0,"⚠ أدخل قيمة العهدة",IF(P1029&lt;0,"⛔ عجز / زيادة مصروفات "&amp;TEXT(-P1029,"#,##0"),IF(COUNTIFS($B$8:$B$5007,B1029,$A$8:$A$5007,"مصروف",$I$8:$I$5007,"&lt;&gt;مرفوض",$K$8:$K$5007,"&lt;&gt;نعم")&gt;0,"⚠ "&amp;COUNTIFS($B$8:$B$5007,B1029,$A$8:$A$5007,"مصروف",$I$8:$I$5007,"&lt;&gt;مرفوض",$K$8:$K$5007,"&lt;&gt;نعم")&amp;" مصروف غير مسوى",IF(L1029="تمت التسوية",IF(P1029=0,"✔ متوازنة وتمت التسوية","✔ تمت التسوية – متبقي "&amp;TEXT(P1029,"#,##0")),IF(P1029&gt;0,"متبقي "&amp;TEXT(P1029,"#,##0"),"✔ متوازنة"))))),IF(R1029=0,"⚠ أضف سطر عهدة أولًا",IF(OR(C1029="",N(G1029)=0),"⚠ أكمل التاريخ والقيمة",IF(S1029="","⚠ التاريخ خارج السنة المالية",IF(H1029="","⚠ اختر بند الموازنة",IF(I1029="مرفوض","✖ مرفوض من المدير",IF(I1029&lt;&gt;"موافق","⏳ بانتظار موافقة المدير",IF(K1029&lt;&gt;"نعم","⚠ غير مسوى مع الحسابات","✔ معتمد ومسوى")))))))))</f>
        <v/>
      </c>
      <c r="R1029">
        <f>N(R1028)+IF(A1029="عهدة",1,0)</f>
        <v/>
      </c>
      <c r="S1029">
        <f>IF(C1029="","",IF(AND(C1029&gt;=DATE(2026,9,1),C1029&lt;=DATE(2027,8,31)),(YEAR(C1029)-2026)*12+MONTH(C1029)-8,""))</f>
        <v/>
      </c>
      <c r="T1029">
        <f>IF(AND(A1029="مصروف",R1029&gt;0,I1029="موافق",S1029&lt;&gt;"",H1029&lt;&gt;""),N(G1029),0)</f>
        <v/>
      </c>
    </row>
    <row r="1030">
      <c r="A1030" s="19" t="n"/>
      <c r="B1030" s="20">
        <f>IF(A1030="","",IF(R1030=0,"⚠ أضف سطر عهدة أولًا","DMT-"&amp;TEXT(R1030,"000")))</f>
        <v/>
      </c>
      <c r="C1030" s="21" t="n"/>
      <c r="D1030" s="20">
        <f>IF(C1030="","",IF(S1030="","خارج السنة المالية",INDEX(القوائم!$D$2:$D$13,S1030)))</f>
        <v/>
      </c>
      <c r="E1030" s="22" t="n"/>
      <c r="F1030" s="23" t="n"/>
      <c r="G1030" s="23" t="n"/>
      <c r="H1030" s="22" t="n"/>
      <c r="I1030" s="19" t="n"/>
      <c r="J1030" s="21" t="n"/>
      <c r="K1030" s="19" t="n"/>
      <c r="L1030" s="19" t="n"/>
      <c r="M1030" s="21" t="n"/>
      <c r="N1030" s="22" t="n"/>
      <c r="O1030" s="24">
        <f>IF(A1030&lt;&gt;"عهدة","",SUMIFS($G$8:$G$5007,$B$8:$B$5007,B1030,$A$8:$A$5007,"مصروف",$I$8:$I$5007,"&lt;&gt;مرفوض"))</f>
        <v/>
      </c>
      <c r="P1030" s="25">
        <f>IF(A1030&lt;&gt;"عهدة","",N(F1030)-O1030)</f>
        <v/>
      </c>
      <c r="Q1030" s="26">
        <f>IF(A1030="","",IF(A1030="عهدة",IF(N(F1030)=0,"⚠ أدخل قيمة العهدة",IF(P1030&lt;0,"⛔ عجز / زيادة مصروفات "&amp;TEXT(-P1030,"#,##0"),IF(COUNTIFS($B$8:$B$5007,B1030,$A$8:$A$5007,"مصروف",$I$8:$I$5007,"&lt;&gt;مرفوض",$K$8:$K$5007,"&lt;&gt;نعم")&gt;0,"⚠ "&amp;COUNTIFS($B$8:$B$5007,B1030,$A$8:$A$5007,"مصروف",$I$8:$I$5007,"&lt;&gt;مرفوض",$K$8:$K$5007,"&lt;&gt;نعم")&amp;" مصروف غير مسوى",IF(L1030="تمت التسوية",IF(P1030=0,"✔ متوازنة وتمت التسوية","✔ تمت التسوية – متبقي "&amp;TEXT(P1030,"#,##0")),IF(P1030&gt;0,"متبقي "&amp;TEXT(P1030,"#,##0"),"✔ متوازنة"))))),IF(R1030=0,"⚠ أضف سطر عهدة أولًا",IF(OR(C1030="",N(G1030)=0),"⚠ أكمل التاريخ والقيمة",IF(S1030="","⚠ التاريخ خارج السنة المالية",IF(H1030="","⚠ اختر بند الموازنة",IF(I1030="مرفوض","✖ مرفوض من المدير",IF(I1030&lt;&gt;"موافق","⏳ بانتظار موافقة المدير",IF(K1030&lt;&gt;"نعم","⚠ غير مسوى مع الحسابات","✔ معتمد ومسوى")))))))))</f>
        <v/>
      </c>
      <c r="R1030">
        <f>N(R1029)+IF(A1030="عهدة",1,0)</f>
        <v/>
      </c>
      <c r="S1030">
        <f>IF(C1030="","",IF(AND(C1030&gt;=DATE(2026,9,1),C1030&lt;=DATE(2027,8,31)),(YEAR(C1030)-2026)*12+MONTH(C1030)-8,""))</f>
        <v/>
      </c>
      <c r="T1030">
        <f>IF(AND(A1030="مصروف",R1030&gt;0,I1030="موافق",S1030&lt;&gt;"",H1030&lt;&gt;""),N(G1030),0)</f>
        <v/>
      </c>
    </row>
    <row r="1031">
      <c r="A1031" s="19" t="n"/>
      <c r="B1031" s="20">
        <f>IF(A1031="","",IF(R1031=0,"⚠ أضف سطر عهدة أولًا","DMT-"&amp;TEXT(R1031,"000")))</f>
        <v/>
      </c>
      <c r="C1031" s="21" t="n"/>
      <c r="D1031" s="20">
        <f>IF(C1031="","",IF(S1031="","خارج السنة المالية",INDEX(القوائم!$D$2:$D$13,S1031)))</f>
        <v/>
      </c>
      <c r="E1031" s="22" t="n"/>
      <c r="F1031" s="23" t="n"/>
      <c r="G1031" s="23" t="n"/>
      <c r="H1031" s="22" t="n"/>
      <c r="I1031" s="19" t="n"/>
      <c r="J1031" s="21" t="n"/>
      <c r="K1031" s="19" t="n"/>
      <c r="L1031" s="19" t="n"/>
      <c r="M1031" s="21" t="n"/>
      <c r="N1031" s="22" t="n"/>
      <c r="O1031" s="24">
        <f>IF(A1031&lt;&gt;"عهدة","",SUMIFS($G$8:$G$5007,$B$8:$B$5007,B1031,$A$8:$A$5007,"مصروف",$I$8:$I$5007,"&lt;&gt;مرفوض"))</f>
        <v/>
      </c>
      <c r="P1031" s="25">
        <f>IF(A1031&lt;&gt;"عهدة","",N(F1031)-O1031)</f>
        <v/>
      </c>
      <c r="Q1031" s="26">
        <f>IF(A1031="","",IF(A1031="عهدة",IF(N(F1031)=0,"⚠ أدخل قيمة العهدة",IF(P1031&lt;0,"⛔ عجز / زيادة مصروفات "&amp;TEXT(-P1031,"#,##0"),IF(COUNTIFS($B$8:$B$5007,B1031,$A$8:$A$5007,"مصروف",$I$8:$I$5007,"&lt;&gt;مرفوض",$K$8:$K$5007,"&lt;&gt;نعم")&gt;0,"⚠ "&amp;COUNTIFS($B$8:$B$5007,B1031,$A$8:$A$5007,"مصروف",$I$8:$I$5007,"&lt;&gt;مرفوض",$K$8:$K$5007,"&lt;&gt;نعم")&amp;" مصروف غير مسوى",IF(L1031="تمت التسوية",IF(P1031=0,"✔ متوازنة وتمت التسوية","✔ تمت التسوية – متبقي "&amp;TEXT(P1031,"#,##0")),IF(P1031&gt;0,"متبقي "&amp;TEXT(P1031,"#,##0"),"✔ متوازنة"))))),IF(R1031=0,"⚠ أضف سطر عهدة أولًا",IF(OR(C1031="",N(G1031)=0),"⚠ أكمل التاريخ والقيمة",IF(S1031="","⚠ التاريخ خارج السنة المالية",IF(H1031="","⚠ اختر بند الموازنة",IF(I1031="مرفوض","✖ مرفوض من المدير",IF(I1031&lt;&gt;"موافق","⏳ بانتظار موافقة المدير",IF(K1031&lt;&gt;"نعم","⚠ غير مسوى مع الحسابات","✔ معتمد ومسوى")))))))))</f>
        <v/>
      </c>
      <c r="R1031">
        <f>N(R1030)+IF(A1031="عهدة",1,0)</f>
        <v/>
      </c>
      <c r="S1031">
        <f>IF(C1031="","",IF(AND(C1031&gt;=DATE(2026,9,1),C1031&lt;=DATE(2027,8,31)),(YEAR(C1031)-2026)*12+MONTH(C1031)-8,""))</f>
        <v/>
      </c>
      <c r="T1031">
        <f>IF(AND(A1031="مصروف",R1031&gt;0,I1031="موافق",S1031&lt;&gt;"",H1031&lt;&gt;""),N(G1031),0)</f>
        <v/>
      </c>
    </row>
    <row r="1032">
      <c r="A1032" s="19" t="n"/>
      <c r="B1032" s="20">
        <f>IF(A1032="","",IF(R1032=0,"⚠ أضف سطر عهدة أولًا","DMT-"&amp;TEXT(R1032,"000")))</f>
        <v/>
      </c>
      <c r="C1032" s="21" t="n"/>
      <c r="D1032" s="20">
        <f>IF(C1032="","",IF(S1032="","خارج السنة المالية",INDEX(القوائم!$D$2:$D$13,S1032)))</f>
        <v/>
      </c>
      <c r="E1032" s="22" t="n"/>
      <c r="F1032" s="23" t="n"/>
      <c r="G1032" s="23" t="n"/>
      <c r="H1032" s="22" t="n"/>
      <c r="I1032" s="19" t="n"/>
      <c r="J1032" s="21" t="n"/>
      <c r="K1032" s="19" t="n"/>
      <c r="L1032" s="19" t="n"/>
      <c r="M1032" s="21" t="n"/>
      <c r="N1032" s="22" t="n"/>
      <c r="O1032" s="24">
        <f>IF(A1032&lt;&gt;"عهدة","",SUMIFS($G$8:$G$5007,$B$8:$B$5007,B1032,$A$8:$A$5007,"مصروف",$I$8:$I$5007,"&lt;&gt;مرفوض"))</f>
        <v/>
      </c>
      <c r="P1032" s="25">
        <f>IF(A1032&lt;&gt;"عهدة","",N(F1032)-O1032)</f>
        <v/>
      </c>
      <c r="Q1032" s="26">
        <f>IF(A1032="","",IF(A1032="عهدة",IF(N(F1032)=0,"⚠ أدخل قيمة العهدة",IF(P1032&lt;0,"⛔ عجز / زيادة مصروفات "&amp;TEXT(-P1032,"#,##0"),IF(COUNTIFS($B$8:$B$5007,B1032,$A$8:$A$5007,"مصروف",$I$8:$I$5007,"&lt;&gt;مرفوض",$K$8:$K$5007,"&lt;&gt;نعم")&gt;0,"⚠ "&amp;COUNTIFS($B$8:$B$5007,B1032,$A$8:$A$5007,"مصروف",$I$8:$I$5007,"&lt;&gt;مرفوض",$K$8:$K$5007,"&lt;&gt;نعم")&amp;" مصروف غير مسوى",IF(L1032="تمت التسوية",IF(P1032=0,"✔ متوازنة وتمت التسوية","✔ تمت التسوية – متبقي "&amp;TEXT(P1032,"#,##0")),IF(P1032&gt;0,"متبقي "&amp;TEXT(P1032,"#,##0"),"✔ متوازنة"))))),IF(R1032=0,"⚠ أضف سطر عهدة أولًا",IF(OR(C1032="",N(G1032)=0),"⚠ أكمل التاريخ والقيمة",IF(S1032="","⚠ التاريخ خارج السنة المالية",IF(H1032="","⚠ اختر بند الموازنة",IF(I1032="مرفوض","✖ مرفوض من المدير",IF(I1032&lt;&gt;"موافق","⏳ بانتظار موافقة المدير",IF(K1032&lt;&gt;"نعم","⚠ غير مسوى مع الحسابات","✔ معتمد ومسوى")))))))))</f>
        <v/>
      </c>
      <c r="R1032">
        <f>N(R1031)+IF(A1032="عهدة",1,0)</f>
        <v/>
      </c>
      <c r="S1032">
        <f>IF(C1032="","",IF(AND(C1032&gt;=DATE(2026,9,1),C1032&lt;=DATE(2027,8,31)),(YEAR(C1032)-2026)*12+MONTH(C1032)-8,""))</f>
        <v/>
      </c>
      <c r="T1032">
        <f>IF(AND(A1032="مصروف",R1032&gt;0,I1032="موافق",S1032&lt;&gt;"",H1032&lt;&gt;""),N(G1032),0)</f>
        <v/>
      </c>
    </row>
    <row r="1033">
      <c r="A1033" s="19" t="n"/>
      <c r="B1033" s="20">
        <f>IF(A1033="","",IF(R1033=0,"⚠ أضف سطر عهدة أولًا","DMT-"&amp;TEXT(R1033,"000")))</f>
        <v/>
      </c>
      <c r="C1033" s="21" t="n"/>
      <c r="D1033" s="20">
        <f>IF(C1033="","",IF(S1033="","خارج السنة المالية",INDEX(القوائم!$D$2:$D$13,S1033)))</f>
        <v/>
      </c>
      <c r="E1033" s="22" t="n"/>
      <c r="F1033" s="23" t="n"/>
      <c r="G1033" s="23" t="n"/>
      <c r="H1033" s="22" t="n"/>
      <c r="I1033" s="19" t="n"/>
      <c r="J1033" s="21" t="n"/>
      <c r="K1033" s="19" t="n"/>
      <c r="L1033" s="19" t="n"/>
      <c r="M1033" s="21" t="n"/>
      <c r="N1033" s="22" t="n"/>
      <c r="O1033" s="24">
        <f>IF(A1033&lt;&gt;"عهدة","",SUMIFS($G$8:$G$5007,$B$8:$B$5007,B1033,$A$8:$A$5007,"مصروف",$I$8:$I$5007,"&lt;&gt;مرفوض"))</f>
        <v/>
      </c>
      <c r="P1033" s="25">
        <f>IF(A1033&lt;&gt;"عهدة","",N(F1033)-O1033)</f>
        <v/>
      </c>
      <c r="Q1033" s="26">
        <f>IF(A1033="","",IF(A1033="عهدة",IF(N(F1033)=0,"⚠ أدخل قيمة العهدة",IF(P1033&lt;0,"⛔ عجز / زيادة مصروفات "&amp;TEXT(-P1033,"#,##0"),IF(COUNTIFS($B$8:$B$5007,B1033,$A$8:$A$5007,"مصروف",$I$8:$I$5007,"&lt;&gt;مرفوض",$K$8:$K$5007,"&lt;&gt;نعم")&gt;0,"⚠ "&amp;COUNTIFS($B$8:$B$5007,B1033,$A$8:$A$5007,"مصروف",$I$8:$I$5007,"&lt;&gt;مرفوض",$K$8:$K$5007,"&lt;&gt;نعم")&amp;" مصروف غير مسوى",IF(L1033="تمت التسوية",IF(P1033=0,"✔ متوازنة وتمت التسوية","✔ تمت التسوية – متبقي "&amp;TEXT(P1033,"#,##0")),IF(P1033&gt;0,"متبقي "&amp;TEXT(P1033,"#,##0"),"✔ متوازنة"))))),IF(R1033=0,"⚠ أضف سطر عهدة أولًا",IF(OR(C1033="",N(G1033)=0),"⚠ أكمل التاريخ والقيمة",IF(S1033="","⚠ التاريخ خارج السنة المالية",IF(H1033="","⚠ اختر بند الموازنة",IF(I1033="مرفوض","✖ مرفوض من المدير",IF(I1033&lt;&gt;"موافق","⏳ بانتظار موافقة المدير",IF(K1033&lt;&gt;"نعم","⚠ غير مسوى مع الحسابات","✔ معتمد ومسوى")))))))))</f>
        <v/>
      </c>
      <c r="R1033">
        <f>N(R1032)+IF(A1033="عهدة",1,0)</f>
        <v/>
      </c>
      <c r="S1033">
        <f>IF(C1033="","",IF(AND(C1033&gt;=DATE(2026,9,1),C1033&lt;=DATE(2027,8,31)),(YEAR(C1033)-2026)*12+MONTH(C1033)-8,""))</f>
        <v/>
      </c>
      <c r="T1033">
        <f>IF(AND(A1033="مصروف",R1033&gt;0,I1033="موافق",S1033&lt;&gt;"",H1033&lt;&gt;""),N(G1033),0)</f>
        <v/>
      </c>
    </row>
    <row r="1034">
      <c r="A1034" s="19" t="n"/>
      <c r="B1034" s="20">
        <f>IF(A1034="","",IF(R1034=0,"⚠ أضف سطر عهدة أولًا","DMT-"&amp;TEXT(R1034,"000")))</f>
        <v/>
      </c>
      <c r="C1034" s="21" t="n"/>
      <c r="D1034" s="20">
        <f>IF(C1034="","",IF(S1034="","خارج السنة المالية",INDEX(القوائم!$D$2:$D$13,S1034)))</f>
        <v/>
      </c>
      <c r="E1034" s="22" t="n"/>
      <c r="F1034" s="23" t="n"/>
      <c r="G1034" s="23" t="n"/>
      <c r="H1034" s="22" t="n"/>
      <c r="I1034" s="19" t="n"/>
      <c r="J1034" s="21" t="n"/>
      <c r="K1034" s="19" t="n"/>
      <c r="L1034" s="19" t="n"/>
      <c r="M1034" s="21" t="n"/>
      <c r="N1034" s="22" t="n"/>
      <c r="O1034" s="24">
        <f>IF(A1034&lt;&gt;"عهدة","",SUMIFS($G$8:$G$5007,$B$8:$B$5007,B1034,$A$8:$A$5007,"مصروف",$I$8:$I$5007,"&lt;&gt;مرفوض"))</f>
        <v/>
      </c>
      <c r="P1034" s="25">
        <f>IF(A1034&lt;&gt;"عهدة","",N(F1034)-O1034)</f>
        <v/>
      </c>
      <c r="Q1034" s="26">
        <f>IF(A1034="","",IF(A1034="عهدة",IF(N(F1034)=0,"⚠ أدخل قيمة العهدة",IF(P1034&lt;0,"⛔ عجز / زيادة مصروفات "&amp;TEXT(-P1034,"#,##0"),IF(COUNTIFS($B$8:$B$5007,B1034,$A$8:$A$5007,"مصروف",$I$8:$I$5007,"&lt;&gt;مرفوض",$K$8:$K$5007,"&lt;&gt;نعم")&gt;0,"⚠ "&amp;COUNTIFS($B$8:$B$5007,B1034,$A$8:$A$5007,"مصروف",$I$8:$I$5007,"&lt;&gt;مرفوض",$K$8:$K$5007,"&lt;&gt;نعم")&amp;" مصروف غير مسوى",IF(L1034="تمت التسوية",IF(P1034=0,"✔ متوازنة وتمت التسوية","✔ تمت التسوية – متبقي "&amp;TEXT(P1034,"#,##0")),IF(P1034&gt;0,"متبقي "&amp;TEXT(P1034,"#,##0"),"✔ متوازنة"))))),IF(R1034=0,"⚠ أضف سطر عهدة أولًا",IF(OR(C1034="",N(G1034)=0),"⚠ أكمل التاريخ والقيمة",IF(S1034="","⚠ التاريخ خارج السنة المالية",IF(H1034="","⚠ اختر بند الموازنة",IF(I1034="مرفوض","✖ مرفوض من المدير",IF(I1034&lt;&gt;"موافق","⏳ بانتظار موافقة المدير",IF(K1034&lt;&gt;"نعم","⚠ غير مسوى مع الحسابات","✔ معتمد ومسوى")))))))))</f>
        <v/>
      </c>
      <c r="R1034">
        <f>N(R1033)+IF(A1034="عهدة",1,0)</f>
        <v/>
      </c>
      <c r="S1034">
        <f>IF(C1034="","",IF(AND(C1034&gt;=DATE(2026,9,1),C1034&lt;=DATE(2027,8,31)),(YEAR(C1034)-2026)*12+MONTH(C1034)-8,""))</f>
        <v/>
      </c>
      <c r="T1034">
        <f>IF(AND(A1034="مصروف",R1034&gt;0,I1034="موافق",S1034&lt;&gt;"",H1034&lt;&gt;""),N(G1034),0)</f>
        <v/>
      </c>
    </row>
    <row r="1035">
      <c r="A1035" s="19" t="n"/>
      <c r="B1035" s="20">
        <f>IF(A1035="","",IF(R1035=0,"⚠ أضف سطر عهدة أولًا","DMT-"&amp;TEXT(R1035,"000")))</f>
        <v/>
      </c>
      <c r="C1035" s="21" t="n"/>
      <c r="D1035" s="20">
        <f>IF(C1035="","",IF(S1035="","خارج السنة المالية",INDEX(القوائم!$D$2:$D$13,S1035)))</f>
        <v/>
      </c>
      <c r="E1035" s="22" t="n"/>
      <c r="F1035" s="23" t="n"/>
      <c r="G1035" s="23" t="n"/>
      <c r="H1035" s="22" t="n"/>
      <c r="I1035" s="19" t="n"/>
      <c r="J1035" s="21" t="n"/>
      <c r="K1035" s="19" t="n"/>
      <c r="L1035" s="19" t="n"/>
      <c r="M1035" s="21" t="n"/>
      <c r="N1035" s="22" t="n"/>
      <c r="O1035" s="24">
        <f>IF(A1035&lt;&gt;"عهدة","",SUMIFS($G$8:$G$5007,$B$8:$B$5007,B1035,$A$8:$A$5007,"مصروف",$I$8:$I$5007,"&lt;&gt;مرفوض"))</f>
        <v/>
      </c>
      <c r="P1035" s="25">
        <f>IF(A1035&lt;&gt;"عهدة","",N(F1035)-O1035)</f>
        <v/>
      </c>
      <c r="Q1035" s="26">
        <f>IF(A1035="","",IF(A1035="عهدة",IF(N(F1035)=0,"⚠ أدخل قيمة العهدة",IF(P1035&lt;0,"⛔ عجز / زيادة مصروفات "&amp;TEXT(-P1035,"#,##0"),IF(COUNTIFS($B$8:$B$5007,B1035,$A$8:$A$5007,"مصروف",$I$8:$I$5007,"&lt;&gt;مرفوض",$K$8:$K$5007,"&lt;&gt;نعم")&gt;0,"⚠ "&amp;COUNTIFS($B$8:$B$5007,B1035,$A$8:$A$5007,"مصروف",$I$8:$I$5007,"&lt;&gt;مرفوض",$K$8:$K$5007,"&lt;&gt;نعم")&amp;" مصروف غير مسوى",IF(L1035="تمت التسوية",IF(P1035=0,"✔ متوازنة وتمت التسوية","✔ تمت التسوية – متبقي "&amp;TEXT(P1035,"#,##0")),IF(P1035&gt;0,"متبقي "&amp;TEXT(P1035,"#,##0"),"✔ متوازنة"))))),IF(R1035=0,"⚠ أضف سطر عهدة أولًا",IF(OR(C1035="",N(G1035)=0),"⚠ أكمل التاريخ والقيمة",IF(S1035="","⚠ التاريخ خارج السنة المالية",IF(H1035="","⚠ اختر بند الموازنة",IF(I1035="مرفوض","✖ مرفوض من المدير",IF(I1035&lt;&gt;"موافق","⏳ بانتظار موافقة المدير",IF(K1035&lt;&gt;"نعم","⚠ غير مسوى مع الحسابات","✔ معتمد ومسوى")))))))))</f>
        <v/>
      </c>
      <c r="R1035">
        <f>N(R1034)+IF(A1035="عهدة",1,0)</f>
        <v/>
      </c>
      <c r="S1035">
        <f>IF(C1035="","",IF(AND(C1035&gt;=DATE(2026,9,1),C1035&lt;=DATE(2027,8,31)),(YEAR(C1035)-2026)*12+MONTH(C1035)-8,""))</f>
        <v/>
      </c>
      <c r="T1035">
        <f>IF(AND(A1035="مصروف",R1035&gt;0,I1035="موافق",S1035&lt;&gt;"",H1035&lt;&gt;""),N(G1035),0)</f>
        <v/>
      </c>
    </row>
    <row r="1036">
      <c r="A1036" s="19" t="n"/>
      <c r="B1036" s="20">
        <f>IF(A1036="","",IF(R1036=0,"⚠ أضف سطر عهدة أولًا","DMT-"&amp;TEXT(R1036,"000")))</f>
        <v/>
      </c>
      <c r="C1036" s="21" t="n"/>
      <c r="D1036" s="20">
        <f>IF(C1036="","",IF(S1036="","خارج السنة المالية",INDEX(القوائم!$D$2:$D$13,S1036)))</f>
        <v/>
      </c>
      <c r="E1036" s="22" t="n"/>
      <c r="F1036" s="23" t="n"/>
      <c r="G1036" s="23" t="n"/>
      <c r="H1036" s="22" t="n"/>
      <c r="I1036" s="19" t="n"/>
      <c r="J1036" s="21" t="n"/>
      <c r="K1036" s="19" t="n"/>
      <c r="L1036" s="19" t="n"/>
      <c r="M1036" s="21" t="n"/>
      <c r="N1036" s="22" t="n"/>
      <c r="O1036" s="24">
        <f>IF(A1036&lt;&gt;"عهدة","",SUMIFS($G$8:$G$5007,$B$8:$B$5007,B1036,$A$8:$A$5007,"مصروف",$I$8:$I$5007,"&lt;&gt;مرفوض"))</f>
        <v/>
      </c>
      <c r="P1036" s="25">
        <f>IF(A1036&lt;&gt;"عهدة","",N(F1036)-O1036)</f>
        <v/>
      </c>
      <c r="Q1036" s="26">
        <f>IF(A1036="","",IF(A1036="عهدة",IF(N(F1036)=0,"⚠ أدخل قيمة العهدة",IF(P1036&lt;0,"⛔ عجز / زيادة مصروفات "&amp;TEXT(-P1036,"#,##0"),IF(COUNTIFS($B$8:$B$5007,B1036,$A$8:$A$5007,"مصروف",$I$8:$I$5007,"&lt;&gt;مرفوض",$K$8:$K$5007,"&lt;&gt;نعم")&gt;0,"⚠ "&amp;COUNTIFS($B$8:$B$5007,B1036,$A$8:$A$5007,"مصروف",$I$8:$I$5007,"&lt;&gt;مرفوض",$K$8:$K$5007,"&lt;&gt;نعم")&amp;" مصروف غير مسوى",IF(L1036="تمت التسوية",IF(P1036=0,"✔ متوازنة وتمت التسوية","✔ تمت التسوية – متبقي "&amp;TEXT(P1036,"#,##0")),IF(P1036&gt;0,"متبقي "&amp;TEXT(P1036,"#,##0"),"✔ متوازنة"))))),IF(R1036=0,"⚠ أضف سطر عهدة أولًا",IF(OR(C1036="",N(G1036)=0),"⚠ أكمل التاريخ والقيمة",IF(S1036="","⚠ التاريخ خارج السنة المالية",IF(H1036="","⚠ اختر بند الموازنة",IF(I1036="مرفوض","✖ مرفوض من المدير",IF(I1036&lt;&gt;"موافق","⏳ بانتظار موافقة المدير",IF(K1036&lt;&gt;"نعم","⚠ غير مسوى مع الحسابات","✔ معتمد ومسوى")))))))))</f>
        <v/>
      </c>
      <c r="R1036">
        <f>N(R1035)+IF(A1036="عهدة",1,0)</f>
        <v/>
      </c>
      <c r="S1036">
        <f>IF(C1036="","",IF(AND(C1036&gt;=DATE(2026,9,1),C1036&lt;=DATE(2027,8,31)),(YEAR(C1036)-2026)*12+MONTH(C1036)-8,""))</f>
        <v/>
      </c>
      <c r="T1036">
        <f>IF(AND(A1036="مصروف",R1036&gt;0,I1036="موافق",S1036&lt;&gt;"",H1036&lt;&gt;""),N(G1036),0)</f>
        <v/>
      </c>
    </row>
    <row r="1037">
      <c r="A1037" s="19" t="n"/>
      <c r="B1037" s="20">
        <f>IF(A1037="","",IF(R1037=0,"⚠ أضف سطر عهدة أولًا","DMT-"&amp;TEXT(R1037,"000")))</f>
        <v/>
      </c>
      <c r="C1037" s="21" t="n"/>
      <c r="D1037" s="20">
        <f>IF(C1037="","",IF(S1037="","خارج السنة المالية",INDEX(القوائم!$D$2:$D$13,S1037)))</f>
        <v/>
      </c>
      <c r="E1037" s="22" t="n"/>
      <c r="F1037" s="23" t="n"/>
      <c r="G1037" s="23" t="n"/>
      <c r="H1037" s="22" t="n"/>
      <c r="I1037" s="19" t="n"/>
      <c r="J1037" s="21" t="n"/>
      <c r="K1037" s="19" t="n"/>
      <c r="L1037" s="19" t="n"/>
      <c r="M1037" s="21" t="n"/>
      <c r="N1037" s="22" t="n"/>
      <c r="O1037" s="24">
        <f>IF(A1037&lt;&gt;"عهدة","",SUMIFS($G$8:$G$5007,$B$8:$B$5007,B1037,$A$8:$A$5007,"مصروف",$I$8:$I$5007,"&lt;&gt;مرفوض"))</f>
        <v/>
      </c>
      <c r="P1037" s="25">
        <f>IF(A1037&lt;&gt;"عهدة","",N(F1037)-O1037)</f>
        <v/>
      </c>
      <c r="Q1037" s="26">
        <f>IF(A1037="","",IF(A1037="عهدة",IF(N(F1037)=0,"⚠ أدخل قيمة العهدة",IF(P1037&lt;0,"⛔ عجز / زيادة مصروفات "&amp;TEXT(-P1037,"#,##0"),IF(COUNTIFS($B$8:$B$5007,B1037,$A$8:$A$5007,"مصروف",$I$8:$I$5007,"&lt;&gt;مرفوض",$K$8:$K$5007,"&lt;&gt;نعم")&gt;0,"⚠ "&amp;COUNTIFS($B$8:$B$5007,B1037,$A$8:$A$5007,"مصروف",$I$8:$I$5007,"&lt;&gt;مرفوض",$K$8:$K$5007,"&lt;&gt;نعم")&amp;" مصروف غير مسوى",IF(L1037="تمت التسوية",IF(P1037=0,"✔ متوازنة وتمت التسوية","✔ تمت التسوية – متبقي "&amp;TEXT(P1037,"#,##0")),IF(P1037&gt;0,"متبقي "&amp;TEXT(P1037,"#,##0"),"✔ متوازنة"))))),IF(R1037=0,"⚠ أضف سطر عهدة أولًا",IF(OR(C1037="",N(G1037)=0),"⚠ أكمل التاريخ والقيمة",IF(S1037="","⚠ التاريخ خارج السنة المالية",IF(H1037="","⚠ اختر بند الموازنة",IF(I1037="مرفوض","✖ مرفوض من المدير",IF(I1037&lt;&gt;"موافق","⏳ بانتظار موافقة المدير",IF(K1037&lt;&gt;"نعم","⚠ غير مسوى مع الحسابات","✔ معتمد ومسوى")))))))))</f>
        <v/>
      </c>
      <c r="R1037">
        <f>N(R1036)+IF(A1037="عهدة",1,0)</f>
        <v/>
      </c>
      <c r="S1037">
        <f>IF(C1037="","",IF(AND(C1037&gt;=DATE(2026,9,1),C1037&lt;=DATE(2027,8,31)),(YEAR(C1037)-2026)*12+MONTH(C1037)-8,""))</f>
        <v/>
      </c>
      <c r="T1037">
        <f>IF(AND(A1037="مصروف",R1037&gt;0,I1037="موافق",S1037&lt;&gt;"",H1037&lt;&gt;""),N(G1037),0)</f>
        <v/>
      </c>
    </row>
    <row r="1038">
      <c r="A1038" s="19" t="n"/>
      <c r="B1038" s="20">
        <f>IF(A1038="","",IF(R1038=0,"⚠ أضف سطر عهدة أولًا","DMT-"&amp;TEXT(R1038,"000")))</f>
        <v/>
      </c>
      <c r="C1038" s="21" t="n"/>
      <c r="D1038" s="20">
        <f>IF(C1038="","",IF(S1038="","خارج السنة المالية",INDEX(القوائم!$D$2:$D$13,S1038)))</f>
        <v/>
      </c>
      <c r="E1038" s="22" t="n"/>
      <c r="F1038" s="23" t="n"/>
      <c r="G1038" s="23" t="n"/>
      <c r="H1038" s="22" t="n"/>
      <c r="I1038" s="19" t="n"/>
      <c r="J1038" s="21" t="n"/>
      <c r="K1038" s="19" t="n"/>
      <c r="L1038" s="19" t="n"/>
      <c r="M1038" s="21" t="n"/>
      <c r="N1038" s="22" t="n"/>
      <c r="O1038" s="24">
        <f>IF(A1038&lt;&gt;"عهدة","",SUMIFS($G$8:$G$5007,$B$8:$B$5007,B1038,$A$8:$A$5007,"مصروف",$I$8:$I$5007,"&lt;&gt;مرفوض"))</f>
        <v/>
      </c>
      <c r="P1038" s="25">
        <f>IF(A1038&lt;&gt;"عهدة","",N(F1038)-O1038)</f>
        <v/>
      </c>
      <c r="Q1038" s="26">
        <f>IF(A1038="","",IF(A1038="عهدة",IF(N(F1038)=0,"⚠ أدخل قيمة العهدة",IF(P1038&lt;0,"⛔ عجز / زيادة مصروفات "&amp;TEXT(-P1038,"#,##0"),IF(COUNTIFS($B$8:$B$5007,B1038,$A$8:$A$5007,"مصروف",$I$8:$I$5007,"&lt;&gt;مرفوض",$K$8:$K$5007,"&lt;&gt;نعم")&gt;0,"⚠ "&amp;COUNTIFS($B$8:$B$5007,B1038,$A$8:$A$5007,"مصروف",$I$8:$I$5007,"&lt;&gt;مرفوض",$K$8:$K$5007,"&lt;&gt;نعم")&amp;" مصروف غير مسوى",IF(L1038="تمت التسوية",IF(P1038=0,"✔ متوازنة وتمت التسوية","✔ تمت التسوية – متبقي "&amp;TEXT(P1038,"#,##0")),IF(P1038&gt;0,"متبقي "&amp;TEXT(P1038,"#,##0"),"✔ متوازنة"))))),IF(R1038=0,"⚠ أضف سطر عهدة أولًا",IF(OR(C1038="",N(G1038)=0),"⚠ أكمل التاريخ والقيمة",IF(S1038="","⚠ التاريخ خارج السنة المالية",IF(H1038="","⚠ اختر بند الموازنة",IF(I1038="مرفوض","✖ مرفوض من المدير",IF(I1038&lt;&gt;"موافق","⏳ بانتظار موافقة المدير",IF(K1038&lt;&gt;"نعم","⚠ غير مسوى مع الحسابات","✔ معتمد ومسوى")))))))))</f>
        <v/>
      </c>
      <c r="R1038">
        <f>N(R1037)+IF(A1038="عهدة",1,0)</f>
        <v/>
      </c>
      <c r="S1038">
        <f>IF(C1038="","",IF(AND(C1038&gt;=DATE(2026,9,1),C1038&lt;=DATE(2027,8,31)),(YEAR(C1038)-2026)*12+MONTH(C1038)-8,""))</f>
        <v/>
      </c>
      <c r="T1038">
        <f>IF(AND(A1038="مصروف",R1038&gt;0,I1038="موافق",S1038&lt;&gt;"",H1038&lt;&gt;""),N(G1038),0)</f>
        <v/>
      </c>
    </row>
    <row r="1039">
      <c r="A1039" s="19" t="n"/>
      <c r="B1039" s="20">
        <f>IF(A1039="","",IF(R1039=0,"⚠ أضف سطر عهدة أولًا","DMT-"&amp;TEXT(R1039,"000")))</f>
        <v/>
      </c>
      <c r="C1039" s="21" t="n"/>
      <c r="D1039" s="20">
        <f>IF(C1039="","",IF(S1039="","خارج السنة المالية",INDEX(القوائم!$D$2:$D$13,S1039)))</f>
        <v/>
      </c>
      <c r="E1039" s="22" t="n"/>
      <c r="F1039" s="23" t="n"/>
      <c r="G1039" s="23" t="n"/>
      <c r="H1039" s="22" t="n"/>
      <c r="I1039" s="19" t="n"/>
      <c r="J1039" s="21" t="n"/>
      <c r="K1039" s="19" t="n"/>
      <c r="L1039" s="19" t="n"/>
      <c r="M1039" s="21" t="n"/>
      <c r="N1039" s="22" t="n"/>
      <c r="O1039" s="24">
        <f>IF(A1039&lt;&gt;"عهدة","",SUMIFS($G$8:$G$5007,$B$8:$B$5007,B1039,$A$8:$A$5007,"مصروف",$I$8:$I$5007,"&lt;&gt;مرفوض"))</f>
        <v/>
      </c>
      <c r="P1039" s="25">
        <f>IF(A1039&lt;&gt;"عهدة","",N(F1039)-O1039)</f>
        <v/>
      </c>
      <c r="Q1039" s="26">
        <f>IF(A1039="","",IF(A1039="عهدة",IF(N(F1039)=0,"⚠ أدخل قيمة العهدة",IF(P1039&lt;0,"⛔ عجز / زيادة مصروفات "&amp;TEXT(-P1039,"#,##0"),IF(COUNTIFS($B$8:$B$5007,B1039,$A$8:$A$5007,"مصروف",$I$8:$I$5007,"&lt;&gt;مرفوض",$K$8:$K$5007,"&lt;&gt;نعم")&gt;0,"⚠ "&amp;COUNTIFS($B$8:$B$5007,B1039,$A$8:$A$5007,"مصروف",$I$8:$I$5007,"&lt;&gt;مرفوض",$K$8:$K$5007,"&lt;&gt;نعم")&amp;" مصروف غير مسوى",IF(L1039="تمت التسوية",IF(P1039=0,"✔ متوازنة وتمت التسوية","✔ تمت التسوية – متبقي "&amp;TEXT(P1039,"#,##0")),IF(P1039&gt;0,"متبقي "&amp;TEXT(P1039,"#,##0"),"✔ متوازنة"))))),IF(R1039=0,"⚠ أضف سطر عهدة أولًا",IF(OR(C1039="",N(G1039)=0),"⚠ أكمل التاريخ والقيمة",IF(S1039="","⚠ التاريخ خارج السنة المالية",IF(H1039="","⚠ اختر بند الموازنة",IF(I1039="مرفوض","✖ مرفوض من المدير",IF(I1039&lt;&gt;"موافق","⏳ بانتظار موافقة المدير",IF(K1039&lt;&gt;"نعم","⚠ غير مسوى مع الحسابات","✔ معتمد ومسوى")))))))))</f>
        <v/>
      </c>
      <c r="R1039">
        <f>N(R1038)+IF(A1039="عهدة",1,0)</f>
        <v/>
      </c>
      <c r="S1039">
        <f>IF(C1039="","",IF(AND(C1039&gt;=DATE(2026,9,1),C1039&lt;=DATE(2027,8,31)),(YEAR(C1039)-2026)*12+MONTH(C1039)-8,""))</f>
        <v/>
      </c>
      <c r="T1039">
        <f>IF(AND(A1039="مصروف",R1039&gt;0,I1039="موافق",S1039&lt;&gt;"",H1039&lt;&gt;""),N(G1039),0)</f>
        <v/>
      </c>
    </row>
    <row r="1040">
      <c r="A1040" s="19" t="n"/>
      <c r="B1040" s="20">
        <f>IF(A1040="","",IF(R1040=0,"⚠ أضف سطر عهدة أولًا","DMT-"&amp;TEXT(R1040,"000")))</f>
        <v/>
      </c>
      <c r="C1040" s="21" t="n"/>
      <c r="D1040" s="20">
        <f>IF(C1040="","",IF(S1040="","خارج السنة المالية",INDEX(القوائم!$D$2:$D$13,S1040)))</f>
        <v/>
      </c>
      <c r="E1040" s="22" t="n"/>
      <c r="F1040" s="23" t="n"/>
      <c r="G1040" s="23" t="n"/>
      <c r="H1040" s="22" t="n"/>
      <c r="I1040" s="19" t="n"/>
      <c r="J1040" s="21" t="n"/>
      <c r="K1040" s="19" t="n"/>
      <c r="L1040" s="19" t="n"/>
      <c r="M1040" s="21" t="n"/>
      <c r="N1040" s="22" t="n"/>
      <c r="O1040" s="24">
        <f>IF(A1040&lt;&gt;"عهدة","",SUMIFS($G$8:$G$5007,$B$8:$B$5007,B1040,$A$8:$A$5007,"مصروف",$I$8:$I$5007,"&lt;&gt;مرفوض"))</f>
        <v/>
      </c>
      <c r="P1040" s="25">
        <f>IF(A1040&lt;&gt;"عهدة","",N(F1040)-O1040)</f>
        <v/>
      </c>
      <c r="Q1040" s="26">
        <f>IF(A1040="","",IF(A1040="عهدة",IF(N(F1040)=0,"⚠ أدخل قيمة العهدة",IF(P1040&lt;0,"⛔ عجز / زيادة مصروفات "&amp;TEXT(-P1040,"#,##0"),IF(COUNTIFS($B$8:$B$5007,B1040,$A$8:$A$5007,"مصروف",$I$8:$I$5007,"&lt;&gt;مرفوض",$K$8:$K$5007,"&lt;&gt;نعم")&gt;0,"⚠ "&amp;COUNTIFS($B$8:$B$5007,B1040,$A$8:$A$5007,"مصروف",$I$8:$I$5007,"&lt;&gt;مرفوض",$K$8:$K$5007,"&lt;&gt;نعم")&amp;" مصروف غير مسوى",IF(L1040="تمت التسوية",IF(P1040=0,"✔ متوازنة وتمت التسوية","✔ تمت التسوية – متبقي "&amp;TEXT(P1040,"#,##0")),IF(P1040&gt;0,"متبقي "&amp;TEXT(P1040,"#,##0"),"✔ متوازنة"))))),IF(R1040=0,"⚠ أضف سطر عهدة أولًا",IF(OR(C1040="",N(G1040)=0),"⚠ أكمل التاريخ والقيمة",IF(S1040="","⚠ التاريخ خارج السنة المالية",IF(H1040="","⚠ اختر بند الموازنة",IF(I1040="مرفوض","✖ مرفوض من المدير",IF(I1040&lt;&gt;"موافق","⏳ بانتظار موافقة المدير",IF(K1040&lt;&gt;"نعم","⚠ غير مسوى مع الحسابات","✔ معتمد ومسوى")))))))))</f>
        <v/>
      </c>
      <c r="R1040">
        <f>N(R1039)+IF(A1040="عهدة",1,0)</f>
        <v/>
      </c>
      <c r="S1040">
        <f>IF(C1040="","",IF(AND(C1040&gt;=DATE(2026,9,1),C1040&lt;=DATE(2027,8,31)),(YEAR(C1040)-2026)*12+MONTH(C1040)-8,""))</f>
        <v/>
      </c>
      <c r="T1040">
        <f>IF(AND(A1040="مصروف",R1040&gt;0,I1040="موافق",S1040&lt;&gt;"",H1040&lt;&gt;""),N(G1040),0)</f>
        <v/>
      </c>
    </row>
    <row r="1041">
      <c r="A1041" s="19" t="n"/>
      <c r="B1041" s="20">
        <f>IF(A1041="","",IF(R1041=0,"⚠ أضف سطر عهدة أولًا","DMT-"&amp;TEXT(R1041,"000")))</f>
        <v/>
      </c>
      <c r="C1041" s="21" t="n"/>
      <c r="D1041" s="20">
        <f>IF(C1041="","",IF(S1041="","خارج السنة المالية",INDEX(القوائم!$D$2:$D$13,S1041)))</f>
        <v/>
      </c>
      <c r="E1041" s="22" t="n"/>
      <c r="F1041" s="23" t="n"/>
      <c r="G1041" s="23" t="n"/>
      <c r="H1041" s="22" t="n"/>
      <c r="I1041" s="19" t="n"/>
      <c r="J1041" s="21" t="n"/>
      <c r="K1041" s="19" t="n"/>
      <c r="L1041" s="19" t="n"/>
      <c r="M1041" s="21" t="n"/>
      <c r="N1041" s="22" t="n"/>
      <c r="O1041" s="24">
        <f>IF(A1041&lt;&gt;"عهدة","",SUMIFS($G$8:$G$5007,$B$8:$B$5007,B1041,$A$8:$A$5007,"مصروف",$I$8:$I$5007,"&lt;&gt;مرفوض"))</f>
        <v/>
      </c>
      <c r="P1041" s="25">
        <f>IF(A1041&lt;&gt;"عهدة","",N(F1041)-O1041)</f>
        <v/>
      </c>
      <c r="Q1041" s="26">
        <f>IF(A1041="","",IF(A1041="عهدة",IF(N(F1041)=0,"⚠ أدخل قيمة العهدة",IF(P1041&lt;0,"⛔ عجز / زيادة مصروفات "&amp;TEXT(-P1041,"#,##0"),IF(COUNTIFS($B$8:$B$5007,B1041,$A$8:$A$5007,"مصروف",$I$8:$I$5007,"&lt;&gt;مرفوض",$K$8:$K$5007,"&lt;&gt;نعم")&gt;0,"⚠ "&amp;COUNTIFS($B$8:$B$5007,B1041,$A$8:$A$5007,"مصروف",$I$8:$I$5007,"&lt;&gt;مرفوض",$K$8:$K$5007,"&lt;&gt;نعم")&amp;" مصروف غير مسوى",IF(L1041="تمت التسوية",IF(P1041=0,"✔ متوازنة وتمت التسوية","✔ تمت التسوية – متبقي "&amp;TEXT(P1041,"#,##0")),IF(P1041&gt;0,"متبقي "&amp;TEXT(P1041,"#,##0"),"✔ متوازنة"))))),IF(R1041=0,"⚠ أضف سطر عهدة أولًا",IF(OR(C1041="",N(G1041)=0),"⚠ أكمل التاريخ والقيمة",IF(S1041="","⚠ التاريخ خارج السنة المالية",IF(H1041="","⚠ اختر بند الموازنة",IF(I1041="مرفوض","✖ مرفوض من المدير",IF(I1041&lt;&gt;"موافق","⏳ بانتظار موافقة المدير",IF(K1041&lt;&gt;"نعم","⚠ غير مسوى مع الحسابات","✔ معتمد ومسوى")))))))))</f>
        <v/>
      </c>
      <c r="R1041">
        <f>N(R1040)+IF(A1041="عهدة",1,0)</f>
        <v/>
      </c>
      <c r="S1041">
        <f>IF(C1041="","",IF(AND(C1041&gt;=DATE(2026,9,1),C1041&lt;=DATE(2027,8,31)),(YEAR(C1041)-2026)*12+MONTH(C1041)-8,""))</f>
        <v/>
      </c>
      <c r="T1041">
        <f>IF(AND(A1041="مصروف",R1041&gt;0,I1041="موافق",S1041&lt;&gt;"",H1041&lt;&gt;""),N(G1041),0)</f>
        <v/>
      </c>
    </row>
    <row r="1042">
      <c r="A1042" s="19" t="n"/>
      <c r="B1042" s="20">
        <f>IF(A1042="","",IF(R1042=0,"⚠ أضف سطر عهدة أولًا","DMT-"&amp;TEXT(R1042,"000")))</f>
        <v/>
      </c>
      <c r="C1042" s="21" t="n"/>
      <c r="D1042" s="20">
        <f>IF(C1042="","",IF(S1042="","خارج السنة المالية",INDEX(القوائم!$D$2:$D$13,S1042)))</f>
        <v/>
      </c>
      <c r="E1042" s="22" t="n"/>
      <c r="F1042" s="23" t="n"/>
      <c r="G1042" s="23" t="n"/>
      <c r="H1042" s="22" t="n"/>
      <c r="I1042" s="19" t="n"/>
      <c r="J1042" s="21" t="n"/>
      <c r="K1042" s="19" t="n"/>
      <c r="L1042" s="19" t="n"/>
      <c r="M1042" s="21" t="n"/>
      <c r="N1042" s="22" t="n"/>
      <c r="O1042" s="24">
        <f>IF(A1042&lt;&gt;"عهدة","",SUMIFS($G$8:$G$5007,$B$8:$B$5007,B1042,$A$8:$A$5007,"مصروف",$I$8:$I$5007,"&lt;&gt;مرفوض"))</f>
        <v/>
      </c>
      <c r="P1042" s="25">
        <f>IF(A1042&lt;&gt;"عهدة","",N(F1042)-O1042)</f>
        <v/>
      </c>
      <c r="Q1042" s="26">
        <f>IF(A1042="","",IF(A1042="عهدة",IF(N(F1042)=0,"⚠ أدخل قيمة العهدة",IF(P1042&lt;0,"⛔ عجز / زيادة مصروفات "&amp;TEXT(-P1042,"#,##0"),IF(COUNTIFS($B$8:$B$5007,B1042,$A$8:$A$5007,"مصروف",$I$8:$I$5007,"&lt;&gt;مرفوض",$K$8:$K$5007,"&lt;&gt;نعم")&gt;0,"⚠ "&amp;COUNTIFS($B$8:$B$5007,B1042,$A$8:$A$5007,"مصروف",$I$8:$I$5007,"&lt;&gt;مرفوض",$K$8:$K$5007,"&lt;&gt;نعم")&amp;" مصروف غير مسوى",IF(L1042="تمت التسوية",IF(P1042=0,"✔ متوازنة وتمت التسوية","✔ تمت التسوية – متبقي "&amp;TEXT(P1042,"#,##0")),IF(P1042&gt;0,"متبقي "&amp;TEXT(P1042,"#,##0"),"✔ متوازنة"))))),IF(R1042=0,"⚠ أضف سطر عهدة أولًا",IF(OR(C1042="",N(G1042)=0),"⚠ أكمل التاريخ والقيمة",IF(S1042="","⚠ التاريخ خارج السنة المالية",IF(H1042="","⚠ اختر بند الموازنة",IF(I1042="مرفوض","✖ مرفوض من المدير",IF(I1042&lt;&gt;"موافق","⏳ بانتظار موافقة المدير",IF(K1042&lt;&gt;"نعم","⚠ غير مسوى مع الحسابات","✔ معتمد ومسوى")))))))))</f>
        <v/>
      </c>
      <c r="R1042">
        <f>N(R1041)+IF(A1042="عهدة",1,0)</f>
        <v/>
      </c>
      <c r="S1042">
        <f>IF(C1042="","",IF(AND(C1042&gt;=DATE(2026,9,1),C1042&lt;=DATE(2027,8,31)),(YEAR(C1042)-2026)*12+MONTH(C1042)-8,""))</f>
        <v/>
      </c>
      <c r="T1042">
        <f>IF(AND(A1042="مصروف",R1042&gt;0,I1042="موافق",S1042&lt;&gt;"",H1042&lt;&gt;""),N(G1042),0)</f>
        <v/>
      </c>
    </row>
    <row r="1043">
      <c r="A1043" s="19" t="n"/>
      <c r="B1043" s="20">
        <f>IF(A1043="","",IF(R1043=0,"⚠ أضف سطر عهدة أولًا","DMT-"&amp;TEXT(R1043,"000")))</f>
        <v/>
      </c>
      <c r="C1043" s="21" t="n"/>
      <c r="D1043" s="20">
        <f>IF(C1043="","",IF(S1043="","خارج السنة المالية",INDEX(القوائم!$D$2:$D$13,S1043)))</f>
        <v/>
      </c>
      <c r="E1043" s="22" t="n"/>
      <c r="F1043" s="23" t="n"/>
      <c r="G1043" s="23" t="n"/>
      <c r="H1043" s="22" t="n"/>
      <c r="I1043" s="19" t="n"/>
      <c r="J1043" s="21" t="n"/>
      <c r="K1043" s="19" t="n"/>
      <c r="L1043" s="19" t="n"/>
      <c r="M1043" s="21" t="n"/>
      <c r="N1043" s="22" t="n"/>
      <c r="O1043" s="24">
        <f>IF(A1043&lt;&gt;"عهدة","",SUMIFS($G$8:$G$5007,$B$8:$B$5007,B1043,$A$8:$A$5007,"مصروف",$I$8:$I$5007,"&lt;&gt;مرفوض"))</f>
        <v/>
      </c>
      <c r="P1043" s="25">
        <f>IF(A1043&lt;&gt;"عهدة","",N(F1043)-O1043)</f>
        <v/>
      </c>
      <c r="Q1043" s="26">
        <f>IF(A1043="","",IF(A1043="عهدة",IF(N(F1043)=0,"⚠ أدخل قيمة العهدة",IF(P1043&lt;0,"⛔ عجز / زيادة مصروفات "&amp;TEXT(-P1043,"#,##0"),IF(COUNTIFS($B$8:$B$5007,B1043,$A$8:$A$5007,"مصروف",$I$8:$I$5007,"&lt;&gt;مرفوض",$K$8:$K$5007,"&lt;&gt;نعم")&gt;0,"⚠ "&amp;COUNTIFS($B$8:$B$5007,B1043,$A$8:$A$5007,"مصروف",$I$8:$I$5007,"&lt;&gt;مرفوض",$K$8:$K$5007,"&lt;&gt;نعم")&amp;" مصروف غير مسوى",IF(L1043="تمت التسوية",IF(P1043=0,"✔ متوازنة وتمت التسوية","✔ تمت التسوية – متبقي "&amp;TEXT(P1043,"#,##0")),IF(P1043&gt;0,"متبقي "&amp;TEXT(P1043,"#,##0"),"✔ متوازنة"))))),IF(R1043=0,"⚠ أضف سطر عهدة أولًا",IF(OR(C1043="",N(G1043)=0),"⚠ أكمل التاريخ والقيمة",IF(S1043="","⚠ التاريخ خارج السنة المالية",IF(H1043="","⚠ اختر بند الموازنة",IF(I1043="مرفوض","✖ مرفوض من المدير",IF(I1043&lt;&gt;"موافق","⏳ بانتظار موافقة المدير",IF(K1043&lt;&gt;"نعم","⚠ غير مسوى مع الحسابات","✔ معتمد ومسوى")))))))))</f>
        <v/>
      </c>
      <c r="R1043">
        <f>N(R1042)+IF(A1043="عهدة",1,0)</f>
        <v/>
      </c>
      <c r="S1043">
        <f>IF(C1043="","",IF(AND(C1043&gt;=DATE(2026,9,1),C1043&lt;=DATE(2027,8,31)),(YEAR(C1043)-2026)*12+MONTH(C1043)-8,""))</f>
        <v/>
      </c>
      <c r="T1043">
        <f>IF(AND(A1043="مصروف",R1043&gt;0,I1043="موافق",S1043&lt;&gt;"",H1043&lt;&gt;""),N(G1043),0)</f>
        <v/>
      </c>
    </row>
    <row r="1044">
      <c r="A1044" s="19" t="n"/>
      <c r="B1044" s="20">
        <f>IF(A1044="","",IF(R1044=0,"⚠ أضف سطر عهدة أولًا","DMT-"&amp;TEXT(R1044,"000")))</f>
        <v/>
      </c>
      <c r="C1044" s="21" t="n"/>
      <c r="D1044" s="20">
        <f>IF(C1044="","",IF(S1044="","خارج السنة المالية",INDEX(القوائم!$D$2:$D$13,S1044)))</f>
        <v/>
      </c>
      <c r="E1044" s="22" t="n"/>
      <c r="F1044" s="23" t="n"/>
      <c r="G1044" s="23" t="n"/>
      <c r="H1044" s="22" t="n"/>
      <c r="I1044" s="19" t="n"/>
      <c r="J1044" s="21" t="n"/>
      <c r="K1044" s="19" t="n"/>
      <c r="L1044" s="19" t="n"/>
      <c r="M1044" s="21" t="n"/>
      <c r="N1044" s="22" t="n"/>
      <c r="O1044" s="24">
        <f>IF(A1044&lt;&gt;"عهدة","",SUMIFS($G$8:$G$5007,$B$8:$B$5007,B1044,$A$8:$A$5007,"مصروف",$I$8:$I$5007,"&lt;&gt;مرفوض"))</f>
        <v/>
      </c>
      <c r="P1044" s="25">
        <f>IF(A1044&lt;&gt;"عهدة","",N(F1044)-O1044)</f>
        <v/>
      </c>
      <c r="Q1044" s="26">
        <f>IF(A1044="","",IF(A1044="عهدة",IF(N(F1044)=0,"⚠ أدخل قيمة العهدة",IF(P1044&lt;0,"⛔ عجز / زيادة مصروفات "&amp;TEXT(-P1044,"#,##0"),IF(COUNTIFS($B$8:$B$5007,B1044,$A$8:$A$5007,"مصروف",$I$8:$I$5007,"&lt;&gt;مرفوض",$K$8:$K$5007,"&lt;&gt;نعم")&gt;0,"⚠ "&amp;COUNTIFS($B$8:$B$5007,B1044,$A$8:$A$5007,"مصروف",$I$8:$I$5007,"&lt;&gt;مرفوض",$K$8:$K$5007,"&lt;&gt;نعم")&amp;" مصروف غير مسوى",IF(L1044="تمت التسوية",IF(P1044=0,"✔ متوازنة وتمت التسوية","✔ تمت التسوية – متبقي "&amp;TEXT(P1044,"#,##0")),IF(P1044&gt;0,"متبقي "&amp;TEXT(P1044,"#,##0"),"✔ متوازنة"))))),IF(R1044=0,"⚠ أضف سطر عهدة أولًا",IF(OR(C1044="",N(G1044)=0),"⚠ أكمل التاريخ والقيمة",IF(S1044="","⚠ التاريخ خارج السنة المالية",IF(H1044="","⚠ اختر بند الموازنة",IF(I1044="مرفوض","✖ مرفوض من المدير",IF(I1044&lt;&gt;"موافق","⏳ بانتظار موافقة المدير",IF(K1044&lt;&gt;"نعم","⚠ غير مسوى مع الحسابات","✔ معتمد ومسوى")))))))))</f>
        <v/>
      </c>
      <c r="R1044">
        <f>N(R1043)+IF(A1044="عهدة",1,0)</f>
        <v/>
      </c>
      <c r="S1044">
        <f>IF(C1044="","",IF(AND(C1044&gt;=DATE(2026,9,1),C1044&lt;=DATE(2027,8,31)),(YEAR(C1044)-2026)*12+MONTH(C1044)-8,""))</f>
        <v/>
      </c>
      <c r="T1044">
        <f>IF(AND(A1044="مصروف",R1044&gt;0,I1044="موافق",S1044&lt;&gt;"",H1044&lt;&gt;""),N(G1044),0)</f>
        <v/>
      </c>
    </row>
    <row r="1045">
      <c r="A1045" s="19" t="n"/>
      <c r="B1045" s="20">
        <f>IF(A1045="","",IF(R1045=0,"⚠ أضف سطر عهدة أولًا","DMT-"&amp;TEXT(R1045,"000")))</f>
        <v/>
      </c>
      <c r="C1045" s="21" t="n"/>
      <c r="D1045" s="20">
        <f>IF(C1045="","",IF(S1045="","خارج السنة المالية",INDEX(القوائم!$D$2:$D$13,S1045)))</f>
        <v/>
      </c>
      <c r="E1045" s="22" t="n"/>
      <c r="F1045" s="23" t="n"/>
      <c r="G1045" s="23" t="n"/>
      <c r="H1045" s="22" t="n"/>
      <c r="I1045" s="19" t="n"/>
      <c r="J1045" s="21" t="n"/>
      <c r="K1045" s="19" t="n"/>
      <c r="L1045" s="19" t="n"/>
      <c r="M1045" s="21" t="n"/>
      <c r="N1045" s="22" t="n"/>
      <c r="O1045" s="24">
        <f>IF(A1045&lt;&gt;"عهدة","",SUMIFS($G$8:$G$5007,$B$8:$B$5007,B1045,$A$8:$A$5007,"مصروف",$I$8:$I$5007,"&lt;&gt;مرفوض"))</f>
        <v/>
      </c>
      <c r="P1045" s="25">
        <f>IF(A1045&lt;&gt;"عهدة","",N(F1045)-O1045)</f>
        <v/>
      </c>
      <c r="Q1045" s="26">
        <f>IF(A1045="","",IF(A1045="عهدة",IF(N(F1045)=0,"⚠ أدخل قيمة العهدة",IF(P1045&lt;0,"⛔ عجز / زيادة مصروفات "&amp;TEXT(-P1045,"#,##0"),IF(COUNTIFS($B$8:$B$5007,B1045,$A$8:$A$5007,"مصروف",$I$8:$I$5007,"&lt;&gt;مرفوض",$K$8:$K$5007,"&lt;&gt;نعم")&gt;0,"⚠ "&amp;COUNTIFS($B$8:$B$5007,B1045,$A$8:$A$5007,"مصروف",$I$8:$I$5007,"&lt;&gt;مرفوض",$K$8:$K$5007,"&lt;&gt;نعم")&amp;" مصروف غير مسوى",IF(L1045="تمت التسوية",IF(P1045=0,"✔ متوازنة وتمت التسوية","✔ تمت التسوية – متبقي "&amp;TEXT(P1045,"#,##0")),IF(P1045&gt;0,"متبقي "&amp;TEXT(P1045,"#,##0"),"✔ متوازنة"))))),IF(R1045=0,"⚠ أضف سطر عهدة أولًا",IF(OR(C1045="",N(G1045)=0),"⚠ أكمل التاريخ والقيمة",IF(S1045="","⚠ التاريخ خارج السنة المالية",IF(H1045="","⚠ اختر بند الموازنة",IF(I1045="مرفوض","✖ مرفوض من المدير",IF(I1045&lt;&gt;"موافق","⏳ بانتظار موافقة المدير",IF(K1045&lt;&gt;"نعم","⚠ غير مسوى مع الحسابات","✔ معتمد ومسوى")))))))))</f>
        <v/>
      </c>
      <c r="R1045">
        <f>N(R1044)+IF(A1045="عهدة",1,0)</f>
        <v/>
      </c>
      <c r="S1045">
        <f>IF(C1045="","",IF(AND(C1045&gt;=DATE(2026,9,1),C1045&lt;=DATE(2027,8,31)),(YEAR(C1045)-2026)*12+MONTH(C1045)-8,""))</f>
        <v/>
      </c>
      <c r="T1045">
        <f>IF(AND(A1045="مصروف",R1045&gt;0,I1045="موافق",S1045&lt;&gt;"",H1045&lt;&gt;""),N(G1045),0)</f>
        <v/>
      </c>
    </row>
    <row r="1046">
      <c r="A1046" s="19" t="n"/>
      <c r="B1046" s="20">
        <f>IF(A1046="","",IF(R1046=0,"⚠ أضف سطر عهدة أولًا","DMT-"&amp;TEXT(R1046,"000")))</f>
        <v/>
      </c>
      <c r="C1046" s="21" t="n"/>
      <c r="D1046" s="20">
        <f>IF(C1046="","",IF(S1046="","خارج السنة المالية",INDEX(القوائم!$D$2:$D$13,S1046)))</f>
        <v/>
      </c>
      <c r="E1046" s="22" t="n"/>
      <c r="F1046" s="23" t="n"/>
      <c r="G1046" s="23" t="n"/>
      <c r="H1046" s="22" t="n"/>
      <c r="I1046" s="19" t="n"/>
      <c r="J1046" s="21" t="n"/>
      <c r="K1046" s="19" t="n"/>
      <c r="L1046" s="19" t="n"/>
      <c r="M1046" s="21" t="n"/>
      <c r="N1046" s="22" t="n"/>
      <c r="O1046" s="24">
        <f>IF(A1046&lt;&gt;"عهدة","",SUMIFS($G$8:$G$5007,$B$8:$B$5007,B1046,$A$8:$A$5007,"مصروف",$I$8:$I$5007,"&lt;&gt;مرفوض"))</f>
        <v/>
      </c>
      <c r="P1046" s="25">
        <f>IF(A1046&lt;&gt;"عهدة","",N(F1046)-O1046)</f>
        <v/>
      </c>
      <c r="Q1046" s="26">
        <f>IF(A1046="","",IF(A1046="عهدة",IF(N(F1046)=0,"⚠ أدخل قيمة العهدة",IF(P1046&lt;0,"⛔ عجز / زيادة مصروفات "&amp;TEXT(-P1046,"#,##0"),IF(COUNTIFS($B$8:$B$5007,B1046,$A$8:$A$5007,"مصروف",$I$8:$I$5007,"&lt;&gt;مرفوض",$K$8:$K$5007,"&lt;&gt;نعم")&gt;0,"⚠ "&amp;COUNTIFS($B$8:$B$5007,B1046,$A$8:$A$5007,"مصروف",$I$8:$I$5007,"&lt;&gt;مرفوض",$K$8:$K$5007,"&lt;&gt;نعم")&amp;" مصروف غير مسوى",IF(L1046="تمت التسوية",IF(P1046=0,"✔ متوازنة وتمت التسوية","✔ تمت التسوية – متبقي "&amp;TEXT(P1046,"#,##0")),IF(P1046&gt;0,"متبقي "&amp;TEXT(P1046,"#,##0"),"✔ متوازنة"))))),IF(R1046=0,"⚠ أضف سطر عهدة أولًا",IF(OR(C1046="",N(G1046)=0),"⚠ أكمل التاريخ والقيمة",IF(S1046="","⚠ التاريخ خارج السنة المالية",IF(H1046="","⚠ اختر بند الموازنة",IF(I1046="مرفوض","✖ مرفوض من المدير",IF(I1046&lt;&gt;"موافق","⏳ بانتظار موافقة المدير",IF(K1046&lt;&gt;"نعم","⚠ غير مسوى مع الحسابات","✔ معتمد ومسوى")))))))))</f>
        <v/>
      </c>
      <c r="R1046">
        <f>N(R1045)+IF(A1046="عهدة",1,0)</f>
        <v/>
      </c>
      <c r="S1046">
        <f>IF(C1046="","",IF(AND(C1046&gt;=DATE(2026,9,1),C1046&lt;=DATE(2027,8,31)),(YEAR(C1046)-2026)*12+MONTH(C1046)-8,""))</f>
        <v/>
      </c>
      <c r="T1046">
        <f>IF(AND(A1046="مصروف",R1046&gt;0,I1046="موافق",S1046&lt;&gt;"",H1046&lt;&gt;""),N(G1046),0)</f>
        <v/>
      </c>
    </row>
    <row r="1047">
      <c r="A1047" s="19" t="n"/>
      <c r="B1047" s="20">
        <f>IF(A1047="","",IF(R1047=0,"⚠ أضف سطر عهدة أولًا","DMT-"&amp;TEXT(R1047,"000")))</f>
        <v/>
      </c>
      <c r="C1047" s="21" t="n"/>
      <c r="D1047" s="20">
        <f>IF(C1047="","",IF(S1047="","خارج السنة المالية",INDEX(القوائم!$D$2:$D$13,S1047)))</f>
        <v/>
      </c>
      <c r="E1047" s="22" t="n"/>
      <c r="F1047" s="23" t="n"/>
      <c r="G1047" s="23" t="n"/>
      <c r="H1047" s="22" t="n"/>
      <c r="I1047" s="19" t="n"/>
      <c r="J1047" s="21" t="n"/>
      <c r="K1047" s="19" t="n"/>
      <c r="L1047" s="19" t="n"/>
      <c r="M1047" s="21" t="n"/>
      <c r="N1047" s="22" t="n"/>
      <c r="O1047" s="24">
        <f>IF(A1047&lt;&gt;"عهدة","",SUMIFS($G$8:$G$5007,$B$8:$B$5007,B1047,$A$8:$A$5007,"مصروف",$I$8:$I$5007,"&lt;&gt;مرفوض"))</f>
        <v/>
      </c>
      <c r="P1047" s="25">
        <f>IF(A1047&lt;&gt;"عهدة","",N(F1047)-O1047)</f>
        <v/>
      </c>
      <c r="Q1047" s="26">
        <f>IF(A1047="","",IF(A1047="عهدة",IF(N(F1047)=0,"⚠ أدخل قيمة العهدة",IF(P1047&lt;0,"⛔ عجز / زيادة مصروفات "&amp;TEXT(-P1047,"#,##0"),IF(COUNTIFS($B$8:$B$5007,B1047,$A$8:$A$5007,"مصروف",$I$8:$I$5007,"&lt;&gt;مرفوض",$K$8:$K$5007,"&lt;&gt;نعم")&gt;0,"⚠ "&amp;COUNTIFS($B$8:$B$5007,B1047,$A$8:$A$5007,"مصروف",$I$8:$I$5007,"&lt;&gt;مرفوض",$K$8:$K$5007,"&lt;&gt;نعم")&amp;" مصروف غير مسوى",IF(L1047="تمت التسوية",IF(P1047=0,"✔ متوازنة وتمت التسوية","✔ تمت التسوية – متبقي "&amp;TEXT(P1047,"#,##0")),IF(P1047&gt;0,"متبقي "&amp;TEXT(P1047,"#,##0"),"✔ متوازنة"))))),IF(R1047=0,"⚠ أضف سطر عهدة أولًا",IF(OR(C1047="",N(G1047)=0),"⚠ أكمل التاريخ والقيمة",IF(S1047="","⚠ التاريخ خارج السنة المالية",IF(H1047="","⚠ اختر بند الموازنة",IF(I1047="مرفوض","✖ مرفوض من المدير",IF(I1047&lt;&gt;"موافق","⏳ بانتظار موافقة المدير",IF(K1047&lt;&gt;"نعم","⚠ غير مسوى مع الحسابات","✔ معتمد ومسوى")))))))))</f>
        <v/>
      </c>
      <c r="R1047">
        <f>N(R1046)+IF(A1047="عهدة",1,0)</f>
        <v/>
      </c>
      <c r="S1047">
        <f>IF(C1047="","",IF(AND(C1047&gt;=DATE(2026,9,1),C1047&lt;=DATE(2027,8,31)),(YEAR(C1047)-2026)*12+MONTH(C1047)-8,""))</f>
        <v/>
      </c>
      <c r="T1047">
        <f>IF(AND(A1047="مصروف",R1047&gt;0,I1047="موافق",S1047&lt;&gt;"",H1047&lt;&gt;""),N(G1047),0)</f>
        <v/>
      </c>
    </row>
    <row r="1048">
      <c r="A1048" s="19" t="n"/>
      <c r="B1048" s="20">
        <f>IF(A1048="","",IF(R1048=0,"⚠ أضف سطر عهدة أولًا","DMT-"&amp;TEXT(R1048,"000")))</f>
        <v/>
      </c>
      <c r="C1048" s="21" t="n"/>
      <c r="D1048" s="20">
        <f>IF(C1048="","",IF(S1048="","خارج السنة المالية",INDEX(القوائم!$D$2:$D$13,S1048)))</f>
        <v/>
      </c>
      <c r="E1048" s="22" t="n"/>
      <c r="F1048" s="23" t="n"/>
      <c r="G1048" s="23" t="n"/>
      <c r="H1048" s="22" t="n"/>
      <c r="I1048" s="19" t="n"/>
      <c r="J1048" s="21" t="n"/>
      <c r="K1048" s="19" t="n"/>
      <c r="L1048" s="19" t="n"/>
      <c r="M1048" s="21" t="n"/>
      <c r="N1048" s="22" t="n"/>
      <c r="O1048" s="24">
        <f>IF(A1048&lt;&gt;"عهدة","",SUMIFS($G$8:$G$5007,$B$8:$B$5007,B1048,$A$8:$A$5007,"مصروف",$I$8:$I$5007,"&lt;&gt;مرفوض"))</f>
        <v/>
      </c>
      <c r="P1048" s="25">
        <f>IF(A1048&lt;&gt;"عهدة","",N(F1048)-O1048)</f>
        <v/>
      </c>
      <c r="Q1048" s="26">
        <f>IF(A1048="","",IF(A1048="عهدة",IF(N(F1048)=0,"⚠ أدخل قيمة العهدة",IF(P1048&lt;0,"⛔ عجز / زيادة مصروفات "&amp;TEXT(-P1048,"#,##0"),IF(COUNTIFS($B$8:$B$5007,B1048,$A$8:$A$5007,"مصروف",$I$8:$I$5007,"&lt;&gt;مرفوض",$K$8:$K$5007,"&lt;&gt;نعم")&gt;0,"⚠ "&amp;COUNTIFS($B$8:$B$5007,B1048,$A$8:$A$5007,"مصروف",$I$8:$I$5007,"&lt;&gt;مرفوض",$K$8:$K$5007,"&lt;&gt;نعم")&amp;" مصروف غير مسوى",IF(L1048="تمت التسوية",IF(P1048=0,"✔ متوازنة وتمت التسوية","✔ تمت التسوية – متبقي "&amp;TEXT(P1048,"#,##0")),IF(P1048&gt;0,"متبقي "&amp;TEXT(P1048,"#,##0"),"✔ متوازنة"))))),IF(R1048=0,"⚠ أضف سطر عهدة أولًا",IF(OR(C1048="",N(G1048)=0),"⚠ أكمل التاريخ والقيمة",IF(S1048="","⚠ التاريخ خارج السنة المالية",IF(H1048="","⚠ اختر بند الموازنة",IF(I1048="مرفوض","✖ مرفوض من المدير",IF(I1048&lt;&gt;"موافق","⏳ بانتظار موافقة المدير",IF(K1048&lt;&gt;"نعم","⚠ غير مسوى مع الحسابات","✔ معتمد ومسوى")))))))))</f>
        <v/>
      </c>
      <c r="R1048">
        <f>N(R1047)+IF(A1048="عهدة",1,0)</f>
        <v/>
      </c>
      <c r="S1048">
        <f>IF(C1048="","",IF(AND(C1048&gt;=DATE(2026,9,1),C1048&lt;=DATE(2027,8,31)),(YEAR(C1048)-2026)*12+MONTH(C1048)-8,""))</f>
        <v/>
      </c>
      <c r="T1048">
        <f>IF(AND(A1048="مصروف",R1048&gt;0,I1048="موافق",S1048&lt;&gt;"",H1048&lt;&gt;""),N(G1048),0)</f>
        <v/>
      </c>
    </row>
    <row r="1049">
      <c r="A1049" s="19" t="n"/>
      <c r="B1049" s="20">
        <f>IF(A1049="","",IF(R1049=0,"⚠ أضف سطر عهدة أولًا","DMT-"&amp;TEXT(R1049,"000")))</f>
        <v/>
      </c>
      <c r="C1049" s="21" t="n"/>
      <c r="D1049" s="20">
        <f>IF(C1049="","",IF(S1049="","خارج السنة المالية",INDEX(القوائم!$D$2:$D$13,S1049)))</f>
        <v/>
      </c>
      <c r="E1049" s="22" t="n"/>
      <c r="F1049" s="23" t="n"/>
      <c r="G1049" s="23" t="n"/>
      <c r="H1049" s="22" t="n"/>
      <c r="I1049" s="19" t="n"/>
      <c r="J1049" s="21" t="n"/>
      <c r="K1049" s="19" t="n"/>
      <c r="L1049" s="19" t="n"/>
      <c r="M1049" s="21" t="n"/>
      <c r="N1049" s="22" t="n"/>
      <c r="O1049" s="24">
        <f>IF(A1049&lt;&gt;"عهدة","",SUMIFS($G$8:$G$5007,$B$8:$B$5007,B1049,$A$8:$A$5007,"مصروف",$I$8:$I$5007,"&lt;&gt;مرفوض"))</f>
        <v/>
      </c>
      <c r="P1049" s="25">
        <f>IF(A1049&lt;&gt;"عهدة","",N(F1049)-O1049)</f>
        <v/>
      </c>
      <c r="Q1049" s="26">
        <f>IF(A1049="","",IF(A1049="عهدة",IF(N(F1049)=0,"⚠ أدخل قيمة العهدة",IF(P1049&lt;0,"⛔ عجز / زيادة مصروفات "&amp;TEXT(-P1049,"#,##0"),IF(COUNTIFS($B$8:$B$5007,B1049,$A$8:$A$5007,"مصروف",$I$8:$I$5007,"&lt;&gt;مرفوض",$K$8:$K$5007,"&lt;&gt;نعم")&gt;0,"⚠ "&amp;COUNTIFS($B$8:$B$5007,B1049,$A$8:$A$5007,"مصروف",$I$8:$I$5007,"&lt;&gt;مرفوض",$K$8:$K$5007,"&lt;&gt;نعم")&amp;" مصروف غير مسوى",IF(L1049="تمت التسوية",IF(P1049=0,"✔ متوازنة وتمت التسوية","✔ تمت التسوية – متبقي "&amp;TEXT(P1049,"#,##0")),IF(P1049&gt;0,"متبقي "&amp;TEXT(P1049,"#,##0"),"✔ متوازنة"))))),IF(R1049=0,"⚠ أضف سطر عهدة أولًا",IF(OR(C1049="",N(G1049)=0),"⚠ أكمل التاريخ والقيمة",IF(S1049="","⚠ التاريخ خارج السنة المالية",IF(H1049="","⚠ اختر بند الموازنة",IF(I1049="مرفوض","✖ مرفوض من المدير",IF(I1049&lt;&gt;"موافق","⏳ بانتظار موافقة المدير",IF(K1049&lt;&gt;"نعم","⚠ غير مسوى مع الحسابات","✔ معتمد ومسوى")))))))))</f>
        <v/>
      </c>
      <c r="R1049">
        <f>N(R1048)+IF(A1049="عهدة",1,0)</f>
        <v/>
      </c>
      <c r="S1049">
        <f>IF(C1049="","",IF(AND(C1049&gt;=DATE(2026,9,1),C1049&lt;=DATE(2027,8,31)),(YEAR(C1049)-2026)*12+MONTH(C1049)-8,""))</f>
        <v/>
      </c>
      <c r="T1049">
        <f>IF(AND(A1049="مصروف",R1049&gt;0,I1049="موافق",S1049&lt;&gt;"",H1049&lt;&gt;""),N(G1049),0)</f>
        <v/>
      </c>
    </row>
    <row r="1050">
      <c r="A1050" s="19" t="n"/>
      <c r="B1050" s="20">
        <f>IF(A1050="","",IF(R1050=0,"⚠ أضف سطر عهدة أولًا","DMT-"&amp;TEXT(R1050,"000")))</f>
        <v/>
      </c>
      <c r="C1050" s="21" t="n"/>
      <c r="D1050" s="20">
        <f>IF(C1050="","",IF(S1050="","خارج السنة المالية",INDEX(القوائم!$D$2:$D$13,S1050)))</f>
        <v/>
      </c>
      <c r="E1050" s="22" t="n"/>
      <c r="F1050" s="23" t="n"/>
      <c r="G1050" s="23" t="n"/>
      <c r="H1050" s="22" t="n"/>
      <c r="I1050" s="19" t="n"/>
      <c r="J1050" s="21" t="n"/>
      <c r="K1050" s="19" t="n"/>
      <c r="L1050" s="19" t="n"/>
      <c r="M1050" s="21" t="n"/>
      <c r="N1050" s="22" t="n"/>
      <c r="O1050" s="24">
        <f>IF(A1050&lt;&gt;"عهدة","",SUMIFS($G$8:$G$5007,$B$8:$B$5007,B1050,$A$8:$A$5007,"مصروف",$I$8:$I$5007,"&lt;&gt;مرفوض"))</f>
        <v/>
      </c>
      <c r="P1050" s="25">
        <f>IF(A1050&lt;&gt;"عهدة","",N(F1050)-O1050)</f>
        <v/>
      </c>
      <c r="Q1050" s="26">
        <f>IF(A1050="","",IF(A1050="عهدة",IF(N(F1050)=0,"⚠ أدخل قيمة العهدة",IF(P1050&lt;0,"⛔ عجز / زيادة مصروفات "&amp;TEXT(-P1050,"#,##0"),IF(COUNTIFS($B$8:$B$5007,B1050,$A$8:$A$5007,"مصروف",$I$8:$I$5007,"&lt;&gt;مرفوض",$K$8:$K$5007,"&lt;&gt;نعم")&gt;0,"⚠ "&amp;COUNTIFS($B$8:$B$5007,B1050,$A$8:$A$5007,"مصروف",$I$8:$I$5007,"&lt;&gt;مرفوض",$K$8:$K$5007,"&lt;&gt;نعم")&amp;" مصروف غير مسوى",IF(L1050="تمت التسوية",IF(P1050=0,"✔ متوازنة وتمت التسوية","✔ تمت التسوية – متبقي "&amp;TEXT(P1050,"#,##0")),IF(P1050&gt;0,"متبقي "&amp;TEXT(P1050,"#,##0"),"✔ متوازنة"))))),IF(R1050=0,"⚠ أضف سطر عهدة أولًا",IF(OR(C1050="",N(G1050)=0),"⚠ أكمل التاريخ والقيمة",IF(S1050="","⚠ التاريخ خارج السنة المالية",IF(H1050="","⚠ اختر بند الموازنة",IF(I1050="مرفوض","✖ مرفوض من المدير",IF(I1050&lt;&gt;"موافق","⏳ بانتظار موافقة المدير",IF(K1050&lt;&gt;"نعم","⚠ غير مسوى مع الحسابات","✔ معتمد ومسوى")))))))))</f>
        <v/>
      </c>
      <c r="R1050">
        <f>N(R1049)+IF(A1050="عهدة",1,0)</f>
        <v/>
      </c>
      <c r="S1050">
        <f>IF(C1050="","",IF(AND(C1050&gt;=DATE(2026,9,1),C1050&lt;=DATE(2027,8,31)),(YEAR(C1050)-2026)*12+MONTH(C1050)-8,""))</f>
        <v/>
      </c>
      <c r="T1050">
        <f>IF(AND(A1050="مصروف",R1050&gt;0,I1050="موافق",S1050&lt;&gt;"",H1050&lt;&gt;""),N(G1050),0)</f>
        <v/>
      </c>
    </row>
    <row r="1051">
      <c r="A1051" s="19" t="n"/>
      <c r="B1051" s="20">
        <f>IF(A1051="","",IF(R1051=0,"⚠ أضف سطر عهدة أولًا","DMT-"&amp;TEXT(R1051,"000")))</f>
        <v/>
      </c>
      <c r="C1051" s="21" t="n"/>
      <c r="D1051" s="20">
        <f>IF(C1051="","",IF(S1051="","خارج السنة المالية",INDEX(القوائم!$D$2:$D$13,S1051)))</f>
        <v/>
      </c>
      <c r="E1051" s="22" t="n"/>
      <c r="F1051" s="23" t="n"/>
      <c r="G1051" s="23" t="n"/>
      <c r="H1051" s="22" t="n"/>
      <c r="I1051" s="19" t="n"/>
      <c r="J1051" s="21" t="n"/>
      <c r="K1051" s="19" t="n"/>
      <c r="L1051" s="19" t="n"/>
      <c r="M1051" s="21" t="n"/>
      <c r="N1051" s="22" t="n"/>
      <c r="O1051" s="24">
        <f>IF(A1051&lt;&gt;"عهدة","",SUMIFS($G$8:$G$5007,$B$8:$B$5007,B1051,$A$8:$A$5007,"مصروف",$I$8:$I$5007,"&lt;&gt;مرفوض"))</f>
        <v/>
      </c>
      <c r="P1051" s="25">
        <f>IF(A1051&lt;&gt;"عهدة","",N(F1051)-O1051)</f>
        <v/>
      </c>
      <c r="Q1051" s="26">
        <f>IF(A1051="","",IF(A1051="عهدة",IF(N(F1051)=0,"⚠ أدخل قيمة العهدة",IF(P1051&lt;0,"⛔ عجز / زيادة مصروفات "&amp;TEXT(-P1051,"#,##0"),IF(COUNTIFS($B$8:$B$5007,B1051,$A$8:$A$5007,"مصروف",$I$8:$I$5007,"&lt;&gt;مرفوض",$K$8:$K$5007,"&lt;&gt;نعم")&gt;0,"⚠ "&amp;COUNTIFS($B$8:$B$5007,B1051,$A$8:$A$5007,"مصروف",$I$8:$I$5007,"&lt;&gt;مرفوض",$K$8:$K$5007,"&lt;&gt;نعم")&amp;" مصروف غير مسوى",IF(L1051="تمت التسوية",IF(P1051=0,"✔ متوازنة وتمت التسوية","✔ تمت التسوية – متبقي "&amp;TEXT(P1051,"#,##0")),IF(P1051&gt;0,"متبقي "&amp;TEXT(P1051,"#,##0"),"✔ متوازنة"))))),IF(R1051=0,"⚠ أضف سطر عهدة أولًا",IF(OR(C1051="",N(G1051)=0),"⚠ أكمل التاريخ والقيمة",IF(S1051="","⚠ التاريخ خارج السنة المالية",IF(H1051="","⚠ اختر بند الموازنة",IF(I1051="مرفوض","✖ مرفوض من المدير",IF(I1051&lt;&gt;"موافق","⏳ بانتظار موافقة المدير",IF(K1051&lt;&gt;"نعم","⚠ غير مسوى مع الحسابات","✔ معتمد ومسوى")))))))))</f>
        <v/>
      </c>
      <c r="R1051">
        <f>N(R1050)+IF(A1051="عهدة",1,0)</f>
        <v/>
      </c>
      <c r="S1051">
        <f>IF(C1051="","",IF(AND(C1051&gt;=DATE(2026,9,1),C1051&lt;=DATE(2027,8,31)),(YEAR(C1051)-2026)*12+MONTH(C1051)-8,""))</f>
        <v/>
      </c>
      <c r="T1051">
        <f>IF(AND(A1051="مصروف",R1051&gt;0,I1051="موافق",S1051&lt;&gt;"",H1051&lt;&gt;""),N(G1051),0)</f>
        <v/>
      </c>
    </row>
    <row r="1052">
      <c r="A1052" s="19" t="n"/>
      <c r="B1052" s="20">
        <f>IF(A1052="","",IF(R1052=0,"⚠ أضف سطر عهدة أولًا","DMT-"&amp;TEXT(R1052,"000")))</f>
        <v/>
      </c>
      <c r="C1052" s="21" t="n"/>
      <c r="D1052" s="20">
        <f>IF(C1052="","",IF(S1052="","خارج السنة المالية",INDEX(القوائم!$D$2:$D$13,S1052)))</f>
        <v/>
      </c>
      <c r="E1052" s="22" t="n"/>
      <c r="F1052" s="23" t="n"/>
      <c r="G1052" s="23" t="n"/>
      <c r="H1052" s="22" t="n"/>
      <c r="I1052" s="19" t="n"/>
      <c r="J1052" s="21" t="n"/>
      <c r="K1052" s="19" t="n"/>
      <c r="L1052" s="19" t="n"/>
      <c r="M1052" s="21" t="n"/>
      <c r="N1052" s="22" t="n"/>
      <c r="O1052" s="24">
        <f>IF(A1052&lt;&gt;"عهدة","",SUMIFS($G$8:$G$5007,$B$8:$B$5007,B1052,$A$8:$A$5007,"مصروف",$I$8:$I$5007,"&lt;&gt;مرفوض"))</f>
        <v/>
      </c>
      <c r="P1052" s="25">
        <f>IF(A1052&lt;&gt;"عهدة","",N(F1052)-O1052)</f>
        <v/>
      </c>
      <c r="Q1052" s="26">
        <f>IF(A1052="","",IF(A1052="عهدة",IF(N(F1052)=0,"⚠ أدخل قيمة العهدة",IF(P1052&lt;0,"⛔ عجز / زيادة مصروفات "&amp;TEXT(-P1052,"#,##0"),IF(COUNTIFS($B$8:$B$5007,B1052,$A$8:$A$5007,"مصروف",$I$8:$I$5007,"&lt;&gt;مرفوض",$K$8:$K$5007,"&lt;&gt;نعم")&gt;0,"⚠ "&amp;COUNTIFS($B$8:$B$5007,B1052,$A$8:$A$5007,"مصروف",$I$8:$I$5007,"&lt;&gt;مرفوض",$K$8:$K$5007,"&lt;&gt;نعم")&amp;" مصروف غير مسوى",IF(L1052="تمت التسوية",IF(P1052=0,"✔ متوازنة وتمت التسوية","✔ تمت التسوية – متبقي "&amp;TEXT(P1052,"#,##0")),IF(P1052&gt;0,"متبقي "&amp;TEXT(P1052,"#,##0"),"✔ متوازنة"))))),IF(R1052=0,"⚠ أضف سطر عهدة أولًا",IF(OR(C1052="",N(G1052)=0),"⚠ أكمل التاريخ والقيمة",IF(S1052="","⚠ التاريخ خارج السنة المالية",IF(H1052="","⚠ اختر بند الموازنة",IF(I1052="مرفوض","✖ مرفوض من المدير",IF(I1052&lt;&gt;"موافق","⏳ بانتظار موافقة المدير",IF(K1052&lt;&gt;"نعم","⚠ غير مسوى مع الحسابات","✔ معتمد ومسوى")))))))))</f>
        <v/>
      </c>
      <c r="R1052">
        <f>N(R1051)+IF(A1052="عهدة",1,0)</f>
        <v/>
      </c>
      <c r="S1052">
        <f>IF(C1052="","",IF(AND(C1052&gt;=DATE(2026,9,1),C1052&lt;=DATE(2027,8,31)),(YEAR(C1052)-2026)*12+MONTH(C1052)-8,""))</f>
        <v/>
      </c>
      <c r="T1052">
        <f>IF(AND(A1052="مصروف",R1052&gt;0,I1052="موافق",S1052&lt;&gt;"",H1052&lt;&gt;""),N(G1052),0)</f>
        <v/>
      </c>
    </row>
    <row r="1053">
      <c r="A1053" s="19" t="n"/>
      <c r="B1053" s="20">
        <f>IF(A1053="","",IF(R1053=0,"⚠ أضف سطر عهدة أولًا","DMT-"&amp;TEXT(R1053,"000")))</f>
        <v/>
      </c>
      <c r="C1053" s="21" t="n"/>
      <c r="D1053" s="20">
        <f>IF(C1053="","",IF(S1053="","خارج السنة المالية",INDEX(القوائم!$D$2:$D$13,S1053)))</f>
        <v/>
      </c>
      <c r="E1053" s="22" t="n"/>
      <c r="F1053" s="23" t="n"/>
      <c r="G1053" s="23" t="n"/>
      <c r="H1053" s="22" t="n"/>
      <c r="I1053" s="19" t="n"/>
      <c r="J1053" s="21" t="n"/>
      <c r="K1053" s="19" t="n"/>
      <c r="L1053" s="19" t="n"/>
      <c r="M1053" s="21" t="n"/>
      <c r="N1053" s="22" t="n"/>
      <c r="O1053" s="24">
        <f>IF(A1053&lt;&gt;"عهدة","",SUMIFS($G$8:$G$5007,$B$8:$B$5007,B1053,$A$8:$A$5007,"مصروف",$I$8:$I$5007,"&lt;&gt;مرفوض"))</f>
        <v/>
      </c>
      <c r="P1053" s="25">
        <f>IF(A1053&lt;&gt;"عهدة","",N(F1053)-O1053)</f>
        <v/>
      </c>
      <c r="Q1053" s="26">
        <f>IF(A1053="","",IF(A1053="عهدة",IF(N(F1053)=0,"⚠ أدخل قيمة العهدة",IF(P1053&lt;0,"⛔ عجز / زيادة مصروفات "&amp;TEXT(-P1053,"#,##0"),IF(COUNTIFS($B$8:$B$5007,B1053,$A$8:$A$5007,"مصروف",$I$8:$I$5007,"&lt;&gt;مرفوض",$K$8:$K$5007,"&lt;&gt;نعم")&gt;0,"⚠ "&amp;COUNTIFS($B$8:$B$5007,B1053,$A$8:$A$5007,"مصروف",$I$8:$I$5007,"&lt;&gt;مرفوض",$K$8:$K$5007,"&lt;&gt;نعم")&amp;" مصروف غير مسوى",IF(L1053="تمت التسوية",IF(P1053=0,"✔ متوازنة وتمت التسوية","✔ تمت التسوية – متبقي "&amp;TEXT(P1053,"#,##0")),IF(P1053&gt;0,"متبقي "&amp;TEXT(P1053,"#,##0"),"✔ متوازنة"))))),IF(R1053=0,"⚠ أضف سطر عهدة أولًا",IF(OR(C1053="",N(G1053)=0),"⚠ أكمل التاريخ والقيمة",IF(S1053="","⚠ التاريخ خارج السنة المالية",IF(H1053="","⚠ اختر بند الموازنة",IF(I1053="مرفوض","✖ مرفوض من المدير",IF(I1053&lt;&gt;"موافق","⏳ بانتظار موافقة المدير",IF(K1053&lt;&gt;"نعم","⚠ غير مسوى مع الحسابات","✔ معتمد ومسوى")))))))))</f>
        <v/>
      </c>
      <c r="R1053">
        <f>N(R1052)+IF(A1053="عهدة",1,0)</f>
        <v/>
      </c>
      <c r="S1053">
        <f>IF(C1053="","",IF(AND(C1053&gt;=DATE(2026,9,1),C1053&lt;=DATE(2027,8,31)),(YEAR(C1053)-2026)*12+MONTH(C1053)-8,""))</f>
        <v/>
      </c>
      <c r="T1053">
        <f>IF(AND(A1053="مصروف",R1053&gt;0,I1053="موافق",S1053&lt;&gt;"",H1053&lt;&gt;""),N(G1053),0)</f>
        <v/>
      </c>
    </row>
    <row r="1054">
      <c r="A1054" s="19" t="n"/>
      <c r="B1054" s="20">
        <f>IF(A1054="","",IF(R1054=0,"⚠ أضف سطر عهدة أولًا","DMT-"&amp;TEXT(R1054,"000")))</f>
        <v/>
      </c>
      <c r="C1054" s="21" t="n"/>
      <c r="D1054" s="20">
        <f>IF(C1054="","",IF(S1054="","خارج السنة المالية",INDEX(القوائم!$D$2:$D$13,S1054)))</f>
        <v/>
      </c>
      <c r="E1054" s="22" t="n"/>
      <c r="F1054" s="23" t="n"/>
      <c r="G1054" s="23" t="n"/>
      <c r="H1054" s="22" t="n"/>
      <c r="I1054" s="19" t="n"/>
      <c r="J1054" s="21" t="n"/>
      <c r="K1054" s="19" t="n"/>
      <c r="L1054" s="19" t="n"/>
      <c r="M1054" s="21" t="n"/>
      <c r="N1054" s="22" t="n"/>
      <c r="O1054" s="24">
        <f>IF(A1054&lt;&gt;"عهدة","",SUMIFS($G$8:$G$5007,$B$8:$B$5007,B1054,$A$8:$A$5007,"مصروف",$I$8:$I$5007,"&lt;&gt;مرفوض"))</f>
        <v/>
      </c>
      <c r="P1054" s="25">
        <f>IF(A1054&lt;&gt;"عهدة","",N(F1054)-O1054)</f>
        <v/>
      </c>
      <c r="Q1054" s="26">
        <f>IF(A1054="","",IF(A1054="عهدة",IF(N(F1054)=0,"⚠ أدخل قيمة العهدة",IF(P1054&lt;0,"⛔ عجز / زيادة مصروفات "&amp;TEXT(-P1054,"#,##0"),IF(COUNTIFS($B$8:$B$5007,B1054,$A$8:$A$5007,"مصروف",$I$8:$I$5007,"&lt;&gt;مرفوض",$K$8:$K$5007,"&lt;&gt;نعم")&gt;0,"⚠ "&amp;COUNTIFS($B$8:$B$5007,B1054,$A$8:$A$5007,"مصروف",$I$8:$I$5007,"&lt;&gt;مرفوض",$K$8:$K$5007,"&lt;&gt;نعم")&amp;" مصروف غير مسوى",IF(L1054="تمت التسوية",IF(P1054=0,"✔ متوازنة وتمت التسوية","✔ تمت التسوية – متبقي "&amp;TEXT(P1054,"#,##0")),IF(P1054&gt;0,"متبقي "&amp;TEXT(P1054,"#,##0"),"✔ متوازنة"))))),IF(R1054=0,"⚠ أضف سطر عهدة أولًا",IF(OR(C1054="",N(G1054)=0),"⚠ أكمل التاريخ والقيمة",IF(S1054="","⚠ التاريخ خارج السنة المالية",IF(H1054="","⚠ اختر بند الموازنة",IF(I1054="مرفوض","✖ مرفوض من المدير",IF(I1054&lt;&gt;"موافق","⏳ بانتظار موافقة المدير",IF(K1054&lt;&gt;"نعم","⚠ غير مسوى مع الحسابات","✔ معتمد ومسوى")))))))))</f>
        <v/>
      </c>
      <c r="R1054">
        <f>N(R1053)+IF(A1054="عهدة",1,0)</f>
        <v/>
      </c>
      <c r="S1054">
        <f>IF(C1054="","",IF(AND(C1054&gt;=DATE(2026,9,1),C1054&lt;=DATE(2027,8,31)),(YEAR(C1054)-2026)*12+MONTH(C1054)-8,""))</f>
        <v/>
      </c>
      <c r="T1054">
        <f>IF(AND(A1054="مصروف",R1054&gt;0,I1054="موافق",S1054&lt;&gt;"",H1054&lt;&gt;""),N(G1054),0)</f>
        <v/>
      </c>
    </row>
    <row r="1055">
      <c r="A1055" s="19" t="n"/>
      <c r="B1055" s="20">
        <f>IF(A1055="","",IF(R1055=0,"⚠ أضف سطر عهدة أولًا","DMT-"&amp;TEXT(R1055,"000")))</f>
        <v/>
      </c>
      <c r="C1055" s="21" t="n"/>
      <c r="D1055" s="20">
        <f>IF(C1055="","",IF(S1055="","خارج السنة المالية",INDEX(القوائم!$D$2:$D$13,S1055)))</f>
        <v/>
      </c>
      <c r="E1055" s="22" t="n"/>
      <c r="F1055" s="23" t="n"/>
      <c r="G1055" s="23" t="n"/>
      <c r="H1055" s="22" t="n"/>
      <c r="I1055" s="19" t="n"/>
      <c r="J1055" s="21" t="n"/>
      <c r="K1055" s="19" t="n"/>
      <c r="L1055" s="19" t="n"/>
      <c r="M1055" s="21" t="n"/>
      <c r="N1055" s="22" t="n"/>
      <c r="O1055" s="24">
        <f>IF(A1055&lt;&gt;"عهدة","",SUMIFS($G$8:$G$5007,$B$8:$B$5007,B1055,$A$8:$A$5007,"مصروف",$I$8:$I$5007,"&lt;&gt;مرفوض"))</f>
        <v/>
      </c>
      <c r="P1055" s="25">
        <f>IF(A1055&lt;&gt;"عهدة","",N(F1055)-O1055)</f>
        <v/>
      </c>
      <c r="Q1055" s="26">
        <f>IF(A1055="","",IF(A1055="عهدة",IF(N(F1055)=0,"⚠ أدخل قيمة العهدة",IF(P1055&lt;0,"⛔ عجز / زيادة مصروفات "&amp;TEXT(-P1055,"#,##0"),IF(COUNTIFS($B$8:$B$5007,B1055,$A$8:$A$5007,"مصروف",$I$8:$I$5007,"&lt;&gt;مرفوض",$K$8:$K$5007,"&lt;&gt;نعم")&gt;0,"⚠ "&amp;COUNTIFS($B$8:$B$5007,B1055,$A$8:$A$5007,"مصروف",$I$8:$I$5007,"&lt;&gt;مرفوض",$K$8:$K$5007,"&lt;&gt;نعم")&amp;" مصروف غير مسوى",IF(L1055="تمت التسوية",IF(P1055=0,"✔ متوازنة وتمت التسوية","✔ تمت التسوية – متبقي "&amp;TEXT(P1055,"#,##0")),IF(P1055&gt;0,"متبقي "&amp;TEXT(P1055,"#,##0"),"✔ متوازنة"))))),IF(R1055=0,"⚠ أضف سطر عهدة أولًا",IF(OR(C1055="",N(G1055)=0),"⚠ أكمل التاريخ والقيمة",IF(S1055="","⚠ التاريخ خارج السنة المالية",IF(H1055="","⚠ اختر بند الموازنة",IF(I1055="مرفوض","✖ مرفوض من المدير",IF(I1055&lt;&gt;"موافق","⏳ بانتظار موافقة المدير",IF(K1055&lt;&gt;"نعم","⚠ غير مسوى مع الحسابات","✔ معتمد ومسوى")))))))))</f>
        <v/>
      </c>
      <c r="R1055">
        <f>N(R1054)+IF(A1055="عهدة",1,0)</f>
        <v/>
      </c>
      <c r="S1055">
        <f>IF(C1055="","",IF(AND(C1055&gt;=DATE(2026,9,1),C1055&lt;=DATE(2027,8,31)),(YEAR(C1055)-2026)*12+MONTH(C1055)-8,""))</f>
        <v/>
      </c>
      <c r="T1055">
        <f>IF(AND(A1055="مصروف",R1055&gt;0,I1055="موافق",S1055&lt;&gt;"",H1055&lt;&gt;""),N(G1055),0)</f>
        <v/>
      </c>
    </row>
    <row r="1056">
      <c r="A1056" s="19" t="n"/>
      <c r="B1056" s="20">
        <f>IF(A1056="","",IF(R1056=0,"⚠ أضف سطر عهدة أولًا","DMT-"&amp;TEXT(R1056,"000")))</f>
        <v/>
      </c>
      <c r="C1056" s="21" t="n"/>
      <c r="D1056" s="20">
        <f>IF(C1056="","",IF(S1056="","خارج السنة المالية",INDEX(القوائم!$D$2:$D$13,S1056)))</f>
        <v/>
      </c>
      <c r="E1056" s="22" t="n"/>
      <c r="F1056" s="23" t="n"/>
      <c r="G1056" s="23" t="n"/>
      <c r="H1056" s="22" t="n"/>
      <c r="I1056" s="19" t="n"/>
      <c r="J1056" s="21" t="n"/>
      <c r="K1056" s="19" t="n"/>
      <c r="L1056" s="19" t="n"/>
      <c r="M1056" s="21" t="n"/>
      <c r="N1056" s="22" t="n"/>
      <c r="O1056" s="24">
        <f>IF(A1056&lt;&gt;"عهدة","",SUMIFS($G$8:$G$5007,$B$8:$B$5007,B1056,$A$8:$A$5007,"مصروف",$I$8:$I$5007,"&lt;&gt;مرفوض"))</f>
        <v/>
      </c>
      <c r="P1056" s="25">
        <f>IF(A1056&lt;&gt;"عهدة","",N(F1056)-O1056)</f>
        <v/>
      </c>
      <c r="Q1056" s="26">
        <f>IF(A1056="","",IF(A1056="عهدة",IF(N(F1056)=0,"⚠ أدخل قيمة العهدة",IF(P1056&lt;0,"⛔ عجز / زيادة مصروفات "&amp;TEXT(-P1056,"#,##0"),IF(COUNTIFS($B$8:$B$5007,B1056,$A$8:$A$5007,"مصروف",$I$8:$I$5007,"&lt;&gt;مرفوض",$K$8:$K$5007,"&lt;&gt;نعم")&gt;0,"⚠ "&amp;COUNTIFS($B$8:$B$5007,B1056,$A$8:$A$5007,"مصروف",$I$8:$I$5007,"&lt;&gt;مرفوض",$K$8:$K$5007,"&lt;&gt;نعم")&amp;" مصروف غير مسوى",IF(L1056="تمت التسوية",IF(P1056=0,"✔ متوازنة وتمت التسوية","✔ تمت التسوية – متبقي "&amp;TEXT(P1056,"#,##0")),IF(P1056&gt;0,"متبقي "&amp;TEXT(P1056,"#,##0"),"✔ متوازنة"))))),IF(R1056=0,"⚠ أضف سطر عهدة أولًا",IF(OR(C1056="",N(G1056)=0),"⚠ أكمل التاريخ والقيمة",IF(S1056="","⚠ التاريخ خارج السنة المالية",IF(H1056="","⚠ اختر بند الموازنة",IF(I1056="مرفوض","✖ مرفوض من المدير",IF(I1056&lt;&gt;"موافق","⏳ بانتظار موافقة المدير",IF(K1056&lt;&gt;"نعم","⚠ غير مسوى مع الحسابات","✔ معتمد ومسوى")))))))))</f>
        <v/>
      </c>
      <c r="R1056">
        <f>N(R1055)+IF(A1056="عهدة",1,0)</f>
        <v/>
      </c>
      <c r="S1056">
        <f>IF(C1056="","",IF(AND(C1056&gt;=DATE(2026,9,1),C1056&lt;=DATE(2027,8,31)),(YEAR(C1056)-2026)*12+MONTH(C1056)-8,""))</f>
        <v/>
      </c>
      <c r="T1056">
        <f>IF(AND(A1056="مصروف",R1056&gt;0,I1056="موافق",S1056&lt;&gt;"",H1056&lt;&gt;""),N(G1056),0)</f>
        <v/>
      </c>
    </row>
    <row r="1057">
      <c r="A1057" s="19" t="n"/>
      <c r="B1057" s="20">
        <f>IF(A1057="","",IF(R1057=0,"⚠ أضف سطر عهدة أولًا","DMT-"&amp;TEXT(R1057,"000")))</f>
        <v/>
      </c>
      <c r="C1057" s="21" t="n"/>
      <c r="D1057" s="20">
        <f>IF(C1057="","",IF(S1057="","خارج السنة المالية",INDEX(القوائم!$D$2:$D$13,S1057)))</f>
        <v/>
      </c>
      <c r="E1057" s="22" t="n"/>
      <c r="F1057" s="23" t="n"/>
      <c r="G1057" s="23" t="n"/>
      <c r="H1057" s="22" t="n"/>
      <c r="I1057" s="19" t="n"/>
      <c r="J1057" s="21" t="n"/>
      <c r="K1057" s="19" t="n"/>
      <c r="L1057" s="19" t="n"/>
      <c r="M1057" s="21" t="n"/>
      <c r="N1057" s="22" t="n"/>
      <c r="O1057" s="24">
        <f>IF(A1057&lt;&gt;"عهدة","",SUMIFS($G$8:$G$5007,$B$8:$B$5007,B1057,$A$8:$A$5007,"مصروف",$I$8:$I$5007,"&lt;&gt;مرفوض"))</f>
        <v/>
      </c>
      <c r="P1057" s="25">
        <f>IF(A1057&lt;&gt;"عهدة","",N(F1057)-O1057)</f>
        <v/>
      </c>
      <c r="Q1057" s="26">
        <f>IF(A1057="","",IF(A1057="عهدة",IF(N(F1057)=0,"⚠ أدخل قيمة العهدة",IF(P1057&lt;0,"⛔ عجز / زيادة مصروفات "&amp;TEXT(-P1057,"#,##0"),IF(COUNTIFS($B$8:$B$5007,B1057,$A$8:$A$5007,"مصروف",$I$8:$I$5007,"&lt;&gt;مرفوض",$K$8:$K$5007,"&lt;&gt;نعم")&gt;0,"⚠ "&amp;COUNTIFS($B$8:$B$5007,B1057,$A$8:$A$5007,"مصروف",$I$8:$I$5007,"&lt;&gt;مرفوض",$K$8:$K$5007,"&lt;&gt;نعم")&amp;" مصروف غير مسوى",IF(L1057="تمت التسوية",IF(P1057=0,"✔ متوازنة وتمت التسوية","✔ تمت التسوية – متبقي "&amp;TEXT(P1057,"#,##0")),IF(P1057&gt;0,"متبقي "&amp;TEXT(P1057,"#,##0"),"✔ متوازنة"))))),IF(R1057=0,"⚠ أضف سطر عهدة أولًا",IF(OR(C1057="",N(G1057)=0),"⚠ أكمل التاريخ والقيمة",IF(S1057="","⚠ التاريخ خارج السنة المالية",IF(H1057="","⚠ اختر بند الموازنة",IF(I1057="مرفوض","✖ مرفوض من المدير",IF(I1057&lt;&gt;"موافق","⏳ بانتظار موافقة المدير",IF(K1057&lt;&gt;"نعم","⚠ غير مسوى مع الحسابات","✔ معتمد ومسوى")))))))))</f>
        <v/>
      </c>
      <c r="R1057">
        <f>N(R1056)+IF(A1057="عهدة",1,0)</f>
        <v/>
      </c>
      <c r="S1057">
        <f>IF(C1057="","",IF(AND(C1057&gt;=DATE(2026,9,1),C1057&lt;=DATE(2027,8,31)),(YEAR(C1057)-2026)*12+MONTH(C1057)-8,""))</f>
        <v/>
      </c>
      <c r="T1057">
        <f>IF(AND(A1057="مصروف",R1057&gt;0,I1057="موافق",S1057&lt;&gt;"",H1057&lt;&gt;""),N(G1057),0)</f>
        <v/>
      </c>
    </row>
    <row r="1058">
      <c r="A1058" s="19" t="n"/>
      <c r="B1058" s="20">
        <f>IF(A1058="","",IF(R1058=0,"⚠ أضف سطر عهدة أولًا","DMT-"&amp;TEXT(R1058,"000")))</f>
        <v/>
      </c>
      <c r="C1058" s="21" t="n"/>
      <c r="D1058" s="20">
        <f>IF(C1058="","",IF(S1058="","خارج السنة المالية",INDEX(القوائم!$D$2:$D$13,S1058)))</f>
        <v/>
      </c>
      <c r="E1058" s="22" t="n"/>
      <c r="F1058" s="23" t="n"/>
      <c r="G1058" s="23" t="n"/>
      <c r="H1058" s="22" t="n"/>
      <c r="I1058" s="19" t="n"/>
      <c r="J1058" s="21" t="n"/>
      <c r="K1058" s="19" t="n"/>
      <c r="L1058" s="19" t="n"/>
      <c r="M1058" s="21" t="n"/>
      <c r="N1058" s="22" t="n"/>
      <c r="O1058" s="24">
        <f>IF(A1058&lt;&gt;"عهدة","",SUMIFS($G$8:$G$5007,$B$8:$B$5007,B1058,$A$8:$A$5007,"مصروف",$I$8:$I$5007,"&lt;&gt;مرفوض"))</f>
        <v/>
      </c>
      <c r="P1058" s="25">
        <f>IF(A1058&lt;&gt;"عهدة","",N(F1058)-O1058)</f>
        <v/>
      </c>
      <c r="Q1058" s="26">
        <f>IF(A1058="","",IF(A1058="عهدة",IF(N(F1058)=0,"⚠ أدخل قيمة العهدة",IF(P1058&lt;0,"⛔ عجز / زيادة مصروفات "&amp;TEXT(-P1058,"#,##0"),IF(COUNTIFS($B$8:$B$5007,B1058,$A$8:$A$5007,"مصروف",$I$8:$I$5007,"&lt;&gt;مرفوض",$K$8:$K$5007,"&lt;&gt;نعم")&gt;0,"⚠ "&amp;COUNTIFS($B$8:$B$5007,B1058,$A$8:$A$5007,"مصروف",$I$8:$I$5007,"&lt;&gt;مرفوض",$K$8:$K$5007,"&lt;&gt;نعم")&amp;" مصروف غير مسوى",IF(L1058="تمت التسوية",IF(P1058=0,"✔ متوازنة وتمت التسوية","✔ تمت التسوية – متبقي "&amp;TEXT(P1058,"#,##0")),IF(P1058&gt;0,"متبقي "&amp;TEXT(P1058,"#,##0"),"✔ متوازنة"))))),IF(R1058=0,"⚠ أضف سطر عهدة أولًا",IF(OR(C1058="",N(G1058)=0),"⚠ أكمل التاريخ والقيمة",IF(S1058="","⚠ التاريخ خارج السنة المالية",IF(H1058="","⚠ اختر بند الموازنة",IF(I1058="مرفوض","✖ مرفوض من المدير",IF(I1058&lt;&gt;"موافق","⏳ بانتظار موافقة المدير",IF(K1058&lt;&gt;"نعم","⚠ غير مسوى مع الحسابات","✔ معتمد ومسوى")))))))))</f>
        <v/>
      </c>
      <c r="R1058">
        <f>N(R1057)+IF(A1058="عهدة",1,0)</f>
        <v/>
      </c>
      <c r="S1058">
        <f>IF(C1058="","",IF(AND(C1058&gt;=DATE(2026,9,1),C1058&lt;=DATE(2027,8,31)),(YEAR(C1058)-2026)*12+MONTH(C1058)-8,""))</f>
        <v/>
      </c>
      <c r="T1058">
        <f>IF(AND(A1058="مصروف",R1058&gt;0,I1058="موافق",S1058&lt;&gt;"",H1058&lt;&gt;""),N(G1058),0)</f>
        <v/>
      </c>
    </row>
    <row r="1059">
      <c r="A1059" s="19" t="n"/>
      <c r="B1059" s="20">
        <f>IF(A1059="","",IF(R1059=0,"⚠ أضف سطر عهدة أولًا","DMT-"&amp;TEXT(R1059,"000")))</f>
        <v/>
      </c>
      <c r="C1059" s="21" t="n"/>
      <c r="D1059" s="20">
        <f>IF(C1059="","",IF(S1059="","خارج السنة المالية",INDEX(القوائم!$D$2:$D$13,S1059)))</f>
        <v/>
      </c>
      <c r="E1059" s="22" t="n"/>
      <c r="F1059" s="23" t="n"/>
      <c r="G1059" s="23" t="n"/>
      <c r="H1059" s="22" t="n"/>
      <c r="I1059" s="19" t="n"/>
      <c r="J1059" s="21" t="n"/>
      <c r="K1059" s="19" t="n"/>
      <c r="L1059" s="19" t="n"/>
      <c r="M1059" s="21" t="n"/>
      <c r="N1059" s="22" t="n"/>
      <c r="O1059" s="24">
        <f>IF(A1059&lt;&gt;"عهدة","",SUMIFS($G$8:$G$5007,$B$8:$B$5007,B1059,$A$8:$A$5007,"مصروف",$I$8:$I$5007,"&lt;&gt;مرفوض"))</f>
        <v/>
      </c>
      <c r="P1059" s="25">
        <f>IF(A1059&lt;&gt;"عهدة","",N(F1059)-O1059)</f>
        <v/>
      </c>
      <c r="Q1059" s="26">
        <f>IF(A1059="","",IF(A1059="عهدة",IF(N(F1059)=0,"⚠ أدخل قيمة العهدة",IF(P1059&lt;0,"⛔ عجز / زيادة مصروفات "&amp;TEXT(-P1059,"#,##0"),IF(COUNTIFS($B$8:$B$5007,B1059,$A$8:$A$5007,"مصروف",$I$8:$I$5007,"&lt;&gt;مرفوض",$K$8:$K$5007,"&lt;&gt;نعم")&gt;0,"⚠ "&amp;COUNTIFS($B$8:$B$5007,B1059,$A$8:$A$5007,"مصروف",$I$8:$I$5007,"&lt;&gt;مرفوض",$K$8:$K$5007,"&lt;&gt;نعم")&amp;" مصروف غير مسوى",IF(L1059="تمت التسوية",IF(P1059=0,"✔ متوازنة وتمت التسوية","✔ تمت التسوية – متبقي "&amp;TEXT(P1059,"#,##0")),IF(P1059&gt;0,"متبقي "&amp;TEXT(P1059,"#,##0"),"✔ متوازنة"))))),IF(R1059=0,"⚠ أضف سطر عهدة أولًا",IF(OR(C1059="",N(G1059)=0),"⚠ أكمل التاريخ والقيمة",IF(S1059="","⚠ التاريخ خارج السنة المالية",IF(H1059="","⚠ اختر بند الموازنة",IF(I1059="مرفوض","✖ مرفوض من المدير",IF(I1059&lt;&gt;"موافق","⏳ بانتظار موافقة المدير",IF(K1059&lt;&gt;"نعم","⚠ غير مسوى مع الحسابات","✔ معتمد ومسوى")))))))))</f>
        <v/>
      </c>
      <c r="R1059">
        <f>N(R1058)+IF(A1059="عهدة",1,0)</f>
        <v/>
      </c>
      <c r="S1059">
        <f>IF(C1059="","",IF(AND(C1059&gt;=DATE(2026,9,1),C1059&lt;=DATE(2027,8,31)),(YEAR(C1059)-2026)*12+MONTH(C1059)-8,""))</f>
        <v/>
      </c>
      <c r="T1059">
        <f>IF(AND(A1059="مصروف",R1059&gt;0,I1059="موافق",S1059&lt;&gt;"",H1059&lt;&gt;""),N(G1059),0)</f>
        <v/>
      </c>
    </row>
    <row r="1060">
      <c r="A1060" s="19" t="n"/>
      <c r="B1060" s="20">
        <f>IF(A1060="","",IF(R1060=0,"⚠ أضف سطر عهدة أولًا","DMT-"&amp;TEXT(R1060,"000")))</f>
        <v/>
      </c>
      <c r="C1060" s="21" t="n"/>
      <c r="D1060" s="20">
        <f>IF(C1060="","",IF(S1060="","خارج السنة المالية",INDEX(القوائم!$D$2:$D$13,S1060)))</f>
        <v/>
      </c>
      <c r="E1060" s="22" t="n"/>
      <c r="F1060" s="23" t="n"/>
      <c r="G1060" s="23" t="n"/>
      <c r="H1060" s="22" t="n"/>
      <c r="I1060" s="19" t="n"/>
      <c r="J1060" s="21" t="n"/>
      <c r="K1060" s="19" t="n"/>
      <c r="L1060" s="19" t="n"/>
      <c r="M1060" s="21" t="n"/>
      <c r="N1060" s="22" t="n"/>
      <c r="O1060" s="24">
        <f>IF(A1060&lt;&gt;"عهدة","",SUMIFS($G$8:$G$5007,$B$8:$B$5007,B1060,$A$8:$A$5007,"مصروف",$I$8:$I$5007,"&lt;&gt;مرفوض"))</f>
        <v/>
      </c>
      <c r="P1060" s="25">
        <f>IF(A1060&lt;&gt;"عهدة","",N(F1060)-O1060)</f>
        <v/>
      </c>
      <c r="Q1060" s="26">
        <f>IF(A1060="","",IF(A1060="عهدة",IF(N(F1060)=0,"⚠ أدخل قيمة العهدة",IF(P1060&lt;0,"⛔ عجز / زيادة مصروفات "&amp;TEXT(-P1060,"#,##0"),IF(COUNTIFS($B$8:$B$5007,B1060,$A$8:$A$5007,"مصروف",$I$8:$I$5007,"&lt;&gt;مرفوض",$K$8:$K$5007,"&lt;&gt;نعم")&gt;0,"⚠ "&amp;COUNTIFS($B$8:$B$5007,B1060,$A$8:$A$5007,"مصروف",$I$8:$I$5007,"&lt;&gt;مرفوض",$K$8:$K$5007,"&lt;&gt;نعم")&amp;" مصروف غير مسوى",IF(L1060="تمت التسوية",IF(P1060=0,"✔ متوازنة وتمت التسوية","✔ تمت التسوية – متبقي "&amp;TEXT(P1060,"#,##0")),IF(P1060&gt;0,"متبقي "&amp;TEXT(P1060,"#,##0"),"✔ متوازنة"))))),IF(R1060=0,"⚠ أضف سطر عهدة أولًا",IF(OR(C1060="",N(G1060)=0),"⚠ أكمل التاريخ والقيمة",IF(S1060="","⚠ التاريخ خارج السنة المالية",IF(H1060="","⚠ اختر بند الموازنة",IF(I1060="مرفوض","✖ مرفوض من المدير",IF(I1060&lt;&gt;"موافق","⏳ بانتظار موافقة المدير",IF(K1060&lt;&gt;"نعم","⚠ غير مسوى مع الحسابات","✔ معتمد ومسوى")))))))))</f>
        <v/>
      </c>
      <c r="R1060">
        <f>N(R1059)+IF(A1060="عهدة",1,0)</f>
        <v/>
      </c>
      <c r="S1060">
        <f>IF(C1060="","",IF(AND(C1060&gt;=DATE(2026,9,1),C1060&lt;=DATE(2027,8,31)),(YEAR(C1060)-2026)*12+MONTH(C1060)-8,""))</f>
        <v/>
      </c>
      <c r="T1060">
        <f>IF(AND(A1060="مصروف",R1060&gt;0,I1060="موافق",S1060&lt;&gt;"",H1060&lt;&gt;""),N(G1060),0)</f>
        <v/>
      </c>
    </row>
    <row r="1061">
      <c r="A1061" s="19" t="n"/>
      <c r="B1061" s="20">
        <f>IF(A1061="","",IF(R1061=0,"⚠ أضف سطر عهدة أولًا","DMT-"&amp;TEXT(R1061,"000")))</f>
        <v/>
      </c>
      <c r="C1061" s="21" t="n"/>
      <c r="D1061" s="20">
        <f>IF(C1061="","",IF(S1061="","خارج السنة المالية",INDEX(القوائم!$D$2:$D$13,S1061)))</f>
        <v/>
      </c>
      <c r="E1061" s="22" t="n"/>
      <c r="F1061" s="23" t="n"/>
      <c r="G1061" s="23" t="n"/>
      <c r="H1061" s="22" t="n"/>
      <c r="I1061" s="19" t="n"/>
      <c r="J1061" s="21" t="n"/>
      <c r="K1061" s="19" t="n"/>
      <c r="L1061" s="19" t="n"/>
      <c r="M1061" s="21" t="n"/>
      <c r="N1061" s="22" t="n"/>
      <c r="O1061" s="24">
        <f>IF(A1061&lt;&gt;"عهدة","",SUMIFS($G$8:$G$5007,$B$8:$B$5007,B1061,$A$8:$A$5007,"مصروف",$I$8:$I$5007,"&lt;&gt;مرفوض"))</f>
        <v/>
      </c>
      <c r="P1061" s="25">
        <f>IF(A1061&lt;&gt;"عهدة","",N(F1061)-O1061)</f>
        <v/>
      </c>
      <c r="Q1061" s="26">
        <f>IF(A1061="","",IF(A1061="عهدة",IF(N(F1061)=0,"⚠ أدخل قيمة العهدة",IF(P1061&lt;0,"⛔ عجز / زيادة مصروفات "&amp;TEXT(-P1061,"#,##0"),IF(COUNTIFS($B$8:$B$5007,B1061,$A$8:$A$5007,"مصروف",$I$8:$I$5007,"&lt;&gt;مرفوض",$K$8:$K$5007,"&lt;&gt;نعم")&gt;0,"⚠ "&amp;COUNTIFS($B$8:$B$5007,B1061,$A$8:$A$5007,"مصروف",$I$8:$I$5007,"&lt;&gt;مرفوض",$K$8:$K$5007,"&lt;&gt;نعم")&amp;" مصروف غير مسوى",IF(L1061="تمت التسوية",IF(P1061=0,"✔ متوازنة وتمت التسوية","✔ تمت التسوية – متبقي "&amp;TEXT(P1061,"#,##0")),IF(P1061&gt;0,"متبقي "&amp;TEXT(P1061,"#,##0"),"✔ متوازنة"))))),IF(R1061=0,"⚠ أضف سطر عهدة أولًا",IF(OR(C1061="",N(G1061)=0),"⚠ أكمل التاريخ والقيمة",IF(S1061="","⚠ التاريخ خارج السنة المالية",IF(H1061="","⚠ اختر بند الموازنة",IF(I1061="مرفوض","✖ مرفوض من المدير",IF(I1061&lt;&gt;"موافق","⏳ بانتظار موافقة المدير",IF(K1061&lt;&gt;"نعم","⚠ غير مسوى مع الحسابات","✔ معتمد ومسوى")))))))))</f>
        <v/>
      </c>
      <c r="R1061">
        <f>N(R1060)+IF(A1061="عهدة",1,0)</f>
        <v/>
      </c>
      <c r="S1061">
        <f>IF(C1061="","",IF(AND(C1061&gt;=DATE(2026,9,1),C1061&lt;=DATE(2027,8,31)),(YEAR(C1061)-2026)*12+MONTH(C1061)-8,""))</f>
        <v/>
      </c>
      <c r="T1061">
        <f>IF(AND(A1061="مصروف",R1061&gt;0,I1061="موافق",S1061&lt;&gt;"",H1061&lt;&gt;""),N(G1061),0)</f>
        <v/>
      </c>
    </row>
    <row r="1062">
      <c r="A1062" s="19" t="n"/>
      <c r="B1062" s="20">
        <f>IF(A1062="","",IF(R1062=0,"⚠ أضف سطر عهدة أولًا","DMT-"&amp;TEXT(R1062,"000")))</f>
        <v/>
      </c>
      <c r="C1062" s="21" t="n"/>
      <c r="D1062" s="20">
        <f>IF(C1062="","",IF(S1062="","خارج السنة المالية",INDEX(القوائم!$D$2:$D$13,S1062)))</f>
        <v/>
      </c>
      <c r="E1062" s="22" t="n"/>
      <c r="F1062" s="23" t="n"/>
      <c r="G1062" s="23" t="n"/>
      <c r="H1062" s="22" t="n"/>
      <c r="I1062" s="19" t="n"/>
      <c r="J1062" s="21" t="n"/>
      <c r="K1062" s="19" t="n"/>
      <c r="L1062" s="19" t="n"/>
      <c r="M1062" s="21" t="n"/>
      <c r="N1062" s="22" t="n"/>
      <c r="O1062" s="24">
        <f>IF(A1062&lt;&gt;"عهدة","",SUMIFS($G$8:$G$5007,$B$8:$B$5007,B1062,$A$8:$A$5007,"مصروف",$I$8:$I$5007,"&lt;&gt;مرفوض"))</f>
        <v/>
      </c>
      <c r="P1062" s="25">
        <f>IF(A1062&lt;&gt;"عهدة","",N(F1062)-O1062)</f>
        <v/>
      </c>
      <c r="Q1062" s="26">
        <f>IF(A1062="","",IF(A1062="عهدة",IF(N(F1062)=0,"⚠ أدخل قيمة العهدة",IF(P1062&lt;0,"⛔ عجز / زيادة مصروفات "&amp;TEXT(-P1062,"#,##0"),IF(COUNTIFS($B$8:$B$5007,B1062,$A$8:$A$5007,"مصروف",$I$8:$I$5007,"&lt;&gt;مرفوض",$K$8:$K$5007,"&lt;&gt;نعم")&gt;0,"⚠ "&amp;COUNTIFS($B$8:$B$5007,B1062,$A$8:$A$5007,"مصروف",$I$8:$I$5007,"&lt;&gt;مرفوض",$K$8:$K$5007,"&lt;&gt;نعم")&amp;" مصروف غير مسوى",IF(L1062="تمت التسوية",IF(P1062=0,"✔ متوازنة وتمت التسوية","✔ تمت التسوية – متبقي "&amp;TEXT(P1062,"#,##0")),IF(P1062&gt;0,"متبقي "&amp;TEXT(P1062,"#,##0"),"✔ متوازنة"))))),IF(R1062=0,"⚠ أضف سطر عهدة أولًا",IF(OR(C1062="",N(G1062)=0),"⚠ أكمل التاريخ والقيمة",IF(S1062="","⚠ التاريخ خارج السنة المالية",IF(H1062="","⚠ اختر بند الموازنة",IF(I1062="مرفوض","✖ مرفوض من المدير",IF(I1062&lt;&gt;"موافق","⏳ بانتظار موافقة المدير",IF(K1062&lt;&gt;"نعم","⚠ غير مسوى مع الحسابات","✔ معتمد ومسوى")))))))))</f>
        <v/>
      </c>
      <c r="R1062">
        <f>N(R1061)+IF(A1062="عهدة",1,0)</f>
        <v/>
      </c>
      <c r="S1062">
        <f>IF(C1062="","",IF(AND(C1062&gt;=DATE(2026,9,1),C1062&lt;=DATE(2027,8,31)),(YEAR(C1062)-2026)*12+MONTH(C1062)-8,""))</f>
        <v/>
      </c>
      <c r="T1062">
        <f>IF(AND(A1062="مصروف",R1062&gt;0,I1062="موافق",S1062&lt;&gt;"",H1062&lt;&gt;""),N(G1062),0)</f>
        <v/>
      </c>
    </row>
    <row r="1063">
      <c r="A1063" s="19" t="n"/>
      <c r="B1063" s="20">
        <f>IF(A1063="","",IF(R1063=0,"⚠ أضف سطر عهدة أولًا","DMT-"&amp;TEXT(R1063,"000")))</f>
        <v/>
      </c>
      <c r="C1063" s="21" t="n"/>
      <c r="D1063" s="20">
        <f>IF(C1063="","",IF(S1063="","خارج السنة المالية",INDEX(القوائم!$D$2:$D$13,S1063)))</f>
        <v/>
      </c>
      <c r="E1063" s="22" t="n"/>
      <c r="F1063" s="23" t="n"/>
      <c r="G1063" s="23" t="n"/>
      <c r="H1063" s="22" t="n"/>
      <c r="I1063" s="19" t="n"/>
      <c r="J1063" s="21" t="n"/>
      <c r="K1063" s="19" t="n"/>
      <c r="L1063" s="19" t="n"/>
      <c r="M1063" s="21" t="n"/>
      <c r="N1063" s="22" t="n"/>
      <c r="O1063" s="24">
        <f>IF(A1063&lt;&gt;"عهدة","",SUMIFS($G$8:$G$5007,$B$8:$B$5007,B1063,$A$8:$A$5007,"مصروف",$I$8:$I$5007,"&lt;&gt;مرفوض"))</f>
        <v/>
      </c>
      <c r="P1063" s="25">
        <f>IF(A1063&lt;&gt;"عهدة","",N(F1063)-O1063)</f>
        <v/>
      </c>
      <c r="Q1063" s="26">
        <f>IF(A1063="","",IF(A1063="عهدة",IF(N(F1063)=0,"⚠ أدخل قيمة العهدة",IF(P1063&lt;0,"⛔ عجز / زيادة مصروفات "&amp;TEXT(-P1063,"#,##0"),IF(COUNTIFS($B$8:$B$5007,B1063,$A$8:$A$5007,"مصروف",$I$8:$I$5007,"&lt;&gt;مرفوض",$K$8:$K$5007,"&lt;&gt;نعم")&gt;0,"⚠ "&amp;COUNTIFS($B$8:$B$5007,B1063,$A$8:$A$5007,"مصروف",$I$8:$I$5007,"&lt;&gt;مرفوض",$K$8:$K$5007,"&lt;&gt;نعم")&amp;" مصروف غير مسوى",IF(L1063="تمت التسوية",IF(P1063=0,"✔ متوازنة وتمت التسوية","✔ تمت التسوية – متبقي "&amp;TEXT(P1063,"#,##0")),IF(P1063&gt;0,"متبقي "&amp;TEXT(P1063,"#,##0"),"✔ متوازنة"))))),IF(R1063=0,"⚠ أضف سطر عهدة أولًا",IF(OR(C1063="",N(G1063)=0),"⚠ أكمل التاريخ والقيمة",IF(S1063="","⚠ التاريخ خارج السنة المالية",IF(H1063="","⚠ اختر بند الموازنة",IF(I1063="مرفوض","✖ مرفوض من المدير",IF(I1063&lt;&gt;"موافق","⏳ بانتظار موافقة المدير",IF(K1063&lt;&gt;"نعم","⚠ غير مسوى مع الحسابات","✔ معتمد ومسوى")))))))))</f>
        <v/>
      </c>
      <c r="R1063">
        <f>N(R1062)+IF(A1063="عهدة",1,0)</f>
        <v/>
      </c>
      <c r="S1063">
        <f>IF(C1063="","",IF(AND(C1063&gt;=DATE(2026,9,1),C1063&lt;=DATE(2027,8,31)),(YEAR(C1063)-2026)*12+MONTH(C1063)-8,""))</f>
        <v/>
      </c>
      <c r="T1063">
        <f>IF(AND(A1063="مصروف",R1063&gt;0,I1063="موافق",S1063&lt;&gt;"",H1063&lt;&gt;""),N(G1063),0)</f>
        <v/>
      </c>
    </row>
    <row r="1064">
      <c r="A1064" s="19" t="n"/>
      <c r="B1064" s="20">
        <f>IF(A1064="","",IF(R1064=0,"⚠ أضف سطر عهدة أولًا","DMT-"&amp;TEXT(R1064,"000")))</f>
        <v/>
      </c>
      <c r="C1064" s="21" t="n"/>
      <c r="D1064" s="20">
        <f>IF(C1064="","",IF(S1064="","خارج السنة المالية",INDEX(القوائم!$D$2:$D$13,S1064)))</f>
        <v/>
      </c>
      <c r="E1064" s="22" t="n"/>
      <c r="F1064" s="23" t="n"/>
      <c r="G1064" s="23" t="n"/>
      <c r="H1064" s="22" t="n"/>
      <c r="I1064" s="19" t="n"/>
      <c r="J1064" s="21" t="n"/>
      <c r="K1064" s="19" t="n"/>
      <c r="L1064" s="19" t="n"/>
      <c r="M1064" s="21" t="n"/>
      <c r="N1064" s="22" t="n"/>
      <c r="O1064" s="24">
        <f>IF(A1064&lt;&gt;"عهدة","",SUMIFS($G$8:$G$5007,$B$8:$B$5007,B1064,$A$8:$A$5007,"مصروف",$I$8:$I$5007,"&lt;&gt;مرفوض"))</f>
        <v/>
      </c>
      <c r="P1064" s="25">
        <f>IF(A1064&lt;&gt;"عهدة","",N(F1064)-O1064)</f>
        <v/>
      </c>
      <c r="Q1064" s="26">
        <f>IF(A1064="","",IF(A1064="عهدة",IF(N(F1064)=0,"⚠ أدخل قيمة العهدة",IF(P1064&lt;0,"⛔ عجز / زيادة مصروفات "&amp;TEXT(-P1064,"#,##0"),IF(COUNTIFS($B$8:$B$5007,B1064,$A$8:$A$5007,"مصروف",$I$8:$I$5007,"&lt;&gt;مرفوض",$K$8:$K$5007,"&lt;&gt;نعم")&gt;0,"⚠ "&amp;COUNTIFS($B$8:$B$5007,B1064,$A$8:$A$5007,"مصروف",$I$8:$I$5007,"&lt;&gt;مرفوض",$K$8:$K$5007,"&lt;&gt;نعم")&amp;" مصروف غير مسوى",IF(L1064="تمت التسوية",IF(P1064=0,"✔ متوازنة وتمت التسوية","✔ تمت التسوية – متبقي "&amp;TEXT(P1064,"#,##0")),IF(P1064&gt;0,"متبقي "&amp;TEXT(P1064,"#,##0"),"✔ متوازنة"))))),IF(R1064=0,"⚠ أضف سطر عهدة أولًا",IF(OR(C1064="",N(G1064)=0),"⚠ أكمل التاريخ والقيمة",IF(S1064="","⚠ التاريخ خارج السنة المالية",IF(H1064="","⚠ اختر بند الموازنة",IF(I1064="مرفوض","✖ مرفوض من المدير",IF(I1064&lt;&gt;"موافق","⏳ بانتظار موافقة المدير",IF(K1064&lt;&gt;"نعم","⚠ غير مسوى مع الحسابات","✔ معتمد ومسوى")))))))))</f>
        <v/>
      </c>
      <c r="R1064">
        <f>N(R1063)+IF(A1064="عهدة",1,0)</f>
        <v/>
      </c>
      <c r="S1064">
        <f>IF(C1064="","",IF(AND(C1064&gt;=DATE(2026,9,1),C1064&lt;=DATE(2027,8,31)),(YEAR(C1064)-2026)*12+MONTH(C1064)-8,""))</f>
        <v/>
      </c>
      <c r="T1064">
        <f>IF(AND(A1064="مصروف",R1064&gt;0,I1064="موافق",S1064&lt;&gt;"",H1064&lt;&gt;""),N(G1064),0)</f>
        <v/>
      </c>
    </row>
    <row r="1065">
      <c r="A1065" s="19" t="n"/>
      <c r="B1065" s="20">
        <f>IF(A1065="","",IF(R1065=0,"⚠ أضف سطر عهدة أولًا","DMT-"&amp;TEXT(R1065,"000")))</f>
        <v/>
      </c>
      <c r="C1065" s="21" t="n"/>
      <c r="D1065" s="20">
        <f>IF(C1065="","",IF(S1065="","خارج السنة المالية",INDEX(القوائم!$D$2:$D$13,S1065)))</f>
        <v/>
      </c>
      <c r="E1065" s="22" t="n"/>
      <c r="F1065" s="23" t="n"/>
      <c r="G1065" s="23" t="n"/>
      <c r="H1065" s="22" t="n"/>
      <c r="I1065" s="19" t="n"/>
      <c r="J1065" s="21" t="n"/>
      <c r="K1065" s="19" t="n"/>
      <c r="L1065" s="19" t="n"/>
      <c r="M1065" s="21" t="n"/>
      <c r="N1065" s="22" t="n"/>
      <c r="O1065" s="24">
        <f>IF(A1065&lt;&gt;"عهدة","",SUMIFS($G$8:$G$5007,$B$8:$B$5007,B1065,$A$8:$A$5007,"مصروف",$I$8:$I$5007,"&lt;&gt;مرفوض"))</f>
        <v/>
      </c>
      <c r="P1065" s="25">
        <f>IF(A1065&lt;&gt;"عهدة","",N(F1065)-O1065)</f>
        <v/>
      </c>
      <c r="Q1065" s="26">
        <f>IF(A1065="","",IF(A1065="عهدة",IF(N(F1065)=0,"⚠ أدخل قيمة العهدة",IF(P1065&lt;0,"⛔ عجز / زيادة مصروفات "&amp;TEXT(-P1065,"#,##0"),IF(COUNTIFS($B$8:$B$5007,B1065,$A$8:$A$5007,"مصروف",$I$8:$I$5007,"&lt;&gt;مرفوض",$K$8:$K$5007,"&lt;&gt;نعم")&gt;0,"⚠ "&amp;COUNTIFS($B$8:$B$5007,B1065,$A$8:$A$5007,"مصروف",$I$8:$I$5007,"&lt;&gt;مرفوض",$K$8:$K$5007,"&lt;&gt;نعم")&amp;" مصروف غير مسوى",IF(L1065="تمت التسوية",IF(P1065=0,"✔ متوازنة وتمت التسوية","✔ تمت التسوية – متبقي "&amp;TEXT(P1065,"#,##0")),IF(P1065&gt;0,"متبقي "&amp;TEXT(P1065,"#,##0"),"✔ متوازنة"))))),IF(R1065=0,"⚠ أضف سطر عهدة أولًا",IF(OR(C1065="",N(G1065)=0),"⚠ أكمل التاريخ والقيمة",IF(S1065="","⚠ التاريخ خارج السنة المالية",IF(H1065="","⚠ اختر بند الموازنة",IF(I1065="مرفوض","✖ مرفوض من المدير",IF(I1065&lt;&gt;"موافق","⏳ بانتظار موافقة المدير",IF(K1065&lt;&gt;"نعم","⚠ غير مسوى مع الحسابات","✔ معتمد ومسوى")))))))))</f>
        <v/>
      </c>
      <c r="R1065">
        <f>N(R1064)+IF(A1065="عهدة",1,0)</f>
        <v/>
      </c>
      <c r="S1065">
        <f>IF(C1065="","",IF(AND(C1065&gt;=DATE(2026,9,1),C1065&lt;=DATE(2027,8,31)),(YEAR(C1065)-2026)*12+MONTH(C1065)-8,""))</f>
        <v/>
      </c>
      <c r="T1065">
        <f>IF(AND(A1065="مصروف",R1065&gt;0,I1065="موافق",S1065&lt;&gt;"",H1065&lt;&gt;""),N(G1065),0)</f>
        <v/>
      </c>
    </row>
    <row r="1066">
      <c r="A1066" s="19" t="n"/>
      <c r="B1066" s="20">
        <f>IF(A1066="","",IF(R1066=0,"⚠ أضف سطر عهدة أولًا","DMT-"&amp;TEXT(R1066,"000")))</f>
        <v/>
      </c>
      <c r="C1066" s="21" t="n"/>
      <c r="D1066" s="20">
        <f>IF(C1066="","",IF(S1066="","خارج السنة المالية",INDEX(القوائم!$D$2:$D$13,S1066)))</f>
        <v/>
      </c>
      <c r="E1066" s="22" t="n"/>
      <c r="F1066" s="23" t="n"/>
      <c r="G1066" s="23" t="n"/>
      <c r="H1066" s="22" t="n"/>
      <c r="I1066" s="19" t="n"/>
      <c r="J1066" s="21" t="n"/>
      <c r="K1066" s="19" t="n"/>
      <c r="L1066" s="19" t="n"/>
      <c r="M1066" s="21" t="n"/>
      <c r="N1066" s="22" t="n"/>
      <c r="O1066" s="24">
        <f>IF(A1066&lt;&gt;"عهدة","",SUMIFS($G$8:$G$5007,$B$8:$B$5007,B1066,$A$8:$A$5007,"مصروف",$I$8:$I$5007,"&lt;&gt;مرفوض"))</f>
        <v/>
      </c>
      <c r="P1066" s="25">
        <f>IF(A1066&lt;&gt;"عهدة","",N(F1066)-O1066)</f>
        <v/>
      </c>
      <c r="Q1066" s="26">
        <f>IF(A1066="","",IF(A1066="عهدة",IF(N(F1066)=0,"⚠ أدخل قيمة العهدة",IF(P1066&lt;0,"⛔ عجز / زيادة مصروفات "&amp;TEXT(-P1066,"#,##0"),IF(COUNTIFS($B$8:$B$5007,B1066,$A$8:$A$5007,"مصروف",$I$8:$I$5007,"&lt;&gt;مرفوض",$K$8:$K$5007,"&lt;&gt;نعم")&gt;0,"⚠ "&amp;COUNTIFS($B$8:$B$5007,B1066,$A$8:$A$5007,"مصروف",$I$8:$I$5007,"&lt;&gt;مرفوض",$K$8:$K$5007,"&lt;&gt;نعم")&amp;" مصروف غير مسوى",IF(L1066="تمت التسوية",IF(P1066=0,"✔ متوازنة وتمت التسوية","✔ تمت التسوية – متبقي "&amp;TEXT(P1066,"#,##0")),IF(P1066&gt;0,"متبقي "&amp;TEXT(P1066,"#,##0"),"✔ متوازنة"))))),IF(R1066=0,"⚠ أضف سطر عهدة أولًا",IF(OR(C1066="",N(G1066)=0),"⚠ أكمل التاريخ والقيمة",IF(S1066="","⚠ التاريخ خارج السنة المالية",IF(H1066="","⚠ اختر بند الموازنة",IF(I1066="مرفوض","✖ مرفوض من المدير",IF(I1066&lt;&gt;"موافق","⏳ بانتظار موافقة المدير",IF(K1066&lt;&gt;"نعم","⚠ غير مسوى مع الحسابات","✔ معتمد ومسوى")))))))))</f>
        <v/>
      </c>
      <c r="R1066">
        <f>N(R1065)+IF(A1066="عهدة",1,0)</f>
        <v/>
      </c>
      <c r="S1066">
        <f>IF(C1066="","",IF(AND(C1066&gt;=DATE(2026,9,1),C1066&lt;=DATE(2027,8,31)),(YEAR(C1066)-2026)*12+MONTH(C1066)-8,""))</f>
        <v/>
      </c>
      <c r="T1066">
        <f>IF(AND(A1066="مصروف",R1066&gt;0,I1066="موافق",S1066&lt;&gt;"",H1066&lt;&gt;""),N(G1066),0)</f>
        <v/>
      </c>
    </row>
    <row r="1067">
      <c r="A1067" s="19" t="n"/>
      <c r="B1067" s="20">
        <f>IF(A1067="","",IF(R1067=0,"⚠ أضف سطر عهدة أولًا","DMT-"&amp;TEXT(R1067,"000")))</f>
        <v/>
      </c>
      <c r="C1067" s="21" t="n"/>
      <c r="D1067" s="20">
        <f>IF(C1067="","",IF(S1067="","خارج السنة المالية",INDEX(القوائم!$D$2:$D$13,S1067)))</f>
        <v/>
      </c>
      <c r="E1067" s="22" t="n"/>
      <c r="F1067" s="23" t="n"/>
      <c r="G1067" s="23" t="n"/>
      <c r="H1067" s="22" t="n"/>
      <c r="I1067" s="19" t="n"/>
      <c r="J1067" s="21" t="n"/>
      <c r="K1067" s="19" t="n"/>
      <c r="L1067" s="19" t="n"/>
      <c r="M1067" s="21" t="n"/>
      <c r="N1067" s="22" t="n"/>
      <c r="O1067" s="24">
        <f>IF(A1067&lt;&gt;"عهدة","",SUMIFS($G$8:$G$5007,$B$8:$B$5007,B1067,$A$8:$A$5007,"مصروف",$I$8:$I$5007,"&lt;&gt;مرفوض"))</f>
        <v/>
      </c>
      <c r="P1067" s="25">
        <f>IF(A1067&lt;&gt;"عهدة","",N(F1067)-O1067)</f>
        <v/>
      </c>
      <c r="Q1067" s="26">
        <f>IF(A1067="","",IF(A1067="عهدة",IF(N(F1067)=0,"⚠ أدخل قيمة العهدة",IF(P1067&lt;0,"⛔ عجز / زيادة مصروفات "&amp;TEXT(-P1067,"#,##0"),IF(COUNTIFS($B$8:$B$5007,B1067,$A$8:$A$5007,"مصروف",$I$8:$I$5007,"&lt;&gt;مرفوض",$K$8:$K$5007,"&lt;&gt;نعم")&gt;0,"⚠ "&amp;COUNTIFS($B$8:$B$5007,B1067,$A$8:$A$5007,"مصروف",$I$8:$I$5007,"&lt;&gt;مرفوض",$K$8:$K$5007,"&lt;&gt;نعم")&amp;" مصروف غير مسوى",IF(L1067="تمت التسوية",IF(P1067=0,"✔ متوازنة وتمت التسوية","✔ تمت التسوية – متبقي "&amp;TEXT(P1067,"#,##0")),IF(P1067&gt;0,"متبقي "&amp;TEXT(P1067,"#,##0"),"✔ متوازنة"))))),IF(R1067=0,"⚠ أضف سطر عهدة أولًا",IF(OR(C1067="",N(G1067)=0),"⚠ أكمل التاريخ والقيمة",IF(S1067="","⚠ التاريخ خارج السنة المالية",IF(H1067="","⚠ اختر بند الموازنة",IF(I1067="مرفوض","✖ مرفوض من المدير",IF(I1067&lt;&gt;"موافق","⏳ بانتظار موافقة المدير",IF(K1067&lt;&gt;"نعم","⚠ غير مسوى مع الحسابات","✔ معتمد ومسوى")))))))))</f>
        <v/>
      </c>
      <c r="R1067">
        <f>N(R1066)+IF(A1067="عهدة",1,0)</f>
        <v/>
      </c>
      <c r="S1067">
        <f>IF(C1067="","",IF(AND(C1067&gt;=DATE(2026,9,1),C1067&lt;=DATE(2027,8,31)),(YEAR(C1067)-2026)*12+MONTH(C1067)-8,""))</f>
        <v/>
      </c>
      <c r="T1067">
        <f>IF(AND(A1067="مصروف",R1067&gt;0,I1067="موافق",S1067&lt;&gt;"",H1067&lt;&gt;""),N(G1067),0)</f>
        <v/>
      </c>
    </row>
    <row r="1068">
      <c r="A1068" s="19" t="n"/>
      <c r="B1068" s="20">
        <f>IF(A1068="","",IF(R1068=0,"⚠ أضف سطر عهدة أولًا","DMT-"&amp;TEXT(R1068,"000")))</f>
        <v/>
      </c>
      <c r="C1068" s="21" t="n"/>
      <c r="D1068" s="20">
        <f>IF(C1068="","",IF(S1068="","خارج السنة المالية",INDEX(القوائم!$D$2:$D$13,S1068)))</f>
        <v/>
      </c>
      <c r="E1068" s="22" t="n"/>
      <c r="F1068" s="23" t="n"/>
      <c r="G1068" s="23" t="n"/>
      <c r="H1068" s="22" t="n"/>
      <c r="I1068" s="19" t="n"/>
      <c r="J1068" s="21" t="n"/>
      <c r="K1068" s="19" t="n"/>
      <c r="L1068" s="19" t="n"/>
      <c r="M1068" s="21" t="n"/>
      <c r="N1068" s="22" t="n"/>
      <c r="O1068" s="24">
        <f>IF(A1068&lt;&gt;"عهدة","",SUMIFS($G$8:$G$5007,$B$8:$B$5007,B1068,$A$8:$A$5007,"مصروف",$I$8:$I$5007,"&lt;&gt;مرفوض"))</f>
        <v/>
      </c>
      <c r="P1068" s="25">
        <f>IF(A1068&lt;&gt;"عهدة","",N(F1068)-O1068)</f>
        <v/>
      </c>
      <c r="Q1068" s="26">
        <f>IF(A1068="","",IF(A1068="عهدة",IF(N(F1068)=0,"⚠ أدخل قيمة العهدة",IF(P1068&lt;0,"⛔ عجز / زيادة مصروفات "&amp;TEXT(-P1068,"#,##0"),IF(COUNTIFS($B$8:$B$5007,B1068,$A$8:$A$5007,"مصروف",$I$8:$I$5007,"&lt;&gt;مرفوض",$K$8:$K$5007,"&lt;&gt;نعم")&gt;0,"⚠ "&amp;COUNTIFS($B$8:$B$5007,B1068,$A$8:$A$5007,"مصروف",$I$8:$I$5007,"&lt;&gt;مرفوض",$K$8:$K$5007,"&lt;&gt;نعم")&amp;" مصروف غير مسوى",IF(L1068="تمت التسوية",IF(P1068=0,"✔ متوازنة وتمت التسوية","✔ تمت التسوية – متبقي "&amp;TEXT(P1068,"#,##0")),IF(P1068&gt;0,"متبقي "&amp;TEXT(P1068,"#,##0"),"✔ متوازنة"))))),IF(R1068=0,"⚠ أضف سطر عهدة أولًا",IF(OR(C1068="",N(G1068)=0),"⚠ أكمل التاريخ والقيمة",IF(S1068="","⚠ التاريخ خارج السنة المالية",IF(H1068="","⚠ اختر بند الموازنة",IF(I1068="مرفوض","✖ مرفوض من المدير",IF(I1068&lt;&gt;"موافق","⏳ بانتظار موافقة المدير",IF(K1068&lt;&gt;"نعم","⚠ غير مسوى مع الحسابات","✔ معتمد ومسوى")))))))))</f>
        <v/>
      </c>
      <c r="R1068">
        <f>N(R1067)+IF(A1068="عهدة",1,0)</f>
        <v/>
      </c>
      <c r="S1068">
        <f>IF(C1068="","",IF(AND(C1068&gt;=DATE(2026,9,1),C1068&lt;=DATE(2027,8,31)),(YEAR(C1068)-2026)*12+MONTH(C1068)-8,""))</f>
        <v/>
      </c>
      <c r="T1068">
        <f>IF(AND(A1068="مصروف",R1068&gt;0,I1068="موافق",S1068&lt;&gt;"",H1068&lt;&gt;""),N(G1068),0)</f>
        <v/>
      </c>
    </row>
    <row r="1069">
      <c r="A1069" s="19" t="n"/>
      <c r="B1069" s="20">
        <f>IF(A1069="","",IF(R1069=0,"⚠ أضف سطر عهدة أولًا","DMT-"&amp;TEXT(R1069,"000")))</f>
        <v/>
      </c>
      <c r="C1069" s="21" t="n"/>
      <c r="D1069" s="20">
        <f>IF(C1069="","",IF(S1069="","خارج السنة المالية",INDEX(القوائم!$D$2:$D$13,S1069)))</f>
        <v/>
      </c>
      <c r="E1069" s="22" t="n"/>
      <c r="F1069" s="23" t="n"/>
      <c r="G1069" s="23" t="n"/>
      <c r="H1069" s="22" t="n"/>
      <c r="I1069" s="19" t="n"/>
      <c r="J1069" s="21" t="n"/>
      <c r="K1069" s="19" t="n"/>
      <c r="L1069" s="19" t="n"/>
      <c r="M1069" s="21" t="n"/>
      <c r="N1069" s="22" t="n"/>
      <c r="O1069" s="24">
        <f>IF(A1069&lt;&gt;"عهدة","",SUMIFS($G$8:$G$5007,$B$8:$B$5007,B1069,$A$8:$A$5007,"مصروف",$I$8:$I$5007,"&lt;&gt;مرفوض"))</f>
        <v/>
      </c>
      <c r="P1069" s="25">
        <f>IF(A1069&lt;&gt;"عهدة","",N(F1069)-O1069)</f>
        <v/>
      </c>
      <c r="Q1069" s="26">
        <f>IF(A1069="","",IF(A1069="عهدة",IF(N(F1069)=0,"⚠ أدخل قيمة العهدة",IF(P1069&lt;0,"⛔ عجز / زيادة مصروفات "&amp;TEXT(-P1069,"#,##0"),IF(COUNTIFS($B$8:$B$5007,B1069,$A$8:$A$5007,"مصروف",$I$8:$I$5007,"&lt;&gt;مرفوض",$K$8:$K$5007,"&lt;&gt;نعم")&gt;0,"⚠ "&amp;COUNTIFS($B$8:$B$5007,B1069,$A$8:$A$5007,"مصروف",$I$8:$I$5007,"&lt;&gt;مرفوض",$K$8:$K$5007,"&lt;&gt;نعم")&amp;" مصروف غير مسوى",IF(L1069="تمت التسوية",IF(P1069=0,"✔ متوازنة وتمت التسوية","✔ تمت التسوية – متبقي "&amp;TEXT(P1069,"#,##0")),IF(P1069&gt;0,"متبقي "&amp;TEXT(P1069,"#,##0"),"✔ متوازنة"))))),IF(R1069=0,"⚠ أضف سطر عهدة أولًا",IF(OR(C1069="",N(G1069)=0),"⚠ أكمل التاريخ والقيمة",IF(S1069="","⚠ التاريخ خارج السنة المالية",IF(H1069="","⚠ اختر بند الموازنة",IF(I1069="مرفوض","✖ مرفوض من المدير",IF(I1069&lt;&gt;"موافق","⏳ بانتظار موافقة المدير",IF(K1069&lt;&gt;"نعم","⚠ غير مسوى مع الحسابات","✔ معتمد ومسوى")))))))))</f>
        <v/>
      </c>
      <c r="R1069">
        <f>N(R1068)+IF(A1069="عهدة",1,0)</f>
        <v/>
      </c>
      <c r="S1069">
        <f>IF(C1069="","",IF(AND(C1069&gt;=DATE(2026,9,1),C1069&lt;=DATE(2027,8,31)),(YEAR(C1069)-2026)*12+MONTH(C1069)-8,""))</f>
        <v/>
      </c>
      <c r="T1069">
        <f>IF(AND(A1069="مصروف",R1069&gt;0,I1069="موافق",S1069&lt;&gt;"",H1069&lt;&gt;""),N(G1069),0)</f>
        <v/>
      </c>
    </row>
    <row r="1070">
      <c r="A1070" s="19" t="n"/>
      <c r="B1070" s="20">
        <f>IF(A1070="","",IF(R1070=0,"⚠ أضف سطر عهدة أولًا","DMT-"&amp;TEXT(R1070,"000")))</f>
        <v/>
      </c>
      <c r="C1070" s="21" t="n"/>
      <c r="D1070" s="20">
        <f>IF(C1070="","",IF(S1070="","خارج السنة المالية",INDEX(القوائم!$D$2:$D$13,S1070)))</f>
        <v/>
      </c>
      <c r="E1070" s="22" t="n"/>
      <c r="F1070" s="23" t="n"/>
      <c r="G1070" s="23" t="n"/>
      <c r="H1070" s="22" t="n"/>
      <c r="I1070" s="19" t="n"/>
      <c r="J1070" s="21" t="n"/>
      <c r="K1070" s="19" t="n"/>
      <c r="L1070" s="19" t="n"/>
      <c r="M1070" s="21" t="n"/>
      <c r="N1070" s="22" t="n"/>
      <c r="O1070" s="24">
        <f>IF(A1070&lt;&gt;"عهدة","",SUMIFS($G$8:$G$5007,$B$8:$B$5007,B1070,$A$8:$A$5007,"مصروف",$I$8:$I$5007,"&lt;&gt;مرفوض"))</f>
        <v/>
      </c>
      <c r="P1070" s="25">
        <f>IF(A1070&lt;&gt;"عهدة","",N(F1070)-O1070)</f>
        <v/>
      </c>
      <c r="Q1070" s="26">
        <f>IF(A1070="","",IF(A1070="عهدة",IF(N(F1070)=0,"⚠ أدخل قيمة العهدة",IF(P1070&lt;0,"⛔ عجز / زيادة مصروفات "&amp;TEXT(-P1070,"#,##0"),IF(COUNTIFS($B$8:$B$5007,B1070,$A$8:$A$5007,"مصروف",$I$8:$I$5007,"&lt;&gt;مرفوض",$K$8:$K$5007,"&lt;&gt;نعم")&gt;0,"⚠ "&amp;COUNTIFS($B$8:$B$5007,B1070,$A$8:$A$5007,"مصروف",$I$8:$I$5007,"&lt;&gt;مرفوض",$K$8:$K$5007,"&lt;&gt;نعم")&amp;" مصروف غير مسوى",IF(L1070="تمت التسوية",IF(P1070=0,"✔ متوازنة وتمت التسوية","✔ تمت التسوية – متبقي "&amp;TEXT(P1070,"#,##0")),IF(P1070&gt;0,"متبقي "&amp;TEXT(P1070,"#,##0"),"✔ متوازنة"))))),IF(R1070=0,"⚠ أضف سطر عهدة أولًا",IF(OR(C1070="",N(G1070)=0),"⚠ أكمل التاريخ والقيمة",IF(S1070="","⚠ التاريخ خارج السنة المالية",IF(H1070="","⚠ اختر بند الموازنة",IF(I1070="مرفوض","✖ مرفوض من المدير",IF(I1070&lt;&gt;"موافق","⏳ بانتظار موافقة المدير",IF(K1070&lt;&gt;"نعم","⚠ غير مسوى مع الحسابات","✔ معتمد ومسوى")))))))))</f>
        <v/>
      </c>
      <c r="R1070">
        <f>N(R1069)+IF(A1070="عهدة",1,0)</f>
        <v/>
      </c>
      <c r="S1070">
        <f>IF(C1070="","",IF(AND(C1070&gt;=DATE(2026,9,1),C1070&lt;=DATE(2027,8,31)),(YEAR(C1070)-2026)*12+MONTH(C1070)-8,""))</f>
        <v/>
      </c>
      <c r="T1070">
        <f>IF(AND(A1070="مصروف",R1070&gt;0,I1070="موافق",S1070&lt;&gt;"",H1070&lt;&gt;""),N(G1070),0)</f>
        <v/>
      </c>
    </row>
    <row r="1071">
      <c r="A1071" s="19" t="n"/>
      <c r="B1071" s="20">
        <f>IF(A1071="","",IF(R1071=0,"⚠ أضف سطر عهدة أولًا","DMT-"&amp;TEXT(R1071,"000")))</f>
        <v/>
      </c>
      <c r="C1071" s="21" t="n"/>
      <c r="D1071" s="20">
        <f>IF(C1071="","",IF(S1071="","خارج السنة المالية",INDEX(القوائم!$D$2:$D$13,S1071)))</f>
        <v/>
      </c>
      <c r="E1071" s="22" t="n"/>
      <c r="F1071" s="23" t="n"/>
      <c r="G1071" s="23" t="n"/>
      <c r="H1071" s="22" t="n"/>
      <c r="I1071" s="19" t="n"/>
      <c r="J1071" s="21" t="n"/>
      <c r="K1071" s="19" t="n"/>
      <c r="L1071" s="19" t="n"/>
      <c r="M1071" s="21" t="n"/>
      <c r="N1071" s="22" t="n"/>
      <c r="O1071" s="24">
        <f>IF(A1071&lt;&gt;"عهدة","",SUMIFS($G$8:$G$5007,$B$8:$B$5007,B1071,$A$8:$A$5007,"مصروف",$I$8:$I$5007,"&lt;&gt;مرفوض"))</f>
        <v/>
      </c>
      <c r="P1071" s="25">
        <f>IF(A1071&lt;&gt;"عهدة","",N(F1071)-O1071)</f>
        <v/>
      </c>
      <c r="Q1071" s="26">
        <f>IF(A1071="","",IF(A1071="عهدة",IF(N(F1071)=0,"⚠ أدخل قيمة العهدة",IF(P1071&lt;0,"⛔ عجز / زيادة مصروفات "&amp;TEXT(-P1071,"#,##0"),IF(COUNTIFS($B$8:$B$5007,B1071,$A$8:$A$5007,"مصروف",$I$8:$I$5007,"&lt;&gt;مرفوض",$K$8:$K$5007,"&lt;&gt;نعم")&gt;0,"⚠ "&amp;COUNTIFS($B$8:$B$5007,B1071,$A$8:$A$5007,"مصروف",$I$8:$I$5007,"&lt;&gt;مرفوض",$K$8:$K$5007,"&lt;&gt;نعم")&amp;" مصروف غير مسوى",IF(L1071="تمت التسوية",IF(P1071=0,"✔ متوازنة وتمت التسوية","✔ تمت التسوية – متبقي "&amp;TEXT(P1071,"#,##0")),IF(P1071&gt;0,"متبقي "&amp;TEXT(P1071,"#,##0"),"✔ متوازنة"))))),IF(R1071=0,"⚠ أضف سطر عهدة أولًا",IF(OR(C1071="",N(G1071)=0),"⚠ أكمل التاريخ والقيمة",IF(S1071="","⚠ التاريخ خارج السنة المالية",IF(H1071="","⚠ اختر بند الموازنة",IF(I1071="مرفوض","✖ مرفوض من المدير",IF(I1071&lt;&gt;"موافق","⏳ بانتظار موافقة المدير",IF(K1071&lt;&gt;"نعم","⚠ غير مسوى مع الحسابات","✔ معتمد ومسوى")))))))))</f>
        <v/>
      </c>
      <c r="R1071">
        <f>N(R1070)+IF(A1071="عهدة",1,0)</f>
        <v/>
      </c>
      <c r="S1071">
        <f>IF(C1071="","",IF(AND(C1071&gt;=DATE(2026,9,1),C1071&lt;=DATE(2027,8,31)),(YEAR(C1071)-2026)*12+MONTH(C1071)-8,""))</f>
        <v/>
      </c>
      <c r="T1071">
        <f>IF(AND(A1071="مصروف",R1071&gt;0,I1071="موافق",S1071&lt;&gt;"",H1071&lt;&gt;""),N(G1071),0)</f>
        <v/>
      </c>
    </row>
    <row r="1072">
      <c r="A1072" s="19" t="n"/>
      <c r="B1072" s="20">
        <f>IF(A1072="","",IF(R1072=0,"⚠ أضف سطر عهدة أولًا","DMT-"&amp;TEXT(R1072,"000")))</f>
        <v/>
      </c>
      <c r="C1072" s="21" t="n"/>
      <c r="D1072" s="20">
        <f>IF(C1072="","",IF(S1072="","خارج السنة المالية",INDEX(القوائم!$D$2:$D$13,S1072)))</f>
        <v/>
      </c>
      <c r="E1072" s="22" t="n"/>
      <c r="F1072" s="23" t="n"/>
      <c r="G1072" s="23" t="n"/>
      <c r="H1072" s="22" t="n"/>
      <c r="I1072" s="19" t="n"/>
      <c r="J1072" s="21" t="n"/>
      <c r="K1072" s="19" t="n"/>
      <c r="L1072" s="19" t="n"/>
      <c r="M1072" s="21" t="n"/>
      <c r="N1072" s="22" t="n"/>
      <c r="O1072" s="24">
        <f>IF(A1072&lt;&gt;"عهدة","",SUMIFS($G$8:$G$5007,$B$8:$B$5007,B1072,$A$8:$A$5007,"مصروف",$I$8:$I$5007,"&lt;&gt;مرفوض"))</f>
        <v/>
      </c>
      <c r="P1072" s="25">
        <f>IF(A1072&lt;&gt;"عهدة","",N(F1072)-O1072)</f>
        <v/>
      </c>
      <c r="Q1072" s="26">
        <f>IF(A1072="","",IF(A1072="عهدة",IF(N(F1072)=0,"⚠ أدخل قيمة العهدة",IF(P1072&lt;0,"⛔ عجز / زيادة مصروفات "&amp;TEXT(-P1072,"#,##0"),IF(COUNTIFS($B$8:$B$5007,B1072,$A$8:$A$5007,"مصروف",$I$8:$I$5007,"&lt;&gt;مرفوض",$K$8:$K$5007,"&lt;&gt;نعم")&gt;0,"⚠ "&amp;COUNTIFS($B$8:$B$5007,B1072,$A$8:$A$5007,"مصروف",$I$8:$I$5007,"&lt;&gt;مرفوض",$K$8:$K$5007,"&lt;&gt;نعم")&amp;" مصروف غير مسوى",IF(L1072="تمت التسوية",IF(P1072=0,"✔ متوازنة وتمت التسوية","✔ تمت التسوية – متبقي "&amp;TEXT(P1072,"#,##0")),IF(P1072&gt;0,"متبقي "&amp;TEXT(P1072,"#,##0"),"✔ متوازنة"))))),IF(R1072=0,"⚠ أضف سطر عهدة أولًا",IF(OR(C1072="",N(G1072)=0),"⚠ أكمل التاريخ والقيمة",IF(S1072="","⚠ التاريخ خارج السنة المالية",IF(H1072="","⚠ اختر بند الموازنة",IF(I1072="مرفوض","✖ مرفوض من المدير",IF(I1072&lt;&gt;"موافق","⏳ بانتظار موافقة المدير",IF(K1072&lt;&gt;"نعم","⚠ غير مسوى مع الحسابات","✔ معتمد ومسوى")))))))))</f>
        <v/>
      </c>
      <c r="R1072">
        <f>N(R1071)+IF(A1072="عهدة",1,0)</f>
        <v/>
      </c>
      <c r="S1072">
        <f>IF(C1072="","",IF(AND(C1072&gt;=DATE(2026,9,1),C1072&lt;=DATE(2027,8,31)),(YEAR(C1072)-2026)*12+MONTH(C1072)-8,""))</f>
        <v/>
      </c>
      <c r="T1072">
        <f>IF(AND(A1072="مصروف",R1072&gt;0,I1072="موافق",S1072&lt;&gt;"",H1072&lt;&gt;""),N(G1072),0)</f>
        <v/>
      </c>
    </row>
    <row r="1073">
      <c r="A1073" s="19" t="n"/>
      <c r="B1073" s="20">
        <f>IF(A1073="","",IF(R1073=0,"⚠ أضف سطر عهدة أولًا","DMT-"&amp;TEXT(R1073,"000")))</f>
        <v/>
      </c>
      <c r="C1073" s="21" t="n"/>
      <c r="D1073" s="20">
        <f>IF(C1073="","",IF(S1073="","خارج السنة المالية",INDEX(القوائم!$D$2:$D$13,S1073)))</f>
        <v/>
      </c>
      <c r="E1073" s="22" t="n"/>
      <c r="F1073" s="23" t="n"/>
      <c r="G1073" s="23" t="n"/>
      <c r="H1073" s="22" t="n"/>
      <c r="I1073" s="19" t="n"/>
      <c r="J1073" s="21" t="n"/>
      <c r="K1073" s="19" t="n"/>
      <c r="L1073" s="19" t="n"/>
      <c r="M1073" s="21" t="n"/>
      <c r="N1073" s="22" t="n"/>
      <c r="O1073" s="24">
        <f>IF(A1073&lt;&gt;"عهدة","",SUMIFS($G$8:$G$5007,$B$8:$B$5007,B1073,$A$8:$A$5007,"مصروف",$I$8:$I$5007,"&lt;&gt;مرفوض"))</f>
        <v/>
      </c>
      <c r="P1073" s="25">
        <f>IF(A1073&lt;&gt;"عهدة","",N(F1073)-O1073)</f>
        <v/>
      </c>
      <c r="Q1073" s="26">
        <f>IF(A1073="","",IF(A1073="عهدة",IF(N(F1073)=0,"⚠ أدخل قيمة العهدة",IF(P1073&lt;0,"⛔ عجز / زيادة مصروفات "&amp;TEXT(-P1073,"#,##0"),IF(COUNTIFS($B$8:$B$5007,B1073,$A$8:$A$5007,"مصروف",$I$8:$I$5007,"&lt;&gt;مرفوض",$K$8:$K$5007,"&lt;&gt;نعم")&gt;0,"⚠ "&amp;COUNTIFS($B$8:$B$5007,B1073,$A$8:$A$5007,"مصروف",$I$8:$I$5007,"&lt;&gt;مرفوض",$K$8:$K$5007,"&lt;&gt;نعم")&amp;" مصروف غير مسوى",IF(L1073="تمت التسوية",IF(P1073=0,"✔ متوازنة وتمت التسوية","✔ تمت التسوية – متبقي "&amp;TEXT(P1073,"#,##0")),IF(P1073&gt;0,"متبقي "&amp;TEXT(P1073,"#,##0"),"✔ متوازنة"))))),IF(R1073=0,"⚠ أضف سطر عهدة أولًا",IF(OR(C1073="",N(G1073)=0),"⚠ أكمل التاريخ والقيمة",IF(S1073="","⚠ التاريخ خارج السنة المالية",IF(H1073="","⚠ اختر بند الموازنة",IF(I1073="مرفوض","✖ مرفوض من المدير",IF(I1073&lt;&gt;"موافق","⏳ بانتظار موافقة المدير",IF(K1073&lt;&gt;"نعم","⚠ غير مسوى مع الحسابات","✔ معتمد ومسوى")))))))))</f>
        <v/>
      </c>
      <c r="R1073">
        <f>N(R1072)+IF(A1073="عهدة",1,0)</f>
        <v/>
      </c>
      <c r="S1073">
        <f>IF(C1073="","",IF(AND(C1073&gt;=DATE(2026,9,1),C1073&lt;=DATE(2027,8,31)),(YEAR(C1073)-2026)*12+MONTH(C1073)-8,""))</f>
        <v/>
      </c>
      <c r="T1073">
        <f>IF(AND(A1073="مصروف",R1073&gt;0,I1073="موافق",S1073&lt;&gt;"",H1073&lt;&gt;""),N(G1073),0)</f>
        <v/>
      </c>
    </row>
    <row r="1074">
      <c r="A1074" s="19" t="n"/>
      <c r="B1074" s="20">
        <f>IF(A1074="","",IF(R1074=0,"⚠ أضف سطر عهدة أولًا","DMT-"&amp;TEXT(R1074,"000")))</f>
        <v/>
      </c>
      <c r="C1074" s="21" t="n"/>
      <c r="D1074" s="20">
        <f>IF(C1074="","",IF(S1074="","خارج السنة المالية",INDEX(القوائم!$D$2:$D$13,S1074)))</f>
        <v/>
      </c>
      <c r="E1074" s="22" t="n"/>
      <c r="F1074" s="23" t="n"/>
      <c r="G1074" s="23" t="n"/>
      <c r="H1074" s="22" t="n"/>
      <c r="I1074" s="19" t="n"/>
      <c r="J1074" s="21" t="n"/>
      <c r="K1074" s="19" t="n"/>
      <c r="L1074" s="19" t="n"/>
      <c r="M1074" s="21" t="n"/>
      <c r="N1074" s="22" t="n"/>
      <c r="O1074" s="24">
        <f>IF(A1074&lt;&gt;"عهدة","",SUMIFS($G$8:$G$5007,$B$8:$B$5007,B1074,$A$8:$A$5007,"مصروف",$I$8:$I$5007,"&lt;&gt;مرفوض"))</f>
        <v/>
      </c>
      <c r="P1074" s="25">
        <f>IF(A1074&lt;&gt;"عهدة","",N(F1074)-O1074)</f>
        <v/>
      </c>
      <c r="Q1074" s="26">
        <f>IF(A1074="","",IF(A1074="عهدة",IF(N(F1074)=0,"⚠ أدخل قيمة العهدة",IF(P1074&lt;0,"⛔ عجز / زيادة مصروفات "&amp;TEXT(-P1074,"#,##0"),IF(COUNTIFS($B$8:$B$5007,B1074,$A$8:$A$5007,"مصروف",$I$8:$I$5007,"&lt;&gt;مرفوض",$K$8:$K$5007,"&lt;&gt;نعم")&gt;0,"⚠ "&amp;COUNTIFS($B$8:$B$5007,B1074,$A$8:$A$5007,"مصروف",$I$8:$I$5007,"&lt;&gt;مرفوض",$K$8:$K$5007,"&lt;&gt;نعم")&amp;" مصروف غير مسوى",IF(L1074="تمت التسوية",IF(P1074=0,"✔ متوازنة وتمت التسوية","✔ تمت التسوية – متبقي "&amp;TEXT(P1074,"#,##0")),IF(P1074&gt;0,"متبقي "&amp;TEXT(P1074,"#,##0"),"✔ متوازنة"))))),IF(R1074=0,"⚠ أضف سطر عهدة أولًا",IF(OR(C1074="",N(G1074)=0),"⚠ أكمل التاريخ والقيمة",IF(S1074="","⚠ التاريخ خارج السنة المالية",IF(H1074="","⚠ اختر بند الموازنة",IF(I1074="مرفوض","✖ مرفوض من المدير",IF(I1074&lt;&gt;"موافق","⏳ بانتظار موافقة المدير",IF(K1074&lt;&gt;"نعم","⚠ غير مسوى مع الحسابات","✔ معتمد ومسوى")))))))))</f>
        <v/>
      </c>
      <c r="R1074">
        <f>N(R1073)+IF(A1074="عهدة",1,0)</f>
        <v/>
      </c>
      <c r="S1074">
        <f>IF(C1074="","",IF(AND(C1074&gt;=DATE(2026,9,1),C1074&lt;=DATE(2027,8,31)),(YEAR(C1074)-2026)*12+MONTH(C1074)-8,""))</f>
        <v/>
      </c>
      <c r="T1074">
        <f>IF(AND(A1074="مصروف",R1074&gt;0,I1074="موافق",S1074&lt;&gt;"",H1074&lt;&gt;""),N(G1074),0)</f>
        <v/>
      </c>
    </row>
    <row r="1075">
      <c r="A1075" s="19" t="n"/>
      <c r="B1075" s="20">
        <f>IF(A1075="","",IF(R1075=0,"⚠ أضف سطر عهدة أولًا","DMT-"&amp;TEXT(R1075,"000")))</f>
        <v/>
      </c>
      <c r="C1075" s="21" t="n"/>
      <c r="D1075" s="20">
        <f>IF(C1075="","",IF(S1075="","خارج السنة المالية",INDEX(القوائم!$D$2:$D$13,S1075)))</f>
        <v/>
      </c>
      <c r="E1075" s="22" t="n"/>
      <c r="F1075" s="23" t="n"/>
      <c r="G1075" s="23" t="n"/>
      <c r="H1075" s="22" t="n"/>
      <c r="I1075" s="19" t="n"/>
      <c r="J1075" s="21" t="n"/>
      <c r="K1075" s="19" t="n"/>
      <c r="L1075" s="19" t="n"/>
      <c r="M1075" s="21" t="n"/>
      <c r="N1075" s="22" t="n"/>
      <c r="O1075" s="24">
        <f>IF(A1075&lt;&gt;"عهدة","",SUMIFS($G$8:$G$5007,$B$8:$B$5007,B1075,$A$8:$A$5007,"مصروف",$I$8:$I$5007,"&lt;&gt;مرفوض"))</f>
        <v/>
      </c>
      <c r="P1075" s="25">
        <f>IF(A1075&lt;&gt;"عهدة","",N(F1075)-O1075)</f>
        <v/>
      </c>
      <c r="Q1075" s="26">
        <f>IF(A1075="","",IF(A1075="عهدة",IF(N(F1075)=0,"⚠ أدخل قيمة العهدة",IF(P1075&lt;0,"⛔ عجز / زيادة مصروفات "&amp;TEXT(-P1075,"#,##0"),IF(COUNTIFS($B$8:$B$5007,B1075,$A$8:$A$5007,"مصروف",$I$8:$I$5007,"&lt;&gt;مرفوض",$K$8:$K$5007,"&lt;&gt;نعم")&gt;0,"⚠ "&amp;COUNTIFS($B$8:$B$5007,B1075,$A$8:$A$5007,"مصروف",$I$8:$I$5007,"&lt;&gt;مرفوض",$K$8:$K$5007,"&lt;&gt;نعم")&amp;" مصروف غير مسوى",IF(L1075="تمت التسوية",IF(P1075=0,"✔ متوازنة وتمت التسوية","✔ تمت التسوية – متبقي "&amp;TEXT(P1075,"#,##0")),IF(P1075&gt;0,"متبقي "&amp;TEXT(P1075,"#,##0"),"✔ متوازنة"))))),IF(R1075=0,"⚠ أضف سطر عهدة أولًا",IF(OR(C1075="",N(G1075)=0),"⚠ أكمل التاريخ والقيمة",IF(S1075="","⚠ التاريخ خارج السنة المالية",IF(H1075="","⚠ اختر بند الموازنة",IF(I1075="مرفوض","✖ مرفوض من المدير",IF(I1075&lt;&gt;"موافق","⏳ بانتظار موافقة المدير",IF(K1075&lt;&gt;"نعم","⚠ غير مسوى مع الحسابات","✔ معتمد ومسوى")))))))))</f>
        <v/>
      </c>
      <c r="R1075">
        <f>N(R1074)+IF(A1075="عهدة",1,0)</f>
        <v/>
      </c>
      <c r="S1075">
        <f>IF(C1075="","",IF(AND(C1075&gt;=DATE(2026,9,1),C1075&lt;=DATE(2027,8,31)),(YEAR(C1075)-2026)*12+MONTH(C1075)-8,""))</f>
        <v/>
      </c>
      <c r="T1075">
        <f>IF(AND(A1075="مصروف",R1075&gt;0,I1075="موافق",S1075&lt;&gt;"",H1075&lt;&gt;""),N(G1075),0)</f>
        <v/>
      </c>
    </row>
    <row r="1076">
      <c r="A1076" s="19" t="n"/>
      <c r="B1076" s="20">
        <f>IF(A1076="","",IF(R1076=0,"⚠ أضف سطر عهدة أولًا","DMT-"&amp;TEXT(R1076,"000")))</f>
        <v/>
      </c>
      <c r="C1076" s="21" t="n"/>
      <c r="D1076" s="20">
        <f>IF(C1076="","",IF(S1076="","خارج السنة المالية",INDEX(القوائم!$D$2:$D$13,S1076)))</f>
        <v/>
      </c>
      <c r="E1076" s="22" t="n"/>
      <c r="F1076" s="23" t="n"/>
      <c r="G1076" s="23" t="n"/>
      <c r="H1076" s="22" t="n"/>
      <c r="I1076" s="19" t="n"/>
      <c r="J1076" s="21" t="n"/>
      <c r="K1076" s="19" t="n"/>
      <c r="L1076" s="19" t="n"/>
      <c r="M1076" s="21" t="n"/>
      <c r="N1076" s="22" t="n"/>
      <c r="O1076" s="24">
        <f>IF(A1076&lt;&gt;"عهدة","",SUMIFS($G$8:$G$5007,$B$8:$B$5007,B1076,$A$8:$A$5007,"مصروف",$I$8:$I$5007,"&lt;&gt;مرفوض"))</f>
        <v/>
      </c>
      <c r="P1076" s="25">
        <f>IF(A1076&lt;&gt;"عهدة","",N(F1076)-O1076)</f>
        <v/>
      </c>
      <c r="Q1076" s="26">
        <f>IF(A1076="","",IF(A1076="عهدة",IF(N(F1076)=0,"⚠ أدخل قيمة العهدة",IF(P1076&lt;0,"⛔ عجز / زيادة مصروفات "&amp;TEXT(-P1076,"#,##0"),IF(COUNTIFS($B$8:$B$5007,B1076,$A$8:$A$5007,"مصروف",$I$8:$I$5007,"&lt;&gt;مرفوض",$K$8:$K$5007,"&lt;&gt;نعم")&gt;0,"⚠ "&amp;COUNTIFS($B$8:$B$5007,B1076,$A$8:$A$5007,"مصروف",$I$8:$I$5007,"&lt;&gt;مرفوض",$K$8:$K$5007,"&lt;&gt;نعم")&amp;" مصروف غير مسوى",IF(L1076="تمت التسوية",IF(P1076=0,"✔ متوازنة وتمت التسوية","✔ تمت التسوية – متبقي "&amp;TEXT(P1076,"#,##0")),IF(P1076&gt;0,"متبقي "&amp;TEXT(P1076,"#,##0"),"✔ متوازنة"))))),IF(R1076=0,"⚠ أضف سطر عهدة أولًا",IF(OR(C1076="",N(G1076)=0),"⚠ أكمل التاريخ والقيمة",IF(S1076="","⚠ التاريخ خارج السنة المالية",IF(H1076="","⚠ اختر بند الموازنة",IF(I1076="مرفوض","✖ مرفوض من المدير",IF(I1076&lt;&gt;"موافق","⏳ بانتظار موافقة المدير",IF(K1076&lt;&gt;"نعم","⚠ غير مسوى مع الحسابات","✔ معتمد ومسوى")))))))))</f>
        <v/>
      </c>
      <c r="R1076">
        <f>N(R1075)+IF(A1076="عهدة",1,0)</f>
        <v/>
      </c>
      <c r="S1076">
        <f>IF(C1076="","",IF(AND(C1076&gt;=DATE(2026,9,1),C1076&lt;=DATE(2027,8,31)),(YEAR(C1076)-2026)*12+MONTH(C1076)-8,""))</f>
        <v/>
      </c>
      <c r="T1076">
        <f>IF(AND(A1076="مصروف",R1076&gt;0,I1076="موافق",S1076&lt;&gt;"",H1076&lt;&gt;""),N(G1076),0)</f>
        <v/>
      </c>
    </row>
    <row r="1077">
      <c r="A1077" s="19" t="n"/>
      <c r="B1077" s="20">
        <f>IF(A1077="","",IF(R1077=0,"⚠ أضف سطر عهدة أولًا","DMT-"&amp;TEXT(R1077,"000")))</f>
        <v/>
      </c>
      <c r="C1077" s="21" t="n"/>
      <c r="D1077" s="20">
        <f>IF(C1077="","",IF(S1077="","خارج السنة المالية",INDEX(القوائم!$D$2:$D$13,S1077)))</f>
        <v/>
      </c>
      <c r="E1077" s="22" t="n"/>
      <c r="F1077" s="23" t="n"/>
      <c r="G1077" s="23" t="n"/>
      <c r="H1077" s="22" t="n"/>
      <c r="I1077" s="19" t="n"/>
      <c r="J1077" s="21" t="n"/>
      <c r="K1077" s="19" t="n"/>
      <c r="L1077" s="19" t="n"/>
      <c r="M1077" s="21" t="n"/>
      <c r="N1077" s="22" t="n"/>
      <c r="O1077" s="24">
        <f>IF(A1077&lt;&gt;"عهدة","",SUMIFS($G$8:$G$5007,$B$8:$B$5007,B1077,$A$8:$A$5007,"مصروف",$I$8:$I$5007,"&lt;&gt;مرفوض"))</f>
        <v/>
      </c>
      <c r="P1077" s="25">
        <f>IF(A1077&lt;&gt;"عهدة","",N(F1077)-O1077)</f>
        <v/>
      </c>
      <c r="Q1077" s="26">
        <f>IF(A1077="","",IF(A1077="عهدة",IF(N(F1077)=0,"⚠ أدخل قيمة العهدة",IF(P1077&lt;0,"⛔ عجز / زيادة مصروفات "&amp;TEXT(-P1077,"#,##0"),IF(COUNTIFS($B$8:$B$5007,B1077,$A$8:$A$5007,"مصروف",$I$8:$I$5007,"&lt;&gt;مرفوض",$K$8:$K$5007,"&lt;&gt;نعم")&gt;0,"⚠ "&amp;COUNTIFS($B$8:$B$5007,B1077,$A$8:$A$5007,"مصروف",$I$8:$I$5007,"&lt;&gt;مرفوض",$K$8:$K$5007,"&lt;&gt;نعم")&amp;" مصروف غير مسوى",IF(L1077="تمت التسوية",IF(P1077=0,"✔ متوازنة وتمت التسوية","✔ تمت التسوية – متبقي "&amp;TEXT(P1077,"#,##0")),IF(P1077&gt;0,"متبقي "&amp;TEXT(P1077,"#,##0"),"✔ متوازنة"))))),IF(R1077=0,"⚠ أضف سطر عهدة أولًا",IF(OR(C1077="",N(G1077)=0),"⚠ أكمل التاريخ والقيمة",IF(S1077="","⚠ التاريخ خارج السنة المالية",IF(H1077="","⚠ اختر بند الموازنة",IF(I1077="مرفوض","✖ مرفوض من المدير",IF(I1077&lt;&gt;"موافق","⏳ بانتظار موافقة المدير",IF(K1077&lt;&gt;"نعم","⚠ غير مسوى مع الحسابات","✔ معتمد ومسوى")))))))))</f>
        <v/>
      </c>
      <c r="R1077">
        <f>N(R1076)+IF(A1077="عهدة",1,0)</f>
        <v/>
      </c>
      <c r="S1077">
        <f>IF(C1077="","",IF(AND(C1077&gt;=DATE(2026,9,1),C1077&lt;=DATE(2027,8,31)),(YEAR(C1077)-2026)*12+MONTH(C1077)-8,""))</f>
        <v/>
      </c>
      <c r="T1077">
        <f>IF(AND(A1077="مصروف",R1077&gt;0,I1077="موافق",S1077&lt;&gt;"",H1077&lt;&gt;""),N(G1077),0)</f>
        <v/>
      </c>
    </row>
    <row r="1078">
      <c r="A1078" s="19" t="n"/>
      <c r="B1078" s="20">
        <f>IF(A1078="","",IF(R1078=0,"⚠ أضف سطر عهدة أولًا","DMT-"&amp;TEXT(R1078,"000")))</f>
        <v/>
      </c>
      <c r="C1078" s="21" t="n"/>
      <c r="D1078" s="20">
        <f>IF(C1078="","",IF(S1078="","خارج السنة المالية",INDEX(القوائم!$D$2:$D$13,S1078)))</f>
        <v/>
      </c>
      <c r="E1078" s="22" t="n"/>
      <c r="F1078" s="23" t="n"/>
      <c r="G1078" s="23" t="n"/>
      <c r="H1078" s="22" t="n"/>
      <c r="I1078" s="19" t="n"/>
      <c r="J1078" s="21" t="n"/>
      <c r="K1078" s="19" t="n"/>
      <c r="L1078" s="19" t="n"/>
      <c r="M1078" s="21" t="n"/>
      <c r="N1078" s="22" t="n"/>
      <c r="O1078" s="24">
        <f>IF(A1078&lt;&gt;"عهدة","",SUMIFS($G$8:$G$5007,$B$8:$B$5007,B1078,$A$8:$A$5007,"مصروف",$I$8:$I$5007,"&lt;&gt;مرفوض"))</f>
        <v/>
      </c>
      <c r="P1078" s="25">
        <f>IF(A1078&lt;&gt;"عهدة","",N(F1078)-O1078)</f>
        <v/>
      </c>
      <c r="Q1078" s="26">
        <f>IF(A1078="","",IF(A1078="عهدة",IF(N(F1078)=0,"⚠ أدخل قيمة العهدة",IF(P1078&lt;0,"⛔ عجز / زيادة مصروفات "&amp;TEXT(-P1078,"#,##0"),IF(COUNTIFS($B$8:$B$5007,B1078,$A$8:$A$5007,"مصروف",$I$8:$I$5007,"&lt;&gt;مرفوض",$K$8:$K$5007,"&lt;&gt;نعم")&gt;0,"⚠ "&amp;COUNTIFS($B$8:$B$5007,B1078,$A$8:$A$5007,"مصروف",$I$8:$I$5007,"&lt;&gt;مرفوض",$K$8:$K$5007,"&lt;&gt;نعم")&amp;" مصروف غير مسوى",IF(L1078="تمت التسوية",IF(P1078=0,"✔ متوازنة وتمت التسوية","✔ تمت التسوية – متبقي "&amp;TEXT(P1078,"#,##0")),IF(P1078&gt;0,"متبقي "&amp;TEXT(P1078,"#,##0"),"✔ متوازنة"))))),IF(R1078=0,"⚠ أضف سطر عهدة أولًا",IF(OR(C1078="",N(G1078)=0),"⚠ أكمل التاريخ والقيمة",IF(S1078="","⚠ التاريخ خارج السنة المالية",IF(H1078="","⚠ اختر بند الموازنة",IF(I1078="مرفوض","✖ مرفوض من المدير",IF(I1078&lt;&gt;"موافق","⏳ بانتظار موافقة المدير",IF(K1078&lt;&gt;"نعم","⚠ غير مسوى مع الحسابات","✔ معتمد ومسوى")))))))))</f>
        <v/>
      </c>
      <c r="R1078">
        <f>N(R1077)+IF(A1078="عهدة",1,0)</f>
        <v/>
      </c>
      <c r="S1078">
        <f>IF(C1078="","",IF(AND(C1078&gt;=DATE(2026,9,1),C1078&lt;=DATE(2027,8,31)),(YEAR(C1078)-2026)*12+MONTH(C1078)-8,""))</f>
        <v/>
      </c>
      <c r="T1078">
        <f>IF(AND(A1078="مصروف",R1078&gt;0,I1078="موافق",S1078&lt;&gt;"",H1078&lt;&gt;""),N(G1078),0)</f>
        <v/>
      </c>
    </row>
    <row r="1079">
      <c r="A1079" s="19" t="n"/>
      <c r="B1079" s="20">
        <f>IF(A1079="","",IF(R1079=0,"⚠ أضف سطر عهدة أولًا","DMT-"&amp;TEXT(R1079,"000")))</f>
        <v/>
      </c>
      <c r="C1079" s="21" t="n"/>
      <c r="D1079" s="20">
        <f>IF(C1079="","",IF(S1079="","خارج السنة المالية",INDEX(القوائم!$D$2:$D$13,S1079)))</f>
        <v/>
      </c>
      <c r="E1079" s="22" t="n"/>
      <c r="F1079" s="23" t="n"/>
      <c r="G1079" s="23" t="n"/>
      <c r="H1079" s="22" t="n"/>
      <c r="I1079" s="19" t="n"/>
      <c r="J1079" s="21" t="n"/>
      <c r="K1079" s="19" t="n"/>
      <c r="L1079" s="19" t="n"/>
      <c r="M1079" s="21" t="n"/>
      <c r="N1079" s="22" t="n"/>
      <c r="O1079" s="24">
        <f>IF(A1079&lt;&gt;"عهدة","",SUMIFS($G$8:$G$5007,$B$8:$B$5007,B1079,$A$8:$A$5007,"مصروف",$I$8:$I$5007,"&lt;&gt;مرفوض"))</f>
        <v/>
      </c>
      <c r="P1079" s="25">
        <f>IF(A1079&lt;&gt;"عهدة","",N(F1079)-O1079)</f>
        <v/>
      </c>
      <c r="Q1079" s="26">
        <f>IF(A1079="","",IF(A1079="عهدة",IF(N(F1079)=0,"⚠ أدخل قيمة العهدة",IF(P1079&lt;0,"⛔ عجز / زيادة مصروفات "&amp;TEXT(-P1079,"#,##0"),IF(COUNTIFS($B$8:$B$5007,B1079,$A$8:$A$5007,"مصروف",$I$8:$I$5007,"&lt;&gt;مرفوض",$K$8:$K$5007,"&lt;&gt;نعم")&gt;0,"⚠ "&amp;COUNTIFS($B$8:$B$5007,B1079,$A$8:$A$5007,"مصروف",$I$8:$I$5007,"&lt;&gt;مرفوض",$K$8:$K$5007,"&lt;&gt;نعم")&amp;" مصروف غير مسوى",IF(L1079="تمت التسوية",IF(P1079=0,"✔ متوازنة وتمت التسوية","✔ تمت التسوية – متبقي "&amp;TEXT(P1079,"#,##0")),IF(P1079&gt;0,"متبقي "&amp;TEXT(P1079,"#,##0"),"✔ متوازنة"))))),IF(R1079=0,"⚠ أضف سطر عهدة أولًا",IF(OR(C1079="",N(G1079)=0),"⚠ أكمل التاريخ والقيمة",IF(S1079="","⚠ التاريخ خارج السنة المالية",IF(H1079="","⚠ اختر بند الموازنة",IF(I1079="مرفوض","✖ مرفوض من المدير",IF(I1079&lt;&gt;"موافق","⏳ بانتظار موافقة المدير",IF(K1079&lt;&gt;"نعم","⚠ غير مسوى مع الحسابات","✔ معتمد ومسوى")))))))))</f>
        <v/>
      </c>
      <c r="R1079">
        <f>N(R1078)+IF(A1079="عهدة",1,0)</f>
        <v/>
      </c>
      <c r="S1079">
        <f>IF(C1079="","",IF(AND(C1079&gt;=DATE(2026,9,1),C1079&lt;=DATE(2027,8,31)),(YEAR(C1079)-2026)*12+MONTH(C1079)-8,""))</f>
        <v/>
      </c>
      <c r="T1079">
        <f>IF(AND(A1079="مصروف",R1079&gt;0,I1079="موافق",S1079&lt;&gt;"",H1079&lt;&gt;""),N(G1079),0)</f>
        <v/>
      </c>
    </row>
    <row r="1080">
      <c r="A1080" s="19" t="n"/>
      <c r="B1080" s="20">
        <f>IF(A1080="","",IF(R1080=0,"⚠ أضف سطر عهدة أولًا","DMT-"&amp;TEXT(R1080,"000")))</f>
        <v/>
      </c>
      <c r="C1080" s="21" t="n"/>
      <c r="D1080" s="20">
        <f>IF(C1080="","",IF(S1080="","خارج السنة المالية",INDEX(القوائم!$D$2:$D$13,S1080)))</f>
        <v/>
      </c>
      <c r="E1080" s="22" t="n"/>
      <c r="F1080" s="23" t="n"/>
      <c r="G1080" s="23" t="n"/>
      <c r="H1080" s="22" t="n"/>
      <c r="I1080" s="19" t="n"/>
      <c r="J1080" s="21" t="n"/>
      <c r="K1080" s="19" t="n"/>
      <c r="L1080" s="19" t="n"/>
      <c r="M1080" s="21" t="n"/>
      <c r="N1080" s="22" t="n"/>
      <c r="O1080" s="24">
        <f>IF(A1080&lt;&gt;"عهدة","",SUMIFS($G$8:$G$5007,$B$8:$B$5007,B1080,$A$8:$A$5007,"مصروف",$I$8:$I$5007,"&lt;&gt;مرفوض"))</f>
        <v/>
      </c>
      <c r="P1080" s="25">
        <f>IF(A1080&lt;&gt;"عهدة","",N(F1080)-O1080)</f>
        <v/>
      </c>
      <c r="Q1080" s="26">
        <f>IF(A1080="","",IF(A1080="عهدة",IF(N(F1080)=0,"⚠ أدخل قيمة العهدة",IF(P1080&lt;0,"⛔ عجز / زيادة مصروفات "&amp;TEXT(-P1080,"#,##0"),IF(COUNTIFS($B$8:$B$5007,B1080,$A$8:$A$5007,"مصروف",$I$8:$I$5007,"&lt;&gt;مرفوض",$K$8:$K$5007,"&lt;&gt;نعم")&gt;0,"⚠ "&amp;COUNTIFS($B$8:$B$5007,B1080,$A$8:$A$5007,"مصروف",$I$8:$I$5007,"&lt;&gt;مرفوض",$K$8:$K$5007,"&lt;&gt;نعم")&amp;" مصروف غير مسوى",IF(L1080="تمت التسوية",IF(P1080=0,"✔ متوازنة وتمت التسوية","✔ تمت التسوية – متبقي "&amp;TEXT(P1080,"#,##0")),IF(P1080&gt;0,"متبقي "&amp;TEXT(P1080,"#,##0"),"✔ متوازنة"))))),IF(R1080=0,"⚠ أضف سطر عهدة أولًا",IF(OR(C1080="",N(G1080)=0),"⚠ أكمل التاريخ والقيمة",IF(S1080="","⚠ التاريخ خارج السنة المالية",IF(H1080="","⚠ اختر بند الموازنة",IF(I1080="مرفوض","✖ مرفوض من المدير",IF(I1080&lt;&gt;"موافق","⏳ بانتظار موافقة المدير",IF(K1080&lt;&gt;"نعم","⚠ غير مسوى مع الحسابات","✔ معتمد ومسوى")))))))))</f>
        <v/>
      </c>
      <c r="R1080">
        <f>N(R1079)+IF(A1080="عهدة",1,0)</f>
        <v/>
      </c>
      <c r="S1080">
        <f>IF(C1080="","",IF(AND(C1080&gt;=DATE(2026,9,1),C1080&lt;=DATE(2027,8,31)),(YEAR(C1080)-2026)*12+MONTH(C1080)-8,""))</f>
        <v/>
      </c>
      <c r="T1080">
        <f>IF(AND(A1080="مصروف",R1080&gt;0,I1080="موافق",S1080&lt;&gt;"",H1080&lt;&gt;""),N(G1080),0)</f>
        <v/>
      </c>
    </row>
    <row r="1081">
      <c r="A1081" s="19" t="n"/>
      <c r="B1081" s="20">
        <f>IF(A1081="","",IF(R1081=0,"⚠ أضف سطر عهدة أولًا","DMT-"&amp;TEXT(R1081,"000")))</f>
        <v/>
      </c>
      <c r="C1081" s="21" t="n"/>
      <c r="D1081" s="20">
        <f>IF(C1081="","",IF(S1081="","خارج السنة المالية",INDEX(القوائم!$D$2:$D$13,S1081)))</f>
        <v/>
      </c>
      <c r="E1081" s="22" t="n"/>
      <c r="F1081" s="23" t="n"/>
      <c r="G1081" s="23" t="n"/>
      <c r="H1081" s="22" t="n"/>
      <c r="I1081" s="19" t="n"/>
      <c r="J1081" s="21" t="n"/>
      <c r="K1081" s="19" t="n"/>
      <c r="L1081" s="19" t="n"/>
      <c r="M1081" s="21" t="n"/>
      <c r="N1081" s="22" t="n"/>
      <c r="O1081" s="24">
        <f>IF(A1081&lt;&gt;"عهدة","",SUMIFS($G$8:$G$5007,$B$8:$B$5007,B1081,$A$8:$A$5007,"مصروف",$I$8:$I$5007,"&lt;&gt;مرفوض"))</f>
        <v/>
      </c>
      <c r="P1081" s="25">
        <f>IF(A1081&lt;&gt;"عهدة","",N(F1081)-O1081)</f>
        <v/>
      </c>
      <c r="Q1081" s="26">
        <f>IF(A1081="","",IF(A1081="عهدة",IF(N(F1081)=0,"⚠ أدخل قيمة العهدة",IF(P1081&lt;0,"⛔ عجز / زيادة مصروفات "&amp;TEXT(-P1081,"#,##0"),IF(COUNTIFS($B$8:$B$5007,B1081,$A$8:$A$5007,"مصروف",$I$8:$I$5007,"&lt;&gt;مرفوض",$K$8:$K$5007,"&lt;&gt;نعم")&gt;0,"⚠ "&amp;COUNTIFS($B$8:$B$5007,B1081,$A$8:$A$5007,"مصروف",$I$8:$I$5007,"&lt;&gt;مرفوض",$K$8:$K$5007,"&lt;&gt;نعم")&amp;" مصروف غير مسوى",IF(L1081="تمت التسوية",IF(P1081=0,"✔ متوازنة وتمت التسوية","✔ تمت التسوية – متبقي "&amp;TEXT(P1081,"#,##0")),IF(P1081&gt;0,"متبقي "&amp;TEXT(P1081,"#,##0"),"✔ متوازنة"))))),IF(R1081=0,"⚠ أضف سطر عهدة أولًا",IF(OR(C1081="",N(G1081)=0),"⚠ أكمل التاريخ والقيمة",IF(S1081="","⚠ التاريخ خارج السنة المالية",IF(H1081="","⚠ اختر بند الموازنة",IF(I1081="مرفوض","✖ مرفوض من المدير",IF(I1081&lt;&gt;"موافق","⏳ بانتظار موافقة المدير",IF(K1081&lt;&gt;"نعم","⚠ غير مسوى مع الحسابات","✔ معتمد ومسوى")))))))))</f>
        <v/>
      </c>
      <c r="R1081">
        <f>N(R1080)+IF(A1081="عهدة",1,0)</f>
        <v/>
      </c>
      <c r="S1081">
        <f>IF(C1081="","",IF(AND(C1081&gt;=DATE(2026,9,1),C1081&lt;=DATE(2027,8,31)),(YEAR(C1081)-2026)*12+MONTH(C1081)-8,""))</f>
        <v/>
      </c>
      <c r="T1081">
        <f>IF(AND(A1081="مصروف",R1081&gt;0,I1081="موافق",S1081&lt;&gt;"",H1081&lt;&gt;""),N(G1081),0)</f>
        <v/>
      </c>
    </row>
    <row r="1082">
      <c r="A1082" s="19" t="n"/>
      <c r="B1082" s="20">
        <f>IF(A1082="","",IF(R1082=0,"⚠ أضف سطر عهدة أولًا","DMT-"&amp;TEXT(R1082,"000")))</f>
        <v/>
      </c>
      <c r="C1082" s="21" t="n"/>
      <c r="D1082" s="20">
        <f>IF(C1082="","",IF(S1082="","خارج السنة المالية",INDEX(القوائم!$D$2:$D$13,S1082)))</f>
        <v/>
      </c>
      <c r="E1082" s="22" t="n"/>
      <c r="F1082" s="23" t="n"/>
      <c r="G1082" s="23" t="n"/>
      <c r="H1082" s="22" t="n"/>
      <c r="I1082" s="19" t="n"/>
      <c r="J1082" s="21" t="n"/>
      <c r="K1082" s="19" t="n"/>
      <c r="L1082" s="19" t="n"/>
      <c r="M1082" s="21" t="n"/>
      <c r="N1082" s="22" t="n"/>
      <c r="O1082" s="24">
        <f>IF(A1082&lt;&gt;"عهدة","",SUMIFS($G$8:$G$5007,$B$8:$B$5007,B1082,$A$8:$A$5007,"مصروف",$I$8:$I$5007,"&lt;&gt;مرفوض"))</f>
        <v/>
      </c>
      <c r="P1082" s="25">
        <f>IF(A1082&lt;&gt;"عهدة","",N(F1082)-O1082)</f>
        <v/>
      </c>
      <c r="Q1082" s="26">
        <f>IF(A1082="","",IF(A1082="عهدة",IF(N(F1082)=0,"⚠ أدخل قيمة العهدة",IF(P1082&lt;0,"⛔ عجز / زيادة مصروفات "&amp;TEXT(-P1082,"#,##0"),IF(COUNTIFS($B$8:$B$5007,B1082,$A$8:$A$5007,"مصروف",$I$8:$I$5007,"&lt;&gt;مرفوض",$K$8:$K$5007,"&lt;&gt;نعم")&gt;0,"⚠ "&amp;COUNTIFS($B$8:$B$5007,B1082,$A$8:$A$5007,"مصروف",$I$8:$I$5007,"&lt;&gt;مرفوض",$K$8:$K$5007,"&lt;&gt;نعم")&amp;" مصروف غير مسوى",IF(L1082="تمت التسوية",IF(P1082=0,"✔ متوازنة وتمت التسوية","✔ تمت التسوية – متبقي "&amp;TEXT(P1082,"#,##0")),IF(P1082&gt;0,"متبقي "&amp;TEXT(P1082,"#,##0"),"✔ متوازنة"))))),IF(R1082=0,"⚠ أضف سطر عهدة أولًا",IF(OR(C1082="",N(G1082)=0),"⚠ أكمل التاريخ والقيمة",IF(S1082="","⚠ التاريخ خارج السنة المالية",IF(H1082="","⚠ اختر بند الموازنة",IF(I1082="مرفوض","✖ مرفوض من المدير",IF(I1082&lt;&gt;"موافق","⏳ بانتظار موافقة المدير",IF(K1082&lt;&gt;"نعم","⚠ غير مسوى مع الحسابات","✔ معتمد ومسوى")))))))))</f>
        <v/>
      </c>
      <c r="R1082">
        <f>N(R1081)+IF(A1082="عهدة",1,0)</f>
        <v/>
      </c>
      <c r="S1082">
        <f>IF(C1082="","",IF(AND(C1082&gt;=DATE(2026,9,1),C1082&lt;=DATE(2027,8,31)),(YEAR(C1082)-2026)*12+MONTH(C1082)-8,""))</f>
        <v/>
      </c>
      <c r="T1082">
        <f>IF(AND(A1082="مصروف",R1082&gt;0,I1082="موافق",S1082&lt;&gt;"",H1082&lt;&gt;""),N(G1082),0)</f>
        <v/>
      </c>
    </row>
    <row r="1083">
      <c r="A1083" s="19" t="n"/>
      <c r="B1083" s="20">
        <f>IF(A1083="","",IF(R1083=0,"⚠ أضف سطر عهدة أولًا","DMT-"&amp;TEXT(R1083,"000")))</f>
        <v/>
      </c>
      <c r="C1083" s="21" t="n"/>
      <c r="D1083" s="20">
        <f>IF(C1083="","",IF(S1083="","خارج السنة المالية",INDEX(القوائم!$D$2:$D$13,S1083)))</f>
        <v/>
      </c>
      <c r="E1083" s="22" t="n"/>
      <c r="F1083" s="23" t="n"/>
      <c r="G1083" s="23" t="n"/>
      <c r="H1083" s="22" t="n"/>
      <c r="I1083" s="19" t="n"/>
      <c r="J1083" s="21" t="n"/>
      <c r="K1083" s="19" t="n"/>
      <c r="L1083" s="19" t="n"/>
      <c r="M1083" s="21" t="n"/>
      <c r="N1083" s="22" t="n"/>
      <c r="O1083" s="24">
        <f>IF(A1083&lt;&gt;"عهدة","",SUMIFS($G$8:$G$5007,$B$8:$B$5007,B1083,$A$8:$A$5007,"مصروف",$I$8:$I$5007,"&lt;&gt;مرفوض"))</f>
        <v/>
      </c>
      <c r="P1083" s="25">
        <f>IF(A1083&lt;&gt;"عهدة","",N(F1083)-O1083)</f>
        <v/>
      </c>
      <c r="Q1083" s="26">
        <f>IF(A1083="","",IF(A1083="عهدة",IF(N(F1083)=0,"⚠ أدخل قيمة العهدة",IF(P1083&lt;0,"⛔ عجز / زيادة مصروفات "&amp;TEXT(-P1083,"#,##0"),IF(COUNTIFS($B$8:$B$5007,B1083,$A$8:$A$5007,"مصروف",$I$8:$I$5007,"&lt;&gt;مرفوض",$K$8:$K$5007,"&lt;&gt;نعم")&gt;0,"⚠ "&amp;COUNTIFS($B$8:$B$5007,B1083,$A$8:$A$5007,"مصروف",$I$8:$I$5007,"&lt;&gt;مرفوض",$K$8:$K$5007,"&lt;&gt;نعم")&amp;" مصروف غير مسوى",IF(L1083="تمت التسوية",IF(P1083=0,"✔ متوازنة وتمت التسوية","✔ تمت التسوية – متبقي "&amp;TEXT(P1083,"#,##0")),IF(P1083&gt;0,"متبقي "&amp;TEXT(P1083,"#,##0"),"✔ متوازنة"))))),IF(R1083=0,"⚠ أضف سطر عهدة أولًا",IF(OR(C1083="",N(G1083)=0),"⚠ أكمل التاريخ والقيمة",IF(S1083="","⚠ التاريخ خارج السنة المالية",IF(H1083="","⚠ اختر بند الموازنة",IF(I1083="مرفوض","✖ مرفوض من المدير",IF(I1083&lt;&gt;"موافق","⏳ بانتظار موافقة المدير",IF(K1083&lt;&gt;"نعم","⚠ غير مسوى مع الحسابات","✔ معتمد ومسوى")))))))))</f>
        <v/>
      </c>
      <c r="R1083">
        <f>N(R1082)+IF(A1083="عهدة",1,0)</f>
        <v/>
      </c>
      <c r="S1083">
        <f>IF(C1083="","",IF(AND(C1083&gt;=DATE(2026,9,1),C1083&lt;=DATE(2027,8,31)),(YEAR(C1083)-2026)*12+MONTH(C1083)-8,""))</f>
        <v/>
      </c>
      <c r="T1083">
        <f>IF(AND(A1083="مصروف",R1083&gt;0,I1083="موافق",S1083&lt;&gt;"",H1083&lt;&gt;""),N(G1083),0)</f>
        <v/>
      </c>
    </row>
    <row r="1084">
      <c r="A1084" s="19" t="n"/>
      <c r="B1084" s="20">
        <f>IF(A1084="","",IF(R1084=0,"⚠ أضف سطر عهدة أولًا","DMT-"&amp;TEXT(R1084,"000")))</f>
        <v/>
      </c>
      <c r="C1084" s="21" t="n"/>
      <c r="D1084" s="20">
        <f>IF(C1084="","",IF(S1084="","خارج السنة المالية",INDEX(القوائم!$D$2:$D$13,S1084)))</f>
        <v/>
      </c>
      <c r="E1084" s="22" t="n"/>
      <c r="F1084" s="23" t="n"/>
      <c r="G1084" s="23" t="n"/>
      <c r="H1084" s="22" t="n"/>
      <c r="I1084" s="19" t="n"/>
      <c r="J1084" s="21" t="n"/>
      <c r="K1084" s="19" t="n"/>
      <c r="L1084" s="19" t="n"/>
      <c r="M1084" s="21" t="n"/>
      <c r="N1084" s="22" t="n"/>
      <c r="O1084" s="24">
        <f>IF(A1084&lt;&gt;"عهدة","",SUMIFS($G$8:$G$5007,$B$8:$B$5007,B1084,$A$8:$A$5007,"مصروف",$I$8:$I$5007,"&lt;&gt;مرفوض"))</f>
        <v/>
      </c>
      <c r="P1084" s="25">
        <f>IF(A1084&lt;&gt;"عهدة","",N(F1084)-O1084)</f>
        <v/>
      </c>
      <c r="Q1084" s="26">
        <f>IF(A1084="","",IF(A1084="عهدة",IF(N(F1084)=0,"⚠ أدخل قيمة العهدة",IF(P1084&lt;0,"⛔ عجز / زيادة مصروفات "&amp;TEXT(-P1084,"#,##0"),IF(COUNTIFS($B$8:$B$5007,B1084,$A$8:$A$5007,"مصروف",$I$8:$I$5007,"&lt;&gt;مرفوض",$K$8:$K$5007,"&lt;&gt;نعم")&gt;0,"⚠ "&amp;COUNTIFS($B$8:$B$5007,B1084,$A$8:$A$5007,"مصروف",$I$8:$I$5007,"&lt;&gt;مرفوض",$K$8:$K$5007,"&lt;&gt;نعم")&amp;" مصروف غير مسوى",IF(L1084="تمت التسوية",IF(P1084=0,"✔ متوازنة وتمت التسوية","✔ تمت التسوية – متبقي "&amp;TEXT(P1084,"#,##0")),IF(P1084&gt;0,"متبقي "&amp;TEXT(P1084,"#,##0"),"✔ متوازنة"))))),IF(R1084=0,"⚠ أضف سطر عهدة أولًا",IF(OR(C1084="",N(G1084)=0),"⚠ أكمل التاريخ والقيمة",IF(S1084="","⚠ التاريخ خارج السنة المالية",IF(H1084="","⚠ اختر بند الموازنة",IF(I1084="مرفوض","✖ مرفوض من المدير",IF(I1084&lt;&gt;"موافق","⏳ بانتظار موافقة المدير",IF(K1084&lt;&gt;"نعم","⚠ غير مسوى مع الحسابات","✔ معتمد ومسوى")))))))))</f>
        <v/>
      </c>
      <c r="R1084">
        <f>N(R1083)+IF(A1084="عهدة",1,0)</f>
        <v/>
      </c>
      <c r="S1084">
        <f>IF(C1084="","",IF(AND(C1084&gt;=DATE(2026,9,1),C1084&lt;=DATE(2027,8,31)),(YEAR(C1084)-2026)*12+MONTH(C1084)-8,""))</f>
        <v/>
      </c>
      <c r="T1084">
        <f>IF(AND(A1084="مصروف",R1084&gt;0,I1084="موافق",S1084&lt;&gt;"",H1084&lt;&gt;""),N(G1084),0)</f>
        <v/>
      </c>
    </row>
    <row r="1085">
      <c r="A1085" s="19" t="n"/>
      <c r="B1085" s="20">
        <f>IF(A1085="","",IF(R1085=0,"⚠ أضف سطر عهدة أولًا","DMT-"&amp;TEXT(R1085,"000")))</f>
        <v/>
      </c>
      <c r="C1085" s="21" t="n"/>
      <c r="D1085" s="20">
        <f>IF(C1085="","",IF(S1085="","خارج السنة المالية",INDEX(القوائم!$D$2:$D$13,S1085)))</f>
        <v/>
      </c>
      <c r="E1085" s="22" t="n"/>
      <c r="F1085" s="23" t="n"/>
      <c r="G1085" s="23" t="n"/>
      <c r="H1085" s="22" t="n"/>
      <c r="I1085" s="19" t="n"/>
      <c r="J1085" s="21" t="n"/>
      <c r="K1085" s="19" t="n"/>
      <c r="L1085" s="19" t="n"/>
      <c r="M1085" s="21" t="n"/>
      <c r="N1085" s="22" t="n"/>
      <c r="O1085" s="24">
        <f>IF(A1085&lt;&gt;"عهدة","",SUMIFS($G$8:$G$5007,$B$8:$B$5007,B1085,$A$8:$A$5007,"مصروف",$I$8:$I$5007,"&lt;&gt;مرفوض"))</f>
        <v/>
      </c>
      <c r="P1085" s="25">
        <f>IF(A1085&lt;&gt;"عهدة","",N(F1085)-O1085)</f>
        <v/>
      </c>
      <c r="Q1085" s="26">
        <f>IF(A1085="","",IF(A1085="عهدة",IF(N(F1085)=0,"⚠ أدخل قيمة العهدة",IF(P1085&lt;0,"⛔ عجز / زيادة مصروفات "&amp;TEXT(-P1085,"#,##0"),IF(COUNTIFS($B$8:$B$5007,B1085,$A$8:$A$5007,"مصروف",$I$8:$I$5007,"&lt;&gt;مرفوض",$K$8:$K$5007,"&lt;&gt;نعم")&gt;0,"⚠ "&amp;COUNTIFS($B$8:$B$5007,B1085,$A$8:$A$5007,"مصروف",$I$8:$I$5007,"&lt;&gt;مرفوض",$K$8:$K$5007,"&lt;&gt;نعم")&amp;" مصروف غير مسوى",IF(L1085="تمت التسوية",IF(P1085=0,"✔ متوازنة وتمت التسوية","✔ تمت التسوية – متبقي "&amp;TEXT(P1085,"#,##0")),IF(P1085&gt;0,"متبقي "&amp;TEXT(P1085,"#,##0"),"✔ متوازنة"))))),IF(R1085=0,"⚠ أضف سطر عهدة أولًا",IF(OR(C1085="",N(G1085)=0),"⚠ أكمل التاريخ والقيمة",IF(S1085="","⚠ التاريخ خارج السنة المالية",IF(H1085="","⚠ اختر بند الموازنة",IF(I1085="مرفوض","✖ مرفوض من المدير",IF(I1085&lt;&gt;"موافق","⏳ بانتظار موافقة المدير",IF(K1085&lt;&gt;"نعم","⚠ غير مسوى مع الحسابات","✔ معتمد ومسوى")))))))))</f>
        <v/>
      </c>
      <c r="R1085">
        <f>N(R1084)+IF(A1085="عهدة",1,0)</f>
        <v/>
      </c>
      <c r="S1085">
        <f>IF(C1085="","",IF(AND(C1085&gt;=DATE(2026,9,1),C1085&lt;=DATE(2027,8,31)),(YEAR(C1085)-2026)*12+MONTH(C1085)-8,""))</f>
        <v/>
      </c>
      <c r="T1085">
        <f>IF(AND(A1085="مصروف",R1085&gt;0,I1085="موافق",S1085&lt;&gt;"",H1085&lt;&gt;""),N(G1085),0)</f>
        <v/>
      </c>
    </row>
    <row r="1086">
      <c r="A1086" s="19" t="n"/>
      <c r="B1086" s="20">
        <f>IF(A1086="","",IF(R1086=0,"⚠ أضف سطر عهدة أولًا","DMT-"&amp;TEXT(R1086,"000")))</f>
        <v/>
      </c>
      <c r="C1086" s="21" t="n"/>
      <c r="D1086" s="20">
        <f>IF(C1086="","",IF(S1086="","خارج السنة المالية",INDEX(القوائم!$D$2:$D$13,S1086)))</f>
        <v/>
      </c>
      <c r="E1086" s="22" t="n"/>
      <c r="F1086" s="23" t="n"/>
      <c r="G1086" s="23" t="n"/>
      <c r="H1086" s="22" t="n"/>
      <c r="I1086" s="19" t="n"/>
      <c r="J1086" s="21" t="n"/>
      <c r="K1086" s="19" t="n"/>
      <c r="L1086" s="19" t="n"/>
      <c r="M1086" s="21" t="n"/>
      <c r="N1086" s="22" t="n"/>
      <c r="O1086" s="24">
        <f>IF(A1086&lt;&gt;"عهدة","",SUMIFS($G$8:$G$5007,$B$8:$B$5007,B1086,$A$8:$A$5007,"مصروف",$I$8:$I$5007,"&lt;&gt;مرفوض"))</f>
        <v/>
      </c>
      <c r="P1086" s="25">
        <f>IF(A1086&lt;&gt;"عهدة","",N(F1086)-O1086)</f>
        <v/>
      </c>
      <c r="Q1086" s="26">
        <f>IF(A1086="","",IF(A1086="عهدة",IF(N(F1086)=0,"⚠ أدخل قيمة العهدة",IF(P1086&lt;0,"⛔ عجز / زيادة مصروفات "&amp;TEXT(-P1086,"#,##0"),IF(COUNTIFS($B$8:$B$5007,B1086,$A$8:$A$5007,"مصروف",$I$8:$I$5007,"&lt;&gt;مرفوض",$K$8:$K$5007,"&lt;&gt;نعم")&gt;0,"⚠ "&amp;COUNTIFS($B$8:$B$5007,B1086,$A$8:$A$5007,"مصروف",$I$8:$I$5007,"&lt;&gt;مرفوض",$K$8:$K$5007,"&lt;&gt;نعم")&amp;" مصروف غير مسوى",IF(L1086="تمت التسوية",IF(P1086=0,"✔ متوازنة وتمت التسوية","✔ تمت التسوية – متبقي "&amp;TEXT(P1086,"#,##0")),IF(P1086&gt;0,"متبقي "&amp;TEXT(P1086,"#,##0"),"✔ متوازنة"))))),IF(R1086=0,"⚠ أضف سطر عهدة أولًا",IF(OR(C1086="",N(G1086)=0),"⚠ أكمل التاريخ والقيمة",IF(S1086="","⚠ التاريخ خارج السنة المالية",IF(H1086="","⚠ اختر بند الموازنة",IF(I1086="مرفوض","✖ مرفوض من المدير",IF(I1086&lt;&gt;"موافق","⏳ بانتظار موافقة المدير",IF(K1086&lt;&gt;"نعم","⚠ غير مسوى مع الحسابات","✔ معتمد ومسوى")))))))))</f>
        <v/>
      </c>
      <c r="R1086">
        <f>N(R1085)+IF(A1086="عهدة",1,0)</f>
        <v/>
      </c>
      <c r="S1086">
        <f>IF(C1086="","",IF(AND(C1086&gt;=DATE(2026,9,1),C1086&lt;=DATE(2027,8,31)),(YEAR(C1086)-2026)*12+MONTH(C1086)-8,""))</f>
        <v/>
      </c>
      <c r="T1086">
        <f>IF(AND(A1086="مصروف",R1086&gt;0,I1086="موافق",S1086&lt;&gt;"",H1086&lt;&gt;""),N(G1086),0)</f>
        <v/>
      </c>
    </row>
    <row r="1087">
      <c r="A1087" s="19" t="n"/>
      <c r="B1087" s="20">
        <f>IF(A1087="","",IF(R1087=0,"⚠ أضف سطر عهدة أولًا","DMT-"&amp;TEXT(R1087,"000")))</f>
        <v/>
      </c>
      <c r="C1087" s="21" t="n"/>
      <c r="D1087" s="20">
        <f>IF(C1087="","",IF(S1087="","خارج السنة المالية",INDEX(القوائم!$D$2:$D$13,S1087)))</f>
        <v/>
      </c>
      <c r="E1087" s="22" t="n"/>
      <c r="F1087" s="23" t="n"/>
      <c r="G1087" s="23" t="n"/>
      <c r="H1087" s="22" t="n"/>
      <c r="I1087" s="19" t="n"/>
      <c r="J1087" s="21" t="n"/>
      <c r="K1087" s="19" t="n"/>
      <c r="L1087" s="19" t="n"/>
      <c r="M1087" s="21" t="n"/>
      <c r="N1087" s="22" t="n"/>
      <c r="O1087" s="24">
        <f>IF(A1087&lt;&gt;"عهدة","",SUMIFS($G$8:$G$5007,$B$8:$B$5007,B1087,$A$8:$A$5007,"مصروف",$I$8:$I$5007,"&lt;&gt;مرفوض"))</f>
        <v/>
      </c>
      <c r="P1087" s="25">
        <f>IF(A1087&lt;&gt;"عهدة","",N(F1087)-O1087)</f>
        <v/>
      </c>
      <c r="Q1087" s="26">
        <f>IF(A1087="","",IF(A1087="عهدة",IF(N(F1087)=0,"⚠ أدخل قيمة العهدة",IF(P1087&lt;0,"⛔ عجز / زيادة مصروفات "&amp;TEXT(-P1087,"#,##0"),IF(COUNTIFS($B$8:$B$5007,B1087,$A$8:$A$5007,"مصروف",$I$8:$I$5007,"&lt;&gt;مرفوض",$K$8:$K$5007,"&lt;&gt;نعم")&gt;0,"⚠ "&amp;COUNTIFS($B$8:$B$5007,B1087,$A$8:$A$5007,"مصروف",$I$8:$I$5007,"&lt;&gt;مرفوض",$K$8:$K$5007,"&lt;&gt;نعم")&amp;" مصروف غير مسوى",IF(L1087="تمت التسوية",IF(P1087=0,"✔ متوازنة وتمت التسوية","✔ تمت التسوية – متبقي "&amp;TEXT(P1087,"#,##0")),IF(P1087&gt;0,"متبقي "&amp;TEXT(P1087,"#,##0"),"✔ متوازنة"))))),IF(R1087=0,"⚠ أضف سطر عهدة أولًا",IF(OR(C1087="",N(G1087)=0),"⚠ أكمل التاريخ والقيمة",IF(S1087="","⚠ التاريخ خارج السنة المالية",IF(H1087="","⚠ اختر بند الموازنة",IF(I1087="مرفوض","✖ مرفوض من المدير",IF(I1087&lt;&gt;"موافق","⏳ بانتظار موافقة المدير",IF(K1087&lt;&gt;"نعم","⚠ غير مسوى مع الحسابات","✔ معتمد ومسوى")))))))))</f>
        <v/>
      </c>
      <c r="R1087">
        <f>N(R1086)+IF(A1087="عهدة",1,0)</f>
        <v/>
      </c>
      <c r="S1087">
        <f>IF(C1087="","",IF(AND(C1087&gt;=DATE(2026,9,1),C1087&lt;=DATE(2027,8,31)),(YEAR(C1087)-2026)*12+MONTH(C1087)-8,""))</f>
        <v/>
      </c>
      <c r="T1087">
        <f>IF(AND(A1087="مصروف",R1087&gt;0,I1087="موافق",S1087&lt;&gt;"",H1087&lt;&gt;""),N(G1087),0)</f>
        <v/>
      </c>
    </row>
    <row r="1088">
      <c r="A1088" s="19" t="n"/>
      <c r="B1088" s="20">
        <f>IF(A1088="","",IF(R1088=0,"⚠ أضف سطر عهدة أولًا","DMT-"&amp;TEXT(R1088,"000")))</f>
        <v/>
      </c>
      <c r="C1088" s="21" t="n"/>
      <c r="D1088" s="20">
        <f>IF(C1088="","",IF(S1088="","خارج السنة المالية",INDEX(القوائم!$D$2:$D$13,S1088)))</f>
        <v/>
      </c>
      <c r="E1088" s="22" t="n"/>
      <c r="F1088" s="23" t="n"/>
      <c r="G1088" s="23" t="n"/>
      <c r="H1088" s="22" t="n"/>
      <c r="I1088" s="19" t="n"/>
      <c r="J1088" s="21" t="n"/>
      <c r="K1088" s="19" t="n"/>
      <c r="L1088" s="19" t="n"/>
      <c r="M1088" s="21" t="n"/>
      <c r="N1088" s="22" t="n"/>
      <c r="O1088" s="24">
        <f>IF(A1088&lt;&gt;"عهدة","",SUMIFS($G$8:$G$5007,$B$8:$B$5007,B1088,$A$8:$A$5007,"مصروف",$I$8:$I$5007,"&lt;&gt;مرفوض"))</f>
        <v/>
      </c>
      <c r="P1088" s="25">
        <f>IF(A1088&lt;&gt;"عهدة","",N(F1088)-O1088)</f>
        <v/>
      </c>
      <c r="Q1088" s="26">
        <f>IF(A1088="","",IF(A1088="عهدة",IF(N(F1088)=0,"⚠ أدخل قيمة العهدة",IF(P1088&lt;0,"⛔ عجز / زيادة مصروفات "&amp;TEXT(-P1088,"#,##0"),IF(COUNTIFS($B$8:$B$5007,B1088,$A$8:$A$5007,"مصروف",$I$8:$I$5007,"&lt;&gt;مرفوض",$K$8:$K$5007,"&lt;&gt;نعم")&gt;0,"⚠ "&amp;COUNTIFS($B$8:$B$5007,B1088,$A$8:$A$5007,"مصروف",$I$8:$I$5007,"&lt;&gt;مرفوض",$K$8:$K$5007,"&lt;&gt;نعم")&amp;" مصروف غير مسوى",IF(L1088="تمت التسوية",IF(P1088=0,"✔ متوازنة وتمت التسوية","✔ تمت التسوية – متبقي "&amp;TEXT(P1088,"#,##0")),IF(P1088&gt;0,"متبقي "&amp;TEXT(P1088,"#,##0"),"✔ متوازنة"))))),IF(R1088=0,"⚠ أضف سطر عهدة أولًا",IF(OR(C1088="",N(G1088)=0),"⚠ أكمل التاريخ والقيمة",IF(S1088="","⚠ التاريخ خارج السنة المالية",IF(H1088="","⚠ اختر بند الموازنة",IF(I1088="مرفوض","✖ مرفوض من المدير",IF(I1088&lt;&gt;"موافق","⏳ بانتظار موافقة المدير",IF(K1088&lt;&gt;"نعم","⚠ غير مسوى مع الحسابات","✔ معتمد ومسوى")))))))))</f>
        <v/>
      </c>
      <c r="R1088">
        <f>N(R1087)+IF(A1088="عهدة",1,0)</f>
        <v/>
      </c>
      <c r="S1088">
        <f>IF(C1088="","",IF(AND(C1088&gt;=DATE(2026,9,1),C1088&lt;=DATE(2027,8,31)),(YEAR(C1088)-2026)*12+MONTH(C1088)-8,""))</f>
        <v/>
      </c>
      <c r="T1088">
        <f>IF(AND(A1088="مصروف",R1088&gt;0,I1088="موافق",S1088&lt;&gt;"",H1088&lt;&gt;""),N(G1088),0)</f>
        <v/>
      </c>
    </row>
    <row r="1089">
      <c r="A1089" s="19" t="n"/>
      <c r="B1089" s="20">
        <f>IF(A1089="","",IF(R1089=0,"⚠ أضف سطر عهدة أولًا","DMT-"&amp;TEXT(R1089,"000")))</f>
        <v/>
      </c>
      <c r="C1089" s="21" t="n"/>
      <c r="D1089" s="20">
        <f>IF(C1089="","",IF(S1089="","خارج السنة المالية",INDEX(القوائم!$D$2:$D$13,S1089)))</f>
        <v/>
      </c>
      <c r="E1089" s="22" t="n"/>
      <c r="F1089" s="23" t="n"/>
      <c r="G1089" s="23" t="n"/>
      <c r="H1089" s="22" t="n"/>
      <c r="I1089" s="19" t="n"/>
      <c r="J1089" s="21" t="n"/>
      <c r="K1089" s="19" t="n"/>
      <c r="L1089" s="19" t="n"/>
      <c r="M1089" s="21" t="n"/>
      <c r="N1089" s="22" t="n"/>
      <c r="O1089" s="24">
        <f>IF(A1089&lt;&gt;"عهدة","",SUMIFS($G$8:$G$5007,$B$8:$B$5007,B1089,$A$8:$A$5007,"مصروف",$I$8:$I$5007,"&lt;&gt;مرفوض"))</f>
        <v/>
      </c>
      <c r="P1089" s="25">
        <f>IF(A1089&lt;&gt;"عهدة","",N(F1089)-O1089)</f>
        <v/>
      </c>
      <c r="Q1089" s="26">
        <f>IF(A1089="","",IF(A1089="عهدة",IF(N(F1089)=0,"⚠ أدخل قيمة العهدة",IF(P1089&lt;0,"⛔ عجز / زيادة مصروفات "&amp;TEXT(-P1089,"#,##0"),IF(COUNTIFS($B$8:$B$5007,B1089,$A$8:$A$5007,"مصروف",$I$8:$I$5007,"&lt;&gt;مرفوض",$K$8:$K$5007,"&lt;&gt;نعم")&gt;0,"⚠ "&amp;COUNTIFS($B$8:$B$5007,B1089,$A$8:$A$5007,"مصروف",$I$8:$I$5007,"&lt;&gt;مرفوض",$K$8:$K$5007,"&lt;&gt;نعم")&amp;" مصروف غير مسوى",IF(L1089="تمت التسوية",IF(P1089=0,"✔ متوازنة وتمت التسوية","✔ تمت التسوية – متبقي "&amp;TEXT(P1089,"#,##0")),IF(P1089&gt;0,"متبقي "&amp;TEXT(P1089,"#,##0"),"✔ متوازنة"))))),IF(R1089=0,"⚠ أضف سطر عهدة أولًا",IF(OR(C1089="",N(G1089)=0),"⚠ أكمل التاريخ والقيمة",IF(S1089="","⚠ التاريخ خارج السنة المالية",IF(H1089="","⚠ اختر بند الموازنة",IF(I1089="مرفوض","✖ مرفوض من المدير",IF(I1089&lt;&gt;"موافق","⏳ بانتظار موافقة المدير",IF(K1089&lt;&gt;"نعم","⚠ غير مسوى مع الحسابات","✔ معتمد ومسوى")))))))))</f>
        <v/>
      </c>
      <c r="R1089">
        <f>N(R1088)+IF(A1089="عهدة",1,0)</f>
        <v/>
      </c>
      <c r="S1089">
        <f>IF(C1089="","",IF(AND(C1089&gt;=DATE(2026,9,1),C1089&lt;=DATE(2027,8,31)),(YEAR(C1089)-2026)*12+MONTH(C1089)-8,""))</f>
        <v/>
      </c>
      <c r="T1089">
        <f>IF(AND(A1089="مصروف",R1089&gt;0,I1089="موافق",S1089&lt;&gt;"",H1089&lt;&gt;""),N(G1089),0)</f>
        <v/>
      </c>
    </row>
    <row r="1090">
      <c r="A1090" s="19" t="n"/>
      <c r="B1090" s="20">
        <f>IF(A1090="","",IF(R1090=0,"⚠ أضف سطر عهدة أولًا","DMT-"&amp;TEXT(R1090,"000")))</f>
        <v/>
      </c>
      <c r="C1090" s="21" t="n"/>
      <c r="D1090" s="20">
        <f>IF(C1090="","",IF(S1090="","خارج السنة المالية",INDEX(القوائم!$D$2:$D$13,S1090)))</f>
        <v/>
      </c>
      <c r="E1090" s="22" t="n"/>
      <c r="F1090" s="23" t="n"/>
      <c r="G1090" s="23" t="n"/>
      <c r="H1090" s="22" t="n"/>
      <c r="I1090" s="19" t="n"/>
      <c r="J1090" s="21" t="n"/>
      <c r="K1090" s="19" t="n"/>
      <c r="L1090" s="19" t="n"/>
      <c r="M1090" s="21" t="n"/>
      <c r="N1090" s="22" t="n"/>
      <c r="O1090" s="24">
        <f>IF(A1090&lt;&gt;"عهدة","",SUMIFS($G$8:$G$5007,$B$8:$B$5007,B1090,$A$8:$A$5007,"مصروف",$I$8:$I$5007,"&lt;&gt;مرفوض"))</f>
        <v/>
      </c>
      <c r="P1090" s="25">
        <f>IF(A1090&lt;&gt;"عهدة","",N(F1090)-O1090)</f>
        <v/>
      </c>
      <c r="Q1090" s="26">
        <f>IF(A1090="","",IF(A1090="عهدة",IF(N(F1090)=0,"⚠ أدخل قيمة العهدة",IF(P1090&lt;0,"⛔ عجز / زيادة مصروفات "&amp;TEXT(-P1090,"#,##0"),IF(COUNTIFS($B$8:$B$5007,B1090,$A$8:$A$5007,"مصروف",$I$8:$I$5007,"&lt;&gt;مرفوض",$K$8:$K$5007,"&lt;&gt;نعم")&gt;0,"⚠ "&amp;COUNTIFS($B$8:$B$5007,B1090,$A$8:$A$5007,"مصروف",$I$8:$I$5007,"&lt;&gt;مرفوض",$K$8:$K$5007,"&lt;&gt;نعم")&amp;" مصروف غير مسوى",IF(L1090="تمت التسوية",IF(P1090=0,"✔ متوازنة وتمت التسوية","✔ تمت التسوية – متبقي "&amp;TEXT(P1090,"#,##0")),IF(P1090&gt;0,"متبقي "&amp;TEXT(P1090,"#,##0"),"✔ متوازنة"))))),IF(R1090=0,"⚠ أضف سطر عهدة أولًا",IF(OR(C1090="",N(G1090)=0),"⚠ أكمل التاريخ والقيمة",IF(S1090="","⚠ التاريخ خارج السنة المالية",IF(H1090="","⚠ اختر بند الموازنة",IF(I1090="مرفوض","✖ مرفوض من المدير",IF(I1090&lt;&gt;"موافق","⏳ بانتظار موافقة المدير",IF(K1090&lt;&gt;"نعم","⚠ غير مسوى مع الحسابات","✔ معتمد ومسوى")))))))))</f>
        <v/>
      </c>
      <c r="R1090">
        <f>N(R1089)+IF(A1090="عهدة",1,0)</f>
        <v/>
      </c>
      <c r="S1090">
        <f>IF(C1090="","",IF(AND(C1090&gt;=DATE(2026,9,1),C1090&lt;=DATE(2027,8,31)),(YEAR(C1090)-2026)*12+MONTH(C1090)-8,""))</f>
        <v/>
      </c>
      <c r="T1090">
        <f>IF(AND(A1090="مصروف",R1090&gt;0,I1090="موافق",S1090&lt;&gt;"",H1090&lt;&gt;""),N(G1090),0)</f>
        <v/>
      </c>
    </row>
    <row r="1091">
      <c r="A1091" s="19" t="n"/>
      <c r="B1091" s="20">
        <f>IF(A1091="","",IF(R1091=0,"⚠ أضف سطر عهدة أولًا","DMT-"&amp;TEXT(R1091,"000")))</f>
        <v/>
      </c>
      <c r="C1091" s="21" t="n"/>
      <c r="D1091" s="20">
        <f>IF(C1091="","",IF(S1091="","خارج السنة المالية",INDEX(القوائم!$D$2:$D$13,S1091)))</f>
        <v/>
      </c>
      <c r="E1091" s="22" t="n"/>
      <c r="F1091" s="23" t="n"/>
      <c r="G1091" s="23" t="n"/>
      <c r="H1091" s="22" t="n"/>
      <c r="I1091" s="19" t="n"/>
      <c r="J1091" s="21" t="n"/>
      <c r="K1091" s="19" t="n"/>
      <c r="L1091" s="19" t="n"/>
      <c r="M1091" s="21" t="n"/>
      <c r="N1091" s="22" t="n"/>
      <c r="O1091" s="24">
        <f>IF(A1091&lt;&gt;"عهدة","",SUMIFS($G$8:$G$5007,$B$8:$B$5007,B1091,$A$8:$A$5007,"مصروف",$I$8:$I$5007,"&lt;&gt;مرفوض"))</f>
        <v/>
      </c>
      <c r="P1091" s="25">
        <f>IF(A1091&lt;&gt;"عهدة","",N(F1091)-O1091)</f>
        <v/>
      </c>
      <c r="Q1091" s="26">
        <f>IF(A1091="","",IF(A1091="عهدة",IF(N(F1091)=0,"⚠ أدخل قيمة العهدة",IF(P1091&lt;0,"⛔ عجز / زيادة مصروفات "&amp;TEXT(-P1091,"#,##0"),IF(COUNTIFS($B$8:$B$5007,B1091,$A$8:$A$5007,"مصروف",$I$8:$I$5007,"&lt;&gt;مرفوض",$K$8:$K$5007,"&lt;&gt;نعم")&gt;0,"⚠ "&amp;COUNTIFS($B$8:$B$5007,B1091,$A$8:$A$5007,"مصروف",$I$8:$I$5007,"&lt;&gt;مرفوض",$K$8:$K$5007,"&lt;&gt;نعم")&amp;" مصروف غير مسوى",IF(L1091="تمت التسوية",IF(P1091=0,"✔ متوازنة وتمت التسوية","✔ تمت التسوية – متبقي "&amp;TEXT(P1091,"#,##0")),IF(P1091&gt;0,"متبقي "&amp;TEXT(P1091,"#,##0"),"✔ متوازنة"))))),IF(R1091=0,"⚠ أضف سطر عهدة أولًا",IF(OR(C1091="",N(G1091)=0),"⚠ أكمل التاريخ والقيمة",IF(S1091="","⚠ التاريخ خارج السنة المالية",IF(H1091="","⚠ اختر بند الموازنة",IF(I1091="مرفوض","✖ مرفوض من المدير",IF(I1091&lt;&gt;"موافق","⏳ بانتظار موافقة المدير",IF(K1091&lt;&gt;"نعم","⚠ غير مسوى مع الحسابات","✔ معتمد ومسوى")))))))))</f>
        <v/>
      </c>
      <c r="R1091">
        <f>N(R1090)+IF(A1091="عهدة",1,0)</f>
        <v/>
      </c>
      <c r="S1091">
        <f>IF(C1091="","",IF(AND(C1091&gt;=DATE(2026,9,1),C1091&lt;=DATE(2027,8,31)),(YEAR(C1091)-2026)*12+MONTH(C1091)-8,""))</f>
        <v/>
      </c>
      <c r="T1091">
        <f>IF(AND(A1091="مصروف",R1091&gt;0,I1091="موافق",S1091&lt;&gt;"",H1091&lt;&gt;""),N(G1091),0)</f>
        <v/>
      </c>
    </row>
    <row r="1092">
      <c r="A1092" s="19" t="n"/>
      <c r="B1092" s="20">
        <f>IF(A1092="","",IF(R1092=0,"⚠ أضف سطر عهدة أولًا","DMT-"&amp;TEXT(R1092,"000")))</f>
        <v/>
      </c>
      <c r="C1092" s="21" t="n"/>
      <c r="D1092" s="20">
        <f>IF(C1092="","",IF(S1092="","خارج السنة المالية",INDEX(القوائم!$D$2:$D$13,S1092)))</f>
        <v/>
      </c>
      <c r="E1092" s="22" t="n"/>
      <c r="F1092" s="23" t="n"/>
      <c r="G1092" s="23" t="n"/>
      <c r="H1092" s="22" t="n"/>
      <c r="I1092" s="19" t="n"/>
      <c r="J1092" s="21" t="n"/>
      <c r="K1092" s="19" t="n"/>
      <c r="L1092" s="19" t="n"/>
      <c r="M1092" s="21" t="n"/>
      <c r="N1092" s="22" t="n"/>
      <c r="O1092" s="24">
        <f>IF(A1092&lt;&gt;"عهدة","",SUMIFS($G$8:$G$5007,$B$8:$B$5007,B1092,$A$8:$A$5007,"مصروف",$I$8:$I$5007,"&lt;&gt;مرفوض"))</f>
        <v/>
      </c>
      <c r="P1092" s="25">
        <f>IF(A1092&lt;&gt;"عهدة","",N(F1092)-O1092)</f>
        <v/>
      </c>
      <c r="Q1092" s="26">
        <f>IF(A1092="","",IF(A1092="عهدة",IF(N(F1092)=0,"⚠ أدخل قيمة العهدة",IF(P1092&lt;0,"⛔ عجز / زيادة مصروفات "&amp;TEXT(-P1092,"#,##0"),IF(COUNTIFS($B$8:$B$5007,B1092,$A$8:$A$5007,"مصروف",$I$8:$I$5007,"&lt;&gt;مرفوض",$K$8:$K$5007,"&lt;&gt;نعم")&gt;0,"⚠ "&amp;COUNTIFS($B$8:$B$5007,B1092,$A$8:$A$5007,"مصروف",$I$8:$I$5007,"&lt;&gt;مرفوض",$K$8:$K$5007,"&lt;&gt;نعم")&amp;" مصروف غير مسوى",IF(L1092="تمت التسوية",IF(P1092=0,"✔ متوازنة وتمت التسوية","✔ تمت التسوية – متبقي "&amp;TEXT(P1092,"#,##0")),IF(P1092&gt;0,"متبقي "&amp;TEXT(P1092,"#,##0"),"✔ متوازنة"))))),IF(R1092=0,"⚠ أضف سطر عهدة أولًا",IF(OR(C1092="",N(G1092)=0),"⚠ أكمل التاريخ والقيمة",IF(S1092="","⚠ التاريخ خارج السنة المالية",IF(H1092="","⚠ اختر بند الموازنة",IF(I1092="مرفوض","✖ مرفوض من المدير",IF(I1092&lt;&gt;"موافق","⏳ بانتظار موافقة المدير",IF(K1092&lt;&gt;"نعم","⚠ غير مسوى مع الحسابات","✔ معتمد ومسوى")))))))))</f>
        <v/>
      </c>
      <c r="R1092">
        <f>N(R1091)+IF(A1092="عهدة",1,0)</f>
        <v/>
      </c>
      <c r="S1092">
        <f>IF(C1092="","",IF(AND(C1092&gt;=DATE(2026,9,1),C1092&lt;=DATE(2027,8,31)),(YEAR(C1092)-2026)*12+MONTH(C1092)-8,""))</f>
        <v/>
      </c>
      <c r="T1092">
        <f>IF(AND(A1092="مصروف",R1092&gt;0,I1092="موافق",S1092&lt;&gt;"",H1092&lt;&gt;""),N(G1092),0)</f>
        <v/>
      </c>
    </row>
    <row r="1093">
      <c r="A1093" s="19" t="n"/>
      <c r="B1093" s="20">
        <f>IF(A1093="","",IF(R1093=0,"⚠ أضف سطر عهدة أولًا","DMT-"&amp;TEXT(R1093,"000")))</f>
        <v/>
      </c>
      <c r="C1093" s="21" t="n"/>
      <c r="D1093" s="20">
        <f>IF(C1093="","",IF(S1093="","خارج السنة المالية",INDEX(القوائم!$D$2:$D$13,S1093)))</f>
        <v/>
      </c>
      <c r="E1093" s="22" t="n"/>
      <c r="F1093" s="23" t="n"/>
      <c r="G1093" s="23" t="n"/>
      <c r="H1093" s="22" t="n"/>
      <c r="I1093" s="19" t="n"/>
      <c r="J1093" s="21" t="n"/>
      <c r="K1093" s="19" t="n"/>
      <c r="L1093" s="19" t="n"/>
      <c r="M1093" s="21" t="n"/>
      <c r="N1093" s="22" t="n"/>
      <c r="O1093" s="24">
        <f>IF(A1093&lt;&gt;"عهدة","",SUMIFS($G$8:$G$5007,$B$8:$B$5007,B1093,$A$8:$A$5007,"مصروف",$I$8:$I$5007,"&lt;&gt;مرفوض"))</f>
        <v/>
      </c>
      <c r="P1093" s="25">
        <f>IF(A1093&lt;&gt;"عهدة","",N(F1093)-O1093)</f>
        <v/>
      </c>
      <c r="Q1093" s="26">
        <f>IF(A1093="","",IF(A1093="عهدة",IF(N(F1093)=0,"⚠ أدخل قيمة العهدة",IF(P1093&lt;0,"⛔ عجز / زيادة مصروفات "&amp;TEXT(-P1093,"#,##0"),IF(COUNTIFS($B$8:$B$5007,B1093,$A$8:$A$5007,"مصروف",$I$8:$I$5007,"&lt;&gt;مرفوض",$K$8:$K$5007,"&lt;&gt;نعم")&gt;0,"⚠ "&amp;COUNTIFS($B$8:$B$5007,B1093,$A$8:$A$5007,"مصروف",$I$8:$I$5007,"&lt;&gt;مرفوض",$K$8:$K$5007,"&lt;&gt;نعم")&amp;" مصروف غير مسوى",IF(L1093="تمت التسوية",IF(P1093=0,"✔ متوازنة وتمت التسوية","✔ تمت التسوية – متبقي "&amp;TEXT(P1093,"#,##0")),IF(P1093&gt;0,"متبقي "&amp;TEXT(P1093,"#,##0"),"✔ متوازنة"))))),IF(R1093=0,"⚠ أضف سطر عهدة أولًا",IF(OR(C1093="",N(G1093)=0),"⚠ أكمل التاريخ والقيمة",IF(S1093="","⚠ التاريخ خارج السنة المالية",IF(H1093="","⚠ اختر بند الموازنة",IF(I1093="مرفوض","✖ مرفوض من المدير",IF(I1093&lt;&gt;"موافق","⏳ بانتظار موافقة المدير",IF(K1093&lt;&gt;"نعم","⚠ غير مسوى مع الحسابات","✔ معتمد ومسوى")))))))))</f>
        <v/>
      </c>
      <c r="R1093">
        <f>N(R1092)+IF(A1093="عهدة",1,0)</f>
        <v/>
      </c>
      <c r="S1093">
        <f>IF(C1093="","",IF(AND(C1093&gt;=DATE(2026,9,1),C1093&lt;=DATE(2027,8,31)),(YEAR(C1093)-2026)*12+MONTH(C1093)-8,""))</f>
        <v/>
      </c>
      <c r="T1093">
        <f>IF(AND(A1093="مصروف",R1093&gt;0,I1093="موافق",S1093&lt;&gt;"",H1093&lt;&gt;""),N(G1093),0)</f>
        <v/>
      </c>
    </row>
    <row r="1094">
      <c r="A1094" s="19" t="n"/>
      <c r="B1094" s="20">
        <f>IF(A1094="","",IF(R1094=0,"⚠ أضف سطر عهدة أولًا","DMT-"&amp;TEXT(R1094,"000")))</f>
        <v/>
      </c>
      <c r="C1094" s="21" t="n"/>
      <c r="D1094" s="20">
        <f>IF(C1094="","",IF(S1094="","خارج السنة المالية",INDEX(القوائم!$D$2:$D$13,S1094)))</f>
        <v/>
      </c>
      <c r="E1094" s="22" t="n"/>
      <c r="F1094" s="23" t="n"/>
      <c r="G1094" s="23" t="n"/>
      <c r="H1094" s="22" t="n"/>
      <c r="I1094" s="19" t="n"/>
      <c r="J1094" s="21" t="n"/>
      <c r="K1094" s="19" t="n"/>
      <c r="L1094" s="19" t="n"/>
      <c r="M1094" s="21" t="n"/>
      <c r="N1094" s="22" t="n"/>
      <c r="O1094" s="24">
        <f>IF(A1094&lt;&gt;"عهدة","",SUMIFS($G$8:$G$5007,$B$8:$B$5007,B1094,$A$8:$A$5007,"مصروف",$I$8:$I$5007,"&lt;&gt;مرفوض"))</f>
        <v/>
      </c>
      <c r="P1094" s="25">
        <f>IF(A1094&lt;&gt;"عهدة","",N(F1094)-O1094)</f>
        <v/>
      </c>
      <c r="Q1094" s="26">
        <f>IF(A1094="","",IF(A1094="عهدة",IF(N(F1094)=0,"⚠ أدخل قيمة العهدة",IF(P1094&lt;0,"⛔ عجز / زيادة مصروفات "&amp;TEXT(-P1094,"#,##0"),IF(COUNTIFS($B$8:$B$5007,B1094,$A$8:$A$5007,"مصروف",$I$8:$I$5007,"&lt;&gt;مرفوض",$K$8:$K$5007,"&lt;&gt;نعم")&gt;0,"⚠ "&amp;COUNTIFS($B$8:$B$5007,B1094,$A$8:$A$5007,"مصروف",$I$8:$I$5007,"&lt;&gt;مرفوض",$K$8:$K$5007,"&lt;&gt;نعم")&amp;" مصروف غير مسوى",IF(L1094="تمت التسوية",IF(P1094=0,"✔ متوازنة وتمت التسوية","✔ تمت التسوية – متبقي "&amp;TEXT(P1094,"#,##0")),IF(P1094&gt;0,"متبقي "&amp;TEXT(P1094,"#,##0"),"✔ متوازنة"))))),IF(R1094=0,"⚠ أضف سطر عهدة أولًا",IF(OR(C1094="",N(G1094)=0),"⚠ أكمل التاريخ والقيمة",IF(S1094="","⚠ التاريخ خارج السنة المالية",IF(H1094="","⚠ اختر بند الموازنة",IF(I1094="مرفوض","✖ مرفوض من المدير",IF(I1094&lt;&gt;"موافق","⏳ بانتظار موافقة المدير",IF(K1094&lt;&gt;"نعم","⚠ غير مسوى مع الحسابات","✔ معتمد ومسوى")))))))))</f>
        <v/>
      </c>
      <c r="R1094">
        <f>N(R1093)+IF(A1094="عهدة",1,0)</f>
        <v/>
      </c>
      <c r="S1094">
        <f>IF(C1094="","",IF(AND(C1094&gt;=DATE(2026,9,1),C1094&lt;=DATE(2027,8,31)),(YEAR(C1094)-2026)*12+MONTH(C1094)-8,""))</f>
        <v/>
      </c>
      <c r="T1094">
        <f>IF(AND(A1094="مصروف",R1094&gt;0,I1094="موافق",S1094&lt;&gt;"",H1094&lt;&gt;""),N(G1094),0)</f>
        <v/>
      </c>
    </row>
    <row r="1095">
      <c r="A1095" s="19" t="n"/>
      <c r="B1095" s="20">
        <f>IF(A1095="","",IF(R1095=0,"⚠ أضف سطر عهدة أولًا","DMT-"&amp;TEXT(R1095,"000")))</f>
        <v/>
      </c>
      <c r="C1095" s="21" t="n"/>
      <c r="D1095" s="20">
        <f>IF(C1095="","",IF(S1095="","خارج السنة المالية",INDEX(القوائم!$D$2:$D$13,S1095)))</f>
        <v/>
      </c>
      <c r="E1095" s="22" t="n"/>
      <c r="F1095" s="23" t="n"/>
      <c r="G1095" s="23" t="n"/>
      <c r="H1095" s="22" t="n"/>
      <c r="I1095" s="19" t="n"/>
      <c r="J1095" s="21" t="n"/>
      <c r="K1095" s="19" t="n"/>
      <c r="L1095" s="19" t="n"/>
      <c r="M1095" s="21" t="n"/>
      <c r="N1095" s="22" t="n"/>
      <c r="O1095" s="24">
        <f>IF(A1095&lt;&gt;"عهدة","",SUMIFS($G$8:$G$5007,$B$8:$B$5007,B1095,$A$8:$A$5007,"مصروف",$I$8:$I$5007,"&lt;&gt;مرفوض"))</f>
        <v/>
      </c>
      <c r="P1095" s="25">
        <f>IF(A1095&lt;&gt;"عهدة","",N(F1095)-O1095)</f>
        <v/>
      </c>
      <c r="Q1095" s="26">
        <f>IF(A1095="","",IF(A1095="عهدة",IF(N(F1095)=0,"⚠ أدخل قيمة العهدة",IF(P1095&lt;0,"⛔ عجز / زيادة مصروفات "&amp;TEXT(-P1095,"#,##0"),IF(COUNTIFS($B$8:$B$5007,B1095,$A$8:$A$5007,"مصروف",$I$8:$I$5007,"&lt;&gt;مرفوض",$K$8:$K$5007,"&lt;&gt;نعم")&gt;0,"⚠ "&amp;COUNTIFS($B$8:$B$5007,B1095,$A$8:$A$5007,"مصروف",$I$8:$I$5007,"&lt;&gt;مرفوض",$K$8:$K$5007,"&lt;&gt;نعم")&amp;" مصروف غير مسوى",IF(L1095="تمت التسوية",IF(P1095=0,"✔ متوازنة وتمت التسوية","✔ تمت التسوية – متبقي "&amp;TEXT(P1095,"#,##0")),IF(P1095&gt;0,"متبقي "&amp;TEXT(P1095,"#,##0"),"✔ متوازنة"))))),IF(R1095=0,"⚠ أضف سطر عهدة أولًا",IF(OR(C1095="",N(G1095)=0),"⚠ أكمل التاريخ والقيمة",IF(S1095="","⚠ التاريخ خارج السنة المالية",IF(H1095="","⚠ اختر بند الموازنة",IF(I1095="مرفوض","✖ مرفوض من المدير",IF(I1095&lt;&gt;"موافق","⏳ بانتظار موافقة المدير",IF(K1095&lt;&gt;"نعم","⚠ غير مسوى مع الحسابات","✔ معتمد ومسوى")))))))))</f>
        <v/>
      </c>
      <c r="R1095">
        <f>N(R1094)+IF(A1095="عهدة",1,0)</f>
        <v/>
      </c>
      <c r="S1095">
        <f>IF(C1095="","",IF(AND(C1095&gt;=DATE(2026,9,1),C1095&lt;=DATE(2027,8,31)),(YEAR(C1095)-2026)*12+MONTH(C1095)-8,""))</f>
        <v/>
      </c>
      <c r="T1095">
        <f>IF(AND(A1095="مصروف",R1095&gt;0,I1095="موافق",S1095&lt;&gt;"",H1095&lt;&gt;""),N(G1095),0)</f>
        <v/>
      </c>
    </row>
    <row r="1096">
      <c r="A1096" s="19" t="n"/>
      <c r="B1096" s="20">
        <f>IF(A1096="","",IF(R1096=0,"⚠ أضف سطر عهدة أولًا","DMT-"&amp;TEXT(R1096,"000")))</f>
        <v/>
      </c>
      <c r="C1096" s="21" t="n"/>
      <c r="D1096" s="20">
        <f>IF(C1096="","",IF(S1096="","خارج السنة المالية",INDEX(القوائم!$D$2:$D$13,S1096)))</f>
        <v/>
      </c>
      <c r="E1096" s="22" t="n"/>
      <c r="F1096" s="23" t="n"/>
      <c r="G1096" s="23" t="n"/>
      <c r="H1096" s="22" t="n"/>
      <c r="I1096" s="19" t="n"/>
      <c r="J1096" s="21" t="n"/>
      <c r="K1096" s="19" t="n"/>
      <c r="L1096" s="19" t="n"/>
      <c r="M1096" s="21" t="n"/>
      <c r="N1096" s="22" t="n"/>
      <c r="O1096" s="24">
        <f>IF(A1096&lt;&gt;"عهدة","",SUMIFS($G$8:$G$5007,$B$8:$B$5007,B1096,$A$8:$A$5007,"مصروف",$I$8:$I$5007,"&lt;&gt;مرفوض"))</f>
        <v/>
      </c>
      <c r="P1096" s="25">
        <f>IF(A1096&lt;&gt;"عهدة","",N(F1096)-O1096)</f>
        <v/>
      </c>
      <c r="Q1096" s="26">
        <f>IF(A1096="","",IF(A1096="عهدة",IF(N(F1096)=0,"⚠ أدخل قيمة العهدة",IF(P1096&lt;0,"⛔ عجز / زيادة مصروفات "&amp;TEXT(-P1096,"#,##0"),IF(COUNTIFS($B$8:$B$5007,B1096,$A$8:$A$5007,"مصروف",$I$8:$I$5007,"&lt;&gt;مرفوض",$K$8:$K$5007,"&lt;&gt;نعم")&gt;0,"⚠ "&amp;COUNTIFS($B$8:$B$5007,B1096,$A$8:$A$5007,"مصروف",$I$8:$I$5007,"&lt;&gt;مرفوض",$K$8:$K$5007,"&lt;&gt;نعم")&amp;" مصروف غير مسوى",IF(L1096="تمت التسوية",IF(P1096=0,"✔ متوازنة وتمت التسوية","✔ تمت التسوية – متبقي "&amp;TEXT(P1096,"#,##0")),IF(P1096&gt;0,"متبقي "&amp;TEXT(P1096,"#,##0"),"✔ متوازنة"))))),IF(R1096=0,"⚠ أضف سطر عهدة أولًا",IF(OR(C1096="",N(G1096)=0),"⚠ أكمل التاريخ والقيمة",IF(S1096="","⚠ التاريخ خارج السنة المالية",IF(H1096="","⚠ اختر بند الموازنة",IF(I1096="مرفوض","✖ مرفوض من المدير",IF(I1096&lt;&gt;"موافق","⏳ بانتظار موافقة المدير",IF(K1096&lt;&gt;"نعم","⚠ غير مسوى مع الحسابات","✔ معتمد ومسوى")))))))))</f>
        <v/>
      </c>
      <c r="R1096">
        <f>N(R1095)+IF(A1096="عهدة",1,0)</f>
        <v/>
      </c>
      <c r="S1096">
        <f>IF(C1096="","",IF(AND(C1096&gt;=DATE(2026,9,1),C1096&lt;=DATE(2027,8,31)),(YEAR(C1096)-2026)*12+MONTH(C1096)-8,""))</f>
        <v/>
      </c>
      <c r="T1096">
        <f>IF(AND(A1096="مصروف",R1096&gt;0,I1096="موافق",S1096&lt;&gt;"",H1096&lt;&gt;""),N(G1096),0)</f>
        <v/>
      </c>
    </row>
    <row r="1097">
      <c r="A1097" s="19" t="n"/>
      <c r="B1097" s="20">
        <f>IF(A1097="","",IF(R1097=0,"⚠ أضف سطر عهدة أولًا","DMT-"&amp;TEXT(R1097,"000")))</f>
        <v/>
      </c>
      <c r="C1097" s="21" t="n"/>
      <c r="D1097" s="20">
        <f>IF(C1097="","",IF(S1097="","خارج السنة المالية",INDEX(القوائم!$D$2:$D$13,S1097)))</f>
        <v/>
      </c>
      <c r="E1097" s="22" t="n"/>
      <c r="F1097" s="23" t="n"/>
      <c r="G1097" s="23" t="n"/>
      <c r="H1097" s="22" t="n"/>
      <c r="I1097" s="19" t="n"/>
      <c r="J1097" s="21" t="n"/>
      <c r="K1097" s="19" t="n"/>
      <c r="L1097" s="19" t="n"/>
      <c r="M1097" s="21" t="n"/>
      <c r="N1097" s="22" t="n"/>
      <c r="O1097" s="24">
        <f>IF(A1097&lt;&gt;"عهدة","",SUMIFS($G$8:$G$5007,$B$8:$B$5007,B1097,$A$8:$A$5007,"مصروف",$I$8:$I$5007,"&lt;&gt;مرفوض"))</f>
        <v/>
      </c>
      <c r="P1097" s="25">
        <f>IF(A1097&lt;&gt;"عهدة","",N(F1097)-O1097)</f>
        <v/>
      </c>
      <c r="Q1097" s="26">
        <f>IF(A1097="","",IF(A1097="عهدة",IF(N(F1097)=0,"⚠ أدخل قيمة العهدة",IF(P1097&lt;0,"⛔ عجز / زيادة مصروفات "&amp;TEXT(-P1097,"#,##0"),IF(COUNTIFS($B$8:$B$5007,B1097,$A$8:$A$5007,"مصروف",$I$8:$I$5007,"&lt;&gt;مرفوض",$K$8:$K$5007,"&lt;&gt;نعم")&gt;0,"⚠ "&amp;COUNTIFS($B$8:$B$5007,B1097,$A$8:$A$5007,"مصروف",$I$8:$I$5007,"&lt;&gt;مرفوض",$K$8:$K$5007,"&lt;&gt;نعم")&amp;" مصروف غير مسوى",IF(L1097="تمت التسوية",IF(P1097=0,"✔ متوازنة وتمت التسوية","✔ تمت التسوية – متبقي "&amp;TEXT(P1097,"#,##0")),IF(P1097&gt;0,"متبقي "&amp;TEXT(P1097,"#,##0"),"✔ متوازنة"))))),IF(R1097=0,"⚠ أضف سطر عهدة أولًا",IF(OR(C1097="",N(G1097)=0),"⚠ أكمل التاريخ والقيمة",IF(S1097="","⚠ التاريخ خارج السنة المالية",IF(H1097="","⚠ اختر بند الموازنة",IF(I1097="مرفوض","✖ مرفوض من المدير",IF(I1097&lt;&gt;"موافق","⏳ بانتظار موافقة المدير",IF(K1097&lt;&gt;"نعم","⚠ غير مسوى مع الحسابات","✔ معتمد ومسوى")))))))))</f>
        <v/>
      </c>
      <c r="R1097">
        <f>N(R1096)+IF(A1097="عهدة",1,0)</f>
        <v/>
      </c>
      <c r="S1097">
        <f>IF(C1097="","",IF(AND(C1097&gt;=DATE(2026,9,1),C1097&lt;=DATE(2027,8,31)),(YEAR(C1097)-2026)*12+MONTH(C1097)-8,""))</f>
        <v/>
      </c>
      <c r="T1097">
        <f>IF(AND(A1097="مصروف",R1097&gt;0,I1097="موافق",S1097&lt;&gt;"",H1097&lt;&gt;""),N(G1097),0)</f>
        <v/>
      </c>
    </row>
    <row r="1098">
      <c r="A1098" s="19" t="n"/>
      <c r="B1098" s="20">
        <f>IF(A1098="","",IF(R1098=0,"⚠ أضف سطر عهدة أولًا","DMT-"&amp;TEXT(R1098,"000")))</f>
        <v/>
      </c>
      <c r="C1098" s="21" t="n"/>
      <c r="D1098" s="20">
        <f>IF(C1098="","",IF(S1098="","خارج السنة المالية",INDEX(القوائم!$D$2:$D$13,S1098)))</f>
        <v/>
      </c>
      <c r="E1098" s="22" t="n"/>
      <c r="F1098" s="23" t="n"/>
      <c r="G1098" s="23" t="n"/>
      <c r="H1098" s="22" t="n"/>
      <c r="I1098" s="19" t="n"/>
      <c r="J1098" s="21" t="n"/>
      <c r="K1098" s="19" t="n"/>
      <c r="L1098" s="19" t="n"/>
      <c r="M1098" s="21" t="n"/>
      <c r="N1098" s="22" t="n"/>
      <c r="O1098" s="24">
        <f>IF(A1098&lt;&gt;"عهدة","",SUMIFS($G$8:$G$5007,$B$8:$B$5007,B1098,$A$8:$A$5007,"مصروف",$I$8:$I$5007,"&lt;&gt;مرفوض"))</f>
        <v/>
      </c>
      <c r="P1098" s="25">
        <f>IF(A1098&lt;&gt;"عهدة","",N(F1098)-O1098)</f>
        <v/>
      </c>
      <c r="Q1098" s="26">
        <f>IF(A1098="","",IF(A1098="عهدة",IF(N(F1098)=0,"⚠ أدخل قيمة العهدة",IF(P1098&lt;0,"⛔ عجز / زيادة مصروفات "&amp;TEXT(-P1098,"#,##0"),IF(COUNTIFS($B$8:$B$5007,B1098,$A$8:$A$5007,"مصروف",$I$8:$I$5007,"&lt;&gt;مرفوض",$K$8:$K$5007,"&lt;&gt;نعم")&gt;0,"⚠ "&amp;COUNTIFS($B$8:$B$5007,B1098,$A$8:$A$5007,"مصروف",$I$8:$I$5007,"&lt;&gt;مرفوض",$K$8:$K$5007,"&lt;&gt;نعم")&amp;" مصروف غير مسوى",IF(L1098="تمت التسوية",IF(P1098=0,"✔ متوازنة وتمت التسوية","✔ تمت التسوية – متبقي "&amp;TEXT(P1098,"#,##0")),IF(P1098&gt;0,"متبقي "&amp;TEXT(P1098,"#,##0"),"✔ متوازنة"))))),IF(R1098=0,"⚠ أضف سطر عهدة أولًا",IF(OR(C1098="",N(G1098)=0),"⚠ أكمل التاريخ والقيمة",IF(S1098="","⚠ التاريخ خارج السنة المالية",IF(H1098="","⚠ اختر بند الموازنة",IF(I1098="مرفوض","✖ مرفوض من المدير",IF(I1098&lt;&gt;"موافق","⏳ بانتظار موافقة المدير",IF(K1098&lt;&gt;"نعم","⚠ غير مسوى مع الحسابات","✔ معتمد ومسوى")))))))))</f>
        <v/>
      </c>
      <c r="R1098">
        <f>N(R1097)+IF(A1098="عهدة",1,0)</f>
        <v/>
      </c>
      <c r="S1098">
        <f>IF(C1098="","",IF(AND(C1098&gt;=DATE(2026,9,1),C1098&lt;=DATE(2027,8,31)),(YEAR(C1098)-2026)*12+MONTH(C1098)-8,""))</f>
        <v/>
      </c>
      <c r="T1098">
        <f>IF(AND(A1098="مصروف",R1098&gt;0,I1098="موافق",S1098&lt;&gt;"",H1098&lt;&gt;""),N(G1098),0)</f>
        <v/>
      </c>
    </row>
    <row r="1099">
      <c r="A1099" s="19" t="n"/>
      <c r="B1099" s="20">
        <f>IF(A1099="","",IF(R1099=0,"⚠ أضف سطر عهدة أولًا","DMT-"&amp;TEXT(R1099,"000")))</f>
        <v/>
      </c>
      <c r="C1099" s="21" t="n"/>
      <c r="D1099" s="20">
        <f>IF(C1099="","",IF(S1099="","خارج السنة المالية",INDEX(القوائم!$D$2:$D$13,S1099)))</f>
        <v/>
      </c>
      <c r="E1099" s="22" t="n"/>
      <c r="F1099" s="23" t="n"/>
      <c r="G1099" s="23" t="n"/>
      <c r="H1099" s="22" t="n"/>
      <c r="I1099" s="19" t="n"/>
      <c r="J1099" s="21" t="n"/>
      <c r="K1099" s="19" t="n"/>
      <c r="L1099" s="19" t="n"/>
      <c r="M1099" s="21" t="n"/>
      <c r="N1099" s="22" t="n"/>
      <c r="O1099" s="24">
        <f>IF(A1099&lt;&gt;"عهدة","",SUMIFS($G$8:$G$5007,$B$8:$B$5007,B1099,$A$8:$A$5007,"مصروف",$I$8:$I$5007,"&lt;&gt;مرفوض"))</f>
        <v/>
      </c>
      <c r="P1099" s="25">
        <f>IF(A1099&lt;&gt;"عهدة","",N(F1099)-O1099)</f>
        <v/>
      </c>
      <c r="Q1099" s="26">
        <f>IF(A1099="","",IF(A1099="عهدة",IF(N(F1099)=0,"⚠ أدخل قيمة العهدة",IF(P1099&lt;0,"⛔ عجز / زيادة مصروفات "&amp;TEXT(-P1099,"#,##0"),IF(COUNTIFS($B$8:$B$5007,B1099,$A$8:$A$5007,"مصروف",$I$8:$I$5007,"&lt;&gt;مرفوض",$K$8:$K$5007,"&lt;&gt;نعم")&gt;0,"⚠ "&amp;COUNTIFS($B$8:$B$5007,B1099,$A$8:$A$5007,"مصروف",$I$8:$I$5007,"&lt;&gt;مرفوض",$K$8:$K$5007,"&lt;&gt;نعم")&amp;" مصروف غير مسوى",IF(L1099="تمت التسوية",IF(P1099=0,"✔ متوازنة وتمت التسوية","✔ تمت التسوية – متبقي "&amp;TEXT(P1099,"#,##0")),IF(P1099&gt;0,"متبقي "&amp;TEXT(P1099,"#,##0"),"✔ متوازنة"))))),IF(R1099=0,"⚠ أضف سطر عهدة أولًا",IF(OR(C1099="",N(G1099)=0),"⚠ أكمل التاريخ والقيمة",IF(S1099="","⚠ التاريخ خارج السنة المالية",IF(H1099="","⚠ اختر بند الموازنة",IF(I1099="مرفوض","✖ مرفوض من المدير",IF(I1099&lt;&gt;"موافق","⏳ بانتظار موافقة المدير",IF(K1099&lt;&gt;"نعم","⚠ غير مسوى مع الحسابات","✔ معتمد ومسوى")))))))))</f>
        <v/>
      </c>
      <c r="R1099">
        <f>N(R1098)+IF(A1099="عهدة",1,0)</f>
        <v/>
      </c>
      <c r="S1099">
        <f>IF(C1099="","",IF(AND(C1099&gt;=DATE(2026,9,1),C1099&lt;=DATE(2027,8,31)),(YEAR(C1099)-2026)*12+MONTH(C1099)-8,""))</f>
        <v/>
      </c>
      <c r="T1099">
        <f>IF(AND(A1099="مصروف",R1099&gt;0,I1099="موافق",S1099&lt;&gt;"",H1099&lt;&gt;""),N(G1099),0)</f>
        <v/>
      </c>
    </row>
    <row r="1100">
      <c r="A1100" s="19" t="n"/>
      <c r="B1100" s="20">
        <f>IF(A1100="","",IF(R1100=0,"⚠ أضف سطر عهدة أولًا","DMT-"&amp;TEXT(R1100,"000")))</f>
        <v/>
      </c>
      <c r="C1100" s="21" t="n"/>
      <c r="D1100" s="20">
        <f>IF(C1100="","",IF(S1100="","خارج السنة المالية",INDEX(القوائم!$D$2:$D$13,S1100)))</f>
        <v/>
      </c>
      <c r="E1100" s="22" t="n"/>
      <c r="F1100" s="23" t="n"/>
      <c r="G1100" s="23" t="n"/>
      <c r="H1100" s="22" t="n"/>
      <c r="I1100" s="19" t="n"/>
      <c r="J1100" s="21" t="n"/>
      <c r="K1100" s="19" t="n"/>
      <c r="L1100" s="19" t="n"/>
      <c r="M1100" s="21" t="n"/>
      <c r="N1100" s="22" t="n"/>
      <c r="O1100" s="24">
        <f>IF(A1100&lt;&gt;"عهدة","",SUMIFS($G$8:$G$5007,$B$8:$B$5007,B1100,$A$8:$A$5007,"مصروف",$I$8:$I$5007,"&lt;&gt;مرفوض"))</f>
        <v/>
      </c>
      <c r="P1100" s="25">
        <f>IF(A1100&lt;&gt;"عهدة","",N(F1100)-O1100)</f>
        <v/>
      </c>
      <c r="Q1100" s="26">
        <f>IF(A1100="","",IF(A1100="عهدة",IF(N(F1100)=0,"⚠ أدخل قيمة العهدة",IF(P1100&lt;0,"⛔ عجز / زيادة مصروفات "&amp;TEXT(-P1100,"#,##0"),IF(COUNTIFS($B$8:$B$5007,B1100,$A$8:$A$5007,"مصروف",$I$8:$I$5007,"&lt;&gt;مرفوض",$K$8:$K$5007,"&lt;&gt;نعم")&gt;0,"⚠ "&amp;COUNTIFS($B$8:$B$5007,B1100,$A$8:$A$5007,"مصروف",$I$8:$I$5007,"&lt;&gt;مرفوض",$K$8:$K$5007,"&lt;&gt;نعم")&amp;" مصروف غير مسوى",IF(L1100="تمت التسوية",IF(P1100=0,"✔ متوازنة وتمت التسوية","✔ تمت التسوية – متبقي "&amp;TEXT(P1100,"#,##0")),IF(P1100&gt;0,"متبقي "&amp;TEXT(P1100,"#,##0"),"✔ متوازنة"))))),IF(R1100=0,"⚠ أضف سطر عهدة أولًا",IF(OR(C1100="",N(G1100)=0),"⚠ أكمل التاريخ والقيمة",IF(S1100="","⚠ التاريخ خارج السنة المالية",IF(H1100="","⚠ اختر بند الموازنة",IF(I1100="مرفوض","✖ مرفوض من المدير",IF(I1100&lt;&gt;"موافق","⏳ بانتظار موافقة المدير",IF(K1100&lt;&gt;"نعم","⚠ غير مسوى مع الحسابات","✔ معتمد ومسوى")))))))))</f>
        <v/>
      </c>
      <c r="R1100">
        <f>N(R1099)+IF(A1100="عهدة",1,0)</f>
        <v/>
      </c>
      <c r="S1100">
        <f>IF(C1100="","",IF(AND(C1100&gt;=DATE(2026,9,1),C1100&lt;=DATE(2027,8,31)),(YEAR(C1100)-2026)*12+MONTH(C1100)-8,""))</f>
        <v/>
      </c>
      <c r="T1100">
        <f>IF(AND(A1100="مصروف",R1100&gt;0,I1100="موافق",S1100&lt;&gt;"",H1100&lt;&gt;""),N(G1100),0)</f>
        <v/>
      </c>
    </row>
    <row r="1101">
      <c r="A1101" s="19" t="n"/>
      <c r="B1101" s="20">
        <f>IF(A1101="","",IF(R1101=0,"⚠ أضف سطر عهدة أولًا","DMT-"&amp;TEXT(R1101,"000")))</f>
        <v/>
      </c>
      <c r="C1101" s="21" t="n"/>
      <c r="D1101" s="20">
        <f>IF(C1101="","",IF(S1101="","خارج السنة المالية",INDEX(القوائم!$D$2:$D$13,S1101)))</f>
        <v/>
      </c>
      <c r="E1101" s="22" t="n"/>
      <c r="F1101" s="23" t="n"/>
      <c r="G1101" s="23" t="n"/>
      <c r="H1101" s="22" t="n"/>
      <c r="I1101" s="19" t="n"/>
      <c r="J1101" s="21" t="n"/>
      <c r="K1101" s="19" t="n"/>
      <c r="L1101" s="19" t="n"/>
      <c r="M1101" s="21" t="n"/>
      <c r="N1101" s="22" t="n"/>
      <c r="O1101" s="24">
        <f>IF(A1101&lt;&gt;"عهدة","",SUMIFS($G$8:$G$5007,$B$8:$B$5007,B1101,$A$8:$A$5007,"مصروف",$I$8:$I$5007,"&lt;&gt;مرفوض"))</f>
        <v/>
      </c>
      <c r="P1101" s="25">
        <f>IF(A1101&lt;&gt;"عهدة","",N(F1101)-O1101)</f>
        <v/>
      </c>
      <c r="Q1101" s="26">
        <f>IF(A1101="","",IF(A1101="عهدة",IF(N(F1101)=0,"⚠ أدخل قيمة العهدة",IF(P1101&lt;0,"⛔ عجز / زيادة مصروفات "&amp;TEXT(-P1101,"#,##0"),IF(COUNTIFS($B$8:$B$5007,B1101,$A$8:$A$5007,"مصروف",$I$8:$I$5007,"&lt;&gt;مرفوض",$K$8:$K$5007,"&lt;&gt;نعم")&gt;0,"⚠ "&amp;COUNTIFS($B$8:$B$5007,B1101,$A$8:$A$5007,"مصروف",$I$8:$I$5007,"&lt;&gt;مرفوض",$K$8:$K$5007,"&lt;&gt;نعم")&amp;" مصروف غير مسوى",IF(L1101="تمت التسوية",IF(P1101=0,"✔ متوازنة وتمت التسوية","✔ تمت التسوية – متبقي "&amp;TEXT(P1101,"#,##0")),IF(P1101&gt;0,"متبقي "&amp;TEXT(P1101,"#,##0"),"✔ متوازنة"))))),IF(R1101=0,"⚠ أضف سطر عهدة أولًا",IF(OR(C1101="",N(G1101)=0),"⚠ أكمل التاريخ والقيمة",IF(S1101="","⚠ التاريخ خارج السنة المالية",IF(H1101="","⚠ اختر بند الموازنة",IF(I1101="مرفوض","✖ مرفوض من المدير",IF(I1101&lt;&gt;"موافق","⏳ بانتظار موافقة المدير",IF(K1101&lt;&gt;"نعم","⚠ غير مسوى مع الحسابات","✔ معتمد ومسوى")))))))))</f>
        <v/>
      </c>
      <c r="R1101">
        <f>N(R1100)+IF(A1101="عهدة",1,0)</f>
        <v/>
      </c>
      <c r="S1101">
        <f>IF(C1101="","",IF(AND(C1101&gt;=DATE(2026,9,1),C1101&lt;=DATE(2027,8,31)),(YEAR(C1101)-2026)*12+MONTH(C1101)-8,""))</f>
        <v/>
      </c>
      <c r="T1101">
        <f>IF(AND(A1101="مصروف",R1101&gt;0,I1101="موافق",S1101&lt;&gt;"",H1101&lt;&gt;""),N(G1101),0)</f>
        <v/>
      </c>
    </row>
    <row r="1102">
      <c r="A1102" s="19" t="n"/>
      <c r="B1102" s="20">
        <f>IF(A1102="","",IF(R1102=0,"⚠ أضف سطر عهدة أولًا","DMT-"&amp;TEXT(R1102,"000")))</f>
        <v/>
      </c>
      <c r="C1102" s="21" t="n"/>
      <c r="D1102" s="20">
        <f>IF(C1102="","",IF(S1102="","خارج السنة المالية",INDEX(القوائم!$D$2:$D$13,S1102)))</f>
        <v/>
      </c>
      <c r="E1102" s="22" t="n"/>
      <c r="F1102" s="23" t="n"/>
      <c r="G1102" s="23" t="n"/>
      <c r="H1102" s="22" t="n"/>
      <c r="I1102" s="19" t="n"/>
      <c r="J1102" s="21" t="n"/>
      <c r="K1102" s="19" t="n"/>
      <c r="L1102" s="19" t="n"/>
      <c r="M1102" s="21" t="n"/>
      <c r="N1102" s="22" t="n"/>
      <c r="O1102" s="24">
        <f>IF(A1102&lt;&gt;"عهدة","",SUMIFS($G$8:$G$5007,$B$8:$B$5007,B1102,$A$8:$A$5007,"مصروف",$I$8:$I$5007,"&lt;&gt;مرفوض"))</f>
        <v/>
      </c>
      <c r="P1102" s="25">
        <f>IF(A1102&lt;&gt;"عهدة","",N(F1102)-O1102)</f>
        <v/>
      </c>
      <c r="Q1102" s="26">
        <f>IF(A1102="","",IF(A1102="عهدة",IF(N(F1102)=0,"⚠ أدخل قيمة العهدة",IF(P1102&lt;0,"⛔ عجز / زيادة مصروفات "&amp;TEXT(-P1102,"#,##0"),IF(COUNTIFS($B$8:$B$5007,B1102,$A$8:$A$5007,"مصروف",$I$8:$I$5007,"&lt;&gt;مرفوض",$K$8:$K$5007,"&lt;&gt;نعم")&gt;0,"⚠ "&amp;COUNTIFS($B$8:$B$5007,B1102,$A$8:$A$5007,"مصروف",$I$8:$I$5007,"&lt;&gt;مرفوض",$K$8:$K$5007,"&lt;&gt;نعم")&amp;" مصروف غير مسوى",IF(L1102="تمت التسوية",IF(P1102=0,"✔ متوازنة وتمت التسوية","✔ تمت التسوية – متبقي "&amp;TEXT(P1102,"#,##0")),IF(P1102&gt;0,"متبقي "&amp;TEXT(P1102,"#,##0"),"✔ متوازنة"))))),IF(R1102=0,"⚠ أضف سطر عهدة أولًا",IF(OR(C1102="",N(G1102)=0),"⚠ أكمل التاريخ والقيمة",IF(S1102="","⚠ التاريخ خارج السنة المالية",IF(H1102="","⚠ اختر بند الموازنة",IF(I1102="مرفوض","✖ مرفوض من المدير",IF(I1102&lt;&gt;"موافق","⏳ بانتظار موافقة المدير",IF(K1102&lt;&gt;"نعم","⚠ غير مسوى مع الحسابات","✔ معتمد ومسوى")))))))))</f>
        <v/>
      </c>
      <c r="R1102">
        <f>N(R1101)+IF(A1102="عهدة",1,0)</f>
        <v/>
      </c>
      <c r="S1102">
        <f>IF(C1102="","",IF(AND(C1102&gt;=DATE(2026,9,1),C1102&lt;=DATE(2027,8,31)),(YEAR(C1102)-2026)*12+MONTH(C1102)-8,""))</f>
        <v/>
      </c>
      <c r="T1102">
        <f>IF(AND(A1102="مصروف",R1102&gt;0,I1102="موافق",S1102&lt;&gt;"",H1102&lt;&gt;""),N(G1102),0)</f>
        <v/>
      </c>
    </row>
    <row r="1103">
      <c r="A1103" s="19" t="n"/>
      <c r="B1103" s="20">
        <f>IF(A1103="","",IF(R1103=0,"⚠ أضف سطر عهدة أولًا","DMT-"&amp;TEXT(R1103,"000")))</f>
        <v/>
      </c>
      <c r="C1103" s="21" t="n"/>
      <c r="D1103" s="20">
        <f>IF(C1103="","",IF(S1103="","خارج السنة المالية",INDEX(القوائم!$D$2:$D$13,S1103)))</f>
        <v/>
      </c>
      <c r="E1103" s="22" t="n"/>
      <c r="F1103" s="23" t="n"/>
      <c r="G1103" s="23" t="n"/>
      <c r="H1103" s="22" t="n"/>
      <c r="I1103" s="19" t="n"/>
      <c r="J1103" s="21" t="n"/>
      <c r="K1103" s="19" t="n"/>
      <c r="L1103" s="19" t="n"/>
      <c r="M1103" s="21" t="n"/>
      <c r="N1103" s="22" t="n"/>
      <c r="O1103" s="24">
        <f>IF(A1103&lt;&gt;"عهدة","",SUMIFS($G$8:$G$5007,$B$8:$B$5007,B1103,$A$8:$A$5007,"مصروف",$I$8:$I$5007,"&lt;&gt;مرفوض"))</f>
        <v/>
      </c>
      <c r="P1103" s="25">
        <f>IF(A1103&lt;&gt;"عهدة","",N(F1103)-O1103)</f>
        <v/>
      </c>
      <c r="Q1103" s="26">
        <f>IF(A1103="","",IF(A1103="عهدة",IF(N(F1103)=0,"⚠ أدخل قيمة العهدة",IF(P1103&lt;0,"⛔ عجز / زيادة مصروفات "&amp;TEXT(-P1103,"#,##0"),IF(COUNTIFS($B$8:$B$5007,B1103,$A$8:$A$5007,"مصروف",$I$8:$I$5007,"&lt;&gt;مرفوض",$K$8:$K$5007,"&lt;&gt;نعم")&gt;0,"⚠ "&amp;COUNTIFS($B$8:$B$5007,B1103,$A$8:$A$5007,"مصروف",$I$8:$I$5007,"&lt;&gt;مرفوض",$K$8:$K$5007,"&lt;&gt;نعم")&amp;" مصروف غير مسوى",IF(L1103="تمت التسوية",IF(P1103=0,"✔ متوازنة وتمت التسوية","✔ تمت التسوية – متبقي "&amp;TEXT(P1103,"#,##0")),IF(P1103&gt;0,"متبقي "&amp;TEXT(P1103,"#,##0"),"✔ متوازنة"))))),IF(R1103=0,"⚠ أضف سطر عهدة أولًا",IF(OR(C1103="",N(G1103)=0),"⚠ أكمل التاريخ والقيمة",IF(S1103="","⚠ التاريخ خارج السنة المالية",IF(H1103="","⚠ اختر بند الموازنة",IF(I1103="مرفوض","✖ مرفوض من المدير",IF(I1103&lt;&gt;"موافق","⏳ بانتظار موافقة المدير",IF(K1103&lt;&gt;"نعم","⚠ غير مسوى مع الحسابات","✔ معتمد ومسوى")))))))))</f>
        <v/>
      </c>
      <c r="R1103">
        <f>N(R1102)+IF(A1103="عهدة",1,0)</f>
        <v/>
      </c>
      <c r="S1103">
        <f>IF(C1103="","",IF(AND(C1103&gt;=DATE(2026,9,1),C1103&lt;=DATE(2027,8,31)),(YEAR(C1103)-2026)*12+MONTH(C1103)-8,""))</f>
        <v/>
      </c>
      <c r="T1103">
        <f>IF(AND(A1103="مصروف",R1103&gt;0,I1103="موافق",S1103&lt;&gt;"",H1103&lt;&gt;""),N(G1103),0)</f>
        <v/>
      </c>
    </row>
    <row r="1104">
      <c r="A1104" s="19" t="n"/>
      <c r="B1104" s="20">
        <f>IF(A1104="","",IF(R1104=0,"⚠ أضف سطر عهدة أولًا","DMT-"&amp;TEXT(R1104,"000")))</f>
        <v/>
      </c>
      <c r="C1104" s="21" t="n"/>
      <c r="D1104" s="20">
        <f>IF(C1104="","",IF(S1104="","خارج السنة المالية",INDEX(القوائم!$D$2:$D$13,S1104)))</f>
        <v/>
      </c>
      <c r="E1104" s="22" t="n"/>
      <c r="F1104" s="23" t="n"/>
      <c r="G1104" s="23" t="n"/>
      <c r="H1104" s="22" t="n"/>
      <c r="I1104" s="19" t="n"/>
      <c r="J1104" s="21" t="n"/>
      <c r="K1104" s="19" t="n"/>
      <c r="L1104" s="19" t="n"/>
      <c r="M1104" s="21" t="n"/>
      <c r="N1104" s="22" t="n"/>
      <c r="O1104" s="24">
        <f>IF(A1104&lt;&gt;"عهدة","",SUMIFS($G$8:$G$5007,$B$8:$B$5007,B1104,$A$8:$A$5007,"مصروف",$I$8:$I$5007,"&lt;&gt;مرفوض"))</f>
        <v/>
      </c>
      <c r="P1104" s="25">
        <f>IF(A1104&lt;&gt;"عهدة","",N(F1104)-O1104)</f>
        <v/>
      </c>
      <c r="Q1104" s="26">
        <f>IF(A1104="","",IF(A1104="عهدة",IF(N(F1104)=0,"⚠ أدخل قيمة العهدة",IF(P1104&lt;0,"⛔ عجز / زيادة مصروفات "&amp;TEXT(-P1104,"#,##0"),IF(COUNTIFS($B$8:$B$5007,B1104,$A$8:$A$5007,"مصروف",$I$8:$I$5007,"&lt;&gt;مرفوض",$K$8:$K$5007,"&lt;&gt;نعم")&gt;0,"⚠ "&amp;COUNTIFS($B$8:$B$5007,B1104,$A$8:$A$5007,"مصروف",$I$8:$I$5007,"&lt;&gt;مرفوض",$K$8:$K$5007,"&lt;&gt;نعم")&amp;" مصروف غير مسوى",IF(L1104="تمت التسوية",IF(P1104=0,"✔ متوازنة وتمت التسوية","✔ تمت التسوية – متبقي "&amp;TEXT(P1104,"#,##0")),IF(P1104&gt;0,"متبقي "&amp;TEXT(P1104,"#,##0"),"✔ متوازنة"))))),IF(R1104=0,"⚠ أضف سطر عهدة أولًا",IF(OR(C1104="",N(G1104)=0),"⚠ أكمل التاريخ والقيمة",IF(S1104="","⚠ التاريخ خارج السنة المالية",IF(H1104="","⚠ اختر بند الموازنة",IF(I1104="مرفوض","✖ مرفوض من المدير",IF(I1104&lt;&gt;"موافق","⏳ بانتظار موافقة المدير",IF(K1104&lt;&gt;"نعم","⚠ غير مسوى مع الحسابات","✔ معتمد ومسوى")))))))))</f>
        <v/>
      </c>
      <c r="R1104">
        <f>N(R1103)+IF(A1104="عهدة",1,0)</f>
        <v/>
      </c>
      <c r="S1104">
        <f>IF(C1104="","",IF(AND(C1104&gt;=DATE(2026,9,1),C1104&lt;=DATE(2027,8,31)),(YEAR(C1104)-2026)*12+MONTH(C1104)-8,""))</f>
        <v/>
      </c>
      <c r="T1104">
        <f>IF(AND(A1104="مصروف",R1104&gt;0,I1104="موافق",S1104&lt;&gt;"",H1104&lt;&gt;""),N(G1104),0)</f>
        <v/>
      </c>
    </row>
    <row r="1105">
      <c r="A1105" s="19" t="n"/>
      <c r="B1105" s="20">
        <f>IF(A1105="","",IF(R1105=0,"⚠ أضف سطر عهدة أولًا","DMT-"&amp;TEXT(R1105,"000")))</f>
        <v/>
      </c>
      <c r="C1105" s="21" t="n"/>
      <c r="D1105" s="20">
        <f>IF(C1105="","",IF(S1105="","خارج السنة المالية",INDEX(القوائم!$D$2:$D$13,S1105)))</f>
        <v/>
      </c>
      <c r="E1105" s="22" t="n"/>
      <c r="F1105" s="23" t="n"/>
      <c r="G1105" s="23" t="n"/>
      <c r="H1105" s="22" t="n"/>
      <c r="I1105" s="19" t="n"/>
      <c r="J1105" s="21" t="n"/>
      <c r="K1105" s="19" t="n"/>
      <c r="L1105" s="19" t="n"/>
      <c r="M1105" s="21" t="n"/>
      <c r="N1105" s="22" t="n"/>
      <c r="O1105" s="24">
        <f>IF(A1105&lt;&gt;"عهدة","",SUMIFS($G$8:$G$5007,$B$8:$B$5007,B1105,$A$8:$A$5007,"مصروف",$I$8:$I$5007,"&lt;&gt;مرفوض"))</f>
        <v/>
      </c>
      <c r="P1105" s="25">
        <f>IF(A1105&lt;&gt;"عهدة","",N(F1105)-O1105)</f>
        <v/>
      </c>
      <c r="Q1105" s="26">
        <f>IF(A1105="","",IF(A1105="عهدة",IF(N(F1105)=0,"⚠ أدخل قيمة العهدة",IF(P1105&lt;0,"⛔ عجز / زيادة مصروفات "&amp;TEXT(-P1105,"#,##0"),IF(COUNTIFS($B$8:$B$5007,B1105,$A$8:$A$5007,"مصروف",$I$8:$I$5007,"&lt;&gt;مرفوض",$K$8:$K$5007,"&lt;&gt;نعم")&gt;0,"⚠ "&amp;COUNTIFS($B$8:$B$5007,B1105,$A$8:$A$5007,"مصروف",$I$8:$I$5007,"&lt;&gt;مرفوض",$K$8:$K$5007,"&lt;&gt;نعم")&amp;" مصروف غير مسوى",IF(L1105="تمت التسوية",IF(P1105=0,"✔ متوازنة وتمت التسوية","✔ تمت التسوية – متبقي "&amp;TEXT(P1105,"#,##0")),IF(P1105&gt;0,"متبقي "&amp;TEXT(P1105,"#,##0"),"✔ متوازنة"))))),IF(R1105=0,"⚠ أضف سطر عهدة أولًا",IF(OR(C1105="",N(G1105)=0),"⚠ أكمل التاريخ والقيمة",IF(S1105="","⚠ التاريخ خارج السنة المالية",IF(H1105="","⚠ اختر بند الموازنة",IF(I1105="مرفوض","✖ مرفوض من المدير",IF(I1105&lt;&gt;"موافق","⏳ بانتظار موافقة المدير",IF(K1105&lt;&gt;"نعم","⚠ غير مسوى مع الحسابات","✔ معتمد ومسوى")))))))))</f>
        <v/>
      </c>
      <c r="R1105">
        <f>N(R1104)+IF(A1105="عهدة",1,0)</f>
        <v/>
      </c>
      <c r="S1105">
        <f>IF(C1105="","",IF(AND(C1105&gt;=DATE(2026,9,1),C1105&lt;=DATE(2027,8,31)),(YEAR(C1105)-2026)*12+MONTH(C1105)-8,""))</f>
        <v/>
      </c>
      <c r="T1105">
        <f>IF(AND(A1105="مصروف",R1105&gt;0,I1105="موافق",S1105&lt;&gt;"",H1105&lt;&gt;""),N(G1105),0)</f>
        <v/>
      </c>
    </row>
    <row r="1106">
      <c r="A1106" s="19" t="n"/>
      <c r="B1106" s="20">
        <f>IF(A1106="","",IF(R1106=0,"⚠ أضف سطر عهدة أولًا","DMT-"&amp;TEXT(R1106,"000")))</f>
        <v/>
      </c>
      <c r="C1106" s="21" t="n"/>
      <c r="D1106" s="20">
        <f>IF(C1106="","",IF(S1106="","خارج السنة المالية",INDEX(القوائم!$D$2:$D$13,S1106)))</f>
        <v/>
      </c>
      <c r="E1106" s="22" t="n"/>
      <c r="F1106" s="23" t="n"/>
      <c r="G1106" s="23" t="n"/>
      <c r="H1106" s="22" t="n"/>
      <c r="I1106" s="19" t="n"/>
      <c r="J1106" s="21" t="n"/>
      <c r="K1106" s="19" t="n"/>
      <c r="L1106" s="19" t="n"/>
      <c r="M1106" s="21" t="n"/>
      <c r="N1106" s="22" t="n"/>
      <c r="O1106" s="24">
        <f>IF(A1106&lt;&gt;"عهدة","",SUMIFS($G$8:$G$5007,$B$8:$B$5007,B1106,$A$8:$A$5007,"مصروف",$I$8:$I$5007,"&lt;&gt;مرفوض"))</f>
        <v/>
      </c>
      <c r="P1106" s="25">
        <f>IF(A1106&lt;&gt;"عهدة","",N(F1106)-O1106)</f>
        <v/>
      </c>
      <c r="Q1106" s="26">
        <f>IF(A1106="","",IF(A1106="عهدة",IF(N(F1106)=0,"⚠ أدخل قيمة العهدة",IF(P1106&lt;0,"⛔ عجز / زيادة مصروفات "&amp;TEXT(-P1106,"#,##0"),IF(COUNTIFS($B$8:$B$5007,B1106,$A$8:$A$5007,"مصروف",$I$8:$I$5007,"&lt;&gt;مرفوض",$K$8:$K$5007,"&lt;&gt;نعم")&gt;0,"⚠ "&amp;COUNTIFS($B$8:$B$5007,B1106,$A$8:$A$5007,"مصروف",$I$8:$I$5007,"&lt;&gt;مرفوض",$K$8:$K$5007,"&lt;&gt;نعم")&amp;" مصروف غير مسوى",IF(L1106="تمت التسوية",IF(P1106=0,"✔ متوازنة وتمت التسوية","✔ تمت التسوية – متبقي "&amp;TEXT(P1106,"#,##0")),IF(P1106&gt;0,"متبقي "&amp;TEXT(P1106,"#,##0"),"✔ متوازنة"))))),IF(R1106=0,"⚠ أضف سطر عهدة أولًا",IF(OR(C1106="",N(G1106)=0),"⚠ أكمل التاريخ والقيمة",IF(S1106="","⚠ التاريخ خارج السنة المالية",IF(H1106="","⚠ اختر بند الموازنة",IF(I1106="مرفوض","✖ مرفوض من المدير",IF(I1106&lt;&gt;"موافق","⏳ بانتظار موافقة المدير",IF(K1106&lt;&gt;"نعم","⚠ غير مسوى مع الحسابات","✔ معتمد ومسوى")))))))))</f>
        <v/>
      </c>
      <c r="R1106">
        <f>N(R1105)+IF(A1106="عهدة",1,0)</f>
        <v/>
      </c>
      <c r="S1106">
        <f>IF(C1106="","",IF(AND(C1106&gt;=DATE(2026,9,1),C1106&lt;=DATE(2027,8,31)),(YEAR(C1106)-2026)*12+MONTH(C1106)-8,""))</f>
        <v/>
      </c>
      <c r="T1106">
        <f>IF(AND(A1106="مصروف",R1106&gt;0,I1106="موافق",S1106&lt;&gt;"",H1106&lt;&gt;""),N(G1106),0)</f>
        <v/>
      </c>
    </row>
    <row r="1107">
      <c r="A1107" s="19" t="n"/>
      <c r="B1107" s="20">
        <f>IF(A1107="","",IF(R1107=0,"⚠ أضف سطر عهدة أولًا","DMT-"&amp;TEXT(R1107,"000")))</f>
        <v/>
      </c>
      <c r="C1107" s="21" t="n"/>
      <c r="D1107" s="20">
        <f>IF(C1107="","",IF(S1107="","خارج السنة المالية",INDEX(القوائم!$D$2:$D$13,S1107)))</f>
        <v/>
      </c>
      <c r="E1107" s="22" t="n"/>
      <c r="F1107" s="23" t="n"/>
      <c r="G1107" s="23" t="n"/>
      <c r="H1107" s="22" t="n"/>
      <c r="I1107" s="19" t="n"/>
      <c r="J1107" s="21" t="n"/>
      <c r="K1107" s="19" t="n"/>
      <c r="L1107" s="19" t="n"/>
      <c r="M1107" s="21" t="n"/>
      <c r="N1107" s="22" t="n"/>
      <c r="O1107" s="24">
        <f>IF(A1107&lt;&gt;"عهدة","",SUMIFS($G$8:$G$5007,$B$8:$B$5007,B1107,$A$8:$A$5007,"مصروف",$I$8:$I$5007,"&lt;&gt;مرفوض"))</f>
        <v/>
      </c>
      <c r="P1107" s="25">
        <f>IF(A1107&lt;&gt;"عهدة","",N(F1107)-O1107)</f>
        <v/>
      </c>
      <c r="Q1107" s="26">
        <f>IF(A1107="","",IF(A1107="عهدة",IF(N(F1107)=0,"⚠ أدخل قيمة العهدة",IF(P1107&lt;0,"⛔ عجز / زيادة مصروفات "&amp;TEXT(-P1107,"#,##0"),IF(COUNTIFS($B$8:$B$5007,B1107,$A$8:$A$5007,"مصروف",$I$8:$I$5007,"&lt;&gt;مرفوض",$K$8:$K$5007,"&lt;&gt;نعم")&gt;0,"⚠ "&amp;COUNTIFS($B$8:$B$5007,B1107,$A$8:$A$5007,"مصروف",$I$8:$I$5007,"&lt;&gt;مرفوض",$K$8:$K$5007,"&lt;&gt;نعم")&amp;" مصروف غير مسوى",IF(L1107="تمت التسوية",IF(P1107=0,"✔ متوازنة وتمت التسوية","✔ تمت التسوية – متبقي "&amp;TEXT(P1107,"#,##0")),IF(P1107&gt;0,"متبقي "&amp;TEXT(P1107,"#,##0"),"✔ متوازنة"))))),IF(R1107=0,"⚠ أضف سطر عهدة أولًا",IF(OR(C1107="",N(G1107)=0),"⚠ أكمل التاريخ والقيمة",IF(S1107="","⚠ التاريخ خارج السنة المالية",IF(H1107="","⚠ اختر بند الموازنة",IF(I1107="مرفوض","✖ مرفوض من المدير",IF(I1107&lt;&gt;"موافق","⏳ بانتظار موافقة المدير",IF(K1107&lt;&gt;"نعم","⚠ غير مسوى مع الحسابات","✔ معتمد ومسوى")))))))))</f>
        <v/>
      </c>
      <c r="R1107">
        <f>N(R1106)+IF(A1107="عهدة",1,0)</f>
        <v/>
      </c>
      <c r="S1107">
        <f>IF(C1107="","",IF(AND(C1107&gt;=DATE(2026,9,1),C1107&lt;=DATE(2027,8,31)),(YEAR(C1107)-2026)*12+MONTH(C1107)-8,""))</f>
        <v/>
      </c>
      <c r="T1107">
        <f>IF(AND(A1107="مصروف",R1107&gt;0,I1107="موافق",S1107&lt;&gt;"",H1107&lt;&gt;""),N(G1107),0)</f>
        <v/>
      </c>
    </row>
    <row r="1108">
      <c r="A1108" s="19" t="n"/>
      <c r="B1108" s="20">
        <f>IF(A1108="","",IF(R1108=0,"⚠ أضف سطر عهدة أولًا","DMT-"&amp;TEXT(R1108,"000")))</f>
        <v/>
      </c>
      <c r="C1108" s="21" t="n"/>
      <c r="D1108" s="20">
        <f>IF(C1108="","",IF(S1108="","خارج السنة المالية",INDEX(القوائم!$D$2:$D$13,S1108)))</f>
        <v/>
      </c>
      <c r="E1108" s="22" t="n"/>
      <c r="F1108" s="23" t="n"/>
      <c r="G1108" s="23" t="n"/>
      <c r="H1108" s="22" t="n"/>
      <c r="I1108" s="19" t="n"/>
      <c r="J1108" s="21" t="n"/>
      <c r="K1108" s="19" t="n"/>
      <c r="L1108" s="19" t="n"/>
      <c r="M1108" s="21" t="n"/>
      <c r="N1108" s="22" t="n"/>
      <c r="O1108" s="24">
        <f>IF(A1108&lt;&gt;"عهدة","",SUMIFS($G$8:$G$5007,$B$8:$B$5007,B1108,$A$8:$A$5007,"مصروف",$I$8:$I$5007,"&lt;&gt;مرفوض"))</f>
        <v/>
      </c>
      <c r="P1108" s="25">
        <f>IF(A1108&lt;&gt;"عهدة","",N(F1108)-O1108)</f>
        <v/>
      </c>
      <c r="Q1108" s="26">
        <f>IF(A1108="","",IF(A1108="عهدة",IF(N(F1108)=0,"⚠ أدخل قيمة العهدة",IF(P1108&lt;0,"⛔ عجز / زيادة مصروفات "&amp;TEXT(-P1108,"#,##0"),IF(COUNTIFS($B$8:$B$5007,B1108,$A$8:$A$5007,"مصروف",$I$8:$I$5007,"&lt;&gt;مرفوض",$K$8:$K$5007,"&lt;&gt;نعم")&gt;0,"⚠ "&amp;COUNTIFS($B$8:$B$5007,B1108,$A$8:$A$5007,"مصروف",$I$8:$I$5007,"&lt;&gt;مرفوض",$K$8:$K$5007,"&lt;&gt;نعم")&amp;" مصروف غير مسوى",IF(L1108="تمت التسوية",IF(P1108=0,"✔ متوازنة وتمت التسوية","✔ تمت التسوية – متبقي "&amp;TEXT(P1108,"#,##0")),IF(P1108&gt;0,"متبقي "&amp;TEXT(P1108,"#,##0"),"✔ متوازنة"))))),IF(R1108=0,"⚠ أضف سطر عهدة أولًا",IF(OR(C1108="",N(G1108)=0),"⚠ أكمل التاريخ والقيمة",IF(S1108="","⚠ التاريخ خارج السنة المالية",IF(H1108="","⚠ اختر بند الموازنة",IF(I1108="مرفوض","✖ مرفوض من المدير",IF(I1108&lt;&gt;"موافق","⏳ بانتظار موافقة المدير",IF(K1108&lt;&gt;"نعم","⚠ غير مسوى مع الحسابات","✔ معتمد ومسوى")))))))))</f>
        <v/>
      </c>
      <c r="R1108">
        <f>N(R1107)+IF(A1108="عهدة",1,0)</f>
        <v/>
      </c>
      <c r="S1108">
        <f>IF(C1108="","",IF(AND(C1108&gt;=DATE(2026,9,1),C1108&lt;=DATE(2027,8,31)),(YEAR(C1108)-2026)*12+MONTH(C1108)-8,""))</f>
        <v/>
      </c>
      <c r="T1108">
        <f>IF(AND(A1108="مصروف",R1108&gt;0,I1108="موافق",S1108&lt;&gt;"",H1108&lt;&gt;""),N(G1108),0)</f>
        <v/>
      </c>
    </row>
    <row r="1109">
      <c r="A1109" s="19" t="n"/>
      <c r="B1109" s="20">
        <f>IF(A1109="","",IF(R1109=0,"⚠ أضف سطر عهدة أولًا","DMT-"&amp;TEXT(R1109,"000")))</f>
        <v/>
      </c>
      <c r="C1109" s="21" t="n"/>
      <c r="D1109" s="20">
        <f>IF(C1109="","",IF(S1109="","خارج السنة المالية",INDEX(القوائم!$D$2:$D$13,S1109)))</f>
        <v/>
      </c>
      <c r="E1109" s="22" t="n"/>
      <c r="F1109" s="23" t="n"/>
      <c r="G1109" s="23" t="n"/>
      <c r="H1109" s="22" t="n"/>
      <c r="I1109" s="19" t="n"/>
      <c r="J1109" s="21" t="n"/>
      <c r="K1109" s="19" t="n"/>
      <c r="L1109" s="19" t="n"/>
      <c r="M1109" s="21" t="n"/>
      <c r="N1109" s="22" t="n"/>
      <c r="O1109" s="24">
        <f>IF(A1109&lt;&gt;"عهدة","",SUMIFS($G$8:$G$5007,$B$8:$B$5007,B1109,$A$8:$A$5007,"مصروف",$I$8:$I$5007,"&lt;&gt;مرفوض"))</f>
        <v/>
      </c>
      <c r="P1109" s="25">
        <f>IF(A1109&lt;&gt;"عهدة","",N(F1109)-O1109)</f>
        <v/>
      </c>
      <c r="Q1109" s="26">
        <f>IF(A1109="","",IF(A1109="عهدة",IF(N(F1109)=0,"⚠ أدخل قيمة العهدة",IF(P1109&lt;0,"⛔ عجز / زيادة مصروفات "&amp;TEXT(-P1109,"#,##0"),IF(COUNTIFS($B$8:$B$5007,B1109,$A$8:$A$5007,"مصروف",$I$8:$I$5007,"&lt;&gt;مرفوض",$K$8:$K$5007,"&lt;&gt;نعم")&gt;0,"⚠ "&amp;COUNTIFS($B$8:$B$5007,B1109,$A$8:$A$5007,"مصروف",$I$8:$I$5007,"&lt;&gt;مرفوض",$K$8:$K$5007,"&lt;&gt;نعم")&amp;" مصروف غير مسوى",IF(L1109="تمت التسوية",IF(P1109=0,"✔ متوازنة وتمت التسوية","✔ تمت التسوية – متبقي "&amp;TEXT(P1109,"#,##0")),IF(P1109&gt;0,"متبقي "&amp;TEXT(P1109,"#,##0"),"✔ متوازنة"))))),IF(R1109=0,"⚠ أضف سطر عهدة أولًا",IF(OR(C1109="",N(G1109)=0),"⚠ أكمل التاريخ والقيمة",IF(S1109="","⚠ التاريخ خارج السنة المالية",IF(H1109="","⚠ اختر بند الموازنة",IF(I1109="مرفوض","✖ مرفوض من المدير",IF(I1109&lt;&gt;"موافق","⏳ بانتظار موافقة المدير",IF(K1109&lt;&gt;"نعم","⚠ غير مسوى مع الحسابات","✔ معتمد ومسوى")))))))))</f>
        <v/>
      </c>
      <c r="R1109">
        <f>N(R1108)+IF(A1109="عهدة",1,0)</f>
        <v/>
      </c>
      <c r="S1109">
        <f>IF(C1109="","",IF(AND(C1109&gt;=DATE(2026,9,1),C1109&lt;=DATE(2027,8,31)),(YEAR(C1109)-2026)*12+MONTH(C1109)-8,""))</f>
        <v/>
      </c>
      <c r="T1109">
        <f>IF(AND(A1109="مصروف",R1109&gt;0,I1109="موافق",S1109&lt;&gt;"",H1109&lt;&gt;""),N(G1109),0)</f>
        <v/>
      </c>
    </row>
    <row r="1110">
      <c r="A1110" s="19" t="n"/>
      <c r="B1110" s="20">
        <f>IF(A1110="","",IF(R1110=0,"⚠ أضف سطر عهدة أولًا","DMT-"&amp;TEXT(R1110,"000")))</f>
        <v/>
      </c>
      <c r="C1110" s="21" t="n"/>
      <c r="D1110" s="20">
        <f>IF(C1110="","",IF(S1110="","خارج السنة المالية",INDEX(القوائم!$D$2:$D$13,S1110)))</f>
        <v/>
      </c>
      <c r="E1110" s="22" t="n"/>
      <c r="F1110" s="23" t="n"/>
      <c r="G1110" s="23" t="n"/>
      <c r="H1110" s="22" t="n"/>
      <c r="I1110" s="19" t="n"/>
      <c r="J1110" s="21" t="n"/>
      <c r="K1110" s="19" t="n"/>
      <c r="L1110" s="19" t="n"/>
      <c r="M1110" s="21" t="n"/>
      <c r="N1110" s="22" t="n"/>
      <c r="O1110" s="24">
        <f>IF(A1110&lt;&gt;"عهدة","",SUMIFS($G$8:$G$5007,$B$8:$B$5007,B1110,$A$8:$A$5007,"مصروف",$I$8:$I$5007,"&lt;&gt;مرفوض"))</f>
        <v/>
      </c>
      <c r="P1110" s="25">
        <f>IF(A1110&lt;&gt;"عهدة","",N(F1110)-O1110)</f>
        <v/>
      </c>
      <c r="Q1110" s="26">
        <f>IF(A1110="","",IF(A1110="عهدة",IF(N(F1110)=0,"⚠ أدخل قيمة العهدة",IF(P1110&lt;0,"⛔ عجز / زيادة مصروفات "&amp;TEXT(-P1110,"#,##0"),IF(COUNTIFS($B$8:$B$5007,B1110,$A$8:$A$5007,"مصروف",$I$8:$I$5007,"&lt;&gt;مرفوض",$K$8:$K$5007,"&lt;&gt;نعم")&gt;0,"⚠ "&amp;COUNTIFS($B$8:$B$5007,B1110,$A$8:$A$5007,"مصروف",$I$8:$I$5007,"&lt;&gt;مرفوض",$K$8:$K$5007,"&lt;&gt;نعم")&amp;" مصروف غير مسوى",IF(L1110="تمت التسوية",IF(P1110=0,"✔ متوازنة وتمت التسوية","✔ تمت التسوية – متبقي "&amp;TEXT(P1110,"#,##0")),IF(P1110&gt;0,"متبقي "&amp;TEXT(P1110,"#,##0"),"✔ متوازنة"))))),IF(R1110=0,"⚠ أضف سطر عهدة أولًا",IF(OR(C1110="",N(G1110)=0),"⚠ أكمل التاريخ والقيمة",IF(S1110="","⚠ التاريخ خارج السنة المالية",IF(H1110="","⚠ اختر بند الموازنة",IF(I1110="مرفوض","✖ مرفوض من المدير",IF(I1110&lt;&gt;"موافق","⏳ بانتظار موافقة المدير",IF(K1110&lt;&gt;"نعم","⚠ غير مسوى مع الحسابات","✔ معتمد ومسوى")))))))))</f>
        <v/>
      </c>
      <c r="R1110">
        <f>N(R1109)+IF(A1110="عهدة",1,0)</f>
        <v/>
      </c>
      <c r="S1110">
        <f>IF(C1110="","",IF(AND(C1110&gt;=DATE(2026,9,1),C1110&lt;=DATE(2027,8,31)),(YEAR(C1110)-2026)*12+MONTH(C1110)-8,""))</f>
        <v/>
      </c>
      <c r="T1110">
        <f>IF(AND(A1110="مصروف",R1110&gt;0,I1110="موافق",S1110&lt;&gt;"",H1110&lt;&gt;""),N(G1110),0)</f>
        <v/>
      </c>
    </row>
    <row r="1111">
      <c r="A1111" s="19" t="n"/>
      <c r="B1111" s="20">
        <f>IF(A1111="","",IF(R1111=0,"⚠ أضف سطر عهدة أولًا","DMT-"&amp;TEXT(R1111,"000")))</f>
        <v/>
      </c>
      <c r="C1111" s="21" t="n"/>
      <c r="D1111" s="20">
        <f>IF(C1111="","",IF(S1111="","خارج السنة المالية",INDEX(القوائم!$D$2:$D$13,S1111)))</f>
        <v/>
      </c>
      <c r="E1111" s="22" t="n"/>
      <c r="F1111" s="23" t="n"/>
      <c r="G1111" s="23" t="n"/>
      <c r="H1111" s="22" t="n"/>
      <c r="I1111" s="19" t="n"/>
      <c r="J1111" s="21" t="n"/>
      <c r="K1111" s="19" t="n"/>
      <c r="L1111" s="19" t="n"/>
      <c r="M1111" s="21" t="n"/>
      <c r="N1111" s="22" t="n"/>
      <c r="O1111" s="24">
        <f>IF(A1111&lt;&gt;"عهدة","",SUMIFS($G$8:$G$5007,$B$8:$B$5007,B1111,$A$8:$A$5007,"مصروف",$I$8:$I$5007,"&lt;&gt;مرفوض"))</f>
        <v/>
      </c>
      <c r="P1111" s="25">
        <f>IF(A1111&lt;&gt;"عهدة","",N(F1111)-O1111)</f>
        <v/>
      </c>
      <c r="Q1111" s="26">
        <f>IF(A1111="","",IF(A1111="عهدة",IF(N(F1111)=0,"⚠ أدخل قيمة العهدة",IF(P1111&lt;0,"⛔ عجز / زيادة مصروفات "&amp;TEXT(-P1111,"#,##0"),IF(COUNTIFS($B$8:$B$5007,B1111,$A$8:$A$5007,"مصروف",$I$8:$I$5007,"&lt;&gt;مرفوض",$K$8:$K$5007,"&lt;&gt;نعم")&gt;0,"⚠ "&amp;COUNTIFS($B$8:$B$5007,B1111,$A$8:$A$5007,"مصروف",$I$8:$I$5007,"&lt;&gt;مرفوض",$K$8:$K$5007,"&lt;&gt;نعم")&amp;" مصروف غير مسوى",IF(L1111="تمت التسوية",IF(P1111=0,"✔ متوازنة وتمت التسوية","✔ تمت التسوية – متبقي "&amp;TEXT(P1111,"#,##0")),IF(P1111&gt;0,"متبقي "&amp;TEXT(P1111,"#,##0"),"✔ متوازنة"))))),IF(R1111=0,"⚠ أضف سطر عهدة أولًا",IF(OR(C1111="",N(G1111)=0),"⚠ أكمل التاريخ والقيمة",IF(S1111="","⚠ التاريخ خارج السنة المالية",IF(H1111="","⚠ اختر بند الموازنة",IF(I1111="مرفوض","✖ مرفوض من المدير",IF(I1111&lt;&gt;"موافق","⏳ بانتظار موافقة المدير",IF(K1111&lt;&gt;"نعم","⚠ غير مسوى مع الحسابات","✔ معتمد ومسوى")))))))))</f>
        <v/>
      </c>
      <c r="R1111">
        <f>N(R1110)+IF(A1111="عهدة",1,0)</f>
        <v/>
      </c>
      <c r="S1111">
        <f>IF(C1111="","",IF(AND(C1111&gt;=DATE(2026,9,1),C1111&lt;=DATE(2027,8,31)),(YEAR(C1111)-2026)*12+MONTH(C1111)-8,""))</f>
        <v/>
      </c>
      <c r="T1111">
        <f>IF(AND(A1111="مصروف",R1111&gt;0,I1111="موافق",S1111&lt;&gt;"",H1111&lt;&gt;""),N(G1111),0)</f>
        <v/>
      </c>
    </row>
    <row r="1112">
      <c r="A1112" s="19" t="n"/>
      <c r="B1112" s="20">
        <f>IF(A1112="","",IF(R1112=0,"⚠ أضف سطر عهدة أولًا","DMT-"&amp;TEXT(R1112,"000")))</f>
        <v/>
      </c>
      <c r="C1112" s="21" t="n"/>
      <c r="D1112" s="20">
        <f>IF(C1112="","",IF(S1112="","خارج السنة المالية",INDEX(القوائم!$D$2:$D$13,S1112)))</f>
        <v/>
      </c>
      <c r="E1112" s="22" t="n"/>
      <c r="F1112" s="23" t="n"/>
      <c r="G1112" s="23" t="n"/>
      <c r="H1112" s="22" t="n"/>
      <c r="I1112" s="19" t="n"/>
      <c r="J1112" s="21" t="n"/>
      <c r="K1112" s="19" t="n"/>
      <c r="L1112" s="19" t="n"/>
      <c r="M1112" s="21" t="n"/>
      <c r="N1112" s="22" t="n"/>
      <c r="O1112" s="24">
        <f>IF(A1112&lt;&gt;"عهدة","",SUMIFS($G$8:$G$5007,$B$8:$B$5007,B1112,$A$8:$A$5007,"مصروف",$I$8:$I$5007,"&lt;&gt;مرفوض"))</f>
        <v/>
      </c>
      <c r="P1112" s="25">
        <f>IF(A1112&lt;&gt;"عهدة","",N(F1112)-O1112)</f>
        <v/>
      </c>
      <c r="Q1112" s="26">
        <f>IF(A1112="","",IF(A1112="عهدة",IF(N(F1112)=0,"⚠ أدخل قيمة العهدة",IF(P1112&lt;0,"⛔ عجز / زيادة مصروفات "&amp;TEXT(-P1112,"#,##0"),IF(COUNTIFS($B$8:$B$5007,B1112,$A$8:$A$5007,"مصروف",$I$8:$I$5007,"&lt;&gt;مرفوض",$K$8:$K$5007,"&lt;&gt;نعم")&gt;0,"⚠ "&amp;COUNTIFS($B$8:$B$5007,B1112,$A$8:$A$5007,"مصروف",$I$8:$I$5007,"&lt;&gt;مرفوض",$K$8:$K$5007,"&lt;&gt;نعم")&amp;" مصروف غير مسوى",IF(L1112="تمت التسوية",IF(P1112=0,"✔ متوازنة وتمت التسوية","✔ تمت التسوية – متبقي "&amp;TEXT(P1112,"#,##0")),IF(P1112&gt;0,"متبقي "&amp;TEXT(P1112,"#,##0"),"✔ متوازنة"))))),IF(R1112=0,"⚠ أضف سطر عهدة أولًا",IF(OR(C1112="",N(G1112)=0),"⚠ أكمل التاريخ والقيمة",IF(S1112="","⚠ التاريخ خارج السنة المالية",IF(H1112="","⚠ اختر بند الموازنة",IF(I1112="مرفوض","✖ مرفوض من المدير",IF(I1112&lt;&gt;"موافق","⏳ بانتظار موافقة المدير",IF(K1112&lt;&gt;"نعم","⚠ غير مسوى مع الحسابات","✔ معتمد ومسوى")))))))))</f>
        <v/>
      </c>
      <c r="R1112">
        <f>N(R1111)+IF(A1112="عهدة",1,0)</f>
        <v/>
      </c>
      <c r="S1112">
        <f>IF(C1112="","",IF(AND(C1112&gt;=DATE(2026,9,1),C1112&lt;=DATE(2027,8,31)),(YEAR(C1112)-2026)*12+MONTH(C1112)-8,""))</f>
        <v/>
      </c>
      <c r="T1112">
        <f>IF(AND(A1112="مصروف",R1112&gt;0,I1112="موافق",S1112&lt;&gt;"",H1112&lt;&gt;""),N(G1112),0)</f>
        <v/>
      </c>
    </row>
    <row r="1113">
      <c r="A1113" s="19" t="n"/>
      <c r="B1113" s="20">
        <f>IF(A1113="","",IF(R1113=0,"⚠ أضف سطر عهدة أولًا","DMT-"&amp;TEXT(R1113,"000")))</f>
        <v/>
      </c>
      <c r="C1113" s="21" t="n"/>
      <c r="D1113" s="20">
        <f>IF(C1113="","",IF(S1113="","خارج السنة المالية",INDEX(القوائم!$D$2:$D$13,S1113)))</f>
        <v/>
      </c>
      <c r="E1113" s="22" t="n"/>
      <c r="F1113" s="23" t="n"/>
      <c r="G1113" s="23" t="n"/>
      <c r="H1113" s="22" t="n"/>
      <c r="I1113" s="19" t="n"/>
      <c r="J1113" s="21" t="n"/>
      <c r="K1113" s="19" t="n"/>
      <c r="L1113" s="19" t="n"/>
      <c r="M1113" s="21" t="n"/>
      <c r="N1113" s="22" t="n"/>
      <c r="O1113" s="24">
        <f>IF(A1113&lt;&gt;"عهدة","",SUMIFS($G$8:$G$5007,$B$8:$B$5007,B1113,$A$8:$A$5007,"مصروف",$I$8:$I$5007,"&lt;&gt;مرفوض"))</f>
        <v/>
      </c>
      <c r="P1113" s="25">
        <f>IF(A1113&lt;&gt;"عهدة","",N(F1113)-O1113)</f>
        <v/>
      </c>
      <c r="Q1113" s="26">
        <f>IF(A1113="","",IF(A1113="عهدة",IF(N(F1113)=0,"⚠ أدخل قيمة العهدة",IF(P1113&lt;0,"⛔ عجز / زيادة مصروفات "&amp;TEXT(-P1113,"#,##0"),IF(COUNTIFS($B$8:$B$5007,B1113,$A$8:$A$5007,"مصروف",$I$8:$I$5007,"&lt;&gt;مرفوض",$K$8:$K$5007,"&lt;&gt;نعم")&gt;0,"⚠ "&amp;COUNTIFS($B$8:$B$5007,B1113,$A$8:$A$5007,"مصروف",$I$8:$I$5007,"&lt;&gt;مرفوض",$K$8:$K$5007,"&lt;&gt;نعم")&amp;" مصروف غير مسوى",IF(L1113="تمت التسوية",IF(P1113=0,"✔ متوازنة وتمت التسوية","✔ تمت التسوية – متبقي "&amp;TEXT(P1113,"#,##0")),IF(P1113&gt;0,"متبقي "&amp;TEXT(P1113,"#,##0"),"✔ متوازنة"))))),IF(R1113=0,"⚠ أضف سطر عهدة أولًا",IF(OR(C1113="",N(G1113)=0),"⚠ أكمل التاريخ والقيمة",IF(S1113="","⚠ التاريخ خارج السنة المالية",IF(H1113="","⚠ اختر بند الموازنة",IF(I1113="مرفوض","✖ مرفوض من المدير",IF(I1113&lt;&gt;"موافق","⏳ بانتظار موافقة المدير",IF(K1113&lt;&gt;"نعم","⚠ غير مسوى مع الحسابات","✔ معتمد ومسوى")))))))))</f>
        <v/>
      </c>
      <c r="R1113">
        <f>N(R1112)+IF(A1113="عهدة",1,0)</f>
        <v/>
      </c>
      <c r="S1113">
        <f>IF(C1113="","",IF(AND(C1113&gt;=DATE(2026,9,1),C1113&lt;=DATE(2027,8,31)),(YEAR(C1113)-2026)*12+MONTH(C1113)-8,""))</f>
        <v/>
      </c>
      <c r="T1113">
        <f>IF(AND(A1113="مصروف",R1113&gt;0,I1113="موافق",S1113&lt;&gt;"",H1113&lt;&gt;""),N(G1113),0)</f>
        <v/>
      </c>
    </row>
    <row r="1114">
      <c r="A1114" s="19" t="n"/>
      <c r="B1114" s="20">
        <f>IF(A1114="","",IF(R1114=0,"⚠ أضف سطر عهدة أولًا","DMT-"&amp;TEXT(R1114,"000")))</f>
        <v/>
      </c>
      <c r="C1114" s="21" t="n"/>
      <c r="D1114" s="20">
        <f>IF(C1114="","",IF(S1114="","خارج السنة المالية",INDEX(القوائم!$D$2:$D$13,S1114)))</f>
        <v/>
      </c>
      <c r="E1114" s="22" t="n"/>
      <c r="F1114" s="23" t="n"/>
      <c r="G1114" s="23" t="n"/>
      <c r="H1114" s="22" t="n"/>
      <c r="I1114" s="19" t="n"/>
      <c r="J1114" s="21" t="n"/>
      <c r="K1114" s="19" t="n"/>
      <c r="L1114" s="19" t="n"/>
      <c r="M1114" s="21" t="n"/>
      <c r="N1114" s="22" t="n"/>
      <c r="O1114" s="24">
        <f>IF(A1114&lt;&gt;"عهدة","",SUMIFS($G$8:$G$5007,$B$8:$B$5007,B1114,$A$8:$A$5007,"مصروف",$I$8:$I$5007,"&lt;&gt;مرفوض"))</f>
        <v/>
      </c>
      <c r="P1114" s="25">
        <f>IF(A1114&lt;&gt;"عهدة","",N(F1114)-O1114)</f>
        <v/>
      </c>
      <c r="Q1114" s="26">
        <f>IF(A1114="","",IF(A1114="عهدة",IF(N(F1114)=0,"⚠ أدخل قيمة العهدة",IF(P1114&lt;0,"⛔ عجز / زيادة مصروفات "&amp;TEXT(-P1114,"#,##0"),IF(COUNTIFS($B$8:$B$5007,B1114,$A$8:$A$5007,"مصروف",$I$8:$I$5007,"&lt;&gt;مرفوض",$K$8:$K$5007,"&lt;&gt;نعم")&gt;0,"⚠ "&amp;COUNTIFS($B$8:$B$5007,B1114,$A$8:$A$5007,"مصروف",$I$8:$I$5007,"&lt;&gt;مرفوض",$K$8:$K$5007,"&lt;&gt;نعم")&amp;" مصروف غير مسوى",IF(L1114="تمت التسوية",IF(P1114=0,"✔ متوازنة وتمت التسوية","✔ تمت التسوية – متبقي "&amp;TEXT(P1114,"#,##0")),IF(P1114&gt;0,"متبقي "&amp;TEXT(P1114,"#,##0"),"✔ متوازنة"))))),IF(R1114=0,"⚠ أضف سطر عهدة أولًا",IF(OR(C1114="",N(G1114)=0),"⚠ أكمل التاريخ والقيمة",IF(S1114="","⚠ التاريخ خارج السنة المالية",IF(H1114="","⚠ اختر بند الموازنة",IF(I1114="مرفوض","✖ مرفوض من المدير",IF(I1114&lt;&gt;"موافق","⏳ بانتظار موافقة المدير",IF(K1114&lt;&gt;"نعم","⚠ غير مسوى مع الحسابات","✔ معتمد ومسوى")))))))))</f>
        <v/>
      </c>
      <c r="R1114">
        <f>N(R1113)+IF(A1114="عهدة",1,0)</f>
        <v/>
      </c>
      <c r="S1114">
        <f>IF(C1114="","",IF(AND(C1114&gt;=DATE(2026,9,1),C1114&lt;=DATE(2027,8,31)),(YEAR(C1114)-2026)*12+MONTH(C1114)-8,""))</f>
        <v/>
      </c>
      <c r="T1114">
        <f>IF(AND(A1114="مصروف",R1114&gt;0,I1114="موافق",S1114&lt;&gt;"",H1114&lt;&gt;""),N(G1114),0)</f>
        <v/>
      </c>
    </row>
    <row r="1115">
      <c r="A1115" s="19" t="n"/>
      <c r="B1115" s="20">
        <f>IF(A1115="","",IF(R1115=0,"⚠ أضف سطر عهدة أولًا","DMT-"&amp;TEXT(R1115,"000")))</f>
        <v/>
      </c>
      <c r="C1115" s="21" t="n"/>
      <c r="D1115" s="20">
        <f>IF(C1115="","",IF(S1115="","خارج السنة المالية",INDEX(القوائم!$D$2:$D$13,S1115)))</f>
        <v/>
      </c>
      <c r="E1115" s="22" t="n"/>
      <c r="F1115" s="23" t="n"/>
      <c r="G1115" s="23" t="n"/>
      <c r="H1115" s="22" t="n"/>
      <c r="I1115" s="19" t="n"/>
      <c r="J1115" s="21" t="n"/>
      <c r="K1115" s="19" t="n"/>
      <c r="L1115" s="19" t="n"/>
      <c r="M1115" s="21" t="n"/>
      <c r="N1115" s="22" t="n"/>
      <c r="O1115" s="24">
        <f>IF(A1115&lt;&gt;"عهدة","",SUMIFS($G$8:$G$5007,$B$8:$B$5007,B1115,$A$8:$A$5007,"مصروف",$I$8:$I$5007,"&lt;&gt;مرفوض"))</f>
        <v/>
      </c>
      <c r="P1115" s="25">
        <f>IF(A1115&lt;&gt;"عهدة","",N(F1115)-O1115)</f>
        <v/>
      </c>
      <c r="Q1115" s="26">
        <f>IF(A1115="","",IF(A1115="عهدة",IF(N(F1115)=0,"⚠ أدخل قيمة العهدة",IF(P1115&lt;0,"⛔ عجز / زيادة مصروفات "&amp;TEXT(-P1115,"#,##0"),IF(COUNTIFS($B$8:$B$5007,B1115,$A$8:$A$5007,"مصروف",$I$8:$I$5007,"&lt;&gt;مرفوض",$K$8:$K$5007,"&lt;&gt;نعم")&gt;0,"⚠ "&amp;COUNTIFS($B$8:$B$5007,B1115,$A$8:$A$5007,"مصروف",$I$8:$I$5007,"&lt;&gt;مرفوض",$K$8:$K$5007,"&lt;&gt;نعم")&amp;" مصروف غير مسوى",IF(L1115="تمت التسوية",IF(P1115=0,"✔ متوازنة وتمت التسوية","✔ تمت التسوية – متبقي "&amp;TEXT(P1115,"#,##0")),IF(P1115&gt;0,"متبقي "&amp;TEXT(P1115,"#,##0"),"✔ متوازنة"))))),IF(R1115=0,"⚠ أضف سطر عهدة أولًا",IF(OR(C1115="",N(G1115)=0),"⚠ أكمل التاريخ والقيمة",IF(S1115="","⚠ التاريخ خارج السنة المالية",IF(H1115="","⚠ اختر بند الموازنة",IF(I1115="مرفوض","✖ مرفوض من المدير",IF(I1115&lt;&gt;"موافق","⏳ بانتظار موافقة المدير",IF(K1115&lt;&gt;"نعم","⚠ غير مسوى مع الحسابات","✔ معتمد ومسوى")))))))))</f>
        <v/>
      </c>
      <c r="R1115">
        <f>N(R1114)+IF(A1115="عهدة",1,0)</f>
        <v/>
      </c>
      <c r="S1115">
        <f>IF(C1115="","",IF(AND(C1115&gt;=DATE(2026,9,1),C1115&lt;=DATE(2027,8,31)),(YEAR(C1115)-2026)*12+MONTH(C1115)-8,""))</f>
        <v/>
      </c>
      <c r="T1115">
        <f>IF(AND(A1115="مصروف",R1115&gt;0,I1115="موافق",S1115&lt;&gt;"",H1115&lt;&gt;""),N(G1115),0)</f>
        <v/>
      </c>
    </row>
    <row r="1116">
      <c r="A1116" s="19" t="n"/>
      <c r="B1116" s="20">
        <f>IF(A1116="","",IF(R1116=0,"⚠ أضف سطر عهدة أولًا","DMT-"&amp;TEXT(R1116,"000")))</f>
        <v/>
      </c>
      <c r="C1116" s="21" t="n"/>
      <c r="D1116" s="20">
        <f>IF(C1116="","",IF(S1116="","خارج السنة المالية",INDEX(القوائم!$D$2:$D$13,S1116)))</f>
        <v/>
      </c>
      <c r="E1116" s="22" t="n"/>
      <c r="F1116" s="23" t="n"/>
      <c r="G1116" s="23" t="n"/>
      <c r="H1116" s="22" t="n"/>
      <c r="I1116" s="19" t="n"/>
      <c r="J1116" s="21" t="n"/>
      <c r="K1116" s="19" t="n"/>
      <c r="L1116" s="19" t="n"/>
      <c r="M1116" s="21" t="n"/>
      <c r="N1116" s="22" t="n"/>
      <c r="O1116" s="24">
        <f>IF(A1116&lt;&gt;"عهدة","",SUMIFS($G$8:$G$5007,$B$8:$B$5007,B1116,$A$8:$A$5007,"مصروف",$I$8:$I$5007,"&lt;&gt;مرفوض"))</f>
        <v/>
      </c>
      <c r="P1116" s="25">
        <f>IF(A1116&lt;&gt;"عهدة","",N(F1116)-O1116)</f>
        <v/>
      </c>
      <c r="Q1116" s="26">
        <f>IF(A1116="","",IF(A1116="عهدة",IF(N(F1116)=0,"⚠ أدخل قيمة العهدة",IF(P1116&lt;0,"⛔ عجز / زيادة مصروفات "&amp;TEXT(-P1116,"#,##0"),IF(COUNTIFS($B$8:$B$5007,B1116,$A$8:$A$5007,"مصروف",$I$8:$I$5007,"&lt;&gt;مرفوض",$K$8:$K$5007,"&lt;&gt;نعم")&gt;0,"⚠ "&amp;COUNTIFS($B$8:$B$5007,B1116,$A$8:$A$5007,"مصروف",$I$8:$I$5007,"&lt;&gt;مرفوض",$K$8:$K$5007,"&lt;&gt;نعم")&amp;" مصروف غير مسوى",IF(L1116="تمت التسوية",IF(P1116=0,"✔ متوازنة وتمت التسوية","✔ تمت التسوية – متبقي "&amp;TEXT(P1116,"#,##0")),IF(P1116&gt;0,"متبقي "&amp;TEXT(P1116,"#,##0"),"✔ متوازنة"))))),IF(R1116=0,"⚠ أضف سطر عهدة أولًا",IF(OR(C1116="",N(G1116)=0),"⚠ أكمل التاريخ والقيمة",IF(S1116="","⚠ التاريخ خارج السنة المالية",IF(H1116="","⚠ اختر بند الموازنة",IF(I1116="مرفوض","✖ مرفوض من المدير",IF(I1116&lt;&gt;"موافق","⏳ بانتظار موافقة المدير",IF(K1116&lt;&gt;"نعم","⚠ غير مسوى مع الحسابات","✔ معتمد ومسوى")))))))))</f>
        <v/>
      </c>
      <c r="R1116">
        <f>N(R1115)+IF(A1116="عهدة",1,0)</f>
        <v/>
      </c>
      <c r="S1116">
        <f>IF(C1116="","",IF(AND(C1116&gt;=DATE(2026,9,1),C1116&lt;=DATE(2027,8,31)),(YEAR(C1116)-2026)*12+MONTH(C1116)-8,""))</f>
        <v/>
      </c>
      <c r="T1116">
        <f>IF(AND(A1116="مصروف",R1116&gt;0,I1116="موافق",S1116&lt;&gt;"",H1116&lt;&gt;""),N(G1116),0)</f>
        <v/>
      </c>
    </row>
    <row r="1117">
      <c r="A1117" s="19" t="n"/>
      <c r="B1117" s="20">
        <f>IF(A1117="","",IF(R1117=0,"⚠ أضف سطر عهدة أولًا","DMT-"&amp;TEXT(R1117,"000")))</f>
        <v/>
      </c>
      <c r="C1117" s="21" t="n"/>
      <c r="D1117" s="20">
        <f>IF(C1117="","",IF(S1117="","خارج السنة المالية",INDEX(القوائم!$D$2:$D$13,S1117)))</f>
        <v/>
      </c>
      <c r="E1117" s="22" t="n"/>
      <c r="F1117" s="23" t="n"/>
      <c r="G1117" s="23" t="n"/>
      <c r="H1117" s="22" t="n"/>
      <c r="I1117" s="19" t="n"/>
      <c r="J1117" s="21" t="n"/>
      <c r="K1117" s="19" t="n"/>
      <c r="L1117" s="19" t="n"/>
      <c r="M1117" s="21" t="n"/>
      <c r="N1117" s="22" t="n"/>
      <c r="O1117" s="24">
        <f>IF(A1117&lt;&gt;"عهدة","",SUMIFS($G$8:$G$5007,$B$8:$B$5007,B1117,$A$8:$A$5007,"مصروف",$I$8:$I$5007,"&lt;&gt;مرفوض"))</f>
        <v/>
      </c>
      <c r="P1117" s="25">
        <f>IF(A1117&lt;&gt;"عهدة","",N(F1117)-O1117)</f>
        <v/>
      </c>
      <c r="Q1117" s="26">
        <f>IF(A1117="","",IF(A1117="عهدة",IF(N(F1117)=0,"⚠ أدخل قيمة العهدة",IF(P1117&lt;0,"⛔ عجز / زيادة مصروفات "&amp;TEXT(-P1117,"#,##0"),IF(COUNTIFS($B$8:$B$5007,B1117,$A$8:$A$5007,"مصروف",$I$8:$I$5007,"&lt;&gt;مرفوض",$K$8:$K$5007,"&lt;&gt;نعم")&gt;0,"⚠ "&amp;COUNTIFS($B$8:$B$5007,B1117,$A$8:$A$5007,"مصروف",$I$8:$I$5007,"&lt;&gt;مرفوض",$K$8:$K$5007,"&lt;&gt;نعم")&amp;" مصروف غير مسوى",IF(L1117="تمت التسوية",IF(P1117=0,"✔ متوازنة وتمت التسوية","✔ تمت التسوية – متبقي "&amp;TEXT(P1117,"#,##0")),IF(P1117&gt;0,"متبقي "&amp;TEXT(P1117,"#,##0"),"✔ متوازنة"))))),IF(R1117=0,"⚠ أضف سطر عهدة أولًا",IF(OR(C1117="",N(G1117)=0),"⚠ أكمل التاريخ والقيمة",IF(S1117="","⚠ التاريخ خارج السنة المالية",IF(H1117="","⚠ اختر بند الموازنة",IF(I1117="مرفوض","✖ مرفوض من المدير",IF(I1117&lt;&gt;"موافق","⏳ بانتظار موافقة المدير",IF(K1117&lt;&gt;"نعم","⚠ غير مسوى مع الحسابات","✔ معتمد ومسوى")))))))))</f>
        <v/>
      </c>
      <c r="R1117">
        <f>N(R1116)+IF(A1117="عهدة",1,0)</f>
        <v/>
      </c>
      <c r="S1117">
        <f>IF(C1117="","",IF(AND(C1117&gt;=DATE(2026,9,1),C1117&lt;=DATE(2027,8,31)),(YEAR(C1117)-2026)*12+MONTH(C1117)-8,""))</f>
        <v/>
      </c>
      <c r="T1117">
        <f>IF(AND(A1117="مصروف",R1117&gt;0,I1117="موافق",S1117&lt;&gt;"",H1117&lt;&gt;""),N(G1117),0)</f>
        <v/>
      </c>
    </row>
    <row r="1118">
      <c r="A1118" s="19" t="n"/>
      <c r="B1118" s="20">
        <f>IF(A1118="","",IF(R1118=0,"⚠ أضف سطر عهدة أولًا","DMT-"&amp;TEXT(R1118,"000")))</f>
        <v/>
      </c>
      <c r="C1118" s="21" t="n"/>
      <c r="D1118" s="20">
        <f>IF(C1118="","",IF(S1118="","خارج السنة المالية",INDEX(القوائم!$D$2:$D$13,S1118)))</f>
        <v/>
      </c>
      <c r="E1118" s="22" t="n"/>
      <c r="F1118" s="23" t="n"/>
      <c r="G1118" s="23" t="n"/>
      <c r="H1118" s="22" t="n"/>
      <c r="I1118" s="19" t="n"/>
      <c r="J1118" s="21" t="n"/>
      <c r="K1118" s="19" t="n"/>
      <c r="L1118" s="19" t="n"/>
      <c r="M1118" s="21" t="n"/>
      <c r="N1118" s="22" t="n"/>
      <c r="O1118" s="24">
        <f>IF(A1118&lt;&gt;"عهدة","",SUMIFS($G$8:$G$5007,$B$8:$B$5007,B1118,$A$8:$A$5007,"مصروف",$I$8:$I$5007,"&lt;&gt;مرفوض"))</f>
        <v/>
      </c>
      <c r="P1118" s="25">
        <f>IF(A1118&lt;&gt;"عهدة","",N(F1118)-O1118)</f>
        <v/>
      </c>
      <c r="Q1118" s="26">
        <f>IF(A1118="","",IF(A1118="عهدة",IF(N(F1118)=0,"⚠ أدخل قيمة العهدة",IF(P1118&lt;0,"⛔ عجز / زيادة مصروفات "&amp;TEXT(-P1118,"#,##0"),IF(COUNTIFS($B$8:$B$5007,B1118,$A$8:$A$5007,"مصروف",$I$8:$I$5007,"&lt;&gt;مرفوض",$K$8:$K$5007,"&lt;&gt;نعم")&gt;0,"⚠ "&amp;COUNTIFS($B$8:$B$5007,B1118,$A$8:$A$5007,"مصروف",$I$8:$I$5007,"&lt;&gt;مرفوض",$K$8:$K$5007,"&lt;&gt;نعم")&amp;" مصروف غير مسوى",IF(L1118="تمت التسوية",IF(P1118=0,"✔ متوازنة وتمت التسوية","✔ تمت التسوية – متبقي "&amp;TEXT(P1118,"#,##0")),IF(P1118&gt;0,"متبقي "&amp;TEXT(P1118,"#,##0"),"✔ متوازنة"))))),IF(R1118=0,"⚠ أضف سطر عهدة أولًا",IF(OR(C1118="",N(G1118)=0),"⚠ أكمل التاريخ والقيمة",IF(S1118="","⚠ التاريخ خارج السنة المالية",IF(H1118="","⚠ اختر بند الموازنة",IF(I1118="مرفوض","✖ مرفوض من المدير",IF(I1118&lt;&gt;"موافق","⏳ بانتظار موافقة المدير",IF(K1118&lt;&gt;"نعم","⚠ غير مسوى مع الحسابات","✔ معتمد ومسوى")))))))))</f>
        <v/>
      </c>
      <c r="R1118">
        <f>N(R1117)+IF(A1118="عهدة",1,0)</f>
        <v/>
      </c>
      <c r="S1118">
        <f>IF(C1118="","",IF(AND(C1118&gt;=DATE(2026,9,1),C1118&lt;=DATE(2027,8,31)),(YEAR(C1118)-2026)*12+MONTH(C1118)-8,""))</f>
        <v/>
      </c>
      <c r="T1118">
        <f>IF(AND(A1118="مصروف",R1118&gt;0,I1118="موافق",S1118&lt;&gt;"",H1118&lt;&gt;""),N(G1118),0)</f>
        <v/>
      </c>
    </row>
    <row r="1119">
      <c r="A1119" s="19" t="n"/>
      <c r="B1119" s="20">
        <f>IF(A1119="","",IF(R1119=0,"⚠ أضف سطر عهدة أولًا","DMT-"&amp;TEXT(R1119,"000")))</f>
        <v/>
      </c>
      <c r="C1119" s="21" t="n"/>
      <c r="D1119" s="20">
        <f>IF(C1119="","",IF(S1119="","خارج السنة المالية",INDEX(القوائم!$D$2:$D$13,S1119)))</f>
        <v/>
      </c>
      <c r="E1119" s="22" t="n"/>
      <c r="F1119" s="23" t="n"/>
      <c r="G1119" s="23" t="n"/>
      <c r="H1119" s="22" t="n"/>
      <c r="I1119" s="19" t="n"/>
      <c r="J1119" s="21" t="n"/>
      <c r="K1119" s="19" t="n"/>
      <c r="L1119" s="19" t="n"/>
      <c r="M1119" s="21" t="n"/>
      <c r="N1119" s="22" t="n"/>
      <c r="O1119" s="24">
        <f>IF(A1119&lt;&gt;"عهدة","",SUMIFS($G$8:$G$5007,$B$8:$B$5007,B1119,$A$8:$A$5007,"مصروف",$I$8:$I$5007,"&lt;&gt;مرفوض"))</f>
        <v/>
      </c>
      <c r="P1119" s="25">
        <f>IF(A1119&lt;&gt;"عهدة","",N(F1119)-O1119)</f>
        <v/>
      </c>
      <c r="Q1119" s="26">
        <f>IF(A1119="","",IF(A1119="عهدة",IF(N(F1119)=0,"⚠ أدخل قيمة العهدة",IF(P1119&lt;0,"⛔ عجز / زيادة مصروفات "&amp;TEXT(-P1119,"#,##0"),IF(COUNTIFS($B$8:$B$5007,B1119,$A$8:$A$5007,"مصروف",$I$8:$I$5007,"&lt;&gt;مرفوض",$K$8:$K$5007,"&lt;&gt;نعم")&gt;0,"⚠ "&amp;COUNTIFS($B$8:$B$5007,B1119,$A$8:$A$5007,"مصروف",$I$8:$I$5007,"&lt;&gt;مرفوض",$K$8:$K$5007,"&lt;&gt;نعم")&amp;" مصروف غير مسوى",IF(L1119="تمت التسوية",IF(P1119=0,"✔ متوازنة وتمت التسوية","✔ تمت التسوية – متبقي "&amp;TEXT(P1119,"#,##0")),IF(P1119&gt;0,"متبقي "&amp;TEXT(P1119,"#,##0"),"✔ متوازنة"))))),IF(R1119=0,"⚠ أضف سطر عهدة أولًا",IF(OR(C1119="",N(G1119)=0),"⚠ أكمل التاريخ والقيمة",IF(S1119="","⚠ التاريخ خارج السنة المالية",IF(H1119="","⚠ اختر بند الموازنة",IF(I1119="مرفوض","✖ مرفوض من المدير",IF(I1119&lt;&gt;"موافق","⏳ بانتظار موافقة المدير",IF(K1119&lt;&gt;"نعم","⚠ غير مسوى مع الحسابات","✔ معتمد ومسوى")))))))))</f>
        <v/>
      </c>
      <c r="R1119">
        <f>N(R1118)+IF(A1119="عهدة",1,0)</f>
        <v/>
      </c>
      <c r="S1119">
        <f>IF(C1119="","",IF(AND(C1119&gt;=DATE(2026,9,1),C1119&lt;=DATE(2027,8,31)),(YEAR(C1119)-2026)*12+MONTH(C1119)-8,""))</f>
        <v/>
      </c>
      <c r="T1119">
        <f>IF(AND(A1119="مصروف",R1119&gt;0,I1119="موافق",S1119&lt;&gt;"",H1119&lt;&gt;""),N(G1119),0)</f>
        <v/>
      </c>
    </row>
    <row r="1120">
      <c r="A1120" s="19" t="n"/>
      <c r="B1120" s="20">
        <f>IF(A1120="","",IF(R1120=0,"⚠ أضف سطر عهدة أولًا","DMT-"&amp;TEXT(R1120,"000")))</f>
        <v/>
      </c>
      <c r="C1120" s="21" t="n"/>
      <c r="D1120" s="20">
        <f>IF(C1120="","",IF(S1120="","خارج السنة المالية",INDEX(القوائم!$D$2:$D$13,S1120)))</f>
        <v/>
      </c>
      <c r="E1120" s="22" t="n"/>
      <c r="F1120" s="23" t="n"/>
      <c r="G1120" s="23" t="n"/>
      <c r="H1120" s="22" t="n"/>
      <c r="I1120" s="19" t="n"/>
      <c r="J1120" s="21" t="n"/>
      <c r="K1120" s="19" t="n"/>
      <c r="L1120" s="19" t="n"/>
      <c r="M1120" s="21" t="n"/>
      <c r="N1120" s="22" t="n"/>
      <c r="O1120" s="24">
        <f>IF(A1120&lt;&gt;"عهدة","",SUMIFS($G$8:$G$5007,$B$8:$B$5007,B1120,$A$8:$A$5007,"مصروف",$I$8:$I$5007,"&lt;&gt;مرفوض"))</f>
        <v/>
      </c>
      <c r="P1120" s="25">
        <f>IF(A1120&lt;&gt;"عهدة","",N(F1120)-O1120)</f>
        <v/>
      </c>
      <c r="Q1120" s="26">
        <f>IF(A1120="","",IF(A1120="عهدة",IF(N(F1120)=0,"⚠ أدخل قيمة العهدة",IF(P1120&lt;0,"⛔ عجز / زيادة مصروفات "&amp;TEXT(-P1120,"#,##0"),IF(COUNTIFS($B$8:$B$5007,B1120,$A$8:$A$5007,"مصروف",$I$8:$I$5007,"&lt;&gt;مرفوض",$K$8:$K$5007,"&lt;&gt;نعم")&gt;0,"⚠ "&amp;COUNTIFS($B$8:$B$5007,B1120,$A$8:$A$5007,"مصروف",$I$8:$I$5007,"&lt;&gt;مرفوض",$K$8:$K$5007,"&lt;&gt;نعم")&amp;" مصروف غير مسوى",IF(L1120="تمت التسوية",IF(P1120=0,"✔ متوازنة وتمت التسوية","✔ تمت التسوية – متبقي "&amp;TEXT(P1120,"#,##0")),IF(P1120&gt;0,"متبقي "&amp;TEXT(P1120,"#,##0"),"✔ متوازنة"))))),IF(R1120=0,"⚠ أضف سطر عهدة أولًا",IF(OR(C1120="",N(G1120)=0),"⚠ أكمل التاريخ والقيمة",IF(S1120="","⚠ التاريخ خارج السنة المالية",IF(H1120="","⚠ اختر بند الموازنة",IF(I1120="مرفوض","✖ مرفوض من المدير",IF(I1120&lt;&gt;"موافق","⏳ بانتظار موافقة المدير",IF(K1120&lt;&gt;"نعم","⚠ غير مسوى مع الحسابات","✔ معتمد ومسوى")))))))))</f>
        <v/>
      </c>
      <c r="R1120">
        <f>N(R1119)+IF(A1120="عهدة",1,0)</f>
        <v/>
      </c>
      <c r="S1120">
        <f>IF(C1120="","",IF(AND(C1120&gt;=DATE(2026,9,1),C1120&lt;=DATE(2027,8,31)),(YEAR(C1120)-2026)*12+MONTH(C1120)-8,""))</f>
        <v/>
      </c>
      <c r="T1120">
        <f>IF(AND(A1120="مصروف",R1120&gt;0,I1120="موافق",S1120&lt;&gt;"",H1120&lt;&gt;""),N(G1120),0)</f>
        <v/>
      </c>
    </row>
    <row r="1121">
      <c r="A1121" s="19" t="n"/>
      <c r="B1121" s="20">
        <f>IF(A1121="","",IF(R1121=0,"⚠ أضف سطر عهدة أولًا","DMT-"&amp;TEXT(R1121,"000")))</f>
        <v/>
      </c>
      <c r="C1121" s="21" t="n"/>
      <c r="D1121" s="20">
        <f>IF(C1121="","",IF(S1121="","خارج السنة المالية",INDEX(القوائم!$D$2:$D$13,S1121)))</f>
        <v/>
      </c>
      <c r="E1121" s="22" t="n"/>
      <c r="F1121" s="23" t="n"/>
      <c r="G1121" s="23" t="n"/>
      <c r="H1121" s="22" t="n"/>
      <c r="I1121" s="19" t="n"/>
      <c r="J1121" s="21" t="n"/>
      <c r="K1121" s="19" t="n"/>
      <c r="L1121" s="19" t="n"/>
      <c r="M1121" s="21" t="n"/>
      <c r="N1121" s="22" t="n"/>
      <c r="O1121" s="24">
        <f>IF(A1121&lt;&gt;"عهدة","",SUMIFS($G$8:$G$5007,$B$8:$B$5007,B1121,$A$8:$A$5007,"مصروف",$I$8:$I$5007,"&lt;&gt;مرفوض"))</f>
        <v/>
      </c>
      <c r="P1121" s="25">
        <f>IF(A1121&lt;&gt;"عهدة","",N(F1121)-O1121)</f>
        <v/>
      </c>
      <c r="Q1121" s="26">
        <f>IF(A1121="","",IF(A1121="عهدة",IF(N(F1121)=0,"⚠ أدخل قيمة العهدة",IF(P1121&lt;0,"⛔ عجز / زيادة مصروفات "&amp;TEXT(-P1121,"#,##0"),IF(COUNTIFS($B$8:$B$5007,B1121,$A$8:$A$5007,"مصروف",$I$8:$I$5007,"&lt;&gt;مرفوض",$K$8:$K$5007,"&lt;&gt;نعم")&gt;0,"⚠ "&amp;COUNTIFS($B$8:$B$5007,B1121,$A$8:$A$5007,"مصروف",$I$8:$I$5007,"&lt;&gt;مرفوض",$K$8:$K$5007,"&lt;&gt;نعم")&amp;" مصروف غير مسوى",IF(L1121="تمت التسوية",IF(P1121=0,"✔ متوازنة وتمت التسوية","✔ تمت التسوية – متبقي "&amp;TEXT(P1121,"#,##0")),IF(P1121&gt;0,"متبقي "&amp;TEXT(P1121,"#,##0"),"✔ متوازنة"))))),IF(R1121=0,"⚠ أضف سطر عهدة أولًا",IF(OR(C1121="",N(G1121)=0),"⚠ أكمل التاريخ والقيمة",IF(S1121="","⚠ التاريخ خارج السنة المالية",IF(H1121="","⚠ اختر بند الموازنة",IF(I1121="مرفوض","✖ مرفوض من المدير",IF(I1121&lt;&gt;"موافق","⏳ بانتظار موافقة المدير",IF(K1121&lt;&gt;"نعم","⚠ غير مسوى مع الحسابات","✔ معتمد ومسوى")))))))))</f>
        <v/>
      </c>
      <c r="R1121">
        <f>N(R1120)+IF(A1121="عهدة",1,0)</f>
        <v/>
      </c>
      <c r="S1121">
        <f>IF(C1121="","",IF(AND(C1121&gt;=DATE(2026,9,1),C1121&lt;=DATE(2027,8,31)),(YEAR(C1121)-2026)*12+MONTH(C1121)-8,""))</f>
        <v/>
      </c>
      <c r="T1121">
        <f>IF(AND(A1121="مصروف",R1121&gt;0,I1121="موافق",S1121&lt;&gt;"",H1121&lt;&gt;""),N(G1121),0)</f>
        <v/>
      </c>
    </row>
    <row r="1122">
      <c r="A1122" s="19" t="n"/>
      <c r="B1122" s="20">
        <f>IF(A1122="","",IF(R1122=0,"⚠ أضف سطر عهدة أولًا","DMT-"&amp;TEXT(R1122,"000")))</f>
        <v/>
      </c>
      <c r="C1122" s="21" t="n"/>
      <c r="D1122" s="20">
        <f>IF(C1122="","",IF(S1122="","خارج السنة المالية",INDEX(القوائم!$D$2:$D$13,S1122)))</f>
        <v/>
      </c>
      <c r="E1122" s="22" t="n"/>
      <c r="F1122" s="23" t="n"/>
      <c r="G1122" s="23" t="n"/>
      <c r="H1122" s="22" t="n"/>
      <c r="I1122" s="19" t="n"/>
      <c r="J1122" s="21" t="n"/>
      <c r="K1122" s="19" t="n"/>
      <c r="L1122" s="19" t="n"/>
      <c r="M1122" s="21" t="n"/>
      <c r="N1122" s="22" t="n"/>
      <c r="O1122" s="24">
        <f>IF(A1122&lt;&gt;"عهدة","",SUMIFS($G$8:$G$5007,$B$8:$B$5007,B1122,$A$8:$A$5007,"مصروف",$I$8:$I$5007,"&lt;&gt;مرفوض"))</f>
        <v/>
      </c>
      <c r="P1122" s="25">
        <f>IF(A1122&lt;&gt;"عهدة","",N(F1122)-O1122)</f>
        <v/>
      </c>
      <c r="Q1122" s="26">
        <f>IF(A1122="","",IF(A1122="عهدة",IF(N(F1122)=0,"⚠ أدخل قيمة العهدة",IF(P1122&lt;0,"⛔ عجز / زيادة مصروفات "&amp;TEXT(-P1122,"#,##0"),IF(COUNTIFS($B$8:$B$5007,B1122,$A$8:$A$5007,"مصروف",$I$8:$I$5007,"&lt;&gt;مرفوض",$K$8:$K$5007,"&lt;&gt;نعم")&gt;0,"⚠ "&amp;COUNTIFS($B$8:$B$5007,B1122,$A$8:$A$5007,"مصروف",$I$8:$I$5007,"&lt;&gt;مرفوض",$K$8:$K$5007,"&lt;&gt;نعم")&amp;" مصروف غير مسوى",IF(L1122="تمت التسوية",IF(P1122=0,"✔ متوازنة وتمت التسوية","✔ تمت التسوية – متبقي "&amp;TEXT(P1122,"#,##0")),IF(P1122&gt;0,"متبقي "&amp;TEXT(P1122,"#,##0"),"✔ متوازنة"))))),IF(R1122=0,"⚠ أضف سطر عهدة أولًا",IF(OR(C1122="",N(G1122)=0),"⚠ أكمل التاريخ والقيمة",IF(S1122="","⚠ التاريخ خارج السنة المالية",IF(H1122="","⚠ اختر بند الموازنة",IF(I1122="مرفوض","✖ مرفوض من المدير",IF(I1122&lt;&gt;"موافق","⏳ بانتظار موافقة المدير",IF(K1122&lt;&gt;"نعم","⚠ غير مسوى مع الحسابات","✔ معتمد ومسوى")))))))))</f>
        <v/>
      </c>
      <c r="R1122">
        <f>N(R1121)+IF(A1122="عهدة",1,0)</f>
        <v/>
      </c>
      <c r="S1122">
        <f>IF(C1122="","",IF(AND(C1122&gt;=DATE(2026,9,1),C1122&lt;=DATE(2027,8,31)),(YEAR(C1122)-2026)*12+MONTH(C1122)-8,""))</f>
        <v/>
      </c>
      <c r="T1122">
        <f>IF(AND(A1122="مصروف",R1122&gt;0,I1122="موافق",S1122&lt;&gt;"",H1122&lt;&gt;""),N(G1122),0)</f>
        <v/>
      </c>
    </row>
    <row r="1123">
      <c r="A1123" s="19" t="n"/>
      <c r="B1123" s="20">
        <f>IF(A1123="","",IF(R1123=0,"⚠ أضف سطر عهدة أولًا","DMT-"&amp;TEXT(R1123,"000")))</f>
        <v/>
      </c>
      <c r="C1123" s="21" t="n"/>
      <c r="D1123" s="20">
        <f>IF(C1123="","",IF(S1123="","خارج السنة المالية",INDEX(القوائم!$D$2:$D$13,S1123)))</f>
        <v/>
      </c>
      <c r="E1123" s="22" t="n"/>
      <c r="F1123" s="23" t="n"/>
      <c r="G1123" s="23" t="n"/>
      <c r="H1123" s="22" t="n"/>
      <c r="I1123" s="19" t="n"/>
      <c r="J1123" s="21" t="n"/>
      <c r="K1123" s="19" t="n"/>
      <c r="L1123" s="19" t="n"/>
      <c r="M1123" s="21" t="n"/>
      <c r="N1123" s="22" t="n"/>
      <c r="O1123" s="24">
        <f>IF(A1123&lt;&gt;"عهدة","",SUMIFS($G$8:$G$5007,$B$8:$B$5007,B1123,$A$8:$A$5007,"مصروف",$I$8:$I$5007,"&lt;&gt;مرفوض"))</f>
        <v/>
      </c>
      <c r="P1123" s="25">
        <f>IF(A1123&lt;&gt;"عهدة","",N(F1123)-O1123)</f>
        <v/>
      </c>
      <c r="Q1123" s="26">
        <f>IF(A1123="","",IF(A1123="عهدة",IF(N(F1123)=0,"⚠ أدخل قيمة العهدة",IF(P1123&lt;0,"⛔ عجز / زيادة مصروفات "&amp;TEXT(-P1123,"#,##0"),IF(COUNTIFS($B$8:$B$5007,B1123,$A$8:$A$5007,"مصروف",$I$8:$I$5007,"&lt;&gt;مرفوض",$K$8:$K$5007,"&lt;&gt;نعم")&gt;0,"⚠ "&amp;COUNTIFS($B$8:$B$5007,B1123,$A$8:$A$5007,"مصروف",$I$8:$I$5007,"&lt;&gt;مرفوض",$K$8:$K$5007,"&lt;&gt;نعم")&amp;" مصروف غير مسوى",IF(L1123="تمت التسوية",IF(P1123=0,"✔ متوازنة وتمت التسوية","✔ تمت التسوية – متبقي "&amp;TEXT(P1123,"#,##0")),IF(P1123&gt;0,"متبقي "&amp;TEXT(P1123,"#,##0"),"✔ متوازنة"))))),IF(R1123=0,"⚠ أضف سطر عهدة أولًا",IF(OR(C1123="",N(G1123)=0),"⚠ أكمل التاريخ والقيمة",IF(S1123="","⚠ التاريخ خارج السنة المالية",IF(H1123="","⚠ اختر بند الموازنة",IF(I1123="مرفوض","✖ مرفوض من المدير",IF(I1123&lt;&gt;"موافق","⏳ بانتظار موافقة المدير",IF(K1123&lt;&gt;"نعم","⚠ غير مسوى مع الحسابات","✔ معتمد ومسوى")))))))))</f>
        <v/>
      </c>
      <c r="R1123">
        <f>N(R1122)+IF(A1123="عهدة",1,0)</f>
        <v/>
      </c>
      <c r="S1123">
        <f>IF(C1123="","",IF(AND(C1123&gt;=DATE(2026,9,1),C1123&lt;=DATE(2027,8,31)),(YEAR(C1123)-2026)*12+MONTH(C1123)-8,""))</f>
        <v/>
      </c>
      <c r="T1123">
        <f>IF(AND(A1123="مصروف",R1123&gt;0,I1123="موافق",S1123&lt;&gt;"",H1123&lt;&gt;""),N(G1123),0)</f>
        <v/>
      </c>
    </row>
    <row r="1124">
      <c r="A1124" s="19" t="n"/>
      <c r="B1124" s="20">
        <f>IF(A1124="","",IF(R1124=0,"⚠ أضف سطر عهدة أولًا","DMT-"&amp;TEXT(R1124,"000")))</f>
        <v/>
      </c>
      <c r="C1124" s="21" t="n"/>
      <c r="D1124" s="20">
        <f>IF(C1124="","",IF(S1124="","خارج السنة المالية",INDEX(القوائم!$D$2:$D$13,S1124)))</f>
        <v/>
      </c>
      <c r="E1124" s="22" t="n"/>
      <c r="F1124" s="23" t="n"/>
      <c r="G1124" s="23" t="n"/>
      <c r="H1124" s="22" t="n"/>
      <c r="I1124" s="19" t="n"/>
      <c r="J1124" s="21" t="n"/>
      <c r="K1124" s="19" t="n"/>
      <c r="L1124" s="19" t="n"/>
      <c r="M1124" s="21" t="n"/>
      <c r="N1124" s="22" t="n"/>
      <c r="O1124" s="24">
        <f>IF(A1124&lt;&gt;"عهدة","",SUMIFS($G$8:$G$5007,$B$8:$B$5007,B1124,$A$8:$A$5007,"مصروف",$I$8:$I$5007,"&lt;&gt;مرفوض"))</f>
        <v/>
      </c>
      <c r="P1124" s="25">
        <f>IF(A1124&lt;&gt;"عهدة","",N(F1124)-O1124)</f>
        <v/>
      </c>
      <c r="Q1124" s="26">
        <f>IF(A1124="","",IF(A1124="عهدة",IF(N(F1124)=0,"⚠ أدخل قيمة العهدة",IF(P1124&lt;0,"⛔ عجز / زيادة مصروفات "&amp;TEXT(-P1124,"#,##0"),IF(COUNTIFS($B$8:$B$5007,B1124,$A$8:$A$5007,"مصروف",$I$8:$I$5007,"&lt;&gt;مرفوض",$K$8:$K$5007,"&lt;&gt;نعم")&gt;0,"⚠ "&amp;COUNTIFS($B$8:$B$5007,B1124,$A$8:$A$5007,"مصروف",$I$8:$I$5007,"&lt;&gt;مرفوض",$K$8:$K$5007,"&lt;&gt;نعم")&amp;" مصروف غير مسوى",IF(L1124="تمت التسوية",IF(P1124=0,"✔ متوازنة وتمت التسوية","✔ تمت التسوية – متبقي "&amp;TEXT(P1124,"#,##0")),IF(P1124&gt;0,"متبقي "&amp;TEXT(P1124,"#,##0"),"✔ متوازنة"))))),IF(R1124=0,"⚠ أضف سطر عهدة أولًا",IF(OR(C1124="",N(G1124)=0),"⚠ أكمل التاريخ والقيمة",IF(S1124="","⚠ التاريخ خارج السنة المالية",IF(H1124="","⚠ اختر بند الموازنة",IF(I1124="مرفوض","✖ مرفوض من المدير",IF(I1124&lt;&gt;"موافق","⏳ بانتظار موافقة المدير",IF(K1124&lt;&gt;"نعم","⚠ غير مسوى مع الحسابات","✔ معتمد ومسوى")))))))))</f>
        <v/>
      </c>
      <c r="R1124">
        <f>N(R1123)+IF(A1124="عهدة",1,0)</f>
        <v/>
      </c>
      <c r="S1124">
        <f>IF(C1124="","",IF(AND(C1124&gt;=DATE(2026,9,1),C1124&lt;=DATE(2027,8,31)),(YEAR(C1124)-2026)*12+MONTH(C1124)-8,""))</f>
        <v/>
      </c>
      <c r="T1124">
        <f>IF(AND(A1124="مصروف",R1124&gt;0,I1124="موافق",S1124&lt;&gt;"",H1124&lt;&gt;""),N(G1124),0)</f>
        <v/>
      </c>
    </row>
    <row r="1125">
      <c r="A1125" s="19" t="n"/>
      <c r="B1125" s="20">
        <f>IF(A1125="","",IF(R1125=0,"⚠ أضف سطر عهدة أولًا","DMT-"&amp;TEXT(R1125,"000")))</f>
        <v/>
      </c>
      <c r="C1125" s="21" t="n"/>
      <c r="D1125" s="20">
        <f>IF(C1125="","",IF(S1125="","خارج السنة المالية",INDEX(القوائم!$D$2:$D$13,S1125)))</f>
        <v/>
      </c>
      <c r="E1125" s="22" t="n"/>
      <c r="F1125" s="23" t="n"/>
      <c r="G1125" s="23" t="n"/>
      <c r="H1125" s="22" t="n"/>
      <c r="I1125" s="19" t="n"/>
      <c r="J1125" s="21" t="n"/>
      <c r="K1125" s="19" t="n"/>
      <c r="L1125" s="19" t="n"/>
      <c r="M1125" s="21" t="n"/>
      <c r="N1125" s="22" t="n"/>
      <c r="O1125" s="24">
        <f>IF(A1125&lt;&gt;"عهدة","",SUMIFS($G$8:$G$5007,$B$8:$B$5007,B1125,$A$8:$A$5007,"مصروف",$I$8:$I$5007,"&lt;&gt;مرفوض"))</f>
        <v/>
      </c>
      <c r="P1125" s="25">
        <f>IF(A1125&lt;&gt;"عهدة","",N(F1125)-O1125)</f>
        <v/>
      </c>
      <c r="Q1125" s="26">
        <f>IF(A1125="","",IF(A1125="عهدة",IF(N(F1125)=0,"⚠ أدخل قيمة العهدة",IF(P1125&lt;0,"⛔ عجز / زيادة مصروفات "&amp;TEXT(-P1125,"#,##0"),IF(COUNTIFS($B$8:$B$5007,B1125,$A$8:$A$5007,"مصروف",$I$8:$I$5007,"&lt;&gt;مرفوض",$K$8:$K$5007,"&lt;&gt;نعم")&gt;0,"⚠ "&amp;COUNTIFS($B$8:$B$5007,B1125,$A$8:$A$5007,"مصروف",$I$8:$I$5007,"&lt;&gt;مرفوض",$K$8:$K$5007,"&lt;&gt;نعم")&amp;" مصروف غير مسوى",IF(L1125="تمت التسوية",IF(P1125=0,"✔ متوازنة وتمت التسوية","✔ تمت التسوية – متبقي "&amp;TEXT(P1125,"#,##0")),IF(P1125&gt;0,"متبقي "&amp;TEXT(P1125,"#,##0"),"✔ متوازنة"))))),IF(R1125=0,"⚠ أضف سطر عهدة أولًا",IF(OR(C1125="",N(G1125)=0),"⚠ أكمل التاريخ والقيمة",IF(S1125="","⚠ التاريخ خارج السنة المالية",IF(H1125="","⚠ اختر بند الموازنة",IF(I1125="مرفوض","✖ مرفوض من المدير",IF(I1125&lt;&gt;"موافق","⏳ بانتظار موافقة المدير",IF(K1125&lt;&gt;"نعم","⚠ غير مسوى مع الحسابات","✔ معتمد ومسوى")))))))))</f>
        <v/>
      </c>
      <c r="R1125">
        <f>N(R1124)+IF(A1125="عهدة",1,0)</f>
        <v/>
      </c>
      <c r="S1125">
        <f>IF(C1125="","",IF(AND(C1125&gt;=DATE(2026,9,1),C1125&lt;=DATE(2027,8,31)),(YEAR(C1125)-2026)*12+MONTH(C1125)-8,""))</f>
        <v/>
      </c>
      <c r="T1125">
        <f>IF(AND(A1125="مصروف",R1125&gt;0,I1125="موافق",S1125&lt;&gt;"",H1125&lt;&gt;""),N(G1125),0)</f>
        <v/>
      </c>
    </row>
    <row r="1126">
      <c r="A1126" s="19" t="n"/>
      <c r="B1126" s="20">
        <f>IF(A1126="","",IF(R1126=0,"⚠ أضف سطر عهدة أولًا","DMT-"&amp;TEXT(R1126,"000")))</f>
        <v/>
      </c>
      <c r="C1126" s="21" t="n"/>
      <c r="D1126" s="20">
        <f>IF(C1126="","",IF(S1126="","خارج السنة المالية",INDEX(القوائم!$D$2:$D$13,S1126)))</f>
        <v/>
      </c>
      <c r="E1126" s="22" t="n"/>
      <c r="F1126" s="23" t="n"/>
      <c r="G1126" s="23" t="n"/>
      <c r="H1126" s="22" t="n"/>
      <c r="I1126" s="19" t="n"/>
      <c r="J1126" s="21" t="n"/>
      <c r="K1126" s="19" t="n"/>
      <c r="L1126" s="19" t="n"/>
      <c r="M1126" s="21" t="n"/>
      <c r="N1126" s="22" t="n"/>
      <c r="O1126" s="24">
        <f>IF(A1126&lt;&gt;"عهدة","",SUMIFS($G$8:$G$5007,$B$8:$B$5007,B1126,$A$8:$A$5007,"مصروف",$I$8:$I$5007,"&lt;&gt;مرفوض"))</f>
        <v/>
      </c>
      <c r="P1126" s="25">
        <f>IF(A1126&lt;&gt;"عهدة","",N(F1126)-O1126)</f>
        <v/>
      </c>
      <c r="Q1126" s="26">
        <f>IF(A1126="","",IF(A1126="عهدة",IF(N(F1126)=0,"⚠ أدخل قيمة العهدة",IF(P1126&lt;0,"⛔ عجز / زيادة مصروفات "&amp;TEXT(-P1126,"#,##0"),IF(COUNTIFS($B$8:$B$5007,B1126,$A$8:$A$5007,"مصروف",$I$8:$I$5007,"&lt;&gt;مرفوض",$K$8:$K$5007,"&lt;&gt;نعم")&gt;0,"⚠ "&amp;COUNTIFS($B$8:$B$5007,B1126,$A$8:$A$5007,"مصروف",$I$8:$I$5007,"&lt;&gt;مرفوض",$K$8:$K$5007,"&lt;&gt;نعم")&amp;" مصروف غير مسوى",IF(L1126="تمت التسوية",IF(P1126=0,"✔ متوازنة وتمت التسوية","✔ تمت التسوية – متبقي "&amp;TEXT(P1126,"#,##0")),IF(P1126&gt;0,"متبقي "&amp;TEXT(P1126,"#,##0"),"✔ متوازنة"))))),IF(R1126=0,"⚠ أضف سطر عهدة أولًا",IF(OR(C1126="",N(G1126)=0),"⚠ أكمل التاريخ والقيمة",IF(S1126="","⚠ التاريخ خارج السنة المالية",IF(H1126="","⚠ اختر بند الموازنة",IF(I1126="مرفوض","✖ مرفوض من المدير",IF(I1126&lt;&gt;"موافق","⏳ بانتظار موافقة المدير",IF(K1126&lt;&gt;"نعم","⚠ غير مسوى مع الحسابات","✔ معتمد ومسوى")))))))))</f>
        <v/>
      </c>
      <c r="R1126">
        <f>N(R1125)+IF(A1126="عهدة",1,0)</f>
        <v/>
      </c>
      <c r="S1126">
        <f>IF(C1126="","",IF(AND(C1126&gt;=DATE(2026,9,1),C1126&lt;=DATE(2027,8,31)),(YEAR(C1126)-2026)*12+MONTH(C1126)-8,""))</f>
        <v/>
      </c>
      <c r="T1126">
        <f>IF(AND(A1126="مصروف",R1126&gt;0,I1126="موافق",S1126&lt;&gt;"",H1126&lt;&gt;""),N(G1126),0)</f>
        <v/>
      </c>
    </row>
    <row r="1127">
      <c r="A1127" s="19" t="n"/>
      <c r="B1127" s="20">
        <f>IF(A1127="","",IF(R1127=0,"⚠ أضف سطر عهدة أولًا","DMT-"&amp;TEXT(R1127,"000")))</f>
        <v/>
      </c>
      <c r="C1127" s="21" t="n"/>
      <c r="D1127" s="20">
        <f>IF(C1127="","",IF(S1127="","خارج السنة المالية",INDEX(القوائم!$D$2:$D$13,S1127)))</f>
        <v/>
      </c>
      <c r="E1127" s="22" t="n"/>
      <c r="F1127" s="23" t="n"/>
      <c r="G1127" s="23" t="n"/>
      <c r="H1127" s="22" t="n"/>
      <c r="I1127" s="19" t="n"/>
      <c r="J1127" s="21" t="n"/>
      <c r="K1127" s="19" t="n"/>
      <c r="L1127" s="19" t="n"/>
      <c r="M1127" s="21" t="n"/>
      <c r="N1127" s="22" t="n"/>
      <c r="O1127" s="24">
        <f>IF(A1127&lt;&gt;"عهدة","",SUMIFS($G$8:$G$5007,$B$8:$B$5007,B1127,$A$8:$A$5007,"مصروف",$I$8:$I$5007,"&lt;&gt;مرفوض"))</f>
        <v/>
      </c>
      <c r="P1127" s="25">
        <f>IF(A1127&lt;&gt;"عهدة","",N(F1127)-O1127)</f>
        <v/>
      </c>
      <c r="Q1127" s="26">
        <f>IF(A1127="","",IF(A1127="عهدة",IF(N(F1127)=0,"⚠ أدخل قيمة العهدة",IF(P1127&lt;0,"⛔ عجز / زيادة مصروفات "&amp;TEXT(-P1127,"#,##0"),IF(COUNTIFS($B$8:$B$5007,B1127,$A$8:$A$5007,"مصروف",$I$8:$I$5007,"&lt;&gt;مرفوض",$K$8:$K$5007,"&lt;&gt;نعم")&gt;0,"⚠ "&amp;COUNTIFS($B$8:$B$5007,B1127,$A$8:$A$5007,"مصروف",$I$8:$I$5007,"&lt;&gt;مرفوض",$K$8:$K$5007,"&lt;&gt;نعم")&amp;" مصروف غير مسوى",IF(L1127="تمت التسوية",IF(P1127=0,"✔ متوازنة وتمت التسوية","✔ تمت التسوية – متبقي "&amp;TEXT(P1127,"#,##0")),IF(P1127&gt;0,"متبقي "&amp;TEXT(P1127,"#,##0"),"✔ متوازنة"))))),IF(R1127=0,"⚠ أضف سطر عهدة أولًا",IF(OR(C1127="",N(G1127)=0),"⚠ أكمل التاريخ والقيمة",IF(S1127="","⚠ التاريخ خارج السنة المالية",IF(H1127="","⚠ اختر بند الموازنة",IF(I1127="مرفوض","✖ مرفوض من المدير",IF(I1127&lt;&gt;"موافق","⏳ بانتظار موافقة المدير",IF(K1127&lt;&gt;"نعم","⚠ غير مسوى مع الحسابات","✔ معتمد ومسوى")))))))))</f>
        <v/>
      </c>
      <c r="R1127">
        <f>N(R1126)+IF(A1127="عهدة",1,0)</f>
        <v/>
      </c>
      <c r="S1127">
        <f>IF(C1127="","",IF(AND(C1127&gt;=DATE(2026,9,1),C1127&lt;=DATE(2027,8,31)),(YEAR(C1127)-2026)*12+MONTH(C1127)-8,""))</f>
        <v/>
      </c>
      <c r="T1127">
        <f>IF(AND(A1127="مصروف",R1127&gt;0,I1127="موافق",S1127&lt;&gt;"",H1127&lt;&gt;""),N(G1127),0)</f>
        <v/>
      </c>
    </row>
    <row r="1128">
      <c r="A1128" s="19" t="n"/>
      <c r="B1128" s="20">
        <f>IF(A1128="","",IF(R1128=0,"⚠ أضف سطر عهدة أولًا","DMT-"&amp;TEXT(R1128,"000")))</f>
        <v/>
      </c>
      <c r="C1128" s="21" t="n"/>
      <c r="D1128" s="20">
        <f>IF(C1128="","",IF(S1128="","خارج السنة المالية",INDEX(القوائم!$D$2:$D$13,S1128)))</f>
        <v/>
      </c>
      <c r="E1128" s="22" t="n"/>
      <c r="F1128" s="23" t="n"/>
      <c r="G1128" s="23" t="n"/>
      <c r="H1128" s="22" t="n"/>
      <c r="I1128" s="19" t="n"/>
      <c r="J1128" s="21" t="n"/>
      <c r="K1128" s="19" t="n"/>
      <c r="L1128" s="19" t="n"/>
      <c r="M1128" s="21" t="n"/>
      <c r="N1128" s="22" t="n"/>
      <c r="O1128" s="24">
        <f>IF(A1128&lt;&gt;"عهدة","",SUMIFS($G$8:$G$5007,$B$8:$B$5007,B1128,$A$8:$A$5007,"مصروف",$I$8:$I$5007,"&lt;&gt;مرفوض"))</f>
        <v/>
      </c>
      <c r="P1128" s="25">
        <f>IF(A1128&lt;&gt;"عهدة","",N(F1128)-O1128)</f>
        <v/>
      </c>
      <c r="Q1128" s="26">
        <f>IF(A1128="","",IF(A1128="عهدة",IF(N(F1128)=0,"⚠ أدخل قيمة العهدة",IF(P1128&lt;0,"⛔ عجز / زيادة مصروفات "&amp;TEXT(-P1128,"#,##0"),IF(COUNTIFS($B$8:$B$5007,B1128,$A$8:$A$5007,"مصروف",$I$8:$I$5007,"&lt;&gt;مرفوض",$K$8:$K$5007,"&lt;&gt;نعم")&gt;0,"⚠ "&amp;COUNTIFS($B$8:$B$5007,B1128,$A$8:$A$5007,"مصروف",$I$8:$I$5007,"&lt;&gt;مرفوض",$K$8:$K$5007,"&lt;&gt;نعم")&amp;" مصروف غير مسوى",IF(L1128="تمت التسوية",IF(P1128=0,"✔ متوازنة وتمت التسوية","✔ تمت التسوية – متبقي "&amp;TEXT(P1128,"#,##0")),IF(P1128&gt;0,"متبقي "&amp;TEXT(P1128,"#,##0"),"✔ متوازنة"))))),IF(R1128=0,"⚠ أضف سطر عهدة أولًا",IF(OR(C1128="",N(G1128)=0),"⚠ أكمل التاريخ والقيمة",IF(S1128="","⚠ التاريخ خارج السنة المالية",IF(H1128="","⚠ اختر بند الموازنة",IF(I1128="مرفوض","✖ مرفوض من المدير",IF(I1128&lt;&gt;"موافق","⏳ بانتظار موافقة المدير",IF(K1128&lt;&gt;"نعم","⚠ غير مسوى مع الحسابات","✔ معتمد ومسوى")))))))))</f>
        <v/>
      </c>
      <c r="R1128">
        <f>N(R1127)+IF(A1128="عهدة",1,0)</f>
        <v/>
      </c>
      <c r="S1128">
        <f>IF(C1128="","",IF(AND(C1128&gt;=DATE(2026,9,1),C1128&lt;=DATE(2027,8,31)),(YEAR(C1128)-2026)*12+MONTH(C1128)-8,""))</f>
        <v/>
      </c>
      <c r="T1128">
        <f>IF(AND(A1128="مصروف",R1128&gt;0,I1128="موافق",S1128&lt;&gt;"",H1128&lt;&gt;""),N(G1128),0)</f>
        <v/>
      </c>
    </row>
    <row r="1129">
      <c r="A1129" s="19" t="n"/>
      <c r="B1129" s="20">
        <f>IF(A1129="","",IF(R1129=0,"⚠ أضف سطر عهدة أولًا","DMT-"&amp;TEXT(R1129,"000")))</f>
        <v/>
      </c>
      <c r="C1129" s="21" t="n"/>
      <c r="D1129" s="20">
        <f>IF(C1129="","",IF(S1129="","خارج السنة المالية",INDEX(القوائم!$D$2:$D$13,S1129)))</f>
        <v/>
      </c>
      <c r="E1129" s="22" t="n"/>
      <c r="F1129" s="23" t="n"/>
      <c r="G1129" s="23" t="n"/>
      <c r="H1129" s="22" t="n"/>
      <c r="I1129" s="19" t="n"/>
      <c r="J1129" s="21" t="n"/>
      <c r="K1129" s="19" t="n"/>
      <c r="L1129" s="19" t="n"/>
      <c r="M1129" s="21" t="n"/>
      <c r="N1129" s="22" t="n"/>
      <c r="O1129" s="24">
        <f>IF(A1129&lt;&gt;"عهدة","",SUMIFS($G$8:$G$5007,$B$8:$B$5007,B1129,$A$8:$A$5007,"مصروف",$I$8:$I$5007,"&lt;&gt;مرفوض"))</f>
        <v/>
      </c>
      <c r="P1129" s="25">
        <f>IF(A1129&lt;&gt;"عهدة","",N(F1129)-O1129)</f>
        <v/>
      </c>
      <c r="Q1129" s="26">
        <f>IF(A1129="","",IF(A1129="عهدة",IF(N(F1129)=0,"⚠ أدخل قيمة العهدة",IF(P1129&lt;0,"⛔ عجز / زيادة مصروفات "&amp;TEXT(-P1129,"#,##0"),IF(COUNTIFS($B$8:$B$5007,B1129,$A$8:$A$5007,"مصروف",$I$8:$I$5007,"&lt;&gt;مرفوض",$K$8:$K$5007,"&lt;&gt;نعم")&gt;0,"⚠ "&amp;COUNTIFS($B$8:$B$5007,B1129,$A$8:$A$5007,"مصروف",$I$8:$I$5007,"&lt;&gt;مرفوض",$K$8:$K$5007,"&lt;&gt;نعم")&amp;" مصروف غير مسوى",IF(L1129="تمت التسوية",IF(P1129=0,"✔ متوازنة وتمت التسوية","✔ تمت التسوية – متبقي "&amp;TEXT(P1129,"#,##0")),IF(P1129&gt;0,"متبقي "&amp;TEXT(P1129,"#,##0"),"✔ متوازنة"))))),IF(R1129=0,"⚠ أضف سطر عهدة أولًا",IF(OR(C1129="",N(G1129)=0),"⚠ أكمل التاريخ والقيمة",IF(S1129="","⚠ التاريخ خارج السنة المالية",IF(H1129="","⚠ اختر بند الموازنة",IF(I1129="مرفوض","✖ مرفوض من المدير",IF(I1129&lt;&gt;"موافق","⏳ بانتظار موافقة المدير",IF(K1129&lt;&gt;"نعم","⚠ غير مسوى مع الحسابات","✔ معتمد ومسوى")))))))))</f>
        <v/>
      </c>
      <c r="R1129">
        <f>N(R1128)+IF(A1129="عهدة",1,0)</f>
        <v/>
      </c>
      <c r="S1129">
        <f>IF(C1129="","",IF(AND(C1129&gt;=DATE(2026,9,1),C1129&lt;=DATE(2027,8,31)),(YEAR(C1129)-2026)*12+MONTH(C1129)-8,""))</f>
        <v/>
      </c>
      <c r="T1129">
        <f>IF(AND(A1129="مصروف",R1129&gt;0,I1129="موافق",S1129&lt;&gt;"",H1129&lt;&gt;""),N(G1129),0)</f>
        <v/>
      </c>
    </row>
    <row r="1130">
      <c r="A1130" s="19" t="n"/>
      <c r="B1130" s="20">
        <f>IF(A1130="","",IF(R1130=0,"⚠ أضف سطر عهدة أولًا","DMT-"&amp;TEXT(R1130,"000")))</f>
        <v/>
      </c>
      <c r="C1130" s="21" t="n"/>
      <c r="D1130" s="20">
        <f>IF(C1130="","",IF(S1130="","خارج السنة المالية",INDEX(القوائم!$D$2:$D$13,S1130)))</f>
        <v/>
      </c>
      <c r="E1130" s="22" t="n"/>
      <c r="F1130" s="23" t="n"/>
      <c r="G1130" s="23" t="n"/>
      <c r="H1130" s="22" t="n"/>
      <c r="I1130" s="19" t="n"/>
      <c r="J1130" s="21" t="n"/>
      <c r="K1130" s="19" t="n"/>
      <c r="L1130" s="19" t="n"/>
      <c r="M1130" s="21" t="n"/>
      <c r="N1130" s="22" t="n"/>
      <c r="O1130" s="24">
        <f>IF(A1130&lt;&gt;"عهدة","",SUMIFS($G$8:$G$5007,$B$8:$B$5007,B1130,$A$8:$A$5007,"مصروف",$I$8:$I$5007,"&lt;&gt;مرفوض"))</f>
        <v/>
      </c>
      <c r="P1130" s="25">
        <f>IF(A1130&lt;&gt;"عهدة","",N(F1130)-O1130)</f>
        <v/>
      </c>
      <c r="Q1130" s="26">
        <f>IF(A1130="","",IF(A1130="عهدة",IF(N(F1130)=0,"⚠ أدخل قيمة العهدة",IF(P1130&lt;0,"⛔ عجز / زيادة مصروفات "&amp;TEXT(-P1130,"#,##0"),IF(COUNTIFS($B$8:$B$5007,B1130,$A$8:$A$5007,"مصروف",$I$8:$I$5007,"&lt;&gt;مرفوض",$K$8:$K$5007,"&lt;&gt;نعم")&gt;0,"⚠ "&amp;COUNTIFS($B$8:$B$5007,B1130,$A$8:$A$5007,"مصروف",$I$8:$I$5007,"&lt;&gt;مرفوض",$K$8:$K$5007,"&lt;&gt;نعم")&amp;" مصروف غير مسوى",IF(L1130="تمت التسوية",IF(P1130=0,"✔ متوازنة وتمت التسوية","✔ تمت التسوية – متبقي "&amp;TEXT(P1130,"#,##0")),IF(P1130&gt;0,"متبقي "&amp;TEXT(P1130,"#,##0"),"✔ متوازنة"))))),IF(R1130=0,"⚠ أضف سطر عهدة أولًا",IF(OR(C1130="",N(G1130)=0),"⚠ أكمل التاريخ والقيمة",IF(S1130="","⚠ التاريخ خارج السنة المالية",IF(H1130="","⚠ اختر بند الموازنة",IF(I1130="مرفوض","✖ مرفوض من المدير",IF(I1130&lt;&gt;"موافق","⏳ بانتظار موافقة المدير",IF(K1130&lt;&gt;"نعم","⚠ غير مسوى مع الحسابات","✔ معتمد ومسوى")))))))))</f>
        <v/>
      </c>
      <c r="R1130">
        <f>N(R1129)+IF(A1130="عهدة",1,0)</f>
        <v/>
      </c>
      <c r="S1130">
        <f>IF(C1130="","",IF(AND(C1130&gt;=DATE(2026,9,1),C1130&lt;=DATE(2027,8,31)),(YEAR(C1130)-2026)*12+MONTH(C1130)-8,""))</f>
        <v/>
      </c>
      <c r="T1130">
        <f>IF(AND(A1130="مصروف",R1130&gt;0,I1130="موافق",S1130&lt;&gt;"",H1130&lt;&gt;""),N(G1130),0)</f>
        <v/>
      </c>
    </row>
    <row r="1131">
      <c r="A1131" s="19" t="n"/>
      <c r="B1131" s="20">
        <f>IF(A1131="","",IF(R1131=0,"⚠ أضف سطر عهدة أولًا","DMT-"&amp;TEXT(R1131,"000")))</f>
        <v/>
      </c>
      <c r="C1131" s="21" t="n"/>
      <c r="D1131" s="20">
        <f>IF(C1131="","",IF(S1131="","خارج السنة المالية",INDEX(القوائم!$D$2:$D$13,S1131)))</f>
        <v/>
      </c>
      <c r="E1131" s="22" t="n"/>
      <c r="F1131" s="23" t="n"/>
      <c r="G1131" s="23" t="n"/>
      <c r="H1131" s="22" t="n"/>
      <c r="I1131" s="19" t="n"/>
      <c r="J1131" s="21" t="n"/>
      <c r="K1131" s="19" t="n"/>
      <c r="L1131" s="19" t="n"/>
      <c r="M1131" s="21" t="n"/>
      <c r="N1131" s="22" t="n"/>
      <c r="O1131" s="24">
        <f>IF(A1131&lt;&gt;"عهدة","",SUMIFS($G$8:$G$5007,$B$8:$B$5007,B1131,$A$8:$A$5007,"مصروف",$I$8:$I$5007,"&lt;&gt;مرفوض"))</f>
        <v/>
      </c>
      <c r="P1131" s="25">
        <f>IF(A1131&lt;&gt;"عهدة","",N(F1131)-O1131)</f>
        <v/>
      </c>
      <c r="Q1131" s="26">
        <f>IF(A1131="","",IF(A1131="عهدة",IF(N(F1131)=0,"⚠ أدخل قيمة العهدة",IF(P1131&lt;0,"⛔ عجز / زيادة مصروفات "&amp;TEXT(-P1131,"#,##0"),IF(COUNTIFS($B$8:$B$5007,B1131,$A$8:$A$5007,"مصروف",$I$8:$I$5007,"&lt;&gt;مرفوض",$K$8:$K$5007,"&lt;&gt;نعم")&gt;0,"⚠ "&amp;COUNTIFS($B$8:$B$5007,B1131,$A$8:$A$5007,"مصروف",$I$8:$I$5007,"&lt;&gt;مرفوض",$K$8:$K$5007,"&lt;&gt;نعم")&amp;" مصروف غير مسوى",IF(L1131="تمت التسوية",IF(P1131=0,"✔ متوازنة وتمت التسوية","✔ تمت التسوية – متبقي "&amp;TEXT(P1131,"#,##0")),IF(P1131&gt;0,"متبقي "&amp;TEXT(P1131,"#,##0"),"✔ متوازنة"))))),IF(R1131=0,"⚠ أضف سطر عهدة أولًا",IF(OR(C1131="",N(G1131)=0),"⚠ أكمل التاريخ والقيمة",IF(S1131="","⚠ التاريخ خارج السنة المالية",IF(H1131="","⚠ اختر بند الموازنة",IF(I1131="مرفوض","✖ مرفوض من المدير",IF(I1131&lt;&gt;"موافق","⏳ بانتظار موافقة المدير",IF(K1131&lt;&gt;"نعم","⚠ غير مسوى مع الحسابات","✔ معتمد ومسوى")))))))))</f>
        <v/>
      </c>
      <c r="R1131">
        <f>N(R1130)+IF(A1131="عهدة",1,0)</f>
        <v/>
      </c>
      <c r="S1131">
        <f>IF(C1131="","",IF(AND(C1131&gt;=DATE(2026,9,1),C1131&lt;=DATE(2027,8,31)),(YEAR(C1131)-2026)*12+MONTH(C1131)-8,""))</f>
        <v/>
      </c>
      <c r="T1131">
        <f>IF(AND(A1131="مصروف",R1131&gt;0,I1131="موافق",S1131&lt;&gt;"",H1131&lt;&gt;""),N(G1131),0)</f>
        <v/>
      </c>
    </row>
    <row r="1132">
      <c r="A1132" s="19" t="n"/>
      <c r="B1132" s="20">
        <f>IF(A1132="","",IF(R1132=0,"⚠ أضف سطر عهدة أولًا","DMT-"&amp;TEXT(R1132,"000")))</f>
        <v/>
      </c>
      <c r="C1132" s="21" t="n"/>
      <c r="D1132" s="20">
        <f>IF(C1132="","",IF(S1132="","خارج السنة المالية",INDEX(القوائم!$D$2:$D$13,S1132)))</f>
        <v/>
      </c>
      <c r="E1132" s="22" t="n"/>
      <c r="F1132" s="23" t="n"/>
      <c r="G1132" s="23" t="n"/>
      <c r="H1132" s="22" t="n"/>
      <c r="I1132" s="19" t="n"/>
      <c r="J1132" s="21" t="n"/>
      <c r="K1132" s="19" t="n"/>
      <c r="L1132" s="19" t="n"/>
      <c r="M1132" s="21" t="n"/>
      <c r="N1132" s="22" t="n"/>
      <c r="O1132" s="24">
        <f>IF(A1132&lt;&gt;"عهدة","",SUMIFS($G$8:$G$5007,$B$8:$B$5007,B1132,$A$8:$A$5007,"مصروف",$I$8:$I$5007,"&lt;&gt;مرفوض"))</f>
        <v/>
      </c>
      <c r="P1132" s="25">
        <f>IF(A1132&lt;&gt;"عهدة","",N(F1132)-O1132)</f>
        <v/>
      </c>
      <c r="Q1132" s="26">
        <f>IF(A1132="","",IF(A1132="عهدة",IF(N(F1132)=0,"⚠ أدخل قيمة العهدة",IF(P1132&lt;0,"⛔ عجز / زيادة مصروفات "&amp;TEXT(-P1132,"#,##0"),IF(COUNTIFS($B$8:$B$5007,B1132,$A$8:$A$5007,"مصروف",$I$8:$I$5007,"&lt;&gt;مرفوض",$K$8:$K$5007,"&lt;&gt;نعم")&gt;0,"⚠ "&amp;COUNTIFS($B$8:$B$5007,B1132,$A$8:$A$5007,"مصروف",$I$8:$I$5007,"&lt;&gt;مرفوض",$K$8:$K$5007,"&lt;&gt;نعم")&amp;" مصروف غير مسوى",IF(L1132="تمت التسوية",IF(P1132=0,"✔ متوازنة وتمت التسوية","✔ تمت التسوية – متبقي "&amp;TEXT(P1132,"#,##0")),IF(P1132&gt;0,"متبقي "&amp;TEXT(P1132,"#,##0"),"✔ متوازنة"))))),IF(R1132=0,"⚠ أضف سطر عهدة أولًا",IF(OR(C1132="",N(G1132)=0),"⚠ أكمل التاريخ والقيمة",IF(S1132="","⚠ التاريخ خارج السنة المالية",IF(H1132="","⚠ اختر بند الموازنة",IF(I1132="مرفوض","✖ مرفوض من المدير",IF(I1132&lt;&gt;"موافق","⏳ بانتظار موافقة المدير",IF(K1132&lt;&gt;"نعم","⚠ غير مسوى مع الحسابات","✔ معتمد ومسوى")))))))))</f>
        <v/>
      </c>
      <c r="R1132">
        <f>N(R1131)+IF(A1132="عهدة",1,0)</f>
        <v/>
      </c>
      <c r="S1132">
        <f>IF(C1132="","",IF(AND(C1132&gt;=DATE(2026,9,1),C1132&lt;=DATE(2027,8,31)),(YEAR(C1132)-2026)*12+MONTH(C1132)-8,""))</f>
        <v/>
      </c>
      <c r="T1132">
        <f>IF(AND(A1132="مصروف",R1132&gt;0,I1132="موافق",S1132&lt;&gt;"",H1132&lt;&gt;""),N(G1132),0)</f>
        <v/>
      </c>
    </row>
    <row r="1133">
      <c r="A1133" s="19" t="n"/>
      <c r="B1133" s="20">
        <f>IF(A1133="","",IF(R1133=0,"⚠ أضف سطر عهدة أولًا","DMT-"&amp;TEXT(R1133,"000")))</f>
        <v/>
      </c>
      <c r="C1133" s="21" t="n"/>
      <c r="D1133" s="20">
        <f>IF(C1133="","",IF(S1133="","خارج السنة المالية",INDEX(القوائم!$D$2:$D$13,S1133)))</f>
        <v/>
      </c>
      <c r="E1133" s="22" t="n"/>
      <c r="F1133" s="23" t="n"/>
      <c r="G1133" s="23" t="n"/>
      <c r="H1133" s="22" t="n"/>
      <c r="I1133" s="19" t="n"/>
      <c r="J1133" s="21" t="n"/>
      <c r="K1133" s="19" t="n"/>
      <c r="L1133" s="19" t="n"/>
      <c r="M1133" s="21" t="n"/>
      <c r="N1133" s="22" t="n"/>
      <c r="O1133" s="24">
        <f>IF(A1133&lt;&gt;"عهدة","",SUMIFS($G$8:$G$5007,$B$8:$B$5007,B1133,$A$8:$A$5007,"مصروف",$I$8:$I$5007,"&lt;&gt;مرفوض"))</f>
        <v/>
      </c>
      <c r="P1133" s="25">
        <f>IF(A1133&lt;&gt;"عهدة","",N(F1133)-O1133)</f>
        <v/>
      </c>
      <c r="Q1133" s="26">
        <f>IF(A1133="","",IF(A1133="عهدة",IF(N(F1133)=0,"⚠ أدخل قيمة العهدة",IF(P1133&lt;0,"⛔ عجز / زيادة مصروفات "&amp;TEXT(-P1133,"#,##0"),IF(COUNTIFS($B$8:$B$5007,B1133,$A$8:$A$5007,"مصروف",$I$8:$I$5007,"&lt;&gt;مرفوض",$K$8:$K$5007,"&lt;&gt;نعم")&gt;0,"⚠ "&amp;COUNTIFS($B$8:$B$5007,B1133,$A$8:$A$5007,"مصروف",$I$8:$I$5007,"&lt;&gt;مرفوض",$K$8:$K$5007,"&lt;&gt;نعم")&amp;" مصروف غير مسوى",IF(L1133="تمت التسوية",IF(P1133=0,"✔ متوازنة وتمت التسوية","✔ تمت التسوية – متبقي "&amp;TEXT(P1133,"#,##0")),IF(P1133&gt;0,"متبقي "&amp;TEXT(P1133,"#,##0"),"✔ متوازنة"))))),IF(R1133=0,"⚠ أضف سطر عهدة أولًا",IF(OR(C1133="",N(G1133)=0),"⚠ أكمل التاريخ والقيمة",IF(S1133="","⚠ التاريخ خارج السنة المالية",IF(H1133="","⚠ اختر بند الموازنة",IF(I1133="مرفوض","✖ مرفوض من المدير",IF(I1133&lt;&gt;"موافق","⏳ بانتظار موافقة المدير",IF(K1133&lt;&gt;"نعم","⚠ غير مسوى مع الحسابات","✔ معتمد ومسوى")))))))))</f>
        <v/>
      </c>
      <c r="R1133">
        <f>N(R1132)+IF(A1133="عهدة",1,0)</f>
        <v/>
      </c>
      <c r="S1133">
        <f>IF(C1133="","",IF(AND(C1133&gt;=DATE(2026,9,1),C1133&lt;=DATE(2027,8,31)),(YEAR(C1133)-2026)*12+MONTH(C1133)-8,""))</f>
        <v/>
      </c>
      <c r="T1133">
        <f>IF(AND(A1133="مصروف",R1133&gt;0,I1133="موافق",S1133&lt;&gt;"",H1133&lt;&gt;""),N(G1133),0)</f>
        <v/>
      </c>
    </row>
    <row r="1134">
      <c r="A1134" s="19" t="n"/>
      <c r="B1134" s="20">
        <f>IF(A1134="","",IF(R1134=0,"⚠ أضف سطر عهدة أولًا","DMT-"&amp;TEXT(R1134,"000")))</f>
        <v/>
      </c>
      <c r="C1134" s="21" t="n"/>
      <c r="D1134" s="20">
        <f>IF(C1134="","",IF(S1134="","خارج السنة المالية",INDEX(القوائم!$D$2:$D$13,S1134)))</f>
        <v/>
      </c>
      <c r="E1134" s="22" t="n"/>
      <c r="F1134" s="23" t="n"/>
      <c r="G1134" s="23" t="n"/>
      <c r="H1134" s="22" t="n"/>
      <c r="I1134" s="19" t="n"/>
      <c r="J1134" s="21" t="n"/>
      <c r="K1134" s="19" t="n"/>
      <c r="L1134" s="19" t="n"/>
      <c r="M1134" s="21" t="n"/>
      <c r="N1134" s="22" t="n"/>
      <c r="O1134" s="24">
        <f>IF(A1134&lt;&gt;"عهدة","",SUMIFS($G$8:$G$5007,$B$8:$B$5007,B1134,$A$8:$A$5007,"مصروف",$I$8:$I$5007,"&lt;&gt;مرفوض"))</f>
        <v/>
      </c>
      <c r="P1134" s="25">
        <f>IF(A1134&lt;&gt;"عهدة","",N(F1134)-O1134)</f>
        <v/>
      </c>
      <c r="Q1134" s="26">
        <f>IF(A1134="","",IF(A1134="عهدة",IF(N(F1134)=0,"⚠ أدخل قيمة العهدة",IF(P1134&lt;0,"⛔ عجز / زيادة مصروفات "&amp;TEXT(-P1134,"#,##0"),IF(COUNTIFS($B$8:$B$5007,B1134,$A$8:$A$5007,"مصروف",$I$8:$I$5007,"&lt;&gt;مرفوض",$K$8:$K$5007,"&lt;&gt;نعم")&gt;0,"⚠ "&amp;COUNTIFS($B$8:$B$5007,B1134,$A$8:$A$5007,"مصروف",$I$8:$I$5007,"&lt;&gt;مرفوض",$K$8:$K$5007,"&lt;&gt;نعم")&amp;" مصروف غير مسوى",IF(L1134="تمت التسوية",IF(P1134=0,"✔ متوازنة وتمت التسوية","✔ تمت التسوية – متبقي "&amp;TEXT(P1134,"#,##0")),IF(P1134&gt;0,"متبقي "&amp;TEXT(P1134,"#,##0"),"✔ متوازنة"))))),IF(R1134=0,"⚠ أضف سطر عهدة أولًا",IF(OR(C1134="",N(G1134)=0),"⚠ أكمل التاريخ والقيمة",IF(S1134="","⚠ التاريخ خارج السنة المالية",IF(H1134="","⚠ اختر بند الموازنة",IF(I1134="مرفوض","✖ مرفوض من المدير",IF(I1134&lt;&gt;"موافق","⏳ بانتظار موافقة المدير",IF(K1134&lt;&gt;"نعم","⚠ غير مسوى مع الحسابات","✔ معتمد ومسوى")))))))))</f>
        <v/>
      </c>
      <c r="R1134">
        <f>N(R1133)+IF(A1134="عهدة",1,0)</f>
        <v/>
      </c>
      <c r="S1134">
        <f>IF(C1134="","",IF(AND(C1134&gt;=DATE(2026,9,1),C1134&lt;=DATE(2027,8,31)),(YEAR(C1134)-2026)*12+MONTH(C1134)-8,""))</f>
        <v/>
      </c>
      <c r="T1134">
        <f>IF(AND(A1134="مصروف",R1134&gt;0,I1134="موافق",S1134&lt;&gt;"",H1134&lt;&gt;""),N(G1134),0)</f>
        <v/>
      </c>
    </row>
    <row r="1135">
      <c r="A1135" s="19" t="n"/>
      <c r="B1135" s="20">
        <f>IF(A1135="","",IF(R1135=0,"⚠ أضف سطر عهدة أولًا","DMT-"&amp;TEXT(R1135,"000")))</f>
        <v/>
      </c>
      <c r="C1135" s="21" t="n"/>
      <c r="D1135" s="20">
        <f>IF(C1135="","",IF(S1135="","خارج السنة المالية",INDEX(القوائم!$D$2:$D$13,S1135)))</f>
        <v/>
      </c>
      <c r="E1135" s="22" t="n"/>
      <c r="F1135" s="23" t="n"/>
      <c r="G1135" s="23" t="n"/>
      <c r="H1135" s="22" t="n"/>
      <c r="I1135" s="19" t="n"/>
      <c r="J1135" s="21" t="n"/>
      <c r="K1135" s="19" t="n"/>
      <c r="L1135" s="19" t="n"/>
      <c r="M1135" s="21" t="n"/>
      <c r="N1135" s="22" t="n"/>
      <c r="O1135" s="24">
        <f>IF(A1135&lt;&gt;"عهدة","",SUMIFS($G$8:$G$5007,$B$8:$B$5007,B1135,$A$8:$A$5007,"مصروف",$I$8:$I$5007,"&lt;&gt;مرفوض"))</f>
        <v/>
      </c>
      <c r="P1135" s="25">
        <f>IF(A1135&lt;&gt;"عهدة","",N(F1135)-O1135)</f>
        <v/>
      </c>
      <c r="Q1135" s="26">
        <f>IF(A1135="","",IF(A1135="عهدة",IF(N(F1135)=0,"⚠ أدخل قيمة العهدة",IF(P1135&lt;0,"⛔ عجز / زيادة مصروفات "&amp;TEXT(-P1135,"#,##0"),IF(COUNTIFS($B$8:$B$5007,B1135,$A$8:$A$5007,"مصروف",$I$8:$I$5007,"&lt;&gt;مرفوض",$K$8:$K$5007,"&lt;&gt;نعم")&gt;0,"⚠ "&amp;COUNTIFS($B$8:$B$5007,B1135,$A$8:$A$5007,"مصروف",$I$8:$I$5007,"&lt;&gt;مرفوض",$K$8:$K$5007,"&lt;&gt;نعم")&amp;" مصروف غير مسوى",IF(L1135="تمت التسوية",IF(P1135=0,"✔ متوازنة وتمت التسوية","✔ تمت التسوية – متبقي "&amp;TEXT(P1135,"#,##0")),IF(P1135&gt;0,"متبقي "&amp;TEXT(P1135,"#,##0"),"✔ متوازنة"))))),IF(R1135=0,"⚠ أضف سطر عهدة أولًا",IF(OR(C1135="",N(G1135)=0),"⚠ أكمل التاريخ والقيمة",IF(S1135="","⚠ التاريخ خارج السنة المالية",IF(H1135="","⚠ اختر بند الموازنة",IF(I1135="مرفوض","✖ مرفوض من المدير",IF(I1135&lt;&gt;"موافق","⏳ بانتظار موافقة المدير",IF(K1135&lt;&gt;"نعم","⚠ غير مسوى مع الحسابات","✔ معتمد ومسوى")))))))))</f>
        <v/>
      </c>
      <c r="R1135">
        <f>N(R1134)+IF(A1135="عهدة",1,0)</f>
        <v/>
      </c>
      <c r="S1135">
        <f>IF(C1135="","",IF(AND(C1135&gt;=DATE(2026,9,1),C1135&lt;=DATE(2027,8,31)),(YEAR(C1135)-2026)*12+MONTH(C1135)-8,""))</f>
        <v/>
      </c>
      <c r="T1135">
        <f>IF(AND(A1135="مصروف",R1135&gt;0,I1135="موافق",S1135&lt;&gt;"",H1135&lt;&gt;""),N(G1135),0)</f>
        <v/>
      </c>
    </row>
    <row r="1136">
      <c r="A1136" s="19" t="n"/>
      <c r="B1136" s="20">
        <f>IF(A1136="","",IF(R1136=0,"⚠ أضف سطر عهدة أولًا","DMT-"&amp;TEXT(R1136,"000")))</f>
        <v/>
      </c>
      <c r="C1136" s="21" t="n"/>
      <c r="D1136" s="20">
        <f>IF(C1136="","",IF(S1136="","خارج السنة المالية",INDEX(القوائم!$D$2:$D$13,S1136)))</f>
        <v/>
      </c>
      <c r="E1136" s="22" t="n"/>
      <c r="F1136" s="23" t="n"/>
      <c r="G1136" s="23" t="n"/>
      <c r="H1136" s="22" t="n"/>
      <c r="I1136" s="19" t="n"/>
      <c r="J1136" s="21" t="n"/>
      <c r="K1136" s="19" t="n"/>
      <c r="L1136" s="19" t="n"/>
      <c r="M1136" s="21" t="n"/>
      <c r="N1136" s="22" t="n"/>
      <c r="O1136" s="24">
        <f>IF(A1136&lt;&gt;"عهدة","",SUMIFS($G$8:$G$5007,$B$8:$B$5007,B1136,$A$8:$A$5007,"مصروف",$I$8:$I$5007,"&lt;&gt;مرفوض"))</f>
        <v/>
      </c>
      <c r="P1136" s="25">
        <f>IF(A1136&lt;&gt;"عهدة","",N(F1136)-O1136)</f>
        <v/>
      </c>
      <c r="Q1136" s="26">
        <f>IF(A1136="","",IF(A1136="عهدة",IF(N(F1136)=0,"⚠ أدخل قيمة العهدة",IF(P1136&lt;0,"⛔ عجز / زيادة مصروفات "&amp;TEXT(-P1136,"#,##0"),IF(COUNTIFS($B$8:$B$5007,B1136,$A$8:$A$5007,"مصروف",$I$8:$I$5007,"&lt;&gt;مرفوض",$K$8:$K$5007,"&lt;&gt;نعم")&gt;0,"⚠ "&amp;COUNTIFS($B$8:$B$5007,B1136,$A$8:$A$5007,"مصروف",$I$8:$I$5007,"&lt;&gt;مرفوض",$K$8:$K$5007,"&lt;&gt;نعم")&amp;" مصروف غير مسوى",IF(L1136="تمت التسوية",IF(P1136=0,"✔ متوازنة وتمت التسوية","✔ تمت التسوية – متبقي "&amp;TEXT(P1136,"#,##0")),IF(P1136&gt;0,"متبقي "&amp;TEXT(P1136,"#,##0"),"✔ متوازنة"))))),IF(R1136=0,"⚠ أضف سطر عهدة أولًا",IF(OR(C1136="",N(G1136)=0),"⚠ أكمل التاريخ والقيمة",IF(S1136="","⚠ التاريخ خارج السنة المالية",IF(H1136="","⚠ اختر بند الموازنة",IF(I1136="مرفوض","✖ مرفوض من المدير",IF(I1136&lt;&gt;"موافق","⏳ بانتظار موافقة المدير",IF(K1136&lt;&gt;"نعم","⚠ غير مسوى مع الحسابات","✔ معتمد ومسوى")))))))))</f>
        <v/>
      </c>
      <c r="R1136">
        <f>N(R1135)+IF(A1136="عهدة",1,0)</f>
        <v/>
      </c>
      <c r="S1136">
        <f>IF(C1136="","",IF(AND(C1136&gt;=DATE(2026,9,1),C1136&lt;=DATE(2027,8,31)),(YEAR(C1136)-2026)*12+MONTH(C1136)-8,""))</f>
        <v/>
      </c>
      <c r="T1136">
        <f>IF(AND(A1136="مصروف",R1136&gt;0,I1136="موافق",S1136&lt;&gt;"",H1136&lt;&gt;""),N(G1136),0)</f>
        <v/>
      </c>
    </row>
    <row r="1137">
      <c r="A1137" s="19" t="n"/>
      <c r="B1137" s="20">
        <f>IF(A1137="","",IF(R1137=0,"⚠ أضف سطر عهدة أولًا","DMT-"&amp;TEXT(R1137,"000")))</f>
        <v/>
      </c>
      <c r="C1137" s="21" t="n"/>
      <c r="D1137" s="20">
        <f>IF(C1137="","",IF(S1137="","خارج السنة المالية",INDEX(القوائم!$D$2:$D$13,S1137)))</f>
        <v/>
      </c>
      <c r="E1137" s="22" t="n"/>
      <c r="F1137" s="23" t="n"/>
      <c r="G1137" s="23" t="n"/>
      <c r="H1137" s="22" t="n"/>
      <c r="I1137" s="19" t="n"/>
      <c r="J1137" s="21" t="n"/>
      <c r="K1137" s="19" t="n"/>
      <c r="L1137" s="19" t="n"/>
      <c r="M1137" s="21" t="n"/>
      <c r="N1137" s="22" t="n"/>
      <c r="O1137" s="24">
        <f>IF(A1137&lt;&gt;"عهدة","",SUMIFS($G$8:$G$5007,$B$8:$B$5007,B1137,$A$8:$A$5007,"مصروف",$I$8:$I$5007,"&lt;&gt;مرفوض"))</f>
        <v/>
      </c>
      <c r="P1137" s="25">
        <f>IF(A1137&lt;&gt;"عهدة","",N(F1137)-O1137)</f>
        <v/>
      </c>
      <c r="Q1137" s="26">
        <f>IF(A1137="","",IF(A1137="عهدة",IF(N(F1137)=0,"⚠ أدخل قيمة العهدة",IF(P1137&lt;0,"⛔ عجز / زيادة مصروفات "&amp;TEXT(-P1137,"#,##0"),IF(COUNTIFS($B$8:$B$5007,B1137,$A$8:$A$5007,"مصروف",$I$8:$I$5007,"&lt;&gt;مرفوض",$K$8:$K$5007,"&lt;&gt;نعم")&gt;0,"⚠ "&amp;COUNTIFS($B$8:$B$5007,B1137,$A$8:$A$5007,"مصروف",$I$8:$I$5007,"&lt;&gt;مرفوض",$K$8:$K$5007,"&lt;&gt;نعم")&amp;" مصروف غير مسوى",IF(L1137="تمت التسوية",IF(P1137=0,"✔ متوازنة وتمت التسوية","✔ تمت التسوية – متبقي "&amp;TEXT(P1137,"#,##0")),IF(P1137&gt;0,"متبقي "&amp;TEXT(P1137,"#,##0"),"✔ متوازنة"))))),IF(R1137=0,"⚠ أضف سطر عهدة أولًا",IF(OR(C1137="",N(G1137)=0),"⚠ أكمل التاريخ والقيمة",IF(S1137="","⚠ التاريخ خارج السنة المالية",IF(H1137="","⚠ اختر بند الموازنة",IF(I1137="مرفوض","✖ مرفوض من المدير",IF(I1137&lt;&gt;"موافق","⏳ بانتظار موافقة المدير",IF(K1137&lt;&gt;"نعم","⚠ غير مسوى مع الحسابات","✔ معتمد ومسوى")))))))))</f>
        <v/>
      </c>
      <c r="R1137">
        <f>N(R1136)+IF(A1137="عهدة",1,0)</f>
        <v/>
      </c>
      <c r="S1137">
        <f>IF(C1137="","",IF(AND(C1137&gt;=DATE(2026,9,1),C1137&lt;=DATE(2027,8,31)),(YEAR(C1137)-2026)*12+MONTH(C1137)-8,""))</f>
        <v/>
      </c>
      <c r="T1137">
        <f>IF(AND(A1137="مصروف",R1137&gt;0,I1137="موافق",S1137&lt;&gt;"",H1137&lt;&gt;""),N(G1137),0)</f>
        <v/>
      </c>
    </row>
    <row r="1138">
      <c r="A1138" s="19" t="n"/>
      <c r="B1138" s="20">
        <f>IF(A1138="","",IF(R1138=0,"⚠ أضف سطر عهدة أولًا","DMT-"&amp;TEXT(R1138,"000")))</f>
        <v/>
      </c>
      <c r="C1138" s="21" t="n"/>
      <c r="D1138" s="20">
        <f>IF(C1138="","",IF(S1138="","خارج السنة المالية",INDEX(القوائم!$D$2:$D$13,S1138)))</f>
        <v/>
      </c>
      <c r="E1138" s="22" t="n"/>
      <c r="F1138" s="23" t="n"/>
      <c r="G1138" s="23" t="n"/>
      <c r="H1138" s="22" t="n"/>
      <c r="I1138" s="19" t="n"/>
      <c r="J1138" s="21" t="n"/>
      <c r="K1138" s="19" t="n"/>
      <c r="L1138" s="19" t="n"/>
      <c r="M1138" s="21" t="n"/>
      <c r="N1138" s="22" t="n"/>
      <c r="O1138" s="24">
        <f>IF(A1138&lt;&gt;"عهدة","",SUMIFS($G$8:$G$5007,$B$8:$B$5007,B1138,$A$8:$A$5007,"مصروف",$I$8:$I$5007,"&lt;&gt;مرفوض"))</f>
        <v/>
      </c>
      <c r="P1138" s="25">
        <f>IF(A1138&lt;&gt;"عهدة","",N(F1138)-O1138)</f>
        <v/>
      </c>
      <c r="Q1138" s="26">
        <f>IF(A1138="","",IF(A1138="عهدة",IF(N(F1138)=0,"⚠ أدخل قيمة العهدة",IF(P1138&lt;0,"⛔ عجز / زيادة مصروفات "&amp;TEXT(-P1138,"#,##0"),IF(COUNTIFS($B$8:$B$5007,B1138,$A$8:$A$5007,"مصروف",$I$8:$I$5007,"&lt;&gt;مرفوض",$K$8:$K$5007,"&lt;&gt;نعم")&gt;0,"⚠ "&amp;COUNTIFS($B$8:$B$5007,B1138,$A$8:$A$5007,"مصروف",$I$8:$I$5007,"&lt;&gt;مرفوض",$K$8:$K$5007,"&lt;&gt;نعم")&amp;" مصروف غير مسوى",IF(L1138="تمت التسوية",IF(P1138=0,"✔ متوازنة وتمت التسوية","✔ تمت التسوية – متبقي "&amp;TEXT(P1138,"#,##0")),IF(P1138&gt;0,"متبقي "&amp;TEXT(P1138,"#,##0"),"✔ متوازنة"))))),IF(R1138=0,"⚠ أضف سطر عهدة أولًا",IF(OR(C1138="",N(G1138)=0),"⚠ أكمل التاريخ والقيمة",IF(S1138="","⚠ التاريخ خارج السنة المالية",IF(H1138="","⚠ اختر بند الموازنة",IF(I1138="مرفوض","✖ مرفوض من المدير",IF(I1138&lt;&gt;"موافق","⏳ بانتظار موافقة المدير",IF(K1138&lt;&gt;"نعم","⚠ غير مسوى مع الحسابات","✔ معتمد ومسوى")))))))))</f>
        <v/>
      </c>
      <c r="R1138">
        <f>N(R1137)+IF(A1138="عهدة",1,0)</f>
        <v/>
      </c>
      <c r="S1138">
        <f>IF(C1138="","",IF(AND(C1138&gt;=DATE(2026,9,1),C1138&lt;=DATE(2027,8,31)),(YEAR(C1138)-2026)*12+MONTH(C1138)-8,""))</f>
        <v/>
      </c>
      <c r="T1138">
        <f>IF(AND(A1138="مصروف",R1138&gt;0,I1138="موافق",S1138&lt;&gt;"",H1138&lt;&gt;""),N(G1138),0)</f>
        <v/>
      </c>
    </row>
    <row r="1139">
      <c r="A1139" s="19" t="n"/>
      <c r="B1139" s="20">
        <f>IF(A1139="","",IF(R1139=0,"⚠ أضف سطر عهدة أولًا","DMT-"&amp;TEXT(R1139,"000")))</f>
        <v/>
      </c>
      <c r="C1139" s="21" t="n"/>
      <c r="D1139" s="20">
        <f>IF(C1139="","",IF(S1139="","خارج السنة المالية",INDEX(القوائم!$D$2:$D$13,S1139)))</f>
        <v/>
      </c>
      <c r="E1139" s="22" t="n"/>
      <c r="F1139" s="23" t="n"/>
      <c r="G1139" s="23" t="n"/>
      <c r="H1139" s="22" t="n"/>
      <c r="I1139" s="19" t="n"/>
      <c r="J1139" s="21" t="n"/>
      <c r="K1139" s="19" t="n"/>
      <c r="L1139" s="19" t="n"/>
      <c r="M1139" s="21" t="n"/>
      <c r="N1139" s="22" t="n"/>
      <c r="O1139" s="24">
        <f>IF(A1139&lt;&gt;"عهدة","",SUMIFS($G$8:$G$5007,$B$8:$B$5007,B1139,$A$8:$A$5007,"مصروف",$I$8:$I$5007,"&lt;&gt;مرفوض"))</f>
        <v/>
      </c>
      <c r="P1139" s="25">
        <f>IF(A1139&lt;&gt;"عهدة","",N(F1139)-O1139)</f>
        <v/>
      </c>
      <c r="Q1139" s="26">
        <f>IF(A1139="","",IF(A1139="عهدة",IF(N(F1139)=0,"⚠ أدخل قيمة العهدة",IF(P1139&lt;0,"⛔ عجز / زيادة مصروفات "&amp;TEXT(-P1139,"#,##0"),IF(COUNTIFS($B$8:$B$5007,B1139,$A$8:$A$5007,"مصروف",$I$8:$I$5007,"&lt;&gt;مرفوض",$K$8:$K$5007,"&lt;&gt;نعم")&gt;0,"⚠ "&amp;COUNTIFS($B$8:$B$5007,B1139,$A$8:$A$5007,"مصروف",$I$8:$I$5007,"&lt;&gt;مرفوض",$K$8:$K$5007,"&lt;&gt;نعم")&amp;" مصروف غير مسوى",IF(L1139="تمت التسوية",IF(P1139=0,"✔ متوازنة وتمت التسوية","✔ تمت التسوية – متبقي "&amp;TEXT(P1139,"#,##0")),IF(P1139&gt;0,"متبقي "&amp;TEXT(P1139,"#,##0"),"✔ متوازنة"))))),IF(R1139=0,"⚠ أضف سطر عهدة أولًا",IF(OR(C1139="",N(G1139)=0),"⚠ أكمل التاريخ والقيمة",IF(S1139="","⚠ التاريخ خارج السنة المالية",IF(H1139="","⚠ اختر بند الموازنة",IF(I1139="مرفوض","✖ مرفوض من المدير",IF(I1139&lt;&gt;"موافق","⏳ بانتظار موافقة المدير",IF(K1139&lt;&gt;"نعم","⚠ غير مسوى مع الحسابات","✔ معتمد ومسوى")))))))))</f>
        <v/>
      </c>
      <c r="R1139">
        <f>N(R1138)+IF(A1139="عهدة",1,0)</f>
        <v/>
      </c>
      <c r="S1139">
        <f>IF(C1139="","",IF(AND(C1139&gt;=DATE(2026,9,1),C1139&lt;=DATE(2027,8,31)),(YEAR(C1139)-2026)*12+MONTH(C1139)-8,""))</f>
        <v/>
      </c>
      <c r="T1139">
        <f>IF(AND(A1139="مصروف",R1139&gt;0,I1139="موافق",S1139&lt;&gt;"",H1139&lt;&gt;""),N(G1139),0)</f>
        <v/>
      </c>
    </row>
    <row r="1140">
      <c r="A1140" s="19" t="n"/>
      <c r="B1140" s="20">
        <f>IF(A1140="","",IF(R1140=0,"⚠ أضف سطر عهدة أولًا","DMT-"&amp;TEXT(R1140,"000")))</f>
        <v/>
      </c>
      <c r="C1140" s="21" t="n"/>
      <c r="D1140" s="20">
        <f>IF(C1140="","",IF(S1140="","خارج السنة المالية",INDEX(القوائم!$D$2:$D$13,S1140)))</f>
        <v/>
      </c>
      <c r="E1140" s="22" t="n"/>
      <c r="F1140" s="23" t="n"/>
      <c r="G1140" s="23" t="n"/>
      <c r="H1140" s="22" t="n"/>
      <c r="I1140" s="19" t="n"/>
      <c r="J1140" s="21" t="n"/>
      <c r="K1140" s="19" t="n"/>
      <c r="L1140" s="19" t="n"/>
      <c r="M1140" s="21" t="n"/>
      <c r="N1140" s="22" t="n"/>
      <c r="O1140" s="24">
        <f>IF(A1140&lt;&gt;"عهدة","",SUMIFS($G$8:$G$5007,$B$8:$B$5007,B1140,$A$8:$A$5007,"مصروف",$I$8:$I$5007,"&lt;&gt;مرفوض"))</f>
        <v/>
      </c>
      <c r="P1140" s="25">
        <f>IF(A1140&lt;&gt;"عهدة","",N(F1140)-O1140)</f>
        <v/>
      </c>
      <c r="Q1140" s="26">
        <f>IF(A1140="","",IF(A1140="عهدة",IF(N(F1140)=0,"⚠ أدخل قيمة العهدة",IF(P1140&lt;0,"⛔ عجز / زيادة مصروفات "&amp;TEXT(-P1140,"#,##0"),IF(COUNTIFS($B$8:$B$5007,B1140,$A$8:$A$5007,"مصروف",$I$8:$I$5007,"&lt;&gt;مرفوض",$K$8:$K$5007,"&lt;&gt;نعم")&gt;0,"⚠ "&amp;COUNTIFS($B$8:$B$5007,B1140,$A$8:$A$5007,"مصروف",$I$8:$I$5007,"&lt;&gt;مرفوض",$K$8:$K$5007,"&lt;&gt;نعم")&amp;" مصروف غير مسوى",IF(L1140="تمت التسوية",IF(P1140=0,"✔ متوازنة وتمت التسوية","✔ تمت التسوية – متبقي "&amp;TEXT(P1140,"#,##0")),IF(P1140&gt;0,"متبقي "&amp;TEXT(P1140,"#,##0"),"✔ متوازنة"))))),IF(R1140=0,"⚠ أضف سطر عهدة أولًا",IF(OR(C1140="",N(G1140)=0),"⚠ أكمل التاريخ والقيمة",IF(S1140="","⚠ التاريخ خارج السنة المالية",IF(H1140="","⚠ اختر بند الموازنة",IF(I1140="مرفوض","✖ مرفوض من المدير",IF(I1140&lt;&gt;"موافق","⏳ بانتظار موافقة المدير",IF(K1140&lt;&gt;"نعم","⚠ غير مسوى مع الحسابات","✔ معتمد ومسوى")))))))))</f>
        <v/>
      </c>
      <c r="R1140">
        <f>N(R1139)+IF(A1140="عهدة",1,0)</f>
        <v/>
      </c>
      <c r="S1140">
        <f>IF(C1140="","",IF(AND(C1140&gt;=DATE(2026,9,1),C1140&lt;=DATE(2027,8,31)),(YEAR(C1140)-2026)*12+MONTH(C1140)-8,""))</f>
        <v/>
      </c>
      <c r="T1140">
        <f>IF(AND(A1140="مصروف",R1140&gt;0,I1140="موافق",S1140&lt;&gt;"",H1140&lt;&gt;""),N(G1140),0)</f>
        <v/>
      </c>
    </row>
    <row r="1141">
      <c r="A1141" s="19" t="n"/>
      <c r="B1141" s="20">
        <f>IF(A1141="","",IF(R1141=0,"⚠ أضف سطر عهدة أولًا","DMT-"&amp;TEXT(R1141,"000")))</f>
        <v/>
      </c>
      <c r="C1141" s="21" t="n"/>
      <c r="D1141" s="20">
        <f>IF(C1141="","",IF(S1141="","خارج السنة المالية",INDEX(القوائم!$D$2:$D$13,S1141)))</f>
        <v/>
      </c>
      <c r="E1141" s="22" t="n"/>
      <c r="F1141" s="23" t="n"/>
      <c r="G1141" s="23" t="n"/>
      <c r="H1141" s="22" t="n"/>
      <c r="I1141" s="19" t="n"/>
      <c r="J1141" s="21" t="n"/>
      <c r="K1141" s="19" t="n"/>
      <c r="L1141" s="19" t="n"/>
      <c r="M1141" s="21" t="n"/>
      <c r="N1141" s="22" t="n"/>
      <c r="O1141" s="24">
        <f>IF(A1141&lt;&gt;"عهدة","",SUMIFS($G$8:$G$5007,$B$8:$B$5007,B1141,$A$8:$A$5007,"مصروف",$I$8:$I$5007,"&lt;&gt;مرفوض"))</f>
        <v/>
      </c>
      <c r="P1141" s="25">
        <f>IF(A1141&lt;&gt;"عهدة","",N(F1141)-O1141)</f>
        <v/>
      </c>
      <c r="Q1141" s="26">
        <f>IF(A1141="","",IF(A1141="عهدة",IF(N(F1141)=0,"⚠ أدخل قيمة العهدة",IF(P1141&lt;0,"⛔ عجز / زيادة مصروفات "&amp;TEXT(-P1141,"#,##0"),IF(COUNTIFS($B$8:$B$5007,B1141,$A$8:$A$5007,"مصروف",$I$8:$I$5007,"&lt;&gt;مرفوض",$K$8:$K$5007,"&lt;&gt;نعم")&gt;0,"⚠ "&amp;COUNTIFS($B$8:$B$5007,B1141,$A$8:$A$5007,"مصروف",$I$8:$I$5007,"&lt;&gt;مرفوض",$K$8:$K$5007,"&lt;&gt;نعم")&amp;" مصروف غير مسوى",IF(L1141="تمت التسوية",IF(P1141=0,"✔ متوازنة وتمت التسوية","✔ تمت التسوية – متبقي "&amp;TEXT(P1141,"#,##0")),IF(P1141&gt;0,"متبقي "&amp;TEXT(P1141,"#,##0"),"✔ متوازنة"))))),IF(R1141=0,"⚠ أضف سطر عهدة أولًا",IF(OR(C1141="",N(G1141)=0),"⚠ أكمل التاريخ والقيمة",IF(S1141="","⚠ التاريخ خارج السنة المالية",IF(H1141="","⚠ اختر بند الموازنة",IF(I1141="مرفوض","✖ مرفوض من المدير",IF(I1141&lt;&gt;"موافق","⏳ بانتظار موافقة المدير",IF(K1141&lt;&gt;"نعم","⚠ غير مسوى مع الحسابات","✔ معتمد ومسوى")))))))))</f>
        <v/>
      </c>
      <c r="R1141">
        <f>N(R1140)+IF(A1141="عهدة",1,0)</f>
        <v/>
      </c>
      <c r="S1141">
        <f>IF(C1141="","",IF(AND(C1141&gt;=DATE(2026,9,1),C1141&lt;=DATE(2027,8,31)),(YEAR(C1141)-2026)*12+MONTH(C1141)-8,""))</f>
        <v/>
      </c>
      <c r="T1141">
        <f>IF(AND(A1141="مصروف",R1141&gt;0,I1141="موافق",S1141&lt;&gt;"",H1141&lt;&gt;""),N(G1141),0)</f>
        <v/>
      </c>
    </row>
    <row r="1142">
      <c r="A1142" s="19" t="n"/>
      <c r="B1142" s="20">
        <f>IF(A1142="","",IF(R1142=0,"⚠ أضف سطر عهدة أولًا","DMT-"&amp;TEXT(R1142,"000")))</f>
        <v/>
      </c>
      <c r="C1142" s="21" t="n"/>
      <c r="D1142" s="20">
        <f>IF(C1142="","",IF(S1142="","خارج السنة المالية",INDEX(القوائم!$D$2:$D$13,S1142)))</f>
        <v/>
      </c>
      <c r="E1142" s="22" t="n"/>
      <c r="F1142" s="23" t="n"/>
      <c r="G1142" s="23" t="n"/>
      <c r="H1142" s="22" t="n"/>
      <c r="I1142" s="19" t="n"/>
      <c r="J1142" s="21" t="n"/>
      <c r="K1142" s="19" t="n"/>
      <c r="L1142" s="19" t="n"/>
      <c r="M1142" s="21" t="n"/>
      <c r="N1142" s="22" t="n"/>
      <c r="O1142" s="24">
        <f>IF(A1142&lt;&gt;"عهدة","",SUMIFS($G$8:$G$5007,$B$8:$B$5007,B1142,$A$8:$A$5007,"مصروف",$I$8:$I$5007,"&lt;&gt;مرفوض"))</f>
        <v/>
      </c>
      <c r="P1142" s="25">
        <f>IF(A1142&lt;&gt;"عهدة","",N(F1142)-O1142)</f>
        <v/>
      </c>
      <c r="Q1142" s="26">
        <f>IF(A1142="","",IF(A1142="عهدة",IF(N(F1142)=0,"⚠ أدخل قيمة العهدة",IF(P1142&lt;0,"⛔ عجز / زيادة مصروفات "&amp;TEXT(-P1142,"#,##0"),IF(COUNTIFS($B$8:$B$5007,B1142,$A$8:$A$5007,"مصروف",$I$8:$I$5007,"&lt;&gt;مرفوض",$K$8:$K$5007,"&lt;&gt;نعم")&gt;0,"⚠ "&amp;COUNTIFS($B$8:$B$5007,B1142,$A$8:$A$5007,"مصروف",$I$8:$I$5007,"&lt;&gt;مرفوض",$K$8:$K$5007,"&lt;&gt;نعم")&amp;" مصروف غير مسوى",IF(L1142="تمت التسوية",IF(P1142=0,"✔ متوازنة وتمت التسوية","✔ تمت التسوية – متبقي "&amp;TEXT(P1142,"#,##0")),IF(P1142&gt;0,"متبقي "&amp;TEXT(P1142,"#,##0"),"✔ متوازنة"))))),IF(R1142=0,"⚠ أضف سطر عهدة أولًا",IF(OR(C1142="",N(G1142)=0),"⚠ أكمل التاريخ والقيمة",IF(S1142="","⚠ التاريخ خارج السنة المالية",IF(H1142="","⚠ اختر بند الموازنة",IF(I1142="مرفوض","✖ مرفوض من المدير",IF(I1142&lt;&gt;"موافق","⏳ بانتظار موافقة المدير",IF(K1142&lt;&gt;"نعم","⚠ غير مسوى مع الحسابات","✔ معتمد ومسوى")))))))))</f>
        <v/>
      </c>
      <c r="R1142">
        <f>N(R1141)+IF(A1142="عهدة",1,0)</f>
        <v/>
      </c>
      <c r="S1142">
        <f>IF(C1142="","",IF(AND(C1142&gt;=DATE(2026,9,1),C1142&lt;=DATE(2027,8,31)),(YEAR(C1142)-2026)*12+MONTH(C1142)-8,""))</f>
        <v/>
      </c>
      <c r="T1142">
        <f>IF(AND(A1142="مصروف",R1142&gt;0,I1142="موافق",S1142&lt;&gt;"",H1142&lt;&gt;""),N(G1142),0)</f>
        <v/>
      </c>
    </row>
    <row r="1143">
      <c r="A1143" s="19" t="n"/>
      <c r="B1143" s="20">
        <f>IF(A1143="","",IF(R1143=0,"⚠ أضف سطر عهدة أولًا","DMT-"&amp;TEXT(R1143,"000")))</f>
        <v/>
      </c>
      <c r="C1143" s="21" t="n"/>
      <c r="D1143" s="20">
        <f>IF(C1143="","",IF(S1143="","خارج السنة المالية",INDEX(القوائم!$D$2:$D$13,S1143)))</f>
        <v/>
      </c>
      <c r="E1143" s="22" t="n"/>
      <c r="F1143" s="23" t="n"/>
      <c r="G1143" s="23" t="n"/>
      <c r="H1143" s="22" t="n"/>
      <c r="I1143" s="19" t="n"/>
      <c r="J1143" s="21" t="n"/>
      <c r="K1143" s="19" t="n"/>
      <c r="L1143" s="19" t="n"/>
      <c r="M1143" s="21" t="n"/>
      <c r="N1143" s="22" t="n"/>
      <c r="O1143" s="24">
        <f>IF(A1143&lt;&gt;"عهدة","",SUMIFS($G$8:$G$5007,$B$8:$B$5007,B1143,$A$8:$A$5007,"مصروف",$I$8:$I$5007,"&lt;&gt;مرفوض"))</f>
        <v/>
      </c>
      <c r="P1143" s="25">
        <f>IF(A1143&lt;&gt;"عهدة","",N(F1143)-O1143)</f>
        <v/>
      </c>
      <c r="Q1143" s="26">
        <f>IF(A1143="","",IF(A1143="عهدة",IF(N(F1143)=0,"⚠ أدخل قيمة العهدة",IF(P1143&lt;0,"⛔ عجز / زيادة مصروفات "&amp;TEXT(-P1143,"#,##0"),IF(COUNTIFS($B$8:$B$5007,B1143,$A$8:$A$5007,"مصروف",$I$8:$I$5007,"&lt;&gt;مرفوض",$K$8:$K$5007,"&lt;&gt;نعم")&gt;0,"⚠ "&amp;COUNTIFS($B$8:$B$5007,B1143,$A$8:$A$5007,"مصروف",$I$8:$I$5007,"&lt;&gt;مرفوض",$K$8:$K$5007,"&lt;&gt;نعم")&amp;" مصروف غير مسوى",IF(L1143="تمت التسوية",IF(P1143=0,"✔ متوازنة وتمت التسوية","✔ تمت التسوية – متبقي "&amp;TEXT(P1143,"#,##0")),IF(P1143&gt;0,"متبقي "&amp;TEXT(P1143,"#,##0"),"✔ متوازنة"))))),IF(R1143=0,"⚠ أضف سطر عهدة أولًا",IF(OR(C1143="",N(G1143)=0),"⚠ أكمل التاريخ والقيمة",IF(S1143="","⚠ التاريخ خارج السنة المالية",IF(H1143="","⚠ اختر بند الموازنة",IF(I1143="مرفوض","✖ مرفوض من المدير",IF(I1143&lt;&gt;"موافق","⏳ بانتظار موافقة المدير",IF(K1143&lt;&gt;"نعم","⚠ غير مسوى مع الحسابات","✔ معتمد ومسوى")))))))))</f>
        <v/>
      </c>
      <c r="R1143">
        <f>N(R1142)+IF(A1143="عهدة",1,0)</f>
        <v/>
      </c>
      <c r="S1143">
        <f>IF(C1143="","",IF(AND(C1143&gt;=DATE(2026,9,1),C1143&lt;=DATE(2027,8,31)),(YEAR(C1143)-2026)*12+MONTH(C1143)-8,""))</f>
        <v/>
      </c>
      <c r="T1143">
        <f>IF(AND(A1143="مصروف",R1143&gt;0,I1143="موافق",S1143&lt;&gt;"",H1143&lt;&gt;""),N(G1143),0)</f>
        <v/>
      </c>
    </row>
    <row r="1144">
      <c r="A1144" s="19" t="n"/>
      <c r="B1144" s="20">
        <f>IF(A1144="","",IF(R1144=0,"⚠ أضف سطر عهدة أولًا","DMT-"&amp;TEXT(R1144,"000")))</f>
        <v/>
      </c>
      <c r="C1144" s="21" t="n"/>
      <c r="D1144" s="20">
        <f>IF(C1144="","",IF(S1144="","خارج السنة المالية",INDEX(القوائم!$D$2:$D$13,S1144)))</f>
        <v/>
      </c>
      <c r="E1144" s="22" t="n"/>
      <c r="F1144" s="23" t="n"/>
      <c r="G1144" s="23" t="n"/>
      <c r="H1144" s="22" t="n"/>
      <c r="I1144" s="19" t="n"/>
      <c r="J1144" s="21" t="n"/>
      <c r="K1144" s="19" t="n"/>
      <c r="L1144" s="19" t="n"/>
      <c r="M1144" s="21" t="n"/>
      <c r="N1144" s="22" t="n"/>
      <c r="O1144" s="24">
        <f>IF(A1144&lt;&gt;"عهدة","",SUMIFS($G$8:$G$5007,$B$8:$B$5007,B1144,$A$8:$A$5007,"مصروف",$I$8:$I$5007,"&lt;&gt;مرفوض"))</f>
        <v/>
      </c>
      <c r="P1144" s="25">
        <f>IF(A1144&lt;&gt;"عهدة","",N(F1144)-O1144)</f>
        <v/>
      </c>
      <c r="Q1144" s="26">
        <f>IF(A1144="","",IF(A1144="عهدة",IF(N(F1144)=0,"⚠ أدخل قيمة العهدة",IF(P1144&lt;0,"⛔ عجز / زيادة مصروفات "&amp;TEXT(-P1144,"#,##0"),IF(COUNTIFS($B$8:$B$5007,B1144,$A$8:$A$5007,"مصروف",$I$8:$I$5007,"&lt;&gt;مرفوض",$K$8:$K$5007,"&lt;&gt;نعم")&gt;0,"⚠ "&amp;COUNTIFS($B$8:$B$5007,B1144,$A$8:$A$5007,"مصروف",$I$8:$I$5007,"&lt;&gt;مرفوض",$K$8:$K$5007,"&lt;&gt;نعم")&amp;" مصروف غير مسوى",IF(L1144="تمت التسوية",IF(P1144=0,"✔ متوازنة وتمت التسوية","✔ تمت التسوية – متبقي "&amp;TEXT(P1144,"#,##0")),IF(P1144&gt;0,"متبقي "&amp;TEXT(P1144,"#,##0"),"✔ متوازنة"))))),IF(R1144=0,"⚠ أضف سطر عهدة أولًا",IF(OR(C1144="",N(G1144)=0),"⚠ أكمل التاريخ والقيمة",IF(S1144="","⚠ التاريخ خارج السنة المالية",IF(H1144="","⚠ اختر بند الموازنة",IF(I1144="مرفوض","✖ مرفوض من المدير",IF(I1144&lt;&gt;"موافق","⏳ بانتظار موافقة المدير",IF(K1144&lt;&gt;"نعم","⚠ غير مسوى مع الحسابات","✔ معتمد ومسوى")))))))))</f>
        <v/>
      </c>
      <c r="R1144">
        <f>N(R1143)+IF(A1144="عهدة",1,0)</f>
        <v/>
      </c>
      <c r="S1144">
        <f>IF(C1144="","",IF(AND(C1144&gt;=DATE(2026,9,1),C1144&lt;=DATE(2027,8,31)),(YEAR(C1144)-2026)*12+MONTH(C1144)-8,""))</f>
        <v/>
      </c>
      <c r="T1144">
        <f>IF(AND(A1144="مصروف",R1144&gt;0,I1144="موافق",S1144&lt;&gt;"",H1144&lt;&gt;""),N(G1144),0)</f>
        <v/>
      </c>
    </row>
    <row r="1145">
      <c r="A1145" s="19" t="n"/>
      <c r="B1145" s="20">
        <f>IF(A1145="","",IF(R1145=0,"⚠ أضف سطر عهدة أولًا","DMT-"&amp;TEXT(R1145,"000")))</f>
        <v/>
      </c>
      <c r="C1145" s="21" t="n"/>
      <c r="D1145" s="20">
        <f>IF(C1145="","",IF(S1145="","خارج السنة المالية",INDEX(القوائم!$D$2:$D$13,S1145)))</f>
        <v/>
      </c>
      <c r="E1145" s="22" t="n"/>
      <c r="F1145" s="23" t="n"/>
      <c r="G1145" s="23" t="n"/>
      <c r="H1145" s="22" t="n"/>
      <c r="I1145" s="19" t="n"/>
      <c r="J1145" s="21" t="n"/>
      <c r="K1145" s="19" t="n"/>
      <c r="L1145" s="19" t="n"/>
      <c r="M1145" s="21" t="n"/>
      <c r="N1145" s="22" t="n"/>
      <c r="O1145" s="24">
        <f>IF(A1145&lt;&gt;"عهدة","",SUMIFS($G$8:$G$5007,$B$8:$B$5007,B1145,$A$8:$A$5007,"مصروف",$I$8:$I$5007,"&lt;&gt;مرفوض"))</f>
        <v/>
      </c>
      <c r="P1145" s="25">
        <f>IF(A1145&lt;&gt;"عهدة","",N(F1145)-O1145)</f>
        <v/>
      </c>
      <c r="Q1145" s="26">
        <f>IF(A1145="","",IF(A1145="عهدة",IF(N(F1145)=0,"⚠ أدخل قيمة العهدة",IF(P1145&lt;0,"⛔ عجز / زيادة مصروفات "&amp;TEXT(-P1145,"#,##0"),IF(COUNTIFS($B$8:$B$5007,B1145,$A$8:$A$5007,"مصروف",$I$8:$I$5007,"&lt;&gt;مرفوض",$K$8:$K$5007,"&lt;&gt;نعم")&gt;0,"⚠ "&amp;COUNTIFS($B$8:$B$5007,B1145,$A$8:$A$5007,"مصروف",$I$8:$I$5007,"&lt;&gt;مرفوض",$K$8:$K$5007,"&lt;&gt;نعم")&amp;" مصروف غير مسوى",IF(L1145="تمت التسوية",IF(P1145=0,"✔ متوازنة وتمت التسوية","✔ تمت التسوية – متبقي "&amp;TEXT(P1145,"#,##0")),IF(P1145&gt;0,"متبقي "&amp;TEXT(P1145,"#,##0"),"✔ متوازنة"))))),IF(R1145=0,"⚠ أضف سطر عهدة أولًا",IF(OR(C1145="",N(G1145)=0),"⚠ أكمل التاريخ والقيمة",IF(S1145="","⚠ التاريخ خارج السنة المالية",IF(H1145="","⚠ اختر بند الموازنة",IF(I1145="مرفوض","✖ مرفوض من المدير",IF(I1145&lt;&gt;"موافق","⏳ بانتظار موافقة المدير",IF(K1145&lt;&gt;"نعم","⚠ غير مسوى مع الحسابات","✔ معتمد ومسوى")))))))))</f>
        <v/>
      </c>
      <c r="R1145">
        <f>N(R1144)+IF(A1145="عهدة",1,0)</f>
        <v/>
      </c>
      <c r="S1145">
        <f>IF(C1145="","",IF(AND(C1145&gt;=DATE(2026,9,1),C1145&lt;=DATE(2027,8,31)),(YEAR(C1145)-2026)*12+MONTH(C1145)-8,""))</f>
        <v/>
      </c>
      <c r="T1145">
        <f>IF(AND(A1145="مصروف",R1145&gt;0,I1145="موافق",S1145&lt;&gt;"",H1145&lt;&gt;""),N(G1145),0)</f>
        <v/>
      </c>
    </row>
    <row r="1146">
      <c r="A1146" s="19" t="n"/>
      <c r="B1146" s="20">
        <f>IF(A1146="","",IF(R1146=0,"⚠ أضف سطر عهدة أولًا","DMT-"&amp;TEXT(R1146,"000")))</f>
        <v/>
      </c>
      <c r="C1146" s="21" t="n"/>
      <c r="D1146" s="20">
        <f>IF(C1146="","",IF(S1146="","خارج السنة المالية",INDEX(القوائم!$D$2:$D$13,S1146)))</f>
        <v/>
      </c>
      <c r="E1146" s="22" t="n"/>
      <c r="F1146" s="23" t="n"/>
      <c r="G1146" s="23" t="n"/>
      <c r="H1146" s="22" t="n"/>
      <c r="I1146" s="19" t="n"/>
      <c r="J1146" s="21" t="n"/>
      <c r="K1146" s="19" t="n"/>
      <c r="L1146" s="19" t="n"/>
      <c r="M1146" s="21" t="n"/>
      <c r="N1146" s="22" t="n"/>
      <c r="O1146" s="24">
        <f>IF(A1146&lt;&gt;"عهدة","",SUMIFS($G$8:$G$5007,$B$8:$B$5007,B1146,$A$8:$A$5007,"مصروف",$I$8:$I$5007,"&lt;&gt;مرفوض"))</f>
        <v/>
      </c>
      <c r="P1146" s="25">
        <f>IF(A1146&lt;&gt;"عهدة","",N(F1146)-O1146)</f>
        <v/>
      </c>
      <c r="Q1146" s="26">
        <f>IF(A1146="","",IF(A1146="عهدة",IF(N(F1146)=0,"⚠ أدخل قيمة العهدة",IF(P1146&lt;0,"⛔ عجز / زيادة مصروفات "&amp;TEXT(-P1146,"#,##0"),IF(COUNTIFS($B$8:$B$5007,B1146,$A$8:$A$5007,"مصروف",$I$8:$I$5007,"&lt;&gt;مرفوض",$K$8:$K$5007,"&lt;&gt;نعم")&gt;0,"⚠ "&amp;COUNTIFS($B$8:$B$5007,B1146,$A$8:$A$5007,"مصروف",$I$8:$I$5007,"&lt;&gt;مرفوض",$K$8:$K$5007,"&lt;&gt;نعم")&amp;" مصروف غير مسوى",IF(L1146="تمت التسوية",IF(P1146=0,"✔ متوازنة وتمت التسوية","✔ تمت التسوية – متبقي "&amp;TEXT(P1146,"#,##0")),IF(P1146&gt;0,"متبقي "&amp;TEXT(P1146,"#,##0"),"✔ متوازنة"))))),IF(R1146=0,"⚠ أضف سطر عهدة أولًا",IF(OR(C1146="",N(G1146)=0),"⚠ أكمل التاريخ والقيمة",IF(S1146="","⚠ التاريخ خارج السنة المالية",IF(H1146="","⚠ اختر بند الموازنة",IF(I1146="مرفوض","✖ مرفوض من المدير",IF(I1146&lt;&gt;"موافق","⏳ بانتظار موافقة المدير",IF(K1146&lt;&gt;"نعم","⚠ غير مسوى مع الحسابات","✔ معتمد ومسوى")))))))))</f>
        <v/>
      </c>
      <c r="R1146">
        <f>N(R1145)+IF(A1146="عهدة",1,0)</f>
        <v/>
      </c>
      <c r="S1146">
        <f>IF(C1146="","",IF(AND(C1146&gt;=DATE(2026,9,1),C1146&lt;=DATE(2027,8,31)),(YEAR(C1146)-2026)*12+MONTH(C1146)-8,""))</f>
        <v/>
      </c>
      <c r="T1146">
        <f>IF(AND(A1146="مصروف",R1146&gt;0,I1146="موافق",S1146&lt;&gt;"",H1146&lt;&gt;""),N(G1146),0)</f>
        <v/>
      </c>
    </row>
    <row r="1147">
      <c r="A1147" s="19" t="n"/>
      <c r="B1147" s="20">
        <f>IF(A1147="","",IF(R1147=0,"⚠ أضف سطر عهدة أولًا","DMT-"&amp;TEXT(R1147,"000")))</f>
        <v/>
      </c>
      <c r="C1147" s="21" t="n"/>
      <c r="D1147" s="20">
        <f>IF(C1147="","",IF(S1147="","خارج السنة المالية",INDEX(القوائم!$D$2:$D$13,S1147)))</f>
        <v/>
      </c>
      <c r="E1147" s="22" t="n"/>
      <c r="F1147" s="23" t="n"/>
      <c r="G1147" s="23" t="n"/>
      <c r="H1147" s="22" t="n"/>
      <c r="I1147" s="19" t="n"/>
      <c r="J1147" s="21" t="n"/>
      <c r="K1147" s="19" t="n"/>
      <c r="L1147" s="19" t="n"/>
      <c r="M1147" s="21" t="n"/>
      <c r="N1147" s="22" t="n"/>
      <c r="O1147" s="24">
        <f>IF(A1147&lt;&gt;"عهدة","",SUMIFS($G$8:$G$5007,$B$8:$B$5007,B1147,$A$8:$A$5007,"مصروف",$I$8:$I$5007,"&lt;&gt;مرفوض"))</f>
        <v/>
      </c>
      <c r="P1147" s="25">
        <f>IF(A1147&lt;&gt;"عهدة","",N(F1147)-O1147)</f>
        <v/>
      </c>
      <c r="Q1147" s="26">
        <f>IF(A1147="","",IF(A1147="عهدة",IF(N(F1147)=0,"⚠ أدخل قيمة العهدة",IF(P1147&lt;0,"⛔ عجز / زيادة مصروفات "&amp;TEXT(-P1147,"#,##0"),IF(COUNTIFS($B$8:$B$5007,B1147,$A$8:$A$5007,"مصروف",$I$8:$I$5007,"&lt;&gt;مرفوض",$K$8:$K$5007,"&lt;&gt;نعم")&gt;0,"⚠ "&amp;COUNTIFS($B$8:$B$5007,B1147,$A$8:$A$5007,"مصروف",$I$8:$I$5007,"&lt;&gt;مرفوض",$K$8:$K$5007,"&lt;&gt;نعم")&amp;" مصروف غير مسوى",IF(L1147="تمت التسوية",IF(P1147=0,"✔ متوازنة وتمت التسوية","✔ تمت التسوية – متبقي "&amp;TEXT(P1147,"#,##0")),IF(P1147&gt;0,"متبقي "&amp;TEXT(P1147,"#,##0"),"✔ متوازنة"))))),IF(R1147=0,"⚠ أضف سطر عهدة أولًا",IF(OR(C1147="",N(G1147)=0),"⚠ أكمل التاريخ والقيمة",IF(S1147="","⚠ التاريخ خارج السنة المالية",IF(H1147="","⚠ اختر بند الموازنة",IF(I1147="مرفوض","✖ مرفوض من المدير",IF(I1147&lt;&gt;"موافق","⏳ بانتظار موافقة المدير",IF(K1147&lt;&gt;"نعم","⚠ غير مسوى مع الحسابات","✔ معتمد ومسوى")))))))))</f>
        <v/>
      </c>
      <c r="R1147">
        <f>N(R1146)+IF(A1147="عهدة",1,0)</f>
        <v/>
      </c>
      <c r="S1147">
        <f>IF(C1147="","",IF(AND(C1147&gt;=DATE(2026,9,1),C1147&lt;=DATE(2027,8,31)),(YEAR(C1147)-2026)*12+MONTH(C1147)-8,""))</f>
        <v/>
      </c>
      <c r="T1147">
        <f>IF(AND(A1147="مصروف",R1147&gt;0,I1147="موافق",S1147&lt;&gt;"",H1147&lt;&gt;""),N(G1147),0)</f>
        <v/>
      </c>
    </row>
    <row r="1148">
      <c r="A1148" s="19" t="n"/>
      <c r="B1148" s="20">
        <f>IF(A1148="","",IF(R1148=0,"⚠ أضف سطر عهدة أولًا","DMT-"&amp;TEXT(R1148,"000")))</f>
        <v/>
      </c>
      <c r="C1148" s="21" t="n"/>
      <c r="D1148" s="20">
        <f>IF(C1148="","",IF(S1148="","خارج السنة المالية",INDEX(القوائم!$D$2:$D$13,S1148)))</f>
        <v/>
      </c>
      <c r="E1148" s="22" t="n"/>
      <c r="F1148" s="23" t="n"/>
      <c r="G1148" s="23" t="n"/>
      <c r="H1148" s="22" t="n"/>
      <c r="I1148" s="19" t="n"/>
      <c r="J1148" s="21" t="n"/>
      <c r="K1148" s="19" t="n"/>
      <c r="L1148" s="19" t="n"/>
      <c r="M1148" s="21" t="n"/>
      <c r="N1148" s="22" t="n"/>
      <c r="O1148" s="24">
        <f>IF(A1148&lt;&gt;"عهدة","",SUMIFS($G$8:$G$5007,$B$8:$B$5007,B1148,$A$8:$A$5007,"مصروف",$I$8:$I$5007,"&lt;&gt;مرفوض"))</f>
        <v/>
      </c>
      <c r="P1148" s="25">
        <f>IF(A1148&lt;&gt;"عهدة","",N(F1148)-O1148)</f>
        <v/>
      </c>
      <c r="Q1148" s="26">
        <f>IF(A1148="","",IF(A1148="عهدة",IF(N(F1148)=0,"⚠ أدخل قيمة العهدة",IF(P1148&lt;0,"⛔ عجز / زيادة مصروفات "&amp;TEXT(-P1148,"#,##0"),IF(COUNTIFS($B$8:$B$5007,B1148,$A$8:$A$5007,"مصروف",$I$8:$I$5007,"&lt;&gt;مرفوض",$K$8:$K$5007,"&lt;&gt;نعم")&gt;0,"⚠ "&amp;COUNTIFS($B$8:$B$5007,B1148,$A$8:$A$5007,"مصروف",$I$8:$I$5007,"&lt;&gt;مرفوض",$K$8:$K$5007,"&lt;&gt;نعم")&amp;" مصروف غير مسوى",IF(L1148="تمت التسوية",IF(P1148=0,"✔ متوازنة وتمت التسوية","✔ تمت التسوية – متبقي "&amp;TEXT(P1148,"#,##0")),IF(P1148&gt;0,"متبقي "&amp;TEXT(P1148,"#,##0"),"✔ متوازنة"))))),IF(R1148=0,"⚠ أضف سطر عهدة أولًا",IF(OR(C1148="",N(G1148)=0),"⚠ أكمل التاريخ والقيمة",IF(S1148="","⚠ التاريخ خارج السنة المالية",IF(H1148="","⚠ اختر بند الموازنة",IF(I1148="مرفوض","✖ مرفوض من المدير",IF(I1148&lt;&gt;"موافق","⏳ بانتظار موافقة المدير",IF(K1148&lt;&gt;"نعم","⚠ غير مسوى مع الحسابات","✔ معتمد ومسوى")))))))))</f>
        <v/>
      </c>
      <c r="R1148">
        <f>N(R1147)+IF(A1148="عهدة",1,0)</f>
        <v/>
      </c>
      <c r="S1148">
        <f>IF(C1148="","",IF(AND(C1148&gt;=DATE(2026,9,1),C1148&lt;=DATE(2027,8,31)),(YEAR(C1148)-2026)*12+MONTH(C1148)-8,""))</f>
        <v/>
      </c>
      <c r="T1148">
        <f>IF(AND(A1148="مصروف",R1148&gt;0,I1148="موافق",S1148&lt;&gt;"",H1148&lt;&gt;""),N(G1148),0)</f>
        <v/>
      </c>
    </row>
    <row r="1149">
      <c r="A1149" s="19" t="n"/>
      <c r="B1149" s="20">
        <f>IF(A1149="","",IF(R1149=0,"⚠ أضف سطر عهدة أولًا","DMT-"&amp;TEXT(R1149,"000")))</f>
        <v/>
      </c>
      <c r="C1149" s="21" t="n"/>
      <c r="D1149" s="20">
        <f>IF(C1149="","",IF(S1149="","خارج السنة المالية",INDEX(القوائم!$D$2:$D$13,S1149)))</f>
        <v/>
      </c>
      <c r="E1149" s="22" t="n"/>
      <c r="F1149" s="23" t="n"/>
      <c r="G1149" s="23" t="n"/>
      <c r="H1149" s="22" t="n"/>
      <c r="I1149" s="19" t="n"/>
      <c r="J1149" s="21" t="n"/>
      <c r="K1149" s="19" t="n"/>
      <c r="L1149" s="19" t="n"/>
      <c r="M1149" s="21" t="n"/>
      <c r="N1149" s="22" t="n"/>
      <c r="O1149" s="24">
        <f>IF(A1149&lt;&gt;"عهدة","",SUMIFS($G$8:$G$5007,$B$8:$B$5007,B1149,$A$8:$A$5007,"مصروف",$I$8:$I$5007,"&lt;&gt;مرفوض"))</f>
        <v/>
      </c>
      <c r="P1149" s="25">
        <f>IF(A1149&lt;&gt;"عهدة","",N(F1149)-O1149)</f>
        <v/>
      </c>
      <c r="Q1149" s="26">
        <f>IF(A1149="","",IF(A1149="عهدة",IF(N(F1149)=0,"⚠ أدخل قيمة العهدة",IF(P1149&lt;0,"⛔ عجز / زيادة مصروفات "&amp;TEXT(-P1149,"#,##0"),IF(COUNTIFS($B$8:$B$5007,B1149,$A$8:$A$5007,"مصروف",$I$8:$I$5007,"&lt;&gt;مرفوض",$K$8:$K$5007,"&lt;&gt;نعم")&gt;0,"⚠ "&amp;COUNTIFS($B$8:$B$5007,B1149,$A$8:$A$5007,"مصروف",$I$8:$I$5007,"&lt;&gt;مرفوض",$K$8:$K$5007,"&lt;&gt;نعم")&amp;" مصروف غير مسوى",IF(L1149="تمت التسوية",IF(P1149=0,"✔ متوازنة وتمت التسوية","✔ تمت التسوية – متبقي "&amp;TEXT(P1149,"#,##0")),IF(P1149&gt;0,"متبقي "&amp;TEXT(P1149,"#,##0"),"✔ متوازنة"))))),IF(R1149=0,"⚠ أضف سطر عهدة أولًا",IF(OR(C1149="",N(G1149)=0),"⚠ أكمل التاريخ والقيمة",IF(S1149="","⚠ التاريخ خارج السنة المالية",IF(H1149="","⚠ اختر بند الموازنة",IF(I1149="مرفوض","✖ مرفوض من المدير",IF(I1149&lt;&gt;"موافق","⏳ بانتظار موافقة المدير",IF(K1149&lt;&gt;"نعم","⚠ غير مسوى مع الحسابات","✔ معتمد ومسوى")))))))))</f>
        <v/>
      </c>
      <c r="R1149">
        <f>N(R1148)+IF(A1149="عهدة",1,0)</f>
        <v/>
      </c>
      <c r="S1149">
        <f>IF(C1149="","",IF(AND(C1149&gt;=DATE(2026,9,1),C1149&lt;=DATE(2027,8,31)),(YEAR(C1149)-2026)*12+MONTH(C1149)-8,""))</f>
        <v/>
      </c>
      <c r="T1149">
        <f>IF(AND(A1149="مصروف",R1149&gt;0,I1149="موافق",S1149&lt;&gt;"",H1149&lt;&gt;""),N(G1149),0)</f>
        <v/>
      </c>
    </row>
    <row r="1150">
      <c r="A1150" s="19" t="n"/>
      <c r="B1150" s="20">
        <f>IF(A1150="","",IF(R1150=0,"⚠ أضف سطر عهدة أولًا","DMT-"&amp;TEXT(R1150,"000")))</f>
        <v/>
      </c>
      <c r="C1150" s="21" t="n"/>
      <c r="D1150" s="20">
        <f>IF(C1150="","",IF(S1150="","خارج السنة المالية",INDEX(القوائم!$D$2:$D$13,S1150)))</f>
        <v/>
      </c>
      <c r="E1150" s="22" t="n"/>
      <c r="F1150" s="23" t="n"/>
      <c r="G1150" s="23" t="n"/>
      <c r="H1150" s="22" t="n"/>
      <c r="I1150" s="19" t="n"/>
      <c r="J1150" s="21" t="n"/>
      <c r="K1150" s="19" t="n"/>
      <c r="L1150" s="19" t="n"/>
      <c r="M1150" s="21" t="n"/>
      <c r="N1150" s="22" t="n"/>
      <c r="O1150" s="24">
        <f>IF(A1150&lt;&gt;"عهدة","",SUMIFS($G$8:$G$5007,$B$8:$B$5007,B1150,$A$8:$A$5007,"مصروف",$I$8:$I$5007,"&lt;&gt;مرفوض"))</f>
        <v/>
      </c>
      <c r="P1150" s="25">
        <f>IF(A1150&lt;&gt;"عهدة","",N(F1150)-O1150)</f>
        <v/>
      </c>
      <c r="Q1150" s="26">
        <f>IF(A1150="","",IF(A1150="عهدة",IF(N(F1150)=0,"⚠ أدخل قيمة العهدة",IF(P1150&lt;0,"⛔ عجز / زيادة مصروفات "&amp;TEXT(-P1150,"#,##0"),IF(COUNTIFS($B$8:$B$5007,B1150,$A$8:$A$5007,"مصروف",$I$8:$I$5007,"&lt;&gt;مرفوض",$K$8:$K$5007,"&lt;&gt;نعم")&gt;0,"⚠ "&amp;COUNTIFS($B$8:$B$5007,B1150,$A$8:$A$5007,"مصروف",$I$8:$I$5007,"&lt;&gt;مرفوض",$K$8:$K$5007,"&lt;&gt;نعم")&amp;" مصروف غير مسوى",IF(L1150="تمت التسوية",IF(P1150=0,"✔ متوازنة وتمت التسوية","✔ تمت التسوية – متبقي "&amp;TEXT(P1150,"#,##0")),IF(P1150&gt;0,"متبقي "&amp;TEXT(P1150,"#,##0"),"✔ متوازنة"))))),IF(R1150=0,"⚠ أضف سطر عهدة أولًا",IF(OR(C1150="",N(G1150)=0),"⚠ أكمل التاريخ والقيمة",IF(S1150="","⚠ التاريخ خارج السنة المالية",IF(H1150="","⚠ اختر بند الموازنة",IF(I1150="مرفوض","✖ مرفوض من المدير",IF(I1150&lt;&gt;"موافق","⏳ بانتظار موافقة المدير",IF(K1150&lt;&gt;"نعم","⚠ غير مسوى مع الحسابات","✔ معتمد ومسوى")))))))))</f>
        <v/>
      </c>
      <c r="R1150">
        <f>N(R1149)+IF(A1150="عهدة",1,0)</f>
        <v/>
      </c>
      <c r="S1150">
        <f>IF(C1150="","",IF(AND(C1150&gt;=DATE(2026,9,1),C1150&lt;=DATE(2027,8,31)),(YEAR(C1150)-2026)*12+MONTH(C1150)-8,""))</f>
        <v/>
      </c>
      <c r="T1150">
        <f>IF(AND(A1150="مصروف",R1150&gt;0,I1150="موافق",S1150&lt;&gt;"",H1150&lt;&gt;""),N(G1150),0)</f>
        <v/>
      </c>
    </row>
    <row r="1151">
      <c r="A1151" s="19" t="n"/>
      <c r="B1151" s="20">
        <f>IF(A1151="","",IF(R1151=0,"⚠ أضف سطر عهدة أولًا","DMT-"&amp;TEXT(R1151,"000")))</f>
        <v/>
      </c>
      <c r="C1151" s="21" t="n"/>
      <c r="D1151" s="20">
        <f>IF(C1151="","",IF(S1151="","خارج السنة المالية",INDEX(القوائم!$D$2:$D$13,S1151)))</f>
        <v/>
      </c>
      <c r="E1151" s="22" t="n"/>
      <c r="F1151" s="23" t="n"/>
      <c r="G1151" s="23" t="n"/>
      <c r="H1151" s="22" t="n"/>
      <c r="I1151" s="19" t="n"/>
      <c r="J1151" s="21" t="n"/>
      <c r="K1151" s="19" t="n"/>
      <c r="L1151" s="19" t="n"/>
      <c r="M1151" s="21" t="n"/>
      <c r="N1151" s="22" t="n"/>
      <c r="O1151" s="24">
        <f>IF(A1151&lt;&gt;"عهدة","",SUMIFS($G$8:$G$5007,$B$8:$B$5007,B1151,$A$8:$A$5007,"مصروف",$I$8:$I$5007,"&lt;&gt;مرفوض"))</f>
        <v/>
      </c>
      <c r="P1151" s="25">
        <f>IF(A1151&lt;&gt;"عهدة","",N(F1151)-O1151)</f>
        <v/>
      </c>
      <c r="Q1151" s="26">
        <f>IF(A1151="","",IF(A1151="عهدة",IF(N(F1151)=0,"⚠ أدخل قيمة العهدة",IF(P1151&lt;0,"⛔ عجز / زيادة مصروفات "&amp;TEXT(-P1151,"#,##0"),IF(COUNTIFS($B$8:$B$5007,B1151,$A$8:$A$5007,"مصروف",$I$8:$I$5007,"&lt;&gt;مرفوض",$K$8:$K$5007,"&lt;&gt;نعم")&gt;0,"⚠ "&amp;COUNTIFS($B$8:$B$5007,B1151,$A$8:$A$5007,"مصروف",$I$8:$I$5007,"&lt;&gt;مرفوض",$K$8:$K$5007,"&lt;&gt;نعم")&amp;" مصروف غير مسوى",IF(L1151="تمت التسوية",IF(P1151=0,"✔ متوازنة وتمت التسوية","✔ تمت التسوية – متبقي "&amp;TEXT(P1151,"#,##0")),IF(P1151&gt;0,"متبقي "&amp;TEXT(P1151,"#,##0"),"✔ متوازنة"))))),IF(R1151=0,"⚠ أضف سطر عهدة أولًا",IF(OR(C1151="",N(G1151)=0),"⚠ أكمل التاريخ والقيمة",IF(S1151="","⚠ التاريخ خارج السنة المالية",IF(H1151="","⚠ اختر بند الموازنة",IF(I1151="مرفوض","✖ مرفوض من المدير",IF(I1151&lt;&gt;"موافق","⏳ بانتظار موافقة المدير",IF(K1151&lt;&gt;"نعم","⚠ غير مسوى مع الحسابات","✔ معتمد ومسوى")))))))))</f>
        <v/>
      </c>
      <c r="R1151">
        <f>N(R1150)+IF(A1151="عهدة",1,0)</f>
        <v/>
      </c>
      <c r="S1151">
        <f>IF(C1151="","",IF(AND(C1151&gt;=DATE(2026,9,1),C1151&lt;=DATE(2027,8,31)),(YEAR(C1151)-2026)*12+MONTH(C1151)-8,""))</f>
        <v/>
      </c>
      <c r="T1151">
        <f>IF(AND(A1151="مصروف",R1151&gt;0,I1151="موافق",S1151&lt;&gt;"",H1151&lt;&gt;""),N(G1151),0)</f>
        <v/>
      </c>
    </row>
    <row r="1152">
      <c r="A1152" s="19" t="n"/>
      <c r="B1152" s="20">
        <f>IF(A1152="","",IF(R1152=0,"⚠ أضف سطر عهدة أولًا","DMT-"&amp;TEXT(R1152,"000")))</f>
        <v/>
      </c>
      <c r="C1152" s="21" t="n"/>
      <c r="D1152" s="20">
        <f>IF(C1152="","",IF(S1152="","خارج السنة المالية",INDEX(القوائم!$D$2:$D$13,S1152)))</f>
        <v/>
      </c>
      <c r="E1152" s="22" t="n"/>
      <c r="F1152" s="23" t="n"/>
      <c r="G1152" s="23" t="n"/>
      <c r="H1152" s="22" t="n"/>
      <c r="I1152" s="19" t="n"/>
      <c r="J1152" s="21" t="n"/>
      <c r="K1152" s="19" t="n"/>
      <c r="L1152" s="19" t="n"/>
      <c r="M1152" s="21" t="n"/>
      <c r="N1152" s="22" t="n"/>
      <c r="O1152" s="24">
        <f>IF(A1152&lt;&gt;"عهدة","",SUMIFS($G$8:$G$5007,$B$8:$B$5007,B1152,$A$8:$A$5007,"مصروف",$I$8:$I$5007,"&lt;&gt;مرفوض"))</f>
        <v/>
      </c>
      <c r="P1152" s="25">
        <f>IF(A1152&lt;&gt;"عهدة","",N(F1152)-O1152)</f>
        <v/>
      </c>
      <c r="Q1152" s="26">
        <f>IF(A1152="","",IF(A1152="عهدة",IF(N(F1152)=0,"⚠ أدخل قيمة العهدة",IF(P1152&lt;0,"⛔ عجز / زيادة مصروفات "&amp;TEXT(-P1152,"#,##0"),IF(COUNTIFS($B$8:$B$5007,B1152,$A$8:$A$5007,"مصروف",$I$8:$I$5007,"&lt;&gt;مرفوض",$K$8:$K$5007,"&lt;&gt;نعم")&gt;0,"⚠ "&amp;COUNTIFS($B$8:$B$5007,B1152,$A$8:$A$5007,"مصروف",$I$8:$I$5007,"&lt;&gt;مرفوض",$K$8:$K$5007,"&lt;&gt;نعم")&amp;" مصروف غير مسوى",IF(L1152="تمت التسوية",IF(P1152=0,"✔ متوازنة وتمت التسوية","✔ تمت التسوية – متبقي "&amp;TEXT(P1152,"#,##0")),IF(P1152&gt;0,"متبقي "&amp;TEXT(P1152,"#,##0"),"✔ متوازنة"))))),IF(R1152=0,"⚠ أضف سطر عهدة أولًا",IF(OR(C1152="",N(G1152)=0),"⚠ أكمل التاريخ والقيمة",IF(S1152="","⚠ التاريخ خارج السنة المالية",IF(H1152="","⚠ اختر بند الموازنة",IF(I1152="مرفوض","✖ مرفوض من المدير",IF(I1152&lt;&gt;"موافق","⏳ بانتظار موافقة المدير",IF(K1152&lt;&gt;"نعم","⚠ غير مسوى مع الحسابات","✔ معتمد ومسوى")))))))))</f>
        <v/>
      </c>
      <c r="R1152">
        <f>N(R1151)+IF(A1152="عهدة",1,0)</f>
        <v/>
      </c>
      <c r="S1152">
        <f>IF(C1152="","",IF(AND(C1152&gt;=DATE(2026,9,1),C1152&lt;=DATE(2027,8,31)),(YEAR(C1152)-2026)*12+MONTH(C1152)-8,""))</f>
        <v/>
      </c>
      <c r="T1152">
        <f>IF(AND(A1152="مصروف",R1152&gt;0,I1152="موافق",S1152&lt;&gt;"",H1152&lt;&gt;""),N(G1152),0)</f>
        <v/>
      </c>
    </row>
    <row r="1153">
      <c r="A1153" s="19" t="n"/>
      <c r="B1153" s="20">
        <f>IF(A1153="","",IF(R1153=0,"⚠ أضف سطر عهدة أولًا","DMT-"&amp;TEXT(R1153,"000")))</f>
        <v/>
      </c>
      <c r="C1153" s="21" t="n"/>
      <c r="D1153" s="20">
        <f>IF(C1153="","",IF(S1153="","خارج السنة المالية",INDEX(القوائم!$D$2:$D$13,S1153)))</f>
        <v/>
      </c>
      <c r="E1153" s="22" t="n"/>
      <c r="F1153" s="23" t="n"/>
      <c r="G1153" s="23" t="n"/>
      <c r="H1153" s="22" t="n"/>
      <c r="I1153" s="19" t="n"/>
      <c r="J1153" s="21" t="n"/>
      <c r="K1153" s="19" t="n"/>
      <c r="L1153" s="19" t="n"/>
      <c r="M1153" s="21" t="n"/>
      <c r="N1153" s="22" t="n"/>
      <c r="O1153" s="24">
        <f>IF(A1153&lt;&gt;"عهدة","",SUMIFS($G$8:$G$5007,$B$8:$B$5007,B1153,$A$8:$A$5007,"مصروف",$I$8:$I$5007,"&lt;&gt;مرفوض"))</f>
        <v/>
      </c>
      <c r="P1153" s="25">
        <f>IF(A1153&lt;&gt;"عهدة","",N(F1153)-O1153)</f>
        <v/>
      </c>
      <c r="Q1153" s="26">
        <f>IF(A1153="","",IF(A1153="عهدة",IF(N(F1153)=0,"⚠ أدخل قيمة العهدة",IF(P1153&lt;0,"⛔ عجز / زيادة مصروفات "&amp;TEXT(-P1153,"#,##0"),IF(COUNTIFS($B$8:$B$5007,B1153,$A$8:$A$5007,"مصروف",$I$8:$I$5007,"&lt;&gt;مرفوض",$K$8:$K$5007,"&lt;&gt;نعم")&gt;0,"⚠ "&amp;COUNTIFS($B$8:$B$5007,B1153,$A$8:$A$5007,"مصروف",$I$8:$I$5007,"&lt;&gt;مرفوض",$K$8:$K$5007,"&lt;&gt;نعم")&amp;" مصروف غير مسوى",IF(L1153="تمت التسوية",IF(P1153=0,"✔ متوازنة وتمت التسوية","✔ تمت التسوية – متبقي "&amp;TEXT(P1153,"#,##0")),IF(P1153&gt;0,"متبقي "&amp;TEXT(P1153,"#,##0"),"✔ متوازنة"))))),IF(R1153=0,"⚠ أضف سطر عهدة أولًا",IF(OR(C1153="",N(G1153)=0),"⚠ أكمل التاريخ والقيمة",IF(S1153="","⚠ التاريخ خارج السنة المالية",IF(H1153="","⚠ اختر بند الموازنة",IF(I1153="مرفوض","✖ مرفوض من المدير",IF(I1153&lt;&gt;"موافق","⏳ بانتظار موافقة المدير",IF(K1153&lt;&gt;"نعم","⚠ غير مسوى مع الحسابات","✔ معتمد ومسوى")))))))))</f>
        <v/>
      </c>
      <c r="R1153">
        <f>N(R1152)+IF(A1153="عهدة",1,0)</f>
        <v/>
      </c>
      <c r="S1153">
        <f>IF(C1153="","",IF(AND(C1153&gt;=DATE(2026,9,1),C1153&lt;=DATE(2027,8,31)),(YEAR(C1153)-2026)*12+MONTH(C1153)-8,""))</f>
        <v/>
      </c>
      <c r="T1153">
        <f>IF(AND(A1153="مصروف",R1153&gt;0,I1153="موافق",S1153&lt;&gt;"",H1153&lt;&gt;""),N(G1153),0)</f>
        <v/>
      </c>
    </row>
    <row r="1154">
      <c r="A1154" s="19" t="n"/>
      <c r="B1154" s="20">
        <f>IF(A1154="","",IF(R1154=0,"⚠ أضف سطر عهدة أولًا","DMT-"&amp;TEXT(R1154,"000")))</f>
        <v/>
      </c>
      <c r="C1154" s="21" t="n"/>
      <c r="D1154" s="20">
        <f>IF(C1154="","",IF(S1154="","خارج السنة المالية",INDEX(القوائم!$D$2:$D$13,S1154)))</f>
        <v/>
      </c>
      <c r="E1154" s="22" t="n"/>
      <c r="F1154" s="23" t="n"/>
      <c r="G1154" s="23" t="n"/>
      <c r="H1154" s="22" t="n"/>
      <c r="I1154" s="19" t="n"/>
      <c r="J1154" s="21" t="n"/>
      <c r="K1154" s="19" t="n"/>
      <c r="L1154" s="19" t="n"/>
      <c r="M1154" s="21" t="n"/>
      <c r="N1154" s="22" t="n"/>
      <c r="O1154" s="24">
        <f>IF(A1154&lt;&gt;"عهدة","",SUMIFS($G$8:$G$5007,$B$8:$B$5007,B1154,$A$8:$A$5007,"مصروف",$I$8:$I$5007,"&lt;&gt;مرفوض"))</f>
        <v/>
      </c>
      <c r="P1154" s="25">
        <f>IF(A1154&lt;&gt;"عهدة","",N(F1154)-O1154)</f>
        <v/>
      </c>
      <c r="Q1154" s="26">
        <f>IF(A1154="","",IF(A1154="عهدة",IF(N(F1154)=0,"⚠ أدخل قيمة العهدة",IF(P1154&lt;0,"⛔ عجز / زيادة مصروفات "&amp;TEXT(-P1154,"#,##0"),IF(COUNTIFS($B$8:$B$5007,B1154,$A$8:$A$5007,"مصروف",$I$8:$I$5007,"&lt;&gt;مرفوض",$K$8:$K$5007,"&lt;&gt;نعم")&gt;0,"⚠ "&amp;COUNTIFS($B$8:$B$5007,B1154,$A$8:$A$5007,"مصروف",$I$8:$I$5007,"&lt;&gt;مرفوض",$K$8:$K$5007,"&lt;&gt;نعم")&amp;" مصروف غير مسوى",IF(L1154="تمت التسوية",IF(P1154=0,"✔ متوازنة وتمت التسوية","✔ تمت التسوية – متبقي "&amp;TEXT(P1154,"#,##0")),IF(P1154&gt;0,"متبقي "&amp;TEXT(P1154,"#,##0"),"✔ متوازنة"))))),IF(R1154=0,"⚠ أضف سطر عهدة أولًا",IF(OR(C1154="",N(G1154)=0),"⚠ أكمل التاريخ والقيمة",IF(S1154="","⚠ التاريخ خارج السنة المالية",IF(H1154="","⚠ اختر بند الموازنة",IF(I1154="مرفوض","✖ مرفوض من المدير",IF(I1154&lt;&gt;"موافق","⏳ بانتظار موافقة المدير",IF(K1154&lt;&gt;"نعم","⚠ غير مسوى مع الحسابات","✔ معتمد ومسوى")))))))))</f>
        <v/>
      </c>
      <c r="R1154">
        <f>N(R1153)+IF(A1154="عهدة",1,0)</f>
        <v/>
      </c>
      <c r="S1154">
        <f>IF(C1154="","",IF(AND(C1154&gt;=DATE(2026,9,1),C1154&lt;=DATE(2027,8,31)),(YEAR(C1154)-2026)*12+MONTH(C1154)-8,""))</f>
        <v/>
      </c>
      <c r="T1154">
        <f>IF(AND(A1154="مصروف",R1154&gt;0,I1154="موافق",S1154&lt;&gt;"",H1154&lt;&gt;""),N(G1154),0)</f>
        <v/>
      </c>
    </row>
    <row r="1155">
      <c r="A1155" s="19" t="n"/>
      <c r="B1155" s="20">
        <f>IF(A1155="","",IF(R1155=0,"⚠ أضف سطر عهدة أولًا","DMT-"&amp;TEXT(R1155,"000")))</f>
        <v/>
      </c>
      <c r="C1155" s="21" t="n"/>
      <c r="D1155" s="20">
        <f>IF(C1155="","",IF(S1155="","خارج السنة المالية",INDEX(القوائم!$D$2:$D$13,S1155)))</f>
        <v/>
      </c>
      <c r="E1155" s="22" t="n"/>
      <c r="F1155" s="23" t="n"/>
      <c r="G1155" s="23" t="n"/>
      <c r="H1155" s="22" t="n"/>
      <c r="I1155" s="19" t="n"/>
      <c r="J1155" s="21" t="n"/>
      <c r="K1155" s="19" t="n"/>
      <c r="L1155" s="19" t="n"/>
      <c r="M1155" s="21" t="n"/>
      <c r="N1155" s="22" t="n"/>
      <c r="O1155" s="24">
        <f>IF(A1155&lt;&gt;"عهدة","",SUMIFS($G$8:$G$5007,$B$8:$B$5007,B1155,$A$8:$A$5007,"مصروف",$I$8:$I$5007,"&lt;&gt;مرفوض"))</f>
        <v/>
      </c>
      <c r="P1155" s="25">
        <f>IF(A1155&lt;&gt;"عهدة","",N(F1155)-O1155)</f>
        <v/>
      </c>
      <c r="Q1155" s="26">
        <f>IF(A1155="","",IF(A1155="عهدة",IF(N(F1155)=0,"⚠ أدخل قيمة العهدة",IF(P1155&lt;0,"⛔ عجز / زيادة مصروفات "&amp;TEXT(-P1155,"#,##0"),IF(COUNTIFS($B$8:$B$5007,B1155,$A$8:$A$5007,"مصروف",$I$8:$I$5007,"&lt;&gt;مرفوض",$K$8:$K$5007,"&lt;&gt;نعم")&gt;0,"⚠ "&amp;COUNTIFS($B$8:$B$5007,B1155,$A$8:$A$5007,"مصروف",$I$8:$I$5007,"&lt;&gt;مرفوض",$K$8:$K$5007,"&lt;&gt;نعم")&amp;" مصروف غير مسوى",IF(L1155="تمت التسوية",IF(P1155=0,"✔ متوازنة وتمت التسوية","✔ تمت التسوية – متبقي "&amp;TEXT(P1155,"#,##0")),IF(P1155&gt;0,"متبقي "&amp;TEXT(P1155,"#,##0"),"✔ متوازنة"))))),IF(R1155=0,"⚠ أضف سطر عهدة أولًا",IF(OR(C1155="",N(G1155)=0),"⚠ أكمل التاريخ والقيمة",IF(S1155="","⚠ التاريخ خارج السنة المالية",IF(H1155="","⚠ اختر بند الموازنة",IF(I1155="مرفوض","✖ مرفوض من المدير",IF(I1155&lt;&gt;"موافق","⏳ بانتظار موافقة المدير",IF(K1155&lt;&gt;"نعم","⚠ غير مسوى مع الحسابات","✔ معتمد ومسوى")))))))))</f>
        <v/>
      </c>
      <c r="R1155">
        <f>N(R1154)+IF(A1155="عهدة",1,0)</f>
        <v/>
      </c>
      <c r="S1155">
        <f>IF(C1155="","",IF(AND(C1155&gt;=DATE(2026,9,1),C1155&lt;=DATE(2027,8,31)),(YEAR(C1155)-2026)*12+MONTH(C1155)-8,""))</f>
        <v/>
      </c>
      <c r="T1155">
        <f>IF(AND(A1155="مصروف",R1155&gt;0,I1155="موافق",S1155&lt;&gt;"",H1155&lt;&gt;""),N(G1155),0)</f>
        <v/>
      </c>
    </row>
    <row r="1156">
      <c r="A1156" s="19" t="n"/>
      <c r="B1156" s="20">
        <f>IF(A1156="","",IF(R1156=0,"⚠ أضف سطر عهدة أولًا","DMT-"&amp;TEXT(R1156,"000")))</f>
        <v/>
      </c>
      <c r="C1156" s="21" t="n"/>
      <c r="D1156" s="20">
        <f>IF(C1156="","",IF(S1156="","خارج السنة المالية",INDEX(القوائم!$D$2:$D$13,S1156)))</f>
        <v/>
      </c>
      <c r="E1156" s="22" t="n"/>
      <c r="F1156" s="23" t="n"/>
      <c r="G1156" s="23" t="n"/>
      <c r="H1156" s="22" t="n"/>
      <c r="I1156" s="19" t="n"/>
      <c r="J1156" s="21" t="n"/>
      <c r="K1156" s="19" t="n"/>
      <c r="L1156" s="19" t="n"/>
      <c r="M1156" s="21" t="n"/>
      <c r="N1156" s="22" t="n"/>
      <c r="O1156" s="24">
        <f>IF(A1156&lt;&gt;"عهدة","",SUMIFS($G$8:$G$5007,$B$8:$B$5007,B1156,$A$8:$A$5007,"مصروف",$I$8:$I$5007,"&lt;&gt;مرفوض"))</f>
        <v/>
      </c>
      <c r="P1156" s="25">
        <f>IF(A1156&lt;&gt;"عهدة","",N(F1156)-O1156)</f>
        <v/>
      </c>
      <c r="Q1156" s="26">
        <f>IF(A1156="","",IF(A1156="عهدة",IF(N(F1156)=0,"⚠ أدخل قيمة العهدة",IF(P1156&lt;0,"⛔ عجز / زيادة مصروفات "&amp;TEXT(-P1156,"#,##0"),IF(COUNTIFS($B$8:$B$5007,B1156,$A$8:$A$5007,"مصروف",$I$8:$I$5007,"&lt;&gt;مرفوض",$K$8:$K$5007,"&lt;&gt;نعم")&gt;0,"⚠ "&amp;COUNTIFS($B$8:$B$5007,B1156,$A$8:$A$5007,"مصروف",$I$8:$I$5007,"&lt;&gt;مرفوض",$K$8:$K$5007,"&lt;&gt;نعم")&amp;" مصروف غير مسوى",IF(L1156="تمت التسوية",IF(P1156=0,"✔ متوازنة وتمت التسوية","✔ تمت التسوية – متبقي "&amp;TEXT(P1156,"#,##0")),IF(P1156&gt;0,"متبقي "&amp;TEXT(P1156,"#,##0"),"✔ متوازنة"))))),IF(R1156=0,"⚠ أضف سطر عهدة أولًا",IF(OR(C1156="",N(G1156)=0),"⚠ أكمل التاريخ والقيمة",IF(S1156="","⚠ التاريخ خارج السنة المالية",IF(H1156="","⚠ اختر بند الموازنة",IF(I1156="مرفوض","✖ مرفوض من المدير",IF(I1156&lt;&gt;"موافق","⏳ بانتظار موافقة المدير",IF(K1156&lt;&gt;"نعم","⚠ غير مسوى مع الحسابات","✔ معتمد ومسوى")))))))))</f>
        <v/>
      </c>
      <c r="R1156">
        <f>N(R1155)+IF(A1156="عهدة",1,0)</f>
        <v/>
      </c>
      <c r="S1156">
        <f>IF(C1156="","",IF(AND(C1156&gt;=DATE(2026,9,1),C1156&lt;=DATE(2027,8,31)),(YEAR(C1156)-2026)*12+MONTH(C1156)-8,""))</f>
        <v/>
      </c>
      <c r="T1156">
        <f>IF(AND(A1156="مصروف",R1156&gt;0,I1156="موافق",S1156&lt;&gt;"",H1156&lt;&gt;""),N(G1156),0)</f>
        <v/>
      </c>
    </row>
    <row r="1157">
      <c r="A1157" s="19" t="n"/>
      <c r="B1157" s="20">
        <f>IF(A1157="","",IF(R1157=0,"⚠ أضف سطر عهدة أولًا","DMT-"&amp;TEXT(R1157,"000")))</f>
        <v/>
      </c>
      <c r="C1157" s="21" t="n"/>
      <c r="D1157" s="20">
        <f>IF(C1157="","",IF(S1157="","خارج السنة المالية",INDEX(القوائم!$D$2:$D$13,S1157)))</f>
        <v/>
      </c>
      <c r="E1157" s="22" t="n"/>
      <c r="F1157" s="23" t="n"/>
      <c r="G1157" s="23" t="n"/>
      <c r="H1157" s="22" t="n"/>
      <c r="I1157" s="19" t="n"/>
      <c r="J1157" s="21" t="n"/>
      <c r="K1157" s="19" t="n"/>
      <c r="L1157" s="19" t="n"/>
      <c r="M1157" s="21" t="n"/>
      <c r="N1157" s="22" t="n"/>
      <c r="O1157" s="24">
        <f>IF(A1157&lt;&gt;"عهدة","",SUMIFS($G$8:$G$5007,$B$8:$B$5007,B1157,$A$8:$A$5007,"مصروف",$I$8:$I$5007,"&lt;&gt;مرفوض"))</f>
        <v/>
      </c>
      <c r="P1157" s="25">
        <f>IF(A1157&lt;&gt;"عهدة","",N(F1157)-O1157)</f>
        <v/>
      </c>
      <c r="Q1157" s="26">
        <f>IF(A1157="","",IF(A1157="عهدة",IF(N(F1157)=0,"⚠ أدخل قيمة العهدة",IF(P1157&lt;0,"⛔ عجز / زيادة مصروفات "&amp;TEXT(-P1157,"#,##0"),IF(COUNTIFS($B$8:$B$5007,B1157,$A$8:$A$5007,"مصروف",$I$8:$I$5007,"&lt;&gt;مرفوض",$K$8:$K$5007,"&lt;&gt;نعم")&gt;0,"⚠ "&amp;COUNTIFS($B$8:$B$5007,B1157,$A$8:$A$5007,"مصروف",$I$8:$I$5007,"&lt;&gt;مرفوض",$K$8:$K$5007,"&lt;&gt;نعم")&amp;" مصروف غير مسوى",IF(L1157="تمت التسوية",IF(P1157=0,"✔ متوازنة وتمت التسوية","✔ تمت التسوية – متبقي "&amp;TEXT(P1157,"#,##0")),IF(P1157&gt;0,"متبقي "&amp;TEXT(P1157,"#,##0"),"✔ متوازنة"))))),IF(R1157=0,"⚠ أضف سطر عهدة أولًا",IF(OR(C1157="",N(G1157)=0),"⚠ أكمل التاريخ والقيمة",IF(S1157="","⚠ التاريخ خارج السنة المالية",IF(H1157="","⚠ اختر بند الموازنة",IF(I1157="مرفوض","✖ مرفوض من المدير",IF(I1157&lt;&gt;"موافق","⏳ بانتظار موافقة المدير",IF(K1157&lt;&gt;"نعم","⚠ غير مسوى مع الحسابات","✔ معتمد ومسوى")))))))))</f>
        <v/>
      </c>
      <c r="R1157">
        <f>N(R1156)+IF(A1157="عهدة",1,0)</f>
        <v/>
      </c>
      <c r="S1157">
        <f>IF(C1157="","",IF(AND(C1157&gt;=DATE(2026,9,1),C1157&lt;=DATE(2027,8,31)),(YEAR(C1157)-2026)*12+MONTH(C1157)-8,""))</f>
        <v/>
      </c>
      <c r="T1157">
        <f>IF(AND(A1157="مصروف",R1157&gt;0,I1157="موافق",S1157&lt;&gt;"",H1157&lt;&gt;""),N(G1157),0)</f>
        <v/>
      </c>
    </row>
    <row r="1158">
      <c r="A1158" s="19" t="n"/>
      <c r="B1158" s="20">
        <f>IF(A1158="","",IF(R1158=0,"⚠ أضف سطر عهدة أولًا","DMT-"&amp;TEXT(R1158,"000")))</f>
        <v/>
      </c>
      <c r="C1158" s="21" t="n"/>
      <c r="D1158" s="20">
        <f>IF(C1158="","",IF(S1158="","خارج السنة المالية",INDEX(القوائم!$D$2:$D$13,S1158)))</f>
        <v/>
      </c>
      <c r="E1158" s="22" t="n"/>
      <c r="F1158" s="23" t="n"/>
      <c r="G1158" s="23" t="n"/>
      <c r="H1158" s="22" t="n"/>
      <c r="I1158" s="19" t="n"/>
      <c r="J1158" s="21" t="n"/>
      <c r="K1158" s="19" t="n"/>
      <c r="L1158" s="19" t="n"/>
      <c r="M1158" s="21" t="n"/>
      <c r="N1158" s="22" t="n"/>
      <c r="O1158" s="24">
        <f>IF(A1158&lt;&gt;"عهدة","",SUMIFS($G$8:$G$5007,$B$8:$B$5007,B1158,$A$8:$A$5007,"مصروف",$I$8:$I$5007,"&lt;&gt;مرفوض"))</f>
        <v/>
      </c>
      <c r="P1158" s="25">
        <f>IF(A1158&lt;&gt;"عهدة","",N(F1158)-O1158)</f>
        <v/>
      </c>
      <c r="Q1158" s="26">
        <f>IF(A1158="","",IF(A1158="عهدة",IF(N(F1158)=0,"⚠ أدخل قيمة العهدة",IF(P1158&lt;0,"⛔ عجز / زيادة مصروفات "&amp;TEXT(-P1158,"#,##0"),IF(COUNTIFS($B$8:$B$5007,B1158,$A$8:$A$5007,"مصروف",$I$8:$I$5007,"&lt;&gt;مرفوض",$K$8:$K$5007,"&lt;&gt;نعم")&gt;0,"⚠ "&amp;COUNTIFS($B$8:$B$5007,B1158,$A$8:$A$5007,"مصروف",$I$8:$I$5007,"&lt;&gt;مرفوض",$K$8:$K$5007,"&lt;&gt;نعم")&amp;" مصروف غير مسوى",IF(L1158="تمت التسوية",IF(P1158=0,"✔ متوازنة وتمت التسوية","✔ تمت التسوية – متبقي "&amp;TEXT(P1158,"#,##0")),IF(P1158&gt;0,"متبقي "&amp;TEXT(P1158,"#,##0"),"✔ متوازنة"))))),IF(R1158=0,"⚠ أضف سطر عهدة أولًا",IF(OR(C1158="",N(G1158)=0),"⚠ أكمل التاريخ والقيمة",IF(S1158="","⚠ التاريخ خارج السنة المالية",IF(H1158="","⚠ اختر بند الموازنة",IF(I1158="مرفوض","✖ مرفوض من المدير",IF(I1158&lt;&gt;"موافق","⏳ بانتظار موافقة المدير",IF(K1158&lt;&gt;"نعم","⚠ غير مسوى مع الحسابات","✔ معتمد ومسوى")))))))))</f>
        <v/>
      </c>
      <c r="R1158">
        <f>N(R1157)+IF(A1158="عهدة",1,0)</f>
        <v/>
      </c>
      <c r="S1158">
        <f>IF(C1158="","",IF(AND(C1158&gt;=DATE(2026,9,1),C1158&lt;=DATE(2027,8,31)),(YEAR(C1158)-2026)*12+MONTH(C1158)-8,""))</f>
        <v/>
      </c>
      <c r="T1158">
        <f>IF(AND(A1158="مصروف",R1158&gt;0,I1158="موافق",S1158&lt;&gt;"",H1158&lt;&gt;""),N(G1158),0)</f>
        <v/>
      </c>
    </row>
    <row r="1159">
      <c r="A1159" s="19" t="n"/>
      <c r="B1159" s="20">
        <f>IF(A1159="","",IF(R1159=0,"⚠ أضف سطر عهدة أولًا","DMT-"&amp;TEXT(R1159,"000")))</f>
        <v/>
      </c>
      <c r="C1159" s="21" t="n"/>
      <c r="D1159" s="20">
        <f>IF(C1159="","",IF(S1159="","خارج السنة المالية",INDEX(القوائم!$D$2:$D$13,S1159)))</f>
        <v/>
      </c>
      <c r="E1159" s="22" t="n"/>
      <c r="F1159" s="23" t="n"/>
      <c r="G1159" s="23" t="n"/>
      <c r="H1159" s="22" t="n"/>
      <c r="I1159" s="19" t="n"/>
      <c r="J1159" s="21" t="n"/>
      <c r="K1159" s="19" t="n"/>
      <c r="L1159" s="19" t="n"/>
      <c r="M1159" s="21" t="n"/>
      <c r="N1159" s="22" t="n"/>
      <c r="O1159" s="24">
        <f>IF(A1159&lt;&gt;"عهدة","",SUMIFS($G$8:$G$5007,$B$8:$B$5007,B1159,$A$8:$A$5007,"مصروف",$I$8:$I$5007,"&lt;&gt;مرفوض"))</f>
        <v/>
      </c>
      <c r="P1159" s="25">
        <f>IF(A1159&lt;&gt;"عهدة","",N(F1159)-O1159)</f>
        <v/>
      </c>
      <c r="Q1159" s="26">
        <f>IF(A1159="","",IF(A1159="عهدة",IF(N(F1159)=0,"⚠ أدخل قيمة العهدة",IF(P1159&lt;0,"⛔ عجز / زيادة مصروفات "&amp;TEXT(-P1159,"#,##0"),IF(COUNTIFS($B$8:$B$5007,B1159,$A$8:$A$5007,"مصروف",$I$8:$I$5007,"&lt;&gt;مرفوض",$K$8:$K$5007,"&lt;&gt;نعم")&gt;0,"⚠ "&amp;COUNTIFS($B$8:$B$5007,B1159,$A$8:$A$5007,"مصروف",$I$8:$I$5007,"&lt;&gt;مرفوض",$K$8:$K$5007,"&lt;&gt;نعم")&amp;" مصروف غير مسوى",IF(L1159="تمت التسوية",IF(P1159=0,"✔ متوازنة وتمت التسوية","✔ تمت التسوية – متبقي "&amp;TEXT(P1159,"#,##0")),IF(P1159&gt;0,"متبقي "&amp;TEXT(P1159,"#,##0"),"✔ متوازنة"))))),IF(R1159=0,"⚠ أضف سطر عهدة أولًا",IF(OR(C1159="",N(G1159)=0),"⚠ أكمل التاريخ والقيمة",IF(S1159="","⚠ التاريخ خارج السنة المالية",IF(H1159="","⚠ اختر بند الموازنة",IF(I1159="مرفوض","✖ مرفوض من المدير",IF(I1159&lt;&gt;"موافق","⏳ بانتظار موافقة المدير",IF(K1159&lt;&gt;"نعم","⚠ غير مسوى مع الحسابات","✔ معتمد ومسوى")))))))))</f>
        <v/>
      </c>
      <c r="R1159">
        <f>N(R1158)+IF(A1159="عهدة",1,0)</f>
        <v/>
      </c>
      <c r="S1159">
        <f>IF(C1159="","",IF(AND(C1159&gt;=DATE(2026,9,1),C1159&lt;=DATE(2027,8,31)),(YEAR(C1159)-2026)*12+MONTH(C1159)-8,""))</f>
        <v/>
      </c>
      <c r="T1159">
        <f>IF(AND(A1159="مصروف",R1159&gt;0,I1159="موافق",S1159&lt;&gt;"",H1159&lt;&gt;""),N(G1159),0)</f>
        <v/>
      </c>
    </row>
    <row r="1160">
      <c r="A1160" s="19" t="n"/>
      <c r="B1160" s="20">
        <f>IF(A1160="","",IF(R1160=0,"⚠ أضف سطر عهدة أولًا","DMT-"&amp;TEXT(R1160,"000")))</f>
        <v/>
      </c>
      <c r="C1160" s="21" t="n"/>
      <c r="D1160" s="20">
        <f>IF(C1160="","",IF(S1160="","خارج السنة المالية",INDEX(القوائم!$D$2:$D$13,S1160)))</f>
        <v/>
      </c>
      <c r="E1160" s="22" t="n"/>
      <c r="F1160" s="23" t="n"/>
      <c r="G1160" s="23" t="n"/>
      <c r="H1160" s="22" t="n"/>
      <c r="I1160" s="19" t="n"/>
      <c r="J1160" s="21" t="n"/>
      <c r="K1160" s="19" t="n"/>
      <c r="L1160" s="19" t="n"/>
      <c r="M1160" s="21" t="n"/>
      <c r="N1160" s="22" t="n"/>
      <c r="O1160" s="24">
        <f>IF(A1160&lt;&gt;"عهدة","",SUMIFS($G$8:$G$5007,$B$8:$B$5007,B1160,$A$8:$A$5007,"مصروف",$I$8:$I$5007,"&lt;&gt;مرفوض"))</f>
        <v/>
      </c>
      <c r="P1160" s="25">
        <f>IF(A1160&lt;&gt;"عهدة","",N(F1160)-O1160)</f>
        <v/>
      </c>
      <c r="Q1160" s="26">
        <f>IF(A1160="","",IF(A1160="عهدة",IF(N(F1160)=0,"⚠ أدخل قيمة العهدة",IF(P1160&lt;0,"⛔ عجز / زيادة مصروفات "&amp;TEXT(-P1160,"#,##0"),IF(COUNTIFS($B$8:$B$5007,B1160,$A$8:$A$5007,"مصروف",$I$8:$I$5007,"&lt;&gt;مرفوض",$K$8:$K$5007,"&lt;&gt;نعم")&gt;0,"⚠ "&amp;COUNTIFS($B$8:$B$5007,B1160,$A$8:$A$5007,"مصروف",$I$8:$I$5007,"&lt;&gt;مرفوض",$K$8:$K$5007,"&lt;&gt;نعم")&amp;" مصروف غير مسوى",IF(L1160="تمت التسوية",IF(P1160=0,"✔ متوازنة وتمت التسوية","✔ تمت التسوية – متبقي "&amp;TEXT(P1160,"#,##0")),IF(P1160&gt;0,"متبقي "&amp;TEXT(P1160,"#,##0"),"✔ متوازنة"))))),IF(R1160=0,"⚠ أضف سطر عهدة أولًا",IF(OR(C1160="",N(G1160)=0),"⚠ أكمل التاريخ والقيمة",IF(S1160="","⚠ التاريخ خارج السنة المالية",IF(H1160="","⚠ اختر بند الموازنة",IF(I1160="مرفوض","✖ مرفوض من المدير",IF(I1160&lt;&gt;"موافق","⏳ بانتظار موافقة المدير",IF(K1160&lt;&gt;"نعم","⚠ غير مسوى مع الحسابات","✔ معتمد ومسوى")))))))))</f>
        <v/>
      </c>
      <c r="R1160">
        <f>N(R1159)+IF(A1160="عهدة",1,0)</f>
        <v/>
      </c>
      <c r="S1160">
        <f>IF(C1160="","",IF(AND(C1160&gt;=DATE(2026,9,1),C1160&lt;=DATE(2027,8,31)),(YEAR(C1160)-2026)*12+MONTH(C1160)-8,""))</f>
        <v/>
      </c>
      <c r="T1160">
        <f>IF(AND(A1160="مصروف",R1160&gt;0,I1160="موافق",S1160&lt;&gt;"",H1160&lt;&gt;""),N(G1160),0)</f>
        <v/>
      </c>
    </row>
    <row r="1161">
      <c r="A1161" s="19" t="n"/>
      <c r="B1161" s="20">
        <f>IF(A1161="","",IF(R1161=0,"⚠ أضف سطر عهدة أولًا","DMT-"&amp;TEXT(R1161,"000")))</f>
        <v/>
      </c>
      <c r="C1161" s="21" t="n"/>
      <c r="D1161" s="20">
        <f>IF(C1161="","",IF(S1161="","خارج السنة المالية",INDEX(القوائم!$D$2:$D$13,S1161)))</f>
        <v/>
      </c>
      <c r="E1161" s="22" t="n"/>
      <c r="F1161" s="23" t="n"/>
      <c r="G1161" s="23" t="n"/>
      <c r="H1161" s="22" t="n"/>
      <c r="I1161" s="19" t="n"/>
      <c r="J1161" s="21" t="n"/>
      <c r="K1161" s="19" t="n"/>
      <c r="L1161" s="19" t="n"/>
      <c r="M1161" s="21" t="n"/>
      <c r="N1161" s="22" t="n"/>
      <c r="O1161" s="24">
        <f>IF(A1161&lt;&gt;"عهدة","",SUMIFS($G$8:$G$5007,$B$8:$B$5007,B1161,$A$8:$A$5007,"مصروف",$I$8:$I$5007,"&lt;&gt;مرفوض"))</f>
        <v/>
      </c>
      <c r="P1161" s="25">
        <f>IF(A1161&lt;&gt;"عهدة","",N(F1161)-O1161)</f>
        <v/>
      </c>
      <c r="Q1161" s="26">
        <f>IF(A1161="","",IF(A1161="عهدة",IF(N(F1161)=0,"⚠ أدخل قيمة العهدة",IF(P1161&lt;0,"⛔ عجز / زيادة مصروفات "&amp;TEXT(-P1161,"#,##0"),IF(COUNTIFS($B$8:$B$5007,B1161,$A$8:$A$5007,"مصروف",$I$8:$I$5007,"&lt;&gt;مرفوض",$K$8:$K$5007,"&lt;&gt;نعم")&gt;0,"⚠ "&amp;COUNTIFS($B$8:$B$5007,B1161,$A$8:$A$5007,"مصروف",$I$8:$I$5007,"&lt;&gt;مرفوض",$K$8:$K$5007,"&lt;&gt;نعم")&amp;" مصروف غير مسوى",IF(L1161="تمت التسوية",IF(P1161=0,"✔ متوازنة وتمت التسوية","✔ تمت التسوية – متبقي "&amp;TEXT(P1161,"#,##0")),IF(P1161&gt;0,"متبقي "&amp;TEXT(P1161,"#,##0"),"✔ متوازنة"))))),IF(R1161=0,"⚠ أضف سطر عهدة أولًا",IF(OR(C1161="",N(G1161)=0),"⚠ أكمل التاريخ والقيمة",IF(S1161="","⚠ التاريخ خارج السنة المالية",IF(H1161="","⚠ اختر بند الموازنة",IF(I1161="مرفوض","✖ مرفوض من المدير",IF(I1161&lt;&gt;"موافق","⏳ بانتظار موافقة المدير",IF(K1161&lt;&gt;"نعم","⚠ غير مسوى مع الحسابات","✔ معتمد ومسوى")))))))))</f>
        <v/>
      </c>
      <c r="R1161">
        <f>N(R1160)+IF(A1161="عهدة",1,0)</f>
        <v/>
      </c>
      <c r="S1161">
        <f>IF(C1161="","",IF(AND(C1161&gt;=DATE(2026,9,1),C1161&lt;=DATE(2027,8,31)),(YEAR(C1161)-2026)*12+MONTH(C1161)-8,""))</f>
        <v/>
      </c>
      <c r="T1161">
        <f>IF(AND(A1161="مصروف",R1161&gt;0,I1161="موافق",S1161&lt;&gt;"",H1161&lt;&gt;""),N(G1161),0)</f>
        <v/>
      </c>
    </row>
    <row r="1162">
      <c r="A1162" s="19" t="n"/>
      <c r="B1162" s="20">
        <f>IF(A1162="","",IF(R1162=0,"⚠ أضف سطر عهدة أولًا","DMT-"&amp;TEXT(R1162,"000")))</f>
        <v/>
      </c>
      <c r="C1162" s="21" t="n"/>
      <c r="D1162" s="20">
        <f>IF(C1162="","",IF(S1162="","خارج السنة المالية",INDEX(القوائم!$D$2:$D$13,S1162)))</f>
        <v/>
      </c>
      <c r="E1162" s="22" t="n"/>
      <c r="F1162" s="23" t="n"/>
      <c r="G1162" s="23" t="n"/>
      <c r="H1162" s="22" t="n"/>
      <c r="I1162" s="19" t="n"/>
      <c r="J1162" s="21" t="n"/>
      <c r="K1162" s="19" t="n"/>
      <c r="L1162" s="19" t="n"/>
      <c r="M1162" s="21" t="n"/>
      <c r="N1162" s="22" t="n"/>
      <c r="O1162" s="24">
        <f>IF(A1162&lt;&gt;"عهدة","",SUMIFS($G$8:$G$5007,$B$8:$B$5007,B1162,$A$8:$A$5007,"مصروف",$I$8:$I$5007,"&lt;&gt;مرفوض"))</f>
        <v/>
      </c>
      <c r="P1162" s="25">
        <f>IF(A1162&lt;&gt;"عهدة","",N(F1162)-O1162)</f>
        <v/>
      </c>
      <c r="Q1162" s="26">
        <f>IF(A1162="","",IF(A1162="عهدة",IF(N(F1162)=0,"⚠ أدخل قيمة العهدة",IF(P1162&lt;0,"⛔ عجز / زيادة مصروفات "&amp;TEXT(-P1162,"#,##0"),IF(COUNTIFS($B$8:$B$5007,B1162,$A$8:$A$5007,"مصروف",$I$8:$I$5007,"&lt;&gt;مرفوض",$K$8:$K$5007,"&lt;&gt;نعم")&gt;0,"⚠ "&amp;COUNTIFS($B$8:$B$5007,B1162,$A$8:$A$5007,"مصروف",$I$8:$I$5007,"&lt;&gt;مرفوض",$K$8:$K$5007,"&lt;&gt;نعم")&amp;" مصروف غير مسوى",IF(L1162="تمت التسوية",IF(P1162=0,"✔ متوازنة وتمت التسوية","✔ تمت التسوية – متبقي "&amp;TEXT(P1162,"#,##0")),IF(P1162&gt;0,"متبقي "&amp;TEXT(P1162,"#,##0"),"✔ متوازنة"))))),IF(R1162=0,"⚠ أضف سطر عهدة أولًا",IF(OR(C1162="",N(G1162)=0),"⚠ أكمل التاريخ والقيمة",IF(S1162="","⚠ التاريخ خارج السنة المالية",IF(H1162="","⚠ اختر بند الموازنة",IF(I1162="مرفوض","✖ مرفوض من المدير",IF(I1162&lt;&gt;"موافق","⏳ بانتظار موافقة المدير",IF(K1162&lt;&gt;"نعم","⚠ غير مسوى مع الحسابات","✔ معتمد ومسوى")))))))))</f>
        <v/>
      </c>
      <c r="R1162">
        <f>N(R1161)+IF(A1162="عهدة",1,0)</f>
        <v/>
      </c>
      <c r="S1162">
        <f>IF(C1162="","",IF(AND(C1162&gt;=DATE(2026,9,1),C1162&lt;=DATE(2027,8,31)),(YEAR(C1162)-2026)*12+MONTH(C1162)-8,""))</f>
        <v/>
      </c>
      <c r="T1162">
        <f>IF(AND(A1162="مصروف",R1162&gt;0,I1162="موافق",S1162&lt;&gt;"",H1162&lt;&gt;""),N(G1162),0)</f>
        <v/>
      </c>
    </row>
    <row r="1163">
      <c r="A1163" s="19" t="n"/>
      <c r="B1163" s="20">
        <f>IF(A1163="","",IF(R1163=0,"⚠ أضف سطر عهدة أولًا","DMT-"&amp;TEXT(R1163,"000")))</f>
        <v/>
      </c>
      <c r="C1163" s="21" t="n"/>
      <c r="D1163" s="20">
        <f>IF(C1163="","",IF(S1163="","خارج السنة المالية",INDEX(القوائم!$D$2:$D$13,S1163)))</f>
        <v/>
      </c>
      <c r="E1163" s="22" t="n"/>
      <c r="F1163" s="23" t="n"/>
      <c r="G1163" s="23" t="n"/>
      <c r="H1163" s="22" t="n"/>
      <c r="I1163" s="19" t="n"/>
      <c r="J1163" s="21" t="n"/>
      <c r="K1163" s="19" t="n"/>
      <c r="L1163" s="19" t="n"/>
      <c r="M1163" s="21" t="n"/>
      <c r="N1163" s="22" t="n"/>
      <c r="O1163" s="24">
        <f>IF(A1163&lt;&gt;"عهدة","",SUMIFS($G$8:$G$5007,$B$8:$B$5007,B1163,$A$8:$A$5007,"مصروف",$I$8:$I$5007,"&lt;&gt;مرفوض"))</f>
        <v/>
      </c>
      <c r="P1163" s="25">
        <f>IF(A1163&lt;&gt;"عهدة","",N(F1163)-O1163)</f>
        <v/>
      </c>
      <c r="Q1163" s="26">
        <f>IF(A1163="","",IF(A1163="عهدة",IF(N(F1163)=0,"⚠ أدخل قيمة العهدة",IF(P1163&lt;0,"⛔ عجز / زيادة مصروفات "&amp;TEXT(-P1163,"#,##0"),IF(COUNTIFS($B$8:$B$5007,B1163,$A$8:$A$5007,"مصروف",$I$8:$I$5007,"&lt;&gt;مرفوض",$K$8:$K$5007,"&lt;&gt;نعم")&gt;0,"⚠ "&amp;COUNTIFS($B$8:$B$5007,B1163,$A$8:$A$5007,"مصروف",$I$8:$I$5007,"&lt;&gt;مرفوض",$K$8:$K$5007,"&lt;&gt;نعم")&amp;" مصروف غير مسوى",IF(L1163="تمت التسوية",IF(P1163=0,"✔ متوازنة وتمت التسوية","✔ تمت التسوية – متبقي "&amp;TEXT(P1163,"#,##0")),IF(P1163&gt;0,"متبقي "&amp;TEXT(P1163,"#,##0"),"✔ متوازنة"))))),IF(R1163=0,"⚠ أضف سطر عهدة أولًا",IF(OR(C1163="",N(G1163)=0),"⚠ أكمل التاريخ والقيمة",IF(S1163="","⚠ التاريخ خارج السنة المالية",IF(H1163="","⚠ اختر بند الموازنة",IF(I1163="مرفوض","✖ مرفوض من المدير",IF(I1163&lt;&gt;"موافق","⏳ بانتظار موافقة المدير",IF(K1163&lt;&gt;"نعم","⚠ غير مسوى مع الحسابات","✔ معتمد ومسوى")))))))))</f>
        <v/>
      </c>
      <c r="R1163">
        <f>N(R1162)+IF(A1163="عهدة",1,0)</f>
        <v/>
      </c>
      <c r="S1163">
        <f>IF(C1163="","",IF(AND(C1163&gt;=DATE(2026,9,1),C1163&lt;=DATE(2027,8,31)),(YEAR(C1163)-2026)*12+MONTH(C1163)-8,""))</f>
        <v/>
      </c>
      <c r="T1163">
        <f>IF(AND(A1163="مصروف",R1163&gt;0,I1163="موافق",S1163&lt;&gt;"",H1163&lt;&gt;""),N(G1163),0)</f>
        <v/>
      </c>
    </row>
    <row r="1164">
      <c r="A1164" s="19" t="n"/>
      <c r="B1164" s="20">
        <f>IF(A1164="","",IF(R1164=0,"⚠ أضف سطر عهدة أولًا","DMT-"&amp;TEXT(R1164,"000")))</f>
        <v/>
      </c>
      <c r="C1164" s="21" t="n"/>
      <c r="D1164" s="20">
        <f>IF(C1164="","",IF(S1164="","خارج السنة المالية",INDEX(القوائم!$D$2:$D$13,S1164)))</f>
        <v/>
      </c>
      <c r="E1164" s="22" t="n"/>
      <c r="F1164" s="23" t="n"/>
      <c r="G1164" s="23" t="n"/>
      <c r="H1164" s="22" t="n"/>
      <c r="I1164" s="19" t="n"/>
      <c r="J1164" s="21" t="n"/>
      <c r="K1164" s="19" t="n"/>
      <c r="L1164" s="19" t="n"/>
      <c r="M1164" s="21" t="n"/>
      <c r="N1164" s="22" t="n"/>
      <c r="O1164" s="24">
        <f>IF(A1164&lt;&gt;"عهدة","",SUMIFS($G$8:$G$5007,$B$8:$B$5007,B1164,$A$8:$A$5007,"مصروف",$I$8:$I$5007,"&lt;&gt;مرفوض"))</f>
        <v/>
      </c>
      <c r="P1164" s="25">
        <f>IF(A1164&lt;&gt;"عهدة","",N(F1164)-O1164)</f>
        <v/>
      </c>
      <c r="Q1164" s="26">
        <f>IF(A1164="","",IF(A1164="عهدة",IF(N(F1164)=0,"⚠ أدخل قيمة العهدة",IF(P1164&lt;0,"⛔ عجز / زيادة مصروفات "&amp;TEXT(-P1164,"#,##0"),IF(COUNTIFS($B$8:$B$5007,B1164,$A$8:$A$5007,"مصروف",$I$8:$I$5007,"&lt;&gt;مرفوض",$K$8:$K$5007,"&lt;&gt;نعم")&gt;0,"⚠ "&amp;COUNTIFS($B$8:$B$5007,B1164,$A$8:$A$5007,"مصروف",$I$8:$I$5007,"&lt;&gt;مرفوض",$K$8:$K$5007,"&lt;&gt;نعم")&amp;" مصروف غير مسوى",IF(L1164="تمت التسوية",IF(P1164=0,"✔ متوازنة وتمت التسوية","✔ تمت التسوية – متبقي "&amp;TEXT(P1164,"#,##0")),IF(P1164&gt;0,"متبقي "&amp;TEXT(P1164,"#,##0"),"✔ متوازنة"))))),IF(R1164=0,"⚠ أضف سطر عهدة أولًا",IF(OR(C1164="",N(G1164)=0),"⚠ أكمل التاريخ والقيمة",IF(S1164="","⚠ التاريخ خارج السنة المالية",IF(H1164="","⚠ اختر بند الموازنة",IF(I1164="مرفوض","✖ مرفوض من المدير",IF(I1164&lt;&gt;"موافق","⏳ بانتظار موافقة المدير",IF(K1164&lt;&gt;"نعم","⚠ غير مسوى مع الحسابات","✔ معتمد ومسوى")))))))))</f>
        <v/>
      </c>
      <c r="R1164">
        <f>N(R1163)+IF(A1164="عهدة",1,0)</f>
        <v/>
      </c>
      <c r="S1164">
        <f>IF(C1164="","",IF(AND(C1164&gt;=DATE(2026,9,1),C1164&lt;=DATE(2027,8,31)),(YEAR(C1164)-2026)*12+MONTH(C1164)-8,""))</f>
        <v/>
      </c>
      <c r="T1164">
        <f>IF(AND(A1164="مصروف",R1164&gt;0,I1164="موافق",S1164&lt;&gt;"",H1164&lt;&gt;""),N(G1164),0)</f>
        <v/>
      </c>
    </row>
    <row r="1165">
      <c r="A1165" s="19" t="n"/>
      <c r="B1165" s="20">
        <f>IF(A1165="","",IF(R1165=0,"⚠ أضف سطر عهدة أولًا","DMT-"&amp;TEXT(R1165,"000")))</f>
        <v/>
      </c>
      <c r="C1165" s="21" t="n"/>
      <c r="D1165" s="20">
        <f>IF(C1165="","",IF(S1165="","خارج السنة المالية",INDEX(القوائم!$D$2:$D$13,S1165)))</f>
        <v/>
      </c>
      <c r="E1165" s="22" t="n"/>
      <c r="F1165" s="23" t="n"/>
      <c r="G1165" s="23" t="n"/>
      <c r="H1165" s="22" t="n"/>
      <c r="I1165" s="19" t="n"/>
      <c r="J1165" s="21" t="n"/>
      <c r="K1165" s="19" t="n"/>
      <c r="L1165" s="19" t="n"/>
      <c r="M1165" s="21" t="n"/>
      <c r="N1165" s="22" t="n"/>
      <c r="O1165" s="24">
        <f>IF(A1165&lt;&gt;"عهدة","",SUMIFS($G$8:$G$5007,$B$8:$B$5007,B1165,$A$8:$A$5007,"مصروف",$I$8:$I$5007,"&lt;&gt;مرفوض"))</f>
        <v/>
      </c>
      <c r="P1165" s="25">
        <f>IF(A1165&lt;&gt;"عهدة","",N(F1165)-O1165)</f>
        <v/>
      </c>
      <c r="Q1165" s="26">
        <f>IF(A1165="","",IF(A1165="عهدة",IF(N(F1165)=0,"⚠ أدخل قيمة العهدة",IF(P1165&lt;0,"⛔ عجز / زيادة مصروفات "&amp;TEXT(-P1165,"#,##0"),IF(COUNTIFS($B$8:$B$5007,B1165,$A$8:$A$5007,"مصروف",$I$8:$I$5007,"&lt;&gt;مرفوض",$K$8:$K$5007,"&lt;&gt;نعم")&gt;0,"⚠ "&amp;COUNTIFS($B$8:$B$5007,B1165,$A$8:$A$5007,"مصروف",$I$8:$I$5007,"&lt;&gt;مرفوض",$K$8:$K$5007,"&lt;&gt;نعم")&amp;" مصروف غير مسوى",IF(L1165="تمت التسوية",IF(P1165=0,"✔ متوازنة وتمت التسوية","✔ تمت التسوية – متبقي "&amp;TEXT(P1165,"#,##0")),IF(P1165&gt;0,"متبقي "&amp;TEXT(P1165,"#,##0"),"✔ متوازنة"))))),IF(R1165=0,"⚠ أضف سطر عهدة أولًا",IF(OR(C1165="",N(G1165)=0),"⚠ أكمل التاريخ والقيمة",IF(S1165="","⚠ التاريخ خارج السنة المالية",IF(H1165="","⚠ اختر بند الموازنة",IF(I1165="مرفوض","✖ مرفوض من المدير",IF(I1165&lt;&gt;"موافق","⏳ بانتظار موافقة المدير",IF(K1165&lt;&gt;"نعم","⚠ غير مسوى مع الحسابات","✔ معتمد ومسوى")))))))))</f>
        <v/>
      </c>
      <c r="R1165">
        <f>N(R1164)+IF(A1165="عهدة",1,0)</f>
        <v/>
      </c>
      <c r="S1165">
        <f>IF(C1165="","",IF(AND(C1165&gt;=DATE(2026,9,1),C1165&lt;=DATE(2027,8,31)),(YEAR(C1165)-2026)*12+MONTH(C1165)-8,""))</f>
        <v/>
      </c>
      <c r="T1165">
        <f>IF(AND(A1165="مصروف",R1165&gt;0,I1165="موافق",S1165&lt;&gt;"",H1165&lt;&gt;""),N(G1165),0)</f>
        <v/>
      </c>
    </row>
    <row r="1166">
      <c r="A1166" s="19" t="n"/>
      <c r="B1166" s="20">
        <f>IF(A1166="","",IF(R1166=0,"⚠ أضف سطر عهدة أولًا","DMT-"&amp;TEXT(R1166,"000")))</f>
        <v/>
      </c>
      <c r="C1166" s="21" t="n"/>
      <c r="D1166" s="20">
        <f>IF(C1166="","",IF(S1166="","خارج السنة المالية",INDEX(القوائم!$D$2:$D$13,S1166)))</f>
        <v/>
      </c>
      <c r="E1166" s="22" t="n"/>
      <c r="F1166" s="23" t="n"/>
      <c r="G1166" s="23" t="n"/>
      <c r="H1166" s="22" t="n"/>
      <c r="I1166" s="19" t="n"/>
      <c r="J1166" s="21" t="n"/>
      <c r="K1166" s="19" t="n"/>
      <c r="L1166" s="19" t="n"/>
      <c r="M1166" s="21" t="n"/>
      <c r="N1166" s="22" t="n"/>
      <c r="O1166" s="24">
        <f>IF(A1166&lt;&gt;"عهدة","",SUMIFS($G$8:$G$5007,$B$8:$B$5007,B1166,$A$8:$A$5007,"مصروف",$I$8:$I$5007,"&lt;&gt;مرفوض"))</f>
        <v/>
      </c>
      <c r="P1166" s="25">
        <f>IF(A1166&lt;&gt;"عهدة","",N(F1166)-O1166)</f>
        <v/>
      </c>
      <c r="Q1166" s="26">
        <f>IF(A1166="","",IF(A1166="عهدة",IF(N(F1166)=0,"⚠ أدخل قيمة العهدة",IF(P1166&lt;0,"⛔ عجز / زيادة مصروفات "&amp;TEXT(-P1166,"#,##0"),IF(COUNTIFS($B$8:$B$5007,B1166,$A$8:$A$5007,"مصروف",$I$8:$I$5007,"&lt;&gt;مرفوض",$K$8:$K$5007,"&lt;&gt;نعم")&gt;0,"⚠ "&amp;COUNTIFS($B$8:$B$5007,B1166,$A$8:$A$5007,"مصروف",$I$8:$I$5007,"&lt;&gt;مرفوض",$K$8:$K$5007,"&lt;&gt;نعم")&amp;" مصروف غير مسوى",IF(L1166="تمت التسوية",IF(P1166=0,"✔ متوازنة وتمت التسوية","✔ تمت التسوية – متبقي "&amp;TEXT(P1166,"#,##0")),IF(P1166&gt;0,"متبقي "&amp;TEXT(P1166,"#,##0"),"✔ متوازنة"))))),IF(R1166=0,"⚠ أضف سطر عهدة أولًا",IF(OR(C1166="",N(G1166)=0),"⚠ أكمل التاريخ والقيمة",IF(S1166="","⚠ التاريخ خارج السنة المالية",IF(H1166="","⚠ اختر بند الموازنة",IF(I1166="مرفوض","✖ مرفوض من المدير",IF(I1166&lt;&gt;"موافق","⏳ بانتظار موافقة المدير",IF(K1166&lt;&gt;"نعم","⚠ غير مسوى مع الحسابات","✔ معتمد ومسوى")))))))))</f>
        <v/>
      </c>
      <c r="R1166">
        <f>N(R1165)+IF(A1166="عهدة",1,0)</f>
        <v/>
      </c>
      <c r="S1166">
        <f>IF(C1166="","",IF(AND(C1166&gt;=DATE(2026,9,1),C1166&lt;=DATE(2027,8,31)),(YEAR(C1166)-2026)*12+MONTH(C1166)-8,""))</f>
        <v/>
      </c>
      <c r="T1166">
        <f>IF(AND(A1166="مصروف",R1166&gt;0,I1166="موافق",S1166&lt;&gt;"",H1166&lt;&gt;""),N(G1166),0)</f>
        <v/>
      </c>
    </row>
    <row r="1167">
      <c r="A1167" s="19" t="n"/>
      <c r="B1167" s="20">
        <f>IF(A1167="","",IF(R1167=0,"⚠ أضف سطر عهدة أولًا","DMT-"&amp;TEXT(R1167,"000")))</f>
        <v/>
      </c>
      <c r="C1167" s="21" t="n"/>
      <c r="D1167" s="20">
        <f>IF(C1167="","",IF(S1167="","خارج السنة المالية",INDEX(القوائم!$D$2:$D$13,S1167)))</f>
        <v/>
      </c>
      <c r="E1167" s="22" t="n"/>
      <c r="F1167" s="23" t="n"/>
      <c r="G1167" s="23" t="n"/>
      <c r="H1167" s="22" t="n"/>
      <c r="I1167" s="19" t="n"/>
      <c r="J1167" s="21" t="n"/>
      <c r="K1167" s="19" t="n"/>
      <c r="L1167" s="19" t="n"/>
      <c r="M1167" s="21" t="n"/>
      <c r="N1167" s="22" t="n"/>
      <c r="O1167" s="24">
        <f>IF(A1167&lt;&gt;"عهدة","",SUMIFS($G$8:$G$5007,$B$8:$B$5007,B1167,$A$8:$A$5007,"مصروف",$I$8:$I$5007,"&lt;&gt;مرفوض"))</f>
        <v/>
      </c>
      <c r="P1167" s="25">
        <f>IF(A1167&lt;&gt;"عهدة","",N(F1167)-O1167)</f>
        <v/>
      </c>
      <c r="Q1167" s="26">
        <f>IF(A1167="","",IF(A1167="عهدة",IF(N(F1167)=0,"⚠ أدخل قيمة العهدة",IF(P1167&lt;0,"⛔ عجز / زيادة مصروفات "&amp;TEXT(-P1167,"#,##0"),IF(COUNTIFS($B$8:$B$5007,B1167,$A$8:$A$5007,"مصروف",$I$8:$I$5007,"&lt;&gt;مرفوض",$K$8:$K$5007,"&lt;&gt;نعم")&gt;0,"⚠ "&amp;COUNTIFS($B$8:$B$5007,B1167,$A$8:$A$5007,"مصروف",$I$8:$I$5007,"&lt;&gt;مرفوض",$K$8:$K$5007,"&lt;&gt;نعم")&amp;" مصروف غير مسوى",IF(L1167="تمت التسوية",IF(P1167=0,"✔ متوازنة وتمت التسوية","✔ تمت التسوية – متبقي "&amp;TEXT(P1167,"#,##0")),IF(P1167&gt;0,"متبقي "&amp;TEXT(P1167,"#,##0"),"✔ متوازنة"))))),IF(R1167=0,"⚠ أضف سطر عهدة أولًا",IF(OR(C1167="",N(G1167)=0),"⚠ أكمل التاريخ والقيمة",IF(S1167="","⚠ التاريخ خارج السنة المالية",IF(H1167="","⚠ اختر بند الموازنة",IF(I1167="مرفوض","✖ مرفوض من المدير",IF(I1167&lt;&gt;"موافق","⏳ بانتظار موافقة المدير",IF(K1167&lt;&gt;"نعم","⚠ غير مسوى مع الحسابات","✔ معتمد ومسوى")))))))))</f>
        <v/>
      </c>
      <c r="R1167">
        <f>N(R1166)+IF(A1167="عهدة",1,0)</f>
        <v/>
      </c>
      <c r="S1167">
        <f>IF(C1167="","",IF(AND(C1167&gt;=DATE(2026,9,1),C1167&lt;=DATE(2027,8,31)),(YEAR(C1167)-2026)*12+MONTH(C1167)-8,""))</f>
        <v/>
      </c>
      <c r="T1167">
        <f>IF(AND(A1167="مصروف",R1167&gt;0,I1167="موافق",S1167&lt;&gt;"",H1167&lt;&gt;""),N(G1167),0)</f>
        <v/>
      </c>
    </row>
    <row r="1168">
      <c r="A1168" s="19" t="n"/>
      <c r="B1168" s="20">
        <f>IF(A1168="","",IF(R1168=0,"⚠ أضف سطر عهدة أولًا","DMT-"&amp;TEXT(R1168,"000")))</f>
        <v/>
      </c>
      <c r="C1168" s="21" t="n"/>
      <c r="D1168" s="20">
        <f>IF(C1168="","",IF(S1168="","خارج السنة المالية",INDEX(القوائم!$D$2:$D$13,S1168)))</f>
        <v/>
      </c>
      <c r="E1168" s="22" t="n"/>
      <c r="F1168" s="23" t="n"/>
      <c r="G1168" s="23" t="n"/>
      <c r="H1168" s="22" t="n"/>
      <c r="I1168" s="19" t="n"/>
      <c r="J1168" s="21" t="n"/>
      <c r="K1168" s="19" t="n"/>
      <c r="L1168" s="19" t="n"/>
      <c r="M1168" s="21" t="n"/>
      <c r="N1168" s="22" t="n"/>
      <c r="O1168" s="24">
        <f>IF(A1168&lt;&gt;"عهدة","",SUMIFS($G$8:$G$5007,$B$8:$B$5007,B1168,$A$8:$A$5007,"مصروف",$I$8:$I$5007,"&lt;&gt;مرفوض"))</f>
        <v/>
      </c>
      <c r="P1168" s="25">
        <f>IF(A1168&lt;&gt;"عهدة","",N(F1168)-O1168)</f>
        <v/>
      </c>
      <c r="Q1168" s="26">
        <f>IF(A1168="","",IF(A1168="عهدة",IF(N(F1168)=0,"⚠ أدخل قيمة العهدة",IF(P1168&lt;0,"⛔ عجز / زيادة مصروفات "&amp;TEXT(-P1168,"#,##0"),IF(COUNTIFS($B$8:$B$5007,B1168,$A$8:$A$5007,"مصروف",$I$8:$I$5007,"&lt;&gt;مرفوض",$K$8:$K$5007,"&lt;&gt;نعم")&gt;0,"⚠ "&amp;COUNTIFS($B$8:$B$5007,B1168,$A$8:$A$5007,"مصروف",$I$8:$I$5007,"&lt;&gt;مرفوض",$K$8:$K$5007,"&lt;&gt;نعم")&amp;" مصروف غير مسوى",IF(L1168="تمت التسوية",IF(P1168=0,"✔ متوازنة وتمت التسوية","✔ تمت التسوية – متبقي "&amp;TEXT(P1168,"#,##0")),IF(P1168&gt;0,"متبقي "&amp;TEXT(P1168,"#,##0"),"✔ متوازنة"))))),IF(R1168=0,"⚠ أضف سطر عهدة أولًا",IF(OR(C1168="",N(G1168)=0),"⚠ أكمل التاريخ والقيمة",IF(S1168="","⚠ التاريخ خارج السنة المالية",IF(H1168="","⚠ اختر بند الموازنة",IF(I1168="مرفوض","✖ مرفوض من المدير",IF(I1168&lt;&gt;"موافق","⏳ بانتظار موافقة المدير",IF(K1168&lt;&gt;"نعم","⚠ غير مسوى مع الحسابات","✔ معتمد ومسوى")))))))))</f>
        <v/>
      </c>
      <c r="R1168">
        <f>N(R1167)+IF(A1168="عهدة",1,0)</f>
        <v/>
      </c>
      <c r="S1168">
        <f>IF(C1168="","",IF(AND(C1168&gt;=DATE(2026,9,1),C1168&lt;=DATE(2027,8,31)),(YEAR(C1168)-2026)*12+MONTH(C1168)-8,""))</f>
        <v/>
      </c>
      <c r="T1168">
        <f>IF(AND(A1168="مصروف",R1168&gt;0,I1168="موافق",S1168&lt;&gt;"",H1168&lt;&gt;""),N(G1168),0)</f>
        <v/>
      </c>
    </row>
    <row r="1169">
      <c r="A1169" s="19" t="n"/>
      <c r="B1169" s="20">
        <f>IF(A1169="","",IF(R1169=0,"⚠ أضف سطر عهدة أولًا","DMT-"&amp;TEXT(R1169,"000")))</f>
        <v/>
      </c>
      <c r="C1169" s="21" t="n"/>
      <c r="D1169" s="20">
        <f>IF(C1169="","",IF(S1169="","خارج السنة المالية",INDEX(القوائم!$D$2:$D$13,S1169)))</f>
        <v/>
      </c>
      <c r="E1169" s="22" t="n"/>
      <c r="F1169" s="23" t="n"/>
      <c r="G1169" s="23" t="n"/>
      <c r="H1169" s="22" t="n"/>
      <c r="I1169" s="19" t="n"/>
      <c r="J1169" s="21" t="n"/>
      <c r="K1169" s="19" t="n"/>
      <c r="L1169" s="19" t="n"/>
      <c r="M1169" s="21" t="n"/>
      <c r="N1169" s="22" t="n"/>
      <c r="O1169" s="24">
        <f>IF(A1169&lt;&gt;"عهدة","",SUMIFS($G$8:$G$5007,$B$8:$B$5007,B1169,$A$8:$A$5007,"مصروف",$I$8:$I$5007,"&lt;&gt;مرفوض"))</f>
        <v/>
      </c>
      <c r="P1169" s="25">
        <f>IF(A1169&lt;&gt;"عهدة","",N(F1169)-O1169)</f>
        <v/>
      </c>
      <c r="Q1169" s="26">
        <f>IF(A1169="","",IF(A1169="عهدة",IF(N(F1169)=0,"⚠ أدخل قيمة العهدة",IF(P1169&lt;0,"⛔ عجز / زيادة مصروفات "&amp;TEXT(-P1169,"#,##0"),IF(COUNTIFS($B$8:$B$5007,B1169,$A$8:$A$5007,"مصروف",$I$8:$I$5007,"&lt;&gt;مرفوض",$K$8:$K$5007,"&lt;&gt;نعم")&gt;0,"⚠ "&amp;COUNTIFS($B$8:$B$5007,B1169,$A$8:$A$5007,"مصروف",$I$8:$I$5007,"&lt;&gt;مرفوض",$K$8:$K$5007,"&lt;&gt;نعم")&amp;" مصروف غير مسوى",IF(L1169="تمت التسوية",IF(P1169=0,"✔ متوازنة وتمت التسوية","✔ تمت التسوية – متبقي "&amp;TEXT(P1169,"#,##0")),IF(P1169&gt;0,"متبقي "&amp;TEXT(P1169,"#,##0"),"✔ متوازنة"))))),IF(R1169=0,"⚠ أضف سطر عهدة أولًا",IF(OR(C1169="",N(G1169)=0),"⚠ أكمل التاريخ والقيمة",IF(S1169="","⚠ التاريخ خارج السنة المالية",IF(H1169="","⚠ اختر بند الموازنة",IF(I1169="مرفوض","✖ مرفوض من المدير",IF(I1169&lt;&gt;"موافق","⏳ بانتظار موافقة المدير",IF(K1169&lt;&gt;"نعم","⚠ غير مسوى مع الحسابات","✔ معتمد ومسوى")))))))))</f>
        <v/>
      </c>
      <c r="R1169">
        <f>N(R1168)+IF(A1169="عهدة",1,0)</f>
        <v/>
      </c>
      <c r="S1169">
        <f>IF(C1169="","",IF(AND(C1169&gt;=DATE(2026,9,1),C1169&lt;=DATE(2027,8,31)),(YEAR(C1169)-2026)*12+MONTH(C1169)-8,""))</f>
        <v/>
      </c>
      <c r="T1169">
        <f>IF(AND(A1169="مصروف",R1169&gt;0,I1169="موافق",S1169&lt;&gt;"",H1169&lt;&gt;""),N(G1169),0)</f>
        <v/>
      </c>
    </row>
    <row r="1170">
      <c r="A1170" s="19" t="n"/>
      <c r="B1170" s="20">
        <f>IF(A1170="","",IF(R1170=0,"⚠ أضف سطر عهدة أولًا","DMT-"&amp;TEXT(R1170,"000")))</f>
        <v/>
      </c>
      <c r="C1170" s="21" t="n"/>
      <c r="D1170" s="20">
        <f>IF(C1170="","",IF(S1170="","خارج السنة المالية",INDEX(القوائم!$D$2:$D$13,S1170)))</f>
        <v/>
      </c>
      <c r="E1170" s="22" t="n"/>
      <c r="F1170" s="23" t="n"/>
      <c r="G1170" s="23" t="n"/>
      <c r="H1170" s="22" t="n"/>
      <c r="I1170" s="19" t="n"/>
      <c r="J1170" s="21" t="n"/>
      <c r="K1170" s="19" t="n"/>
      <c r="L1170" s="19" t="n"/>
      <c r="M1170" s="21" t="n"/>
      <c r="N1170" s="22" t="n"/>
      <c r="O1170" s="24">
        <f>IF(A1170&lt;&gt;"عهدة","",SUMIFS($G$8:$G$5007,$B$8:$B$5007,B1170,$A$8:$A$5007,"مصروف",$I$8:$I$5007,"&lt;&gt;مرفوض"))</f>
        <v/>
      </c>
      <c r="P1170" s="25">
        <f>IF(A1170&lt;&gt;"عهدة","",N(F1170)-O1170)</f>
        <v/>
      </c>
      <c r="Q1170" s="26">
        <f>IF(A1170="","",IF(A1170="عهدة",IF(N(F1170)=0,"⚠ أدخل قيمة العهدة",IF(P1170&lt;0,"⛔ عجز / زيادة مصروفات "&amp;TEXT(-P1170,"#,##0"),IF(COUNTIFS($B$8:$B$5007,B1170,$A$8:$A$5007,"مصروف",$I$8:$I$5007,"&lt;&gt;مرفوض",$K$8:$K$5007,"&lt;&gt;نعم")&gt;0,"⚠ "&amp;COUNTIFS($B$8:$B$5007,B1170,$A$8:$A$5007,"مصروف",$I$8:$I$5007,"&lt;&gt;مرفوض",$K$8:$K$5007,"&lt;&gt;نعم")&amp;" مصروف غير مسوى",IF(L1170="تمت التسوية",IF(P1170=0,"✔ متوازنة وتمت التسوية","✔ تمت التسوية – متبقي "&amp;TEXT(P1170,"#,##0")),IF(P1170&gt;0,"متبقي "&amp;TEXT(P1170,"#,##0"),"✔ متوازنة"))))),IF(R1170=0,"⚠ أضف سطر عهدة أولًا",IF(OR(C1170="",N(G1170)=0),"⚠ أكمل التاريخ والقيمة",IF(S1170="","⚠ التاريخ خارج السنة المالية",IF(H1170="","⚠ اختر بند الموازنة",IF(I1170="مرفوض","✖ مرفوض من المدير",IF(I1170&lt;&gt;"موافق","⏳ بانتظار موافقة المدير",IF(K1170&lt;&gt;"نعم","⚠ غير مسوى مع الحسابات","✔ معتمد ومسوى")))))))))</f>
        <v/>
      </c>
      <c r="R1170">
        <f>N(R1169)+IF(A1170="عهدة",1,0)</f>
        <v/>
      </c>
      <c r="S1170">
        <f>IF(C1170="","",IF(AND(C1170&gt;=DATE(2026,9,1),C1170&lt;=DATE(2027,8,31)),(YEAR(C1170)-2026)*12+MONTH(C1170)-8,""))</f>
        <v/>
      </c>
      <c r="T1170">
        <f>IF(AND(A1170="مصروف",R1170&gt;0,I1170="موافق",S1170&lt;&gt;"",H1170&lt;&gt;""),N(G1170),0)</f>
        <v/>
      </c>
    </row>
    <row r="1171">
      <c r="A1171" s="19" t="n"/>
      <c r="B1171" s="20">
        <f>IF(A1171="","",IF(R1171=0,"⚠ أضف سطر عهدة أولًا","DMT-"&amp;TEXT(R1171,"000")))</f>
        <v/>
      </c>
      <c r="C1171" s="21" t="n"/>
      <c r="D1171" s="20">
        <f>IF(C1171="","",IF(S1171="","خارج السنة المالية",INDEX(القوائم!$D$2:$D$13,S1171)))</f>
        <v/>
      </c>
      <c r="E1171" s="22" t="n"/>
      <c r="F1171" s="23" t="n"/>
      <c r="G1171" s="23" t="n"/>
      <c r="H1171" s="22" t="n"/>
      <c r="I1171" s="19" t="n"/>
      <c r="J1171" s="21" t="n"/>
      <c r="K1171" s="19" t="n"/>
      <c r="L1171" s="19" t="n"/>
      <c r="M1171" s="21" t="n"/>
      <c r="N1171" s="22" t="n"/>
      <c r="O1171" s="24">
        <f>IF(A1171&lt;&gt;"عهدة","",SUMIFS($G$8:$G$5007,$B$8:$B$5007,B1171,$A$8:$A$5007,"مصروف",$I$8:$I$5007,"&lt;&gt;مرفوض"))</f>
        <v/>
      </c>
      <c r="P1171" s="25">
        <f>IF(A1171&lt;&gt;"عهدة","",N(F1171)-O1171)</f>
        <v/>
      </c>
      <c r="Q1171" s="26">
        <f>IF(A1171="","",IF(A1171="عهدة",IF(N(F1171)=0,"⚠ أدخل قيمة العهدة",IF(P1171&lt;0,"⛔ عجز / زيادة مصروفات "&amp;TEXT(-P1171,"#,##0"),IF(COUNTIFS($B$8:$B$5007,B1171,$A$8:$A$5007,"مصروف",$I$8:$I$5007,"&lt;&gt;مرفوض",$K$8:$K$5007,"&lt;&gt;نعم")&gt;0,"⚠ "&amp;COUNTIFS($B$8:$B$5007,B1171,$A$8:$A$5007,"مصروف",$I$8:$I$5007,"&lt;&gt;مرفوض",$K$8:$K$5007,"&lt;&gt;نعم")&amp;" مصروف غير مسوى",IF(L1171="تمت التسوية",IF(P1171=0,"✔ متوازنة وتمت التسوية","✔ تمت التسوية – متبقي "&amp;TEXT(P1171,"#,##0")),IF(P1171&gt;0,"متبقي "&amp;TEXT(P1171,"#,##0"),"✔ متوازنة"))))),IF(R1171=0,"⚠ أضف سطر عهدة أولًا",IF(OR(C1171="",N(G1171)=0),"⚠ أكمل التاريخ والقيمة",IF(S1171="","⚠ التاريخ خارج السنة المالية",IF(H1171="","⚠ اختر بند الموازنة",IF(I1171="مرفوض","✖ مرفوض من المدير",IF(I1171&lt;&gt;"موافق","⏳ بانتظار موافقة المدير",IF(K1171&lt;&gt;"نعم","⚠ غير مسوى مع الحسابات","✔ معتمد ومسوى")))))))))</f>
        <v/>
      </c>
      <c r="R1171">
        <f>N(R1170)+IF(A1171="عهدة",1,0)</f>
        <v/>
      </c>
      <c r="S1171">
        <f>IF(C1171="","",IF(AND(C1171&gt;=DATE(2026,9,1),C1171&lt;=DATE(2027,8,31)),(YEAR(C1171)-2026)*12+MONTH(C1171)-8,""))</f>
        <v/>
      </c>
      <c r="T1171">
        <f>IF(AND(A1171="مصروف",R1171&gt;0,I1171="موافق",S1171&lt;&gt;"",H1171&lt;&gt;""),N(G1171),0)</f>
        <v/>
      </c>
    </row>
    <row r="1172">
      <c r="A1172" s="19" t="n"/>
      <c r="B1172" s="20">
        <f>IF(A1172="","",IF(R1172=0,"⚠ أضف سطر عهدة أولًا","DMT-"&amp;TEXT(R1172,"000")))</f>
        <v/>
      </c>
      <c r="C1172" s="21" t="n"/>
      <c r="D1172" s="20">
        <f>IF(C1172="","",IF(S1172="","خارج السنة المالية",INDEX(القوائم!$D$2:$D$13,S1172)))</f>
        <v/>
      </c>
      <c r="E1172" s="22" t="n"/>
      <c r="F1172" s="23" t="n"/>
      <c r="G1172" s="23" t="n"/>
      <c r="H1172" s="22" t="n"/>
      <c r="I1172" s="19" t="n"/>
      <c r="J1172" s="21" t="n"/>
      <c r="K1172" s="19" t="n"/>
      <c r="L1172" s="19" t="n"/>
      <c r="M1172" s="21" t="n"/>
      <c r="N1172" s="22" t="n"/>
      <c r="O1172" s="24">
        <f>IF(A1172&lt;&gt;"عهدة","",SUMIFS($G$8:$G$5007,$B$8:$B$5007,B1172,$A$8:$A$5007,"مصروف",$I$8:$I$5007,"&lt;&gt;مرفوض"))</f>
        <v/>
      </c>
      <c r="P1172" s="25">
        <f>IF(A1172&lt;&gt;"عهدة","",N(F1172)-O1172)</f>
        <v/>
      </c>
      <c r="Q1172" s="26">
        <f>IF(A1172="","",IF(A1172="عهدة",IF(N(F1172)=0,"⚠ أدخل قيمة العهدة",IF(P1172&lt;0,"⛔ عجز / زيادة مصروفات "&amp;TEXT(-P1172,"#,##0"),IF(COUNTIFS($B$8:$B$5007,B1172,$A$8:$A$5007,"مصروف",$I$8:$I$5007,"&lt;&gt;مرفوض",$K$8:$K$5007,"&lt;&gt;نعم")&gt;0,"⚠ "&amp;COUNTIFS($B$8:$B$5007,B1172,$A$8:$A$5007,"مصروف",$I$8:$I$5007,"&lt;&gt;مرفوض",$K$8:$K$5007,"&lt;&gt;نعم")&amp;" مصروف غير مسوى",IF(L1172="تمت التسوية",IF(P1172=0,"✔ متوازنة وتمت التسوية","✔ تمت التسوية – متبقي "&amp;TEXT(P1172,"#,##0")),IF(P1172&gt;0,"متبقي "&amp;TEXT(P1172,"#,##0"),"✔ متوازنة"))))),IF(R1172=0,"⚠ أضف سطر عهدة أولًا",IF(OR(C1172="",N(G1172)=0),"⚠ أكمل التاريخ والقيمة",IF(S1172="","⚠ التاريخ خارج السنة المالية",IF(H1172="","⚠ اختر بند الموازنة",IF(I1172="مرفوض","✖ مرفوض من المدير",IF(I1172&lt;&gt;"موافق","⏳ بانتظار موافقة المدير",IF(K1172&lt;&gt;"نعم","⚠ غير مسوى مع الحسابات","✔ معتمد ومسوى")))))))))</f>
        <v/>
      </c>
      <c r="R1172">
        <f>N(R1171)+IF(A1172="عهدة",1,0)</f>
        <v/>
      </c>
      <c r="S1172">
        <f>IF(C1172="","",IF(AND(C1172&gt;=DATE(2026,9,1),C1172&lt;=DATE(2027,8,31)),(YEAR(C1172)-2026)*12+MONTH(C1172)-8,""))</f>
        <v/>
      </c>
      <c r="T1172">
        <f>IF(AND(A1172="مصروف",R1172&gt;0,I1172="موافق",S1172&lt;&gt;"",H1172&lt;&gt;""),N(G1172),0)</f>
        <v/>
      </c>
    </row>
    <row r="1173">
      <c r="A1173" s="19" t="n"/>
      <c r="B1173" s="20">
        <f>IF(A1173="","",IF(R1173=0,"⚠ أضف سطر عهدة أولًا","DMT-"&amp;TEXT(R1173,"000")))</f>
        <v/>
      </c>
      <c r="C1173" s="21" t="n"/>
      <c r="D1173" s="20">
        <f>IF(C1173="","",IF(S1173="","خارج السنة المالية",INDEX(القوائم!$D$2:$D$13,S1173)))</f>
        <v/>
      </c>
      <c r="E1173" s="22" t="n"/>
      <c r="F1173" s="23" t="n"/>
      <c r="G1173" s="23" t="n"/>
      <c r="H1173" s="22" t="n"/>
      <c r="I1173" s="19" t="n"/>
      <c r="J1173" s="21" t="n"/>
      <c r="K1173" s="19" t="n"/>
      <c r="L1173" s="19" t="n"/>
      <c r="M1173" s="21" t="n"/>
      <c r="N1173" s="22" t="n"/>
      <c r="O1173" s="24">
        <f>IF(A1173&lt;&gt;"عهدة","",SUMIFS($G$8:$G$5007,$B$8:$B$5007,B1173,$A$8:$A$5007,"مصروف",$I$8:$I$5007,"&lt;&gt;مرفوض"))</f>
        <v/>
      </c>
      <c r="P1173" s="25">
        <f>IF(A1173&lt;&gt;"عهدة","",N(F1173)-O1173)</f>
        <v/>
      </c>
      <c r="Q1173" s="26">
        <f>IF(A1173="","",IF(A1173="عهدة",IF(N(F1173)=0,"⚠ أدخل قيمة العهدة",IF(P1173&lt;0,"⛔ عجز / زيادة مصروفات "&amp;TEXT(-P1173,"#,##0"),IF(COUNTIFS($B$8:$B$5007,B1173,$A$8:$A$5007,"مصروف",$I$8:$I$5007,"&lt;&gt;مرفوض",$K$8:$K$5007,"&lt;&gt;نعم")&gt;0,"⚠ "&amp;COUNTIFS($B$8:$B$5007,B1173,$A$8:$A$5007,"مصروف",$I$8:$I$5007,"&lt;&gt;مرفوض",$K$8:$K$5007,"&lt;&gt;نعم")&amp;" مصروف غير مسوى",IF(L1173="تمت التسوية",IF(P1173=0,"✔ متوازنة وتمت التسوية","✔ تمت التسوية – متبقي "&amp;TEXT(P1173,"#,##0")),IF(P1173&gt;0,"متبقي "&amp;TEXT(P1173,"#,##0"),"✔ متوازنة"))))),IF(R1173=0,"⚠ أضف سطر عهدة أولًا",IF(OR(C1173="",N(G1173)=0),"⚠ أكمل التاريخ والقيمة",IF(S1173="","⚠ التاريخ خارج السنة المالية",IF(H1173="","⚠ اختر بند الموازنة",IF(I1173="مرفوض","✖ مرفوض من المدير",IF(I1173&lt;&gt;"موافق","⏳ بانتظار موافقة المدير",IF(K1173&lt;&gt;"نعم","⚠ غير مسوى مع الحسابات","✔ معتمد ومسوى")))))))))</f>
        <v/>
      </c>
      <c r="R1173">
        <f>N(R1172)+IF(A1173="عهدة",1,0)</f>
        <v/>
      </c>
      <c r="S1173">
        <f>IF(C1173="","",IF(AND(C1173&gt;=DATE(2026,9,1),C1173&lt;=DATE(2027,8,31)),(YEAR(C1173)-2026)*12+MONTH(C1173)-8,""))</f>
        <v/>
      </c>
      <c r="T1173">
        <f>IF(AND(A1173="مصروف",R1173&gt;0,I1173="موافق",S1173&lt;&gt;"",H1173&lt;&gt;""),N(G1173),0)</f>
        <v/>
      </c>
    </row>
    <row r="1174">
      <c r="A1174" s="19" t="n"/>
      <c r="B1174" s="20">
        <f>IF(A1174="","",IF(R1174=0,"⚠ أضف سطر عهدة أولًا","DMT-"&amp;TEXT(R1174,"000")))</f>
        <v/>
      </c>
      <c r="C1174" s="21" t="n"/>
      <c r="D1174" s="20">
        <f>IF(C1174="","",IF(S1174="","خارج السنة المالية",INDEX(القوائم!$D$2:$D$13,S1174)))</f>
        <v/>
      </c>
      <c r="E1174" s="22" t="n"/>
      <c r="F1174" s="23" t="n"/>
      <c r="G1174" s="23" t="n"/>
      <c r="H1174" s="22" t="n"/>
      <c r="I1174" s="19" t="n"/>
      <c r="J1174" s="21" t="n"/>
      <c r="K1174" s="19" t="n"/>
      <c r="L1174" s="19" t="n"/>
      <c r="M1174" s="21" t="n"/>
      <c r="N1174" s="22" t="n"/>
      <c r="O1174" s="24">
        <f>IF(A1174&lt;&gt;"عهدة","",SUMIFS($G$8:$G$5007,$B$8:$B$5007,B1174,$A$8:$A$5007,"مصروف",$I$8:$I$5007,"&lt;&gt;مرفوض"))</f>
        <v/>
      </c>
      <c r="P1174" s="25">
        <f>IF(A1174&lt;&gt;"عهدة","",N(F1174)-O1174)</f>
        <v/>
      </c>
      <c r="Q1174" s="26">
        <f>IF(A1174="","",IF(A1174="عهدة",IF(N(F1174)=0,"⚠ أدخل قيمة العهدة",IF(P1174&lt;0,"⛔ عجز / زيادة مصروفات "&amp;TEXT(-P1174,"#,##0"),IF(COUNTIFS($B$8:$B$5007,B1174,$A$8:$A$5007,"مصروف",$I$8:$I$5007,"&lt;&gt;مرفوض",$K$8:$K$5007,"&lt;&gt;نعم")&gt;0,"⚠ "&amp;COUNTIFS($B$8:$B$5007,B1174,$A$8:$A$5007,"مصروف",$I$8:$I$5007,"&lt;&gt;مرفوض",$K$8:$K$5007,"&lt;&gt;نعم")&amp;" مصروف غير مسوى",IF(L1174="تمت التسوية",IF(P1174=0,"✔ متوازنة وتمت التسوية","✔ تمت التسوية – متبقي "&amp;TEXT(P1174,"#,##0")),IF(P1174&gt;0,"متبقي "&amp;TEXT(P1174,"#,##0"),"✔ متوازنة"))))),IF(R1174=0,"⚠ أضف سطر عهدة أولًا",IF(OR(C1174="",N(G1174)=0),"⚠ أكمل التاريخ والقيمة",IF(S1174="","⚠ التاريخ خارج السنة المالية",IF(H1174="","⚠ اختر بند الموازنة",IF(I1174="مرفوض","✖ مرفوض من المدير",IF(I1174&lt;&gt;"موافق","⏳ بانتظار موافقة المدير",IF(K1174&lt;&gt;"نعم","⚠ غير مسوى مع الحسابات","✔ معتمد ومسوى")))))))))</f>
        <v/>
      </c>
      <c r="R1174">
        <f>N(R1173)+IF(A1174="عهدة",1,0)</f>
        <v/>
      </c>
      <c r="S1174">
        <f>IF(C1174="","",IF(AND(C1174&gt;=DATE(2026,9,1),C1174&lt;=DATE(2027,8,31)),(YEAR(C1174)-2026)*12+MONTH(C1174)-8,""))</f>
        <v/>
      </c>
      <c r="T1174">
        <f>IF(AND(A1174="مصروف",R1174&gt;0,I1174="موافق",S1174&lt;&gt;"",H1174&lt;&gt;""),N(G1174),0)</f>
        <v/>
      </c>
    </row>
    <row r="1175">
      <c r="A1175" s="19" t="n"/>
      <c r="B1175" s="20">
        <f>IF(A1175="","",IF(R1175=0,"⚠ أضف سطر عهدة أولًا","DMT-"&amp;TEXT(R1175,"000")))</f>
        <v/>
      </c>
      <c r="C1175" s="21" t="n"/>
      <c r="D1175" s="20">
        <f>IF(C1175="","",IF(S1175="","خارج السنة المالية",INDEX(القوائم!$D$2:$D$13,S1175)))</f>
        <v/>
      </c>
      <c r="E1175" s="22" t="n"/>
      <c r="F1175" s="23" t="n"/>
      <c r="G1175" s="23" t="n"/>
      <c r="H1175" s="22" t="n"/>
      <c r="I1175" s="19" t="n"/>
      <c r="J1175" s="21" t="n"/>
      <c r="K1175" s="19" t="n"/>
      <c r="L1175" s="19" t="n"/>
      <c r="M1175" s="21" t="n"/>
      <c r="N1175" s="22" t="n"/>
      <c r="O1175" s="24">
        <f>IF(A1175&lt;&gt;"عهدة","",SUMIFS($G$8:$G$5007,$B$8:$B$5007,B1175,$A$8:$A$5007,"مصروف",$I$8:$I$5007,"&lt;&gt;مرفوض"))</f>
        <v/>
      </c>
      <c r="P1175" s="25">
        <f>IF(A1175&lt;&gt;"عهدة","",N(F1175)-O1175)</f>
        <v/>
      </c>
      <c r="Q1175" s="26">
        <f>IF(A1175="","",IF(A1175="عهدة",IF(N(F1175)=0,"⚠ أدخل قيمة العهدة",IF(P1175&lt;0,"⛔ عجز / زيادة مصروفات "&amp;TEXT(-P1175,"#,##0"),IF(COUNTIFS($B$8:$B$5007,B1175,$A$8:$A$5007,"مصروف",$I$8:$I$5007,"&lt;&gt;مرفوض",$K$8:$K$5007,"&lt;&gt;نعم")&gt;0,"⚠ "&amp;COUNTIFS($B$8:$B$5007,B1175,$A$8:$A$5007,"مصروف",$I$8:$I$5007,"&lt;&gt;مرفوض",$K$8:$K$5007,"&lt;&gt;نعم")&amp;" مصروف غير مسوى",IF(L1175="تمت التسوية",IF(P1175=0,"✔ متوازنة وتمت التسوية","✔ تمت التسوية – متبقي "&amp;TEXT(P1175,"#,##0")),IF(P1175&gt;0,"متبقي "&amp;TEXT(P1175,"#,##0"),"✔ متوازنة"))))),IF(R1175=0,"⚠ أضف سطر عهدة أولًا",IF(OR(C1175="",N(G1175)=0),"⚠ أكمل التاريخ والقيمة",IF(S1175="","⚠ التاريخ خارج السنة المالية",IF(H1175="","⚠ اختر بند الموازنة",IF(I1175="مرفوض","✖ مرفوض من المدير",IF(I1175&lt;&gt;"موافق","⏳ بانتظار موافقة المدير",IF(K1175&lt;&gt;"نعم","⚠ غير مسوى مع الحسابات","✔ معتمد ومسوى")))))))))</f>
        <v/>
      </c>
      <c r="R1175">
        <f>N(R1174)+IF(A1175="عهدة",1,0)</f>
        <v/>
      </c>
      <c r="S1175">
        <f>IF(C1175="","",IF(AND(C1175&gt;=DATE(2026,9,1),C1175&lt;=DATE(2027,8,31)),(YEAR(C1175)-2026)*12+MONTH(C1175)-8,""))</f>
        <v/>
      </c>
      <c r="T1175">
        <f>IF(AND(A1175="مصروف",R1175&gt;0,I1175="موافق",S1175&lt;&gt;"",H1175&lt;&gt;""),N(G1175),0)</f>
        <v/>
      </c>
    </row>
    <row r="1176">
      <c r="A1176" s="19" t="n"/>
      <c r="B1176" s="20">
        <f>IF(A1176="","",IF(R1176=0,"⚠ أضف سطر عهدة أولًا","DMT-"&amp;TEXT(R1176,"000")))</f>
        <v/>
      </c>
      <c r="C1176" s="21" t="n"/>
      <c r="D1176" s="20">
        <f>IF(C1176="","",IF(S1176="","خارج السنة المالية",INDEX(القوائم!$D$2:$D$13,S1176)))</f>
        <v/>
      </c>
      <c r="E1176" s="22" t="n"/>
      <c r="F1176" s="23" t="n"/>
      <c r="G1176" s="23" t="n"/>
      <c r="H1176" s="22" t="n"/>
      <c r="I1176" s="19" t="n"/>
      <c r="J1176" s="21" t="n"/>
      <c r="K1176" s="19" t="n"/>
      <c r="L1176" s="19" t="n"/>
      <c r="M1176" s="21" t="n"/>
      <c r="N1176" s="22" t="n"/>
      <c r="O1176" s="24">
        <f>IF(A1176&lt;&gt;"عهدة","",SUMIFS($G$8:$G$5007,$B$8:$B$5007,B1176,$A$8:$A$5007,"مصروف",$I$8:$I$5007,"&lt;&gt;مرفوض"))</f>
        <v/>
      </c>
      <c r="P1176" s="25">
        <f>IF(A1176&lt;&gt;"عهدة","",N(F1176)-O1176)</f>
        <v/>
      </c>
      <c r="Q1176" s="26">
        <f>IF(A1176="","",IF(A1176="عهدة",IF(N(F1176)=0,"⚠ أدخل قيمة العهدة",IF(P1176&lt;0,"⛔ عجز / زيادة مصروفات "&amp;TEXT(-P1176,"#,##0"),IF(COUNTIFS($B$8:$B$5007,B1176,$A$8:$A$5007,"مصروف",$I$8:$I$5007,"&lt;&gt;مرفوض",$K$8:$K$5007,"&lt;&gt;نعم")&gt;0,"⚠ "&amp;COUNTIFS($B$8:$B$5007,B1176,$A$8:$A$5007,"مصروف",$I$8:$I$5007,"&lt;&gt;مرفوض",$K$8:$K$5007,"&lt;&gt;نعم")&amp;" مصروف غير مسوى",IF(L1176="تمت التسوية",IF(P1176=0,"✔ متوازنة وتمت التسوية","✔ تمت التسوية – متبقي "&amp;TEXT(P1176,"#,##0")),IF(P1176&gt;0,"متبقي "&amp;TEXT(P1176,"#,##0"),"✔ متوازنة"))))),IF(R1176=0,"⚠ أضف سطر عهدة أولًا",IF(OR(C1176="",N(G1176)=0),"⚠ أكمل التاريخ والقيمة",IF(S1176="","⚠ التاريخ خارج السنة المالية",IF(H1176="","⚠ اختر بند الموازنة",IF(I1176="مرفوض","✖ مرفوض من المدير",IF(I1176&lt;&gt;"موافق","⏳ بانتظار موافقة المدير",IF(K1176&lt;&gt;"نعم","⚠ غير مسوى مع الحسابات","✔ معتمد ومسوى")))))))))</f>
        <v/>
      </c>
      <c r="R1176">
        <f>N(R1175)+IF(A1176="عهدة",1,0)</f>
        <v/>
      </c>
      <c r="S1176">
        <f>IF(C1176="","",IF(AND(C1176&gt;=DATE(2026,9,1),C1176&lt;=DATE(2027,8,31)),(YEAR(C1176)-2026)*12+MONTH(C1176)-8,""))</f>
        <v/>
      </c>
      <c r="T1176">
        <f>IF(AND(A1176="مصروف",R1176&gt;0,I1176="موافق",S1176&lt;&gt;"",H1176&lt;&gt;""),N(G1176),0)</f>
        <v/>
      </c>
    </row>
    <row r="1177">
      <c r="A1177" s="19" t="n"/>
      <c r="B1177" s="20">
        <f>IF(A1177="","",IF(R1177=0,"⚠ أضف سطر عهدة أولًا","DMT-"&amp;TEXT(R1177,"000")))</f>
        <v/>
      </c>
      <c r="C1177" s="21" t="n"/>
      <c r="D1177" s="20">
        <f>IF(C1177="","",IF(S1177="","خارج السنة المالية",INDEX(القوائم!$D$2:$D$13,S1177)))</f>
        <v/>
      </c>
      <c r="E1177" s="22" t="n"/>
      <c r="F1177" s="23" t="n"/>
      <c r="G1177" s="23" t="n"/>
      <c r="H1177" s="22" t="n"/>
      <c r="I1177" s="19" t="n"/>
      <c r="J1177" s="21" t="n"/>
      <c r="K1177" s="19" t="n"/>
      <c r="L1177" s="19" t="n"/>
      <c r="M1177" s="21" t="n"/>
      <c r="N1177" s="22" t="n"/>
      <c r="O1177" s="24">
        <f>IF(A1177&lt;&gt;"عهدة","",SUMIFS($G$8:$G$5007,$B$8:$B$5007,B1177,$A$8:$A$5007,"مصروف",$I$8:$I$5007,"&lt;&gt;مرفوض"))</f>
        <v/>
      </c>
      <c r="P1177" s="25">
        <f>IF(A1177&lt;&gt;"عهدة","",N(F1177)-O1177)</f>
        <v/>
      </c>
      <c r="Q1177" s="26">
        <f>IF(A1177="","",IF(A1177="عهدة",IF(N(F1177)=0,"⚠ أدخل قيمة العهدة",IF(P1177&lt;0,"⛔ عجز / زيادة مصروفات "&amp;TEXT(-P1177,"#,##0"),IF(COUNTIFS($B$8:$B$5007,B1177,$A$8:$A$5007,"مصروف",$I$8:$I$5007,"&lt;&gt;مرفوض",$K$8:$K$5007,"&lt;&gt;نعم")&gt;0,"⚠ "&amp;COUNTIFS($B$8:$B$5007,B1177,$A$8:$A$5007,"مصروف",$I$8:$I$5007,"&lt;&gt;مرفوض",$K$8:$K$5007,"&lt;&gt;نعم")&amp;" مصروف غير مسوى",IF(L1177="تمت التسوية",IF(P1177=0,"✔ متوازنة وتمت التسوية","✔ تمت التسوية – متبقي "&amp;TEXT(P1177,"#,##0")),IF(P1177&gt;0,"متبقي "&amp;TEXT(P1177,"#,##0"),"✔ متوازنة"))))),IF(R1177=0,"⚠ أضف سطر عهدة أولًا",IF(OR(C1177="",N(G1177)=0),"⚠ أكمل التاريخ والقيمة",IF(S1177="","⚠ التاريخ خارج السنة المالية",IF(H1177="","⚠ اختر بند الموازنة",IF(I1177="مرفوض","✖ مرفوض من المدير",IF(I1177&lt;&gt;"موافق","⏳ بانتظار موافقة المدير",IF(K1177&lt;&gt;"نعم","⚠ غير مسوى مع الحسابات","✔ معتمد ومسوى")))))))))</f>
        <v/>
      </c>
      <c r="R1177">
        <f>N(R1176)+IF(A1177="عهدة",1,0)</f>
        <v/>
      </c>
      <c r="S1177">
        <f>IF(C1177="","",IF(AND(C1177&gt;=DATE(2026,9,1),C1177&lt;=DATE(2027,8,31)),(YEAR(C1177)-2026)*12+MONTH(C1177)-8,""))</f>
        <v/>
      </c>
      <c r="T1177">
        <f>IF(AND(A1177="مصروف",R1177&gt;0,I1177="موافق",S1177&lt;&gt;"",H1177&lt;&gt;""),N(G1177),0)</f>
        <v/>
      </c>
    </row>
    <row r="1178">
      <c r="A1178" s="19" t="n"/>
      <c r="B1178" s="20">
        <f>IF(A1178="","",IF(R1178=0,"⚠ أضف سطر عهدة أولًا","DMT-"&amp;TEXT(R1178,"000")))</f>
        <v/>
      </c>
      <c r="C1178" s="21" t="n"/>
      <c r="D1178" s="20">
        <f>IF(C1178="","",IF(S1178="","خارج السنة المالية",INDEX(القوائم!$D$2:$D$13,S1178)))</f>
        <v/>
      </c>
      <c r="E1178" s="22" t="n"/>
      <c r="F1178" s="23" t="n"/>
      <c r="G1178" s="23" t="n"/>
      <c r="H1178" s="22" t="n"/>
      <c r="I1178" s="19" t="n"/>
      <c r="J1178" s="21" t="n"/>
      <c r="K1178" s="19" t="n"/>
      <c r="L1178" s="19" t="n"/>
      <c r="M1178" s="21" t="n"/>
      <c r="N1178" s="22" t="n"/>
      <c r="O1178" s="24">
        <f>IF(A1178&lt;&gt;"عهدة","",SUMIFS($G$8:$G$5007,$B$8:$B$5007,B1178,$A$8:$A$5007,"مصروف",$I$8:$I$5007,"&lt;&gt;مرفوض"))</f>
        <v/>
      </c>
      <c r="P1178" s="25">
        <f>IF(A1178&lt;&gt;"عهدة","",N(F1178)-O1178)</f>
        <v/>
      </c>
      <c r="Q1178" s="26">
        <f>IF(A1178="","",IF(A1178="عهدة",IF(N(F1178)=0,"⚠ أدخل قيمة العهدة",IF(P1178&lt;0,"⛔ عجز / زيادة مصروفات "&amp;TEXT(-P1178,"#,##0"),IF(COUNTIFS($B$8:$B$5007,B1178,$A$8:$A$5007,"مصروف",$I$8:$I$5007,"&lt;&gt;مرفوض",$K$8:$K$5007,"&lt;&gt;نعم")&gt;0,"⚠ "&amp;COUNTIFS($B$8:$B$5007,B1178,$A$8:$A$5007,"مصروف",$I$8:$I$5007,"&lt;&gt;مرفوض",$K$8:$K$5007,"&lt;&gt;نعم")&amp;" مصروف غير مسوى",IF(L1178="تمت التسوية",IF(P1178=0,"✔ متوازنة وتمت التسوية","✔ تمت التسوية – متبقي "&amp;TEXT(P1178,"#,##0")),IF(P1178&gt;0,"متبقي "&amp;TEXT(P1178,"#,##0"),"✔ متوازنة"))))),IF(R1178=0,"⚠ أضف سطر عهدة أولًا",IF(OR(C1178="",N(G1178)=0),"⚠ أكمل التاريخ والقيمة",IF(S1178="","⚠ التاريخ خارج السنة المالية",IF(H1178="","⚠ اختر بند الموازنة",IF(I1178="مرفوض","✖ مرفوض من المدير",IF(I1178&lt;&gt;"موافق","⏳ بانتظار موافقة المدير",IF(K1178&lt;&gt;"نعم","⚠ غير مسوى مع الحسابات","✔ معتمد ومسوى")))))))))</f>
        <v/>
      </c>
      <c r="R1178">
        <f>N(R1177)+IF(A1178="عهدة",1,0)</f>
        <v/>
      </c>
      <c r="S1178">
        <f>IF(C1178="","",IF(AND(C1178&gt;=DATE(2026,9,1),C1178&lt;=DATE(2027,8,31)),(YEAR(C1178)-2026)*12+MONTH(C1178)-8,""))</f>
        <v/>
      </c>
      <c r="T1178">
        <f>IF(AND(A1178="مصروف",R1178&gt;0,I1178="موافق",S1178&lt;&gt;"",H1178&lt;&gt;""),N(G1178),0)</f>
        <v/>
      </c>
    </row>
    <row r="1179">
      <c r="A1179" s="19" t="n"/>
      <c r="B1179" s="20">
        <f>IF(A1179="","",IF(R1179=0,"⚠ أضف سطر عهدة أولًا","DMT-"&amp;TEXT(R1179,"000")))</f>
        <v/>
      </c>
      <c r="C1179" s="21" t="n"/>
      <c r="D1179" s="20">
        <f>IF(C1179="","",IF(S1179="","خارج السنة المالية",INDEX(القوائم!$D$2:$D$13,S1179)))</f>
        <v/>
      </c>
      <c r="E1179" s="22" t="n"/>
      <c r="F1179" s="23" t="n"/>
      <c r="G1179" s="23" t="n"/>
      <c r="H1179" s="22" t="n"/>
      <c r="I1179" s="19" t="n"/>
      <c r="J1179" s="21" t="n"/>
      <c r="K1179" s="19" t="n"/>
      <c r="L1179" s="19" t="n"/>
      <c r="M1179" s="21" t="n"/>
      <c r="N1179" s="22" t="n"/>
      <c r="O1179" s="24">
        <f>IF(A1179&lt;&gt;"عهدة","",SUMIFS($G$8:$G$5007,$B$8:$B$5007,B1179,$A$8:$A$5007,"مصروف",$I$8:$I$5007,"&lt;&gt;مرفوض"))</f>
        <v/>
      </c>
      <c r="P1179" s="25">
        <f>IF(A1179&lt;&gt;"عهدة","",N(F1179)-O1179)</f>
        <v/>
      </c>
      <c r="Q1179" s="26">
        <f>IF(A1179="","",IF(A1179="عهدة",IF(N(F1179)=0,"⚠ أدخل قيمة العهدة",IF(P1179&lt;0,"⛔ عجز / زيادة مصروفات "&amp;TEXT(-P1179,"#,##0"),IF(COUNTIFS($B$8:$B$5007,B1179,$A$8:$A$5007,"مصروف",$I$8:$I$5007,"&lt;&gt;مرفوض",$K$8:$K$5007,"&lt;&gt;نعم")&gt;0,"⚠ "&amp;COUNTIFS($B$8:$B$5007,B1179,$A$8:$A$5007,"مصروف",$I$8:$I$5007,"&lt;&gt;مرفوض",$K$8:$K$5007,"&lt;&gt;نعم")&amp;" مصروف غير مسوى",IF(L1179="تمت التسوية",IF(P1179=0,"✔ متوازنة وتمت التسوية","✔ تمت التسوية – متبقي "&amp;TEXT(P1179,"#,##0")),IF(P1179&gt;0,"متبقي "&amp;TEXT(P1179,"#,##0"),"✔ متوازنة"))))),IF(R1179=0,"⚠ أضف سطر عهدة أولًا",IF(OR(C1179="",N(G1179)=0),"⚠ أكمل التاريخ والقيمة",IF(S1179="","⚠ التاريخ خارج السنة المالية",IF(H1179="","⚠ اختر بند الموازنة",IF(I1179="مرفوض","✖ مرفوض من المدير",IF(I1179&lt;&gt;"موافق","⏳ بانتظار موافقة المدير",IF(K1179&lt;&gt;"نعم","⚠ غير مسوى مع الحسابات","✔ معتمد ومسوى")))))))))</f>
        <v/>
      </c>
      <c r="R1179">
        <f>N(R1178)+IF(A1179="عهدة",1,0)</f>
        <v/>
      </c>
      <c r="S1179">
        <f>IF(C1179="","",IF(AND(C1179&gt;=DATE(2026,9,1),C1179&lt;=DATE(2027,8,31)),(YEAR(C1179)-2026)*12+MONTH(C1179)-8,""))</f>
        <v/>
      </c>
      <c r="T1179">
        <f>IF(AND(A1179="مصروف",R1179&gt;0,I1179="موافق",S1179&lt;&gt;"",H1179&lt;&gt;""),N(G1179),0)</f>
        <v/>
      </c>
    </row>
    <row r="1180">
      <c r="A1180" s="19" t="n"/>
      <c r="B1180" s="20">
        <f>IF(A1180="","",IF(R1180=0,"⚠ أضف سطر عهدة أولًا","DMT-"&amp;TEXT(R1180,"000")))</f>
        <v/>
      </c>
      <c r="C1180" s="21" t="n"/>
      <c r="D1180" s="20">
        <f>IF(C1180="","",IF(S1180="","خارج السنة المالية",INDEX(القوائم!$D$2:$D$13,S1180)))</f>
        <v/>
      </c>
      <c r="E1180" s="22" t="n"/>
      <c r="F1180" s="23" t="n"/>
      <c r="G1180" s="23" t="n"/>
      <c r="H1180" s="22" t="n"/>
      <c r="I1180" s="19" t="n"/>
      <c r="J1180" s="21" t="n"/>
      <c r="K1180" s="19" t="n"/>
      <c r="L1180" s="19" t="n"/>
      <c r="M1180" s="21" t="n"/>
      <c r="N1180" s="22" t="n"/>
      <c r="O1180" s="24">
        <f>IF(A1180&lt;&gt;"عهدة","",SUMIFS($G$8:$G$5007,$B$8:$B$5007,B1180,$A$8:$A$5007,"مصروف",$I$8:$I$5007,"&lt;&gt;مرفوض"))</f>
        <v/>
      </c>
      <c r="P1180" s="25">
        <f>IF(A1180&lt;&gt;"عهدة","",N(F1180)-O1180)</f>
        <v/>
      </c>
      <c r="Q1180" s="26">
        <f>IF(A1180="","",IF(A1180="عهدة",IF(N(F1180)=0,"⚠ أدخل قيمة العهدة",IF(P1180&lt;0,"⛔ عجز / زيادة مصروفات "&amp;TEXT(-P1180,"#,##0"),IF(COUNTIFS($B$8:$B$5007,B1180,$A$8:$A$5007,"مصروف",$I$8:$I$5007,"&lt;&gt;مرفوض",$K$8:$K$5007,"&lt;&gt;نعم")&gt;0,"⚠ "&amp;COUNTIFS($B$8:$B$5007,B1180,$A$8:$A$5007,"مصروف",$I$8:$I$5007,"&lt;&gt;مرفوض",$K$8:$K$5007,"&lt;&gt;نعم")&amp;" مصروف غير مسوى",IF(L1180="تمت التسوية",IF(P1180=0,"✔ متوازنة وتمت التسوية","✔ تمت التسوية – متبقي "&amp;TEXT(P1180,"#,##0")),IF(P1180&gt;0,"متبقي "&amp;TEXT(P1180,"#,##0"),"✔ متوازنة"))))),IF(R1180=0,"⚠ أضف سطر عهدة أولًا",IF(OR(C1180="",N(G1180)=0),"⚠ أكمل التاريخ والقيمة",IF(S1180="","⚠ التاريخ خارج السنة المالية",IF(H1180="","⚠ اختر بند الموازنة",IF(I1180="مرفوض","✖ مرفوض من المدير",IF(I1180&lt;&gt;"موافق","⏳ بانتظار موافقة المدير",IF(K1180&lt;&gt;"نعم","⚠ غير مسوى مع الحسابات","✔ معتمد ومسوى")))))))))</f>
        <v/>
      </c>
      <c r="R1180">
        <f>N(R1179)+IF(A1180="عهدة",1,0)</f>
        <v/>
      </c>
      <c r="S1180">
        <f>IF(C1180="","",IF(AND(C1180&gt;=DATE(2026,9,1),C1180&lt;=DATE(2027,8,31)),(YEAR(C1180)-2026)*12+MONTH(C1180)-8,""))</f>
        <v/>
      </c>
      <c r="T1180">
        <f>IF(AND(A1180="مصروف",R1180&gt;0,I1180="موافق",S1180&lt;&gt;"",H1180&lt;&gt;""),N(G1180),0)</f>
        <v/>
      </c>
    </row>
    <row r="1181">
      <c r="A1181" s="19" t="n"/>
      <c r="B1181" s="20">
        <f>IF(A1181="","",IF(R1181=0,"⚠ أضف سطر عهدة أولًا","DMT-"&amp;TEXT(R1181,"000")))</f>
        <v/>
      </c>
      <c r="C1181" s="21" t="n"/>
      <c r="D1181" s="20">
        <f>IF(C1181="","",IF(S1181="","خارج السنة المالية",INDEX(القوائم!$D$2:$D$13,S1181)))</f>
        <v/>
      </c>
      <c r="E1181" s="22" t="n"/>
      <c r="F1181" s="23" t="n"/>
      <c r="G1181" s="23" t="n"/>
      <c r="H1181" s="22" t="n"/>
      <c r="I1181" s="19" t="n"/>
      <c r="J1181" s="21" t="n"/>
      <c r="K1181" s="19" t="n"/>
      <c r="L1181" s="19" t="n"/>
      <c r="M1181" s="21" t="n"/>
      <c r="N1181" s="22" t="n"/>
      <c r="O1181" s="24">
        <f>IF(A1181&lt;&gt;"عهدة","",SUMIFS($G$8:$G$5007,$B$8:$B$5007,B1181,$A$8:$A$5007,"مصروف",$I$8:$I$5007,"&lt;&gt;مرفوض"))</f>
        <v/>
      </c>
      <c r="P1181" s="25">
        <f>IF(A1181&lt;&gt;"عهدة","",N(F1181)-O1181)</f>
        <v/>
      </c>
      <c r="Q1181" s="26">
        <f>IF(A1181="","",IF(A1181="عهدة",IF(N(F1181)=0,"⚠ أدخل قيمة العهدة",IF(P1181&lt;0,"⛔ عجز / زيادة مصروفات "&amp;TEXT(-P1181,"#,##0"),IF(COUNTIFS($B$8:$B$5007,B1181,$A$8:$A$5007,"مصروف",$I$8:$I$5007,"&lt;&gt;مرفوض",$K$8:$K$5007,"&lt;&gt;نعم")&gt;0,"⚠ "&amp;COUNTIFS($B$8:$B$5007,B1181,$A$8:$A$5007,"مصروف",$I$8:$I$5007,"&lt;&gt;مرفوض",$K$8:$K$5007,"&lt;&gt;نعم")&amp;" مصروف غير مسوى",IF(L1181="تمت التسوية",IF(P1181=0,"✔ متوازنة وتمت التسوية","✔ تمت التسوية – متبقي "&amp;TEXT(P1181,"#,##0")),IF(P1181&gt;0,"متبقي "&amp;TEXT(P1181,"#,##0"),"✔ متوازنة"))))),IF(R1181=0,"⚠ أضف سطر عهدة أولًا",IF(OR(C1181="",N(G1181)=0),"⚠ أكمل التاريخ والقيمة",IF(S1181="","⚠ التاريخ خارج السنة المالية",IF(H1181="","⚠ اختر بند الموازنة",IF(I1181="مرفوض","✖ مرفوض من المدير",IF(I1181&lt;&gt;"موافق","⏳ بانتظار موافقة المدير",IF(K1181&lt;&gt;"نعم","⚠ غير مسوى مع الحسابات","✔ معتمد ومسوى")))))))))</f>
        <v/>
      </c>
      <c r="R1181">
        <f>N(R1180)+IF(A1181="عهدة",1,0)</f>
        <v/>
      </c>
      <c r="S1181">
        <f>IF(C1181="","",IF(AND(C1181&gt;=DATE(2026,9,1),C1181&lt;=DATE(2027,8,31)),(YEAR(C1181)-2026)*12+MONTH(C1181)-8,""))</f>
        <v/>
      </c>
      <c r="T1181">
        <f>IF(AND(A1181="مصروف",R1181&gt;0,I1181="موافق",S1181&lt;&gt;"",H1181&lt;&gt;""),N(G1181),0)</f>
        <v/>
      </c>
    </row>
    <row r="1182">
      <c r="A1182" s="19" t="n"/>
      <c r="B1182" s="20">
        <f>IF(A1182="","",IF(R1182=0,"⚠ أضف سطر عهدة أولًا","DMT-"&amp;TEXT(R1182,"000")))</f>
        <v/>
      </c>
      <c r="C1182" s="21" t="n"/>
      <c r="D1182" s="20">
        <f>IF(C1182="","",IF(S1182="","خارج السنة المالية",INDEX(القوائم!$D$2:$D$13,S1182)))</f>
        <v/>
      </c>
      <c r="E1182" s="22" t="n"/>
      <c r="F1182" s="23" t="n"/>
      <c r="G1182" s="23" t="n"/>
      <c r="H1182" s="22" t="n"/>
      <c r="I1182" s="19" t="n"/>
      <c r="J1182" s="21" t="n"/>
      <c r="K1182" s="19" t="n"/>
      <c r="L1182" s="19" t="n"/>
      <c r="M1182" s="21" t="n"/>
      <c r="N1182" s="22" t="n"/>
      <c r="O1182" s="24">
        <f>IF(A1182&lt;&gt;"عهدة","",SUMIFS($G$8:$G$5007,$B$8:$B$5007,B1182,$A$8:$A$5007,"مصروف",$I$8:$I$5007,"&lt;&gt;مرفوض"))</f>
        <v/>
      </c>
      <c r="P1182" s="25">
        <f>IF(A1182&lt;&gt;"عهدة","",N(F1182)-O1182)</f>
        <v/>
      </c>
      <c r="Q1182" s="26">
        <f>IF(A1182="","",IF(A1182="عهدة",IF(N(F1182)=0,"⚠ أدخل قيمة العهدة",IF(P1182&lt;0,"⛔ عجز / زيادة مصروفات "&amp;TEXT(-P1182,"#,##0"),IF(COUNTIFS($B$8:$B$5007,B1182,$A$8:$A$5007,"مصروف",$I$8:$I$5007,"&lt;&gt;مرفوض",$K$8:$K$5007,"&lt;&gt;نعم")&gt;0,"⚠ "&amp;COUNTIFS($B$8:$B$5007,B1182,$A$8:$A$5007,"مصروف",$I$8:$I$5007,"&lt;&gt;مرفوض",$K$8:$K$5007,"&lt;&gt;نعم")&amp;" مصروف غير مسوى",IF(L1182="تمت التسوية",IF(P1182=0,"✔ متوازنة وتمت التسوية","✔ تمت التسوية – متبقي "&amp;TEXT(P1182,"#,##0")),IF(P1182&gt;0,"متبقي "&amp;TEXT(P1182,"#,##0"),"✔ متوازنة"))))),IF(R1182=0,"⚠ أضف سطر عهدة أولًا",IF(OR(C1182="",N(G1182)=0),"⚠ أكمل التاريخ والقيمة",IF(S1182="","⚠ التاريخ خارج السنة المالية",IF(H1182="","⚠ اختر بند الموازنة",IF(I1182="مرفوض","✖ مرفوض من المدير",IF(I1182&lt;&gt;"موافق","⏳ بانتظار موافقة المدير",IF(K1182&lt;&gt;"نعم","⚠ غير مسوى مع الحسابات","✔ معتمد ومسوى")))))))))</f>
        <v/>
      </c>
      <c r="R1182">
        <f>N(R1181)+IF(A1182="عهدة",1,0)</f>
        <v/>
      </c>
      <c r="S1182">
        <f>IF(C1182="","",IF(AND(C1182&gt;=DATE(2026,9,1),C1182&lt;=DATE(2027,8,31)),(YEAR(C1182)-2026)*12+MONTH(C1182)-8,""))</f>
        <v/>
      </c>
      <c r="T1182">
        <f>IF(AND(A1182="مصروف",R1182&gt;0,I1182="موافق",S1182&lt;&gt;"",H1182&lt;&gt;""),N(G1182),0)</f>
        <v/>
      </c>
    </row>
    <row r="1183">
      <c r="A1183" s="19" t="n"/>
      <c r="B1183" s="20">
        <f>IF(A1183="","",IF(R1183=0,"⚠ أضف سطر عهدة أولًا","DMT-"&amp;TEXT(R1183,"000")))</f>
        <v/>
      </c>
      <c r="C1183" s="21" t="n"/>
      <c r="D1183" s="20">
        <f>IF(C1183="","",IF(S1183="","خارج السنة المالية",INDEX(القوائم!$D$2:$D$13,S1183)))</f>
        <v/>
      </c>
      <c r="E1183" s="22" t="n"/>
      <c r="F1183" s="23" t="n"/>
      <c r="G1183" s="23" t="n"/>
      <c r="H1183" s="22" t="n"/>
      <c r="I1183" s="19" t="n"/>
      <c r="J1183" s="21" t="n"/>
      <c r="K1183" s="19" t="n"/>
      <c r="L1183" s="19" t="n"/>
      <c r="M1183" s="21" t="n"/>
      <c r="N1183" s="22" t="n"/>
      <c r="O1183" s="24">
        <f>IF(A1183&lt;&gt;"عهدة","",SUMIFS($G$8:$G$5007,$B$8:$B$5007,B1183,$A$8:$A$5007,"مصروف",$I$8:$I$5007,"&lt;&gt;مرفوض"))</f>
        <v/>
      </c>
      <c r="P1183" s="25">
        <f>IF(A1183&lt;&gt;"عهدة","",N(F1183)-O1183)</f>
        <v/>
      </c>
      <c r="Q1183" s="26">
        <f>IF(A1183="","",IF(A1183="عهدة",IF(N(F1183)=0,"⚠ أدخل قيمة العهدة",IF(P1183&lt;0,"⛔ عجز / زيادة مصروفات "&amp;TEXT(-P1183,"#,##0"),IF(COUNTIFS($B$8:$B$5007,B1183,$A$8:$A$5007,"مصروف",$I$8:$I$5007,"&lt;&gt;مرفوض",$K$8:$K$5007,"&lt;&gt;نعم")&gt;0,"⚠ "&amp;COUNTIFS($B$8:$B$5007,B1183,$A$8:$A$5007,"مصروف",$I$8:$I$5007,"&lt;&gt;مرفوض",$K$8:$K$5007,"&lt;&gt;نعم")&amp;" مصروف غير مسوى",IF(L1183="تمت التسوية",IF(P1183=0,"✔ متوازنة وتمت التسوية","✔ تمت التسوية – متبقي "&amp;TEXT(P1183,"#,##0")),IF(P1183&gt;0,"متبقي "&amp;TEXT(P1183,"#,##0"),"✔ متوازنة"))))),IF(R1183=0,"⚠ أضف سطر عهدة أولًا",IF(OR(C1183="",N(G1183)=0),"⚠ أكمل التاريخ والقيمة",IF(S1183="","⚠ التاريخ خارج السنة المالية",IF(H1183="","⚠ اختر بند الموازنة",IF(I1183="مرفوض","✖ مرفوض من المدير",IF(I1183&lt;&gt;"موافق","⏳ بانتظار موافقة المدير",IF(K1183&lt;&gt;"نعم","⚠ غير مسوى مع الحسابات","✔ معتمد ومسوى")))))))))</f>
        <v/>
      </c>
      <c r="R1183">
        <f>N(R1182)+IF(A1183="عهدة",1,0)</f>
        <v/>
      </c>
      <c r="S1183">
        <f>IF(C1183="","",IF(AND(C1183&gt;=DATE(2026,9,1),C1183&lt;=DATE(2027,8,31)),(YEAR(C1183)-2026)*12+MONTH(C1183)-8,""))</f>
        <v/>
      </c>
      <c r="T1183">
        <f>IF(AND(A1183="مصروف",R1183&gt;0,I1183="موافق",S1183&lt;&gt;"",H1183&lt;&gt;""),N(G1183),0)</f>
        <v/>
      </c>
    </row>
    <row r="1184">
      <c r="A1184" s="19" t="n"/>
      <c r="B1184" s="20">
        <f>IF(A1184="","",IF(R1184=0,"⚠ أضف سطر عهدة أولًا","DMT-"&amp;TEXT(R1184,"000")))</f>
        <v/>
      </c>
      <c r="C1184" s="21" t="n"/>
      <c r="D1184" s="20">
        <f>IF(C1184="","",IF(S1184="","خارج السنة المالية",INDEX(القوائم!$D$2:$D$13,S1184)))</f>
        <v/>
      </c>
      <c r="E1184" s="22" t="n"/>
      <c r="F1184" s="23" t="n"/>
      <c r="G1184" s="23" t="n"/>
      <c r="H1184" s="22" t="n"/>
      <c r="I1184" s="19" t="n"/>
      <c r="J1184" s="21" t="n"/>
      <c r="K1184" s="19" t="n"/>
      <c r="L1184" s="19" t="n"/>
      <c r="M1184" s="21" t="n"/>
      <c r="N1184" s="22" t="n"/>
      <c r="O1184" s="24">
        <f>IF(A1184&lt;&gt;"عهدة","",SUMIFS($G$8:$G$5007,$B$8:$B$5007,B1184,$A$8:$A$5007,"مصروف",$I$8:$I$5007,"&lt;&gt;مرفوض"))</f>
        <v/>
      </c>
      <c r="P1184" s="25">
        <f>IF(A1184&lt;&gt;"عهدة","",N(F1184)-O1184)</f>
        <v/>
      </c>
      <c r="Q1184" s="26">
        <f>IF(A1184="","",IF(A1184="عهدة",IF(N(F1184)=0,"⚠ أدخل قيمة العهدة",IF(P1184&lt;0,"⛔ عجز / زيادة مصروفات "&amp;TEXT(-P1184,"#,##0"),IF(COUNTIFS($B$8:$B$5007,B1184,$A$8:$A$5007,"مصروف",$I$8:$I$5007,"&lt;&gt;مرفوض",$K$8:$K$5007,"&lt;&gt;نعم")&gt;0,"⚠ "&amp;COUNTIFS($B$8:$B$5007,B1184,$A$8:$A$5007,"مصروف",$I$8:$I$5007,"&lt;&gt;مرفوض",$K$8:$K$5007,"&lt;&gt;نعم")&amp;" مصروف غير مسوى",IF(L1184="تمت التسوية",IF(P1184=0,"✔ متوازنة وتمت التسوية","✔ تمت التسوية – متبقي "&amp;TEXT(P1184,"#,##0")),IF(P1184&gt;0,"متبقي "&amp;TEXT(P1184,"#,##0"),"✔ متوازنة"))))),IF(R1184=0,"⚠ أضف سطر عهدة أولًا",IF(OR(C1184="",N(G1184)=0),"⚠ أكمل التاريخ والقيمة",IF(S1184="","⚠ التاريخ خارج السنة المالية",IF(H1184="","⚠ اختر بند الموازنة",IF(I1184="مرفوض","✖ مرفوض من المدير",IF(I1184&lt;&gt;"موافق","⏳ بانتظار موافقة المدير",IF(K1184&lt;&gt;"نعم","⚠ غير مسوى مع الحسابات","✔ معتمد ومسوى")))))))))</f>
        <v/>
      </c>
      <c r="R1184">
        <f>N(R1183)+IF(A1184="عهدة",1,0)</f>
        <v/>
      </c>
      <c r="S1184">
        <f>IF(C1184="","",IF(AND(C1184&gt;=DATE(2026,9,1),C1184&lt;=DATE(2027,8,31)),(YEAR(C1184)-2026)*12+MONTH(C1184)-8,""))</f>
        <v/>
      </c>
      <c r="T1184">
        <f>IF(AND(A1184="مصروف",R1184&gt;0,I1184="موافق",S1184&lt;&gt;"",H1184&lt;&gt;""),N(G1184),0)</f>
        <v/>
      </c>
    </row>
    <row r="1185">
      <c r="A1185" s="19" t="n"/>
      <c r="B1185" s="20">
        <f>IF(A1185="","",IF(R1185=0,"⚠ أضف سطر عهدة أولًا","DMT-"&amp;TEXT(R1185,"000")))</f>
        <v/>
      </c>
      <c r="C1185" s="21" t="n"/>
      <c r="D1185" s="20">
        <f>IF(C1185="","",IF(S1185="","خارج السنة المالية",INDEX(القوائم!$D$2:$D$13,S1185)))</f>
        <v/>
      </c>
      <c r="E1185" s="22" t="n"/>
      <c r="F1185" s="23" t="n"/>
      <c r="G1185" s="23" t="n"/>
      <c r="H1185" s="22" t="n"/>
      <c r="I1185" s="19" t="n"/>
      <c r="J1185" s="21" t="n"/>
      <c r="K1185" s="19" t="n"/>
      <c r="L1185" s="19" t="n"/>
      <c r="M1185" s="21" t="n"/>
      <c r="N1185" s="22" t="n"/>
      <c r="O1185" s="24">
        <f>IF(A1185&lt;&gt;"عهدة","",SUMIFS($G$8:$G$5007,$B$8:$B$5007,B1185,$A$8:$A$5007,"مصروف",$I$8:$I$5007,"&lt;&gt;مرفوض"))</f>
        <v/>
      </c>
      <c r="P1185" s="25">
        <f>IF(A1185&lt;&gt;"عهدة","",N(F1185)-O1185)</f>
        <v/>
      </c>
      <c r="Q1185" s="26">
        <f>IF(A1185="","",IF(A1185="عهدة",IF(N(F1185)=0,"⚠ أدخل قيمة العهدة",IF(P1185&lt;0,"⛔ عجز / زيادة مصروفات "&amp;TEXT(-P1185,"#,##0"),IF(COUNTIFS($B$8:$B$5007,B1185,$A$8:$A$5007,"مصروف",$I$8:$I$5007,"&lt;&gt;مرفوض",$K$8:$K$5007,"&lt;&gt;نعم")&gt;0,"⚠ "&amp;COUNTIFS($B$8:$B$5007,B1185,$A$8:$A$5007,"مصروف",$I$8:$I$5007,"&lt;&gt;مرفوض",$K$8:$K$5007,"&lt;&gt;نعم")&amp;" مصروف غير مسوى",IF(L1185="تمت التسوية",IF(P1185=0,"✔ متوازنة وتمت التسوية","✔ تمت التسوية – متبقي "&amp;TEXT(P1185,"#,##0")),IF(P1185&gt;0,"متبقي "&amp;TEXT(P1185,"#,##0"),"✔ متوازنة"))))),IF(R1185=0,"⚠ أضف سطر عهدة أولًا",IF(OR(C1185="",N(G1185)=0),"⚠ أكمل التاريخ والقيمة",IF(S1185="","⚠ التاريخ خارج السنة المالية",IF(H1185="","⚠ اختر بند الموازنة",IF(I1185="مرفوض","✖ مرفوض من المدير",IF(I1185&lt;&gt;"موافق","⏳ بانتظار موافقة المدير",IF(K1185&lt;&gt;"نعم","⚠ غير مسوى مع الحسابات","✔ معتمد ومسوى")))))))))</f>
        <v/>
      </c>
      <c r="R1185">
        <f>N(R1184)+IF(A1185="عهدة",1,0)</f>
        <v/>
      </c>
      <c r="S1185">
        <f>IF(C1185="","",IF(AND(C1185&gt;=DATE(2026,9,1),C1185&lt;=DATE(2027,8,31)),(YEAR(C1185)-2026)*12+MONTH(C1185)-8,""))</f>
        <v/>
      </c>
      <c r="T1185">
        <f>IF(AND(A1185="مصروف",R1185&gt;0,I1185="موافق",S1185&lt;&gt;"",H1185&lt;&gt;""),N(G1185),0)</f>
        <v/>
      </c>
    </row>
    <row r="1186">
      <c r="A1186" s="19" t="n"/>
      <c r="B1186" s="20">
        <f>IF(A1186="","",IF(R1186=0,"⚠ أضف سطر عهدة أولًا","DMT-"&amp;TEXT(R1186,"000")))</f>
        <v/>
      </c>
      <c r="C1186" s="21" t="n"/>
      <c r="D1186" s="20">
        <f>IF(C1186="","",IF(S1186="","خارج السنة المالية",INDEX(القوائم!$D$2:$D$13,S1186)))</f>
        <v/>
      </c>
      <c r="E1186" s="22" t="n"/>
      <c r="F1186" s="23" t="n"/>
      <c r="G1186" s="23" t="n"/>
      <c r="H1186" s="22" t="n"/>
      <c r="I1186" s="19" t="n"/>
      <c r="J1186" s="21" t="n"/>
      <c r="K1186" s="19" t="n"/>
      <c r="L1186" s="19" t="n"/>
      <c r="M1186" s="21" t="n"/>
      <c r="N1186" s="22" t="n"/>
      <c r="O1186" s="24">
        <f>IF(A1186&lt;&gt;"عهدة","",SUMIFS($G$8:$G$5007,$B$8:$B$5007,B1186,$A$8:$A$5007,"مصروف",$I$8:$I$5007,"&lt;&gt;مرفوض"))</f>
        <v/>
      </c>
      <c r="P1186" s="25">
        <f>IF(A1186&lt;&gt;"عهدة","",N(F1186)-O1186)</f>
        <v/>
      </c>
      <c r="Q1186" s="26">
        <f>IF(A1186="","",IF(A1186="عهدة",IF(N(F1186)=0,"⚠ أدخل قيمة العهدة",IF(P1186&lt;0,"⛔ عجز / زيادة مصروفات "&amp;TEXT(-P1186,"#,##0"),IF(COUNTIFS($B$8:$B$5007,B1186,$A$8:$A$5007,"مصروف",$I$8:$I$5007,"&lt;&gt;مرفوض",$K$8:$K$5007,"&lt;&gt;نعم")&gt;0,"⚠ "&amp;COUNTIFS($B$8:$B$5007,B1186,$A$8:$A$5007,"مصروف",$I$8:$I$5007,"&lt;&gt;مرفوض",$K$8:$K$5007,"&lt;&gt;نعم")&amp;" مصروف غير مسوى",IF(L1186="تمت التسوية",IF(P1186=0,"✔ متوازنة وتمت التسوية","✔ تمت التسوية – متبقي "&amp;TEXT(P1186,"#,##0")),IF(P1186&gt;0,"متبقي "&amp;TEXT(P1186,"#,##0"),"✔ متوازنة"))))),IF(R1186=0,"⚠ أضف سطر عهدة أولًا",IF(OR(C1186="",N(G1186)=0),"⚠ أكمل التاريخ والقيمة",IF(S1186="","⚠ التاريخ خارج السنة المالية",IF(H1186="","⚠ اختر بند الموازنة",IF(I1186="مرفوض","✖ مرفوض من المدير",IF(I1186&lt;&gt;"موافق","⏳ بانتظار موافقة المدير",IF(K1186&lt;&gt;"نعم","⚠ غير مسوى مع الحسابات","✔ معتمد ومسوى")))))))))</f>
        <v/>
      </c>
      <c r="R1186">
        <f>N(R1185)+IF(A1186="عهدة",1,0)</f>
        <v/>
      </c>
      <c r="S1186">
        <f>IF(C1186="","",IF(AND(C1186&gt;=DATE(2026,9,1),C1186&lt;=DATE(2027,8,31)),(YEAR(C1186)-2026)*12+MONTH(C1186)-8,""))</f>
        <v/>
      </c>
      <c r="T1186">
        <f>IF(AND(A1186="مصروف",R1186&gt;0,I1186="موافق",S1186&lt;&gt;"",H1186&lt;&gt;""),N(G1186),0)</f>
        <v/>
      </c>
    </row>
    <row r="1187">
      <c r="A1187" s="19" t="n"/>
      <c r="B1187" s="20">
        <f>IF(A1187="","",IF(R1187=0,"⚠ أضف سطر عهدة أولًا","DMT-"&amp;TEXT(R1187,"000")))</f>
        <v/>
      </c>
      <c r="C1187" s="21" t="n"/>
      <c r="D1187" s="20">
        <f>IF(C1187="","",IF(S1187="","خارج السنة المالية",INDEX(القوائم!$D$2:$D$13,S1187)))</f>
        <v/>
      </c>
      <c r="E1187" s="22" t="n"/>
      <c r="F1187" s="23" t="n"/>
      <c r="G1187" s="23" t="n"/>
      <c r="H1187" s="22" t="n"/>
      <c r="I1187" s="19" t="n"/>
      <c r="J1187" s="21" t="n"/>
      <c r="K1187" s="19" t="n"/>
      <c r="L1187" s="19" t="n"/>
      <c r="M1187" s="21" t="n"/>
      <c r="N1187" s="22" t="n"/>
      <c r="O1187" s="24">
        <f>IF(A1187&lt;&gt;"عهدة","",SUMIFS($G$8:$G$5007,$B$8:$B$5007,B1187,$A$8:$A$5007,"مصروف",$I$8:$I$5007,"&lt;&gt;مرفوض"))</f>
        <v/>
      </c>
      <c r="P1187" s="25">
        <f>IF(A1187&lt;&gt;"عهدة","",N(F1187)-O1187)</f>
        <v/>
      </c>
      <c r="Q1187" s="26">
        <f>IF(A1187="","",IF(A1187="عهدة",IF(N(F1187)=0,"⚠ أدخل قيمة العهدة",IF(P1187&lt;0,"⛔ عجز / زيادة مصروفات "&amp;TEXT(-P1187,"#,##0"),IF(COUNTIFS($B$8:$B$5007,B1187,$A$8:$A$5007,"مصروف",$I$8:$I$5007,"&lt;&gt;مرفوض",$K$8:$K$5007,"&lt;&gt;نعم")&gt;0,"⚠ "&amp;COUNTIFS($B$8:$B$5007,B1187,$A$8:$A$5007,"مصروف",$I$8:$I$5007,"&lt;&gt;مرفوض",$K$8:$K$5007,"&lt;&gt;نعم")&amp;" مصروف غير مسوى",IF(L1187="تمت التسوية",IF(P1187=0,"✔ متوازنة وتمت التسوية","✔ تمت التسوية – متبقي "&amp;TEXT(P1187,"#,##0")),IF(P1187&gt;0,"متبقي "&amp;TEXT(P1187,"#,##0"),"✔ متوازنة"))))),IF(R1187=0,"⚠ أضف سطر عهدة أولًا",IF(OR(C1187="",N(G1187)=0),"⚠ أكمل التاريخ والقيمة",IF(S1187="","⚠ التاريخ خارج السنة المالية",IF(H1187="","⚠ اختر بند الموازنة",IF(I1187="مرفوض","✖ مرفوض من المدير",IF(I1187&lt;&gt;"موافق","⏳ بانتظار موافقة المدير",IF(K1187&lt;&gt;"نعم","⚠ غير مسوى مع الحسابات","✔ معتمد ومسوى")))))))))</f>
        <v/>
      </c>
      <c r="R1187">
        <f>N(R1186)+IF(A1187="عهدة",1,0)</f>
        <v/>
      </c>
      <c r="S1187">
        <f>IF(C1187="","",IF(AND(C1187&gt;=DATE(2026,9,1),C1187&lt;=DATE(2027,8,31)),(YEAR(C1187)-2026)*12+MONTH(C1187)-8,""))</f>
        <v/>
      </c>
      <c r="T1187">
        <f>IF(AND(A1187="مصروف",R1187&gt;0,I1187="موافق",S1187&lt;&gt;"",H1187&lt;&gt;""),N(G1187),0)</f>
        <v/>
      </c>
    </row>
    <row r="1188">
      <c r="A1188" s="19" t="n"/>
      <c r="B1188" s="20">
        <f>IF(A1188="","",IF(R1188=0,"⚠ أضف سطر عهدة أولًا","DMT-"&amp;TEXT(R1188,"000")))</f>
        <v/>
      </c>
      <c r="C1188" s="21" t="n"/>
      <c r="D1188" s="20">
        <f>IF(C1188="","",IF(S1188="","خارج السنة المالية",INDEX(القوائم!$D$2:$D$13,S1188)))</f>
        <v/>
      </c>
      <c r="E1188" s="22" t="n"/>
      <c r="F1188" s="23" t="n"/>
      <c r="G1188" s="23" t="n"/>
      <c r="H1188" s="22" t="n"/>
      <c r="I1188" s="19" t="n"/>
      <c r="J1188" s="21" t="n"/>
      <c r="K1188" s="19" t="n"/>
      <c r="L1188" s="19" t="n"/>
      <c r="M1188" s="21" t="n"/>
      <c r="N1188" s="22" t="n"/>
      <c r="O1188" s="24">
        <f>IF(A1188&lt;&gt;"عهدة","",SUMIFS($G$8:$G$5007,$B$8:$B$5007,B1188,$A$8:$A$5007,"مصروف",$I$8:$I$5007,"&lt;&gt;مرفوض"))</f>
        <v/>
      </c>
      <c r="P1188" s="25">
        <f>IF(A1188&lt;&gt;"عهدة","",N(F1188)-O1188)</f>
        <v/>
      </c>
      <c r="Q1188" s="26">
        <f>IF(A1188="","",IF(A1188="عهدة",IF(N(F1188)=0,"⚠ أدخل قيمة العهدة",IF(P1188&lt;0,"⛔ عجز / زيادة مصروفات "&amp;TEXT(-P1188,"#,##0"),IF(COUNTIFS($B$8:$B$5007,B1188,$A$8:$A$5007,"مصروف",$I$8:$I$5007,"&lt;&gt;مرفوض",$K$8:$K$5007,"&lt;&gt;نعم")&gt;0,"⚠ "&amp;COUNTIFS($B$8:$B$5007,B1188,$A$8:$A$5007,"مصروف",$I$8:$I$5007,"&lt;&gt;مرفوض",$K$8:$K$5007,"&lt;&gt;نعم")&amp;" مصروف غير مسوى",IF(L1188="تمت التسوية",IF(P1188=0,"✔ متوازنة وتمت التسوية","✔ تمت التسوية – متبقي "&amp;TEXT(P1188,"#,##0")),IF(P1188&gt;0,"متبقي "&amp;TEXT(P1188,"#,##0"),"✔ متوازنة"))))),IF(R1188=0,"⚠ أضف سطر عهدة أولًا",IF(OR(C1188="",N(G1188)=0),"⚠ أكمل التاريخ والقيمة",IF(S1188="","⚠ التاريخ خارج السنة المالية",IF(H1188="","⚠ اختر بند الموازنة",IF(I1188="مرفوض","✖ مرفوض من المدير",IF(I1188&lt;&gt;"موافق","⏳ بانتظار موافقة المدير",IF(K1188&lt;&gt;"نعم","⚠ غير مسوى مع الحسابات","✔ معتمد ومسوى")))))))))</f>
        <v/>
      </c>
      <c r="R1188">
        <f>N(R1187)+IF(A1188="عهدة",1,0)</f>
        <v/>
      </c>
      <c r="S1188">
        <f>IF(C1188="","",IF(AND(C1188&gt;=DATE(2026,9,1),C1188&lt;=DATE(2027,8,31)),(YEAR(C1188)-2026)*12+MONTH(C1188)-8,""))</f>
        <v/>
      </c>
      <c r="T1188">
        <f>IF(AND(A1188="مصروف",R1188&gt;0,I1188="موافق",S1188&lt;&gt;"",H1188&lt;&gt;""),N(G1188),0)</f>
        <v/>
      </c>
    </row>
    <row r="1189">
      <c r="A1189" s="19" t="n"/>
      <c r="B1189" s="20">
        <f>IF(A1189="","",IF(R1189=0,"⚠ أضف سطر عهدة أولًا","DMT-"&amp;TEXT(R1189,"000")))</f>
        <v/>
      </c>
      <c r="C1189" s="21" t="n"/>
      <c r="D1189" s="20">
        <f>IF(C1189="","",IF(S1189="","خارج السنة المالية",INDEX(القوائم!$D$2:$D$13,S1189)))</f>
        <v/>
      </c>
      <c r="E1189" s="22" t="n"/>
      <c r="F1189" s="23" t="n"/>
      <c r="G1189" s="23" t="n"/>
      <c r="H1189" s="22" t="n"/>
      <c r="I1189" s="19" t="n"/>
      <c r="J1189" s="21" t="n"/>
      <c r="K1189" s="19" t="n"/>
      <c r="L1189" s="19" t="n"/>
      <c r="M1189" s="21" t="n"/>
      <c r="N1189" s="22" t="n"/>
      <c r="O1189" s="24">
        <f>IF(A1189&lt;&gt;"عهدة","",SUMIFS($G$8:$G$5007,$B$8:$B$5007,B1189,$A$8:$A$5007,"مصروف",$I$8:$I$5007,"&lt;&gt;مرفوض"))</f>
        <v/>
      </c>
      <c r="P1189" s="25">
        <f>IF(A1189&lt;&gt;"عهدة","",N(F1189)-O1189)</f>
        <v/>
      </c>
      <c r="Q1189" s="26">
        <f>IF(A1189="","",IF(A1189="عهدة",IF(N(F1189)=0,"⚠ أدخل قيمة العهدة",IF(P1189&lt;0,"⛔ عجز / زيادة مصروفات "&amp;TEXT(-P1189,"#,##0"),IF(COUNTIFS($B$8:$B$5007,B1189,$A$8:$A$5007,"مصروف",$I$8:$I$5007,"&lt;&gt;مرفوض",$K$8:$K$5007,"&lt;&gt;نعم")&gt;0,"⚠ "&amp;COUNTIFS($B$8:$B$5007,B1189,$A$8:$A$5007,"مصروف",$I$8:$I$5007,"&lt;&gt;مرفوض",$K$8:$K$5007,"&lt;&gt;نعم")&amp;" مصروف غير مسوى",IF(L1189="تمت التسوية",IF(P1189=0,"✔ متوازنة وتمت التسوية","✔ تمت التسوية – متبقي "&amp;TEXT(P1189,"#,##0")),IF(P1189&gt;0,"متبقي "&amp;TEXT(P1189,"#,##0"),"✔ متوازنة"))))),IF(R1189=0,"⚠ أضف سطر عهدة أولًا",IF(OR(C1189="",N(G1189)=0),"⚠ أكمل التاريخ والقيمة",IF(S1189="","⚠ التاريخ خارج السنة المالية",IF(H1189="","⚠ اختر بند الموازنة",IF(I1189="مرفوض","✖ مرفوض من المدير",IF(I1189&lt;&gt;"موافق","⏳ بانتظار موافقة المدير",IF(K1189&lt;&gt;"نعم","⚠ غير مسوى مع الحسابات","✔ معتمد ومسوى")))))))))</f>
        <v/>
      </c>
      <c r="R1189">
        <f>N(R1188)+IF(A1189="عهدة",1,0)</f>
        <v/>
      </c>
      <c r="S1189">
        <f>IF(C1189="","",IF(AND(C1189&gt;=DATE(2026,9,1),C1189&lt;=DATE(2027,8,31)),(YEAR(C1189)-2026)*12+MONTH(C1189)-8,""))</f>
        <v/>
      </c>
      <c r="T1189">
        <f>IF(AND(A1189="مصروف",R1189&gt;0,I1189="موافق",S1189&lt;&gt;"",H1189&lt;&gt;""),N(G1189),0)</f>
        <v/>
      </c>
    </row>
    <row r="1190">
      <c r="A1190" s="19" t="n"/>
      <c r="B1190" s="20">
        <f>IF(A1190="","",IF(R1190=0,"⚠ أضف سطر عهدة أولًا","DMT-"&amp;TEXT(R1190,"000")))</f>
        <v/>
      </c>
      <c r="C1190" s="21" t="n"/>
      <c r="D1190" s="20">
        <f>IF(C1190="","",IF(S1190="","خارج السنة المالية",INDEX(القوائم!$D$2:$D$13,S1190)))</f>
        <v/>
      </c>
      <c r="E1190" s="22" t="n"/>
      <c r="F1190" s="23" t="n"/>
      <c r="G1190" s="23" t="n"/>
      <c r="H1190" s="22" t="n"/>
      <c r="I1190" s="19" t="n"/>
      <c r="J1190" s="21" t="n"/>
      <c r="K1190" s="19" t="n"/>
      <c r="L1190" s="19" t="n"/>
      <c r="M1190" s="21" t="n"/>
      <c r="N1190" s="22" t="n"/>
      <c r="O1190" s="24">
        <f>IF(A1190&lt;&gt;"عهدة","",SUMIFS($G$8:$G$5007,$B$8:$B$5007,B1190,$A$8:$A$5007,"مصروف",$I$8:$I$5007,"&lt;&gt;مرفوض"))</f>
        <v/>
      </c>
      <c r="P1190" s="25">
        <f>IF(A1190&lt;&gt;"عهدة","",N(F1190)-O1190)</f>
        <v/>
      </c>
      <c r="Q1190" s="26">
        <f>IF(A1190="","",IF(A1190="عهدة",IF(N(F1190)=0,"⚠ أدخل قيمة العهدة",IF(P1190&lt;0,"⛔ عجز / زيادة مصروفات "&amp;TEXT(-P1190,"#,##0"),IF(COUNTIFS($B$8:$B$5007,B1190,$A$8:$A$5007,"مصروف",$I$8:$I$5007,"&lt;&gt;مرفوض",$K$8:$K$5007,"&lt;&gt;نعم")&gt;0,"⚠ "&amp;COUNTIFS($B$8:$B$5007,B1190,$A$8:$A$5007,"مصروف",$I$8:$I$5007,"&lt;&gt;مرفوض",$K$8:$K$5007,"&lt;&gt;نعم")&amp;" مصروف غير مسوى",IF(L1190="تمت التسوية",IF(P1190=0,"✔ متوازنة وتمت التسوية","✔ تمت التسوية – متبقي "&amp;TEXT(P1190,"#,##0")),IF(P1190&gt;0,"متبقي "&amp;TEXT(P1190,"#,##0"),"✔ متوازنة"))))),IF(R1190=0,"⚠ أضف سطر عهدة أولًا",IF(OR(C1190="",N(G1190)=0),"⚠ أكمل التاريخ والقيمة",IF(S1190="","⚠ التاريخ خارج السنة المالية",IF(H1190="","⚠ اختر بند الموازنة",IF(I1190="مرفوض","✖ مرفوض من المدير",IF(I1190&lt;&gt;"موافق","⏳ بانتظار موافقة المدير",IF(K1190&lt;&gt;"نعم","⚠ غير مسوى مع الحسابات","✔ معتمد ومسوى")))))))))</f>
        <v/>
      </c>
      <c r="R1190">
        <f>N(R1189)+IF(A1190="عهدة",1,0)</f>
        <v/>
      </c>
      <c r="S1190">
        <f>IF(C1190="","",IF(AND(C1190&gt;=DATE(2026,9,1),C1190&lt;=DATE(2027,8,31)),(YEAR(C1190)-2026)*12+MONTH(C1190)-8,""))</f>
        <v/>
      </c>
      <c r="T1190">
        <f>IF(AND(A1190="مصروف",R1190&gt;0,I1190="موافق",S1190&lt;&gt;"",H1190&lt;&gt;""),N(G1190),0)</f>
        <v/>
      </c>
    </row>
    <row r="1191">
      <c r="A1191" s="19" t="n"/>
      <c r="B1191" s="20">
        <f>IF(A1191="","",IF(R1191=0,"⚠ أضف سطر عهدة أولًا","DMT-"&amp;TEXT(R1191,"000")))</f>
        <v/>
      </c>
      <c r="C1191" s="21" t="n"/>
      <c r="D1191" s="20">
        <f>IF(C1191="","",IF(S1191="","خارج السنة المالية",INDEX(القوائم!$D$2:$D$13,S1191)))</f>
        <v/>
      </c>
      <c r="E1191" s="22" t="n"/>
      <c r="F1191" s="23" t="n"/>
      <c r="G1191" s="23" t="n"/>
      <c r="H1191" s="22" t="n"/>
      <c r="I1191" s="19" t="n"/>
      <c r="J1191" s="21" t="n"/>
      <c r="K1191" s="19" t="n"/>
      <c r="L1191" s="19" t="n"/>
      <c r="M1191" s="21" t="n"/>
      <c r="N1191" s="22" t="n"/>
      <c r="O1191" s="24">
        <f>IF(A1191&lt;&gt;"عهدة","",SUMIFS($G$8:$G$5007,$B$8:$B$5007,B1191,$A$8:$A$5007,"مصروف",$I$8:$I$5007,"&lt;&gt;مرفوض"))</f>
        <v/>
      </c>
      <c r="P1191" s="25">
        <f>IF(A1191&lt;&gt;"عهدة","",N(F1191)-O1191)</f>
        <v/>
      </c>
      <c r="Q1191" s="26">
        <f>IF(A1191="","",IF(A1191="عهدة",IF(N(F1191)=0,"⚠ أدخل قيمة العهدة",IF(P1191&lt;0,"⛔ عجز / زيادة مصروفات "&amp;TEXT(-P1191,"#,##0"),IF(COUNTIFS($B$8:$B$5007,B1191,$A$8:$A$5007,"مصروف",$I$8:$I$5007,"&lt;&gt;مرفوض",$K$8:$K$5007,"&lt;&gt;نعم")&gt;0,"⚠ "&amp;COUNTIFS($B$8:$B$5007,B1191,$A$8:$A$5007,"مصروف",$I$8:$I$5007,"&lt;&gt;مرفوض",$K$8:$K$5007,"&lt;&gt;نعم")&amp;" مصروف غير مسوى",IF(L1191="تمت التسوية",IF(P1191=0,"✔ متوازنة وتمت التسوية","✔ تمت التسوية – متبقي "&amp;TEXT(P1191,"#,##0")),IF(P1191&gt;0,"متبقي "&amp;TEXT(P1191,"#,##0"),"✔ متوازنة"))))),IF(R1191=0,"⚠ أضف سطر عهدة أولًا",IF(OR(C1191="",N(G1191)=0),"⚠ أكمل التاريخ والقيمة",IF(S1191="","⚠ التاريخ خارج السنة المالية",IF(H1191="","⚠ اختر بند الموازنة",IF(I1191="مرفوض","✖ مرفوض من المدير",IF(I1191&lt;&gt;"موافق","⏳ بانتظار موافقة المدير",IF(K1191&lt;&gt;"نعم","⚠ غير مسوى مع الحسابات","✔ معتمد ومسوى")))))))))</f>
        <v/>
      </c>
      <c r="R1191">
        <f>N(R1190)+IF(A1191="عهدة",1,0)</f>
        <v/>
      </c>
      <c r="S1191">
        <f>IF(C1191="","",IF(AND(C1191&gt;=DATE(2026,9,1),C1191&lt;=DATE(2027,8,31)),(YEAR(C1191)-2026)*12+MONTH(C1191)-8,""))</f>
        <v/>
      </c>
      <c r="T1191">
        <f>IF(AND(A1191="مصروف",R1191&gt;0,I1191="موافق",S1191&lt;&gt;"",H1191&lt;&gt;""),N(G1191),0)</f>
        <v/>
      </c>
    </row>
    <row r="1192">
      <c r="A1192" s="19" t="n"/>
      <c r="B1192" s="20">
        <f>IF(A1192="","",IF(R1192=0,"⚠ أضف سطر عهدة أولًا","DMT-"&amp;TEXT(R1192,"000")))</f>
        <v/>
      </c>
      <c r="C1192" s="21" t="n"/>
      <c r="D1192" s="20">
        <f>IF(C1192="","",IF(S1192="","خارج السنة المالية",INDEX(القوائم!$D$2:$D$13,S1192)))</f>
        <v/>
      </c>
      <c r="E1192" s="22" t="n"/>
      <c r="F1192" s="23" t="n"/>
      <c r="G1192" s="23" t="n"/>
      <c r="H1192" s="22" t="n"/>
      <c r="I1192" s="19" t="n"/>
      <c r="J1192" s="21" t="n"/>
      <c r="K1192" s="19" t="n"/>
      <c r="L1192" s="19" t="n"/>
      <c r="M1192" s="21" t="n"/>
      <c r="N1192" s="22" t="n"/>
      <c r="O1192" s="24">
        <f>IF(A1192&lt;&gt;"عهدة","",SUMIFS($G$8:$G$5007,$B$8:$B$5007,B1192,$A$8:$A$5007,"مصروف",$I$8:$I$5007,"&lt;&gt;مرفوض"))</f>
        <v/>
      </c>
      <c r="P1192" s="25">
        <f>IF(A1192&lt;&gt;"عهدة","",N(F1192)-O1192)</f>
        <v/>
      </c>
      <c r="Q1192" s="26">
        <f>IF(A1192="","",IF(A1192="عهدة",IF(N(F1192)=0,"⚠ أدخل قيمة العهدة",IF(P1192&lt;0,"⛔ عجز / زيادة مصروفات "&amp;TEXT(-P1192,"#,##0"),IF(COUNTIFS($B$8:$B$5007,B1192,$A$8:$A$5007,"مصروف",$I$8:$I$5007,"&lt;&gt;مرفوض",$K$8:$K$5007,"&lt;&gt;نعم")&gt;0,"⚠ "&amp;COUNTIFS($B$8:$B$5007,B1192,$A$8:$A$5007,"مصروف",$I$8:$I$5007,"&lt;&gt;مرفوض",$K$8:$K$5007,"&lt;&gt;نعم")&amp;" مصروف غير مسوى",IF(L1192="تمت التسوية",IF(P1192=0,"✔ متوازنة وتمت التسوية","✔ تمت التسوية – متبقي "&amp;TEXT(P1192,"#,##0")),IF(P1192&gt;0,"متبقي "&amp;TEXT(P1192,"#,##0"),"✔ متوازنة"))))),IF(R1192=0,"⚠ أضف سطر عهدة أولًا",IF(OR(C1192="",N(G1192)=0),"⚠ أكمل التاريخ والقيمة",IF(S1192="","⚠ التاريخ خارج السنة المالية",IF(H1192="","⚠ اختر بند الموازنة",IF(I1192="مرفوض","✖ مرفوض من المدير",IF(I1192&lt;&gt;"موافق","⏳ بانتظار موافقة المدير",IF(K1192&lt;&gt;"نعم","⚠ غير مسوى مع الحسابات","✔ معتمد ومسوى")))))))))</f>
        <v/>
      </c>
      <c r="R1192">
        <f>N(R1191)+IF(A1192="عهدة",1,0)</f>
        <v/>
      </c>
      <c r="S1192">
        <f>IF(C1192="","",IF(AND(C1192&gt;=DATE(2026,9,1),C1192&lt;=DATE(2027,8,31)),(YEAR(C1192)-2026)*12+MONTH(C1192)-8,""))</f>
        <v/>
      </c>
      <c r="T1192">
        <f>IF(AND(A1192="مصروف",R1192&gt;0,I1192="موافق",S1192&lt;&gt;"",H1192&lt;&gt;""),N(G1192),0)</f>
        <v/>
      </c>
    </row>
    <row r="1193">
      <c r="A1193" s="19" t="n"/>
      <c r="B1193" s="20">
        <f>IF(A1193="","",IF(R1193=0,"⚠ أضف سطر عهدة أولًا","DMT-"&amp;TEXT(R1193,"000")))</f>
        <v/>
      </c>
      <c r="C1193" s="21" t="n"/>
      <c r="D1193" s="20">
        <f>IF(C1193="","",IF(S1193="","خارج السنة المالية",INDEX(القوائم!$D$2:$D$13,S1193)))</f>
        <v/>
      </c>
      <c r="E1193" s="22" t="n"/>
      <c r="F1193" s="23" t="n"/>
      <c r="G1193" s="23" t="n"/>
      <c r="H1193" s="22" t="n"/>
      <c r="I1193" s="19" t="n"/>
      <c r="J1193" s="21" t="n"/>
      <c r="K1193" s="19" t="n"/>
      <c r="L1193" s="19" t="n"/>
      <c r="M1193" s="21" t="n"/>
      <c r="N1193" s="22" t="n"/>
      <c r="O1193" s="24">
        <f>IF(A1193&lt;&gt;"عهدة","",SUMIFS($G$8:$G$5007,$B$8:$B$5007,B1193,$A$8:$A$5007,"مصروف",$I$8:$I$5007,"&lt;&gt;مرفوض"))</f>
        <v/>
      </c>
      <c r="P1193" s="25">
        <f>IF(A1193&lt;&gt;"عهدة","",N(F1193)-O1193)</f>
        <v/>
      </c>
      <c r="Q1193" s="26">
        <f>IF(A1193="","",IF(A1193="عهدة",IF(N(F1193)=0,"⚠ أدخل قيمة العهدة",IF(P1193&lt;0,"⛔ عجز / زيادة مصروفات "&amp;TEXT(-P1193,"#,##0"),IF(COUNTIFS($B$8:$B$5007,B1193,$A$8:$A$5007,"مصروف",$I$8:$I$5007,"&lt;&gt;مرفوض",$K$8:$K$5007,"&lt;&gt;نعم")&gt;0,"⚠ "&amp;COUNTIFS($B$8:$B$5007,B1193,$A$8:$A$5007,"مصروف",$I$8:$I$5007,"&lt;&gt;مرفوض",$K$8:$K$5007,"&lt;&gt;نعم")&amp;" مصروف غير مسوى",IF(L1193="تمت التسوية",IF(P1193=0,"✔ متوازنة وتمت التسوية","✔ تمت التسوية – متبقي "&amp;TEXT(P1193,"#,##0")),IF(P1193&gt;0,"متبقي "&amp;TEXT(P1193,"#,##0"),"✔ متوازنة"))))),IF(R1193=0,"⚠ أضف سطر عهدة أولًا",IF(OR(C1193="",N(G1193)=0),"⚠ أكمل التاريخ والقيمة",IF(S1193="","⚠ التاريخ خارج السنة المالية",IF(H1193="","⚠ اختر بند الموازنة",IF(I1193="مرفوض","✖ مرفوض من المدير",IF(I1193&lt;&gt;"موافق","⏳ بانتظار موافقة المدير",IF(K1193&lt;&gt;"نعم","⚠ غير مسوى مع الحسابات","✔ معتمد ومسوى")))))))))</f>
        <v/>
      </c>
      <c r="R1193">
        <f>N(R1192)+IF(A1193="عهدة",1,0)</f>
        <v/>
      </c>
      <c r="S1193">
        <f>IF(C1193="","",IF(AND(C1193&gt;=DATE(2026,9,1),C1193&lt;=DATE(2027,8,31)),(YEAR(C1193)-2026)*12+MONTH(C1193)-8,""))</f>
        <v/>
      </c>
      <c r="T1193">
        <f>IF(AND(A1193="مصروف",R1193&gt;0,I1193="موافق",S1193&lt;&gt;"",H1193&lt;&gt;""),N(G1193),0)</f>
        <v/>
      </c>
    </row>
    <row r="1194">
      <c r="A1194" s="19" t="n"/>
      <c r="B1194" s="20">
        <f>IF(A1194="","",IF(R1194=0,"⚠ أضف سطر عهدة أولًا","DMT-"&amp;TEXT(R1194,"000")))</f>
        <v/>
      </c>
      <c r="C1194" s="21" t="n"/>
      <c r="D1194" s="20">
        <f>IF(C1194="","",IF(S1194="","خارج السنة المالية",INDEX(القوائم!$D$2:$D$13,S1194)))</f>
        <v/>
      </c>
      <c r="E1194" s="22" t="n"/>
      <c r="F1194" s="23" t="n"/>
      <c r="G1194" s="23" t="n"/>
      <c r="H1194" s="22" t="n"/>
      <c r="I1194" s="19" t="n"/>
      <c r="J1194" s="21" t="n"/>
      <c r="K1194" s="19" t="n"/>
      <c r="L1194" s="19" t="n"/>
      <c r="M1194" s="21" t="n"/>
      <c r="N1194" s="22" t="n"/>
      <c r="O1194" s="24">
        <f>IF(A1194&lt;&gt;"عهدة","",SUMIFS($G$8:$G$5007,$B$8:$B$5007,B1194,$A$8:$A$5007,"مصروف",$I$8:$I$5007,"&lt;&gt;مرفوض"))</f>
        <v/>
      </c>
      <c r="P1194" s="25">
        <f>IF(A1194&lt;&gt;"عهدة","",N(F1194)-O1194)</f>
        <v/>
      </c>
      <c r="Q1194" s="26">
        <f>IF(A1194="","",IF(A1194="عهدة",IF(N(F1194)=0,"⚠ أدخل قيمة العهدة",IF(P1194&lt;0,"⛔ عجز / زيادة مصروفات "&amp;TEXT(-P1194,"#,##0"),IF(COUNTIFS($B$8:$B$5007,B1194,$A$8:$A$5007,"مصروف",$I$8:$I$5007,"&lt;&gt;مرفوض",$K$8:$K$5007,"&lt;&gt;نعم")&gt;0,"⚠ "&amp;COUNTIFS($B$8:$B$5007,B1194,$A$8:$A$5007,"مصروف",$I$8:$I$5007,"&lt;&gt;مرفوض",$K$8:$K$5007,"&lt;&gt;نعم")&amp;" مصروف غير مسوى",IF(L1194="تمت التسوية",IF(P1194=0,"✔ متوازنة وتمت التسوية","✔ تمت التسوية – متبقي "&amp;TEXT(P1194,"#,##0")),IF(P1194&gt;0,"متبقي "&amp;TEXT(P1194,"#,##0"),"✔ متوازنة"))))),IF(R1194=0,"⚠ أضف سطر عهدة أولًا",IF(OR(C1194="",N(G1194)=0),"⚠ أكمل التاريخ والقيمة",IF(S1194="","⚠ التاريخ خارج السنة المالية",IF(H1194="","⚠ اختر بند الموازنة",IF(I1194="مرفوض","✖ مرفوض من المدير",IF(I1194&lt;&gt;"موافق","⏳ بانتظار موافقة المدير",IF(K1194&lt;&gt;"نعم","⚠ غير مسوى مع الحسابات","✔ معتمد ومسوى")))))))))</f>
        <v/>
      </c>
      <c r="R1194">
        <f>N(R1193)+IF(A1194="عهدة",1,0)</f>
        <v/>
      </c>
      <c r="S1194">
        <f>IF(C1194="","",IF(AND(C1194&gt;=DATE(2026,9,1),C1194&lt;=DATE(2027,8,31)),(YEAR(C1194)-2026)*12+MONTH(C1194)-8,""))</f>
        <v/>
      </c>
      <c r="T1194">
        <f>IF(AND(A1194="مصروف",R1194&gt;0,I1194="موافق",S1194&lt;&gt;"",H1194&lt;&gt;""),N(G1194),0)</f>
        <v/>
      </c>
    </row>
    <row r="1195">
      <c r="A1195" s="19" t="n"/>
      <c r="B1195" s="20">
        <f>IF(A1195="","",IF(R1195=0,"⚠ أضف سطر عهدة أولًا","DMT-"&amp;TEXT(R1195,"000")))</f>
        <v/>
      </c>
      <c r="C1195" s="21" t="n"/>
      <c r="D1195" s="20">
        <f>IF(C1195="","",IF(S1195="","خارج السنة المالية",INDEX(القوائم!$D$2:$D$13,S1195)))</f>
        <v/>
      </c>
      <c r="E1195" s="22" t="n"/>
      <c r="F1195" s="23" t="n"/>
      <c r="G1195" s="23" t="n"/>
      <c r="H1195" s="22" t="n"/>
      <c r="I1195" s="19" t="n"/>
      <c r="J1195" s="21" t="n"/>
      <c r="K1195" s="19" t="n"/>
      <c r="L1195" s="19" t="n"/>
      <c r="M1195" s="21" t="n"/>
      <c r="N1195" s="22" t="n"/>
      <c r="O1195" s="24">
        <f>IF(A1195&lt;&gt;"عهدة","",SUMIFS($G$8:$G$5007,$B$8:$B$5007,B1195,$A$8:$A$5007,"مصروف",$I$8:$I$5007,"&lt;&gt;مرفوض"))</f>
        <v/>
      </c>
      <c r="P1195" s="25">
        <f>IF(A1195&lt;&gt;"عهدة","",N(F1195)-O1195)</f>
        <v/>
      </c>
      <c r="Q1195" s="26">
        <f>IF(A1195="","",IF(A1195="عهدة",IF(N(F1195)=0,"⚠ أدخل قيمة العهدة",IF(P1195&lt;0,"⛔ عجز / زيادة مصروفات "&amp;TEXT(-P1195,"#,##0"),IF(COUNTIFS($B$8:$B$5007,B1195,$A$8:$A$5007,"مصروف",$I$8:$I$5007,"&lt;&gt;مرفوض",$K$8:$K$5007,"&lt;&gt;نعم")&gt;0,"⚠ "&amp;COUNTIFS($B$8:$B$5007,B1195,$A$8:$A$5007,"مصروف",$I$8:$I$5007,"&lt;&gt;مرفوض",$K$8:$K$5007,"&lt;&gt;نعم")&amp;" مصروف غير مسوى",IF(L1195="تمت التسوية",IF(P1195=0,"✔ متوازنة وتمت التسوية","✔ تمت التسوية – متبقي "&amp;TEXT(P1195,"#,##0")),IF(P1195&gt;0,"متبقي "&amp;TEXT(P1195,"#,##0"),"✔ متوازنة"))))),IF(R1195=0,"⚠ أضف سطر عهدة أولًا",IF(OR(C1195="",N(G1195)=0),"⚠ أكمل التاريخ والقيمة",IF(S1195="","⚠ التاريخ خارج السنة المالية",IF(H1195="","⚠ اختر بند الموازنة",IF(I1195="مرفوض","✖ مرفوض من المدير",IF(I1195&lt;&gt;"موافق","⏳ بانتظار موافقة المدير",IF(K1195&lt;&gt;"نعم","⚠ غير مسوى مع الحسابات","✔ معتمد ومسوى")))))))))</f>
        <v/>
      </c>
      <c r="R1195">
        <f>N(R1194)+IF(A1195="عهدة",1,0)</f>
        <v/>
      </c>
      <c r="S1195">
        <f>IF(C1195="","",IF(AND(C1195&gt;=DATE(2026,9,1),C1195&lt;=DATE(2027,8,31)),(YEAR(C1195)-2026)*12+MONTH(C1195)-8,""))</f>
        <v/>
      </c>
      <c r="T1195">
        <f>IF(AND(A1195="مصروف",R1195&gt;0,I1195="موافق",S1195&lt;&gt;"",H1195&lt;&gt;""),N(G1195),0)</f>
        <v/>
      </c>
    </row>
    <row r="1196">
      <c r="A1196" s="19" t="n"/>
      <c r="B1196" s="20">
        <f>IF(A1196="","",IF(R1196=0,"⚠ أضف سطر عهدة أولًا","DMT-"&amp;TEXT(R1196,"000")))</f>
        <v/>
      </c>
      <c r="C1196" s="21" t="n"/>
      <c r="D1196" s="20">
        <f>IF(C1196="","",IF(S1196="","خارج السنة المالية",INDEX(القوائم!$D$2:$D$13,S1196)))</f>
        <v/>
      </c>
      <c r="E1196" s="22" t="n"/>
      <c r="F1196" s="23" t="n"/>
      <c r="G1196" s="23" t="n"/>
      <c r="H1196" s="22" t="n"/>
      <c r="I1196" s="19" t="n"/>
      <c r="J1196" s="21" t="n"/>
      <c r="K1196" s="19" t="n"/>
      <c r="L1196" s="19" t="n"/>
      <c r="M1196" s="21" t="n"/>
      <c r="N1196" s="22" t="n"/>
      <c r="O1196" s="24">
        <f>IF(A1196&lt;&gt;"عهدة","",SUMIFS($G$8:$G$5007,$B$8:$B$5007,B1196,$A$8:$A$5007,"مصروف",$I$8:$I$5007,"&lt;&gt;مرفوض"))</f>
        <v/>
      </c>
      <c r="P1196" s="25">
        <f>IF(A1196&lt;&gt;"عهدة","",N(F1196)-O1196)</f>
        <v/>
      </c>
      <c r="Q1196" s="26">
        <f>IF(A1196="","",IF(A1196="عهدة",IF(N(F1196)=0,"⚠ أدخل قيمة العهدة",IF(P1196&lt;0,"⛔ عجز / زيادة مصروفات "&amp;TEXT(-P1196,"#,##0"),IF(COUNTIFS($B$8:$B$5007,B1196,$A$8:$A$5007,"مصروف",$I$8:$I$5007,"&lt;&gt;مرفوض",$K$8:$K$5007,"&lt;&gt;نعم")&gt;0,"⚠ "&amp;COUNTIFS($B$8:$B$5007,B1196,$A$8:$A$5007,"مصروف",$I$8:$I$5007,"&lt;&gt;مرفوض",$K$8:$K$5007,"&lt;&gt;نعم")&amp;" مصروف غير مسوى",IF(L1196="تمت التسوية",IF(P1196=0,"✔ متوازنة وتمت التسوية","✔ تمت التسوية – متبقي "&amp;TEXT(P1196,"#,##0")),IF(P1196&gt;0,"متبقي "&amp;TEXT(P1196,"#,##0"),"✔ متوازنة"))))),IF(R1196=0,"⚠ أضف سطر عهدة أولًا",IF(OR(C1196="",N(G1196)=0),"⚠ أكمل التاريخ والقيمة",IF(S1196="","⚠ التاريخ خارج السنة المالية",IF(H1196="","⚠ اختر بند الموازنة",IF(I1196="مرفوض","✖ مرفوض من المدير",IF(I1196&lt;&gt;"موافق","⏳ بانتظار موافقة المدير",IF(K1196&lt;&gt;"نعم","⚠ غير مسوى مع الحسابات","✔ معتمد ومسوى")))))))))</f>
        <v/>
      </c>
      <c r="R1196">
        <f>N(R1195)+IF(A1196="عهدة",1,0)</f>
        <v/>
      </c>
      <c r="S1196">
        <f>IF(C1196="","",IF(AND(C1196&gt;=DATE(2026,9,1),C1196&lt;=DATE(2027,8,31)),(YEAR(C1196)-2026)*12+MONTH(C1196)-8,""))</f>
        <v/>
      </c>
      <c r="T1196">
        <f>IF(AND(A1196="مصروف",R1196&gt;0,I1196="موافق",S1196&lt;&gt;"",H1196&lt;&gt;""),N(G1196),0)</f>
        <v/>
      </c>
    </row>
    <row r="1197">
      <c r="A1197" s="19" t="n"/>
      <c r="B1197" s="20">
        <f>IF(A1197="","",IF(R1197=0,"⚠ أضف سطر عهدة أولًا","DMT-"&amp;TEXT(R1197,"000")))</f>
        <v/>
      </c>
      <c r="C1197" s="21" t="n"/>
      <c r="D1197" s="20">
        <f>IF(C1197="","",IF(S1197="","خارج السنة المالية",INDEX(القوائم!$D$2:$D$13,S1197)))</f>
        <v/>
      </c>
      <c r="E1197" s="22" t="n"/>
      <c r="F1197" s="23" t="n"/>
      <c r="G1197" s="23" t="n"/>
      <c r="H1197" s="22" t="n"/>
      <c r="I1197" s="19" t="n"/>
      <c r="J1197" s="21" t="n"/>
      <c r="K1197" s="19" t="n"/>
      <c r="L1197" s="19" t="n"/>
      <c r="M1197" s="21" t="n"/>
      <c r="N1197" s="22" t="n"/>
      <c r="O1197" s="24">
        <f>IF(A1197&lt;&gt;"عهدة","",SUMIFS($G$8:$G$5007,$B$8:$B$5007,B1197,$A$8:$A$5007,"مصروف",$I$8:$I$5007,"&lt;&gt;مرفوض"))</f>
        <v/>
      </c>
      <c r="P1197" s="25">
        <f>IF(A1197&lt;&gt;"عهدة","",N(F1197)-O1197)</f>
        <v/>
      </c>
      <c r="Q1197" s="26">
        <f>IF(A1197="","",IF(A1197="عهدة",IF(N(F1197)=0,"⚠ أدخل قيمة العهدة",IF(P1197&lt;0,"⛔ عجز / زيادة مصروفات "&amp;TEXT(-P1197,"#,##0"),IF(COUNTIFS($B$8:$B$5007,B1197,$A$8:$A$5007,"مصروف",$I$8:$I$5007,"&lt;&gt;مرفوض",$K$8:$K$5007,"&lt;&gt;نعم")&gt;0,"⚠ "&amp;COUNTIFS($B$8:$B$5007,B1197,$A$8:$A$5007,"مصروف",$I$8:$I$5007,"&lt;&gt;مرفوض",$K$8:$K$5007,"&lt;&gt;نعم")&amp;" مصروف غير مسوى",IF(L1197="تمت التسوية",IF(P1197=0,"✔ متوازنة وتمت التسوية","✔ تمت التسوية – متبقي "&amp;TEXT(P1197,"#,##0")),IF(P1197&gt;0,"متبقي "&amp;TEXT(P1197,"#,##0"),"✔ متوازنة"))))),IF(R1197=0,"⚠ أضف سطر عهدة أولًا",IF(OR(C1197="",N(G1197)=0),"⚠ أكمل التاريخ والقيمة",IF(S1197="","⚠ التاريخ خارج السنة المالية",IF(H1197="","⚠ اختر بند الموازنة",IF(I1197="مرفوض","✖ مرفوض من المدير",IF(I1197&lt;&gt;"موافق","⏳ بانتظار موافقة المدير",IF(K1197&lt;&gt;"نعم","⚠ غير مسوى مع الحسابات","✔ معتمد ومسوى")))))))))</f>
        <v/>
      </c>
      <c r="R1197">
        <f>N(R1196)+IF(A1197="عهدة",1,0)</f>
        <v/>
      </c>
      <c r="S1197">
        <f>IF(C1197="","",IF(AND(C1197&gt;=DATE(2026,9,1),C1197&lt;=DATE(2027,8,31)),(YEAR(C1197)-2026)*12+MONTH(C1197)-8,""))</f>
        <v/>
      </c>
      <c r="T1197">
        <f>IF(AND(A1197="مصروف",R1197&gt;0,I1197="موافق",S1197&lt;&gt;"",H1197&lt;&gt;""),N(G1197),0)</f>
        <v/>
      </c>
    </row>
    <row r="1198">
      <c r="A1198" s="19" t="n"/>
      <c r="B1198" s="20">
        <f>IF(A1198="","",IF(R1198=0,"⚠ أضف سطر عهدة أولًا","DMT-"&amp;TEXT(R1198,"000")))</f>
        <v/>
      </c>
      <c r="C1198" s="21" t="n"/>
      <c r="D1198" s="20">
        <f>IF(C1198="","",IF(S1198="","خارج السنة المالية",INDEX(القوائم!$D$2:$D$13,S1198)))</f>
        <v/>
      </c>
      <c r="E1198" s="22" t="n"/>
      <c r="F1198" s="23" t="n"/>
      <c r="G1198" s="23" t="n"/>
      <c r="H1198" s="22" t="n"/>
      <c r="I1198" s="19" t="n"/>
      <c r="J1198" s="21" t="n"/>
      <c r="K1198" s="19" t="n"/>
      <c r="L1198" s="19" t="n"/>
      <c r="M1198" s="21" t="n"/>
      <c r="N1198" s="22" t="n"/>
      <c r="O1198" s="24">
        <f>IF(A1198&lt;&gt;"عهدة","",SUMIFS($G$8:$G$5007,$B$8:$B$5007,B1198,$A$8:$A$5007,"مصروف",$I$8:$I$5007,"&lt;&gt;مرفوض"))</f>
        <v/>
      </c>
      <c r="P1198" s="25">
        <f>IF(A1198&lt;&gt;"عهدة","",N(F1198)-O1198)</f>
        <v/>
      </c>
      <c r="Q1198" s="26">
        <f>IF(A1198="","",IF(A1198="عهدة",IF(N(F1198)=0,"⚠ أدخل قيمة العهدة",IF(P1198&lt;0,"⛔ عجز / زيادة مصروفات "&amp;TEXT(-P1198,"#,##0"),IF(COUNTIFS($B$8:$B$5007,B1198,$A$8:$A$5007,"مصروف",$I$8:$I$5007,"&lt;&gt;مرفوض",$K$8:$K$5007,"&lt;&gt;نعم")&gt;0,"⚠ "&amp;COUNTIFS($B$8:$B$5007,B1198,$A$8:$A$5007,"مصروف",$I$8:$I$5007,"&lt;&gt;مرفوض",$K$8:$K$5007,"&lt;&gt;نعم")&amp;" مصروف غير مسوى",IF(L1198="تمت التسوية",IF(P1198=0,"✔ متوازنة وتمت التسوية","✔ تمت التسوية – متبقي "&amp;TEXT(P1198,"#,##0")),IF(P1198&gt;0,"متبقي "&amp;TEXT(P1198,"#,##0"),"✔ متوازنة"))))),IF(R1198=0,"⚠ أضف سطر عهدة أولًا",IF(OR(C1198="",N(G1198)=0),"⚠ أكمل التاريخ والقيمة",IF(S1198="","⚠ التاريخ خارج السنة المالية",IF(H1198="","⚠ اختر بند الموازنة",IF(I1198="مرفوض","✖ مرفوض من المدير",IF(I1198&lt;&gt;"موافق","⏳ بانتظار موافقة المدير",IF(K1198&lt;&gt;"نعم","⚠ غير مسوى مع الحسابات","✔ معتمد ومسوى")))))))))</f>
        <v/>
      </c>
      <c r="R1198">
        <f>N(R1197)+IF(A1198="عهدة",1,0)</f>
        <v/>
      </c>
      <c r="S1198">
        <f>IF(C1198="","",IF(AND(C1198&gt;=DATE(2026,9,1),C1198&lt;=DATE(2027,8,31)),(YEAR(C1198)-2026)*12+MONTH(C1198)-8,""))</f>
        <v/>
      </c>
      <c r="T1198">
        <f>IF(AND(A1198="مصروف",R1198&gt;0,I1198="موافق",S1198&lt;&gt;"",H1198&lt;&gt;""),N(G1198),0)</f>
        <v/>
      </c>
    </row>
    <row r="1199">
      <c r="A1199" s="19" t="n"/>
      <c r="B1199" s="20">
        <f>IF(A1199="","",IF(R1199=0,"⚠ أضف سطر عهدة أولًا","DMT-"&amp;TEXT(R1199,"000")))</f>
        <v/>
      </c>
      <c r="C1199" s="21" t="n"/>
      <c r="D1199" s="20">
        <f>IF(C1199="","",IF(S1199="","خارج السنة المالية",INDEX(القوائم!$D$2:$D$13,S1199)))</f>
        <v/>
      </c>
      <c r="E1199" s="22" t="n"/>
      <c r="F1199" s="23" t="n"/>
      <c r="G1199" s="23" t="n"/>
      <c r="H1199" s="22" t="n"/>
      <c r="I1199" s="19" t="n"/>
      <c r="J1199" s="21" t="n"/>
      <c r="K1199" s="19" t="n"/>
      <c r="L1199" s="19" t="n"/>
      <c r="M1199" s="21" t="n"/>
      <c r="N1199" s="22" t="n"/>
      <c r="O1199" s="24">
        <f>IF(A1199&lt;&gt;"عهدة","",SUMIFS($G$8:$G$5007,$B$8:$B$5007,B1199,$A$8:$A$5007,"مصروف",$I$8:$I$5007,"&lt;&gt;مرفوض"))</f>
        <v/>
      </c>
      <c r="P1199" s="25">
        <f>IF(A1199&lt;&gt;"عهدة","",N(F1199)-O1199)</f>
        <v/>
      </c>
      <c r="Q1199" s="26">
        <f>IF(A1199="","",IF(A1199="عهدة",IF(N(F1199)=0,"⚠ أدخل قيمة العهدة",IF(P1199&lt;0,"⛔ عجز / زيادة مصروفات "&amp;TEXT(-P1199,"#,##0"),IF(COUNTIFS($B$8:$B$5007,B1199,$A$8:$A$5007,"مصروف",$I$8:$I$5007,"&lt;&gt;مرفوض",$K$8:$K$5007,"&lt;&gt;نعم")&gt;0,"⚠ "&amp;COUNTIFS($B$8:$B$5007,B1199,$A$8:$A$5007,"مصروف",$I$8:$I$5007,"&lt;&gt;مرفوض",$K$8:$K$5007,"&lt;&gt;نعم")&amp;" مصروف غير مسوى",IF(L1199="تمت التسوية",IF(P1199=0,"✔ متوازنة وتمت التسوية","✔ تمت التسوية – متبقي "&amp;TEXT(P1199,"#,##0")),IF(P1199&gt;0,"متبقي "&amp;TEXT(P1199,"#,##0"),"✔ متوازنة"))))),IF(R1199=0,"⚠ أضف سطر عهدة أولًا",IF(OR(C1199="",N(G1199)=0),"⚠ أكمل التاريخ والقيمة",IF(S1199="","⚠ التاريخ خارج السنة المالية",IF(H1199="","⚠ اختر بند الموازنة",IF(I1199="مرفوض","✖ مرفوض من المدير",IF(I1199&lt;&gt;"موافق","⏳ بانتظار موافقة المدير",IF(K1199&lt;&gt;"نعم","⚠ غير مسوى مع الحسابات","✔ معتمد ومسوى")))))))))</f>
        <v/>
      </c>
      <c r="R1199">
        <f>N(R1198)+IF(A1199="عهدة",1,0)</f>
        <v/>
      </c>
      <c r="S1199">
        <f>IF(C1199="","",IF(AND(C1199&gt;=DATE(2026,9,1),C1199&lt;=DATE(2027,8,31)),(YEAR(C1199)-2026)*12+MONTH(C1199)-8,""))</f>
        <v/>
      </c>
      <c r="T1199">
        <f>IF(AND(A1199="مصروف",R1199&gt;0,I1199="موافق",S1199&lt;&gt;"",H1199&lt;&gt;""),N(G1199),0)</f>
        <v/>
      </c>
    </row>
    <row r="1200">
      <c r="A1200" s="19" t="n"/>
      <c r="B1200" s="20">
        <f>IF(A1200="","",IF(R1200=0,"⚠ أضف سطر عهدة أولًا","DMT-"&amp;TEXT(R1200,"000")))</f>
        <v/>
      </c>
      <c r="C1200" s="21" t="n"/>
      <c r="D1200" s="20">
        <f>IF(C1200="","",IF(S1200="","خارج السنة المالية",INDEX(القوائم!$D$2:$D$13,S1200)))</f>
        <v/>
      </c>
      <c r="E1200" s="22" t="n"/>
      <c r="F1200" s="23" t="n"/>
      <c r="G1200" s="23" t="n"/>
      <c r="H1200" s="22" t="n"/>
      <c r="I1200" s="19" t="n"/>
      <c r="J1200" s="21" t="n"/>
      <c r="K1200" s="19" t="n"/>
      <c r="L1200" s="19" t="n"/>
      <c r="M1200" s="21" t="n"/>
      <c r="N1200" s="22" t="n"/>
      <c r="O1200" s="24">
        <f>IF(A1200&lt;&gt;"عهدة","",SUMIFS($G$8:$G$5007,$B$8:$B$5007,B1200,$A$8:$A$5007,"مصروف",$I$8:$I$5007,"&lt;&gt;مرفوض"))</f>
        <v/>
      </c>
      <c r="P1200" s="25">
        <f>IF(A1200&lt;&gt;"عهدة","",N(F1200)-O1200)</f>
        <v/>
      </c>
      <c r="Q1200" s="26">
        <f>IF(A1200="","",IF(A1200="عهدة",IF(N(F1200)=0,"⚠ أدخل قيمة العهدة",IF(P1200&lt;0,"⛔ عجز / زيادة مصروفات "&amp;TEXT(-P1200,"#,##0"),IF(COUNTIFS($B$8:$B$5007,B1200,$A$8:$A$5007,"مصروف",$I$8:$I$5007,"&lt;&gt;مرفوض",$K$8:$K$5007,"&lt;&gt;نعم")&gt;0,"⚠ "&amp;COUNTIFS($B$8:$B$5007,B1200,$A$8:$A$5007,"مصروف",$I$8:$I$5007,"&lt;&gt;مرفوض",$K$8:$K$5007,"&lt;&gt;نعم")&amp;" مصروف غير مسوى",IF(L1200="تمت التسوية",IF(P1200=0,"✔ متوازنة وتمت التسوية","✔ تمت التسوية – متبقي "&amp;TEXT(P1200,"#,##0")),IF(P1200&gt;0,"متبقي "&amp;TEXT(P1200,"#,##0"),"✔ متوازنة"))))),IF(R1200=0,"⚠ أضف سطر عهدة أولًا",IF(OR(C1200="",N(G1200)=0),"⚠ أكمل التاريخ والقيمة",IF(S1200="","⚠ التاريخ خارج السنة المالية",IF(H1200="","⚠ اختر بند الموازنة",IF(I1200="مرفوض","✖ مرفوض من المدير",IF(I1200&lt;&gt;"موافق","⏳ بانتظار موافقة المدير",IF(K1200&lt;&gt;"نعم","⚠ غير مسوى مع الحسابات","✔ معتمد ومسوى")))))))))</f>
        <v/>
      </c>
      <c r="R1200">
        <f>N(R1199)+IF(A1200="عهدة",1,0)</f>
        <v/>
      </c>
      <c r="S1200">
        <f>IF(C1200="","",IF(AND(C1200&gt;=DATE(2026,9,1),C1200&lt;=DATE(2027,8,31)),(YEAR(C1200)-2026)*12+MONTH(C1200)-8,""))</f>
        <v/>
      </c>
      <c r="T1200">
        <f>IF(AND(A1200="مصروف",R1200&gt;0,I1200="موافق",S1200&lt;&gt;"",H1200&lt;&gt;""),N(G1200),0)</f>
        <v/>
      </c>
    </row>
    <row r="1201">
      <c r="A1201" s="19" t="n"/>
      <c r="B1201" s="20">
        <f>IF(A1201="","",IF(R1201=0,"⚠ أضف سطر عهدة أولًا","DMT-"&amp;TEXT(R1201,"000")))</f>
        <v/>
      </c>
      <c r="C1201" s="21" t="n"/>
      <c r="D1201" s="20">
        <f>IF(C1201="","",IF(S1201="","خارج السنة المالية",INDEX(القوائم!$D$2:$D$13,S1201)))</f>
        <v/>
      </c>
      <c r="E1201" s="22" t="n"/>
      <c r="F1201" s="23" t="n"/>
      <c r="G1201" s="23" t="n"/>
      <c r="H1201" s="22" t="n"/>
      <c r="I1201" s="19" t="n"/>
      <c r="J1201" s="21" t="n"/>
      <c r="K1201" s="19" t="n"/>
      <c r="L1201" s="19" t="n"/>
      <c r="M1201" s="21" t="n"/>
      <c r="N1201" s="22" t="n"/>
      <c r="O1201" s="24">
        <f>IF(A1201&lt;&gt;"عهدة","",SUMIFS($G$8:$G$5007,$B$8:$B$5007,B1201,$A$8:$A$5007,"مصروف",$I$8:$I$5007,"&lt;&gt;مرفوض"))</f>
        <v/>
      </c>
      <c r="P1201" s="25">
        <f>IF(A1201&lt;&gt;"عهدة","",N(F1201)-O1201)</f>
        <v/>
      </c>
      <c r="Q1201" s="26">
        <f>IF(A1201="","",IF(A1201="عهدة",IF(N(F1201)=0,"⚠ أدخل قيمة العهدة",IF(P1201&lt;0,"⛔ عجز / زيادة مصروفات "&amp;TEXT(-P1201,"#,##0"),IF(COUNTIFS($B$8:$B$5007,B1201,$A$8:$A$5007,"مصروف",$I$8:$I$5007,"&lt;&gt;مرفوض",$K$8:$K$5007,"&lt;&gt;نعم")&gt;0,"⚠ "&amp;COUNTIFS($B$8:$B$5007,B1201,$A$8:$A$5007,"مصروف",$I$8:$I$5007,"&lt;&gt;مرفوض",$K$8:$K$5007,"&lt;&gt;نعم")&amp;" مصروف غير مسوى",IF(L1201="تمت التسوية",IF(P1201=0,"✔ متوازنة وتمت التسوية","✔ تمت التسوية – متبقي "&amp;TEXT(P1201,"#,##0")),IF(P1201&gt;0,"متبقي "&amp;TEXT(P1201,"#,##0"),"✔ متوازنة"))))),IF(R1201=0,"⚠ أضف سطر عهدة أولًا",IF(OR(C1201="",N(G1201)=0),"⚠ أكمل التاريخ والقيمة",IF(S1201="","⚠ التاريخ خارج السنة المالية",IF(H1201="","⚠ اختر بند الموازنة",IF(I1201="مرفوض","✖ مرفوض من المدير",IF(I1201&lt;&gt;"موافق","⏳ بانتظار موافقة المدير",IF(K1201&lt;&gt;"نعم","⚠ غير مسوى مع الحسابات","✔ معتمد ومسوى")))))))))</f>
        <v/>
      </c>
      <c r="R1201">
        <f>N(R1200)+IF(A1201="عهدة",1,0)</f>
        <v/>
      </c>
      <c r="S1201">
        <f>IF(C1201="","",IF(AND(C1201&gt;=DATE(2026,9,1),C1201&lt;=DATE(2027,8,31)),(YEAR(C1201)-2026)*12+MONTH(C1201)-8,""))</f>
        <v/>
      </c>
      <c r="T1201">
        <f>IF(AND(A1201="مصروف",R1201&gt;0,I1201="موافق",S1201&lt;&gt;"",H1201&lt;&gt;""),N(G1201),0)</f>
        <v/>
      </c>
    </row>
    <row r="1202">
      <c r="A1202" s="19" t="n"/>
      <c r="B1202" s="20">
        <f>IF(A1202="","",IF(R1202=0,"⚠ أضف سطر عهدة أولًا","DMT-"&amp;TEXT(R1202,"000")))</f>
        <v/>
      </c>
      <c r="C1202" s="21" t="n"/>
      <c r="D1202" s="20">
        <f>IF(C1202="","",IF(S1202="","خارج السنة المالية",INDEX(القوائم!$D$2:$D$13,S1202)))</f>
        <v/>
      </c>
      <c r="E1202" s="22" t="n"/>
      <c r="F1202" s="23" t="n"/>
      <c r="G1202" s="23" t="n"/>
      <c r="H1202" s="22" t="n"/>
      <c r="I1202" s="19" t="n"/>
      <c r="J1202" s="21" t="n"/>
      <c r="K1202" s="19" t="n"/>
      <c r="L1202" s="19" t="n"/>
      <c r="M1202" s="21" t="n"/>
      <c r="N1202" s="22" t="n"/>
      <c r="O1202" s="24">
        <f>IF(A1202&lt;&gt;"عهدة","",SUMIFS($G$8:$G$5007,$B$8:$B$5007,B1202,$A$8:$A$5007,"مصروف",$I$8:$I$5007,"&lt;&gt;مرفوض"))</f>
        <v/>
      </c>
      <c r="P1202" s="25">
        <f>IF(A1202&lt;&gt;"عهدة","",N(F1202)-O1202)</f>
        <v/>
      </c>
      <c r="Q1202" s="26">
        <f>IF(A1202="","",IF(A1202="عهدة",IF(N(F1202)=0,"⚠ أدخل قيمة العهدة",IF(P1202&lt;0,"⛔ عجز / زيادة مصروفات "&amp;TEXT(-P1202,"#,##0"),IF(COUNTIFS($B$8:$B$5007,B1202,$A$8:$A$5007,"مصروف",$I$8:$I$5007,"&lt;&gt;مرفوض",$K$8:$K$5007,"&lt;&gt;نعم")&gt;0,"⚠ "&amp;COUNTIFS($B$8:$B$5007,B1202,$A$8:$A$5007,"مصروف",$I$8:$I$5007,"&lt;&gt;مرفوض",$K$8:$K$5007,"&lt;&gt;نعم")&amp;" مصروف غير مسوى",IF(L1202="تمت التسوية",IF(P1202=0,"✔ متوازنة وتمت التسوية","✔ تمت التسوية – متبقي "&amp;TEXT(P1202,"#,##0")),IF(P1202&gt;0,"متبقي "&amp;TEXT(P1202,"#,##0"),"✔ متوازنة"))))),IF(R1202=0,"⚠ أضف سطر عهدة أولًا",IF(OR(C1202="",N(G1202)=0),"⚠ أكمل التاريخ والقيمة",IF(S1202="","⚠ التاريخ خارج السنة المالية",IF(H1202="","⚠ اختر بند الموازنة",IF(I1202="مرفوض","✖ مرفوض من المدير",IF(I1202&lt;&gt;"موافق","⏳ بانتظار موافقة المدير",IF(K1202&lt;&gt;"نعم","⚠ غير مسوى مع الحسابات","✔ معتمد ومسوى")))))))))</f>
        <v/>
      </c>
      <c r="R1202">
        <f>N(R1201)+IF(A1202="عهدة",1,0)</f>
        <v/>
      </c>
      <c r="S1202">
        <f>IF(C1202="","",IF(AND(C1202&gt;=DATE(2026,9,1),C1202&lt;=DATE(2027,8,31)),(YEAR(C1202)-2026)*12+MONTH(C1202)-8,""))</f>
        <v/>
      </c>
      <c r="T1202">
        <f>IF(AND(A1202="مصروف",R1202&gt;0,I1202="موافق",S1202&lt;&gt;"",H1202&lt;&gt;""),N(G1202),0)</f>
        <v/>
      </c>
    </row>
    <row r="1203">
      <c r="A1203" s="19" t="n"/>
      <c r="B1203" s="20">
        <f>IF(A1203="","",IF(R1203=0,"⚠ أضف سطر عهدة أولًا","DMT-"&amp;TEXT(R1203,"000")))</f>
        <v/>
      </c>
      <c r="C1203" s="21" t="n"/>
      <c r="D1203" s="20">
        <f>IF(C1203="","",IF(S1203="","خارج السنة المالية",INDEX(القوائم!$D$2:$D$13,S1203)))</f>
        <v/>
      </c>
      <c r="E1203" s="22" t="n"/>
      <c r="F1203" s="23" t="n"/>
      <c r="G1203" s="23" t="n"/>
      <c r="H1203" s="22" t="n"/>
      <c r="I1203" s="19" t="n"/>
      <c r="J1203" s="21" t="n"/>
      <c r="K1203" s="19" t="n"/>
      <c r="L1203" s="19" t="n"/>
      <c r="M1203" s="21" t="n"/>
      <c r="N1203" s="22" t="n"/>
      <c r="O1203" s="24">
        <f>IF(A1203&lt;&gt;"عهدة","",SUMIFS($G$8:$G$5007,$B$8:$B$5007,B1203,$A$8:$A$5007,"مصروف",$I$8:$I$5007,"&lt;&gt;مرفوض"))</f>
        <v/>
      </c>
      <c r="P1203" s="25">
        <f>IF(A1203&lt;&gt;"عهدة","",N(F1203)-O1203)</f>
        <v/>
      </c>
      <c r="Q1203" s="26">
        <f>IF(A1203="","",IF(A1203="عهدة",IF(N(F1203)=0,"⚠ أدخل قيمة العهدة",IF(P1203&lt;0,"⛔ عجز / زيادة مصروفات "&amp;TEXT(-P1203,"#,##0"),IF(COUNTIFS($B$8:$B$5007,B1203,$A$8:$A$5007,"مصروف",$I$8:$I$5007,"&lt;&gt;مرفوض",$K$8:$K$5007,"&lt;&gt;نعم")&gt;0,"⚠ "&amp;COUNTIFS($B$8:$B$5007,B1203,$A$8:$A$5007,"مصروف",$I$8:$I$5007,"&lt;&gt;مرفوض",$K$8:$K$5007,"&lt;&gt;نعم")&amp;" مصروف غير مسوى",IF(L1203="تمت التسوية",IF(P1203=0,"✔ متوازنة وتمت التسوية","✔ تمت التسوية – متبقي "&amp;TEXT(P1203,"#,##0")),IF(P1203&gt;0,"متبقي "&amp;TEXT(P1203,"#,##0"),"✔ متوازنة"))))),IF(R1203=0,"⚠ أضف سطر عهدة أولًا",IF(OR(C1203="",N(G1203)=0),"⚠ أكمل التاريخ والقيمة",IF(S1203="","⚠ التاريخ خارج السنة المالية",IF(H1203="","⚠ اختر بند الموازنة",IF(I1203="مرفوض","✖ مرفوض من المدير",IF(I1203&lt;&gt;"موافق","⏳ بانتظار موافقة المدير",IF(K1203&lt;&gt;"نعم","⚠ غير مسوى مع الحسابات","✔ معتمد ومسوى")))))))))</f>
        <v/>
      </c>
      <c r="R1203">
        <f>N(R1202)+IF(A1203="عهدة",1,0)</f>
        <v/>
      </c>
      <c r="S1203">
        <f>IF(C1203="","",IF(AND(C1203&gt;=DATE(2026,9,1),C1203&lt;=DATE(2027,8,31)),(YEAR(C1203)-2026)*12+MONTH(C1203)-8,""))</f>
        <v/>
      </c>
      <c r="T1203">
        <f>IF(AND(A1203="مصروف",R1203&gt;0,I1203="موافق",S1203&lt;&gt;"",H1203&lt;&gt;""),N(G1203),0)</f>
        <v/>
      </c>
    </row>
    <row r="1204">
      <c r="A1204" s="19" t="n"/>
      <c r="B1204" s="20">
        <f>IF(A1204="","",IF(R1204=0,"⚠ أضف سطر عهدة أولًا","DMT-"&amp;TEXT(R1204,"000")))</f>
        <v/>
      </c>
      <c r="C1204" s="21" t="n"/>
      <c r="D1204" s="20">
        <f>IF(C1204="","",IF(S1204="","خارج السنة المالية",INDEX(القوائم!$D$2:$D$13,S1204)))</f>
        <v/>
      </c>
      <c r="E1204" s="22" t="n"/>
      <c r="F1204" s="23" t="n"/>
      <c r="G1204" s="23" t="n"/>
      <c r="H1204" s="22" t="n"/>
      <c r="I1204" s="19" t="n"/>
      <c r="J1204" s="21" t="n"/>
      <c r="K1204" s="19" t="n"/>
      <c r="L1204" s="19" t="n"/>
      <c r="M1204" s="21" t="n"/>
      <c r="N1204" s="22" t="n"/>
      <c r="O1204" s="24">
        <f>IF(A1204&lt;&gt;"عهدة","",SUMIFS($G$8:$G$5007,$B$8:$B$5007,B1204,$A$8:$A$5007,"مصروف",$I$8:$I$5007,"&lt;&gt;مرفوض"))</f>
        <v/>
      </c>
      <c r="P1204" s="25">
        <f>IF(A1204&lt;&gt;"عهدة","",N(F1204)-O1204)</f>
        <v/>
      </c>
      <c r="Q1204" s="26">
        <f>IF(A1204="","",IF(A1204="عهدة",IF(N(F1204)=0,"⚠ أدخل قيمة العهدة",IF(P1204&lt;0,"⛔ عجز / زيادة مصروفات "&amp;TEXT(-P1204,"#,##0"),IF(COUNTIFS($B$8:$B$5007,B1204,$A$8:$A$5007,"مصروف",$I$8:$I$5007,"&lt;&gt;مرفوض",$K$8:$K$5007,"&lt;&gt;نعم")&gt;0,"⚠ "&amp;COUNTIFS($B$8:$B$5007,B1204,$A$8:$A$5007,"مصروف",$I$8:$I$5007,"&lt;&gt;مرفوض",$K$8:$K$5007,"&lt;&gt;نعم")&amp;" مصروف غير مسوى",IF(L1204="تمت التسوية",IF(P1204=0,"✔ متوازنة وتمت التسوية","✔ تمت التسوية – متبقي "&amp;TEXT(P1204,"#,##0")),IF(P1204&gt;0,"متبقي "&amp;TEXT(P1204,"#,##0"),"✔ متوازنة"))))),IF(R1204=0,"⚠ أضف سطر عهدة أولًا",IF(OR(C1204="",N(G1204)=0),"⚠ أكمل التاريخ والقيمة",IF(S1204="","⚠ التاريخ خارج السنة المالية",IF(H1204="","⚠ اختر بند الموازنة",IF(I1204="مرفوض","✖ مرفوض من المدير",IF(I1204&lt;&gt;"موافق","⏳ بانتظار موافقة المدير",IF(K1204&lt;&gt;"نعم","⚠ غير مسوى مع الحسابات","✔ معتمد ومسوى")))))))))</f>
        <v/>
      </c>
      <c r="R1204">
        <f>N(R1203)+IF(A1204="عهدة",1,0)</f>
        <v/>
      </c>
      <c r="S1204">
        <f>IF(C1204="","",IF(AND(C1204&gt;=DATE(2026,9,1),C1204&lt;=DATE(2027,8,31)),(YEAR(C1204)-2026)*12+MONTH(C1204)-8,""))</f>
        <v/>
      </c>
      <c r="T1204">
        <f>IF(AND(A1204="مصروف",R1204&gt;0,I1204="موافق",S1204&lt;&gt;"",H1204&lt;&gt;""),N(G1204),0)</f>
        <v/>
      </c>
    </row>
    <row r="1205">
      <c r="A1205" s="19" t="n"/>
      <c r="B1205" s="20">
        <f>IF(A1205="","",IF(R1205=0,"⚠ أضف سطر عهدة أولًا","DMT-"&amp;TEXT(R1205,"000")))</f>
        <v/>
      </c>
      <c r="C1205" s="21" t="n"/>
      <c r="D1205" s="20">
        <f>IF(C1205="","",IF(S1205="","خارج السنة المالية",INDEX(القوائم!$D$2:$D$13,S1205)))</f>
        <v/>
      </c>
      <c r="E1205" s="22" t="n"/>
      <c r="F1205" s="23" t="n"/>
      <c r="G1205" s="23" t="n"/>
      <c r="H1205" s="22" t="n"/>
      <c r="I1205" s="19" t="n"/>
      <c r="J1205" s="21" t="n"/>
      <c r="K1205" s="19" t="n"/>
      <c r="L1205" s="19" t="n"/>
      <c r="M1205" s="21" t="n"/>
      <c r="N1205" s="22" t="n"/>
      <c r="O1205" s="24">
        <f>IF(A1205&lt;&gt;"عهدة","",SUMIFS($G$8:$G$5007,$B$8:$B$5007,B1205,$A$8:$A$5007,"مصروف",$I$8:$I$5007,"&lt;&gt;مرفوض"))</f>
        <v/>
      </c>
      <c r="P1205" s="25">
        <f>IF(A1205&lt;&gt;"عهدة","",N(F1205)-O1205)</f>
        <v/>
      </c>
      <c r="Q1205" s="26">
        <f>IF(A1205="","",IF(A1205="عهدة",IF(N(F1205)=0,"⚠ أدخل قيمة العهدة",IF(P1205&lt;0,"⛔ عجز / زيادة مصروفات "&amp;TEXT(-P1205,"#,##0"),IF(COUNTIFS($B$8:$B$5007,B1205,$A$8:$A$5007,"مصروف",$I$8:$I$5007,"&lt;&gt;مرفوض",$K$8:$K$5007,"&lt;&gt;نعم")&gt;0,"⚠ "&amp;COUNTIFS($B$8:$B$5007,B1205,$A$8:$A$5007,"مصروف",$I$8:$I$5007,"&lt;&gt;مرفوض",$K$8:$K$5007,"&lt;&gt;نعم")&amp;" مصروف غير مسوى",IF(L1205="تمت التسوية",IF(P1205=0,"✔ متوازنة وتمت التسوية","✔ تمت التسوية – متبقي "&amp;TEXT(P1205,"#,##0")),IF(P1205&gt;0,"متبقي "&amp;TEXT(P1205,"#,##0"),"✔ متوازنة"))))),IF(R1205=0,"⚠ أضف سطر عهدة أولًا",IF(OR(C1205="",N(G1205)=0),"⚠ أكمل التاريخ والقيمة",IF(S1205="","⚠ التاريخ خارج السنة المالية",IF(H1205="","⚠ اختر بند الموازنة",IF(I1205="مرفوض","✖ مرفوض من المدير",IF(I1205&lt;&gt;"موافق","⏳ بانتظار موافقة المدير",IF(K1205&lt;&gt;"نعم","⚠ غير مسوى مع الحسابات","✔ معتمد ومسوى")))))))))</f>
        <v/>
      </c>
      <c r="R1205">
        <f>N(R1204)+IF(A1205="عهدة",1,0)</f>
        <v/>
      </c>
      <c r="S1205">
        <f>IF(C1205="","",IF(AND(C1205&gt;=DATE(2026,9,1),C1205&lt;=DATE(2027,8,31)),(YEAR(C1205)-2026)*12+MONTH(C1205)-8,""))</f>
        <v/>
      </c>
      <c r="T1205">
        <f>IF(AND(A1205="مصروف",R1205&gt;0,I1205="موافق",S1205&lt;&gt;"",H1205&lt;&gt;""),N(G1205),0)</f>
        <v/>
      </c>
    </row>
    <row r="1206">
      <c r="A1206" s="19" t="n"/>
      <c r="B1206" s="20">
        <f>IF(A1206="","",IF(R1206=0,"⚠ أضف سطر عهدة أولًا","DMT-"&amp;TEXT(R1206,"000")))</f>
        <v/>
      </c>
      <c r="C1206" s="21" t="n"/>
      <c r="D1206" s="20">
        <f>IF(C1206="","",IF(S1206="","خارج السنة المالية",INDEX(القوائم!$D$2:$D$13,S1206)))</f>
        <v/>
      </c>
      <c r="E1206" s="22" t="n"/>
      <c r="F1206" s="23" t="n"/>
      <c r="G1206" s="23" t="n"/>
      <c r="H1206" s="22" t="n"/>
      <c r="I1206" s="19" t="n"/>
      <c r="J1206" s="21" t="n"/>
      <c r="K1206" s="19" t="n"/>
      <c r="L1206" s="19" t="n"/>
      <c r="M1206" s="21" t="n"/>
      <c r="N1206" s="22" t="n"/>
      <c r="O1206" s="24">
        <f>IF(A1206&lt;&gt;"عهدة","",SUMIFS($G$8:$G$5007,$B$8:$B$5007,B1206,$A$8:$A$5007,"مصروف",$I$8:$I$5007,"&lt;&gt;مرفوض"))</f>
        <v/>
      </c>
      <c r="P1206" s="25">
        <f>IF(A1206&lt;&gt;"عهدة","",N(F1206)-O1206)</f>
        <v/>
      </c>
      <c r="Q1206" s="26">
        <f>IF(A1206="","",IF(A1206="عهدة",IF(N(F1206)=0,"⚠ أدخل قيمة العهدة",IF(P1206&lt;0,"⛔ عجز / زيادة مصروفات "&amp;TEXT(-P1206,"#,##0"),IF(COUNTIFS($B$8:$B$5007,B1206,$A$8:$A$5007,"مصروف",$I$8:$I$5007,"&lt;&gt;مرفوض",$K$8:$K$5007,"&lt;&gt;نعم")&gt;0,"⚠ "&amp;COUNTIFS($B$8:$B$5007,B1206,$A$8:$A$5007,"مصروف",$I$8:$I$5007,"&lt;&gt;مرفوض",$K$8:$K$5007,"&lt;&gt;نعم")&amp;" مصروف غير مسوى",IF(L1206="تمت التسوية",IF(P1206=0,"✔ متوازنة وتمت التسوية","✔ تمت التسوية – متبقي "&amp;TEXT(P1206,"#,##0")),IF(P1206&gt;0,"متبقي "&amp;TEXT(P1206,"#,##0"),"✔ متوازنة"))))),IF(R1206=0,"⚠ أضف سطر عهدة أولًا",IF(OR(C1206="",N(G1206)=0),"⚠ أكمل التاريخ والقيمة",IF(S1206="","⚠ التاريخ خارج السنة المالية",IF(H1206="","⚠ اختر بند الموازنة",IF(I1206="مرفوض","✖ مرفوض من المدير",IF(I1206&lt;&gt;"موافق","⏳ بانتظار موافقة المدير",IF(K1206&lt;&gt;"نعم","⚠ غير مسوى مع الحسابات","✔ معتمد ومسوى")))))))))</f>
        <v/>
      </c>
      <c r="R1206">
        <f>N(R1205)+IF(A1206="عهدة",1,0)</f>
        <v/>
      </c>
      <c r="S1206">
        <f>IF(C1206="","",IF(AND(C1206&gt;=DATE(2026,9,1),C1206&lt;=DATE(2027,8,31)),(YEAR(C1206)-2026)*12+MONTH(C1206)-8,""))</f>
        <v/>
      </c>
      <c r="T1206">
        <f>IF(AND(A1206="مصروف",R1206&gt;0,I1206="موافق",S1206&lt;&gt;"",H1206&lt;&gt;""),N(G1206),0)</f>
        <v/>
      </c>
    </row>
    <row r="1207">
      <c r="A1207" s="19" t="n"/>
      <c r="B1207" s="20">
        <f>IF(A1207="","",IF(R1207=0,"⚠ أضف سطر عهدة أولًا","DMT-"&amp;TEXT(R1207,"000")))</f>
        <v/>
      </c>
      <c r="C1207" s="21" t="n"/>
      <c r="D1207" s="20">
        <f>IF(C1207="","",IF(S1207="","خارج السنة المالية",INDEX(القوائم!$D$2:$D$13,S1207)))</f>
        <v/>
      </c>
      <c r="E1207" s="22" t="n"/>
      <c r="F1207" s="23" t="n"/>
      <c r="G1207" s="23" t="n"/>
      <c r="H1207" s="22" t="n"/>
      <c r="I1207" s="19" t="n"/>
      <c r="J1207" s="21" t="n"/>
      <c r="K1207" s="19" t="n"/>
      <c r="L1207" s="19" t="n"/>
      <c r="M1207" s="21" t="n"/>
      <c r="N1207" s="22" t="n"/>
      <c r="O1207" s="24">
        <f>IF(A1207&lt;&gt;"عهدة","",SUMIFS($G$8:$G$5007,$B$8:$B$5007,B1207,$A$8:$A$5007,"مصروف",$I$8:$I$5007,"&lt;&gt;مرفوض"))</f>
        <v/>
      </c>
      <c r="P1207" s="25">
        <f>IF(A1207&lt;&gt;"عهدة","",N(F1207)-O1207)</f>
        <v/>
      </c>
      <c r="Q1207" s="26">
        <f>IF(A1207="","",IF(A1207="عهدة",IF(N(F1207)=0,"⚠ أدخل قيمة العهدة",IF(P1207&lt;0,"⛔ عجز / زيادة مصروفات "&amp;TEXT(-P1207,"#,##0"),IF(COUNTIFS($B$8:$B$5007,B1207,$A$8:$A$5007,"مصروف",$I$8:$I$5007,"&lt;&gt;مرفوض",$K$8:$K$5007,"&lt;&gt;نعم")&gt;0,"⚠ "&amp;COUNTIFS($B$8:$B$5007,B1207,$A$8:$A$5007,"مصروف",$I$8:$I$5007,"&lt;&gt;مرفوض",$K$8:$K$5007,"&lt;&gt;نعم")&amp;" مصروف غير مسوى",IF(L1207="تمت التسوية",IF(P1207=0,"✔ متوازنة وتمت التسوية","✔ تمت التسوية – متبقي "&amp;TEXT(P1207,"#,##0")),IF(P1207&gt;0,"متبقي "&amp;TEXT(P1207,"#,##0"),"✔ متوازنة"))))),IF(R1207=0,"⚠ أضف سطر عهدة أولًا",IF(OR(C1207="",N(G1207)=0),"⚠ أكمل التاريخ والقيمة",IF(S1207="","⚠ التاريخ خارج السنة المالية",IF(H1207="","⚠ اختر بند الموازنة",IF(I1207="مرفوض","✖ مرفوض من المدير",IF(I1207&lt;&gt;"موافق","⏳ بانتظار موافقة المدير",IF(K1207&lt;&gt;"نعم","⚠ غير مسوى مع الحسابات","✔ معتمد ومسوى")))))))))</f>
        <v/>
      </c>
      <c r="R1207">
        <f>N(R1206)+IF(A1207="عهدة",1,0)</f>
        <v/>
      </c>
      <c r="S1207">
        <f>IF(C1207="","",IF(AND(C1207&gt;=DATE(2026,9,1),C1207&lt;=DATE(2027,8,31)),(YEAR(C1207)-2026)*12+MONTH(C1207)-8,""))</f>
        <v/>
      </c>
      <c r="T1207">
        <f>IF(AND(A1207="مصروف",R1207&gt;0,I1207="موافق",S1207&lt;&gt;"",H1207&lt;&gt;""),N(G1207),0)</f>
        <v/>
      </c>
    </row>
    <row r="1208">
      <c r="A1208" s="19" t="n"/>
      <c r="B1208" s="20">
        <f>IF(A1208="","",IF(R1208=0,"⚠ أضف سطر عهدة أولًا","DMT-"&amp;TEXT(R1208,"000")))</f>
        <v/>
      </c>
      <c r="C1208" s="21" t="n"/>
      <c r="D1208" s="20">
        <f>IF(C1208="","",IF(S1208="","خارج السنة المالية",INDEX(القوائم!$D$2:$D$13,S1208)))</f>
        <v/>
      </c>
      <c r="E1208" s="22" t="n"/>
      <c r="F1208" s="23" t="n"/>
      <c r="G1208" s="23" t="n"/>
      <c r="H1208" s="22" t="n"/>
      <c r="I1208" s="19" t="n"/>
      <c r="J1208" s="21" t="n"/>
      <c r="K1208" s="19" t="n"/>
      <c r="L1208" s="19" t="n"/>
      <c r="M1208" s="21" t="n"/>
      <c r="N1208" s="22" t="n"/>
      <c r="O1208" s="24">
        <f>IF(A1208&lt;&gt;"عهدة","",SUMIFS($G$8:$G$5007,$B$8:$B$5007,B1208,$A$8:$A$5007,"مصروف",$I$8:$I$5007,"&lt;&gt;مرفوض"))</f>
        <v/>
      </c>
      <c r="P1208" s="25">
        <f>IF(A1208&lt;&gt;"عهدة","",N(F1208)-O1208)</f>
        <v/>
      </c>
      <c r="Q1208" s="26">
        <f>IF(A1208="","",IF(A1208="عهدة",IF(N(F1208)=0,"⚠ أدخل قيمة العهدة",IF(P1208&lt;0,"⛔ عجز / زيادة مصروفات "&amp;TEXT(-P1208,"#,##0"),IF(COUNTIFS($B$8:$B$5007,B1208,$A$8:$A$5007,"مصروف",$I$8:$I$5007,"&lt;&gt;مرفوض",$K$8:$K$5007,"&lt;&gt;نعم")&gt;0,"⚠ "&amp;COUNTIFS($B$8:$B$5007,B1208,$A$8:$A$5007,"مصروف",$I$8:$I$5007,"&lt;&gt;مرفوض",$K$8:$K$5007,"&lt;&gt;نعم")&amp;" مصروف غير مسوى",IF(L1208="تمت التسوية",IF(P1208=0,"✔ متوازنة وتمت التسوية","✔ تمت التسوية – متبقي "&amp;TEXT(P1208,"#,##0")),IF(P1208&gt;0,"متبقي "&amp;TEXT(P1208,"#,##0"),"✔ متوازنة"))))),IF(R1208=0,"⚠ أضف سطر عهدة أولًا",IF(OR(C1208="",N(G1208)=0),"⚠ أكمل التاريخ والقيمة",IF(S1208="","⚠ التاريخ خارج السنة المالية",IF(H1208="","⚠ اختر بند الموازنة",IF(I1208="مرفوض","✖ مرفوض من المدير",IF(I1208&lt;&gt;"موافق","⏳ بانتظار موافقة المدير",IF(K1208&lt;&gt;"نعم","⚠ غير مسوى مع الحسابات","✔ معتمد ومسوى")))))))))</f>
        <v/>
      </c>
      <c r="R1208">
        <f>N(R1207)+IF(A1208="عهدة",1,0)</f>
        <v/>
      </c>
      <c r="S1208">
        <f>IF(C1208="","",IF(AND(C1208&gt;=DATE(2026,9,1),C1208&lt;=DATE(2027,8,31)),(YEAR(C1208)-2026)*12+MONTH(C1208)-8,""))</f>
        <v/>
      </c>
      <c r="T1208">
        <f>IF(AND(A1208="مصروف",R1208&gt;0,I1208="موافق",S1208&lt;&gt;"",H1208&lt;&gt;""),N(G1208),0)</f>
        <v/>
      </c>
    </row>
    <row r="1209">
      <c r="A1209" s="19" t="n"/>
      <c r="B1209" s="20">
        <f>IF(A1209="","",IF(R1209=0,"⚠ أضف سطر عهدة أولًا","DMT-"&amp;TEXT(R1209,"000")))</f>
        <v/>
      </c>
      <c r="C1209" s="21" t="n"/>
      <c r="D1209" s="20">
        <f>IF(C1209="","",IF(S1209="","خارج السنة المالية",INDEX(القوائم!$D$2:$D$13,S1209)))</f>
        <v/>
      </c>
      <c r="E1209" s="22" t="n"/>
      <c r="F1209" s="23" t="n"/>
      <c r="G1209" s="23" t="n"/>
      <c r="H1209" s="22" t="n"/>
      <c r="I1209" s="19" t="n"/>
      <c r="J1209" s="21" t="n"/>
      <c r="K1209" s="19" t="n"/>
      <c r="L1209" s="19" t="n"/>
      <c r="M1209" s="21" t="n"/>
      <c r="N1209" s="22" t="n"/>
      <c r="O1209" s="24">
        <f>IF(A1209&lt;&gt;"عهدة","",SUMIFS($G$8:$G$5007,$B$8:$B$5007,B1209,$A$8:$A$5007,"مصروف",$I$8:$I$5007,"&lt;&gt;مرفوض"))</f>
        <v/>
      </c>
      <c r="P1209" s="25">
        <f>IF(A1209&lt;&gt;"عهدة","",N(F1209)-O1209)</f>
        <v/>
      </c>
      <c r="Q1209" s="26">
        <f>IF(A1209="","",IF(A1209="عهدة",IF(N(F1209)=0,"⚠ أدخل قيمة العهدة",IF(P1209&lt;0,"⛔ عجز / زيادة مصروفات "&amp;TEXT(-P1209,"#,##0"),IF(COUNTIFS($B$8:$B$5007,B1209,$A$8:$A$5007,"مصروف",$I$8:$I$5007,"&lt;&gt;مرفوض",$K$8:$K$5007,"&lt;&gt;نعم")&gt;0,"⚠ "&amp;COUNTIFS($B$8:$B$5007,B1209,$A$8:$A$5007,"مصروف",$I$8:$I$5007,"&lt;&gt;مرفوض",$K$8:$K$5007,"&lt;&gt;نعم")&amp;" مصروف غير مسوى",IF(L1209="تمت التسوية",IF(P1209=0,"✔ متوازنة وتمت التسوية","✔ تمت التسوية – متبقي "&amp;TEXT(P1209,"#,##0")),IF(P1209&gt;0,"متبقي "&amp;TEXT(P1209,"#,##0"),"✔ متوازنة"))))),IF(R1209=0,"⚠ أضف سطر عهدة أولًا",IF(OR(C1209="",N(G1209)=0),"⚠ أكمل التاريخ والقيمة",IF(S1209="","⚠ التاريخ خارج السنة المالية",IF(H1209="","⚠ اختر بند الموازنة",IF(I1209="مرفوض","✖ مرفوض من المدير",IF(I1209&lt;&gt;"موافق","⏳ بانتظار موافقة المدير",IF(K1209&lt;&gt;"نعم","⚠ غير مسوى مع الحسابات","✔ معتمد ومسوى")))))))))</f>
        <v/>
      </c>
      <c r="R1209">
        <f>N(R1208)+IF(A1209="عهدة",1,0)</f>
        <v/>
      </c>
      <c r="S1209">
        <f>IF(C1209="","",IF(AND(C1209&gt;=DATE(2026,9,1),C1209&lt;=DATE(2027,8,31)),(YEAR(C1209)-2026)*12+MONTH(C1209)-8,""))</f>
        <v/>
      </c>
      <c r="T1209">
        <f>IF(AND(A1209="مصروف",R1209&gt;0,I1209="موافق",S1209&lt;&gt;"",H1209&lt;&gt;""),N(G1209),0)</f>
        <v/>
      </c>
    </row>
    <row r="1210">
      <c r="A1210" s="19" t="n"/>
      <c r="B1210" s="20">
        <f>IF(A1210="","",IF(R1210=0,"⚠ أضف سطر عهدة أولًا","DMT-"&amp;TEXT(R1210,"000")))</f>
        <v/>
      </c>
      <c r="C1210" s="21" t="n"/>
      <c r="D1210" s="20">
        <f>IF(C1210="","",IF(S1210="","خارج السنة المالية",INDEX(القوائم!$D$2:$D$13,S1210)))</f>
        <v/>
      </c>
      <c r="E1210" s="22" t="n"/>
      <c r="F1210" s="23" t="n"/>
      <c r="G1210" s="23" t="n"/>
      <c r="H1210" s="22" t="n"/>
      <c r="I1210" s="19" t="n"/>
      <c r="J1210" s="21" t="n"/>
      <c r="K1210" s="19" t="n"/>
      <c r="L1210" s="19" t="n"/>
      <c r="M1210" s="21" t="n"/>
      <c r="N1210" s="22" t="n"/>
      <c r="O1210" s="24">
        <f>IF(A1210&lt;&gt;"عهدة","",SUMIFS($G$8:$G$5007,$B$8:$B$5007,B1210,$A$8:$A$5007,"مصروف",$I$8:$I$5007,"&lt;&gt;مرفوض"))</f>
        <v/>
      </c>
      <c r="P1210" s="25">
        <f>IF(A1210&lt;&gt;"عهدة","",N(F1210)-O1210)</f>
        <v/>
      </c>
      <c r="Q1210" s="26">
        <f>IF(A1210="","",IF(A1210="عهدة",IF(N(F1210)=0,"⚠ أدخل قيمة العهدة",IF(P1210&lt;0,"⛔ عجز / زيادة مصروفات "&amp;TEXT(-P1210,"#,##0"),IF(COUNTIFS($B$8:$B$5007,B1210,$A$8:$A$5007,"مصروف",$I$8:$I$5007,"&lt;&gt;مرفوض",$K$8:$K$5007,"&lt;&gt;نعم")&gt;0,"⚠ "&amp;COUNTIFS($B$8:$B$5007,B1210,$A$8:$A$5007,"مصروف",$I$8:$I$5007,"&lt;&gt;مرفوض",$K$8:$K$5007,"&lt;&gt;نعم")&amp;" مصروف غير مسوى",IF(L1210="تمت التسوية",IF(P1210=0,"✔ متوازنة وتمت التسوية","✔ تمت التسوية – متبقي "&amp;TEXT(P1210,"#,##0")),IF(P1210&gt;0,"متبقي "&amp;TEXT(P1210,"#,##0"),"✔ متوازنة"))))),IF(R1210=0,"⚠ أضف سطر عهدة أولًا",IF(OR(C1210="",N(G1210)=0),"⚠ أكمل التاريخ والقيمة",IF(S1210="","⚠ التاريخ خارج السنة المالية",IF(H1210="","⚠ اختر بند الموازنة",IF(I1210="مرفوض","✖ مرفوض من المدير",IF(I1210&lt;&gt;"موافق","⏳ بانتظار موافقة المدير",IF(K1210&lt;&gt;"نعم","⚠ غير مسوى مع الحسابات","✔ معتمد ومسوى")))))))))</f>
        <v/>
      </c>
      <c r="R1210">
        <f>N(R1209)+IF(A1210="عهدة",1,0)</f>
        <v/>
      </c>
      <c r="S1210">
        <f>IF(C1210="","",IF(AND(C1210&gt;=DATE(2026,9,1),C1210&lt;=DATE(2027,8,31)),(YEAR(C1210)-2026)*12+MONTH(C1210)-8,""))</f>
        <v/>
      </c>
      <c r="T1210">
        <f>IF(AND(A1210="مصروف",R1210&gt;0,I1210="موافق",S1210&lt;&gt;"",H1210&lt;&gt;""),N(G1210),0)</f>
        <v/>
      </c>
    </row>
    <row r="1211">
      <c r="A1211" s="19" t="n"/>
      <c r="B1211" s="20">
        <f>IF(A1211="","",IF(R1211=0,"⚠ أضف سطر عهدة أولًا","DMT-"&amp;TEXT(R1211,"000")))</f>
        <v/>
      </c>
      <c r="C1211" s="21" t="n"/>
      <c r="D1211" s="20">
        <f>IF(C1211="","",IF(S1211="","خارج السنة المالية",INDEX(القوائم!$D$2:$D$13,S1211)))</f>
        <v/>
      </c>
      <c r="E1211" s="22" t="n"/>
      <c r="F1211" s="23" t="n"/>
      <c r="G1211" s="23" t="n"/>
      <c r="H1211" s="22" t="n"/>
      <c r="I1211" s="19" t="n"/>
      <c r="J1211" s="21" t="n"/>
      <c r="K1211" s="19" t="n"/>
      <c r="L1211" s="19" t="n"/>
      <c r="M1211" s="21" t="n"/>
      <c r="N1211" s="22" t="n"/>
      <c r="O1211" s="24">
        <f>IF(A1211&lt;&gt;"عهدة","",SUMIFS($G$8:$G$5007,$B$8:$B$5007,B1211,$A$8:$A$5007,"مصروف",$I$8:$I$5007,"&lt;&gt;مرفوض"))</f>
        <v/>
      </c>
      <c r="P1211" s="25">
        <f>IF(A1211&lt;&gt;"عهدة","",N(F1211)-O1211)</f>
        <v/>
      </c>
      <c r="Q1211" s="26">
        <f>IF(A1211="","",IF(A1211="عهدة",IF(N(F1211)=0,"⚠ أدخل قيمة العهدة",IF(P1211&lt;0,"⛔ عجز / زيادة مصروفات "&amp;TEXT(-P1211,"#,##0"),IF(COUNTIFS($B$8:$B$5007,B1211,$A$8:$A$5007,"مصروف",$I$8:$I$5007,"&lt;&gt;مرفوض",$K$8:$K$5007,"&lt;&gt;نعم")&gt;0,"⚠ "&amp;COUNTIFS($B$8:$B$5007,B1211,$A$8:$A$5007,"مصروف",$I$8:$I$5007,"&lt;&gt;مرفوض",$K$8:$K$5007,"&lt;&gt;نعم")&amp;" مصروف غير مسوى",IF(L1211="تمت التسوية",IF(P1211=0,"✔ متوازنة وتمت التسوية","✔ تمت التسوية – متبقي "&amp;TEXT(P1211,"#,##0")),IF(P1211&gt;0,"متبقي "&amp;TEXT(P1211,"#,##0"),"✔ متوازنة"))))),IF(R1211=0,"⚠ أضف سطر عهدة أولًا",IF(OR(C1211="",N(G1211)=0),"⚠ أكمل التاريخ والقيمة",IF(S1211="","⚠ التاريخ خارج السنة المالية",IF(H1211="","⚠ اختر بند الموازنة",IF(I1211="مرفوض","✖ مرفوض من المدير",IF(I1211&lt;&gt;"موافق","⏳ بانتظار موافقة المدير",IF(K1211&lt;&gt;"نعم","⚠ غير مسوى مع الحسابات","✔ معتمد ومسوى")))))))))</f>
        <v/>
      </c>
      <c r="R1211">
        <f>N(R1210)+IF(A1211="عهدة",1,0)</f>
        <v/>
      </c>
      <c r="S1211">
        <f>IF(C1211="","",IF(AND(C1211&gt;=DATE(2026,9,1),C1211&lt;=DATE(2027,8,31)),(YEAR(C1211)-2026)*12+MONTH(C1211)-8,""))</f>
        <v/>
      </c>
      <c r="T1211">
        <f>IF(AND(A1211="مصروف",R1211&gt;0,I1211="موافق",S1211&lt;&gt;"",H1211&lt;&gt;""),N(G1211),0)</f>
        <v/>
      </c>
    </row>
    <row r="1212">
      <c r="A1212" s="19" t="n"/>
      <c r="B1212" s="20">
        <f>IF(A1212="","",IF(R1212=0,"⚠ أضف سطر عهدة أولًا","DMT-"&amp;TEXT(R1212,"000")))</f>
        <v/>
      </c>
      <c r="C1212" s="21" t="n"/>
      <c r="D1212" s="20">
        <f>IF(C1212="","",IF(S1212="","خارج السنة المالية",INDEX(القوائم!$D$2:$D$13,S1212)))</f>
        <v/>
      </c>
      <c r="E1212" s="22" t="n"/>
      <c r="F1212" s="23" t="n"/>
      <c r="G1212" s="23" t="n"/>
      <c r="H1212" s="22" t="n"/>
      <c r="I1212" s="19" t="n"/>
      <c r="J1212" s="21" t="n"/>
      <c r="K1212" s="19" t="n"/>
      <c r="L1212" s="19" t="n"/>
      <c r="M1212" s="21" t="n"/>
      <c r="N1212" s="22" t="n"/>
      <c r="O1212" s="24">
        <f>IF(A1212&lt;&gt;"عهدة","",SUMIFS($G$8:$G$5007,$B$8:$B$5007,B1212,$A$8:$A$5007,"مصروف",$I$8:$I$5007,"&lt;&gt;مرفوض"))</f>
        <v/>
      </c>
      <c r="P1212" s="25">
        <f>IF(A1212&lt;&gt;"عهدة","",N(F1212)-O1212)</f>
        <v/>
      </c>
      <c r="Q1212" s="26">
        <f>IF(A1212="","",IF(A1212="عهدة",IF(N(F1212)=0,"⚠ أدخل قيمة العهدة",IF(P1212&lt;0,"⛔ عجز / زيادة مصروفات "&amp;TEXT(-P1212,"#,##0"),IF(COUNTIFS($B$8:$B$5007,B1212,$A$8:$A$5007,"مصروف",$I$8:$I$5007,"&lt;&gt;مرفوض",$K$8:$K$5007,"&lt;&gt;نعم")&gt;0,"⚠ "&amp;COUNTIFS($B$8:$B$5007,B1212,$A$8:$A$5007,"مصروف",$I$8:$I$5007,"&lt;&gt;مرفوض",$K$8:$K$5007,"&lt;&gt;نعم")&amp;" مصروف غير مسوى",IF(L1212="تمت التسوية",IF(P1212=0,"✔ متوازنة وتمت التسوية","✔ تمت التسوية – متبقي "&amp;TEXT(P1212,"#,##0")),IF(P1212&gt;0,"متبقي "&amp;TEXT(P1212,"#,##0"),"✔ متوازنة"))))),IF(R1212=0,"⚠ أضف سطر عهدة أولًا",IF(OR(C1212="",N(G1212)=0),"⚠ أكمل التاريخ والقيمة",IF(S1212="","⚠ التاريخ خارج السنة المالية",IF(H1212="","⚠ اختر بند الموازنة",IF(I1212="مرفوض","✖ مرفوض من المدير",IF(I1212&lt;&gt;"موافق","⏳ بانتظار موافقة المدير",IF(K1212&lt;&gt;"نعم","⚠ غير مسوى مع الحسابات","✔ معتمد ومسوى")))))))))</f>
        <v/>
      </c>
      <c r="R1212">
        <f>N(R1211)+IF(A1212="عهدة",1,0)</f>
        <v/>
      </c>
      <c r="S1212">
        <f>IF(C1212="","",IF(AND(C1212&gt;=DATE(2026,9,1),C1212&lt;=DATE(2027,8,31)),(YEAR(C1212)-2026)*12+MONTH(C1212)-8,""))</f>
        <v/>
      </c>
      <c r="T1212">
        <f>IF(AND(A1212="مصروف",R1212&gt;0,I1212="موافق",S1212&lt;&gt;"",H1212&lt;&gt;""),N(G1212),0)</f>
        <v/>
      </c>
    </row>
    <row r="1213">
      <c r="A1213" s="19" t="n"/>
      <c r="B1213" s="20">
        <f>IF(A1213="","",IF(R1213=0,"⚠ أضف سطر عهدة أولًا","DMT-"&amp;TEXT(R1213,"000")))</f>
        <v/>
      </c>
      <c r="C1213" s="21" t="n"/>
      <c r="D1213" s="20">
        <f>IF(C1213="","",IF(S1213="","خارج السنة المالية",INDEX(القوائم!$D$2:$D$13,S1213)))</f>
        <v/>
      </c>
      <c r="E1213" s="22" t="n"/>
      <c r="F1213" s="23" t="n"/>
      <c r="G1213" s="23" t="n"/>
      <c r="H1213" s="22" t="n"/>
      <c r="I1213" s="19" t="n"/>
      <c r="J1213" s="21" t="n"/>
      <c r="K1213" s="19" t="n"/>
      <c r="L1213" s="19" t="n"/>
      <c r="M1213" s="21" t="n"/>
      <c r="N1213" s="22" t="n"/>
      <c r="O1213" s="24">
        <f>IF(A1213&lt;&gt;"عهدة","",SUMIFS($G$8:$G$5007,$B$8:$B$5007,B1213,$A$8:$A$5007,"مصروف",$I$8:$I$5007,"&lt;&gt;مرفوض"))</f>
        <v/>
      </c>
      <c r="P1213" s="25">
        <f>IF(A1213&lt;&gt;"عهدة","",N(F1213)-O1213)</f>
        <v/>
      </c>
      <c r="Q1213" s="26">
        <f>IF(A1213="","",IF(A1213="عهدة",IF(N(F1213)=0,"⚠ أدخل قيمة العهدة",IF(P1213&lt;0,"⛔ عجز / زيادة مصروفات "&amp;TEXT(-P1213,"#,##0"),IF(COUNTIFS($B$8:$B$5007,B1213,$A$8:$A$5007,"مصروف",$I$8:$I$5007,"&lt;&gt;مرفوض",$K$8:$K$5007,"&lt;&gt;نعم")&gt;0,"⚠ "&amp;COUNTIFS($B$8:$B$5007,B1213,$A$8:$A$5007,"مصروف",$I$8:$I$5007,"&lt;&gt;مرفوض",$K$8:$K$5007,"&lt;&gt;نعم")&amp;" مصروف غير مسوى",IF(L1213="تمت التسوية",IF(P1213=0,"✔ متوازنة وتمت التسوية","✔ تمت التسوية – متبقي "&amp;TEXT(P1213,"#,##0")),IF(P1213&gt;0,"متبقي "&amp;TEXT(P1213,"#,##0"),"✔ متوازنة"))))),IF(R1213=0,"⚠ أضف سطر عهدة أولًا",IF(OR(C1213="",N(G1213)=0),"⚠ أكمل التاريخ والقيمة",IF(S1213="","⚠ التاريخ خارج السنة المالية",IF(H1213="","⚠ اختر بند الموازنة",IF(I1213="مرفوض","✖ مرفوض من المدير",IF(I1213&lt;&gt;"موافق","⏳ بانتظار موافقة المدير",IF(K1213&lt;&gt;"نعم","⚠ غير مسوى مع الحسابات","✔ معتمد ومسوى")))))))))</f>
        <v/>
      </c>
      <c r="R1213">
        <f>N(R1212)+IF(A1213="عهدة",1,0)</f>
        <v/>
      </c>
      <c r="S1213">
        <f>IF(C1213="","",IF(AND(C1213&gt;=DATE(2026,9,1),C1213&lt;=DATE(2027,8,31)),(YEAR(C1213)-2026)*12+MONTH(C1213)-8,""))</f>
        <v/>
      </c>
      <c r="T1213">
        <f>IF(AND(A1213="مصروف",R1213&gt;0,I1213="موافق",S1213&lt;&gt;"",H1213&lt;&gt;""),N(G1213),0)</f>
        <v/>
      </c>
    </row>
    <row r="1214">
      <c r="A1214" s="19" t="n"/>
      <c r="B1214" s="20">
        <f>IF(A1214="","",IF(R1214=0,"⚠ أضف سطر عهدة أولًا","DMT-"&amp;TEXT(R1214,"000")))</f>
        <v/>
      </c>
      <c r="C1214" s="21" t="n"/>
      <c r="D1214" s="20">
        <f>IF(C1214="","",IF(S1214="","خارج السنة المالية",INDEX(القوائم!$D$2:$D$13,S1214)))</f>
        <v/>
      </c>
      <c r="E1214" s="22" t="n"/>
      <c r="F1214" s="23" t="n"/>
      <c r="G1214" s="23" t="n"/>
      <c r="H1214" s="22" t="n"/>
      <c r="I1214" s="19" t="n"/>
      <c r="J1214" s="21" t="n"/>
      <c r="K1214" s="19" t="n"/>
      <c r="L1214" s="19" t="n"/>
      <c r="M1214" s="21" t="n"/>
      <c r="N1214" s="22" t="n"/>
      <c r="O1214" s="24">
        <f>IF(A1214&lt;&gt;"عهدة","",SUMIFS($G$8:$G$5007,$B$8:$B$5007,B1214,$A$8:$A$5007,"مصروف",$I$8:$I$5007,"&lt;&gt;مرفوض"))</f>
        <v/>
      </c>
      <c r="P1214" s="25">
        <f>IF(A1214&lt;&gt;"عهدة","",N(F1214)-O1214)</f>
        <v/>
      </c>
      <c r="Q1214" s="26">
        <f>IF(A1214="","",IF(A1214="عهدة",IF(N(F1214)=0,"⚠ أدخل قيمة العهدة",IF(P1214&lt;0,"⛔ عجز / زيادة مصروفات "&amp;TEXT(-P1214,"#,##0"),IF(COUNTIFS($B$8:$B$5007,B1214,$A$8:$A$5007,"مصروف",$I$8:$I$5007,"&lt;&gt;مرفوض",$K$8:$K$5007,"&lt;&gt;نعم")&gt;0,"⚠ "&amp;COUNTIFS($B$8:$B$5007,B1214,$A$8:$A$5007,"مصروف",$I$8:$I$5007,"&lt;&gt;مرفوض",$K$8:$K$5007,"&lt;&gt;نعم")&amp;" مصروف غير مسوى",IF(L1214="تمت التسوية",IF(P1214=0,"✔ متوازنة وتمت التسوية","✔ تمت التسوية – متبقي "&amp;TEXT(P1214,"#,##0")),IF(P1214&gt;0,"متبقي "&amp;TEXT(P1214,"#,##0"),"✔ متوازنة"))))),IF(R1214=0,"⚠ أضف سطر عهدة أولًا",IF(OR(C1214="",N(G1214)=0),"⚠ أكمل التاريخ والقيمة",IF(S1214="","⚠ التاريخ خارج السنة المالية",IF(H1214="","⚠ اختر بند الموازنة",IF(I1214="مرفوض","✖ مرفوض من المدير",IF(I1214&lt;&gt;"موافق","⏳ بانتظار موافقة المدير",IF(K1214&lt;&gt;"نعم","⚠ غير مسوى مع الحسابات","✔ معتمد ومسوى")))))))))</f>
        <v/>
      </c>
      <c r="R1214">
        <f>N(R1213)+IF(A1214="عهدة",1,0)</f>
        <v/>
      </c>
      <c r="S1214">
        <f>IF(C1214="","",IF(AND(C1214&gt;=DATE(2026,9,1),C1214&lt;=DATE(2027,8,31)),(YEAR(C1214)-2026)*12+MONTH(C1214)-8,""))</f>
        <v/>
      </c>
      <c r="T1214">
        <f>IF(AND(A1214="مصروف",R1214&gt;0,I1214="موافق",S1214&lt;&gt;"",H1214&lt;&gt;""),N(G1214),0)</f>
        <v/>
      </c>
    </row>
    <row r="1215">
      <c r="A1215" s="19" t="n"/>
      <c r="B1215" s="20">
        <f>IF(A1215="","",IF(R1215=0,"⚠ أضف سطر عهدة أولًا","DMT-"&amp;TEXT(R1215,"000")))</f>
        <v/>
      </c>
      <c r="C1215" s="21" t="n"/>
      <c r="D1215" s="20">
        <f>IF(C1215="","",IF(S1215="","خارج السنة المالية",INDEX(القوائم!$D$2:$D$13,S1215)))</f>
        <v/>
      </c>
      <c r="E1215" s="22" t="n"/>
      <c r="F1215" s="23" t="n"/>
      <c r="G1215" s="23" t="n"/>
      <c r="H1215" s="22" t="n"/>
      <c r="I1215" s="19" t="n"/>
      <c r="J1215" s="21" t="n"/>
      <c r="K1215" s="19" t="n"/>
      <c r="L1215" s="19" t="n"/>
      <c r="M1215" s="21" t="n"/>
      <c r="N1215" s="22" t="n"/>
      <c r="O1215" s="24">
        <f>IF(A1215&lt;&gt;"عهدة","",SUMIFS($G$8:$G$5007,$B$8:$B$5007,B1215,$A$8:$A$5007,"مصروف",$I$8:$I$5007,"&lt;&gt;مرفوض"))</f>
        <v/>
      </c>
      <c r="P1215" s="25">
        <f>IF(A1215&lt;&gt;"عهدة","",N(F1215)-O1215)</f>
        <v/>
      </c>
      <c r="Q1215" s="26">
        <f>IF(A1215="","",IF(A1215="عهدة",IF(N(F1215)=0,"⚠ أدخل قيمة العهدة",IF(P1215&lt;0,"⛔ عجز / زيادة مصروفات "&amp;TEXT(-P1215,"#,##0"),IF(COUNTIFS($B$8:$B$5007,B1215,$A$8:$A$5007,"مصروف",$I$8:$I$5007,"&lt;&gt;مرفوض",$K$8:$K$5007,"&lt;&gt;نعم")&gt;0,"⚠ "&amp;COUNTIFS($B$8:$B$5007,B1215,$A$8:$A$5007,"مصروف",$I$8:$I$5007,"&lt;&gt;مرفوض",$K$8:$K$5007,"&lt;&gt;نعم")&amp;" مصروف غير مسوى",IF(L1215="تمت التسوية",IF(P1215=0,"✔ متوازنة وتمت التسوية","✔ تمت التسوية – متبقي "&amp;TEXT(P1215,"#,##0")),IF(P1215&gt;0,"متبقي "&amp;TEXT(P1215,"#,##0"),"✔ متوازنة"))))),IF(R1215=0,"⚠ أضف سطر عهدة أولًا",IF(OR(C1215="",N(G1215)=0),"⚠ أكمل التاريخ والقيمة",IF(S1215="","⚠ التاريخ خارج السنة المالية",IF(H1215="","⚠ اختر بند الموازنة",IF(I1215="مرفوض","✖ مرفوض من المدير",IF(I1215&lt;&gt;"موافق","⏳ بانتظار موافقة المدير",IF(K1215&lt;&gt;"نعم","⚠ غير مسوى مع الحسابات","✔ معتمد ومسوى")))))))))</f>
        <v/>
      </c>
      <c r="R1215">
        <f>N(R1214)+IF(A1215="عهدة",1,0)</f>
        <v/>
      </c>
      <c r="S1215">
        <f>IF(C1215="","",IF(AND(C1215&gt;=DATE(2026,9,1),C1215&lt;=DATE(2027,8,31)),(YEAR(C1215)-2026)*12+MONTH(C1215)-8,""))</f>
        <v/>
      </c>
      <c r="T1215">
        <f>IF(AND(A1215="مصروف",R1215&gt;0,I1215="موافق",S1215&lt;&gt;"",H1215&lt;&gt;""),N(G1215),0)</f>
        <v/>
      </c>
    </row>
    <row r="1216">
      <c r="A1216" s="19" t="n"/>
      <c r="B1216" s="20">
        <f>IF(A1216="","",IF(R1216=0,"⚠ أضف سطر عهدة أولًا","DMT-"&amp;TEXT(R1216,"000")))</f>
        <v/>
      </c>
      <c r="C1216" s="21" t="n"/>
      <c r="D1216" s="20">
        <f>IF(C1216="","",IF(S1216="","خارج السنة المالية",INDEX(القوائم!$D$2:$D$13,S1216)))</f>
        <v/>
      </c>
      <c r="E1216" s="22" t="n"/>
      <c r="F1216" s="23" t="n"/>
      <c r="G1216" s="23" t="n"/>
      <c r="H1216" s="22" t="n"/>
      <c r="I1216" s="19" t="n"/>
      <c r="J1216" s="21" t="n"/>
      <c r="K1216" s="19" t="n"/>
      <c r="L1216" s="19" t="n"/>
      <c r="M1216" s="21" t="n"/>
      <c r="N1216" s="22" t="n"/>
      <c r="O1216" s="24">
        <f>IF(A1216&lt;&gt;"عهدة","",SUMIFS($G$8:$G$5007,$B$8:$B$5007,B1216,$A$8:$A$5007,"مصروف",$I$8:$I$5007,"&lt;&gt;مرفوض"))</f>
        <v/>
      </c>
      <c r="P1216" s="25">
        <f>IF(A1216&lt;&gt;"عهدة","",N(F1216)-O1216)</f>
        <v/>
      </c>
      <c r="Q1216" s="26">
        <f>IF(A1216="","",IF(A1216="عهدة",IF(N(F1216)=0,"⚠ أدخل قيمة العهدة",IF(P1216&lt;0,"⛔ عجز / زيادة مصروفات "&amp;TEXT(-P1216,"#,##0"),IF(COUNTIFS($B$8:$B$5007,B1216,$A$8:$A$5007,"مصروف",$I$8:$I$5007,"&lt;&gt;مرفوض",$K$8:$K$5007,"&lt;&gt;نعم")&gt;0,"⚠ "&amp;COUNTIFS($B$8:$B$5007,B1216,$A$8:$A$5007,"مصروف",$I$8:$I$5007,"&lt;&gt;مرفوض",$K$8:$K$5007,"&lt;&gt;نعم")&amp;" مصروف غير مسوى",IF(L1216="تمت التسوية",IF(P1216=0,"✔ متوازنة وتمت التسوية","✔ تمت التسوية – متبقي "&amp;TEXT(P1216,"#,##0")),IF(P1216&gt;0,"متبقي "&amp;TEXT(P1216,"#,##0"),"✔ متوازنة"))))),IF(R1216=0,"⚠ أضف سطر عهدة أولًا",IF(OR(C1216="",N(G1216)=0),"⚠ أكمل التاريخ والقيمة",IF(S1216="","⚠ التاريخ خارج السنة المالية",IF(H1216="","⚠ اختر بند الموازنة",IF(I1216="مرفوض","✖ مرفوض من المدير",IF(I1216&lt;&gt;"موافق","⏳ بانتظار موافقة المدير",IF(K1216&lt;&gt;"نعم","⚠ غير مسوى مع الحسابات","✔ معتمد ومسوى")))))))))</f>
        <v/>
      </c>
      <c r="R1216">
        <f>N(R1215)+IF(A1216="عهدة",1,0)</f>
        <v/>
      </c>
      <c r="S1216">
        <f>IF(C1216="","",IF(AND(C1216&gt;=DATE(2026,9,1),C1216&lt;=DATE(2027,8,31)),(YEAR(C1216)-2026)*12+MONTH(C1216)-8,""))</f>
        <v/>
      </c>
      <c r="T1216">
        <f>IF(AND(A1216="مصروف",R1216&gt;0,I1216="موافق",S1216&lt;&gt;"",H1216&lt;&gt;""),N(G1216),0)</f>
        <v/>
      </c>
    </row>
    <row r="1217">
      <c r="A1217" s="19" t="n"/>
      <c r="B1217" s="20">
        <f>IF(A1217="","",IF(R1217=0,"⚠ أضف سطر عهدة أولًا","DMT-"&amp;TEXT(R1217,"000")))</f>
        <v/>
      </c>
      <c r="C1217" s="21" t="n"/>
      <c r="D1217" s="20">
        <f>IF(C1217="","",IF(S1217="","خارج السنة المالية",INDEX(القوائم!$D$2:$D$13,S1217)))</f>
        <v/>
      </c>
      <c r="E1217" s="22" t="n"/>
      <c r="F1217" s="23" t="n"/>
      <c r="G1217" s="23" t="n"/>
      <c r="H1217" s="22" t="n"/>
      <c r="I1217" s="19" t="n"/>
      <c r="J1217" s="21" t="n"/>
      <c r="K1217" s="19" t="n"/>
      <c r="L1217" s="19" t="n"/>
      <c r="M1217" s="21" t="n"/>
      <c r="N1217" s="22" t="n"/>
      <c r="O1217" s="24">
        <f>IF(A1217&lt;&gt;"عهدة","",SUMIFS($G$8:$G$5007,$B$8:$B$5007,B1217,$A$8:$A$5007,"مصروف",$I$8:$I$5007,"&lt;&gt;مرفوض"))</f>
        <v/>
      </c>
      <c r="P1217" s="25">
        <f>IF(A1217&lt;&gt;"عهدة","",N(F1217)-O1217)</f>
        <v/>
      </c>
      <c r="Q1217" s="26">
        <f>IF(A1217="","",IF(A1217="عهدة",IF(N(F1217)=0,"⚠ أدخل قيمة العهدة",IF(P1217&lt;0,"⛔ عجز / زيادة مصروفات "&amp;TEXT(-P1217,"#,##0"),IF(COUNTIFS($B$8:$B$5007,B1217,$A$8:$A$5007,"مصروف",$I$8:$I$5007,"&lt;&gt;مرفوض",$K$8:$K$5007,"&lt;&gt;نعم")&gt;0,"⚠ "&amp;COUNTIFS($B$8:$B$5007,B1217,$A$8:$A$5007,"مصروف",$I$8:$I$5007,"&lt;&gt;مرفوض",$K$8:$K$5007,"&lt;&gt;نعم")&amp;" مصروف غير مسوى",IF(L1217="تمت التسوية",IF(P1217=0,"✔ متوازنة وتمت التسوية","✔ تمت التسوية – متبقي "&amp;TEXT(P1217,"#,##0")),IF(P1217&gt;0,"متبقي "&amp;TEXT(P1217,"#,##0"),"✔ متوازنة"))))),IF(R1217=0,"⚠ أضف سطر عهدة أولًا",IF(OR(C1217="",N(G1217)=0),"⚠ أكمل التاريخ والقيمة",IF(S1217="","⚠ التاريخ خارج السنة المالية",IF(H1217="","⚠ اختر بند الموازنة",IF(I1217="مرفوض","✖ مرفوض من المدير",IF(I1217&lt;&gt;"موافق","⏳ بانتظار موافقة المدير",IF(K1217&lt;&gt;"نعم","⚠ غير مسوى مع الحسابات","✔ معتمد ومسوى")))))))))</f>
        <v/>
      </c>
      <c r="R1217">
        <f>N(R1216)+IF(A1217="عهدة",1,0)</f>
        <v/>
      </c>
      <c r="S1217">
        <f>IF(C1217="","",IF(AND(C1217&gt;=DATE(2026,9,1),C1217&lt;=DATE(2027,8,31)),(YEAR(C1217)-2026)*12+MONTH(C1217)-8,""))</f>
        <v/>
      </c>
      <c r="T1217">
        <f>IF(AND(A1217="مصروف",R1217&gt;0,I1217="موافق",S1217&lt;&gt;"",H1217&lt;&gt;""),N(G1217),0)</f>
        <v/>
      </c>
    </row>
    <row r="1218">
      <c r="A1218" s="19" t="n"/>
      <c r="B1218" s="20">
        <f>IF(A1218="","",IF(R1218=0,"⚠ أضف سطر عهدة أولًا","DMT-"&amp;TEXT(R1218,"000")))</f>
        <v/>
      </c>
      <c r="C1218" s="21" t="n"/>
      <c r="D1218" s="20">
        <f>IF(C1218="","",IF(S1218="","خارج السنة المالية",INDEX(القوائم!$D$2:$D$13,S1218)))</f>
        <v/>
      </c>
      <c r="E1218" s="22" t="n"/>
      <c r="F1218" s="23" t="n"/>
      <c r="G1218" s="23" t="n"/>
      <c r="H1218" s="22" t="n"/>
      <c r="I1218" s="19" t="n"/>
      <c r="J1218" s="21" t="n"/>
      <c r="K1218" s="19" t="n"/>
      <c r="L1218" s="19" t="n"/>
      <c r="M1218" s="21" t="n"/>
      <c r="N1218" s="22" t="n"/>
      <c r="O1218" s="24">
        <f>IF(A1218&lt;&gt;"عهدة","",SUMIFS($G$8:$G$5007,$B$8:$B$5007,B1218,$A$8:$A$5007,"مصروف",$I$8:$I$5007,"&lt;&gt;مرفوض"))</f>
        <v/>
      </c>
      <c r="P1218" s="25">
        <f>IF(A1218&lt;&gt;"عهدة","",N(F1218)-O1218)</f>
        <v/>
      </c>
      <c r="Q1218" s="26">
        <f>IF(A1218="","",IF(A1218="عهدة",IF(N(F1218)=0,"⚠ أدخل قيمة العهدة",IF(P1218&lt;0,"⛔ عجز / زيادة مصروفات "&amp;TEXT(-P1218,"#,##0"),IF(COUNTIFS($B$8:$B$5007,B1218,$A$8:$A$5007,"مصروف",$I$8:$I$5007,"&lt;&gt;مرفوض",$K$8:$K$5007,"&lt;&gt;نعم")&gt;0,"⚠ "&amp;COUNTIFS($B$8:$B$5007,B1218,$A$8:$A$5007,"مصروف",$I$8:$I$5007,"&lt;&gt;مرفوض",$K$8:$K$5007,"&lt;&gt;نعم")&amp;" مصروف غير مسوى",IF(L1218="تمت التسوية",IF(P1218=0,"✔ متوازنة وتمت التسوية","✔ تمت التسوية – متبقي "&amp;TEXT(P1218,"#,##0")),IF(P1218&gt;0,"متبقي "&amp;TEXT(P1218,"#,##0"),"✔ متوازنة"))))),IF(R1218=0,"⚠ أضف سطر عهدة أولًا",IF(OR(C1218="",N(G1218)=0),"⚠ أكمل التاريخ والقيمة",IF(S1218="","⚠ التاريخ خارج السنة المالية",IF(H1218="","⚠ اختر بند الموازنة",IF(I1218="مرفوض","✖ مرفوض من المدير",IF(I1218&lt;&gt;"موافق","⏳ بانتظار موافقة المدير",IF(K1218&lt;&gt;"نعم","⚠ غير مسوى مع الحسابات","✔ معتمد ومسوى")))))))))</f>
        <v/>
      </c>
      <c r="R1218">
        <f>N(R1217)+IF(A1218="عهدة",1,0)</f>
        <v/>
      </c>
      <c r="S1218">
        <f>IF(C1218="","",IF(AND(C1218&gt;=DATE(2026,9,1),C1218&lt;=DATE(2027,8,31)),(YEAR(C1218)-2026)*12+MONTH(C1218)-8,""))</f>
        <v/>
      </c>
      <c r="T1218">
        <f>IF(AND(A1218="مصروف",R1218&gt;0,I1218="موافق",S1218&lt;&gt;"",H1218&lt;&gt;""),N(G1218),0)</f>
        <v/>
      </c>
    </row>
    <row r="1219">
      <c r="A1219" s="19" t="n"/>
      <c r="B1219" s="20">
        <f>IF(A1219="","",IF(R1219=0,"⚠ أضف سطر عهدة أولًا","DMT-"&amp;TEXT(R1219,"000")))</f>
        <v/>
      </c>
      <c r="C1219" s="21" t="n"/>
      <c r="D1219" s="20">
        <f>IF(C1219="","",IF(S1219="","خارج السنة المالية",INDEX(القوائم!$D$2:$D$13,S1219)))</f>
        <v/>
      </c>
      <c r="E1219" s="22" t="n"/>
      <c r="F1219" s="23" t="n"/>
      <c r="G1219" s="23" t="n"/>
      <c r="H1219" s="22" t="n"/>
      <c r="I1219" s="19" t="n"/>
      <c r="J1219" s="21" t="n"/>
      <c r="K1219" s="19" t="n"/>
      <c r="L1219" s="19" t="n"/>
      <c r="M1219" s="21" t="n"/>
      <c r="N1219" s="22" t="n"/>
      <c r="O1219" s="24">
        <f>IF(A1219&lt;&gt;"عهدة","",SUMIFS($G$8:$G$5007,$B$8:$B$5007,B1219,$A$8:$A$5007,"مصروف",$I$8:$I$5007,"&lt;&gt;مرفوض"))</f>
        <v/>
      </c>
      <c r="P1219" s="25">
        <f>IF(A1219&lt;&gt;"عهدة","",N(F1219)-O1219)</f>
        <v/>
      </c>
      <c r="Q1219" s="26">
        <f>IF(A1219="","",IF(A1219="عهدة",IF(N(F1219)=0,"⚠ أدخل قيمة العهدة",IF(P1219&lt;0,"⛔ عجز / زيادة مصروفات "&amp;TEXT(-P1219,"#,##0"),IF(COUNTIFS($B$8:$B$5007,B1219,$A$8:$A$5007,"مصروف",$I$8:$I$5007,"&lt;&gt;مرفوض",$K$8:$K$5007,"&lt;&gt;نعم")&gt;0,"⚠ "&amp;COUNTIFS($B$8:$B$5007,B1219,$A$8:$A$5007,"مصروف",$I$8:$I$5007,"&lt;&gt;مرفوض",$K$8:$K$5007,"&lt;&gt;نعم")&amp;" مصروف غير مسوى",IF(L1219="تمت التسوية",IF(P1219=0,"✔ متوازنة وتمت التسوية","✔ تمت التسوية – متبقي "&amp;TEXT(P1219,"#,##0")),IF(P1219&gt;0,"متبقي "&amp;TEXT(P1219,"#,##0"),"✔ متوازنة"))))),IF(R1219=0,"⚠ أضف سطر عهدة أولًا",IF(OR(C1219="",N(G1219)=0),"⚠ أكمل التاريخ والقيمة",IF(S1219="","⚠ التاريخ خارج السنة المالية",IF(H1219="","⚠ اختر بند الموازنة",IF(I1219="مرفوض","✖ مرفوض من المدير",IF(I1219&lt;&gt;"موافق","⏳ بانتظار موافقة المدير",IF(K1219&lt;&gt;"نعم","⚠ غير مسوى مع الحسابات","✔ معتمد ومسوى")))))))))</f>
        <v/>
      </c>
      <c r="R1219">
        <f>N(R1218)+IF(A1219="عهدة",1,0)</f>
        <v/>
      </c>
      <c r="S1219">
        <f>IF(C1219="","",IF(AND(C1219&gt;=DATE(2026,9,1),C1219&lt;=DATE(2027,8,31)),(YEAR(C1219)-2026)*12+MONTH(C1219)-8,""))</f>
        <v/>
      </c>
      <c r="T1219">
        <f>IF(AND(A1219="مصروف",R1219&gt;0,I1219="موافق",S1219&lt;&gt;"",H1219&lt;&gt;""),N(G1219),0)</f>
        <v/>
      </c>
    </row>
    <row r="1220">
      <c r="A1220" s="19" t="n"/>
      <c r="B1220" s="20">
        <f>IF(A1220="","",IF(R1220=0,"⚠ أضف سطر عهدة أولًا","DMT-"&amp;TEXT(R1220,"000")))</f>
        <v/>
      </c>
      <c r="C1220" s="21" t="n"/>
      <c r="D1220" s="20">
        <f>IF(C1220="","",IF(S1220="","خارج السنة المالية",INDEX(القوائم!$D$2:$D$13,S1220)))</f>
        <v/>
      </c>
      <c r="E1220" s="22" t="n"/>
      <c r="F1220" s="23" t="n"/>
      <c r="G1220" s="23" t="n"/>
      <c r="H1220" s="22" t="n"/>
      <c r="I1220" s="19" t="n"/>
      <c r="J1220" s="21" t="n"/>
      <c r="K1220" s="19" t="n"/>
      <c r="L1220" s="19" t="n"/>
      <c r="M1220" s="21" t="n"/>
      <c r="N1220" s="22" t="n"/>
      <c r="O1220" s="24">
        <f>IF(A1220&lt;&gt;"عهدة","",SUMIFS($G$8:$G$5007,$B$8:$B$5007,B1220,$A$8:$A$5007,"مصروف",$I$8:$I$5007,"&lt;&gt;مرفوض"))</f>
        <v/>
      </c>
      <c r="P1220" s="25">
        <f>IF(A1220&lt;&gt;"عهدة","",N(F1220)-O1220)</f>
        <v/>
      </c>
      <c r="Q1220" s="26">
        <f>IF(A1220="","",IF(A1220="عهدة",IF(N(F1220)=0,"⚠ أدخل قيمة العهدة",IF(P1220&lt;0,"⛔ عجز / زيادة مصروفات "&amp;TEXT(-P1220,"#,##0"),IF(COUNTIFS($B$8:$B$5007,B1220,$A$8:$A$5007,"مصروف",$I$8:$I$5007,"&lt;&gt;مرفوض",$K$8:$K$5007,"&lt;&gt;نعم")&gt;0,"⚠ "&amp;COUNTIFS($B$8:$B$5007,B1220,$A$8:$A$5007,"مصروف",$I$8:$I$5007,"&lt;&gt;مرفوض",$K$8:$K$5007,"&lt;&gt;نعم")&amp;" مصروف غير مسوى",IF(L1220="تمت التسوية",IF(P1220=0,"✔ متوازنة وتمت التسوية","✔ تمت التسوية – متبقي "&amp;TEXT(P1220,"#,##0")),IF(P1220&gt;0,"متبقي "&amp;TEXT(P1220,"#,##0"),"✔ متوازنة"))))),IF(R1220=0,"⚠ أضف سطر عهدة أولًا",IF(OR(C1220="",N(G1220)=0),"⚠ أكمل التاريخ والقيمة",IF(S1220="","⚠ التاريخ خارج السنة المالية",IF(H1220="","⚠ اختر بند الموازنة",IF(I1220="مرفوض","✖ مرفوض من المدير",IF(I1220&lt;&gt;"موافق","⏳ بانتظار موافقة المدير",IF(K1220&lt;&gt;"نعم","⚠ غير مسوى مع الحسابات","✔ معتمد ومسوى")))))))))</f>
        <v/>
      </c>
      <c r="R1220">
        <f>N(R1219)+IF(A1220="عهدة",1,0)</f>
        <v/>
      </c>
      <c r="S1220">
        <f>IF(C1220="","",IF(AND(C1220&gt;=DATE(2026,9,1),C1220&lt;=DATE(2027,8,31)),(YEAR(C1220)-2026)*12+MONTH(C1220)-8,""))</f>
        <v/>
      </c>
      <c r="T1220">
        <f>IF(AND(A1220="مصروف",R1220&gt;0,I1220="موافق",S1220&lt;&gt;"",H1220&lt;&gt;""),N(G1220),0)</f>
        <v/>
      </c>
    </row>
    <row r="1221">
      <c r="A1221" s="19" t="n"/>
      <c r="B1221" s="20">
        <f>IF(A1221="","",IF(R1221=0,"⚠ أضف سطر عهدة أولًا","DMT-"&amp;TEXT(R1221,"000")))</f>
        <v/>
      </c>
      <c r="C1221" s="21" t="n"/>
      <c r="D1221" s="20">
        <f>IF(C1221="","",IF(S1221="","خارج السنة المالية",INDEX(القوائم!$D$2:$D$13,S1221)))</f>
        <v/>
      </c>
      <c r="E1221" s="22" t="n"/>
      <c r="F1221" s="23" t="n"/>
      <c r="G1221" s="23" t="n"/>
      <c r="H1221" s="22" t="n"/>
      <c r="I1221" s="19" t="n"/>
      <c r="J1221" s="21" t="n"/>
      <c r="K1221" s="19" t="n"/>
      <c r="L1221" s="19" t="n"/>
      <c r="M1221" s="21" t="n"/>
      <c r="N1221" s="22" t="n"/>
      <c r="O1221" s="24">
        <f>IF(A1221&lt;&gt;"عهدة","",SUMIFS($G$8:$G$5007,$B$8:$B$5007,B1221,$A$8:$A$5007,"مصروف",$I$8:$I$5007,"&lt;&gt;مرفوض"))</f>
        <v/>
      </c>
      <c r="P1221" s="25">
        <f>IF(A1221&lt;&gt;"عهدة","",N(F1221)-O1221)</f>
        <v/>
      </c>
      <c r="Q1221" s="26">
        <f>IF(A1221="","",IF(A1221="عهدة",IF(N(F1221)=0,"⚠ أدخل قيمة العهدة",IF(P1221&lt;0,"⛔ عجز / زيادة مصروفات "&amp;TEXT(-P1221,"#,##0"),IF(COUNTIFS($B$8:$B$5007,B1221,$A$8:$A$5007,"مصروف",$I$8:$I$5007,"&lt;&gt;مرفوض",$K$8:$K$5007,"&lt;&gt;نعم")&gt;0,"⚠ "&amp;COUNTIFS($B$8:$B$5007,B1221,$A$8:$A$5007,"مصروف",$I$8:$I$5007,"&lt;&gt;مرفوض",$K$8:$K$5007,"&lt;&gt;نعم")&amp;" مصروف غير مسوى",IF(L1221="تمت التسوية",IF(P1221=0,"✔ متوازنة وتمت التسوية","✔ تمت التسوية – متبقي "&amp;TEXT(P1221,"#,##0")),IF(P1221&gt;0,"متبقي "&amp;TEXT(P1221,"#,##0"),"✔ متوازنة"))))),IF(R1221=0,"⚠ أضف سطر عهدة أولًا",IF(OR(C1221="",N(G1221)=0),"⚠ أكمل التاريخ والقيمة",IF(S1221="","⚠ التاريخ خارج السنة المالية",IF(H1221="","⚠ اختر بند الموازنة",IF(I1221="مرفوض","✖ مرفوض من المدير",IF(I1221&lt;&gt;"موافق","⏳ بانتظار موافقة المدير",IF(K1221&lt;&gt;"نعم","⚠ غير مسوى مع الحسابات","✔ معتمد ومسوى")))))))))</f>
        <v/>
      </c>
      <c r="R1221">
        <f>N(R1220)+IF(A1221="عهدة",1,0)</f>
        <v/>
      </c>
      <c r="S1221">
        <f>IF(C1221="","",IF(AND(C1221&gt;=DATE(2026,9,1),C1221&lt;=DATE(2027,8,31)),(YEAR(C1221)-2026)*12+MONTH(C1221)-8,""))</f>
        <v/>
      </c>
      <c r="T1221">
        <f>IF(AND(A1221="مصروف",R1221&gt;0,I1221="موافق",S1221&lt;&gt;"",H1221&lt;&gt;""),N(G1221),0)</f>
        <v/>
      </c>
    </row>
    <row r="1222">
      <c r="A1222" s="19" t="n"/>
      <c r="B1222" s="20">
        <f>IF(A1222="","",IF(R1222=0,"⚠ أضف سطر عهدة أولًا","DMT-"&amp;TEXT(R1222,"000")))</f>
        <v/>
      </c>
      <c r="C1222" s="21" t="n"/>
      <c r="D1222" s="20">
        <f>IF(C1222="","",IF(S1222="","خارج السنة المالية",INDEX(القوائم!$D$2:$D$13,S1222)))</f>
        <v/>
      </c>
      <c r="E1222" s="22" t="n"/>
      <c r="F1222" s="23" t="n"/>
      <c r="G1222" s="23" t="n"/>
      <c r="H1222" s="22" t="n"/>
      <c r="I1222" s="19" t="n"/>
      <c r="J1222" s="21" t="n"/>
      <c r="K1222" s="19" t="n"/>
      <c r="L1222" s="19" t="n"/>
      <c r="M1222" s="21" t="n"/>
      <c r="N1222" s="22" t="n"/>
      <c r="O1222" s="24">
        <f>IF(A1222&lt;&gt;"عهدة","",SUMIFS($G$8:$G$5007,$B$8:$B$5007,B1222,$A$8:$A$5007,"مصروف",$I$8:$I$5007,"&lt;&gt;مرفوض"))</f>
        <v/>
      </c>
      <c r="P1222" s="25">
        <f>IF(A1222&lt;&gt;"عهدة","",N(F1222)-O1222)</f>
        <v/>
      </c>
      <c r="Q1222" s="26">
        <f>IF(A1222="","",IF(A1222="عهدة",IF(N(F1222)=0,"⚠ أدخل قيمة العهدة",IF(P1222&lt;0,"⛔ عجز / زيادة مصروفات "&amp;TEXT(-P1222,"#,##0"),IF(COUNTIFS($B$8:$B$5007,B1222,$A$8:$A$5007,"مصروف",$I$8:$I$5007,"&lt;&gt;مرفوض",$K$8:$K$5007,"&lt;&gt;نعم")&gt;0,"⚠ "&amp;COUNTIFS($B$8:$B$5007,B1222,$A$8:$A$5007,"مصروف",$I$8:$I$5007,"&lt;&gt;مرفوض",$K$8:$K$5007,"&lt;&gt;نعم")&amp;" مصروف غير مسوى",IF(L1222="تمت التسوية",IF(P1222=0,"✔ متوازنة وتمت التسوية","✔ تمت التسوية – متبقي "&amp;TEXT(P1222,"#,##0")),IF(P1222&gt;0,"متبقي "&amp;TEXT(P1222,"#,##0"),"✔ متوازنة"))))),IF(R1222=0,"⚠ أضف سطر عهدة أولًا",IF(OR(C1222="",N(G1222)=0),"⚠ أكمل التاريخ والقيمة",IF(S1222="","⚠ التاريخ خارج السنة المالية",IF(H1222="","⚠ اختر بند الموازنة",IF(I1222="مرفوض","✖ مرفوض من المدير",IF(I1222&lt;&gt;"موافق","⏳ بانتظار موافقة المدير",IF(K1222&lt;&gt;"نعم","⚠ غير مسوى مع الحسابات","✔ معتمد ومسوى")))))))))</f>
        <v/>
      </c>
      <c r="R1222">
        <f>N(R1221)+IF(A1222="عهدة",1,0)</f>
        <v/>
      </c>
      <c r="S1222">
        <f>IF(C1222="","",IF(AND(C1222&gt;=DATE(2026,9,1),C1222&lt;=DATE(2027,8,31)),(YEAR(C1222)-2026)*12+MONTH(C1222)-8,""))</f>
        <v/>
      </c>
      <c r="T1222">
        <f>IF(AND(A1222="مصروف",R1222&gt;0,I1222="موافق",S1222&lt;&gt;"",H1222&lt;&gt;""),N(G1222),0)</f>
        <v/>
      </c>
    </row>
    <row r="1223">
      <c r="A1223" s="19" t="n"/>
      <c r="B1223" s="20">
        <f>IF(A1223="","",IF(R1223=0,"⚠ أضف سطر عهدة أولًا","DMT-"&amp;TEXT(R1223,"000")))</f>
        <v/>
      </c>
      <c r="C1223" s="21" t="n"/>
      <c r="D1223" s="20">
        <f>IF(C1223="","",IF(S1223="","خارج السنة المالية",INDEX(القوائم!$D$2:$D$13,S1223)))</f>
        <v/>
      </c>
      <c r="E1223" s="22" t="n"/>
      <c r="F1223" s="23" t="n"/>
      <c r="G1223" s="23" t="n"/>
      <c r="H1223" s="22" t="n"/>
      <c r="I1223" s="19" t="n"/>
      <c r="J1223" s="21" t="n"/>
      <c r="K1223" s="19" t="n"/>
      <c r="L1223" s="19" t="n"/>
      <c r="M1223" s="21" t="n"/>
      <c r="N1223" s="22" t="n"/>
      <c r="O1223" s="24">
        <f>IF(A1223&lt;&gt;"عهدة","",SUMIFS($G$8:$G$5007,$B$8:$B$5007,B1223,$A$8:$A$5007,"مصروف",$I$8:$I$5007,"&lt;&gt;مرفوض"))</f>
        <v/>
      </c>
      <c r="P1223" s="25">
        <f>IF(A1223&lt;&gt;"عهدة","",N(F1223)-O1223)</f>
        <v/>
      </c>
      <c r="Q1223" s="26">
        <f>IF(A1223="","",IF(A1223="عهدة",IF(N(F1223)=0,"⚠ أدخل قيمة العهدة",IF(P1223&lt;0,"⛔ عجز / زيادة مصروفات "&amp;TEXT(-P1223,"#,##0"),IF(COUNTIFS($B$8:$B$5007,B1223,$A$8:$A$5007,"مصروف",$I$8:$I$5007,"&lt;&gt;مرفوض",$K$8:$K$5007,"&lt;&gt;نعم")&gt;0,"⚠ "&amp;COUNTIFS($B$8:$B$5007,B1223,$A$8:$A$5007,"مصروف",$I$8:$I$5007,"&lt;&gt;مرفوض",$K$8:$K$5007,"&lt;&gt;نعم")&amp;" مصروف غير مسوى",IF(L1223="تمت التسوية",IF(P1223=0,"✔ متوازنة وتمت التسوية","✔ تمت التسوية – متبقي "&amp;TEXT(P1223,"#,##0")),IF(P1223&gt;0,"متبقي "&amp;TEXT(P1223,"#,##0"),"✔ متوازنة"))))),IF(R1223=0,"⚠ أضف سطر عهدة أولًا",IF(OR(C1223="",N(G1223)=0),"⚠ أكمل التاريخ والقيمة",IF(S1223="","⚠ التاريخ خارج السنة المالية",IF(H1223="","⚠ اختر بند الموازنة",IF(I1223="مرفوض","✖ مرفوض من المدير",IF(I1223&lt;&gt;"موافق","⏳ بانتظار موافقة المدير",IF(K1223&lt;&gt;"نعم","⚠ غير مسوى مع الحسابات","✔ معتمد ومسوى")))))))))</f>
        <v/>
      </c>
      <c r="R1223">
        <f>N(R1222)+IF(A1223="عهدة",1,0)</f>
        <v/>
      </c>
      <c r="S1223">
        <f>IF(C1223="","",IF(AND(C1223&gt;=DATE(2026,9,1),C1223&lt;=DATE(2027,8,31)),(YEAR(C1223)-2026)*12+MONTH(C1223)-8,""))</f>
        <v/>
      </c>
      <c r="T1223">
        <f>IF(AND(A1223="مصروف",R1223&gt;0,I1223="موافق",S1223&lt;&gt;"",H1223&lt;&gt;""),N(G1223),0)</f>
        <v/>
      </c>
    </row>
    <row r="1224">
      <c r="A1224" s="19" t="n"/>
      <c r="B1224" s="20">
        <f>IF(A1224="","",IF(R1224=0,"⚠ أضف سطر عهدة أولًا","DMT-"&amp;TEXT(R1224,"000")))</f>
        <v/>
      </c>
      <c r="C1224" s="21" t="n"/>
      <c r="D1224" s="20">
        <f>IF(C1224="","",IF(S1224="","خارج السنة المالية",INDEX(القوائم!$D$2:$D$13,S1224)))</f>
        <v/>
      </c>
      <c r="E1224" s="22" t="n"/>
      <c r="F1224" s="23" t="n"/>
      <c r="G1224" s="23" t="n"/>
      <c r="H1224" s="22" t="n"/>
      <c r="I1224" s="19" t="n"/>
      <c r="J1224" s="21" t="n"/>
      <c r="K1224" s="19" t="n"/>
      <c r="L1224" s="19" t="n"/>
      <c r="M1224" s="21" t="n"/>
      <c r="N1224" s="22" t="n"/>
      <c r="O1224" s="24">
        <f>IF(A1224&lt;&gt;"عهدة","",SUMIFS($G$8:$G$5007,$B$8:$B$5007,B1224,$A$8:$A$5007,"مصروف",$I$8:$I$5007,"&lt;&gt;مرفوض"))</f>
        <v/>
      </c>
      <c r="P1224" s="25">
        <f>IF(A1224&lt;&gt;"عهدة","",N(F1224)-O1224)</f>
        <v/>
      </c>
      <c r="Q1224" s="26">
        <f>IF(A1224="","",IF(A1224="عهدة",IF(N(F1224)=0,"⚠ أدخل قيمة العهدة",IF(P1224&lt;0,"⛔ عجز / زيادة مصروفات "&amp;TEXT(-P1224,"#,##0"),IF(COUNTIFS($B$8:$B$5007,B1224,$A$8:$A$5007,"مصروف",$I$8:$I$5007,"&lt;&gt;مرفوض",$K$8:$K$5007,"&lt;&gt;نعم")&gt;0,"⚠ "&amp;COUNTIFS($B$8:$B$5007,B1224,$A$8:$A$5007,"مصروف",$I$8:$I$5007,"&lt;&gt;مرفوض",$K$8:$K$5007,"&lt;&gt;نعم")&amp;" مصروف غير مسوى",IF(L1224="تمت التسوية",IF(P1224=0,"✔ متوازنة وتمت التسوية","✔ تمت التسوية – متبقي "&amp;TEXT(P1224,"#,##0")),IF(P1224&gt;0,"متبقي "&amp;TEXT(P1224,"#,##0"),"✔ متوازنة"))))),IF(R1224=0,"⚠ أضف سطر عهدة أولًا",IF(OR(C1224="",N(G1224)=0),"⚠ أكمل التاريخ والقيمة",IF(S1224="","⚠ التاريخ خارج السنة المالية",IF(H1224="","⚠ اختر بند الموازنة",IF(I1224="مرفوض","✖ مرفوض من المدير",IF(I1224&lt;&gt;"موافق","⏳ بانتظار موافقة المدير",IF(K1224&lt;&gt;"نعم","⚠ غير مسوى مع الحسابات","✔ معتمد ومسوى")))))))))</f>
        <v/>
      </c>
      <c r="R1224">
        <f>N(R1223)+IF(A1224="عهدة",1,0)</f>
        <v/>
      </c>
      <c r="S1224">
        <f>IF(C1224="","",IF(AND(C1224&gt;=DATE(2026,9,1),C1224&lt;=DATE(2027,8,31)),(YEAR(C1224)-2026)*12+MONTH(C1224)-8,""))</f>
        <v/>
      </c>
      <c r="T1224">
        <f>IF(AND(A1224="مصروف",R1224&gt;0,I1224="موافق",S1224&lt;&gt;"",H1224&lt;&gt;""),N(G1224),0)</f>
        <v/>
      </c>
    </row>
    <row r="1225">
      <c r="A1225" s="19" t="n"/>
      <c r="B1225" s="20">
        <f>IF(A1225="","",IF(R1225=0,"⚠ أضف سطر عهدة أولًا","DMT-"&amp;TEXT(R1225,"000")))</f>
        <v/>
      </c>
      <c r="C1225" s="21" t="n"/>
      <c r="D1225" s="20">
        <f>IF(C1225="","",IF(S1225="","خارج السنة المالية",INDEX(القوائم!$D$2:$D$13,S1225)))</f>
        <v/>
      </c>
      <c r="E1225" s="22" t="n"/>
      <c r="F1225" s="23" t="n"/>
      <c r="G1225" s="23" t="n"/>
      <c r="H1225" s="22" t="n"/>
      <c r="I1225" s="19" t="n"/>
      <c r="J1225" s="21" t="n"/>
      <c r="K1225" s="19" t="n"/>
      <c r="L1225" s="19" t="n"/>
      <c r="M1225" s="21" t="n"/>
      <c r="N1225" s="22" t="n"/>
      <c r="O1225" s="24">
        <f>IF(A1225&lt;&gt;"عهدة","",SUMIFS($G$8:$G$5007,$B$8:$B$5007,B1225,$A$8:$A$5007,"مصروف",$I$8:$I$5007,"&lt;&gt;مرفوض"))</f>
        <v/>
      </c>
      <c r="P1225" s="25">
        <f>IF(A1225&lt;&gt;"عهدة","",N(F1225)-O1225)</f>
        <v/>
      </c>
      <c r="Q1225" s="26">
        <f>IF(A1225="","",IF(A1225="عهدة",IF(N(F1225)=0,"⚠ أدخل قيمة العهدة",IF(P1225&lt;0,"⛔ عجز / زيادة مصروفات "&amp;TEXT(-P1225,"#,##0"),IF(COUNTIFS($B$8:$B$5007,B1225,$A$8:$A$5007,"مصروف",$I$8:$I$5007,"&lt;&gt;مرفوض",$K$8:$K$5007,"&lt;&gt;نعم")&gt;0,"⚠ "&amp;COUNTIFS($B$8:$B$5007,B1225,$A$8:$A$5007,"مصروف",$I$8:$I$5007,"&lt;&gt;مرفوض",$K$8:$K$5007,"&lt;&gt;نعم")&amp;" مصروف غير مسوى",IF(L1225="تمت التسوية",IF(P1225=0,"✔ متوازنة وتمت التسوية","✔ تمت التسوية – متبقي "&amp;TEXT(P1225,"#,##0")),IF(P1225&gt;0,"متبقي "&amp;TEXT(P1225,"#,##0"),"✔ متوازنة"))))),IF(R1225=0,"⚠ أضف سطر عهدة أولًا",IF(OR(C1225="",N(G1225)=0),"⚠ أكمل التاريخ والقيمة",IF(S1225="","⚠ التاريخ خارج السنة المالية",IF(H1225="","⚠ اختر بند الموازنة",IF(I1225="مرفوض","✖ مرفوض من المدير",IF(I1225&lt;&gt;"موافق","⏳ بانتظار موافقة المدير",IF(K1225&lt;&gt;"نعم","⚠ غير مسوى مع الحسابات","✔ معتمد ومسوى")))))))))</f>
        <v/>
      </c>
      <c r="R1225">
        <f>N(R1224)+IF(A1225="عهدة",1,0)</f>
        <v/>
      </c>
      <c r="S1225">
        <f>IF(C1225="","",IF(AND(C1225&gt;=DATE(2026,9,1),C1225&lt;=DATE(2027,8,31)),(YEAR(C1225)-2026)*12+MONTH(C1225)-8,""))</f>
        <v/>
      </c>
      <c r="T1225">
        <f>IF(AND(A1225="مصروف",R1225&gt;0,I1225="موافق",S1225&lt;&gt;"",H1225&lt;&gt;""),N(G1225),0)</f>
        <v/>
      </c>
    </row>
    <row r="1226">
      <c r="A1226" s="19" t="n"/>
      <c r="B1226" s="20">
        <f>IF(A1226="","",IF(R1226=0,"⚠ أضف سطر عهدة أولًا","DMT-"&amp;TEXT(R1226,"000")))</f>
        <v/>
      </c>
      <c r="C1226" s="21" t="n"/>
      <c r="D1226" s="20">
        <f>IF(C1226="","",IF(S1226="","خارج السنة المالية",INDEX(القوائم!$D$2:$D$13,S1226)))</f>
        <v/>
      </c>
      <c r="E1226" s="22" t="n"/>
      <c r="F1226" s="23" t="n"/>
      <c r="G1226" s="23" t="n"/>
      <c r="H1226" s="22" t="n"/>
      <c r="I1226" s="19" t="n"/>
      <c r="J1226" s="21" t="n"/>
      <c r="K1226" s="19" t="n"/>
      <c r="L1226" s="19" t="n"/>
      <c r="M1226" s="21" t="n"/>
      <c r="N1226" s="22" t="n"/>
      <c r="O1226" s="24">
        <f>IF(A1226&lt;&gt;"عهدة","",SUMIFS($G$8:$G$5007,$B$8:$B$5007,B1226,$A$8:$A$5007,"مصروف",$I$8:$I$5007,"&lt;&gt;مرفوض"))</f>
        <v/>
      </c>
      <c r="P1226" s="25">
        <f>IF(A1226&lt;&gt;"عهدة","",N(F1226)-O1226)</f>
        <v/>
      </c>
      <c r="Q1226" s="26">
        <f>IF(A1226="","",IF(A1226="عهدة",IF(N(F1226)=0,"⚠ أدخل قيمة العهدة",IF(P1226&lt;0,"⛔ عجز / زيادة مصروفات "&amp;TEXT(-P1226,"#,##0"),IF(COUNTIFS($B$8:$B$5007,B1226,$A$8:$A$5007,"مصروف",$I$8:$I$5007,"&lt;&gt;مرفوض",$K$8:$K$5007,"&lt;&gt;نعم")&gt;0,"⚠ "&amp;COUNTIFS($B$8:$B$5007,B1226,$A$8:$A$5007,"مصروف",$I$8:$I$5007,"&lt;&gt;مرفوض",$K$8:$K$5007,"&lt;&gt;نعم")&amp;" مصروف غير مسوى",IF(L1226="تمت التسوية",IF(P1226=0,"✔ متوازنة وتمت التسوية","✔ تمت التسوية – متبقي "&amp;TEXT(P1226,"#,##0")),IF(P1226&gt;0,"متبقي "&amp;TEXT(P1226,"#,##0"),"✔ متوازنة"))))),IF(R1226=0,"⚠ أضف سطر عهدة أولًا",IF(OR(C1226="",N(G1226)=0),"⚠ أكمل التاريخ والقيمة",IF(S1226="","⚠ التاريخ خارج السنة المالية",IF(H1226="","⚠ اختر بند الموازنة",IF(I1226="مرفوض","✖ مرفوض من المدير",IF(I1226&lt;&gt;"موافق","⏳ بانتظار موافقة المدير",IF(K1226&lt;&gt;"نعم","⚠ غير مسوى مع الحسابات","✔ معتمد ومسوى")))))))))</f>
        <v/>
      </c>
      <c r="R1226">
        <f>N(R1225)+IF(A1226="عهدة",1,0)</f>
        <v/>
      </c>
      <c r="S1226">
        <f>IF(C1226="","",IF(AND(C1226&gt;=DATE(2026,9,1),C1226&lt;=DATE(2027,8,31)),(YEAR(C1226)-2026)*12+MONTH(C1226)-8,""))</f>
        <v/>
      </c>
      <c r="T1226">
        <f>IF(AND(A1226="مصروف",R1226&gt;0,I1226="موافق",S1226&lt;&gt;"",H1226&lt;&gt;""),N(G1226),0)</f>
        <v/>
      </c>
    </row>
    <row r="1227">
      <c r="A1227" s="19" t="n"/>
      <c r="B1227" s="20">
        <f>IF(A1227="","",IF(R1227=0,"⚠ أضف سطر عهدة أولًا","DMT-"&amp;TEXT(R1227,"000")))</f>
        <v/>
      </c>
      <c r="C1227" s="21" t="n"/>
      <c r="D1227" s="20">
        <f>IF(C1227="","",IF(S1227="","خارج السنة المالية",INDEX(القوائم!$D$2:$D$13,S1227)))</f>
        <v/>
      </c>
      <c r="E1227" s="22" t="n"/>
      <c r="F1227" s="23" t="n"/>
      <c r="G1227" s="23" t="n"/>
      <c r="H1227" s="22" t="n"/>
      <c r="I1227" s="19" t="n"/>
      <c r="J1227" s="21" t="n"/>
      <c r="K1227" s="19" t="n"/>
      <c r="L1227" s="19" t="n"/>
      <c r="M1227" s="21" t="n"/>
      <c r="N1227" s="22" t="n"/>
      <c r="O1227" s="24">
        <f>IF(A1227&lt;&gt;"عهدة","",SUMIFS($G$8:$G$5007,$B$8:$B$5007,B1227,$A$8:$A$5007,"مصروف",$I$8:$I$5007,"&lt;&gt;مرفوض"))</f>
        <v/>
      </c>
      <c r="P1227" s="25">
        <f>IF(A1227&lt;&gt;"عهدة","",N(F1227)-O1227)</f>
        <v/>
      </c>
      <c r="Q1227" s="26">
        <f>IF(A1227="","",IF(A1227="عهدة",IF(N(F1227)=0,"⚠ أدخل قيمة العهدة",IF(P1227&lt;0,"⛔ عجز / زيادة مصروفات "&amp;TEXT(-P1227,"#,##0"),IF(COUNTIFS($B$8:$B$5007,B1227,$A$8:$A$5007,"مصروف",$I$8:$I$5007,"&lt;&gt;مرفوض",$K$8:$K$5007,"&lt;&gt;نعم")&gt;0,"⚠ "&amp;COUNTIFS($B$8:$B$5007,B1227,$A$8:$A$5007,"مصروف",$I$8:$I$5007,"&lt;&gt;مرفوض",$K$8:$K$5007,"&lt;&gt;نعم")&amp;" مصروف غير مسوى",IF(L1227="تمت التسوية",IF(P1227=0,"✔ متوازنة وتمت التسوية","✔ تمت التسوية – متبقي "&amp;TEXT(P1227,"#,##0")),IF(P1227&gt;0,"متبقي "&amp;TEXT(P1227,"#,##0"),"✔ متوازنة"))))),IF(R1227=0,"⚠ أضف سطر عهدة أولًا",IF(OR(C1227="",N(G1227)=0),"⚠ أكمل التاريخ والقيمة",IF(S1227="","⚠ التاريخ خارج السنة المالية",IF(H1227="","⚠ اختر بند الموازنة",IF(I1227="مرفوض","✖ مرفوض من المدير",IF(I1227&lt;&gt;"موافق","⏳ بانتظار موافقة المدير",IF(K1227&lt;&gt;"نعم","⚠ غير مسوى مع الحسابات","✔ معتمد ومسوى")))))))))</f>
        <v/>
      </c>
      <c r="R1227">
        <f>N(R1226)+IF(A1227="عهدة",1,0)</f>
        <v/>
      </c>
      <c r="S1227">
        <f>IF(C1227="","",IF(AND(C1227&gt;=DATE(2026,9,1),C1227&lt;=DATE(2027,8,31)),(YEAR(C1227)-2026)*12+MONTH(C1227)-8,""))</f>
        <v/>
      </c>
      <c r="T1227">
        <f>IF(AND(A1227="مصروف",R1227&gt;0,I1227="موافق",S1227&lt;&gt;"",H1227&lt;&gt;""),N(G1227),0)</f>
        <v/>
      </c>
    </row>
    <row r="1228">
      <c r="A1228" s="19" t="n"/>
      <c r="B1228" s="20">
        <f>IF(A1228="","",IF(R1228=0,"⚠ أضف سطر عهدة أولًا","DMT-"&amp;TEXT(R1228,"000")))</f>
        <v/>
      </c>
      <c r="C1228" s="21" t="n"/>
      <c r="D1228" s="20">
        <f>IF(C1228="","",IF(S1228="","خارج السنة المالية",INDEX(القوائم!$D$2:$D$13,S1228)))</f>
        <v/>
      </c>
      <c r="E1228" s="22" t="n"/>
      <c r="F1228" s="23" t="n"/>
      <c r="G1228" s="23" t="n"/>
      <c r="H1228" s="22" t="n"/>
      <c r="I1228" s="19" t="n"/>
      <c r="J1228" s="21" t="n"/>
      <c r="K1228" s="19" t="n"/>
      <c r="L1228" s="19" t="n"/>
      <c r="M1228" s="21" t="n"/>
      <c r="N1228" s="22" t="n"/>
      <c r="O1228" s="24">
        <f>IF(A1228&lt;&gt;"عهدة","",SUMIFS($G$8:$G$5007,$B$8:$B$5007,B1228,$A$8:$A$5007,"مصروف",$I$8:$I$5007,"&lt;&gt;مرفوض"))</f>
        <v/>
      </c>
      <c r="P1228" s="25">
        <f>IF(A1228&lt;&gt;"عهدة","",N(F1228)-O1228)</f>
        <v/>
      </c>
      <c r="Q1228" s="26">
        <f>IF(A1228="","",IF(A1228="عهدة",IF(N(F1228)=0,"⚠ أدخل قيمة العهدة",IF(P1228&lt;0,"⛔ عجز / زيادة مصروفات "&amp;TEXT(-P1228,"#,##0"),IF(COUNTIFS($B$8:$B$5007,B1228,$A$8:$A$5007,"مصروف",$I$8:$I$5007,"&lt;&gt;مرفوض",$K$8:$K$5007,"&lt;&gt;نعم")&gt;0,"⚠ "&amp;COUNTIFS($B$8:$B$5007,B1228,$A$8:$A$5007,"مصروف",$I$8:$I$5007,"&lt;&gt;مرفوض",$K$8:$K$5007,"&lt;&gt;نعم")&amp;" مصروف غير مسوى",IF(L1228="تمت التسوية",IF(P1228=0,"✔ متوازنة وتمت التسوية","✔ تمت التسوية – متبقي "&amp;TEXT(P1228,"#,##0")),IF(P1228&gt;0,"متبقي "&amp;TEXT(P1228,"#,##0"),"✔ متوازنة"))))),IF(R1228=0,"⚠ أضف سطر عهدة أولًا",IF(OR(C1228="",N(G1228)=0),"⚠ أكمل التاريخ والقيمة",IF(S1228="","⚠ التاريخ خارج السنة المالية",IF(H1228="","⚠ اختر بند الموازنة",IF(I1228="مرفوض","✖ مرفوض من المدير",IF(I1228&lt;&gt;"موافق","⏳ بانتظار موافقة المدير",IF(K1228&lt;&gt;"نعم","⚠ غير مسوى مع الحسابات","✔ معتمد ومسوى")))))))))</f>
        <v/>
      </c>
      <c r="R1228">
        <f>N(R1227)+IF(A1228="عهدة",1,0)</f>
        <v/>
      </c>
      <c r="S1228">
        <f>IF(C1228="","",IF(AND(C1228&gt;=DATE(2026,9,1),C1228&lt;=DATE(2027,8,31)),(YEAR(C1228)-2026)*12+MONTH(C1228)-8,""))</f>
        <v/>
      </c>
      <c r="T1228">
        <f>IF(AND(A1228="مصروف",R1228&gt;0,I1228="موافق",S1228&lt;&gt;"",H1228&lt;&gt;""),N(G1228),0)</f>
        <v/>
      </c>
    </row>
    <row r="1229">
      <c r="A1229" s="19" t="n"/>
      <c r="B1229" s="20">
        <f>IF(A1229="","",IF(R1229=0,"⚠ أضف سطر عهدة أولًا","DMT-"&amp;TEXT(R1229,"000")))</f>
        <v/>
      </c>
      <c r="C1229" s="21" t="n"/>
      <c r="D1229" s="20">
        <f>IF(C1229="","",IF(S1229="","خارج السنة المالية",INDEX(القوائم!$D$2:$D$13,S1229)))</f>
        <v/>
      </c>
      <c r="E1229" s="22" t="n"/>
      <c r="F1229" s="23" t="n"/>
      <c r="G1229" s="23" t="n"/>
      <c r="H1229" s="22" t="n"/>
      <c r="I1229" s="19" t="n"/>
      <c r="J1229" s="21" t="n"/>
      <c r="K1229" s="19" t="n"/>
      <c r="L1229" s="19" t="n"/>
      <c r="M1229" s="21" t="n"/>
      <c r="N1229" s="22" t="n"/>
      <c r="O1229" s="24">
        <f>IF(A1229&lt;&gt;"عهدة","",SUMIFS($G$8:$G$5007,$B$8:$B$5007,B1229,$A$8:$A$5007,"مصروف",$I$8:$I$5007,"&lt;&gt;مرفوض"))</f>
        <v/>
      </c>
      <c r="P1229" s="25">
        <f>IF(A1229&lt;&gt;"عهدة","",N(F1229)-O1229)</f>
        <v/>
      </c>
      <c r="Q1229" s="26">
        <f>IF(A1229="","",IF(A1229="عهدة",IF(N(F1229)=0,"⚠ أدخل قيمة العهدة",IF(P1229&lt;0,"⛔ عجز / زيادة مصروفات "&amp;TEXT(-P1229,"#,##0"),IF(COUNTIFS($B$8:$B$5007,B1229,$A$8:$A$5007,"مصروف",$I$8:$I$5007,"&lt;&gt;مرفوض",$K$8:$K$5007,"&lt;&gt;نعم")&gt;0,"⚠ "&amp;COUNTIFS($B$8:$B$5007,B1229,$A$8:$A$5007,"مصروف",$I$8:$I$5007,"&lt;&gt;مرفوض",$K$8:$K$5007,"&lt;&gt;نعم")&amp;" مصروف غير مسوى",IF(L1229="تمت التسوية",IF(P1229=0,"✔ متوازنة وتمت التسوية","✔ تمت التسوية – متبقي "&amp;TEXT(P1229,"#,##0")),IF(P1229&gt;0,"متبقي "&amp;TEXT(P1229,"#,##0"),"✔ متوازنة"))))),IF(R1229=0,"⚠ أضف سطر عهدة أولًا",IF(OR(C1229="",N(G1229)=0),"⚠ أكمل التاريخ والقيمة",IF(S1229="","⚠ التاريخ خارج السنة المالية",IF(H1229="","⚠ اختر بند الموازنة",IF(I1229="مرفوض","✖ مرفوض من المدير",IF(I1229&lt;&gt;"موافق","⏳ بانتظار موافقة المدير",IF(K1229&lt;&gt;"نعم","⚠ غير مسوى مع الحسابات","✔ معتمد ومسوى")))))))))</f>
        <v/>
      </c>
      <c r="R1229">
        <f>N(R1228)+IF(A1229="عهدة",1,0)</f>
        <v/>
      </c>
      <c r="S1229">
        <f>IF(C1229="","",IF(AND(C1229&gt;=DATE(2026,9,1),C1229&lt;=DATE(2027,8,31)),(YEAR(C1229)-2026)*12+MONTH(C1229)-8,""))</f>
        <v/>
      </c>
      <c r="T1229">
        <f>IF(AND(A1229="مصروف",R1229&gt;0,I1229="موافق",S1229&lt;&gt;"",H1229&lt;&gt;""),N(G1229),0)</f>
        <v/>
      </c>
    </row>
    <row r="1230">
      <c r="A1230" s="19" t="n"/>
      <c r="B1230" s="20">
        <f>IF(A1230="","",IF(R1230=0,"⚠ أضف سطر عهدة أولًا","DMT-"&amp;TEXT(R1230,"000")))</f>
        <v/>
      </c>
      <c r="C1230" s="21" t="n"/>
      <c r="D1230" s="20">
        <f>IF(C1230="","",IF(S1230="","خارج السنة المالية",INDEX(القوائم!$D$2:$D$13,S1230)))</f>
        <v/>
      </c>
      <c r="E1230" s="22" t="n"/>
      <c r="F1230" s="23" t="n"/>
      <c r="G1230" s="23" t="n"/>
      <c r="H1230" s="22" t="n"/>
      <c r="I1230" s="19" t="n"/>
      <c r="J1230" s="21" t="n"/>
      <c r="K1230" s="19" t="n"/>
      <c r="L1230" s="19" t="n"/>
      <c r="M1230" s="21" t="n"/>
      <c r="N1230" s="22" t="n"/>
      <c r="O1230" s="24">
        <f>IF(A1230&lt;&gt;"عهدة","",SUMIFS($G$8:$G$5007,$B$8:$B$5007,B1230,$A$8:$A$5007,"مصروف",$I$8:$I$5007,"&lt;&gt;مرفوض"))</f>
        <v/>
      </c>
      <c r="P1230" s="25">
        <f>IF(A1230&lt;&gt;"عهدة","",N(F1230)-O1230)</f>
        <v/>
      </c>
      <c r="Q1230" s="26">
        <f>IF(A1230="","",IF(A1230="عهدة",IF(N(F1230)=0,"⚠ أدخل قيمة العهدة",IF(P1230&lt;0,"⛔ عجز / زيادة مصروفات "&amp;TEXT(-P1230,"#,##0"),IF(COUNTIFS($B$8:$B$5007,B1230,$A$8:$A$5007,"مصروف",$I$8:$I$5007,"&lt;&gt;مرفوض",$K$8:$K$5007,"&lt;&gt;نعم")&gt;0,"⚠ "&amp;COUNTIFS($B$8:$B$5007,B1230,$A$8:$A$5007,"مصروف",$I$8:$I$5007,"&lt;&gt;مرفوض",$K$8:$K$5007,"&lt;&gt;نعم")&amp;" مصروف غير مسوى",IF(L1230="تمت التسوية",IF(P1230=0,"✔ متوازنة وتمت التسوية","✔ تمت التسوية – متبقي "&amp;TEXT(P1230,"#,##0")),IF(P1230&gt;0,"متبقي "&amp;TEXT(P1230,"#,##0"),"✔ متوازنة"))))),IF(R1230=0,"⚠ أضف سطر عهدة أولًا",IF(OR(C1230="",N(G1230)=0),"⚠ أكمل التاريخ والقيمة",IF(S1230="","⚠ التاريخ خارج السنة المالية",IF(H1230="","⚠ اختر بند الموازنة",IF(I1230="مرفوض","✖ مرفوض من المدير",IF(I1230&lt;&gt;"موافق","⏳ بانتظار موافقة المدير",IF(K1230&lt;&gt;"نعم","⚠ غير مسوى مع الحسابات","✔ معتمد ومسوى")))))))))</f>
        <v/>
      </c>
      <c r="R1230">
        <f>N(R1229)+IF(A1230="عهدة",1,0)</f>
        <v/>
      </c>
      <c r="S1230">
        <f>IF(C1230="","",IF(AND(C1230&gt;=DATE(2026,9,1),C1230&lt;=DATE(2027,8,31)),(YEAR(C1230)-2026)*12+MONTH(C1230)-8,""))</f>
        <v/>
      </c>
      <c r="T1230">
        <f>IF(AND(A1230="مصروف",R1230&gt;0,I1230="موافق",S1230&lt;&gt;"",H1230&lt;&gt;""),N(G1230),0)</f>
        <v/>
      </c>
    </row>
    <row r="1231">
      <c r="A1231" s="19" t="n"/>
      <c r="B1231" s="20">
        <f>IF(A1231="","",IF(R1231=0,"⚠ أضف سطر عهدة أولًا","DMT-"&amp;TEXT(R1231,"000")))</f>
        <v/>
      </c>
      <c r="C1231" s="21" t="n"/>
      <c r="D1231" s="20">
        <f>IF(C1231="","",IF(S1231="","خارج السنة المالية",INDEX(القوائم!$D$2:$D$13,S1231)))</f>
        <v/>
      </c>
      <c r="E1231" s="22" t="n"/>
      <c r="F1231" s="23" t="n"/>
      <c r="G1231" s="23" t="n"/>
      <c r="H1231" s="22" t="n"/>
      <c r="I1231" s="19" t="n"/>
      <c r="J1231" s="21" t="n"/>
      <c r="K1231" s="19" t="n"/>
      <c r="L1231" s="19" t="n"/>
      <c r="M1231" s="21" t="n"/>
      <c r="N1231" s="22" t="n"/>
      <c r="O1231" s="24">
        <f>IF(A1231&lt;&gt;"عهدة","",SUMIFS($G$8:$G$5007,$B$8:$B$5007,B1231,$A$8:$A$5007,"مصروف",$I$8:$I$5007,"&lt;&gt;مرفوض"))</f>
        <v/>
      </c>
      <c r="P1231" s="25">
        <f>IF(A1231&lt;&gt;"عهدة","",N(F1231)-O1231)</f>
        <v/>
      </c>
      <c r="Q1231" s="26">
        <f>IF(A1231="","",IF(A1231="عهدة",IF(N(F1231)=0,"⚠ أدخل قيمة العهدة",IF(P1231&lt;0,"⛔ عجز / زيادة مصروفات "&amp;TEXT(-P1231,"#,##0"),IF(COUNTIFS($B$8:$B$5007,B1231,$A$8:$A$5007,"مصروف",$I$8:$I$5007,"&lt;&gt;مرفوض",$K$8:$K$5007,"&lt;&gt;نعم")&gt;0,"⚠ "&amp;COUNTIFS($B$8:$B$5007,B1231,$A$8:$A$5007,"مصروف",$I$8:$I$5007,"&lt;&gt;مرفوض",$K$8:$K$5007,"&lt;&gt;نعم")&amp;" مصروف غير مسوى",IF(L1231="تمت التسوية",IF(P1231=0,"✔ متوازنة وتمت التسوية","✔ تمت التسوية – متبقي "&amp;TEXT(P1231,"#,##0")),IF(P1231&gt;0,"متبقي "&amp;TEXT(P1231,"#,##0"),"✔ متوازنة"))))),IF(R1231=0,"⚠ أضف سطر عهدة أولًا",IF(OR(C1231="",N(G1231)=0),"⚠ أكمل التاريخ والقيمة",IF(S1231="","⚠ التاريخ خارج السنة المالية",IF(H1231="","⚠ اختر بند الموازنة",IF(I1231="مرفوض","✖ مرفوض من المدير",IF(I1231&lt;&gt;"موافق","⏳ بانتظار موافقة المدير",IF(K1231&lt;&gt;"نعم","⚠ غير مسوى مع الحسابات","✔ معتمد ومسوى")))))))))</f>
        <v/>
      </c>
      <c r="R1231">
        <f>N(R1230)+IF(A1231="عهدة",1,0)</f>
        <v/>
      </c>
      <c r="S1231">
        <f>IF(C1231="","",IF(AND(C1231&gt;=DATE(2026,9,1),C1231&lt;=DATE(2027,8,31)),(YEAR(C1231)-2026)*12+MONTH(C1231)-8,""))</f>
        <v/>
      </c>
      <c r="T1231">
        <f>IF(AND(A1231="مصروف",R1231&gt;0,I1231="موافق",S1231&lt;&gt;"",H1231&lt;&gt;""),N(G1231),0)</f>
        <v/>
      </c>
    </row>
    <row r="1232">
      <c r="A1232" s="19" t="n"/>
      <c r="B1232" s="20">
        <f>IF(A1232="","",IF(R1232=0,"⚠ أضف سطر عهدة أولًا","DMT-"&amp;TEXT(R1232,"000")))</f>
        <v/>
      </c>
      <c r="C1232" s="21" t="n"/>
      <c r="D1232" s="20">
        <f>IF(C1232="","",IF(S1232="","خارج السنة المالية",INDEX(القوائم!$D$2:$D$13,S1232)))</f>
        <v/>
      </c>
      <c r="E1232" s="22" t="n"/>
      <c r="F1232" s="23" t="n"/>
      <c r="G1232" s="23" t="n"/>
      <c r="H1232" s="22" t="n"/>
      <c r="I1232" s="19" t="n"/>
      <c r="J1232" s="21" t="n"/>
      <c r="K1232" s="19" t="n"/>
      <c r="L1232" s="19" t="n"/>
      <c r="M1232" s="21" t="n"/>
      <c r="N1232" s="22" t="n"/>
      <c r="O1232" s="24">
        <f>IF(A1232&lt;&gt;"عهدة","",SUMIFS($G$8:$G$5007,$B$8:$B$5007,B1232,$A$8:$A$5007,"مصروف",$I$8:$I$5007,"&lt;&gt;مرفوض"))</f>
        <v/>
      </c>
      <c r="P1232" s="25">
        <f>IF(A1232&lt;&gt;"عهدة","",N(F1232)-O1232)</f>
        <v/>
      </c>
      <c r="Q1232" s="26">
        <f>IF(A1232="","",IF(A1232="عهدة",IF(N(F1232)=0,"⚠ أدخل قيمة العهدة",IF(P1232&lt;0,"⛔ عجز / زيادة مصروفات "&amp;TEXT(-P1232,"#,##0"),IF(COUNTIFS($B$8:$B$5007,B1232,$A$8:$A$5007,"مصروف",$I$8:$I$5007,"&lt;&gt;مرفوض",$K$8:$K$5007,"&lt;&gt;نعم")&gt;0,"⚠ "&amp;COUNTIFS($B$8:$B$5007,B1232,$A$8:$A$5007,"مصروف",$I$8:$I$5007,"&lt;&gt;مرفوض",$K$8:$K$5007,"&lt;&gt;نعم")&amp;" مصروف غير مسوى",IF(L1232="تمت التسوية",IF(P1232=0,"✔ متوازنة وتمت التسوية","✔ تمت التسوية – متبقي "&amp;TEXT(P1232,"#,##0")),IF(P1232&gt;0,"متبقي "&amp;TEXT(P1232,"#,##0"),"✔ متوازنة"))))),IF(R1232=0,"⚠ أضف سطر عهدة أولًا",IF(OR(C1232="",N(G1232)=0),"⚠ أكمل التاريخ والقيمة",IF(S1232="","⚠ التاريخ خارج السنة المالية",IF(H1232="","⚠ اختر بند الموازنة",IF(I1232="مرفوض","✖ مرفوض من المدير",IF(I1232&lt;&gt;"موافق","⏳ بانتظار موافقة المدير",IF(K1232&lt;&gt;"نعم","⚠ غير مسوى مع الحسابات","✔ معتمد ومسوى")))))))))</f>
        <v/>
      </c>
      <c r="R1232">
        <f>N(R1231)+IF(A1232="عهدة",1,0)</f>
        <v/>
      </c>
      <c r="S1232">
        <f>IF(C1232="","",IF(AND(C1232&gt;=DATE(2026,9,1),C1232&lt;=DATE(2027,8,31)),(YEAR(C1232)-2026)*12+MONTH(C1232)-8,""))</f>
        <v/>
      </c>
      <c r="T1232">
        <f>IF(AND(A1232="مصروف",R1232&gt;0,I1232="موافق",S1232&lt;&gt;"",H1232&lt;&gt;""),N(G1232),0)</f>
        <v/>
      </c>
    </row>
    <row r="1233">
      <c r="A1233" s="19" t="n"/>
      <c r="B1233" s="20">
        <f>IF(A1233="","",IF(R1233=0,"⚠ أضف سطر عهدة أولًا","DMT-"&amp;TEXT(R1233,"000")))</f>
        <v/>
      </c>
      <c r="C1233" s="21" t="n"/>
      <c r="D1233" s="20">
        <f>IF(C1233="","",IF(S1233="","خارج السنة المالية",INDEX(القوائم!$D$2:$D$13,S1233)))</f>
        <v/>
      </c>
      <c r="E1233" s="22" t="n"/>
      <c r="F1233" s="23" t="n"/>
      <c r="G1233" s="23" t="n"/>
      <c r="H1233" s="22" t="n"/>
      <c r="I1233" s="19" t="n"/>
      <c r="J1233" s="21" t="n"/>
      <c r="K1233" s="19" t="n"/>
      <c r="L1233" s="19" t="n"/>
      <c r="M1233" s="21" t="n"/>
      <c r="N1233" s="22" t="n"/>
      <c r="O1233" s="24">
        <f>IF(A1233&lt;&gt;"عهدة","",SUMIFS($G$8:$G$5007,$B$8:$B$5007,B1233,$A$8:$A$5007,"مصروف",$I$8:$I$5007,"&lt;&gt;مرفوض"))</f>
        <v/>
      </c>
      <c r="P1233" s="25">
        <f>IF(A1233&lt;&gt;"عهدة","",N(F1233)-O1233)</f>
        <v/>
      </c>
      <c r="Q1233" s="26">
        <f>IF(A1233="","",IF(A1233="عهدة",IF(N(F1233)=0,"⚠ أدخل قيمة العهدة",IF(P1233&lt;0,"⛔ عجز / زيادة مصروفات "&amp;TEXT(-P1233,"#,##0"),IF(COUNTIFS($B$8:$B$5007,B1233,$A$8:$A$5007,"مصروف",$I$8:$I$5007,"&lt;&gt;مرفوض",$K$8:$K$5007,"&lt;&gt;نعم")&gt;0,"⚠ "&amp;COUNTIFS($B$8:$B$5007,B1233,$A$8:$A$5007,"مصروف",$I$8:$I$5007,"&lt;&gt;مرفوض",$K$8:$K$5007,"&lt;&gt;نعم")&amp;" مصروف غير مسوى",IF(L1233="تمت التسوية",IF(P1233=0,"✔ متوازنة وتمت التسوية","✔ تمت التسوية – متبقي "&amp;TEXT(P1233,"#,##0")),IF(P1233&gt;0,"متبقي "&amp;TEXT(P1233,"#,##0"),"✔ متوازنة"))))),IF(R1233=0,"⚠ أضف سطر عهدة أولًا",IF(OR(C1233="",N(G1233)=0),"⚠ أكمل التاريخ والقيمة",IF(S1233="","⚠ التاريخ خارج السنة المالية",IF(H1233="","⚠ اختر بند الموازنة",IF(I1233="مرفوض","✖ مرفوض من المدير",IF(I1233&lt;&gt;"موافق","⏳ بانتظار موافقة المدير",IF(K1233&lt;&gt;"نعم","⚠ غير مسوى مع الحسابات","✔ معتمد ومسوى")))))))))</f>
        <v/>
      </c>
      <c r="R1233">
        <f>N(R1232)+IF(A1233="عهدة",1,0)</f>
        <v/>
      </c>
      <c r="S1233">
        <f>IF(C1233="","",IF(AND(C1233&gt;=DATE(2026,9,1),C1233&lt;=DATE(2027,8,31)),(YEAR(C1233)-2026)*12+MONTH(C1233)-8,""))</f>
        <v/>
      </c>
      <c r="T1233">
        <f>IF(AND(A1233="مصروف",R1233&gt;0,I1233="موافق",S1233&lt;&gt;"",H1233&lt;&gt;""),N(G1233),0)</f>
        <v/>
      </c>
    </row>
    <row r="1234">
      <c r="A1234" s="19" t="n"/>
      <c r="B1234" s="20">
        <f>IF(A1234="","",IF(R1234=0,"⚠ أضف سطر عهدة أولًا","DMT-"&amp;TEXT(R1234,"000")))</f>
        <v/>
      </c>
      <c r="C1234" s="21" t="n"/>
      <c r="D1234" s="20">
        <f>IF(C1234="","",IF(S1234="","خارج السنة المالية",INDEX(القوائم!$D$2:$D$13,S1234)))</f>
        <v/>
      </c>
      <c r="E1234" s="22" t="n"/>
      <c r="F1234" s="23" t="n"/>
      <c r="G1234" s="23" t="n"/>
      <c r="H1234" s="22" t="n"/>
      <c r="I1234" s="19" t="n"/>
      <c r="J1234" s="21" t="n"/>
      <c r="K1234" s="19" t="n"/>
      <c r="L1234" s="19" t="n"/>
      <c r="M1234" s="21" t="n"/>
      <c r="N1234" s="22" t="n"/>
      <c r="O1234" s="24">
        <f>IF(A1234&lt;&gt;"عهدة","",SUMIFS($G$8:$G$5007,$B$8:$B$5007,B1234,$A$8:$A$5007,"مصروف",$I$8:$I$5007,"&lt;&gt;مرفوض"))</f>
        <v/>
      </c>
      <c r="P1234" s="25">
        <f>IF(A1234&lt;&gt;"عهدة","",N(F1234)-O1234)</f>
        <v/>
      </c>
      <c r="Q1234" s="26">
        <f>IF(A1234="","",IF(A1234="عهدة",IF(N(F1234)=0,"⚠ أدخل قيمة العهدة",IF(P1234&lt;0,"⛔ عجز / زيادة مصروفات "&amp;TEXT(-P1234,"#,##0"),IF(COUNTIFS($B$8:$B$5007,B1234,$A$8:$A$5007,"مصروف",$I$8:$I$5007,"&lt;&gt;مرفوض",$K$8:$K$5007,"&lt;&gt;نعم")&gt;0,"⚠ "&amp;COUNTIFS($B$8:$B$5007,B1234,$A$8:$A$5007,"مصروف",$I$8:$I$5007,"&lt;&gt;مرفوض",$K$8:$K$5007,"&lt;&gt;نعم")&amp;" مصروف غير مسوى",IF(L1234="تمت التسوية",IF(P1234=0,"✔ متوازنة وتمت التسوية","✔ تمت التسوية – متبقي "&amp;TEXT(P1234,"#,##0")),IF(P1234&gt;0,"متبقي "&amp;TEXT(P1234,"#,##0"),"✔ متوازنة"))))),IF(R1234=0,"⚠ أضف سطر عهدة أولًا",IF(OR(C1234="",N(G1234)=0),"⚠ أكمل التاريخ والقيمة",IF(S1234="","⚠ التاريخ خارج السنة المالية",IF(H1234="","⚠ اختر بند الموازنة",IF(I1234="مرفوض","✖ مرفوض من المدير",IF(I1234&lt;&gt;"موافق","⏳ بانتظار موافقة المدير",IF(K1234&lt;&gt;"نعم","⚠ غير مسوى مع الحسابات","✔ معتمد ومسوى")))))))))</f>
        <v/>
      </c>
      <c r="R1234">
        <f>N(R1233)+IF(A1234="عهدة",1,0)</f>
        <v/>
      </c>
      <c r="S1234">
        <f>IF(C1234="","",IF(AND(C1234&gt;=DATE(2026,9,1),C1234&lt;=DATE(2027,8,31)),(YEAR(C1234)-2026)*12+MONTH(C1234)-8,""))</f>
        <v/>
      </c>
      <c r="T1234">
        <f>IF(AND(A1234="مصروف",R1234&gt;0,I1234="موافق",S1234&lt;&gt;"",H1234&lt;&gt;""),N(G1234),0)</f>
        <v/>
      </c>
    </row>
    <row r="1235">
      <c r="A1235" s="19" t="n"/>
      <c r="B1235" s="20">
        <f>IF(A1235="","",IF(R1235=0,"⚠ أضف سطر عهدة أولًا","DMT-"&amp;TEXT(R1235,"000")))</f>
        <v/>
      </c>
      <c r="C1235" s="21" t="n"/>
      <c r="D1235" s="20">
        <f>IF(C1235="","",IF(S1235="","خارج السنة المالية",INDEX(القوائم!$D$2:$D$13,S1235)))</f>
        <v/>
      </c>
      <c r="E1235" s="22" t="n"/>
      <c r="F1235" s="23" t="n"/>
      <c r="G1235" s="23" t="n"/>
      <c r="H1235" s="22" t="n"/>
      <c r="I1235" s="19" t="n"/>
      <c r="J1235" s="21" t="n"/>
      <c r="K1235" s="19" t="n"/>
      <c r="L1235" s="19" t="n"/>
      <c r="M1235" s="21" t="n"/>
      <c r="N1235" s="22" t="n"/>
      <c r="O1235" s="24">
        <f>IF(A1235&lt;&gt;"عهدة","",SUMIFS($G$8:$G$5007,$B$8:$B$5007,B1235,$A$8:$A$5007,"مصروف",$I$8:$I$5007,"&lt;&gt;مرفوض"))</f>
        <v/>
      </c>
      <c r="P1235" s="25">
        <f>IF(A1235&lt;&gt;"عهدة","",N(F1235)-O1235)</f>
        <v/>
      </c>
      <c r="Q1235" s="26">
        <f>IF(A1235="","",IF(A1235="عهدة",IF(N(F1235)=0,"⚠ أدخل قيمة العهدة",IF(P1235&lt;0,"⛔ عجز / زيادة مصروفات "&amp;TEXT(-P1235,"#,##0"),IF(COUNTIFS($B$8:$B$5007,B1235,$A$8:$A$5007,"مصروف",$I$8:$I$5007,"&lt;&gt;مرفوض",$K$8:$K$5007,"&lt;&gt;نعم")&gt;0,"⚠ "&amp;COUNTIFS($B$8:$B$5007,B1235,$A$8:$A$5007,"مصروف",$I$8:$I$5007,"&lt;&gt;مرفوض",$K$8:$K$5007,"&lt;&gt;نعم")&amp;" مصروف غير مسوى",IF(L1235="تمت التسوية",IF(P1235=0,"✔ متوازنة وتمت التسوية","✔ تمت التسوية – متبقي "&amp;TEXT(P1235,"#,##0")),IF(P1235&gt;0,"متبقي "&amp;TEXT(P1235,"#,##0"),"✔ متوازنة"))))),IF(R1235=0,"⚠ أضف سطر عهدة أولًا",IF(OR(C1235="",N(G1235)=0),"⚠ أكمل التاريخ والقيمة",IF(S1235="","⚠ التاريخ خارج السنة المالية",IF(H1235="","⚠ اختر بند الموازنة",IF(I1235="مرفوض","✖ مرفوض من المدير",IF(I1235&lt;&gt;"موافق","⏳ بانتظار موافقة المدير",IF(K1235&lt;&gt;"نعم","⚠ غير مسوى مع الحسابات","✔ معتمد ومسوى")))))))))</f>
        <v/>
      </c>
      <c r="R1235">
        <f>N(R1234)+IF(A1235="عهدة",1,0)</f>
        <v/>
      </c>
      <c r="S1235">
        <f>IF(C1235="","",IF(AND(C1235&gt;=DATE(2026,9,1),C1235&lt;=DATE(2027,8,31)),(YEAR(C1235)-2026)*12+MONTH(C1235)-8,""))</f>
        <v/>
      </c>
      <c r="T1235">
        <f>IF(AND(A1235="مصروف",R1235&gt;0,I1235="موافق",S1235&lt;&gt;"",H1235&lt;&gt;""),N(G1235),0)</f>
        <v/>
      </c>
    </row>
    <row r="1236">
      <c r="A1236" s="19" t="n"/>
      <c r="B1236" s="20">
        <f>IF(A1236="","",IF(R1236=0,"⚠ أضف سطر عهدة أولًا","DMT-"&amp;TEXT(R1236,"000")))</f>
        <v/>
      </c>
      <c r="C1236" s="21" t="n"/>
      <c r="D1236" s="20">
        <f>IF(C1236="","",IF(S1236="","خارج السنة المالية",INDEX(القوائم!$D$2:$D$13,S1236)))</f>
        <v/>
      </c>
      <c r="E1236" s="22" t="n"/>
      <c r="F1236" s="23" t="n"/>
      <c r="G1236" s="23" t="n"/>
      <c r="H1236" s="22" t="n"/>
      <c r="I1236" s="19" t="n"/>
      <c r="J1236" s="21" t="n"/>
      <c r="K1236" s="19" t="n"/>
      <c r="L1236" s="19" t="n"/>
      <c r="M1236" s="21" t="n"/>
      <c r="N1236" s="22" t="n"/>
      <c r="O1236" s="24">
        <f>IF(A1236&lt;&gt;"عهدة","",SUMIFS($G$8:$G$5007,$B$8:$B$5007,B1236,$A$8:$A$5007,"مصروف",$I$8:$I$5007,"&lt;&gt;مرفوض"))</f>
        <v/>
      </c>
      <c r="P1236" s="25">
        <f>IF(A1236&lt;&gt;"عهدة","",N(F1236)-O1236)</f>
        <v/>
      </c>
      <c r="Q1236" s="26">
        <f>IF(A1236="","",IF(A1236="عهدة",IF(N(F1236)=0,"⚠ أدخل قيمة العهدة",IF(P1236&lt;0,"⛔ عجز / زيادة مصروفات "&amp;TEXT(-P1236,"#,##0"),IF(COUNTIFS($B$8:$B$5007,B1236,$A$8:$A$5007,"مصروف",$I$8:$I$5007,"&lt;&gt;مرفوض",$K$8:$K$5007,"&lt;&gt;نعم")&gt;0,"⚠ "&amp;COUNTIFS($B$8:$B$5007,B1236,$A$8:$A$5007,"مصروف",$I$8:$I$5007,"&lt;&gt;مرفوض",$K$8:$K$5007,"&lt;&gt;نعم")&amp;" مصروف غير مسوى",IF(L1236="تمت التسوية",IF(P1236=0,"✔ متوازنة وتمت التسوية","✔ تمت التسوية – متبقي "&amp;TEXT(P1236,"#,##0")),IF(P1236&gt;0,"متبقي "&amp;TEXT(P1236,"#,##0"),"✔ متوازنة"))))),IF(R1236=0,"⚠ أضف سطر عهدة أولًا",IF(OR(C1236="",N(G1236)=0),"⚠ أكمل التاريخ والقيمة",IF(S1236="","⚠ التاريخ خارج السنة المالية",IF(H1236="","⚠ اختر بند الموازنة",IF(I1236="مرفوض","✖ مرفوض من المدير",IF(I1236&lt;&gt;"موافق","⏳ بانتظار موافقة المدير",IF(K1236&lt;&gt;"نعم","⚠ غير مسوى مع الحسابات","✔ معتمد ومسوى")))))))))</f>
        <v/>
      </c>
      <c r="R1236">
        <f>N(R1235)+IF(A1236="عهدة",1,0)</f>
        <v/>
      </c>
      <c r="S1236">
        <f>IF(C1236="","",IF(AND(C1236&gt;=DATE(2026,9,1),C1236&lt;=DATE(2027,8,31)),(YEAR(C1236)-2026)*12+MONTH(C1236)-8,""))</f>
        <v/>
      </c>
      <c r="T1236">
        <f>IF(AND(A1236="مصروف",R1236&gt;0,I1236="موافق",S1236&lt;&gt;"",H1236&lt;&gt;""),N(G1236),0)</f>
        <v/>
      </c>
    </row>
    <row r="1237">
      <c r="A1237" s="19" t="n"/>
      <c r="B1237" s="20">
        <f>IF(A1237="","",IF(R1237=0,"⚠ أضف سطر عهدة أولًا","DMT-"&amp;TEXT(R1237,"000")))</f>
        <v/>
      </c>
      <c r="C1237" s="21" t="n"/>
      <c r="D1237" s="20">
        <f>IF(C1237="","",IF(S1237="","خارج السنة المالية",INDEX(القوائم!$D$2:$D$13,S1237)))</f>
        <v/>
      </c>
      <c r="E1237" s="22" t="n"/>
      <c r="F1237" s="23" t="n"/>
      <c r="G1237" s="23" t="n"/>
      <c r="H1237" s="22" t="n"/>
      <c r="I1237" s="19" t="n"/>
      <c r="J1237" s="21" t="n"/>
      <c r="K1237" s="19" t="n"/>
      <c r="L1237" s="19" t="n"/>
      <c r="M1237" s="21" t="n"/>
      <c r="N1237" s="22" t="n"/>
      <c r="O1237" s="24">
        <f>IF(A1237&lt;&gt;"عهدة","",SUMIFS($G$8:$G$5007,$B$8:$B$5007,B1237,$A$8:$A$5007,"مصروف",$I$8:$I$5007,"&lt;&gt;مرفوض"))</f>
        <v/>
      </c>
      <c r="P1237" s="25">
        <f>IF(A1237&lt;&gt;"عهدة","",N(F1237)-O1237)</f>
        <v/>
      </c>
      <c r="Q1237" s="26">
        <f>IF(A1237="","",IF(A1237="عهدة",IF(N(F1237)=0,"⚠ أدخل قيمة العهدة",IF(P1237&lt;0,"⛔ عجز / زيادة مصروفات "&amp;TEXT(-P1237,"#,##0"),IF(COUNTIFS($B$8:$B$5007,B1237,$A$8:$A$5007,"مصروف",$I$8:$I$5007,"&lt;&gt;مرفوض",$K$8:$K$5007,"&lt;&gt;نعم")&gt;0,"⚠ "&amp;COUNTIFS($B$8:$B$5007,B1237,$A$8:$A$5007,"مصروف",$I$8:$I$5007,"&lt;&gt;مرفوض",$K$8:$K$5007,"&lt;&gt;نعم")&amp;" مصروف غير مسوى",IF(L1237="تمت التسوية",IF(P1237=0,"✔ متوازنة وتمت التسوية","✔ تمت التسوية – متبقي "&amp;TEXT(P1237,"#,##0")),IF(P1237&gt;0,"متبقي "&amp;TEXT(P1237,"#,##0"),"✔ متوازنة"))))),IF(R1237=0,"⚠ أضف سطر عهدة أولًا",IF(OR(C1237="",N(G1237)=0),"⚠ أكمل التاريخ والقيمة",IF(S1237="","⚠ التاريخ خارج السنة المالية",IF(H1237="","⚠ اختر بند الموازنة",IF(I1237="مرفوض","✖ مرفوض من المدير",IF(I1237&lt;&gt;"موافق","⏳ بانتظار موافقة المدير",IF(K1237&lt;&gt;"نعم","⚠ غير مسوى مع الحسابات","✔ معتمد ومسوى")))))))))</f>
        <v/>
      </c>
      <c r="R1237">
        <f>N(R1236)+IF(A1237="عهدة",1,0)</f>
        <v/>
      </c>
      <c r="S1237">
        <f>IF(C1237="","",IF(AND(C1237&gt;=DATE(2026,9,1),C1237&lt;=DATE(2027,8,31)),(YEAR(C1237)-2026)*12+MONTH(C1237)-8,""))</f>
        <v/>
      </c>
      <c r="T1237">
        <f>IF(AND(A1237="مصروف",R1237&gt;0,I1237="موافق",S1237&lt;&gt;"",H1237&lt;&gt;""),N(G1237),0)</f>
        <v/>
      </c>
    </row>
    <row r="1238">
      <c r="A1238" s="19" t="n"/>
      <c r="B1238" s="20">
        <f>IF(A1238="","",IF(R1238=0,"⚠ أضف سطر عهدة أولًا","DMT-"&amp;TEXT(R1238,"000")))</f>
        <v/>
      </c>
      <c r="C1238" s="21" t="n"/>
      <c r="D1238" s="20">
        <f>IF(C1238="","",IF(S1238="","خارج السنة المالية",INDEX(القوائم!$D$2:$D$13,S1238)))</f>
        <v/>
      </c>
      <c r="E1238" s="22" t="n"/>
      <c r="F1238" s="23" t="n"/>
      <c r="G1238" s="23" t="n"/>
      <c r="H1238" s="22" t="n"/>
      <c r="I1238" s="19" t="n"/>
      <c r="J1238" s="21" t="n"/>
      <c r="K1238" s="19" t="n"/>
      <c r="L1238" s="19" t="n"/>
      <c r="M1238" s="21" t="n"/>
      <c r="N1238" s="22" t="n"/>
      <c r="O1238" s="24">
        <f>IF(A1238&lt;&gt;"عهدة","",SUMIFS($G$8:$G$5007,$B$8:$B$5007,B1238,$A$8:$A$5007,"مصروف",$I$8:$I$5007,"&lt;&gt;مرفوض"))</f>
        <v/>
      </c>
      <c r="P1238" s="25">
        <f>IF(A1238&lt;&gt;"عهدة","",N(F1238)-O1238)</f>
        <v/>
      </c>
      <c r="Q1238" s="26">
        <f>IF(A1238="","",IF(A1238="عهدة",IF(N(F1238)=0,"⚠ أدخل قيمة العهدة",IF(P1238&lt;0,"⛔ عجز / زيادة مصروفات "&amp;TEXT(-P1238,"#,##0"),IF(COUNTIFS($B$8:$B$5007,B1238,$A$8:$A$5007,"مصروف",$I$8:$I$5007,"&lt;&gt;مرفوض",$K$8:$K$5007,"&lt;&gt;نعم")&gt;0,"⚠ "&amp;COUNTIFS($B$8:$B$5007,B1238,$A$8:$A$5007,"مصروف",$I$8:$I$5007,"&lt;&gt;مرفوض",$K$8:$K$5007,"&lt;&gt;نعم")&amp;" مصروف غير مسوى",IF(L1238="تمت التسوية",IF(P1238=0,"✔ متوازنة وتمت التسوية","✔ تمت التسوية – متبقي "&amp;TEXT(P1238,"#,##0")),IF(P1238&gt;0,"متبقي "&amp;TEXT(P1238,"#,##0"),"✔ متوازنة"))))),IF(R1238=0,"⚠ أضف سطر عهدة أولًا",IF(OR(C1238="",N(G1238)=0),"⚠ أكمل التاريخ والقيمة",IF(S1238="","⚠ التاريخ خارج السنة المالية",IF(H1238="","⚠ اختر بند الموازنة",IF(I1238="مرفوض","✖ مرفوض من المدير",IF(I1238&lt;&gt;"موافق","⏳ بانتظار موافقة المدير",IF(K1238&lt;&gt;"نعم","⚠ غير مسوى مع الحسابات","✔ معتمد ومسوى")))))))))</f>
        <v/>
      </c>
      <c r="R1238">
        <f>N(R1237)+IF(A1238="عهدة",1,0)</f>
        <v/>
      </c>
      <c r="S1238">
        <f>IF(C1238="","",IF(AND(C1238&gt;=DATE(2026,9,1),C1238&lt;=DATE(2027,8,31)),(YEAR(C1238)-2026)*12+MONTH(C1238)-8,""))</f>
        <v/>
      </c>
      <c r="T1238">
        <f>IF(AND(A1238="مصروف",R1238&gt;0,I1238="موافق",S1238&lt;&gt;"",H1238&lt;&gt;""),N(G1238),0)</f>
        <v/>
      </c>
    </row>
    <row r="1239">
      <c r="A1239" s="19" t="n"/>
      <c r="B1239" s="20">
        <f>IF(A1239="","",IF(R1239=0,"⚠ أضف سطر عهدة أولًا","DMT-"&amp;TEXT(R1239,"000")))</f>
        <v/>
      </c>
      <c r="C1239" s="21" t="n"/>
      <c r="D1239" s="20">
        <f>IF(C1239="","",IF(S1239="","خارج السنة المالية",INDEX(القوائم!$D$2:$D$13,S1239)))</f>
        <v/>
      </c>
      <c r="E1239" s="22" t="n"/>
      <c r="F1239" s="23" t="n"/>
      <c r="G1239" s="23" t="n"/>
      <c r="H1239" s="22" t="n"/>
      <c r="I1239" s="19" t="n"/>
      <c r="J1239" s="21" t="n"/>
      <c r="K1239" s="19" t="n"/>
      <c r="L1239" s="19" t="n"/>
      <c r="M1239" s="21" t="n"/>
      <c r="N1239" s="22" t="n"/>
      <c r="O1239" s="24">
        <f>IF(A1239&lt;&gt;"عهدة","",SUMIFS($G$8:$G$5007,$B$8:$B$5007,B1239,$A$8:$A$5007,"مصروف",$I$8:$I$5007,"&lt;&gt;مرفوض"))</f>
        <v/>
      </c>
      <c r="P1239" s="25">
        <f>IF(A1239&lt;&gt;"عهدة","",N(F1239)-O1239)</f>
        <v/>
      </c>
      <c r="Q1239" s="26">
        <f>IF(A1239="","",IF(A1239="عهدة",IF(N(F1239)=0,"⚠ أدخل قيمة العهدة",IF(P1239&lt;0,"⛔ عجز / زيادة مصروفات "&amp;TEXT(-P1239,"#,##0"),IF(COUNTIFS($B$8:$B$5007,B1239,$A$8:$A$5007,"مصروف",$I$8:$I$5007,"&lt;&gt;مرفوض",$K$8:$K$5007,"&lt;&gt;نعم")&gt;0,"⚠ "&amp;COUNTIFS($B$8:$B$5007,B1239,$A$8:$A$5007,"مصروف",$I$8:$I$5007,"&lt;&gt;مرفوض",$K$8:$K$5007,"&lt;&gt;نعم")&amp;" مصروف غير مسوى",IF(L1239="تمت التسوية",IF(P1239=0,"✔ متوازنة وتمت التسوية","✔ تمت التسوية – متبقي "&amp;TEXT(P1239,"#,##0")),IF(P1239&gt;0,"متبقي "&amp;TEXT(P1239,"#,##0"),"✔ متوازنة"))))),IF(R1239=0,"⚠ أضف سطر عهدة أولًا",IF(OR(C1239="",N(G1239)=0),"⚠ أكمل التاريخ والقيمة",IF(S1239="","⚠ التاريخ خارج السنة المالية",IF(H1239="","⚠ اختر بند الموازنة",IF(I1239="مرفوض","✖ مرفوض من المدير",IF(I1239&lt;&gt;"موافق","⏳ بانتظار موافقة المدير",IF(K1239&lt;&gt;"نعم","⚠ غير مسوى مع الحسابات","✔ معتمد ومسوى")))))))))</f>
        <v/>
      </c>
      <c r="R1239">
        <f>N(R1238)+IF(A1239="عهدة",1,0)</f>
        <v/>
      </c>
      <c r="S1239">
        <f>IF(C1239="","",IF(AND(C1239&gt;=DATE(2026,9,1),C1239&lt;=DATE(2027,8,31)),(YEAR(C1239)-2026)*12+MONTH(C1239)-8,""))</f>
        <v/>
      </c>
      <c r="T1239">
        <f>IF(AND(A1239="مصروف",R1239&gt;0,I1239="موافق",S1239&lt;&gt;"",H1239&lt;&gt;""),N(G1239),0)</f>
        <v/>
      </c>
    </row>
    <row r="1240">
      <c r="A1240" s="19" t="n"/>
      <c r="B1240" s="20">
        <f>IF(A1240="","",IF(R1240=0,"⚠ أضف سطر عهدة أولًا","DMT-"&amp;TEXT(R1240,"000")))</f>
        <v/>
      </c>
      <c r="C1240" s="21" t="n"/>
      <c r="D1240" s="20">
        <f>IF(C1240="","",IF(S1240="","خارج السنة المالية",INDEX(القوائم!$D$2:$D$13,S1240)))</f>
        <v/>
      </c>
      <c r="E1240" s="22" t="n"/>
      <c r="F1240" s="23" t="n"/>
      <c r="G1240" s="23" t="n"/>
      <c r="H1240" s="22" t="n"/>
      <c r="I1240" s="19" t="n"/>
      <c r="J1240" s="21" t="n"/>
      <c r="K1240" s="19" t="n"/>
      <c r="L1240" s="19" t="n"/>
      <c r="M1240" s="21" t="n"/>
      <c r="N1240" s="22" t="n"/>
      <c r="O1240" s="24">
        <f>IF(A1240&lt;&gt;"عهدة","",SUMIFS($G$8:$G$5007,$B$8:$B$5007,B1240,$A$8:$A$5007,"مصروف",$I$8:$I$5007,"&lt;&gt;مرفوض"))</f>
        <v/>
      </c>
      <c r="P1240" s="25">
        <f>IF(A1240&lt;&gt;"عهدة","",N(F1240)-O1240)</f>
        <v/>
      </c>
      <c r="Q1240" s="26">
        <f>IF(A1240="","",IF(A1240="عهدة",IF(N(F1240)=0,"⚠ أدخل قيمة العهدة",IF(P1240&lt;0,"⛔ عجز / زيادة مصروفات "&amp;TEXT(-P1240,"#,##0"),IF(COUNTIFS($B$8:$B$5007,B1240,$A$8:$A$5007,"مصروف",$I$8:$I$5007,"&lt;&gt;مرفوض",$K$8:$K$5007,"&lt;&gt;نعم")&gt;0,"⚠ "&amp;COUNTIFS($B$8:$B$5007,B1240,$A$8:$A$5007,"مصروف",$I$8:$I$5007,"&lt;&gt;مرفوض",$K$8:$K$5007,"&lt;&gt;نعم")&amp;" مصروف غير مسوى",IF(L1240="تمت التسوية",IF(P1240=0,"✔ متوازنة وتمت التسوية","✔ تمت التسوية – متبقي "&amp;TEXT(P1240,"#,##0")),IF(P1240&gt;0,"متبقي "&amp;TEXT(P1240,"#,##0"),"✔ متوازنة"))))),IF(R1240=0,"⚠ أضف سطر عهدة أولًا",IF(OR(C1240="",N(G1240)=0),"⚠ أكمل التاريخ والقيمة",IF(S1240="","⚠ التاريخ خارج السنة المالية",IF(H1240="","⚠ اختر بند الموازنة",IF(I1240="مرفوض","✖ مرفوض من المدير",IF(I1240&lt;&gt;"موافق","⏳ بانتظار موافقة المدير",IF(K1240&lt;&gt;"نعم","⚠ غير مسوى مع الحسابات","✔ معتمد ومسوى")))))))))</f>
        <v/>
      </c>
      <c r="R1240">
        <f>N(R1239)+IF(A1240="عهدة",1,0)</f>
        <v/>
      </c>
      <c r="S1240">
        <f>IF(C1240="","",IF(AND(C1240&gt;=DATE(2026,9,1),C1240&lt;=DATE(2027,8,31)),(YEAR(C1240)-2026)*12+MONTH(C1240)-8,""))</f>
        <v/>
      </c>
      <c r="T1240">
        <f>IF(AND(A1240="مصروف",R1240&gt;0,I1240="موافق",S1240&lt;&gt;"",H1240&lt;&gt;""),N(G1240),0)</f>
        <v/>
      </c>
    </row>
    <row r="1241">
      <c r="A1241" s="19" t="n"/>
      <c r="B1241" s="20">
        <f>IF(A1241="","",IF(R1241=0,"⚠ أضف سطر عهدة أولًا","DMT-"&amp;TEXT(R1241,"000")))</f>
        <v/>
      </c>
      <c r="C1241" s="21" t="n"/>
      <c r="D1241" s="20">
        <f>IF(C1241="","",IF(S1241="","خارج السنة المالية",INDEX(القوائم!$D$2:$D$13,S1241)))</f>
        <v/>
      </c>
      <c r="E1241" s="22" t="n"/>
      <c r="F1241" s="23" t="n"/>
      <c r="G1241" s="23" t="n"/>
      <c r="H1241" s="22" t="n"/>
      <c r="I1241" s="19" t="n"/>
      <c r="J1241" s="21" t="n"/>
      <c r="K1241" s="19" t="n"/>
      <c r="L1241" s="19" t="n"/>
      <c r="M1241" s="21" t="n"/>
      <c r="N1241" s="22" t="n"/>
      <c r="O1241" s="24">
        <f>IF(A1241&lt;&gt;"عهدة","",SUMIFS($G$8:$G$5007,$B$8:$B$5007,B1241,$A$8:$A$5007,"مصروف",$I$8:$I$5007,"&lt;&gt;مرفوض"))</f>
        <v/>
      </c>
      <c r="P1241" s="25">
        <f>IF(A1241&lt;&gt;"عهدة","",N(F1241)-O1241)</f>
        <v/>
      </c>
      <c r="Q1241" s="26">
        <f>IF(A1241="","",IF(A1241="عهدة",IF(N(F1241)=0,"⚠ أدخل قيمة العهدة",IF(P1241&lt;0,"⛔ عجز / زيادة مصروفات "&amp;TEXT(-P1241,"#,##0"),IF(COUNTIFS($B$8:$B$5007,B1241,$A$8:$A$5007,"مصروف",$I$8:$I$5007,"&lt;&gt;مرفوض",$K$8:$K$5007,"&lt;&gt;نعم")&gt;0,"⚠ "&amp;COUNTIFS($B$8:$B$5007,B1241,$A$8:$A$5007,"مصروف",$I$8:$I$5007,"&lt;&gt;مرفوض",$K$8:$K$5007,"&lt;&gt;نعم")&amp;" مصروف غير مسوى",IF(L1241="تمت التسوية",IF(P1241=0,"✔ متوازنة وتمت التسوية","✔ تمت التسوية – متبقي "&amp;TEXT(P1241,"#,##0")),IF(P1241&gt;0,"متبقي "&amp;TEXT(P1241,"#,##0"),"✔ متوازنة"))))),IF(R1241=0,"⚠ أضف سطر عهدة أولًا",IF(OR(C1241="",N(G1241)=0),"⚠ أكمل التاريخ والقيمة",IF(S1241="","⚠ التاريخ خارج السنة المالية",IF(H1241="","⚠ اختر بند الموازنة",IF(I1241="مرفوض","✖ مرفوض من المدير",IF(I1241&lt;&gt;"موافق","⏳ بانتظار موافقة المدير",IF(K1241&lt;&gt;"نعم","⚠ غير مسوى مع الحسابات","✔ معتمد ومسوى")))))))))</f>
        <v/>
      </c>
      <c r="R1241">
        <f>N(R1240)+IF(A1241="عهدة",1,0)</f>
        <v/>
      </c>
      <c r="S1241">
        <f>IF(C1241="","",IF(AND(C1241&gt;=DATE(2026,9,1),C1241&lt;=DATE(2027,8,31)),(YEAR(C1241)-2026)*12+MONTH(C1241)-8,""))</f>
        <v/>
      </c>
      <c r="T1241">
        <f>IF(AND(A1241="مصروف",R1241&gt;0,I1241="موافق",S1241&lt;&gt;"",H1241&lt;&gt;""),N(G1241),0)</f>
        <v/>
      </c>
    </row>
    <row r="1242">
      <c r="A1242" s="19" t="n"/>
      <c r="B1242" s="20">
        <f>IF(A1242="","",IF(R1242=0,"⚠ أضف سطر عهدة أولًا","DMT-"&amp;TEXT(R1242,"000")))</f>
        <v/>
      </c>
      <c r="C1242" s="21" t="n"/>
      <c r="D1242" s="20">
        <f>IF(C1242="","",IF(S1242="","خارج السنة المالية",INDEX(القوائم!$D$2:$D$13,S1242)))</f>
        <v/>
      </c>
      <c r="E1242" s="22" t="n"/>
      <c r="F1242" s="23" t="n"/>
      <c r="G1242" s="23" t="n"/>
      <c r="H1242" s="22" t="n"/>
      <c r="I1242" s="19" t="n"/>
      <c r="J1242" s="21" t="n"/>
      <c r="K1242" s="19" t="n"/>
      <c r="L1242" s="19" t="n"/>
      <c r="M1242" s="21" t="n"/>
      <c r="N1242" s="22" t="n"/>
      <c r="O1242" s="24">
        <f>IF(A1242&lt;&gt;"عهدة","",SUMIFS($G$8:$G$5007,$B$8:$B$5007,B1242,$A$8:$A$5007,"مصروف",$I$8:$I$5007,"&lt;&gt;مرفوض"))</f>
        <v/>
      </c>
      <c r="P1242" s="25">
        <f>IF(A1242&lt;&gt;"عهدة","",N(F1242)-O1242)</f>
        <v/>
      </c>
      <c r="Q1242" s="26">
        <f>IF(A1242="","",IF(A1242="عهدة",IF(N(F1242)=0,"⚠ أدخل قيمة العهدة",IF(P1242&lt;0,"⛔ عجز / زيادة مصروفات "&amp;TEXT(-P1242,"#,##0"),IF(COUNTIFS($B$8:$B$5007,B1242,$A$8:$A$5007,"مصروف",$I$8:$I$5007,"&lt;&gt;مرفوض",$K$8:$K$5007,"&lt;&gt;نعم")&gt;0,"⚠ "&amp;COUNTIFS($B$8:$B$5007,B1242,$A$8:$A$5007,"مصروف",$I$8:$I$5007,"&lt;&gt;مرفوض",$K$8:$K$5007,"&lt;&gt;نعم")&amp;" مصروف غير مسوى",IF(L1242="تمت التسوية",IF(P1242=0,"✔ متوازنة وتمت التسوية","✔ تمت التسوية – متبقي "&amp;TEXT(P1242,"#,##0")),IF(P1242&gt;0,"متبقي "&amp;TEXT(P1242,"#,##0"),"✔ متوازنة"))))),IF(R1242=0,"⚠ أضف سطر عهدة أولًا",IF(OR(C1242="",N(G1242)=0),"⚠ أكمل التاريخ والقيمة",IF(S1242="","⚠ التاريخ خارج السنة المالية",IF(H1242="","⚠ اختر بند الموازنة",IF(I1242="مرفوض","✖ مرفوض من المدير",IF(I1242&lt;&gt;"موافق","⏳ بانتظار موافقة المدير",IF(K1242&lt;&gt;"نعم","⚠ غير مسوى مع الحسابات","✔ معتمد ومسوى")))))))))</f>
        <v/>
      </c>
      <c r="R1242">
        <f>N(R1241)+IF(A1242="عهدة",1,0)</f>
        <v/>
      </c>
      <c r="S1242">
        <f>IF(C1242="","",IF(AND(C1242&gt;=DATE(2026,9,1),C1242&lt;=DATE(2027,8,31)),(YEAR(C1242)-2026)*12+MONTH(C1242)-8,""))</f>
        <v/>
      </c>
      <c r="T1242">
        <f>IF(AND(A1242="مصروف",R1242&gt;0,I1242="موافق",S1242&lt;&gt;"",H1242&lt;&gt;""),N(G1242),0)</f>
        <v/>
      </c>
    </row>
    <row r="1243">
      <c r="A1243" s="19" t="n"/>
      <c r="B1243" s="20">
        <f>IF(A1243="","",IF(R1243=0,"⚠ أضف سطر عهدة أولًا","DMT-"&amp;TEXT(R1243,"000")))</f>
        <v/>
      </c>
      <c r="C1243" s="21" t="n"/>
      <c r="D1243" s="20">
        <f>IF(C1243="","",IF(S1243="","خارج السنة المالية",INDEX(القوائم!$D$2:$D$13,S1243)))</f>
        <v/>
      </c>
      <c r="E1243" s="22" t="n"/>
      <c r="F1243" s="23" t="n"/>
      <c r="G1243" s="23" t="n"/>
      <c r="H1243" s="22" t="n"/>
      <c r="I1243" s="19" t="n"/>
      <c r="J1243" s="21" t="n"/>
      <c r="K1243" s="19" t="n"/>
      <c r="L1243" s="19" t="n"/>
      <c r="M1243" s="21" t="n"/>
      <c r="N1243" s="22" t="n"/>
      <c r="O1243" s="24">
        <f>IF(A1243&lt;&gt;"عهدة","",SUMIFS($G$8:$G$5007,$B$8:$B$5007,B1243,$A$8:$A$5007,"مصروف",$I$8:$I$5007,"&lt;&gt;مرفوض"))</f>
        <v/>
      </c>
      <c r="P1243" s="25">
        <f>IF(A1243&lt;&gt;"عهدة","",N(F1243)-O1243)</f>
        <v/>
      </c>
      <c r="Q1243" s="26">
        <f>IF(A1243="","",IF(A1243="عهدة",IF(N(F1243)=0,"⚠ أدخل قيمة العهدة",IF(P1243&lt;0,"⛔ عجز / زيادة مصروفات "&amp;TEXT(-P1243,"#,##0"),IF(COUNTIFS($B$8:$B$5007,B1243,$A$8:$A$5007,"مصروف",$I$8:$I$5007,"&lt;&gt;مرفوض",$K$8:$K$5007,"&lt;&gt;نعم")&gt;0,"⚠ "&amp;COUNTIFS($B$8:$B$5007,B1243,$A$8:$A$5007,"مصروف",$I$8:$I$5007,"&lt;&gt;مرفوض",$K$8:$K$5007,"&lt;&gt;نعم")&amp;" مصروف غير مسوى",IF(L1243="تمت التسوية",IF(P1243=0,"✔ متوازنة وتمت التسوية","✔ تمت التسوية – متبقي "&amp;TEXT(P1243,"#,##0")),IF(P1243&gt;0,"متبقي "&amp;TEXT(P1243,"#,##0"),"✔ متوازنة"))))),IF(R1243=0,"⚠ أضف سطر عهدة أولًا",IF(OR(C1243="",N(G1243)=0),"⚠ أكمل التاريخ والقيمة",IF(S1243="","⚠ التاريخ خارج السنة المالية",IF(H1243="","⚠ اختر بند الموازنة",IF(I1243="مرفوض","✖ مرفوض من المدير",IF(I1243&lt;&gt;"موافق","⏳ بانتظار موافقة المدير",IF(K1243&lt;&gt;"نعم","⚠ غير مسوى مع الحسابات","✔ معتمد ومسوى")))))))))</f>
        <v/>
      </c>
      <c r="R1243">
        <f>N(R1242)+IF(A1243="عهدة",1,0)</f>
        <v/>
      </c>
      <c r="S1243">
        <f>IF(C1243="","",IF(AND(C1243&gt;=DATE(2026,9,1),C1243&lt;=DATE(2027,8,31)),(YEAR(C1243)-2026)*12+MONTH(C1243)-8,""))</f>
        <v/>
      </c>
      <c r="T1243">
        <f>IF(AND(A1243="مصروف",R1243&gt;0,I1243="موافق",S1243&lt;&gt;"",H1243&lt;&gt;""),N(G1243),0)</f>
        <v/>
      </c>
    </row>
    <row r="1244">
      <c r="A1244" s="19" t="n"/>
      <c r="B1244" s="20">
        <f>IF(A1244="","",IF(R1244=0,"⚠ أضف سطر عهدة أولًا","DMT-"&amp;TEXT(R1244,"000")))</f>
        <v/>
      </c>
      <c r="C1244" s="21" t="n"/>
      <c r="D1244" s="20">
        <f>IF(C1244="","",IF(S1244="","خارج السنة المالية",INDEX(القوائم!$D$2:$D$13,S1244)))</f>
        <v/>
      </c>
      <c r="E1244" s="22" t="n"/>
      <c r="F1244" s="23" t="n"/>
      <c r="G1244" s="23" t="n"/>
      <c r="H1244" s="22" t="n"/>
      <c r="I1244" s="19" t="n"/>
      <c r="J1244" s="21" t="n"/>
      <c r="K1244" s="19" t="n"/>
      <c r="L1244" s="19" t="n"/>
      <c r="M1244" s="21" t="n"/>
      <c r="N1244" s="22" t="n"/>
      <c r="O1244" s="24">
        <f>IF(A1244&lt;&gt;"عهدة","",SUMIFS($G$8:$G$5007,$B$8:$B$5007,B1244,$A$8:$A$5007,"مصروف",$I$8:$I$5007,"&lt;&gt;مرفوض"))</f>
        <v/>
      </c>
      <c r="P1244" s="25">
        <f>IF(A1244&lt;&gt;"عهدة","",N(F1244)-O1244)</f>
        <v/>
      </c>
      <c r="Q1244" s="26">
        <f>IF(A1244="","",IF(A1244="عهدة",IF(N(F1244)=0,"⚠ أدخل قيمة العهدة",IF(P1244&lt;0,"⛔ عجز / زيادة مصروفات "&amp;TEXT(-P1244,"#,##0"),IF(COUNTIFS($B$8:$B$5007,B1244,$A$8:$A$5007,"مصروف",$I$8:$I$5007,"&lt;&gt;مرفوض",$K$8:$K$5007,"&lt;&gt;نعم")&gt;0,"⚠ "&amp;COUNTIFS($B$8:$B$5007,B1244,$A$8:$A$5007,"مصروف",$I$8:$I$5007,"&lt;&gt;مرفوض",$K$8:$K$5007,"&lt;&gt;نعم")&amp;" مصروف غير مسوى",IF(L1244="تمت التسوية",IF(P1244=0,"✔ متوازنة وتمت التسوية","✔ تمت التسوية – متبقي "&amp;TEXT(P1244,"#,##0")),IF(P1244&gt;0,"متبقي "&amp;TEXT(P1244,"#,##0"),"✔ متوازنة"))))),IF(R1244=0,"⚠ أضف سطر عهدة أولًا",IF(OR(C1244="",N(G1244)=0),"⚠ أكمل التاريخ والقيمة",IF(S1244="","⚠ التاريخ خارج السنة المالية",IF(H1244="","⚠ اختر بند الموازنة",IF(I1244="مرفوض","✖ مرفوض من المدير",IF(I1244&lt;&gt;"موافق","⏳ بانتظار موافقة المدير",IF(K1244&lt;&gt;"نعم","⚠ غير مسوى مع الحسابات","✔ معتمد ومسوى")))))))))</f>
        <v/>
      </c>
      <c r="R1244">
        <f>N(R1243)+IF(A1244="عهدة",1,0)</f>
        <v/>
      </c>
      <c r="S1244">
        <f>IF(C1244="","",IF(AND(C1244&gt;=DATE(2026,9,1),C1244&lt;=DATE(2027,8,31)),(YEAR(C1244)-2026)*12+MONTH(C1244)-8,""))</f>
        <v/>
      </c>
      <c r="T1244">
        <f>IF(AND(A1244="مصروف",R1244&gt;0,I1244="موافق",S1244&lt;&gt;"",H1244&lt;&gt;""),N(G1244),0)</f>
        <v/>
      </c>
    </row>
    <row r="1245">
      <c r="A1245" s="19" t="n"/>
      <c r="B1245" s="20">
        <f>IF(A1245="","",IF(R1245=0,"⚠ أضف سطر عهدة أولًا","DMT-"&amp;TEXT(R1245,"000")))</f>
        <v/>
      </c>
      <c r="C1245" s="21" t="n"/>
      <c r="D1245" s="20">
        <f>IF(C1245="","",IF(S1245="","خارج السنة المالية",INDEX(القوائم!$D$2:$D$13,S1245)))</f>
        <v/>
      </c>
      <c r="E1245" s="22" t="n"/>
      <c r="F1245" s="23" t="n"/>
      <c r="G1245" s="23" t="n"/>
      <c r="H1245" s="22" t="n"/>
      <c r="I1245" s="19" t="n"/>
      <c r="J1245" s="21" t="n"/>
      <c r="K1245" s="19" t="n"/>
      <c r="L1245" s="19" t="n"/>
      <c r="M1245" s="21" t="n"/>
      <c r="N1245" s="22" t="n"/>
      <c r="O1245" s="24">
        <f>IF(A1245&lt;&gt;"عهدة","",SUMIFS($G$8:$G$5007,$B$8:$B$5007,B1245,$A$8:$A$5007,"مصروف",$I$8:$I$5007,"&lt;&gt;مرفوض"))</f>
        <v/>
      </c>
      <c r="P1245" s="25">
        <f>IF(A1245&lt;&gt;"عهدة","",N(F1245)-O1245)</f>
        <v/>
      </c>
      <c r="Q1245" s="26">
        <f>IF(A1245="","",IF(A1245="عهدة",IF(N(F1245)=0,"⚠ أدخل قيمة العهدة",IF(P1245&lt;0,"⛔ عجز / زيادة مصروفات "&amp;TEXT(-P1245,"#,##0"),IF(COUNTIFS($B$8:$B$5007,B1245,$A$8:$A$5007,"مصروف",$I$8:$I$5007,"&lt;&gt;مرفوض",$K$8:$K$5007,"&lt;&gt;نعم")&gt;0,"⚠ "&amp;COUNTIFS($B$8:$B$5007,B1245,$A$8:$A$5007,"مصروف",$I$8:$I$5007,"&lt;&gt;مرفوض",$K$8:$K$5007,"&lt;&gt;نعم")&amp;" مصروف غير مسوى",IF(L1245="تمت التسوية",IF(P1245=0,"✔ متوازنة وتمت التسوية","✔ تمت التسوية – متبقي "&amp;TEXT(P1245,"#,##0")),IF(P1245&gt;0,"متبقي "&amp;TEXT(P1245,"#,##0"),"✔ متوازنة"))))),IF(R1245=0,"⚠ أضف سطر عهدة أولًا",IF(OR(C1245="",N(G1245)=0),"⚠ أكمل التاريخ والقيمة",IF(S1245="","⚠ التاريخ خارج السنة المالية",IF(H1245="","⚠ اختر بند الموازنة",IF(I1245="مرفوض","✖ مرفوض من المدير",IF(I1245&lt;&gt;"موافق","⏳ بانتظار موافقة المدير",IF(K1245&lt;&gt;"نعم","⚠ غير مسوى مع الحسابات","✔ معتمد ومسوى")))))))))</f>
        <v/>
      </c>
      <c r="R1245">
        <f>N(R1244)+IF(A1245="عهدة",1,0)</f>
        <v/>
      </c>
      <c r="S1245">
        <f>IF(C1245="","",IF(AND(C1245&gt;=DATE(2026,9,1),C1245&lt;=DATE(2027,8,31)),(YEAR(C1245)-2026)*12+MONTH(C1245)-8,""))</f>
        <v/>
      </c>
      <c r="T1245">
        <f>IF(AND(A1245="مصروف",R1245&gt;0,I1245="موافق",S1245&lt;&gt;"",H1245&lt;&gt;""),N(G1245),0)</f>
        <v/>
      </c>
    </row>
    <row r="1246">
      <c r="A1246" s="19" t="n"/>
      <c r="B1246" s="20">
        <f>IF(A1246="","",IF(R1246=0,"⚠ أضف سطر عهدة أولًا","DMT-"&amp;TEXT(R1246,"000")))</f>
        <v/>
      </c>
      <c r="C1246" s="21" t="n"/>
      <c r="D1246" s="20">
        <f>IF(C1246="","",IF(S1246="","خارج السنة المالية",INDEX(القوائم!$D$2:$D$13,S1246)))</f>
        <v/>
      </c>
      <c r="E1246" s="22" t="n"/>
      <c r="F1246" s="23" t="n"/>
      <c r="G1246" s="23" t="n"/>
      <c r="H1246" s="22" t="n"/>
      <c r="I1246" s="19" t="n"/>
      <c r="J1246" s="21" t="n"/>
      <c r="K1246" s="19" t="n"/>
      <c r="L1246" s="19" t="n"/>
      <c r="M1246" s="21" t="n"/>
      <c r="N1246" s="22" t="n"/>
      <c r="O1246" s="24">
        <f>IF(A1246&lt;&gt;"عهدة","",SUMIFS($G$8:$G$5007,$B$8:$B$5007,B1246,$A$8:$A$5007,"مصروف",$I$8:$I$5007,"&lt;&gt;مرفوض"))</f>
        <v/>
      </c>
      <c r="P1246" s="25">
        <f>IF(A1246&lt;&gt;"عهدة","",N(F1246)-O1246)</f>
        <v/>
      </c>
      <c r="Q1246" s="26">
        <f>IF(A1246="","",IF(A1246="عهدة",IF(N(F1246)=0,"⚠ أدخل قيمة العهدة",IF(P1246&lt;0,"⛔ عجز / زيادة مصروفات "&amp;TEXT(-P1246,"#,##0"),IF(COUNTIFS($B$8:$B$5007,B1246,$A$8:$A$5007,"مصروف",$I$8:$I$5007,"&lt;&gt;مرفوض",$K$8:$K$5007,"&lt;&gt;نعم")&gt;0,"⚠ "&amp;COUNTIFS($B$8:$B$5007,B1246,$A$8:$A$5007,"مصروف",$I$8:$I$5007,"&lt;&gt;مرفوض",$K$8:$K$5007,"&lt;&gt;نعم")&amp;" مصروف غير مسوى",IF(L1246="تمت التسوية",IF(P1246=0,"✔ متوازنة وتمت التسوية","✔ تمت التسوية – متبقي "&amp;TEXT(P1246,"#,##0")),IF(P1246&gt;0,"متبقي "&amp;TEXT(P1246,"#,##0"),"✔ متوازنة"))))),IF(R1246=0,"⚠ أضف سطر عهدة أولًا",IF(OR(C1246="",N(G1246)=0),"⚠ أكمل التاريخ والقيمة",IF(S1246="","⚠ التاريخ خارج السنة المالية",IF(H1246="","⚠ اختر بند الموازنة",IF(I1246="مرفوض","✖ مرفوض من المدير",IF(I1246&lt;&gt;"موافق","⏳ بانتظار موافقة المدير",IF(K1246&lt;&gt;"نعم","⚠ غير مسوى مع الحسابات","✔ معتمد ومسوى")))))))))</f>
        <v/>
      </c>
      <c r="R1246">
        <f>N(R1245)+IF(A1246="عهدة",1,0)</f>
        <v/>
      </c>
      <c r="S1246">
        <f>IF(C1246="","",IF(AND(C1246&gt;=DATE(2026,9,1),C1246&lt;=DATE(2027,8,31)),(YEAR(C1246)-2026)*12+MONTH(C1246)-8,""))</f>
        <v/>
      </c>
      <c r="T1246">
        <f>IF(AND(A1246="مصروف",R1246&gt;0,I1246="موافق",S1246&lt;&gt;"",H1246&lt;&gt;""),N(G1246),0)</f>
        <v/>
      </c>
    </row>
    <row r="1247">
      <c r="A1247" s="19" t="n"/>
      <c r="B1247" s="20">
        <f>IF(A1247="","",IF(R1247=0,"⚠ أضف سطر عهدة أولًا","DMT-"&amp;TEXT(R1247,"000")))</f>
        <v/>
      </c>
      <c r="C1247" s="21" t="n"/>
      <c r="D1247" s="20">
        <f>IF(C1247="","",IF(S1247="","خارج السنة المالية",INDEX(القوائم!$D$2:$D$13,S1247)))</f>
        <v/>
      </c>
      <c r="E1247" s="22" t="n"/>
      <c r="F1247" s="23" t="n"/>
      <c r="G1247" s="23" t="n"/>
      <c r="H1247" s="22" t="n"/>
      <c r="I1247" s="19" t="n"/>
      <c r="J1247" s="21" t="n"/>
      <c r="K1247" s="19" t="n"/>
      <c r="L1247" s="19" t="n"/>
      <c r="M1247" s="21" t="n"/>
      <c r="N1247" s="22" t="n"/>
      <c r="O1247" s="24">
        <f>IF(A1247&lt;&gt;"عهدة","",SUMIFS($G$8:$G$5007,$B$8:$B$5007,B1247,$A$8:$A$5007,"مصروف",$I$8:$I$5007,"&lt;&gt;مرفوض"))</f>
        <v/>
      </c>
      <c r="P1247" s="25">
        <f>IF(A1247&lt;&gt;"عهدة","",N(F1247)-O1247)</f>
        <v/>
      </c>
      <c r="Q1247" s="26">
        <f>IF(A1247="","",IF(A1247="عهدة",IF(N(F1247)=0,"⚠ أدخل قيمة العهدة",IF(P1247&lt;0,"⛔ عجز / زيادة مصروفات "&amp;TEXT(-P1247,"#,##0"),IF(COUNTIFS($B$8:$B$5007,B1247,$A$8:$A$5007,"مصروف",$I$8:$I$5007,"&lt;&gt;مرفوض",$K$8:$K$5007,"&lt;&gt;نعم")&gt;0,"⚠ "&amp;COUNTIFS($B$8:$B$5007,B1247,$A$8:$A$5007,"مصروف",$I$8:$I$5007,"&lt;&gt;مرفوض",$K$8:$K$5007,"&lt;&gt;نعم")&amp;" مصروف غير مسوى",IF(L1247="تمت التسوية",IF(P1247=0,"✔ متوازنة وتمت التسوية","✔ تمت التسوية – متبقي "&amp;TEXT(P1247,"#,##0")),IF(P1247&gt;0,"متبقي "&amp;TEXT(P1247,"#,##0"),"✔ متوازنة"))))),IF(R1247=0,"⚠ أضف سطر عهدة أولًا",IF(OR(C1247="",N(G1247)=0),"⚠ أكمل التاريخ والقيمة",IF(S1247="","⚠ التاريخ خارج السنة المالية",IF(H1247="","⚠ اختر بند الموازنة",IF(I1247="مرفوض","✖ مرفوض من المدير",IF(I1247&lt;&gt;"موافق","⏳ بانتظار موافقة المدير",IF(K1247&lt;&gt;"نعم","⚠ غير مسوى مع الحسابات","✔ معتمد ومسوى")))))))))</f>
        <v/>
      </c>
      <c r="R1247">
        <f>N(R1246)+IF(A1247="عهدة",1,0)</f>
        <v/>
      </c>
      <c r="S1247">
        <f>IF(C1247="","",IF(AND(C1247&gt;=DATE(2026,9,1),C1247&lt;=DATE(2027,8,31)),(YEAR(C1247)-2026)*12+MONTH(C1247)-8,""))</f>
        <v/>
      </c>
      <c r="T1247">
        <f>IF(AND(A1247="مصروف",R1247&gt;0,I1247="موافق",S1247&lt;&gt;"",H1247&lt;&gt;""),N(G1247),0)</f>
        <v/>
      </c>
    </row>
    <row r="1248">
      <c r="A1248" s="19" t="n"/>
      <c r="B1248" s="20">
        <f>IF(A1248="","",IF(R1248=0,"⚠ أضف سطر عهدة أولًا","DMT-"&amp;TEXT(R1248,"000")))</f>
        <v/>
      </c>
      <c r="C1248" s="21" t="n"/>
      <c r="D1248" s="20">
        <f>IF(C1248="","",IF(S1248="","خارج السنة المالية",INDEX(القوائم!$D$2:$D$13,S1248)))</f>
        <v/>
      </c>
      <c r="E1248" s="22" t="n"/>
      <c r="F1248" s="23" t="n"/>
      <c r="G1248" s="23" t="n"/>
      <c r="H1248" s="22" t="n"/>
      <c r="I1248" s="19" t="n"/>
      <c r="J1248" s="21" t="n"/>
      <c r="K1248" s="19" t="n"/>
      <c r="L1248" s="19" t="n"/>
      <c r="M1248" s="21" t="n"/>
      <c r="N1248" s="22" t="n"/>
      <c r="O1248" s="24">
        <f>IF(A1248&lt;&gt;"عهدة","",SUMIFS($G$8:$G$5007,$B$8:$B$5007,B1248,$A$8:$A$5007,"مصروف",$I$8:$I$5007,"&lt;&gt;مرفوض"))</f>
        <v/>
      </c>
      <c r="P1248" s="25">
        <f>IF(A1248&lt;&gt;"عهدة","",N(F1248)-O1248)</f>
        <v/>
      </c>
      <c r="Q1248" s="26">
        <f>IF(A1248="","",IF(A1248="عهدة",IF(N(F1248)=0,"⚠ أدخل قيمة العهدة",IF(P1248&lt;0,"⛔ عجز / زيادة مصروفات "&amp;TEXT(-P1248,"#,##0"),IF(COUNTIFS($B$8:$B$5007,B1248,$A$8:$A$5007,"مصروف",$I$8:$I$5007,"&lt;&gt;مرفوض",$K$8:$K$5007,"&lt;&gt;نعم")&gt;0,"⚠ "&amp;COUNTIFS($B$8:$B$5007,B1248,$A$8:$A$5007,"مصروف",$I$8:$I$5007,"&lt;&gt;مرفوض",$K$8:$K$5007,"&lt;&gt;نعم")&amp;" مصروف غير مسوى",IF(L1248="تمت التسوية",IF(P1248=0,"✔ متوازنة وتمت التسوية","✔ تمت التسوية – متبقي "&amp;TEXT(P1248,"#,##0")),IF(P1248&gt;0,"متبقي "&amp;TEXT(P1248,"#,##0"),"✔ متوازنة"))))),IF(R1248=0,"⚠ أضف سطر عهدة أولًا",IF(OR(C1248="",N(G1248)=0),"⚠ أكمل التاريخ والقيمة",IF(S1248="","⚠ التاريخ خارج السنة المالية",IF(H1248="","⚠ اختر بند الموازنة",IF(I1248="مرفوض","✖ مرفوض من المدير",IF(I1248&lt;&gt;"موافق","⏳ بانتظار موافقة المدير",IF(K1248&lt;&gt;"نعم","⚠ غير مسوى مع الحسابات","✔ معتمد ومسوى")))))))))</f>
        <v/>
      </c>
      <c r="R1248">
        <f>N(R1247)+IF(A1248="عهدة",1,0)</f>
        <v/>
      </c>
      <c r="S1248">
        <f>IF(C1248="","",IF(AND(C1248&gt;=DATE(2026,9,1),C1248&lt;=DATE(2027,8,31)),(YEAR(C1248)-2026)*12+MONTH(C1248)-8,""))</f>
        <v/>
      </c>
      <c r="T1248">
        <f>IF(AND(A1248="مصروف",R1248&gt;0,I1248="موافق",S1248&lt;&gt;"",H1248&lt;&gt;""),N(G1248),0)</f>
        <v/>
      </c>
    </row>
    <row r="1249">
      <c r="A1249" s="19" t="n"/>
      <c r="B1249" s="20">
        <f>IF(A1249="","",IF(R1249=0,"⚠ أضف سطر عهدة أولًا","DMT-"&amp;TEXT(R1249,"000")))</f>
        <v/>
      </c>
      <c r="C1249" s="21" t="n"/>
      <c r="D1249" s="20">
        <f>IF(C1249="","",IF(S1249="","خارج السنة المالية",INDEX(القوائم!$D$2:$D$13,S1249)))</f>
        <v/>
      </c>
      <c r="E1249" s="22" t="n"/>
      <c r="F1249" s="23" t="n"/>
      <c r="G1249" s="23" t="n"/>
      <c r="H1249" s="22" t="n"/>
      <c r="I1249" s="19" t="n"/>
      <c r="J1249" s="21" t="n"/>
      <c r="K1249" s="19" t="n"/>
      <c r="L1249" s="19" t="n"/>
      <c r="M1249" s="21" t="n"/>
      <c r="N1249" s="22" t="n"/>
      <c r="O1249" s="24">
        <f>IF(A1249&lt;&gt;"عهدة","",SUMIFS($G$8:$G$5007,$B$8:$B$5007,B1249,$A$8:$A$5007,"مصروف",$I$8:$I$5007,"&lt;&gt;مرفوض"))</f>
        <v/>
      </c>
      <c r="P1249" s="25">
        <f>IF(A1249&lt;&gt;"عهدة","",N(F1249)-O1249)</f>
        <v/>
      </c>
      <c r="Q1249" s="26">
        <f>IF(A1249="","",IF(A1249="عهدة",IF(N(F1249)=0,"⚠ أدخل قيمة العهدة",IF(P1249&lt;0,"⛔ عجز / زيادة مصروفات "&amp;TEXT(-P1249,"#,##0"),IF(COUNTIFS($B$8:$B$5007,B1249,$A$8:$A$5007,"مصروف",$I$8:$I$5007,"&lt;&gt;مرفوض",$K$8:$K$5007,"&lt;&gt;نعم")&gt;0,"⚠ "&amp;COUNTIFS($B$8:$B$5007,B1249,$A$8:$A$5007,"مصروف",$I$8:$I$5007,"&lt;&gt;مرفوض",$K$8:$K$5007,"&lt;&gt;نعم")&amp;" مصروف غير مسوى",IF(L1249="تمت التسوية",IF(P1249=0,"✔ متوازنة وتمت التسوية","✔ تمت التسوية – متبقي "&amp;TEXT(P1249,"#,##0")),IF(P1249&gt;0,"متبقي "&amp;TEXT(P1249,"#,##0"),"✔ متوازنة"))))),IF(R1249=0,"⚠ أضف سطر عهدة أولًا",IF(OR(C1249="",N(G1249)=0),"⚠ أكمل التاريخ والقيمة",IF(S1249="","⚠ التاريخ خارج السنة المالية",IF(H1249="","⚠ اختر بند الموازنة",IF(I1249="مرفوض","✖ مرفوض من المدير",IF(I1249&lt;&gt;"موافق","⏳ بانتظار موافقة المدير",IF(K1249&lt;&gt;"نعم","⚠ غير مسوى مع الحسابات","✔ معتمد ومسوى")))))))))</f>
        <v/>
      </c>
      <c r="R1249">
        <f>N(R1248)+IF(A1249="عهدة",1,0)</f>
        <v/>
      </c>
      <c r="S1249">
        <f>IF(C1249="","",IF(AND(C1249&gt;=DATE(2026,9,1),C1249&lt;=DATE(2027,8,31)),(YEAR(C1249)-2026)*12+MONTH(C1249)-8,""))</f>
        <v/>
      </c>
      <c r="T1249">
        <f>IF(AND(A1249="مصروف",R1249&gt;0,I1249="موافق",S1249&lt;&gt;"",H1249&lt;&gt;""),N(G1249),0)</f>
        <v/>
      </c>
    </row>
    <row r="1250">
      <c r="A1250" s="19" t="n"/>
      <c r="B1250" s="20">
        <f>IF(A1250="","",IF(R1250=0,"⚠ أضف سطر عهدة أولًا","DMT-"&amp;TEXT(R1250,"000")))</f>
        <v/>
      </c>
      <c r="C1250" s="21" t="n"/>
      <c r="D1250" s="20">
        <f>IF(C1250="","",IF(S1250="","خارج السنة المالية",INDEX(القوائم!$D$2:$D$13,S1250)))</f>
        <v/>
      </c>
      <c r="E1250" s="22" t="n"/>
      <c r="F1250" s="23" t="n"/>
      <c r="G1250" s="23" t="n"/>
      <c r="H1250" s="22" t="n"/>
      <c r="I1250" s="19" t="n"/>
      <c r="J1250" s="21" t="n"/>
      <c r="K1250" s="19" t="n"/>
      <c r="L1250" s="19" t="n"/>
      <c r="M1250" s="21" t="n"/>
      <c r="N1250" s="22" t="n"/>
      <c r="O1250" s="24">
        <f>IF(A1250&lt;&gt;"عهدة","",SUMIFS($G$8:$G$5007,$B$8:$B$5007,B1250,$A$8:$A$5007,"مصروف",$I$8:$I$5007,"&lt;&gt;مرفوض"))</f>
        <v/>
      </c>
      <c r="P1250" s="25">
        <f>IF(A1250&lt;&gt;"عهدة","",N(F1250)-O1250)</f>
        <v/>
      </c>
      <c r="Q1250" s="26">
        <f>IF(A1250="","",IF(A1250="عهدة",IF(N(F1250)=0,"⚠ أدخل قيمة العهدة",IF(P1250&lt;0,"⛔ عجز / زيادة مصروفات "&amp;TEXT(-P1250,"#,##0"),IF(COUNTIFS($B$8:$B$5007,B1250,$A$8:$A$5007,"مصروف",$I$8:$I$5007,"&lt;&gt;مرفوض",$K$8:$K$5007,"&lt;&gt;نعم")&gt;0,"⚠ "&amp;COUNTIFS($B$8:$B$5007,B1250,$A$8:$A$5007,"مصروف",$I$8:$I$5007,"&lt;&gt;مرفوض",$K$8:$K$5007,"&lt;&gt;نعم")&amp;" مصروف غير مسوى",IF(L1250="تمت التسوية",IF(P1250=0,"✔ متوازنة وتمت التسوية","✔ تمت التسوية – متبقي "&amp;TEXT(P1250,"#,##0")),IF(P1250&gt;0,"متبقي "&amp;TEXT(P1250,"#,##0"),"✔ متوازنة"))))),IF(R1250=0,"⚠ أضف سطر عهدة أولًا",IF(OR(C1250="",N(G1250)=0),"⚠ أكمل التاريخ والقيمة",IF(S1250="","⚠ التاريخ خارج السنة المالية",IF(H1250="","⚠ اختر بند الموازنة",IF(I1250="مرفوض","✖ مرفوض من المدير",IF(I1250&lt;&gt;"موافق","⏳ بانتظار موافقة المدير",IF(K1250&lt;&gt;"نعم","⚠ غير مسوى مع الحسابات","✔ معتمد ومسوى")))))))))</f>
        <v/>
      </c>
      <c r="R1250">
        <f>N(R1249)+IF(A1250="عهدة",1,0)</f>
        <v/>
      </c>
      <c r="S1250">
        <f>IF(C1250="","",IF(AND(C1250&gt;=DATE(2026,9,1),C1250&lt;=DATE(2027,8,31)),(YEAR(C1250)-2026)*12+MONTH(C1250)-8,""))</f>
        <v/>
      </c>
      <c r="T1250">
        <f>IF(AND(A1250="مصروف",R1250&gt;0,I1250="موافق",S1250&lt;&gt;"",H1250&lt;&gt;""),N(G1250),0)</f>
        <v/>
      </c>
    </row>
    <row r="1251">
      <c r="A1251" s="19" t="n"/>
      <c r="B1251" s="20">
        <f>IF(A1251="","",IF(R1251=0,"⚠ أضف سطر عهدة أولًا","DMT-"&amp;TEXT(R1251,"000")))</f>
        <v/>
      </c>
      <c r="C1251" s="21" t="n"/>
      <c r="D1251" s="20">
        <f>IF(C1251="","",IF(S1251="","خارج السنة المالية",INDEX(القوائم!$D$2:$D$13,S1251)))</f>
        <v/>
      </c>
      <c r="E1251" s="22" t="n"/>
      <c r="F1251" s="23" t="n"/>
      <c r="G1251" s="23" t="n"/>
      <c r="H1251" s="22" t="n"/>
      <c r="I1251" s="19" t="n"/>
      <c r="J1251" s="21" t="n"/>
      <c r="K1251" s="19" t="n"/>
      <c r="L1251" s="19" t="n"/>
      <c r="M1251" s="21" t="n"/>
      <c r="N1251" s="22" t="n"/>
      <c r="O1251" s="24">
        <f>IF(A1251&lt;&gt;"عهدة","",SUMIFS($G$8:$G$5007,$B$8:$B$5007,B1251,$A$8:$A$5007,"مصروف",$I$8:$I$5007,"&lt;&gt;مرفوض"))</f>
        <v/>
      </c>
      <c r="P1251" s="25">
        <f>IF(A1251&lt;&gt;"عهدة","",N(F1251)-O1251)</f>
        <v/>
      </c>
      <c r="Q1251" s="26">
        <f>IF(A1251="","",IF(A1251="عهدة",IF(N(F1251)=0,"⚠ أدخل قيمة العهدة",IF(P1251&lt;0,"⛔ عجز / زيادة مصروفات "&amp;TEXT(-P1251,"#,##0"),IF(COUNTIFS($B$8:$B$5007,B1251,$A$8:$A$5007,"مصروف",$I$8:$I$5007,"&lt;&gt;مرفوض",$K$8:$K$5007,"&lt;&gt;نعم")&gt;0,"⚠ "&amp;COUNTIFS($B$8:$B$5007,B1251,$A$8:$A$5007,"مصروف",$I$8:$I$5007,"&lt;&gt;مرفوض",$K$8:$K$5007,"&lt;&gt;نعم")&amp;" مصروف غير مسوى",IF(L1251="تمت التسوية",IF(P1251=0,"✔ متوازنة وتمت التسوية","✔ تمت التسوية – متبقي "&amp;TEXT(P1251,"#,##0")),IF(P1251&gt;0,"متبقي "&amp;TEXT(P1251,"#,##0"),"✔ متوازنة"))))),IF(R1251=0,"⚠ أضف سطر عهدة أولًا",IF(OR(C1251="",N(G1251)=0),"⚠ أكمل التاريخ والقيمة",IF(S1251="","⚠ التاريخ خارج السنة المالية",IF(H1251="","⚠ اختر بند الموازنة",IF(I1251="مرفوض","✖ مرفوض من المدير",IF(I1251&lt;&gt;"موافق","⏳ بانتظار موافقة المدير",IF(K1251&lt;&gt;"نعم","⚠ غير مسوى مع الحسابات","✔ معتمد ومسوى")))))))))</f>
        <v/>
      </c>
      <c r="R1251">
        <f>N(R1250)+IF(A1251="عهدة",1,0)</f>
        <v/>
      </c>
      <c r="S1251">
        <f>IF(C1251="","",IF(AND(C1251&gt;=DATE(2026,9,1),C1251&lt;=DATE(2027,8,31)),(YEAR(C1251)-2026)*12+MONTH(C1251)-8,""))</f>
        <v/>
      </c>
      <c r="T1251">
        <f>IF(AND(A1251="مصروف",R1251&gt;0,I1251="موافق",S1251&lt;&gt;"",H1251&lt;&gt;""),N(G1251),0)</f>
        <v/>
      </c>
    </row>
    <row r="1252">
      <c r="A1252" s="19" t="n"/>
      <c r="B1252" s="20">
        <f>IF(A1252="","",IF(R1252=0,"⚠ أضف سطر عهدة أولًا","DMT-"&amp;TEXT(R1252,"000")))</f>
        <v/>
      </c>
      <c r="C1252" s="21" t="n"/>
      <c r="D1252" s="20">
        <f>IF(C1252="","",IF(S1252="","خارج السنة المالية",INDEX(القوائم!$D$2:$D$13,S1252)))</f>
        <v/>
      </c>
      <c r="E1252" s="22" t="n"/>
      <c r="F1252" s="23" t="n"/>
      <c r="G1252" s="23" t="n"/>
      <c r="H1252" s="22" t="n"/>
      <c r="I1252" s="19" t="n"/>
      <c r="J1252" s="21" t="n"/>
      <c r="K1252" s="19" t="n"/>
      <c r="L1252" s="19" t="n"/>
      <c r="M1252" s="21" t="n"/>
      <c r="N1252" s="22" t="n"/>
      <c r="O1252" s="24">
        <f>IF(A1252&lt;&gt;"عهدة","",SUMIFS($G$8:$G$5007,$B$8:$B$5007,B1252,$A$8:$A$5007,"مصروف",$I$8:$I$5007,"&lt;&gt;مرفوض"))</f>
        <v/>
      </c>
      <c r="P1252" s="25">
        <f>IF(A1252&lt;&gt;"عهدة","",N(F1252)-O1252)</f>
        <v/>
      </c>
      <c r="Q1252" s="26">
        <f>IF(A1252="","",IF(A1252="عهدة",IF(N(F1252)=0,"⚠ أدخل قيمة العهدة",IF(P1252&lt;0,"⛔ عجز / زيادة مصروفات "&amp;TEXT(-P1252,"#,##0"),IF(COUNTIFS($B$8:$B$5007,B1252,$A$8:$A$5007,"مصروف",$I$8:$I$5007,"&lt;&gt;مرفوض",$K$8:$K$5007,"&lt;&gt;نعم")&gt;0,"⚠ "&amp;COUNTIFS($B$8:$B$5007,B1252,$A$8:$A$5007,"مصروف",$I$8:$I$5007,"&lt;&gt;مرفوض",$K$8:$K$5007,"&lt;&gt;نعم")&amp;" مصروف غير مسوى",IF(L1252="تمت التسوية",IF(P1252=0,"✔ متوازنة وتمت التسوية","✔ تمت التسوية – متبقي "&amp;TEXT(P1252,"#,##0")),IF(P1252&gt;0,"متبقي "&amp;TEXT(P1252,"#,##0"),"✔ متوازنة"))))),IF(R1252=0,"⚠ أضف سطر عهدة أولًا",IF(OR(C1252="",N(G1252)=0),"⚠ أكمل التاريخ والقيمة",IF(S1252="","⚠ التاريخ خارج السنة المالية",IF(H1252="","⚠ اختر بند الموازنة",IF(I1252="مرفوض","✖ مرفوض من المدير",IF(I1252&lt;&gt;"موافق","⏳ بانتظار موافقة المدير",IF(K1252&lt;&gt;"نعم","⚠ غير مسوى مع الحسابات","✔ معتمد ومسوى")))))))))</f>
        <v/>
      </c>
      <c r="R1252">
        <f>N(R1251)+IF(A1252="عهدة",1,0)</f>
        <v/>
      </c>
      <c r="S1252">
        <f>IF(C1252="","",IF(AND(C1252&gt;=DATE(2026,9,1),C1252&lt;=DATE(2027,8,31)),(YEAR(C1252)-2026)*12+MONTH(C1252)-8,""))</f>
        <v/>
      </c>
      <c r="T1252">
        <f>IF(AND(A1252="مصروف",R1252&gt;0,I1252="موافق",S1252&lt;&gt;"",H1252&lt;&gt;""),N(G1252),0)</f>
        <v/>
      </c>
    </row>
    <row r="1253">
      <c r="A1253" s="19" t="n"/>
      <c r="B1253" s="20">
        <f>IF(A1253="","",IF(R1253=0,"⚠ أضف سطر عهدة أولًا","DMT-"&amp;TEXT(R1253,"000")))</f>
        <v/>
      </c>
      <c r="C1253" s="21" t="n"/>
      <c r="D1253" s="20">
        <f>IF(C1253="","",IF(S1253="","خارج السنة المالية",INDEX(القوائم!$D$2:$D$13,S1253)))</f>
        <v/>
      </c>
      <c r="E1253" s="22" t="n"/>
      <c r="F1253" s="23" t="n"/>
      <c r="G1253" s="23" t="n"/>
      <c r="H1253" s="22" t="n"/>
      <c r="I1253" s="19" t="n"/>
      <c r="J1253" s="21" t="n"/>
      <c r="K1253" s="19" t="n"/>
      <c r="L1253" s="19" t="n"/>
      <c r="M1253" s="21" t="n"/>
      <c r="N1253" s="22" t="n"/>
      <c r="O1253" s="24">
        <f>IF(A1253&lt;&gt;"عهدة","",SUMIFS($G$8:$G$5007,$B$8:$B$5007,B1253,$A$8:$A$5007,"مصروف",$I$8:$I$5007,"&lt;&gt;مرفوض"))</f>
        <v/>
      </c>
      <c r="P1253" s="25">
        <f>IF(A1253&lt;&gt;"عهدة","",N(F1253)-O1253)</f>
        <v/>
      </c>
      <c r="Q1253" s="26">
        <f>IF(A1253="","",IF(A1253="عهدة",IF(N(F1253)=0,"⚠ أدخل قيمة العهدة",IF(P1253&lt;0,"⛔ عجز / زيادة مصروفات "&amp;TEXT(-P1253,"#,##0"),IF(COUNTIFS($B$8:$B$5007,B1253,$A$8:$A$5007,"مصروف",$I$8:$I$5007,"&lt;&gt;مرفوض",$K$8:$K$5007,"&lt;&gt;نعم")&gt;0,"⚠ "&amp;COUNTIFS($B$8:$B$5007,B1253,$A$8:$A$5007,"مصروف",$I$8:$I$5007,"&lt;&gt;مرفوض",$K$8:$K$5007,"&lt;&gt;نعم")&amp;" مصروف غير مسوى",IF(L1253="تمت التسوية",IF(P1253=0,"✔ متوازنة وتمت التسوية","✔ تمت التسوية – متبقي "&amp;TEXT(P1253,"#,##0")),IF(P1253&gt;0,"متبقي "&amp;TEXT(P1253,"#,##0"),"✔ متوازنة"))))),IF(R1253=0,"⚠ أضف سطر عهدة أولًا",IF(OR(C1253="",N(G1253)=0),"⚠ أكمل التاريخ والقيمة",IF(S1253="","⚠ التاريخ خارج السنة المالية",IF(H1253="","⚠ اختر بند الموازنة",IF(I1253="مرفوض","✖ مرفوض من المدير",IF(I1253&lt;&gt;"موافق","⏳ بانتظار موافقة المدير",IF(K1253&lt;&gt;"نعم","⚠ غير مسوى مع الحسابات","✔ معتمد ومسوى")))))))))</f>
        <v/>
      </c>
      <c r="R1253">
        <f>N(R1252)+IF(A1253="عهدة",1,0)</f>
        <v/>
      </c>
      <c r="S1253">
        <f>IF(C1253="","",IF(AND(C1253&gt;=DATE(2026,9,1),C1253&lt;=DATE(2027,8,31)),(YEAR(C1253)-2026)*12+MONTH(C1253)-8,""))</f>
        <v/>
      </c>
      <c r="T1253">
        <f>IF(AND(A1253="مصروف",R1253&gt;0,I1253="موافق",S1253&lt;&gt;"",H1253&lt;&gt;""),N(G1253),0)</f>
        <v/>
      </c>
    </row>
    <row r="1254">
      <c r="A1254" s="19" t="n"/>
      <c r="B1254" s="20">
        <f>IF(A1254="","",IF(R1254=0,"⚠ أضف سطر عهدة أولًا","DMT-"&amp;TEXT(R1254,"000")))</f>
        <v/>
      </c>
      <c r="C1254" s="21" t="n"/>
      <c r="D1254" s="20">
        <f>IF(C1254="","",IF(S1254="","خارج السنة المالية",INDEX(القوائم!$D$2:$D$13,S1254)))</f>
        <v/>
      </c>
      <c r="E1254" s="22" t="n"/>
      <c r="F1254" s="23" t="n"/>
      <c r="G1254" s="23" t="n"/>
      <c r="H1254" s="22" t="n"/>
      <c r="I1254" s="19" t="n"/>
      <c r="J1254" s="21" t="n"/>
      <c r="K1254" s="19" t="n"/>
      <c r="L1254" s="19" t="n"/>
      <c r="M1254" s="21" t="n"/>
      <c r="N1254" s="22" t="n"/>
      <c r="O1254" s="24">
        <f>IF(A1254&lt;&gt;"عهدة","",SUMIFS($G$8:$G$5007,$B$8:$B$5007,B1254,$A$8:$A$5007,"مصروف",$I$8:$I$5007,"&lt;&gt;مرفوض"))</f>
        <v/>
      </c>
      <c r="P1254" s="25">
        <f>IF(A1254&lt;&gt;"عهدة","",N(F1254)-O1254)</f>
        <v/>
      </c>
      <c r="Q1254" s="26">
        <f>IF(A1254="","",IF(A1254="عهدة",IF(N(F1254)=0,"⚠ أدخل قيمة العهدة",IF(P1254&lt;0,"⛔ عجز / زيادة مصروفات "&amp;TEXT(-P1254,"#,##0"),IF(COUNTIFS($B$8:$B$5007,B1254,$A$8:$A$5007,"مصروف",$I$8:$I$5007,"&lt;&gt;مرفوض",$K$8:$K$5007,"&lt;&gt;نعم")&gt;0,"⚠ "&amp;COUNTIFS($B$8:$B$5007,B1254,$A$8:$A$5007,"مصروف",$I$8:$I$5007,"&lt;&gt;مرفوض",$K$8:$K$5007,"&lt;&gt;نعم")&amp;" مصروف غير مسوى",IF(L1254="تمت التسوية",IF(P1254=0,"✔ متوازنة وتمت التسوية","✔ تمت التسوية – متبقي "&amp;TEXT(P1254,"#,##0")),IF(P1254&gt;0,"متبقي "&amp;TEXT(P1254,"#,##0"),"✔ متوازنة"))))),IF(R1254=0,"⚠ أضف سطر عهدة أولًا",IF(OR(C1254="",N(G1254)=0),"⚠ أكمل التاريخ والقيمة",IF(S1254="","⚠ التاريخ خارج السنة المالية",IF(H1254="","⚠ اختر بند الموازنة",IF(I1254="مرفوض","✖ مرفوض من المدير",IF(I1254&lt;&gt;"موافق","⏳ بانتظار موافقة المدير",IF(K1254&lt;&gt;"نعم","⚠ غير مسوى مع الحسابات","✔ معتمد ومسوى")))))))))</f>
        <v/>
      </c>
      <c r="R1254">
        <f>N(R1253)+IF(A1254="عهدة",1,0)</f>
        <v/>
      </c>
      <c r="S1254">
        <f>IF(C1254="","",IF(AND(C1254&gt;=DATE(2026,9,1),C1254&lt;=DATE(2027,8,31)),(YEAR(C1254)-2026)*12+MONTH(C1254)-8,""))</f>
        <v/>
      </c>
      <c r="T1254">
        <f>IF(AND(A1254="مصروف",R1254&gt;0,I1254="موافق",S1254&lt;&gt;"",H1254&lt;&gt;""),N(G1254),0)</f>
        <v/>
      </c>
    </row>
    <row r="1255">
      <c r="A1255" s="19" t="n"/>
      <c r="B1255" s="20">
        <f>IF(A1255="","",IF(R1255=0,"⚠ أضف سطر عهدة أولًا","DMT-"&amp;TEXT(R1255,"000")))</f>
        <v/>
      </c>
      <c r="C1255" s="21" t="n"/>
      <c r="D1255" s="20">
        <f>IF(C1255="","",IF(S1255="","خارج السنة المالية",INDEX(القوائم!$D$2:$D$13,S1255)))</f>
        <v/>
      </c>
      <c r="E1255" s="22" t="n"/>
      <c r="F1255" s="23" t="n"/>
      <c r="G1255" s="23" t="n"/>
      <c r="H1255" s="22" t="n"/>
      <c r="I1255" s="19" t="n"/>
      <c r="J1255" s="21" t="n"/>
      <c r="K1255" s="19" t="n"/>
      <c r="L1255" s="19" t="n"/>
      <c r="M1255" s="21" t="n"/>
      <c r="N1255" s="22" t="n"/>
      <c r="O1255" s="24">
        <f>IF(A1255&lt;&gt;"عهدة","",SUMIFS($G$8:$G$5007,$B$8:$B$5007,B1255,$A$8:$A$5007,"مصروف",$I$8:$I$5007,"&lt;&gt;مرفوض"))</f>
        <v/>
      </c>
      <c r="P1255" s="25">
        <f>IF(A1255&lt;&gt;"عهدة","",N(F1255)-O1255)</f>
        <v/>
      </c>
      <c r="Q1255" s="26">
        <f>IF(A1255="","",IF(A1255="عهدة",IF(N(F1255)=0,"⚠ أدخل قيمة العهدة",IF(P1255&lt;0,"⛔ عجز / زيادة مصروفات "&amp;TEXT(-P1255,"#,##0"),IF(COUNTIFS($B$8:$B$5007,B1255,$A$8:$A$5007,"مصروف",$I$8:$I$5007,"&lt;&gt;مرفوض",$K$8:$K$5007,"&lt;&gt;نعم")&gt;0,"⚠ "&amp;COUNTIFS($B$8:$B$5007,B1255,$A$8:$A$5007,"مصروف",$I$8:$I$5007,"&lt;&gt;مرفوض",$K$8:$K$5007,"&lt;&gt;نعم")&amp;" مصروف غير مسوى",IF(L1255="تمت التسوية",IF(P1255=0,"✔ متوازنة وتمت التسوية","✔ تمت التسوية – متبقي "&amp;TEXT(P1255,"#,##0")),IF(P1255&gt;0,"متبقي "&amp;TEXT(P1255,"#,##0"),"✔ متوازنة"))))),IF(R1255=0,"⚠ أضف سطر عهدة أولًا",IF(OR(C1255="",N(G1255)=0),"⚠ أكمل التاريخ والقيمة",IF(S1255="","⚠ التاريخ خارج السنة المالية",IF(H1255="","⚠ اختر بند الموازنة",IF(I1255="مرفوض","✖ مرفوض من المدير",IF(I1255&lt;&gt;"موافق","⏳ بانتظار موافقة المدير",IF(K1255&lt;&gt;"نعم","⚠ غير مسوى مع الحسابات","✔ معتمد ومسوى")))))))))</f>
        <v/>
      </c>
      <c r="R1255">
        <f>N(R1254)+IF(A1255="عهدة",1,0)</f>
        <v/>
      </c>
      <c r="S1255">
        <f>IF(C1255="","",IF(AND(C1255&gt;=DATE(2026,9,1),C1255&lt;=DATE(2027,8,31)),(YEAR(C1255)-2026)*12+MONTH(C1255)-8,""))</f>
        <v/>
      </c>
      <c r="T1255">
        <f>IF(AND(A1255="مصروف",R1255&gt;0,I1255="موافق",S1255&lt;&gt;"",H1255&lt;&gt;""),N(G1255),0)</f>
        <v/>
      </c>
    </row>
    <row r="1256">
      <c r="A1256" s="19" t="n"/>
      <c r="B1256" s="20">
        <f>IF(A1256="","",IF(R1256=0,"⚠ أضف سطر عهدة أولًا","DMT-"&amp;TEXT(R1256,"000")))</f>
        <v/>
      </c>
      <c r="C1256" s="21" t="n"/>
      <c r="D1256" s="20">
        <f>IF(C1256="","",IF(S1256="","خارج السنة المالية",INDEX(القوائم!$D$2:$D$13,S1256)))</f>
        <v/>
      </c>
      <c r="E1256" s="22" t="n"/>
      <c r="F1256" s="23" t="n"/>
      <c r="G1256" s="23" t="n"/>
      <c r="H1256" s="22" t="n"/>
      <c r="I1256" s="19" t="n"/>
      <c r="J1256" s="21" t="n"/>
      <c r="K1256" s="19" t="n"/>
      <c r="L1256" s="19" t="n"/>
      <c r="M1256" s="21" t="n"/>
      <c r="N1256" s="22" t="n"/>
      <c r="O1256" s="24">
        <f>IF(A1256&lt;&gt;"عهدة","",SUMIFS($G$8:$G$5007,$B$8:$B$5007,B1256,$A$8:$A$5007,"مصروف",$I$8:$I$5007,"&lt;&gt;مرفوض"))</f>
        <v/>
      </c>
      <c r="P1256" s="25">
        <f>IF(A1256&lt;&gt;"عهدة","",N(F1256)-O1256)</f>
        <v/>
      </c>
      <c r="Q1256" s="26">
        <f>IF(A1256="","",IF(A1256="عهدة",IF(N(F1256)=0,"⚠ أدخل قيمة العهدة",IF(P1256&lt;0,"⛔ عجز / زيادة مصروفات "&amp;TEXT(-P1256,"#,##0"),IF(COUNTIFS($B$8:$B$5007,B1256,$A$8:$A$5007,"مصروف",$I$8:$I$5007,"&lt;&gt;مرفوض",$K$8:$K$5007,"&lt;&gt;نعم")&gt;0,"⚠ "&amp;COUNTIFS($B$8:$B$5007,B1256,$A$8:$A$5007,"مصروف",$I$8:$I$5007,"&lt;&gt;مرفوض",$K$8:$K$5007,"&lt;&gt;نعم")&amp;" مصروف غير مسوى",IF(L1256="تمت التسوية",IF(P1256=0,"✔ متوازنة وتمت التسوية","✔ تمت التسوية – متبقي "&amp;TEXT(P1256,"#,##0")),IF(P1256&gt;0,"متبقي "&amp;TEXT(P1256,"#,##0"),"✔ متوازنة"))))),IF(R1256=0,"⚠ أضف سطر عهدة أولًا",IF(OR(C1256="",N(G1256)=0),"⚠ أكمل التاريخ والقيمة",IF(S1256="","⚠ التاريخ خارج السنة المالية",IF(H1256="","⚠ اختر بند الموازنة",IF(I1256="مرفوض","✖ مرفوض من المدير",IF(I1256&lt;&gt;"موافق","⏳ بانتظار موافقة المدير",IF(K1256&lt;&gt;"نعم","⚠ غير مسوى مع الحسابات","✔ معتمد ومسوى")))))))))</f>
        <v/>
      </c>
      <c r="R1256">
        <f>N(R1255)+IF(A1256="عهدة",1,0)</f>
        <v/>
      </c>
      <c r="S1256">
        <f>IF(C1256="","",IF(AND(C1256&gt;=DATE(2026,9,1),C1256&lt;=DATE(2027,8,31)),(YEAR(C1256)-2026)*12+MONTH(C1256)-8,""))</f>
        <v/>
      </c>
      <c r="T1256">
        <f>IF(AND(A1256="مصروف",R1256&gt;0,I1256="موافق",S1256&lt;&gt;"",H1256&lt;&gt;""),N(G1256),0)</f>
        <v/>
      </c>
    </row>
    <row r="1257">
      <c r="A1257" s="19" t="n"/>
      <c r="B1257" s="20">
        <f>IF(A1257="","",IF(R1257=0,"⚠ أضف سطر عهدة أولًا","DMT-"&amp;TEXT(R1257,"000")))</f>
        <v/>
      </c>
      <c r="C1257" s="21" t="n"/>
      <c r="D1257" s="20">
        <f>IF(C1257="","",IF(S1257="","خارج السنة المالية",INDEX(القوائم!$D$2:$D$13,S1257)))</f>
        <v/>
      </c>
      <c r="E1257" s="22" t="n"/>
      <c r="F1257" s="23" t="n"/>
      <c r="G1257" s="23" t="n"/>
      <c r="H1257" s="22" t="n"/>
      <c r="I1257" s="19" t="n"/>
      <c r="J1257" s="21" t="n"/>
      <c r="K1257" s="19" t="n"/>
      <c r="L1257" s="19" t="n"/>
      <c r="M1257" s="21" t="n"/>
      <c r="N1257" s="22" t="n"/>
      <c r="O1257" s="24">
        <f>IF(A1257&lt;&gt;"عهدة","",SUMIFS($G$8:$G$5007,$B$8:$B$5007,B1257,$A$8:$A$5007,"مصروف",$I$8:$I$5007,"&lt;&gt;مرفوض"))</f>
        <v/>
      </c>
      <c r="P1257" s="25">
        <f>IF(A1257&lt;&gt;"عهدة","",N(F1257)-O1257)</f>
        <v/>
      </c>
      <c r="Q1257" s="26">
        <f>IF(A1257="","",IF(A1257="عهدة",IF(N(F1257)=0,"⚠ أدخل قيمة العهدة",IF(P1257&lt;0,"⛔ عجز / زيادة مصروفات "&amp;TEXT(-P1257,"#,##0"),IF(COUNTIFS($B$8:$B$5007,B1257,$A$8:$A$5007,"مصروف",$I$8:$I$5007,"&lt;&gt;مرفوض",$K$8:$K$5007,"&lt;&gt;نعم")&gt;0,"⚠ "&amp;COUNTIFS($B$8:$B$5007,B1257,$A$8:$A$5007,"مصروف",$I$8:$I$5007,"&lt;&gt;مرفوض",$K$8:$K$5007,"&lt;&gt;نعم")&amp;" مصروف غير مسوى",IF(L1257="تمت التسوية",IF(P1257=0,"✔ متوازنة وتمت التسوية","✔ تمت التسوية – متبقي "&amp;TEXT(P1257,"#,##0")),IF(P1257&gt;0,"متبقي "&amp;TEXT(P1257,"#,##0"),"✔ متوازنة"))))),IF(R1257=0,"⚠ أضف سطر عهدة أولًا",IF(OR(C1257="",N(G1257)=0),"⚠ أكمل التاريخ والقيمة",IF(S1257="","⚠ التاريخ خارج السنة المالية",IF(H1257="","⚠ اختر بند الموازنة",IF(I1257="مرفوض","✖ مرفوض من المدير",IF(I1257&lt;&gt;"موافق","⏳ بانتظار موافقة المدير",IF(K1257&lt;&gt;"نعم","⚠ غير مسوى مع الحسابات","✔ معتمد ومسوى")))))))))</f>
        <v/>
      </c>
      <c r="R1257">
        <f>N(R1256)+IF(A1257="عهدة",1,0)</f>
        <v/>
      </c>
      <c r="S1257">
        <f>IF(C1257="","",IF(AND(C1257&gt;=DATE(2026,9,1),C1257&lt;=DATE(2027,8,31)),(YEAR(C1257)-2026)*12+MONTH(C1257)-8,""))</f>
        <v/>
      </c>
      <c r="T1257">
        <f>IF(AND(A1257="مصروف",R1257&gt;0,I1257="موافق",S1257&lt;&gt;"",H1257&lt;&gt;""),N(G1257),0)</f>
        <v/>
      </c>
    </row>
    <row r="1258">
      <c r="A1258" s="19" t="n"/>
      <c r="B1258" s="20">
        <f>IF(A1258="","",IF(R1258=0,"⚠ أضف سطر عهدة أولًا","DMT-"&amp;TEXT(R1258,"000")))</f>
        <v/>
      </c>
      <c r="C1258" s="21" t="n"/>
      <c r="D1258" s="20">
        <f>IF(C1258="","",IF(S1258="","خارج السنة المالية",INDEX(القوائم!$D$2:$D$13,S1258)))</f>
        <v/>
      </c>
      <c r="E1258" s="22" t="n"/>
      <c r="F1258" s="23" t="n"/>
      <c r="G1258" s="23" t="n"/>
      <c r="H1258" s="22" t="n"/>
      <c r="I1258" s="19" t="n"/>
      <c r="J1258" s="21" t="n"/>
      <c r="K1258" s="19" t="n"/>
      <c r="L1258" s="19" t="n"/>
      <c r="M1258" s="21" t="n"/>
      <c r="N1258" s="22" t="n"/>
      <c r="O1258" s="24">
        <f>IF(A1258&lt;&gt;"عهدة","",SUMIFS($G$8:$G$5007,$B$8:$B$5007,B1258,$A$8:$A$5007,"مصروف",$I$8:$I$5007,"&lt;&gt;مرفوض"))</f>
        <v/>
      </c>
      <c r="P1258" s="25">
        <f>IF(A1258&lt;&gt;"عهدة","",N(F1258)-O1258)</f>
        <v/>
      </c>
      <c r="Q1258" s="26">
        <f>IF(A1258="","",IF(A1258="عهدة",IF(N(F1258)=0,"⚠ أدخل قيمة العهدة",IF(P1258&lt;0,"⛔ عجز / زيادة مصروفات "&amp;TEXT(-P1258,"#,##0"),IF(COUNTIFS($B$8:$B$5007,B1258,$A$8:$A$5007,"مصروف",$I$8:$I$5007,"&lt;&gt;مرفوض",$K$8:$K$5007,"&lt;&gt;نعم")&gt;0,"⚠ "&amp;COUNTIFS($B$8:$B$5007,B1258,$A$8:$A$5007,"مصروف",$I$8:$I$5007,"&lt;&gt;مرفوض",$K$8:$K$5007,"&lt;&gt;نعم")&amp;" مصروف غير مسوى",IF(L1258="تمت التسوية",IF(P1258=0,"✔ متوازنة وتمت التسوية","✔ تمت التسوية – متبقي "&amp;TEXT(P1258,"#,##0")),IF(P1258&gt;0,"متبقي "&amp;TEXT(P1258,"#,##0"),"✔ متوازنة"))))),IF(R1258=0,"⚠ أضف سطر عهدة أولًا",IF(OR(C1258="",N(G1258)=0),"⚠ أكمل التاريخ والقيمة",IF(S1258="","⚠ التاريخ خارج السنة المالية",IF(H1258="","⚠ اختر بند الموازنة",IF(I1258="مرفوض","✖ مرفوض من المدير",IF(I1258&lt;&gt;"موافق","⏳ بانتظار موافقة المدير",IF(K1258&lt;&gt;"نعم","⚠ غير مسوى مع الحسابات","✔ معتمد ومسوى")))))))))</f>
        <v/>
      </c>
      <c r="R1258">
        <f>N(R1257)+IF(A1258="عهدة",1,0)</f>
        <v/>
      </c>
      <c r="S1258">
        <f>IF(C1258="","",IF(AND(C1258&gt;=DATE(2026,9,1),C1258&lt;=DATE(2027,8,31)),(YEAR(C1258)-2026)*12+MONTH(C1258)-8,""))</f>
        <v/>
      </c>
      <c r="T1258">
        <f>IF(AND(A1258="مصروف",R1258&gt;0,I1258="موافق",S1258&lt;&gt;"",H1258&lt;&gt;""),N(G1258),0)</f>
        <v/>
      </c>
    </row>
    <row r="1259">
      <c r="A1259" s="19" t="n"/>
      <c r="B1259" s="20">
        <f>IF(A1259="","",IF(R1259=0,"⚠ أضف سطر عهدة أولًا","DMT-"&amp;TEXT(R1259,"000")))</f>
        <v/>
      </c>
      <c r="C1259" s="21" t="n"/>
      <c r="D1259" s="20">
        <f>IF(C1259="","",IF(S1259="","خارج السنة المالية",INDEX(القوائم!$D$2:$D$13,S1259)))</f>
        <v/>
      </c>
      <c r="E1259" s="22" t="n"/>
      <c r="F1259" s="23" t="n"/>
      <c r="G1259" s="23" t="n"/>
      <c r="H1259" s="22" t="n"/>
      <c r="I1259" s="19" t="n"/>
      <c r="J1259" s="21" t="n"/>
      <c r="K1259" s="19" t="n"/>
      <c r="L1259" s="19" t="n"/>
      <c r="M1259" s="21" t="n"/>
      <c r="N1259" s="22" t="n"/>
      <c r="O1259" s="24">
        <f>IF(A1259&lt;&gt;"عهدة","",SUMIFS($G$8:$G$5007,$B$8:$B$5007,B1259,$A$8:$A$5007,"مصروف",$I$8:$I$5007,"&lt;&gt;مرفوض"))</f>
        <v/>
      </c>
      <c r="P1259" s="25">
        <f>IF(A1259&lt;&gt;"عهدة","",N(F1259)-O1259)</f>
        <v/>
      </c>
      <c r="Q1259" s="26">
        <f>IF(A1259="","",IF(A1259="عهدة",IF(N(F1259)=0,"⚠ أدخل قيمة العهدة",IF(P1259&lt;0,"⛔ عجز / زيادة مصروفات "&amp;TEXT(-P1259,"#,##0"),IF(COUNTIFS($B$8:$B$5007,B1259,$A$8:$A$5007,"مصروف",$I$8:$I$5007,"&lt;&gt;مرفوض",$K$8:$K$5007,"&lt;&gt;نعم")&gt;0,"⚠ "&amp;COUNTIFS($B$8:$B$5007,B1259,$A$8:$A$5007,"مصروف",$I$8:$I$5007,"&lt;&gt;مرفوض",$K$8:$K$5007,"&lt;&gt;نعم")&amp;" مصروف غير مسوى",IF(L1259="تمت التسوية",IF(P1259=0,"✔ متوازنة وتمت التسوية","✔ تمت التسوية – متبقي "&amp;TEXT(P1259,"#,##0")),IF(P1259&gt;0,"متبقي "&amp;TEXT(P1259,"#,##0"),"✔ متوازنة"))))),IF(R1259=0,"⚠ أضف سطر عهدة أولًا",IF(OR(C1259="",N(G1259)=0),"⚠ أكمل التاريخ والقيمة",IF(S1259="","⚠ التاريخ خارج السنة المالية",IF(H1259="","⚠ اختر بند الموازنة",IF(I1259="مرفوض","✖ مرفوض من المدير",IF(I1259&lt;&gt;"موافق","⏳ بانتظار موافقة المدير",IF(K1259&lt;&gt;"نعم","⚠ غير مسوى مع الحسابات","✔ معتمد ومسوى")))))))))</f>
        <v/>
      </c>
      <c r="R1259">
        <f>N(R1258)+IF(A1259="عهدة",1,0)</f>
        <v/>
      </c>
      <c r="S1259">
        <f>IF(C1259="","",IF(AND(C1259&gt;=DATE(2026,9,1),C1259&lt;=DATE(2027,8,31)),(YEAR(C1259)-2026)*12+MONTH(C1259)-8,""))</f>
        <v/>
      </c>
      <c r="T1259">
        <f>IF(AND(A1259="مصروف",R1259&gt;0,I1259="موافق",S1259&lt;&gt;"",H1259&lt;&gt;""),N(G1259),0)</f>
        <v/>
      </c>
    </row>
    <row r="1260">
      <c r="A1260" s="19" t="n"/>
      <c r="B1260" s="20">
        <f>IF(A1260="","",IF(R1260=0,"⚠ أضف سطر عهدة أولًا","DMT-"&amp;TEXT(R1260,"000")))</f>
        <v/>
      </c>
      <c r="C1260" s="21" t="n"/>
      <c r="D1260" s="20">
        <f>IF(C1260="","",IF(S1260="","خارج السنة المالية",INDEX(القوائم!$D$2:$D$13,S1260)))</f>
        <v/>
      </c>
      <c r="E1260" s="22" t="n"/>
      <c r="F1260" s="23" t="n"/>
      <c r="G1260" s="23" t="n"/>
      <c r="H1260" s="22" t="n"/>
      <c r="I1260" s="19" t="n"/>
      <c r="J1260" s="21" t="n"/>
      <c r="K1260" s="19" t="n"/>
      <c r="L1260" s="19" t="n"/>
      <c r="M1260" s="21" t="n"/>
      <c r="N1260" s="22" t="n"/>
      <c r="O1260" s="24">
        <f>IF(A1260&lt;&gt;"عهدة","",SUMIFS($G$8:$G$5007,$B$8:$B$5007,B1260,$A$8:$A$5007,"مصروف",$I$8:$I$5007,"&lt;&gt;مرفوض"))</f>
        <v/>
      </c>
      <c r="P1260" s="25">
        <f>IF(A1260&lt;&gt;"عهدة","",N(F1260)-O1260)</f>
        <v/>
      </c>
      <c r="Q1260" s="26">
        <f>IF(A1260="","",IF(A1260="عهدة",IF(N(F1260)=0,"⚠ أدخل قيمة العهدة",IF(P1260&lt;0,"⛔ عجز / زيادة مصروفات "&amp;TEXT(-P1260,"#,##0"),IF(COUNTIFS($B$8:$B$5007,B1260,$A$8:$A$5007,"مصروف",$I$8:$I$5007,"&lt;&gt;مرفوض",$K$8:$K$5007,"&lt;&gt;نعم")&gt;0,"⚠ "&amp;COUNTIFS($B$8:$B$5007,B1260,$A$8:$A$5007,"مصروف",$I$8:$I$5007,"&lt;&gt;مرفوض",$K$8:$K$5007,"&lt;&gt;نعم")&amp;" مصروف غير مسوى",IF(L1260="تمت التسوية",IF(P1260=0,"✔ متوازنة وتمت التسوية","✔ تمت التسوية – متبقي "&amp;TEXT(P1260,"#,##0")),IF(P1260&gt;0,"متبقي "&amp;TEXT(P1260,"#,##0"),"✔ متوازنة"))))),IF(R1260=0,"⚠ أضف سطر عهدة أولًا",IF(OR(C1260="",N(G1260)=0),"⚠ أكمل التاريخ والقيمة",IF(S1260="","⚠ التاريخ خارج السنة المالية",IF(H1260="","⚠ اختر بند الموازنة",IF(I1260="مرفوض","✖ مرفوض من المدير",IF(I1260&lt;&gt;"موافق","⏳ بانتظار موافقة المدير",IF(K1260&lt;&gt;"نعم","⚠ غير مسوى مع الحسابات","✔ معتمد ومسوى")))))))))</f>
        <v/>
      </c>
      <c r="R1260">
        <f>N(R1259)+IF(A1260="عهدة",1,0)</f>
        <v/>
      </c>
      <c r="S1260">
        <f>IF(C1260="","",IF(AND(C1260&gt;=DATE(2026,9,1),C1260&lt;=DATE(2027,8,31)),(YEAR(C1260)-2026)*12+MONTH(C1260)-8,""))</f>
        <v/>
      </c>
      <c r="T1260">
        <f>IF(AND(A1260="مصروف",R1260&gt;0,I1260="موافق",S1260&lt;&gt;"",H1260&lt;&gt;""),N(G1260),0)</f>
        <v/>
      </c>
    </row>
    <row r="1261">
      <c r="A1261" s="19" t="n"/>
      <c r="B1261" s="20">
        <f>IF(A1261="","",IF(R1261=0,"⚠ أضف سطر عهدة أولًا","DMT-"&amp;TEXT(R1261,"000")))</f>
        <v/>
      </c>
      <c r="C1261" s="21" t="n"/>
      <c r="D1261" s="20">
        <f>IF(C1261="","",IF(S1261="","خارج السنة المالية",INDEX(القوائم!$D$2:$D$13,S1261)))</f>
        <v/>
      </c>
      <c r="E1261" s="22" t="n"/>
      <c r="F1261" s="23" t="n"/>
      <c r="G1261" s="23" t="n"/>
      <c r="H1261" s="22" t="n"/>
      <c r="I1261" s="19" t="n"/>
      <c r="J1261" s="21" t="n"/>
      <c r="K1261" s="19" t="n"/>
      <c r="L1261" s="19" t="n"/>
      <c r="M1261" s="21" t="n"/>
      <c r="N1261" s="22" t="n"/>
      <c r="O1261" s="24">
        <f>IF(A1261&lt;&gt;"عهدة","",SUMIFS($G$8:$G$5007,$B$8:$B$5007,B1261,$A$8:$A$5007,"مصروف",$I$8:$I$5007,"&lt;&gt;مرفوض"))</f>
        <v/>
      </c>
      <c r="P1261" s="25">
        <f>IF(A1261&lt;&gt;"عهدة","",N(F1261)-O1261)</f>
        <v/>
      </c>
      <c r="Q1261" s="26">
        <f>IF(A1261="","",IF(A1261="عهدة",IF(N(F1261)=0,"⚠ أدخل قيمة العهدة",IF(P1261&lt;0,"⛔ عجز / زيادة مصروفات "&amp;TEXT(-P1261,"#,##0"),IF(COUNTIFS($B$8:$B$5007,B1261,$A$8:$A$5007,"مصروف",$I$8:$I$5007,"&lt;&gt;مرفوض",$K$8:$K$5007,"&lt;&gt;نعم")&gt;0,"⚠ "&amp;COUNTIFS($B$8:$B$5007,B1261,$A$8:$A$5007,"مصروف",$I$8:$I$5007,"&lt;&gt;مرفوض",$K$8:$K$5007,"&lt;&gt;نعم")&amp;" مصروف غير مسوى",IF(L1261="تمت التسوية",IF(P1261=0,"✔ متوازنة وتمت التسوية","✔ تمت التسوية – متبقي "&amp;TEXT(P1261,"#,##0")),IF(P1261&gt;0,"متبقي "&amp;TEXT(P1261,"#,##0"),"✔ متوازنة"))))),IF(R1261=0,"⚠ أضف سطر عهدة أولًا",IF(OR(C1261="",N(G1261)=0),"⚠ أكمل التاريخ والقيمة",IF(S1261="","⚠ التاريخ خارج السنة المالية",IF(H1261="","⚠ اختر بند الموازنة",IF(I1261="مرفوض","✖ مرفوض من المدير",IF(I1261&lt;&gt;"موافق","⏳ بانتظار موافقة المدير",IF(K1261&lt;&gt;"نعم","⚠ غير مسوى مع الحسابات","✔ معتمد ومسوى")))))))))</f>
        <v/>
      </c>
      <c r="R1261">
        <f>N(R1260)+IF(A1261="عهدة",1,0)</f>
        <v/>
      </c>
      <c r="S1261">
        <f>IF(C1261="","",IF(AND(C1261&gt;=DATE(2026,9,1),C1261&lt;=DATE(2027,8,31)),(YEAR(C1261)-2026)*12+MONTH(C1261)-8,""))</f>
        <v/>
      </c>
      <c r="T1261">
        <f>IF(AND(A1261="مصروف",R1261&gt;0,I1261="موافق",S1261&lt;&gt;"",H1261&lt;&gt;""),N(G1261),0)</f>
        <v/>
      </c>
    </row>
    <row r="1262">
      <c r="A1262" s="19" t="n"/>
      <c r="B1262" s="20">
        <f>IF(A1262="","",IF(R1262=0,"⚠ أضف سطر عهدة أولًا","DMT-"&amp;TEXT(R1262,"000")))</f>
        <v/>
      </c>
      <c r="C1262" s="21" t="n"/>
      <c r="D1262" s="20">
        <f>IF(C1262="","",IF(S1262="","خارج السنة المالية",INDEX(القوائم!$D$2:$D$13,S1262)))</f>
        <v/>
      </c>
      <c r="E1262" s="22" t="n"/>
      <c r="F1262" s="23" t="n"/>
      <c r="G1262" s="23" t="n"/>
      <c r="H1262" s="22" t="n"/>
      <c r="I1262" s="19" t="n"/>
      <c r="J1262" s="21" t="n"/>
      <c r="K1262" s="19" t="n"/>
      <c r="L1262" s="19" t="n"/>
      <c r="M1262" s="21" t="n"/>
      <c r="N1262" s="22" t="n"/>
      <c r="O1262" s="24">
        <f>IF(A1262&lt;&gt;"عهدة","",SUMIFS($G$8:$G$5007,$B$8:$B$5007,B1262,$A$8:$A$5007,"مصروف",$I$8:$I$5007,"&lt;&gt;مرفوض"))</f>
        <v/>
      </c>
      <c r="P1262" s="25">
        <f>IF(A1262&lt;&gt;"عهدة","",N(F1262)-O1262)</f>
        <v/>
      </c>
      <c r="Q1262" s="26">
        <f>IF(A1262="","",IF(A1262="عهدة",IF(N(F1262)=0,"⚠ أدخل قيمة العهدة",IF(P1262&lt;0,"⛔ عجز / زيادة مصروفات "&amp;TEXT(-P1262,"#,##0"),IF(COUNTIFS($B$8:$B$5007,B1262,$A$8:$A$5007,"مصروف",$I$8:$I$5007,"&lt;&gt;مرفوض",$K$8:$K$5007,"&lt;&gt;نعم")&gt;0,"⚠ "&amp;COUNTIFS($B$8:$B$5007,B1262,$A$8:$A$5007,"مصروف",$I$8:$I$5007,"&lt;&gt;مرفوض",$K$8:$K$5007,"&lt;&gt;نعم")&amp;" مصروف غير مسوى",IF(L1262="تمت التسوية",IF(P1262=0,"✔ متوازنة وتمت التسوية","✔ تمت التسوية – متبقي "&amp;TEXT(P1262,"#,##0")),IF(P1262&gt;0,"متبقي "&amp;TEXT(P1262,"#,##0"),"✔ متوازنة"))))),IF(R1262=0,"⚠ أضف سطر عهدة أولًا",IF(OR(C1262="",N(G1262)=0),"⚠ أكمل التاريخ والقيمة",IF(S1262="","⚠ التاريخ خارج السنة المالية",IF(H1262="","⚠ اختر بند الموازنة",IF(I1262="مرفوض","✖ مرفوض من المدير",IF(I1262&lt;&gt;"موافق","⏳ بانتظار موافقة المدير",IF(K1262&lt;&gt;"نعم","⚠ غير مسوى مع الحسابات","✔ معتمد ومسوى")))))))))</f>
        <v/>
      </c>
      <c r="R1262">
        <f>N(R1261)+IF(A1262="عهدة",1,0)</f>
        <v/>
      </c>
      <c r="S1262">
        <f>IF(C1262="","",IF(AND(C1262&gt;=DATE(2026,9,1),C1262&lt;=DATE(2027,8,31)),(YEAR(C1262)-2026)*12+MONTH(C1262)-8,""))</f>
        <v/>
      </c>
      <c r="T1262">
        <f>IF(AND(A1262="مصروف",R1262&gt;0,I1262="موافق",S1262&lt;&gt;"",H1262&lt;&gt;""),N(G1262),0)</f>
        <v/>
      </c>
    </row>
    <row r="1263">
      <c r="A1263" s="19" t="n"/>
      <c r="B1263" s="20">
        <f>IF(A1263="","",IF(R1263=0,"⚠ أضف سطر عهدة أولًا","DMT-"&amp;TEXT(R1263,"000")))</f>
        <v/>
      </c>
      <c r="C1263" s="21" t="n"/>
      <c r="D1263" s="20">
        <f>IF(C1263="","",IF(S1263="","خارج السنة المالية",INDEX(القوائم!$D$2:$D$13,S1263)))</f>
        <v/>
      </c>
      <c r="E1263" s="22" t="n"/>
      <c r="F1263" s="23" t="n"/>
      <c r="G1263" s="23" t="n"/>
      <c r="H1263" s="22" t="n"/>
      <c r="I1263" s="19" t="n"/>
      <c r="J1263" s="21" t="n"/>
      <c r="K1263" s="19" t="n"/>
      <c r="L1263" s="19" t="n"/>
      <c r="M1263" s="21" t="n"/>
      <c r="N1263" s="22" t="n"/>
      <c r="O1263" s="24">
        <f>IF(A1263&lt;&gt;"عهدة","",SUMIFS($G$8:$G$5007,$B$8:$B$5007,B1263,$A$8:$A$5007,"مصروف",$I$8:$I$5007,"&lt;&gt;مرفوض"))</f>
        <v/>
      </c>
      <c r="P1263" s="25">
        <f>IF(A1263&lt;&gt;"عهدة","",N(F1263)-O1263)</f>
        <v/>
      </c>
      <c r="Q1263" s="26">
        <f>IF(A1263="","",IF(A1263="عهدة",IF(N(F1263)=0,"⚠ أدخل قيمة العهدة",IF(P1263&lt;0,"⛔ عجز / زيادة مصروفات "&amp;TEXT(-P1263,"#,##0"),IF(COUNTIFS($B$8:$B$5007,B1263,$A$8:$A$5007,"مصروف",$I$8:$I$5007,"&lt;&gt;مرفوض",$K$8:$K$5007,"&lt;&gt;نعم")&gt;0,"⚠ "&amp;COUNTIFS($B$8:$B$5007,B1263,$A$8:$A$5007,"مصروف",$I$8:$I$5007,"&lt;&gt;مرفوض",$K$8:$K$5007,"&lt;&gt;نعم")&amp;" مصروف غير مسوى",IF(L1263="تمت التسوية",IF(P1263=0,"✔ متوازنة وتمت التسوية","✔ تمت التسوية – متبقي "&amp;TEXT(P1263,"#,##0")),IF(P1263&gt;0,"متبقي "&amp;TEXT(P1263,"#,##0"),"✔ متوازنة"))))),IF(R1263=0,"⚠ أضف سطر عهدة أولًا",IF(OR(C1263="",N(G1263)=0),"⚠ أكمل التاريخ والقيمة",IF(S1263="","⚠ التاريخ خارج السنة المالية",IF(H1263="","⚠ اختر بند الموازنة",IF(I1263="مرفوض","✖ مرفوض من المدير",IF(I1263&lt;&gt;"موافق","⏳ بانتظار موافقة المدير",IF(K1263&lt;&gt;"نعم","⚠ غير مسوى مع الحسابات","✔ معتمد ومسوى")))))))))</f>
        <v/>
      </c>
      <c r="R1263">
        <f>N(R1262)+IF(A1263="عهدة",1,0)</f>
        <v/>
      </c>
      <c r="S1263">
        <f>IF(C1263="","",IF(AND(C1263&gt;=DATE(2026,9,1),C1263&lt;=DATE(2027,8,31)),(YEAR(C1263)-2026)*12+MONTH(C1263)-8,""))</f>
        <v/>
      </c>
      <c r="T1263">
        <f>IF(AND(A1263="مصروف",R1263&gt;0,I1263="موافق",S1263&lt;&gt;"",H1263&lt;&gt;""),N(G1263),0)</f>
        <v/>
      </c>
    </row>
    <row r="1264">
      <c r="A1264" s="19" t="n"/>
      <c r="B1264" s="20">
        <f>IF(A1264="","",IF(R1264=0,"⚠ أضف سطر عهدة أولًا","DMT-"&amp;TEXT(R1264,"000")))</f>
        <v/>
      </c>
      <c r="C1264" s="21" t="n"/>
      <c r="D1264" s="20">
        <f>IF(C1264="","",IF(S1264="","خارج السنة المالية",INDEX(القوائم!$D$2:$D$13,S1264)))</f>
        <v/>
      </c>
      <c r="E1264" s="22" t="n"/>
      <c r="F1264" s="23" t="n"/>
      <c r="G1264" s="23" t="n"/>
      <c r="H1264" s="22" t="n"/>
      <c r="I1264" s="19" t="n"/>
      <c r="J1264" s="21" t="n"/>
      <c r="K1264" s="19" t="n"/>
      <c r="L1264" s="19" t="n"/>
      <c r="M1264" s="21" t="n"/>
      <c r="N1264" s="22" t="n"/>
      <c r="O1264" s="24">
        <f>IF(A1264&lt;&gt;"عهدة","",SUMIFS($G$8:$G$5007,$B$8:$B$5007,B1264,$A$8:$A$5007,"مصروف",$I$8:$I$5007,"&lt;&gt;مرفوض"))</f>
        <v/>
      </c>
      <c r="P1264" s="25">
        <f>IF(A1264&lt;&gt;"عهدة","",N(F1264)-O1264)</f>
        <v/>
      </c>
      <c r="Q1264" s="26">
        <f>IF(A1264="","",IF(A1264="عهدة",IF(N(F1264)=0,"⚠ أدخل قيمة العهدة",IF(P1264&lt;0,"⛔ عجز / زيادة مصروفات "&amp;TEXT(-P1264,"#,##0"),IF(COUNTIFS($B$8:$B$5007,B1264,$A$8:$A$5007,"مصروف",$I$8:$I$5007,"&lt;&gt;مرفوض",$K$8:$K$5007,"&lt;&gt;نعم")&gt;0,"⚠ "&amp;COUNTIFS($B$8:$B$5007,B1264,$A$8:$A$5007,"مصروف",$I$8:$I$5007,"&lt;&gt;مرفوض",$K$8:$K$5007,"&lt;&gt;نعم")&amp;" مصروف غير مسوى",IF(L1264="تمت التسوية",IF(P1264=0,"✔ متوازنة وتمت التسوية","✔ تمت التسوية – متبقي "&amp;TEXT(P1264,"#,##0")),IF(P1264&gt;0,"متبقي "&amp;TEXT(P1264,"#,##0"),"✔ متوازنة"))))),IF(R1264=0,"⚠ أضف سطر عهدة أولًا",IF(OR(C1264="",N(G1264)=0),"⚠ أكمل التاريخ والقيمة",IF(S1264="","⚠ التاريخ خارج السنة المالية",IF(H1264="","⚠ اختر بند الموازنة",IF(I1264="مرفوض","✖ مرفوض من المدير",IF(I1264&lt;&gt;"موافق","⏳ بانتظار موافقة المدير",IF(K1264&lt;&gt;"نعم","⚠ غير مسوى مع الحسابات","✔ معتمد ومسوى")))))))))</f>
        <v/>
      </c>
      <c r="R1264">
        <f>N(R1263)+IF(A1264="عهدة",1,0)</f>
        <v/>
      </c>
      <c r="S1264">
        <f>IF(C1264="","",IF(AND(C1264&gt;=DATE(2026,9,1),C1264&lt;=DATE(2027,8,31)),(YEAR(C1264)-2026)*12+MONTH(C1264)-8,""))</f>
        <v/>
      </c>
      <c r="T1264">
        <f>IF(AND(A1264="مصروف",R1264&gt;0,I1264="موافق",S1264&lt;&gt;"",H1264&lt;&gt;""),N(G1264),0)</f>
        <v/>
      </c>
    </row>
    <row r="1265">
      <c r="A1265" s="19" t="n"/>
      <c r="B1265" s="20">
        <f>IF(A1265="","",IF(R1265=0,"⚠ أضف سطر عهدة أولًا","DMT-"&amp;TEXT(R1265,"000")))</f>
        <v/>
      </c>
      <c r="C1265" s="21" t="n"/>
      <c r="D1265" s="20">
        <f>IF(C1265="","",IF(S1265="","خارج السنة المالية",INDEX(القوائم!$D$2:$D$13,S1265)))</f>
        <v/>
      </c>
      <c r="E1265" s="22" t="n"/>
      <c r="F1265" s="23" t="n"/>
      <c r="G1265" s="23" t="n"/>
      <c r="H1265" s="22" t="n"/>
      <c r="I1265" s="19" t="n"/>
      <c r="J1265" s="21" t="n"/>
      <c r="K1265" s="19" t="n"/>
      <c r="L1265" s="19" t="n"/>
      <c r="M1265" s="21" t="n"/>
      <c r="N1265" s="22" t="n"/>
      <c r="O1265" s="24">
        <f>IF(A1265&lt;&gt;"عهدة","",SUMIFS($G$8:$G$5007,$B$8:$B$5007,B1265,$A$8:$A$5007,"مصروف",$I$8:$I$5007,"&lt;&gt;مرفوض"))</f>
        <v/>
      </c>
      <c r="P1265" s="25">
        <f>IF(A1265&lt;&gt;"عهدة","",N(F1265)-O1265)</f>
        <v/>
      </c>
      <c r="Q1265" s="26">
        <f>IF(A1265="","",IF(A1265="عهدة",IF(N(F1265)=0,"⚠ أدخل قيمة العهدة",IF(P1265&lt;0,"⛔ عجز / زيادة مصروفات "&amp;TEXT(-P1265,"#,##0"),IF(COUNTIFS($B$8:$B$5007,B1265,$A$8:$A$5007,"مصروف",$I$8:$I$5007,"&lt;&gt;مرفوض",$K$8:$K$5007,"&lt;&gt;نعم")&gt;0,"⚠ "&amp;COUNTIFS($B$8:$B$5007,B1265,$A$8:$A$5007,"مصروف",$I$8:$I$5007,"&lt;&gt;مرفوض",$K$8:$K$5007,"&lt;&gt;نعم")&amp;" مصروف غير مسوى",IF(L1265="تمت التسوية",IF(P1265=0,"✔ متوازنة وتمت التسوية","✔ تمت التسوية – متبقي "&amp;TEXT(P1265,"#,##0")),IF(P1265&gt;0,"متبقي "&amp;TEXT(P1265,"#,##0"),"✔ متوازنة"))))),IF(R1265=0,"⚠ أضف سطر عهدة أولًا",IF(OR(C1265="",N(G1265)=0),"⚠ أكمل التاريخ والقيمة",IF(S1265="","⚠ التاريخ خارج السنة المالية",IF(H1265="","⚠ اختر بند الموازنة",IF(I1265="مرفوض","✖ مرفوض من المدير",IF(I1265&lt;&gt;"موافق","⏳ بانتظار موافقة المدير",IF(K1265&lt;&gt;"نعم","⚠ غير مسوى مع الحسابات","✔ معتمد ومسوى")))))))))</f>
        <v/>
      </c>
      <c r="R1265">
        <f>N(R1264)+IF(A1265="عهدة",1,0)</f>
        <v/>
      </c>
      <c r="S1265">
        <f>IF(C1265="","",IF(AND(C1265&gt;=DATE(2026,9,1),C1265&lt;=DATE(2027,8,31)),(YEAR(C1265)-2026)*12+MONTH(C1265)-8,""))</f>
        <v/>
      </c>
      <c r="T1265">
        <f>IF(AND(A1265="مصروف",R1265&gt;0,I1265="موافق",S1265&lt;&gt;"",H1265&lt;&gt;""),N(G1265),0)</f>
        <v/>
      </c>
    </row>
    <row r="1266">
      <c r="A1266" s="19" t="n"/>
      <c r="B1266" s="20">
        <f>IF(A1266="","",IF(R1266=0,"⚠ أضف سطر عهدة أولًا","DMT-"&amp;TEXT(R1266,"000")))</f>
        <v/>
      </c>
      <c r="C1266" s="21" t="n"/>
      <c r="D1266" s="20">
        <f>IF(C1266="","",IF(S1266="","خارج السنة المالية",INDEX(القوائم!$D$2:$D$13,S1266)))</f>
        <v/>
      </c>
      <c r="E1266" s="22" t="n"/>
      <c r="F1266" s="23" t="n"/>
      <c r="G1266" s="23" t="n"/>
      <c r="H1266" s="22" t="n"/>
      <c r="I1266" s="19" t="n"/>
      <c r="J1266" s="21" t="n"/>
      <c r="K1266" s="19" t="n"/>
      <c r="L1266" s="19" t="n"/>
      <c r="M1266" s="21" t="n"/>
      <c r="N1266" s="22" t="n"/>
      <c r="O1266" s="24">
        <f>IF(A1266&lt;&gt;"عهدة","",SUMIFS($G$8:$G$5007,$B$8:$B$5007,B1266,$A$8:$A$5007,"مصروف",$I$8:$I$5007,"&lt;&gt;مرفوض"))</f>
        <v/>
      </c>
      <c r="P1266" s="25">
        <f>IF(A1266&lt;&gt;"عهدة","",N(F1266)-O1266)</f>
        <v/>
      </c>
      <c r="Q1266" s="26">
        <f>IF(A1266="","",IF(A1266="عهدة",IF(N(F1266)=0,"⚠ أدخل قيمة العهدة",IF(P1266&lt;0,"⛔ عجز / زيادة مصروفات "&amp;TEXT(-P1266,"#,##0"),IF(COUNTIFS($B$8:$B$5007,B1266,$A$8:$A$5007,"مصروف",$I$8:$I$5007,"&lt;&gt;مرفوض",$K$8:$K$5007,"&lt;&gt;نعم")&gt;0,"⚠ "&amp;COUNTIFS($B$8:$B$5007,B1266,$A$8:$A$5007,"مصروف",$I$8:$I$5007,"&lt;&gt;مرفوض",$K$8:$K$5007,"&lt;&gt;نعم")&amp;" مصروف غير مسوى",IF(L1266="تمت التسوية",IF(P1266=0,"✔ متوازنة وتمت التسوية","✔ تمت التسوية – متبقي "&amp;TEXT(P1266,"#,##0")),IF(P1266&gt;0,"متبقي "&amp;TEXT(P1266,"#,##0"),"✔ متوازنة"))))),IF(R1266=0,"⚠ أضف سطر عهدة أولًا",IF(OR(C1266="",N(G1266)=0),"⚠ أكمل التاريخ والقيمة",IF(S1266="","⚠ التاريخ خارج السنة المالية",IF(H1266="","⚠ اختر بند الموازنة",IF(I1266="مرفوض","✖ مرفوض من المدير",IF(I1266&lt;&gt;"موافق","⏳ بانتظار موافقة المدير",IF(K1266&lt;&gt;"نعم","⚠ غير مسوى مع الحسابات","✔ معتمد ومسوى")))))))))</f>
        <v/>
      </c>
      <c r="R1266">
        <f>N(R1265)+IF(A1266="عهدة",1,0)</f>
        <v/>
      </c>
      <c r="S1266">
        <f>IF(C1266="","",IF(AND(C1266&gt;=DATE(2026,9,1),C1266&lt;=DATE(2027,8,31)),(YEAR(C1266)-2026)*12+MONTH(C1266)-8,""))</f>
        <v/>
      </c>
      <c r="T1266">
        <f>IF(AND(A1266="مصروف",R1266&gt;0,I1266="موافق",S1266&lt;&gt;"",H1266&lt;&gt;""),N(G1266),0)</f>
        <v/>
      </c>
    </row>
    <row r="1267">
      <c r="A1267" s="19" t="n"/>
      <c r="B1267" s="20">
        <f>IF(A1267="","",IF(R1267=0,"⚠ أضف سطر عهدة أولًا","DMT-"&amp;TEXT(R1267,"000")))</f>
        <v/>
      </c>
      <c r="C1267" s="21" t="n"/>
      <c r="D1267" s="20">
        <f>IF(C1267="","",IF(S1267="","خارج السنة المالية",INDEX(القوائم!$D$2:$D$13,S1267)))</f>
        <v/>
      </c>
      <c r="E1267" s="22" t="n"/>
      <c r="F1267" s="23" t="n"/>
      <c r="G1267" s="23" t="n"/>
      <c r="H1267" s="22" t="n"/>
      <c r="I1267" s="19" t="n"/>
      <c r="J1267" s="21" t="n"/>
      <c r="K1267" s="19" t="n"/>
      <c r="L1267" s="19" t="n"/>
      <c r="M1267" s="21" t="n"/>
      <c r="N1267" s="22" t="n"/>
      <c r="O1267" s="24">
        <f>IF(A1267&lt;&gt;"عهدة","",SUMIFS($G$8:$G$5007,$B$8:$B$5007,B1267,$A$8:$A$5007,"مصروف",$I$8:$I$5007,"&lt;&gt;مرفوض"))</f>
        <v/>
      </c>
      <c r="P1267" s="25">
        <f>IF(A1267&lt;&gt;"عهدة","",N(F1267)-O1267)</f>
        <v/>
      </c>
      <c r="Q1267" s="26">
        <f>IF(A1267="","",IF(A1267="عهدة",IF(N(F1267)=0,"⚠ أدخل قيمة العهدة",IF(P1267&lt;0,"⛔ عجز / زيادة مصروفات "&amp;TEXT(-P1267,"#,##0"),IF(COUNTIFS($B$8:$B$5007,B1267,$A$8:$A$5007,"مصروف",$I$8:$I$5007,"&lt;&gt;مرفوض",$K$8:$K$5007,"&lt;&gt;نعم")&gt;0,"⚠ "&amp;COUNTIFS($B$8:$B$5007,B1267,$A$8:$A$5007,"مصروف",$I$8:$I$5007,"&lt;&gt;مرفوض",$K$8:$K$5007,"&lt;&gt;نعم")&amp;" مصروف غير مسوى",IF(L1267="تمت التسوية",IF(P1267=0,"✔ متوازنة وتمت التسوية","✔ تمت التسوية – متبقي "&amp;TEXT(P1267,"#,##0")),IF(P1267&gt;0,"متبقي "&amp;TEXT(P1267,"#,##0"),"✔ متوازنة"))))),IF(R1267=0,"⚠ أضف سطر عهدة أولًا",IF(OR(C1267="",N(G1267)=0),"⚠ أكمل التاريخ والقيمة",IF(S1267="","⚠ التاريخ خارج السنة المالية",IF(H1267="","⚠ اختر بند الموازنة",IF(I1267="مرفوض","✖ مرفوض من المدير",IF(I1267&lt;&gt;"موافق","⏳ بانتظار موافقة المدير",IF(K1267&lt;&gt;"نعم","⚠ غير مسوى مع الحسابات","✔ معتمد ومسوى")))))))))</f>
        <v/>
      </c>
      <c r="R1267">
        <f>N(R1266)+IF(A1267="عهدة",1,0)</f>
        <v/>
      </c>
      <c r="S1267">
        <f>IF(C1267="","",IF(AND(C1267&gt;=DATE(2026,9,1),C1267&lt;=DATE(2027,8,31)),(YEAR(C1267)-2026)*12+MONTH(C1267)-8,""))</f>
        <v/>
      </c>
      <c r="T1267">
        <f>IF(AND(A1267="مصروف",R1267&gt;0,I1267="موافق",S1267&lt;&gt;"",H1267&lt;&gt;""),N(G1267),0)</f>
        <v/>
      </c>
    </row>
    <row r="1268">
      <c r="A1268" s="19" t="n"/>
      <c r="B1268" s="20">
        <f>IF(A1268="","",IF(R1268=0,"⚠ أضف سطر عهدة أولًا","DMT-"&amp;TEXT(R1268,"000")))</f>
        <v/>
      </c>
      <c r="C1268" s="21" t="n"/>
      <c r="D1268" s="20">
        <f>IF(C1268="","",IF(S1268="","خارج السنة المالية",INDEX(القوائم!$D$2:$D$13,S1268)))</f>
        <v/>
      </c>
      <c r="E1268" s="22" t="n"/>
      <c r="F1268" s="23" t="n"/>
      <c r="G1268" s="23" t="n"/>
      <c r="H1268" s="22" t="n"/>
      <c r="I1268" s="19" t="n"/>
      <c r="J1268" s="21" t="n"/>
      <c r="K1268" s="19" t="n"/>
      <c r="L1268" s="19" t="n"/>
      <c r="M1268" s="21" t="n"/>
      <c r="N1268" s="22" t="n"/>
      <c r="O1268" s="24">
        <f>IF(A1268&lt;&gt;"عهدة","",SUMIFS($G$8:$G$5007,$B$8:$B$5007,B1268,$A$8:$A$5007,"مصروف",$I$8:$I$5007,"&lt;&gt;مرفوض"))</f>
        <v/>
      </c>
      <c r="P1268" s="25">
        <f>IF(A1268&lt;&gt;"عهدة","",N(F1268)-O1268)</f>
        <v/>
      </c>
      <c r="Q1268" s="26">
        <f>IF(A1268="","",IF(A1268="عهدة",IF(N(F1268)=0,"⚠ أدخل قيمة العهدة",IF(P1268&lt;0,"⛔ عجز / زيادة مصروفات "&amp;TEXT(-P1268,"#,##0"),IF(COUNTIFS($B$8:$B$5007,B1268,$A$8:$A$5007,"مصروف",$I$8:$I$5007,"&lt;&gt;مرفوض",$K$8:$K$5007,"&lt;&gt;نعم")&gt;0,"⚠ "&amp;COUNTIFS($B$8:$B$5007,B1268,$A$8:$A$5007,"مصروف",$I$8:$I$5007,"&lt;&gt;مرفوض",$K$8:$K$5007,"&lt;&gt;نعم")&amp;" مصروف غير مسوى",IF(L1268="تمت التسوية",IF(P1268=0,"✔ متوازنة وتمت التسوية","✔ تمت التسوية – متبقي "&amp;TEXT(P1268,"#,##0")),IF(P1268&gt;0,"متبقي "&amp;TEXT(P1268,"#,##0"),"✔ متوازنة"))))),IF(R1268=0,"⚠ أضف سطر عهدة أولًا",IF(OR(C1268="",N(G1268)=0),"⚠ أكمل التاريخ والقيمة",IF(S1268="","⚠ التاريخ خارج السنة المالية",IF(H1268="","⚠ اختر بند الموازنة",IF(I1268="مرفوض","✖ مرفوض من المدير",IF(I1268&lt;&gt;"موافق","⏳ بانتظار موافقة المدير",IF(K1268&lt;&gt;"نعم","⚠ غير مسوى مع الحسابات","✔ معتمد ومسوى")))))))))</f>
        <v/>
      </c>
      <c r="R1268">
        <f>N(R1267)+IF(A1268="عهدة",1,0)</f>
        <v/>
      </c>
      <c r="S1268">
        <f>IF(C1268="","",IF(AND(C1268&gt;=DATE(2026,9,1),C1268&lt;=DATE(2027,8,31)),(YEAR(C1268)-2026)*12+MONTH(C1268)-8,""))</f>
        <v/>
      </c>
      <c r="T1268">
        <f>IF(AND(A1268="مصروف",R1268&gt;0,I1268="موافق",S1268&lt;&gt;"",H1268&lt;&gt;""),N(G1268),0)</f>
        <v/>
      </c>
    </row>
    <row r="1269">
      <c r="A1269" s="19" t="n"/>
      <c r="B1269" s="20">
        <f>IF(A1269="","",IF(R1269=0,"⚠ أضف سطر عهدة أولًا","DMT-"&amp;TEXT(R1269,"000")))</f>
        <v/>
      </c>
      <c r="C1269" s="21" t="n"/>
      <c r="D1269" s="20">
        <f>IF(C1269="","",IF(S1269="","خارج السنة المالية",INDEX(القوائم!$D$2:$D$13,S1269)))</f>
        <v/>
      </c>
      <c r="E1269" s="22" t="n"/>
      <c r="F1269" s="23" t="n"/>
      <c r="G1269" s="23" t="n"/>
      <c r="H1269" s="22" t="n"/>
      <c r="I1269" s="19" t="n"/>
      <c r="J1269" s="21" t="n"/>
      <c r="K1269" s="19" t="n"/>
      <c r="L1269" s="19" t="n"/>
      <c r="M1269" s="21" t="n"/>
      <c r="N1269" s="22" t="n"/>
      <c r="O1269" s="24">
        <f>IF(A1269&lt;&gt;"عهدة","",SUMIFS($G$8:$G$5007,$B$8:$B$5007,B1269,$A$8:$A$5007,"مصروف",$I$8:$I$5007,"&lt;&gt;مرفوض"))</f>
        <v/>
      </c>
      <c r="P1269" s="25">
        <f>IF(A1269&lt;&gt;"عهدة","",N(F1269)-O1269)</f>
        <v/>
      </c>
      <c r="Q1269" s="26">
        <f>IF(A1269="","",IF(A1269="عهدة",IF(N(F1269)=0,"⚠ أدخل قيمة العهدة",IF(P1269&lt;0,"⛔ عجز / زيادة مصروفات "&amp;TEXT(-P1269,"#,##0"),IF(COUNTIFS($B$8:$B$5007,B1269,$A$8:$A$5007,"مصروف",$I$8:$I$5007,"&lt;&gt;مرفوض",$K$8:$K$5007,"&lt;&gt;نعم")&gt;0,"⚠ "&amp;COUNTIFS($B$8:$B$5007,B1269,$A$8:$A$5007,"مصروف",$I$8:$I$5007,"&lt;&gt;مرفوض",$K$8:$K$5007,"&lt;&gt;نعم")&amp;" مصروف غير مسوى",IF(L1269="تمت التسوية",IF(P1269=0,"✔ متوازنة وتمت التسوية","✔ تمت التسوية – متبقي "&amp;TEXT(P1269,"#,##0")),IF(P1269&gt;0,"متبقي "&amp;TEXT(P1269,"#,##0"),"✔ متوازنة"))))),IF(R1269=0,"⚠ أضف سطر عهدة أولًا",IF(OR(C1269="",N(G1269)=0),"⚠ أكمل التاريخ والقيمة",IF(S1269="","⚠ التاريخ خارج السنة المالية",IF(H1269="","⚠ اختر بند الموازنة",IF(I1269="مرفوض","✖ مرفوض من المدير",IF(I1269&lt;&gt;"موافق","⏳ بانتظار موافقة المدير",IF(K1269&lt;&gt;"نعم","⚠ غير مسوى مع الحسابات","✔ معتمد ومسوى")))))))))</f>
        <v/>
      </c>
      <c r="R1269">
        <f>N(R1268)+IF(A1269="عهدة",1,0)</f>
        <v/>
      </c>
      <c r="S1269">
        <f>IF(C1269="","",IF(AND(C1269&gt;=DATE(2026,9,1),C1269&lt;=DATE(2027,8,31)),(YEAR(C1269)-2026)*12+MONTH(C1269)-8,""))</f>
        <v/>
      </c>
      <c r="T1269">
        <f>IF(AND(A1269="مصروف",R1269&gt;0,I1269="موافق",S1269&lt;&gt;"",H1269&lt;&gt;""),N(G1269),0)</f>
        <v/>
      </c>
    </row>
    <row r="1270">
      <c r="A1270" s="19" t="n"/>
      <c r="B1270" s="20">
        <f>IF(A1270="","",IF(R1270=0,"⚠ أضف سطر عهدة أولًا","DMT-"&amp;TEXT(R1270,"000")))</f>
        <v/>
      </c>
      <c r="C1270" s="21" t="n"/>
      <c r="D1270" s="20">
        <f>IF(C1270="","",IF(S1270="","خارج السنة المالية",INDEX(القوائم!$D$2:$D$13,S1270)))</f>
        <v/>
      </c>
      <c r="E1270" s="22" t="n"/>
      <c r="F1270" s="23" t="n"/>
      <c r="G1270" s="23" t="n"/>
      <c r="H1270" s="22" t="n"/>
      <c r="I1270" s="19" t="n"/>
      <c r="J1270" s="21" t="n"/>
      <c r="K1270" s="19" t="n"/>
      <c r="L1270" s="19" t="n"/>
      <c r="M1270" s="21" t="n"/>
      <c r="N1270" s="22" t="n"/>
      <c r="O1270" s="24">
        <f>IF(A1270&lt;&gt;"عهدة","",SUMIFS($G$8:$G$5007,$B$8:$B$5007,B1270,$A$8:$A$5007,"مصروف",$I$8:$I$5007,"&lt;&gt;مرفوض"))</f>
        <v/>
      </c>
      <c r="P1270" s="25">
        <f>IF(A1270&lt;&gt;"عهدة","",N(F1270)-O1270)</f>
        <v/>
      </c>
      <c r="Q1270" s="26">
        <f>IF(A1270="","",IF(A1270="عهدة",IF(N(F1270)=0,"⚠ أدخل قيمة العهدة",IF(P1270&lt;0,"⛔ عجز / زيادة مصروفات "&amp;TEXT(-P1270,"#,##0"),IF(COUNTIFS($B$8:$B$5007,B1270,$A$8:$A$5007,"مصروف",$I$8:$I$5007,"&lt;&gt;مرفوض",$K$8:$K$5007,"&lt;&gt;نعم")&gt;0,"⚠ "&amp;COUNTIFS($B$8:$B$5007,B1270,$A$8:$A$5007,"مصروف",$I$8:$I$5007,"&lt;&gt;مرفوض",$K$8:$K$5007,"&lt;&gt;نعم")&amp;" مصروف غير مسوى",IF(L1270="تمت التسوية",IF(P1270=0,"✔ متوازنة وتمت التسوية","✔ تمت التسوية – متبقي "&amp;TEXT(P1270,"#,##0")),IF(P1270&gt;0,"متبقي "&amp;TEXT(P1270,"#,##0"),"✔ متوازنة"))))),IF(R1270=0,"⚠ أضف سطر عهدة أولًا",IF(OR(C1270="",N(G1270)=0),"⚠ أكمل التاريخ والقيمة",IF(S1270="","⚠ التاريخ خارج السنة المالية",IF(H1270="","⚠ اختر بند الموازنة",IF(I1270="مرفوض","✖ مرفوض من المدير",IF(I1270&lt;&gt;"موافق","⏳ بانتظار موافقة المدير",IF(K1270&lt;&gt;"نعم","⚠ غير مسوى مع الحسابات","✔ معتمد ومسوى")))))))))</f>
        <v/>
      </c>
      <c r="R1270">
        <f>N(R1269)+IF(A1270="عهدة",1,0)</f>
        <v/>
      </c>
      <c r="S1270">
        <f>IF(C1270="","",IF(AND(C1270&gt;=DATE(2026,9,1),C1270&lt;=DATE(2027,8,31)),(YEAR(C1270)-2026)*12+MONTH(C1270)-8,""))</f>
        <v/>
      </c>
      <c r="T1270">
        <f>IF(AND(A1270="مصروف",R1270&gt;0,I1270="موافق",S1270&lt;&gt;"",H1270&lt;&gt;""),N(G1270),0)</f>
        <v/>
      </c>
    </row>
    <row r="1271">
      <c r="A1271" s="19" t="n"/>
      <c r="B1271" s="20">
        <f>IF(A1271="","",IF(R1271=0,"⚠ أضف سطر عهدة أولًا","DMT-"&amp;TEXT(R1271,"000")))</f>
        <v/>
      </c>
      <c r="C1271" s="21" t="n"/>
      <c r="D1271" s="20">
        <f>IF(C1271="","",IF(S1271="","خارج السنة المالية",INDEX(القوائم!$D$2:$D$13,S1271)))</f>
        <v/>
      </c>
      <c r="E1271" s="22" t="n"/>
      <c r="F1271" s="23" t="n"/>
      <c r="G1271" s="23" t="n"/>
      <c r="H1271" s="22" t="n"/>
      <c r="I1271" s="19" t="n"/>
      <c r="J1271" s="21" t="n"/>
      <c r="K1271" s="19" t="n"/>
      <c r="L1271" s="19" t="n"/>
      <c r="M1271" s="21" t="n"/>
      <c r="N1271" s="22" t="n"/>
      <c r="O1271" s="24">
        <f>IF(A1271&lt;&gt;"عهدة","",SUMIFS($G$8:$G$5007,$B$8:$B$5007,B1271,$A$8:$A$5007,"مصروف",$I$8:$I$5007,"&lt;&gt;مرفوض"))</f>
        <v/>
      </c>
      <c r="P1271" s="25">
        <f>IF(A1271&lt;&gt;"عهدة","",N(F1271)-O1271)</f>
        <v/>
      </c>
      <c r="Q1271" s="26">
        <f>IF(A1271="","",IF(A1271="عهدة",IF(N(F1271)=0,"⚠ أدخل قيمة العهدة",IF(P1271&lt;0,"⛔ عجز / زيادة مصروفات "&amp;TEXT(-P1271,"#,##0"),IF(COUNTIFS($B$8:$B$5007,B1271,$A$8:$A$5007,"مصروف",$I$8:$I$5007,"&lt;&gt;مرفوض",$K$8:$K$5007,"&lt;&gt;نعم")&gt;0,"⚠ "&amp;COUNTIFS($B$8:$B$5007,B1271,$A$8:$A$5007,"مصروف",$I$8:$I$5007,"&lt;&gt;مرفوض",$K$8:$K$5007,"&lt;&gt;نعم")&amp;" مصروف غير مسوى",IF(L1271="تمت التسوية",IF(P1271=0,"✔ متوازنة وتمت التسوية","✔ تمت التسوية – متبقي "&amp;TEXT(P1271,"#,##0")),IF(P1271&gt;0,"متبقي "&amp;TEXT(P1271,"#,##0"),"✔ متوازنة"))))),IF(R1271=0,"⚠ أضف سطر عهدة أولًا",IF(OR(C1271="",N(G1271)=0),"⚠ أكمل التاريخ والقيمة",IF(S1271="","⚠ التاريخ خارج السنة المالية",IF(H1271="","⚠ اختر بند الموازنة",IF(I1271="مرفوض","✖ مرفوض من المدير",IF(I1271&lt;&gt;"موافق","⏳ بانتظار موافقة المدير",IF(K1271&lt;&gt;"نعم","⚠ غير مسوى مع الحسابات","✔ معتمد ومسوى")))))))))</f>
        <v/>
      </c>
      <c r="R1271">
        <f>N(R1270)+IF(A1271="عهدة",1,0)</f>
        <v/>
      </c>
      <c r="S1271">
        <f>IF(C1271="","",IF(AND(C1271&gt;=DATE(2026,9,1),C1271&lt;=DATE(2027,8,31)),(YEAR(C1271)-2026)*12+MONTH(C1271)-8,""))</f>
        <v/>
      </c>
      <c r="T1271">
        <f>IF(AND(A1271="مصروف",R1271&gt;0,I1271="موافق",S1271&lt;&gt;"",H1271&lt;&gt;""),N(G1271),0)</f>
        <v/>
      </c>
    </row>
    <row r="1272">
      <c r="A1272" s="19" t="n"/>
      <c r="B1272" s="20">
        <f>IF(A1272="","",IF(R1272=0,"⚠ أضف سطر عهدة أولًا","DMT-"&amp;TEXT(R1272,"000")))</f>
        <v/>
      </c>
      <c r="C1272" s="21" t="n"/>
      <c r="D1272" s="20">
        <f>IF(C1272="","",IF(S1272="","خارج السنة المالية",INDEX(القوائم!$D$2:$D$13,S1272)))</f>
        <v/>
      </c>
      <c r="E1272" s="22" t="n"/>
      <c r="F1272" s="23" t="n"/>
      <c r="G1272" s="23" t="n"/>
      <c r="H1272" s="22" t="n"/>
      <c r="I1272" s="19" t="n"/>
      <c r="J1272" s="21" t="n"/>
      <c r="K1272" s="19" t="n"/>
      <c r="L1272" s="19" t="n"/>
      <c r="M1272" s="21" t="n"/>
      <c r="N1272" s="22" t="n"/>
      <c r="O1272" s="24">
        <f>IF(A1272&lt;&gt;"عهدة","",SUMIFS($G$8:$G$5007,$B$8:$B$5007,B1272,$A$8:$A$5007,"مصروف",$I$8:$I$5007,"&lt;&gt;مرفوض"))</f>
        <v/>
      </c>
      <c r="P1272" s="25">
        <f>IF(A1272&lt;&gt;"عهدة","",N(F1272)-O1272)</f>
        <v/>
      </c>
      <c r="Q1272" s="26">
        <f>IF(A1272="","",IF(A1272="عهدة",IF(N(F1272)=0,"⚠ أدخل قيمة العهدة",IF(P1272&lt;0,"⛔ عجز / زيادة مصروفات "&amp;TEXT(-P1272,"#,##0"),IF(COUNTIFS($B$8:$B$5007,B1272,$A$8:$A$5007,"مصروف",$I$8:$I$5007,"&lt;&gt;مرفوض",$K$8:$K$5007,"&lt;&gt;نعم")&gt;0,"⚠ "&amp;COUNTIFS($B$8:$B$5007,B1272,$A$8:$A$5007,"مصروف",$I$8:$I$5007,"&lt;&gt;مرفوض",$K$8:$K$5007,"&lt;&gt;نعم")&amp;" مصروف غير مسوى",IF(L1272="تمت التسوية",IF(P1272=0,"✔ متوازنة وتمت التسوية","✔ تمت التسوية – متبقي "&amp;TEXT(P1272,"#,##0")),IF(P1272&gt;0,"متبقي "&amp;TEXT(P1272,"#,##0"),"✔ متوازنة"))))),IF(R1272=0,"⚠ أضف سطر عهدة أولًا",IF(OR(C1272="",N(G1272)=0),"⚠ أكمل التاريخ والقيمة",IF(S1272="","⚠ التاريخ خارج السنة المالية",IF(H1272="","⚠ اختر بند الموازنة",IF(I1272="مرفوض","✖ مرفوض من المدير",IF(I1272&lt;&gt;"موافق","⏳ بانتظار موافقة المدير",IF(K1272&lt;&gt;"نعم","⚠ غير مسوى مع الحسابات","✔ معتمد ومسوى")))))))))</f>
        <v/>
      </c>
      <c r="R1272">
        <f>N(R1271)+IF(A1272="عهدة",1,0)</f>
        <v/>
      </c>
      <c r="S1272">
        <f>IF(C1272="","",IF(AND(C1272&gt;=DATE(2026,9,1),C1272&lt;=DATE(2027,8,31)),(YEAR(C1272)-2026)*12+MONTH(C1272)-8,""))</f>
        <v/>
      </c>
      <c r="T1272">
        <f>IF(AND(A1272="مصروف",R1272&gt;0,I1272="موافق",S1272&lt;&gt;"",H1272&lt;&gt;""),N(G1272),0)</f>
        <v/>
      </c>
    </row>
    <row r="1273">
      <c r="A1273" s="19" t="n"/>
      <c r="B1273" s="20">
        <f>IF(A1273="","",IF(R1273=0,"⚠ أضف سطر عهدة أولًا","DMT-"&amp;TEXT(R1273,"000")))</f>
        <v/>
      </c>
      <c r="C1273" s="21" t="n"/>
      <c r="D1273" s="20">
        <f>IF(C1273="","",IF(S1273="","خارج السنة المالية",INDEX(القوائم!$D$2:$D$13,S1273)))</f>
        <v/>
      </c>
      <c r="E1273" s="22" t="n"/>
      <c r="F1273" s="23" t="n"/>
      <c r="G1273" s="23" t="n"/>
      <c r="H1273" s="22" t="n"/>
      <c r="I1273" s="19" t="n"/>
      <c r="J1273" s="21" t="n"/>
      <c r="K1273" s="19" t="n"/>
      <c r="L1273" s="19" t="n"/>
      <c r="M1273" s="21" t="n"/>
      <c r="N1273" s="22" t="n"/>
      <c r="O1273" s="24">
        <f>IF(A1273&lt;&gt;"عهدة","",SUMIFS($G$8:$G$5007,$B$8:$B$5007,B1273,$A$8:$A$5007,"مصروف",$I$8:$I$5007,"&lt;&gt;مرفوض"))</f>
        <v/>
      </c>
      <c r="P1273" s="25">
        <f>IF(A1273&lt;&gt;"عهدة","",N(F1273)-O1273)</f>
        <v/>
      </c>
      <c r="Q1273" s="26">
        <f>IF(A1273="","",IF(A1273="عهدة",IF(N(F1273)=0,"⚠ أدخل قيمة العهدة",IF(P1273&lt;0,"⛔ عجز / زيادة مصروفات "&amp;TEXT(-P1273,"#,##0"),IF(COUNTIFS($B$8:$B$5007,B1273,$A$8:$A$5007,"مصروف",$I$8:$I$5007,"&lt;&gt;مرفوض",$K$8:$K$5007,"&lt;&gt;نعم")&gt;0,"⚠ "&amp;COUNTIFS($B$8:$B$5007,B1273,$A$8:$A$5007,"مصروف",$I$8:$I$5007,"&lt;&gt;مرفوض",$K$8:$K$5007,"&lt;&gt;نعم")&amp;" مصروف غير مسوى",IF(L1273="تمت التسوية",IF(P1273=0,"✔ متوازنة وتمت التسوية","✔ تمت التسوية – متبقي "&amp;TEXT(P1273,"#,##0")),IF(P1273&gt;0,"متبقي "&amp;TEXT(P1273,"#,##0"),"✔ متوازنة"))))),IF(R1273=0,"⚠ أضف سطر عهدة أولًا",IF(OR(C1273="",N(G1273)=0),"⚠ أكمل التاريخ والقيمة",IF(S1273="","⚠ التاريخ خارج السنة المالية",IF(H1273="","⚠ اختر بند الموازنة",IF(I1273="مرفوض","✖ مرفوض من المدير",IF(I1273&lt;&gt;"موافق","⏳ بانتظار موافقة المدير",IF(K1273&lt;&gt;"نعم","⚠ غير مسوى مع الحسابات","✔ معتمد ومسوى")))))))))</f>
        <v/>
      </c>
      <c r="R1273">
        <f>N(R1272)+IF(A1273="عهدة",1,0)</f>
        <v/>
      </c>
      <c r="S1273">
        <f>IF(C1273="","",IF(AND(C1273&gt;=DATE(2026,9,1),C1273&lt;=DATE(2027,8,31)),(YEAR(C1273)-2026)*12+MONTH(C1273)-8,""))</f>
        <v/>
      </c>
      <c r="T1273">
        <f>IF(AND(A1273="مصروف",R1273&gt;0,I1273="موافق",S1273&lt;&gt;"",H1273&lt;&gt;""),N(G1273),0)</f>
        <v/>
      </c>
    </row>
    <row r="1274">
      <c r="A1274" s="19" t="n"/>
      <c r="B1274" s="20">
        <f>IF(A1274="","",IF(R1274=0,"⚠ أضف سطر عهدة أولًا","DMT-"&amp;TEXT(R1274,"000")))</f>
        <v/>
      </c>
      <c r="C1274" s="21" t="n"/>
      <c r="D1274" s="20">
        <f>IF(C1274="","",IF(S1274="","خارج السنة المالية",INDEX(القوائم!$D$2:$D$13,S1274)))</f>
        <v/>
      </c>
      <c r="E1274" s="22" t="n"/>
      <c r="F1274" s="23" t="n"/>
      <c r="G1274" s="23" t="n"/>
      <c r="H1274" s="22" t="n"/>
      <c r="I1274" s="19" t="n"/>
      <c r="J1274" s="21" t="n"/>
      <c r="K1274" s="19" t="n"/>
      <c r="L1274" s="19" t="n"/>
      <c r="M1274" s="21" t="n"/>
      <c r="N1274" s="22" t="n"/>
      <c r="O1274" s="24">
        <f>IF(A1274&lt;&gt;"عهدة","",SUMIFS($G$8:$G$5007,$B$8:$B$5007,B1274,$A$8:$A$5007,"مصروف",$I$8:$I$5007,"&lt;&gt;مرفوض"))</f>
        <v/>
      </c>
      <c r="P1274" s="25">
        <f>IF(A1274&lt;&gt;"عهدة","",N(F1274)-O1274)</f>
        <v/>
      </c>
      <c r="Q1274" s="26">
        <f>IF(A1274="","",IF(A1274="عهدة",IF(N(F1274)=0,"⚠ أدخل قيمة العهدة",IF(P1274&lt;0,"⛔ عجز / زيادة مصروفات "&amp;TEXT(-P1274,"#,##0"),IF(COUNTIFS($B$8:$B$5007,B1274,$A$8:$A$5007,"مصروف",$I$8:$I$5007,"&lt;&gt;مرفوض",$K$8:$K$5007,"&lt;&gt;نعم")&gt;0,"⚠ "&amp;COUNTIFS($B$8:$B$5007,B1274,$A$8:$A$5007,"مصروف",$I$8:$I$5007,"&lt;&gt;مرفوض",$K$8:$K$5007,"&lt;&gt;نعم")&amp;" مصروف غير مسوى",IF(L1274="تمت التسوية",IF(P1274=0,"✔ متوازنة وتمت التسوية","✔ تمت التسوية – متبقي "&amp;TEXT(P1274,"#,##0")),IF(P1274&gt;0,"متبقي "&amp;TEXT(P1274,"#,##0"),"✔ متوازنة"))))),IF(R1274=0,"⚠ أضف سطر عهدة أولًا",IF(OR(C1274="",N(G1274)=0),"⚠ أكمل التاريخ والقيمة",IF(S1274="","⚠ التاريخ خارج السنة المالية",IF(H1274="","⚠ اختر بند الموازنة",IF(I1274="مرفوض","✖ مرفوض من المدير",IF(I1274&lt;&gt;"موافق","⏳ بانتظار موافقة المدير",IF(K1274&lt;&gt;"نعم","⚠ غير مسوى مع الحسابات","✔ معتمد ومسوى")))))))))</f>
        <v/>
      </c>
      <c r="R1274">
        <f>N(R1273)+IF(A1274="عهدة",1,0)</f>
        <v/>
      </c>
      <c r="S1274">
        <f>IF(C1274="","",IF(AND(C1274&gt;=DATE(2026,9,1),C1274&lt;=DATE(2027,8,31)),(YEAR(C1274)-2026)*12+MONTH(C1274)-8,""))</f>
        <v/>
      </c>
      <c r="T1274">
        <f>IF(AND(A1274="مصروف",R1274&gt;0,I1274="موافق",S1274&lt;&gt;"",H1274&lt;&gt;""),N(G1274),0)</f>
        <v/>
      </c>
    </row>
    <row r="1275">
      <c r="A1275" s="19" t="n"/>
      <c r="B1275" s="20">
        <f>IF(A1275="","",IF(R1275=0,"⚠ أضف سطر عهدة أولًا","DMT-"&amp;TEXT(R1275,"000")))</f>
        <v/>
      </c>
      <c r="C1275" s="21" t="n"/>
      <c r="D1275" s="20">
        <f>IF(C1275="","",IF(S1275="","خارج السنة المالية",INDEX(القوائم!$D$2:$D$13,S1275)))</f>
        <v/>
      </c>
      <c r="E1275" s="22" t="n"/>
      <c r="F1275" s="23" t="n"/>
      <c r="G1275" s="23" t="n"/>
      <c r="H1275" s="22" t="n"/>
      <c r="I1275" s="19" t="n"/>
      <c r="J1275" s="21" t="n"/>
      <c r="K1275" s="19" t="n"/>
      <c r="L1275" s="19" t="n"/>
      <c r="M1275" s="21" t="n"/>
      <c r="N1275" s="22" t="n"/>
      <c r="O1275" s="24">
        <f>IF(A1275&lt;&gt;"عهدة","",SUMIFS($G$8:$G$5007,$B$8:$B$5007,B1275,$A$8:$A$5007,"مصروف",$I$8:$I$5007,"&lt;&gt;مرفوض"))</f>
        <v/>
      </c>
      <c r="P1275" s="25">
        <f>IF(A1275&lt;&gt;"عهدة","",N(F1275)-O1275)</f>
        <v/>
      </c>
      <c r="Q1275" s="26">
        <f>IF(A1275="","",IF(A1275="عهدة",IF(N(F1275)=0,"⚠ أدخل قيمة العهدة",IF(P1275&lt;0,"⛔ عجز / زيادة مصروفات "&amp;TEXT(-P1275,"#,##0"),IF(COUNTIFS($B$8:$B$5007,B1275,$A$8:$A$5007,"مصروف",$I$8:$I$5007,"&lt;&gt;مرفوض",$K$8:$K$5007,"&lt;&gt;نعم")&gt;0,"⚠ "&amp;COUNTIFS($B$8:$B$5007,B1275,$A$8:$A$5007,"مصروف",$I$8:$I$5007,"&lt;&gt;مرفوض",$K$8:$K$5007,"&lt;&gt;نعم")&amp;" مصروف غير مسوى",IF(L1275="تمت التسوية",IF(P1275=0,"✔ متوازنة وتمت التسوية","✔ تمت التسوية – متبقي "&amp;TEXT(P1275,"#,##0")),IF(P1275&gt;0,"متبقي "&amp;TEXT(P1275,"#,##0"),"✔ متوازنة"))))),IF(R1275=0,"⚠ أضف سطر عهدة أولًا",IF(OR(C1275="",N(G1275)=0),"⚠ أكمل التاريخ والقيمة",IF(S1275="","⚠ التاريخ خارج السنة المالية",IF(H1275="","⚠ اختر بند الموازنة",IF(I1275="مرفوض","✖ مرفوض من المدير",IF(I1275&lt;&gt;"موافق","⏳ بانتظار موافقة المدير",IF(K1275&lt;&gt;"نعم","⚠ غير مسوى مع الحسابات","✔ معتمد ومسوى")))))))))</f>
        <v/>
      </c>
      <c r="R1275">
        <f>N(R1274)+IF(A1275="عهدة",1,0)</f>
        <v/>
      </c>
      <c r="S1275">
        <f>IF(C1275="","",IF(AND(C1275&gt;=DATE(2026,9,1),C1275&lt;=DATE(2027,8,31)),(YEAR(C1275)-2026)*12+MONTH(C1275)-8,""))</f>
        <v/>
      </c>
      <c r="T1275">
        <f>IF(AND(A1275="مصروف",R1275&gt;0,I1275="موافق",S1275&lt;&gt;"",H1275&lt;&gt;""),N(G1275),0)</f>
        <v/>
      </c>
    </row>
    <row r="1276">
      <c r="A1276" s="19" t="n"/>
      <c r="B1276" s="20">
        <f>IF(A1276="","",IF(R1276=0,"⚠ أضف سطر عهدة أولًا","DMT-"&amp;TEXT(R1276,"000")))</f>
        <v/>
      </c>
      <c r="C1276" s="21" t="n"/>
      <c r="D1276" s="20">
        <f>IF(C1276="","",IF(S1276="","خارج السنة المالية",INDEX(القوائم!$D$2:$D$13,S1276)))</f>
        <v/>
      </c>
      <c r="E1276" s="22" t="n"/>
      <c r="F1276" s="23" t="n"/>
      <c r="G1276" s="23" t="n"/>
      <c r="H1276" s="22" t="n"/>
      <c r="I1276" s="19" t="n"/>
      <c r="J1276" s="21" t="n"/>
      <c r="K1276" s="19" t="n"/>
      <c r="L1276" s="19" t="n"/>
      <c r="M1276" s="21" t="n"/>
      <c r="N1276" s="22" t="n"/>
      <c r="O1276" s="24">
        <f>IF(A1276&lt;&gt;"عهدة","",SUMIFS($G$8:$G$5007,$B$8:$B$5007,B1276,$A$8:$A$5007,"مصروف",$I$8:$I$5007,"&lt;&gt;مرفوض"))</f>
        <v/>
      </c>
      <c r="P1276" s="25">
        <f>IF(A1276&lt;&gt;"عهدة","",N(F1276)-O1276)</f>
        <v/>
      </c>
      <c r="Q1276" s="26">
        <f>IF(A1276="","",IF(A1276="عهدة",IF(N(F1276)=0,"⚠ أدخل قيمة العهدة",IF(P1276&lt;0,"⛔ عجز / زيادة مصروفات "&amp;TEXT(-P1276,"#,##0"),IF(COUNTIFS($B$8:$B$5007,B1276,$A$8:$A$5007,"مصروف",$I$8:$I$5007,"&lt;&gt;مرفوض",$K$8:$K$5007,"&lt;&gt;نعم")&gt;0,"⚠ "&amp;COUNTIFS($B$8:$B$5007,B1276,$A$8:$A$5007,"مصروف",$I$8:$I$5007,"&lt;&gt;مرفوض",$K$8:$K$5007,"&lt;&gt;نعم")&amp;" مصروف غير مسوى",IF(L1276="تمت التسوية",IF(P1276=0,"✔ متوازنة وتمت التسوية","✔ تمت التسوية – متبقي "&amp;TEXT(P1276,"#,##0")),IF(P1276&gt;0,"متبقي "&amp;TEXT(P1276,"#,##0"),"✔ متوازنة"))))),IF(R1276=0,"⚠ أضف سطر عهدة أولًا",IF(OR(C1276="",N(G1276)=0),"⚠ أكمل التاريخ والقيمة",IF(S1276="","⚠ التاريخ خارج السنة المالية",IF(H1276="","⚠ اختر بند الموازنة",IF(I1276="مرفوض","✖ مرفوض من المدير",IF(I1276&lt;&gt;"موافق","⏳ بانتظار موافقة المدير",IF(K1276&lt;&gt;"نعم","⚠ غير مسوى مع الحسابات","✔ معتمد ومسوى")))))))))</f>
        <v/>
      </c>
      <c r="R1276">
        <f>N(R1275)+IF(A1276="عهدة",1,0)</f>
        <v/>
      </c>
      <c r="S1276">
        <f>IF(C1276="","",IF(AND(C1276&gt;=DATE(2026,9,1),C1276&lt;=DATE(2027,8,31)),(YEAR(C1276)-2026)*12+MONTH(C1276)-8,""))</f>
        <v/>
      </c>
      <c r="T1276">
        <f>IF(AND(A1276="مصروف",R1276&gt;0,I1276="موافق",S1276&lt;&gt;"",H1276&lt;&gt;""),N(G1276),0)</f>
        <v/>
      </c>
    </row>
    <row r="1277">
      <c r="A1277" s="19" t="n"/>
      <c r="B1277" s="20">
        <f>IF(A1277="","",IF(R1277=0,"⚠ أضف سطر عهدة أولًا","DMT-"&amp;TEXT(R1277,"000")))</f>
        <v/>
      </c>
      <c r="C1277" s="21" t="n"/>
      <c r="D1277" s="20">
        <f>IF(C1277="","",IF(S1277="","خارج السنة المالية",INDEX(القوائم!$D$2:$D$13,S1277)))</f>
        <v/>
      </c>
      <c r="E1277" s="22" t="n"/>
      <c r="F1277" s="23" t="n"/>
      <c r="G1277" s="23" t="n"/>
      <c r="H1277" s="22" t="n"/>
      <c r="I1277" s="19" t="n"/>
      <c r="J1277" s="21" t="n"/>
      <c r="K1277" s="19" t="n"/>
      <c r="L1277" s="19" t="n"/>
      <c r="M1277" s="21" t="n"/>
      <c r="N1277" s="22" t="n"/>
      <c r="O1277" s="24">
        <f>IF(A1277&lt;&gt;"عهدة","",SUMIFS($G$8:$G$5007,$B$8:$B$5007,B1277,$A$8:$A$5007,"مصروف",$I$8:$I$5007,"&lt;&gt;مرفوض"))</f>
        <v/>
      </c>
      <c r="P1277" s="25">
        <f>IF(A1277&lt;&gt;"عهدة","",N(F1277)-O1277)</f>
        <v/>
      </c>
      <c r="Q1277" s="26">
        <f>IF(A1277="","",IF(A1277="عهدة",IF(N(F1277)=0,"⚠ أدخل قيمة العهدة",IF(P1277&lt;0,"⛔ عجز / زيادة مصروفات "&amp;TEXT(-P1277,"#,##0"),IF(COUNTIFS($B$8:$B$5007,B1277,$A$8:$A$5007,"مصروف",$I$8:$I$5007,"&lt;&gt;مرفوض",$K$8:$K$5007,"&lt;&gt;نعم")&gt;0,"⚠ "&amp;COUNTIFS($B$8:$B$5007,B1277,$A$8:$A$5007,"مصروف",$I$8:$I$5007,"&lt;&gt;مرفوض",$K$8:$K$5007,"&lt;&gt;نعم")&amp;" مصروف غير مسوى",IF(L1277="تمت التسوية",IF(P1277=0,"✔ متوازنة وتمت التسوية","✔ تمت التسوية – متبقي "&amp;TEXT(P1277,"#,##0")),IF(P1277&gt;0,"متبقي "&amp;TEXT(P1277,"#,##0"),"✔ متوازنة"))))),IF(R1277=0,"⚠ أضف سطر عهدة أولًا",IF(OR(C1277="",N(G1277)=0),"⚠ أكمل التاريخ والقيمة",IF(S1277="","⚠ التاريخ خارج السنة المالية",IF(H1277="","⚠ اختر بند الموازنة",IF(I1277="مرفوض","✖ مرفوض من المدير",IF(I1277&lt;&gt;"موافق","⏳ بانتظار موافقة المدير",IF(K1277&lt;&gt;"نعم","⚠ غير مسوى مع الحسابات","✔ معتمد ومسوى")))))))))</f>
        <v/>
      </c>
      <c r="R1277">
        <f>N(R1276)+IF(A1277="عهدة",1,0)</f>
        <v/>
      </c>
      <c r="S1277">
        <f>IF(C1277="","",IF(AND(C1277&gt;=DATE(2026,9,1),C1277&lt;=DATE(2027,8,31)),(YEAR(C1277)-2026)*12+MONTH(C1277)-8,""))</f>
        <v/>
      </c>
      <c r="T1277">
        <f>IF(AND(A1277="مصروف",R1277&gt;0,I1277="موافق",S1277&lt;&gt;"",H1277&lt;&gt;""),N(G1277),0)</f>
        <v/>
      </c>
    </row>
    <row r="1278">
      <c r="A1278" s="19" t="n"/>
      <c r="B1278" s="20">
        <f>IF(A1278="","",IF(R1278=0,"⚠ أضف سطر عهدة أولًا","DMT-"&amp;TEXT(R1278,"000")))</f>
        <v/>
      </c>
      <c r="C1278" s="21" t="n"/>
      <c r="D1278" s="20">
        <f>IF(C1278="","",IF(S1278="","خارج السنة المالية",INDEX(القوائم!$D$2:$D$13,S1278)))</f>
        <v/>
      </c>
      <c r="E1278" s="22" t="n"/>
      <c r="F1278" s="23" t="n"/>
      <c r="G1278" s="23" t="n"/>
      <c r="H1278" s="22" t="n"/>
      <c r="I1278" s="19" t="n"/>
      <c r="J1278" s="21" t="n"/>
      <c r="K1278" s="19" t="n"/>
      <c r="L1278" s="19" t="n"/>
      <c r="M1278" s="21" t="n"/>
      <c r="N1278" s="22" t="n"/>
      <c r="O1278" s="24">
        <f>IF(A1278&lt;&gt;"عهدة","",SUMIFS($G$8:$G$5007,$B$8:$B$5007,B1278,$A$8:$A$5007,"مصروف",$I$8:$I$5007,"&lt;&gt;مرفوض"))</f>
        <v/>
      </c>
      <c r="P1278" s="25">
        <f>IF(A1278&lt;&gt;"عهدة","",N(F1278)-O1278)</f>
        <v/>
      </c>
      <c r="Q1278" s="26">
        <f>IF(A1278="","",IF(A1278="عهدة",IF(N(F1278)=0,"⚠ أدخل قيمة العهدة",IF(P1278&lt;0,"⛔ عجز / زيادة مصروفات "&amp;TEXT(-P1278,"#,##0"),IF(COUNTIFS($B$8:$B$5007,B1278,$A$8:$A$5007,"مصروف",$I$8:$I$5007,"&lt;&gt;مرفوض",$K$8:$K$5007,"&lt;&gt;نعم")&gt;0,"⚠ "&amp;COUNTIFS($B$8:$B$5007,B1278,$A$8:$A$5007,"مصروف",$I$8:$I$5007,"&lt;&gt;مرفوض",$K$8:$K$5007,"&lt;&gt;نعم")&amp;" مصروف غير مسوى",IF(L1278="تمت التسوية",IF(P1278=0,"✔ متوازنة وتمت التسوية","✔ تمت التسوية – متبقي "&amp;TEXT(P1278,"#,##0")),IF(P1278&gt;0,"متبقي "&amp;TEXT(P1278,"#,##0"),"✔ متوازنة"))))),IF(R1278=0,"⚠ أضف سطر عهدة أولًا",IF(OR(C1278="",N(G1278)=0),"⚠ أكمل التاريخ والقيمة",IF(S1278="","⚠ التاريخ خارج السنة المالية",IF(H1278="","⚠ اختر بند الموازنة",IF(I1278="مرفوض","✖ مرفوض من المدير",IF(I1278&lt;&gt;"موافق","⏳ بانتظار موافقة المدير",IF(K1278&lt;&gt;"نعم","⚠ غير مسوى مع الحسابات","✔ معتمد ومسوى")))))))))</f>
        <v/>
      </c>
      <c r="R1278">
        <f>N(R1277)+IF(A1278="عهدة",1,0)</f>
        <v/>
      </c>
      <c r="S1278">
        <f>IF(C1278="","",IF(AND(C1278&gt;=DATE(2026,9,1),C1278&lt;=DATE(2027,8,31)),(YEAR(C1278)-2026)*12+MONTH(C1278)-8,""))</f>
        <v/>
      </c>
      <c r="T1278">
        <f>IF(AND(A1278="مصروف",R1278&gt;0,I1278="موافق",S1278&lt;&gt;"",H1278&lt;&gt;""),N(G1278),0)</f>
        <v/>
      </c>
    </row>
    <row r="1279">
      <c r="A1279" s="19" t="n"/>
      <c r="B1279" s="20">
        <f>IF(A1279="","",IF(R1279=0,"⚠ أضف سطر عهدة أولًا","DMT-"&amp;TEXT(R1279,"000")))</f>
        <v/>
      </c>
      <c r="C1279" s="21" t="n"/>
      <c r="D1279" s="20">
        <f>IF(C1279="","",IF(S1279="","خارج السنة المالية",INDEX(القوائم!$D$2:$D$13,S1279)))</f>
        <v/>
      </c>
      <c r="E1279" s="22" t="n"/>
      <c r="F1279" s="23" t="n"/>
      <c r="G1279" s="23" t="n"/>
      <c r="H1279" s="22" t="n"/>
      <c r="I1279" s="19" t="n"/>
      <c r="J1279" s="21" t="n"/>
      <c r="K1279" s="19" t="n"/>
      <c r="L1279" s="19" t="n"/>
      <c r="M1279" s="21" t="n"/>
      <c r="N1279" s="22" t="n"/>
      <c r="O1279" s="24">
        <f>IF(A1279&lt;&gt;"عهدة","",SUMIFS($G$8:$G$5007,$B$8:$B$5007,B1279,$A$8:$A$5007,"مصروف",$I$8:$I$5007,"&lt;&gt;مرفوض"))</f>
        <v/>
      </c>
      <c r="P1279" s="25">
        <f>IF(A1279&lt;&gt;"عهدة","",N(F1279)-O1279)</f>
        <v/>
      </c>
      <c r="Q1279" s="26">
        <f>IF(A1279="","",IF(A1279="عهدة",IF(N(F1279)=0,"⚠ أدخل قيمة العهدة",IF(P1279&lt;0,"⛔ عجز / زيادة مصروفات "&amp;TEXT(-P1279,"#,##0"),IF(COUNTIFS($B$8:$B$5007,B1279,$A$8:$A$5007,"مصروف",$I$8:$I$5007,"&lt;&gt;مرفوض",$K$8:$K$5007,"&lt;&gt;نعم")&gt;0,"⚠ "&amp;COUNTIFS($B$8:$B$5007,B1279,$A$8:$A$5007,"مصروف",$I$8:$I$5007,"&lt;&gt;مرفوض",$K$8:$K$5007,"&lt;&gt;نعم")&amp;" مصروف غير مسوى",IF(L1279="تمت التسوية",IF(P1279=0,"✔ متوازنة وتمت التسوية","✔ تمت التسوية – متبقي "&amp;TEXT(P1279,"#,##0")),IF(P1279&gt;0,"متبقي "&amp;TEXT(P1279,"#,##0"),"✔ متوازنة"))))),IF(R1279=0,"⚠ أضف سطر عهدة أولًا",IF(OR(C1279="",N(G1279)=0),"⚠ أكمل التاريخ والقيمة",IF(S1279="","⚠ التاريخ خارج السنة المالية",IF(H1279="","⚠ اختر بند الموازنة",IF(I1279="مرفوض","✖ مرفوض من المدير",IF(I1279&lt;&gt;"موافق","⏳ بانتظار موافقة المدير",IF(K1279&lt;&gt;"نعم","⚠ غير مسوى مع الحسابات","✔ معتمد ومسوى")))))))))</f>
        <v/>
      </c>
      <c r="R1279">
        <f>N(R1278)+IF(A1279="عهدة",1,0)</f>
        <v/>
      </c>
      <c r="S1279">
        <f>IF(C1279="","",IF(AND(C1279&gt;=DATE(2026,9,1),C1279&lt;=DATE(2027,8,31)),(YEAR(C1279)-2026)*12+MONTH(C1279)-8,""))</f>
        <v/>
      </c>
      <c r="T1279">
        <f>IF(AND(A1279="مصروف",R1279&gt;0,I1279="موافق",S1279&lt;&gt;"",H1279&lt;&gt;""),N(G1279),0)</f>
        <v/>
      </c>
    </row>
    <row r="1280">
      <c r="A1280" s="19" t="n"/>
      <c r="B1280" s="20">
        <f>IF(A1280="","",IF(R1280=0,"⚠ أضف سطر عهدة أولًا","DMT-"&amp;TEXT(R1280,"000")))</f>
        <v/>
      </c>
      <c r="C1280" s="21" t="n"/>
      <c r="D1280" s="20">
        <f>IF(C1280="","",IF(S1280="","خارج السنة المالية",INDEX(القوائم!$D$2:$D$13,S1280)))</f>
        <v/>
      </c>
      <c r="E1280" s="22" t="n"/>
      <c r="F1280" s="23" t="n"/>
      <c r="G1280" s="23" t="n"/>
      <c r="H1280" s="22" t="n"/>
      <c r="I1280" s="19" t="n"/>
      <c r="J1280" s="21" t="n"/>
      <c r="K1280" s="19" t="n"/>
      <c r="L1280" s="19" t="n"/>
      <c r="M1280" s="21" t="n"/>
      <c r="N1280" s="22" t="n"/>
      <c r="O1280" s="24">
        <f>IF(A1280&lt;&gt;"عهدة","",SUMIFS($G$8:$G$5007,$B$8:$B$5007,B1280,$A$8:$A$5007,"مصروف",$I$8:$I$5007,"&lt;&gt;مرفوض"))</f>
        <v/>
      </c>
      <c r="P1280" s="25">
        <f>IF(A1280&lt;&gt;"عهدة","",N(F1280)-O1280)</f>
        <v/>
      </c>
      <c r="Q1280" s="26">
        <f>IF(A1280="","",IF(A1280="عهدة",IF(N(F1280)=0,"⚠ أدخل قيمة العهدة",IF(P1280&lt;0,"⛔ عجز / زيادة مصروفات "&amp;TEXT(-P1280,"#,##0"),IF(COUNTIFS($B$8:$B$5007,B1280,$A$8:$A$5007,"مصروف",$I$8:$I$5007,"&lt;&gt;مرفوض",$K$8:$K$5007,"&lt;&gt;نعم")&gt;0,"⚠ "&amp;COUNTIFS($B$8:$B$5007,B1280,$A$8:$A$5007,"مصروف",$I$8:$I$5007,"&lt;&gt;مرفوض",$K$8:$K$5007,"&lt;&gt;نعم")&amp;" مصروف غير مسوى",IF(L1280="تمت التسوية",IF(P1280=0,"✔ متوازنة وتمت التسوية","✔ تمت التسوية – متبقي "&amp;TEXT(P1280,"#,##0")),IF(P1280&gt;0,"متبقي "&amp;TEXT(P1280,"#,##0"),"✔ متوازنة"))))),IF(R1280=0,"⚠ أضف سطر عهدة أولًا",IF(OR(C1280="",N(G1280)=0),"⚠ أكمل التاريخ والقيمة",IF(S1280="","⚠ التاريخ خارج السنة المالية",IF(H1280="","⚠ اختر بند الموازنة",IF(I1280="مرفوض","✖ مرفوض من المدير",IF(I1280&lt;&gt;"موافق","⏳ بانتظار موافقة المدير",IF(K1280&lt;&gt;"نعم","⚠ غير مسوى مع الحسابات","✔ معتمد ومسوى")))))))))</f>
        <v/>
      </c>
      <c r="R1280">
        <f>N(R1279)+IF(A1280="عهدة",1,0)</f>
        <v/>
      </c>
      <c r="S1280">
        <f>IF(C1280="","",IF(AND(C1280&gt;=DATE(2026,9,1),C1280&lt;=DATE(2027,8,31)),(YEAR(C1280)-2026)*12+MONTH(C1280)-8,""))</f>
        <v/>
      </c>
      <c r="T1280">
        <f>IF(AND(A1280="مصروف",R1280&gt;0,I1280="موافق",S1280&lt;&gt;"",H1280&lt;&gt;""),N(G1280),0)</f>
        <v/>
      </c>
    </row>
    <row r="1281">
      <c r="A1281" s="19" t="n"/>
      <c r="B1281" s="20">
        <f>IF(A1281="","",IF(R1281=0,"⚠ أضف سطر عهدة أولًا","DMT-"&amp;TEXT(R1281,"000")))</f>
        <v/>
      </c>
      <c r="C1281" s="21" t="n"/>
      <c r="D1281" s="20">
        <f>IF(C1281="","",IF(S1281="","خارج السنة المالية",INDEX(القوائم!$D$2:$D$13,S1281)))</f>
        <v/>
      </c>
      <c r="E1281" s="22" t="n"/>
      <c r="F1281" s="23" t="n"/>
      <c r="G1281" s="23" t="n"/>
      <c r="H1281" s="22" t="n"/>
      <c r="I1281" s="19" t="n"/>
      <c r="J1281" s="21" t="n"/>
      <c r="K1281" s="19" t="n"/>
      <c r="L1281" s="19" t="n"/>
      <c r="M1281" s="21" t="n"/>
      <c r="N1281" s="22" t="n"/>
      <c r="O1281" s="24">
        <f>IF(A1281&lt;&gt;"عهدة","",SUMIFS($G$8:$G$5007,$B$8:$B$5007,B1281,$A$8:$A$5007,"مصروف",$I$8:$I$5007,"&lt;&gt;مرفوض"))</f>
        <v/>
      </c>
      <c r="P1281" s="25">
        <f>IF(A1281&lt;&gt;"عهدة","",N(F1281)-O1281)</f>
        <v/>
      </c>
      <c r="Q1281" s="26">
        <f>IF(A1281="","",IF(A1281="عهدة",IF(N(F1281)=0,"⚠ أدخل قيمة العهدة",IF(P1281&lt;0,"⛔ عجز / زيادة مصروفات "&amp;TEXT(-P1281,"#,##0"),IF(COUNTIFS($B$8:$B$5007,B1281,$A$8:$A$5007,"مصروف",$I$8:$I$5007,"&lt;&gt;مرفوض",$K$8:$K$5007,"&lt;&gt;نعم")&gt;0,"⚠ "&amp;COUNTIFS($B$8:$B$5007,B1281,$A$8:$A$5007,"مصروف",$I$8:$I$5007,"&lt;&gt;مرفوض",$K$8:$K$5007,"&lt;&gt;نعم")&amp;" مصروف غير مسوى",IF(L1281="تمت التسوية",IF(P1281=0,"✔ متوازنة وتمت التسوية","✔ تمت التسوية – متبقي "&amp;TEXT(P1281,"#,##0")),IF(P1281&gt;0,"متبقي "&amp;TEXT(P1281,"#,##0"),"✔ متوازنة"))))),IF(R1281=0,"⚠ أضف سطر عهدة أولًا",IF(OR(C1281="",N(G1281)=0),"⚠ أكمل التاريخ والقيمة",IF(S1281="","⚠ التاريخ خارج السنة المالية",IF(H1281="","⚠ اختر بند الموازنة",IF(I1281="مرفوض","✖ مرفوض من المدير",IF(I1281&lt;&gt;"موافق","⏳ بانتظار موافقة المدير",IF(K1281&lt;&gt;"نعم","⚠ غير مسوى مع الحسابات","✔ معتمد ومسوى")))))))))</f>
        <v/>
      </c>
      <c r="R1281">
        <f>N(R1280)+IF(A1281="عهدة",1,0)</f>
        <v/>
      </c>
      <c r="S1281">
        <f>IF(C1281="","",IF(AND(C1281&gt;=DATE(2026,9,1),C1281&lt;=DATE(2027,8,31)),(YEAR(C1281)-2026)*12+MONTH(C1281)-8,""))</f>
        <v/>
      </c>
      <c r="T1281">
        <f>IF(AND(A1281="مصروف",R1281&gt;0,I1281="موافق",S1281&lt;&gt;"",H1281&lt;&gt;""),N(G1281),0)</f>
        <v/>
      </c>
    </row>
    <row r="1282">
      <c r="A1282" s="19" t="n"/>
      <c r="B1282" s="20">
        <f>IF(A1282="","",IF(R1282=0,"⚠ أضف سطر عهدة أولًا","DMT-"&amp;TEXT(R1282,"000")))</f>
        <v/>
      </c>
      <c r="C1282" s="21" t="n"/>
      <c r="D1282" s="20">
        <f>IF(C1282="","",IF(S1282="","خارج السنة المالية",INDEX(القوائم!$D$2:$D$13,S1282)))</f>
        <v/>
      </c>
      <c r="E1282" s="22" t="n"/>
      <c r="F1282" s="23" t="n"/>
      <c r="G1282" s="23" t="n"/>
      <c r="H1282" s="22" t="n"/>
      <c r="I1282" s="19" t="n"/>
      <c r="J1282" s="21" t="n"/>
      <c r="K1282" s="19" t="n"/>
      <c r="L1282" s="19" t="n"/>
      <c r="M1282" s="21" t="n"/>
      <c r="N1282" s="22" t="n"/>
      <c r="O1282" s="24">
        <f>IF(A1282&lt;&gt;"عهدة","",SUMIFS($G$8:$G$5007,$B$8:$B$5007,B1282,$A$8:$A$5007,"مصروف",$I$8:$I$5007,"&lt;&gt;مرفوض"))</f>
        <v/>
      </c>
      <c r="P1282" s="25">
        <f>IF(A1282&lt;&gt;"عهدة","",N(F1282)-O1282)</f>
        <v/>
      </c>
      <c r="Q1282" s="26">
        <f>IF(A1282="","",IF(A1282="عهدة",IF(N(F1282)=0,"⚠ أدخل قيمة العهدة",IF(P1282&lt;0,"⛔ عجز / زيادة مصروفات "&amp;TEXT(-P1282,"#,##0"),IF(COUNTIFS($B$8:$B$5007,B1282,$A$8:$A$5007,"مصروف",$I$8:$I$5007,"&lt;&gt;مرفوض",$K$8:$K$5007,"&lt;&gt;نعم")&gt;0,"⚠ "&amp;COUNTIFS($B$8:$B$5007,B1282,$A$8:$A$5007,"مصروف",$I$8:$I$5007,"&lt;&gt;مرفوض",$K$8:$K$5007,"&lt;&gt;نعم")&amp;" مصروف غير مسوى",IF(L1282="تمت التسوية",IF(P1282=0,"✔ متوازنة وتمت التسوية","✔ تمت التسوية – متبقي "&amp;TEXT(P1282,"#,##0")),IF(P1282&gt;0,"متبقي "&amp;TEXT(P1282,"#,##0"),"✔ متوازنة"))))),IF(R1282=0,"⚠ أضف سطر عهدة أولًا",IF(OR(C1282="",N(G1282)=0),"⚠ أكمل التاريخ والقيمة",IF(S1282="","⚠ التاريخ خارج السنة المالية",IF(H1282="","⚠ اختر بند الموازنة",IF(I1282="مرفوض","✖ مرفوض من المدير",IF(I1282&lt;&gt;"موافق","⏳ بانتظار موافقة المدير",IF(K1282&lt;&gt;"نعم","⚠ غير مسوى مع الحسابات","✔ معتمد ومسوى")))))))))</f>
        <v/>
      </c>
      <c r="R1282">
        <f>N(R1281)+IF(A1282="عهدة",1,0)</f>
        <v/>
      </c>
      <c r="S1282">
        <f>IF(C1282="","",IF(AND(C1282&gt;=DATE(2026,9,1),C1282&lt;=DATE(2027,8,31)),(YEAR(C1282)-2026)*12+MONTH(C1282)-8,""))</f>
        <v/>
      </c>
      <c r="T1282">
        <f>IF(AND(A1282="مصروف",R1282&gt;0,I1282="موافق",S1282&lt;&gt;"",H1282&lt;&gt;""),N(G1282),0)</f>
        <v/>
      </c>
    </row>
    <row r="1283">
      <c r="A1283" s="19" t="n"/>
      <c r="B1283" s="20">
        <f>IF(A1283="","",IF(R1283=0,"⚠ أضف سطر عهدة أولًا","DMT-"&amp;TEXT(R1283,"000")))</f>
        <v/>
      </c>
      <c r="C1283" s="21" t="n"/>
      <c r="D1283" s="20">
        <f>IF(C1283="","",IF(S1283="","خارج السنة المالية",INDEX(القوائم!$D$2:$D$13,S1283)))</f>
        <v/>
      </c>
      <c r="E1283" s="22" t="n"/>
      <c r="F1283" s="23" t="n"/>
      <c r="G1283" s="23" t="n"/>
      <c r="H1283" s="22" t="n"/>
      <c r="I1283" s="19" t="n"/>
      <c r="J1283" s="21" t="n"/>
      <c r="K1283" s="19" t="n"/>
      <c r="L1283" s="19" t="n"/>
      <c r="M1283" s="21" t="n"/>
      <c r="N1283" s="22" t="n"/>
      <c r="O1283" s="24">
        <f>IF(A1283&lt;&gt;"عهدة","",SUMIFS($G$8:$G$5007,$B$8:$B$5007,B1283,$A$8:$A$5007,"مصروف",$I$8:$I$5007,"&lt;&gt;مرفوض"))</f>
        <v/>
      </c>
      <c r="P1283" s="25">
        <f>IF(A1283&lt;&gt;"عهدة","",N(F1283)-O1283)</f>
        <v/>
      </c>
      <c r="Q1283" s="26">
        <f>IF(A1283="","",IF(A1283="عهدة",IF(N(F1283)=0,"⚠ أدخل قيمة العهدة",IF(P1283&lt;0,"⛔ عجز / زيادة مصروفات "&amp;TEXT(-P1283,"#,##0"),IF(COUNTIFS($B$8:$B$5007,B1283,$A$8:$A$5007,"مصروف",$I$8:$I$5007,"&lt;&gt;مرفوض",$K$8:$K$5007,"&lt;&gt;نعم")&gt;0,"⚠ "&amp;COUNTIFS($B$8:$B$5007,B1283,$A$8:$A$5007,"مصروف",$I$8:$I$5007,"&lt;&gt;مرفوض",$K$8:$K$5007,"&lt;&gt;نعم")&amp;" مصروف غير مسوى",IF(L1283="تمت التسوية",IF(P1283=0,"✔ متوازنة وتمت التسوية","✔ تمت التسوية – متبقي "&amp;TEXT(P1283,"#,##0")),IF(P1283&gt;0,"متبقي "&amp;TEXT(P1283,"#,##0"),"✔ متوازنة"))))),IF(R1283=0,"⚠ أضف سطر عهدة أولًا",IF(OR(C1283="",N(G1283)=0),"⚠ أكمل التاريخ والقيمة",IF(S1283="","⚠ التاريخ خارج السنة المالية",IF(H1283="","⚠ اختر بند الموازنة",IF(I1283="مرفوض","✖ مرفوض من المدير",IF(I1283&lt;&gt;"موافق","⏳ بانتظار موافقة المدير",IF(K1283&lt;&gt;"نعم","⚠ غير مسوى مع الحسابات","✔ معتمد ومسوى")))))))))</f>
        <v/>
      </c>
      <c r="R1283">
        <f>N(R1282)+IF(A1283="عهدة",1,0)</f>
        <v/>
      </c>
      <c r="S1283">
        <f>IF(C1283="","",IF(AND(C1283&gt;=DATE(2026,9,1),C1283&lt;=DATE(2027,8,31)),(YEAR(C1283)-2026)*12+MONTH(C1283)-8,""))</f>
        <v/>
      </c>
      <c r="T1283">
        <f>IF(AND(A1283="مصروف",R1283&gt;0,I1283="موافق",S1283&lt;&gt;"",H1283&lt;&gt;""),N(G1283),0)</f>
        <v/>
      </c>
    </row>
    <row r="1284">
      <c r="A1284" s="19" t="n"/>
      <c r="B1284" s="20">
        <f>IF(A1284="","",IF(R1284=0,"⚠ أضف سطر عهدة أولًا","DMT-"&amp;TEXT(R1284,"000")))</f>
        <v/>
      </c>
      <c r="C1284" s="21" t="n"/>
      <c r="D1284" s="20">
        <f>IF(C1284="","",IF(S1284="","خارج السنة المالية",INDEX(القوائم!$D$2:$D$13,S1284)))</f>
        <v/>
      </c>
      <c r="E1284" s="22" t="n"/>
      <c r="F1284" s="23" t="n"/>
      <c r="G1284" s="23" t="n"/>
      <c r="H1284" s="22" t="n"/>
      <c r="I1284" s="19" t="n"/>
      <c r="J1284" s="21" t="n"/>
      <c r="K1284" s="19" t="n"/>
      <c r="L1284" s="19" t="n"/>
      <c r="M1284" s="21" t="n"/>
      <c r="N1284" s="22" t="n"/>
      <c r="O1284" s="24">
        <f>IF(A1284&lt;&gt;"عهدة","",SUMIFS($G$8:$G$5007,$B$8:$B$5007,B1284,$A$8:$A$5007,"مصروف",$I$8:$I$5007,"&lt;&gt;مرفوض"))</f>
        <v/>
      </c>
      <c r="P1284" s="25">
        <f>IF(A1284&lt;&gt;"عهدة","",N(F1284)-O1284)</f>
        <v/>
      </c>
      <c r="Q1284" s="26">
        <f>IF(A1284="","",IF(A1284="عهدة",IF(N(F1284)=0,"⚠ أدخل قيمة العهدة",IF(P1284&lt;0,"⛔ عجز / زيادة مصروفات "&amp;TEXT(-P1284,"#,##0"),IF(COUNTIFS($B$8:$B$5007,B1284,$A$8:$A$5007,"مصروف",$I$8:$I$5007,"&lt;&gt;مرفوض",$K$8:$K$5007,"&lt;&gt;نعم")&gt;0,"⚠ "&amp;COUNTIFS($B$8:$B$5007,B1284,$A$8:$A$5007,"مصروف",$I$8:$I$5007,"&lt;&gt;مرفوض",$K$8:$K$5007,"&lt;&gt;نعم")&amp;" مصروف غير مسوى",IF(L1284="تمت التسوية",IF(P1284=0,"✔ متوازنة وتمت التسوية","✔ تمت التسوية – متبقي "&amp;TEXT(P1284,"#,##0")),IF(P1284&gt;0,"متبقي "&amp;TEXT(P1284,"#,##0"),"✔ متوازنة"))))),IF(R1284=0,"⚠ أضف سطر عهدة أولًا",IF(OR(C1284="",N(G1284)=0),"⚠ أكمل التاريخ والقيمة",IF(S1284="","⚠ التاريخ خارج السنة المالية",IF(H1284="","⚠ اختر بند الموازنة",IF(I1284="مرفوض","✖ مرفوض من المدير",IF(I1284&lt;&gt;"موافق","⏳ بانتظار موافقة المدير",IF(K1284&lt;&gt;"نعم","⚠ غير مسوى مع الحسابات","✔ معتمد ومسوى")))))))))</f>
        <v/>
      </c>
      <c r="R1284">
        <f>N(R1283)+IF(A1284="عهدة",1,0)</f>
        <v/>
      </c>
      <c r="S1284">
        <f>IF(C1284="","",IF(AND(C1284&gt;=DATE(2026,9,1),C1284&lt;=DATE(2027,8,31)),(YEAR(C1284)-2026)*12+MONTH(C1284)-8,""))</f>
        <v/>
      </c>
      <c r="T1284">
        <f>IF(AND(A1284="مصروف",R1284&gt;0,I1284="موافق",S1284&lt;&gt;"",H1284&lt;&gt;""),N(G1284),0)</f>
        <v/>
      </c>
    </row>
    <row r="1285">
      <c r="A1285" s="19" t="n"/>
      <c r="B1285" s="20">
        <f>IF(A1285="","",IF(R1285=0,"⚠ أضف سطر عهدة أولًا","DMT-"&amp;TEXT(R1285,"000")))</f>
        <v/>
      </c>
      <c r="C1285" s="21" t="n"/>
      <c r="D1285" s="20">
        <f>IF(C1285="","",IF(S1285="","خارج السنة المالية",INDEX(القوائم!$D$2:$D$13,S1285)))</f>
        <v/>
      </c>
      <c r="E1285" s="22" t="n"/>
      <c r="F1285" s="23" t="n"/>
      <c r="G1285" s="23" t="n"/>
      <c r="H1285" s="22" t="n"/>
      <c r="I1285" s="19" t="n"/>
      <c r="J1285" s="21" t="n"/>
      <c r="K1285" s="19" t="n"/>
      <c r="L1285" s="19" t="n"/>
      <c r="M1285" s="21" t="n"/>
      <c r="N1285" s="22" t="n"/>
      <c r="O1285" s="24">
        <f>IF(A1285&lt;&gt;"عهدة","",SUMIFS($G$8:$G$5007,$B$8:$B$5007,B1285,$A$8:$A$5007,"مصروف",$I$8:$I$5007,"&lt;&gt;مرفوض"))</f>
        <v/>
      </c>
      <c r="P1285" s="25">
        <f>IF(A1285&lt;&gt;"عهدة","",N(F1285)-O1285)</f>
        <v/>
      </c>
      <c r="Q1285" s="26">
        <f>IF(A1285="","",IF(A1285="عهدة",IF(N(F1285)=0,"⚠ أدخل قيمة العهدة",IF(P1285&lt;0,"⛔ عجز / زيادة مصروفات "&amp;TEXT(-P1285,"#,##0"),IF(COUNTIFS($B$8:$B$5007,B1285,$A$8:$A$5007,"مصروف",$I$8:$I$5007,"&lt;&gt;مرفوض",$K$8:$K$5007,"&lt;&gt;نعم")&gt;0,"⚠ "&amp;COUNTIFS($B$8:$B$5007,B1285,$A$8:$A$5007,"مصروف",$I$8:$I$5007,"&lt;&gt;مرفوض",$K$8:$K$5007,"&lt;&gt;نعم")&amp;" مصروف غير مسوى",IF(L1285="تمت التسوية",IF(P1285=0,"✔ متوازنة وتمت التسوية","✔ تمت التسوية – متبقي "&amp;TEXT(P1285,"#,##0")),IF(P1285&gt;0,"متبقي "&amp;TEXT(P1285,"#,##0"),"✔ متوازنة"))))),IF(R1285=0,"⚠ أضف سطر عهدة أولًا",IF(OR(C1285="",N(G1285)=0),"⚠ أكمل التاريخ والقيمة",IF(S1285="","⚠ التاريخ خارج السنة المالية",IF(H1285="","⚠ اختر بند الموازنة",IF(I1285="مرفوض","✖ مرفوض من المدير",IF(I1285&lt;&gt;"موافق","⏳ بانتظار موافقة المدير",IF(K1285&lt;&gt;"نعم","⚠ غير مسوى مع الحسابات","✔ معتمد ومسوى")))))))))</f>
        <v/>
      </c>
      <c r="R1285">
        <f>N(R1284)+IF(A1285="عهدة",1,0)</f>
        <v/>
      </c>
      <c r="S1285">
        <f>IF(C1285="","",IF(AND(C1285&gt;=DATE(2026,9,1),C1285&lt;=DATE(2027,8,31)),(YEAR(C1285)-2026)*12+MONTH(C1285)-8,""))</f>
        <v/>
      </c>
      <c r="T1285">
        <f>IF(AND(A1285="مصروف",R1285&gt;0,I1285="موافق",S1285&lt;&gt;"",H1285&lt;&gt;""),N(G1285),0)</f>
        <v/>
      </c>
    </row>
    <row r="1286">
      <c r="A1286" s="19" t="n"/>
      <c r="B1286" s="20">
        <f>IF(A1286="","",IF(R1286=0,"⚠ أضف سطر عهدة أولًا","DMT-"&amp;TEXT(R1286,"000")))</f>
        <v/>
      </c>
      <c r="C1286" s="21" t="n"/>
      <c r="D1286" s="20">
        <f>IF(C1286="","",IF(S1286="","خارج السنة المالية",INDEX(القوائم!$D$2:$D$13,S1286)))</f>
        <v/>
      </c>
      <c r="E1286" s="22" t="n"/>
      <c r="F1286" s="23" t="n"/>
      <c r="G1286" s="23" t="n"/>
      <c r="H1286" s="22" t="n"/>
      <c r="I1286" s="19" t="n"/>
      <c r="J1286" s="21" t="n"/>
      <c r="K1286" s="19" t="n"/>
      <c r="L1286" s="19" t="n"/>
      <c r="M1286" s="21" t="n"/>
      <c r="N1286" s="22" t="n"/>
      <c r="O1286" s="24">
        <f>IF(A1286&lt;&gt;"عهدة","",SUMIFS($G$8:$G$5007,$B$8:$B$5007,B1286,$A$8:$A$5007,"مصروف",$I$8:$I$5007,"&lt;&gt;مرفوض"))</f>
        <v/>
      </c>
      <c r="P1286" s="25">
        <f>IF(A1286&lt;&gt;"عهدة","",N(F1286)-O1286)</f>
        <v/>
      </c>
      <c r="Q1286" s="26">
        <f>IF(A1286="","",IF(A1286="عهدة",IF(N(F1286)=0,"⚠ أدخل قيمة العهدة",IF(P1286&lt;0,"⛔ عجز / زيادة مصروفات "&amp;TEXT(-P1286,"#,##0"),IF(COUNTIFS($B$8:$B$5007,B1286,$A$8:$A$5007,"مصروف",$I$8:$I$5007,"&lt;&gt;مرفوض",$K$8:$K$5007,"&lt;&gt;نعم")&gt;0,"⚠ "&amp;COUNTIFS($B$8:$B$5007,B1286,$A$8:$A$5007,"مصروف",$I$8:$I$5007,"&lt;&gt;مرفوض",$K$8:$K$5007,"&lt;&gt;نعم")&amp;" مصروف غير مسوى",IF(L1286="تمت التسوية",IF(P1286=0,"✔ متوازنة وتمت التسوية","✔ تمت التسوية – متبقي "&amp;TEXT(P1286,"#,##0")),IF(P1286&gt;0,"متبقي "&amp;TEXT(P1286,"#,##0"),"✔ متوازنة"))))),IF(R1286=0,"⚠ أضف سطر عهدة أولًا",IF(OR(C1286="",N(G1286)=0),"⚠ أكمل التاريخ والقيمة",IF(S1286="","⚠ التاريخ خارج السنة المالية",IF(H1286="","⚠ اختر بند الموازنة",IF(I1286="مرفوض","✖ مرفوض من المدير",IF(I1286&lt;&gt;"موافق","⏳ بانتظار موافقة المدير",IF(K1286&lt;&gt;"نعم","⚠ غير مسوى مع الحسابات","✔ معتمد ومسوى")))))))))</f>
        <v/>
      </c>
      <c r="R1286">
        <f>N(R1285)+IF(A1286="عهدة",1,0)</f>
        <v/>
      </c>
      <c r="S1286">
        <f>IF(C1286="","",IF(AND(C1286&gt;=DATE(2026,9,1),C1286&lt;=DATE(2027,8,31)),(YEAR(C1286)-2026)*12+MONTH(C1286)-8,""))</f>
        <v/>
      </c>
      <c r="T1286">
        <f>IF(AND(A1286="مصروف",R1286&gt;0,I1286="موافق",S1286&lt;&gt;"",H1286&lt;&gt;""),N(G1286),0)</f>
        <v/>
      </c>
    </row>
    <row r="1287">
      <c r="A1287" s="19" t="n"/>
      <c r="B1287" s="20">
        <f>IF(A1287="","",IF(R1287=0,"⚠ أضف سطر عهدة أولًا","DMT-"&amp;TEXT(R1287,"000")))</f>
        <v/>
      </c>
      <c r="C1287" s="21" t="n"/>
      <c r="D1287" s="20">
        <f>IF(C1287="","",IF(S1287="","خارج السنة المالية",INDEX(القوائم!$D$2:$D$13,S1287)))</f>
        <v/>
      </c>
      <c r="E1287" s="22" t="n"/>
      <c r="F1287" s="23" t="n"/>
      <c r="G1287" s="23" t="n"/>
      <c r="H1287" s="22" t="n"/>
      <c r="I1287" s="19" t="n"/>
      <c r="J1287" s="21" t="n"/>
      <c r="K1287" s="19" t="n"/>
      <c r="L1287" s="19" t="n"/>
      <c r="M1287" s="21" t="n"/>
      <c r="N1287" s="22" t="n"/>
      <c r="O1287" s="24">
        <f>IF(A1287&lt;&gt;"عهدة","",SUMIFS($G$8:$G$5007,$B$8:$B$5007,B1287,$A$8:$A$5007,"مصروف",$I$8:$I$5007,"&lt;&gt;مرفوض"))</f>
        <v/>
      </c>
      <c r="P1287" s="25">
        <f>IF(A1287&lt;&gt;"عهدة","",N(F1287)-O1287)</f>
        <v/>
      </c>
      <c r="Q1287" s="26">
        <f>IF(A1287="","",IF(A1287="عهدة",IF(N(F1287)=0,"⚠ أدخل قيمة العهدة",IF(P1287&lt;0,"⛔ عجز / زيادة مصروفات "&amp;TEXT(-P1287,"#,##0"),IF(COUNTIFS($B$8:$B$5007,B1287,$A$8:$A$5007,"مصروف",$I$8:$I$5007,"&lt;&gt;مرفوض",$K$8:$K$5007,"&lt;&gt;نعم")&gt;0,"⚠ "&amp;COUNTIFS($B$8:$B$5007,B1287,$A$8:$A$5007,"مصروف",$I$8:$I$5007,"&lt;&gt;مرفوض",$K$8:$K$5007,"&lt;&gt;نعم")&amp;" مصروف غير مسوى",IF(L1287="تمت التسوية",IF(P1287=0,"✔ متوازنة وتمت التسوية","✔ تمت التسوية – متبقي "&amp;TEXT(P1287,"#,##0")),IF(P1287&gt;0,"متبقي "&amp;TEXT(P1287,"#,##0"),"✔ متوازنة"))))),IF(R1287=0,"⚠ أضف سطر عهدة أولًا",IF(OR(C1287="",N(G1287)=0),"⚠ أكمل التاريخ والقيمة",IF(S1287="","⚠ التاريخ خارج السنة المالية",IF(H1287="","⚠ اختر بند الموازنة",IF(I1287="مرفوض","✖ مرفوض من المدير",IF(I1287&lt;&gt;"موافق","⏳ بانتظار موافقة المدير",IF(K1287&lt;&gt;"نعم","⚠ غير مسوى مع الحسابات","✔ معتمد ومسوى")))))))))</f>
        <v/>
      </c>
      <c r="R1287">
        <f>N(R1286)+IF(A1287="عهدة",1,0)</f>
        <v/>
      </c>
      <c r="S1287">
        <f>IF(C1287="","",IF(AND(C1287&gt;=DATE(2026,9,1),C1287&lt;=DATE(2027,8,31)),(YEAR(C1287)-2026)*12+MONTH(C1287)-8,""))</f>
        <v/>
      </c>
      <c r="T1287">
        <f>IF(AND(A1287="مصروف",R1287&gt;0,I1287="موافق",S1287&lt;&gt;"",H1287&lt;&gt;""),N(G1287),0)</f>
        <v/>
      </c>
    </row>
    <row r="1288">
      <c r="A1288" s="19" t="n"/>
      <c r="B1288" s="20">
        <f>IF(A1288="","",IF(R1288=0,"⚠ أضف سطر عهدة أولًا","DMT-"&amp;TEXT(R1288,"000")))</f>
        <v/>
      </c>
      <c r="C1288" s="21" t="n"/>
      <c r="D1288" s="20">
        <f>IF(C1288="","",IF(S1288="","خارج السنة المالية",INDEX(القوائم!$D$2:$D$13,S1288)))</f>
        <v/>
      </c>
      <c r="E1288" s="22" t="n"/>
      <c r="F1288" s="23" t="n"/>
      <c r="G1288" s="23" t="n"/>
      <c r="H1288" s="22" t="n"/>
      <c r="I1288" s="19" t="n"/>
      <c r="J1288" s="21" t="n"/>
      <c r="K1288" s="19" t="n"/>
      <c r="L1288" s="19" t="n"/>
      <c r="M1288" s="21" t="n"/>
      <c r="N1288" s="22" t="n"/>
      <c r="O1288" s="24">
        <f>IF(A1288&lt;&gt;"عهدة","",SUMIFS($G$8:$G$5007,$B$8:$B$5007,B1288,$A$8:$A$5007,"مصروف",$I$8:$I$5007,"&lt;&gt;مرفوض"))</f>
        <v/>
      </c>
      <c r="P1288" s="25">
        <f>IF(A1288&lt;&gt;"عهدة","",N(F1288)-O1288)</f>
        <v/>
      </c>
      <c r="Q1288" s="26">
        <f>IF(A1288="","",IF(A1288="عهدة",IF(N(F1288)=0,"⚠ أدخل قيمة العهدة",IF(P1288&lt;0,"⛔ عجز / زيادة مصروفات "&amp;TEXT(-P1288,"#,##0"),IF(COUNTIFS($B$8:$B$5007,B1288,$A$8:$A$5007,"مصروف",$I$8:$I$5007,"&lt;&gt;مرفوض",$K$8:$K$5007,"&lt;&gt;نعم")&gt;0,"⚠ "&amp;COUNTIFS($B$8:$B$5007,B1288,$A$8:$A$5007,"مصروف",$I$8:$I$5007,"&lt;&gt;مرفوض",$K$8:$K$5007,"&lt;&gt;نعم")&amp;" مصروف غير مسوى",IF(L1288="تمت التسوية",IF(P1288=0,"✔ متوازنة وتمت التسوية","✔ تمت التسوية – متبقي "&amp;TEXT(P1288,"#,##0")),IF(P1288&gt;0,"متبقي "&amp;TEXT(P1288,"#,##0"),"✔ متوازنة"))))),IF(R1288=0,"⚠ أضف سطر عهدة أولًا",IF(OR(C1288="",N(G1288)=0),"⚠ أكمل التاريخ والقيمة",IF(S1288="","⚠ التاريخ خارج السنة المالية",IF(H1288="","⚠ اختر بند الموازنة",IF(I1288="مرفوض","✖ مرفوض من المدير",IF(I1288&lt;&gt;"موافق","⏳ بانتظار موافقة المدير",IF(K1288&lt;&gt;"نعم","⚠ غير مسوى مع الحسابات","✔ معتمد ومسوى")))))))))</f>
        <v/>
      </c>
      <c r="R1288">
        <f>N(R1287)+IF(A1288="عهدة",1,0)</f>
        <v/>
      </c>
      <c r="S1288">
        <f>IF(C1288="","",IF(AND(C1288&gt;=DATE(2026,9,1),C1288&lt;=DATE(2027,8,31)),(YEAR(C1288)-2026)*12+MONTH(C1288)-8,""))</f>
        <v/>
      </c>
      <c r="T1288">
        <f>IF(AND(A1288="مصروف",R1288&gt;0,I1288="موافق",S1288&lt;&gt;"",H1288&lt;&gt;""),N(G1288),0)</f>
        <v/>
      </c>
    </row>
    <row r="1289">
      <c r="A1289" s="19" t="n"/>
      <c r="B1289" s="20">
        <f>IF(A1289="","",IF(R1289=0,"⚠ أضف سطر عهدة أولًا","DMT-"&amp;TEXT(R1289,"000")))</f>
        <v/>
      </c>
      <c r="C1289" s="21" t="n"/>
      <c r="D1289" s="20">
        <f>IF(C1289="","",IF(S1289="","خارج السنة المالية",INDEX(القوائم!$D$2:$D$13,S1289)))</f>
        <v/>
      </c>
      <c r="E1289" s="22" t="n"/>
      <c r="F1289" s="23" t="n"/>
      <c r="G1289" s="23" t="n"/>
      <c r="H1289" s="22" t="n"/>
      <c r="I1289" s="19" t="n"/>
      <c r="J1289" s="21" t="n"/>
      <c r="K1289" s="19" t="n"/>
      <c r="L1289" s="19" t="n"/>
      <c r="M1289" s="21" t="n"/>
      <c r="N1289" s="22" t="n"/>
      <c r="O1289" s="24">
        <f>IF(A1289&lt;&gt;"عهدة","",SUMIFS($G$8:$G$5007,$B$8:$B$5007,B1289,$A$8:$A$5007,"مصروف",$I$8:$I$5007,"&lt;&gt;مرفوض"))</f>
        <v/>
      </c>
      <c r="P1289" s="25">
        <f>IF(A1289&lt;&gt;"عهدة","",N(F1289)-O1289)</f>
        <v/>
      </c>
      <c r="Q1289" s="26">
        <f>IF(A1289="","",IF(A1289="عهدة",IF(N(F1289)=0,"⚠ أدخل قيمة العهدة",IF(P1289&lt;0,"⛔ عجز / زيادة مصروفات "&amp;TEXT(-P1289,"#,##0"),IF(COUNTIFS($B$8:$B$5007,B1289,$A$8:$A$5007,"مصروف",$I$8:$I$5007,"&lt;&gt;مرفوض",$K$8:$K$5007,"&lt;&gt;نعم")&gt;0,"⚠ "&amp;COUNTIFS($B$8:$B$5007,B1289,$A$8:$A$5007,"مصروف",$I$8:$I$5007,"&lt;&gt;مرفوض",$K$8:$K$5007,"&lt;&gt;نعم")&amp;" مصروف غير مسوى",IF(L1289="تمت التسوية",IF(P1289=0,"✔ متوازنة وتمت التسوية","✔ تمت التسوية – متبقي "&amp;TEXT(P1289,"#,##0")),IF(P1289&gt;0,"متبقي "&amp;TEXT(P1289,"#,##0"),"✔ متوازنة"))))),IF(R1289=0,"⚠ أضف سطر عهدة أولًا",IF(OR(C1289="",N(G1289)=0),"⚠ أكمل التاريخ والقيمة",IF(S1289="","⚠ التاريخ خارج السنة المالية",IF(H1289="","⚠ اختر بند الموازنة",IF(I1289="مرفوض","✖ مرفوض من المدير",IF(I1289&lt;&gt;"موافق","⏳ بانتظار موافقة المدير",IF(K1289&lt;&gt;"نعم","⚠ غير مسوى مع الحسابات","✔ معتمد ومسوى")))))))))</f>
        <v/>
      </c>
      <c r="R1289">
        <f>N(R1288)+IF(A1289="عهدة",1,0)</f>
        <v/>
      </c>
      <c r="S1289">
        <f>IF(C1289="","",IF(AND(C1289&gt;=DATE(2026,9,1),C1289&lt;=DATE(2027,8,31)),(YEAR(C1289)-2026)*12+MONTH(C1289)-8,""))</f>
        <v/>
      </c>
      <c r="T1289">
        <f>IF(AND(A1289="مصروف",R1289&gt;0,I1289="موافق",S1289&lt;&gt;"",H1289&lt;&gt;""),N(G1289),0)</f>
        <v/>
      </c>
    </row>
    <row r="1290">
      <c r="A1290" s="19" t="n"/>
      <c r="B1290" s="20">
        <f>IF(A1290="","",IF(R1290=0,"⚠ أضف سطر عهدة أولًا","DMT-"&amp;TEXT(R1290,"000")))</f>
        <v/>
      </c>
      <c r="C1290" s="21" t="n"/>
      <c r="D1290" s="20">
        <f>IF(C1290="","",IF(S1290="","خارج السنة المالية",INDEX(القوائم!$D$2:$D$13,S1290)))</f>
        <v/>
      </c>
      <c r="E1290" s="22" t="n"/>
      <c r="F1290" s="23" t="n"/>
      <c r="G1290" s="23" t="n"/>
      <c r="H1290" s="22" t="n"/>
      <c r="I1290" s="19" t="n"/>
      <c r="J1290" s="21" t="n"/>
      <c r="K1290" s="19" t="n"/>
      <c r="L1290" s="19" t="n"/>
      <c r="M1290" s="21" t="n"/>
      <c r="N1290" s="22" t="n"/>
      <c r="O1290" s="24">
        <f>IF(A1290&lt;&gt;"عهدة","",SUMIFS($G$8:$G$5007,$B$8:$B$5007,B1290,$A$8:$A$5007,"مصروف",$I$8:$I$5007,"&lt;&gt;مرفوض"))</f>
        <v/>
      </c>
      <c r="P1290" s="25">
        <f>IF(A1290&lt;&gt;"عهدة","",N(F1290)-O1290)</f>
        <v/>
      </c>
      <c r="Q1290" s="26">
        <f>IF(A1290="","",IF(A1290="عهدة",IF(N(F1290)=0,"⚠ أدخل قيمة العهدة",IF(P1290&lt;0,"⛔ عجز / زيادة مصروفات "&amp;TEXT(-P1290,"#,##0"),IF(COUNTIFS($B$8:$B$5007,B1290,$A$8:$A$5007,"مصروف",$I$8:$I$5007,"&lt;&gt;مرفوض",$K$8:$K$5007,"&lt;&gt;نعم")&gt;0,"⚠ "&amp;COUNTIFS($B$8:$B$5007,B1290,$A$8:$A$5007,"مصروف",$I$8:$I$5007,"&lt;&gt;مرفوض",$K$8:$K$5007,"&lt;&gt;نعم")&amp;" مصروف غير مسوى",IF(L1290="تمت التسوية",IF(P1290=0,"✔ متوازنة وتمت التسوية","✔ تمت التسوية – متبقي "&amp;TEXT(P1290,"#,##0")),IF(P1290&gt;0,"متبقي "&amp;TEXT(P1290,"#,##0"),"✔ متوازنة"))))),IF(R1290=0,"⚠ أضف سطر عهدة أولًا",IF(OR(C1290="",N(G1290)=0),"⚠ أكمل التاريخ والقيمة",IF(S1290="","⚠ التاريخ خارج السنة المالية",IF(H1290="","⚠ اختر بند الموازنة",IF(I1290="مرفوض","✖ مرفوض من المدير",IF(I1290&lt;&gt;"موافق","⏳ بانتظار موافقة المدير",IF(K1290&lt;&gt;"نعم","⚠ غير مسوى مع الحسابات","✔ معتمد ومسوى")))))))))</f>
        <v/>
      </c>
      <c r="R1290">
        <f>N(R1289)+IF(A1290="عهدة",1,0)</f>
        <v/>
      </c>
      <c r="S1290">
        <f>IF(C1290="","",IF(AND(C1290&gt;=DATE(2026,9,1),C1290&lt;=DATE(2027,8,31)),(YEAR(C1290)-2026)*12+MONTH(C1290)-8,""))</f>
        <v/>
      </c>
      <c r="T1290">
        <f>IF(AND(A1290="مصروف",R1290&gt;0,I1290="موافق",S1290&lt;&gt;"",H1290&lt;&gt;""),N(G1290),0)</f>
        <v/>
      </c>
    </row>
    <row r="1291">
      <c r="A1291" s="19" t="n"/>
      <c r="B1291" s="20">
        <f>IF(A1291="","",IF(R1291=0,"⚠ أضف سطر عهدة أولًا","DMT-"&amp;TEXT(R1291,"000")))</f>
        <v/>
      </c>
      <c r="C1291" s="21" t="n"/>
      <c r="D1291" s="20">
        <f>IF(C1291="","",IF(S1291="","خارج السنة المالية",INDEX(القوائم!$D$2:$D$13,S1291)))</f>
        <v/>
      </c>
      <c r="E1291" s="22" t="n"/>
      <c r="F1291" s="23" t="n"/>
      <c r="G1291" s="23" t="n"/>
      <c r="H1291" s="22" t="n"/>
      <c r="I1291" s="19" t="n"/>
      <c r="J1291" s="21" t="n"/>
      <c r="K1291" s="19" t="n"/>
      <c r="L1291" s="19" t="n"/>
      <c r="M1291" s="21" t="n"/>
      <c r="N1291" s="22" t="n"/>
      <c r="O1291" s="24">
        <f>IF(A1291&lt;&gt;"عهدة","",SUMIFS($G$8:$G$5007,$B$8:$B$5007,B1291,$A$8:$A$5007,"مصروف",$I$8:$I$5007,"&lt;&gt;مرفوض"))</f>
        <v/>
      </c>
      <c r="P1291" s="25">
        <f>IF(A1291&lt;&gt;"عهدة","",N(F1291)-O1291)</f>
        <v/>
      </c>
      <c r="Q1291" s="26">
        <f>IF(A1291="","",IF(A1291="عهدة",IF(N(F1291)=0,"⚠ أدخل قيمة العهدة",IF(P1291&lt;0,"⛔ عجز / زيادة مصروفات "&amp;TEXT(-P1291,"#,##0"),IF(COUNTIFS($B$8:$B$5007,B1291,$A$8:$A$5007,"مصروف",$I$8:$I$5007,"&lt;&gt;مرفوض",$K$8:$K$5007,"&lt;&gt;نعم")&gt;0,"⚠ "&amp;COUNTIFS($B$8:$B$5007,B1291,$A$8:$A$5007,"مصروف",$I$8:$I$5007,"&lt;&gt;مرفوض",$K$8:$K$5007,"&lt;&gt;نعم")&amp;" مصروف غير مسوى",IF(L1291="تمت التسوية",IF(P1291=0,"✔ متوازنة وتمت التسوية","✔ تمت التسوية – متبقي "&amp;TEXT(P1291,"#,##0")),IF(P1291&gt;0,"متبقي "&amp;TEXT(P1291,"#,##0"),"✔ متوازنة"))))),IF(R1291=0,"⚠ أضف سطر عهدة أولًا",IF(OR(C1291="",N(G1291)=0),"⚠ أكمل التاريخ والقيمة",IF(S1291="","⚠ التاريخ خارج السنة المالية",IF(H1291="","⚠ اختر بند الموازنة",IF(I1291="مرفوض","✖ مرفوض من المدير",IF(I1291&lt;&gt;"موافق","⏳ بانتظار موافقة المدير",IF(K1291&lt;&gt;"نعم","⚠ غير مسوى مع الحسابات","✔ معتمد ومسوى")))))))))</f>
        <v/>
      </c>
      <c r="R1291">
        <f>N(R1290)+IF(A1291="عهدة",1,0)</f>
        <v/>
      </c>
      <c r="S1291">
        <f>IF(C1291="","",IF(AND(C1291&gt;=DATE(2026,9,1),C1291&lt;=DATE(2027,8,31)),(YEAR(C1291)-2026)*12+MONTH(C1291)-8,""))</f>
        <v/>
      </c>
      <c r="T1291">
        <f>IF(AND(A1291="مصروف",R1291&gt;0,I1291="موافق",S1291&lt;&gt;"",H1291&lt;&gt;""),N(G1291),0)</f>
        <v/>
      </c>
    </row>
    <row r="1292">
      <c r="A1292" s="19" t="n"/>
      <c r="B1292" s="20">
        <f>IF(A1292="","",IF(R1292=0,"⚠ أضف سطر عهدة أولًا","DMT-"&amp;TEXT(R1292,"000")))</f>
        <v/>
      </c>
      <c r="C1292" s="21" t="n"/>
      <c r="D1292" s="20">
        <f>IF(C1292="","",IF(S1292="","خارج السنة المالية",INDEX(القوائم!$D$2:$D$13,S1292)))</f>
        <v/>
      </c>
      <c r="E1292" s="22" t="n"/>
      <c r="F1292" s="23" t="n"/>
      <c r="G1292" s="23" t="n"/>
      <c r="H1292" s="22" t="n"/>
      <c r="I1292" s="19" t="n"/>
      <c r="J1292" s="21" t="n"/>
      <c r="K1292" s="19" t="n"/>
      <c r="L1292" s="19" t="n"/>
      <c r="M1292" s="21" t="n"/>
      <c r="N1292" s="22" t="n"/>
      <c r="O1292" s="24">
        <f>IF(A1292&lt;&gt;"عهدة","",SUMIFS($G$8:$G$5007,$B$8:$B$5007,B1292,$A$8:$A$5007,"مصروف",$I$8:$I$5007,"&lt;&gt;مرفوض"))</f>
        <v/>
      </c>
      <c r="P1292" s="25">
        <f>IF(A1292&lt;&gt;"عهدة","",N(F1292)-O1292)</f>
        <v/>
      </c>
      <c r="Q1292" s="26">
        <f>IF(A1292="","",IF(A1292="عهدة",IF(N(F1292)=0,"⚠ أدخل قيمة العهدة",IF(P1292&lt;0,"⛔ عجز / زيادة مصروفات "&amp;TEXT(-P1292,"#,##0"),IF(COUNTIFS($B$8:$B$5007,B1292,$A$8:$A$5007,"مصروف",$I$8:$I$5007,"&lt;&gt;مرفوض",$K$8:$K$5007,"&lt;&gt;نعم")&gt;0,"⚠ "&amp;COUNTIFS($B$8:$B$5007,B1292,$A$8:$A$5007,"مصروف",$I$8:$I$5007,"&lt;&gt;مرفوض",$K$8:$K$5007,"&lt;&gt;نعم")&amp;" مصروف غير مسوى",IF(L1292="تمت التسوية",IF(P1292=0,"✔ متوازنة وتمت التسوية","✔ تمت التسوية – متبقي "&amp;TEXT(P1292,"#,##0")),IF(P1292&gt;0,"متبقي "&amp;TEXT(P1292,"#,##0"),"✔ متوازنة"))))),IF(R1292=0,"⚠ أضف سطر عهدة أولًا",IF(OR(C1292="",N(G1292)=0),"⚠ أكمل التاريخ والقيمة",IF(S1292="","⚠ التاريخ خارج السنة المالية",IF(H1292="","⚠ اختر بند الموازنة",IF(I1292="مرفوض","✖ مرفوض من المدير",IF(I1292&lt;&gt;"موافق","⏳ بانتظار موافقة المدير",IF(K1292&lt;&gt;"نعم","⚠ غير مسوى مع الحسابات","✔ معتمد ومسوى")))))))))</f>
        <v/>
      </c>
      <c r="R1292">
        <f>N(R1291)+IF(A1292="عهدة",1,0)</f>
        <v/>
      </c>
      <c r="S1292">
        <f>IF(C1292="","",IF(AND(C1292&gt;=DATE(2026,9,1),C1292&lt;=DATE(2027,8,31)),(YEAR(C1292)-2026)*12+MONTH(C1292)-8,""))</f>
        <v/>
      </c>
      <c r="T1292">
        <f>IF(AND(A1292="مصروف",R1292&gt;0,I1292="موافق",S1292&lt;&gt;"",H1292&lt;&gt;""),N(G1292),0)</f>
        <v/>
      </c>
    </row>
    <row r="1293">
      <c r="A1293" s="19" t="n"/>
      <c r="B1293" s="20">
        <f>IF(A1293="","",IF(R1293=0,"⚠ أضف سطر عهدة أولًا","DMT-"&amp;TEXT(R1293,"000")))</f>
        <v/>
      </c>
      <c r="C1293" s="21" t="n"/>
      <c r="D1293" s="20">
        <f>IF(C1293="","",IF(S1293="","خارج السنة المالية",INDEX(القوائم!$D$2:$D$13,S1293)))</f>
        <v/>
      </c>
      <c r="E1293" s="22" t="n"/>
      <c r="F1293" s="23" t="n"/>
      <c r="G1293" s="23" t="n"/>
      <c r="H1293" s="22" t="n"/>
      <c r="I1293" s="19" t="n"/>
      <c r="J1293" s="21" t="n"/>
      <c r="K1293" s="19" t="n"/>
      <c r="L1293" s="19" t="n"/>
      <c r="M1293" s="21" t="n"/>
      <c r="N1293" s="22" t="n"/>
      <c r="O1293" s="24">
        <f>IF(A1293&lt;&gt;"عهدة","",SUMIFS($G$8:$G$5007,$B$8:$B$5007,B1293,$A$8:$A$5007,"مصروف",$I$8:$I$5007,"&lt;&gt;مرفوض"))</f>
        <v/>
      </c>
      <c r="P1293" s="25">
        <f>IF(A1293&lt;&gt;"عهدة","",N(F1293)-O1293)</f>
        <v/>
      </c>
      <c r="Q1293" s="26">
        <f>IF(A1293="","",IF(A1293="عهدة",IF(N(F1293)=0,"⚠ أدخل قيمة العهدة",IF(P1293&lt;0,"⛔ عجز / زيادة مصروفات "&amp;TEXT(-P1293,"#,##0"),IF(COUNTIFS($B$8:$B$5007,B1293,$A$8:$A$5007,"مصروف",$I$8:$I$5007,"&lt;&gt;مرفوض",$K$8:$K$5007,"&lt;&gt;نعم")&gt;0,"⚠ "&amp;COUNTIFS($B$8:$B$5007,B1293,$A$8:$A$5007,"مصروف",$I$8:$I$5007,"&lt;&gt;مرفوض",$K$8:$K$5007,"&lt;&gt;نعم")&amp;" مصروف غير مسوى",IF(L1293="تمت التسوية",IF(P1293=0,"✔ متوازنة وتمت التسوية","✔ تمت التسوية – متبقي "&amp;TEXT(P1293,"#,##0")),IF(P1293&gt;0,"متبقي "&amp;TEXT(P1293,"#,##0"),"✔ متوازنة"))))),IF(R1293=0,"⚠ أضف سطر عهدة أولًا",IF(OR(C1293="",N(G1293)=0),"⚠ أكمل التاريخ والقيمة",IF(S1293="","⚠ التاريخ خارج السنة المالية",IF(H1293="","⚠ اختر بند الموازنة",IF(I1293="مرفوض","✖ مرفوض من المدير",IF(I1293&lt;&gt;"موافق","⏳ بانتظار موافقة المدير",IF(K1293&lt;&gt;"نعم","⚠ غير مسوى مع الحسابات","✔ معتمد ومسوى")))))))))</f>
        <v/>
      </c>
      <c r="R1293">
        <f>N(R1292)+IF(A1293="عهدة",1,0)</f>
        <v/>
      </c>
      <c r="S1293">
        <f>IF(C1293="","",IF(AND(C1293&gt;=DATE(2026,9,1),C1293&lt;=DATE(2027,8,31)),(YEAR(C1293)-2026)*12+MONTH(C1293)-8,""))</f>
        <v/>
      </c>
      <c r="T1293">
        <f>IF(AND(A1293="مصروف",R1293&gt;0,I1293="موافق",S1293&lt;&gt;"",H1293&lt;&gt;""),N(G1293),0)</f>
        <v/>
      </c>
    </row>
    <row r="1294">
      <c r="A1294" s="19" t="n"/>
      <c r="B1294" s="20">
        <f>IF(A1294="","",IF(R1294=0,"⚠ أضف سطر عهدة أولًا","DMT-"&amp;TEXT(R1294,"000")))</f>
        <v/>
      </c>
      <c r="C1294" s="21" t="n"/>
      <c r="D1294" s="20">
        <f>IF(C1294="","",IF(S1294="","خارج السنة المالية",INDEX(القوائم!$D$2:$D$13,S1294)))</f>
        <v/>
      </c>
      <c r="E1294" s="22" t="n"/>
      <c r="F1294" s="23" t="n"/>
      <c r="G1294" s="23" t="n"/>
      <c r="H1294" s="22" t="n"/>
      <c r="I1294" s="19" t="n"/>
      <c r="J1294" s="21" t="n"/>
      <c r="K1294" s="19" t="n"/>
      <c r="L1294" s="19" t="n"/>
      <c r="M1294" s="21" t="n"/>
      <c r="N1294" s="22" t="n"/>
      <c r="O1294" s="24">
        <f>IF(A1294&lt;&gt;"عهدة","",SUMIFS($G$8:$G$5007,$B$8:$B$5007,B1294,$A$8:$A$5007,"مصروف",$I$8:$I$5007,"&lt;&gt;مرفوض"))</f>
        <v/>
      </c>
      <c r="P1294" s="25">
        <f>IF(A1294&lt;&gt;"عهدة","",N(F1294)-O1294)</f>
        <v/>
      </c>
      <c r="Q1294" s="26">
        <f>IF(A1294="","",IF(A1294="عهدة",IF(N(F1294)=0,"⚠ أدخل قيمة العهدة",IF(P1294&lt;0,"⛔ عجز / زيادة مصروفات "&amp;TEXT(-P1294,"#,##0"),IF(COUNTIFS($B$8:$B$5007,B1294,$A$8:$A$5007,"مصروف",$I$8:$I$5007,"&lt;&gt;مرفوض",$K$8:$K$5007,"&lt;&gt;نعم")&gt;0,"⚠ "&amp;COUNTIFS($B$8:$B$5007,B1294,$A$8:$A$5007,"مصروف",$I$8:$I$5007,"&lt;&gt;مرفوض",$K$8:$K$5007,"&lt;&gt;نعم")&amp;" مصروف غير مسوى",IF(L1294="تمت التسوية",IF(P1294=0,"✔ متوازنة وتمت التسوية","✔ تمت التسوية – متبقي "&amp;TEXT(P1294,"#,##0")),IF(P1294&gt;0,"متبقي "&amp;TEXT(P1294,"#,##0"),"✔ متوازنة"))))),IF(R1294=0,"⚠ أضف سطر عهدة أولًا",IF(OR(C1294="",N(G1294)=0),"⚠ أكمل التاريخ والقيمة",IF(S1294="","⚠ التاريخ خارج السنة المالية",IF(H1294="","⚠ اختر بند الموازنة",IF(I1294="مرفوض","✖ مرفوض من المدير",IF(I1294&lt;&gt;"موافق","⏳ بانتظار موافقة المدير",IF(K1294&lt;&gt;"نعم","⚠ غير مسوى مع الحسابات","✔ معتمد ومسوى")))))))))</f>
        <v/>
      </c>
      <c r="R1294">
        <f>N(R1293)+IF(A1294="عهدة",1,0)</f>
        <v/>
      </c>
      <c r="S1294">
        <f>IF(C1294="","",IF(AND(C1294&gt;=DATE(2026,9,1),C1294&lt;=DATE(2027,8,31)),(YEAR(C1294)-2026)*12+MONTH(C1294)-8,""))</f>
        <v/>
      </c>
      <c r="T1294">
        <f>IF(AND(A1294="مصروف",R1294&gt;0,I1294="موافق",S1294&lt;&gt;"",H1294&lt;&gt;""),N(G1294),0)</f>
        <v/>
      </c>
    </row>
    <row r="1295">
      <c r="A1295" s="19" t="n"/>
      <c r="B1295" s="20">
        <f>IF(A1295="","",IF(R1295=0,"⚠ أضف سطر عهدة أولًا","DMT-"&amp;TEXT(R1295,"000")))</f>
        <v/>
      </c>
      <c r="C1295" s="21" t="n"/>
      <c r="D1295" s="20">
        <f>IF(C1295="","",IF(S1295="","خارج السنة المالية",INDEX(القوائم!$D$2:$D$13,S1295)))</f>
        <v/>
      </c>
      <c r="E1295" s="22" t="n"/>
      <c r="F1295" s="23" t="n"/>
      <c r="G1295" s="23" t="n"/>
      <c r="H1295" s="22" t="n"/>
      <c r="I1295" s="19" t="n"/>
      <c r="J1295" s="21" t="n"/>
      <c r="K1295" s="19" t="n"/>
      <c r="L1295" s="19" t="n"/>
      <c r="M1295" s="21" t="n"/>
      <c r="N1295" s="22" t="n"/>
      <c r="O1295" s="24">
        <f>IF(A1295&lt;&gt;"عهدة","",SUMIFS($G$8:$G$5007,$B$8:$B$5007,B1295,$A$8:$A$5007,"مصروف",$I$8:$I$5007,"&lt;&gt;مرفوض"))</f>
        <v/>
      </c>
      <c r="P1295" s="25">
        <f>IF(A1295&lt;&gt;"عهدة","",N(F1295)-O1295)</f>
        <v/>
      </c>
      <c r="Q1295" s="26">
        <f>IF(A1295="","",IF(A1295="عهدة",IF(N(F1295)=0,"⚠ أدخل قيمة العهدة",IF(P1295&lt;0,"⛔ عجز / زيادة مصروفات "&amp;TEXT(-P1295,"#,##0"),IF(COUNTIFS($B$8:$B$5007,B1295,$A$8:$A$5007,"مصروف",$I$8:$I$5007,"&lt;&gt;مرفوض",$K$8:$K$5007,"&lt;&gt;نعم")&gt;0,"⚠ "&amp;COUNTIFS($B$8:$B$5007,B1295,$A$8:$A$5007,"مصروف",$I$8:$I$5007,"&lt;&gt;مرفوض",$K$8:$K$5007,"&lt;&gt;نعم")&amp;" مصروف غير مسوى",IF(L1295="تمت التسوية",IF(P1295=0,"✔ متوازنة وتمت التسوية","✔ تمت التسوية – متبقي "&amp;TEXT(P1295,"#,##0")),IF(P1295&gt;0,"متبقي "&amp;TEXT(P1295,"#,##0"),"✔ متوازنة"))))),IF(R1295=0,"⚠ أضف سطر عهدة أولًا",IF(OR(C1295="",N(G1295)=0),"⚠ أكمل التاريخ والقيمة",IF(S1295="","⚠ التاريخ خارج السنة المالية",IF(H1295="","⚠ اختر بند الموازنة",IF(I1295="مرفوض","✖ مرفوض من المدير",IF(I1295&lt;&gt;"موافق","⏳ بانتظار موافقة المدير",IF(K1295&lt;&gt;"نعم","⚠ غير مسوى مع الحسابات","✔ معتمد ومسوى")))))))))</f>
        <v/>
      </c>
      <c r="R1295">
        <f>N(R1294)+IF(A1295="عهدة",1,0)</f>
        <v/>
      </c>
      <c r="S1295">
        <f>IF(C1295="","",IF(AND(C1295&gt;=DATE(2026,9,1),C1295&lt;=DATE(2027,8,31)),(YEAR(C1295)-2026)*12+MONTH(C1295)-8,""))</f>
        <v/>
      </c>
      <c r="T1295">
        <f>IF(AND(A1295="مصروف",R1295&gt;0,I1295="موافق",S1295&lt;&gt;"",H1295&lt;&gt;""),N(G1295),0)</f>
        <v/>
      </c>
    </row>
    <row r="1296">
      <c r="A1296" s="19" t="n"/>
      <c r="B1296" s="20">
        <f>IF(A1296="","",IF(R1296=0,"⚠ أضف سطر عهدة أولًا","DMT-"&amp;TEXT(R1296,"000")))</f>
        <v/>
      </c>
      <c r="C1296" s="21" t="n"/>
      <c r="D1296" s="20">
        <f>IF(C1296="","",IF(S1296="","خارج السنة المالية",INDEX(القوائم!$D$2:$D$13,S1296)))</f>
        <v/>
      </c>
      <c r="E1296" s="22" t="n"/>
      <c r="F1296" s="23" t="n"/>
      <c r="G1296" s="23" t="n"/>
      <c r="H1296" s="22" t="n"/>
      <c r="I1296" s="19" t="n"/>
      <c r="J1296" s="21" t="n"/>
      <c r="K1296" s="19" t="n"/>
      <c r="L1296" s="19" t="n"/>
      <c r="M1296" s="21" t="n"/>
      <c r="N1296" s="22" t="n"/>
      <c r="O1296" s="24">
        <f>IF(A1296&lt;&gt;"عهدة","",SUMIFS($G$8:$G$5007,$B$8:$B$5007,B1296,$A$8:$A$5007,"مصروف",$I$8:$I$5007,"&lt;&gt;مرفوض"))</f>
        <v/>
      </c>
      <c r="P1296" s="25">
        <f>IF(A1296&lt;&gt;"عهدة","",N(F1296)-O1296)</f>
        <v/>
      </c>
      <c r="Q1296" s="26">
        <f>IF(A1296="","",IF(A1296="عهدة",IF(N(F1296)=0,"⚠ أدخل قيمة العهدة",IF(P1296&lt;0,"⛔ عجز / زيادة مصروفات "&amp;TEXT(-P1296,"#,##0"),IF(COUNTIFS($B$8:$B$5007,B1296,$A$8:$A$5007,"مصروف",$I$8:$I$5007,"&lt;&gt;مرفوض",$K$8:$K$5007,"&lt;&gt;نعم")&gt;0,"⚠ "&amp;COUNTIFS($B$8:$B$5007,B1296,$A$8:$A$5007,"مصروف",$I$8:$I$5007,"&lt;&gt;مرفوض",$K$8:$K$5007,"&lt;&gt;نعم")&amp;" مصروف غير مسوى",IF(L1296="تمت التسوية",IF(P1296=0,"✔ متوازنة وتمت التسوية","✔ تمت التسوية – متبقي "&amp;TEXT(P1296,"#,##0")),IF(P1296&gt;0,"متبقي "&amp;TEXT(P1296,"#,##0"),"✔ متوازنة"))))),IF(R1296=0,"⚠ أضف سطر عهدة أولًا",IF(OR(C1296="",N(G1296)=0),"⚠ أكمل التاريخ والقيمة",IF(S1296="","⚠ التاريخ خارج السنة المالية",IF(H1296="","⚠ اختر بند الموازنة",IF(I1296="مرفوض","✖ مرفوض من المدير",IF(I1296&lt;&gt;"موافق","⏳ بانتظار موافقة المدير",IF(K1296&lt;&gt;"نعم","⚠ غير مسوى مع الحسابات","✔ معتمد ومسوى")))))))))</f>
        <v/>
      </c>
      <c r="R1296">
        <f>N(R1295)+IF(A1296="عهدة",1,0)</f>
        <v/>
      </c>
      <c r="S1296">
        <f>IF(C1296="","",IF(AND(C1296&gt;=DATE(2026,9,1),C1296&lt;=DATE(2027,8,31)),(YEAR(C1296)-2026)*12+MONTH(C1296)-8,""))</f>
        <v/>
      </c>
      <c r="T1296">
        <f>IF(AND(A1296="مصروف",R1296&gt;0,I1296="موافق",S1296&lt;&gt;"",H1296&lt;&gt;""),N(G1296),0)</f>
        <v/>
      </c>
    </row>
    <row r="1297">
      <c r="A1297" s="19" t="n"/>
      <c r="B1297" s="20">
        <f>IF(A1297="","",IF(R1297=0,"⚠ أضف سطر عهدة أولًا","DMT-"&amp;TEXT(R1297,"000")))</f>
        <v/>
      </c>
      <c r="C1297" s="21" t="n"/>
      <c r="D1297" s="20">
        <f>IF(C1297="","",IF(S1297="","خارج السنة المالية",INDEX(القوائم!$D$2:$D$13,S1297)))</f>
        <v/>
      </c>
      <c r="E1297" s="22" t="n"/>
      <c r="F1297" s="23" t="n"/>
      <c r="G1297" s="23" t="n"/>
      <c r="H1297" s="22" t="n"/>
      <c r="I1297" s="19" t="n"/>
      <c r="J1297" s="21" t="n"/>
      <c r="K1297" s="19" t="n"/>
      <c r="L1297" s="19" t="n"/>
      <c r="M1297" s="21" t="n"/>
      <c r="N1297" s="22" t="n"/>
      <c r="O1297" s="24">
        <f>IF(A1297&lt;&gt;"عهدة","",SUMIFS($G$8:$G$5007,$B$8:$B$5007,B1297,$A$8:$A$5007,"مصروف",$I$8:$I$5007,"&lt;&gt;مرفوض"))</f>
        <v/>
      </c>
      <c r="P1297" s="25">
        <f>IF(A1297&lt;&gt;"عهدة","",N(F1297)-O1297)</f>
        <v/>
      </c>
      <c r="Q1297" s="26">
        <f>IF(A1297="","",IF(A1297="عهدة",IF(N(F1297)=0,"⚠ أدخل قيمة العهدة",IF(P1297&lt;0,"⛔ عجز / زيادة مصروفات "&amp;TEXT(-P1297,"#,##0"),IF(COUNTIFS($B$8:$B$5007,B1297,$A$8:$A$5007,"مصروف",$I$8:$I$5007,"&lt;&gt;مرفوض",$K$8:$K$5007,"&lt;&gt;نعم")&gt;0,"⚠ "&amp;COUNTIFS($B$8:$B$5007,B1297,$A$8:$A$5007,"مصروف",$I$8:$I$5007,"&lt;&gt;مرفوض",$K$8:$K$5007,"&lt;&gt;نعم")&amp;" مصروف غير مسوى",IF(L1297="تمت التسوية",IF(P1297=0,"✔ متوازنة وتمت التسوية","✔ تمت التسوية – متبقي "&amp;TEXT(P1297,"#,##0")),IF(P1297&gt;0,"متبقي "&amp;TEXT(P1297,"#,##0"),"✔ متوازنة"))))),IF(R1297=0,"⚠ أضف سطر عهدة أولًا",IF(OR(C1297="",N(G1297)=0),"⚠ أكمل التاريخ والقيمة",IF(S1297="","⚠ التاريخ خارج السنة المالية",IF(H1297="","⚠ اختر بند الموازنة",IF(I1297="مرفوض","✖ مرفوض من المدير",IF(I1297&lt;&gt;"موافق","⏳ بانتظار موافقة المدير",IF(K1297&lt;&gt;"نعم","⚠ غير مسوى مع الحسابات","✔ معتمد ومسوى")))))))))</f>
        <v/>
      </c>
      <c r="R1297">
        <f>N(R1296)+IF(A1297="عهدة",1,0)</f>
        <v/>
      </c>
      <c r="S1297">
        <f>IF(C1297="","",IF(AND(C1297&gt;=DATE(2026,9,1),C1297&lt;=DATE(2027,8,31)),(YEAR(C1297)-2026)*12+MONTH(C1297)-8,""))</f>
        <v/>
      </c>
      <c r="T1297">
        <f>IF(AND(A1297="مصروف",R1297&gt;0,I1297="موافق",S1297&lt;&gt;"",H1297&lt;&gt;""),N(G1297),0)</f>
        <v/>
      </c>
    </row>
    <row r="1298">
      <c r="A1298" s="19" t="n"/>
      <c r="B1298" s="20">
        <f>IF(A1298="","",IF(R1298=0,"⚠ أضف سطر عهدة أولًا","DMT-"&amp;TEXT(R1298,"000")))</f>
        <v/>
      </c>
      <c r="C1298" s="21" t="n"/>
      <c r="D1298" s="20">
        <f>IF(C1298="","",IF(S1298="","خارج السنة المالية",INDEX(القوائم!$D$2:$D$13,S1298)))</f>
        <v/>
      </c>
      <c r="E1298" s="22" t="n"/>
      <c r="F1298" s="23" t="n"/>
      <c r="G1298" s="23" t="n"/>
      <c r="H1298" s="22" t="n"/>
      <c r="I1298" s="19" t="n"/>
      <c r="J1298" s="21" t="n"/>
      <c r="K1298" s="19" t="n"/>
      <c r="L1298" s="19" t="n"/>
      <c r="M1298" s="21" t="n"/>
      <c r="N1298" s="22" t="n"/>
      <c r="O1298" s="24">
        <f>IF(A1298&lt;&gt;"عهدة","",SUMIFS($G$8:$G$5007,$B$8:$B$5007,B1298,$A$8:$A$5007,"مصروف",$I$8:$I$5007,"&lt;&gt;مرفوض"))</f>
        <v/>
      </c>
      <c r="P1298" s="25">
        <f>IF(A1298&lt;&gt;"عهدة","",N(F1298)-O1298)</f>
        <v/>
      </c>
      <c r="Q1298" s="26">
        <f>IF(A1298="","",IF(A1298="عهدة",IF(N(F1298)=0,"⚠ أدخل قيمة العهدة",IF(P1298&lt;0,"⛔ عجز / زيادة مصروفات "&amp;TEXT(-P1298,"#,##0"),IF(COUNTIFS($B$8:$B$5007,B1298,$A$8:$A$5007,"مصروف",$I$8:$I$5007,"&lt;&gt;مرفوض",$K$8:$K$5007,"&lt;&gt;نعم")&gt;0,"⚠ "&amp;COUNTIFS($B$8:$B$5007,B1298,$A$8:$A$5007,"مصروف",$I$8:$I$5007,"&lt;&gt;مرفوض",$K$8:$K$5007,"&lt;&gt;نعم")&amp;" مصروف غير مسوى",IF(L1298="تمت التسوية",IF(P1298=0,"✔ متوازنة وتمت التسوية","✔ تمت التسوية – متبقي "&amp;TEXT(P1298,"#,##0")),IF(P1298&gt;0,"متبقي "&amp;TEXT(P1298,"#,##0"),"✔ متوازنة"))))),IF(R1298=0,"⚠ أضف سطر عهدة أولًا",IF(OR(C1298="",N(G1298)=0),"⚠ أكمل التاريخ والقيمة",IF(S1298="","⚠ التاريخ خارج السنة المالية",IF(H1298="","⚠ اختر بند الموازنة",IF(I1298="مرفوض","✖ مرفوض من المدير",IF(I1298&lt;&gt;"موافق","⏳ بانتظار موافقة المدير",IF(K1298&lt;&gt;"نعم","⚠ غير مسوى مع الحسابات","✔ معتمد ومسوى")))))))))</f>
        <v/>
      </c>
      <c r="R1298">
        <f>N(R1297)+IF(A1298="عهدة",1,0)</f>
        <v/>
      </c>
      <c r="S1298">
        <f>IF(C1298="","",IF(AND(C1298&gt;=DATE(2026,9,1),C1298&lt;=DATE(2027,8,31)),(YEAR(C1298)-2026)*12+MONTH(C1298)-8,""))</f>
        <v/>
      </c>
      <c r="T1298">
        <f>IF(AND(A1298="مصروف",R1298&gt;0,I1298="موافق",S1298&lt;&gt;"",H1298&lt;&gt;""),N(G1298),0)</f>
        <v/>
      </c>
    </row>
    <row r="1299">
      <c r="A1299" s="19" t="n"/>
      <c r="B1299" s="20">
        <f>IF(A1299="","",IF(R1299=0,"⚠ أضف سطر عهدة أولًا","DMT-"&amp;TEXT(R1299,"000")))</f>
        <v/>
      </c>
      <c r="C1299" s="21" t="n"/>
      <c r="D1299" s="20">
        <f>IF(C1299="","",IF(S1299="","خارج السنة المالية",INDEX(القوائم!$D$2:$D$13,S1299)))</f>
        <v/>
      </c>
      <c r="E1299" s="22" t="n"/>
      <c r="F1299" s="23" t="n"/>
      <c r="G1299" s="23" t="n"/>
      <c r="H1299" s="22" t="n"/>
      <c r="I1299" s="19" t="n"/>
      <c r="J1299" s="21" t="n"/>
      <c r="K1299" s="19" t="n"/>
      <c r="L1299" s="19" t="n"/>
      <c r="M1299" s="21" t="n"/>
      <c r="N1299" s="22" t="n"/>
      <c r="O1299" s="24">
        <f>IF(A1299&lt;&gt;"عهدة","",SUMIFS($G$8:$G$5007,$B$8:$B$5007,B1299,$A$8:$A$5007,"مصروف",$I$8:$I$5007,"&lt;&gt;مرفوض"))</f>
        <v/>
      </c>
      <c r="P1299" s="25">
        <f>IF(A1299&lt;&gt;"عهدة","",N(F1299)-O1299)</f>
        <v/>
      </c>
      <c r="Q1299" s="26">
        <f>IF(A1299="","",IF(A1299="عهدة",IF(N(F1299)=0,"⚠ أدخل قيمة العهدة",IF(P1299&lt;0,"⛔ عجز / زيادة مصروفات "&amp;TEXT(-P1299,"#,##0"),IF(COUNTIFS($B$8:$B$5007,B1299,$A$8:$A$5007,"مصروف",$I$8:$I$5007,"&lt;&gt;مرفوض",$K$8:$K$5007,"&lt;&gt;نعم")&gt;0,"⚠ "&amp;COUNTIFS($B$8:$B$5007,B1299,$A$8:$A$5007,"مصروف",$I$8:$I$5007,"&lt;&gt;مرفوض",$K$8:$K$5007,"&lt;&gt;نعم")&amp;" مصروف غير مسوى",IF(L1299="تمت التسوية",IF(P1299=0,"✔ متوازنة وتمت التسوية","✔ تمت التسوية – متبقي "&amp;TEXT(P1299,"#,##0")),IF(P1299&gt;0,"متبقي "&amp;TEXT(P1299,"#,##0"),"✔ متوازنة"))))),IF(R1299=0,"⚠ أضف سطر عهدة أولًا",IF(OR(C1299="",N(G1299)=0),"⚠ أكمل التاريخ والقيمة",IF(S1299="","⚠ التاريخ خارج السنة المالية",IF(H1299="","⚠ اختر بند الموازنة",IF(I1299="مرفوض","✖ مرفوض من المدير",IF(I1299&lt;&gt;"موافق","⏳ بانتظار موافقة المدير",IF(K1299&lt;&gt;"نعم","⚠ غير مسوى مع الحسابات","✔ معتمد ومسوى")))))))))</f>
        <v/>
      </c>
      <c r="R1299">
        <f>N(R1298)+IF(A1299="عهدة",1,0)</f>
        <v/>
      </c>
      <c r="S1299">
        <f>IF(C1299="","",IF(AND(C1299&gt;=DATE(2026,9,1),C1299&lt;=DATE(2027,8,31)),(YEAR(C1299)-2026)*12+MONTH(C1299)-8,""))</f>
        <v/>
      </c>
      <c r="T1299">
        <f>IF(AND(A1299="مصروف",R1299&gt;0,I1299="موافق",S1299&lt;&gt;"",H1299&lt;&gt;""),N(G1299),0)</f>
        <v/>
      </c>
    </row>
    <row r="1300">
      <c r="A1300" s="19" t="n"/>
      <c r="B1300" s="20">
        <f>IF(A1300="","",IF(R1300=0,"⚠ أضف سطر عهدة أولًا","DMT-"&amp;TEXT(R1300,"000")))</f>
        <v/>
      </c>
      <c r="C1300" s="21" t="n"/>
      <c r="D1300" s="20">
        <f>IF(C1300="","",IF(S1300="","خارج السنة المالية",INDEX(القوائم!$D$2:$D$13,S1300)))</f>
        <v/>
      </c>
      <c r="E1300" s="22" t="n"/>
      <c r="F1300" s="23" t="n"/>
      <c r="G1300" s="23" t="n"/>
      <c r="H1300" s="22" t="n"/>
      <c r="I1300" s="19" t="n"/>
      <c r="J1300" s="21" t="n"/>
      <c r="K1300" s="19" t="n"/>
      <c r="L1300" s="19" t="n"/>
      <c r="M1300" s="21" t="n"/>
      <c r="N1300" s="22" t="n"/>
      <c r="O1300" s="24">
        <f>IF(A1300&lt;&gt;"عهدة","",SUMIFS($G$8:$G$5007,$B$8:$B$5007,B1300,$A$8:$A$5007,"مصروف",$I$8:$I$5007,"&lt;&gt;مرفوض"))</f>
        <v/>
      </c>
      <c r="P1300" s="25">
        <f>IF(A1300&lt;&gt;"عهدة","",N(F1300)-O1300)</f>
        <v/>
      </c>
      <c r="Q1300" s="26">
        <f>IF(A1300="","",IF(A1300="عهدة",IF(N(F1300)=0,"⚠ أدخل قيمة العهدة",IF(P1300&lt;0,"⛔ عجز / زيادة مصروفات "&amp;TEXT(-P1300,"#,##0"),IF(COUNTIFS($B$8:$B$5007,B1300,$A$8:$A$5007,"مصروف",$I$8:$I$5007,"&lt;&gt;مرفوض",$K$8:$K$5007,"&lt;&gt;نعم")&gt;0,"⚠ "&amp;COUNTIFS($B$8:$B$5007,B1300,$A$8:$A$5007,"مصروف",$I$8:$I$5007,"&lt;&gt;مرفوض",$K$8:$K$5007,"&lt;&gt;نعم")&amp;" مصروف غير مسوى",IF(L1300="تمت التسوية",IF(P1300=0,"✔ متوازنة وتمت التسوية","✔ تمت التسوية – متبقي "&amp;TEXT(P1300,"#,##0")),IF(P1300&gt;0,"متبقي "&amp;TEXT(P1300,"#,##0"),"✔ متوازنة"))))),IF(R1300=0,"⚠ أضف سطر عهدة أولًا",IF(OR(C1300="",N(G1300)=0),"⚠ أكمل التاريخ والقيمة",IF(S1300="","⚠ التاريخ خارج السنة المالية",IF(H1300="","⚠ اختر بند الموازنة",IF(I1300="مرفوض","✖ مرفوض من المدير",IF(I1300&lt;&gt;"موافق","⏳ بانتظار موافقة المدير",IF(K1300&lt;&gt;"نعم","⚠ غير مسوى مع الحسابات","✔ معتمد ومسوى")))))))))</f>
        <v/>
      </c>
      <c r="R1300">
        <f>N(R1299)+IF(A1300="عهدة",1,0)</f>
        <v/>
      </c>
      <c r="S1300">
        <f>IF(C1300="","",IF(AND(C1300&gt;=DATE(2026,9,1),C1300&lt;=DATE(2027,8,31)),(YEAR(C1300)-2026)*12+MONTH(C1300)-8,""))</f>
        <v/>
      </c>
      <c r="T1300">
        <f>IF(AND(A1300="مصروف",R1300&gt;0,I1300="موافق",S1300&lt;&gt;"",H1300&lt;&gt;""),N(G1300),0)</f>
        <v/>
      </c>
    </row>
    <row r="1301">
      <c r="A1301" s="19" t="n"/>
      <c r="B1301" s="20">
        <f>IF(A1301="","",IF(R1301=0,"⚠ أضف سطر عهدة أولًا","DMT-"&amp;TEXT(R1301,"000")))</f>
        <v/>
      </c>
      <c r="C1301" s="21" t="n"/>
      <c r="D1301" s="20">
        <f>IF(C1301="","",IF(S1301="","خارج السنة المالية",INDEX(القوائم!$D$2:$D$13,S1301)))</f>
        <v/>
      </c>
      <c r="E1301" s="22" t="n"/>
      <c r="F1301" s="23" t="n"/>
      <c r="G1301" s="23" t="n"/>
      <c r="H1301" s="22" t="n"/>
      <c r="I1301" s="19" t="n"/>
      <c r="J1301" s="21" t="n"/>
      <c r="K1301" s="19" t="n"/>
      <c r="L1301" s="19" t="n"/>
      <c r="M1301" s="21" t="n"/>
      <c r="N1301" s="22" t="n"/>
      <c r="O1301" s="24">
        <f>IF(A1301&lt;&gt;"عهدة","",SUMIFS($G$8:$G$5007,$B$8:$B$5007,B1301,$A$8:$A$5007,"مصروف",$I$8:$I$5007,"&lt;&gt;مرفوض"))</f>
        <v/>
      </c>
      <c r="P1301" s="25">
        <f>IF(A1301&lt;&gt;"عهدة","",N(F1301)-O1301)</f>
        <v/>
      </c>
      <c r="Q1301" s="26">
        <f>IF(A1301="","",IF(A1301="عهدة",IF(N(F1301)=0,"⚠ أدخل قيمة العهدة",IF(P1301&lt;0,"⛔ عجز / زيادة مصروفات "&amp;TEXT(-P1301,"#,##0"),IF(COUNTIFS($B$8:$B$5007,B1301,$A$8:$A$5007,"مصروف",$I$8:$I$5007,"&lt;&gt;مرفوض",$K$8:$K$5007,"&lt;&gt;نعم")&gt;0,"⚠ "&amp;COUNTIFS($B$8:$B$5007,B1301,$A$8:$A$5007,"مصروف",$I$8:$I$5007,"&lt;&gt;مرفوض",$K$8:$K$5007,"&lt;&gt;نعم")&amp;" مصروف غير مسوى",IF(L1301="تمت التسوية",IF(P1301=0,"✔ متوازنة وتمت التسوية","✔ تمت التسوية – متبقي "&amp;TEXT(P1301,"#,##0")),IF(P1301&gt;0,"متبقي "&amp;TEXT(P1301,"#,##0"),"✔ متوازنة"))))),IF(R1301=0,"⚠ أضف سطر عهدة أولًا",IF(OR(C1301="",N(G1301)=0),"⚠ أكمل التاريخ والقيمة",IF(S1301="","⚠ التاريخ خارج السنة المالية",IF(H1301="","⚠ اختر بند الموازنة",IF(I1301="مرفوض","✖ مرفوض من المدير",IF(I1301&lt;&gt;"موافق","⏳ بانتظار موافقة المدير",IF(K1301&lt;&gt;"نعم","⚠ غير مسوى مع الحسابات","✔ معتمد ومسوى")))))))))</f>
        <v/>
      </c>
      <c r="R1301">
        <f>N(R1300)+IF(A1301="عهدة",1,0)</f>
        <v/>
      </c>
      <c r="S1301">
        <f>IF(C1301="","",IF(AND(C1301&gt;=DATE(2026,9,1),C1301&lt;=DATE(2027,8,31)),(YEAR(C1301)-2026)*12+MONTH(C1301)-8,""))</f>
        <v/>
      </c>
      <c r="T1301">
        <f>IF(AND(A1301="مصروف",R1301&gt;0,I1301="موافق",S1301&lt;&gt;"",H1301&lt;&gt;""),N(G1301),0)</f>
        <v/>
      </c>
    </row>
    <row r="1302">
      <c r="A1302" s="19" t="n"/>
      <c r="B1302" s="20">
        <f>IF(A1302="","",IF(R1302=0,"⚠ أضف سطر عهدة أولًا","DMT-"&amp;TEXT(R1302,"000")))</f>
        <v/>
      </c>
      <c r="C1302" s="21" t="n"/>
      <c r="D1302" s="20">
        <f>IF(C1302="","",IF(S1302="","خارج السنة المالية",INDEX(القوائم!$D$2:$D$13,S1302)))</f>
        <v/>
      </c>
      <c r="E1302" s="22" t="n"/>
      <c r="F1302" s="23" t="n"/>
      <c r="G1302" s="23" t="n"/>
      <c r="H1302" s="22" t="n"/>
      <c r="I1302" s="19" t="n"/>
      <c r="J1302" s="21" t="n"/>
      <c r="K1302" s="19" t="n"/>
      <c r="L1302" s="19" t="n"/>
      <c r="M1302" s="21" t="n"/>
      <c r="N1302" s="22" t="n"/>
      <c r="O1302" s="24">
        <f>IF(A1302&lt;&gt;"عهدة","",SUMIFS($G$8:$G$5007,$B$8:$B$5007,B1302,$A$8:$A$5007,"مصروف",$I$8:$I$5007,"&lt;&gt;مرفوض"))</f>
        <v/>
      </c>
      <c r="P1302" s="25">
        <f>IF(A1302&lt;&gt;"عهدة","",N(F1302)-O1302)</f>
        <v/>
      </c>
      <c r="Q1302" s="26">
        <f>IF(A1302="","",IF(A1302="عهدة",IF(N(F1302)=0,"⚠ أدخل قيمة العهدة",IF(P1302&lt;0,"⛔ عجز / زيادة مصروفات "&amp;TEXT(-P1302,"#,##0"),IF(COUNTIFS($B$8:$B$5007,B1302,$A$8:$A$5007,"مصروف",$I$8:$I$5007,"&lt;&gt;مرفوض",$K$8:$K$5007,"&lt;&gt;نعم")&gt;0,"⚠ "&amp;COUNTIFS($B$8:$B$5007,B1302,$A$8:$A$5007,"مصروف",$I$8:$I$5007,"&lt;&gt;مرفوض",$K$8:$K$5007,"&lt;&gt;نعم")&amp;" مصروف غير مسوى",IF(L1302="تمت التسوية",IF(P1302=0,"✔ متوازنة وتمت التسوية","✔ تمت التسوية – متبقي "&amp;TEXT(P1302,"#,##0")),IF(P1302&gt;0,"متبقي "&amp;TEXT(P1302,"#,##0"),"✔ متوازنة"))))),IF(R1302=0,"⚠ أضف سطر عهدة أولًا",IF(OR(C1302="",N(G1302)=0),"⚠ أكمل التاريخ والقيمة",IF(S1302="","⚠ التاريخ خارج السنة المالية",IF(H1302="","⚠ اختر بند الموازنة",IF(I1302="مرفوض","✖ مرفوض من المدير",IF(I1302&lt;&gt;"موافق","⏳ بانتظار موافقة المدير",IF(K1302&lt;&gt;"نعم","⚠ غير مسوى مع الحسابات","✔ معتمد ومسوى")))))))))</f>
        <v/>
      </c>
      <c r="R1302">
        <f>N(R1301)+IF(A1302="عهدة",1,0)</f>
        <v/>
      </c>
      <c r="S1302">
        <f>IF(C1302="","",IF(AND(C1302&gt;=DATE(2026,9,1),C1302&lt;=DATE(2027,8,31)),(YEAR(C1302)-2026)*12+MONTH(C1302)-8,""))</f>
        <v/>
      </c>
      <c r="T1302">
        <f>IF(AND(A1302="مصروف",R1302&gt;0,I1302="موافق",S1302&lt;&gt;"",H1302&lt;&gt;""),N(G1302),0)</f>
        <v/>
      </c>
    </row>
    <row r="1303">
      <c r="A1303" s="19" t="n"/>
      <c r="B1303" s="20">
        <f>IF(A1303="","",IF(R1303=0,"⚠ أضف سطر عهدة أولًا","DMT-"&amp;TEXT(R1303,"000")))</f>
        <v/>
      </c>
      <c r="C1303" s="21" t="n"/>
      <c r="D1303" s="20">
        <f>IF(C1303="","",IF(S1303="","خارج السنة المالية",INDEX(القوائم!$D$2:$D$13,S1303)))</f>
        <v/>
      </c>
      <c r="E1303" s="22" t="n"/>
      <c r="F1303" s="23" t="n"/>
      <c r="G1303" s="23" t="n"/>
      <c r="H1303" s="22" t="n"/>
      <c r="I1303" s="19" t="n"/>
      <c r="J1303" s="21" t="n"/>
      <c r="K1303" s="19" t="n"/>
      <c r="L1303" s="19" t="n"/>
      <c r="M1303" s="21" t="n"/>
      <c r="N1303" s="22" t="n"/>
      <c r="O1303" s="24">
        <f>IF(A1303&lt;&gt;"عهدة","",SUMIFS($G$8:$G$5007,$B$8:$B$5007,B1303,$A$8:$A$5007,"مصروف",$I$8:$I$5007,"&lt;&gt;مرفوض"))</f>
        <v/>
      </c>
      <c r="P1303" s="25">
        <f>IF(A1303&lt;&gt;"عهدة","",N(F1303)-O1303)</f>
        <v/>
      </c>
      <c r="Q1303" s="26">
        <f>IF(A1303="","",IF(A1303="عهدة",IF(N(F1303)=0,"⚠ أدخل قيمة العهدة",IF(P1303&lt;0,"⛔ عجز / زيادة مصروفات "&amp;TEXT(-P1303,"#,##0"),IF(COUNTIFS($B$8:$B$5007,B1303,$A$8:$A$5007,"مصروف",$I$8:$I$5007,"&lt;&gt;مرفوض",$K$8:$K$5007,"&lt;&gt;نعم")&gt;0,"⚠ "&amp;COUNTIFS($B$8:$B$5007,B1303,$A$8:$A$5007,"مصروف",$I$8:$I$5007,"&lt;&gt;مرفوض",$K$8:$K$5007,"&lt;&gt;نعم")&amp;" مصروف غير مسوى",IF(L1303="تمت التسوية",IF(P1303=0,"✔ متوازنة وتمت التسوية","✔ تمت التسوية – متبقي "&amp;TEXT(P1303,"#,##0")),IF(P1303&gt;0,"متبقي "&amp;TEXT(P1303,"#,##0"),"✔ متوازنة"))))),IF(R1303=0,"⚠ أضف سطر عهدة أولًا",IF(OR(C1303="",N(G1303)=0),"⚠ أكمل التاريخ والقيمة",IF(S1303="","⚠ التاريخ خارج السنة المالية",IF(H1303="","⚠ اختر بند الموازنة",IF(I1303="مرفوض","✖ مرفوض من المدير",IF(I1303&lt;&gt;"موافق","⏳ بانتظار موافقة المدير",IF(K1303&lt;&gt;"نعم","⚠ غير مسوى مع الحسابات","✔ معتمد ومسوى")))))))))</f>
        <v/>
      </c>
      <c r="R1303">
        <f>N(R1302)+IF(A1303="عهدة",1,0)</f>
        <v/>
      </c>
      <c r="S1303">
        <f>IF(C1303="","",IF(AND(C1303&gt;=DATE(2026,9,1),C1303&lt;=DATE(2027,8,31)),(YEAR(C1303)-2026)*12+MONTH(C1303)-8,""))</f>
        <v/>
      </c>
      <c r="T1303">
        <f>IF(AND(A1303="مصروف",R1303&gt;0,I1303="موافق",S1303&lt;&gt;"",H1303&lt;&gt;""),N(G1303),0)</f>
        <v/>
      </c>
    </row>
    <row r="1304">
      <c r="A1304" s="19" t="n"/>
      <c r="B1304" s="20">
        <f>IF(A1304="","",IF(R1304=0,"⚠ أضف سطر عهدة أولًا","DMT-"&amp;TEXT(R1304,"000")))</f>
        <v/>
      </c>
      <c r="C1304" s="21" t="n"/>
      <c r="D1304" s="20">
        <f>IF(C1304="","",IF(S1304="","خارج السنة المالية",INDEX(القوائم!$D$2:$D$13,S1304)))</f>
        <v/>
      </c>
      <c r="E1304" s="22" t="n"/>
      <c r="F1304" s="23" t="n"/>
      <c r="G1304" s="23" t="n"/>
      <c r="H1304" s="22" t="n"/>
      <c r="I1304" s="19" t="n"/>
      <c r="J1304" s="21" t="n"/>
      <c r="K1304" s="19" t="n"/>
      <c r="L1304" s="19" t="n"/>
      <c r="M1304" s="21" t="n"/>
      <c r="N1304" s="22" t="n"/>
      <c r="O1304" s="24">
        <f>IF(A1304&lt;&gt;"عهدة","",SUMIFS($G$8:$G$5007,$B$8:$B$5007,B1304,$A$8:$A$5007,"مصروف",$I$8:$I$5007,"&lt;&gt;مرفوض"))</f>
        <v/>
      </c>
      <c r="P1304" s="25">
        <f>IF(A1304&lt;&gt;"عهدة","",N(F1304)-O1304)</f>
        <v/>
      </c>
      <c r="Q1304" s="26">
        <f>IF(A1304="","",IF(A1304="عهدة",IF(N(F1304)=0,"⚠ أدخل قيمة العهدة",IF(P1304&lt;0,"⛔ عجز / زيادة مصروفات "&amp;TEXT(-P1304,"#,##0"),IF(COUNTIFS($B$8:$B$5007,B1304,$A$8:$A$5007,"مصروف",$I$8:$I$5007,"&lt;&gt;مرفوض",$K$8:$K$5007,"&lt;&gt;نعم")&gt;0,"⚠ "&amp;COUNTIFS($B$8:$B$5007,B1304,$A$8:$A$5007,"مصروف",$I$8:$I$5007,"&lt;&gt;مرفوض",$K$8:$K$5007,"&lt;&gt;نعم")&amp;" مصروف غير مسوى",IF(L1304="تمت التسوية",IF(P1304=0,"✔ متوازنة وتمت التسوية","✔ تمت التسوية – متبقي "&amp;TEXT(P1304,"#,##0")),IF(P1304&gt;0,"متبقي "&amp;TEXT(P1304,"#,##0"),"✔ متوازنة"))))),IF(R1304=0,"⚠ أضف سطر عهدة أولًا",IF(OR(C1304="",N(G1304)=0),"⚠ أكمل التاريخ والقيمة",IF(S1304="","⚠ التاريخ خارج السنة المالية",IF(H1304="","⚠ اختر بند الموازنة",IF(I1304="مرفوض","✖ مرفوض من المدير",IF(I1304&lt;&gt;"موافق","⏳ بانتظار موافقة المدير",IF(K1304&lt;&gt;"نعم","⚠ غير مسوى مع الحسابات","✔ معتمد ومسوى")))))))))</f>
        <v/>
      </c>
      <c r="R1304">
        <f>N(R1303)+IF(A1304="عهدة",1,0)</f>
        <v/>
      </c>
      <c r="S1304">
        <f>IF(C1304="","",IF(AND(C1304&gt;=DATE(2026,9,1),C1304&lt;=DATE(2027,8,31)),(YEAR(C1304)-2026)*12+MONTH(C1304)-8,""))</f>
        <v/>
      </c>
      <c r="T1304">
        <f>IF(AND(A1304="مصروف",R1304&gt;0,I1304="موافق",S1304&lt;&gt;"",H1304&lt;&gt;""),N(G1304),0)</f>
        <v/>
      </c>
    </row>
    <row r="1305">
      <c r="A1305" s="19" t="n"/>
      <c r="B1305" s="20">
        <f>IF(A1305="","",IF(R1305=0,"⚠ أضف سطر عهدة أولًا","DMT-"&amp;TEXT(R1305,"000")))</f>
        <v/>
      </c>
      <c r="C1305" s="21" t="n"/>
      <c r="D1305" s="20">
        <f>IF(C1305="","",IF(S1305="","خارج السنة المالية",INDEX(القوائم!$D$2:$D$13,S1305)))</f>
        <v/>
      </c>
      <c r="E1305" s="22" t="n"/>
      <c r="F1305" s="23" t="n"/>
      <c r="G1305" s="23" t="n"/>
      <c r="H1305" s="22" t="n"/>
      <c r="I1305" s="19" t="n"/>
      <c r="J1305" s="21" t="n"/>
      <c r="K1305" s="19" t="n"/>
      <c r="L1305" s="19" t="n"/>
      <c r="M1305" s="21" t="n"/>
      <c r="N1305" s="22" t="n"/>
      <c r="O1305" s="24">
        <f>IF(A1305&lt;&gt;"عهدة","",SUMIFS($G$8:$G$5007,$B$8:$B$5007,B1305,$A$8:$A$5007,"مصروف",$I$8:$I$5007,"&lt;&gt;مرفوض"))</f>
        <v/>
      </c>
      <c r="P1305" s="25">
        <f>IF(A1305&lt;&gt;"عهدة","",N(F1305)-O1305)</f>
        <v/>
      </c>
      <c r="Q1305" s="26">
        <f>IF(A1305="","",IF(A1305="عهدة",IF(N(F1305)=0,"⚠ أدخل قيمة العهدة",IF(P1305&lt;0,"⛔ عجز / زيادة مصروفات "&amp;TEXT(-P1305,"#,##0"),IF(COUNTIFS($B$8:$B$5007,B1305,$A$8:$A$5007,"مصروف",$I$8:$I$5007,"&lt;&gt;مرفوض",$K$8:$K$5007,"&lt;&gt;نعم")&gt;0,"⚠ "&amp;COUNTIFS($B$8:$B$5007,B1305,$A$8:$A$5007,"مصروف",$I$8:$I$5007,"&lt;&gt;مرفوض",$K$8:$K$5007,"&lt;&gt;نعم")&amp;" مصروف غير مسوى",IF(L1305="تمت التسوية",IF(P1305=0,"✔ متوازنة وتمت التسوية","✔ تمت التسوية – متبقي "&amp;TEXT(P1305,"#,##0")),IF(P1305&gt;0,"متبقي "&amp;TEXT(P1305,"#,##0"),"✔ متوازنة"))))),IF(R1305=0,"⚠ أضف سطر عهدة أولًا",IF(OR(C1305="",N(G1305)=0),"⚠ أكمل التاريخ والقيمة",IF(S1305="","⚠ التاريخ خارج السنة المالية",IF(H1305="","⚠ اختر بند الموازنة",IF(I1305="مرفوض","✖ مرفوض من المدير",IF(I1305&lt;&gt;"موافق","⏳ بانتظار موافقة المدير",IF(K1305&lt;&gt;"نعم","⚠ غير مسوى مع الحسابات","✔ معتمد ومسوى")))))))))</f>
        <v/>
      </c>
      <c r="R1305">
        <f>N(R1304)+IF(A1305="عهدة",1,0)</f>
        <v/>
      </c>
      <c r="S1305">
        <f>IF(C1305="","",IF(AND(C1305&gt;=DATE(2026,9,1),C1305&lt;=DATE(2027,8,31)),(YEAR(C1305)-2026)*12+MONTH(C1305)-8,""))</f>
        <v/>
      </c>
      <c r="T1305">
        <f>IF(AND(A1305="مصروف",R1305&gt;0,I1305="موافق",S1305&lt;&gt;"",H1305&lt;&gt;""),N(G1305),0)</f>
        <v/>
      </c>
    </row>
    <row r="1306">
      <c r="A1306" s="19" t="n"/>
      <c r="B1306" s="20">
        <f>IF(A1306="","",IF(R1306=0,"⚠ أضف سطر عهدة أولًا","DMT-"&amp;TEXT(R1306,"000")))</f>
        <v/>
      </c>
      <c r="C1306" s="21" t="n"/>
      <c r="D1306" s="20">
        <f>IF(C1306="","",IF(S1306="","خارج السنة المالية",INDEX(القوائم!$D$2:$D$13,S1306)))</f>
        <v/>
      </c>
      <c r="E1306" s="22" t="n"/>
      <c r="F1306" s="23" t="n"/>
      <c r="G1306" s="23" t="n"/>
      <c r="H1306" s="22" t="n"/>
      <c r="I1306" s="19" t="n"/>
      <c r="J1306" s="21" t="n"/>
      <c r="K1306" s="19" t="n"/>
      <c r="L1306" s="19" t="n"/>
      <c r="M1306" s="21" t="n"/>
      <c r="N1306" s="22" t="n"/>
      <c r="O1306" s="24">
        <f>IF(A1306&lt;&gt;"عهدة","",SUMIFS($G$8:$G$5007,$B$8:$B$5007,B1306,$A$8:$A$5007,"مصروف",$I$8:$I$5007,"&lt;&gt;مرفوض"))</f>
        <v/>
      </c>
      <c r="P1306" s="25">
        <f>IF(A1306&lt;&gt;"عهدة","",N(F1306)-O1306)</f>
        <v/>
      </c>
      <c r="Q1306" s="26">
        <f>IF(A1306="","",IF(A1306="عهدة",IF(N(F1306)=0,"⚠ أدخل قيمة العهدة",IF(P1306&lt;0,"⛔ عجز / زيادة مصروفات "&amp;TEXT(-P1306,"#,##0"),IF(COUNTIFS($B$8:$B$5007,B1306,$A$8:$A$5007,"مصروف",$I$8:$I$5007,"&lt;&gt;مرفوض",$K$8:$K$5007,"&lt;&gt;نعم")&gt;0,"⚠ "&amp;COUNTIFS($B$8:$B$5007,B1306,$A$8:$A$5007,"مصروف",$I$8:$I$5007,"&lt;&gt;مرفوض",$K$8:$K$5007,"&lt;&gt;نعم")&amp;" مصروف غير مسوى",IF(L1306="تمت التسوية",IF(P1306=0,"✔ متوازنة وتمت التسوية","✔ تمت التسوية – متبقي "&amp;TEXT(P1306,"#,##0")),IF(P1306&gt;0,"متبقي "&amp;TEXT(P1306,"#,##0"),"✔ متوازنة"))))),IF(R1306=0,"⚠ أضف سطر عهدة أولًا",IF(OR(C1306="",N(G1306)=0),"⚠ أكمل التاريخ والقيمة",IF(S1306="","⚠ التاريخ خارج السنة المالية",IF(H1306="","⚠ اختر بند الموازنة",IF(I1306="مرفوض","✖ مرفوض من المدير",IF(I1306&lt;&gt;"موافق","⏳ بانتظار موافقة المدير",IF(K1306&lt;&gt;"نعم","⚠ غير مسوى مع الحسابات","✔ معتمد ومسوى")))))))))</f>
        <v/>
      </c>
      <c r="R1306">
        <f>N(R1305)+IF(A1306="عهدة",1,0)</f>
        <v/>
      </c>
      <c r="S1306">
        <f>IF(C1306="","",IF(AND(C1306&gt;=DATE(2026,9,1),C1306&lt;=DATE(2027,8,31)),(YEAR(C1306)-2026)*12+MONTH(C1306)-8,""))</f>
        <v/>
      </c>
      <c r="T1306">
        <f>IF(AND(A1306="مصروف",R1306&gt;0,I1306="موافق",S1306&lt;&gt;"",H1306&lt;&gt;""),N(G1306),0)</f>
        <v/>
      </c>
    </row>
    <row r="1307">
      <c r="A1307" s="19" t="n"/>
      <c r="B1307" s="20">
        <f>IF(A1307="","",IF(R1307=0,"⚠ أضف سطر عهدة أولًا","DMT-"&amp;TEXT(R1307,"000")))</f>
        <v/>
      </c>
      <c r="C1307" s="21" t="n"/>
      <c r="D1307" s="20">
        <f>IF(C1307="","",IF(S1307="","خارج السنة المالية",INDEX(القوائم!$D$2:$D$13,S1307)))</f>
        <v/>
      </c>
      <c r="E1307" s="22" t="n"/>
      <c r="F1307" s="23" t="n"/>
      <c r="G1307" s="23" t="n"/>
      <c r="H1307" s="22" t="n"/>
      <c r="I1307" s="19" t="n"/>
      <c r="J1307" s="21" t="n"/>
      <c r="K1307" s="19" t="n"/>
      <c r="L1307" s="19" t="n"/>
      <c r="M1307" s="21" t="n"/>
      <c r="N1307" s="22" t="n"/>
      <c r="O1307" s="24">
        <f>IF(A1307&lt;&gt;"عهدة","",SUMIFS($G$8:$G$5007,$B$8:$B$5007,B1307,$A$8:$A$5007,"مصروف",$I$8:$I$5007,"&lt;&gt;مرفوض"))</f>
        <v/>
      </c>
      <c r="P1307" s="25">
        <f>IF(A1307&lt;&gt;"عهدة","",N(F1307)-O1307)</f>
        <v/>
      </c>
      <c r="Q1307" s="26">
        <f>IF(A1307="","",IF(A1307="عهدة",IF(N(F1307)=0,"⚠ أدخل قيمة العهدة",IF(P1307&lt;0,"⛔ عجز / زيادة مصروفات "&amp;TEXT(-P1307,"#,##0"),IF(COUNTIFS($B$8:$B$5007,B1307,$A$8:$A$5007,"مصروف",$I$8:$I$5007,"&lt;&gt;مرفوض",$K$8:$K$5007,"&lt;&gt;نعم")&gt;0,"⚠ "&amp;COUNTIFS($B$8:$B$5007,B1307,$A$8:$A$5007,"مصروف",$I$8:$I$5007,"&lt;&gt;مرفوض",$K$8:$K$5007,"&lt;&gt;نعم")&amp;" مصروف غير مسوى",IF(L1307="تمت التسوية",IF(P1307=0,"✔ متوازنة وتمت التسوية","✔ تمت التسوية – متبقي "&amp;TEXT(P1307,"#,##0")),IF(P1307&gt;0,"متبقي "&amp;TEXT(P1307,"#,##0"),"✔ متوازنة"))))),IF(R1307=0,"⚠ أضف سطر عهدة أولًا",IF(OR(C1307="",N(G1307)=0),"⚠ أكمل التاريخ والقيمة",IF(S1307="","⚠ التاريخ خارج السنة المالية",IF(H1307="","⚠ اختر بند الموازنة",IF(I1307="مرفوض","✖ مرفوض من المدير",IF(I1307&lt;&gt;"موافق","⏳ بانتظار موافقة المدير",IF(K1307&lt;&gt;"نعم","⚠ غير مسوى مع الحسابات","✔ معتمد ومسوى")))))))))</f>
        <v/>
      </c>
      <c r="R1307">
        <f>N(R1306)+IF(A1307="عهدة",1,0)</f>
        <v/>
      </c>
      <c r="S1307">
        <f>IF(C1307="","",IF(AND(C1307&gt;=DATE(2026,9,1),C1307&lt;=DATE(2027,8,31)),(YEAR(C1307)-2026)*12+MONTH(C1307)-8,""))</f>
        <v/>
      </c>
      <c r="T1307">
        <f>IF(AND(A1307="مصروف",R1307&gt;0,I1307="موافق",S1307&lt;&gt;"",H1307&lt;&gt;""),N(G1307),0)</f>
        <v/>
      </c>
    </row>
    <row r="1308">
      <c r="A1308" s="19" t="n"/>
      <c r="B1308" s="20">
        <f>IF(A1308="","",IF(R1308=0,"⚠ أضف سطر عهدة أولًا","DMT-"&amp;TEXT(R1308,"000")))</f>
        <v/>
      </c>
      <c r="C1308" s="21" t="n"/>
      <c r="D1308" s="20">
        <f>IF(C1308="","",IF(S1308="","خارج السنة المالية",INDEX(القوائم!$D$2:$D$13,S1308)))</f>
        <v/>
      </c>
      <c r="E1308" s="22" t="n"/>
      <c r="F1308" s="23" t="n"/>
      <c r="G1308" s="23" t="n"/>
      <c r="H1308" s="22" t="n"/>
      <c r="I1308" s="19" t="n"/>
      <c r="J1308" s="21" t="n"/>
      <c r="K1308" s="19" t="n"/>
      <c r="L1308" s="19" t="n"/>
      <c r="M1308" s="21" t="n"/>
      <c r="N1308" s="22" t="n"/>
      <c r="O1308" s="24">
        <f>IF(A1308&lt;&gt;"عهدة","",SUMIFS($G$8:$G$5007,$B$8:$B$5007,B1308,$A$8:$A$5007,"مصروف",$I$8:$I$5007,"&lt;&gt;مرفوض"))</f>
        <v/>
      </c>
      <c r="P1308" s="25">
        <f>IF(A1308&lt;&gt;"عهدة","",N(F1308)-O1308)</f>
        <v/>
      </c>
      <c r="Q1308" s="26">
        <f>IF(A1308="","",IF(A1308="عهدة",IF(N(F1308)=0,"⚠ أدخل قيمة العهدة",IF(P1308&lt;0,"⛔ عجز / زيادة مصروفات "&amp;TEXT(-P1308,"#,##0"),IF(COUNTIFS($B$8:$B$5007,B1308,$A$8:$A$5007,"مصروف",$I$8:$I$5007,"&lt;&gt;مرفوض",$K$8:$K$5007,"&lt;&gt;نعم")&gt;0,"⚠ "&amp;COUNTIFS($B$8:$B$5007,B1308,$A$8:$A$5007,"مصروف",$I$8:$I$5007,"&lt;&gt;مرفوض",$K$8:$K$5007,"&lt;&gt;نعم")&amp;" مصروف غير مسوى",IF(L1308="تمت التسوية",IF(P1308=0,"✔ متوازنة وتمت التسوية","✔ تمت التسوية – متبقي "&amp;TEXT(P1308,"#,##0")),IF(P1308&gt;0,"متبقي "&amp;TEXT(P1308,"#,##0"),"✔ متوازنة"))))),IF(R1308=0,"⚠ أضف سطر عهدة أولًا",IF(OR(C1308="",N(G1308)=0),"⚠ أكمل التاريخ والقيمة",IF(S1308="","⚠ التاريخ خارج السنة المالية",IF(H1308="","⚠ اختر بند الموازنة",IF(I1308="مرفوض","✖ مرفوض من المدير",IF(I1308&lt;&gt;"موافق","⏳ بانتظار موافقة المدير",IF(K1308&lt;&gt;"نعم","⚠ غير مسوى مع الحسابات","✔ معتمد ومسوى")))))))))</f>
        <v/>
      </c>
      <c r="R1308">
        <f>N(R1307)+IF(A1308="عهدة",1,0)</f>
        <v/>
      </c>
      <c r="S1308">
        <f>IF(C1308="","",IF(AND(C1308&gt;=DATE(2026,9,1),C1308&lt;=DATE(2027,8,31)),(YEAR(C1308)-2026)*12+MONTH(C1308)-8,""))</f>
        <v/>
      </c>
      <c r="T1308">
        <f>IF(AND(A1308="مصروف",R1308&gt;0,I1308="موافق",S1308&lt;&gt;"",H1308&lt;&gt;""),N(G1308),0)</f>
        <v/>
      </c>
    </row>
    <row r="1309">
      <c r="A1309" s="19" t="n"/>
      <c r="B1309" s="20">
        <f>IF(A1309="","",IF(R1309=0,"⚠ أضف سطر عهدة أولًا","DMT-"&amp;TEXT(R1309,"000")))</f>
        <v/>
      </c>
      <c r="C1309" s="21" t="n"/>
      <c r="D1309" s="20">
        <f>IF(C1309="","",IF(S1309="","خارج السنة المالية",INDEX(القوائم!$D$2:$D$13,S1309)))</f>
        <v/>
      </c>
      <c r="E1309" s="22" t="n"/>
      <c r="F1309" s="23" t="n"/>
      <c r="G1309" s="23" t="n"/>
      <c r="H1309" s="22" t="n"/>
      <c r="I1309" s="19" t="n"/>
      <c r="J1309" s="21" t="n"/>
      <c r="K1309" s="19" t="n"/>
      <c r="L1309" s="19" t="n"/>
      <c r="M1309" s="21" t="n"/>
      <c r="N1309" s="22" t="n"/>
      <c r="O1309" s="24">
        <f>IF(A1309&lt;&gt;"عهدة","",SUMIFS($G$8:$G$5007,$B$8:$B$5007,B1309,$A$8:$A$5007,"مصروف",$I$8:$I$5007,"&lt;&gt;مرفوض"))</f>
        <v/>
      </c>
      <c r="P1309" s="25">
        <f>IF(A1309&lt;&gt;"عهدة","",N(F1309)-O1309)</f>
        <v/>
      </c>
      <c r="Q1309" s="26">
        <f>IF(A1309="","",IF(A1309="عهدة",IF(N(F1309)=0,"⚠ أدخل قيمة العهدة",IF(P1309&lt;0,"⛔ عجز / زيادة مصروفات "&amp;TEXT(-P1309,"#,##0"),IF(COUNTIFS($B$8:$B$5007,B1309,$A$8:$A$5007,"مصروف",$I$8:$I$5007,"&lt;&gt;مرفوض",$K$8:$K$5007,"&lt;&gt;نعم")&gt;0,"⚠ "&amp;COUNTIFS($B$8:$B$5007,B1309,$A$8:$A$5007,"مصروف",$I$8:$I$5007,"&lt;&gt;مرفوض",$K$8:$K$5007,"&lt;&gt;نعم")&amp;" مصروف غير مسوى",IF(L1309="تمت التسوية",IF(P1309=0,"✔ متوازنة وتمت التسوية","✔ تمت التسوية – متبقي "&amp;TEXT(P1309,"#,##0")),IF(P1309&gt;0,"متبقي "&amp;TEXT(P1309,"#,##0"),"✔ متوازنة"))))),IF(R1309=0,"⚠ أضف سطر عهدة أولًا",IF(OR(C1309="",N(G1309)=0),"⚠ أكمل التاريخ والقيمة",IF(S1309="","⚠ التاريخ خارج السنة المالية",IF(H1309="","⚠ اختر بند الموازنة",IF(I1309="مرفوض","✖ مرفوض من المدير",IF(I1309&lt;&gt;"موافق","⏳ بانتظار موافقة المدير",IF(K1309&lt;&gt;"نعم","⚠ غير مسوى مع الحسابات","✔ معتمد ومسوى")))))))))</f>
        <v/>
      </c>
      <c r="R1309">
        <f>N(R1308)+IF(A1309="عهدة",1,0)</f>
        <v/>
      </c>
      <c r="S1309">
        <f>IF(C1309="","",IF(AND(C1309&gt;=DATE(2026,9,1),C1309&lt;=DATE(2027,8,31)),(YEAR(C1309)-2026)*12+MONTH(C1309)-8,""))</f>
        <v/>
      </c>
      <c r="T1309">
        <f>IF(AND(A1309="مصروف",R1309&gt;0,I1309="موافق",S1309&lt;&gt;"",H1309&lt;&gt;""),N(G1309),0)</f>
        <v/>
      </c>
    </row>
    <row r="1310">
      <c r="A1310" s="19" t="n"/>
      <c r="B1310" s="20">
        <f>IF(A1310="","",IF(R1310=0,"⚠ أضف سطر عهدة أولًا","DMT-"&amp;TEXT(R1310,"000")))</f>
        <v/>
      </c>
      <c r="C1310" s="21" t="n"/>
      <c r="D1310" s="20">
        <f>IF(C1310="","",IF(S1310="","خارج السنة المالية",INDEX(القوائم!$D$2:$D$13,S1310)))</f>
        <v/>
      </c>
      <c r="E1310" s="22" t="n"/>
      <c r="F1310" s="23" t="n"/>
      <c r="G1310" s="23" t="n"/>
      <c r="H1310" s="22" t="n"/>
      <c r="I1310" s="19" t="n"/>
      <c r="J1310" s="21" t="n"/>
      <c r="K1310" s="19" t="n"/>
      <c r="L1310" s="19" t="n"/>
      <c r="M1310" s="21" t="n"/>
      <c r="N1310" s="22" t="n"/>
      <c r="O1310" s="24">
        <f>IF(A1310&lt;&gt;"عهدة","",SUMIFS($G$8:$G$5007,$B$8:$B$5007,B1310,$A$8:$A$5007,"مصروف",$I$8:$I$5007,"&lt;&gt;مرفوض"))</f>
        <v/>
      </c>
      <c r="P1310" s="25">
        <f>IF(A1310&lt;&gt;"عهدة","",N(F1310)-O1310)</f>
        <v/>
      </c>
      <c r="Q1310" s="26">
        <f>IF(A1310="","",IF(A1310="عهدة",IF(N(F1310)=0,"⚠ أدخل قيمة العهدة",IF(P1310&lt;0,"⛔ عجز / زيادة مصروفات "&amp;TEXT(-P1310,"#,##0"),IF(COUNTIFS($B$8:$B$5007,B1310,$A$8:$A$5007,"مصروف",$I$8:$I$5007,"&lt;&gt;مرفوض",$K$8:$K$5007,"&lt;&gt;نعم")&gt;0,"⚠ "&amp;COUNTIFS($B$8:$B$5007,B1310,$A$8:$A$5007,"مصروف",$I$8:$I$5007,"&lt;&gt;مرفوض",$K$8:$K$5007,"&lt;&gt;نعم")&amp;" مصروف غير مسوى",IF(L1310="تمت التسوية",IF(P1310=0,"✔ متوازنة وتمت التسوية","✔ تمت التسوية – متبقي "&amp;TEXT(P1310,"#,##0")),IF(P1310&gt;0,"متبقي "&amp;TEXT(P1310,"#,##0"),"✔ متوازنة"))))),IF(R1310=0,"⚠ أضف سطر عهدة أولًا",IF(OR(C1310="",N(G1310)=0),"⚠ أكمل التاريخ والقيمة",IF(S1310="","⚠ التاريخ خارج السنة المالية",IF(H1310="","⚠ اختر بند الموازنة",IF(I1310="مرفوض","✖ مرفوض من المدير",IF(I1310&lt;&gt;"موافق","⏳ بانتظار موافقة المدير",IF(K1310&lt;&gt;"نعم","⚠ غير مسوى مع الحسابات","✔ معتمد ومسوى")))))))))</f>
        <v/>
      </c>
      <c r="R1310">
        <f>N(R1309)+IF(A1310="عهدة",1,0)</f>
        <v/>
      </c>
      <c r="S1310">
        <f>IF(C1310="","",IF(AND(C1310&gt;=DATE(2026,9,1),C1310&lt;=DATE(2027,8,31)),(YEAR(C1310)-2026)*12+MONTH(C1310)-8,""))</f>
        <v/>
      </c>
      <c r="T1310">
        <f>IF(AND(A1310="مصروف",R1310&gt;0,I1310="موافق",S1310&lt;&gt;"",H1310&lt;&gt;""),N(G1310),0)</f>
        <v/>
      </c>
    </row>
    <row r="1311">
      <c r="A1311" s="19" t="n"/>
      <c r="B1311" s="20">
        <f>IF(A1311="","",IF(R1311=0,"⚠ أضف سطر عهدة أولًا","DMT-"&amp;TEXT(R1311,"000")))</f>
        <v/>
      </c>
      <c r="C1311" s="21" t="n"/>
      <c r="D1311" s="20">
        <f>IF(C1311="","",IF(S1311="","خارج السنة المالية",INDEX(القوائم!$D$2:$D$13,S1311)))</f>
        <v/>
      </c>
      <c r="E1311" s="22" t="n"/>
      <c r="F1311" s="23" t="n"/>
      <c r="G1311" s="23" t="n"/>
      <c r="H1311" s="22" t="n"/>
      <c r="I1311" s="19" t="n"/>
      <c r="J1311" s="21" t="n"/>
      <c r="K1311" s="19" t="n"/>
      <c r="L1311" s="19" t="n"/>
      <c r="M1311" s="21" t="n"/>
      <c r="N1311" s="22" t="n"/>
      <c r="O1311" s="24">
        <f>IF(A1311&lt;&gt;"عهدة","",SUMIFS($G$8:$G$5007,$B$8:$B$5007,B1311,$A$8:$A$5007,"مصروف",$I$8:$I$5007,"&lt;&gt;مرفوض"))</f>
        <v/>
      </c>
      <c r="P1311" s="25">
        <f>IF(A1311&lt;&gt;"عهدة","",N(F1311)-O1311)</f>
        <v/>
      </c>
      <c r="Q1311" s="26">
        <f>IF(A1311="","",IF(A1311="عهدة",IF(N(F1311)=0,"⚠ أدخل قيمة العهدة",IF(P1311&lt;0,"⛔ عجز / زيادة مصروفات "&amp;TEXT(-P1311,"#,##0"),IF(COUNTIFS($B$8:$B$5007,B1311,$A$8:$A$5007,"مصروف",$I$8:$I$5007,"&lt;&gt;مرفوض",$K$8:$K$5007,"&lt;&gt;نعم")&gt;0,"⚠ "&amp;COUNTIFS($B$8:$B$5007,B1311,$A$8:$A$5007,"مصروف",$I$8:$I$5007,"&lt;&gt;مرفوض",$K$8:$K$5007,"&lt;&gt;نعم")&amp;" مصروف غير مسوى",IF(L1311="تمت التسوية",IF(P1311=0,"✔ متوازنة وتمت التسوية","✔ تمت التسوية – متبقي "&amp;TEXT(P1311,"#,##0")),IF(P1311&gt;0,"متبقي "&amp;TEXT(P1311,"#,##0"),"✔ متوازنة"))))),IF(R1311=0,"⚠ أضف سطر عهدة أولًا",IF(OR(C1311="",N(G1311)=0),"⚠ أكمل التاريخ والقيمة",IF(S1311="","⚠ التاريخ خارج السنة المالية",IF(H1311="","⚠ اختر بند الموازنة",IF(I1311="مرفوض","✖ مرفوض من المدير",IF(I1311&lt;&gt;"موافق","⏳ بانتظار موافقة المدير",IF(K1311&lt;&gt;"نعم","⚠ غير مسوى مع الحسابات","✔ معتمد ومسوى")))))))))</f>
        <v/>
      </c>
      <c r="R1311">
        <f>N(R1310)+IF(A1311="عهدة",1,0)</f>
        <v/>
      </c>
      <c r="S1311">
        <f>IF(C1311="","",IF(AND(C1311&gt;=DATE(2026,9,1),C1311&lt;=DATE(2027,8,31)),(YEAR(C1311)-2026)*12+MONTH(C1311)-8,""))</f>
        <v/>
      </c>
      <c r="T1311">
        <f>IF(AND(A1311="مصروف",R1311&gt;0,I1311="موافق",S1311&lt;&gt;"",H1311&lt;&gt;""),N(G1311),0)</f>
        <v/>
      </c>
    </row>
    <row r="1312">
      <c r="A1312" s="19" t="n"/>
      <c r="B1312" s="20">
        <f>IF(A1312="","",IF(R1312=0,"⚠ أضف سطر عهدة أولًا","DMT-"&amp;TEXT(R1312,"000")))</f>
        <v/>
      </c>
      <c r="C1312" s="21" t="n"/>
      <c r="D1312" s="20">
        <f>IF(C1312="","",IF(S1312="","خارج السنة المالية",INDEX(القوائم!$D$2:$D$13,S1312)))</f>
        <v/>
      </c>
      <c r="E1312" s="22" t="n"/>
      <c r="F1312" s="23" t="n"/>
      <c r="G1312" s="23" t="n"/>
      <c r="H1312" s="22" t="n"/>
      <c r="I1312" s="19" t="n"/>
      <c r="J1312" s="21" t="n"/>
      <c r="K1312" s="19" t="n"/>
      <c r="L1312" s="19" t="n"/>
      <c r="M1312" s="21" t="n"/>
      <c r="N1312" s="22" t="n"/>
      <c r="O1312" s="24">
        <f>IF(A1312&lt;&gt;"عهدة","",SUMIFS($G$8:$G$5007,$B$8:$B$5007,B1312,$A$8:$A$5007,"مصروف",$I$8:$I$5007,"&lt;&gt;مرفوض"))</f>
        <v/>
      </c>
      <c r="P1312" s="25">
        <f>IF(A1312&lt;&gt;"عهدة","",N(F1312)-O1312)</f>
        <v/>
      </c>
      <c r="Q1312" s="26">
        <f>IF(A1312="","",IF(A1312="عهدة",IF(N(F1312)=0,"⚠ أدخل قيمة العهدة",IF(P1312&lt;0,"⛔ عجز / زيادة مصروفات "&amp;TEXT(-P1312,"#,##0"),IF(COUNTIFS($B$8:$B$5007,B1312,$A$8:$A$5007,"مصروف",$I$8:$I$5007,"&lt;&gt;مرفوض",$K$8:$K$5007,"&lt;&gt;نعم")&gt;0,"⚠ "&amp;COUNTIFS($B$8:$B$5007,B1312,$A$8:$A$5007,"مصروف",$I$8:$I$5007,"&lt;&gt;مرفوض",$K$8:$K$5007,"&lt;&gt;نعم")&amp;" مصروف غير مسوى",IF(L1312="تمت التسوية",IF(P1312=0,"✔ متوازنة وتمت التسوية","✔ تمت التسوية – متبقي "&amp;TEXT(P1312,"#,##0")),IF(P1312&gt;0,"متبقي "&amp;TEXT(P1312,"#,##0"),"✔ متوازنة"))))),IF(R1312=0,"⚠ أضف سطر عهدة أولًا",IF(OR(C1312="",N(G1312)=0),"⚠ أكمل التاريخ والقيمة",IF(S1312="","⚠ التاريخ خارج السنة المالية",IF(H1312="","⚠ اختر بند الموازنة",IF(I1312="مرفوض","✖ مرفوض من المدير",IF(I1312&lt;&gt;"موافق","⏳ بانتظار موافقة المدير",IF(K1312&lt;&gt;"نعم","⚠ غير مسوى مع الحسابات","✔ معتمد ومسوى")))))))))</f>
        <v/>
      </c>
      <c r="R1312">
        <f>N(R1311)+IF(A1312="عهدة",1,0)</f>
        <v/>
      </c>
      <c r="S1312">
        <f>IF(C1312="","",IF(AND(C1312&gt;=DATE(2026,9,1),C1312&lt;=DATE(2027,8,31)),(YEAR(C1312)-2026)*12+MONTH(C1312)-8,""))</f>
        <v/>
      </c>
      <c r="T1312">
        <f>IF(AND(A1312="مصروف",R1312&gt;0,I1312="موافق",S1312&lt;&gt;"",H1312&lt;&gt;""),N(G1312),0)</f>
        <v/>
      </c>
    </row>
    <row r="1313">
      <c r="A1313" s="19" t="n"/>
      <c r="B1313" s="20">
        <f>IF(A1313="","",IF(R1313=0,"⚠ أضف سطر عهدة أولًا","DMT-"&amp;TEXT(R1313,"000")))</f>
        <v/>
      </c>
      <c r="C1313" s="21" t="n"/>
      <c r="D1313" s="20">
        <f>IF(C1313="","",IF(S1313="","خارج السنة المالية",INDEX(القوائم!$D$2:$D$13,S1313)))</f>
        <v/>
      </c>
      <c r="E1313" s="22" t="n"/>
      <c r="F1313" s="23" t="n"/>
      <c r="G1313" s="23" t="n"/>
      <c r="H1313" s="22" t="n"/>
      <c r="I1313" s="19" t="n"/>
      <c r="J1313" s="21" t="n"/>
      <c r="K1313" s="19" t="n"/>
      <c r="L1313" s="19" t="n"/>
      <c r="M1313" s="21" t="n"/>
      <c r="N1313" s="22" t="n"/>
      <c r="O1313" s="24">
        <f>IF(A1313&lt;&gt;"عهدة","",SUMIFS($G$8:$G$5007,$B$8:$B$5007,B1313,$A$8:$A$5007,"مصروف",$I$8:$I$5007,"&lt;&gt;مرفوض"))</f>
        <v/>
      </c>
      <c r="P1313" s="25">
        <f>IF(A1313&lt;&gt;"عهدة","",N(F1313)-O1313)</f>
        <v/>
      </c>
      <c r="Q1313" s="26">
        <f>IF(A1313="","",IF(A1313="عهدة",IF(N(F1313)=0,"⚠ أدخل قيمة العهدة",IF(P1313&lt;0,"⛔ عجز / زيادة مصروفات "&amp;TEXT(-P1313,"#,##0"),IF(COUNTIFS($B$8:$B$5007,B1313,$A$8:$A$5007,"مصروف",$I$8:$I$5007,"&lt;&gt;مرفوض",$K$8:$K$5007,"&lt;&gt;نعم")&gt;0,"⚠ "&amp;COUNTIFS($B$8:$B$5007,B1313,$A$8:$A$5007,"مصروف",$I$8:$I$5007,"&lt;&gt;مرفوض",$K$8:$K$5007,"&lt;&gt;نعم")&amp;" مصروف غير مسوى",IF(L1313="تمت التسوية",IF(P1313=0,"✔ متوازنة وتمت التسوية","✔ تمت التسوية – متبقي "&amp;TEXT(P1313,"#,##0")),IF(P1313&gt;0,"متبقي "&amp;TEXT(P1313,"#,##0"),"✔ متوازنة"))))),IF(R1313=0,"⚠ أضف سطر عهدة أولًا",IF(OR(C1313="",N(G1313)=0),"⚠ أكمل التاريخ والقيمة",IF(S1313="","⚠ التاريخ خارج السنة المالية",IF(H1313="","⚠ اختر بند الموازنة",IF(I1313="مرفوض","✖ مرفوض من المدير",IF(I1313&lt;&gt;"موافق","⏳ بانتظار موافقة المدير",IF(K1313&lt;&gt;"نعم","⚠ غير مسوى مع الحسابات","✔ معتمد ومسوى")))))))))</f>
        <v/>
      </c>
      <c r="R1313">
        <f>N(R1312)+IF(A1313="عهدة",1,0)</f>
        <v/>
      </c>
      <c r="S1313">
        <f>IF(C1313="","",IF(AND(C1313&gt;=DATE(2026,9,1),C1313&lt;=DATE(2027,8,31)),(YEAR(C1313)-2026)*12+MONTH(C1313)-8,""))</f>
        <v/>
      </c>
      <c r="T1313">
        <f>IF(AND(A1313="مصروف",R1313&gt;0,I1313="موافق",S1313&lt;&gt;"",H1313&lt;&gt;""),N(G1313),0)</f>
        <v/>
      </c>
    </row>
    <row r="1314">
      <c r="A1314" s="19" t="n"/>
      <c r="B1314" s="20">
        <f>IF(A1314="","",IF(R1314=0,"⚠ أضف سطر عهدة أولًا","DMT-"&amp;TEXT(R1314,"000")))</f>
        <v/>
      </c>
      <c r="C1314" s="21" t="n"/>
      <c r="D1314" s="20">
        <f>IF(C1314="","",IF(S1314="","خارج السنة المالية",INDEX(القوائم!$D$2:$D$13,S1314)))</f>
        <v/>
      </c>
      <c r="E1314" s="22" t="n"/>
      <c r="F1314" s="23" t="n"/>
      <c r="G1314" s="23" t="n"/>
      <c r="H1314" s="22" t="n"/>
      <c r="I1314" s="19" t="n"/>
      <c r="J1314" s="21" t="n"/>
      <c r="K1314" s="19" t="n"/>
      <c r="L1314" s="19" t="n"/>
      <c r="M1314" s="21" t="n"/>
      <c r="N1314" s="22" t="n"/>
      <c r="O1314" s="24">
        <f>IF(A1314&lt;&gt;"عهدة","",SUMIFS($G$8:$G$5007,$B$8:$B$5007,B1314,$A$8:$A$5007,"مصروف",$I$8:$I$5007,"&lt;&gt;مرفوض"))</f>
        <v/>
      </c>
      <c r="P1314" s="25">
        <f>IF(A1314&lt;&gt;"عهدة","",N(F1314)-O1314)</f>
        <v/>
      </c>
      <c r="Q1314" s="26">
        <f>IF(A1314="","",IF(A1314="عهدة",IF(N(F1314)=0,"⚠ أدخل قيمة العهدة",IF(P1314&lt;0,"⛔ عجز / زيادة مصروفات "&amp;TEXT(-P1314,"#,##0"),IF(COUNTIFS($B$8:$B$5007,B1314,$A$8:$A$5007,"مصروف",$I$8:$I$5007,"&lt;&gt;مرفوض",$K$8:$K$5007,"&lt;&gt;نعم")&gt;0,"⚠ "&amp;COUNTIFS($B$8:$B$5007,B1314,$A$8:$A$5007,"مصروف",$I$8:$I$5007,"&lt;&gt;مرفوض",$K$8:$K$5007,"&lt;&gt;نعم")&amp;" مصروف غير مسوى",IF(L1314="تمت التسوية",IF(P1314=0,"✔ متوازنة وتمت التسوية","✔ تمت التسوية – متبقي "&amp;TEXT(P1314,"#,##0")),IF(P1314&gt;0,"متبقي "&amp;TEXT(P1314,"#,##0"),"✔ متوازنة"))))),IF(R1314=0,"⚠ أضف سطر عهدة أولًا",IF(OR(C1314="",N(G1314)=0),"⚠ أكمل التاريخ والقيمة",IF(S1314="","⚠ التاريخ خارج السنة المالية",IF(H1314="","⚠ اختر بند الموازنة",IF(I1314="مرفوض","✖ مرفوض من المدير",IF(I1314&lt;&gt;"موافق","⏳ بانتظار موافقة المدير",IF(K1314&lt;&gt;"نعم","⚠ غير مسوى مع الحسابات","✔ معتمد ومسوى")))))))))</f>
        <v/>
      </c>
      <c r="R1314">
        <f>N(R1313)+IF(A1314="عهدة",1,0)</f>
        <v/>
      </c>
      <c r="S1314">
        <f>IF(C1314="","",IF(AND(C1314&gt;=DATE(2026,9,1),C1314&lt;=DATE(2027,8,31)),(YEAR(C1314)-2026)*12+MONTH(C1314)-8,""))</f>
        <v/>
      </c>
      <c r="T1314">
        <f>IF(AND(A1314="مصروف",R1314&gt;0,I1314="موافق",S1314&lt;&gt;"",H1314&lt;&gt;""),N(G1314),0)</f>
        <v/>
      </c>
    </row>
    <row r="1315">
      <c r="A1315" s="19" t="n"/>
      <c r="B1315" s="20">
        <f>IF(A1315="","",IF(R1315=0,"⚠ أضف سطر عهدة أولًا","DMT-"&amp;TEXT(R1315,"000")))</f>
        <v/>
      </c>
      <c r="C1315" s="21" t="n"/>
      <c r="D1315" s="20">
        <f>IF(C1315="","",IF(S1315="","خارج السنة المالية",INDEX(القوائم!$D$2:$D$13,S1315)))</f>
        <v/>
      </c>
      <c r="E1315" s="22" t="n"/>
      <c r="F1315" s="23" t="n"/>
      <c r="G1315" s="23" t="n"/>
      <c r="H1315" s="22" t="n"/>
      <c r="I1315" s="19" t="n"/>
      <c r="J1315" s="21" t="n"/>
      <c r="K1315" s="19" t="n"/>
      <c r="L1315" s="19" t="n"/>
      <c r="M1315" s="21" t="n"/>
      <c r="N1315" s="22" t="n"/>
      <c r="O1315" s="24">
        <f>IF(A1315&lt;&gt;"عهدة","",SUMIFS($G$8:$G$5007,$B$8:$B$5007,B1315,$A$8:$A$5007,"مصروف",$I$8:$I$5007,"&lt;&gt;مرفوض"))</f>
        <v/>
      </c>
      <c r="P1315" s="25">
        <f>IF(A1315&lt;&gt;"عهدة","",N(F1315)-O1315)</f>
        <v/>
      </c>
      <c r="Q1315" s="26">
        <f>IF(A1315="","",IF(A1315="عهدة",IF(N(F1315)=0,"⚠ أدخل قيمة العهدة",IF(P1315&lt;0,"⛔ عجز / زيادة مصروفات "&amp;TEXT(-P1315,"#,##0"),IF(COUNTIFS($B$8:$B$5007,B1315,$A$8:$A$5007,"مصروف",$I$8:$I$5007,"&lt;&gt;مرفوض",$K$8:$K$5007,"&lt;&gt;نعم")&gt;0,"⚠ "&amp;COUNTIFS($B$8:$B$5007,B1315,$A$8:$A$5007,"مصروف",$I$8:$I$5007,"&lt;&gt;مرفوض",$K$8:$K$5007,"&lt;&gt;نعم")&amp;" مصروف غير مسوى",IF(L1315="تمت التسوية",IF(P1315=0,"✔ متوازنة وتمت التسوية","✔ تمت التسوية – متبقي "&amp;TEXT(P1315,"#,##0")),IF(P1315&gt;0,"متبقي "&amp;TEXT(P1315,"#,##0"),"✔ متوازنة"))))),IF(R1315=0,"⚠ أضف سطر عهدة أولًا",IF(OR(C1315="",N(G1315)=0),"⚠ أكمل التاريخ والقيمة",IF(S1315="","⚠ التاريخ خارج السنة المالية",IF(H1315="","⚠ اختر بند الموازنة",IF(I1315="مرفوض","✖ مرفوض من المدير",IF(I1315&lt;&gt;"موافق","⏳ بانتظار موافقة المدير",IF(K1315&lt;&gt;"نعم","⚠ غير مسوى مع الحسابات","✔ معتمد ومسوى")))))))))</f>
        <v/>
      </c>
      <c r="R1315">
        <f>N(R1314)+IF(A1315="عهدة",1,0)</f>
        <v/>
      </c>
      <c r="S1315">
        <f>IF(C1315="","",IF(AND(C1315&gt;=DATE(2026,9,1),C1315&lt;=DATE(2027,8,31)),(YEAR(C1315)-2026)*12+MONTH(C1315)-8,""))</f>
        <v/>
      </c>
      <c r="T1315">
        <f>IF(AND(A1315="مصروف",R1315&gt;0,I1315="موافق",S1315&lt;&gt;"",H1315&lt;&gt;""),N(G1315),0)</f>
        <v/>
      </c>
    </row>
    <row r="1316">
      <c r="A1316" s="19" t="n"/>
      <c r="B1316" s="20">
        <f>IF(A1316="","",IF(R1316=0,"⚠ أضف سطر عهدة أولًا","DMT-"&amp;TEXT(R1316,"000")))</f>
        <v/>
      </c>
      <c r="C1316" s="21" t="n"/>
      <c r="D1316" s="20">
        <f>IF(C1316="","",IF(S1316="","خارج السنة المالية",INDEX(القوائم!$D$2:$D$13,S1316)))</f>
        <v/>
      </c>
      <c r="E1316" s="22" t="n"/>
      <c r="F1316" s="23" t="n"/>
      <c r="G1316" s="23" t="n"/>
      <c r="H1316" s="22" t="n"/>
      <c r="I1316" s="19" t="n"/>
      <c r="J1316" s="21" t="n"/>
      <c r="K1316" s="19" t="n"/>
      <c r="L1316" s="19" t="n"/>
      <c r="M1316" s="21" t="n"/>
      <c r="N1316" s="22" t="n"/>
      <c r="O1316" s="24">
        <f>IF(A1316&lt;&gt;"عهدة","",SUMIFS($G$8:$G$5007,$B$8:$B$5007,B1316,$A$8:$A$5007,"مصروف",$I$8:$I$5007,"&lt;&gt;مرفوض"))</f>
        <v/>
      </c>
      <c r="P1316" s="25">
        <f>IF(A1316&lt;&gt;"عهدة","",N(F1316)-O1316)</f>
        <v/>
      </c>
      <c r="Q1316" s="26">
        <f>IF(A1316="","",IF(A1316="عهدة",IF(N(F1316)=0,"⚠ أدخل قيمة العهدة",IF(P1316&lt;0,"⛔ عجز / زيادة مصروفات "&amp;TEXT(-P1316,"#,##0"),IF(COUNTIFS($B$8:$B$5007,B1316,$A$8:$A$5007,"مصروف",$I$8:$I$5007,"&lt;&gt;مرفوض",$K$8:$K$5007,"&lt;&gt;نعم")&gt;0,"⚠ "&amp;COUNTIFS($B$8:$B$5007,B1316,$A$8:$A$5007,"مصروف",$I$8:$I$5007,"&lt;&gt;مرفوض",$K$8:$K$5007,"&lt;&gt;نعم")&amp;" مصروف غير مسوى",IF(L1316="تمت التسوية",IF(P1316=0,"✔ متوازنة وتمت التسوية","✔ تمت التسوية – متبقي "&amp;TEXT(P1316,"#,##0")),IF(P1316&gt;0,"متبقي "&amp;TEXT(P1316,"#,##0"),"✔ متوازنة"))))),IF(R1316=0,"⚠ أضف سطر عهدة أولًا",IF(OR(C1316="",N(G1316)=0),"⚠ أكمل التاريخ والقيمة",IF(S1316="","⚠ التاريخ خارج السنة المالية",IF(H1316="","⚠ اختر بند الموازنة",IF(I1316="مرفوض","✖ مرفوض من المدير",IF(I1316&lt;&gt;"موافق","⏳ بانتظار موافقة المدير",IF(K1316&lt;&gt;"نعم","⚠ غير مسوى مع الحسابات","✔ معتمد ومسوى")))))))))</f>
        <v/>
      </c>
      <c r="R1316">
        <f>N(R1315)+IF(A1316="عهدة",1,0)</f>
        <v/>
      </c>
      <c r="S1316">
        <f>IF(C1316="","",IF(AND(C1316&gt;=DATE(2026,9,1),C1316&lt;=DATE(2027,8,31)),(YEAR(C1316)-2026)*12+MONTH(C1316)-8,""))</f>
        <v/>
      </c>
      <c r="T1316">
        <f>IF(AND(A1316="مصروف",R1316&gt;0,I1316="موافق",S1316&lt;&gt;"",H1316&lt;&gt;""),N(G1316),0)</f>
        <v/>
      </c>
    </row>
    <row r="1317">
      <c r="A1317" s="19" t="n"/>
      <c r="B1317" s="20">
        <f>IF(A1317="","",IF(R1317=0,"⚠ أضف سطر عهدة أولًا","DMT-"&amp;TEXT(R1317,"000")))</f>
        <v/>
      </c>
      <c r="C1317" s="21" t="n"/>
      <c r="D1317" s="20">
        <f>IF(C1317="","",IF(S1317="","خارج السنة المالية",INDEX(القوائم!$D$2:$D$13,S1317)))</f>
        <v/>
      </c>
      <c r="E1317" s="22" t="n"/>
      <c r="F1317" s="23" t="n"/>
      <c r="G1317" s="23" t="n"/>
      <c r="H1317" s="22" t="n"/>
      <c r="I1317" s="19" t="n"/>
      <c r="J1317" s="21" t="n"/>
      <c r="K1317" s="19" t="n"/>
      <c r="L1317" s="19" t="n"/>
      <c r="M1317" s="21" t="n"/>
      <c r="N1317" s="22" t="n"/>
      <c r="O1317" s="24">
        <f>IF(A1317&lt;&gt;"عهدة","",SUMIFS($G$8:$G$5007,$B$8:$B$5007,B1317,$A$8:$A$5007,"مصروف",$I$8:$I$5007,"&lt;&gt;مرفوض"))</f>
        <v/>
      </c>
      <c r="P1317" s="25">
        <f>IF(A1317&lt;&gt;"عهدة","",N(F1317)-O1317)</f>
        <v/>
      </c>
      <c r="Q1317" s="26">
        <f>IF(A1317="","",IF(A1317="عهدة",IF(N(F1317)=0,"⚠ أدخل قيمة العهدة",IF(P1317&lt;0,"⛔ عجز / زيادة مصروفات "&amp;TEXT(-P1317,"#,##0"),IF(COUNTIFS($B$8:$B$5007,B1317,$A$8:$A$5007,"مصروف",$I$8:$I$5007,"&lt;&gt;مرفوض",$K$8:$K$5007,"&lt;&gt;نعم")&gt;0,"⚠ "&amp;COUNTIFS($B$8:$B$5007,B1317,$A$8:$A$5007,"مصروف",$I$8:$I$5007,"&lt;&gt;مرفوض",$K$8:$K$5007,"&lt;&gt;نعم")&amp;" مصروف غير مسوى",IF(L1317="تمت التسوية",IF(P1317=0,"✔ متوازنة وتمت التسوية","✔ تمت التسوية – متبقي "&amp;TEXT(P1317,"#,##0")),IF(P1317&gt;0,"متبقي "&amp;TEXT(P1317,"#,##0"),"✔ متوازنة"))))),IF(R1317=0,"⚠ أضف سطر عهدة أولًا",IF(OR(C1317="",N(G1317)=0),"⚠ أكمل التاريخ والقيمة",IF(S1317="","⚠ التاريخ خارج السنة المالية",IF(H1317="","⚠ اختر بند الموازنة",IF(I1317="مرفوض","✖ مرفوض من المدير",IF(I1317&lt;&gt;"موافق","⏳ بانتظار موافقة المدير",IF(K1317&lt;&gt;"نعم","⚠ غير مسوى مع الحسابات","✔ معتمد ومسوى")))))))))</f>
        <v/>
      </c>
      <c r="R1317">
        <f>N(R1316)+IF(A1317="عهدة",1,0)</f>
        <v/>
      </c>
      <c r="S1317">
        <f>IF(C1317="","",IF(AND(C1317&gt;=DATE(2026,9,1),C1317&lt;=DATE(2027,8,31)),(YEAR(C1317)-2026)*12+MONTH(C1317)-8,""))</f>
        <v/>
      </c>
      <c r="T1317">
        <f>IF(AND(A1317="مصروف",R1317&gt;0,I1317="موافق",S1317&lt;&gt;"",H1317&lt;&gt;""),N(G1317),0)</f>
        <v/>
      </c>
    </row>
    <row r="1318">
      <c r="A1318" s="19" t="n"/>
      <c r="B1318" s="20">
        <f>IF(A1318="","",IF(R1318=0,"⚠ أضف سطر عهدة أولًا","DMT-"&amp;TEXT(R1318,"000")))</f>
        <v/>
      </c>
      <c r="C1318" s="21" t="n"/>
      <c r="D1318" s="20">
        <f>IF(C1318="","",IF(S1318="","خارج السنة المالية",INDEX(القوائم!$D$2:$D$13,S1318)))</f>
        <v/>
      </c>
      <c r="E1318" s="22" t="n"/>
      <c r="F1318" s="23" t="n"/>
      <c r="G1318" s="23" t="n"/>
      <c r="H1318" s="22" t="n"/>
      <c r="I1318" s="19" t="n"/>
      <c r="J1318" s="21" t="n"/>
      <c r="K1318" s="19" t="n"/>
      <c r="L1318" s="19" t="n"/>
      <c r="M1318" s="21" t="n"/>
      <c r="N1318" s="22" t="n"/>
      <c r="O1318" s="24">
        <f>IF(A1318&lt;&gt;"عهدة","",SUMIFS($G$8:$G$5007,$B$8:$B$5007,B1318,$A$8:$A$5007,"مصروف",$I$8:$I$5007,"&lt;&gt;مرفوض"))</f>
        <v/>
      </c>
      <c r="P1318" s="25">
        <f>IF(A1318&lt;&gt;"عهدة","",N(F1318)-O1318)</f>
        <v/>
      </c>
      <c r="Q1318" s="26">
        <f>IF(A1318="","",IF(A1318="عهدة",IF(N(F1318)=0,"⚠ أدخل قيمة العهدة",IF(P1318&lt;0,"⛔ عجز / زيادة مصروفات "&amp;TEXT(-P1318,"#,##0"),IF(COUNTIFS($B$8:$B$5007,B1318,$A$8:$A$5007,"مصروف",$I$8:$I$5007,"&lt;&gt;مرفوض",$K$8:$K$5007,"&lt;&gt;نعم")&gt;0,"⚠ "&amp;COUNTIFS($B$8:$B$5007,B1318,$A$8:$A$5007,"مصروف",$I$8:$I$5007,"&lt;&gt;مرفوض",$K$8:$K$5007,"&lt;&gt;نعم")&amp;" مصروف غير مسوى",IF(L1318="تمت التسوية",IF(P1318=0,"✔ متوازنة وتمت التسوية","✔ تمت التسوية – متبقي "&amp;TEXT(P1318,"#,##0")),IF(P1318&gt;0,"متبقي "&amp;TEXT(P1318,"#,##0"),"✔ متوازنة"))))),IF(R1318=0,"⚠ أضف سطر عهدة أولًا",IF(OR(C1318="",N(G1318)=0),"⚠ أكمل التاريخ والقيمة",IF(S1318="","⚠ التاريخ خارج السنة المالية",IF(H1318="","⚠ اختر بند الموازنة",IF(I1318="مرفوض","✖ مرفوض من المدير",IF(I1318&lt;&gt;"موافق","⏳ بانتظار موافقة المدير",IF(K1318&lt;&gt;"نعم","⚠ غير مسوى مع الحسابات","✔ معتمد ومسوى")))))))))</f>
        <v/>
      </c>
      <c r="R1318">
        <f>N(R1317)+IF(A1318="عهدة",1,0)</f>
        <v/>
      </c>
      <c r="S1318">
        <f>IF(C1318="","",IF(AND(C1318&gt;=DATE(2026,9,1),C1318&lt;=DATE(2027,8,31)),(YEAR(C1318)-2026)*12+MONTH(C1318)-8,""))</f>
        <v/>
      </c>
      <c r="T1318">
        <f>IF(AND(A1318="مصروف",R1318&gt;0,I1318="موافق",S1318&lt;&gt;"",H1318&lt;&gt;""),N(G1318),0)</f>
        <v/>
      </c>
    </row>
    <row r="1319">
      <c r="A1319" s="19" t="n"/>
      <c r="B1319" s="20">
        <f>IF(A1319="","",IF(R1319=0,"⚠ أضف سطر عهدة أولًا","DMT-"&amp;TEXT(R1319,"000")))</f>
        <v/>
      </c>
      <c r="C1319" s="21" t="n"/>
      <c r="D1319" s="20">
        <f>IF(C1319="","",IF(S1319="","خارج السنة المالية",INDEX(القوائم!$D$2:$D$13,S1319)))</f>
        <v/>
      </c>
      <c r="E1319" s="22" t="n"/>
      <c r="F1319" s="23" t="n"/>
      <c r="G1319" s="23" t="n"/>
      <c r="H1319" s="22" t="n"/>
      <c r="I1319" s="19" t="n"/>
      <c r="J1319" s="21" t="n"/>
      <c r="K1319" s="19" t="n"/>
      <c r="L1319" s="19" t="n"/>
      <c r="M1319" s="21" t="n"/>
      <c r="N1319" s="22" t="n"/>
      <c r="O1319" s="24">
        <f>IF(A1319&lt;&gt;"عهدة","",SUMIFS($G$8:$G$5007,$B$8:$B$5007,B1319,$A$8:$A$5007,"مصروف",$I$8:$I$5007,"&lt;&gt;مرفوض"))</f>
        <v/>
      </c>
      <c r="P1319" s="25">
        <f>IF(A1319&lt;&gt;"عهدة","",N(F1319)-O1319)</f>
        <v/>
      </c>
      <c r="Q1319" s="26">
        <f>IF(A1319="","",IF(A1319="عهدة",IF(N(F1319)=0,"⚠ أدخل قيمة العهدة",IF(P1319&lt;0,"⛔ عجز / زيادة مصروفات "&amp;TEXT(-P1319,"#,##0"),IF(COUNTIFS($B$8:$B$5007,B1319,$A$8:$A$5007,"مصروف",$I$8:$I$5007,"&lt;&gt;مرفوض",$K$8:$K$5007,"&lt;&gt;نعم")&gt;0,"⚠ "&amp;COUNTIFS($B$8:$B$5007,B1319,$A$8:$A$5007,"مصروف",$I$8:$I$5007,"&lt;&gt;مرفوض",$K$8:$K$5007,"&lt;&gt;نعم")&amp;" مصروف غير مسوى",IF(L1319="تمت التسوية",IF(P1319=0,"✔ متوازنة وتمت التسوية","✔ تمت التسوية – متبقي "&amp;TEXT(P1319,"#,##0")),IF(P1319&gt;0,"متبقي "&amp;TEXT(P1319,"#,##0"),"✔ متوازنة"))))),IF(R1319=0,"⚠ أضف سطر عهدة أولًا",IF(OR(C1319="",N(G1319)=0),"⚠ أكمل التاريخ والقيمة",IF(S1319="","⚠ التاريخ خارج السنة المالية",IF(H1319="","⚠ اختر بند الموازنة",IF(I1319="مرفوض","✖ مرفوض من المدير",IF(I1319&lt;&gt;"موافق","⏳ بانتظار موافقة المدير",IF(K1319&lt;&gt;"نعم","⚠ غير مسوى مع الحسابات","✔ معتمد ومسوى")))))))))</f>
        <v/>
      </c>
      <c r="R1319">
        <f>N(R1318)+IF(A1319="عهدة",1,0)</f>
        <v/>
      </c>
      <c r="S1319">
        <f>IF(C1319="","",IF(AND(C1319&gt;=DATE(2026,9,1),C1319&lt;=DATE(2027,8,31)),(YEAR(C1319)-2026)*12+MONTH(C1319)-8,""))</f>
        <v/>
      </c>
      <c r="T1319">
        <f>IF(AND(A1319="مصروف",R1319&gt;0,I1319="موافق",S1319&lt;&gt;"",H1319&lt;&gt;""),N(G1319),0)</f>
        <v/>
      </c>
    </row>
    <row r="1320">
      <c r="A1320" s="19" t="n"/>
      <c r="B1320" s="20">
        <f>IF(A1320="","",IF(R1320=0,"⚠ أضف سطر عهدة أولًا","DMT-"&amp;TEXT(R1320,"000")))</f>
        <v/>
      </c>
      <c r="C1320" s="21" t="n"/>
      <c r="D1320" s="20">
        <f>IF(C1320="","",IF(S1320="","خارج السنة المالية",INDEX(القوائم!$D$2:$D$13,S1320)))</f>
        <v/>
      </c>
      <c r="E1320" s="22" t="n"/>
      <c r="F1320" s="23" t="n"/>
      <c r="G1320" s="23" t="n"/>
      <c r="H1320" s="22" t="n"/>
      <c r="I1320" s="19" t="n"/>
      <c r="J1320" s="21" t="n"/>
      <c r="K1320" s="19" t="n"/>
      <c r="L1320" s="19" t="n"/>
      <c r="M1320" s="21" t="n"/>
      <c r="N1320" s="22" t="n"/>
      <c r="O1320" s="24">
        <f>IF(A1320&lt;&gt;"عهدة","",SUMIFS($G$8:$G$5007,$B$8:$B$5007,B1320,$A$8:$A$5007,"مصروف",$I$8:$I$5007,"&lt;&gt;مرفوض"))</f>
        <v/>
      </c>
      <c r="P1320" s="25">
        <f>IF(A1320&lt;&gt;"عهدة","",N(F1320)-O1320)</f>
        <v/>
      </c>
      <c r="Q1320" s="26">
        <f>IF(A1320="","",IF(A1320="عهدة",IF(N(F1320)=0,"⚠ أدخل قيمة العهدة",IF(P1320&lt;0,"⛔ عجز / زيادة مصروفات "&amp;TEXT(-P1320,"#,##0"),IF(COUNTIFS($B$8:$B$5007,B1320,$A$8:$A$5007,"مصروف",$I$8:$I$5007,"&lt;&gt;مرفوض",$K$8:$K$5007,"&lt;&gt;نعم")&gt;0,"⚠ "&amp;COUNTIFS($B$8:$B$5007,B1320,$A$8:$A$5007,"مصروف",$I$8:$I$5007,"&lt;&gt;مرفوض",$K$8:$K$5007,"&lt;&gt;نعم")&amp;" مصروف غير مسوى",IF(L1320="تمت التسوية",IF(P1320=0,"✔ متوازنة وتمت التسوية","✔ تمت التسوية – متبقي "&amp;TEXT(P1320,"#,##0")),IF(P1320&gt;0,"متبقي "&amp;TEXT(P1320,"#,##0"),"✔ متوازنة"))))),IF(R1320=0,"⚠ أضف سطر عهدة أولًا",IF(OR(C1320="",N(G1320)=0),"⚠ أكمل التاريخ والقيمة",IF(S1320="","⚠ التاريخ خارج السنة المالية",IF(H1320="","⚠ اختر بند الموازنة",IF(I1320="مرفوض","✖ مرفوض من المدير",IF(I1320&lt;&gt;"موافق","⏳ بانتظار موافقة المدير",IF(K1320&lt;&gt;"نعم","⚠ غير مسوى مع الحسابات","✔ معتمد ومسوى")))))))))</f>
        <v/>
      </c>
      <c r="R1320">
        <f>N(R1319)+IF(A1320="عهدة",1,0)</f>
        <v/>
      </c>
      <c r="S1320">
        <f>IF(C1320="","",IF(AND(C1320&gt;=DATE(2026,9,1),C1320&lt;=DATE(2027,8,31)),(YEAR(C1320)-2026)*12+MONTH(C1320)-8,""))</f>
        <v/>
      </c>
      <c r="T1320">
        <f>IF(AND(A1320="مصروف",R1320&gt;0,I1320="موافق",S1320&lt;&gt;"",H1320&lt;&gt;""),N(G1320),0)</f>
        <v/>
      </c>
    </row>
    <row r="1321">
      <c r="A1321" s="19" t="n"/>
      <c r="B1321" s="20">
        <f>IF(A1321="","",IF(R1321=0,"⚠ أضف سطر عهدة أولًا","DMT-"&amp;TEXT(R1321,"000")))</f>
        <v/>
      </c>
      <c r="C1321" s="21" t="n"/>
      <c r="D1321" s="20">
        <f>IF(C1321="","",IF(S1321="","خارج السنة المالية",INDEX(القوائم!$D$2:$D$13,S1321)))</f>
        <v/>
      </c>
      <c r="E1321" s="22" t="n"/>
      <c r="F1321" s="23" t="n"/>
      <c r="G1321" s="23" t="n"/>
      <c r="H1321" s="22" t="n"/>
      <c r="I1321" s="19" t="n"/>
      <c r="J1321" s="21" t="n"/>
      <c r="K1321" s="19" t="n"/>
      <c r="L1321" s="19" t="n"/>
      <c r="M1321" s="21" t="n"/>
      <c r="N1321" s="22" t="n"/>
      <c r="O1321" s="24">
        <f>IF(A1321&lt;&gt;"عهدة","",SUMIFS($G$8:$G$5007,$B$8:$B$5007,B1321,$A$8:$A$5007,"مصروف",$I$8:$I$5007,"&lt;&gt;مرفوض"))</f>
        <v/>
      </c>
      <c r="P1321" s="25">
        <f>IF(A1321&lt;&gt;"عهدة","",N(F1321)-O1321)</f>
        <v/>
      </c>
      <c r="Q1321" s="26">
        <f>IF(A1321="","",IF(A1321="عهدة",IF(N(F1321)=0,"⚠ أدخل قيمة العهدة",IF(P1321&lt;0,"⛔ عجز / زيادة مصروفات "&amp;TEXT(-P1321,"#,##0"),IF(COUNTIFS($B$8:$B$5007,B1321,$A$8:$A$5007,"مصروف",$I$8:$I$5007,"&lt;&gt;مرفوض",$K$8:$K$5007,"&lt;&gt;نعم")&gt;0,"⚠ "&amp;COUNTIFS($B$8:$B$5007,B1321,$A$8:$A$5007,"مصروف",$I$8:$I$5007,"&lt;&gt;مرفوض",$K$8:$K$5007,"&lt;&gt;نعم")&amp;" مصروف غير مسوى",IF(L1321="تمت التسوية",IF(P1321=0,"✔ متوازنة وتمت التسوية","✔ تمت التسوية – متبقي "&amp;TEXT(P1321,"#,##0")),IF(P1321&gt;0,"متبقي "&amp;TEXT(P1321,"#,##0"),"✔ متوازنة"))))),IF(R1321=0,"⚠ أضف سطر عهدة أولًا",IF(OR(C1321="",N(G1321)=0),"⚠ أكمل التاريخ والقيمة",IF(S1321="","⚠ التاريخ خارج السنة المالية",IF(H1321="","⚠ اختر بند الموازنة",IF(I1321="مرفوض","✖ مرفوض من المدير",IF(I1321&lt;&gt;"موافق","⏳ بانتظار موافقة المدير",IF(K1321&lt;&gt;"نعم","⚠ غير مسوى مع الحسابات","✔ معتمد ومسوى")))))))))</f>
        <v/>
      </c>
      <c r="R1321">
        <f>N(R1320)+IF(A1321="عهدة",1,0)</f>
        <v/>
      </c>
      <c r="S1321">
        <f>IF(C1321="","",IF(AND(C1321&gt;=DATE(2026,9,1),C1321&lt;=DATE(2027,8,31)),(YEAR(C1321)-2026)*12+MONTH(C1321)-8,""))</f>
        <v/>
      </c>
      <c r="T1321">
        <f>IF(AND(A1321="مصروف",R1321&gt;0,I1321="موافق",S1321&lt;&gt;"",H1321&lt;&gt;""),N(G1321),0)</f>
        <v/>
      </c>
    </row>
    <row r="1322">
      <c r="A1322" s="19" t="n"/>
      <c r="B1322" s="20">
        <f>IF(A1322="","",IF(R1322=0,"⚠ أضف سطر عهدة أولًا","DMT-"&amp;TEXT(R1322,"000")))</f>
        <v/>
      </c>
      <c r="C1322" s="21" t="n"/>
      <c r="D1322" s="20">
        <f>IF(C1322="","",IF(S1322="","خارج السنة المالية",INDEX(القوائم!$D$2:$D$13,S1322)))</f>
        <v/>
      </c>
      <c r="E1322" s="22" t="n"/>
      <c r="F1322" s="23" t="n"/>
      <c r="G1322" s="23" t="n"/>
      <c r="H1322" s="22" t="n"/>
      <c r="I1322" s="19" t="n"/>
      <c r="J1322" s="21" t="n"/>
      <c r="K1322" s="19" t="n"/>
      <c r="L1322" s="19" t="n"/>
      <c r="M1322" s="21" t="n"/>
      <c r="N1322" s="22" t="n"/>
      <c r="O1322" s="24">
        <f>IF(A1322&lt;&gt;"عهدة","",SUMIFS($G$8:$G$5007,$B$8:$B$5007,B1322,$A$8:$A$5007,"مصروف",$I$8:$I$5007,"&lt;&gt;مرفوض"))</f>
        <v/>
      </c>
      <c r="P1322" s="25">
        <f>IF(A1322&lt;&gt;"عهدة","",N(F1322)-O1322)</f>
        <v/>
      </c>
      <c r="Q1322" s="26">
        <f>IF(A1322="","",IF(A1322="عهدة",IF(N(F1322)=0,"⚠ أدخل قيمة العهدة",IF(P1322&lt;0,"⛔ عجز / زيادة مصروفات "&amp;TEXT(-P1322,"#,##0"),IF(COUNTIFS($B$8:$B$5007,B1322,$A$8:$A$5007,"مصروف",$I$8:$I$5007,"&lt;&gt;مرفوض",$K$8:$K$5007,"&lt;&gt;نعم")&gt;0,"⚠ "&amp;COUNTIFS($B$8:$B$5007,B1322,$A$8:$A$5007,"مصروف",$I$8:$I$5007,"&lt;&gt;مرفوض",$K$8:$K$5007,"&lt;&gt;نعم")&amp;" مصروف غير مسوى",IF(L1322="تمت التسوية",IF(P1322=0,"✔ متوازنة وتمت التسوية","✔ تمت التسوية – متبقي "&amp;TEXT(P1322,"#,##0")),IF(P1322&gt;0,"متبقي "&amp;TEXT(P1322,"#,##0"),"✔ متوازنة"))))),IF(R1322=0,"⚠ أضف سطر عهدة أولًا",IF(OR(C1322="",N(G1322)=0),"⚠ أكمل التاريخ والقيمة",IF(S1322="","⚠ التاريخ خارج السنة المالية",IF(H1322="","⚠ اختر بند الموازنة",IF(I1322="مرفوض","✖ مرفوض من المدير",IF(I1322&lt;&gt;"موافق","⏳ بانتظار موافقة المدير",IF(K1322&lt;&gt;"نعم","⚠ غير مسوى مع الحسابات","✔ معتمد ومسوى")))))))))</f>
        <v/>
      </c>
      <c r="R1322">
        <f>N(R1321)+IF(A1322="عهدة",1,0)</f>
        <v/>
      </c>
      <c r="S1322">
        <f>IF(C1322="","",IF(AND(C1322&gt;=DATE(2026,9,1),C1322&lt;=DATE(2027,8,31)),(YEAR(C1322)-2026)*12+MONTH(C1322)-8,""))</f>
        <v/>
      </c>
      <c r="T1322">
        <f>IF(AND(A1322="مصروف",R1322&gt;0,I1322="موافق",S1322&lt;&gt;"",H1322&lt;&gt;""),N(G1322),0)</f>
        <v/>
      </c>
    </row>
    <row r="1323">
      <c r="A1323" s="19" t="n"/>
      <c r="B1323" s="20">
        <f>IF(A1323="","",IF(R1323=0,"⚠ أضف سطر عهدة أولًا","DMT-"&amp;TEXT(R1323,"000")))</f>
        <v/>
      </c>
      <c r="C1323" s="21" t="n"/>
      <c r="D1323" s="20">
        <f>IF(C1323="","",IF(S1323="","خارج السنة المالية",INDEX(القوائم!$D$2:$D$13,S1323)))</f>
        <v/>
      </c>
      <c r="E1323" s="22" t="n"/>
      <c r="F1323" s="23" t="n"/>
      <c r="G1323" s="23" t="n"/>
      <c r="H1323" s="22" t="n"/>
      <c r="I1323" s="19" t="n"/>
      <c r="J1323" s="21" t="n"/>
      <c r="K1323" s="19" t="n"/>
      <c r="L1323" s="19" t="n"/>
      <c r="M1323" s="21" t="n"/>
      <c r="N1323" s="22" t="n"/>
      <c r="O1323" s="24">
        <f>IF(A1323&lt;&gt;"عهدة","",SUMIFS($G$8:$G$5007,$B$8:$B$5007,B1323,$A$8:$A$5007,"مصروف",$I$8:$I$5007,"&lt;&gt;مرفوض"))</f>
        <v/>
      </c>
      <c r="P1323" s="25">
        <f>IF(A1323&lt;&gt;"عهدة","",N(F1323)-O1323)</f>
        <v/>
      </c>
      <c r="Q1323" s="26">
        <f>IF(A1323="","",IF(A1323="عهدة",IF(N(F1323)=0,"⚠ أدخل قيمة العهدة",IF(P1323&lt;0,"⛔ عجز / زيادة مصروفات "&amp;TEXT(-P1323,"#,##0"),IF(COUNTIFS($B$8:$B$5007,B1323,$A$8:$A$5007,"مصروف",$I$8:$I$5007,"&lt;&gt;مرفوض",$K$8:$K$5007,"&lt;&gt;نعم")&gt;0,"⚠ "&amp;COUNTIFS($B$8:$B$5007,B1323,$A$8:$A$5007,"مصروف",$I$8:$I$5007,"&lt;&gt;مرفوض",$K$8:$K$5007,"&lt;&gt;نعم")&amp;" مصروف غير مسوى",IF(L1323="تمت التسوية",IF(P1323=0,"✔ متوازنة وتمت التسوية","✔ تمت التسوية – متبقي "&amp;TEXT(P1323,"#,##0")),IF(P1323&gt;0,"متبقي "&amp;TEXT(P1323,"#,##0"),"✔ متوازنة"))))),IF(R1323=0,"⚠ أضف سطر عهدة أولًا",IF(OR(C1323="",N(G1323)=0),"⚠ أكمل التاريخ والقيمة",IF(S1323="","⚠ التاريخ خارج السنة المالية",IF(H1323="","⚠ اختر بند الموازنة",IF(I1323="مرفوض","✖ مرفوض من المدير",IF(I1323&lt;&gt;"موافق","⏳ بانتظار موافقة المدير",IF(K1323&lt;&gt;"نعم","⚠ غير مسوى مع الحسابات","✔ معتمد ومسوى")))))))))</f>
        <v/>
      </c>
      <c r="R1323">
        <f>N(R1322)+IF(A1323="عهدة",1,0)</f>
        <v/>
      </c>
      <c r="S1323">
        <f>IF(C1323="","",IF(AND(C1323&gt;=DATE(2026,9,1),C1323&lt;=DATE(2027,8,31)),(YEAR(C1323)-2026)*12+MONTH(C1323)-8,""))</f>
        <v/>
      </c>
      <c r="T1323">
        <f>IF(AND(A1323="مصروف",R1323&gt;0,I1323="موافق",S1323&lt;&gt;"",H1323&lt;&gt;""),N(G1323),0)</f>
        <v/>
      </c>
    </row>
    <row r="1324">
      <c r="A1324" s="19" t="n"/>
      <c r="B1324" s="20">
        <f>IF(A1324="","",IF(R1324=0,"⚠ أضف سطر عهدة أولًا","DMT-"&amp;TEXT(R1324,"000")))</f>
        <v/>
      </c>
      <c r="C1324" s="21" t="n"/>
      <c r="D1324" s="20">
        <f>IF(C1324="","",IF(S1324="","خارج السنة المالية",INDEX(القوائم!$D$2:$D$13,S1324)))</f>
        <v/>
      </c>
      <c r="E1324" s="22" t="n"/>
      <c r="F1324" s="23" t="n"/>
      <c r="G1324" s="23" t="n"/>
      <c r="H1324" s="22" t="n"/>
      <c r="I1324" s="19" t="n"/>
      <c r="J1324" s="21" t="n"/>
      <c r="K1324" s="19" t="n"/>
      <c r="L1324" s="19" t="n"/>
      <c r="M1324" s="21" t="n"/>
      <c r="N1324" s="22" t="n"/>
      <c r="O1324" s="24">
        <f>IF(A1324&lt;&gt;"عهدة","",SUMIFS($G$8:$G$5007,$B$8:$B$5007,B1324,$A$8:$A$5007,"مصروف",$I$8:$I$5007,"&lt;&gt;مرفوض"))</f>
        <v/>
      </c>
      <c r="P1324" s="25">
        <f>IF(A1324&lt;&gt;"عهدة","",N(F1324)-O1324)</f>
        <v/>
      </c>
      <c r="Q1324" s="26">
        <f>IF(A1324="","",IF(A1324="عهدة",IF(N(F1324)=0,"⚠ أدخل قيمة العهدة",IF(P1324&lt;0,"⛔ عجز / زيادة مصروفات "&amp;TEXT(-P1324,"#,##0"),IF(COUNTIFS($B$8:$B$5007,B1324,$A$8:$A$5007,"مصروف",$I$8:$I$5007,"&lt;&gt;مرفوض",$K$8:$K$5007,"&lt;&gt;نعم")&gt;0,"⚠ "&amp;COUNTIFS($B$8:$B$5007,B1324,$A$8:$A$5007,"مصروف",$I$8:$I$5007,"&lt;&gt;مرفوض",$K$8:$K$5007,"&lt;&gt;نعم")&amp;" مصروف غير مسوى",IF(L1324="تمت التسوية",IF(P1324=0,"✔ متوازنة وتمت التسوية","✔ تمت التسوية – متبقي "&amp;TEXT(P1324,"#,##0")),IF(P1324&gt;0,"متبقي "&amp;TEXT(P1324,"#,##0"),"✔ متوازنة"))))),IF(R1324=0,"⚠ أضف سطر عهدة أولًا",IF(OR(C1324="",N(G1324)=0),"⚠ أكمل التاريخ والقيمة",IF(S1324="","⚠ التاريخ خارج السنة المالية",IF(H1324="","⚠ اختر بند الموازنة",IF(I1324="مرفوض","✖ مرفوض من المدير",IF(I1324&lt;&gt;"موافق","⏳ بانتظار موافقة المدير",IF(K1324&lt;&gt;"نعم","⚠ غير مسوى مع الحسابات","✔ معتمد ومسوى")))))))))</f>
        <v/>
      </c>
      <c r="R1324">
        <f>N(R1323)+IF(A1324="عهدة",1,0)</f>
        <v/>
      </c>
      <c r="S1324">
        <f>IF(C1324="","",IF(AND(C1324&gt;=DATE(2026,9,1),C1324&lt;=DATE(2027,8,31)),(YEAR(C1324)-2026)*12+MONTH(C1324)-8,""))</f>
        <v/>
      </c>
      <c r="T1324">
        <f>IF(AND(A1324="مصروف",R1324&gt;0,I1324="موافق",S1324&lt;&gt;"",H1324&lt;&gt;""),N(G1324),0)</f>
        <v/>
      </c>
    </row>
    <row r="1325">
      <c r="A1325" s="19" t="n"/>
      <c r="B1325" s="20">
        <f>IF(A1325="","",IF(R1325=0,"⚠ أضف سطر عهدة أولًا","DMT-"&amp;TEXT(R1325,"000")))</f>
        <v/>
      </c>
      <c r="C1325" s="21" t="n"/>
      <c r="D1325" s="20">
        <f>IF(C1325="","",IF(S1325="","خارج السنة المالية",INDEX(القوائم!$D$2:$D$13,S1325)))</f>
        <v/>
      </c>
      <c r="E1325" s="22" t="n"/>
      <c r="F1325" s="23" t="n"/>
      <c r="G1325" s="23" t="n"/>
      <c r="H1325" s="22" t="n"/>
      <c r="I1325" s="19" t="n"/>
      <c r="J1325" s="21" t="n"/>
      <c r="K1325" s="19" t="n"/>
      <c r="L1325" s="19" t="n"/>
      <c r="M1325" s="21" t="n"/>
      <c r="N1325" s="22" t="n"/>
      <c r="O1325" s="24">
        <f>IF(A1325&lt;&gt;"عهدة","",SUMIFS($G$8:$G$5007,$B$8:$B$5007,B1325,$A$8:$A$5007,"مصروف",$I$8:$I$5007,"&lt;&gt;مرفوض"))</f>
        <v/>
      </c>
      <c r="P1325" s="25">
        <f>IF(A1325&lt;&gt;"عهدة","",N(F1325)-O1325)</f>
        <v/>
      </c>
      <c r="Q1325" s="26">
        <f>IF(A1325="","",IF(A1325="عهدة",IF(N(F1325)=0,"⚠ أدخل قيمة العهدة",IF(P1325&lt;0,"⛔ عجز / زيادة مصروفات "&amp;TEXT(-P1325,"#,##0"),IF(COUNTIFS($B$8:$B$5007,B1325,$A$8:$A$5007,"مصروف",$I$8:$I$5007,"&lt;&gt;مرفوض",$K$8:$K$5007,"&lt;&gt;نعم")&gt;0,"⚠ "&amp;COUNTIFS($B$8:$B$5007,B1325,$A$8:$A$5007,"مصروف",$I$8:$I$5007,"&lt;&gt;مرفوض",$K$8:$K$5007,"&lt;&gt;نعم")&amp;" مصروف غير مسوى",IF(L1325="تمت التسوية",IF(P1325=0,"✔ متوازنة وتمت التسوية","✔ تمت التسوية – متبقي "&amp;TEXT(P1325,"#,##0")),IF(P1325&gt;0,"متبقي "&amp;TEXT(P1325,"#,##0"),"✔ متوازنة"))))),IF(R1325=0,"⚠ أضف سطر عهدة أولًا",IF(OR(C1325="",N(G1325)=0),"⚠ أكمل التاريخ والقيمة",IF(S1325="","⚠ التاريخ خارج السنة المالية",IF(H1325="","⚠ اختر بند الموازنة",IF(I1325="مرفوض","✖ مرفوض من المدير",IF(I1325&lt;&gt;"موافق","⏳ بانتظار موافقة المدير",IF(K1325&lt;&gt;"نعم","⚠ غير مسوى مع الحسابات","✔ معتمد ومسوى")))))))))</f>
        <v/>
      </c>
      <c r="R1325">
        <f>N(R1324)+IF(A1325="عهدة",1,0)</f>
        <v/>
      </c>
      <c r="S1325">
        <f>IF(C1325="","",IF(AND(C1325&gt;=DATE(2026,9,1),C1325&lt;=DATE(2027,8,31)),(YEAR(C1325)-2026)*12+MONTH(C1325)-8,""))</f>
        <v/>
      </c>
      <c r="T1325">
        <f>IF(AND(A1325="مصروف",R1325&gt;0,I1325="موافق",S1325&lt;&gt;"",H1325&lt;&gt;""),N(G1325),0)</f>
        <v/>
      </c>
    </row>
    <row r="1326">
      <c r="A1326" s="19" t="n"/>
      <c r="B1326" s="20">
        <f>IF(A1326="","",IF(R1326=0,"⚠ أضف سطر عهدة أولًا","DMT-"&amp;TEXT(R1326,"000")))</f>
        <v/>
      </c>
      <c r="C1326" s="21" t="n"/>
      <c r="D1326" s="20">
        <f>IF(C1326="","",IF(S1326="","خارج السنة المالية",INDEX(القوائم!$D$2:$D$13,S1326)))</f>
        <v/>
      </c>
      <c r="E1326" s="22" t="n"/>
      <c r="F1326" s="23" t="n"/>
      <c r="G1326" s="23" t="n"/>
      <c r="H1326" s="22" t="n"/>
      <c r="I1326" s="19" t="n"/>
      <c r="J1326" s="21" t="n"/>
      <c r="K1326" s="19" t="n"/>
      <c r="L1326" s="19" t="n"/>
      <c r="M1326" s="21" t="n"/>
      <c r="N1326" s="22" t="n"/>
      <c r="O1326" s="24">
        <f>IF(A1326&lt;&gt;"عهدة","",SUMIFS($G$8:$G$5007,$B$8:$B$5007,B1326,$A$8:$A$5007,"مصروف",$I$8:$I$5007,"&lt;&gt;مرفوض"))</f>
        <v/>
      </c>
      <c r="P1326" s="25">
        <f>IF(A1326&lt;&gt;"عهدة","",N(F1326)-O1326)</f>
        <v/>
      </c>
      <c r="Q1326" s="26">
        <f>IF(A1326="","",IF(A1326="عهدة",IF(N(F1326)=0,"⚠ أدخل قيمة العهدة",IF(P1326&lt;0,"⛔ عجز / زيادة مصروفات "&amp;TEXT(-P1326,"#,##0"),IF(COUNTIFS($B$8:$B$5007,B1326,$A$8:$A$5007,"مصروف",$I$8:$I$5007,"&lt;&gt;مرفوض",$K$8:$K$5007,"&lt;&gt;نعم")&gt;0,"⚠ "&amp;COUNTIFS($B$8:$B$5007,B1326,$A$8:$A$5007,"مصروف",$I$8:$I$5007,"&lt;&gt;مرفوض",$K$8:$K$5007,"&lt;&gt;نعم")&amp;" مصروف غير مسوى",IF(L1326="تمت التسوية",IF(P1326=0,"✔ متوازنة وتمت التسوية","✔ تمت التسوية – متبقي "&amp;TEXT(P1326,"#,##0")),IF(P1326&gt;0,"متبقي "&amp;TEXT(P1326,"#,##0"),"✔ متوازنة"))))),IF(R1326=0,"⚠ أضف سطر عهدة أولًا",IF(OR(C1326="",N(G1326)=0),"⚠ أكمل التاريخ والقيمة",IF(S1326="","⚠ التاريخ خارج السنة المالية",IF(H1326="","⚠ اختر بند الموازنة",IF(I1326="مرفوض","✖ مرفوض من المدير",IF(I1326&lt;&gt;"موافق","⏳ بانتظار موافقة المدير",IF(K1326&lt;&gt;"نعم","⚠ غير مسوى مع الحسابات","✔ معتمد ومسوى")))))))))</f>
        <v/>
      </c>
      <c r="R1326">
        <f>N(R1325)+IF(A1326="عهدة",1,0)</f>
        <v/>
      </c>
      <c r="S1326">
        <f>IF(C1326="","",IF(AND(C1326&gt;=DATE(2026,9,1),C1326&lt;=DATE(2027,8,31)),(YEAR(C1326)-2026)*12+MONTH(C1326)-8,""))</f>
        <v/>
      </c>
      <c r="T1326">
        <f>IF(AND(A1326="مصروف",R1326&gt;0,I1326="موافق",S1326&lt;&gt;"",H1326&lt;&gt;""),N(G1326),0)</f>
        <v/>
      </c>
    </row>
    <row r="1327">
      <c r="A1327" s="19" t="n"/>
      <c r="B1327" s="20">
        <f>IF(A1327="","",IF(R1327=0,"⚠ أضف سطر عهدة أولًا","DMT-"&amp;TEXT(R1327,"000")))</f>
        <v/>
      </c>
      <c r="C1327" s="21" t="n"/>
      <c r="D1327" s="20">
        <f>IF(C1327="","",IF(S1327="","خارج السنة المالية",INDEX(القوائم!$D$2:$D$13,S1327)))</f>
        <v/>
      </c>
      <c r="E1327" s="22" t="n"/>
      <c r="F1327" s="23" t="n"/>
      <c r="G1327" s="23" t="n"/>
      <c r="H1327" s="22" t="n"/>
      <c r="I1327" s="19" t="n"/>
      <c r="J1327" s="21" t="n"/>
      <c r="K1327" s="19" t="n"/>
      <c r="L1327" s="19" t="n"/>
      <c r="M1327" s="21" t="n"/>
      <c r="N1327" s="22" t="n"/>
      <c r="O1327" s="24">
        <f>IF(A1327&lt;&gt;"عهدة","",SUMIFS($G$8:$G$5007,$B$8:$B$5007,B1327,$A$8:$A$5007,"مصروف",$I$8:$I$5007,"&lt;&gt;مرفوض"))</f>
        <v/>
      </c>
      <c r="P1327" s="25">
        <f>IF(A1327&lt;&gt;"عهدة","",N(F1327)-O1327)</f>
        <v/>
      </c>
      <c r="Q1327" s="26">
        <f>IF(A1327="","",IF(A1327="عهدة",IF(N(F1327)=0,"⚠ أدخل قيمة العهدة",IF(P1327&lt;0,"⛔ عجز / زيادة مصروفات "&amp;TEXT(-P1327,"#,##0"),IF(COUNTIFS($B$8:$B$5007,B1327,$A$8:$A$5007,"مصروف",$I$8:$I$5007,"&lt;&gt;مرفوض",$K$8:$K$5007,"&lt;&gt;نعم")&gt;0,"⚠ "&amp;COUNTIFS($B$8:$B$5007,B1327,$A$8:$A$5007,"مصروف",$I$8:$I$5007,"&lt;&gt;مرفوض",$K$8:$K$5007,"&lt;&gt;نعم")&amp;" مصروف غير مسوى",IF(L1327="تمت التسوية",IF(P1327=0,"✔ متوازنة وتمت التسوية","✔ تمت التسوية – متبقي "&amp;TEXT(P1327,"#,##0")),IF(P1327&gt;0,"متبقي "&amp;TEXT(P1327,"#,##0"),"✔ متوازنة"))))),IF(R1327=0,"⚠ أضف سطر عهدة أولًا",IF(OR(C1327="",N(G1327)=0),"⚠ أكمل التاريخ والقيمة",IF(S1327="","⚠ التاريخ خارج السنة المالية",IF(H1327="","⚠ اختر بند الموازنة",IF(I1327="مرفوض","✖ مرفوض من المدير",IF(I1327&lt;&gt;"موافق","⏳ بانتظار موافقة المدير",IF(K1327&lt;&gt;"نعم","⚠ غير مسوى مع الحسابات","✔ معتمد ومسوى")))))))))</f>
        <v/>
      </c>
      <c r="R1327">
        <f>N(R1326)+IF(A1327="عهدة",1,0)</f>
        <v/>
      </c>
      <c r="S1327">
        <f>IF(C1327="","",IF(AND(C1327&gt;=DATE(2026,9,1),C1327&lt;=DATE(2027,8,31)),(YEAR(C1327)-2026)*12+MONTH(C1327)-8,""))</f>
        <v/>
      </c>
      <c r="T1327">
        <f>IF(AND(A1327="مصروف",R1327&gt;0,I1327="موافق",S1327&lt;&gt;"",H1327&lt;&gt;""),N(G1327),0)</f>
        <v/>
      </c>
    </row>
    <row r="1328">
      <c r="A1328" s="19" t="n"/>
      <c r="B1328" s="20">
        <f>IF(A1328="","",IF(R1328=0,"⚠ أضف سطر عهدة أولًا","DMT-"&amp;TEXT(R1328,"000")))</f>
        <v/>
      </c>
      <c r="C1328" s="21" t="n"/>
      <c r="D1328" s="20">
        <f>IF(C1328="","",IF(S1328="","خارج السنة المالية",INDEX(القوائم!$D$2:$D$13,S1328)))</f>
        <v/>
      </c>
      <c r="E1328" s="22" t="n"/>
      <c r="F1328" s="23" t="n"/>
      <c r="G1328" s="23" t="n"/>
      <c r="H1328" s="22" t="n"/>
      <c r="I1328" s="19" t="n"/>
      <c r="J1328" s="21" t="n"/>
      <c r="K1328" s="19" t="n"/>
      <c r="L1328" s="19" t="n"/>
      <c r="M1328" s="21" t="n"/>
      <c r="N1328" s="22" t="n"/>
      <c r="O1328" s="24">
        <f>IF(A1328&lt;&gt;"عهدة","",SUMIFS($G$8:$G$5007,$B$8:$B$5007,B1328,$A$8:$A$5007,"مصروف",$I$8:$I$5007,"&lt;&gt;مرفوض"))</f>
        <v/>
      </c>
      <c r="P1328" s="25">
        <f>IF(A1328&lt;&gt;"عهدة","",N(F1328)-O1328)</f>
        <v/>
      </c>
      <c r="Q1328" s="26">
        <f>IF(A1328="","",IF(A1328="عهدة",IF(N(F1328)=0,"⚠ أدخل قيمة العهدة",IF(P1328&lt;0,"⛔ عجز / زيادة مصروفات "&amp;TEXT(-P1328,"#,##0"),IF(COUNTIFS($B$8:$B$5007,B1328,$A$8:$A$5007,"مصروف",$I$8:$I$5007,"&lt;&gt;مرفوض",$K$8:$K$5007,"&lt;&gt;نعم")&gt;0,"⚠ "&amp;COUNTIFS($B$8:$B$5007,B1328,$A$8:$A$5007,"مصروف",$I$8:$I$5007,"&lt;&gt;مرفوض",$K$8:$K$5007,"&lt;&gt;نعم")&amp;" مصروف غير مسوى",IF(L1328="تمت التسوية",IF(P1328=0,"✔ متوازنة وتمت التسوية","✔ تمت التسوية – متبقي "&amp;TEXT(P1328,"#,##0")),IF(P1328&gt;0,"متبقي "&amp;TEXT(P1328,"#,##0"),"✔ متوازنة"))))),IF(R1328=0,"⚠ أضف سطر عهدة أولًا",IF(OR(C1328="",N(G1328)=0),"⚠ أكمل التاريخ والقيمة",IF(S1328="","⚠ التاريخ خارج السنة المالية",IF(H1328="","⚠ اختر بند الموازنة",IF(I1328="مرفوض","✖ مرفوض من المدير",IF(I1328&lt;&gt;"موافق","⏳ بانتظار موافقة المدير",IF(K1328&lt;&gt;"نعم","⚠ غير مسوى مع الحسابات","✔ معتمد ومسوى")))))))))</f>
        <v/>
      </c>
      <c r="R1328">
        <f>N(R1327)+IF(A1328="عهدة",1,0)</f>
        <v/>
      </c>
      <c r="S1328">
        <f>IF(C1328="","",IF(AND(C1328&gt;=DATE(2026,9,1),C1328&lt;=DATE(2027,8,31)),(YEAR(C1328)-2026)*12+MONTH(C1328)-8,""))</f>
        <v/>
      </c>
      <c r="T1328">
        <f>IF(AND(A1328="مصروف",R1328&gt;0,I1328="موافق",S1328&lt;&gt;"",H1328&lt;&gt;""),N(G1328),0)</f>
        <v/>
      </c>
    </row>
    <row r="1329">
      <c r="A1329" s="19" t="n"/>
      <c r="B1329" s="20">
        <f>IF(A1329="","",IF(R1329=0,"⚠ أضف سطر عهدة أولًا","DMT-"&amp;TEXT(R1329,"000")))</f>
        <v/>
      </c>
      <c r="C1329" s="21" t="n"/>
      <c r="D1329" s="20">
        <f>IF(C1329="","",IF(S1329="","خارج السنة المالية",INDEX(القوائم!$D$2:$D$13,S1329)))</f>
        <v/>
      </c>
      <c r="E1329" s="22" t="n"/>
      <c r="F1329" s="23" t="n"/>
      <c r="G1329" s="23" t="n"/>
      <c r="H1329" s="22" t="n"/>
      <c r="I1329" s="19" t="n"/>
      <c r="J1329" s="21" t="n"/>
      <c r="K1329" s="19" t="n"/>
      <c r="L1329" s="19" t="n"/>
      <c r="M1329" s="21" t="n"/>
      <c r="N1329" s="22" t="n"/>
      <c r="O1329" s="24">
        <f>IF(A1329&lt;&gt;"عهدة","",SUMIFS($G$8:$G$5007,$B$8:$B$5007,B1329,$A$8:$A$5007,"مصروف",$I$8:$I$5007,"&lt;&gt;مرفوض"))</f>
        <v/>
      </c>
      <c r="P1329" s="25">
        <f>IF(A1329&lt;&gt;"عهدة","",N(F1329)-O1329)</f>
        <v/>
      </c>
      <c r="Q1329" s="26">
        <f>IF(A1329="","",IF(A1329="عهدة",IF(N(F1329)=0,"⚠ أدخل قيمة العهدة",IF(P1329&lt;0,"⛔ عجز / زيادة مصروفات "&amp;TEXT(-P1329,"#,##0"),IF(COUNTIFS($B$8:$B$5007,B1329,$A$8:$A$5007,"مصروف",$I$8:$I$5007,"&lt;&gt;مرفوض",$K$8:$K$5007,"&lt;&gt;نعم")&gt;0,"⚠ "&amp;COUNTIFS($B$8:$B$5007,B1329,$A$8:$A$5007,"مصروف",$I$8:$I$5007,"&lt;&gt;مرفوض",$K$8:$K$5007,"&lt;&gt;نعم")&amp;" مصروف غير مسوى",IF(L1329="تمت التسوية",IF(P1329=0,"✔ متوازنة وتمت التسوية","✔ تمت التسوية – متبقي "&amp;TEXT(P1329,"#,##0")),IF(P1329&gt;0,"متبقي "&amp;TEXT(P1329,"#,##0"),"✔ متوازنة"))))),IF(R1329=0,"⚠ أضف سطر عهدة أولًا",IF(OR(C1329="",N(G1329)=0),"⚠ أكمل التاريخ والقيمة",IF(S1329="","⚠ التاريخ خارج السنة المالية",IF(H1329="","⚠ اختر بند الموازنة",IF(I1329="مرفوض","✖ مرفوض من المدير",IF(I1329&lt;&gt;"موافق","⏳ بانتظار موافقة المدير",IF(K1329&lt;&gt;"نعم","⚠ غير مسوى مع الحسابات","✔ معتمد ومسوى")))))))))</f>
        <v/>
      </c>
      <c r="R1329">
        <f>N(R1328)+IF(A1329="عهدة",1,0)</f>
        <v/>
      </c>
      <c r="S1329">
        <f>IF(C1329="","",IF(AND(C1329&gt;=DATE(2026,9,1),C1329&lt;=DATE(2027,8,31)),(YEAR(C1329)-2026)*12+MONTH(C1329)-8,""))</f>
        <v/>
      </c>
      <c r="T1329">
        <f>IF(AND(A1329="مصروف",R1329&gt;0,I1329="موافق",S1329&lt;&gt;"",H1329&lt;&gt;""),N(G1329),0)</f>
        <v/>
      </c>
    </row>
    <row r="1330">
      <c r="A1330" s="19" t="n"/>
      <c r="B1330" s="20">
        <f>IF(A1330="","",IF(R1330=0,"⚠ أضف سطر عهدة أولًا","DMT-"&amp;TEXT(R1330,"000")))</f>
        <v/>
      </c>
      <c r="C1330" s="21" t="n"/>
      <c r="D1330" s="20">
        <f>IF(C1330="","",IF(S1330="","خارج السنة المالية",INDEX(القوائم!$D$2:$D$13,S1330)))</f>
        <v/>
      </c>
      <c r="E1330" s="22" t="n"/>
      <c r="F1330" s="23" t="n"/>
      <c r="G1330" s="23" t="n"/>
      <c r="H1330" s="22" t="n"/>
      <c r="I1330" s="19" t="n"/>
      <c r="J1330" s="21" t="n"/>
      <c r="K1330" s="19" t="n"/>
      <c r="L1330" s="19" t="n"/>
      <c r="M1330" s="21" t="n"/>
      <c r="N1330" s="22" t="n"/>
      <c r="O1330" s="24">
        <f>IF(A1330&lt;&gt;"عهدة","",SUMIFS($G$8:$G$5007,$B$8:$B$5007,B1330,$A$8:$A$5007,"مصروف",$I$8:$I$5007,"&lt;&gt;مرفوض"))</f>
        <v/>
      </c>
      <c r="P1330" s="25">
        <f>IF(A1330&lt;&gt;"عهدة","",N(F1330)-O1330)</f>
        <v/>
      </c>
      <c r="Q1330" s="26">
        <f>IF(A1330="","",IF(A1330="عهدة",IF(N(F1330)=0,"⚠ أدخل قيمة العهدة",IF(P1330&lt;0,"⛔ عجز / زيادة مصروفات "&amp;TEXT(-P1330,"#,##0"),IF(COUNTIFS($B$8:$B$5007,B1330,$A$8:$A$5007,"مصروف",$I$8:$I$5007,"&lt;&gt;مرفوض",$K$8:$K$5007,"&lt;&gt;نعم")&gt;0,"⚠ "&amp;COUNTIFS($B$8:$B$5007,B1330,$A$8:$A$5007,"مصروف",$I$8:$I$5007,"&lt;&gt;مرفوض",$K$8:$K$5007,"&lt;&gt;نعم")&amp;" مصروف غير مسوى",IF(L1330="تمت التسوية",IF(P1330=0,"✔ متوازنة وتمت التسوية","✔ تمت التسوية – متبقي "&amp;TEXT(P1330,"#,##0")),IF(P1330&gt;0,"متبقي "&amp;TEXT(P1330,"#,##0"),"✔ متوازنة"))))),IF(R1330=0,"⚠ أضف سطر عهدة أولًا",IF(OR(C1330="",N(G1330)=0),"⚠ أكمل التاريخ والقيمة",IF(S1330="","⚠ التاريخ خارج السنة المالية",IF(H1330="","⚠ اختر بند الموازنة",IF(I1330="مرفوض","✖ مرفوض من المدير",IF(I1330&lt;&gt;"موافق","⏳ بانتظار موافقة المدير",IF(K1330&lt;&gt;"نعم","⚠ غير مسوى مع الحسابات","✔ معتمد ومسوى")))))))))</f>
        <v/>
      </c>
      <c r="R1330">
        <f>N(R1329)+IF(A1330="عهدة",1,0)</f>
        <v/>
      </c>
      <c r="S1330">
        <f>IF(C1330="","",IF(AND(C1330&gt;=DATE(2026,9,1),C1330&lt;=DATE(2027,8,31)),(YEAR(C1330)-2026)*12+MONTH(C1330)-8,""))</f>
        <v/>
      </c>
      <c r="T1330">
        <f>IF(AND(A1330="مصروف",R1330&gt;0,I1330="موافق",S1330&lt;&gt;"",H1330&lt;&gt;""),N(G1330),0)</f>
        <v/>
      </c>
    </row>
    <row r="1331">
      <c r="A1331" s="19" t="n"/>
      <c r="B1331" s="20">
        <f>IF(A1331="","",IF(R1331=0,"⚠ أضف سطر عهدة أولًا","DMT-"&amp;TEXT(R1331,"000")))</f>
        <v/>
      </c>
      <c r="C1331" s="21" t="n"/>
      <c r="D1331" s="20">
        <f>IF(C1331="","",IF(S1331="","خارج السنة المالية",INDEX(القوائم!$D$2:$D$13,S1331)))</f>
        <v/>
      </c>
      <c r="E1331" s="22" t="n"/>
      <c r="F1331" s="23" t="n"/>
      <c r="G1331" s="23" t="n"/>
      <c r="H1331" s="22" t="n"/>
      <c r="I1331" s="19" t="n"/>
      <c r="J1331" s="21" t="n"/>
      <c r="K1331" s="19" t="n"/>
      <c r="L1331" s="19" t="n"/>
      <c r="M1331" s="21" t="n"/>
      <c r="N1331" s="22" t="n"/>
      <c r="O1331" s="24">
        <f>IF(A1331&lt;&gt;"عهدة","",SUMIFS($G$8:$G$5007,$B$8:$B$5007,B1331,$A$8:$A$5007,"مصروف",$I$8:$I$5007,"&lt;&gt;مرفوض"))</f>
        <v/>
      </c>
      <c r="P1331" s="25">
        <f>IF(A1331&lt;&gt;"عهدة","",N(F1331)-O1331)</f>
        <v/>
      </c>
      <c r="Q1331" s="26">
        <f>IF(A1331="","",IF(A1331="عهدة",IF(N(F1331)=0,"⚠ أدخل قيمة العهدة",IF(P1331&lt;0,"⛔ عجز / زيادة مصروفات "&amp;TEXT(-P1331,"#,##0"),IF(COUNTIFS($B$8:$B$5007,B1331,$A$8:$A$5007,"مصروف",$I$8:$I$5007,"&lt;&gt;مرفوض",$K$8:$K$5007,"&lt;&gt;نعم")&gt;0,"⚠ "&amp;COUNTIFS($B$8:$B$5007,B1331,$A$8:$A$5007,"مصروف",$I$8:$I$5007,"&lt;&gt;مرفوض",$K$8:$K$5007,"&lt;&gt;نعم")&amp;" مصروف غير مسوى",IF(L1331="تمت التسوية",IF(P1331=0,"✔ متوازنة وتمت التسوية","✔ تمت التسوية – متبقي "&amp;TEXT(P1331,"#,##0")),IF(P1331&gt;0,"متبقي "&amp;TEXT(P1331,"#,##0"),"✔ متوازنة"))))),IF(R1331=0,"⚠ أضف سطر عهدة أولًا",IF(OR(C1331="",N(G1331)=0),"⚠ أكمل التاريخ والقيمة",IF(S1331="","⚠ التاريخ خارج السنة المالية",IF(H1331="","⚠ اختر بند الموازنة",IF(I1331="مرفوض","✖ مرفوض من المدير",IF(I1331&lt;&gt;"موافق","⏳ بانتظار موافقة المدير",IF(K1331&lt;&gt;"نعم","⚠ غير مسوى مع الحسابات","✔ معتمد ومسوى")))))))))</f>
        <v/>
      </c>
      <c r="R1331">
        <f>N(R1330)+IF(A1331="عهدة",1,0)</f>
        <v/>
      </c>
      <c r="S1331">
        <f>IF(C1331="","",IF(AND(C1331&gt;=DATE(2026,9,1),C1331&lt;=DATE(2027,8,31)),(YEAR(C1331)-2026)*12+MONTH(C1331)-8,""))</f>
        <v/>
      </c>
      <c r="T1331">
        <f>IF(AND(A1331="مصروف",R1331&gt;0,I1331="موافق",S1331&lt;&gt;"",H1331&lt;&gt;""),N(G1331),0)</f>
        <v/>
      </c>
    </row>
    <row r="1332">
      <c r="A1332" s="19" t="n"/>
      <c r="B1332" s="20">
        <f>IF(A1332="","",IF(R1332=0,"⚠ أضف سطر عهدة أولًا","DMT-"&amp;TEXT(R1332,"000")))</f>
        <v/>
      </c>
      <c r="C1332" s="21" t="n"/>
      <c r="D1332" s="20">
        <f>IF(C1332="","",IF(S1332="","خارج السنة المالية",INDEX(القوائم!$D$2:$D$13,S1332)))</f>
        <v/>
      </c>
      <c r="E1332" s="22" t="n"/>
      <c r="F1332" s="23" t="n"/>
      <c r="G1332" s="23" t="n"/>
      <c r="H1332" s="22" t="n"/>
      <c r="I1332" s="19" t="n"/>
      <c r="J1332" s="21" t="n"/>
      <c r="K1332" s="19" t="n"/>
      <c r="L1332" s="19" t="n"/>
      <c r="M1332" s="21" t="n"/>
      <c r="N1332" s="22" t="n"/>
      <c r="O1332" s="24">
        <f>IF(A1332&lt;&gt;"عهدة","",SUMIFS($G$8:$G$5007,$B$8:$B$5007,B1332,$A$8:$A$5007,"مصروف",$I$8:$I$5007,"&lt;&gt;مرفوض"))</f>
        <v/>
      </c>
      <c r="P1332" s="25">
        <f>IF(A1332&lt;&gt;"عهدة","",N(F1332)-O1332)</f>
        <v/>
      </c>
      <c r="Q1332" s="26">
        <f>IF(A1332="","",IF(A1332="عهدة",IF(N(F1332)=0,"⚠ أدخل قيمة العهدة",IF(P1332&lt;0,"⛔ عجز / زيادة مصروفات "&amp;TEXT(-P1332,"#,##0"),IF(COUNTIFS($B$8:$B$5007,B1332,$A$8:$A$5007,"مصروف",$I$8:$I$5007,"&lt;&gt;مرفوض",$K$8:$K$5007,"&lt;&gt;نعم")&gt;0,"⚠ "&amp;COUNTIFS($B$8:$B$5007,B1332,$A$8:$A$5007,"مصروف",$I$8:$I$5007,"&lt;&gt;مرفوض",$K$8:$K$5007,"&lt;&gt;نعم")&amp;" مصروف غير مسوى",IF(L1332="تمت التسوية",IF(P1332=0,"✔ متوازنة وتمت التسوية","✔ تمت التسوية – متبقي "&amp;TEXT(P1332,"#,##0")),IF(P1332&gt;0,"متبقي "&amp;TEXT(P1332,"#,##0"),"✔ متوازنة"))))),IF(R1332=0,"⚠ أضف سطر عهدة أولًا",IF(OR(C1332="",N(G1332)=0),"⚠ أكمل التاريخ والقيمة",IF(S1332="","⚠ التاريخ خارج السنة المالية",IF(H1332="","⚠ اختر بند الموازنة",IF(I1332="مرفوض","✖ مرفوض من المدير",IF(I1332&lt;&gt;"موافق","⏳ بانتظار موافقة المدير",IF(K1332&lt;&gt;"نعم","⚠ غير مسوى مع الحسابات","✔ معتمد ومسوى")))))))))</f>
        <v/>
      </c>
      <c r="R1332">
        <f>N(R1331)+IF(A1332="عهدة",1,0)</f>
        <v/>
      </c>
      <c r="S1332">
        <f>IF(C1332="","",IF(AND(C1332&gt;=DATE(2026,9,1),C1332&lt;=DATE(2027,8,31)),(YEAR(C1332)-2026)*12+MONTH(C1332)-8,""))</f>
        <v/>
      </c>
      <c r="T1332">
        <f>IF(AND(A1332="مصروف",R1332&gt;0,I1332="موافق",S1332&lt;&gt;"",H1332&lt;&gt;""),N(G1332),0)</f>
        <v/>
      </c>
    </row>
    <row r="1333">
      <c r="A1333" s="19" t="n"/>
      <c r="B1333" s="20">
        <f>IF(A1333="","",IF(R1333=0,"⚠ أضف سطر عهدة أولًا","DMT-"&amp;TEXT(R1333,"000")))</f>
        <v/>
      </c>
      <c r="C1333" s="21" t="n"/>
      <c r="D1333" s="20">
        <f>IF(C1333="","",IF(S1333="","خارج السنة المالية",INDEX(القوائم!$D$2:$D$13,S1333)))</f>
        <v/>
      </c>
      <c r="E1333" s="22" t="n"/>
      <c r="F1333" s="23" t="n"/>
      <c r="G1333" s="23" t="n"/>
      <c r="H1333" s="22" t="n"/>
      <c r="I1333" s="19" t="n"/>
      <c r="J1333" s="21" t="n"/>
      <c r="K1333" s="19" t="n"/>
      <c r="L1333" s="19" t="n"/>
      <c r="M1333" s="21" t="n"/>
      <c r="N1333" s="22" t="n"/>
      <c r="O1333" s="24">
        <f>IF(A1333&lt;&gt;"عهدة","",SUMIFS($G$8:$G$5007,$B$8:$B$5007,B1333,$A$8:$A$5007,"مصروف",$I$8:$I$5007,"&lt;&gt;مرفوض"))</f>
        <v/>
      </c>
      <c r="P1333" s="25">
        <f>IF(A1333&lt;&gt;"عهدة","",N(F1333)-O1333)</f>
        <v/>
      </c>
      <c r="Q1333" s="26">
        <f>IF(A1333="","",IF(A1333="عهدة",IF(N(F1333)=0,"⚠ أدخل قيمة العهدة",IF(P1333&lt;0,"⛔ عجز / زيادة مصروفات "&amp;TEXT(-P1333,"#,##0"),IF(COUNTIFS($B$8:$B$5007,B1333,$A$8:$A$5007,"مصروف",$I$8:$I$5007,"&lt;&gt;مرفوض",$K$8:$K$5007,"&lt;&gt;نعم")&gt;0,"⚠ "&amp;COUNTIFS($B$8:$B$5007,B1333,$A$8:$A$5007,"مصروف",$I$8:$I$5007,"&lt;&gt;مرفوض",$K$8:$K$5007,"&lt;&gt;نعم")&amp;" مصروف غير مسوى",IF(L1333="تمت التسوية",IF(P1333=0,"✔ متوازنة وتمت التسوية","✔ تمت التسوية – متبقي "&amp;TEXT(P1333,"#,##0")),IF(P1333&gt;0,"متبقي "&amp;TEXT(P1333,"#,##0"),"✔ متوازنة"))))),IF(R1333=0,"⚠ أضف سطر عهدة أولًا",IF(OR(C1333="",N(G1333)=0),"⚠ أكمل التاريخ والقيمة",IF(S1333="","⚠ التاريخ خارج السنة المالية",IF(H1333="","⚠ اختر بند الموازنة",IF(I1333="مرفوض","✖ مرفوض من المدير",IF(I1333&lt;&gt;"موافق","⏳ بانتظار موافقة المدير",IF(K1333&lt;&gt;"نعم","⚠ غير مسوى مع الحسابات","✔ معتمد ومسوى")))))))))</f>
        <v/>
      </c>
      <c r="R1333">
        <f>N(R1332)+IF(A1333="عهدة",1,0)</f>
        <v/>
      </c>
      <c r="S1333">
        <f>IF(C1333="","",IF(AND(C1333&gt;=DATE(2026,9,1),C1333&lt;=DATE(2027,8,31)),(YEAR(C1333)-2026)*12+MONTH(C1333)-8,""))</f>
        <v/>
      </c>
      <c r="T1333">
        <f>IF(AND(A1333="مصروف",R1333&gt;0,I1333="موافق",S1333&lt;&gt;"",H1333&lt;&gt;""),N(G1333),0)</f>
        <v/>
      </c>
    </row>
    <row r="1334">
      <c r="A1334" s="19" t="n"/>
      <c r="B1334" s="20">
        <f>IF(A1334="","",IF(R1334=0,"⚠ أضف سطر عهدة أولًا","DMT-"&amp;TEXT(R1334,"000")))</f>
        <v/>
      </c>
      <c r="C1334" s="21" t="n"/>
      <c r="D1334" s="20">
        <f>IF(C1334="","",IF(S1334="","خارج السنة المالية",INDEX(القوائم!$D$2:$D$13,S1334)))</f>
        <v/>
      </c>
      <c r="E1334" s="22" t="n"/>
      <c r="F1334" s="23" t="n"/>
      <c r="G1334" s="23" t="n"/>
      <c r="H1334" s="22" t="n"/>
      <c r="I1334" s="19" t="n"/>
      <c r="J1334" s="21" t="n"/>
      <c r="K1334" s="19" t="n"/>
      <c r="L1334" s="19" t="n"/>
      <c r="M1334" s="21" t="n"/>
      <c r="N1334" s="22" t="n"/>
      <c r="O1334" s="24">
        <f>IF(A1334&lt;&gt;"عهدة","",SUMIFS($G$8:$G$5007,$B$8:$B$5007,B1334,$A$8:$A$5007,"مصروف",$I$8:$I$5007,"&lt;&gt;مرفوض"))</f>
        <v/>
      </c>
      <c r="P1334" s="25">
        <f>IF(A1334&lt;&gt;"عهدة","",N(F1334)-O1334)</f>
        <v/>
      </c>
      <c r="Q1334" s="26">
        <f>IF(A1334="","",IF(A1334="عهدة",IF(N(F1334)=0,"⚠ أدخل قيمة العهدة",IF(P1334&lt;0,"⛔ عجز / زيادة مصروفات "&amp;TEXT(-P1334,"#,##0"),IF(COUNTIFS($B$8:$B$5007,B1334,$A$8:$A$5007,"مصروف",$I$8:$I$5007,"&lt;&gt;مرفوض",$K$8:$K$5007,"&lt;&gt;نعم")&gt;0,"⚠ "&amp;COUNTIFS($B$8:$B$5007,B1334,$A$8:$A$5007,"مصروف",$I$8:$I$5007,"&lt;&gt;مرفوض",$K$8:$K$5007,"&lt;&gt;نعم")&amp;" مصروف غير مسوى",IF(L1334="تمت التسوية",IF(P1334=0,"✔ متوازنة وتمت التسوية","✔ تمت التسوية – متبقي "&amp;TEXT(P1334,"#,##0")),IF(P1334&gt;0,"متبقي "&amp;TEXT(P1334,"#,##0"),"✔ متوازنة"))))),IF(R1334=0,"⚠ أضف سطر عهدة أولًا",IF(OR(C1334="",N(G1334)=0),"⚠ أكمل التاريخ والقيمة",IF(S1334="","⚠ التاريخ خارج السنة المالية",IF(H1334="","⚠ اختر بند الموازنة",IF(I1334="مرفوض","✖ مرفوض من المدير",IF(I1334&lt;&gt;"موافق","⏳ بانتظار موافقة المدير",IF(K1334&lt;&gt;"نعم","⚠ غير مسوى مع الحسابات","✔ معتمد ومسوى")))))))))</f>
        <v/>
      </c>
      <c r="R1334">
        <f>N(R1333)+IF(A1334="عهدة",1,0)</f>
        <v/>
      </c>
      <c r="S1334">
        <f>IF(C1334="","",IF(AND(C1334&gt;=DATE(2026,9,1),C1334&lt;=DATE(2027,8,31)),(YEAR(C1334)-2026)*12+MONTH(C1334)-8,""))</f>
        <v/>
      </c>
      <c r="T1334">
        <f>IF(AND(A1334="مصروف",R1334&gt;0,I1334="موافق",S1334&lt;&gt;"",H1334&lt;&gt;""),N(G1334),0)</f>
        <v/>
      </c>
    </row>
    <row r="1335">
      <c r="A1335" s="19" t="n"/>
      <c r="B1335" s="20">
        <f>IF(A1335="","",IF(R1335=0,"⚠ أضف سطر عهدة أولًا","DMT-"&amp;TEXT(R1335,"000")))</f>
        <v/>
      </c>
      <c r="C1335" s="21" t="n"/>
      <c r="D1335" s="20">
        <f>IF(C1335="","",IF(S1335="","خارج السنة المالية",INDEX(القوائم!$D$2:$D$13,S1335)))</f>
        <v/>
      </c>
      <c r="E1335" s="22" t="n"/>
      <c r="F1335" s="23" t="n"/>
      <c r="G1335" s="23" t="n"/>
      <c r="H1335" s="22" t="n"/>
      <c r="I1335" s="19" t="n"/>
      <c r="J1335" s="21" t="n"/>
      <c r="K1335" s="19" t="n"/>
      <c r="L1335" s="19" t="n"/>
      <c r="M1335" s="21" t="n"/>
      <c r="N1335" s="22" t="n"/>
      <c r="O1335" s="24">
        <f>IF(A1335&lt;&gt;"عهدة","",SUMIFS($G$8:$G$5007,$B$8:$B$5007,B1335,$A$8:$A$5007,"مصروف",$I$8:$I$5007,"&lt;&gt;مرفوض"))</f>
        <v/>
      </c>
      <c r="P1335" s="25">
        <f>IF(A1335&lt;&gt;"عهدة","",N(F1335)-O1335)</f>
        <v/>
      </c>
      <c r="Q1335" s="26">
        <f>IF(A1335="","",IF(A1335="عهدة",IF(N(F1335)=0,"⚠ أدخل قيمة العهدة",IF(P1335&lt;0,"⛔ عجز / زيادة مصروفات "&amp;TEXT(-P1335,"#,##0"),IF(COUNTIFS($B$8:$B$5007,B1335,$A$8:$A$5007,"مصروف",$I$8:$I$5007,"&lt;&gt;مرفوض",$K$8:$K$5007,"&lt;&gt;نعم")&gt;0,"⚠ "&amp;COUNTIFS($B$8:$B$5007,B1335,$A$8:$A$5007,"مصروف",$I$8:$I$5007,"&lt;&gt;مرفوض",$K$8:$K$5007,"&lt;&gt;نعم")&amp;" مصروف غير مسوى",IF(L1335="تمت التسوية",IF(P1335=0,"✔ متوازنة وتمت التسوية","✔ تمت التسوية – متبقي "&amp;TEXT(P1335,"#,##0")),IF(P1335&gt;0,"متبقي "&amp;TEXT(P1335,"#,##0"),"✔ متوازنة"))))),IF(R1335=0,"⚠ أضف سطر عهدة أولًا",IF(OR(C1335="",N(G1335)=0),"⚠ أكمل التاريخ والقيمة",IF(S1335="","⚠ التاريخ خارج السنة المالية",IF(H1335="","⚠ اختر بند الموازنة",IF(I1335="مرفوض","✖ مرفوض من المدير",IF(I1335&lt;&gt;"موافق","⏳ بانتظار موافقة المدير",IF(K1335&lt;&gt;"نعم","⚠ غير مسوى مع الحسابات","✔ معتمد ومسوى")))))))))</f>
        <v/>
      </c>
      <c r="R1335">
        <f>N(R1334)+IF(A1335="عهدة",1,0)</f>
        <v/>
      </c>
      <c r="S1335">
        <f>IF(C1335="","",IF(AND(C1335&gt;=DATE(2026,9,1),C1335&lt;=DATE(2027,8,31)),(YEAR(C1335)-2026)*12+MONTH(C1335)-8,""))</f>
        <v/>
      </c>
      <c r="T1335">
        <f>IF(AND(A1335="مصروف",R1335&gt;0,I1335="موافق",S1335&lt;&gt;"",H1335&lt;&gt;""),N(G1335),0)</f>
        <v/>
      </c>
    </row>
    <row r="1336">
      <c r="A1336" s="19" t="n"/>
      <c r="B1336" s="20">
        <f>IF(A1336="","",IF(R1336=0,"⚠ أضف سطر عهدة أولًا","DMT-"&amp;TEXT(R1336,"000")))</f>
        <v/>
      </c>
      <c r="C1336" s="21" t="n"/>
      <c r="D1336" s="20">
        <f>IF(C1336="","",IF(S1336="","خارج السنة المالية",INDEX(القوائم!$D$2:$D$13,S1336)))</f>
        <v/>
      </c>
      <c r="E1336" s="22" t="n"/>
      <c r="F1336" s="23" t="n"/>
      <c r="G1336" s="23" t="n"/>
      <c r="H1336" s="22" t="n"/>
      <c r="I1336" s="19" t="n"/>
      <c r="J1336" s="21" t="n"/>
      <c r="K1336" s="19" t="n"/>
      <c r="L1336" s="19" t="n"/>
      <c r="M1336" s="21" t="n"/>
      <c r="N1336" s="22" t="n"/>
      <c r="O1336" s="24">
        <f>IF(A1336&lt;&gt;"عهدة","",SUMIFS($G$8:$G$5007,$B$8:$B$5007,B1336,$A$8:$A$5007,"مصروف",$I$8:$I$5007,"&lt;&gt;مرفوض"))</f>
        <v/>
      </c>
      <c r="P1336" s="25">
        <f>IF(A1336&lt;&gt;"عهدة","",N(F1336)-O1336)</f>
        <v/>
      </c>
      <c r="Q1336" s="26">
        <f>IF(A1336="","",IF(A1336="عهدة",IF(N(F1336)=0,"⚠ أدخل قيمة العهدة",IF(P1336&lt;0,"⛔ عجز / زيادة مصروفات "&amp;TEXT(-P1336,"#,##0"),IF(COUNTIFS($B$8:$B$5007,B1336,$A$8:$A$5007,"مصروف",$I$8:$I$5007,"&lt;&gt;مرفوض",$K$8:$K$5007,"&lt;&gt;نعم")&gt;0,"⚠ "&amp;COUNTIFS($B$8:$B$5007,B1336,$A$8:$A$5007,"مصروف",$I$8:$I$5007,"&lt;&gt;مرفوض",$K$8:$K$5007,"&lt;&gt;نعم")&amp;" مصروف غير مسوى",IF(L1336="تمت التسوية",IF(P1336=0,"✔ متوازنة وتمت التسوية","✔ تمت التسوية – متبقي "&amp;TEXT(P1336,"#,##0")),IF(P1336&gt;0,"متبقي "&amp;TEXT(P1336,"#,##0"),"✔ متوازنة"))))),IF(R1336=0,"⚠ أضف سطر عهدة أولًا",IF(OR(C1336="",N(G1336)=0),"⚠ أكمل التاريخ والقيمة",IF(S1336="","⚠ التاريخ خارج السنة المالية",IF(H1336="","⚠ اختر بند الموازنة",IF(I1336="مرفوض","✖ مرفوض من المدير",IF(I1336&lt;&gt;"موافق","⏳ بانتظار موافقة المدير",IF(K1336&lt;&gt;"نعم","⚠ غير مسوى مع الحسابات","✔ معتمد ومسوى")))))))))</f>
        <v/>
      </c>
      <c r="R1336">
        <f>N(R1335)+IF(A1336="عهدة",1,0)</f>
        <v/>
      </c>
      <c r="S1336">
        <f>IF(C1336="","",IF(AND(C1336&gt;=DATE(2026,9,1),C1336&lt;=DATE(2027,8,31)),(YEAR(C1336)-2026)*12+MONTH(C1336)-8,""))</f>
        <v/>
      </c>
      <c r="T1336">
        <f>IF(AND(A1336="مصروف",R1336&gt;0,I1336="موافق",S1336&lt;&gt;"",H1336&lt;&gt;""),N(G1336),0)</f>
        <v/>
      </c>
    </row>
    <row r="1337">
      <c r="A1337" s="19" t="n"/>
      <c r="B1337" s="20">
        <f>IF(A1337="","",IF(R1337=0,"⚠ أضف سطر عهدة أولًا","DMT-"&amp;TEXT(R1337,"000")))</f>
        <v/>
      </c>
      <c r="C1337" s="21" t="n"/>
      <c r="D1337" s="20">
        <f>IF(C1337="","",IF(S1337="","خارج السنة المالية",INDEX(القوائم!$D$2:$D$13,S1337)))</f>
        <v/>
      </c>
      <c r="E1337" s="22" t="n"/>
      <c r="F1337" s="23" t="n"/>
      <c r="G1337" s="23" t="n"/>
      <c r="H1337" s="22" t="n"/>
      <c r="I1337" s="19" t="n"/>
      <c r="J1337" s="21" t="n"/>
      <c r="K1337" s="19" t="n"/>
      <c r="L1337" s="19" t="n"/>
      <c r="M1337" s="21" t="n"/>
      <c r="N1337" s="22" t="n"/>
      <c r="O1337" s="24">
        <f>IF(A1337&lt;&gt;"عهدة","",SUMIFS($G$8:$G$5007,$B$8:$B$5007,B1337,$A$8:$A$5007,"مصروف",$I$8:$I$5007,"&lt;&gt;مرفوض"))</f>
        <v/>
      </c>
      <c r="P1337" s="25">
        <f>IF(A1337&lt;&gt;"عهدة","",N(F1337)-O1337)</f>
        <v/>
      </c>
      <c r="Q1337" s="26">
        <f>IF(A1337="","",IF(A1337="عهدة",IF(N(F1337)=0,"⚠ أدخل قيمة العهدة",IF(P1337&lt;0,"⛔ عجز / زيادة مصروفات "&amp;TEXT(-P1337,"#,##0"),IF(COUNTIFS($B$8:$B$5007,B1337,$A$8:$A$5007,"مصروف",$I$8:$I$5007,"&lt;&gt;مرفوض",$K$8:$K$5007,"&lt;&gt;نعم")&gt;0,"⚠ "&amp;COUNTIFS($B$8:$B$5007,B1337,$A$8:$A$5007,"مصروف",$I$8:$I$5007,"&lt;&gt;مرفوض",$K$8:$K$5007,"&lt;&gt;نعم")&amp;" مصروف غير مسوى",IF(L1337="تمت التسوية",IF(P1337=0,"✔ متوازنة وتمت التسوية","✔ تمت التسوية – متبقي "&amp;TEXT(P1337,"#,##0")),IF(P1337&gt;0,"متبقي "&amp;TEXT(P1337,"#,##0"),"✔ متوازنة"))))),IF(R1337=0,"⚠ أضف سطر عهدة أولًا",IF(OR(C1337="",N(G1337)=0),"⚠ أكمل التاريخ والقيمة",IF(S1337="","⚠ التاريخ خارج السنة المالية",IF(H1337="","⚠ اختر بند الموازنة",IF(I1337="مرفوض","✖ مرفوض من المدير",IF(I1337&lt;&gt;"موافق","⏳ بانتظار موافقة المدير",IF(K1337&lt;&gt;"نعم","⚠ غير مسوى مع الحسابات","✔ معتمد ومسوى")))))))))</f>
        <v/>
      </c>
      <c r="R1337">
        <f>N(R1336)+IF(A1337="عهدة",1,0)</f>
        <v/>
      </c>
      <c r="S1337">
        <f>IF(C1337="","",IF(AND(C1337&gt;=DATE(2026,9,1),C1337&lt;=DATE(2027,8,31)),(YEAR(C1337)-2026)*12+MONTH(C1337)-8,""))</f>
        <v/>
      </c>
      <c r="T1337">
        <f>IF(AND(A1337="مصروف",R1337&gt;0,I1337="موافق",S1337&lt;&gt;"",H1337&lt;&gt;""),N(G1337),0)</f>
        <v/>
      </c>
    </row>
    <row r="1338">
      <c r="A1338" s="19" t="n"/>
      <c r="B1338" s="20">
        <f>IF(A1338="","",IF(R1338=0,"⚠ أضف سطر عهدة أولًا","DMT-"&amp;TEXT(R1338,"000")))</f>
        <v/>
      </c>
      <c r="C1338" s="21" t="n"/>
      <c r="D1338" s="20">
        <f>IF(C1338="","",IF(S1338="","خارج السنة المالية",INDEX(القوائم!$D$2:$D$13,S1338)))</f>
        <v/>
      </c>
      <c r="E1338" s="22" t="n"/>
      <c r="F1338" s="23" t="n"/>
      <c r="G1338" s="23" t="n"/>
      <c r="H1338" s="22" t="n"/>
      <c r="I1338" s="19" t="n"/>
      <c r="J1338" s="21" t="n"/>
      <c r="K1338" s="19" t="n"/>
      <c r="L1338" s="19" t="n"/>
      <c r="M1338" s="21" t="n"/>
      <c r="N1338" s="22" t="n"/>
      <c r="O1338" s="24">
        <f>IF(A1338&lt;&gt;"عهدة","",SUMIFS($G$8:$G$5007,$B$8:$B$5007,B1338,$A$8:$A$5007,"مصروف",$I$8:$I$5007,"&lt;&gt;مرفوض"))</f>
        <v/>
      </c>
      <c r="P1338" s="25">
        <f>IF(A1338&lt;&gt;"عهدة","",N(F1338)-O1338)</f>
        <v/>
      </c>
      <c r="Q1338" s="26">
        <f>IF(A1338="","",IF(A1338="عهدة",IF(N(F1338)=0,"⚠ أدخل قيمة العهدة",IF(P1338&lt;0,"⛔ عجز / زيادة مصروفات "&amp;TEXT(-P1338,"#,##0"),IF(COUNTIFS($B$8:$B$5007,B1338,$A$8:$A$5007,"مصروف",$I$8:$I$5007,"&lt;&gt;مرفوض",$K$8:$K$5007,"&lt;&gt;نعم")&gt;0,"⚠ "&amp;COUNTIFS($B$8:$B$5007,B1338,$A$8:$A$5007,"مصروف",$I$8:$I$5007,"&lt;&gt;مرفوض",$K$8:$K$5007,"&lt;&gt;نعم")&amp;" مصروف غير مسوى",IF(L1338="تمت التسوية",IF(P1338=0,"✔ متوازنة وتمت التسوية","✔ تمت التسوية – متبقي "&amp;TEXT(P1338,"#,##0")),IF(P1338&gt;0,"متبقي "&amp;TEXT(P1338,"#,##0"),"✔ متوازنة"))))),IF(R1338=0,"⚠ أضف سطر عهدة أولًا",IF(OR(C1338="",N(G1338)=0),"⚠ أكمل التاريخ والقيمة",IF(S1338="","⚠ التاريخ خارج السنة المالية",IF(H1338="","⚠ اختر بند الموازنة",IF(I1338="مرفوض","✖ مرفوض من المدير",IF(I1338&lt;&gt;"موافق","⏳ بانتظار موافقة المدير",IF(K1338&lt;&gt;"نعم","⚠ غير مسوى مع الحسابات","✔ معتمد ومسوى")))))))))</f>
        <v/>
      </c>
      <c r="R1338">
        <f>N(R1337)+IF(A1338="عهدة",1,0)</f>
        <v/>
      </c>
      <c r="S1338">
        <f>IF(C1338="","",IF(AND(C1338&gt;=DATE(2026,9,1),C1338&lt;=DATE(2027,8,31)),(YEAR(C1338)-2026)*12+MONTH(C1338)-8,""))</f>
        <v/>
      </c>
      <c r="T1338">
        <f>IF(AND(A1338="مصروف",R1338&gt;0,I1338="موافق",S1338&lt;&gt;"",H1338&lt;&gt;""),N(G1338),0)</f>
        <v/>
      </c>
    </row>
    <row r="1339">
      <c r="A1339" s="19" t="n"/>
      <c r="B1339" s="20">
        <f>IF(A1339="","",IF(R1339=0,"⚠ أضف سطر عهدة أولًا","DMT-"&amp;TEXT(R1339,"000")))</f>
        <v/>
      </c>
      <c r="C1339" s="21" t="n"/>
      <c r="D1339" s="20">
        <f>IF(C1339="","",IF(S1339="","خارج السنة المالية",INDEX(القوائم!$D$2:$D$13,S1339)))</f>
        <v/>
      </c>
      <c r="E1339" s="22" t="n"/>
      <c r="F1339" s="23" t="n"/>
      <c r="G1339" s="23" t="n"/>
      <c r="H1339" s="22" t="n"/>
      <c r="I1339" s="19" t="n"/>
      <c r="J1339" s="21" t="n"/>
      <c r="K1339" s="19" t="n"/>
      <c r="L1339" s="19" t="n"/>
      <c r="M1339" s="21" t="n"/>
      <c r="N1339" s="22" t="n"/>
      <c r="O1339" s="24">
        <f>IF(A1339&lt;&gt;"عهدة","",SUMIFS($G$8:$G$5007,$B$8:$B$5007,B1339,$A$8:$A$5007,"مصروف",$I$8:$I$5007,"&lt;&gt;مرفوض"))</f>
        <v/>
      </c>
      <c r="P1339" s="25">
        <f>IF(A1339&lt;&gt;"عهدة","",N(F1339)-O1339)</f>
        <v/>
      </c>
      <c r="Q1339" s="26">
        <f>IF(A1339="","",IF(A1339="عهدة",IF(N(F1339)=0,"⚠ أدخل قيمة العهدة",IF(P1339&lt;0,"⛔ عجز / زيادة مصروفات "&amp;TEXT(-P1339,"#,##0"),IF(COUNTIFS($B$8:$B$5007,B1339,$A$8:$A$5007,"مصروف",$I$8:$I$5007,"&lt;&gt;مرفوض",$K$8:$K$5007,"&lt;&gt;نعم")&gt;0,"⚠ "&amp;COUNTIFS($B$8:$B$5007,B1339,$A$8:$A$5007,"مصروف",$I$8:$I$5007,"&lt;&gt;مرفوض",$K$8:$K$5007,"&lt;&gt;نعم")&amp;" مصروف غير مسوى",IF(L1339="تمت التسوية",IF(P1339=0,"✔ متوازنة وتمت التسوية","✔ تمت التسوية – متبقي "&amp;TEXT(P1339,"#,##0")),IF(P1339&gt;0,"متبقي "&amp;TEXT(P1339,"#,##0"),"✔ متوازنة"))))),IF(R1339=0,"⚠ أضف سطر عهدة أولًا",IF(OR(C1339="",N(G1339)=0),"⚠ أكمل التاريخ والقيمة",IF(S1339="","⚠ التاريخ خارج السنة المالية",IF(H1339="","⚠ اختر بند الموازنة",IF(I1339="مرفوض","✖ مرفوض من المدير",IF(I1339&lt;&gt;"موافق","⏳ بانتظار موافقة المدير",IF(K1339&lt;&gt;"نعم","⚠ غير مسوى مع الحسابات","✔ معتمد ومسوى")))))))))</f>
        <v/>
      </c>
      <c r="R1339">
        <f>N(R1338)+IF(A1339="عهدة",1,0)</f>
        <v/>
      </c>
      <c r="S1339">
        <f>IF(C1339="","",IF(AND(C1339&gt;=DATE(2026,9,1),C1339&lt;=DATE(2027,8,31)),(YEAR(C1339)-2026)*12+MONTH(C1339)-8,""))</f>
        <v/>
      </c>
      <c r="T1339">
        <f>IF(AND(A1339="مصروف",R1339&gt;0,I1339="موافق",S1339&lt;&gt;"",H1339&lt;&gt;""),N(G1339),0)</f>
        <v/>
      </c>
    </row>
    <row r="1340">
      <c r="A1340" s="19" t="n"/>
      <c r="B1340" s="20">
        <f>IF(A1340="","",IF(R1340=0,"⚠ أضف سطر عهدة أولًا","DMT-"&amp;TEXT(R1340,"000")))</f>
        <v/>
      </c>
      <c r="C1340" s="21" t="n"/>
      <c r="D1340" s="20">
        <f>IF(C1340="","",IF(S1340="","خارج السنة المالية",INDEX(القوائم!$D$2:$D$13,S1340)))</f>
        <v/>
      </c>
      <c r="E1340" s="22" t="n"/>
      <c r="F1340" s="23" t="n"/>
      <c r="G1340" s="23" t="n"/>
      <c r="H1340" s="22" t="n"/>
      <c r="I1340" s="19" t="n"/>
      <c r="J1340" s="21" t="n"/>
      <c r="K1340" s="19" t="n"/>
      <c r="L1340" s="19" t="n"/>
      <c r="M1340" s="21" t="n"/>
      <c r="N1340" s="22" t="n"/>
      <c r="O1340" s="24">
        <f>IF(A1340&lt;&gt;"عهدة","",SUMIFS($G$8:$G$5007,$B$8:$B$5007,B1340,$A$8:$A$5007,"مصروف",$I$8:$I$5007,"&lt;&gt;مرفوض"))</f>
        <v/>
      </c>
      <c r="P1340" s="25">
        <f>IF(A1340&lt;&gt;"عهدة","",N(F1340)-O1340)</f>
        <v/>
      </c>
      <c r="Q1340" s="26">
        <f>IF(A1340="","",IF(A1340="عهدة",IF(N(F1340)=0,"⚠ أدخل قيمة العهدة",IF(P1340&lt;0,"⛔ عجز / زيادة مصروفات "&amp;TEXT(-P1340,"#,##0"),IF(COUNTIFS($B$8:$B$5007,B1340,$A$8:$A$5007,"مصروف",$I$8:$I$5007,"&lt;&gt;مرفوض",$K$8:$K$5007,"&lt;&gt;نعم")&gt;0,"⚠ "&amp;COUNTIFS($B$8:$B$5007,B1340,$A$8:$A$5007,"مصروف",$I$8:$I$5007,"&lt;&gt;مرفوض",$K$8:$K$5007,"&lt;&gt;نعم")&amp;" مصروف غير مسوى",IF(L1340="تمت التسوية",IF(P1340=0,"✔ متوازنة وتمت التسوية","✔ تمت التسوية – متبقي "&amp;TEXT(P1340,"#,##0")),IF(P1340&gt;0,"متبقي "&amp;TEXT(P1340,"#,##0"),"✔ متوازنة"))))),IF(R1340=0,"⚠ أضف سطر عهدة أولًا",IF(OR(C1340="",N(G1340)=0),"⚠ أكمل التاريخ والقيمة",IF(S1340="","⚠ التاريخ خارج السنة المالية",IF(H1340="","⚠ اختر بند الموازنة",IF(I1340="مرفوض","✖ مرفوض من المدير",IF(I1340&lt;&gt;"موافق","⏳ بانتظار موافقة المدير",IF(K1340&lt;&gt;"نعم","⚠ غير مسوى مع الحسابات","✔ معتمد ومسوى")))))))))</f>
        <v/>
      </c>
      <c r="R1340">
        <f>N(R1339)+IF(A1340="عهدة",1,0)</f>
        <v/>
      </c>
      <c r="S1340">
        <f>IF(C1340="","",IF(AND(C1340&gt;=DATE(2026,9,1),C1340&lt;=DATE(2027,8,31)),(YEAR(C1340)-2026)*12+MONTH(C1340)-8,""))</f>
        <v/>
      </c>
      <c r="T1340">
        <f>IF(AND(A1340="مصروف",R1340&gt;0,I1340="موافق",S1340&lt;&gt;"",H1340&lt;&gt;""),N(G1340),0)</f>
        <v/>
      </c>
    </row>
    <row r="1341">
      <c r="A1341" s="19" t="n"/>
      <c r="B1341" s="20">
        <f>IF(A1341="","",IF(R1341=0,"⚠ أضف سطر عهدة أولًا","DMT-"&amp;TEXT(R1341,"000")))</f>
        <v/>
      </c>
      <c r="C1341" s="21" t="n"/>
      <c r="D1341" s="20">
        <f>IF(C1341="","",IF(S1341="","خارج السنة المالية",INDEX(القوائم!$D$2:$D$13,S1341)))</f>
        <v/>
      </c>
      <c r="E1341" s="22" t="n"/>
      <c r="F1341" s="23" t="n"/>
      <c r="G1341" s="23" t="n"/>
      <c r="H1341" s="22" t="n"/>
      <c r="I1341" s="19" t="n"/>
      <c r="J1341" s="21" t="n"/>
      <c r="K1341" s="19" t="n"/>
      <c r="L1341" s="19" t="n"/>
      <c r="M1341" s="21" t="n"/>
      <c r="N1341" s="22" t="n"/>
      <c r="O1341" s="24">
        <f>IF(A1341&lt;&gt;"عهدة","",SUMIFS($G$8:$G$5007,$B$8:$B$5007,B1341,$A$8:$A$5007,"مصروف",$I$8:$I$5007,"&lt;&gt;مرفوض"))</f>
        <v/>
      </c>
      <c r="P1341" s="25">
        <f>IF(A1341&lt;&gt;"عهدة","",N(F1341)-O1341)</f>
        <v/>
      </c>
      <c r="Q1341" s="26">
        <f>IF(A1341="","",IF(A1341="عهدة",IF(N(F1341)=0,"⚠ أدخل قيمة العهدة",IF(P1341&lt;0,"⛔ عجز / زيادة مصروفات "&amp;TEXT(-P1341,"#,##0"),IF(COUNTIFS($B$8:$B$5007,B1341,$A$8:$A$5007,"مصروف",$I$8:$I$5007,"&lt;&gt;مرفوض",$K$8:$K$5007,"&lt;&gt;نعم")&gt;0,"⚠ "&amp;COUNTIFS($B$8:$B$5007,B1341,$A$8:$A$5007,"مصروف",$I$8:$I$5007,"&lt;&gt;مرفوض",$K$8:$K$5007,"&lt;&gt;نعم")&amp;" مصروف غير مسوى",IF(L1341="تمت التسوية",IF(P1341=0,"✔ متوازنة وتمت التسوية","✔ تمت التسوية – متبقي "&amp;TEXT(P1341,"#,##0")),IF(P1341&gt;0,"متبقي "&amp;TEXT(P1341,"#,##0"),"✔ متوازنة"))))),IF(R1341=0,"⚠ أضف سطر عهدة أولًا",IF(OR(C1341="",N(G1341)=0),"⚠ أكمل التاريخ والقيمة",IF(S1341="","⚠ التاريخ خارج السنة المالية",IF(H1341="","⚠ اختر بند الموازنة",IF(I1341="مرفوض","✖ مرفوض من المدير",IF(I1341&lt;&gt;"موافق","⏳ بانتظار موافقة المدير",IF(K1341&lt;&gt;"نعم","⚠ غير مسوى مع الحسابات","✔ معتمد ومسوى")))))))))</f>
        <v/>
      </c>
      <c r="R1341">
        <f>N(R1340)+IF(A1341="عهدة",1,0)</f>
        <v/>
      </c>
      <c r="S1341">
        <f>IF(C1341="","",IF(AND(C1341&gt;=DATE(2026,9,1),C1341&lt;=DATE(2027,8,31)),(YEAR(C1341)-2026)*12+MONTH(C1341)-8,""))</f>
        <v/>
      </c>
      <c r="T1341">
        <f>IF(AND(A1341="مصروف",R1341&gt;0,I1341="موافق",S1341&lt;&gt;"",H1341&lt;&gt;""),N(G1341),0)</f>
        <v/>
      </c>
    </row>
    <row r="1342">
      <c r="A1342" s="19" t="n"/>
      <c r="B1342" s="20">
        <f>IF(A1342="","",IF(R1342=0,"⚠ أضف سطر عهدة أولًا","DMT-"&amp;TEXT(R1342,"000")))</f>
        <v/>
      </c>
      <c r="C1342" s="21" t="n"/>
      <c r="D1342" s="20">
        <f>IF(C1342="","",IF(S1342="","خارج السنة المالية",INDEX(القوائم!$D$2:$D$13,S1342)))</f>
        <v/>
      </c>
      <c r="E1342" s="22" t="n"/>
      <c r="F1342" s="23" t="n"/>
      <c r="G1342" s="23" t="n"/>
      <c r="H1342" s="22" t="n"/>
      <c r="I1342" s="19" t="n"/>
      <c r="J1342" s="21" t="n"/>
      <c r="K1342" s="19" t="n"/>
      <c r="L1342" s="19" t="n"/>
      <c r="M1342" s="21" t="n"/>
      <c r="N1342" s="22" t="n"/>
      <c r="O1342" s="24">
        <f>IF(A1342&lt;&gt;"عهدة","",SUMIFS($G$8:$G$5007,$B$8:$B$5007,B1342,$A$8:$A$5007,"مصروف",$I$8:$I$5007,"&lt;&gt;مرفوض"))</f>
        <v/>
      </c>
      <c r="P1342" s="25">
        <f>IF(A1342&lt;&gt;"عهدة","",N(F1342)-O1342)</f>
        <v/>
      </c>
      <c r="Q1342" s="26">
        <f>IF(A1342="","",IF(A1342="عهدة",IF(N(F1342)=0,"⚠ أدخل قيمة العهدة",IF(P1342&lt;0,"⛔ عجز / زيادة مصروفات "&amp;TEXT(-P1342,"#,##0"),IF(COUNTIFS($B$8:$B$5007,B1342,$A$8:$A$5007,"مصروف",$I$8:$I$5007,"&lt;&gt;مرفوض",$K$8:$K$5007,"&lt;&gt;نعم")&gt;0,"⚠ "&amp;COUNTIFS($B$8:$B$5007,B1342,$A$8:$A$5007,"مصروف",$I$8:$I$5007,"&lt;&gt;مرفوض",$K$8:$K$5007,"&lt;&gt;نعم")&amp;" مصروف غير مسوى",IF(L1342="تمت التسوية",IF(P1342=0,"✔ متوازنة وتمت التسوية","✔ تمت التسوية – متبقي "&amp;TEXT(P1342,"#,##0")),IF(P1342&gt;0,"متبقي "&amp;TEXT(P1342,"#,##0"),"✔ متوازنة"))))),IF(R1342=0,"⚠ أضف سطر عهدة أولًا",IF(OR(C1342="",N(G1342)=0),"⚠ أكمل التاريخ والقيمة",IF(S1342="","⚠ التاريخ خارج السنة المالية",IF(H1342="","⚠ اختر بند الموازنة",IF(I1342="مرفوض","✖ مرفوض من المدير",IF(I1342&lt;&gt;"موافق","⏳ بانتظار موافقة المدير",IF(K1342&lt;&gt;"نعم","⚠ غير مسوى مع الحسابات","✔ معتمد ومسوى")))))))))</f>
        <v/>
      </c>
      <c r="R1342">
        <f>N(R1341)+IF(A1342="عهدة",1,0)</f>
        <v/>
      </c>
      <c r="S1342">
        <f>IF(C1342="","",IF(AND(C1342&gt;=DATE(2026,9,1),C1342&lt;=DATE(2027,8,31)),(YEAR(C1342)-2026)*12+MONTH(C1342)-8,""))</f>
        <v/>
      </c>
      <c r="T1342">
        <f>IF(AND(A1342="مصروف",R1342&gt;0,I1342="موافق",S1342&lt;&gt;"",H1342&lt;&gt;""),N(G1342),0)</f>
        <v/>
      </c>
    </row>
    <row r="1343">
      <c r="A1343" s="19" t="n"/>
      <c r="B1343" s="20">
        <f>IF(A1343="","",IF(R1343=0,"⚠ أضف سطر عهدة أولًا","DMT-"&amp;TEXT(R1343,"000")))</f>
        <v/>
      </c>
      <c r="C1343" s="21" t="n"/>
      <c r="D1343" s="20">
        <f>IF(C1343="","",IF(S1343="","خارج السنة المالية",INDEX(القوائم!$D$2:$D$13,S1343)))</f>
        <v/>
      </c>
      <c r="E1343" s="22" t="n"/>
      <c r="F1343" s="23" t="n"/>
      <c r="G1343" s="23" t="n"/>
      <c r="H1343" s="22" t="n"/>
      <c r="I1343" s="19" t="n"/>
      <c r="J1343" s="21" t="n"/>
      <c r="K1343" s="19" t="n"/>
      <c r="L1343" s="19" t="n"/>
      <c r="M1343" s="21" t="n"/>
      <c r="N1343" s="22" t="n"/>
      <c r="O1343" s="24">
        <f>IF(A1343&lt;&gt;"عهدة","",SUMIFS($G$8:$G$5007,$B$8:$B$5007,B1343,$A$8:$A$5007,"مصروف",$I$8:$I$5007,"&lt;&gt;مرفوض"))</f>
        <v/>
      </c>
      <c r="P1343" s="25">
        <f>IF(A1343&lt;&gt;"عهدة","",N(F1343)-O1343)</f>
        <v/>
      </c>
      <c r="Q1343" s="26">
        <f>IF(A1343="","",IF(A1343="عهدة",IF(N(F1343)=0,"⚠ أدخل قيمة العهدة",IF(P1343&lt;0,"⛔ عجز / زيادة مصروفات "&amp;TEXT(-P1343,"#,##0"),IF(COUNTIFS($B$8:$B$5007,B1343,$A$8:$A$5007,"مصروف",$I$8:$I$5007,"&lt;&gt;مرفوض",$K$8:$K$5007,"&lt;&gt;نعم")&gt;0,"⚠ "&amp;COUNTIFS($B$8:$B$5007,B1343,$A$8:$A$5007,"مصروف",$I$8:$I$5007,"&lt;&gt;مرفوض",$K$8:$K$5007,"&lt;&gt;نعم")&amp;" مصروف غير مسوى",IF(L1343="تمت التسوية",IF(P1343=0,"✔ متوازنة وتمت التسوية","✔ تمت التسوية – متبقي "&amp;TEXT(P1343,"#,##0")),IF(P1343&gt;0,"متبقي "&amp;TEXT(P1343,"#,##0"),"✔ متوازنة"))))),IF(R1343=0,"⚠ أضف سطر عهدة أولًا",IF(OR(C1343="",N(G1343)=0),"⚠ أكمل التاريخ والقيمة",IF(S1343="","⚠ التاريخ خارج السنة المالية",IF(H1343="","⚠ اختر بند الموازنة",IF(I1343="مرفوض","✖ مرفوض من المدير",IF(I1343&lt;&gt;"موافق","⏳ بانتظار موافقة المدير",IF(K1343&lt;&gt;"نعم","⚠ غير مسوى مع الحسابات","✔ معتمد ومسوى")))))))))</f>
        <v/>
      </c>
      <c r="R1343">
        <f>N(R1342)+IF(A1343="عهدة",1,0)</f>
        <v/>
      </c>
      <c r="S1343">
        <f>IF(C1343="","",IF(AND(C1343&gt;=DATE(2026,9,1),C1343&lt;=DATE(2027,8,31)),(YEAR(C1343)-2026)*12+MONTH(C1343)-8,""))</f>
        <v/>
      </c>
      <c r="T1343">
        <f>IF(AND(A1343="مصروف",R1343&gt;0,I1343="موافق",S1343&lt;&gt;"",H1343&lt;&gt;""),N(G1343),0)</f>
        <v/>
      </c>
    </row>
    <row r="1344">
      <c r="A1344" s="19" t="n"/>
      <c r="B1344" s="20">
        <f>IF(A1344="","",IF(R1344=0,"⚠ أضف سطر عهدة أولًا","DMT-"&amp;TEXT(R1344,"000")))</f>
        <v/>
      </c>
      <c r="C1344" s="21" t="n"/>
      <c r="D1344" s="20">
        <f>IF(C1344="","",IF(S1344="","خارج السنة المالية",INDEX(القوائم!$D$2:$D$13,S1344)))</f>
        <v/>
      </c>
      <c r="E1344" s="22" t="n"/>
      <c r="F1344" s="23" t="n"/>
      <c r="G1344" s="23" t="n"/>
      <c r="H1344" s="22" t="n"/>
      <c r="I1344" s="19" t="n"/>
      <c r="J1344" s="21" t="n"/>
      <c r="K1344" s="19" t="n"/>
      <c r="L1344" s="19" t="n"/>
      <c r="M1344" s="21" t="n"/>
      <c r="N1344" s="22" t="n"/>
      <c r="O1344" s="24">
        <f>IF(A1344&lt;&gt;"عهدة","",SUMIFS($G$8:$G$5007,$B$8:$B$5007,B1344,$A$8:$A$5007,"مصروف",$I$8:$I$5007,"&lt;&gt;مرفوض"))</f>
        <v/>
      </c>
      <c r="P1344" s="25">
        <f>IF(A1344&lt;&gt;"عهدة","",N(F1344)-O1344)</f>
        <v/>
      </c>
      <c r="Q1344" s="26">
        <f>IF(A1344="","",IF(A1344="عهدة",IF(N(F1344)=0,"⚠ أدخل قيمة العهدة",IF(P1344&lt;0,"⛔ عجز / زيادة مصروفات "&amp;TEXT(-P1344,"#,##0"),IF(COUNTIFS($B$8:$B$5007,B1344,$A$8:$A$5007,"مصروف",$I$8:$I$5007,"&lt;&gt;مرفوض",$K$8:$K$5007,"&lt;&gt;نعم")&gt;0,"⚠ "&amp;COUNTIFS($B$8:$B$5007,B1344,$A$8:$A$5007,"مصروف",$I$8:$I$5007,"&lt;&gt;مرفوض",$K$8:$K$5007,"&lt;&gt;نعم")&amp;" مصروف غير مسوى",IF(L1344="تمت التسوية",IF(P1344=0,"✔ متوازنة وتمت التسوية","✔ تمت التسوية – متبقي "&amp;TEXT(P1344,"#,##0")),IF(P1344&gt;0,"متبقي "&amp;TEXT(P1344,"#,##0"),"✔ متوازنة"))))),IF(R1344=0,"⚠ أضف سطر عهدة أولًا",IF(OR(C1344="",N(G1344)=0),"⚠ أكمل التاريخ والقيمة",IF(S1344="","⚠ التاريخ خارج السنة المالية",IF(H1344="","⚠ اختر بند الموازنة",IF(I1344="مرفوض","✖ مرفوض من المدير",IF(I1344&lt;&gt;"موافق","⏳ بانتظار موافقة المدير",IF(K1344&lt;&gt;"نعم","⚠ غير مسوى مع الحسابات","✔ معتمد ومسوى")))))))))</f>
        <v/>
      </c>
      <c r="R1344">
        <f>N(R1343)+IF(A1344="عهدة",1,0)</f>
        <v/>
      </c>
      <c r="S1344">
        <f>IF(C1344="","",IF(AND(C1344&gt;=DATE(2026,9,1),C1344&lt;=DATE(2027,8,31)),(YEAR(C1344)-2026)*12+MONTH(C1344)-8,""))</f>
        <v/>
      </c>
      <c r="T1344">
        <f>IF(AND(A1344="مصروف",R1344&gt;0,I1344="موافق",S1344&lt;&gt;"",H1344&lt;&gt;""),N(G1344),0)</f>
        <v/>
      </c>
    </row>
    <row r="1345">
      <c r="A1345" s="19" t="n"/>
      <c r="B1345" s="20">
        <f>IF(A1345="","",IF(R1345=0,"⚠ أضف سطر عهدة أولًا","DMT-"&amp;TEXT(R1345,"000")))</f>
        <v/>
      </c>
      <c r="C1345" s="21" t="n"/>
      <c r="D1345" s="20">
        <f>IF(C1345="","",IF(S1345="","خارج السنة المالية",INDEX(القوائم!$D$2:$D$13,S1345)))</f>
        <v/>
      </c>
      <c r="E1345" s="22" t="n"/>
      <c r="F1345" s="23" t="n"/>
      <c r="G1345" s="23" t="n"/>
      <c r="H1345" s="22" t="n"/>
      <c r="I1345" s="19" t="n"/>
      <c r="J1345" s="21" t="n"/>
      <c r="K1345" s="19" t="n"/>
      <c r="L1345" s="19" t="n"/>
      <c r="M1345" s="21" t="n"/>
      <c r="N1345" s="22" t="n"/>
      <c r="O1345" s="24">
        <f>IF(A1345&lt;&gt;"عهدة","",SUMIFS($G$8:$G$5007,$B$8:$B$5007,B1345,$A$8:$A$5007,"مصروف",$I$8:$I$5007,"&lt;&gt;مرفوض"))</f>
        <v/>
      </c>
      <c r="P1345" s="25">
        <f>IF(A1345&lt;&gt;"عهدة","",N(F1345)-O1345)</f>
        <v/>
      </c>
      <c r="Q1345" s="26">
        <f>IF(A1345="","",IF(A1345="عهدة",IF(N(F1345)=0,"⚠ أدخل قيمة العهدة",IF(P1345&lt;0,"⛔ عجز / زيادة مصروفات "&amp;TEXT(-P1345,"#,##0"),IF(COUNTIFS($B$8:$B$5007,B1345,$A$8:$A$5007,"مصروف",$I$8:$I$5007,"&lt;&gt;مرفوض",$K$8:$K$5007,"&lt;&gt;نعم")&gt;0,"⚠ "&amp;COUNTIFS($B$8:$B$5007,B1345,$A$8:$A$5007,"مصروف",$I$8:$I$5007,"&lt;&gt;مرفوض",$K$8:$K$5007,"&lt;&gt;نعم")&amp;" مصروف غير مسوى",IF(L1345="تمت التسوية",IF(P1345=0,"✔ متوازنة وتمت التسوية","✔ تمت التسوية – متبقي "&amp;TEXT(P1345,"#,##0")),IF(P1345&gt;0,"متبقي "&amp;TEXT(P1345,"#,##0"),"✔ متوازنة"))))),IF(R1345=0,"⚠ أضف سطر عهدة أولًا",IF(OR(C1345="",N(G1345)=0),"⚠ أكمل التاريخ والقيمة",IF(S1345="","⚠ التاريخ خارج السنة المالية",IF(H1345="","⚠ اختر بند الموازنة",IF(I1345="مرفوض","✖ مرفوض من المدير",IF(I1345&lt;&gt;"موافق","⏳ بانتظار موافقة المدير",IF(K1345&lt;&gt;"نعم","⚠ غير مسوى مع الحسابات","✔ معتمد ومسوى")))))))))</f>
        <v/>
      </c>
      <c r="R1345">
        <f>N(R1344)+IF(A1345="عهدة",1,0)</f>
        <v/>
      </c>
      <c r="S1345">
        <f>IF(C1345="","",IF(AND(C1345&gt;=DATE(2026,9,1),C1345&lt;=DATE(2027,8,31)),(YEAR(C1345)-2026)*12+MONTH(C1345)-8,""))</f>
        <v/>
      </c>
      <c r="T1345">
        <f>IF(AND(A1345="مصروف",R1345&gt;0,I1345="موافق",S1345&lt;&gt;"",H1345&lt;&gt;""),N(G1345),0)</f>
        <v/>
      </c>
    </row>
    <row r="1346">
      <c r="A1346" s="19" t="n"/>
      <c r="B1346" s="20">
        <f>IF(A1346="","",IF(R1346=0,"⚠ أضف سطر عهدة أولًا","DMT-"&amp;TEXT(R1346,"000")))</f>
        <v/>
      </c>
      <c r="C1346" s="21" t="n"/>
      <c r="D1346" s="20">
        <f>IF(C1346="","",IF(S1346="","خارج السنة المالية",INDEX(القوائم!$D$2:$D$13,S1346)))</f>
        <v/>
      </c>
      <c r="E1346" s="22" t="n"/>
      <c r="F1346" s="23" t="n"/>
      <c r="G1346" s="23" t="n"/>
      <c r="H1346" s="22" t="n"/>
      <c r="I1346" s="19" t="n"/>
      <c r="J1346" s="21" t="n"/>
      <c r="K1346" s="19" t="n"/>
      <c r="L1346" s="19" t="n"/>
      <c r="M1346" s="21" t="n"/>
      <c r="N1346" s="22" t="n"/>
      <c r="O1346" s="24">
        <f>IF(A1346&lt;&gt;"عهدة","",SUMIFS($G$8:$G$5007,$B$8:$B$5007,B1346,$A$8:$A$5007,"مصروف",$I$8:$I$5007,"&lt;&gt;مرفوض"))</f>
        <v/>
      </c>
      <c r="P1346" s="25">
        <f>IF(A1346&lt;&gt;"عهدة","",N(F1346)-O1346)</f>
        <v/>
      </c>
      <c r="Q1346" s="26">
        <f>IF(A1346="","",IF(A1346="عهدة",IF(N(F1346)=0,"⚠ أدخل قيمة العهدة",IF(P1346&lt;0,"⛔ عجز / زيادة مصروفات "&amp;TEXT(-P1346,"#,##0"),IF(COUNTIFS($B$8:$B$5007,B1346,$A$8:$A$5007,"مصروف",$I$8:$I$5007,"&lt;&gt;مرفوض",$K$8:$K$5007,"&lt;&gt;نعم")&gt;0,"⚠ "&amp;COUNTIFS($B$8:$B$5007,B1346,$A$8:$A$5007,"مصروف",$I$8:$I$5007,"&lt;&gt;مرفوض",$K$8:$K$5007,"&lt;&gt;نعم")&amp;" مصروف غير مسوى",IF(L1346="تمت التسوية",IF(P1346=0,"✔ متوازنة وتمت التسوية","✔ تمت التسوية – متبقي "&amp;TEXT(P1346,"#,##0")),IF(P1346&gt;0,"متبقي "&amp;TEXT(P1346,"#,##0"),"✔ متوازنة"))))),IF(R1346=0,"⚠ أضف سطر عهدة أولًا",IF(OR(C1346="",N(G1346)=0),"⚠ أكمل التاريخ والقيمة",IF(S1346="","⚠ التاريخ خارج السنة المالية",IF(H1346="","⚠ اختر بند الموازنة",IF(I1346="مرفوض","✖ مرفوض من المدير",IF(I1346&lt;&gt;"موافق","⏳ بانتظار موافقة المدير",IF(K1346&lt;&gt;"نعم","⚠ غير مسوى مع الحسابات","✔ معتمد ومسوى")))))))))</f>
        <v/>
      </c>
      <c r="R1346">
        <f>N(R1345)+IF(A1346="عهدة",1,0)</f>
        <v/>
      </c>
      <c r="S1346">
        <f>IF(C1346="","",IF(AND(C1346&gt;=DATE(2026,9,1),C1346&lt;=DATE(2027,8,31)),(YEAR(C1346)-2026)*12+MONTH(C1346)-8,""))</f>
        <v/>
      </c>
      <c r="T1346">
        <f>IF(AND(A1346="مصروف",R1346&gt;0,I1346="موافق",S1346&lt;&gt;"",H1346&lt;&gt;""),N(G1346),0)</f>
        <v/>
      </c>
    </row>
    <row r="1347">
      <c r="A1347" s="19" t="n"/>
      <c r="B1347" s="20">
        <f>IF(A1347="","",IF(R1347=0,"⚠ أضف سطر عهدة أولًا","DMT-"&amp;TEXT(R1347,"000")))</f>
        <v/>
      </c>
      <c r="C1347" s="21" t="n"/>
      <c r="D1347" s="20">
        <f>IF(C1347="","",IF(S1347="","خارج السنة المالية",INDEX(القوائم!$D$2:$D$13,S1347)))</f>
        <v/>
      </c>
      <c r="E1347" s="22" t="n"/>
      <c r="F1347" s="23" t="n"/>
      <c r="G1347" s="23" t="n"/>
      <c r="H1347" s="22" t="n"/>
      <c r="I1347" s="19" t="n"/>
      <c r="J1347" s="21" t="n"/>
      <c r="K1347" s="19" t="n"/>
      <c r="L1347" s="19" t="n"/>
      <c r="M1347" s="21" t="n"/>
      <c r="N1347" s="22" t="n"/>
      <c r="O1347" s="24">
        <f>IF(A1347&lt;&gt;"عهدة","",SUMIFS($G$8:$G$5007,$B$8:$B$5007,B1347,$A$8:$A$5007,"مصروف",$I$8:$I$5007,"&lt;&gt;مرفوض"))</f>
        <v/>
      </c>
      <c r="P1347" s="25">
        <f>IF(A1347&lt;&gt;"عهدة","",N(F1347)-O1347)</f>
        <v/>
      </c>
      <c r="Q1347" s="26">
        <f>IF(A1347="","",IF(A1347="عهدة",IF(N(F1347)=0,"⚠ أدخل قيمة العهدة",IF(P1347&lt;0,"⛔ عجز / زيادة مصروفات "&amp;TEXT(-P1347,"#,##0"),IF(COUNTIFS($B$8:$B$5007,B1347,$A$8:$A$5007,"مصروف",$I$8:$I$5007,"&lt;&gt;مرفوض",$K$8:$K$5007,"&lt;&gt;نعم")&gt;0,"⚠ "&amp;COUNTIFS($B$8:$B$5007,B1347,$A$8:$A$5007,"مصروف",$I$8:$I$5007,"&lt;&gt;مرفوض",$K$8:$K$5007,"&lt;&gt;نعم")&amp;" مصروف غير مسوى",IF(L1347="تمت التسوية",IF(P1347=0,"✔ متوازنة وتمت التسوية","✔ تمت التسوية – متبقي "&amp;TEXT(P1347,"#,##0")),IF(P1347&gt;0,"متبقي "&amp;TEXT(P1347,"#,##0"),"✔ متوازنة"))))),IF(R1347=0,"⚠ أضف سطر عهدة أولًا",IF(OR(C1347="",N(G1347)=0),"⚠ أكمل التاريخ والقيمة",IF(S1347="","⚠ التاريخ خارج السنة المالية",IF(H1347="","⚠ اختر بند الموازنة",IF(I1347="مرفوض","✖ مرفوض من المدير",IF(I1347&lt;&gt;"موافق","⏳ بانتظار موافقة المدير",IF(K1347&lt;&gt;"نعم","⚠ غير مسوى مع الحسابات","✔ معتمد ومسوى")))))))))</f>
        <v/>
      </c>
      <c r="R1347">
        <f>N(R1346)+IF(A1347="عهدة",1,0)</f>
        <v/>
      </c>
      <c r="S1347">
        <f>IF(C1347="","",IF(AND(C1347&gt;=DATE(2026,9,1),C1347&lt;=DATE(2027,8,31)),(YEAR(C1347)-2026)*12+MONTH(C1347)-8,""))</f>
        <v/>
      </c>
      <c r="T1347">
        <f>IF(AND(A1347="مصروف",R1347&gt;0,I1347="موافق",S1347&lt;&gt;"",H1347&lt;&gt;""),N(G1347),0)</f>
        <v/>
      </c>
    </row>
    <row r="1348">
      <c r="A1348" s="19" t="n"/>
      <c r="B1348" s="20">
        <f>IF(A1348="","",IF(R1348=0,"⚠ أضف سطر عهدة أولًا","DMT-"&amp;TEXT(R1348,"000")))</f>
        <v/>
      </c>
      <c r="C1348" s="21" t="n"/>
      <c r="D1348" s="20">
        <f>IF(C1348="","",IF(S1348="","خارج السنة المالية",INDEX(القوائم!$D$2:$D$13,S1348)))</f>
        <v/>
      </c>
      <c r="E1348" s="22" t="n"/>
      <c r="F1348" s="23" t="n"/>
      <c r="G1348" s="23" t="n"/>
      <c r="H1348" s="22" t="n"/>
      <c r="I1348" s="19" t="n"/>
      <c r="J1348" s="21" t="n"/>
      <c r="K1348" s="19" t="n"/>
      <c r="L1348" s="19" t="n"/>
      <c r="M1348" s="21" t="n"/>
      <c r="N1348" s="22" t="n"/>
      <c r="O1348" s="24">
        <f>IF(A1348&lt;&gt;"عهدة","",SUMIFS($G$8:$G$5007,$B$8:$B$5007,B1348,$A$8:$A$5007,"مصروف",$I$8:$I$5007,"&lt;&gt;مرفوض"))</f>
        <v/>
      </c>
      <c r="P1348" s="25">
        <f>IF(A1348&lt;&gt;"عهدة","",N(F1348)-O1348)</f>
        <v/>
      </c>
      <c r="Q1348" s="26">
        <f>IF(A1348="","",IF(A1348="عهدة",IF(N(F1348)=0,"⚠ أدخل قيمة العهدة",IF(P1348&lt;0,"⛔ عجز / زيادة مصروفات "&amp;TEXT(-P1348,"#,##0"),IF(COUNTIFS($B$8:$B$5007,B1348,$A$8:$A$5007,"مصروف",$I$8:$I$5007,"&lt;&gt;مرفوض",$K$8:$K$5007,"&lt;&gt;نعم")&gt;0,"⚠ "&amp;COUNTIFS($B$8:$B$5007,B1348,$A$8:$A$5007,"مصروف",$I$8:$I$5007,"&lt;&gt;مرفوض",$K$8:$K$5007,"&lt;&gt;نعم")&amp;" مصروف غير مسوى",IF(L1348="تمت التسوية",IF(P1348=0,"✔ متوازنة وتمت التسوية","✔ تمت التسوية – متبقي "&amp;TEXT(P1348,"#,##0")),IF(P1348&gt;0,"متبقي "&amp;TEXT(P1348,"#,##0"),"✔ متوازنة"))))),IF(R1348=0,"⚠ أضف سطر عهدة أولًا",IF(OR(C1348="",N(G1348)=0),"⚠ أكمل التاريخ والقيمة",IF(S1348="","⚠ التاريخ خارج السنة المالية",IF(H1348="","⚠ اختر بند الموازنة",IF(I1348="مرفوض","✖ مرفوض من المدير",IF(I1348&lt;&gt;"موافق","⏳ بانتظار موافقة المدير",IF(K1348&lt;&gt;"نعم","⚠ غير مسوى مع الحسابات","✔ معتمد ومسوى")))))))))</f>
        <v/>
      </c>
      <c r="R1348">
        <f>N(R1347)+IF(A1348="عهدة",1,0)</f>
        <v/>
      </c>
      <c r="S1348">
        <f>IF(C1348="","",IF(AND(C1348&gt;=DATE(2026,9,1),C1348&lt;=DATE(2027,8,31)),(YEAR(C1348)-2026)*12+MONTH(C1348)-8,""))</f>
        <v/>
      </c>
      <c r="T1348">
        <f>IF(AND(A1348="مصروف",R1348&gt;0,I1348="موافق",S1348&lt;&gt;"",H1348&lt;&gt;""),N(G1348),0)</f>
        <v/>
      </c>
    </row>
    <row r="1349">
      <c r="A1349" s="19" t="n"/>
      <c r="B1349" s="20">
        <f>IF(A1349="","",IF(R1349=0,"⚠ أضف سطر عهدة أولًا","DMT-"&amp;TEXT(R1349,"000")))</f>
        <v/>
      </c>
      <c r="C1349" s="21" t="n"/>
      <c r="D1349" s="20">
        <f>IF(C1349="","",IF(S1349="","خارج السنة المالية",INDEX(القوائم!$D$2:$D$13,S1349)))</f>
        <v/>
      </c>
      <c r="E1349" s="22" t="n"/>
      <c r="F1349" s="23" t="n"/>
      <c r="G1349" s="23" t="n"/>
      <c r="H1349" s="22" t="n"/>
      <c r="I1349" s="19" t="n"/>
      <c r="J1349" s="21" t="n"/>
      <c r="K1349" s="19" t="n"/>
      <c r="L1349" s="19" t="n"/>
      <c r="M1349" s="21" t="n"/>
      <c r="N1349" s="22" t="n"/>
      <c r="O1349" s="24">
        <f>IF(A1349&lt;&gt;"عهدة","",SUMIFS($G$8:$G$5007,$B$8:$B$5007,B1349,$A$8:$A$5007,"مصروف",$I$8:$I$5007,"&lt;&gt;مرفوض"))</f>
        <v/>
      </c>
      <c r="P1349" s="25">
        <f>IF(A1349&lt;&gt;"عهدة","",N(F1349)-O1349)</f>
        <v/>
      </c>
      <c r="Q1349" s="26">
        <f>IF(A1349="","",IF(A1349="عهدة",IF(N(F1349)=0,"⚠ أدخل قيمة العهدة",IF(P1349&lt;0,"⛔ عجز / زيادة مصروفات "&amp;TEXT(-P1349,"#,##0"),IF(COUNTIFS($B$8:$B$5007,B1349,$A$8:$A$5007,"مصروف",$I$8:$I$5007,"&lt;&gt;مرفوض",$K$8:$K$5007,"&lt;&gt;نعم")&gt;0,"⚠ "&amp;COUNTIFS($B$8:$B$5007,B1349,$A$8:$A$5007,"مصروف",$I$8:$I$5007,"&lt;&gt;مرفوض",$K$8:$K$5007,"&lt;&gt;نعم")&amp;" مصروف غير مسوى",IF(L1349="تمت التسوية",IF(P1349=0,"✔ متوازنة وتمت التسوية","✔ تمت التسوية – متبقي "&amp;TEXT(P1349,"#,##0")),IF(P1349&gt;0,"متبقي "&amp;TEXT(P1349,"#,##0"),"✔ متوازنة"))))),IF(R1349=0,"⚠ أضف سطر عهدة أولًا",IF(OR(C1349="",N(G1349)=0),"⚠ أكمل التاريخ والقيمة",IF(S1349="","⚠ التاريخ خارج السنة المالية",IF(H1349="","⚠ اختر بند الموازنة",IF(I1349="مرفوض","✖ مرفوض من المدير",IF(I1349&lt;&gt;"موافق","⏳ بانتظار موافقة المدير",IF(K1349&lt;&gt;"نعم","⚠ غير مسوى مع الحسابات","✔ معتمد ومسوى")))))))))</f>
        <v/>
      </c>
      <c r="R1349">
        <f>N(R1348)+IF(A1349="عهدة",1,0)</f>
        <v/>
      </c>
      <c r="S1349">
        <f>IF(C1349="","",IF(AND(C1349&gt;=DATE(2026,9,1),C1349&lt;=DATE(2027,8,31)),(YEAR(C1349)-2026)*12+MONTH(C1349)-8,""))</f>
        <v/>
      </c>
      <c r="T1349">
        <f>IF(AND(A1349="مصروف",R1349&gt;0,I1349="موافق",S1349&lt;&gt;"",H1349&lt;&gt;""),N(G1349),0)</f>
        <v/>
      </c>
    </row>
    <row r="1350">
      <c r="A1350" s="19" t="n"/>
      <c r="B1350" s="20">
        <f>IF(A1350="","",IF(R1350=0,"⚠ أضف سطر عهدة أولًا","DMT-"&amp;TEXT(R1350,"000")))</f>
        <v/>
      </c>
      <c r="C1350" s="21" t="n"/>
      <c r="D1350" s="20">
        <f>IF(C1350="","",IF(S1350="","خارج السنة المالية",INDEX(القوائم!$D$2:$D$13,S1350)))</f>
        <v/>
      </c>
      <c r="E1350" s="22" t="n"/>
      <c r="F1350" s="23" t="n"/>
      <c r="G1350" s="23" t="n"/>
      <c r="H1350" s="22" t="n"/>
      <c r="I1350" s="19" t="n"/>
      <c r="J1350" s="21" t="n"/>
      <c r="K1350" s="19" t="n"/>
      <c r="L1350" s="19" t="n"/>
      <c r="M1350" s="21" t="n"/>
      <c r="N1350" s="22" t="n"/>
      <c r="O1350" s="24">
        <f>IF(A1350&lt;&gt;"عهدة","",SUMIFS($G$8:$G$5007,$B$8:$B$5007,B1350,$A$8:$A$5007,"مصروف",$I$8:$I$5007,"&lt;&gt;مرفوض"))</f>
        <v/>
      </c>
      <c r="P1350" s="25">
        <f>IF(A1350&lt;&gt;"عهدة","",N(F1350)-O1350)</f>
        <v/>
      </c>
      <c r="Q1350" s="26">
        <f>IF(A1350="","",IF(A1350="عهدة",IF(N(F1350)=0,"⚠ أدخل قيمة العهدة",IF(P1350&lt;0,"⛔ عجز / زيادة مصروفات "&amp;TEXT(-P1350,"#,##0"),IF(COUNTIFS($B$8:$B$5007,B1350,$A$8:$A$5007,"مصروف",$I$8:$I$5007,"&lt;&gt;مرفوض",$K$8:$K$5007,"&lt;&gt;نعم")&gt;0,"⚠ "&amp;COUNTIFS($B$8:$B$5007,B1350,$A$8:$A$5007,"مصروف",$I$8:$I$5007,"&lt;&gt;مرفوض",$K$8:$K$5007,"&lt;&gt;نعم")&amp;" مصروف غير مسوى",IF(L1350="تمت التسوية",IF(P1350=0,"✔ متوازنة وتمت التسوية","✔ تمت التسوية – متبقي "&amp;TEXT(P1350,"#,##0")),IF(P1350&gt;0,"متبقي "&amp;TEXT(P1350,"#,##0"),"✔ متوازنة"))))),IF(R1350=0,"⚠ أضف سطر عهدة أولًا",IF(OR(C1350="",N(G1350)=0),"⚠ أكمل التاريخ والقيمة",IF(S1350="","⚠ التاريخ خارج السنة المالية",IF(H1350="","⚠ اختر بند الموازنة",IF(I1350="مرفوض","✖ مرفوض من المدير",IF(I1350&lt;&gt;"موافق","⏳ بانتظار موافقة المدير",IF(K1350&lt;&gt;"نعم","⚠ غير مسوى مع الحسابات","✔ معتمد ومسوى")))))))))</f>
        <v/>
      </c>
      <c r="R1350">
        <f>N(R1349)+IF(A1350="عهدة",1,0)</f>
        <v/>
      </c>
      <c r="S1350">
        <f>IF(C1350="","",IF(AND(C1350&gt;=DATE(2026,9,1),C1350&lt;=DATE(2027,8,31)),(YEAR(C1350)-2026)*12+MONTH(C1350)-8,""))</f>
        <v/>
      </c>
      <c r="T1350">
        <f>IF(AND(A1350="مصروف",R1350&gt;0,I1350="موافق",S1350&lt;&gt;"",H1350&lt;&gt;""),N(G1350),0)</f>
        <v/>
      </c>
    </row>
    <row r="1351">
      <c r="A1351" s="19" t="n"/>
      <c r="B1351" s="20">
        <f>IF(A1351="","",IF(R1351=0,"⚠ أضف سطر عهدة أولًا","DMT-"&amp;TEXT(R1351,"000")))</f>
        <v/>
      </c>
      <c r="C1351" s="21" t="n"/>
      <c r="D1351" s="20">
        <f>IF(C1351="","",IF(S1351="","خارج السنة المالية",INDEX(القوائم!$D$2:$D$13,S1351)))</f>
        <v/>
      </c>
      <c r="E1351" s="22" t="n"/>
      <c r="F1351" s="23" t="n"/>
      <c r="G1351" s="23" t="n"/>
      <c r="H1351" s="22" t="n"/>
      <c r="I1351" s="19" t="n"/>
      <c r="J1351" s="21" t="n"/>
      <c r="K1351" s="19" t="n"/>
      <c r="L1351" s="19" t="n"/>
      <c r="M1351" s="21" t="n"/>
      <c r="N1351" s="22" t="n"/>
      <c r="O1351" s="24">
        <f>IF(A1351&lt;&gt;"عهدة","",SUMIFS($G$8:$G$5007,$B$8:$B$5007,B1351,$A$8:$A$5007,"مصروف",$I$8:$I$5007,"&lt;&gt;مرفوض"))</f>
        <v/>
      </c>
      <c r="P1351" s="25">
        <f>IF(A1351&lt;&gt;"عهدة","",N(F1351)-O1351)</f>
        <v/>
      </c>
      <c r="Q1351" s="26">
        <f>IF(A1351="","",IF(A1351="عهدة",IF(N(F1351)=0,"⚠ أدخل قيمة العهدة",IF(P1351&lt;0,"⛔ عجز / زيادة مصروفات "&amp;TEXT(-P1351,"#,##0"),IF(COUNTIFS($B$8:$B$5007,B1351,$A$8:$A$5007,"مصروف",$I$8:$I$5007,"&lt;&gt;مرفوض",$K$8:$K$5007,"&lt;&gt;نعم")&gt;0,"⚠ "&amp;COUNTIFS($B$8:$B$5007,B1351,$A$8:$A$5007,"مصروف",$I$8:$I$5007,"&lt;&gt;مرفوض",$K$8:$K$5007,"&lt;&gt;نعم")&amp;" مصروف غير مسوى",IF(L1351="تمت التسوية",IF(P1351=0,"✔ متوازنة وتمت التسوية","✔ تمت التسوية – متبقي "&amp;TEXT(P1351,"#,##0")),IF(P1351&gt;0,"متبقي "&amp;TEXT(P1351,"#,##0"),"✔ متوازنة"))))),IF(R1351=0,"⚠ أضف سطر عهدة أولًا",IF(OR(C1351="",N(G1351)=0),"⚠ أكمل التاريخ والقيمة",IF(S1351="","⚠ التاريخ خارج السنة المالية",IF(H1351="","⚠ اختر بند الموازنة",IF(I1351="مرفوض","✖ مرفوض من المدير",IF(I1351&lt;&gt;"موافق","⏳ بانتظار موافقة المدير",IF(K1351&lt;&gt;"نعم","⚠ غير مسوى مع الحسابات","✔ معتمد ومسوى")))))))))</f>
        <v/>
      </c>
      <c r="R1351">
        <f>N(R1350)+IF(A1351="عهدة",1,0)</f>
        <v/>
      </c>
      <c r="S1351">
        <f>IF(C1351="","",IF(AND(C1351&gt;=DATE(2026,9,1),C1351&lt;=DATE(2027,8,31)),(YEAR(C1351)-2026)*12+MONTH(C1351)-8,""))</f>
        <v/>
      </c>
      <c r="T1351">
        <f>IF(AND(A1351="مصروف",R1351&gt;0,I1351="موافق",S1351&lt;&gt;"",H1351&lt;&gt;""),N(G1351),0)</f>
        <v/>
      </c>
    </row>
    <row r="1352">
      <c r="A1352" s="19" t="n"/>
      <c r="B1352" s="20">
        <f>IF(A1352="","",IF(R1352=0,"⚠ أضف سطر عهدة أولًا","DMT-"&amp;TEXT(R1352,"000")))</f>
        <v/>
      </c>
      <c r="C1352" s="21" t="n"/>
      <c r="D1352" s="20">
        <f>IF(C1352="","",IF(S1352="","خارج السنة المالية",INDEX(القوائم!$D$2:$D$13,S1352)))</f>
        <v/>
      </c>
      <c r="E1352" s="22" t="n"/>
      <c r="F1352" s="23" t="n"/>
      <c r="G1352" s="23" t="n"/>
      <c r="H1352" s="22" t="n"/>
      <c r="I1352" s="19" t="n"/>
      <c r="J1352" s="21" t="n"/>
      <c r="K1352" s="19" t="n"/>
      <c r="L1352" s="19" t="n"/>
      <c r="M1352" s="21" t="n"/>
      <c r="N1352" s="22" t="n"/>
      <c r="O1352" s="24">
        <f>IF(A1352&lt;&gt;"عهدة","",SUMIFS($G$8:$G$5007,$B$8:$B$5007,B1352,$A$8:$A$5007,"مصروف",$I$8:$I$5007,"&lt;&gt;مرفوض"))</f>
        <v/>
      </c>
      <c r="P1352" s="25">
        <f>IF(A1352&lt;&gt;"عهدة","",N(F1352)-O1352)</f>
        <v/>
      </c>
      <c r="Q1352" s="26">
        <f>IF(A1352="","",IF(A1352="عهدة",IF(N(F1352)=0,"⚠ أدخل قيمة العهدة",IF(P1352&lt;0,"⛔ عجز / زيادة مصروفات "&amp;TEXT(-P1352,"#,##0"),IF(COUNTIFS($B$8:$B$5007,B1352,$A$8:$A$5007,"مصروف",$I$8:$I$5007,"&lt;&gt;مرفوض",$K$8:$K$5007,"&lt;&gt;نعم")&gt;0,"⚠ "&amp;COUNTIFS($B$8:$B$5007,B1352,$A$8:$A$5007,"مصروف",$I$8:$I$5007,"&lt;&gt;مرفوض",$K$8:$K$5007,"&lt;&gt;نعم")&amp;" مصروف غير مسوى",IF(L1352="تمت التسوية",IF(P1352=0,"✔ متوازنة وتمت التسوية","✔ تمت التسوية – متبقي "&amp;TEXT(P1352,"#,##0")),IF(P1352&gt;0,"متبقي "&amp;TEXT(P1352,"#,##0"),"✔ متوازنة"))))),IF(R1352=0,"⚠ أضف سطر عهدة أولًا",IF(OR(C1352="",N(G1352)=0),"⚠ أكمل التاريخ والقيمة",IF(S1352="","⚠ التاريخ خارج السنة المالية",IF(H1352="","⚠ اختر بند الموازنة",IF(I1352="مرفوض","✖ مرفوض من المدير",IF(I1352&lt;&gt;"موافق","⏳ بانتظار موافقة المدير",IF(K1352&lt;&gt;"نعم","⚠ غير مسوى مع الحسابات","✔ معتمد ومسوى")))))))))</f>
        <v/>
      </c>
      <c r="R1352">
        <f>N(R1351)+IF(A1352="عهدة",1,0)</f>
        <v/>
      </c>
      <c r="S1352">
        <f>IF(C1352="","",IF(AND(C1352&gt;=DATE(2026,9,1),C1352&lt;=DATE(2027,8,31)),(YEAR(C1352)-2026)*12+MONTH(C1352)-8,""))</f>
        <v/>
      </c>
      <c r="T1352">
        <f>IF(AND(A1352="مصروف",R1352&gt;0,I1352="موافق",S1352&lt;&gt;"",H1352&lt;&gt;""),N(G1352),0)</f>
        <v/>
      </c>
    </row>
    <row r="1353">
      <c r="A1353" s="19" t="n"/>
      <c r="B1353" s="20">
        <f>IF(A1353="","",IF(R1353=0,"⚠ أضف سطر عهدة أولًا","DMT-"&amp;TEXT(R1353,"000")))</f>
        <v/>
      </c>
      <c r="C1353" s="21" t="n"/>
      <c r="D1353" s="20">
        <f>IF(C1353="","",IF(S1353="","خارج السنة المالية",INDEX(القوائم!$D$2:$D$13,S1353)))</f>
        <v/>
      </c>
      <c r="E1353" s="22" t="n"/>
      <c r="F1353" s="23" t="n"/>
      <c r="G1353" s="23" t="n"/>
      <c r="H1353" s="22" t="n"/>
      <c r="I1353" s="19" t="n"/>
      <c r="J1353" s="21" t="n"/>
      <c r="K1353" s="19" t="n"/>
      <c r="L1353" s="19" t="n"/>
      <c r="M1353" s="21" t="n"/>
      <c r="N1353" s="22" t="n"/>
      <c r="O1353" s="24">
        <f>IF(A1353&lt;&gt;"عهدة","",SUMIFS($G$8:$G$5007,$B$8:$B$5007,B1353,$A$8:$A$5007,"مصروف",$I$8:$I$5007,"&lt;&gt;مرفوض"))</f>
        <v/>
      </c>
      <c r="P1353" s="25">
        <f>IF(A1353&lt;&gt;"عهدة","",N(F1353)-O1353)</f>
        <v/>
      </c>
      <c r="Q1353" s="26">
        <f>IF(A1353="","",IF(A1353="عهدة",IF(N(F1353)=0,"⚠ أدخل قيمة العهدة",IF(P1353&lt;0,"⛔ عجز / زيادة مصروفات "&amp;TEXT(-P1353,"#,##0"),IF(COUNTIFS($B$8:$B$5007,B1353,$A$8:$A$5007,"مصروف",$I$8:$I$5007,"&lt;&gt;مرفوض",$K$8:$K$5007,"&lt;&gt;نعم")&gt;0,"⚠ "&amp;COUNTIFS($B$8:$B$5007,B1353,$A$8:$A$5007,"مصروف",$I$8:$I$5007,"&lt;&gt;مرفوض",$K$8:$K$5007,"&lt;&gt;نعم")&amp;" مصروف غير مسوى",IF(L1353="تمت التسوية",IF(P1353=0,"✔ متوازنة وتمت التسوية","✔ تمت التسوية – متبقي "&amp;TEXT(P1353,"#,##0")),IF(P1353&gt;0,"متبقي "&amp;TEXT(P1353,"#,##0"),"✔ متوازنة"))))),IF(R1353=0,"⚠ أضف سطر عهدة أولًا",IF(OR(C1353="",N(G1353)=0),"⚠ أكمل التاريخ والقيمة",IF(S1353="","⚠ التاريخ خارج السنة المالية",IF(H1353="","⚠ اختر بند الموازنة",IF(I1353="مرفوض","✖ مرفوض من المدير",IF(I1353&lt;&gt;"موافق","⏳ بانتظار موافقة المدير",IF(K1353&lt;&gt;"نعم","⚠ غير مسوى مع الحسابات","✔ معتمد ومسوى")))))))))</f>
        <v/>
      </c>
      <c r="R1353">
        <f>N(R1352)+IF(A1353="عهدة",1,0)</f>
        <v/>
      </c>
      <c r="S1353">
        <f>IF(C1353="","",IF(AND(C1353&gt;=DATE(2026,9,1),C1353&lt;=DATE(2027,8,31)),(YEAR(C1353)-2026)*12+MONTH(C1353)-8,""))</f>
        <v/>
      </c>
      <c r="T1353">
        <f>IF(AND(A1353="مصروف",R1353&gt;0,I1353="موافق",S1353&lt;&gt;"",H1353&lt;&gt;""),N(G1353),0)</f>
        <v/>
      </c>
    </row>
    <row r="1354">
      <c r="A1354" s="19" t="n"/>
      <c r="B1354" s="20">
        <f>IF(A1354="","",IF(R1354=0,"⚠ أضف سطر عهدة أولًا","DMT-"&amp;TEXT(R1354,"000")))</f>
        <v/>
      </c>
      <c r="C1354" s="21" t="n"/>
      <c r="D1354" s="20">
        <f>IF(C1354="","",IF(S1354="","خارج السنة المالية",INDEX(القوائم!$D$2:$D$13,S1354)))</f>
        <v/>
      </c>
      <c r="E1354" s="22" t="n"/>
      <c r="F1354" s="23" t="n"/>
      <c r="G1354" s="23" t="n"/>
      <c r="H1354" s="22" t="n"/>
      <c r="I1354" s="19" t="n"/>
      <c r="J1354" s="21" t="n"/>
      <c r="K1354" s="19" t="n"/>
      <c r="L1354" s="19" t="n"/>
      <c r="M1354" s="21" t="n"/>
      <c r="N1354" s="22" t="n"/>
      <c r="O1354" s="24">
        <f>IF(A1354&lt;&gt;"عهدة","",SUMIFS($G$8:$G$5007,$B$8:$B$5007,B1354,$A$8:$A$5007,"مصروف",$I$8:$I$5007,"&lt;&gt;مرفوض"))</f>
        <v/>
      </c>
      <c r="P1354" s="25">
        <f>IF(A1354&lt;&gt;"عهدة","",N(F1354)-O1354)</f>
        <v/>
      </c>
      <c r="Q1354" s="26">
        <f>IF(A1354="","",IF(A1354="عهدة",IF(N(F1354)=0,"⚠ أدخل قيمة العهدة",IF(P1354&lt;0,"⛔ عجز / زيادة مصروفات "&amp;TEXT(-P1354,"#,##0"),IF(COUNTIFS($B$8:$B$5007,B1354,$A$8:$A$5007,"مصروف",$I$8:$I$5007,"&lt;&gt;مرفوض",$K$8:$K$5007,"&lt;&gt;نعم")&gt;0,"⚠ "&amp;COUNTIFS($B$8:$B$5007,B1354,$A$8:$A$5007,"مصروف",$I$8:$I$5007,"&lt;&gt;مرفوض",$K$8:$K$5007,"&lt;&gt;نعم")&amp;" مصروف غير مسوى",IF(L1354="تمت التسوية",IF(P1354=0,"✔ متوازنة وتمت التسوية","✔ تمت التسوية – متبقي "&amp;TEXT(P1354,"#,##0")),IF(P1354&gt;0,"متبقي "&amp;TEXT(P1354,"#,##0"),"✔ متوازنة"))))),IF(R1354=0,"⚠ أضف سطر عهدة أولًا",IF(OR(C1354="",N(G1354)=0),"⚠ أكمل التاريخ والقيمة",IF(S1354="","⚠ التاريخ خارج السنة المالية",IF(H1354="","⚠ اختر بند الموازنة",IF(I1354="مرفوض","✖ مرفوض من المدير",IF(I1354&lt;&gt;"موافق","⏳ بانتظار موافقة المدير",IF(K1354&lt;&gt;"نعم","⚠ غير مسوى مع الحسابات","✔ معتمد ومسوى")))))))))</f>
        <v/>
      </c>
      <c r="R1354">
        <f>N(R1353)+IF(A1354="عهدة",1,0)</f>
        <v/>
      </c>
      <c r="S1354">
        <f>IF(C1354="","",IF(AND(C1354&gt;=DATE(2026,9,1),C1354&lt;=DATE(2027,8,31)),(YEAR(C1354)-2026)*12+MONTH(C1354)-8,""))</f>
        <v/>
      </c>
      <c r="T1354">
        <f>IF(AND(A1354="مصروف",R1354&gt;0,I1354="موافق",S1354&lt;&gt;"",H1354&lt;&gt;""),N(G1354),0)</f>
        <v/>
      </c>
    </row>
    <row r="1355">
      <c r="A1355" s="19" t="n"/>
      <c r="B1355" s="20">
        <f>IF(A1355="","",IF(R1355=0,"⚠ أضف سطر عهدة أولًا","DMT-"&amp;TEXT(R1355,"000")))</f>
        <v/>
      </c>
      <c r="C1355" s="21" t="n"/>
      <c r="D1355" s="20">
        <f>IF(C1355="","",IF(S1355="","خارج السنة المالية",INDEX(القوائم!$D$2:$D$13,S1355)))</f>
        <v/>
      </c>
      <c r="E1355" s="22" t="n"/>
      <c r="F1355" s="23" t="n"/>
      <c r="G1355" s="23" t="n"/>
      <c r="H1355" s="22" t="n"/>
      <c r="I1355" s="19" t="n"/>
      <c r="J1355" s="21" t="n"/>
      <c r="K1355" s="19" t="n"/>
      <c r="L1355" s="19" t="n"/>
      <c r="M1355" s="21" t="n"/>
      <c r="N1355" s="22" t="n"/>
      <c r="O1355" s="24">
        <f>IF(A1355&lt;&gt;"عهدة","",SUMIFS($G$8:$G$5007,$B$8:$B$5007,B1355,$A$8:$A$5007,"مصروف",$I$8:$I$5007,"&lt;&gt;مرفوض"))</f>
        <v/>
      </c>
      <c r="P1355" s="25">
        <f>IF(A1355&lt;&gt;"عهدة","",N(F1355)-O1355)</f>
        <v/>
      </c>
      <c r="Q1355" s="26">
        <f>IF(A1355="","",IF(A1355="عهدة",IF(N(F1355)=0,"⚠ أدخل قيمة العهدة",IF(P1355&lt;0,"⛔ عجز / زيادة مصروفات "&amp;TEXT(-P1355,"#,##0"),IF(COUNTIFS($B$8:$B$5007,B1355,$A$8:$A$5007,"مصروف",$I$8:$I$5007,"&lt;&gt;مرفوض",$K$8:$K$5007,"&lt;&gt;نعم")&gt;0,"⚠ "&amp;COUNTIFS($B$8:$B$5007,B1355,$A$8:$A$5007,"مصروف",$I$8:$I$5007,"&lt;&gt;مرفوض",$K$8:$K$5007,"&lt;&gt;نعم")&amp;" مصروف غير مسوى",IF(L1355="تمت التسوية",IF(P1355=0,"✔ متوازنة وتمت التسوية","✔ تمت التسوية – متبقي "&amp;TEXT(P1355,"#,##0")),IF(P1355&gt;0,"متبقي "&amp;TEXT(P1355,"#,##0"),"✔ متوازنة"))))),IF(R1355=0,"⚠ أضف سطر عهدة أولًا",IF(OR(C1355="",N(G1355)=0),"⚠ أكمل التاريخ والقيمة",IF(S1355="","⚠ التاريخ خارج السنة المالية",IF(H1355="","⚠ اختر بند الموازنة",IF(I1355="مرفوض","✖ مرفوض من المدير",IF(I1355&lt;&gt;"موافق","⏳ بانتظار موافقة المدير",IF(K1355&lt;&gt;"نعم","⚠ غير مسوى مع الحسابات","✔ معتمد ومسوى")))))))))</f>
        <v/>
      </c>
      <c r="R1355">
        <f>N(R1354)+IF(A1355="عهدة",1,0)</f>
        <v/>
      </c>
      <c r="S1355">
        <f>IF(C1355="","",IF(AND(C1355&gt;=DATE(2026,9,1),C1355&lt;=DATE(2027,8,31)),(YEAR(C1355)-2026)*12+MONTH(C1355)-8,""))</f>
        <v/>
      </c>
      <c r="T1355">
        <f>IF(AND(A1355="مصروف",R1355&gt;0,I1355="موافق",S1355&lt;&gt;"",H1355&lt;&gt;""),N(G1355),0)</f>
        <v/>
      </c>
    </row>
    <row r="1356">
      <c r="A1356" s="19" t="n"/>
      <c r="B1356" s="20">
        <f>IF(A1356="","",IF(R1356=0,"⚠ أضف سطر عهدة أولًا","DMT-"&amp;TEXT(R1356,"000")))</f>
        <v/>
      </c>
      <c r="C1356" s="21" t="n"/>
      <c r="D1356" s="20">
        <f>IF(C1356="","",IF(S1356="","خارج السنة المالية",INDEX(القوائم!$D$2:$D$13,S1356)))</f>
        <v/>
      </c>
      <c r="E1356" s="22" t="n"/>
      <c r="F1356" s="23" t="n"/>
      <c r="G1356" s="23" t="n"/>
      <c r="H1356" s="22" t="n"/>
      <c r="I1356" s="19" t="n"/>
      <c r="J1356" s="21" t="n"/>
      <c r="K1356" s="19" t="n"/>
      <c r="L1356" s="19" t="n"/>
      <c r="M1356" s="21" t="n"/>
      <c r="N1356" s="22" t="n"/>
      <c r="O1356" s="24">
        <f>IF(A1356&lt;&gt;"عهدة","",SUMIFS($G$8:$G$5007,$B$8:$B$5007,B1356,$A$8:$A$5007,"مصروف",$I$8:$I$5007,"&lt;&gt;مرفوض"))</f>
        <v/>
      </c>
      <c r="P1356" s="25">
        <f>IF(A1356&lt;&gt;"عهدة","",N(F1356)-O1356)</f>
        <v/>
      </c>
      <c r="Q1356" s="26">
        <f>IF(A1356="","",IF(A1356="عهدة",IF(N(F1356)=0,"⚠ أدخل قيمة العهدة",IF(P1356&lt;0,"⛔ عجز / زيادة مصروفات "&amp;TEXT(-P1356,"#,##0"),IF(COUNTIFS($B$8:$B$5007,B1356,$A$8:$A$5007,"مصروف",$I$8:$I$5007,"&lt;&gt;مرفوض",$K$8:$K$5007,"&lt;&gt;نعم")&gt;0,"⚠ "&amp;COUNTIFS($B$8:$B$5007,B1356,$A$8:$A$5007,"مصروف",$I$8:$I$5007,"&lt;&gt;مرفوض",$K$8:$K$5007,"&lt;&gt;نعم")&amp;" مصروف غير مسوى",IF(L1356="تمت التسوية",IF(P1356=0,"✔ متوازنة وتمت التسوية","✔ تمت التسوية – متبقي "&amp;TEXT(P1356,"#,##0")),IF(P1356&gt;0,"متبقي "&amp;TEXT(P1356,"#,##0"),"✔ متوازنة"))))),IF(R1356=0,"⚠ أضف سطر عهدة أولًا",IF(OR(C1356="",N(G1356)=0),"⚠ أكمل التاريخ والقيمة",IF(S1356="","⚠ التاريخ خارج السنة المالية",IF(H1356="","⚠ اختر بند الموازنة",IF(I1356="مرفوض","✖ مرفوض من المدير",IF(I1356&lt;&gt;"موافق","⏳ بانتظار موافقة المدير",IF(K1356&lt;&gt;"نعم","⚠ غير مسوى مع الحسابات","✔ معتمد ومسوى")))))))))</f>
        <v/>
      </c>
      <c r="R1356">
        <f>N(R1355)+IF(A1356="عهدة",1,0)</f>
        <v/>
      </c>
      <c r="S1356">
        <f>IF(C1356="","",IF(AND(C1356&gt;=DATE(2026,9,1),C1356&lt;=DATE(2027,8,31)),(YEAR(C1356)-2026)*12+MONTH(C1356)-8,""))</f>
        <v/>
      </c>
      <c r="T1356">
        <f>IF(AND(A1356="مصروف",R1356&gt;0,I1356="موافق",S1356&lt;&gt;"",H1356&lt;&gt;""),N(G1356),0)</f>
        <v/>
      </c>
    </row>
    <row r="1357">
      <c r="A1357" s="19" t="n"/>
      <c r="B1357" s="20">
        <f>IF(A1357="","",IF(R1357=0,"⚠ أضف سطر عهدة أولًا","DMT-"&amp;TEXT(R1357,"000")))</f>
        <v/>
      </c>
      <c r="C1357" s="21" t="n"/>
      <c r="D1357" s="20">
        <f>IF(C1357="","",IF(S1357="","خارج السنة المالية",INDEX(القوائم!$D$2:$D$13,S1357)))</f>
        <v/>
      </c>
      <c r="E1357" s="22" t="n"/>
      <c r="F1357" s="23" t="n"/>
      <c r="G1357" s="23" t="n"/>
      <c r="H1357" s="22" t="n"/>
      <c r="I1357" s="19" t="n"/>
      <c r="J1357" s="21" t="n"/>
      <c r="K1357" s="19" t="n"/>
      <c r="L1357" s="19" t="n"/>
      <c r="M1357" s="21" t="n"/>
      <c r="N1357" s="22" t="n"/>
      <c r="O1357" s="24">
        <f>IF(A1357&lt;&gt;"عهدة","",SUMIFS($G$8:$G$5007,$B$8:$B$5007,B1357,$A$8:$A$5007,"مصروف",$I$8:$I$5007,"&lt;&gt;مرفوض"))</f>
        <v/>
      </c>
      <c r="P1357" s="25">
        <f>IF(A1357&lt;&gt;"عهدة","",N(F1357)-O1357)</f>
        <v/>
      </c>
      <c r="Q1357" s="26">
        <f>IF(A1357="","",IF(A1357="عهدة",IF(N(F1357)=0,"⚠ أدخل قيمة العهدة",IF(P1357&lt;0,"⛔ عجز / زيادة مصروفات "&amp;TEXT(-P1357,"#,##0"),IF(COUNTIFS($B$8:$B$5007,B1357,$A$8:$A$5007,"مصروف",$I$8:$I$5007,"&lt;&gt;مرفوض",$K$8:$K$5007,"&lt;&gt;نعم")&gt;0,"⚠ "&amp;COUNTIFS($B$8:$B$5007,B1357,$A$8:$A$5007,"مصروف",$I$8:$I$5007,"&lt;&gt;مرفوض",$K$8:$K$5007,"&lt;&gt;نعم")&amp;" مصروف غير مسوى",IF(L1357="تمت التسوية",IF(P1357=0,"✔ متوازنة وتمت التسوية","✔ تمت التسوية – متبقي "&amp;TEXT(P1357,"#,##0")),IF(P1357&gt;0,"متبقي "&amp;TEXT(P1357,"#,##0"),"✔ متوازنة"))))),IF(R1357=0,"⚠ أضف سطر عهدة أولًا",IF(OR(C1357="",N(G1357)=0),"⚠ أكمل التاريخ والقيمة",IF(S1357="","⚠ التاريخ خارج السنة المالية",IF(H1357="","⚠ اختر بند الموازنة",IF(I1357="مرفوض","✖ مرفوض من المدير",IF(I1357&lt;&gt;"موافق","⏳ بانتظار موافقة المدير",IF(K1357&lt;&gt;"نعم","⚠ غير مسوى مع الحسابات","✔ معتمد ومسوى")))))))))</f>
        <v/>
      </c>
      <c r="R1357">
        <f>N(R1356)+IF(A1357="عهدة",1,0)</f>
        <v/>
      </c>
      <c r="S1357">
        <f>IF(C1357="","",IF(AND(C1357&gt;=DATE(2026,9,1),C1357&lt;=DATE(2027,8,31)),(YEAR(C1357)-2026)*12+MONTH(C1357)-8,""))</f>
        <v/>
      </c>
      <c r="T1357">
        <f>IF(AND(A1357="مصروف",R1357&gt;0,I1357="موافق",S1357&lt;&gt;"",H1357&lt;&gt;""),N(G1357),0)</f>
        <v/>
      </c>
    </row>
    <row r="1358">
      <c r="A1358" s="19" t="n"/>
      <c r="B1358" s="20">
        <f>IF(A1358="","",IF(R1358=0,"⚠ أضف سطر عهدة أولًا","DMT-"&amp;TEXT(R1358,"000")))</f>
        <v/>
      </c>
      <c r="C1358" s="21" t="n"/>
      <c r="D1358" s="20">
        <f>IF(C1358="","",IF(S1358="","خارج السنة المالية",INDEX(القوائم!$D$2:$D$13,S1358)))</f>
        <v/>
      </c>
      <c r="E1358" s="22" t="n"/>
      <c r="F1358" s="23" t="n"/>
      <c r="G1358" s="23" t="n"/>
      <c r="H1358" s="22" t="n"/>
      <c r="I1358" s="19" t="n"/>
      <c r="J1358" s="21" t="n"/>
      <c r="K1358" s="19" t="n"/>
      <c r="L1358" s="19" t="n"/>
      <c r="M1358" s="21" t="n"/>
      <c r="N1358" s="22" t="n"/>
      <c r="O1358" s="24">
        <f>IF(A1358&lt;&gt;"عهدة","",SUMIFS($G$8:$G$5007,$B$8:$B$5007,B1358,$A$8:$A$5007,"مصروف",$I$8:$I$5007,"&lt;&gt;مرفوض"))</f>
        <v/>
      </c>
      <c r="P1358" s="25">
        <f>IF(A1358&lt;&gt;"عهدة","",N(F1358)-O1358)</f>
        <v/>
      </c>
      <c r="Q1358" s="26">
        <f>IF(A1358="","",IF(A1358="عهدة",IF(N(F1358)=0,"⚠ أدخل قيمة العهدة",IF(P1358&lt;0,"⛔ عجز / زيادة مصروفات "&amp;TEXT(-P1358,"#,##0"),IF(COUNTIFS($B$8:$B$5007,B1358,$A$8:$A$5007,"مصروف",$I$8:$I$5007,"&lt;&gt;مرفوض",$K$8:$K$5007,"&lt;&gt;نعم")&gt;0,"⚠ "&amp;COUNTIFS($B$8:$B$5007,B1358,$A$8:$A$5007,"مصروف",$I$8:$I$5007,"&lt;&gt;مرفوض",$K$8:$K$5007,"&lt;&gt;نعم")&amp;" مصروف غير مسوى",IF(L1358="تمت التسوية",IF(P1358=0,"✔ متوازنة وتمت التسوية","✔ تمت التسوية – متبقي "&amp;TEXT(P1358,"#,##0")),IF(P1358&gt;0,"متبقي "&amp;TEXT(P1358,"#,##0"),"✔ متوازنة"))))),IF(R1358=0,"⚠ أضف سطر عهدة أولًا",IF(OR(C1358="",N(G1358)=0),"⚠ أكمل التاريخ والقيمة",IF(S1358="","⚠ التاريخ خارج السنة المالية",IF(H1358="","⚠ اختر بند الموازنة",IF(I1358="مرفوض","✖ مرفوض من المدير",IF(I1358&lt;&gt;"موافق","⏳ بانتظار موافقة المدير",IF(K1358&lt;&gt;"نعم","⚠ غير مسوى مع الحسابات","✔ معتمد ومسوى")))))))))</f>
        <v/>
      </c>
      <c r="R1358">
        <f>N(R1357)+IF(A1358="عهدة",1,0)</f>
        <v/>
      </c>
      <c r="S1358">
        <f>IF(C1358="","",IF(AND(C1358&gt;=DATE(2026,9,1),C1358&lt;=DATE(2027,8,31)),(YEAR(C1358)-2026)*12+MONTH(C1358)-8,""))</f>
        <v/>
      </c>
      <c r="T1358">
        <f>IF(AND(A1358="مصروف",R1358&gt;0,I1358="موافق",S1358&lt;&gt;"",H1358&lt;&gt;""),N(G1358),0)</f>
        <v/>
      </c>
    </row>
    <row r="1359">
      <c r="A1359" s="19" t="n"/>
      <c r="B1359" s="20">
        <f>IF(A1359="","",IF(R1359=0,"⚠ أضف سطر عهدة أولًا","DMT-"&amp;TEXT(R1359,"000")))</f>
        <v/>
      </c>
      <c r="C1359" s="21" t="n"/>
      <c r="D1359" s="20">
        <f>IF(C1359="","",IF(S1359="","خارج السنة المالية",INDEX(القوائم!$D$2:$D$13,S1359)))</f>
        <v/>
      </c>
      <c r="E1359" s="22" t="n"/>
      <c r="F1359" s="23" t="n"/>
      <c r="G1359" s="23" t="n"/>
      <c r="H1359" s="22" t="n"/>
      <c r="I1359" s="19" t="n"/>
      <c r="J1359" s="21" t="n"/>
      <c r="K1359" s="19" t="n"/>
      <c r="L1359" s="19" t="n"/>
      <c r="M1359" s="21" t="n"/>
      <c r="N1359" s="22" t="n"/>
      <c r="O1359" s="24">
        <f>IF(A1359&lt;&gt;"عهدة","",SUMIFS($G$8:$G$5007,$B$8:$B$5007,B1359,$A$8:$A$5007,"مصروف",$I$8:$I$5007,"&lt;&gt;مرفوض"))</f>
        <v/>
      </c>
      <c r="P1359" s="25">
        <f>IF(A1359&lt;&gt;"عهدة","",N(F1359)-O1359)</f>
        <v/>
      </c>
      <c r="Q1359" s="26">
        <f>IF(A1359="","",IF(A1359="عهدة",IF(N(F1359)=0,"⚠ أدخل قيمة العهدة",IF(P1359&lt;0,"⛔ عجز / زيادة مصروفات "&amp;TEXT(-P1359,"#,##0"),IF(COUNTIFS($B$8:$B$5007,B1359,$A$8:$A$5007,"مصروف",$I$8:$I$5007,"&lt;&gt;مرفوض",$K$8:$K$5007,"&lt;&gt;نعم")&gt;0,"⚠ "&amp;COUNTIFS($B$8:$B$5007,B1359,$A$8:$A$5007,"مصروف",$I$8:$I$5007,"&lt;&gt;مرفوض",$K$8:$K$5007,"&lt;&gt;نعم")&amp;" مصروف غير مسوى",IF(L1359="تمت التسوية",IF(P1359=0,"✔ متوازنة وتمت التسوية","✔ تمت التسوية – متبقي "&amp;TEXT(P1359,"#,##0")),IF(P1359&gt;0,"متبقي "&amp;TEXT(P1359,"#,##0"),"✔ متوازنة"))))),IF(R1359=0,"⚠ أضف سطر عهدة أولًا",IF(OR(C1359="",N(G1359)=0),"⚠ أكمل التاريخ والقيمة",IF(S1359="","⚠ التاريخ خارج السنة المالية",IF(H1359="","⚠ اختر بند الموازنة",IF(I1359="مرفوض","✖ مرفوض من المدير",IF(I1359&lt;&gt;"موافق","⏳ بانتظار موافقة المدير",IF(K1359&lt;&gt;"نعم","⚠ غير مسوى مع الحسابات","✔ معتمد ومسوى")))))))))</f>
        <v/>
      </c>
      <c r="R1359">
        <f>N(R1358)+IF(A1359="عهدة",1,0)</f>
        <v/>
      </c>
      <c r="S1359">
        <f>IF(C1359="","",IF(AND(C1359&gt;=DATE(2026,9,1),C1359&lt;=DATE(2027,8,31)),(YEAR(C1359)-2026)*12+MONTH(C1359)-8,""))</f>
        <v/>
      </c>
      <c r="T1359">
        <f>IF(AND(A1359="مصروف",R1359&gt;0,I1359="موافق",S1359&lt;&gt;"",H1359&lt;&gt;""),N(G1359),0)</f>
        <v/>
      </c>
    </row>
    <row r="1360">
      <c r="A1360" s="19" t="n"/>
      <c r="B1360" s="20">
        <f>IF(A1360="","",IF(R1360=0,"⚠ أضف سطر عهدة أولًا","DMT-"&amp;TEXT(R1360,"000")))</f>
        <v/>
      </c>
      <c r="C1360" s="21" t="n"/>
      <c r="D1360" s="20">
        <f>IF(C1360="","",IF(S1360="","خارج السنة المالية",INDEX(القوائم!$D$2:$D$13,S1360)))</f>
        <v/>
      </c>
      <c r="E1360" s="22" t="n"/>
      <c r="F1360" s="23" t="n"/>
      <c r="G1360" s="23" t="n"/>
      <c r="H1360" s="22" t="n"/>
      <c r="I1360" s="19" t="n"/>
      <c r="J1360" s="21" t="n"/>
      <c r="K1360" s="19" t="n"/>
      <c r="L1360" s="19" t="n"/>
      <c r="M1360" s="21" t="n"/>
      <c r="N1360" s="22" t="n"/>
      <c r="O1360" s="24">
        <f>IF(A1360&lt;&gt;"عهدة","",SUMIFS($G$8:$G$5007,$B$8:$B$5007,B1360,$A$8:$A$5007,"مصروف",$I$8:$I$5007,"&lt;&gt;مرفوض"))</f>
        <v/>
      </c>
      <c r="P1360" s="25">
        <f>IF(A1360&lt;&gt;"عهدة","",N(F1360)-O1360)</f>
        <v/>
      </c>
      <c r="Q1360" s="26">
        <f>IF(A1360="","",IF(A1360="عهدة",IF(N(F1360)=0,"⚠ أدخل قيمة العهدة",IF(P1360&lt;0,"⛔ عجز / زيادة مصروفات "&amp;TEXT(-P1360,"#,##0"),IF(COUNTIFS($B$8:$B$5007,B1360,$A$8:$A$5007,"مصروف",$I$8:$I$5007,"&lt;&gt;مرفوض",$K$8:$K$5007,"&lt;&gt;نعم")&gt;0,"⚠ "&amp;COUNTIFS($B$8:$B$5007,B1360,$A$8:$A$5007,"مصروف",$I$8:$I$5007,"&lt;&gt;مرفوض",$K$8:$K$5007,"&lt;&gt;نعم")&amp;" مصروف غير مسوى",IF(L1360="تمت التسوية",IF(P1360=0,"✔ متوازنة وتمت التسوية","✔ تمت التسوية – متبقي "&amp;TEXT(P1360,"#,##0")),IF(P1360&gt;0,"متبقي "&amp;TEXT(P1360,"#,##0"),"✔ متوازنة"))))),IF(R1360=0,"⚠ أضف سطر عهدة أولًا",IF(OR(C1360="",N(G1360)=0),"⚠ أكمل التاريخ والقيمة",IF(S1360="","⚠ التاريخ خارج السنة المالية",IF(H1360="","⚠ اختر بند الموازنة",IF(I1360="مرفوض","✖ مرفوض من المدير",IF(I1360&lt;&gt;"موافق","⏳ بانتظار موافقة المدير",IF(K1360&lt;&gt;"نعم","⚠ غير مسوى مع الحسابات","✔ معتمد ومسوى")))))))))</f>
        <v/>
      </c>
      <c r="R1360">
        <f>N(R1359)+IF(A1360="عهدة",1,0)</f>
        <v/>
      </c>
      <c r="S1360">
        <f>IF(C1360="","",IF(AND(C1360&gt;=DATE(2026,9,1),C1360&lt;=DATE(2027,8,31)),(YEAR(C1360)-2026)*12+MONTH(C1360)-8,""))</f>
        <v/>
      </c>
      <c r="T1360">
        <f>IF(AND(A1360="مصروف",R1360&gt;0,I1360="موافق",S1360&lt;&gt;"",H1360&lt;&gt;""),N(G1360),0)</f>
        <v/>
      </c>
    </row>
    <row r="1361">
      <c r="A1361" s="19" t="n"/>
      <c r="B1361" s="20">
        <f>IF(A1361="","",IF(R1361=0,"⚠ أضف سطر عهدة أولًا","DMT-"&amp;TEXT(R1361,"000")))</f>
        <v/>
      </c>
      <c r="C1361" s="21" t="n"/>
      <c r="D1361" s="20">
        <f>IF(C1361="","",IF(S1361="","خارج السنة المالية",INDEX(القوائم!$D$2:$D$13,S1361)))</f>
        <v/>
      </c>
      <c r="E1361" s="22" t="n"/>
      <c r="F1361" s="23" t="n"/>
      <c r="G1361" s="23" t="n"/>
      <c r="H1361" s="22" t="n"/>
      <c r="I1361" s="19" t="n"/>
      <c r="J1361" s="21" t="n"/>
      <c r="K1361" s="19" t="n"/>
      <c r="L1361" s="19" t="n"/>
      <c r="M1361" s="21" t="n"/>
      <c r="N1361" s="22" t="n"/>
      <c r="O1361" s="24">
        <f>IF(A1361&lt;&gt;"عهدة","",SUMIFS($G$8:$G$5007,$B$8:$B$5007,B1361,$A$8:$A$5007,"مصروف",$I$8:$I$5007,"&lt;&gt;مرفوض"))</f>
        <v/>
      </c>
      <c r="P1361" s="25">
        <f>IF(A1361&lt;&gt;"عهدة","",N(F1361)-O1361)</f>
        <v/>
      </c>
      <c r="Q1361" s="26">
        <f>IF(A1361="","",IF(A1361="عهدة",IF(N(F1361)=0,"⚠ أدخل قيمة العهدة",IF(P1361&lt;0,"⛔ عجز / زيادة مصروفات "&amp;TEXT(-P1361,"#,##0"),IF(COUNTIFS($B$8:$B$5007,B1361,$A$8:$A$5007,"مصروف",$I$8:$I$5007,"&lt;&gt;مرفوض",$K$8:$K$5007,"&lt;&gt;نعم")&gt;0,"⚠ "&amp;COUNTIFS($B$8:$B$5007,B1361,$A$8:$A$5007,"مصروف",$I$8:$I$5007,"&lt;&gt;مرفوض",$K$8:$K$5007,"&lt;&gt;نعم")&amp;" مصروف غير مسوى",IF(L1361="تمت التسوية",IF(P1361=0,"✔ متوازنة وتمت التسوية","✔ تمت التسوية – متبقي "&amp;TEXT(P1361,"#,##0")),IF(P1361&gt;0,"متبقي "&amp;TEXT(P1361,"#,##0"),"✔ متوازنة"))))),IF(R1361=0,"⚠ أضف سطر عهدة أولًا",IF(OR(C1361="",N(G1361)=0),"⚠ أكمل التاريخ والقيمة",IF(S1361="","⚠ التاريخ خارج السنة المالية",IF(H1361="","⚠ اختر بند الموازنة",IF(I1361="مرفوض","✖ مرفوض من المدير",IF(I1361&lt;&gt;"موافق","⏳ بانتظار موافقة المدير",IF(K1361&lt;&gt;"نعم","⚠ غير مسوى مع الحسابات","✔ معتمد ومسوى")))))))))</f>
        <v/>
      </c>
      <c r="R1361">
        <f>N(R1360)+IF(A1361="عهدة",1,0)</f>
        <v/>
      </c>
      <c r="S1361">
        <f>IF(C1361="","",IF(AND(C1361&gt;=DATE(2026,9,1),C1361&lt;=DATE(2027,8,31)),(YEAR(C1361)-2026)*12+MONTH(C1361)-8,""))</f>
        <v/>
      </c>
      <c r="T1361">
        <f>IF(AND(A1361="مصروف",R1361&gt;0,I1361="موافق",S1361&lt;&gt;"",H1361&lt;&gt;""),N(G1361),0)</f>
        <v/>
      </c>
    </row>
    <row r="1362">
      <c r="A1362" s="19" t="n"/>
      <c r="B1362" s="20">
        <f>IF(A1362="","",IF(R1362=0,"⚠ أضف سطر عهدة أولًا","DMT-"&amp;TEXT(R1362,"000")))</f>
        <v/>
      </c>
      <c r="C1362" s="21" t="n"/>
      <c r="D1362" s="20">
        <f>IF(C1362="","",IF(S1362="","خارج السنة المالية",INDEX(القوائم!$D$2:$D$13,S1362)))</f>
        <v/>
      </c>
      <c r="E1362" s="22" t="n"/>
      <c r="F1362" s="23" t="n"/>
      <c r="G1362" s="23" t="n"/>
      <c r="H1362" s="22" t="n"/>
      <c r="I1362" s="19" t="n"/>
      <c r="J1362" s="21" t="n"/>
      <c r="K1362" s="19" t="n"/>
      <c r="L1362" s="19" t="n"/>
      <c r="M1362" s="21" t="n"/>
      <c r="N1362" s="22" t="n"/>
      <c r="O1362" s="24">
        <f>IF(A1362&lt;&gt;"عهدة","",SUMIFS($G$8:$G$5007,$B$8:$B$5007,B1362,$A$8:$A$5007,"مصروف",$I$8:$I$5007,"&lt;&gt;مرفوض"))</f>
        <v/>
      </c>
      <c r="P1362" s="25">
        <f>IF(A1362&lt;&gt;"عهدة","",N(F1362)-O1362)</f>
        <v/>
      </c>
      <c r="Q1362" s="26">
        <f>IF(A1362="","",IF(A1362="عهدة",IF(N(F1362)=0,"⚠ أدخل قيمة العهدة",IF(P1362&lt;0,"⛔ عجز / زيادة مصروفات "&amp;TEXT(-P1362,"#,##0"),IF(COUNTIFS($B$8:$B$5007,B1362,$A$8:$A$5007,"مصروف",$I$8:$I$5007,"&lt;&gt;مرفوض",$K$8:$K$5007,"&lt;&gt;نعم")&gt;0,"⚠ "&amp;COUNTIFS($B$8:$B$5007,B1362,$A$8:$A$5007,"مصروف",$I$8:$I$5007,"&lt;&gt;مرفوض",$K$8:$K$5007,"&lt;&gt;نعم")&amp;" مصروف غير مسوى",IF(L1362="تمت التسوية",IF(P1362=0,"✔ متوازنة وتمت التسوية","✔ تمت التسوية – متبقي "&amp;TEXT(P1362,"#,##0")),IF(P1362&gt;0,"متبقي "&amp;TEXT(P1362,"#,##0"),"✔ متوازنة"))))),IF(R1362=0,"⚠ أضف سطر عهدة أولًا",IF(OR(C1362="",N(G1362)=0),"⚠ أكمل التاريخ والقيمة",IF(S1362="","⚠ التاريخ خارج السنة المالية",IF(H1362="","⚠ اختر بند الموازنة",IF(I1362="مرفوض","✖ مرفوض من المدير",IF(I1362&lt;&gt;"موافق","⏳ بانتظار موافقة المدير",IF(K1362&lt;&gt;"نعم","⚠ غير مسوى مع الحسابات","✔ معتمد ومسوى")))))))))</f>
        <v/>
      </c>
      <c r="R1362">
        <f>N(R1361)+IF(A1362="عهدة",1,0)</f>
        <v/>
      </c>
      <c r="S1362">
        <f>IF(C1362="","",IF(AND(C1362&gt;=DATE(2026,9,1),C1362&lt;=DATE(2027,8,31)),(YEAR(C1362)-2026)*12+MONTH(C1362)-8,""))</f>
        <v/>
      </c>
      <c r="T1362">
        <f>IF(AND(A1362="مصروف",R1362&gt;0,I1362="موافق",S1362&lt;&gt;"",H1362&lt;&gt;""),N(G1362),0)</f>
        <v/>
      </c>
    </row>
    <row r="1363">
      <c r="A1363" s="19" t="n"/>
      <c r="B1363" s="20">
        <f>IF(A1363="","",IF(R1363=0,"⚠ أضف سطر عهدة أولًا","DMT-"&amp;TEXT(R1363,"000")))</f>
        <v/>
      </c>
      <c r="C1363" s="21" t="n"/>
      <c r="D1363" s="20">
        <f>IF(C1363="","",IF(S1363="","خارج السنة المالية",INDEX(القوائم!$D$2:$D$13,S1363)))</f>
        <v/>
      </c>
      <c r="E1363" s="22" t="n"/>
      <c r="F1363" s="23" t="n"/>
      <c r="G1363" s="23" t="n"/>
      <c r="H1363" s="22" t="n"/>
      <c r="I1363" s="19" t="n"/>
      <c r="J1363" s="21" t="n"/>
      <c r="K1363" s="19" t="n"/>
      <c r="L1363" s="19" t="n"/>
      <c r="M1363" s="21" t="n"/>
      <c r="N1363" s="22" t="n"/>
      <c r="O1363" s="24">
        <f>IF(A1363&lt;&gt;"عهدة","",SUMIFS($G$8:$G$5007,$B$8:$B$5007,B1363,$A$8:$A$5007,"مصروف",$I$8:$I$5007,"&lt;&gt;مرفوض"))</f>
        <v/>
      </c>
      <c r="P1363" s="25">
        <f>IF(A1363&lt;&gt;"عهدة","",N(F1363)-O1363)</f>
        <v/>
      </c>
      <c r="Q1363" s="26">
        <f>IF(A1363="","",IF(A1363="عهدة",IF(N(F1363)=0,"⚠ أدخل قيمة العهدة",IF(P1363&lt;0,"⛔ عجز / زيادة مصروفات "&amp;TEXT(-P1363,"#,##0"),IF(COUNTIFS($B$8:$B$5007,B1363,$A$8:$A$5007,"مصروف",$I$8:$I$5007,"&lt;&gt;مرفوض",$K$8:$K$5007,"&lt;&gt;نعم")&gt;0,"⚠ "&amp;COUNTIFS($B$8:$B$5007,B1363,$A$8:$A$5007,"مصروف",$I$8:$I$5007,"&lt;&gt;مرفوض",$K$8:$K$5007,"&lt;&gt;نعم")&amp;" مصروف غير مسوى",IF(L1363="تمت التسوية",IF(P1363=0,"✔ متوازنة وتمت التسوية","✔ تمت التسوية – متبقي "&amp;TEXT(P1363,"#,##0")),IF(P1363&gt;0,"متبقي "&amp;TEXT(P1363,"#,##0"),"✔ متوازنة"))))),IF(R1363=0,"⚠ أضف سطر عهدة أولًا",IF(OR(C1363="",N(G1363)=0),"⚠ أكمل التاريخ والقيمة",IF(S1363="","⚠ التاريخ خارج السنة المالية",IF(H1363="","⚠ اختر بند الموازنة",IF(I1363="مرفوض","✖ مرفوض من المدير",IF(I1363&lt;&gt;"موافق","⏳ بانتظار موافقة المدير",IF(K1363&lt;&gt;"نعم","⚠ غير مسوى مع الحسابات","✔ معتمد ومسوى")))))))))</f>
        <v/>
      </c>
      <c r="R1363">
        <f>N(R1362)+IF(A1363="عهدة",1,0)</f>
        <v/>
      </c>
      <c r="S1363">
        <f>IF(C1363="","",IF(AND(C1363&gt;=DATE(2026,9,1),C1363&lt;=DATE(2027,8,31)),(YEAR(C1363)-2026)*12+MONTH(C1363)-8,""))</f>
        <v/>
      </c>
      <c r="T1363">
        <f>IF(AND(A1363="مصروف",R1363&gt;0,I1363="موافق",S1363&lt;&gt;"",H1363&lt;&gt;""),N(G1363),0)</f>
        <v/>
      </c>
    </row>
    <row r="1364">
      <c r="A1364" s="19" t="n"/>
      <c r="B1364" s="20">
        <f>IF(A1364="","",IF(R1364=0,"⚠ أضف سطر عهدة أولًا","DMT-"&amp;TEXT(R1364,"000")))</f>
        <v/>
      </c>
      <c r="C1364" s="21" t="n"/>
      <c r="D1364" s="20">
        <f>IF(C1364="","",IF(S1364="","خارج السنة المالية",INDEX(القوائم!$D$2:$D$13,S1364)))</f>
        <v/>
      </c>
      <c r="E1364" s="22" t="n"/>
      <c r="F1364" s="23" t="n"/>
      <c r="G1364" s="23" t="n"/>
      <c r="H1364" s="22" t="n"/>
      <c r="I1364" s="19" t="n"/>
      <c r="J1364" s="21" t="n"/>
      <c r="K1364" s="19" t="n"/>
      <c r="L1364" s="19" t="n"/>
      <c r="M1364" s="21" t="n"/>
      <c r="N1364" s="22" t="n"/>
      <c r="O1364" s="24">
        <f>IF(A1364&lt;&gt;"عهدة","",SUMIFS($G$8:$G$5007,$B$8:$B$5007,B1364,$A$8:$A$5007,"مصروف",$I$8:$I$5007,"&lt;&gt;مرفوض"))</f>
        <v/>
      </c>
      <c r="P1364" s="25">
        <f>IF(A1364&lt;&gt;"عهدة","",N(F1364)-O1364)</f>
        <v/>
      </c>
      <c r="Q1364" s="26">
        <f>IF(A1364="","",IF(A1364="عهدة",IF(N(F1364)=0,"⚠ أدخل قيمة العهدة",IF(P1364&lt;0,"⛔ عجز / زيادة مصروفات "&amp;TEXT(-P1364,"#,##0"),IF(COUNTIFS($B$8:$B$5007,B1364,$A$8:$A$5007,"مصروف",$I$8:$I$5007,"&lt;&gt;مرفوض",$K$8:$K$5007,"&lt;&gt;نعم")&gt;0,"⚠ "&amp;COUNTIFS($B$8:$B$5007,B1364,$A$8:$A$5007,"مصروف",$I$8:$I$5007,"&lt;&gt;مرفوض",$K$8:$K$5007,"&lt;&gt;نعم")&amp;" مصروف غير مسوى",IF(L1364="تمت التسوية",IF(P1364=0,"✔ متوازنة وتمت التسوية","✔ تمت التسوية – متبقي "&amp;TEXT(P1364,"#,##0")),IF(P1364&gt;0,"متبقي "&amp;TEXT(P1364,"#,##0"),"✔ متوازنة"))))),IF(R1364=0,"⚠ أضف سطر عهدة أولًا",IF(OR(C1364="",N(G1364)=0),"⚠ أكمل التاريخ والقيمة",IF(S1364="","⚠ التاريخ خارج السنة المالية",IF(H1364="","⚠ اختر بند الموازنة",IF(I1364="مرفوض","✖ مرفوض من المدير",IF(I1364&lt;&gt;"موافق","⏳ بانتظار موافقة المدير",IF(K1364&lt;&gt;"نعم","⚠ غير مسوى مع الحسابات","✔ معتمد ومسوى")))))))))</f>
        <v/>
      </c>
      <c r="R1364">
        <f>N(R1363)+IF(A1364="عهدة",1,0)</f>
        <v/>
      </c>
      <c r="S1364">
        <f>IF(C1364="","",IF(AND(C1364&gt;=DATE(2026,9,1),C1364&lt;=DATE(2027,8,31)),(YEAR(C1364)-2026)*12+MONTH(C1364)-8,""))</f>
        <v/>
      </c>
      <c r="T1364">
        <f>IF(AND(A1364="مصروف",R1364&gt;0,I1364="موافق",S1364&lt;&gt;"",H1364&lt;&gt;""),N(G1364),0)</f>
        <v/>
      </c>
    </row>
    <row r="1365">
      <c r="A1365" s="19" t="n"/>
      <c r="B1365" s="20">
        <f>IF(A1365="","",IF(R1365=0,"⚠ أضف سطر عهدة أولًا","DMT-"&amp;TEXT(R1365,"000")))</f>
        <v/>
      </c>
      <c r="C1365" s="21" t="n"/>
      <c r="D1365" s="20">
        <f>IF(C1365="","",IF(S1365="","خارج السنة المالية",INDEX(القوائم!$D$2:$D$13,S1365)))</f>
        <v/>
      </c>
      <c r="E1365" s="22" t="n"/>
      <c r="F1365" s="23" t="n"/>
      <c r="G1365" s="23" t="n"/>
      <c r="H1365" s="22" t="n"/>
      <c r="I1365" s="19" t="n"/>
      <c r="J1365" s="21" t="n"/>
      <c r="K1365" s="19" t="n"/>
      <c r="L1365" s="19" t="n"/>
      <c r="M1365" s="21" t="n"/>
      <c r="N1365" s="22" t="n"/>
      <c r="O1365" s="24">
        <f>IF(A1365&lt;&gt;"عهدة","",SUMIFS($G$8:$G$5007,$B$8:$B$5007,B1365,$A$8:$A$5007,"مصروف",$I$8:$I$5007,"&lt;&gt;مرفوض"))</f>
        <v/>
      </c>
      <c r="P1365" s="25">
        <f>IF(A1365&lt;&gt;"عهدة","",N(F1365)-O1365)</f>
        <v/>
      </c>
      <c r="Q1365" s="26">
        <f>IF(A1365="","",IF(A1365="عهدة",IF(N(F1365)=0,"⚠ أدخل قيمة العهدة",IF(P1365&lt;0,"⛔ عجز / زيادة مصروفات "&amp;TEXT(-P1365,"#,##0"),IF(COUNTIFS($B$8:$B$5007,B1365,$A$8:$A$5007,"مصروف",$I$8:$I$5007,"&lt;&gt;مرفوض",$K$8:$K$5007,"&lt;&gt;نعم")&gt;0,"⚠ "&amp;COUNTIFS($B$8:$B$5007,B1365,$A$8:$A$5007,"مصروف",$I$8:$I$5007,"&lt;&gt;مرفوض",$K$8:$K$5007,"&lt;&gt;نعم")&amp;" مصروف غير مسوى",IF(L1365="تمت التسوية",IF(P1365=0,"✔ متوازنة وتمت التسوية","✔ تمت التسوية – متبقي "&amp;TEXT(P1365,"#,##0")),IF(P1365&gt;0,"متبقي "&amp;TEXT(P1365,"#,##0"),"✔ متوازنة"))))),IF(R1365=0,"⚠ أضف سطر عهدة أولًا",IF(OR(C1365="",N(G1365)=0),"⚠ أكمل التاريخ والقيمة",IF(S1365="","⚠ التاريخ خارج السنة المالية",IF(H1365="","⚠ اختر بند الموازنة",IF(I1365="مرفوض","✖ مرفوض من المدير",IF(I1365&lt;&gt;"موافق","⏳ بانتظار موافقة المدير",IF(K1365&lt;&gt;"نعم","⚠ غير مسوى مع الحسابات","✔ معتمد ومسوى")))))))))</f>
        <v/>
      </c>
      <c r="R1365">
        <f>N(R1364)+IF(A1365="عهدة",1,0)</f>
        <v/>
      </c>
      <c r="S1365">
        <f>IF(C1365="","",IF(AND(C1365&gt;=DATE(2026,9,1),C1365&lt;=DATE(2027,8,31)),(YEAR(C1365)-2026)*12+MONTH(C1365)-8,""))</f>
        <v/>
      </c>
      <c r="T1365">
        <f>IF(AND(A1365="مصروف",R1365&gt;0,I1365="موافق",S1365&lt;&gt;"",H1365&lt;&gt;""),N(G1365),0)</f>
        <v/>
      </c>
    </row>
    <row r="1366">
      <c r="A1366" s="19" t="n"/>
      <c r="B1366" s="20">
        <f>IF(A1366="","",IF(R1366=0,"⚠ أضف سطر عهدة أولًا","DMT-"&amp;TEXT(R1366,"000")))</f>
        <v/>
      </c>
      <c r="C1366" s="21" t="n"/>
      <c r="D1366" s="20">
        <f>IF(C1366="","",IF(S1366="","خارج السنة المالية",INDEX(القوائم!$D$2:$D$13,S1366)))</f>
        <v/>
      </c>
      <c r="E1366" s="22" t="n"/>
      <c r="F1366" s="23" t="n"/>
      <c r="G1366" s="23" t="n"/>
      <c r="H1366" s="22" t="n"/>
      <c r="I1366" s="19" t="n"/>
      <c r="J1366" s="21" t="n"/>
      <c r="K1366" s="19" t="n"/>
      <c r="L1366" s="19" t="n"/>
      <c r="M1366" s="21" t="n"/>
      <c r="N1366" s="22" t="n"/>
      <c r="O1366" s="24">
        <f>IF(A1366&lt;&gt;"عهدة","",SUMIFS($G$8:$G$5007,$B$8:$B$5007,B1366,$A$8:$A$5007,"مصروف",$I$8:$I$5007,"&lt;&gt;مرفوض"))</f>
        <v/>
      </c>
      <c r="P1366" s="25">
        <f>IF(A1366&lt;&gt;"عهدة","",N(F1366)-O1366)</f>
        <v/>
      </c>
      <c r="Q1366" s="26">
        <f>IF(A1366="","",IF(A1366="عهدة",IF(N(F1366)=0,"⚠ أدخل قيمة العهدة",IF(P1366&lt;0,"⛔ عجز / زيادة مصروفات "&amp;TEXT(-P1366,"#,##0"),IF(COUNTIFS($B$8:$B$5007,B1366,$A$8:$A$5007,"مصروف",$I$8:$I$5007,"&lt;&gt;مرفوض",$K$8:$K$5007,"&lt;&gt;نعم")&gt;0,"⚠ "&amp;COUNTIFS($B$8:$B$5007,B1366,$A$8:$A$5007,"مصروف",$I$8:$I$5007,"&lt;&gt;مرفوض",$K$8:$K$5007,"&lt;&gt;نعم")&amp;" مصروف غير مسوى",IF(L1366="تمت التسوية",IF(P1366=0,"✔ متوازنة وتمت التسوية","✔ تمت التسوية – متبقي "&amp;TEXT(P1366,"#,##0")),IF(P1366&gt;0,"متبقي "&amp;TEXT(P1366,"#,##0"),"✔ متوازنة"))))),IF(R1366=0,"⚠ أضف سطر عهدة أولًا",IF(OR(C1366="",N(G1366)=0),"⚠ أكمل التاريخ والقيمة",IF(S1366="","⚠ التاريخ خارج السنة المالية",IF(H1366="","⚠ اختر بند الموازنة",IF(I1366="مرفوض","✖ مرفوض من المدير",IF(I1366&lt;&gt;"موافق","⏳ بانتظار موافقة المدير",IF(K1366&lt;&gt;"نعم","⚠ غير مسوى مع الحسابات","✔ معتمد ومسوى")))))))))</f>
        <v/>
      </c>
      <c r="R1366">
        <f>N(R1365)+IF(A1366="عهدة",1,0)</f>
        <v/>
      </c>
      <c r="S1366">
        <f>IF(C1366="","",IF(AND(C1366&gt;=DATE(2026,9,1),C1366&lt;=DATE(2027,8,31)),(YEAR(C1366)-2026)*12+MONTH(C1366)-8,""))</f>
        <v/>
      </c>
      <c r="T1366">
        <f>IF(AND(A1366="مصروف",R1366&gt;0,I1366="موافق",S1366&lt;&gt;"",H1366&lt;&gt;""),N(G1366),0)</f>
        <v/>
      </c>
    </row>
    <row r="1367">
      <c r="A1367" s="19" t="n"/>
      <c r="B1367" s="20">
        <f>IF(A1367="","",IF(R1367=0,"⚠ أضف سطر عهدة أولًا","DMT-"&amp;TEXT(R1367,"000")))</f>
        <v/>
      </c>
      <c r="C1367" s="21" t="n"/>
      <c r="D1367" s="20">
        <f>IF(C1367="","",IF(S1367="","خارج السنة المالية",INDEX(القوائم!$D$2:$D$13,S1367)))</f>
        <v/>
      </c>
      <c r="E1367" s="22" t="n"/>
      <c r="F1367" s="23" t="n"/>
      <c r="G1367" s="23" t="n"/>
      <c r="H1367" s="22" t="n"/>
      <c r="I1367" s="19" t="n"/>
      <c r="J1367" s="21" t="n"/>
      <c r="K1367" s="19" t="n"/>
      <c r="L1367" s="19" t="n"/>
      <c r="M1367" s="21" t="n"/>
      <c r="N1367" s="22" t="n"/>
      <c r="O1367" s="24">
        <f>IF(A1367&lt;&gt;"عهدة","",SUMIFS($G$8:$G$5007,$B$8:$B$5007,B1367,$A$8:$A$5007,"مصروف",$I$8:$I$5007,"&lt;&gt;مرفوض"))</f>
        <v/>
      </c>
      <c r="P1367" s="25">
        <f>IF(A1367&lt;&gt;"عهدة","",N(F1367)-O1367)</f>
        <v/>
      </c>
      <c r="Q1367" s="26">
        <f>IF(A1367="","",IF(A1367="عهدة",IF(N(F1367)=0,"⚠ أدخل قيمة العهدة",IF(P1367&lt;0,"⛔ عجز / زيادة مصروفات "&amp;TEXT(-P1367,"#,##0"),IF(COUNTIFS($B$8:$B$5007,B1367,$A$8:$A$5007,"مصروف",$I$8:$I$5007,"&lt;&gt;مرفوض",$K$8:$K$5007,"&lt;&gt;نعم")&gt;0,"⚠ "&amp;COUNTIFS($B$8:$B$5007,B1367,$A$8:$A$5007,"مصروف",$I$8:$I$5007,"&lt;&gt;مرفوض",$K$8:$K$5007,"&lt;&gt;نعم")&amp;" مصروف غير مسوى",IF(L1367="تمت التسوية",IF(P1367=0,"✔ متوازنة وتمت التسوية","✔ تمت التسوية – متبقي "&amp;TEXT(P1367,"#,##0")),IF(P1367&gt;0,"متبقي "&amp;TEXT(P1367,"#,##0"),"✔ متوازنة"))))),IF(R1367=0,"⚠ أضف سطر عهدة أولًا",IF(OR(C1367="",N(G1367)=0),"⚠ أكمل التاريخ والقيمة",IF(S1367="","⚠ التاريخ خارج السنة المالية",IF(H1367="","⚠ اختر بند الموازنة",IF(I1367="مرفوض","✖ مرفوض من المدير",IF(I1367&lt;&gt;"موافق","⏳ بانتظار موافقة المدير",IF(K1367&lt;&gt;"نعم","⚠ غير مسوى مع الحسابات","✔ معتمد ومسوى")))))))))</f>
        <v/>
      </c>
      <c r="R1367">
        <f>N(R1366)+IF(A1367="عهدة",1,0)</f>
        <v/>
      </c>
      <c r="S1367">
        <f>IF(C1367="","",IF(AND(C1367&gt;=DATE(2026,9,1),C1367&lt;=DATE(2027,8,31)),(YEAR(C1367)-2026)*12+MONTH(C1367)-8,""))</f>
        <v/>
      </c>
      <c r="T1367">
        <f>IF(AND(A1367="مصروف",R1367&gt;0,I1367="موافق",S1367&lt;&gt;"",H1367&lt;&gt;""),N(G1367),0)</f>
        <v/>
      </c>
    </row>
    <row r="1368">
      <c r="A1368" s="19" t="n"/>
      <c r="B1368" s="20">
        <f>IF(A1368="","",IF(R1368=0,"⚠ أضف سطر عهدة أولًا","DMT-"&amp;TEXT(R1368,"000")))</f>
        <v/>
      </c>
      <c r="C1368" s="21" t="n"/>
      <c r="D1368" s="20">
        <f>IF(C1368="","",IF(S1368="","خارج السنة المالية",INDEX(القوائم!$D$2:$D$13,S1368)))</f>
        <v/>
      </c>
      <c r="E1368" s="22" t="n"/>
      <c r="F1368" s="23" t="n"/>
      <c r="G1368" s="23" t="n"/>
      <c r="H1368" s="22" t="n"/>
      <c r="I1368" s="19" t="n"/>
      <c r="J1368" s="21" t="n"/>
      <c r="K1368" s="19" t="n"/>
      <c r="L1368" s="19" t="n"/>
      <c r="M1368" s="21" t="n"/>
      <c r="N1368" s="22" t="n"/>
      <c r="O1368" s="24">
        <f>IF(A1368&lt;&gt;"عهدة","",SUMIFS($G$8:$G$5007,$B$8:$B$5007,B1368,$A$8:$A$5007,"مصروف",$I$8:$I$5007,"&lt;&gt;مرفوض"))</f>
        <v/>
      </c>
      <c r="P1368" s="25">
        <f>IF(A1368&lt;&gt;"عهدة","",N(F1368)-O1368)</f>
        <v/>
      </c>
      <c r="Q1368" s="26">
        <f>IF(A1368="","",IF(A1368="عهدة",IF(N(F1368)=0,"⚠ أدخل قيمة العهدة",IF(P1368&lt;0,"⛔ عجز / زيادة مصروفات "&amp;TEXT(-P1368,"#,##0"),IF(COUNTIFS($B$8:$B$5007,B1368,$A$8:$A$5007,"مصروف",$I$8:$I$5007,"&lt;&gt;مرفوض",$K$8:$K$5007,"&lt;&gt;نعم")&gt;0,"⚠ "&amp;COUNTIFS($B$8:$B$5007,B1368,$A$8:$A$5007,"مصروف",$I$8:$I$5007,"&lt;&gt;مرفوض",$K$8:$K$5007,"&lt;&gt;نعم")&amp;" مصروف غير مسوى",IF(L1368="تمت التسوية",IF(P1368=0,"✔ متوازنة وتمت التسوية","✔ تمت التسوية – متبقي "&amp;TEXT(P1368,"#,##0")),IF(P1368&gt;0,"متبقي "&amp;TEXT(P1368,"#,##0"),"✔ متوازنة"))))),IF(R1368=0,"⚠ أضف سطر عهدة أولًا",IF(OR(C1368="",N(G1368)=0),"⚠ أكمل التاريخ والقيمة",IF(S1368="","⚠ التاريخ خارج السنة المالية",IF(H1368="","⚠ اختر بند الموازنة",IF(I1368="مرفوض","✖ مرفوض من المدير",IF(I1368&lt;&gt;"موافق","⏳ بانتظار موافقة المدير",IF(K1368&lt;&gt;"نعم","⚠ غير مسوى مع الحسابات","✔ معتمد ومسوى")))))))))</f>
        <v/>
      </c>
      <c r="R1368">
        <f>N(R1367)+IF(A1368="عهدة",1,0)</f>
        <v/>
      </c>
      <c r="S1368">
        <f>IF(C1368="","",IF(AND(C1368&gt;=DATE(2026,9,1),C1368&lt;=DATE(2027,8,31)),(YEAR(C1368)-2026)*12+MONTH(C1368)-8,""))</f>
        <v/>
      </c>
      <c r="T1368">
        <f>IF(AND(A1368="مصروف",R1368&gt;0,I1368="موافق",S1368&lt;&gt;"",H1368&lt;&gt;""),N(G1368),0)</f>
        <v/>
      </c>
    </row>
    <row r="1369">
      <c r="A1369" s="19" t="n"/>
      <c r="B1369" s="20">
        <f>IF(A1369="","",IF(R1369=0,"⚠ أضف سطر عهدة أولًا","DMT-"&amp;TEXT(R1369,"000")))</f>
        <v/>
      </c>
      <c r="C1369" s="21" t="n"/>
      <c r="D1369" s="20">
        <f>IF(C1369="","",IF(S1369="","خارج السنة المالية",INDEX(القوائم!$D$2:$D$13,S1369)))</f>
        <v/>
      </c>
      <c r="E1369" s="22" t="n"/>
      <c r="F1369" s="23" t="n"/>
      <c r="G1369" s="23" t="n"/>
      <c r="H1369" s="22" t="n"/>
      <c r="I1369" s="19" t="n"/>
      <c r="J1369" s="21" t="n"/>
      <c r="K1369" s="19" t="n"/>
      <c r="L1369" s="19" t="n"/>
      <c r="M1369" s="21" t="n"/>
      <c r="N1369" s="22" t="n"/>
      <c r="O1369" s="24">
        <f>IF(A1369&lt;&gt;"عهدة","",SUMIFS($G$8:$G$5007,$B$8:$B$5007,B1369,$A$8:$A$5007,"مصروف",$I$8:$I$5007,"&lt;&gt;مرفوض"))</f>
        <v/>
      </c>
      <c r="P1369" s="25">
        <f>IF(A1369&lt;&gt;"عهدة","",N(F1369)-O1369)</f>
        <v/>
      </c>
      <c r="Q1369" s="26">
        <f>IF(A1369="","",IF(A1369="عهدة",IF(N(F1369)=0,"⚠ أدخل قيمة العهدة",IF(P1369&lt;0,"⛔ عجز / زيادة مصروفات "&amp;TEXT(-P1369,"#,##0"),IF(COUNTIFS($B$8:$B$5007,B1369,$A$8:$A$5007,"مصروف",$I$8:$I$5007,"&lt;&gt;مرفوض",$K$8:$K$5007,"&lt;&gt;نعم")&gt;0,"⚠ "&amp;COUNTIFS($B$8:$B$5007,B1369,$A$8:$A$5007,"مصروف",$I$8:$I$5007,"&lt;&gt;مرفوض",$K$8:$K$5007,"&lt;&gt;نعم")&amp;" مصروف غير مسوى",IF(L1369="تمت التسوية",IF(P1369=0,"✔ متوازنة وتمت التسوية","✔ تمت التسوية – متبقي "&amp;TEXT(P1369,"#,##0")),IF(P1369&gt;0,"متبقي "&amp;TEXT(P1369,"#,##0"),"✔ متوازنة"))))),IF(R1369=0,"⚠ أضف سطر عهدة أولًا",IF(OR(C1369="",N(G1369)=0),"⚠ أكمل التاريخ والقيمة",IF(S1369="","⚠ التاريخ خارج السنة المالية",IF(H1369="","⚠ اختر بند الموازنة",IF(I1369="مرفوض","✖ مرفوض من المدير",IF(I1369&lt;&gt;"موافق","⏳ بانتظار موافقة المدير",IF(K1369&lt;&gt;"نعم","⚠ غير مسوى مع الحسابات","✔ معتمد ومسوى")))))))))</f>
        <v/>
      </c>
      <c r="R1369">
        <f>N(R1368)+IF(A1369="عهدة",1,0)</f>
        <v/>
      </c>
      <c r="S1369">
        <f>IF(C1369="","",IF(AND(C1369&gt;=DATE(2026,9,1),C1369&lt;=DATE(2027,8,31)),(YEAR(C1369)-2026)*12+MONTH(C1369)-8,""))</f>
        <v/>
      </c>
      <c r="T1369">
        <f>IF(AND(A1369="مصروف",R1369&gt;0,I1369="موافق",S1369&lt;&gt;"",H1369&lt;&gt;""),N(G1369),0)</f>
        <v/>
      </c>
    </row>
    <row r="1370">
      <c r="A1370" s="19" t="n"/>
      <c r="B1370" s="20">
        <f>IF(A1370="","",IF(R1370=0,"⚠ أضف سطر عهدة أولًا","DMT-"&amp;TEXT(R1370,"000")))</f>
        <v/>
      </c>
      <c r="C1370" s="21" t="n"/>
      <c r="D1370" s="20">
        <f>IF(C1370="","",IF(S1370="","خارج السنة المالية",INDEX(القوائم!$D$2:$D$13,S1370)))</f>
        <v/>
      </c>
      <c r="E1370" s="22" t="n"/>
      <c r="F1370" s="23" t="n"/>
      <c r="G1370" s="23" t="n"/>
      <c r="H1370" s="22" t="n"/>
      <c r="I1370" s="19" t="n"/>
      <c r="J1370" s="21" t="n"/>
      <c r="K1370" s="19" t="n"/>
      <c r="L1370" s="19" t="n"/>
      <c r="M1370" s="21" t="n"/>
      <c r="N1370" s="22" t="n"/>
      <c r="O1370" s="24">
        <f>IF(A1370&lt;&gt;"عهدة","",SUMIFS($G$8:$G$5007,$B$8:$B$5007,B1370,$A$8:$A$5007,"مصروف",$I$8:$I$5007,"&lt;&gt;مرفوض"))</f>
        <v/>
      </c>
      <c r="P1370" s="25">
        <f>IF(A1370&lt;&gt;"عهدة","",N(F1370)-O1370)</f>
        <v/>
      </c>
      <c r="Q1370" s="26">
        <f>IF(A1370="","",IF(A1370="عهدة",IF(N(F1370)=0,"⚠ أدخل قيمة العهدة",IF(P1370&lt;0,"⛔ عجز / زيادة مصروفات "&amp;TEXT(-P1370,"#,##0"),IF(COUNTIFS($B$8:$B$5007,B1370,$A$8:$A$5007,"مصروف",$I$8:$I$5007,"&lt;&gt;مرفوض",$K$8:$K$5007,"&lt;&gt;نعم")&gt;0,"⚠ "&amp;COUNTIFS($B$8:$B$5007,B1370,$A$8:$A$5007,"مصروف",$I$8:$I$5007,"&lt;&gt;مرفوض",$K$8:$K$5007,"&lt;&gt;نعم")&amp;" مصروف غير مسوى",IF(L1370="تمت التسوية",IF(P1370=0,"✔ متوازنة وتمت التسوية","✔ تمت التسوية – متبقي "&amp;TEXT(P1370,"#,##0")),IF(P1370&gt;0,"متبقي "&amp;TEXT(P1370,"#,##0"),"✔ متوازنة"))))),IF(R1370=0,"⚠ أضف سطر عهدة أولًا",IF(OR(C1370="",N(G1370)=0),"⚠ أكمل التاريخ والقيمة",IF(S1370="","⚠ التاريخ خارج السنة المالية",IF(H1370="","⚠ اختر بند الموازنة",IF(I1370="مرفوض","✖ مرفوض من المدير",IF(I1370&lt;&gt;"موافق","⏳ بانتظار موافقة المدير",IF(K1370&lt;&gt;"نعم","⚠ غير مسوى مع الحسابات","✔ معتمد ومسوى")))))))))</f>
        <v/>
      </c>
      <c r="R1370">
        <f>N(R1369)+IF(A1370="عهدة",1,0)</f>
        <v/>
      </c>
      <c r="S1370">
        <f>IF(C1370="","",IF(AND(C1370&gt;=DATE(2026,9,1),C1370&lt;=DATE(2027,8,31)),(YEAR(C1370)-2026)*12+MONTH(C1370)-8,""))</f>
        <v/>
      </c>
      <c r="T1370">
        <f>IF(AND(A1370="مصروف",R1370&gt;0,I1370="موافق",S1370&lt;&gt;"",H1370&lt;&gt;""),N(G1370),0)</f>
        <v/>
      </c>
    </row>
    <row r="1371">
      <c r="A1371" s="19" t="n"/>
      <c r="B1371" s="20">
        <f>IF(A1371="","",IF(R1371=0,"⚠ أضف سطر عهدة أولًا","DMT-"&amp;TEXT(R1371,"000")))</f>
        <v/>
      </c>
      <c r="C1371" s="21" t="n"/>
      <c r="D1371" s="20">
        <f>IF(C1371="","",IF(S1371="","خارج السنة المالية",INDEX(القوائم!$D$2:$D$13,S1371)))</f>
        <v/>
      </c>
      <c r="E1371" s="22" t="n"/>
      <c r="F1371" s="23" t="n"/>
      <c r="G1371" s="23" t="n"/>
      <c r="H1371" s="22" t="n"/>
      <c r="I1371" s="19" t="n"/>
      <c r="J1371" s="21" t="n"/>
      <c r="K1371" s="19" t="n"/>
      <c r="L1371" s="19" t="n"/>
      <c r="M1371" s="21" t="n"/>
      <c r="N1371" s="22" t="n"/>
      <c r="O1371" s="24">
        <f>IF(A1371&lt;&gt;"عهدة","",SUMIFS($G$8:$G$5007,$B$8:$B$5007,B1371,$A$8:$A$5007,"مصروف",$I$8:$I$5007,"&lt;&gt;مرفوض"))</f>
        <v/>
      </c>
      <c r="P1371" s="25">
        <f>IF(A1371&lt;&gt;"عهدة","",N(F1371)-O1371)</f>
        <v/>
      </c>
      <c r="Q1371" s="26">
        <f>IF(A1371="","",IF(A1371="عهدة",IF(N(F1371)=0,"⚠ أدخل قيمة العهدة",IF(P1371&lt;0,"⛔ عجز / زيادة مصروفات "&amp;TEXT(-P1371,"#,##0"),IF(COUNTIFS($B$8:$B$5007,B1371,$A$8:$A$5007,"مصروف",$I$8:$I$5007,"&lt;&gt;مرفوض",$K$8:$K$5007,"&lt;&gt;نعم")&gt;0,"⚠ "&amp;COUNTIFS($B$8:$B$5007,B1371,$A$8:$A$5007,"مصروف",$I$8:$I$5007,"&lt;&gt;مرفوض",$K$8:$K$5007,"&lt;&gt;نعم")&amp;" مصروف غير مسوى",IF(L1371="تمت التسوية",IF(P1371=0,"✔ متوازنة وتمت التسوية","✔ تمت التسوية – متبقي "&amp;TEXT(P1371,"#,##0")),IF(P1371&gt;0,"متبقي "&amp;TEXT(P1371,"#,##0"),"✔ متوازنة"))))),IF(R1371=0,"⚠ أضف سطر عهدة أولًا",IF(OR(C1371="",N(G1371)=0),"⚠ أكمل التاريخ والقيمة",IF(S1371="","⚠ التاريخ خارج السنة المالية",IF(H1371="","⚠ اختر بند الموازنة",IF(I1371="مرفوض","✖ مرفوض من المدير",IF(I1371&lt;&gt;"موافق","⏳ بانتظار موافقة المدير",IF(K1371&lt;&gt;"نعم","⚠ غير مسوى مع الحسابات","✔ معتمد ومسوى")))))))))</f>
        <v/>
      </c>
      <c r="R1371">
        <f>N(R1370)+IF(A1371="عهدة",1,0)</f>
        <v/>
      </c>
      <c r="S1371">
        <f>IF(C1371="","",IF(AND(C1371&gt;=DATE(2026,9,1),C1371&lt;=DATE(2027,8,31)),(YEAR(C1371)-2026)*12+MONTH(C1371)-8,""))</f>
        <v/>
      </c>
      <c r="T1371">
        <f>IF(AND(A1371="مصروف",R1371&gt;0,I1371="موافق",S1371&lt;&gt;"",H1371&lt;&gt;""),N(G1371),0)</f>
        <v/>
      </c>
    </row>
    <row r="1372">
      <c r="A1372" s="19" t="n"/>
      <c r="B1372" s="20">
        <f>IF(A1372="","",IF(R1372=0,"⚠ أضف سطر عهدة أولًا","DMT-"&amp;TEXT(R1372,"000")))</f>
        <v/>
      </c>
      <c r="C1372" s="21" t="n"/>
      <c r="D1372" s="20">
        <f>IF(C1372="","",IF(S1372="","خارج السنة المالية",INDEX(القوائم!$D$2:$D$13,S1372)))</f>
        <v/>
      </c>
      <c r="E1372" s="22" t="n"/>
      <c r="F1372" s="23" t="n"/>
      <c r="G1372" s="23" t="n"/>
      <c r="H1372" s="22" t="n"/>
      <c r="I1372" s="19" t="n"/>
      <c r="J1372" s="21" t="n"/>
      <c r="K1372" s="19" t="n"/>
      <c r="L1372" s="19" t="n"/>
      <c r="M1372" s="21" t="n"/>
      <c r="N1372" s="22" t="n"/>
      <c r="O1372" s="24">
        <f>IF(A1372&lt;&gt;"عهدة","",SUMIFS($G$8:$G$5007,$B$8:$B$5007,B1372,$A$8:$A$5007,"مصروف",$I$8:$I$5007,"&lt;&gt;مرفوض"))</f>
        <v/>
      </c>
      <c r="P1372" s="25">
        <f>IF(A1372&lt;&gt;"عهدة","",N(F1372)-O1372)</f>
        <v/>
      </c>
      <c r="Q1372" s="26">
        <f>IF(A1372="","",IF(A1372="عهدة",IF(N(F1372)=0,"⚠ أدخل قيمة العهدة",IF(P1372&lt;0,"⛔ عجز / زيادة مصروفات "&amp;TEXT(-P1372,"#,##0"),IF(COUNTIFS($B$8:$B$5007,B1372,$A$8:$A$5007,"مصروف",$I$8:$I$5007,"&lt;&gt;مرفوض",$K$8:$K$5007,"&lt;&gt;نعم")&gt;0,"⚠ "&amp;COUNTIFS($B$8:$B$5007,B1372,$A$8:$A$5007,"مصروف",$I$8:$I$5007,"&lt;&gt;مرفوض",$K$8:$K$5007,"&lt;&gt;نعم")&amp;" مصروف غير مسوى",IF(L1372="تمت التسوية",IF(P1372=0,"✔ متوازنة وتمت التسوية","✔ تمت التسوية – متبقي "&amp;TEXT(P1372,"#,##0")),IF(P1372&gt;0,"متبقي "&amp;TEXT(P1372,"#,##0"),"✔ متوازنة"))))),IF(R1372=0,"⚠ أضف سطر عهدة أولًا",IF(OR(C1372="",N(G1372)=0),"⚠ أكمل التاريخ والقيمة",IF(S1372="","⚠ التاريخ خارج السنة المالية",IF(H1372="","⚠ اختر بند الموازنة",IF(I1372="مرفوض","✖ مرفوض من المدير",IF(I1372&lt;&gt;"موافق","⏳ بانتظار موافقة المدير",IF(K1372&lt;&gt;"نعم","⚠ غير مسوى مع الحسابات","✔ معتمد ومسوى")))))))))</f>
        <v/>
      </c>
      <c r="R1372">
        <f>N(R1371)+IF(A1372="عهدة",1,0)</f>
        <v/>
      </c>
      <c r="S1372">
        <f>IF(C1372="","",IF(AND(C1372&gt;=DATE(2026,9,1),C1372&lt;=DATE(2027,8,31)),(YEAR(C1372)-2026)*12+MONTH(C1372)-8,""))</f>
        <v/>
      </c>
      <c r="T1372">
        <f>IF(AND(A1372="مصروف",R1372&gt;0,I1372="موافق",S1372&lt;&gt;"",H1372&lt;&gt;""),N(G1372),0)</f>
        <v/>
      </c>
    </row>
    <row r="1373">
      <c r="A1373" s="19" t="n"/>
      <c r="B1373" s="20">
        <f>IF(A1373="","",IF(R1373=0,"⚠ أضف سطر عهدة أولًا","DMT-"&amp;TEXT(R1373,"000")))</f>
        <v/>
      </c>
      <c r="C1373" s="21" t="n"/>
      <c r="D1373" s="20">
        <f>IF(C1373="","",IF(S1373="","خارج السنة المالية",INDEX(القوائم!$D$2:$D$13,S1373)))</f>
        <v/>
      </c>
      <c r="E1373" s="22" t="n"/>
      <c r="F1373" s="23" t="n"/>
      <c r="G1373" s="23" t="n"/>
      <c r="H1373" s="22" t="n"/>
      <c r="I1373" s="19" t="n"/>
      <c r="J1373" s="21" t="n"/>
      <c r="K1373" s="19" t="n"/>
      <c r="L1373" s="19" t="n"/>
      <c r="M1373" s="21" t="n"/>
      <c r="N1373" s="22" t="n"/>
      <c r="O1373" s="24">
        <f>IF(A1373&lt;&gt;"عهدة","",SUMIFS($G$8:$G$5007,$B$8:$B$5007,B1373,$A$8:$A$5007,"مصروف",$I$8:$I$5007,"&lt;&gt;مرفوض"))</f>
        <v/>
      </c>
      <c r="P1373" s="25">
        <f>IF(A1373&lt;&gt;"عهدة","",N(F1373)-O1373)</f>
        <v/>
      </c>
      <c r="Q1373" s="26">
        <f>IF(A1373="","",IF(A1373="عهدة",IF(N(F1373)=0,"⚠ أدخل قيمة العهدة",IF(P1373&lt;0,"⛔ عجز / زيادة مصروفات "&amp;TEXT(-P1373,"#,##0"),IF(COUNTIFS($B$8:$B$5007,B1373,$A$8:$A$5007,"مصروف",$I$8:$I$5007,"&lt;&gt;مرفوض",$K$8:$K$5007,"&lt;&gt;نعم")&gt;0,"⚠ "&amp;COUNTIFS($B$8:$B$5007,B1373,$A$8:$A$5007,"مصروف",$I$8:$I$5007,"&lt;&gt;مرفوض",$K$8:$K$5007,"&lt;&gt;نعم")&amp;" مصروف غير مسوى",IF(L1373="تمت التسوية",IF(P1373=0,"✔ متوازنة وتمت التسوية","✔ تمت التسوية – متبقي "&amp;TEXT(P1373,"#,##0")),IF(P1373&gt;0,"متبقي "&amp;TEXT(P1373,"#,##0"),"✔ متوازنة"))))),IF(R1373=0,"⚠ أضف سطر عهدة أولًا",IF(OR(C1373="",N(G1373)=0),"⚠ أكمل التاريخ والقيمة",IF(S1373="","⚠ التاريخ خارج السنة المالية",IF(H1373="","⚠ اختر بند الموازنة",IF(I1373="مرفوض","✖ مرفوض من المدير",IF(I1373&lt;&gt;"موافق","⏳ بانتظار موافقة المدير",IF(K1373&lt;&gt;"نعم","⚠ غير مسوى مع الحسابات","✔ معتمد ومسوى")))))))))</f>
        <v/>
      </c>
      <c r="R1373">
        <f>N(R1372)+IF(A1373="عهدة",1,0)</f>
        <v/>
      </c>
      <c r="S1373">
        <f>IF(C1373="","",IF(AND(C1373&gt;=DATE(2026,9,1),C1373&lt;=DATE(2027,8,31)),(YEAR(C1373)-2026)*12+MONTH(C1373)-8,""))</f>
        <v/>
      </c>
      <c r="T1373">
        <f>IF(AND(A1373="مصروف",R1373&gt;0,I1373="موافق",S1373&lt;&gt;"",H1373&lt;&gt;""),N(G1373),0)</f>
        <v/>
      </c>
    </row>
    <row r="1374">
      <c r="A1374" s="19" t="n"/>
      <c r="B1374" s="20">
        <f>IF(A1374="","",IF(R1374=0,"⚠ أضف سطر عهدة أولًا","DMT-"&amp;TEXT(R1374,"000")))</f>
        <v/>
      </c>
      <c r="C1374" s="21" t="n"/>
      <c r="D1374" s="20">
        <f>IF(C1374="","",IF(S1374="","خارج السنة المالية",INDEX(القوائم!$D$2:$D$13,S1374)))</f>
        <v/>
      </c>
      <c r="E1374" s="22" t="n"/>
      <c r="F1374" s="23" t="n"/>
      <c r="G1374" s="23" t="n"/>
      <c r="H1374" s="22" t="n"/>
      <c r="I1374" s="19" t="n"/>
      <c r="J1374" s="21" t="n"/>
      <c r="K1374" s="19" t="n"/>
      <c r="L1374" s="19" t="n"/>
      <c r="M1374" s="21" t="n"/>
      <c r="N1374" s="22" t="n"/>
      <c r="O1374" s="24">
        <f>IF(A1374&lt;&gt;"عهدة","",SUMIFS($G$8:$G$5007,$B$8:$B$5007,B1374,$A$8:$A$5007,"مصروف",$I$8:$I$5007,"&lt;&gt;مرفوض"))</f>
        <v/>
      </c>
      <c r="P1374" s="25">
        <f>IF(A1374&lt;&gt;"عهدة","",N(F1374)-O1374)</f>
        <v/>
      </c>
      <c r="Q1374" s="26">
        <f>IF(A1374="","",IF(A1374="عهدة",IF(N(F1374)=0,"⚠ أدخل قيمة العهدة",IF(P1374&lt;0,"⛔ عجز / زيادة مصروفات "&amp;TEXT(-P1374,"#,##0"),IF(COUNTIFS($B$8:$B$5007,B1374,$A$8:$A$5007,"مصروف",$I$8:$I$5007,"&lt;&gt;مرفوض",$K$8:$K$5007,"&lt;&gt;نعم")&gt;0,"⚠ "&amp;COUNTIFS($B$8:$B$5007,B1374,$A$8:$A$5007,"مصروف",$I$8:$I$5007,"&lt;&gt;مرفوض",$K$8:$K$5007,"&lt;&gt;نعم")&amp;" مصروف غير مسوى",IF(L1374="تمت التسوية",IF(P1374=0,"✔ متوازنة وتمت التسوية","✔ تمت التسوية – متبقي "&amp;TEXT(P1374,"#,##0")),IF(P1374&gt;0,"متبقي "&amp;TEXT(P1374,"#,##0"),"✔ متوازنة"))))),IF(R1374=0,"⚠ أضف سطر عهدة أولًا",IF(OR(C1374="",N(G1374)=0),"⚠ أكمل التاريخ والقيمة",IF(S1374="","⚠ التاريخ خارج السنة المالية",IF(H1374="","⚠ اختر بند الموازنة",IF(I1374="مرفوض","✖ مرفوض من المدير",IF(I1374&lt;&gt;"موافق","⏳ بانتظار موافقة المدير",IF(K1374&lt;&gt;"نعم","⚠ غير مسوى مع الحسابات","✔ معتمد ومسوى")))))))))</f>
        <v/>
      </c>
      <c r="R1374">
        <f>N(R1373)+IF(A1374="عهدة",1,0)</f>
        <v/>
      </c>
      <c r="S1374">
        <f>IF(C1374="","",IF(AND(C1374&gt;=DATE(2026,9,1),C1374&lt;=DATE(2027,8,31)),(YEAR(C1374)-2026)*12+MONTH(C1374)-8,""))</f>
        <v/>
      </c>
      <c r="T1374">
        <f>IF(AND(A1374="مصروف",R1374&gt;0,I1374="موافق",S1374&lt;&gt;"",H1374&lt;&gt;""),N(G1374),0)</f>
        <v/>
      </c>
    </row>
    <row r="1375">
      <c r="A1375" s="19" t="n"/>
      <c r="B1375" s="20">
        <f>IF(A1375="","",IF(R1375=0,"⚠ أضف سطر عهدة أولًا","DMT-"&amp;TEXT(R1375,"000")))</f>
        <v/>
      </c>
      <c r="C1375" s="21" t="n"/>
      <c r="D1375" s="20">
        <f>IF(C1375="","",IF(S1375="","خارج السنة المالية",INDEX(القوائم!$D$2:$D$13,S1375)))</f>
        <v/>
      </c>
      <c r="E1375" s="22" t="n"/>
      <c r="F1375" s="23" t="n"/>
      <c r="G1375" s="23" t="n"/>
      <c r="H1375" s="22" t="n"/>
      <c r="I1375" s="19" t="n"/>
      <c r="J1375" s="21" t="n"/>
      <c r="K1375" s="19" t="n"/>
      <c r="L1375" s="19" t="n"/>
      <c r="M1375" s="21" t="n"/>
      <c r="N1375" s="22" t="n"/>
      <c r="O1375" s="24">
        <f>IF(A1375&lt;&gt;"عهدة","",SUMIFS($G$8:$G$5007,$B$8:$B$5007,B1375,$A$8:$A$5007,"مصروف",$I$8:$I$5007,"&lt;&gt;مرفوض"))</f>
        <v/>
      </c>
      <c r="P1375" s="25">
        <f>IF(A1375&lt;&gt;"عهدة","",N(F1375)-O1375)</f>
        <v/>
      </c>
      <c r="Q1375" s="26">
        <f>IF(A1375="","",IF(A1375="عهدة",IF(N(F1375)=0,"⚠ أدخل قيمة العهدة",IF(P1375&lt;0,"⛔ عجز / زيادة مصروفات "&amp;TEXT(-P1375,"#,##0"),IF(COUNTIFS($B$8:$B$5007,B1375,$A$8:$A$5007,"مصروف",$I$8:$I$5007,"&lt;&gt;مرفوض",$K$8:$K$5007,"&lt;&gt;نعم")&gt;0,"⚠ "&amp;COUNTIFS($B$8:$B$5007,B1375,$A$8:$A$5007,"مصروف",$I$8:$I$5007,"&lt;&gt;مرفوض",$K$8:$K$5007,"&lt;&gt;نعم")&amp;" مصروف غير مسوى",IF(L1375="تمت التسوية",IF(P1375=0,"✔ متوازنة وتمت التسوية","✔ تمت التسوية – متبقي "&amp;TEXT(P1375,"#,##0")),IF(P1375&gt;0,"متبقي "&amp;TEXT(P1375,"#,##0"),"✔ متوازنة"))))),IF(R1375=0,"⚠ أضف سطر عهدة أولًا",IF(OR(C1375="",N(G1375)=0),"⚠ أكمل التاريخ والقيمة",IF(S1375="","⚠ التاريخ خارج السنة المالية",IF(H1375="","⚠ اختر بند الموازنة",IF(I1375="مرفوض","✖ مرفوض من المدير",IF(I1375&lt;&gt;"موافق","⏳ بانتظار موافقة المدير",IF(K1375&lt;&gt;"نعم","⚠ غير مسوى مع الحسابات","✔ معتمد ومسوى")))))))))</f>
        <v/>
      </c>
      <c r="R1375">
        <f>N(R1374)+IF(A1375="عهدة",1,0)</f>
        <v/>
      </c>
      <c r="S1375">
        <f>IF(C1375="","",IF(AND(C1375&gt;=DATE(2026,9,1),C1375&lt;=DATE(2027,8,31)),(YEAR(C1375)-2026)*12+MONTH(C1375)-8,""))</f>
        <v/>
      </c>
      <c r="T1375">
        <f>IF(AND(A1375="مصروف",R1375&gt;0,I1375="موافق",S1375&lt;&gt;"",H1375&lt;&gt;""),N(G1375),0)</f>
        <v/>
      </c>
    </row>
    <row r="1376">
      <c r="A1376" s="19" t="n"/>
      <c r="B1376" s="20">
        <f>IF(A1376="","",IF(R1376=0,"⚠ أضف سطر عهدة أولًا","DMT-"&amp;TEXT(R1376,"000")))</f>
        <v/>
      </c>
      <c r="C1376" s="21" t="n"/>
      <c r="D1376" s="20">
        <f>IF(C1376="","",IF(S1376="","خارج السنة المالية",INDEX(القوائم!$D$2:$D$13,S1376)))</f>
        <v/>
      </c>
      <c r="E1376" s="22" t="n"/>
      <c r="F1376" s="23" t="n"/>
      <c r="G1376" s="23" t="n"/>
      <c r="H1376" s="22" t="n"/>
      <c r="I1376" s="19" t="n"/>
      <c r="J1376" s="21" t="n"/>
      <c r="K1376" s="19" t="n"/>
      <c r="L1376" s="19" t="n"/>
      <c r="M1376" s="21" t="n"/>
      <c r="N1376" s="22" t="n"/>
      <c r="O1376" s="24">
        <f>IF(A1376&lt;&gt;"عهدة","",SUMIFS($G$8:$G$5007,$B$8:$B$5007,B1376,$A$8:$A$5007,"مصروف",$I$8:$I$5007,"&lt;&gt;مرفوض"))</f>
        <v/>
      </c>
      <c r="P1376" s="25">
        <f>IF(A1376&lt;&gt;"عهدة","",N(F1376)-O1376)</f>
        <v/>
      </c>
      <c r="Q1376" s="26">
        <f>IF(A1376="","",IF(A1376="عهدة",IF(N(F1376)=0,"⚠ أدخل قيمة العهدة",IF(P1376&lt;0,"⛔ عجز / زيادة مصروفات "&amp;TEXT(-P1376,"#,##0"),IF(COUNTIFS($B$8:$B$5007,B1376,$A$8:$A$5007,"مصروف",$I$8:$I$5007,"&lt;&gt;مرفوض",$K$8:$K$5007,"&lt;&gt;نعم")&gt;0,"⚠ "&amp;COUNTIFS($B$8:$B$5007,B1376,$A$8:$A$5007,"مصروف",$I$8:$I$5007,"&lt;&gt;مرفوض",$K$8:$K$5007,"&lt;&gt;نعم")&amp;" مصروف غير مسوى",IF(L1376="تمت التسوية",IF(P1376=0,"✔ متوازنة وتمت التسوية","✔ تمت التسوية – متبقي "&amp;TEXT(P1376,"#,##0")),IF(P1376&gt;0,"متبقي "&amp;TEXT(P1376,"#,##0"),"✔ متوازنة"))))),IF(R1376=0,"⚠ أضف سطر عهدة أولًا",IF(OR(C1376="",N(G1376)=0),"⚠ أكمل التاريخ والقيمة",IF(S1376="","⚠ التاريخ خارج السنة المالية",IF(H1376="","⚠ اختر بند الموازنة",IF(I1376="مرفوض","✖ مرفوض من المدير",IF(I1376&lt;&gt;"موافق","⏳ بانتظار موافقة المدير",IF(K1376&lt;&gt;"نعم","⚠ غير مسوى مع الحسابات","✔ معتمد ومسوى")))))))))</f>
        <v/>
      </c>
      <c r="R1376">
        <f>N(R1375)+IF(A1376="عهدة",1,0)</f>
        <v/>
      </c>
      <c r="S1376">
        <f>IF(C1376="","",IF(AND(C1376&gt;=DATE(2026,9,1),C1376&lt;=DATE(2027,8,31)),(YEAR(C1376)-2026)*12+MONTH(C1376)-8,""))</f>
        <v/>
      </c>
      <c r="T1376">
        <f>IF(AND(A1376="مصروف",R1376&gt;0,I1376="موافق",S1376&lt;&gt;"",H1376&lt;&gt;""),N(G1376),0)</f>
        <v/>
      </c>
    </row>
    <row r="1377">
      <c r="A1377" s="19" t="n"/>
      <c r="B1377" s="20">
        <f>IF(A1377="","",IF(R1377=0,"⚠ أضف سطر عهدة أولًا","DMT-"&amp;TEXT(R1377,"000")))</f>
        <v/>
      </c>
      <c r="C1377" s="21" t="n"/>
      <c r="D1377" s="20">
        <f>IF(C1377="","",IF(S1377="","خارج السنة المالية",INDEX(القوائم!$D$2:$D$13,S1377)))</f>
        <v/>
      </c>
      <c r="E1377" s="22" t="n"/>
      <c r="F1377" s="23" t="n"/>
      <c r="G1377" s="23" t="n"/>
      <c r="H1377" s="22" t="n"/>
      <c r="I1377" s="19" t="n"/>
      <c r="J1377" s="21" t="n"/>
      <c r="K1377" s="19" t="n"/>
      <c r="L1377" s="19" t="n"/>
      <c r="M1377" s="21" t="n"/>
      <c r="N1377" s="22" t="n"/>
      <c r="O1377" s="24">
        <f>IF(A1377&lt;&gt;"عهدة","",SUMIFS($G$8:$G$5007,$B$8:$B$5007,B1377,$A$8:$A$5007,"مصروف",$I$8:$I$5007,"&lt;&gt;مرفوض"))</f>
        <v/>
      </c>
      <c r="P1377" s="25">
        <f>IF(A1377&lt;&gt;"عهدة","",N(F1377)-O1377)</f>
        <v/>
      </c>
      <c r="Q1377" s="26">
        <f>IF(A1377="","",IF(A1377="عهدة",IF(N(F1377)=0,"⚠ أدخل قيمة العهدة",IF(P1377&lt;0,"⛔ عجز / زيادة مصروفات "&amp;TEXT(-P1377,"#,##0"),IF(COUNTIFS($B$8:$B$5007,B1377,$A$8:$A$5007,"مصروف",$I$8:$I$5007,"&lt;&gt;مرفوض",$K$8:$K$5007,"&lt;&gt;نعم")&gt;0,"⚠ "&amp;COUNTIFS($B$8:$B$5007,B1377,$A$8:$A$5007,"مصروف",$I$8:$I$5007,"&lt;&gt;مرفوض",$K$8:$K$5007,"&lt;&gt;نعم")&amp;" مصروف غير مسوى",IF(L1377="تمت التسوية",IF(P1377=0,"✔ متوازنة وتمت التسوية","✔ تمت التسوية – متبقي "&amp;TEXT(P1377,"#,##0")),IF(P1377&gt;0,"متبقي "&amp;TEXT(P1377,"#,##0"),"✔ متوازنة"))))),IF(R1377=0,"⚠ أضف سطر عهدة أولًا",IF(OR(C1377="",N(G1377)=0),"⚠ أكمل التاريخ والقيمة",IF(S1377="","⚠ التاريخ خارج السنة المالية",IF(H1377="","⚠ اختر بند الموازنة",IF(I1377="مرفوض","✖ مرفوض من المدير",IF(I1377&lt;&gt;"موافق","⏳ بانتظار موافقة المدير",IF(K1377&lt;&gt;"نعم","⚠ غير مسوى مع الحسابات","✔ معتمد ومسوى")))))))))</f>
        <v/>
      </c>
      <c r="R1377">
        <f>N(R1376)+IF(A1377="عهدة",1,0)</f>
        <v/>
      </c>
      <c r="S1377">
        <f>IF(C1377="","",IF(AND(C1377&gt;=DATE(2026,9,1),C1377&lt;=DATE(2027,8,31)),(YEAR(C1377)-2026)*12+MONTH(C1377)-8,""))</f>
        <v/>
      </c>
      <c r="T1377">
        <f>IF(AND(A1377="مصروف",R1377&gt;0,I1377="موافق",S1377&lt;&gt;"",H1377&lt;&gt;""),N(G1377),0)</f>
        <v/>
      </c>
    </row>
    <row r="1378">
      <c r="A1378" s="19" t="n"/>
      <c r="B1378" s="20">
        <f>IF(A1378="","",IF(R1378=0,"⚠ أضف سطر عهدة أولًا","DMT-"&amp;TEXT(R1378,"000")))</f>
        <v/>
      </c>
      <c r="C1378" s="21" t="n"/>
      <c r="D1378" s="20">
        <f>IF(C1378="","",IF(S1378="","خارج السنة المالية",INDEX(القوائم!$D$2:$D$13,S1378)))</f>
        <v/>
      </c>
      <c r="E1378" s="22" t="n"/>
      <c r="F1378" s="23" t="n"/>
      <c r="G1378" s="23" t="n"/>
      <c r="H1378" s="22" t="n"/>
      <c r="I1378" s="19" t="n"/>
      <c r="J1378" s="21" t="n"/>
      <c r="K1378" s="19" t="n"/>
      <c r="L1378" s="19" t="n"/>
      <c r="M1378" s="21" t="n"/>
      <c r="N1378" s="22" t="n"/>
      <c r="O1378" s="24">
        <f>IF(A1378&lt;&gt;"عهدة","",SUMIFS($G$8:$G$5007,$B$8:$B$5007,B1378,$A$8:$A$5007,"مصروف",$I$8:$I$5007,"&lt;&gt;مرفوض"))</f>
        <v/>
      </c>
      <c r="P1378" s="25">
        <f>IF(A1378&lt;&gt;"عهدة","",N(F1378)-O1378)</f>
        <v/>
      </c>
      <c r="Q1378" s="26">
        <f>IF(A1378="","",IF(A1378="عهدة",IF(N(F1378)=0,"⚠ أدخل قيمة العهدة",IF(P1378&lt;0,"⛔ عجز / زيادة مصروفات "&amp;TEXT(-P1378,"#,##0"),IF(COUNTIFS($B$8:$B$5007,B1378,$A$8:$A$5007,"مصروف",$I$8:$I$5007,"&lt;&gt;مرفوض",$K$8:$K$5007,"&lt;&gt;نعم")&gt;0,"⚠ "&amp;COUNTIFS($B$8:$B$5007,B1378,$A$8:$A$5007,"مصروف",$I$8:$I$5007,"&lt;&gt;مرفوض",$K$8:$K$5007,"&lt;&gt;نعم")&amp;" مصروف غير مسوى",IF(L1378="تمت التسوية",IF(P1378=0,"✔ متوازنة وتمت التسوية","✔ تمت التسوية – متبقي "&amp;TEXT(P1378,"#,##0")),IF(P1378&gt;0,"متبقي "&amp;TEXT(P1378,"#,##0"),"✔ متوازنة"))))),IF(R1378=0,"⚠ أضف سطر عهدة أولًا",IF(OR(C1378="",N(G1378)=0),"⚠ أكمل التاريخ والقيمة",IF(S1378="","⚠ التاريخ خارج السنة المالية",IF(H1378="","⚠ اختر بند الموازنة",IF(I1378="مرفوض","✖ مرفوض من المدير",IF(I1378&lt;&gt;"موافق","⏳ بانتظار موافقة المدير",IF(K1378&lt;&gt;"نعم","⚠ غير مسوى مع الحسابات","✔ معتمد ومسوى")))))))))</f>
        <v/>
      </c>
      <c r="R1378">
        <f>N(R1377)+IF(A1378="عهدة",1,0)</f>
        <v/>
      </c>
      <c r="S1378">
        <f>IF(C1378="","",IF(AND(C1378&gt;=DATE(2026,9,1),C1378&lt;=DATE(2027,8,31)),(YEAR(C1378)-2026)*12+MONTH(C1378)-8,""))</f>
        <v/>
      </c>
      <c r="T1378">
        <f>IF(AND(A1378="مصروف",R1378&gt;0,I1378="موافق",S1378&lt;&gt;"",H1378&lt;&gt;""),N(G1378),0)</f>
        <v/>
      </c>
    </row>
    <row r="1379">
      <c r="A1379" s="19" t="n"/>
      <c r="B1379" s="20">
        <f>IF(A1379="","",IF(R1379=0,"⚠ أضف سطر عهدة أولًا","DMT-"&amp;TEXT(R1379,"000")))</f>
        <v/>
      </c>
      <c r="C1379" s="21" t="n"/>
      <c r="D1379" s="20">
        <f>IF(C1379="","",IF(S1379="","خارج السنة المالية",INDEX(القوائم!$D$2:$D$13,S1379)))</f>
        <v/>
      </c>
      <c r="E1379" s="22" t="n"/>
      <c r="F1379" s="23" t="n"/>
      <c r="G1379" s="23" t="n"/>
      <c r="H1379" s="22" t="n"/>
      <c r="I1379" s="19" t="n"/>
      <c r="J1379" s="21" t="n"/>
      <c r="K1379" s="19" t="n"/>
      <c r="L1379" s="19" t="n"/>
      <c r="M1379" s="21" t="n"/>
      <c r="N1379" s="22" t="n"/>
      <c r="O1379" s="24">
        <f>IF(A1379&lt;&gt;"عهدة","",SUMIFS($G$8:$G$5007,$B$8:$B$5007,B1379,$A$8:$A$5007,"مصروف",$I$8:$I$5007,"&lt;&gt;مرفوض"))</f>
        <v/>
      </c>
      <c r="P1379" s="25">
        <f>IF(A1379&lt;&gt;"عهدة","",N(F1379)-O1379)</f>
        <v/>
      </c>
      <c r="Q1379" s="26">
        <f>IF(A1379="","",IF(A1379="عهدة",IF(N(F1379)=0,"⚠ أدخل قيمة العهدة",IF(P1379&lt;0,"⛔ عجز / زيادة مصروفات "&amp;TEXT(-P1379,"#,##0"),IF(COUNTIFS($B$8:$B$5007,B1379,$A$8:$A$5007,"مصروف",$I$8:$I$5007,"&lt;&gt;مرفوض",$K$8:$K$5007,"&lt;&gt;نعم")&gt;0,"⚠ "&amp;COUNTIFS($B$8:$B$5007,B1379,$A$8:$A$5007,"مصروف",$I$8:$I$5007,"&lt;&gt;مرفوض",$K$8:$K$5007,"&lt;&gt;نعم")&amp;" مصروف غير مسوى",IF(L1379="تمت التسوية",IF(P1379=0,"✔ متوازنة وتمت التسوية","✔ تمت التسوية – متبقي "&amp;TEXT(P1379,"#,##0")),IF(P1379&gt;0,"متبقي "&amp;TEXT(P1379,"#,##0"),"✔ متوازنة"))))),IF(R1379=0,"⚠ أضف سطر عهدة أولًا",IF(OR(C1379="",N(G1379)=0),"⚠ أكمل التاريخ والقيمة",IF(S1379="","⚠ التاريخ خارج السنة المالية",IF(H1379="","⚠ اختر بند الموازنة",IF(I1379="مرفوض","✖ مرفوض من المدير",IF(I1379&lt;&gt;"موافق","⏳ بانتظار موافقة المدير",IF(K1379&lt;&gt;"نعم","⚠ غير مسوى مع الحسابات","✔ معتمد ومسوى")))))))))</f>
        <v/>
      </c>
      <c r="R1379">
        <f>N(R1378)+IF(A1379="عهدة",1,0)</f>
        <v/>
      </c>
      <c r="S1379">
        <f>IF(C1379="","",IF(AND(C1379&gt;=DATE(2026,9,1),C1379&lt;=DATE(2027,8,31)),(YEAR(C1379)-2026)*12+MONTH(C1379)-8,""))</f>
        <v/>
      </c>
      <c r="T1379">
        <f>IF(AND(A1379="مصروف",R1379&gt;0,I1379="موافق",S1379&lt;&gt;"",H1379&lt;&gt;""),N(G1379),0)</f>
        <v/>
      </c>
    </row>
    <row r="1380">
      <c r="A1380" s="19" t="n"/>
      <c r="B1380" s="20">
        <f>IF(A1380="","",IF(R1380=0,"⚠ أضف سطر عهدة أولًا","DMT-"&amp;TEXT(R1380,"000")))</f>
        <v/>
      </c>
      <c r="C1380" s="21" t="n"/>
      <c r="D1380" s="20">
        <f>IF(C1380="","",IF(S1380="","خارج السنة المالية",INDEX(القوائم!$D$2:$D$13,S1380)))</f>
        <v/>
      </c>
      <c r="E1380" s="22" t="n"/>
      <c r="F1380" s="23" t="n"/>
      <c r="G1380" s="23" t="n"/>
      <c r="H1380" s="22" t="n"/>
      <c r="I1380" s="19" t="n"/>
      <c r="J1380" s="21" t="n"/>
      <c r="K1380" s="19" t="n"/>
      <c r="L1380" s="19" t="n"/>
      <c r="M1380" s="21" t="n"/>
      <c r="N1380" s="22" t="n"/>
      <c r="O1380" s="24">
        <f>IF(A1380&lt;&gt;"عهدة","",SUMIFS($G$8:$G$5007,$B$8:$B$5007,B1380,$A$8:$A$5007,"مصروف",$I$8:$I$5007,"&lt;&gt;مرفوض"))</f>
        <v/>
      </c>
      <c r="P1380" s="25">
        <f>IF(A1380&lt;&gt;"عهدة","",N(F1380)-O1380)</f>
        <v/>
      </c>
      <c r="Q1380" s="26">
        <f>IF(A1380="","",IF(A1380="عهدة",IF(N(F1380)=0,"⚠ أدخل قيمة العهدة",IF(P1380&lt;0,"⛔ عجز / زيادة مصروفات "&amp;TEXT(-P1380,"#,##0"),IF(COUNTIFS($B$8:$B$5007,B1380,$A$8:$A$5007,"مصروف",$I$8:$I$5007,"&lt;&gt;مرفوض",$K$8:$K$5007,"&lt;&gt;نعم")&gt;0,"⚠ "&amp;COUNTIFS($B$8:$B$5007,B1380,$A$8:$A$5007,"مصروف",$I$8:$I$5007,"&lt;&gt;مرفوض",$K$8:$K$5007,"&lt;&gt;نعم")&amp;" مصروف غير مسوى",IF(L1380="تمت التسوية",IF(P1380=0,"✔ متوازنة وتمت التسوية","✔ تمت التسوية – متبقي "&amp;TEXT(P1380,"#,##0")),IF(P1380&gt;0,"متبقي "&amp;TEXT(P1380,"#,##0"),"✔ متوازنة"))))),IF(R1380=0,"⚠ أضف سطر عهدة أولًا",IF(OR(C1380="",N(G1380)=0),"⚠ أكمل التاريخ والقيمة",IF(S1380="","⚠ التاريخ خارج السنة المالية",IF(H1380="","⚠ اختر بند الموازنة",IF(I1380="مرفوض","✖ مرفوض من المدير",IF(I1380&lt;&gt;"موافق","⏳ بانتظار موافقة المدير",IF(K1380&lt;&gt;"نعم","⚠ غير مسوى مع الحسابات","✔ معتمد ومسوى")))))))))</f>
        <v/>
      </c>
      <c r="R1380">
        <f>N(R1379)+IF(A1380="عهدة",1,0)</f>
        <v/>
      </c>
      <c r="S1380">
        <f>IF(C1380="","",IF(AND(C1380&gt;=DATE(2026,9,1),C1380&lt;=DATE(2027,8,31)),(YEAR(C1380)-2026)*12+MONTH(C1380)-8,""))</f>
        <v/>
      </c>
      <c r="T1380">
        <f>IF(AND(A1380="مصروف",R1380&gt;0,I1380="موافق",S1380&lt;&gt;"",H1380&lt;&gt;""),N(G1380),0)</f>
        <v/>
      </c>
    </row>
    <row r="1381">
      <c r="A1381" s="19" t="n"/>
      <c r="B1381" s="20">
        <f>IF(A1381="","",IF(R1381=0,"⚠ أضف سطر عهدة أولًا","DMT-"&amp;TEXT(R1381,"000")))</f>
        <v/>
      </c>
      <c r="C1381" s="21" t="n"/>
      <c r="D1381" s="20">
        <f>IF(C1381="","",IF(S1381="","خارج السنة المالية",INDEX(القوائم!$D$2:$D$13,S1381)))</f>
        <v/>
      </c>
      <c r="E1381" s="22" t="n"/>
      <c r="F1381" s="23" t="n"/>
      <c r="G1381" s="23" t="n"/>
      <c r="H1381" s="22" t="n"/>
      <c r="I1381" s="19" t="n"/>
      <c r="J1381" s="21" t="n"/>
      <c r="K1381" s="19" t="n"/>
      <c r="L1381" s="19" t="n"/>
      <c r="M1381" s="21" t="n"/>
      <c r="N1381" s="22" t="n"/>
      <c r="O1381" s="24">
        <f>IF(A1381&lt;&gt;"عهدة","",SUMIFS($G$8:$G$5007,$B$8:$B$5007,B1381,$A$8:$A$5007,"مصروف",$I$8:$I$5007,"&lt;&gt;مرفوض"))</f>
        <v/>
      </c>
      <c r="P1381" s="25">
        <f>IF(A1381&lt;&gt;"عهدة","",N(F1381)-O1381)</f>
        <v/>
      </c>
      <c r="Q1381" s="26">
        <f>IF(A1381="","",IF(A1381="عهدة",IF(N(F1381)=0,"⚠ أدخل قيمة العهدة",IF(P1381&lt;0,"⛔ عجز / زيادة مصروفات "&amp;TEXT(-P1381,"#,##0"),IF(COUNTIFS($B$8:$B$5007,B1381,$A$8:$A$5007,"مصروف",$I$8:$I$5007,"&lt;&gt;مرفوض",$K$8:$K$5007,"&lt;&gt;نعم")&gt;0,"⚠ "&amp;COUNTIFS($B$8:$B$5007,B1381,$A$8:$A$5007,"مصروف",$I$8:$I$5007,"&lt;&gt;مرفوض",$K$8:$K$5007,"&lt;&gt;نعم")&amp;" مصروف غير مسوى",IF(L1381="تمت التسوية",IF(P1381=0,"✔ متوازنة وتمت التسوية","✔ تمت التسوية – متبقي "&amp;TEXT(P1381,"#,##0")),IF(P1381&gt;0,"متبقي "&amp;TEXT(P1381,"#,##0"),"✔ متوازنة"))))),IF(R1381=0,"⚠ أضف سطر عهدة أولًا",IF(OR(C1381="",N(G1381)=0),"⚠ أكمل التاريخ والقيمة",IF(S1381="","⚠ التاريخ خارج السنة المالية",IF(H1381="","⚠ اختر بند الموازنة",IF(I1381="مرفوض","✖ مرفوض من المدير",IF(I1381&lt;&gt;"موافق","⏳ بانتظار موافقة المدير",IF(K1381&lt;&gt;"نعم","⚠ غير مسوى مع الحسابات","✔ معتمد ومسوى")))))))))</f>
        <v/>
      </c>
      <c r="R1381">
        <f>N(R1380)+IF(A1381="عهدة",1,0)</f>
        <v/>
      </c>
      <c r="S1381">
        <f>IF(C1381="","",IF(AND(C1381&gt;=DATE(2026,9,1),C1381&lt;=DATE(2027,8,31)),(YEAR(C1381)-2026)*12+MONTH(C1381)-8,""))</f>
        <v/>
      </c>
      <c r="T1381">
        <f>IF(AND(A1381="مصروف",R1381&gt;0,I1381="موافق",S1381&lt;&gt;"",H1381&lt;&gt;""),N(G1381),0)</f>
        <v/>
      </c>
    </row>
    <row r="1382">
      <c r="A1382" s="19" t="n"/>
      <c r="B1382" s="20">
        <f>IF(A1382="","",IF(R1382=0,"⚠ أضف سطر عهدة أولًا","DMT-"&amp;TEXT(R1382,"000")))</f>
        <v/>
      </c>
      <c r="C1382" s="21" t="n"/>
      <c r="D1382" s="20">
        <f>IF(C1382="","",IF(S1382="","خارج السنة المالية",INDEX(القوائم!$D$2:$D$13,S1382)))</f>
        <v/>
      </c>
      <c r="E1382" s="22" t="n"/>
      <c r="F1382" s="23" t="n"/>
      <c r="G1382" s="23" t="n"/>
      <c r="H1382" s="22" t="n"/>
      <c r="I1382" s="19" t="n"/>
      <c r="J1382" s="21" t="n"/>
      <c r="K1382" s="19" t="n"/>
      <c r="L1382" s="19" t="n"/>
      <c r="M1382" s="21" t="n"/>
      <c r="N1382" s="22" t="n"/>
      <c r="O1382" s="24">
        <f>IF(A1382&lt;&gt;"عهدة","",SUMIFS($G$8:$G$5007,$B$8:$B$5007,B1382,$A$8:$A$5007,"مصروف",$I$8:$I$5007,"&lt;&gt;مرفوض"))</f>
        <v/>
      </c>
      <c r="P1382" s="25">
        <f>IF(A1382&lt;&gt;"عهدة","",N(F1382)-O1382)</f>
        <v/>
      </c>
      <c r="Q1382" s="26">
        <f>IF(A1382="","",IF(A1382="عهدة",IF(N(F1382)=0,"⚠ أدخل قيمة العهدة",IF(P1382&lt;0,"⛔ عجز / زيادة مصروفات "&amp;TEXT(-P1382,"#,##0"),IF(COUNTIFS($B$8:$B$5007,B1382,$A$8:$A$5007,"مصروف",$I$8:$I$5007,"&lt;&gt;مرفوض",$K$8:$K$5007,"&lt;&gt;نعم")&gt;0,"⚠ "&amp;COUNTIFS($B$8:$B$5007,B1382,$A$8:$A$5007,"مصروف",$I$8:$I$5007,"&lt;&gt;مرفوض",$K$8:$K$5007,"&lt;&gt;نعم")&amp;" مصروف غير مسوى",IF(L1382="تمت التسوية",IF(P1382=0,"✔ متوازنة وتمت التسوية","✔ تمت التسوية – متبقي "&amp;TEXT(P1382,"#,##0")),IF(P1382&gt;0,"متبقي "&amp;TEXT(P1382,"#,##0"),"✔ متوازنة"))))),IF(R1382=0,"⚠ أضف سطر عهدة أولًا",IF(OR(C1382="",N(G1382)=0),"⚠ أكمل التاريخ والقيمة",IF(S1382="","⚠ التاريخ خارج السنة المالية",IF(H1382="","⚠ اختر بند الموازنة",IF(I1382="مرفوض","✖ مرفوض من المدير",IF(I1382&lt;&gt;"موافق","⏳ بانتظار موافقة المدير",IF(K1382&lt;&gt;"نعم","⚠ غير مسوى مع الحسابات","✔ معتمد ومسوى")))))))))</f>
        <v/>
      </c>
      <c r="R1382">
        <f>N(R1381)+IF(A1382="عهدة",1,0)</f>
        <v/>
      </c>
      <c r="S1382">
        <f>IF(C1382="","",IF(AND(C1382&gt;=DATE(2026,9,1),C1382&lt;=DATE(2027,8,31)),(YEAR(C1382)-2026)*12+MONTH(C1382)-8,""))</f>
        <v/>
      </c>
      <c r="T1382">
        <f>IF(AND(A1382="مصروف",R1382&gt;0,I1382="موافق",S1382&lt;&gt;"",H1382&lt;&gt;""),N(G1382),0)</f>
        <v/>
      </c>
    </row>
    <row r="1383">
      <c r="A1383" s="19" t="n"/>
      <c r="B1383" s="20">
        <f>IF(A1383="","",IF(R1383=0,"⚠ أضف سطر عهدة أولًا","DMT-"&amp;TEXT(R1383,"000")))</f>
        <v/>
      </c>
      <c r="C1383" s="21" t="n"/>
      <c r="D1383" s="20">
        <f>IF(C1383="","",IF(S1383="","خارج السنة المالية",INDEX(القوائم!$D$2:$D$13,S1383)))</f>
        <v/>
      </c>
      <c r="E1383" s="22" t="n"/>
      <c r="F1383" s="23" t="n"/>
      <c r="G1383" s="23" t="n"/>
      <c r="H1383" s="22" t="n"/>
      <c r="I1383" s="19" t="n"/>
      <c r="J1383" s="21" t="n"/>
      <c r="K1383" s="19" t="n"/>
      <c r="L1383" s="19" t="n"/>
      <c r="M1383" s="21" t="n"/>
      <c r="N1383" s="22" t="n"/>
      <c r="O1383" s="24">
        <f>IF(A1383&lt;&gt;"عهدة","",SUMIFS($G$8:$G$5007,$B$8:$B$5007,B1383,$A$8:$A$5007,"مصروف",$I$8:$I$5007,"&lt;&gt;مرفوض"))</f>
        <v/>
      </c>
      <c r="P1383" s="25">
        <f>IF(A1383&lt;&gt;"عهدة","",N(F1383)-O1383)</f>
        <v/>
      </c>
      <c r="Q1383" s="26">
        <f>IF(A1383="","",IF(A1383="عهدة",IF(N(F1383)=0,"⚠ أدخل قيمة العهدة",IF(P1383&lt;0,"⛔ عجز / زيادة مصروفات "&amp;TEXT(-P1383,"#,##0"),IF(COUNTIFS($B$8:$B$5007,B1383,$A$8:$A$5007,"مصروف",$I$8:$I$5007,"&lt;&gt;مرفوض",$K$8:$K$5007,"&lt;&gt;نعم")&gt;0,"⚠ "&amp;COUNTIFS($B$8:$B$5007,B1383,$A$8:$A$5007,"مصروف",$I$8:$I$5007,"&lt;&gt;مرفوض",$K$8:$K$5007,"&lt;&gt;نعم")&amp;" مصروف غير مسوى",IF(L1383="تمت التسوية",IF(P1383=0,"✔ متوازنة وتمت التسوية","✔ تمت التسوية – متبقي "&amp;TEXT(P1383,"#,##0")),IF(P1383&gt;0,"متبقي "&amp;TEXT(P1383,"#,##0"),"✔ متوازنة"))))),IF(R1383=0,"⚠ أضف سطر عهدة أولًا",IF(OR(C1383="",N(G1383)=0),"⚠ أكمل التاريخ والقيمة",IF(S1383="","⚠ التاريخ خارج السنة المالية",IF(H1383="","⚠ اختر بند الموازنة",IF(I1383="مرفوض","✖ مرفوض من المدير",IF(I1383&lt;&gt;"موافق","⏳ بانتظار موافقة المدير",IF(K1383&lt;&gt;"نعم","⚠ غير مسوى مع الحسابات","✔ معتمد ومسوى")))))))))</f>
        <v/>
      </c>
      <c r="R1383">
        <f>N(R1382)+IF(A1383="عهدة",1,0)</f>
        <v/>
      </c>
      <c r="S1383">
        <f>IF(C1383="","",IF(AND(C1383&gt;=DATE(2026,9,1),C1383&lt;=DATE(2027,8,31)),(YEAR(C1383)-2026)*12+MONTH(C1383)-8,""))</f>
        <v/>
      </c>
      <c r="T1383">
        <f>IF(AND(A1383="مصروف",R1383&gt;0,I1383="موافق",S1383&lt;&gt;"",H1383&lt;&gt;""),N(G1383),0)</f>
        <v/>
      </c>
    </row>
    <row r="1384">
      <c r="A1384" s="19" t="n"/>
      <c r="B1384" s="20">
        <f>IF(A1384="","",IF(R1384=0,"⚠ أضف سطر عهدة أولًا","DMT-"&amp;TEXT(R1384,"000")))</f>
        <v/>
      </c>
      <c r="C1384" s="21" t="n"/>
      <c r="D1384" s="20">
        <f>IF(C1384="","",IF(S1384="","خارج السنة المالية",INDEX(القوائم!$D$2:$D$13,S1384)))</f>
        <v/>
      </c>
      <c r="E1384" s="22" t="n"/>
      <c r="F1384" s="23" t="n"/>
      <c r="G1384" s="23" t="n"/>
      <c r="H1384" s="22" t="n"/>
      <c r="I1384" s="19" t="n"/>
      <c r="J1384" s="21" t="n"/>
      <c r="K1384" s="19" t="n"/>
      <c r="L1384" s="19" t="n"/>
      <c r="M1384" s="21" t="n"/>
      <c r="N1384" s="22" t="n"/>
      <c r="O1384" s="24">
        <f>IF(A1384&lt;&gt;"عهدة","",SUMIFS($G$8:$G$5007,$B$8:$B$5007,B1384,$A$8:$A$5007,"مصروف",$I$8:$I$5007,"&lt;&gt;مرفوض"))</f>
        <v/>
      </c>
      <c r="P1384" s="25">
        <f>IF(A1384&lt;&gt;"عهدة","",N(F1384)-O1384)</f>
        <v/>
      </c>
      <c r="Q1384" s="26">
        <f>IF(A1384="","",IF(A1384="عهدة",IF(N(F1384)=0,"⚠ أدخل قيمة العهدة",IF(P1384&lt;0,"⛔ عجز / زيادة مصروفات "&amp;TEXT(-P1384,"#,##0"),IF(COUNTIFS($B$8:$B$5007,B1384,$A$8:$A$5007,"مصروف",$I$8:$I$5007,"&lt;&gt;مرفوض",$K$8:$K$5007,"&lt;&gt;نعم")&gt;0,"⚠ "&amp;COUNTIFS($B$8:$B$5007,B1384,$A$8:$A$5007,"مصروف",$I$8:$I$5007,"&lt;&gt;مرفوض",$K$8:$K$5007,"&lt;&gt;نعم")&amp;" مصروف غير مسوى",IF(L1384="تمت التسوية",IF(P1384=0,"✔ متوازنة وتمت التسوية","✔ تمت التسوية – متبقي "&amp;TEXT(P1384,"#,##0")),IF(P1384&gt;0,"متبقي "&amp;TEXT(P1384,"#,##0"),"✔ متوازنة"))))),IF(R1384=0,"⚠ أضف سطر عهدة أولًا",IF(OR(C1384="",N(G1384)=0),"⚠ أكمل التاريخ والقيمة",IF(S1384="","⚠ التاريخ خارج السنة المالية",IF(H1384="","⚠ اختر بند الموازنة",IF(I1384="مرفوض","✖ مرفوض من المدير",IF(I1384&lt;&gt;"موافق","⏳ بانتظار موافقة المدير",IF(K1384&lt;&gt;"نعم","⚠ غير مسوى مع الحسابات","✔ معتمد ومسوى")))))))))</f>
        <v/>
      </c>
      <c r="R1384">
        <f>N(R1383)+IF(A1384="عهدة",1,0)</f>
        <v/>
      </c>
      <c r="S1384">
        <f>IF(C1384="","",IF(AND(C1384&gt;=DATE(2026,9,1),C1384&lt;=DATE(2027,8,31)),(YEAR(C1384)-2026)*12+MONTH(C1384)-8,""))</f>
        <v/>
      </c>
      <c r="T1384">
        <f>IF(AND(A1384="مصروف",R1384&gt;0,I1384="موافق",S1384&lt;&gt;"",H1384&lt;&gt;""),N(G1384),0)</f>
        <v/>
      </c>
    </row>
    <row r="1385">
      <c r="A1385" s="19" t="n"/>
      <c r="B1385" s="20">
        <f>IF(A1385="","",IF(R1385=0,"⚠ أضف سطر عهدة أولًا","DMT-"&amp;TEXT(R1385,"000")))</f>
        <v/>
      </c>
      <c r="C1385" s="21" t="n"/>
      <c r="D1385" s="20">
        <f>IF(C1385="","",IF(S1385="","خارج السنة المالية",INDEX(القوائم!$D$2:$D$13,S1385)))</f>
        <v/>
      </c>
      <c r="E1385" s="22" t="n"/>
      <c r="F1385" s="23" t="n"/>
      <c r="G1385" s="23" t="n"/>
      <c r="H1385" s="22" t="n"/>
      <c r="I1385" s="19" t="n"/>
      <c r="J1385" s="21" t="n"/>
      <c r="K1385" s="19" t="n"/>
      <c r="L1385" s="19" t="n"/>
      <c r="M1385" s="21" t="n"/>
      <c r="N1385" s="22" t="n"/>
      <c r="O1385" s="24">
        <f>IF(A1385&lt;&gt;"عهدة","",SUMIFS($G$8:$G$5007,$B$8:$B$5007,B1385,$A$8:$A$5007,"مصروف",$I$8:$I$5007,"&lt;&gt;مرفوض"))</f>
        <v/>
      </c>
      <c r="P1385" s="25">
        <f>IF(A1385&lt;&gt;"عهدة","",N(F1385)-O1385)</f>
        <v/>
      </c>
      <c r="Q1385" s="26">
        <f>IF(A1385="","",IF(A1385="عهدة",IF(N(F1385)=0,"⚠ أدخل قيمة العهدة",IF(P1385&lt;0,"⛔ عجز / زيادة مصروفات "&amp;TEXT(-P1385,"#,##0"),IF(COUNTIFS($B$8:$B$5007,B1385,$A$8:$A$5007,"مصروف",$I$8:$I$5007,"&lt;&gt;مرفوض",$K$8:$K$5007,"&lt;&gt;نعم")&gt;0,"⚠ "&amp;COUNTIFS($B$8:$B$5007,B1385,$A$8:$A$5007,"مصروف",$I$8:$I$5007,"&lt;&gt;مرفوض",$K$8:$K$5007,"&lt;&gt;نعم")&amp;" مصروف غير مسوى",IF(L1385="تمت التسوية",IF(P1385=0,"✔ متوازنة وتمت التسوية","✔ تمت التسوية – متبقي "&amp;TEXT(P1385,"#,##0")),IF(P1385&gt;0,"متبقي "&amp;TEXT(P1385,"#,##0"),"✔ متوازنة"))))),IF(R1385=0,"⚠ أضف سطر عهدة أولًا",IF(OR(C1385="",N(G1385)=0),"⚠ أكمل التاريخ والقيمة",IF(S1385="","⚠ التاريخ خارج السنة المالية",IF(H1385="","⚠ اختر بند الموازنة",IF(I1385="مرفوض","✖ مرفوض من المدير",IF(I1385&lt;&gt;"موافق","⏳ بانتظار موافقة المدير",IF(K1385&lt;&gt;"نعم","⚠ غير مسوى مع الحسابات","✔ معتمد ومسوى")))))))))</f>
        <v/>
      </c>
      <c r="R1385">
        <f>N(R1384)+IF(A1385="عهدة",1,0)</f>
        <v/>
      </c>
      <c r="S1385">
        <f>IF(C1385="","",IF(AND(C1385&gt;=DATE(2026,9,1),C1385&lt;=DATE(2027,8,31)),(YEAR(C1385)-2026)*12+MONTH(C1385)-8,""))</f>
        <v/>
      </c>
      <c r="T1385">
        <f>IF(AND(A1385="مصروف",R1385&gt;0,I1385="موافق",S1385&lt;&gt;"",H1385&lt;&gt;""),N(G1385),0)</f>
        <v/>
      </c>
    </row>
    <row r="1386">
      <c r="A1386" s="19" t="n"/>
      <c r="B1386" s="20">
        <f>IF(A1386="","",IF(R1386=0,"⚠ أضف سطر عهدة أولًا","DMT-"&amp;TEXT(R1386,"000")))</f>
        <v/>
      </c>
      <c r="C1386" s="21" t="n"/>
      <c r="D1386" s="20">
        <f>IF(C1386="","",IF(S1386="","خارج السنة المالية",INDEX(القوائم!$D$2:$D$13,S1386)))</f>
        <v/>
      </c>
      <c r="E1386" s="22" t="n"/>
      <c r="F1386" s="23" t="n"/>
      <c r="G1386" s="23" t="n"/>
      <c r="H1386" s="22" t="n"/>
      <c r="I1386" s="19" t="n"/>
      <c r="J1386" s="21" t="n"/>
      <c r="K1386" s="19" t="n"/>
      <c r="L1386" s="19" t="n"/>
      <c r="M1386" s="21" t="n"/>
      <c r="N1386" s="22" t="n"/>
      <c r="O1386" s="24">
        <f>IF(A1386&lt;&gt;"عهدة","",SUMIFS($G$8:$G$5007,$B$8:$B$5007,B1386,$A$8:$A$5007,"مصروف",$I$8:$I$5007,"&lt;&gt;مرفوض"))</f>
        <v/>
      </c>
      <c r="P1386" s="25">
        <f>IF(A1386&lt;&gt;"عهدة","",N(F1386)-O1386)</f>
        <v/>
      </c>
      <c r="Q1386" s="26">
        <f>IF(A1386="","",IF(A1386="عهدة",IF(N(F1386)=0,"⚠ أدخل قيمة العهدة",IF(P1386&lt;0,"⛔ عجز / زيادة مصروفات "&amp;TEXT(-P1386,"#,##0"),IF(COUNTIFS($B$8:$B$5007,B1386,$A$8:$A$5007,"مصروف",$I$8:$I$5007,"&lt;&gt;مرفوض",$K$8:$K$5007,"&lt;&gt;نعم")&gt;0,"⚠ "&amp;COUNTIFS($B$8:$B$5007,B1386,$A$8:$A$5007,"مصروف",$I$8:$I$5007,"&lt;&gt;مرفوض",$K$8:$K$5007,"&lt;&gt;نعم")&amp;" مصروف غير مسوى",IF(L1386="تمت التسوية",IF(P1386=0,"✔ متوازنة وتمت التسوية","✔ تمت التسوية – متبقي "&amp;TEXT(P1386,"#,##0")),IF(P1386&gt;0,"متبقي "&amp;TEXT(P1386,"#,##0"),"✔ متوازنة"))))),IF(R1386=0,"⚠ أضف سطر عهدة أولًا",IF(OR(C1386="",N(G1386)=0),"⚠ أكمل التاريخ والقيمة",IF(S1386="","⚠ التاريخ خارج السنة المالية",IF(H1386="","⚠ اختر بند الموازنة",IF(I1386="مرفوض","✖ مرفوض من المدير",IF(I1386&lt;&gt;"موافق","⏳ بانتظار موافقة المدير",IF(K1386&lt;&gt;"نعم","⚠ غير مسوى مع الحسابات","✔ معتمد ومسوى")))))))))</f>
        <v/>
      </c>
      <c r="R1386">
        <f>N(R1385)+IF(A1386="عهدة",1,0)</f>
        <v/>
      </c>
      <c r="S1386">
        <f>IF(C1386="","",IF(AND(C1386&gt;=DATE(2026,9,1),C1386&lt;=DATE(2027,8,31)),(YEAR(C1386)-2026)*12+MONTH(C1386)-8,""))</f>
        <v/>
      </c>
      <c r="T1386">
        <f>IF(AND(A1386="مصروف",R1386&gt;0,I1386="موافق",S1386&lt;&gt;"",H1386&lt;&gt;""),N(G1386),0)</f>
        <v/>
      </c>
    </row>
    <row r="1387">
      <c r="A1387" s="19" t="n"/>
      <c r="B1387" s="20">
        <f>IF(A1387="","",IF(R1387=0,"⚠ أضف سطر عهدة أولًا","DMT-"&amp;TEXT(R1387,"000")))</f>
        <v/>
      </c>
      <c r="C1387" s="21" t="n"/>
      <c r="D1387" s="20">
        <f>IF(C1387="","",IF(S1387="","خارج السنة المالية",INDEX(القوائم!$D$2:$D$13,S1387)))</f>
        <v/>
      </c>
      <c r="E1387" s="22" t="n"/>
      <c r="F1387" s="23" t="n"/>
      <c r="G1387" s="23" t="n"/>
      <c r="H1387" s="22" t="n"/>
      <c r="I1387" s="19" t="n"/>
      <c r="J1387" s="21" t="n"/>
      <c r="K1387" s="19" t="n"/>
      <c r="L1387" s="19" t="n"/>
      <c r="M1387" s="21" t="n"/>
      <c r="N1387" s="22" t="n"/>
      <c r="O1387" s="24">
        <f>IF(A1387&lt;&gt;"عهدة","",SUMIFS($G$8:$G$5007,$B$8:$B$5007,B1387,$A$8:$A$5007,"مصروف",$I$8:$I$5007,"&lt;&gt;مرفوض"))</f>
        <v/>
      </c>
      <c r="P1387" s="25">
        <f>IF(A1387&lt;&gt;"عهدة","",N(F1387)-O1387)</f>
        <v/>
      </c>
      <c r="Q1387" s="26">
        <f>IF(A1387="","",IF(A1387="عهدة",IF(N(F1387)=0,"⚠ أدخل قيمة العهدة",IF(P1387&lt;0,"⛔ عجز / زيادة مصروفات "&amp;TEXT(-P1387,"#,##0"),IF(COUNTIFS($B$8:$B$5007,B1387,$A$8:$A$5007,"مصروف",$I$8:$I$5007,"&lt;&gt;مرفوض",$K$8:$K$5007,"&lt;&gt;نعم")&gt;0,"⚠ "&amp;COUNTIFS($B$8:$B$5007,B1387,$A$8:$A$5007,"مصروف",$I$8:$I$5007,"&lt;&gt;مرفوض",$K$8:$K$5007,"&lt;&gt;نعم")&amp;" مصروف غير مسوى",IF(L1387="تمت التسوية",IF(P1387=0,"✔ متوازنة وتمت التسوية","✔ تمت التسوية – متبقي "&amp;TEXT(P1387,"#,##0")),IF(P1387&gt;0,"متبقي "&amp;TEXT(P1387,"#,##0"),"✔ متوازنة"))))),IF(R1387=0,"⚠ أضف سطر عهدة أولًا",IF(OR(C1387="",N(G1387)=0),"⚠ أكمل التاريخ والقيمة",IF(S1387="","⚠ التاريخ خارج السنة المالية",IF(H1387="","⚠ اختر بند الموازنة",IF(I1387="مرفوض","✖ مرفوض من المدير",IF(I1387&lt;&gt;"موافق","⏳ بانتظار موافقة المدير",IF(K1387&lt;&gt;"نعم","⚠ غير مسوى مع الحسابات","✔ معتمد ومسوى")))))))))</f>
        <v/>
      </c>
      <c r="R1387">
        <f>N(R1386)+IF(A1387="عهدة",1,0)</f>
        <v/>
      </c>
      <c r="S1387">
        <f>IF(C1387="","",IF(AND(C1387&gt;=DATE(2026,9,1),C1387&lt;=DATE(2027,8,31)),(YEAR(C1387)-2026)*12+MONTH(C1387)-8,""))</f>
        <v/>
      </c>
      <c r="T1387">
        <f>IF(AND(A1387="مصروف",R1387&gt;0,I1387="موافق",S1387&lt;&gt;"",H1387&lt;&gt;""),N(G1387),0)</f>
        <v/>
      </c>
    </row>
    <row r="1388">
      <c r="A1388" s="19" t="n"/>
      <c r="B1388" s="20">
        <f>IF(A1388="","",IF(R1388=0,"⚠ أضف سطر عهدة أولًا","DMT-"&amp;TEXT(R1388,"000")))</f>
        <v/>
      </c>
      <c r="C1388" s="21" t="n"/>
      <c r="D1388" s="20">
        <f>IF(C1388="","",IF(S1388="","خارج السنة المالية",INDEX(القوائم!$D$2:$D$13,S1388)))</f>
        <v/>
      </c>
      <c r="E1388" s="22" t="n"/>
      <c r="F1388" s="23" t="n"/>
      <c r="G1388" s="23" t="n"/>
      <c r="H1388" s="22" t="n"/>
      <c r="I1388" s="19" t="n"/>
      <c r="J1388" s="21" t="n"/>
      <c r="K1388" s="19" t="n"/>
      <c r="L1388" s="19" t="n"/>
      <c r="M1388" s="21" t="n"/>
      <c r="N1388" s="22" t="n"/>
      <c r="O1388" s="24">
        <f>IF(A1388&lt;&gt;"عهدة","",SUMIFS($G$8:$G$5007,$B$8:$B$5007,B1388,$A$8:$A$5007,"مصروف",$I$8:$I$5007,"&lt;&gt;مرفوض"))</f>
        <v/>
      </c>
      <c r="P1388" s="25">
        <f>IF(A1388&lt;&gt;"عهدة","",N(F1388)-O1388)</f>
        <v/>
      </c>
      <c r="Q1388" s="26">
        <f>IF(A1388="","",IF(A1388="عهدة",IF(N(F1388)=0,"⚠ أدخل قيمة العهدة",IF(P1388&lt;0,"⛔ عجز / زيادة مصروفات "&amp;TEXT(-P1388,"#,##0"),IF(COUNTIFS($B$8:$B$5007,B1388,$A$8:$A$5007,"مصروف",$I$8:$I$5007,"&lt;&gt;مرفوض",$K$8:$K$5007,"&lt;&gt;نعم")&gt;0,"⚠ "&amp;COUNTIFS($B$8:$B$5007,B1388,$A$8:$A$5007,"مصروف",$I$8:$I$5007,"&lt;&gt;مرفوض",$K$8:$K$5007,"&lt;&gt;نعم")&amp;" مصروف غير مسوى",IF(L1388="تمت التسوية",IF(P1388=0,"✔ متوازنة وتمت التسوية","✔ تمت التسوية – متبقي "&amp;TEXT(P1388,"#,##0")),IF(P1388&gt;0,"متبقي "&amp;TEXT(P1388,"#,##0"),"✔ متوازنة"))))),IF(R1388=0,"⚠ أضف سطر عهدة أولًا",IF(OR(C1388="",N(G1388)=0),"⚠ أكمل التاريخ والقيمة",IF(S1388="","⚠ التاريخ خارج السنة المالية",IF(H1388="","⚠ اختر بند الموازنة",IF(I1388="مرفوض","✖ مرفوض من المدير",IF(I1388&lt;&gt;"موافق","⏳ بانتظار موافقة المدير",IF(K1388&lt;&gt;"نعم","⚠ غير مسوى مع الحسابات","✔ معتمد ومسوى")))))))))</f>
        <v/>
      </c>
      <c r="R1388">
        <f>N(R1387)+IF(A1388="عهدة",1,0)</f>
        <v/>
      </c>
      <c r="S1388">
        <f>IF(C1388="","",IF(AND(C1388&gt;=DATE(2026,9,1),C1388&lt;=DATE(2027,8,31)),(YEAR(C1388)-2026)*12+MONTH(C1388)-8,""))</f>
        <v/>
      </c>
      <c r="T1388">
        <f>IF(AND(A1388="مصروف",R1388&gt;0,I1388="موافق",S1388&lt;&gt;"",H1388&lt;&gt;""),N(G1388),0)</f>
        <v/>
      </c>
    </row>
    <row r="1389">
      <c r="A1389" s="19" t="n"/>
      <c r="B1389" s="20">
        <f>IF(A1389="","",IF(R1389=0,"⚠ أضف سطر عهدة أولًا","DMT-"&amp;TEXT(R1389,"000")))</f>
        <v/>
      </c>
      <c r="C1389" s="21" t="n"/>
      <c r="D1389" s="20">
        <f>IF(C1389="","",IF(S1389="","خارج السنة المالية",INDEX(القوائم!$D$2:$D$13,S1389)))</f>
        <v/>
      </c>
      <c r="E1389" s="22" t="n"/>
      <c r="F1389" s="23" t="n"/>
      <c r="G1389" s="23" t="n"/>
      <c r="H1389" s="22" t="n"/>
      <c r="I1389" s="19" t="n"/>
      <c r="J1389" s="21" t="n"/>
      <c r="K1389" s="19" t="n"/>
      <c r="L1389" s="19" t="n"/>
      <c r="M1389" s="21" t="n"/>
      <c r="N1389" s="22" t="n"/>
      <c r="O1389" s="24">
        <f>IF(A1389&lt;&gt;"عهدة","",SUMIFS($G$8:$G$5007,$B$8:$B$5007,B1389,$A$8:$A$5007,"مصروف",$I$8:$I$5007,"&lt;&gt;مرفوض"))</f>
        <v/>
      </c>
      <c r="P1389" s="25">
        <f>IF(A1389&lt;&gt;"عهدة","",N(F1389)-O1389)</f>
        <v/>
      </c>
      <c r="Q1389" s="26">
        <f>IF(A1389="","",IF(A1389="عهدة",IF(N(F1389)=0,"⚠ أدخل قيمة العهدة",IF(P1389&lt;0,"⛔ عجز / زيادة مصروفات "&amp;TEXT(-P1389,"#,##0"),IF(COUNTIFS($B$8:$B$5007,B1389,$A$8:$A$5007,"مصروف",$I$8:$I$5007,"&lt;&gt;مرفوض",$K$8:$K$5007,"&lt;&gt;نعم")&gt;0,"⚠ "&amp;COUNTIFS($B$8:$B$5007,B1389,$A$8:$A$5007,"مصروف",$I$8:$I$5007,"&lt;&gt;مرفوض",$K$8:$K$5007,"&lt;&gt;نعم")&amp;" مصروف غير مسوى",IF(L1389="تمت التسوية",IF(P1389=0,"✔ متوازنة وتمت التسوية","✔ تمت التسوية – متبقي "&amp;TEXT(P1389,"#,##0")),IF(P1389&gt;0,"متبقي "&amp;TEXT(P1389,"#,##0"),"✔ متوازنة"))))),IF(R1389=0,"⚠ أضف سطر عهدة أولًا",IF(OR(C1389="",N(G1389)=0),"⚠ أكمل التاريخ والقيمة",IF(S1389="","⚠ التاريخ خارج السنة المالية",IF(H1389="","⚠ اختر بند الموازنة",IF(I1389="مرفوض","✖ مرفوض من المدير",IF(I1389&lt;&gt;"موافق","⏳ بانتظار موافقة المدير",IF(K1389&lt;&gt;"نعم","⚠ غير مسوى مع الحسابات","✔ معتمد ومسوى")))))))))</f>
        <v/>
      </c>
      <c r="R1389">
        <f>N(R1388)+IF(A1389="عهدة",1,0)</f>
        <v/>
      </c>
      <c r="S1389">
        <f>IF(C1389="","",IF(AND(C1389&gt;=DATE(2026,9,1),C1389&lt;=DATE(2027,8,31)),(YEAR(C1389)-2026)*12+MONTH(C1389)-8,""))</f>
        <v/>
      </c>
      <c r="T1389">
        <f>IF(AND(A1389="مصروف",R1389&gt;0,I1389="موافق",S1389&lt;&gt;"",H1389&lt;&gt;""),N(G1389),0)</f>
        <v/>
      </c>
    </row>
    <row r="1390">
      <c r="A1390" s="19" t="n"/>
      <c r="B1390" s="20">
        <f>IF(A1390="","",IF(R1390=0,"⚠ أضف سطر عهدة أولًا","DMT-"&amp;TEXT(R1390,"000")))</f>
        <v/>
      </c>
      <c r="C1390" s="21" t="n"/>
      <c r="D1390" s="20">
        <f>IF(C1390="","",IF(S1390="","خارج السنة المالية",INDEX(القوائم!$D$2:$D$13,S1390)))</f>
        <v/>
      </c>
      <c r="E1390" s="22" t="n"/>
      <c r="F1390" s="23" t="n"/>
      <c r="G1390" s="23" t="n"/>
      <c r="H1390" s="22" t="n"/>
      <c r="I1390" s="19" t="n"/>
      <c r="J1390" s="21" t="n"/>
      <c r="K1390" s="19" t="n"/>
      <c r="L1390" s="19" t="n"/>
      <c r="M1390" s="21" t="n"/>
      <c r="N1390" s="22" t="n"/>
      <c r="O1390" s="24">
        <f>IF(A1390&lt;&gt;"عهدة","",SUMIFS($G$8:$G$5007,$B$8:$B$5007,B1390,$A$8:$A$5007,"مصروف",$I$8:$I$5007,"&lt;&gt;مرفوض"))</f>
        <v/>
      </c>
      <c r="P1390" s="25">
        <f>IF(A1390&lt;&gt;"عهدة","",N(F1390)-O1390)</f>
        <v/>
      </c>
      <c r="Q1390" s="26">
        <f>IF(A1390="","",IF(A1390="عهدة",IF(N(F1390)=0,"⚠ أدخل قيمة العهدة",IF(P1390&lt;0,"⛔ عجز / زيادة مصروفات "&amp;TEXT(-P1390,"#,##0"),IF(COUNTIFS($B$8:$B$5007,B1390,$A$8:$A$5007,"مصروف",$I$8:$I$5007,"&lt;&gt;مرفوض",$K$8:$K$5007,"&lt;&gt;نعم")&gt;0,"⚠ "&amp;COUNTIFS($B$8:$B$5007,B1390,$A$8:$A$5007,"مصروف",$I$8:$I$5007,"&lt;&gt;مرفوض",$K$8:$K$5007,"&lt;&gt;نعم")&amp;" مصروف غير مسوى",IF(L1390="تمت التسوية",IF(P1390=0,"✔ متوازنة وتمت التسوية","✔ تمت التسوية – متبقي "&amp;TEXT(P1390,"#,##0")),IF(P1390&gt;0,"متبقي "&amp;TEXT(P1390,"#,##0"),"✔ متوازنة"))))),IF(R1390=0,"⚠ أضف سطر عهدة أولًا",IF(OR(C1390="",N(G1390)=0),"⚠ أكمل التاريخ والقيمة",IF(S1390="","⚠ التاريخ خارج السنة المالية",IF(H1390="","⚠ اختر بند الموازنة",IF(I1390="مرفوض","✖ مرفوض من المدير",IF(I1390&lt;&gt;"موافق","⏳ بانتظار موافقة المدير",IF(K1390&lt;&gt;"نعم","⚠ غير مسوى مع الحسابات","✔ معتمد ومسوى")))))))))</f>
        <v/>
      </c>
      <c r="R1390">
        <f>N(R1389)+IF(A1390="عهدة",1,0)</f>
        <v/>
      </c>
      <c r="S1390">
        <f>IF(C1390="","",IF(AND(C1390&gt;=DATE(2026,9,1),C1390&lt;=DATE(2027,8,31)),(YEAR(C1390)-2026)*12+MONTH(C1390)-8,""))</f>
        <v/>
      </c>
      <c r="T1390">
        <f>IF(AND(A1390="مصروف",R1390&gt;0,I1390="موافق",S1390&lt;&gt;"",H1390&lt;&gt;""),N(G1390),0)</f>
        <v/>
      </c>
    </row>
    <row r="1391">
      <c r="A1391" s="19" t="n"/>
      <c r="B1391" s="20">
        <f>IF(A1391="","",IF(R1391=0,"⚠ أضف سطر عهدة أولًا","DMT-"&amp;TEXT(R1391,"000")))</f>
        <v/>
      </c>
      <c r="C1391" s="21" t="n"/>
      <c r="D1391" s="20">
        <f>IF(C1391="","",IF(S1391="","خارج السنة المالية",INDEX(القوائم!$D$2:$D$13,S1391)))</f>
        <v/>
      </c>
      <c r="E1391" s="22" t="n"/>
      <c r="F1391" s="23" t="n"/>
      <c r="G1391" s="23" t="n"/>
      <c r="H1391" s="22" t="n"/>
      <c r="I1391" s="19" t="n"/>
      <c r="J1391" s="21" t="n"/>
      <c r="K1391" s="19" t="n"/>
      <c r="L1391" s="19" t="n"/>
      <c r="M1391" s="21" t="n"/>
      <c r="N1391" s="22" t="n"/>
      <c r="O1391" s="24">
        <f>IF(A1391&lt;&gt;"عهدة","",SUMIFS($G$8:$G$5007,$B$8:$B$5007,B1391,$A$8:$A$5007,"مصروف",$I$8:$I$5007,"&lt;&gt;مرفوض"))</f>
        <v/>
      </c>
      <c r="P1391" s="25">
        <f>IF(A1391&lt;&gt;"عهدة","",N(F1391)-O1391)</f>
        <v/>
      </c>
      <c r="Q1391" s="26">
        <f>IF(A1391="","",IF(A1391="عهدة",IF(N(F1391)=0,"⚠ أدخل قيمة العهدة",IF(P1391&lt;0,"⛔ عجز / زيادة مصروفات "&amp;TEXT(-P1391,"#,##0"),IF(COUNTIFS($B$8:$B$5007,B1391,$A$8:$A$5007,"مصروف",$I$8:$I$5007,"&lt;&gt;مرفوض",$K$8:$K$5007,"&lt;&gt;نعم")&gt;0,"⚠ "&amp;COUNTIFS($B$8:$B$5007,B1391,$A$8:$A$5007,"مصروف",$I$8:$I$5007,"&lt;&gt;مرفوض",$K$8:$K$5007,"&lt;&gt;نعم")&amp;" مصروف غير مسوى",IF(L1391="تمت التسوية",IF(P1391=0,"✔ متوازنة وتمت التسوية","✔ تمت التسوية – متبقي "&amp;TEXT(P1391,"#,##0")),IF(P1391&gt;0,"متبقي "&amp;TEXT(P1391,"#,##0"),"✔ متوازنة"))))),IF(R1391=0,"⚠ أضف سطر عهدة أولًا",IF(OR(C1391="",N(G1391)=0),"⚠ أكمل التاريخ والقيمة",IF(S1391="","⚠ التاريخ خارج السنة المالية",IF(H1391="","⚠ اختر بند الموازنة",IF(I1391="مرفوض","✖ مرفوض من المدير",IF(I1391&lt;&gt;"موافق","⏳ بانتظار موافقة المدير",IF(K1391&lt;&gt;"نعم","⚠ غير مسوى مع الحسابات","✔ معتمد ومسوى")))))))))</f>
        <v/>
      </c>
      <c r="R1391">
        <f>N(R1390)+IF(A1391="عهدة",1,0)</f>
        <v/>
      </c>
      <c r="S1391">
        <f>IF(C1391="","",IF(AND(C1391&gt;=DATE(2026,9,1),C1391&lt;=DATE(2027,8,31)),(YEAR(C1391)-2026)*12+MONTH(C1391)-8,""))</f>
        <v/>
      </c>
      <c r="T1391">
        <f>IF(AND(A1391="مصروف",R1391&gt;0,I1391="موافق",S1391&lt;&gt;"",H1391&lt;&gt;""),N(G1391),0)</f>
        <v/>
      </c>
    </row>
    <row r="1392">
      <c r="A1392" s="19" t="n"/>
      <c r="B1392" s="20">
        <f>IF(A1392="","",IF(R1392=0,"⚠ أضف سطر عهدة أولًا","DMT-"&amp;TEXT(R1392,"000")))</f>
        <v/>
      </c>
      <c r="C1392" s="21" t="n"/>
      <c r="D1392" s="20">
        <f>IF(C1392="","",IF(S1392="","خارج السنة المالية",INDEX(القوائم!$D$2:$D$13,S1392)))</f>
        <v/>
      </c>
      <c r="E1392" s="22" t="n"/>
      <c r="F1392" s="23" t="n"/>
      <c r="G1392" s="23" t="n"/>
      <c r="H1392" s="22" t="n"/>
      <c r="I1392" s="19" t="n"/>
      <c r="J1392" s="21" t="n"/>
      <c r="K1392" s="19" t="n"/>
      <c r="L1392" s="19" t="n"/>
      <c r="M1392" s="21" t="n"/>
      <c r="N1392" s="22" t="n"/>
      <c r="O1392" s="24">
        <f>IF(A1392&lt;&gt;"عهدة","",SUMIFS($G$8:$G$5007,$B$8:$B$5007,B1392,$A$8:$A$5007,"مصروف",$I$8:$I$5007,"&lt;&gt;مرفوض"))</f>
        <v/>
      </c>
      <c r="P1392" s="25">
        <f>IF(A1392&lt;&gt;"عهدة","",N(F1392)-O1392)</f>
        <v/>
      </c>
      <c r="Q1392" s="26">
        <f>IF(A1392="","",IF(A1392="عهدة",IF(N(F1392)=0,"⚠ أدخل قيمة العهدة",IF(P1392&lt;0,"⛔ عجز / زيادة مصروفات "&amp;TEXT(-P1392,"#,##0"),IF(COUNTIFS($B$8:$B$5007,B1392,$A$8:$A$5007,"مصروف",$I$8:$I$5007,"&lt;&gt;مرفوض",$K$8:$K$5007,"&lt;&gt;نعم")&gt;0,"⚠ "&amp;COUNTIFS($B$8:$B$5007,B1392,$A$8:$A$5007,"مصروف",$I$8:$I$5007,"&lt;&gt;مرفوض",$K$8:$K$5007,"&lt;&gt;نعم")&amp;" مصروف غير مسوى",IF(L1392="تمت التسوية",IF(P1392=0,"✔ متوازنة وتمت التسوية","✔ تمت التسوية – متبقي "&amp;TEXT(P1392,"#,##0")),IF(P1392&gt;0,"متبقي "&amp;TEXT(P1392,"#,##0"),"✔ متوازنة"))))),IF(R1392=0,"⚠ أضف سطر عهدة أولًا",IF(OR(C1392="",N(G1392)=0),"⚠ أكمل التاريخ والقيمة",IF(S1392="","⚠ التاريخ خارج السنة المالية",IF(H1392="","⚠ اختر بند الموازنة",IF(I1392="مرفوض","✖ مرفوض من المدير",IF(I1392&lt;&gt;"موافق","⏳ بانتظار موافقة المدير",IF(K1392&lt;&gt;"نعم","⚠ غير مسوى مع الحسابات","✔ معتمد ومسوى")))))))))</f>
        <v/>
      </c>
      <c r="R1392">
        <f>N(R1391)+IF(A1392="عهدة",1,0)</f>
        <v/>
      </c>
      <c r="S1392">
        <f>IF(C1392="","",IF(AND(C1392&gt;=DATE(2026,9,1),C1392&lt;=DATE(2027,8,31)),(YEAR(C1392)-2026)*12+MONTH(C1392)-8,""))</f>
        <v/>
      </c>
      <c r="T1392">
        <f>IF(AND(A1392="مصروف",R1392&gt;0,I1392="موافق",S1392&lt;&gt;"",H1392&lt;&gt;""),N(G1392),0)</f>
        <v/>
      </c>
    </row>
    <row r="1393">
      <c r="A1393" s="19" t="n"/>
      <c r="B1393" s="20">
        <f>IF(A1393="","",IF(R1393=0,"⚠ أضف سطر عهدة أولًا","DMT-"&amp;TEXT(R1393,"000")))</f>
        <v/>
      </c>
      <c r="C1393" s="21" t="n"/>
      <c r="D1393" s="20">
        <f>IF(C1393="","",IF(S1393="","خارج السنة المالية",INDEX(القوائم!$D$2:$D$13,S1393)))</f>
        <v/>
      </c>
      <c r="E1393" s="22" t="n"/>
      <c r="F1393" s="23" t="n"/>
      <c r="G1393" s="23" t="n"/>
      <c r="H1393" s="22" t="n"/>
      <c r="I1393" s="19" t="n"/>
      <c r="J1393" s="21" t="n"/>
      <c r="K1393" s="19" t="n"/>
      <c r="L1393" s="19" t="n"/>
      <c r="M1393" s="21" t="n"/>
      <c r="N1393" s="22" t="n"/>
      <c r="O1393" s="24">
        <f>IF(A1393&lt;&gt;"عهدة","",SUMIFS($G$8:$G$5007,$B$8:$B$5007,B1393,$A$8:$A$5007,"مصروف",$I$8:$I$5007,"&lt;&gt;مرفوض"))</f>
        <v/>
      </c>
      <c r="P1393" s="25">
        <f>IF(A1393&lt;&gt;"عهدة","",N(F1393)-O1393)</f>
        <v/>
      </c>
      <c r="Q1393" s="26">
        <f>IF(A1393="","",IF(A1393="عهدة",IF(N(F1393)=0,"⚠ أدخل قيمة العهدة",IF(P1393&lt;0,"⛔ عجز / زيادة مصروفات "&amp;TEXT(-P1393,"#,##0"),IF(COUNTIFS($B$8:$B$5007,B1393,$A$8:$A$5007,"مصروف",$I$8:$I$5007,"&lt;&gt;مرفوض",$K$8:$K$5007,"&lt;&gt;نعم")&gt;0,"⚠ "&amp;COUNTIFS($B$8:$B$5007,B1393,$A$8:$A$5007,"مصروف",$I$8:$I$5007,"&lt;&gt;مرفوض",$K$8:$K$5007,"&lt;&gt;نعم")&amp;" مصروف غير مسوى",IF(L1393="تمت التسوية",IF(P1393=0,"✔ متوازنة وتمت التسوية","✔ تمت التسوية – متبقي "&amp;TEXT(P1393,"#,##0")),IF(P1393&gt;0,"متبقي "&amp;TEXT(P1393,"#,##0"),"✔ متوازنة"))))),IF(R1393=0,"⚠ أضف سطر عهدة أولًا",IF(OR(C1393="",N(G1393)=0),"⚠ أكمل التاريخ والقيمة",IF(S1393="","⚠ التاريخ خارج السنة المالية",IF(H1393="","⚠ اختر بند الموازنة",IF(I1393="مرفوض","✖ مرفوض من المدير",IF(I1393&lt;&gt;"موافق","⏳ بانتظار موافقة المدير",IF(K1393&lt;&gt;"نعم","⚠ غير مسوى مع الحسابات","✔ معتمد ومسوى")))))))))</f>
        <v/>
      </c>
      <c r="R1393">
        <f>N(R1392)+IF(A1393="عهدة",1,0)</f>
        <v/>
      </c>
      <c r="S1393">
        <f>IF(C1393="","",IF(AND(C1393&gt;=DATE(2026,9,1),C1393&lt;=DATE(2027,8,31)),(YEAR(C1393)-2026)*12+MONTH(C1393)-8,""))</f>
        <v/>
      </c>
      <c r="T1393">
        <f>IF(AND(A1393="مصروف",R1393&gt;0,I1393="موافق",S1393&lt;&gt;"",H1393&lt;&gt;""),N(G1393),0)</f>
        <v/>
      </c>
    </row>
    <row r="1394">
      <c r="A1394" s="19" t="n"/>
      <c r="B1394" s="20">
        <f>IF(A1394="","",IF(R1394=0,"⚠ أضف سطر عهدة أولًا","DMT-"&amp;TEXT(R1394,"000")))</f>
        <v/>
      </c>
      <c r="C1394" s="21" t="n"/>
      <c r="D1394" s="20">
        <f>IF(C1394="","",IF(S1394="","خارج السنة المالية",INDEX(القوائم!$D$2:$D$13,S1394)))</f>
        <v/>
      </c>
      <c r="E1394" s="22" t="n"/>
      <c r="F1394" s="23" t="n"/>
      <c r="G1394" s="23" t="n"/>
      <c r="H1394" s="22" t="n"/>
      <c r="I1394" s="19" t="n"/>
      <c r="J1394" s="21" t="n"/>
      <c r="K1394" s="19" t="n"/>
      <c r="L1394" s="19" t="n"/>
      <c r="M1394" s="21" t="n"/>
      <c r="N1394" s="22" t="n"/>
      <c r="O1394" s="24">
        <f>IF(A1394&lt;&gt;"عهدة","",SUMIFS($G$8:$G$5007,$B$8:$B$5007,B1394,$A$8:$A$5007,"مصروف",$I$8:$I$5007,"&lt;&gt;مرفوض"))</f>
        <v/>
      </c>
      <c r="P1394" s="25">
        <f>IF(A1394&lt;&gt;"عهدة","",N(F1394)-O1394)</f>
        <v/>
      </c>
      <c r="Q1394" s="26">
        <f>IF(A1394="","",IF(A1394="عهدة",IF(N(F1394)=0,"⚠ أدخل قيمة العهدة",IF(P1394&lt;0,"⛔ عجز / زيادة مصروفات "&amp;TEXT(-P1394,"#,##0"),IF(COUNTIFS($B$8:$B$5007,B1394,$A$8:$A$5007,"مصروف",$I$8:$I$5007,"&lt;&gt;مرفوض",$K$8:$K$5007,"&lt;&gt;نعم")&gt;0,"⚠ "&amp;COUNTIFS($B$8:$B$5007,B1394,$A$8:$A$5007,"مصروف",$I$8:$I$5007,"&lt;&gt;مرفوض",$K$8:$K$5007,"&lt;&gt;نعم")&amp;" مصروف غير مسوى",IF(L1394="تمت التسوية",IF(P1394=0,"✔ متوازنة وتمت التسوية","✔ تمت التسوية – متبقي "&amp;TEXT(P1394,"#,##0")),IF(P1394&gt;0,"متبقي "&amp;TEXT(P1394,"#,##0"),"✔ متوازنة"))))),IF(R1394=0,"⚠ أضف سطر عهدة أولًا",IF(OR(C1394="",N(G1394)=0),"⚠ أكمل التاريخ والقيمة",IF(S1394="","⚠ التاريخ خارج السنة المالية",IF(H1394="","⚠ اختر بند الموازنة",IF(I1394="مرفوض","✖ مرفوض من المدير",IF(I1394&lt;&gt;"موافق","⏳ بانتظار موافقة المدير",IF(K1394&lt;&gt;"نعم","⚠ غير مسوى مع الحسابات","✔ معتمد ومسوى")))))))))</f>
        <v/>
      </c>
      <c r="R1394">
        <f>N(R1393)+IF(A1394="عهدة",1,0)</f>
        <v/>
      </c>
      <c r="S1394">
        <f>IF(C1394="","",IF(AND(C1394&gt;=DATE(2026,9,1),C1394&lt;=DATE(2027,8,31)),(YEAR(C1394)-2026)*12+MONTH(C1394)-8,""))</f>
        <v/>
      </c>
      <c r="T1394">
        <f>IF(AND(A1394="مصروف",R1394&gt;0,I1394="موافق",S1394&lt;&gt;"",H1394&lt;&gt;""),N(G1394),0)</f>
        <v/>
      </c>
    </row>
    <row r="1395">
      <c r="A1395" s="19" t="n"/>
      <c r="B1395" s="20">
        <f>IF(A1395="","",IF(R1395=0,"⚠ أضف سطر عهدة أولًا","DMT-"&amp;TEXT(R1395,"000")))</f>
        <v/>
      </c>
      <c r="C1395" s="21" t="n"/>
      <c r="D1395" s="20">
        <f>IF(C1395="","",IF(S1395="","خارج السنة المالية",INDEX(القوائم!$D$2:$D$13,S1395)))</f>
        <v/>
      </c>
      <c r="E1395" s="22" t="n"/>
      <c r="F1395" s="23" t="n"/>
      <c r="G1395" s="23" t="n"/>
      <c r="H1395" s="22" t="n"/>
      <c r="I1395" s="19" t="n"/>
      <c r="J1395" s="21" t="n"/>
      <c r="K1395" s="19" t="n"/>
      <c r="L1395" s="19" t="n"/>
      <c r="M1395" s="21" t="n"/>
      <c r="N1395" s="22" t="n"/>
      <c r="O1395" s="24">
        <f>IF(A1395&lt;&gt;"عهدة","",SUMIFS($G$8:$G$5007,$B$8:$B$5007,B1395,$A$8:$A$5007,"مصروف",$I$8:$I$5007,"&lt;&gt;مرفوض"))</f>
        <v/>
      </c>
      <c r="P1395" s="25">
        <f>IF(A1395&lt;&gt;"عهدة","",N(F1395)-O1395)</f>
        <v/>
      </c>
      <c r="Q1395" s="26">
        <f>IF(A1395="","",IF(A1395="عهدة",IF(N(F1395)=0,"⚠ أدخل قيمة العهدة",IF(P1395&lt;0,"⛔ عجز / زيادة مصروفات "&amp;TEXT(-P1395,"#,##0"),IF(COUNTIFS($B$8:$B$5007,B1395,$A$8:$A$5007,"مصروف",$I$8:$I$5007,"&lt;&gt;مرفوض",$K$8:$K$5007,"&lt;&gt;نعم")&gt;0,"⚠ "&amp;COUNTIFS($B$8:$B$5007,B1395,$A$8:$A$5007,"مصروف",$I$8:$I$5007,"&lt;&gt;مرفوض",$K$8:$K$5007,"&lt;&gt;نعم")&amp;" مصروف غير مسوى",IF(L1395="تمت التسوية",IF(P1395=0,"✔ متوازنة وتمت التسوية","✔ تمت التسوية – متبقي "&amp;TEXT(P1395,"#,##0")),IF(P1395&gt;0,"متبقي "&amp;TEXT(P1395,"#,##0"),"✔ متوازنة"))))),IF(R1395=0,"⚠ أضف سطر عهدة أولًا",IF(OR(C1395="",N(G1395)=0),"⚠ أكمل التاريخ والقيمة",IF(S1395="","⚠ التاريخ خارج السنة المالية",IF(H1395="","⚠ اختر بند الموازنة",IF(I1395="مرفوض","✖ مرفوض من المدير",IF(I1395&lt;&gt;"موافق","⏳ بانتظار موافقة المدير",IF(K1395&lt;&gt;"نعم","⚠ غير مسوى مع الحسابات","✔ معتمد ومسوى")))))))))</f>
        <v/>
      </c>
      <c r="R1395">
        <f>N(R1394)+IF(A1395="عهدة",1,0)</f>
        <v/>
      </c>
      <c r="S1395">
        <f>IF(C1395="","",IF(AND(C1395&gt;=DATE(2026,9,1),C1395&lt;=DATE(2027,8,31)),(YEAR(C1395)-2026)*12+MONTH(C1395)-8,""))</f>
        <v/>
      </c>
      <c r="T1395">
        <f>IF(AND(A1395="مصروف",R1395&gt;0,I1395="موافق",S1395&lt;&gt;"",H1395&lt;&gt;""),N(G1395),0)</f>
        <v/>
      </c>
    </row>
    <row r="1396">
      <c r="A1396" s="19" t="n"/>
      <c r="B1396" s="20">
        <f>IF(A1396="","",IF(R1396=0,"⚠ أضف سطر عهدة أولًا","DMT-"&amp;TEXT(R1396,"000")))</f>
        <v/>
      </c>
      <c r="C1396" s="21" t="n"/>
      <c r="D1396" s="20">
        <f>IF(C1396="","",IF(S1396="","خارج السنة المالية",INDEX(القوائم!$D$2:$D$13,S1396)))</f>
        <v/>
      </c>
      <c r="E1396" s="22" t="n"/>
      <c r="F1396" s="23" t="n"/>
      <c r="G1396" s="23" t="n"/>
      <c r="H1396" s="22" t="n"/>
      <c r="I1396" s="19" t="n"/>
      <c r="J1396" s="21" t="n"/>
      <c r="K1396" s="19" t="n"/>
      <c r="L1396" s="19" t="n"/>
      <c r="M1396" s="21" t="n"/>
      <c r="N1396" s="22" t="n"/>
      <c r="O1396" s="24">
        <f>IF(A1396&lt;&gt;"عهدة","",SUMIFS($G$8:$G$5007,$B$8:$B$5007,B1396,$A$8:$A$5007,"مصروف",$I$8:$I$5007,"&lt;&gt;مرفوض"))</f>
        <v/>
      </c>
      <c r="P1396" s="25">
        <f>IF(A1396&lt;&gt;"عهدة","",N(F1396)-O1396)</f>
        <v/>
      </c>
      <c r="Q1396" s="26">
        <f>IF(A1396="","",IF(A1396="عهدة",IF(N(F1396)=0,"⚠ أدخل قيمة العهدة",IF(P1396&lt;0,"⛔ عجز / زيادة مصروفات "&amp;TEXT(-P1396,"#,##0"),IF(COUNTIFS($B$8:$B$5007,B1396,$A$8:$A$5007,"مصروف",$I$8:$I$5007,"&lt;&gt;مرفوض",$K$8:$K$5007,"&lt;&gt;نعم")&gt;0,"⚠ "&amp;COUNTIFS($B$8:$B$5007,B1396,$A$8:$A$5007,"مصروف",$I$8:$I$5007,"&lt;&gt;مرفوض",$K$8:$K$5007,"&lt;&gt;نعم")&amp;" مصروف غير مسوى",IF(L1396="تمت التسوية",IF(P1396=0,"✔ متوازنة وتمت التسوية","✔ تمت التسوية – متبقي "&amp;TEXT(P1396,"#,##0")),IF(P1396&gt;0,"متبقي "&amp;TEXT(P1396,"#,##0"),"✔ متوازنة"))))),IF(R1396=0,"⚠ أضف سطر عهدة أولًا",IF(OR(C1396="",N(G1396)=0),"⚠ أكمل التاريخ والقيمة",IF(S1396="","⚠ التاريخ خارج السنة المالية",IF(H1396="","⚠ اختر بند الموازنة",IF(I1396="مرفوض","✖ مرفوض من المدير",IF(I1396&lt;&gt;"موافق","⏳ بانتظار موافقة المدير",IF(K1396&lt;&gt;"نعم","⚠ غير مسوى مع الحسابات","✔ معتمد ومسوى")))))))))</f>
        <v/>
      </c>
      <c r="R1396">
        <f>N(R1395)+IF(A1396="عهدة",1,0)</f>
        <v/>
      </c>
      <c r="S1396">
        <f>IF(C1396="","",IF(AND(C1396&gt;=DATE(2026,9,1),C1396&lt;=DATE(2027,8,31)),(YEAR(C1396)-2026)*12+MONTH(C1396)-8,""))</f>
        <v/>
      </c>
      <c r="T1396">
        <f>IF(AND(A1396="مصروف",R1396&gt;0,I1396="موافق",S1396&lt;&gt;"",H1396&lt;&gt;""),N(G1396),0)</f>
        <v/>
      </c>
    </row>
    <row r="1397">
      <c r="A1397" s="19" t="n"/>
      <c r="B1397" s="20">
        <f>IF(A1397="","",IF(R1397=0,"⚠ أضف سطر عهدة أولًا","DMT-"&amp;TEXT(R1397,"000")))</f>
        <v/>
      </c>
      <c r="C1397" s="21" t="n"/>
      <c r="D1397" s="20">
        <f>IF(C1397="","",IF(S1397="","خارج السنة المالية",INDEX(القوائم!$D$2:$D$13,S1397)))</f>
        <v/>
      </c>
      <c r="E1397" s="22" t="n"/>
      <c r="F1397" s="23" t="n"/>
      <c r="G1397" s="23" t="n"/>
      <c r="H1397" s="22" t="n"/>
      <c r="I1397" s="19" t="n"/>
      <c r="J1397" s="21" t="n"/>
      <c r="K1397" s="19" t="n"/>
      <c r="L1397" s="19" t="n"/>
      <c r="M1397" s="21" t="n"/>
      <c r="N1397" s="22" t="n"/>
      <c r="O1397" s="24">
        <f>IF(A1397&lt;&gt;"عهدة","",SUMIFS($G$8:$G$5007,$B$8:$B$5007,B1397,$A$8:$A$5007,"مصروف",$I$8:$I$5007,"&lt;&gt;مرفوض"))</f>
        <v/>
      </c>
      <c r="P1397" s="25">
        <f>IF(A1397&lt;&gt;"عهدة","",N(F1397)-O1397)</f>
        <v/>
      </c>
      <c r="Q1397" s="26">
        <f>IF(A1397="","",IF(A1397="عهدة",IF(N(F1397)=0,"⚠ أدخل قيمة العهدة",IF(P1397&lt;0,"⛔ عجز / زيادة مصروفات "&amp;TEXT(-P1397,"#,##0"),IF(COUNTIFS($B$8:$B$5007,B1397,$A$8:$A$5007,"مصروف",$I$8:$I$5007,"&lt;&gt;مرفوض",$K$8:$K$5007,"&lt;&gt;نعم")&gt;0,"⚠ "&amp;COUNTIFS($B$8:$B$5007,B1397,$A$8:$A$5007,"مصروف",$I$8:$I$5007,"&lt;&gt;مرفوض",$K$8:$K$5007,"&lt;&gt;نعم")&amp;" مصروف غير مسوى",IF(L1397="تمت التسوية",IF(P1397=0,"✔ متوازنة وتمت التسوية","✔ تمت التسوية – متبقي "&amp;TEXT(P1397,"#,##0")),IF(P1397&gt;0,"متبقي "&amp;TEXT(P1397,"#,##0"),"✔ متوازنة"))))),IF(R1397=0,"⚠ أضف سطر عهدة أولًا",IF(OR(C1397="",N(G1397)=0),"⚠ أكمل التاريخ والقيمة",IF(S1397="","⚠ التاريخ خارج السنة المالية",IF(H1397="","⚠ اختر بند الموازنة",IF(I1397="مرفوض","✖ مرفوض من المدير",IF(I1397&lt;&gt;"موافق","⏳ بانتظار موافقة المدير",IF(K1397&lt;&gt;"نعم","⚠ غير مسوى مع الحسابات","✔ معتمد ومسوى")))))))))</f>
        <v/>
      </c>
      <c r="R1397">
        <f>N(R1396)+IF(A1397="عهدة",1,0)</f>
        <v/>
      </c>
      <c r="S1397">
        <f>IF(C1397="","",IF(AND(C1397&gt;=DATE(2026,9,1),C1397&lt;=DATE(2027,8,31)),(YEAR(C1397)-2026)*12+MONTH(C1397)-8,""))</f>
        <v/>
      </c>
      <c r="T1397">
        <f>IF(AND(A1397="مصروف",R1397&gt;0,I1397="موافق",S1397&lt;&gt;"",H1397&lt;&gt;""),N(G1397),0)</f>
        <v/>
      </c>
    </row>
    <row r="1398">
      <c r="A1398" s="19" t="n"/>
      <c r="B1398" s="20">
        <f>IF(A1398="","",IF(R1398=0,"⚠ أضف سطر عهدة أولًا","DMT-"&amp;TEXT(R1398,"000")))</f>
        <v/>
      </c>
      <c r="C1398" s="21" t="n"/>
      <c r="D1398" s="20">
        <f>IF(C1398="","",IF(S1398="","خارج السنة المالية",INDEX(القوائم!$D$2:$D$13,S1398)))</f>
        <v/>
      </c>
      <c r="E1398" s="22" t="n"/>
      <c r="F1398" s="23" t="n"/>
      <c r="G1398" s="23" t="n"/>
      <c r="H1398" s="22" t="n"/>
      <c r="I1398" s="19" t="n"/>
      <c r="J1398" s="21" t="n"/>
      <c r="K1398" s="19" t="n"/>
      <c r="L1398" s="19" t="n"/>
      <c r="M1398" s="21" t="n"/>
      <c r="N1398" s="22" t="n"/>
      <c r="O1398" s="24">
        <f>IF(A1398&lt;&gt;"عهدة","",SUMIFS($G$8:$G$5007,$B$8:$B$5007,B1398,$A$8:$A$5007,"مصروف",$I$8:$I$5007,"&lt;&gt;مرفوض"))</f>
        <v/>
      </c>
      <c r="P1398" s="25">
        <f>IF(A1398&lt;&gt;"عهدة","",N(F1398)-O1398)</f>
        <v/>
      </c>
      <c r="Q1398" s="26">
        <f>IF(A1398="","",IF(A1398="عهدة",IF(N(F1398)=0,"⚠ أدخل قيمة العهدة",IF(P1398&lt;0,"⛔ عجز / زيادة مصروفات "&amp;TEXT(-P1398,"#,##0"),IF(COUNTIFS($B$8:$B$5007,B1398,$A$8:$A$5007,"مصروف",$I$8:$I$5007,"&lt;&gt;مرفوض",$K$8:$K$5007,"&lt;&gt;نعم")&gt;0,"⚠ "&amp;COUNTIFS($B$8:$B$5007,B1398,$A$8:$A$5007,"مصروف",$I$8:$I$5007,"&lt;&gt;مرفوض",$K$8:$K$5007,"&lt;&gt;نعم")&amp;" مصروف غير مسوى",IF(L1398="تمت التسوية",IF(P1398=0,"✔ متوازنة وتمت التسوية","✔ تمت التسوية – متبقي "&amp;TEXT(P1398,"#,##0")),IF(P1398&gt;0,"متبقي "&amp;TEXT(P1398,"#,##0"),"✔ متوازنة"))))),IF(R1398=0,"⚠ أضف سطر عهدة أولًا",IF(OR(C1398="",N(G1398)=0),"⚠ أكمل التاريخ والقيمة",IF(S1398="","⚠ التاريخ خارج السنة المالية",IF(H1398="","⚠ اختر بند الموازنة",IF(I1398="مرفوض","✖ مرفوض من المدير",IF(I1398&lt;&gt;"موافق","⏳ بانتظار موافقة المدير",IF(K1398&lt;&gt;"نعم","⚠ غير مسوى مع الحسابات","✔ معتمد ومسوى")))))))))</f>
        <v/>
      </c>
      <c r="R1398">
        <f>N(R1397)+IF(A1398="عهدة",1,0)</f>
        <v/>
      </c>
      <c r="S1398">
        <f>IF(C1398="","",IF(AND(C1398&gt;=DATE(2026,9,1),C1398&lt;=DATE(2027,8,31)),(YEAR(C1398)-2026)*12+MONTH(C1398)-8,""))</f>
        <v/>
      </c>
      <c r="T1398">
        <f>IF(AND(A1398="مصروف",R1398&gt;0,I1398="موافق",S1398&lt;&gt;"",H1398&lt;&gt;""),N(G1398),0)</f>
        <v/>
      </c>
    </row>
    <row r="1399">
      <c r="A1399" s="19" t="n"/>
      <c r="B1399" s="20">
        <f>IF(A1399="","",IF(R1399=0,"⚠ أضف سطر عهدة أولًا","DMT-"&amp;TEXT(R1399,"000")))</f>
        <v/>
      </c>
      <c r="C1399" s="21" t="n"/>
      <c r="D1399" s="20">
        <f>IF(C1399="","",IF(S1399="","خارج السنة المالية",INDEX(القوائم!$D$2:$D$13,S1399)))</f>
        <v/>
      </c>
      <c r="E1399" s="22" t="n"/>
      <c r="F1399" s="23" t="n"/>
      <c r="G1399" s="23" t="n"/>
      <c r="H1399" s="22" t="n"/>
      <c r="I1399" s="19" t="n"/>
      <c r="J1399" s="21" t="n"/>
      <c r="K1399" s="19" t="n"/>
      <c r="L1399" s="19" t="n"/>
      <c r="M1399" s="21" t="n"/>
      <c r="N1399" s="22" t="n"/>
      <c r="O1399" s="24">
        <f>IF(A1399&lt;&gt;"عهدة","",SUMIFS($G$8:$G$5007,$B$8:$B$5007,B1399,$A$8:$A$5007,"مصروف",$I$8:$I$5007,"&lt;&gt;مرفوض"))</f>
        <v/>
      </c>
      <c r="P1399" s="25">
        <f>IF(A1399&lt;&gt;"عهدة","",N(F1399)-O1399)</f>
        <v/>
      </c>
      <c r="Q1399" s="26">
        <f>IF(A1399="","",IF(A1399="عهدة",IF(N(F1399)=0,"⚠ أدخل قيمة العهدة",IF(P1399&lt;0,"⛔ عجز / زيادة مصروفات "&amp;TEXT(-P1399,"#,##0"),IF(COUNTIFS($B$8:$B$5007,B1399,$A$8:$A$5007,"مصروف",$I$8:$I$5007,"&lt;&gt;مرفوض",$K$8:$K$5007,"&lt;&gt;نعم")&gt;0,"⚠ "&amp;COUNTIFS($B$8:$B$5007,B1399,$A$8:$A$5007,"مصروف",$I$8:$I$5007,"&lt;&gt;مرفوض",$K$8:$K$5007,"&lt;&gt;نعم")&amp;" مصروف غير مسوى",IF(L1399="تمت التسوية",IF(P1399=0,"✔ متوازنة وتمت التسوية","✔ تمت التسوية – متبقي "&amp;TEXT(P1399,"#,##0")),IF(P1399&gt;0,"متبقي "&amp;TEXT(P1399,"#,##0"),"✔ متوازنة"))))),IF(R1399=0,"⚠ أضف سطر عهدة أولًا",IF(OR(C1399="",N(G1399)=0),"⚠ أكمل التاريخ والقيمة",IF(S1399="","⚠ التاريخ خارج السنة المالية",IF(H1399="","⚠ اختر بند الموازنة",IF(I1399="مرفوض","✖ مرفوض من المدير",IF(I1399&lt;&gt;"موافق","⏳ بانتظار موافقة المدير",IF(K1399&lt;&gt;"نعم","⚠ غير مسوى مع الحسابات","✔ معتمد ومسوى")))))))))</f>
        <v/>
      </c>
      <c r="R1399">
        <f>N(R1398)+IF(A1399="عهدة",1,0)</f>
        <v/>
      </c>
      <c r="S1399">
        <f>IF(C1399="","",IF(AND(C1399&gt;=DATE(2026,9,1),C1399&lt;=DATE(2027,8,31)),(YEAR(C1399)-2026)*12+MONTH(C1399)-8,""))</f>
        <v/>
      </c>
      <c r="T1399">
        <f>IF(AND(A1399="مصروف",R1399&gt;0,I1399="موافق",S1399&lt;&gt;"",H1399&lt;&gt;""),N(G1399),0)</f>
        <v/>
      </c>
    </row>
    <row r="1400">
      <c r="A1400" s="19" t="n"/>
      <c r="B1400" s="20">
        <f>IF(A1400="","",IF(R1400=0,"⚠ أضف سطر عهدة أولًا","DMT-"&amp;TEXT(R1400,"000")))</f>
        <v/>
      </c>
      <c r="C1400" s="21" t="n"/>
      <c r="D1400" s="20">
        <f>IF(C1400="","",IF(S1400="","خارج السنة المالية",INDEX(القوائم!$D$2:$D$13,S1400)))</f>
        <v/>
      </c>
      <c r="E1400" s="22" t="n"/>
      <c r="F1400" s="23" t="n"/>
      <c r="G1400" s="23" t="n"/>
      <c r="H1400" s="22" t="n"/>
      <c r="I1400" s="19" t="n"/>
      <c r="J1400" s="21" t="n"/>
      <c r="K1400" s="19" t="n"/>
      <c r="L1400" s="19" t="n"/>
      <c r="M1400" s="21" t="n"/>
      <c r="N1400" s="22" t="n"/>
      <c r="O1400" s="24">
        <f>IF(A1400&lt;&gt;"عهدة","",SUMIFS($G$8:$G$5007,$B$8:$B$5007,B1400,$A$8:$A$5007,"مصروف",$I$8:$I$5007,"&lt;&gt;مرفوض"))</f>
        <v/>
      </c>
      <c r="P1400" s="25">
        <f>IF(A1400&lt;&gt;"عهدة","",N(F1400)-O1400)</f>
        <v/>
      </c>
      <c r="Q1400" s="26">
        <f>IF(A1400="","",IF(A1400="عهدة",IF(N(F1400)=0,"⚠ أدخل قيمة العهدة",IF(P1400&lt;0,"⛔ عجز / زيادة مصروفات "&amp;TEXT(-P1400,"#,##0"),IF(COUNTIFS($B$8:$B$5007,B1400,$A$8:$A$5007,"مصروف",$I$8:$I$5007,"&lt;&gt;مرفوض",$K$8:$K$5007,"&lt;&gt;نعم")&gt;0,"⚠ "&amp;COUNTIFS($B$8:$B$5007,B1400,$A$8:$A$5007,"مصروف",$I$8:$I$5007,"&lt;&gt;مرفوض",$K$8:$K$5007,"&lt;&gt;نعم")&amp;" مصروف غير مسوى",IF(L1400="تمت التسوية",IF(P1400=0,"✔ متوازنة وتمت التسوية","✔ تمت التسوية – متبقي "&amp;TEXT(P1400,"#,##0")),IF(P1400&gt;0,"متبقي "&amp;TEXT(P1400,"#,##0"),"✔ متوازنة"))))),IF(R1400=0,"⚠ أضف سطر عهدة أولًا",IF(OR(C1400="",N(G1400)=0),"⚠ أكمل التاريخ والقيمة",IF(S1400="","⚠ التاريخ خارج السنة المالية",IF(H1400="","⚠ اختر بند الموازنة",IF(I1400="مرفوض","✖ مرفوض من المدير",IF(I1400&lt;&gt;"موافق","⏳ بانتظار موافقة المدير",IF(K1400&lt;&gt;"نعم","⚠ غير مسوى مع الحسابات","✔ معتمد ومسوى")))))))))</f>
        <v/>
      </c>
      <c r="R1400">
        <f>N(R1399)+IF(A1400="عهدة",1,0)</f>
        <v/>
      </c>
      <c r="S1400">
        <f>IF(C1400="","",IF(AND(C1400&gt;=DATE(2026,9,1),C1400&lt;=DATE(2027,8,31)),(YEAR(C1400)-2026)*12+MONTH(C1400)-8,""))</f>
        <v/>
      </c>
      <c r="T1400">
        <f>IF(AND(A1400="مصروف",R1400&gt;0,I1400="موافق",S1400&lt;&gt;"",H1400&lt;&gt;""),N(G1400),0)</f>
        <v/>
      </c>
    </row>
    <row r="1401">
      <c r="A1401" s="19" t="n"/>
      <c r="B1401" s="20">
        <f>IF(A1401="","",IF(R1401=0,"⚠ أضف سطر عهدة أولًا","DMT-"&amp;TEXT(R1401,"000")))</f>
        <v/>
      </c>
      <c r="C1401" s="21" t="n"/>
      <c r="D1401" s="20">
        <f>IF(C1401="","",IF(S1401="","خارج السنة المالية",INDEX(القوائم!$D$2:$D$13,S1401)))</f>
        <v/>
      </c>
      <c r="E1401" s="22" t="n"/>
      <c r="F1401" s="23" t="n"/>
      <c r="G1401" s="23" t="n"/>
      <c r="H1401" s="22" t="n"/>
      <c r="I1401" s="19" t="n"/>
      <c r="J1401" s="21" t="n"/>
      <c r="K1401" s="19" t="n"/>
      <c r="L1401" s="19" t="n"/>
      <c r="M1401" s="21" t="n"/>
      <c r="N1401" s="22" t="n"/>
      <c r="O1401" s="24">
        <f>IF(A1401&lt;&gt;"عهدة","",SUMIFS($G$8:$G$5007,$B$8:$B$5007,B1401,$A$8:$A$5007,"مصروف",$I$8:$I$5007,"&lt;&gt;مرفوض"))</f>
        <v/>
      </c>
      <c r="P1401" s="25">
        <f>IF(A1401&lt;&gt;"عهدة","",N(F1401)-O1401)</f>
        <v/>
      </c>
      <c r="Q1401" s="26">
        <f>IF(A1401="","",IF(A1401="عهدة",IF(N(F1401)=0,"⚠ أدخل قيمة العهدة",IF(P1401&lt;0,"⛔ عجز / زيادة مصروفات "&amp;TEXT(-P1401,"#,##0"),IF(COUNTIFS($B$8:$B$5007,B1401,$A$8:$A$5007,"مصروف",$I$8:$I$5007,"&lt;&gt;مرفوض",$K$8:$K$5007,"&lt;&gt;نعم")&gt;0,"⚠ "&amp;COUNTIFS($B$8:$B$5007,B1401,$A$8:$A$5007,"مصروف",$I$8:$I$5007,"&lt;&gt;مرفوض",$K$8:$K$5007,"&lt;&gt;نعم")&amp;" مصروف غير مسوى",IF(L1401="تمت التسوية",IF(P1401=0,"✔ متوازنة وتمت التسوية","✔ تمت التسوية – متبقي "&amp;TEXT(P1401,"#,##0")),IF(P1401&gt;0,"متبقي "&amp;TEXT(P1401,"#,##0"),"✔ متوازنة"))))),IF(R1401=0,"⚠ أضف سطر عهدة أولًا",IF(OR(C1401="",N(G1401)=0),"⚠ أكمل التاريخ والقيمة",IF(S1401="","⚠ التاريخ خارج السنة المالية",IF(H1401="","⚠ اختر بند الموازنة",IF(I1401="مرفوض","✖ مرفوض من المدير",IF(I1401&lt;&gt;"موافق","⏳ بانتظار موافقة المدير",IF(K1401&lt;&gt;"نعم","⚠ غير مسوى مع الحسابات","✔ معتمد ومسوى")))))))))</f>
        <v/>
      </c>
      <c r="R1401">
        <f>N(R1400)+IF(A1401="عهدة",1,0)</f>
        <v/>
      </c>
      <c r="S1401">
        <f>IF(C1401="","",IF(AND(C1401&gt;=DATE(2026,9,1),C1401&lt;=DATE(2027,8,31)),(YEAR(C1401)-2026)*12+MONTH(C1401)-8,""))</f>
        <v/>
      </c>
      <c r="T1401">
        <f>IF(AND(A1401="مصروف",R1401&gt;0,I1401="موافق",S1401&lt;&gt;"",H1401&lt;&gt;""),N(G1401),0)</f>
        <v/>
      </c>
    </row>
    <row r="1402">
      <c r="A1402" s="19" t="n"/>
      <c r="B1402" s="20">
        <f>IF(A1402="","",IF(R1402=0,"⚠ أضف سطر عهدة أولًا","DMT-"&amp;TEXT(R1402,"000")))</f>
        <v/>
      </c>
      <c r="C1402" s="21" t="n"/>
      <c r="D1402" s="20">
        <f>IF(C1402="","",IF(S1402="","خارج السنة المالية",INDEX(القوائم!$D$2:$D$13,S1402)))</f>
        <v/>
      </c>
      <c r="E1402" s="22" t="n"/>
      <c r="F1402" s="23" t="n"/>
      <c r="G1402" s="23" t="n"/>
      <c r="H1402" s="22" t="n"/>
      <c r="I1402" s="19" t="n"/>
      <c r="J1402" s="21" t="n"/>
      <c r="K1402" s="19" t="n"/>
      <c r="L1402" s="19" t="n"/>
      <c r="M1402" s="21" t="n"/>
      <c r="N1402" s="22" t="n"/>
      <c r="O1402" s="24">
        <f>IF(A1402&lt;&gt;"عهدة","",SUMIFS($G$8:$G$5007,$B$8:$B$5007,B1402,$A$8:$A$5007,"مصروف",$I$8:$I$5007,"&lt;&gt;مرفوض"))</f>
        <v/>
      </c>
      <c r="P1402" s="25">
        <f>IF(A1402&lt;&gt;"عهدة","",N(F1402)-O1402)</f>
        <v/>
      </c>
      <c r="Q1402" s="26">
        <f>IF(A1402="","",IF(A1402="عهدة",IF(N(F1402)=0,"⚠ أدخل قيمة العهدة",IF(P1402&lt;0,"⛔ عجز / زيادة مصروفات "&amp;TEXT(-P1402,"#,##0"),IF(COUNTIFS($B$8:$B$5007,B1402,$A$8:$A$5007,"مصروف",$I$8:$I$5007,"&lt;&gt;مرفوض",$K$8:$K$5007,"&lt;&gt;نعم")&gt;0,"⚠ "&amp;COUNTIFS($B$8:$B$5007,B1402,$A$8:$A$5007,"مصروف",$I$8:$I$5007,"&lt;&gt;مرفوض",$K$8:$K$5007,"&lt;&gt;نعم")&amp;" مصروف غير مسوى",IF(L1402="تمت التسوية",IF(P1402=0,"✔ متوازنة وتمت التسوية","✔ تمت التسوية – متبقي "&amp;TEXT(P1402,"#,##0")),IF(P1402&gt;0,"متبقي "&amp;TEXT(P1402,"#,##0"),"✔ متوازنة"))))),IF(R1402=0,"⚠ أضف سطر عهدة أولًا",IF(OR(C1402="",N(G1402)=0),"⚠ أكمل التاريخ والقيمة",IF(S1402="","⚠ التاريخ خارج السنة المالية",IF(H1402="","⚠ اختر بند الموازنة",IF(I1402="مرفوض","✖ مرفوض من المدير",IF(I1402&lt;&gt;"موافق","⏳ بانتظار موافقة المدير",IF(K1402&lt;&gt;"نعم","⚠ غير مسوى مع الحسابات","✔ معتمد ومسوى")))))))))</f>
        <v/>
      </c>
      <c r="R1402">
        <f>N(R1401)+IF(A1402="عهدة",1,0)</f>
        <v/>
      </c>
      <c r="S1402">
        <f>IF(C1402="","",IF(AND(C1402&gt;=DATE(2026,9,1),C1402&lt;=DATE(2027,8,31)),(YEAR(C1402)-2026)*12+MONTH(C1402)-8,""))</f>
        <v/>
      </c>
      <c r="T1402">
        <f>IF(AND(A1402="مصروف",R1402&gt;0,I1402="موافق",S1402&lt;&gt;"",H1402&lt;&gt;""),N(G1402),0)</f>
        <v/>
      </c>
    </row>
    <row r="1403">
      <c r="A1403" s="19" t="n"/>
      <c r="B1403" s="20">
        <f>IF(A1403="","",IF(R1403=0,"⚠ أضف سطر عهدة أولًا","DMT-"&amp;TEXT(R1403,"000")))</f>
        <v/>
      </c>
      <c r="C1403" s="21" t="n"/>
      <c r="D1403" s="20">
        <f>IF(C1403="","",IF(S1403="","خارج السنة المالية",INDEX(القوائم!$D$2:$D$13,S1403)))</f>
        <v/>
      </c>
      <c r="E1403" s="22" t="n"/>
      <c r="F1403" s="23" t="n"/>
      <c r="G1403" s="23" t="n"/>
      <c r="H1403" s="22" t="n"/>
      <c r="I1403" s="19" t="n"/>
      <c r="J1403" s="21" t="n"/>
      <c r="K1403" s="19" t="n"/>
      <c r="L1403" s="19" t="n"/>
      <c r="M1403" s="21" t="n"/>
      <c r="N1403" s="22" t="n"/>
      <c r="O1403" s="24">
        <f>IF(A1403&lt;&gt;"عهدة","",SUMIFS($G$8:$G$5007,$B$8:$B$5007,B1403,$A$8:$A$5007,"مصروف",$I$8:$I$5007,"&lt;&gt;مرفوض"))</f>
        <v/>
      </c>
      <c r="P1403" s="25">
        <f>IF(A1403&lt;&gt;"عهدة","",N(F1403)-O1403)</f>
        <v/>
      </c>
      <c r="Q1403" s="26">
        <f>IF(A1403="","",IF(A1403="عهدة",IF(N(F1403)=0,"⚠ أدخل قيمة العهدة",IF(P1403&lt;0,"⛔ عجز / زيادة مصروفات "&amp;TEXT(-P1403,"#,##0"),IF(COUNTIFS($B$8:$B$5007,B1403,$A$8:$A$5007,"مصروف",$I$8:$I$5007,"&lt;&gt;مرفوض",$K$8:$K$5007,"&lt;&gt;نعم")&gt;0,"⚠ "&amp;COUNTIFS($B$8:$B$5007,B1403,$A$8:$A$5007,"مصروف",$I$8:$I$5007,"&lt;&gt;مرفوض",$K$8:$K$5007,"&lt;&gt;نعم")&amp;" مصروف غير مسوى",IF(L1403="تمت التسوية",IF(P1403=0,"✔ متوازنة وتمت التسوية","✔ تمت التسوية – متبقي "&amp;TEXT(P1403,"#,##0")),IF(P1403&gt;0,"متبقي "&amp;TEXT(P1403,"#,##0"),"✔ متوازنة"))))),IF(R1403=0,"⚠ أضف سطر عهدة أولًا",IF(OR(C1403="",N(G1403)=0),"⚠ أكمل التاريخ والقيمة",IF(S1403="","⚠ التاريخ خارج السنة المالية",IF(H1403="","⚠ اختر بند الموازنة",IF(I1403="مرفوض","✖ مرفوض من المدير",IF(I1403&lt;&gt;"موافق","⏳ بانتظار موافقة المدير",IF(K1403&lt;&gt;"نعم","⚠ غير مسوى مع الحسابات","✔ معتمد ومسوى")))))))))</f>
        <v/>
      </c>
      <c r="R1403">
        <f>N(R1402)+IF(A1403="عهدة",1,0)</f>
        <v/>
      </c>
      <c r="S1403">
        <f>IF(C1403="","",IF(AND(C1403&gt;=DATE(2026,9,1),C1403&lt;=DATE(2027,8,31)),(YEAR(C1403)-2026)*12+MONTH(C1403)-8,""))</f>
        <v/>
      </c>
      <c r="T1403">
        <f>IF(AND(A1403="مصروف",R1403&gt;0,I1403="موافق",S1403&lt;&gt;"",H1403&lt;&gt;""),N(G1403),0)</f>
        <v/>
      </c>
    </row>
    <row r="1404">
      <c r="A1404" s="19" t="n"/>
      <c r="B1404" s="20">
        <f>IF(A1404="","",IF(R1404=0,"⚠ أضف سطر عهدة أولًا","DMT-"&amp;TEXT(R1404,"000")))</f>
        <v/>
      </c>
      <c r="C1404" s="21" t="n"/>
      <c r="D1404" s="20">
        <f>IF(C1404="","",IF(S1404="","خارج السنة المالية",INDEX(القوائم!$D$2:$D$13,S1404)))</f>
        <v/>
      </c>
      <c r="E1404" s="22" t="n"/>
      <c r="F1404" s="23" t="n"/>
      <c r="G1404" s="23" t="n"/>
      <c r="H1404" s="22" t="n"/>
      <c r="I1404" s="19" t="n"/>
      <c r="J1404" s="21" t="n"/>
      <c r="K1404" s="19" t="n"/>
      <c r="L1404" s="19" t="n"/>
      <c r="M1404" s="21" t="n"/>
      <c r="N1404" s="22" t="n"/>
      <c r="O1404" s="24">
        <f>IF(A1404&lt;&gt;"عهدة","",SUMIFS($G$8:$G$5007,$B$8:$B$5007,B1404,$A$8:$A$5007,"مصروف",$I$8:$I$5007,"&lt;&gt;مرفوض"))</f>
        <v/>
      </c>
      <c r="P1404" s="25">
        <f>IF(A1404&lt;&gt;"عهدة","",N(F1404)-O1404)</f>
        <v/>
      </c>
      <c r="Q1404" s="26">
        <f>IF(A1404="","",IF(A1404="عهدة",IF(N(F1404)=0,"⚠ أدخل قيمة العهدة",IF(P1404&lt;0,"⛔ عجز / زيادة مصروفات "&amp;TEXT(-P1404,"#,##0"),IF(COUNTIFS($B$8:$B$5007,B1404,$A$8:$A$5007,"مصروف",$I$8:$I$5007,"&lt;&gt;مرفوض",$K$8:$K$5007,"&lt;&gt;نعم")&gt;0,"⚠ "&amp;COUNTIFS($B$8:$B$5007,B1404,$A$8:$A$5007,"مصروف",$I$8:$I$5007,"&lt;&gt;مرفوض",$K$8:$K$5007,"&lt;&gt;نعم")&amp;" مصروف غير مسوى",IF(L1404="تمت التسوية",IF(P1404=0,"✔ متوازنة وتمت التسوية","✔ تمت التسوية – متبقي "&amp;TEXT(P1404,"#,##0")),IF(P1404&gt;0,"متبقي "&amp;TEXT(P1404,"#,##0"),"✔ متوازنة"))))),IF(R1404=0,"⚠ أضف سطر عهدة أولًا",IF(OR(C1404="",N(G1404)=0),"⚠ أكمل التاريخ والقيمة",IF(S1404="","⚠ التاريخ خارج السنة المالية",IF(H1404="","⚠ اختر بند الموازنة",IF(I1404="مرفوض","✖ مرفوض من المدير",IF(I1404&lt;&gt;"موافق","⏳ بانتظار موافقة المدير",IF(K1404&lt;&gt;"نعم","⚠ غير مسوى مع الحسابات","✔ معتمد ومسوى")))))))))</f>
        <v/>
      </c>
      <c r="R1404">
        <f>N(R1403)+IF(A1404="عهدة",1,0)</f>
        <v/>
      </c>
      <c r="S1404">
        <f>IF(C1404="","",IF(AND(C1404&gt;=DATE(2026,9,1),C1404&lt;=DATE(2027,8,31)),(YEAR(C1404)-2026)*12+MONTH(C1404)-8,""))</f>
        <v/>
      </c>
      <c r="T1404">
        <f>IF(AND(A1404="مصروف",R1404&gt;0,I1404="موافق",S1404&lt;&gt;"",H1404&lt;&gt;""),N(G1404),0)</f>
        <v/>
      </c>
    </row>
    <row r="1405">
      <c r="A1405" s="19" t="n"/>
      <c r="B1405" s="20">
        <f>IF(A1405="","",IF(R1405=0,"⚠ أضف سطر عهدة أولًا","DMT-"&amp;TEXT(R1405,"000")))</f>
        <v/>
      </c>
      <c r="C1405" s="21" t="n"/>
      <c r="D1405" s="20">
        <f>IF(C1405="","",IF(S1405="","خارج السنة المالية",INDEX(القوائم!$D$2:$D$13,S1405)))</f>
        <v/>
      </c>
      <c r="E1405" s="22" t="n"/>
      <c r="F1405" s="23" t="n"/>
      <c r="G1405" s="23" t="n"/>
      <c r="H1405" s="22" t="n"/>
      <c r="I1405" s="19" t="n"/>
      <c r="J1405" s="21" t="n"/>
      <c r="K1405" s="19" t="n"/>
      <c r="L1405" s="19" t="n"/>
      <c r="M1405" s="21" t="n"/>
      <c r="N1405" s="22" t="n"/>
      <c r="O1405" s="24">
        <f>IF(A1405&lt;&gt;"عهدة","",SUMIFS($G$8:$G$5007,$B$8:$B$5007,B1405,$A$8:$A$5007,"مصروف",$I$8:$I$5007,"&lt;&gt;مرفوض"))</f>
        <v/>
      </c>
      <c r="P1405" s="25">
        <f>IF(A1405&lt;&gt;"عهدة","",N(F1405)-O1405)</f>
        <v/>
      </c>
      <c r="Q1405" s="26">
        <f>IF(A1405="","",IF(A1405="عهدة",IF(N(F1405)=0,"⚠ أدخل قيمة العهدة",IF(P1405&lt;0,"⛔ عجز / زيادة مصروفات "&amp;TEXT(-P1405,"#,##0"),IF(COUNTIFS($B$8:$B$5007,B1405,$A$8:$A$5007,"مصروف",$I$8:$I$5007,"&lt;&gt;مرفوض",$K$8:$K$5007,"&lt;&gt;نعم")&gt;0,"⚠ "&amp;COUNTIFS($B$8:$B$5007,B1405,$A$8:$A$5007,"مصروف",$I$8:$I$5007,"&lt;&gt;مرفوض",$K$8:$K$5007,"&lt;&gt;نعم")&amp;" مصروف غير مسوى",IF(L1405="تمت التسوية",IF(P1405=0,"✔ متوازنة وتمت التسوية","✔ تمت التسوية – متبقي "&amp;TEXT(P1405,"#,##0")),IF(P1405&gt;0,"متبقي "&amp;TEXT(P1405,"#,##0"),"✔ متوازنة"))))),IF(R1405=0,"⚠ أضف سطر عهدة أولًا",IF(OR(C1405="",N(G1405)=0),"⚠ أكمل التاريخ والقيمة",IF(S1405="","⚠ التاريخ خارج السنة المالية",IF(H1405="","⚠ اختر بند الموازنة",IF(I1405="مرفوض","✖ مرفوض من المدير",IF(I1405&lt;&gt;"موافق","⏳ بانتظار موافقة المدير",IF(K1405&lt;&gt;"نعم","⚠ غير مسوى مع الحسابات","✔ معتمد ومسوى")))))))))</f>
        <v/>
      </c>
      <c r="R1405">
        <f>N(R1404)+IF(A1405="عهدة",1,0)</f>
        <v/>
      </c>
      <c r="S1405">
        <f>IF(C1405="","",IF(AND(C1405&gt;=DATE(2026,9,1),C1405&lt;=DATE(2027,8,31)),(YEAR(C1405)-2026)*12+MONTH(C1405)-8,""))</f>
        <v/>
      </c>
      <c r="T1405">
        <f>IF(AND(A1405="مصروف",R1405&gt;0,I1405="موافق",S1405&lt;&gt;"",H1405&lt;&gt;""),N(G1405),0)</f>
        <v/>
      </c>
    </row>
    <row r="1406">
      <c r="A1406" s="19" t="n"/>
      <c r="B1406" s="20">
        <f>IF(A1406="","",IF(R1406=0,"⚠ أضف سطر عهدة أولًا","DMT-"&amp;TEXT(R1406,"000")))</f>
        <v/>
      </c>
      <c r="C1406" s="21" t="n"/>
      <c r="D1406" s="20">
        <f>IF(C1406="","",IF(S1406="","خارج السنة المالية",INDEX(القوائم!$D$2:$D$13,S1406)))</f>
        <v/>
      </c>
      <c r="E1406" s="22" t="n"/>
      <c r="F1406" s="23" t="n"/>
      <c r="G1406" s="23" t="n"/>
      <c r="H1406" s="22" t="n"/>
      <c r="I1406" s="19" t="n"/>
      <c r="J1406" s="21" t="n"/>
      <c r="K1406" s="19" t="n"/>
      <c r="L1406" s="19" t="n"/>
      <c r="M1406" s="21" t="n"/>
      <c r="N1406" s="22" t="n"/>
      <c r="O1406" s="24">
        <f>IF(A1406&lt;&gt;"عهدة","",SUMIFS($G$8:$G$5007,$B$8:$B$5007,B1406,$A$8:$A$5007,"مصروف",$I$8:$I$5007,"&lt;&gt;مرفوض"))</f>
        <v/>
      </c>
      <c r="P1406" s="25">
        <f>IF(A1406&lt;&gt;"عهدة","",N(F1406)-O1406)</f>
        <v/>
      </c>
      <c r="Q1406" s="26">
        <f>IF(A1406="","",IF(A1406="عهدة",IF(N(F1406)=0,"⚠ أدخل قيمة العهدة",IF(P1406&lt;0,"⛔ عجز / زيادة مصروفات "&amp;TEXT(-P1406,"#,##0"),IF(COUNTIFS($B$8:$B$5007,B1406,$A$8:$A$5007,"مصروف",$I$8:$I$5007,"&lt;&gt;مرفوض",$K$8:$K$5007,"&lt;&gt;نعم")&gt;0,"⚠ "&amp;COUNTIFS($B$8:$B$5007,B1406,$A$8:$A$5007,"مصروف",$I$8:$I$5007,"&lt;&gt;مرفوض",$K$8:$K$5007,"&lt;&gt;نعم")&amp;" مصروف غير مسوى",IF(L1406="تمت التسوية",IF(P1406=0,"✔ متوازنة وتمت التسوية","✔ تمت التسوية – متبقي "&amp;TEXT(P1406,"#,##0")),IF(P1406&gt;0,"متبقي "&amp;TEXT(P1406,"#,##0"),"✔ متوازنة"))))),IF(R1406=0,"⚠ أضف سطر عهدة أولًا",IF(OR(C1406="",N(G1406)=0),"⚠ أكمل التاريخ والقيمة",IF(S1406="","⚠ التاريخ خارج السنة المالية",IF(H1406="","⚠ اختر بند الموازنة",IF(I1406="مرفوض","✖ مرفوض من المدير",IF(I1406&lt;&gt;"موافق","⏳ بانتظار موافقة المدير",IF(K1406&lt;&gt;"نعم","⚠ غير مسوى مع الحسابات","✔ معتمد ومسوى")))))))))</f>
        <v/>
      </c>
      <c r="R1406">
        <f>N(R1405)+IF(A1406="عهدة",1,0)</f>
        <v/>
      </c>
      <c r="S1406">
        <f>IF(C1406="","",IF(AND(C1406&gt;=DATE(2026,9,1),C1406&lt;=DATE(2027,8,31)),(YEAR(C1406)-2026)*12+MONTH(C1406)-8,""))</f>
        <v/>
      </c>
      <c r="T1406">
        <f>IF(AND(A1406="مصروف",R1406&gt;0,I1406="موافق",S1406&lt;&gt;"",H1406&lt;&gt;""),N(G1406),0)</f>
        <v/>
      </c>
    </row>
    <row r="1407">
      <c r="A1407" s="19" t="n"/>
      <c r="B1407" s="20">
        <f>IF(A1407="","",IF(R1407=0,"⚠ أضف سطر عهدة أولًا","DMT-"&amp;TEXT(R1407,"000")))</f>
        <v/>
      </c>
      <c r="C1407" s="21" t="n"/>
      <c r="D1407" s="20">
        <f>IF(C1407="","",IF(S1407="","خارج السنة المالية",INDEX(القوائم!$D$2:$D$13,S1407)))</f>
        <v/>
      </c>
      <c r="E1407" s="22" t="n"/>
      <c r="F1407" s="23" t="n"/>
      <c r="G1407" s="23" t="n"/>
      <c r="H1407" s="22" t="n"/>
      <c r="I1407" s="19" t="n"/>
      <c r="J1407" s="21" t="n"/>
      <c r="K1407" s="19" t="n"/>
      <c r="L1407" s="19" t="n"/>
      <c r="M1407" s="21" t="n"/>
      <c r="N1407" s="22" t="n"/>
      <c r="O1407" s="24">
        <f>IF(A1407&lt;&gt;"عهدة","",SUMIFS($G$8:$G$5007,$B$8:$B$5007,B1407,$A$8:$A$5007,"مصروف",$I$8:$I$5007,"&lt;&gt;مرفوض"))</f>
        <v/>
      </c>
      <c r="P1407" s="25">
        <f>IF(A1407&lt;&gt;"عهدة","",N(F1407)-O1407)</f>
        <v/>
      </c>
      <c r="Q1407" s="26">
        <f>IF(A1407="","",IF(A1407="عهدة",IF(N(F1407)=0,"⚠ أدخل قيمة العهدة",IF(P1407&lt;0,"⛔ عجز / زيادة مصروفات "&amp;TEXT(-P1407,"#,##0"),IF(COUNTIFS($B$8:$B$5007,B1407,$A$8:$A$5007,"مصروف",$I$8:$I$5007,"&lt;&gt;مرفوض",$K$8:$K$5007,"&lt;&gt;نعم")&gt;0,"⚠ "&amp;COUNTIFS($B$8:$B$5007,B1407,$A$8:$A$5007,"مصروف",$I$8:$I$5007,"&lt;&gt;مرفوض",$K$8:$K$5007,"&lt;&gt;نعم")&amp;" مصروف غير مسوى",IF(L1407="تمت التسوية",IF(P1407=0,"✔ متوازنة وتمت التسوية","✔ تمت التسوية – متبقي "&amp;TEXT(P1407,"#,##0")),IF(P1407&gt;0,"متبقي "&amp;TEXT(P1407,"#,##0"),"✔ متوازنة"))))),IF(R1407=0,"⚠ أضف سطر عهدة أولًا",IF(OR(C1407="",N(G1407)=0),"⚠ أكمل التاريخ والقيمة",IF(S1407="","⚠ التاريخ خارج السنة المالية",IF(H1407="","⚠ اختر بند الموازنة",IF(I1407="مرفوض","✖ مرفوض من المدير",IF(I1407&lt;&gt;"موافق","⏳ بانتظار موافقة المدير",IF(K1407&lt;&gt;"نعم","⚠ غير مسوى مع الحسابات","✔ معتمد ومسوى")))))))))</f>
        <v/>
      </c>
      <c r="R1407">
        <f>N(R1406)+IF(A1407="عهدة",1,0)</f>
        <v/>
      </c>
      <c r="S1407">
        <f>IF(C1407="","",IF(AND(C1407&gt;=DATE(2026,9,1),C1407&lt;=DATE(2027,8,31)),(YEAR(C1407)-2026)*12+MONTH(C1407)-8,""))</f>
        <v/>
      </c>
      <c r="T1407">
        <f>IF(AND(A1407="مصروف",R1407&gt;0,I1407="موافق",S1407&lt;&gt;"",H1407&lt;&gt;""),N(G1407),0)</f>
        <v/>
      </c>
    </row>
    <row r="1408">
      <c r="A1408" s="19" t="n"/>
      <c r="B1408" s="20">
        <f>IF(A1408="","",IF(R1408=0,"⚠ أضف سطر عهدة أولًا","DMT-"&amp;TEXT(R1408,"000")))</f>
        <v/>
      </c>
      <c r="C1408" s="21" t="n"/>
      <c r="D1408" s="20">
        <f>IF(C1408="","",IF(S1408="","خارج السنة المالية",INDEX(القوائم!$D$2:$D$13,S1408)))</f>
        <v/>
      </c>
      <c r="E1408" s="22" t="n"/>
      <c r="F1408" s="23" t="n"/>
      <c r="G1408" s="23" t="n"/>
      <c r="H1408" s="22" t="n"/>
      <c r="I1408" s="19" t="n"/>
      <c r="J1408" s="21" t="n"/>
      <c r="K1408" s="19" t="n"/>
      <c r="L1408" s="19" t="n"/>
      <c r="M1408" s="21" t="n"/>
      <c r="N1408" s="22" t="n"/>
      <c r="O1408" s="24">
        <f>IF(A1408&lt;&gt;"عهدة","",SUMIFS($G$8:$G$5007,$B$8:$B$5007,B1408,$A$8:$A$5007,"مصروف",$I$8:$I$5007,"&lt;&gt;مرفوض"))</f>
        <v/>
      </c>
      <c r="P1408" s="25">
        <f>IF(A1408&lt;&gt;"عهدة","",N(F1408)-O1408)</f>
        <v/>
      </c>
      <c r="Q1408" s="26">
        <f>IF(A1408="","",IF(A1408="عهدة",IF(N(F1408)=0,"⚠ أدخل قيمة العهدة",IF(P1408&lt;0,"⛔ عجز / زيادة مصروفات "&amp;TEXT(-P1408,"#,##0"),IF(COUNTIFS($B$8:$B$5007,B1408,$A$8:$A$5007,"مصروف",$I$8:$I$5007,"&lt;&gt;مرفوض",$K$8:$K$5007,"&lt;&gt;نعم")&gt;0,"⚠ "&amp;COUNTIFS($B$8:$B$5007,B1408,$A$8:$A$5007,"مصروف",$I$8:$I$5007,"&lt;&gt;مرفوض",$K$8:$K$5007,"&lt;&gt;نعم")&amp;" مصروف غير مسوى",IF(L1408="تمت التسوية",IF(P1408=0,"✔ متوازنة وتمت التسوية","✔ تمت التسوية – متبقي "&amp;TEXT(P1408,"#,##0")),IF(P1408&gt;0,"متبقي "&amp;TEXT(P1408,"#,##0"),"✔ متوازنة"))))),IF(R1408=0,"⚠ أضف سطر عهدة أولًا",IF(OR(C1408="",N(G1408)=0),"⚠ أكمل التاريخ والقيمة",IF(S1408="","⚠ التاريخ خارج السنة المالية",IF(H1408="","⚠ اختر بند الموازنة",IF(I1408="مرفوض","✖ مرفوض من المدير",IF(I1408&lt;&gt;"موافق","⏳ بانتظار موافقة المدير",IF(K1408&lt;&gt;"نعم","⚠ غير مسوى مع الحسابات","✔ معتمد ومسوى")))))))))</f>
        <v/>
      </c>
      <c r="R1408">
        <f>N(R1407)+IF(A1408="عهدة",1,0)</f>
        <v/>
      </c>
      <c r="S1408">
        <f>IF(C1408="","",IF(AND(C1408&gt;=DATE(2026,9,1),C1408&lt;=DATE(2027,8,31)),(YEAR(C1408)-2026)*12+MONTH(C1408)-8,""))</f>
        <v/>
      </c>
      <c r="T1408">
        <f>IF(AND(A1408="مصروف",R1408&gt;0,I1408="موافق",S1408&lt;&gt;"",H1408&lt;&gt;""),N(G1408),0)</f>
        <v/>
      </c>
    </row>
    <row r="1409">
      <c r="A1409" s="19" t="n"/>
      <c r="B1409" s="20">
        <f>IF(A1409="","",IF(R1409=0,"⚠ أضف سطر عهدة أولًا","DMT-"&amp;TEXT(R1409,"000")))</f>
        <v/>
      </c>
      <c r="C1409" s="21" t="n"/>
      <c r="D1409" s="20">
        <f>IF(C1409="","",IF(S1409="","خارج السنة المالية",INDEX(القوائم!$D$2:$D$13,S1409)))</f>
        <v/>
      </c>
      <c r="E1409" s="22" t="n"/>
      <c r="F1409" s="23" t="n"/>
      <c r="G1409" s="23" t="n"/>
      <c r="H1409" s="22" t="n"/>
      <c r="I1409" s="19" t="n"/>
      <c r="J1409" s="21" t="n"/>
      <c r="K1409" s="19" t="n"/>
      <c r="L1409" s="19" t="n"/>
      <c r="M1409" s="21" t="n"/>
      <c r="N1409" s="22" t="n"/>
      <c r="O1409" s="24">
        <f>IF(A1409&lt;&gt;"عهدة","",SUMIFS($G$8:$G$5007,$B$8:$B$5007,B1409,$A$8:$A$5007,"مصروف",$I$8:$I$5007,"&lt;&gt;مرفوض"))</f>
        <v/>
      </c>
      <c r="P1409" s="25">
        <f>IF(A1409&lt;&gt;"عهدة","",N(F1409)-O1409)</f>
        <v/>
      </c>
      <c r="Q1409" s="26">
        <f>IF(A1409="","",IF(A1409="عهدة",IF(N(F1409)=0,"⚠ أدخل قيمة العهدة",IF(P1409&lt;0,"⛔ عجز / زيادة مصروفات "&amp;TEXT(-P1409,"#,##0"),IF(COUNTIFS($B$8:$B$5007,B1409,$A$8:$A$5007,"مصروف",$I$8:$I$5007,"&lt;&gt;مرفوض",$K$8:$K$5007,"&lt;&gt;نعم")&gt;0,"⚠ "&amp;COUNTIFS($B$8:$B$5007,B1409,$A$8:$A$5007,"مصروف",$I$8:$I$5007,"&lt;&gt;مرفوض",$K$8:$K$5007,"&lt;&gt;نعم")&amp;" مصروف غير مسوى",IF(L1409="تمت التسوية",IF(P1409=0,"✔ متوازنة وتمت التسوية","✔ تمت التسوية – متبقي "&amp;TEXT(P1409,"#,##0")),IF(P1409&gt;0,"متبقي "&amp;TEXT(P1409,"#,##0"),"✔ متوازنة"))))),IF(R1409=0,"⚠ أضف سطر عهدة أولًا",IF(OR(C1409="",N(G1409)=0),"⚠ أكمل التاريخ والقيمة",IF(S1409="","⚠ التاريخ خارج السنة المالية",IF(H1409="","⚠ اختر بند الموازنة",IF(I1409="مرفوض","✖ مرفوض من المدير",IF(I1409&lt;&gt;"موافق","⏳ بانتظار موافقة المدير",IF(K1409&lt;&gt;"نعم","⚠ غير مسوى مع الحسابات","✔ معتمد ومسوى")))))))))</f>
        <v/>
      </c>
      <c r="R1409">
        <f>N(R1408)+IF(A1409="عهدة",1,0)</f>
        <v/>
      </c>
      <c r="S1409">
        <f>IF(C1409="","",IF(AND(C1409&gt;=DATE(2026,9,1),C1409&lt;=DATE(2027,8,31)),(YEAR(C1409)-2026)*12+MONTH(C1409)-8,""))</f>
        <v/>
      </c>
      <c r="T1409">
        <f>IF(AND(A1409="مصروف",R1409&gt;0,I1409="موافق",S1409&lt;&gt;"",H1409&lt;&gt;""),N(G1409),0)</f>
        <v/>
      </c>
    </row>
    <row r="1410">
      <c r="A1410" s="19" t="n"/>
      <c r="B1410" s="20">
        <f>IF(A1410="","",IF(R1410=0,"⚠ أضف سطر عهدة أولًا","DMT-"&amp;TEXT(R1410,"000")))</f>
        <v/>
      </c>
      <c r="C1410" s="21" t="n"/>
      <c r="D1410" s="20">
        <f>IF(C1410="","",IF(S1410="","خارج السنة المالية",INDEX(القوائم!$D$2:$D$13,S1410)))</f>
        <v/>
      </c>
      <c r="E1410" s="22" t="n"/>
      <c r="F1410" s="23" t="n"/>
      <c r="G1410" s="23" t="n"/>
      <c r="H1410" s="22" t="n"/>
      <c r="I1410" s="19" t="n"/>
      <c r="J1410" s="21" t="n"/>
      <c r="K1410" s="19" t="n"/>
      <c r="L1410" s="19" t="n"/>
      <c r="M1410" s="21" t="n"/>
      <c r="N1410" s="22" t="n"/>
      <c r="O1410" s="24">
        <f>IF(A1410&lt;&gt;"عهدة","",SUMIFS($G$8:$G$5007,$B$8:$B$5007,B1410,$A$8:$A$5007,"مصروف",$I$8:$I$5007,"&lt;&gt;مرفوض"))</f>
        <v/>
      </c>
      <c r="P1410" s="25">
        <f>IF(A1410&lt;&gt;"عهدة","",N(F1410)-O1410)</f>
        <v/>
      </c>
      <c r="Q1410" s="26">
        <f>IF(A1410="","",IF(A1410="عهدة",IF(N(F1410)=0,"⚠ أدخل قيمة العهدة",IF(P1410&lt;0,"⛔ عجز / زيادة مصروفات "&amp;TEXT(-P1410,"#,##0"),IF(COUNTIFS($B$8:$B$5007,B1410,$A$8:$A$5007,"مصروف",$I$8:$I$5007,"&lt;&gt;مرفوض",$K$8:$K$5007,"&lt;&gt;نعم")&gt;0,"⚠ "&amp;COUNTIFS($B$8:$B$5007,B1410,$A$8:$A$5007,"مصروف",$I$8:$I$5007,"&lt;&gt;مرفوض",$K$8:$K$5007,"&lt;&gt;نعم")&amp;" مصروف غير مسوى",IF(L1410="تمت التسوية",IF(P1410=0,"✔ متوازنة وتمت التسوية","✔ تمت التسوية – متبقي "&amp;TEXT(P1410,"#,##0")),IF(P1410&gt;0,"متبقي "&amp;TEXT(P1410,"#,##0"),"✔ متوازنة"))))),IF(R1410=0,"⚠ أضف سطر عهدة أولًا",IF(OR(C1410="",N(G1410)=0),"⚠ أكمل التاريخ والقيمة",IF(S1410="","⚠ التاريخ خارج السنة المالية",IF(H1410="","⚠ اختر بند الموازنة",IF(I1410="مرفوض","✖ مرفوض من المدير",IF(I1410&lt;&gt;"موافق","⏳ بانتظار موافقة المدير",IF(K1410&lt;&gt;"نعم","⚠ غير مسوى مع الحسابات","✔ معتمد ومسوى")))))))))</f>
        <v/>
      </c>
      <c r="R1410">
        <f>N(R1409)+IF(A1410="عهدة",1,0)</f>
        <v/>
      </c>
      <c r="S1410">
        <f>IF(C1410="","",IF(AND(C1410&gt;=DATE(2026,9,1),C1410&lt;=DATE(2027,8,31)),(YEAR(C1410)-2026)*12+MONTH(C1410)-8,""))</f>
        <v/>
      </c>
      <c r="T1410">
        <f>IF(AND(A1410="مصروف",R1410&gt;0,I1410="موافق",S1410&lt;&gt;"",H1410&lt;&gt;""),N(G1410),0)</f>
        <v/>
      </c>
    </row>
    <row r="1411">
      <c r="A1411" s="19" t="n"/>
      <c r="B1411" s="20">
        <f>IF(A1411="","",IF(R1411=0,"⚠ أضف سطر عهدة أولًا","DMT-"&amp;TEXT(R1411,"000")))</f>
        <v/>
      </c>
      <c r="C1411" s="21" t="n"/>
      <c r="D1411" s="20">
        <f>IF(C1411="","",IF(S1411="","خارج السنة المالية",INDEX(القوائم!$D$2:$D$13,S1411)))</f>
        <v/>
      </c>
      <c r="E1411" s="22" t="n"/>
      <c r="F1411" s="23" t="n"/>
      <c r="G1411" s="23" t="n"/>
      <c r="H1411" s="22" t="n"/>
      <c r="I1411" s="19" t="n"/>
      <c r="J1411" s="21" t="n"/>
      <c r="K1411" s="19" t="n"/>
      <c r="L1411" s="19" t="n"/>
      <c r="M1411" s="21" t="n"/>
      <c r="N1411" s="22" t="n"/>
      <c r="O1411" s="24">
        <f>IF(A1411&lt;&gt;"عهدة","",SUMIFS($G$8:$G$5007,$B$8:$B$5007,B1411,$A$8:$A$5007,"مصروف",$I$8:$I$5007,"&lt;&gt;مرفوض"))</f>
        <v/>
      </c>
      <c r="P1411" s="25">
        <f>IF(A1411&lt;&gt;"عهدة","",N(F1411)-O1411)</f>
        <v/>
      </c>
      <c r="Q1411" s="26">
        <f>IF(A1411="","",IF(A1411="عهدة",IF(N(F1411)=0,"⚠ أدخل قيمة العهدة",IF(P1411&lt;0,"⛔ عجز / زيادة مصروفات "&amp;TEXT(-P1411,"#,##0"),IF(COUNTIFS($B$8:$B$5007,B1411,$A$8:$A$5007,"مصروف",$I$8:$I$5007,"&lt;&gt;مرفوض",$K$8:$K$5007,"&lt;&gt;نعم")&gt;0,"⚠ "&amp;COUNTIFS($B$8:$B$5007,B1411,$A$8:$A$5007,"مصروف",$I$8:$I$5007,"&lt;&gt;مرفوض",$K$8:$K$5007,"&lt;&gt;نعم")&amp;" مصروف غير مسوى",IF(L1411="تمت التسوية",IF(P1411=0,"✔ متوازنة وتمت التسوية","✔ تمت التسوية – متبقي "&amp;TEXT(P1411,"#,##0")),IF(P1411&gt;0,"متبقي "&amp;TEXT(P1411,"#,##0"),"✔ متوازنة"))))),IF(R1411=0,"⚠ أضف سطر عهدة أولًا",IF(OR(C1411="",N(G1411)=0),"⚠ أكمل التاريخ والقيمة",IF(S1411="","⚠ التاريخ خارج السنة المالية",IF(H1411="","⚠ اختر بند الموازنة",IF(I1411="مرفوض","✖ مرفوض من المدير",IF(I1411&lt;&gt;"موافق","⏳ بانتظار موافقة المدير",IF(K1411&lt;&gt;"نعم","⚠ غير مسوى مع الحسابات","✔ معتمد ومسوى")))))))))</f>
        <v/>
      </c>
      <c r="R1411">
        <f>N(R1410)+IF(A1411="عهدة",1,0)</f>
        <v/>
      </c>
      <c r="S1411">
        <f>IF(C1411="","",IF(AND(C1411&gt;=DATE(2026,9,1),C1411&lt;=DATE(2027,8,31)),(YEAR(C1411)-2026)*12+MONTH(C1411)-8,""))</f>
        <v/>
      </c>
      <c r="T1411">
        <f>IF(AND(A1411="مصروف",R1411&gt;0,I1411="موافق",S1411&lt;&gt;"",H1411&lt;&gt;""),N(G1411),0)</f>
        <v/>
      </c>
    </row>
    <row r="1412">
      <c r="A1412" s="19" t="n"/>
      <c r="B1412" s="20">
        <f>IF(A1412="","",IF(R1412=0,"⚠ أضف سطر عهدة أولًا","DMT-"&amp;TEXT(R1412,"000")))</f>
        <v/>
      </c>
      <c r="C1412" s="21" t="n"/>
      <c r="D1412" s="20">
        <f>IF(C1412="","",IF(S1412="","خارج السنة المالية",INDEX(القوائم!$D$2:$D$13,S1412)))</f>
        <v/>
      </c>
      <c r="E1412" s="22" t="n"/>
      <c r="F1412" s="23" t="n"/>
      <c r="G1412" s="23" t="n"/>
      <c r="H1412" s="22" t="n"/>
      <c r="I1412" s="19" t="n"/>
      <c r="J1412" s="21" t="n"/>
      <c r="K1412" s="19" t="n"/>
      <c r="L1412" s="19" t="n"/>
      <c r="M1412" s="21" t="n"/>
      <c r="N1412" s="22" t="n"/>
      <c r="O1412" s="24">
        <f>IF(A1412&lt;&gt;"عهدة","",SUMIFS($G$8:$G$5007,$B$8:$B$5007,B1412,$A$8:$A$5007,"مصروف",$I$8:$I$5007,"&lt;&gt;مرفوض"))</f>
        <v/>
      </c>
      <c r="P1412" s="25">
        <f>IF(A1412&lt;&gt;"عهدة","",N(F1412)-O1412)</f>
        <v/>
      </c>
      <c r="Q1412" s="26">
        <f>IF(A1412="","",IF(A1412="عهدة",IF(N(F1412)=0,"⚠ أدخل قيمة العهدة",IF(P1412&lt;0,"⛔ عجز / زيادة مصروفات "&amp;TEXT(-P1412,"#,##0"),IF(COUNTIFS($B$8:$B$5007,B1412,$A$8:$A$5007,"مصروف",$I$8:$I$5007,"&lt;&gt;مرفوض",$K$8:$K$5007,"&lt;&gt;نعم")&gt;0,"⚠ "&amp;COUNTIFS($B$8:$B$5007,B1412,$A$8:$A$5007,"مصروف",$I$8:$I$5007,"&lt;&gt;مرفوض",$K$8:$K$5007,"&lt;&gt;نعم")&amp;" مصروف غير مسوى",IF(L1412="تمت التسوية",IF(P1412=0,"✔ متوازنة وتمت التسوية","✔ تمت التسوية – متبقي "&amp;TEXT(P1412,"#,##0")),IF(P1412&gt;0,"متبقي "&amp;TEXT(P1412,"#,##0"),"✔ متوازنة"))))),IF(R1412=0,"⚠ أضف سطر عهدة أولًا",IF(OR(C1412="",N(G1412)=0),"⚠ أكمل التاريخ والقيمة",IF(S1412="","⚠ التاريخ خارج السنة المالية",IF(H1412="","⚠ اختر بند الموازنة",IF(I1412="مرفوض","✖ مرفوض من المدير",IF(I1412&lt;&gt;"موافق","⏳ بانتظار موافقة المدير",IF(K1412&lt;&gt;"نعم","⚠ غير مسوى مع الحسابات","✔ معتمد ومسوى")))))))))</f>
        <v/>
      </c>
      <c r="R1412">
        <f>N(R1411)+IF(A1412="عهدة",1,0)</f>
        <v/>
      </c>
      <c r="S1412">
        <f>IF(C1412="","",IF(AND(C1412&gt;=DATE(2026,9,1),C1412&lt;=DATE(2027,8,31)),(YEAR(C1412)-2026)*12+MONTH(C1412)-8,""))</f>
        <v/>
      </c>
      <c r="T1412">
        <f>IF(AND(A1412="مصروف",R1412&gt;0,I1412="موافق",S1412&lt;&gt;"",H1412&lt;&gt;""),N(G1412),0)</f>
        <v/>
      </c>
    </row>
    <row r="1413">
      <c r="A1413" s="19" t="n"/>
      <c r="B1413" s="20">
        <f>IF(A1413="","",IF(R1413=0,"⚠ أضف سطر عهدة أولًا","DMT-"&amp;TEXT(R1413,"000")))</f>
        <v/>
      </c>
      <c r="C1413" s="21" t="n"/>
      <c r="D1413" s="20">
        <f>IF(C1413="","",IF(S1413="","خارج السنة المالية",INDEX(القوائم!$D$2:$D$13,S1413)))</f>
        <v/>
      </c>
      <c r="E1413" s="22" t="n"/>
      <c r="F1413" s="23" t="n"/>
      <c r="G1413" s="23" t="n"/>
      <c r="H1413" s="22" t="n"/>
      <c r="I1413" s="19" t="n"/>
      <c r="J1413" s="21" t="n"/>
      <c r="K1413" s="19" t="n"/>
      <c r="L1413" s="19" t="n"/>
      <c r="M1413" s="21" t="n"/>
      <c r="N1413" s="22" t="n"/>
      <c r="O1413" s="24">
        <f>IF(A1413&lt;&gt;"عهدة","",SUMIFS($G$8:$G$5007,$B$8:$B$5007,B1413,$A$8:$A$5007,"مصروف",$I$8:$I$5007,"&lt;&gt;مرفوض"))</f>
        <v/>
      </c>
      <c r="P1413" s="25">
        <f>IF(A1413&lt;&gt;"عهدة","",N(F1413)-O1413)</f>
        <v/>
      </c>
      <c r="Q1413" s="26">
        <f>IF(A1413="","",IF(A1413="عهدة",IF(N(F1413)=0,"⚠ أدخل قيمة العهدة",IF(P1413&lt;0,"⛔ عجز / زيادة مصروفات "&amp;TEXT(-P1413,"#,##0"),IF(COUNTIFS($B$8:$B$5007,B1413,$A$8:$A$5007,"مصروف",$I$8:$I$5007,"&lt;&gt;مرفوض",$K$8:$K$5007,"&lt;&gt;نعم")&gt;0,"⚠ "&amp;COUNTIFS($B$8:$B$5007,B1413,$A$8:$A$5007,"مصروف",$I$8:$I$5007,"&lt;&gt;مرفوض",$K$8:$K$5007,"&lt;&gt;نعم")&amp;" مصروف غير مسوى",IF(L1413="تمت التسوية",IF(P1413=0,"✔ متوازنة وتمت التسوية","✔ تمت التسوية – متبقي "&amp;TEXT(P1413,"#,##0")),IF(P1413&gt;0,"متبقي "&amp;TEXT(P1413,"#,##0"),"✔ متوازنة"))))),IF(R1413=0,"⚠ أضف سطر عهدة أولًا",IF(OR(C1413="",N(G1413)=0),"⚠ أكمل التاريخ والقيمة",IF(S1413="","⚠ التاريخ خارج السنة المالية",IF(H1413="","⚠ اختر بند الموازنة",IF(I1413="مرفوض","✖ مرفوض من المدير",IF(I1413&lt;&gt;"موافق","⏳ بانتظار موافقة المدير",IF(K1413&lt;&gt;"نعم","⚠ غير مسوى مع الحسابات","✔ معتمد ومسوى")))))))))</f>
        <v/>
      </c>
      <c r="R1413">
        <f>N(R1412)+IF(A1413="عهدة",1,0)</f>
        <v/>
      </c>
      <c r="S1413">
        <f>IF(C1413="","",IF(AND(C1413&gt;=DATE(2026,9,1),C1413&lt;=DATE(2027,8,31)),(YEAR(C1413)-2026)*12+MONTH(C1413)-8,""))</f>
        <v/>
      </c>
      <c r="T1413">
        <f>IF(AND(A1413="مصروف",R1413&gt;0,I1413="موافق",S1413&lt;&gt;"",H1413&lt;&gt;""),N(G1413),0)</f>
        <v/>
      </c>
    </row>
    <row r="1414">
      <c r="A1414" s="19" t="n"/>
      <c r="B1414" s="20">
        <f>IF(A1414="","",IF(R1414=0,"⚠ أضف سطر عهدة أولًا","DMT-"&amp;TEXT(R1414,"000")))</f>
        <v/>
      </c>
      <c r="C1414" s="21" t="n"/>
      <c r="D1414" s="20">
        <f>IF(C1414="","",IF(S1414="","خارج السنة المالية",INDEX(القوائم!$D$2:$D$13,S1414)))</f>
        <v/>
      </c>
      <c r="E1414" s="22" t="n"/>
      <c r="F1414" s="23" t="n"/>
      <c r="G1414" s="23" t="n"/>
      <c r="H1414" s="22" t="n"/>
      <c r="I1414" s="19" t="n"/>
      <c r="J1414" s="21" t="n"/>
      <c r="K1414" s="19" t="n"/>
      <c r="L1414" s="19" t="n"/>
      <c r="M1414" s="21" t="n"/>
      <c r="N1414" s="22" t="n"/>
      <c r="O1414" s="24">
        <f>IF(A1414&lt;&gt;"عهدة","",SUMIFS($G$8:$G$5007,$B$8:$B$5007,B1414,$A$8:$A$5007,"مصروف",$I$8:$I$5007,"&lt;&gt;مرفوض"))</f>
        <v/>
      </c>
      <c r="P1414" s="25">
        <f>IF(A1414&lt;&gt;"عهدة","",N(F1414)-O1414)</f>
        <v/>
      </c>
      <c r="Q1414" s="26">
        <f>IF(A1414="","",IF(A1414="عهدة",IF(N(F1414)=0,"⚠ أدخل قيمة العهدة",IF(P1414&lt;0,"⛔ عجز / زيادة مصروفات "&amp;TEXT(-P1414,"#,##0"),IF(COUNTIFS($B$8:$B$5007,B1414,$A$8:$A$5007,"مصروف",$I$8:$I$5007,"&lt;&gt;مرفوض",$K$8:$K$5007,"&lt;&gt;نعم")&gt;0,"⚠ "&amp;COUNTIFS($B$8:$B$5007,B1414,$A$8:$A$5007,"مصروف",$I$8:$I$5007,"&lt;&gt;مرفوض",$K$8:$K$5007,"&lt;&gt;نعم")&amp;" مصروف غير مسوى",IF(L1414="تمت التسوية",IF(P1414=0,"✔ متوازنة وتمت التسوية","✔ تمت التسوية – متبقي "&amp;TEXT(P1414,"#,##0")),IF(P1414&gt;0,"متبقي "&amp;TEXT(P1414,"#,##0"),"✔ متوازنة"))))),IF(R1414=0,"⚠ أضف سطر عهدة أولًا",IF(OR(C1414="",N(G1414)=0),"⚠ أكمل التاريخ والقيمة",IF(S1414="","⚠ التاريخ خارج السنة المالية",IF(H1414="","⚠ اختر بند الموازنة",IF(I1414="مرفوض","✖ مرفوض من المدير",IF(I1414&lt;&gt;"موافق","⏳ بانتظار موافقة المدير",IF(K1414&lt;&gt;"نعم","⚠ غير مسوى مع الحسابات","✔ معتمد ومسوى")))))))))</f>
        <v/>
      </c>
      <c r="R1414">
        <f>N(R1413)+IF(A1414="عهدة",1,0)</f>
        <v/>
      </c>
      <c r="S1414">
        <f>IF(C1414="","",IF(AND(C1414&gt;=DATE(2026,9,1),C1414&lt;=DATE(2027,8,31)),(YEAR(C1414)-2026)*12+MONTH(C1414)-8,""))</f>
        <v/>
      </c>
      <c r="T1414">
        <f>IF(AND(A1414="مصروف",R1414&gt;0,I1414="موافق",S1414&lt;&gt;"",H1414&lt;&gt;""),N(G1414),0)</f>
        <v/>
      </c>
    </row>
    <row r="1415">
      <c r="A1415" s="19" t="n"/>
      <c r="B1415" s="20">
        <f>IF(A1415="","",IF(R1415=0,"⚠ أضف سطر عهدة أولًا","DMT-"&amp;TEXT(R1415,"000")))</f>
        <v/>
      </c>
      <c r="C1415" s="21" t="n"/>
      <c r="D1415" s="20">
        <f>IF(C1415="","",IF(S1415="","خارج السنة المالية",INDEX(القوائم!$D$2:$D$13,S1415)))</f>
        <v/>
      </c>
      <c r="E1415" s="22" t="n"/>
      <c r="F1415" s="23" t="n"/>
      <c r="G1415" s="23" t="n"/>
      <c r="H1415" s="22" t="n"/>
      <c r="I1415" s="19" t="n"/>
      <c r="J1415" s="21" t="n"/>
      <c r="K1415" s="19" t="n"/>
      <c r="L1415" s="19" t="n"/>
      <c r="M1415" s="21" t="n"/>
      <c r="N1415" s="22" t="n"/>
      <c r="O1415" s="24">
        <f>IF(A1415&lt;&gt;"عهدة","",SUMIFS($G$8:$G$5007,$B$8:$B$5007,B1415,$A$8:$A$5007,"مصروف",$I$8:$I$5007,"&lt;&gt;مرفوض"))</f>
        <v/>
      </c>
      <c r="P1415" s="25">
        <f>IF(A1415&lt;&gt;"عهدة","",N(F1415)-O1415)</f>
        <v/>
      </c>
      <c r="Q1415" s="26">
        <f>IF(A1415="","",IF(A1415="عهدة",IF(N(F1415)=0,"⚠ أدخل قيمة العهدة",IF(P1415&lt;0,"⛔ عجز / زيادة مصروفات "&amp;TEXT(-P1415,"#,##0"),IF(COUNTIFS($B$8:$B$5007,B1415,$A$8:$A$5007,"مصروف",$I$8:$I$5007,"&lt;&gt;مرفوض",$K$8:$K$5007,"&lt;&gt;نعم")&gt;0,"⚠ "&amp;COUNTIFS($B$8:$B$5007,B1415,$A$8:$A$5007,"مصروف",$I$8:$I$5007,"&lt;&gt;مرفوض",$K$8:$K$5007,"&lt;&gt;نعم")&amp;" مصروف غير مسوى",IF(L1415="تمت التسوية",IF(P1415=0,"✔ متوازنة وتمت التسوية","✔ تمت التسوية – متبقي "&amp;TEXT(P1415,"#,##0")),IF(P1415&gt;0,"متبقي "&amp;TEXT(P1415,"#,##0"),"✔ متوازنة"))))),IF(R1415=0,"⚠ أضف سطر عهدة أولًا",IF(OR(C1415="",N(G1415)=0),"⚠ أكمل التاريخ والقيمة",IF(S1415="","⚠ التاريخ خارج السنة المالية",IF(H1415="","⚠ اختر بند الموازنة",IF(I1415="مرفوض","✖ مرفوض من المدير",IF(I1415&lt;&gt;"موافق","⏳ بانتظار موافقة المدير",IF(K1415&lt;&gt;"نعم","⚠ غير مسوى مع الحسابات","✔ معتمد ومسوى")))))))))</f>
        <v/>
      </c>
      <c r="R1415">
        <f>N(R1414)+IF(A1415="عهدة",1,0)</f>
        <v/>
      </c>
      <c r="S1415">
        <f>IF(C1415="","",IF(AND(C1415&gt;=DATE(2026,9,1),C1415&lt;=DATE(2027,8,31)),(YEAR(C1415)-2026)*12+MONTH(C1415)-8,""))</f>
        <v/>
      </c>
      <c r="T1415">
        <f>IF(AND(A1415="مصروف",R1415&gt;0,I1415="موافق",S1415&lt;&gt;"",H1415&lt;&gt;""),N(G1415),0)</f>
        <v/>
      </c>
    </row>
    <row r="1416">
      <c r="A1416" s="19" t="n"/>
      <c r="B1416" s="20">
        <f>IF(A1416="","",IF(R1416=0,"⚠ أضف سطر عهدة أولًا","DMT-"&amp;TEXT(R1416,"000")))</f>
        <v/>
      </c>
      <c r="C1416" s="21" t="n"/>
      <c r="D1416" s="20">
        <f>IF(C1416="","",IF(S1416="","خارج السنة المالية",INDEX(القوائم!$D$2:$D$13,S1416)))</f>
        <v/>
      </c>
      <c r="E1416" s="22" t="n"/>
      <c r="F1416" s="23" t="n"/>
      <c r="G1416" s="23" t="n"/>
      <c r="H1416" s="22" t="n"/>
      <c r="I1416" s="19" t="n"/>
      <c r="J1416" s="21" t="n"/>
      <c r="K1416" s="19" t="n"/>
      <c r="L1416" s="19" t="n"/>
      <c r="M1416" s="21" t="n"/>
      <c r="N1416" s="22" t="n"/>
      <c r="O1416" s="24">
        <f>IF(A1416&lt;&gt;"عهدة","",SUMIFS($G$8:$G$5007,$B$8:$B$5007,B1416,$A$8:$A$5007,"مصروف",$I$8:$I$5007,"&lt;&gt;مرفوض"))</f>
        <v/>
      </c>
      <c r="P1416" s="25">
        <f>IF(A1416&lt;&gt;"عهدة","",N(F1416)-O1416)</f>
        <v/>
      </c>
      <c r="Q1416" s="26">
        <f>IF(A1416="","",IF(A1416="عهدة",IF(N(F1416)=0,"⚠ أدخل قيمة العهدة",IF(P1416&lt;0,"⛔ عجز / زيادة مصروفات "&amp;TEXT(-P1416,"#,##0"),IF(COUNTIFS($B$8:$B$5007,B1416,$A$8:$A$5007,"مصروف",$I$8:$I$5007,"&lt;&gt;مرفوض",$K$8:$K$5007,"&lt;&gt;نعم")&gt;0,"⚠ "&amp;COUNTIFS($B$8:$B$5007,B1416,$A$8:$A$5007,"مصروف",$I$8:$I$5007,"&lt;&gt;مرفوض",$K$8:$K$5007,"&lt;&gt;نعم")&amp;" مصروف غير مسوى",IF(L1416="تمت التسوية",IF(P1416=0,"✔ متوازنة وتمت التسوية","✔ تمت التسوية – متبقي "&amp;TEXT(P1416,"#,##0")),IF(P1416&gt;0,"متبقي "&amp;TEXT(P1416,"#,##0"),"✔ متوازنة"))))),IF(R1416=0,"⚠ أضف سطر عهدة أولًا",IF(OR(C1416="",N(G1416)=0),"⚠ أكمل التاريخ والقيمة",IF(S1416="","⚠ التاريخ خارج السنة المالية",IF(H1416="","⚠ اختر بند الموازنة",IF(I1416="مرفوض","✖ مرفوض من المدير",IF(I1416&lt;&gt;"موافق","⏳ بانتظار موافقة المدير",IF(K1416&lt;&gt;"نعم","⚠ غير مسوى مع الحسابات","✔ معتمد ومسوى")))))))))</f>
        <v/>
      </c>
      <c r="R1416">
        <f>N(R1415)+IF(A1416="عهدة",1,0)</f>
        <v/>
      </c>
      <c r="S1416">
        <f>IF(C1416="","",IF(AND(C1416&gt;=DATE(2026,9,1),C1416&lt;=DATE(2027,8,31)),(YEAR(C1416)-2026)*12+MONTH(C1416)-8,""))</f>
        <v/>
      </c>
      <c r="T1416">
        <f>IF(AND(A1416="مصروف",R1416&gt;0,I1416="موافق",S1416&lt;&gt;"",H1416&lt;&gt;""),N(G1416),0)</f>
        <v/>
      </c>
    </row>
    <row r="1417">
      <c r="A1417" s="19" t="n"/>
      <c r="B1417" s="20">
        <f>IF(A1417="","",IF(R1417=0,"⚠ أضف سطر عهدة أولًا","DMT-"&amp;TEXT(R1417,"000")))</f>
        <v/>
      </c>
      <c r="C1417" s="21" t="n"/>
      <c r="D1417" s="20">
        <f>IF(C1417="","",IF(S1417="","خارج السنة المالية",INDEX(القوائم!$D$2:$D$13,S1417)))</f>
        <v/>
      </c>
      <c r="E1417" s="22" t="n"/>
      <c r="F1417" s="23" t="n"/>
      <c r="G1417" s="23" t="n"/>
      <c r="H1417" s="22" t="n"/>
      <c r="I1417" s="19" t="n"/>
      <c r="J1417" s="21" t="n"/>
      <c r="K1417" s="19" t="n"/>
      <c r="L1417" s="19" t="n"/>
      <c r="M1417" s="21" t="n"/>
      <c r="N1417" s="22" t="n"/>
      <c r="O1417" s="24">
        <f>IF(A1417&lt;&gt;"عهدة","",SUMIFS($G$8:$G$5007,$B$8:$B$5007,B1417,$A$8:$A$5007,"مصروف",$I$8:$I$5007,"&lt;&gt;مرفوض"))</f>
        <v/>
      </c>
      <c r="P1417" s="25">
        <f>IF(A1417&lt;&gt;"عهدة","",N(F1417)-O1417)</f>
        <v/>
      </c>
      <c r="Q1417" s="26">
        <f>IF(A1417="","",IF(A1417="عهدة",IF(N(F1417)=0,"⚠ أدخل قيمة العهدة",IF(P1417&lt;0,"⛔ عجز / زيادة مصروفات "&amp;TEXT(-P1417,"#,##0"),IF(COUNTIFS($B$8:$B$5007,B1417,$A$8:$A$5007,"مصروف",$I$8:$I$5007,"&lt;&gt;مرفوض",$K$8:$K$5007,"&lt;&gt;نعم")&gt;0,"⚠ "&amp;COUNTIFS($B$8:$B$5007,B1417,$A$8:$A$5007,"مصروف",$I$8:$I$5007,"&lt;&gt;مرفوض",$K$8:$K$5007,"&lt;&gt;نعم")&amp;" مصروف غير مسوى",IF(L1417="تمت التسوية",IF(P1417=0,"✔ متوازنة وتمت التسوية","✔ تمت التسوية – متبقي "&amp;TEXT(P1417,"#,##0")),IF(P1417&gt;0,"متبقي "&amp;TEXT(P1417,"#,##0"),"✔ متوازنة"))))),IF(R1417=0,"⚠ أضف سطر عهدة أولًا",IF(OR(C1417="",N(G1417)=0),"⚠ أكمل التاريخ والقيمة",IF(S1417="","⚠ التاريخ خارج السنة المالية",IF(H1417="","⚠ اختر بند الموازنة",IF(I1417="مرفوض","✖ مرفوض من المدير",IF(I1417&lt;&gt;"موافق","⏳ بانتظار موافقة المدير",IF(K1417&lt;&gt;"نعم","⚠ غير مسوى مع الحسابات","✔ معتمد ومسوى")))))))))</f>
        <v/>
      </c>
      <c r="R1417">
        <f>N(R1416)+IF(A1417="عهدة",1,0)</f>
        <v/>
      </c>
      <c r="S1417">
        <f>IF(C1417="","",IF(AND(C1417&gt;=DATE(2026,9,1),C1417&lt;=DATE(2027,8,31)),(YEAR(C1417)-2026)*12+MONTH(C1417)-8,""))</f>
        <v/>
      </c>
      <c r="T1417">
        <f>IF(AND(A1417="مصروف",R1417&gt;0,I1417="موافق",S1417&lt;&gt;"",H1417&lt;&gt;""),N(G1417),0)</f>
        <v/>
      </c>
    </row>
    <row r="1418">
      <c r="A1418" s="19" t="n"/>
      <c r="B1418" s="20">
        <f>IF(A1418="","",IF(R1418=0,"⚠ أضف سطر عهدة أولًا","DMT-"&amp;TEXT(R1418,"000")))</f>
        <v/>
      </c>
      <c r="C1418" s="21" t="n"/>
      <c r="D1418" s="20">
        <f>IF(C1418="","",IF(S1418="","خارج السنة المالية",INDEX(القوائم!$D$2:$D$13,S1418)))</f>
        <v/>
      </c>
      <c r="E1418" s="22" t="n"/>
      <c r="F1418" s="23" t="n"/>
      <c r="G1418" s="23" t="n"/>
      <c r="H1418" s="22" t="n"/>
      <c r="I1418" s="19" t="n"/>
      <c r="J1418" s="21" t="n"/>
      <c r="K1418" s="19" t="n"/>
      <c r="L1418" s="19" t="n"/>
      <c r="M1418" s="21" t="n"/>
      <c r="N1418" s="22" t="n"/>
      <c r="O1418" s="24">
        <f>IF(A1418&lt;&gt;"عهدة","",SUMIFS($G$8:$G$5007,$B$8:$B$5007,B1418,$A$8:$A$5007,"مصروف",$I$8:$I$5007,"&lt;&gt;مرفوض"))</f>
        <v/>
      </c>
      <c r="P1418" s="25">
        <f>IF(A1418&lt;&gt;"عهدة","",N(F1418)-O1418)</f>
        <v/>
      </c>
      <c r="Q1418" s="26">
        <f>IF(A1418="","",IF(A1418="عهدة",IF(N(F1418)=0,"⚠ أدخل قيمة العهدة",IF(P1418&lt;0,"⛔ عجز / زيادة مصروفات "&amp;TEXT(-P1418,"#,##0"),IF(COUNTIFS($B$8:$B$5007,B1418,$A$8:$A$5007,"مصروف",$I$8:$I$5007,"&lt;&gt;مرفوض",$K$8:$K$5007,"&lt;&gt;نعم")&gt;0,"⚠ "&amp;COUNTIFS($B$8:$B$5007,B1418,$A$8:$A$5007,"مصروف",$I$8:$I$5007,"&lt;&gt;مرفوض",$K$8:$K$5007,"&lt;&gt;نعم")&amp;" مصروف غير مسوى",IF(L1418="تمت التسوية",IF(P1418=0,"✔ متوازنة وتمت التسوية","✔ تمت التسوية – متبقي "&amp;TEXT(P1418,"#,##0")),IF(P1418&gt;0,"متبقي "&amp;TEXT(P1418,"#,##0"),"✔ متوازنة"))))),IF(R1418=0,"⚠ أضف سطر عهدة أولًا",IF(OR(C1418="",N(G1418)=0),"⚠ أكمل التاريخ والقيمة",IF(S1418="","⚠ التاريخ خارج السنة المالية",IF(H1418="","⚠ اختر بند الموازنة",IF(I1418="مرفوض","✖ مرفوض من المدير",IF(I1418&lt;&gt;"موافق","⏳ بانتظار موافقة المدير",IF(K1418&lt;&gt;"نعم","⚠ غير مسوى مع الحسابات","✔ معتمد ومسوى")))))))))</f>
        <v/>
      </c>
      <c r="R1418">
        <f>N(R1417)+IF(A1418="عهدة",1,0)</f>
        <v/>
      </c>
      <c r="S1418">
        <f>IF(C1418="","",IF(AND(C1418&gt;=DATE(2026,9,1),C1418&lt;=DATE(2027,8,31)),(YEAR(C1418)-2026)*12+MONTH(C1418)-8,""))</f>
        <v/>
      </c>
      <c r="T1418">
        <f>IF(AND(A1418="مصروف",R1418&gt;0,I1418="موافق",S1418&lt;&gt;"",H1418&lt;&gt;""),N(G1418),0)</f>
        <v/>
      </c>
    </row>
    <row r="1419">
      <c r="A1419" s="19" t="n"/>
      <c r="B1419" s="20">
        <f>IF(A1419="","",IF(R1419=0,"⚠ أضف سطر عهدة أولًا","DMT-"&amp;TEXT(R1419,"000")))</f>
        <v/>
      </c>
      <c r="C1419" s="21" t="n"/>
      <c r="D1419" s="20">
        <f>IF(C1419="","",IF(S1419="","خارج السنة المالية",INDEX(القوائم!$D$2:$D$13,S1419)))</f>
        <v/>
      </c>
      <c r="E1419" s="22" t="n"/>
      <c r="F1419" s="23" t="n"/>
      <c r="G1419" s="23" t="n"/>
      <c r="H1419" s="22" t="n"/>
      <c r="I1419" s="19" t="n"/>
      <c r="J1419" s="21" t="n"/>
      <c r="K1419" s="19" t="n"/>
      <c r="L1419" s="19" t="n"/>
      <c r="M1419" s="21" t="n"/>
      <c r="N1419" s="22" t="n"/>
      <c r="O1419" s="24">
        <f>IF(A1419&lt;&gt;"عهدة","",SUMIFS($G$8:$G$5007,$B$8:$B$5007,B1419,$A$8:$A$5007,"مصروف",$I$8:$I$5007,"&lt;&gt;مرفوض"))</f>
        <v/>
      </c>
      <c r="P1419" s="25">
        <f>IF(A1419&lt;&gt;"عهدة","",N(F1419)-O1419)</f>
        <v/>
      </c>
      <c r="Q1419" s="26">
        <f>IF(A1419="","",IF(A1419="عهدة",IF(N(F1419)=0,"⚠ أدخل قيمة العهدة",IF(P1419&lt;0,"⛔ عجز / زيادة مصروفات "&amp;TEXT(-P1419,"#,##0"),IF(COUNTIFS($B$8:$B$5007,B1419,$A$8:$A$5007,"مصروف",$I$8:$I$5007,"&lt;&gt;مرفوض",$K$8:$K$5007,"&lt;&gt;نعم")&gt;0,"⚠ "&amp;COUNTIFS($B$8:$B$5007,B1419,$A$8:$A$5007,"مصروف",$I$8:$I$5007,"&lt;&gt;مرفوض",$K$8:$K$5007,"&lt;&gt;نعم")&amp;" مصروف غير مسوى",IF(L1419="تمت التسوية",IF(P1419=0,"✔ متوازنة وتمت التسوية","✔ تمت التسوية – متبقي "&amp;TEXT(P1419,"#,##0")),IF(P1419&gt;0,"متبقي "&amp;TEXT(P1419,"#,##0"),"✔ متوازنة"))))),IF(R1419=0,"⚠ أضف سطر عهدة أولًا",IF(OR(C1419="",N(G1419)=0),"⚠ أكمل التاريخ والقيمة",IF(S1419="","⚠ التاريخ خارج السنة المالية",IF(H1419="","⚠ اختر بند الموازنة",IF(I1419="مرفوض","✖ مرفوض من المدير",IF(I1419&lt;&gt;"موافق","⏳ بانتظار موافقة المدير",IF(K1419&lt;&gt;"نعم","⚠ غير مسوى مع الحسابات","✔ معتمد ومسوى")))))))))</f>
        <v/>
      </c>
      <c r="R1419">
        <f>N(R1418)+IF(A1419="عهدة",1,0)</f>
        <v/>
      </c>
      <c r="S1419">
        <f>IF(C1419="","",IF(AND(C1419&gt;=DATE(2026,9,1),C1419&lt;=DATE(2027,8,31)),(YEAR(C1419)-2026)*12+MONTH(C1419)-8,""))</f>
        <v/>
      </c>
      <c r="T1419">
        <f>IF(AND(A1419="مصروف",R1419&gt;0,I1419="موافق",S1419&lt;&gt;"",H1419&lt;&gt;""),N(G1419),0)</f>
        <v/>
      </c>
    </row>
    <row r="1420">
      <c r="A1420" s="19" t="n"/>
      <c r="B1420" s="20">
        <f>IF(A1420="","",IF(R1420=0,"⚠ أضف سطر عهدة أولًا","DMT-"&amp;TEXT(R1420,"000")))</f>
        <v/>
      </c>
      <c r="C1420" s="21" t="n"/>
      <c r="D1420" s="20">
        <f>IF(C1420="","",IF(S1420="","خارج السنة المالية",INDEX(القوائم!$D$2:$D$13,S1420)))</f>
        <v/>
      </c>
      <c r="E1420" s="22" t="n"/>
      <c r="F1420" s="23" t="n"/>
      <c r="G1420" s="23" t="n"/>
      <c r="H1420" s="22" t="n"/>
      <c r="I1420" s="19" t="n"/>
      <c r="J1420" s="21" t="n"/>
      <c r="K1420" s="19" t="n"/>
      <c r="L1420" s="19" t="n"/>
      <c r="M1420" s="21" t="n"/>
      <c r="N1420" s="22" t="n"/>
      <c r="O1420" s="24">
        <f>IF(A1420&lt;&gt;"عهدة","",SUMIFS($G$8:$G$5007,$B$8:$B$5007,B1420,$A$8:$A$5007,"مصروف",$I$8:$I$5007,"&lt;&gt;مرفوض"))</f>
        <v/>
      </c>
      <c r="P1420" s="25">
        <f>IF(A1420&lt;&gt;"عهدة","",N(F1420)-O1420)</f>
        <v/>
      </c>
      <c r="Q1420" s="26">
        <f>IF(A1420="","",IF(A1420="عهدة",IF(N(F1420)=0,"⚠ أدخل قيمة العهدة",IF(P1420&lt;0,"⛔ عجز / زيادة مصروفات "&amp;TEXT(-P1420,"#,##0"),IF(COUNTIFS($B$8:$B$5007,B1420,$A$8:$A$5007,"مصروف",$I$8:$I$5007,"&lt;&gt;مرفوض",$K$8:$K$5007,"&lt;&gt;نعم")&gt;0,"⚠ "&amp;COUNTIFS($B$8:$B$5007,B1420,$A$8:$A$5007,"مصروف",$I$8:$I$5007,"&lt;&gt;مرفوض",$K$8:$K$5007,"&lt;&gt;نعم")&amp;" مصروف غير مسوى",IF(L1420="تمت التسوية",IF(P1420=0,"✔ متوازنة وتمت التسوية","✔ تمت التسوية – متبقي "&amp;TEXT(P1420,"#,##0")),IF(P1420&gt;0,"متبقي "&amp;TEXT(P1420,"#,##0"),"✔ متوازنة"))))),IF(R1420=0,"⚠ أضف سطر عهدة أولًا",IF(OR(C1420="",N(G1420)=0),"⚠ أكمل التاريخ والقيمة",IF(S1420="","⚠ التاريخ خارج السنة المالية",IF(H1420="","⚠ اختر بند الموازنة",IF(I1420="مرفوض","✖ مرفوض من المدير",IF(I1420&lt;&gt;"موافق","⏳ بانتظار موافقة المدير",IF(K1420&lt;&gt;"نعم","⚠ غير مسوى مع الحسابات","✔ معتمد ومسوى")))))))))</f>
        <v/>
      </c>
      <c r="R1420">
        <f>N(R1419)+IF(A1420="عهدة",1,0)</f>
        <v/>
      </c>
      <c r="S1420">
        <f>IF(C1420="","",IF(AND(C1420&gt;=DATE(2026,9,1),C1420&lt;=DATE(2027,8,31)),(YEAR(C1420)-2026)*12+MONTH(C1420)-8,""))</f>
        <v/>
      </c>
      <c r="T1420">
        <f>IF(AND(A1420="مصروف",R1420&gt;0,I1420="موافق",S1420&lt;&gt;"",H1420&lt;&gt;""),N(G1420),0)</f>
        <v/>
      </c>
    </row>
    <row r="1421">
      <c r="A1421" s="19" t="n"/>
      <c r="B1421" s="20">
        <f>IF(A1421="","",IF(R1421=0,"⚠ أضف سطر عهدة أولًا","DMT-"&amp;TEXT(R1421,"000")))</f>
        <v/>
      </c>
      <c r="C1421" s="21" t="n"/>
      <c r="D1421" s="20">
        <f>IF(C1421="","",IF(S1421="","خارج السنة المالية",INDEX(القوائم!$D$2:$D$13,S1421)))</f>
        <v/>
      </c>
      <c r="E1421" s="22" t="n"/>
      <c r="F1421" s="23" t="n"/>
      <c r="G1421" s="23" t="n"/>
      <c r="H1421" s="22" t="n"/>
      <c r="I1421" s="19" t="n"/>
      <c r="J1421" s="21" t="n"/>
      <c r="K1421" s="19" t="n"/>
      <c r="L1421" s="19" t="n"/>
      <c r="M1421" s="21" t="n"/>
      <c r="N1421" s="22" t="n"/>
      <c r="O1421" s="24">
        <f>IF(A1421&lt;&gt;"عهدة","",SUMIFS($G$8:$G$5007,$B$8:$B$5007,B1421,$A$8:$A$5007,"مصروف",$I$8:$I$5007,"&lt;&gt;مرفوض"))</f>
        <v/>
      </c>
      <c r="P1421" s="25">
        <f>IF(A1421&lt;&gt;"عهدة","",N(F1421)-O1421)</f>
        <v/>
      </c>
      <c r="Q1421" s="26">
        <f>IF(A1421="","",IF(A1421="عهدة",IF(N(F1421)=0,"⚠ أدخل قيمة العهدة",IF(P1421&lt;0,"⛔ عجز / زيادة مصروفات "&amp;TEXT(-P1421,"#,##0"),IF(COUNTIFS($B$8:$B$5007,B1421,$A$8:$A$5007,"مصروف",$I$8:$I$5007,"&lt;&gt;مرفوض",$K$8:$K$5007,"&lt;&gt;نعم")&gt;0,"⚠ "&amp;COUNTIFS($B$8:$B$5007,B1421,$A$8:$A$5007,"مصروف",$I$8:$I$5007,"&lt;&gt;مرفوض",$K$8:$K$5007,"&lt;&gt;نعم")&amp;" مصروف غير مسوى",IF(L1421="تمت التسوية",IF(P1421=0,"✔ متوازنة وتمت التسوية","✔ تمت التسوية – متبقي "&amp;TEXT(P1421,"#,##0")),IF(P1421&gt;0,"متبقي "&amp;TEXT(P1421,"#,##0"),"✔ متوازنة"))))),IF(R1421=0,"⚠ أضف سطر عهدة أولًا",IF(OR(C1421="",N(G1421)=0),"⚠ أكمل التاريخ والقيمة",IF(S1421="","⚠ التاريخ خارج السنة المالية",IF(H1421="","⚠ اختر بند الموازنة",IF(I1421="مرفوض","✖ مرفوض من المدير",IF(I1421&lt;&gt;"موافق","⏳ بانتظار موافقة المدير",IF(K1421&lt;&gt;"نعم","⚠ غير مسوى مع الحسابات","✔ معتمد ومسوى")))))))))</f>
        <v/>
      </c>
      <c r="R1421">
        <f>N(R1420)+IF(A1421="عهدة",1,0)</f>
        <v/>
      </c>
      <c r="S1421">
        <f>IF(C1421="","",IF(AND(C1421&gt;=DATE(2026,9,1),C1421&lt;=DATE(2027,8,31)),(YEAR(C1421)-2026)*12+MONTH(C1421)-8,""))</f>
        <v/>
      </c>
      <c r="T1421">
        <f>IF(AND(A1421="مصروف",R1421&gt;0,I1421="موافق",S1421&lt;&gt;"",H1421&lt;&gt;""),N(G1421),0)</f>
        <v/>
      </c>
    </row>
    <row r="1422">
      <c r="A1422" s="19" t="n"/>
      <c r="B1422" s="20">
        <f>IF(A1422="","",IF(R1422=0,"⚠ أضف سطر عهدة أولًا","DMT-"&amp;TEXT(R1422,"000")))</f>
        <v/>
      </c>
      <c r="C1422" s="21" t="n"/>
      <c r="D1422" s="20">
        <f>IF(C1422="","",IF(S1422="","خارج السنة المالية",INDEX(القوائم!$D$2:$D$13,S1422)))</f>
        <v/>
      </c>
      <c r="E1422" s="22" t="n"/>
      <c r="F1422" s="23" t="n"/>
      <c r="G1422" s="23" t="n"/>
      <c r="H1422" s="22" t="n"/>
      <c r="I1422" s="19" t="n"/>
      <c r="J1422" s="21" t="n"/>
      <c r="K1422" s="19" t="n"/>
      <c r="L1422" s="19" t="n"/>
      <c r="M1422" s="21" t="n"/>
      <c r="N1422" s="22" t="n"/>
      <c r="O1422" s="24">
        <f>IF(A1422&lt;&gt;"عهدة","",SUMIFS($G$8:$G$5007,$B$8:$B$5007,B1422,$A$8:$A$5007,"مصروف",$I$8:$I$5007,"&lt;&gt;مرفوض"))</f>
        <v/>
      </c>
      <c r="P1422" s="25">
        <f>IF(A1422&lt;&gt;"عهدة","",N(F1422)-O1422)</f>
        <v/>
      </c>
      <c r="Q1422" s="26">
        <f>IF(A1422="","",IF(A1422="عهدة",IF(N(F1422)=0,"⚠ أدخل قيمة العهدة",IF(P1422&lt;0,"⛔ عجز / زيادة مصروفات "&amp;TEXT(-P1422,"#,##0"),IF(COUNTIFS($B$8:$B$5007,B1422,$A$8:$A$5007,"مصروف",$I$8:$I$5007,"&lt;&gt;مرفوض",$K$8:$K$5007,"&lt;&gt;نعم")&gt;0,"⚠ "&amp;COUNTIFS($B$8:$B$5007,B1422,$A$8:$A$5007,"مصروف",$I$8:$I$5007,"&lt;&gt;مرفوض",$K$8:$K$5007,"&lt;&gt;نعم")&amp;" مصروف غير مسوى",IF(L1422="تمت التسوية",IF(P1422=0,"✔ متوازنة وتمت التسوية","✔ تمت التسوية – متبقي "&amp;TEXT(P1422,"#,##0")),IF(P1422&gt;0,"متبقي "&amp;TEXT(P1422,"#,##0"),"✔ متوازنة"))))),IF(R1422=0,"⚠ أضف سطر عهدة أولًا",IF(OR(C1422="",N(G1422)=0),"⚠ أكمل التاريخ والقيمة",IF(S1422="","⚠ التاريخ خارج السنة المالية",IF(H1422="","⚠ اختر بند الموازنة",IF(I1422="مرفوض","✖ مرفوض من المدير",IF(I1422&lt;&gt;"موافق","⏳ بانتظار موافقة المدير",IF(K1422&lt;&gt;"نعم","⚠ غير مسوى مع الحسابات","✔ معتمد ومسوى")))))))))</f>
        <v/>
      </c>
      <c r="R1422">
        <f>N(R1421)+IF(A1422="عهدة",1,0)</f>
        <v/>
      </c>
      <c r="S1422">
        <f>IF(C1422="","",IF(AND(C1422&gt;=DATE(2026,9,1),C1422&lt;=DATE(2027,8,31)),(YEAR(C1422)-2026)*12+MONTH(C1422)-8,""))</f>
        <v/>
      </c>
      <c r="T1422">
        <f>IF(AND(A1422="مصروف",R1422&gt;0,I1422="موافق",S1422&lt;&gt;"",H1422&lt;&gt;""),N(G1422),0)</f>
        <v/>
      </c>
    </row>
    <row r="1423">
      <c r="A1423" s="19" t="n"/>
      <c r="B1423" s="20">
        <f>IF(A1423="","",IF(R1423=0,"⚠ أضف سطر عهدة أولًا","DMT-"&amp;TEXT(R1423,"000")))</f>
        <v/>
      </c>
      <c r="C1423" s="21" t="n"/>
      <c r="D1423" s="20">
        <f>IF(C1423="","",IF(S1423="","خارج السنة المالية",INDEX(القوائم!$D$2:$D$13,S1423)))</f>
        <v/>
      </c>
      <c r="E1423" s="22" t="n"/>
      <c r="F1423" s="23" t="n"/>
      <c r="G1423" s="23" t="n"/>
      <c r="H1423" s="22" t="n"/>
      <c r="I1423" s="19" t="n"/>
      <c r="J1423" s="21" t="n"/>
      <c r="K1423" s="19" t="n"/>
      <c r="L1423" s="19" t="n"/>
      <c r="M1423" s="21" t="n"/>
      <c r="N1423" s="22" t="n"/>
      <c r="O1423" s="24">
        <f>IF(A1423&lt;&gt;"عهدة","",SUMIFS($G$8:$G$5007,$B$8:$B$5007,B1423,$A$8:$A$5007,"مصروف",$I$8:$I$5007,"&lt;&gt;مرفوض"))</f>
        <v/>
      </c>
      <c r="P1423" s="25">
        <f>IF(A1423&lt;&gt;"عهدة","",N(F1423)-O1423)</f>
        <v/>
      </c>
      <c r="Q1423" s="26">
        <f>IF(A1423="","",IF(A1423="عهدة",IF(N(F1423)=0,"⚠ أدخل قيمة العهدة",IF(P1423&lt;0,"⛔ عجز / زيادة مصروفات "&amp;TEXT(-P1423,"#,##0"),IF(COUNTIFS($B$8:$B$5007,B1423,$A$8:$A$5007,"مصروف",$I$8:$I$5007,"&lt;&gt;مرفوض",$K$8:$K$5007,"&lt;&gt;نعم")&gt;0,"⚠ "&amp;COUNTIFS($B$8:$B$5007,B1423,$A$8:$A$5007,"مصروف",$I$8:$I$5007,"&lt;&gt;مرفوض",$K$8:$K$5007,"&lt;&gt;نعم")&amp;" مصروف غير مسوى",IF(L1423="تمت التسوية",IF(P1423=0,"✔ متوازنة وتمت التسوية","✔ تمت التسوية – متبقي "&amp;TEXT(P1423,"#,##0")),IF(P1423&gt;0,"متبقي "&amp;TEXT(P1423,"#,##0"),"✔ متوازنة"))))),IF(R1423=0,"⚠ أضف سطر عهدة أولًا",IF(OR(C1423="",N(G1423)=0),"⚠ أكمل التاريخ والقيمة",IF(S1423="","⚠ التاريخ خارج السنة المالية",IF(H1423="","⚠ اختر بند الموازنة",IF(I1423="مرفوض","✖ مرفوض من المدير",IF(I1423&lt;&gt;"موافق","⏳ بانتظار موافقة المدير",IF(K1423&lt;&gt;"نعم","⚠ غير مسوى مع الحسابات","✔ معتمد ومسوى")))))))))</f>
        <v/>
      </c>
      <c r="R1423">
        <f>N(R1422)+IF(A1423="عهدة",1,0)</f>
        <v/>
      </c>
      <c r="S1423">
        <f>IF(C1423="","",IF(AND(C1423&gt;=DATE(2026,9,1),C1423&lt;=DATE(2027,8,31)),(YEAR(C1423)-2026)*12+MONTH(C1423)-8,""))</f>
        <v/>
      </c>
      <c r="T1423">
        <f>IF(AND(A1423="مصروف",R1423&gt;0,I1423="موافق",S1423&lt;&gt;"",H1423&lt;&gt;""),N(G1423),0)</f>
        <v/>
      </c>
    </row>
    <row r="1424">
      <c r="A1424" s="19" t="n"/>
      <c r="B1424" s="20">
        <f>IF(A1424="","",IF(R1424=0,"⚠ أضف سطر عهدة أولًا","DMT-"&amp;TEXT(R1424,"000")))</f>
        <v/>
      </c>
      <c r="C1424" s="21" t="n"/>
      <c r="D1424" s="20">
        <f>IF(C1424="","",IF(S1424="","خارج السنة المالية",INDEX(القوائم!$D$2:$D$13,S1424)))</f>
        <v/>
      </c>
      <c r="E1424" s="22" t="n"/>
      <c r="F1424" s="23" t="n"/>
      <c r="G1424" s="23" t="n"/>
      <c r="H1424" s="22" t="n"/>
      <c r="I1424" s="19" t="n"/>
      <c r="J1424" s="21" t="n"/>
      <c r="K1424" s="19" t="n"/>
      <c r="L1424" s="19" t="n"/>
      <c r="M1424" s="21" t="n"/>
      <c r="N1424" s="22" t="n"/>
      <c r="O1424" s="24">
        <f>IF(A1424&lt;&gt;"عهدة","",SUMIFS($G$8:$G$5007,$B$8:$B$5007,B1424,$A$8:$A$5007,"مصروف",$I$8:$I$5007,"&lt;&gt;مرفوض"))</f>
        <v/>
      </c>
      <c r="P1424" s="25">
        <f>IF(A1424&lt;&gt;"عهدة","",N(F1424)-O1424)</f>
        <v/>
      </c>
      <c r="Q1424" s="26">
        <f>IF(A1424="","",IF(A1424="عهدة",IF(N(F1424)=0,"⚠ أدخل قيمة العهدة",IF(P1424&lt;0,"⛔ عجز / زيادة مصروفات "&amp;TEXT(-P1424,"#,##0"),IF(COUNTIFS($B$8:$B$5007,B1424,$A$8:$A$5007,"مصروف",$I$8:$I$5007,"&lt;&gt;مرفوض",$K$8:$K$5007,"&lt;&gt;نعم")&gt;0,"⚠ "&amp;COUNTIFS($B$8:$B$5007,B1424,$A$8:$A$5007,"مصروف",$I$8:$I$5007,"&lt;&gt;مرفوض",$K$8:$K$5007,"&lt;&gt;نعم")&amp;" مصروف غير مسوى",IF(L1424="تمت التسوية",IF(P1424=0,"✔ متوازنة وتمت التسوية","✔ تمت التسوية – متبقي "&amp;TEXT(P1424,"#,##0")),IF(P1424&gt;0,"متبقي "&amp;TEXT(P1424,"#,##0"),"✔ متوازنة"))))),IF(R1424=0,"⚠ أضف سطر عهدة أولًا",IF(OR(C1424="",N(G1424)=0),"⚠ أكمل التاريخ والقيمة",IF(S1424="","⚠ التاريخ خارج السنة المالية",IF(H1424="","⚠ اختر بند الموازنة",IF(I1424="مرفوض","✖ مرفوض من المدير",IF(I1424&lt;&gt;"موافق","⏳ بانتظار موافقة المدير",IF(K1424&lt;&gt;"نعم","⚠ غير مسوى مع الحسابات","✔ معتمد ومسوى")))))))))</f>
        <v/>
      </c>
      <c r="R1424">
        <f>N(R1423)+IF(A1424="عهدة",1,0)</f>
        <v/>
      </c>
      <c r="S1424">
        <f>IF(C1424="","",IF(AND(C1424&gt;=DATE(2026,9,1),C1424&lt;=DATE(2027,8,31)),(YEAR(C1424)-2026)*12+MONTH(C1424)-8,""))</f>
        <v/>
      </c>
      <c r="T1424">
        <f>IF(AND(A1424="مصروف",R1424&gt;0,I1424="موافق",S1424&lt;&gt;"",H1424&lt;&gt;""),N(G1424),0)</f>
        <v/>
      </c>
    </row>
    <row r="1425">
      <c r="A1425" s="19" t="n"/>
      <c r="B1425" s="20">
        <f>IF(A1425="","",IF(R1425=0,"⚠ أضف سطر عهدة أولًا","DMT-"&amp;TEXT(R1425,"000")))</f>
        <v/>
      </c>
      <c r="C1425" s="21" t="n"/>
      <c r="D1425" s="20">
        <f>IF(C1425="","",IF(S1425="","خارج السنة المالية",INDEX(القوائم!$D$2:$D$13,S1425)))</f>
        <v/>
      </c>
      <c r="E1425" s="22" t="n"/>
      <c r="F1425" s="23" t="n"/>
      <c r="G1425" s="23" t="n"/>
      <c r="H1425" s="22" t="n"/>
      <c r="I1425" s="19" t="n"/>
      <c r="J1425" s="21" t="n"/>
      <c r="K1425" s="19" t="n"/>
      <c r="L1425" s="19" t="n"/>
      <c r="M1425" s="21" t="n"/>
      <c r="N1425" s="22" t="n"/>
      <c r="O1425" s="24">
        <f>IF(A1425&lt;&gt;"عهدة","",SUMIFS($G$8:$G$5007,$B$8:$B$5007,B1425,$A$8:$A$5007,"مصروف",$I$8:$I$5007,"&lt;&gt;مرفوض"))</f>
        <v/>
      </c>
      <c r="P1425" s="25">
        <f>IF(A1425&lt;&gt;"عهدة","",N(F1425)-O1425)</f>
        <v/>
      </c>
      <c r="Q1425" s="26">
        <f>IF(A1425="","",IF(A1425="عهدة",IF(N(F1425)=0,"⚠ أدخل قيمة العهدة",IF(P1425&lt;0,"⛔ عجز / زيادة مصروفات "&amp;TEXT(-P1425,"#,##0"),IF(COUNTIFS($B$8:$B$5007,B1425,$A$8:$A$5007,"مصروف",$I$8:$I$5007,"&lt;&gt;مرفوض",$K$8:$K$5007,"&lt;&gt;نعم")&gt;0,"⚠ "&amp;COUNTIFS($B$8:$B$5007,B1425,$A$8:$A$5007,"مصروف",$I$8:$I$5007,"&lt;&gt;مرفوض",$K$8:$K$5007,"&lt;&gt;نعم")&amp;" مصروف غير مسوى",IF(L1425="تمت التسوية",IF(P1425=0,"✔ متوازنة وتمت التسوية","✔ تمت التسوية – متبقي "&amp;TEXT(P1425,"#,##0")),IF(P1425&gt;0,"متبقي "&amp;TEXT(P1425,"#,##0"),"✔ متوازنة"))))),IF(R1425=0,"⚠ أضف سطر عهدة أولًا",IF(OR(C1425="",N(G1425)=0),"⚠ أكمل التاريخ والقيمة",IF(S1425="","⚠ التاريخ خارج السنة المالية",IF(H1425="","⚠ اختر بند الموازنة",IF(I1425="مرفوض","✖ مرفوض من المدير",IF(I1425&lt;&gt;"موافق","⏳ بانتظار موافقة المدير",IF(K1425&lt;&gt;"نعم","⚠ غير مسوى مع الحسابات","✔ معتمد ومسوى")))))))))</f>
        <v/>
      </c>
      <c r="R1425">
        <f>N(R1424)+IF(A1425="عهدة",1,0)</f>
        <v/>
      </c>
      <c r="S1425">
        <f>IF(C1425="","",IF(AND(C1425&gt;=DATE(2026,9,1),C1425&lt;=DATE(2027,8,31)),(YEAR(C1425)-2026)*12+MONTH(C1425)-8,""))</f>
        <v/>
      </c>
      <c r="T1425">
        <f>IF(AND(A1425="مصروف",R1425&gt;0,I1425="موافق",S1425&lt;&gt;"",H1425&lt;&gt;""),N(G1425),0)</f>
        <v/>
      </c>
    </row>
    <row r="1426">
      <c r="A1426" s="19" t="n"/>
      <c r="B1426" s="20">
        <f>IF(A1426="","",IF(R1426=0,"⚠ أضف سطر عهدة أولًا","DMT-"&amp;TEXT(R1426,"000")))</f>
        <v/>
      </c>
      <c r="C1426" s="21" t="n"/>
      <c r="D1426" s="20">
        <f>IF(C1426="","",IF(S1426="","خارج السنة المالية",INDEX(القوائم!$D$2:$D$13,S1426)))</f>
        <v/>
      </c>
      <c r="E1426" s="22" t="n"/>
      <c r="F1426" s="23" t="n"/>
      <c r="G1426" s="23" t="n"/>
      <c r="H1426" s="22" t="n"/>
      <c r="I1426" s="19" t="n"/>
      <c r="J1426" s="21" t="n"/>
      <c r="K1426" s="19" t="n"/>
      <c r="L1426" s="19" t="n"/>
      <c r="M1426" s="21" t="n"/>
      <c r="N1426" s="22" t="n"/>
      <c r="O1426" s="24">
        <f>IF(A1426&lt;&gt;"عهدة","",SUMIFS($G$8:$G$5007,$B$8:$B$5007,B1426,$A$8:$A$5007,"مصروف",$I$8:$I$5007,"&lt;&gt;مرفوض"))</f>
        <v/>
      </c>
      <c r="P1426" s="25">
        <f>IF(A1426&lt;&gt;"عهدة","",N(F1426)-O1426)</f>
        <v/>
      </c>
      <c r="Q1426" s="26">
        <f>IF(A1426="","",IF(A1426="عهدة",IF(N(F1426)=0,"⚠ أدخل قيمة العهدة",IF(P1426&lt;0,"⛔ عجز / زيادة مصروفات "&amp;TEXT(-P1426,"#,##0"),IF(COUNTIFS($B$8:$B$5007,B1426,$A$8:$A$5007,"مصروف",$I$8:$I$5007,"&lt;&gt;مرفوض",$K$8:$K$5007,"&lt;&gt;نعم")&gt;0,"⚠ "&amp;COUNTIFS($B$8:$B$5007,B1426,$A$8:$A$5007,"مصروف",$I$8:$I$5007,"&lt;&gt;مرفوض",$K$8:$K$5007,"&lt;&gt;نعم")&amp;" مصروف غير مسوى",IF(L1426="تمت التسوية",IF(P1426=0,"✔ متوازنة وتمت التسوية","✔ تمت التسوية – متبقي "&amp;TEXT(P1426,"#,##0")),IF(P1426&gt;0,"متبقي "&amp;TEXT(P1426,"#,##0"),"✔ متوازنة"))))),IF(R1426=0,"⚠ أضف سطر عهدة أولًا",IF(OR(C1426="",N(G1426)=0),"⚠ أكمل التاريخ والقيمة",IF(S1426="","⚠ التاريخ خارج السنة المالية",IF(H1426="","⚠ اختر بند الموازنة",IF(I1426="مرفوض","✖ مرفوض من المدير",IF(I1426&lt;&gt;"موافق","⏳ بانتظار موافقة المدير",IF(K1426&lt;&gt;"نعم","⚠ غير مسوى مع الحسابات","✔ معتمد ومسوى")))))))))</f>
        <v/>
      </c>
      <c r="R1426">
        <f>N(R1425)+IF(A1426="عهدة",1,0)</f>
        <v/>
      </c>
      <c r="S1426">
        <f>IF(C1426="","",IF(AND(C1426&gt;=DATE(2026,9,1),C1426&lt;=DATE(2027,8,31)),(YEAR(C1426)-2026)*12+MONTH(C1426)-8,""))</f>
        <v/>
      </c>
      <c r="T1426">
        <f>IF(AND(A1426="مصروف",R1426&gt;0,I1426="موافق",S1426&lt;&gt;"",H1426&lt;&gt;""),N(G1426),0)</f>
        <v/>
      </c>
    </row>
    <row r="1427">
      <c r="A1427" s="19" t="n"/>
      <c r="B1427" s="20">
        <f>IF(A1427="","",IF(R1427=0,"⚠ أضف سطر عهدة أولًا","DMT-"&amp;TEXT(R1427,"000")))</f>
        <v/>
      </c>
      <c r="C1427" s="21" t="n"/>
      <c r="D1427" s="20">
        <f>IF(C1427="","",IF(S1427="","خارج السنة المالية",INDEX(القوائم!$D$2:$D$13,S1427)))</f>
        <v/>
      </c>
      <c r="E1427" s="22" t="n"/>
      <c r="F1427" s="23" t="n"/>
      <c r="G1427" s="23" t="n"/>
      <c r="H1427" s="22" t="n"/>
      <c r="I1427" s="19" t="n"/>
      <c r="J1427" s="21" t="n"/>
      <c r="K1427" s="19" t="n"/>
      <c r="L1427" s="19" t="n"/>
      <c r="M1427" s="21" t="n"/>
      <c r="N1427" s="22" t="n"/>
      <c r="O1427" s="24">
        <f>IF(A1427&lt;&gt;"عهدة","",SUMIFS($G$8:$G$5007,$B$8:$B$5007,B1427,$A$8:$A$5007,"مصروف",$I$8:$I$5007,"&lt;&gt;مرفوض"))</f>
        <v/>
      </c>
      <c r="P1427" s="25">
        <f>IF(A1427&lt;&gt;"عهدة","",N(F1427)-O1427)</f>
        <v/>
      </c>
      <c r="Q1427" s="26">
        <f>IF(A1427="","",IF(A1427="عهدة",IF(N(F1427)=0,"⚠ أدخل قيمة العهدة",IF(P1427&lt;0,"⛔ عجز / زيادة مصروفات "&amp;TEXT(-P1427,"#,##0"),IF(COUNTIFS($B$8:$B$5007,B1427,$A$8:$A$5007,"مصروف",$I$8:$I$5007,"&lt;&gt;مرفوض",$K$8:$K$5007,"&lt;&gt;نعم")&gt;0,"⚠ "&amp;COUNTIFS($B$8:$B$5007,B1427,$A$8:$A$5007,"مصروف",$I$8:$I$5007,"&lt;&gt;مرفوض",$K$8:$K$5007,"&lt;&gt;نعم")&amp;" مصروف غير مسوى",IF(L1427="تمت التسوية",IF(P1427=0,"✔ متوازنة وتمت التسوية","✔ تمت التسوية – متبقي "&amp;TEXT(P1427,"#,##0")),IF(P1427&gt;0,"متبقي "&amp;TEXT(P1427,"#,##0"),"✔ متوازنة"))))),IF(R1427=0,"⚠ أضف سطر عهدة أولًا",IF(OR(C1427="",N(G1427)=0),"⚠ أكمل التاريخ والقيمة",IF(S1427="","⚠ التاريخ خارج السنة المالية",IF(H1427="","⚠ اختر بند الموازنة",IF(I1427="مرفوض","✖ مرفوض من المدير",IF(I1427&lt;&gt;"موافق","⏳ بانتظار موافقة المدير",IF(K1427&lt;&gt;"نعم","⚠ غير مسوى مع الحسابات","✔ معتمد ومسوى")))))))))</f>
        <v/>
      </c>
      <c r="R1427">
        <f>N(R1426)+IF(A1427="عهدة",1,0)</f>
        <v/>
      </c>
      <c r="S1427">
        <f>IF(C1427="","",IF(AND(C1427&gt;=DATE(2026,9,1),C1427&lt;=DATE(2027,8,31)),(YEAR(C1427)-2026)*12+MONTH(C1427)-8,""))</f>
        <v/>
      </c>
      <c r="T1427">
        <f>IF(AND(A1427="مصروف",R1427&gt;0,I1427="موافق",S1427&lt;&gt;"",H1427&lt;&gt;""),N(G1427),0)</f>
        <v/>
      </c>
    </row>
    <row r="1428">
      <c r="A1428" s="19" t="n"/>
      <c r="B1428" s="20">
        <f>IF(A1428="","",IF(R1428=0,"⚠ أضف سطر عهدة أولًا","DMT-"&amp;TEXT(R1428,"000")))</f>
        <v/>
      </c>
      <c r="C1428" s="21" t="n"/>
      <c r="D1428" s="20">
        <f>IF(C1428="","",IF(S1428="","خارج السنة المالية",INDEX(القوائم!$D$2:$D$13,S1428)))</f>
        <v/>
      </c>
      <c r="E1428" s="22" t="n"/>
      <c r="F1428" s="23" t="n"/>
      <c r="G1428" s="23" t="n"/>
      <c r="H1428" s="22" t="n"/>
      <c r="I1428" s="19" t="n"/>
      <c r="J1428" s="21" t="n"/>
      <c r="K1428" s="19" t="n"/>
      <c r="L1428" s="19" t="n"/>
      <c r="M1428" s="21" t="n"/>
      <c r="N1428" s="22" t="n"/>
      <c r="O1428" s="24">
        <f>IF(A1428&lt;&gt;"عهدة","",SUMIFS($G$8:$G$5007,$B$8:$B$5007,B1428,$A$8:$A$5007,"مصروف",$I$8:$I$5007,"&lt;&gt;مرفوض"))</f>
        <v/>
      </c>
      <c r="P1428" s="25">
        <f>IF(A1428&lt;&gt;"عهدة","",N(F1428)-O1428)</f>
        <v/>
      </c>
      <c r="Q1428" s="26">
        <f>IF(A1428="","",IF(A1428="عهدة",IF(N(F1428)=0,"⚠ أدخل قيمة العهدة",IF(P1428&lt;0,"⛔ عجز / زيادة مصروفات "&amp;TEXT(-P1428,"#,##0"),IF(COUNTIFS($B$8:$B$5007,B1428,$A$8:$A$5007,"مصروف",$I$8:$I$5007,"&lt;&gt;مرفوض",$K$8:$K$5007,"&lt;&gt;نعم")&gt;0,"⚠ "&amp;COUNTIFS($B$8:$B$5007,B1428,$A$8:$A$5007,"مصروف",$I$8:$I$5007,"&lt;&gt;مرفوض",$K$8:$K$5007,"&lt;&gt;نعم")&amp;" مصروف غير مسوى",IF(L1428="تمت التسوية",IF(P1428=0,"✔ متوازنة وتمت التسوية","✔ تمت التسوية – متبقي "&amp;TEXT(P1428,"#,##0")),IF(P1428&gt;0,"متبقي "&amp;TEXT(P1428,"#,##0"),"✔ متوازنة"))))),IF(R1428=0,"⚠ أضف سطر عهدة أولًا",IF(OR(C1428="",N(G1428)=0),"⚠ أكمل التاريخ والقيمة",IF(S1428="","⚠ التاريخ خارج السنة المالية",IF(H1428="","⚠ اختر بند الموازنة",IF(I1428="مرفوض","✖ مرفوض من المدير",IF(I1428&lt;&gt;"موافق","⏳ بانتظار موافقة المدير",IF(K1428&lt;&gt;"نعم","⚠ غير مسوى مع الحسابات","✔ معتمد ومسوى")))))))))</f>
        <v/>
      </c>
      <c r="R1428">
        <f>N(R1427)+IF(A1428="عهدة",1,0)</f>
        <v/>
      </c>
      <c r="S1428">
        <f>IF(C1428="","",IF(AND(C1428&gt;=DATE(2026,9,1),C1428&lt;=DATE(2027,8,31)),(YEAR(C1428)-2026)*12+MONTH(C1428)-8,""))</f>
        <v/>
      </c>
      <c r="T1428">
        <f>IF(AND(A1428="مصروف",R1428&gt;0,I1428="موافق",S1428&lt;&gt;"",H1428&lt;&gt;""),N(G1428),0)</f>
        <v/>
      </c>
    </row>
    <row r="1429">
      <c r="A1429" s="19" t="n"/>
      <c r="B1429" s="20">
        <f>IF(A1429="","",IF(R1429=0,"⚠ أضف سطر عهدة أولًا","DMT-"&amp;TEXT(R1429,"000")))</f>
        <v/>
      </c>
      <c r="C1429" s="21" t="n"/>
      <c r="D1429" s="20">
        <f>IF(C1429="","",IF(S1429="","خارج السنة المالية",INDEX(القوائم!$D$2:$D$13,S1429)))</f>
        <v/>
      </c>
      <c r="E1429" s="22" t="n"/>
      <c r="F1429" s="23" t="n"/>
      <c r="G1429" s="23" t="n"/>
      <c r="H1429" s="22" t="n"/>
      <c r="I1429" s="19" t="n"/>
      <c r="J1429" s="21" t="n"/>
      <c r="K1429" s="19" t="n"/>
      <c r="L1429" s="19" t="n"/>
      <c r="M1429" s="21" t="n"/>
      <c r="N1429" s="22" t="n"/>
      <c r="O1429" s="24">
        <f>IF(A1429&lt;&gt;"عهدة","",SUMIFS($G$8:$G$5007,$B$8:$B$5007,B1429,$A$8:$A$5007,"مصروف",$I$8:$I$5007,"&lt;&gt;مرفوض"))</f>
        <v/>
      </c>
      <c r="P1429" s="25">
        <f>IF(A1429&lt;&gt;"عهدة","",N(F1429)-O1429)</f>
        <v/>
      </c>
      <c r="Q1429" s="26">
        <f>IF(A1429="","",IF(A1429="عهدة",IF(N(F1429)=0,"⚠ أدخل قيمة العهدة",IF(P1429&lt;0,"⛔ عجز / زيادة مصروفات "&amp;TEXT(-P1429,"#,##0"),IF(COUNTIFS($B$8:$B$5007,B1429,$A$8:$A$5007,"مصروف",$I$8:$I$5007,"&lt;&gt;مرفوض",$K$8:$K$5007,"&lt;&gt;نعم")&gt;0,"⚠ "&amp;COUNTIFS($B$8:$B$5007,B1429,$A$8:$A$5007,"مصروف",$I$8:$I$5007,"&lt;&gt;مرفوض",$K$8:$K$5007,"&lt;&gt;نعم")&amp;" مصروف غير مسوى",IF(L1429="تمت التسوية",IF(P1429=0,"✔ متوازنة وتمت التسوية","✔ تمت التسوية – متبقي "&amp;TEXT(P1429,"#,##0")),IF(P1429&gt;0,"متبقي "&amp;TEXT(P1429,"#,##0"),"✔ متوازنة"))))),IF(R1429=0,"⚠ أضف سطر عهدة أولًا",IF(OR(C1429="",N(G1429)=0),"⚠ أكمل التاريخ والقيمة",IF(S1429="","⚠ التاريخ خارج السنة المالية",IF(H1429="","⚠ اختر بند الموازنة",IF(I1429="مرفوض","✖ مرفوض من المدير",IF(I1429&lt;&gt;"موافق","⏳ بانتظار موافقة المدير",IF(K1429&lt;&gt;"نعم","⚠ غير مسوى مع الحسابات","✔ معتمد ومسوى")))))))))</f>
        <v/>
      </c>
      <c r="R1429">
        <f>N(R1428)+IF(A1429="عهدة",1,0)</f>
        <v/>
      </c>
      <c r="S1429">
        <f>IF(C1429="","",IF(AND(C1429&gt;=DATE(2026,9,1),C1429&lt;=DATE(2027,8,31)),(YEAR(C1429)-2026)*12+MONTH(C1429)-8,""))</f>
        <v/>
      </c>
      <c r="T1429">
        <f>IF(AND(A1429="مصروف",R1429&gt;0,I1429="موافق",S1429&lt;&gt;"",H1429&lt;&gt;""),N(G1429),0)</f>
        <v/>
      </c>
    </row>
    <row r="1430">
      <c r="A1430" s="19" t="n"/>
      <c r="B1430" s="20">
        <f>IF(A1430="","",IF(R1430=0,"⚠ أضف سطر عهدة أولًا","DMT-"&amp;TEXT(R1430,"000")))</f>
        <v/>
      </c>
      <c r="C1430" s="21" t="n"/>
      <c r="D1430" s="20">
        <f>IF(C1430="","",IF(S1430="","خارج السنة المالية",INDEX(القوائم!$D$2:$D$13,S1430)))</f>
        <v/>
      </c>
      <c r="E1430" s="22" t="n"/>
      <c r="F1430" s="23" t="n"/>
      <c r="G1430" s="23" t="n"/>
      <c r="H1430" s="22" t="n"/>
      <c r="I1430" s="19" t="n"/>
      <c r="J1430" s="21" t="n"/>
      <c r="K1430" s="19" t="n"/>
      <c r="L1430" s="19" t="n"/>
      <c r="M1430" s="21" t="n"/>
      <c r="N1430" s="22" t="n"/>
      <c r="O1430" s="24">
        <f>IF(A1430&lt;&gt;"عهدة","",SUMIFS($G$8:$G$5007,$B$8:$B$5007,B1430,$A$8:$A$5007,"مصروف",$I$8:$I$5007,"&lt;&gt;مرفوض"))</f>
        <v/>
      </c>
      <c r="P1430" s="25">
        <f>IF(A1430&lt;&gt;"عهدة","",N(F1430)-O1430)</f>
        <v/>
      </c>
      <c r="Q1430" s="26">
        <f>IF(A1430="","",IF(A1430="عهدة",IF(N(F1430)=0,"⚠ أدخل قيمة العهدة",IF(P1430&lt;0,"⛔ عجز / زيادة مصروفات "&amp;TEXT(-P1430,"#,##0"),IF(COUNTIFS($B$8:$B$5007,B1430,$A$8:$A$5007,"مصروف",$I$8:$I$5007,"&lt;&gt;مرفوض",$K$8:$K$5007,"&lt;&gt;نعم")&gt;0,"⚠ "&amp;COUNTIFS($B$8:$B$5007,B1430,$A$8:$A$5007,"مصروف",$I$8:$I$5007,"&lt;&gt;مرفوض",$K$8:$K$5007,"&lt;&gt;نعم")&amp;" مصروف غير مسوى",IF(L1430="تمت التسوية",IF(P1430=0,"✔ متوازنة وتمت التسوية","✔ تمت التسوية – متبقي "&amp;TEXT(P1430,"#,##0")),IF(P1430&gt;0,"متبقي "&amp;TEXT(P1430,"#,##0"),"✔ متوازنة"))))),IF(R1430=0,"⚠ أضف سطر عهدة أولًا",IF(OR(C1430="",N(G1430)=0),"⚠ أكمل التاريخ والقيمة",IF(S1430="","⚠ التاريخ خارج السنة المالية",IF(H1430="","⚠ اختر بند الموازنة",IF(I1430="مرفوض","✖ مرفوض من المدير",IF(I1430&lt;&gt;"موافق","⏳ بانتظار موافقة المدير",IF(K1430&lt;&gt;"نعم","⚠ غير مسوى مع الحسابات","✔ معتمد ومسوى")))))))))</f>
        <v/>
      </c>
      <c r="R1430">
        <f>N(R1429)+IF(A1430="عهدة",1,0)</f>
        <v/>
      </c>
      <c r="S1430">
        <f>IF(C1430="","",IF(AND(C1430&gt;=DATE(2026,9,1),C1430&lt;=DATE(2027,8,31)),(YEAR(C1430)-2026)*12+MONTH(C1430)-8,""))</f>
        <v/>
      </c>
      <c r="T1430">
        <f>IF(AND(A1430="مصروف",R1430&gt;0,I1430="موافق",S1430&lt;&gt;"",H1430&lt;&gt;""),N(G1430),0)</f>
        <v/>
      </c>
    </row>
    <row r="1431">
      <c r="A1431" s="19" t="n"/>
      <c r="B1431" s="20">
        <f>IF(A1431="","",IF(R1431=0,"⚠ أضف سطر عهدة أولًا","DMT-"&amp;TEXT(R1431,"000")))</f>
        <v/>
      </c>
      <c r="C1431" s="21" t="n"/>
      <c r="D1431" s="20">
        <f>IF(C1431="","",IF(S1431="","خارج السنة المالية",INDEX(القوائم!$D$2:$D$13,S1431)))</f>
        <v/>
      </c>
      <c r="E1431" s="22" t="n"/>
      <c r="F1431" s="23" t="n"/>
      <c r="G1431" s="23" t="n"/>
      <c r="H1431" s="22" t="n"/>
      <c r="I1431" s="19" t="n"/>
      <c r="J1431" s="21" t="n"/>
      <c r="K1431" s="19" t="n"/>
      <c r="L1431" s="19" t="n"/>
      <c r="M1431" s="21" t="n"/>
      <c r="N1431" s="22" t="n"/>
      <c r="O1431" s="24">
        <f>IF(A1431&lt;&gt;"عهدة","",SUMIFS($G$8:$G$5007,$B$8:$B$5007,B1431,$A$8:$A$5007,"مصروف",$I$8:$I$5007,"&lt;&gt;مرفوض"))</f>
        <v/>
      </c>
      <c r="P1431" s="25">
        <f>IF(A1431&lt;&gt;"عهدة","",N(F1431)-O1431)</f>
        <v/>
      </c>
      <c r="Q1431" s="26">
        <f>IF(A1431="","",IF(A1431="عهدة",IF(N(F1431)=0,"⚠ أدخل قيمة العهدة",IF(P1431&lt;0,"⛔ عجز / زيادة مصروفات "&amp;TEXT(-P1431,"#,##0"),IF(COUNTIFS($B$8:$B$5007,B1431,$A$8:$A$5007,"مصروف",$I$8:$I$5007,"&lt;&gt;مرفوض",$K$8:$K$5007,"&lt;&gt;نعم")&gt;0,"⚠ "&amp;COUNTIFS($B$8:$B$5007,B1431,$A$8:$A$5007,"مصروف",$I$8:$I$5007,"&lt;&gt;مرفوض",$K$8:$K$5007,"&lt;&gt;نعم")&amp;" مصروف غير مسوى",IF(L1431="تمت التسوية",IF(P1431=0,"✔ متوازنة وتمت التسوية","✔ تمت التسوية – متبقي "&amp;TEXT(P1431,"#,##0")),IF(P1431&gt;0,"متبقي "&amp;TEXT(P1431,"#,##0"),"✔ متوازنة"))))),IF(R1431=0,"⚠ أضف سطر عهدة أولًا",IF(OR(C1431="",N(G1431)=0),"⚠ أكمل التاريخ والقيمة",IF(S1431="","⚠ التاريخ خارج السنة المالية",IF(H1431="","⚠ اختر بند الموازنة",IF(I1431="مرفوض","✖ مرفوض من المدير",IF(I1431&lt;&gt;"موافق","⏳ بانتظار موافقة المدير",IF(K1431&lt;&gt;"نعم","⚠ غير مسوى مع الحسابات","✔ معتمد ومسوى")))))))))</f>
        <v/>
      </c>
      <c r="R1431">
        <f>N(R1430)+IF(A1431="عهدة",1,0)</f>
        <v/>
      </c>
      <c r="S1431">
        <f>IF(C1431="","",IF(AND(C1431&gt;=DATE(2026,9,1),C1431&lt;=DATE(2027,8,31)),(YEAR(C1431)-2026)*12+MONTH(C1431)-8,""))</f>
        <v/>
      </c>
      <c r="T1431">
        <f>IF(AND(A1431="مصروف",R1431&gt;0,I1431="موافق",S1431&lt;&gt;"",H1431&lt;&gt;""),N(G1431),0)</f>
        <v/>
      </c>
    </row>
    <row r="1432">
      <c r="A1432" s="19" t="n"/>
      <c r="B1432" s="20">
        <f>IF(A1432="","",IF(R1432=0,"⚠ أضف سطر عهدة أولًا","DMT-"&amp;TEXT(R1432,"000")))</f>
        <v/>
      </c>
      <c r="C1432" s="21" t="n"/>
      <c r="D1432" s="20">
        <f>IF(C1432="","",IF(S1432="","خارج السنة المالية",INDEX(القوائم!$D$2:$D$13,S1432)))</f>
        <v/>
      </c>
      <c r="E1432" s="22" t="n"/>
      <c r="F1432" s="23" t="n"/>
      <c r="G1432" s="23" t="n"/>
      <c r="H1432" s="22" t="n"/>
      <c r="I1432" s="19" t="n"/>
      <c r="J1432" s="21" t="n"/>
      <c r="K1432" s="19" t="n"/>
      <c r="L1432" s="19" t="n"/>
      <c r="M1432" s="21" t="n"/>
      <c r="N1432" s="22" t="n"/>
      <c r="O1432" s="24">
        <f>IF(A1432&lt;&gt;"عهدة","",SUMIFS($G$8:$G$5007,$B$8:$B$5007,B1432,$A$8:$A$5007,"مصروف",$I$8:$I$5007,"&lt;&gt;مرفوض"))</f>
        <v/>
      </c>
      <c r="P1432" s="25">
        <f>IF(A1432&lt;&gt;"عهدة","",N(F1432)-O1432)</f>
        <v/>
      </c>
      <c r="Q1432" s="26">
        <f>IF(A1432="","",IF(A1432="عهدة",IF(N(F1432)=0,"⚠ أدخل قيمة العهدة",IF(P1432&lt;0,"⛔ عجز / زيادة مصروفات "&amp;TEXT(-P1432,"#,##0"),IF(COUNTIFS($B$8:$B$5007,B1432,$A$8:$A$5007,"مصروف",$I$8:$I$5007,"&lt;&gt;مرفوض",$K$8:$K$5007,"&lt;&gt;نعم")&gt;0,"⚠ "&amp;COUNTIFS($B$8:$B$5007,B1432,$A$8:$A$5007,"مصروف",$I$8:$I$5007,"&lt;&gt;مرفوض",$K$8:$K$5007,"&lt;&gt;نعم")&amp;" مصروف غير مسوى",IF(L1432="تمت التسوية",IF(P1432=0,"✔ متوازنة وتمت التسوية","✔ تمت التسوية – متبقي "&amp;TEXT(P1432,"#,##0")),IF(P1432&gt;0,"متبقي "&amp;TEXT(P1432,"#,##0"),"✔ متوازنة"))))),IF(R1432=0,"⚠ أضف سطر عهدة أولًا",IF(OR(C1432="",N(G1432)=0),"⚠ أكمل التاريخ والقيمة",IF(S1432="","⚠ التاريخ خارج السنة المالية",IF(H1432="","⚠ اختر بند الموازنة",IF(I1432="مرفوض","✖ مرفوض من المدير",IF(I1432&lt;&gt;"موافق","⏳ بانتظار موافقة المدير",IF(K1432&lt;&gt;"نعم","⚠ غير مسوى مع الحسابات","✔ معتمد ومسوى")))))))))</f>
        <v/>
      </c>
      <c r="R1432">
        <f>N(R1431)+IF(A1432="عهدة",1,0)</f>
        <v/>
      </c>
      <c r="S1432">
        <f>IF(C1432="","",IF(AND(C1432&gt;=DATE(2026,9,1),C1432&lt;=DATE(2027,8,31)),(YEAR(C1432)-2026)*12+MONTH(C1432)-8,""))</f>
        <v/>
      </c>
      <c r="T1432">
        <f>IF(AND(A1432="مصروف",R1432&gt;0,I1432="موافق",S1432&lt;&gt;"",H1432&lt;&gt;""),N(G1432),0)</f>
        <v/>
      </c>
    </row>
    <row r="1433">
      <c r="A1433" s="19" t="n"/>
      <c r="B1433" s="20">
        <f>IF(A1433="","",IF(R1433=0,"⚠ أضف سطر عهدة أولًا","DMT-"&amp;TEXT(R1433,"000")))</f>
        <v/>
      </c>
      <c r="C1433" s="21" t="n"/>
      <c r="D1433" s="20">
        <f>IF(C1433="","",IF(S1433="","خارج السنة المالية",INDEX(القوائم!$D$2:$D$13,S1433)))</f>
        <v/>
      </c>
      <c r="E1433" s="22" t="n"/>
      <c r="F1433" s="23" t="n"/>
      <c r="G1433" s="23" t="n"/>
      <c r="H1433" s="22" t="n"/>
      <c r="I1433" s="19" t="n"/>
      <c r="J1433" s="21" t="n"/>
      <c r="K1433" s="19" t="n"/>
      <c r="L1433" s="19" t="n"/>
      <c r="M1433" s="21" t="n"/>
      <c r="N1433" s="22" t="n"/>
      <c r="O1433" s="24">
        <f>IF(A1433&lt;&gt;"عهدة","",SUMIFS($G$8:$G$5007,$B$8:$B$5007,B1433,$A$8:$A$5007,"مصروف",$I$8:$I$5007,"&lt;&gt;مرفوض"))</f>
        <v/>
      </c>
      <c r="P1433" s="25">
        <f>IF(A1433&lt;&gt;"عهدة","",N(F1433)-O1433)</f>
        <v/>
      </c>
      <c r="Q1433" s="26">
        <f>IF(A1433="","",IF(A1433="عهدة",IF(N(F1433)=0,"⚠ أدخل قيمة العهدة",IF(P1433&lt;0,"⛔ عجز / زيادة مصروفات "&amp;TEXT(-P1433,"#,##0"),IF(COUNTIFS($B$8:$B$5007,B1433,$A$8:$A$5007,"مصروف",$I$8:$I$5007,"&lt;&gt;مرفوض",$K$8:$K$5007,"&lt;&gt;نعم")&gt;0,"⚠ "&amp;COUNTIFS($B$8:$B$5007,B1433,$A$8:$A$5007,"مصروف",$I$8:$I$5007,"&lt;&gt;مرفوض",$K$8:$K$5007,"&lt;&gt;نعم")&amp;" مصروف غير مسوى",IF(L1433="تمت التسوية",IF(P1433=0,"✔ متوازنة وتمت التسوية","✔ تمت التسوية – متبقي "&amp;TEXT(P1433,"#,##0")),IF(P1433&gt;0,"متبقي "&amp;TEXT(P1433,"#,##0"),"✔ متوازنة"))))),IF(R1433=0,"⚠ أضف سطر عهدة أولًا",IF(OR(C1433="",N(G1433)=0),"⚠ أكمل التاريخ والقيمة",IF(S1433="","⚠ التاريخ خارج السنة المالية",IF(H1433="","⚠ اختر بند الموازنة",IF(I1433="مرفوض","✖ مرفوض من المدير",IF(I1433&lt;&gt;"موافق","⏳ بانتظار موافقة المدير",IF(K1433&lt;&gt;"نعم","⚠ غير مسوى مع الحسابات","✔ معتمد ومسوى")))))))))</f>
        <v/>
      </c>
      <c r="R1433">
        <f>N(R1432)+IF(A1433="عهدة",1,0)</f>
        <v/>
      </c>
      <c r="S1433">
        <f>IF(C1433="","",IF(AND(C1433&gt;=DATE(2026,9,1),C1433&lt;=DATE(2027,8,31)),(YEAR(C1433)-2026)*12+MONTH(C1433)-8,""))</f>
        <v/>
      </c>
      <c r="T1433">
        <f>IF(AND(A1433="مصروف",R1433&gt;0,I1433="موافق",S1433&lt;&gt;"",H1433&lt;&gt;""),N(G1433),0)</f>
        <v/>
      </c>
    </row>
    <row r="1434">
      <c r="A1434" s="19" t="n"/>
      <c r="B1434" s="20">
        <f>IF(A1434="","",IF(R1434=0,"⚠ أضف سطر عهدة أولًا","DMT-"&amp;TEXT(R1434,"000")))</f>
        <v/>
      </c>
      <c r="C1434" s="21" t="n"/>
      <c r="D1434" s="20">
        <f>IF(C1434="","",IF(S1434="","خارج السنة المالية",INDEX(القوائم!$D$2:$D$13,S1434)))</f>
        <v/>
      </c>
      <c r="E1434" s="22" t="n"/>
      <c r="F1434" s="23" t="n"/>
      <c r="G1434" s="23" t="n"/>
      <c r="H1434" s="22" t="n"/>
      <c r="I1434" s="19" t="n"/>
      <c r="J1434" s="21" t="n"/>
      <c r="K1434" s="19" t="n"/>
      <c r="L1434" s="19" t="n"/>
      <c r="M1434" s="21" t="n"/>
      <c r="N1434" s="22" t="n"/>
      <c r="O1434" s="24">
        <f>IF(A1434&lt;&gt;"عهدة","",SUMIFS($G$8:$G$5007,$B$8:$B$5007,B1434,$A$8:$A$5007,"مصروف",$I$8:$I$5007,"&lt;&gt;مرفوض"))</f>
        <v/>
      </c>
      <c r="P1434" s="25">
        <f>IF(A1434&lt;&gt;"عهدة","",N(F1434)-O1434)</f>
        <v/>
      </c>
      <c r="Q1434" s="26">
        <f>IF(A1434="","",IF(A1434="عهدة",IF(N(F1434)=0,"⚠ أدخل قيمة العهدة",IF(P1434&lt;0,"⛔ عجز / زيادة مصروفات "&amp;TEXT(-P1434,"#,##0"),IF(COUNTIFS($B$8:$B$5007,B1434,$A$8:$A$5007,"مصروف",$I$8:$I$5007,"&lt;&gt;مرفوض",$K$8:$K$5007,"&lt;&gt;نعم")&gt;0,"⚠ "&amp;COUNTIFS($B$8:$B$5007,B1434,$A$8:$A$5007,"مصروف",$I$8:$I$5007,"&lt;&gt;مرفوض",$K$8:$K$5007,"&lt;&gt;نعم")&amp;" مصروف غير مسوى",IF(L1434="تمت التسوية",IF(P1434=0,"✔ متوازنة وتمت التسوية","✔ تمت التسوية – متبقي "&amp;TEXT(P1434,"#,##0")),IF(P1434&gt;0,"متبقي "&amp;TEXT(P1434,"#,##0"),"✔ متوازنة"))))),IF(R1434=0,"⚠ أضف سطر عهدة أولًا",IF(OR(C1434="",N(G1434)=0),"⚠ أكمل التاريخ والقيمة",IF(S1434="","⚠ التاريخ خارج السنة المالية",IF(H1434="","⚠ اختر بند الموازنة",IF(I1434="مرفوض","✖ مرفوض من المدير",IF(I1434&lt;&gt;"موافق","⏳ بانتظار موافقة المدير",IF(K1434&lt;&gt;"نعم","⚠ غير مسوى مع الحسابات","✔ معتمد ومسوى")))))))))</f>
        <v/>
      </c>
      <c r="R1434">
        <f>N(R1433)+IF(A1434="عهدة",1,0)</f>
        <v/>
      </c>
      <c r="S1434">
        <f>IF(C1434="","",IF(AND(C1434&gt;=DATE(2026,9,1),C1434&lt;=DATE(2027,8,31)),(YEAR(C1434)-2026)*12+MONTH(C1434)-8,""))</f>
        <v/>
      </c>
      <c r="T1434">
        <f>IF(AND(A1434="مصروف",R1434&gt;0,I1434="موافق",S1434&lt;&gt;"",H1434&lt;&gt;""),N(G1434),0)</f>
        <v/>
      </c>
    </row>
    <row r="1435">
      <c r="A1435" s="19" t="n"/>
      <c r="B1435" s="20">
        <f>IF(A1435="","",IF(R1435=0,"⚠ أضف سطر عهدة أولًا","DMT-"&amp;TEXT(R1435,"000")))</f>
        <v/>
      </c>
      <c r="C1435" s="21" t="n"/>
      <c r="D1435" s="20">
        <f>IF(C1435="","",IF(S1435="","خارج السنة المالية",INDEX(القوائم!$D$2:$D$13,S1435)))</f>
        <v/>
      </c>
      <c r="E1435" s="22" t="n"/>
      <c r="F1435" s="23" t="n"/>
      <c r="G1435" s="23" t="n"/>
      <c r="H1435" s="22" t="n"/>
      <c r="I1435" s="19" t="n"/>
      <c r="J1435" s="21" t="n"/>
      <c r="K1435" s="19" t="n"/>
      <c r="L1435" s="19" t="n"/>
      <c r="M1435" s="21" t="n"/>
      <c r="N1435" s="22" t="n"/>
      <c r="O1435" s="24">
        <f>IF(A1435&lt;&gt;"عهدة","",SUMIFS($G$8:$G$5007,$B$8:$B$5007,B1435,$A$8:$A$5007,"مصروف",$I$8:$I$5007,"&lt;&gt;مرفوض"))</f>
        <v/>
      </c>
      <c r="P1435" s="25">
        <f>IF(A1435&lt;&gt;"عهدة","",N(F1435)-O1435)</f>
        <v/>
      </c>
      <c r="Q1435" s="26">
        <f>IF(A1435="","",IF(A1435="عهدة",IF(N(F1435)=0,"⚠ أدخل قيمة العهدة",IF(P1435&lt;0,"⛔ عجز / زيادة مصروفات "&amp;TEXT(-P1435,"#,##0"),IF(COUNTIFS($B$8:$B$5007,B1435,$A$8:$A$5007,"مصروف",$I$8:$I$5007,"&lt;&gt;مرفوض",$K$8:$K$5007,"&lt;&gt;نعم")&gt;0,"⚠ "&amp;COUNTIFS($B$8:$B$5007,B1435,$A$8:$A$5007,"مصروف",$I$8:$I$5007,"&lt;&gt;مرفوض",$K$8:$K$5007,"&lt;&gt;نعم")&amp;" مصروف غير مسوى",IF(L1435="تمت التسوية",IF(P1435=0,"✔ متوازنة وتمت التسوية","✔ تمت التسوية – متبقي "&amp;TEXT(P1435,"#,##0")),IF(P1435&gt;0,"متبقي "&amp;TEXT(P1435,"#,##0"),"✔ متوازنة"))))),IF(R1435=0,"⚠ أضف سطر عهدة أولًا",IF(OR(C1435="",N(G1435)=0),"⚠ أكمل التاريخ والقيمة",IF(S1435="","⚠ التاريخ خارج السنة المالية",IF(H1435="","⚠ اختر بند الموازنة",IF(I1435="مرفوض","✖ مرفوض من المدير",IF(I1435&lt;&gt;"موافق","⏳ بانتظار موافقة المدير",IF(K1435&lt;&gt;"نعم","⚠ غير مسوى مع الحسابات","✔ معتمد ومسوى")))))))))</f>
        <v/>
      </c>
      <c r="R1435">
        <f>N(R1434)+IF(A1435="عهدة",1,0)</f>
        <v/>
      </c>
      <c r="S1435">
        <f>IF(C1435="","",IF(AND(C1435&gt;=DATE(2026,9,1),C1435&lt;=DATE(2027,8,31)),(YEAR(C1435)-2026)*12+MONTH(C1435)-8,""))</f>
        <v/>
      </c>
      <c r="T1435">
        <f>IF(AND(A1435="مصروف",R1435&gt;0,I1435="موافق",S1435&lt;&gt;"",H1435&lt;&gt;""),N(G1435),0)</f>
        <v/>
      </c>
    </row>
    <row r="1436">
      <c r="A1436" s="19" t="n"/>
      <c r="B1436" s="20">
        <f>IF(A1436="","",IF(R1436=0,"⚠ أضف سطر عهدة أولًا","DMT-"&amp;TEXT(R1436,"000")))</f>
        <v/>
      </c>
      <c r="C1436" s="21" t="n"/>
      <c r="D1436" s="20">
        <f>IF(C1436="","",IF(S1436="","خارج السنة المالية",INDEX(القوائم!$D$2:$D$13,S1436)))</f>
        <v/>
      </c>
      <c r="E1436" s="22" t="n"/>
      <c r="F1436" s="23" t="n"/>
      <c r="G1436" s="23" t="n"/>
      <c r="H1436" s="22" t="n"/>
      <c r="I1436" s="19" t="n"/>
      <c r="J1436" s="21" t="n"/>
      <c r="K1436" s="19" t="n"/>
      <c r="L1436" s="19" t="n"/>
      <c r="M1436" s="21" t="n"/>
      <c r="N1436" s="22" t="n"/>
      <c r="O1436" s="24">
        <f>IF(A1436&lt;&gt;"عهدة","",SUMIFS($G$8:$G$5007,$B$8:$B$5007,B1436,$A$8:$A$5007,"مصروف",$I$8:$I$5007,"&lt;&gt;مرفوض"))</f>
        <v/>
      </c>
      <c r="P1436" s="25">
        <f>IF(A1436&lt;&gt;"عهدة","",N(F1436)-O1436)</f>
        <v/>
      </c>
      <c r="Q1436" s="26">
        <f>IF(A1436="","",IF(A1436="عهدة",IF(N(F1436)=0,"⚠ أدخل قيمة العهدة",IF(P1436&lt;0,"⛔ عجز / زيادة مصروفات "&amp;TEXT(-P1436,"#,##0"),IF(COUNTIFS($B$8:$B$5007,B1436,$A$8:$A$5007,"مصروف",$I$8:$I$5007,"&lt;&gt;مرفوض",$K$8:$K$5007,"&lt;&gt;نعم")&gt;0,"⚠ "&amp;COUNTIFS($B$8:$B$5007,B1436,$A$8:$A$5007,"مصروف",$I$8:$I$5007,"&lt;&gt;مرفوض",$K$8:$K$5007,"&lt;&gt;نعم")&amp;" مصروف غير مسوى",IF(L1436="تمت التسوية",IF(P1436=0,"✔ متوازنة وتمت التسوية","✔ تمت التسوية – متبقي "&amp;TEXT(P1436,"#,##0")),IF(P1436&gt;0,"متبقي "&amp;TEXT(P1436,"#,##0"),"✔ متوازنة"))))),IF(R1436=0,"⚠ أضف سطر عهدة أولًا",IF(OR(C1436="",N(G1436)=0),"⚠ أكمل التاريخ والقيمة",IF(S1436="","⚠ التاريخ خارج السنة المالية",IF(H1436="","⚠ اختر بند الموازنة",IF(I1436="مرفوض","✖ مرفوض من المدير",IF(I1436&lt;&gt;"موافق","⏳ بانتظار موافقة المدير",IF(K1436&lt;&gt;"نعم","⚠ غير مسوى مع الحسابات","✔ معتمد ومسوى")))))))))</f>
        <v/>
      </c>
      <c r="R1436">
        <f>N(R1435)+IF(A1436="عهدة",1,0)</f>
        <v/>
      </c>
      <c r="S1436">
        <f>IF(C1436="","",IF(AND(C1436&gt;=DATE(2026,9,1),C1436&lt;=DATE(2027,8,31)),(YEAR(C1436)-2026)*12+MONTH(C1436)-8,""))</f>
        <v/>
      </c>
      <c r="T1436">
        <f>IF(AND(A1436="مصروف",R1436&gt;0,I1436="موافق",S1436&lt;&gt;"",H1436&lt;&gt;""),N(G1436),0)</f>
        <v/>
      </c>
    </row>
    <row r="1437">
      <c r="A1437" s="19" t="n"/>
      <c r="B1437" s="20">
        <f>IF(A1437="","",IF(R1437=0,"⚠ أضف سطر عهدة أولًا","DMT-"&amp;TEXT(R1437,"000")))</f>
        <v/>
      </c>
      <c r="C1437" s="21" t="n"/>
      <c r="D1437" s="20">
        <f>IF(C1437="","",IF(S1437="","خارج السنة المالية",INDEX(القوائم!$D$2:$D$13,S1437)))</f>
        <v/>
      </c>
      <c r="E1437" s="22" t="n"/>
      <c r="F1437" s="23" t="n"/>
      <c r="G1437" s="23" t="n"/>
      <c r="H1437" s="22" t="n"/>
      <c r="I1437" s="19" t="n"/>
      <c r="J1437" s="21" t="n"/>
      <c r="K1437" s="19" t="n"/>
      <c r="L1437" s="19" t="n"/>
      <c r="M1437" s="21" t="n"/>
      <c r="N1437" s="22" t="n"/>
      <c r="O1437" s="24">
        <f>IF(A1437&lt;&gt;"عهدة","",SUMIFS($G$8:$G$5007,$B$8:$B$5007,B1437,$A$8:$A$5007,"مصروف",$I$8:$I$5007,"&lt;&gt;مرفوض"))</f>
        <v/>
      </c>
      <c r="P1437" s="25">
        <f>IF(A1437&lt;&gt;"عهدة","",N(F1437)-O1437)</f>
        <v/>
      </c>
      <c r="Q1437" s="26">
        <f>IF(A1437="","",IF(A1437="عهدة",IF(N(F1437)=0,"⚠ أدخل قيمة العهدة",IF(P1437&lt;0,"⛔ عجز / زيادة مصروفات "&amp;TEXT(-P1437,"#,##0"),IF(COUNTIFS($B$8:$B$5007,B1437,$A$8:$A$5007,"مصروف",$I$8:$I$5007,"&lt;&gt;مرفوض",$K$8:$K$5007,"&lt;&gt;نعم")&gt;0,"⚠ "&amp;COUNTIFS($B$8:$B$5007,B1437,$A$8:$A$5007,"مصروف",$I$8:$I$5007,"&lt;&gt;مرفوض",$K$8:$K$5007,"&lt;&gt;نعم")&amp;" مصروف غير مسوى",IF(L1437="تمت التسوية",IF(P1437=0,"✔ متوازنة وتمت التسوية","✔ تمت التسوية – متبقي "&amp;TEXT(P1437,"#,##0")),IF(P1437&gt;0,"متبقي "&amp;TEXT(P1437,"#,##0"),"✔ متوازنة"))))),IF(R1437=0,"⚠ أضف سطر عهدة أولًا",IF(OR(C1437="",N(G1437)=0),"⚠ أكمل التاريخ والقيمة",IF(S1437="","⚠ التاريخ خارج السنة المالية",IF(H1437="","⚠ اختر بند الموازنة",IF(I1437="مرفوض","✖ مرفوض من المدير",IF(I1437&lt;&gt;"موافق","⏳ بانتظار موافقة المدير",IF(K1437&lt;&gt;"نعم","⚠ غير مسوى مع الحسابات","✔ معتمد ومسوى")))))))))</f>
        <v/>
      </c>
      <c r="R1437">
        <f>N(R1436)+IF(A1437="عهدة",1,0)</f>
        <v/>
      </c>
      <c r="S1437">
        <f>IF(C1437="","",IF(AND(C1437&gt;=DATE(2026,9,1),C1437&lt;=DATE(2027,8,31)),(YEAR(C1437)-2026)*12+MONTH(C1437)-8,""))</f>
        <v/>
      </c>
      <c r="T1437">
        <f>IF(AND(A1437="مصروف",R1437&gt;0,I1437="موافق",S1437&lt;&gt;"",H1437&lt;&gt;""),N(G1437),0)</f>
        <v/>
      </c>
    </row>
    <row r="1438">
      <c r="A1438" s="19" t="n"/>
      <c r="B1438" s="20">
        <f>IF(A1438="","",IF(R1438=0,"⚠ أضف سطر عهدة أولًا","DMT-"&amp;TEXT(R1438,"000")))</f>
        <v/>
      </c>
      <c r="C1438" s="21" t="n"/>
      <c r="D1438" s="20">
        <f>IF(C1438="","",IF(S1438="","خارج السنة المالية",INDEX(القوائم!$D$2:$D$13,S1438)))</f>
        <v/>
      </c>
      <c r="E1438" s="22" t="n"/>
      <c r="F1438" s="23" t="n"/>
      <c r="G1438" s="23" t="n"/>
      <c r="H1438" s="22" t="n"/>
      <c r="I1438" s="19" t="n"/>
      <c r="J1438" s="21" t="n"/>
      <c r="K1438" s="19" t="n"/>
      <c r="L1438" s="19" t="n"/>
      <c r="M1438" s="21" t="n"/>
      <c r="N1438" s="22" t="n"/>
      <c r="O1438" s="24">
        <f>IF(A1438&lt;&gt;"عهدة","",SUMIFS($G$8:$G$5007,$B$8:$B$5007,B1438,$A$8:$A$5007,"مصروف",$I$8:$I$5007,"&lt;&gt;مرفوض"))</f>
        <v/>
      </c>
      <c r="P1438" s="25">
        <f>IF(A1438&lt;&gt;"عهدة","",N(F1438)-O1438)</f>
        <v/>
      </c>
      <c r="Q1438" s="26">
        <f>IF(A1438="","",IF(A1438="عهدة",IF(N(F1438)=0,"⚠ أدخل قيمة العهدة",IF(P1438&lt;0,"⛔ عجز / زيادة مصروفات "&amp;TEXT(-P1438,"#,##0"),IF(COUNTIFS($B$8:$B$5007,B1438,$A$8:$A$5007,"مصروف",$I$8:$I$5007,"&lt;&gt;مرفوض",$K$8:$K$5007,"&lt;&gt;نعم")&gt;0,"⚠ "&amp;COUNTIFS($B$8:$B$5007,B1438,$A$8:$A$5007,"مصروف",$I$8:$I$5007,"&lt;&gt;مرفوض",$K$8:$K$5007,"&lt;&gt;نعم")&amp;" مصروف غير مسوى",IF(L1438="تمت التسوية",IF(P1438=0,"✔ متوازنة وتمت التسوية","✔ تمت التسوية – متبقي "&amp;TEXT(P1438,"#,##0")),IF(P1438&gt;0,"متبقي "&amp;TEXT(P1438,"#,##0"),"✔ متوازنة"))))),IF(R1438=0,"⚠ أضف سطر عهدة أولًا",IF(OR(C1438="",N(G1438)=0),"⚠ أكمل التاريخ والقيمة",IF(S1438="","⚠ التاريخ خارج السنة المالية",IF(H1438="","⚠ اختر بند الموازنة",IF(I1438="مرفوض","✖ مرفوض من المدير",IF(I1438&lt;&gt;"موافق","⏳ بانتظار موافقة المدير",IF(K1438&lt;&gt;"نعم","⚠ غير مسوى مع الحسابات","✔ معتمد ومسوى")))))))))</f>
        <v/>
      </c>
      <c r="R1438">
        <f>N(R1437)+IF(A1438="عهدة",1,0)</f>
        <v/>
      </c>
      <c r="S1438">
        <f>IF(C1438="","",IF(AND(C1438&gt;=DATE(2026,9,1),C1438&lt;=DATE(2027,8,31)),(YEAR(C1438)-2026)*12+MONTH(C1438)-8,""))</f>
        <v/>
      </c>
      <c r="T1438">
        <f>IF(AND(A1438="مصروف",R1438&gt;0,I1438="موافق",S1438&lt;&gt;"",H1438&lt;&gt;""),N(G1438),0)</f>
        <v/>
      </c>
    </row>
    <row r="1439">
      <c r="A1439" s="19" t="n"/>
      <c r="B1439" s="20">
        <f>IF(A1439="","",IF(R1439=0,"⚠ أضف سطر عهدة أولًا","DMT-"&amp;TEXT(R1439,"000")))</f>
        <v/>
      </c>
      <c r="C1439" s="21" t="n"/>
      <c r="D1439" s="20">
        <f>IF(C1439="","",IF(S1439="","خارج السنة المالية",INDEX(القوائم!$D$2:$D$13,S1439)))</f>
        <v/>
      </c>
      <c r="E1439" s="22" t="n"/>
      <c r="F1439" s="23" t="n"/>
      <c r="G1439" s="23" t="n"/>
      <c r="H1439" s="22" t="n"/>
      <c r="I1439" s="19" t="n"/>
      <c r="J1439" s="21" t="n"/>
      <c r="K1439" s="19" t="n"/>
      <c r="L1439" s="19" t="n"/>
      <c r="M1439" s="21" t="n"/>
      <c r="N1439" s="22" t="n"/>
      <c r="O1439" s="24">
        <f>IF(A1439&lt;&gt;"عهدة","",SUMIFS($G$8:$G$5007,$B$8:$B$5007,B1439,$A$8:$A$5007,"مصروف",$I$8:$I$5007,"&lt;&gt;مرفوض"))</f>
        <v/>
      </c>
      <c r="P1439" s="25">
        <f>IF(A1439&lt;&gt;"عهدة","",N(F1439)-O1439)</f>
        <v/>
      </c>
      <c r="Q1439" s="26">
        <f>IF(A1439="","",IF(A1439="عهدة",IF(N(F1439)=0,"⚠ أدخل قيمة العهدة",IF(P1439&lt;0,"⛔ عجز / زيادة مصروفات "&amp;TEXT(-P1439,"#,##0"),IF(COUNTIFS($B$8:$B$5007,B1439,$A$8:$A$5007,"مصروف",$I$8:$I$5007,"&lt;&gt;مرفوض",$K$8:$K$5007,"&lt;&gt;نعم")&gt;0,"⚠ "&amp;COUNTIFS($B$8:$B$5007,B1439,$A$8:$A$5007,"مصروف",$I$8:$I$5007,"&lt;&gt;مرفوض",$K$8:$K$5007,"&lt;&gt;نعم")&amp;" مصروف غير مسوى",IF(L1439="تمت التسوية",IF(P1439=0,"✔ متوازنة وتمت التسوية","✔ تمت التسوية – متبقي "&amp;TEXT(P1439,"#,##0")),IF(P1439&gt;0,"متبقي "&amp;TEXT(P1439,"#,##0"),"✔ متوازنة"))))),IF(R1439=0,"⚠ أضف سطر عهدة أولًا",IF(OR(C1439="",N(G1439)=0),"⚠ أكمل التاريخ والقيمة",IF(S1439="","⚠ التاريخ خارج السنة المالية",IF(H1439="","⚠ اختر بند الموازنة",IF(I1439="مرفوض","✖ مرفوض من المدير",IF(I1439&lt;&gt;"موافق","⏳ بانتظار موافقة المدير",IF(K1439&lt;&gt;"نعم","⚠ غير مسوى مع الحسابات","✔ معتمد ومسوى")))))))))</f>
        <v/>
      </c>
      <c r="R1439">
        <f>N(R1438)+IF(A1439="عهدة",1,0)</f>
        <v/>
      </c>
      <c r="S1439">
        <f>IF(C1439="","",IF(AND(C1439&gt;=DATE(2026,9,1),C1439&lt;=DATE(2027,8,31)),(YEAR(C1439)-2026)*12+MONTH(C1439)-8,""))</f>
        <v/>
      </c>
      <c r="T1439">
        <f>IF(AND(A1439="مصروف",R1439&gt;0,I1439="موافق",S1439&lt;&gt;"",H1439&lt;&gt;""),N(G1439),0)</f>
        <v/>
      </c>
    </row>
    <row r="1440">
      <c r="A1440" s="19" t="n"/>
      <c r="B1440" s="20">
        <f>IF(A1440="","",IF(R1440=0,"⚠ أضف سطر عهدة أولًا","DMT-"&amp;TEXT(R1440,"000")))</f>
        <v/>
      </c>
      <c r="C1440" s="21" t="n"/>
      <c r="D1440" s="20">
        <f>IF(C1440="","",IF(S1440="","خارج السنة المالية",INDEX(القوائم!$D$2:$D$13,S1440)))</f>
        <v/>
      </c>
      <c r="E1440" s="22" t="n"/>
      <c r="F1440" s="23" t="n"/>
      <c r="G1440" s="23" t="n"/>
      <c r="H1440" s="22" t="n"/>
      <c r="I1440" s="19" t="n"/>
      <c r="J1440" s="21" t="n"/>
      <c r="K1440" s="19" t="n"/>
      <c r="L1440" s="19" t="n"/>
      <c r="M1440" s="21" t="n"/>
      <c r="N1440" s="22" t="n"/>
      <c r="O1440" s="24">
        <f>IF(A1440&lt;&gt;"عهدة","",SUMIFS($G$8:$G$5007,$B$8:$B$5007,B1440,$A$8:$A$5007,"مصروف",$I$8:$I$5007,"&lt;&gt;مرفوض"))</f>
        <v/>
      </c>
      <c r="P1440" s="25">
        <f>IF(A1440&lt;&gt;"عهدة","",N(F1440)-O1440)</f>
        <v/>
      </c>
      <c r="Q1440" s="26">
        <f>IF(A1440="","",IF(A1440="عهدة",IF(N(F1440)=0,"⚠ أدخل قيمة العهدة",IF(P1440&lt;0,"⛔ عجز / زيادة مصروفات "&amp;TEXT(-P1440,"#,##0"),IF(COUNTIFS($B$8:$B$5007,B1440,$A$8:$A$5007,"مصروف",$I$8:$I$5007,"&lt;&gt;مرفوض",$K$8:$K$5007,"&lt;&gt;نعم")&gt;0,"⚠ "&amp;COUNTIFS($B$8:$B$5007,B1440,$A$8:$A$5007,"مصروف",$I$8:$I$5007,"&lt;&gt;مرفوض",$K$8:$K$5007,"&lt;&gt;نعم")&amp;" مصروف غير مسوى",IF(L1440="تمت التسوية",IF(P1440=0,"✔ متوازنة وتمت التسوية","✔ تمت التسوية – متبقي "&amp;TEXT(P1440,"#,##0")),IF(P1440&gt;0,"متبقي "&amp;TEXT(P1440,"#,##0"),"✔ متوازنة"))))),IF(R1440=0,"⚠ أضف سطر عهدة أولًا",IF(OR(C1440="",N(G1440)=0),"⚠ أكمل التاريخ والقيمة",IF(S1440="","⚠ التاريخ خارج السنة المالية",IF(H1440="","⚠ اختر بند الموازنة",IF(I1440="مرفوض","✖ مرفوض من المدير",IF(I1440&lt;&gt;"موافق","⏳ بانتظار موافقة المدير",IF(K1440&lt;&gt;"نعم","⚠ غير مسوى مع الحسابات","✔ معتمد ومسوى")))))))))</f>
        <v/>
      </c>
      <c r="R1440">
        <f>N(R1439)+IF(A1440="عهدة",1,0)</f>
        <v/>
      </c>
      <c r="S1440">
        <f>IF(C1440="","",IF(AND(C1440&gt;=DATE(2026,9,1),C1440&lt;=DATE(2027,8,31)),(YEAR(C1440)-2026)*12+MONTH(C1440)-8,""))</f>
        <v/>
      </c>
      <c r="T1440">
        <f>IF(AND(A1440="مصروف",R1440&gt;0,I1440="موافق",S1440&lt;&gt;"",H1440&lt;&gt;""),N(G1440),0)</f>
        <v/>
      </c>
    </row>
    <row r="1441">
      <c r="A1441" s="19" t="n"/>
      <c r="B1441" s="20">
        <f>IF(A1441="","",IF(R1441=0,"⚠ أضف سطر عهدة أولًا","DMT-"&amp;TEXT(R1441,"000")))</f>
        <v/>
      </c>
      <c r="C1441" s="21" t="n"/>
      <c r="D1441" s="20">
        <f>IF(C1441="","",IF(S1441="","خارج السنة المالية",INDEX(القوائم!$D$2:$D$13,S1441)))</f>
        <v/>
      </c>
      <c r="E1441" s="22" t="n"/>
      <c r="F1441" s="23" t="n"/>
      <c r="G1441" s="23" t="n"/>
      <c r="H1441" s="22" t="n"/>
      <c r="I1441" s="19" t="n"/>
      <c r="J1441" s="21" t="n"/>
      <c r="K1441" s="19" t="n"/>
      <c r="L1441" s="19" t="n"/>
      <c r="M1441" s="21" t="n"/>
      <c r="N1441" s="22" t="n"/>
      <c r="O1441" s="24">
        <f>IF(A1441&lt;&gt;"عهدة","",SUMIFS($G$8:$G$5007,$B$8:$B$5007,B1441,$A$8:$A$5007,"مصروف",$I$8:$I$5007,"&lt;&gt;مرفوض"))</f>
        <v/>
      </c>
      <c r="P1441" s="25">
        <f>IF(A1441&lt;&gt;"عهدة","",N(F1441)-O1441)</f>
        <v/>
      </c>
      <c r="Q1441" s="26">
        <f>IF(A1441="","",IF(A1441="عهدة",IF(N(F1441)=0,"⚠ أدخل قيمة العهدة",IF(P1441&lt;0,"⛔ عجز / زيادة مصروفات "&amp;TEXT(-P1441,"#,##0"),IF(COUNTIFS($B$8:$B$5007,B1441,$A$8:$A$5007,"مصروف",$I$8:$I$5007,"&lt;&gt;مرفوض",$K$8:$K$5007,"&lt;&gt;نعم")&gt;0,"⚠ "&amp;COUNTIFS($B$8:$B$5007,B1441,$A$8:$A$5007,"مصروف",$I$8:$I$5007,"&lt;&gt;مرفوض",$K$8:$K$5007,"&lt;&gt;نعم")&amp;" مصروف غير مسوى",IF(L1441="تمت التسوية",IF(P1441=0,"✔ متوازنة وتمت التسوية","✔ تمت التسوية – متبقي "&amp;TEXT(P1441,"#,##0")),IF(P1441&gt;0,"متبقي "&amp;TEXT(P1441,"#,##0"),"✔ متوازنة"))))),IF(R1441=0,"⚠ أضف سطر عهدة أولًا",IF(OR(C1441="",N(G1441)=0),"⚠ أكمل التاريخ والقيمة",IF(S1441="","⚠ التاريخ خارج السنة المالية",IF(H1441="","⚠ اختر بند الموازنة",IF(I1441="مرفوض","✖ مرفوض من المدير",IF(I1441&lt;&gt;"موافق","⏳ بانتظار موافقة المدير",IF(K1441&lt;&gt;"نعم","⚠ غير مسوى مع الحسابات","✔ معتمد ومسوى")))))))))</f>
        <v/>
      </c>
      <c r="R1441">
        <f>N(R1440)+IF(A1441="عهدة",1,0)</f>
        <v/>
      </c>
      <c r="S1441">
        <f>IF(C1441="","",IF(AND(C1441&gt;=DATE(2026,9,1),C1441&lt;=DATE(2027,8,31)),(YEAR(C1441)-2026)*12+MONTH(C1441)-8,""))</f>
        <v/>
      </c>
      <c r="T1441">
        <f>IF(AND(A1441="مصروف",R1441&gt;0,I1441="موافق",S1441&lt;&gt;"",H1441&lt;&gt;""),N(G1441),0)</f>
        <v/>
      </c>
    </row>
    <row r="1442">
      <c r="A1442" s="19" t="n"/>
      <c r="B1442" s="20">
        <f>IF(A1442="","",IF(R1442=0,"⚠ أضف سطر عهدة أولًا","DMT-"&amp;TEXT(R1442,"000")))</f>
        <v/>
      </c>
      <c r="C1442" s="21" t="n"/>
      <c r="D1442" s="20">
        <f>IF(C1442="","",IF(S1442="","خارج السنة المالية",INDEX(القوائم!$D$2:$D$13,S1442)))</f>
        <v/>
      </c>
      <c r="E1442" s="22" t="n"/>
      <c r="F1442" s="23" t="n"/>
      <c r="G1442" s="23" t="n"/>
      <c r="H1442" s="22" t="n"/>
      <c r="I1442" s="19" t="n"/>
      <c r="J1442" s="21" t="n"/>
      <c r="K1442" s="19" t="n"/>
      <c r="L1442" s="19" t="n"/>
      <c r="M1442" s="21" t="n"/>
      <c r="N1442" s="22" t="n"/>
      <c r="O1442" s="24">
        <f>IF(A1442&lt;&gt;"عهدة","",SUMIFS($G$8:$G$5007,$B$8:$B$5007,B1442,$A$8:$A$5007,"مصروف",$I$8:$I$5007,"&lt;&gt;مرفوض"))</f>
        <v/>
      </c>
      <c r="P1442" s="25">
        <f>IF(A1442&lt;&gt;"عهدة","",N(F1442)-O1442)</f>
        <v/>
      </c>
      <c r="Q1442" s="26">
        <f>IF(A1442="","",IF(A1442="عهدة",IF(N(F1442)=0,"⚠ أدخل قيمة العهدة",IF(P1442&lt;0,"⛔ عجز / زيادة مصروفات "&amp;TEXT(-P1442,"#,##0"),IF(COUNTIFS($B$8:$B$5007,B1442,$A$8:$A$5007,"مصروف",$I$8:$I$5007,"&lt;&gt;مرفوض",$K$8:$K$5007,"&lt;&gt;نعم")&gt;0,"⚠ "&amp;COUNTIFS($B$8:$B$5007,B1442,$A$8:$A$5007,"مصروف",$I$8:$I$5007,"&lt;&gt;مرفوض",$K$8:$K$5007,"&lt;&gt;نعم")&amp;" مصروف غير مسوى",IF(L1442="تمت التسوية",IF(P1442=0,"✔ متوازنة وتمت التسوية","✔ تمت التسوية – متبقي "&amp;TEXT(P1442,"#,##0")),IF(P1442&gt;0,"متبقي "&amp;TEXT(P1442,"#,##0"),"✔ متوازنة"))))),IF(R1442=0,"⚠ أضف سطر عهدة أولًا",IF(OR(C1442="",N(G1442)=0),"⚠ أكمل التاريخ والقيمة",IF(S1442="","⚠ التاريخ خارج السنة المالية",IF(H1442="","⚠ اختر بند الموازنة",IF(I1442="مرفوض","✖ مرفوض من المدير",IF(I1442&lt;&gt;"موافق","⏳ بانتظار موافقة المدير",IF(K1442&lt;&gt;"نعم","⚠ غير مسوى مع الحسابات","✔ معتمد ومسوى")))))))))</f>
        <v/>
      </c>
      <c r="R1442">
        <f>N(R1441)+IF(A1442="عهدة",1,0)</f>
        <v/>
      </c>
      <c r="S1442">
        <f>IF(C1442="","",IF(AND(C1442&gt;=DATE(2026,9,1),C1442&lt;=DATE(2027,8,31)),(YEAR(C1442)-2026)*12+MONTH(C1442)-8,""))</f>
        <v/>
      </c>
      <c r="T1442">
        <f>IF(AND(A1442="مصروف",R1442&gt;0,I1442="موافق",S1442&lt;&gt;"",H1442&lt;&gt;""),N(G1442),0)</f>
        <v/>
      </c>
    </row>
    <row r="1443">
      <c r="A1443" s="19" t="n"/>
      <c r="B1443" s="20">
        <f>IF(A1443="","",IF(R1443=0,"⚠ أضف سطر عهدة أولًا","DMT-"&amp;TEXT(R1443,"000")))</f>
        <v/>
      </c>
      <c r="C1443" s="21" t="n"/>
      <c r="D1443" s="20">
        <f>IF(C1443="","",IF(S1443="","خارج السنة المالية",INDEX(القوائم!$D$2:$D$13,S1443)))</f>
        <v/>
      </c>
      <c r="E1443" s="22" t="n"/>
      <c r="F1443" s="23" t="n"/>
      <c r="G1443" s="23" t="n"/>
      <c r="H1443" s="22" t="n"/>
      <c r="I1443" s="19" t="n"/>
      <c r="J1443" s="21" t="n"/>
      <c r="K1443" s="19" t="n"/>
      <c r="L1443" s="19" t="n"/>
      <c r="M1443" s="21" t="n"/>
      <c r="N1443" s="22" t="n"/>
      <c r="O1443" s="24">
        <f>IF(A1443&lt;&gt;"عهدة","",SUMIFS($G$8:$G$5007,$B$8:$B$5007,B1443,$A$8:$A$5007,"مصروف",$I$8:$I$5007,"&lt;&gt;مرفوض"))</f>
        <v/>
      </c>
      <c r="P1443" s="25">
        <f>IF(A1443&lt;&gt;"عهدة","",N(F1443)-O1443)</f>
        <v/>
      </c>
      <c r="Q1443" s="26">
        <f>IF(A1443="","",IF(A1443="عهدة",IF(N(F1443)=0,"⚠ أدخل قيمة العهدة",IF(P1443&lt;0,"⛔ عجز / زيادة مصروفات "&amp;TEXT(-P1443,"#,##0"),IF(COUNTIFS($B$8:$B$5007,B1443,$A$8:$A$5007,"مصروف",$I$8:$I$5007,"&lt;&gt;مرفوض",$K$8:$K$5007,"&lt;&gt;نعم")&gt;0,"⚠ "&amp;COUNTIFS($B$8:$B$5007,B1443,$A$8:$A$5007,"مصروف",$I$8:$I$5007,"&lt;&gt;مرفوض",$K$8:$K$5007,"&lt;&gt;نعم")&amp;" مصروف غير مسوى",IF(L1443="تمت التسوية",IF(P1443=0,"✔ متوازنة وتمت التسوية","✔ تمت التسوية – متبقي "&amp;TEXT(P1443,"#,##0")),IF(P1443&gt;0,"متبقي "&amp;TEXT(P1443,"#,##0"),"✔ متوازنة"))))),IF(R1443=0,"⚠ أضف سطر عهدة أولًا",IF(OR(C1443="",N(G1443)=0),"⚠ أكمل التاريخ والقيمة",IF(S1443="","⚠ التاريخ خارج السنة المالية",IF(H1443="","⚠ اختر بند الموازنة",IF(I1443="مرفوض","✖ مرفوض من المدير",IF(I1443&lt;&gt;"موافق","⏳ بانتظار موافقة المدير",IF(K1443&lt;&gt;"نعم","⚠ غير مسوى مع الحسابات","✔ معتمد ومسوى")))))))))</f>
        <v/>
      </c>
      <c r="R1443">
        <f>N(R1442)+IF(A1443="عهدة",1,0)</f>
        <v/>
      </c>
      <c r="S1443">
        <f>IF(C1443="","",IF(AND(C1443&gt;=DATE(2026,9,1),C1443&lt;=DATE(2027,8,31)),(YEAR(C1443)-2026)*12+MONTH(C1443)-8,""))</f>
        <v/>
      </c>
      <c r="T1443">
        <f>IF(AND(A1443="مصروف",R1443&gt;0,I1443="موافق",S1443&lt;&gt;"",H1443&lt;&gt;""),N(G1443),0)</f>
        <v/>
      </c>
    </row>
    <row r="1444">
      <c r="A1444" s="19" t="n"/>
      <c r="B1444" s="20">
        <f>IF(A1444="","",IF(R1444=0,"⚠ أضف سطر عهدة أولًا","DMT-"&amp;TEXT(R1444,"000")))</f>
        <v/>
      </c>
      <c r="C1444" s="21" t="n"/>
      <c r="D1444" s="20">
        <f>IF(C1444="","",IF(S1444="","خارج السنة المالية",INDEX(القوائم!$D$2:$D$13,S1444)))</f>
        <v/>
      </c>
      <c r="E1444" s="22" t="n"/>
      <c r="F1444" s="23" t="n"/>
      <c r="G1444" s="23" t="n"/>
      <c r="H1444" s="22" t="n"/>
      <c r="I1444" s="19" t="n"/>
      <c r="J1444" s="21" t="n"/>
      <c r="K1444" s="19" t="n"/>
      <c r="L1444" s="19" t="n"/>
      <c r="M1444" s="21" t="n"/>
      <c r="N1444" s="22" t="n"/>
      <c r="O1444" s="24">
        <f>IF(A1444&lt;&gt;"عهدة","",SUMIFS($G$8:$G$5007,$B$8:$B$5007,B1444,$A$8:$A$5007,"مصروف",$I$8:$I$5007,"&lt;&gt;مرفوض"))</f>
        <v/>
      </c>
      <c r="P1444" s="25">
        <f>IF(A1444&lt;&gt;"عهدة","",N(F1444)-O1444)</f>
        <v/>
      </c>
      <c r="Q1444" s="26">
        <f>IF(A1444="","",IF(A1444="عهدة",IF(N(F1444)=0,"⚠ أدخل قيمة العهدة",IF(P1444&lt;0,"⛔ عجز / زيادة مصروفات "&amp;TEXT(-P1444,"#,##0"),IF(COUNTIFS($B$8:$B$5007,B1444,$A$8:$A$5007,"مصروف",$I$8:$I$5007,"&lt;&gt;مرفوض",$K$8:$K$5007,"&lt;&gt;نعم")&gt;0,"⚠ "&amp;COUNTIFS($B$8:$B$5007,B1444,$A$8:$A$5007,"مصروف",$I$8:$I$5007,"&lt;&gt;مرفوض",$K$8:$K$5007,"&lt;&gt;نعم")&amp;" مصروف غير مسوى",IF(L1444="تمت التسوية",IF(P1444=0,"✔ متوازنة وتمت التسوية","✔ تمت التسوية – متبقي "&amp;TEXT(P1444,"#,##0")),IF(P1444&gt;0,"متبقي "&amp;TEXT(P1444,"#,##0"),"✔ متوازنة"))))),IF(R1444=0,"⚠ أضف سطر عهدة أولًا",IF(OR(C1444="",N(G1444)=0),"⚠ أكمل التاريخ والقيمة",IF(S1444="","⚠ التاريخ خارج السنة المالية",IF(H1444="","⚠ اختر بند الموازنة",IF(I1444="مرفوض","✖ مرفوض من المدير",IF(I1444&lt;&gt;"موافق","⏳ بانتظار موافقة المدير",IF(K1444&lt;&gt;"نعم","⚠ غير مسوى مع الحسابات","✔ معتمد ومسوى")))))))))</f>
        <v/>
      </c>
      <c r="R1444">
        <f>N(R1443)+IF(A1444="عهدة",1,0)</f>
        <v/>
      </c>
      <c r="S1444">
        <f>IF(C1444="","",IF(AND(C1444&gt;=DATE(2026,9,1),C1444&lt;=DATE(2027,8,31)),(YEAR(C1444)-2026)*12+MONTH(C1444)-8,""))</f>
        <v/>
      </c>
      <c r="T1444">
        <f>IF(AND(A1444="مصروف",R1444&gt;0,I1444="موافق",S1444&lt;&gt;"",H1444&lt;&gt;""),N(G1444),0)</f>
        <v/>
      </c>
    </row>
    <row r="1445">
      <c r="A1445" s="19" t="n"/>
      <c r="B1445" s="20">
        <f>IF(A1445="","",IF(R1445=0,"⚠ أضف سطر عهدة أولًا","DMT-"&amp;TEXT(R1445,"000")))</f>
        <v/>
      </c>
      <c r="C1445" s="21" t="n"/>
      <c r="D1445" s="20">
        <f>IF(C1445="","",IF(S1445="","خارج السنة المالية",INDEX(القوائم!$D$2:$D$13,S1445)))</f>
        <v/>
      </c>
      <c r="E1445" s="22" t="n"/>
      <c r="F1445" s="23" t="n"/>
      <c r="G1445" s="23" t="n"/>
      <c r="H1445" s="22" t="n"/>
      <c r="I1445" s="19" t="n"/>
      <c r="J1445" s="21" t="n"/>
      <c r="K1445" s="19" t="n"/>
      <c r="L1445" s="19" t="n"/>
      <c r="M1445" s="21" t="n"/>
      <c r="N1445" s="22" t="n"/>
      <c r="O1445" s="24">
        <f>IF(A1445&lt;&gt;"عهدة","",SUMIFS($G$8:$G$5007,$B$8:$B$5007,B1445,$A$8:$A$5007,"مصروف",$I$8:$I$5007,"&lt;&gt;مرفوض"))</f>
        <v/>
      </c>
      <c r="P1445" s="25">
        <f>IF(A1445&lt;&gt;"عهدة","",N(F1445)-O1445)</f>
        <v/>
      </c>
      <c r="Q1445" s="26">
        <f>IF(A1445="","",IF(A1445="عهدة",IF(N(F1445)=0,"⚠ أدخل قيمة العهدة",IF(P1445&lt;0,"⛔ عجز / زيادة مصروفات "&amp;TEXT(-P1445,"#,##0"),IF(COUNTIFS($B$8:$B$5007,B1445,$A$8:$A$5007,"مصروف",$I$8:$I$5007,"&lt;&gt;مرفوض",$K$8:$K$5007,"&lt;&gt;نعم")&gt;0,"⚠ "&amp;COUNTIFS($B$8:$B$5007,B1445,$A$8:$A$5007,"مصروف",$I$8:$I$5007,"&lt;&gt;مرفوض",$K$8:$K$5007,"&lt;&gt;نعم")&amp;" مصروف غير مسوى",IF(L1445="تمت التسوية",IF(P1445=0,"✔ متوازنة وتمت التسوية","✔ تمت التسوية – متبقي "&amp;TEXT(P1445,"#,##0")),IF(P1445&gt;0,"متبقي "&amp;TEXT(P1445,"#,##0"),"✔ متوازنة"))))),IF(R1445=0,"⚠ أضف سطر عهدة أولًا",IF(OR(C1445="",N(G1445)=0),"⚠ أكمل التاريخ والقيمة",IF(S1445="","⚠ التاريخ خارج السنة المالية",IF(H1445="","⚠ اختر بند الموازنة",IF(I1445="مرفوض","✖ مرفوض من المدير",IF(I1445&lt;&gt;"موافق","⏳ بانتظار موافقة المدير",IF(K1445&lt;&gt;"نعم","⚠ غير مسوى مع الحسابات","✔ معتمد ومسوى")))))))))</f>
        <v/>
      </c>
      <c r="R1445">
        <f>N(R1444)+IF(A1445="عهدة",1,0)</f>
        <v/>
      </c>
      <c r="S1445">
        <f>IF(C1445="","",IF(AND(C1445&gt;=DATE(2026,9,1),C1445&lt;=DATE(2027,8,31)),(YEAR(C1445)-2026)*12+MONTH(C1445)-8,""))</f>
        <v/>
      </c>
      <c r="T1445">
        <f>IF(AND(A1445="مصروف",R1445&gt;0,I1445="موافق",S1445&lt;&gt;"",H1445&lt;&gt;""),N(G1445),0)</f>
        <v/>
      </c>
    </row>
    <row r="1446">
      <c r="A1446" s="19" t="n"/>
      <c r="B1446" s="20">
        <f>IF(A1446="","",IF(R1446=0,"⚠ أضف سطر عهدة أولًا","DMT-"&amp;TEXT(R1446,"000")))</f>
        <v/>
      </c>
      <c r="C1446" s="21" t="n"/>
      <c r="D1446" s="20">
        <f>IF(C1446="","",IF(S1446="","خارج السنة المالية",INDEX(القوائم!$D$2:$D$13,S1446)))</f>
        <v/>
      </c>
      <c r="E1446" s="22" t="n"/>
      <c r="F1446" s="23" t="n"/>
      <c r="G1446" s="23" t="n"/>
      <c r="H1446" s="22" t="n"/>
      <c r="I1446" s="19" t="n"/>
      <c r="J1446" s="21" t="n"/>
      <c r="K1446" s="19" t="n"/>
      <c r="L1446" s="19" t="n"/>
      <c r="M1446" s="21" t="n"/>
      <c r="N1446" s="22" t="n"/>
      <c r="O1446" s="24">
        <f>IF(A1446&lt;&gt;"عهدة","",SUMIFS($G$8:$G$5007,$B$8:$B$5007,B1446,$A$8:$A$5007,"مصروف",$I$8:$I$5007,"&lt;&gt;مرفوض"))</f>
        <v/>
      </c>
      <c r="P1446" s="25">
        <f>IF(A1446&lt;&gt;"عهدة","",N(F1446)-O1446)</f>
        <v/>
      </c>
      <c r="Q1446" s="26">
        <f>IF(A1446="","",IF(A1446="عهدة",IF(N(F1446)=0,"⚠ أدخل قيمة العهدة",IF(P1446&lt;0,"⛔ عجز / زيادة مصروفات "&amp;TEXT(-P1446,"#,##0"),IF(COUNTIFS($B$8:$B$5007,B1446,$A$8:$A$5007,"مصروف",$I$8:$I$5007,"&lt;&gt;مرفوض",$K$8:$K$5007,"&lt;&gt;نعم")&gt;0,"⚠ "&amp;COUNTIFS($B$8:$B$5007,B1446,$A$8:$A$5007,"مصروف",$I$8:$I$5007,"&lt;&gt;مرفوض",$K$8:$K$5007,"&lt;&gt;نعم")&amp;" مصروف غير مسوى",IF(L1446="تمت التسوية",IF(P1446=0,"✔ متوازنة وتمت التسوية","✔ تمت التسوية – متبقي "&amp;TEXT(P1446,"#,##0")),IF(P1446&gt;0,"متبقي "&amp;TEXT(P1446,"#,##0"),"✔ متوازنة"))))),IF(R1446=0,"⚠ أضف سطر عهدة أولًا",IF(OR(C1446="",N(G1446)=0),"⚠ أكمل التاريخ والقيمة",IF(S1446="","⚠ التاريخ خارج السنة المالية",IF(H1446="","⚠ اختر بند الموازنة",IF(I1446="مرفوض","✖ مرفوض من المدير",IF(I1446&lt;&gt;"موافق","⏳ بانتظار موافقة المدير",IF(K1446&lt;&gt;"نعم","⚠ غير مسوى مع الحسابات","✔ معتمد ومسوى")))))))))</f>
        <v/>
      </c>
      <c r="R1446">
        <f>N(R1445)+IF(A1446="عهدة",1,0)</f>
        <v/>
      </c>
      <c r="S1446">
        <f>IF(C1446="","",IF(AND(C1446&gt;=DATE(2026,9,1),C1446&lt;=DATE(2027,8,31)),(YEAR(C1446)-2026)*12+MONTH(C1446)-8,""))</f>
        <v/>
      </c>
      <c r="T1446">
        <f>IF(AND(A1446="مصروف",R1446&gt;0,I1446="موافق",S1446&lt;&gt;"",H1446&lt;&gt;""),N(G1446),0)</f>
        <v/>
      </c>
    </row>
    <row r="1447">
      <c r="A1447" s="19" t="n"/>
      <c r="B1447" s="20">
        <f>IF(A1447="","",IF(R1447=0,"⚠ أضف سطر عهدة أولًا","DMT-"&amp;TEXT(R1447,"000")))</f>
        <v/>
      </c>
      <c r="C1447" s="21" t="n"/>
      <c r="D1447" s="20">
        <f>IF(C1447="","",IF(S1447="","خارج السنة المالية",INDEX(القوائم!$D$2:$D$13,S1447)))</f>
        <v/>
      </c>
      <c r="E1447" s="22" t="n"/>
      <c r="F1447" s="23" t="n"/>
      <c r="G1447" s="23" t="n"/>
      <c r="H1447" s="22" t="n"/>
      <c r="I1447" s="19" t="n"/>
      <c r="J1447" s="21" t="n"/>
      <c r="K1447" s="19" t="n"/>
      <c r="L1447" s="19" t="n"/>
      <c r="M1447" s="21" t="n"/>
      <c r="N1447" s="22" t="n"/>
      <c r="O1447" s="24">
        <f>IF(A1447&lt;&gt;"عهدة","",SUMIFS($G$8:$G$5007,$B$8:$B$5007,B1447,$A$8:$A$5007,"مصروف",$I$8:$I$5007,"&lt;&gt;مرفوض"))</f>
        <v/>
      </c>
      <c r="P1447" s="25">
        <f>IF(A1447&lt;&gt;"عهدة","",N(F1447)-O1447)</f>
        <v/>
      </c>
      <c r="Q1447" s="26">
        <f>IF(A1447="","",IF(A1447="عهدة",IF(N(F1447)=0,"⚠ أدخل قيمة العهدة",IF(P1447&lt;0,"⛔ عجز / زيادة مصروفات "&amp;TEXT(-P1447,"#,##0"),IF(COUNTIFS($B$8:$B$5007,B1447,$A$8:$A$5007,"مصروف",$I$8:$I$5007,"&lt;&gt;مرفوض",$K$8:$K$5007,"&lt;&gt;نعم")&gt;0,"⚠ "&amp;COUNTIFS($B$8:$B$5007,B1447,$A$8:$A$5007,"مصروف",$I$8:$I$5007,"&lt;&gt;مرفوض",$K$8:$K$5007,"&lt;&gt;نعم")&amp;" مصروف غير مسوى",IF(L1447="تمت التسوية",IF(P1447=0,"✔ متوازنة وتمت التسوية","✔ تمت التسوية – متبقي "&amp;TEXT(P1447,"#,##0")),IF(P1447&gt;0,"متبقي "&amp;TEXT(P1447,"#,##0"),"✔ متوازنة"))))),IF(R1447=0,"⚠ أضف سطر عهدة أولًا",IF(OR(C1447="",N(G1447)=0),"⚠ أكمل التاريخ والقيمة",IF(S1447="","⚠ التاريخ خارج السنة المالية",IF(H1447="","⚠ اختر بند الموازنة",IF(I1447="مرفوض","✖ مرفوض من المدير",IF(I1447&lt;&gt;"موافق","⏳ بانتظار موافقة المدير",IF(K1447&lt;&gt;"نعم","⚠ غير مسوى مع الحسابات","✔ معتمد ومسوى")))))))))</f>
        <v/>
      </c>
      <c r="R1447">
        <f>N(R1446)+IF(A1447="عهدة",1,0)</f>
        <v/>
      </c>
      <c r="S1447">
        <f>IF(C1447="","",IF(AND(C1447&gt;=DATE(2026,9,1),C1447&lt;=DATE(2027,8,31)),(YEAR(C1447)-2026)*12+MONTH(C1447)-8,""))</f>
        <v/>
      </c>
      <c r="T1447">
        <f>IF(AND(A1447="مصروف",R1447&gt;0,I1447="موافق",S1447&lt;&gt;"",H1447&lt;&gt;""),N(G1447),0)</f>
        <v/>
      </c>
    </row>
    <row r="1448">
      <c r="A1448" s="19" t="n"/>
      <c r="B1448" s="20">
        <f>IF(A1448="","",IF(R1448=0,"⚠ أضف سطر عهدة أولًا","DMT-"&amp;TEXT(R1448,"000")))</f>
        <v/>
      </c>
      <c r="C1448" s="21" t="n"/>
      <c r="D1448" s="20">
        <f>IF(C1448="","",IF(S1448="","خارج السنة المالية",INDEX(القوائم!$D$2:$D$13,S1448)))</f>
        <v/>
      </c>
      <c r="E1448" s="22" t="n"/>
      <c r="F1448" s="23" t="n"/>
      <c r="G1448" s="23" t="n"/>
      <c r="H1448" s="22" t="n"/>
      <c r="I1448" s="19" t="n"/>
      <c r="J1448" s="21" t="n"/>
      <c r="K1448" s="19" t="n"/>
      <c r="L1448" s="19" t="n"/>
      <c r="M1448" s="21" t="n"/>
      <c r="N1448" s="22" t="n"/>
      <c r="O1448" s="24">
        <f>IF(A1448&lt;&gt;"عهدة","",SUMIFS($G$8:$G$5007,$B$8:$B$5007,B1448,$A$8:$A$5007,"مصروف",$I$8:$I$5007,"&lt;&gt;مرفوض"))</f>
        <v/>
      </c>
      <c r="P1448" s="25">
        <f>IF(A1448&lt;&gt;"عهدة","",N(F1448)-O1448)</f>
        <v/>
      </c>
      <c r="Q1448" s="26">
        <f>IF(A1448="","",IF(A1448="عهدة",IF(N(F1448)=0,"⚠ أدخل قيمة العهدة",IF(P1448&lt;0,"⛔ عجز / زيادة مصروفات "&amp;TEXT(-P1448,"#,##0"),IF(COUNTIFS($B$8:$B$5007,B1448,$A$8:$A$5007,"مصروف",$I$8:$I$5007,"&lt;&gt;مرفوض",$K$8:$K$5007,"&lt;&gt;نعم")&gt;0,"⚠ "&amp;COUNTIFS($B$8:$B$5007,B1448,$A$8:$A$5007,"مصروف",$I$8:$I$5007,"&lt;&gt;مرفوض",$K$8:$K$5007,"&lt;&gt;نعم")&amp;" مصروف غير مسوى",IF(L1448="تمت التسوية",IF(P1448=0,"✔ متوازنة وتمت التسوية","✔ تمت التسوية – متبقي "&amp;TEXT(P1448,"#,##0")),IF(P1448&gt;0,"متبقي "&amp;TEXT(P1448,"#,##0"),"✔ متوازنة"))))),IF(R1448=0,"⚠ أضف سطر عهدة أولًا",IF(OR(C1448="",N(G1448)=0),"⚠ أكمل التاريخ والقيمة",IF(S1448="","⚠ التاريخ خارج السنة المالية",IF(H1448="","⚠ اختر بند الموازنة",IF(I1448="مرفوض","✖ مرفوض من المدير",IF(I1448&lt;&gt;"موافق","⏳ بانتظار موافقة المدير",IF(K1448&lt;&gt;"نعم","⚠ غير مسوى مع الحسابات","✔ معتمد ومسوى")))))))))</f>
        <v/>
      </c>
      <c r="R1448">
        <f>N(R1447)+IF(A1448="عهدة",1,0)</f>
        <v/>
      </c>
      <c r="S1448">
        <f>IF(C1448="","",IF(AND(C1448&gt;=DATE(2026,9,1),C1448&lt;=DATE(2027,8,31)),(YEAR(C1448)-2026)*12+MONTH(C1448)-8,""))</f>
        <v/>
      </c>
      <c r="T1448">
        <f>IF(AND(A1448="مصروف",R1448&gt;0,I1448="موافق",S1448&lt;&gt;"",H1448&lt;&gt;""),N(G1448),0)</f>
        <v/>
      </c>
    </row>
    <row r="1449">
      <c r="A1449" s="19" t="n"/>
      <c r="B1449" s="20">
        <f>IF(A1449="","",IF(R1449=0,"⚠ أضف سطر عهدة أولًا","DMT-"&amp;TEXT(R1449,"000")))</f>
        <v/>
      </c>
      <c r="C1449" s="21" t="n"/>
      <c r="D1449" s="20">
        <f>IF(C1449="","",IF(S1449="","خارج السنة المالية",INDEX(القوائم!$D$2:$D$13,S1449)))</f>
        <v/>
      </c>
      <c r="E1449" s="22" t="n"/>
      <c r="F1449" s="23" t="n"/>
      <c r="G1449" s="23" t="n"/>
      <c r="H1449" s="22" t="n"/>
      <c r="I1449" s="19" t="n"/>
      <c r="J1449" s="21" t="n"/>
      <c r="K1449" s="19" t="n"/>
      <c r="L1449" s="19" t="n"/>
      <c r="M1449" s="21" t="n"/>
      <c r="N1449" s="22" t="n"/>
      <c r="O1449" s="24">
        <f>IF(A1449&lt;&gt;"عهدة","",SUMIFS($G$8:$G$5007,$B$8:$B$5007,B1449,$A$8:$A$5007,"مصروف",$I$8:$I$5007,"&lt;&gt;مرفوض"))</f>
        <v/>
      </c>
      <c r="P1449" s="25">
        <f>IF(A1449&lt;&gt;"عهدة","",N(F1449)-O1449)</f>
        <v/>
      </c>
      <c r="Q1449" s="26">
        <f>IF(A1449="","",IF(A1449="عهدة",IF(N(F1449)=0,"⚠ أدخل قيمة العهدة",IF(P1449&lt;0,"⛔ عجز / زيادة مصروفات "&amp;TEXT(-P1449,"#,##0"),IF(COUNTIFS($B$8:$B$5007,B1449,$A$8:$A$5007,"مصروف",$I$8:$I$5007,"&lt;&gt;مرفوض",$K$8:$K$5007,"&lt;&gt;نعم")&gt;0,"⚠ "&amp;COUNTIFS($B$8:$B$5007,B1449,$A$8:$A$5007,"مصروف",$I$8:$I$5007,"&lt;&gt;مرفوض",$K$8:$K$5007,"&lt;&gt;نعم")&amp;" مصروف غير مسوى",IF(L1449="تمت التسوية",IF(P1449=0,"✔ متوازنة وتمت التسوية","✔ تمت التسوية – متبقي "&amp;TEXT(P1449,"#,##0")),IF(P1449&gt;0,"متبقي "&amp;TEXT(P1449,"#,##0"),"✔ متوازنة"))))),IF(R1449=0,"⚠ أضف سطر عهدة أولًا",IF(OR(C1449="",N(G1449)=0),"⚠ أكمل التاريخ والقيمة",IF(S1449="","⚠ التاريخ خارج السنة المالية",IF(H1449="","⚠ اختر بند الموازنة",IF(I1449="مرفوض","✖ مرفوض من المدير",IF(I1449&lt;&gt;"موافق","⏳ بانتظار موافقة المدير",IF(K1449&lt;&gt;"نعم","⚠ غير مسوى مع الحسابات","✔ معتمد ومسوى")))))))))</f>
        <v/>
      </c>
      <c r="R1449">
        <f>N(R1448)+IF(A1449="عهدة",1,0)</f>
        <v/>
      </c>
      <c r="S1449">
        <f>IF(C1449="","",IF(AND(C1449&gt;=DATE(2026,9,1),C1449&lt;=DATE(2027,8,31)),(YEAR(C1449)-2026)*12+MONTH(C1449)-8,""))</f>
        <v/>
      </c>
      <c r="T1449">
        <f>IF(AND(A1449="مصروف",R1449&gt;0,I1449="موافق",S1449&lt;&gt;"",H1449&lt;&gt;""),N(G1449),0)</f>
        <v/>
      </c>
    </row>
    <row r="1450">
      <c r="A1450" s="19" t="n"/>
      <c r="B1450" s="20">
        <f>IF(A1450="","",IF(R1450=0,"⚠ أضف سطر عهدة أولًا","DMT-"&amp;TEXT(R1450,"000")))</f>
        <v/>
      </c>
      <c r="C1450" s="21" t="n"/>
      <c r="D1450" s="20">
        <f>IF(C1450="","",IF(S1450="","خارج السنة المالية",INDEX(القوائم!$D$2:$D$13,S1450)))</f>
        <v/>
      </c>
      <c r="E1450" s="22" t="n"/>
      <c r="F1450" s="23" t="n"/>
      <c r="G1450" s="23" t="n"/>
      <c r="H1450" s="22" t="n"/>
      <c r="I1450" s="19" t="n"/>
      <c r="J1450" s="21" t="n"/>
      <c r="K1450" s="19" t="n"/>
      <c r="L1450" s="19" t="n"/>
      <c r="M1450" s="21" t="n"/>
      <c r="N1450" s="22" t="n"/>
      <c r="O1450" s="24">
        <f>IF(A1450&lt;&gt;"عهدة","",SUMIFS($G$8:$G$5007,$B$8:$B$5007,B1450,$A$8:$A$5007,"مصروف",$I$8:$I$5007,"&lt;&gt;مرفوض"))</f>
        <v/>
      </c>
      <c r="P1450" s="25">
        <f>IF(A1450&lt;&gt;"عهدة","",N(F1450)-O1450)</f>
        <v/>
      </c>
      <c r="Q1450" s="26">
        <f>IF(A1450="","",IF(A1450="عهدة",IF(N(F1450)=0,"⚠ أدخل قيمة العهدة",IF(P1450&lt;0,"⛔ عجز / زيادة مصروفات "&amp;TEXT(-P1450,"#,##0"),IF(COUNTIFS($B$8:$B$5007,B1450,$A$8:$A$5007,"مصروف",$I$8:$I$5007,"&lt;&gt;مرفوض",$K$8:$K$5007,"&lt;&gt;نعم")&gt;0,"⚠ "&amp;COUNTIFS($B$8:$B$5007,B1450,$A$8:$A$5007,"مصروف",$I$8:$I$5007,"&lt;&gt;مرفوض",$K$8:$K$5007,"&lt;&gt;نعم")&amp;" مصروف غير مسوى",IF(L1450="تمت التسوية",IF(P1450=0,"✔ متوازنة وتمت التسوية","✔ تمت التسوية – متبقي "&amp;TEXT(P1450,"#,##0")),IF(P1450&gt;0,"متبقي "&amp;TEXT(P1450,"#,##0"),"✔ متوازنة"))))),IF(R1450=0,"⚠ أضف سطر عهدة أولًا",IF(OR(C1450="",N(G1450)=0),"⚠ أكمل التاريخ والقيمة",IF(S1450="","⚠ التاريخ خارج السنة المالية",IF(H1450="","⚠ اختر بند الموازنة",IF(I1450="مرفوض","✖ مرفوض من المدير",IF(I1450&lt;&gt;"موافق","⏳ بانتظار موافقة المدير",IF(K1450&lt;&gt;"نعم","⚠ غير مسوى مع الحسابات","✔ معتمد ومسوى")))))))))</f>
        <v/>
      </c>
      <c r="R1450">
        <f>N(R1449)+IF(A1450="عهدة",1,0)</f>
        <v/>
      </c>
      <c r="S1450">
        <f>IF(C1450="","",IF(AND(C1450&gt;=DATE(2026,9,1),C1450&lt;=DATE(2027,8,31)),(YEAR(C1450)-2026)*12+MONTH(C1450)-8,""))</f>
        <v/>
      </c>
      <c r="T1450">
        <f>IF(AND(A1450="مصروف",R1450&gt;0,I1450="موافق",S1450&lt;&gt;"",H1450&lt;&gt;""),N(G1450),0)</f>
        <v/>
      </c>
    </row>
    <row r="1451">
      <c r="A1451" s="19" t="n"/>
      <c r="B1451" s="20">
        <f>IF(A1451="","",IF(R1451=0,"⚠ أضف سطر عهدة أولًا","DMT-"&amp;TEXT(R1451,"000")))</f>
        <v/>
      </c>
      <c r="C1451" s="21" t="n"/>
      <c r="D1451" s="20">
        <f>IF(C1451="","",IF(S1451="","خارج السنة المالية",INDEX(القوائم!$D$2:$D$13,S1451)))</f>
        <v/>
      </c>
      <c r="E1451" s="22" t="n"/>
      <c r="F1451" s="23" t="n"/>
      <c r="G1451" s="23" t="n"/>
      <c r="H1451" s="22" t="n"/>
      <c r="I1451" s="19" t="n"/>
      <c r="J1451" s="21" t="n"/>
      <c r="K1451" s="19" t="n"/>
      <c r="L1451" s="19" t="n"/>
      <c r="M1451" s="21" t="n"/>
      <c r="N1451" s="22" t="n"/>
      <c r="O1451" s="24">
        <f>IF(A1451&lt;&gt;"عهدة","",SUMIFS($G$8:$G$5007,$B$8:$B$5007,B1451,$A$8:$A$5007,"مصروف",$I$8:$I$5007,"&lt;&gt;مرفوض"))</f>
        <v/>
      </c>
      <c r="P1451" s="25">
        <f>IF(A1451&lt;&gt;"عهدة","",N(F1451)-O1451)</f>
        <v/>
      </c>
      <c r="Q1451" s="26">
        <f>IF(A1451="","",IF(A1451="عهدة",IF(N(F1451)=0,"⚠ أدخل قيمة العهدة",IF(P1451&lt;0,"⛔ عجز / زيادة مصروفات "&amp;TEXT(-P1451,"#,##0"),IF(COUNTIFS($B$8:$B$5007,B1451,$A$8:$A$5007,"مصروف",$I$8:$I$5007,"&lt;&gt;مرفوض",$K$8:$K$5007,"&lt;&gt;نعم")&gt;0,"⚠ "&amp;COUNTIFS($B$8:$B$5007,B1451,$A$8:$A$5007,"مصروف",$I$8:$I$5007,"&lt;&gt;مرفوض",$K$8:$K$5007,"&lt;&gt;نعم")&amp;" مصروف غير مسوى",IF(L1451="تمت التسوية",IF(P1451=0,"✔ متوازنة وتمت التسوية","✔ تمت التسوية – متبقي "&amp;TEXT(P1451,"#,##0")),IF(P1451&gt;0,"متبقي "&amp;TEXT(P1451,"#,##0"),"✔ متوازنة"))))),IF(R1451=0,"⚠ أضف سطر عهدة أولًا",IF(OR(C1451="",N(G1451)=0),"⚠ أكمل التاريخ والقيمة",IF(S1451="","⚠ التاريخ خارج السنة المالية",IF(H1451="","⚠ اختر بند الموازنة",IF(I1451="مرفوض","✖ مرفوض من المدير",IF(I1451&lt;&gt;"موافق","⏳ بانتظار موافقة المدير",IF(K1451&lt;&gt;"نعم","⚠ غير مسوى مع الحسابات","✔ معتمد ومسوى")))))))))</f>
        <v/>
      </c>
      <c r="R1451">
        <f>N(R1450)+IF(A1451="عهدة",1,0)</f>
        <v/>
      </c>
      <c r="S1451">
        <f>IF(C1451="","",IF(AND(C1451&gt;=DATE(2026,9,1),C1451&lt;=DATE(2027,8,31)),(YEAR(C1451)-2026)*12+MONTH(C1451)-8,""))</f>
        <v/>
      </c>
      <c r="T1451">
        <f>IF(AND(A1451="مصروف",R1451&gt;0,I1451="موافق",S1451&lt;&gt;"",H1451&lt;&gt;""),N(G1451),0)</f>
        <v/>
      </c>
    </row>
    <row r="1452">
      <c r="A1452" s="19" t="n"/>
      <c r="B1452" s="20">
        <f>IF(A1452="","",IF(R1452=0,"⚠ أضف سطر عهدة أولًا","DMT-"&amp;TEXT(R1452,"000")))</f>
        <v/>
      </c>
      <c r="C1452" s="21" t="n"/>
      <c r="D1452" s="20">
        <f>IF(C1452="","",IF(S1452="","خارج السنة المالية",INDEX(القوائم!$D$2:$D$13,S1452)))</f>
        <v/>
      </c>
      <c r="E1452" s="22" t="n"/>
      <c r="F1452" s="23" t="n"/>
      <c r="G1452" s="23" t="n"/>
      <c r="H1452" s="22" t="n"/>
      <c r="I1452" s="19" t="n"/>
      <c r="J1452" s="21" t="n"/>
      <c r="K1452" s="19" t="n"/>
      <c r="L1452" s="19" t="n"/>
      <c r="M1452" s="21" t="n"/>
      <c r="N1452" s="22" t="n"/>
      <c r="O1452" s="24">
        <f>IF(A1452&lt;&gt;"عهدة","",SUMIFS($G$8:$G$5007,$B$8:$B$5007,B1452,$A$8:$A$5007,"مصروف",$I$8:$I$5007,"&lt;&gt;مرفوض"))</f>
        <v/>
      </c>
      <c r="P1452" s="25">
        <f>IF(A1452&lt;&gt;"عهدة","",N(F1452)-O1452)</f>
        <v/>
      </c>
      <c r="Q1452" s="26">
        <f>IF(A1452="","",IF(A1452="عهدة",IF(N(F1452)=0,"⚠ أدخل قيمة العهدة",IF(P1452&lt;0,"⛔ عجز / زيادة مصروفات "&amp;TEXT(-P1452,"#,##0"),IF(COUNTIFS($B$8:$B$5007,B1452,$A$8:$A$5007,"مصروف",$I$8:$I$5007,"&lt;&gt;مرفوض",$K$8:$K$5007,"&lt;&gt;نعم")&gt;0,"⚠ "&amp;COUNTIFS($B$8:$B$5007,B1452,$A$8:$A$5007,"مصروف",$I$8:$I$5007,"&lt;&gt;مرفوض",$K$8:$K$5007,"&lt;&gt;نعم")&amp;" مصروف غير مسوى",IF(L1452="تمت التسوية",IF(P1452=0,"✔ متوازنة وتمت التسوية","✔ تمت التسوية – متبقي "&amp;TEXT(P1452,"#,##0")),IF(P1452&gt;0,"متبقي "&amp;TEXT(P1452,"#,##0"),"✔ متوازنة"))))),IF(R1452=0,"⚠ أضف سطر عهدة أولًا",IF(OR(C1452="",N(G1452)=0),"⚠ أكمل التاريخ والقيمة",IF(S1452="","⚠ التاريخ خارج السنة المالية",IF(H1452="","⚠ اختر بند الموازنة",IF(I1452="مرفوض","✖ مرفوض من المدير",IF(I1452&lt;&gt;"موافق","⏳ بانتظار موافقة المدير",IF(K1452&lt;&gt;"نعم","⚠ غير مسوى مع الحسابات","✔ معتمد ومسوى")))))))))</f>
        <v/>
      </c>
      <c r="R1452">
        <f>N(R1451)+IF(A1452="عهدة",1,0)</f>
        <v/>
      </c>
      <c r="S1452">
        <f>IF(C1452="","",IF(AND(C1452&gt;=DATE(2026,9,1),C1452&lt;=DATE(2027,8,31)),(YEAR(C1452)-2026)*12+MONTH(C1452)-8,""))</f>
        <v/>
      </c>
      <c r="T1452">
        <f>IF(AND(A1452="مصروف",R1452&gt;0,I1452="موافق",S1452&lt;&gt;"",H1452&lt;&gt;""),N(G1452),0)</f>
        <v/>
      </c>
    </row>
    <row r="1453">
      <c r="A1453" s="19" t="n"/>
      <c r="B1453" s="20">
        <f>IF(A1453="","",IF(R1453=0,"⚠ أضف سطر عهدة أولًا","DMT-"&amp;TEXT(R1453,"000")))</f>
        <v/>
      </c>
      <c r="C1453" s="21" t="n"/>
      <c r="D1453" s="20">
        <f>IF(C1453="","",IF(S1453="","خارج السنة المالية",INDEX(القوائم!$D$2:$D$13,S1453)))</f>
        <v/>
      </c>
      <c r="E1453" s="22" t="n"/>
      <c r="F1453" s="23" t="n"/>
      <c r="G1453" s="23" t="n"/>
      <c r="H1453" s="22" t="n"/>
      <c r="I1453" s="19" t="n"/>
      <c r="J1453" s="21" t="n"/>
      <c r="K1453" s="19" t="n"/>
      <c r="L1453" s="19" t="n"/>
      <c r="M1453" s="21" t="n"/>
      <c r="N1453" s="22" t="n"/>
      <c r="O1453" s="24">
        <f>IF(A1453&lt;&gt;"عهدة","",SUMIFS($G$8:$G$5007,$B$8:$B$5007,B1453,$A$8:$A$5007,"مصروف",$I$8:$I$5007,"&lt;&gt;مرفوض"))</f>
        <v/>
      </c>
      <c r="P1453" s="25">
        <f>IF(A1453&lt;&gt;"عهدة","",N(F1453)-O1453)</f>
        <v/>
      </c>
      <c r="Q1453" s="26">
        <f>IF(A1453="","",IF(A1453="عهدة",IF(N(F1453)=0,"⚠ أدخل قيمة العهدة",IF(P1453&lt;0,"⛔ عجز / زيادة مصروفات "&amp;TEXT(-P1453,"#,##0"),IF(COUNTIFS($B$8:$B$5007,B1453,$A$8:$A$5007,"مصروف",$I$8:$I$5007,"&lt;&gt;مرفوض",$K$8:$K$5007,"&lt;&gt;نعم")&gt;0,"⚠ "&amp;COUNTIFS($B$8:$B$5007,B1453,$A$8:$A$5007,"مصروف",$I$8:$I$5007,"&lt;&gt;مرفوض",$K$8:$K$5007,"&lt;&gt;نعم")&amp;" مصروف غير مسوى",IF(L1453="تمت التسوية",IF(P1453=0,"✔ متوازنة وتمت التسوية","✔ تمت التسوية – متبقي "&amp;TEXT(P1453,"#,##0")),IF(P1453&gt;0,"متبقي "&amp;TEXT(P1453,"#,##0"),"✔ متوازنة"))))),IF(R1453=0,"⚠ أضف سطر عهدة أولًا",IF(OR(C1453="",N(G1453)=0),"⚠ أكمل التاريخ والقيمة",IF(S1453="","⚠ التاريخ خارج السنة المالية",IF(H1453="","⚠ اختر بند الموازنة",IF(I1453="مرفوض","✖ مرفوض من المدير",IF(I1453&lt;&gt;"موافق","⏳ بانتظار موافقة المدير",IF(K1453&lt;&gt;"نعم","⚠ غير مسوى مع الحسابات","✔ معتمد ومسوى")))))))))</f>
        <v/>
      </c>
      <c r="R1453">
        <f>N(R1452)+IF(A1453="عهدة",1,0)</f>
        <v/>
      </c>
      <c r="S1453">
        <f>IF(C1453="","",IF(AND(C1453&gt;=DATE(2026,9,1),C1453&lt;=DATE(2027,8,31)),(YEAR(C1453)-2026)*12+MONTH(C1453)-8,""))</f>
        <v/>
      </c>
      <c r="T1453">
        <f>IF(AND(A1453="مصروف",R1453&gt;0,I1453="موافق",S1453&lt;&gt;"",H1453&lt;&gt;""),N(G1453),0)</f>
        <v/>
      </c>
    </row>
    <row r="1454">
      <c r="A1454" s="19" t="n"/>
      <c r="B1454" s="20">
        <f>IF(A1454="","",IF(R1454=0,"⚠ أضف سطر عهدة أولًا","DMT-"&amp;TEXT(R1454,"000")))</f>
        <v/>
      </c>
      <c r="C1454" s="21" t="n"/>
      <c r="D1454" s="20">
        <f>IF(C1454="","",IF(S1454="","خارج السنة المالية",INDEX(القوائم!$D$2:$D$13,S1454)))</f>
        <v/>
      </c>
      <c r="E1454" s="22" t="n"/>
      <c r="F1454" s="23" t="n"/>
      <c r="G1454" s="23" t="n"/>
      <c r="H1454" s="22" t="n"/>
      <c r="I1454" s="19" t="n"/>
      <c r="J1454" s="21" t="n"/>
      <c r="K1454" s="19" t="n"/>
      <c r="L1454" s="19" t="n"/>
      <c r="M1454" s="21" t="n"/>
      <c r="N1454" s="22" t="n"/>
      <c r="O1454" s="24">
        <f>IF(A1454&lt;&gt;"عهدة","",SUMIFS($G$8:$G$5007,$B$8:$B$5007,B1454,$A$8:$A$5007,"مصروف",$I$8:$I$5007,"&lt;&gt;مرفوض"))</f>
        <v/>
      </c>
      <c r="P1454" s="25">
        <f>IF(A1454&lt;&gt;"عهدة","",N(F1454)-O1454)</f>
        <v/>
      </c>
      <c r="Q1454" s="26">
        <f>IF(A1454="","",IF(A1454="عهدة",IF(N(F1454)=0,"⚠ أدخل قيمة العهدة",IF(P1454&lt;0,"⛔ عجز / زيادة مصروفات "&amp;TEXT(-P1454,"#,##0"),IF(COUNTIFS($B$8:$B$5007,B1454,$A$8:$A$5007,"مصروف",$I$8:$I$5007,"&lt;&gt;مرفوض",$K$8:$K$5007,"&lt;&gt;نعم")&gt;0,"⚠ "&amp;COUNTIFS($B$8:$B$5007,B1454,$A$8:$A$5007,"مصروف",$I$8:$I$5007,"&lt;&gt;مرفوض",$K$8:$K$5007,"&lt;&gt;نعم")&amp;" مصروف غير مسوى",IF(L1454="تمت التسوية",IF(P1454=0,"✔ متوازنة وتمت التسوية","✔ تمت التسوية – متبقي "&amp;TEXT(P1454,"#,##0")),IF(P1454&gt;0,"متبقي "&amp;TEXT(P1454,"#,##0"),"✔ متوازنة"))))),IF(R1454=0,"⚠ أضف سطر عهدة أولًا",IF(OR(C1454="",N(G1454)=0),"⚠ أكمل التاريخ والقيمة",IF(S1454="","⚠ التاريخ خارج السنة المالية",IF(H1454="","⚠ اختر بند الموازنة",IF(I1454="مرفوض","✖ مرفوض من المدير",IF(I1454&lt;&gt;"موافق","⏳ بانتظار موافقة المدير",IF(K1454&lt;&gt;"نعم","⚠ غير مسوى مع الحسابات","✔ معتمد ومسوى")))))))))</f>
        <v/>
      </c>
      <c r="R1454">
        <f>N(R1453)+IF(A1454="عهدة",1,0)</f>
        <v/>
      </c>
      <c r="S1454">
        <f>IF(C1454="","",IF(AND(C1454&gt;=DATE(2026,9,1),C1454&lt;=DATE(2027,8,31)),(YEAR(C1454)-2026)*12+MONTH(C1454)-8,""))</f>
        <v/>
      </c>
      <c r="T1454">
        <f>IF(AND(A1454="مصروف",R1454&gt;0,I1454="موافق",S1454&lt;&gt;"",H1454&lt;&gt;""),N(G1454),0)</f>
        <v/>
      </c>
    </row>
    <row r="1455">
      <c r="A1455" s="19" t="n"/>
      <c r="B1455" s="20">
        <f>IF(A1455="","",IF(R1455=0,"⚠ أضف سطر عهدة أولًا","DMT-"&amp;TEXT(R1455,"000")))</f>
        <v/>
      </c>
      <c r="C1455" s="21" t="n"/>
      <c r="D1455" s="20">
        <f>IF(C1455="","",IF(S1455="","خارج السنة المالية",INDEX(القوائم!$D$2:$D$13,S1455)))</f>
        <v/>
      </c>
      <c r="E1455" s="22" t="n"/>
      <c r="F1455" s="23" t="n"/>
      <c r="G1455" s="23" t="n"/>
      <c r="H1455" s="22" t="n"/>
      <c r="I1455" s="19" t="n"/>
      <c r="J1455" s="21" t="n"/>
      <c r="K1455" s="19" t="n"/>
      <c r="L1455" s="19" t="n"/>
      <c r="M1455" s="21" t="n"/>
      <c r="N1455" s="22" t="n"/>
      <c r="O1455" s="24">
        <f>IF(A1455&lt;&gt;"عهدة","",SUMIFS($G$8:$G$5007,$B$8:$B$5007,B1455,$A$8:$A$5007,"مصروف",$I$8:$I$5007,"&lt;&gt;مرفوض"))</f>
        <v/>
      </c>
      <c r="P1455" s="25">
        <f>IF(A1455&lt;&gt;"عهدة","",N(F1455)-O1455)</f>
        <v/>
      </c>
      <c r="Q1455" s="26">
        <f>IF(A1455="","",IF(A1455="عهدة",IF(N(F1455)=0,"⚠ أدخل قيمة العهدة",IF(P1455&lt;0,"⛔ عجز / زيادة مصروفات "&amp;TEXT(-P1455,"#,##0"),IF(COUNTIFS($B$8:$B$5007,B1455,$A$8:$A$5007,"مصروف",$I$8:$I$5007,"&lt;&gt;مرفوض",$K$8:$K$5007,"&lt;&gt;نعم")&gt;0,"⚠ "&amp;COUNTIFS($B$8:$B$5007,B1455,$A$8:$A$5007,"مصروف",$I$8:$I$5007,"&lt;&gt;مرفوض",$K$8:$K$5007,"&lt;&gt;نعم")&amp;" مصروف غير مسوى",IF(L1455="تمت التسوية",IF(P1455=0,"✔ متوازنة وتمت التسوية","✔ تمت التسوية – متبقي "&amp;TEXT(P1455,"#,##0")),IF(P1455&gt;0,"متبقي "&amp;TEXT(P1455,"#,##0"),"✔ متوازنة"))))),IF(R1455=0,"⚠ أضف سطر عهدة أولًا",IF(OR(C1455="",N(G1455)=0),"⚠ أكمل التاريخ والقيمة",IF(S1455="","⚠ التاريخ خارج السنة المالية",IF(H1455="","⚠ اختر بند الموازنة",IF(I1455="مرفوض","✖ مرفوض من المدير",IF(I1455&lt;&gt;"موافق","⏳ بانتظار موافقة المدير",IF(K1455&lt;&gt;"نعم","⚠ غير مسوى مع الحسابات","✔ معتمد ومسوى")))))))))</f>
        <v/>
      </c>
      <c r="R1455">
        <f>N(R1454)+IF(A1455="عهدة",1,0)</f>
        <v/>
      </c>
      <c r="S1455">
        <f>IF(C1455="","",IF(AND(C1455&gt;=DATE(2026,9,1),C1455&lt;=DATE(2027,8,31)),(YEAR(C1455)-2026)*12+MONTH(C1455)-8,""))</f>
        <v/>
      </c>
      <c r="T1455">
        <f>IF(AND(A1455="مصروف",R1455&gt;0,I1455="موافق",S1455&lt;&gt;"",H1455&lt;&gt;""),N(G1455),0)</f>
        <v/>
      </c>
    </row>
    <row r="1456">
      <c r="A1456" s="19" t="n"/>
      <c r="B1456" s="20">
        <f>IF(A1456="","",IF(R1456=0,"⚠ أضف سطر عهدة أولًا","DMT-"&amp;TEXT(R1456,"000")))</f>
        <v/>
      </c>
      <c r="C1456" s="21" t="n"/>
      <c r="D1456" s="20">
        <f>IF(C1456="","",IF(S1456="","خارج السنة المالية",INDEX(القوائم!$D$2:$D$13,S1456)))</f>
        <v/>
      </c>
      <c r="E1456" s="22" t="n"/>
      <c r="F1456" s="23" t="n"/>
      <c r="G1456" s="23" t="n"/>
      <c r="H1456" s="22" t="n"/>
      <c r="I1456" s="19" t="n"/>
      <c r="J1456" s="21" t="n"/>
      <c r="K1456" s="19" t="n"/>
      <c r="L1456" s="19" t="n"/>
      <c r="M1456" s="21" t="n"/>
      <c r="N1456" s="22" t="n"/>
      <c r="O1456" s="24">
        <f>IF(A1456&lt;&gt;"عهدة","",SUMIFS($G$8:$G$5007,$B$8:$B$5007,B1456,$A$8:$A$5007,"مصروف",$I$8:$I$5007,"&lt;&gt;مرفوض"))</f>
        <v/>
      </c>
      <c r="P1456" s="25">
        <f>IF(A1456&lt;&gt;"عهدة","",N(F1456)-O1456)</f>
        <v/>
      </c>
      <c r="Q1456" s="26">
        <f>IF(A1456="","",IF(A1456="عهدة",IF(N(F1456)=0,"⚠ أدخل قيمة العهدة",IF(P1456&lt;0,"⛔ عجز / زيادة مصروفات "&amp;TEXT(-P1456,"#,##0"),IF(COUNTIFS($B$8:$B$5007,B1456,$A$8:$A$5007,"مصروف",$I$8:$I$5007,"&lt;&gt;مرفوض",$K$8:$K$5007,"&lt;&gt;نعم")&gt;0,"⚠ "&amp;COUNTIFS($B$8:$B$5007,B1456,$A$8:$A$5007,"مصروف",$I$8:$I$5007,"&lt;&gt;مرفوض",$K$8:$K$5007,"&lt;&gt;نعم")&amp;" مصروف غير مسوى",IF(L1456="تمت التسوية",IF(P1456=0,"✔ متوازنة وتمت التسوية","✔ تمت التسوية – متبقي "&amp;TEXT(P1456,"#,##0")),IF(P1456&gt;0,"متبقي "&amp;TEXT(P1456,"#,##0"),"✔ متوازنة"))))),IF(R1456=0,"⚠ أضف سطر عهدة أولًا",IF(OR(C1456="",N(G1456)=0),"⚠ أكمل التاريخ والقيمة",IF(S1456="","⚠ التاريخ خارج السنة المالية",IF(H1456="","⚠ اختر بند الموازنة",IF(I1456="مرفوض","✖ مرفوض من المدير",IF(I1456&lt;&gt;"موافق","⏳ بانتظار موافقة المدير",IF(K1456&lt;&gt;"نعم","⚠ غير مسوى مع الحسابات","✔ معتمد ومسوى")))))))))</f>
        <v/>
      </c>
      <c r="R1456">
        <f>N(R1455)+IF(A1456="عهدة",1,0)</f>
        <v/>
      </c>
      <c r="S1456">
        <f>IF(C1456="","",IF(AND(C1456&gt;=DATE(2026,9,1),C1456&lt;=DATE(2027,8,31)),(YEAR(C1456)-2026)*12+MONTH(C1456)-8,""))</f>
        <v/>
      </c>
      <c r="T1456">
        <f>IF(AND(A1456="مصروف",R1456&gt;0,I1456="موافق",S1456&lt;&gt;"",H1456&lt;&gt;""),N(G1456),0)</f>
        <v/>
      </c>
    </row>
    <row r="1457">
      <c r="A1457" s="19" t="n"/>
      <c r="B1457" s="20">
        <f>IF(A1457="","",IF(R1457=0,"⚠ أضف سطر عهدة أولًا","DMT-"&amp;TEXT(R1457,"000")))</f>
        <v/>
      </c>
      <c r="C1457" s="21" t="n"/>
      <c r="D1457" s="20">
        <f>IF(C1457="","",IF(S1457="","خارج السنة المالية",INDEX(القوائم!$D$2:$D$13,S1457)))</f>
        <v/>
      </c>
      <c r="E1457" s="22" t="n"/>
      <c r="F1457" s="23" t="n"/>
      <c r="G1457" s="23" t="n"/>
      <c r="H1457" s="22" t="n"/>
      <c r="I1457" s="19" t="n"/>
      <c r="J1457" s="21" t="n"/>
      <c r="K1457" s="19" t="n"/>
      <c r="L1457" s="19" t="n"/>
      <c r="M1457" s="21" t="n"/>
      <c r="N1457" s="22" t="n"/>
      <c r="O1457" s="24">
        <f>IF(A1457&lt;&gt;"عهدة","",SUMIFS($G$8:$G$5007,$B$8:$B$5007,B1457,$A$8:$A$5007,"مصروف",$I$8:$I$5007,"&lt;&gt;مرفوض"))</f>
        <v/>
      </c>
      <c r="P1457" s="25">
        <f>IF(A1457&lt;&gt;"عهدة","",N(F1457)-O1457)</f>
        <v/>
      </c>
      <c r="Q1457" s="26">
        <f>IF(A1457="","",IF(A1457="عهدة",IF(N(F1457)=0,"⚠ أدخل قيمة العهدة",IF(P1457&lt;0,"⛔ عجز / زيادة مصروفات "&amp;TEXT(-P1457,"#,##0"),IF(COUNTIFS($B$8:$B$5007,B1457,$A$8:$A$5007,"مصروف",$I$8:$I$5007,"&lt;&gt;مرفوض",$K$8:$K$5007,"&lt;&gt;نعم")&gt;0,"⚠ "&amp;COUNTIFS($B$8:$B$5007,B1457,$A$8:$A$5007,"مصروف",$I$8:$I$5007,"&lt;&gt;مرفوض",$K$8:$K$5007,"&lt;&gt;نعم")&amp;" مصروف غير مسوى",IF(L1457="تمت التسوية",IF(P1457=0,"✔ متوازنة وتمت التسوية","✔ تمت التسوية – متبقي "&amp;TEXT(P1457,"#,##0")),IF(P1457&gt;0,"متبقي "&amp;TEXT(P1457,"#,##0"),"✔ متوازنة"))))),IF(R1457=0,"⚠ أضف سطر عهدة أولًا",IF(OR(C1457="",N(G1457)=0),"⚠ أكمل التاريخ والقيمة",IF(S1457="","⚠ التاريخ خارج السنة المالية",IF(H1457="","⚠ اختر بند الموازنة",IF(I1457="مرفوض","✖ مرفوض من المدير",IF(I1457&lt;&gt;"موافق","⏳ بانتظار موافقة المدير",IF(K1457&lt;&gt;"نعم","⚠ غير مسوى مع الحسابات","✔ معتمد ومسوى")))))))))</f>
        <v/>
      </c>
      <c r="R1457">
        <f>N(R1456)+IF(A1457="عهدة",1,0)</f>
        <v/>
      </c>
      <c r="S1457">
        <f>IF(C1457="","",IF(AND(C1457&gt;=DATE(2026,9,1),C1457&lt;=DATE(2027,8,31)),(YEAR(C1457)-2026)*12+MONTH(C1457)-8,""))</f>
        <v/>
      </c>
      <c r="T1457">
        <f>IF(AND(A1457="مصروف",R1457&gt;0,I1457="موافق",S1457&lt;&gt;"",H1457&lt;&gt;""),N(G1457),0)</f>
        <v/>
      </c>
    </row>
    <row r="1458">
      <c r="A1458" s="19" t="n"/>
      <c r="B1458" s="20">
        <f>IF(A1458="","",IF(R1458=0,"⚠ أضف سطر عهدة أولًا","DMT-"&amp;TEXT(R1458,"000")))</f>
        <v/>
      </c>
      <c r="C1458" s="21" t="n"/>
      <c r="D1458" s="20">
        <f>IF(C1458="","",IF(S1458="","خارج السنة المالية",INDEX(القوائم!$D$2:$D$13,S1458)))</f>
        <v/>
      </c>
      <c r="E1458" s="22" t="n"/>
      <c r="F1458" s="23" t="n"/>
      <c r="G1458" s="23" t="n"/>
      <c r="H1458" s="22" t="n"/>
      <c r="I1458" s="19" t="n"/>
      <c r="J1458" s="21" t="n"/>
      <c r="K1458" s="19" t="n"/>
      <c r="L1458" s="19" t="n"/>
      <c r="M1458" s="21" t="n"/>
      <c r="N1458" s="22" t="n"/>
      <c r="O1458" s="24">
        <f>IF(A1458&lt;&gt;"عهدة","",SUMIFS($G$8:$G$5007,$B$8:$B$5007,B1458,$A$8:$A$5007,"مصروف",$I$8:$I$5007,"&lt;&gt;مرفوض"))</f>
        <v/>
      </c>
      <c r="P1458" s="25">
        <f>IF(A1458&lt;&gt;"عهدة","",N(F1458)-O1458)</f>
        <v/>
      </c>
      <c r="Q1458" s="26">
        <f>IF(A1458="","",IF(A1458="عهدة",IF(N(F1458)=0,"⚠ أدخل قيمة العهدة",IF(P1458&lt;0,"⛔ عجز / زيادة مصروفات "&amp;TEXT(-P1458,"#,##0"),IF(COUNTIFS($B$8:$B$5007,B1458,$A$8:$A$5007,"مصروف",$I$8:$I$5007,"&lt;&gt;مرفوض",$K$8:$K$5007,"&lt;&gt;نعم")&gt;0,"⚠ "&amp;COUNTIFS($B$8:$B$5007,B1458,$A$8:$A$5007,"مصروف",$I$8:$I$5007,"&lt;&gt;مرفوض",$K$8:$K$5007,"&lt;&gt;نعم")&amp;" مصروف غير مسوى",IF(L1458="تمت التسوية",IF(P1458=0,"✔ متوازنة وتمت التسوية","✔ تمت التسوية – متبقي "&amp;TEXT(P1458,"#,##0")),IF(P1458&gt;0,"متبقي "&amp;TEXT(P1458,"#,##0"),"✔ متوازنة"))))),IF(R1458=0,"⚠ أضف سطر عهدة أولًا",IF(OR(C1458="",N(G1458)=0),"⚠ أكمل التاريخ والقيمة",IF(S1458="","⚠ التاريخ خارج السنة المالية",IF(H1458="","⚠ اختر بند الموازنة",IF(I1458="مرفوض","✖ مرفوض من المدير",IF(I1458&lt;&gt;"موافق","⏳ بانتظار موافقة المدير",IF(K1458&lt;&gt;"نعم","⚠ غير مسوى مع الحسابات","✔ معتمد ومسوى")))))))))</f>
        <v/>
      </c>
      <c r="R1458">
        <f>N(R1457)+IF(A1458="عهدة",1,0)</f>
        <v/>
      </c>
      <c r="S1458">
        <f>IF(C1458="","",IF(AND(C1458&gt;=DATE(2026,9,1),C1458&lt;=DATE(2027,8,31)),(YEAR(C1458)-2026)*12+MONTH(C1458)-8,""))</f>
        <v/>
      </c>
      <c r="T1458">
        <f>IF(AND(A1458="مصروف",R1458&gt;0,I1458="موافق",S1458&lt;&gt;"",H1458&lt;&gt;""),N(G1458),0)</f>
        <v/>
      </c>
    </row>
    <row r="1459">
      <c r="A1459" s="19" t="n"/>
      <c r="B1459" s="20">
        <f>IF(A1459="","",IF(R1459=0,"⚠ أضف سطر عهدة أولًا","DMT-"&amp;TEXT(R1459,"000")))</f>
        <v/>
      </c>
      <c r="C1459" s="21" t="n"/>
      <c r="D1459" s="20">
        <f>IF(C1459="","",IF(S1459="","خارج السنة المالية",INDEX(القوائم!$D$2:$D$13,S1459)))</f>
        <v/>
      </c>
      <c r="E1459" s="22" t="n"/>
      <c r="F1459" s="23" t="n"/>
      <c r="G1459" s="23" t="n"/>
      <c r="H1459" s="22" t="n"/>
      <c r="I1459" s="19" t="n"/>
      <c r="J1459" s="21" t="n"/>
      <c r="K1459" s="19" t="n"/>
      <c r="L1459" s="19" t="n"/>
      <c r="M1459" s="21" t="n"/>
      <c r="N1459" s="22" t="n"/>
      <c r="O1459" s="24">
        <f>IF(A1459&lt;&gt;"عهدة","",SUMIFS($G$8:$G$5007,$B$8:$B$5007,B1459,$A$8:$A$5007,"مصروف",$I$8:$I$5007,"&lt;&gt;مرفوض"))</f>
        <v/>
      </c>
      <c r="P1459" s="25">
        <f>IF(A1459&lt;&gt;"عهدة","",N(F1459)-O1459)</f>
        <v/>
      </c>
      <c r="Q1459" s="26">
        <f>IF(A1459="","",IF(A1459="عهدة",IF(N(F1459)=0,"⚠ أدخل قيمة العهدة",IF(P1459&lt;0,"⛔ عجز / زيادة مصروفات "&amp;TEXT(-P1459,"#,##0"),IF(COUNTIFS($B$8:$B$5007,B1459,$A$8:$A$5007,"مصروف",$I$8:$I$5007,"&lt;&gt;مرفوض",$K$8:$K$5007,"&lt;&gt;نعم")&gt;0,"⚠ "&amp;COUNTIFS($B$8:$B$5007,B1459,$A$8:$A$5007,"مصروف",$I$8:$I$5007,"&lt;&gt;مرفوض",$K$8:$K$5007,"&lt;&gt;نعم")&amp;" مصروف غير مسوى",IF(L1459="تمت التسوية",IF(P1459=0,"✔ متوازنة وتمت التسوية","✔ تمت التسوية – متبقي "&amp;TEXT(P1459,"#,##0")),IF(P1459&gt;0,"متبقي "&amp;TEXT(P1459,"#,##0"),"✔ متوازنة"))))),IF(R1459=0,"⚠ أضف سطر عهدة أولًا",IF(OR(C1459="",N(G1459)=0),"⚠ أكمل التاريخ والقيمة",IF(S1459="","⚠ التاريخ خارج السنة المالية",IF(H1459="","⚠ اختر بند الموازنة",IF(I1459="مرفوض","✖ مرفوض من المدير",IF(I1459&lt;&gt;"موافق","⏳ بانتظار موافقة المدير",IF(K1459&lt;&gt;"نعم","⚠ غير مسوى مع الحسابات","✔ معتمد ومسوى")))))))))</f>
        <v/>
      </c>
      <c r="R1459">
        <f>N(R1458)+IF(A1459="عهدة",1,0)</f>
        <v/>
      </c>
      <c r="S1459">
        <f>IF(C1459="","",IF(AND(C1459&gt;=DATE(2026,9,1),C1459&lt;=DATE(2027,8,31)),(YEAR(C1459)-2026)*12+MONTH(C1459)-8,""))</f>
        <v/>
      </c>
      <c r="T1459">
        <f>IF(AND(A1459="مصروف",R1459&gt;0,I1459="موافق",S1459&lt;&gt;"",H1459&lt;&gt;""),N(G1459),0)</f>
        <v/>
      </c>
    </row>
    <row r="1460">
      <c r="A1460" s="19" t="n"/>
      <c r="B1460" s="20">
        <f>IF(A1460="","",IF(R1460=0,"⚠ أضف سطر عهدة أولًا","DMT-"&amp;TEXT(R1460,"000")))</f>
        <v/>
      </c>
      <c r="C1460" s="21" t="n"/>
      <c r="D1460" s="20">
        <f>IF(C1460="","",IF(S1460="","خارج السنة المالية",INDEX(القوائم!$D$2:$D$13,S1460)))</f>
        <v/>
      </c>
      <c r="E1460" s="22" t="n"/>
      <c r="F1460" s="23" t="n"/>
      <c r="G1460" s="23" t="n"/>
      <c r="H1460" s="22" t="n"/>
      <c r="I1460" s="19" t="n"/>
      <c r="J1460" s="21" t="n"/>
      <c r="K1460" s="19" t="n"/>
      <c r="L1460" s="19" t="n"/>
      <c r="M1460" s="21" t="n"/>
      <c r="N1460" s="22" t="n"/>
      <c r="O1460" s="24">
        <f>IF(A1460&lt;&gt;"عهدة","",SUMIFS($G$8:$G$5007,$B$8:$B$5007,B1460,$A$8:$A$5007,"مصروف",$I$8:$I$5007,"&lt;&gt;مرفوض"))</f>
        <v/>
      </c>
      <c r="P1460" s="25">
        <f>IF(A1460&lt;&gt;"عهدة","",N(F1460)-O1460)</f>
        <v/>
      </c>
      <c r="Q1460" s="26">
        <f>IF(A1460="","",IF(A1460="عهدة",IF(N(F1460)=0,"⚠ أدخل قيمة العهدة",IF(P1460&lt;0,"⛔ عجز / زيادة مصروفات "&amp;TEXT(-P1460,"#,##0"),IF(COUNTIFS($B$8:$B$5007,B1460,$A$8:$A$5007,"مصروف",$I$8:$I$5007,"&lt;&gt;مرفوض",$K$8:$K$5007,"&lt;&gt;نعم")&gt;0,"⚠ "&amp;COUNTIFS($B$8:$B$5007,B1460,$A$8:$A$5007,"مصروف",$I$8:$I$5007,"&lt;&gt;مرفوض",$K$8:$K$5007,"&lt;&gt;نعم")&amp;" مصروف غير مسوى",IF(L1460="تمت التسوية",IF(P1460=0,"✔ متوازنة وتمت التسوية","✔ تمت التسوية – متبقي "&amp;TEXT(P1460,"#,##0")),IF(P1460&gt;0,"متبقي "&amp;TEXT(P1460,"#,##0"),"✔ متوازنة"))))),IF(R1460=0,"⚠ أضف سطر عهدة أولًا",IF(OR(C1460="",N(G1460)=0),"⚠ أكمل التاريخ والقيمة",IF(S1460="","⚠ التاريخ خارج السنة المالية",IF(H1460="","⚠ اختر بند الموازنة",IF(I1460="مرفوض","✖ مرفوض من المدير",IF(I1460&lt;&gt;"موافق","⏳ بانتظار موافقة المدير",IF(K1460&lt;&gt;"نعم","⚠ غير مسوى مع الحسابات","✔ معتمد ومسوى")))))))))</f>
        <v/>
      </c>
      <c r="R1460">
        <f>N(R1459)+IF(A1460="عهدة",1,0)</f>
        <v/>
      </c>
      <c r="S1460">
        <f>IF(C1460="","",IF(AND(C1460&gt;=DATE(2026,9,1),C1460&lt;=DATE(2027,8,31)),(YEAR(C1460)-2026)*12+MONTH(C1460)-8,""))</f>
        <v/>
      </c>
      <c r="T1460">
        <f>IF(AND(A1460="مصروف",R1460&gt;0,I1460="موافق",S1460&lt;&gt;"",H1460&lt;&gt;""),N(G1460),0)</f>
        <v/>
      </c>
    </row>
    <row r="1461">
      <c r="A1461" s="19" t="n"/>
      <c r="B1461" s="20">
        <f>IF(A1461="","",IF(R1461=0,"⚠ أضف سطر عهدة أولًا","DMT-"&amp;TEXT(R1461,"000")))</f>
        <v/>
      </c>
      <c r="C1461" s="21" t="n"/>
      <c r="D1461" s="20">
        <f>IF(C1461="","",IF(S1461="","خارج السنة المالية",INDEX(القوائم!$D$2:$D$13,S1461)))</f>
        <v/>
      </c>
      <c r="E1461" s="22" t="n"/>
      <c r="F1461" s="23" t="n"/>
      <c r="G1461" s="23" t="n"/>
      <c r="H1461" s="22" t="n"/>
      <c r="I1461" s="19" t="n"/>
      <c r="J1461" s="21" t="n"/>
      <c r="K1461" s="19" t="n"/>
      <c r="L1461" s="19" t="n"/>
      <c r="M1461" s="21" t="n"/>
      <c r="N1461" s="22" t="n"/>
      <c r="O1461" s="24">
        <f>IF(A1461&lt;&gt;"عهدة","",SUMIFS($G$8:$G$5007,$B$8:$B$5007,B1461,$A$8:$A$5007,"مصروف",$I$8:$I$5007,"&lt;&gt;مرفوض"))</f>
        <v/>
      </c>
      <c r="P1461" s="25">
        <f>IF(A1461&lt;&gt;"عهدة","",N(F1461)-O1461)</f>
        <v/>
      </c>
      <c r="Q1461" s="26">
        <f>IF(A1461="","",IF(A1461="عهدة",IF(N(F1461)=0,"⚠ أدخل قيمة العهدة",IF(P1461&lt;0,"⛔ عجز / زيادة مصروفات "&amp;TEXT(-P1461,"#,##0"),IF(COUNTIFS($B$8:$B$5007,B1461,$A$8:$A$5007,"مصروف",$I$8:$I$5007,"&lt;&gt;مرفوض",$K$8:$K$5007,"&lt;&gt;نعم")&gt;0,"⚠ "&amp;COUNTIFS($B$8:$B$5007,B1461,$A$8:$A$5007,"مصروف",$I$8:$I$5007,"&lt;&gt;مرفوض",$K$8:$K$5007,"&lt;&gt;نعم")&amp;" مصروف غير مسوى",IF(L1461="تمت التسوية",IF(P1461=0,"✔ متوازنة وتمت التسوية","✔ تمت التسوية – متبقي "&amp;TEXT(P1461,"#,##0")),IF(P1461&gt;0,"متبقي "&amp;TEXT(P1461,"#,##0"),"✔ متوازنة"))))),IF(R1461=0,"⚠ أضف سطر عهدة أولًا",IF(OR(C1461="",N(G1461)=0),"⚠ أكمل التاريخ والقيمة",IF(S1461="","⚠ التاريخ خارج السنة المالية",IF(H1461="","⚠ اختر بند الموازنة",IF(I1461="مرفوض","✖ مرفوض من المدير",IF(I1461&lt;&gt;"موافق","⏳ بانتظار موافقة المدير",IF(K1461&lt;&gt;"نعم","⚠ غير مسوى مع الحسابات","✔ معتمد ومسوى")))))))))</f>
        <v/>
      </c>
      <c r="R1461">
        <f>N(R1460)+IF(A1461="عهدة",1,0)</f>
        <v/>
      </c>
      <c r="S1461">
        <f>IF(C1461="","",IF(AND(C1461&gt;=DATE(2026,9,1),C1461&lt;=DATE(2027,8,31)),(YEAR(C1461)-2026)*12+MONTH(C1461)-8,""))</f>
        <v/>
      </c>
      <c r="T1461">
        <f>IF(AND(A1461="مصروف",R1461&gt;0,I1461="موافق",S1461&lt;&gt;"",H1461&lt;&gt;""),N(G1461),0)</f>
        <v/>
      </c>
    </row>
    <row r="1462">
      <c r="A1462" s="19" t="n"/>
      <c r="B1462" s="20">
        <f>IF(A1462="","",IF(R1462=0,"⚠ أضف سطر عهدة أولًا","DMT-"&amp;TEXT(R1462,"000")))</f>
        <v/>
      </c>
      <c r="C1462" s="21" t="n"/>
      <c r="D1462" s="20">
        <f>IF(C1462="","",IF(S1462="","خارج السنة المالية",INDEX(القوائم!$D$2:$D$13,S1462)))</f>
        <v/>
      </c>
      <c r="E1462" s="22" t="n"/>
      <c r="F1462" s="23" t="n"/>
      <c r="G1462" s="23" t="n"/>
      <c r="H1462" s="22" t="n"/>
      <c r="I1462" s="19" t="n"/>
      <c r="J1462" s="21" t="n"/>
      <c r="K1462" s="19" t="n"/>
      <c r="L1462" s="19" t="n"/>
      <c r="M1462" s="21" t="n"/>
      <c r="N1462" s="22" t="n"/>
      <c r="O1462" s="24">
        <f>IF(A1462&lt;&gt;"عهدة","",SUMIFS($G$8:$G$5007,$B$8:$B$5007,B1462,$A$8:$A$5007,"مصروف",$I$8:$I$5007,"&lt;&gt;مرفوض"))</f>
        <v/>
      </c>
      <c r="P1462" s="25">
        <f>IF(A1462&lt;&gt;"عهدة","",N(F1462)-O1462)</f>
        <v/>
      </c>
      <c r="Q1462" s="26">
        <f>IF(A1462="","",IF(A1462="عهدة",IF(N(F1462)=0,"⚠ أدخل قيمة العهدة",IF(P1462&lt;0,"⛔ عجز / زيادة مصروفات "&amp;TEXT(-P1462,"#,##0"),IF(COUNTIFS($B$8:$B$5007,B1462,$A$8:$A$5007,"مصروف",$I$8:$I$5007,"&lt;&gt;مرفوض",$K$8:$K$5007,"&lt;&gt;نعم")&gt;0,"⚠ "&amp;COUNTIFS($B$8:$B$5007,B1462,$A$8:$A$5007,"مصروف",$I$8:$I$5007,"&lt;&gt;مرفوض",$K$8:$K$5007,"&lt;&gt;نعم")&amp;" مصروف غير مسوى",IF(L1462="تمت التسوية",IF(P1462=0,"✔ متوازنة وتمت التسوية","✔ تمت التسوية – متبقي "&amp;TEXT(P1462,"#,##0")),IF(P1462&gt;0,"متبقي "&amp;TEXT(P1462,"#,##0"),"✔ متوازنة"))))),IF(R1462=0,"⚠ أضف سطر عهدة أولًا",IF(OR(C1462="",N(G1462)=0),"⚠ أكمل التاريخ والقيمة",IF(S1462="","⚠ التاريخ خارج السنة المالية",IF(H1462="","⚠ اختر بند الموازنة",IF(I1462="مرفوض","✖ مرفوض من المدير",IF(I1462&lt;&gt;"موافق","⏳ بانتظار موافقة المدير",IF(K1462&lt;&gt;"نعم","⚠ غير مسوى مع الحسابات","✔ معتمد ومسوى")))))))))</f>
        <v/>
      </c>
      <c r="R1462">
        <f>N(R1461)+IF(A1462="عهدة",1,0)</f>
        <v/>
      </c>
      <c r="S1462">
        <f>IF(C1462="","",IF(AND(C1462&gt;=DATE(2026,9,1),C1462&lt;=DATE(2027,8,31)),(YEAR(C1462)-2026)*12+MONTH(C1462)-8,""))</f>
        <v/>
      </c>
      <c r="T1462">
        <f>IF(AND(A1462="مصروف",R1462&gt;0,I1462="موافق",S1462&lt;&gt;"",H1462&lt;&gt;""),N(G1462),0)</f>
        <v/>
      </c>
    </row>
    <row r="1463">
      <c r="A1463" s="19" t="n"/>
      <c r="B1463" s="20">
        <f>IF(A1463="","",IF(R1463=0,"⚠ أضف سطر عهدة أولًا","DMT-"&amp;TEXT(R1463,"000")))</f>
        <v/>
      </c>
      <c r="C1463" s="21" t="n"/>
      <c r="D1463" s="20">
        <f>IF(C1463="","",IF(S1463="","خارج السنة المالية",INDEX(القوائم!$D$2:$D$13,S1463)))</f>
        <v/>
      </c>
      <c r="E1463" s="22" t="n"/>
      <c r="F1463" s="23" t="n"/>
      <c r="G1463" s="23" t="n"/>
      <c r="H1463" s="22" t="n"/>
      <c r="I1463" s="19" t="n"/>
      <c r="J1463" s="21" t="n"/>
      <c r="K1463" s="19" t="n"/>
      <c r="L1463" s="19" t="n"/>
      <c r="M1463" s="21" t="n"/>
      <c r="N1463" s="22" t="n"/>
      <c r="O1463" s="24">
        <f>IF(A1463&lt;&gt;"عهدة","",SUMIFS($G$8:$G$5007,$B$8:$B$5007,B1463,$A$8:$A$5007,"مصروف",$I$8:$I$5007,"&lt;&gt;مرفوض"))</f>
        <v/>
      </c>
      <c r="P1463" s="25">
        <f>IF(A1463&lt;&gt;"عهدة","",N(F1463)-O1463)</f>
        <v/>
      </c>
      <c r="Q1463" s="26">
        <f>IF(A1463="","",IF(A1463="عهدة",IF(N(F1463)=0,"⚠ أدخل قيمة العهدة",IF(P1463&lt;0,"⛔ عجز / زيادة مصروفات "&amp;TEXT(-P1463,"#,##0"),IF(COUNTIFS($B$8:$B$5007,B1463,$A$8:$A$5007,"مصروف",$I$8:$I$5007,"&lt;&gt;مرفوض",$K$8:$K$5007,"&lt;&gt;نعم")&gt;0,"⚠ "&amp;COUNTIFS($B$8:$B$5007,B1463,$A$8:$A$5007,"مصروف",$I$8:$I$5007,"&lt;&gt;مرفوض",$K$8:$K$5007,"&lt;&gt;نعم")&amp;" مصروف غير مسوى",IF(L1463="تمت التسوية",IF(P1463=0,"✔ متوازنة وتمت التسوية","✔ تمت التسوية – متبقي "&amp;TEXT(P1463,"#,##0")),IF(P1463&gt;0,"متبقي "&amp;TEXT(P1463,"#,##0"),"✔ متوازنة"))))),IF(R1463=0,"⚠ أضف سطر عهدة أولًا",IF(OR(C1463="",N(G1463)=0),"⚠ أكمل التاريخ والقيمة",IF(S1463="","⚠ التاريخ خارج السنة المالية",IF(H1463="","⚠ اختر بند الموازنة",IF(I1463="مرفوض","✖ مرفوض من المدير",IF(I1463&lt;&gt;"موافق","⏳ بانتظار موافقة المدير",IF(K1463&lt;&gt;"نعم","⚠ غير مسوى مع الحسابات","✔ معتمد ومسوى")))))))))</f>
        <v/>
      </c>
      <c r="R1463">
        <f>N(R1462)+IF(A1463="عهدة",1,0)</f>
        <v/>
      </c>
      <c r="S1463">
        <f>IF(C1463="","",IF(AND(C1463&gt;=DATE(2026,9,1),C1463&lt;=DATE(2027,8,31)),(YEAR(C1463)-2026)*12+MONTH(C1463)-8,""))</f>
        <v/>
      </c>
      <c r="T1463">
        <f>IF(AND(A1463="مصروف",R1463&gt;0,I1463="موافق",S1463&lt;&gt;"",H1463&lt;&gt;""),N(G1463),0)</f>
        <v/>
      </c>
    </row>
    <row r="1464">
      <c r="A1464" s="19" t="n"/>
      <c r="B1464" s="20">
        <f>IF(A1464="","",IF(R1464=0,"⚠ أضف سطر عهدة أولًا","DMT-"&amp;TEXT(R1464,"000")))</f>
        <v/>
      </c>
      <c r="C1464" s="21" t="n"/>
      <c r="D1464" s="20">
        <f>IF(C1464="","",IF(S1464="","خارج السنة المالية",INDEX(القوائم!$D$2:$D$13,S1464)))</f>
        <v/>
      </c>
      <c r="E1464" s="22" t="n"/>
      <c r="F1464" s="23" t="n"/>
      <c r="G1464" s="23" t="n"/>
      <c r="H1464" s="22" t="n"/>
      <c r="I1464" s="19" t="n"/>
      <c r="J1464" s="21" t="n"/>
      <c r="K1464" s="19" t="n"/>
      <c r="L1464" s="19" t="n"/>
      <c r="M1464" s="21" t="n"/>
      <c r="N1464" s="22" t="n"/>
      <c r="O1464" s="24">
        <f>IF(A1464&lt;&gt;"عهدة","",SUMIFS($G$8:$G$5007,$B$8:$B$5007,B1464,$A$8:$A$5007,"مصروف",$I$8:$I$5007,"&lt;&gt;مرفوض"))</f>
        <v/>
      </c>
      <c r="P1464" s="25">
        <f>IF(A1464&lt;&gt;"عهدة","",N(F1464)-O1464)</f>
        <v/>
      </c>
      <c r="Q1464" s="26">
        <f>IF(A1464="","",IF(A1464="عهدة",IF(N(F1464)=0,"⚠ أدخل قيمة العهدة",IF(P1464&lt;0,"⛔ عجز / زيادة مصروفات "&amp;TEXT(-P1464,"#,##0"),IF(COUNTIFS($B$8:$B$5007,B1464,$A$8:$A$5007,"مصروف",$I$8:$I$5007,"&lt;&gt;مرفوض",$K$8:$K$5007,"&lt;&gt;نعم")&gt;0,"⚠ "&amp;COUNTIFS($B$8:$B$5007,B1464,$A$8:$A$5007,"مصروف",$I$8:$I$5007,"&lt;&gt;مرفوض",$K$8:$K$5007,"&lt;&gt;نعم")&amp;" مصروف غير مسوى",IF(L1464="تمت التسوية",IF(P1464=0,"✔ متوازنة وتمت التسوية","✔ تمت التسوية – متبقي "&amp;TEXT(P1464,"#,##0")),IF(P1464&gt;0,"متبقي "&amp;TEXT(P1464,"#,##0"),"✔ متوازنة"))))),IF(R1464=0,"⚠ أضف سطر عهدة أولًا",IF(OR(C1464="",N(G1464)=0),"⚠ أكمل التاريخ والقيمة",IF(S1464="","⚠ التاريخ خارج السنة المالية",IF(H1464="","⚠ اختر بند الموازنة",IF(I1464="مرفوض","✖ مرفوض من المدير",IF(I1464&lt;&gt;"موافق","⏳ بانتظار موافقة المدير",IF(K1464&lt;&gt;"نعم","⚠ غير مسوى مع الحسابات","✔ معتمد ومسوى")))))))))</f>
        <v/>
      </c>
      <c r="R1464">
        <f>N(R1463)+IF(A1464="عهدة",1,0)</f>
        <v/>
      </c>
      <c r="S1464">
        <f>IF(C1464="","",IF(AND(C1464&gt;=DATE(2026,9,1),C1464&lt;=DATE(2027,8,31)),(YEAR(C1464)-2026)*12+MONTH(C1464)-8,""))</f>
        <v/>
      </c>
      <c r="T1464">
        <f>IF(AND(A1464="مصروف",R1464&gt;0,I1464="موافق",S1464&lt;&gt;"",H1464&lt;&gt;""),N(G1464),0)</f>
        <v/>
      </c>
    </row>
    <row r="1465">
      <c r="A1465" s="19" t="n"/>
      <c r="B1465" s="20">
        <f>IF(A1465="","",IF(R1465=0,"⚠ أضف سطر عهدة أولًا","DMT-"&amp;TEXT(R1465,"000")))</f>
        <v/>
      </c>
      <c r="C1465" s="21" t="n"/>
      <c r="D1465" s="20">
        <f>IF(C1465="","",IF(S1465="","خارج السنة المالية",INDEX(القوائم!$D$2:$D$13,S1465)))</f>
        <v/>
      </c>
      <c r="E1465" s="22" t="n"/>
      <c r="F1465" s="23" t="n"/>
      <c r="G1465" s="23" t="n"/>
      <c r="H1465" s="22" t="n"/>
      <c r="I1465" s="19" t="n"/>
      <c r="J1465" s="21" t="n"/>
      <c r="K1465" s="19" t="n"/>
      <c r="L1465" s="19" t="n"/>
      <c r="M1465" s="21" t="n"/>
      <c r="N1465" s="22" t="n"/>
      <c r="O1465" s="24">
        <f>IF(A1465&lt;&gt;"عهدة","",SUMIFS($G$8:$G$5007,$B$8:$B$5007,B1465,$A$8:$A$5007,"مصروف",$I$8:$I$5007,"&lt;&gt;مرفوض"))</f>
        <v/>
      </c>
      <c r="P1465" s="25">
        <f>IF(A1465&lt;&gt;"عهدة","",N(F1465)-O1465)</f>
        <v/>
      </c>
      <c r="Q1465" s="26">
        <f>IF(A1465="","",IF(A1465="عهدة",IF(N(F1465)=0,"⚠ أدخل قيمة العهدة",IF(P1465&lt;0,"⛔ عجز / زيادة مصروفات "&amp;TEXT(-P1465,"#,##0"),IF(COUNTIFS($B$8:$B$5007,B1465,$A$8:$A$5007,"مصروف",$I$8:$I$5007,"&lt;&gt;مرفوض",$K$8:$K$5007,"&lt;&gt;نعم")&gt;0,"⚠ "&amp;COUNTIFS($B$8:$B$5007,B1465,$A$8:$A$5007,"مصروف",$I$8:$I$5007,"&lt;&gt;مرفوض",$K$8:$K$5007,"&lt;&gt;نعم")&amp;" مصروف غير مسوى",IF(L1465="تمت التسوية",IF(P1465=0,"✔ متوازنة وتمت التسوية","✔ تمت التسوية – متبقي "&amp;TEXT(P1465,"#,##0")),IF(P1465&gt;0,"متبقي "&amp;TEXT(P1465,"#,##0"),"✔ متوازنة"))))),IF(R1465=0,"⚠ أضف سطر عهدة أولًا",IF(OR(C1465="",N(G1465)=0),"⚠ أكمل التاريخ والقيمة",IF(S1465="","⚠ التاريخ خارج السنة المالية",IF(H1465="","⚠ اختر بند الموازنة",IF(I1465="مرفوض","✖ مرفوض من المدير",IF(I1465&lt;&gt;"موافق","⏳ بانتظار موافقة المدير",IF(K1465&lt;&gt;"نعم","⚠ غير مسوى مع الحسابات","✔ معتمد ومسوى")))))))))</f>
        <v/>
      </c>
      <c r="R1465">
        <f>N(R1464)+IF(A1465="عهدة",1,0)</f>
        <v/>
      </c>
      <c r="S1465">
        <f>IF(C1465="","",IF(AND(C1465&gt;=DATE(2026,9,1),C1465&lt;=DATE(2027,8,31)),(YEAR(C1465)-2026)*12+MONTH(C1465)-8,""))</f>
        <v/>
      </c>
      <c r="T1465">
        <f>IF(AND(A1465="مصروف",R1465&gt;0,I1465="موافق",S1465&lt;&gt;"",H1465&lt;&gt;""),N(G1465),0)</f>
        <v/>
      </c>
    </row>
    <row r="1466">
      <c r="A1466" s="19" t="n"/>
      <c r="B1466" s="20">
        <f>IF(A1466="","",IF(R1466=0,"⚠ أضف سطر عهدة أولًا","DMT-"&amp;TEXT(R1466,"000")))</f>
        <v/>
      </c>
      <c r="C1466" s="21" t="n"/>
      <c r="D1466" s="20">
        <f>IF(C1466="","",IF(S1466="","خارج السنة المالية",INDEX(القوائم!$D$2:$D$13,S1466)))</f>
        <v/>
      </c>
      <c r="E1466" s="22" t="n"/>
      <c r="F1466" s="23" t="n"/>
      <c r="G1466" s="23" t="n"/>
      <c r="H1466" s="22" t="n"/>
      <c r="I1466" s="19" t="n"/>
      <c r="J1466" s="21" t="n"/>
      <c r="K1466" s="19" t="n"/>
      <c r="L1466" s="19" t="n"/>
      <c r="M1466" s="21" t="n"/>
      <c r="N1466" s="22" t="n"/>
      <c r="O1466" s="24">
        <f>IF(A1466&lt;&gt;"عهدة","",SUMIFS($G$8:$G$5007,$B$8:$B$5007,B1466,$A$8:$A$5007,"مصروف",$I$8:$I$5007,"&lt;&gt;مرفوض"))</f>
        <v/>
      </c>
      <c r="P1466" s="25">
        <f>IF(A1466&lt;&gt;"عهدة","",N(F1466)-O1466)</f>
        <v/>
      </c>
      <c r="Q1466" s="26">
        <f>IF(A1466="","",IF(A1466="عهدة",IF(N(F1466)=0,"⚠ أدخل قيمة العهدة",IF(P1466&lt;0,"⛔ عجز / زيادة مصروفات "&amp;TEXT(-P1466,"#,##0"),IF(COUNTIFS($B$8:$B$5007,B1466,$A$8:$A$5007,"مصروف",$I$8:$I$5007,"&lt;&gt;مرفوض",$K$8:$K$5007,"&lt;&gt;نعم")&gt;0,"⚠ "&amp;COUNTIFS($B$8:$B$5007,B1466,$A$8:$A$5007,"مصروف",$I$8:$I$5007,"&lt;&gt;مرفوض",$K$8:$K$5007,"&lt;&gt;نعم")&amp;" مصروف غير مسوى",IF(L1466="تمت التسوية",IF(P1466=0,"✔ متوازنة وتمت التسوية","✔ تمت التسوية – متبقي "&amp;TEXT(P1466,"#,##0")),IF(P1466&gt;0,"متبقي "&amp;TEXT(P1466,"#,##0"),"✔ متوازنة"))))),IF(R1466=0,"⚠ أضف سطر عهدة أولًا",IF(OR(C1466="",N(G1466)=0),"⚠ أكمل التاريخ والقيمة",IF(S1466="","⚠ التاريخ خارج السنة المالية",IF(H1466="","⚠ اختر بند الموازنة",IF(I1466="مرفوض","✖ مرفوض من المدير",IF(I1466&lt;&gt;"موافق","⏳ بانتظار موافقة المدير",IF(K1466&lt;&gt;"نعم","⚠ غير مسوى مع الحسابات","✔ معتمد ومسوى")))))))))</f>
        <v/>
      </c>
      <c r="R1466">
        <f>N(R1465)+IF(A1466="عهدة",1,0)</f>
        <v/>
      </c>
      <c r="S1466">
        <f>IF(C1466="","",IF(AND(C1466&gt;=DATE(2026,9,1),C1466&lt;=DATE(2027,8,31)),(YEAR(C1466)-2026)*12+MONTH(C1466)-8,""))</f>
        <v/>
      </c>
      <c r="T1466">
        <f>IF(AND(A1466="مصروف",R1466&gt;0,I1466="موافق",S1466&lt;&gt;"",H1466&lt;&gt;""),N(G1466),0)</f>
        <v/>
      </c>
    </row>
    <row r="1467">
      <c r="A1467" s="19" t="n"/>
      <c r="B1467" s="20">
        <f>IF(A1467="","",IF(R1467=0,"⚠ أضف سطر عهدة أولًا","DMT-"&amp;TEXT(R1467,"000")))</f>
        <v/>
      </c>
      <c r="C1467" s="21" t="n"/>
      <c r="D1467" s="20">
        <f>IF(C1467="","",IF(S1467="","خارج السنة المالية",INDEX(القوائم!$D$2:$D$13,S1467)))</f>
        <v/>
      </c>
      <c r="E1467" s="22" t="n"/>
      <c r="F1467" s="23" t="n"/>
      <c r="G1467" s="23" t="n"/>
      <c r="H1467" s="22" t="n"/>
      <c r="I1467" s="19" t="n"/>
      <c r="J1467" s="21" t="n"/>
      <c r="K1467" s="19" t="n"/>
      <c r="L1467" s="19" t="n"/>
      <c r="M1467" s="21" t="n"/>
      <c r="N1467" s="22" t="n"/>
      <c r="O1467" s="24">
        <f>IF(A1467&lt;&gt;"عهدة","",SUMIFS($G$8:$G$5007,$B$8:$B$5007,B1467,$A$8:$A$5007,"مصروف",$I$8:$I$5007,"&lt;&gt;مرفوض"))</f>
        <v/>
      </c>
      <c r="P1467" s="25">
        <f>IF(A1467&lt;&gt;"عهدة","",N(F1467)-O1467)</f>
        <v/>
      </c>
      <c r="Q1467" s="26">
        <f>IF(A1467="","",IF(A1467="عهدة",IF(N(F1467)=0,"⚠ أدخل قيمة العهدة",IF(P1467&lt;0,"⛔ عجز / زيادة مصروفات "&amp;TEXT(-P1467,"#,##0"),IF(COUNTIFS($B$8:$B$5007,B1467,$A$8:$A$5007,"مصروف",$I$8:$I$5007,"&lt;&gt;مرفوض",$K$8:$K$5007,"&lt;&gt;نعم")&gt;0,"⚠ "&amp;COUNTIFS($B$8:$B$5007,B1467,$A$8:$A$5007,"مصروف",$I$8:$I$5007,"&lt;&gt;مرفوض",$K$8:$K$5007,"&lt;&gt;نعم")&amp;" مصروف غير مسوى",IF(L1467="تمت التسوية",IF(P1467=0,"✔ متوازنة وتمت التسوية","✔ تمت التسوية – متبقي "&amp;TEXT(P1467,"#,##0")),IF(P1467&gt;0,"متبقي "&amp;TEXT(P1467,"#,##0"),"✔ متوازنة"))))),IF(R1467=0,"⚠ أضف سطر عهدة أولًا",IF(OR(C1467="",N(G1467)=0),"⚠ أكمل التاريخ والقيمة",IF(S1467="","⚠ التاريخ خارج السنة المالية",IF(H1467="","⚠ اختر بند الموازنة",IF(I1467="مرفوض","✖ مرفوض من المدير",IF(I1467&lt;&gt;"موافق","⏳ بانتظار موافقة المدير",IF(K1467&lt;&gt;"نعم","⚠ غير مسوى مع الحسابات","✔ معتمد ومسوى")))))))))</f>
        <v/>
      </c>
      <c r="R1467">
        <f>N(R1466)+IF(A1467="عهدة",1,0)</f>
        <v/>
      </c>
      <c r="S1467">
        <f>IF(C1467="","",IF(AND(C1467&gt;=DATE(2026,9,1),C1467&lt;=DATE(2027,8,31)),(YEAR(C1467)-2026)*12+MONTH(C1467)-8,""))</f>
        <v/>
      </c>
      <c r="T1467">
        <f>IF(AND(A1467="مصروف",R1467&gt;0,I1467="موافق",S1467&lt;&gt;"",H1467&lt;&gt;""),N(G1467),0)</f>
        <v/>
      </c>
    </row>
    <row r="1468">
      <c r="A1468" s="19" t="n"/>
      <c r="B1468" s="20">
        <f>IF(A1468="","",IF(R1468=0,"⚠ أضف سطر عهدة أولًا","DMT-"&amp;TEXT(R1468,"000")))</f>
        <v/>
      </c>
      <c r="C1468" s="21" t="n"/>
      <c r="D1468" s="20">
        <f>IF(C1468="","",IF(S1468="","خارج السنة المالية",INDEX(القوائم!$D$2:$D$13,S1468)))</f>
        <v/>
      </c>
      <c r="E1468" s="22" t="n"/>
      <c r="F1468" s="23" t="n"/>
      <c r="G1468" s="23" t="n"/>
      <c r="H1468" s="22" t="n"/>
      <c r="I1468" s="19" t="n"/>
      <c r="J1468" s="21" t="n"/>
      <c r="K1468" s="19" t="n"/>
      <c r="L1468" s="19" t="n"/>
      <c r="M1468" s="21" t="n"/>
      <c r="N1468" s="22" t="n"/>
      <c r="O1468" s="24">
        <f>IF(A1468&lt;&gt;"عهدة","",SUMIFS($G$8:$G$5007,$B$8:$B$5007,B1468,$A$8:$A$5007,"مصروف",$I$8:$I$5007,"&lt;&gt;مرفوض"))</f>
        <v/>
      </c>
      <c r="P1468" s="25">
        <f>IF(A1468&lt;&gt;"عهدة","",N(F1468)-O1468)</f>
        <v/>
      </c>
      <c r="Q1468" s="26">
        <f>IF(A1468="","",IF(A1468="عهدة",IF(N(F1468)=0,"⚠ أدخل قيمة العهدة",IF(P1468&lt;0,"⛔ عجز / زيادة مصروفات "&amp;TEXT(-P1468,"#,##0"),IF(COUNTIFS($B$8:$B$5007,B1468,$A$8:$A$5007,"مصروف",$I$8:$I$5007,"&lt;&gt;مرفوض",$K$8:$K$5007,"&lt;&gt;نعم")&gt;0,"⚠ "&amp;COUNTIFS($B$8:$B$5007,B1468,$A$8:$A$5007,"مصروف",$I$8:$I$5007,"&lt;&gt;مرفوض",$K$8:$K$5007,"&lt;&gt;نعم")&amp;" مصروف غير مسوى",IF(L1468="تمت التسوية",IF(P1468=0,"✔ متوازنة وتمت التسوية","✔ تمت التسوية – متبقي "&amp;TEXT(P1468,"#,##0")),IF(P1468&gt;0,"متبقي "&amp;TEXT(P1468,"#,##0"),"✔ متوازنة"))))),IF(R1468=0,"⚠ أضف سطر عهدة أولًا",IF(OR(C1468="",N(G1468)=0),"⚠ أكمل التاريخ والقيمة",IF(S1468="","⚠ التاريخ خارج السنة المالية",IF(H1468="","⚠ اختر بند الموازنة",IF(I1468="مرفوض","✖ مرفوض من المدير",IF(I1468&lt;&gt;"موافق","⏳ بانتظار موافقة المدير",IF(K1468&lt;&gt;"نعم","⚠ غير مسوى مع الحسابات","✔ معتمد ومسوى")))))))))</f>
        <v/>
      </c>
      <c r="R1468">
        <f>N(R1467)+IF(A1468="عهدة",1,0)</f>
        <v/>
      </c>
      <c r="S1468">
        <f>IF(C1468="","",IF(AND(C1468&gt;=DATE(2026,9,1),C1468&lt;=DATE(2027,8,31)),(YEAR(C1468)-2026)*12+MONTH(C1468)-8,""))</f>
        <v/>
      </c>
      <c r="T1468">
        <f>IF(AND(A1468="مصروف",R1468&gt;0,I1468="موافق",S1468&lt;&gt;"",H1468&lt;&gt;""),N(G1468),0)</f>
        <v/>
      </c>
    </row>
    <row r="1469">
      <c r="A1469" s="19" t="n"/>
      <c r="B1469" s="20">
        <f>IF(A1469="","",IF(R1469=0,"⚠ أضف سطر عهدة أولًا","DMT-"&amp;TEXT(R1469,"000")))</f>
        <v/>
      </c>
      <c r="C1469" s="21" t="n"/>
      <c r="D1469" s="20">
        <f>IF(C1469="","",IF(S1469="","خارج السنة المالية",INDEX(القوائم!$D$2:$D$13,S1469)))</f>
        <v/>
      </c>
      <c r="E1469" s="22" t="n"/>
      <c r="F1469" s="23" t="n"/>
      <c r="G1469" s="23" t="n"/>
      <c r="H1469" s="22" t="n"/>
      <c r="I1469" s="19" t="n"/>
      <c r="J1469" s="21" t="n"/>
      <c r="K1469" s="19" t="n"/>
      <c r="L1469" s="19" t="n"/>
      <c r="M1469" s="21" t="n"/>
      <c r="N1469" s="22" t="n"/>
      <c r="O1469" s="24">
        <f>IF(A1469&lt;&gt;"عهدة","",SUMIFS($G$8:$G$5007,$B$8:$B$5007,B1469,$A$8:$A$5007,"مصروف",$I$8:$I$5007,"&lt;&gt;مرفوض"))</f>
        <v/>
      </c>
      <c r="P1469" s="25">
        <f>IF(A1469&lt;&gt;"عهدة","",N(F1469)-O1469)</f>
        <v/>
      </c>
      <c r="Q1469" s="26">
        <f>IF(A1469="","",IF(A1469="عهدة",IF(N(F1469)=0,"⚠ أدخل قيمة العهدة",IF(P1469&lt;0,"⛔ عجز / زيادة مصروفات "&amp;TEXT(-P1469,"#,##0"),IF(COUNTIFS($B$8:$B$5007,B1469,$A$8:$A$5007,"مصروف",$I$8:$I$5007,"&lt;&gt;مرفوض",$K$8:$K$5007,"&lt;&gt;نعم")&gt;0,"⚠ "&amp;COUNTIFS($B$8:$B$5007,B1469,$A$8:$A$5007,"مصروف",$I$8:$I$5007,"&lt;&gt;مرفوض",$K$8:$K$5007,"&lt;&gt;نعم")&amp;" مصروف غير مسوى",IF(L1469="تمت التسوية",IF(P1469=0,"✔ متوازنة وتمت التسوية","✔ تمت التسوية – متبقي "&amp;TEXT(P1469,"#,##0")),IF(P1469&gt;0,"متبقي "&amp;TEXT(P1469,"#,##0"),"✔ متوازنة"))))),IF(R1469=0,"⚠ أضف سطر عهدة أولًا",IF(OR(C1469="",N(G1469)=0),"⚠ أكمل التاريخ والقيمة",IF(S1469="","⚠ التاريخ خارج السنة المالية",IF(H1469="","⚠ اختر بند الموازنة",IF(I1469="مرفوض","✖ مرفوض من المدير",IF(I1469&lt;&gt;"موافق","⏳ بانتظار موافقة المدير",IF(K1469&lt;&gt;"نعم","⚠ غير مسوى مع الحسابات","✔ معتمد ومسوى")))))))))</f>
        <v/>
      </c>
      <c r="R1469">
        <f>N(R1468)+IF(A1469="عهدة",1,0)</f>
        <v/>
      </c>
      <c r="S1469">
        <f>IF(C1469="","",IF(AND(C1469&gt;=DATE(2026,9,1),C1469&lt;=DATE(2027,8,31)),(YEAR(C1469)-2026)*12+MONTH(C1469)-8,""))</f>
        <v/>
      </c>
      <c r="T1469">
        <f>IF(AND(A1469="مصروف",R1469&gt;0,I1469="موافق",S1469&lt;&gt;"",H1469&lt;&gt;""),N(G1469),0)</f>
        <v/>
      </c>
    </row>
    <row r="1470">
      <c r="A1470" s="19" t="n"/>
      <c r="B1470" s="20">
        <f>IF(A1470="","",IF(R1470=0,"⚠ أضف سطر عهدة أولًا","DMT-"&amp;TEXT(R1470,"000")))</f>
        <v/>
      </c>
      <c r="C1470" s="21" t="n"/>
      <c r="D1470" s="20">
        <f>IF(C1470="","",IF(S1470="","خارج السنة المالية",INDEX(القوائم!$D$2:$D$13,S1470)))</f>
        <v/>
      </c>
      <c r="E1470" s="22" t="n"/>
      <c r="F1470" s="23" t="n"/>
      <c r="G1470" s="23" t="n"/>
      <c r="H1470" s="22" t="n"/>
      <c r="I1470" s="19" t="n"/>
      <c r="J1470" s="21" t="n"/>
      <c r="K1470" s="19" t="n"/>
      <c r="L1470" s="19" t="n"/>
      <c r="M1470" s="21" t="n"/>
      <c r="N1470" s="22" t="n"/>
      <c r="O1470" s="24">
        <f>IF(A1470&lt;&gt;"عهدة","",SUMIFS($G$8:$G$5007,$B$8:$B$5007,B1470,$A$8:$A$5007,"مصروف",$I$8:$I$5007,"&lt;&gt;مرفوض"))</f>
        <v/>
      </c>
      <c r="P1470" s="25">
        <f>IF(A1470&lt;&gt;"عهدة","",N(F1470)-O1470)</f>
        <v/>
      </c>
      <c r="Q1470" s="26">
        <f>IF(A1470="","",IF(A1470="عهدة",IF(N(F1470)=0,"⚠ أدخل قيمة العهدة",IF(P1470&lt;0,"⛔ عجز / زيادة مصروفات "&amp;TEXT(-P1470,"#,##0"),IF(COUNTIFS($B$8:$B$5007,B1470,$A$8:$A$5007,"مصروف",$I$8:$I$5007,"&lt;&gt;مرفوض",$K$8:$K$5007,"&lt;&gt;نعم")&gt;0,"⚠ "&amp;COUNTIFS($B$8:$B$5007,B1470,$A$8:$A$5007,"مصروف",$I$8:$I$5007,"&lt;&gt;مرفوض",$K$8:$K$5007,"&lt;&gt;نعم")&amp;" مصروف غير مسوى",IF(L1470="تمت التسوية",IF(P1470=0,"✔ متوازنة وتمت التسوية","✔ تمت التسوية – متبقي "&amp;TEXT(P1470,"#,##0")),IF(P1470&gt;0,"متبقي "&amp;TEXT(P1470,"#,##0"),"✔ متوازنة"))))),IF(R1470=0,"⚠ أضف سطر عهدة أولًا",IF(OR(C1470="",N(G1470)=0),"⚠ أكمل التاريخ والقيمة",IF(S1470="","⚠ التاريخ خارج السنة المالية",IF(H1470="","⚠ اختر بند الموازنة",IF(I1470="مرفوض","✖ مرفوض من المدير",IF(I1470&lt;&gt;"موافق","⏳ بانتظار موافقة المدير",IF(K1470&lt;&gt;"نعم","⚠ غير مسوى مع الحسابات","✔ معتمد ومسوى")))))))))</f>
        <v/>
      </c>
      <c r="R1470">
        <f>N(R1469)+IF(A1470="عهدة",1,0)</f>
        <v/>
      </c>
      <c r="S1470">
        <f>IF(C1470="","",IF(AND(C1470&gt;=DATE(2026,9,1),C1470&lt;=DATE(2027,8,31)),(YEAR(C1470)-2026)*12+MONTH(C1470)-8,""))</f>
        <v/>
      </c>
      <c r="T1470">
        <f>IF(AND(A1470="مصروف",R1470&gt;0,I1470="موافق",S1470&lt;&gt;"",H1470&lt;&gt;""),N(G1470),0)</f>
        <v/>
      </c>
    </row>
    <row r="1471">
      <c r="A1471" s="19" t="n"/>
      <c r="B1471" s="20">
        <f>IF(A1471="","",IF(R1471=0,"⚠ أضف سطر عهدة أولًا","DMT-"&amp;TEXT(R1471,"000")))</f>
        <v/>
      </c>
      <c r="C1471" s="21" t="n"/>
      <c r="D1471" s="20">
        <f>IF(C1471="","",IF(S1471="","خارج السنة المالية",INDEX(القوائم!$D$2:$D$13,S1471)))</f>
        <v/>
      </c>
      <c r="E1471" s="22" t="n"/>
      <c r="F1471" s="23" t="n"/>
      <c r="G1471" s="23" t="n"/>
      <c r="H1471" s="22" t="n"/>
      <c r="I1471" s="19" t="n"/>
      <c r="J1471" s="21" t="n"/>
      <c r="K1471" s="19" t="n"/>
      <c r="L1471" s="19" t="n"/>
      <c r="M1471" s="21" t="n"/>
      <c r="N1471" s="22" t="n"/>
      <c r="O1471" s="24">
        <f>IF(A1471&lt;&gt;"عهدة","",SUMIFS($G$8:$G$5007,$B$8:$B$5007,B1471,$A$8:$A$5007,"مصروف",$I$8:$I$5007,"&lt;&gt;مرفوض"))</f>
        <v/>
      </c>
      <c r="P1471" s="25">
        <f>IF(A1471&lt;&gt;"عهدة","",N(F1471)-O1471)</f>
        <v/>
      </c>
      <c r="Q1471" s="26">
        <f>IF(A1471="","",IF(A1471="عهدة",IF(N(F1471)=0,"⚠ أدخل قيمة العهدة",IF(P1471&lt;0,"⛔ عجز / زيادة مصروفات "&amp;TEXT(-P1471,"#,##0"),IF(COUNTIFS($B$8:$B$5007,B1471,$A$8:$A$5007,"مصروف",$I$8:$I$5007,"&lt;&gt;مرفوض",$K$8:$K$5007,"&lt;&gt;نعم")&gt;0,"⚠ "&amp;COUNTIFS($B$8:$B$5007,B1471,$A$8:$A$5007,"مصروف",$I$8:$I$5007,"&lt;&gt;مرفوض",$K$8:$K$5007,"&lt;&gt;نعم")&amp;" مصروف غير مسوى",IF(L1471="تمت التسوية",IF(P1471=0,"✔ متوازنة وتمت التسوية","✔ تمت التسوية – متبقي "&amp;TEXT(P1471,"#,##0")),IF(P1471&gt;0,"متبقي "&amp;TEXT(P1471,"#,##0"),"✔ متوازنة"))))),IF(R1471=0,"⚠ أضف سطر عهدة أولًا",IF(OR(C1471="",N(G1471)=0),"⚠ أكمل التاريخ والقيمة",IF(S1471="","⚠ التاريخ خارج السنة المالية",IF(H1471="","⚠ اختر بند الموازنة",IF(I1471="مرفوض","✖ مرفوض من المدير",IF(I1471&lt;&gt;"موافق","⏳ بانتظار موافقة المدير",IF(K1471&lt;&gt;"نعم","⚠ غير مسوى مع الحسابات","✔ معتمد ومسوى")))))))))</f>
        <v/>
      </c>
      <c r="R1471">
        <f>N(R1470)+IF(A1471="عهدة",1,0)</f>
        <v/>
      </c>
      <c r="S1471">
        <f>IF(C1471="","",IF(AND(C1471&gt;=DATE(2026,9,1),C1471&lt;=DATE(2027,8,31)),(YEAR(C1471)-2026)*12+MONTH(C1471)-8,""))</f>
        <v/>
      </c>
      <c r="T1471">
        <f>IF(AND(A1471="مصروف",R1471&gt;0,I1471="موافق",S1471&lt;&gt;"",H1471&lt;&gt;""),N(G1471),0)</f>
        <v/>
      </c>
    </row>
    <row r="1472">
      <c r="A1472" s="19" t="n"/>
      <c r="B1472" s="20">
        <f>IF(A1472="","",IF(R1472=0,"⚠ أضف سطر عهدة أولًا","DMT-"&amp;TEXT(R1472,"000")))</f>
        <v/>
      </c>
      <c r="C1472" s="21" t="n"/>
      <c r="D1472" s="20">
        <f>IF(C1472="","",IF(S1472="","خارج السنة المالية",INDEX(القوائم!$D$2:$D$13,S1472)))</f>
        <v/>
      </c>
      <c r="E1472" s="22" t="n"/>
      <c r="F1472" s="23" t="n"/>
      <c r="G1472" s="23" t="n"/>
      <c r="H1472" s="22" t="n"/>
      <c r="I1472" s="19" t="n"/>
      <c r="J1472" s="21" t="n"/>
      <c r="K1472" s="19" t="n"/>
      <c r="L1472" s="19" t="n"/>
      <c r="M1472" s="21" t="n"/>
      <c r="N1472" s="22" t="n"/>
      <c r="O1472" s="24">
        <f>IF(A1472&lt;&gt;"عهدة","",SUMIFS($G$8:$G$5007,$B$8:$B$5007,B1472,$A$8:$A$5007,"مصروف",$I$8:$I$5007,"&lt;&gt;مرفوض"))</f>
        <v/>
      </c>
      <c r="P1472" s="25">
        <f>IF(A1472&lt;&gt;"عهدة","",N(F1472)-O1472)</f>
        <v/>
      </c>
      <c r="Q1472" s="26">
        <f>IF(A1472="","",IF(A1472="عهدة",IF(N(F1472)=0,"⚠ أدخل قيمة العهدة",IF(P1472&lt;0,"⛔ عجز / زيادة مصروفات "&amp;TEXT(-P1472,"#,##0"),IF(COUNTIFS($B$8:$B$5007,B1472,$A$8:$A$5007,"مصروف",$I$8:$I$5007,"&lt;&gt;مرفوض",$K$8:$K$5007,"&lt;&gt;نعم")&gt;0,"⚠ "&amp;COUNTIFS($B$8:$B$5007,B1472,$A$8:$A$5007,"مصروف",$I$8:$I$5007,"&lt;&gt;مرفوض",$K$8:$K$5007,"&lt;&gt;نعم")&amp;" مصروف غير مسوى",IF(L1472="تمت التسوية",IF(P1472=0,"✔ متوازنة وتمت التسوية","✔ تمت التسوية – متبقي "&amp;TEXT(P1472,"#,##0")),IF(P1472&gt;0,"متبقي "&amp;TEXT(P1472,"#,##0"),"✔ متوازنة"))))),IF(R1472=0,"⚠ أضف سطر عهدة أولًا",IF(OR(C1472="",N(G1472)=0),"⚠ أكمل التاريخ والقيمة",IF(S1472="","⚠ التاريخ خارج السنة المالية",IF(H1472="","⚠ اختر بند الموازنة",IF(I1472="مرفوض","✖ مرفوض من المدير",IF(I1472&lt;&gt;"موافق","⏳ بانتظار موافقة المدير",IF(K1472&lt;&gt;"نعم","⚠ غير مسوى مع الحسابات","✔ معتمد ومسوى")))))))))</f>
        <v/>
      </c>
      <c r="R1472">
        <f>N(R1471)+IF(A1472="عهدة",1,0)</f>
        <v/>
      </c>
      <c r="S1472">
        <f>IF(C1472="","",IF(AND(C1472&gt;=DATE(2026,9,1),C1472&lt;=DATE(2027,8,31)),(YEAR(C1472)-2026)*12+MONTH(C1472)-8,""))</f>
        <v/>
      </c>
      <c r="T1472">
        <f>IF(AND(A1472="مصروف",R1472&gt;0,I1472="موافق",S1472&lt;&gt;"",H1472&lt;&gt;""),N(G1472),0)</f>
        <v/>
      </c>
    </row>
    <row r="1473">
      <c r="A1473" s="19" t="n"/>
      <c r="B1473" s="20">
        <f>IF(A1473="","",IF(R1473=0,"⚠ أضف سطر عهدة أولًا","DMT-"&amp;TEXT(R1473,"000")))</f>
        <v/>
      </c>
      <c r="C1473" s="21" t="n"/>
      <c r="D1473" s="20">
        <f>IF(C1473="","",IF(S1473="","خارج السنة المالية",INDEX(القوائم!$D$2:$D$13,S1473)))</f>
        <v/>
      </c>
      <c r="E1473" s="22" t="n"/>
      <c r="F1473" s="23" t="n"/>
      <c r="G1473" s="23" t="n"/>
      <c r="H1473" s="22" t="n"/>
      <c r="I1473" s="19" t="n"/>
      <c r="J1473" s="21" t="n"/>
      <c r="K1473" s="19" t="n"/>
      <c r="L1473" s="19" t="n"/>
      <c r="M1473" s="21" t="n"/>
      <c r="N1473" s="22" t="n"/>
      <c r="O1473" s="24">
        <f>IF(A1473&lt;&gt;"عهدة","",SUMIFS($G$8:$G$5007,$B$8:$B$5007,B1473,$A$8:$A$5007,"مصروف",$I$8:$I$5007,"&lt;&gt;مرفوض"))</f>
        <v/>
      </c>
      <c r="P1473" s="25">
        <f>IF(A1473&lt;&gt;"عهدة","",N(F1473)-O1473)</f>
        <v/>
      </c>
      <c r="Q1473" s="26">
        <f>IF(A1473="","",IF(A1473="عهدة",IF(N(F1473)=0,"⚠ أدخل قيمة العهدة",IF(P1473&lt;0,"⛔ عجز / زيادة مصروفات "&amp;TEXT(-P1473,"#,##0"),IF(COUNTIFS($B$8:$B$5007,B1473,$A$8:$A$5007,"مصروف",$I$8:$I$5007,"&lt;&gt;مرفوض",$K$8:$K$5007,"&lt;&gt;نعم")&gt;0,"⚠ "&amp;COUNTIFS($B$8:$B$5007,B1473,$A$8:$A$5007,"مصروف",$I$8:$I$5007,"&lt;&gt;مرفوض",$K$8:$K$5007,"&lt;&gt;نعم")&amp;" مصروف غير مسوى",IF(L1473="تمت التسوية",IF(P1473=0,"✔ متوازنة وتمت التسوية","✔ تمت التسوية – متبقي "&amp;TEXT(P1473,"#,##0")),IF(P1473&gt;0,"متبقي "&amp;TEXT(P1473,"#,##0"),"✔ متوازنة"))))),IF(R1473=0,"⚠ أضف سطر عهدة أولًا",IF(OR(C1473="",N(G1473)=0),"⚠ أكمل التاريخ والقيمة",IF(S1473="","⚠ التاريخ خارج السنة المالية",IF(H1473="","⚠ اختر بند الموازنة",IF(I1473="مرفوض","✖ مرفوض من المدير",IF(I1473&lt;&gt;"موافق","⏳ بانتظار موافقة المدير",IF(K1473&lt;&gt;"نعم","⚠ غير مسوى مع الحسابات","✔ معتمد ومسوى")))))))))</f>
        <v/>
      </c>
      <c r="R1473">
        <f>N(R1472)+IF(A1473="عهدة",1,0)</f>
        <v/>
      </c>
      <c r="S1473">
        <f>IF(C1473="","",IF(AND(C1473&gt;=DATE(2026,9,1),C1473&lt;=DATE(2027,8,31)),(YEAR(C1473)-2026)*12+MONTH(C1473)-8,""))</f>
        <v/>
      </c>
      <c r="T1473">
        <f>IF(AND(A1473="مصروف",R1473&gt;0,I1473="موافق",S1473&lt;&gt;"",H1473&lt;&gt;""),N(G1473),0)</f>
        <v/>
      </c>
    </row>
    <row r="1474">
      <c r="A1474" s="19" t="n"/>
      <c r="B1474" s="20">
        <f>IF(A1474="","",IF(R1474=0,"⚠ أضف سطر عهدة أولًا","DMT-"&amp;TEXT(R1474,"000")))</f>
        <v/>
      </c>
      <c r="C1474" s="21" t="n"/>
      <c r="D1474" s="20">
        <f>IF(C1474="","",IF(S1474="","خارج السنة المالية",INDEX(القوائم!$D$2:$D$13,S1474)))</f>
        <v/>
      </c>
      <c r="E1474" s="22" t="n"/>
      <c r="F1474" s="23" t="n"/>
      <c r="G1474" s="23" t="n"/>
      <c r="H1474" s="22" t="n"/>
      <c r="I1474" s="19" t="n"/>
      <c r="J1474" s="21" t="n"/>
      <c r="K1474" s="19" t="n"/>
      <c r="L1474" s="19" t="n"/>
      <c r="M1474" s="21" t="n"/>
      <c r="N1474" s="22" t="n"/>
      <c r="O1474" s="24">
        <f>IF(A1474&lt;&gt;"عهدة","",SUMIFS($G$8:$G$5007,$B$8:$B$5007,B1474,$A$8:$A$5007,"مصروف",$I$8:$I$5007,"&lt;&gt;مرفوض"))</f>
        <v/>
      </c>
      <c r="P1474" s="25">
        <f>IF(A1474&lt;&gt;"عهدة","",N(F1474)-O1474)</f>
        <v/>
      </c>
      <c r="Q1474" s="26">
        <f>IF(A1474="","",IF(A1474="عهدة",IF(N(F1474)=0,"⚠ أدخل قيمة العهدة",IF(P1474&lt;0,"⛔ عجز / زيادة مصروفات "&amp;TEXT(-P1474,"#,##0"),IF(COUNTIFS($B$8:$B$5007,B1474,$A$8:$A$5007,"مصروف",$I$8:$I$5007,"&lt;&gt;مرفوض",$K$8:$K$5007,"&lt;&gt;نعم")&gt;0,"⚠ "&amp;COUNTIFS($B$8:$B$5007,B1474,$A$8:$A$5007,"مصروف",$I$8:$I$5007,"&lt;&gt;مرفوض",$K$8:$K$5007,"&lt;&gt;نعم")&amp;" مصروف غير مسوى",IF(L1474="تمت التسوية",IF(P1474=0,"✔ متوازنة وتمت التسوية","✔ تمت التسوية – متبقي "&amp;TEXT(P1474,"#,##0")),IF(P1474&gt;0,"متبقي "&amp;TEXT(P1474,"#,##0"),"✔ متوازنة"))))),IF(R1474=0,"⚠ أضف سطر عهدة أولًا",IF(OR(C1474="",N(G1474)=0),"⚠ أكمل التاريخ والقيمة",IF(S1474="","⚠ التاريخ خارج السنة المالية",IF(H1474="","⚠ اختر بند الموازنة",IF(I1474="مرفوض","✖ مرفوض من المدير",IF(I1474&lt;&gt;"موافق","⏳ بانتظار موافقة المدير",IF(K1474&lt;&gt;"نعم","⚠ غير مسوى مع الحسابات","✔ معتمد ومسوى")))))))))</f>
        <v/>
      </c>
      <c r="R1474">
        <f>N(R1473)+IF(A1474="عهدة",1,0)</f>
        <v/>
      </c>
      <c r="S1474">
        <f>IF(C1474="","",IF(AND(C1474&gt;=DATE(2026,9,1),C1474&lt;=DATE(2027,8,31)),(YEAR(C1474)-2026)*12+MONTH(C1474)-8,""))</f>
        <v/>
      </c>
      <c r="T1474">
        <f>IF(AND(A1474="مصروف",R1474&gt;0,I1474="موافق",S1474&lt;&gt;"",H1474&lt;&gt;""),N(G1474),0)</f>
        <v/>
      </c>
    </row>
    <row r="1475">
      <c r="A1475" s="19" t="n"/>
      <c r="B1475" s="20">
        <f>IF(A1475="","",IF(R1475=0,"⚠ أضف سطر عهدة أولًا","DMT-"&amp;TEXT(R1475,"000")))</f>
        <v/>
      </c>
      <c r="C1475" s="21" t="n"/>
      <c r="D1475" s="20">
        <f>IF(C1475="","",IF(S1475="","خارج السنة المالية",INDEX(القوائم!$D$2:$D$13,S1475)))</f>
        <v/>
      </c>
      <c r="E1475" s="22" t="n"/>
      <c r="F1475" s="23" t="n"/>
      <c r="G1475" s="23" t="n"/>
      <c r="H1475" s="22" t="n"/>
      <c r="I1475" s="19" t="n"/>
      <c r="J1475" s="21" t="n"/>
      <c r="K1475" s="19" t="n"/>
      <c r="L1475" s="19" t="n"/>
      <c r="M1475" s="21" t="n"/>
      <c r="N1475" s="22" t="n"/>
      <c r="O1475" s="24">
        <f>IF(A1475&lt;&gt;"عهدة","",SUMIFS($G$8:$G$5007,$B$8:$B$5007,B1475,$A$8:$A$5007,"مصروف",$I$8:$I$5007,"&lt;&gt;مرفوض"))</f>
        <v/>
      </c>
      <c r="P1475" s="25">
        <f>IF(A1475&lt;&gt;"عهدة","",N(F1475)-O1475)</f>
        <v/>
      </c>
      <c r="Q1475" s="26">
        <f>IF(A1475="","",IF(A1475="عهدة",IF(N(F1475)=0,"⚠ أدخل قيمة العهدة",IF(P1475&lt;0,"⛔ عجز / زيادة مصروفات "&amp;TEXT(-P1475,"#,##0"),IF(COUNTIFS($B$8:$B$5007,B1475,$A$8:$A$5007,"مصروف",$I$8:$I$5007,"&lt;&gt;مرفوض",$K$8:$K$5007,"&lt;&gt;نعم")&gt;0,"⚠ "&amp;COUNTIFS($B$8:$B$5007,B1475,$A$8:$A$5007,"مصروف",$I$8:$I$5007,"&lt;&gt;مرفوض",$K$8:$K$5007,"&lt;&gt;نعم")&amp;" مصروف غير مسوى",IF(L1475="تمت التسوية",IF(P1475=0,"✔ متوازنة وتمت التسوية","✔ تمت التسوية – متبقي "&amp;TEXT(P1475,"#,##0")),IF(P1475&gt;0,"متبقي "&amp;TEXT(P1475,"#,##0"),"✔ متوازنة"))))),IF(R1475=0,"⚠ أضف سطر عهدة أولًا",IF(OR(C1475="",N(G1475)=0),"⚠ أكمل التاريخ والقيمة",IF(S1475="","⚠ التاريخ خارج السنة المالية",IF(H1475="","⚠ اختر بند الموازنة",IF(I1475="مرفوض","✖ مرفوض من المدير",IF(I1475&lt;&gt;"موافق","⏳ بانتظار موافقة المدير",IF(K1475&lt;&gt;"نعم","⚠ غير مسوى مع الحسابات","✔ معتمد ومسوى")))))))))</f>
        <v/>
      </c>
      <c r="R1475">
        <f>N(R1474)+IF(A1475="عهدة",1,0)</f>
        <v/>
      </c>
      <c r="S1475">
        <f>IF(C1475="","",IF(AND(C1475&gt;=DATE(2026,9,1),C1475&lt;=DATE(2027,8,31)),(YEAR(C1475)-2026)*12+MONTH(C1475)-8,""))</f>
        <v/>
      </c>
      <c r="T1475">
        <f>IF(AND(A1475="مصروف",R1475&gt;0,I1475="موافق",S1475&lt;&gt;"",H1475&lt;&gt;""),N(G1475),0)</f>
        <v/>
      </c>
    </row>
    <row r="1476">
      <c r="A1476" s="19" t="n"/>
      <c r="B1476" s="20">
        <f>IF(A1476="","",IF(R1476=0,"⚠ أضف سطر عهدة أولًا","DMT-"&amp;TEXT(R1476,"000")))</f>
        <v/>
      </c>
      <c r="C1476" s="21" t="n"/>
      <c r="D1476" s="20">
        <f>IF(C1476="","",IF(S1476="","خارج السنة المالية",INDEX(القوائم!$D$2:$D$13,S1476)))</f>
        <v/>
      </c>
      <c r="E1476" s="22" t="n"/>
      <c r="F1476" s="23" t="n"/>
      <c r="G1476" s="23" t="n"/>
      <c r="H1476" s="22" t="n"/>
      <c r="I1476" s="19" t="n"/>
      <c r="J1476" s="21" t="n"/>
      <c r="K1476" s="19" t="n"/>
      <c r="L1476" s="19" t="n"/>
      <c r="M1476" s="21" t="n"/>
      <c r="N1476" s="22" t="n"/>
      <c r="O1476" s="24">
        <f>IF(A1476&lt;&gt;"عهدة","",SUMIFS($G$8:$G$5007,$B$8:$B$5007,B1476,$A$8:$A$5007,"مصروف",$I$8:$I$5007,"&lt;&gt;مرفوض"))</f>
        <v/>
      </c>
      <c r="P1476" s="25">
        <f>IF(A1476&lt;&gt;"عهدة","",N(F1476)-O1476)</f>
        <v/>
      </c>
      <c r="Q1476" s="26">
        <f>IF(A1476="","",IF(A1476="عهدة",IF(N(F1476)=0,"⚠ أدخل قيمة العهدة",IF(P1476&lt;0,"⛔ عجز / زيادة مصروفات "&amp;TEXT(-P1476,"#,##0"),IF(COUNTIFS($B$8:$B$5007,B1476,$A$8:$A$5007,"مصروف",$I$8:$I$5007,"&lt;&gt;مرفوض",$K$8:$K$5007,"&lt;&gt;نعم")&gt;0,"⚠ "&amp;COUNTIFS($B$8:$B$5007,B1476,$A$8:$A$5007,"مصروف",$I$8:$I$5007,"&lt;&gt;مرفوض",$K$8:$K$5007,"&lt;&gt;نعم")&amp;" مصروف غير مسوى",IF(L1476="تمت التسوية",IF(P1476=0,"✔ متوازنة وتمت التسوية","✔ تمت التسوية – متبقي "&amp;TEXT(P1476,"#,##0")),IF(P1476&gt;0,"متبقي "&amp;TEXT(P1476,"#,##0"),"✔ متوازنة"))))),IF(R1476=0,"⚠ أضف سطر عهدة أولًا",IF(OR(C1476="",N(G1476)=0),"⚠ أكمل التاريخ والقيمة",IF(S1476="","⚠ التاريخ خارج السنة المالية",IF(H1476="","⚠ اختر بند الموازنة",IF(I1476="مرفوض","✖ مرفوض من المدير",IF(I1476&lt;&gt;"موافق","⏳ بانتظار موافقة المدير",IF(K1476&lt;&gt;"نعم","⚠ غير مسوى مع الحسابات","✔ معتمد ومسوى")))))))))</f>
        <v/>
      </c>
      <c r="R1476">
        <f>N(R1475)+IF(A1476="عهدة",1,0)</f>
        <v/>
      </c>
      <c r="S1476">
        <f>IF(C1476="","",IF(AND(C1476&gt;=DATE(2026,9,1),C1476&lt;=DATE(2027,8,31)),(YEAR(C1476)-2026)*12+MONTH(C1476)-8,""))</f>
        <v/>
      </c>
      <c r="T1476">
        <f>IF(AND(A1476="مصروف",R1476&gt;0,I1476="موافق",S1476&lt;&gt;"",H1476&lt;&gt;""),N(G1476),0)</f>
        <v/>
      </c>
    </row>
    <row r="1477">
      <c r="A1477" s="19" t="n"/>
      <c r="B1477" s="20">
        <f>IF(A1477="","",IF(R1477=0,"⚠ أضف سطر عهدة أولًا","DMT-"&amp;TEXT(R1477,"000")))</f>
        <v/>
      </c>
      <c r="C1477" s="21" t="n"/>
      <c r="D1477" s="20">
        <f>IF(C1477="","",IF(S1477="","خارج السنة المالية",INDEX(القوائم!$D$2:$D$13,S1477)))</f>
        <v/>
      </c>
      <c r="E1477" s="22" t="n"/>
      <c r="F1477" s="23" t="n"/>
      <c r="G1477" s="23" t="n"/>
      <c r="H1477" s="22" t="n"/>
      <c r="I1477" s="19" t="n"/>
      <c r="J1477" s="21" t="n"/>
      <c r="K1477" s="19" t="n"/>
      <c r="L1477" s="19" t="n"/>
      <c r="M1477" s="21" t="n"/>
      <c r="N1477" s="22" t="n"/>
      <c r="O1477" s="24">
        <f>IF(A1477&lt;&gt;"عهدة","",SUMIFS($G$8:$G$5007,$B$8:$B$5007,B1477,$A$8:$A$5007,"مصروف",$I$8:$I$5007,"&lt;&gt;مرفوض"))</f>
        <v/>
      </c>
      <c r="P1477" s="25">
        <f>IF(A1477&lt;&gt;"عهدة","",N(F1477)-O1477)</f>
        <v/>
      </c>
      <c r="Q1477" s="26">
        <f>IF(A1477="","",IF(A1477="عهدة",IF(N(F1477)=0,"⚠ أدخل قيمة العهدة",IF(P1477&lt;0,"⛔ عجز / زيادة مصروفات "&amp;TEXT(-P1477,"#,##0"),IF(COUNTIFS($B$8:$B$5007,B1477,$A$8:$A$5007,"مصروف",$I$8:$I$5007,"&lt;&gt;مرفوض",$K$8:$K$5007,"&lt;&gt;نعم")&gt;0,"⚠ "&amp;COUNTIFS($B$8:$B$5007,B1477,$A$8:$A$5007,"مصروف",$I$8:$I$5007,"&lt;&gt;مرفوض",$K$8:$K$5007,"&lt;&gt;نعم")&amp;" مصروف غير مسوى",IF(L1477="تمت التسوية",IF(P1477=0,"✔ متوازنة وتمت التسوية","✔ تمت التسوية – متبقي "&amp;TEXT(P1477,"#,##0")),IF(P1477&gt;0,"متبقي "&amp;TEXT(P1477,"#,##0"),"✔ متوازنة"))))),IF(R1477=0,"⚠ أضف سطر عهدة أولًا",IF(OR(C1477="",N(G1477)=0),"⚠ أكمل التاريخ والقيمة",IF(S1477="","⚠ التاريخ خارج السنة المالية",IF(H1477="","⚠ اختر بند الموازنة",IF(I1477="مرفوض","✖ مرفوض من المدير",IF(I1477&lt;&gt;"موافق","⏳ بانتظار موافقة المدير",IF(K1477&lt;&gt;"نعم","⚠ غير مسوى مع الحسابات","✔ معتمد ومسوى")))))))))</f>
        <v/>
      </c>
      <c r="R1477">
        <f>N(R1476)+IF(A1477="عهدة",1,0)</f>
        <v/>
      </c>
      <c r="S1477">
        <f>IF(C1477="","",IF(AND(C1477&gt;=DATE(2026,9,1),C1477&lt;=DATE(2027,8,31)),(YEAR(C1477)-2026)*12+MONTH(C1477)-8,""))</f>
        <v/>
      </c>
      <c r="T1477">
        <f>IF(AND(A1477="مصروف",R1477&gt;0,I1477="موافق",S1477&lt;&gt;"",H1477&lt;&gt;""),N(G1477),0)</f>
        <v/>
      </c>
    </row>
    <row r="1478">
      <c r="A1478" s="19" t="n"/>
      <c r="B1478" s="20">
        <f>IF(A1478="","",IF(R1478=0,"⚠ أضف سطر عهدة أولًا","DMT-"&amp;TEXT(R1478,"000")))</f>
        <v/>
      </c>
      <c r="C1478" s="21" t="n"/>
      <c r="D1478" s="20">
        <f>IF(C1478="","",IF(S1478="","خارج السنة المالية",INDEX(القوائم!$D$2:$D$13,S1478)))</f>
        <v/>
      </c>
      <c r="E1478" s="22" t="n"/>
      <c r="F1478" s="23" t="n"/>
      <c r="G1478" s="23" t="n"/>
      <c r="H1478" s="22" t="n"/>
      <c r="I1478" s="19" t="n"/>
      <c r="J1478" s="21" t="n"/>
      <c r="K1478" s="19" t="n"/>
      <c r="L1478" s="19" t="n"/>
      <c r="M1478" s="21" t="n"/>
      <c r="N1478" s="22" t="n"/>
      <c r="O1478" s="24">
        <f>IF(A1478&lt;&gt;"عهدة","",SUMIFS($G$8:$G$5007,$B$8:$B$5007,B1478,$A$8:$A$5007,"مصروف",$I$8:$I$5007,"&lt;&gt;مرفوض"))</f>
        <v/>
      </c>
      <c r="P1478" s="25">
        <f>IF(A1478&lt;&gt;"عهدة","",N(F1478)-O1478)</f>
        <v/>
      </c>
      <c r="Q1478" s="26">
        <f>IF(A1478="","",IF(A1478="عهدة",IF(N(F1478)=0,"⚠ أدخل قيمة العهدة",IF(P1478&lt;0,"⛔ عجز / زيادة مصروفات "&amp;TEXT(-P1478,"#,##0"),IF(COUNTIFS($B$8:$B$5007,B1478,$A$8:$A$5007,"مصروف",$I$8:$I$5007,"&lt;&gt;مرفوض",$K$8:$K$5007,"&lt;&gt;نعم")&gt;0,"⚠ "&amp;COUNTIFS($B$8:$B$5007,B1478,$A$8:$A$5007,"مصروف",$I$8:$I$5007,"&lt;&gt;مرفوض",$K$8:$K$5007,"&lt;&gt;نعم")&amp;" مصروف غير مسوى",IF(L1478="تمت التسوية",IF(P1478=0,"✔ متوازنة وتمت التسوية","✔ تمت التسوية – متبقي "&amp;TEXT(P1478,"#,##0")),IF(P1478&gt;0,"متبقي "&amp;TEXT(P1478,"#,##0"),"✔ متوازنة"))))),IF(R1478=0,"⚠ أضف سطر عهدة أولًا",IF(OR(C1478="",N(G1478)=0),"⚠ أكمل التاريخ والقيمة",IF(S1478="","⚠ التاريخ خارج السنة المالية",IF(H1478="","⚠ اختر بند الموازنة",IF(I1478="مرفوض","✖ مرفوض من المدير",IF(I1478&lt;&gt;"موافق","⏳ بانتظار موافقة المدير",IF(K1478&lt;&gt;"نعم","⚠ غير مسوى مع الحسابات","✔ معتمد ومسوى")))))))))</f>
        <v/>
      </c>
      <c r="R1478">
        <f>N(R1477)+IF(A1478="عهدة",1,0)</f>
        <v/>
      </c>
      <c r="S1478">
        <f>IF(C1478="","",IF(AND(C1478&gt;=DATE(2026,9,1),C1478&lt;=DATE(2027,8,31)),(YEAR(C1478)-2026)*12+MONTH(C1478)-8,""))</f>
        <v/>
      </c>
      <c r="T1478">
        <f>IF(AND(A1478="مصروف",R1478&gt;0,I1478="موافق",S1478&lt;&gt;"",H1478&lt;&gt;""),N(G1478),0)</f>
        <v/>
      </c>
    </row>
    <row r="1479">
      <c r="A1479" s="19" t="n"/>
      <c r="B1479" s="20">
        <f>IF(A1479="","",IF(R1479=0,"⚠ أضف سطر عهدة أولًا","DMT-"&amp;TEXT(R1479,"000")))</f>
        <v/>
      </c>
      <c r="C1479" s="21" t="n"/>
      <c r="D1479" s="20">
        <f>IF(C1479="","",IF(S1479="","خارج السنة المالية",INDEX(القوائم!$D$2:$D$13,S1479)))</f>
        <v/>
      </c>
      <c r="E1479" s="22" t="n"/>
      <c r="F1479" s="23" t="n"/>
      <c r="G1479" s="23" t="n"/>
      <c r="H1479" s="22" t="n"/>
      <c r="I1479" s="19" t="n"/>
      <c r="J1479" s="21" t="n"/>
      <c r="K1479" s="19" t="n"/>
      <c r="L1479" s="19" t="n"/>
      <c r="M1479" s="21" t="n"/>
      <c r="N1479" s="22" t="n"/>
      <c r="O1479" s="24">
        <f>IF(A1479&lt;&gt;"عهدة","",SUMIFS($G$8:$G$5007,$B$8:$B$5007,B1479,$A$8:$A$5007,"مصروف",$I$8:$I$5007,"&lt;&gt;مرفوض"))</f>
        <v/>
      </c>
      <c r="P1479" s="25">
        <f>IF(A1479&lt;&gt;"عهدة","",N(F1479)-O1479)</f>
        <v/>
      </c>
      <c r="Q1479" s="26">
        <f>IF(A1479="","",IF(A1479="عهدة",IF(N(F1479)=0,"⚠ أدخل قيمة العهدة",IF(P1479&lt;0,"⛔ عجز / زيادة مصروفات "&amp;TEXT(-P1479,"#,##0"),IF(COUNTIFS($B$8:$B$5007,B1479,$A$8:$A$5007,"مصروف",$I$8:$I$5007,"&lt;&gt;مرفوض",$K$8:$K$5007,"&lt;&gt;نعم")&gt;0,"⚠ "&amp;COUNTIFS($B$8:$B$5007,B1479,$A$8:$A$5007,"مصروف",$I$8:$I$5007,"&lt;&gt;مرفوض",$K$8:$K$5007,"&lt;&gt;نعم")&amp;" مصروف غير مسوى",IF(L1479="تمت التسوية",IF(P1479=0,"✔ متوازنة وتمت التسوية","✔ تمت التسوية – متبقي "&amp;TEXT(P1479,"#,##0")),IF(P1479&gt;0,"متبقي "&amp;TEXT(P1479,"#,##0"),"✔ متوازنة"))))),IF(R1479=0,"⚠ أضف سطر عهدة أولًا",IF(OR(C1479="",N(G1479)=0),"⚠ أكمل التاريخ والقيمة",IF(S1479="","⚠ التاريخ خارج السنة المالية",IF(H1479="","⚠ اختر بند الموازنة",IF(I1479="مرفوض","✖ مرفوض من المدير",IF(I1479&lt;&gt;"موافق","⏳ بانتظار موافقة المدير",IF(K1479&lt;&gt;"نعم","⚠ غير مسوى مع الحسابات","✔ معتمد ومسوى")))))))))</f>
        <v/>
      </c>
      <c r="R1479">
        <f>N(R1478)+IF(A1479="عهدة",1,0)</f>
        <v/>
      </c>
      <c r="S1479">
        <f>IF(C1479="","",IF(AND(C1479&gt;=DATE(2026,9,1),C1479&lt;=DATE(2027,8,31)),(YEAR(C1479)-2026)*12+MONTH(C1479)-8,""))</f>
        <v/>
      </c>
      <c r="T1479">
        <f>IF(AND(A1479="مصروف",R1479&gt;0,I1479="موافق",S1479&lt;&gt;"",H1479&lt;&gt;""),N(G1479),0)</f>
        <v/>
      </c>
    </row>
    <row r="1480">
      <c r="A1480" s="19" t="n"/>
      <c r="B1480" s="20">
        <f>IF(A1480="","",IF(R1480=0,"⚠ أضف سطر عهدة أولًا","DMT-"&amp;TEXT(R1480,"000")))</f>
        <v/>
      </c>
      <c r="C1480" s="21" t="n"/>
      <c r="D1480" s="20">
        <f>IF(C1480="","",IF(S1480="","خارج السنة المالية",INDEX(القوائم!$D$2:$D$13,S1480)))</f>
        <v/>
      </c>
      <c r="E1480" s="22" t="n"/>
      <c r="F1480" s="23" t="n"/>
      <c r="G1480" s="23" t="n"/>
      <c r="H1480" s="22" t="n"/>
      <c r="I1480" s="19" t="n"/>
      <c r="J1480" s="21" t="n"/>
      <c r="K1480" s="19" t="n"/>
      <c r="L1480" s="19" t="n"/>
      <c r="M1480" s="21" t="n"/>
      <c r="N1480" s="22" t="n"/>
      <c r="O1480" s="24">
        <f>IF(A1480&lt;&gt;"عهدة","",SUMIFS($G$8:$G$5007,$B$8:$B$5007,B1480,$A$8:$A$5007,"مصروف",$I$8:$I$5007,"&lt;&gt;مرفوض"))</f>
        <v/>
      </c>
      <c r="P1480" s="25">
        <f>IF(A1480&lt;&gt;"عهدة","",N(F1480)-O1480)</f>
        <v/>
      </c>
      <c r="Q1480" s="26">
        <f>IF(A1480="","",IF(A1480="عهدة",IF(N(F1480)=0,"⚠ أدخل قيمة العهدة",IF(P1480&lt;0,"⛔ عجز / زيادة مصروفات "&amp;TEXT(-P1480,"#,##0"),IF(COUNTIFS($B$8:$B$5007,B1480,$A$8:$A$5007,"مصروف",$I$8:$I$5007,"&lt;&gt;مرفوض",$K$8:$K$5007,"&lt;&gt;نعم")&gt;0,"⚠ "&amp;COUNTIFS($B$8:$B$5007,B1480,$A$8:$A$5007,"مصروف",$I$8:$I$5007,"&lt;&gt;مرفوض",$K$8:$K$5007,"&lt;&gt;نعم")&amp;" مصروف غير مسوى",IF(L1480="تمت التسوية",IF(P1480=0,"✔ متوازنة وتمت التسوية","✔ تمت التسوية – متبقي "&amp;TEXT(P1480,"#,##0")),IF(P1480&gt;0,"متبقي "&amp;TEXT(P1480,"#,##0"),"✔ متوازنة"))))),IF(R1480=0,"⚠ أضف سطر عهدة أولًا",IF(OR(C1480="",N(G1480)=0),"⚠ أكمل التاريخ والقيمة",IF(S1480="","⚠ التاريخ خارج السنة المالية",IF(H1480="","⚠ اختر بند الموازنة",IF(I1480="مرفوض","✖ مرفوض من المدير",IF(I1480&lt;&gt;"موافق","⏳ بانتظار موافقة المدير",IF(K1480&lt;&gt;"نعم","⚠ غير مسوى مع الحسابات","✔ معتمد ومسوى")))))))))</f>
        <v/>
      </c>
      <c r="R1480">
        <f>N(R1479)+IF(A1480="عهدة",1,0)</f>
        <v/>
      </c>
      <c r="S1480">
        <f>IF(C1480="","",IF(AND(C1480&gt;=DATE(2026,9,1),C1480&lt;=DATE(2027,8,31)),(YEAR(C1480)-2026)*12+MONTH(C1480)-8,""))</f>
        <v/>
      </c>
      <c r="T1480">
        <f>IF(AND(A1480="مصروف",R1480&gt;0,I1480="موافق",S1480&lt;&gt;"",H1480&lt;&gt;""),N(G1480),0)</f>
        <v/>
      </c>
    </row>
    <row r="1481">
      <c r="A1481" s="19" t="n"/>
      <c r="B1481" s="20">
        <f>IF(A1481="","",IF(R1481=0,"⚠ أضف سطر عهدة أولًا","DMT-"&amp;TEXT(R1481,"000")))</f>
        <v/>
      </c>
      <c r="C1481" s="21" t="n"/>
      <c r="D1481" s="20">
        <f>IF(C1481="","",IF(S1481="","خارج السنة المالية",INDEX(القوائم!$D$2:$D$13,S1481)))</f>
        <v/>
      </c>
      <c r="E1481" s="22" t="n"/>
      <c r="F1481" s="23" t="n"/>
      <c r="G1481" s="23" t="n"/>
      <c r="H1481" s="22" t="n"/>
      <c r="I1481" s="19" t="n"/>
      <c r="J1481" s="21" t="n"/>
      <c r="K1481" s="19" t="n"/>
      <c r="L1481" s="19" t="n"/>
      <c r="M1481" s="21" t="n"/>
      <c r="N1481" s="22" t="n"/>
      <c r="O1481" s="24">
        <f>IF(A1481&lt;&gt;"عهدة","",SUMIFS($G$8:$G$5007,$B$8:$B$5007,B1481,$A$8:$A$5007,"مصروف",$I$8:$I$5007,"&lt;&gt;مرفوض"))</f>
        <v/>
      </c>
      <c r="P1481" s="25">
        <f>IF(A1481&lt;&gt;"عهدة","",N(F1481)-O1481)</f>
        <v/>
      </c>
      <c r="Q1481" s="26">
        <f>IF(A1481="","",IF(A1481="عهدة",IF(N(F1481)=0,"⚠ أدخل قيمة العهدة",IF(P1481&lt;0,"⛔ عجز / زيادة مصروفات "&amp;TEXT(-P1481,"#,##0"),IF(COUNTIFS($B$8:$B$5007,B1481,$A$8:$A$5007,"مصروف",$I$8:$I$5007,"&lt;&gt;مرفوض",$K$8:$K$5007,"&lt;&gt;نعم")&gt;0,"⚠ "&amp;COUNTIFS($B$8:$B$5007,B1481,$A$8:$A$5007,"مصروف",$I$8:$I$5007,"&lt;&gt;مرفوض",$K$8:$K$5007,"&lt;&gt;نعم")&amp;" مصروف غير مسوى",IF(L1481="تمت التسوية",IF(P1481=0,"✔ متوازنة وتمت التسوية","✔ تمت التسوية – متبقي "&amp;TEXT(P1481,"#,##0")),IF(P1481&gt;0,"متبقي "&amp;TEXT(P1481,"#,##0"),"✔ متوازنة"))))),IF(R1481=0,"⚠ أضف سطر عهدة أولًا",IF(OR(C1481="",N(G1481)=0),"⚠ أكمل التاريخ والقيمة",IF(S1481="","⚠ التاريخ خارج السنة المالية",IF(H1481="","⚠ اختر بند الموازنة",IF(I1481="مرفوض","✖ مرفوض من المدير",IF(I1481&lt;&gt;"موافق","⏳ بانتظار موافقة المدير",IF(K1481&lt;&gt;"نعم","⚠ غير مسوى مع الحسابات","✔ معتمد ومسوى")))))))))</f>
        <v/>
      </c>
      <c r="R1481">
        <f>N(R1480)+IF(A1481="عهدة",1,0)</f>
        <v/>
      </c>
      <c r="S1481">
        <f>IF(C1481="","",IF(AND(C1481&gt;=DATE(2026,9,1),C1481&lt;=DATE(2027,8,31)),(YEAR(C1481)-2026)*12+MONTH(C1481)-8,""))</f>
        <v/>
      </c>
      <c r="T1481">
        <f>IF(AND(A1481="مصروف",R1481&gt;0,I1481="موافق",S1481&lt;&gt;"",H1481&lt;&gt;""),N(G1481),0)</f>
        <v/>
      </c>
    </row>
    <row r="1482">
      <c r="A1482" s="19" t="n"/>
      <c r="B1482" s="20">
        <f>IF(A1482="","",IF(R1482=0,"⚠ أضف سطر عهدة أولًا","DMT-"&amp;TEXT(R1482,"000")))</f>
        <v/>
      </c>
      <c r="C1482" s="21" t="n"/>
      <c r="D1482" s="20">
        <f>IF(C1482="","",IF(S1482="","خارج السنة المالية",INDEX(القوائم!$D$2:$D$13,S1482)))</f>
        <v/>
      </c>
      <c r="E1482" s="22" t="n"/>
      <c r="F1482" s="23" t="n"/>
      <c r="G1482" s="23" t="n"/>
      <c r="H1482" s="22" t="n"/>
      <c r="I1482" s="19" t="n"/>
      <c r="J1482" s="21" t="n"/>
      <c r="K1482" s="19" t="n"/>
      <c r="L1482" s="19" t="n"/>
      <c r="M1482" s="21" t="n"/>
      <c r="N1482" s="22" t="n"/>
      <c r="O1482" s="24">
        <f>IF(A1482&lt;&gt;"عهدة","",SUMIFS($G$8:$G$5007,$B$8:$B$5007,B1482,$A$8:$A$5007,"مصروف",$I$8:$I$5007,"&lt;&gt;مرفوض"))</f>
        <v/>
      </c>
      <c r="P1482" s="25">
        <f>IF(A1482&lt;&gt;"عهدة","",N(F1482)-O1482)</f>
        <v/>
      </c>
      <c r="Q1482" s="26">
        <f>IF(A1482="","",IF(A1482="عهدة",IF(N(F1482)=0,"⚠ أدخل قيمة العهدة",IF(P1482&lt;0,"⛔ عجز / زيادة مصروفات "&amp;TEXT(-P1482,"#,##0"),IF(COUNTIFS($B$8:$B$5007,B1482,$A$8:$A$5007,"مصروف",$I$8:$I$5007,"&lt;&gt;مرفوض",$K$8:$K$5007,"&lt;&gt;نعم")&gt;0,"⚠ "&amp;COUNTIFS($B$8:$B$5007,B1482,$A$8:$A$5007,"مصروف",$I$8:$I$5007,"&lt;&gt;مرفوض",$K$8:$K$5007,"&lt;&gt;نعم")&amp;" مصروف غير مسوى",IF(L1482="تمت التسوية",IF(P1482=0,"✔ متوازنة وتمت التسوية","✔ تمت التسوية – متبقي "&amp;TEXT(P1482,"#,##0")),IF(P1482&gt;0,"متبقي "&amp;TEXT(P1482,"#,##0"),"✔ متوازنة"))))),IF(R1482=0,"⚠ أضف سطر عهدة أولًا",IF(OR(C1482="",N(G1482)=0),"⚠ أكمل التاريخ والقيمة",IF(S1482="","⚠ التاريخ خارج السنة المالية",IF(H1482="","⚠ اختر بند الموازنة",IF(I1482="مرفوض","✖ مرفوض من المدير",IF(I1482&lt;&gt;"موافق","⏳ بانتظار موافقة المدير",IF(K1482&lt;&gt;"نعم","⚠ غير مسوى مع الحسابات","✔ معتمد ومسوى")))))))))</f>
        <v/>
      </c>
      <c r="R1482">
        <f>N(R1481)+IF(A1482="عهدة",1,0)</f>
        <v/>
      </c>
      <c r="S1482">
        <f>IF(C1482="","",IF(AND(C1482&gt;=DATE(2026,9,1),C1482&lt;=DATE(2027,8,31)),(YEAR(C1482)-2026)*12+MONTH(C1482)-8,""))</f>
        <v/>
      </c>
      <c r="T1482">
        <f>IF(AND(A1482="مصروف",R1482&gt;0,I1482="موافق",S1482&lt;&gt;"",H1482&lt;&gt;""),N(G1482),0)</f>
        <v/>
      </c>
    </row>
    <row r="1483">
      <c r="A1483" s="19" t="n"/>
      <c r="B1483" s="20">
        <f>IF(A1483="","",IF(R1483=0,"⚠ أضف سطر عهدة أولًا","DMT-"&amp;TEXT(R1483,"000")))</f>
        <v/>
      </c>
      <c r="C1483" s="21" t="n"/>
      <c r="D1483" s="20">
        <f>IF(C1483="","",IF(S1483="","خارج السنة المالية",INDEX(القوائم!$D$2:$D$13,S1483)))</f>
        <v/>
      </c>
      <c r="E1483" s="22" t="n"/>
      <c r="F1483" s="23" t="n"/>
      <c r="G1483" s="23" t="n"/>
      <c r="H1483" s="22" t="n"/>
      <c r="I1483" s="19" t="n"/>
      <c r="J1483" s="21" t="n"/>
      <c r="K1483" s="19" t="n"/>
      <c r="L1483" s="19" t="n"/>
      <c r="M1483" s="21" t="n"/>
      <c r="N1483" s="22" t="n"/>
      <c r="O1483" s="24">
        <f>IF(A1483&lt;&gt;"عهدة","",SUMIFS($G$8:$G$5007,$B$8:$B$5007,B1483,$A$8:$A$5007,"مصروف",$I$8:$I$5007,"&lt;&gt;مرفوض"))</f>
        <v/>
      </c>
      <c r="P1483" s="25">
        <f>IF(A1483&lt;&gt;"عهدة","",N(F1483)-O1483)</f>
        <v/>
      </c>
      <c r="Q1483" s="26">
        <f>IF(A1483="","",IF(A1483="عهدة",IF(N(F1483)=0,"⚠ أدخل قيمة العهدة",IF(P1483&lt;0,"⛔ عجز / زيادة مصروفات "&amp;TEXT(-P1483,"#,##0"),IF(COUNTIFS($B$8:$B$5007,B1483,$A$8:$A$5007,"مصروف",$I$8:$I$5007,"&lt;&gt;مرفوض",$K$8:$K$5007,"&lt;&gt;نعم")&gt;0,"⚠ "&amp;COUNTIFS($B$8:$B$5007,B1483,$A$8:$A$5007,"مصروف",$I$8:$I$5007,"&lt;&gt;مرفوض",$K$8:$K$5007,"&lt;&gt;نعم")&amp;" مصروف غير مسوى",IF(L1483="تمت التسوية",IF(P1483=0,"✔ متوازنة وتمت التسوية","✔ تمت التسوية – متبقي "&amp;TEXT(P1483,"#,##0")),IF(P1483&gt;0,"متبقي "&amp;TEXT(P1483,"#,##0"),"✔ متوازنة"))))),IF(R1483=0,"⚠ أضف سطر عهدة أولًا",IF(OR(C1483="",N(G1483)=0),"⚠ أكمل التاريخ والقيمة",IF(S1483="","⚠ التاريخ خارج السنة المالية",IF(H1483="","⚠ اختر بند الموازنة",IF(I1483="مرفوض","✖ مرفوض من المدير",IF(I1483&lt;&gt;"موافق","⏳ بانتظار موافقة المدير",IF(K1483&lt;&gt;"نعم","⚠ غير مسوى مع الحسابات","✔ معتمد ومسوى")))))))))</f>
        <v/>
      </c>
      <c r="R1483">
        <f>N(R1482)+IF(A1483="عهدة",1,0)</f>
        <v/>
      </c>
      <c r="S1483">
        <f>IF(C1483="","",IF(AND(C1483&gt;=DATE(2026,9,1),C1483&lt;=DATE(2027,8,31)),(YEAR(C1483)-2026)*12+MONTH(C1483)-8,""))</f>
        <v/>
      </c>
      <c r="T1483">
        <f>IF(AND(A1483="مصروف",R1483&gt;0,I1483="موافق",S1483&lt;&gt;"",H1483&lt;&gt;""),N(G1483),0)</f>
        <v/>
      </c>
    </row>
    <row r="1484">
      <c r="A1484" s="19" t="n"/>
      <c r="B1484" s="20">
        <f>IF(A1484="","",IF(R1484=0,"⚠ أضف سطر عهدة أولًا","DMT-"&amp;TEXT(R1484,"000")))</f>
        <v/>
      </c>
      <c r="C1484" s="21" t="n"/>
      <c r="D1484" s="20">
        <f>IF(C1484="","",IF(S1484="","خارج السنة المالية",INDEX(القوائم!$D$2:$D$13,S1484)))</f>
        <v/>
      </c>
      <c r="E1484" s="22" t="n"/>
      <c r="F1484" s="23" t="n"/>
      <c r="G1484" s="23" t="n"/>
      <c r="H1484" s="22" t="n"/>
      <c r="I1484" s="19" t="n"/>
      <c r="J1484" s="21" t="n"/>
      <c r="K1484" s="19" t="n"/>
      <c r="L1484" s="19" t="n"/>
      <c r="M1484" s="21" t="n"/>
      <c r="N1484" s="22" t="n"/>
      <c r="O1484" s="24">
        <f>IF(A1484&lt;&gt;"عهدة","",SUMIFS($G$8:$G$5007,$B$8:$B$5007,B1484,$A$8:$A$5007,"مصروف",$I$8:$I$5007,"&lt;&gt;مرفوض"))</f>
        <v/>
      </c>
      <c r="P1484" s="25">
        <f>IF(A1484&lt;&gt;"عهدة","",N(F1484)-O1484)</f>
        <v/>
      </c>
      <c r="Q1484" s="26">
        <f>IF(A1484="","",IF(A1484="عهدة",IF(N(F1484)=0,"⚠ أدخل قيمة العهدة",IF(P1484&lt;0,"⛔ عجز / زيادة مصروفات "&amp;TEXT(-P1484,"#,##0"),IF(COUNTIFS($B$8:$B$5007,B1484,$A$8:$A$5007,"مصروف",$I$8:$I$5007,"&lt;&gt;مرفوض",$K$8:$K$5007,"&lt;&gt;نعم")&gt;0,"⚠ "&amp;COUNTIFS($B$8:$B$5007,B1484,$A$8:$A$5007,"مصروف",$I$8:$I$5007,"&lt;&gt;مرفوض",$K$8:$K$5007,"&lt;&gt;نعم")&amp;" مصروف غير مسوى",IF(L1484="تمت التسوية",IF(P1484=0,"✔ متوازنة وتمت التسوية","✔ تمت التسوية – متبقي "&amp;TEXT(P1484,"#,##0")),IF(P1484&gt;0,"متبقي "&amp;TEXT(P1484,"#,##0"),"✔ متوازنة"))))),IF(R1484=0,"⚠ أضف سطر عهدة أولًا",IF(OR(C1484="",N(G1484)=0),"⚠ أكمل التاريخ والقيمة",IF(S1484="","⚠ التاريخ خارج السنة المالية",IF(H1484="","⚠ اختر بند الموازنة",IF(I1484="مرفوض","✖ مرفوض من المدير",IF(I1484&lt;&gt;"موافق","⏳ بانتظار موافقة المدير",IF(K1484&lt;&gt;"نعم","⚠ غير مسوى مع الحسابات","✔ معتمد ومسوى")))))))))</f>
        <v/>
      </c>
      <c r="R1484">
        <f>N(R1483)+IF(A1484="عهدة",1,0)</f>
        <v/>
      </c>
      <c r="S1484">
        <f>IF(C1484="","",IF(AND(C1484&gt;=DATE(2026,9,1),C1484&lt;=DATE(2027,8,31)),(YEAR(C1484)-2026)*12+MONTH(C1484)-8,""))</f>
        <v/>
      </c>
      <c r="T1484">
        <f>IF(AND(A1484="مصروف",R1484&gt;0,I1484="موافق",S1484&lt;&gt;"",H1484&lt;&gt;""),N(G1484),0)</f>
        <v/>
      </c>
    </row>
    <row r="1485">
      <c r="A1485" s="19" t="n"/>
      <c r="B1485" s="20">
        <f>IF(A1485="","",IF(R1485=0,"⚠ أضف سطر عهدة أولًا","DMT-"&amp;TEXT(R1485,"000")))</f>
        <v/>
      </c>
      <c r="C1485" s="21" t="n"/>
      <c r="D1485" s="20">
        <f>IF(C1485="","",IF(S1485="","خارج السنة المالية",INDEX(القوائم!$D$2:$D$13,S1485)))</f>
        <v/>
      </c>
      <c r="E1485" s="22" t="n"/>
      <c r="F1485" s="23" t="n"/>
      <c r="G1485" s="23" t="n"/>
      <c r="H1485" s="22" t="n"/>
      <c r="I1485" s="19" t="n"/>
      <c r="J1485" s="21" t="n"/>
      <c r="K1485" s="19" t="n"/>
      <c r="L1485" s="19" t="n"/>
      <c r="M1485" s="21" t="n"/>
      <c r="N1485" s="22" t="n"/>
      <c r="O1485" s="24">
        <f>IF(A1485&lt;&gt;"عهدة","",SUMIFS($G$8:$G$5007,$B$8:$B$5007,B1485,$A$8:$A$5007,"مصروف",$I$8:$I$5007,"&lt;&gt;مرفوض"))</f>
        <v/>
      </c>
      <c r="P1485" s="25">
        <f>IF(A1485&lt;&gt;"عهدة","",N(F1485)-O1485)</f>
        <v/>
      </c>
      <c r="Q1485" s="26">
        <f>IF(A1485="","",IF(A1485="عهدة",IF(N(F1485)=0,"⚠ أدخل قيمة العهدة",IF(P1485&lt;0,"⛔ عجز / زيادة مصروفات "&amp;TEXT(-P1485,"#,##0"),IF(COUNTIFS($B$8:$B$5007,B1485,$A$8:$A$5007,"مصروف",$I$8:$I$5007,"&lt;&gt;مرفوض",$K$8:$K$5007,"&lt;&gt;نعم")&gt;0,"⚠ "&amp;COUNTIFS($B$8:$B$5007,B1485,$A$8:$A$5007,"مصروف",$I$8:$I$5007,"&lt;&gt;مرفوض",$K$8:$K$5007,"&lt;&gt;نعم")&amp;" مصروف غير مسوى",IF(L1485="تمت التسوية",IF(P1485=0,"✔ متوازنة وتمت التسوية","✔ تمت التسوية – متبقي "&amp;TEXT(P1485,"#,##0")),IF(P1485&gt;0,"متبقي "&amp;TEXT(P1485,"#,##0"),"✔ متوازنة"))))),IF(R1485=0,"⚠ أضف سطر عهدة أولًا",IF(OR(C1485="",N(G1485)=0),"⚠ أكمل التاريخ والقيمة",IF(S1485="","⚠ التاريخ خارج السنة المالية",IF(H1485="","⚠ اختر بند الموازنة",IF(I1485="مرفوض","✖ مرفوض من المدير",IF(I1485&lt;&gt;"موافق","⏳ بانتظار موافقة المدير",IF(K1485&lt;&gt;"نعم","⚠ غير مسوى مع الحسابات","✔ معتمد ومسوى")))))))))</f>
        <v/>
      </c>
      <c r="R1485">
        <f>N(R1484)+IF(A1485="عهدة",1,0)</f>
        <v/>
      </c>
      <c r="S1485">
        <f>IF(C1485="","",IF(AND(C1485&gt;=DATE(2026,9,1),C1485&lt;=DATE(2027,8,31)),(YEAR(C1485)-2026)*12+MONTH(C1485)-8,""))</f>
        <v/>
      </c>
      <c r="T1485">
        <f>IF(AND(A1485="مصروف",R1485&gt;0,I1485="موافق",S1485&lt;&gt;"",H1485&lt;&gt;""),N(G1485),0)</f>
        <v/>
      </c>
    </row>
    <row r="1486">
      <c r="A1486" s="19" t="n"/>
      <c r="B1486" s="20">
        <f>IF(A1486="","",IF(R1486=0,"⚠ أضف سطر عهدة أولًا","DMT-"&amp;TEXT(R1486,"000")))</f>
        <v/>
      </c>
      <c r="C1486" s="21" t="n"/>
      <c r="D1486" s="20">
        <f>IF(C1486="","",IF(S1486="","خارج السنة المالية",INDEX(القوائم!$D$2:$D$13,S1486)))</f>
        <v/>
      </c>
      <c r="E1486" s="22" t="n"/>
      <c r="F1486" s="23" t="n"/>
      <c r="G1486" s="23" t="n"/>
      <c r="H1486" s="22" t="n"/>
      <c r="I1486" s="19" t="n"/>
      <c r="J1486" s="21" t="n"/>
      <c r="K1486" s="19" t="n"/>
      <c r="L1486" s="19" t="n"/>
      <c r="M1486" s="21" t="n"/>
      <c r="N1486" s="22" t="n"/>
      <c r="O1486" s="24">
        <f>IF(A1486&lt;&gt;"عهدة","",SUMIFS($G$8:$G$5007,$B$8:$B$5007,B1486,$A$8:$A$5007,"مصروف",$I$8:$I$5007,"&lt;&gt;مرفوض"))</f>
        <v/>
      </c>
      <c r="P1486" s="25">
        <f>IF(A1486&lt;&gt;"عهدة","",N(F1486)-O1486)</f>
        <v/>
      </c>
      <c r="Q1486" s="26">
        <f>IF(A1486="","",IF(A1486="عهدة",IF(N(F1486)=0,"⚠ أدخل قيمة العهدة",IF(P1486&lt;0,"⛔ عجز / زيادة مصروفات "&amp;TEXT(-P1486,"#,##0"),IF(COUNTIFS($B$8:$B$5007,B1486,$A$8:$A$5007,"مصروف",$I$8:$I$5007,"&lt;&gt;مرفوض",$K$8:$K$5007,"&lt;&gt;نعم")&gt;0,"⚠ "&amp;COUNTIFS($B$8:$B$5007,B1486,$A$8:$A$5007,"مصروف",$I$8:$I$5007,"&lt;&gt;مرفوض",$K$8:$K$5007,"&lt;&gt;نعم")&amp;" مصروف غير مسوى",IF(L1486="تمت التسوية",IF(P1486=0,"✔ متوازنة وتمت التسوية","✔ تمت التسوية – متبقي "&amp;TEXT(P1486,"#,##0")),IF(P1486&gt;0,"متبقي "&amp;TEXT(P1486,"#,##0"),"✔ متوازنة"))))),IF(R1486=0,"⚠ أضف سطر عهدة أولًا",IF(OR(C1486="",N(G1486)=0),"⚠ أكمل التاريخ والقيمة",IF(S1486="","⚠ التاريخ خارج السنة المالية",IF(H1486="","⚠ اختر بند الموازنة",IF(I1486="مرفوض","✖ مرفوض من المدير",IF(I1486&lt;&gt;"موافق","⏳ بانتظار موافقة المدير",IF(K1486&lt;&gt;"نعم","⚠ غير مسوى مع الحسابات","✔ معتمد ومسوى")))))))))</f>
        <v/>
      </c>
      <c r="R1486">
        <f>N(R1485)+IF(A1486="عهدة",1,0)</f>
        <v/>
      </c>
      <c r="S1486">
        <f>IF(C1486="","",IF(AND(C1486&gt;=DATE(2026,9,1),C1486&lt;=DATE(2027,8,31)),(YEAR(C1486)-2026)*12+MONTH(C1486)-8,""))</f>
        <v/>
      </c>
      <c r="T1486">
        <f>IF(AND(A1486="مصروف",R1486&gt;0,I1486="موافق",S1486&lt;&gt;"",H1486&lt;&gt;""),N(G1486),0)</f>
        <v/>
      </c>
    </row>
    <row r="1487">
      <c r="A1487" s="19" t="n"/>
      <c r="B1487" s="20">
        <f>IF(A1487="","",IF(R1487=0,"⚠ أضف سطر عهدة أولًا","DMT-"&amp;TEXT(R1487,"000")))</f>
        <v/>
      </c>
      <c r="C1487" s="21" t="n"/>
      <c r="D1487" s="20">
        <f>IF(C1487="","",IF(S1487="","خارج السنة المالية",INDEX(القوائم!$D$2:$D$13,S1487)))</f>
        <v/>
      </c>
      <c r="E1487" s="22" t="n"/>
      <c r="F1487" s="23" t="n"/>
      <c r="G1487" s="23" t="n"/>
      <c r="H1487" s="22" t="n"/>
      <c r="I1487" s="19" t="n"/>
      <c r="J1487" s="21" t="n"/>
      <c r="K1487" s="19" t="n"/>
      <c r="L1487" s="19" t="n"/>
      <c r="M1487" s="21" t="n"/>
      <c r="N1487" s="22" t="n"/>
      <c r="O1487" s="24">
        <f>IF(A1487&lt;&gt;"عهدة","",SUMIFS($G$8:$G$5007,$B$8:$B$5007,B1487,$A$8:$A$5007,"مصروف",$I$8:$I$5007,"&lt;&gt;مرفوض"))</f>
        <v/>
      </c>
      <c r="P1487" s="25">
        <f>IF(A1487&lt;&gt;"عهدة","",N(F1487)-O1487)</f>
        <v/>
      </c>
      <c r="Q1487" s="26">
        <f>IF(A1487="","",IF(A1487="عهدة",IF(N(F1487)=0,"⚠ أدخل قيمة العهدة",IF(P1487&lt;0,"⛔ عجز / زيادة مصروفات "&amp;TEXT(-P1487,"#,##0"),IF(COUNTIFS($B$8:$B$5007,B1487,$A$8:$A$5007,"مصروف",$I$8:$I$5007,"&lt;&gt;مرفوض",$K$8:$K$5007,"&lt;&gt;نعم")&gt;0,"⚠ "&amp;COUNTIFS($B$8:$B$5007,B1487,$A$8:$A$5007,"مصروف",$I$8:$I$5007,"&lt;&gt;مرفوض",$K$8:$K$5007,"&lt;&gt;نعم")&amp;" مصروف غير مسوى",IF(L1487="تمت التسوية",IF(P1487=0,"✔ متوازنة وتمت التسوية","✔ تمت التسوية – متبقي "&amp;TEXT(P1487,"#,##0")),IF(P1487&gt;0,"متبقي "&amp;TEXT(P1487,"#,##0"),"✔ متوازنة"))))),IF(R1487=0,"⚠ أضف سطر عهدة أولًا",IF(OR(C1487="",N(G1487)=0),"⚠ أكمل التاريخ والقيمة",IF(S1487="","⚠ التاريخ خارج السنة المالية",IF(H1487="","⚠ اختر بند الموازنة",IF(I1487="مرفوض","✖ مرفوض من المدير",IF(I1487&lt;&gt;"موافق","⏳ بانتظار موافقة المدير",IF(K1487&lt;&gt;"نعم","⚠ غير مسوى مع الحسابات","✔ معتمد ومسوى")))))))))</f>
        <v/>
      </c>
      <c r="R1487">
        <f>N(R1486)+IF(A1487="عهدة",1,0)</f>
        <v/>
      </c>
      <c r="S1487">
        <f>IF(C1487="","",IF(AND(C1487&gt;=DATE(2026,9,1),C1487&lt;=DATE(2027,8,31)),(YEAR(C1487)-2026)*12+MONTH(C1487)-8,""))</f>
        <v/>
      </c>
      <c r="T1487">
        <f>IF(AND(A1487="مصروف",R1487&gt;0,I1487="موافق",S1487&lt;&gt;"",H1487&lt;&gt;""),N(G1487),0)</f>
        <v/>
      </c>
    </row>
    <row r="1488">
      <c r="A1488" s="19" t="n"/>
      <c r="B1488" s="20">
        <f>IF(A1488="","",IF(R1488=0,"⚠ أضف سطر عهدة أولًا","DMT-"&amp;TEXT(R1488,"000")))</f>
        <v/>
      </c>
      <c r="C1488" s="21" t="n"/>
      <c r="D1488" s="20">
        <f>IF(C1488="","",IF(S1488="","خارج السنة المالية",INDEX(القوائم!$D$2:$D$13,S1488)))</f>
        <v/>
      </c>
      <c r="E1488" s="22" t="n"/>
      <c r="F1488" s="23" t="n"/>
      <c r="G1488" s="23" t="n"/>
      <c r="H1488" s="22" t="n"/>
      <c r="I1488" s="19" t="n"/>
      <c r="J1488" s="21" t="n"/>
      <c r="K1488" s="19" t="n"/>
      <c r="L1488" s="19" t="n"/>
      <c r="M1488" s="21" t="n"/>
      <c r="N1488" s="22" t="n"/>
      <c r="O1488" s="24">
        <f>IF(A1488&lt;&gt;"عهدة","",SUMIFS($G$8:$G$5007,$B$8:$B$5007,B1488,$A$8:$A$5007,"مصروف",$I$8:$I$5007,"&lt;&gt;مرفوض"))</f>
        <v/>
      </c>
      <c r="P1488" s="25">
        <f>IF(A1488&lt;&gt;"عهدة","",N(F1488)-O1488)</f>
        <v/>
      </c>
      <c r="Q1488" s="26">
        <f>IF(A1488="","",IF(A1488="عهدة",IF(N(F1488)=0,"⚠ أدخل قيمة العهدة",IF(P1488&lt;0,"⛔ عجز / زيادة مصروفات "&amp;TEXT(-P1488,"#,##0"),IF(COUNTIFS($B$8:$B$5007,B1488,$A$8:$A$5007,"مصروف",$I$8:$I$5007,"&lt;&gt;مرفوض",$K$8:$K$5007,"&lt;&gt;نعم")&gt;0,"⚠ "&amp;COUNTIFS($B$8:$B$5007,B1488,$A$8:$A$5007,"مصروف",$I$8:$I$5007,"&lt;&gt;مرفوض",$K$8:$K$5007,"&lt;&gt;نعم")&amp;" مصروف غير مسوى",IF(L1488="تمت التسوية",IF(P1488=0,"✔ متوازنة وتمت التسوية","✔ تمت التسوية – متبقي "&amp;TEXT(P1488,"#,##0")),IF(P1488&gt;0,"متبقي "&amp;TEXT(P1488,"#,##0"),"✔ متوازنة"))))),IF(R1488=0,"⚠ أضف سطر عهدة أولًا",IF(OR(C1488="",N(G1488)=0),"⚠ أكمل التاريخ والقيمة",IF(S1488="","⚠ التاريخ خارج السنة المالية",IF(H1488="","⚠ اختر بند الموازنة",IF(I1488="مرفوض","✖ مرفوض من المدير",IF(I1488&lt;&gt;"موافق","⏳ بانتظار موافقة المدير",IF(K1488&lt;&gt;"نعم","⚠ غير مسوى مع الحسابات","✔ معتمد ومسوى")))))))))</f>
        <v/>
      </c>
      <c r="R1488">
        <f>N(R1487)+IF(A1488="عهدة",1,0)</f>
        <v/>
      </c>
      <c r="S1488">
        <f>IF(C1488="","",IF(AND(C1488&gt;=DATE(2026,9,1),C1488&lt;=DATE(2027,8,31)),(YEAR(C1488)-2026)*12+MONTH(C1488)-8,""))</f>
        <v/>
      </c>
      <c r="T1488">
        <f>IF(AND(A1488="مصروف",R1488&gt;0,I1488="موافق",S1488&lt;&gt;"",H1488&lt;&gt;""),N(G1488),0)</f>
        <v/>
      </c>
    </row>
    <row r="1489">
      <c r="A1489" s="19" t="n"/>
      <c r="B1489" s="20">
        <f>IF(A1489="","",IF(R1489=0,"⚠ أضف سطر عهدة أولًا","DMT-"&amp;TEXT(R1489,"000")))</f>
        <v/>
      </c>
      <c r="C1489" s="21" t="n"/>
      <c r="D1489" s="20">
        <f>IF(C1489="","",IF(S1489="","خارج السنة المالية",INDEX(القوائم!$D$2:$D$13,S1489)))</f>
        <v/>
      </c>
      <c r="E1489" s="22" t="n"/>
      <c r="F1489" s="23" t="n"/>
      <c r="G1489" s="23" t="n"/>
      <c r="H1489" s="22" t="n"/>
      <c r="I1489" s="19" t="n"/>
      <c r="J1489" s="21" t="n"/>
      <c r="K1489" s="19" t="n"/>
      <c r="L1489" s="19" t="n"/>
      <c r="M1489" s="21" t="n"/>
      <c r="N1489" s="22" t="n"/>
      <c r="O1489" s="24">
        <f>IF(A1489&lt;&gt;"عهدة","",SUMIFS($G$8:$G$5007,$B$8:$B$5007,B1489,$A$8:$A$5007,"مصروف",$I$8:$I$5007,"&lt;&gt;مرفوض"))</f>
        <v/>
      </c>
      <c r="P1489" s="25">
        <f>IF(A1489&lt;&gt;"عهدة","",N(F1489)-O1489)</f>
        <v/>
      </c>
      <c r="Q1489" s="26">
        <f>IF(A1489="","",IF(A1489="عهدة",IF(N(F1489)=0,"⚠ أدخل قيمة العهدة",IF(P1489&lt;0,"⛔ عجز / زيادة مصروفات "&amp;TEXT(-P1489,"#,##0"),IF(COUNTIFS($B$8:$B$5007,B1489,$A$8:$A$5007,"مصروف",$I$8:$I$5007,"&lt;&gt;مرفوض",$K$8:$K$5007,"&lt;&gt;نعم")&gt;0,"⚠ "&amp;COUNTIFS($B$8:$B$5007,B1489,$A$8:$A$5007,"مصروف",$I$8:$I$5007,"&lt;&gt;مرفوض",$K$8:$K$5007,"&lt;&gt;نعم")&amp;" مصروف غير مسوى",IF(L1489="تمت التسوية",IF(P1489=0,"✔ متوازنة وتمت التسوية","✔ تمت التسوية – متبقي "&amp;TEXT(P1489,"#,##0")),IF(P1489&gt;0,"متبقي "&amp;TEXT(P1489,"#,##0"),"✔ متوازنة"))))),IF(R1489=0,"⚠ أضف سطر عهدة أولًا",IF(OR(C1489="",N(G1489)=0),"⚠ أكمل التاريخ والقيمة",IF(S1489="","⚠ التاريخ خارج السنة المالية",IF(H1489="","⚠ اختر بند الموازنة",IF(I1489="مرفوض","✖ مرفوض من المدير",IF(I1489&lt;&gt;"موافق","⏳ بانتظار موافقة المدير",IF(K1489&lt;&gt;"نعم","⚠ غير مسوى مع الحسابات","✔ معتمد ومسوى")))))))))</f>
        <v/>
      </c>
      <c r="R1489">
        <f>N(R1488)+IF(A1489="عهدة",1,0)</f>
        <v/>
      </c>
      <c r="S1489">
        <f>IF(C1489="","",IF(AND(C1489&gt;=DATE(2026,9,1),C1489&lt;=DATE(2027,8,31)),(YEAR(C1489)-2026)*12+MONTH(C1489)-8,""))</f>
        <v/>
      </c>
      <c r="T1489">
        <f>IF(AND(A1489="مصروف",R1489&gt;0,I1489="موافق",S1489&lt;&gt;"",H1489&lt;&gt;""),N(G1489),0)</f>
        <v/>
      </c>
    </row>
    <row r="1490">
      <c r="A1490" s="19" t="n"/>
      <c r="B1490" s="20">
        <f>IF(A1490="","",IF(R1490=0,"⚠ أضف سطر عهدة أولًا","DMT-"&amp;TEXT(R1490,"000")))</f>
        <v/>
      </c>
      <c r="C1490" s="21" t="n"/>
      <c r="D1490" s="20">
        <f>IF(C1490="","",IF(S1490="","خارج السنة المالية",INDEX(القوائم!$D$2:$D$13,S1490)))</f>
        <v/>
      </c>
      <c r="E1490" s="22" t="n"/>
      <c r="F1490" s="23" t="n"/>
      <c r="G1490" s="23" t="n"/>
      <c r="H1490" s="22" t="n"/>
      <c r="I1490" s="19" t="n"/>
      <c r="J1490" s="21" t="n"/>
      <c r="K1490" s="19" t="n"/>
      <c r="L1490" s="19" t="n"/>
      <c r="M1490" s="21" t="n"/>
      <c r="N1490" s="22" t="n"/>
      <c r="O1490" s="24">
        <f>IF(A1490&lt;&gt;"عهدة","",SUMIFS($G$8:$G$5007,$B$8:$B$5007,B1490,$A$8:$A$5007,"مصروف",$I$8:$I$5007,"&lt;&gt;مرفوض"))</f>
        <v/>
      </c>
      <c r="P1490" s="25">
        <f>IF(A1490&lt;&gt;"عهدة","",N(F1490)-O1490)</f>
        <v/>
      </c>
      <c r="Q1490" s="26">
        <f>IF(A1490="","",IF(A1490="عهدة",IF(N(F1490)=0,"⚠ أدخل قيمة العهدة",IF(P1490&lt;0,"⛔ عجز / زيادة مصروفات "&amp;TEXT(-P1490,"#,##0"),IF(COUNTIFS($B$8:$B$5007,B1490,$A$8:$A$5007,"مصروف",$I$8:$I$5007,"&lt;&gt;مرفوض",$K$8:$K$5007,"&lt;&gt;نعم")&gt;0,"⚠ "&amp;COUNTIFS($B$8:$B$5007,B1490,$A$8:$A$5007,"مصروف",$I$8:$I$5007,"&lt;&gt;مرفوض",$K$8:$K$5007,"&lt;&gt;نعم")&amp;" مصروف غير مسوى",IF(L1490="تمت التسوية",IF(P1490=0,"✔ متوازنة وتمت التسوية","✔ تمت التسوية – متبقي "&amp;TEXT(P1490,"#,##0")),IF(P1490&gt;0,"متبقي "&amp;TEXT(P1490,"#,##0"),"✔ متوازنة"))))),IF(R1490=0,"⚠ أضف سطر عهدة أولًا",IF(OR(C1490="",N(G1490)=0),"⚠ أكمل التاريخ والقيمة",IF(S1490="","⚠ التاريخ خارج السنة المالية",IF(H1490="","⚠ اختر بند الموازنة",IF(I1490="مرفوض","✖ مرفوض من المدير",IF(I1490&lt;&gt;"موافق","⏳ بانتظار موافقة المدير",IF(K1490&lt;&gt;"نعم","⚠ غير مسوى مع الحسابات","✔ معتمد ومسوى")))))))))</f>
        <v/>
      </c>
      <c r="R1490">
        <f>N(R1489)+IF(A1490="عهدة",1,0)</f>
        <v/>
      </c>
      <c r="S1490">
        <f>IF(C1490="","",IF(AND(C1490&gt;=DATE(2026,9,1),C1490&lt;=DATE(2027,8,31)),(YEAR(C1490)-2026)*12+MONTH(C1490)-8,""))</f>
        <v/>
      </c>
      <c r="T1490">
        <f>IF(AND(A1490="مصروف",R1490&gt;0,I1490="موافق",S1490&lt;&gt;"",H1490&lt;&gt;""),N(G1490),0)</f>
        <v/>
      </c>
    </row>
    <row r="1491">
      <c r="A1491" s="19" t="n"/>
      <c r="B1491" s="20">
        <f>IF(A1491="","",IF(R1491=0,"⚠ أضف سطر عهدة أولًا","DMT-"&amp;TEXT(R1491,"000")))</f>
        <v/>
      </c>
      <c r="C1491" s="21" t="n"/>
      <c r="D1491" s="20">
        <f>IF(C1491="","",IF(S1491="","خارج السنة المالية",INDEX(القوائم!$D$2:$D$13,S1491)))</f>
        <v/>
      </c>
      <c r="E1491" s="22" t="n"/>
      <c r="F1491" s="23" t="n"/>
      <c r="G1491" s="23" t="n"/>
      <c r="H1491" s="22" t="n"/>
      <c r="I1491" s="19" t="n"/>
      <c r="J1491" s="21" t="n"/>
      <c r="K1491" s="19" t="n"/>
      <c r="L1491" s="19" t="n"/>
      <c r="M1491" s="21" t="n"/>
      <c r="N1491" s="22" t="n"/>
      <c r="O1491" s="24">
        <f>IF(A1491&lt;&gt;"عهدة","",SUMIFS($G$8:$G$5007,$B$8:$B$5007,B1491,$A$8:$A$5007,"مصروف",$I$8:$I$5007,"&lt;&gt;مرفوض"))</f>
        <v/>
      </c>
      <c r="P1491" s="25">
        <f>IF(A1491&lt;&gt;"عهدة","",N(F1491)-O1491)</f>
        <v/>
      </c>
      <c r="Q1491" s="26">
        <f>IF(A1491="","",IF(A1491="عهدة",IF(N(F1491)=0,"⚠ أدخل قيمة العهدة",IF(P1491&lt;0,"⛔ عجز / زيادة مصروفات "&amp;TEXT(-P1491,"#,##0"),IF(COUNTIFS($B$8:$B$5007,B1491,$A$8:$A$5007,"مصروف",$I$8:$I$5007,"&lt;&gt;مرفوض",$K$8:$K$5007,"&lt;&gt;نعم")&gt;0,"⚠ "&amp;COUNTIFS($B$8:$B$5007,B1491,$A$8:$A$5007,"مصروف",$I$8:$I$5007,"&lt;&gt;مرفوض",$K$8:$K$5007,"&lt;&gt;نعم")&amp;" مصروف غير مسوى",IF(L1491="تمت التسوية",IF(P1491=0,"✔ متوازنة وتمت التسوية","✔ تمت التسوية – متبقي "&amp;TEXT(P1491,"#,##0")),IF(P1491&gt;0,"متبقي "&amp;TEXT(P1491,"#,##0"),"✔ متوازنة"))))),IF(R1491=0,"⚠ أضف سطر عهدة أولًا",IF(OR(C1491="",N(G1491)=0),"⚠ أكمل التاريخ والقيمة",IF(S1491="","⚠ التاريخ خارج السنة المالية",IF(H1491="","⚠ اختر بند الموازنة",IF(I1491="مرفوض","✖ مرفوض من المدير",IF(I1491&lt;&gt;"موافق","⏳ بانتظار موافقة المدير",IF(K1491&lt;&gt;"نعم","⚠ غير مسوى مع الحسابات","✔ معتمد ومسوى")))))))))</f>
        <v/>
      </c>
      <c r="R1491">
        <f>N(R1490)+IF(A1491="عهدة",1,0)</f>
        <v/>
      </c>
      <c r="S1491">
        <f>IF(C1491="","",IF(AND(C1491&gt;=DATE(2026,9,1),C1491&lt;=DATE(2027,8,31)),(YEAR(C1491)-2026)*12+MONTH(C1491)-8,""))</f>
        <v/>
      </c>
      <c r="T1491">
        <f>IF(AND(A1491="مصروف",R1491&gt;0,I1491="موافق",S1491&lt;&gt;"",H1491&lt;&gt;""),N(G1491),0)</f>
        <v/>
      </c>
    </row>
    <row r="1492">
      <c r="A1492" s="19" t="n"/>
      <c r="B1492" s="20">
        <f>IF(A1492="","",IF(R1492=0,"⚠ أضف سطر عهدة أولًا","DMT-"&amp;TEXT(R1492,"000")))</f>
        <v/>
      </c>
      <c r="C1492" s="21" t="n"/>
      <c r="D1492" s="20">
        <f>IF(C1492="","",IF(S1492="","خارج السنة المالية",INDEX(القوائم!$D$2:$D$13,S1492)))</f>
        <v/>
      </c>
      <c r="E1492" s="22" t="n"/>
      <c r="F1492" s="23" t="n"/>
      <c r="G1492" s="23" t="n"/>
      <c r="H1492" s="22" t="n"/>
      <c r="I1492" s="19" t="n"/>
      <c r="J1492" s="21" t="n"/>
      <c r="K1492" s="19" t="n"/>
      <c r="L1492" s="19" t="n"/>
      <c r="M1492" s="21" t="n"/>
      <c r="N1492" s="22" t="n"/>
      <c r="O1492" s="24">
        <f>IF(A1492&lt;&gt;"عهدة","",SUMIFS($G$8:$G$5007,$B$8:$B$5007,B1492,$A$8:$A$5007,"مصروف",$I$8:$I$5007,"&lt;&gt;مرفوض"))</f>
        <v/>
      </c>
      <c r="P1492" s="25">
        <f>IF(A1492&lt;&gt;"عهدة","",N(F1492)-O1492)</f>
        <v/>
      </c>
      <c r="Q1492" s="26">
        <f>IF(A1492="","",IF(A1492="عهدة",IF(N(F1492)=0,"⚠ أدخل قيمة العهدة",IF(P1492&lt;0,"⛔ عجز / زيادة مصروفات "&amp;TEXT(-P1492,"#,##0"),IF(COUNTIFS($B$8:$B$5007,B1492,$A$8:$A$5007,"مصروف",$I$8:$I$5007,"&lt;&gt;مرفوض",$K$8:$K$5007,"&lt;&gt;نعم")&gt;0,"⚠ "&amp;COUNTIFS($B$8:$B$5007,B1492,$A$8:$A$5007,"مصروف",$I$8:$I$5007,"&lt;&gt;مرفوض",$K$8:$K$5007,"&lt;&gt;نعم")&amp;" مصروف غير مسوى",IF(L1492="تمت التسوية",IF(P1492=0,"✔ متوازنة وتمت التسوية","✔ تمت التسوية – متبقي "&amp;TEXT(P1492,"#,##0")),IF(P1492&gt;0,"متبقي "&amp;TEXT(P1492,"#,##0"),"✔ متوازنة"))))),IF(R1492=0,"⚠ أضف سطر عهدة أولًا",IF(OR(C1492="",N(G1492)=0),"⚠ أكمل التاريخ والقيمة",IF(S1492="","⚠ التاريخ خارج السنة المالية",IF(H1492="","⚠ اختر بند الموازنة",IF(I1492="مرفوض","✖ مرفوض من المدير",IF(I1492&lt;&gt;"موافق","⏳ بانتظار موافقة المدير",IF(K1492&lt;&gt;"نعم","⚠ غير مسوى مع الحسابات","✔ معتمد ومسوى")))))))))</f>
        <v/>
      </c>
      <c r="R1492">
        <f>N(R1491)+IF(A1492="عهدة",1,0)</f>
        <v/>
      </c>
      <c r="S1492">
        <f>IF(C1492="","",IF(AND(C1492&gt;=DATE(2026,9,1),C1492&lt;=DATE(2027,8,31)),(YEAR(C1492)-2026)*12+MONTH(C1492)-8,""))</f>
        <v/>
      </c>
      <c r="T1492">
        <f>IF(AND(A1492="مصروف",R1492&gt;0,I1492="موافق",S1492&lt;&gt;"",H1492&lt;&gt;""),N(G1492),0)</f>
        <v/>
      </c>
    </row>
    <row r="1493">
      <c r="A1493" s="19" t="n"/>
      <c r="B1493" s="20">
        <f>IF(A1493="","",IF(R1493=0,"⚠ أضف سطر عهدة أولًا","DMT-"&amp;TEXT(R1493,"000")))</f>
        <v/>
      </c>
      <c r="C1493" s="21" t="n"/>
      <c r="D1493" s="20">
        <f>IF(C1493="","",IF(S1493="","خارج السنة المالية",INDEX(القوائم!$D$2:$D$13,S1493)))</f>
        <v/>
      </c>
      <c r="E1493" s="22" t="n"/>
      <c r="F1493" s="23" t="n"/>
      <c r="G1493" s="23" t="n"/>
      <c r="H1493" s="22" t="n"/>
      <c r="I1493" s="19" t="n"/>
      <c r="J1493" s="21" t="n"/>
      <c r="K1493" s="19" t="n"/>
      <c r="L1493" s="19" t="n"/>
      <c r="M1493" s="21" t="n"/>
      <c r="N1493" s="22" t="n"/>
      <c r="O1493" s="24">
        <f>IF(A1493&lt;&gt;"عهدة","",SUMIFS($G$8:$G$5007,$B$8:$B$5007,B1493,$A$8:$A$5007,"مصروف",$I$8:$I$5007,"&lt;&gt;مرفوض"))</f>
        <v/>
      </c>
      <c r="P1493" s="25">
        <f>IF(A1493&lt;&gt;"عهدة","",N(F1493)-O1493)</f>
        <v/>
      </c>
      <c r="Q1493" s="26">
        <f>IF(A1493="","",IF(A1493="عهدة",IF(N(F1493)=0,"⚠ أدخل قيمة العهدة",IF(P1493&lt;0,"⛔ عجز / زيادة مصروفات "&amp;TEXT(-P1493,"#,##0"),IF(COUNTIFS($B$8:$B$5007,B1493,$A$8:$A$5007,"مصروف",$I$8:$I$5007,"&lt;&gt;مرفوض",$K$8:$K$5007,"&lt;&gt;نعم")&gt;0,"⚠ "&amp;COUNTIFS($B$8:$B$5007,B1493,$A$8:$A$5007,"مصروف",$I$8:$I$5007,"&lt;&gt;مرفوض",$K$8:$K$5007,"&lt;&gt;نعم")&amp;" مصروف غير مسوى",IF(L1493="تمت التسوية",IF(P1493=0,"✔ متوازنة وتمت التسوية","✔ تمت التسوية – متبقي "&amp;TEXT(P1493,"#,##0")),IF(P1493&gt;0,"متبقي "&amp;TEXT(P1493,"#,##0"),"✔ متوازنة"))))),IF(R1493=0,"⚠ أضف سطر عهدة أولًا",IF(OR(C1493="",N(G1493)=0),"⚠ أكمل التاريخ والقيمة",IF(S1493="","⚠ التاريخ خارج السنة المالية",IF(H1493="","⚠ اختر بند الموازنة",IF(I1493="مرفوض","✖ مرفوض من المدير",IF(I1493&lt;&gt;"موافق","⏳ بانتظار موافقة المدير",IF(K1493&lt;&gt;"نعم","⚠ غير مسوى مع الحسابات","✔ معتمد ومسوى")))))))))</f>
        <v/>
      </c>
      <c r="R1493">
        <f>N(R1492)+IF(A1493="عهدة",1,0)</f>
        <v/>
      </c>
      <c r="S1493">
        <f>IF(C1493="","",IF(AND(C1493&gt;=DATE(2026,9,1),C1493&lt;=DATE(2027,8,31)),(YEAR(C1493)-2026)*12+MONTH(C1493)-8,""))</f>
        <v/>
      </c>
      <c r="T1493">
        <f>IF(AND(A1493="مصروف",R1493&gt;0,I1493="موافق",S1493&lt;&gt;"",H1493&lt;&gt;""),N(G1493),0)</f>
        <v/>
      </c>
    </row>
    <row r="1494">
      <c r="A1494" s="19" t="n"/>
      <c r="B1494" s="20">
        <f>IF(A1494="","",IF(R1494=0,"⚠ أضف سطر عهدة أولًا","DMT-"&amp;TEXT(R1494,"000")))</f>
        <v/>
      </c>
      <c r="C1494" s="21" t="n"/>
      <c r="D1494" s="20">
        <f>IF(C1494="","",IF(S1494="","خارج السنة المالية",INDEX(القوائم!$D$2:$D$13,S1494)))</f>
        <v/>
      </c>
      <c r="E1494" s="22" t="n"/>
      <c r="F1494" s="23" t="n"/>
      <c r="G1494" s="23" t="n"/>
      <c r="H1494" s="22" t="n"/>
      <c r="I1494" s="19" t="n"/>
      <c r="J1494" s="21" t="n"/>
      <c r="K1494" s="19" t="n"/>
      <c r="L1494" s="19" t="n"/>
      <c r="M1494" s="21" t="n"/>
      <c r="N1494" s="22" t="n"/>
      <c r="O1494" s="24">
        <f>IF(A1494&lt;&gt;"عهدة","",SUMIFS($G$8:$G$5007,$B$8:$B$5007,B1494,$A$8:$A$5007,"مصروف",$I$8:$I$5007,"&lt;&gt;مرفوض"))</f>
        <v/>
      </c>
      <c r="P1494" s="25">
        <f>IF(A1494&lt;&gt;"عهدة","",N(F1494)-O1494)</f>
        <v/>
      </c>
      <c r="Q1494" s="26">
        <f>IF(A1494="","",IF(A1494="عهدة",IF(N(F1494)=0,"⚠ أدخل قيمة العهدة",IF(P1494&lt;0,"⛔ عجز / زيادة مصروفات "&amp;TEXT(-P1494,"#,##0"),IF(COUNTIFS($B$8:$B$5007,B1494,$A$8:$A$5007,"مصروف",$I$8:$I$5007,"&lt;&gt;مرفوض",$K$8:$K$5007,"&lt;&gt;نعم")&gt;0,"⚠ "&amp;COUNTIFS($B$8:$B$5007,B1494,$A$8:$A$5007,"مصروف",$I$8:$I$5007,"&lt;&gt;مرفوض",$K$8:$K$5007,"&lt;&gt;نعم")&amp;" مصروف غير مسوى",IF(L1494="تمت التسوية",IF(P1494=0,"✔ متوازنة وتمت التسوية","✔ تمت التسوية – متبقي "&amp;TEXT(P1494,"#,##0")),IF(P1494&gt;0,"متبقي "&amp;TEXT(P1494,"#,##0"),"✔ متوازنة"))))),IF(R1494=0,"⚠ أضف سطر عهدة أولًا",IF(OR(C1494="",N(G1494)=0),"⚠ أكمل التاريخ والقيمة",IF(S1494="","⚠ التاريخ خارج السنة المالية",IF(H1494="","⚠ اختر بند الموازنة",IF(I1494="مرفوض","✖ مرفوض من المدير",IF(I1494&lt;&gt;"موافق","⏳ بانتظار موافقة المدير",IF(K1494&lt;&gt;"نعم","⚠ غير مسوى مع الحسابات","✔ معتمد ومسوى")))))))))</f>
        <v/>
      </c>
      <c r="R1494">
        <f>N(R1493)+IF(A1494="عهدة",1,0)</f>
        <v/>
      </c>
      <c r="S1494">
        <f>IF(C1494="","",IF(AND(C1494&gt;=DATE(2026,9,1),C1494&lt;=DATE(2027,8,31)),(YEAR(C1494)-2026)*12+MONTH(C1494)-8,""))</f>
        <v/>
      </c>
      <c r="T1494">
        <f>IF(AND(A1494="مصروف",R1494&gt;0,I1494="موافق",S1494&lt;&gt;"",H1494&lt;&gt;""),N(G1494),0)</f>
        <v/>
      </c>
    </row>
    <row r="1495">
      <c r="A1495" s="19" t="n"/>
      <c r="B1495" s="20">
        <f>IF(A1495="","",IF(R1495=0,"⚠ أضف سطر عهدة أولًا","DMT-"&amp;TEXT(R1495,"000")))</f>
        <v/>
      </c>
      <c r="C1495" s="21" t="n"/>
      <c r="D1495" s="20">
        <f>IF(C1495="","",IF(S1495="","خارج السنة المالية",INDEX(القوائم!$D$2:$D$13,S1495)))</f>
        <v/>
      </c>
      <c r="E1495" s="22" t="n"/>
      <c r="F1495" s="23" t="n"/>
      <c r="G1495" s="23" t="n"/>
      <c r="H1495" s="22" t="n"/>
      <c r="I1495" s="19" t="n"/>
      <c r="J1495" s="21" t="n"/>
      <c r="K1495" s="19" t="n"/>
      <c r="L1495" s="19" t="n"/>
      <c r="M1495" s="21" t="n"/>
      <c r="N1495" s="22" t="n"/>
      <c r="O1495" s="24">
        <f>IF(A1495&lt;&gt;"عهدة","",SUMIFS($G$8:$G$5007,$B$8:$B$5007,B1495,$A$8:$A$5007,"مصروف",$I$8:$I$5007,"&lt;&gt;مرفوض"))</f>
        <v/>
      </c>
      <c r="P1495" s="25">
        <f>IF(A1495&lt;&gt;"عهدة","",N(F1495)-O1495)</f>
        <v/>
      </c>
      <c r="Q1495" s="26">
        <f>IF(A1495="","",IF(A1495="عهدة",IF(N(F1495)=0,"⚠ أدخل قيمة العهدة",IF(P1495&lt;0,"⛔ عجز / زيادة مصروفات "&amp;TEXT(-P1495,"#,##0"),IF(COUNTIFS($B$8:$B$5007,B1495,$A$8:$A$5007,"مصروف",$I$8:$I$5007,"&lt;&gt;مرفوض",$K$8:$K$5007,"&lt;&gt;نعم")&gt;0,"⚠ "&amp;COUNTIFS($B$8:$B$5007,B1495,$A$8:$A$5007,"مصروف",$I$8:$I$5007,"&lt;&gt;مرفوض",$K$8:$K$5007,"&lt;&gt;نعم")&amp;" مصروف غير مسوى",IF(L1495="تمت التسوية",IF(P1495=0,"✔ متوازنة وتمت التسوية","✔ تمت التسوية – متبقي "&amp;TEXT(P1495,"#,##0")),IF(P1495&gt;0,"متبقي "&amp;TEXT(P1495,"#,##0"),"✔ متوازنة"))))),IF(R1495=0,"⚠ أضف سطر عهدة أولًا",IF(OR(C1495="",N(G1495)=0),"⚠ أكمل التاريخ والقيمة",IF(S1495="","⚠ التاريخ خارج السنة المالية",IF(H1495="","⚠ اختر بند الموازنة",IF(I1495="مرفوض","✖ مرفوض من المدير",IF(I1495&lt;&gt;"موافق","⏳ بانتظار موافقة المدير",IF(K1495&lt;&gt;"نعم","⚠ غير مسوى مع الحسابات","✔ معتمد ومسوى")))))))))</f>
        <v/>
      </c>
      <c r="R1495">
        <f>N(R1494)+IF(A1495="عهدة",1,0)</f>
        <v/>
      </c>
      <c r="S1495">
        <f>IF(C1495="","",IF(AND(C1495&gt;=DATE(2026,9,1),C1495&lt;=DATE(2027,8,31)),(YEAR(C1495)-2026)*12+MONTH(C1495)-8,""))</f>
        <v/>
      </c>
      <c r="T1495">
        <f>IF(AND(A1495="مصروف",R1495&gt;0,I1495="موافق",S1495&lt;&gt;"",H1495&lt;&gt;""),N(G1495),0)</f>
        <v/>
      </c>
    </row>
    <row r="1496">
      <c r="A1496" s="19" t="n"/>
      <c r="B1496" s="20">
        <f>IF(A1496="","",IF(R1496=0,"⚠ أضف سطر عهدة أولًا","DMT-"&amp;TEXT(R1496,"000")))</f>
        <v/>
      </c>
      <c r="C1496" s="21" t="n"/>
      <c r="D1496" s="20">
        <f>IF(C1496="","",IF(S1496="","خارج السنة المالية",INDEX(القوائم!$D$2:$D$13,S1496)))</f>
        <v/>
      </c>
      <c r="E1496" s="22" t="n"/>
      <c r="F1496" s="23" t="n"/>
      <c r="G1496" s="23" t="n"/>
      <c r="H1496" s="22" t="n"/>
      <c r="I1496" s="19" t="n"/>
      <c r="J1496" s="21" t="n"/>
      <c r="K1496" s="19" t="n"/>
      <c r="L1496" s="19" t="n"/>
      <c r="M1496" s="21" t="n"/>
      <c r="N1496" s="22" t="n"/>
      <c r="O1496" s="24">
        <f>IF(A1496&lt;&gt;"عهدة","",SUMIFS($G$8:$G$5007,$B$8:$B$5007,B1496,$A$8:$A$5007,"مصروف",$I$8:$I$5007,"&lt;&gt;مرفوض"))</f>
        <v/>
      </c>
      <c r="P1496" s="25">
        <f>IF(A1496&lt;&gt;"عهدة","",N(F1496)-O1496)</f>
        <v/>
      </c>
      <c r="Q1496" s="26">
        <f>IF(A1496="","",IF(A1496="عهدة",IF(N(F1496)=0,"⚠ أدخل قيمة العهدة",IF(P1496&lt;0,"⛔ عجز / زيادة مصروفات "&amp;TEXT(-P1496,"#,##0"),IF(COUNTIFS($B$8:$B$5007,B1496,$A$8:$A$5007,"مصروف",$I$8:$I$5007,"&lt;&gt;مرفوض",$K$8:$K$5007,"&lt;&gt;نعم")&gt;0,"⚠ "&amp;COUNTIFS($B$8:$B$5007,B1496,$A$8:$A$5007,"مصروف",$I$8:$I$5007,"&lt;&gt;مرفوض",$K$8:$K$5007,"&lt;&gt;نعم")&amp;" مصروف غير مسوى",IF(L1496="تمت التسوية",IF(P1496=0,"✔ متوازنة وتمت التسوية","✔ تمت التسوية – متبقي "&amp;TEXT(P1496,"#,##0")),IF(P1496&gt;0,"متبقي "&amp;TEXT(P1496,"#,##0"),"✔ متوازنة"))))),IF(R1496=0,"⚠ أضف سطر عهدة أولًا",IF(OR(C1496="",N(G1496)=0),"⚠ أكمل التاريخ والقيمة",IF(S1496="","⚠ التاريخ خارج السنة المالية",IF(H1496="","⚠ اختر بند الموازنة",IF(I1496="مرفوض","✖ مرفوض من المدير",IF(I1496&lt;&gt;"موافق","⏳ بانتظار موافقة المدير",IF(K1496&lt;&gt;"نعم","⚠ غير مسوى مع الحسابات","✔ معتمد ومسوى")))))))))</f>
        <v/>
      </c>
      <c r="R1496">
        <f>N(R1495)+IF(A1496="عهدة",1,0)</f>
        <v/>
      </c>
      <c r="S1496">
        <f>IF(C1496="","",IF(AND(C1496&gt;=DATE(2026,9,1),C1496&lt;=DATE(2027,8,31)),(YEAR(C1496)-2026)*12+MONTH(C1496)-8,""))</f>
        <v/>
      </c>
      <c r="T1496">
        <f>IF(AND(A1496="مصروف",R1496&gt;0,I1496="موافق",S1496&lt;&gt;"",H1496&lt;&gt;""),N(G1496),0)</f>
        <v/>
      </c>
    </row>
    <row r="1497">
      <c r="A1497" s="19" t="n"/>
      <c r="B1497" s="20">
        <f>IF(A1497="","",IF(R1497=0,"⚠ أضف سطر عهدة أولًا","DMT-"&amp;TEXT(R1497,"000")))</f>
        <v/>
      </c>
      <c r="C1497" s="21" t="n"/>
      <c r="D1497" s="20">
        <f>IF(C1497="","",IF(S1497="","خارج السنة المالية",INDEX(القوائم!$D$2:$D$13,S1497)))</f>
        <v/>
      </c>
      <c r="E1497" s="22" t="n"/>
      <c r="F1497" s="23" t="n"/>
      <c r="G1497" s="23" t="n"/>
      <c r="H1497" s="22" t="n"/>
      <c r="I1497" s="19" t="n"/>
      <c r="J1497" s="21" t="n"/>
      <c r="K1497" s="19" t="n"/>
      <c r="L1497" s="19" t="n"/>
      <c r="M1497" s="21" t="n"/>
      <c r="N1497" s="22" t="n"/>
      <c r="O1497" s="24">
        <f>IF(A1497&lt;&gt;"عهدة","",SUMIFS($G$8:$G$5007,$B$8:$B$5007,B1497,$A$8:$A$5007,"مصروف",$I$8:$I$5007,"&lt;&gt;مرفوض"))</f>
        <v/>
      </c>
      <c r="P1497" s="25">
        <f>IF(A1497&lt;&gt;"عهدة","",N(F1497)-O1497)</f>
        <v/>
      </c>
      <c r="Q1497" s="26">
        <f>IF(A1497="","",IF(A1497="عهدة",IF(N(F1497)=0,"⚠ أدخل قيمة العهدة",IF(P1497&lt;0,"⛔ عجز / زيادة مصروفات "&amp;TEXT(-P1497,"#,##0"),IF(COUNTIFS($B$8:$B$5007,B1497,$A$8:$A$5007,"مصروف",$I$8:$I$5007,"&lt;&gt;مرفوض",$K$8:$K$5007,"&lt;&gt;نعم")&gt;0,"⚠ "&amp;COUNTIFS($B$8:$B$5007,B1497,$A$8:$A$5007,"مصروف",$I$8:$I$5007,"&lt;&gt;مرفوض",$K$8:$K$5007,"&lt;&gt;نعم")&amp;" مصروف غير مسوى",IF(L1497="تمت التسوية",IF(P1497=0,"✔ متوازنة وتمت التسوية","✔ تمت التسوية – متبقي "&amp;TEXT(P1497,"#,##0")),IF(P1497&gt;0,"متبقي "&amp;TEXT(P1497,"#,##0"),"✔ متوازنة"))))),IF(R1497=0,"⚠ أضف سطر عهدة أولًا",IF(OR(C1497="",N(G1497)=0),"⚠ أكمل التاريخ والقيمة",IF(S1497="","⚠ التاريخ خارج السنة المالية",IF(H1497="","⚠ اختر بند الموازنة",IF(I1497="مرفوض","✖ مرفوض من المدير",IF(I1497&lt;&gt;"موافق","⏳ بانتظار موافقة المدير",IF(K1497&lt;&gt;"نعم","⚠ غير مسوى مع الحسابات","✔ معتمد ومسوى")))))))))</f>
        <v/>
      </c>
      <c r="R1497">
        <f>N(R1496)+IF(A1497="عهدة",1,0)</f>
        <v/>
      </c>
      <c r="S1497">
        <f>IF(C1497="","",IF(AND(C1497&gt;=DATE(2026,9,1),C1497&lt;=DATE(2027,8,31)),(YEAR(C1497)-2026)*12+MONTH(C1497)-8,""))</f>
        <v/>
      </c>
      <c r="T1497">
        <f>IF(AND(A1497="مصروف",R1497&gt;0,I1497="موافق",S1497&lt;&gt;"",H1497&lt;&gt;""),N(G1497),0)</f>
        <v/>
      </c>
    </row>
    <row r="1498">
      <c r="A1498" s="19" t="n"/>
      <c r="B1498" s="20">
        <f>IF(A1498="","",IF(R1498=0,"⚠ أضف سطر عهدة أولًا","DMT-"&amp;TEXT(R1498,"000")))</f>
        <v/>
      </c>
      <c r="C1498" s="21" t="n"/>
      <c r="D1498" s="20">
        <f>IF(C1498="","",IF(S1498="","خارج السنة المالية",INDEX(القوائم!$D$2:$D$13,S1498)))</f>
        <v/>
      </c>
      <c r="E1498" s="22" t="n"/>
      <c r="F1498" s="23" t="n"/>
      <c r="G1498" s="23" t="n"/>
      <c r="H1498" s="22" t="n"/>
      <c r="I1498" s="19" t="n"/>
      <c r="J1498" s="21" t="n"/>
      <c r="K1498" s="19" t="n"/>
      <c r="L1498" s="19" t="n"/>
      <c r="M1498" s="21" t="n"/>
      <c r="N1498" s="22" t="n"/>
      <c r="O1498" s="24">
        <f>IF(A1498&lt;&gt;"عهدة","",SUMIFS($G$8:$G$5007,$B$8:$B$5007,B1498,$A$8:$A$5007,"مصروف",$I$8:$I$5007,"&lt;&gt;مرفوض"))</f>
        <v/>
      </c>
      <c r="P1498" s="25">
        <f>IF(A1498&lt;&gt;"عهدة","",N(F1498)-O1498)</f>
        <v/>
      </c>
      <c r="Q1498" s="26">
        <f>IF(A1498="","",IF(A1498="عهدة",IF(N(F1498)=0,"⚠ أدخل قيمة العهدة",IF(P1498&lt;0,"⛔ عجز / زيادة مصروفات "&amp;TEXT(-P1498,"#,##0"),IF(COUNTIFS($B$8:$B$5007,B1498,$A$8:$A$5007,"مصروف",$I$8:$I$5007,"&lt;&gt;مرفوض",$K$8:$K$5007,"&lt;&gt;نعم")&gt;0,"⚠ "&amp;COUNTIFS($B$8:$B$5007,B1498,$A$8:$A$5007,"مصروف",$I$8:$I$5007,"&lt;&gt;مرفوض",$K$8:$K$5007,"&lt;&gt;نعم")&amp;" مصروف غير مسوى",IF(L1498="تمت التسوية",IF(P1498=0,"✔ متوازنة وتمت التسوية","✔ تمت التسوية – متبقي "&amp;TEXT(P1498,"#,##0")),IF(P1498&gt;0,"متبقي "&amp;TEXT(P1498,"#,##0"),"✔ متوازنة"))))),IF(R1498=0,"⚠ أضف سطر عهدة أولًا",IF(OR(C1498="",N(G1498)=0),"⚠ أكمل التاريخ والقيمة",IF(S1498="","⚠ التاريخ خارج السنة المالية",IF(H1498="","⚠ اختر بند الموازنة",IF(I1498="مرفوض","✖ مرفوض من المدير",IF(I1498&lt;&gt;"موافق","⏳ بانتظار موافقة المدير",IF(K1498&lt;&gt;"نعم","⚠ غير مسوى مع الحسابات","✔ معتمد ومسوى")))))))))</f>
        <v/>
      </c>
      <c r="R1498">
        <f>N(R1497)+IF(A1498="عهدة",1,0)</f>
        <v/>
      </c>
      <c r="S1498">
        <f>IF(C1498="","",IF(AND(C1498&gt;=DATE(2026,9,1),C1498&lt;=DATE(2027,8,31)),(YEAR(C1498)-2026)*12+MONTH(C1498)-8,""))</f>
        <v/>
      </c>
      <c r="T1498">
        <f>IF(AND(A1498="مصروف",R1498&gt;0,I1498="موافق",S1498&lt;&gt;"",H1498&lt;&gt;""),N(G1498),0)</f>
        <v/>
      </c>
    </row>
    <row r="1499">
      <c r="A1499" s="19" t="n"/>
      <c r="B1499" s="20">
        <f>IF(A1499="","",IF(R1499=0,"⚠ أضف سطر عهدة أولًا","DMT-"&amp;TEXT(R1499,"000")))</f>
        <v/>
      </c>
      <c r="C1499" s="21" t="n"/>
      <c r="D1499" s="20">
        <f>IF(C1499="","",IF(S1499="","خارج السنة المالية",INDEX(القوائم!$D$2:$D$13,S1499)))</f>
        <v/>
      </c>
      <c r="E1499" s="22" t="n"/>
      <c r="F1499" s="23" t="n"/>
      <c r="G1499" s="23" t="n"/>
      <c r="H1499" s="22" t="n"/>
      <c r="I1499" s="19" t="n"/>
      <c r="J1499" s="21" t="n"/>
      <c r="K1499" s="19" t="n"/>
      <c r="L1499" s="19" t="n"/>
      <c r="M1499" s="21" t="n"/>
      <c r="N1499" s="22" t="n"/>
      <c r="O1499" s="24">
        <f>IF(A1499&lt;&gt;"عهدة","",SUMIFS($G$8:$G$5007,$B$8:$B$5007,B1499,$A$8:$A$5007,"مصروف",$I$8:$I$5007,"&lt;&gt;مرفوض"))</f>
        <v/>
      </c>
      <c r="P1499" s="25">
        <f>IF(A1499&lt;&gt;"عهدة","",N(F1499)-O1499)</f>
        <v/>
      </c>
      <c r="Q1499" s="26">
        <f>IF(A1499="","",IF(A1499="عهدة",IF(N(F1499)=0,"⚠ أدخل قيمة العهدة",IF(P1499&lt;0,"⛔ عجز / زيادة مصروفات "&amp;TEXT(-P1499,"#,##0"),IF(COUNTIFS($B$8:$B$5007,B1499,$A$8:$A$5007,"مصروف",$I$8:$I$5007,"&lt;&gt;مرفوض",$K$8:$K$5007,"&lt;&gt;نعم")&gt;0,"⚠ "&amp;COUNTIFS($B$8:$B$5007,B1499,$A$8:$A$5007,"مصروف",$I$8:$I$5007,"&lt;&gt;مرفوض",$K$8:$K$5007,"&lt;&gt;نعم")&amp;" مصروف غير مسوى",IF(L1499="تمت التسوية",IF(P1499=0,"✔ متوازنة وتمت التسوية","✔ تمت التسوية – متبقي "&amp;TEXT(P1499,"#,##0")),IF(P1499&gt;0,"متبقي "&amp;TEXT(P1499,"#,##0"),"✔ متوازنة"))))),IF(R1499=0,"⚠ أضف سطر عهدة أولًا",IF(OR(C1499="",N(G1499)=0),"⚠ أكمل التاريخ والقيمة",IF(S1499="","⚠ التاريخ خارج السنة المالية",IF(H1499="","⚠ اختر بند الموازنة",IF(I1499="مرفوض","✖ مرفوض من المدير",IF(I1499&lt;&gt;"موافق","⏳ بانتظار موافقة المدير",IF(K1499&lt;&gt;"نعم","⚠ غير مسوى مع الحسابات","✔ معتمد ومسوى")))))))))</f>
        <v/>
      </c>
      <c r="R1499">
        <f>N(R1498)+IF(A1499="عهدة",1,0)</f>
        <v/>
      </c>
      <c r="S1499">
        <f>IF(C1499="","",IF(AND(C1499&gt;=DATE(2026,9,1),C1499&lt;=DATE(2027,8,31)),(YEAR(C1499)-2026)*12+MONTH(C1499)-8,""))</f>
        <v/>
      </c>
      <c r="T1499">
        <f>IF(AND(A1499="مصروف",R1499&gt;0,I1499="موافق",S1499&lt;&gt;"",H1499&lt;&gt;""),N(G1499),0)</f>
        <v/>
      </c>
    </row>
    <row r="1500">
      <c r="A1500" s="19" t="n"/>
      <c r="B1500" s="20">
        <f>IF(A1500="","",IF(R1500=0,"⚠ أضف سطر عهدة أولًا","DMT-"&amp;TEXT(R1500,"000")))</f>
        <v/>
      </c>
      <c r="C1500" s="21" t="n"/>
      <c r="D1500" s="20">
        <f>IF(C1500="","",IF(S1500="","خارج السنة المالية",INDEX(القوائم!$D$2:$D$13,S1500)))</f>
        <v/>
      </c>
      <c r="E1500" s="22" t="n"/>
      <c r="F1500" s="23" t="n"/>
      <c r="G1500" s="23" t="n"/>
      <c r="H1500" s="22" t="n"/>
      <c r="I1500" s="19" t="n"/>
      <c r="J1500" s="21" t="n"/>
      <c r="K1500" s="19" t="n"/>
      <c r="L1500" s="19" t="n"/>
      <c r="M1500" s="21" t="n"/>
      <c r="N1500" s="22" t="n"/>
      <c r="O1500" s="24">
        <f>IF(A1500&lt;&gt;"عهدة","",SUMIFS($G$8:$G$5007,$B$8:$B$5007,B1500,$A$8:$A$5007,"مصروف",$I$8:$I$5007,"&lt;&gt;مرفوض"))</f>
        <v/>
      </c>
      <c r="P1500" s="25">
        <f>IF(A1500&lt;&gt;"عهدة","",N(F1500)-O1500)</f>
        <v/>
      </c>
      <c r="Q1500" s="26">
        <f>IF(A1500="","",IF(A1500="عهدة",IF(N(F1500)=0,"⚠ أدخل قيمة العهدة",IF(P1500&lt;0,"⛔ عجز / زيادة مصروفات "&amp;TEXT(-P1500,"#,##0"),IF(COUNTIFS($B$8:$B$5007,B1500,$A$8:$A$5007,"مصروف",$I$8:$I$5007,"&lt;&gt;مرفوض",$K$8:$K$5007,"&lt;&gt;نعم")&gt;0,"⚠ "&amp;COUNTIFS($B$8:$B$5007,B1500,$A$8:$A$5007,"مصروف",$I$8:$I$5007,"&lt;&gt;مرفوض",$K$8:$K$5007,"&lt;&gt;نعم")&amp;" مصروف غير مسوى",IF(L1500="تمت التسوية",IF(P1500=0,"✔ متوازنة وتمت التسوية","✔ تمت التسوية – متبقي "&amp;TEXT(P1500,"#,##0")),IF(P1500&gt;0,"متبقي "&amp;TEXT(P1500,"#,##0"),"✔ متوازنة"))))),IF(R1500=0,"⚠ أضف سطر عهدة أولًا",IF(OR(C1500="",N(G1500)=0),"⚠ أكمل التاريخ والقيمة",IF(S1500="","⚠ التاريخ خارج السنة المالية",IF(H1500="","⚠ اختر بند الموازنة",IF(I1500="مرفوض","✖ مرفوض من المدير",IF(I1500&lt;&gt;"موافق","⏳ بانتظار موافقة المدير",IF(K1500&lt;&gt;"نعم","⚠ غير مسوى مع الحسابات","✔ معتمد ومسوى")))))))))</f>
        <v/>
      </c>
      <c r="R1500">
        <f>N(R1499)+IF(A1500="عهدة",1,0)</f>
        <v/>
      </c>
      <c r="S1500">
        <f>IF(C1500="","",IF(AND(C1500&gt;=DATE(2026,9,1),C1500&lt;=DATE(2027,8,31)),(YEAR(C1500)-2026)*12+MONTH(C1500)-8,""))</f>
        <v/>
      </c>
      <c r="T1500">
        <f>IF(AND(A1500="مصروف",R1500&gt;0,I1500="موافق",S1500&lt;&gt;"",H1500&lt;&gt;""),N(G1500),0)</f>
        <v/>
      </c>
    </row>
    <row r="1501">
      <c r="A1501" s="19" t="n"/>
      <c r="B1501" s="20">
        <f>IF(A1501="","",IF(R1501=0,"⚠ أضف سطر عهدة أولًا","DMT-"&amp;TEXT(R1501,"000")))</f>
        <v/>
      </c>
      <c r="C1501" s="21" t="n"/>
      <c r="D1501" s="20">
        <f>IF(C1501="","",IF(S1501="","خارج السنة المالية",INDEX(القوائم!$D$2:$D$13,S1501)))</f>
        <v/>
      </c>
      <c r="E1501" s="22" t="n"/>
      <c r="F1501" s="23" t="n"/>
      <c r="G1501" s="23" t="n"/>
      <c r="H1501" s="22" t="n"/>
      <c r="I1501" s="19" t="n"/>
      <c r="J1501" s="21" t="n"/>
      <c r="K1501" s="19" t="n"/>
      <c r="L1501" s="19" t="n"/>
      <c r="M1501" s="21" t="n"/>
      <c r="N1501" s="22" t="n"/>
      <c r="O1501" s="24">
        <f>IF(A1501&lt;&gt;"عهدة","",SUMIFS($G$8:$G$5007,$B$8:$B$5007,B1501,$A$8:$A$5007,"مصروف",$I$8:$I$5007,"&lt;&gt;مرفوض"))</f>
        <v/>
      </c>
      <c r="P1501" s="25">
        <f>IF(A1501&lt;&gt;"عهدة","",N(F1501)-O1501)</f>
        <v/>
      </c>
      <c r="Q1501" s="26">
        <f>IF(A1501="","",IF(A1501="عهدة",IF(N(F1501)=0,"⚠ أدخل قيمة العهدة",IF(P1501&lt;0,"⛔ عجز / زيادة مصروفات "&amp;TEXT(-P1501,"#,##0"),IF(COUNTIFS($B$8:$B$5007,B1501,$A$8:$A$5007,"مصروف",$I$8:$I$5007,"&lt;&gt;مرفوض",$K$8:$K$5007,"&lt;&gt;نعم")&gt;0,"⚠ "&amp;COUNTIFS($B$8:$B$5007,B1501,$A$8:$A$5007,"مصروف",$I$8:$I$5007,"&lt;&gt;مرفوض",$K$8:$K$5007,"&lt;&gt;نعم")&amp;" مصروف غير مسوى",IF(L1501="تمت التسوية",IF(P1501=0,"✔ متوازنة وتمت التسوية","✔ تمت التسوية – متبقي "&amp;TEXT(P1501,"#,##0")),IF(P1501&gt;0,"متبقي "&amp;TEXT(P1501,"#,##0"),"✔ متوازنة"))))),IF(R1501=0,"⚠ أضف سطر عهدة أولًا",IF(OR(C1501="",N(G1501)=0),"⚠ أكمل التاريخ والقيمة",IF(S1501="","⚠ التاريخ خارج السنة المالية",IF(H1501="","⚠ اختر بند الموازنة",IF(I1501="مرفوض","✖ مرفوض من المدير",IF(I1501&lt;&gt;"موافق","⏳ بانتظار موافقة المدير",IF(K1501&lt;&gt;"نعم","⚠ غير مسوى مع الحسابات","✔ معتمد ومسوى")))))))))</f>
        <v/>
      </c>
      <c r="R1501">
        <f>N(R1500)+IF(A1501="عهدة",1,0)</f>
        <v/>
      </c>
      <c r="S1501">
        <f>IF(C1501="","",IF(AND(C1501&gt;=DATE(2026,9,1),C1501&lt;=DATE(2027,8,31)),(YEAR(C1501)-2026)*12+MONTH(C1501)-8,""))</f>
        <v/>
      </c>
      <c r="T1501">
        <f>IF(AND(A1501="مصروف",R1501&gt;0,I1501="موافق",S1501&lt;&gt;"",H1501&lt;&gt;""),N(G1501),0)</f>
        <v/>
      </c>
    </row>
    <row r="1502">
      <c r="A1502" s="19" t="n"/>
      <c r="B1502" s="20">
        <f>IF(A1502="","",IF(R1502=0,"⚠ أضف سطر عهدة أولًا","DMT-"&amp;TEXT(R1502,"000")))</f>
        <v/>
      </c>
      <c r="C1502" s="21" t="n"/>
      <c r="D1502" s="20">
        <f>IF(C1502="","",IF(S1502="","خارج السنة المالية",INDEX(القوائم!$D$2:$D$13,S1502)))</f>
        <v/>
      </c>
      <c r="E1502" s="22" t="n"/>
      <c r="F1502" s="23" t="n"/>
      <c r="G1502" s="23" t="n"/>
      <c r="H1502" s="22" t="n"/>
      <c r="I1502" s="19" t="n"/>
      <c r="J1502" s="21" t="n"/>
      <c r="K1502" s="19" t="n"/>
      <c r="L1502" s="19" t="n"/>
      <c r="M1502" s="21" t="n"/>
      <c r="N1502" s="22" t="n"/>
      <c r="O1502" s="24">
        <f>IF(A1502&lt;&gt;"عهدة","",SUMIFS($G$8:$G$5007,$B$8:$B$5007,B1502,$A$8:$A$5007,"مصروف",$I$8:$I$5007,"&lt;&gt;مرفوض"))</f>
        <v/>
      </c>
      <c r="P1502" s="25">
        <f>IF(A1502&lt;&gt;"عهدة","",N(F1502)-O1502)</f>
        <v/>
      </c>
      <c r="Q1502" s="26">
        <f>IF(A1502="","",IF(A1502="عهدة",IF(N(F1502)=0,"⚠ أدخل قيمة العهدة",IF(P1502&lt;0,"⛔ عجز / زيادة مصروفات "&amp;TEXT(-P1502,"#,##0"),IF(COUNTIFS($B$8:$B$5007,B1502,$A$8:$A$5007,"مصروف",$I$8:$I$5007,"&lt;&gt;مرفوض",$K$8:$K$5007,"&lt;&gt;نعم")&gt;0,"⚠ "&amp;COUNTIFS($B$8:$B$5007,B1502,$A$8:$A$5007,"مصروف",$I$8:$I$5007,"&lt;&gt;مرفوض",$K$8:$K$5007,"&lt;&gt;نعم")&amp;" مصروف غير مسوى",IF(L1502="تمت التسوية",IF(P1502=0,"✔ متوازنة وتمت التسوية","✔ تمت التسوية – متبقي "&amp;TEXT(P1502,"#,##0")),IF(P1502&gt;0,"متبقي "&amp;TEXT(P1502,"#,##0"),"✔ متوازنة"))))),IF(R1502=0,"⚠ أضف سطر عهدة أولًا",IF(OR(C1502="",N(G1502)=0),"⚠ أكمل التاريخ والقيمة",IF(S1502="","⚠ التاريخ خارج السنة المالية",IF(H1502="","⚠ اختر بند الموازنة",IF(I1502="مرفوض","✖ مرفوض من المدير",IF(I1502&lt;&gt;"موافق","⏳ بانتظار موافقة المدير",IF(K1502&lt;&gt;"نعم","⚠ غير مسوى مع الحسابات","✔ معتمد ومسوى")))))))))</f>
        <v/>
      </c>
      <c r="R1502">
        <f>N(R1501)+IF(A1502="عهدة",1,0)</f>
        <v/>
      </c>
      <c r="S1502">
        <f>IF(C1502="","",IF(AND(C1502&gt;=DATE(2026,9,1),C1502&lt;=DATE(2027,8,31)),(YEAR(C1502)-2026)*12+MONTH(C1502)-8,""))</f>
        <v/>
      </c>
      <c r="T1502">
        <f>IF(AND(A1502="مصروف",R1502&gt;0,I1502="موافق",S1502&lt;&gt;"",H1502&lt;&gt;""),N(G1502),0)</f>
        <v/>
      </c>
    </row>
    <row r="1503">
      <c r="A1503" s="19" t="n"/>
      <c r="B1503" s="20">
        <f>IF(A1503="","",IF(R1503=0,"⚠ أضف سطر عهدة أولًا","DMT-"&amp;TEXT(R1503,"000")))</f>
        <v/>
      </c>
      <c r="C1503" s="21" t="n"/>
      <c r="D1503" s="20">
        <f>IF(C1503="","",IF(S1503="","خارج السنة المالية",INDEX(القوائم!$D$2:$D$13,S1503)))</f>
        <v/>
      </c>
      <c r="E1503" s="22" t="n"/>
      <c r="F1503" s="23" t="n"/>
      <c r="G1503" s="23" t="n"/>
      <c r="H1503" s="22" t="n"/>
      <c r="I1503" s="19" t="n"/>
      <c r="J1503" s="21" t="n"/>
      <c r="K1503" s="19" t="n"/>
      <c r="L1503" s="19" t="n"/>
      <c r="M1503" s="21" t="n"/>
      <c r="N1503" s="22" t="n"/>
      <c r="O1503" s="24">
        <f>IF(A1503&lt;&gt;"عهدة","",SUMIFS($G$8:$G$5007,$B$8:$B$5007,B1503,$A$8:$A$5007,"مصروف",$I$8:$I$5007,"&lt;&gt;مرفوض"))</f>
        <v/>
      </c>
      <c r="P1503" s="25">
        <f>IF(A1503&lt;&gt;"عهدة","",N(F1503)-O1503)</f>
        <v/>
      </c>
      <c r="Q1503" s="26">
        <f>IF(A1503="","",IF(A1503="عهدة",IF(N(F1503)=0,"⚠ أدخل قيمة العهدة",IF(P1503&lt;0,"⛔ عجز / زيادة مصروفات "&amp;TEXT(-P1503,"#,##0"),IF(COUNTIFS($B$8:$B$5007,B1503,$A$8:$A$5007,"مصروف",$I$8:$I$5007,"&lt;&gt;مرفوض",$K$8:$K$5007,"&lt;&gt;نعم")&gt;0,"⚠ "&amp;COUNTIFS($B$8:$B$5007,B1503,$A$8:$A$5007,"مصروف",$I$8:$I$5007,"&lt;&gt;مرفوض",$K$8:$K$5007,"&lt;&gt;نعم")&amp;" مصروف غير مسوى",IF(L1503="تمت التسوية",IF(P1503=0,"✔ متوازنة وتمت التسوية","✔ تمت التسوية – متبقي "&amp;TEXT(P1503,"#,##0")),IF(P1503&gt;0,"متبقي "&amp;TEXT(P1503,"#,##0"),"✔ متوازنة"))))),IF(R1503=0,"⚠ أضف سطر عهدة أولًا",IF(OR(C1503="",N(G1503)=0),"⚠ أكمل التاريخ والقيمة",IF(S1503="","⚠ التاريخ خارج السنة المالية",IF(H1503="","⚠ اختر بند الموازنة",IF(I1503="مرفوض","✖ مرفوض من المدير",IF(I1503&lt;&gt;"موافق","⏳ بانتظار موافقة المدير",IF(K1503&lt;&gt;"نعم","⚠ غير مسوى مع الحسابات","✔ معتمد ومسوى")))))))))</f>
        <v/>
      </c>
      <c r="R1503">
        <f>N(R1502)+IF(A1503="عهدة",1,0)</f>
        <v/>
      </c>
      <c r="S1503">
        <f>IF(C1503="","",IF(AND(C1503&gt;=DATE(2026,9,1),C1503&lt;=DATE(2027,8,31)),(YEAR(C1503)-2026)*12+MONTH(C1503)-8,""))</f>
        <v/>
      </c>
      <c r="T1503">
        <f>IF(AND(A1503="مصروف",R1503&gt;0,I1503="موافق",S1503&lt;&gt;"",H1503&lt;&gt;""),N(G1503),0)</f>
        <v/>
      </c>
    </row>
    <row r="1504">
      <c r="A1504" s="19" t="n"/>
      <c r="B1504" s="20">
        <f>IF(A1504="","",IF(R1504=0,"⚠ أضف سطر عهدة أولًا","DMT-"&amp;TEXT(R1504,"000")))</f>
        <v/>
      </c>
      <c r="C1504" s="21" t="n"/>
      <c r="D1504" s="20">
        <f>IF(C1504="","",IF(S1504="","خارج السنة المالية",INDEX(القوائم!$D$2:$D$13,S1504)))</f>
        <v/>
      </c>
      <c r="E1504" s="22" t="n"/>
      <c r="F1504" s="23" t="n"/>
      <c r="G1504" s="23" t="n"/>
      <c r="H1504" s="22" t="n"/>
      <c r="I1504" s="19" t="n"/>
      <c r="J1504" s="21" t="n"/>
      <c r="K1504" s="19" t="n"/>
      <c r="L1504" s="19" t="n"/>
      <c r="M1504" s="21" t="n"/>
      <c r="N1504" s="22" t="n"/>
      <c r="O1504" s="24">
        <f>IF(A1504&lt;&gt;"عهدة","",SUMIFS($G$8:$G$5007,$B$8:$B$5007,B1504,$A$8:$A$5007,"مصروف",$I$8:$I$5007,"&lt;&gt;مرفوض"))</f>
        <v/>
      </c>
      <c r="P1504" s="25">
        <f>IF(A1504&lt;&gt;"عهدة","",N(F1504)-O1504)</f>
        <v/>
      </c>
      <c r="Q1504" s="26">
        <f>IF(A1504="","",IF(A1504="عهدة",IF(N(F1504)=0,"⚠ أدخل قيمة العهدة",IF(P1504&lt;0,"⛔ عجز / زيادة مصروفات "&amp;TEXT(-P1504,"#,##0"),IF(COUNTIFS($B$8:$B$5007,B1504,$A$8:$A$5007,"مصروف",$I$8:$I$5007,"&lt;&gt;مرفوض",$K$8:$K$5007,"&lt;&gt;نعم")&gt;0,"⚠ "&amp;COUNTIFS($B$8:$B$5007,B1504,$A$8:$A$5007,"مصروف",$I$8:$I$5007,"&lt;&gt;مرفوض",$K$8:$K$5007,"&lt;&gt;نعم")&amp;" مصروف غير مسوى",IF(L1504="تمت التسوية",IF(P1504=0,"✔ متوازنة وتمت التسوية","✔ تمت التسوية – متبقي "&amp;TEXT(P1504,"#,##0")),IF(P1504&gt;0,"متبقي "&amp;TEXT(P1504,"#,##0"),"✔ متوازنة"))))),IF(R1504=0,"⚠ أضف سطر عهدة أولًا",IF(OR(C1504="",N(G1504)=0),"⚠ أكمل التاريخ والقيمة",IF(S1504="","⚠ التاريخ خارج السنة المالية",IF(H1504="","⚠ اختر بند الموازنة",IF(I1504="مرفوض","✖ مرفوض من المدير",IF(I1504&lt;&gt;"موافق","⏳ بانتظار موافقة المدير",IF(K1504&lt;&gt;"نعم","⚠ غير مسوى مع الحسابات","✔ معتمد ومسوى")))))))))</f>
        <v/>
      </c>
      <c r="R1504">
        <f>N(R1503)+IF(A1504="عهدة",1,0)</f>
        <v/>
      </c>
      <c r="S1504">
        <f>IF(C1504="","",IF(AND(C1504&gt;=DATE(2026,9,1),C1504&lt;=DATE(2027,8,31)),(YEAR(C1504)-2026)*12+MONTH(C1504)-8,""))</f>
        <v/>
      </c>
      <c r="T1504">
        <f>IF(AND(A1504="مصروف",R1504&gt;0,I1504="موافق",S1504&lt;&gt;"",H1504&lt;&gt;""),N(G1504),0)</f>
        <v/>
      </c>
    </row>
    <row r="1505">
      <c r="A1505" s="19" t="n"/>
      <c r="B1505" s="20">
        <f>IF(A1505="","",IF(R1505=0,"⚠ أضف سطر عهدة أولًا","DMT-"&amp;TEXT(R1505,"000")))</f>
        <v/>
      </c>
      <c r="C1505" s="21" t="n"/>
      <c r="D1505" s="20">
        <f>IF(C1505="","",IF(S1505="","خارج السنة المالية",INDEX(القوائم!$D$2:$D$13,S1505)))</f>
        <v/>
      </c>
      <c r="E1505" s="22" t="n"/>
      <c r="F1505" s="23" t="n"/>
      <c r="G1505" s="23" t="n"/>
      <c r="H1505" s="22" t="n"/>
      <c r="I1505" s="19" t="n"/>
      <c r="J1505" s="21" t="n"/>
      <c r="K1505" s="19" t="n"/>
      <c r="L1505" s="19" t="n"/>
      <c r="M1505" s="21" t="n"/>
      <c r="N1505" s="22" t="n"/>
      <c r="O1505" s="24">
        <f>IF(A1505&lt;&gt;"عهدة","",SUMIFS($G$8:$G$5007,$B$8:$B$5007,B1505,$A$8:$A$5007,"مصروف",$I$8:$I$5007,"&lt;&gt;مرفوض"))</f>
        <v/>
      </c>
      <c r="P1505" s="25">
        <f>IF(A1505&lt;&gt;"عهدة","",N(F1505)-O1505)</f>
        <v/>
      </c>
      <c r="Q1505" s="26">
        <f>IF(A1505="","",IF(A1505="عهدة",IF(N(F1505)=0,"⚠ أدخل قيمة العهدة",IF(P1505&lt;0,"⛔ عجز / زيادة مصروفات "&amp;TEXT(-P1505,"#,##0"),IF(COUNTIFS($B$8:$B$5007,B1505,$A$8:$A$5007,"مصروف",$I$8:$I$5007,"&lt;&gt;مرفوض",$K$8:$K$5007,"&lt;&gt;نعم")&gt;0,"⚠ "&amp;COUNTIFS($B$8:$B$5007,B1505,$A$8:$A$5007,"مصروف",$I$8:$I$5007,"&lt;&gt;مرفوض",$K$8:$K$5007,"&lt;&gt;نعم")&amp;" مصروف غير مسوى",IF(L1505="تمت التسوية",IF(P1505=0,"✔ متوازنة وتمت التسوية","✔ تمت التسوية – متبقي "&amp;TEXT(P1505,"#,##0")),IF(P1505&gt;0,"متبقي "&amp;TEXT(P1505,"#,##0"),"✔ متوازنة"))))),IF(R1505=0,"⚠ أضف سطر عهدة أولًا",IF(OR(C1505="",N(G1505)=0),"⚠ أكمل التاريخ والقيمة",IF(S1505="","⚠ التاريخ خارج السنة المالية",IF(H1505="","⚠ اختر بند الموازنة",IF(I1505="مرفوض","✖ مرفوض من المدير",IF(I1505&lt;&gt;"موافق","⏳ بانتظار موافقة المدير",IF(K1505&lt;&gt;"نعم","⚠ غير مسوى مع الحسابات","✔ معتمد ومسوى")))))))))</f>
        <v/>
      </c>
      <c r="R1505">
        <f>N(R1504)+IF(A1505="عهدة",1,0)</f>
        <v/>
      </c>
      <c r="S1505">
        <f>IF(C1505="","",IF(AND(C1505&gt;=DATE(2026,9,1),C1505&lt;=DATE(2027,8,31)),(YEAR(C1505)-2026)*12+MONTH(C1505)-8,""))</f>
        <v/>
      </c>
      <c r="T1505">
        <f>IF(AND(A1505="مصروف",R1505&gt;0,I1505="موافق",S1505&lt;&gt;"",H1505&lt;&gt;""),N(G1505),0)</f>
        <v/>
      </c>
    </row>
    <row r="1506">
      <c r="A1506" s="19" t="n"/>
      <c r="B1506" s="20">
        <f>IF(A1506="","",IF(R1506=0,"⚠ أضف سطر عهدة أولًا","DMT-"&amp;TEXT(R1506,"000")))</f>
        <v/>
      </c>
      <c r="C1506" s="21" t="n"/>
      <c r="D1506" s="20">
        <f>IF(C1506="","",IF(S1506="","خارج السنة المالية",INDEX(القوائم!$D$2:$D$13,S1506)))</f>
        <v/>
      </c>
      <c r="E1506" s="22" t="n"/>
      <c r="F1506" s="23" t="n"/>
      <c r="G1506" s="23" t="n"/>
      <c r="H1506" s="22" t="n"/>
      <c r="I1506" s="19" t="n"/>
      <c r="J1506" s="21" t="n"/>
      <c r="K1506" s="19" t="n"/>
      <c r="L1506" s="19" t="n"/>
      <c r="M1506" s="21" t="n"/>
      <c r="N1506" s="22" t="n"/>
      <c r="O1506" s="24">
        <f>IF(A1506&lt;&gt;"عهدة","",SUMIFS($G$8:$G$5007,$B$8:$B$5007,B1506,$A$8:$A$5007,"مصروف",$I$8:$I$5007,"&lt;&gt;مرفوض"))</f>
        <v/>
      </c>
      <c r="P1506" s="25">
        <f>IF(A1506&lt;&gt;"عهدة","",N(F1506)-O1506)</f>
        <v/>
      </c>
      <c r="Q1506" s="26">
        <f>IF(A1506="","",IF(A1506="عهدة",IF(N(F1506)=0,"⚠ أدخل قيمة العهدة",IF(P1506&lt;0,"⛔ عجز / زيادة مصروفات "&amp;TEXT(-P1506,"#,##0"),IF(COUNTIFS($B$8:$B$5007,B1506,$A$8:$A$5007,"مصروف",$I$8:$I$5007,"&lt;&gt;مرفوض",$K$8:$K$5007,"&lt;&gt;نعم")&gt;0,"⚠ "&amp;COUNTIFS($B$8:$B$5007,B1506,$A$8:$A$5007,"مصروف",$I$8:$I$5007,"&lt;&gt;مرفوض",$K$8:$K$5007,"&lt;&gt;نعم")&amp;" مصروف غير مسوى",IF(L1506="تمت التسوية",IF(P1506=0,"✔ متوازنة وتمت التسوية","✔ تمت التسوية – متبقي "&amp;TEXT(P1506,"#,##0")),IF(P1506&gt;0,"متبقي "&amp;TEXT(P1506,"#,##0"),"✔ متوازنة"))))),IF(R1506=0,"⚠ أضف سطر عهدة أولًا",IF(OR(C1506="",N(G1506)=0),"⚠ أكمل التاريخ والقيمة",IF(S1506="","⚠ التاريخ خارج السنة المالية",IF(H1506="","⚠ اختر بند الموازنة",IF(I1506="مرفوض","✖ مرفوض من المدير",IF(I1506&lt;&gt;"موافق","⏳ بانتظار موافقة المدير",IF(K1506&lt;&gt;"نعم","⚠ غير مسوى مع الحسابات","✔ معتمد ومسوى")))))))))</f>
        <v/>
      </c>
      <c r="R1506">
        <f>N(R1505)+IF(A1506="عهدة",1,0)</f>
        <v/>
      </c>
      <c r="S1506">
        <f>IF(C1506="","",IF(AND(C1506&gt;=DATE(2026,9,1),C1506&lt;=DATE(2027,8,31)),(YEAR(C1506)-2026)*12+MONTH(C1506)-8,""))</f>
        <v/>
      </c>
      <c r="T1506">
        <f>IF(AND(A1506="مصروف",R1506&gt;0,I1506="موافق",S1506&lt;&gt;"",H1506&lt;&gt;""),N(G1506),0)</f>
        <v/>
      </c>
    </row>
    <row r="1507">
      <c r="A1507" s="19" t="n"/>
      <c r="B1507" s="20">
        <f>IF(A1507="","",IF(R1507=0,"⚠ أضف سطر عهدة أولًا","DMT-"&amp;TEXT(R1507,"000")))</f>
        <v/>
      </c>
      <c r="C1507" s="21" t="n"/>
      <c r="D1507" s="20">
        <f>IF(C1507="","",IF(S1507="","خارج السنة المالية",INDEX(القوائم!$D$2:$D$13,S1507)))</f>
        <v/>
      </c>
      <c r="E1507" s="22" t="n"/>
      <c r="F1507" s="23" t="n"/>
      <c r="G1507" s="23" t="n"/>
      <c r="H1507" s="22" t="n"/>
      <c r="I1507" s="19" t="n"/>
      <c r="J1507" s="21" t="n"/>
      <c r="K1507" s="19" t="n"/>
      <c r="L1507" s="19" t="n"/>
      <c r="M1507" s="21" t="n"/>
      <c r="N1507" s="22" t="n"/>
      <c r="O1507" s="24">
        <f>IF(A1507&lt;&gt;"عهدة","",SUMIFS($G$8:$G$5007,$B$8:$B$5007,B1507,$A$8:$A$5007,"مصروف",$I$8:$I$5007,"&lt;&gt;مرفوض"))</f>
        <v/>
      </c>
      <c r="P1507" s="25">
        <f>IF(A1507&lt;&gt;"عهدة","",N(F1507)-O1507)</f>
        <v/>
      </c>
      <c r="Q1507" s="26">
        <f>IF(A1507="","",IF(A1507="عهدة",IF(N(F1507)=0,"⚠ أدخل قيمة العهدة",IF(P1507&lt;0,"⛔ عجز / زيادة مصروفات "&amp;TEXT(-P1507,"#,##0"),IF(COUNTIFS($B$8:$B$5007,B1507,$A$8:$A$5007,"مصروف",$I$8:$I$5007,"&lt;&gt;مرفوض",$K$8:$K$5007,"&lt;&gt;نعم")&gt;0,"⚠ "&amp;COUNTIFS($B$8:$B$5007,B1507,$A$8:$A$5007,"مصروف",$I$8:$I$5007,"&lt;&gt;مرفوض",$K$8:$K$5007,"&lt;&gt;نعم")&amp;" مصروف غير مسوى",IF(L1507="تمت التسوية",IF(P1507=0,"✔ متوازنة وتمت التسوية","✔ تمت التسوية – متبقي "&amp;TEXT(P1507,"#,##0")),IF(P1507&gt;0,"متبقي "&amp;TEXT(P1507,"#,##0"),"✔ متوازنة"))))),IF(R1507=0,"⚠ أضف سطر عهدة أولًا",IF(OR(C1507="",N(G1507)=0),"⚠ أكمل التاريخ والقيمة",IF(S1507="","⚠ التاريخ خارج السنة المالية",IF(H1507="","⚠ اختر بند الموازنة",IF(I1507="مرفوض","✖ مرفوض من المدير",IF(I1507&lt;&gt;"موافق","⏳ بانتظار موافقة المدير",IF(K1507&lt;&gt;"نعم","⚠ غير مسوى مع الحسابات","✔ معتمد ومسوى")))))))))</f>
        <v/>
      </c>
      <c r="R1507">
        <f>N(R1506)+IF(A1507="عهدة",1,0)</f>
        <v/>
      </c>
      <c r="S1507">
        <f>IF(C1507="","",IF(AND(C1507&gt;=DATE(2026,9,1),C1507&lt;=DATE(2027,8,31)),(YEAR(C1507)-2026)*12+MONTH(C1507)-8,""))</f>
        <v/>
      </c>
      <c r="T1507">
        <f>IF(AND(A1507="مصروف",R1507&gt;0,I1507="موافق",S1507&lt;&gt;"",H1507&lt;&gt;""),N(G1507),0)</f>
        <v/>
      </c>
    </row>
    <row r="1508">
      <c r="A1508" s="19" t="n"/>
      <c r="B1508" s="20">
        <f>IF(A1508="","",IF(R1508=0,"⚠ أضف سطر عهدة أولًا","DMT-"&amp;TEXT(R1508,"000")))</f>
        <v/>
      </c>
      <c r="C1508" s="21" t="n"/>
      <c r="D1508" s="20">
        <f>IF(C1508="","",IF(S1508="","خارج السنة المالية",INDEX(القوائم!$D$2:$D$13,S1508)))</f>
        <v/>
      </c>
      <c r="E1508" s="22" t="n"/>
      <c r="F1508" s="23" t="n"/>
      <c r="G1508" s="23" t="n"/>
      <c r="H1508" s="22" t="n"/>
      <c r="I1508" s="19" t="n"/>
      <c r="J1508" s="21" t="n"/>
      <c r="K1508" s="19" t="n"/>
      <c r="L1508" s="19" t="n"/>
      <c r="M1508" s="21" t="n"/>
      <c r="N1508" s="22" t="n"/>
      <c r="O1508" s="24">
        <f>IF(A1508&lt;&gt;"عهدة","",SUMIFS($G$8:$G$5007,$B$8:$B$5007,B1508,$A$8:$A$5007,"مصروف",$I$8:$I$5007,"&lt;&gt;مرفوض"))</f>
        <v/>
      </c>
      <c r="P1508" s="25">
        <f>IF(A1508&lt;&gt;"عهدة","",N(F1508)-O1508)</f>
        <v/>
      </c>
      <c r="Q1508" s="26">
        <f>IF(A1508="","",IF(A1508="عهدة",IF(N(F1508)=0,"⚠ أدخل قيمة العهدة",IF(P1508&lt;0,"⛔ عجز / زيادة مصروفات "&amp;TEXT(-P1508,"#,##0"),IF(COUNTIFS($B$8:$B$5007,B1508,$A$8:$A$5007,"مصروف",$I$8:$I$5007,"&lt;&gt;مرفوض",$K$8:$K$5007,"&lt;&gt;نعم")&gt;0,"⚠ "&amp;COUNTIFS($B$8:$B$5007,B1508,$A$8:$A$5007,"مصروف",$I$8:$I$5007,"&lt;&gt;مرفوض",$K$8:$K$5007,"&lt;&gt;نعم")&amp;" مصروف غير مسوى",IF(L1508="تمت التسوية",IF(P1508=0,"✔ متوازنة وتمت التسوية","✔ تمت التسوية – متبقي "&amp;TEXT(P1508,"#,##0")),IF(P1508&gt;0,"متبقي "&amp;TEXT(P1508,"#,##0"),"✔ متوازنة"))))),IF(R1508=0,"⚠ أضف سطر عهدة أولًا",IF(OR(C1508="",N(G1508)=0),"⚠ أكمل التاريخ والقيمة",IF(S1508="","⚠ التاريخ خارج السنة المالية",IF(H1508="","⚠ اختر بند الموازنة",IF(I1508="مرفوض","✖ مرفوض من المدير",IF(I1508&lt;&gt;"موافق","⏳ بانتظار موافقة المدير",IF(K1508&lt;&gt;"نعم","⚠ غير مسوى مع الحسابات","✔ معتمد ومسوى")))))))))</f>
        <v/>
      </c>
      <c r="R1508">
        <f>N(R1507)+IF(A1508="عهدة",1,0)</f>
        <v/>
      </c>
      <c r="S1508">
        <f>IF(C1508="","",IF(AND(C1508&gt;=DATE(2026,9,1),C1508&lt;=DATE(2027,8,31)),(YEAR(C1508)-2026)*12+MONTH(C1508)-8,""))</f>
        <v/>
      </c>
      <c r="T1508">
        <f>IF(AND(A1508="مصروف",R1508&gt;0,I1508="موافق",S1508&lt;&gt;"",H1508&lt;&gt;""),N(G1508),0)</f>
        <v/>
      </c>
    </row>
    <row r="1509">
      <c r="A1509" s="19" t="n"/>
      <c r="B1509" s="20">
        <f>IF(A1509="","",IF(R1509=0,"⚠ أضف سطر عهدة أولًا","DMT-"&amp;TEXT(R1509,"000")))</f>
        <v/>
      </c>
      <c r="C1509" s="21" t="n"/>
      <c r="D1509" s="20">
        <f>IF(C1509="","",IF(S1509="","خارج السنة المالية",INDEX(القوائم!$D$2:$D$13,S1509)))</f>
        <v/>
      </c>
      <c r="E1509" s="22" t="n"/>
      <c r="F1509" s="23" t="n"/>
      <c r="G1509" s="23" t="n"/>
      <c r="H1509" s="22" t="n"/>
      <c r="I1509" s="19" t="n"/>
      <c r="J1509" s="21" t="n"/>
      <c r="K1509" s="19" t="n"/>
      <c r="L1509" s="19" t="n"/>
      <c r="M1509" s="21" t="n"/>
      <c r="N1509" s="22" t="n"/>
      <c r="O1509" s="24">
        <f>IF(A1509&lt;&gt;"عهدة","",SUMIFS($G$8:$G$5007,$B$8:$B$5007,B1509,$A$8:$A$5007,"مصروف",$I$8:$I$5007,"&lt;&gt;مرفوض"))</f>
        <v/>
      </c>
      <c r="P1509" s="25">
        <f>IF(A1509&lt;&gt;"عهدة","",N(F1509)-O1509)</f>
        <v/>
      </c>
      <c r="Q1509" s="26">
        <f>IF(A1509="","",IF(A1509="عهدة",IF(N(F1509)=0,"⚠ أدخل قيمة العهدة",IF(P1509&lt;0,"⛔ عجز / زيادة مصروفات "&amp;TEXT(-P1509,"#,##0"),IF(COUNTIFS($B$8:$B$5007,B1509,$A$8:$A$5007,"مصروف",$I$8:$I$5007,"&lt;&gt;مرفوض",$K$8:$K$5007,"&lt;&gt;نعم")&gt;0,"⚠ "&amp;COUNTIFS($B$8:$B$5007,B1509,$A$8:$A$5007,"مصروف",$I$8:$I$5007,"&lt;&gt;مرفوض",$K$8:$K$5007,"&lt;&gt;نعم")&amp;" مصروف غير مسوى",IF(L1509="تمت التسوية",IF(P1509=0,"✔ متوازنة وتمت التسوية","✔ تمت التسوية – متبقي "&amp;TEXT(P1509,"#,##0")),IF(P1509&gt;0,"متبقي "&amp;TEXT(P1509,"#,##0"),"✔ متوازنة"))))),IF(R1509=0,"⚠ أضف سطر عهدة أولًا",IF(OR(C1509="",N(G1509)=0),"⚠ أكمل التاريخ والقيمة",IF(S1509="","⚠ التاريخ خارج السنة المالية",IF(H1509="","⚠ اختر بند الموازنة",IF(I1509="مرفوض","✖ مرفوض من المدير",IF(I1509&lt;&gt;"موافق","⏳ بانتظار موافقة المدير",IF(K1509&lt;&gt;"نعم","⚠ غير مسوى مع الحسابات","✔ معتمد ومسوى")))))))))</f>
        <v/>
      </c>
      <c r="R1509">
        <f>N(R1508)+IF(A1509="عهدة",1,0)</f>
        <v/>
      </c>
      <c r="S1509">
        <f>IF(C1509="","",IF(AND(C1509&gt;=DATE(2026,9,1),C1509&lt;=DATE(2027,8,31)),(YEAR(C1509)-2026)*12+MONTH(C1509)-8,""))</f>
        <v/>
      </c>
      <c r="T1509">
        <f>IF(AND(A1509="مصروف",R1509&gt;0,I1509="موافق",S1509&lt;&gt;"",H1509&lt;&gt;""),N(G1509),0)</f>
        <v/>
      </c>
    </row>
    <row r="1510">
      <c r="A1510" s="19" t="n"/>
      <c r="B1510" s="20">
        <f>IF(A1510="","",IF(R1510=0,"⚠ أضف سطر عهدة أولًا","DMT-"&amp;TEXT(R1510,"000")))</f>
        <v/>
      </c>
      <c r="C1510" s="21" t="n"/>
      <c r="D1510" s="20">
        <f>IF(C1510="","",IF(S1510="","خارج السنة المالية",INDEX(القوائم!$D$2:$D$13,S1510)))</f>
        <v/>
      </c>
      <c r="E1510" s="22" t="n"/>
      <c r="F1510" s="23" t="n"/>
      <c r="G1510" s="23" t="n"/>
      <c r="H1510" s="22" t="n"/>
      <c r="I1510" s="19" t="n"/>
      <c r="J1510" s="21" t="n"/>
      <c r="K1510" s="19" t="n"/>
      <c r="L1510" s="19" t="n"/>
      <c r="M1510" s="21" t="n"/>
      <c r="N1510" s="22" t="n"/>
      <c r="O1510" s="24">
        <f>IF(A1510&lt;&gt;"عهدة","",SUMIFS($G$8:$G$5007,$B$8:$B$5007,B1510,$A$8:$A$5007,"مصروف",$I$8:$I$5007,"&lt;&gt;مرفوض"))</f>
        <v/>
      </c>
      <c r="P1510" s="25">
        <f>IF(A1510&lt;&gt;"عهدة","",N(F1510)-O1510)</f>
        <v/>
      </c>
      <c r="Q1510" s="26">
        <f>IF(A1510="","",IF(A1510="عهدة",IF(N(F1510)=0,"⚠ أدخل قيمة العهدة",IF(P1510&lt;0,"⛔ عجز / زيادة مصروفات "&amp;TEXT(-P1510,"#,##0"),IF(COUNTIFS($B$8:$B$5007,B1510,$A$8:$A$5007,"مصروف",$I$8:$I$5007,"&lt;&gt;مرفوض",$K$8:$K$5007,"&lt;&gt;نعم")&gt;0,"⚠ "&amp;COUNTIFS($B$8:$B$5007,B1510,$A$8:$A$5007,"مصروف",$I$8:$I$5007,"&lt;&gt;مرفوض",$K$8:$K$5007,"&lt;&gt;نعم")&amp;" مصروف غير مسوى",IF(L1510="تمت التسوية",IF(P1510=0,"✔ متوازنة وتمت التسوية","✔ تمت التسوية – متبقي "&amp;TEXT(P1510,"#,##0")),IF(P1510&gt;0,"متبقي "&amp;TEXT(P1510,"#,##0"),"✔ متوازنة"))))),IF(R1510=0,"⚠ أضف سطر عهدة أولًا",IF(OR(C1510="",N(G1510)=0),"⚠ أكمل التاريخ والقيمة",IF(S1510="","⚠ التاريخ خارج السنة المالية",IF(H1510="","⚠ اختر بند الموازنة",IF(I1510="مرفوض","✖ مرفوض من المدير",IF(I1510&lt;&gt;"موافق","⏳ بانتظار موافقة المدير",IF(K1510&lt;&gt;"نعم","⚠ غير مسوى مع الحسابات","✔ معتمد ومسوى")))))))))</f>
        <v/>
      </c>
      <c r="R1510">
        <f>N(R1509)+IF(A1510="عهدة",1,0)</f>
        <v/>
      </c>
      <c r="S1510">
        <f>IF(C1510="","",IF(AND(C1510&gt;=DATE(2026,9,1),C1510&lt;=DATE(2027,8,31)),(YEAR(C1510)-2026)*12+MONTH(C1510)-8,""))</f>
        <v/>
      </c>
      <c r="T1510">
        <f>IF(AND(A1510="مصروف",R1510&gt;0,I1510="موافق",S1510&lt;&gt;"",H1510&lt;&gt;""),N(G1510),0)</f>
        <v/>
      </c>
    </row>
    <row r="1511">
      <c r="A1511" s="19" t="n"/>
      <c r="B1511" s="20">
        <f>IF(A1511="","",IF(R1511=0,"⚠ أضف سطر عهدة أولًا","DMT-"&amp;TEXT(R1511,"000")))</f>
        <v/>
      </c>
      <c r="C1511" s="21" t="n"/>
      <c r="D1511" s="20">
        <f>IF(C1511="","",IF(S1511="","خارج السنة المالية",INDEX(القوائم!$D$2:$D$13,S1511)))</f>
        <v/>
      </c>
      <c r="E1511" s="22" t="n"/>
      <c r="F1511" s="23" t="n"/>
      <c r="G1511" s="23" t="n"/>
      <c r="H1511" s="22" t="n"/>
      <c r="I1511" s="19" t="n"/>
      <c r="J1511" s="21" t="n"/>
      <c r="K1511" s="19" t="n"/>
      <c r="L1511" s="19" t="n"/>
      <c r="M1511" s="21" t="n"/>
      <c r="N1511" s="22" t="n"/>
      <c r="O1511" s="24">
        <f>IF(A1511&lt;&gt;"عهدة","",SUMIFS($G$8:$G$5007,$B$8:$B$5007,B1511,$A$8:$A$5007,"مصروف",$I$8:$I$5007,"&lt;&gt;مرفوض"))</f>
        <v/>
      </c>
      <c r="P1511" s="25">
        <f>IF(A1511&lt;&gt;"عهدة","",N(F1511)-O1511)</f>
        <v/>
      </c>
      <c r="Q1511" s="26">
        <f>IF(A1511="","",IF(A1511="عهدة",IF(N(F1511)=0,"⚠ أدخل قيمة العهدة",IF(P1511&lt;0,"⛔ عجز / زيادة مصروفات "&amp;TEXT(-P1511,"#,##0"),IF(COUNTIFS($B$8:$B$5007,B1511,$A$8:$A$5007,"مصروف",$I$8:$I$5007,"&lt;&gt;مرفوض",$K$8:$K$5007,"&lt;&gt;نعم")&gt;0,"⚠ "&amp;COUNTIFS($B$8:$B$5007,B1511,$A$8:$A$5007,"مصروف",$I$8:$I$5007,"&lt;&gt;مرفوض",$K$8:$K$5007,"&lt;&gt;نعم")&amp;" مصروف غير مسوى",IF(L1511="تمت التسوية",IF(P1511=0,"✔ متوازنة وتمت التسوية","✔ تمت التسوية – متبقي "&amp;TEXT(P1511,"#,##0")),IF(P1511&gt;0,"متبقي "&amp;TEXT(P1511,"#,##0"),"✔ متوازنة"))))),IF(R1511=0,"⚠ أضف سطر عهدة أولًا",IF(OR(C1511="",N(G1511)=0),"⚠ أكمل التاريخ والقيمة",IF(S1511="","⚠ التاريخ خارج السنة المالية",IF(H1511="","⚠ اختر بند الموازنة",IF(I1511="مرفوض","✖ مرفوض من المدير",IF(I1511&lt;&gt;"موافق","⏳ بانتظار موافقة المدير",IF(K1511&lt;&gt;"نعم","⚠ غير مسوى مع الحسابات","✔ معتمد ومسوى")))))))))</f>
        <v/>
      </c>
      <c r="R1511">
        <f>N(R1510)+IF(A1511="عهدة",1,0)</f>
        <v/>
      </c>
      <c r="S1511">
        <f>IF(C1511="","",IF(AND(C1511&gt;=DATE(2026,9,1),C1511&lt;=DATE(2027,8,31)),(YEAR(C1511)-2026)*12+MONTH(C1511)-8,""))</f>
        <v/>
      </c>
      <c r="T1511">
        <f>IF(AND(A1511="مصروف",R1511&gt;0,I1511="موافق",S1511&lt;&gt;"",H1511&lt;&gt;""),N(G1511),0)</f>
        <v/>
      </c>
    </row>
    <row r="1512">
      <c r="A1512" s="19" t="n"/>
      <c r="B1512" s="20">
        <f>IF(A1512="","",IF(R1512=0,"⚠ أضف سطر عهدة أولًا","DMT-"&amp;TEXT(R1512,"000")))</f>
        <v/>
      </c>
      <c r="C1512" s="21" t="n"/>
      <c r="D1512" s="20">
        <f>IF(C1512="","",IF(S1512="","خارج السنة المالية",INDEX(القوائم!$D$2:$D$13,S1512)))</f>
        <v/>
      </c>
      <c r="E1512" s="22" t="n"/>
      <c r="F1512" s="23" t="n"/>
      <c r="G1512" s="23" t="n"/>
      <c r="H1512" s="22" t="n"/>
      <c r="I1512" s="19" t="n"/>
      <c r="J1512" s="21" t="n"/>
      <c r="K1512" s="19" t="n"/>
      <c r="L1512" s="19" t="n"/>
      <c r="M1512" s="21" t="n"/>
      <c r="N1512" s="22" t="n"/>
      <c r="O1512" s="24">
        <f>IF(A1512&lt;&gt;"عهدة","",SUMIFS($G$8:$G$5007,$B$8:$B$5007,B1512,$A$8:$A$5007,"مصروف",$I$8:$I$5007,"&lt;&gt;مرفوض"))</f>
        <v/>
      </c>
      <c r="P1512" s="25">
        <f>IF(A1512&lt;&gt;"عهدة","",N(F1512)-O1512)</f>
        <v/>
      </c>
      <c r="Q1512" s="26">
        <f>IF(A1512="","",IF(A1512="عهدة",IF(N(F1512)=0,"⚠ أدخل قيمة العهدة",IF(P1512&lt;0,"⛔ عجز / زيادة مصروفات "&amp;TEXT(-P1512,"#,##0"),IF(COUNTIFS($B$8:$B$5007,B1512,$A$8:$A$5007,"مصروف",$I$8:$I$5007,"&lt;&gt;مرفوض",$K$8:$K$5007,"&lt;&gt;نعم")&gt;0,"⚠ "&amp;COUNTIFS($B$8:$B$5007,B1512,$A$8:$A$5007,"مصروف",$I$8:$I$5007,"&lt;&gt;مرفوض",$K$8:$K$5007,"&lt;&gt;نعم")&amp;" مصروف غير مسوى",IF(L1512="تمت التسوية",IF(P1512=0,"✔ متوازنة وتمت التسوية","✔ تمت التسوية – متبقي "&amp;TEXT(P1512,"#,##0")),IF(P1512&gt;0,"متبقي "&amp;TEXT(P1512,"#,##0"),"✔ متوازنة"))))),IF(R1512=0,"⚠ أضف سطر عهدة أولًا",IF(OR(C1512="",N(G1512)=0),"⚠ أكمل التاريخ والقيمة",IF(S1512="","⚠ التاريخ خارج السنة المالية",IF(H1512="","⚠ اختر بند الموازنة",IF(I1512="مرفوض","✖ مرفوض من المدير",IF(I1512&lt;&gt;"موافق","⏳ بانتظار موافقة المدير",IF(K1512&lt;&gt;"نعم","⚠ غير مسوى مع الحسابات","✔ معتمد ومسوى")))))))))</f>
        <v/>
      </c>
      <c r="R1512">
        <f>N(R1511)+IF(A1512="عهدة",1,0)</f>
        <v/>
      </c>
      <c r="S1512">
        <f>IF(C1512="","",IF(AND(C1512&gt;=DATE(2026,9,1),C1512&lt;=DATE(2027,8,31)),(YEAR(C1512)-2026)*12+MONTH(C1512)-8,""))</f>
        <v/>
      </c>
      <c r="T1512">
        <f>IF(AND(A1512="مصروف",R1512&gt;0,I1512="موافق",S1512&lt;&gt;"",H1512&lt;&gt;""),N(G1512),0)</f>
        <v/>
      </c>
    </row>
    <row r="1513">
      <c r="A1513" s="19" t="n"/>
      <c r="B1513" s="20">
        <f>IF(A1513="","",IF(R1513=0,"⚠ أضف سطر عهدة أولًا","DMT-"&amp;TEXT(R1513,"000")))</f>
        <v/>
      </c>
      <c r="C1513" s="21" t="n"/>
      <c r="D1513" s="20">
        <f>IF(C1513="","",IF(S1513="","خارج السنة المالية",INDEX(القوائم!$D$2:$D$13,S1513)))</f>
        <v/>
      </c>
      <c r="E1513" s="22" t="n"/>
      <c r="F1513" s="23" t="n"/>
      <c r="G1513" s="23" t="n"/>
      <c r="H1513" s="22" t="n"/>
      <c r="I1513" s="19" t="n"/>
      <c r="J1513" s="21" t="n"/>
      <c r="K1513" s="19" t="n"/>
      <c r="L1513" s="19" t="n"/>
      <c r="M1513" s="21" t="n"/>
      <c r="N1513" s="22" t="n"/>
      <c r="O1513" s="24">
        <f>IF(A1513&lt;&gt;"عهدة","",SUMIFS($G$8:$G$5007,$B$8:$B$5007,B1513,$A$8:$A$5007,"مصروف",$I$8:$I$5007,"&lt;&gt;مرفوض"))</f>
        <v/>
      </c>
      <c r="P1513" s="25">
        <f>IF(A1513&lt;&gt;"عهدة","",N(F1513)-O1513)</f>
        <v/>
      </c>
      <c r="Q1513" s="26">
        <f>IF(A1513="","",IF(A1513="عهدة",IF(N(F1513)=0,"⚠ أدخل قيمة العهدة",IF(P1513&lt;0,"⛔ عجز / زيادة مصروفات "&amp;TEXT(-P1513,"#,##0"),IF(COUNTIFS($B$8:$B$5007,B1513,$A$8:$A$5007,"مصروف",$I$8:$I$5007,"&lt;&gt;مرفوض",$K$8:$K$5007,"&lt;&gt;نعم")&gt;0,"⚠ "&amp;COUNTIFS($B$8:$B$5007,B1513,$A$8:$A$5007,"مصروف",$I$8:$I$5007,"&lt;&gt;مرفوض",$K$8:$K$5007,"&lt;&gt;نعم")&amp;" مصروف غير مسوى",IF(L1513="تمت التسوية",IF(P1513=0,"✔ متوازنة وتمت التسوية","✔ تمت التسوية – متبقي "&amp;TEXT(P1513,"#,##0")),IF(P1513&gt;0,"متبقي "&amp;TEXT(P1513,"#,##0"),"✔ متوازنة"))))),IF(R1513=0,"⚠ أضف سطر عهدة أولًا",IF(OR(C1513="",N(G1513)=0),"⚠ أكمل التاريخ والقيمة",IF(S1513="","⚠ التاريخ خارج السنة المالية",IF(H1513="","⚠ اختر بند الموازنة",IF(I1513="مرفوض","✖ مرفوض من المدير",IF(I1513&lt;&gt;"موافق","⏳ بانتظار موافقة المدير",IF(K1513&lt;&gt;"نعم","⚠ غير مسوى مع الحسابات","✔ معتمد ومسوى")))))))))</f>
        <v/>
      </c>
      <c r="R1513">
        <f>N(R1512)+IF(A1513="عهدة",1,0)</f>
        <v/>
      </c>
      <c r="S1513">
        <f>IF(C1513="","",IF(AND(C1513&gt;=DATE(2026,9,1),C1513&lt;=DATE(2027,8,31)),(YEAR(C1513)-2026)*12+MONTH(C1513)-8,""))</f>
        <v/>
      </c>
      <c r="T1513">
        <f>IF(AND(A1513="مصروف",R1513&gt;0,I1513="موافق",S1513&lt;&gt;"",H1513&lt;&gt;""),N(G1513),0)</f>
        <v/>
      </c>
    </row>
    <row r="1514">
      <c r="A1514" s="19" t="n"/>
      <c r="B1514" s="20">
        <f>IF(A1514="","",IF(R1514=0,"⚠ أضف سطر عهدة أولًا","DMT-"&amp;TEXT(R1514,"000")))</f>
        <v/>
      </c>
      <c r="C1514" s="21" t="n"/>
      <c r="D1514" s="20">
        <f>IF(C1514="","",IF(S1514="","خارج السنة المالية",INDEX(القوائم!$D$2:$D$13,S1514)))</f>
        <v/>
      </c>
      <c r="E1514" s="22" t="n"/>
      <c r="F1514" s="23" t="n"/>
      <c r="G1514" s="23" t="n"/>
      <c r="H1514" s="22" t="n"/>
      <c r="I1514" s="19" t="n"/>
      <c r="J1514" s="21" t="n"/>
      <c r="K1514" s="19" t="n"/>
      <c r="L1514" s="19" t="n"/>
      <c r="M1514" s="21" t="n"/>
      <c r="N1514" s="22" t="n"/>
      <c r="O1514" s="24">
        <f>IF(A1514&lt;&gt;"عهدة","",SUMIFS($G$8:$G$5007,$B$8:$B$5007,B1514,$A$8:$A$5007,"مصروف",$I$8:$I$5007,"&lt;&gt;مرفوض"))</f>
        <v/>
      </c>
      <c r="P1514" s="25">
        <f>IF(A1514&lt;&gt;"عهدة","",N(F1514)-O1514)</f>
        <v/>
      </c>
      <c r="Q1514" s="26">
        <f>IF(A1514="","",IF(A1514="عهدة",IF(N(F1514)=0,"⚠ أدخل قيمة العهدة",IF(P1514&lt;0,"⛔ عجز / زيادة مصروفات "&amp;TEXT(-P1514,"#,##0"),IF(COUNTIFS($B$8:$B$5007,B1514,$A$8:$A$5007,"مصروف",$I$8:$I$5007,"&lt;&gt;مرفوض",$K$8:$K$5007,"&lt;&gt;نعم")&gt;0,"⚠ "&amp;COUNTIFS($B$8:$B$5007,B1514,$A$8:$A$5007,"مصروف",$I$8:$I$5007,"&lt;&gt;مرفوض",$K$8:$K$5007,"&lt;&gt;نعم")&amp;" مصروف غير مسوى",IF(L1514="تمت التسوية",IF(P1514=0,"✔ متوازنة وتمت التسوية","✔ تمت التسوية – متبقي "&amp;TEXT(P1514,"#,##0")),IF(P1514&gt;0,"متبقي "&amp;TEXT(P1514,"#,##0"),"✔ متوازنة"))))),IF(R1514=0,"⚠ أضف سطر عهدة أولًا",IF(OR(C1514="",N(G1514)=0),"⚠ أكمل التاريخ والقيمة",IF(S1514="","⚠ التاريخ خارج السنة المالية",IF(H1514="","⚠ اختر بند الموازنة",IF(I1514="مرفوض","✖ مرفوض من المدير",IF(I1514&lt;&gt;"موافق","⏳ بانتظار موافقة المدير",IF(K1514&lt;&gt;"نعم","⚠ غير مسوى مع الحسابات","✔ معتمد ومسوى")))))))))</f>
        <v/>
      </c>
      <c r="R1514">
        <f>N(R1513)+IF(A1514="عهدة",1,0)</f>
        <v/>
      </c>
      <c r="S1514">
        <f>IF(C1514="","",IF(AND(C1514&gt;=DATE(2026,9,1),C1514&lt;=DATE(2027,8,31)),(YEAR(C1514)-2026)*12+MONTH(C1514)-8,""))</f>
        <v/>
      </c>
      <c r="T1514">
        <f>IF(AND(A1514="مصروف",R1514&gt;0,I1514="موافق",S1514&lt;&gt;"",H1514&lt;&gt;""),N(G1514),0)</f>
        <v/>
      </c>
    </row>
    <row r="1515">
      <c r="A1515" s="19" t="n"/>
      <c r="B1515" s="20">
        <f>IF(A1515="","",IF(R1515=0,"⚠ أضف سطر عهدة أولًا","DMT-"&amp;TEXT(R1515,"000")))</f>
        <v/>
      </c>
      <c r="C1515" s="21" t="n"/>
      <c r="D1515" s="20">
        <f>IF(C1515="","",IF(S1515="","خارج السنة المالية",INDEX(القوائم!$D$2:$D$13,S1515)))</f>
        <v/>
      </c>
      <c r="E1515" s="22" t="n"/>
      <c r="F1515" s="23" t="n"/>
      <c r="G1515" s="23" t="n"/>
      <c r="H1515" s="22" t="n"/>
      <c r="I1515" s="19" t="n"/>
      <c r="J1515" s="21" t="n"/>
      <c r="K1515" s="19" t="n"/>
      <c r="L1515" s="19" t="n"/>
      <c r="M1515" s="21" t="n"/>
      <c r="N1515" s="22" t="n"/>
      <c r="O1515" s="24">
        <f>IF(A1515&lt;&gt;"عهدة","",SUMIFS($G$8:$G$5007,$B$8:$B$5007,B1515,$A$8:$A$5007,"مصروف",$I$8:$I$5007,"&lt;&gt;مرفوض"))</f>
        <v/>
      </c>
      <c r="P1515" s="25">
        <f>IF(A1515&lt;&gt;"عهدة","",N(F1515)-O1515)</f>
        <v/>
      </c>
      <c r="Q1515" s="26">
        <f>IF(A1515="","",IF(A1515="عهدة",IF(N(F1515)=0,"⚠ أدخل قيمة العهدة",IF(P1515&lt;0,"⛔ عجز / زيادة مصروفات "&amp;TEXT(-P1515,"#,##0"),IF(COUNTIFS($B$8:$B$5007,B1515,$A$8:$A$5007,"مصروف",$I$8:$I$5007,"&lt;&gt;مرفوض",$K$8:$K$5007,"&lt;&gt;نعم")&gt;0,"⚠ "&amp;COUNTIFS($B$8:$B$5007,B1515,$A$8:$A$5007,"مصروف",$I$8:$I$5007,"&lt;&gt;مرفوض",$K$8:$K$5007,"&lt;&gt;نعم")&amp;" مصروف غير مسوى",IF(L1515="تمت التسوية",IF(P1515=0,"✔ متوازنة وتمت التسوية","✔ تمت التسوية – متبقي "&amp;TEXT(P1515,"#,##0")),IF(P1515&gt;0,"متبقي "&amp;TEXT(P1515,"#,##0"),"✔ متوازنة"))))),IF(R1515=0,"⚠ أضف سطر عهدة أولًا",IF(OR(C1515="",N(G1515)=0),"⚠ أكمل التاريخ والقيمة",IF(S1515="","⚠ التاريخ خارج السنة المالية",IF(H1515="","⚠ اختر بند الموازنة",IF(I1515="مرفوض","✖ مرفوض من المدير",IF(I1515&lt;&gt;"موافق","⏳ بانتظار موافقة المدير",IF(K1515&lt;&gt;"نعم","⚠ غير مسوى مع الحسابات","✔ معتمد ومسوى")))))))))</f>
        <v/>
      </c>
      <c r="R1515">
        <f>N(R1514)+IF(A1515="عهدة",1,0)</f>
        <v/>
      </c>
      <c r="S1515">
        <f>IF(C1515="","",IF(AND(C1515&gt;=DATE(2026,9,1),C1515&lt;=DATE(2027,8,31)),(YEAR(C1515)-2026)*12+MONTH(C1515)-8,""))</f>
        <v/>
      </c>
      <c r="T1515">
        <f>IF(AND(A1515="مصروف",R1515&gt;0,I1515="موافق",S1515&lt;&gt;"",H1515&lt;&gt;""),N(G1515),0)</f>
        <v/>
      </c>
    </row>
    <row r="1516">
      <c r="A1516" s="19" t="n"/>
      <c r="B1516" s="20">
        <f>IF(A1516="","",IF(R1516=0,"⚠ أضف سطر عهدة أولًا","DMT-"&amp;TEXT(R1516,"000")))</f>
        <v/>
      </c>
      <c r="C1516" s="21" t="n"/>
      <c r="D1516" s="20">
        <f>IF(C1516="","",IF(S1516="","خارج السنة المالية",INDEX(القوائم!$D$2:$D$13,S1516)))</f>
        <v/>
      </c>
      <c r="E1516" s="22" t="n"/>
      <c r="F1516" s="23" t="n"/>
      <c r="G1516" s="23" t="n"/>
      <c r="H1516" s="22" t="n"/>
      <c r="I1516" s="19" t="n"/>
      <c r="J1516" s="21" t="n"/>
      <c r="K1516" s="19" t="n"/>
      <c r="L1516" s="19" t="n"/>
      <c r="M1516" s="21" t="n"/>
      <c r="N1516" s="22" t="n"/>
      <c r="O1516" s="24">
        <f>IF(A1516&lt;&gt;"عهدة","",SUMIFS($G$8:$G$5007,$B$8:$B$5007,B1516,$A$8:$A$5007,"مصروف",$I$8:$I$5007,"&lt;&gt;مرفوض"))</f>
        <v/>
      </c>
      <c r="P1516" s="25">
        <f>IF(A1516&lt;&gt;"عهدة","",N(F1516)-O1516)</f>
        <v/>
      </c>
      <c r="Q1516" s="26">
        <f>IF(A1516="","",IF(A1516="عهدة",IF(N(F1516)=0,"⚠ أدخل قيمة العهدة",IF(P1516&lt;0,"⛔ عجز / زيادة مصروفات "&amp;TEXT(-P1516,"#,##0"),IF(COUNTIFS($B$8:$B$5007,B1516,$A$8:$A$5007,"مصروف",$I$8:$I$5007,"&lt;&gt;مرفوض",$K$8:$K$5007,"&lt;&gt;نعم")&gt;0,"⚠ "&amp;COUNTIFS($B$8:$B$5007,B1516,$A$8:$A$5007,"مصروف",$I$8:$I$5007,"&lt;&gt;مرفوض",$K$8:$K$5007,"&lt;&gt;نعم")&amp;" مصروف غير مسوى",IF(L1516="تمت التسوية",IF(P1516=0,"✔ متوازنة وتمت التسوية","✔ تمت التسوية – متبقي "&amp;TEXT(P1516,"#,##0")),IF(P1516&gt;0,"متبقي "&amp;TEXT(P1516,"#,##0"),"✔ متوازنة"))))),IF(R1516=0,"⚠ أضف سطر عهدة أولًا",IF(OR(C1516="",N(G1516)=0),"⚠ أكمل التاريخ والقيمة",IF(S1516="","⚠ التاريخ خارج السنة المالية",IF(H1516="","⚠ اختر بند الموازنة",IF(I1516="مرفوض","✖ مرفوض من المدير",IF(I1516&lt;&gt;"موافق","⏳ بانتظار موافقة المدير",IF(K1516&lt;&gt;"نعم","⚠ غير مسوى مع الحسابات","✔ معتمد ومسوى")))))))))</f>
        <v/>
      </c>
      <c r="R1516">
        <f>N(R1515)+IF(A1516="عهدة",1,0)</f>
        <v/>
      </c>
      <c r="S1516">
        <f>IF(C1516="","",IF(AND(C1516&gt;=DATE(2026,9,1),C1516&lt;=DATE(2027,8,31)),(YEAR(C1516)-2026)*12+MONTH(C1516)-8,""))</f>
        <v/>
      </c>
      <c r="T1516">
        <f>IF(AND(A1516="مصروف",R1516&gt;0,I1516="موافق",S1516&lt;&gt;"",H1516&lt;&gt;""),N(G1516),0)</f>
        <v/>
      </c>
    </row>
    <row r="1517">
      <c r="A1517" s="19" t="n"/>
      <c r="B1517" s="20">
        <f>IF(A1517="","",IF(R1517=0,"⚠ أضف سطر عهدة أولًا","DMT-"&amp;TEXT(R1517,"000")))</f>
        <v/>
      </c>
      <c r="C1517" s="21" t="n"/>
      <c r="D1517" s="20">
        <f>IF(C1517="","",IF(S1517="","خارج السنة المالية",INDEX(القوائم!$D$2:$D$13,S1517)))</f>
        <v/>
      </c>
      <c r="E1517" s="22" t="n"/>
      <c r="F1517" s="23" t="n"/>
      <c r="G1517" s="23" t="n"/>
      <c r="H1517" s="22" t="n"/>
      <c r="I1517" s="19" t="n"/>
      <c r="J1517" s="21" t="n"/>
      <c r="K1517" s="19" t="n"/>
      <c r="L1517" s="19" t="n"/>
      <c r="M1517" s="21" t="n"/>
      <c r="N1517" s="22" t="n"/>
      <c r="O1517" s="24">
        <f>IF(A1517&lt;&gt;"عهدة","",SUMIFS($G$8:$G$5007,$B$8:$B$5007,B1517,$A$8:$A$5007,"مصروف",$I$8:$I$5007,"&lt;&gt;مرفوض"))</f>
        <v/>
      </c>
      <c r="P1517" s="25">
        <f>IF(A1517&lt;&gt;"عهدة","",N(F1517)-O1517)</f>
        <v/>
      </c>
      <c r="Q1517" s="26">
        <f>IF(A1517="","",IF(A1517="عهدة",IF(N(F1517)=0,"⚠ أدخل قيمة العهدة",IF(P1517&lt;0,"⛔ عجز / زيادة مصروفات "&amp;TEXT(-P1517,"#,##0"),IF(COUNTIFS($B$8:$B$5007,B1517,$A$8:$A$5007,"مصروف",$I$8:$I$5007,"&lt;&gt;مرفوض",$K$8:$K$5007,"&lt;&gt;نعم")&gt;0,"⚠ "&amp;COUNTIFS($B$8:$B$5007,B1517,$A$8:$A$5007,"مصروف",$I$8:$I$5007,"&lt;&gt;مرفوض",$K$8:$K$5007,"&lt;&gt;نعم")&amp;" مصروف غير مسوى",IF(L1517="تمت التسوية",IF(P1517=0,"✔ متوازنة وتمت التسوية","✔ تمت التسوية – متبقي "&amp;TEXT(P1517,"#,##0")),IF(P1517&gt;0,"متبقي "&amp;TEXT(P1517,"#,##0"),"✔ متوازنة"))))),IF(R1517=0,"⚠ أضف سطر عهدة أولًا",IF(OR(C1517="",N(G1517)=0),"⚠ أكمل التاريخ والقيمة",IF(S1517="","⚠ التاريخ خارج السنة المالية",IF(H1517="","⚠ اختر بند الموازنة",IF(I1517="مرفوض","✖ مرفوض من المدير",IF(I1517&lt;&gt;"موافق","⏳ بانتظار موافقة المدير",IF(K1517&lt;&gt;"نعم","⚠ غير مسوى مع الحسابات","✔ معتمد ومسوى")))))))))</f>
        <v/>
      </c>
      <c r="R1517">
        <f>N(R1516)+IF(A1517="عهدة",1,0)</f>
        <v/>
      </c>
      <c r="S1517">
        <f>IF(C1517="","",IF(AND(C1517&gt;=DATE(2026,9,1),C1517&lt;=DATE(2027,8,31)),(YEAR(C1517)-2026)*12+MONTH(C1517)-8,""))</f>
        <v/>
      </c>
      <c r="T1517">
        <f>IF(AND(A1517="مصروف",R1517&gt;0,I1517="موافق",S1517&lt;&gt;"",H1517&lt;&gt;""),N(G1517),0)</f>
        <v/>
      </c>
    </row>
    <row r="1518">
      <c r="A1518" s="19" t="n"/>
      <c r="B1518" s="20">
        <f>IF(A1518="","",IF(R1518=0,"⚠ أضف سطر عهدة أولًا","DMT-"&amp;TEXT(R1518,"000")))</f>
        <v/>
      </c>
      <c r="C1518" s="21" t="n"/>
      <c r="D1518" s="20">
        <f>IF(C1518="","",IF(S1518="","خارج السنة المالية",INDEX(القوائم!$D$2:$D$13,S1518)))</f>
        <v/>
      </c>
      <c r="E1518" s="22" t="n"/>
      <c r="F1518" s="23" t="n"/>
      <c r="G1518" s="23" t="n"/>
      <c r="H1518" s="22" t="n"/>
      <c r="I1518" s="19" t="n"/>
      <c r="J1518" s="21" t="n"/>
      <c r="K1518" s="19" t="n"/>
      <c r="L1518" s="19" t="n"/>
      <c r="M1518" s="21" t="n"/>
      <c r="N1518" s="22" t="n"/>
      <c r="O1518" s="24">
        <f>IF(A1518&lt;&gt;"عهدة","",SUMIFS($G$8:$G$5007,$B$8:$B$5007,B1518,$A$8:$A$5007,"مصروف",$I$8:$I$5007,"&lt;&gt;مرفوض"))</f>
        <v/>
      </c>
      <c r="P1518" s="25">
        <f>IF(A1518&lt;&gt;"عهدة","",N(F1518)-O1518)</f>
        <v/>
      </c>
      <c r="Q1518" s="26">
        <f>IF(A1518="","",IF(A1518="عهدة",IF(N(F1518)=0,"⚠ أدخل قيمة العهدة",IF(P1518&lt;0,"⛔ عجز / زيادة مصروفات "&amp;TEXT(-P1518,"#,##0"),IF(COUNTIFS($B$8:$B$5007,B1518,$A$8:$A$5007,"مصروف",$I$8:$I$5007,"&lt;&gt;مرفوض",$K$8:$K$5007,"&lt;&gt;نعم")&gt;0,"⚠ "&amp;COUNTIFS($B$8:$B$5007,B1518,$A$8:$A$5007,"مصروف",$I$8:$I$5007,"&lt;&gt;مرفوض",$K$8:$K$5007,"&lt;&gt;نعم")&amp;" مصروف غير مسوى",IF(L1518="تمت التسوية",IF(P1518=0,"✔ متوازنة وتمت التسوية","✔ تمت التسوية – متبقي "&amp;TEXT(P1518,"#,##0")),IF(P1518&gt;0,"متبقي "&amp;TEXT(P1518,"#,##0"),"✔ متوازنة"))))),IF(R1518=0,"⚠ أضف سطر عهدة أولًا",IF(OR(C1518="",N(G1518)=0),"⚠ أكمل التاريخ والقيمة",IF(S1518="","⚠ التاريخ خارج السنة المالية",IF(H1518="","⚠ اختر بند الموازنة",IF(I1518="مرفوض","✖ مرفوض من المدير",IF(I1518&lt;&gt;"موافق","⏳ بانتظار موافقة المدير",IF(K1518&lt;&gt;"نعم","⚠ غير مسوى مع الحسابات","✔ معتمد ومسوى")))))))))</f>
        <v/>
      </c>
      <c r="R1518">
        <f>N(R1517)+IF(A1518="عهدة",1,0)</f>
        <v/>
      </c>
      <c r="S1518">
        <f>IF(C1518="","",IF(AND(C1518&gt;=DATE(2026,9,1),C1518&lt;=DATE(2027,8,31)),(YEAR(C1518)-2026)*12+MONTH(C1518)-8,""))</f>
        <v/>
      </c>
      <c r="T1518">
        <f>IF(AND(A1518="مصروف",R1518&gt;0,I1518="موافق",S1518&lt;&gt;"",H1518&lt;&gt;""),N(G1518),0)</f>
        <v/>
      </c>
    </row>
    <row r="1519">
      <c r="A1519" s="19" t="n"/>
      <c r="B1519" s="20">
        <f>IF(A1519="","",IF(R1519=0,"⚠ أضف سطر عهدة أولًا","DMT-"&amp;TEXT(R1519,"000")))</f>
        <v/>
      </c>
      <c r="C1519" s="21" t="n"/>
      <c r="D1519" s="20">
        <f>IF(C1519="","",IF(S1519="","خارج السنة المالية",INDEX(القوائم!$D$2:$D$13,S1519)))</f>
        <v/>
      </c>
      <c r="E1519" s="22" t="n"/>
      <c r="F1519" s="23" t="n"/>
      <c r="G1519" s="23" t="n"/>
      <c r="H1519" s="22" t="n"/>
      <c r="I1519" s="19" t="n"/>
      <c r="J1519" s="21" t="n"/>
      <c r="K1519" s="19" t="n"/>
      <c r="L1519" s="19" t="n"/>
      <c r="M1519" s="21" t="n"/>
      <c r="N1519" s="22" t="n"/>
      <c r="O1519" s="24">
        <f>IF(A1519&lt;&gt;"عهدة","",SUMIFS($G$8:$G$5007,$B$8:$B$5007,B1519,$A$8:$A$5007,"مصروف",$I$8:$I$5007,"&lt;&gt;مرفوض"))</f>
        <v/>
      </c>
      <c r="P1519" s="25">
        <f>IF(A1519&lt;&gt;"عهدة","",N(F1519)-O1519)</f>
        <v/>
      </c>
      <c r="Q1519" s="26">
        <f>IF(A1519="","",IF(A1519="عهدة",IF(N(F1519)=0,"⚠ أدخل قيمة العهدة",IF(P1519&lt;0,"⛔ عجز / زيادة مصروفات "&amp;TEXT(-P1519,"#,##0"),IF(COUNTIFS($B$8:$B$5007,B1519,$A$8:$A$5007,"مصروف",$I$8:$I$5007,"&lt;&gt;مرفوض",$K$8:$K$5007,"&lt;&gt;نعم")&gt;0,"⚠ "&amp;COUNTIFS($B$8:$B$5007,B1519,$A$8:$A$5007,"مصروف",$I$8:$I$5007,"&lt;&gt;مرفوض",$K$8:$K$5007,"&lt;&gt;نعم")&amp;" مصروف غير مسوى",IF(L1519="تمت التسوية",IF(P1519=0,"✔ متوازنة وتمت التسوية","✔ تمت التسوية – متبقي "&amp;TEXT(P1519,"#,##0")),IF(P1519&gt;0,"متبقي "&amp;TEXT(P1519,"#,##0"),"✔ متوازنة"))))),IF(R1519=0,"⚠ أضف سطر عهدة أولًا",IF(OR(C1519="",N(G1519)=0),"⚠ أكمل التاريخ والقيمة",IF(S1519="","⚠ التاريخ خارج السنة المالية",IF(H1519="","⚠ اختر بند الموازنة",IF(I1519="مرفوض","✖ مرفوض من المدير",IF(I1519&lt;&gt;"موافق","⏳ بانتظار موافقة المدير",IF(K1519&lt;&gt;"نعم","⚠ غير مسوى مع الحسابات","✔ معتمد ومسوى")))))))))</f>
        <v/>
      </c>
      <c r="R1519">
        <f>N(R1518)+IF(A1519="عهدة",1,0)</f>
        <v/>
      </c>
      <c r="S1519">
        <f>IF(C1519="","",IF(AND(C1519&gt;=DATE(2026,9,1),C1519&lt;=DATE(2027,8,31)),(YEAR(C1519)-2026)*12+MONTH(C1519)-8,""))</f>
        <v/>
      </c>
      <c r="T1519">
        <f>IF(AND(A1519="مصروف",R1519&gt;0,I1519="موافق",S1519&lt;&gt;"",H1519&lt;&gt;""),N(G1519),0)</f>
        <v/>
      </c>
    </row>
    <row r="1520">
      <c r="A1520" s="19" t="n"/>
      <c r="B1520" s="20">
        <f>IF(A1520="","",IF(R1520=0,"⚠ أضف سطر عهدة أولًا","DMT-"&amp;TEXT(R1520,"000")))</f>
        <v/>
      </c>
      <c r="C1520" s="21" t="n"/>
      <c r="D1520" s="20">
        <f>IF(C1520="","",IF(S1520="","خارج السنة المالية",INDEX(القوائم!$D$2:$D$13,S1520)))</f>
        <v/>
      </c>
      <c r="E1520" s="22" t="n"/>
      <c r="F1520" s="23" t="n"/>
      <c r="G1520" s="23" t="n"/>
      <c r="H1520" s="22" t="n"/>
      <c r="I1520" s="19" t="n"/>
      <c r="J1520" s="21" t="n"/>
      <c r="K1520" s="19" t="n"/>
      <c r="L1520" s="19" t="n"/>
      <c r="M1520" s="21" t="n"/>
      <c r="N1520" s="22" t="n"/>
      <c r="O1520" s="24">
        <f>IF(A1520&lt;&gt;"عهدة","",SUMIFS($G$8:$G$5007,$B$8:$B$5007,B1520,$A$8:$A$5007,"مصروف",$I$8:$I$5007,"&lt;&gt;مرفوض"))</f>
        <v/>
      </c>
      <c r="P1520" s="25">
        <f>IF(A1520&lt;&gt;"عهدة","",N(F1520)-O1520)</f>
        <v/>
      </c>
      <c r="Q1520" s="26">
        <f>IF(A1520="","",IF(A1520="عهدة",IF(N(F1520)=0,"⚠ أدخل قيمة العهدة",IF(P1520&lt;0,"⛔ عجز / زيادة مصروفات "&amp;TEXT(-P1520,"#,##0"),IF(COUNTIFS($B$8:$B$5007,B1520,$A$8:$A$5007,"مصروف",$I$8:$I$5007,"&lt;&gt;مرفوض",$K$8:$K$5007,"&lt;&gt;نعم")&gt;0,"⚠ "&amp;COUNTIFS($B$8:$B$5007,B1520,$A$8:$A$5007,"مصروف",$I$8:$I$5007,"&lt;&gt;مرفوض",$K$8:$K$5007,"&lt;&gt;نعم")&amp;" مصروف غير مسوى",IF(L1520="تمت التسوية",IF(P1520=0,"✔ متوازنة وتمت التسوية","✔ تمت التسوية – متبقي "&amp;TEXT(P1520,"#,##0")),IF(P1520&gt;0,"متبقي "&amp;TEXT(P1520,"#,##0"),"✔ متوازنة"))))),IF(R1520=0,"⚠ أضف سطر عهدة أولًا",IF(OR(C1520="",N(G1520)=0),"⚠ أكمل التاريخ والقيمة",IF(S1520="","⚠ التاريخ خارج السنة المالية",IF(H1520="","⚠ اختر بند الموازنة",IF(I1520="مرفوض","✖ مرفوض من المدير",IF(I1520&lt;&gt;"موافق","⏳ بانتظار موافقة المدير",IF(K1520&lt;&gt;"نعم","⚠ غير مسوى مع الحسابات","✔ معتمد ومسوى")))))))))</f>
        <v/>
      </c>
      <c r="R1520">
        <f>N(R1519)+IF(A1520="عهدة",1,0)</f>
        <v/>
      </c>
      <c r="S1520">
        <f>IF(C1520="","",IF(AND(C1520&gt;=DATE(2026,9,1),C1520&lt;=DATE(2027,8,31)),(YEAR(C1520)-2026)*12+MONTH(C1520)-8,""))</f>
        <v/>
      </c>
      <c r="T1520">
        <f>IF(AND(A1520="مصروف",R1520&gt;0,I1520="موافق",S1520&lt;&gt;"",H1520&lt;&gt;""),N(G1520),0)</f>
        <v/>
      </c>
    </row>
    <row r="1521">
      <c r="A1521" s="19" t="n"/>
      <c r="B1521" s="20">
        <f>IF(A1521="","",IF(R1521=0,"⚠ أضف سطر عهدة أولًا","DMT-"&amp;TEXT(R1521,"000")))</f>
        <v/>
      </c>
      <c r="C1521" s="21" t="n"/>
      <c r="D1521" s="20">
        <f>IF(C1521="","",IF(S1521="","خارج السنة المالية",INDEX(القوائم!$D$2:$D$13,S1521)))</f>
        <v/>
      </c>
      <c r="E1521" s="22" t="n"/>
      <c r="F1521" s="23" t="n"/>
      <c r="G1521" s="23" t="n"/>
      <c r="H1521" s="22" t="n"/>
      <c r="I1521" s="19" t="n"/>
      <c r="J1521" s="21" t="n"/>
      <c r="K1521" s="19" t="n"/>
      <c r="L1521" s="19" t="n"/>
      <c r="M1521" s="21" t="n"/>
      <c r="N1521" s="22" t="n"/>
      <c r="O1521" s="24">
        <f>IF(A1521&lt;&gt;"عهدة","",SUMIFS($G$8:$G$5007,$B$8:$B$5007,B1521,$A$8:$A$5007,"مصروف",$I$8:$I$5007,"&lt;&gt;مرفوض"))</f>
        <v/>
      </c>
      <c r="P1521" s="25">
        <f>IF(A1521&lt;&gt;"عهدة","",N(F1521)-O1521)</f>
        <v/>
      </c>
      <c r="Q1521" s="26">
        <f>IF(A1521="","",IF(A1521="عهدة",IF(N(F1521)=0,"⚠ أدخل قيمة العهدة",IF(P1521&lt;0,"⛔ عجز / زيادة مصروفات "&amp;TEXT(-P1521,"#,##0"),IF(COUNTIFS($B$8:$B$5007,B1521,$A$8:$A$5007,"مصروف",$I$8:$I$5007,"&lt;&gt;مرفوض",$K$8:$K$5007,"&lt;&gt;نعم")&gt;0,"⚠ "&amp;COUNTIFS($B$8:$B$5007,B1521,$A$8:$A$5007,"مصروف",$I$8:$I$5007,"&lt;&gt;مرفوض",$K$8:$K$5007,"&lt;&gt;نعم")&amp;" مصروف غير مسوى",IF(L1521="تمت التسوية",IF(P1521=0,"✔ متوازنة وتمت التسوية","✔ تمت التسوية – متبقي "&amp;TEXT(P1521,"#,##0")),IF(P1521&gt;0,"متبقي "&amp;TEXT(P1521,"#,##0"),"✔ متوازنة"))))),IF(R1521=0,"⚠ أضف سطر عهدة أولًا",IF(OR(C1521="",N(G1521)=0),"⚠ أكمل التاريخ والقيمة",IF(S1521="","⚠ التاريخ خارج السنة المالية",IF(H1521="","⚠ اختر بند الموازنة",IF(I1521="مرفوض","✖ مرفوض من المدير",IF(I1521&lt;&gt;"موافق","⏳ بانتظار موافقة المدير",IF(K1521&lt;&gt;"نعم","⚠ غير مسوى مع الحسابات","✔ معتمد ومسوى")))))))))</f>
        <v/>
      </c>
      <c r="R1521">
        <f>N(R1520)+IF(A1521="عهدة",1,0)</f>
        <v/>
      </c>
      <c r="S1521">
        <f>IF(C1521="","",IF(AND(C1521&gt;=DATE(2026,9,1),C1521&lt;=DATE(2027,8,31)),(YEAR(C1521)-2026)*12+MONTH(C1521)-8,""))</f>
        <v/>
      </c>
      <c r="T1521">
        <f>IF(AND(A1521="مصروف",R1521&gt;0,I1521="موافق",S1521&lt;&gt;"",H1521&lt;&gt;""),N(G1521),0)</f>
        <v/>
      </c>
    </row>
    <row r="1522">
      <c r="A1522" s="19" t="n"/>
      <c r="B1522" s="20">
        <f>IF(A1522="","",IF(R1522=0,"⚠ أضف سطر عهدة أولًا","DMT-"&amp;TEXT(R1522,"000")))</f>
        <v/>
      </c>
      <c r="C1522" s="21" t="n"/>
      <c r="D1522" s="20">
        <f>IF(C1522="","",IF(S1522="","خارج السنة المالية",INDEX(القوائم!$D$2:$D$13,S1522)))</f>
        <v/>
      </c>
      <c r="E1522" s="22" t="n"/>
      <c r="F1522" s="23" t="n"/>
      <c r="G1522" s="23" t="n"/>
      <c r="H1522" s="22" t="n"/>
      <c r="I1522" s="19" t="n"/>
      <c r="J1522" s="21" t="n"/>
      <c r="K1522" s="19" t="n"/>
      <c r="L1522" s="19" t="n"/>
      <c r="M1522" s="21" t="n"/>
      <c r="N1522" s="22" t="n"/>
      <c r="O1522" s="24">
        <f>IF(A1522&lt;&gt;"عهدة","",SUMIFS($G$8:$G$5007,$B$8:$B$5007,B1522,$A$8:$A$5007,"مصروف",$I$8:$I$5007,"&lt;&gt;مرفوض"))</f>
        <v/>
      </c>
      <c r="P1522" s="25">
        <f>IF(A1522&lt;&gt;"عهدة","",N(F1522)-O1522)</f>
        <v/>
      </c>
      <c r="Q1522" s="26">
        <f>IF(A1522="","",IF(A1522="عهدة",IF(N(F1522)=0,"⚠ أدخل قيمة العهدة",IF(P1522&lt;0,"⛔ عجز / زيادة مصروفات "&amp;TEXT(-P1522,"#,##0"),IF(COUNTIFS($B$8:$B$5007,B1522,$A$8:$A$5007,"مصروف",$I$8:$I$5007,"&lt;&gt;مرفوض",$K$8:$K$5007,"&lt;&gt;نعم")&gt;0,"⚠ "&amp;COUNTIFS($B$8:$B$5007,B1522,$A$8:$A$5007,"مصروف",$I$8:$I$5007,"&lt;&gt;مرفوض",$K$8:$K$5007,"&lt;&gt;نعم")&amp;" مصروف غير مسوى",IF(L1522="تمت التسوية",IF(P1522=0,"✔ متوازنة وتمت التسوية","✔ تمت التسوية – متبقي "&amp;TEXT(P1522,"#,##0")),IF(P1522&gt;0,"متبقي "&amp;TEXT(P1522,"#,##0"),"✔ متوازنة"))))),IF(R1522=0,"⚠ أضف سطر عهدة أولًا",IF(OR(C1522="",N(G1522)=0),"⚠ أكمل التاريخ والقيمة",IF(S1522="","⚠ التاريخ خارج السنة المالية",IF(H1522="","⚠ اختر بند الموازنة",IF(I1522="مرفوض","✖ مرفوض من المدير",IF(I1522&lt;&gt;"موافق","⏳ بانتظار موافقة المدير",IF(K1522&lt;&gt;"نعم","⚠ غير مسوى مع الحسابات","✔ معتمد ومسوى")))))))))</f>
        <v/>
      </c>
      <c r="R1522">
        <f>N(R1521)+IF(A1522="عهدة",1,0)</f>
        <v/>
      </c>
      <c r="S1522">
        <f>IF(C1522="","",IF(AND(C1522&gt;=DATE(2026,9,1),C1522&lt;=DATE(2027,8,31)),(YEAR(C1522)-2026)*12+MONTH(C1522)-8,""))</f>
        <v/>
      </c>
      <c r="T1522">
        <f>IF(AND(A1522="مصروف",R1522&gt;0,I1522="موافق",S1522&lt;&gt;"",H1522&lt;&gt;""),N(G1522),0)</f>
        <v/>
      </c>
    </row>
    <row r="1523">
      <c r="A1523" s="19" t="n"/>
      <c r="B1523" s="20">
        <f>IF(A1523="","",IF(R1523=0,"⚠ أضف سطر عهدة أولًا","DMT-"&amp;TEXT(R1523,"000")))</f>
        <v/>
      </c>
      <c r="C1523" s="21" t="n"/>
      <c r="D1523" s="20">
        <f>IF(C1523="","",IF(S1523="","خارج السنة المالية",INDEX(القوائم!$D$2:$D$13,S1523)))</f>
        <v/>
      </c>
      <c r="E1523" s="22" t="n"/>
      <c r="F1523" s="23" t="n"/>
      <c r="G1523" s="23" t="n"/>
      <c r="H1523" s="22" t="n"/>
      <c r="I1523" s="19" t="n"/>
      <c r="J1523" s="21" t="n"/>
      <c r="K1523" s="19" t="n"/>
      <c r="L1523" s="19" t="n"/>
      <c r="M1523" s="21" t="n"/>
      <c r="N1523" s="22" t="n"/>
      <c r="O1523" s="24">
        <f>IF(A1523&lt;&gt;"عهدة","",SUMIFS($G$8:$G$5007,$B$8:$B$5007,B1523,$A$8:$A$5007,"مصروف",$I$8:$I$5007,"&lt;&gt;مرفوض"))</f>
        <v/>
      </c>
      <c r="P1523" s="25">
        <f>IF(A1523&lt;&gt;"عهدة","",N(F1523)-O1523)</f>
        <v/>
      </c>
      <c r="Q1523" s="26">
        <f>IF(A1523="","",IF(A1523="عهدة",IF(N(F1523)=0,"⚠ أدخل قيمة العهدة",IF(P1523&lt;0,"⛔ عجز / زيادة مصروفات "&amp;TEXT(-P1523,"#,##0"),IF(COUNTIFS($B$8:$B$5007,B1523,$A$8:$A$5007,"مصروف",$I$8:$I$5007,"&lt;&gt;مرفوض",$K$8:$K$5007,"&lt;&gt;نعم")&gt;0,"⚠ "&amp;COUNTIFS($B$8:$B$5007,B1523,$A$8:$A$5007,"مصروف",$I$8:$I$5007,"&lt;&gt;مرفوض",$K$8:$K$5007,"&lt;&gt;نعم")&amp;" مصروف غير مسوى",IF(L1523="تمت التسوية",IF(P1523=0,"✔ متوازنة وتمت التسوية","✔ تمت التسوية – متبقي "&amp;TEXT(P1523,"#,##0")),IF(P1523&gt;0,"متبقي "&amp;TEXT(P1523,"#,##0"),"✔ متوازنة"))))),IF(R1523=0,"⚠ أضف سطر عهدة أولًا",IF(OR(C1523="",N(G1523)=0),"⚠ أكمل التاريخ والقيمة",IF(S1523="","⚠ التاريخ خارج السنة المالية",IF(H1523="","⚠ اختر بند الموازنة",IF(I1523="مرفوض","✖ مرفوض من المدير",IF(I1523&lt;&gt;"موافق","⏳ بانتظار موافقة المدير",IF(K1523&lt;&gt;"نعم","⚠ غير مسوى مع الحسابات","✔ معتمد ومسوى")))))))))</f>
        <v/>
      </c>
      <c r="R1523">
        <f>N(R1522)+IF(A1523="عهدة",1,0)</f>
        <v/>
      </c>
      <c r="S1523">
        <f>IF(C1523="","",IF(AND(C1523&gt;=DATE(2026,9,1),C1523&lt;=DATE(2027,8,31)),(YEAR(C1523)-2026)*12+MONTH(C1523)-8,""))</f>
        <v/>
      </c>
      <c r="T1523">
        <f>IF(AND(A1523="مصروف",R1523&gt;0,I1523="موافق",S1523&lt;&gt;"",H1523&lt;&gt;""),N(G1523),0)</f>
        <v/>
      </c>
    </row>
    <row r="1524">
      <c r="A1524" s="19" t="n"/>
      <c r="B1524" s="20">
        <f>IF(A1524="","",IF(R1524=0,"⚠ أضف سطر عهدة أولًا","DMT-"&amp;TEXT(R1524,"000")))</f>
        <v/>
      </c>
      <c r="C1524" s="21" t="n"/>
      <c r="D1524" s="20">
        <f>IF(C1524="","",IF(S1524="","خارج السنة المالية",INDEX(القوائم!$D$2:$D$13,S1524)))</f>
        <v/>
      </c>
      <c r="E1524" s="22" t="n"/>
      <c r="F1524" s="23" t="n"/>
      <c r="G1524" s="23" t="n"/>
      <c r="H1524" s="22" t="n"/>
      <c r="I1524" s="19" t="n"/>
      <c r="J1524" s="21" t="n"/>
      <c r="K1524" s="19" t="n"/>
      <c r="L1524" s="19" t="n"/>
      <c r="M1524" s="21" t="n"/>
      <c r="N1524" s="22" t="n"/>
      <c r="O1524" s="24">
        <f>IF(A1524&lt;&gt;"عهدة","",SUMIFS($G$8:$G$5007,$B$8:$B$5007,B1524,$A$8:$A$5007,"مصروف",$I$8:$I$5007,"&lt;&gt;مرفوض"))</f>
        <v/>
      </c>
      <c r="P1524" s="25">
        <f>IF(A1524&lt;&gt;"عهدة","",N(F1524)-O1524)</f>
        <v/>
      </c>
      <c r="Q1524" s="26">
        <f>IF(A1524="","",IF(A1524="عهدة",IF(N(F1524)=0,"⚠ أدخل قيمة العهدة",IF(P1524&lt;0,"⛔ عجز / زيادة مصروفات "&amp;TEXT(-P1524,"#,##0"),IF(COUNTIFS($B$8:$B$5007,B1524,$A$8:$A$5007,"مصروف",$I$8:$I$5007,"&lt;&gt;مرفوض",$K$8:$K$5007,"&lt;&gt;نعم")&gt;0,"⚠ "&amp;COUNTIFS($B$8:$B$5007,B1524,$A$8:$A$5007,"مصروف",$I$8:$I$5007,"&lt;&gt;مرفوض",$K$8:$K$5007,"&lt;&gt;نعم")&amp;" مصروف غير مسوى",IF(L1524="تمت التسوية",IF(P1524=0,"✔ متوازنة وتمت التسوية","✔ تمت التسوية – متبقي "&amp;TEXT(P1524,"#,##0")),IF(P1524&gt;0,"متبقي "&amp;TEXT(P1524,"#,##0"),"✔ متوازنة"))))),IF(R1524=0,"⚠ أضف سطر عهدة أولًا",IF(OR(C1524="",N(G1524)=0),"⚠ أكمل التاريخ والقيمة",IF(S1524="","⚠ التاريخ خارج السنة المالية",IF(H1524="","⚠ اختر بند الموازنة",IF(I1524="مرفوض","✖ مرفوض من المدير",IF(I1524&lt;&gt;"موافق","⏳ بانتظار موافقة المدير",IF(K1524&lt;&gt;"نعم","⚠ غير مسوى مع الحسابات","✔ معتمد ومسوى")))))))))</f>
        <v/>
      </c>
      <c r="R1524">
        <f>N(R1523)+IF(A1524="عهدة",1,0)</f>
        <v/>
      </c>
      <c r="S1524">
        <f>IF(C1524="","",IF(AND(C1524&gt;=DATE(2026,9,1),C1524&lt;=DATE(2027,8,31)),(YEAR(C1524)-2026)*12+MONTH(C1524)-8,""))</f>
        <v/>
      </c>
      <c r="T1524">
        <f>IF(AND(A1524="مصروف",R1524&gt;0,I1524="موافق",S1524&lt;&gt;"",H1524&lt;&gt;""),N(G1524),0)</f>
        <v/>
      </c>
    </row>
    <row r="1525">
      <c r="A1525" s="19" t="n"/>
      <c r="B1525" s="20">
        <f>IF(A1525="","",IF(R1525=0,"⚠ أضف سطر عهدة أولًا","DMT-"&amp;TEXT(R1525,"000")))</f>
        <v/>
      </c>
      <c r="C1525" s="21" t="n"/>
      <c r="D1525" s="20">
        <f>IF(C1525="","",IF(S1525="","خارج السنة المالية",INDEX(القوائم!$D$2:$D$13,S1525)))</f>
        <v/>
      </c>
      <c r="E1525" s="22" t="n"/>
      <c r="F1525" s="23" t="n"/>
      <c r="G1525" s="23" t="n"/>
      <c r="H1525" s="22" t="n"/>
      <c r="I1525" s="19" t="n"/>
      <c r="J1525" s="21" t="n"/>
      <c r="K1525" s="19" t="n"/>
      <c r="L1525" s="19" t="n"/>
      <c r="M1525" s="21" t="n"/>
      <c r="N1525" s="22" t="n"/>
      <c r="O1525" s="24">
        <f>IF(A1525&lt;&gt;"عهدة","",SUMIFS($G$8:$G$5007,$B$8:$B$5007,B1525,$A$8:$A$5007,"مصروف",$I$8:$I$5007,"&lt;&gt;مرفوض"))</f>
        <v/>
      </c>
      <c r="P1525" s="25">
        <f>IF(A1525&lt;&gt;"عهدة","",N(F1525)-O1525)</f>
        <v/>
      </c>
      <c r="Q1525" s="26">
        <f>IF(A1525="","",IF(A1525="عهدة",IF(N(F1525)=0,"⚠ أدخل قيمة العهدة",IF(P1525&lt;0,"⛔ عجز / زيادة مصروفات "&amp;TEXT(-P1525,"#,##0"),IF(COUNTIFS($B$8:$B$5007,B1525,$A$8:$A$5007,"مصروف",$I$8:$I$5007,"&lt;&gt;مرفوض",$K$8:$K$5007,"&lt;&gt;نعم")&gt;0,"⚠ "&amp;COUNTIFS($B$8:$B$5007,B1525,$A$8:$A$5007,"مصروف",$I$8:$I$5007,"&lt;&gt;مرفوض",$K$8:$K$5007,"&lt;&gt;نعم")&amp;" مصروف غير مسوى",IF(L1525="تمت التسوية",IF(P1525=0,"✔ متوازنة وتمت التسوية","✔ تمت التسوية – متبقي "&amp;TEXT(P1525,"#,##0")),IF(P1525&gt;0,"متبقي "&amp;TEXT(P1525,"#,##0"),"✔ متوازنة"))))),IF(R1525=0,"⚠ أضف سطر عهدة أولًا",IF(OR(C1525="",N(G1525)=0),"⚠ أكمل التاريخ والقيمة",IF(S1525="","⚠ التاريخ خارج السنة المالية",IF(H1525="","⚠ اختر بند الموازنة",IF(I1525="مرفوض","✖ مرفوض من المدير",IF(I1525&lt;&gt;"موافق","⏳ بانتظار موافقة المدير",IF(K1525&lt;&gt;"نعم","⚠ غير مسوى مع الحسابات","✔ معتمد ومسوى")))))))))</f>
        <v/>
      </c>
      <c r="R1525">
        <f>N(R1524)+IF(A1525="عهدة",1,0)</f>
        <v/>
      </c>
      <c r="S1525">
        <f>IF(C1525="","",IF(AND(C1525&gt;=DATE(2026,9,1),C1525&lt;=DATE(2027,8,31)),(YEAR(C1525)-2026)*12+MONTH(C1525)-8,""))</f>
        <v/>
      </c>
      <c r="T1525">
        <f>IF(AND(A1525="مصروف",R1525&gt;0,I1525="موافق",S1525&lt;&gt;"",H1525&lt;&gt;""),N(G1525),0)</f>
        <v/>
      </c>
    </row>
    <row r="1526">
      <c r="A1526" s="19" t="n"/>
      <c r="B1526" s="20">
        <f>IF(A1526="","",IF(R1526=0,"⚠ أضف سطر عهدة أولًا","DMT-"&amp;TEXT(R1526,"000")))</f>
        <v/>
      </c>
      <c r="C1526" s="21" t="n"/>
      <c r="D1526" s="20">
        <f>IF(C1526="","",IF(S1526="","خارج السنة المالية",INDEX(القوائم!$D$2:$D$13,S1526)))</f>
        <v/>
      </c>
      <c r="E1526" s="22" t="n"/>
      <c r="F1526" s="23" t="n"/>
      <c r="G1526" s="23" t="n"/>
      <c r="H1526" s="22" t="n"/>
      <c r="I1526" s="19" t="n"/>
      <c r="J1526" s="21" t="n"/>
      <c r="K1526" s="19" t="n"/>
      <c r="L1526" s="19" t="n"/>
      <c r="M1526" s="21" t="n"/>
      <c r="N1526" s="22" t="n"/>
      <c r="O1526" s="24">
        <f>IF(A1526&lt;&gt;"عهدة","",SUMIFS($G$8:$G$5007,$B$8:$B$5007,B1526,$A$8:$A$5007,"مصروف",$I$8:$I$5007,"&lt;&gt;مرفوض"))</f>
        <v/>
      </c>
      <c r="P1526" s="25">
        <f>IF(A1526&lt;&gt;"عهدة","",N(F1526)-O1526)</f>
        <v/>
      </c>
      <c r="Q1526" s="26">
        <f>IF(A1526="","",IF(A1526="عهدة",IF(N(F1526)=0,"⚠ أدخل قيمة العهدة",IF(P1526&lt;0,"⛔ عجز / زيادة مصروفات "&amp;TEXT(-P1526,"#,##0"),IF(COUNTIFS($B$8:$B$5007,B1526,$A$8:$A$5007,"مصروف",$I$8:$I$5007,"&lt;&gt;مرفوض",$K$8:$K$5007,"&lt;&gt;نعم")&gt;0,"⚠ "&amp;COUNTIFS($B$8:$B$5007,B1526,$A$8:$A$5007,"مصروف",$I$8:$I$5007,"&lt;&gt;مرفوض",$K$8:$K$5007,"&lt;&gt;نعم")&amp;" مصروف غير مسوى",IF(L1526="تمت التسوية",IF(P1526=0,"✔ متوازنة وتمت التسوية","✔ تمت التسوية – متبقي "&amp;TEXT(P1526,"#,##0")),IF(P1526&gt;0,"متبقي "&amp;TEXT(P1526,"#,##0"),"✔ متوازنة"))))),IF(R1526=0,"⚠ أضف سطر عهدة أولًا",IF(OR(C1526="",N(G1526)=0),"⚠ أكمل التاريخ والقيمة",IF(S1526="","⚠ التاريخ خارج السنة المالية",IF(H1526="","⚠ اختر بند الموازنة",IF(I1526="مرفوض","✖ مرفوض من المدير",IF(I1526&lt;&gt;"موافق","⏳ بانتظار موافقة المدير",IF(K1526&lt;&gt;"نعم","⚠ غير مسوى مع الحسابات","✔ معتمد ومسوى")))))))))</f>
        <v/>
      </c>
      <c r="R1526">
        <f>N(R1525)+IF(A1526="عهدة",1,0)</f>
        <v/>
      </c>
      <c r="S1526">
        <f>IF(C1526="","",IF(AND(C1526&gt;=DATE(2026,9,1),C1526&lt;=DATE(2027,8,31)),(YEAR(C1526)-2026)*12+MONTH(C1526)-8,""))</f>
        <v/>
      </c>
      <c r="T1526">
        <f>IF(AND(A1526="مصروف",R1526&gt;0,I1526="موافق",S1526&lt;&gt;"",H1526&lt;&gt;""),N(G1526),0)</f>
        <v/>
      </c>
    </row>
    <row r="1527">
      <c r="A1527" s="19" t="n"/>
      <c r="B1527" s="20">
        <f>IF(A1527="","",IF(R1527=0,"⚠ أضف سطر عهدة أولًا","DMT-"&amp;TEXT(R1527,"000")))</f>
        <v/>
      </c>
      <c r="C1527" s="21" t="n"/>
      <c r="D1527" s="20">
        <f>IF(C1527="","",IF(S1527="","خارج السنة المالية",INDEX(القوائم!$D$2:$D$13,S1527)))</f>
        <v/>
      </c>
      <c r="E1527" s="22" t="n"/>
      <c r="F1527" s="23" t="n"/>
      <c r="G1527" s="23" t="n"/>
      <c r="H1527" s="22" t="n"/>
      <c r="I1527" s="19" t="n"/>
      <c r="J1527" s="21" t="n"/>
      <c r="K1527" s="19" t="n"/>
      <c r="L1527" s="19" t="n"/>
      <c r="M1527" s="21" t="n"/>
      <c r="N1527" s="22" t="n"/>
      <c r="O1527" s="24">
        <f>IF(A1527&lt;&gt;"عهدة","",SUMIFS($G$8:$G$5007,$B$8:$B$5007,B1527,$A$8:$A$5007,"مصروف",$I$8:$I$5007,"&lt;&gt;مرفوض"))</f>
        <v/>
      </c>
      <c r="P1527" s="25">
        <f>IF(A1527&lt;&gt;"عهدة","",N(F1527)-O1527)</f>
        <v/>
      </c>
      <c r="Q1527" s="26">
        <f>IF(A1527="","",IF(A1527="عهدة",IF(N(F1527)=0,"⚠ أدخل قيمة العهدة",IF(P1527&lt;0,"⛔ عجز / زيادة مصروفات "&amp;TEXT(-P1527,"#,##0"),IF(COUNTIFS($B$8:$B$5007,B1527,$A$8:$A$5007,"مصروف",$I$8:$I$5007,"&lt;&gt;مرفوض",$K$8:$K$5007,"&lt;&gt;نعم")&gt;0,"⚠ "&amp;COUNTIFS($B$8:$B$5007,B1527,$A$8:$A$5007,"مصروف",$I$8:$I$5007,"&lt;&gt;مرفوض",$K$8:$K$5007,"&lt;&gt;نعم")&amp;" مصروف غير مسوى",IF(L1527="تمت التسوية",IF(P1527=0,"✔ متوازنة وتمت التسوية","✔ تمت التسوية – متبقي "&amp;TEXT(P1527,"#,##0")),IF(P1527&gt;0,"متبقي "&amp;TEXT(P1527,"#,##0"),"✔ متوازنة"))))),IF(R1527=0,"⚠ أضف سطر عهدة أولًا",IF(OR(C1527="",N(G1527)=0),"⚠ أكمل التاريخ والقيمة",IF(S1527="","⚠ التاريخ خارج السنة المالية",IF(H1527="","⚠ اختر بند الموازنة",IF(I1527="مرفوض","✖ مرفوض من المدير",IF(I1527&lt;&gt;"موافق","⏳ بانتظار موافقة المدير",IF(K1527&lt;&gt;"نعم","⚠ غير مسوى مع الحسابات","✔ معتمد ومسوى")))))))))</f>
        <v/>
      </c>
      <c r="R1527">
        <f>N(R1526)+IF(A1527="عهدة",1,0)</f>
        <v/>
      </c>
      <c r="S1527">
        <f>IF(C1527="","",IF(AND(C1527&gt;=DATE(2026,9,1),C1527&lt;=DATE(2027,8,31)),(YEAR(C1527)-2026)*12+MONTH(C1527)-8,""))</f>
        <v/>
      </c>
      <c r="T1527">
        <f>IF(AND(A1527="مصروف",R1527&gt;0,I1527="موافق",S1527&lt;&gt;"",H1527&lt;&gt;""),N(G1527),0)</f>
        <v/>
      </c>
    </row>
    <row r="1528">
      <c r="A1528" s="19" t="n"/>
      <c r="B1528" s="20">
        <f>IF(A1528="","",IF(R1528=0,"⚠ أضف سطر عهدة أولًا","DMT-"&amp;TEXT(R1528,"000")))</f>
        <v/>
      </c>
      <c r="C1528" s="21" t="n"/>
      <c r="D1528" s="20">
        <f>IF(C1528="","",IF(S1528="","خارج السنة المالية",INDEX(القوائم!$D$2:$D$13,S1528)))</f>
        <v/>
      </c>
      <c r="E1528" s="22" t="n"/>
      <c r="F1528" s="23" t="n"/>
      <c r="G1528" s="23" t="n"/>
      <c r="H1528" s="22" t="n"/>
      <c r="I1528" s="19" t="n"/>
      <c r="J1528" s="21" t="n"/>
      <c r="K1528" s="19" t="n"/>
      <c r="L1528" s="19" t="n"/>
      <c r="M1528" s="21" t="n"/>
      <c r="N1528" s="22" t="n"/>
      <c r="O1528" s="24">
        <f>IF(A1528&lt;&gt;"عهدة","",SUMIFS($G$8:$G$5007,$B$8:$B$5007,B1528,$A$8:$A$5007,"مصروف",$I$8:$I$5007,"&lt;&gt;مرفوض"))</f>
        <v/>
      </c>
      <c r="P1528" s="25">
        <f>IF(A1528&lt;&gt;"عهدة","",N(F1528)-O1528)</f>
        <v/>
      </c>
      <c r="Q1528" s="26">
        <f>IF(A1528="","",IF(A1528="عهدة",IF(N(F1528)=0,"⚠ أدخل قيمة العهدة",IF(P1528&lt;0,"⛔ عجز / زيادة مصروفات "&amp;TEXT(-P1528,"#,##0"),IF(COUNTIFS($B$8:$B$5007,B1528,$A$8:$A$5007,"مصروف",$I$8:$I$5007,"&lt;&gt;مرفوض",$K$8:$K$5007,"&lt;&gt;نعم")&gt;0,"⚠ "&amp;COUNTIFS($B$8:$B$5007,B1528,$A$8:$A$5007,"مصروف",$I$8:$I$5007,"&lt;&gt;مرفوض",$K$8:$K$5007,"&lt;&gt;نعم")&amp;" مصروف غير مسوى",IF(L1528="تمت التسوية",IF(P1528=0,"✔ متوازنة وتمت التسوية","✔ تمت التسوية – متبقي "&amp;TEXT(P1528,"#,##0")),IF(P1528&gt;0,"متبقي "&amp;TEXT(P1528,"#,##0"),"✔ متوازنة"))))),IF(R1528=0,"⚠ أضف سطر عهدة أولًا",IF(OR(C1528="",N(G1528)=0),"⚠ أكمل التاريخ والقيمة",IF(S1528="","⚠ التاريخ خارج السنة المالية",IF(H1528="","⚠ اختر بند الموازنة",IF(I1528="مرفوض","✖ مرفوض من المدير",IF(I1528&lt;&gt;"موافق","⏳ بانتظار موافقة المدير",IF(K1528&lt;&gt;"نعم","⚠ غير مسوى مع الحسابات","✔ معتمد ومسوى")))))))))</f>
        <v/>
      </c>
      <c r="R1528">
        <f>N(R1527)+IF(A1528="عهدة",1,0)</f>
        <v/>
      </c>
      <c r="S1528">
        <f>IF(C1528="","",IF(AND(C1528&gt;=DATE(2026,9,1),C1528&lt;=DATE(2027,8,31)),(YEAR(C1528)-2026)*12+MONTH(C1528)-8,""))</f>
        <v/>
      </c>
      <c r="T1528">
        <f>IF(AND(A1528="مصروف",R1528&gt;0,I1528="موافق",S1528&lt;&gt;"",H1528&lt;&gt;""),N(G1528),0)</f>
        <v/>
      </c>
    </row>
    <row r="1529">
      <c r="A1529" s="19" t="n"/>
      <c r="B1529" s="20">
        <f>IF(A1529="","",IF(R1529=0,"⚠ أضف سطر عهدة أولًا","DMT-"&amp;TEXT(R1529,"000")))</f>
        <v/>
      </c>
      <c r="C1529" s="21" t="n"/>
      <c r="D1529" s="20">
        <f>IF(C1529="","",IF(S1529="","خارج السنة المالية",INDEX(القوائم!$D$2:$D$13,S1529)))</f>
        <v/>
      </c>
      <c r="E1529" s="22" t="n"/>
      <c r="F1529" s="23" t="n"/>
      <c r="G1529" s="23" t="n"/>
      <c r="H1529" s="22" t="n"/>
      <c r="I1529" s="19" t="n"/>
      <c r="J1529" s="21" t="n"/>
      <c r="K1529" s="19" t="n"/>
      <c r="L1529" s="19" t="n"/>
      <c r="M1529" s="21" t="n"/>
      <c r="N1529" s="22" t="n"/>
      <c r="O1529" s="24">
        <f>IF(A1529&lt;&gt;"عهدة","",SUMIFS($G$8:$G$5007,$B$8:$B$5007,B1529,$A$8:$A$5007,"مصروف",$I$8:$I$5007,"&lt;&gt;مرفوض"))</f>
        <v/>
      </c>
      <c r="P1529" s="25">
        <f>IF(A1529&lt;&gt;"عهدة","",N(F1529)-O1529)</f>
        <v/>
      </c>
      <c r="Q1529" s="26">
        <f>IF(A1529="","",IF(A1529="عهدة",IF(N(F1529)=0,"⚠ أدخل قيمة العهدة",IF(P1529&lt;0,"⛔ عجز / زيادة مصروفات "&amp;TEXT(-P1529,"#,##0"),IF(COUNTIFS($B$8:$B$5007,B1529,$A$8:$A$5007,"مصروف",$I$8:$I$5007,"&lt;&gt;مرفوض",$K$8:$K$5007,"&lt;&gt;نعم")&gt;0,"⚠ "&amp;COUNTIFS($B$8:$B$5007,B1529,$A$8:$A$5007,"مصروف",$I$8:$I$5007,"&lt;&gt;مرفوض",$K$8:$K$5007,"&lt;&gt;نعم")&amp;" مصروف غير مسوى",IF(L1529="تمت التسوية",IF(P1529=0,"✔ متوازنة وتمت التسوية","✔ تمت التسوية – متبقي "&amp;TEXT(P1529,"#,##0")),IF(P1529&gt;0,"متبقي "&amp;TEXT(P1529,"#,##0"),"✔ متوازنة"))))),IF(R1529=0,"⚠ أضف سطر عهدة أولًا",IF(OR(C1529="",N(G1529)=0),"⚠ أكمل التاريخ والقيمة",IF(S1529="","⚠ التاريخ خارج السنة المالية",IF(H1529="","⚠ اختر بند الموازنة",IF(I1529="مرفوض","✖ مرفوض من المدير",IF(I1529&lt;&gt;"موافق","⏳ بانتظار موافقة المدير",IF(K1529&lt;&gt;"نعم","⚠ غير مسوى مع الحسابات","✔ معتمد ومسوى")))))))))</f>
        <v/>
      </c>
      <c r="R1529">
        <f>N(R1528)+IF(A1529="عهدة",1,0)</f>
        <v/>
      </c>
      <c r="S1529">
        <f>IF(C1529="","",IF(AND(C1529&gt;=DATE(2026,9,1),C1529&lt;=DATE(2027,8,31)),(YEAR(C1529)-2026)*12+MONTH(C1529)-8,""))</f>
        <v/>
      </c>
      <c r="T1529">
        <f>IF(AND(A1529="مصروف",R1529&gt;0,I1529="موافق",S1529&lt;&gt;"",H1529&lt;&gt;""),N(G1529),0)</f>
        <v/>
      </c>
    </row>
    <row r="1530">
      <c r="A1530" s="19" t="n"/>
      <c r="B1530" s="20">
        <f>IF(A1530="","",IF(R1530=0,"⚠ أضف سطر عهدة أولًا","DMT-"&amp;TEXT(R1530,"000")))</f>
        <v/>
      </c>
      <c r="C1530" s="21" t="n"/>
      <c r="D1530" s="20">
        <f>IF(C1530="","",IF(S1530="","خارج السنة المالية",INDEX(القوائم!$D$2:$D$13,S1530)))</f>
        <v/>
      </c>
      <c r="E1530" s="22" t="n"/>
      <c r="F1530" s="23" t="n"/>
      <c r="G1530" s="23" t="n"/>
      <c r="H1530" s="22" t="n"/>
      <c r="I1530" s="19" t="n"/>
      <c r="J1530" s="21" t="n"/>
      <c r="K1530" s="19" t="n"/>
      <c r="L1530" s="19" t="n"/>
      <c r="M1530" s="21" t="n"/>
      <c r="N1530" s="22" t="n"/>
      <c r="O1530" s="24">
        <f>IF(A1530&lt;&gt;"عهدة","",SUMIFS($G$8:$G$5007,$B$8:$B$5007,B1530,$A$8:$A$5007,"مصروف",$I$8:$I$5007,"&lt;&gt;مرفوض"))</f>
        <v/>
      </c>
      <c r="P1530" s="25">
        <f>IF(A1530&lt;&gt;"عهدة","",N(F1530)-O1530)</f>
        <v/>
      </c>
      <c r="Q1530" s="26">
        <f>IF(A1530="","",IF(A1530="عهدة",IF(N(F1530)=0,"⚠ أدخل قيمة العهدة",IF(P1530&lt;0,"⛔ عجز / زيادة مصروفات "&amp;TEXT(-P1530,"#,##0"),IF(COUNTIFS($B$8:$B$5007,B1530,$A$8:$A$5007,"مصروف",$I$8:$I$5007,"&lt;&gt;مرفوض",$K$8:$K$5007,"&lt;&gt;نعم")&gt;0,"⚠ "&amp;COUNTIFS($B$8:$B$5007,B1530,$A$8:$A$5007,"مصروف",$I$8:$I$5007,"&lt;&gt;مرفوض",$K$8:$K$5007,"&lt;&gt;نعم")&amp;" مصروف غير مسوى",IF(L1530="تمت التسوية",IF(P1530=0,"✔ متوازنة وتمت التسوية","✔ تمت التسوية – متبقي "&amp;TEXT(P1530,"#,##0")),IF(P1530&gt;0,"متبقي "&amp;TEXT(P1530,"#,##0"),"✔ متوازنة"))))),IF(R1530=0,"⚠ أضف سطر عهدة أولًا",IF(OR(C1530="",N(G1530)=0),"⚠ أكمل التاريخ والقيمة",IF(S1530="","⚠ التاريخ خارج السنة المالية",IF(H1530="","⚠ اختر بند الموازنة",IF(I1530="مرفوض","✖ مرفوض من المدير",IF(I1530&lt;&gt;"موافق","⏳ بانتظار موافقة المدير",IF(K1530&lt;&gt;"نعم","⚠ غير مسوى مع الحسابات","✔ معتمد ومسوى")))))))))</f>
        <v/>
      </c>
      <c r="R1530">
        <f>N(R1529)+IF(A1530="عهدة",1,0)</f>
        <v/>
      </c>
      <c r="S1530">
        <f>IF(C1530="","",IF(AND(C1530&gt;=DATE(2026,9,1),C1530&lt;=DATE(2027,8,31)),(YEAR(C1530)-2026)*12+MONTH(C1530)-8,""))</f>
        <v/>
      </c>
      <c r="T1530">
        <f>IF(AND(A1530="مصروف",R1530&gt;0,I1530="موافق",S1530&lt;&gt;"",H1530&lt;&gt;""),N(G1530),0)</f>
        <v/>
      </c>
    </row>
    <row r="1531">
      <c r="A1531" s="19" t="n"/>
      <c r="B1531" s="20">
        <f>IF(A1531="","",IF(R1531=0,"⚠ أضف سطر عهدة أولًا","DMT-"&amp;TEXT(R1531,"000")))</f>
        <v/>
      </c>
      <c r="C1531" s="21" t="n"/>
      <c r="D1531" s="20">
        <f>IF(C1531="","",IF(S1531="","خارج السنة المالية",INDEX(القوائم!$D$2:$D$13,S1531)))</f>
        <v/>
      </c>
      <c r="E1531" s="22" t="n"/>
      <c r="F1531" s="23" t="n"/>
      <c r="G1531" s="23" t="n"/>
      <c r="H1531" s="22" t="n"/>
      <c r="I1531" s="19" t="n"/>
      <c r="J1531" s="21" t="n"/>
      <c r="K1531" s="19" t="n"/>
      <c r="L1531" s="19" t="n"/>
      <c r="M1531" s="21" t="n"/>
      <c r="N1531" s="22" t="n"/>
      <c r="O1531" s="24">
        <f>IF(A1531&lt;&gt;"عهدة","",SUMIFS($G$8:$G$5007,$B$8:$B$5007,B1531,$A$8:$A$5007,"مصروف",$I$8:$I$5007,"&lt;&gt;مرفوض"))</f>
        <v/>
      </c>
      <c r="P1531" s="25">
        <f>IF(A1531&lt;&gt;"عهدة","",N(F1531)-O1531)</f>
        <v/>
      </c>
      <c r="Q1531" s="26">
        <f>IF(A1531="","",IF(A1531="عهدة",IF(N(F1531)=0,"⚠ أدخل قيمة العهدة",IF(P1531&lt;0,"⛔ عجز / زيادة مصروفات "&amp;TEXT(-P1531,"#,##0"),IF(COUNTIFS($B$8:$B$5007,B1531,$A$8:$A$5007,"مصروف",$I$8:$I$5007,"&lt;&gt;مرفوض",$K$8:$K$5007,"&lt;&gt;نعم")&gt;0,"⚠ "&amp;COUNTIFS($B$8:$B$5007,B1531,$A$8:$A$5007,"مصروف",$I$8:$I$5007,"&lt;&gt;مرفوض",$K$8:$K$5007,"&lt;&gt;نعم")&amp;" مصروف غير مسوى",IF(L1531="تمت التسوية",IF(P1531=0,"✔ متوازنة وتمت التسوية","✔ تمت التسوية – متبقي "&amp;TEXT(P1531,"#,##0")),IF(P1531&gt;0,"متبقي "&amp;TEXT(P1531,"#,##0"),"✔ متوازنة"))))),IF(R1531=0,"⚠ أضف سطر عهدة أولًا",IF(OR(C1531="",N(G1531)=0),"⚠ أكمل التاريخ والقيمة",IF(S1531="","⚠ التاريخ خارج السنة المالية",IF(H1531="","⚠ اختر بند الموازنة",IF(I1531="مرفوض","✖ مرفوض من المدير",IF(I1531&lt;&gt;"موافق","⏳ بانتظار موافقة المدير",IF(K1531&lt;&gt;"نعم","⚠ غير مسوى مع الحسابات","✔ معتمد ومسوى")))))))))</f>
        <v/>
      </c>
      <c r="R1531">
        <f>N(R1530)+IF(A1531="عهدة",1,0)</f>
        <v/>
      </c>
      <c r="S1531">
        <f>IF(C1531="","",IF(AND(C1531&gt;=DATE(2026,9,1),C1531&lt;=DATE(2027,8,31)),(YEAR(C1531)-2026)*12+MONTH(C1531)-8,""))</f>
        <v/>
      </c>
      <c r="T1531">
        <f>IF(AND(A1531="مصروف",R1531&gt;0,I1531="موافق",S1531&lt;&gt;"",H1531&lt;&gt;""),N(G1531),0)</f>
        <v/>
      </c>
    </row>
    <row r="1532">
      <c r="A1532" s="19" t="n"/>
      <c r="B1532" s="20">
        <f>IF(A1532="","",IF(R1532=0,"⚠ أضف سطر عهدة أولًا","DMT-"&amp;TEXT(R1532,"000")))</f>
        <v/>
      </c>
      <c r="C1532" s="21" t="n"/>
      <c r="D1532" s="20">
        <f>IF(C1532="","",IF(S1532="","خارج السنة المالية",INDEX(القوائم!$D$2:$D$13,S1532)))</f>
        <v/>
      </c>
      <c r="E1532" s="22" t="n"/>
      <c r="F1532" s="23" t="n"/>
      <c r="G1532" s="23" t="n"/>
      <c r="H1532" s="22" t="n"/>
      <c r="I1532" s="19" t="n"/>
      <c r="J1532" s="21" t="n"/>
      <c r="K1532" s="19" t="n"/>
      <c r="L1532" s="19" t="n"/>
      <c r="M1532" s="21" t="n"/>
      <c r="N1532" s="22" t="n"/>
      <c r="O1532" s="24">
        <f>IF(A1532&lt;&gt;"عهدة","",SUMIFS($G$8:$G$5007,$B$8:$B$5007,B1532,$A$8:$A$5007,"مصروف",$I$8:$I$5007,"&lt;&gt;مرفوض"))</f>
        <v/>
      </c>
      <c r="P1532" s="25">
        <f>IF(A1532&lt;&gt;"عهدة","",N(F1532)-O1532)</f>
        <v/>
      </c>
      <c r="Q1532" s="26">
        <f>IF(A1532="","",IF(A1532="عهدة",IF(N(F1532)=0,"⚠ أدخل قيمة العهدة",IF(P1532&lt;0,"⛔ عجز / زيادة مصروفات "&amp;TEXT(-P1532,"#,##0"),IF(COUNTIFS($B$8:$B$5007,B1532,$A$8:$A$5007,"مصروف",$I$8:$I$5007,"&lt;&gt;مرفوض",$K$8:$K$5007,"&lt;&gt;نعم")&gt;0,"⚠ "&amp;COUNTIFS($B$8:$B$5007,B1532,$A$8:$A$5007,"مصروف",$I$8:$I$5007,"&lt;&gt;مرفوض",$K$8:$K$5007,"&lt;&gt;نعم")&amp;" مصروف غير مسوى",IF(L1532="تمت التسوية",IF(P1532=0,"✔ متوازنة وتمت التسوية","✔ تمت التسوية – متبقي "&amp;TEXT(P1532,"#,##0")),IF(P1532&gt;0,"متبقي "&amp;TEXT(P1532,"#,##0"),"✔ متوازنة"))))),IF(R1532=0,"⚠ أضف سطر عهدة أولًا",IF(OR(C1532="",N(G1532)=0),"⚠ أكمل التاريخ والقيمة",IF(S1532="","⚠ التاريخ خارج السنة المالية",IF(H1532="","⚠ اختر بند الموازنة",IF(I1532="مرفوض","✖ مرفوض من المدير",IF(I1532&lt;&gt;"موافق","⏳ بانتظار موافقة المدير",IF(K1532&lt;&gt;"نعم","⚠ غير مسوى مع الحسابات","✔ معتمد ومسوى")))))))))</f>
        <v/>
      </c>
      <c r="R1532">
        <f>N(R1531)+IF(A1532="عهدة",1,0)</f>
        <v/>
      </c>
      <c r="S1532">
        <f>IF(C1532="","",IF(AND(C1532&gt;=DATE(2026,9,1),C1532&lt;=DATE(2027,8,31)),(YEAR(C1532)-2026)*12+MONTH(C1532)-8,""))</f>
        <v/>
      </c>
      <c r="T1532">
        <f>IF(AND(A1532="مصروف",R1532&gt;0,I1532="موافق",S1532&lt;&gt;"",H1532&lt;&gt;""),N(G1532),0)</f>
        <v/>
      </c>
    </row>
    <row r="1533">
      <c r="A1533" s="19" t="n"/>
      <c r="B1533" s="20">
        <f>IF(A1533="","",IF(R1533=0,"⚠ أضف سطر عهدة أولًا","DMT-"&amp;TEXT(R1533,"000")))</f>
        <v/>
      </c>
      <c r="C1533" s="21" t="n"/>
      <c r="D1533" s="20">
        <f>IF(C1533="","",IF(S1533="","خارج السنة المالية",INDEX(القوائم!$D$2:$D$13,S1533)))</f>
        <v/>
      </c>
      <c r="E1533" s="22" t="n"/>
      <c r="F1533" s="23" t="n"/>
      <c r="G1533" s="23" t="n"/>
      <c r="H1533" s="22" t="n"/>
      <c r="I1533" s="19" t="n"/>
      <c r="J1533" s="21" t="n"/>
      <c r="K1533" s="19" t="n"/>
      <c r="L1533" s="19" t="n"/>
      <c r="M1533" s="21" t="n"/>
      <c r="N1533" s="22" t="n"/>
      <c r="O1533" s="24">
        <f>IF(A1533&lt;&gt;"عهدة","",SUMIFS($G$8:$G$5007,$B$8:$B$5007,B1533,$A$8:$A$5007,"مصروف",$I$8:$I$5007,"&lt;&gt;مرفوض"))</f>
        <v/>
      </c>
      <c r="P1533" s="25">
        <f>IF(A1533&lt;&gt;"عهدة","",N(F1533)-O1533)</f>
        <v/>
      </c>
      <c r="Q1533" s="26">
        <f>IF(A1533="","",IF(A1533="عهدة",IF(N(F1533)=0,"⚠ أدخل قيمة العهدة",IF(P1533&lt;0,"⛔ عجز / زيادة مصروفات "&amp;TEXT(-P1533,"#,##0"),IF(COUNTIFS($B$8:$B$5007,B1533,$A$8:$A$5007,"مصروف",$I$8:$I$5007,"&lt;&gt;مرفوض",$K$8:$K$5007,"&lt;&gt;نعم")&gt;0,"⚠ "&amp;COUNTIFS($B$8:$B$5007,B1533,$A$8:$A$5007,"مصروف",$I$8:$I$5007,"&lt;&gt;مرفوض",$K$8:$K$5007,"&lt;&gt;نعم")&amp;" مصروف غير مسوى",IF(L1533="تمت التسوية",IF(P1533=0,"✔ متوازنة وتمت التسوية","✔ تمت التسوية – متبقي "&amp;TEXT(P1533,"#,##0")),IF(P1533&gt;0,"متبقي "&amp;TEXT(P1533,"#,##0"),"✔ متوازنة"))))),IF(R1533=0,"⚠ أضف سطر عهدة أولًا",IF(OR(C1533="",N(G1533)=0),"⚠ أكمل التاريخ والقيمة",IF(S1533="","⚠ التاريخ خارج السنة المالية",IF(H1533="","⚠ اختر بند الموازنة",IF(I1533="مرفوض","✖ مرفوض من المدير",IF(I1533&lt;&gt;"موافق","⏳ بانتظار موافقة المدير",IF(K1533&lt;&gt;"نعم","⚠ غير مسوى مع الحسابات","✔ معتمد ومسوى")))))))))</f>
        <v/>
      </c>
      <c r="R1533">
        <f>N(R1532)+IF(A1533="عهدة",1,0)</f>
        <v/>
      </c>
      <c r="S1533">
        <f>IF(C1533="","",IF(AND(C1533&gt;=DATE(2026,9,1),C1533&lt;=DATE(2027,8,31)),(YEAR(C1533)-2026)*12+MONTH(C1533)-8,""))</f>
        <v/>
      </c>
      <c r="T1533">
        <f>IF(AND(A1533="مصروف",R1533&gt;0,I1533="موافق",S1533&lt;&gt;"",H1533&lt;&gt;""),N(G1533),0)</f>
        <v/>
      </c>
    </row>
    <row r="1534">
      <c r="A1534" s="19" t="n"/>
      <c r="B1534" s="20">
        <f>IF(A1534="","",IF(R1534=0,"⚠ أضف سطر عهدة أولًا","DMT-"&amp;TEXT(R1534,"000")))</f>
        <v/>
      </c>
      <c r="C1534" s="21" t="n"/>
      <c r="D1534" s="20">
        <f>IF(C1534="","",IF(S1534="","خارج السنة المالية",INDEX(القوائم!$D$2:$D$13,S1534)))</f>
        <v/>
      </c>
      <c r="E1534" s="22" t="n"/>
      <c r="F1534" s="23" t="n"/>
      <c r="G1534" s="23" t="n"/>
      <c r="H1534" s="22" t="n"/>
      <c r="I1534" s="19" t="n"/>
      <c r="J1534" s="21" t="n"/>
      <c r="K1534" s="19" t="n"/>
      <c r="L1534" s="19" t="n"/>
      <c r="M1534" s="21" t="n"/>
      <c r="N1534" s="22" t="n"/>
      <c r="O1534" s="24">
        <f>IF(A1534&lt;&gt;"عهدة","",SUMIFS($G$8:$G$5007,$B$8:$B$5007,B1534,$A$8:$A$5007,"مصروف",$I$8:$I$5007,"&lt;&gt;مرفوض"))</f>
        <v/>
      </c>
      <c r="P1534" s="25">
        <f>IF(A1534&lt;&gt;"عهدة","",N(F1534)-O1534)</f>
        <v/>
      </c>
      <c r="Q1534" s="26">
        <f>IF(A1534="","",IF(A1534="عهدة",IF(N(F1534)=0,"⚠ أدخل قيمة العهدة",IF(P1534&lt;0,"⛔ عجز / زيادة مصروفات "&amp;TEXT(-P1534,"#,##0"),IF(COUNTIFS($B$8:$B$5007,B1534,$A$8:$A$5007,"مصروف",$I$8:$I$5007,"&lt;&gt;مرفوض",$K$8:$K$5007,"&lt;&gt;نعم")&gt;0,"⚠ "&amp;COUNTIFS($B$8:$B$5007,B1534,$A$8:$A$5007,"مصروف",$I$8:$I$5007,"&lt;&gt;مرفوض",$K$8:$K$5007,"&lt;&gt;نعم")&amp;" مصروف غير مسوى",IF(L1534="تمت التسوية",IF(P1534=0,"✔ متوازنة وتمت التسوية","✔ تمت التسوية – متبقي "&amp;TEXT(P1534,"#,##0")),IF(P1534&gt;0,"متبقي "&amp;TEXT(P1534,"#,##0"),"✔ متوازنة"))))),IF(R1534=0,"⚠ أضف سطر عهدة أولًا",IF(OR(C1534="",N(G1534)=0),"⚠ أكمل التاريخ والقيمة",IF(S1534="","⚠ التاريخ خارج السنة المالية",IF(H1534="","⚠ اختر بند الموازنة",IF(I1534="مرفوض","✖ مرفوض من المدير",IF(I1534&lt;&gt;"موافق","⏳ بانتظار موافقة المدير",IF(K1534&lt;&gt;"نعم","⚠ غير مسوى مع الحسابات","✔ معتمد ومسوى")))))))))</f>
        <v/>
      </c>
      <c r="R1534">
        <f>N(R1533)+IF(A1534="عهدة",1,0)</f>
        <v/>
      </c>
      <c r="S1534">
        <f>IF(C1534="","",IF(AND(C1534&gt;=DATE(2026,9,1),C1534&lt;=DATE(2027,8,31)),(YEAR(C1534)-2026)*12+MONTH(C1534)-8,""))</f>
        <v/>
      </c>
      <c r="T1534">
        <f>IF(AND(A1534="مصروف",R1534&gt;0,I1534="موافق",S1534&lt;&gt;"",H1534&lt;&gt;""),N(G1534),0)</f>
        <v/>
      </c>
    </row>
    <row r="1535">
      <c r="A1535" s="19" t="n"/>
      <c r="B1535" s="20">
        <f>IF(A1535="","",IF(R1535=0,"⚠ أضف سطر عهدة أولًا","DMT-"&amp;TEXT(R1535,"000")))</f>
        <v/>
      </c>
      <c r="C1535" s="21" t="n"/>
      <c r="D1535" s="20">
        <f>IF(C1535="","",IF(S1535="","خارج السنة المالية",INDEX(القوائم!$D$2:$D$13,S1535)))</f>
        <v/>
      </c>
      <c r="E1535" s="22" t="n"/>
      <c r="F1535" s="23" t="n"/>
      <c r="G1535" s="23" t="n"/>
      <c r="H1535" s="22" t="n"/>
      <c r="I1535" s="19" t="n"/>
      <c r="J1535" s="21" t="n"/>
      <c r="K1535" s="19" t="n"/>
      <c r="L1535" s="19" t="n"/>
      <c r="M1535" s="21" t="n"/>
      <c r="N1535" s="22" t="n"/>
      <c r="O1535" s="24">
        <f>IF(A1535&lt;&gt;"عهدة","",SUMIFS($G$8:$G$5007,$B$8:$B$5007,B1535,$A$8:$A$5007,"مصروف",$I$8:$I$5007,"&lt;&gt;مرفوض"))</f>
        <v/>
      </c>
      <c r="P1535" s="25">
        <f>IF(A1535&lt;&gt;"عهدة","",N(F1535)-O1535)</f>
        <v/>
      </c>
      <c r="Q1535" s="26">
        <f>IF(A1535="","",IF(A1535="عهدة",IF(N(F1535)=0,"⚠ أدخل قيمة العهدة",IF(P1535&lt;0,"⛔ عجز / زيادة مصروفات "&amp;TEXT(-P1535,"#,##0"),IF(COUNTIFS($B$8:$B$5007,B1535,$A$8:$A$5007,"مصروف",$I$8:$I$5007,"&lt;&gt;مرفوض",$K$8:$K$5007,"&lt;&gt;نعم")&gt;0,"⚠ "&amp;COUNTIFS($B$8:$B$5007,B1535,$A$8:$A$5007,"مصروف",$I$8:$I$5007,"&lt;&gt;مرفوض",$K$8:$K$5007,"&lt;&gt;نعم")&amp;" مصروف غير مسوى",IF(L1535="تمت التسوية",IF(P1535=0,"✔ متوازنة وتمت التسوية","✔ تمت التسوية – متبقي "&amp;TEXT(P1535,"#,##0")),IF(P1535&gt;0,"متبقي "&amp;TEXT(P1535,"#,##0"),"✔ متوازنة"))))),IF(R1535=0,"⚠ أضف سطر عهدة أولًا",IF(OR(C1535="",N(G1535)=0),"⚠ أكمل التاريخ والقيمة",IF(S1535="","⚠ التاريخ خارج السنة المالية",IF(H1535="","⚠ اختر بند الموازنة",IF(I1535="مرفوض","✖ مرفوض من المدير",IF(I1535&lt;&gt;"موافق","⏳ بانتظار موافقة المدير",IF(K1535&lt;&gt;"نعم","⚠ غير مسوى مع الحسابات","✔ معتمد ومسوى")))))))))</f>
        <v/>
      </c>
      <c r="R1535">
        <f>N(R1534)+IF(A1535="عهدة",1,0)</f>
        <v/>
      </c>
      <c r="S1535">
        <f>IF(C1535="","",IF(AND(C1535&gt;=DATE(2026,9,1),C1535&lt;=DATE(2027,8,31)),(YEAR(C1535)-2026)*12+MONTH(C1535)-8,""))</f>
        <v/>
      </c>
      <c r="T1535">
        <f>IF(AND(A1535="مصروف",R1535&gt;0,I1535="موافق",S1535&lt;&gt;"",H1535&lt;&gt;""),N(G1535),0)</f>
        <v/>
      </c>
    </row>
    <row r="1536">
      <c r="A1536" s="19" t="n"/>
      <c r="B1536" s="20">
        <f>IF(A1536="","",IF(R1536=0,"⚠ أضف سطر عهدة أولًا","DMT-"&amp;TEXT(R1536,"000")))</f>
        <v/>
      </c>
      <c r="C1536" s="21" t="n"/>
      <c r="D1536" s="20">
        <f>IF(C1536="","",IF(S1536="","خارج السنة المالية",INDEX(القوائم!$D$2:$D$13,S1536)))</f>
        <v/>
      </c>
      <c r="E1536" s="22" t="n"/>
      <c r="F1536" s="23" t="n"/>
      <c r="G1536" s="23" t="n"/>
      <c r="H1536" s="22" t="n"/>
      <c r="I1536" s="19" t="n"/>
      <c r="J1536" s="21" t="n"/>
      <c r="K1536" s="19" t="n"/>
      <c r="L1536" s="19" t="n"/>
      <c r="M1536" s="21" t="n"/>
      <c r="N1536" s="22" t="n"/>
      <c r="O1536" s="24">
        <f>IF(A1536&lt;&gt;"عهدة","",SUMIFS($G$8:$G$5007,$B$8:$B$5007,B1536,$A$8:$A$5007,"مصروف",$I$8:$I$5007,"&lt;&gt;مرفوض"))</f>
        <v/>
      </c>
      <c r="P1536" s="25">
        <f>IF(A1536&lt;&gt;"عهدة","",N(F1536)-O1536)</f>
        <v/>
      </c>
      <c r="Q1536" s="26">
        <f>IF(A1536="","",IF(A1536="عهدة",IF(N(F1536)=0,"⚠ أدخل قيمة العهدة",IF(P1536&lt;0,"⛔ عجز / زيادة مصروفات "&amp;TEXT(-P1536,"#,##0"),IF(COUNTIFS($B$8:$B$5007,B1536,$A$8:$A$5007,"مصروف",$I$8:$I$5007,"&lt;&gt;مرفوض",$K$8:$K$5007,"&lt;&gt;نعم")&gt;0,"⚠ "&amp;COUNTIFS($B$8:$B$5007,B1536,$A$8:$A$5007,"مصروف",$I$8:$I$5007,"&lt;&gt;مرفوض",$K$8:$K$5007,"&lt;&gt;نعم")&amp;" مصروف غير مسوى",IF(L1536="تمت التسوية",IF(P1536=0,"✔ متوازنة وتمت التسوية","✔ تمت التسوية – متبقي "&amp;TEXT(P1536,"#,##0")),IF(P1536&gt;0,"متبقي "&amp;TEXT(P1536,"#,##0"),"✔ متوازنة"))))),IF(R1536=0,"⚠ أضف سطر عهدة أولًا",IF(OR(C1536="",N(G1536)=0),"⚠ أكمل التاريخ والقيمة",IF(S1536="","⚠ التاريخ خارج السنة المالية",IF(H1536="","⚠ اختر بند الموازنة",IF(I1536="مرفوض","✖ مرفوض من المدير",IF(I1536&lt;&gt;"موافق","⏳ بانتظار موافقة المدير",IF(K1536&lt;&gt;"نعم","⚠ غير مسوى مع الحسابات","✔ معتمد ومسوى")))))))))</f>
        <v/>
      </c>
      <c r="R1536">
        <f>N(R1535)+IF(A1536="عهدة",1,0)</f>
        <v/>
      </c>
      <c r="S1536">
        <f>IF(C1536="","",IF(AND(C1536&gt;=DATE(2026,9,1),C1536&lt;=DATE(2027,8,31)),(YEAR(C1536)-2026)*12+MONTH(C1536)-8,""))</f>
        <v/>
      </c>
      <c r="T1536">
        <f>IF(AND(A1536="مصروف",R1536&gt;0,I1536="موافق",S1536&lt;&gt;"",H1536&lt;&gt;""),N(G1536),0)</f>
        <v/>
      </c>
    </row>
    <row r="1537">
      <c r="A1537" s="19" t="n"/>
      <c r="B1537" s="20">
        <f>IF(A1537="","",IF(R1537=0,"⚠ أضف سطر عهدة أولًا","DMT-"&amp;TEXT(R1537,"000")))</f>
        <v/>
      </c>
      <c r="C1537" s="21" t="n"/>
      <c r="D1537" s="20">
        <f>IF(C1537="","",IF(S1537="","خارج السنة المالية",INDEX(القوائم!$D$2:$D$13,S1537)))</f>
        <v/>
      </c>
      <c r="E1537" s="22" t="n"/>
      <c r="F1537" s="23" t="n"/>
      <c r="G1537" s="23" t="n"/>
      <c r="H1537" s="22" t="n"/>
      <c r="I1537" s="19" t="n"/>
      <c r="J1537" s="21" t="n"/>
      <c r="K1537" s="19" t="n"/>
      <c r="L1537" s="19" t="n"/>
      <c r="M1537" s="21" t="n"/>
      <c r="N1537" s="22" t="n"/>
      <c r="O1537" s="24">
        <f>IF(A1537&lt;&gt;"عهدة","",SUMIFS($G$8:$G$5007,$B$8:$B$5007,B1537,$A$8:$A$5007,"مصروف",$I$8:$I$5007,"&lt;&gt;مرفوض"))</f>
        <v/>
      </c>
      <c r="P1537" s="25">
        <f>IF(A1537&lt;&gt;"عهدة","",N(F1537)-O1537)</f>
        <v/>
      </c>
      <c r="Q1537" s="26">
        <f>IF(A1537="","",IF(A1537="عهدة",IF(N(F1537)=0,"⚠ أدخل قيمة العهدة",IF(P1537&lt;0,"⛔ عجز / زيادة مصروفات "&amp;TEXT(-P1537,"#,##0"),IF(COUNTIFS($B$8:$B$5007,B1537,$A$8:$A$5007,"مصروف",$I$8:$I$5007,"&lt;&gt;مرفوض",$K$8:$K$5007,"&lt;&gt;نعم")&gt;0,"⚠ "&amp;COUNTIFS($B$8:$B$5007,B1537,$A$8:$A$5007,"مصروف",$I$8:$I$5007,"&lt;&gt;مرفوض",$K$8:$K$5007,"&lt;&gt;نعم")&amp;" مصروف غير مسوى",IF(L1537="تمت التسوية",IF(P1537=0,"✔ متوازنة وتمت التسوية","✔ تمت التسوية – متبقي "&amp;TEXT(P1537,"#,##0")),IF(P1537&gt;0,"متبقي "&amp;TEXT(P1537,"#,##0"),"✔ متوازنة"))))),IF(R1537=0,"⚠ أضف سطر عهدة أولًا",IF(OR(C1537="",N(G1537)=0),"⚠ أكمل التاريخ والقيمة",IF(S1537="","⚠ التاريخ خارج السنة المالية",IF(H1537="","⚠ اختر بند الموازنة",IF(I1537="مرفوض","✖ مرفوض من المدير",IF(I1537&lt;&gt;"موافق","⏳ بانتظار موافقة المدير",IF(K1537&lt;&gt;"نعم","⚠ غير مسوى مع الحسابات","✔ معتمد ومسوى")))))))))</f>
        <v/>
      </c>
      <c r="R1537">
        <f>N(R1536)+IF(A1537="عهدة",1,0)</f>
        <v/>
      </c>
      <c r="S1537">
        <f>IF(C1537="","",IF(AND(C1537&gt;=DATE(2026,9,1),C1537&lt;=DATE(2027,8,31)),(YEAR(C1537)-2026)*12+MONTH(C1537)-8,""))</f>
        <v/>
      </c>
      <c r="T1537">
        <f>IF(AND(A1537="مصروف",R1537&gt;0,I1537="موافق",S1537&lt;&gt;"",H1537&lt;&gt;""),N(G1537),0)</f>
        <v/>
      </c>
    </row>
    <row r="1538">
      <c r="A1538" s="19" t="n"/>
      <c r="B1538" s="20">
        <f>IF(A1538="","",IF(R1538=0,"⚠ أضف سطر عهدة أولًا","DMT-"&amp;TEXT(R1538,"000")))</f>
        <v/>
      </c>
      <c r="C1538" s="21" t="n"/>
      <c r="D1538" s="20">
        <f>IF(C1538="","",IF(S1538="","خارج السنة المالية",INDEX(القوائم!$D$2:$D$13,S1538)))</f>
        <v/>
      </c>
      <c r="E1538" s="22" t="n"/>
      <c r="F1538" s="23" t="n"/>
      <c r="G1538" s="23" t="n"/>
      <c r="H1538" s="22" t="n"/>
      <c r="I1538" s="19" t="n"/>
      <c r="J1538" s="21" t="n"/>
      <c r="K1538" s="19" t="n"/>
      <c r="L1538" s="19" t="n"/>
      <c r="M1538" s="21" t="n"/>
      <c r="N1538" s="22" t="n"/>
      <c r="O1538" s="24">
        <f>IF(A1538&lt;&gt;"عهدة","",SUMIFS($G$8:$G$5007,$B$8:$B$5007,B1538,$A$8:$A$5007,"مصروف",$I$8:$I$5007,"&lt;&gt;مرفوض"))</f>
        <v/>
      </c>
      <c r="P1538" s="25">
        <f>IF(A1538&lt;&gt;"عهدة","",N(F1538)-O1538)</f>
        <v/>
      </c>
      <c r="Q1538" s="26">
        <f>IF(A1538="","",IF(A1538="عهدة",IF(N(F1538)=0,"⚠ أدخل قيمة العهدة",IF(P1538&lt;0,"⛔ عجز / زيادة مصروفات "&amp;TEXT(-P1538,"#,##0"),IF(COUNTIFS($B$8:$B$5007,B1538,$A$8:$A$5007,"مصروف",$I$8:$I$5007,"&lt;&gt;مرفوض",$K$8:$K$5007,"&lt;&gt;نعم")&gt;0,"⚠ "&amp;COUNTIFS($B$8:$B$5007,B1538,$A$8:$A$5007,"مصروف",$I$8:$I$5007,"&lt;&gt;مرفوض",$K$8:$K$5007,"&lt;&gt;نعم")&amp;" مصروف غير مسوى",IF(L1538="تمت التسوية",IF(P1538=0,"✔ متوازنة وتمت التسوية","✔ تمت التسوية – متبقي "&amp;TEXT(P1538,"#,##0")),IF(P1538&gt;0,"متبقي "&amp;TEXT(P1538,"#,##0"),"✔ متوازنة"))))),IF(R1538=0,"⚠ أضف سطر عهدة أولًا",IF(OR(C1538="",N(G1538)=0),"⚠ أكمل التاريخ والقيمة",IF(S1538="","⚠ التاريخ خارج السنة المالية",IF(H1538="","⚠ اختر بند الموازنة",IF(I1538="مرفوض","✖ مرفوض من المدير",IF(I1538&lt;&gt;"موافق","⏳ بانتظار موافقة المدير",IF(K1538&lt;&gt;"نعم","⚠ غير مسوى مع الحسابات","✔ معتمد ومسوى")))))))))</f>
        <v/>
      </c>
      <c r="R1538">
        <f>N(R1537)+IF(A1538="عهدة",1,0)</f>
        <v/>
      </c>
      <c r="S1538">
        <f>IF(C1538="","",IF(AND(C1538&gt;=DATE(2026,9,1),C1538&lt;=DATE(2027,8,31)),(YEAR(C1538)-2026)*12+MONTH(C1538)-8,""))</f>
        <v/>
      </c>
      <c r="T1538">
        <f>IF(AND(A1538="مصروف",R1538&gt;0,I1538="موافق",S1538&lt;&gt;"",H1538&lt;&gt;""),N(G1538),0)</f>
        <v/>
      </c>
    </row>
    <row r="1539">
      <c r="A1539" s="19" t="n"/>
      <c r="B1539" s="20">
        <f>IF(A1539="","",IF(R1539=0,"⚠ أضف سطر عهدة أولًا","DMT-"&amp;TEXT(R1539,"000")))</f>
        <v/>
      </c>
      <c r="C1539" s="21" t="n"/>
      <c r="D1539" s="20">
        <f>IF(C1539="","",IF(S1539="","خارج السنة المالية",INDEX(القوائم!$D$2:$D$13,S1539)))</f>
        <v/>
      </c>
      <c r="E1539" s="22" t="n"/>
      <c r="F1539" s="23" t="n"/>
      <c r="G1539" s="23" t="n"/>
      <c r="H1539" s="22" t="n"/>
      <c r="I1539" s="19" t="n"/>
      <c r="J1539" s="21" t="n"/>
      <c r="K1539" s="19" t="n"/>
      <c r="L1539" s="19" t="n"/>
      <c r="M1539" s="21" t="n"/>
      <c r="N1539" s="22" t="n"/>
      <c r="O1539" s="24">
        <f>IF(A1539&lt;&gt;"عهدة","",SUMIFS($G$8:$G$5007,$B$8:$B$5007,B1539,$A$8:$A$5007,"مصروف",$I$8:$I$5007,"&lt;&gt;مرفوض"))</f>
        <v/>
      </c>
      <c r="P1539" s="25">
        <f>IF(A1539&lt;&gt;"عهدة","",N(F1539)-O1539)</f>
        <v/>
      </c>
      <c r="Q1539" s="26">
        <f>IF(A1539="","",IF(A1539="عهدة",IF(N(F1539)=0,"⚠ أدخل قيمة العهدة",IF(P1539&lt;0,"⛔ عجز / زيادة مصروفات "&amp;TEXT(-P1539,"#,##0"),IF(COUNTIFS($B$8:$B$5007,B1539,$A$8:$A$5007,"مصروف",$I$8:$I$5007,"&lt;&gt;مرفوض",$K$8:$K$5007,"&lt;&gt;نعم")&gt;0,"⚠ "&amp;COUNTIFS($B$8:$B$5007,B1539,$A$8:$A$5007,"مصروف",$I$8:$I$5007,"&lt;&gt;مرفوض",$K$8:$K$5007,"&lt;&gt;نعم")&amp;" مصروف غير مسوى",IF(L1539="تمت التسوية",IF(P1539=0,"✔ متوازنة وتمت التسوية","✔ تمت التسوية – متبقي "&amp;TEXT(P1539,"#,##0")),IF(P1539&gt;0,"متبقي "&amp;TEXT(P1539,"#,##0"),"✔ متوازنة"))))),IF(R1539=0,"⚠ أضف سطر عهدة أولًا",IF(OR(C1539="",N(G1539)=0),"⚠ أكمل التاريخ والقيمة",IF(S1539="","⚠ التاريخ خارج السنة المالية",IF(H1539="","⚠ اختر بند الموازنة",IF(I1539="مرفوض","✖ مرفوض من المدير",IF(I1539&lt;&gt;"موافق","⏳ بانتظار موافقة المدير",IF(K1539&lt;&gt;"نعم","⚠ غير مسوى مع الحسابات","✔ معتمد ومسوى")))))))))</f>
        <v/>
      </c>
      <c r="R1539">
        <f>N(R1538)+IF(A1539="عهدة",1,0)</f>
        <v/>
      </c>
      <c r="S1539">
        <f>IF(C1539="","",IF(AND(C1539&gt;=DATE(2026,9,1),C1539&lt;=DATE(2027,8,31)),(YEAR(C1539)-2026)*12+MONTH(C1539)-8,""))</f>
        <v/>
      </c>
      <c r="T1539">
        <f>IF(AND(A1539="مصروف",R1539&gt;0,I1539="موافق",S1539&lt;&gt;"",H1539&lt;&gt;""),N(G1539),0)</f>
        <v/>
      </c>
    </row>
    <row r="1540">
      <c r="A1540" s="19" t="n"/>
      <c r="B1540" s="20">
        <f>IF(A1540="","",IF(R1540=0,"⚠ أضف سطر عهدة أولًا","DMT-"&amp;TEXT(R1540,"000")))</f>
        <v/>
      </c>
      <c r="C1540" s="21" t="n"/>
      <c r="D1540" s="20">
        <f>IF(C1540="","",IF(S1540="","خارج السنة المالية",INDEX(القوائم!$D$2:$D$13,S1540)))</f>
        <v/>
      </c>
      <c r="E1540" s="22" t="n"/>
      <c r="F1540" s="23" t="n"/>
      <c r="G1540" s="23" t="n"/>
      <c r="H1540" s="22" t="n"/>
      <c r="I1540" s="19" t="n"/>
      <c r="J1540" s="21" t="n"/>
      <c r="K1540" s="19" t="n"/>
      <c r="L1540" s="19" t="n"/>
      <c r="M1540" s="21" t="n"/>
      <c r="N1540" s="22" t="n"/>
      <c r="O1540" s="24">
        <f>IF(A1540&lt;&gt;"عهدة","",SUMIFS($G$8:$G$5007,$B$8:$B$5007,B1540,$A$8:$A$5007,"مصروف",$I$8:$I$5007,"&lt;&gt;مرفوض"))</f>
        <v/>
      </c>
      <c r="P1540" s="25">
        <f>IF(A1540&lt;&gt;"عهدة","",N(F1540)-O1540)</f>
        <v/>
      </c>
      <c r="Q1540" s="26">
        <f>IF(A1540="","",IF(A1540="عهدة",IF(N(F1540)=0,"⚠ أدخل قيمة العهدة",IF(P1540&lt;0,"⛔ عجز / زيادة مصروفات "&amp;TEXT(-P1540,"#,##0"),IF(COUNTIFS($B$8:$B$5007,B1540,$A$8:$A$5007,"مصروف",$I$8:$I$5007,"&lt;&gt;مرفوض",$K$8:$K$5007,"&lt;&gt;نعم")&gt;0,"⚠ "&amp;COUNTIFS($B$8:$B$5007,B1540,$A$8:$A$5007,"مصروف",$I$8:$I$5007,"&lt;&gt;مرفوض",$K$8:$K$5007,"&lt;&gt;نعم")&amp;" مصروف غير مسوى",IF(L1540="تمت التسوية",IF(P1540=0,"✔ متوازنة وتمت التسوية","✔ تمت التسوية – متبقي "&amp;TEXT(P1540,"#,##0")),IF(P1540&gt;0,"متبقي "&amp;TEXT(P1540,"#,##0"),"✔ متوازنة"))))),IF(R1540=0,"⚠ أضف سطر عهدة أولًا",IF(OR(C1540="",N(G1540)=0),"⚠ أكمل التاريخ والقيمة",IF(S1540="","⚠ التاريخ خارج السنة المالية",IF(H1540="","⚠ اختر بند الموازنة",IF(I1540="مرفوض","✖ مرفوض من المدير",IF(I1540&lt;&gt;"موافق","⏳ بانتظار موافقة المدير",IF(K1540&lt;&gt;"نعم","⚠ غير مسوى مع الحسابات","✔ معتمد ومسوى")))))))))</f>
        <v/>
      </c>
      <c r="R1540">
        <f>N(R1539)+IF(A1540="عهدة",1,0)</f>
        <v/>
      </c>
      <c r="S1540">
        <f>IF(C1540="","",IF(AND(C1540&gt;=DATE(2026,9,1),C1540&lt;=DATE(2027,8,31)),(YEAR(C1540)-2026)*12+MONTH(C1540)-8,""))</f>
        <v/>
      </c>
      <c r="T1540">
        <f>IF(AND(A1540="مصروف",R1540&gt;0,I1540="موافق",S1540&lt;&gt;"",H1540&lt;&gt;""),N(G1540),0)</f>
        <v/>
      </c>
    </row>
    <row r="1541">
      <c r="A1541" s="19" t="n"/>
      <c r="B1541" s="20">
        <f>IF(A1541="","",IF(R1541=0,"⚠ أضف سطر عهدة أولًا","DMT-"&amp;TEXT(R1541,"000")))</f>
        <v/>
      </c>
      <c r="C1541" s="21" t="n"/>
      <c r="D1541" s="20">
        <f>IF(C1541="","",IF(S1541="","خارج السنة المالية",INDEX(القوائم!$D$2:$D$13,S1541)))</f>
        <v/>
      </c>
      <c r="E1541" s="22" t="n"/>
      <c r="F1541" s="23" t="n"/>
      <c r="G1541" s="23" t="n"/>
      <c r="H1541" s="22" t="n"/>
      <c r="I1541" s="19" t="n"/>
      <c r="J1541" s="21" t="n"/>
      <c r="K1541" s="19" t="n"/>
      <c r="L1541" s="19" t="n"/>
      <c r="M1541" s="21" t="n"/>
      <c r="N1541" s="22" t="n"/>
      <c r="O1541" s="24">
        <f>IF(A1541&lt;&gt;"عهدة","",SUMIFS($G$8:$G$5007,$B$8:$B$5007,B1541,$A$8:$A$5007,"مصروف",$I$8:$I$5007,"&lt;&gt;مرفوض"))</f>
        <v/>
      </c>
      <c r="P1541" s="25">
        <f>IF(A1541&lt;&gt;"عهدة","",N(F1541)-O1541)</f>
        <v/>
      </c>
      <c r="Q1541" s="26">
        <f>IF(A1541="","",IF(A1541="عهدة",IF(N(F1541)=0,"⚠ أدخل قيمة العهدة",IF(P1541&lt;0,"⛔ عجز / زيادة مصروفات "&amp;TEXT(-P1541,"#,##0"),IF(COUNTIFS($B$8:$B$5007,B1541,$A$8:$A$5007,"مصروف",$I$8:$I$5007,"&lt;&gt;مرفوض",$K$8:$K$5007,"&lt;&gt;نعم")&gt;0,"⚠ "&amp;COUNTIFS($B$8:$B$5007,B1541,$A$8:$A$5007,"مصروف",$I$8:$I$5007,"&lt;&gt;مرفوض",$K$8:$K$5007,"&lt;&gt;نعم")&amp;" مصروف غير مسوى",IF(L1541="تمت التسوية",IF(P1541=0,"✔ متوازنة وتمت التسوية","✔ تمت التسوية – متبقي "&amp;TEXT(P1541,"#,##0")),IF(P1541&gt;0,"متبقي "&amp;TEXT(P1541,"#,##0"),"✔ متوازنة"))))),IF(R1541=0,"⚠ أضف سطر عهدة أولًا",IF(OR(C1541="",N(G1541)=0),"⚠ أكمل التاريخ والقيمة",IF(S1541="","⚠ التاريخ خارج السنة المالية",IF(H1541="","⚠ اختر بند الموازنة",IF(I1541="مرفوض","✖ مرفوض من المدير",IF(I1541&lt;&gt;"موافق","⏳ بانتظار موافقة المدير",IF(K1541&lt;&gt;"نعم","⚠ غير مسوى مع الحسابات","✔ معتمد ومسوى")))))))))</f>
        <v/>
      </c>
      <c r="R1541">
        <f>N(R1540)+IF(A1541="عهدة",1,0)</f>
        <v/>
      </c>
      <c r="S1541">
        <f>IF(C1541="","",IF(AND(C1541&gt;=DATE(2026,9,1),C1541&lt;=DATE(2027,8,31)),(YEAR(C1541)-2026)*12+MONTH(C1541)-8,""))</f>
        <v/>
      </c>
      <c r="T1541">
        <f>IF(AND(A1541="مصروف",R1541&gt;0,I1541="موافق",S1541&lt;&gt;"",H1541&lt;&gt;""),N(G1541),0)</f>
        <v/>
      </c>
    </row>
    <row r="1542">
      <c r="A1542" s="19" t="n"/>
      <c r="B1542" s="20">
        <f>IF(A1542="","",IF(R1542=0,"⚠ أضف سطر عهدة أولًا","DMT-"&amp;TEXT(R1542,"000")))</f>
        <v/>
      </c>
      <c r="C1542" s="21" t="n"/>
      <c r="D1542" s="20">
        <f>IF(C1542="","",IF(S1542="","خارج السنة المالية",INDEX(القوائم!$D$2:$D$13,S1542)))</f>
        <v/>
      </c>
      <c r="E1542" s="22" t="n"/>
      <c r="F1542" s="23" t="n"/>
      <c r="G1542" s="23" t="n"/>
      <c r="H1542" s="22" t="n"/>
      <c r="I1542" s="19" t="n"/>
      <c r="J1542" s="21" t="n"/>
      <c r="K1542" s="19" t="n"/>
      <c r="L1542" s="19" t="n"/>
      <c r="M1542" s="21" t="n"/>
      <c r="N1542" s="22" t="n"/>
      <c r="O1542" s="24">
        <f>IF(A1542&lt;&gt;"عهدة","",SUMIFS($G$8:$G$5007,$B$8:$B$5007,B1542,$A$8:$A$5007,"مصروف",$I$8:$I$5007,"&lt;&gt;مرفوض"))</f>
        <v/>
      </c>
      <c r="P1542" s="25">
        <f>IF(A1542&lt;&gt;"عهدة","",N(F1542)-O1542)</f>
        <v/>
      </c>
      <c r="Q1542" s="26">
        <f>IF(A1542="","",IF(A1542="عهدة",IF(N(F1542)=0,"⚠ أدخل قيمة العهدة",IF(P1542&lt;0,"⛔ عجز / زيادة مصروفات "&amp;TEXT(-P1542,"#,##0"),IF(COUNTIFS($B$8:$B$5007,B1542,$A$8:$A$5007,"مصروف",$I$8:$I$5007,"&lt;&gt;مرفوض",$K$8:$K$5007,"&lt;&gt;نعم")&gt;0,"⚠ "&amp;COUNTIFS($B$8:$B$5007,B1542,$A$8:$A$5007,"مصروف",$I$8:$I$5007,"&lt;&gt;مرفوض",$K$8:$K$5007,"&lt;&gt;نعم")&amp;" مصروف غير مسوى",IF(L1542="تمت التسوية",IF(P1542=0,"✔ متوازنة وتمت التسوية","✔ تمت التسوية – متبقي "&amp;TEXT(P1542,"#,##0")),IF(P1542&gt;0,"متبقي "&amp;TEXT(P1542,"#,##0"),"✔ متوازنة"))))),IF(R1542=0,"⚠ أضف سطر عهدة أولًا",IF(OR(C1542="",N(G1542)=0),"⚠ أكمل التاريخ والقيمة",IF(S1542="","⚠ التاريخ خارج السنة المالية",IF(H1542="","⚠ اختر بند الموازنة",IF(I1542="مرفوض","✖ مرفوض من المدير",IF(I1542&lt;&gt;"موافق","⏳ بانتظار موافقة المدير",IF(K1542&lt;&gt;"نعم","⚠ غير مسوى مع الحسابات","✔ معتمد ومسوى")))))))))</f>
        <v/>
      </c>
      <c r="R1542">
        <f>N(R1541)+IF(A1542="عهدة",1,0)</f>
        <v/>
      </c>
      <c r="S1542">
        <f>IF(C1542="","",IF(AND(C1542&gt;=DATE(2026,9,1),C1542&lt;=DATE(2027,8,31)),(YEAR(C1542)-2026)*12+MONTH(C1542)-8,""))</f>
        <v/>
      </c>
      <c r="T1542">
        <f>IF(AND(A1542="مصروف",R1542&gt;0,I1542="موافق",S1542&lt;&gt;"",H1542&lt;&gt;""),N(G1542),0)</f>
        <v/>
      </c>
    </row>
    <row r="1543">
      <c r="A1543" s="19" t="n"/>
      <c r="B1543" s="20">
        <f>IF(A1543="","",IF(R1543=0,"⚠ أضف سطر عهدة أولًا","DMT-"&amp;TEXT(R1543,"000")))</f>
        <v/>
      </c>
      <c r="C1543" s="21" t="n"/>
      <c r="D1543" s="20">
        <f>IF(C1543="","",IF(S1543="","خارج السنة المالية",INDEX(القوائم!$D$2:$D$13,S1543)))</f>
        <v/>
      </c>
      <c r="E1543" s="22" t="n"/>
      <c r="F1543" s="23" t="n"/>
      <c r="G1543" s="23" t="n"/>
      <c r="H1543" s="22" t="n"/>
      <c r="I1543" s="19" t="n"/>
      <c r="J1543" s="21" t="n"/>
      <c r="K1543" s="19" t="n"/>
      <c r="L1543" s="19" t="n"/>
      <c r="M1543" s="21" t="n"/>
      <c r="N1543" s="22" t="n"/>
      <c r="O1543" s="24">
        <f>IF(A1543&lt;&gt;"عهدة","",SUMIFS($G$8:$G$5007,$B$8:$B$5007,B1543,$A$8:$A$5007,"مصروف",$I$8:$I$5007,"&lt;&gt;مرفوض"))</f>
        <v/>
      </c>
      <c r="P1543" s="25">
        <f>IF(A1543&lt;&gt;"عهدة","",N(F1543)-O1543)</f>
        <v/>
      </c>
      <c r="Q1543" s="26">
        <f>IF(A1543="","",IF(A1543="عهدة",IF(N(F1543)=0,"⚠ أدخل قيمة العهدة",IF(P1543&lt;0,"⛔ عجز / زيادة مصروفات "&amp;TEXT(-P1543,"#,##0"),IF(COUNTIFS($B$8:$B$5007,B1543,$A$8:$A$5007,"مصروف",$I$8:$I$5007,"&lt;&gt;مرفوض",$K$8:$K$5007,"&lt;&gt;نعم")&gt;0,"⚠ "&amp;COUNTIFS($B$8:$B$5007,B1543,$A$8:$A$5007,"مصروف",$I$8:$I$5007,"&lt;&gt;مرفوض",$K$8:$K$5007,"&lt;&gt;نعم")&amp;" مصروف غير مسوى",IF(L1543="تمت التسوية",IF(P1543=0,"✔ متوازنة وتمت التسوية","✔ تمت التسوية – متبقي "&amp;TEXT(P1543,"#,##0")),IF(P1543&gt;0,"متبقي "&amp;TEXT(P1543,"#,##0"),"✔ متوازنة"))))),IF(R1543=0,"⚠ أضف سطر عهدة أولًا",IF(OR(C1543="",N(G1543)=0),"⚠ أكمل التاريخ والقيمة",IF(S1543="","⚠ التاريخ خارج السنة المالية",IF(H1543="","⚠ اختر بند الموازنة",IF(I1543="مرفوض","✖ مرفوض من المدير",IF(I1543&lt;&gt;"موافق","⏳ بانتظار موافقة المدير",IF(K1543&lt;&gt;"نعم","⚠ غير مسوى مع الحسابات","✔ معتمد ومسوى")))))))))</f>
        <v/>
      </c>
      <c r="R1543">
        <f>N(R1542)+IF(A1543="عهدة",1,0)</f>
        <v/>
      </c>
      <c r="S1543">
        <f>IF(C1543="","",IF(AND(C1543&gt;=DATE(2026,9,1),C1543&lt;=DATE(2027,8,31)),(YEAR(C1543)-2026)*12+MONTH(C1543)-8,""))</f>
        <v/>
      </c>
      <c r="T1543">
        <f>IF(AND(A1543="مصروف",R1543&gt;0,I1543="موافق",S1543&lt;&gt;"",H1543&lt;&gt;""),N(G1543),0)</f>
        <v/>
      </c>
    </row>
    <row r="1544">
      <c r="A1544" s="19" t="n"/>
      <c r="B1544" s="20">
        <f>IF(A1544="","",IF(R1544=0,"⚠ أضف سطر عهدة أولًا","DMT-"&amp;TEXT(R1544,"000")))</f>
        <v/>
      </c>
      <c r="C1544" s="21" t="n"/>
      <c r="D1544" s="20">
        <f>IF(C1544="","",IF(S1544="","خارج السنة المالية",INDEX(القوائم!$D$2:$D$13,S1544)))</f>
        <v/>
      </c>
      <c r="E1544" s="22" t="n"/>
      <c r="F1544" s="23" t="n"/>
      <c r="G1544" s="23" t="n"/>
      <c r="H1544" s="22" t="n"/>
      <c r="I1544" s="19" t="n"/>
      <c r="J1544" s="21" t="n"/>
      <c r="K1544" s="19" t="n"/>
      <c r="L1544" s="19" t="n"/>
      <c r="M1544" s="21" t="n"/>
      <c r="N1544" s="22" t="n"/>
      <c r="O1544" s="24">
        <f>IF(A1544&lt;&gt;"عهدة","",SUMIFS($G$8:$G$5007,$B$8:$B$5007,B1544,$A$8:$A$5007,"مصروف",$I$8:$I$5007,"&lt;&gt;مرفوض"))</f>
        <v/>
      </c>
      <c r="P1544" s="25">
        <f>IF(A1544&lt;&gt;"عهدة","",N(F1544)-O1544)</f>
        <v/>
      </c>
      <c r="Q1544" s="26">
        <f>IF(A1544="","",IF(A1544="عهدة",IF(N(F1544)=0,"⚠ أدخل قيمة العهدة",IF(P1544&lt;0,"⛔ عجز / زيادة مصروفات "&amp;TEXT(-P1544,"#,##0"),IF(COUNTIFS($B$8:$B$5007,B1544,$A$8:$A$5007,"مصروف",$I$8:$I$5007,"&lt;&gt;مرفوض",$K$8:$K$5007,"&lt;&gt;نعم")&gt;0,"⚠ "&amp;COUNTIFS($B$8:$B$5007,B1544,$A$8:$A$5007,"مصروف",$I$8:$I$5007,"&lt;&gt;مرفوض",$K$8:$K$5007,"&lt;&gt;نعم")&amp;" مصروف غير مسوى",IF(L1544="تمت التسوية",IF(P1544=0,"✔ متوازنة وتمت التسوية","✔ تمت التسوية – متبقي "&amp;TEXT(P1544,"#,##0")),IF(P1544&gt;0,"متبقي "&amp;TEXT(P1544,"#,##0"),"✔ متوازنة"))))),IF(R1544=0,"⚠ أضف سطر عهدة أولًا",IF(OR(C1544="",N(G1544)=0),"⚠ أكمل التاريخ والقيمة",IF(S1544="","⚠ التاريخ خارج السنة المالية",IF(H1544="","⚠ اختر بند الموازنة",IF(I1544="مرفوض","✖ مرفوض من المدير",IF(I1544&lt;&gt;"موافق","⏳ بانتظار موافقة المدير",IF(K1544&lt;&gt;"نعم","⚠ غير مسوى مع الحسابات","✔ معتمد ومسوى")))))))))</f>
        <v/>
      </c>
      <c r="R1544">
        <f>N(R1543)+IF(A1544="عهدة",1,0)</f>
        <v/>
      </c>
      <c r="S1544">
        <f>IF(C1544="","",IF(AND(C1544&gt;=DATE(2026,9,1),C1544&lt;=DATE(2027,8,31)),(YEAR(C1544)-2026)*12+MONTH(C1544)-8,""))</f>
        <v/>
      </c>
      <c r="T1544">
        <f>IF(AND(A1544="مصروف",R1544&gt;0,I1544="موافق",S1544&lt;&gt;"",H1544&lt;&gt;""),N(G1544),0)</f>
        <v/>
      </c>
    </row>
    <row r="1545">
      <c r="A1545" s="19" t="n"/>
      <c r="B1545" s="20">
        <f>IF(A1545="","",IF(R1545=0,"⚠ أضف سطر عهدة أولًا","DMT-"&amp;TEXT(R1545,"000")))</f>
        <v/>
      </c>
      <c r="C1545" s="21" t="n"/>
      <c r="D1545" s="20">
        <f>IF(C1545="","",IF(S1545="","خارج السنة المالية",INDEX(القوائم!$D$2:$D$13,S1545)))</f>
        <v/>
      </c>
      <c r="E1545" s="22" t="n"/>
      <c r="F1545" s="23" t="n"/>
      <c r="G1545" s="23" t="n"/>
      <c r="H1545" s="22" t="n"/>
      <c r="I1545" s="19" t="n"/>
      <c r="J1545" s="21" t="n"/>
      <c r="K1545" s="19" t="n"/>
      <c r="L1545" s="19" t="n"/>
      <c r="M1545" s="21" t="n"/>
      <c r="N1545" s="22" t="n"/>
      <c r="O1545" s="24">
        <f>IF(A1545&lt;&gt;"عهدة","",SUMIFS($G$8:$G$5007,$B$8:$B$5007,B1545,$A$8:$A$5007,"مصروف",$I$8:$I$5007,"&lt;&gt;مرفوض"))</f>
        <v/>
      </c>
      <c r="P1545" s="25">
        <f>IF(A1545&lt;&gt;"عهدة","",N(F1545)-O1545)</f>
        <v/>
      </c>
      <c r="Q1545" s="26">
        <f>IF(A1545="","",IF(A1545="عهدة",IF(N(F1545)=0,"⚠ أدخل قيمة العهدة",IF(P1545&lt;0,"⛔ عجز / زيادة مصروفات "&amp;TEXT(-P1545,"#,##0"),IF(COUNTIFS($B$8:$B$5007,B1545,$A$8:$A$5007,"مصروف",$I$8:$I$5007,"&lt;&gt;مرفوض",$K$8:$K$5007,"&lt;&gt;نعم")&gt;0,"⚠ "&amp;COUNTIFS($B$8:$B$5007,B1545,$A$8:$A$5007,"مصروف",$I$8:$I$5007,"&lt;&gt;مرفوض",$K$8:$K$5007,"&lt;&gt;نعم")&amp;" مصروف غير مسوى",IF(L1545="تمت التسوية",IF(P1545=0,"✔ متوازنة وتمت التسوية","✔ تمت التسوية – متبقي "&amp;TEXT(P1545,"#,##0")),IF(P1545&gt;0,"متبقي "&amp;TEXT(P1545,"#,##0"),"✔ متوازنة"))))),IF(R1545=0,"⚠ أضف سطر عهدة أولًا",IF(OR(C1545="",N(G1545)=0),"⚠ أكمل التاريخ والقيمة",IF(S1545="","⚠ التاريخ خارج السنة المالية",IF(H1545="","⚠ اختر بند الموازنة",IF(I1545="مرفوض","✖ مرفوض من المدير",IF(I1545&lt;&gt;"موافق","⏳ بانتظار موافقة المدير",IF(K1545&lt;&gt;"نعم","⚠ غير مسوى مع الحسابات","✔ معتمد ومسوى")))))))))</f>
        <v/>
      </c>
      <c r="R1545">
        <f>N(R1544)+IF(A1545="عهدة",1,0)</f>
        <v/>
      </c>
      <c r="S1545">
        <f>IF(C1545="","",IF(AND(C1545&gt;=DATE(2026,9,1),C1545&lt;=DATE(2027,8,31)),(YEAR(C1545)-2026)*12+MONTH(C1545)-8,""))</f>
        <v/>
      </c>
      <c r="T1545">
        <f>IF(AND(A1545="مصروف",R1545&gt;0,I1545="موافق",S1545&lt;&gt;"",H1545&lt;&gt;""),N(G1545),0)</f>
        <v/>
      </c>
    </row>
    <row r="1546">
      <c r="A1546" s="19" t="n"/>
      <c r="B1546" s="20">
        <f>IF(A1546="","",IF(R1546=0,"⚠ أضف سطر عهدة أولًا","DMT-"&amp;TEXT(R1546,"000")))</f>
        <v/>
      </c>
      <c r="C1546" s="21" t="n"/>
      <c r="D1546" s="20">
        <f>IF(C1546="","",IF(S1546="","خارج السنة المالية",INDEX(القوائم!$D$2:$D$13,S1546)))</f>
        <v/>
      </c>
      <c r="E1546" s="22" t="n"/>
      <c r="F1546" s="23" t="n"/>
      <c r="G1546" s="23" t="n"/>
      <c r="H1546" s="22" t="n"/>
      <c r="I1546" s="19" t="n"/>
      <c r="J1546" s="21" t="n"/>
      <c r="K1546" s="19" t="n"/>
      <c r="L1546" s="19" t="n"/>
      <c r="M1546" s="21" t="n"/>
      <c r="N1546" s="22" t="n"/>
      <c r="O1546" s="24">
        <f>IF(A1546&lt;&gt;"عهدة","",SUMIFS($G$8:$G$5007,$B$8:$B$5007,B1546,$A$8:$A$5007,"مصروف",$I$8:$I$5007,"&lt;&gt;مرفوض"))</f>
        <v/>
      </c>
      <c r="P1546" s="25">
        <f>IF(A1546&lt;&gt;"عهدة","",N(F1546)-O1546)</f>
        <v/>
      </c>
      <c r="Q1546" s="26">
        <f>IF(A1546="","",IF(A1546="عهدة",IF(N(F1546)=0,"⚠ أدخل قيمة العهدة",IF(P1546&lt;0,"⛔ عجز / زيادة مصروفات "&amp;TEXT(-P1546,"#,##0"),IF(COUNTIFS($B$8:$B$5007,B1546,$A$8:$A$5007,"مصروف",$I$8:$I$5007,"&lt;&gt;مرفوض",$K$8:$K$5007,"&lt;&gt;نعم")&gt;0,"⚠ "&amp;COUNTIFS($B$8:$B$5007,B1546,$A$8:$A$5007,"مصروف",$I$8:$I$5007,"&lt;&gt;مرفوض",$K$8:$K$5007,"&lt;&gt;نعم")&amp;" مصروف غير مسوى",IF(L1546="تمت التسوية",IF(P1546=0,"✔ متوازنة وتمت التسوية","✔ تمت التسوية – متبقي "&amp;TEXT(P1546,"#,##0")),IF(P1546&gt;0,"متبقي "&amp;TEXT(P1546,"#,##0"),"✔ متوازنة"))))),IF(R1546=0,"⚠ أضف سطر عهدة أولًا",IF(OR(C1546="",N(G1546)=0),"⚠ أكمل التاريخ والقيمة",IF(S1546="","⚠ التاريخ خارج السنة المالية",IF(H1546="","⚠ اختر بند الموازنة",IF(I1546="مرفوض","✖ مرفوض من المدير",IF(I1546&lt;&gt;"موافق","⏳ بانتظار موافقة المدير",IF(K1546&lt;&gt;"نعم","⚠ غير مسوى مع الحسابات","✔ معتمد ومسوى")))))))))</f>
        <v/>
      </c>
      <c r="R1546">
        <f>N(R1545)+IF(A1546="عهدة",1,0)</f>
        <v/>
      </c>
      <c r="S1546">
        <f>IF(C1546="","",IF(AND(C1546&gt;=DATE(2026,9,1),C1546&lt;=DATE(2027,8,31)),(YEAR(C1546)-2026)*12+MONTH(C1546)-8,""))</f>
        <v/>
      </c>
      <c r="T1546">
        <f>IF(AND(A1546="مصروف",R1546&gt;0,I1546="موافق",S1546&lt;&gt;"",H1546&lt;&gt;""),N(G1546),0)</f>
        <v/>
      </c>
    </row>
    <row r="1547">
      <c r="A1547" s="19" t="n"/>
      <c r="B1547" s="20">
        <f>IF(A1547="","",IF(R1547=0,"⚠ أضف سطر عهدة أولًا","DMT-"&amp;TEXT(R1547,"000")))</f>
        <v/>
      </c>
      <c r="C1547" s="21" t="n"/>
      <c r="D1547" s="20">
        <f>IF(C1547="","",IF(S1547="","خارج السنة المالية",INDEX(القوائم!$D$2:$D$13,S1547)))</f>
        <v/>
      </c>
      <c r="E1547" s="22" t="n"/>
      <c r="F1547" s="23" t="n"/>
      <c r="G1547" s="23" t="n"/>
      <c r="H1547" s="22" t="n"/>
      <c r="I1547" s="19" t="n"/>
      <c r="J1547" s="21" t="n"/>
      <c r="K1547" s="19" t="n"/>
      <c r="L1547" s="19" t="n"/>
      <c r="M1547" s="21" t="n"/>
      <c r="N1547" s="22" t="n"/>
      <c r="O1547" s="24">
        <f>IF(A1547&lt;&gt;"عهدة","",SUMIFS($G$8:$G$5007,$B$8:$B$5007,B1547,$A$8:$A$5007,"مصروف",$I$8:$I$5007,"&lt;&gt;مرفوض"))</f>
        <v/>
      </c>
      <c r="P1547" s="25">
        <f>IF(A1547&lt;&gt;"عهدة","",N(F1547)-O1547)</f>
        <v/>
      </c>
      <c r="Q1547" s="26">
        <f>IF(A1547="","",IF(A1547="عهدة",IF(N(F1547)=0,"⚠ أدخل قيمة العهدة",IF(P1547&lt;0,"⛔ عجز / زيادة مصروفات "&amp;TEXT(-P1547,"#,##0"),IF(COUNTIFS($B$8:$B$5007,B1547,$A$8:$A$5007,"مصروف",$I$8:$I$5007,"&lt;&gt;مرفوض",$K$8:$K$5007,"&lt;&gt;نعم")&gt;0,"⚠ "&amp;COUNTIFS($B$8:$B$5007,B1547,$A$8:$A$5007,"مصروف",$I$8:$I$5007,"&lt;&gt;مرفوض",$K$8:$K$5007,"&lt;&gt;نعم")&amp;" مصروف غير مسوى",IF(L1547="تمت التسوية",IF(P1547=0,"✔ متوازنة وتمت التسوية","✔ تمت التسوية – متبقي "&amp;TEXT(P1547,"#,##0")),IF(P1547&gt;0,"متبقي "&amp;TEXT(P1547,"#,##0"),"✔ متوازنة"))))),IF(R1547=0,"⚠ أضف سطر عهدة أولًا",IF(OR(C1547="",N(G1547)=0),"⚠ أكمل التاريخ والقيمة",IF(S1547="","⚠ التاريخ خارج السنة المالية",IF(H1547="","⚠ اختر بند الموازنة",IF(I1547="مرفوض","✖ مرفوض من المدير",IF(I1547&lt;&gt;"موافق","⏳ بانتظار موافقة المدير",IF(K1547&lt;&gt;"نعم","⚠ غير مسوى مع الحسابات","✔ معتمد ومسوى")))))))))</f>
        <v/>
      </c>
      <c r="R1547">
        <f>N(R1546)+IF(A1547="عهدة",1,0)</f>
        <v/>
      </c>
      <c r="S1547">
        <f>IF(C1547="","",IF(AND(C1547&gt;=DATE(2026,9,1),C1547&lt;=DATE(2027,8,31)),(YEAR(C1547)-2026)*12+MONTH(C1547)-8,""))</f>
        <v/>
      </c>
      <c r="T1547">
        <f>IF(AND(A1547="مصروف",R1547&gt;0,I1547="موافق",S1547&lt;&gt;"",H1547&lt;&gt;""),N(G1547),0)</f>
        <v/>
      </c>
    </row>
    <row r="1548">
      <c r="A1548" s="19" t="n"/>
      <c r="B1548" s="20">
        <f>IF(A1548="","",IF(R1548=0,"⚠ أضف سطر عهدة أولًا","DMT-"&amp;TEXT(R1548,"000")))</f>
        <v/>
      </c>
      <c r="C1548" s="21" t="n"/>
      <c r="D1548" s="20">
        <f>IF(C1548="","",IF(S1548="","خارج السنة المالية",INDEX(القوائم!$D$2:$D$13,S1548)))</f>
        <v/>
      </c>
      <c r="E1548" s="22" t="n"/>
      <c r="F1548" s="23" t="n"/>
      <c r="G1548" s="23" t="n"/>
      <c r="H1548" s="22" t="n"/>
      <c r="I1548" s="19" t="n"/>
      <c r="J1548" s="21" t="n"/>
      <c r="K1548" s="19" t="n"/>
      <c r="L1548" s="19" t="n"/>
      <c r="M1548" s="21" t="n"/>
      <c r="N1548" s="22" t="n"/>
      <c r="O1548" s="24">
        <f>IF(A1548&lt;&gt;"عهدة","",SUMIFS($G$8:$G$5007,$B$8:$B$5007,B1548,$A$8:$A$5007,"مصروف",$I$8:$I$5007,"&lt;&gt;مرفوض"))</f>
        <v/>
      </c>
      <c r="P1548" s="25">
        <f>IF(A1548&lt;&gt;"عهدة","",N(F1548)-O1548)</f>
        <v/>
      </c>
      <c r="Q1548" s="26">
        <f>IF(A1548="","",IF(A1548="عهدة",IF(N(F1548)=0,"⚠ أدخل قيمة العهدة",IF(P1548&lt;0,"⛔ عجز / زيادة مصروفات "&amp;TEXT(-P1548,"#,##0"),IF(COUNTIFS($B$8:$B$5007,B1548,$A$8:$A$5007,"مصروف",$I$8:$I$5007,"&lt;&gt;مرفوض",$K$8:$K$5007,"&lt;&gt;نعم")&gt;0,"⚠ "&amp;COUNTIFS($B$8:$B$5007,B1548,$A$8:$A$5007,"مصروف",$I$8:$I$5007,"&lt;&gt;مرفوض",$K$8:$K$5007,"&lt;&gt;نعم")&amp;" مصروف غير مسوى",IF(L1548="تمت التسوية",IF(P1548=0,"✔ متوازنة وتمت التسوية","✔ تمت التسوية – متبقي "&amp;TEXT(P1548,"#,##0")),IF(P1548&gt;0,"متبقي "&amp;TEXT(P1548,"#,##0"),"✔ متوازنة"))))),IF(R1548=0,"⚠ أضف سطر عهدة أولًا",IF(OR(C1548="",N(G1548)=0),"⚠ أكمل التاريخ والقيمة",IF(S1548="","⚠ التاريخ خارج السنة المالية",IF(H1548="","⚠ اختر بند الموازنة",IF(I1548="مرفوض","✖ مرفوض من المدير",IF(I1548&lt;&gt;"موافق","⏳ بانتظار موافقة المدير",IF(K1548&lt;&gt;"نعم","⚠ غير مسوى مع الحسابات","✔ معتمد ومسوى")))))))))</f>
        <v/>
      </c>
      <c r="R1548">
        <f>N(R1547)+IF(A1548="عهدة",1,0)</f>
        <v/>
      </c>
      <c r="S1548">
        <f>IF(C1548="","",IF(AND(C1548&gt;=DATE(2026,9,1),C1548&lt;=DATE(2027,8,31)),(YEAR(C1548)-2026)*12+MONTH(C1548)-8,""))</f>
        <v/>
      </c>
      <c r="T1548">
        <f>IF(AND(A1548="مصروف",R1548&gt;0,I1548="موافق",S1548&lt;&gt;"",H1548&lt;&gt;""),N(G1548),0)</f>
        <v/>
      </c>
    </row>
    <row r="1549">
      <c r="A1549" s="19" t="n"/>
      <c r="B1549" s="20">
        <f>IF(A1549="","",IF(R1549=0,"⚠ أضف سطر عهدة أولًا","DMT-"&amp;TEXT(R1549,"000")))</f>
        <v/>
      </c>
      <c r="C1549" s="21" t="n"/>
      <c r="D1549" s="20">
        <f>IF(C1549="","",IF(S1549="","خارج السنة المالية",INDEX(القوائم!$D$2:$D$13,S1549)))</f>
        <v/>
      </c>
      <c r="E1549" s="22" t="n"/>
      <c r="F1549" s="23" t="n"/>
      <c r="G1549" s="23" t="n"/>
      <c r="H1549" s="22" t="n"/>
      <c r="I1549" s="19" t="n"/>
      <c r="J1549" s="21" t="n"/>
      <c r="K1549" s="19" t="n"/>
      <c r="L1549" s="19" t="n"/>
      <c r="M1549" s="21" t="n"/>
      <c r="N1549" s="22" t="n"/>
      <c r="O1549" s="24">
        <f>IF(A1549&lt;&gt;"عهدة","",SUMIFS($G$8:$G$5007,$B$8:$B$5007,B1549,$A$8:$A$5007,"مصروف",$I$8:$I$5007,"&lt;&gt;مرفوض"))</f>
        <v/>
      </c>
      <c r="P1549" s="25">
        <f>IF(A1549&lt;&gt;"عهدة","",N(F1549)-O1549)</f>
        <v/>
      </c>
      <c r="Q1549" s="26">
        <f>IF(A1549="","",IF(A1549="عهدة",IF(N(F1549)=0,"⚠ أدخل قيمة العهدة",IF(P1549&lt;0,"⛔ عجز / زيادة مصروفات "&amp;TEXT(-P1549,"#,##0"),IF(COUNTIFS($B$8:$B$5007,B1549,$A$8:$A$5007,"مصروف",$I$8:$I$5007,"&lt;&gt;مرفوض",$K$8:$K$5007,"&lt;&gt;نعم")&gt;0,"⚠ "&amp;COUNTIFS($B$8:$B$5007,B1549,$A$8:$A$5007,"مصروف",$I$8:$I$5007,"&lt;&gt;مرفوض",$K$8:$K$5007,"&lt;&gt;نعم")&amp;" مصروف غير مسوى",IF(L1549="تمت التسوية",IF(P1549=0,"✔ متوازنة وتمت التسوية","✔ تمت التسوية – متبقي "&amp;TEXT(P1549,"#,##0")),IF(P1549&gt;0,"متبقي "&amp;TEXT(P1549,"#,##0"),"✔ متوازنة"))))),IF(R1549=0,"⚠ أضف سطر عهدة أولًا",IF(OR(C1549="",N(G1549)=0),"⚠ أكمل التاريخ والقيمة",IF(S1549="","⚠ التاريخ خارج السنة المالية",IF(H1549="","⚠ اختر بند الموازنة",IF(I1549="مرفوض","✖ مرفوض من المدير",IF(I1549&lt;&gt;"موافق","⏳ بانتظار موافقة المدير",IF(K1549&lt;&gt;"نعم","⚠ غير مسوى مع الحسابات","✔ معتمد ومسوى")))))))))</f>
        <v/>
      </c>
      <c r="R1549">
        <f>N(R1548)+IF(A1549="عهدة",1,0)</f>
        <v/>
      </c>
      <c r="S1549">
        <f>IF(C1549="","",IF(AND(C1549&gt;=DATE(2026,9,1),C1549&lt;=DATE(2027,8,31)),(YEAR(C1549)-2026)*12+MONTH(C1549)-8,""))</f>
        <v/>
      </c>
      <c r="T1549">
        <f>IF(AND(A1549="مصروف",R1549&gt;0,I1549="موافق",S1549&lt;&gt;"",H1549&lt;&gt;""),N(G1549),0)</f>
        <v/>
      </c>
    </row>
    <row r="1550">
      <c r="A1550" s="19" t="n"/>
      <c r="B1550" s="20">
        <f>IF(A1550="","",IF(R1550=0,"⚠ أضف سطر عهدة أولًا","DMT-"&amp;TEXT(R1550,"000")))</f>
        <v/>
      </c>
      <c r="C1550" s="21" t="n"/>
      <c r="D1550" s="20">
        <f>IF(C1550="","",IF(S1550="","خارج السنة المالية",INDEX(القوائم!$D$2:$D$13,S1550)))</f>
        <v/>
      </c>
      <c r="E1550" s="22" t="n"/>
      <c r="F1550" s="23" t="n"/>
      <c r="G1550" s="23" t="n"/>
      <c r="H1550" s="22" t="n"/>
      <c r="I1550" s="19" t="n"/>
      <c r="J1550" s="21" t="n"/>
      <c r="K1550" s="19" t="n"/>
      <c r="L1550" s="19" t="n"/>
      <c r="M1550" s="21" t="n"/>
      <c r="N1550" s="22" t="n"/>
      <c r="O1550" s="24">
        <f>IF(A1550&lt;&gt;"عهدة","",SUMIFS($G$8:$G$5007,$B$8:$B$5007,B1550,$A$8:$A$5007,"مصروف",$I$8:$I$5007,"&lt;&gt;مرفوض"))</f>
        <v/>
      </c>
      <c r="P1550" s="25">
        <f>IF(A1550&lt;&gt;"عهدة","",N(F1550)-O1550)</f>
        <v/>
      </c>
      <c r="Q1550" s="26">
        <f>IF(A1550="","",IF(A1550="عهدة",IF(N(F1550)=0,"⚠ أدخل قيمة العهدة",IF(P1550&lt;0,"⛔ عجز / زيادة مصروفات "&amp;TEXT(-P1550,"#,##0"),IF(COUNTIFS($B$8:$B$5007,B1550,$A$8:$A$5007,"مصروف",$I$8:$I$5007,"&lt;&gt;مرفوض",$K$8:$K$5007,"&lt;&gt;نعم")&gt;0,"⚠ "&amp;COUNTIFS($B$8:$B$5007,B1550,$A$8:$A$5007,"مصروف",$I$8:$I$5007,"&lt;&gt;مرفوض",$K$8:$K$5007,"&lt;&gt;نعم")&amp;" مصروف غير مسوى",IF(L1550="تمت التسوية",IF(P1550=0,"✔ متوازنة وتمت التسوية","✔ تمت التسوية – متبقي "&amp;TEXT(P1550,"#,##0")),IF(P1550&gt;0,"متبقي "&amp;TEXT(P1550,"#,##0"),"✔ متوازنة"))))),IF(R1550=0,"⚠ أضف سطر عهدة أولًا",IF(OR(C1550="",N(G1550)=0),"⚠ أكمل التاريخ والقيمة",IF(S1550="","⚠ التاريخ خارج السنة المالية",IF(H1550="","⚠ اختر بند الموازنة",IF(I1550="مرفوض","✖ مرفوض من المدير",IF(I1550&lt;&gt;"موافق","⏳ بانتظار موافقة المدير",IF(K1550&lt;&gt;"نعم","⚠ غير مسوى مع الحسابات","✔ معتمد ومسوى")))))))))</f>
        <v/>
      </c>
      <c r="R1550">
        <f>N(R1549)+IF(A1550="عهدة",1,0)</f>
        <v/>
      </c>
      <c r="S1550">
        <f>IF(C1550="","",IF(AND(C1550&gt;=DATE(2026,9,1),C1550&lt;=DATE(2027,8,31)),(YEAR(C1550)-2026)*12+MONTH(C1550)-8,""))</f>
        <v/>
      </c>
      <c r="T1550">
        <f>IF(AND(A1550="مصروف",R1550&gt;0,I1550="موافق",S1550&lt;&gt;"",H1550&lt;&gt;""),N(G1550),0)</f>
        <v/>
      </c>
    </row>
    <row r="1551">
      <c r="A1551" s="19" t="n"/>
      <c r="B1551" s="20">
        <f>IF(A1551="","",IF(R1551=0,"⚠ أضف سطر عهدة أولًا","DMT-"&amp;TEXT(R1551,"000")))</f>
        <v/>
      </c>
      <c r="C1551" s="21" t="n"/>
      <c r="D1551" s="20">
        <f>IF(C1551="","",IF(S1551="","خارج السنة المالية",INDEX(القوائم!$D$2:$D$13,S1551)))</f>
        <v/>
      </c>
      <c r="E1551" s="22" t="n"/>
      <c r="F1551" s="23" t="n"/>
      <c r="G1551" s="23" t="n"/>
      <c r="H1551" s="22" t="n"/>
      <c r="I1551" s="19" t="n"/>
      <c r="J1551" s="21" t="n"/>
      <c r="K1551" s="19" t="n"/>
      <c r="L1551" s="19" t="n"/>
      <c r="M1551" s="21" t="n"/>
      <c r="N1551" s="22" t="n"/>
      <c r="O1551" s="24">
        <f>IF(A1551&lt;&gt;"عهدة","",SUMIFS($G$8:$G$5007,$B$8:$B$5007,B1551,$A$8:$A$5007,"مصروف",$I$8:$I$5007,"&lt;&gt;مرفوض"))</f>
        <v/>
      </c>
      <c r="P1551" s="25">
        <f>IF(A1551&lt;&gt;"عهدة","",N(F1551)-O1551)</f>
        <v/>
      </c>
      <c r="Q1551" s="26">
        <f>IF(A1551="","",IF(A1551="عهدة",IF(N(F1551)=0,"⚠ أدخل قيمة العهدة",IF(P1551&lt;0,"⛔ عجز / زيادة مصروفات "&amp;TEXT(-P1551,"#,##0"),IF(COUNTIFS($B$8:$B$5007,B1551,$A$8:$A$5007,"مصروف",$I$8:$I$5007,"&lt;&gt;مرفوض",$K$8:$K$5007,"&lt;&gt;نعم")&gt;0,"⚠ "&amp;COUNTIFS($B$8:$B$5007,B1551,$A$8:$A$5007,"مصروف",$I$8:$I$5007,"&lt;&gt;مرفوض",$K$8:$K$5007,"&lt;&gt;نعم")&amp;" مصروف غير مسوى",IF(L1551="تمت التسوية",IF(P1551=0,"✔ متوازنة وتمت التسوية","✔ تمت التسوية – متبقي "&amp;TEXT(P1551,"#,##0")),IF(P1551&gt;0,"متبقي "&amp;TEXT(P1551,"#,##0"),"✔ متوازنة"))))),IF(R1551=0,"⚠ أضف سطر عهدة أولًا",IF(OR(C1551="",N(G1551)=0),"⚠ أكمل التاريخ والقيمة",IF(S1551="","⚠ التاريخ خارج السنة المالية",IF(H1551="","⚠ اختر بند الموازنة",IF(I1551="مرفوض","✖ مرفوض من المدير",IF(I1551&lt;&gt;"موافق","⏳ بانتظار موافقة المدير",IF(K1551&lt;&gt;"نعم","⚠ غير مسوى مع الحسابات","✔ معتمد ومسوى")))))))))</f>
        <v/>
      </c>
      <c r="R1551">
        <f>N(R1550)+IF(A1551="عهدة",1,0)</f>
        <v/>
      </c>
      <c r="S1551">
        <f>IF(C1551="","",IF(AND(C1551&gt;=DATE(2026,9,1),C1551&lt;=DATE(2027,8,31)),(YEAR(C1551)-2026)*12+MONTH(C1551)-8,""))</f>
        <v/>
      </c>
      <c r="T1551">
        <f>IF(AND(A1551="مصروف",R1551&gt;0,I1551="موافق",S1551&lt;&gt;"",H1551&lt;&gt;""),N(G1551),0)</f>
        <v/>
      </c>
    </row>
    <row r="1552">
      <c r="A1552" s="19" t="n"/>
      <c r="B1552" s="20">
        <f>IF(A1552="","",IF(R1552=0,"⚠ أضف سطر عهدة أولًا","DMT-"&amp;TEXT(R1552,"000")))</f>
        <v/>
      </c>
      <c r="C1552" s="21" t="n"/>
      <c r="D1552" s="20">
        <f>IF(C1552="","",IF(S1552="","خارج السنة المالية",INDEX(القوائم!$D$2:$D$13,S1552)))</f>
        <v/>
      </c>
      <c r="E1552" s="22" t="n"/>
      <c r="F1552" s="23" t="n"/>
      <c r="G1552" s="23" t="n"/>
      <c r="H1552" s="22" t="n"/>
      <c r="I1552" s="19" t="n"/>
      <c r="J1552" s="21" t="n"/>
      <c r="K1552" s="19" t="n"/>
      <c r="L1552" s="19" t="n"/>
      <c r="M1552" s="21" t="n"/>
      <c r="N1552" s="22" t="n"/>
      <c r="O1552" s="24">
        <f>IF(A1552&lt;&gt;"عهدة","",SUMIFS($G$8:$G$5007,$B$8:$B$5007,B1552,$A$8:$A$5007,"مصروف",$I$8:$I$5007,"&lt;&gt;مرفوض"))</f>
        <v/>
      </c>
      <c r="P1552" s="25">
        <f>IF(A1552&lt;&gt;"عهدة","",N(F1552)-O1552)</f>
        <v/>
      </c>
      <c r="Q1552" s="26">
        <f>IF(A1552="","",IF(A1552="عهدة",IF(N(F1552)=0,"⚠ أدخل قيمة العهدة",IF(P1552&lt;0,"⛔ عجز / زيادة مصروفات "&amp;TEXT(-P1552,"#,##0"),IF(COUNTIFS($B$8:$B$5007,B1552,$A$8:$A$5007,"مصروف",$I$8:$I$5007,"&lt;&gt;مرفوض",$K$8:$K$5007,"&lt;&gt;نعم")&gt;0,"⚠ "&amp;COUNTIFS($B$8:$B$5007,B1552,$A$8:$A$5007,"مصروف",$I$8:$I$5007,"&lt;&gt;مرفوض",$K$8:$K$5007,"&lt;&gt;نعم")&amp;" مصروف غير مسوى",IF(L1552="تمت التسوية",IF(P1552=0,"✔ متوازنة وتمت التسوية","✔ تمت التسوية – متبقي "&amp;TEXT(P1552,"#,##0")),IF(P1552&gt;0,"متبقي "&amp;TEXT(P1552,"#,##0"),"✔ متوازنة"))))),IF(R1552=0,"⚠ أضف سطر عهدة أولًا",IF(OR(C1552="",N(G1552)=0),"⚠ أكمل التاريخ والقيمة",IF(S1552="","⚠ التاريخ خارج السنة المالية",IF(H1552="","⚠ اختر بند الموازنة",IF(I1552="مرفوض","✖ مرفوض من المدير",IF(I1552&lt;&gt;"موافق","⏳ بانتظار موافقة المدير",IF(K1552&lt;&gt;"نعم","⚠ غير مسوى مع الحسابات","✔ معتمد ومسوى")))))))))</f>
        <v/>
      </c>
      <c r="R1552">
        <f>N(R1551)+IF(A1552="عهدة",1,0)</f>
        <v/>
      </c>
      <c r="S1552">
        <f>IF(C1552="","",IF(AND(C1552&gt;=DATE(2026,9,1),C1552&lt;=DATE(2027,8,31)),(YEAR(C1552)-2026)*12+MONTH(C1552)-8,""))</f>
        <v/>
      </c>
      <c r="T1552">
        <f>IF(AND(A1552="مصروف",R1552&gt;0,I1552="موافق",S1552&lt;&gt;"",H1552&lt;&gt;""),N(G1552),0)</f>
        <v/>
      </c>
    </row>
    <row r="1553">
      <c r="A1553" s="19" t="n"/>
      <c r="B1553" s="20">
        <f>IF(A1553="","",IF(R1553=0,"⚠ أضف سطر عهدة أولًا","DMT-"&amp;TEXT(R1553,"000")))</f>
        <v/>
      </c>
      <c r="C1553" s="21" t="n"/>
      <c r="D1553" s="20">
        <f>IF(C1553="","",IF(S1553="","خارج السنة المالية",INDEX(القوائم!$D$2:$D$13,S1553)))</f>
        <v/>
      </c>
      <c r="E1553" s="22" t="n"/>
      <c r="F1553" s="23" t="n"/>
      <c r="G1553" s="23" t="n"/>
      <c r="H1553" s="22" t="n"/>
      <c r="I1553" s="19" t="n"/>
      <c r="J1553" s="21" t="n"/>
      <c r="K1553" s="19" t="n"/>
      <c r="L1553" s="19" t="n"/>
      <c r="M1553" s="21" t="n"/>
      <c r="N1553" s="22" t="n"/>
      <c r="O1553" s="24">
        <f>IF(A1553&lt;&gt;"عهدة","",SUMIFS($G$8:$G$5007,$B$8:$B$5007,B1553,$A$8:$A$5007,"مصروف",$I$8:$I$5007,"&lt;&gt;مرفوض"))</f>
        <v/>
      </c>
      <c r="P1553" s="25">
        <f>IF(A1553&lt;&gt;"عهدة","",N(F1553)-O1553)</f>
        <v/>
      </c>
      <c r="Q1553" s="26">
        <f>IF(A1553="","",IF(A1553="عهدة",IF(N(F1553)=0,"⚠ أدخل قيمة العهدة",IF(P1553&lt;0,"⛔ عجز / زيادة مصروفات "&amp;TEXT(-P1553,"#,##0"),IF(COUNTIFS($B$8:$B$5007,B1553,$A$8:$A$5007,"مصروف",$I$8:$I$5007,"&lt;&gt;مرفوض",$K$8:$K$5007,"&lt;&gt;نعم")&gt;0,"⚠ "&amp;COUNTIFS($B$8:$B$5007,B1553,$A$8:$A$5007,"مصروف",$I$8:$I$5007,"&lt;&gt;مرفوض",$K$8:$K$5007,"&lt;&gt;نعم")&amp;" مصروف غير مسوى",IF(L1553="تمت التسوية",IF(P1553=0,"✔ متوازنة وتمت التسوية","✔ تمت التسوية – متبقي "&amp;TEXT(P1553,"#,##0")),IF(P1553&gt;0,"متبقي "&amp;TEXT(P1553,"#,##0"),"✔ متوازنة"))))),IF(R1553=0,"⚠ أضف سطر عهدة أولًا",IF(OR(C1553="",N(G1553)=0),"⚠ أكمل التاريخ والقيمة",IF(S1553="","⚠ التاريخ خارج السنة المالية",IF(H1553="","⚠ اختر بند الموازنة",IF(I1553="مرفوض","✖ مرفوض من المدير",IF(I1553&lt;&gt;"موافق","⏳ بانتظار موافقة المدير",IF(K1553&lt;&gt;"نعم","⚠ غير مسوى مع الحسابات","✔ معتمد ومسوى")))))))))</f>
        <v/>
      </c>
      <c r="R1553">
        <f>N(R1552)+IF(A1553="عهدة",1,0)</f>
        <v/>
      </c>
      <c r="S1553">
        <f>IF(C1553="","",IF(AND(C1553&gt;=DATE(2026,9,1),C1553&lt;=DATE(2027,8,31)),(YEAR(C1553)-2026)*12+MONTH(C1553)-8,""))</f>
        <v/>
      </c>
      <c r="T1553">
        <f>IF(AND(A1553="مصروف",R1553&gt;0,I1553="موافق",S1553&lt;&gt;"",H1553&lt;&gt;""),N(G1553),0)</f>
        <v/>
      </c>
    </row>
    <row r="1554">
      <c r="A1554" s="19" t="n"/>
      <c r="B1554" s="20">
        <f>IF(A1554="","",IF(R1554=0,"⚠ أضف سطر عهدة أولًا","DMT-"&amp;TEXT(R1554,"000")))</f>
        <v/>
      </c>
      <c r="C1554" s="21" t="n"/>
      <c r="D1554" s="20">
        <f>IF(C1554="","",IF(S1554="","خارج السنة المالية",INDEX(القوائم!$D$2:$D$13,S1554)))</f>
        <v/>
      </c>
      <c r="E1554" s="22" t="n"/>
      <c r="F1554" s="23" t="n"/>
      <c r="G1554" s="23" t="n"/>
      <c r="H1554" s="22" t="n"/>
      <c r="I1554" s="19" t="n"/>
      <c r="J1554" s="21" t="n"/>
      <c r="K1554" s="19" t="n"/>
      <c r="L1554" s="19" t="n"/>
      <c r="M1554" s="21" t="n"/>
      <c r="N1554" s="22" t="n"/>
      <c r="O1554" s="24">
        <f>IF(A1554&lt;&gt;"عهدة","",SUMIFS($G$8:$G$5007,$B$8:$B$5007,B1554,$A$8:$A$5007,"مصروف",$I$8:$I$5007,"&lt;&gt;مرفوض"))</f>
        <v/>
      </c>
      <c r="P1554" s="25">
        <f>IF(A1554&lt;&gt;"عهدة","",N(F1554)-O1554)</f>
        <v/>
      </c>
      <c r="Q1554" s="26">
        <f>IF(A1554="","",IF(A1554="عهدة",IF(N(F1554)=0,"⚠ أدخل قيمة العهدة",IF(P1554&lt;0,"⛔ عجز / زيادة مصروفات "&amp;TEXT(-P1554,"#,##0"),IF(COUNTIFS($B$8:$B$5007,B1554,$A$8:$A$5007,"مصروف",$I$8:$I$5007,"&lt;&gt;مرفوض",$K$8:$K$5007,"&lt;&gt;نعم")&gt;0,"⚠ "&amp;COUNTIFS($B$8:$B$5007,B1554,$A$8:$A$5007,"مصروف",$I$8:$I$5007,"&lt;&gt;مرفوض",$K$8:$K$5007,"&lt;&gt;نعم")&amp;" مصروف غير مسوى",IF(L1554="تمت التسوية",IF(P1554=0,"✔ متوازنة وتمت التسوية","✔ تمت التسوية – متبقي "&amp;TEXT(P1554,"#,##0")),IF(P1554&gt;0,"متبقي "&amp;TEXT(P1554,"#,##0"),"✔ متوازنة"))))),IF(R1554=0,"⚠ أضف سطر عهدة أولًا",IF(OR(C1554="",N(G1554)=0),"⚠ أكمل التاريخ والقيمة",IF(S1554="","⚠ التاريخ خارج السنة المالية",IF(H1554="","⚠ اختر بند الموازنة",IF(I1554="مرفوض","✖ مرفوض من المدير",IF(I1554&lt;&gt;"موافق","⏳ بانتظار موافقة المدير",IF(K1554&lt;&gt;"نعم","⚠ غير مسوى مع الحسابات","✔ معتمد ومسوى")))))))))</f>
        <v/>
      </c>
      <c r="R1554">
        <f>N(R1553)+IF(A1554="عهدة",1,0)</f>
        <v/>
      </c>
      <c r="S1554">
        <f>IF(C1554="","",IF(AND(C1554&gt;=DATE(2026,9,1),C1554&lt;=DATE(2027,8,31)),(YEAR(C1554)-2026)*12+MONTH(C1554)-8,""))</f>
        <v/>
      </c>
      <c r="T1554">
        <f>IF(AND(A1554="مصروف",R1554&gt;0,I1554="موافق",S1554&lt;&gt;"",H1554&lt;&gt;""),N(G1554),0)</f>
        <v/>
      </c>
    </row>
    <row r="1555">
      <c r="A1555" s="19" t="n"/>
      <c r="B1555" s="20">
        <f>IF(A1555="","",IF(R1555=0,"⚠ أضف سطر عهدة أولًا","DMT-"&amp;TEXT(R1555,"000")))</f>
        <v/>
      </c>
      <c r="C1555" s="21" t="n"/>
      <c r="D1555" s="20">
        <f>IF(C1555="","",IF(S1555="","خارج السنة المالية",INDEX(القوائم!$D$2:$D$13,S1555)))</f>
        <v/>
      </c>
      <c r="E1555" s="22" t="n"/>
      <c r="F1555" s="23" t="n"/>
      <c r="G1555" s="23" t="n"/>
      <c r="H1555" s="22" t="n"/>
      <c r="I1555" s="19" t="n"/>
      <c r="J1555" s="21" t="n"/>
      <c r="K1555" s="19" t="n"/>
      <c r="L1555" s="19" t="n"/>
      <c r="M1555" s="21" t="n"/>
      <c r="N1555" s="22" t="n"/>
      <c r="O1555" s="24">
        <f>IF(A1555&lt;&gt;"عهدة","",SUMIFS($G$8:$G$5007,$B$8:$B$5007,B1555,$A$8:$A$5007,"مصروف",$I$8:$I$5007,"&lt;&gt;مرفوض"))</f>
        <v/>
      </c>
      <c r="P1555" s="25">
        <f>IF(A1555&lt;&gt;"عهدة","",N(F1555)-O1555)</f>
        <v/>
      </c>
      <c r="Q1555" s="26">
        <f>IF(A1555="","",IF(A1555="عهدة",IF(N(F1555)=0,"⚠ أدخل قيمة العهدة",IF(P1555&lt;0,"⛔ عجز / زيادة مصروفات "&amp;TEXT(-P1555,"#,##0"),IF(COUNTIFS($B$8:$B$5007,B1555,$A$8:$A$5007,"مصروف",$I$8:$I$5007,"&lt;&gt;مرفوض",$K$8:$K$5007,"&lt;&gt;نعم")&gt;0,"⚠ "&amp;COUNTIFS($B$8:$B$5007,B1555,$A$8:$A$5007,"مصروف",$I$8:$I$5007,"&lt;&gt;مرفوض",$K$8:$K$5007,"&lt;&gt;نعم")&amp;" مصروف غير مسوى",IF(L1555="تمت التسوية",IF(P1555=0,"✔ متوازنة وتمت التسوية","✔ تمت التسوية – متبقي "&amp;TEXT(P1555,"#,##0")),IF(P1555&gt;0,"متبقي "&amp;TEXT(P1555,"#,##0"),"✔ متوازنة"))))),IF(R1555=0,"⚠ أضف سطر عهدة أولًا",IF(OR(C1555="",N(G1555)=0),"⚠ أكمل التاريخ والقيمة",IF(S1555="","⚠ التاريخ خارج السنة المالية",IF(H1555="","⚠ اختر بند الموازنة",IF(I1555="مرفوض","✖ مرفوض من المدير",IF(I1555&lt;&gt;"موافق","⏳ بانتظار موافقة المدير",IF(K1555&lt;&gt;"نعم","⚠ غير مسوى مع الحسابات","✔ معتمد ومسوى")))))))))</f>
        <v/>
      </c>
      <c r="R1555">
        <f>N(R1554)+IF(A1555="عهدة",1,0)</f>
        <v/>
      </c>
      <c r="S1555">
        <f>IF(C1555="","",IF(AND(C1555&gt;=DATE(2026,9,1),C1555&lt;=DATE(2027,8,31)),(YEAR(C1555)-2026)*12+MONTH(C1555)-8,""))</f>
        <v/>
      </c>
      <c r="T1555">
        <f>IF(AND(A1555="مصروف",R1555&gt;0,I1555="موافق",S1555&lt;&gt;"",H1555&lt;&gt;""),N(G1555),0)</f>
        <v/>
      </c>
    </row>
    <row r="1556">
      <c r="A1556" s="19" t="n"/>
      <c r="B1556" s="20">
        <f>IF(A1556="","",IF(R1556=0,"⚠ أضف سطر عهدة أولًا","DMT-"&amp;TEXT(R1556,"000")))</f>
        <v/>
      </c>
      <c r="C1556" s="21" t="n"/>
      <c r="D1556" s="20">
        <f>IF(C1556="","",IF(S1556="","خارج السنة المالية",INDEX(القوائم!$D$2:$D$13,S1556)))</f>
        <v/>
      </c>
      <c r="E1556" s="22" t="n"/>
      <c r="F1556" s="23" t="n"/>
      <c r="G1556" s="23" t="n"/>
      <c r="H1556" s="22" t="n"/>
      <c r="I1556" s="19" t="n"/>
      <c r="J1556" s="21" t="n"/>
      <c r="K1556" s="19" t="n"/>
      <c r="L1556" s="19" t="n"/>
      <c r="M1556" s="21" t="n"/>
      <c r="N1556" s="22" t="n"/>
      <c r="O1556" s="24">
        <f>IF(A1556&lt;&gt;"عهدة","",SUMIFS($G$8:$G$5007,$B$8:$B$5007,B1556,$A$8:$A$5007,"مصروف",$I$8:$I$5007,"&lt;&gt;مرفوض"))</f>
        <v/>
      </c>
      <c r="P1556" s="25">
        <f>IF(A1556&lt;&gt;"عهدة","",N(F1556)-O1556)</f>
        <v/>
      </c>
      <c r="Q1556" s="26">
        <f>IF(A1556="","",IF(A1556="عهدة",IF(N(F1556)=0,"⚠ أدخل قيمة العهدة",IF(P1556&lt;0,"⛔ عجز / زيادة مصروفات "&amp;TEXT(-P1556,"#,##0"),IF(COUNTIFS($B$8:$B$5007,B1556,$A$8:$A$5007,"مصروف",$I$8:$I$5007,"&lt;&gt;مرفوض",$K$8:$K$5007,"&lt;&gt;نعم")&gt;0,"⚠ "&amp;COUNTIFS($B$8:$B$5007,B1556,$A$8:$A$5007,"مصروف",$I$8:$I$5007,"&lt;&gt;مرفوض",$K$8:$K$5007,"&lt;&gt;نعم")&amp;" مصروف غير مسوى",IF(L1556="تمت التسوية",IF(P1556=0,"✔ متوازنة وتمت التسوية","✔ تمت التسوية – متبقي "&amp;TEXT(P1556,"#,##0")),IF(P1556&gt;0,"متبقي "&amp;TEXT(P1556,"#,##0"),"✔ متوازنة"))))),IF(R1556=0,"⚠ أضف سطر عهدة أولًا",IF(OR(C1556="",N(G1556)=0),"⚠ أكمل التاريخ والقيمة",IF(S1556="","⚠ التاريخ خارج السنة المالية",IF(H1556="","⚠ اختر بند الموازنة",IF(I1556="مرفوض","✖ مرفوض من المدير",IF(I1556&lt;&gt;"موافق","⏳ بانتظار موافقة المدير",IF(K1556&lt;&gt;"نعم","⚠ غير مسوى مع الحسابات","✔ معتمد ومسوى")))))))))</f>
        <v/>
      </c>
      <c r="R1556">
        <f>N(R1555)+IF(A1556="عهدة",1,0)</f>
        <v/>
      </c>
      <c r="S1556">
        <f>IF(C1556="","",IF(AND(C1556&gt;=DATE(2026,9,1),C1556&lt;=DATE(2027,8,31)),(YEAR(C1556)-2026)*12+MONTH(C1556)-8,""))</f>
        <v/>
      </c>
      <c r="T1556">
        <f>IF(AND(A1556="مصروف",R1556&gt;0,I1556="موافق",S1556&lt;&gt;"",H1556&lt;&gt;""),N(G1556),0)</f>
        <v/>
      </c>
    </row>
    <row r="1557">
      <c r="A1557" s="19" t="n"/>
      <c r="B1557" s="20">
        <f>IF(A1557="","",IF(R1557=0,"⚠ أضف سطر عهدة أولًا","DMT-"&amp;TEXT(R1557,"000")))</f>
        <v/>
      </c>
      <c r="C1557" s="21" t="n"/>
      <c r="D1557" s="20">
        <f>IF(C1557="","",IF(S1557="","خارج السنة المالية",INDEX(القوائم!$D$2:$D$13,S1557)))</f>
        <v/>
      </c>
      <c r="E1557" s="22" t="n"/>
      <c r="F1557" s="23" t="n"/>
      <c r="G1557" s="23" t="n"/>
      <c r="H1557" s="22" t="n"/>
      <c r="I1557" s="19" t="n"/>
      <c r="J1557" s="21" t="n"/>
      <c r="K1557" s="19" t="n"/>
      <c r="L1557" s="19" t="n"/>
      <c r="M1557" s="21" t="n"/>
      <c r="N1557" s="22" t="n"/>
      <c r="O1557" s="24">
        <f>IF(A1557&lt;&gt;"عهدة","",SUMIFS($G$8:$G$5007,$B$8:$B$5007,B1557,$A$8:$A$5007,"مصروف",$I$8:$I$5007,"&lt;&gt;مرفوض"))</f>
        <v/>
      </c>
      <c r="P1557" s="25">
        <f>IF(A1557&lt;&gt;"عهدة","",N(F1557)-O1557)</f>
        <v/>
      </c>
      <c r="Q1557" s="26">
        <f>IF(A1557="","",IF(A1557="عهدة",IF(N(F1557)=0,"⚠ أدخل قيمة العهدة",IF(P1557&lt;0,"⛔ عجز / زيادة مصروفات "&amp;TEXT(-P1557,"#,##0"),IF(COUNTIFS($B$8:$B$5007,B1557,$A$8:$A$5007,"مصروف",$I$8:$I$5007,"&lt;&gt;مرفوض",$K$8:$K$5007,"&lt;&gt;نعم")&gt;0,"⚠ "&amp;COUNTIFS($B$8:$B$5007,B1557,$A$8:$A$5007,"مصروف",$I$8:$I$5007,"&lt;&gt;مرفوض",$K$8:$K$5007,"&lt;&gt;نعم")&amp;" مصروف غير مسوى",IF(L1557="تمت التسوية",IF(P1557=0,"✔ متوازنة وتمت التسوية","✔ تمت التسوية – متبقي "&amp;TEXT(P1557,"#,##0")),IF(P1557&gt;0,"متبقي "&amp;TEXT(P1557,"#,##0"),"✔ متوازنة"))))),IF(R1557=0,"⚠ أضف سطر عهدة أولًا",IF(OR(C1557="",N(G1557)=0),"⚠ أكمل التاريخ والقيمة",IF(S1557="","⚠ التاريخ خارج السنة المالية",IF(H1557="","⚠ اختر بند الموازنة",IF(I1557="مرفوض","✖ مرفوض من المدير",IF(I1557&lt;&gt;"موافق","⏳ بانتظار موافقة المدير",IF(K1557&lt;&gt;"نعم","⚠ غير مسوى مع الحسابات","✔ معتمد ومسوى")))))))))</f>
        <v/>
      </c>
      <c r="R1557">
        <f>N(R1556)+IF(A1557="عهدة",1,0)</f>
        <v/>
      </c>
      <c r="S1557">
        <f>IF(C1557="","",IF(AND(C1557&gt;=DATE(2026,9,1),C1557&lt;=DATE(2027,8,31)),(YEAR(C1557)-2026)*12+MONTH(C1557)-8,""))</f>
        <v/>
      </c>
      <c r="T1557">
        <f>IF(AND(A1557="مصروف",R1557&gt;0,I1557="موافق",S1557&lt;&gt;"",H1557&lt;&gt;""),N(G1557),0)</f>
        <v/>
      </c>
    </row>
    <row r="1558">
      <c r="A1558" s="19" t="n"/>
      <c r="B1558" s="20">
        <f>IF(A1558="","",IF(R1558=0,"⚠ أضف سطر عهدة أولًا","DMT-"&amp;TEXT(R1558,"000")))</f>
        <v/>
      </c>
      <c r="C1558" s="21" t="n"/>
      <c r="D1558" s="20">
        <f>IF(C1558="","",IF(S1558="","خارج السنة المالية",INDEX(القوائم!$D$2:$D$13,S1558)))</f>
        <v/>
      </c>
      <c r="E1558" s="22" t="n"/>
      <c r="F1558" s="23" t="n"/>
      <c r="G1558" s="23" t="n"/>
      <c r="H1558" s="22" t="n"/>
      <c r="I1558" s="19" t="n"/>
      <c r="J1558" s="21" t="n"/>
      <c r="K1558" s="19" t="n"/>
      <c r="L1558" s="19" t="n"/>
      <c r="M1558" s="21" t="n"/>
      <c r="N1558" s="22" t="n"/>
      <c r="O1558" s="24">
        <f>IF(A1558&lt;&gt;"عهدة","",SUMIFS($G$8:$G$5007,$B$8:$B$5007,B1558,$A$8:$A$5007,"مصروف",$I$8:$I$5007,"&lt;&gt;مرفوض"))</f>
        <v/>
      </c>
      <c r="P1558" s="25">
        <f>IF(A1558&lt;&gt;"عهدة","",N(F1558)-O1558)</f>
        <v/>
      </c>
      <c r="Q1558" s="26">
        <f>IF(A1558="","",IF(A1558="عهدة",IF(N(F1558)=0,"⚠ أدخل قيمة العهدة",IF(P1558&lt;0,"⛔ عجز / زيادة مصروفات "&amp;TEXT(-P1558,"#,##0"),IF(COUNTIFS($B$8:$B$5007,B1558,$A$8:$A$5007,"مصروف",$I$8:$I$5007,"&lt;&gt;مرفوض",$K$8:$K$5007,"&lt;&gt;نعم")&gt;0,"⚠ "&amp;COUNTIFS($B$8:$B$5007,B1558,$A$8:$A$5007,"مصروف",$I$8:$I$5007,"&lt;&gt;مرفوض",$K$8:$K$5007,"&lt;&gt;نعم")&amp;" مصروف غير مسوى",IF(L1558="تمت التسوية",IF(P1558=0,"✔ متوازنة وتمت التسوية","✔ تمت التسوية – متبقي "&amp;TEXT(P1558,"#,##0")),IF(P1558&gt;0,"متبقي "&amp;TEXT(P1558,"#,##0"),"✔ متوازنة"))))),IF(R1558=0,"⚠ أضف سطر عهدة أولًا",IF(OR(C1558="",N(G1558)=0),"⚠ أكمل التاريخ والقيمة",IF(S1558="","⚠ التاريخ خارج السنة المالية",IF(H1558="","⚠ اختر بند الموازنة",IF(I1558="مرفوض","✖ مرفوض من المدير",IF(I1558&lt;&gt;"موافق","⏳ بانتظار موافقة المدير",IF(K1558&lt;&gt;"نعم","⚠ غير مسوى مع الحسابات","✔ معتمد ومسوى")))))))))</f>
        <v/>
      </c>
      <c r="R1558">
        <f>N(R1557)+IF(A1558="عهدة",1,0)</f>
        <v/>
      </c>
      <c r="S1558">
        <f>IF(C1558="","",IF(AND(C1558&gt;=DATE(2026,9,1),C1558&lt;=DATE(2027,8,31)),(YEAR(C1558)-2026)*12+MONTH(C1558)-8,""))</f>
        <v/>
      </c>
      <c r="T1558">
        <f>IF(AND(A1558="مصروف",R1558&gt;0,I1558="موافق",S1558&lt;&gt;"",H1558&lt;&gt;""),N(G1558),0)</f>
        <v/>
      </c>
    </row>
    <row r="1559">
      <c r="A1559" s="19" t="n"/>
      <c r="B1559" s="20">
        <f>IF(A1559="","",IF(R1559=0,"⚠ أضف سطر عهدة أولًا","DMT-"&amp;TEXT(R1559,"000")))</f>
        <v/>
      </c>
      <c r="C1559" s="21" t="n"/>
      <c r="D1559" s="20">
        <f>IF(C1559="","",IF(S1559="","خارج السنة المالية",INDEX(القوائم!$D$2:$D$13,S1559)))</f>
        <v/>
      </c>
      <c r="E1559" s="22" t="n"/>
      <c r="F1559" s="23" t="n"/>
      <c r="G1559" s="23" t="n"/>
      <c r="H1559" s="22" t="n"/>
      <c r="I1559" s="19" t="n"/>
      <c r="J1559" s="21" t="n"/>
      <c r="K1559" s="19" t="n"/>
      <c r="L1559" s="19" t="n"/>
      <c r="M1559" s="21" t="n"/>
      <c r="N1559" s="22" t="n"/>
      <c r="O1559" s="24">
        <f>IF(A1559&lt;&gt;"عهدة","",SUMIFS($G$8:$G$5007,$B$8:$B$5007,B1559,$A$8:$A$5007,"مصروف",$I$8:$I$5007,"&lt;&gt;مرفوض"))</f>
        <v/>
      </c>
      <c r="P1559" s="25">
        <f>IF(A1559&lt;&gt;"عهدة","",N(F1559)-O1559)</f>
        <v/>
      </c>
      <c r="Q1559" s="26">
        <f>IF(A1559="","",IF(A1559="عهدة",IF(N(F1559)=0,"⚠ أدخل قيمة العهدة",IF(P1559&lt;0,"⛔ عجز / زيادة مصروفات "&amp;TEXT(-P1559,"#,##0"),IF(COUNTIFS($B$8:$B$5007,B1559,$A$8:$A$5007,"مصروف",$I$8:$I$5007,"&lt;&gt;مرفوض",$K$8:$K$5007,"&lt;&gt;نعم")&gt;0,"⚠ "&amp;COUNTIFS($B$8:$B$5007,B1559,$A$8:$A$5007,"مصروف",$I$8:$I$5007,"&lt;&gt;مرفوض",$K$8:$K$5007,"&lt;&gt;نعم")&amp;" مصروف غير مسوى",IF(L1559="تمت التسوية",IF(P1559=0,"✔ متوازنة وتمت التسوية","✔ تمت التسوية – متبقي "&amp;TEXT(P1559,"#,##0")),IF(P1559&gt;0,"متبقي "&amp;TEXT(P1559,"#,##0"),"✔ متوازنة"))))),IF(R1559=0,"⚠ أضف سطر عهدة أولًا",IF(OR(C1559="",N(G1559)=0),"⚠ أكمل التاريخ والقيمة",IF(S1559="","⚠ التاريخ خارج السنة المالية",IF(H1559="","⚠ اختر بند الموازنة",IF(I1559="مرفوض","✖ مرفوض من المدير",IF(I1559&lt;&gt;"موافق","⏳ بانتظار موافقة المدير",IF(K1559&lt;&gt;"نعم","⚠ غير مسوى مع الحسابات","✔ معتمد ومسوى")))))))))</f>
        <v/>
      </c>
      <c r="R1559">
        <f>N(R1558)+IF(A1559="عهدة",1,0)</f>
        <v/>
      </c>
      <c r="S1559">
        <f>IF(C1559="","",IF(AND(C1559&gt;=DATE(2026,9,1),C1559&lt;=DATE(2027,8,31)),(YEAR(C1559)-2026)*12+MONTH(C1559)-8,""))</f>
        <v/>
      </c>
      <c r="T1559">
        <f>IF(AND(A1559="مصروف",R1559&gt;0,I1559="موافق",S1559&lt;&gt;"",H1559&lt;&gt;""),N(G1559),0)</f>
        <v/>
      </c>
    </row>
    <row r="1560">
      <c r="A1560" s="19" t="n"/>
      <c r="B1560" s="20">
        <f>IF(A1560="","",IF(R1560=0,"⚠ أضف سطر عهدة أولًا","DMT-"&amp;TEXT(R1560,"000")))</f>
        <v/>
      </c>
      <c r="C1560" s="21" t="n"/>
      <c r="D1560" s="20">
        <f>IF(C1560="","",IF(S1560="","خارج السنة المالية",INDEX(القوائم!$D$2:$D$13,S1560)))</f>
        <v/>
      </c>
      <c r="E1560" s="22" t="n"/>
      <c r="F1560" s="23" t="n"/>
      <c r="G1560" s="23" t="n"/>
      <c r="H1560" s="22" t="n"/>
      <c r="I1560" s="19" t="n"/>
      <c r="J1560" s="21" t="n"/>
      <c r="K1560" s="19" t="n"/>
      <c r="L1560" s="19" t="n"/>
      <c r="M1560" s="21" t="n"/>
      <c r="N1560" s="22" t="n"/>
      <c r="O1560" s="24">
        <f>IF(A1560&lt;&gt;"عهدة","",SUMIFS($G$8:$G$5007,$B$8:$B$5007,B1560,$A$8:$A$5007,"مصروف",$I$8:$I$5007,"&lt;&gt;مرفوض"))</f>
        <v/>
      </c>
      <c r="P1560" s="25">
        <f>IF(A1560&lt;&gt;"عهدة","",N(F1560)-O1560)</f>
        <v/>
      </c>
      <c r="Q1560" s="26">
        <f>IF(A1560="","",IF(A1560="عهدة",IF(N(F1560)=0,"⚠ أدخل قيمة العهدة",IF(P1560&lt;0,"⛔ عجز / زيادة مصروفات "&amp;TEXT(-P1560,"#,##0"),IF(COUNTIFS($B$8:$B$5007,B1560,$A$8:$A$5007,"مصروف",$I$8:$I$5007,"&lt;&gt;مرفوض",$K$8:$K$5007,"&lt;&gt;نعم")&gt;0,"⚠ "&amp;COUNTIFS($B$8:$B$5007,B1560,$A$8:$A$5007,"مصروف",$I$8:$I$5007,"&lt;&gt;مرفوض",$K$8:$K$5007,"&lt;&gt;نعم")&amp;" مصروف غير مسوى",IF(L1560="تمت التسوية",IF(P1560=0,"✔ متوازنة وتمت التسوية","✔ تمت التسوية – متبقي "&amp;TEXT(P1560,"#,##0")),IF(P1560&gt;0,"متبقي "&amp;TEXT(P1560,"#,##0"),"✔ متوازنة"))))),IF(R1560=0,"⚠ أضف سطر عهدة أولًا",IF(OR(C1560="",N(G1560)=0),"⚠ أكمل التاريخ والقيمة",IF(S1560="","⚠ التاريخ خارج السنة المالية",IF(H1560="","⚠ اختر بند الموازنة",IF(I1560="مرفوض","✖ مرفوض من المدير",IF(I1560&lt;&gt;"موافق","⏳ بانتظار موافقة المدير",IF(K1560&lt;&gt;"نعم","⚠ غير مسوى مع الحسابات","✔ معتمد ومسوى")))))))))</f>
        <v/>
      </c>
      <c r="R1560">
        <f>N(R1559)+IF(A1560="عهدة",1,0)</f>
        <v/>
      </c>
      <c r="S1560">
        <f>IF(C1560="","",IF(AND(C1560&gt;=DATE(2026,9,1),C1560&lt;=DATE(2027,8,31)),(YEAR(C1560)-2026)*12+MONTH(C1560)-8,""))</f>
        <v/>
      </c>
      <c r="T1560">
        <f>IF(AND(A1560="مصروف",R1560&gt;0,I1560="موافق",S1560&lt;&gt;"",H1560&lt;&gt;""),N(G1560),0)</f>
        <v/>
      </c>
    </row>
    <row r="1561">
      <c r="A1561" s="19" t="n"/>
      <c r="B1561" s="20">
        <f>IF(A1561="","",IF(R1561=0,"⚠ أضف سطر عهدة أولًا","DMT-"&amp;TEXT(R1561,"000")))</f>
        <v/>
      </c>
      <c r="C1561" s="21" t="n"/>
      <c r="D1561" s="20">
        <f>IF(C1561="","",IF(S1561="","خارج السنة المالية",INDEX(القوائم!$D$2:$D$13,S1561)))</f>
        <v/>
      </c>
      <c r="E1561" s="22" t="n"/>
      <c r="F1561" s="23" t="n"/>
      <c r="G1561" s="23" t="n"/>
      <c r="H1561" s="22" t="n"/>
      <c r="I1561" s="19" t="n"/>
      <c r="J1561" s="21" t="n"/>
      <c r="K1561" s="19" t="n"/>
      <c r="L1561" s="19" t="n"/>
      <c r="M1561" s="21" t="n"/>
      <c r="N1561" s="22" t="n"/>
      <c r="O1561" s="24">
        <f>IF(A1561&lt;&gt;"عهدة","",SUMIFS($G$8:$G$5007,$B$8:$B$5007,B1561,$A$8:$A$5007,"مصروف",$I$8:$I$5007,"&lt;&gt;مرفوض"))</f>
        <v/>
      </c>
      <c r="P1561" s="25">
        <f>IF(A1561&lt;&gt;"عهدة","",N(F1561)-O1561)</f>
        <v/>
      </c>
      <c r="Q1561" s="26">
        <f>IF(A1561="","",IF(A1561="عهدة",IF(N(F1561)=0,"⚠ أدخل قيمة العهدة",IF(P1561&lt;0,"⛔ عجز / زيادة مصروفات "&amp;TEXT(-P1561,"#,##0"),IF(COUNTIFS($B$8:$B$5007,B1561,$A$8:$A$5007,"مصروف",$I$8:$I$5007,"&lt;&gt;مرفوض",$K$8:$K$5007,"&lt;&gt;نعم")&gt;0,"⚠ "&amp;COUNTIFS($B$8:$B$5007,B1561,$A$8:$A$5007,"مصروف",$I$8:$I$5007,"&lt;&gt;مرفوض",$K$8:$K$5007,"&lt;&gt;نعم")&amp;" مصروف غير مسوى",IF(L1561="تمت التسوية",IF(P1561=0,"✔ متوازنة وتمت التسوية","✔ تمت التسوية – متبقي "&amp;TEXT(P1561,"#,##0")),IF(P1561&gt;0,"متبقي "&amp;TEXT(P1561,"#,##0"),"✔ متوازنة"))))),IF(R1561=0,"⚠ أضف سطر عهدة أولًا",IF(OR(C1561="",N(G1561)=0),"⚠ أكمل التاريخ والقيمة",IF(S1561="","⚠ التاريخ خارج السنة المالية",IF(H1561="","⚠ اختر بند الموازنة",IF(I1561="مرفوض","✖ مرفوض من المدير",IF(I1561&lt;&gt;"موافق","⏳ بانتظار موافقة المدير",IF(K1561&lt;&gt;"نعم","⚠ غير مسوى مع الحسابات","✔ معتمد ومسوى")))))))))</f>
        <v/>
      </c>
      <c r="R1561">
        <f>N(R1560)+IF(A1561="عهدة",1,0)</f>
        <v/>
      </c>
      <c r="S1561">
        <f>IF(C1561="","",IF(AND(C1561&gt;=DATE(2026,9,1),C1561&lt;=DATE(2027,8,31)),(YEAR(C1561)-2026)*12+MONTH(C1561)-8,""))</f>
        <v/>
      </c>
      <c r="T1561">
        <f>IF(AND(A1561="مصروف",R1561&gt;0,I1561="موافق",S1561&lt;&gt;"",H1561&lt;&gt;""),N(G1561),0)</f>
        <v/>
      </c>
    </row>
    <row r="1562">
      <c r="A1562" s="19" t="n"/>
      <c r="B1562" s="20">
        <f>IF(A1562="","",IF(R1562=0,"⚠ أضف سطر عهدة أولًا","DMT-"&amp;TEXT(R1562,"000")))</f>
        <v/>
      </c>
      <c r="C1562" s="21" t="n"/>
      <c r="D1562" s="20">
        <f>IF(C1562="","",IF(S1562="","خارج السنة المالية",INDEX(القوائم!$D$2:$D$13,S1562)))</f>
        <v/>
      </c>
      <c r="E1562" s="22" t="n"/>
      <c r="F1562" s="23" t="n"/>
      <c r="G1562" s="23" t="n"/>
      <c r="H1562" s="22" t="n"/>
      <c r="I1562" s="19" t="n"/>
      <c r="J1562" s="21" t="n"/>
      <c r="K1562" s="19" t="n"/>
      <c r="L1562" s="19" t="n"/>
      <c r="M1562" s="21" t="n"/>
      <c r="N1562" s="22" t="n"/>
      <c r="O1562" s="24">
        <f>IF(A1562&lt;&gt;"عهدة","",SUMIFS($G$8:$G$5007,$B$8:$B$5007,B1562,$A$8:$A$5007,"مصروف",$I$8:$I$5007,"&lt;&gt;مرفوض"))</f>
        <v/>
      </c>
      <c r="P1562" s="25">
        <f>IF(A1562&lt;&gt;"عهدة","",N(F1562)-O1562)</f>
        <v/>
      </c>
      <c r="Q1562" s="26">
        <f>IF(A1562="","",IF(A1562="عهدة",IF(N(F1562)=0,"⚠ أدخل قيمة العهدة",IF(P1562&lt;0,"⛔ عجز / زيادة مصروفات "&amp;TEXT(-P1562,"#,##0"),IF(COUNTIFS($B$8:$B$5007,B1562,$A$8:$A$5007,"مصروف",$I$8:$I$5007,"&lt;&gt;مرفوض",$K$8:$K$5007,"&lt;&gt;نعم")&gt;0,"⚠ "&amp;COUNTIFS($B$8:$B$5007,B1562,$A$8:$A$5007,"مصروف",$I$8:$I$5007,"&lt;&gt;مرفوض",$K$8:$K$5007,"&lt;&gt;نعم")&amp;" مصروف غير مسوى",IF(L1562="تمت التسوية",IF(P1562=0,"✔ متوازنة وتمت التسوية","✔ تمت التسوية – متبقي "&amp;TEXT(P1562,"#,##0")),IF(P1562&gt;0,"متبقي "&amp;TEXT(P1562,"#,##0"),"✔ متوازنة"))))),IF(R1562=0,"⚠ أضف سطر عهدة أولًا",IF(OR(C1562="",N(G1562)=0),"⚠ أكمل التاريخ والقيمة",IF(S1562="","⚠ التاريخ خارج السنة المالية",IF(H1562="","⚠ اختر بند الموازنة",IF(I1562="مرفوض","✖ مرفوض من المدير",IF(I1562&lt;&gt;"موافق","⏳ بانتظار موافقة المدير",IF(K1562&lt;&gt;"نعم","⚠ غير مسوى مع الحسابات","✔ معتمد ومسوى")))))))))</f>
        <v/>
      </c>
      <c r="R1562">
        <f>N(R1561)+IF(A1562="عهدة",1,0)</f>
        <v/>
      </c>
      <c r="S1562">
        <f>IF(C1562="","",IF(AND(C1562&gt;=DATE(2026,9,1),C1562&lt;=DATE(2027,8,31)),(YEAR(C1562)-2026)*12+MONTH(C1562)-8,""))</f>
        <v/>
      </c>
      <c r="T1562">
        <f>IF(AND(A1562="مصروف",R1562&gt;0,I1562="موافق",S1562&lt;&gt;"",H1562&lt;&gt;""),N(G1562),0)</f>
        <v/>
      </c>
    </row>
    <row r="1563">
      <c r="A1563" s="19" t="n"/>
      <c r="B1563" s="20">
        <f>IF(A1563="","",IF(R1563=0,"⚠ أضف سطر عهدة أولًا","DMT-"&amp;TEXT(R1563,"000")))</f>
        <v/>
      </c>
      <c r="C1563" s="21" t="n"/>
      <c r="D1563" s="20">
        <f>IF(C1563="","",IF(S1563="","خارج السنة المالية",INDEX(القوائم!$D$2:$D$13,S1563)))</f>
        <v/>
      </c>
      <c r="E1563" s="22" t="n"/>
      <c r="F1563" s="23" t="n"/>
      <c r="G1563" s="23" t="n"/>
      <c r="H1563" s="22" t="n"/>
      <c r="I1563" s="19" t="n"/>
      <c r="J1563" s="21" t="n"/>
      <c r="K1563" s="19" t="n"/>
      <c r="L1563" s="19" t="n"/>
      <c r="M1563" s="21" t="n"/>
      <c r="N1563" s="22" t="n"/>
      <c r="O1563" s="24">
        <f>IF(A1563&lt;&gt;"عهدة","",SUMIFS($G$8:$G$5007,$B$8:$B$5007,B1563,$A$8:$A$5007,"مصروف",$I$8:$I$5007,"&lt;&gt;مرفوض"))</f>
        <v/>
      </c>
      <c r="P1563" s="25">
        <f>IF(A1563&lt;&gt;"عهدة","",N(F1563)-O1563)</f>
        <v/>
      </c>
      <c r="Q1563" s="26">
        <f>IF(A1563="","",IF(A1563="عهدة",IF(N(F1563)=0,"⚠ أدخل قيمة العهدة",IF(P1563&lt;0,"⛔ عجز / زيادة مصروفات "&amp;TEXT(-P1563,"#,##0"),IF(COUNTIFS($B$8:$B$5007,B1563,$A$8:$A$5007,"مصروف",$I$8:$I$5007,"&lt;&gt;مرفوض",$K$8:$K$5007,"&lt;&gt;نعم")&gt;0,"⚠ "&amp;COUNTIFS($B$8:$B$5007,B1563,$A$8:$A$5007,"مصروف",$I$8:$I$5007,"&lt;&gt;مرفوض",$K$8:$K$5007,"&lt;&gt;نعم")&amp;" مصروف غير مسوى",IF(L1563="تمت التسوية",IF(P1563=0,"✔ متوازنة وتمت التسوية","✔ تمت التسوية – متبقي "&amp;TEXT(P1563,"#,##0")),IF(P1563&gt;0,"متبقي "&amp;TEXT(P1563,"#,##0"),"✔ متوازنة"))))),IF(R1563=0,"⚠ أضف سطر عهدة أولًا",IF(OR(C1563="",N(G1563)=0),"⚠ أكمل التاريخ والقيمة",IF(S1563="","⚠ التاريخ خارج السنة المالية",IF(H1563="","⚠ اختر بند الموازنة",IF(I1563="مرفوض","✖ مرفوض من المدير",IF(I1563&lt;&gt;"موافق","⏳ بانتظار موافقة المدير",IF(K1563&lt;&gt;"نعم","⚠ غير مسوى مع الحسابات","✔ معتمد ومسوى")))))))))</f>
        <v/>
      </c>
      <c r="R1563">
        <f>N(R1562)+IF(A1563="عهدة",1,0)</f>
        <v/>
      </c>
      <c r="S1563">
        <f>IF(C1563="","",IF(AND(C1563&gt;=DATE(2026,9,1),C1563&lt;=DATE(2027,8,31)),(YEAR(C1563)-2026)*12+MONTH(C1563)-8,""))</f>
        <v/>
      </c>
      <c r="T1563">
        <f>IF(AND(A1563="مصروف",R1563&gt;0,I1563="موافق",S1563&lt;&gt;"",H1563&lt;&gt;""),N(G1563),0)</f>
        <v/>
      </c>
    </row>
    <row r="1564">
      <c r="A1564" s="19" t="n"/>
      <c r="B1564" s="20">
        <f>IF(A1564="","",IF(R1564=0,"⚠ أضف سطر عهدة أولًا","DMT-"&amp;TEXT(R1564,"000")))</f>
        <v/>
      </c>
      <c r="C1564" s="21" t="n"/>
      <c r="D1564" s="20">
        <f>IF(C1564="","",IF(S1564="","خارج السنة المالية",INDEX(القوائم!$D$2:$D$13,S1564)))</f>
        <v/>
      </c>
      <c r="E1564" s="22" t="n"/>
      <c r="F1564" s="23" t="n"/>
      <c r="G1564" s="23" t="n"/>
      <c r="H1564" s="22" t="n"/>
      <c r="I1564" s="19" t="n"/>
      <c r="J1564" s="21" t="n"/>
      <c r="K1564" s="19" t="n"/>
      <c r="L1564" s="19" t="n"/>
      <c r="M1564" s="21" t="n"/>
      <c r="N1564" s="22" t="n"/>
      <c r="O1564" s="24">
        <f>IF(A1564&lt;&gt;"عهدة","",SUMIFS($G$8:$G$5007,$B$8:$B$5007,B1564,$A$8:$A$5007,"مصروف",$I$8:$I$5007,"&lt;&gt;مرفوض"))</f>
        <v/>
      </c>
      <c r="P1564" s="25">
        <f>IF(A1564&lt;&gt;"عهدة","",N(F1564)-O1564)</f>
        <v/>
      </c>
      <c r="Q1564" s="26">
        <f>IF(A1564="","",IF(A1564="عهدة",IF(N(F1564)=0,"⚠ أدخل قيمة العهدة",IF(P1564&lt;0,"⛔ عجز / زيادة مصروفات "&amp;TEXT(-P1564,"#,##0"),IF(COUNTIFS($B$8:$B$5007,B1564,$A$8:$A$5007,"مصروف",$I$8:$I$5007,"&lt;&gt;مرفوض",$K$8:$K$5007,"&lt;&gt;نعم")&gt;0,"⚠ "&amp;COUNTIFS($B$8:$B$5007,B1564,$A$8:$A$5007,"مصروف",$I$8:$I$5007,"&lt;&gt;مرفوض",$K$8:$K$5007,"&lt;&gt;نعم")&amp;" مصروف غير مسوى",IF(L1564="تمت التسوية",IF(P1564=0,"✔ متوازنة وتمت التسوية","✔ تمت التسوية – متبقي "&amp;TEXT(P1564,"#,##0")),IF(P1564&gt;0,"متبقي "&amp;TEXT(P1564,"#,##0"),"✔ متوازنة"))))),IF(R1564=0,"⚠ أضف سطر عهدة أولًا",IF(OR(C1564="",N(G1564)=0),"⚠ أكمل التاريخ والقيمة",IF(S1564="","⚠ التاريخ خارج السنة المالية",IF(H1564="","⚠ اختر بند الموازنة",IF(I1564="مرفوض","✖ مرفوض من المدير",IF(I1564&lt;&gt;"موافق","⏳ بانتظار موافقة المدير",IF(K1564&lt;&gt;"نعم","⚠ غير مسوى مع الحسابات","✔ معتمد ومسوى")))))))))</f>
        <v/>
      </c>
      <c r="R1564">
        <f>N(R1563)+IF(A1564="عهدة",1,0)</f>
        <v/>
      </c>
      <c r="S1564">
        <f>IF(C1564="","",IF(AND(C1564&gt;=DATE(2026,9,1),C1564&lt;=DATE(2027,8,31)),(YEAR(C1564)-2026)*12+MONTH(C1564)-8,""))</f>
        <v/>
      </c>
      <c r="T1564">
        <f>IF(AND(A1564="مصروف",R1564&gt;0,I1564="موافق",S1564&lt;&gt;"",H1564&lt;&gt;""),N(G1564),0)</f>
        <v/>
      </c>
    </row>
    <row r="1565">
      <c r="A1565" s="19" t="n"/>
      <c r="B1565" s="20">
        <f>IF(A1565="","",IF(R1565=0,"⚠ أضف سطر عهدة أولًا","DMT-"&amp;TEXT(R1565,"000")))</f>
        <v/>
      </c>
      <c r="C1565" s="21" t="n"/>
      <c r="D1565" s="20">
        <f>IF(C1565="","",IF(S1565="","خارج السنة المالية",INDEX(القوائم!$D$2:$D$13,S1565)))</f>
        <v/>
      </c>
      <c r="E1565" s="22" t="n"/>
      <c r="F1565" s="23" t="n"/>
      <c r="G1565" s="23" t="n"/>
      <c r="H1565" s="22" t="n"/>
      <c r="I1565" s="19" t="n"/>
      <c r="J1565" s="21" t="n"/>
      <c r="K1565" s="19" t="n"/>
      <c r="L1565" s="19" t="n"/>
      <c r="M1565" s="21" t="n"/>
      <c r="N1565" s="22" t="n"/>
      <c r="O1565" s="24">
        <f>IF(A1565&lt;&gt;"عهدة","",SUMIFS($G$8:$G$5007,$B$8:$B$5007,B1565,$A$8:$A$5007,"مصروف",$I$8:$I$5007,"&lt;&gt;مرفوض"))</f>
        <v/>
      </c>
      <c r="P1565" s="25">
        <f>IF(A1565&lt;&gt;"عهدة","",N(F1565)-O1565)</f>
        <v/>
      </c>
      <c r="Q1565" s="26">
        <f>IF(A1565="","",IF(A1565="عهدة",IF(N(F1565)=0,"⚠ أدخل قيمة العهدة",IF(P1565&lt;0,"⛔ عجز / زيادة مصروفات "&amp;TEXT(-P1565,"#,##0"),IF(COUNTIFS($B$8:$B$5007,B1565,$A$8:$A$5007,"مصروف",$I$8:$I$5007,"&lt;&gt;مرفوض",$K$8:$K$5007,"&lt;&gt;نعم")&gt;0,"⚠ "&amp;COUNTIFS($B$8:$B$5007,B1565,$A$8:$A$5007,"مصروف",$I$8:$I$5007,"&lt;&gt;مرفوض",$K$8:$K$5007,"&lt;&gt;نعم")&amp;" مصروف غير مسوى",IF(L1565="تمت التسوية",IF(P1565=0,"✔ متوازنة وتمت التسوية","✔ تمت التسوية – متبقي "&amp;TEXT(P1565,"#,##0")),IF(P1565&gt;0,"متبقي "&amp;TEXT(P1565,"#,##0"),"✔ متوازنة"))))),IF(R1565=0,"⚠ أضف سطر عهدة أولًا",IF(OR(C1565="",N(G1565)=0),"⚠ أكمل التاريخ والقيمة",IF(S1565="","⚠ التاريخ خارج السنة المالية",IF(H1565="","⚠ اختر بند الموازنة",IF(I1565="مرفوض","✖ مرفوض من المدير",IF(I1565&lt;&gt;"موافق","⏳ بانتظار موافقة المدير",IF(K1565&lt;&gt;"نعم","⚠ غير مسوى مع الحسابات","✔ معتمد ومسوى")))))))))</f>
        <v/>
      </c>
      <c r="R1565">
        <f>N(R1564)+IF(A1565="عهدة",1,0)</f>
        <v/>
      </c>
      <c r="S1565">
        <f>IF(C1565="","",IF(AND(C1565&gt;=DATE(2026,9,1),C1565&lt;=DATE(2027,8,31)),(YEAR(C1565)-2026)*12+MONTH(C1565)-8,""))</f>
        <v/>
      </c>
      <c r="T1565">
        <f>IF(AND(A1565="مصروف",R1565&gt;0,I1565="موافق",S1565&lt;&gt;"",H1565&lt;&gt;""),N(G1565),0)</f>
        <v/>
      </c>
    </row>
    <row r="1566">
      <c r="A1566" s="19" t="n"/>
      <c r="B1566" s="20">
        <f>IF(A1566="","",IF(R1566=0,"⚠ أضف سطر عهدة أولًا","DMT-"&amp;TEXT(R1566,"000")))</f>
        <v/>
      </c>
      <c r="C1566" s="21" t="n"/>
      <c r="D1566" s="20">
        <f>IF(C1566="","",IF(S1566="","خارج السنة المالية",INDEX(القوائم!$D$2:$D$13,S1566)))</f>
        <v/>
      </c>
      <c r="E1566" s="22" t="n"/>
      <c r="F1566" s="23" t="n"/>
      <c r="G1566" s="23" t="n"/>
      <c r="H1566" s="22" t="n"/>
      <c r="I1566" s="19" t="n"/>
      <c r="J1566" s="21" t="n"/>
      <c r="K1566" s="19" t="n"/>
      <c r="L1566" s="19" t="n"/>
      <c r="M1566" s="21" t="n"/>
      <c r="N1566" s="22" t="n"/>
      <c r="O1566" s="24">
        <f>IF(A1566&lt;&gt;"عهدة","",SUMIFS($G$8:$G$5007,$B$8:$B$5007,B1566,$A$8:$A$5007,"مصروف",$I$8:$I$5007,"&lt;&gt;مرفوض"))</f>
        <v/>
      </c>
      <c r="P1566" s="25">
        <f>IF(A1566&lt;&gt;"عهدة","",N(F1566)-O1566)</f>
        <v/>
      </c>
      <c r="Q1566" s="26">
        <f>IF(A1566="","",IF(A1566="عهدة",IF(N(F1566)=0,"⚠ أدخل قيمة العهدة",IF(P1566&lt;0,"⛔ عجز / زيادة مصروفات "&amp;TEXT(-P1566,"#,##0"),IF(COUNTIFS($B$8:$B$5007,B1566,$A$8:$A$5007,"مصروف",$I$8:$I$5007,"&lt;&gt;مرفوض",$K$8:$K$5007,"&lt;&gt;نعم")&gt;0,"⚠ "&amp;COUNTIFS($B$8:$B$5007,B1566,$A$8:$A$5007,"مصروف",$I$8:$I$5007,"&lt;&gt;مرفوض",$K$8:$K$5007,"&lt;&gt;نعم")&amp;" مصروف غير مسوى",IF(L1566="تمت التسوية",IF(P1566=0,"✔ متوازنة وتمت التسوية","✔ تمت التسوية – متبقي "&amp;TEXT(P1566,"#,##0")),IF(P1566&gt;0,"متبقي "&amp;TEXT(P1566,"#,##0"),"✔ متوازنة"))))),IF(R1566=0,"⚠ أضف سطر عهدة أولًا",IF(OR(C1566="",N(G1566)=0),"⚠ أكمل التاريخ والقيمة",IF(S1566="","⚠ التاريخ خارج السنة المالية",IF(H1566="","⚠ اختر بند الموازنة",IF(I1566="مرفوض","✖ مرفوض من المدير",IF(I1566&lt;&gt;"موافق","⏳ بانتظار موافقة المدير",IF(K1566&lt;&gt;"نعم","⚠ غير مسوى مع الحسابات","✔ معتمد ومسوى")))))))))</f>
        <v/>
      </c>
      <c r="R1566">
        <f>N(R1565)+IF(A1566="عهدة",1,0)</f>
        <v/>
      </c>
      <c r="S1566">
        <f>IF(C1566="","",IF(AND(C1566&gt;=DATE(2026,9,1),C1566&lt;=DATE(2027,8,31)),(YEAR(C1566)-2026)*12+MONTH(C1566)-8,""))</f>
        <v/>
      </c>
      <c r="T1566">
        <f>IF(AND(A1566="مصروف",R1566&gt;0,I1566="موافق",S1566&lt;&gt;"",H1566&lt;&gt;""),N(G1566),0)</f>
        <v/>
      </c>
    </row>
    <row r="1567">
      <c r="A1567" s="19" t="n"/>
      <c r="B1567" s="20">
        <f>IF(A1567="","",IF(R1567=0,"⚠ أضف سطر عهدة أولًا","DMT-"&amp;TEXT(R1567,"000")))</f>
        <v/>
      </c>
      <c r="C1567" s="21" t="n"/>
      <c r="D1567" s="20">
        <f>IF(C1567="","",IF(S1567="","خارج السنة المالية",INDEX(القوائم!$D$2:$D$13,S1567)))</f>
        <v/>
      </c>
      <c r="E1567" s="22" t="n"/>
      <c r="F1567" s="23" t="n"/>
      <c r="G1567" s="23" t="n"/>
      <c r="H1567" s="22" t="n"/>
      <c r="I1567" s="19" t="n"/>
      <c r="J1567" s="21" t="n"/>
      <c r="K1567" s="19" t="n"/>
      <c r="L1567" s="19" t="n"/>
      <c r="M1567" s="21" t="n"/>
      <c r="N1567" s="22" t="n"/>
      <c r="O1567" s="24">
        <f>IF(A1567&lt;&gt;"عهدة","",SUMIFS($G$8:$G$5007,$B$8:$B$5007,B1567,$A$8:$A$5007,"مصروف",$I$8:$I$5007,"&lt;&gt;مرفوض"))</f>
        <v/>
      </c>
      <c r="P1567" s="25">
        <f>IF(A1567&lt;&gt;"عهدة","",N(F1567)-O1567)</f>
        <v/>
      </c>
      <c r="Q1567" s="26">
        <f>IF(A1567="","",IF(A1567="عهدة",IF(N(F1567)=0,"⚠ أدخل قيمة العهدة",IF(P1567&lt;0,"⛔ عجز / زيادة مصروفات "&amp;TEXT(-P1567,"#,##0"),IF(COUNTIFS($B$8:$B$5007,B1567,$A$8:$A$5007,"مصروف",$I$8:$I$5007,"&lt;&gt;مرفوض",$K$8:$K$5007,"&lt;&gt;نعم")&gt;0,"⚠ "&amp;COUNTIFS($B$8:$B$5007,B1567,$A$8:$A$5007,"مصروف",$I$8:$I$5007,"&lt;&gt;مرفوض",$K$8:$K$5007,"&lt;&gt;نعم")&amp;" مصروف غير مسوى",IF(L1567="تمت التسوية",IF(P1567=0,"✔ متوازنة وتمت التسوية","✔ تمت التسوية – متبقي "&amp;TEXT(P1567,"#,##0")),IF(P1567&gt;0,"متبقي "&amp;TEXT(P1567,"#,##0"),"✔ متوازنة"))))),IF(R1567=0,"⚠ أضف سطر عهدة أولًا",IF(OR(C1567="",N(G1567)=0),"⚠ أكمل التاريخ والقيمة",IF(S1567="","⚠ التاريخ خارج السنة المالية",IF(H1567="","⚠ اختر بند الموازنة",IF(I1567="مرفوض","✖ مرفوض من المدير",IF(I1567&lt;&gt;"موافق","⏳ بانتظار موافقة المدير",IF(K1567&lt;&gt;"نعم","⚠ غير مسوى مع الحسابات","✔ معتمد ومسوى")))))))))</f>
        <v/>
      </c>
      <c r="R1567">
        <f>N(R1566)+IF(A1567="عهدة",1,0)</f>
        <v/>
      </c>
      <c r="S1567">
        <f>IF(C1567="","",IF(AND(C1567&gt;=DATE(2026,9,1),C1567&lt;=DATE(2027,8,31)),(YEAR(C1567)-2026)*12+MONTH(C1567)-8,""))</f>
        <v/>
      </c>
      <c r="T1567">
        <f>IF(AND(A1567="مصروف",R1567&gt;0,I1567="موافق",S1567&lt;&gt;"",H1567&lt;&gt;""),N(G1567),0)</f>
        <v/>
      </c>
    </row>
    <row r="1568">
      <c r="A1568" s="19" t="n"/>
      <c r="B1568" s="20">
        <f>IF(A1568="","",IF(R1568=0,"⚠ أضف سطر عهدة أولًا","DMT-"&amp;TEXT(R1568,"000")))</f>
        <v/>
      </c>
      <c r="C1568" s="21" t="n"/>
      <c r="D1568" s="20">
        <f>IF(C1568="","",IF(S1568="","خارج السنة المالية",INDEX(القوائم!$D$2:$D$13,S1568)))</f>
        <v/>
      </c>
      <c r="E1568" s="22" t="n"/>
      <c r="F1568" s="23" t="n"/>
      <c r="G1568" s="23" t="n"/>
      <c r="H1568" s="22" t="n"/>
      <c r="I1568" s="19" t="n"/>
      <c r="J1568" s="21" t="n"/>
      <c r="K1568" s="19" t="n"/>
      <c r="L1568" s="19" t="n"/>
      <c r="M1568" s="21" t="n"/>
      <c r="N1568" s="22" t="n"/>
      <c r="O1568" s="24">
        <f>IF(A1568&lt;&gt;"عهدة","",SUMIFS($G$8:$G$5007,$B$8:$B$5007,B1568,$A$8:$A$5007,"مصروف",$I$8:$I$5007,"&lt;&gt;مرفوض"))</f>
        <v/>
      </c>
      <c r="P1568" s="25">
        <f>IF(A1568&lt;&gt;"عهدة","",N(F1568)-O1568)</f>
        <v/>
      </c>
      <c r="Q1568" s="26">
        <f>IF(A1568="","",IF(A1568="عهدة",IF(N(F1568)=0,"⚠ أدخل قيمة العهدة",IF(P1568&lt;0,"⛔ عجز / زيادة مصروفات "&amp;TEXT(-P1568,"#,##0"),IF(COUNTIFS($B$8:$B$5007,B1568,$A$8:$A$5007,"مصروف",$I$8:$I$5007,"&lt;&gt;مرفوض",$K$8:$K$5007,"&lt;&gt;نعم")&gt;0,"⚠ "&amp;COUNTIFS($B$8:$B$5007,B1568,$A$8:$A$5007,"مصروف",$I$8:$I$5007,"&lt;&gt;مرفوض",$K$8:$K$5007,"&lt;&gt;نعم")&amp;" مصروف غير مسوى",IF(L1568="تمت التسوية",IF(P1568=0,"✔ متوازنة وتمت التسوية","✔ تمت التسوية – متبقي "&amp;TEXT(P1568,"#,##0")),IF(P1568&gt;0,"متبقي "&amp;TEXT(P1568,"#,##0"),"✔ متوازنة"))))),IF(R1568=0,"⚠ أضف سطر عهدة أولًا",IF(OR(C1568="",N(G1568)=0),"⚠ أكمل التاريخ والقيمة",IF(S1568="","⚠ التاريخ خارج السنة المالية",IF(H1568="","⚠ اختر بند الموازنة",IF(I1568="مرفوض","✖ مرفوض من المدير",IF(I1568&lt;&gt;"موافق","⏳ بانتظار موافقة المدير",IF(K1568&lt;&gt;"نعم","⚠ غير مسوى مع الحسابات","✔ معتمد ومسوى")))))))))</f>
        <v/>
      </c>
      <c r="R1568">
        <f>N(R1567)+IF(A1568="عهدة",1,0)</f>
        <v/>
      </c>
      <c r="S1568">
        <f>IF(C1568="","",IF(AND(C1568&gt;=DATE(2026,9,1),C1568&lt;=DATE(2027,8,31)),(YEAR(C1568)-2026)*12+MONTH(C1568)-8,""))</f>
        <v/>
      </c>
      <c r="T1568">
        <f>IF(AND(A1568="مصروف",R1568&gt;0,I1568="موافق",S1568&lt;&gt;"",H1568&lt;&gt;""),N(G1568),0)</f>
        <v/>
      </c>
    </row>
    <row r="1569">
      <c r="A1569" s="19" t="n"/>
      <c r="B1569" s="20">
        <f>IF(A1569="","",IF(R1569=0,"⚠ أضف سطر عهدة أولًا","DMT-"&amp;TEXT(R1569,"000")))</f>
        <v/>
      </c>
      <c r="C1569" s="21" t="n"/>
      <c r="D1569" s="20">
        <f>IF(C1569="","",IF(S1569="","خارج السنة المالية",INDEX(القوائم!$D$2:$D$13,S1569)))</f>
        <v/>
      </c>
      <c r="E1569" s="22" t="n"/>
      <c r="F1569" s="23" t="n"/>
      <c r="G1569" s="23" t="n"/>
      <c r="H1569" s="22" t="n"/>
      <c r="I1569" s="19" t="n"/>
      <c r="J1569" s="21" t="n"/>
      <c r="K1569" s="19" t="n"/>
      <c r="L1569" s="19" t="n"/>
      <c r="M1569" s="21" t="n"/>
      <c r="N1569" s="22" t="n"/>
      <c r="O1569" s="24">
        <f>IF(A1569&lt;&gt;"عهدة","",SUMIFS($G$8:$G$5007,$B$8:$B$5007,B1569,$A$8:$A$5007,"مصروف",$I$8:$I$5007,"&lt;&gt;مرفوض"))</f>
        <v/>
      </c>
      <c r="P1569" s="25">
        <f>IF(A1569&lt;&gt;"عهدة","",N(F1569)-O1569)</f>
        <v/>
      </c>
      <c r="Q1569" s="26">
        <f>IF(A1569="","",IF(A1569="عهدة",IF(N(F1569)=0,"⚠ أدخل قيمة العهدة",IF(P1569&lt;0,"⛔ عجز / زيادة مصروفات "&amp;TEXT(-P1569,"#,##0"),IF(COUNTIFS($B$8:$B$5007,B1569,$A$8:$A$5007,"مصروف",$I$8:$I$5007,"&lt;&gt;مرفوض",$K$8:$K$5007,"&lt;&gt;نعم")&gt;0,"⚠ "&amp;COUNTIFS($B$8:$B$5007,B1569,$A$8:$A$5007,"مصروف",$I$8:$I$5007,"&lt;&gt;مرفوض",$K$8:$K$5007,"&lt;&gt;نعم")&amp;" مصروف غير مسوى",IF(L1569="تمت التسوية",IF(P1569=0,"✔ متوازنة وتمت التسوية","✔ تمت التسوية – متبقي "&amp;TEXT(P1569,"#,##0")),IF(P1569&gt;0,"متبقي "&amp;TEXT(P1569,"#,##0"),"✔ متوازنة"))))),IF(R1569=0,"⚠ أضف سطر عهدة أولًا",IF(OR(C1569="",N(G1569)=0),"⚠ أكمل التاريخ والقيمة",IF(S1569="","⚠ التاريخ خارج السنة المالية",IF(H1569="","⚠ اختر بند الموازنة",IF(I1569="مرفوض","✖ مرفوض من المدير",IF(I1569&lt;&gt;"موافق","⏳ بانتظار موافقة المدير",IF(K1569&lt;&gt;"نعم","⚠ غير مسوى مع الحسابات","✔ معتمد ومسوى")))))))))</f>
        <v/>
      </c>
      <c r="R1569">
        <f>N(R1568)+IF(A1569="عهدة",1,0)</f>
        <v/>
      </c>
      <c r="S1569">
        <f>IF(C1569="","",IF(AND(C1569&gt;=DATE(2026,9,1),C1569&lt;=DATE(2027,8,31)),(YEAR(C1569)-2026)*12+MONTH(C1569)-8,""))</f>
        <v/>
      </c>
      <c r="T1569">
        <f>IF(AND(A1569="مصروف",R1569&gt;0,I1569="موافق",S1569&lt;&gt;"",H1569&lt;&gt;""),N(G1569),0)</f>
        <v/>
      </c>
    </row>
    <row r="1570">
      <c r="A1570" s="19" t="n"/>
      <c r="B1570" s="20">
        <f>IF(A1570="","",IF(R1570=0,"⚠ أضف سطر عهدة أولًا","DMT-"&amp;TEXT(R1570,"000")))</f>
        <v/>
      </c>
      <c r="C1570" s="21" t="n"/>
      <c r="D1570" s="20">
        <f>IF(C1570="","",IF(S1570="","خارج السنة المالية",INDEX(القوائم!$D$2:$D$13,S1570)))</f>
        <v/>
      </c>
      <c r="E1570" s="22" t="n"/>
      <c r="F1570" s="23" t="n"/>
      <c r="G1570" s="23" t="n"/>
      <c r="H1570" s="22" t="n"/>
      <c r="I1570" s="19" t="n"/>
      <c r="J1570" s="21" t="n"/>
      <c r="K1570" s="19" t="n"/>
      <c r="L1570" s="19" t="n"/>
      <c r="M1570" s="21" t="n"/>
      <c r="N1570" s="22" t="n"/>
      <c r="O1570" s="24">
        <f>IF(A1570&lt;&gt;"عهدة","",SUMIFS($G$8:$G$5007,$B$8:$B$5007,B1570,$A$8:$A$5007,"مصروف",$I$8:$I$5007,"&lt;&gt;مرفوض"))</f>
        <v/>
      </c>
      <c r="P1570" s="25">
        <f>IF(A1570&lt;&gt;"عهدة","",N(F1570)-O1570)</f>
        <v/>
      </c>
      <c r="Q1570" s="26">
        <f>IF(A1570="","",IF(A1570="عهدة",IF(N(F1570)=0,"⚠ أدخل قيمة العهدة",IF(P1570&lt;0,"⛔ عجز / زيادة مصروفات "&amp;TEXT(-P1570,"#,##0"),IF(COUNTIFS($B$8:$B$5007,B1570,$A$8:$A$5007,"مصروف",$I$8:$I$5007,"&lt;&gt;مرفوض",$K$8:$K$5007,"&lt;&gt;نعم")&gt;0,"⚠ "&amp;COUNTIFS($B$8:$B$5007,B1570,$A$8:$A$5007,"مصروف",$I$8:$I$5007,"&lt;&gt;مرفوض",$K$8:$K$5007,"&lt;&gt;نعم")&amp;" مصروف غير مسوى",IF(L1570="تمت التسوية",IF(P1570=0,"✔ متوازنة وتمت التسوية","✔ تمت التسوية – متبقي "&amp;TEXT(P1570,"#,##0")),IF(P1570&gt;0,"متبقي "&amp;TEXT(P1570,"#,##0"),"✔ متوازنة"))))),IF(R1570=0,"⚠ أضف سطر عهدة أولًا",IF(OR(C1570="",N(G1570)=0),"⚠ أكمل التاريخ والقيمة",IF(S1570="","⚠ التاريخ خارج السنة المالية",IF(H1570="","⚠ اختر بند الموازنة",IF(I1570="مرفوض","✖ مرفوض من المدير",IF(I1570&lt;&gt;"موافق","⏳ بانتظار موافقة المدير",IF(K1570&lt;&gt;"نعم","⚠ غير مسوى مع الحسابات","✔ معتمد ومسوى")))))))))</f>
        <v/>
      </c>
      <c r="R1570">
        <f>N(R1569)+IF(A1570="عهدة",1,0)</f>
        <v/>
      </c>
      <c r="S1570">
        <f>IF(C1570="","",IF(AND(C1570&gt;=DATE(2026,9,1),C1570&lt;=DATE(2027,8,31)),(YEAR(C1570)-2026)*12+MONTH(C1570)-8,""))</f>
        <v/>
      </c>
      <c r="T1570">
        <f>IF(AND(A1570="مصروف",R1570&gt;0,I1570="موافق",S1570&lt;&gt;"",H1570&lt;&gt;""),N(G1570),0)</f>
        <v/>
      </c>
    </row>
    <row r="1571">
      <c r="A1571" s="19" t="n"/>
      <c r="B1571" s="20">
        <f>IF(A1571="","",IF(R1571=0,"⚠ أضف سطر عهدة أولًا","DMT-"&amp;TEXT(R1571,"000")))</f>
        <v/>
      </c>
      <c r="C1571" s="21" t="n"/>
      <c r="D1571" s="20">
        <f>IF(C1571="","",IF(S1571="","خارج السنة المالية",INDEX(القوائم!$D$2:$D$13,S1571)))</f>
        <v/>
      </c>
      <c r="E1571" s="22" t="n"/>
      <c r="F1571" s="23" t="n"/>
      <c r="G1571" s="23" t="n"/>
      <c r="H1571" s="22" t="n"/>
      <c r="I1571" s="19" t="n"/>
      <c r="J1571" s="21" t="n"/>
      <c r="K1571" s="19" t="n"/>
      <c r="L1571" s="19" t="n"/>
      <c r="M1571" s="21" t="n"/>
      <c r="N1571" s="22" t="n"/>
      <c r="O1571" s="24">
        <f>IF(A1571&lt;&gt;"عهدة","",SUMIFS($G$8:$G$5007,$B$8:$B$5007,B1571,$A$8:$A$5007,"مصروف",$I$8:$I$5007,"&lt;&gt;مرفوض"))</f>
        <v/>
      </c>
      <c r="P1571" s="25">
        <f>IF(A1571&lt;&gt;"عهدة","",N(F1571)-O1571)</f>
        <v/>
      </c>
      <c r="Q1571" s="26">
        <f>IF(A1571="","",IF(A1571="عهدة",IF(N(F1571)=0,"⚠ أدخل قيمة العهدة",IF(P1571&lt;0,"⛔ عجز / زيادة مصروفات "&amp;TEXT(-P1571,"#,##0"),IF(COUNTIFS($B$8:$B$5007,B1571,$A$8:$A$5007,"مصروف",$I$8:$I$5007,"&lt;&gt;مرفوض",$K$8:$K$5007,"&lt;&gt;نعم")&gt;0,"⚠ "&amp;COUNTIFS($B$8:$B$5007,B1571,$A$8:$A$5007,"مصروف",$I$8:$I$5007,"&lt;&gt;مرفوض",$K$8:$K$5007,"&lt;&gt;نعم")&amp;" مصروف غير مسوى",IF(L1571="تمت التسوية",IF(P1571=0,"✔ متوازنة وتمت التسوية","✔ تمت التسوية – متبقي "&amp;TEXT(P1571,"#,##0")),IF(P1571&gt;0,"متبقي "&amp;TEXT(P1571,"#,##0"),"✔ متوازنة"))))),IF(R1571=0,"⚠ أضف سطر عهدة أولًا",IF(OR(C1571="",N(G1571)=0),"⚠ أكمل التاريخ والقيمة",IF(S1571="","⚠ التاريخ خارج السنة المالية",IF(H1571="","⚠ اختر بند الموازنة",IF(I1571="مرفوض","✖ مرفوض من المدير",IF(I1571&lt;&gt;"موافق","⏳ بانتظار موافقة المدير",IF(K1571&lt;&gt;"نعم","⚠ غير مسوى مع الحسابات","✔ معتمد ومسوى")))))))))</f>
        <v/>
      </c>
      <c r="R1571">
        <f>N(R1570)+IF(A1571="عهدة",1,0)</f>
        <v/>
      </c>
      <c r="S1571">
        <f>IF(C1571="","",IF(AND(C1571&gt;=DATE(2026,9,1),C1571&lt;=DATE(2027,8,31)),(YEAR(C1571)-2026)*12+MONTH(C1571)-8,""))</f>
        <v/>
      </c>
      <c r="T1571">
        <f>IF(AND(A1571="مصروف",R1571&gt;0,I1571="موافق",S1571&lt;&gt;"",H1571&lt;&gt;""),N(G1571),0)</f>
        <v/>
      </c>
    </row>
    <row r="1572">
      <c r="A1572" s="19" t="n"/>
      <c r="B1572" s="20">
        <f>IF(A1572="","",IF(R1572=0,"⚠ أضف سطر عهدة أولًا","DMT-"&amp;TEXT(R1572,"000")))</f>
        <v/>
      </c>
      <c r="C1572" s="21" t="n"/>
      <c r="D1572" s="20">
        <f>IF(C1572="","",IF(S1572="","خارج السنة المالية",INDEX(القوائم!$D$2:$D$13,S1572)))</f>
        <v/>
      </c>
      <c r="E1572" s="22" t="n"/>
      <c r="F1572" s="23" t="n"/>
      <c r="G1572" s="23" t="n"/>
      <c r="H1572" s="22" t="n"/>
      <c r="I1572" s="19" t="n"/>
      <c r="J1572" s="21" t="n"/>
      <c r="K1572" s="19" t="n"/>
      <c r="L1572" s="19" t="n"/>
      <c r="M1572" s="21" t="n"/>
      <c r="N1572" s="22" t="n"/>
      <c r="O1572" s="24">
        <f>IF(A1572&lt;&gt;"عهدة","",SUMIFS($G$8:$G$5007,$B$8:$B$5007,B1572,$A$8:$A$5007,"مصروف",$I$8:$I$5007,"&lt;&gt;مرفوض"))</f>
        <v/>
      </c>
      <c r="P1572" s="25">
        <f>IF(A1572&lt;&gt;"عهدة","",N(F1572)-O1572)</f>
        <v/>
      </c>
      <c r="Q1572" s="26">
        <f>IF(A1572="","",IF(A1572="عهدة",IF(N(F1572)=0,"⚠ أدخل قيمة العهدة",IF(P1572&lt;0,"⛔ عجز / زيادة مصروفات "&amp;TEXT(-P1572,"#,##0"),IF(COUNTIFS($B$8:$B$5007,B1572,$A$8:$A$5007,"مصروف",$I$8:$I$5007,"&lt;&gt;مرفوض",$K$8:$K$5007,"&lt;&gt;نعم")&gt;0,"⚠ "&amp;COUNTIFS($B$8:$B$5007,B1572,$A$8:$A$5007,"مصروف",$I$8:$I$5007,"&lt;&gt;مرفوض",$K$8:$K$5007,"&lt;&gt;نعم")&amp;" مصروف غير مسوى",IF(L1572="تمت التسوية",IF(P1572=0,"✔ متوازنة وتمت التسوية","✔ تمت التسوية – متبقي "&amp;TEXT(P1572,"#,##0")),IF(P1572&gt;0,"متبقي "&amp;TEXT(P1572,"#,##0"),"✔ متوازنة"))))),IF(R1572=0,"⚠ أضف سطر عهدة أولًا",IF(OR(C1572="",N(G1572)=0),"⚠ أكمل التاريخ والقيمة",IF(S1572="","⚠ التاريخ خارج السنة المالية",IF(H1572="","⚠ اختر بند الموازنة",IF(I1572="مرفوض","✖ مرفوض من المدير",IF(I1572&lt;&gt;"موافق","⏳ بانتظار موافقة المدير",IF(K1572&lt;&gt;"نعم","⚠ غير مسوى مع الحسابات","✔ معتمد ومسوى")))))))))</f>
        <v/>
      </c>
      <c r="R1572">
        <f>N(R1571)+IF(A1572="عهدة",1,0)</f>
        <v/>
      </c>
      <c r="S1572">
        <f>IF(C1572="","",IF(AND(C1572&gt;=DATE(2026,9,1),C1572&lt;=DATE(2027,8,31)),(YEAR(C1572)-2026)*12+MONTH(C1572)-8,""))</f>
        <v/>
      </c>
      <c r="T1572">
        <f>IF(AND(A1572="مصروف",R1572&gt;0,I1572="موافق",S1572&lt;&gt;"",H1572&lt;&gt;""),N(G1572),0)</f>
        <v/>
      </c>
    </row>
    <row r="1573">
      <c r="A1573" s="19" t="n"/>
      <c r="B1573" s="20">
        <f>IF(A1573="","",IF(R1573=0,"⚠ أضف سطر عهدة أولًا","DMT-"&amp;TEXT(R1573,"000")))</f>
        <v/>
      </c>
      <c r="C1573" s="21" t="n"/>
      <c r="D1573" s="20">
        <f>IF(C1573="","",IF(S1573="","خارج السنة المالية",INDEX(القوائم!$D$2:$D$13,S1573)))</f>
        <v/>
      </c>
      <c r="E1573" s="22" t="n"/>
      <c r="F1573" s="23" t="n"/>
      <c r="G1573" s="23" t="n"/>
      <c r="H1573" s="22" t="n"/>
      <c r="I1573" s="19" t="n"/>
      <c r="J1573" s="21" t="n"/>
      <c r="K1573" s="19" t="n"/>
      <c r="L1573" s="19" t="n"/>
      <c r="M1573" s="21" t="n"/>
      <c r="N1573" s="22" t="n"/>
      <c r="O1573" s="24">
        <f>IF(A1573&lt;&gt;"عهدة","",SUMIFS($G$8:$G$5007,$B$8:$B$5007,B1573,$A$8:$A$5007,"مصروف",$I$8:$I$5007,"&lt;&gt;مرفوض"))</f>
        <v/>
      </c>
      <c r="P1573" s="25">
        <f>IF(A1573&lt;&gt;"عهدة","",N(F1573)-O1573)</f>
        <v/>
      </c>
      <c r="Q1573" s="26">
        <f>IF(A1573="","",IF(A1573="عهدة",IF(N(F1573)=0,"⚠ أدخل قيمة العهدة",IF(P1573&lt;0,"⛔ عجز / زيادة مصروفات "&amp;TEXT(-P1573,"#,##0"),IF(COUNTIFS($B$8:$B$5007,B1573,$A$8:$A$5007,"مصروف",$I$8:$I$5007,"&lt;&gt;مرفوض",$K$8:$K$5007,"&lt;&gt;نعم")&gt;0,"⚠ "&amp;COUNTIFS($B$8:$B$5007,B1573,$A$8:$A$5007,"مصروف",$I$8:$I$5007,"&lt;&gt;مرفوض",$K$8:$K$5007,"&lt;&gt;نعم")&amp;" مصروف غير مسوى",IF(L1573="تمت التسوية",IF(P1573=0,"✔ متوازنة وتمت التسوية","✔ تمت التسوية – متبقي "&amp;TEXT(P1573,"#,##0")),IF(P1573&gt;0,"متبقي "&amp;TEXT(P1573,"#,##0"),"✔ متوازنة"))))),IF(R1573=0,"⚠ أضف سطر عهدة أولًا",IF(OR(C1573="",N(G1573)=0),"⚠ أكمل التاريخ والقيمة",IF(S1573="","⚠ التاريخ خارج السنة المالية",IF(H1573="","⚠ اختر بند الموازنة",IF(I1573="مرفوض","✖ مرفوض من المدير",IF(I1573&lt;&gt;"موافق","⏳ بانتظار موافقة المدير",IF(K1573&lt;&gt;"نعم","⚠ غير مسوى مع الحسابات","✔ معتمد ومسوى")))))))))</f>
        <v/>
      </c>
      <c r="R1573">
        <f>N(R1572)+IF(A1573="عهدة",1,0)</f>
        <v/>
      </c>
      <c r="S1573">
        <f>IF(C1573="","",IF(AND(C1573&gt;=DATE(2026,9,1),C1573&lt;=DATE(2027,8,31)),(YEAR(C1573)-2026)*12+MONTH(C1573)-8,""))</f>
        <v/>
      </c>
      <c r="T1573">
        <f>IF(AND(A1573="مصروف",R1573&gt;0,I1573="موافق",S1573&lt;&gt;"",H1573&lt;&gt;""),N(G1573),0)</f>
        <v/>
      </c>
    </row>
    <row r="1574">
      <c r="A1574" s="19" t="n"/>
      <c r="B1574" s="20">
        <f>IF(A1574="","",IF(R1574=0,"⚠ أضف سطر عهدة أولًا","DMT-"&amp;TEXT(R1574,"000")))</f>
        <v/>
      </c>
      <c r="C1574" s="21" t="n"/>
      <c r="D1574" s="20">
        <f>IF(C1574="","",IF(S1574="","خارج السنة المالية",INDEX(القوائم!$D$2:$D$13,S1574)))</f>
        <v/>
      </c>
      <c r="E1574" s="22" t="n"/>
      <c r="F1574" s="23" t="n"/>
      <c r="G1574" s="23" t="n"/>
      <c r="H1574" s="22" t="n"/>
      <c r="I1574" s="19" t="n"/>
      <c r="J1574" s="21" t="n"/>
      <c r="K1574" s="19" t="n"/>
      <c r="L1574" s="19" t="n"/>
      <c r="M1574" s="21" t="n"/>
      <c r="N1574" s="22" t="n"/>
      <c r="O1574" s="24">
        <f>IF(A1574&lt;&gt;"عهدة","",SUMIFS($G$8:$G$5007,$B$8:$B$5007,B1574,$A$8:$A$5007,"مصروف",$I$8:$I$5007,"&lt;&gt;مرفوض"))</f>
        <v/>
      </c>
      <c r="P1574" s="25">
        <f>IF(A1574&lt;&gt;"عهدة","",N(F1574)-O1574)</f>
        <v/>
      </c>
      <c r="Q1574" s="26">
        <f>IF(A1574="","",IF(A1574="عهدة",IF(N(F1574)=0,"⚠ أدخل قيمة العهدة",IF(P1574&lt;0,"⛔ عجز / زيادة مصروفات "&amp;TEXT(-P1574,"#,##0"),IF(COUNTIFS($B$8:$B$5007,B1574,$A$8:$A$5007,"مصروف",$I$8:$I$5007,"&lt;&gt;مرفوض",$K$8:$K$5007,"&lt;&gt;نعم")&gt;0,"⚠ "&amp;COUNTIFS($B$8:$B$5007,B1574,$A$8:$A$5007,"مصروف",$I$8:$I$5007,"&lt;&gt;مرفوض",$K$8:$K$5007,"&lt;&gt;نعم")&amp;" مصروف غير مسوى",IF(L1574="تمت التسوية",IF(P1574=0,"✔ متوازنة وتمت التسوية","✔ تمت التسوية – متبقي "&amp;TEXT(P1574,"#,##0")),IF(P1574&gt;0,"متبقي "&amp;TEXT(P1574,"#,##0"),"✔ متوازنة"))))),IF(R1574=0,"⚠ أضف سطر عهدة أولًا",IF(OR(C1574="",N(G1574)=0),"⚠ أكمل التاريخ والقيمة",IF(S1574="","⚠ التاريخ خارج السنة المالية",IF(H1574="","⚠ اختر بند الموازنة",IF(I1574="مرفوض","✖ مرفوض من المدير",IF(I1574&lt;&gt;"موافق","⏳ بانتظار موافقة المدير",IF(K1574&lt;&gt;"نعم","⚠ غير مسوى مع الحسابات","✔ معتمد ومسوى")))))))))</f>
        <v/>
      </c>
      <c r="R1574">
        <f>N(R1573)+IF(A1574="عهدة",1,0)</f>
        <v/>
      </c>
      <c r="S1574">
        <f>IF(C1574="","",IF(AND(C1574&gt;=DATE(2026,9,1),C1574&lt;=DATE(2027,8,31)),(YEAR(C1574)-2026)*12+MONTH(C1574)-8,""))</f>
        <v/>
      </c>
      <c r="T1574">
        <f>IF(AND(A1574="مصروف",R1574&gt;0,I1574="موافق",S1574&lt;&gt;"",H1574&lt;&gt;""),N(G1574),0)</f>
        <v/>
      </c>
    </row>
    <row r="1575">
      <c r="A1575" s="19" t="n"/>
      <c r="B1575" s="20">
        <f>IF(A1575="","",IF(R1575=0,"⚠ أضف سطر عهدة أولًا","DMT-"&amp;TEXT(R1575,"000")))</f>
        <v/>
      </c>
      <c r="C1575" s="21" t="n"/>
      <c r="D1575" s="20">
        <f>IF(C1575="","",IF(S1575="","خارج السنة المالية",INDEX(القوائم!$D$2:$D$13,S1575)))</f>
        <v/>
      </c>
      <c r="E1575" s="22" t="n"/>
      <c r="F1575" s="23" t="n"/>
      <c r="G1575" s="23" t="n"/>
      <c r="H1575" s="22" t="n"/>
      <c r="I1575" s="19" t="n"/>
      <c r="J1575" s="21" t="n"/>
      <c r="K1575" s="19" t="n"/>
      <c r="L1575" s="19" t="n"/>
      <c r="M1575" s="21" t="n"/>
      <c r="N1575" s="22" t="n"/>
      <c r="O1575" s="24">
        <f>IF(A1575&lt;&gt;"عهدة","",SUMIFS($G$8:$G$5007,$B$8:$B$5007,B1575,$A$8:$A$5007,"مصروف",$I$8:$I$5007,"&lt;&gt;مرفوض"))</f>
        <v/>
      </c>
      <c r="P1575" s="25">
        <f>IF(A1575&lt;&gt;"عهدة","",N(F1575)-O1575)</f>
        <v/>
      </c>
      <c r="Q1575" s="26">
        <f>IF(A1575="","",IF(A1575="عهدة",IF(N(F1575)=0,"⚠ أدخل قيمة العهدة",IF(P1575&lt;0,"⛔ عجز / زيادة مصروفات "&amp;TEXT(-P1575,"#,##0"),IF(COUNTIFS($B$8:$B$5007,B1575,$A$8:$A$5007,"مصروف",$I$8:$I$5007,"&lt;&gt;مرفوض",$K$8:$K$5007,"&lt;&gt;نعم")&gt;0,"⚠ "&amp;COUNTIFS($B$8:$B$5007,B1575,$A$8:$A$5007,"مصروف",$I$8:$I$5007,"&lt;&gt;مرفوض",$K$8:$K$5007,"&lt;&gt;نعم")&amp;" مصروف غير مسوى",IF(L1575="تمت التسوية",IF(P1575=0,"✔ متوازنة وتمت التسوية","✔ تمت التسوية – متبقي "&amp;TEXT(P1575,"#,##0")),IF(P1575&gt;0,"متبقي "&amp;TEXT(P1575,"#,##0"),"✔ متوازنة"))))),IF(R1575=0,"⚠ أضف سطر عهدة أولًا",IF(OR(C1575="",N(G1575)=0),"⚠ أكمل التاريخ والقيمة",IF(S1575="","⚠ التاريخ خارج السنة المالية",IF(H1575="","⚠ اختر بند الموازنة",IF(I1575="مرفوض","✖ مرفوض من المدير",IF(I1575&lt;&gt;"موافق","⏳ بانتظار موافقة المدير",IF(K1575&lt;&gt;"نعم","⚠ غير مسوى مع الحسابات","✔ معتمد ومسوى")))))))))</f>
        <v/>
      </c>
      <c r="R1575">
        <f>N(R1574)+IF(A1575="عهدة",1,0)</f>
        <v/>
      </c>
      <c r="S1575">
        <f>IF(C1575="","",IF(AND(C1575&gt;=DATE(2026,9,1),C1575&lt;=DATE(2027,8,31)),(YEAR(C1575)-2026)*12+MONTH(C1575)-8,""))</f>
        <v/>
      </c>
      <c r="T1575">
        <f>IF(AND(A1575="مصروف",R1575&gt;0,I1575="موافق",S1575&lt;&gt;"",H1575&lt;&gt;""),N(G1575),0)</f>
        <v/>
      </c>
    </row>
    <row r="1576">
      <c r="A1576" s="19" t="n"/>
      <c r="B1576" s="20">
        <f>IF(A1576="","",IF(R1576=0,"⚠ أضف سطر عهدة أولًا","DMT-"&amp;TEXT(R1576,"000")))</f>
        <v/>
      </c>
      <c r="C1576" s="21" t="n"/>
      <c r="D1576" s="20">
        <f>IF(C1576="","",IF(S1576="","خارج السنة المالية",INDEX(القوائم!$D$2:$D$13,S1576)))</f>
        <v/>
      </c>
      <c r="E1576" s="22" t="n"/>
      <c r="F1576" s="23" t="n"/>
      <c r="G1576" s="23" t="n"/>
      <c r="H1576" s="22" t="n"/>
      <c r="I1576" s="19" t="n"/>
      <c r="J1576" s="21" t="n"/>
      <c r="K1576" s="19" t="n"/>
      <c r="L1576" s="19" t="n"/>
      <c r="M1576" s="21" t="n"/>
      <c r="N1576" s="22" t="n"/>
      <c r="O1576" s="24">
        <f>IF(A1576&lt;&gt;"عهدة","",SUMIFS($G$8:$G$5007,$B$8:$B$5007,B1576,$A$8:$A$5007,"مصروف",$I$8:$I$5007,"&lt;&gt;مرفوض"))</f>
        <v/>
      </c>
      <c r="P1576" s="25">
        <f>IF(A1576&lt;&gt;"عهدة","",N(F1576)-O1576)</f>
        <v/>
      </c>
      <c r="Q1576" s="26">
        <f>IF(A1576="","",IF(A1576="عهدة",IF(N(F1576)=0,"⚠ أدخل قيمة العهدة",IF(P1576&lt;0,"⛔ عجز / زيادة مصروفات "&amp;TEXT(-P1576,"#,##0"),IF(COUNTIFS($B$8:$B$5007,B1576,$A$8:$A$5007,"مصروف",$I$8:$I$5007,"&lt;&gt;مرفوض",$K$8:$K$5007,"&lt;&gt;نعم")&gt;0,"⚠ "&amp;COUNTIFS($B$8:$B$5007,B1576,$A$8:$A$5007,"مصروف",$I$8:$I$5007,"&lt;&gt;مرفوض",$K$8:$K$5007,"&lt;&gt;نعم")&amp;" مصروف غير مسوى",IF(L1576="تمت التسوية",IF(P1576=0,"✔ متوازنة وتمت التسوية","✔ تمت التسوية – متبقي "&amp;TEXT(P1576,"#,##0")),IF(P1576&gt;0,"متبقي "&amp;TEXT(P1576,"#,##0"),"✔ متوازنة"))))),IF(R1576=0,"⚠ أضف سطر عهدة أولًا",IF(OR(C1576="",N(G1576)=0),"⚠ أكمل التاريخ والقيمة",IF(S1576="","⚠ التاريخ خارج السنة المالية",IF(H1576="","⚠ اختر بند الموازنة",IF(I1576="مرفوض","✖ مرفوض من المدير",IF(I1576&lt;&gt;"موافق","⏳ بانتظار موافقة المدير",IF(K1576&lt;&gt;"نعم","⚠ غير مسوى مع الحسابات","✔ معتمد ومسوى")))))))))</f>
        <v/>
      </c>
      <c r="R1576">
        <f>N(R1575)+IF(A1576="عهدة",1,0)</f>
        <v/>
      </c>
      <c r="S1576">
        <f>IF(C1576="","",IF(AND(C1576&gt;=DATE(2026,9,1),C1576&lt;=DATE(2027,8,31)),(YEAR(C1576)-2026)*12+MONTH(C1576)-8,""))</f>
        <v/>
      </c>
      <c r="T1576">
        <f>IF(AND(A1576="مصروف",R1576&gt;0,I1576="موافق",S1576&lt;&gt;"",H1576&lt;&gt;""),N(G1576),0)</f>
        <v/>
      </c>
    </row>
    <row r="1577">
      <c r="A1577" s="19" t="n"/>
      <c r="B1577" s="20">
        <f>IF(A1577="","",IF(R1577=0,"⚠ أضف سطر عهدة أولًا","DMT-"&amp;TEXT(R1577,"000")))</f>
        <v/>
      </c>
      <c r="C1577" s="21" t="n"/>
      <c r="D1577" s="20">
        <f>IF(C1577="","",IF(S1577="","خارج السنة المالية",INDEX(القوائم!$D$2:$D$13,S1577)))</f>
        <v/>
      </c>
      <c r="E1577" s="22" t="n"/>
      <c r="F1577" s="23" t="n"/>
      <c r="G1577" s="23" t="n"/>
      <c r="H1577" s="22" t="n"/>
      <c r="I1577" s="19" t="n"/>
      <c r="J1577" s="21" t="n"/>
      <c r="K1577" s="19" t="n"/>
      <c r="L1577" s="19" t="n"/>
      <c r="M1577" s="21" t="n"/>
      <c r="N1577" s="22" t="n"/>
      <c r="O1577" s="24">
        <f>IF(A1577&lt;&gt;"عهدة","",SUMIFS($G$8:$G$5007,$B$8:$B$5007,B1577,$A$8:$A$5007,"مصروف",$I$8:$I$5007,"&lt;&gt;مرفوض"))</f>
        <v/>
      </c>
      <c r="P1577" s="25">
        <f>IF(A1577&lt;&gt;"عهدة","",N(F1577)-O1577)</f>
        <v/>
      </c>
      <c r="Q1577" s="26">
        <f>IF(A1577="","",IF(A1577="عهدة",IF(N(F1577)=0,"⚠ أدخل قيمة العهدة",IF(P1577&lt;0,"⛔ عجز / زيادة مصروفات "&amp;TEXT(-P1577,"#,##0"),IF(COUNTIFS($B$8:$B$5007,B1577,$A$8:$A$5007,"مصروف",$I$8:$I$5007,"&lt;&gt;مرفوض",$K$8:$K$5007,"&lt;&gt;نعم")&gt;0,"⚠ "&amp;COUNTIFS($B$8:$B$5007,B1577,$A$8:$A$5007,"مصروف",$I$8:$I$5007,"&lt;&gt;مرفوض",$K$8:$K$5007,"&lt;&gt;نعم")&amp;" مصروف غير مسوى",IF(L1577="تمت التسوية",IF(P1577=0,"✔ متوازنة وتمت التسوية","✔ تمت التسوية – متبقي "&amp;TEXT(P1577,"#,##0")),IF(P1577&gt;0,"متبقي "&amp;TEXT(P1577,"#,##0"),"✔ متوازنة"))))),IF(R1577=0,"⚠ أضف سطر عهدة أولًا",IF(OR(C1577="",N(G1577)=0),"⚠ أكمل التاريخ والقيمة",IF(S1577="","⚠ التاريخ خارج السنة المالية",IF(H1577="","⚠ اختر بند الموازنة",IF(I1577="مرفوض","✖ مرفوض من المدير",IF(I1577&lt;&gt;"موافق","⏳ بانتظار موافقة المدير",IF(K1577&lt;&gt;"نعم","⚠ غير مسوى مع الحسابات","✔ معتمد ومسوى")))))))))</f>
        <v/>
      </c>
      <c r="R1577">
        <f>N(R1576)+IF(A1577="عهدة",1,0)</f>
        <v/>
      </c>
      <c r="S1577">
        <f>IF(C1577="","",IF(AND(C1577&gt;=DATE(2026,9,1),C1577&lt;=DATE(2027,8,31)),(YEAR(C1577)-2026)*12+MONTH(C1577)-8,""))</f>
        <v/>
      </c>
      <c r="T1577">
        <f>IF(AND(A1577="مصروف",R1577&gt;0,I1577="موافق",S1577&lt;&gt;"",H1577&lt;&gt;""),N(G1577),0)</f>
        <v/>
      </c>
    </row>
    <row r="1578">
      <c r="A1578" s="19" t="n"/>
      <c r="B1578" s="20">
        <f>IF(A1578="","",IF(R1578=0,"⚠ أضف سطر عهدة أولًا","DMT-"&amp;TEXT(R1578,"000")))</f>
        <v/>
      </c>
      <c r="C1578" s="21" t="n"/>
      <c r="D1578" s="20">
        <f>IF(C1578="","",IF(S1578="","خارج السنة المالية",INDEX(القوائم!$D$2:$D$13,S1578)))</f>
        <v/>
      </c>
      <c r="E1578" s="22" t="n"/>
      <c r="F1578" s="23" t="n"/>
      <c r="G1578" s="23" t="n"/>
      <c r="H1578" s="22" t="n"/>
      <c r="I1578" s="19" t="n"/>
      <c r="J1578" s="21" t="n"/>
      <c r="K1578" s="19" t="n"/>
      <c r="L1578" s="19" t="n"/>
      <c r="M1578" s="21" t="n"/>
      <c r="N1578" s="22" t="n"/>
      <c r="O1578" s="24">
        <f>IF(A1578&lt;&gt;"عهدة","",SUMIFS($G$8:$G$5007,$B$8:$B$5007,B1578,$A$8:$A$5007,"مصروف",$I$8:$I$5007,"&lt;&gt;مرفوض"))</f>
        <v/>
      </c>
      <c r="P1578" s="25">
        <f>IF(A1578&lt;&gt;"عهدة","",N(F1578)-O1578)</f>
        <v/>
      </c>
      <c r="Q1578" s="26">
        <f>IF(A1578="","",IF(A1578="عهدة",IF(N(F1578)=0,"⚠ أدخل قيمة العهدة",IF(P1578&lt;0,"⛔ عجز / زيادة مصروفات "&amp;TEXT(-P1578,"#,##0"),IF(COUNTIFS($B$8:$B$5007,B1578,$A$8:$A$5007,"مصروف",$I$8:$I$5007,"&lt;&gt;مرفوض",$K$8:$K$5007,"&lt;&gt;نعم")&gt;0,"⚠ "&amp;COUNTIFS($B$8:$B$5007,B1578,$A$8:$A$5007,"مصروف",$I$8:$I$5007,"&lt;&gt;مرفوض",$K$8:$K$5007,"&lt;&gt;نعم")&amp;" مصروف غير مسوى",IF(L1578="تمت التسوية",IF(P1578=0,"✔ متوازنة وتمت التسوية","✔ تمت التسوية – متبقي "&amp;TEXT(P1578,"#,##0")),IF(P1578&gt;0,"متبقي "&amp;TEXT(P1578,"#,##0"),"✔ متوازنة"))))),IF(R1578=0,"⚠ أضف سطر عهدة أولًا",IF(OR(C1578="",N(G1578)=0),"⚠ أكمل التاريخ والقيمة",IF(S1578="","⚠ التاريخ خارج السنة المالية",IF(H1578="","⚠ اختر بند الموازنة",IF(I1578="مرفوض","✖ مرفوض من المدير",IF(I1578&lt;&gt;"موافق","⏳ بانتظار موافقة المدير",IF(K1578&lt;&gt;"نعم","⚠ غير مسوى مع الحسابات","✔ معتمد ومسوى")))))))))</f>
        <v/>
      </c>
      <c r="R1578">
        <f>N(R1577)+IF(A1578="عهدة",1,0)</f>
        <v/>
      </c>
      <c r="S1578">
        <f>IF(C1578="","",IF(AND(C1578&gt;=DATE(2026,9,1),C1578&lt;=DATE(2027,8,31)),(YEAR(C1578)-2026)*12+MONTH(C1578)-8,""))</f>
        <v/>
      </c>
      <c r="T1578">
        <f>IF(AND(A1578="مصروف",R1578&gt;0,I1578="موافق",S1578&lt;&gt;"",H1578&lt;&gt;""),N(G1578),0)</f>
        <v/>
      </c>
    </row>
    <row r="1579">
      <c r="A1579" s="19" t="n"/>
      <c r="B1579" s="20">
        <f>IF(A1579="","",IF(R1579=0,"⚠ أضف سطر عهدة أولًا","DMT-"&amp;TEXT(R1579,"000")))</f>
        <v/>
      </c>
      <c r="C1579" s="21" t="n"/>
      <c r="D1579" s="20">
        <f>IF(C1579="","",IF(S1579="","خارج السنة المالية",INDEX(القوائم!$D$2:$D$13,S1579)))</f>
        <v/>
      </c>
      <c r="E1579" s="22" t="n"/>
      <c r="F1579" s="23" t="n"/>
      <c r="G1579" s="23" t="n"/>
      <c r="H1579" s="22" t="n"/>
      <c r="I1579" s="19" t="n"/>
      <c r="J1579" s="21" t="n"/>
      <c r="K1579" s="19" t="n"/>
      <c r="L1579" s="19" t="n"/>
      <c r="M1579" s="21" t="n"/>
      <c r="N1579" s="22" t="n"/>
      <c r="O1579" s="24">
        <f>IF(A1579&lt;&gt;"عهدة","",SUMIFS($G$8:$G$5007,$B$8:$B$5007,B1579,$A$8:$A$5007,"مصروف",$I$8:$I$5007,"&lt;&gt;مرفوض"))</f>
        <v/>
      </c>
      <c r="P1579" s="25">
        <f>IF(A1579&lt;&gt;"عهدة","",N(F1579)-O1579)</f>
        <v/>
      </c>
      <c r="Q1579" s="26">
        <f>IF(A1579="","",IF(A1579="عهدة",IF(N(F1579)=0,"⚠ أدخل قيمة العهدة",IF(P1579&lt;0,"⛔ عجز / زيادة مصروفات "&amp;TEXT(-P1579,"#,##0"),IF(COUNTIFS($B$8:$B$5007,B1579,$A$8:$A$5007,"مصروف",$I$8:$I$5007,"&lt;&gt;مرفوض",$K$8:$K$5007,"&lt;&gt;نعم")&gt;0,"⚠ "&amp;COUNTIFS($B$8:$B$5007,B1579,$A$8:$A$5007,"مصروف",$I$8:$I$5007,"&lt;&gt;مرفوض",$K$8:$K$5007,"&lt;&gt;نعم")&amp;" مصروف غير مسوى",IF(L1579="تمت التسوية",IF(P1579=0,"✔ متوازنة وتمت التسوية","✔ تمت التسوية – متبقي "&amp;TEXT(P1579,"#,##0")),IF(P1579&gt;0,"متبقي "&amp;TEXT(P1579,"#,##0"),"✔ متوازنة"))))),IF(R1579=0,"⚠ أضف سطر عهدة أولًا",IF(OR(C1579="",N(G1579)=0),"⚠ أكمل التاريخ والقيمة",IF(S1579="","⚠ التاريخ خارج السنة المالية",IF(H1579="","⚠ اختر بند الموازنة",IF(I1579="مرفوض","✖ مرفوض من المدير",IF(I1579&lt;&gt;"موافق","⏳ بانتظار موافقة المدير",IF(K1579&lt;&gt;"نعم","⚠ غير مسوى مع الحسابات","✔ معتمد ومسوى")))))))))</f>
        <v/>
      </c>
      <c r="R1579">
        <f>N(R1578)+IF(A1579="عهدة",1,0)</f>
        <v/>
      </c>
      <c r="S1579">
        <f>IF(C1579="","",IF(AND(C1579&gt;=DATE(2026,9,1),C1579&lt;=DATE(2027,8,31)),(YEAR(C1579)-2026)*12+MONTH(C1579)-8,""))</f>
        <v/>
      </c>
      <c r="T1579">
        <f>IF(AND(A1579="مصروف",R1579&gt;0,I1579="موافق",S1579&lt;&gt;"",H1579&lt;&gt;""),N(G1579),0)</f>
        <v/>
      </c>
    </row>
    <row r="1580">
      <c r="A1580" s="19" t="n"/>
      <c r="B1580" s="20">
        <f>IF(A1580="","",IF(R1580=0,"⚠ أضف سطر عهدة أولًا","DMT-"&amp;TEXT(R1580,"000")))</f>
        <v/>
      </c>
      <c r="C1580" s="21" t="n"/>
      <c r="D1580" s="20">
        <f>IF(C1580="","",IF(S1580="","خارج السنة المالية",INDEX(القوائم!$D$2:$D$13,S1580)))</f>
        <v/>
      </c>
      <c r="E1580" s="22" t="n"/>
      <c r="F1580" s="23" t="n"/>
      <c r="G1580" s="23" t="n"/>
      <c r="H1580" s="22" t="n"/>
      <c r="I1580" s="19" t="n"/>
      <c r="J1580" s="21" t="n"/>
      <c r="K1580" s="19" t="n"/>
      <c r="L1580" s="19" t="n"/>
      <c r="M1580" s="21" t="n"/>
      <c r="N1580" s="22" t="n"/>
      <c r="O1580" s="24">
        <f>IF(A1580&lt;&gt;"عهدة","",SUMIFS($G$8:$G$5007,$B$8:$B$5007,B1580,$A$8:$A$5007,"مصروف",$I$8:$I$5007,"&lt;&gt;مرفوض"))</f>
        <v/>
      </c>
      <c r="P1580" s="25">
        <f>IF(A1580&lt;&gt;"عهدة","",N(F1580)-O1580)</f>
        <v/>
      </c>
      <c r="Q1580" s="26">
        <f>IF(A1580="","",IF(A1580="عهدة",IF(N(F1580)=0,"⚠ أدخل قيمة العهدة",IF(P1580&lt;0,"⛔ عجز / زيادة مصروفات "&amp;TEXT(-P1580,"#,##0"),IF(COUNTIFS($B$8:$B$5007,B1580,$A$8:$A$5007,"مصروف",$I$8:$I$5007,"&lt;&gt;مرفوض",$K$8:$K$5007,"&lt;&gt;نعم")&gt;0,"⚠ "&amp;COUNTIFS($B$8:$B$5007,B1580,$A$8:$A$5007,"مصروف",$I$8:$I$5007,"&lt;&gt;مرفوض",$K$8:$K$5007,"&lt;&gt;نعم")&amp;" مصروف غير مسوى",IF(L1580="تمت التسوية",IF(P1580=0,"✔ متوازنة وتمت التسوية","✔ تمت التسوية – متبقي "&amp;TEXT(P1580,"#,##0")),IF(P1580&gt;0,"متبقي "&amp;TEXT(P1580,"#,##0"),"✔ متوازنة"))))),IF(R1580=0,"⚠ أضف سطر عهدة أولًا",IF(OR(C1580="",N(G1580)=0),"⚠ أكمل التاريخ والقيمة",IF(S1580="","⚠ التاريخ خارج السنة المالية",IF(H1580="","⚠ اختر بند الموازنة",IF(I1580="مرفوض","✖ مرفوض من المدير",IF(I1580&lt;&gt;"موافق","⏳ بانتظار موافقة المدير",IF(K1580&lt;&gt;"نعم","⚠ غير مسوى مع الحسابات","✔ معتمد ومسوى")))))))))</f>
        <v/>
      </c>
      <c r="R1580">
        <f>N(R1579)+IF(A1580="عهدة",1,0)</f>
        <v/>
      </c>
      <c r="S1580">
        <f>IF(C1580="","",IF(AND(C1580&gt;=DATE(2026,9,1),C1580&lt;=DATE(2027,8,31)),(YEAR(C1580)-2026)*12+MONTH(C1580)-8,""))</f>
        <v/>
      </c>
      <c r="T1580">
        <f>IF(AND(A1580="مصروف",R1580&gt;0,I1580="موافق",S1580&lt;&gt;"",H1580&lt;&gt;""),N(G1580),0)</f>
        <v/>
      </c>
    </row>
    <row r="1581">
      <c r="A1581" s="19" t="n"/>
      <c r="B1581" s="20">
        <f>IF(A1581="","",IF(R1581=0,"⚠ أضف سطر عهدة أولًا","DMT-"&amp;TEXT(R1581,"000")))</f>
        <v/>
      </c>
      <c r="C1581" s="21" t="n"/>
      <c r="D1581" s="20">
        <f>IF(C1581="","",IF(S1581="","خارج السنة المالية",INDEX(القوائم!$D$2:$D$13,S1581)))</f>
        <v/>
      </c>
      <c r="E1581" s="22" t="n"/>
      <c r="F1581" s="23" t="n"/>
      <c r="G1581" s="23" t="n"/>
      <c r="H1581" s="22" t="n"/>
      <c r="I1581" s="19" t="n"/>
      <c r="J1581" s="21" t="n"/>
      <c r="K1581" s="19" t="n"/>
      <c r="L1581" s="19" t="n"/>
      <c r="M1581" s="21" t="n"/>
      <c r="N1581" s="22" t="n"/>
      <c r="O1581" s="24">
        <f>IF(A1581&lt;&gt;"عهدة","",SUMIFS($G$8:$G$5007,$B$8:$B$5007,B1581,$A$8:$A$5007,"مصروف",$I$8:$I$5007,"&lt;&gt;مرفوض"))</f>
        <v/>
      </c>
      <c r="P1581" s="25">
        <f>IF(A1581&lt;&gt;"عهدة","",N(F1581)-O1581)</f>
        <v/>
      </c>
      <c r="Q1581" s="26">
        <f>IF(A1581="","",IF(A1581="عهدة",IF(N(F1581)=0,"⚠ أدخل قيمة العهدة",IF(P1581&lt;0,"⛔ عجز / زيادة مصروفات "&amp;TEXT(-P1581,"#,##0"),IF(COUNTIFS($B$8:$B$5007,B1581,$A$8:$A$5007,"مصروف",$I$8:$I$5007,"&lt;&gt;مرفوض",$K$8:$K$5007,"&lt;&gt;نعم")&gt;0,"⚠ "&amp;COUNTIFS($B$8:$B$5007,B1581,$A$8:$A$5007,"مصروف",$I$8:$I$5007,"&lt;&gt;مرفوض",$K$8:$K$5007,"&lt;&gt;نعم")&amp;" مصروف غير مسوى",IF(L1581="تمت التسوية",IF(P1581=0,"✔ متوازنة وتمت التسوية","✔ تمت التسوية – متبقي "&amp;TEXT(P1581,"#,##0")),IF(P1581&gt;0,"متبقي "&amp;TEXT(P1581,"#,##0"),"✔ متوازنة"))))),IF(R1581=0,"⚠ أضف سطر عهدة أولًا",IF(OR(C1581="",N(G1581)=0),"⚠ أكمل التاريخ والقيمة",IF(S1581="","⚠ التاريخ خارج السنة المالية",IF(H1581="","⚠ اختر بند الموازنة",IF(I1581="مرفوض","✖ مرفوض من المدير",IF(I1581&lt;&gt;"موافق","⏳ بانتظار موافقة المدير",IF(K1581&lt;&gt;"نعم","⚠ غير مسوى مع الحسابات","✔ معتمد ومسوى")))))))))</f>
        <v/>
      </c>
      <c r="R1581">
        <f>N(R1580)+IF(A1581="عهدة",1,0)</f>
        <v/>
      </c>
      <c r="S1581">
        <f>IF(C1581="","",IF(AND(C1581&gt;=DATE(2026,9,1),C1581&lt;=DATE(2027,8,31)),(YEAR(C1581)-2026)*12+MONTH(C1581)-8,""))</f>
        <v/>
      </c>
      <c r="T1581">
        <f>IF(AND(A1581="مصروف",R1581&gt;0,I1581="موافق",S1581&lt;&gt;"",H1581&lt;&gt;""),N(G1581),0)</f>
        <v/>
      </c>
    </row>
    <row r="1582">
      <c r="A1582" s="19" t="n"/>
      <c r="B1582" s="20">
        <f>IF(A1582="","",IF(R1582=0,"⚠ أضف سطر عهدة أولًا","DMT-"&amp;TEXT(R1582,"000")))</f>
        <v/>
      </c>
      <c r="C1582" s="21" t="n"/>
      <c r="D1582" s="20">
        <f>IF(C1582="","",IF(S1582="","خارج السنة المالية",INDEX(القوائم!$D$2:$D$13,S1582)))</f>
        <v/>
      </c>
      <c r="E1582" s="22" t="n"/>
      <c r="F1582" s="23" t="n"/>
      <c r="G1582" s="23" t="n"/>
      <c r="H1582" s="22" t="n"/>
      <c r="I1582" s="19" t="n"/>
      <c r="J1582" s="21" t="n"/>
      <c r="K1582" s="19" t="n"/>
      <c r="L1582" s="19" t="n"/>
      <c r="M1582" s="21" t="n"/>
      <c r="N1582" s="22" t="n"/>
      <c r="O1582" s="24">
        <f>IF(A1582&lt;&gt;"عهدة","",SUMIFS($G$8:$G$5007,$B$8:$B$5007,B1582,$A$8:$A$5007,"مصروف",$I$8:$I$5007,"&lt;&gt;مرفوض"))</f>
        <v/>
      </c>
      <c r="P1582" s="25">
        <f>IF(A1582&lt;&gt;"عهدة","",N(F1582)-O1582)</f>
        <v/>
      </c>
      <c r="Q1582" s="26">
        <f>IF(A1582="","",IF(A1582="عهدة",IF(N(F1582)=0,"⚠ أدخل قيمة العهدة",IF(P1582&lt;0,"⛔ عجز / زيادة مصروفات "&amp;TEXT(-P1582,"#,##0"),IF(COUNTIFS($B$8:$B$5007,B1582,$A$8:$A$5007,"مصروف",$I$8:$I$5007,"&lt;&gt;مرفوض",$K$8:$K$5007,"&lt;&gt;نعم")&gt;0,"⚠ "&amp;COUNTIFS($B$8:$B$5007,B1582,$A$8:$A$5007,"مصروف",$I$8:$I$5007,"&lt;&gt;مرفوض",$K$8:$K$5007,"&lt;&gt;نعم")&amp;" مصروف غير مسوى",IF(L1582="تمت التسوية",IF(P1582=0,"✔ متوازنة وتمت التسوية","✔ تمت التسوية – متبقي "&amp;TEXT(P1582,"#,##0")),IF(P1582&gt;0,"متبقي "&amp;TEXT(P1582,"#,##0"),"✔ متوازنة"))))),IF(R1582=0,"⚠ أضف سطر عهدة أولًا",IF(OR(C1582="",N(G1582)=0),"⚠ أكمل التاريخ والقيمة",IF(S1582="","⚠ التاريخ خارج السنة المالية",IF(H1582="","⚠ اختر بند الموازنة",IF(I1582="مرفوض","✖ مرفوض من المدير",IF(I1582&lt;&gt;"موافق","⏳ بانتظار موافقة المدير",IF(K1582&lt;&gt;"نعم","⚠ غير مسوى مع الحسابات","✔ معتمد ومسوى")))))))))</f>
        <v/>
      </c>
      <c r="R1582">
        <f>N(R1581)+IF(A1582="عهدة",1,0)</f>
        <v/>
      </c>
      <c r="S1582">
        <f>IF(C1582="","",IF(AND(C1582&gt;=DATE(2026,9,1),C1582&lt;=DATE(2027,8,31)),(YEAR(C1582)-2026)*12+MONTH(C1582)-8,""))</f>
        <v/>
      </c>
      <c r="T1582">
        <f>IF(AND(A1582="مصروف",R1582&gt;0,I1582="موافق",S1582&lt;&gt;"",H1582&lt;&gt;""),N(G1582),0)</f>
        <v/>
      </c>
    </row>
    <row r="1583">
      <c r="A1583" s="19" t="n"/>
      <c r="B1583" s="20">
        <f>IF(A1583="","",IF(R1583=0,"⚠ أضف سطر عهدة أولًا","DMT-"&amp;TEXT(R1583,"000")))</f>
        <v/>
      </c>
      <c r="C1583" s="21" t="n"/>
      <c r="D1583" s="20">
        <f>IF(C1583="","",IF(S1583="","خارج السنة المالية",INDEX(القوائم!$D$2:$D$13,S1583)))</f>
        <v/>
      </c>
      <c r="E1583" s="22" t="n"/>
      <c r="F1583" s="23" t="n"/>
      <c r="G1583" s="23" t="n"/>
      <c r="H1583" s="22" t="n"/>
      <c r="I1583" s="19" t="n"/>
      <c r="J1583" s="21" t="n"/>
      <c r="K1583" s="19" t="n"/>
      <c r="L1583" s="19" t="n"/>
      <c r="M1583" s="21" t="n"/>
      <c r="N1583" s="22" t="n"/>
      <c r="O1583" s="24">
        <f>IF(A1583&lt;&gt;"عهدة","",SUMIFS($G$8:$G$5007,$B$8:$B$5007,B1583,$A$8:$A$5007,"مصروف",$I$8:$I$5007,"&lt;&gt;مرفوض"))</f>
        <v/>
      </c>
      <c r="P1583" s="25">
        <f>IF(A1583&lt;&gt;"عهدة","",N(F1583)-O1583)</f>
        <v/>
      </c>
      <c r="Q1583" s="26">
        <f>IF(A1583="","",IF(A1583="عهدة",IF(N(F1583)=0,"⚠ أدخل قيمة العهدة",IF(P1583&lt;0,"⛔ عجز / زيادة مصروفات "&amp;TEXT(-P1583,"#,##0"),IF(COUNTIFS($B$8:$B$5007,B1583,$A$8:$A$5007,"مصروف",$I$8:$I$5007,"&lt;&gt;مرفوض",$K$8:$K$5007,"&lt;&gt;نعم")&gt;0,"⚠ "&amp;COUNTIFS($B$8:$B$5007,B1583,$A$8:$A$5007,"مصروف",$I$8:$I$5007,"&lt;&gt;مرفوض",$K$8:$K$5007,"&lt;&gt;نعم")&amp;" مصروف غير مسوى",IF(L1583="تمت التسوية",IF(P1583=0,"✔ متوازنة وتمت التسوية","✔ تمت التسوية – متبقي "&amp;TEXT(P1583,"#,##0")),IF(P1583&gt;0,"متبقي "&amp;TEXT(P1583,"#,##0"),"✔ متوازنة"))))),IF(R1583=0,"⚠ أضف سطر عهدة أولًا",IF(OR(C1583="",N(G1583)=0),"⚠ أكمل التاريخ والقيمة",IF(S1583="","⚠ التاريخ خارج السنة المالية",IF(H1583="","⚠ اختر بند الموازنة",IF(I1583="مرفوض","✖ مرفوض من المدير",IF(I1583&lt;&gt;"موافق","⏳ بانتظار موافقة المدير",IF(K1583&lt;&gt;"نعم","⚠ غير مسوى مع الحسابات","✔ معتمد ومسوى")))))))))</f>
        <v/>
      </c>
      <c r="R1583">
        <f>N(R1582)+IF(A1583="عهدة",1,0)</f>
        <v/>
      </c>
      <c r="S1583">
        <f>IF(C1583="","",IF(AND(C1583&gt;=DATE(2026,9,1),C1583&lt;=DATE(2027,8,31)),(YEAR(C1583)-2026)*12+MONTH(C1583)-8,""))</f>
        <v/>
      </c>
      <c r="T1583">
        <f>IF(AND(A1583="مصروف",R1583&gt;0,I1583="موافق",S1583&lt;&gt;"",H1583&lt;&gt;""),N(G1583),0)</f>
        <v/>
      </c>
    </row>
    <row r="1584">
      <c r="A1584" s="19" t="n"/>
      <c r="B1584" s="20">
        <f>IF(A1584="","",IF(R1584=0,"⚠ أضف سطر عهدة أولًا","DMT-"&amp;TEXT(R1584,"000")))</f>
        <v/>
      </c>
      <c r="C1584" s="21" t="n"/>
      <c r="D1584" s="20">
        <f>IF(C1584="","",IF(S1584="","خارج السنة المالية",INDEX(القوائم!$D$2:$D$13,S1584)))</f>
        <v/>
      </c>
      <c r="E1584" s="22" t="n"/>
      <c r="F1584" s="23" t="n"/>
      <c r="G1584" s="23" t="n"/>
      <c r="H1584" s="22" t="n"/>
      <c r="I1584" s="19" t="n"/>
      <c r="J1584" s="21" t="n"/>
      <c r="K1584" s="19" t="n"/>
      <c r="L1584" s="19" t="n"/>
      <c r="M1584" s="21" t="n"/>
      <c r="N1584" s="22" t="n"/>
      <c r="O1584" s="24">
        <f>IF(A1584&lt;&gt;"عهدة","",SUMIFS($G$8:$G$5007,$B$8:$B$5007,B1584,$A$8:$A$5007,"مصروف",$I$8:$I$5007,"&lt;&gt;مرفوض"))</f>
        <v/>
      </c>
      <c r="P1584" s="25">
        <f>IF(A1584&lt;&gt;"عهدة","",N(F1584)-O1584)</f>
        <v/>
      </c>
      <c r="Q1584" s="26">
        <f>IF(A1584="","",IF(A1584="عهدة",IF(N(F1584)=0,"⚠ أدخل قيمة العهدة",IF(P1584&lt;0,"⛔ عجز / زيادة مصروفات "&amp;TEXT(-P1584,"#,##0"),IF(COUNTIFS($B$8:$B$5007,B1584,$A$8:$A$5007,"مصروف",$I$8:$I$5007,"&lt;&gt;مرفوض",$K$8:$K$5007,"&lt;&gt;نعم")&gt;0,"⚠ "&amp;COUNTIFS($B$8:$B$5007,B1584,$A$8:$A$5007,"مصروف",$I$8:$I$5007,"&lt;&gt;مرفوض",$K$8:$K$5007,"&lt;&gt;نعم")&amp;" مصروف غير مسوى",IF(L1584="تمت التسوية",IF(P1584=0,"✔ متوازنة وتمت التسوية","✔ تمت التسوية – متبقي "&amp;TEXT(P1584,"#,##0")),IF(P1584&gt;0,"متبقي "&amp;TEXT(P1584,"#,##0"),"✔ متوازنة"))))),IF(R1584=0,"⚠ أضف سطر عهدة أولًا",IF(OR(C1584="",N(G1584)=0),"⚠ أكمل التاريخ والقيمة",IF(S1584="","⚠ التاريخ خارج السنة المالية",IF(H1584="","⚠ اختر بند الموازنة",IF(I1584="مرفوض","✖ مرفوض من المدير",IF(I1584&lt;&gt;"موافق","⏳ بانتظار موافقة المدير",IF(K1584&lt;&gt;"نعم","⚠ غير مسوى مع الحسابات","✔ معتمد ومسوى")))))))))</f>
        <v/>
      </c>
      <c r="R1584">
        <f>N(R1583)+IF(A1584="عهدة",1,0)</f>
        <v/>
      </c>
      <c r="S1584">
        <f>IF(C1584="","",IF(AND(C1584&gt;=DATE(2026,9,1),C1584&lt;=DATE(2027,8,31)),(YEAR(C1584)-2026)*12+MONTH(C1584)-8,""))</f>
        <v/>
      </c>
      <c r="T1584">
        <f>IF(AND(A1584="مصروف",R1584&gt;0,I1584="موافق",S1584&lt;&gt;"",H1584&lt;&gt;""),N(G1584),0)</f>
        <v/>
      </c>
    </row>
    <row r="1585">
      <c r="A1585" s="19" t="n"/>
      <c r="B1585" s="20">
        <f>IF(A1585="","",IF(R1585=0,"⚠ أضف سطر عهدة أولًا","DMT-"&amp;TEXT(R1585,"000")))</f>
        <v/>
      </c>
      <c r="C1585" s="21" t="n"/>
      <c r="D1585" s="20">
        <f>IF(C1585="","",IF(S1585="","خارج السنة المالية",INDEX(القوائم!$D$2:$D$13,S1585)))</f>
        <v/>
      </c>
      <c r="E1585" s="22" t="n"/>
      <c r="F1585" s="23" t="n"/>
      <c r="G1585" s="23" t="n"/>
      <c r="H1585" s="22" t="n"/>
      <c r="I1585" s="19" t="n"/>
      <c r="J1585" s="21" t="n"/>
      <c r="K1585" s="19" t="n"/>
      <c r="L1585" s="19" t="n"/>
      <c r="M1585" s="21" t="n"/>
      <c r="N1585" s="22" t="n"/>
      <c r="O1585" s="24">
        <f>IF(A1585&lt;&gt;"عهدة","",SUMIFS($G$8:$G$5007,$B$8:$B$5007,B1585,$A$8:$A$5007,"مصروف",$I$8:$I$5007,"&lt;&gt;مرفوض"))</f>
        <v/>
      </c>
      <c r="P1585" s="25">
        <f>IF(A1585&lt;&gt;"عهدة","",N(F1585)-O1585)</f>
        <v/>
      </c>
      <c r="Q1585" s="26">
        <f>IF(A1585="","",IF(A1585="عهدة",IF(N(F1585)=0,"⚠ أدخل قيمة العهدة",IF(P1585&lt;0,"⛔ عجز / زيادة مصروفات "&amp;TEXT(-P1585,"#,##0"),IF(COUNTIFS($B$8:$B$5007,B1585,$A$8:$A$5007,"مصروف",$I$8:$I$5007,"&lt;&gt;مرفوض",$K$8:$K$5007,"&lt;&gt;نعم")&gt;0,"⚠ "&amp;COUNTIFS($B$8:$B$5007,B1585,$A$8:$A$5007,"مصروف",$I$8:$I$5007,"&lt;&gt;مرفوض",$K$8:$K$5007,"&lt;&gt;نعم")&amp;" مصروف غير مسوى",IF(L1585="تمت التسوية",IF(P1585=0,"✔ متوازنة وتمت التسوية","✔ تمت التسوية – متبقي "&amp;TEXT(P1585,"#,##0")),IF(P1585&gt;0,"متبقي "&amp;TEXT(P1585,"#,##0"),"✔ متوازنة"))))),IF(R1585=0,"⚠ أضف سطر عهدة أولًا",IF(OR(C1585="",N(G1585)=0),"⚠ أكمل التاريخ والقيمة",IF(S1585="","⚠ التاريخ خارج السنة المالية",IF(H1585="","⚠ اختر بند الموازنة",IF(I1585="مرفوض","✖ مرفوض من المدير",IF(I1585&lt;&gt;"موافق","⏳ بانتظار موافقة المدير",IF(K1585&lt;&gt;"نعم","⚠ غير مسوى مع الحسابات","✔ معتمد ومسوى")))))))))</f>
        <v/>
      </c>
      <c r="R1585">
        <f>N(R1584)+IF(A1585="عهدة",1,0)</f>
        <v/>
      </c>
      <c r="S1585">
        <f>IF(C1585="","",IF(AND(C1585&gt;=DATE(2026,9,1),C1585&lt;=DATE(2027,8,31)),(YEAR(C1585)-2026)*12+MONTH(C1585)-8,""))</f>
        <v/>
      </c>
      <c r="T1585">
        <f>IF(AND(A1585="مصروف",R1585&gt;0,I1585="موافق",S1585&lt;&gt;"",H1585&lt;&gt;""),N(G1585),0)</f>
        <v/>
      </c>
    </row>
    <row r="1586">
      <c r="A1586" s="19" t="n"/>
      <c r="B1586" s="20">
        <f>IF(A1586="","",IF(R1586=0,"⚠ أضف سطر عهدة أولًا","DMT-"&amp;TEXT(R1586,"000")))</f>
        <v/>
      </c>
      <c r="C1586" s="21" t="n"/>
      <c r="D1586" s="20">
        <f>IF(C1586="","",IF(S1586="","خارج السنة المالية",INDEX(القوائم!$D$2:$D$13,S1586)))</f>
        <v/>
      </c>
      <c r="E1586" s="22" t="n"/>
      <c r="F1586" s="23" t="n"/>
      <c r="G1586" s="23" t="n"/>
      <c r="H1586" s="22" t="n"/>
      <c r="I1586" s="19" t="n"/>
      <c r="J1586" s="21" t="n"/>
      <c r="K1586" s="19" t="n"/>
      <c r="L1586" s="19" t="n"/>
      <c r="M1586" s="21" t="n"/>
      <c r="N1586" s="22" t="n"/>
      <c r="O1586" s="24">
        <f>IF(A1586&lt;&gt;"عهدة","",SUMIFS($G$8:$G$5007,$B$8:$B$5007,B1586,$A$8:$A$5007,"مصروف",$I$8:$I$5007,"&lt;&gt;مرفوض"))</f>
        <v/>
      </c>
      <c r="P1586" s="25">
        <f>IF(A1586&lt;&gt;"عهدة","",N(F1586)-O1586)</f>
        <v/>
      </c>
      <c r="Q1586" s="26">
        <f>IF(A1586="","",IF(A1586="عهدة",IF(N(F1586)=0,"⚠ أدخل قيمة العهدة",IF(P1586&lt;0,"⛔ عجز / زيادة مصروفات "&amp;TEXT(-P1586,"#,##0"),IF(COUNTIFS($B$8:$B$5007,B1586,$A$8:$A$5007,"مصروف",$I$8:$I$5007,"&lt;&gt;مرفوض",$K$8:$K$5007,"&lt;&gt;نعم")&gt;0,"⚠ "&amp;COUNTIFS($B$8:$B$5007,B1586,$A$8:$A$5007,"مصروف",$I$8:$I$5007,"&lt;&gt;مرفوض",$K$8:$K$5007,"&lt;&gt;نعم")&amp;" مصروف غير مسوى",IF(L1586="تمت التسوية",IF(P1586=0,"✔ متوازنة وتمت التسوية","✔ تمت التسوية – متبقي "&amp;TEXT(P1586,"#,##0")),IF(P1586&gt;0,"متبقي "&amp;TEXT(P1586,"#,##0"),"✔ متوازنة"))))),IF(R1586=0,"⚠ أضف سطر عهدة أولًا",IF(OR(C1586="",N(G1586)=0),"⚠ أكمل التاريخ والقيمة",IF(S1586="","⚠ التاريخ خارج السنة المالية",IF(H1586="","⚠ اختر بند الموازنة",IF(I1586="مرفوض","✖ مرفوض من المدير",IF(I1586&lt;&gt;"موافق","⏳ بانتظار موافقة المدير",IF(K1586&lt;&gt;"نعم","⚠ غير مسوى مع الحسابات","✔ معتمد ومسوى")))))))))</f>
        <v/>
      </c>
      <c r="R1586">
        <f>N(R1585)+IF(A1586="عهدة",1,0)</f>
        <v/>
      </c>
      <c r="S1586">
        <f>IF(C1586="","",IF(AND(C1586&gt;=DATE(2026,9,1),C1586&lt;=DATE(2027,8,31)),(YEAR(C1586)-2026)*12+MONTH(C1586)-8,""))</f>
        <v/>
      </c>
      <c r="T1586">
        <f>IF(AND(A1586="مصروف",R1586&gt;0,I1586="موافق",S1586&lt;&gt;"",H1586&lt;&gt;""),N(G1586),0)</f>
        <v/>
      </c>
    </row>
    <row r="1587">
      <c r="A1587" s="19" t="n"/>
      <c r="B1587" s="20">
        <f>IF(A1587="","",IF(R1587=0,"⚠ أضف سطر عهدة أولًا","DMT-"&amp;TEXT(R1587,"000")))</f>
        <v/>
      </c>
      <c r="C1587" s="21" t="n"/>
      <c r="D1587" s="20">
        <f>IF(C1587="","",IF(S1587="","خارج السنة المالية",INDEX(القوائم!$D$2:$D$13,S1587)))</f>
        <v/>
      </c>
      <c r="E1587" s="22" t="n"/>
      <c r="F1587" s="23" t="n"/>
      <c r="G1587" s="23" t="n"/>
      <c r="H1587" s="22" t="n"/>
      <c r="I1587" s="19" t="n"/>
      <c r="J1587" s="21" t="n"/>
      <c r="K1587" s="19" t="n"/>
      <c r="L1587" s="19" t="n"/>
      <c r="M1587" s="21" t="n"/>
      <c r="N1587" s="22" t="n"/>
      <c r="O1587" s="24">
        <f>IF(A1587&lt;&gt;"عهدة","",SUMIFS($G$8:$G$5007,$B$8:$B$5007,B1587,$A$8:$A$5007,"مصروف",$I$8:$I$5007,"&lt;&gt;مرفوض"))</f>
        <v/>
      </c>
      <c r="P1587" s="25">
        <f>IF(A1587&lt;&gt;"عهدة","",N(F1587)-O1587)</f>
        <v/>
      </c>
      <c r="Q1587" s="26">
        <f>IF(A1587="","",IF(A1587="عهدة",IF(N(F1587)=0,"⚠ أدخل قيمة العهدة",IF(P1587&lt;0,"⛔ عجز / زيادة مصروفات "&amp;TEXT(-P1587,"#,##0"),IF(COUNTIFS($B$8:$B$5007,B1587,$A$8:$A$5007,"مصروف",$I$8:$I$5007,"&lt;&gt;مرفوض",$K$8:$K$5007,"&lt;&gt;نعم")&gt;0,"⚠ "&amp;COUNTIFS($B$8:$B$5007,B1587,$A$8:$A$5007,"مصروف",$I$8:$I$5007,"&lt;&gt;مرفوض",$K$8:$K$5007,"&lt;&gt;نعم")&amp;" مصروف غير مسوى",IF(L1587="تمت التسوية",IF(P1587=0,"✔ متوازنة وتمت التسوية","✔ تمت التسوية – متبقي "&amp;TEXT(P1587,"#,##0")),IF(P1587&gt;0,"متبقي "&amp;TEXT(P1587,"#,##0"),"✔ متوازنة"))))),IF(R1587=0,"⚠ أضف سطر عهدة أولًا",IF(OR(C1587="",N(G1587)=0),"⚠ أكمل التاريخ والقيمة",IF(S1587="","⚠ التاريخ خارج السنة المالية",IF(H1587="","⚠ اختر بند الموازنة",IF(I1587="مرفوض","✖ مرفوض من المدير",IF(I1587&lt;&gt;"موافق","⏳ بانتظار موافقة المدير",IF(K1587&lt;&gt;"نعم","⚠ غير مسوى مع الحسابات","✔ معتمد ومسوى")))))))))</f>
        <v/>
      </c>
      <c r="R1587">
        <f>N(R1586)+IF(A1587="عهدة",1,0)</f>
        <v/>
      </c>
      <c r="S1587">
        <f>IF(C1587="","",IF(AND(C1587&gt;=DATE(2026,9,1),C1587&lt;=DATE(2027,8,31)),(YEAR(C1587)-2026)*12+MONTH(C1587)-8,""))</f>
        <v/>
      </c>
      <c r="T1587">
        <f>IF(AND(A1587="مصروف",R1587&gt;0,I1587="موافق",S1587&lt;&gt;"",H1587&lt;&gt;""),N(G1587),0)</f>
        <v/>
      </c>
    </row>
    <row r="1588">
      <c r="A1588" s="19" t="n"/>
      <c r="B1588" s="20">
        <f>IF(A1588="","",IF(R1588=0,"⚠ أضف سطر عهدة أولًا","DMT-"&amp;TEXT(R1588,"000")))</f>
        <v/>
      </c>
      <c r="C1588" s="21" t="n"/>
      <c r="D1588" s="20">
        <f>IF(C1588="","",IF(S1588="","خارج السنة المالية",INDEX(القوائم!$D$2:$D$13,S1588)))</f>
        <v/>
      </c>
      <c r="E1588" s="22" t="n"/>
      <c r="F1588" s="23" t="n"/>
      <c r="G1588" s="23" t="n"/>
      <c r="H1588" s="22" t="n"/>
      <c r="I1588" s="19" t="n"/>
      <c r="J1588" s="21" t="n"/>
      <c r="K1588" s="19" t="n"/>
      <c r="L1588" s="19" t="n"/>
      <c r="M1588" s="21" t="n"/>
      <c r="N1588" s="22" t="n"/>
      <c r="O1588" s="24">
        <f>IF(A1588&lt;&gt;"عهدة","",SUMIFS($G$8:$G$5007,$B$8:$B$5007,B1588,$A$8:$A$5007,"مصروف",$I$8:$I$5007,"&lt;&gt;مرفوض"))</f>
        <v/>
      </c>
      <c r="P1588" s="25">
        <f>IF(A1588&lt;&gt;"عهدة","",N(F1588)-O1588)</f>
        <v/>
      </c>
      <c r="Q1588" s="26">
        <f>IF(A1588="","",IF(A1588="عهدة",IF(N(F1588)=0,"⚠ أدخل قيمة العهدة",IF(P1588&lt;0,"⛔ عجز / زيادة مصروفات "&amp;TEXT(-P1588,"#,##0"),IF(COUNTIFS($B$8:$B$5007,B1588,$A$8:$A$5007,"مصروف",$I$8:$I$5007,"&lt;&gt;مرفوض",$K$8:$K$5007,"&lt;&gt;نعم")&gt;0,"⚠ "&amp;COUNTIFS($B$8:$B$5007,B1588,$A$8:$A$5007,"مصروف",$I$8:$I$5007,"&lt;&gt;مرفوض",$K$8:$K$5007,"&lt;&gt;نعم")&amp;" مصروف غير مسوى",IF(L1588="تمت التسوية",IF(P1588=0,"✔ متوازنة وتمت التسوية","✔ تمت التسوية – متبقي "&amp;TEXT(P1588,"#,##0")),IF(P1588&gt;0,"متبقي "&amp;TEXT(P1588,"#,##0"),"✔ متوازنة"))))),IF(R1588=0,"⚠ أضف سطر عهدة أولًا",IF(OR(C1588="",N(G1588)=0),"⚠ أكمل التاريخ والقيمة",IF(S1588="","⚠ التاريخ خارج السنة المالية",IF(H1588="","⚠ اختر بند الموازنة",IF(I1588="مرفوض","✖ مرفوض من المدير",IF(I1588&lt;&gt;"موافق","⏳ بانتظار موافقة المدير",IF(K1588&lt;&gt;"نعم","⚠ غير مسوى مع الحسابات","✔ معتمد ومسوى")))))))))</f>
        <v/>
      </c>
      <c r="R1588">
        <f>N(R1587)+IF(A1588="عهدة",1,0)</f>
        <v/>
      </c>
      <c r="S1588">
        <f>IF(C1588="","",IF(AND(C1588&gt;=DATE(2026,9,1),C1588&lt;=DATE(2027,8,31)),(YEAR(C1588)-2026)*12+MONTH(C1588)-8,""))</f>
        <v/>
      </c>
      <c r="T1588">
        <f>IF(AND(A1588="مصروف",R1588&gt;0,I1588="موافق",S1588&lt;&gt;"",H1588&lt;&gt;""),N(G1588),0)</f>
        <v/>
      </c>
    </row>
    <row r="1589">
      <c r="A1589" s="19" t="n"/>
      <c r="B1589" s="20">
        <f>IF(A1589="","",IF(R1589=0,"⚠ أضف سطر عهدة أولًا","DMT-"&amp;TEXT(R1589,"000")))</f>
        <v/>
      </c>
      <c r="C1589" s="21" t="n"/>
      <c r="D1589" s="20">
        <f>IF(C1589="","",IF(S1589="","خارج السنة المالية",INDEX(القوائم!$D$2:$D$13,S1589)))</f>
        <v/>
      </c>
      <c r="E1589" s="22" t="n"/>
      <c r="F1589" s="23" t="n"/>
      <c r="G1589" s="23" t="n"/>
      <c r="H1589" s="22" t="n"/>
      <c r="I1589" s="19" t="n"/>
      <c r="J1589" s="21" t="n"/>
      <c r="K1589" s="19" t="n"/>
      <c r="L1589" s="19" t="n"/>
      <c r="M1589" s="21" t="n"/>
      <c r="N1589" s="22" t="n"/>
      <c r="O1589" s="24">
        <f>IF(A1589&lt;&gt;"عهدة","",SUMIFS($G$8:$G$5007,$B$8:$B$5007,B1589,$A$8:$A$5007,"مصروف",$I$8:$I$5007,"&lt;&gt;مرفوض"))</f>
        <v/>
      </c>
      <c r="P1589" s="25">
        <f>IF(A1589&lt;&gt;"عهدة","",N(F1589)-O1589)</f>
        <v/>
      </c>
      <c r="Q1589" s="26">
        <f>IF(A1589="","",IF(A1589="عهدة",IF(N(F1589)=0,"⚠ أدخل قيمة العهدة",IF(P1589&lt;0,"⛔ عجز / زيادة مصروفات "&amp;TEXT(-P1589,"#,##0"),IF(COUNTIFS($B$8:$B$5007,B1589,$A$8:$A$5007,"مصروف",$I$8:$I$5007,"&lt;&gt;مرفوض",$K$8:$K$5007,"&lt;&gt;نعم")&gt;0,"⚠ "&amp;COUNTIFS($B$8:$B$5007,B1589,$A$8:$A$5007,"مصروف",$I$8:$I$5007,"&lt;&gt;مرفوض",$K$8:$K$5007,"&lt;&gt;نعم")&amp;" مصروف غير مسوى",IF(L1589="تمت التسوية",IF(P1589=0,"✔ متوازنة وتمت التسوية","✔ تمت التسوية – متبقي "&amp;TEXT(P1589,"#,##0")),IF(P1589&gt;0,"متبقي "&amp;TEXT(P1589,"#,##0"),"✔ متوازنة"))))),IF(R1589=0,"⚠ أضف سطر عهدة أولًا",IF(OR(C1589="",N(G1589)=0),"⚠ أكمل التاريخ والقيمة",IF(S1589="","⚠ التاريخ خارج السنة المالية",IF(H1589="","⚠ اختر بند الموازنة",IF(I1589="مرفوض","✖ مرفوض من المدير",IF(I1589&lt;&gt;"موافق","⏳ بانتظار موافقة المدير",IF(K1589&lt;&gt;"نعم","⚠ غير مسوى مع الحسابات","✔ معتمد ومسوى")))))))))</f>
        <v/>
      </c>
      <c r="R1589">
        <f>N(R1588)+IF(A1589="عهدة",1,0)</f>
        <v/>
      </c>
      <c r="S1589">
        <f>IF(C1589="","",IF(AND(C1589&gt;=DATE(2026,9,1),C1589&lt;=DATE(2027,8,31)),(YEAR(C1589)-2026)*12+MONTH(C1589)-8,""))</f>
        <v/>
      </c>
      <c r="T1589">
        <f>IF(AND(A1589="مصروف",R1589&gt;0,I1589="موافق",S1589&lt;&gt;"",H1589&lt;&gt;""),N(G1589),0)</f>
        <v/>
      </c>
    </row>
    <row r="1590">
      <c r="A1590" s="19" t="n"/>
      <c r="B1590" s="20">
        <f>IF(A1590="","",IF(R1590=0,"⚠ أضف سطر عهدة أولًا","DMT-"&amp;TEXT(R1590,"000")))</f>
        <v/>
      </c>
      <c r="C1590" s="21" t="n"/>
      <c r="D1590" s="20">
        <f>IF(C1590="","",IF(S1590="","خارج السنة المالية",INDEX(القوائم!$D$2:$D$13,S1590)))</f>
        <v/>
      </c>
      <c r="E1590" s="22" t="n"/>
      <c r="F1590" s="23" t="n"/>
      <c r="G1590" s="23" t="n"/>
      <c r="H1590" s="22" t="n"/>
      <c r="I1590" s="19" t="n"/>
      <c r="J1590" s="21" t="n"/>
      <c r="K1590" s="19" t="n"/>
      <c r="L1590" s="19" t="n"/>
      <c r="M1590" s="21" t="n"/>
      <c r="N1590" s="22" t="n"/>
      <c r="O1590" s="24">
        <f>IF(A1590&lt;&gt;"عهدة","",SUMIFS($G$8:$G$5007,$B$8:$B$5007,B1590,$A$8:$A$5007,"مصروف",$I$8:$I$5007,"&lt;&gt;مرفوض"))</f>
        <v/>
      </c>
      <c r="P1590" s="25">
        <f>IF(A1590&lt;&gt;"عهدة","",N(F1590)-O1590)</f>
        <v/>
      </c>
      <c r="Q1590" s="26">
        <f>IF(A1590="","",IF(A1590="عهدة",IF(N(F1590)=0,"⚠ أدخل قيمة العهدة",IF(P1590&lt;0,"⛔ عجز / زيادة مصروفات "&amp;TEXT(-P1590,"#,##0"),IF(COUNTIFS($B$8:$B$5007,B1590,$A$8:$A$5007,"مصروف",$I$8:$I$5007,"&lt;&gt;مرفوض",$K$8:$K$5007,"&lt;&gt;نعم")&gt;0,"⚠ "&amp;COUNTIFS($B$8:$B$5007,B1590,$A$8:$A$5007,"مصروف",$I$8:$I$5007,"&lt;&gt;مرفوض",$K$8:$K$5007,"&lt;&gt;نعم")&amp;" مصروف غير مسوى",IF(L1590="تمت التسوية",IF(P1590=0,"✔ متوازنة وتمت التسوية","✔ تمت التسوية – متبقي "&amp;TEXT(P1590,"#,##0")),IF(P1590&gt;0,"متبقي "&amp;TEXT(P1590,"#,##0"),"✔ متوازنة"))))),IF(R1590=0,"⚠ أضف سطر عهدة أولًا",IF(OR(C1590="",N(G1590)=0),"⚠ أكمل التاريخ والقيمة",IF(S1590="","⚠ التاريخ خارج السنة المالية",IF(H1590="","⚠ اختر بند الموازنة",IF(I1590="مرفوض","✖ مرفوض من المدير",IF(I1590&lt;&gt;"موافق","⏳ بانتظار موافقة المدير",IF(K1590&lt;&gt;"نعم","⚠ غير مسوى مع الحسابات","✔ معتمد ومسوى")))))))))</f>
        <v/>
      </c>
      <c r="R1590">
        <f>N(R1589)+IF(A1590="عهدة",1,0)</f>
        <v/>
      </c>
      <c r="S1590">
        <f>IF(C1590="","",IF(AND(C1590&gt;=DATE(2026,9,1),C1590&lt;=DATE(2027,8,31)),(YEAR(C1590)-2026)*12+MONTH(C1590)-8,""))</f>
        <v/>
      </c>
      <c r="T1590">
        <f>IF(AND(A1590="مصروف",R1590&gt;0,I1590="موافق",S1590&lt;&gt;"",H1590&lt;&gt;""),N(G1590),0)</f>
        <v/>
      </c>
    </row>
    <row r="1591">
      <c r="A1591" s="19" t="n"/>
      <c r="B1591" s="20">
        <f>IF(A1591="","",IF(R1591=0,"⚠ أضف سطر عهدة أولًا","DMT-"&amp;TEXT(R1591,"000")))</f>
        <v/>
      </c>
      <c r="C1591" s="21" t="n"/>
      <c r="D1591" s="20">
        <f>IF(C1591="","",IF(S1591="","خارج السنة المالية",INDEX(القوائم!$D$2:$D$13,S1591)))</f>
        <v/>
      </c>
      <c r="E1591" s="22" t="n"/>
      <c r="F1591" s="23" t="n"/>
      <c r="G1591" s="23" t="n"/>
      <c r="H1591" s="22" t="n"/>
      <c r="I1591" s="19" t="n"/>
      <c r="J1591" s="21" t="n"/>
      <c r="K1591" s="19" t="n"/>
      <c r="L1591" s="19" t="n"/>
      <c r="M1591" s="21" t="n"/>
      <c r="N1591" s="22" t="n"/>
      <c r="O1591" s="24">
        <f>IF(A1591&lt;&gt;"عهدة","",SUMIFS($G$8:$G$5007,$B$8:$B$5007,B1591,$A$8:$A$5007,"مصروف",$I$8:$I$5007,"&lt;&gt;مرفوض"))</f>
        <v/>
      </c>
      <c r="P1591" s="25">
        <f>IF(A1591&lt;&gt;"عهدة","",N(F1591)-O1591)</f>
        <v/>
      </c>
      <c r="Q1591" s="26">
        <f>IF(A1591="","",IF(A1591="عهدة",IF(N(F1591)=0,"⚠ أدخل قيمة العهدة",IF(P1591&lt;0,"⛔ عجز / زيادة مصروفات "&amp;TEXT(-P1591,"#,##0"),IF(COUNTIFS($B$8:$B$5007,B1591,$A$8:$A$5007,"مصروف",$I$8:$I$5007,"&lt;&gt;مرفوض",$K$8:$K$5007,"&lt;&gt;نعم")&gt;0,"⚠ "&amp;COUNTIFS($B$8:$B$5007,B1591,$A$8:$A$5007,"مصروف",$I$8:$I$5007,"&lt;&gt;مرفوض",$K$8:$K$5007,"&lt;&gt;نعم")&amp;" مصروف غير مسوى",IF(L1591="تمت التسوية",IF(P1591=0,"✔ متوازنة وتمت التسوية","✔ تمت التسوية – متبقي "&amp;TEXT(P1591,"#,##0")),IF(P1591&gt;0,"متبقي "&amp;TEXT(P1591,"#,##0"),"✔ متوازنة"))))),IF(R1591=0,"⚠ أضف سطر عهدة أولًا",IF(OR(C1591="",N(G1591)=0),"⚠ أكمل التاريخ والقيمة",IF(S1591="","⚠ التاريخ خارج السنة المالية",IF(H1591="","⚠ اختر بند الموازنة",IF(I1591="مرفوض","✖ مرفوض من المدير",IF(I1591&lt;&gt;"موافق","⏳ بانتظار موافقة المدير",IF(K1591&lt;&gt;"نعم","⚠ غير مسوى مع الحسابات","✔ معتمد ومسوى")))))))))</f>
        <v/>
      </c>
      <c r="R1591">
        <f>N(R1590)+IF(A1591="عهدة",1,0)</f>
        <v/>
      </c>
      <c r="S1591">
        <f>IF(C1591="","",IF(AND(C1591&gt;=DATE(2026,9,1),C1591&lt;=DATE(2027,8,31)),(YEAR(C1591)-2026)*12+MONTH(C1591)-8,""))</f>
        <v/>
      </c>
      <c r="T1591">
        <f>IF(AND(A1591="مصروف",R1591&gt;0,I1591="موافق",S1591&lt;&gt;"",H1591&lt;&gt;""),N(G1591),0)</f>
        <v/>
      </c>
    </row>
    <row r="1592">
      <c r="A1592" s="19" t="n"/>
      <c r="B1592" s="20">
        <f>IF(A1592="","",IF(R1592=0,"⚠ أضف سطر عهدة أولًا","DMT-"&amp;TEXT(R1592,"000")))</f>
        <v/>
      </c>
      <c r="C1592" s="21" t="n"/>
      <c r="D1592" s="20">
        <f>IF(C1592="","",IF(S1592="","خارج السنة المالية",INDEX(القوائم!$D$2:$D$13,S1592)))</f>
        <v/>
      </c>
      <c r="E1592" s="22" t="n"/>
      <c r="F1592" s="23" t="n"/>
      <c r="G1592" s="23" t="n"/>
      <c r="H1592" s="22" t="n"/>
      <c r="I1592" s="19" t="n"/>
      <c r="J1592" s="21" t="n"/>
      <c r="K1592" s="19" t="n"/>
      <c r="L1592" s="19" t="n"/>
      <c r="M1592" s="21" t="n"/>
      <c r="N1592" s="22" t="n"/>
      <c r="O1592" s="24">
        <f>IF(A1592&lt;&gt;"عهدة","",SUMIFS($G$8:$G$5007,$B$8:$B$5007,B1592,$A$8:$A$5007,"مصروف",$I$8:$I$5007,"&lt;&gt;مرفوض"))</f>
        <v/>
      </c>
      <c r="P1592" s="25">
        <f>IF(A1592&lt;&gt;"عهدة","",N(F1592)-O1592)</f>
        <v/>
      </c>
      <c r="Q1592" s="26">
        <f>IF(A1592="","",IF(A1592="عهدة",IF(N(F1592)=0,"⚠ أدخل قيمة العهدة",IF(P1592&lt;0,"⛔ عجز / زيادة مصروفات "&amp;TEXT(-P1592,"#,##0"),IF(COUNTIFS($B$8:$B$5007,B1592,$A$8:$A$5007,"مصروف",$I$8:$I$5007,"&lt;&gt;مرفوض",$K$8:$K$5007,"&lt;&gt;نعم")&gt;0,"⚠ "&amp;COUNTIFS($B$8:$B$5007,B1592,$A$8:$A$5007,"مصروف",$I$8:$I$5007,"&lt;&gt;مرفوض",$K$8:$K$5007,"&lt;&gt;نعم")&amp;" مصروف غير مسوى",IF(L1592="تمت التسوية",IF(P1592=0,"✔ متوازنة وتمت التسوية","✔ تمت التسوية – متبقي "&amp;TEXT(P1592,"#,##0")),IF(P1592&gt;0,"متبقي "&amp;TEXT(P1592,"#,##0"),"✔ متوازنة"))))),IF(R1592=0,"⚠ أضف سطر عهدة أولًا",IF(OR(C1592="",N(G1592)=0),"⚠ أكمل التاريخ والقيمة",IF(S1592="","⚠ التاريخ خارج السنة المالية",IF(H1592="","⚠ اختر بند الموازنة",IF(I1592="مرفوض","✖ مرفوض من المدير",IF(I1592&lt;&gt;"موافق","⏳ بانتظار موافقة المدير",IF(K1592&lt;&gt;"نعم","⚠ غير مسوى مع الحسابات","✔ معتمد ومسوى")))))))))</f>
        <v/>
      </c>
      <c r="R1592">
        <f>N(R1591)+IF(A1592="عهدة",1,0)</f>
        <v/>
      </c>
      <c r="S1592">
        <f>IF(C1592="","",IF(AND(C1592&gt;=DATE(2026,9,1),C1592&lt;=DATE(2027,8,31)),(YEAR(C1592)-2026)*12+MONTH(C1592)-8,""))</f>
        <v/>
      </c>
      <c r="T1592">
        <f>IF(AND(A1592="مصروف",R1592&gt;0,I1592="موافق",S1592&lt;&gt;"",H1592&lt;&gt;""),N(G1592),0)</f>
        <v/>
      </c>
    </row>
    <row r="1593">
      <c r="A1593" s="19" t="n"/>
      <c r="B1593" s="20">
        <f>IF(A1593="","",IF(R1593=0,"⚠ أضف سطر عهدة أولًا","DMT-"&amp;TEXT(R1593,"000")))</f>
        <v/>
      </c>
      <c r="C1593" s="21" t="n"/>
      <c r="D1593" s="20">
        <f>IF(C1593="","",IF(S1593="","خارج السنة المالية",INDEX(القوائم!$D$2:$D$13,S1593)))</f>
        <v/>
      </c>
      <c r="E1593" s="22" t="n"/>
      <c r="F1593" s="23" t="n"/>
      <c r="G1593" s="23" t="n"/>
      <c r="H1593" s="22" t="n"/>
      <c r="I1593" s="19" t="n"/>
      <c r="J1593" s="21" t="n"/>
      <c r="K1593" s="19" t="n"/>
      <c r="L1593" s="19" t="n"/>
      <c r="M1593" s="21" t="n"/>
      <c r="N1593" s="22" t="n"/>
      <c r="O1593" s="24">
        <f>IF(A1593&lt;&gt;"عهدة","",SUMIFS($G$8:$G$5007,$B$8:$B$5007,B1593,$A$8:$A$5007,"مصروف",$I$8:$I$5007,"&lt;&gt;مرفوض"))</f>
        <v/>
      </c>
      <c r="P1593" s="25">
        <f>IF(A1593&lt;&gt;"عهدة","",N(F1593)-O1593)</f>
        <v/>
      </c>
      <c r="Q1593" s="26">
        <f>IF(A1593="","",IF(A1593="عهدة",IF(N(F1593)=0,"⚠ أدخل قيمة العهدة",IF(P1593&lt;0,"⛔ عجز / زيادة مصروفات "&amp;TEXT(-P1593,"#,##0"),IF(COUNTIFS($B$8:$B$5007,B1593,$A$8:$A$5007,"مصروف",$I$8:$I$5007,"&lt;&gt;مرفوض",$K$8:$K$5007,"&lt;&gt;نعم")&gt;0,"⚠ "&amp;COUNTIFS($B$8:$B$5007,B1593,$A$8:$A$5007,"مصروف",$I$8:$I$5007,"&lt;&gt;مرفوض",$K$8:$K$5007,"&lt;&gt;نعم")&amp;" مصروف غير مسوى",IF(L1593="تمت التسوية",IF(P1593=0,"✔ متوازنة وتمت التسوية","✔ تمت التسوية – متبقي "&amp;TEXT(P1593,"#,##0")),IF(P1593&gt;0,"متبقي "&amp;TEXT(P1593,"#,##0"),"✔ متوازنة"))))),IF(R1593=0,"⚠ أضف سطر عهدة أولًا",IF(OR(C1593="",N(G1593)=0),"⚠ أكمل التاريخ والقيمة",IF(S1593="","⚠ التاريخ خارج السنة المالية",IF(H1593="","⚠ اختر بند الموازنة",IF(I1593="مرفوض","✖ مرفوض من المدير",IF(I1593&lt;&gt;"موافق","⏳ بانتظار موافقة المدير",IF(K1593&lt;&gt;"نعم","⚠ غير مسوى مع الحسابات","✔ معتمد ومسوى")))))))))</f>
        <v/>
      </c>
      <c r="R1593">
        <f>N(R1592)+IF(A1593="عهدة",1,0)</f>
        <v/>
      </c>
      <c r="S1593">
        <f>IF(C1593="","",IF(AND(C1593&gt;=DATE(2026,9,1),C1593&lt;=DATE(2027,8,31)),(YEAR(C1593)-2026)*12+MONTH(C1593)-8,""))</f>
        <v/>
      </c>
      <c r="T1593">
        <f>IF(AND(A1593="مصروف",R1593&gt;0,I1593="موافق",S1593&lt;&gt;"",H1593&lt;&gt;""),N(G1593),0)</f>
        <v/>
      </c>
    </row>
    <row r="1594">
      <c r="A1594" s="19" t="n"/>
      <c r="B1594" s="20">
        <f>IF(A1594="","",IF(R1594=0,"⚠ أضف سطر عهدة أولًا","DMT-"&amp;TEXT(R1594,"000")))</f>
        <v/>
      </c>
      <c r="C1594" s="21" t="n"/>
      <c r="D1594" s="20">
        <f>IF(C1594="","",IF(S1594="","خارج السنة المالية",INDEX(القوائم!$D$2:$D$13,S1594)))</f>
        <v/>
      </c>
      <c r="E1594" s="22" t="n"/>
      <c r="F1594" s="23" t="n"/>
      <c r="G1594" s="23" t="n"/>
      <c r="H1594" s="22" t="n"/>
      <c r="I1594" s="19" t="n"/>
      <c r="J1594" s="21" t="n"/>
      <c r="K1594" s="19" t="n"/>
      <c r="L1594" s="19" t="n"/>
      <c r="M1594" s="21" t="n"/>
      <c r="N1594" s="22" t="n"/>
      <c r="O1594" s="24">
        <f>IF(A1594&lt;&gt;"عهدة","",SUMIFS($G$8:$G$5007,$B$8:$B$5007,B1594,$A$8:$A$5007,"مصروف",$I$8:$I$5007,"&lt;&gt;مرفوض"))</f>
        <v/>
      </c>
      <c r="P1594" s="25">
        <f>IF(A1594&lt;&gt;"عهدة","",N(F1594)-O1594)</f>
        <v/>
      </c>
      <c r="Q1594" s="26">
        <f>IF(A1594="","",IF(A1594="عهدة",IF(N(F1594)=0,"⚠ أدخل قيمة العهدة",IF(P1594&lt;0,"⛔ عجز / زيادة مصروفات "&amp;TEXT(-P1594,"#,##0"),IF(COUNTIFS($B$8:$B$5007,B1594,$A$8:$A$5007,"مصروف",$I$8:$I$5007,"&lt;&gt;مرفوض",$K$8:$K$5007,"&lt;&gt;نعم")&gt;0,"⚠ "&amp;COUNTIFS($B$8:$B$5007,B1594,$A$8:$A$5007,"مصروف",$I$8:$I$5007,"&lt;&gt;مرفوض",$K$8:$K$5007,"&lt;&gt;نعم")&amp;" مصروف غير مسوى",IF(L1594="تمت التسوية",IF(P1594=0,"✔ متوازنة وتمت التسوية","✔ تمت التسوية – متبقي "&amp;TEXT(P1594,"#,##0")),IF(P1594&gt;0,"متبقي "&amp;TEXT(P1594,"#,##0"),"✔ متوازنة"))))),IF(R1594=0,"⚠ أضف سطر عهدة أولًا",IF(OR(C1594="",N(G1594)=0),"⚠ أكمل التاريخ والقيمة",IF(S1594="","⚠ التاريخ خارج السنة المالية",IF(H1594="","⚠ اختر بند الموازنة",IF(I1594="مرفوض","✖ مرفوض من المدير",IF(I1594&lt;&gt;"موافق","⏳ بانتظار موافقة المدير",IF(K1594&lt;&gt;"نعم","⚠ غير مسوى مع الحسابات","✔ معتمد ومسوى")))))))))</f>
        <v/>
      </c>
      <c r="R1594">
        <f>N(R1593)+IF(A1594="عهدة",1,0)</f>
        <v/>
      </c>
      <c r="S1594">
        <f>IF(C1594="","",IF(AND(C1594&gt;=DATE(2026,9,1),C1594&lt;=DATE(2027,8,31)),(YEAR(C1594)-2026)*12+MONTH(C1594)-8,""))</f>
        <v/>
      </c>
      <c r="T1594">
        <f>IF(AND(A1594="مصروف",R1594&gt;0,I1594="موافق",S1594&lt;&gt;"",H1594&lt;&gt;""),N(G1594),0)</f>
        <v/>
      </c>
    </row>
    <row r="1595">
      <c r="A1595" s="19" t="n"/>
      <c r="B1595" s="20">
        <f>IF(A1595="","",IF(R1595=0,"⚠ أضف سطر عهدة أولًا","DMT-"&amp;TEXT(R1595,"000")))</f>
        <v/>
      </c>
      <c r="C1595" s="21" t="n"/>
      <c r="D1595" s="20">
        <f>IF(C1595="","",IF(S1595="","خارج السنة المالية",INDEX(القوائم!$D$2:$D$13,S1595)))</f>
        <v/>
      </c>
      <c r="E1595" s="22" t="n"/>
      <c r="F1595" s="23" t="n"/>
      <c r="G1595" s="23" t="n"/>
      <c r="H1595" s="22" t="n"/>
      <c r="I1595" s="19" t="n"/>
      <c r="J1595" s="21" t="n"/>
      <c r="K1595" s="19" t="n"/>
      <c r="L1595" s="19" t="n"/>
      <c r="M1595" s="21" t="n"/>
      <c r="N1595" s="22" t="n"/>
      <c r="O1595" s="24">
        <f>IF(A1595&lt;&gt;"عهدة","",SUMIFS($G$8:$G$5007,$B$8:$B$5007,B1595,$A$8:$A$5007,"مصروف",$I$8:$I$5007,"&lt;&gt;مرفوض"))</f>
        <v/>
      </c>
      <c r="P1595" s="25">
        <f>IF(A1595&lt;&gt;"عهدة","",N(F1595)-O1595)</f>
        <v/>
      </c>
      <c r="Q1595" s="26">
        <f>IF(A1595="","",IF(A1595="عهدة",IF(N(F1595)=0,"⚠ أدخل قيمة العهدة",IF(P1595&lt;0,"⛔ عجز / زيادة مصروفات "&amp;TEXT(-P1595,"#,##0"),IF(COUNTIFS($B$8:$B$5007,B1595,$A$8:$A$5007,"مصروف",$I$8:$I$5007,"&lt;&gt;مرفوض",$K$8:$K$5007,"&lt;&gt;نعم")&gt;0,"⚠ "&amp;COUNTIFS($B$8:$B$5007,B1595,$A$8:$A$5007,"مصروف",$I$8:$I$5007,"&lt;&gt;مرفوض",$K$8:$K$5007,"&lt;&gt;نعم")&amp;" مصروف غير مسوى",IF(L1595="تمت التسوية",IF(P1595=0,"✔ متوازنة وتمت التسوية","✔ تمت التسوية – متبقي "&amp;TEXT(P1595,"#,##0")),IF(P1595&gt;0,"متبقي "&amp;TEXT(P1595,"#,##0"),"✔ متوازنة"))))),IF(R1595=0,"⚠ أضف سطر عهدة أولًا",IF(OR(C1595="",N(G1595)=0),"⚠ أكمل التاريخ والقيمة",IF(S1595="","⚠ التاريخ خارج السنة المالية",IF(H1595="","⚠ اختر بند الموازنة",IF(I1595="مرفوض","✖ مرفوض من المدير",IF(I1595&lt;&gt;"موافق","⏳ بانتظار موافقة المدير",IF(K1595&lt;&gt;"نعم","⚠ غير مسوى مع الحسابات","✔ معتمد ومسوى")))))))))</f>
        <v/>
      </c>
      <c r="R1595">
        <f>N(R1594)+IF(A1595="عهدة",1,0)</f>
        <v/>
      </c>
      <c r="S1595">
        <f>IF(C1595="","",IF(AND(C1595&gt;=DATE(2026,9,1),C1595&lt;=DATE(2027,8,31)),(YEAR(C1595)-2026)*12+MONTH(C1595)-8,""))</f>
        <v/>
      </c>
      <c r="T1595">
        <f>IF(AND(A1595="مصروف",R1595&gt;0,I1595="موافق",S1595&lt;&gt;"",H1595&lt;&gt;""),N(G1595),0)</f>
        <v/>
      </c>
    </row>
    <row r="1596">
      <c r="A1596" s="19" t="n"/>
      <c r="B1596" s="20">
        <f>IF(A1596="","",IF(R1596=0,"⚠ أضف سطر عهدة أولًا","DMT-"&amp;TEXT(R1596,"000")))</f>
        <v/>
      </c>
      <c r="C1596" s="21" t="n"/>
      <c r="D1596" s="20">
        <f>IF(C1596="","",IF(S1596="","خارج السنة المالية",INDEX(القوائم!$D$2:$D$13,S1596)))</f>
        <v/>
      </c>
      <c r="E1596" s="22" t="n"/>
      <c r="F1596" s="23" t="n"/>
      <c r="G1596" s="23" t="n"/>
      <c r="H1596" s="22" t="n"/>
      <c r="I1596" s="19" t="n"/>
      <c r="J1596" s="21" t="n"/>
      <c r="K1596" s="19" t="n"/>
      <c r="L1596" s="19" t="n"/>
      <c r="M1596" s="21" t="n"/>
      <c r="N1596" s="22" t="n"/>
      <c r="O1596" s="24">
        <f>IF(A1596&lt;&gt;"عهدة","",SUMIFS($G$8:$G$5007,$B$8:$B$5007,B1596,$A$8:$A$5007,"مصروف",$I$8:$I$5007,"&lt;&gt;مرفوض"))</f>
        <v/>
      </c>
      <c r="P1596" s="25">
        <f>IF(A1596&lt;&gt;"عهدة","",N(F1596)-O1596)</f>
        <v/>
      </c>
      <c r="Q1596" s="26">
        <f>IF(A1596="","",IF(A1596="عهدة",IF(N(F1596)=0,"⚠ أدخل قيمة العهدة",IF(P1596&lt;0,"⛔ عجز / زيادة مصروفات "&amp;TEXT(-P1596,"#,##0"),IF(COUNTIFS($B$8:$B$5007,B1596,$A$8:$A$5007,"مصروف",$I$8:$I$5007,"&lt;&gt;مرفوض",$K$8:$K$5007,"&lt;&gt;نعم")&gt;0,"⚠ "&amp;COUNTIFS($B$8:$B$5007,B1596,$A$8:$A$5007,"مصروف",$I$8:$I$5007,"&lt;&gt;مرفوض",$K$8:$K$5007,"&lt;&gt;نعم")&amp;" مصروف غير مسوى",IF(L1596="تمت التسوية",IF(P1596=0,"✔ متوازنة وتمت التسوية","✔ تمت التسوية – متبقي "&amp;TEXT(P1596,"#,##0")),IF(P1596&gt;0,"متبقي "&amp;TEXT(P1596,"#,##0"),"✔ متوازنة"))))),IF(R1596=0,"⚠ أضف سطر عهدة أولًا",IF(OR(C1596="",N(G1596)=0),"⚠ أكمل التاريخ والقيمة",IF(S1596="","⚠ التاريخ خارج السنة المالية",IF(H1596="","⚠ اختر بند الموازنة",IF(I1596="مرفوض","✖ مرفوض من المدير",IF(I1596&lt;&gt;"موافق","⏳ بانتظار موافقة المدير",IF(K1596&lt;&gt;"نعم","⚠ غير مسوى مع الحسابات","✔ معتمد ومسوى")))))))))</f>
        <v/>
      </c>
      <c r="R1596">
        <f>N(R1595)+IF(A1596="عهدة",1,0)</f>
        <v/>
      </c>
      <c r="S1596">
        <f>IF(C1596="","",IF(AND(C1596&gt;=DATE(2026,9,1),C1596&lt;=DATE(2027,8,31)),(YEAR(C1596)-2026)*12+MONTH(C1596)-8,""))</f>
        <v/>
      </c>
      <c r="T1596">
        <f>IF(AND(A1596="مصروف",R1596&gt;0,I1596="موافق",S1596&lt;&gt;"",H1596&lt;&gt;""),N(G1596),0)</f>
        <v/>
      </c>
    </row>
    <row r="1597">
      <c r="A1597" s="19" t="n"/>
      <c r="B1597" s="20">
        <f>IF(A1597="","",IF(R1597=0,"⚠ أضف سطر عهدة أولًا","DMT-"&amp;TEXT(R1597,"000")))</f>
        <v/>
      </c>
      <c r="C1597" s="21" t="n"/>
      <c r="D1597" s="20">
        <f>IF(C1597="","",IF(S1597="","خارج السنة المالية",INDEX(القوائم!$D$2:$D$13,S1597)))</f>
        <v/>
      </c>
      <c r="E1597" s="22" t="n"/>
      <c r="F1597" s="23" t="n"/>
      <c r="G1597" s="23" t="n"/>
      <c r="H1597" s="22" t="n"/>
      <c r="I1597" s="19" t="n"/>
      <c r="J1597" s="21" t="n"/>
      <c r="K1597" s="19" t="n"/>
      <c r="L1597" s="19" t="n"/>
      <c r="M1597" s="21" t="n"/>
      <c r="N1597" s="22" t="n"/>
      <c r="O1597" s="24">
        <f>IF(A1597&lt;&gt;"عهدة","",SUMIFS($G$8:$G$5007,$B$8:$B$5007,B1597,$A$8:$A$5007,"مصروف",$I$8:$I$5007,"&lt;&gt;مرفوض"))</f>
        <v/>
      </c>
      <c r="P1597" s="25">
        <f>IF(A1597&lt;&gt;"عهدة","",N(F1597)-O1597)</f>
        <v/>
      </c>
      <c r="Q1597" s="26">
        <f>IF(A1597="","",IF(A1597="عهدة",IF(N(F1597)=0,"⚠ أدخل قيمة العهدة",IF(P1597&lt;0,"⛔ عجز / زيادة مصروفات "&amp;TEXT(-P1597,"#,##0"),IF(COUNTIFS($B$8:$B$5007,B1597,$A$8:$A$5007,"مصروف",$I$8:$I$5007,"&lt;&gt;مرفوض",$K$8:$K$5007,"&lt;&gt;نعم")&gt;0,"⚠ "&amp;COUNTIFS($B$8:$B$5007,B1597,$A$8:$A$5007,"مصروف",$I$8:$I$5007,"&lt;&gt;مرفوض",$K$8:$K$5007,"&lt;&gt;نعم")&amp;" مصروف غير مسوى",IF(L1597="تمت التسوية",IF(P1597=0,"✔ متوازنة وتمت التسوية","✔ تمت التسوية – متبقي "&amp;TEXT(P1597,"#,##0")),IF(P1597&gt;0,"متبقي "&amp;TEXT(P1597,"#,##0"),"✔ متوازنة"))))),IF(R1597=0,"⚠ أضف سطر عهدة أولًا",IF(OR(C1597="",N(G1597)=0),"⚠ أكمل التاريخ والقيمة",IF(S1597="","⚠ التاريخ خارج السنة المالية",IF(H1597="","⚠ اختر بند الموازنة",IF(I1597="مرفوض","✖ مرفوض من المدير",IF(I1597&lt;&gt;"موافق","⏳ بانتظار موافقة المدير",IF(K1597&lt;&gt;"نعم","⚠ غير مسوى مع الحسابات","✔ معتمد ومسوى")))))))))</f>
        <v/>
      </c>
      <c r="R1597">
        <f>N(R1596)+IF(A1597="عهدة",1,0)</f>
        <v/>
      </c>
      <c r="S1597">
        <f>IF(C1597="","",IF(AND(C1597&gt;=DATE(2026,9,1),C1597&lt;=DATE(2027,8,31)),(YEAR(C1597)-2026)*12+MONTH(C1597)-8,""))</f>
        <v/>
      </c>
      <c r="T1597">
        <f>IF(AND(A1597="مصروف",R1597&gt;0,I1597="موافق",S1597&lt;&gt;"",H1597&lt;&gt;""),N(G1597),0)</f>
        <v/>
      </c>
    </row>
    <row r="1598">
      <c r="A1598" s="19" t="n"/>
      <c r="B1598" s="20">
        <f>IF(A1598="","",IF(R1598=0,"⚠ أضف سطر عهدة أولًا","DMT-"&amp;TEXT(R1598,"000")))</f>
        <v/>
      </c>
      <c r="C1598" s="21" t="n"/>
      <c r="D1598" s="20">
        <f>IF(C1598="","",IF(S1598="","خارج السنة المالية",INDEX(القوائم!$D$2:$D$13,S1598)))</f>
        <v/>
      </c>
      <c r="E1598" s="22" t="n"/>
      <c r="F1598" s="23" t="n"/>
      <c r="G1598" s="23" t="n"/>
      <c r="H1598" s="22" t="n"/>
      <c r="I1598" s="19" t="n"/>
      <c r="J1598" s="21" t="n"/>
      <c r="K1598" s="19" t="n"/>
      <c r="L1598" s="19" t="n"/>
      <c r="M1598" s="21" t="n"/>
      <c r="N1598" s="22" t="n"/>
      <c r="O1598" s="24">
        <f>IF(A1598&lt;&gt;"عهدة","",SUMIFS($G$8:$G$5007,$B$8:$B$5007,B1598,$A$8:$A$5007,"مصروف",$I$8:$I$5007,"&lt;&gt;مرفوض"))</f>
        <v/>
      </c>
      <c r="P1598" s="25">
        <f>IF(A1598&lt;&gt;"عهدة","",N(F1598)-O1598)</f>
        <v/>
      </c>
      <c r="Q1598" s="26">
        <f>IF(A1598="","",IF(A1598="عهدة",IF(N(F1598)=0,"⚠ أدخل قيمة العهدة",IF(P1598&lt;0,"⛔ عجز / زيادة مصروفات "&amp;TEXT(-P1598,"#,##0"),IF(COUNTIFS($B$8:$B$5007,B1598,$A$8:$A$5007,"مصروف",$I$8:$I$5007,"&lt;&gt;مرفوض",$K$8:$K$5007,"&lt;&gt;نعم")&gt;0,"⚠ "&amp;COUNTIFS($B$8:$B$5007,B1598,$A$8:$A$5007,"مصروف",$I$8:$I$5007,"&lt;&gt;مرفوض",$K$8:$K$5007,"&lt;&gt;نعم")&amp;" مصروف غير مسوى",IF(L1598="تمت التسوية",IF(P1598=0,"✔ متوازنة وتمت التسوية","✔ تمت التسوية – متبقي "&amp;TEXT(P1598,"#,##0")),IF(P1598&gt;0,"متبقي "&amp;TEXT(P1598,"#,##0"),"✔ متوازنة"))))),IF(R1598=0,"⚠ أضف سطر عهدة أولًا",IF(OR(C1598="",N(G1598)=0),"⚠ أكمل التاريخ والقيمة",IF(S1598="","⚠ التاريخ خارج السنة المالية",IF(H1598="","⚠ اختر بند الموازنة",IF(I1598="مرفوض","✖ مرفوض من المدير",IF(I1598&lt;&gt;"موافق","⏳ بانتظار موافقة المدير",IF(K1598&lt;&gt;"نعم","⚠ غير مسوى مع الحسابات","✔ معتمد ومسوى")))))))))</f>
        <v/>
      </c>
      <c r="R1598">
        <f>N(R1597)+IF(A1598="عهدة",1,0)</f>
        <v/>
      </c>
      <c r="S1598">
        <f>IF(C1598="","",IF(AND(C1598&gt;=DATE(2026,9,1),C1598&lt;=DATE(2027,8,31)),(YEAR(C1598)-2026)*12+MONTH(C1598)-8,""))</f>
        <v/>
      </c>
      <c r="T1598">
        <f>IF(AND(A1598="مصروف",R1598&gt;0,I1598="موافق",S1598&lt;&gt;"",H1598&lt;&gt;""),N(G1598),0)</f>
        <v/>
      </c>
    </row>
    <row r="1599">
      <c r="A1599" s="19" t="n"/>
      <c r="B1599" s="20">
        <f>IF(A1599="","",IF(R1599=0,"⚠ أضف سطر عهدة أولًا","DMT-"&amp;TEXT(R1599,"000")))</f>
        <v/>
      </c>
      <c r="C1599" s="21" t="n"/>
      <c r="D1599" s="20">
        <f>IF(C1599="","",IF(S1599="","خارج السنة المالية",INDEX(القوائم!$D$2:$D$13,S1599)))</f>
        <v/>
      </c>
      <c r="E1599" s="22" t="n"/>
      <c r="F1599" s="23" t="n"/>
      <c r="G1599" s="23" t="n"/>
      <c r="H1599" s="22" t="n"/>
      <c r="I1599" s="19" t="n"/>
      <c r="J1599" s="21" t="n"/>
      <c r="K1599" s="19" t="n"/>
      <c r="L1599" s="19" t="n"/>
      <c r="M1599" s="21" t="n"/>
      <c r="N1599" s="22" t="n"/>
      <c r="O1599" s="24">
        <f>IF(A1599&lt;&gt;"عهدة","",SUMIFS($G$8:$G$5007,$B$8:$B$5007,B1599,$A$8:$A$5007,"مصروف",$I$8:$I$5007,"&lt;&gt;مرفوض"))</f>
        <v/>
      </c>
      <c r="P1599" s="25">
        <f>IF(A1599&lt;&gt;"عهدة","",N(F1599)-O1599)</f>
        <v/>
      </c>
      <c r="Q1599" s="26">
        <f>IF(A1599="","",IF(A1599="عهدة",IF(N(F1599)=0,"⚠ أدخل قيمة العهدة",IF(P1599&lt;0,"⛔ عجز / زيادة مصروفات "&amp;TEXT(-P1599,"#,##0"),IF(COUNTIFS($B$8:$B$5007,B1599,$A$8:$A$5007,"مصروف",$I$8:$I$5007,"&lt;&gt;مرفوض",$K$8:$K$5007,"&lt;&gt;نعم")&gt;0,"⚠ "&amp;COUNTIFS($B$8:$B$5007,B1599,$A$8:$A$5007,"مصروف",$I$8:$I$5007,"&lt;&gt;مرفوض",$K$8:$K$5007,"&lt;&gt;نعم")&amp;" مصروف غير مسوى",IF(L1599="تمت التسوية",IF(P1599=0,"✔ متوازنة وتمت التسوية","✔ تمت التسوية – متبقي "&amp;TEXT(P1599,"#,##0")),IF(P1599&gt;0,"متبقي "&amp;TEXT(P1599,"#,##0"),"✔ متوازنة"))))),IF(R1599=0,"⚠ أضف سطر عهدة أولًا",IF(OR(C1599="",N(G1599)=0),"⚠ أكمل التاريخ والقيمة",IF(S1599="","⚠ التاريخ خارج السنة المالية",IF(H1599="","⚠ اختر بند الموازنة",IF(I1599="مرفوض","✖ مرفوض من المدير",IF(I1599&lt;&gt;"موافق","⏳ بانتظار موافقة المدير",IF(K1599&lt;&gt;"نعم","⚠ غير مسوى مع الحسابات","✔ معتمد ومسوى")))))))))</f>
        <v/>
      </c>
      <c r="R1599">
        <f>N(R1598)+IF(A1599="عهدة",1,0)</f>
        <v/>
      </c>
      <c r="S1599">
        <f>IF(C1599="","",IF(AND(C1599&gt;=DATE(2026,9,1),C1599&lt;=DATE(2027,8,31)),(YEAR(C1599)-2026)*12+MONTH(C1599)-8,""))</f>
        <v/>
      </c>
      <c r="T1599">
        <f>IF(AND(A1599="مصروف",R1599&gt;0,I1599="موافق",S1599&lt;&gt;"",H1599&lt;&gt;""),N(G1599),0)</f>
        <v/>
      </c>
    </row>
    <row r="1600">
      <c r="A1600" s="19" t="n"/>
      <c r="B1600" s="20">
        <f>IF(A1600="","",IF(R1600=0,"⚠ أضف سطر عهدة أولًا","DMT-"&amp;TEXT(R1600,"000")))</f>
        <v/>
      </c>
      <c r="C1600" s="21" t="n"/>
      <c r="D1600" s="20">
        <f>IF(C1600="","",IF(S1600="","خارج السنة المالية",INDEX(القوائم!$D$2:$D$13,S1600)))</f>
        <v/>
      </c>
      <c r="E1600" s="22" t="n"/>
      <c r="F1600" s="23" t="n"/>
      <c r="G1600" s="23" t="n"/>
      <c r="H1600" s="22" t="n"/>
      <c r="I1600" s="19" t="n"/>
      <c r="J1600" s="21" t="n"/>
      <c r="K1600" s="19" t="n"/>
      <c r="L1600" s="19" t="n"/>
      <c r="M1600" s="21" t="n"/>
      <c r="N1600" s="22" t="n"/>
      <c r="O1600" s="24">
        <f>IF(A1600&lt;&gt;"عهدة","",SUMIFS($G$8:$G$5007,$B$8:$B$5007,B1600,$A$8:$A$5007,"مصروف",$I$8:$I$5007,"&lt;&gt;مرفوض"))</f>
        <v/>
      </c>
      <c r="P1600" s="25">
        <f>IF(A1600&lt;&gt;"عهدة","",N(F1600)-O1600)</f>
        <v/>
      </c>
      <c r="Q1600" s="26">
        <f>IF(A1600="","",IF(A1600="عهدة",IF(N(F1600)=0,"⚠ أدخل قيمة العهدة",IF(P1600&lt;0,"⛔ عجز / زيادة مصروفات "&amp;TEXT(-P1600,"#,##0"),IF(COUNTIFS($B$8:$B$5007,B1600,$A$8:$A$5007,"مصروف",$I$8:$I$5007,"&lt;&gt;مرفوض",$K$8:$K$5007,"&lt;&gt;نعم")&gt;0,"⚠ "&amp;COUNTIFS($B$8:$B$5007,B1600,$A$8:$A$5007,"مصروف",$I$8:$I$5007,"&lt;&gt;مرفوض",$K$8:$K$5007,"&lt;&gt;نعم")&amp;" مصروف غير مسوى",IF(L1600="تمت التسوية",IF(P1600=0,"✔ متوازنة وتمت التسوية","✔ تمت التسوية – متبقي "&amp;TEXT(P1600,"#,##0")),IF(P1600&gt;0,"متبقي "&amp;TEXT(P1600,"#,##0"),"✔ متوازنة"))))),IF(R1600=0,"⚠ أضف سطر عهدة أولًا",IF(OR(C1600="",N(G1600)=0),"⚠ أكمل التاريخ والقيمة",IF(S1600="","⚠ التاريخ خارج السنة المالية",IF(H1600="","⚠ اختر بند الموازنة",IF(I1600="مرفوض","✖ مرفوض من المدير",IF(I1600&lt;&gt;"موافق","⏳ بانتظار موافقة المدير",IF(K1600&lt;&gt;"نعم","⚠ غير مسوى مع الحسابات","✔ معتمد ومسوى")))))))))</f>
        <v/>
      </c>
      <c r="R1600">
        <f>N(R1599)+IF(A1600="عهدة",1,0)</f>
        <v/>
      </c>
      <c r="S1600">
        <f>IF(C1600="","",IF(AND(C1600&gt;=DATE(2026,9,1),C1600&lt;=DATE(2027,8,31)),(YEAR(C1600)-2026)*12+MONTH(C1600)-8,""))</f>
        <v/>
      </c>
      <c r="T1600">
        <f>IF(AND(A1600="مصروف",R1600&gt;0,I1600="موافق",S1600&lt;&gt;"",H1600&lt;&gt;""),N(G1600),0)</f>
        <v/>
      </c>
    </row>
    <row r="1601">
      <c r="A1601" s="19" t="n"/>
      <c r="B1601" s="20">
        <f>IF(A1601="","",IF(R1601=0,"⚠ أضف سطر عهدة أولًا","DMT-"&amp;TEXT(R1601,"000")))</f>
        <v/>
      </c>
      <c r="C1601" s="21" t="n"/>
      <c r="D1601" s="20">
        <f>IF(C1601="","",IF(S1601="","خارج السنة المالية",INDEX(القوائم!$D$2:$D$13,S1601)))</f>
        <v/>
      </c>
      <c r="E1601" s="22" t="n"/>
      <c r="F1601" s="23" t="n"/>
      <c r="G1601" s="23" t="n"/>
      <c r="H1601" s="22" t="n"/>
      <c r="I1601" s="19" t="n"/>
      <c r="J1601" s="21" t="n"/>
      <c r="K1601" s="19" t="n"/>
      <c r="L1601" s="19" t="n"/>
      <c r="M1601" s="21" t="n"/>
      <c r="N1601" s="22" t="n"/>
      <c r="O1601" s="24">
        <f>IF(A1601&lt;&gt;"عهدة","",SUMIFS($G$8:$G$5007,$B$8:$B$5007,B1601,$A$8:$A$5007,"مصروف",$I$8:$I$5007,"&lt;&gt;مرفوض"))</f>
        <v/>
      </c>
      <c r="P1601" s="25">
        <f>IF(A1601&lt;&gt;"عهدة","",N(F1601)-O1601)</f>
        <v/>
      </c>
      <c r="Q1601" s="26">
        <f>IF(A1601="","",IF(A1601="عهدة",IF(N(F1601)=0,"⚠ أدخل قيمة العهدة",IF(P1601&lt;0,"⛔ عجز / زيادة مصروفات "&amp;TEXT(-P1601,"#,##0"),IF(COUNTIFS($B$8:$B$5007,B1601,$A$8:$A$5007,"مصروف",$I$8:$I$5007,"&lt;&gt;مرفوض",$K$8:$K$5007,"&lt;&gt;نعم")&gt;0,"⚠ "&amp;COUNTIFS($B$8:$B$5007,B1601,$A$8:$A$5007,"مصروف",$I$8:$I$5007,"&lt;&gt;مرفوض",$K$8:$K$5007,"&lt;&gt;نعم")&amp;" مصروف غير مسوى",IF(L1601="تمت التسوية",IF(P1601=0,"✔ متوازنة وتمت التسوية","✔ تمت التسوية – متبقي "&amp;TEXT(P1601,"#,##0")),IF(P1601&gt;0,"متبقي "&amp;TEXT(P1601,"#,##0"),"✔ متوازنة"))))),IF(R1601=0,"⚠ أضف سطر عهدة أولًا",IF(OR(C1601="",N(G1601)=0),"⚠ أكمل التاريخ والقيمة",IF(S1601="","⚠ التاريخ خارج السنة المالية",IF(H1601="","⚠ اختر بند الموازنة",IF(I1601="مرفوض","✖ مرفوض من المدير",IF(I1601&lt;&gt;"موافق","⏳ بانتظار موافقة المدير",IF(K1601&lt;&gt;"نعم","⚠ غير مسوى مع الحسابات","✔ معتمد ومسوى")))))))))</f>
        <v/>
      </c>
      <c r="R1601">
        <f>N(R1600)+IF(A1601="عهدة",1,0)</f>
        <v/>
      </c>
      <c r="S1601">
        <f>IF(C1601="","",IF(AND(C1601&gt;=DATE(2026,9,1),C1601&lt;=DATE(2027,8,31)),(YEAR(C1601)-2026)*12+MONTH(C1601)-8,""))</f>
        <v/>
      </c>
      <c r="T1601">
        <f>IF(AND(A1601="مصروف",R1601&gt;0,I1601="موافق",S1601&lt;&gt;"",H1601&lt;&gt;""),N(G1601),0)</f>
        <v/>
      </c>
    </row>
    <row r="1602">
      <c r="A1602" s="19" t="n"/>
      <c r="B1602" s="20">
        <f>IF(A1602="","",IF(R1602=0,"⚠ أضف سطر عهدة أولًا","DMT-"&amp;TEXT(R1602,"000")))</f>
        <v/>
      </c>
      <c r="C1602" s="21" t="n"/>
      <c r="D1602" s="20">
        <f>IF(C1602="","",IF(S1602="","خارج السنة المالية",INDEX(القوائم!$D$2:$D$13,S1602)))</f>
        <v/>
      </c>
      <c r="E1602" s="22" t="n"/>
      <c r="F1602" s="23" t="n"/>
      <c r="G1602" s="23" t="n"/>
      <c r="H1602" s="22" t="n"/>
      <c r="I1602" s="19" t="n"/>
      <c r="J1602" s="21" t="n"/>
      <c r="K1602" s="19" t="n"/>
      <c r="L1602" s="19" t="n"/>
      <c r="M1602" s="21" t="n"/>
      <c r="N1602" s="22" t="n"/>
      <c r="O1602" s="24">
        <f>IF(A1602&lt;&gt;"عهدة","",SUMIFS($G$8:$G$5007,$B$8:$B$5007,B1602,$A$8:$A$5007,"مصروف",$I$8:$I$5007,"&lt;&gt;مرفوض"))</f>
        <v/>
      </c>
      <c r="P1602" s="25">
        <f>IF(A1602&lt;&gt;"عهدة","",N(F1602)-O1602)</f>
        <v/>
      </c>
      <c r="Q1602" s="26">
        <f>IF(A1602="","",IF(A1602="عهدة",IF(N(F1602)=0,"⚠ أدخل قيمة العهدة",IF(P1602&lt;0,"⛔ عجز / زيادة مصروفات "&amp;TEXT(-P1602,"#,##0"),IF(COUNTIFS($B$8:$B$5007,B1602,$A$8:$A$5007,"مصروف",$I$8:$I$5007,"&lt;&gt;مرفوض",$K$8:$K$5007,"&lt;&gt;نعم")&gt;0,"⚠ "&amp;COUNTIFS($B$8:$B$5007,B1602,$A$8:$A$5007,"مصروف",$I$8:$I$5007,"&lt;&gt;مرفوض",$K$8:$K$5007,"&lt;&gt;نعم")&amp;" مصروف غير مسوى",IF(L1602="تمت التسوية",IF(P1602=0,"✔ متوازنة وتمت التسوية","✔ تمت التسوية – متبقي "&amp;TEXT(P1602,"#,##0")),IF(P1602&gt;0,"متبقي "&amp;TEXT(P1602,"#,##0"),"✔ متوازنة"))))),IF(R1602=0,"⚠ أضف سطر عهدة أولًا",IF(OR(C1602="",N(G1602)=0),"⚠ أكمل التاريخ والقيمة",IF(S1602="","⚠ التاريخ خارج السنة المالية",IF(H1602="","⚠ اختر بند الموازنة",IF(I1602="مرفوض","✖ مرفوض من المدير",IF(I1602&lt;&gt;"موافق","⏳ بانتظار موافقة المدير",IF(K1602&lt;&gt;"نعم","⚠ غير مسوى مع الحسابات","✔ معتمد ومسوى")))))))))</f>
        <v/>
      </c>
      <c r="R1602">
        <f>N(R1601)+IF(A1602="عهدة",1,0)</f>
        <v/>
      </c>
      <c r="S1602">
        <f>IF(C1602="","",IF(AND(C1602&gt;=DATE(2026,9,1),C1602&lt;=DATE(2027,8,31)),(YEAR(C1602)-2026)*12+MONTH(C1602)-8,""))</f>
        <v/>
      </c>
      <c r="T1602">
        <f>IF(AND(A1602="مصروف",R1602&gt;0,I1602="موافق",S1602&lt;&gt;"",H1602&lt;&gt;""),N(G1602),0)</f>
        <v/>
      </c>
    </row>
    <row r="1603">
      <c r="A1603" s="19" t="n"/>
      <c r="B1603" s="20">
        <f>IF(A1603="","",IF(R1603=0,"⚠ أضف سطر عهدة أولًا","DMT-"&amp;TEXT(R1603,"000")))</f>
        <v/>
      </c>
      <c r="C1603" s="21" t="n"/>
      <c r="D1603" s="20">
        <f>IF(C1603="","",IF(S1603="","خارج السنة المالية",INDEX(القوائم!$D$2:$D$13,S1603)))</f>
        <v/>
      </c>
      <c r="E1603" s="22" t="n"/>
      <c r="F1603" s="23" t="n"/>
      <c r="G1603" s="23" t="n"/>
      <c r="H1603" s="22" t="n"/>
      <c r="I1603" s="19" t="n"/>
      <c r="J1603" s="21" t="n"/>
      <c r="K1603" s="19" t="n"/>
      <c r="L1603" s="19" t="n"/>
      <c r="M1603" s="21" t="n"/>
      <c r="N1603" s="22" t="n"/>
      <c r="O1603" s="24">
        <f>IF(A1603&lt;&gt;"عهدة","",SUMIFS($G$8:$G$5007,$B$8:$B$5007,B1603,$A$8:$A$5007,"مصروف",$I$8:$I$5007,"&lt;&gt;مرفوض"))</f>
        <v/>
      </c>
      <c r="P1603" s="25">
        <f>IF(A1603&lt;&gt;"عهدة","",N(F1603)-O1603)</f>
        <v/>
      </c>
      <c r="Q1603" s="26">
        <f>IF(A1603="","",IF(A1603="عهدة",IF(N(F1603)=0,"⚠ أدخل قيمة العهدة",IF(P1603&lt;0,"⛔ عجز / زيادة مصروفات "&amp;TEXT(-P1603,"#,##0"),IF(COUNTIFS($B$8:$B$5007,B1603,$A$8:$A$5007,"مصروف",$I$8:$I$5007,"&lt;&gt;مرفوض",$K$8:$K$5007,"&lt;&gt;نعم")&gt;0,"⚠ "&amp;COUNTIFS($B$8:$B$5007,B1603,$A$8:$A$5007,"مصروف",$I$8:$I$5007,"&lt;&gt;مرفوض",$K$8:$K$5007,"&lt;&gt;نعم")&amp;" مصروف غير مسوى",IF(L1603="تمت التسوية",IF(P1603=0,"✔ متوازنة وتمت التسوية","✔ تمت التسوية – متبقي "&amp;TEXT(P1603,"#,##0")),IF(P1603&gt;0,"متبقي "&amp;TEXT(P1603,"#,##0"),"✔ متوازنة"))))),IF(R1603=0,"⚠ أضف سطر عهدة أولًا",IF(OR(C1603="",N(G1603)=0),"⚠ أكمل التاريخ والقيمة",IF(S1603="","⚠ التاريخ خارج السنة المالية",IF(H1603="","⚠ اختر بند الموازنة",IF(I1603="مرفوض","✖ مرفوض من المدير",IF(I1603&lt;&gt;"موافق","⏳ بانتظار موافقة المدير",IF(K1603&lt;&gt;"نعم","⚠ غير مسوى مع الحسابات","✔ معتمد ومسوى")))))))))</f>
        <v/>
      </c>
      <c r="R1603">
        <f>N(R1602)+IF(A1603="عهدة",1,0)</f>
        <v/>
      </c>
      <c r="S1603">
        <f>IF(C1603="","",IF(AND(C1603&gt;=DATE(2026,9,1),C1603&lt;=DATE(2027,8,31)),(YEAR(C1603)-2026)*12+MONTH(C1603)-8,""))</f>
        <v/>
      </c>
      <c r="T1603">
        <f>IF(AND(A1603="مصروف",R1603&gt;0,I1603="موافق",S1603&lt;&gt;"",H1603&lt;&gt;""),N(G1603),0)</f>
        <v/>
      </c>
    </row>
    <row r="1604">
      <c r="A1604" s="19" t="n"/>
      <c r="B1604" s="20">
        <f>IF(A1604="","",IF(R1604=0,"⚠ أضف سطر عهدة أولًا","DMT-"&amp;TEXT(R1604,"000")))</f>
        <v/>
      </c>
      <c r="C1604" s="21" t="n"/>
      <c r="D1604" s="20">
        <f>IF(C1604="","",IF(S1604="","خارج السنة المالية",INDEX(القوائم!$D$2:$D$13,S1604)))</f>
        <v/>
      </c>
      <c r="E1604" s="22" t="n"/>
      <c r="F1604" s="23" t="n"/>
      <c r="G1604" s="23" t="n"/>
      <c r="H1604" s="22" t="n"/>
      <c r="I1604" s="19" t="n"/>
      <c r="J1604" s="21" t="n"/>
      <c r="K1604" s="19" t="n"/>
      <c r="L1604" s="19" t="n"/>
      <c r="M1604" s="21" t="n"/>
      <c r="N1604" s="22" t="n"/>
      <c r="O1604" s="24">
        <f>IF(A1604&lt;&gt;"عهدة","",SUMIFS($G$8:$G$5007,$B$8:$B$5007,B1604,$A$8:$A$5007,"مصروف",$I$8:$I$5007,"&lt;&gt;مرفوض"))</f>
        <v/>
      </c>
      <c r="P1604" s="25">
        <f>IF(A1604&lt;&gt;"عهدة","",N(F1604)-O1604)</f>
        <v/>
      </c>
      <c r="Q1604" s="26">
        <f>IF(A1604="","",IF(A1604="عهدة",IF(N(F1604)=0,"⚠ أدخل قيمة العهدة",IF(P1604&lt;0,"⛔ عجز / زيادة مصروفات "&amp;TEXT(-P1604,"#,##0"),IF(COUNTIFS($B$8:$B$5007,B1604,$A$8:$A$5007,"مصروف",$I$8:$I$5007,"&lt;&gt;مرفوض",$K$8:$K$5007,"&lt;&gt;نعم")&gt;0,"⚠ "&amp;COUNTIFS($B$8:$B$5007,B1604,$A$8:$A$5007,"مصروف",$I$8:$I$5007,"&lt;&gt;مرفوض",$K$8:$K$5007,"&lt;&gt;نعم")&amp;" مصروف غير مسوى",IF(L1604="تمت التسوية",IF(P1604=0,"✔ متوازنة وتمت التسوية","✔ تمت التسوية – متبقي "&amp;TEXT(P1604,"#,##0")),IF(P1604&gt;0,"متبقي "&amp;TEXT(P1604,"#,##0"),"✔ متوازنة"))))),IF(R1604=0,"⚠ أضف سطر عهدة أولًا",IF(OR(C1604="",N(G1604)=0),"⚠ أكمل التاريخ والقيمة",IF(S1604="","⚠ التاريخ خارج السنة المالية",IF(H1604="","⚠ اختر بند الموازنة",IF(I1604="مرفوض","✖ مرفوض من المدير",IF(I1604&lt;&gt;"موافق","⏳ بانتظار موافقة المدير",IF(K1604&lt;&gt;"نعم","⚠ غير مسوى مع الحسابات","✔ معتمد ومسوى")))))))))</f>
        <v/>
      </c>
      <c r="R1604">
        <f>N(R1603)+IF(A1604="عهدة",1,0)</f>
        <v/>
      </c>
      <c r="S1604">
        <f>IF(C1604="","",IF(AND(C1604&gt;=DATE(2026,9,1),C1604&lt;=DATE(2027,8,31)),(YEAR(C1604)-2026)*12+MONTH(C1604)-8,""))</f>
        <v/>
      </c>
      <c r="T1604">
        <f>IF(AND(A1604="مصروف",R1604&gt;0,I1604="موافق",S1604&lt;&gt;"",H1604&lt;&gt;""),N(G1604),0)</f>
        <v/>
      </c>
    </row>
    <row r="1605">
      <c r="A1605" s="19" t="n"/>
      <c r="B1605" s="20">
        <f>IF(A1605="","",IF(R1605=0,"⚠ أضف سطر عهدة أولًا","DMT-"&amp;TEXT(R1605,"000")))</f>
        <v/>
      </c>
      <c r="C1605" s="21" t="n"/>
      <c r="D1605" s="20">
        <f>IF(C1605="","",IF(S1605="","خارج السنة المالية",INDEX(القوائم!$D$2:$D$13,S1605)))</f>
        <v/>
      </c>
      <c r="E1605" s="22" t="n"/>
      <c r="F1605" s="23" t="n"/>
      <c r="G1605" s="23" t="n"/>
      <c r="H1605" s="22" t="n"/>
      <c r="I1605" s="19" t="n"/>
      <c r="J1605" s="21" t="n"/>
      <c r="K1605" s="19" t="n"/>
      <c r="L1605" s="19" t="n"/>
      <c r="M1605" s="21" t="n"/>
      <c r="N1605" s="22" t="n"/>
      <c r="O1605" s="24">
        <f>IF(A1605&lt;&gt;"عهدة","",SUMIFS($G$8:$G$5007,$B$8:$B$5007,B1605,$A$8:$A$5007,"مصروف",$I$8:$I$5007,"&lt;&gt;مرفوض"))</f>
        <v/>
      </c>
      <c r="P1605" s="25">
        <f>IF(A1605&lt;&gt;"عهدة","",N(F1605)-O1605)</f>
        <v/>
      </c>
      <c r="Q1605" s="26">
        <f>IF(A1605="","",IF(A1605="عهدة",IF(N(F1605)=0,"⚠ أدخل قيمة العهدة",IF(P1605&lt;0,"⛔ عجز / زيادة مصروفات "&amp;TEXT(-P1605,"#,##0"),IF(COUNTIFS($B$8:$B$5007,B1605,$A$8:$A$5007,"مصروف",$I$8:$I$5007,"&lt;&gt;مرفوض",$K$8:$K$5007,"&lt;&gt;نعم")&gt;0,"⚠ "&amp;COUNTIFS($B$8:$B$5007,B1605,$A$8:$A$5007,"مصروف",$I$8:$I$5007,"&lt;&gt;مرفوض",$K$8:$K$5007,"&lt;&gt;نعم")&amp;" مصروف غير مسوى",IF(L1605="تمت التسوية",IF(P1605=0,"✔ متوازنة وتمت التسوية","✔ تمت التسوية – متبقي "&amp;TEXT(P1605,"#,##0")),IF(P1605&gt;0,"متبقي "&amp;TEXT(P1605,"#,##0"),"✔ متوازنة"))))),IF(R1605=0,"⚠ أضف سطر عهدة أولًا",IF(OR(C1605="",N(G1605)=0),"⚠ أكمل التاريخ والقيمة",IF(S1605="","⚠ التاريخ خارج السنة المالية",IF(H1605="","⚠ اختر بند الموازنة",IF(I1605="مرفوض","✖ مرفوض من المدير",IF(I1605&lt;&gt;"موافق","⏳ بانتظار موافقة المدير",IF(K1605&lt;&gt;"نعم","⚠ غير مسوى مع الحسابات","✔ معتمد ومسوى")))))))))</f>
        <v/>
      </c>
      <c r="R1605">
        <f>N(R1604)+IF(A1605="عهدة",1,0)</f>
        <v/>
      </c>
      <c r="S1605">
        <f>IF(C1605="","",IF(AND(C1605&gt;=DATE(2026,9,1),C1605&lt;=DATE(2027,8,31)),(YEAR(C1605)-2026)*12+MONTH(C1605)-8,""))</f>
        <v/>
      </c>
      <c r="T1605">
        <f>IF(AND(A1605="مصروف",R1605&gt;0,I1605="موافق",S1605&lt;&gt;"",H1605&lt;&gt;""),N(G1605),0)</f>
        <v/>
      </c>
    </row>
    <row r="1606">
      <c r="A1606" s="19" t="n"/>
      <c r="B1606" s="20">
        <f>IF(A1606="","",IF(R1606=0,"⚠ أضف سطر عهدة أولًا","DMT-"&amp;TEXT(R1606,"000")))</f>
        <v/>
      </c>
      <c r="C1606" s="21" t="n"/>
      <c r="D1606" s="20">
        <f>IF(C1606="","",IF(S1606="","خارج السنة المالية",INDEX(القوائم!$D$2:$D$13,S1606)))</f>
        <v/>
      </c>
      <c r="E1606" s="22" t="n"/>
      <c r="F1606" s="23" t="n"/>
      <c r="G1606" s="23" t="n"/>
      <c r="H1606" s="22" t="n"/>
      <c r="I1606" s="19" t="n"/>
      <c r="J1606" s="21" t="n"/>
      <c r="K1606" s="19" t="n"/>
      <c r="L1606" s="19" t="n"/>
      <c r="M1606" s="21" t="n"/>
      <c r="N1606" s="22" t="n"/>
      <c r="O1606" s="24">
        <f>IF(A1606&lt;&gt;"عهدة","",SUMIFS($G$8:$G$5007,$B$8:$B$5007,B1606,$A$8:$A$5007,"مصروف",$I$8:$I$5007,"&lt;&gt;مرفوض"))</f>
        <v/>
      </c>
      <c r="P1606" s="25">
        <f>IF(A1606&lt;&gt;"عهدة","",N(F1606)-O1606)</f>
        <v/>
      </c>
      <c r="Q1606" s="26">
        <f>IF(A1606="","",IF(A1606="عهدة",IF(N(F1606)=0,"⚠ أدخل قيمة العهدة",IF(P1606&lt;0,"⛔ عجز / زيادة مصروفات "&amp;TEXT(-P1606,"#,##0"),IF(COUNTIFS($B$8:$B$5007,B1606,$A$8:$A$5007,"مصروف",$I$8:$I$5007,"&lt;&gt;مرفوض",$K$8:$K$5007,"&lt;&gt;نعم")&gt;0,"⚠ "&amp;COUNTIFS($B$8:$B$5007,B1606,$A$8:$A$5007,"مصروف",$I$8:$I$5007,"&lt;&gt;مرفوض",$K$8:$K$5007,"&lt;&gt;نعم")&amp;" مصروف غير مسوى",IF(L1606="تمت التسوية",IF(P1606=0,"✔ متوازنة وتمت التسوية","✔ تمت التسوية – متبقي "&amp;TEXT(P1606,"#,##0")),IF(P1606&gt;0,"متبقي "&amp;TEXT(P1606,"#,##0"),"✔ متوازنة"))))),IF(R1606=0,"⚠ أضف سطر عهدة أولًا",IF(OR(C1606="",N(G1606)=0),"⚠ أكمل التاريخ والقيمة",IF(S1606="","⚠ التاريخ خارج السنة المالية",IF(H1606="","⚠ اختر بند الموازنة",IF(I1606="مرفوض","✖ مرفوض من المدير",IF(I1606&lt;&gt;"موافق","⏳ بانتظار موافقة المدير",IF(K1606&lt;&gt;"نعم","⚠ غير مسوى مع الحسابات","✔ معتمد ومسوى")))))))))</f>
        <v/>
      </c>
      <c r="R1606">
        <f>N(R1605)+IF(A1606="عهدة",1,0)</f>
        <v/>
      </c>
      <c r="S1606">
        <f>IF(C1606="","",IF(AND(C1606&gt;=DATE(2026,9,1),C1606&lt;=DATE(2027,8,31)),(YEAR(C1606)-2026)*12+MONTH(C1606)-8,""))</f>
        <v/>
      </c>
      <c r="T1606">
        <f>IF(AND(A1606="مصروف",R1606&gt;0,I1606="موافق",S1606&lt;&gt;"",H1606&lt;&gt;""),N(G1606),0)</f>
        <v/>
      </c>
    </row>
    <row r="1607">
      <c r="A1607" s="19" t="n"/>
      <c r="B1607" s="20">
        <f>IF(A1607="","",IF(R1607=0,"⚠ أضف سطر عهدة أولًا","DMT-"&amp;TEXT(R1607,"000")))</f>
        <v/>
      </c>
      <c r="C1607" s="21" t="n"/>
      <c r="D1607" s="20">
        <f>IF(C1607="","",IF(S1607="","خارج السنة المالية",INDEX(القوائم!$D$2:$D$13,S1607)))</f>
        <v/>
      </c>
      <c r="E1607" s="22" t="n"/>
      <c r="F1607" s="23" t="n"/>
      <c r="G1607" s="23" t="n"/>
      <c r="H1607" s="22" t="n"/>
      <c r="I1607" s="19" t="n"/>
      <c r="J1607" s="21" t="n"/>
      <c r="K1607" s="19" t="n"/>
      <c r="L1607" s="19" t="n"/>
      <c r="M1607" s="21" t="n"/>
      <c r="N1607" s="22" t="n"/>
      <c r="O1607" s="24">
        <f>IF(A1607&lt;&gt;"عهدة","",SUMIFS($G$8:$G$5007,$B$8:$B$5007,B1607,$A$8:$A$5007,"مصروف",$I$8:$I$5007,"&lt;&gt;مرفوض"))</f>
        <v/>
      </c>
      <c r="P1607" s="25">
        <f>IF(A1607&lt;&gt;"عهدة","",N(F1607)-O1607)</f>
        <v/>
      </c>
      <c r="Q1607" s="26">
        <f>IF(A1607="","",IF(A1607="عهدة",IF(N(F1607)=0,"⚠ أدخل قيمة العهدة",IF(P1607&lt;0,"⛔ عجز / زيادة مصروفات "&amp;TEXT(-P1607,"#,##0"),IF(COUNTIFS($B$8:$B$5007,B1607,$A$8:$A$5007,"مصروف",$I$8:$I$5007,"&lt;&gt;مرفوض",$K$8:$K$5007,"&lt;&gt;نعم")&gt;0,"⚠ "&amp;COUNTIFS($B$8:$B$5007,B1607,$A$8:$A$5007,"مصروف",$I$8:$I$5007,"&lt;&gt;مرفوض",$K$8:$K$5007,"&lt;&gt;نعم")&amp;" مصروف غير مسوى",IF(L1607="تمت التسوية",IF(P1607=0,"✔ متوازنة وتمت التسوية","✔ تمت التسوية – متبقي "&amp;TEXT(P1607,"#,##0")),IF(P1607&gt;0,"متبقي "&amp;TEXT(P1607,"#,##0"),"✔ متوازنة"))))),IF(R1607=0,"⚠ أضف سطر عهدة أولًا",IF(OR(C1607="",N(G1607)=0),"⚠ أكمل التاريخ والقيمة",IF(S1607="","⚠ التاريخ خارج السنة المالية",IF(H1607="","⚠ اختر بند الموازنة",IF(I1607="مرفوض","✖ مرفوض من المدير",IF(I1607&lt;&gt;"موافق","⏳ بانتظار موافقة المدير",IF(K1607&lt;&gt;"نعم","⚠ غير مسوى مع الحسابات","✔ معتمد ومسوى")))))))))</f>
        <v/>
      </c>
      <c r="R1607">
        <f>N(R1606)+IF(A1607="عهدة",1,0)</f>
        <v/>
      </c>
      <c r="S1607">
        <f>IF(C1607="","",IF(AND(C1607&gt;=DATE(2026,9,1),C1607&lt;=DATE(2027,8,31)),(YEAR(C1607)-2026)*12+MONTH(C1607)-8,""))</f>
        <v/>
      </c>
      <c r="T1607">
        <f>IF(AND(A1607="مصروف",R1607&gt;0,I1607="موافق",S1607&lt;&gt;"",H1607&lt;&gt;""),N(G1607),0)</f>
        <v/>
      </c>
    </row>
    <row r="1608">
      <c r="A1608" s="19" t="n"/>
      <c r="B1608" s="20">
        <f>IF(A1608="","",IF(R1608=0,"⚠ أضف سطر عهدة أولًا","DMT-"&amp;TEXT(R1608,"000")))</f>
        <v/>
      </c>
      <c r="C1608" s="21" t="n"/>
      <c r="D1608" s="20">
        <f>IF(C1608="","",IF(S1608="","خارج السنة المالية",INDEX(القوائم!$D$2:$D$13,S1608)))</f>
        <v/>
      </c>
      <c r="E1608" s="22" t="n"/>
      <c r="F1608" s="23" t="n"/>
      <c r="G1608" s="23" t="n"/>
      <c r="H1608" s="22" t="n"/>
      <c r="I1608" s="19" t="n"/>
      <c r="J1608" s="21" t="n"/>
      <c r="K1608" s="19" t="n"/>
      <c r="L1608" s="19" t="n"/>
      <c r="M1608" s="21" t="n"/>
      <c r="N1608" s="22" t="n"/>
      <c r="O1608" s="24">
        <f>IF(A1608&lt;&gt;"عهدة","",SUMIFS($G$8:$G$5007,$B$8:$B$5007,B1608,$A$8:$A$5007,"مصروف",$I$8:$I$5007,"&lt;&gt;مرفوض"))</f>
        <v/>
      </c>
      <c r="P1608" s="25">
        <f>IF(A1608&lt;&gt;"عهدة","",N(F1608)-O1608)</f>
        <v/>
      </c>
      <c r="Q1608" s="26">
        <f>IF(A1608="","",IF(A1608="عهدة",IF(N(F1608)=0,"⚠ أدخل قيمة العهدة",IF(P1608&lt;0,"⛔ عجز / زيادة مصروفات "&amp;TEXT(-P1608,"#,##0"),IF(COUNTIFS($B$8:$B$5007,B1608,$A$8:$A$5007,"مصروف",$I$8:$I$5007,"&lt;&gt;مرفوض",$K$8:$K$5007,"&lt;&gt;نعم")&gt;0,"⚠ "&amp;COUNTIFS($B$8:$B$5007,B1608,$A$8:$A$5007,"مصروف",$I$8:$I$5007,"&lt;&gt;مرفوض",$K$8:$K$5007,"&lt;&gt;نعم")&amp;" مصروف غير مسوى",IF(L1608="تمت التسوية",IF(P1608=0,"✔ متوازنة وتمت التسوية","✔ تمت التسوية – متبقي "&amp;TEXT(P1608,"#,##0")),IF(P1608&gt;0,"متبقي "&amp;TEXT(P1608,"#,##0"),"✔ متوازنة"))))),IF(R1608=0,"⚠ أضف سطر عهدة أولًا",IF(OR(C1608="",N(G1608)=0),"⚠ أكمل التاريخ والقيمة",IF(S1608="","⚠ التاريخ خارج السنة المالية",IF(H1608="","⚠ اختر بند الموازنة",IF(I1608="مرفوض","✖ مرفوض من المدير",IF(I1608&lt;&gt;"موافق","⏳ بانتظار موافقة المدير",IF(K1608&lt;&gt;"نعم","⚠ غير مسوى مع الحسابات","✔ معتمد ومسوى")))))))))</f>
        <v/>
      </c>
      <c r="R1608">
        <f>N(R1607)+IF(A1608="عهدة",1,0)</f>
        <v/>
      </c>
      <c r="S1608">
        <f>IF(C1608="","",IF(AND(C1608&gt;=DATE(2026,9,1),C1608&lt;=DATE(2027,8,31)),(YEAR(C1608)-2026)*12+MONTH(C1608)-8,""))</f>
        <v/>
      </c>
      <c r="T1608">
        <f>IF(AND(A1608="مصروف",R1608&gt;0,I1608="موافق",S1608&lt;&gt;"",H1608&lt;&gt;""),N(G1608),0)</f>
        <v/>
      </c>
    </row>
    <row r="1609">
      <c r="A1609" s="19" t="n"/>
      <c r="B1609" s="20">
        <f>IF(A1609="","",IF(R1609=0,"⚠ أضف سطر عهدة أولًا","DMT-"&amp;TEXT(R1609,"000")))</f>
        <v/>
      </c>
      <c r="C1609" s="21" t="n"/>
      <c r="D1609" s="20">
        <f>IF(C1609="","",IF(S1609="","خارج السنة المالية",INDEX(القوائم!$D$2:$D$13,S1609)))</f>
        <v/>
      </c>
      <c r="E1609" s="22" t="n"/>
      <c r="F1609" s="23" t="n"/>
      <c r="G1609" s="23" t="n"/>
      <c r="H1609" s="22" t="n"/>
      <c r="I1609" s="19" t="n"/>
      <c r="J1609" s="21" t="n"/>
      <c r="K1609" s="19" t="n"/>
      <c r="L1609" s="19" t="n"/>
      <c r="M1609" s="21" t="n"/>
      <c r="N1609" s="22" t="n"/>
      <c r="O1609" s="24">
        <f>IF(A1609&lt;&gt;"عهدة","",SUMIFS($G$8:$G$5007,$B$8:$B$5007,B1609,$A$8:$A$5007,"مصروف",$I$8:$I$5007,"&lt;&gt;مرفوض"))</f>
        <v/>
      </c>
      <c r="P1609" s="25">
        <f>IF(A1609&lt;&gt;"عهدة","",N(F1609)-O1609)</f>
        <v/>
      </c>
      <c r="Q1609" s="26">
        <f>IF(A1609="","",IF(A1609="عهدة",IF(N(F1609)=0,"⚠ أدخل قيمة العهدة",IF(P1609&lt;0,"⛔ عجز / زيادة مصروفات "&amp;TEXT(-P1609,"#,##0"),IF(COUNTIFS($B$8:$B$5007,B1609,$A$8:$A$5007,"مصروف",$I$8:$I$5007,"&lt;&gt;مرفوض",$K$8:$K$5007,"&lt;&gt;نعم")&gt;0,"⚠ "&amp;COUNTIFS($B$8:$B$5007,B1609,$A$8:$A$5007,"مصروف",$I$8:$I$5007,"&lt;&gt;مرفوض",$K$8:$K$5007,"&lt;&gt;نعم")&amp;" مصروف غير مسوى",IF(L1609="تمت التسوية",IF(P1609=0,"✔ متوازنة وتمت التسوية","✔ تمت التسوية – متبقي "&amp;TEXT(P1609,"#,##0")),IF(P1609&gt;0,"متبقي "&amp;TEXT(P1609,"#,##0"),"✔ متوازنة"))))),IF(R1609=0,"⚠ أضف سطر عهدة أولًا",IF(OR(C1609="",N(G1609)=0),"⚠ أكمل التاريخ والقيمة",IF(S1609="","⚠ التاريخ خارج السنة المالية",IF(H1609="","⚠ اختر بند الموازنة",IF(I1609="مرفوض","✖ مرفوض من المدير",IF(I1609&lt;&gt;"موافق","⏳ بانتظار موافقة المدير",IF(K1609&lt;&gt;"نعم","⚠ غير مسوى مع الحسابات","✔ معتمد ومسوى")))))))))</f>
        <v/>
      </c>
      <c r="R1609">
        <f>N(R1608)+IF(A1609="عهدة",1,0)</f>
        <v/>
      </c>
      <c r="S1609">
        <f>IF(C1609="","",IF(AND(C1609&gt;=DATE(2026,9,1),C1609&lt;=DATE(2027,8,31)),(YEAR(C1609)-2026)*12+MONTH(C1609)-8,""))</f>
        <v/>
      </c>
      <c r="T1609">
        <f>IF(AND(A1609="مصروف",R1609&gt;0,I1609="موافق",S1609&lt;&gt;"",H1609&lt;&gt;""),N(G1609),0)</f>
        <v/>
      </c>
    </row>
    <row r="1610">
      <c r="A1610" s="19" t="n"/>
      <c r="B1610" s="20">
        <f>IF(A1610="","",IF(R1610=0,"⚠ أضف سطر عهدة أولًا","DMT-"&amp;TEXT(R1610,"000")))</f>
        <v/>
      </c>
      <c r="C1610" s="21" t="n"/>
      <c r="D1610" s="20">
        <f>IF(C1610="","",IF(S1610="","خارج السنة المالية",INDEX(القوائم!$D$2:$D$13,S1610)))</f>
        <v/>
      </c>
      <c r="E1610" s="22" t="n"/>
      <c r="F1610" s="23" t="n"/>
      <c r="G1610" s="23" t="n"/>
      <c r="H1610" s="22" t="n"/>
      <c r="I1610" s="19" t="n"/>
      <c r="J1610" s="21" t="n"/>
      <c r="K1610" s="19" t="n"/>
      <c r="L1610" s="19" t="n"/>
      <c r="M1610" s="21" t="n"/>
      <c r="N1610" s="22" t="n"/>
      <c r="O1610" s="24">
        <f>IF(A1610&lt;&gt;"عهدة","",SUMIFS($G$8:$G$5007,$B$8:$B$5007,B1610,$A$8:$A$5007,"مصروف",$I$8:$I$5007,"&lt;&gt;مرفوض"))</f>
        <v/>
      </c>
      <c r="P1610" s="25">
        <f>IF(A1610&lt;&gt;"عهدة","",N(F1610)-O1610)</f>
        <v/>
      </c>
      <c r="Q1610" s="26">
        <f>IF(A1610="","",IF(A1610="عهدة",IF(N(F1610)=0,"⚠ أدخل قيمة العهدة",IF(P1610&lt;0,"⛔ عجز / زيادة مصروفات "&amp;TEXT(-P1610,"#,##0"),IF(COUNTIFS($B$8:$B$5007,B1610,$A$8:$A$5007,"مصروف",$I$8:$I$5007,"&lt;&gt;مرفوض",$K$8:$K$5007,"&lt;&gt;نعم")&gt;0,"⚠ "&amp;COUNTIFS($B$8:$B$5007,B1610,$A$8:$A$5007,"مصروف",$I$8:$I$5007,"&lt;&gt;مرفوض",$K$8:$K$5007,"&lt;&gt;نعم")&amp;" مصروف غير مسوى",IF(L1610="تمت التسوية",IF(P1610=0,"✔ متوازنة وتمت التسوية","✔ تمت التسوية – متبقي "&amp;TEXT(P1610,"#,##0")),IF(P1610&gt;0,"متبقي "&amp;TEXT(P1610,"#,##0"),"✔ متوازنة"))))),IF(R1610=0,"⚠ أضف سطر عهدة أولًا",IF(OR(C1610="",N(G1610)=0),"⚠ أكمل التاريخ والقيمة",IF(S1610="","⚠ التاريخ خارج السنة المالية",IF(H1610="","⚠ اختر بند الموازنة",IF(I1610="مرفوض","✖ مرفوض من المدير",IF(I1610&lt;&gt;"موافق","⏳ بانتظار موافقة المدير",IF(K1610&lt;&gt;"نعم","⚠ غير مسوى مع الحسابات","✔ معتمد ومسوى")))))))))</f>
        <v/>
      </c>
      <c r="R1610">
        <f>N(R1609)+IF(A1610="عهدة",1,0)</f>
        <v/>
      </c>
      <c r="S1610">
        <f>IF(C1610="","",IF(AND(C1610&gt;=DATE(2026,9,1),C1610&lt;=DATE(2027,8,31)),(YEAR(C1610)-2026)*12+MONTH(C1610)-8,""))</f>
        <v/>
      </c>
      <c r="T1610">
        <f>IF(AND(A1610="مصروف",R1610&gt;0,I1610="موافق",S1610&lt;&gt;"",H1610&lt;&gt;""),N(G1610),0)</f>
        <v/>
      </c>
    </row>
    <row r="1611">
      <c r="A1611" s="19" t="n"/>
      <c r="B1611" s="20">
        <f>IF(A1611="","",IF(R1611=0,"⚠ أضف سطر عهدة أولًا","DMT-"&amp;TEXT(R1611,"000")))</f>
        <v/>
      </c>
      <c r="C1611" s="21" t="n"/>
      <c r="D1611" s="20">
        <f>IF(C1611="","",IF(S1611="","خارج السنة المالية",INDEX(القوائم!$D$2:$D$13,S1611)))</f>
        <v/>
      </c>
      <c r="E1611" s="22" t="n"/>
      <c r="F1611" s="23" t="n"/>
      <c r="G1611" s="23" t="n"/>
      <c r="H1611" s="22" t="n"/>
      <c r="I1611" s="19" t="n"/>
      <c r="J1611" s="21" t="n"/>
      <c r="K1611" s="19" t="n"/>
      <c r="L1611" s="19" t="n"/>
      <c r="M1611" s="21" t="n"/>
      <c r="N1611" s="22" t="n"/>
      <c r="O1611" s="24">
        <f>IF(A1611&lt;&gt;"عهدة","",SUMIFS($G$8:$G$5007,$B$8:$B$5007,B1611,$A$8:$A$5007,"مصروف",$I$8:$I$5007,"&lt;&gt;مرفوض"))</f>
        <v/>
      </c>
      <c r="P1611" s="25">
        <f>IF(A1611&lt;&gt;"عهدة","",N(F1611)-O1611)</f>
        <v/>
      </c>
      <c r="Q1611" s="26">
        <f>IF(A1611="","",IF(A1611="عهدة",IF(N(F1611)=0,"⚠ أدخل قيمة العهدة",IF(P1611&lt;0,"⛔ عجز / زيادة مصروفات "&amp;TEXT(-P1611,"#,##0"),IF(COUNTIFS($B$8:$B$5007,B1611,$A$8:$A$5007,"مصروف",$I$8:$I$5007,"&lt;&gt;مرفوض",$K$8:$K$5007,"&lt;&gt;نعم")&gt;0,"⚠ "&amp;COUNTIFS($B$8:$B$5007,B1611,$A$8:$A$5007,"مصروف",$I$8:$I$5007,"&lt;&gt;مرفوض",$K$8:$K$5007,"&lt;&gt;نعم")&amp;" مصروف غير مسوى",IF(L1611="تمت التسوية",IF(P1611=0,"✔ متوازنة وتمت التسوية","✔ تمت التسوية – متبقي "&amp;TEXT(P1611,"#,##0")),IF(P1611&gt;0,"متبقي "&amp;TEXT(P1611,"#,##0"),"✔ متوازنة"))))),IF(R1611=0,"⚠ أضف سطر عهدة أولًا",IF(OR(C1611="",N(G1611)=0),"⚠ أكمل التاريخ والقيمة",IF(S1611="","⚠ التاريخ خارج السنة المالية",IF(H1611="","⚠ اختر بند الموازنة",IF(I1611="مرفوض","✖ مرفوض من المدير",IF(I1611&lt;&gt;"موافق","⏳ بانتظار موافقة المدير",IF(K1611&lt;&gt;"نعم","⚠ غير مسوى مع الحسابات","✔ معتمد ومسوى")))))))))</f>
        <v/>
      </c>
      <c r="R1611">
        <f>N(R1610)+IF(A1611="عهدة",1,0)</f>
        <v/>
      </c>
      <c r="S1611">
        <f>IF(C1611="","",IF(AND(C1611&gt;=DATE(2026,9,1),C1611&lt;=DATE(2027,8,31)),(YEAR(C1611)-2026)*12+MONTH(C1611)-8,""))</f>
        <v/>
      </c>
      <c r="T1611">
        <f>IF(AND(A1611="مصروف",R1611&gt;0,I1611="موافق",S1611&lt;&gt;"",H1611&lt;&gt;""),N(G1611),0)</f>
        <v/>
      </c>
    </row>
    <row r="1612">
      <c r="A1612" s="19" t="n"/>
      <c r="B1612" s="20">
        <f>IF(A1612="","",IF(R1612=0,"⚠ أضف سطر عهدة أولًا","DMT-"&amp;TEXT(R1612,"000")))</f>
        <v/>
      </c>
      <c r="C1612" s="21" t="n"/>
      <c r="D1612" s="20">
        <f>IF(C1612="","",IF(S1612="","خارج السنة المالية",INDEX(القوائم!$D$2:$D$13,S1612)))</f>
        <v/>
      </c>
      <c r="E1612" s="22" t="n"/>
      <c r="F1612" s="23" t="n"/>
      <c r="G1612" s="23" t="n"/>
      <c r="H1612" s="22" t="n"/>
      <c r="I1612" s="19" t="n"/>
      <c r="J1612" s="21" t="n"/>
      <c r="K1612" s="19" t="n"/>
      <c r="L1612" s="19" t="n"/>
      <c r="M1612" s="21" t="n"/>
      <c r="N1612" s="22" t="n"/>
      <c r="O1612" s="24">
        <f>IF(A1612&lt;&gt;"عهدة","",SUMIFS($G$8:$G$5007,$B$8:$B$5007,B1612,$A$8:$A$5007,"مصروف",$I$8:$I$5007,"&lt;&gt;مرفوض"))</f>
        <v/>
      </c>
      <c r="P1612" s="25">
        <f>IF(A1612&lt;&gt;"عهدة","",N(F1612)-O1612)</f>
        <v/>
      </c>
      <c r="Q1612" s="26">
        <f>IF(A1612="","",IF(A1612="عهدة",IF(N(F1612)=0,"⚠ أدخل قيمة العهدة",IF(P1612&lt;0,"⛔ عجز / زيادة مصروفات "&amp;TEXT(-P1612,"#,##0"),IF(COUNTIFS($B$8:$B$5007,B1612,$A$8:$A$5007,"مصروف",$I$8:$I$5007,"&lt;&gt;مرفوض",$K$8:$K$5007,"&lt;&gt;نعم")&gt;0,"⚠ "&amp;COUNTIFS($B$8:$B$5007,B1612,$A$8:$A$5007,"مصروف",$I$8:$I$5007,"&lt;&gt;مرفوض",$K$8:$K$5007,"&lt;&gt;نعم")&amp;" مصروف غير مسوى",IF(L1612="تمت التسوية",IF(P1612=0,"✔ متوازنة وتمت التسوية","✔ تمت التسوية – متبقي "&amp;TEXT(P1612,"#,##0")),IF(P1612&gt;0,"متبقي "&amp;TEXT(P1612,"#,##0"),"✔ متوازنة"))))),IF(R1612=0,"⚠ أضف سطر عهدة أولًا",IF(OR(C1612="",N(G1612)=0),"⚠ أكمل التاريخ والقيمة",IF(S1612="","⚠ التاريخ خارج السنة المالية",IF(H1612="","⚠ اختر بند الموازنة",IF(I1612="مرفوض","✖ مرفوض من المدير",IF(I1612&lt;&gt;"موافق","⏳ بانتظار موافقة المدير",IF(K1612&lt;&gt;"نعم","⚠ غير مسوى مع الحسابات","✔ معتمد ومسوى")))))))))</f>
        <v/>
      </c>
      <c r="R1612">
        <f>N(R1611)+IF(A1612="عهدة",1,0)</f>
        <v/>
      </c>
      <c r="S1612">
        <f>IF(C1612="","",IF(AND(C1612&gt;=DATE(2026,9,1),C1612&lt;=DATE(2027,8,31)),(YEAR(C1612)-2026)*12+MONTH(C1612)-8,""))</f>
        <v/>
      </c>
      <c r="T1612">
        <f>IF(AND(A1612="مصروف",R1612&gt;0,I1612="موافق",S1612&lt;&gt;"",H1612&lt;&gt;""),N(G1612),0)</f>
        <v/>
      </c>
    </row>
    <row r="1613">
      <c r="A1613" s="19" t="n"/>
      <c r="B1613" s="20">
        <f>IF(A1613="","",IF(R1613=0,"⚠ أضف سطر عهدة أولًا","DMT-"&amp;TEXT(R1613,"000")))</f>
        <v/>
      </c>
      <c r="C1613" s="21" t="n"/>
      <c r="D1613" s="20">
        <f>IF(C1613="","",IF(S1613="","خارج السنة المالية",INDEX(القوائم!$D$2:$D$13,S1613)))</f>
        <v/>
      </c>
      <c r="E1613" s="22" t="n"/>
      <c r="F1613" s="23" t="n"/>
      <c r="G1613" s="23" t="n"/>
      <c r="H1613" s="22" t="n"/>
      <c r="I1613" s="19" t="n"/>
      <c r="J1613" s="21" t="n"/>
      <c r="K1613" s="19" t="n"/>
      <c r="L1613" s="19" t="n"/>
      <c r="M1613" s="21" t="n"/>
      <c r="N1613" s="22" t="n"/>
      <c r="O1613" s="24">
        <f>IF(A1613&lt;&gt;"عهدة","",SUMIFS($G$8:$G$5007,$B$8:$B$5007,B1613,$A$8:$A$5007,"مصروف",$I$8:$I$5007,"&lt;&gt;مرفوض"))</f>
        <v/>
      </c>
      <c r="P1613" s="25">
        <f>IF(A1613&lt;&gt;"عهدة","",N(F1613)-O1613)</f>
        <v/>
      </c>
      <c r="Q1613" s="26">
        <f>IF(A1613="","",IF(A1613="عهدة",IF(N(F1613)=0,"⚠ أدخل قيمة العهدة",IF(P1613&lt;0,"⛔ عجز / زيادة مصروفات "&amp;TEXT(-P1613,"#,##0"),IF(COUNTIFS($B$8:$B$5007,B1613,$A$8:$A$5007,"مصروف",$I$8:$I$5007,"&lt;&gt;مرفوض",$K$8:$K$5007,"&lt;&gt;نعم")&gt;0,"⚠ "&amp;COUNTIFS($B$8:$B$5007,B1613,$A$8:$A$5007,"مصروف",$I$8:$I$5007,"&lt;&gt;مرفوض",$K$8:$K$5007,"&lt;&gt;نعم")&amp;" مصروف غير مسوى",IF(L1613="تمت التسوية",IF(P1613=0,"✔ متوازنة وتمت التسوية","✔ تمت التسوية – متبقي "&amp;TEXT(P1613,"#,##0")),IF(P1613&gt;0,"متبقي "&amp;TEXT(P1613,"#,##0"),"✔ متوازنة"))))),IF(R1613=0,"⚠ أضف سطر عهدة أولًا",IF(OR(C1613="",N(G1613)=0),"⚠ أكمل التاريخ والقيمة",IF(S1613="","⚠ التاريخ خارج السنة المالية",IF(H1613="","⚠ اختر بند الموازنة",IF(I1613="مرفوض","✖ مرفوض من المدير",IF(I1613&lt;&gt;"موافق","⏳ بانتظار موافقة المدير",IF(K1613&lt;&gt;"نعم","⚠ غير مسوى مع الحسابات","✔ معتمد ومسوى")))))))))</f>
        <v/>
      </c>
      <c r="R1613">
        <f>N(R1612)+IF(A1613="عهدة",1,0)</f>
        <v/>
      </c>
      <c r="S1613">
        <f>IF(C1613="","",IF(AND(C1613&gt;=DATE(2026,9,1),C1613&lt;=DATE(2027,8,31)),(YEAR(C1613)-2026)*12+MONTH(C1613)-8,""))</f>
        <v/>
      </c>
      <c r="T1613">
        <f>IF(AND(A1613="مصروف",R1613&gt;0,I1613="موافق",S1613&lt;&gt;"",H1613&lt;&gt;""),N(G1613),0)</f>
        <v/>
      </c>
    </row>
    <row r="1614">
      <c r="A1614" s="19" t="n"/>
      <c r="B1614" s="20">
        <f>IF(A1614="","",IF(R1614=0,"⚠ أضف سطر عهدة أولًا","DMT-"&amp;TEXT(R1614,"000")))</f>
        <v/>
      </c>
      <c r="C1614" s="21" t="n"/>
      <c r="D1614" s="20">
        <f>IF(C1614="","",IF(S1614="","خارج السنة المالية",INDEX(القوائم!$D$2:$D$13,S1614)))</f>
        <v/>
      </c>
      <c r="E1614" s="22" t="n"/>
      <c r="F1614" s="23" t="n"/>
      <c r="G1614" s="23" t="n"/>
      <c r="H1614" s="22" t="n"/>
      <c r="I1614" s="19" t="n"/>
      <c r="J1614" s="21" t="n"/>
      <c r="K1614" s="19" t="n"/>
      <c r="L1614" s="19" t="n"/>
      <c r="M1614" s="21" t="n"/>
      <c r="N1614" s="22" t="n"/>
      <c r="O1614" s="24">
        <f>IF(A1614&lt;&gt;"عهدة","",SUMIFS($G$8:$G$5007,$B$8:$B$5007,B1614,$A$8:$A$5007,"مصروف",$I$8:$I$5007,"&lt;&gt;مرفوض"))</f>
        <v/>
      </c>
      <c r="P1614" s="25">
        <f>IF(A1614&lt;&gt;"عهدة","",N(F1614)-O1614)</f>
        <v/>
      </c>
      <c r="Q1614" s="26">
        <f>IF(A1614="","",IF(A1614="عهدة",IF(N(F1614)=0,"⚠ أدخل قيمة العهدة",IF(P1614&lt;0,"⛔ عجز / زيادة مصروفات "&amp;TEXT(-P1614,"#,##0"),IF(COUNTIFS($B$8:$B$5007,B1614,$A$8:$A$5007,"مصروف",$I$8:$I$5007,"&lt;&gt;مرفوض",$K$8:$K$5007,"&lt;&gt;نعم")&gt;0,"⚠ "&amp;COUNTIFS($B$8:$B$5007,B1614,$A$8:$A$5007,"مصروف",$I$8:$I$5007,"&lt;&gt;مرفوض",$K$8:$K$5007,"&lt;&gt;نعم")&amp;" مصروف غير مسوى",IF(L1614="تمت التسوية",IF(P1614=0,"✔ متوازنة وتمت التسوية","✔ تمت التسوية – متبقي "&amp;TEXT(P1614,"#,##0")),IF(P1614&gt;0,"متبقي "&amp;TEXT(P1614,"#,##0"),"✔ متوازنة"))))),IF(R1614=0,"⚠ أضف سطر عهدة أولًا",IF(OR(C1614="",N(G1614)=0),"⚠ أكمل التاريخ والقيمة",IF(S1614="","⚠ التاريخ خارج السنة المالية",IF(H1614="","⚠ اختر بند الموازنة",IF(I1614="مرفوض","✖ مرفوض من المدير",IF(I1614&lt;&gt;"موافق","⏳ بانتظار موافقة المدير",IF(K1614&lt;&gt;"نعم","⚠ غير مسوى مع الحسابات","✔ معتمد ومسوى")))))))))</f>
        <v/>
      </c>
      <c r="R1614">
        <f>N(R1613)+IF(A1614="عهدة",1,0)</f>
        <v/>
      </c>
      <c r="S1614">
        <f>IF(C1614="","",IF(AND(C1614&gt;=DATE(2026,9,1),C1614&lt;=DATE(2027,8,31)),(YEAR(C1614)-2026)*12+MONTH(C1614)-8,""))</f>
        <v/>
      </c>
      <c r="T1614">
        <f>IF(AND(A1614="مصروف",R1614&gt;0,I1614="موافق",S1614&lt;&gt;"",H1614&lt;&gt;""),N(G1614),0)</f>
        <v/>
      </c>
    </row>
    <row r="1615">
      <c r="A1615" s="19" t="n"/>
      <c r="B1615" s="20">
        <f>IF(A1615="","",IF(R1615=0,"⚠ أضف سطر عهدة أولًا","DMT-"&amp;TEXT(R1615,"000")))</f>
        <v/>
      </c>
      <c r="C1615" s="21" t="n"/>
      <c r="D1615" s="20">
        <f>IF(C1615="","",IF(S1615="","خارج السنة المالية",INDEX(القوائم!$D$2:$D$13,S1615)))</f>
        <v/>
      </c>
      <c r="E1615" s="22" t="n"/>
      <c r="F1615" s="23" t="n"/>
      <c r="G1615" s="23" t="n"/>
      <c r="H1615" s="22" t="n"/>
      <c r="I1615" s="19" t="n"/>
      <c r="J1615" s="21" t="n"/>
      <c r="K1615" s="19" t="n"/>
      <c r="L1615" s="19" t="n"/>
      <c r="M1615" s="21" t="n"/>
      <c r="N1615" s="22" t="n"/>
      <c r="O1615" s="24">
        <f>IF(A1615&lt;&gt;"عهدة","",SUMIFS($G$8:$G$5007,$B$8:$B$5007,B1615,$A$8:$A$5007,"مصروف",$I$8:$I$5007,"&lt;&gt;مرفوض"))</f>
        <v/>
      </c>
      <c r="P1615" s="25">
        <f>IF(A1615&lt;&gt;"عهدة","",N(F1615)-O1615)</f>
        <v/>
      </c>
      <c r="Q1615" s="26">
        <f>IF(A1615="","",IF(A1615="عهدة",IF(N(F1615)=0,"⚠ أدخل قيمة العهدة",IF(P1615&lt;0,"⛔ عجز / زيادة مصروفات "&amp;TEXT(-P1615,"#,##0"),IF(COUNTIFS($B$8:$B$5007,B1615,$A$8:$A$5007,"مصروف",$I$8:$I$5007,"&lt;&gt;مرفوض",$K$8:$K$5007,"&lt;&gt;نعم")&gt;0,"⚠ "&amp;COUNTIFS($B$8:$B$5007,B1615,$A$8:$A$5007,"مصروف",$I$8:$I$5007,"&lt;&gt;مرفوض",$K$8:$K$5007,"&lt;&gt;نعم")&amp;" مصروف غير مسوى",IF(L1615="تمت التسوية",IF(P1615=0,"✔ متوازنة وتمت التسوية","✔ تمت التسوية – متبقي "&amp;TEXT(P1615,"#,##0")),IF(P1615&gt;0,"متبقي "&amp;TEXT(P1615,"#,##0"),"✔ متوازنة"))))),IF(R1615=0,"⚠ أضف سطر عهدة أولًا",IF(OR(C1615="",N(G1615)=0),"⚠ أكمل التاريخ والقيمة",IF(S1615="","⚠ التاريخ خارج السنة المالية",IF(H1615="","⚠ اختر بند الموازنة",IF(I1615="مرفوض","✖ مرفوض من المدير",IF(I1615&lt;&gt;"موافق","⏳ بانتظار موافقة المدير",IF(K1615&lt;&gt;"نعم","⚠ غير مسوى مع الحسابات","✔ معتمد ومسوى")))))))))</f>
        <v/>
      </c>
      <c r="R1615">
        <f>N(R1614)+IF(A1615="عهدة",1,0)</f>
        <v/>
      </c>
      <c r="S1615">
        <f>IF(C1615="","",IF(AND(C1615&gt;=DATE(2026,9,1),C1615&lt;=DATE(2027,8,31)),(YEAR(C1615)-2026)*12+MONTH(C1615)-8,""))</f>
        <v/>
      </c>
      <c r="T1615">
        <f>IF(AND(A1615="مصروف",R1615&gt;0,I1615="موافق",S1615&lt;&gt;"",H1615&lt;&gt;""),N(G1615),0)</f>
        <v/>
      </c>
    </row>
    <row r="1616">
      <c r="A1616" s="19" t="n"/>
      <c r="B1616" s="20">
        <f>IF(A1616="","",IF(R1616=0,"⚠ أضف سطر عهدة أولًا","DMT-"&amp;TEXT(R1616,"000")))</f>
        <v/>
      </c>
      <c r="C1616" s="21" t="n"/>
      <c r="D1616" s="20">
        <f>IF(C1616="","",IF(S1616="","خارج السنة المالية",INDEX(القوائم!$D$2:$D$13,S1616)))</f>
        <v/>
      </c>
      <c r="E1616" s="22" t="n"/>
      <c r="F1616" s="23" t="n"/>
      <c r="G1616" s="23" t="n"/>
      <c r="H1616" s="22" t="n"/>
      <c r="I1616" s="19" t="n"/>
      <c r="J1616" s="21" t="n"/>
      <c r="K1616" s="19" t="n"/>
      <c r="L1616" s="19" t="n"/>
      <c r="M1616" s="21" t="n"/>
      <c r="N1616" s="22" t="n"/>
      <c r="O1616" s="24">
        <f>IF(A1616&lt;&gt;"عهدة","",SUMIFS($G$8:$G$5007,$B$8:$B$5007,B1616,$A$8:$A$5007,"مصروف",$I$8:$I$5007,"&lt;&gt;مرفوض"))</f>
        <v/>
      </c>
      <c r="P1616" s="25">
        <f>IF(A1616&lt;&gt;"عهدة","",N(F1616)-O1616)</f>
        <v/>
      </c>
      <c r="Q1616" s="26">
        <f>IF(A1616="","",IF(A1616="عهدة",IF(N(F1616)=0,"⚠ أدخل قيمة العهدة",IF(P1616&lt;0,"⛔ عجز / زيادة مصروفات "&amp;TEXT(-P1616,"#,##0"),IF(COUNTIFS($B$8:$B$5007,B1616,$A$8:$A$5007,"مصروف",$I$8:$I$5007,"&lt;&gt;مرفوض",$K$8:$K$5007,"&lt;&gt;نعم")&gt;0,"⚠ "&amp;COUNTIFS($B$8:$B$5007,B1616,$A$8:$A$5007,"مصروف",$I$8:$I$5007,"&lt;&gt;مرفوض",$K$8:$K$5007,"&lt;&gt;نعم")&amp;" مصروف غير مسوى",IF(L1616="تمت التسوية",IF(P1616=0,"✔ متوازنة وتمت التسوية","✔ تمت التسوية – متبقي "&amp;TEXT(P1616,"#,##0")),IF(P1616&gt;0,"متبقي "&amp;TEXT(P1616,"#,##0"),"✔ متوازنة"))))),IF(R1616=0,"⚠ أضف سطر عهدة أولًا",IF(OR(C1616="",N(G1616)=0),"⚠ أكمل التاريخ والقيمة",IF(S1616="","⚠ التاريخ خارج السنة المالية",IF(H1616="","⚠ اختر بند الموازنة",IF(I1616="مرفوض","✖ مرفوض من المدير",IF(I1616&lt;&gt;"موافق","⏳ بانتظار موافقة المدير",IF(K1616&lt;&gt;"نعم","⚠ غير مسوى مع الحسابات","✔ معتمد ومسوى")))))))))</f>
        <v/>
      </c>
      <c r="R1616">
        <f>N(R1615)+IF(A1616="عهدة",1,0)</f>
        <v/>
      </c>
      <c r="S1616">
        <f>IF(C1616="","",IF(AND(C1616&gt;=DATE(2026,9,1),C1616&lt;=DATE(2027,8,31)),(YEAR(C1616)-2026)*12+MONTH(C1616)-8,""))</f>
        <v/>
      </c>
      <c r="T1616">
        <f>IF(AND(A1616="مصروف",R1616&gt;0,I1616="موافق",S1616&lt;&gt;"",H1616&lt;&gt;""),N(G1616),0)</f>
        <v/>
      </c>
    </row>
    <row r="1617">
      <c r="A1617" s="19" t="n"/>
      <c r="B1617" s="20">
        <f>IF(A1617="","",IF(R1617=0,"⚠ أضف سطر عهدة أولًا","DMT-"&amp;TEXT(R1617,"000")))</f>
        <v/>
      </c>
      <c r="C1617" s="21" t="n"/>
      <c r="D1617" s="20">
        <f>IF(C1617="","",IF(S1617="","خارج السنة المالية",INDEX(القوائم!$D$2:$D$13,S1617)))</f>
        <v/>
      </c>
      <c r="E1617" s="22" t="n"/>
      <c r="F1617" s="23" t="n"/>
      <c r="G1617" s="23" t="n"/>
      <c r="H1617" s="22" t="n"/>
      <c r="I1617" s="19" t="n"/>
      <c r="J1617" s="21" t="n"/>
      <c r="K1617" s="19" t="n"/>
      <c r="L1617" s="19" t="n"/>
      <c r="M1617" s="21" t="n"/>
      <c r="N1617" s="22" t="n"/>
      <c r="O1617" s="24">
        <f>IF(A1617&lt;&gt;"عهدة","",SUMIFS($G$8:$G$5007,$B$8:$B$5007,B1617,$A$8:$A$5007,"مصروف",$I$8:$I$5007,"&lt;&gt;مرفوض"))</f>
        <v/>
      </c>
      <c r="P1617" s="25">
        <f>IF(A1617&lt;&gt;"عهدة","",N(F1617)-O1617)</f>
        <v/>
      </c>
      <c r="Q1617" s="26">
        <f>IF(A1617="","",IF(A1617="عهدة",IF(N(F1617)=0,"⚠ أدخل قيمة العهدة",IF(P1617&lt;0,"⛔ عجز / زيادة مصروفات "&amp;TEXT(-P1617,"#,##0"),IF(COUNTIFS($B$8:$B$5007,B1617,$A$8:$A$5007,"مصروف",$I$8:$I$5007,"&lt;&gt;مرفوض",$K$8:$K$5007,"&lt;&gt;نعم")&gt;0,"⚠ "&amp;COUNTIFS($B$8:$B$5007,B1617,$A$8:$A$5007,"مصروف",$I$8:$I$5007,"&lt;&gt;مرفوض",$K$8:$K$5007,"&lt;&gt;نعم")&amp;" مصروف غير مسوى",IF(L1617="تمت التسوية",IF(P1617=0,"✔ متوازنة وتمت التسوية","✔ تمت التسوية – متبقي "&amp;TEXT(P1617,"#,##0")),IF(P1617&gt;0,"متبقي "&amp;TEXT(P1617,"#,##0"),"✔ متوازنة"))))),IF(R1617=0,"⚠ أضف سطر عهدة أولًا",IF(OR(C1617="",N(G1617)=0),"⚠ أكمل التاريخ والقيمة",IF(S1617="","⚠ التاريخ خارج السنة المالية",IF(H1617="","⚠ اختر بند الموازنة",IF(I1617="مرفوض","✖ مرفوض من المدير",IF(I1617&lt;&gt;"موافق","⏳ بانتظار موافقة المدير",IF(K1617&lt;&gt;"نعم","⚠ غير مسوى مع الحسابات","✔ معتمد ومسوى")))))))))</f>
        <v/>
      </c>
      <c r="R1617">
        <f>N(R1616)+IF(A1617="عهدة",1,0)</f>
        <v/>
      </c>
      <c r="S1617">
        <f>IF(C1617="","",IF(AND(C1617&gt;=DATE(2026,9,1),C1617&lt;=DATE(2027,8,31)),(YEAR(C1617)-2026)*12+MONTH(C1617)-8,""))</f>
        <v/>
      </c>
      <c r="T1617">
        <f>IF(AND(A1617="مصروف",R1617&gt;0,I1617="موافق",S1617&lt;&gt;"",H1617&lt;&gt;""),N(G1617),0)</f>
        <v/>
      </c>
    </row>
    <row r="1618">
      <c r="A1618" s="19" t="n"/>
      <c r="B1618" s="20">
        <f>IF(A1618="","",IF(R1618=0,"⚠ أضف سطر عهدة أولًا","DMT-"&amp;TEXT(R1618,"000")))</f>
        <v/>
      </c>
      <c r="C1618" s="21" t="n"/>
      <c r="D1618" s="20">
        <f>IF(C1618="","",IF(S1618="","خارج السنة المالية",INDEX(القوائم!$D$2:$D$13,S1618)))</f>
        <v/>
      </c>
      <c r="E1618" s="22" t="n"/>
      <c r="F1618" s="23" t="n"/>
      <c r="G1618" s="23" t="n"/>
      <c r="H1618" s="22" t="n"/>
      <c r="I1618" s="19" t="n"/>
      <c r="J1618" s="21" t="n"/>
      <c r="K1618" s="19" t="n"/>
      <c r="L1618" s="19" t="n"/>
      <c r="M1618" s="21" t="n"/>
      <c r="N1618" s="22" t="n"/>
      <c r="O1618" s="24">
        <f>IF(A1618&lt;&gt;"عهدة","",SUMIFS($G$8:$G$5007,$B$8:$B$5007,B1618,$A$8:$A$5007,"مصروف",$I$8:$I$5007,"&lt;&gt;مرفوض"))</f>
        <v/>
      </c>
      <c r="P1618" s="25">
        <f>IF(A1618&lt;&gt;"عهدة","",N(F1618)-O1618)</f>
        <v/>
      </c>
      <c r="Q1618" s="26">
        <f>IF(A1618="","",IF(A1618="عهدة",IF(N(F1618)=0,"⚠ أدخل قيمة العهدة",IF(P1618&lt;0,"⛔ عجز / زيادة مصروفات "&amp;TEXT(-P1618,"#,##0"),IF(COUNTIFS($B$8:$B$5007,B1618,$A$8:$A$5007,"مصروف",$I$8:$I$5007,"&lt;&gt;مرفوض",$K$8:$K$5007,"&lt;&gt;نعم")&gt;0,"⚠ "&amp;COUNTIFS($B$8:$B$5007,B1618,$A$8:$A$5007,"مصروف",$I$8:$I$5007,"&lt;&gt;مرفوض",$K$8:$K$5007,"&lt;&gt;نعم")&amp;" مصروف غير مسوى",IF(L1618="تمت التسوية",IF(P1618=0,"✔ متوازنة وتمت التسوية","✔ تمت التسوية – متبقي "&amp;TEXT(P1618,"#,##0")),IF(P1618&gt;0,"متبقي "&amp;TEXT(P1618,"#,##0"),"✔ متوازنة"))))),IF(R1618=0,"⚠ أضف سطر عهدة أولًا",IF(OR(C1618="",N(G1618)=0),"⚠ أكمل التاريخ والقيمة",IF(S1618="","⚠ التاريخ خارج السنة المالية",IF(H1618="","⚠ اختر بند الموازنة",IF(I1618="مرفوض","✖ مرفوض من المدير",IF(I1618&lt;&gt;"موافق","⏳ بانتظار موافقة المدير",IF(K1618&lt;&gt;"نعم","⚠ غير مسوى مع الحسابات","✔ معتمد ومسوى")))))))))</f>
        <v/>
      </c>
      <c r="R1618">
        <f>N(R1617)+IF(A1618="عهدة",1,0)</f>
        <v/>
      </c>
      <c r="S1618">
        <f>IF(C1618="","",IF(AND(C1618&gt;=DATE(2026,9,1),C1618&lt;=DATE(2027,8,31)),(YEAR(C1618)-2026)*12+MONTH(C1618)-8,""))</f>
        <v/>
      </c>
      <c r="T1618">
        <f>IF(AND(A1618="مصروف",R1618&gt;0,I1618="موافق",S1618&lt;&gt;"",H1618&lt;&gt;""),N(G1618),0)</f>
        <v/>
      </c>
    </row>
    <row r="1619">
      <c r="A1619" s="19" t="n"/>
      <c r="B1619" s="20">
        <f>IF(A1619="","",IF(R1619=0,"⚠ أضف سطر عهدة أولًا","DMT-"&amp;TEXT(R1619,"000")))</f>
        <v/>
      </c>
      <c r="C1619" s="21" t="n"/>
      <c r="D1619" s="20">
        <f>IF(C1619="","",IF(S1619="","خارج السنة المالية",INDEX(القوائم!$D$2:$D$13,S1619)))</f>
        <v/>
      </c>
      <c r="E1619" s="22" t="n"/>
      <c r="F1619" s="23" t="n"/>
      <c r="G1619" s="23" t="n"/>
      <c r="H1619" s="22" t="n"/>
      <c r="I1619" s="19" t="n"/>
      <c r="J1619" s="21" t="n"/>
      <c r="K1619" s="19" t="n"/>
      <c r="L1619" s="19" t="n"/>
      <c r="M1619" s="21" t="n"/>
      <c r="N1619" s="22" t="n"/>
      <c r="O1619" s="24">
        <f>IF(A1619&lt;&gt;"عهدة","",SUMIFS($G$8:$G$5007,$B$8:$B$5007,B1619,$A$8:$A$5007,"مصروف",$I$8:$I$5007,"&lt;&gt;مرفوض"))</f>
        <v/>
      </c>
      <c r="P1619" s="25">
        <f>IF(A1619&lt;&gt;"عهدة","",N(F1619)-O1619)</f>
        <v/>
      </c>
      <c r="Q1619" s="26">
        <f>IF(A1619="","",IF(A1619="عهدة",IF(N(F1619)=0,"⚠ أدخل قيمة العهدة",IF(P1619&lt;0,"⛔ عجز / زيادة مصروفات "&amp;TEXT(-P1619,"#,##0"),IF(COUNTIFS($B$8:$B$5007,B1619,$A$8:$A$5007,"مصروف",$I$8:$I$5007,"&lt;&gt;مرفوض",$K$8:$K$5007,"&lt;&gt;نعم")&gt;0,"⚠ "&amp;COUNTIFS($B$8:$B$5007,B1619,$A$8:$A$5007,"مصروف",$I$8:$I$5007,"&lt;&gt;مرفوض",$K$8:$K$5007,"&lt;&gt;نعم")&amp;" مصروف غير مسوى",IF(L1619="تمت التسوية",IF(P1619=0,"✔ متوازنة وتمت التسوية","✔ تمت التسوية – متبقي "&amp;TEXT(P1619,"#,##0")),IF(P1619&gt;0,"متبقي "&amp;TEXT(P1619,"#,##0"),"✔ متوازنة"))))),IF(R1619=0,"⚠ أضف سطر عهدة أولًا",IF(OR(C1619="",N(G1619)=0),"⚠ أكمل التاريخ والقيمة",IF(S1619="","⚠ التاريخ خارج السنة المالية",IF(H1619="","⚠ اختر بند الموازنة",IF(I1619="مرفوض","✖ مرفوض من المدير",IF(I1619&lt;&gt;"موافق","⏳ بانتظار موافقة المدير",IF(K1619&lt;&gt;"نعم","⚠ غير مسوى مع الحسابات","✔ معتمد ومسوى")))))))))</f>
        <v/>
      </c>
      <c r="R1619">
        <f>N(R1618)+IF(A1619="عهدة",1,0)</f>
        <v/>
      </c>
      <c r="S1619">
        <f>IF(C1619="","",IF(AND(C1619&gt;=DATE(2026,9,1),C1619&lt;=DATE(2027,8,31)),(YEAR(C1619)-2026)*12+MONTH(C1619)-8,""))</f>
        <v/>
      </c>
      <c r="T1619">
        <f>IF(AND(A1619="مصروف",R1619&gt;0,I1619="موافق",S1619&lt;&gt;"",H1619&lt;&gt;""),N(G1619),0)</f>
        <v/>
      </c>
    </row>
    <row r="1620">
      <c r="A1620" s="19" t="n"/>
      <c r="B1620" s="20">
        <f>IF(A1620="","",IF(R1620=0,"⚠ أضف سطر عهدة أولًا","DMT-"&amp;TEXT(R1620,"000")))</f>
        <v/>
      </c>
      <c r="C1620" s="21" t="n"/>
      <c r="D1620" s="20">
        <f>IF(C1620="","",IF(S1620="","خارج السنة المالية",INDEX(القوائم!$D$2:$D$13,S1620)))</f>
        <v/>
      </c>
      <c r="E1620" s="22" t="n"/>
      <c r="F1620" s="23" t="n"/>
      <c r="G1620" s="23" t="n"/>
      <c r="H1620" s="22" t="n"/>
      <c r="I1620" s="19" t="n"/>
      <c r="J1620" s="21" t="n"/>
      <c r="K1620" s="19" t="n"/>
      <c r="L1620" s="19" t="n"/>
      <c r="M1620" s="21" t="n"/>
      <c r="N1620" s="22" t="n"/>
      <c r="O1620" s="24">
        <f>IF(A1620&lt;&gt;"عهدة","",SUMIFS($G$8:$G$5007,$B$8:$B$5007,B1620,$A$8:$A$5007,"مصروف",$I$8:$I$5007,"&lt;&gt;مرفوض"))</f>
        <v/>
      </c>
      <c r="P1620" s="25">
        <f>IF(A1620&lt;&gt;"عهدة","",N(F1620)-O1620)</f>
        <v/>
      </c>
      <c r="Q1620" s="26">
        <f>IF(A1620="","",IF(A1620="عهدة",IF(N(F1620)=0,"⚠ أدخل قيمة العهدة",IF(P1620&lt;0,"⛔ عجز / زيادة مصروفات "&amp;TEXT(-P1620,"#,##0"),IF(COUNTIFS($B$8:$B$5007,B1620,$A$8:$A$5007,"مصروف",$I$8:$I$5007,"&lt;&gt;مرفوض",$K$8:$K$5007,"&lt;&gt;نعم")&gt;0,"⚠ "&amp;COUNTIFS($B$8:$B$5007,B1620,$A$8:$A$5007,"مصروف",$I$8:$I$5007,"&lt;&gt;مرفوض",$K$8:$K$5007,"&lt;&gt;نعم")&amp;" مصروف غير مسوى",IF(L1620="تمت التسوية",IF(P1620=0,"✔ متوازنة وتمت التسوية","✔ تمت التسوية – متبقي "&amp;TEXT(P1620,"#,##0")),IF(P1620&gt;0,"متبقي "&amp;TEXT(P1620,"#,##0"),"✔ متوازنة"))))),IF(R1620=0,"⚠ أضف سطر عهدة أولًا",IF(OR(C1620="",N(G1620)=0),"⚠ أكمل التاريخ والقيمة",IF(S1620="","⚠ التاريخ خارج السنة المالية",IF(H1620="","⚠ اختر بند الموازنة",IF(I1620="مرفوض","✖ مرفوض من المدير",IF(I1620&lt;&gt;"موافق","⏳ بانتظار موافقة المدير",IF(K1620&lt;&gt;"نعم","⚠ غير مسوى مع الحسابات","✔ معتمد ومسوى")))))))))</f>
        <v/>
      </c>
      <c r="R1620">
        <f>N(R1619)+IF(A1620="عهدة",1,0)</f>
        <v/>
      </c>
      <c r="S1620">
        <f>IF(C1620="","",IF(AND(C1620&gt;=DATE(2026,9,1),C1620&lt;=DATE(2027,8,31)),(YEAR(C1620)-2026)*12+MONTH(C1620)-8,""))</f>
        <v/>
      </c>
      <c r="T1620">
        <f>IF(AND(A1620="مصروف",R1620&gt;0,I1620="موافق",S1620&lt;&gt;"",H1620&lt;&gt;""),N(G1620),0)</f>
        <v/>
      </c>
    </row>
    <row r="1621">
      <c r="A1621" s="19" t="n"/>
      <c r="B1621" s="20">
        <f>IF(A1621="","",IF(R1621=0,"⚠ أضف سطر عهدة أولًا","DMT-"&amp;TEXT(R1621,"000")))</f>
        <v/>
      </c>
      <c r="C1621" s="21" t="n"/>
      <c r="D1621" s="20">
        <f>IF(C1621="","",IF(S1621="","خارج السنة المالية",INDEX(القوائم!$D$2:$D$13,S1621)))</f>
        <v/>
      </c>
      <c r="E1621" s="22" t="n"/>
      <c r="F1621" s="23" t="n"/>
      <c r="G1621" s="23" t="n"/>
      <c r="H1621" s="22" t="n"/>
      <c r="I1621" s="19" t="n"/>
      <c r="J1621" s="21" t="n"/>
      <c r="K1621" s="19" t="n"/>
      <c r="L1621" s="19" t="n"/>
      <c r="M1621" s="21" t="n"/>
      <c r="N1621" s="22" t="n"/>
      <c r="O1621" s="24">
        <f>IF(A1621&lt;&gt;"عهدة","",SUMIFS($G$8:$G$5007,$B$8:$B$5007,B1621,$A$8:$A$5007,"مصروف",$I$8:$I$5007,"&lt;&gt;مرفوض"))</f>
        <v/>
      </c>
      <c r="P1621" s="25">
        <f>IF(A1621&lt;&gt;"عهدة","",N(F1621)-O1621)</f>
        <v/>
      </c>
      <c r="Q1621" s="26">
        <f>IF(A1621="","",IF(A1621="عهدة",IF(N(F1621)=0,"⚠ أدخل قيمة العهدة",IF(P1621&lt;0,"⛔ عجز / زيادة مصروفات "&amp;TEXT(-P1621,"#,##0"),IF(COUNTIFS($B$8:$B$5007,B1621,$A$8:$A$5007,"مصروف",$I$8:$I$5007,"&lt;&gt;مرفوض",$K$8:$K$5007,"&lt;&gt;نعم")&gt;0,"⚠ "&amp;COUNTIFS($B$8:$B$5007,B1621,$A$8:$A$5007,"مصروف",$I$8:$I$5007,"&lt;&gt;مرفوض",$K$8:$K$5007,"&lt;&gt;نعم")&amp;" مصروف غير مسوى",IF(L1621="تمت التسوية",IF(P1621=0,"✔ متوازنة وتمت التسوية","✔ تمت التسوية – متبقي "&amp;TEXT(P1621,"#,##0")),IF(P1621&gt;0,"متبقي "&amp;TEXT(P1621,"#,##0"),"✔ متوازنة"))))),IF(R1621=0,"⚠ أضف سطر عهدة أولًا",IF(OR(C1621="",N(G1621)=0),"⚠ أكمل التاريخ والقيمة",IF(S1621="","⚠ التاريخ خارج السنة المالية",IF(H1621="","⚠ اختر بند الموازنة",IF(I1621="مرفوض","✖ مرفوض من المدير",IF(I1621&lt;&gt;"موافق","⏳ بانتظار موافقة المدير",IF(K1621&lt;&gt;"نعم","⚠ غير مسوى مع الحسابات","✔ معتمد ومسوى")))))))))</f>
        <v/>
      </c>
      <c r="R1621">
        <f>N(R1620)+IF(A1621="عهدة",1,0)</f>
        <v/>
      </c>
      <c r="S1621">
        <f>IF(C1621="","",IF(AND(C1621&gt;=DATE(2026,9,1),C1621&lt;=DATE(2027,8,31)),(YEAR(C1621)-2026)*12+MONTH(C1621)-8,""))</f>
        <v/>
      </c>
      <c r="T1621">
        <f>IF(AND(A1621="مصروف",R1621&gt;0,I1621="موافق",S1621&lt;&gt;"",H1621&lt;&gt;""),N(G1621),0)</f>
        <v/>
      </c>
    </row>
    <row r="1622">
      <c r="A1622" s="19" t="n"/>
      <c r="B1622" s="20">
        <f>IF(A1622="","",IF(R1622=0,"⚠ أضف سطر عهدة أولًا","DMT-"&amp;TEXT(R1622,"000")))</f>
        <v/>
      </c>
      <c r="C1622" s="21" t="n"/>
      <c r="D1622" s="20">
        <f>IF(C1622="","",IF(S1622="","خارج السنة المالية",INDEX(القوائم!$D$2:$D$13,S1622)))</f>
        <v/>
      </c>
      <c r="E1622" s="22" t="n"/>
      <c r="F1622" s="23" t="n"/>
      <c r="G1622" s="23" t="n"/>
      <c r="H1622" s="22" t="n"/>
      <c r="I1622" s="19" t="n"/>
      <c r="J1622" s="21" t="n"/>
      <c r="K1622" s="19" t="n"/>
      <c r="L1622" s="19" t="n"/>
      <c r="M1622" s="21" t="n"/>
      <c r="N1622" s="22" t="n"/>
      <c r="O1622" s="24">
        <f>IF(A1622&lt;&gt;"عهدة","",SUMIFS($G$8:$G$5007,$B$8:$B$5007,B1622,$A$8:$A$5007,"مصروف",$I$8:$I$5007,"&lt;&gt;مرفوض"))</f>
        <v/>
      </c>
      <c r="P1622" s="25">
        <f>IF(A1622&lt;&gt;"عهدة","",N(F1622)-O1622)</f>
        <v/>
      </c>
      <c r="Q1622" s="26">
        <f>IF(A1622="","",IF(A1622="عهدة",IF(N(F1622)=0,"⚠ أدخل قيمة العهدة",IF(P1622&lt;0,"⛔ عجز / زيادة مصروفات "&amp;TEXT(-P1622,"#,##0"),IF(COUNTIFS($B$8:$B$5007,B1622,$A$8:$A$5007,"مصروف",$I$8:$I$5007,"&lt;&gt;مرفوض",$K$8:$K$5007,"&lt;&gt;نعم")&gt;0,"⚠ "&amp;COUNTIFS($B$8:$B$5007,B1622,$A$8:$A$5007,"مصروف",$I$8:$I$5007,"&lt;&gt;مرفوض",$K$8:$K$5007,"&lt;&gt;نعم")&amp;" مصروف غير مسوى",IF(L1622="تمت التسوية",IF(P1622=0,"✔ متوازنة وتمت التسوية","✔ تمت التسوية – متبقي "&amp;TEXT(P1622,"#,##0")),IF(P1622&gt;0,"متبقي "&amp;TEXT(P1622,"#,##0"),"✔ متوازنة"))))),IF(R1622=0,"⚠ أضف سطر عهدة أولًا",IF(OR(C1622="",N(G1622)=0),"⚠ أكمل التاريخ والقيمة",IF(S1622="","⚠ التاريخ خارج السنة المالية",IF(H1622="","⚠ اختر بند الموازنة",IF(I1622="مرفوض","✖ مرفوض من المدير",IF(I1622&lt;&gt;"موافق","⏳ بانتظار موافقة المدير",IF(K1622&lt;&gt;"نعم","⚠ غير مسوى مع الحسابات","✔ معتمد ومسوى")))))))))</f>
        <v/>
      </c>
      <c r="R1622">
        <f>N(R1621)+IF(A1622="عهدة",1,0)</f>
        <v/>
      </c>
      <c r="S1622">
        <f>IF(C1622="","",IF(AND(C1622&gt;=DATE(2026,9,1),C1622&lt;=DATE(2027,8,31)),(YEAR(C1622)-2026)*12+MONTH(C1622)-8,""))</f>
        <v/>
      </c>
      <c r="T1622">
        <f>IF(AND(A1622="مصروف",R1622&gt;0,I1622="موافق",S1622&lt;&gt;"",H1622&lt;&gt;""),N(G1622),0)</f>
        <v/>
      </c>
    </row>
    <row r="1623">
      <c r="A1623" s="19" t="n"/>
      <c r="B1623" s="20">
        <f>IF(A1623="","",IF(R1623=0,"⚠ أضف سطر عهدة أولًا","DMT-"&amp;TEXT(R1623,"000")))</f>
        <v/>
      </c>
      <c r="C1623" s="21" t="n"/>
      <c r="D1623" s="20">
        <f>IF(C1623="","",IF(S1623="","خارج السنة المالية",INDEX(القوائم!$D$2:$D$13,S1623)))</f>
        <v/>
      </c>
      <c r="E1623" s="22" t="n"/>
      <c r="F1623" s="23" t="n"/>
      <c r="G1623" s="23" t="n"/>
      <c r="H1623" s="22" t="n"/>
      <c r="I1623" s="19" t="n"/>
      <c r="J1623" s="21" t="n"/>
      <c r="K1623" s="19" t="n"/>
      <c r="L1623" s="19" t="n"/>
      <c r="M1623" s="21" t="n"/>
      <c r="N1623" s="22" t="n"/>
      <c r="O1623" s="24">
        <f>IF(A1623&lt;&gt;"عهدة","",SUMIFS($G$8:$G$5007,$B$8:$B$5007,B1623,$A$8:$A$5007,"مصروف",$I$8:$I$5007,"&lt;&gt;مرفوض"))</f>
        <v/>
      </c>
      <c r="P1623" s="25">
        <f>IF(A1623&lt;&gt;"عهدة","",N(F1623)-O1623)</f>
        <v/>
      </c>
      <c r="Q1623" s="26">
        <f>IF(A1623="","",IF(A1623="عهدة",IF(N(F1623)=0,"⚠ أدخل قيمة العهدة",IF(P1623&lt;0,"⛔ عجز / زيادة مصروفات "&amp;TEXT(-P1623,"#,##0"),IF(COUNTIFS($B$8:$B$5007,B1623,$A$8:$A$5007,"مصروف",$I$8:$I$5007,"&lt;&gt;مرفوض",$K$8:$K$5007,"&lt;&gt;نعم")&gt;0,"⚠ "&amp;COUNTIFS($B$8:$B$5007,B1623,$A$8:$A$5007,"مصروف",$I$8:$I$5007,"&lt;&gt;مرفوض",$K$8:$K$5007,"&lt;&gt;نعم")&amp;" مصروف غير مسوى",IF(L1623="تمت التسوية",IF(P1623=0,"✔ متوازنة وتمت التسوية","✔ تمت التسوية – متبقي "&amp;TEXT(P1623,"#,##0")),IF(P1623&gt;0,"متبقي "&amp;TEXT(P1623,"#,##0"),"✔ متوازنة"))))),IF(R1623=0,"⚠ أضف سطر عهدة أولًا",IF(OR(C1623="",N(G1623)=0),"⚠ أكمل التاريخ والقيمة",IF(S1623="","⚠ التاريخ خارج السنة المالية",IF(H1623="","⚠ اختر بند الموازنة",IF(I1623="مرفوض","✖ مرفوض من المدير",IF(I1623&lt;&gt;"موافق","⏳ بانتظار موافقة المدير",IF(K1623&lt;&gt;"نعم","⚠ غير مسوى مع الحسابات","✔ معتمد ومسوى")))))))))</f>
        <v/>
      </c>
      <c r="R1623">
        <f>N(R1622)+IF(A1623="عهدة",1,0)</f>
        <v/>
      </c>
      <c r="S1623">
        <f>IF(C1623="","",IF(AND(C1623&gt;=DATE(2026,9,1),C1623&lt;=DATE(2027,8,31)),(YEAR(C1623)-2026)*12+MONTH(C1623)-8,""))</f>
        <v/>
      </c>
      <c r="T1623">
        <f>IF(AND(A1623="مصروف",R1623&gt;0,I1623="موافق",S1623&lt;&gt;"",H1623&lt;&gt;""),N(G1623),0)</f>
        <v/>
      </c>
    </row>
    <row r="1624">
      <c r="A1624" s="19" t="n"/>
      <c r="B1624" s="20">
        <f>IF(A1624="","",IF(R1624=0,"⚠ أضف سطر عهدة أولًا","DMT-"&amp;TEXT(R1624,"000")))</f>
        <v/>
      </c>
      <c r="C1624" s="21" t="n"/>
      <c r="D1624" s="20">
        <f>IF(C1624="","",IF(S1624="","خارج السنة المالية",INDEX(القوائم!$D$2:$D$13,S1624)))</f>
        <v/>
      </c>
      <c r="E1624" s="22" t="n"/>
      <c r="F1624" s="23" t="n"/>
      <c r="G1624" s="23" t="n"/>
      <c r="H1624" s="22" t="n"/>
      <c r="I1624" s="19" t="n"/>
      <c r="J1624" s="21" t="n"/>
      <c r="K1624" s="19" t="n"/>
      <c r="L1624" s="19" t="n"/>
      <c r="M1624" s="21" t="n"/>
      <c r="N1624" s="22" t="n"/>
      <c r="O1624" s="24">
        <f>IF(A1624&lt;&gt;"عهدة","",SUMIFS($G$8:$G$5007,$B$8:$B$5007,B1624,$A$8:$A$5007,"مصروف",$I$8:$I$5007,"&lt;&gt;مرفوض"))</f>
        <v/>
      </c>
      <c r="P1624" s="25">
        <f>IF(A1624&lt;&gt;"عهدة","",N(F1624)-O1624)</f>
        <v/>
      </c>
      <c r="Q1624" s="26">
        <f>IF(A1624="","",IF(A1624="عهدة",IF(N(F1624)=0,"⚠ أدخل قيمة العهدة",IF(P1624&lt;0,"⛔ عجز / زيادة مصروفات "&amp;TEXT(-P1624,"#,##0"),IF(COUNTIFS($B$8:$B$5007,B1624,$A$8:$A$5007,"مصروف",$I$8:$I$5007,"&lt;&gt;مرفوض",$K$8:$K$5007,"&lt;&gt;نعم")&gt;0,"⚠ "&amp;COUNTIFS($B$8:$B$5007,B1624,$A$8:$A$5007,"مصروف",$I$8:$I$5007,"&lt;&gt;مرفوض",$K$8:$K$5007,"&lt;&gt;نعم")&amp;" مصروف غير مسوى",IF(L1624="تمت التسوية",IF(P1624=0,"✔ متوازنة وتمت التسوية","✔ تمت التسوية – متبقي "&amp;TEXT(P1624,"#,##0")),IF(P1624&gt;0,"متبقي "&amp;TEXT(P1624,"#,##0"),"✔ متوازنة"))))),IF(R1624=0,"⚠ أضف سطر عهدة أولًا",IF(OR(C1624="",N(G1624)=0),"⚠ أكمل التاريخ والقيمة",IF(S1624="","⚠ التاريخ خارج السنة المالية",IF(H1624="","⚠ اختر بند الموازنة",IF(I1624="مرفوض","✖ مرفوض من المدير",IF(I1624&lt;&gt;"موافق","⏳ بانتظار موافقة المدير",IF(K1624&lt;&gt;"نعم","⚠ غير مسوى مع الحسابات","✔ معتمد ومسوى")))))))))</f>
        <v/>
      </c>
      <c r="R1624">
        <f>N(R1623)+IF(A1624="عهدة",1,0)</f>
        <v/>
      </c>
      <c r="S1624">
        <f>IF(C1624="","",IF(AND(C1624&gt;=DATE(2026,9,1),C1624&lt;=DATE(2027,8,31)),(YEAR(C1624)-2026)*12+MONTH(C1624)-8,""))</f>
        <v/>
      </c>
      <c r="T1624">
        <f>IF(AND(A1624="مصروف",R1624&gt;0,I1624="موافق",S1624&lt;&gt;"",H1624&lt;&gt;""),N(G1624),0)</f>
        <v/>
      </c>
    </row>
    <row r="1625">
      <c r="A1625" s="19" t="n"/>
      <c r="B1625" s="20">
        <f>IF(A1625="","",IF(R1625=0,"⚠ أضف سطر عهدة أولًا","DMT-"&amp;TEXT(R1625,"000")))</f>
        <v/>
      </c>
      <c r="C1625" s="21" t="n"/>
      <c r="D1625" s="20">
        <f>IF(C1625="","",IF(S1625="","خارج السنة المالية",INDEX(القوائم!$D$2:$D$13,S1625)))</f>
        <v/>
      </c>
      <c r="E1625" s="22" t="n"/>
      <c r="F1625" s="23" t="n"/>
      <c r="G1625" s="23" t="n"/>
      <c r="H1625" s="22" t="n"/>
      <c r="I1625" s="19" t="n"/>
      <c r="J1625" s="21" t="n"/>
      <c r="K1625" s="19" t="n"/>
      <c r="L1625" s="19" t="n"/>
      <c r="M1625" s="21" t="n"/>
      <c r="N1625" s="22" t="n"/>
      <c r="O1625" s="24">
        <f>IF(A1625&lt;&gt;"عهدة","",SUMIFS($G$8:$G$5007,$B$8:$B$5007,B1625,$A$8:$A$5007,"مصروف",$I$8:$I$5007,"&lt;&gt;مرفوض"))</f>
        <v/>
      </c>
      <c r="P1625" s="25">
        <f>IF(A1625&lt;&gt;"عهدة","",N(F1625)-O1625)</f>
        <v/>
      </c>
      <c r="Q1625" s="26">
        <f>IF(A1625="","",IF(A1625="عهدة",IF(N(F1625)=0,"⚠ أدخل قيمة العهدة",IF(P1625&lt;0,"⛔ عجز / زيادة مصروفات "&amp;TEXT(-P1625,"#,##0"),IF(COUNTIFS($B$8:$B$5007,B1625,$A$8:$A$5007,"مصروف",$I$8:$I$5007,"&lt;&gt;مرفوض",$K$8:$K$5007,"&lt;&gt;نعم")&gt;0,"⚠ "&amp;COUNTIFS($B$8:$B$5007,B1625,$A$8:$A$5007,"مصروف",$I$8:$I$5007,"&lt;&gt;مرفوض",$K$8:$K$5007,"&lt;&gt;نعم")&amp;" مصروف غير مسوى",IF(L1625="تمت التسوية",IF(P1625=0,"✔ متوازنة وتمت التسوية","✔ تمت التسوية – متبقي "&amp;TEXT(P1625,"#,##0")),IF(P1625&gt;0,"متبقي "&amp;TEXT(P1625,"#,##0"),"✔ متوازنة"))))),IF(R1625=0,"⚠ أضف سطر عهدة أولًا",IF(OR(C1625="",N(G1625)=0),"⚠ أكمل التاريخ والقيمة",IF(S1625="","⚠ التاريخ خارج السنة المالية",IF(H1625="","⚠ اختر بند الموازنة",IF(I1625="مرفوض","✖ مرفوض من المدير",IF(I1625&lt;&gt;"موافق","⏳ بانتظار موافقة المدير",IF(K1625&lt;&gt;"نعم","⚠ غير مسوى مع الحسابات","✔ معتمد ومسوى")))))))))</f>
        <v/>
      </c>
      <c r="R1625">
        <f>N(R1624)+IF(A1625="عهدة",1,0)</f>
        <v/>
      </c>
      <c r="S1625">
        <f>IF(C1625="","",IF(AND(C1625&gt;=DATE(2026,9,1),C1625&lt;=DATE(2027,8,31)),(YEAR(C1625)-2026)*12+MONTH(C1625)-8,""))</f>
        <v/>
      </c>
      <c r="T1625">
        <f>IF(AND(A1625="مصروف",R1625&gt;0,I1625="موافق",S1625&lt;&gt;"",H1625&lt;&gt;""),N(G1625),0)</f>
        <v/>
      </c>
    </row>
    <row r="1626">
      <c r="A1626" s="19" t="n"/>
      <c r="B1626" s="20">
        <f>IF(A1626="","",IF(R1626=0,"⚠ أضف سطر عهدة أولًا","DMT-"&amp;TEXT(R1626,"000")))</f>
        <v/>
      </c>
      <c r="C1626" s="21" t="n"/>
      <c r="D1626" s="20">
        <f>IF(C1626="","",IF(S1626="","خارج السنة المالية",INDEX(القوائم!$D$2:$D$13,S1626)))</f>
        <v/>
      </c>
      <c r="E1626" s="22" t="n"/>
      <c r="F1626" s="23" t="n"/>
      <c r="G1626" s="23" t="n"/>
      <c r="H1626" s="22" t="n"/>
      <c r="I1626" s="19" t="n"/>
      <c r="J1626" s="21" t="n"/>
      <c r="K1626" s="19" t="n"/>
      <c r="L1626" s="19" t="n"/>
      <c r="M1626" s="21" t="n"/>
      <c r="N1626" s="22" t="n"/>
      <c r="O1626" s="24">
        <f>IF(A1626&lt;&gt;"عهدة","",SUMIFS($G$8:$G$5007,$B$8:$B$5007,B1626,$A$8:$A$5007,"مصروف",$I$8:$I$5007,"&lt;&gt;مرفوض"))</f>
        <v/>
      </c>
      <c r="P1626" s="25">
        <f>IF(A1626&lt;&gt;"عهدة","",N(F1626)-O1626)</f>
        <v/>
      </c>
      <c r="Q1626" s="26">
        <f>IF(A1626="","",IF(A1626="عهدة",IF(N(F1626)=0,"⚠ أدخل قيمة العهدة",IF(P1626&lt;0,"⛔ عجز / زيادة مصروفات "&amp;TEXT(-P1626,"#,##0"),IF(COUNTIFS($B$8:$B$5007,B1626,$A$8:$A$5007,"مصروف",$I$8:$I$5007,"&lt;&gt;مرفوض",$K$8:$K$5007,"&lt;&gt;نعم")&gt;0,"⚠ "&amp;COUNTIFS($B$8:$B$5007,B1626,$A$8:$A$5007,"مصروف",$I$8:$I$5007,"&lt;&gt;مرفوض",$K$8:$K$5007,"&lt;&gt;نعم")&amp;" مصروف غير مسوى",IF(L1626="تمت التسوية",IF(P1626=0,"✔ متوازنة وتمت التسوية","✔ تمت التسوية – متبقي "&amp;TEXT(P1626,"#,##0")),IF(P1626&gt;0,"متبقي "&amp;TEXT(P1626,"#,##0"),"✔ متوازنة"))))),IF(R1626=0,"⚠ أضف سطر عهدة أولًا",IF(OR(C1626="",N(G1626)=0),"⚠ أكمل التاريخ والقيمة",IF(S1626="","⚠ التاريخ خارج السنة المالية",IF(H1626="","⚠ اختر بند الموازنة",IF(I1626="مرفوض","✖ مرفوض من المدير",IF(I1626&lt;&gt;"موافق","⏳ بانتظار موافقة المدير",IF(K1626&lt;&gt;"نعم","⚠ غير مسوى مع الحسابات","✔ معتمد ومسوى")))))))))</f>
        <v/>
      </c>
      <c r="R1626">
        <f>N(R1625)+IF(A1626="عهدة",1,0)</f>
        <v/>
      </c>
      <c r="S1626">
        <f>IF(C1626="","",IF(AND(C1626&gt;=DATE(2026,9,1),C1626&lt;=DATE(2027,8,31)),(YEAR(C1626)-2026)*12+MONTH(C1626)-8,""))</f>
        <v/>
      </c>
      <c r="T1626">
        <f>IF(AND(A1626="مصروف",R1626&gt;0,I1626="موافق",S1626&lt;&gt;"",H1626&lt;&gt;""),N(G1626),0)</f>
        <v/>
      </c>
    </row>
    <row r="1627">
      <c r="A1627" s="19" t="n"/>
      <c r="B1627" s="20">
        <f>IF(A1627="","",IF(R1627=0,"⚠ أضف سطر عهدة أولًا","DMT-"&amp;TEXT(R1627,"000")))</f>
        <v/>
      </c>
      <c r="C1627" s="21" t="n"/>
      <c r="D1627" s="20">
        <f>IF(C1627="","",IF(S1627="","خارج السنة المالية",INDEX(القوائم!$D$2:$D$13,S1627)))</f>
        <v/>
      </c>
      <c r="E1627" s="22" t="n"/>
      <c r="F1627" s="23" t="n"/>
      <c r="G1627" s="23" t="n"/>
      <c r="H1627" s="22" t="n"/>
      <c r="I1627" s="19" t="n"/>
      <c r="J1627" s="21" t="n"/>
      <c r="K1627" s="19" t="n"/>
      <c r="L1627" s="19" t="n"/>
      <c r="M1627" s="21" t="n"/>
      <c r="N1627" s="22" t="n"/>
      <c r="O1627" s="24">
        <f>IF(A1627&lt;&gt;"عهدة","",SUMIFS($G$8:$G$5007,$B$8:$B$5007,B1627,$A$8:$A$5007,"مصروف",$I$8:$I$5007,"&lt;&gt;مرفوض"))</f>
        <v/>
      </c>
      <c r="P1627" s="25">
        <f>IF(A1627&lt;&gt;"عهدة","",N(F1627)-O1627)</f>
        <v/>
      </c>
      <c r="Q1627" s="26">
        <f>IF(A1627="","",IF(A1627="عهدة",IF(N(F1627)=0,"⚠ أدخل قيمة العهدة",IF(P1627&lt;0,"⛔ عجز / زيادة مصروفات "&amp;TEXT(-P1627,"#,##0"),IF(COUNTIFS($B$8:$B$5007,B1627,$A$8:$A$5007,"مصروف",$I$8:$I$5007,"&lt;&gt;مرفوض",$K$8:$K$5007,"&lt;&gt;نعم")&gt;0,"⚠ "&amp;COUNTIFS($B$8:$B$5007,B1627,$A$8:$A$5007,"مصروف",$I$8:$I$5007,"&lt;&gt;مرفوض",$K$8:$K$5007,"&lt;&gt;نعم")&amp;" مصروف غير مسوى",IF(L1627="تمت التسوية",IF(P1627=0,"✔ متوازنة وتمت التسوية","✔ تمت التسوية – متبقي "&amp;TEXT(P1627,"#,##0")),IF(P1627&gt;0,"متبقي "&amp;TEXT(P1627,"#,##0"),"✔ متوازنة"))))),IF(R1627=0,"⚠ أضف سطر عهدة أولًا",IF(OR(C1627="",N(G1627)=0),"⚠ أكمل التاريخ والقيمة",IF(S1627="","⚠ التاريخ خارج السنة المالية",IF(H1627="","⚠ اختر بند الموازنة",IF(I1627="مرفوض","✖ مرفوض من المدير",IF(I1627&lt;&gt;"موافق","⏳ بانتظار موافقة المدير",IF(K1627&lt;&gt;"نعم","⚠ غير مسوى مع الحسابات","✔ معتمد ومسوى")))))))))</f>
        <v/>
      </c>
      <c r="R1627">
        <f>N(R1626)+IF(A1627="عهدة",1,0)</f>
        <v/>
      </c>
      <c r="S1627">
        <f>IF(C1627="","",IF(AND(C1627&gt;=DATE(2026,9,1),C1627&lt;=DATE(2027,8,31)),(YEAR(C1627)-2026)*12+MONTH(C1627)-8,""))</f>
        <v/>
      </c>
      <c r="T1627">
        <f>IF(AND(A1627="مصروف",R1627&gt;0,I1627="موافق",S1627&lt;&gt;"",H1627&lt;&gt;""),N(G1627),0)</f>
        <v/>
      </c>
    </row>
    <row r="1628">
      <c r="A1628" s="19" t="n"/>
      <c r="B1628" s="20">
        <f>IF(A1628="","",IF(R1628=0,"⚠ أضف سطر عهدة أولًا","DMT-"&amp;TEXT(R1628,"000")))</f>
        <v/>
      </c>
      <c r="C1628" s="21" t="n"/>
      <c r="D1628" s="20">
        <f>IF(C1628="","",IF(S1628="","خارج السنة المالية",INDEX(القوائم!$D$2:$D$13,S1628)))</f>
        <v/>
      </c>
      <c r="E1628" s="22" t="n"/>
      <c r="F1628" s="23" t="n"/>
      <c r="G1628" s="23" t="n"/>
      <c r="H1628" s="22" t="n"/>
      <c r="I1628" s="19" t="n"/>
      <c r="J1628" s="21" t="n"/>
      <c r="K1628" s="19" t="n"/>
      <c r="L1628" s="19" t="n"/>
      <c r="M1628" s="21" t="n"/>
      <c r="N1628" s="22" t="n"/>
      <c r="O1628" s="24">
        <f>IF(A1628&lt;&gt;"عهدة","",SUMIFS($G$8:$G$5007,$B$8:$B$5007,B1628,$A$8:$A$5007,"مصروف",$I$8:$I$5007,"&lt;&gt;مرفوض"))</f>
        <v/>
      </c>
      <c r="P1628" s="25">
        <f>IF(A1628&lt;&gt;"عهدة","",N(F1628)-O1628)</f>
        <v/>
      </c>
      <c r="Q1628" s="26">
        <f>IF(A1628="","",IF(A1628="عهدة",IF(N(F1628)=0,"⚠ أدخل قيمة العهدة",IF(P1628&lt;0,"⛔ عجز / زيادة مصروفات "&amp;TEXT(-P1628,"#,##0"),IF(COUNTIFS($B$8:$B$5007,B1628,$A$8:$A$5007,"مصروف",$I$8:$I$5007,"&lt;&gt;مرفوض",$K$8:$K$5007,"&lt;&gt;نعم")&gt;0,"⚠ "&amp;COUNTIFS($B$8:$B$5007,B1628,$A$8:$A$5007,"مصروف",$I$8:$I$5007,"&lt;&gt;مرفوض",$K$8:$K$5007,"&lt;&gt;نعم")&amp;" مصروف غير مسوى",IF(L1628="تمت التسوية",IF(P1628=0,"✔ متوازنة وتمت التسوية","✔ تمت التسوية – متبقي "&amp;TEXT(P1628,"#,##0")),IF(P1628&gt;0,"متبقي "&amp;TEXT(P1628,"#,##0"),"✔ متوازنة"))))),IF(R1628=0,"⚠ أضف سطر عهدة أولًا",IF(OR(C1628="",N(G1628)=0),"⚠ أكمل التاريخ والقيمة",IF(S1628="","⚠ التاريخ خارج السنة المالية",IF(H1628="","⚠ اختر بند الموازنة",IF(I1628="مرفوض","✖ مرفوض من المدير",IF(I1628&lt;&gt;"موافق","⏳ بانتظار موافقة المدير",IF(K1628&lt;&gt;"نعم","⚠ غير مسوى مع الحسابات","✔ معتمد ومسوى")))))))))</f>
        <v/>
      </c>
      <c r="R1628">
        <f>N(R1627)+IF(A1628="عهدة",1,0)</f>
        <v/>
      </c>
      <c r="S1628">
        <f>IF(C1628="","",IF(AND(C1628&gt;=DATE(2026,9,1),C1628&lt;=DATE(2027,8,31)),(YEAR(C1628)-2026)*12+MONTH(C1628)-8,""))</f>
        <v/>
      </c>
      <c r="T1628">
        <f>IF(AND(A1628="مصروف",R1628&gt;0,I1628="موافق",S1628&lt;&gt;"",H1628&lt;&gt;""),N(G1628),0)</f>
        <v/>
      </c>
    </row>
    <row r="1629">
      <c r="A1629" s="19" t="n"/>
      <c r="B1629" s="20">
        <f>IF(A1629="","",IF(R1629=0,"⚠ أضف سطر عهدة أولًا","DMT-"&amp;TEXT(R1629,"000")))</f>
        <v/>
      </c>
      <c r="C1629" s="21" t="n"/>
      <c r="D1629" s="20">
        <f>IF(C1629="","",IF(S1629="","خارج السنة المالية",INDEX(القوائم!$D$2:$D$13,S1629)))</f>
        <v/>
      </c>
      <c r="E1629" s="22" t="n"/>
      <c r="F1629" s="23" t="n"/>
      <c r="G1629" s="23" t="n"/>
      <c r="H1629" s="22" t="n"/>
      <c r="I1629" s="19" t="n"/>
      <c r="J1629" s="21" t="n"/>
      <c r="K1629" s="19" t="n"/>
      <c r="L1629" s="19" t="n"/>
      <c r="M1629" s="21" t="n"/>
      <c r="N1629" s="22" t="n"/>
      <c r="O1629" s="24">
        <f>IF(A1629&lt;&gt;"عهدة","",SUMIFS($G$8:$G$5007,$B$8:$B$5007,B1629,$A$8:$A$5007,"مصروف",$I$8:$I$5007,"&lt;&gt;مرفوض"))</f>
        <v/>
      </c>
      <c r="P1629" s="25">
        <f>IF(A1629&lt;&gt;"عهدة","",N(F1629)-O1629)</f>
        <v/>
      </c>
      <c r="Q1629" s="26">
        <f>IF(A1629="","",IF(A1629="عهدة",IF(N(F1629)=0,"⚠ أدخل قيمة العهدة",IF(P1629&lt;0,"⛔ عجز / زيادة مصروفات "&amp;TEXT(-P1629,"#,##0"),IF(COUNTIFS($B$8:$B$5007,B1629,$A$8:$A$5007,"مصروف",$I$8:$I$5007,"&lt;&gt;مرفوض",$K$8:$K$5007,"&lt;&gt;نعم")&gt;0,"⚠ "&amp;COUNTIFS($B$8:$B$5007,B1629,$A$8:$A$5007,"مصروف",$I$8:$I$5007,"&lt;&gt;مرفوض",$K$8:$K$5007,"&lt;&gt;نعم")&amp;" مصروف غير مسوى",IF(L1629="تمت التسوية",IF(P1629=0,"✔ متوازنة وتمت التسوية","✔ تمت التسوية – متبقي "&amp;TEXT(P1629,"#,##0")),IF(P1629&gt;0,"متبقي "&amp;TEXT(P1629,"#,##0"),"✔ متوازنة"))))),IF(R1629=0,"⚠ أضف سطر عهدة أولًا",IF(OR(C1629="",N(G1629)=0),"⚠ أكمل التاريخ والقيمة",IF(S1629="","⚠ التاريخ خارج السنة المالية",IF(H1629="","⚠ اختر بند الموازنة",IF(I1629="مرفوض","✖ مرفوض من المدير",IF(I1629&lt;&gt;"موافق","⏳ بانتظار موافقة المدير",IF(K1629&lt;&gt;"نعم","⚠ غير مسوى مع الحسابات","✔ معتمد ومسوى")))))))))</f>
        <v/>
      </c>
      <c r="R1629">
        <f>N(R1628)+IF(A1629="عهدة",1,0)</f>
        <v/>
      </c>
      <c r="S1629">
        <f>IF(C1629="","",IF(AND(C1629&gt;=DATE(2026,9,1),C1629&lt;=DATE(2027,8,31)),(YEAR(C1629)-2026)*12+MONTH(C1629)-8,""))</f>
        <v/>
      </c>
      <c r="T1629">
        <f>IF(AND(A1629="مصروف",R1629&gt;0,I1629="موافق",S1629&lt;&gt;"",H1629&lt;&gt;""),N(G1629),0)</f>
        <v/>
      </c>
    </row>
    <row r="1630">
      <c r="A1630" s="19" t="n"/>
      <c r="B1630" s="20">
        <f>IF(A1630="","",IF(R1630=0,"⚠ أضف سطر عهدة أولًا","DMT-"&amp;TEXT(R1630,"000")))</f>
        <v/>
      </c>
      <c r="C1630" s="21" t="n"/>
      <c r="D1630" s="20">
        <f>IF(C1630="","",IF(S1630="","خارج السنة المالية",INDEX(القوائم!$D$2:$D$13,S1630)))</f>
        <v/>
      </c>
      <c r="E1630" s="22" t="n"/>
      <c r="F1630" s="23" t="n"/>
      <c r="G1630" s="23" t="n"/>
      <c r="H1630" s="22" t="n"/>
      <c r="I1630" s="19" t="n"/>
      <c r="J1630" s="21" t="n"/>
      <c r="K1630" s="19" t="n"/>
      <c r="L1630" s="19" t="n"/>
      <c r="M1630" s="21" t="n"/>
      <c r="N1630" s="22" t="n"/>
      <c r="O1630" s="24">
        <f>IF(A1630&lt;&gt;"عهدة","",SUMIFS($G$8:$G$5007,$B$8:$B$5007,B1630,$A$8:$A$5007,"مصروف",$I$8:$I$5007,"&lt;&gt;مرفوض"))</f>
        <v/>
      </c>
      <c r="P1630" s="25">
        <f>IF(A1630&lt;&gt;"عهدة","",N(F1630)-O1630)</f>
        <v/>
      </c>
      <c r="Q1630" s="26">
        <f>IF(A1630="","",IF(A1630="عهدة",IF(N(F1630)=0,"⚠ أدخل قيمة العهدة",IF(P1630&lt;0,"⛔ عجز / زيادة مصروفات "&amp;TEXT(-P1630,"#,##0"),IF(COUNTIFS($B$8:$B$5007,B1630,$A$8:$A$5007,"مصروف",$I$8:$I$5007,"&lt;&gt;مرفوض",$K$8:$K$5007,"&lt;&gt;نعم")&gt;0,"⚠ "&amp;COUNTIFS($B$8:$B$5007,B1630,$A$8:$A$5007,"مصروف",$I$8:$I$5007,"&lt;&gt;مرفوض",$K$8:$K$5007,"&lt;&gt;نعم")&amp;" مصروف غير مسوى",IF(L1630="تمت التسوية",IF(P1630=0,"✔ متوازنة وتمت التسوية","✔ تمت التسوية – متبقي "&amp;TEXT(P1630,"#,##0")),IF(P1630&gt;0,"متبقي "&amp;TEXT(P1630,"#,##0"),"✔ متوازنة"))))),IF(R1630=0,"⚠ أضف سطر عهدة أولًا",IF(OR(C1630="",N(G1630)=0),"⚠ أكمل التاريخ والقيمة",IF(S1630="","⚠ التاريخ خارج السنة المالية",IF(H1630="","⚠ اختر بند الموازنة",IF(I1630="مرفوض","✖ مرفوض من المدير",IF(I1630&lt;&gt;"موافق","⏳ بانتظار موافقة المدير",IF(K1630&lt;&gt;"نعم","⚠ غير مسوى مع الحسابات","✔ معتمد ومسوى")))))))))</f>
        <v/>
      </c>
      <c r="R1630">
        <f>N(R1629)+IF(A1630="عهدة",1,0)</f>
        <v/>
      </c>
      <c r="S1630">
        <f>IF(C1630="","",IF(AND(C1630&gt;=DATE(2026,9,1),C1630&lt;=DATE(2027,8,31)),(YEAR(C1630)-2026)*12+MONTH(C1630)-8,""))</f>
        <v/>
      </c>
      <c r="T1630">
        <f>IF(AND(A1630="مصروف",R1630&gt;0,I1630="موافق",S1630&lt;&gt;"",H1630&lt;&gt;""),N(G1630),0)</f>
        <v/>
      </c>
    </row>
    <row r="1631">
      <c r="A1631" s="19" t="n"/>
      <c r="B1631" s="20">
        <f>IF(A1631="","",IF(R1631=0,"⚠ أضف سطر عهدة أولًا","DMT-"&amp;TEXT(R1631,"000")))</f>
        <v/>
      </c>
      <c r="C1631" s="21" t="n"/>
      <c r="D1631" s="20">
        <f>IF(C1631="","",IF(S1631="","خارج السنة المالية",INDEX(القوائم!$D$2:$D$13,S1631)))</f>
        <v/>
      </c>
      <c r="E1631" s="22" t="n"/>
      <c r="F1631" s="23" t="n"/>
      <c r="G1631" s="23" t="n"/>
      <c r="H1631" s="22" t="n"/>
      <c r="I1631" s="19" t="n"/>
      <c r="J1631" s="21" t="n"/>
      <c r="K1631" s="19" t="n"/>
      <c r="L1631" s="19" t="n"/>
      <c r="M1631" s="21" t="n"/>
      <c r="N1631" s="22" t="n"/>
      <c r="O1631" s="24">
        <f>IF(A1631&lt;&gt;"عهدة","",SUMIFS($G$8:$G$5007,$B$8:$B$5007,B1631,$A$8:$A$5007,"مصروف",$I$8:$I$5007,"&lt;&gt;مرفوض"))</f>
        <v/>
      </c>
      <c r="P1631" s="25">
        <f>IF(A1631&lt;&gt;"عهدة","",N(F1631)-O1631)</f>
        <v/>
      </c>
      <c r="Q1631" s="26">
        <f>IF(A1631="","",IF(A1631="عهدة",IF(N(F1631)=0,"⚠ أدخل قيمة العهدة",IF(P1631&lt;0,"⛔ عجز / زيادة مصروفات "&amp;TEXT(-P1631,"#,##0"),IF(COUNTIFS($B$8:$B$5007,B1631,$A$8:$A$5007,"مصروف",$I$8:$I$5007,"&lt;&gt;مرفوض",$K$8:$K$5007,"&lt;&gt;نعم")&gt;0,"⚠ "&amp;COUNTIFS($B$8:$B$5007,B1631,$A$8:$A$5007,"مصروف",$I$8:$I$5007,"&lt;&gt;مرفوض",$K$8:$K$5007,"&lt;&gt;نعم")&amp;" مصروف غير مسوى",IF(L1631="تمت التسوية",IF(P1631=0,"✔ متوازنة وتمت التسوية","✔ تمت التسوية – متبقي "&amp;TEXT(P1631,"#,##0")),IF(P1631&gt;0,"متبقي "&amp;TEXT(P1631,"#,##0"),"✔ متوازنة"))))),IF(R1631=0,"⚠ أضف سطر عهدة أولًا",IF(OR(C1631="",N(G1631)=0),"⚠ أكمل التاريخ والقيمة",IF(S1631="","⚠ التاريخ خارج السنة المالية",IF(H1631="","⚠ اختر بند الموازنة",IF(I1631="مرفوض","✖ مرفوض من المدير",IF(I1631&lt;&gt;"موافق","⏳ بانتظار موافقة المدير",IF(K1631&lt;&gt;"نعم","⚠ غير مسوى مع الحسابات","✔ معتمد ومسوى")))))))))</f>
        <v/>
      </c>
      <c r="R1631">
        <f>N(R1630)+IF(A1631="عهدة",1,0)</f>
        <v/>
      </c>
      <c r="S1631">
        <f>IF(C1631="","",IF(AND(C1631&gt;=DATE(2026,9,1),C1631&lt;=DATE(2027,8,31)),(YEAR(C1631)-2026)*12+MONTH(C1631)-8,""))</f>
        <v/>
      </c>
      <c r="T1631">
        <f>IF(AND(A1631="مصروف",R1631&gt;0,I1631="موافق",S1631&lt;&gt;"",H1631&lt;&gt;""),N(G1631),0)</f>
        <v/>
      </c>
    </row>
    <row r="1632">
      <c r="A1632" s="19" t="n"/>
      <c r="B1632" s="20">
        <f>IF(A1632="","",IF(R1632=0,"⚠ أضف سطر عهدة أولًا","DMT-"&amp;TEXT(R1632,"000")))</f>
        <v/>
      </c>
      <c r="C1632" s="21" t="n"/>
      <c r="D1632" s="20">
        <f>IF(C1632="","",IF(S1632="","خارج السنة المالية",INDEX(القوائم!$D$2:$D$13,S1632)))</f>
        <v/>
      </c>
      <c r="E1632" s="22" t="n"/>
      <c r="F1632" s="23" t="n"/>
      <c r="G1632" s="23" t="n"/>
      <c r="H1632" s="22" t="n"/>
      <c r="I1632" s="19" t="n"/>
      <c r="J1632" s="21" t="n"/>
      <c r="K1632" s="19" t="n"/>
      <c r="L1632" s="19" t="n"/>
      <c r="M1632" s="21" t="n"/>
      <c r="N1632" s="22" t="n"/>
      <c r="O1632" s="24">
        <f>IF(A1632&lt;&gt;"عهدة","",SUMIFS($G$8:$G$5007,$B$8:$B$5007,B1632,$A$8:$A$5007,"مصروف",$I$8:$I$5007,"&lt;&gt;مرفوض"))</f>
        <v/>
      </c>
      <c r="P1632" s="25">
        <f>IF(A1632&lt;&gt;"عهدة","",N(F1632)-O1632)</f>
        <v/>
      </c>
      <c r="Q1632" s="26">
        <f>IF(A1632="","",IF(A1632="عهدة",IF(N(F1632)=0,"⚠ أدخل قيمة العهدة",IF(P1632&lt;0,"⛔ عجز / زيادة مصروفات "&amp;TEXT(-P1632,"#,##0"),IF(COUNTIFS($B$8:$B$5007,B1632,$A$8:$A$5007,"مصروف",$I$8:$I$5007,"&lt;&gt;مرفوض",$K$8:$K$5007,"&lt;&gt;نعم")&gt;0,"⚠ "&amp;COUNTIFS($B$8:$B$5007,B1632,$A$8:$A$5007,"مصروف",$I$8:$I$5007,"&lt;&gt;مرفوض",$K$8:$K$5007,"&lt;&gt;نعم")&amp;" مصروف غير مسوى",IF(L1632="تمت التسوية",IF(P1632=0,"✔ متوازنة وتمت التسوية","✔ تمت التسوية – متبقي "&amp;TEXT(P1632,"#,##0")),IF(P1632&gt;0,"متبقي "&amp;TEXT(P1632,"#,##0"),"✔ متوازنة"))))),IF(R1632=0,"⚠ أضف سطر عهدة أولًا",IF(OR(C1632="",N(G1632)=0),"⚠ أكمل التاريخ والقيمة",IF(S1632="","⚠ التاريخ خارج السنة المالية",IF(H1632="","⚠ اختر بند الموازنة",IF(I1632="مرفوض","✖ مرفوض من المدير",IF(I1632&lt;&gt;"موافق","⏳ بانتظار موافقة المدير",IF(K1632&lt;&gt;"نعم","⚠ غير مسوى مع الحسابات","✔ معتمد ومسوى")))))))))</f>
        <v/>
      </c>
      <c r="R1632">
        <f>N(R1631)+IF(A1632="عهدة",1,0)</f>
        <v/>
      </c>
      <c r="S1632">
        <f>IF(C1632="","",IF(AND(C1632&gt;=DATE(2026,9,1),C1632&lt;=DATE(2027,8,31)),(YEAR(C1632)-2026)*12+MONTH(C1632)-8,""))</f>
        <v/>
      </c>
      <c r="T1632">
        <f>IF(AND(A1632="مصروف",R1632&gt;0,I1632="موافق",S1632&lt;&gt;"",H1632&lt;&gt;""),N(G1632),0)</f>
        <v/>
      </c>
    </row>
    <row r="1633">
      <c r="A1633" s="19" t="n"/>
      <c r="B1633" s="20">
        <f>IF(A1633="","",IF(R1633=0,"⚠ أضف سطر عهدة أولًا","DMT-"&amp;TEXT(R1633,"000")))</f>
        <v/>
      </c>
      <c r="C1633" s="21" t="n"/>
      <c r="D1633" s="20">
        <f>IF(C1633="","",IF(S1633="","خارج السنة المالية",INDEX(القوائم!$D$2:$D$13,S1633)))</f>
        <v/>
      </c>
      <c r="E1633" s="22" t="n"/>
      <c r="F1633" s="23" t="n"/>
      <c r="G1633" s="23" t="n"/>
      <c r="H1633" s="22" t="n"/>
      <c r="I1633" s="19" t="n"/>
      <c r="J1633" s="21" t="n"/>
      <c r="K1633" s="19" t="n"/>
      <c r="L1633" s="19" t="n"/>
      <c r="M1633" s="21" t="n"/>
      <c r="N1633" s="22" t="n"/>
      <c r="O1633" s="24">
        <f>IF(A1633&lt;&gt;"عهدة","",SUMIFS($G$8:$G$5007,$B$8:$B$5007,B1633,$A$8:$A$5007,"مصروف",$I$8:$I$5007,"&lt;&gt;مرفوض"))</f>
        <v/>
      </c>
      <c r="P1633" s="25">
        <f>IF(A1633&lt;&gt;"عهدة","",N(F1633)-O1633)</f>
        <v/>
      </c>
      <c r="Q1633" s="26">
        <f>IF(A1633="","",IF(A1633="عهدة",IF(N(F1633)=0,"⚠ أدخل قيمة العهدة",IF(P1633&lt;0,"⛔ عجز / زيادة مصروفات "&amp;TEXT(-P1633,"#,##0"),IF(COUNTIFS($B$8:$B$5007,B1633,$A$8:$A$5007,"مصروف",$I$8:$I$5007,"&lt;&gt;مرفوض",$K$8:$K$5007,"&lt;&gt;نعم")&gt;0,"⚠ "&amp;COUNTIFS($B$8:$B$5007,B1633,$A$8:$A$5007,"مصروف",$I$8:$I$5007,"&lt;&gt;مرفوض",$K$8:$K$5007,"&lt;&gt;نعم")&amp;" مصروف غير مسوى",IF(L1633="تمت التسوية",IF(P1633=0,"✔ متوازنة وتمت التسوية","✔ تمت التسوية – متبقي "&amp;TEXT(P1633,"#,##0")),IF(P1633&gt;0,"متبقي "&amp;TEXT(P1633,"#,##0"),"✔ متوازنة"))))),IF(R1633=0,"⚠ أضف سطر عهدة أولًا",IF(OR(C1633="",N(G1633)=0),"⚠ أكمل التاريخ والقيمة",IF(S1633="","⚠ التاريخ خارج السنة المالية",IF(H1633="","⚠ اختر بند الموازنة",IF(I1633="مرفوض","✖ مرفوض من المدير",IF(I1633&lt;&gt;"موافق","⏳ بانتظار موافقة المدير",IF(K1633&lt;&gt;"نعم","⚠ غير مسوى مع الحسابات","✔ معتمد ومسوى")))))))))</f>
        <v/>
      </c>
      <c r="R1633">
        <f>N(R1632)+IF(A1633="عهدة",1,0)</f>
        <v/>
      </c>
      <c r="S1633">
        <f>IF(C1633="","",IF(AND(C1633&gt;=DATE(2026,9,1),C1633&lt;=DATE(2027,8,31)),(YEAR(C1633)-2026)*12+MONTH(C1633)-8,""))</f>
        <v/>
      </c>
      <c r="T1633">
        <f>IF(AND(A1633="مصروف",R1633&gt;0,I1633="موافق",S1633&lt;&gt;"",H1633&lt;&gt;""),N(G1633),0)</f>
        <v/>
      </c>
    </row>
    <row r="1634">
      <c r="A1634" s="19" t="n"/>
      <c r="B1634" s="20">
        <f>IF(A1634="","",IF(R1634=0,"⚠ أضف سطر عهدة أولًا","DMT-"&amp;TEXT(R1634,"000")))</f>
        <v/>
      </c>
      <c r="C1634" s="21" t="n"/>
      <c r="D1634" s="20">
        <f>IF(C1634="","",IF(S1634="","خارج السنة المالية",INDEX(القوائم!$D$2:$D$13,S1634)))</f>
        <v/>
      </c>
      <c r="E1634" s="22" t="n"/>
      <c r="F1634" s="23" t="n"/>
      <c r="G1634" s="23" t="n"/>
      <c r="H1634" s="22" t="n"/>
      <c r="I1634" s="19" t="n"/>
      <c r="J1634" s="21" t="n"/>
      <c r="K1634" s="19" t="n"/>
      <c r="L1634" s="19" t="n"/>
      <c r="M1634" s="21" t="n"/>
      <c r="N1634" s="22" t="n"/>
      <c r="O1634" s="24">
        <f>IF(A1634&lt;&gt;"عهدة","",SUMIFS($G$8:$G$5007,$B$8:$B$5007,B1634,$A$8:$A$5007,"مصروف",$I$8:$I$5007,"&lt;&gt;مرفوض"))</f>
        <v/>
      </c>
      <c r="P1634" s="25">
        <f>IF(A1634&lt;&gt;"عهدة","",N(F1634)-O1634)</f>
        <v/>
      </c>
      <c r="Q1634" s="26">
        <f>IF(A1634="","",IF(A1634="عهدة",IF(N(F1634)=0,"⚠ أدخل قيمة العهدة",IF(P1634&lt;0,"⛔ عجز / زيادة مصروفات "&amp;TEXT(-P1634,"#,##0"),IF(COUNTIFS($B$8:$B$5007,B1634,$A$8:$A$5007,"مصروف",$I$8:$I$5007,"&lt;&gt;مرفوض",$K$8:$K$5007,"&lt;&gt;نعم")&gt;0,"⚠ "&amp;COUNTIFS($B$8:$B$5007,B1634,$A$8:$A$5007,"مصروف",$I$8:$I$5007,"&lt;&gt;مرفوض",$K$8:$K$5007,"&lt;&gt;نعم")&amp;" مصروف غير مسوى",IF(L1634="تمت التسوية",IF(P1634=0,"✔ متوازنة وتمت التسوية","✔ تمت التسوية – متبقي "&amp;TEXT(P1634,"#,##0")),IF(P1634&gt;0,"متبقي "&amp;TEXT(P1634,"#,##0"),"✔ متوازنة"))))),IF(R1634=0,"⚠ أضف سطر عهدة أولًا",IF(OR(C1634="",N(G1634)=0),"⚠ أكمل التاريخ والقيمة",IF(S1634="","⚠ التاريخ خارج السنة المالية",IF(H1634="","⚠ اختر بند الموازنة",IF(I1634="مرفوض","✖ مرفوض من المدير",IF(I1634&lt;&gt;"موافق","⏳ بانتظار موافقة المدير",IF(K1634&lt;&gt;"نعم","⚠ غير مسوى مع الحسابات","✔ معتمد ومسوى")))))))))</f>
        <v/>
      </c>
      <c r="R1634">
        <f>N(R1633)+IF(A1634="عهدة",1,0)</f>
        <v/>
      </c>
      <c r="S1634">
        <f>IF(C1634="","",IF(AND(C1634&gt;=DATE(2026,9,1),C1634&lt;=DATE(2027,8,31)),(YEAR(C1634)-2026)*12+MONTH(C1634)-8,""))</f>
        <v/>
      </c>
      <c r="T1634">
        <f>IF(AND(A1634="مصروف",R1634&gt;0,I1634="موافق",S1634&lt;&gt;"",H1634&lt;&gt;""),N(G1634),0)</f>
        <v/>
      </c>
    </row>
    <row r="1635">
      <c r="A1635" s="19" t="n"/>
      <c r="B1635" s="20">
        <f>IF(A1635="","",IF(R1635=0,"⚠ أضف سطر عهدة أولًا","DMT-"&amp;TEXT(R1635,"000")))</f>
        <v/>
      </c>
      <c r="C1635" s="21" t="n"/>
      <c r="D1635" s="20">
        <f>IF(C1635="","",IF(S1635="","خارج السنة المالية",INDEX(القوائم!$D$2:$D$13,S1635)))</f>
        <v/>
      </c>
      <c r="E1635" s="22" t="n"/>
      <c r="F1635" s="23" t="n"/>
      <c r="G1635" s="23" t="n"/>
      <c r="H1635" s="22" t="n"/>
      <c r="I1635" s="19" t="n"/>
      <c r="J1635" s="21" t="n"/>
      <c r="K1635" s="19" t="n"/>
      <c r="L1635" s="19" t="n"/>
      <c r="M1635" s="21" t="n"/>
      <c r="N1635" s="22" t="n"/>
      <c r="O1635" s="24">
        <f>IF(A1635&lt;&gt;"عهدة","",SUMIFS($G$8:$G$5007,$B$8:$B$5007,B1635,$A$8:$A$5007,"مصروف",$I$8:$I$5007,"&lt;&gt;مرفوض"))</f>
        <v/>
      </c>
      <c r="P1635" s="25">
        <f>IF(A1635&lt;&gt;"عهدة","",N(F1635)-O1635)</f>
        <v/>
      </c>
      <c r="Q1635" s="26">
        <f>IF(A1635="","",IF(A1635="عهدة",IF(N(F1635)=0,"⚠ أدخل قيمة العهدة",IF(P1635&lt;0,"⛔ عجز / زيادة مصروفات "&amp;TEXT(-P1635,"#,##0"),IF(COUNTIFS($B$8:$B$5007,B1635,$A$8:$A$5007,"مصروف",$I$8:$I$5007,"&lt;&gt;مرفوض",$K$8:$K$5007,"&lt;&gt;نعم")&gt;0,"⚠ "&amp;COUNTIFS($B$8:$B$5007,B1635,$A$8:$A$5007,"مصروف",$I$8:$I$5007,"&lt;&gt;مرفوض",$K$8:$K$5007,"&lt;&gt;نعم")&amp;" مصروف غير مسوى",IF(L1635="تمت التسوية",IF(P1635=0,"✔ متوازنة وتمت التسوية","✔ تمت التسوية – متبقي "&amp;TEXT(P1635,"#,##0")),IF(P1635&gt;0,"متبقي "&amp;TEXT(P1635,"#,##0"),"✔ متوازنة"))))),IF(R1635=0,"⚠ أضف سطر عهدة أولًا",IF(OR(C1635="",N(G1635)=0),"⚠ أكمل التاريخ والقيمة",IF(S1635="","⚠ التاريخ خارج السنة المالية",IF(H1635="","⚠ اختر بند الموازنة",IF(I1635="مرفوض","✖ مرفوض من المدير",IF(I1635&lt;&gt;"موافق","⏳ بانتظار موافقة المدير",IF(K1635&lt;&gt;"نعم","⚠ غير مسوى مع الحسابات","✔ معتمد ومسوى")))))))))</f>
        <v/>
      </c>
      <c r="R1635">
        <f>N(R1634)+IF(A1635="عهدة",1,0)</f>
        <v/>
      </c>
      <c r="S1635">
        <f>IF(C1635="","",IF(AND(C1635&gt;=DATE(2026,9,1),C1635&lt;=DATE(2027,8,31)),(YEAR(C1635)-2026)*12+MONTH(C1635)-8,""))</f>
        <v/>
      </c>
      <c r="T1635">
        <f>IF(AND(A1635="مصروف",R1635&gt;0,I1635="موافق",S1635&lt;&gt;"",H1635&lt;&gt;""),N(G1635),0)</f>
        <v/>
      </c>
    </row>
    <row r="1636">
      <c r="A1636" s="19" t="n"/>
      <c r="B1636" s="20">
        <f>IF(A1636="","",IF(R1636=0,"⚠ أضف سطر عهدة أولًا","DMT-"&amp;TEXT(R1636,"000")))</f>
        <v/>
      </c>
      <c r="C1636" s="21" t="n"/>
      <c r="D1636" s="20">
        <f>IF(C1636="","",IF(S1636="","خارج السنة المالية",INDEX(القوائم!$D$2:$D$13,S1636)))</f>
        <v/>
      </c>
      <c r="E1636" s="22" t="n"/>
      <c r="F1636" s="23" t="n"/>
      <c r="G1636" s="23" t="n"/>
      <c r="H1636" s="22" t="n"/>
      <c r="I1636" s="19" t="n"/>
      <c r="J1636" s="21" t="n"/>
      <c r="K1636" s="19" t="n"/>
      <c r="L1636" s="19" t="n"/>
      <c r="M1636" s="21" t="n"/>
      <c r="N1636" s="22" t="n"/>
      <c r="O1636" s="24">
        <f>IF(A1636&lt;&gt;"عهدة","",SUMIFS($G$8:$G$5007,$B$8:$B$5007,B1636,$A$8:$A$5007,"مصروف",$I$8:$I$5007,"&lt;&gt;مرفوض"))</f>
        <v/>
      </c>
      <c r="P1636" s="25">
        <f>IF(A1636&lt;&gt;"عهدة","",N(F1636)-O1636)</f>
        <v/>
      </c>
      <c r="Q1636" s="26">
        <f>IF(A1636="","",IF(A1636="عهدة",IF(N(F1636)=0,"⚠ أدخل قيمة العهدة",IF(P1636&lt;0,"⛔ عجز / زيادة مصروفات "&amp;TEXT(-P1636,"#,##0"),IF(COUNTIFS($B$8:$B$5007,B1636,$A$8:$A$5007,"مصروف",$I$8:$I$5007,"&lt;&gt;مرفوض",$K$8:$K$5007,"&lt;&gt;نعم")&gt;0,"⚠ "&amp;COUNTIFS($B$8:$B$5007,B1636,$A$8:$A$5007,"مصروف",$I$8:$I$5007,"&lt;&gt;مرفوض",$K$8:$K$5007,"&lt;&gt;نعم")&amp;" مصروف غير مسوى",IF(L1636="تمت التسوية",IF(P1636=0,"✔ متوازنة وتمت التسوية","✔ تمت التسوية – متبقي "&amp;TEXT(P1636,"#,##0")),IF(P1636&gt;0,"متبقي "&amp;TEXT(P1636,"#,##0"),"✔ متوازنة"))))),IF(R1636=0,"⚠ أضف سطر عهدة أولًا",IF(OR(C1636="",N(G1636)=0),"⚠ أكمل التاريخ والقيمة",IF(S1636="","⚠ التاريخ خارج السنة المالية",IF(H1636="","⚠ اختر بند الموازنة",IF(I1636="مرفوض","✖ مرفوض من المدير",IF(I1636&lt;&gt;"موافق","⏳ بانتظار موافقة المدير",IF(K1636&lt;&gt;"نعم","⚠ غير مسوى مع الحسابات","✔ معتمد ومسوى")))))))))</f>
        <v/>
      </c>
      <c r="R1636">
        <f>N(R1635)+IF(A1636="عهدة",1,0)</f>
        <v/>
      </c>
      <c r="S1636">
        <f>IF(C1636="","",IF(AND(C1636&gt;=DATE(2026,9,1),C1636&lt;=DATE(2027,8,31)),(YEAR(C1636)-2026)*12+MONTH(C1636)-8,""))</f>
        <v/>
      </c>
      <c r="T1636">
        <f>IF(AND(A1636="مصروف",R1636&gt;0,I1636="موافق",S1636&lt;&gt;"",H1636&lt;&gt;""),N(G1636),0)</f>
        <v/>
      </c>
    </row>
    <row r="1637">
      <c r="A1637" s="19" t="n"/>
      <c r="B1637" s="20">
        <f>IF(A1637="","",IF(R1637=0,"⚠ أضف سطر عهدة أولًا","DMT-"&amp;TEXT(R1637,"000")))</f>
        <v/>
      </c>
      <c r="C1637" s="21" t="n"/>
      <c r="D1637" s="20">
        <f>IF(C1637="","",IF(S1637="","خارج السنة المالية",INDEX(القوائم!$D$2:$D$13,S1637)))</f>
        <v/>
      </c>
      <c r="E1637" s="22" t="n"/>
      <c r="F1637" s="23" t="n"/>
      <c r="G1637" s="23" t="n"/>
      <c r="H1637" s="22" t="n"/>
      <c r="I1637" s="19" t="n"/>
      <c r="J1637" s="21" t="n"/>
      <c r="K1637" s="19" t="n"/>
      <c r="L1637" s="19" t="n"/>
      <c r="M1637" s="21" t="n"/>
      <c r="N1637" s="22" t="n"/>
      <c r="O1637" s="24">
        <f>IF(A1637&lt;&gt;"عهدة","",SUMIFS($G$8:$G$5007,$B$8:$B$5007,B1637,$A$8:$A$5007,"مصروف",$I$8:$I$5007,"&lt;&gt;مرفوض"))</f>
        <v/>
      </c>
      <c r="P1637" s="25">
        <f>IF(A1637&lt;&gt;"عهدة","",N(F1637)-O1637)</f>
        <v/>
      </c>
      <c r="Q1637" s="26">
        <f>IF(A1637="","",IF(A1637="عهدة",IF(N(F1637)=0,"⚠ أدخل قيمة العهدة",IF(P1637&lt;0,"⛔ عجز / زيادة مصروفات "&amp;TEXT(-P1637,"#,##0"),IF(COUNTIFS($B$8:$B$5007,B1637,$A$8:$A$5007,"مصروف",$I$8:$I$5007,"&lt;&gt;مرفوض",$K$8:$K$5007,"&lt;&gt;نعم")&gt;0,"⚠ "&amp;COUNTIFS($B$8:$B$5007,B1637,$A$8:$A$5007,"مصروف",$I$8:$I$5007,"&lt;&gt;مرفوض",$K$8:$K$5007,"&lt;&gt;نعم")&amp;" مصروف غير مسوى",IF(L1637="تمت التسوية",IF(P1637=0,"✔ متوازنة وتمت التسوية","✔ تمت التسوية – متبقي "&amp;TEXT(P1637,"#,##0")),IF(P1637&gt;0,"متبقي "&amp;TEXT(P1637,"#,##0"),"✔ متوازنة"))))),IF(R1637=0,"⚠ أضف سطر عهدة أولًا",IF(OR(C1637="",N(G1637)=0),"⚠ أكمل التاريخ والقيمة",IF(S1637="","⚠ التاريخ خارج السنة المالية",IF(H1637="","⚠ اختر بند الموازنة",IF(I1637="مرفوض","✖ مرفوض من المدير",IF(I1637&lt;&gt;"موافق","⏳ بانتظار موافقة المدير",IF(K1637&lt;&gt;"نعم","⚠ غير مسوى مع الحسابات","✔ معتمد ومسوى")))))))))</f>
        <v/>
      </c>
      <c r="R1637">
        <f>N(R1636)+IF(A1637="عهدة",1,0)</f>
        <v/>
      </c>
      <c r="S1637">
        <f>IF(C1637="","",IF(AND(C1637&gt;=DATE(2026,9,1),C1637&lt;=DATE(2027,8,31)),(YEAR(C1637)-2026)*12+MONTH(C1637)-8,""))</f>
        <v/>
      </c>
      <c r="T1637">
        <f>IF(AND(A1637="مصروف",R1637&gt;0,I1637="موافق",S1637&lt;&gt;"",H1637&lt;&gt;""),N(G1637),0)</f>
        <v/>
      </c>
    </row>
    <row r="1638">
      <c r="A1638" s="19" t="n"/>
      <c r="B1638" s="20">
        <f>IF(A1638="","",IF(R1638=0,"⚠ أضف سطر عهدة أولًا","DMT-"&amp;TEXT(R1638,"000")))</f>
        <v/>
      </c>
      <c r="C1638" s="21" t="n"/>
      <c r="D1638" s="20">
        <f>IF(C1638="","",IF(S1638="","خارج السنة المالية",INDEX(القوائم!$D$2:$D$13,S1638)))</f>
        <v/>
      </c>
      <c r="E1638" s="22" t="n"/>
      <c r="F1638" s="23" t="n"/>
      <c r="G1638" s="23" t="n"/>
      <c r="H1638" s="22" t="n"/>
      <c r="I1638" s="19" t="n"/>
      <c r="J1638" s="21" t="n"/>
      <c r="K1638" s="19" t="n"/>
      <c r="L1638" s="19" t="n"/>
      <c r="M1638" s="21" t="n"/>
      <c r="N1638" s="22" t="n"/>
      <c r="O1638" s="24">
        <f>IF(A1638&lt;&gt;"عهدة","",SUMIFS($G$8:$G$5007,$B$8:$B$5007,B1638,$A$8:$A$5007,"مصروف",$I$8:$I$5007,"&lt;&gt;مرفوض"))</f>
        <v/>
      </c>
      <c r="P1638" s="25">
        <f>IF(A1638&lt;&gt;"عهدة","",N(F1638)-O1638)</f>
        <v/>
      </c>
      <c r="Q1638" s="26">
        <f>IF(A1638="","",IF(A1638="عهدة",IF(N(F1638)=0,"⚠ أدخل قيمة العهدة",IF(P1638&lt;0,"⛔ عجز / زيادة مصروفات "&amp;TEXT(-P1638,"#,##0"),IF(COUNTIFS($B$8:$B$5007,B1638,$A$8:$A$5007,"مصروف",$I$8:$I$5007,"&lt;&gt;مرفوض",$K$8:$K$5007,"&lt;&gt;نعم")&gt;0,"⚠ "&amp;COUNTIFS($B$8:$B$5007,B1638,$A$8:$A$5007,"مصروف",$I$8:$I$5007,"&lt;&gt;مرفوض",$K$8:$K$5007,"&lt;&gt;نعم")&amp;" مصروف غير مسوى",IF(L1638="تمت التسوية",IF(P1638=0,"✔ متوازنة وتمت التسوية","✔ تمت التسوية – متبقي "&amp;TEXT(P1638,"#,##0")),IF(P1638&gt;0,"متبقي "&amp;TEXT(P1638,"#,##0"),"✔ متوازنة"))))),IF(R1638=0,"⚠ أضف سطر عهدة أولًا",IF(OR(C1638="",N(G1638)=0),"⚠ أكمل التاريخ والقيمة",IF(S1638="","⚠ التاريخ خارج السنة المالية",IF(H1638="","⚠ اختر بند الموازنة",IF(I1638="مرفوض","✖ مرفوض من المدير",IF(I1638&lt;&gt;"موافق","⏳ بانتظار موافقة المدير",IF(K1638&lt;&gt;"نعم","⚠ غير مسوى مع الحسابات","✔ معتمد ومسوى")))))))))</f>
        <v/>
      </c>
      <c r="R1638">
        <f>N(R1637)+IF(A1638="عهدة",1,0)</f>
        <v/>
      </c>
      <c r="S1638">
        <f>IF(C1638="","",IF(AND(C1638&gt;=DATE(2026,9,1),C1638&lt;=DATE(2027,8,31)),(YEAR(C1638)-2026)*12+MONTH(C1638)-8,""))</f>
        <v/>
      </c>
      <c r="T1638">
        <f>IF(AND(A1638="مصروف",R1638&gt;0,I1638="موافق",S1638&lt;&gt;"",H1638&lt;&gt;""),N(G1638),0)</f>
        <v/>
      </c>
    </row>
    <row r="1639">
      <c r="A1639" s="19" t="n"/>
      <c r="B1639" s="20">
        <f>IF(A1639="","",IF(R1639=0,"⚠ أضف سطر عهدة أولًا","DMT-"&amp;TEXT(R1639,"000")))</f>
        <v/>
      </c>
      <c r="C1639" s="21" t="n"/>
      <c r="D1639" s="20">
        <f>IF(C1639="","",IF(S1639="","خارج السنة المالية",INDEX(القوائم!$D$2:$D$13,S1639)))</f>
        <v/>
      </c>
      <c r="E1639" s="22" t="n"/>
      <c r="F1639" s="23" t="n"/>
      <c r="G1639" s="23" t="n"/>
      <c r="H1639" s="22" t="n"/>
      <c r="I1639" s="19" t="n"/>
      <c r="J1639" s="21" t="n"/>
      <c r="K1639" s="19" t="n"/>
      <c r="L1639" s="19" t="n"/>
      <c r="M1639" s="21" t="n"/>
      <c r="N1639" s="22" t="n"/>
      <c r="O1639" s="24">
        <f>IF(A1639&lt;&gt;"عهدة","",SUMIFS($G$8:$G$5007,$B$8:$B$5007,B1639,$A$8:$A$5007,"مصروف",$I$8:$I$5007,"&lt;&gt;مرفوض"))</f>
        <v/>
      </c>
      <c r="P1639" s="25">
        <f>IF(A1639&lt;&gt;"عهدة","",N(F1639)-O1639)</f>
        <v/>
      </c>
      <c r="Q1639" s="26">
        <f>IF(A1639="","",IF(A1639="عهدة",IF(N(F1639)=0,"⚠ أدخل قيمة العهدة",IF(P1639&lt;0,"⛔ عجز / زيادة مصروفات "&amp;TEXT(-P1639,"#,##0"),IF(COUNTIFS($B$8:$B$5007,B1639,$A$8:$A$5007,"مصروف",$I$8:$I$5007,"&lt;&gt;مرفوض",$K$8:$K$5007,"&lt;&gt;نعم")&gt;0,"⚠ "&amp;COUNTIFS($B$8:$B$5007,B1639,$A$8:$A$5007,"مصروف",$I$8:$I$5007,"&lt;&gt;مرفوض",$K$8:$K$5007,"&lt;&gt;نعم")&amp;" مصروف غير مسوى",IF(L1639="تمت التسوية",IF(P1639=0,"✔ متوازنة وتمت التسوية","✔ تمت التسوية – متبقي "&amp;TEXT(P1639,"#,##0")),IF(P1639&gt;0,"متبقي "&amp;TEXT(P1639,"#,##0"),"✔ متوازنة"))))),IF(R1639=0,"⚠ أضف سطر عهدة أولًا",IF(OR(C1639="",N(G1639)=0),"⚠ أكمل التاريخ والقيمة",IF(S1639="","⚠ التاريخ خارج السنة المالية",IF(H1639="","⚠ اختر بند الموازنة",IF(I1639="مرفوض","✖ مرفوض من المدير",IF(I1639&lt;&gt;"موافق","⏳ بانتظار موافقة المدير",IF(K1639&lt;&gt;"نعم","⚠ غير مسوى مع الحسابات","✔ معتمد ومسوى")))))))))</f>
        <v/>
      </c>
      <c r="R1639">
        <f>N(R1638)+IF(A1639="عهدة",1,0)</f>
        <v/>
      </c>
      <c r="S1639">
        <f>IF(C1639="","",IF(AND(C1639&gt;=DATE(2026,9,1),C1639&lt;=DATE(2027,8,31)),(YEAR(C1639)-2026)*12+MONTH(C1639)-8,""))</f>
        <v/>
      </c>
      <c r="T1639">
        <f>IF(AND(A1639="مصروف",R1639&gt;0,I1639="موافق",S1639&lt;&gt;"",H1639&lt;&gt;""),N(G1639),0)</f>
        <v/>
      </c>
    </row>
    <row r="1640">
      <c r="A1640" s="19" t="n"/>
      <c r="B1640" s="20">
        <f>IF(A1640="","",IF(R1640=0,"⚠ أضف سطر عهدة أولًا","DMT-"&amp;TEXT(R1640,"000")))</f>
        <v/>
      </c>
      <c r="C1640" s="21" t="n"/>
      <c r="D1640" s="20">
        <f>IF(C1640="","",IF(S1640="","خارج السنة المالية",INDEX(القوائم!$D$2:$D$13,S1640)))</f>
        <v/>
      </c>
      <c r="E1640" s="22" t="n"/>
      <c r="F1640" s="23" t="n"/>
      <c r="G1640" s="23" t="n"/>
      <c r="H1640" s="22" t="n"/>
      <c r="I1640" s="19" t="n"/>
      <c r="J1640" s="21" t="n"/>
      <c r="K1640" s="19" t="n"/>
      <c r="L1640" s="19" t="n"/>
      <c r="M1640" s="21" t="n"/>
      <c r="N1640" s="22" t="n"/>
      <c r="O1640" s="24">
        <f>IF(A1640&lt;&gt;"عهدة","",SUMIFS($G$8:$G$5007,$B$8:$B$5007,B1640,$A$8:$A$5007,"مصروف",$I$8:$I$5007,"&lt;&gt;مرفوض"))</f>
        <v/>
      </c>
      <c r="P1640" s="25">
        <f>IF(A1640&lt;&gt;"عهدة","",N(F1640)-O1640)</f>
        <v/>
      </c>
      <c r="Q1640" s="26">
        <f>IF(A1640="","",IF(A1640="عهدة",IF(N(F1640)=0,"⚠ أدخل قيمة العهدة",IF(P1640&lt;0,"⛔ عجز / زيادة مصروفات "&amp;TEXT(-P1640,"#,##0"),IF(COUNTIFS($B$8:$B$5007,B1640,$A$8:$A$5007,"مصروف",$I$8:$I$5007,"&lt;&gt;مرفوض",$K$8:$K$5007,"&lt;&gt;نعم")&gt;0,"⚠ "&amp;COUNTIFS($B$8:$B$5007,B1640,$A$8:$A$5007,"مصروف",$I$8:$I$5007,"&lt;&gt;مرفوض",$K$8:$K$5007,"&lt;&gt;نعم")&amp;" مصروف غير مسوى",IF(L1640="تمت التسوية",IF(P1640=0,"✔ متوازنة وتمت التسوية","✔ تمت التسوية – متبقي "&amp;TEXT(P1640,"#,##0")),IF(P1640&gt;0,"متبقي "&amp;TEXT(P1640,"#,##0"),"✔ متوازنة"))))),IF(R1640=0,"⚠ أضف سطر عهدة أولًا",IF(OR(C1640="",N(G1640)=0),"⚠ أكمل التاريخ والقيمة",IF(S1640="","⚠ التاريخ خارج السنة المالية",IF(H1640="","⚠ اختر بند الموازنة",IF(I1640="مرفوض","✖ مرفوض من المدير",IF(I1640&lt;&gt;"موافق","⏳ بانتظار موافقة المدير",IF(K1640&lt;&gt;"نعم","⚠ غير مسوى مع الحسابات","✔ معتمد ومسوى")))))))))</f>
        <v/>
      </c>
      <c r="R1640">
        <f>N(R1639)+IF(A1640="عهدة",1,0)</f>
        <v/>
      </c>
      <c r="S1640">
        <f>IF(C1640="","",IF(AND(C1640&gt;=DATE(2026,9,1),C1640&lt;=DATE(2027,8,31)),(YEAR(C1640)-2026)*12+MONTH(C1640)-8,""))</f>
        <v/>
      </c>
      <c r="T1640">
        <f>IF(AND(A1640="مصروف",R1640&gt;0,I1640="موافق",S1640&lt;&gt;"",H1640&lt;&gt;""),N(G1640),0)</f>
        <v/>
      </c>
    </row>
    <row r="1641">
      <c r="A1641" s="19" t="n"/>
      <c r="B1641" s="20">
        <f>IF(A1641="","",IF(R1641=0,"⚠ أضف سطر عهدة أولًا","DMT-"&amp;TEXT(R1641,"000")))</f>
        <v/>
      </c>
      <c r="C1641" s="21" t="n"/>
      <c r="D1641" s="20">
        <f>IF(C1641="","",IF(S1641="","خارج السنة المالية",INDEX(القوائم!$D$2:$D$13,S1641)))</f>
        <v/>
      </c>
      <c r="E1641" s="22" t="n"/>
      <c r="F1641" s="23" t="n"/>
      <c r="G1641" s="23" t="n"/>
      <c r="H1641" s="22" t="n"/>
      <c r="I1641" s="19" t="n"/>
      <c r="J1641" s="21" t="n"/>
      <c r="K1641" s="19" t="n"/>
      <c r="L1641" s="19" t="n"/>
      <c r="M1641" s="21" t="n"/>
      <c r="N1641" s="22" t="n"/>
      <c r="O1641" s="24">
        <f>IF(A1641&lt;&gt;"عهدة","",SUMIFS($G$8:$G$5007,$B$8:$B$5007,B1641,$A$8:$A$5007,"مصروف",$I$8:$I$5007,"&lt;&gt;مرفوض"))</f>
        <v/>
      </c>
      <c r="P1641" s="25">
        <f>IF(A1641&lt;&gt;"عهدة","",N(F1641)-O1641)</f>
        <v/>
      </c>
      <c r="Q1641" s="26">
        <f>IF(A1641="","",IF(A1641="عهدة",IF(N(F1641)=0,"⚠ أدخل قيمة العهدة",IF(P1641&lt;0,"⛔ عجز / زيادة مصروفات "&amp;TEXT(-P1641,"#,##0"),IF(COUNTIFS($B$8:$B$5007,B1641,$A$8:$A$5007,"مصروف",$I$8:$I$5007,"&lt;&gt;مرفوض",$K$8:$K$5007,"&lt;&gt;نعم")&gt;0,"⚠ "&amp;COUNTIFS($B$8:$B$5007,B1641,$A$8:$A$5007,"مصروف",$I$8:$I$5007,"&lt;&gt;مرفوض",$K$8:$K$5007,"&lt;&gt;نعم")&amp;" مصروف غير مسوى",IF(L1641="تمت التسوية",IF(P1641=0,"✔ متوازنة وتمت التسوية","✔ تمت التسوية – متبقي "&amp;TEXT(P1641,"#,##0")),IF(P1641&gt;0,"متبقي "&amp;TEXT(P1641,"#,##0"),"✔ متوازنة"))))),IF(R1641=0,"⚠ أضف سطر عهدة أولًا",IF(OR(C1641="",N(G1641)=0),"⚠ أكمل التاريخ والقيمة",IF(S1641="","⚠ التاريخ خارج السنة المالية",IF(H1641="","⚠ اختر بند الموازنة",IF(I1641="مرفوض","✖ مرفوض من المدير",IF(I1641&lt;&gt;"موافق","⏳ بانتظار موافقة المدير",IF(K1641&lt;&gt;"نعم","⚠ غير مسوى مع الحسابات","✔ معتمد ومسوى")))))))))</f>
        <v/>
      </c>
      <c r="R1641">
        <f>N(R1640)+IF(A1641="عهدة",1,0)</f>
        <v/>
      </c>
      <c r="S1641">
        <f>IF(C1641="","",IF(AND(C1641&gt;=DATE(2026,9,1),C1641&lt;=DATE(2027,8,31)),(YEAR(C1641)-2026)*12+MONTH(C1641)-8,""))</f>
        <v/>
      </c>
      <c r="T1641">
        <f>IF(AND(A1641="مصروف",R1641&gt;0,I1641="موافق",S1641&lt;&gt;"",H1641&lt;&gt;""),N(G1641),0)</f>
        <v/>
      </c>
    </row>
    <row r="1642">
      <c r="A1642" s="19" t="n"/>
      <c r="B1642" s="20">
        <f>IF(A1642="","",IF(R1642=0,"⚠ أضف سطر عهدة أولًا","DMT-"&amp;TEXT(R1642,"000")))</f>
        <v/>
      </c>
      <c r="C1642" s="21" t="n"/>
      <c r="D1642" s="20">
        <f>IF(C1642="","",IF(S1642="","خارج السنة المالية",INDEX(القوائم!$D$2:$D$13,S1642)))</f>
        <v/>
      </c>
      <c r="E1642" s="22" t="n"/>
      <c r="F1642" s="23" t="n"/>
      <c r="G1642" s="23" t="n"/>
      <c r="H1642" s="22" t="n"/>
      <c r="I1642" s="19" t="n"/>
      <c r="J1642" s="21" t="n"/>
      <c r="K1642" s="19" t="n"/>
      <c r="L1642" s="19" t="n"/>
      <c r="M1642" s="21" t="n"/>
      <c r="N1642" s="22" t="n"/>
      <c r="O1642" s="24">
        <f>IF(A1642&lt;&gt;"عهدة","",SUMIFS($G$8:$G$5007,$B$8:$B$5007,B1642,$A$8:$A$5007,"مصروف",$I$8:$I$5007,"&lt;&gt;مرفوض"))</f>
        <v/>
      </c>
      <c r="P1642" s="25">
        <f>IF(A1642&lt;&gt;"عهدة","",N(F1642)-O1642)</f>
        <v/>
      </c>
      <c r="Q1642" s="26">
        <f>IF(A1642="","",IF(A1642="عهدة",IF(N(F1642)=0,"⚠ أدخل قيمة العهدة",IF(P1642&lt;0,"⛔ عجز / زيادة مصروفات "&amp;TEXT(-P1642,"#,##0"),IF(COUNTIFS($B$8:$B$5007,B1642,$A$8:$A$5007,"مصروف",$I$8:$I$5007,"&lt;&gt;مرفوض",$K$8:$K$5007,"&lt;&gt;نعم")&gt;0,"⚠ "&amp;COUNTIFS($B$8:$B$5007,B1642,$A$8:$A$5007,"مصروف",$I$8:$I$5007,"&lt;&gt;مرفوض",$K$8:$K$5007,"&lt;&gt;نعم")&amp;" مصروف غير مسوى",IF(L1642="تمت التسوية",IF(P1642=0,"✔ متوازنة وتمت التسوية","✔ تمت التسوية – متبقي "&amp;TEXT(P1642,"#,##0")),IF(P1642&gt;0,"متبقي "&amp;TEXT(P1642,"#,##0"),"✔ متوازنة"))))),IF(R1642=0,"⚠ أضف سطر عهدة أولًا",IF(OR(C1642="",N(G1642)=0),"⚠ أكمل التاريخ والقيمة",IF(S1642="","⚠ التاريخ خارج السنة المالية",IF(H1642="","⚠ اختر بند الموازنة",IF(I1642="مرفوض","✖ مرفوض من المدير",IF(I1642&lt;&gt;"موافق","⏳ بانتظار موافقة المدير",IF(K1642&lt;&gt;"نعم","⚠ غير مسوى مع الحسابات","✔ معتمد ومسوى")))))))))</f>
        <v/>
      </c>
      <c r="R1642">
        <f>N(R1641)+IF(A1642="عهدة",1,0)</f>
        <v/>
      </c>
      <c r="S1642">
        <f>IF(C1642="","",IF(AND(C1642&gt;=DATE(2026,9,1),C1642&lt;=DATE(2027,8,31)),(YEAR(C1642)-2026)*12+MONTH(C1642)-8,""))</f>
        <v/>
      </c>
      <c r="T1642">
        <f>IF(AND(A1642="مصروف",R1642&gt;0,I1642="موافق",S1642&lt;&gt;"",H1642&lt;&gt;""),N(G1642),0)</f>
        <v/>
      </c>
    </row>
    <row r="1643">
      <c r="A1643" s="19" t="n"/>
      <c r="B1643" s="20">
        <f>IF(A1643="","",IF(R1643=0,"⚠ أضف سطر عهدة أولًا","DMT-"&amp;TEXT(R1643,"000")))</f>
        <v/>
      </c>
      <c r="C1643" s="21" t="n"/>
      <c r="D1643" s="20">
        <f>IF(C1643="","",IF(S1643="","خارج السنة المالية",INDEX(القوائم!$D$2:$D$13,S1643)))</f>
        <v/>
      </c>
      <c r="E1643" s="22" t="n"/>
      <c r="F1643" s="23" t="n"/>
      <c r="G1643" s="23" t="n"/>
      <c r="H1643" s="22" t="n"/>
      <c r="I1643" s="19" t="n"/>
      <c r="J1643" s="21" t="n"/>
      <c r="K1643" s="19" t="n"/>
      <c r="L1643" s="19" t="n"/>
      <c r="M1643" s="21" t="n"/>
      <c r="N1643" s="22" t="n"/>
      <c r="O1643" s="24">
        <f>IF(A1643&lt;&gt;"عهدة","",SUMIFS($G$8:$G$5007,$B$8:$B$5007,B1643,$A$8:$A$5007,"مصروف",$I$8:$I$5007,"&lt;&gt;مرفوض"))</f>
        <v/>
      </c>
      <c r="P1643" s="25">
        <f>IF(A1643&lt;&gt;"عهدة","",N(F1643)-O1643)</f>
        <v/>
      </c>
      <c r="Q1643" s="26">
        <f>IF(A1643="","",IF(A1643="عهدة",IF(N(F1643)=0,"⚠ أدخل قيمة العهدة",IF(P1643&lt;0,"⛔ عجز / زيادة مصروفات "&amp;TEXT(-P1643,"#,##0"),IF(COUNTIFS($B$8:$B$5007,B1643,$A$8:$A$5007,"مصروف",$I$8:$I$5007,"&lt;&gt;مرفوض",$K$8:$K$5007,"&lt;&gt;نعم")&gt;0,"⚠ "&amp;COUNTIFS($B$8:$B$5007,B1643,$A$8:$A$5007,"مصروف",$I$8:$I$5007,"&lt;&gt;مرفوض",$K$8:$K$5007,"&lt;&gt;نعم")&amp;" مصروف غير مسوى",IF(L1643="تمت التسوية",IF(P1643=0,"✔ متوازنة وتمت التسوية","✔ تمت التسوية – متبقي "&amp;TEXT(P1643,"#,##0")),IF(P1643&gt;0,"متبقي "&amp;TEXT(P1643,"#,##0"),"✔ متوازنة"))))),IF(R1643=0,"⚠ أضف سطر عهدة أولًا",IF(OR(C1643="",N(G1643)=0),"⚠ أكمل التاريخ والقيمة",IF(S1643="","⚠ التاريخ خارج السنة المالية",IF(H1643="","⚠ اختر بند الموازنة",IF(I1643="مرفوض","✖ مرفوض من المدير",IF(I1643&lt;&gt;"موافق","⏳ بانتظار موافقة المدير",IF(K1643&lt;&gt;"نعم","⚠ غير مسوى مع الحسابات","✔ معتمد ومسوى")))))))))</f>
        <v/>
      </c>
      <c r="R1643">
        <f>N(R1642)+IF(A1643="عهدة",1,0)</f>
        <v/>
      </c>
      <c r="S1643">
        <f>IF(C1643="","",IF(AND(C1643&gt;=DATE(2026,9,1),C1643&lt;=DATE(2027,8,31)),(YEAR(C1643)-2026)*12+MONTH(C1643)-8,""))</f>
        <v/>
      </c>
      <c r="T1643">
        <f>IF(AND(A1643="مصروف",R1643&gt;0,I1643="موافق",S1643&lt;&gt;"",H1643&lt;&gt;""),N(G1643),0)</f>
        <v/>
      </c>
    </row>
    <row r="1644">
      <c r="A1644" s="19" t="n"/>
      <c r="B1644" s="20">
        <f>IF(A1644="","",IF(R1644=0,"⚠ أضف سطر عهدة أولًا","DMT-"&amp;TEXT(R1644,"000")))</f>
        <v/>
      </c>
      <c r="C1644" s="21" t="n"/>
      <c r="D1644" s="20">
        <f>IF(C1644="","",IF(S1644="","خارج السنة المالية",INDEX(القوائم!$D$2:$D$13,S1644)))</f>
        <v/>
      </c>
      <c r="E1644" s="22" t="n"/>
      <c r="F1644" s="23" t="n"/>
      <c r="G1644" s="23" t="n"/>
      <c r="H1644" s="22" t="n"/>
      <c r="I1644" s="19" t="n"/>
      <c r="J1644" s="21" t="n"/>
      <c r="K1644" s="19" t="n"/>
      <c r="L1644" s="19" t="n"/>
      <c r="M1644" s="21" t="n"/>
      <c r="N1644" s="22" t="n"/>
      <c r="O1644" s="24">
        <f>IF(A1644&lt;&gt;"عهدة","",SUMIFS($G$8:$G$5007,$B$8:$B$5007,B1644,$A$8:$A$5007,"مصروف",$I$8:$I$5007,"&lt;&gt;مرفوض"))</f>
        <v/>
      </c>
      <c r="P1644" s="25">
        <f>IF(A1644&lt;&gt;"عهدة","",N(F1644)-O1644)</f>
        <v/>
      </c>
      <c r="Q1644" s="26">
        <f>IF(A1644="","",IF(A1644="عهدة",IF(N(F1644)=0,"⚠ أدخل قيمة العهدة",IF(P1644&lt;0,"⛔ عجز / زيادة مصروفات "&amp;TEXT(-P1644,"#,##0"),IF(COUNTIFS($B$8:$B$5007,B1644,$A$8:$A$5007,"مصروف",$I$8:$I$5007,"&lt;&gt;مرفوض",$K$8:$K$5007,"&lt;&gt;نعم")&gt;0,"⚠ "&amp;COUNTIFS($B$8:$B$5007,B1644,$A$8:$A$5007,"مصروف",$I$8:$I$5007,"&lt;&gt;مرفوض",$K$8:$K$5007,"&lt;&gt;نعم")&amp;" مصروف غير مسوى",IF(L1644="تمت التسوية",IF(P1644=0,"✔ متوازنة وتمت التسوية","✔ تمت التسوية – متبقي "&amp;TEXT(P1644,"#,##0")),IF(P1644&gt;0,"متبقي "&amp;TEXT(P1644,"#,##0"),"✔ متوازنة"))))),IF(R1644=0,"⚠ أضف سطر عهدة أولًا",IF(OR(C1644="",N(G1644)=0),"⚠ أكمل التاريخ والقيمة",IF(S1644="","⚠ التاريخ خارج السنة المالية",IF(H1644="","⚠ اختر بند الموازنة",IF(I1644="مرفوض","✖ مرفوض من المدير",IF(I1644&lt;&gt;"موافق","⏳ بانتظار موافقة المدير",IF(K1644&lt;&gt;"نعم","⚠ غير مسوى مع الحسابات","✔ معتمد ومسوى")))))))))</f>
        <v/>
      </c>
      <c r="R1644">
        <f>N(R1643)+IF(A1644="عهدة",1,0)</f>
        <v/>
      </c>
      <c r="S1644">
        <f>IF(C1644="","",IF(AND(C1644&gt;=DATE(2026,9,1),C1644&lt;=DATE(2027,8,31)),(YEAR(C1644)-2026)*12+MONTH(C1644)-8,""))</f>
        <v/>
      </c>
      <c r="T1644">
        <f>IF(AND(A1644="مصروف",R1644&gt;0,I1644="موافق",S1644&lt;&gt;"",H1644&lt;&gt;""),N(G1644),0)</f>
        <v/>
      </c>
    </row>
    <row r="1645">
      <c r="A1645" s="19" t="n"/>
      <c r="B1645" s="20">
        <f>IF(A1645="","",IF(R1645=0,"⚠ أضف سطر عهدة أولًا","DMT-"&amp;TEXT(R1645,"000")))</f>
        <v/>
      </c>
      <c r="C1645" s="21" t="n"/>
      <c r="D1645" s="20">
        <f>IF(C1645="","",IF(S1645="","خارج السنة المالية",INDEX(القوائم!$D$2:$D$13,S1645)))</f>
        <v/>
      </c>
      <c r="E1645" s="22" t="n"/>
      <c r="F1645" s="23" t="n"/>
      <c r="G1645" s="23" t="n"/>
      <c r="H1645" s="22" t="n"/>
      <c r="I1645" s="19" t="n"/>
      <c r="J1645" s="21" t="n"/>
      <c r="K1645" s="19" t="n"/>
      <c r="L1645" s="19" t="n"/>
      <c r="M1645" s="21" t="n"/>
      <c r="N1645" s="22" t="n"/>
      <c r="O1645" s="24">
        <f>IF(A1645&lt;&gt;"عهدة","",SUMIFS($G$8:$G$5007,$B$8:$B$5007,B1645,$A$8:$A$5007,"مصروف",$I$8:$I$5007,"&lt;&gt;مرفوض"))</f>
        <v/>
      </c>
      <c r="P1645" s="25">
        <f>IF(A1645&lt;&gt;"عهدة","",N(F1645)-O1645)</f>
        <v/>
      </c>
      <c r="Q1645" s="26">
        <f>IF(A1645="","",IF(A1645="عهدة",IF(N(F1645)=0,"⚠ أدخل قيمة العهدة",IF(P1645&lt;0,"⛔ عجز / زيادة مصروفات "&amp;TEXT(-P1645,"#,##0"),IF(COUNTIFS($B$8:$B$5007,B1645,$A$8:$A$5007,"مصروف",$I$8:$I$5007,"&lt;&gt;مرفوض",$K$8:$K$5007,"&lt;&gt;نعم")&gt;0,"⚠ "&amp;COUNTIFS($B$8:$B$5007,B1645,$A$8:$A$5007,"مصروف",$I$8:$I$5007,"&lt;&gt;مرفوض",$K$8:$K$5007,"&lt;&gt;نعم")&amp;" مصروف غير مسوى",IF(L1645="تمت التسوية",IF(P1645=0,"✔ متوازنة وتمت التسوية","✔ تمت التسوية – متبقي "&amp;TEXT(P1645,"#,##0")),IF(P1645&gt;0,"متبقي "&amp;TEXT(P1645,"#,##0"),"✔ متوازنة"))))),IF(R1645=0,"⚠ أضف سطر عهدة أولًا",IF(OR(C1645="",N(G1645)=0),"⚠ أكمل التاريخ والقيمة",IF(S1645="","⚠ التاريخ خارج السنة المالية",IF(H1645="","⚠ اختر بند الموازنة",IF(I1645="مرفوض","✖ مرفوض من المدير",IF(I1645&lt;&gt;"موافق","⏳ بانتظار موافقة المدير",IF(K1645&lt;&gt;"نعم","⚠ غير مسوى مع الحسابات","✔ معتمد ومسوى")))))))))</f>
        <v/>
      </c>
      <c r="R1645">
        <f>N(R1644)+IF(A1645="عهدة",1,0)</f>
        <v/>
      </c>
      <c r="S1645">
        <f>IF(C1645="","",IF(AND(C1645&gt;=DATE(2026,9,1),C1645&lt;=DATE(2027,8,31)),(YEAR(C1645)-2026)*12+MONTH(C1645)-8,""))</f>
        <v/>
      </c>
      <c r="T1645">
        <f>IF(AND(A1645="مصروف",R1645&gt;0,I1645="موافق",S1645&lt;&gt;"",H1645&lt;&gt;""),N(G1645),0)</f>
        <v/>
      </c>
    </row>
    <row r="1646">
      <c r="A1646" s="19" t="n"/>
      <c r="B1646" s="20">
        <f>IF(A1646="","",IF(R1646=0,"⚠ أضف سطر عهدة أولًا","DMT-"&amp;TEXT(R1646,"000")))</f>
        <v/>
      </c>
      <c r="C1646" s="21" t="n"/>
      <c r="D1646" s="20">
        <f>IF(C1646="","",IF(S1646="","خارج السنة المالية",INDEX(القوائم!$D$2:$D$13,S1646)))</f>
        <v/>
      </c>
      <c r="E1646" s="22" t="n"/>
      <c r="F1646" s="23" t="n"/>
      <c r="G1646" s="23" t="n"/>
      <c r="H1646" s="22" t="n"/>
      <c r="I1646" s="19" t="n"/>
      <c r="J1646" s="21" t="n"/>
      <c r="K1646" s="19" t="n"/>
      <c r="L1646" s="19" t="n"/>
      <c r="M1646" s="21" t="n"/>
      <c r="N1646" s="22" t="n"/>
      <c r="O1646" s="24">
        <f>IF(A1646&lt;&gt;"عهدة","",SUMIFS($G$8:$G$5007,$B$8:$B$5007,B1646,$A$8:$A$5007,"مصروف",$I$8:$I$5007,"&lt;&gt;مرفوض"))</f>
        <v/>
      </c>
      <c r="P1646" s="25">
        <f>IF(A1646&lt;&gt;"عهدة","",N(F1646)-O1646)</f>
        <v/>
      </c>
      <c r="Q1646" s="26">
        <f>IF(A1646="","",IF(A1646="عهدة",IF(N(F1646)=0,"⚠ أدخل قيمة العهدة",IF(P1646&lt;0,"⛔ عجز / زيادة مصروفات "&amp;TEXT(-P1646,"#,##0"),IF(COUNTIFS($B$8:$B$5007,B1646,$A$8:$A$5007,"مصروف",$I$8:$I$5007,"&lt;&gt;مرفوض",$K$8:$K$5007,"&lt;&gt;نعم")&gt;0,"⚠ "&amp;COUNTIFS($B$8:$B$5007,B1646,$A$8:$A$5007,"مصروف",$I$8:$I$5007,"&lt;&gt;مرفوض",$K$8:$K$5007,"&lt;&gt;نعم")&amp;" مصروف غير مسوى",IF(L1646="تمت التسوية",IF(P1646=0,"✔ متوازنة وتمت التسوية","✔ تمت التسوية – متبقي "&amp;TEXT(P1646,"#,##0")),IF(P1646&gt;0,"متبقي "&amp;TEXT(P1646,"#,##0"),"✔ متوازنة"))))),IF(R1646=0,"⚠ أضف سطر عهدة أولًا",IF(OR(C1646="",N(G1646)=0),"⚠ أكمل التاريخ والقيمة",IF(S1646="","⚠ التاريخ خارج السنة المالية",IF(H1646="","⚠ اختر بند الموازنة",IF(I1646="مرفوض","✖ مرفوض من المدير",IF(I1646&lt;&gt;"موافق","⏳ بانتظار موافقة المدير",IF(K1646&lt;&gt;"نعم","⚠ غير مسوى مع الحسابات","✔ معتمد ومسوى")))))))))</f>
        <v/>
      </c>
      <c r="R1646">
        <f>N(R1645)+IF(A1646="عهدة",1,0)</f>
        <v/>
      </c>
      <c r="S1646">
        <f>IF(C1646="","",IF(AND(C1646&gt;=DATE(2026,9,1),C1646&lt;=DATE(2027,8,31)),(YEAR(C1646)-2026)*12+MONTH(C1646)-8,""))</f>
        <v/>
      </c>
      <c r="T1646">
        <f>IF(AND(A1646="مصروف",R1646&gt;0,I1646="موافق",S1646&lt;&gt;"",H1646&lt;&gt;""),N(G1646),0)</f>
        <v/>
      </c>
    </row>
    <row r="1647">
      <c r="A1647" s="19" t="n"/>
      <c r="B1647" s="20">
        <f>IF(A1647="","",IF(R1647=0,"⚠ أضف سطر عهدة أولًا","DMT-"&amp;TEXT(R1647,"000")))</f>
        <v/>
      </c>
      <c r="C1647" s="21" t="n"/>
      <c r="D1647" s="20">
        <f>IF(C1647="","",IF(S1647="","خارج السنة المالية",INDEX(القوائم!$D$2:$D$13,S1647)))</f>
        <v/>
      </c>
      <c r="E1647" s="22" t="n"/>
      <c r="F1647" s="23" t="n"/>
      <c r="G1647" s="23" t="n"/>
      <c r="H1647" s="22" t="n"/>
      <c r="I1647" s="19" t="n"/>
      <c r="J1647" s="21" t="n"/>
      <c r="K1647" s="19" t="n"/>
      <c r="L1647" s="19" t="n"/>
      <c r="M1647" s="21" t="n"/>
      <c r="N1647" s="22" t="n"/>
      <c r="O1647" s="24">
        <f>IF(A1647&lt;&gt;"عهدة","",SUMIFS($G$8:$G$5007,$B$8:$B$5007,B1647,$A$8:$A$5007,"مصروف",$I$8:$I$5007,"&lt;&gt;مرفوض"))</f>
        <v/>
      </c>
      <c r="P1647" s="25">
        <f>IF(A1647&lt;&gt;"عهدة","",N(F1647)-O1647)</f>
        <v/>
      </c>
      <c r="Q1647" s="26">
        <f>IF(A1647="","",IF(A1647="عهدة",IF(N(F1647)=0,"⚠ أدخل قيمة العهدة",IF(P1647&lt;0,"⛔ عجز / زيادة مصروفات "&amp;TEXT(-P1647,"#,##0"),IF(COUNTIFS($B$8:$B$5007,B1647,$A$8:$A$5007,"مصروف",$I$8:$I$5007,"&lt;&gt;مرفوض",$K$8:$K$5007,"&lt;&gt;نعم")&gt;0,"⚠ "&amp;COUNTIFS($B$8:$B$5007,B1647,$A$8:$A$5007,"مصروف",$I$8:$I$5007,"&lt;&gt;مرفوض",$K$8:$K$5007,"&lt;&gt;نعم")&amp;" مصروف غير مسوى",IF(L1647="تمت التسوية",IF(P1647=0,"✔ متوازنة وتمت التسوية","✔ تمت التسوية – متبقي "&amp;TEXT(P1647,"#,##0")),IF(P1647&gt;0,"متبقي "&amp;TEXT(P1647,"#,##0"),"✔ متوازنة"))))),IF(R1647=0,"⚠ أضف سطر عهدة أولًا",IF(OR(C1647="",N(G1647)=0),"⚠ أكمل التاريخ والقيمة",IF(S1647="","⚠ التاريخ خارج السنة المالية",IF(H1647="","⚠ اختر بند الموازنة",IF(I1647="مرفوض","✖ مرفوض من المدير",IF(I1647&lt;&gt;"موافق","⏳ بانتظار موافقة المدير",IF(K1647&lt;&gt;"نعم","⚠ غير مسوى مع الحسابات","✔ معتمد ومسوى")))))))))</f>
        <v/>
      </c>
      <c r="R1647">
        <f>N(R1646)+IF(A1647="عهدة",1,0)</f>
        <v/>
      </c>
      <c r="S1647">
        <f>IF(C1647="","",IF(AND(C1647&gt;=DATE(2026,9,1),C1647&lt;=DATE(2027,8,31)),(YEAR(C1647)-2026)*12+MONTH(C1647)-8,""))</f>
        <v/>
      </c>
      <c r="T1647">
        <f>IF(AND(A1647="مصروف",R1647&gt;0,I1647="موافق",S1647&lt;&gt;"",H1647&lt;&gt;""),N(G1647),0)</f>
        <v/>
      </c>
    </row>
    <row r="1648">
      <c r="A1648" s="19" t="n"/>
      <c r="B1648" s="20">
        <f>IF(A1648="","",IF(R1648=0,"⚠ أضف سطر عهدة أولًا","DMT-"&amp;TEXT(R1648,"000")))</f>
        <v/>
      </c>
      <c r="C1648" s="21" t="n"/>
      <c r="D1648" s="20">
        <f>IF(C1648="","",IF(S1648="","خارج السنة المالية",INDEX(القوائم!$D$2:$D$13,S1648)))</f>
        <v/>
      </c>
      <c r="E1648" s="22" t="n"/>
      <c r="F1648" s="23" t="n"/>
      <c r="G1648" s="23" t="n"/>
      <c r="H1648" s="22" t="n"/>
      <c r="I1648" s="19" t="n"/>
      <c r="J1648" s="21" t="n"/>
      <c r="K1648" s="19" t="n"/>
      <c r="L1648" s="19" t="n"/>
      <c r="M1648" s="21" t="n"/>
      <c r="N1648" s="22" t="n"/>
      <c r="O1648" s="24">
        <f>IF(A1648&lt;&gt;"عهدة","",SUMIFS($G$8:$G$5007,$B$8:$B$5007,B1648,$A$8:$A$5007,"مصروف",$I$8:$I$5007,"&lt;&gt;مرفوض"))</f>
        <v/>
      </c>
      <c r="P1648" s="25">
        <f>IF(A1648&lt;&gt;"عهدة","",N(F1648)-O1648)</f>
        <v/>
      </c>
      <c r="Q1648" s="26">
        <f>IF(A1648="","",IF(A1648="عهدة",IF(N(F1648)=0,"⚠ أدخل قيمة العهدة",IF(P1648&lt;0,"⛔ عجز / زيادة مصروفات "&amp;TEXT(-P1648,"#,##0"),IF(COUNTIFS($B$8:$B$5007,B1648,$A$8:$A$5007,"مصروف",$I$8:$I$5007,"&lt;&gt;مرفوض",$K$8:$K$5007,"&lt;&gt;نعم")&gt;0,"⚠ "&amp;COUNTIFS($B$8:$B$5007,B1648,$A$8:$A$5007,"مصروف",$I$8:$I$5007,"&lt;&gt;مرفوض",$K$8:$K$5007,"&lt;&gt;نعم")&amp;" مصروف غير مسوى",IF(L1648="تمت التسوية",IF(P1648=0,"✔ متوازنة وتمت التسوية","✔ تمت التسوية – متبقي "&amp;TEXT(P1648,"#,##0")),IF(P1648&gt;0,"متبقي "&amp;TEXT(P1648,"#,##0"),"✔ متوازنة"))))),IF(R1648=0,"⚠ أضف سطر عهدة أولًا",IF(OR(C1648="",N(G1648)=0),"⚠ أكمل التاريخ والقيمة",IF(S1648="","⚠ التاريخ خارج السنة المالية",IF(H1648="","⚠ اختر بند الموازنة",IF(I1648="مرفوض","✖ مرفوض من المدير",IF(I1648&lt;&gt;"موافق","⏳ بانتظار موافقة المدير",IF(K1648&lt;&gt;"نعم","⚠ غير مسوى مع الحسابات","✔ معتمد ومسوى")))))))))</f>
        <v/>
      </c>
      <c r="R1648">
        <f>N(R1647)+IF(A1648="عهدة",1,0)</f>
        <v/>
      </c>
      <c r="S1648">
        <f>IF(C1648="","",IF(AND(C1648&gt;=DATE(2026,9,1),C1648&lt;=DATE(2027,8,31)),(YEAR(C1648)-2026)*12+MONTH(C1648)-8,""))</f>
        <v/>
      </c>
      <c r="T1648">
        <f>IF(AND(A1648="مصروف",R1648&gt;0,I1648="موافق",S1648&lt;&gt;"",H1648&lt;&gt;""),N(G1648),0)</f>
        <v/>
      </c>
    </row>
    <row r="1649">
      <c r="A1649" s="19" t="n"/>
      <c r="B1649" s="20">
        <f>IF(A1649="","",IF(R1649=0,"⚠ أضف سطر عهدة أولًا","DMT-"&amp;TEXT(R1649,"000")))</f>
        <v/>
      </c>
      <c r="C1649" s="21" t="n"/>
      <c r="D1649" s="20">
        <f>IF(C1649="","",IF(S1649="","خارج السنة المالية",INDEX(القوائم!$D$2:$D$13,S1649)))</f>
        <v/>
      </c>
      <c r="E1649" s="22" t="n"/>
      <c r="F1649" s="23" t="n"/>
      <c r="G1649" s="23" t="n"/>
      <c r="H1649" s="22" t="n"/>
      <c r="I1649" s="19" t="n"/>
      <c r="J1649" s="21" t="n"/>
      <c r="K1649" s="19" t="n"/>
      <c r="L1649" s="19" t="n"/>
      <c r="M1649" s="21" t="n"/>
      <c r="N1649" s="22" t="n"/>
      <c r="O1649" s="24">
        <f>IF(A1649&lt;&gt;"عهدة","",SUMIFS($G$8:$G$5007,$B$8:$B$5007,B1649,$A$8:$A$5007,"مصروف",$I$8:$I$5007,"&lt;&gt;مرفوض"))</f>
        <v/>
      </c>
      <c r="P1649" s="25">
        <f>IF(A1649&lt;&gt;"عهدة","",N(F1649)-O1649)</f>
        <v/>
      </c>
      <c r="Q1649" s="26">
        <f>IF(A1649="","",IF(A1649="عهدة",IF(N(F1649)=0,"⚠ أدخل قيمة العهدة",IF(P1649&lt;0,"⛔ عجز / زيادة مصروفات "&amp;TEXT(-P1649,"#,##0"),IF(COUNTIFS($B$8:$B$5007,B1649,$A$8:$A$5007,"مصروف",$I$8:$I$5007,"&lt;&gt;مرفوض",$K$8:$K$5007,"&lt;&gt;نعم")&gt;0,"⚠ "&amp;COUNTIFS($B$8:$B$5007,B1649,$A$8:$A$5007,"مصروف",$I$8:$I$5007,"&lt;&gt;مرفوض",$K$8:$K$5007,"&lt;&gt;نعم")&amp;" مصروف غير مسوى",IF(L1649="تمت التسوية",IF(P1649=0,"✔ متوازنة وتمت التسوية","✔ تمت التسوية – متبقي "&amp;TEXT(P1649,"#,##0")),IF(P1649&gt;0,"متبقي "&amp;TEXT(P1649,"#,##0"),"✔ متوازنة"))))),IF(R1649=0,"⚠ أضف سطر عهدة أولًا",IF(OR(C1649="",N(G1649)=0),"⚠ أكمل التاريخ والقيمة",IF(S1649="","⚠ التاريخ خارج السنة المالية",IF(H1649="","⚠ اختر بند الموازنة",IF(I1649="مرفوض","✖ مرفوض من المدير",IF(I1649&lt;&gt;"موافق","⏳ بانتظار موافقة المدير",IF(K1649&lt;&gt;"نعم","⚠ غير مسوى مع الحسابات","✔ معتمد ومسوى")))))))))</f>
        <v/>
      </c>
      <c r="R1649">
        <f>N(R1648)+IF(A1649="عهدة",1,0)</f>
        <v/>
      </c>
      <c r="S1649">
        <f>IF(C1649="","",IF(AND(C1649&gt;=DATE(2026,9,1),C1649&lt;=DATE(2027,8,31)),(YEAR(C1649)-2026)*12+MONTH(C1649)-8,""))</f>
        <v/>
      </c>
      <c r="T1649">
        <f>IF(AND(A1649="مصروف",R1649&gt;0,I1649="موافق",S1649&lt;&gt;"",H1649&lt;&gt;""),N(G1649),0)</f>
        <v/>
      </c>
    </row>
    <row r="1650">
      <c r="A1650" s="19" t="n"/>
      <c r="B1650" s="20">
        <f>IF(A1650="","",IF(R1650=0,"⚠ أضف سطر عهدة أولًا","DMT-"&amp;TEXT(R1650,"000")))</f>
        <v/>
      </c>
      <c r="C1650" s="21" t="n"/>
      <c r="D1650" s="20">
        <f>IF(C1650="","",IF(S1650="","خارج السنة المالية",INDEX(القوائم!$D$2:$D$13,S1650)))</f>
        <v/>
      </c>
      <c r="E1650" s="22" t="n"/>
      <c r="F1650" s="23" t="n"/>
      <c r="G1650" s="23" t="n"/>
      <c r="H1650" s="22" t="n"/>
      <c r="I1650" s="19" t="n"/>
      <c r="J1650" s="21" t="n"/>
      <c r="K1650" s="19" t="n"/>
      <c r="L1650" s="19" t="n"/>
      <c r="M1650" s="21" t="n"/>
      <c r="N1650" s="22" t="n"/>
      <c r="O1650" s="24">
        <f>IF(A1650&lt;&gt;"عهدة","",SUMIFS($G$8:$G$5007,$B$8:$B$5007,B1650,$A$8:$A$5007,"مصروف",$I$8:$I$5007,"&lt;&gt;مرفوض"))</f>
        <v/>
      </c>
      <c r="P1650" s="25">
        <f>IF(A1650&lt;&gt;"عهدة","",N(F1650)-O1650)</f>
        <v/>
      </c>
      <c r="Q1650" s="26">
        <f>IF(A1650="","",IF(A1650="عهدة",IF(N(F1650)=0,"⚠ أدخل قيمة العهدة",IF(P1650&lt;0,"⛔ عجز / زيادة مصروفات "&amp;TEXT(-P1650,"#,##0"),IF(COUNTIFS($B$8:$B$5007,B1650,$A$8:$A$5007,"مصروف",$I$8:$I$5007,"&lt;&gt;مرفوض",$K$8:$K$5007,"&lt;&gt;نعم")&gt;0,"⚠ "&amp;COUNTIFS($B$8:$B$5007,B1650,$A$8:$A$5007,"مصروف",$I$8:$I$5007,"&lt;&gt;مرفوض",$K$8:$K$5007,"&lt;&gt;نعم")&amp;" مصروف غير مسوى",IF(L1650="تمت التسوية",IF(P1650=0,"✔ متوازنة وتمت التسوية","✔ تمت التسوية – متبقي "&amp;TEXT(P1650,"#,##0")),IF(P1650&gt;0,"متبقي "&amp;TEXT(P1650,"#,##0"),"✔ متوازنة"))))),IF(R1650=0,"⚠ أضف سطر عهدة أولًا",IF(OR(C1650="",N(G1650)=0),"⚠ أكمل التاريخ والقيمة",IF(S1650="","⚠ التاريخ خارج السنة المالية",IF(H1650="","⚠ اختر بند الموازنة",IF(I1650="مرفوض","✖ مرفوض من المدير",IF(I1650&lt;&gt;"موافق","⏳ بانتظار موافقة المدير",IF(K1650&lt;&gt;"نعم","⚠ غير مسوى مع الحسابات","✔ معتمد ومسوى")))))))))</f>
        <v/>
      </c>
      <c r="R1650">
        <f>N(R1649)+IF(A1650="عهدة",1,0)</f>
        <v/>
      </c>
      <c r="S1650">
        <f>IF(C1650="","",IF(AND(C1650&gt;=DATE(2026,9,1),C1650&lt;=DATE(2027,8,31)),(YEAR(C1650)-2026)*12+MONTH(C1650)-8,""))</f>
        <v/>
      </c>
      <c r="T1650">
        <f>IF(AND(A1650="مصروف",R1650&gt;0,I1650="موافق",S1650&lt;&gt;"",H1650&lt;&gt;""),N(G1650),0)</f>
        <v/>
      </c>
    </row>
    <row r="1651">
      <c r="A1651" s="19" t="n"/>
      <c r="B1651" s="20">
        <f>IF(A1651="","",IF(R1651=0,"⚠ أضف سطر عهدة أولًا","DMT-"&amp;TEXT(R1651,"000")))</f>
        <v/>
      </c>
      <c r="C1651" s="21" t="n"/>
      <c r="D1651" s="20">
        <f>IF(C1651="","",IF(S1651="","خارج السنة المالية",INDEX(القوائم!$D$2:$D$13,S1651)))</f>
        <v/>
      </c>
      <c r="E1651" s="22" t="n"/>
      <c r="F1651" s="23" t="n"/>
      <c r="G1651" s="23" t="n"/>
      <c r="H1651" s="22" t="n"/>
      <c r="I1651" s="19" t="n"/>
      <c r="J1651" s="21" t="n"/>
      <c r="K1651" s="19" t="n"/>
      <c r="L1651" s="19" t="n"/>
      <c r="M1651" s="21" t="n"/>
      <c r="N1651" s="22" t="n"/>
      <c r="O1651" s="24">
        <f>IF(A1651&lt;&gt;"عهدة","",SUMIFS($G$8:$G$5007,$B$8:$B$5007,B1651,$A$8:$A$5007,"مصروف",$I$8:$I$5007,"&lt;&gt;مرفوض"))</f>
        <v/>
      </c>
      <c r="P1651" s="25">
        <f>IF(A1651&lt;&gt;"عهدة","",N(F1651)-O1651)</f>
        <v/>
      </c>
      <c r="Q1651" s="26">
        <f>IF(A1651="","",IF(A1651="عهدة",IF(N(F1651)=0,"⚠ أدخل قيمة العهدة",IF(P1651&lt;0,"⛔ عجز / زيادة مصروفات "&amp;TEXT(-P1651,"#,##0"),IF(COUNTIFS($B$8:$B$5007,B1651,$A$8:$A$5007,"مصروف",$I$8:$I$5007,"&lt;&gt;مرفوض",$K$8:$K$5007,"&lt;&gt;نعم")&gt;0,"⚠ "&amp;COUNTIFS($B$8:$B$5007,B1651,$A$8:$A$5007,"مصروف",$I$8:$I$5007,"&lt;&gt;مرفوض",$K$8:$K$5007,"&lt;&gt;نعم")&amp;" مصروف غير مسوى",IF(L1651="تمت التسوية",IF(P1651=0,"✔ متوازنة وتمت التسوية","✔ تمت التسوية – متبقي "&amp;TEXT(P1651,"#,##0")),IF(P1651&gt;0,"متبقي "&amp;TEXT(P1651,"#,##0"),"✔ متوازنة"))))),IF(R1651=0,"⚠ أضف سطر عهدة أولًا",IF(OR(C1651="",N(G1651)=0),"⚠ أكمل التاريخ والقيمة",IF(S1651="","⚠ التاريخ خارج السنة المالية",IF(H1651="","⚠ اختر بند الموازنة",IF(I1651="مرفوض","✖ مرفوض من المدير",IF(I1651&lt;&gt;"موافق","⏳ بانتظار موافقة المدير",IF(K1651&lt;&gt;"نعم","⚠ غير مسوى مع الحسابات","✔ معتمد ومسوى")))))))))</f>
        <v/>
      </c>
      <c r="R1651">
        <f>N(R1650)+IF(A1651="عهدة",1,0)</f>
        <v/>
      </c>
      <c r="S1651">
        <f>IF(C1651="","",IF(AND(C1651&gt;=DATE(2026,9,1),C1651&lt;=DATE(2027,8,31)),(YEAR(C1651)-2026)*12+MONTH(C1651)-8,""))</f>
        <v/>
      </c>
      <c r="T1651">
        <f>IF(AND(A1651="مصروف",R1651&gt;0,I1651="موافق",S1651&lt;&gt;"",H1651&lt;&gt;""),N(G1651),0)</f>
        <v/>
      </c>
    </row>
    <row r="1652">
      <c r="A1652" s="19" t="n"/>
      <c r="B1652" s="20">
        <f>IF(A1652="","",IF(R1652=0,"⚠ أضف سطر عهدة أولًا","DMT-"&amp;TEXT(R1652,"000")))</f>
        <v/>
      </c>
      <c r="C1652" s="21" t="n"/>
      <c r="D1652" s="20">
        <f>IF(C1652="","",IF(S1652="","خارج السنة المالية",INDEX(القوائم!$D$2:$D$13,S1652)))</f>
        <v/>
      </c>
      <c r="E1652" s="22" t="n"/>
      <c r="F1652" s="23" t="n"/>
      <c r="G1652" s="23" t="n"/>
      <c r="H1652" s="22" t="n"/>
      <c r="I1652" s="19" t="n"/>
      <c r="J1652" s="21" t="n"/>
      <c r="K1652" s="19" t="n"/>
      <c r="L1652" s="19" t="n"/>
      <c r="M1652" s="21" t="n"/>
      <c r="N1652" s="22" t="n"/>
      <c r="O1652" s="24">
        <f>IF(A1652&lt;&gt;"عهدة","",SUMIFS($G$8:$G$5007,$B$8:$B$5007,B1652,$A$8:$A$5007,"مصروف",$I$8:$I$5007,"&lt;&gt;مرفوض"))</f>
        <v/>
      </c>
      <c r="P1652" s="25">
        <f>IF(A1652&lt;&gt;"عهدة","",N(F1652)-O1652)</f>
        <v/>
      </c>
      <c r="Q1652" s="26">
        <f>IF(A1652="","",IF(A1652="عهدة",IF(N(F1652)=0,"⚠ أدخل قيمة العهدة",IF(P1652&lt;0,"⛔ عجز / زيادة مصروفات "&amp;TEXT(-P1652,"#,##0"),IF(COUNTIFS($B$8:$B$5007,B1652,$A$8:$A$5007,"مصروف",$I$8:$I$5007,"&lt;&gt;مرفوض",$K$8:$K$5007,"&lt;&gt;نعم")&gt;0,"⚠ "&amp;COUNTIFS($B$8:$B$5007,B1652,$A$8:$A$5007,"مصروف",$I$8:$I$5007,"&lt;&gt;مرفوض",$K$8:$K$5007,"&lt;&gt;نعم")&amp;" مصروف غير مسوى",IF(L1652="تمت التسوية",IF(P1652=0,"✔ متوازنة وتمت التسوية","✔ تمت التسوية – متبقي "&amp;TEXT(P1652,"#,##0")),IF(P1652&gt;0,"متبقي "&amp;TEXT(P1652,"#,##0"),"✔ متوازنة"))))),IF(R1652=0,"⚠ أضف سطر عهدة أولًا",IF(OR(C1652="",N(G1652)=0),"⚠ أكمل التاريخ والقيمة",IF(S1652="","⚠ التاريخ خارج السنة المالية",IF(H1652="","⚠ اختر بند الموازنة",IF(I1652="مرفوض","✖ مرفوض من المدير",IF(I1652&lt;&gt;"موافق","⏳ بانتظار موافقة المدير",IF(K1652&lt;&gt;"نعم","⚠ غير مسوى مع الحسابات","✔ معتمد ومسوى")))))))))</f>
        <v/>
      </c>
      <c r="R1652">
        <f>N(R1651)+IF(A1652="عهدة",1,0)</f>
        <v/>
      </c>
      <c r="S1652">
        <f>IF(C1652="","",IF(AND(C1652&gt;=DATE(2026,9,1),C1652&lt;=DATE(2027,8,31)),(YEAR(C1652)-2026)*12+MONTH(C1652)-8,""))</f>
        <v/>
      </c>
      <c r="T1652">
        <f>IF(AND(A1652="مصروف",R1652&gt;0,I1652="موافق",S1652&lt;&gt;"",H1652&lt;&gt;""),N(G1652),0)</f>
        <v/>
      </c>
    </row>
    <row r="1653">
      <c r="A1653" s="19" t="n"/>
      <c r="B1653" s="20">
        <f>IF(A1653="","",IF(R1653=0,"⚠ أضف سطر عهدة أولًا","DMT-"&amp;TEXT(R1653,"000")))</f>
        <v/>
      </c>
      <c r="C1653" s="21" t="n"/>
      <c r="D1653" s="20">
        <f>IF(C1653="","",IF(S1653="","خارج السنة المالية",INDEX(القوائم!$D$2:$D$13,S1653)))</f>
        <v/>
      </c>
      <c r="E1653" s="22" t="n"/>
      <c r="F1653" s="23" t="n"/>
      <c r="G1653" s="23" t="n"/>
      <c r="H1653" s="22" t="n"/>
      <c r="I1653" s="19" t="n"/>
      <c r="J1653" s="21" t="n"/>
      <c r="K1653" s="19" t="n"/>
      <c r="L1653" s="19" t="n"/>
      <c r="M1653" s="21" t="n"/>
      <c r="N1653" s="22" t="n"/>
      <c r="O1653" s="24">
        <f>IF(A1653&lt;&gt;"عهدة","",SUMIFS($G$8:$G$5007,$B$8:$B$5007,B1653,$A$8:$A$5007,"مصروف",$I$8:$I$5007,"&lt;&gt;مرفوض"))</f>
        <v/>
      </c>
      <c r="P1653" s="25">
        <f>IF(A1653&lt;&gt;"عهدة","",N(F1653)-O1653)</f>
        <v/>
      </c>
      <c r="Q1653" s="26">
        <f>IF(A1653="","",IF(A1653="عهدة",IF(N(F1653)=0,"⚠ أدخل قيمة العهدة",IF(P1653&lt;0,"⛔ عجز / زيادة مصروفات "&amp;TEXT(-P1653,"#,##0"),IF(COUNTIFS($B$8:$B$5007,B1653,$A$8:$A$5007,"مصروف",$I$8:$I$5007,"&lt;&gt;مرفوض",$K$8:$K$5007,"&lt;&gt;نعم")&gt;0,"⚠ "&amp;COUNTIFS($B$8:$B$5007,B1653,$A$8:$A$5007,"مصروف",$I$8:$I$5007,"&lt;&gt;مرفوض",$K$8:$K$5007,"&lt;&gt;نعم")&amp;" مصروف غير مسوى",IF(L1653="تمت التسوية",IF(P1653=0,"✔ متوازنة وتمت التسوية","✔ تمت التسوية – متبقي "&amp;TEXT(P1653,"#,##0")),IF(P1653&gt;0,"متبقي "&amp;TEXT(P1653,"#,##0"),"✔ متوازنة"))))),IF(R1653=0,"⚠ أضف سطر عهدة أولًا",IF(OR(C1653="",N(G1653)=0),"⚠ أكمل التاريخ والقيمة",IF(S1653="","⚠ التاريخ خارج السنة المالية",IF(H1653="","⚠ اختر بند الموازنة",IF(I1653="مرفوض","✖ مرفوض من المدير",IF(I1653&lt;&gt;"موافق","⏳ بانتظار موافقة المدير",IF(K1653&lt;&gt;"نعم","⚠ غير مسوى مع الحسابات","✔ معتمد ومسوى")))))))))</f>
        <v/>
      </c>
      <c r="R1653">
        <f>N(R1652)+IF(A1653="عهدة",1,0)</f>
        <v/>
      </c>
      <c r="S1653">
        <f>IF(C1653="","",IF(AND(C1653&gt;=DATE(2026,9,1),C1653&lt;=DATE(2027,8,31)),(YEAR(C1653)-2026)*12+MONTH(C1653)-8,""))</f>
        <v/>
      </c>
      <c r="T1653">
        <f>IF(AND(A1653="مصروف",R1653&gt;0,I1653="موافق",S1653&lt;&gt;"",H1653&lt;&gt;""),N(G1653),0)</f>
        <v/>
      </c>
    </row>
    <row r="1654">
      <c r="A1654" s="19" t="n"/>
      <c r="B1654" s="20">
        <f>IF(A1654="","",IF(R1654=0,"⚠ أضف سطر عهدة أولًا","DMT-"&amp;TEXT(R1654,"000")))</f>
        <v/>
      </c>
      <c r="C1654" s="21" t="n"/>
      <c r="D1654" s="20">
        <f>IF(C1654="","",IF(S1654="","خارج السنة المالية",INDEX(القوائم!$D$2:$D$13,S1654)))</f>
        <v/>
      </c>
      <c r="E1654" s="22" t="n"/>
      <c r="F1654" s="23" t="n"/>
      <c r="G1654" s="23" t="n"/>
      <c r="H1654" s="22" t="n"/>
      <c r="I1654" s="19" t="n"/>
      <c r="J1654" s="21" t="n"/>
      <c r="K1654" s="19" t="n"/>
      <c r="L1654" s="19" t="n"/>
      <c r="M1654" s="21" t="n"/>
      <c r="N1654" s="22" t="n"/>
      <c r="O1654" s="24">
        <f>IF(A1654&lt;&gt;"عهدة","",SUMIFS($G$8:$G$5007,$B$8:$B$5007,B1654,$A$8:$A$5007,"مصروف",$I$8:$I$5007,"&lt;&gt;مرفوض"))</f>
        <v/>
      </c>
      <c r="P1654" s="25">
        <f>IF(A1654&lt;&gt;"عهدة","",N(F1654)-O1654)</f>
        <v/>
      </c>
      <c r="Q1654" s="26">
        <f>IF(A1654="","",IF(A1654="عهدة",IF(N(F1654)=0,"⚠ أدخل قيمة العهدة",IF(P1654&lt;0,"⛔ عجز / زيادة مصروفات "&amp;TEXT(-P1654,"#,##0"),IF(COUNTIFS($B$8:$B$5007,B1654,$A$8:$A$5007,"مصروف",$I$8:$I$5007,"&lt;&gt;مرفوض",$K$8:$K$5007,"&lt;&gt;نعم")&gt;0,"⚠ "&amp;COUNTIFS($B$8:$B$5007,B1654,$A$8:$A$5007,"مصروف",$I$8:$I$5007,"&lt;&gt;مرفوض",$K$8:$K$5007,"&lt;&gt;نعم")&amp;" مصروف غير مسوى",IF(L1654="تمت التسوية",IF(P1654=0,"✔ متوازنة وتمت التسوية","✔ تمت التسوية – متبقي "&amp;TEXT(P1654,"#,##0")),IF(P1654&gt;0,"متبقي "&amp;TEXT(P1654,"#,##0"),"✔ متوازنة"))))),IF(R1654=0,"⚠ أضف سطر عهدة أولًا",IF(OR(C1654="",N(G1654)=0),"⚠ أكمل التاريخ والقيمة",IF(S1654="","⚠ التاريخ خارج السنة المالية",IF(H1654="","⚠ اختر بند الموازنة",IF(I1654="مرفوض","✖ مرفوض من المدير",IF(I1654&lt;&gt;"موافق","⏳ بانتظار موافقة المدير",IF(K1654&lt;&gt;"نعم","⚠ غير مسوى مع الحسابات","✔ معتمد ومسوى")))))))))</f>
        <v/>
      </c>
      <c r="R1654">
        <f>N(R1653)+IF(A1654="عهدة",1,0)</f>
        <v/>
      </c>
      <c r="S1654">
        <f>IF(C1654="","",IF(AND(C1654&gt;=DATE(2026,9,1),C1654&lt;=DATE(2027,8,31)),(YEAR(C1654)-2026)*12+MONTH(C1654)-8,""))</f>
        <v/>
      </c>
      <c r="T1654">
        <f>IF(AND(A1654="مصروف",R1654&gt;0,I1654="موافق",S1654&lt;&gt;"",H1654&lt;&gt;""),N(G1654),0)</f>
        <v/>
      </c>
    </row>
    <row r="1655">
      <c r="A1655" s="19" t="n"/>
      <c r="B1655" s="20">
        <f>IF(A1655="","",IF(R1655=0,"⚠ أضف سطر عهدة أولًا","DMT-"&amp;TEXT(R1655,"000")))</f>
        <v/>
      </c>
      <c r="C1655" s="21" t="n"/>
      <c r="D1655" s="20">
        <f>IF(C1655="","",IF(S1655="","خارج السنة المالية",INDEX(القوائم!$D$2:$D$13,S1655)))</f>
        <v/>
      </c>
      <c r="E1655" s="22" t="n"/>
      <c r="F1655" s="23" t="n"/>
      <c r="G1655" s="23" t="n"/>
      <c r="H1655" s="22" t="n"/>
      <c r="I1655" s="19" t="n"/>
      <c r="J1655" s="21" t="n"/>
      <c r="K1655" s="19" t="n"/>
      <c r="L1655" s="19" t="n"/>
      <c r="M1655" s="21" t="n"/>
      <c r="N1655" s="22" t="n"/>
      <c r="O1655" s="24">
        <f>IF(A1655&lt;&gt;"عهدة","",SUMIFS($G$8:$G$5007,$B$8:$B$5007,B1655,$A$8:$A$5007,"مصروف",$I$8:$I$5007,"&lt;&gt;مرفوض"))</f>
        <v/>
      </c>
      <c r="P1655" s="25">
        <f>IF(A1655&lt;&gt;"عهدة","",N(F1655)-O1655)</f>
        <v/>
      </c>
      <c r="Q1655" s="26">
        <f>IF(A1655="","",IF(A1655="عهدة",IF(N(F1655)=0,"⚠ أدخل قيمة العهدة",IF(P1655&lt;0,"⛔ عجز / زيادة مصروفات "&amp;TEXT(-P1655,"#,##0"),IF(COUNTIFS($B$8:$B$5007,B1655,$A$8:$A$5007,"مصروف",$I$8:$I$5007,"&lt;&gt;مرفوض",$K$8:$K$5007,"&lt;&gt;نعم")&gt;0,"⚠ "&amp;COUNTIFS($B$8:$B$5007,B1655,$A$8:$A$5007,"مصروف",$I$8:$I$5007,"&lt;&gt;مرفوض",$K$8:$K$5007,"&lt;&gt;نعم")&amp;" مصروف غير مسوى",IF(L1655="تمت التسوية",IF(P1655=0,"✔ متوازنة وتمت التسوية","✔ تمت التسوية – متبقي "&amp;TEXT(P1655,"#,##0")),IF(P1655&gt;0,"متبقي "&amp;TEXT(P1655,"#,##0"),"✔ متوازنة"))))),IF(R1655=0,"⚠ أضف سطر عهدة أولًا",IF(OR(C1655="",N(G1655)=0),"⚠ أكمل التاريخ والقيمة",IF(S1655="","⚠ التاريخ خارج السنة المالية",IF(H1655="","⚠ اختر بند الموازنة",IF(I1655="مرفوض","✖ مرفوض من المدير",IF(I1655&lt;&gt;"موافق","⏳ بانتظار موافقة المدير",IF(K1655&lt;&gt;"نعم","⚠ غير مسوى مع الحسابات","✔ معتمد ومسوى")))))))))</f>
        <v/>
      </c>
      <c r="R1655">
        <f>N(R1654)+IF(A1655="عهدة",1,0)</f>
        <v/>
      </c>
      <c r="S1655">
        <f>IF(C1655="","",IF(AND(C1655&gt;=DATE(2026,9,1),C1655&lt;=DATE(2027,8,31)),(YEAR(C1655)-2026)*12+MONTH(C1655)-8,""))</f>
        <v/>
      </c>
      <c r="T1655">
        <f>IF(AND(A1655="مصروف",R1655&gt;0,I1655="موافق",S1655&lt;&gt;"",H1655&lt;&gt;""),N(G1655),0)</f>
        <v/>
      </c>
    </row>
    <row r="1656">
      <c r="A1656" s="19" t="n"/>
      <c r="B1656" s="20">
        <f>IF(A1656="","",IF(R1656=0,"⚠ أضف سطر عهدة أولًا","DMT-"&amp;TEXT(R1656,"000")))</f>
        <v/>
      </c>
      <c r="C1656" s="21" t="n"/>
      <c r="D1656" s="20">
        <f>IF(C1656="","",IF(S1656="","خارج السنة المالية",INDEX(القوائم!$D$2:$D$13,S1656)))</f>
        <v/>
      </c>
      <c r="E1656" s="22" t="n"/>
      <c r="F1656" s="23" t="n"/>
      <c r="G1656" s="23" t="n"/>
      <c r="H1656" s="22" t="n"/>
      <c r="I1656" s="19" t="n"/>
      <c r="J1656" s="21" t="n"/>
      <c r="K1656" s="19" t="n"/>
      <c r="L1656" s="19" t="n"/>
      <c r="M1656" s="21" t="n"/>
      <c r="N1656" s="22" t="n"/>
      <c r="O1656" s="24">
        <f>IF(A1656&lt;&gt;"عهدة","",SUMIFS($G$8:$G$5007,$B$8:$B$5007,B1656,$A$8:$A$5007,"مصروف",$I$8:$I$5007,"&lt;&gt;مرفوض"))</f>
        <v/>
      </c>
      <c r="P1656" s="25">
        <f>IF(A1656&lt;&gt;"عهدة","",N(F1656)-O1656)</f>
        <v/>
      </c>
      <c r="Q1656" s="26">
        <f>IF(A1656="","",IF(A1656="عهدة",IF(N(F1656)=0,"⚠ أدخل قيمة العهدة",IF(P1656&lt;0,"⛔ عجز / زيادة مصروفات "&amp;TEXT(-P1656,"#,##0"),IF(COUNTIFS($B$8:$B$5007,B1656,$A$8:$A$5007,"مصروف",$I$8:$I$5007,"&lt;&gt;مرفوض",$K$8:$K$5007,"&lt;&gt;نعم")&gt;0,"⚠ "&amp;COUNTIFS($B$8:$B$5007,B1656,$A$8:$A$5007,"مصروف",$I$8:$I$5007,"&lt;&gt;مرفوض",$K$8:$K$5007,"&lt;&gt;نعم")&amp;" مصروف غير مسوى",IF(L1656="تمت التسوية",IF(P1656=0,"✔ متوازنة وتمت التسوية","✔ تمت التسوية – متبقي "&amp;TEXT(P1656,"#,##0")),IF(P1656&gt;0,"متبقي "&amp;TEXT(P1656,"#,##0"),"✔ متوازنة"))))),IF(R1656=0,"⚠ أضف سطر عهدة أولًا",IF(OR(C1656="",N(G1656)=0),"⚠ أكمل التاريخ والقيمة",IF(S1656="","⚠ التاريخ خارج السنة المالية",IF(H1656="","⚠ اختر بند الموازنة",IF(I1656="مرفوض","✖ مرفوض من المدير",IF(I1656&lt;&gt;"موافق","⏳ بانتظار موافقة المدير",IF(K1656&lt;&gt;"نعم","⚠ غير مسوى مع الحسابات","✔ معتمد ومسوى")))))))))</f>
        <v/>
      </c>
      <c r="R1656">
        <f>N(R1655)+IF(A1656="عهدة",1,0)</f>
        <v/>
      </c>
      <c r="S1656">
        <f>IF(C1656="","",IF(AND(C1656&gt;=DATE(2026,9,1),C1656&lt;=DATE(2027,8,31)),(YEAR(C1656)-2026)*12+MONTH(C1656)-8,""))</f>
        <v/>
      </c>
      <c r="T1656">
        <f>IF(AND(A1656="مصروف",R1656&gt;0,I1656="موافق",S1656&lt;&gt;"",H1656&lt;&gt;""),N(G1656),0)</f>
        <v/>
      </c>
    </row>
    <row r="1657">
      <c r="A1657" s="19" t="n"/>
      <c r="B1657" s="20">
        <f>IF(A1657="","",IF(R1657=0,"⚠ أضف سطر عهدة أولًا","DMT-"&amp;TEXT(R1657,"000")))</f>
        <v/>
      </c>
      <c r="C1657" s="21" t="n"/>
      <c r="D1657" s="20">
        <f>IF(C1657="","",IF(S1657="","خارج السنة المالية",INDEX(القوائم!$D$2:$D$13,S1657)))</f>
        <v/>
      </c>
      <c r="E1657" s="22" t="n"/>
      <c r="F1657" s="23" t="n"/>
      <c r="G1657" s="23" t="n"/>
      <c r="H1657" s="22" t="n"/>
      <c r="I1657" s="19" t="n"/>
      <c r="J1657" s="21" t="n"/>
      <c r="K1657" s="19" t="n"/>
      <c r="L1657" s="19" t="n"/>
      <c r="M1657" s="21" t="n"/>
      <c r="N1657" s="22" t="n"/>
      <c r="O1657" s="24">
        <f>IF(A1657&lt;&gt;"عهدة","",SUMIFS($G$8:$G$5007,$B$8:$B$5007,B1657,$A$8:$A$5007,"مصروف",$I$8:$I$5007,"&lt;&gt;مرفوض"))</f>
        <v/>
      </c>
      <c r="P1657" s="25">
        <f>IF(A1657&lt;&gt;"عهدة","",N(F1657)-O1657)</f>
        <v/>
      </c>
      <c r="Q1657" s="26">
        <f>IF(A1657="","",IF(A1657="عهدة",IF(N(F1657)=0,"⚠ أدخل قيمة العهدة",IF(P1657&lt;0,"⛔ عجز / زيادة مصروفات "&amp;TEXT(-P1657,"#,##0"),IF(COUNTIFS($B$8:$B$5007,B1657,$A$8:$A$5007,"مصروف",$I$8:$I$5007,"&lt;&gt;مرفوض",$K$8:$K$5007,"&lt;&gt;نعم")&gt;0,"⚠ "&amp;COUNTIFS($B$8:$B$5007,B1657,$A$8:$A$5007,"مصروف",$I$8:$I$5007,"&lt;&gt;مرفوض",$K$8:$K$5007,"&lt;&gt;نعم")&amp;" مصروف غير مسوى",IF(L1657="تمت التسوية",IF(P1657=0,"✔ متوازنة وتمت التسوية","✔ تمت التسوية – متبقي "&amp;TEXT(P1657,"#,##0")),IF(P1657&gt;0,"متبقي "&amp;TEXT(P1657,"#,##0"),"✔ متوازنة"))))),IF(R1657=0,"⚠ أضف سطر عهدة أولًا",IF(OR(C1657="",N(G1657)=0),"⚠ أكمل التاريخ والقيمة",IF(S1657="","⚠ التاريخ خارج السنة المالية",IF(H1657="","⚠ اختر بند الموازنة",IF(I1657="مرفوض","✖ مرفوض من المدير",IF(I1657&lt;&gt;"موافق","⏳ بانتظار موافقة المدير",IF(K1657&lt;&gt;"نعم","⚠ غير مسوى مع الحسابات","✔ معتمد ومسوى")))))))))</f>
        <v/>
      </c>
      <c r="R1657">
        <f>N(R1656)+IF(A1657="عهدة",1,0)</f>
        <v/>
      </c>
      <c r="S1657">
        <f>IF(C1657="","",IF(AND(C1657&gt;=DATE(2026,9,1),C1657&lt;=DATE(2027,8,31)),(YEAR(C1657)-2026)*12+MONTH(C1657)-8,""))</f>
        <v/>
      </c>
      <c r="T1657">
        <f>IF(AND(A1657="مصروف",R1657&gt;0,I1657="موافق",S1657&lt;&gt;"",H1657&lt;&gt;""),N(G1657),0)</f>
        <v/>
      </c>
    </row>
    <row r="1658">
      <c r="A1658" s="19" t="n"/>
      <c r="B1658" s="20">
        <f>IF(A1658="","",IF(R1658=0,"⚠ أضف سطر عهدة أولًا","DMT-"&amp;TEXT(R1658,"000")))</f>
        <v/>
      </c>
      <c r="C1658" s="21" t="n"/>
      <c r="D1658" s="20">
        <f>IF(C1658="","",IF(S1658="","خارج السنة المالية",INDEX(القوائم!$D$2:$D$13,S1658)))</f>
        <v/>
      </c>
      <c r="E1658" s="22" t="n"/>
      <c r="F1658" s="23" t="n"/>
      <c r="G1658" s="23" t="n"/>
      <c r="H1658" s="22" t="n"/>
      <c r="I1658" s="19" t="n"/>
      <c r="J1658" s="21" t="n"/>
      <c r="K1658" s="19" t="n"/>
      <c r="L1658" s="19" t="n"/>
      <c r="M1658" s="21" t="n"/>
      <c r="N1658" s="22" t="n"/>
      <c r="O1658" s="24">
        <f>IF(A1658&lt;&gt;"عهدة","",SUMIFS($G$8:$G$5007,$B$8:$B$5007,B1658,$A$8:$A$5007,"مصروف",$I$8:$I$5007,"&lt;&gt;مرفوض"))</f>
        <v/>
      </c>
      <c r="P1658" s="25">
        <f>IF(A1658&lt;&gt;"عهدة","",N(F1658)-O1658)</f>
        <v/>
      </c>
      <c r="Q1658" s="26">
        <f>IF(A1658="","",IF(A1658="عهدة",IF(N(F1658)=0,"⚠ أدخل قيمة العهدة",IF(P1658&lt;0,"⛔ عجز / زيادة مصروفات "&amp;TEXT(-P1658,"#,##0"),IF(COUNTIFS($B$8:$B$5007,B1658,$A$8:$A$5007,"مصروف",$I$8:$I$5007,"&lt;&gt;مرفوض",$K$8:$K$5007,"&lt;&gt;نعم")&gt;0,"⚠ "&amp;COUNTIFS($B$8:$B$5007,B1658,$A$8:$A$5007,"مصروف",$I$8:$I$5007,"&lt;&gt;مرفوض",$K$8:$K$5007,"&lt;&gt;نعم")&amp;" مصروف غير مسوى",IF(L1658="تمت التسوية",IF(P1658=0,"✔ متوازنة وتمت التسوية","✔ تمت التسوية – متبقي "&amp;TEXT(P1658,"#,##0")),IF(P1658&gt;0,"متبقي "&amp;TEXT(P1658,"#,##0"),"✔ متوازنة"))))),IF(R1658=0,"⚠ أضف سطر عهدة أولًا",IF(OR(C1658="",N(G1658)=0),"⚠ أكمل التاريخ والقيمة",IF(S1658="","⚠ التاريخ خارج السنة المالية",IF(H1658="","⚠ اختر بند الموازنة",IF(I1658="مرفوض","✖ مرفوض من المدير",IF(I1658&lt;&gt;"موافق","⏳ بانتظار موافقة المدير",IF(K1658&lt;&gt;"نعم","⚠ غير مسوى مع الحسابات","✔ معتمد ومسوى")))))))))</f>
        <v/>
      </c>
      <c r="R1658">
        <f>N(R1657)+IF(A1658="عهدة",1,0)</f>
        <v/>
      </c>
      <c r="S1658">
        <f>IF(C1658="","",IF(AND(C1658&gt;=DATE(2026,9,1),C1658&lt;=DATE(2027,8,31)),(YEAR(C1658)-2026)*12+MONTH(C1658)-8,""))</f>
        <v/>
      </c>
      <c r="T1658">
        <f>IF(AND(A1658="مصروف",R1658&gt;0,I1658="موافق",S1658&lt;&gt;"",H1658&lt;&gt;""),N(G1658),0)</f>
        <v/>
      </c>
    </row>
    <row r="1659">
      <c r="A1659" s="19" t="n"/>
      <c r="B1659" s="20">
        <f>IF(A1659="","",IF(R1659=0,"⚠ أضف سطر عهدة أولًا","DMT-"&amp;TEXT(R1659,"000")))</f>
        <v/>
      </c>
      <c r="C1659" s="21" t="n"/>
      <c r="D1659" s="20">
        <f>IF(C1659="","",IF(S1659="","خارج السنة المالية",INDEX(القوائم!$D$2:$D$13,S1659)))</f>
        <v/>
      </c>
      <c r="E1659" s="22" t="n"/>
      <c r="F1659" s="23" t="n"/>
      <c r="G1659" s="23" t="n"/>
      <c r="H1659" s="22" t="n"/>
      <c r="I1659" s="19" t="n"/>
      <c r="J1659" s="21" t="n"/>
      <c r="K1659" s="19" t="n"/>
      <c r="L1659" s="19" t="n"/>
      <c r="M1659" s="21" t="n"/>
      <c r="N1659" s="22" t="n"/>
      <c r="O1659" s="24">
        <f>IF(A1659&lt;&gt;"عهدة","",SUMIFS($G$8:$G$5007,$B$8:$B$5007,B1659,$A$8:$A$5007,"مصروف",$I$8:$I$5007,"&lt;&gt;مرفوض"))</f>
        <v/>
      </c>
      <c r="P1659" s="25">
        <f>IF(A1659&lt;&gt;"عهدة","",N(F1659)-O1659)</f>
        <v/>
      </c>
      <c r="Q1659" s="26">
        <f>IF(A1659="","",IF(A1659="عهدة",IF(N(F1659)=0,"⚠ أدخل قيمة العهدة",IF(P1659&lt;0,"⛔ عجز / زيادة مصروفات "&amp;TEXT(-P1659,"#,##0"),IF(COUNTIFS($B$8:$B$5007,B1659,$A$8:$A$5007,"مصروف",$I$8:$I$5007,"&lt;&gt;مرفوض",$K$8:$K$5007,"&lt;&gt;نعم")&gt;0,"⚠ "&amp;COUNTIFS($B$8:$B$5007,B1659,$A$8:$A$5007,"مصروف",$I$8:$I$5007,"&lt;&gt;مرفوض",$K$8:$K$5007,"&lt;&gt;نعم")&amp;" مصروف غير مسوى",IF(L1659="تمت التسوية",IF(P1659=0,"✔ متوازنة وتمت التسوية","✔ تمت التسوية – متبقي "&amp;TEXT(P1659,"#,##0")),IF(P1659&gt;0,"متبقي "&amp;TEXT(P1659,"#,##0"),"✔ متوازنة"))))),IF(R1659=0,"⚠ أضف سطر عهدة أولًا",IF(OR(C1659="",N(G1659)=0),"⚠ أكمل التاريخ والقيمة",IF(S1659="","⚠ التاريخ خارج السنة المالية",IF(H1659="","⚠ اختر بند الموازنة",IF(I1659="مرفوض","✖ مرفوض من المدير",IF(I1659&lt;&gt;"موافق","⏳ بانتظار موافقة المدير",IF(K1659&lt;&gt;"نعم","⚠ غير مسوى مع الحسابات","✔ معتمد ومسوى")))))))))</f>
        <v/>
      </c>
      <c r="R1659">
        <f>N(R1658)+IF(A1659="عهدة",1,0)</f>
        <v/>
      </c>
      <c r="S1659">
        <f>IF(C1659="","",IF(AND(C1659&gt;=DATE(2026,9,1),C1659&lt;=DATE(2027,8,31)),(YEAR(C1659)-2026)*12+MONTH(C1659)-8,""))</f>
        <v/>
      </c>
      <c r="T1659">
        <f>IF(AND(A1659="مصروف",R1659&gt;0,I1659="موافق",S1659&lt;&gt;"",H1659&lt;&gt;""),N(G1659),0)</f>
        <v/>
      </c>
    </row>
    <row r="1660">
      <c r="A1660" s="19" t="n"/>
      <c r="B1660" s="20">
        <f>IF(A1660="","",IF(R1660=0,"⚠ أضف سطر عهدة أولًا","DMT-"&amp;TEXT(R1660,"000")))</f>
        <v/>
      </c>
      <c r="C1660" s="21" t="n"/>
      <c r="D1660" s="20">
        <f>IF(C1660="","",IF(S1660="","خارج السنة المالية",INDEX(القوائم!$D$2:$D$13,S1660)))</f>
        <v/>
      </c>
      <c r="E1660" s="22" t="n"/>
      <c r="F1660" s="23" t="n"/>
      <c r="G1660" s="23" t="n"/>
      <c r="H1660" s="22" t="n"/>
      <c r="I1660" s="19" t="n"/>
      <c r="J1660" s="21" t="n"/>
      <c r="K1660" s="19" t="n"/>
      <c r="L1660" s="19" t="n"/>
      <c r="M1660" s="21" t="n"/>
      <c r="N1660" s="22" t="n"/>
      <c r="O1660" s="24">
        <f>IF(A1660&lt;&gt;"عهدة","",SUMIFS($G$8:$G$5007,$B$8:$B$5007,B1660,$A$8:$A$5007,"مصروف",$I$8:$I$5007,"&lt;&gt;مرفوض"))</f>
        <v/>
      </c>
      <c r="P1660" s="25">
        <f>IF(A1660&lt;&gt;"عهدة","",N(F1660)-O1660)</f>
        <v/>
      </c>
      <c r="Q1660" s="26">
        <f>IF(A1660="","",IF(A1660="عهدة",IF(N(F1660)=0,"⚠ أدخل قيمة العهدة",IF(P1660&lt;0,"⛔ عجز / زيادة مصروفات "&amp;TEXT(-P1660,"#,##0"),IF(COUNTIFS($B$8:$B$5007,B1660,$A$8:$A$5007,"مصروف",$I$8:$I$5007,"&lt;&gt;مرفوض",$K$8:$K$5007,"&lt;&gt;نعم")&gt;0,"⚠ "&amp;COUNTIFS($B$8:$B$5007,B1660,$A$8:$A$5007,"مصروف",$I$8:$I$5007,"&lt;&gt;مرفوض",$K$8:$K$5007,"&lt;&gt;نعم")&amp;" مصروف غير مسوى",IF(L1660="تمت التسوية",IF(P1660=0,"✔ متوازنة وتمت التسوية","✔ تمت التسوية – متبقي "&amp;TEXT(P1660,"#,##0")),IF(P1660&gt;0,"متبقي "&amp;TEXT(P1660,"#,##0"),"✔ متوازنة"))))),IF(R1660=0,"⚠ أضف سطر عهدة أولًا",IF(OR(C1660="",N(G1660)=0),"⚠ أكمل التاريخ والقيمة",IF(S1660="","⚠ التاريخ خارج السنة المالية",IF(H1660="","⚠ اختر بند الموازنة",IF(I1660="مرفوض","✖ مرفوض من المدير",IF(I1660&lt;&gt;"موافق","⏳ بانتظار موافقة المدير",IF(K1660&lt;&gt;"نعم","⚠ غير مسوى مع الحسابات","✔ معتمد ومسوى")))))))))</f>
        <v/>
      </c>
      <c r="R1660">
        <f>N(R1659)+IF(A1660="عهدة",1,0)</f>
        <v/>
      </c>
      <c r="S1660">
        <f>IF(C1660="","",IF(AND(C1660&gt;=DATE(2026,9,1),C1660&lt;=DATE(2027,8,31)),(YEAR(C1660)-2026)*12+MONTH(C1660)-8,""))</f>
        <v/>
      </c>
      <c r="T1660">
        <f>IF(AND(A1660="مصروف",R1660&gt;0,I1660="موافق",S1660&lt;&gt;"",H1660&lt;&gt;""),N(G1660),0)</f>
        <v/>
      </c>
    </row>
    <row r="1661">
      <c r="A1661" s="19" t="n"/>
      <c r="B1661" s="20">
        <f>IF(A1661="","",IF(R1661=0,"⚠ أضف سطر عهدة أولًا","DMT-"&amp;TEXT(R1661,"000")))</f>
        <v/>
      </c>
      <c r="C1661" s="21" t="n"/>
      <c r="D1661" s="20">
        <f>IF(C1661="","",IF(S1661="","خارج السنة المالية",INDEX(القوائم!$D$2:$D$13,S1661)))</f>
        <v/>
      </c>
      <c r="E1661" s="22" t="n"/>
      <c r="F1661" s="23" t="n"/>
      <c r="G1661" s="23" t="n"/>
      <c r="H1661" s="22" t="n"/>
      <c r="I1661" s="19" t="n"/>
      <c r="J1661" s="21" t="n"/>
      <c r="K1661" s="19" t="n"/>
      <c r="L1661" s="19" t="n"/>
      <c r="M1661" s="21" t="n"/>
      <c r="N1661" s="22" t="n"/>
      <c r="O1661" s="24">
        <f>IF(A1661&lt;&gt;"عهدة","",SUMIFS($G$8:$G$5007,$B$8:$B$5007,B1661,$A$8:$A$5007,"مصروف",$I$8:$I$5007,"&lt;&gt;مرفوض"))</f>
        <v/>
      </c>
      <c r="P1661" s="25">
        <f>IF(A1661&lt;&gt;"عهدة","",N(F1661)-O1661)</f>
        <v/>
      </c>
      <c r="Q1661" s="26">
        <f>IF(A1661="","",IF(A1661="عهدة",IF(N(F1661)=0,"⚠ أدخل قيمة العهدة",IF(P1661&lt;0,"⛔ عجز / زيادة مصروفات "&amp;TEXT(-P1661,"#,##0"),IF(COUNTIFS($B$8:$B$5007,B1661,$A$8:$A$5007,"مصروف",$I$8:$I$5007,"&lt;&gt;مرفوض",$K$8:$K$5007,"&lt;&gt;نعم")&gt;0,"⚠ "&amp;COUNTIFS($B$8:$B$5007,B1661,$A$8:$A$5007,"مصروف",$I$8:$I$5007,"&lt;&gt;مرفوض",$K$8:$K$5007,"&lt;&gt;نعم")&amp;" مصروف غير مسوى",IF(L1661="تمت التسوية",IF(P1661=0,"✔ متوازنة وتمت التسوية","✔ تمت التسوية – متبقي "&amp;TEXT(P1661,"#,##0")),IF(P1661&gt;0,"متبقي "&amp;TEXT(P1661,"#,##0"),"✔ متوازنة"))))),IF(R1661=0,"⚠ أضف سطر عهدة أولًا",IF(OR(C1661="",N(G1661)=0),"⚠ أكمل التاريخ والقيمة",IF(S1661="","⚠ التاريخ خارج السنة المالية",IF(H1661="","⚠ اختر بند الموازنة",IF(I1661="مرفوض","✖ مرفوض من المدير",IF(I1661&lt;&gt;"موافق","⏳ بانتظار موافقة المدير",IF(K1661&lt;&gt;"نعم","⚠ غير مسوى مع الحسابات","✔ معتمد ومسوى")))))))))</f>
        <v/>
      </c>
      <c r="R1661">
        <f>N(R1660)+IF(A1661="عهدة",1,0)</f>
        <v/>
      </c>
      <c r="S1661">
        <f>IF(C1661="","",IF(AND(C1661&gt;=DATE(2026,9,1),C1661&lt;=DATE(2027,8,31)),(YEAR(C1661)-2026)*12+MONTH(C1661)-8,""))</f>
        <v/>
      </c>
      <c r="T1661">
        <f>IF(AND(A1661="مصروف",R1661&gt;0,I1661="موافق",S1661&lt;&gt;"",H1661&lt;&gt;""),N(G1661),0)</f>
        <v/>
      </c>
    </row>
    <row r="1662">
      <c r="A1662" s="19" t="n"/>
      <c r="B1662" s="20">
        <f>IF(A1662="","",IF(R1662=0,"⚠ أضف سطر عهدة أولًا","DMT-"&amp;TEXT(R1662,"000")))</f>
        <v/>
      </c>
      <c r="C1662" s="21" t="n"/>
      <c r="D1662" s="20">
        <f>IF(C1662="","",IF(S1662="","خارج السنة المالية",INDEX(القوائم!$D$2:$D$13,S1662)))</f>
        <v/>
      </c>
      <c r="E1662" s="22" t="n"/>
      <c r="F1662" s="23" t="n"/>
      <c r="G1662" s="23" t="n"/>
      <c r="H1662" s="22" t="n"/>
      <c r="I1662" s="19" t="n"/>
      <c r="J1662" s="21" t="n"/>
      <c r="K1662" s="19" t="n"/>
      <c r="L1662" s="19" t="n"/>
      <c r="M1662" s="21" t="n"/>
      <c r="N1662" s="22" t="n"/>
      <c r="O1662" s="24">
        <f>IF(A1662&lt;&gt;"عهدة","",SUMIFS($G$8:$G$5007,$B$8:$B$5007,B1662,$A$8:$A$5007,"مصروف",$I$8:$I$5007,"&lt;&gt;مرفوض"))</f>
        <v/>
      </c>
      <c r="P1662" s="25">
        <f>IF(A1662&lt;&gt;"عهدة","",N(F1662)-O1662)</f>
        <v/>
      </c>
      <c r="Q1662" s="26">
        <f>IF(A1662="","",IF(A1662="عهدة",IF(N(F1662)=0,"⚠ أدخل قيمة العهدة",IF(P1662&lt;0,"⛔ عجز / زيادة مصروفات "&amp;TEXT(-P1662,"#,##0"),IF(COUNTIFS($B$8:$B$5007,B1662,$A$8:$A$5007,"مصروف",$I$8:$I$5007,"&lt;&gt;مرفوض",$K$8:$K$5007,"&lt;&gt;نعم")&gt;0,"⚠ "&amp;COUNTIFS($B$8:$B$5007,B1662,$A$8:$A$5007,"مصروف",$I$8:$I$5007,"&lt;&gt;مرفوض",$K$8:$K$5007,"&lt;&gt;نعم")&amp;" مصروف غير مسوى",IF(L1662="تمت التسوية",IF(P1662=0,"✔ متوازنة وتمت التسوية","✔ تمت التسوية – متبقي "&amp;TEXT(P1662,"#,##0")),IF(P1662&gt;0,"متبقي "&amp;TEXT(P1662,"#,##0"),"✔ متوازنة"))))),IF(R1662=0,"⚠ أضف سطر عهدة أولًا",IF(OR(C1662="",N(G1662)=0),"⚠ أكمل التاريخ والقيمة",IF(S1662="","⚠ التاريخ خارج السنة المالية",IF(H1662="","⚠ اختر بند الموازنة",IF(I1662="مرفوض","✖ مرفوض من المدير",IF(I1662&lt;&gt;"موافق","⏳ بانتظار موافقة المدير",IF(K1662&lt;&gt;"نعم","⚠ غير مسوى مع الحسابات","✔ معتمد ومسوى")))))))))</f>
        <v/>
      </c>
      <c r="R1662">
        <f>N(R1661)+IF(A1662="عهدة",1,0)</f>
        <v/>
      </c>
      <c r="S1662">
        <f>IF(C1662="","",IF(AND(C1662&gt;=DATE(2026,9,1),C1662&lt;=DATE(2027,8,31)),(YEAR(C1662)-2026)*12+MONTH(C1662)-8,""))</f>
        <v/>
      </c>
      <c r="T1662">
        <f>IF(AND(A1662="مصروف",R1662&gt;0,I1662="موافق",S1662&lt;&gt;"",H1662&lt;&gt;""),N(G1662),0)</f>
        <v/>
      </c>
    </row>
    <row r="1663">
      <c r="A1663" s="19" t="n"/>
      <c r="B1663" s="20">
        <f>IF(A1663="","",IF(R1663=0,"⚠ أضف سطر عهدة أولًا","DMT-"&amp;TEXT(R1663,"000")))</f>
        <v/>
      </c>
      <c r="C1663" s="21" t="n"/>
      <c r="D1663" s="20">
        <f>IF(C1663="","",IF(S1663="","خارج السنة المالية",INDEX(القوائم!$D$2:$D$13,S1663)))</f>
        <v/>
      </c>
      <c r="E1663" s="22" t="n"/>
      <c r="F1663" s="23" t="n"/>
      <c r="G1663" s="23" t="n"/>
      <c r="H1663" s="22" t="n"/>
      <c r="I1663" s="19" t="n"/>
      <c r="J1663" s="21" t="n"/>
      <c r="K1663" s="19" t="n"/>
      <c r="L1663" s="19" t="n"/>
      <c r="M1663" s="21" t="n"/>
      <c r="N1663" s="22" t="n"/>
      <c r="O1663" s="24">
        <f>IF(A1663&lt;&gt;"عهدة","",SUMIFS($G$8:$G$5007,$B$8:$B$5007,B1663,$A$8:$A$5007,"مصروف",$I$8:$I$5007,"&lt;&gt;مرفوض"))</f>
        <v/>
      </c>
      <c r="P1663" s="25">
        <f>IF(A1663&lt;&gt;"عهدة","",N(F1663)-O1663)</f>
        <v/>
      </c>
      <c r="Q1663" s="26">
        <f>IF(A1663="","",IF(A1663="عهدة",IF(N(F1663)=0,"⚠ أدخل قيمة العهدة",IF(P1663&lt;0,"⛔ عجز / زيادة مصروفات "&amp;TEXT(-P1663,"#,##0"),IF(COUNTIFS($B$8:$B$5007,B1663,$A$8:$A$5007,"مصروف",$I$8:$I$5007,"&lt;&gt;مرفوض",$K$8:$K$5007,"&lt;&gt;نعم")&gt;0,"⚠ "&amp;COUNTIFS($B$8:$B$5007,B1663,$A$8:$A$5007,"مصروف",$I$8:$I$5007,"&lt;&gt;مرفوض",$K$8:$K$5007,"&lt;&gt;نعم")&amp;" مصروف غير مسوى",IF(L1663="تمت التسوية",IF(P1663=0,"✔ متوازنة وتمت التسوية","✔ تمت التسوية – متبقي "&amp;TEXT(P1663,"#,##0")),IF(P1663&gt;0,"متبقي "&amp;TEXT(P1663,"#,##0"),"✔ متوازنة"))))),IF(R1663=0,"⚠ أضف سطر عهدة أولًا",IF(OR(C1663="",N(G1663)=0),"⚠ أكمل التاريخ والقيمة",IF(S1663="","⚠ التاريخ خارج السنة المالية",IF(H1663="","⚠ اختر بند الموازنة",IF(I1663="مرفوض","✖ مرفوض من المدير",IF(I1663&lt;&gt;"موافق","⏳ بانتظار موافقة المدير",IF(K1663&lt;&gt;"نعم","⚠ غير مسوى مع الحسابات","✔ معتمد ومسوى")))))))))</f>
        <v/>
      </c>
      <c r="R1663">
        <f>N(R1662)+IF(A1663="عهدة",1,0)</f>
        <v/>
      </c>
      <c r="S1663">
        <f>IF(C1663="","",IF(AND(C1663&gt;=DATE(2026,9,1),C1663&lt;=DATE(2027,8,31)),(YEAR(C1663)-2026)*12+MONTH(C1663)-8,""))</f>
        <v/>
      </c>
      <c r="T1663">
        <f>IF(AND(A1663="مصروف",R1663&gt;0,I1663="موافق",S1663&lt;&gt;"",H1663&lt;&gt;""),N(G1663),0)</f>
        <v/>
      </c>
    </row>
    <row r="1664">
      <c r="A1664" s="19" t="n"/>
      <c r="B1664" s="20">
        <f>IF(A1664="","",IF(R1664=0,"⚠ أضف سطر عهدة أولًا","DMT-"&amp;TEXT(R1664,"000")))</f>
        <v/>
      </c>
      <c r="C1664" s="21" t="n"/>
      <c r="D1664" s="20">
        <f>IF(C1664="","",IF(S1664="","خارج السنة المالية",INDEX(القوائم!$D$2:$D$13,S1664)))</f>
        <v/>
      </c>
      <c r="E1664" s="22" t="n"/>
      <c r="F1664" s="23" t="n"/>
      <c r="G1664" s="23" t="n"/>
      <c r="H1664" s="22" t="n"/>
      <c r="I1664" s="19" t="n"/>
      <c r="J1664" s="21" t="n"/>
      <c r="K1664" s="19" t="n"/>
      <c r="L1664" s="19" t="n"/>
      <c r="M1664" s="21" t="n"/>
      <c r="N1664" s="22" t="n"/>
      <c r="O1664" s="24">
        <f>IF(A1664&lt;&gt;"عهدة","",SUMIFS($G$8:$G$5007,$B$8:$B$5007,B1664,$A$8:$A$5007,"مصروف",$I$8:$I$5007,"&lt;&gt;مرفوض"))</f>
        <v/>
      </c>
      <c r="P1664" s="25">
        <f>IF(A1664&lt;&gt;"عهدة","",N(F1664)-O1664)</f>
        <v/>
      </c>
      <c r="Q1664" s="26">
        <f>IF(A1664="","",IF(A1664="عهدة",IF(N(F1664)=0,"⚠ أدخل قيمة العهدة",IF(P1664&lt;0,"⛔ عجز / زيادة مصروفات "&amp;TEXT(-P1664,"#,##0"),IF(COUNTIFS($B$8:$B$5007,B1664,$A$8:$A$5007,"مصروف",$I$8:$I$5007,"&lt;&gt;مرفوض",$K$8:$K$5007,"&lt;&gt;نعم")&gt;0,"⚠ "&amp;COUNTIFS($B$8:$B$5007,B1664,$A$8:$A$5007,"مصروف",$I$8:$I$5007,"&lt;&gt;مرفوض",$K$8:$K$5007,"&lt;&gt;نعم")&amp;" مصروف غير مسوى",IF(L1664="تمت التسوية",IF(P1664=0,"✔ متوازنة وتمت التسوية","✔ تمت التسوية – متبقي "&amp;TEXT(P1664,"#,##0")),IF(P1664&gt;0,"متبقي "&amp;TEXT(P1664,"#,##0"),"✔ متوازنة"))))),IF(R1664=0,"⚠ أضف سطر عهدة أولًا",IF(OR(C1664="",N(G1664)=0),"⚠ أكمل التاريخ والقيمة",IF(S1664="","⚠ التاريخ خارج السنة المالية",IF(H1664="","⚠ اختر بند الموازنة",IF(I1664="مرفوض","✖ مرفوض من المدير",IF(I1664&lt;&gt;"موافق","⏳ بانتظار موافقة المدير",IF(K1664&lt;&gt;"نعم","⚠ غير مسوى مع الحسابات","✔ معتمد ومسوى")))))))))</f>
        <v/>
      </c>
      <c r="R1664">
        <f>N(R1663)+IF(A1664="عهدة",1,0)</f>
        <v/>
      </c>
      <c r="S1664">
        <f>IF(C1664="","",IF(AND(C1664&gt;=DATE(2026,9,1),C1664&lt;=DATE(2027,8,31)),(YEAR(C1664)-2026)*12+MONTH(C1664)-8,""))</f>
        <v/>
      </c>
      <c r="T1664">
        <f>IF(AND(A1664="مصروف",R1664&gt;0,I1664="موافق",S1664&lt;&gt;"",H1664&lt;&gt;""),N(G1664),0)</f>
        <v/>
      </c>
    </row>
    <row r="1665">
      <c r="A1665" s="19" t="n"/>
      <c r="B1665" s="20">
        <f>IF(A1665="","",IF(R1665=0,"⚠ أضف سطر عهدة أولًا","DMT-"&amp;TEXT(R1665,"000")))</f>
        <v/>
      </c>
      <c r="C1665" s="21" t="n"/>
      <c r="D1665" s="20">
        <f>IF(C1665="","",IF(S1665="","خارج السنة المالية",INDEX(القوائم!$D$2:$D$13,S1665)))</f>
        <v/>
      </c>
      <c r="E1665" s="22" t="n"/>
      <c r="F1665" s="23" t="n"/>
      <c r="G1665" s="23" t="n"/>
      <c r="H1665" s="22" t="n"/>
      <c r="I1665" s="19" t="n"/>
      <c r="J1665" s="21" t="n"/>
      <c r="K1665" s="19" t="n"/>
      <c r="L1665" s="19" t="n"/>
      <c r="M1665" s="21" t="n"/>
      <c r="N1665" s="22" t="n"/>
      <c r="O1665" s="24">
        <f>IF(A1665&lt;&gt;"عهدة","",SUMIFS($G$8:$G$5007,$B$8:$B$5007,B1665,$A$8:$A$5007,"مصروف",$I$8:$I$5007,"&lt;&gt;مرفوض"))</f>
        <v/>
      </c>
      <c r="P1665" s="25">
        <f>IF(A1665&lt;&gt;"عهدة","",N(F1665)-O1665)</f>
        <v/>
      </c>
      <c r="Q1665" s="26">
        <f>IF(A1665="","",IF(A1665="عهدة",IF(N(F1665)=0,"⚠ أدخل قيمة العهدة",IF(P1665&lt;0,"⛔ عجز / زيادة مصروفات "&amp;TEXT(-P1665,"#,##0"),IF(COUNTIFS($B$8:$B$5007,B1665,$A$8:$A$5007,"مصروف",$I$8:$I$5007,"&lt;&gt;مرفوض",$K$8:$K$5007,"&lt;&gt;نعم")&gt;0,"⚠ "&amp;COUNTIFS($B$8:$B$5007,B1665,$A$8:$A$5007,"مصروف",$I$8:$I$5007,"&lt;&gt;مرفوض",$K$8:$K$5007,"&lt;&gt;نعم")&amp;" مصروف غير مسوى",IF(L1665="تمت التسوية",IF(P1665=0,"✔ متوازنة وتمت التسوية","✔ تمت التسوية – متبقي "&amp;TEXT(P1665,"#,##0")),IF(P1665&gt;0,"متبقي "&amp;TEXT(P1665,"#,##0"),"✔ متوازنة"))))),IF(R1665=0,"⚠ أضف سطر عهدة أولًا",IF(OR(C1665="",N(G1665)=0),"⚠ أكمل التاريخ والقيمة",IF(S1665="","⚠ التاريخ خارج السنة المالية",IF(H1665="","⚠ اختر بند الموازنة",IF(I1665="مرفوض","✖ مرفوض من المدير",IF(I1665&lt;&gt;"موافق","⏳ بانتظار موافقة المدير",IF(K1665&lt;&gt;"نعم","⚠ غير مسوى مع الحسابات","✔ معتمد ومسوى")))))))))</f>
        <v/>
      </c>
      <c r="R1665">
        <f>N(R1664)+IF(A1665="عهدة",1,0)</f>
        <v/>
      </c>
      <c r="S1665">
        <f>IF(C1665="","",IF(AND(C1665&gt;=DATE(2026,9,1),C1665&lt;=DATE(2027,8,31)),(YEAR(C1665)-2026)*12+MONTH(C1665)-8,""))</f>
        <v/>
      </c>
      <c r="T1665">
        <f>IF(AND(A1665="مصروف",R1665&gt;0,I1665="موافق",S1665&lt;&gt;"",H1665&lt;&gt;""),N(G1665),0)</f>
        <v/>
      </c>
    </row>
    <row r="1666">
      <c r="A1666" s="19" t="n"/>
      <c r="B1666" s="20">
        <f>IF(A1666="","",IF(R1666=0,"⚠ أضف سطر عهدة أولًا","DMT-"&amp;TEXT(R1666,"000")))</f>
        <v/>
      </c>
      <c r="C1666" s="21" t="n"/>
      <c r="D1666" s="20">
        <f>IF(C1666="","",IF(S1666="","خارج السنة المالية",INDEX(القوائم!$D$2:$D$13,S1666)))</f>
        <v/>
      </c>
      <c r="E1666" s="22" t="n"/>
      <c r="F1666" s="23" t="n"/>
      <c r="G1666" s="23" t="n"/>
      <c r="H1666" s="22" t="n"/>
      <c r="I1666" s="19" t="n"/>
      <c r="J1666" s="21" t="n"/>
      <c r="K1666" s="19" t="n"/>
      <c r="L1666" s="19" t="n"/>
      <c r="M1666" s="21" t="n"/>
      <c r="N1666" s="22" t="n"/>
      <c r="O1666" s="24">
        <f>IF(A1666&lt;&gt;"عهدة","",SUMIFS($G$8:$G$5007,$B$8:$B$5007,B1666,$A$8:$A$5007,"مصروف",$I$8:$I$5007,"&lt;&gt;مرفوض"))</f>
        <v/>
      </c>
      <c r="P1666" s="25">
        <f>IF(A1666&lt;&gt;"عهدة","",N(F1666)-O1666)</f>
        <v/>
      </c>
      <c r="Q1666" s="26">
        <f>IF(A1666="","",IF(A1666="عهدة",IF(N(F1666)=0,"⚠ أدخل قيمة العهدة",IF(P1666&lt;0,"⛔ عجز / زيادة مصروفات "&amp;TEXT(-P1666,"#,##0"),IF(COUNTIFS($B$8:$B$5007,B1666,$A$8:$A$5007,"مصروف",$I$8:$I$5007,"&lt;&gt;مرفوض",$K$8:$K$5007,"&lt;&gt;نعم")&gt;0,"⚠ "&amp;COUNTIFS($B$8:$B$5007,B1666,$A$8:$A$5007,"مصروف",$I$8:$I$5007,"&lt;&gt;مرفوض",$K$8:$K$5007,"&lt;&gt;نعم")&amp;" مصروف غير مسوى",IF(L1666="تمت التسوية",IF(P1666=0,"✔ متوازنة وتمت التسوية","✔ تمت التسوية – متبقي "&amp;TEXT(P1666,"#,##0")),IF(P1666&gt;0,"متبقي "&amp;TEXT(P1666,"#,##0"),"✔ متوازنة"))))),IF(R1666=0,"⚠ أضف سطر عهدة أولًا",IF(OR(C1666="",N(G1666)=0),"⚠ أكمل التاريخ والقيمة",IF(S1666="","⚠ التاريخ خارج السنة المالية",IF(H1666="","⚠ اختر بند الموازنة",IF(I1666="مرفوض","✖ مرفوض من المدير",IF(I1666&lt;&gt;"موافق","⏳ بانتظار موافقة المدير",IF(K1666&lt;&gt;"نعم","⚠ غير مسوى مع الحسابات","✔ معتمد ومسوى")))))))))</f>
        <v/>
      </c>
      <c r="R1666">
        <f>N(R1665)+IF(A1666="عهدة",1,0)</f>
        <v/>
      </c>
      <c r="S1666">
        <f>IF(C1666="","",IF(AND(C1666&gt;=DATE(2026,9,1),C1666&lt;=DATE(2027,8,31)),(YEAR(C1666)-2026)*12+MONTH(C1666)-8,""))</f>
        <v/>
      </c>
      <c r="T1666">
        <f>IF(AND(A1666="مصروف",R1666&gt;0,I1666="موافق",S1666&lt;&gt;"",H1666&lt;&gt;""),N(G1666),0)</f>
        <v/>
      </c>
    </row>
    <row r="1667">
      <c r="A1667" s="19" t="n"/>
      <c r="B1667" s="20">
        <f>IF(A1667="","",IF(R1667=0,"⚠ أضف سطر عهدة أولًا","DMT-"&amp;TEXT(R1667,"000")))</f>
        <v/>
      </c>
      <c r="C1667" s="21" t="n"/>
      <c r="D1667" s="20">
        <f>IF(C1667="","",IF(S1667="","خارج السنة المالية",INDEX(القوائم!$D$2:$D$13,S1667)))</f>
        <v/>
      </c>
      <c r="E1667" s="22" t="n"/>
      <c r="F1667" s="23" t="n"/>
      <c r="G1667" s="23" t="n"/>
      <c r="H1667" s="22" t="n"/>
      <c r="I1667" s="19" t="n"/>
      <c r="J1667" s="21" t="n"/>
      <c r="K1667" s="19" t="n"/>
      <c r="L1667" s="19" t="n"/>
      <c r="M1667" s="21" t="n"/>
      <c r="N1667" s="22" t="n"/>
      <c r="O1667" s="24">
        <f>IF(A1667&lt;&gt;"عهدة","",SUMIFS($G$8:$G$5007,$B$8:$B$5007,B1667,$A$8:$A$5007,"مصروف",$I$8:$I$5007,"&lt;&gt;مرفوض"))</f>
        <v/>
      </c>
      <c r="P1667" s="25">
        <f>IF(A1667&lt;&gt;"عهدة","",N(F1667)-O1667)</f>
        <v/>
      </c>
      <c r="Q1667" s="26">
        <f>IF(A1667="","",IF(A1667="عهدة",IF(N(F1667)=0,"⚠ أدخل قيمة العهدة",IF(P1667&lt;0,"⛔ عجز / زيادة مصروفات "&amp;TEXT(-P1667,"#,##0"),IF(COUNTIFS($B$8:$B$5007,B1667,$A$8:$A$5007,"مصروف",$I$8:$I$5007,"&lt;&gt;مرفوض",$K$8:$K$5007,"&lt;&gt;نعم")&gt;0,"⚠ "&amp;COUNTIFS($B$8:$B$5007,B1667,$A$8:$A$5007,"مصروف",$I$8:$I$5007,"&lt;&gt;مرفوض",$K$8:$K$5007,"&lt;&gt;نعم")&amp;" مصروف غير مسوى",IF(L1667="تمت التسوية",IF(P1667=0,"✔ متوازنة وتمت التسوية","✔ تمت التسوية – متبقي "&amp;TEXT(P1667,"#,##0")),IF(P1667&gt;0,"متبقي "&amp;TEXT(P1667,"#,##0"),"✔ متوازنة"))))),IF(R1667=0,"⚠ أضف سطر عهدة أولًا",IF(OR(C1667="",N(G1667)=0),"⚠ أكمل التاريخ والقيمة",IF(S1667="","⚠ التاريخ خارج السنة المالية",IF(H1667="","⚠ اختر بند الموازنة",IF(I1667="مرفوض","✖ مرفوض من المدير",IF(I1667&lt;&gt;"موافق","⏳ بانتظار موافقة المدير",IF(K1667&lt;&gt;"نعم","⚠ غير مسوى مع الحسابات","✔ معتمد ومسوى")))))))))</f>
        <v/>
      </c>
      <c r="R1667">
        <f>N(R1666)+IF(A1667="عهدة",1,0)</f>
        <v/>
      </c>
      <c r="S1667">
        <f>IF(C1667="","",IF(AND(C1667&gt;=DATE(2026,9,1),C1667&lt;=DATE(2027,8,31)),(YEAR(C1667)-2026)*12+MONTH(C1667)-8,""))</f>
        <v/>
      </c>
      <c r="T1667">
        <f>IF(AND(A1667="مصروف",R1667&gt;0,I1667="موافق",S1667&lt;&gt;"",H1667&lt;&gt;""),N(G1667),0)</f>
        <v/>
      </c>
    </row>
    <row r="1668">
      <c r="A1668" s="19" t="n"/>
      <c r="B1668" s="20">
        <f>IF(A1668="","",IF(R1668=0,"⚠ أضف سطر عهدة أولًا","DMT-"&amp;TEXT(R1668,"000")))</f>
        <v/>
      </c>
      <c r="C1668" s="21" t="n"/>
      <c r="D1668" s="20">
        <f>IF(C1668="","",IF(S1668="","خارج السنة المالية",INDEX(القوائم!$D$2:$D$13,S1668)))</f>
        <v/>
      </c>
      <c r="E1668" s="22" t="n"/>
      <c r="F1668" s="23" t="n"/>
      <c r="G1668" s="23" t="n"/>
      <c r="H1668" s="22" t="n"/>
      <c r="I1668" s="19" t="n"/>
      <c r="J1668" s="21" t="n"/>
      <c r="K1668" s="19" t="n"/>
      <c r="L1668" s="19" t="n"/>
      <c r="M1668" s="21" t="n"/>
      <c r="N1668" s="22" t="n"/>
      <c r="O1668" s="24">
        <f>IF(A1668&lt;&gt;"عهدة","",SUMIFS($G$8:$G$5007,$B$8:$B$5007,B1668,$A$8:$A$5007,"مصروف",$I$8:$I$5007,"&lt;&gt;مرفوض"))</f>
        <v/>
      </c>
      <c r="P1668" s="25">
        <f>IF(A1668&lt;&gt;"عهدة","",N(F1668)-O1668)</f>
        <v/>
      </c>
      <c r="Q1668" s="26">
        <f>IF(A1668="","",IF(A1668="عهدة",IF(N(F1668)=0,"⚠ أدخل قيمة العهدة",IF(P1668&lt;0,"⛔ عجز / زيادة مصروفات "&amp;TEXT(-P1668,"#,##0"),IF(COUNTIFS($B$8:$B$5007,B1668,$A$8:$A$5007,"مصروف",$I$8:$I$5007,"&lt;&gt;مرفوض",$K$8:$K$5007,"&lt;&gt;نعم")&gt;0,"⚠ "&amp;COUNTIFS($B$8:$B$5007,B1668,$A$8:$A$5007,"مصروف",$I$8:$I$5007,"&lt;&gt;مرفوض",$K$8:$K$5007,"&lt;&gt;نعم")&amp;" مصروف غير مسوى",IF(L1668="تمت التسوية",IF(P1668=0,"✔ متوازنة وتمت التسوية","✔ تمت التسوية – متبقي "&amp;TEXT(P1668,"#,##0")),IF(P1668&gt;0,"متبقي "&amp;TEXT(P1668,"#,##0"),"✔ متوازنة"))))),IF(R1668=0,"⚠ أضف سطر عهدة أولًا",IF(OR(C1668="",N(G1668)=0),"⚠ أكمل التاريخ والقيمة",IF(S1668="","⚠ التاريخ خارج السنة المالية",IF(H1668="","⚠ اختر بند الموازنة",IF(I1668="مرفوض","✖ مرفوض من المدير",IF(I1668&lt;&gt;"موافق","⏳ بانتظار موافقة المدير",IF(K1668&lt;&gt;"نعم","⚠ غير مسوى مع الحسابات","✔ معتمد ومسوى")))))))))</f>
        <v/>
      </c>
      <c r="R1668">
        <f>N(R1667)+IF(A1668="عهدة",1,0)</f>
        <v/>
      </c>
      <c r="S1668">
        <f>IF(C1668="","",IF(AND(C1668&gt;=DATE(2026,9,1),C1668&lt;=DATE(2027,8,31)),(YEAR(C1668)-2026)*12+MONTH(C1668)-8,""))</f>
        <v/>
      </c>
      <c r="T1668">
        <f>IF(AND(A1668="مصروف",R1668&gt;0,I1668="موافق",S1668&lt;&gt;"",H1668&lt;&gt;""),N(G1668),0)</f>
        <v/>
      </c>
    </row>
    <row r="1669">
      <c r="A1669" s="19" t="n"/>
      <c r="B1669" s="20">
        <f>IF(A1669="","",IF(R1669=0,"⚠ أضف سطر عهدة أولًا","DMT-"&amp;TEXT(R1669,"000")))</f>
        <v/>
      </c>
      <c r="C1669" s="21" t="n"/>
      <c r="D1669" s="20">
        <f>IF(C1669="","",IF(S1669="","خارج السنة المالية",INDEX(القوائم!$D$2:$D$13,S1669)))</f>
        <v/>
      </c>
      <c r="E1669" s="22" t="n"/>
      <c r="F1669" s="23" t="n"/>
      <c r="G1669" s="23" t="n"/>
      <c r="H1669" s="22" t="n"/>
      <c r="I1669" s="19" t="n"/>
      <c r="J1669" s="21" t="n"/>
      <c r="K1669" s="19" t="n"/>
      <c r="L1669" s="19" t="n"/>
      <c r="M1669" s="21" t="n"/>
      <c r="N1669" s="22" t="n"/>
      <c r="O1669" s="24">
        <f>IF(A1669&lt;&gt;"عهدة","",SUMIFS($G$8:$G$5007,$B$8:$B$5007,B1669,$A$8:$A$5007,"مصروف",$I$8:$I$5007,"&lt;&gt;مرفوض"))</f>
        <v/>
      </c>
      <c r="P1669" s="25">
        <f>IF(A1669&lt;&gt;"عهدة","",N(F1669)-O1669)</f>
        <v/>
      </c>
      <c r="Q1669" s="26">
        <f>IF(A1669="","",IF(A1669="عهدة",IF(N(F1669)=0,"⚠ أدخل قيمة العهدة",IF(P1669&lt;0,"⛔ عجز / زيادة مصروفات "&amp;TEXT(-P1669,"#,##0"),IF(COUNTIFS($B$8:$B$5007,B1669,$A$8:$A$5007,"مصروف",$I$8:$I$5007,"&lt;&gt;مرفوض",$K$8:$K$5007,"&lt;&gt;نعم")&gt;0,"⚠ "&amp;COUNTIFS($B$8:$B$5007,B1669,$A$8:$A$5007,"مصروف",$I$8:$I$5007,"&lt;&gt;مرفوض",$K$8:$K$5007,"&lt;&gt;نعم")&amp;" مصروف غير مسوى",IF(L1669="تمت التسوية",IF(P1669=0,"✔ متوازنة وتمت التسوية","✔ تمت التسوية – متبقي "&amp;TEXT(P1669,"#,##0")),IF(P1669&gt;0,"متبقي "&amp;TEXT(P1669,"#,##0"),"✔ متوازنة"))))),IF(R1669=0,"⚠ أضف سطر عهدة أولًا",IF(OR(C1669="",N(G1669)=0),"⚠ أكمل التاريخ والقيمة",IF(S1669="","⚠ التاريخ خارج السنة المالية",IF(H1669="","⚠ اختر بند الموازنة",IF(I1669="مرفوض","✖ مرفوض من المدير",IF(I1669&lt;&gt;"موافق","⏳ بانتظار موافقة المدير",IF(K1669&lt;&gt;"نعم","⚠ غير مسوى مع الحسابات","✔ معتمد ومسوى")))))))))</f>
        <v/>
      </c>
      <c r="R1669">
        <f>N(R1668)+IF(A1669="عهدة",1,0)</f>
        <v/>
      </c>
      <c r="S1669">
        <f>IF(C1669="","",IF(AND(C1669&gt;=DATE(2026,9,1),C1669&lt;=DATE(2027,8,31)),(YEAR(C1669)-2026)*12+MONTH(C1669)-8,""))</f>
        <v/>
      </c>
      <c r="T1669">
        <f>IF(AND(A1669="مصروف",R1669&gt;0,I1669="موافق",S1669&lt;&gt;"",H1669&lt;&gt;""),N(G1669),0)</f>
        <v/>
      </c>
    </row>
    <row r="1670">
      <c r="A1670" s="19" t="n"/>
      <c r="B1670" s="20">
        <f>IF(A1670="","",IF(R1670=0,"⚠ أضف سطر عهدة أولًا","DMT-"&amp;TEXT(R1670,"000")))</f>
        <v/>
      </c>
      <c r="C1670" s="21" t="n"/>
      <c r="D1670" s="20">
        <f>IF(C1670="","",IF(S1670="","خارج السنة المالية",INDEX(القوائم!$D$2:$D$13,S1670)))</f>
        <v/>
      </c>
      <c r="E1670" s="22" t="n"/>
      <c r="F1670" s="23" t="n"/>
      <c r="G1670" s="23" t="n"/>
      <c r="H1670" s="22" t="n"/>
      <c r="I1670" s="19" t="n"/>
      <c r="J1670" s="21" t="n"/>
      <c r="K1670" s="19" t="n"/>
      <c r="L1670" s="19" t="n"/>
      <c r="M1670" s="21" t="n"/>
      <c r="N1670" s="22" t="n"/>
      <c r="O1670" s="24">
        <f>IF(A1670&lt;&gt;"عهدة","",SUMIFS($G$8:$G$5007,$B$8:$B$5007,B1670,$A$8:$A$5007,"مصروف",$I$8:$I$5007,"&lt;&gt;مرفوض"))</f>
        <v/>
      </c>
      <c r="P1670" s="25">
        <f>IF(A1670&lt;&gt;"عهدة","",N(F1670)-O1670)</f>
        <v/>
      </c>
      <c r="Q1670" s="26">
        <f>IF(A1670="","",IF(A1670="عهدة",IF(N(F1670)=0,"⚠ أدخل قيمة العهدة",IF(P1670&lt;0,"⛔ عجز / زيادة مصروفات "&amp;TEXT(-P1670,"#,##0"),IF(COUNTIFS($B$8:$B$5007,B1670,$A$8:$A$5007,"مصروف",$I$8:$I$5007,"&lt;&gt;مرفوض",$K$8:$K$5007,"&lt;&gt;نعم")&gt;0,"⚠ "&amp;COUNTIFS($B$8:$B$5007,B1670,$A$8:$A$5007,"مصروف",$I$8:$I$5007,"&lt;&gt;مرفوض",$K$8:$K$5007,"&lt;&gt;نعم")&amp;" مصروف غير مسوى",IF(L1670="تمت التسوية",IF(P1670=0,"✔ متوازنة وتمت التسوية","✔ تمت التسوية – متبقي "&amp;TEXT(P1670,"#,##0")),IF(P1670&gt;0,"متبقي "&amp;TEXT(P1670,"#,##0"),"✔ متوازنة"))))),IF(R1670=0,"⚠ أضف سطر عهدة أولًا",IF(OR(C1670="",N(G1670)=0),"⚠ أكمل التاريخ والقيمة",IF(S1670="","⚠ التاريخ خارج السنة المالية",IF(H1670="","⚠ اختر بند الموازنة",IF(I1670="مرفوض","✖ مرفوض من المدير",IF(I1670&lt;&gt;"موافق","⏳ بانتظار موافقة المدير",IF(K1670&lt;&gt;"نعم","⚠ غير مسوى مع الحسابات","✔ معتمد ومسوى")))))))))</f>
        <v/>
      </c>
      <c r="R1670">
        <f>N(R1669)+IF(A1670="عهدة",1,0)</f>
        <v/>
      </c>
      <c r="S1670">
        <f>IF(C1670="","",IF(AND(C1670&gt;=DATE(2026,9,1),C1670&lt;=DATE(2027,8,31)),(YEAR(C1670)-2026)*12+MONTH(C1670)-8,""))</f>
        <v/>
      </c>
      <c r="T1670">
        <f>IF(AND(A1670="مصروف",R1670&gt;0,I1670="موافق",S1670&lt;&gt;"",H1670&lt;&gt;""),N(G1670),0)</f>
        <v/>
      </c>
    </row>
    <row r="1671">
      <c r="A1671" s="19" t="n"/>
      <c r="B1671" s="20">
        <f>IF(A1671="","",IF(R1671=0,"⚠ أضف سطر عهدة أولًا","DMT-"&amp;TEXT(R1671,"000")))</f>
        <v/>
      </c>
      <c r="C1671" s="21" t="n"/>
      <c r="D1671" s="20">
        <f>IF(C1671="","",IF(S1671="","خارج السنة المالية",INDEX(القوائم!$D$2:$D$13,S1671)))</f>
        <v/>
      </c>
      <c r="E1671" s="22" t="n"/>
      <c r="F1671" s="23" t="n"/>
      <c r="G1671" s="23" t="n"/>
      <c r="H1671" s="22" t="n"/>
      <c r="I1671" s="19" t="n"/>
      <c r="J1671" s="21" t="n"/>
      <c r="K1671" s="19" t="n"/>
      <c r="L1671" s="19" t="n"/>
      <c r="M1671" s="21" t="n"/>
      <c r="N1671" s="22" t="n"/>
      <c r="O1671" s="24">
        <f>IF(A1671&lt;&gt;"عهدة","",SUMIFS($G$8:$G$5007,$B$8:$B$5007,B1671,$A$8:$A$5007,"مصروف",$I$8:$I$5007,"&lt;&gt;مرفوض"))</f>
        <v/>
      </c>
      <c r="P1671" s="25">
        <f>IF(A1671&lt;&gt;"عهدة","",N(F1671)-O1671)</f>
        <v/>
      </c>
      <c r="Q1671" s="26">
        <f>IF(A1671="","",IF(A1671="عهدة",IF(N(F1671)=0,"⚠ أدخل قيمة العهدة",IF(P1671&lt;0,"⛔ عجز / زيادة مصروفات "&amp;TEXT(-P1671,"#,##0"),IF(COUNTIFS($B$8:$B$5007,B1671,$A$8:$A$5007,"مصروف",$I$8:$I$5007,"&lt;&gt;مرفوض",$K$8:$K$5007,"&lt;&gt;نعم")&gt;0,"⚠ "&amp;COUNTIFS($B$8:$B$5007,B1671,$A$8:$A$5007,"مصروف",$I$8:$I$5007,"&lt;&gt;مرفوض",$K$8:$K$5007,"&lt;&gt;نعم")&amp;" مصروف غير مسوى",IF(L1671="تمت التسوية",IF(P1671=0,"✔ متوازنة وتمت التسوية","✔ تمت التسوية – متبقي "&amp;TEXT(P1671,"#,##0")),IF(P1671&gt;0,"متبقي "&amp;TEXT(P1671,"#,##0"),"✔ متوازنة"))))),IF(R1671=0,"⚠ أضف سطر عهدة أولًا",IF(OR(C1671="",N(G1671)=0),"⚠ أكمل التاريخ والقيمة",IF(S1671="","⚠ التاريخ خارج السنة المالية",IF(H1671="","⚠ اختر بند الموازنة",IF(I1671="مرفوض","✖ مرفوض من المدير",IF(I1671&lt;&gt;"موافق","⏳ بانتظار موافقة المدير",IF(K1671&lt;&gt;"نعم","⚠ غير مسوى مع الحسابات","✔ معتمد ومسوى")))))))))</f>
        <v/>
      </c>
      <c r="R1671">
        <f>N(R1670)+IF(A1671="عهدة",1,0)</f>
        <v/>
      </c>
      <c r="S1671">
        <f>IF(C1671="","",IF(AND(C1671&gt;=DATE(2026,9,1),C1671&lt;=DATE(2027,8,31)),(YEAR(C1671)-2026)*12+MONTH(C1671)-8,""))</f>
        <v/>
      </c>
      <c r="T1671">
        <f>IF(AND(A1671="مصروف",R1671&gt;0,I1671="موافق",S1671&lt;&gt;"",H1671&lt;&gt;""),N(G1671),0)</f>
        <v/>
      </c>
    </row>
    <row r="1672">
      <c r="A1672" s="19" t="n"/>
      <c r="B1672" s="20">
        <f>IF(A1672="","",IF(R1672=0,"⚠ أضف سطر عهدة أولًا","DMT-"&amp;TEXT(R1672,"000")))</f>
        <v/>
      </c>
      <c r="C1672" s="21" t="n"/>
      <c r="D1672" s="20">
        <f>IF(C1672="","",IF(S1672="","خارج السنة المالية",INDEX(القوائم!$D$2:$D$13,S1672)))</f>
        <v/>
      </c>
      <c r="E1672" s="22" t="n"/>
      <c r="F1672" s="23" t="n"/>
      <c r="G1672" s="23" t="n"/>
      <c r="H1672" s="22" t="n"/>
      <c r="I1672" s="19" t="n"/>
      <c r="J1672" s="21" t="n"/>
      <c r="K1672" s="19" t="n"/>
      <c r="L1672" s="19" t="n"/>
      <c r="M1672" s="21" t="n"/>
      <c r="N1672" s="22" t="n"/>
      <c r="O1672" s="24">
        <f>IF(A1672&lt;&gt;"عهدة","",SUMIFS($G$8:$G$5007,$B$8:$B$5007,B1672,$A$8:$A$5007,"مصروف",$I$8:$I$5007,"&lt;&gt;مرفوض"))</f>
        <v/>
      </c>
      <c r="P1672" s="25">
        <f>IF(A1672&lt;&gt;"عهدة","",N(F1672)-O1672)</f>
        <v/>
      </c>
      <c r="Q1672" s="26">
        <f>IF(A1672="","",IF(A1672="عهدة",IF(N(F1672)=0,"⚠ أدخل قيمة العهدة",IF(P1672&lt;0,"⛔ عجز / زيادة مصروفات "&amp;TEXT(-P1672,"#,##0"),IF(COUNTIFS($B$8:$B$5007,B1672,$A$8:$A$5007,"مصروف",$I$8:$I$5007,"&lt;&gt;مرفوض",$K$8:$K$5007,"&lt;&gt;نعم")&gt;0,"⚠ "&amp;COUNTIFS($B$8:$B$5007,B1672,$A$8:$A$5007,"مصروف",$I$8:$I$5007,"&lt;&gt;مرفوض",$K$8:$K$5007,"&lt;&gt;نعم")&amp;" مصروف غير مسوى",IF(L1672="تمت التسوية",IF(P1672=0,"✔ متوازنة وتمت التسوية","✔ تمت التسوية – متبقي "&amp;TEXT(P1672,"#,##0")),IF(P1672&gt;0,"متبقي "&amp;TEXT(P1672,"#,##0"),"✔ متوازنة"))))),IF(R1672=0,"⚠ أضف سطر عهدة أولًا",IF(OR(C1672="",N(G1672)=0),"⚠ أكمل التاريخ والقيمة",IF(S1672="","⚠ التاريخ خارج السنة المالية",IF(H1672="","⚠ اختر بند الموازنة",IF(I1672="مرفوض","✖ مرفوض من المدير",IF(I1672&lt;&gt;"موافق","⏳ بانتظار موافقة المدير",IF(K1672&lt;&gt;"نعم","⚠ غير مسوى مع الحسابات","✔ معتمد ومسوى")))))))))</f>
        <v/>
      </c>
      <c r="R1672">
        <f>N(R1671)+IF(A1672="عهدة",1,0)</f>
        <v/>
      </c>
      <c r="S1672">
        <f>IF(C1672="","",IF(AND(C1672&gt;=DATE(2026,9,1),C1672&lt;=DATE(2027,8,31)),(YEAR(C1672)-2026)*12+MONTH(C1672)-8,""))</f>
        <v/>
      </c>
      <c r="T1672">
        <f>IF(AND(A1672="مصروف",R1672&gt;0,I1672="موافق",S1672&lt;&gt;"",H1672&lt;&gt;""),N(G1672),0)</f>
        <v/>
      </c>
    </row>
    <row r="1673">
      <c r="A1673" s="19" t="n"/>
      <c r="B1673" s="20">
        <f>IF(A1673="","",IF(R1673=0,"⚠ أضف سطر عهدة أولًا","DMT-"&amp;TEXT(R1673,"000")))</f>
        <v/>
      </c>
      <c r="C1673" s="21" t="n"/>
      <c r="D1673" s="20">
        <f>IF(C1673="","",IF(S1673="","خارج السنة المالية",INDEX(القوائم!$D$2:$D$13,S1673)))</f>
        <v/>
      </c>
      <c r="E1673" s="22" t="n"/>
      <c r="F1673" s="23" t="n"/>
      <c r="G1673" s="23" t="n"/>
      <c r="H1673" s="22" t="n"/>
      <c r="I1673" s="19" t="n"/>
      <c r="J1673" s="21" t="n"/>
      <c r="K1673" s="19" t="n"/>
      <c r="L1673" s="19" t="n"/>
      <c r="M1673" s="21" t="n"/>
      <c r="N1673" s="22" t="n"/>
      <c r="O1673" s="24">
        <f>IF(A1673&lt;&gt;"عهدة","",SUMIFS($G$8:$G$5007,$B$8:$B$5007,B1673,$A$8:$A$5007,"مصروف",$I$8:$I$5007,"&lt;&gt;مرفوض"))</f>
        <v/>
      </c>
      <c r="P1673" s="25">
        <f>IF(A1673&lt;&gt;"عهدة","",N(F1673)-O1673)</f>
        <v/>
      </c>
      <c r="Q1673" s="26">
        <f>IF(A1673="","",IF(A1673="عهدة",IF(N(F1673)=0,"⚠ أدخل قيمة العهدة",IF(P1673&lt;0,"⛔ عجز / زيادة مصروفات "&amp;TEXT(-P1673,"#,##0"),IF(COUNTIFS($B$8:$B$5007,B1673,$A$8:$A$5007,"مصروف",$I$8:$I$5007,"&lt;&gt;مرفوض",$K$8:$K$5007,"&lt;&gt;نعم")&gt;0,"⚠ "&amp;COUNTIFS($B$8:$B$5007,B1673,$A$8:$A$5007,"مصروف",$I$8:$I$5007,"&lt;&gt;مرفوض",$K$8:$K$5007,"&lt;&gt;نعم")&amp;" مصروف غير مسوى",IF(L1673="تمت التسوية",IF(P1673=0,"✔ متوازنة وتمت التسوية","✔ تمت التسوية – متبقي "&amp;TEXT(P1673,"#,##0")),IF(P1673&gt;0,"متبقي "&amp;TEXT(P1673,"#,##0"),"✔ متوازنة"))))),IF(R1673=0,"⚠ أضف سطر عهدة أولًا",IF(OR(C1673="",N(G1673)=0),"⚠ أكمل التاريخ والقيمة",IF(S1673="","⚠ التاريخ خارج السنة المالية",IF(H1673="","⚠ اختر بند الموازنة",IF(I1673="مرفوض","✖ مرفوض من المدير",IF(I1673&lt;&gt;"موافق","⏳ بانتظار موافقة المدير",IF(K1673&lt;&gt;"نعم","⚠ غير مسوى مع الحسابات","✔ معتمد ومسوى")))))))))</f>
        <v/>
      </c>
      <c r="R1673">
        <f>N(R1672)+IF(A1673="عهدة",1,0)</f>
        <v/>
      </c>
      <c r="S1673">
        <f>IF(C1673="","",IF(AND(C1673&gt;=DATE(2026,9,1),C1673&lt;=DATE(2027,8,31)),(YEAR(C1673)-2026)*12+MONTH(C1673)-8,""))</f>
        <v/>
      </c>
      <c r="T1673">
        <f>IF(AND(A1673="مصروف",R1673&gt;0,I1673="موافق",S1673&lt;&gt;"",H1673&lt;&gt;""),N(G1673),0)</f>
        <v/>
      </c>
    </row>
    <row r="1674">
      <c r="A1674" s="19" t="n"/>
      <c r="B1674" s="20">
        <f>IF(A1674="","",IF(R1674=0,"⚠ أضف سطر عهدة أولًا","DMT-"&amp;TEXT(R1674,"000")))</f>
        <v/>
      </c>
      <c r="C1674" s="21" t="n"/>
      <c r="D1674" s="20">
        <f>IF(C1674="","",IF(S1674="","خارج السنة المالية",INDEX(القوائم!$D$2:$D$13,S1674)))</f>
        <v/>
      </c>
      <c r="E1674" s="22" t="n"/>
      <c r="F1674" s="23" t="n"/>
      <c r="G1674" s="23" t="n"/>
      <c r="H1674" s="22" t="n"/>
      <c r="I1674" s="19" t="n"/>
      <c r="J1674" s="21" t="n"/>
      <c r="K1674" s="19" t="n"/>
      <c r="L1674" s="19" t="n"/>
      <c r="M1674" s="21" t="n"/>
      <c r="N1674" s="22" t="n"/>
      <c r="O1674" s="24">
        <f>IF(A1674&lt;&gt;"عهدة","",SUMIFS($G$8:$G$5007,$B$8:$B$5007,B1674,$A$8:$A$5007,"مصروف",$I$8:$I$5007,"&lt;&gt;مرفوض"))</f>
        <v/>
      </c>
      <c r="P1674" s="25">
        <f>IF(A1674&lt;&gt;"عهدة","",N(F1674)-O1674)</f>
        <v/>
      </c>
      <c r="Q1674" s="26">
        <f>IF(A1674="","",IF(A1674="عهدة",IF(N(F1674)=0,"⚠ أدخل قيمة العهدة",IF(P1674&lt;0,"⛔ عجز / زيادة مصروفات "&amp;TEXT(-P1674,"#,##0"),IF(COUNTIFS($B$8:$B$5007,B1674,$A$8:$A$5007,"مصروف",$I$8:$I$5007,"&lt;&gt;مرفوض",$K$8:$K$5007,"&lt;&gt;نعم")&gt;0,"⚠ "&amp;COUNTIFS($B$8:$B$5007,B1674,$A$8:$A$5007,"مصروف",$I$8:$I$5007,"&lt;&gt;مرفوض",$K$8:$K$5007,"&lt;&gt;نعم")&amp;" مصروف غير مسوى",IF(L1674="تمت التسوية",IF(P1674=0,"✔ متوازنة وتمت التسوية","✔ تمت التسوية – متبقي "&amp;TEXT(P1674,"#,##0")),IF(P1674&gt;0,"متبقي "&amp;TEXT(P1674,"#,##0"),"✔ متوازنة"))))),IF(R1674=0,"⚠ أضف سطر عهدة أولًا",IF(OR(C1674="",N(G1674)=0),"⚠ أكمل التاريخ والقيمة",IF(S1674="","⚠ التاريخ خارج السنة المالية",IF(H1674="","⚠ اختر بند الموازنة",IF(I1674="مرفوض","✖ مرفوض من المدير",IF(I1674&lt;&gt;"موافق","⏳ بانتظار موافقة المدير",IF(K1674&lt;&gt;"نعم","⚠ غير مسوى مع الحسابات","✔ معتمد ومسوى")))))))))</f>
        <v/>
      </c>
      <c r="R1674">
        <f>N(R1673)+IF(A1674="عهدة",1,0)</f>
        <v/>
      </c>
      <c r="S1674">
        <f>IF(C1674="","",IF(AND(C1674&gt;=DATE(2026,9,1),C1674&lt;=DATE(2027,8,31)),(YEAR(C1674)-2026)*12+MONTH(C1674)-8,""))</f>
        <v/>
      </c>
      <c r="T1674">
        <f>IF(AND(A1674="مصروف",R1674&gt;0,I1674="موافق",S1674&lt;&gt;"",H1674&lt;&gt;""),N(G1674),0)</f>
        <v/>
      </c>
    </row>
    <row r="1675">
      <c r="A1675" s="19" t="n"/>
      <c r="B1675" s="20">
        <f>IF(A1675="","",IF(R1675=0,"⚠ أضف سطر عهدة أولًا","DMT-"&amp;TEXT(R1675,"000")))</f>
        <v/>
      </c>
      <c r="C1675" s="21" t="n"/>
      <c r="D1675" s="20">
        <f>IF(C1675="","",IF(S1675="","خارج السنة المالية",INDEX(القوائم!$D$2:$D$13,S1675)))</f>
        <v/>
      </c>
      <c r="E1675" s="22" t="n"/>
      <c r="F1675" s="23" t="n"/>
      <c r="G1675" s="23" t="n"/>
      <c r="H1675" s="22" t="n"/>
      <c r="I1675" s="19" t="n"/>
      <c r="J1675" s="21" t="n"/>
      <c r="K1675" s="19" t="n"/>
      <c r="L1675" s="19" t="n"/>
      <c r="M1675" s="21" t="n"/>
      <c r="N1675" s="22" t="n"/>
      <c r="O1675" s="24">
        <f>IF(A1675&lt;&gt;"عهدة","",SUMIFS($G$8:$G$5007,$B$8:$B$5007,B1675,$A$8:$A$5007,"مصروف",$I$8:$I$5007,"&lt;&gt;مرفوض"))</f>
        <v/>
      </c>
      <c r="P1675" s="25">
        <f>IF(A1675&lt;&gt;"عهدة","",N(F1675)-O1675)</f>
        <v/>
      </c>
      <c r="Q1675" s="26">
        <f>IF(A1675="","",IF(A1675="عهدة",IF(N(F1675)=0,"⚠ أدخل قيمة العهدة",IF(P1675&lt;0,"⛔ عجز / زيادة مصروفات "&amp;TEXT(-P1675,"#,##0"),IF(COUNTIFS($B$8:$B$5007,B1675,$A$8:$A$5007,"مصروف",$I$8:$I$5007,"&lt;&gt;مرفوض",$K$8:$K$5007,"&lt;&gt;نعم")&gt;0,"⚠ "&amp;COUNTIFS($B$8:$B$5007,B1675,$A$8:$A$5007,"مصروف",$I$8:$I$5007,"&lt;&gt;مرفوض",$K$8:$K$5007,"&lt;&gt;نعم")&amp;" مصروف غير مسوى",IF(L1675="تمت التسوية",IF(P1675=0,"✔ متوازنة وتمت التسوية","✔ تمت التسوية – متبقي "&amp;TEXT(P1675,"#,##0")),IF(P1675&gt;0,"متبقي "&amp;TEXT(P1675,"#,##0"),"✔ متوازنة"))))),IF(R1675=0,"⚠ أضف سطر عهدة أولًا",IF(OR(C1675="",N(G1675)=0),"⚠ أكمل التاريخ والقيمة",IF(S1675="","⚠ التاريخ خارج السنة المالية",IF(H1675="","⚠ اختر بند الموازنة",IF(I1675="مرفوض","✖ مرفوض من المدير",IF(I1675&lt;&gt;"موافق","⏳ بانتظار موافقة المدير",IF(K1675&lt;&gt;"نعم","⚠ غير مسوى مع الحسابات","✔ معتمد ومسوى")))))))))</f>
        <v/>
      </c>
      <c r="R1675">
        <f>N(R1674)+IF(A1675="عهدة",1,0)</f>
        <v/>
      </c>
      <c r="S1675">
        <f>IF(C1675="","",IF(AND(C1675&gt;=DATE(2026,9,1),C1675&lt;=DATE(2027,8,31)),(YEAR(C1675)-2026)*12+MONTH(C1675)-8,""))</f>
        <v/>
      </c>
      <c r="T1675">
        <f>IF(AND(A1675="مصروف",R1675&gt;0,I1675="موافق",S1675&lt;&gt;"",H1675&lt;&gt;""),N(G1675),0)</f>
        <v/>
      </c>
    </row>
    <row r="1676">
      <c r="A1676" s="19" t="n"/>
      <c r="B1676" s="20">
        <f>IF(A1676="","",IF(R1676=0,"⚠ أضف سطر عهدة أولًا","DMT-"&amp;TEXT(R1676,"000")))</f>
        <v/>
      </c>
      <c r="C1676" s="21" t="n"/>
      <c r="D1676" s="20">
        <f>IF(C1676="","",IF(S1676="","خارج السنة المالية",INDEX(القوائم!$D$2:$D$13,S1676)))</f>
        <v/>
      </c>
      <c r="E1676" s="22" t="n"/>
      <c r="F1676" s="23" t="n"/>
      <c r="G1676" s="23" t="n"/>
      <c r="H1676" s="22" t="n"/>
      <c r="I1676" s="19" t="n"/>
      <c r="J1676" s="21" t="n"/>
      <c r="K1676" s="19" t="n"/>
      <c r="L1676" s="19" t="n"/>
      <c r="M1676" s="21" t="n"/>
      <c r="N1676" s="22" t="n"/>
      <c r="O1676" s="24">
        <f>IF(A1676&lt;&gt;"عهدة","",SUMIFS($G$8:$G$5007,$B$8:$B$5007,B1676,$A$8:$A$5007,"مصروف",$I$8:$I$5007,"&lt;&gt;مرفوض"))</f>
        <v/>
      </c>
      <c r="P1676" s="25">
        <f>IF(A1676&lt;&gt;"عهدة","",N(F1676)-O1676)</f>
        <v/>
      </c>
      <c r="Q1676" s="26">
        <f>IF(A1676="","",IF(A1676="عهدة",IF(N(F1676)=0,"⚠ أدخل قيمة العهدة",IF(P1676&lt;0,"⛔ عجز / زيادة مصروفات "&amp;TEXT(-P1676,"#,##0"),IF(COUNTIFS($B$8:$B$5007,B1676,$A$8:$A$5007,"مصروف",$I$8:$I$5007,"&lt;&gt;مرفوض",$K$8:$K$5007,"&lt;&gt;نعم")&gt;0,"⚠ "&amp;COUNTIFS($B$8:$B$5007,B1676,$A$8:$A$5007,"مصروف",$I$8:$I$5007,"&lt;&gt;مرفوض",$K$8:$K$5007,"&lt;&gt;نعم")&amp;" مصروف غير مسوى",IF(L1676="تمت التسوية",IF(P1676=0,"✔ متوازنة وتمت التسوية","✔ تمت التسوية – متبقي "&amp;TEXT(P1676,"#,##0")),IF(P1676&gt;0,"متبقي "&amp;TEXT(P1676,"#,##0"),"✔ متوازنة"))))),IF(R1676=0,"⚠ أضف سطر عهدة أولًا",IF(OR(C1676="",N(G1676)=0),"⚠ أكمل التاريخ والقيمة",IF(S1676="","⚠ التاريخ خارج السنة المالية",IF(H1676="","⚠ اختر بند الموازنة",IF(I1676="مرفوض","✖ مرفوض من المدير",IF(I1676&lt;&gt;"موافق","⏳ بانتظار موافقة المدير",IF(K1676&lt;&gt;"نعم","⚠ غير مسوى مع الحسابات","✔ معتمد ومسوى")))))))))</f>
        <v/>
      </c>
      <c r="R1676">
        <f>N(R1675)+IF(A1676="عهدة",1,0)</f>
        <v/>
      </c>
      <c r="S1676">
        <f>IF(C1676="","",IF(AND(C1676&gt;=DATE(2026,9,1),C1676&lt;=DATE(2027,8,31)),(YEAR(C1676)-2026)*12+MONTH(C1676)-8,""))</f>
        <v/>
      </c>
      <c r="T1676">
        <f>IF(AND(A1676="مصروف",R1676&gt;0,I1676="موافق",S1676&lt;&gt;"",H1676&lt;&gt;""),N(G1676),0)</f>
        <v/>
      </c>
    </row>
    <row r="1677">
      <c r="A1677" s="19" t="n"/>
      <c r="B1677" s="20">
        <f>IF(A1677="","",IF(R1677=0,"⚠ أضف سطر عهدة أولًا","DMT-"&amp;TEXT(R1677,"000")))</f>
        <v/>
      </c>
      <c r="C1677" s="21" t="n"/>
      <c r="D1677" s="20">
        <f>IF(C1677="","",IF(S1677="","خارج السنة المالية",INDEX(القوائم!$D$2:$D$13,S1677)))</f>
        <v/>
      </c>
      <c r="E1677" s="22" t="n"/>
      <c r="F1677" s="23" t="n"/>
      <c r="G1677" s="23" t="n"/>
      <c r="H1677" s="22" t="n"/>
      <c r="I1677" s="19" t="n"/>
      <c r="J1677" s="21" t="n"/>
      <c r="K1677" s="19" t="n"/>
      <c r="L1677" s="19" t="n"/>
      <c r="M1677" s="21" t="n"/>
      <c r="N1677" s="22" t="n"/>
      <c r="O1677" s="24">
        <f>IF(A1677&lt;&gt;"عهدة","",SUMIFS($G$8:$G$5007,$B$8:$B$5007,B1677,$A$8:$A$5007,"مصروف",$I$8:$I$5007,"&lt;&gt;مرفوض"))</f>
        <v/>
      </c>
      <c r="P1677" s="25">
        <f>IF(A1677&lt;&gt;"عهدة","",N(F1677)-O1677)</f>
        <v/>
      </c>
      <c r="Q1677" s="26">
        <f>IF(A1677="","",IF(A1677="عهدة",IF(N(F1677)=0,"⚠ أدخل قيمة العهدة",IF(P1677&lt;0,"⛔ عجز / زيادة مصروفات "&amp;TEXT(-P1677,"#,##0"),IF(COUNTIFS($B$8:$B$5007,B1677,$A$8:$A$5007,"مصروف",$I$8:$I$5007,"&lt;&gt;مرفوض",$K$8:$K$5007,"&lt;&gt;نعم")&gt;0,"⚠ "&amp;COUNTIFS($B$8:$B$5007,B1677,$A$8:$A$5007,"مصروف",$I$8:$I$5007,"&lt;&gt;مرفوض",$K$8:$K$5007,"&lt;&gt;نعم")&amp;" مصروف غير مسوى",IF(L1677="تمت التسوية",IF(P1677=0,"✔ متوازنة وتمت التسوية","✔ تمت التسوية – متبقي "&amp;TEXT(P1677,"#,##0")),IF(P1677&gt;0,"متبقي "&amp;TEXT(P1677,"#,##0"),"✔ متوازنة"))))),IF(R1677=0,"⚠ أضف سطر عهدة أولًا",IF(OR(C1677="",N(G1677)=0),"⚠ أكمل التاريخ والقيمة",IF(S1677="","⚠ التاريخ خارج السنة المالية",IF(H1677="","⚠ اختر بند الموازنة",IF(I1677="مرفوض","✖ مرفوض من المدير",IF(I1677&lt;&gt;"موافق","⏳ بانتظار موافقة المدير",IF(K1677&lt;&gt;"نعم","⚠ غير مسوى مع الحسابات","✔ معتمد ومسوى")))))))))</f>
        <v/>
      </c>
      <c r="R1677">
        <f>N(R1676)+IF(A1677="عهدة",1,0)</f>
        <v/>
      </c>
      <c r="S1677">
        <f>IF(C1677="","",IF(AND(C1677&gt;=DATE(2026,9,1),C1677&lt;=DATE(2027,8,31)),(YEAR(C1677)-2026)*12+MONTH(C1677)-8,""))</f>
        <v/>
      </c>
      <c r="T1677">
        <f>IF(AND(A1677="مصروف",R1677&gt;0,I1677="موافق",S1677&lt;&gt;"",H1677&lt;&gt;""),N(G1677),0)</f>
        <v/>
      </c>
    </row>
    <row r="1678">
      <c r="A1678" s="19" t="n"/>
      <c r="B1678" s="20">
        <f>IF(A1678="","",IF(R1678=0,"⚠ أضف سطر عهدة أولًا","DMT-"&amp;TEXT(R1678,"000")))</f>
        <v/>
      </c>
      <c r="C1678" s="21" t="n"/>
      <c r="D1678" s="20">
        <f>IF(C1678="","",IF(S1678="","خارج السنة المالية",INDEX(القوائم!$D$2:$D$13,S1678)))</f>
        <v/>
      </c>
      <c r="E1678" s="22" t="n"/>
      <c r="F1678" s="23" t="n"/>
      <c r="G1678" s="23" t="n"/>
      <c r="H1678" s="22" t="n"/>
      <c r="I1678" s="19" t="n"/>
      <c r="J1678" s="21" t="n"/>
      <c r="K1678" s="19" t="n"/>
      <c r="L1678" s="19" t="n"/>
      <c r="M1678" s="21" t="n"/>
      <c r="N1678" s="22" t="n"/>
      <c r="O1678" s="24">
        <f>IF(A1678&lt;&gt;"عهدة","",SUMIFS($G$8:$G$5007,$B$8:$B$5007,B1678,$A$8:$A$5007,"مصروف",$I$8:$I$5007,"&lt;&gt;مرفوض"))</f>
        <v/>
      </c>
      <c r="P1678" s="25">
        <f>IF(A1678&lt;&gt;"عهدة","",N(F1678)-O1678)</f>
        <v/>
      </c>
      <c r="Q1678" s="26">
        <f>IF(A1678="","",IF(A1678="عهدة",IF(N(F1678)=0,"⚠ أدخل قيمة العهدة",IF(P1678&lt;0,"⛔ عجز / زيادة مصروفات "&amp;TEXT(-P1678,"#,##0"),IF(COUNTIFS($B$8:$B$5007,B1678,$A$8:$A$5007,"مصروف",$I$8:$I$5007,"&lt;&gt;مرفوض",$K$8:$K$5007,"&lt;&gt;نعم")&gt;0,"⚠ "&amp;COUNTIFS($B$8:$B$5007,B1678,$A$8:$A$5007,"مصروف",$I$8:$I$5007,"&lt;&gt;مرفوض",$K$8:$K$5007,"&lt;&gt;نعم")&amp;" مصروف غير مسوى",IF(L1678="تمت التسوية",IF(P1678=0,"✔ متوازنة وتمت التسوية","✔ تمت التسوية – متبقي "&amp;TEXT(P1678,"#,##0")),IF(P1678&gt;0,"متبقي "&amp;TEXT(P1678,"#,##0"),"✔ متوازنة"))))),IF(R1678=0,"⚠ أضف سطر عهدة أولًا",IF(OR(C1678="",N(G1678)=0),"⚠ أكمل التاريخ والقيمة",IF(S1678="","⚠ التاريخ خارج السنة المالية",IF(H1678="","⚠ اختر بند الموازنة",IF(I1678="مرفوض","✖ مرفوض من المدير",IF(I1678&lt;&gt;"موافق","⏳ بانتظار موافقة المدير",IF(K1678&lt;&gt;"نعم","⚠ غير مسوى مع الحسابات","✔ معتمد ومسوى")))))))))</f>
        <v/>
      </c>
      <c r="R1678">
        <f>N(R1677)+IF(A1678="عهدة",1,0)</f>
        <v/>
      </c>
      <c r="S1678">
        <f>IF(C1678="","",IF(AND(C1678&gt;=DATE(2026,9,1),C1678&lt;=DATE(2027,8,31)),(YEAR(C1678)-2026)*12+MONTH(C1678)-8,""))</f>
        <v/>
      </c>
      <c r="T1678">
        <f>IF(AND(A1678="مصروف",R1678&gt;0,I1678="موافق",S1678&lt;&gt;"",H1678&lt;&gt;""),N(G1678),0)</f>
        <v/>
      </c>
    </row>
    <row r="1679">
      <c r="A1679" s="19" t="n"/>
      <c r="B1679" s="20">
        <f>IF(A1679="","",IF(R1679=0,"⚠ أضف سطر عهدة أولًا","DMT-"&amp;TEXT(R1679,"000")))</f>
        <v/>
      </c>
      <c r="C1679" s="21" t="n"/>
      <c r="D1679" s="20">
        <f>IF(C1679="","",IF(S1679="","خارج السنة المالية",INDEX(القوائم!$D$2:$D$13,S1679)))</f>
        <v/>
      </c>
      <c r="E1679" s="22" t="n"/>
      <c r="F1679" s="23" t="n"/>
      <c r="G1679" s="23" t="n"/>
      <c r="H1679" s="22" t="n"/>
      <c r="I1679" s="19" t="n"/>
      <c r="J1679" s="21" t="n"/>
      <c r="K1679" s="19" t="n"/>
      <c r="L1679" s="19" t="n"/>
      <c r="M1679" s="21" t="n"/>
      <c r="N1679" s="22" t="n"/>
      <c r="O1679" s="24">
        <f>IF(A1679&lt;&gt;"عهدة","",SUMIFS($G$8:$G$5007,$B$8:$B$5007,B1679,$A$8:$A$5007,"مصروف",$I$8:$I$5007,"&lt;&gt;مرفوض"))</f>
        <v/>
      </c>
      <c r="P1679" s="25">
        <f>IF(A1679&lt;&gt;"عهدة","",N(F1679)-O1679)</f>
        <v/>
      </c>
      <c r="Q1679" s="26">
        <f>IF(A1679="","",IF(A1679="عهدة",IF(N(F1679)=0,"⚠ أدخل قيمة العهدة",IF(P1679&lt;0,"⛔ عجز / زيادة مصروفات "&amp;TEXT(-P1679,"#,##0"),IF(COUNTIFS($B$8:$B$5007,B1679,$A$8:$A$5007,"مصروف",$I$8:$I$5007,"&lt;&gt;مرفوض",$K$8:$K$5007,"&lt;&gt;نعم")&gt;0,"⚠ "&amp;COUNTIFS($B$8:$B$5007,B1679,$A$8:$A$5007,"مصروف",$I$8:$I$5007,"&lt;&gt;مرفوض",$K$8:$K$5007,"&lt;&gt;نعم")&amp;" مصروف غير مسوى",IF(L1679="تمت التسوية",IF(P1679=0,"✔ متوازنة وتمت التسوية","✔ تمت التسوية – متبقي "&amp;TEXT(P1679,"#,##0")),IF(P1679&gt;0,"متبقي "&amp;TEXT(P1679,"#,##0"),"✔ متوازنة"))))),IF(R1679=0,"⚠ أضف سطر عهدة أولًا",IF(OR(C1679="",N(G1679)=0),"⚠ أكمل التاريخ والقيمة",IF(S1679="","⚠ التاريخ خارج السنة المالية",IF(H1679="","⚠ اختر بند الموازنة",IF(I1679="مرفوض","✖ مرفوض من المدير",IF(I1679&lt;&gt;"موافق","⏳ بانتظار موافقة المدير",IF(K1679&lt;&gt;"نعم","⚠ غير مسوى مع الحسابات","✔ معتمد ومسوى")))))))))</f>
        <v/>
      </c>
      <c r="R1679">
        <f>N(R1678)+IF(A1679="عهدة",1,0)</f>
        <v/>
      </c>
      <c r="S1679">
        <f>IF(C1679="","",IF(AND(C1679&gt;=DATE(2026,9,1),C1679&lt;=DATE(2027,8,31)),(YEAR(C1679)-2026)*12+MONTH(C1679)-8,""))</f>
        <v/>
      </c>
      <c r="T1679">
        <f>IF(AND(A1679="مصروف",R1679&gt;0,I1679="موافق",S1679&lt;&gt;"",H1679&lt;&gt;""),N(G1679),0)</f>
        <v/>
      </c>
    </row>
    <row r="1680">
      <c r="A1680" s="19" t="n"/>
      <c r="B1680" s="20">
        <f>IF(A1680="","",IF(R1680=0,"⚠ أضف سطر عهدة أولًا","DMT-"&amp;TEXT(R1680,"000")))</f>
        <v/>
      </c>
      <c r="C1680" s="21" t="n"/>
      <c r="D1680" s="20">
        <f>IF(C1680="","",IF(S1680="","خارج السنة المالية",INDEX(القوائم!$D$2:$D$13,S1680)))</f>
        <v/>
      </c>
      <c r="E1680" s="22" t="n"/>
      <c r="F1680" s="23" t="n"/>
      <c r="G1680" s="23" t="n"/>
      <c r="H1680" s="22" t="n"/>
      <c r="I1680" s="19" t="n"/>
      <c r="J1680" s="21" t="n"/>
      <c r="K1680" s="19" t="n"/>
      <c r="L1680" s="19" t="n"/>
      <c r="M1680" s="21" t="n"/>
      <c r="N1680" s="22" t="n"/>
      <c r="O1680" s="24">
        <f>IF(A1680&lt;&gt;"عهدة","",SUMIFS($G$8:$G$5007,$B$8:$B$5007,B1680,$A$8:$A$5007,"مصروف",$I$8:$I$5007,"&lt;&gt;مرفوض"))</f>
        <v/>
      </c>
      <c r="P1680" s="25">
        <f>IF(A1680&lt;&gt;"عهدة","",N(F1680)-O1680)</f>
        <v/>
      </c>
      <c r="Q1680" s="26">
        <f>IF(A1680="","",IF(A1680="عهدة",IF(N(F1680)=0,"⚠ أدخل قيمة العهدة",IF(P1680&lt;0,"⛔ عجز / زيادة مصروفات "&amp;TEXT(-P1680,"#,##0"),IF(COUNTIFS($B$8:$B$5007,B1680,$A$8:$A$5007,"مصروف",$I$8:$I$5007,"&lt;&gt;مرفوض",$K$8:$K$5007,"&lt;&gt;نعم")&gt;0,"⚠ "&amp;COUNTIFS($B$8:$B$5007,B1680,$A$8:$A$5007,"مصروف",$I$8:$I$5007,"&lt;&gt;مرفوض",$K$8:$K$5007,"&lt;&gt;نعم")&amp;" مصروف غير مسوى",IF(L1680="تمت التسوية",IF(P1680=0,"✔ متوازنة وتمت التسوية","✔ تمت التسوية – متبقي "&amp;TEXT(P1680,"#,##0")),IF(P1680&gt;0,"متبقي "&amp;TEXT(P1680,"#,##0"),"✔ متوازنة"))))),IF(R1680=0,"⚠ أضف سطر عهدة أولًا",IF(OR(C1680="",N(G1680)=0),"⚠ أكمل التاريخ والقيمة",IF(S1680="","⚠ التاريخ خارج السنة المالية",IF(H1680="","⚠ اختر بند الموازنة",IF(I1680="مرفوض","✖ مرفوض من المدير",IF(I1680&lt;&gt;"موافق","⏳ بانتظار موافقة المدير",IF(K1680&lt;&gt;"نعم","⚠ غير مسوى مع الحسابات","✔ معتمد ومسوى")))))))))</f>
        <v/>
      </c>
      <c r="R1680">
        <f>N(R1679)+IF(A1680="عهدة",1,0)</f>
        <v/>
      </c>
      <c r="S1680">
        <f>IF(C1680="","",IF(AND(C1680&gt;=DATE(2026,9,1),C1680&lt;=DATE(2027,8,31)),(YEAR(C1680)-2026)*12+MONTH(C1680)-8,""))</f>
        <v/>
      </c>
      <c r="T1680">
        <f>IF(AND(A1680="مصروف",R1680&gt;0,I1680="موافق",S1680&lt;&gt;"",H1680&lt;&gt;""),N(G1680),0)</f>
        <v/>
      </c>
    </row>
    <row r="1681">
      <c r="A1681" s="19" t="n"/>
      <c r="B1681" s="20">
        <f>IF(A1681="","",IF(R1681=0,"⚠ أضف سطر عهدة أولًا","DMT-"&amp;TEXT(R1681,"000")))</f>
        <v/>
      </c>
      <c r="C1681" s="21" t="n"/>
      <c r="D1681" s="20">
        <f>IF(C1681="","",IF(S1681="","خارج السنة المالية",INDEX(القوائم!$D$2:$D$13,S1681)))</f>
        <v/>
      </c>
      <c r="E1681" s="22" t="n"/>
      <c r="F1681" s="23" t="n"/>
      <c r="G1681" s="23" t="n"/>
      <c r="H1681" s="22" t="n"/>
      <c r="I1681" s="19" t="n"/>
      <c r="J1681" s="21" t="n"/>
      <c r="K1681" s="19" t="n"/>
      <c r="L1681" s="19" t="n"/>
      <c r="M1681" s="21" t="n"/>
      <c r="N1681" s="22" t="n"/>
      <c r="O1681" s="24">
        <f>IF(A1681&lt;&gt;"عهدة","",SUMIFS($G$8:$G$5007,$B$8:$B$5007,B1681,$A$8:$A$5007,"مصروف",$I$8:$I$5007,"&lt;&gt;مرفوض"))</f>
        <v/>
      </c>
      <c r="P1681" s="25">
        <f>IF(A1681&lt;&gt;"عهدة","",N(F1681)-O1681)</f>
        <v/>
      </c>
      <c r="Q1681" s="26">
        <f>IF(A1681="","",IF(A1681="عهدة",IF(N(F1681)=0,"⚠ أدخل قيمة العهدة",IF(P1681&lt;0,"⛔ عجز / زيادة مصروفات "&amp;TEXT(-P1681,"#,##0"),IF(COUNTIFS($B$8:$B$5007,B1681,$A$8:$A$5007,"مصروف",$I$8:$I$5007,"&lt;&gt;مرفوض",$K$8:$K$5007,"&lt;&gt;نعم")&gt;0,"⚠ "&amp;COUNTIFS($B$8:$B$5007,B1681,$A$8:$A$5007,"مصروف",$I$8:$I$5007,"&lt;&gt;مرفوض",$K$8:$K$5007,"&lt;&gt;نعم")&amp;" مصروف غير مسوى",IF(L1681="تمت التسوية",IF(P1681=0,"✔ متوازنة وتمت التسوية","✔ تمت التسوية – متبقي "&amp;TEXT(P1681,"#,##0")),IF(P1681&gt;0,"متبقي "&amp;TEXT(P1681,"#,##0"),"✔ متوازنة"))))),IF(R1681=0,"⚠ أضف سطر عهدة أولًا",IF(OR(C1681="",N(G1681)=0),"⚠ أكمل التاريخ والقيمة",IF(S1681="","⚠ التاريخ خارج السنة المالية",IF(H1681="","⚠ اختر بند الموازنة",IF(I1681="مرفوض","✖ مرفوض من المدير",IF(I1681&lt;&gt;"موافق","⏳ بانتظار موافقة المدير",IF(K1681&lt;&gt;"نعم","⚠ غير مسوى مع الحسابات","✔ معتمد ومسوى")))))))))</f>
        <v/>
      </c>
      <c r="R1681">
        <f>N(R1680)+IF(A1681="عهدة",1,0)</f>
        <v/>
      </c>
      <c r="S1681">
        <f>IF(C1681="","",IF(AND(C1681&gt;=DATE(2026,9,1),C1681&lt;=DATE(2027,8,31)),(YEAR(C1681)-2026)*12+MONTH(C1681)-8,""))</f>
        <v/>
      </c>
      <c r="T1681">
        <f>IF(AND(A1681="مصروف",R1681&gt;0,I1681="موافق",S1681&lt;&gt;"",H1681&lt;&gt;""),N(G1681),0)</f>
        <v/>
      </c>
    </row>
    <row r="1682">
      <c r="A1682" s="19" t="n"/>
      <c r="B1682" s="20">
        <f>IF(A1682="","",IF(R1682=0,"⚠ أضف سطر عهدة أولًا","DMT-"&amp;TEXT(R1682,"000")))</f>
        <v/>
      </c>
      <c r="C1682" s="21" t="n"/>
      <c r="D1682" s="20">
        <f>IF(C1682="","",IF(S1682="","خارج السنة المالية",INDEX(القوائم!$D$2:$D$13,S1682)))</f>
        <v/>
      </c>
      <c r="E1682" s="22" t="n"/>
      <c r="F1682" s="23" t="n"/>
      <c r="G1682" s="23" t="n"/>
      <c r="H1682" s="22" t="n"/>
      <c r="I1682" s="19" t="n"/>
      <c r="J1682" s="21" t="n"/>
      <c r="K1682" s="19" t="n"/>
      <c r="L1682" s="19" t="n"/>
      <c r="M1682" s="21" t="n"/>
      <c r="N1682" s="22" t="n"/>
      <c r="O1682" s="24">
        <f>IF(A1682&lt;&gt;"عهدة","",SUMIFS($G$8:$G$5007,$B$8:$B$5007,B1682,$A$8:$A$5007,"مصروف",$I$8:$I$5007,"&lt;&gt;مرفوض"))</f>
        <v/>
      </c>
      <c r="P1682" s="25">
        <f>IF(A1682&lt;&gt;"عهدة","",N(F1682)-O1682)</f>
        <v/>
      </c>
      <c r="Q1682" s="26">
        <f>IF(A1682="","",IF(A1682="عهدة",IF(N(F1682)=0,"⚠ أدخل قيمة العهدة",IF(P1682&lt;0,"⛔ عجز / زيادة مصروفات "&amp;TEXT(-P1682,"#,##0"),IF(COUNTIFS($B$8:$B$5007,B1682,$A$8:$A$5007,"مصروف",$I$8:$I$5007,"&lt;&gt;مرفوض",$K$8:$K$5007,"&lt;&gt;نعم")&gt;0,"⚠ "&amp;COUNTIFS($B$8:$B$5007,B1682,$A$8:$A$5007,"مصروف",$I$8:$I$5007,"&lt;&gt;مرفوض",$K$8:$K$5007,"&lt;&gt;نعم")&amp;" مصروف غير مسوى",IF(L1682="تمت التسوية",IF(P1682=0,"✔ متوازنة وتمت التسوية","✔ تمت التسوية – متبقي "&amp;TEXT(P1682,"#,##0")),IF(P1682&gt;0,"متبقي "&amp;TEXT(P1682,"#,##0"),"✔ متوازنة"))))),IF(R1682=0,"⚠ أضف سطر عهدة أولًا",IF(OR(C1682="",N(G1682)=0),"⚠ أكمل التاريخ والقيمة",IF(S1682="","⚠ التاريخ خارج السنة المالية",IF(H1682="","⚠ اختر بند الموازنة",IF(I1682="مرفوض","✖ مرفوض من المدير",IF(I1682&lt;&gt;"موافق","⏳ بانتظار موافقة المدير",IF(K1682&lt;&gt;"نعم","⚠ غير مسوى مع الحسابات","✔ معتمد ومسوى")))))))))</f>
        <v/>
      </c>
      <c r="R1682">
        <f>N(R1681)+IF(A1682="عهدة",1,0)</f>
        <v/>
      </c>
      <c r="S1682">
        <f>IF(C1682="","",IF(AND(C1682&gt;=DATE(2026,9,1),C1682&lt;=DATE(2027,8,31)),(YEAR(C1682)-2026)*12+MONTH(C1682)-8,""))</f>
        <v/>
      </c>
      <c r="T1682">
        <f>IF(AND(A1682="مصروف",R1682&gt;0,I1682="موافق",S1682&lt;&gt;"",H1682&lt;&gt;""),N(G1682),0)</f>
        <v/>
      </c>
    </row>
    <row r="1683">
      <c r="A1683" s="19" t="n"/>
      <c r="B1683" s="20">
        <f>IF(A1683="","",IF(R1683=0,"⚠ أضف سطر عهدة أولًا","DMT-"&amp;TEXT(R1683,"000")))</f>
        <v/>
      </c>
      <c r="C1683" s="21" t="n"/>
      <c r="D1683" s="20">
        <f>IF(C1683="","",IF(S1683="","خارج السنة المالية",INDEX(القوائم!$D$2:$D$13,S1683)))</f>
        <v/>
      </c>
      <c r="E1683" s="22" t="n"/>
      <c r="F1683" s="23" t="n"/>
      <c r="G1683" s="23" t="n"/>
      <c r="H1683" s="22" t="n"/>
      <c r="I1683" s="19" t="n"/>
      <c r="J1683" s="21" t="n"/>
      <c r="K1683" s="19" t="n"/>
      <c r="L1683" s="19" t="n"/>
      <c r="M1683" s="21" t="n"/>
      <c r="N1683" s="22" t="n"/>
      <c r="O1683" s="24">
        <f>IF(A1683&lt;&gt;"عهدة","",SUMIFS($G$8:$G$5007,$B$8:$B$5007,B1683,$A$8:$A$5007,"مصروف",$I$8:$I$5007,"&lt;&gt;مرفوض"))</f>
        <v/>
      </c>
      <c r="P1683" s="25">
        <f>IF(A1683&lt;&gt;"عهدة","",N(F1683)-O1683)</f>
        <v/>
      </c>
      <c r="Q1683" s="26">
        <f>IF(A1683="","",IF(A1683="عهدة",IF(N(F1683)=0,"⚠ أدخل قيمة العهدة",IF(P1683&lt;0,"⛔ عجز / زيادة مصروفات "&amp;TEXT(-P1683,"#,##0"),IF(COUNTIFS($B$8:$B$5007,B1683,$A$8:$A$5007,"مصروف",$I$8:$I$5007,"&lt;&gt;مرفوض",$K$8:$K$5007,"&lt;&gt;نعم")&gt;0,"⚠ "&amp;COUNTIFS($B$8:$B$5007,B1683,$A$8:$A$5007,"مصروف",$I$8:$I$5007,"&lt;&gt;مرفوض",$K$8:$K$5007,"&lt;&gt;نعم")&amp;" مصروف غير مسوى",IF(L1683="تمت التسوية",IF(P1683=0,"✔ متوازنة وتمت التسوية","✔ تمت التسوية – متبقي "&amp;TEXT(P1683,"#,##0")),IF(P1683&gt;0,"متبقي "&amp;TEXT(P1683,"#,##0"),"✔ متوازنة"))))),IF(R1683=0,"⚠ أضف سطر عهدة أولًا",IF(OR(C1683="",N(G1683)=0),"⚠ أكمل التاريخ والقيمة",IF(S1683="","⚠ التاريخ خارج السنة المالية",IF(H1683="","⚠ اختر بند الموازنة",IF(I1683="مرفوض","✖ مرفوض من المدير",IF(I1683&lt;&gt;"موافق","⏳ بانتظار موافقة المدير",IF(K1683&lt;&gt;"نعم","⚠ غير مسوى مع الحسابات","✔ معتمد ومسوى")))))))))</f>
        <v/>
      </c>
      <c r="R1683">
        <f>N(R1682)+IF(A1683="عهدة",1,0)</f>
        <v/>
      </c>
      <c r="S1683">
        <f>IF(C1683="","",IF(AND(C1683&gt;=DATE(2026,9,1),C1683&lt;=DATE(2027,8,31)),(YEAR(C1683)-2026)*12+MONTH(C1683)-8,""))</f>
        <v/>
      </c>
      <c r="T1683">
        <f>IF(AND(A1683="مصروف",R1683&gt;0,I1683="موافق",S1683&lt;&gt;"",H1683&lt;&gt;""),N(G1683),0)</f>
        <v/>
      </c>
    </row>
    <row r="1684">
      <c r="A1684" s="19" t="n"/>
      <c r="B1684" s="20">
        <f>IF(A1684="","",IF(R1684=0,"⚠ أضف سطر عهدة أولًا","DMT-"&amp;TEXT(R1684,"000")))</f>
        <v/>
      </c>
      <c r="C1684" s="21" t="n"/>
      <c r="D1684" s="20">
        <f>IF(C1684="","",IF(S1684="","خارج السنة المالية",INDEX(القوائم!$D$2:$D$13,S1684)))</f>
        <v/>
      </c>
      <c r="E1684" s="22" t="n"/>
      <c r="F1684" s="23" t="n"/>
      <c r="G1684" s="23" t="n"/>
      <c r="H1684" s="22" t="n"/>
      <c r="I1684" s="19" t="n"/>
      <c r="J1684" s="21" t="n"/>
      <c r="K1684" s="19" t="n"/>
      <c r="L1684" s="19" t="n"/>
      <c r="M1684" s="21" t="n"/>
      <c r="N1684" s="22" t="n"/>
      <c r="O1684" s="24">
        <f>IF(A1684&lt;&gt;"عهدة","",SUMIFS($G$8:$G$5007,$B$8:$B$5007,B1684,$A$8:$A$5007,"مصروف",$I$8:$I$5007,"&lt;&gt;مرفوض"))</f>
        <v/>
      </c>
      <c r="P1684" s="25">
        <f>IF(A1684&lt;&gt;"عهدة","",N(F1684)-O1684)</f>
        <v/>
      </c>
      <c r="Q1684" s="26">
        <f>IF(A1684="","",IF(A1684="عهدة",IF(N(F1684)=0,"⚠ أدخل قيمة العهدة",IF(P1684&lt;0,"⛔ عجز / زيادة مصروفات "&amp;TEXT(-P1684,"#,##0"),IF(COUNTIFS($B$8:$B$5007,B1684,$A$8:$A$5007,"مصروف",$I$8:$I$5007,"&lt;&gt;مرفوض",$K$8:$K$5007,"&lt;&gt;نعم")&gt;0,"⚠ "&amp;COUNTIFS($B$8:$B$5007,B1684,$A$8:$A$5007,"مصروف",$I$8:$I$5007,"&lt;&gt;مرفوض",$K$8:$K$5007,"&lt;&gt;نعم")&amp;" مصروف غير مسوى",IF(L1684="تمت التسوية",IF(P1684=0,"✔ متوازنة وتمت التسوية","✔ تمت التسوية – متبقي "&amp;TEXT(P1684,"#,##0")),IF(P1684&gt;0,"متبقي "&amp;TEXT(P1684,"#,##0"),"✔ متوازنة"))))),IF(R1684=0,"⚠ أضف سطر عهدة أولًا",IF(OR(C1684="",N(G1684)=0),"⚠ أكمل التاريخ والقيمة",IF(S1684="","⚠ التاريخ خارج السنة المالية",IF(H1684="","⚠ اختر بند الموازنة",IF(I1684="مرفوض","✖ مرفوض من المدير",IF(I1684&lt;&gt;"موافق","⏳ بانتظار موافقة المدير",IF(K1684&lt;&gt;"نعم","⚠ غير مسوى مع الحسابات","✔ معتمد ومسوى")))))))))</f>
        <v/>
      </c>
      <c r="R1684">
        <f>N(R1683)+IF(A1684="عهدة",1,0)</f>
        <v/>
      </c>
      <c r="S1684">
        <f>IF(C1684="","",IF(AND(C1684&gt;=DATE(2026,9,1),C1684&lt;=DATE(2027,8,31)),(YEAR(C1684)-2026)*12+MONTH(C1684)-8,""))</f>
        <v/>
      </c>
      <c r="T1684">
        <f>IF(AND(A1684="مصروف",R1684&gt;0,I1684="موافق",S1684&lt;&gt;"",H1684&lt;&gt;""),N(G1684),0)</f>
        <v/>
      </c>
    </row>
    <row r="1685">
      <c r="A1685" s="19" t="n"/>
      <c r="B1685" s="20">
        <f>IF(A1685="","",IF(R1685=0,"⚠ أضف سطر عهدة أولًا","DMT-"&amp;TEXT(R1685,"000")))</f>
        <v/>
      </c>
      <c r="C1685" s="21" t="n"/>
      <c r="D1685" s="20">
        <f>IF(C1685="","",IF(S1685="","خارج السنة المالية",INDEX(القوائم!$D$2:$D$13,S1685)))</f>
        <v/>
      </c>
      <c r="E1685" s="22" t="n"/>
      <c r="F1685" s="23" t="n"/>
      <c r="G1685" s="23" t="n"/>
      <c r="H1685" s="22" t="n"/>
      <c r="I1685" s="19" t="n"/>
      <c r="J1685" s="21" t="n"/>
      <c r="K1685" s="19" t="n"/>
      <c r="L1685" s="19" t="n"/>
      <c r="M1685" s="21" t="n"/>
      <c r="N1685" s="22" t="n"/>
      <c r="O1685" s="24">
        <f>IF(A1685&lt;&gt;"عهدة","",SUMIFS($G$8:$G$5007,$B$8:$B$5007,B1685,$A$8:$A$5007,"مصروف",$I$8:$I$5007,"&lt;&gt;مرفوض"))</f>
        <v/>
      </c>
      <c r="P1685" s="25">
        <f>IF(A1685&lt;&gt;"عهدة","",N(F1685)-O1685)</f>
        <v/>
      </c>
      <c r="Q1685" s="26">
        <f>IF(A1685="","",IF(A1685="عهدة",IF(N(F1685)=0,"⚠ أدخل قيمة العهدة",IF(P1685&lt;0,"⛔ عجز / زيادة مصروفات "&amp;TEXT(-P1685,"#,##0"),IF(COUNTIFS($B$8:$B$5007,B1685,$A$8:$A$5007,"مصروف",$I$8:$I$5007,"&lt;&gt;مرفوض",$K$8:$K$5007,"&lt;&gt;نعم")&gt;0,"⚠ "&amp;COUNTIFS($B$8:$B$5007,B1685,$A$8:$A$5007,"مصروف",$I$8:$I$5007,"&lt;&gt;مرفوض",$K$8:$K$5007,"&lt;&gt;نعم")&amp;" مصروف غير مسوى",IF(L1685="تمت التسوية",IF(P1685=0,"✔ متوازنة وتمت التسوية","✔ تمت التسوية – متبقي "&amp;TEXT(P1685,"#,##0")),IF(P1685&gt;0,"متبقي "&amp;TEXT(P1685,"#,##0"),"✔ متوازنة"))))),IF(R1685=0,"⚠ أضف سطر عهدة أولًا",IF(OR(C1685="",N(G1685)=0),"⚠ أكمل التاريخ والقيمة",IF(S1685="","⚠ التاريخ خارج السنة المالية",IF(H1685="","⚠ اختر بند الموازنة",IF(I1685="مرفوض","✖ مرفوض من المدير",IF(I1685&lt;&gt;"موافق","⏳ بانتظار موافقة المدير",IF(K1685&lt;&gt;"نعم","⚠ غير مسوى مع الحسابات","✔ معتمد ومسوى")))))))))</f>
        <v/>
      </c>
      <c r="R1685">
        <f>N(R1684)+IF(A1685="عهدة",1,0)</f>
        <v/>
      </c>
      <c r="S1685">
        <f>IF(C1685="","",IF(AND(C1685&gt;=DATE(2026,9,1),C1685&lt;=DATE(2027,8,31)),(YEAR(C1685)-2026)*12+MONTH(C1685)-8,""))</f>
        <v/>
      </c>
      <c r="T1685">
        <f>IF(AND(A1685="مصروف",R1685&gt;0,I1685="موافق",S1685&lt;&gt;"",H1685&lt;&gt;""),N(G1685),0)</f>
        <v/>
      </c>
    </row>
    <row r="1686">
      <c r="A1686" s="19" t="n"/>
      <c r="B1686" s="20">
        <f>IF(A1686="","",IF(R1686=0,"⚠ أضف سطر عهدة أولًا","DMT-"&amp;TEXT(R1686,"000")))</f>
        <v/>
      </c>
      <c r="C1686" s="21" t="n"/>
      <c r="D1686" s="20">
        <f>IF(C1686="","",IF(S1686="","خارج السنة المالية",INDEX(القوائم!$D$2:$D$13,S1686)))</f>
        <v/>
      </c>
      <c r="E1686" s="22" t="n"/>
      <c r="F1686" s="23" t="n"/>
      <c r="G1686" s="23" t="n"/>
      <c r="H1686" s="22" t="n"/>
      <c r="I1686" s="19" t="n"/>
      <c r="J1686" s="21" t="n"/>
      <c r="K1686" s="19" t="n"/>
      <c r="L1686" s="19" t="n"/>
      <c r="M1686" s="21" t="n"/>
      <c r="N1686" s="22" t="n"/>
      <c r="O1686" s="24">
        <f>IF(A1686&lt;&gt;"عهدة","",SUMIFS($G$8:$G$5007,$B$8:$B$5007,B1686,$A$8:$A$5007,"مصروف",$I$8:$I$5007,"&lt;&gt;مرفوض"))</f>
        <v/>
      </c>
      <c r="P1686" s="25">
        <f>IF(A1686&lt;&gt;"عهدة","",N(F1686)-O1686)</f>
        <v/>
      </c>
      <c r="Q1686" s="26">
        <f>IF(A1686="","",IF(A1686="عهدة",IF(N(F1686)=0,"⚠ أدخل قيمة العهدة",IF(P1686&lt;0,"⛔ عجز / زيادة مصروفات "&amp;TEXT(-P1686,"#,##0"),IF(COUNTIFS($B$8:$B$5007,B1686,$A$8:$A$5007,"مصروف",$I$8:$I$5007,"&lt;&gt;مرفوض",$K$8:$K$5007,"&lt;&gt;نعم")&gt;0,"⚠ "&amp;COUNTIFS($B$8:$B$5007,B1686,$A$8:$A$5007,"مصروف",$I$8:$I$5007,"&lt;&gt;مرفوض",$K$8:$K$5007,"&lt;&gt;نعم")&amp;" مصروف غير مسوى",IF(L1686="تمت التسوية",IF(P1686=0,"✔ متوازنة وتمت التسوية","✔ تمت التسوية – متبقي "&amp;TEXT(P1686,"#,##0")),IF(P1686&gt;0,"متبقي "&amp;TEXT(P1686,"#,##0"),"✔ متوازنة"))))),IF(R1686=0,"⚠ أضف سطر عهدة أولًا",IF(OR(C1686="",N(G1686)=0),"⚠ أكمل التاريخ والقيمة",IF(S1686="","⚠ التاريخ خارج السنة المالية",IF(H1686="","⚠ اختر بند الموازنة",IF(I1686="مرفوض","✖ مرفوض من المدير",IF(I1686&lt;&gt;"موافق","⏳ بانتظار موافقة المدير",IF(K1686&lt;&gt;"نعم","⚠ غير مسوى مع الحسابات","✔ معتمد ومسوى")))))))))</f>
        <v/>
      </c>
      <c r="R1686">
        <f>N(R1685)+IF(A1686="عهدة",1,0)</f>
        <v/>
      </c>
      <c r="S1686">
        <f>IF(C1686="","",IF(AND(C1686&gt;=DATE(2026,9,1),C1686&lt;=DATE(2027,8,31)),(YEAR(C1686)-2026)*12+MONTH(C1686)-8,""))</f>
        <v/>
      </c>
      <c r="T1686">
        <f>IF(AND(A1686="مصروف",R1686&gt;0,I1686="موافق",S1686&lt;&gt;"",H1686&lt;&gt;""),N(G1686),0)</f>
        <v/>
      </c>
    </row>
    <row r="1687">
      <c r="A1687" s="19" t="n"/>
      <c r="B1687" s="20">
        <f>IF(A1687="","",IF(R1687=0,"⚠ أضف سطر عهدة أولًا","DMT-"&amp;TEXT(R1687,"000")))</f>
        <v/>
      </c>
      <c r="C1687" s="21" t="n"/>
      <c r="D1687" s="20">
        <f>IF(C1687="","",IF(S1687="","خارج السنة المالية",INDEX(القوائم!$D$2:$D$13,S1687)))</f>
        <v/>
      </c>
      <c r="E1687" s="22" t="n"/>
      <c r="F1687" s="23" t="n"/>
      <c r="G1687" s="23" t="n"/>
      <c r="H1687" s="22" t="n"/>
      <c r="I1687" s="19" t="n"/>
      <c r="J1687" s="21" t="n"/>
      <c r="K1687" s="19" t="n"/>
      <c r="L1687" s="19" t="n"/>
      <c r="M1687" s="21" t="n"/>
      <c r="N1687" s="22" t="n"/>
      <c r="O1687" s="24">
        <f>IF(A1687&lt;&gt;"عهدة","",SUMIFS($G$8:$G$5007,$B$8:$B$5007,B1687,$A$8:$A$5007,"مصروف",$I$8:$I$5007,"&lt;&gt;مرفوض"))</f>
        <v/>
      </c>
      <c r="P1687" s="25">
        <f>IF(A1687&lt;&gt;"عهدة","",N(F1687)-O1687)</f>
        <v/>
      </c>
      <c r="Q1687" s="26">
        <f>IF(A1687="","",IF(A1687="عهدة",IF(N(F1687)=0,"⚠ أدخل قيمة العهدة",IF(P1687&lt;0,"⛔ عجز / زيادة مصروفات "&amp;TEXT(-P1687,"#,##0"),IF(COUNTIFS($B$8:$B$5007,B1687,$A$8:$A$5007,"مصروف",$I$8:$I$5007,"&lt;&gt;مرفوض",$K$8:$K$5007,"&lt;&gt;نعم")&gt;0,"⚠ "&amp;COUNTIFS($B$8:$B$5007,B1687,$A$8:$A$5007,"مصروف",$I$8:$I$5007,"&lt;&gt;مرفوض",$K$8:$K$5007,"&lt;&gt;نعم")&amp;" مصروف غير مسوى",IF(L1687="تمت التسوية",IF(P1687=0,"✔ متوازنة وتمت التسوية","✔ تمت التسوية – متبقي "&amp;TEXT(P1687,"#,##0")),IF(P1687&gt;0,"متبقي "&amp;TEXT(P1687,"#,##0"),"✔ متوازنة"))))),IF(R1687=0,"⚠ أضف سطر عهدة أولًا",IF(OR(C1687="",N(G1687)=0),"⚠ أكمل التاريخ والقيمة",IF(S1687="","⚠ التاريخ خارج السنة المالية",IF(H1687="","⚠ اختر بند الموازنة",IF(I1687="مرفوض","✖ مرفوض من المدير",IF(I1687&lt;&gt;"موافق","⏳ بانتظار موافقة المدير",IF(K1687&lt;&gt;"نعم","⚠ غير مسوى مع الحسابات","✔ معتمد ومسوى")))))))))</f>
        <v/>
      </c>
      <c r="R1687">
        <f>N(R1686)+IF(A1687="عهدة",1,0)</f>
        <v/>
      </c>
      <c r="S1687">
        <f>IF(C1687="","",IF(AND(C1687&gt;=DATE(2026,9,1),C1687&lt;=DATE(2027,8,31)),(YEAR(C1687)-2026)*12+MONTH(C1687)-8,""))</f>
        <v/>
      </c>
      <c r="T1687">
        <f>IF(AND(A1687="مصروف",R1687&gt;0,I1687="موافق",S1687&lt;&gt;"",H1687&lt;&gt;""),N(G1687),0)</f>
        <v/>
      </c>
    </row>
    <row r="1688">
      <c r="A1688" s="19" t="n"/>
      <c r="B1688" s="20">
        <f>IF(A1688="","",IF(R1688=0,"⚠ أضف سطر عهدة أولًا","DMT-"&amp;TEXT(R1688,"000")))</f>
        <v/>
      </c>
      <c r="C1688" s="21" t="n"/>
      <c r="D1688" s="20">
        <f>IF(C1688="","",IF(S1688="","خارج السنة المالية",INDEX(القوائم!$D$2:$D$13,S1688)))</f>
        <v/>
      </c>
      <c r="E1688" s="22" t="n"/>
      <c r="F1688" s="23" t="n"/>
      <c r="G1688" s="23" t="n"/>
      <c r="H1688" s="22" t="n"/>
      <c r="I1688" s="19" t="n"/>
      <c r="J1688" s="21" t="n"/>
      <c r="K1688" s="19" t="n"/>
      <c r="L1688" s="19" t="n"/>
      <c r="M1688" s="21" t="n"/>
      <c r="N1688" s="22" t="n"/>
      <c r="O1688" s="24">
        <f>IF(A1688&lt;&gt;"عهدة","",SUMIFS($G$8:$G$5007,$B$8:$B$5007,B1688,$A$8:$A$5007,"مصروف",$I$8:$I$5007,"&lt;&gt;مرفوض"))</f>
        <v/>
      </c>
      <c r="P1688" s="25">
        <f>IF(A1688&lt;&gt;"عهدة","",N(F1688)-O1688)</f>
        <v/>
      </c>
      <c r="Q1688" s="26">
        <f>IF(A1688="","",IF(A1688="عهدة",IF(N(F1688)=0,"⚠ أدخل قيمة العهدة",IF(P1688&lt;0,"⛔ عجز / زيادة مصروفات "&amp;TEXT(-P1688,"#,##0"),IF(COUNTIFS($B$8:$B$5007,B1688,$A$8:$A$5007,"مصروف",$I$8:$I$5007,"&lt;&gt;مرفوض",$K$8:$K$5007,"&lt;&gt;نعم")&gt;0,"⚠ "&amp;COUNTIFS($B$8:$B$5007,B1688,$A$8:$A$5007,"مصروف",$I$8:$I$5007,"&lt;&gt;مرفوض",$K$8:$K$5007,"&lt;&gt;نعم")&amp;" مصروف غير مسوى",IF(L1688="تمت التسوية",IF(P1688=0,"✔ متوازنة وتمت التسوية","✔ تمت التسوية – متبقي "&amp;TEXT(P1688,"#,##0")),IF(P1688&gt;0,"متبقي "&amp;TEXT(P1688,"#,##0"),"✔ متوازنة"))))),IF(R1688=0,"⚠ أضف سطر عهدة أولًا",IF(OR(C1688="",N(G1688)=0),"⚠ أكمل التاريخ والقيمة",IF(S1688="","⚠ التاريخ خارج السنة المالية",IF(H1688="","⚠ اختر بند الموازنة",IF(I1688="مرفوض","✖ مرفوض من المدير",IF(I1688&lt;&gt;"موافق","⏳ بانتظار موافقة المدير",IF(K1688&lt;&gt;"نعم","⚠ غير مسوى مع الحسابات","✔ معتمد ومسوى")))))))))</f>
        <v/>
      </c>
      <c r="R1688">
        <f>N(R1687)+IF(A1688="عهدة",1,0)</f>
        <v/>
      </c>
      <c r="S1688">
        <f>IF(C1688="","",IF(AND(C1688&gt;=DATE(2026,9,1),C1688&lt;=DATE(2027,8,31)),(YEAR(C1688)-2026)*12+MONTH(C1688)-8,""))</f>
        <v/>
      </c>
      <c r="T1688">
        <f>IF(AND(A1688="مصروف",R1688&gt;0,I1688="موافق",S1688&lt;&gt;"",H1688&lt;&gt;""),N(G1688),0)</f>
        <v/>
      </c>
    </row>
    <row r="1689">
      <c r="A1689" s="19" t="n"/>
      <c r="B1689" s="20">
        <f>IF(A1689="","",IF(R1689=0,"⚠ أضف سطر عهدة أولًا","DMT-"&amp;TEXT(R1689,"000")))</f>
        <v/>
      </c>
      <c r="C1689" s="21" t="n"/>
      <c r="D1689" s="20">
        <f>IF(C1689="","",IF(S1689="","خارج السنة المالية",INDEX(القوائم!$D$2:$D$13,S1689)))</f>
        <v/>
      </c>
      <c r="E1689" s="22" t="n"/>
      <c r="F1689" s="23" t="n"/>
      <c r="G1689" s="23" t="n"/>
      <c r="H1689" s="22" t="n"/>
      <c r="I1689" s="19" t="n"/>
      <c r="J1689" s="21" t="n"/>
      <c r="K1689" s="19" t="n"/>
      <c r="L1689" s="19" t="n"/>
      <c r="M1689" s="21" t="n"/>
      <c r="N1689" s="22" t="n"/>
      <c r="O1689" s="24">
        <f>IF(A1689&lt;&gt;"عهدة","",SUMIFS($G$8:$G$5007,$B$8:$B$5007,B1689,$A$8:$A$5007,"مصروف",$I$8:$I$5007,"&lt;&gt;مرفوض"))</f>
        <v/>
      </c>
      <c r="P1689" s="25">
        <f>IF(A1689&lt;&gt;"عهدة","",N(F1689)-O1689)</f>
        <v/>
      </c>
      <c r="Q1689" s="26">
        <f>IF(A1689="","",IF(A1689="عهدة",IF(N(F1689)=0,"⚠ أدخل قيمة العهدة",IF(P1689&lt;0,"⛔ عجز / زيادة مصروفات "&amp;TEXT(-P1689,"#,##0"),IF(COUNTIFS($B$8:$B$5007,B1689,$A$8:$A$5007,"مصروف",$I$8:$I$5007,"&lt;&gt;مرفوض",$K$8:$K$5007,"&lt;&gt;نعم")&gt;0,"⚠ "&amp;COUNTIFS($B$8:$B$5007,B1689,$A$8:$A$5007,"مصروف",$I$8:$I$5007,"&lt;&gt;مرفوض",$K$8:$K$5007,"&lt;&gt;نعم")&amp;" مصروف غير مسوى",IF(L1689="تمت التسوية",IF(P1689=0,"✔ متوازنة وتمت التسوية","✔ تمت التسوية – متبقي "&amp;TEXT(P1689,"#,##0")),IF(P1689&gt;0,"متبقي "&amp;TEXT(P1689,"#,##0"),"✔ متوازنة"))))),IF(R1689=0,"⚠ أضف سطر عهدة أولًا",IF(OR(C1689="",N(G1689)=0),"⚠ أكمل التاريخ والقيمة",IF(S1689="","⚠ التاريخ خارج السنة المالية",IF(H1689="","⚠ اختر بند الموازنة",IF(I1689="مرفوض","✖ مرفوض من المدير",IF(I1689&lt;&gt;"موافق","⏳ بانتظار موافقة المدير",IF(K1689&lt;&gt;"نعم","⚠ غير مسوى مع الحسابات","✔ معتمد ومسوى")))))))))</f>
        <v/>
      </c>
      <c r="R1689">
        <f>N(R1688)+IF(A1689="عهدة",1,0)</f>
        <v/>
      </c>
      <c r="S1689">
        <f>IF(C1689="","",IF(AND(C1689&gt;=DATE(2026,9,1),C1689&lt;=DATE(2027,8,31)),(YEAR(C1689)-2026)*12+MONTH(C1689)-8,""))</f>
        <v/>
      </c>
      <c r="T1689">
        <f>IF(AND(A1689="مصروف",R1689&gt;0,I1689="موافق",S1689&lt;&gt;"",H1689&lt;&gt;""),N(G1689),0)</f>
        <v/>
      </c>
    </row>
    <row r="1690">
      <c r="A1690" s="19" t="n"/>
      <c r="B1690" s="20">
        <f>IF(A1690="","",IF(R1690=0,"⚠ أضف سطر عهدة أولًا","DMT-"&amp;TEXT(R1690,"000")))</f>
        <v/>
      </c>
      <c r="C1690" s="21" t="n"/>
      <c r="D1690" s="20">
        <f>IF(C1690="","",IF(S1690="","خارج السنة المالية",INDEX(القوائم!$D$2:$D$13,S1690)))</f>
        <v/>
      </c>
      <c r="E1690" s="22" t="n"/>
      <c r="F1690" s="23" t="n"/>
      <c r="G1690" s="23" t="n"/>
      <c r="H1690" s="22" t="n"/>
      <c r="I1690" s="19" t="n"/>
      <c r="J1690" s="21" t="n"/>
      <c r="K1690" s="19" t="n"/>
      <c r="L1690" s="19" t="n"/>
      <c r="M1690" s="21" t="n"/>
      <c r="N1690" s="22" t="n"/>
      <c r="O1690" s="24">
        <f>IF(A1690&lt;&gt;"عهدة","",SUMIFS($G$8:$G$5007,$B$8:$B$5007,B1690,$A$8:$A$5007,"مصروف",$I$8:$I$5007,"&lt;&gt;مرفوض"))</f>
        <v/>
      </c>
      <c r="P1690" s="25">
        <f>IF(A1690&lt;&gt;"عهدة","",N(F1690)-O1690)</f>
        <v/>
      </c>
      <c r="Q1690" s="26">
        <f>IF(A1690="","",IF(A1690="عهدة",IF(N(F1690)=0,"⚠ أدخل قيمة العهدة",IF(P1690&lt;0,"⛔ عجز / زيادة مصروفات "&amp;TEXT(-P1690,"#,##0"),IF(COUNTIFS($B$8:$B$5007,B1690,$A$8:$A$5007,"مصروف",$I$8:$I$5007,"&lt;&gt;مرفوض",$K$8:$K$5007,"&lt;&gt;نعم")&gt;0,"⚠ "&amp;COUNTIFS($B$8:$B$5007,B1690,$A$8:$A$5007,"مصروف",$I$8:$I$5007,"&lt;&gt;مرفوض",$K$8:$K$5007,"&lt;&gt;نعم")&amp;" مصروف غير مسوى",IF(L1690="تمت التسوية",IF(P1690=0,"✔ متوازنة وتمت التسوية","✔ تمت التسوية – متبقي "&amp;TEXT(P1690,"#,##0")),IF(P1690&gt;0,"متبقي "&amp;TEXT(P1690,"#,##0"),"✔ متوازنة"))))),IF(R1690=0,"⚠ أضف سطر عهدة أولًا",IF(OR(C1690="",N(G1690)=0),"⚠ أكمل التاريخ والقيمة",IF(S1690="","⚠ التاريخ خارج السنة المالية",IF(H1690="","⚠ اختر بند الموازنة",IF(I1690="مرفوض","✖ مرفوض من المدير",IF(I1690&lt;&gt;"موافق","⏳ بانتظار موافقة المدير",IF(K1690&lt;&gt;"نعم","⚠ غير مسوى مع الحسابات","✔ معتمد ومسوى")))))))))</f>
        <v/>
      </c>
      <c r="R1690">
        <f>N(R1689)+IF(A1690="عهدة",1,0)</f>
        <v/>
      </c>
      <c r="S1690">
        <f>IF(C1690="","",IF(AND(C1690&gt;=DATE(2026,9,1),C1690&lt;=DATE(2027,8,31)),(YEAR(C1690)-2026)*12+MONTH(C1690)-8,""))</f>
        <v/>
      </c>
      <c r="T1690">
        <f>IF(AND(A1690="مصروف",R1690&gt;0,I1690="موافق",S1690&lt;&gt;"",H1690&lt;&gt;""),N(G1690),0)</f>
        <v/>
      </c>
    </row>
    <row r="1691">
      <c r="A1691" s="19" t="n"/>
      <c r="B1691" s="20">
        <f>IF(A1691="","",IF(R1691=0,"⚠ أضف سطر عهدة أولًا","DMT-"&amp;TEXT(R1691,"000")))</f>
        <v/>
      </c>
      <c r="C1691" s="21" t="n"/>
      <c r="D1691" s="20">
        <f>IF(C1691="","",IF(S1691="","خارج السنة المالية",INDEX(القوائم!$D$2:$D$13,S1691)))</f>
        <v/>
      </c>
      <c r="E1691" s="22" t="n"/>
      <c r="F1691" s="23" t="n"/>
      <c r="G1691" s="23" t="n"/>
      <c r="H1691" s="22" t="n"/>
      <c r="I1691" s="19" t="n"/>
      <c r="J1691" s="21" t="n"/>
      <c r="K1691" s="19" t="n"/>
      <c r="L1691" s="19" t="n"/>
      <c r="M1691" s="21" t="n"/>
      <c r="N1691" s="22" t="n"/>
      <c r="O1691" s="24">
        <f>IF(A1691&lt;&gt;"عهدة","",SUMIFS($G$8:$G$5007,$B$8:$B$5007,B1691,$A$8:$A$5007,"مصروف",$I$8:$I$5007,"&lt;&gt;مرفوض"))</f>
        <v/>
      </c>
      <c r="P1691" s="25">
        <f>IF(A1691&lt;&gt;"عهدة","",N(F1691)-O1691)</f>
        <v/>
      </c>
      <c r="Q1691" s="26">
        <f>IF(A1691="","",IF(A1691="عهدة",IF(N(F1691)=0,"⚠ أدخل قيمة العهدة",IF(P1691&lt;0,"⛔ عجز / زيادة مصروفات "&amp;TEXT(-P1691,"#,##0"),IF(COUNTIFS($B$8:$B$5007,B1691,$A$8:$A$5007,"مصروف",$I$8:$I$5007,"&lt;&gt;مرفوض",$K$8:$K$5007,"&lt;&gt;نعم")&gt;0,"⚠ "&amp;COUNTIFS($B$8:$B$5007,B1691,$A$8:$A$5007,"مصروف",$I$8:$I$5007,"&lt;&gt;مرفوض",$K$8:$K$5007,"&lt;&gt;نعم")&amp;" مصروف غير مسوى",IF(L1691="تمت التسوية",IF(P1691=0,"✔ متوازنة وتمت التسوية","✔ تمت التسوية – متبقي "&amp;TEXT(P1691,"#,##0")),IF(P1691&gt;0,"متبقي "&amp;TEXT(P1691,"#,##0"),"✔ متوازنة"))))),IF(R1691=0,"⚠ أضف سطر عهدة أولًا",IF(OR(C1691="",N(G1691)=0),"⚠ أكمل التاريخ والقيمة",IF(S1691="","⚠ التاريخ خارج السنة المالية",IF(H1691="","⚠ اختر بند الموازنة",IF(I1691="مرفوض","✖ مرفوض من المدير",IF(I1691&lt;&gt;"موافق","⏳ بانتظار موافقة المدير",IF(K1691&lt;&gt;"نعم","⚠ غير مسوى مع الحسابات","✔ معتمد ومسوى")))))))))</f>
        <v/>
      </c>
      <c r="R1691">
        <f>N(R1690)+IF(A1691="عهدة",1,0)</f>
        <v/>
      </c>
      <c r="S1691">
        <f>IF(C1691="","",IF(AND(C1691&gt;=DATE(2026,9,1),C1691&lt;=DATE(2027,8,31)),(YEAR(C1691)-2026)*12+MONTH(C1691)-8,""))</f>
        <v/>
      </c>
      <c r="T1691">
        <f>IF(AND(A1691="مصروف",R1691&gt;0,I1691="موافق",S1691&lt;&gt;"",H1691&lt;&gt;""),N(G1691),0)</f>
        <v/>
      </c>
    </row>
    <row r="1692">
      <c r="A1692" s="19" t="n"/>
      <c r="B1692" s="20">
        <f>IF(A1692="","",IF(R1692=0,"⚠ أضف سطر عهدة أولًا","DMT-"&amp;TEXT(R1692,"000")))</f>
        <v/>
      </c>
      <c r="C1692" s="21" t="n"/>
      <c r="D1692" s="20">
        <f>IF(C1692="","",IF(S1692="","خارج السنة المالية",INDEX(القوائم!$D$2:$D$13,S1692)))</f>
        <v/>
      </c>
      <c r="E1692" s="22" t="n"/>
      <c r="F1692" s="23" t="n"/>
      <c r="G1692" s="23" t="n"/>
      <c r="H1692" s="22" t="n"/>
      <c r="I1692" s="19" t="n"/>
      <c r="J1692" s="21" t="n"/>
      <c r="K1692" s="19" t="n"/>
      <c r="L1692" s="19" t="n"/>
      <c r="M1692" s="21" t="n"/>
      <c r="N1692" s="22" t="n"/>
      <c r="O1692" s="24">
        <f>IF(A1692&lt;&gt;"عهدة","",SUMIFS($G$8:$G$5007,$B$8:$B$5007,B1692,$A$8:$A$5007,"مصروف",$I$8:$I$5007,"&lt;&gt;مرفوض"))</f>
        <v/>
      </c>
      <c r="P1692" s="25">
        <f>IF(A1692&lt;&gt;"عهدة","",N(F1692)-O1692)</f>
        <v/>
      </c>
      <c r="Q1692" s="26">
        <f>IF(A1692="","",IF(A1692="عهدة",IF(N(F1692)=0,"⚠ أدخل قيمة العهدة",IF(P1692&lt;0,"⛔ عجز / زيادة مصروفات "&amp;TEXT(-P1692,"#,##0"),IF(COUNTIFS($B$8:$B$5007,B1692,$A$8:$A$5007,"مصروف",$I$8:$I$5007,"&lt;&gt;مرفوض",$K$8:$K$5007,"&lt;&gt;نعم")&gt;0,"⚠ "&amp;COUNTIFS($B$8:$B$5007,B1692,$A$8:$A$5007,"مصروف",$I$8:$I$5007,"&lt;&gt;مرفوض",$K$8:$K$5007,"&lt;&gt;نعم")&amp;" مصروف غير مسوى",IF(L1692="تمت التسوية",IF(P1692=0,"✔ متوازنة وتمت التسوية","✔ تمت التسوية – متبقي "&amp;TEXT(P1692,"#,##0")),IF(P1692&gt;0,"متبقي "&amp;TEXT(P1692,"#,##0"),"✔ متوازنة"))))),IF(R1692=0,"⚠ أضف سطر عهدة أولًا",IF(OR(C1692="",N(G1692)=0),"⚠ أكمل التاريخ والقيمة",IF(S1692="","⚠ التاريخ خارج السنة المالية",IF(H1692="","⚠ اختر بند الموازنة",IF(I1692="مرفوض","✖ مرفوض من المدير",IF(I1692&lt;&gt;"موافق","⏳ بانتظار موافقة المدير",IF(K1692&lt;&gt;"نعم","⚠ غير مسوى مع الحسابات","✔ معتمد ومسوى")))))))))</f>
        <v/>
      </c>
      <c r="R1692">
        <f>N(R1691)+IF(A1692="عهدة",1,0)</f>
        <v/>
      </c>
      <c r="S1692">
        <f>IF(C1692="","",IF(AND(C1692&gt;=DATE(2026,9,1),C1692&lt;=DATE(2027,8,31)),(YEAR(C1692)-2026)*12+MONTH(C1692)-8,""))</f>
        <v/>
      </c>
      <c r="T1692">
        <f>IF(AND(A1692="مصروف",R1692&gt;0,I1692="موافق",S1692&lt;&gt;"",H1692&lt;&gt;""),N(G1692),0)</f>
        <v/>
      </c>
    </row>
    <row r="1693">
      <c r="A1693" s="19" t="n"/>
      <c r="B1693" s="20">
        <f>IF(A1693="","",IF(R1693=0,"⚠ أضف سطر عهدة أولًا","DMT-"&amp;TEXT(R1693,"000")))</f>
        <v/>
      </c>
      <c r="C1693" s="21" t="n"/>
      <c r="D1693" s="20">
        <f>IF(C1693="","",IF(S1693="","خارج السنة المالية",INDEX(القوائم!$D$2:$D$13,S1693)))</f>
        <v/>
      </c>
      <c r="E1693" s="22" t="n"/>
      <c r="F1693" s="23" t="n"/>
      <c r="G1693" s="23" t="n"/>
      <c r="H1693" s="22" t="n"/>
      <c r="I1693" s="19" t="n"/>
      <c r="J1693" s="21" t="n"/>
      <c r="K1693" s="19" t="n"/>
      <c r="L1693" s="19" t="n"/>
      <c r="M1693" s="21" t="n"/>
      <c r="N1693" s="22" t="n"/>
      <c r="O1693" s="24">
        <f>IF(A1693&lt;&gt;"عهدة","",SUMIFS($G$8:$G$5007,$B$8:$B$5007,B1693,$A$8:$A$5007,"مصروف",$I$8:$I$5007,"&lt;&gt;مرفوض"))</f>
        <v/>
      </c>
      <c r="P1693" s="25">
        <f>IF(A1693&lt;&gt;"عهدة","",N(F1693)-O1693)</f>
        <v/>
      </c>
      <c r="Q1693" s="26">
        <f>IF(A1693="","",IF(A1693="عهدة",IF(N(F1693)=0,"⚠ أدخل قيمة العهدة",IF(P1693&lt;0,"⛔ عجز / زيادة مصروفات "&amp;TEXT(-P1693,"#,##0"),IF(COUNTIFS($B$8:$B$5007,B1693,$A$8:$A$5007,"مصروف",$I$8:$I$5007,"&lt;&gt;مرفوض",$K$8:$K$5007,"&lt;&gt;نعم")&gt;0,"⚠ "&amp;COUNTIFS($B$8:$B$5007,B1693,$A$8:$A$5007,"مصروف",$I$8:$I$5007,"&lt;&gt;مرفوض",$K$8:$K$5007,"&lt;&gt;نعم")&amp;" مصروف غير مسوى",IF(L1693="تمت التسوية",IF(P1693=0,"✔ متوازنة وتمت التسوية","✔ تمت التسوية – متبقي "&amp;TEXT(P1693,"#,##0")),IF(P1693&gt;0,"متبقي "&amp;TEXT(P1693,"#,##0"),"✔ متوازنة"))))),IF(R1693=0,"⚠ أضف سطر عهدة أولًا",IF(OR(C1693="",N(G1693)=0),"⚠ أكمل التاريخ والقيمة",IF(S1693="","⚠ التاريخ خارج السنة المالية",IF(H1693="","⚠ اختر بند الموازنة",IF(I1693="مرفوض","✖ مرفوض من المدير",IF(I1693&lt;&gt;"موافق","⏳ بانتظار موافقة المدير",IF(K1693&lt;&gt;"نعم","⚠ غير مسوى مع الحسابات","✔ معتمد ومسوى")))))))))</f>
        <v/>
      </c>
      <c r="R1693">
        <f>N(R1692)+IF(A1693="عهدة",1,0)</f>
        <v/>
      </c>
      <c r="S1693">
        <f>IF(C1693="","",IF(AND(C1693&gt;=DATE(2026,9,1),C1693&lt;=DATE(2027,8,31)),(YEAR(C1693)-2026)*12+MONTH(C1693)-8,""))</f>
        <v/>
      </c>
      <c r="T1693">
        <f>IF(AND(A1693="مصروف",R1693&gt;0,I1693="موافق",S1693&lt;&gt;"",H1693&lt;&gt;""),N(G1693),0)</f>
        <v/>
      </c>
    </row>
    <row r="1694">
      <c r="A1694" s="19" t="n"/>
      <c r="B1694" s="20">
        <f>IF(A1694="","",IF(R1694=0,"⚠ أضف سطر عهدة أولًا","DMT-"&amp;TEXT(R1694,"000")))</f>
        <v/>
      </c>
      <c r="C1694" s="21" t="n"/>
      <c r="D1694" s="20">
        <f>IF(C1694="","",IF(S1694="","خارج السنة المالية",INDEX(القوائم!$D$2:$D$13,S1694)))</f>
        <v/>
      </c>
      <c r="E1694" s="22" t="n"/>
      <c r="F1694" s="23" t="n"/>
      <c r="G1694" s="23" t="n"/>
      <c r="H1694" s="22" t="n"/>
      <c r="I1694" s="19" t="n"/>
      <c r="J1694" s="21" t="n"/>
      <c r="K1694" s="19" t="n"/>
      <c r="L1694" s="19" t="n"/>
      <c r="M1694" s="21" t="n"/>
      <c r="N1694" s="22" t="n"/>
      <c r="O1694" s="24">
        <f>IF(A1694&lt;&gt;"عهدة","",SUMIFS($G$8:$G$5007,$B$8:$B$5007,B1694,$A$8:$A$5007,"مصروف",$I$8:$I$5007,"&lt;&gt;مرفوض"))</f>
        <v/>
      </c>
      <c r="P1694" s="25">
        <f>IF(A1694&lt;&gt;"عهدة","",N(F1694)-O1694)</f>
        <v/>
      </c>
      <c r="Q1694" s="26">
        <f>IF(A1694="","",IF(A1694="عهدة",IF(N(F1694)=0,"⚠ أدخل قيمة العهدة",IF(P1694&lt;0,"⛔ عجز / زيادة مصروفات "&amp;TEXT(-P1694,"#,##0"),IF(COUNTIFS($B$8:$B$5007,B1694,$A$8:$A$5007,"مصروف",$I$8:$I$5007,"&lt;&gt;مرفوض",$K$8:$K$5007,"&lt;&gt;نعم")&gt;0,"⚠ "&amp;COUNTIFS($B$8:$B$5007,B1694,$A$8:$A$5007,"مصروف",$I$8:$I$5007,"&lt;&gt;مرفوض",$K$8:$K$5007,"&lt;&gt;نعم")&amp;" مصروف غير مسوى",IF(L1694="تمت التسوية",IF(P1694=0,"✔ متوازنة وتمت التسوية","✔ تمت التسوية – متبقي "&amp;TEXT(P1694,"#,##0")),IF(P1694&gt;0,"متبقي "&amp;TEXT(P1694,"#,##0"),"✔ متوازنة"))))),IF(R1694=0,"⚠ أضف سطر عهدة أولًا",IF(OR(C1694="",N(G1694)=0),"⚠ أكمل التاريخ والقيمة",IF(S1694="","⚠ التاريخ خارج السنة المالية",IF(H1694="","⚠ اختر بند الموازنة",IF(I1694="مرفوض","✖ مرفوض من المدير",IF(I1694&lt;&gt;"موافق","⏳ بانتظار موافقة المدير",IF(K1694&lt;&gt;"نعم","⚠ غير مسوى مع الحسابات","✔ معتمد ومسوى")))))))))</f>
        <v/>
      </c>
      <c r="R1694">
        <f>N(R1693)+IF(A1694="عهدة",1,0)</f>
        <v/>
      </c>
      <c r="S1694">
        <f>IF(C1694="","",IF(AND(C1694&gt;=DATE(2026,9,1),C1694&lt;=DATE(2027,8,31)),(YEAR(C1694)-2026)*12+MONTH(C1694)-8,""))</f>
        <v/>
      </c>
      <c r="T1694">
        <f>IF(AND(A1694="مصروف",R1694&gt;0,I1694="موافق",S1694&lt;&gt;"",H1694&lt;&gt;""),N(G1694),0)</f>
        <v/>
      </c>
    </row>
    <row r="1695">
      <c r="A1695" s="19" t="n"/>
      <c r="B1695" s="20">
        <f>IF(A1695="","",IF(R1695=0,"⚠ أضف سطر عهدة أولًا","DMT-"&amp;TEXT(R1695,"000")))</f>
        <v/>
      </c>
      <c r="C1695" s="21" t="n"/>
      <c r="D1695" s="20">
        <f>IF(C1695="","",IF(S1695="","خارج السنة المالية",INDEX(القوائم!$D$2:$D$13,S1695)))</f>
        <v/>
      </c>
      <c r="E1695" s="22" t="n"/>
      <c r="F1695" s="23" t="n"/>
      <c r="G1695" s="23" t="n"/>
      <c r="H1695" s="22" t="n"/>
      <c r="I1695" s="19" t="n"/>
      <c r="J1695" s="21" t="n"/>
      <c r="K1695" s="19" t="n"/>
      <c r="L1695" s="19" t="n"/>
      <c r="M1695" s="21" t="n"/>
      <c r="N1695" s="22" t="n"/>
      <c r="O1695" s="24">
        <f>IF(A1695&lt;&gt;"عهدة","",SUMIFS($G$8:$G$5007,$B$8:$B$5007,B1695,$A$8:$A$5007,"مصروف",$I$8:$I$5007,"&lt;&gt;مرفوض"))</f>
        <v/>
      </c>
      <c r="P1695" s="25">
        <f>IF(A1695&lt;&gt;"عهدة","",N(F1695)-O1695)</f>
        <v/>
      </c>
      <c r="Q1695" s="26">
        <f>IF(A1695="","",IF(A1695="عهدة",IF(N(F1695)=0,"⚠ أدخل قيمة العهدة",IF(P1695&lt;0,"⛔ عجز / زيادة مصروفات "&amp;TEXT(-P1695,"#,##0"),IF(COUNTIFS($B$8:$B$5007,B1695,$A$8:$A$5007,"مصروف",$I$8:$I$5007,"&lt;&gt;مرفوض",$K$8:$K$5007,"&lt;&gt;نعم")&gt;0,"⚠ "&amp;COUNTIFS($B$8:$B$5007,B1695,$A$8:$A$5007,"مصروف",$I$8:$I$5007,"&lt;&gt;مرفوض",$K$8:$K$5007,"&lt;&gt;نعم")&amp;" مصروف غير مسوى",IF(L1695="تمت التسوية",IF(P1695=0,"✔ متوازنة وتمت التسوية","✔ تمت التسوية – متبقي "&amp;TEXT(P1695,"#,##0")),IF(P1695&gt;0,"متبقي "&amp;TEXT(P1695,"#,##0"),"✔ متوازنة"))))),IF(R1695=0,"⚠ أضف سطر عهدة أولًا",IF(OR(C1695="",N(G1695)=0),"⚠ أكمل التاريخ والقيمة",IF(S1695="","⚠ التاريخ خارج السنة المالية",IF(H1695="","⚠ اختر بند الموازنة",IF(I1695="مرفوض","✖ مرفوض من المدير",IF(I1695&lt;&gt;"موافق","⏳ بانتظار موافقة المدير",IF(K1695&lt;&gt;"نعم","⚠ غير مسوى مع الحسابات","✔ معتمد ومسوى")))))))))</f>
        <v/>
      </c>
      <c r="R1695">
        <f>N(R1694)+IF(A1695="عهدة",1,0)</f>
        <v/>
      </c>
      <c r="S1695">
        <f>IF(C1695="","",IF(AND(C1695&gt;=DATE(2026,9,1),C1695&lt;=DATE(2027,8,31)),(YEAR(C1695)-2026)*12+MONTH(C1695)-8,""))</f>
        <v/>
      </c>
      <c r="T1695">
        <f>IF(AND(A1695="مصروف",R1695&gt;0,I1695="موافق",S1695&lt;&gt;"",H1695&lt;&gt;""),N(G1695),0)</f>
        <v/>
      </c>
    </row>
    <row r="1696">
      <c r="A1696" s="19" t="n"/>
      <c r="B1696" s="20">
        <f>IF(A1696="","",IF(R1696=0,"⚠ أضف سطر عهدة أولًا","DMT-"&amp;TEXT(R1696,"000")))</f>
        <v/>
      </c>
      <c r="C1696" s="21" t="n"/>
      <c r="D1696" s="20">
        <f>IF(C1696="","",IF(S1696="","خارج السنة المالية",INDEX(القوائم!$D$2:$D$13,S1696)))</f>
        <v/>
      </c>
      <c r="E1696" s="22" t="n"/>
      <c r="F1696" s="23" t="n"/>
      <c r="G1696" s="23" t="n"/>
      <c r="H1696" s="22" t="n"/>
      <c r="I1696" s="19" t="n"/>
      <c r="J1696" s="21" t="n"/>
      <c r="K1696" s="19" t="n"/>
      <c r="L1696" s="19" t="n"/>
      <c r="M1696" s="21" t="n"/>
      <c r="N1696" s="22" t="n"/>
      <c r="O1696" s="24">
        <f>IF(A1696&lt;&gt;"عهدة","",SUMIFS($G$8:$G$5007,$B$8:$B$5007,B1696,$A$8:$A$5007,"مصروف",$I$8:$I$5007,"&lt;&gt;مرفوض"))</f>
        <v/>
      </c>
      <c r="P1696" s="25">
        <f>IF(A1696&lt;&gt;"عهدة","",N(F1696)-O1696)</f>
        <v/>
      </c>
      <c r="Q1696" s="26">
        <f>IF(A1696="","",IF(A1696="عهدة",IF(N(F1696)=0,"⚠ أدخل قيمة العهدة",IF(P1696&lt;0,"⛔ عجز / زيادة مصروفات "&amp;TEXT(-P1696,"#,##0"),IF(COUNTIFS($B$8:$B$5007,B1696,$A$8:$A$5007,"مصروف",$I$8:$I$5007,"&lt;&gt;مرفوض",$K$8:$K$5007,"&lt;&gt;نعم")&gt;0,"⚠ "&amp;COUNTIFS($B$8:$B$5007,B1696,$A$8:$A$5007,"مصروف",$I$8:$I$5007,"&lt;&gt;مرفوض",$K$8:$K$5007,"&lt;&gt;نعم")&amp;" مصروف غير مسوى",IF(L1696="تمت التسوية",IF(P1696=0,"✔ متوازنة وتمت التسوية","✔ تمت التسوية – متبقي "&amp;TEXT(P1696,"#,##0")),IF(P1696&gt;0,"متبقي "&amp;TEXT(P1696,"#,##0"),"✔ متوازنة"))))),IF(R1696=0,"⚠ أضف سطر عهدة أولًا",IF(OR(C1696="",N(G1696)=0),"⚠ أكمل التاريخ والقيمة",IF(S1696="","⚠ التاريخ خارج السنة المالية",IF(H1696="","⚠ اختر بند الموازنة",IF(I1696="مرفوض","✖ مرفوض من المدير",IF(I1696&lt;&gt;"موافق","⏳ بانتظار موافقة المدير",IF(K1696&lt;&gt;"نعم","⚠ غير مسوى مع الحسابات","✔ معتمد ومسوى")))))))))</f>
        <v/>
      </c>
      <c r="R1696">
        <f>N(R1695)+IF(A1696="عهدة",1,0)</f>
        <v/>
      </c>
      <c r="S1696">
        <f>IF(C1696="","",IF(AND(C1696&gt;=DATE(2026,9,1),C1696&lt;=DATE(2027,8,31)),(YEAR(C1696)-2026)*12+MONTH(C1696)-8,""))</f>
        <v/>
      </c>
      <c r="T1696">
        <f>IF(AND(A1696="مصروف",R1696&gt;0,I1696="موافق",S1696&lt;&gt;"",H1696&lt;&gt;""),N(G1696),0)</f>
        <v/>
      </c>
    </row>
    <row r="1697">
      <c r="A1697" s="19" t="n"/>
      <c r="B1697" s="20">
        <f>IF(A1697="","",IF(R1697=0,"⚠ أضف سطر عهدة أولًا","DMT-"&amp;TEXT(R1697,"000")))</f>
        <v/>
      </c>
      <c r="C1697" s="21" t="n"/>
      <c r="D1697" s="20">
        <f>IF(C1697="","",IF(S1697="","خارج السنة المالية",INDEX(القوائم!$D$2:$D$13,S1697)))</f>
        <v/>
      </c>
      <c r="E1697" s="22" t="n"/>
      <c r="F1697" s="23" t="n"/>
      <c r="G1697" s="23" t="n"/>
      <c r="H1697" s="22" t="n"/>
      <c r="I1697" s="19" t="n"/>
      <c r="J1697" s="21" t="n"/>
      <c r="K1697" s="19" t="n"/>
      <c r="L1697" s="19" t="n"/>
      <c r="M1697" s="21" t="n"/>
      <c r="N1697" s="22" t="n"/>
      <c r="O1697" s="24">
        <f>IF(A1697&lt;&gt;"عهدة","",SUMIFS($G$8:$G$5007,$B$8:$B$5007,B1697,$A$8:$A$5007,"مصروف",$I$8:$I$5007,"&lt;&gt;مرفوض"))</f>
        <v/>
      </c>
      <c r="P1697" s="25">
        <f>IF(A1697&lt;&gt;"عهدة","",N(F1697)-O1697)</f>
        <v/>
      </c>
      <c r="Q1697" s="26">
        <f>IF(A1697="","",IF(A1697="عهدة",IF(N(F1697)=0,"⚠ أدخل قيمة العهدة",IF(P1697&lt;0,"⛔ عجز / زيادة مصروفات "&amp;TEXT(-P1697,"#,##0"),IF(COUNTIFS($B$8:$B$5007,B1697,$A$8:$A$5007,"مصروف",$I$8:$I$5007,"&lt;&gt;مرفوض",$K$8:$K$5007,"&lt;&gt;نعم")&gt;0,"⚠ "&amp;COUNTIFS($B$8:$B$5007,B1697,$A$8:$A$5007,"مصروف",$I$8:$I$5007,"&lt;&gt;مرفوض",$K$8:$K$5007,"&lt;&gt;نعم")&amp;" مصروف غير مسوى",IF(L1697="تمت التسوية",IF(P1697=0,"✔ متوازنة وتمت التسوية","✔ تمت التسوية – متبقي "&amp;TEXT(P1697,"#,##0")),IF(P1697&gt;0,"متبقي "&amp;TEXT(P1697,"#,##0"),"✔ متوازنة"))))),IF(R1697=0,"⚠ أضف سطر عهدة أولًا",IF(OR(C1697="",N(G1697)=0),"⚠ أكمل التاريخ والقيمة",IF(S1697="","⚠ التاريخ خارج السنة المالية",IF(H1697="","⚠ اختر بند الموازنة",IF(I1697="مرفوض","✖ مرفوض من المدير",IF(I1697&lt;&gt;"موافق","⏳ بانتظار موافقة المدير",IF(K1697&lt;&gt;"نعم","⚠ غير مسوى مع الحسابات","✔ معتمد ومسوى")))))))))</f>
        <v/>
      </c>
      <c r="R1697">
        <f>N(R1696)+IF(A1697="عهدة",1,0)</f>
        <v/>
      </c>
      <c r="S1697">
        <f>IF(C1697="","",IF(AND(C1697&gt;=DATE(2026,9,1),C1697&lt;=DATE(2027,8,31)),(YEAR(C1697)-2026)*12+MONTH(C1697)-8,""))</f>
        <v/>
      </c>
      <c r="T1697">
        <f>IF(AND(A1697="مصروف",R1697&gt;0,I1697="موافق",S1697&lt;&gt;"",H1697&lt;&gt;""),N(G1697),0)</f>
        <v/>
      </c>
    </row>
    <row r="1698">
      <c r="A1698" s="19" t="n"/>
      <c r="B1698" s="20">
        <f>IF(A1698="","",IF(R1698=0,"⚠ أضف سطر عهدة أولًا","DMT-"&amp;TEXT(R1698,"000")))</f>
        <v/>
      </c>
      <c r="C1698" s="21" t="n"/>
      <c r="D1698" s="20">
        <f>IF(C1698="","",IF(S1698="","خارج السنة المالية",INDEX(القوائم!$D$2:$D$13,S1698)))</f>
        <v/>
      </c>
      <c r="E1698" s="22" t="n"/>
      <c r="F1698" s="23" t="n"/>
      <c r="G1698" s="23" t="n"/>
      <c r="H1698" s="22" t="n"/>
      <c r="I1698" s="19" t="n"/>
      <c r="J1698" s="21" t="n"/>
      <c r="K1698" s="19" t="n"/>
      <c r="L1698" s="19" t="n"/>
      <c r="M1698" s="21" t="n"/>
      <c r="N1698" s="22" t="n"/>
      <c r="O1698" s="24">
        <f>IF(A1698&lt;&gt;"عهدة","",SUMIFS($G$8:$G$5007,$B$8:$B$5007,B1698,$A$8:$A$5007,"مصروف",$I$8:$I$5007,"&lt;&gt;مرفوض"))</f>
        <v/>
      </c>
      <c r="P1698" s="25">
        <f>IF(A1698&lt;&gt;"عهدة","",N(F1698)-O1698)</f>
        <v/>
      </c>
      <c r="Q1698" s="26">
        <f>IF(A1698="","",IF(A1698="عهدة",IF(N(F1698)=0,"⚠ أدخل قيمة العهدة",IF(P1698&lt;0,"⛔ عجز / زيادة مصروفات "&amp;TEXT(-P1698,"#,##0"),IF(COUNTIFS($B$8:$B$5007,B1698,$A$8:$A$5007,"مصروف",$I$8:$I$5007,"&lt;&gt;مرفوض",$K$8:$K$5007,"&lt;&gt;نعم")&gt;0,"⚠ "&amp;COUNTIFS($B$8:$B$5007,B1698,$A$8:$A$5007,"مصروف",$I$8:$I$5007,"&lt;&gt;مرفوض",$K$8:$K$5007,"&lt;&gt;نعم")&amp;" مصروف غير مسوى",IF(L1698="تمت التسوية",IF(P1698=0,"✔ متوازنة وتمت التسوية","✔ تمت التسوية – متبقي "&amp;TEXT(P1698,"#,##0")),IF(P1698&gt;0,"متبقي "&amp;TEXT(P1698,"#,##0"),"✔ متوازنة"))))),IF(R1698=0,"⚠ أضف سطر عهدة أولًا",IF(OR(C1698="",N(G1698)=0),"⚠ أكمل التاريخ والقيمة",IF(S1698="","⚠ التاريخ خارج السنة المالية",IF(H1698="","⚠ اختر بند الموازنة",IF(I1698="مرفوض","✖ مرفوض من المدير",IF(I1698&lt;&gt;"موافق","⏳ بانتظار موافقة المدير",IF(K1698&lt;&gt;"نعم","⚠ غير مسوى مع الحسابات","✔ معتمد ومسوى")))))))))</f>
        <v/>
      </c>
      <c r="R1698">
        <f>N(R1697)+IF(A1698="عهدة",1,0)</f>
        <v/>
      </c>
      <c r="S1698">
        <f>IF(C1698="","",IF(AND(C1698&gt;=DATE(2026,9,1),C1698&lt;=DATE(2027,8,31)),(YEAR(C1698)-2026)*12+MONTH(C1698)-8,""))</f>
        <v/>
      </c>
      <c r="T1698">
        <f>IF(AND(A1698="مصروف",R1698&gt;0,I1698="موافق",S1698&lt;&gt;"",H1698&lt;&gt;""),N(G1698),0)</f>
        <v/>
      </c>
    </row>
    <row r="1699">
      <c r="A1699" s="19" t="n"/>
      <c r="B1699" s="20">
        <f>IF(A1699="","",IF(R1699=0,"⚠ أضف سطر عهدة أولًا","DMT-"&amp;TEXT(R1699,"000")))</f>
        <v/>
      </c>
      <c r="C1699" s="21" t="n"/>
      <c r="D1699" s="20">
        <f>IF(C1699="","",IF(S1699="","خارج السنة المالية",INDEX(القوائم!$D$2:$D$13,S1699)))</f>
        <v/>
      </c>
      <c r="E1699" s="22" t="n"/>
      <c r="F1699" s="23" t="n"/>
      <c r="G1699" s="23" t="n"/>
      <c r="H1699" s="22" t="n"/>
      <c r="I1699" s="19" t="n"/>
      <c r="J1699" s="21" t="n"/>
      <c r="K1699" s="19" t="n"/>
      <c r="L1699" s="19" t="n"/>
      <c r="M1699" s="21" t="n"/>
      <c r="N1699" s="22" t="n"/>
      <c r="O1699" s="24">
        <f>IF(A1699&lt;&gt;"عهدة","",SUMIFS($G$8:$G$5007,$B$8:$B$5007,B1699,$A$8:$A$5007,"مصروف",$I$8:$I$5007,"&lt;&gt;مرفوض"))</f>
        <v/>
      </c>
      <c r="P1699" s="25">
        <f>IF(A1699&lt;&gt;"عهدة","",N(F1699)-O1699)</f>
        <v/>
      </c>
      <c r="Q1699" s="26">
        <f>IF(A1699="","",IF(A1699="عهدة",IF(N(F1699)=0,"⚠ أدخل قيمة العهدة",IF(P1699&lt;0,"⛔ عجز / زيادة مصروفات "&amp;TEXT(-P1699,"#,##0"),IF(COUNTIFS($B$8:$B$5007,B1699,$A$8:$A$5007,"مصروف",$I$8:$I$5007,"&lt;&gt;مرفوض",$K$8:$K$5007,"&lt;&gt;نعم")&gt;0,"⚠ "&amp;COUNTIFS($B$8:$B$5007,B1699,$A$8:$A$5007,"مصروف",$I$8:$I$5007,"&lt;&gt;مرفوض",$K$8:$K$5007,"&lt;&gt;نعم")&amp;" مصروف غير مسوى",IF(L1699="تمت التسوية",IF(P1699=0,"✔ متوازنة وتمت التسوية","✔ تمت التسوية – متبقي "&amp;TEXT(P1699,"#,##0")),IF(P1699&gt;0,"متبقي "&amp;TEXT(P1699,"#,##0"),"✔ متوازنة"))))),IF(R1699=0,"⚠ أضف سطر عهدة أولًا",IF(OR(C1699="",N(G1699)=0),"⚠ أكمل التاريخ والقيمة",IF(S1699="","⚠ التاريخ خارج السنة المالية",IF(H1699="","⚠ اختر بند الموازنة",IF(I1699="مرفوض","✖ مرفوض من المدير",IF(I1699&lt;&gt;"موافق","⏳ بانتظار موافقة المدير",IF(K1699&lt;&gt;"نعم","⚠ غير مسوى مع الحسابات","✔ معتمد ومسوى")))))))))</f>
        <v/>
      </c>
      <c r="R1699">
        <f>N(R1698)+IF(A1699="عهدة",1,0)</f>
        <v/>
      </c>
      <c r="S1699">
        <f>IF(C1699="","",IF(AND(C1699&gt;=DATE(2026,9,1),C1699&lt;=DATE(2027,8,31)),(YEAR(C1699)-2026)*12+MONTH(C1699)-8,""))</f>
        <v/>
      </c>
      <c r="T1699">
        <f>IF(AND(A1699="مصروف",R1699&gt;0,I1699="موافق",S1699&lt;&gt;"",H1699&lt;&gt;""),N(G1699),0)</f>
        <v/>
      </c>
    </row>
    <row r="1700">
      <c r="A1700" s="19" t="n"/>
      <c r="B1700" s="20">
        <f>IF(A1700="","",IF(R1700=0,"⚠ أضف سطر عهدة أولًا","DMT-"&amp;TEXT(R1700,"000")))</f>
        <v/>
      </c>
      <c r="C1700" s="21" t="n"/>
      <c r="D1700" s="20">
        <f>IF(C1700="","",IF(S1700="","خارج السنة المالية",INDEX(القوائم!$D$2:$D$13,S1700)))</f>
        <v/>
      </c>
      <c r="E1700" s="22" t="n"/>
      <c r="F1700" s="23" t="n"/>
      <c r="G1700" s="23" t="n"/>
      <c r="H1700" s="22" t="n"/>
      <c r="I1700" s="19" t="n"/>
      <c r="J1700" s="21" t="n"/>
      <c r="K1700" s="19" t="n"/>
      <c r="L1700" s="19" t="n"/>
      <c r="M1700" s="21" t="n"/>
      <c r="N1700" s="22" t="n"/>
      <c r="O1700" s="24">
        <f>IF(A1700&lt;&gt;"عهدة","",SUMIFS($G$8:$G$5007,$B$8:$B$5007,B1700,$A$8:$A$5007,"مصروف",$I$8:$I$5007,"&lt;&gt;مرفوض"))</f>
        <v/>
      </c>
      <c r="P1700" s="25">
        <f>IF(A1700&lt;&gt;"عهدة","",N(F1700)-O1700)</f>
        <v/>
      </c>
      <c r="Q1700" s="26">
        <f>IF(A1700="","",IF(A1700="عهدة",IF(N(F1700)=0,"⚠ أدخل قيمة العهدة",IF(P1700&lt;0,"⛔ عجز / زيادة مصروفات "&amp;TEXT(-P1700,"#,##0"),IF(COUNTIFS($B$8:$B$5007,B1700,$A$8:$A$5007,"مصروف",$I$8:$I$5007,"&lt;&gt;مرفوض",$K$8:$K$5007,"&lt;&gt;نعم")&gt;0,"⚠ "&amp;COUNTIFS($B$8:$B$5007,B1700,$A$8:$A$5007,"مصروف",$I$8:$I$5007,"&lt;&gt;مرفوض",$K$8:$K$5007,"&lt;&gt;نعم")&amp;" مصروف غير مسوى",IF(L1700="تمت التسوية",IF(P1700=0,"✔ متوازنة وتمت التسوية","✔ تمت التسوية – متبقي "&amp;TEXT(P1700,"#,##0")),IF(P1700&gt;0,"متبقي "&amp;TEXT(P1700,"#,##0"),"✔ متوازنة"))))),IF(R1700=0,"⚠ أضف سطر عهدة أولًا",IF(OR(C1700="",N(G1700)=0),"⚠ أكمل التاريخ والقيمة",IF(S1700="","⚠ التاريخ خارج السنة المالية",IF(H1700="","⚠ اختر بند الموازنة",IF(I1700="مرفوض","✖ مرفوض من المدير",IF(I1700&lt;&gt;"موافق","⏳ بانتظار موافقة المدير",IF(K1700&lt;&gt;"نعم","⚠ غير مسوى مع الحسابات","✔ معتمد ومسوى")))))))))</f>
        <v/>
      </c>
      <c r="R1700">
        <f>N(R1699)+IF(A1700="عهدة",1,0)</f>
        <v/>
      </c>
      <c r="S1700">
        <f>IF(C1700="","",IF(AND(C1700&gt;=DATE(2026,9,1),C1700&lt;=DATE(2027,8,31)),(YEAR(C1700)-2026)*12+MONTH(C1700)-8,""))</f>
        <v/>
      </c>
      <c r="T1700">
        <f>IF(AND(A1700="مصروف",R1700&gt;0,I1700="موافق",S1700&lt;&gt;"",H1700&lt;&gt;""),N(G1700),0)</f>
        <v/>
      </c>
    </row>
    <row r="1701">
      <c r="A1701" s="19" t="n"/>
      <c r="B1701" s="20">
        <f>IF(A1701="","",IF(R1701=0,"⚠ أضف سطر عهدة أولًا","DMT-"&amp;TEXT(R1701,"000")))</f>
        <v/>
      </c>
      <c r="C1701" s="21" t="n"/>
      <c r="D1701" s="20">
        <f>IF(C1701="","",IF(S1701="","خارج السنة المالية",INDEX(القوائم!$D$2:$D$13,S1701)))</f>
        <v/>
      </c>
      <c r="E1701" s="22" t="n"/>
      <c r="F1701" s="23" t="n"/>
      <c r="G1701" s="23" t="n"/>
      <c r="H1701" s="22" t="n"/>
      <c r="I1701" s="19" t="n"/>
      <c r="J1701" s="21" t="n"/>
      <c r="K1701" s="19" t="n"/>
      <c r="L1701" s="19" t="n"/>
      <c r="M1701" s="21" t="n"/>
      <c r="N1701" s="22" t="n"/>
      <c r="O1701" s="24">
        <f>IF(A1701&lt;&gt;"عهدة","",SUMIFS($G$8:$G$5007,$B$8:$B$5007,B1701,$A$8:$A$5007,"مصروف",$I$8:$I$5007,"&lt;&gt;مرفوض"))</f>
        <v/>
      </c>
      <c r="P1701" s="25">
        <f>IF(A1701&lt;&gt;"عهدة","",N(F1701)-O1701)</f>
        <v/>
      </c>
      <c r="Q1701" s="26">
        <f>IF(A1701="","",IF(A1701="عهدة",IF(N(F1701)=0,"⚠ أدخل قيمة العهدة",IF(P1701&lt;0,"⛔ عجز / زيادة مصروفات "&amp;TEXT(-P1701,"#,##0"),IF(COUNTIFS($B$8:$B$5007,B1701,$A$8:$A$5007,"مصروف",$I$8:$I$5007,"&lt;&gt;مرفوض",$K$8:$K$5007,"&lt;&gt;نعم")&gt;0,"⚠ "&amp;COUNTIFS($B$8:$B$5007,B1701,$A$8:$A$5007,"مصروف",$I$8:$I$5007,"&lt;&gt;مرفوض",$K$8:$K$5007,"&lt;&gt;نعم")&amp;" مصروف غير مسوى",IF(L1701="تمت التسوية",IF(P1701=0,"✔ متوازنة وتمت التسوية","✔ تمت التسوية – متبقي "&amp;TEXT(P1701,"#,##0")),IF(P1701&gt;0,"متبقي "&amp;TEXT(P1701,"#,##0"),"✔ متوازنة"))))),IF(R1701=0,"⚠ أضف سطر عهدة أولًا",IF(OR(C1701="",N(G1701)=0),"⚠ أكمل التاريخ والقيمة",IF(S1701="","⚠ التاريخ خارج السنة المالية",IF(H1701="","⚠ اختر بند الموازنة",IF(I1701="مرفوض","✖ مرفوض من المدير",IF(I1701&lt;&gt;"موافق","⏳ بانتظار موافقة المدير",IF(K1701&lt;&gt;"نعم","⚠ غير مسوى مع الحسابات","✔ معتمد ومسوى")))))))))</f>
        <v/>
      </c>
      <c r="R1701">
        <f>N(R1700)+IF(A1701="عهدة",1,0)</f>
        <v/>
      </c>
      <c r="S1701">
        <f>IF(C1701="","",IF(AND(C1701&gt;=DATE(2026,9,1),C1701&lt;=DATE(2027,8,31)),(YEAR(C1701)-2026)*12+MONTH(C1701)-8,""))</f>
        <v/>
      </c>
      <c r="T1701">
        <f>IF(AND(A1701="مصروف",R1701&gt;0,I1701="موافق",S1701&lt;&gt;"",H1701&lt;&gt;""),N(G1701),0)</f>
        <v/>
      </c>
    </row>
    <row r="1702">
      <c r="A1702" s="19" t="n"/>
      <c r="B1702" s="20">
        <f>IF(A1702="","",IF(R1702=0,"⚠ أضف سطر عهدة أولًا","DMT-"&amp;TEXT(R1702,"000")))</f>
        <v/>
      </c>
      <c r="C1702" s="21" t="n"/>
      <c r="D1702" s="20">
        <f>IF(C1702="","",IF(S1702="","خارج السنة المالية",INDEX(القوائم!$D$2:$D$13,S1702)))</f>
        <v/>
      </c>
      <c r="E1702" s="22" t="n"/>
      <c r="F1702" s="23" t="n"/>
      <c r="G1702" s="23" t="n"/>
      <c r="H1702" s="22" t="n"/>
      <c r="I1702" s="19" t="n"/>
      <c r="J1702" s="21" t="n"/>
      <c r="K1702" s="19" t="n"/>
      <c r="L1702" s="19" t="n"/>
      <c r="M1702" s="21" t="n"/>
      <c r="N1702" s="22" t="n"/>
      <c r="O1702" s="24">
        <f>IF(A1702&lt;&gt;"عهدة","",SUMIFS($G$8:$G$5007,$B$8:$B$5007,B1702,$A$8:$A$5007,"مصروف",$I$8:$I$5007,"&lt;&gt;مرفوض"))</f>
        <v/>
      </c>
      <c r="P1702" s="25">
        <f>IF(A1702&lt;&gt;"عهدة","",N(F1702)-O1702)</f>
        <v/>
      </c>
      <c r="Q1702" s="26">
        <f>IF(A1702="","",IF(A1702="عهدة",IF(N(F1702)=0,"⚠ أدخل قيمة العهدة",IF(P1702&lt;0,"⛔ عجز / زيادة مصروفات "&amp;TEXT(-P1702,"#,##0"),IF(COUNTIFS($B$8:$B$5007,B1702,$A$8:$A$5007,"مصروف",$I$8:$I$5007,"&lt;&gt;مرفوض",$K$8:$K$5007,"&lt;&gt;نعم")&gt;0,"⚠ "&amp;COUNTIFS($B$8:$B$5007,B1702,$A$8:$A$5007,"مصروف",$I$8:$I$5007,"&lt;&gt;مرفوض",$K$8:$K$5007,"&lt;&gt;نعم")&amp;" مصروف غير مسوى",IF(L1702="تمت التسوية",IF(P1702=0,"✔ متوازنة وتمت التسوية","✔ تمت التسوية – متبقي "&amp;TEXT(P1702,"#,##0")),IF(P1702&gt;0,"متبقي "&amp;TEXT(P1702,"#,##0"),"✔ متوازنة"))))),IF(R1702=0,"⚠ أضف سطر عهدة أولًا",IF(OR(C1702="",N(G1702)=0),"⚠ أكمل التاريخ والقيمة",IF(S1702="","⚠ التاريخ خارج السنة المالية",IF(H1702="","⚠ اختر بند الموازنة",IF(I1702="مرفوض","✖ مرفوض من المدير",IF(I1702&lt;&gt;"موافق","⏳ بانتظار موافقة المدير",IF(K1702&lt;&gt;"نعم","⚠ غير مسوى مع الحسابات","✔ معتمد ومسوى")))))))))</f>
        <v/>
      </c>
      <c r="R1702">
        <f>N(R1701)+IF(A1702="عهدة",1,0)</f>
        <v/>
      </c>
      <c r="S1702">
        <f>IF(C1702="","",IF(AND(C1702&gt;=DATE(2026,9,1),C1702&lt;=DATE(2027,8,31)),(YEAR(C1702)-2026)*12+MONTH(C1702)-8,""))</f>
        <v/>
      </c>
      <c r="T1702">
        <f>IF(AND(A1702="مصروف",R1702&gt;0,I1702="موافق",S1702&lt;&gt;"",H1702&lt;&gt;""),N(G1702),0)</f>
        <v/>
      </c>
    </row>
    <row r="1703">
      <c r="A1703" s="19" t="n"/>
      <c r="B1703" s="20">
        <f>IF(A1703="","",IF(R1703=0,"⚠ أضف سطر عهدة أولًا","DMT-"&amp;TEXT(R1703,"000")))</f>
        <v/>
      </c>
      <c r="C1703" s="21" t="n"/>
      <c r="D1703" s="20">
        <f>IF(C1703="","",IF(S1703="","خارج السنة المالية",INDEX(القوائم!$D$2:$D$13,S1703)))</f>
        <v/>
      </c>
      <c r="E1703" s="22" t="n"/>
      <c r="F1703" s="23" t="n"/>
      <c r="G1703" s="23" t="n"/>
      <c r="H1703" s="22" t="n"/>
      <c r="I1703" s="19" t="n"/>
      <c r="J1703" s="21" t="n"/>
      <c r="K1703" s="19" t="n"/>
      <c r="L1703" s="19" t="n"/>
      <c r="M1703" s="21" t="n"/>
      <c r="N1703" s="22" t="n"/>
      <c r="O1703" s="24">
        <f>IF(A1703&lt;&gt;"عهدة","",SUMIFS($G$8:$G$5007,$B$8:$B$5007,B1703,$A$8:$A$5007,"مصروف",$I$8:$I$5007,"&lt;&gt;مرفوض"))</f>
        <v/>
      </c>
      <c r="P1703" s="25">
        <f>IF(A1703&lt;&gt;"عهدة","",N(F1703)-O1703)</f>
        <v/>
      </c>
      <c r="Q1703" s="26">
        <f>IF(A1703="","",IF(A1703="عهدة",IF(N(F1703)=0,"⚠ أدخل قيمة العهدة",IF(P1703&lt;0,"⛔ عجز / زيادة مصروفات "&amp;TEXT(-P1703,"#,##0"),IF(COUNTIFS($B$8:$B$5007,B1703,$A$8:$A$5007,"مصروف",$I$8:$I$5007,"&lt;&gt;مرفوض",$K$8:$K$5007,"&lt;&gt;نعم")&gt;0,"⚠ "&amp;COUNTIFS($B$8:$B$5007,B1703,$A$8:$A$5007,"مصروف",$I$8:$I$5007,"&lt;&gt;مرفوض",$K$8:$K$5007,"&lt;&gt;نعم")&amp;" مصروف غير مسوى",IF(L1703="تمت التسوية",IF(P1703=0,"✔ متوازنة وتمت التسوية","✔ تمت التسوية – متبقي "&amp;TEXT(P1703,"#,##0")),IF(P1703&gt;0,"متبقي "&amp;TEXT(P1703,"#,##0"),"✔ متوازنة"))))),IF(R1703=0,"⚠ أضف سطر عهدة أولًا",IF(OR(C1703="",N(G1703)=0),"⚠ أكمل التاريخ والقيمة",IF(S1703="","⚠ التاريخ خارج السنة المالية",IF(H1703="","⚠ اختر بند الموازنة",IF(I1703="مرفوض","✖ مرفوض من المدير",IF(I1703&lt;&gt;"موافق","⏳ بانتظار موافقة المدير",IF(K1703&lt;&gt;"نعم","⚠ غير مسوى مع الحسابات","✔ معتمد ومسوى")))))))))</f>
        <v/>
      </c>
      <c r="R1703">
        <f>N(R1702)+IF(A1703="عهدة",1,0)</f>
        <v/>
      </c>
      <c r="S1703">
        <f>IF(C1703="","",IF(AND(C1703&gt;=DATE(2026,9,1),C1703&lt;=DATE(2027,8,31)),(YEAR(C1703)-2026)*12+MONTH(C1703)-8,""))</f>
        <v/>
      </c>
      <c r="T1703">
        <f>IF(AND(A1703="مصروف",R1703&gt;0,I1703="موافق",S1703&lt;&gt;"",H1703&lt;&gt;""),N(G1703),0)</f>
        <v/>
      </c>
    </row>
    <row r="1704">
      <c r="A1704" s="19" t="n"/>
      <c r="B1704" s="20">
        <f>IF(A1704="","",IF(R1704=0,"⚠ أضف سطر عهدة أولًا","DMT-"&amp;TEXT(R1704,"000")))</f>
        <v/>
      </c>
      <c r="C1704" s="21" t="n"/>
      <c r="D1704" s="20">
        <f>IF(C1704="","",IF(S1704="","خارج السنة المالية",INDEX(القوائم!$D$2:$D$13,S1704)))</f>
        <v/>
      </c>
      <c r="E1704" s="22" t="n"/>
      <c r="F1704" s="23" t="n"/>
      <c r="G1704" s="23" t="n"/>
      <c r="H1704" s="22" t="n"/>
      <c r="I1704" s="19" t="n"/>
      <c r="J1704" s="21" t="n"/>
      <c r="K1704" s="19" t="n"/>
      <c r="L1704" s="19" t="n"/>
      <c r="M1704" s="21" t="n"/>
      <c r="N1704" s="22" t="n"/>
      <c r="O1704" s="24">
        <f>IF(A1704&lt;&gt;"عهدة","",SUMIFS($G$8:$G$5007,$B$8:$B$5007,B1704,$A$8:$A$5007,"مصروف",$I$8:$I$5007,"&lt;&gt;مرفوض"))</f>
        <v/>
      </c>
      <c r="P1704" s="25">
        <f>IF(A1704&lt;&gt;"عهدة","",N(F1704)-O1704)</f>
        <v/>
      </c>
      <c r="Q1704" s="26">
        <f>IF(A1704="","",IF(A1704="عهدة",IF(N(F1704)=0,"⚠ أدخل قيمة العهدة",IF(P1704&lt;0,"⛔ عجز / زيادة مصروفات "&amp;TEXT(-P1704,"#,##0"),IF(COUNTIFS($B$8:$B$5007,B1704,$A$8:$A$5007,"مصروف",$I$8:$I$5007,"&lt;&gt;مرفوض",$K$8:$K$5007,"&lt;&gt;نعم")&gt;0,"⚠ "&amp;COUNTIFS($B$8:$B$5007,B1704,$A$8:$A$5007,"مصروف",$I$8:$I$5007,"&lt;&gt;مرفوض",$K$8:$K$5007,"&lt;&gt;نعم")&amp;" مصروف غير مسوى",IF(L1704="تمت التسوية",IF(P1704=0,"✔ متوازنة وتمت التسوية","✔ تمت التسوية – متبقي "&amp;TEXT(P1704,"#,##0")),IF(P1704&gt;0,"متبقي "&amp;TEXT(P1704,"#,##0"),"✔ متوازنة"))))),IF(R1704=0,"⚠ أضف سطر عهدة أولًا",IF(OR(C1704="",N(G1704)=0),"⚠ أكمل التاريخ والقيمة",IF(S1704="","⚠ التاريخ خارج السنة المالية",IF(H1704="","⚠ اختر بند الموازنة",IF(I1704="مرفوض","✖ مرفوض من المدير",IF(I1704&lt;&gt;"موافق","⏳ بانتظار موافقة المدير",IF(K1704&lt;&gt;"نعم","⚠ غير مسوى مع الحسابات","✔ معتمد ومسوى")))))))))</f>
        <v/>
      </c>
      <c r="R1704">
        <f>N(R1703)+IF(A1704="عهدة",1,0)</f>
        <v/>
      </c>
      <c r="S1704">
        <f>IF(C1704="","",IF(AND(C1704&gt;=DATE(2026,9,1),C1704&lt;=DATE(2027,8,31)),(YEAR(C1704)-2026)*12+MONTH(C1704)-8,""))</f>
        <v/>
      </c>
      <c r="T1704">
        <f>IF(AND(A1704="مصروف",R1704&gt;0,I1704="موافق",S1704&lt;&gt;"",H1704&lt;&gt;""),N(G1704),0)</f>
        <v/>
      </c>
    </row>
    <row r="1705">
      <c r="A1705" s="19" t="n"/>
      <c r="B1705" s="20">
        <f>IF(A1705="","",IF(R1705=0,"⚠ أضف سطر عهدة أولًا","DMT-"&amp;TEXT(R1705,"000")))</f>
        <v/>
      </c>
      <c r="C1705" s="21" t="n"/>
      <c r="D1705" s="20">
        <f>IF(C1705="","",IF(S1705="","خارج السنة المالية",INDEX(القوائم!$D$2:$D$13,S1705)))</f>
        <v/>
      </c>
      <c r="E1705" s="22" t="n"/>
      <c r="F1705" s="23" t="n"/>
      <c r="G1705" s="23" t="n"/>
      <c r="H1705" s="22" t="n"/>
      <c r="I1705" s="19" t="n"/>
      <c r="J1705" s="21" t="n"/>
      <c r="K1705" s="19" t="n"/>
      <c r="L1705" s="19" t="n"/>
      <c r="M1705" s="21" t="n"/>
      <c r="N1705" s="22" t="n"/>
      <c r="O1705" s="24">
        <f>IF(A1705&lt;&gt;"عهدة","",SUMIFS($G$8:$G$5007,$B$8:$B$5007,B1705,$A$8:$A$5007,"مصروف",$I$8:$I$5007,"&lt;&gt;مرفوض"))</f>
        <v/>
      </c>
      <c r="P1705" s="25">
        <f>IF(A1705&lt;&gt;"عهدة","",N(F1705)-O1705)</f>
        <v/>
      </c>
      <c r="Q1705" s="26">
        <f>IF(A1705="","",IF(A1705="عهدة",IF(N(F1705)=0,"⚠ أدخل قيمة العهدة",IF(P1705&lt;0,"⛔ عجز / زيادة مصروفات "&amp;TEXT(-P1705,"#,##0"),IF(COUNTIFS($B$8:$B$5007,B1705,$A$8:$A$5007,"مصروف",$I$8:$I$5007,"&lt;&gt;مرفوض",$K$8:$K$5007,"&lt;&gt;نعم")&gt;0,"⚠ "&amp;COUNTIFS($B$8:$B$5007,B1705,$A$8:$A$5007,"مصروف",$I$8:$I$5007,"&lt;&gt;مرفوض",$K$8:$K$5007,"&lt;&gt;نعم")&amp;" مصروف غير مسوى",IF(L1705="تمت التسوية",IF(P1705=0,"✔ متوازنة وتمت التسوية","✔ تمت التسوية – متبقي "&amp;TEXT(P1705,"#,##0")),IF(P1705&gt;0,"متبقي "&amp;TEXT(P1705,"#,##0"),"✔ متوازنة"))))),IF(R1705=0,"⚠ أضف سطر عهدة أولًا",IF(OR(C1705="",N(G1705)=0),"⚠ أكمل التاريخ والقيمة",IF(S1705="","⚠ التاريخ خارج السنة المالية",IF(H1705="","⚠ اختر بند الموازنة",IF(I1705="مرفوض","✖ مرفوض من المدير",IF(I1705&lt;&gt;"موافق","⏳ بانتظار موافقة المدير",IF(K1705&lt;&gt;"نعم","⚠ غير مسوى مع الحسابات","✔ معتمد ومسوى")))))))))</f>
        <v/>
      </c>
      <c r="R1705">
        <f>N(R1704)+IF(A1705="عهدة",1,0)</f>
        <v/>
      </c>
      <c r="S1705">
        <f>IF(C1705="","",IF(AND(C1705&gt;=DATE(2026,9,1),C1705&lt;=DATE(2027,8,31)),(YEAR(C1705)-2026)*12+MONTH(C1705)-8,""))</f>
        <v/>
      </c>
      <c r="T1705">
        <f>IF(AND(A1705="مصروف",R1705&gt;0,I1705="موافق",S1705&lt;&gt;"",H1705&lt;&gt;""),N(G1705),0)</f>
        <v/>
      </c>
    </row>
    <row r="1706">
      <c r="A1706" s="19" t="n"/>
      <c r="B1706" s="20">
        <f>IF(A1706="","",IF(R1706=0,"⚠ أضف سطر عهدة أولًا","DMT-"&amp;TEXT(R1706,"000")))</f>
        <v/>
      </c>
      <c r="C1706" s="21" t="n"/>
      <c r="D1706" s="20">
        <f>IF(C1706="","",IF(S1706="","خارج السنة المالية",INDEX(القوائم!$D$2:$D$13,S1706)))</f>
        <v/>
      </c>
      <c r="E1706" s="22" t="n"/>
      <c r="F1706" s="23" t="n"/>
      <c r="G1706" s="23" t="n"/>
      <c r="H1706" s="22" t="n"/>
      <c r="I1706" s="19" t="n"/>
      <c r="J1706" s="21" t="n"/>
      <c r="K1706" s="19" t="n"/>
      <c r="L1706" s="19" t="n"/>
      <c r="M1706" s="21" t="n"/>
      <c r="N1706" s="22" t="n"/>
      <c r="O1706" s="24">
        <f>IF(A1706&lt;&gt;"عهدة","",SUMIFS($G$8:$G$5007,$B$8:$B$5007,B1706,$A$8:$A$5007,"مصروف",$I$8:$I$5007,"&lt;&gt;مرفوض"))</f>
        <v/>
      </c>
      <c r="P1706" s="25">
        <f>IF(A1706&lt;&gt;"عهدة","",N(F1706)-O1706)</f>
        <v/>
      </c>
      <c r="Q1706" s="26">
        <f>IF(A1706="","",IF(A1706="عهدة",IF(N(F1706)=0,"⚠ أدخل قيمة العهدة",IF(P1706&lt;0,"⛔ عجز / زيادة مصروفات "&amp;TEXT(-P1706,"#,##0"),IF(COUNTIFS($B$8:$B$5007,B1706,$A$8:$A$5007,"مصروف",$I$8:$I$5007,"&lt;&gt;مرفوض",$K$8:$K$5007,"&lt;&gt;نعم")&gt;0,"⚠ "&amp;COUNTIFS($B$8:$B$5007,B1706,$A$8:$A$5007,"مصروف",$I$8:$I$5007,"&lt;&gt;مرفوض",$K$8:$K$5007,"&lt;&gt;نعم")&amp;" مصروف غير مسوى",IF(L1706="تمت التسوية",IF(P1706=0,"✔ متوازنة وتمت التسوية","✔ تمت التسوية – متبقي "&amp;TEXT(P1706,"#,##0")),IF(P1706&gt;0,"متبقي "&amp;TEXT(P1706,"#,##0"),"✔ متوازنة"))))),IF(R1706=0,"⚠ أضف سطر عهدة أولًا",IF(OR(C1706="",N(G1706)=0),"⚠ أكمل التاريخ والقيمة",IF(S1706="","⚠ التاريخ خارج السنة المالية",IF(H1706="","⚠ اختر بند الموازنة",IF(I1706="مرفوض","✖ مرفوض من المدير",IF(I1706&lt;&gt;"موافق","⏳ بانتظار موافقة المدير",IF(K1706&lt;&gt;"نعم","⚠ غير مسوى مع الحسابات","✔ معتمد ومسوى")))))))))</f>
        <v/>
      </c>
      <c r="R1706">
        <f>N(R1705)+IF(A1706="عهدة",1,0)</f>
        <v/>
      </c>
      <c r="S1706">
        <f>IF(C1706="","",IF(AND(C1706&gt;=DATE(2026,9,1),C1706&lt;=DATE(2027,8,31)),(YEAR(C1706)-2026)*12+MONTH(C1706)-8,""))</f>
        <v/>
      </c>
      <c r="T1706">
        <f>IF(AND(A1706="مصروف",R1706&gt;0,I1706="موافق",S1706&lt;&gt;"",H1706&lt;&gt;""),N(G1706),0)</f>
        <v/>
      </c>
    </row>
    <row r="1707">
      <c r="A1707" s="19" t="n"/>
      <c r="B1707" s="20">
        <f>IF(A1707="","",IF(R1707=0,"⚠ أضف سطر عهدة أولًا","DMT-"&amp;TEXT(R1707,"000")))</f>
        <v/>
      </c>
      <c r="C1707" s="21" t="n"/>
      <c r="D1707" s="20">
        <f>IF(C1707="","",IF(S1707="","خارج السنة المالية",INDEX(القوائم!$D$2:$D$13,S1707)))</f>
        <v/>
      </c>
      <c r="E1707" s="22" t="n"/>
      <c r="F1707" s="23" t="n"/>
      <c r="G1707" s="23" t="n"/>
      <c r="H1707" s="22" t="n"/>
      <c r="I1707" s="19" t="n"/>
      <c r="J1707" s="21" t="n"/>
      <c r="K1707" s="19" t="n"/>
      <c r="L1707" s="19" t="n"/>
      <c r="M1707" s="21" t="n"/>
      <c r="N1707" s="22" t="n"/>
      <c r="O1707" s="24">
        <f>IF(A1707&lt;&gt;"عهدة","",SUMIFS($G$8:$G$5007,$B$8:$B$5007,B1707,$A$8:$A$5007,"مصروف",$I$8:$I$5007,"&lt;&gt;مرفوض"))</f>
        <v/>
      </c>
      <c r="P1707" s="25">
        <f>IF(A1707&lt;&gt;"عهدة","",N(F1707)-O1707)</f>
        <v/>
      </c>
      <c r="Q1707" s="26">
        <f>IF(A1707="","",IF(A1707="عهدة",IF(N(F1707)=0,"⚠ أدخل قيمة العهدة",IF(P1707&lt;0,"⛔ عجز / زيادة مصروفات "&amp;TEXT(-P1707,"#,##0"),IF(COUNTIFS($B$8:$B$5007,B1707,$A$8:$A$5007,"مصروف",$I$8:$I$5007,"&lt;&gt;مرفوض",$K$8:$K$5007,"&lt;&gt;نعم")&gt;0,"⚠ "&amp;COUNTIFS($B$8:$B$5007,B1707,$A$8:$A$5007,"مصروف",$I$8:$I$5007,"&lt;&gt;مرفوض",$K$8:$K$5007,"&lt;&gt;نعم")&amp;" مصروف غير مسوى",IF(L1707="تمت التسوية",IF(P1707=0,"✔ متوازنة وتمت التسوية","✔ تمت التسوية – متبقي "&amp;TEXT(P1707,"#,##0")),IF(P1707&gt;0,"متبقي "&amp;TEXT(P1707,"#,##0"),"✔ متوازنة"))))),IF(R1707=0,"⚠ أضف سطر عهدة أولًا",IF(OR(C1707="",N(G1707)=0),"⚠ أكمل التاريخ والقيمة",IF(S1707="","⚠ التاريخ خارج السنة المالية",IF(H1707="","⚠ اختر بند الموازنة",IF(I1707="مرفوض","✖ مرفوض من المدير",IF(I1707&lt;&gt;"موافق","⏳ بانتظار موافقة المدير",IF(K1707&lt;&gt;"نعم","⚠ غير مسوى مع الحسابات","✔ معتمد ومسوى")))))))))</f>
        <v/>
      </c>
      <c r="R1707">
        <f>N(R1706)+IF(A1707="عهدة",1,0)</f>
        <v/>
      </c>
      <c r="S1707">
        <f>IF(C1707="","",IF(AND(C1707&gt;=DATE(2026,9,1),C1707&lt;=DATE(2027,8,31)),(YEAR(C1707)-2026)*12+MONTH(C1707)-8,""))</f>
        <v/>
      </c>
      <c r="T1707">
        <f>IF(AND(A1707="مصروف",R1707&gt;0,I1707="موافق",S1707&lt;&gt;"",H1707&lt;&gt;""),N(G1707),0)</f>
        <v/>
      </c>
    </row>
    <row r="1708">
      <c r="A1708" s="19" t="n"/>
      <c r="B1708" s="20">
        <f>IF(A1708="","",IF(R1708=0,"⚠ أضف سطر عهدة أولًا","DMT-"&amp;TEXT(R1708,"000")))</f>
        <v/>
      </c>
      <c r="C1708" s="21" t="n"/>
      <c r="D1708" s="20">
        <f>IF(C1708="","",IF(S1708="","خارج السنة المالية",INDEX(القوائم!$D$2:$D$13,S1708)))</f>
        <v/>
      </c>
      <c r="E1708" s="22" t="n"/>
      <c r="F1708" s="23" t="n"/>
      <c r="G1708" s="23" t="n"/>
      <c r="H1708" s="22" t="n"/>
      <c r="I1708" s="19" t="n"/>
      <c r="J1708" s="21" t="n"/>
      <c r="K1708" s="19" t="n"/>
      <c r="L1708" s="19" t="n"/>
      <c r="M1708" s="21" t="n"/>
      <c r="N1708" s="22" t="n"/>
      <c r="O1708" s="24">
        <f>IF(A1708&lt;&gt;"عهدة","",SUMIFS($G$8:$G$5007,$B$8:$B$5007,B1708,$A$8:$A$5007,"مصروف",$I$8:$I$5007,"&lt;&gt;مرفوض"))</f>
        <v/>
      </c>
      <c r="P1708" s="25">
        <f>IF(A1708&lt;&gt;"عهدة","",N(F1708)-O1708)</f>
        <v/>
      </c>
      <c r="Q1708" s="26">
        <f>IF(A1708="","",IF(A1708="عهدة",IF(N(F1708)=0,"⚠ أدخل قيمة العهدة",IF(P1708&lt;0,"⛔ عجز / زيادة مصروفات "&amp;TEXT(-P1708,"#,##0"),IF(COUNTIFS($B$8:$B$5007,B1708,$A$8:$A$5007,"مصروف",$I$8:$I$5007,"&lt;&gt;مرفوض",$K$8:$K$5007,"&lt;&gt;نعم")&gt;0,"⚠ "&amp;COUNTIFS($B$8:$B$5007,B1708,$A$8:$A$5007,"مصروف",$I$8:$I$5007,"&lt;&gt;مرفوض",$K$8:$K$5007,"&lt;&gt;نعم")&amp;" مصروف غير مسوى",IF(L1708="تمت التسوية",IF(P1708=0,"✔ متوازنة وتمت التسوية","✔ تمت التسوية – متبقي "&amp;TEXT(P1708,"#,##0")),IF(P1708&gt;0,"متبقي "&amp;TEXT(P1708,"#,##0"),"✔ متوازنة"))))),IF(R1708=0,"⚠ أضف سطر عهدة أولًا",IF(OR(C1708="",N(G1708)=0),"⚠ أكمل التاريخ والقيمة",IF(S1708="","⚠ التاريخ خارج السنة المالية",IF(H1708="","⚠ اختر بند الموازنة",IF(I1708="مرفوض","✖ مرفوض من المدير",IF(I1708&lt;&gt;"موافق","⏳ بانتظار موافقة المدير",IF(K1708&lt;&gt;"نعم","⚠ غير مسوى مع الحسابات","✔ معتمد ومسوى")))))))))</f>
        <v/>
      </c>
      <c r="R1708">
        <f>N(R1707)+IF(A1708="عهدة",1,0)</f>
        <v/>
      </c>
      <c r="S1708">
        <f>IF(C1708="","",IF(AND(C1708&gt;=DATE(2026,9,1),C1708&lt;=DATE(2027,8,31)),(YEAR(C1708)-2026)*12+MONTH(C1708)-8,""))</f>
        <v/>
      </c>
      <c r="T1708">
        <f>IF(AND(A1708="مصروف",R1708&gt;0,I1708="موافق",S1708&lt;&gt;"",H1708&lt;&gt;""),N(G1708),0)</f>
        <v/>
      </c>
    </row>
    <row r="1709">
      <c r="A1709" s="19" t="n"/>
      <c r="B1709" s="20">
        <f>IF(A1709="","",IF(R1709=0,"⚠ أضف سطر عهدة أولًا","DMT-"&amp;TEXT(R1709,"000")))</f>
        <v/>
      </c>
      <c r="C1709" s="21" t="n"/>
      <c r="D1709" s="20">
        <f>IF(C1709="","",IF(S1709="","خارج السنة المالية",INDEX(القوائم!$D$2:$D$13,S1709)))</f>
        <v/>
      </c>
      <c r="E1709" s="22" t="n"/>
      <c r="F1709" s="23" t="n"/>
      <c r="G1709" s="23" t="n"/>
      <c r="H1709" s="22" t="n"/>
      <c r="I1709" s="19" t="n"/>
      <c r="J1709" s="21" t="n"/>
      <c r="K1709" s="19" t="n"/>
      <c r="L1709" s="19" t="n"/>
      <c r="M1709" s="21" t="n"/>
      <c r="N1709" s="22" t="n"/>
      <c r="O1709" s="24">
        <f>IF(A1709&lt;&gt;"عهدة","",SUMIFS($G$8:$G$5007,$B$8:$B$5007,B1709,$A$8:$A$5007,"مصروف",$I$8:$I$5007,"&lt;&gt;مرفوض"))</f>
        <v/>
      </c>
      <c r="P1709" s="25">
        <f>IF(A1709&lt;&gt;"عهدة","",N(F1709)-O1709)</f>
        <v/>
      </c>
      <c r="Q1709" s="26">
        <f>IF(A1709="","",IF(A1709="عهدة",IF(N(F1709)=0,"⚠ أدخل قيمة العهدة",IF(P1709&lt;0,"⛔ عجز / زيادة مصروفات "&amp;TEXT(-P1709,"#,##0"),IF(COUNTIFS($B$8:$B$5007,B1709,$A$8:$A$5007,"مصروف",$I$8:$I$5007,"&lt;&gt;مرفوض",$K$8:$K$5007,"&lt;&gt;نعم")&gt;0,"⚠ "&amp;COUNTIFS($B$8:$B$5007,B1709,$A$8:$A$5007,"مصروف",$I$8:$I$5007,"&lt;&gt;مرفوض",$K$8:$K$5007,"&lt;&gt;نعم")&amp;" مصروف غير مسوى",IF(L1709="تمت التسوية",IF(P1709=0,"✔ متوازنة وتمت التسوية","✔ تمت التسوية – متبقي "&amp;TEXT(P1709,"#,##0")),IF(P1709&gt;0,"متبقي "&amp;TEXT(P1709,"#,##0"),"✔ متوازنة"))))),IF(R1709=0,"⚠ أضف سطر عهدة أولًا",IF(OR(C1709="",N(G1709)=0),"⚠ أكمل التاريخ والقيمة",IF(S1709="","⚠ التاريخ خارج السنة المالية",IF(H1709="","⚠ اختر بند الموازنة",IF(I1709="مرفوض","✖ مرفوض من المدير",IF(I1709&lt;&gt;"موافق","⏳ بانتظار موافقة المدير",IF(K1709&lt;&gt;"نعم","⚠ غير مسوى مع الحسابات","✔ معتمد ومسوى")))))))))</f>
        <v/>
      </c>
      <c r="R1709">
        <f>N(R1708)+IF(A1709="عهدة",1,0)</f>
        <v/>
      </c>
      <c r="S1709">
        <f>IF(C1709="","",IF(AND(C1709&gt;=DATE(2026,9,1),C1709&lt;=DATE(2027,8,31)),(YEAR(C1709)-2026)*12+MONTH(C1709)-8,""))</f>
        <v/>
      </c>
      <c r="T1709">
        <f>IF(AND(A1709="مصروف",R1709&gt;0,I1709="موافق",S1709&lt;&gt;"",H1709&lt;&gt;""),N(G1709),0)</f>
        <v/>
      </c>
    </row>
    <row r="1710">
      <c r="A1710" s="19" t="n"/>
      <c r="B1710" s="20">
        <f>IF(A1710="","",IF(R1710=0,"⚠ أضف سطر عهدة أولًا","DMT-"&amp;TEXT(R1710,"000")))</f>
        <v/>
      </c>
      <c r="C1710" s="21" t="n"/>
      <c r="D1710" s="20">
        <f>IF(C1710="","",IF(S1710="","خارج السنة المالية",INDEX(القوائم!$D$2:$D$13,S1710)))</f>
        <v/>
      </c>
      <c r="E1710" s="22" t="n"/>
      <c r="F1710" s="23" t="n"/>
      <c r="G1710" s="23" t="n"/>
      <c r="H1710" s="22" t="n"/>
      <c r="I1710" s="19" t="n"/>
      <c r="J1710" s="21" t="n"/>
      <c r="K1710" s="19" t="n"/>
      <c r="L1710" s="19" t="n"/>
      <c r="M1710" s="21" t="n"/>
      <c r="N1710" s="22" t="n"/>
      <c r="O1710" s="24">
        <f>IF(A1710&lt;&gt;"عهدة","",SUMIFS($G$8:$G$5007,$B$8:$B$5007,B1710,$A$8:$A$5007,"مصروف",$I$8:$I$5007,"&lt;&gt;مرفوض"))</f>
        <v/>
      </c>
      <c r="P1710" s="25">
        <f>IF(A1710&lt;&gt;"عهدة","",N(F1710)-O1710)</f>
        <v/>
      </c>
      <c r="Q1710" s="26">
        <f>IF(A1710="","",IF(A1710="عهدة",IF(N(F1710)=0,"⚠ أدخل قيمة العهدة",IF(P1710&lt;0,"⛔ عجز / زيادة مصروفات "&amp;TEXT(-P1710,"#,##0"),IF(COUNTIFS($B$8:$B$5007,B1710,$A$8:$A$5007,"مصروف",$I$8:$I$5007,"&lt;&gt;مرفوض",$K$8:$K$5007,"&lt;&gt;نعم")&gt;0,"⚠ "&amp;COUNTIFS($B$8:$B$5007,B1710,$A$8:$A$5007,"مصروف",$I$8:$I$5007,"&lt;&gt;مرفوض",$K$8:$K$5007,"&lt;&gt;نعم")&amp;" مصروف غير مسوى",IF(L1710="تمت التسوية",IF(P1710=0,"✔ متوازنة وتمت التسوية","✔ تمت التسوية – متبقي "&amp;TEXT(P1710,"#,##0")),IF(P1710&gt;0,"متبقي "&amp;TEXT(P1710,"#,##0"),"✔ متوازنة"))))),IF(R1710=0,"⚠ أضف سطر عهدة أولًا",IF(OR(C1710="",N(G1710)=0),"⚠ أكمل التاريخ والقيمة",IF(S1710="","⚠ التاريخ خارج السنة المالية",IF(H1710="","⚠ اختر بند الموازنة",IF(I1710="مرفوض","✖ مرفوض من المدير",IF(I1710&lt;&gt;"موافق","⏳ بانتظار موافقة المدير",IF(K1710&lt;&gt;"نعم","⚠ غير مسوى مع الحسابات","✔ معتمد ومسوى")))))))))</f>
        <v/>
      </c>
      <c r="R1710">
        <f>N(R1709)+IF(A1710="عهدة",1,0)</f>
        <v/>
      </c>
      <c r="S1710">
        <f>IF(C1710="","",IF(AND(C1710&gt;=DATE(2026,9,1),C1710&lt;=DATE(2027,8,31)),(YEAR(C1710)-2026)*12+MONTH(C1710)-8,""))</f>
        <v/>
      </c>
      <c r="T1710">
        <f>IF(AND(A1710="مصروف",R1710&gt;0,I1710="موافق",S1710&lt;&gt;"",H1710&lt;&gt;""),N(G1710),0)</f>
        <v/>
      </c>
    </row>
    <row r="1711">
      <c r="A1711" s="19" t="n"/>
      <c r="B1711" s="20">
        <f>IF(A1711="","",IF(R1711=0,"⚠ أضف سطر عهدة أولًا","DMT-"&amp;TEXT(R1711,"000")))</f>
        <v/>
      </c>
      <c r="C1711" s="21" t="n"/>
      <c r="D1711" s="20">
        <f>IF(C1711="","",IF(S1711="","خارج السنة المالية",INDEX(القوائم!$D$2:$D$13,S1711)))</f>
        <v/>
      </c>
      <c r="E1711" s="22" t="n"/>
      <c r="F1711" s="23" t="n"/>
      <c r="G1711" s="23" t="n"/>
      <c r="H1711" s="22" t="n"/>
      <c r="I1711" s="19" t="n"/>
      <c r="J1711" s="21" t="n"/>
      <c r="K1711" s="19" t="n"/>
      <c r="L1711" s="19" t="n"/>
      <c r="M1711" s="21" t="n"/>
      <c r="N1711" s="22" t="n"/>
      <c r="O1711" s="24">
        <f>IF(A1711&lt;&gt;"عهدة","",SUMIFS($G$8:$G$5007,$B$8:$B$5007,B1711,$A$8:$A$5007,"مصروف",$I$8:$I$5007,"&lt;&gt;مرفوض"))</f>
        <v/>
      </c>
      <c r="P1711" s="25">
        <f>IF(A1711&lt;&gt;"عهدة","",N(F1711)-O1711)</f>
        <v/>
      </c>
      <c r="Q1711" s="26">
        <f>IF(A1711="","",IF(A1711="عهدة",IF(N(F1711)=0,"⚠ أدخل قيمة العهدة",IF(P1711&lt;0,"⛔ عجز / زيادة مصروفات "&amp;TEXT(-P1711,"#,##0"),IF(COUNTIFS($B$8:$B$5007,B1711,$A$8:$A$5007,"مصروف",$I$8:$I$5007,"&lt;&gt;مرفوض",$K$8:$K$5007,"&lt;&gt;نعم")&gt;0,"⚠ "&amp;COUNTIFS($B$8:$B$5007,B1711,$A$8:$A$5007,"مصروف",$I$8:$I$5007,"&lt;&gt;مرفوض",$K$8:$K$5007,"&lt;&gt;نعم")&amp;" مصروف غير مسوى",IF(L1711="تمت التسوية",IF(P1711=0,"✔ متوازنة وتمت التسوية","✔ تمت التسوية – متبقي "&amp;TEXT(P1711,"#,##0")),IF(P1711&gt;0,"متبقي "&amp;TEXT(P1711,"#,##0"),"✔ متوازنة"))))),IF(R1711=0,"⚠ أضف سطر عهدة أولًا",IF(OR(C1711="",N(G1711)=0),"⚠ أكمل التاريخ والقيمة",IF(S1711="","⚠ التاريخ خارج السنة المالية",IF(H1711="","⚠ اختر بند الموازنة",IF(I1711="مرفوض","✖ مرفوض من المدير",IF(I1711&lt;&gt;"موافق","⏳ بانتظار موافقة المدير",IF(K1711&lt;&gt;"نعم","⚠ غير مسوى مع الحسابات","✔ معتمد ومسوى")))))))))</f>
        <v/>
      </c>
      <c r="R1711">
        <f>N(R1710)+IF(A1711="عهدة",1,0)</f>
        <v/>
      </c>
      <c r="S1711">
        <f>IF(C1711="","",IF(AND(C1711&gt;=DATE(2026,9,1),C1711&lt;=DATE(2027,8,31)),(YEAR(C1711)-2026)*12+MONTH(C1711)-8,""))</f>
        <v/>
      </c>
      <c r="T1711">
        <f>IF(AND(A1711="مصروف",R1711&gt;0,I1711="موافق",S1711&lt;&gt;"",H1711&lt;&gt;""),N(G1711),0)</f>
        <v/>
      </c>
    </row>
    <row r="1712">
      <c r="A1712" s="19" t="n"/>
      <c r="B1712" s="20">
        <f>IF(A1712="","",IF(R1712=0,"⚠ أضف سطر عهدة أولًا","DMT-"&amp;TEXT(R1712,"000")))</f>
        <v/>
      </c>
      <c r="C1712" s="21" t="n"/>
      <c r="D1712" s="20">
        <f>IF(C1712="","",IF(S1712="","خارج السنة المالية",INDEX(القوائم!$D$2:$D$13,S1712)))</f>
        <v/>
      </c>
      <c r="E1712" s="22" t="n"/>
      <c r="F1712" s="23" t="n"/>
      <c r="G1712" s="23" t="n"/>
      <c r="H1712" s="22" t="n"/>
      <c r="I1712" s="19" t="n"/>
      <c r="J1712" s="21" t="n"/>
      <c r="K1712" s="19" t="n"/>
      <c r="L1712" s="19" t="n"/>
      <c r="M1712" s="21" t="n"/>
      <c r="N1712" s="22" t="n"/>
      <c r="O1712" s="24">
        <f>IF(A1712&lt;&gt;"عهدة","",SUMIFS($G$8:$G$5007,$B$8:$B$5007,B1712,$A$8:$A$5007,"مصروف",$I$8:$I$5007,"&lt;&gt;مرفوض"))</f>
        <v/>
      </c>
      <c r="P1712" s="25">
        <f>IF(A1712&lt;&gt;"عهدة","",N(F1712)-O1712)</f>
        <v/>
      </c>
      <c r="Q1712" s="26">
        <f>IF(A1712="","",IF(A1712="عهدة",IF(N(F1712)=0,"⚠ أدخل قيمة العهدة",IF(P1712&lt;0,"⛔ عجز / زيادة مصروفات "&amp;TEXT(-P1712,"#,##0"),IF(COUNTIFS($B$8:$B$5007,B1712,$A$8:$A$5007,"مصروف",$I$8:$I$5007,"&lt;&gt;مرفوض",$K$8:$K$5007,"&lt;&gt;نعم")&gt;0,"⚠ "&amp;COUNTIFS($B$8:$B$5007,B1712,$A$8:$A$5007,"مصروف",$I$8:$I$5007,"&lt;&gt;مرفوض",$K$8:$K$5007,"&lt;&gt;نعم")&amp;" مصروف غير مسوى",IF(L1712="تمت التسوية",IF(P1712=0,"✔ متوازنة وتمت التسوية","✔ تمت التسوية – متبقي "&amp;TEXT(P1712,"#,##0")),IF(P1712&gt;0,"متبقي "&amp;TEXT(P1712,"#,##0"),"✔ متوازنة"))))),IF(R1712=0,"⚠ أضف سطر عهدة أولًا",IF(OR(C1712="",N(G1712)=0),"⚠ أكمل التاريخ والقيمة",IF(S1712="","⚠ التاريخ خارج السنة المالية",IF(H1712="","⚠ اختر بند الموازنة",IF(I1712="مرفوض","✖ مرفوض من المدير",IF(I1712&lt;&gt;"موافق","⏳ بانتظار موافقة المدير",IF(K1712&lt;&gt;"نعم","⚠ غير مسوى مع الحسابات","✔ معتمد ومسوى")))))))))</f>
        <v/>
      </c>
      <c r="R1712">
        <f>N(R1711)+IF(A1712="عهدة",1,0)</f>
        <v/>
      </c>
      <c r="S1712">
        <f>IF(C1712="","",IF(AND(C1712&gt;=DATE(2026,9,1),C1712&lt;=DATE(2027,8,31)),(YEAR(C1712)-2026)*12+MONTH(C1712)-8,""))</f>
        <v/>
      </c>
      <c r="T1712">
        <f>IF(AND(A1712="مصروف",R1712&gt;0,I1712="موافق",S1712&lt;&gt;"",H1712&lt;&gt;""),N(G1712),0)</f>
        <v/>
      </c>
    </row>
    <row r="1713">
      <c r="A1713" s="19" t="n"/>
      <c r="B1713" s="20">
        <f>IF(A1713="","",IF(R1713=0,"⚠ أضف سطر عهدة أولًا","DMT-"&amp;TEXT(R1713,"000")))</f>
        <v/>
      </c>
      <c r="C1713" s="21" t="n"/>
      <c r="D1713" s="20">
        <f>IF(C1713="","",IF(S1713="","خارج السنة المالية",INDEX(القوائم!$D$2:$D$13,S1713)))</f>
        <v/>
      </c>
      <c r="E1713" s="22" t="n"/>
      <c r="F1713" s="23" t="n"/>
      <c r="G1713" s="23" t="n"/>
      <c r="H1713" s="22" t="n"/>
      <c r="I1713" s="19" t="n"/>
      <c r="J1713" s="21" t="n"/>
      <c r="K1713" s="19" t="n"/>
      <c r="L1713" s="19" t="n"/>
      <c r="M1713" s="21" t="n"/>
      <c r="N1713" s="22" t="n"/>
      <c r="O1713" s="24">
        <f>IF(A1713&lt;&gt;"عهدة","",SUMIFS($G$8:$G$5007,$B$8:$B$5007,B1713,$A$8:$A$5007,"مصروف",$I$8:$I$5007,"&lt;&gt;مرفوض"))</f>
        <v/>
      </c>
      <c r="P1713" s="25">
        <f>IF(A1713&lt;&gt;"عهدة","",N(F1713)-O1713)</f>
        <v/>
      </c>
      <c r="Q1713" s="26">
        <f>IF(A1713="","",IF(A1713="عهدة",IF(N(F1713)=0,"⚠ أدخل قيمة العهدة",IF(P1713&lt;0,"⛔ عجز / زيادة مصروفات "&amp;TEXT(-P1713,"#,##0"),IF(COUNTIFS($B$8:$B$5007,B1713,$A$8:$A$5007,"مصروف",$I$8:$I$5007,"&lt;&gt;مرفوض",$K$8:$K$5007,"&lt;&gt;نعم")&gt;0,"⚠ "&amp;COUNTIFS($B$8:$B$5007,B1713,$A$8:$A$5007,"مصروف",$I$8:$I$5007,"&lt;&gt;مرفوض",$K$8:$K$5007,"&lt;&gt;نعم")&amp;" مصروف غير مسوى",IF(L1713="تمت التسوية",IF(P1713=0,"✔ متوازنة وتمت التسوية","✔ تمت التسوية – متبقي "&amp;TEXT(P1713,"#,##0")),IF(P1713&gt;0,"متبقي "&amp;TEXT(P1713,"#,##0"),"✔ متوازنة"))))),IF(R1713=0,"⚠ أضف سطر عهدة أولًا",IF(OR(C1713="",N(G1713)=0),"⚠ أكمل التاريخ والقيمة",IF(S1713="","⚠ التاريخ خارج السنة المالية",IF(H1713="","⚠ اختر بند الموازنة",IF(I1713="مرفوض","✖ مرفوض من المدير",IF(I1713&lt;&gt;"موافق","⏳ بانتظار موافقة المدير",IF(K1713&lt;&gt;"نعم","⚠ غير مسوى مع الحسابات","✔ معتمد ومسوى")))))))))</f>
        <v/>
      </c>
      <c r="R1713">
        <f>N(R1712)+IF(A1713="عهدة",1,0)</f>
        <v/>
      </c>
      <c r="S1713">
        <f>IF(C1713="","",IF(AND(C1713&gt;=DATE(2026,9,1),C1713&lt;=DATE(2027,8,31)),(YEAR(C1713)-2026)*12+MONTH(C1713)-8,""))</f>
        <v/>
      </c>
      <c r="T1713">
        <f>IF(AND(A1713="مصروف",R1713&gt;0,I1713="موافق",S1713&lt;&gt;"",H1713&lt;&gt;""),N(G1713),0)</f>
        <v/>
      </c>
    </row>
    <row r="1714">
      <c r="A1714" s="19" t="n"/>
      <c r="B1714" s="20">
        <f>IF(A1714="","",IF(R1714=0,"⚠ أضف سطر عهدة أولًا","DMT-"&amp;TEXT(R1714,"000")))</f>
        <v/>
      </c>
      <c r="C1714" s="21" t="n"/>
      <c r="D1714" s="20">
        <f>IF(C1714="","",IF(S1714="","خارج السنة المالية",INDEX(القوائم!$D$2:$D$13,S1714)))</f>
        <v/>
      </c>
      <c r="E1714" s="22" t="n"/>
      <c r="F1714" s="23" t="n"/>
      <c r="G1714" s="23" t="n"/>
      <c r="H1714" s="22" t="n"/>
      <c r="I1714" s="19" t="n"/>
      <c r="J1714" s="21" t="n"/>
      <c r="K1714" s="19" t="n"/>
      <c r="L1714" s="19" t="n"/>
      <c r="M1714" s="21" t="n"/>
      <c r="N1714" s="22" t="n"/>
      <c r="O1714" s="24">
        <f>IF(A1714&lt;&gt;"عهدة","",SUMIFS($G$8:$G$5007,$B$8:$B$5007,B1714,$A$8:$A$5007,"مصروف",$I$8:$I$5007,"&lt;&gt;مرفوض"))</f>
        <v/>
      </c>
      <c r="P1714" s="25">
        <f>IF(A1714&lt;&gt;"عهدة","",N(F1714)-O1714)</f>
        <v/>
      </c>
      <c r="Q1714" s="26">
        <f>IF(A1714="","",IF(A1714="عهدة",IF(N(F1714)=0,"⚠ أدخل قيمة العهدة",IF(P1714&lt;0,"⛔ عجز / زيادة مصروفات "&amp;TEXT(-P1714,"#,##0"),IF(COUNTIFS($B$8:$B$5007,B1714,$A$8:$A$5007,"مصروف",$I$8:$I$5007,"&lt;&gt;مرفوض",$K$8:$K$5007,"&lt;&gt;نعم")&gt;0,"⚠ "&amp;COUNTIFS($B$8:$B$5007,B1714,$A$8:$A$5007,"مصروف",$I$8:$I$5007,"&lt;&gt;مرفوض",$K$8:$K$5007,"&lt;&gt;نعم")&amp;" مصروف غير مسوى",IF(L1714="تمت التسوية",IF(P1714=0,"✔ متوازنة وتمت التسوية","✔ تمت التسوية – متبقي "&amp;TEXT(P1714,"#,##0")),IF(P1714&gt;0,"متبقي "&amp;TEXT(P1714,"#,##0"),"✔ متوازنة"))))),IF(R1714=0,"⚠ أضف سطر عهدة أولًا",IF(OR(C1714="",N(G1714)=0),"⚠ أكمل التاريخ والقيمة",IF(S1714="","⚠ التاريخ خارج السنة المالية",IF(H1714="","⚠ اختر بند الموازنة",IF(I1714="مرفوض","✖ مرفوض من المدير",IF(I1714&lt;&gt;"موافق","⏳ بانتظار موافقة المدير",IF(K1714&lt;&gt;"نعم","⚠ غير مسوى مع الحسابات","✔ معتمد ومسوى")))))))))</f>
        <v/>
      </c>
      <c r="R1714">
        <f>N(R1713)+IF(A1714="عهدة",1,0)</f>
        <v/>
      </c>
      <c r="S1714">
        <f>IF(C1714="","",IF(AND(C1714&gt;=DATE(2026,9,1),C1714&lt;=DATE(2027,8,31)),(YEAR(C1714)-2026)*12+MONTH(C1714)-8,""))</f>
        <v/>
      </c>
      <c r="T1714">
        <f>IF(AND(A1714="مصروف",R1714&gt;0,I1714="موافق",S1714&lt;&gt;"",H1714&lt;&gt;""),N(G1714),0)</f>
        <v/>
      </c>
    </row>
    <row r="1715">
      <c r="A1715" s="19" t="n"/>
      <c r="B1715" s="20">
        <f>IF(A1715="","",IF(R1715=0,"⚠ أضف سطر عهدة أولًا","DMT-"&amp;TEXT(R1715,"000")))</f>
        <v/>
      </c>
      <c r="C1715" s="21" t="n"/>
      <c r="D1715" s="20">
        <f>IF(C1715="","",IF(S1715="","خارج السنة المالية",INDEX(القوائم!$D$2:$D$13,S1715)))</f>
        <v/>
      </c>
      <c r="E1715" s="22" t="n"/>
      <c r="F1715" s="23" t="n"/>
      <c r="G1715" s="23" t="n"/>
      <c r="H1715" s="22" t="n"/>
      <c r="I1715" s="19" t="n"/>
      <c r="J1715" s="21" t="n"/>
      <c r="K1715" s="19" t="n"/>
      <c r="L1715" s="19" t="n"/>
      <c r="M1715" s="21" t="n"/>
      <c r="N1715" s="22" t="n"/>
      <c r="O1715" s="24">
        <f>IF(A1715&lt;&gt;"عهدة","",SUMIFS($G$8:$G$5007,$B$8:$B$5007,B1715,$A$8:$A$5007,"مصروف",$I$8:$I$5007,"&lt;&gt;مرفوض"))</f>
        <v/>
      </c>
      <c r="P1715" s="25">
        <f>IF(A1715&lt;&gt;"عهدة","",N(F1715)-O1715)</f>
        <v/>
      </c>
      <c r="Q1715" s="26">
        <f>IF(A1715="","",IF(A1715="عهدة",IF(N(F1715)=0,"⚠ أدخل قيمة العهدة",IF(P1715&lt;0,"⛔ عجز / زيادة مصروفات "&amp;TEXT(-P1715,"#,##0"),IF(COUNTIFS($B$8:$B$5007,B1715,$A$8:$A$5007,"مصروف",$I$8:$I$5007,"&lt;&gt;مرفوض",$K$8:$K$5007,"&lt;&gt;نعم")&gt;0,"⚠ "&amp;COUNTIFS($B$8:$B$5007,B1715,$A$8:$A$5007,"مصروف",$I$8:$I$5007,"&lt;&gt;مرفوض",$K$8:$K$5007,"&lt;&gt;نعم")&amp;" مصروف غير مسوى",IF(L1715="تمت التسوية",IF(P1715=0,"✔ متوازنة وتمت التسوية","✔ تمت التسوية – متبقي "&amp;TEXT(P1715,"#,##0")),IF(P1715&gt;0,"متبقي "&amp;TEXT(P1715,"#,##0"),"✔ متوازنة"))))),IF(R1715=0,"⚠ أضف سطر عهدة أولًا",IF(OR(C1715="",N(G1715)=0),"⚠ أكمل التاريخ والقيمة",IF(S1715="","⚠ التاريخ خارج السنة المالية",IF(H1715="","⚠ اختر بند الموازنة",IF(I1715="مرفوض","✖ مرفوض من المدير",IF(I1715&lt;&gt;"موافق","⏳ بانتظار موافقة المدير",IF(K1715&lt;&gt;"نعم","⚠ غير مسوى مع الحسابات","✔ معتمد ومسوى")))))))))</f>
        <v/>
      </c>
      <c r="R1715">
        <f>N(R1714)+IF(A1715="عهدة",1,0)</f>
        <v/>
      </c>
      <c r="S1715">
        <f>IF(C1715="","",IF(AND(C1715&gt;=DATE(2026,9,1),C1715&lt;=DATE(2027,8,31)),(YEAR(C1715)-2026)*12+MONTH(C1715)-8,""))</f>
        <v/>
      </c>
      <c r="T1715">
        <f>IF(AND(A1715="مصروف",R1715&gt;0,I1715="موافق",S1715&lt;&gt;"",H1715&lt;&gt;""),N(G1715),0)</f>
        <v/>
      </c>
    </row>
    <row r="1716">
      <c r="A1716" s="19" t="n"/>
      <c r="B1716" s="20">
        <f>IF(A1716="","",IF(R1716=0,"⚠ أضف سطر عهدة أولًا","DMT-"&amp;TEXT(R1716,"000")))</f>
        <v/>
      </c>
      <c r="C1716" s="21" t="n"/>
      <c r="D1716" s="20">
        <f>IF(C1716="","",IF(S1716="","خارج السنة المالية",INDEX(القوائم!$D$2:$D$13,S1716)))</f>
        <v/>
      </c>
      <c r="E1716" s="22" t="n"/>
      <c r="F1716" s="23" t="n"/>
      <c r="G1716" s="23" t="n"/>
      <c r="H1716" s="22" t="n"/>
      <c r="I1716" s="19" t="n"/>
      <c r="J1716" s="21" t="n"/>
      <c r="K1716" s="19" t="n"/>
      <c r="L1716" s="19" t="n"/>
      <c r="M1716" s="21" t="n"/>
      <c r="N1716" s="22" t="n"/>
      <c r="O1716" s="24">
        <f>IF(A1716&lt;&gt;"عهدة","",SUMIFS($G$8:$G$5007,$B$8:$B$5007,B1716,$A$8:$A$5007,"مصروف",$I$8:$I$5007,"&lt;&gt;مرفوض"))</f>
        <v/>
      </c>
      <c r="P1716" s="25">
        <f>IF(A1716&lt;&gt;"عهدة","",N(F1716)-O1716)</f>
        <v/>
      </c>
      <c r="Q1716" s="26">
        <f>IF(A1716="","",IF(A1716="عهدة",IF(N(F1716)=0,"⚠ أدخل قيمة العهدة",IF(P1716&lt;0,"⛔ عجز / زيادة مصروفات "&amp;TEXT(-P1716,"#,##0"),IF(COUNTIFS($B$8:$B$5007,B1716,$A$8:$A$5007,"مصروف",$I$8:$I$5007,"&lt;&gt;مرفوض",$K$8:$K$5007,"&lt;&gt;نعم")&gt;0,"⚠ "&amp;COUNTIFS($B$8:$B$5007,B1716,$A$8:$A$5007,"مصروف",$I$8:$I$5007,"&lt;&gt;مرفوض",$K$8:$K$5007,"&lt;&gt;نعم")&amp;" مصروف غير مسوى",IF(L1716="تمت التسوية",IF(P1716=0,"✔ متوازنة وتمت التسوية","✔ تمت التسوية – متبقي "&amp;TEXT(P1716,"#,##0")),IF(P1716&gt;0,"متبقي "&amp;TEXT(P1716,"#,##0"),"✔ متوازنة"))))),IF(R1716=0,"⚠ أضف سطر عهدة أولًا",IF(OR(C1716="",N(G1716)=0),"⚠ أكمل التاريخ والقيمة",IF(S1716="","⚠ التاريخ خارج السنة المالية",IF(H1716="","⚠ اختر بند الموازنة",IF(I1716="مرفوض","✖ مرفوض من المدير",IF(I1716&lt;&gt;"موافق","⏳ بانتظار موافقة المدير",IF(K1716&lt;&gt;"نعم","⚠ غير مسوى مع الحسابات","✔ معتمد ومسوى")))))))))</f>
        <v/>
      </c>
      <c r="R1716">
        <f>N(R1715)+IF(A1716="عهدة",1,0)</f>
        <v/>
      </c>
      <c r="S1716">
        <f>IF(C1716="","",IF(AND(C1716&gt;=DATE(2026,9,1),C1716&lt;=DATE(2027,8,31)),(YEAR(C1716)-2026)*12+MONTH(C1716)-8,""))</f>
        <v/>
      </c>
      <c r="T1716">
        <f>IF(AND(A1716="مصروف",R1716&gt;0,I1716="موافق",S1716&lt;&gt;"",H1716&lt;&gt;""),N(G1716),0)</f>
        <v/>
      </c>
    </row>
    <row r="1717">
      <c r="A1717" s="19" t="n"/>
      <c r="B1717" s="20">
        <f>IF(A1717="","",IF(R1717=0,"⚠ أضف سطر عهدة أولًا","DMT-"&amp;TEXT(R1717,"000")))</f>
        <v/>
      </c>
      <c r="C1717" s="21" t="n"/>
      <c r="D1717" s="20">
        <f>IF(C1717="","",IF(S1717="","خارج السنة المالية",INDEX(القوائم!$D$2:$D$13,S1717)))</f>
        <v/>
      </c>
      <c r="E1717" s="22" t="n"/>
      <c r="F1717" s="23" t="n"/>
      <c r="G1717" s="23" t="n"/>
      <c r="H1717" s="22" t="n"/>
      <c r="I1717" s="19" t="n"/>
      <c r="J1717" s="21" t="n"/>
      <c r="K1717" s="19" t="n"/>
      <c r="L1717" s="19" t="n"/>
      <c r="M1717" s="21" t="n"/>
      <c r="N1717" s="22" t="n"/>
      <c r="O1717" s="24">
        <f>IF(A1717&lt;&gt;"عهدة","",SUMIFS($G$8:$G$5007,$B$8:$B$5007,B1717,$A$8:$A$5007,"مصروف",$I$8:$I$5007,"&lt;&gt;مرفوض"))</f>
        <v/>
      </c>
      <c r="P1717" s="25">
        <f>IF(A1717&lt;&gt;"عهدة","",N(F1717)-O1717)</f>
        <v/>
      </c>
      <c r="Q1717" s="26">
        <f>IF(A1717="","",IF(A1717="عهدة",IF(N(F1717)=0,"⚠ أدخل قيمة العهدة",IF(P1717&lt;0,"⛔ عجز / زيادة مصروفات "&amp;TEXT(-P1717,"#,##0"),IF(COUNTIFS($B$8:$B$5007,B1717,$A$8:$A$5007,"مصروف",$I$8:$I$5007,"&lt;&gt;مرفوض",$K$8:$K$5007,"&lt;&gt;نعم")&gt;0,"⚠ "&amp;COUNTIFS($B$8:$B$5007,B1717,$A$8:$A$5007,"مصروف",$I$8:$I$5007,"&lt;&gt;مرفوض",$K$8:$K$5007,"&lt;&gt;نعم")&amp;" مصروف غير مسوى",IF(L1717="تمت التسوية",IF(P1717=0,"✔ متوازنة وتمت التسوية","✔ تمت التسوية – متبقي "&amp;TEXT(P1717,"#,##0")),IF(P1717&gt;0,"متبقي "&amp;TEXT(P1717,"#,##0"),"✔ متوازنة"))))),IF(R1717=0,"⚠ أضف سطر عهدة أولًا",IF(OR(C1717="",N(G1717)=0),"⚠ أكمل التاريخ والقيمة",IF(S1717="","⚠ التاريخ خارج السنة المالية",IF(H1717="","⚠ اختر بند الموازنة",IF(I1717="مرفوض","✖ مرفوض من المدير",IF(I1717&lt;&gt;"موافق","⏳ بانتظار موافقة المدير",IF(K1717&lt;&gt;"نعم","⚠ غير مسوى مع الحسابات","✔ معتمد ومسوى")))))))))</f>
        <v/>
      </c>
      <c r="R1717">
        <f>N(R1716)+IF(A1717="عهدة",1,0)</f>
        <v/>
      </c>
      <c r="S1717">
        <f>IF(C1717="","",IF(AND(C1717&gt;=DATE(2026,9,1),C1717&lt;=DATE(2027,8,31)),(YEAR(C1717)-2026)*12+MONTH(C1717)-8,""))</f>
        <v/>
      </c>
      <c r="T1717">
        <f>IF(AND(A1717="مصروف",R1717&gt;0,I1717="موافق",S1717&lt;&gt;"",H1717&lt;&gt;""),N(G1717),0)</f>
        <v/>
      </c>
    </row>
    <row r="1718">
      <c r="A1718" s="19" t="n"/>
      <c r="B1718" s="20">
        <f>IF(A1718="","",IF(R1718=0,"⚠ أضف سطر عهدة أولًا","DMT-"&amp;TEXT(R1718,"000")))</f>
        <v/>
      </c>
      <c r="C1718" s="21" t="n"/>
      <c r="D1718" s="20">
        <f>IF(C1718="","",IF(S1718="","خارج السنة المالية",INDEX(القوائم!$D$2:$D$13,S1718)))</f>
        <v/>
      </c>
      <c r="E1718" s="22" t="n"/>
      <c r="F1718" s="23" t="n"/>
      <c r="G1718" s="23" t="n"/>
      <c r="H1718" s="22" t="n"/>
      <c r="I1718" s="19" t="n"/>
      <c r="J1718" s="21" t="n"/>
      <c r="K1718" s="19" t="n"/>
      <c r="L1718" s="19" t="n"/>
      <c r="M1718" s="21" t="n"/>
      <c r="N1718" s="22" t="n"/>
      <c r="O1718" s="24">
        <f>IF(A1718&lt;&gt;"عهدة","",SUMIFS($G$8:$G$5007,$B$8:$B$5007,B1718,$A$8:$A$5007,"مصروف",$I$8:$I$5007,"&lt;&gt;مرفوض"))</f>
        <v/>
      </c>
      <c r="P1718" s="25">
        <f>IF(A1718&lt;&gt;"عهدة","",N(F1718)-O1718)</f>
        <v/>
      </c>
      <c r="Q1718" s="26">
        <f>IF(A1718="","",IF(A1718="عهدة",IF(N(F1718)=0,"⚠ أدخل قيمة العهدة",IF(P1718&lt;0,"⛔ عجز / زيادة مصروفات "&amp;TEXT(-P1718,"#,##0"),IF(COUNTIFS($B$8:$B$5007,B1718,$A$8:$A$5007,"مصروف",$I$8:$I$5007,"&lt;&gt;مرفوض",$K$8:$K$5007,"&lt;&gt;نعم")&gt;0,"⚠ "&amp;COUNTIFS($B$8:$B$5007,B1718,$A$8:$A$5007,"مصروف",$I$8:$I$5007,"&lt;&gt;مرفوض",$K$8:$K$5007,"&lt;&gt;نعم")&amp;" مصروف غير مسوى",IF(L1718="تمت التسوية",IF(P1718=0,"✔ متوازنة وتمت التسوية","✔ تمت التسوية – متبقي "&amp;TEXT(P1718,"#,##0")),IF(P1718&gt;0,"متبقي "&amp;TEXT(P1718,"#,##0"),"✔ متوازنة"))))),IF(R1718=0,"⚠ أضف سطر عهدة أولًا",IF(OR(C1718="",N(G1718)=0),"⚠ أكمل التاريخ والقيمة",IF(S1718="","⚠ التاريخ خارج السنة المالية",IF(H1718="","⚠ اختر بند الموازنة",IF(I1718="مرفوض","✖ مرفوض من المدير",IF(I1718&lt;&gt;"موافق","⏳ بانتظار موافقة المدير",IF(K1718&lt;&gt;"نعم","⚠ غير مسوى مع الحسابات","✔ معتمد ومسوى")))))))))</f>
        <v/>
      </c>
      <c r="R1718">
        <f>N(R1717)+IF(A1718="عهدة",1,0)</f>
        <v/>
      </c>
      <c r="S1718">
        <f>IF(C1718="","",IF(AND(C1718&gt;=DATE(2026,9,1),C1718&lt;=DATE(2027,8,31)),(YEAR(C1718)-2026)*12+MONTH(C1718)-8,""))</f>
        <v/>
      </c>
      <c r="T1718">
        <f>IF(AND(A1718="مصروف",R1718&gt;0,I1718="موافق",S1718&lt;&gt;"",H1718&lt;&gt;""),N(G1718),0)</f>
        <v/>
      </c>
    </row>
    <row r="1719">
      <c r="A1719" s="19" t="n"/>
      <c r="B1719" s="20">
        <f>IF(A1719="","",IF(R1719=0,"⚠ أضف سطر عهدة أولًا","DMT-"&amp;TEXT(R1719,"000")))</f>
        <v/>
      </c>
      <c r="C1719" s="21" t="n"/>
      <c r="D1719" s="20">
        <f>IF(C1719="","",IF(S1719="","خارج السنة المالية",INDEX(القوائم!$D$2:$D$13,S1719)))</f>
        <v/>
      </c>
      <c r="E1719" s="22" t="n"/>
      <c r="F1719" s="23" t="n"/>
      <c r="G1719" s="23" t="n"/>
      <c r="H1719" s="22" t="n"/>
      <c r="I1719" s="19" t="n"/>
      <c r="J1719" s="21" t="n"/>
      <c r="K1719" s="19" t="n"/>
      <c r="L1719" s="19" t="n"/>
      <c r="M1719" s="21" t="n"/>
      <c r="N1719" s="22" t="n"/>
      <c r="O1719" s="24">
        <f>IF(A1719&lt;&gt;"عهدة","",SUMIFS($G$8:$G$5007,$B$8:$B$5007,B1719,$A$8:$A$5007,"مصروف",$I$8:$I$5007,"&lt;&gt;مرفوض"))</f>
        <v/>
      </c>
      <c r="P1719" s="25">
        <f>IF(A1719&lt;&gt;"عهدة","",N(F1719)-O1719)</f>
        <v/>
      </c>
      <c r="Q1719" s="26">
        <f>IF(A1719="","",IF(A1719="عهدة",IF(N(F1719)=0,"⚠ أدخل قيمة العهدة",IF(P1719&lt;0,"⛔ عجز / زيادة مصروفات "&amp;TEXT(-P1719,"#,##0"),IF(COUNTIFS($B$8:$B$5007,B1719,$A$8:$A$5007,"مصروف",$I$8:$I$5007,"&lt;&gt;مرفوض",$K$8:$K$5007,"&lt;&gt;نعم")&gt;0,"⚠ "&amp;COUNTIFS($B$8:$B$5007,B1719,$A$8:$A$5007,"مصروف",$I$8:$I$5007,"&lt;&gt;مرفوض",$K$8:$K$5007,"&lt;&gt;نعم")&amp;" مصروف غير مسوى",IF(L1719="تمت التسوية",IF(P1719=0,"✔ متوازنة وتمت التسوية","✔ تمت التسوية – متبقي "&amp;TEXT(P1719,"#,##0")),IF(P1719&gt;0,"متبقي "&amp;TEXT(P1719,"#,##0"),"✔ متوازنة"))))),IF(R1719=0,"⚠ أضف سطر عهدة أولًا",IF(OR(C1719="",N(G1719)=0),"⚠ أكمل التاريخ والقيمة",IF(S1719="","⚠ التاريخ خارج السنة المالية",IF(H1719="","⚠ اختر بند الموازنة",IF(I1719="مرفوض","✖ مرفوض من المدير",IF(I1719&lt;&gt;"موافق","⏳ بانتظار موافقة المدير",IF(K1719&lt;&gt;"نعم","⚠ غير مسوى مع الحسابات","✔ معتمد ومسوى")))))))))</f>
        <v/>
      </c>
      <c r="R1719">
        <f>N(R1718)+IF(A1719="عهدة",1,0)</f>
        <v/>
      </c>
      <c r="S1719">
        <f>IF(C1719="","",IF(AND(C1719&gt;=DATE(2026,9,1),C1719&lt;=DATE(2027,8,31)),(YEAR(C1719)-2026)*12+MONTH(C1719)-8,""))</f>
        <v/>
      </c>
      <c r="T1719">
        <f>IF(AND(A1719="مصروف",R1719&gt;0,I1719="موافق",S1719&lt;&gt;"",H1719&lt;&gt;""),N(G1719),0)</f>
        <v/>
      </c>
    </row>
    <row r="1720">
      <c r="A1720" s="19" t="n"/>
      <c r="B1720" s="20">
        <f>IF(A1720="","",IF(R1720=0,"⚠ أضف سطر عهدة أولًا","DMT-"&amp;TEXT(R1720,"000")))</f>
        <v/>
      </c>
      <c r="C1720" s="21" t="n"/>
      <c r="D1720" s="20">
        <f>IF(C1720="","",IF(S1720="","خارج السنة المالية",INDEX(القوائم!$D$2:$D$13,S1720)))</f>
        <v/>
      </c>
      <c r="E1720" s="22" t="n"/>
      <c r="F1720" s="23" t="n"/>
      <c r="G1720" s="23" t="n"/>
      <c r="H1720" s="22" t="n"/>
      <c r="I1720" s="19" t="n"/>
      <c r="J1720" s="21" t="n"/>
      <c r="K1720" s="19" t="n"/>
      <c r="L1720" s="19" t="n"/>
      <c r="M1720" s="21" t="n"/>
      <c r="N1720" s="22" t="n"/>
      <c r="O1720" s="24">
        <f>IF(A1720&lt;&gt;"عهدة","",SUMIFS($G$8:$G$5007,$B$8:$B$5007,B1720,$A$8:$A$5007,"مصروف",$I$8:$I$5007,"&lt;&gt;مرفوض"))</f>
        <v/>
      </c>
      <c r="P1720" s="25">
        <f>IF(A1720&lt;&gt;"عهدة","",N(F1720)-O1720)</f>
        <v/>
      </c>
      <c r="Q1720" s="26">
        <f>IF(A1720="","",IF(A1720="عهدة",IF(N(F1720)=0,"⚠ أدخل قيمة العهدة",IF(P1720&lt;0,"⛔ عجز / زيادة مصروفات "&amp;TEXT(-P1720,"#,##0"),IF(COUNTIFS($B$8:$B$5007,B1720,$A$8:$A$5007,"مصروف",$I$8:$I$5007,"&lt;&gt;مرفوض",$K$8:$K$5007,"&lt;&gt;نعم")&gt;0,"⚠ "&amp;COUNTIFS($B$8:$B$5007,B1720,$A$8:$A$5007,"مصروف",$I$8:$I$5007,"&lt;&gt;مرفوض",$K$8:$K$5007,"&lt;&gt;نعم")&amp;" مصروف غير مسوى",IF(L1720="تمت التسوية",IF(P1720=0,"✔ متوازنة وتمت التسوية","✔ تمت التسوية – متبقي "&amp;TEXT(P1720,"#,##0")),IF(P1720&gt;0,"متبقي "&amp;TEXT(P1720,"#,##0"),"✔ متوازنة"))))),IF(R1720=0,"⚠ أضف سطر عهدة أولًا",IF(OR(C1720="",N(G1720)=0),"⚠ أكمل التاريخ والقيمة",IF(S1720="","⚠ التاريخ خارج السنة المالية",IF(H1720="","⚠ اختر بند الموازنة",IF(I1720="مرفوض","✖ مرفوض من المدير",IF(I1720&lt;&gt;"موافق","⏳ بانتظار موافقة المدير",IF(K1720&lt;&gt;"نعم","⚠ غير مسوى مع الحسابات","✔ معتمد ومسوى")))))))))</f>
        <v/>
      </c>
      <c r="R1720">
        <f>N(R1719)+IF(A1720="عهدة",1,0)</f>
        <v/>
      </c>
      <c r="S1720">
        <f>IF(C1720="","",IF(AND(C1720&gt;=DATE(2026,9,1),C1720&lt;=DATE(2027,8,31)),(YEAR(C1720)-2026)*12+MONTH(C1720)-8,""))</f>
        <v/>
      </c>
      <c r="T1720">
        <f>IF(AND(A1720="مصروف",R1720&gt;0,I1720="موافق",S1720&lt;&gt;"",H1720&lt;&gt;""),N(G1720),0)</f>
        <v/>
      </c>
    </row>
    <row r="1721">
      <c r="A1721" s="19" t="n"/>
      <c r="B1721" s="20">
        <f>IF(A1721="","",IF(R1721=0,"⚠ أضف سطر عهدة أولًا","DMT-"&amp;TEXT(R1721,"000")))</f>
        <v/>
      </c>
      <c r="C1721" s="21" t="n"/>
      <c r="D1721" s="20">
        <f>IF(C1721="","",IF(S1721="","خارج السنة المالية",INDEX(القوائم!$D$2:$D$13,S1721)))</f>
        <v/>
      </c>
      <c r="E1721" s="22" t="n"/>
      <c r="F1721" s="23" t="n"/>
      <c r="G1721" s="23" t="n"/>
      <c r="H1721" s="22" t="n"/>
      <c r="I1721" s="19" t="n"/>
      <c r="J1721" s="21" t="n"/>
      <c r="K1721" s="19" t="n"/>
      <c r="L1721" s="19" t="n"/>
      <c r="M1721" s="21" t="n"/>
      <c r="N1721" s="22" t="n"/>
      <c r="O1721" s="24">
        <f>IF(A1721&lt;&gt;"عهدة","",SUMIFS($G$8:$G$5007,$B$8:$B$5007,B1721,$A$8:$A$5007,"مصروف",$I$8:$I$5007,"&lt;&gt;مرفوض"))</f>
        <v/>
      </c>
      <c r="P1721" s="25">
        <f>IF(A1721&lt;&gt;"عهدة","",N(F1721)-O1721)</f>
        <v/>
      </c>
      <c r="Q1721" s="26">
        <f>IF(A1721="","",IF(A1721="عهدة",IF(N(F1721)=0,"⚠ أدخل قيمة العهدة",IF(P1721&lt;0,"⛔ عجز / زيادة مصروفات "&amp;TEXT(-P1721,"#,##0"),IF(COUNTIFS($B$8:$B$5007,B1721,$A$8:$A$5007,"مصروف",$I$8:$I$5007,"&lt;&gt;مرفوض",$K$8:$K$5007,"&lt;&gt;نعم")&gt;0,"⚠ "&amp;COUNTIFS($B$8:$B$5007,B1721,$A$8:$A$5007,"مصروف",$I$8:$I$5007,"&lt;&gt;مرفوض",$K$8:$K$5007,"&lt;&gt;نعم")&amp;" مصروف غير مسوى",IF(L1721="تمت التسوية",IF(P1721=0,"✔ متوازنة وتمت التسوية","✔ تمت التسوية – متبقي "&amp;TEXT(P1721,"#,##0")),IF(P1721&gt;0,"متبقي "&amp;TEXT(P1721,"#,##0"),"✔ متوازنة"))))),IF(R1721=0,"⚠ أضف سطر عهدة أولًا",IF(OR(C1721="",N(G1721)=0),"⚠ أكمل التاريخ والقيمة",IF(S1721="","⚠ التاريخ خارج السنة المالية",IF(H1721="","⚠ اختر بند الموازنة",IF(I1721="مرفوض","✖ مرفوض من المدير",IF(I1721&lt;&gt;"موافق","⏳ بانتظار موافقة المدير",IF(K1721&lt;&gt;"نعم","⚠ غير مسوى مع الحسابات","✔ معتمد ومسوى")))))))))</f>
        <v/>
      </c>
      <c r="R1721">
        <f>N(R1720)+IF(A1721="عهدة",1,0)</f>
        <v/>
      </c>
      <c r="S1721">
        <f>IF(C1721="","",IF(AND(C1721&gt;=DATE(2026,9,1),C1721&lt;=DATE(2027,8,31)),(YEAR(C1721)-2026)*12+MONTH(C1721)-8,""))</f>
        <v/>
      </c>
      <c r="T1721">
        <f>IF(AND(A1721="مصروف",R1721&gt;0,I1721="موافق",S1721&lt;&gt;"",H1721&lt;&gt;""),N(G1721),0)</f>
        <v/>
      </c>
    </row>
    <row r="1722">
      <c r="A1722" s="19" t="n"/>
      <c r="B1722" s="20">
        <f>IF(A1722="","",IF(R1722=0,"⚠ أضف سطر عهدة أولًا","DMT-"&amp;TEXT(R1722,"000")))</f>
        <v/>
      </c>
      <c r="C1722" s="21" t="n"/>
      <c r="D1722" s="20">
        <f>IF(C1722="","",IF(S1722="","خارج السنة المالية",INDEX(القوائم!$D$2:$D$13,S1722)))</f>
        <v/>
      </c>
      <c r="E1722" s="22" t="n"/>
      <c r="F1722" s="23" t="n"/>
      <c r="G1722" s="23" t="n"/>
      <c r="H1722" s="22" t="n"/>
      <c r="I1722" s="19" t="n"/>
      <c r="J1722" s="21" t="n"/>
      <c r="K1722" s="19" t="n"/>
      <c r="L1722" s="19" t="n"/>
      <c r="M1722" s="21" t="n"/>
      <c r="N1722" s="22" t="n"/>
      <c r="O1722" s="24">
        <f>IF(A1722&lt;&gt;"عهدة","",SUMIFS($G$8:$G$5007,$B$8:$B$5007,B1722,$A$8:$A$5007,"مصروف",$I$8:$I$5007,"&lt;&gt;مرفوض"))</f>
        <v/>
      </c>
      <c r="P1722" s="25">
        <f>IF(A1722&lt;&gt;"عهدة","",N(F1722)-O1722)</f>
        <v/>
      </c>
      <c r="Q1722" s="26">
        <f>IF(A1722="","",IF(A1722="عهدة",IF(N(F1722)=0,"⚠ أدخل قيمة العهدة",IF(P1722&lt;0,"⛔ عجز / زيادة مصروفات "&amp;TEXT(-P1722,"#,##0"),IF(COUNTIFS($B$8:$B$5007,B1722,$A$8:$A$5007,"مصروف",$I$8:$I$5007,"&lt;&gt;مرفوض",$K$8:$K$5007,"&lt;&gt;نعم")&gt;0,"⚠ "&amp;COUNTIFS($B$8:$B$5007,B1722,$A$8:$A$5007,"مصروف",$I$8:$I$5007,"&lt;&gt;مرفوض",$K$8:$K$5007,"&lt;&gt;نعم")&amp;" مصروف غير مسوى",IF(L1722="تمت التسوية",IF(P1722=0,"✔ متوازنة وتمت التسوية","✔ تمت التسوية – متبقي "&amp;TEXT(P1722,"#,##0")),IF(P1722&gt;0,"متبقي "&amp;TEXT(P1722,"#,##0"),"✔ متوازنة"))))),IF(R1722=0,"⚠ أضف سطر عهدة أولًا",IF(OR(C1722="",N(G1722)=0),"⚠ أكمل التاريخ والقيمة",IF(S1722="","⚠ التاريخ خارج السنة المالية",IF(H1722="","⚠ اختر بند الموازنة",IF(I1722="مرفوض","✖ مرفوض من المدير",IF(I1722&lt;&gt;"موافق","⏳ بانتظار موافقة المدير",IF(K1722&lt;&gt;"نعم","⚠ غير مسوى مع الحسابات","✔ معتمد ومسوى")))))))))</f>
        <v/>
      </c>
      <c r="R1722">
        <f>N(R1721)+IF(A1722="عهدة",1,0)</f>
        <v/>
      </c>
      <c r="S1722">
        <f>IF(C1722="","",IF(AND(C1722&gt;=DATE(2026,9,1),C1722&lt;=DATE(2027,8,31)),(YEAR(C1722)-2026)*12+MONTH(C1722)-8,""))</f>
        <v/>
      </c>
      <c r="T1722">
        <f>IF(AND(A1722="مصروف",R1722&gt;0,I1722="موافق",S1722&lt;&gt;"",H1722&lt;&gt;""),N(G1722),0)</f>
        <v/>
      </c>
    </row>
    <row r="1723">
      <c r="A1723" s="19" t="n"/>
      <c r="B1723" s="20">
        <f>IF(A1723="","",IF(R1723=0,"⚠ أضف سطر عهدة أولًا","DMT-"&amp;TEXT(R1723,"000")))</f>
        <v/>
      </c>
      <c r="C1723" s="21" t="n"/>
      <c r="D1723" s="20">
        <f>IF(C1723="","",IF(S1723="","خارج السنة المالية",INDEX(القوائم!$D$2:$D$13,S1723)))</f>
        <v/>
      </c>
      <c r="E1723" s="22" t="n"/>
      <c r="F1723" s="23" t="n"/>
      <c r="G1723" s="23" t="n"/>
      <c r="H1723" s="22" t="n"/>
      <c r="I1723" s="19" t="n"/>
      <c r="J1723" s="21" t="n"/>
      <c r="K1723" s="19" t="n"/>
      <c r="L1723" s="19" t="n"/>
      <c r="M1723" s="21" t="n"/>
      <c r="N1723" s="22" t="n"/>
      <c r="O1723" s="24">
        <f>IF(A1723&lt;&gt;"عهدة","",SUMIFS($G$8:$G$5007,$B$8:$B$5007,B1723,$A$8:$A$5007,"مصروف",$I$8:$I$5007,"&lt;&gt;مرفوض"))</f>
        <v/>
      </c>
      <c r="P1723" s="25">
        <f>IF(A1723&lt;&gt;"عهدة","",N(F1723)-O1723)</f>
        <v/>
      </c>
      <c r="Q1723" s="26">
        <f>IF(A1723="","",IF(A1723="عهدة",IF(N(F1723)=0,"⚠ أدخل قيمة العهدة",IF(P1723&lt;0,"⛔ عجز / زيادة مصروفات "&amp;TEXT(-P1723,"#,##0"),IF(COUNTIFS($B$8:$B$5007,B1723,$A$8:$A$5007,"مصروف",$I$8:$I$5007,"&lt;&gt;مرفوض",$K$8:$K$5007,"&lt;&gt;نعم")&gt;0,"⚠ "&amp;COUNTIFS($B$8:$B$5007,B1723,$A$8:$A$5007,"مصروف",$I$8:$I$5007,"&lt;&gt;مرفوض",$K$8:$K$5007,"&lt;&gt;نعم")&amp;" مصروف غير مسوى",IF(L1723="تمت التسوية",IF(P1723=0,"✔ متوازنة وتمت التسوية","✔ تمت التسوية – متبقي "&amp;TEXT(P1723,"#,##0")),IF(P1723&gt;0,"متبقي "&amp;TEXT(P1723,"#,##0"),"✔ متوازنة"))))),IF(R1723=0,"⚠ أضف سطر عهدة أولًا",IF(OR(C1723="",N(G1723)=0),"⚠ أكمل التاريخ والقيمة",IF(S1723="","⚠ التاريخ خارج السنة المالية",IF(H1723="","⚠ اختر بند الموازنة",IF(I1723="مرفوض","✖ مرفوض من المدير",IF(I1723&lt;&gt;"موافق","⏳ بانتظار موافقة المدير",IF(K1723&lt;&gt;"نعم","⚠ غير مسوى مع الحسابات","✔ معتمد ومسوى")))))))))</f>
        <v/>
      </c>
      <c r="R1723">
        <f>N(R1722)+IF(A1723="عهدة",1,0)</f>
        <v/>
      </c>
      <c r="S1723">
        <f>IF(C1723="","",IF(AND(C1723&gt;=DATE(2026,9,1),C1723&lt;=DATE(2027,8,31)),(YEAR(C1723)-2026)*12+MONTH(C1723)-8,""))</f>
        <v/>
      </c>
      <c r="T1723">
        <f>IF(AND(A1723="مصروف",R1723&gt;0,I1723="موافق",S1723&lt;&gt;"",H1723&lt;&gt;""),N(G1723),0)</f>
        <v/>
      </c>
    </row>
    <row r="1724">
      <c r="A1724" s="19" t="n"/>
      <c r="B1724" s="20">
        <f>IF(A1724="","",IF(R1724=0,"⚠ أضف سطر عهدة أولًا","DMT-"&amp;TEXT(R1724,"000")))</f>
        <v/>
      </c>
      <c r="C1724" s="21" t="n"/>
      <c r="D1724" s="20">
        <f>IF(C1724="","",IF(S1724="","خارج السنة المالية",INDEX(القوائم!$D$2:$D$13,S1724)))</f>
        <v/>
      </c>
      <c r="E1724" s="22" t="n"/>
      <c r="F1724" s="23" t="n"/>
      <c r="G1724" s="23" t="n"/>
      <c r="H1724" s="22" t="n"/>
      <c r="I1724" s="19" t="n"/>
      <c r="J1724" s="21" t="n"/>
      <c r="K1724" s="19" t="n"/>
      <c r="L1724" s="19" t="n"/>
      <c r="M1724" s="21" t="n"/>
      <c r="N1724" s="22" t="n"/>
      <c r="O1724" s="24">
        <f>IF(A1724&lt;&gt;"عهدة","",SUMIFS($G$8:$G$5007,$B$8:$B$5007,B1724,$A$8:$A$5007,"مصروف",$I$8:$I$5007,"&lt;&gt;مرفوض"))</f>
        <v/>
      </c>
      <c r="P1724" s="25">
        <f>IF(A1724&lt;&gt;"عهدة","",N(F1724)-O1724)</f>
        <v/>
      </c>
      <c r="Q1724" s="26">
        <f>IF(A1724="","",IF(A1724="عهدة",IF(N(F1724)=0,"⚠ أدخل قيمة العهدة",IF(P1724&lt;0,"⛔ عجز / زيادة مصروفات "&amp;TEXT(-P1724,"#,##0"),IF(COUNTIFS($B$8:$B$5007,B1724,$A$8:$A$5007,"مصروف",$I$8:$I$5007,"&lt;&gt;مرفوض",$K$8:$K$5007,"&lt;&gt;نعم")&gt;0,"⚠ "&amp;COUNTIFS($B$8:$B$5007,B1724,$A$8:$A$5007,"مصروف",$I$8:$I$5007,"&lt;&gt;مرفوض",$K$8:$K$5007,"&lt;&gt;نعم")&amp;" مصروف غير مسوى",IF(L1724="تمت التسوية",IF(P1724=0,"✔ متوازنة وتمت التسوية","✔ تمت التسوية – متبقي "&amp;TEXT(P1724,"#,##0")),IF(P1724&gt;0,"متبقي "&amp;TEXT(P1724,"#,##0"),"✔ متوازنة"))))),IF(R1724=0,"⚠ أضف سطر عهدة أولًا",IF(OR(C1724="",N(G1724)=0),"⚠ أكمل التاريخ والقيمة",IF(S1724="","⚠ التاريخ خارج السنة المالية",IF(H1724="","⚠ اختر بند الموازنة",IF(I1724="مرفوض","✖ مرفوض من المدير",IF(I1724&lt;&gt;"موافق","⏳ بانتظار موافقة المدير",IF(K1724&lt;&gt;"نعم","⚠ غير مسوى مع الحسابات","✔ معتمد ومسوى")))))))))</f>
        <v/>
      </c>
      <c r="R1724">
        <f>N(R1723)+IF(A1724="عهدة",1,0)</f>
        <v/>
      </c>
      <c r="S1724">
        <f>IF(C1724="","",IF(AND(C1724&gt;=DATE(2026,9,1),C1724&lt;=DATE(2027,8,31)),(YEAR(C1724)-2026)*12+MONTH(C1724)-8,""))</f>
        <v/>
      </c>
      <c r="T1724">
        <f>IF(AND(A1724="مصروف",R1724&gt;0,I1724="موافق",S1724&lt;&gt;"",H1724&lt;&gt;""),N(G1724),0)</f>
        <v/>
      </c>
    </row>
    <row r="1725">
      <c r="A1725" s="19" t="n"/>
      <c r="B1725" s="20">
        <f>IF(A1725="","",IF(R1725=0,"⚠ أضف سطر عهدة أولًا","DMT-"&amp;TEXT(R1725,"000")))</f>
        <v/>
      </c>
      <c r="C1725" s="21" t="n"/>
      <c r="D1725" s="20">
        <f>IF(C1725="","",IF(S1725="","خارج السنة المالية",INDEX(القوائم!$D$2:$D$13,S1725)))</f>
        <v/>
      </c>
      <c r="E1725" s="22" t="n"/>
      <c r="F1725" s="23" t="n"/>
      <c r="G1725" s="23" t="n"/>
      <c r="H1725" s="22" t="n"/>
      <c r="I1725" s="19" t="n"/>
      <c r="J1725" s="21" t="n"/>
      <c r="K1725" s="19" t="n"/>
      <c r="L1725" s="19" t="n"/>
      <c r="M1725" s="21" t="n"/>
      <c r="N1725" s="22" t="n"/>
      <c r="O1725" s="24">
        <f>IF(A1725&lt;&gt;"عهدة","",SUMIFS($G$8:$G$5007,$B$8:$B$5007,B1725,$A$8:$A$5007,"مصروف",$I$8:$I$5007,"&lt;&gt;مرفوض"))</f>
        <v/>
      </c>
      <c r="P1725" s="25">
        <f>IF(A1725&lt;&gt;"عهدة","",N(F1725)-O1725)</f>
        <v/>
      </c>
      <c r="Q1725" s="26">
        <f>IF(A1725="","",IF(A1725="عهدة",IF(N(F1725)=0,"⚠ أدخل قيمة العهدة",IF(P1725&lt;0,"⛔ عجز / زيادة مصروفات "&amp;TEXT(-P1725,"#,##0"),IF(COUNTIFS($B$8:$B$5007,B1725,$A$8:$A$5007,"مصروف",$I$8:$I$5007,"&lt;&gt;مرفوض",$K$8:$K$5007,"&lt;&gt;نعم")&gt;0,"⚠ "&amp;COUNTIFS($B$8:$B$5007,B1725,$A$8:$A$5007,"مصروف",$I$8:$I$5007,"&lt;&gt;مرفوض",$K$8:$K$5007,"&lt;&gt;نعم")&amp;" مصروف غير مسوى",IF(L1725="تمت التسوية",IF(P1725=0,"✔ متوازنة وتمت التسوية","✔ تمت التسوية – متبقي "&amp;TEXT(P1725,"#,##0")),IF(P1725&gt;0,"متبقي "&amp;TEXT(P1725,"#,##0"),"✔ متوازنة"))))),IF(R1725=0,"⚠ أضف سطر عهدة أولًا",IF(OR(C1725="",N(G1725)=0),"⚠ أكمل التاريخ والقيمة",IF(S1725="","⚠ التاريخ خارج السنة المالية",IF(H1725="","⚠ اختر بند الموازنة",IF(I1725="مرفوض","✖ مرفوض من المدير",IF(I1725&lt;&gt;"موافق","⏳ بانتظار موافقة المدير",IF(K1725&lt;&gt;"نعم","⚠ غير مسوى مع الحسابات","✔ معتمد ومسوى")))))))))</f>
        <v/>
      </c>
      <c r="R1725">
        <f>N(R1724)+IF(A1725="عهدة",1,0)</f>
        <v/>
      </c>
      <c r="S1725">
        <f>IF(C1725="","",IF(AND(C1725&gt;=DATE(2026,9,1),C1725&lt;=DATE(2027,8,31)),(YEAR(C1725)-2026)*12+MONTH(C1725)-8,""))</f>
        <v/>
      </c>
      <c r="T1725">
        <f>IF(AND(A1725="مصروف",R1725&gt;0,I1725="موافق",S1725&lt;&gt;"",H1725&lt;&gt;""),N(G1725),0)</f>
        <v/>
      </c>
    </row>
    <row r="1726">
      <c r="A1726" s="19" t="n"/>
      <c r="B1726" s="20">
        <f>IF(A1726="","",IF(R1726=0,"⚠ أضف سطر عهدة أولًا","DMT-"&amp;TEXT(R1726,"000")))</f>
        <v/>
      </c>
      <c r="C1726" s="21" t="n"/>
      <c r="D1726" s="20">
        <f>IF(C1726="","",IF(S1726="","خارج السنة المالية",INDEX(القوائم!$D$2:$D$13,S1726)))</f>
        <v/>
      </c>
      <c r="E1726" s="22" t="n"/>
      <c r="F1726" s="23" t="n"/>
      <c r="G1726" s="23" t="n"/>
      <c r="H1726" s="22" t="n"/>
      <c r="I1726" s="19" t="n"/>
      <c r="J1726" s="21" t="n"/>
      <c r="K1726" s="19" t="n"/>
      <c r="L1726" s="19" t="n"/>
      <c r="M1726" s="21" t="n"/>
      <c r="N1726" s="22" t="n"/>
      <c r="O1726" s="24">
        <f>IF(A1726&lt;&gt;"عهدة","",SUMIFS($G$8:$G$5007,$B$8:$B$5007,B1726,$A$8:$A$5007,"مصروف",$I$8:$I$5007,"&lt;&gt;مرفوض"))</f>
        <v/>
      </c>
      <c r="P1726" s="25">
        <f>IF(A1726&lt;&gt;"عهدة","",N(F1726)-O1726)</f>
        <v/>
      </c>
      <c r="Q1726" s="26">
        <f>IF(A1726="","",IF(A1726="عهدة",IF(N(F1726)=0,"⚠ أدخل قيمة العهدة",IF(P1726&lt;0,"⛔ عجز / زيادة مصروفات "&amp;TEXT(-P1726,"#,##0"),IF(COUNTIFS($B$8:$B$5007,B1726,$A$8:$A$5007,"مصروف",$I$8:$I$5007,"&lt;&gt;مرفوض",$K$8:$K$5007,"&lt;&gt;نعم")&gt;0,"⚠ "&amp;COUNTIFS($B$8:$B$5007,B1726,$A$8:$A$5007,"مصروف",$I$8:$I$5007,"&lt;&gt;مرفوض",$K$8:$K$5007,"&lt;&gt;نعم")&amp;" مصروف غير مسوى",IF(L1726="تمت التسوية",IF(P1726=0,"✔ متوازنة وتمت التسوية","✔ تمت التسوية – متبقي "&amp;TEXT(P1726,"#,##0")),IF(P1726&gt;0,"متبقي "&amp;TEXT(P1726,"#,##0"),"✔ متوازنة"))))),IF(R1726=0,"⚠ أضف سطر عهدة أولًا",IF(OR(C1726="",N(G1726)=0),"⚠ أكمل التاريخ والقيمة",IF(S1726="","⚠ التاريخ خارج السنة المالية",IF(H1726="","⚠ اختر بند الموازنة",IF(I1726="مرفوض","✖ مرفوض من المدير",IF(I1726&lt;&gt;"موافق","⏳ بانتظار موافقة المدير",IF(K1726&lt;&gt;"نعم","⚠ غير مسوى مع الحسابات","✔ معتمد ومسوى")))))))))</f>
        <v/>
      </c>
      <c r="R1726">
        <f>N(R1725)+IF(A1726="عهدة",1,0)</f>
        <v/>
      </c>
      <c r="S1726">
        <f>IF(C1726="","",IF(AND(C1726&gt;=DATE(2026,9,1),C1726&lt;=DATE(2027,8,31)),(YEAR(C1726)-2026)*12+MONTH(C1726)-8,""))</f>
        <v/>
      </c>
      <c r="T1726">
        <f>IF(AND(A1726="مصروف",R1726&gt;0,I1726="موافق",S1726&lt;&gt;"",H1726&lt;&gt;""),N(G1726),0)</f>
        <v/>
      </c>
    </row>
    <row r="1727">
      <c r="A1727" s="19" t="n"/>
      <c r="B1727" s="20">
        <f>IF(A1727="","",IF(R1727=0,"⚠ أضف سطر عهدة أولًا","DMT-"&amp;TEXT(R1727,"000")))</f>
        <v/>
      </c>
      <c r="C1727" s="21" t="n"/>
      <c r="D1727" s="20">
        <f>IF(C1727="","",IF(S1727="","خارج السنة المالية",INDEX(القوائم!$D$2:$D$13,S1727)))</f>
        <v/>
      </c>
      <c r="E1727" s="22" t="n"/>
      <c r="F1727" s="23" t="n"/>
      <c r="G1727" s="23" t="n"/>
      <c r="H1727" s="22" t="n"/>
      <c r="I1727" s="19" t="n"/>
      <c r="J1727" s="21" t="n"/>
      <c r="K1727" s="19" t="n"/>
      <c r="L1727" s="19" t="n"/>
      <c r="M1727" s="21" t="n"/>
      <c r="N1727" s="22" t="n"/>
      <c r="O1727" s="24">
        <f>IF(A1727&lt;&gt;"عهدة","",SUMIFS($G$8:$G$5007,$B$8:$B$5007,B1727,$A$8:$A$5007,"مصروف",$I$8:$I$5007,"&lt;&gt;مرفوض"))</f>
        <v/>
      </c>
      <c r="P1727" s="25">
        <f>IF(A1727&lt;&gt;"عهدة","",N(F1727)-O1727)</f>
        <v/>
      </c>
      <c r="Q1727" s="26">
        <f>IF(A1727="","",IF(A1727="عهدة",IF(N(F1727)=0,"⚠ أدخل قيمة العهدة",IF(P1727&lt;0,"⛔ عجز / زيادة مصروفات "&amp;TEXT(-P1727,"#,##0"),IF(COUNTIFS($B$8:$B$5007,B1727,$A$8:$A$5007,"مصروف",$I$8:$I$5007,"&lt;&gt;مرفوض",$K$8:$K$5007,"&lt;&gt;نعم")&gt;0,"⚠ "&amp;COUNTIFS($B$8:$B$5007,B1727,$A$8:$A$5007,"مصروف",$I$8:$I$5007,"&lt;&gt;مرفوض",$K$8:$K$5007,"&lt;&gt;نعم")&amp;" مصروف غير مسوى",IF(L1727="تمت التسوية",IF(P1727=0,"✔ متوازنة وتمت التسوية","✔ تمت التسوية – متبقي "&amp;TEXT(P1727,"#,##0")),IF(P1727&gt;0,"متبقي "&amp;TEXT(P1727,"#,##0"),"✔ متوازنة"))))),IF(R1727=0,"⚠ أضف سطر عهدة أولًا",IF(OR(C1727="",N(G1727)=0),"⚠ أكمل التاريخ والقيمة",IF(S1727="","⚠ التاريخ خارج السنة المالية",IF(H1727="","⚠ اختر بند الموازنة",IF(I1727="مرفوض","✖ مرفوض من المدير",IF(I1727&lt;&gt;"موافق","⏳ بانتظار موافقة المدير",IF(K1727&lt;&gt;"نعم","⚠ غير مسوى مع الحسابات","✔ معتمد ومسوى")))))))))</f>
        <v/>
      </c>
      <c r="R1727">
        <f>N(R1726)+IF(A1727="عهدة",1,0)</f>
        <v/>
      </c>
      <c r="S1727">
        <f>IF(C1727="","",IF(AND(C1727&gt;=DATE(2026,9,1),C1727&lt;=DATE(2027,8,31)),(YEAR(C1727)-2026)*12+MONTH(C1727)-8,""))</f>
        <v/>
      </c>
      <c r="T1727">
        <f>IF(AND(A1727="مصروف",R1727&gt;0,I1727="موافق",S1727&lt;&gt;"",H1727&lt;&gt;""),N(G1727),0)</f>
        <v/>
      </c>
    </row>
    <row r="1728">
      <c r="A1728" s="19" t="n"/>
      <c r="B1728" s="20">
        <f>IF(A1728="","",IF(R1728=0,"⚠ أضف سطر عهدة أولًا","DMT-"&amp;TEXT(R1728,"000")))</f>
        <v/>
      </c>
      <c r="C1728" s="21" t="n"/>
      <c r="D1728" s="20">
        <f>IF(C1728="","",IF(S1728="","خارج السنة المالية",INDEX(القوائم!$D$2:$D$13,S1728)))</f>
        <v/>
      </c>
      <c r="E1728" s="22" t="n"/>
      <c r="F1728" s="23" t="n"/>
      <c r="G1728" s="23" t="n"/>
      <c r="H1728" s="22" t="n"/>
      <c r="I1728" s="19" t="n"/>
      <c r="J1728" s="21" t="n"/>
      <c r="K1728" s="19" t="n"/>
      <c r="L1728" s="19" t="n"/>
      <c r="M1728" s="21" t="n"/>
      <c r="N1728" s="22" t="n"/>
      <c r="O1728" s="24">
        <f>IF(A1728&lt;&gt;"عهدة","",SUMIFS($G$8:$G$5007,$B$8:$B$5007,B1728,$A$8:$A$5007,"مصروف",$I$8:$I$5007,"&lt;&gt;مرفوض"))</f>
        <v/>
      </c>
      <c r="P1728" s="25">
        <f>IF(A1728&lt;&gt;"عهدة","",N(F1728)-O1728)</f>
        <v/>
      </c>
      <c r="Q1728" s="26">
        <f>IF(A1728="","",IF(A1728="عهدة",IF(N(F1728)=0,"⚠ أدخل قيمة العهدة",IF(P1728&lt;0,"⛔ عجز / زيادة مصروفات "&amp;TEXT(-P1728,"#,##0"),IF(COUNTIFS($B$8:$B$5007,B1728,$A$8:$A$5007,"مصروف",$I$8:$I$5007,"&lt;&gt;مرفوض",$K$8:$K$5007,"&lt;&gt;نعم")&gt;0,"⚠ "&amp;COUNTIFS($B$8:$B$5007,B1728,$A$8:$A$5007,"مصروف",$I$8:$I$5007,"&lt;&gt;مرفوض",$K$8:$K$5007,"&lt;&gt;نعم")&amp;" مصروف غير مسوى",IF(L1728="تمت التسوية",IF(P1728=0,"✔ متوازنة وتمت التسوية","✔ تمت التسوية – متبقي "&amp;TEXT(P1728,"#,##0")),IF(P1728&gt;0,"متبقي "&amp;TEXT(P1728,"#,##0"),"✔ متوازنة"))))),IF(R1728=0,"⚠ أضف سطر عهدة أولًا",IF(OR(C1728="",N(G1728)=0),"⚠ أكمل التاريخ والقيمة",IF(S1728="","⚠ التاريخ خارج السنة المالية",IF(H1728="","⚠ اختر بند الموازنة",IF(I1728="مرفوض","✖ مرفوض من المدير",IF(I1728&lt;&gt;"موافق","⏳ بانتظار موافقة المدير",IF(K1728&lt;&gt;"نعم","⚠ غير مسوى مع الحسابات","✔ معتمد ومسوى")))))))))</f>
        <v/>
      </c>
      <c r="R1728">
        <f>N(R1727)+IF(A1728="عهدة",1,0)</f>
        <v/>
      </c>
      <c r="S1728">
        <f>IF(C1728="","",IF(AND(C1728&gt;=DATE(2026,9,1),C1728&lt;=DATE(2027,8,31)),(YEAR(C1728)-2026)*12+MONTH(C1728)-8,""))</f>
        <v/>
      </c>
      <c r="T1728">
        <f>IF(AND(A1728="مصروف",R1728&gt;0,I1728="موافق",S1728&lt;&gt;"",H1728&lt;&gt;""),N(G1728),0)</f>
        <v/>
      </c>
    </row>
    <row r="1729">
      <c r="A1729" s="19" t="n"/>
      <c r="B1729" s="20">
        <f>IF(A1729="","",IF(R1729=0,"⚠ أضف سطر عهدة أولًا","DMT-"&amp;TEXT(R1729,"000")))</f>
        <v/>
      </c>
      <c r="C1729" s="21" t="n"/>
      <c r="D1729" s="20">
        <f>IF(C1729="","",IF(S1729="","خارج السنة المالية",INDEX(القوائم!$D$2:$D$13,S1729)))</f>
        <v/>
      </c>
      <c r="E1729" s="22" t="n"/>
      <c r="F1729" s="23" t="n"/>
      <c r="G1729" s="23" t="n"/>
      <c r="H1729" s="22" t="n"/>
      <c r="I1729" s="19" t="n"/>
      <c r="J1729" s="21" t="n"/>
      <c r="K1729" s="19" t="n"/>
      <c r="L1729" s="19" t="n"/>
      <c r="M1729" s="21" t="n"/>
      <c r="N1729" s="22" t="n"/>
      <c r="O1729" s="24">
        <f>IF(A1729&lt;&gt;"عهدة","",SUMIFS($G$8:$G$5007,$B$8:$B$5007,B1729,$A$8:$A$5007,"مصروف",$I$8:$I$5007,"&lt;&gt;مرفوض"))</f>
        <v/>
      </c>
      <c r="P1729" s="25">
        <f>IF(A1729&lt;&gt;"عهدة","",N(F1729)-O1729)</f>
        <v/>
      </c>
      <c r="Q1729" s="26">
        <f>IF(A1729="","",IF(A1729="عهدة",IF(N(F1729)=0,"⚠ أدخل قيمة العهدة",IF(P1729&lt;0,"⛔ عجز / زيادة مصروفات "&amp;TEXT(-P1729,"#,##0"),IF(COUNTIFS($B$8:$B$5007,B1729,$A$8:$A$5007,"مصروف",$I$8:$I$5007,"&lt;&gt;مرفوض",$K$8:$K$5007,"&lt;&gt;نعم")&gt;0,"⚠ "&amp;COUNTIFS($B$8:$B$5007,B1729,$A$8:$A$5007,"مصروف",$I$8:$I$5007,"&lt;&gt;مرفوض",$K$8:$K$5007,"&lt;&gt;نعم")&amp;" مصروف غير مسوى",IF(L1729="تمت التسوية",IF(P1729=0,"✔ متوازنة وتمت التسوية","✔ تمت التسوية – متبقي "&amp;TEXT(P1729,"#,##0")),IF(P1729&gt;0,"متبقي "&amp;TEXT(P1729,"#,##0"),"✔ متوازنة"))))),IF(R1729=0,"⚠ أضف سطر عهدة أولًا",IF(OR(C1729="",N(G1729)=0),"⚠ أكمل التاريخ والقيمة",IF(S1729="","⚠ التاريخ خارج السنة المالية",IF(H1729="","⚠ اختر بند الموازنة",IF(I1729="مرفوض","✖ مرفوض من المدير",IF(I1729&lt;&gt;"موافق","⏳ بانتظار موافقة المدير",IF(K1729&lt;&gt;"نعم","⚠ غير مسوى مع الحسابات","✔ معتمد ومسوى")))))))))</f>
        <v/>
      </c>
      <c r="R1729">
        <f>N(R1728)+IF(A1729="عهدة",1,0)</f>
        <v/>
      </c>
      <c r="S1729">
        <f>IF(C1729="","",IF(AND(C1729&gt;=DATE(2026,9,1),C1729&lt;=DATE(2027,8,31)),(YEAR(C1729)-2026)*12+MONTH(C1729)-8,""))</f>
        <v/>
      </c>
      <c r="T1729">
        <f>IF(AND(A1729="مصروف",R1729&gt;0,I1729="موافق",S1729&lt;&gt;"",H1729&lt;&gt;""),N(G1729),0)</f>
        <v/>
      </c>
    </row>
    <row r="1730">
      <c r="A1730" s="19" t="n"/>
      <c r="B1730" s="20">
        <f>IF(A1730="","",IF(R1730=0,"⚠ أضف سطر عهدة أولًا","DMT-"&amp;TEXT(R1730,"000")))</f>
        <v/>
      </c>
      <c r="C1730" s="21" t="n"/>
      <c r="D1730" s="20">
        <f>IF(C1730="","",IF(S1730="","خارج السنة المالية",INDEX(القوائم!$D$2:$D$13,S1730)))</f>
        <v/>
      </c>
      <c r="E1730" s="22" t="n"/>
      <c r="F1730" s="23" t="n"/>
      <c r="G1730" s="23" t="n"/>
      <c r="H1730" s="22" t="n"/>
      <c r="I1730" s="19" t="n"/>
      <c r="J1730" s="21" t="n"/>
      <c r="K1730" s="19" t="n"/>
      <c r="L1730" s="19" t="n"/>
      <c r="M1730" s="21" t="n"/>
      <c r="N1730" s="22" t="n"/>
      <c r="O1730" s="24">
        <f>IF(A1730&lt;&gt;"عهدة","",SUMIFS($G$8:$G$5007,$B$8:$B$5007,B1730,$A$8:$A$5007,"مصروف",$I$8:$I$5007,"&lt;&gt;مرفوض"))</f>
        <v/>
      </c>
      <c r="P1730" s="25">
        <f>IF(A1730&lt;&gt;"عهدة","",N(F1730)-O1730)</f>
        <v/>
      </c>
      <c r="Q1730" s="26">
        <f>IF(A1730="","",IF(A1730="عهدة",IF(N(F1730)=0,"⚠ أدخل قيمة العهدة",IF(P1730&lt;0,"⛔ عجز / زيادة مصروفات "&amp;TEXT(-P1730,"#,##0"),IF(COUNTIFS($B$8:$B$5007,B1730,$A$8:$A$5007,"مصروف",$I$8:$I$5007,"&lt;&gt;مرفوض",$K$8:$K$5007,"&lt;&gt;نعم")&gt;0,"⚠ "&amp;COUNTIFS($B$8:$B$5007,B1730,$A$8:$A$5007,"مصروف",$I$8:$I$5007,"&lt;&gt;مرفوض",$K$8:$K$5007,"&lt;&gt;نعم")&amp;" مصروف غير مسوى",IF(L1730="تمت التسوية",IF(P1730=0,"✔ متوازنة وتمت التسوية","✔ تمت التسوية – متبقي "&amp;TEXT(P1730,"#,##0")),IF(P1730&gt;0,"متبقي "&amp;TEXT(P1730,"#,##0"),"✔ متوازنة"))))),IF(R1730=0,"⚠ أضف سطر عهدة أولًا",IF(OR(C1730="",N(G1730)=0),"⚠ أكمل التاريخ والقيمة",IF(S1730="","⚠ التاريخ خارج السنة المالية",IF(H1730="","⚠ اختر بند الموازنة",IF(I1730="مرفوض","✖ مرفوض من المدير",IF(I1730&lt;&gt;"موافق","⏳ بانتظار موافقة المدير",IF(K1730&lt;&gt;"نعم","⚠ غير مسوى مع الحسابات","✔ معتمد ومسوى")))))))))</f>
        <v/>
      </c>
      <c r="R1730">
        <f>N(R1729)+IF(A1730="عهدة",1,0)</f>
        <v/>
      </c>
      <c r="S1730">
        <f>IF(C1730="","",IF(AND(C1730&gt;=DATE(2026,9,1),C1730&lt;=DATE(2027,8,31)),(YEAR(C1730)-2026)*12+MONTH(C1730)-8,""))</f>
        <v/>
      </c>
      <c r="T1730">
        <f>IF(AND(A1730="مصروف",R1730&gt;0,I1730="موافق",S1730&lt;&gt;"",H1730&lt;&gt;""),N(G1730),0)</f>
        <v/>
      </c>
    </row>
    <row r="1731">
      <c r="A1731" s="19" t="n"/>
      <c r="B1731" s="20">
        <f>IF(A1731="","",IF(R1731=0,"⚠ أضف سطر عهدة أولًا","DMT-"&amp;TEXT(R1731,"000")))</f>
        <v/>
      </c>
      <c r="C1731" s="21" t="n"/>
      <c r="D1731" s="20">
        <f>IF(C1731="","",IF(S1731="","خارج السنة المالية",INDEX(القوائم!$D$2:$D$13,S1731)))</f>
        <v/>
      </c>
      <c r="E1731" s="22" t="n"/>
      <c r="F1731" s="23" t="n"/>
      <c r="G1731" s="23" t="n"/>
      <c r="H1731" s="22" t="n"/>
      <c r="I1731" s="19" t="n"/>
      <c r="J1731" s="21" t="n"/>
      <c r="K1731" s="19" t="n"/>
      <c r="L1731" s="19" t="n"/>
      <c r="M1731" s="21" t="n"/>
      <c r="N1731" s="22" t="n"/>
      <c r="O1731" s="24">
        <f>IF(A1731&lt;&gt;"عهدة","",SUMIFS($G$8:$G$5007,$B$8:$B$5007,B1731,$A$8:$A$5007,"مصروف",$I$8:$I$5007,"&lt;&gt;مرفوض"))</f>
        <v/>
      </c>
      <c r="P1731" s="25">
        <f>IF(A1731&lt;&gt;"عهدة","",N(F1731)-O1731)</f>
        <v/>
      </c>
      <c r="Q1731" s="26">
        <f>IF(A1731="","",IF(A1731="عهدة",IF(N(F1731)=0,"⚠ أدخل قيمة العهدة",IF(P1731&lt;0,"⛔ عجز / زيادة مصروفات "&amp;TEXT(-P1731,"#,##0"),IF(COUNTIFS($B$8:$B$5007,B1731,$A$8:$A$5007,"مصروف",$I$8:$I$5007,"&lt;&gt;مرفوض",$K$8:$K$5007,"&lt;&gt;نعم")&gt;0,"⚠ "&amp;COUNTIFS($B$8:$B$5007,B1731,$A$8:$A$5007,"مصروف",$I$8:$I$5007,"&lt;&gt;مرفوض",$K$8:$K$5007,"&lt;&gt;نعم")&amp;" مصروف غير مسوى",IF(L1731="تمت التسوية",IF(P1731=0,"✔ متوازنة وتمت التسوية","✔ تمت التسوية – متبقي "&amp;TEXT(P1731,"#,##0")),IF(P1731&gt;0,"متبقي "&amp;TEXT(P1731,"#,##0"),"✔ متوازنة"))))),IF(R1731=0,"⚠ أضف سطر عهدة أولًا",IF(OR(C1731="",N(G1731)=0),"⚠ أكمل التاريخ والقيمة",IF(S1731="","⚠ التاريخ خارج السنة المالية",IF(H1731="","⚠ اختر بند الموازنة",IF(I1731="مرفوض","✖ مرفوض من المدير",IF(I1731&lt;&gt;"موافق","⏳ بانتظار موافقة المدير",IF(K1731&lt;&gt;"نعم","⚠ غير مسوى مع الحسابات","✔ معتمد ومسوى")))))))))</f>
        <v/>
      </c>
      <c r="R1731">
        <f>N(R1730)+IF(A1731="عهدة",1,0)</f>
        <v/>
      </c>
      <c r="S1731">
        <f>IF(C1731="","",IF(AND(C1731&gt;=DATE(2026,9,1),C1731&lt;=DATE(2027,8,31)),(YEAR(C1731)-2026)*12+MONTH(C1731)-8,""))</f>
        <v/>
      </c>
      <c r="T1731">
        <f>IF(AND(A1731="مصروف",R1731&gt;0,I1731="موافق",S1731&lt;&gt;"",H1731&lt;&gt;""),N(G1731),0)</f>
        <v/>
      </c>
    </row>
    <row r="1732">
      <c r="A1732" s="19" t="n"/>
      <c r="B1732" s="20">
        <f>IF(A1732="","",IF(R1732=0,"⚠ أضف سطر عهدة أولًا","DMT-"&amp;TEXT(R1732,"000")))</f>
        <v/>
      </c>
      <c r="C1732" s="21" t="n"/>
      <c r="D1732" s="20">
        <f>IF(C1732="","",IF(S1732="","خارج السنة المالية",INDEX(القوائم!$D$2:$D$13,S1732)))</f>
        <v/>
      </c>
      <c r="E1732" s="22" t="n"/>
      <c r="F1732" s="23" t="n"/>
      <c r="G1732" s="23" t="n"/>
      <c r="H1732" s="22" t="n"/>
      <c r="I1732" s="19" t="n"/>
      <c r="J1732" s="21" t="n"/>
      <c r="K1732" s="19" t="n"/>
      <c r="L1732" s="19" t="n"/>
      <c r="M1732" s="21" t="n"/>
      <c r="N1732" s="22" t="n"/>
      <c r="O1732" s="24">
        <f>IF(A1732&lt;&gt;"عهدة","",SUMIFS($G$8:$G$5007,$B$8:$B$5007,B1732,$A$8:$A$5007,"مصروف",$I$8:$I$5007,"&lt;&gt;مرفوض"))</f>
        <v/>
      </c>
      <c r="P1732" s="25">
        <f>IF(A1732&lt;&gt;"عهدة","",N(F1732)-O1732)</f>
        <v/>
      </c>
      <c r="Q1732" s="26">
        <f>IF(A1732="","",IF(A1732="عهدة",IF(N(F1732)=0,"⚠ أدخل قيمة العهدة",IF(P1732&lt;0,"⛔ عجز / زيادة مصروفات "&amp;TEXT(-P1732,"#,##0"),IF(COUNTIFS($B$8:$B$5007,B1732,$A$8:$A$5007,"مصروف",$I$8:$I$5007,"&lt;&gt;مرفوض",$K$8:$K$5007,"&lt;&gt;نعم")&gt;0,"⚠ "&amp;COUNTIFS($B$8:$B$5007,B1732,$A$8:$A$5007,"مصروف",$I$8:$I$5007,"&lt;&gt;مرفوض",$K$8:$K$5007,"&lt;&gt;نعم")&amp;" مصروف غير مسوى",IF(L1732="تمت التسوية",IF(P1732=0,"✔ متوازنة وتمت التسوية","✔ تمت التسوية – متبقي "&amp;TEXT(P1732,"#,##0")),IF(P1732&gt;0,"متبقي "&amp;TEXT(P1732,"#,##0"),"✔ متوازنة"))))),IF(R1732=0,"⚠ أضف سطر عهدة أولًا",IF(OR(C1732="",N(G1732)=0),"⚠ أكمل التاريخ والقيمة",IF(S1732="","⚠ التاريخ خارج السنة المالية",IF(H1732="","⚠ اختر بند الموازنة",IF(I1732="مرفوض","✖ مرفوض من المدير",IF(I1732&lt;&gt;"موافق","⏳ بانتظار موافقة المدير",IF(K1732&lt;&gt;"نعم","⚠ غير مسوى مع الحسابات","✔ معتمد ومسوى")))))))))</f>
        <v/>
      </c>
      <c r="R1732">
        <f>N(R1731)+IF(A1732="عهدة",1,0)</f>
        <v/>
      </c>
      <c r="S1732">
        <f>IF(C1732="","",IF(AND(C1732&gt;=DATE(2026,9,1),C1732&lt;=DATE(2027,8,31)),(YEAR(C1732)-2026)*12+MONTH(C1732)-8,""))</f>
        <v/>
      </c>
      <c r="T1732">
        <f>IF(AND(A1732="مصروف",R1732&gt;0,I1732="موافق",S1732&lt;&gt;"",H1732&lt;&gt;""),N(G1732),0)</f>
        <v/>
      </c>
    </row>
    <row r="1733">
      <c r="A1733" s="19" t="n"/>
      <c r="B1733" s="20">
        <f>IF(A1733="","",IF(R1733=0,"⚠ أضف سطر عهدة أولًا","DMT-"&amp;TEXT(R1733,"000")))</f>
        <v/>
      </c>
      <c r="C1733" s="21" t="n"/>
      <c r="D1733" s="20">
        <f>IF(C1733="","",IF(S1733="","خارج السنة المالية",INDEX(القوائم!$D$2:$D$13,S1733)))</f>
        <v/>
      </c>
      <c r="E1733" s="22" t="n"/>
      <c r="F1733" s="23" t="n"/>
      <c r="G1733" s="23" t="n"/>
      <c r="H1733" s="22" t="n"/>
      <c r="I1733" s="19" t="n"/>
      <c r="J1733" s="21" t="n"/>
      <c r="K1733" s="19" t="n"/>
      <c r="L1733" s="19" t="n"/>
      <c r="M1733" s="21" t="n"/>
      <c r="N1733" s="22" t="n"/>
      <c r="O1733" s="24">
        <f>IF(A1733&lt;&gt;"عهدة","",SUMIFS($G$8:$G$5007,$B$8:$B$5007,B1733,$A$8:$A$5007,"مصروف",$I$8:$I$5007,"&lt;&gt;مرفوض"))</f>
        <v/>
      </c>
      <c r="P1733" s="25">
        <f>IF(A1733&lt;&gt;"عهدة","",N(F1733)-O1733)</f>
        <v/>
      </c>
      <c r="Q1733" s="26">
        <f>IF(A1733="","",IF(A1733="عهدة",IF(N(F1733)=0,"⚠ أدخل قيمة العهدة",IF(P1733&lt;0,"⛔ عجز / زيادة مصروفات "&amp;TEXT(-P1733,"#,##0"),IF(COUNTIFS($B$8:$B$5007,B1733,$A$8:$A$5007,"مصروف",$I$8:$I$5007,"&lt;&gt;مرفوض",$K$8:$K$5007,"&lt;&gt;نعم")&gt;0,"⚠ "&amp;COUNTIFS($B$8:$B$5007,B1733,$A$8:$A$5007,"مصروف",$I$8:$I$5007,"&lt;&gt;مرفوض",$K$8:$K$5007,"&lt;&gt;نعم")&amp;" مصروف غير مسوى",IF(L1733="تمت التسوية",IF(P1733=0,"✔ متوازنة وتمت التسوية","✔ تمت التسوية – متبقي "&amp;TEXT(P1733,"#,##0")),IF(P1733&gt;0,"متبقي "&amp;TEXT(P1733,"#,##0"),"✔ متوازنة"))))),IF(R1733=0,"⚠ أضف سطر عهدة أولًا",IF(OR(C1733="",N(G1733)=0),"⚠ أكمل التاريخ والقيمة",IF(S1733="","⚠ التاريخ خارج السنة المالية",IF(H1733="","⚠ اختر بند الموازنة",IF(I1733="مرفوض","✖ مرفوض من المدير",IF(I1733&lt;&gt;"موافق","⏳ بانتظار موافقة المدير",IF(K1733&lt;&gt;"نعم","⚠ غير مسوى مع الحسابات","✔ معتمد ومسوى")))))))))</f>
        <v/>
      </c>
      <c r="R1733">
        <f>N(R1732)+IF(A1733="عهدة",1,0)</f>
        <v/>
      </c>
      <c r="S1733">
        <f>IF(C1733="","",IF(AND(C1733&gt;=DATE(2026,9,1),C1733&lt;=DATE(2027,8,31)),(YEAR(C1733)-2026)*12+MONTH(C1733)-8,""))</f>
        <v/>
      </c>
      <c r="T1733">
        <f>IF(AND(A1733="مصروف",R1733&gt;0,I1733="موافق",S1733&lt;&gt;"",H1733&lt;&gt;""),N(G1733),0)</f>
        <v/>
      </c>
    </row>
    <row r="1734">
      <c r="A1734" s="19" t="n"/>
      <c r="B1734" s="20">
        <f>IF(A1734="","",IF(R1734=0,"⚠ أضف سطر عهدة أولًا","DMT-"&amp;TEXT(R1734,"000")))</f>
        <v/>
      </c>
      <c r="C1734" s="21" t="n"/>
      <c r="D1734" s="20">
        <f>IF(C1734="","",IF(S1734="","خارج السنة المالية",INDEX(القوائم!$D$2:$D$13,S1734)))</f>
        <v/>
      </c>
      <c r="E1734" s="22" t="n"/>
      <c r="F1734" s="23" t="n"/>
      <c r="G1734" s="23" t="n"/>
      <c r="H1734" s="22" t="n"/>
      <c r="I1734" s="19" t="n"/>
      <c r="J1734" s="21" t="n"/>
      <c r="K1734" s="19" t="n"/>
      <c r="L1734" s="19" t="n"/>
      <c r="M1734" s="21" t="n"/>
      <c r="N1734" s="22" t="n"/>
      <c r="O1734" s="24">
        <f>IF(A1734&lt;&gt;"عهدة","",SUMIFS($G$8:$G$5007,$B$8:$B$5007,B1734,$A$8:$A$5007,"مصروف",$I$8:$I$5007,"&lt;&gt;مرفوض"))</f>
        <v/>
      </c>
      <c r="P1734" s="25">
        <f>IF(A1734&lt;&gt;"عهدة","",N(F1734)-O1734)</f>
        <v/>
      </c>
      <c r="Q1734" s="26">
        <f>IF(A1734="","",IF(A1734="عهدة",IF(N(F1734)=0,"⚠ أدخل قيمة العهدة",IF(P1734&lt;0,"⛔ عجز / زيادة مصروفات "&amp;TEXT(-P1734,"#,##0"),IF(COUNTIFS($B$8:$B$5007,B1734,$A$8:$A$5007,"مصروف",$I$8:$I$5007,"&lt;&gt;مرفوض",$K$8:$K$5007,"&lt;&gt;نعم")&gt;0,"⚠ "&amp;COUNTIFS($B$8:$B$5007,B1734,$A$8:$A$5007,"مصروف",$I$8:$I$5007,"&lt;&gt;مرفوض",$K$8:$K$5007,"&lt;&gt;نعم")&amp;" مصروف غير مسوى",IF(L1734="تمت التسوية",IF(P1734=0,"✔ متوازنة وتمت التسوية","✔ تمت التسوية – متبقي "&amp;TEXT(P1734,"#,##0")),IF(P1734&gt;0,"متبقي "&amp;TEXT(P1734,"#,##0"),"✔ متوازنة"))))),IF(R1734=0,"⚠ أضف سطر عهدة أولًا",IF(OR(C1734="",N(G1734)=0),"⚠ أكمل التاريخ والقيمة",IF(S1734="","⚠ التاريخ خارج السنة المالية",IF(H1734="","⚠ اختر بند الموازنة",IF(I1734="مرفوض","✖ مرفوض من المدير",IF(I1734&lt;&gt;"موافق","⏳ بانتظار موافقة المدير",IF(K1734&lt;&gt;"نعم","⚠ غير مسوى مع الحسابات","✔ معتمد ومسوى")))))))))</f>
        <v/>
      </c>
      <c r="R1734">
        <f>N(R1733)+IF(A1734="عهدة",1,0)</f>
        <v/>
      </c>
      <c r="S1734">
        <f>IF(C1734="","",IF(AND(C1734&gt;=DATE(2026,9,1),C1734&lt;=DATE(2027,8,31)),(YEAR(C1734)-2026)*12+MONTH(C1734)-8,""))</f>
        <v/>
      </c>
      <c r="T1734">
        <f>IF(AND(A1734="مصروف",R1734&gt;0,I1734="موافق",S1734&lt;&gt;"",H1734&lt;&gt;""),N(G1734),0)</f>
        <v/>
      </c>
    </row>
    <row r="1735">
      <c r="A1735" s="19" t="n"/>
      <c r="B1735" s="20">
        <f>IF(A1735="","",IF(R1735=0,"⚠ أضف سطر عهدة أولًا","DMT-"&amp;TEXT(R1735,"000")))</f>
        <v/>
      </c>
      <c r="C1735" s="21" t="n"/>
      <c r="D1735" s="20">
        <f>IF(C1735="","",IF(S1735="","خارج السنة المالية",INDEX(القوائم!$D$2:$D$13,S1735)))</f>
        <v/>
      </c>
      <c r="E1735" s="22" t="n"/>
      <c r="F1735" s="23" t="n"/>
      <c r="G1735" s="23" t="n"/>
      <c r="H1735" s="22" t="n"/>
      <c r="I1735" s="19" t="n"/>
      <c r="J1735" s="21" t="n"/>
      <c r="K1735" s="19" t="n"/>
      <c r="L1735" s="19" t="n"/>
      <c r="M1735" s="21" t="n"/>
      <c r="N1735" s="22" t="n"/>
      <c r="O1735" s="24">
        <f>IF(A1735&lt;&gt;"عهدة","",SUMIFS($G$8:$G$5007,$B$8:$B$5007,B1735,$A$8:$A$5007,"مصروف",$I$8:$I$5007,"&lt;&gt;مرفوض"))</f>
        <v/>
      </c>
      <c r="P1735" s="25">
        <f>IF(A1735&lt;&gt;"عهدة","",N(F1735)-O1735)</f>
        <v/>
      </c>
      <c r="Q1735" s="26">
        <f>IF(A1735="","",IF(A1735="عهدة",IF(N(F1735)=0,"⚠ أدخل قيمة العهدة",IF(P1735&lt;0,"⛔ عجز / زيادة مصروفات "&amp;TEXT(-P1735,"#,##0"),IF(COUNTIFS($B$8:$B$5007,B1735,$A$8:$A$5007,"مصروف",$I$8:$I$5007,"&lt;&gt;مرفوض",$K$8:$K$5007,"&lt;&gt;نعم")&gt;0,"⚠ "&amp;COUNTIFS($B$8:$B$5007,B1735,$A$8:$A$5007,"مصروف",$I$8:$I$5007,"&lt;&gt;مرفوض",$K$8:$K$5007,"&lt;&gt;نعم")&amp;" مصروف غير مسوى",IF(L1735="تمت التسوية",IF(P1735=0,"✔ متوازنة وتمت التسوية","✔ تمت التسوية – متبقي "&amp;TEXT(P1735,"#,##0")),IF(P1735&gt;0,"متبقي "&amp;TEXT(P1735,"#,##0"),"✔ متوازنة"))))),IF(R1735=0,"⚠ أضف سطر عهدة أولًا",IF(OR(C1735="",N(G1735)=0),"⚠ أكمل التاريخ والقيمة",IF(S1735="","⚠ التاريخ خارج السنة المالية",IF(H1735="","⚠ اختر بند الموازنة",IF(I1735="مرفوض","✖ مرفوض من المدير",IF(I1735&lt;&gt;"موافق","⏳ بانتظار موافقة المدير",IF(K1735&lt;&gt;"نعم","⚠ غير مسوى مع الحسابات","✔ معتمد ومسوى")))))))))</f>
        <v/>
      </c>
      <c r="R1735">
        <f>N(R1734)+IF(A1735="عهدة",1,0)</f>
        <v/>
      </c>
      <c r="S1735">
        <f>IF(C1735="","",IF(AND(C1735&gt;=DATE(2026,9,1),C1735&lt;=DATE(2027,8,31)),(YEAR(C1735)-2026)*12+MONTH(C1735)-8,""))</f>
        <v/>
      </c>
      <c r="T1735">
        <f>IF(AND(A1735="مصروف",R1735&gt;0,I1735="موافق",S1735&lt;&gt;"",H1735&lt;&gt;""),N(G1735),0)</f>
        <v/>
      </c>
    </row>
    <row r="1736">
      <c r="A1736" s="19" t="n"/>
      <c r="B1736" s="20">
        <f>IF(A1736="","",IF(R1736=0,"⚠ أضف سطر عهدة أولًا","DMT-"&amp;TEXT(R1736,"000")))</f>
        <v/>
      </c>
      <c r="C1736" s="21" t="n"/>
      <c r="D1736" s="20">
        <f>IF(C1736="","",IF(S1736="","خارج السنة المالية",INDEX(القوائم!$D$2:$D$13,S1736)))</f>
        <v/>
      </c>
      <c r="E1736" s="22" t="n"/>
      <c r="F1736" s="23" t="n"/>
      <c r="G1736" s="23" t="n"/>
      <c r="H1736" s="22" t="n"/>
      <c r="I1736" s="19" t="n"/>
      <c r="J1736" s="21" t="n"/>
      <c r="K1736" s="19" t="n"/>
      <c r="L1736" s="19" t="n"/>
      <c r="M1736" s="21" t="n"/>
      <c r="N1736" s="22" t="n"/>
      <c r="O1736" s="24">
        <f>IF(A1736&lt;&gt;"عهدة","",SUMIFS($G$8:$G$5007,$B$8:$B$5007,B1736,$A$8:$A$5007,"مصروف",$I$8:$I$5007,"&lt;&gt;مرفوض"))</f>
        <v/>
      </c>
      <c r="P1736" s="25">
        <f>IF(A1736&lt;&gt;"عهدة","",N(F1736)-O1736)</f>
        <v/>
      </c>
      <c r="Q1736" s="26">
        <f>IF(A1736="","",IF(A1736="عهدة",IF(N(F1736)=0,"⚠ أدخل قيمة العهدة",IF(P1736&lt;0,"⛔ عجز / زيادة مصروفات "&amp;TEXT(-P1736,"#,##0"),IF(COUNTIFS($B$8:$B$5007,B1736,$A$8:$A$5007,"مصروف",$I$8:$I$5007,"&lt;&gt;مرفوض",$K$8:$K$5007,"&lt;&gt;نعم")&gt;0,"⚠ "&amp;COUNTIFS($B$8:$B$5007,B1736,$A$8:$A$5007,"مصروف",$I$8:$I$5007,"&lt;&gt;مرفوض",$K$8:$K$5007,"&lt;&gt;نعم")&amp;" مصروف غير مسوى",IF(L1736="تمت التسوية",IF(P1736=0,"✔ متوازنة وتمت التسوية","✔ تمت التسوية – متبقي "&amp;TEXT(P1736,"#,##0")),IF(P1736&gt;0,"متبقي "&amp;TEXT(P1736,"#,##0"),"✔ متوازنة"))))),IF(R1736=0,"⚠ أضف سطر عهدة أولًا",IF(OR(C1736="",N(G1736)=0),"⚠ أكمل التاريخ والقيمة",IF(S1736="","⚠ التاريخ خارج السنة المالية",IF(H1736="","⚠ اختر بند الموازنة",IF(I1736="مرفوض","✖ مرفوض من المدير",IF(I1736&lt;&gt;"موافق","⏳ بانتظار موافقة المدير",IF(K1736&lt;&gt;"نعم","⚠ غير مسوى مع الحسابات","✔ معتمد ومسوى")))))))))</f>
        <v/>
      </c>
      <c r="R1736">
        <f>N(R1735)+IF(A1736="عهدة",1,0)</f>
        <v/>
      </c>
      <c r="S1736">
        <f>IF(C1736="","",IF(AND(C1736&gt;=DATE(2026,9,1),C1736&lt;=DATE(2027,8,31)),(YEAR(C1736)-2026)*12+MONTH(C1736)-8,""))</f>
        <v/>
      </c>
      <c r="T1736">
        <f>IF(AND(A1736="مصروف",R1736&gt;0,I1736="موافق",S1736&lt;&gt;"",H1736&lt;&gt;""),N(G1736),0)</f>
        <v/>
      </c>
    </row>
    <row r="1737">
      <c r="A1737" s="19" t="n"/>
      <c r="B1737" s="20">
        <f>IF(A1737="","",IF(R1737=0,"⚠ أضف سطر عهدة أولًا","DMT-"&amp;TEXT(R1737,"000")))</f>
        <v/>
      </c>
      <c r="C1737" s="21" t="n"/>
      <c r="D1737" s="20">
        <f>IF(C1737="","",IF(S1737="","خارج السنة المالية",INDEX(القوائم!$D$2:$D$13,S1737)))</f>
        <v/>
      </c>
      <c r="E1737" s="22" t="n"/>
      <c r="F1737" s="23" t="n"/>
      <c r="G1737" s="23" t="n"/>
      <c r="H1737" s="22" t="n"/>
      <c r="I1737" s="19" t="n"/>
      <c r="J1737" s="21" t="n"/>
      <c r="K1737" s="19" t="n"/>
      <c r="L1737" s="19" t="n"/>
      <c r="M1737" s="21" t="n"/>
      <c r="N1737" s="22" t="n"/>
      <c r="O1737" s="24">
        <f>IF(A1737&lt;&gt;"عهدة","",SUMIFS($G$8:$G$5007,$B$8:$B$5007,B1737,$A$8:$A$5007,"مصروف",$I$8:$I$5007,"&lt;&gt;مرفوض"))</f>
        <v/>
      </c>
      <c r="P1737" s="25">
        <f>IF(A1737&lt;&gt;"عهدة","",N(F1737)-O1737)</f>
        <v/>
      </c>
      <c r="Q1737" s="26">
        <f>IF(A1737="","",IF(A1737="عهدة",IF(N(F1737)=0,"⚠ أدخل قيمة العهدة",IF(P1737&lt;0,"⛔ عجز / زيادة مصروفات "&amp;TEXT(-P1737,"#,##0"),IF(COUNTIFS($B$8:$B$5007,B1737,$A$8:$A$5007,"مصروف",$I$8:$I$5007,"&lt;&gt;مرفوض",$K$8:$K$5007,"&lt;&gt;نعم")&gt;0,"⚠ "&amp;COUNTIFS($B$8:$B$5007,B1737,$A$8:$A$5007,"مصروف",$I$8:$I$5007,"&lt;&gt;مرفوض",$K$8:$K$5007,"&lt;&gt;نعم")&amp;" مصروف غير مسوى",IF(L1737="تمت التسوية",IF(P1737=0,"✔ متوازنة وتمت التسوية","✔ تمت التسوية – متبقي "&amp;TEXT(P1737,"#,##0")),IF(P1737&gt;0,"متبقي "&amp;TEXT(P1737,"#,##0"),"✔ متوازنة"))))),IF(R1737=0,"⚠ أضف سطر عهدة أولًا",IF(OR(C1737="",N(G1737)=0),"⚠ أكمل التاريخ والقيمة",IF(S1737="","⚠ التاريخ خارج السنة المالية",IF(H1737="","⚠ اختر بند الموازنة",IF(I1737="مرفوض","✖ مرفوض من المدير",IF(I1737&lt;&gt;"موافق","⏳ بانتظار موافقة المدير",IF(K1737&lt;&gt;"نعم","⚠ غير مسوى مع الحسابات","✔ معتمد ومسوى")))))))))</f>
        <v/>
      </c>
      <c r="R1737">
        <f>N(R1736)+IF(A1737="عهدة",1,0)</f>
        <v/>
      </c>
      <c r="S1737">
        <f>IF(C1737="","",IF(AND(C1737&gt;=DATE(2026,9,1),C1737&lt;=DATE(2027,8,31)),(YEAR(C1737)-2026)*12+MONTH(C1737)-8,""))</f>
        <v/>
      </c>
      <c r="T1737">
        <f>IF(AND(A1737="مصروف",R1737&gt;0,I1737="موافق",S1737&lt;&gt;"",H1737&lt;&gt;""),N(G1737),0)</f>
        <v/>
      </c>
    </row>
    <row r="1738">
      <c r="A1738" s="19" t="n"/>
      <c r="B1738" s="20">
        <f>IF(A1738="","",IF(R1738=0,"⚠ أضف سطر عهدة أولًا","DMT-"&amp;TEXT(R1738,"000")))</f>
        <v/>
      </c>
      <c r="C1738" s="21" t="n"/>
      <c r="D1738" s="20">
        <f>IF(C1738="","",IF(S1738="","خارج السنة المالية",INDEX(القوائم!$D$2:$D$13,S1738)))</f>
        <v/>
      </c>
      <c r="E1738" s="22" t="n"/>
      <c r="F1738" s="23" t="n"/>
      <c r="G1738" s="23" t="n"/>
      <c r="H1738" s="22" t="n"/>
      <c r="I1738" s="19" t="n"/>
      <c r="J1738" s="21" t="n"/>
      <c r="K1738" s="19" t="n"/>
      <c r="L1738" s="19" t="n"/>
      <c r="M1738" s="21" t="n"/>
      <c r="N1738" s="22" t="n"/>
      <c r="O1738" s="24">
        <f>IF(A1738&lt;&gt;"عهدة","",SUMIFS($G$8:$G$5007,$B$8:$B$5007,B1738,$A$8:$A$5007,"مصروف",$I$8:$I$5007,"&lt;&gt;مرفوض"))</f>
        <v/>
      </c>
      <c r="P1738" s="25">
        <f>IF(A1738&lt;&gt;"عهدة","",N(F1738)-O1738)</f>
        <v/>
      </c>
      <c r="Q1738" s="26">
        <f>IF(A1738="","",IF(A1738="عهدة",IF(N(F1738)=0,"⚠ أدخل قيمة العهدة",IF(P1738&lt;0,"⛔ عجز / زيادة مصروفات "&amp;TEXT(-P1738,"#,##0"),IF(COUNTIFS($B$8:$B$5007,B1738,$A$8:$A$5007,"مصروف",$I$8:$I$5007,"&lt;&gt;مرفوض",$K$8:$K$5007,"&lt;&gt;نعم")&gt;0,"⚠ "&amp;COUNTIFS($B$8:$B$5007,B1738,$A$8:$A$5007,"مصروف",$I$8:$I$5007,"&lt;&gt;مرفوض",$K$8:$K$5007,"&lt;&gt;نعم")&amp;" مصروف غير مسوى",IF(L1738="تمت التسوية",IF(P1738=0,"✔ متوازنة وتمت التسوية","✔ تمت التسوية – متبقي "&amp;TEXT(P1738,"#,##0")),IF(P1738&gt;0,"متبقي "&amp;TEXT(P1738,"#,##0"),"✔ متوازنة"))))),IF(R1738=0,"⚠ أضف سطر عهدة أولًا",IF(OR(C1738="",N(G1738)=0),"⚠ أكمل التاريخ والقيمة",IF(S1738="","⚠ التاريخ خارج السنة المالية",IF(H1738="","⚠ اختر بند الموازنة",IF(I1738="مرفوض","✖ مرفوض من المدير",IF(I1738&lt;&gt;"موافق","⏳ بانتظار موافقة المدير",IF(K1738&lt;&gt;"نعم","⚠ غير مسوى مع الحسابات","✔ معتمد ومسوى")))))))))</f>
        <v/>
      </c>
      <c r="R1738">
        <f>N(R1737)+IF(A1738="عهدة",1,0)</f>
        <v/>
      </c>
      <c r="S1738">
        <f>IF(C1738="","",IF(AND(C1738&gt;=DATE(2026,9,1),C1738&lt;=DATE(2027,8,31)),(YEAR(C1738)-2026)*12+MONTH(C1738)-8,""))</f>
        <v/>
      </c>
      <c r="T1738">
        <f>IF(AND(A1738="مصروف",R1738&gt;0,I1738="موافق",S1738&lt;&gt;"",H1738&lt;&gt;""),N(G1738),0)</f>
        <v/>
      </c>
    </row>
    <row r="1739">
      <c r="A1739" s="19" t="n"/>
      <c r="B1739" s="20">
        <f>IF(A1739="","",IF(R1739=0,"⚠ أضف سطر عهدة أولًا","DMT-"&amp;TEXT(R1739,"000")))</f>
        <v/>
      </c>
      <c r="C1739" s="21" t="n"/>
      <c r="D1739" s="20">
        <f>IF(C1739="","",IF(S1739="","خارج السنة المالية",INDEX(القوائم!$D$2:$D$13,S1739)))</f>
        <v/>
      </c>
      <c r="E1739" s="22" t="n"/>
      <c r="F1739" s="23" t="n"/>
      <c r="G1739" s="23" t="n"/>
      <c r="H1739" s="22" t="n"/>
      <c r="I1739" s="19" t="n"/>
      <c r="J1739" s="21" t="n"/>
      <c r="K1739" s="19" t="n"/>
      <c r="L1739" s="19" t="n"/>
      <c r="M1739" s="21" t="n"/>
      <c r="N1739" s="22" t="n"/>
      <c r="O1739" s="24">
        <f>IF(A1739&lt;&gt;"عهدة","",SUMIFS($G$8:$G$5007,$B$8:$B$5007,B1739,$A$8:$A$5007,"مصروف",$I$8:$I$5007,"&lt;&gt;مرفوض"))</f>
        <v/>
      </c>
      <c r="P1739" s="25">
        <f>IF(A1739&lt;&gt;"عهدة","",N(F1739)-O1739)</f>
        <v/>
      </c>
      <c r="Q1739" s="26">
        <f>IF(A1739="","",IF(A1739="عهدة",IF(N(F1739)=0,"⚠ أدخل قيمة العهدة",IF(P1739&lt;0,"⛔ عجز / زيادة مصروفات "&amp;TEXT(-P1739,"#,##0"),IF(COUNTIFS($B$8:$B$5007,B1739,$A$8:$A$5007,"مصروف",$I$8:$I$5007,"&lt;&gt;مرفوض",$K$8:$K$5007,"&lt;&gt;نعم")&gt;0,"⚠ "&amp;COUNTIFS($B$8:$B$5007,B1739,$A$8:$A$5007,"مصروف",$I$8:$I$5007,"&lt;&gt;مرفوض",$K$8:$K$5007,"&lt;&gt;نعم")&amp;" مصروف غير مسوى",IF(L1739="تمت التسوية",IF(P1739=0,"✔ متوازنة وتمت التسوية","✔ تمت التسوية – متبقي "&amp;TEXT(P1739,"#,##0")),IF(P1739&gt;0,"متبقي "&amp;TEXT(P1739,"#,##0"),"✔ متوازنة"))))),IF(R1739=0,"⚠ أضف سطر عهدة أولًا",IF(OR(C1739="",N(G1739)=0),"⚠ أكمل التاريخ والقيمة",IF(S1739="","⚠ التاريخ خارج السنة المالية",IF(H1739="","⚠ اختر بند الموازنة",IF(I1739="مرفوض","✖ مرفوض من المدير",IF(I1739&lt;&gt;"موافق","⏳ بانتظار موافقة المدير",IF(K1739&lt;&gt;"نعم","⚠ غير مسوى مع الحسابات","✔ معتمد ومسوى")))))))))</f>
        <v/>
      </c>
      <c r="R1739">
        <f>N(R1738)+IF(A1739="عهدة",1,0)</f>
        <v/>
      </c>
      <c r="S1739">
        <f>IF(C1739="","",IF(AND(C1739&gt;=DATE(2026,9,1),C1739&lt;=DATE(2027,8,31)),(YEAR(C1739)-2026)*12+MONTH(C1739)-8,""))</f>
        <v/>
      </c>
      <c r="T1739">
        <f>IF(AND(A1739="مصروف",R1739&gt;0,I1739="موافق",S1739&lt;&gt;"",H1739&lt;&gt;""),N(G1739),0)</f>
        <v/>
      </c>
    </row>
    <row r="1740">
      <c r="A1740" s="19" t="n"/>
      <c r="B1740" s="20">
        <f>IF(A1740="","",IF(R1740=0,"⚠ أضف سطر عهدة أولًا","DMT-"&amp;TEXT(R1740,"000")))</f>
        <v/>
      </c>
      <c r="C1740" s="21" t="n"/>
      <c r="D1740" s="20">
        <f>IF(C1740="","",IF(S1740="","خارج السنة المالية",INDEX(القوائم!$D$2:$D$13,S1740)))</f>
        <v/>
      </c>
      <c r="E1740" s="22" t="n"/>
      <c r="F1740" s="23" t="n"/>
      <c r="G1740" s="23" t="n"/>
      <c r="H1740" s="22" t="n"/>
      <c r="I1740" s="19" t="n"/>
      <c r="J1740" s="21" t="n"/>
      <c r="K1740" s="19" t="n"/>
      <c r="L1740" s="19" t="n"/>
      <c r="M1740" s="21" t="n"/>
      <c r="N1740" s="22" t="n"/>
      <c r="O1740" s="24">
        <f>IF(A1740&lt;&gt;"عهدة","",SUMIFS($G$8:$G$5007,$B$8:$B$5007,B1740,$A$8:$A$5007,"مصروف",$I$8:$I$5007,"&lt;&gt;مرفوض"))</f>
        <v/>
      </c>
      <c r="P1740" s="25">
        <f>IF(A1740&lt;&gt;"عهدة","",N(F1740)-O1740)</f>
        <v/>
      </c>
      <c r="Q1740" s="26">
        <f>IF(A1740="","",IF(A1740="عهدة",IF(N(F1740)=0,"⚠ أدخل قيمة العهدة",IF(P1740&lt;0,"⛔ عجز / زيادة مصروفات "&amp;TEXT(-P1740,"#,##0"),IF(COUNTIFS($B$8:$B$5007,B1740,$A$8:$A$5007,"مصروف",$I$8:$I$5007,"&lt;&gt;مرفوض",$K$8:$K$5007,"&lt;&gt;نعم")&gt;0,"⚠ "&amp;COUNTIFS($B$8:$B$5007,B1740,$A$8:$A$5007,"مصروف",$I$8:$I$5007,"&lt;&gt;مرفوض",$K$8:$K$5007,"&lt;&gt;نعم")&amp;" مصروف غير مسوى",IF(L1740="تمت التسوية",IF(P1740=0,"✔ متوازنة وتمت التسوية","✔ تمت التسوية – متبقي "&amp;TEXT(P1740,"#,##0")),IF(P1740&gt;0,"متبقي "&amp;TEXT(P1740,"#,##0"),"✔ متوازنة"))))),IF(R1740=0,"⚠ أضف سطر عهدة أولًا",IF(OR(C1740="",N(G1740)=0),"⚠ أكمل التاريخ والقيمة",IF(S1740="","⚠ التاريخ خارج السنة المالية",IF(H1740="","⚠ اختر بند الموازنة",IF(I1740="مرفوض","✖ مرفوض من المدير",IF(I1740&lt;&gt;"موافق","⏳ بانتظار موافقة المدير",IF(K1740&lt;&gt;"نعم","⚠ غير مسوى مع الحسابات","✔ معتمد ومسوى")))))))))</f>
        <v/>
      </c>
      <c r="R1740">
        <f>N(R1739)+IF(A1740="عهدة",1,0)</f>
        <v/>
      </c>
      <c r="S1740">
        <f>IF(C1740="","",IF(AND(C1740&gt;=DATE(2026,9,1),C1740&lt;=DATE(2027,8,31)),(YEAR(C1740)-2026)*12+MONTH(C1740)-8,""))</f>
        <v/>
      </c>
      <c r="T1740">
        <f>IF(AND(A1740="مصروف",R1740&gt;0,I1740="موافق",S1740&lt;&gt;"",H1740&lt;&gt;""),N(G1740),0)</f>
        <v/>
      </c>
    </row>
    <row r="1741">
      <c r="A1741" s="19" t="n"/>
      <c r="B1741" s="20">
        <f>IF(A1741="","",IF(R1741=0,"⚠ أضف سطر عهدة أولًا","DMT-"&amp;TEXT(R1741,"000")))</f>
        <v/>
      </c>
      <c r="C1741" s="21" t="n"/>
      <c r="D1741" s="20">
        <f>IF(C1741="","",IF(S1741="","خارج السنة المالية",INDEX(القوائم!$D$2:$D$13,S1741)))</f>
        <v/>
      </c>
      <c r="E1741" s="22" t="n"/>
      <c r="F1741" s="23" t="n"/>
      <c r="G1741" s="23" t="n"/>
      <c r="H1741" s="22" t="n"/>
      <c r="I1741" s="19" t="n"/>
      <c r="J1741" s="21" t="n"/>
      <c r="K1741" s="19" t="n"/>
      <c r="L1741" s="19" t="n"/>
      <c r="M1741" s="21" t="n"/>
      <c r="N1741" s="22" t="n"/>
      <c r="O1741" s="24">
        <f>IF(A1741&lt;&gt;"عهدة","",SUMIFS($G$8:$G$5007,$B$8:$B$5007,B1741,$A$8:$A$5007,"مصروف",$I$8:$I$5007,"&lt;&gt;مرفوض"))</f>
        <v/>
      </c>
      <c r="P1741" s="25">
        <f>IF(A1741&lt;&gt;"عهدة","",N(F1741)-O1741)</f>
        <v/>
      </c>
      <c r="Q1741" s="26">
        <f>IF(A1741="","",IF(A1741="عهدة",IF(N(F1741)=0,"⚠ أدخل قيمة العهدة",IF(P1741&lt;0,"⛔ عجز / زيادة مصروفات "&amp;TEXT(-P1741,"#,##0"),IF(COUNTIFS($B$8:$B$5007,B1741,$A$8:$A$5007,"مصروف",$I$8:$I$5007,"&lt;&gt;مرفوض",$K$8:$K$5007,"&lt;&gt;نعم")&gt;0,"⚠ "&amp;COUNTIFS($B$8:$B$5007,B1741,$A$8:$A$5007,"مصروف",$I$8:$I$5007,"&lt;&gt;مرفوض",$K$8:$K$5007,"&lt;&gt;نعم")&amp;" مصروف غير مسوى",IF(L1741="تمت التسوية",IF(P1741=0,"✔ متوازنة وتمت التسوية","✔ تمت التسوية – متبقي "&amp;TEXT(P1741,"#,##0")),IF(P1741&gt;0,"متبقي "&amp;TEXT(P1741,"#,##0"),"✔ متوازنة"))))),IF(R1741=0,"⚠ أضف سطر عهدة أولًا",IF(OR(C1741="",N(G1741)=0),"⚠ أكمل التاريخ والقيمة",IF(S1741="","⚠ التاريخ خارج السنة المالية",IF(H1741="","⚠ اختر بند الموازنة",IF(I1741="مرفوض","✖ مرفوض من المدير",IF(I1741&lt;&gt;"موافق","⏳ بانتظار موافقة المدير",IF(K1741&lt;&gt;"نعم","⚠ غير مسوى مع الحسابات","✔ معتمد ومسوى")))))))))</f>
        <v/>
      </c>
      <c r="R1741">
        <f>N(R1740)+IF(A1741="عهدة",1,0)</f>
        <v/>
      </c>
      <c r="S1741">
        <f>IF(C1741="","",IF(AND(C1741&gt;=DATE(2026,9,1),C1741&lt;=DATE(2027,8,31)),(YEAR(C1741)-2026)*12+MONTH(C1741)-8,""))</f>
        <v/>
      </c>
      <c r="T1741">
        <f>IF(AND(A1741="مصروف",R1741&gt;0,I1741="موافق",S1741&lt;&gt;"",H1741&lt;&gt;""),N(G1741),0)</f>
        <v/>
      </c>
    </row>
    <row r="1742">
      <c r="A1742" s="19" t="n"/>
      <c r="B1742" s="20">
        <f>IF(A1742="","",IF(R1742=0,"⚠ أضف سطر عهدة أولًا","DMT-"&amp;TEXT(R1742,"000")))</f>
        <v/>
      </c>
      <c r="C1742" s="21" t="n"/>
      <c r="D1742" s="20">
        <f>IF(C1742="","",IF(S1742="","خارج السنة المالية",INDEX(القوائم!$D$2:$D$13,S1742)))</f>
        <v/>
      </c>
      <c r="E1742" s="22" t="n"/>
      <c r="F1742" s="23" t="n"/>
      <c r="G1742" s="23" t="n"/>
      <c r="H1742" s="22" t="n"/>
      <c r="I1742" s="19" t="n"/>
      <c r="J1742" s="21" t="n"/>
      <c r="K1742" s="19" t="n"/>
      <c r="L1742" s="19" t="n"/>
      <c r="M1742" s="21" t="n"/>
      <c r="N1742" s="22" t="n"/>
      <c r="O1742" s="24">
        <f>IF(A1742&lt;&gt;"عهدة","",SUMIFS($G$8:$G$5007,$B$8:$B$5007,B1742,$A$8:$A$5007,"مصروف",$I$8:$I$5007,"&lt;&gt;مرفوض"))</f>
        <v/>
      </c>
      <c r="P1742" s="25">
        <f>IF(A1742&lt;&gt;"عهدة","",N(F1742)-O1742)</f>
        <v/>
      </c>
      <c r="Q1742" s="26">
        <f>IF(A1742="","",IF(A1742="عهدة",IF(N(F1742)=0,"⚠ أدخل قيمة العهدة",IF(P1742&lt;0,"⛔ عجز / زيادة مصروفات "&amp;TEXT(-P1742,"#,##0"),IF(COUNTIFS($B$8:$B$5007,B1742,$A$8:$A$5007,"مصروف",$I$8:$I$5007,"&lt;&gt;مرفوض",$K$8:$K$5007,"&lt;&gt;نعم")&gt;0,"⚠ "&amp;COUNTIFS($B$8:$B$5007,B1742,$A$8:$A$5007,"مصروف",$I$8:$I$5007,"&lt;&gt;مرفوض",$K$8:$K$5007,"&lt;&gt;نعم")&amp;" مصروف غير مسوى",IF(L1742="تمت التسوية",IF(P1742=0,"✔ متوازنة وتمت التسوية","✔ تمت التسوية – متبقي "&amp;TEXT(P1742,"#,##0")),IF(P1742&gt;0,"متبقي "&amp;TEXT(P1742,"#,##0"),"✔ متوازنة"))))),IF(R1742=0,"⚠ أضف سطر عهدة أولًا",IF(OR(C1742="",N(G1742)=0),"⚠ أكمل التاريخ والقيمة",IF(S1742="","⚠ التاريخ خارج السنة المالية",IF(H1742="","⚠ اختر بند الموازنة",IF(I1742="مرفوض","✖ مرفوض من المدير",IF(I1742&lt;&gt;"موافق","⏳ بانتظار موافقة المدير",IF(K1742&lt;&gt;"نعم","⚠ غير مسوى مع الحسابات","✔ معتمد ومسوى")))))))))</f>
        <v/>
      </c>
      <c r="R1742">
        <f>N(R1741)+IF(A1742="عهدة",1,0)</f>
        <v/>
      </c>
      <c r="S1742">
        <f>IF(C1742="","",IF(AND(C1742&gt;=DATE(2026,9,1),C1742&lt;=DATE(2027,8,31)),(YEAR(C1742)-2026)*12+MONTH(C1742)-8,""))</f>
        <v/>
      </c>
      <c r="T1742">
        <f>IF(AND(A1742="مصروف",R1742&gt;0,I1742="موافق",S1742&lt;&gt;"",H1742&lt;&gt;""),N(G1742),0)</f>
        <v/>
      </c>
    </row>
    <row r="1743">
      <c r="A1743" s="19" t="n"/>
      <c r="B1743" s="20">
        <f>IF(A1743="","",IF(R1743=0,"⚠ أضف سطر عهدة أولًا","DMT-"&amp;TEXT(R1743,"000")))</f>
        <v/>
      </c>
      <c r="C1743" s="21" t="n"/>
      <c r="D1743" s="20">
        <f>IF(C1743="","",IF(S1743="","خارج السنة المالية",INDEX(القوائم!$D$2:$D$13,S1743)))</f>
        <v/>
      </c>
      <c r="E1743" s="22" t="n"/>
      <c r="F1743" s="23" t="n"/>
      <c r="G1743" s="23" t="n"/>
      <c r="H1743" s="22" t="n"/>
      <c r="I1743" s="19" t="n"/>
      <c r="J1743" s="21" t="n"/>
      <c r="K1743" s="19" t="n"/>
      <c r="L1743" s="19" t="n"/>
      <c r="M1743" s="21" t="n"/>
      <c r="N1743" s="22" t="n"/>
      <c r="O1743" s="24">
        <f>IF(A1743&lt;&gt;"عهدة","",SUMIFS($G$8:$G$5007,$B$8:$B$5007,B1743,$A$8:$A$5007,"مصروف",$I$8:$I$5007,"&lt;&gt;مرفوض"))</f>
        <v/>
      </c>
      <c r="P1743" s="25">
        <f>IF(A1743&lt;&gt;"عهدة","",N(F1743)-O1743)</f>
        <v/>
      </c>
      <c r="Q1743" s="26">
        <f>IF(A1743="","",IF(A1743="عهدة",IF(N(F1743)=0,"⚠ أدخل قيمة العهدة",IF(P1743&lt;0,"⛔ عجز / زيادة مصروفات "&amp;TEXT(-P1743,"#,##0"),IF(COUNTIFS($B$8:$B$5007,B1743,$A$8:$A$5007,"مصروف",$I$8:$I$5007,"&lt;&gt;مرفوض",$K$8:$K$5007,"&lt;&gt;نعم")&gt;0,"⚠ "&amp;COUNTIFS($B$8:$B$5007,B1743,$A$8:$A$5007,"مصروف",$I$8:$I$5007,"&lt;&gt;مرفوض",$K$8:$K$5007,"&lt;&gt;نعم")&amp;" مصروف غير مسوى",IF(L1743="تمت التسوية",IF(P1743=0,"✔ متوازنة وتمت التسوية","✔ تمت التسوية – متبقي "&amp;TEXT(P1743,"#,##0")),IF(P1743&gt;0,"متبقي "&amp;TEXT(P1743,"#,##0"),"✔ متوازنة"))))),IF(R1743=0,"⚠ أضف سطر عهدة أولًا",IF(OR(C1743="",N(G1743)=0),"⚠ أكمل التاريخ والقيمة",IF(S1743="","⚠ التاريخ خارج السنة المالية",IF(H1743="","⚠ اختر بند الموازنة",IF(I1743="مرفوض","✖ مرفوض من المدير",IF(I1743&lt;&gt;"موافق","⏳ بانتظار موافقة المدير",IF(K1743&lt;&gt;"نعم","⚠ غير مسوى مع الحسابات","✔ معتمد ومسوى")))))))))</f>
        <v/>
      </c>
      <c r="R1743">
        <f>N(R1742)+IF(A1743="عهدة",1,0)</f>
        <v/>
      </c>
      <c r="S1743">
        <f>IF(C1743="","",IF(AND(C1743&gt;=DATE(2026,9,1),C1743&lt;=DATE(2027,8,31)),(YEAR(C1743)-2026)*12+MONTH(C1743)-8,""))</f>
        <v/>
      </c>
      <c r="T1743">
        <f>IF(AND(A1743="مصروف",R1743&gt;0,I1743="موافق",S1743&lt;&gt;"",H1743&lt;&gt;""),N(G1743),0)</f>
        <v/>
      </c>
    </row>
    <row r="1744">
      <c r="A1744" s="19" t="n"/>
      <c r="B1744" s="20">
        <f>IF(A1744="","",IF(R1744=0,"⚠ أضف سطر عهدة أولًا","DMT-"&amp;TEXT(R1744,"000")))</f>
        <v/>
      </c>
      <c r="C1744" s="21" t="n"/>
      <c r="D1744" s="20">
        <f>IF(C1744="","",IF(S1744="","خارج السنة المالية",INDEX(القوائم!$D$2:$D$13,S1744)))</f>
        <v/>
      </c>
      <c r="E1744" s="22" t="n"/>
      <c r="F1744" s="23" t="n"/>
      <c r="G1744" s="23" t="n"/>
      <c r="H1744" s="22" t="n"/>
      <c r="I1744" s="19" t="n"/>
      <c r="J1744" s="21" t="n"/>
      <c r="K1744" s="19" t="n"/>
      <c r="L1744" s="19" t="n"/>
      <c r="M1744" s="21" t="n"/>
      <c r="N1744" s="22" t="n"/>
      <c r="O1744" s="24">
        <f>IF(A1744&lt;&gt;"عهدة","",SUMIFS($G$8:$G$5007,$B$8:$B$5007,B1744,$A$8:$A$5007,"مصروف",$I$8:$I$5007,"&lt;&gt;مرفوض"))</f>
        <v/>
      </c>
      <c r="P1744" s="25">
        <f>IF(A1744&lt;&gt;"عهدة","",N(F1744)-O1744)</f>
        <v/>
      </c>
      <c r="Q1744" s="26">
        <f>IF(A1744="","",IF(A1744="عهدة",IF(N(F1744)=0,"⚠ أدخل قيمة العهدة",IF(P1744&lt;0,"⛔ عجز / زيادة مصروفات "&amp;TEXT(-P1744,"#,##0"),IF(COUNTIFS($B$8:$B$5007,B1744,$A$8:$A$5007,"مصروف",$I$8:$I$5007,"&lt;&gt;مرفوض",$K$8:$K$5007,"&lt;&gt;نعم")&gt;0,"⚠ "&amp;COUNTIFS($B$8:$B$5007,B1744,$A$8:$A$5007,"مصروف",$I$8:$I$5007,"&lt;&gt;مرفوض",$K$8:$K$5007,"&lt;&gt;نعم")&amp;" مصروف غير مسوى",IF(L1744="تمت التسوية",IF(P1744=0,"✔ متوازنة وتمت التسوية","✔ تمت التسوية – متبقي "&amp;TEXT(P1744,"#,##0")),IF(P1744&gt;0,"متبقي "&amp;TEXT(P1744,"#,##0"),"✔ متوازنة"))))),IF(R1744=0,"⚠ أضف سطر عهدة أولًا",IF(OR(C1744="",N(G1744)=0),"⚠ أكمل التاريخ والقيمة",IF(S1744="","⚠ التاريخ خارج السنة المالية",IF(H1744="","⚠ اختر بند الموازنة",IF(I1744="مرفوض","✖ مرفوض من المدير",IF(I1744&lt;&gt;"موافق","⏳ بانتظار موافقة المدير",IF(K1744&lt;&gt;"نعم","⚠ غير مسوى مع الحسابات","✔ معتمد ومسوى")))))))))</f>
        <v/>
      </c>
      <c r="R1744">
        <f>N(R1743)+IF(A1744="عهدة",1,0)</f>
        <v/>
      </c>
      <c r="S1744">
        <f>IF(C1744="","",IF(AND(C1744&gt;=DATE(2026,9,1),C1744&lt;=DATE(2027,8,31)),(YEAR(C1744)-2026)*12+MONTH(C1744)-8,""))</f>
        <v/>
      </c>
      <c r="T1744">
        <f>IF(AND(A1744="مصروف",R1744&gt;0,I1744="موافق",S1744&lt;&gt;"",H1744&lt;&gt;""),N(G1744),0)</f>
        <v/>
      </c>
    </row>
    <row r="1745">
      <c r="A1745" s="19" t="n"/>
      <c r="B1745" s="20">
        <f>IF(A1745="","",IF(R1745=0,"⚠ أضف سطر عهدة أولًا","DMT-"&amp;TEXT(R1745,"000")))</f>
        <v/>
      </c>
      <c r="C1745" s="21" t="n"/>
      <c r="D1745" s="20">
        <f>IF(C1745="","",IF(S1745="","خارج السنة المالية",INDEX(القوائم!$D$2:$D$13,S1745)))</f>
        <v/>
      </c>
      <c r="E1745" s="22" t="n"/>
      <c r="F1745" s="23" t="n"/>
      <c r="G1745" s="23" t="n"/>
      <c r="H1745" s="22" t="n"/>
      <c r="I1745" s="19" t="n"/>
      <c r="J1745" s="21" t="n"/>
      <c r="K1745" s="19" t="n"/>
      <c r="L1745" s="19" t="n"/>
      <c r="M1745" s="21" t="n"/>
      <c r="N1745" s="22" t="n"/>
      <c r="O1745" s="24">
        <f>IF(A1745&lt;&gt;"عهدة","",SUMIFS($G$8:$G$5007,$B$8:$B$5007,B1745,$A$8:$A$5007,"مصروف",$I$8:$I$5007,"&lt;&gt;مرفوض"))</f>
        <v/>
      </c>
      <c r="P1745" s="25">
        <f>IF(A1745&lt;&gt;"عهدة","",N(F1745)-O1745)</f>
        <v/>
      </c>
      <c r="Q1745" s="26">
        <f>IF(A1745="","",IF(A1745="عهدة",IF(N(F1745)=0,"⚠ أدخل قيمة العهدة",IF(P1745&lt;0,"⛔ عجز / زيادة مصروفات "&amp;TEXT(-P1745,"#,##0"),IF(COUNTIFS($B$8:$B$5007,B1745,$A$8:$A$5007,"مصروف",$I$8:$I$5007,"&lt;&gt;مرفوض",$K$8:$K$5007,"&lt;&gt;نعم")&gt;0,"⚠ "&amp;COUNTIFS($B$8:$B$5007,B1745,$A$8:$A$5007,"مصروف",$I$8:$I$5007,"&lt;&gt;مرفوض",$K$8:$K$5007,"&lt;&gt;نعم")&amp;" مصروف غير مسوى",IF(L1745="تمت التسوية",IF(P1745=0,"✔ متوازنة وتمت التسوية","✔ تمت التسوية – متبقي "&amp;TEXT(P1745,"#,##0")),IF(P1745&gt;0,"متبقي "&amp;TEXT(P1745,"#,##0"),"✔ متوازنة"))))),IF(R1745=0,"⚠ أضف سطر عهدة أولًا",IF(OR(C1745="",N(G1745)=0),"⚠ أكمل التاريخ والقيمة",IF(S1745="","⚠ التاريخ خارج السنة المالية",IF(H1745="","⚠ اختر بند الموازنة",IF(I1745="مرفوض","✖ مرفوض من المدير",IF(I1745&lt;&gt;"موافق","⏳ بانتظار موافقة المدير",IF(K1745&lt;&gt;"نعم","⚠ غير مسوى مع الحسابات","✔ معتمد ومسوى")))))))))</f>
        <v/>
      </c>
      <c r="R1745">
        <f>N(R1744)+IF(A1745="عهدة",1,0)</f>
        <v/>
      </c>
      <c r="S1745">
        <f>IF(C1745="","",IF(AND(C1745&gt;=DATE(2026,9,1),C1745&lt;=DATE(2027,8,31)),(YEAR(C1745)-2026)*12+MONTH(C1745)-8,""))</f>
        <v/>
      </c>
      <c r="T1745">
        <f>IF(AND(A1745="مصروف",R1745&gt;0,I1745="موافق",S1745&lt;&gt;"",H1745&lt;&gt;""),N(G1745),0)</f>
        <v/>
      </c>
    </row>
    <row r="1746">
      <c r="A1746" s="19" t="n"/>
      <c r="B1746" s="20">
        <f>IF(A1746="","",IF(R1746=0,"⚠ أضف سطر عهدة أولًا","DMT-"&amp;TEXT(R1746,"000")))</f>
        <v/>
      </c>
      <c r="C1746" s="21" t="n"/>
      <c r="D1746" s="20">
        <f>IF(C1746="","",IF(S1746="","خارج السنة المالية",INDEX(القوائم!$D$2:$D$13,S1746)))</f>
        <v/>
      </c>
      <c r="E1746" s="22" t="n"/>
      <c r="F1746" s="23" t="n"/>
      <c r="G1746" s="23" t="n"/>
      <c r="H1746" s="22" t="n"/>
      <c r="I1746" s="19" t="n"/>
      <c r="J1746" s="21" t="n"/>
      <c r="K1746" s="19" t="n"/>
      <c r="L1746" s="19" t="n"/>
      <c r="M1746" s="21" t="n"/>
      <c r="N1746" s="22" t="n"/>
      <c r="O1746" s="24">
        <f>IF(A1746&lt;&gt;"عهدة","",SUMIFS($G$8:$G$5007,$B$8:$B$5007,B1746,$A$8:$A$5007,"مصروف",$I$8:$I$5007,"&lt;&gt;مرفوض"))</f>
        <v/>
      </c>
      <c r="P1746" s="25">
        <f>IF(A1746&lt;&gt;"عهدة","",N(F1746)-O1746)</f>
        <v/>
      </c>
      <c r="Q1746" s="26">
        <f>IF(A1746="","",IF(A1746="عهدة",IF(N(F1746)=0,"⚠ أدخل قيمة العهدة",IF(P1746&lt;0,"⛔ عجز / زيادة مصروفات "&amp;TEXT(-P1746,"#,##0"),IF(COUNTIFS($B$8:$B$5007,B1746,$A$8:$A$5007,"مصروف",$I$8:$I$5007,"&lt;&gt;مرفوض",$K$8:$K$5007,"&lt;&gt;نعم")&gt;0,"⚠ "&amp;COUNTIFS($B$8:$B$5007,B1746,$A$8:$A$5007,"مصروف",$I$8:$I$5007,"&lt;&gt;مرفوض",$K$8:$K$5007,"&lt;&gt;نعم")&amp;" مصروف غير مسوى",IF(L1746="تمت التسوية",IF(P1746=0,"✔ متوازنة وتمت التسوية","✔ تمت التسوية – متبقي "&amp;TEXT(P1746,"#,##0")),IF(P1746&gt;0,"متبقي "&amp;TEXT(P1746,"#,##0"),"✔ متوازنة"))))),IF(R1746=0,"⚠ أضف سطر عهدة أولًا",IF(OR(C1746="",N(G1746)=0),"⚠ أكمل التاريخ والقيمة",IF(S1746="","⚠ التاريخ خارج السنة المالية",IF(H1746="","⚠ اختر بند الموازنة",IF(I1746="مرفوض","✖ مرفوض من المدير",IF(I1746&lt;&gt;"موافق","⏳ بانتظار موافقة المدير",IF(K1746&lt;&gt;"نعم","⚠ غير مسوى مع الحسابات","✔ معتمد ومسوى")))))))))</f>
        <v/>
      </c>
      <c r="R1746">
        <f>N(R1745)+IF(A1746="عهدة",1,0)</f>
        <v/>
      </c>
      <c r="S1746">
        <f>IF(C1746="","",IF(AND(C1746&gt;=DATE(2026,9,1),C1746&lt;=DATE(2027,8,31)),(YEAR(C1746)-2026)*12+MONTH(C1746)-8,""))</f>
        <v/>
      </c>
      <c r="T1746">
        <f>IF(AND(A1746="مصروف",R1746&gt;0,I1746="موافق",S1746&lt;&gt;"",H1746&lt;&gt;""),N(G1746),0)</f>
        <v/>
      </c>
    </row>
    <row r="1747">
      <c r="A1747" s="19" t="n"/>
      <c r="B1747" s="20">
        <f>IF(A1747="","",IF(R1747=0,"⚠ أضف سطر عهدة أولًا","DMT-"&amp;TEXT(R1747,"000")))</f>
        <v/>
      </c>
      <c r="C1747" s="21" t="n"/>
      <c r="D1747" s="20">
        <f>IF(C1747="","",IF(S1747="","خارج السنة المالية",INDEX(القوائم!$D$2:$D$13,S1747)))</f>
        <v/>
      </c>
      <c r="E1747" s="22" t="n"/>
      <c r="F1747" s="23" t="n"/>
      <c r="G1747" s="23" t="n"/>
      <c r="H1747" s="22" t="n"/>
      <c r="I1747" s="19" t="n"/>
      <c r="J1747" s="21" t="n"/>
      <c r="K1747" s="19" t="n"/>
      <c r="L1747" s="19" t="n"/>
      <c r="M1747" s="21" t="n"/>
      <c r="N1747" s="22" t="n"/>
      <c r="O1747" s="24">
        <f>IF(A1747&lt;&gt;"عهدة","",SUMIFS($G$8:$G$5007,$B$8:$B$5007,B1747,$A$8:$A$5007,"مصروف",$I$8:$I$5007,"&lt;&gt;مرفوض"))</f>
        <v/>
      </c>
      <c r="P1747" s="25">
        <f>IF(A1747&lt;&gt;"عهدة","",N(F1747)-O1747)</f>
        <v/>
      </c>
      <c r="Q1747" s="26">
        <f>IF(A1747="","",IF(A1747="عهدة",IF(N(F1747)=0,"⚠ أدخل قيمة العهدة",IF(P1747&lt;0,"⛔ عجز / زيادة مصروفات "&amp;TEXT(-P1747,"#,##0"),IF(COUNTIFS($B$8:$B$5007,B1747,$A$8:$A$5007,"مصروف",$I$8:$I$5007,"&lt;&gt;مرفوض",$K$8:$K$5007,"&lt;&gt;نعم")&gt;0,"⚠ "&amp;COUNTIFS($B$8:$B$5007,B1747,$A$8:$A$5007,"مصروف",$I$8:$I$5007,"&lt;&gt;مرفوض",$K$8:$K$5007,"&lt;&gt;نعم")&amp;" مصروف غير مسوى",IF(L1747="تمت التسوية",IF(P1747=0,"✔ متوازنة وتمت التسوية","✔ تمت التسوية – متبقي "&amp;TEXT(P1747,"#,##0")),IF(P1747&gt;0,"متبقي "&amp;TEXT(P1747,"#,##0"),"✔ متوازنة"))))),IF(R1747=0,"⚠ أضف سطر عهدة أولًا",IF(OR(C1747="",N(G1747)=0),"⚠ أكمل التاريخ والقيمة",IF(S1747="","⚠ التاريخ خارج السنة المالية",IF(H1747="","⚠ اختر بند الموازنة",IF(I1747="مرفوض","✖ مرفوض من المدير",IF(I1747&lt;&gt;"موافق","⏳ بانتظار موافقة المدير",IF(K1747&lt;&gt;"نعم","⚠ غير مسوى مع الحسابات","✔ معتمد ومسوى")))))))))</f>
        <v/>
      </c>
      <c r="R1747">
        <f>N(R1746)+IF(A1747="عهدة",1,0)</f>
        <v/>
      </c>
      <c r="S1747">
        <f>IF(C1747="","",IF(AND(C1747&gt;=DATE(2026,9,1),C1747&lt;=DATE(2027,8,31)),(YEAR(C1747)-2026)*12+MONTH(C1747)-8,""))</f>
        <v/>
      </c>
      <c r="T1747">
        <f>IF(AND(A1747="مصروف",R1747&gt;0,I1747="موافق",S1747&lt;&gt;"",H1747&lt;&gt;""),N(G1747),0)</f>
        <v/>
      </c>
    </row>
    <row r="1748">
      <c r="A1748" s="19" t="n"/>
      <c r="B1748" s="20">
        <f>IF(A1748="","",IF(R1748=0,"⚠ أضف سطر عهدة أولًا","DMT-"&amp;TEXT(R1748,"000")))</f>
        <v/>
      </c>
      <c r="C1748" s="21" t="n"/>
      <c r="D1748" s="20">
        <f>IF(C1748="","",IF(S1748="","خارج السنة المالية",INDEX(القوائم!$D$2:$D$13,S1748)))</f>
        <v/>
      </c>
      <c r="E1748" s="22" t="n"/>
      <c r="F1748" s="23" t="n"/>
      <c r="G1748" s="23" t="n"/>
      <c r="H1748" s="22" t="n"/>
      <c r="I1748" s="19" t="n"/>
      <c r="J1748" s="21" t="n"/>
      <c r="K1748" s="19" t="n"/>
      <c r="L1748" s="19" t="n"/>
      <c r="M1748" s="21" t="n"/>
      <c r="N1748" s="22" t="n"/>
      <c r="O1748" s="24">
        <f>IF(A1748&lt;&gt;"عهدة","",SUMIFS($G$8:$G$5007,$B$8:$B$5007,B1748,$A$8:$A$5007,"مصروف",$I$8:$I$5007,"&lt;&gt;مرفوض"))</f>
        <v/>
      </c>
      <c r="P1748" s="25">
        <f>IF(A1748&lt;&gt;"عهدة","",N(F1748)-O1748)</f>
        <v/>
      </c>
      <c r="Q1748" s="26">
        <f>IF(A1748="","",IF(A1748="عهدة",IF(N(F1748)=0,"⚠ أدخل قيمة العهدة",IF(P1748&lt;0,"⛔ عجز / زيادة مصروفات "&amp;TEXT(-P1748,"#,##0"),IF(COUNTIFS($B$8:$B$5007,B1748,$A$8:$A$5007,"مصروف",$I$8:$I$5007,"&lt;&gt;مرفوض",$K$8:$K$5007,"&lt;&gt;نعم")&gt;0,"⚠ "&amp;COUNTIFS($B$8:$B$5007,B1748,$A$8:$A$5007,"مصروف",$I$8:$I$5007,"&lt;&gt;مرفوض",$K$8:$K$5007,"&lt;&gt;نعم")&amp;" مصروف غير مسوى",IF(L1748="تمت التسوية",IF(P1748=0,"✔ متوازنة وتمت التسوية","✔ تمت التسوية – متبقي "&amp;TEXT(P1748,"#,##0")),IF(P1748&gt;0,"متبقي "&amp;TEXT(P1748,"#,##0"),"✔ متوازنة"))))),IF(R1748=0,"⚠ أضف سطر عهدة أولًا",IF(OR(C1748="",N(G1748)=0),"⚠ أكمل التاريخ والقيمة",IF(S1748="","⚠ التاريخ خارج السنة المالية",IF(H1748="","⚠ اختر بند الموازنة",IF(I1748="مرفوض","✖ مرفوض من المدير",IF(I1748&lt;&gt;"موافق","⏳ بانتظار موافقة المدير",IF(K1748&lt;&gt;"نعم","⚠ غير مسوى مع الحسابات","✔ معتمد ومسوى")))))))))</f>
        <v/>
      </c>
      <c r="R1748">
        <f>N(R1747)+IF(A1748="عهدة",1,0)</f>
        <v/>
      </c>
      <c r="S1748">
        <f>IF(C1748="","",IF(AND(C1748&gt;=DATE(2026,9,1),C1748&lt;=DATE(2027,8,31)),(YEAR(C1748)-2026)*12+MONTH(C1748)-8,""))</f>
        <v/>
      </c>
      <c r="T1748">
        <f>IF(AND(A1748="مصروف",R1748&gt;0,I1748="موافق",S1748&lt;&gt;"",H1748&lt;&gt;""),N(G1748),0)</f>
        <v/>
      </c>
    </row>
    <row r="1749">
      <c r="A1749" s="19" t="n"/>
      <c r="B1749" s="20">
        <f>IF(A1749="","",IF(R1749=0,"⚠ أضف سطر عهدة أولًا","DMT-"&amp;TEXT(R1749,"000")))</f>
        <v/>
      </c>
      <c r="C1749" s="21" t="n"/>
      <c r="D1749" s="20">
        <f>IF(C1749="","",IF(S1749="","خارج السنة المالية",INDEX(القوائم!$D$2:$D$13,S1749)))</f>
        <v/>
      </c>
      <c r="E1749" s="22" t="n"/>
      <c r="F1749" s="23" t="n"/>
      <c r="G1749" s="23" t="n"/>
      <c r="H1749" s="22" t="n"/>
      <c r="I1749" s="19" t="n"/>
      <c r="J1749" s="21" t="n"/>
      <c r="K1749" s="19" t="n"/>
      <c r="L1749" s="19" t="n"/>
      <c r="M1749" s="21" t="n"/>
      <c r="N1749" s="22" t="n"/>
      <c r="O1749" s="24">
        <f>IF(A1749&lt;&gt;"عهدة","",SUMIFS($G$8:$G$5007,$B$8:$B$5007,B1749,$A$8:$A$5007,"مصروف",$I$8:$I$5007,"&lt;&gt;مرفوض"))</f>
        <v/>
      </c>
      <c r="P1749" s="25">
        <f>IF(A1749&lt;&gt;"عهدة","",N(F1749)-O1749)</f>
        <v/>
      </c>
      <c r="Q1749" s="26">
        <f>IF(A1749="","",IF(A1749="عهدة",IF(N(F1749)=0,"⚠ أدخل قيمة العهدة",IF(P1749&lt;0,"⛔ عجز / زيادة مصروفات "&amp;TEXT(-P1749,"#,##0"),IF(COUNTIFS($B$8:$B$5007,B1749,$A$8:$A$5007,"مصروف",$I$8:$I$5007,"&lt;&gt;مرفوض",$K$8:$K$5007,"&lt;&gt;نعم")&gt;0,"⚠ "&amp;COUNTIFS($B$8:$B$5007,B1749,$A$8:$A$5007,"مصروف",$I$8:$I$5007,"&lt;&gt;مرفوض",$K$8:$K$5007,"&lt;&gt;نعم")&amp;" مصروف غير مسوى",IF(L1749="تمت التسوية",IF(P1749=0,"✔ متوازنة وتمت التسوية","✔ تمت التسوية – متبقي "&amp;TEXT(P1749,"#,##0")),IF(P1749&gt;0,"متبقي "&amp;TEXT(P1749,"#,##0"),"✔ متوازنة"))))),IF(R1749=0,"⚠ أضف سطر عهدة أولًا",IF(OR(C1749="",N(G1749)=0),"⚠ أكمل التاريخ والقيمة",IF(S1749="","⚠ التاريخ خارج السنة المالية",IF(H1749="","⚠ اختر بند الموازنة",IF(I1749="مرفوض","✖ مرفوض من المدير",IF(I1749&lt;&gt;"موافق","⏳ بانتظار موافقة المدير",IF(K1749&lt;&gt;"نعم","⚠ غير مسوى مع الحسابات","✔ معتمد ومسوى")))))))))</f>
        <v/>
      </c>
      <c r="R1749">
        <f>N(R1748)+IF(A1749="عهدة",1,0)</f>
        <v/>
      </c>
      <c r="S1749">
        <f>IF(C1749="","",IF(AND(C1749&gt;=DATE(2026,9,1),C1749&lt;=DATE(2027,8,31)),(YEAR(C1749)-2026)*12+MONTH(C1749)-8,""))</f>
        <v/>
      </c>
      <c r="T1749">
        <f>IF(AND(A1749="مصروف",R1749&gt;0,I1749="موافق",S1749&lt;&gt;"",H1749&lt;&gt;""),N(G1749),0)</f>
        <v/>
      </c>
    </row>
    <row r="1750">
      <c r="A1750" s="19" t="n"/>
      <c r="B1750" s="20">
        <f>IF(A1750="","",IF(R1750=0,"⚠ أضف سطر عهدة أولًا","DMT-"&amp;TEXT(R1750,"000")))</f>
        <v/>
      </c>
      <c r="C1750" s="21" t="n"/>
      <c r="D1750" s="20">
        <f>IF(C1750="","",IF(S1750="","خارج السنة المالية",INDEX(القوائم!$D$2:$D$13,S1750)))</f>
        <v/>
      </c>
      <c r="E1750" s="22" t="n"/>
      <c r="F1750" s="23" t="n"/>
      <c r="G1750" s="23" t="n"/>
      <c r="H1750" s="22" t="n"/>
      <c r="I1750" s="19" t="n"/>
      <c r="J1750" s="21" t="n"/>
      <c r="K1750" s="19" t="n"/>
      <c r="L1750" s="19" t="n"/>
      <c r="M1750" s="21" t="n"/>
      <c r="N1750" s="22" t="n"/>
      <c r="O1750" s="24">
        <f>IF(A1750&lt;&gt;"عهدة","",SUMIFS($G$8:$G$5007,$B$8:$B$5007,B1750,$A$8:$A$5007,"مصروف",$I$8:$I$5007,"&lt;&gt;مرفوض"))</f>
        <v/>
      </c>
      <c r="P1750" s="25">
        <f>IF(A1750&lt;&gt;"عهدة","",N(F1750)-O1750)</f>
        <v/>
      </c>
      <c r="Q1750" s="26">
        <f>IF(A1750="","",IF(A1750="عهدة",IF(N(F1750)=0,"⚠ أدخل قيمة العهدة",IF(P1750&lt;0,"⛔ عجز / زيادة مصروفات "&amp;TEXT(-P1750,"#,##0"),IF(COUNTIFS($B$8:$B$5007,B1750,$A$8:$A$5007,"مصروف",$I$8:$I$5007,"&lt;&gt;مرفوض",$K$8:$K$5007,"&lt;&gt;نعم")&gt;0,"⚠ "&amp;COUNTIFS($B$8:$B$5007,B1750,$A$8:$A$5007,"مصروف",$I$8:$I$5007,"&lt;&gt;مرفوض",$K$8:$K$5007,"&lt;&gt;نعم")&amp;" مصروف غير مسوى",IF(L1750="تمت التسوية",IF(P1750=0,"✔ متوازنة وتمت التسوية","✔ تمت التسوية – متبقي "&amp;TEXT(P1750,"#,##0")),IF(P1750&gt;0,"متبقي "&amp;TEXT(P1750,"#,##0"),"✔ متوازنة"))))),IF(R1750=0,"⚠ أضف سطر عهدة أولًا",IF(OR(C1750="",N(G1750)=0),"⚠ أكمل التاريخ والقيمة",IF(S1750="","⚠ التاريخ خارج السنة المالية",IF(H1750="","⚠ اختر بند الموازنة",IF(I1750="مرفوض","✖ مرفوض من المدير",IF(I1750&lt;&gt;"موافق","⏳ بانتظار موافقة المدير",IF(K1750&lt;&gt;"نعم","⚠ غير مسوى مع الحسابات","✔ معتمد ومسوى")))))))))</f>
        <v/>
      </c>
      <c r="R1750">
        <f>N(R1749)+IF(A1750="عهدة",1,0)</f>
        <v/>
      </c>
      <c r="S1750">
        <f>IF(C1750="","",IF(AND(C1750&gt;=DATE(2026,9,1),C1750&lt;=DATE(2027,8,31)),(YEAR(C1750)-2026)*12+MONTH(C1750)-8,""))</f>
        <v/>
      </c>
      <c r="T1750">
        <f>IF(AND(A1750="مصروف",R1750&gt;0,I1750="موافق",S1750&lt;&gt;"",H1750&lt;&gt;""),N(G1750),0)</f>
        <v/>
      </c>
    </row>
    <row r="1751">
      <c r="A1751" s="19" t="n"/>
      <c r="B1751" s="20">
        <f>IF(A1751="","",IF(R1751=0,"⚠ أضف سطر عهدة أولًا","DMT-"&amp;TEXT(R1751,"000")))</f>
        <v/>
      </c>
      <c r="C1751" s="21" t="n"/>
      <c r="D1751" s="20">
        <f>IF(C1751="","",IF(S1751="","خارج السنة المالية",INDEX(القوائم!$D$2:$D$13,S1751)))</f>
        <v/>
      </c>
      <c r="E1751" s="22" t="n"/>
      <c r="F1751" s="23" t="n"/>
      <c r="G1751" s="23" t="n"/>
      <c r="H1751" s="22" t="n"/>
      <c r="I1751" s="19" t="n"/>
      <c r="J1751" s="21" t="n"/>
      <c r="K1751" s="19" t="n"/>
      <c r="L1751" s="19" t="n"/>
      <c r="M1751" s="21" t="n"/>
      <c r="N1751" s="22" t="n"/>
      <c r="O1751" s="24">
        <f>IF(A1751&lt;&gt;"عهدة","",SUMIFS($G$8:$G$5007,$B$8:$B$5007,B1751,$A$8:$A$5007,"مصروف",$I$8:$I$5007,"&lt;&gt;مرفوض"))</f>
        <v/>
      </c>
      <c r="P1751" s="25">
        <f>IF(A1751&lt;&gt;"عهدة","",N(F1751)-O1751)</f>
        <v/>
      </c>
      <c r="Q1751" s="26">
        <f>IF(A1751="","",IF(A1751="عهدة",IF(N(F1751)=0,"⚠ أدخل قيمة العهدة",IF(P1751&lt;0,"⛔ عجز / زيادة مصروفات "&amp;TEXT(-P1751,"#,##0"),IF(COUNTIFS($B$8:$B$5007,B1751,$A$8:$A$5007,"مصروف",$I$8:$I$5007,"&lt;&gt;مرفوض",$K$8:$K$5007,"&lt;&gt;نعم")&gt;0,"⚠ "&amp;COUNTIFS($B$8:$B$5007,B1751,$A$8:$A$5007,"مصروف",$I$8:$I$5007,"&lt;&gt;مرفوض",$K$8:$K$5007,"&lt;&gt;نعم")&amp;" مصروف غير مسوى",IF(L1751="تمت التسوية",IF(P1751=0,"✔ متوازنة وتمت التسوية","✔ تمت التسوية – متبقي "&amp;TEXT(P1751,"#,##0")),IF(P1751&gt;0,"متبقي "&amp;TEXT(P1751,"#,##0"),"✔ متوازنة"))))),IF(R1751=0,"⚠ أضف سطر عهدة أولًا",IF(OR(C1751="",N(G1751)=0),"⚠ أكمل التاريخ والقيمة",IF(S1751="","⚠ التاريخ خارج السنة المالية",IF(H1751="","⚠ اختر بند الموازنة",IF(I1751="مرفوض","✖ مرفوض من المدير",IF(I1751&lt;&gt;"موافق","⏳ بانتظار موافقة المدير",IF(K1751&lt;&gt;"نعم","⚠ غير مسوى مع الحسابات","✔ معتمد ومسوى")))))))))</f>
        <v/>
      </c>
      <c r="R1751">
        <f>N(R1750)+IF(A1751="عهدة",1,0)</f>
        <v/>
      </c>
      <c r="S1751">
        <f>IF(C1751="","",IF(AND(C1751&gt;=DATE(2026,9,1),C1751&lt;=DATE(2027,8,31)),(YEAR(C1751)-2026)*12+MONTH(C1751)-8,""))</f>
        <v/>
      </c>
      <c r="T1751">
        <f>IF(AND(A1751="مصروف",R1751&gt;0,I1751="موافق",S1751&lt;&gt;"",H1751&lt;&gt;""),N(G1751),0)</f>
        <v/>
      </c>
    </row>
    <row r="1752">
      <c r="A1752" s="19" t="n"/>
      <c r="B1752" s="20">
        <f>IF(A1752="","",IF(R1752=0,"⚠ أضف سطر عهدة أولًا","DMT-"&amp;TEXT(R1752,"000")))</f>
        <v/>
      </c>
      <c r="C1752" s="21" t="n"/>
      <c r="D1752" s="20">
        <f>IF(C1752="","",IF(S1752="","خارج السنة المالية",INDEX(القوائم!$D$2:$D$13,S1752)))</f>
        <v/>
      </c>
      <c r="E1752" s="22" t="n"/>
      <c r="F1752" s="23" t="n"/>
      <c r="G1752" s="23" t="n"/>
      <c r="H1752" s="22" t="n"/>
      <c r="I1752" s="19" t="n"/>
      <c r="J1752" s="21" t="n"/>
      <c r="K1752" s="19" t="n"/>
      <c r="L1752" s="19" t="n"/>
      <c r="M1752" s="21" t="n"/>
      <c r="N1752" s="22" t="n"/>
      <c r="O1752" s="24">
        <f>IF(A1752&lt;&gt;"عهدة","",SUMIFS($G$8:$G$5007,$B$8:$B$5007,B1752,$A$8:$A$5007,"مصروف",$I$8:$I$5007,"&lt;&gt;مرفوض"))</f>
        <v/>
      </c>
      <c r="P1752" s="25">
        <f>IF(A1752&lt;&gt;"عهدة","",N(F1752)-O1752)</f>
        <v/>
      </c>
      <c r="Q1752" s="26">
        <f>IF(A1752="","",IF(A1752="عهدة",IF(N(F1752)=0,"⚠ أدخل قيمة العهدة",IF(P1752&lt;0,"⛔ عجز / زيادة مصروفات "&amp;TEXT(-P1752,"#,##0"),IF(COUNTIFS($B$8:$B$5007,B1752,$A$8:$A$5007,"مصروف",$I$8:$I$5007,"&lt;&gt;مرفوض",$K$8:$K$5007,"&lt;&gt;نعم")&gt;0,"⚠ "&amp;COUNTIFS($B$8:$B$5007,B1752,$A$8:$A$5007,"مصروف",$I$8:$I$5007,"&lt;&gt;مرفوض",$K$8:$K$5007,"&lt;&gt;نعم")&amp;" مصروف غير مسوى",IF(L1752="تمت التسوية",IF(P1752=0,"✔ متوازنة وتمت التسوية","✔ تمت التسوية – متبقي "&amp;TEXT(P1752,"#,##0")),IF(P1752&gt;0,"متبقي "&amp;TEXT(P1752,"#,##0"),"✔ متوازنة"))))),IF(R1752=0,"⚠ أضف سطر عهدة أولًا",IF(OR(C1752="",N(G1752)=0),"⚠ أكمل التاريخ والقيمة",IF(S1752="","⚠ التاريخ خارج السنة المالية",IF(H1752="","⚠ اختر بند الموازنة",IF(I1752="مرفوض","✖ مرفوض من المدير",IF(I1752&lt;&gt;"موافق","⏳ بانتظار موافقة المدير",IF(K1752&lt;&gt;"نعم","⚠ غير مسوى مع الحسابات","✔ معتمد ومسوى")))))))))</f>
        <v/>
      </c>
      <c r="R1752">
        <f>N(R1751)+IF(A1752="عهدة",1,0)</f>
        <v/>
      </c>
      <c r="S1752">
        <f>IF(C1752="","",IF(AND(C1752&gt;=DATE(2026,9,1),C1752&lt;=DATE(2027,8,31)),(YEAR(C1752)-2026)*12+MONTH(C1752)-8,""))</f>
        <v/>
      </c>
      <c r="T1752">
        <f>IF(AND(A1752="مصروف",R1752&gt;0,I1752="موافق",S1752&lt;&gt;"",H1752&lt;&gt;""),N(G1752),0)</f>
        <v/>
      </c>
    </row>
    <row r="1753">
      <c r="A1753" s="19" t="n"/>
      <c r="B1753" s="20">
        <f>IF(A1753="","",IF(R1753=0,"⚠ أضف سطر عهدة أولًا","DMT-"&amp;TEXT(R1753,"000")))</f>
        <v/>
      </c>
      <c r="C1753" s="21" t="n"/>
      <c r="D1753" s="20">
        <f>IF(C1753="","",IF(S1753="","خارج السنة المالية",INDEX(القوائم!$D$2:$D$13,S1753)))</f>
        <v/>
      </c>
      <c r="E1753" s="22" t="n"/>
      <c r="F1753" s="23" t="n"/>
      <c r="G1753" s="23" t="n"/>
      <c r="H1753" s="22" t="n"/>
      <c r="I1753" s="19" t="n"/>
      <c r="J1753" s="21" t="n"/>
      <c r="K1753" s="19" t="n"/>
      <c r="L1753" s="19" t="n"/>
      <c r="M1753" s="21" t="n"/>
      <c r="N1753" s="22" t="n"/>
      <c r="O1753" s="24">
        <f>IF(A1753&lt;&gt;"عهدة","",SUMIFS($G$8:$G$5007,$B$8:$B$5007,B1753,$A$8:$A$5007,"مصروف",$I$8:$I$5007,"&lt;&gt;مرفوض"))</f>
        <v/>
      </c>
      <c r="P1753" s="25">
        <f>IF(A1753&lt;&gt;"عهدة","",N(F1753)-O1753)</f>
        <v/>
      </c>
      <c r="Q1753" s="26">
        <f>IF(A1753="","",IF(A1753="عهدة",IF(N(F1753)=0,"⚠ أدخل قيمة العهدة",IF(P1753&lt;0,"⛔ عجز / زيادة مصروفات "&amp;TEXT(-P1753,"#,##0"),IF(COUNTIFS($B$8:$B$5007,B1753,$A$8:$A$5007,"مصروف",$I$8:$I$5007,"&lt;&gt;مرفوض",$K$8:$K$5007,"&lt;&gt;نعم")&gt;0,"⚠ "&amp;COUNTIFS($B$8:$B$5007,B1753,$A$8:$A$5007,"مصروف",$I$8:$I$5007,"&lt;&gt;مرفوض",$K$8:$K$5007,"&lt;&gt;نعم")&amp;" مصروف غير مسوى",IF(L1753="تمت التسوية",IF(P1753=0,"✔ متوازنة وتمت التسوية","✔ تمت التسوية – متبقي "&amp;TEXT(P1753,"#,##0")),IF(P1753&gt;0,"متبقي "&amp;TEXT(P1753,"#,##0"),"✔ متوازنة"))))),IF(R1753=0,"⚠ أضف سطر عهدة أولًا",IF(OR(C1753="",N(G1753)=0),"⚠ أكمل التاريخ والقيمة",IF(S1753="","⚠ التاريخ خارج السنة المالية",IF(H1753="","⚠ اختر بند الموازنة",IF(I1753="مرفوض","✖ مرفوض من المدير",IF(I1753&lt;&gt;"موافق","⏳ بانتظار موافقة المدير",IF(K1753&lt;&gt;"نعم","⚠ غير مسوى مع الحسابات","✔ معتمد ومسوى")))))))))</f>
        <v/>
      </c>
      <c r="R1753">
        <f>N(R1752)+IF(A1753="عهدة",1,0)</f>
        <v/>
      </c>
      <c r="S1753">
        <f>IF(C1753="","",IF(AND(C1753&gt;=DATE(2026,9,1),C1753&lt;=DATE(2027,8,31)),(YEAR(C1753)-2026)*12+MONTH(C1753)-8,""))</f>
        <v/>
      </c>
      <c r="T1753">
        <f>IF(AND(A1753="مصروف",R1753&gt;0,I1753="موافق",S1753&lt;&gt;"",H1753&lt;&gt;""),N(G1753),0)</f>
        <v/>
      </c>
    </row>
    <row r="1754">
      <c r="A1754" s="19" t="n"/>
      <c r="B1754" s="20">
        <f>IF(A1754="","",IF(R1754=0,"⚠ أضف سطر عهدة أولًا","DMT-"&amp;TEXT(R1754,"000")))</f>
        <v/>
      </c>
      <c r="C1754" s="21" t="n"/>
      <c r="D1754" s="20">
        <f>IF(C1754="","",IF(S1754="","خارج السنة المالية",INDEX(القوائم!$D$2:$D$13,S1754)))</f>
        <v/>
      </c>
      <c r="E1754" s="22" t="n"/>
      <c r="F1754" s="23" t="n"/>
      <c r="G1754" s="23" t="n"/>
      <c r="H1754" s="22" t="n"/>
      <c r="I1754" s="19" t="n"/>
      <c r="J1754" s="21" t="n"/>
      <c r="K1754" s="19" t="n"/>
      <c r="L1754" s="19" t="n"/>
      <c r="M1754" s="21" t="n"/>
      <c r="N1754" s="22" t="n"/>
      <c r="O1754" s="24">
        <f>IF(A1754&lt;&gt;"عهدة","",SUMIFS($G$8:$G$5007,$B$8:$B$5007,B1754,$A$8:$A$5007,"مصروف",$I$8:$I$5007,"&lt;&gt;مرفوض"))</f>
        <v/>
      </c>
      <c r="P1754" s="25">
        <f>IF(A1754&lt;&gt;"عهدة","",N(F1754)-O1754)</f>
        <v/>
      </c>
      <c r="Q1754" s="26">
        <f>IF(A1754="","",IF(A1754="عهدة",IF(N(F1754)=0,"⚠ أدخل قيمة العهدة",IF(P1754&lt;0,"⛔ عجز / زيادة مصروفات "&amp;TEXT(-P1754,"#,##0"),IF(COUNTIFS($B$8:$B$5007,B1754,$A$8:$A$5007,"مصروف",$I$8:$I$5007,"&lt;&gt;مرفوض",$K$8:$K$5007,"&lt;&gt;نعم")&gt;0,"⚠ "&amp;COUNTIFS($B$8:$B$5007,B1754,$A$8:$A$5007,"مصروف",$I$8:$I$5007,"&lt;&gt;مرفوض",$K$8:$K$5007,"&lt;&gt;نعم")&amp;" مصروف غير مسوى",IF(L1754="تمت التسوية",IF(P1754=0,"✔ متوازنة وتمت التسوية","✔ تمت التسوية – متبقي "&amp;TEXT(P1754,"#,##0")),IF(P1754&gt;0,"متبقي "&amp;TEXT(P1754,"#,##0"),"✔ متوازنة"))))),IF(R1754=0,"⚠ أضف سطر عهدة أولًا",IF(OR(C1754="",N(G1754)=0),"⚠ أكمل التاريخ والقيمة",IF(S1754="","⚠ التاريخ خارج السنة المالية",IF(H1754="","⚠ اختر بند الموازنة",IF(I1754="مرفوض","✖ مرفوض من المدير",IF(I1754&lt;&gt;"موافق","⏳ بانتظار موافقة المدير",IF(K1754&lt;&gt;"نعم","⚠ غير مسوى مع الحسابات","✔ معتمد ومسوى")))))))))</f>
        <v/>
      </c>
      <c r="R1754">
        <f>N(R1753)+IF(A1754="عهدة",1,0)</f>
        <v/>
      </c>
      <c r="S1754">
        <f>IF(C1754="","",IF(AND(C1754&gt;=DATE(2026,9,1),C1754&lt;=DATE(2027,8,31)),(YEAR(C1754)-2026)*12+MONTH(C1754)-8,""))</f>
        <v/>
      </c>
      <c r="T1754">
        <f>IF(AND(A1754="مصروف",R1754&gt;0,I1754="موافق",S1754&lt;&gt;"",H1754&lt;&gt;""),N(G1754),0)</f>
        <v/>
      </c>
    </row>
    <row r="1755">
      <c r="A1755" s="19" t="n"/>
      <c r="B1755" s="20">
        <f>IF(A1755="","",IF(R1755=0,"⚠ أضف سطر عهدة أولًا","DMT-"&amp;TEXT(R1755,"000")))</f>
        <v/>
      </c>
      <c r="C1755" s="21" t="n"/>
      <c r="D1755" s="20">
        <f>IF(C1755="","",IF(S1755="","خارج السنة المالية",INDEX(القوائم!$D$2:$D$13,S1755)))</f>
        <v/>
      </c>
      <c r="E1755" s="22" t="n"/>
      <c r="F1755" s="23" t="n"/>
      <c r="G1755" s="23" t="n"/>
      <c r="H1755" s="22" t="n"/>
      <c r="I1755" s="19" t="n"/>
      <c r="J1755" s="21" t="n"/>
      <c r="K1755" s="19" t="n"/>
      <c r="L1755" s="19" t="n"/>
      <c r="M1755" s="21" t="n"/>
      <c r="N1755" s="22" t="n"/>
      <c r="O1755" s="24">
        <f>IF(A1755&lt;&gt;"عهدة","",SUMIFS($G$8:$G$5007,$B$8:$B$5007,B1755,$A$8:$A$5007,"مصروف",$I$8:$I$5007,"&lt;&gt;مرفوض"))</f>
        <v/>
      </c>
      <c r="P1755" s="25">
        <f>IF(A1755&lt;&gt;"عهدة","",N(F1755)-O1755)</f>
        <v/>
      </c>
      <c r="Q1755" s="26">
        <f>IF(A1755="","",IF(A1755="عهدة",IF(N(F1755)=0,"⚠ أدخل قيمة العهدة",IF(P1755&lt;0,"⛔ عجز / زيادة مصروفات "&amp;TEXT(-P1755,"#,##0"),IF(COUNTIFS($B$8:$B$5007,B1755,$A$8:$A$5007,"مصروف",$I$8:$I$5007,"&lt;&gt;مرفوض",$K$8:$K$5007,"&lt;&gt;نعم")&gt;0,"⚠ "&amp;COUNTIFS($B$8:$B$5007,B1755,$A$8:$A$5007,"مصروف",$I$8:$I$5007,"&lt;&gt;مرفوض",$K$8:$K$5007,"&lt;&gt;نعم")&amp;" مصروف غير مسوى",IF(L1755="تمت التسوية",IF(P1755=0,"✔ متوازنة وتمت التسوية","✔ تمت التسوية – متبقي "&amp;TEXT(P1755,"#,##0")),IF(P1755&gt;0,"متبقي "&amp;TEXT(P1755,"#,##0"),"✔ متوازنة"))))),IF(R1755=0,"⚠ أضف سطر عهدة أولًا",IF(OR(C1755="",N(G1755)=0),"⚠ أكمل التاريخ والقيمة",IF(S1755="","⚠ التاريخ خارج السنة المالية",IF(H1755="","⚠ اختر بند الموازنة",IF(I1755="مرفوض","✖ مرفوض من المدير",IF(I1755&lt;&gt;"موافق","⏳ بانتظار موافقة المدير",IF(K1755&lt;&gt;"نعم","⚠ غير مسوى مع الحسابات","✔ معتمد ومسوى")))))))))</f>
        <v/>
      </c>
      <c r="R1755">
        <f>N(R1754)+IF(A1755="عهدة",1,0)</f>
        <v/>
      </c>
      <c r="S1755">
        <f>IF(C1755="","",IF(AND(C1755&gt;=DATE(2026,9,1),C1755&lt;=DATE(2027,8,31)),(YEAR(C1755)-2026)*12+MONTH(C1755)-8,""))</f>
        <v/>
      </c>
      <c r="T1755">
        <f>IF(AND(A1755="مصروف",R1755&gt;0,I1755="موافق",S1755&lt;&gt;"",H1755&lt;&gt;""),N(G1755),0)</f>
        <v/>
      </c>
    </row>
    <row r="1756">
      <c r="A1756" s="19" t="n"/>
      <c r="B1756" s="20">
        <f>IF(A1756="","",IF(R1756=0,"⚠ أضف سطر عهدة أولًا","DMT-"&amp;TEXT(R1756,"000")))</f>
        <v/>
      </c>
      <c r="C1756" s="21" t="n"/>
      <c r="D1756" s="20">
        <f>IF(C1756="","",IF(S1756="","خارج السنة المالية",INDEX(القوائم!$D$2:$D$13,S1756)))</f>
        <v/>
      </c>
      <c r="E1756" s="22" t="n"/>
      <c r="F1756" s="23" t="n"/>
      <c r="G1756" s="23" t="n"/>
      <c r="H1756" s="22" t="n"/>
      <c r="I1756" s="19" t="n"/>
      <c r="J1756" s="21" t="n"/>
      <c r="K1756" s="19" t="n"/>
      <c r="L1756" s="19" t="n"/>
      <c r="M1756" s="21" t="n"/>
      <c r="N1756" s="22" t="n"/>
      <c r="O1756" s="24">
        <f>IF(A1756&lt;&gt;"عهدة","",SUMIFS($G$8:$G$5007,$B$8:$B$5007,B1756,$A$8:$A$5007,"مصروف",$I$8:$I$5007,"&lt;&gt;مرفوض"))</f>
        <v/>
      </c>
      <c r="P1756" s="25">
        <f>IF(A1756&lt;&gt;"عهدة","",N(F1756)-O1756)</f>
        <v/>
      </c>
      <c r="Q1756" s="26">
        <f>IF(A1756="","",IF(A1756="عهدة",IF(N(F1756)=0,"⚠ أدخل قيمة العهدة",IF(P1756&lt;0,"⛔ عجز / زيادة مصروفات "&amp;TEXT(-P1756,"#,##0"),IF(COUNTIFS($B$8:$B$5007,B1756,$A$8:$A$5007,"مصروف",$I$8:$I$5007,"&lt;&gt;مرفوض",$K$8:$K$5007,"&lt;&gt;نعم")&gt;0,"⚠ "&amp;COUNTIFS($B$8:$B$5007,B1756,$A$8:$A$5007,"مصروف",$I$8:$I$5007,"&lt;&gt;مرفوض",$K$8:$K$5007,"&lt;&gt;نعم")&amp;" مصروف غير مسوى",IF(L1756="تمت التسوية",IF(P1756=0,"✔ متوازنة وتمت التسوية","✔ تمت التسوية – متبقي "&amp;TEXT(P1756,"#,##0")),IF(P1756&gt;0,"متبقي "&amp;TEXT(P1756,"#,##0"),"✔ متوازنة"))))),IF(R1756=0,"⚠ أضف سطر عهدة أولًا",IF(OR(C1756="",N(G1756)=0),"⚠ أكمل التاريخ والقيمة",IF(S1756="","⚠ التاريخ خارج السنة المالية",IF(H1756="","⚠ اختر بند الموازنة",IF(I1756="مرفوض","✖ مرفوض من المدير",IF(I1756&lt;&gt;"موافق","⏳ بانتظار موافقة المدير",IF(K1756&lt;&gt;"نعم","⚠ غير مسوى مع الحسابات","✔ معتمد ومسوى")))))))))</f>
        <v/>
      </c>
      <c r="R1756">
        <f>N(R1755)+IF(A1756="عهدة",1,0)</f>
        <v/>
      </c>
      <c r="S1756">
        <f>IF(C1756="","",IF(AND(C1756&gt;=DATE(2026,9,1),C1756&lt;=DATE(2027,8,31)),(YEAR(C1756)-2026)*12+MONTH(C1756)-8,""))</f>
        <v/>
      </c>
      <c r="T1756">
        <f>IF(AND(A1756="مصروف",R1756&gt;0,I1756="موافق",S1756&lt;&gt;"",H1756&lt;&gt;""),N(G1756),0)</f>
        <v/>
      </c>
    </row>
    <row r="1757">
      <c r="A1757" s="19" t="n"/>
      <c r="B1757" s="20">
        <f>IF(A1757="","",IF(R1757=0,"⚠ أضف سطر عهدة أولًا","DMT-"&amp;TEXT(R1757,"000")))</f>
        <v/>
      </c>
      <c r="C1757" s="21" t="n"/>
      <c r="D1757" s="20">
        <f>IF(C1757="","",IF(S1757="","خارج السنة المالية",INDEX(القوائم!$D$2:$D$13,S1757)))</f>
        <v/>
      </c>
      <c r="E1757" s="22" t="n"/>
      <c r="F1757" s="23" t="n"/>
      <c r="G1757" s="23" t="n"/>
      <c r="H1757" s="22" t="n"/>
      <c r="I1757" s="19" t="n"/>
      <c r="J1757" s="21" t="n"/>
      <c r="K1757" s="19" t="n"/>
      <c r="L1757" s="19" t="n"/>
      <c r="M1757" s="21" t="n"/>
      <c r="N1757" s="22" t="n"/>
      <c r="O1757" s="24">
        <f>IF(A1757&lt;&gt;"عهدة","",SUMIFS($G$8:$G$5007,$B$8:$B$5007,B1757,$A$8:$A$5007,"مصروف",$I$8:$I$5007,"&lt;&gt;مرفوض"))</f>
        <v/>
      </c>
      <c r="P1757" s="25">
        <f>IF(A1757&lt;&gt;"عهدة","",N(F1757)-O1757)</f>
        <v/>
      </c>
      <c r="Q1757" s="26">
        <f>IF(A1757="","",IF(A1757="عهدة",IF(N(F1757)=0,"⚠ أدخل قيمة العهدة",IF(P1757&lt;0,"⛔ عجز / زيادة مصروفات "&amp;TEXT(-P1757,"#,##0"),IF(COUNTIFS($B$8:$B$5007,B1757,$A$8:$A$5007,"مصروف",$I$8:$I$5007,"&lt;&gt;مرفوض",$K$8:$K$5007,"&lt;&gt;نعم")&gt;0,"⚠ "&amp;COUNTIFS($B$8:$B$5007,B1757,$A$8:$A$5007,"مصروف",$I$8:$I$5007,"&lt;&gt;مرفوض",$K$8:$K$5007,"&lt;&gt;نعم")&amp;" مصروف غير مسوى",IF(L1757="تمت التسوية",IF(P1757=0,"✔ متوازنة وتمت التسوية","✔ تمت التسوية – متبقي "&amp;TEXT(P1757,"#,##0")),IF(P1757&gt;0,"متبقي "&amp;TEXT(P1757,"#,##0"),"✔ متوازنة"))))),IF(R1757=0,"⚠ أضف سطر عهدة أولًا",IF(OR(C1757="",N(G1757)=0),"⚠ أكمل التاريخ والقيمة",IF(S1757="","⚠ التاريخ خارج السنة المالية",IF(H1757="","⚠ اختر بند الموازنة",IF(I1757="مرفوض","✖ مرفوض من المدير",IF(I1757&lt;&gt;"موافق","⏳ بانتظار موافقة المدير",IF(K1757&lt;&gt;"نعم","⚠ غير مسوى مع الحسابات","✔ معتمد ومسوى")))))))))</f>
        <v/>
      </c>
      <c r="R1757">
        <f>N(R1756)+IF(A1757="عهدة",1,0)</f>
        <v/>
      </c>
      <c r="S1757">
        <f>IF(C1757="","",IF(AND(C1757&gt;=DATE(2026,9,1),C1757&lt;=DATE(2027,8,31)),(YEAR(C1757)-2026)*12+MONTH(C1757)-8,""))</f>
        <v/>
      </c>
      <c r="T1757">
        <f>IF(AND(A1757="مصروف",R1757&gt;0,I1757="موافق",S1757&lt;&gt;"",H1757&lt;&gt;""),N(G1757),0)</f>
        <v/>
      </c>
    </row>
    <row r="1758">
      <c r="A1758" s="19" t="n"/>
      <c r="B1758" s="20">
        <f>IF(A1758="","",IF(R1758=0,"⚠ أضف سطر عهدة أولًا","DMT-"&amp;TEXT(R1758,"000")))</f>
        <v/>
      </c>
      <c r="C1758" s="21" t="n"/>
      <c r="D1758" s="20">
        <f>IF(C1758="","",IF(S1758="","خارج السنة المالية",INDEX(القوائم!$D$2:$D$13,S1758)))</f>
        <v/>
      </c>
      <c r="E1758" s="22" t="n"/>
      <c r="F1758" s="23" t="n"/>
      <c r="G1758" s="23" t="n"/>
      <c r="H1758" s="22" t="n"/>
      <c r="I1758" s="19" t="n"/>
      <c r="J1758" s="21" t="n"/>
      <c r="K1758" s="19" t="n"/>
      <c r="L1758" s="19" t="n"/>
      <c r="M1758" s="21" t="n"/>
      <c r="N1758" s="22" t="n"/>
      <c r="O1758" s="24">
        <f>IF(A1758&lt;&gt;"عهدة","",SUMIFS($G$8:$G$5007,$B$8:$B$5007,B1758,$A$8:$A$5007,"مصروف",$I$8:$I$5007,"&lt;&gt;مرفوض"))</f>
        <v/>
      </c>
      <c r="P1758" s="25">
        <f>IF(A1758&lt;&gt;"عهدة","",N(F1758)-O1758)</f>
        <v/>
      </c>
      <c r="Q1758" s="26">
        <f>IF(A1758="","",IF(A1758="عهدة",IF(N(F1758)=0,"⚠ أدخل قيمة العهدة",IF(P1758&lt;0,"⛔ عجز / زيادة مصروفات "&amp;TEXT(-P1758,"#,##0"),IF(COUNTIFS($B$8:$B$5007,B1758,$A$8:$A$5007,"مصروف",$I$8:$I$5007,"&lt;&gt;مرفوض",$K$8:$K$5007,"&lt;&gt;نعم")&gt;0,"⚠ "&amp;COUNTIFS($B$8:$B$5007,B1758,$A$8:$A$5007,"مصروف",$I$8:$I$5007,"&lt;&gt;مرفوض",$K$8:$K$5007,"&lt;&gt;نعم")&amp;" مصروف غير مسوى",IF(L1758="تمت التسوية",IF(P1758=0,"✔ متوازنة وتمت التسوية","✔ تمت التسوية – متبقي "&amp;TEXT(P1758,"#,##0")),IF(P1758&gt;0,"متبقي "&amp;TEXT(P1758,"#,##0"),"✔ متوازنة"))))),IF(R1758=0,"⚠ أضف سطر عهدة أولًا",IF(OR(C1758="",N(G1758)=0),"⚠ أكمل التاريخ والقيمة",IF(S1758="","⚠ التاريخ خارج السنة المالية",IF(H1758="","⚠ اختر بند الموازنة",IF(I1758="مرفوض","✖ مرفوض من المدير",IF(I1758&lt;&gt;"موافق","⏳ بانتظار موافقة المدير",IF(K1758&lt;&gt;"نعم","⚠ غير مسوى مع الحسابات","✔ معتمد ومسوى")))))))))</f>
        <v/>
      </c>
      <c r="R1758">
        <f>N(R1757)+IF(A1758="عهدة",1,0)</f>
        <v/>
      </c>
      <c r="S1758">
        <f>IF(C1758="","",IF(AND(C1758&gt;=DATE(2026,9,1),C1758&lt;=DATE(2027,8,31)),(YEAR(C1758)-2026)*12+MONTH(C1758)-8,""))</f>
        <v/>
      </c>
      <c r="T1758">
        <f>IF(AND(A1758="مصروف",R1758&gt;0,I1758="موافق",S1758&lt;&gt;"",H1758&lt;&gt;""),N(G1758),0)</f>
        <v/>
      </c>
    </row>
    <row r="1759">
      <c r="A1759" s="19" t="n"/>
      <c r="B1759" s="20">
        <f>IF(A1759="","",IF(R1759=0,"⚠ أضف سطر عهدة أولًا","DMT-"&amp;TEXT(R1759,"000")))</f>
        <v/>
      </c>
      <c r="C1759" s="21" t="n"/>
      <c r="D1759" s="20">
        <f>IF(C1759="","",IF(S1759="","خارج السنة المالية",INDEX(القوائم!$D$2:$D$13,S1759)))</f>
        <v/>
      </c>
      <c r="E1759" s="22" t="n"/>
      <c r="F1759" s="23" t="n"/>
      <c r="G1759" s="23" t="n"/>
      <c r="H1759" s="22" t="n"/>
      <c r="I1759" s="19" t="n"/>
      <c r="J1759" s="21" t="n"/>
      <c r="K1759" s="19" t="n"/>
      <c r="L1759" s="19" t="n"/>
      <c r="M1759" s="21" t="n"/>
      <c r="N1759" s="22" t="n"/>
      <c r="O1759" s="24">
        <f>IF(A1759&lt;&gt;"عهدة","",SUMIFS($G$8:$G$5007,$B$8:$B$5007,B1759,$A$8:$A$5007,"مصروف",$I$8:$I$5007,"&lt;&gt;مرفوض"))</f>
        <v/>
      </c>
      <c r="P1759" s="25">
        <f>IF(A1759&lt;&gt;"عهدة","",N(F1759)-O1759)</f>
        <v/>
      </c>
      <c r="Q1759" s="26">
        <f>IF(A1759="","",IF(A1759="عهدة",IF(N(F1759)=0,"⚠ أدخل قيمة العهدة",IF(P1759&lt;0,"⛔ عجز / زيادة مصروفات "&amp;TEXT(-P1759,"#,##0"),IF(COUNTIFS($B$8:$B$5007,B1759,$A$8:$A$5007,"مصروف",$I$8:$I$5007,"&lt;&gt;مرفوض",$K$8:$K$5007,"&lt;&gt;نعم")&gt;0,"⚠ "&amp;COUNTIFS($B$8:$B$5007,B1759,$A$8:$A$5007,"مصروف",$I$8:$I$5007,"&lt;&gt;مرفوض",$K$8:$K$5007,"&lt;&gt;نعم")&amp;" مصروف غير مسوى",IF(L1759="تمت التسوية",IF(P1759=0,"✔ متوازنة وتمت التسوية","✔ تمت التسوية – متبقي "&amp;TEXT(P1759,"#,##0")),IF(P1759&gt;0,"متبقي "&amp;TEXT(P1759,"#,##0"),"✔ متوازنة"))))),IF(R1759=0,"⚠ أضف سطر عهدة أولًا",IF(OR(C1759="",N(G1759)=0),"⚠ أكمل التاريخ والقيمة",IF(S1759="","⚠ التاريخ خارج السنة المالية",IF(H1759="","⚠ اختر بند الموازنة",IF(I1759="مرفوض","✖ مرفوض من المدير",IF(I1759&lt;&gt;"موافق","⏳ بانتظار موافقة المدير",IF(K1759&lt;&gt;"نعم","⚠ غير مسوى مع الحسابات","✔ معتمد ومسوى")))))))))</f>
        <v/>
      </c>
      <c r="R1759">
        <f>N(R1758)+IF(A1759="عهدة",1,0)</f>
        <v/>
      </c>
      <c r="S1759">
        <f>IF(C1759="","",IF(AND(C1759&gt;=DATE(2026,9,1),C1759&lt;=DATE(2027,8,31)),(YEAR(C1759)-2026)*12+MONTH(C1759)-8,""))</f>
        <v/>
      </c>
      <c r="T1759">
        <f>IF(AND(A1759="مصروف",R1759&gt;0,I1759="موافق",S1759&lt;&gt;"",H1759&lt;&gt;""),N(G1759),0)</f>
        <v/>
      </c>
    </row>
    <row r="1760">
      <c r="A1760" s="19" t="n"/>
      <c r="B1760" s="20">
        <f>IF(A1760="","",IF(R1760=0,"⚠ أضف سطر عهدة أولًا","DMT-"&amp;TEXT(R1760,"000")))</f>
        <v/>
      </c>
      <c r="C1760" s="21" t="n"/>
      <c r="D1760" s="20">
        <f>IF(C1760="","",IF(S1760="","خارج السنة المالية",INDEX(القوائم!$D$2:$D$13,S1760)))</f>
        <v/>
      </c>
      <c r="E1760" s="22" t="n"/>
      <c r="F1760" s="23" t="n"/>
      <c r="G1760" s="23" t="n"/>
      <c r="H1760" s="22" t="n"/>
      <c r="I1760" s="19" t="n"/>
      <c r="J1760" s="21" t="n"/>
      <c r="K1760" s="19" t="n"/>
      <c r="L1760" s="19" t="n"/>
      <c r="M1760" s="21" t="n"/>
      <c r="N1760" s="22" t="n"/>
      <c r="O1760" s="24">
        <f>IF(A1760&lt;&gt;"عهدة","",SUMIFS($G$8:$G$5007,$B$8:$B$5007,B1760,$A$8:$A$5007,"مصروف",$I$8:$I$5007,"&lt;&gt;مرفوض"))</f>
        <v/>
      </c>
      <c r="P1760" s="25">
        <f>IF(A1760&lt;&gt;"عهدة","",N(F1760)-O1760)</f>
        <v/>
      </c>
      <c r="Q1760" s="26">
        <f>IF(A1760="","",IF(A1760="عهدة",IF(N(F1760)=0,"⚠ أدخل قيمة العهدة",IF(P1760&lt;0,"⛔ عجز / زيادة مصروفات "&amp;TEXT(-P1760,"#,##0"),IF(COUNTIFS($B$8:$B$5007,B1760,$A$8:$A$5007,"مصروف",$I$8:$I$5007,"&lt;&gt;مرفوض",$K$8:$K$5007,"&lt;&gt;نعم")&gt;0,"⚠ "&amp;COUNTIFS($B$8:$B$5007,B1760,$A$8:$A$5007,"مصروف",$I$8:$I$5007,"&lt;&gt;مرفوض",$K$8:$K$5007,"&lt;&gt;نعم")&amp;" مصروف غير مسوى",IF(L1760="تمت التسوية",IF(P1760=0,"✔ متوازنة وتمت التسوية","✔ تمت التسوية – متبقي "&amp;TEXT(P1760,"#,##0")),IF(P1760&gt;0,"متبقي "&amp;TEXT(P1760,"#,##0"),"✔ متوازنة"))))),IF(R1760=0,"⚠ أضف سطر عهدة أولًا",IF(OR(C1760="",N(G1760)=0),"⚠ أكمل التاريخ والقيمة",IF(S1760="","⚠ التاريخ خارج السنة المالية",IF(H1760="","⚠ اختر بند الموازنة",IF(I1760="مرفوض","✖ مرفوض من المدير",IF(I1760&lt;&gt;"موافق","⏳ بانتظار موافقة المدير",IF(K1760&lt;&gt;"نعم","⚠ غير مسوى مع الحسابات","✔ معتمد ومسوى")))))))))</f>
        <v/>
      </c>
      <c r="R1760">
        <f>N(R1759)+IF(A1760="عهدة",1,0)</f>
        <v/>
      </c>
      <c r="S1760">
        <f>IF(C1760="","",IF(AND(C1760&gt;=DATE(2026,9,1),C1760&lt;=DATE(2027,8,31)),(YEAR(C1760)-2026)*12+MONTH(C1760)-8,""))</f>
        <v/>
      </c>
      <c r="T1760">
        <f>IF(AND(A1760="مصروف",R1760&gt;0,I1760="موافق",S1760&lt;&gt;"",H1760&lt;&gt;""),N(G1760),0)</f>
        <v/>
      </c>
    </row>
    <row r="1761">
      <c r="A1761" s="19" t="n"/>
      <c r="B1761" s="20">
        <f>IF(A1761="","",IF(R1761=0,"⚠ أضف سطر عهدة أولًا","DMT-"&amp;TEXT(R1761,"000")))</f>
        <v/>
      </c>
      <c r="C1761" s="21" t="n"/>
      <c r="D1761" s="20">
        <f>IF(C1761="","",IF(S1761="","خارج السنة المالية",INDEX(القوائم!$D$2:$D$13,S1761)))</f>
        <v/>
      </c>
      <c r="E1761" s="22" t="n"/>
      <c r="F1761" s="23" t="n"/>
      <c r="G1761" s="23" t="n"/>
      <c r="H1761" s="22" t="n"/>
      <c r="I1761" s="19" t="n"/>
      <c r="J1761" s="21" t="n"/>
      <c r="K1761" s="19" t="n"/>
      <c r="L1761" s="19" t="n"/>
      <c r="M1761" s="21" t="n"/>
      <c r="N1761" s="22" t="n"/>
      <c r="O1761" s="24">
        <f>IF(A1761&lt;&gt;"عهدة","",SUMIFS($G$8:$G$5007,$B$8:$B$5007,B1761,$A$8:$A$5007,"مصروف",$I$8:$I$5007,"&lt;&gt;مرفوض"))</f>
        <v/>
      </c>
      <c r="P1761" s="25">
        <f>IF(A1761&lt;&gt;"عهدة","",N(F1761)-O1761)</f>
        <v/>
      </c>
      <c r="Q1761" s="26">
        <f>IF(A1761="","",IF(A1761="عهدة",IF(N(F1761)=0,"⚠ أدخل قيمة العهدة",IF(P1761&lt;0,"⛔ عجز / زيادة مصروفات "&amp;TEXT(-P1761,"#,##0"),IF(COUNTIFS($B$8:$B$5007,B1761,$A$8:$A$5007,"مصروف",$I$8:$I$5007,"&lt;&gt;مرفوض",$K$8:$K$5007,"&lt;&gt;نعم")&gt;0,"⚠ "&amp;COUNTIFS($B$8:$B$5007,B1761,$A$8:$A$5007,"مصروف",$I$8:$I$5007,"&lt;&gt;مرفوض",$K$8:$K$5007,"&lt;&gt;نعم")&amp;" مصروف غير مسوى",IF(L1761="تمت التسوية",IF(P1761=0,"✔ متوازنة وتمت التسوية","✔ تمت التسوية – متبقي "&amp;TEXT(P1761,"#,##0")),IF(P1761&gt;0,"متبقي "&amp;TEXT(P1761,"#,##0"),"✔ متوازنة"))))),IF(R1761=0,"⚠ أضف سطر عهدة أولًا",IF(OR(C1761="",N(G1761)=0),"⚠ أكمل التاريخ والقيمة",IF(S1761="","⚠ التاريخ خارج السنة المالية",IF(H1761="","⚠ اختر بند الموازنة",IF(I1761="مرفوض","✖ مرفوض من المدير",IF(I1761&lt;&gt;"موافق","⏳ بانتظار موافقة المدير",IF(K1761&lt;&gt;"نعم","⚠ غير مسوى مع الحسابات","✔ معتمد ومسوى")))))))))</f>
        <v/>
      </c>
      <c r="R1761">
        <f>N(R1760)+IF(A1761="عهدة",1,0)</f>
        <v/>
      </c>
      <c r="S1761">
        <f>IF(C1761="","",IF(AND(C1761&gt;=DATE(2026,9,1),C1761&lt;=DATE(2027,8,31)),(YEAR(C1761)-2026)*12+MONTH(C1761)-8,""))</f>
        <v/>
      </c>
      <c r="T1761">
        <f>IF(AND(A1761="مصروف",R1761&gt;0,I1761="موافق",S1761&lt;&gt;"",H1761&lt;&gt;""),N(G1761),0)</f>
        <v/>
      </c>
    </row>
    <row r="1762">
      <c r="A1762" s="19" t="n"/>
      <c r="B1762" s="20">
        <f>IF(A1762="","",IF(R1762=0,"⚠ أضف سطر عهدة أولًا","DMT-"&amp;TEXT(R1762,"000")))</f>
        <v/>
      </c>
      <c r="C1762" s="21" t="n"/>
      <c r="D1762" s="20">
        <f>IF(C1762="","",IF(S1762="","خارج السنة المالية",INDEX(القوائم!$D$2:$D$13,S1762)))</f>
        <v/>
      </c>
      <c r="E1762" s="22" t="n"/>
      <c r="F1762" s="23" t="n"/>
      <c r="G1762" s="23" t="n"/>
      <c r="H1762" s="22" t="n"/>
      <c r="I1762" s="19" t="n"/>
      <c r="J1762" s="21" t="n"/>
      <c r="K1762" s="19" t="n"/>
      <c r="L1762" s="19" t="n"/>
      <c r="M1762" s="21" t="n"/>
      <c r="N1762" s="22" t="n"/>
      <c r="O1762" s="24">
        <f>IF(A1762&lt;&gt;"عهدة","",SUMIFS($G$8:$G$5007,$B$8:$B$5007,B1762,$A$8:$A$5007,"مصروف",$I$8:$I$5007,"&lt;&gt;مرفوض"))</f>
        <v/>
      </c>
      <c r="P1762" s="25">
        <f>IF(A1762&lt;&gt;"عهدة","",N(F1762)-O1762)</f>
        <v/>
      </c>
      <c r="Q1762" s="26">
        <f>IF(A1762="","",IF(A1762="عهدة",IF(N(F1762)=0,"⚠ أدخل قيمة العهدة",IF(P1762&lt;0,"⛔ عجز / زيادة مصروفات "&amp;TEXT(-P1762,"#,##0"),IF(COUNTIFS($B$8:$B$5007,B1762,$A$8:$A$5007,"مصروف",$I$8:$I$5007,"&lt;&gt;مرفوض",$K$8:$K$5007,"&lt;&gt;نعم")&gt;0,"⚠ "&amp;COUNTIFS($B$8:$B$5007,B1762,$A$8:$A$5007,"مصروف",$I$8:$I$5007,"&lt;&gt;مرفوض",$K$8:$K$5007,"&lt;&gt;نعم")&amp;" مصروف غير مسوى",IF(L1762="تمت التسوية",IF(P1762=0,"✔ متوازنة وتمت التسوية","✔ تمت التسوية – متبقي "&amp;TEXT(P1762,"#,##0")),IF(P1762&gt;0,"متبقي "&amp;TEXT(P1762,"#,##0"),"✔ متوازنة"))))),IF(R1762=0,"⚠ أضف سطر عهدة أولًا",IF(OR(C1762="",N(G1762)=0),"⚠ أكمل التاريخ والقيمة",IF(S1762="","⚠ التاريخ خارج السنة المالية",IF(H1762="","⚠ اختر بند الموازنة",IF(I1762="مرفوض","✖ مرفوض من المدير",IF(I1762&lt;&gt;"موافق","⏳ بانتظار موافقة المدير",IF(K1762&lt;&gt;"نعم","⚠ غير مسوى مع الحسابات","✔ معتمد ومسوى")))))))))</f>
        <v/>
      </c>
      <c r="R1762">
        <f>N(R1761)+IF(A1762="عهدة",1,0)</f>
        <v/>
      </c>
      <c r="S1762">
        <f>IF(C1762="","",IF(AND(C1762&gt;=DATE(2026,9,1),C1762&lt;=DATE(2027,8,31)),(YEAR(C1762)-2026)*12+MONTH(C1762)-8,""))</f>
        <v/>
      </c>
      <c r="T1762">
        <f>IF(AND(A1762="مصروف",R1762&gt;0,I1762="موافق",S1762&lt;&gt;"",H1762&lt;&gt;""),N(G1762),0)</f>
        <v/>
      </c>
    </row>
    <row r="1763">
      <c r="A1763" s="19" t="n"/>
      <c r="B1763" s="20">
        <f>IF(A1763="","",IF(R1763=0,"⚠ أضف سطر عهدة أولًا","DMT-"&amp;TEXT(R1763,"000")))</f>
        <v/>
      </c>
      <c r="C1763" s="21" t="n"/>
      <c r="D1763" s="20">
        <f>IF(C1763="","",IF(S1763="","خارج السنة المالية",INDEX(القوائم!$D$2:$D$13,S1763)))</f>
        <v/>
      </c>
      <c r="E1763" s="22" t="n"/>
      <c r="F1763" s="23" t="n"/>
      <c r="G1763" s="23" t="n"/>
      <c r="H1763" s="22" t="n"/>
      <c r="I1763" s="19" t="n"/>
      <c r="J1763" s="21" t="n"/>
      <c r="K1763" s="19" t="n"/>
      <c r="L1763" s="19" t="n"/>
      <c r="M1763" s="21" t="n"/>
      <c r="N1763" s="22" t="n"/>
      <c r="O1763" s="24">
        <f>IF(A1763&lt;&gt;"عهدة","",SUMIFS($G$8:$G$5007,$B$8:$B$5007,B1763,$A$8:$A$5007,"مصروف",$I$8:$I$5007,"&lt;&gt;مرفوض"))</f>
        <v/>
      </c>
      <c r="P1763" s="25">
        <f>IF(A1763&lt;&gt;"عهدة","",N(F1763)-O1763)</f>
        <v/>
      </c>
      <c r="Q1763" s="26">
        <f>IF(A1763="","",IF(A1763="عهدة",IF(N(F1763)=0,"⚠ أدخل قيمة العهدة",IF(P1763&lt;0,"⛔ عجز / زيادة مصروفات "&amp;TEXT(-P1763,"#,##0"),IF(COUNTIFS($B$8:$B$5007,B1763,$A$8:$A$5007,"مصروف",$I$8:$I$5007,"&lt;&gt;مرفوض",$K$8:$K$5007,"&lt;&gt;نعم")&gt;0,"⚠ "&amp;COUNTIFS($B$8:$B$5007,B1763,$A$8:$A$5007,"مصروف",$I$8:$I$5007,"&lt;&gt;مرفوض",$K$8:$K$5007,"&lt;&gt;نعم")&amp;" مصروف غير مسوى",IF(L1763="تمت التسوية",IF(P1763=0,"✔ متوازنة وتمت التسوية","✔ تمت التسوية – متبقي "&amp;TEXT(P1763,"#,##0")),IF(P1763&gt;0,"متبقي "&amp;TEXT(P1763,"#,##0"),"✔ متوازنة"))))),IF(R1763=0,"⚠ أضف سطر عهدة أولًا",IF(OR(C1763="",N(G1763)=0),"⚠ أكمل التاريخ والقيمة",IF(S1763="","⚠ التاريخ خارج السنة المالية",IF(H1763="","⚠ اختر بند الموازنة",IF(I1763="مرفوض","✖ مرفوض من المدير",IF(I1763&lt;&gt;"موافق","⏳ بانتظار موافقة المدير",IF(K1763&lt;&gt;"نعم","⚠ غير مسوى مع الحسابات","✔ معتمد ومسوى")))))))))</f>
        <v/>
      </c>
      <c r="R1763">
        <f>N(R1762)+IF(A1763="عهدة",1,0)</f>
        <v/>
      </c>
      <c r="S1763">
        <f>IF(C1763="","",IF(AND(C1763&gt;=DATE(2026,9,1),C1763&lt;=DATE(2027,8,31)),(YEAR(C1763)-2026)*12+MONTH(C1763)-8,""))</f>
        <v/>
      </c>
      <c r="T1763">
        <f>IF(AND(A1763="مصروف",R1763&gt;0,I1763="موافق",S1763&lt;&gt;"",H1763&lt;&gt;""),N(G1763),0)</f>
        <v/>
      </c>
    </row>
    <row r="1764">
      <c r="A1764" s="19" t="n"/>
      <c r="B1764" s="20">
        <f>IF(A1764="","",IF(R1764=0,"⚠ أضف سطر عهدة أولًا","DMT-"&amp;TEXT(R1764,"000")))</f>
        <v/>
      </c>
      <c r="C1764" s="21" t="n"/>
      <c r="D1764" s="20">
        <f>IF(C1764="","",IF(S1764="","خارج السنة المالية",INDEX(القوائم!$D$2:$D$13,S1764)))</f>
        <v/>
      </c>
      <c r="E1764" s="22" t="n"/>
      <c r="F1764" s="23" t="n"/>
      <c r="G1764" s="23" t="n"/>
      <c r="H1764" s="22" t="n"/>
      <c r="I1764" s="19" t="n"/>
      <c r="J1764" s="21" t="n"/>
      <c r="K1764" s="19" t="n"/>
      <c r="L1764" s="19" t="n"/>
      <c r="M1764" s="21" t="n"/>
      <c r="N1764" s="22" t="n"/>
      <c r="O1764" s="24">
        <f>IF(A1764&lt;&gt;"عهدة","",SUMIFS($G$8:$G$5007,$B$8:$B$5007,B1764,$A$8:$A$5007,"مصروف",$I$8:$I$5007,"&lt;&gt;مرفوض"))</f>
        <v/>
      </c>
      <c r="P1764" s="25">
        <f>IF(A1764&lt;&gt;"عهدة","",N(F1764)-O1764)</f>
        <v/>
      </c>
      <c r="Q1764" s="26">
        <f>IF(A1764="","",IF(A1764="عهدة",IF(N(F1764)=0,"⚠ أدخل قيمة العهدة",IF(P1764&lt;0,"⛔ عجز / زيادة مصروفات "&amp;TEXT(-P1764,"#,##0"),IF(COUNTIFS($B$8:$B$5007,B1764,$A$8:$A$5007,"مصروف",$I$8:$I$5007,"&lt;&gt;مرفوض",$K$8:$K$5007,"&lt;&gt;نعم")&gt;0,"⚠ "&amp;COUNTIFS($B$8:$B$5007,B1764,$A$8:$A$5007,"مصروف",$I$8:$I$5007,"&lt;&gt;مرفوض",$K$8:$K$5007,"&lt;&gt;نعم")&amp;" مصروف غير مسوى",IF(L1764="تمت التسوية",IF(P1764=0,"✔ متوازنة وتمت التسوية","✔ تمت التسوية – متبقي "&amp;TEXT(P1764,"#,##0")),IF(P1764&gt;0,"متبقي "&amp;TEXT(P1764,"#,##0"),"✔ متوازنة"))))),IF(R1764=0,"⚠ أضف سطر عهدة أولًا",IF(OR(C1764="",N(G1764)=0),"⚠ أكمل التاريخ والقيمة",IF(S1764="","⚠ التاريخ خارج السنة المالية",IF(H1764="","⚠ اختر بند الموازنة",IF(I1764="مرفوض","✖ مرفوض من المدير",IF(I1764&lt;&gt;"موافق","⏳ بانتظار موافقة المدير",IF(K1764&lt;&gt;"نعم","⚠ غير مسوى مع الحسابات","✔ معتمد ومسوى")))))))))</f>
        <v/>
      </c>
      <c r="R1764">
        <f>N(R1763)+IF(A1764="عهدة",1,0)</f>
        <v/>
      </c>
      <c r="S1764">
        <f>IF(C1764="","",IF(AND(C1764&gt;=DATE(2026,9,1),C1764&lt;=DATE(2027,8,31)),(YEAR(C1764)-2026)*12+MONTH(C1764)-8,""))</f>
        <v/>
      </c>
      <c r="T1764">
        <f>IF(AND(A1764="مصروف",R1764&gt;0,I1764="موافق",S1764&lt;&gt;"",H1764&lt;&gt;""),N(G1764),0)</f>
        <v/>
      </c>
    </row>
    <row r="1765">
      <c r="A1765" s="19" t="n"/>
      <c r="B1765" s="20">
        <f>IF(A1765="","",IF(R1765=0,"⚠ أضف سطر عهدة أولًا","DMT-"&amp;TEXT(R1765,"000")))</f>
        <v/>
      </c>
      <c r="C1765" s="21" t="n"/>
      <c r="D1765" s="20">
        <f>IF(C1765="","",IF(S1765="","خارج السنة المالية",INDEX(القوائم!$D$2:$D$13,S1765)))</f>
        <v/>
      </c>
      <c r="E1765" s="22" t="n"/>
      <c r="F1765" s="23" t="n"/>
      <c r="G1765" s="23" t="n"/>
      <c r="H1765" s="22" t="n"/>
      <c r="I1765" s="19" t="n"/>
      <c r="J1765" s="21" t="n"/>
      <c r="K1765" s="19" t="n"/>
      <c r="L1765" s="19" t="n"/>
      <c r="M1765" s="21" t="n"/>
      <c r="N1765" s="22" t="n"/>
      <c r="O1765" s="24">
        <f>IF(A1765&lt;&gt;"عهدة","",SUMIFS($G$8:$G$5007,$B$8:$B$5007,B1765,$A$8:$A$5007,"مصروف",$I$8:$I$5007,"&lt;&gt;مرفوض"))</f>
        <v/>
      </c>
      <c r="P1765" s="25">
        <f>IF(A1765&lt;&gt;"عهدة","",N(F1765)-O1765)</f>
        <v/>
      </c>
      <c r="Q1765" s="26">
        <f>IF(A1765="","",IF(A1765="عهدة",IF(N(F1765)=0,"⚠ أدخل قيمة العهدة",IF(P1765&lt;0,"⛔ عجز / زيادة مصروفات "&amp;TEXT(-P1765,"#,##0"),IF(COUNTIFS($B$8:$B$5007,B1765,$A$8:$A$5007,"مصروف",$I$8:$I$5007,"&lt;&gt;مرفوض",$K$8:$K$5007,"&lt;&gt;نعم")&gt;0,"⚠ "&amp;COUNTIFS($B$8:$B$5007,B1765,$A$8:$A$5007,"مصروف",$I$8:$I$5007,"&lt;&gt;مرفوض",$K$8:$K$5007,"&lt;&gt;نعم")&amp;" مصروف غير مسوى",IF(L1765="تمت التسوية",IF(P1765=0,"✔ متوازنة وتمت التسوية","✔ تمت التسوية – متبقي "&amp;TEXT(P1765,"#,##0")),IF(P1765&gt;0,"متبقي "&amp;TEXT(P1765,"#,##0"),"✔ متوازنة"))))),IF(R1765=0,"⚠ أضف سطر عهدة أولًا",IF(OR(C1765="",N(G1765)=0),"⚠ أكمل التاريخ والقيمة",IF(S1765="","⚠ التاريخ خارج السنة المالية",IF(H1765="","⚠ اختر بند الموازنة",IF(I1765="مرفوض","✖ مرفوض من المدير",IF(I1765&lt;&gt;"موافق","⏳ بانتظار موافقة المدير",IF(K1765&lt;&gt;"نعم","⚠ غير مسوى مع الحسابات","✔ معتمد ومسوى")))))))))</f>
        <v/>
      </c>
      <c r="R1765">
        <f>N(R1764)+IF(A1765="عهدة",1,0)</f>
        <v/>
      </c>
      <c r="S1765">
        <f>IF(C1765="","",IF(AND(C1765&gt;=DATE(2026,9,1),C1765&lt;=DATE(2027,8,31)),(YEAR(C1765)-2026)*12+MONTH(C1765)-8,""))</f>
        <v/>
      </c>
      <c r="T1765">
        <f>IF(AND(A1765="مصروف",R1765&gt;0,I1765="موافق",S1765&lt;&gt;"",H1765&lt;&gt;""),N(G1765),0)</f>
        <v/>
      </c>
    </row>
    <row r="1766">
      <c r="A1766" s="19" t="n"/>
      <c r="B1766" s="20">
        <f>IF(A1766="","",IF(R1766=0,"⚠ أضف سطر عهدة أولًا","DMT-"&amp;TEXT(R1766,"000")))</f>
        <v/>
      </c>
      <c r="C1766" s="21" t="n"/>
      <c r="D1766" s="20">
        <f>IF(C1766="","",IF(S1766="","خارج السنة المالية",INDEX(القوائم!$D$2:$D$13,S1766)))</f>
        <v/>
      </c>
      <c r="E1766" s="22" t="n"/>
      <c r="F1766" s="23" t="n"/>
      <c r="G1766" s="23" t="n"/>
      <c r="H1766" s="22" t="n"/>
      <c r="I1766" s="19" t="n"/>
      <c r="J1766" s="21" t="n"/>
      <c r="K1766" s="19" t="n"/>
      <c r="L1766" s="19" t="n"/>
      <c r="M1766" s="21" t="n"/>
      <c r="N1766" s="22" t="n"/>
      <c r="O1766" s="24">
        <f>IF(A1766&lt;&gt;"عهدة","",SUMIFS($G$8:$G$5007,$B$8:$B$5007,B1766,$A$8:$A$5007,"مصروف",$I$8:$I$5007,"&lt;&gt;مرفوض"))</f>
        <v/>
      </c>
      <c r="P1766" s="25">
        <f>IF(A1766&lt;&gt;"عهدة","",N(F1766)-O1766)</f>
        <v/>
      </c>
      <c r="Q1766" s="26">
        <f>IF(A1766="","",IF(A1766="عهدة",IF(N(F1766)=0,"⚠ أدخل قيمة العهدة",IF(P1766&lt;0,"⛔ عجز / زيادة مصروفات "&amp;TEXT(-P1766,"#,##0"),IF(COUNTIFS($B$8:$B$5007,B1766,$A$8:$A$5007,"مصروف",$I$8:$I$5007,"&lt;&gt;مرفوض",$K$8:$K$5007,"&lt;&gt;نعم")&gt;0,"⚠ "&amp;COUNTIFS($B$8:$B$5007,B1766,$A$8:$A$5007,"مصروف",$I$8:$I$5007,"&lt;&gt;مرفوض",$K$8:$K$5007,"&lt;&gt;نعم")&amp;" مصروف غير مسوى",IF(L1766="تمت التسوية",IF(P1766=0,"✔ متوازنة وتمت التسوية","✔ تمت التسوية – متبقي "&amp;TEXT(P1766,"#,##0")),IF(P1766&gt;0,"متبقي "&amp;TEXT(P1766,"#,##0"),"✔ متوازنة"))))),IF(R1766=0,"⚠ أضف سطر عهدة أولًا",IF(OR(C1766="",N(G1766)=0),"⚠ أكمل التاريخ والقيمة",IF(S1766="","⚠ التاريخ خارج السنة المالية",IF(H1766="","⚠ اختر بند الموازنة",IF(I1766="مرفوض","✖ مرفوض من المدير",IF(I1766&lt;&gt;"موافق","⏳ بانتظار موافقة المدير",IF(K1766&lt;&gt;"نعم","⚠ غير مسوى مع الحسابات","✔ معتمد ومسوى")))))))))</f>
        <v/>
      </c>
      <c r="R1766">
        <f>N(R1765)+IF(A1766="عهدة",1,0)</f>
        <v/>
      </c>
      <c r="S1766">
        <f>IF(C1766="","",IF(AND(C1766&gt;=DATE(2026,9,1),C1766&lt;=DATE(2027,8,31)),(YEAR(C1766)-2026)*12+MONTH(C1766)-8,""))</f>
        <v/>
      </c>
      <c r="T1766">
        <f>IF(AND(A1766="مصروف",R1766&gt;0,I1766="موافق",S1766&lt;&gt;"",H1766&lt;&gt;""),N(G1766),0)</f>
        <v/>
      </c>
    </row>
    <row r="1767">
      <c r="A1767" s="19" t="n"/>
      <c r="B1767" s="20">
        <f>IF(A1767="","",IF(R1767=0,"⚠ أضف سطر عهدة أولًا","DMT-"&amp;TEXT(R1767,"000")))</f>
        <v/>
      </c>
      <c r="C1767" s="21" t="n"/>
      <c r="D1767" s="20">
        <f>IF(C1767="","",IF(S1767="","خارج السنة المالية",INDEX(القوائم!$D$2:$D$13,S1767)))</f>
        <v/>
      </c>
      <c r="E1767" s="22" t="n"/>
      <c r="F1767" s="23" t="n"/>
      <c r="G1767" s="23" t="n"/>
      <c r="H1767" s="22" t="n"/>
      <c r="I1767" s="19" t="n"/>
      <c r="J1767" s="21" t="n"/>
      <c r="K1767" s="19" t="n"/>
      <c r="L1767" s="19" t="n"/>
      <c r="M1767" s="21" t="n"/>
      <c r="N1767" s="22" t="n"/>
      <c r="O1767" s="24">
        <f>IF(A1767&lt;&gt;"عهدة","",SUMIFS($G$8:$G$5007,$B$8:$B$5007,B1767,$A$8:$A$5007,"مصروف",$I$8:$I$5007,"&lt;&gt;مرفوض"))</f>
        <v/>
      </c>
      <c r="P1767" s="25">
        <f>IF(A1767&lt;&gt;"عهدة","",N(F1767)-O1767)</f>
        <v/>
      </c>
      <c r="Q1767" s="26">
        <f>IF(A1767="","",IF(A1767="عهدة",IF(N(F1767)=0,"⚠ أدخل قيمة العهدة",IF(P1767&lt;0,"⛔ عجز / زيادة مصروفات "&amp;TEXT(-P1767,"#,##0"),IF(COUNTIFS($B$8:$B$5007,B1767,$A$8:$A$5007,"مصروف",$I$8:$I$5007,"&lt;&gt;مرفوض",$K$8:$K$5007,"&lt;&gt;نعم")&gt;0,"⚠ "&amp;COUNTIFS($B$8:$B$5007,B1767,$A$8:$A$5007,"مصروف",$I$8:$I$5007,"&lt;&gt;مرفوض",$K$8:$K$5007,"&lt;&gt;نعم")&amp;" مصروف غير مسوى",IF(L1767="تمت التسوية",IF(P1767=0,"✔ متوازنة وتمت التسوية","✔ تمت التسوية – متبقي "&amp;TEXT(P1767,"#,##0")),IF(P1767&gt;0,"متبقي "&amp;TEXT(P1767,"#,##0"),"✔ متوازنة"))))),IF(R1767=0,"⚠ أضف سطر عهدة أولًا",IF(OR(C1767="",N(G1767)=0),"⚠ أكمل التاريخ والقيمة",IF(S1767="","⚠ التاريخ خارج السنة المالية",IF(H1767="","⚠ اختر بند الموازنة",IF(I1767="مرفوض","✖ مرفوض من المدير",IF(I1767&lt;&gt;"موافق","⏳ بانتظار موافقة المدير",IF(K1767&lt;&gt;"نعم","⚠ غير مسوى مع الحسابات","✔ معتمد ومسوى")))))))))</f>
        <v/>
      </c>
      <c r="R1767">
        <f>N(R1766)+IF(A1767="عهدة",1,0)</f>
        <v/>
      </c>
      <c r="S1767">
        <f>IF(C1767="","",IF(AND(C1767&gt;=DATE(2026,9,1),C1767&lt;=DATE(2027,8,31)),(YEAR(C1767)-2026)*12+MONTH(C1767)-8,""))</f>
        <v/>
      </c>
      <c r="T1767">
        <f>IF(AND(A1767="مصروف",R1767&gt;0,I1767="موافق",S1767&lt;&gt;"",H1767&lt;&gt;""),N(G1767),0)</f>
        <v/>
      </c>
    </row>
    <row r="1768">
      <c r="A1768" s="19" t="n"/>
      <c r="B1768" s="20">
        <f>IF(A1768="","",IF(R1768=0,"⚠ أضف سطر عهدة أولًا","DMT-"&amp;TEXT(R1768,"000")))</f>
        <v/>
      </c>
      <c r="C1768" s="21" t="n"/>
      <c r="D1768" s="20">
        <f>IF(C1768="","",IF(S1768="","خارج السنة المالية",INDEX(القوائم!$D$2:$D$13,S1768)))</f>
        <v/>
      </c>
      <c r="E1768" s="22" t="n"/>
      <c r="F1768" s="23" t="n"/>
      <c r="G1768" s="23" t="n"/>
      <c r="H1768" s="22" t="n"/>
      <c r="I1768" s="19" t="n"/>
      <c r="J1768" s="21" t="n"/>
      <c r="K1768" s="19" t="n"/>
      <c r="L1768" s="19" t="n"/>
      <c r="M1768" s="21" t="n"/>
      <c r="N1768" s="22" t="n"/>
      <c r="O1768" s="24">
        <f>IF(A1768&lt;&gt;"عهدة","",SUMIFS($G$8:$G$5007,$B$8:$B$5007,B1768,$A$8:$A$5007,"مصروف",$I$8:$I$5007,"&lt;&gt;مرفوض"))</f>
        <v/>
      </c>
      <c r="P1768" s="25">
        <f>IF(A1768&lt;&gt;"عهدة","",N(F1768)-O1768)</f>
        <v/>
      </c>
      <c r="Q1768" s="26">
        <f>IF(A1768="","",IF(A1768="عهدة",IF(N(F1768)=0,"⚠ أدخل قيمة العهدة",IF(P1768&lt;0,"⛔ عجز / زيادة مصروفات "&amp;TEXT(-P1768,"#,##0"),IF(COUNTIFS($B$8:$B$5007,B1768,$A$8:$A$5007,"مصروف",$I$8:$I$5007,"&lt;&gt;مرفوض",$K$8:$K$5007,"&lt;&gt;نعم")&gt;0,"⚠ "&amp;COUNTIFS($B$8:$B$5007,B1768,$A$8:$A$5007,"مصروف",$I$8:$I$5007,"&lt;&gt;مرفوض",$K$8:$K$5007,"&lt;&gt;نعم")&amp;" مصروف غير مسوى",IF(L1768="تمت التسوية",IF(P1768=0,"✔ متوازنة وتمت التسوية","✔ تمت التسوية – متبقي "&amp;TEXT(P1768,"#,##0")),IF(P1768&gt;0,"متبقي "&amp;TEXT(P1768,"#,##0"),"✔ متوازنة"))))),IF(R1768=0,"⚠ أضف سطر عهدة أولًا",IF(OR(C1768="",N(G1768)=0),"⚠ أكمل التاريخ والقيمة",IF(S1768="","⚠ التاريخ خارج السنة المالية",IF(H1768="","⚠ اختر بند الموازنة",IF(I1768="مرفوض","✖ مرفوض من المدير",IF(I1768&lt;&gt;"موافق","⏳ بانتظار موافقة المدير",IF(K1768&lt;&gt;"نعم","⚠ غير مسوى مع الحسابات","✔ معتمد ومسوى")))))))))</f>
        <v/>
      </c>
      <c r="R1768">
        <f>N(R1767)+IF(A1768="عهدة",1,0)</f>
        <v/>
      </c>
      <c r="S1768">
        <f>IF(C1768="","",IF(AND(C1768&gt;=DATE(2026,9,1),C1768&lt;=DATE(2027,8,31)),(YEAR(C1768)-2026)*12+MONTH(C1768)-8,""))</f>
        <v/>
      </c>
      <c r="T1768">
        <f>IF(AND(A1768="مصروف",R1768&gt;0,I1768="موافق",S1768&lt;&gt;"",H1768&lt;&gt;""),N(G1768),0)</f>
        <v/>
      </c>
    </row>
    <row r="1769">
      <c r="A1769" s="19" t="n"/>
      <c r="B1769" s="20">
        <f>IF(A1769="","",IF(R1769=0,"⚠ أضف سطر عهدة أولًا","DMT-"&amp;TEXT(R1769,"000")))</f>
        <v/>
      </c>
      <c r="C1769" s="21" t="n"/>
      <c r="D1769" s="20">
        <f>IF(C1769="","",IF(S1769="","خارج السنة المالية",INDEX(القوائم!$D$2:$D$13,S1769)))</f>
        <v/>
      </c>
      <c r="E1769" s="22" t="n"/>
      <c r="F1769" s="23" t="n"/>
      <c r="G1769" s="23" t="n"/>
      <c r="H1769" s="22" t="n"/>
      <c r="I1769" s="19" t="n"/>
      <c r="J1769" s="21" t="n"/>
      <c r="K1769" s="19" t="n"/>
      <c r="L1769" s="19" t="n"/>
      <c r="M1769" s="21" t="n"/>
      <c r="N1769" s="22" t="n"/>
      <c r="O1769" s="24">
        <f>IF(A1769&lt;&gt;"عهدة","",SUMIFS($G$8:$G$5007,$B$8:$B$5007,B1769,$A$8:$A$5007,"مصروف",$I$8:$I$5007,"&lt;&gt;مرفوض"))</f>
        <v/>
      </c>
      <c r="P1769" s="25">
        <f>IF(A1769&lt;&gt;"عهدة","",N(F1769)-O1769)</f>
        <v/>
      </c>
      <c r="Q1769" s="26">
        <f>IF(A1769="","",IF(A1769="عهدة",IF(N(F1769)=0,"⚠ أدخل قيمة العهدة",IF(P1769&lt;0,"⛔ عجز / زيادة مصروفات "&amp;TEXT(-P1769,"#,##0"),IF(COUNTIFS($B$8:$B$5007,B1769,$A$8:$A$5007,"مصروف",$I$8:$I$5007,"&lt;&gt;مرفوض",$K$8:$K$5007,"&lt;&gt;نعم")&gt;0,"⚠ "&amp;COUNTIFS($B$8:$B$5007,B1769,$A$8:$A$5007,"مصروف",$I$8:$I$5007,"&lt;&gt;مرفوض",$K$8:$K$5007,"&lt;&gt;نعم")&amp;" مصروف غير مسوى",IF(L1769="تمت التسوية",IF(P1769=0,"✔ متوازنة وتمت التسوية","✔ تمت التسوية – متبقي "&amp;TEXT(P1769,"#,##0")),IF(P1769&gt;0,"متبقي "&amp;TEXT(P1769,"#,##0"),"✔ متوازنة"))))),IF(R1769=0,"⚠ أضف سطر عهدة أولًا",IF(OR(C1769="",N(G1769)=0),"⚠ أكمل التاريخ والقيمة",IF(S1769="","⚠ التاريخ خارج السنة المالية",IF(H1769="","⚠ اختر بند الموازنة",IF(I1769="مرفوض","✖ مرفوض من المدير",IF(I1769&lt;&gt;"موافق","⏳ بانتظار موافقة المدير",IF(K1769&lt;&gt;"نعم","⚠ غير مسوى مع الحسابات","✔ معتمد ومسوى")))))))))</f>
        <v/>
      </c>
      <c r="R1769">
        <f>N(R1768)+IF(A1769="عهدة",1,0)</f>
        <v/>
      </c>
      <c r="S1769">
        <f>IF(C1769="","",IF(AND(C1769&gt;=DATE(2026,9,1),C1769&lt;=DATE(2027,8,31)),(YEAR(C1769)-2026)*12+MONTH(C1769)-8,""))</f>
        <v/>
      </c>
      <c r="T1769">
        <f>IF(AND(A1769="مصروف",R1769&gt;0,I1769="موافق",S1769&lt;&gt;"",H1769&lt;&gt;""),N(G1769),0)</f>
        <v/>
      </c>
    </row>
    <row r="1770">
      <c r="A1770" s="19" t="n"/>
      <c r="B1770" s="20">
        <f>IF(A1770="","",IF(R1770=0,"⚠ أضف سطر عهدة أولًا","DMT-"&amp;TEXT(R1770,"000")))</f>
        <v/>
      </c>
      <c r="C1770" s="21" t="n"/>
      <c r="D1770" s="20">
        <f>IF(C1770="","",IF(S1770="","خارج السنة المالية",INDEX(القوائم!$D$2:$D$13,S1770)))</f>
        <v/>
      </c>
      <c r="E1770" s="22" t="n"/>
      <c r="F1770" s="23" t="n"/>
      <c r="G1770" s="23" t="n"/>
      <c r="H1770" s="22" t="n"/>
      <c r="I1770" s="19" t="n"/>
      <c r="J1770" s="21" t="n"/>
      <c r="K1770" s="19" t="n"/>
      <c r="L1770" s="19" t="n"/>
      <c r="M1770" s="21" t="n"/>
      <c r="N1770" s="22" t="n"/>
      <c r="O1770" s="24">
        <f>IF(A1770&lt;&gt;"عهدة","",SUMIFS($G$8:$G$5007,$B$8:$B$5007,B1770,$A$8:$A$5007,"مصروف",$I$8:$I$5007,"&lt;&gt;مرفوض"))</f>
        <v/>
      </c>
      <c r="P1770" s="25">
        <f>IF(A1770&lt;&gt;"عهدة","",N(F1770)-O1770)</f>
        <v/>
      </c>
      <c r="Q1770" s="26">
        <f>IF(A1770="","",IF(A1770="عهدة",IF(N(F1770)=0,"⚠ أدخل قيمة العهدة",IF(P1770&lt;0,"⛔ عجز / زيادة مصروفات "&amp;TEXT(-P1770,"#,##0"),IF(COUNTIFS($B$8:$B$5007,B1770,$A$8:$A$5007,"مصروف",$I$8:$I$5007,"&lt;&gt;مرفوض",$K$8:$K$5007,"&lt;&gt;نعم")&gt;0,"⚠ "&amp;COUNTIFS($B$8:$B$5007,B1770,$A$8:$A$5007,"مصروف",$I$8:$I$5007,"&lt;&gt;مرفوض",$K$8:$K$5007,"&lt;&gt;نعم")&amp;" مصروف غير مسوى",IF(L1770="تمت التسوية",IF(P1770=0,"✔ متوازنة وتمت التسوية","✔ تمت التسوية – متبقي "&amp;TEXT(P1770,"#,##0")),IF(P1770&gt;0,"متبقي "&amp;TEXT(P1770,"#,##0"),"✔ متوازنة"))))),IF(R1770=0,"⚠ أضف سطر عهدة أولًا",IF(OR(C1770="",N(G1770)=0),"⚠ أكمل التاريخ والقيمة",IF(S1770="","⚠ التاريخ خارج السنة المالية",IF(H1770="","⚠ اختر بند الموازنة",IF(I1770="مرفوض","✖ مرفوض من المدير",IF(I1770&lt;&gt;"موافق","⏳ بانتظار موافقة المدير",IF(K1770&lt;&gt;"نعم","⚠ غير مسوى مع الحسابات","✔ معتمد ومسوى")))))))))</f>
        <v/>
      </c>
      <c r="R1770">
        <f>N(R1769)+IF(A1770="عهدة",1,0)</f>
        <v/>
      </c>
      <c r="S1770">
        <f>IF(C1770="","",IF(AND(C1770&gt;=DATE(2026,9,1),C1770&lt;=DATE(2027,8,31)),(YEAR(C1770)-2026)*12+MONTH(C1770)-8,""))</f>
        <v/>
      </c>
      <c r="T1770">
        <f>IF(AND(A1770="مصروف",R1770&gt;0,I1770="موافق",S1770&lt;&gt;"",H1770&lt;&gt;""),N(G1770),0)</f>
        <v/>
      </c>
    </row>
    <row r="1771">
      <c r="A1771" s="19" t="n"/>
      <c r="B1771" s="20">
        <f>IF(A1771="","",IF(R1771=0,"⚠ أضف سطر عهدة أولًا","DMT-"&amp;TEXT(R1771,"000")))</f>
        <v/>
      </c>
      <c r="C1771" s="21" t="n"/>
      <c r="D1771" s="20">
        <f>IF(C1771="","",IF(S1771="","خارج السنة المالية",INDEX(القوائم!$D$2:$D$13,S1771)))</f>
        <v/>
      </c>
      <c r="E1771" s="22" t="n"/>
      <c r="F1771" s="23" t="n"/>
      <c r="G1771" s="23" t="n"/>
      <c r="H1771" s="22" t="n"/>
      <c r="I1771" s="19" t="n"/>
      <c r="J1771" s="21" t="n"/>
      <c r="K1771" s="19" t="n"/>
      <c r="L1771" s="19" t="n"/>
      <c r="M1771" s="21" t="n"/>
      <c r="N1771" s="22" t="n"/>
      <c r="O1771" s="24">
        <f>IF(A1771&lt;&gt;"عهدة","",SUMIFS($G$8:$G$5007,$B$8:$B$5007,B1771,$A$8:$A$5007,"مصروف",$I$8:$I$5007,"&lt;&gt;مرفوض"))</f>
        <v/>
      </c>
      <c r="P1771" s="25">
        <f>IF(A1771&lt;&gt;"عهدة","",N(F1771)-O1771)</f>
        <v/>
      </c>
      <c r="Q1771" s="26">
        <f>IF(A1771="","",IF(A1771="عهدة",IF(N(F1771)=0,"⚠ أدخل قيمة العهدة",IF(P1771&lt;0,"⛔ عجز / زيادة مصروفات "&amp;TEXT(-P1771,"#,##0"),IF(COUNTIFS($B$8:$B$5007,B1771,$A$8:$A$5007,"مصروف",$I$8:$I$5007,"&lt;&gt;مرفوض",$K$8:$K$5007,"&lt;&gt;نعم")&gt;0,"⚠ "&amp;COUNTIFS($B$8:$B$5007,B1771,$A$8:$A$5007,"مصروف",$I$8:$I$5007,"&lt;&gt;مرفوض",$K$8:$K$5007,"&lt;&gt;نعم")&amp;" مصروف غير مسوى",IF(L1771="تمت التسوية",IF(P1771=0,"✔ متوازنة وتمت التسوية","✔ تمت التسوية – متبقي "&amp;TEXT(P1771,"#,##0")),IF(P1771&gt;0,"متبقي "&amp;TEXT(P1771,"#,##0"),"✔ متوازنة"))))),IF(R1771=0,"⚠ أضف سطر عهدة أولًا",IF(OR(C1771="",N(G1771)=0),"⚠ أكمل التاريخ والقيمة",IF(S1771="","⚠ التاريخ خارج السنة المالية",IF(H1771="","⚠ اختر بند الموازنة",IF(I1771="مرفوض","✖ مرفوض من المدير",IF(I1771&lt;&gt;"موافق","⏳ بانتظار موافقة المدير",IF(K1771&lt;&gt;"نعم","⚠ غير مسوى مع الحسابات","✔ معتمد ومسوى")))))))))</f>
        <v/>
      </c>
      <c r="R1771">
        <f>N(R1770)+IF(A1771="عهدة",1,0)</f>
        <v/>
      </c>
      <c r="S1771">
        <f>IF(C1771="","",IF(AND(C1771&gt;=DATE(2026,9,1),C1771&lt;=DATE(2027,8,31)),(YEAR(C1771)-2026)*12+MONTH(C1771)-8,""))</f>
        <v/>
      </c>
      <c r="T1771">
        <f>IF(AND(A1771="مصروف",R1771&gt;0,I1771="موافق",S1771&lt;&gt;"",H1771&lt;&gt;""),N(G1771),0)</f>
        <v/>
      </c>
    </row>
    <row r="1772">
      <c r="A1772" s="19" t="n"/>
      <c r="B1772" s="20">
        <f>IF(A1772="","",IF(R1772=0,"⚠ أضف سطر عهدة أولًا","DMT-"&amp;TEXT(R1772,"000")))</f>
        <v/>
      </c>
      <c r="C1772" s="21" t="n"/>
      <c r="D1772" s="20">
        <f>IF(C1772="","",IF(S1772="","خارج السنة المالية",INDEX(القوائم!$D$2:$D$13,S1772)))</f>
        <v/>
      </c>
      <c r="E1772" s="22" t="n"/>
      <c r="F1772" s="23" t="n"/>
      <c r="G1772" s="23" t="n"/>
      <c r="H1772" s="22" t="n"/>
      <c r="I1772" s="19" t="n"/>
      <c r="J1772" s="21" t="n"/>
      <c r="K1772" s="19" t="n"/>
      <c r="L1772" s="19" t="n"/>
      <c r="M1772" s="21" t="n"/>
      <c r="N1772" s="22" t="n"/>
      <c r="O1772" s="24">
        <f>IF(A1772&lt;&gt;"عهدة","",SUMIFS($G$8:$G$5007,$B$8:$B$5007,B1772,$A$8:$A$5007,"مصروف",$I$8:$I$5007,"&lt;&gt;مرفوض"))</f>
        <v/>
      </c>
      <c r="P1772" s="25">
        <f>IF(A1772&lt;&gt;"عهدة","",N(F1772)-O1772)</f>
        <v/>
      </c>
      <c r="Q1772" s="26">
        <f>IF(A1772="","",IF(A1772="عهدة",IF(N(F1772)=0,"⚠ أدخل قيمة العهدة",IF(P1772&lt;0,"⛔ عجز / زيادة مصروفات "&amp;TEXT(-P1772,"#,##0"),IF(COUNTIFS($B$8:$B$5007,B1772,$A$8:$A$5007,"مصروف",$I$8:$I$5007,"&lt;&gt;مرفوض",$K$8:$K$5007,"&lt;&gt;نعم")&gt;0,"⚠ "&amp;COUNTIFS($B$8:$B$5007,B1772,$A$8:$A$5007,"مصروف",$I$8:$I$5007,"&lt;&gt;مرفوض",$K$8:$K$5007,"&lt;&gt;نعم")&amp;" مصروف غير مسوى",IF(L1772="تمت التسوية",IF(P1772=0,"✔ متوازنة وتمت التسوية","✔ تمت التسوية – متبقي "&amp;TEXT(P1772,"#,##0")),IF(P1772&gt;0,"متبقي "&amp;TEXT(P1772,"#,##0"),"✔ متوازنة"))))),IF(R1772=0,"⚠ أضف سطر عهدة أولًا",IF(OR(C1772="",N(G1772)=0),"⚠ أكمل التاريخ والقيمة",IF(S1772="","⚠ التاريخ خارج السنة المالية",IF(H1772="","⚠ اختر بند الموازنة",IF(I1772="مرفوض","✖ مرفوض من المدير",IF(I1772&lt;&gt;"موافق","⏳ بانتظار موافقة المدير",IF(K1772&lt;&gt;"نعم","⚠ غير مسوى مع الحسابات","✔ معتمد ومسوى")))))))))</f>
        <v/>
      </c>
      <c r="R1772">
        <f>N(R1771)+IF(A1772="عهدة",1,0)</f>
        <v/>
      </c>
      <c r="S1772">
        <f>IF(C1772="","",IF(AND(C1772&gt;=DATE(2026,9,1),C1772&lt;=DATE(2027,8,31)),(YEAR(C1772)-2026)*12+MONTH(C1772)-8,""))</f>
        <v/>
      </c>
      <c r="T1772">
        <f>IF(AND(A1772="مصروف",R1772&gt;0,I1772="موافق",S1772&lt;&gt;"",H1772&lt;&gt;""),N(G1772),0)</f>
        <v/>
      </c>
    </row>
    <row r="1773">
      <c r="A1773" s="19" t="n"/>
      <c r="B1773" s="20">
        <f>IF(A1773="","",IF(R1773=0,"⚠ أضف سطر عهدة أولًا","DMT-"&amp;TEXT(R1773,"000")))</f>
        <v/>
      </c>
      <c r="C1773" s="21" t="n"/>
      <c r="D1773" s="20">
        <f>IF(C1773="","",IF(S1773="","خارج السنة المالية",INDEX(القوائم!$D$2:$D$13,S1773)))</f>
        <v/>
      </c>
      <c r="E1773" s="22" t="n"/>
      <c r="F1773" s="23" t="n"/>
      <c r="G1773" s="23" t="n"/>
      <c r="H1773" s="22" t="n"/>
      <c r="I1773" s="19" t="n"/>
      <c r="J1773" s="21" t="n"/>
      <c r="K1773" s="19" t="n"/>
      <c r="L1773" s="19" t="n"/>
      <c r="M1773" s="21" t="n"/>
      <c r="N1773" s="22" t="n"/>
      <c r="O1773" s="24">
        <f>IF(A1773&lt;&gt;"عهدة","",SUMIFS($G$8:$G$5007,$B$8:$B$5007,B1773,$A$8:$A$5007,"مصروف",$I$8:$I$5007,"&lt;&gt;مرفوض"))</f>
        <v/>
      </c>
      <c r="P1773" s="25">
        <f>IF(A1773&lt;&gt;"عهدة","",N(F1773)-O1773)</f>
        <v/>
      </c>
      <c r="Q1773" s="26">
        <f>IF(A1773="","",IF(A1773="عهدة",IF(N(F1773)=0,"⚠ أدخل قيمة العهدة",IF(P1773&lt;0,"⛔ عجز / زيادة مصروفات "&amp;TEXT(-P1773,"#,##0"),IF(COUNTIFS($B$8:$B$5007,B1773,$A$8:$A$5007,"مصروف",$I$8:$I$5007,"&lt;&gt;مرفوض",$K$8:$K$5007,"&lt;&gt;نعم")&gt;0,"⚠ "&amp;COUNTIFS($B$8:$B$5007,B1773,$A$8:$A$5007,"مصروف",$I$8:$I$5007,"&lt;&gt;مرفوض",$K$8:$K$5007,"&lt;&gt;نعم")&amp;" مصروف غير مسوى",IF(L1773="تمت التسوية",IF(P1773=0,"✔ متوازنة وتمت التسوية","✔ تمت التسوية – متبقي "&amp;TEXT(P1773,"#,##0")),IF(P1773&gt;0,"متبقي "&amp;TEXT(P1773,"#,##0"),"✔ متوازنة"))))),IF(R1773=0,"⚠ أضف سطر عهدة أولًا",IF(OR(C1773="",N(G1773)=0),"⚠ أكمل التاريخ والقيمة",IF(S1773="","⚠ التاريخ خارج السنة المالية",IF(H1773="","⚠ اختر بند الموازنة",IF(I1773="مرفوض","✖ مرفوض من المدير",IF(I1773&lt;&gt;"موافق","⏳ بانتظار موافقة المدير",IF(K1773&lt;&gt;"نعم","⚠ غير مسوى مع الحسابات","✔ معتمد ومسوى")))))))))</f>
        <v/>
      </c>
      <c r="R1773">
        <f>N(R1772)+IF(A1773="عهدة",1,0)</f>
        <v/>
      </c>
      <c r="S1773">
        <f>IF(C1773="","",IF(AND(C1773&gt;=DATE(2026,9,1),C1773&lt;=DATE(2027,8,31)),(YEAR(C1773)-2026)*12+MONTH(C1773)-8,""))</f>
        <v/>
      </c>
      <c r="T1773">
        <f>IF(AND(A1773="مصروف",R1773&gt;0,I1773="موافق",S1773&lt;&gt;"",H1773&lt;&gt;""),N(G1773),0)</f>
        <v/>
      </c>
    </row>
    <row r="1774">
      <c r="A1774" s="19" t="n"/>
      <c r="B1774" s="20">
        <f>IF(A1774="","",IF(R1774=0,"⚠ أضف سطر عهدة أولًا","DMT-"&amp;TEXT(R1774,"000")))</f>
        <v/>
      </c>
      <c r="C1774" s="21" t="n"/>
      <c r="D1774" s="20">
        <f>IF(C1774="","",IF(S1774="","خارج السنة المالية",INDEX(القوائم!$D$2:$D$13,S1774)))</f>
        <v/>
      </c>
      <c r="E1774" s="22" t="n"/>
      <c r="F1774" s="23" t="n"/>
      <c r="G1774" s="23" t="n"/>
      <c r="H1774" s="22" t="n"/>
      <c r="I1774" s="19" t="n"/>
      <c r="J1774" s="21" t="n"/>
      <c r="K1774" s="19" t="n"/>
      <c r="L1774" s="19" t="n"/>
      <c r="M1774" s="21" t="n"/>
      <c r="N1774" s="22" t="n"/>
      <c r="O1774" s="24">
        <f>IF(A1774&lt;&gt;"عهدة","",SUMIFS($G$8:$G$5007,$B$8:$B$5007,B1774,$A$8:$A$5007,"مصروف",$I$8:$I$5007,"&lt;&gt;مرفوض"))</f>
        <v/>
      </c>
      <c r="P1774" s="25">
        <f>IF(A1774&lt;&gt;"عهدة","",N(F1774)-O1774)</f>
        <v/>
      </c>
      <c r="Q1774" s="26">
        <f>IF(A1774="","",IF(A1774="عهدة",IF(N(F1774)=0,"⚠ أدخل قيمة العهدة",IF(P1774&lt;0,"⛔ عجز / زيادة مصروفات "&amp;TEXT(-P1774,"#,##0"),IF(COUNTIFS($B$8:$B$5007,B1774,$A$8:$A$5007,"مصروف",$I$8:$I$5007,"&lt;&gt;مرفوض",$K$8:$K$5007,"&lt;&gt;نعم")&gt;0,"⚠ "&amp;COUNTIFS($B$8:$B$5007,B1774,$A$8:$A$5007,"مصروف",$I$8:$I$5007,"&lt;&gt;مرفوض",$K$8:$K$5007,"&lt;&gt;نعم")&amp;" مصروف غير مسوى",IF(L1774="تمت التسوية",IF(P1774=0,"✔ متوازنة وتمت التسوية","✔ تمت التسوية – متبقي "&amp;TEXT(P1774,"#,##0")),IF(P1774&gt;0,"متبقي "&amp;TEXT(P1774,"#,##0"),"✔ متوازنة"))))),IF(R1774=0,"⚠ أضف سطر عهدة أولًا",IF(OR(C1774="",N(G1774)=0),"⚠ أكمل التاريخ والقيمة",IF(S1774="","⚠ التاريخ خارج السنة المالية",IF(H1774="","⚠ اختر بند الموازنة",IF(I1774="مرفوض","✖ مرفوض من المدير",IF(I1774&lt;&gt;"موافق","⏳ بانتظار موافقة المدير",IF(K1774&lt;&gt;"نعم","⚠ غير مسوى مع الحسابات","✔ معتمد ومسوى")))))))))</f>
        <v/>
      </c>
      <c r="R1774">
        <f>N(R1773)+IF(A1774="عهدة",1,0)</f>
        <v/>
      </c>
      <c r="S1774">
        <f>IF(C1774="","",IF(AND(C1774&gt;=DATE(2026,9,1),C1774&lt;=DATE(2027,8,31)),(YEAR(C1774)-2026)*12+MONTH(C1774)-8,""))</f>
        <v/>
      </c>
      <c r="T1774">
        <f>IF(AND(A1774="مصروف",R1774&gt;0,I1774="موافق",S1774&lt;&gt;"",H1774&lt;&gt;""),N(G1774),0)</f>
        <v/>
      </c>
    </row>
    <row r="1775">
      <c r="A1775" s="19" t="n"/>
      <c r="B1775" s="20">
        <f>IF(A1775="","",IF(R1775=0,"⚠ أضف سطر عهدة أولًا","DMT-"&amp;TEXT(R1775,"000")))</f>
        <v/>
      </c>
      <c r="C1775" s="21" t="n"/>
      <c r="D1775" s="20">
        <f>IF(C1775="","",IF(S1775="","خارج السنة المالية",INDEX(القوائم!$D$2:$D$13,S1775)))</f>
        <v/>
      </c>
      <c r="E1775" s="22" t="n"/>
      <c r="F1775" s="23" t="n"/>
      <c r="G1775" s="23" t="n"/>
      <c r="H1775" s="22" t="n"/>
      <c r="I1775" s="19" t="n"/>
      <c r="J1775" s="21" t="n"/>
      <c r="K1775" s="19" t="n"/>
      <c r="L1775" s="19" t="n"/>
      <c r="M1775" s="21" t="n"/>
      <c r="N1775" s="22" t="n"/>
      <c r="O1775" s="24">
        <f>IF(A1775&lt;&gt;"عهدة","",SUMIFS($G$8:$G$5007,$B$8:$B$5007,B1775,$A$8:$A$5007,"مصروف",$I$8:$I$5007,"&lt;&gt;مرفوض"))</f>
        <v/>
      </c>
      <c r="P1775" s="25">
        <f>IF(A1775&lt;&gt;"عهدة","",N(F1775)-O1775)</f>
        <v/>
      </c>
      <c r="Q1775" s="26">
        <f>IF(A1775="","",IF(A1775="عهدة",IF(N(F1775)=0,"⚠ أدخل قيمة العهدة",IF(P1775&lt;0,"⛔ عجز / زيادة مصروفات "&amp;TEXT(-P1775,"#,##0"),IF(COUNTIFS($B$8:$B$5007,B1775,$A$8:$A$5007,"مصروف",$I$8:$I$5007,"&lt;&gt;مرفوض",$K$8:$K$5007,"&lt;&gt;نعم")&gt;0,"⚠ "&amp;COUNTIFS($B$8:$B$5007,B1775,$A$8:$A$5007,"مصروف",$I$8:$I$5007,"&lt;&gt;مرفوض",$K$8:$K$5007,"&lt;&gt;نعم")&amp;" مصروف غير مسوى",IF(L1775="تمت التسوية",IF(P1775=0,"✔ متوازنة وتمت التسوية","✔ تمت التسوية – متبقي "&amp;TEXT(P1775,"#,##0")),IF(P1775&gt;0,"متبقي "&amp;TEXT(P1775,"#,##0"),"✔ متوازنة"))))),IF(R1775=0,"⚠ أضف سطر عهدة أولًا",IF(OR(C1775="",N(G1775)=0),"⚠ أكمل التاريخ والقيمة",IF(S1775="","⚠ التاريخ خارج السنة المالية",IF(H1775="","⚠ اختر بند الموازنة",IF(I1775="مرفوض","✖ مرفوض من المدير",IF(I1775&lt;&gt;"موافق","⏳ بانتظار موافقة المدير",IF(K1775&lt;&gt;"نعم","⚠ غير مسوى مع الحسابات","✔ معتمد ومسوى")))))))))</f>
        <v/>
      </c>
      <c r="R1775">
        <f>N(R1774)+IF(A1775="عهدة",1,0)</f>
        <v/>
      </c>
      <c r="S1775">
        <f>IF(C1775="","",IF(AND(C1775&gt;=DATE(2026,9,1),C1775&lt;=DATE(2027,8,31)),(YEAR(C1775)-2026)*12+MONTH(C1775)-8,""))</f>
        <v/>
      </c>
      <c r="T1775">
        <f>IF(AND(A1775="مصروف",R1775&gt;0,I1775="موافق",S1775&lt;&gt;"",H1775&lt;&gt;""),N(G1775),0)</f>
        <v/>
      </c>
    </row>
    <row r="1776">
      <c r="A1776" s="19" t="n"/>
      <c r="B1776" s="20">
        <f>IF(A1776="","",IF(R1776=0,"⚠ أضف سطر عهدة أولًا","DMT-"&amp;TEXT(R1776,"000")))</f>
        <v/>
      </c>
      <c r="C1776" s="21" t="n"/>
      <c r="D1776" s="20">
        <f>IF(C1776="","",IF(S1776="","خارج السنة المالية",INDEX(القوائم!$D$2:$D$13,S1776)))</f>
        <v/>
      </c>
      <c r="E1776" s="22" t="n"/>
      <c r="F1776" s="23" t="n"/>
      <c r="G1776" s="23" t="n"/>
      <c r="H1776" s="22" t="n"/>
      <c r="I1776" s="19" t="n"/>
      <c r="J1776" s="21" t="n"/>
      <c r="K1776" s="19" t="n"/>
      <c r="L1776" s="19" t="n"/>
      <c r="M1776" s="21" t="n"/>
      <c r="N1776" s="22" t="n"/>
      <c r="O1776" s="24">
        <f>IF(A1776&lt;&gt;"عهدة","",SUMIFS($G$8:$G$5007,$B$8:$B$5007,B1776,$A$8:$A$5007,"مصروف",$I$8:$I$5007,"&lt;&gt;مرفوض"))</f>
        <v/>
      </c>
      <c r="P1776" s="25">
        <f>IF(A1776&lt;&gt;"عهدة","",N(F1776)-O1776)</f>
        <v/>
      </c>
      <c r="Q1776" s="26">
        <f>IF(A1776="","",IF(A1776="عهدة",IF(N(F1776)=0,"⚠ أدخل قيمة العهدة",IF(P1776&lt;0,"⛔ عجز / زيادة مصروفات "&amp;TEXT(-P1776,"#,##0"),IF(COUNTIFS($B$8:$B$5007,B1776,$A$8:$A$5007,"مصروف",$I$8:$I$5007,"&lt;&gt;مرفوض",$K$8:$K$5007,"&lt;&gt;نعم")&gt;0,"⚠ "&amp;COUNTIFS($B$8:$B$5007,B1776,$A$8:$A$5007,"مصروف",$I$8:$I$5007,"&lt;&gt;مرفوض",$K$8:$K$5007,"&lt;&gt;نعم")&amp;" مصروف غير مسوى",IF(L1776="تمت التسوية",IF(P1776=0,"✔ متوازنة وتمت التسوية","✔ تمت التسوية – متبقي "&amp;TEXT(P1776,"#,##0")),IF(P1776&gt;0,"متبقي "&amp;TEXT(P1776,"#,##0"),"✔ متوازنة"))))),IF(R1776=0,"⚠ أضف سطر عهدة أولًا",IF(OR(C1776="",N(G1776)=0),"⚠ أكمل التاريخ والقيمة",IF(S1776="","⚠ التاريخ خارج السنة المالية",IF(H1776="","⚠ اختر بند الموازنة",IF(I1776="مرفوض","✖ مرفوض من المدير",IF(I1776&lt;&gt;"موافق","⏳ بانتظار موافقة المدير",IF(K1776&lt;&gt;"نعم","⚠ غير مسوى مع الحسابات","✔ معتمد ومسوى")))))))))</f>
        <v/>
      </c>
      <c r="R1776">
        <f>N(R1775)+IF(A1776="عهدة",1,0)</f>
        <v/>
      </c>
      <c r="S1776">
        <f>IF(C1776="","",IF(AND(C1776&gt;=DATE(2026,9,1),C1776&lt;=DATE(2027,8,31)),(YEAR(C1776)-2026)*12+MONTH(C1776)-8,""))</f>
        <v/>
      </c>
      <c r="T1776">
        <f>IF(AND(A1776="مصروف",R1776&gt;0,I1776="موافق",S1776&lt;&gt;"",H1776&lt;&gt;""),N(G1776),0)</f>
        <v/>
      </c>
    </row>
    <row r="1777">
      <c r="A1777" s="19" t="n"/>
      <c r="B1777" s="20">
        <f>IF(A1777="","",IF(R1777=0,"⚠ أضف سطر عهدة أولًا","DMT-"&amp;TEXT(R1777,"000")))</f>
        <v/>
      </c>
      <c r="C1777" s="21" t="n"/>
      <c r="D1777" s="20">
        <f>IF(C1777="","",IF(S1777="","خارج السنة المالية",INDEX(القوائم!$D$2:$D$13,S1777)))</f>
        <v/>
      </c>
      <c r="E1777" s="22" t="n"/>
      <c r="F1777" s="23" t="n"/>
      <c r="G1777" s="23" t="n"/>
      <c r="H1777" s="22" t="n"/>
      <c r="I1777" s="19" t="n"/>
      <c r="J1777" s="21" t="n"/>
      <c r="K1777" s="19" t="n"/>
      <c r="L1777" s="19" t="n"/>
      <c r="M1777" s="21" t="n"/>
      <c r="N1777" s="22" t="n"/>
      <c r="O1777" s="24">
        <f>IF(A1777&lt;&gt;"عهدة","",SUMIFS($G$8:$G$5007,$B$8:$B$5007,B1777,$A$8:$A$5007,"مصروف",$I$8:$I$5007,"&lt;&gt;مرفوض"))</f>
        <v/>
      </c>
      <c r="P1777" s="25">
        <f>IF(A1777&lt;&gt;"عهدة","",N(F1777)-O1777)</f>
        <v/>
      </c>
      <c r="Q1777" s="26">
        <f>IF(A1777="","",IF(A1777="عهدة",IF(N(F1777)=0,"⚠ أدخل قيمة العهدة",IF(P1777&lt;0,"⛔ عجز / زيادة مصروفات "&amp;TEXT(-P1777,"#,##0"),IF(COUNTIFS($B$8:$B$5007,B1777,$A$8:$A$5007,"مصروف",$I$8:$I$5007,"&lt;&gt;مرفوض",$K$8:$K$5007,"&lt;&gt;نعم")&gt;0,"⚠ "&amp;COUNTIFS($B$8:$B$5007,B1777,$A$8:$A$5007,"مصروف",$I$8:$I$5007,"&lt;&gt;مرفوض",$K$8:$K$5007,"&lt;&gt;نعم")&amp;" مصروف غير مسوى",IF(L1777="تمت التسوية",IF(P1777=0,"✔ متوازنة وتمت التسوية","✔ تمت التسوية – متبقي "&amp;TEXT(P1777,"#,##0")),IF(P1777&gt;0,"متبقي "&amp;TEXT(P1777,"#,##0"),"✔ متوازنة"))))),IF(R1777=0,"⚠ أضف سطر عهدة أولًا",IF(OR(C1777="",N(G1777)=0),"⚠ أكمل التاريخ والقيمة",IF(S1777="","⚠ التاريخ خارج السنة المالية",IF(H1777="","⚠ اختر بند الموازنة",IF(I1777="مرفوض","✖ مرفوض من المدير",IF(I1777&lt;&gt;"موافق","⏳ بانتظار موافقة المدير",IF(K1777&lt;&gt;"نعم","⚠ غير مسوى مع الحسابات","✔ معتمد ومسوى")))))))))</f>
        <v/>
      </c>
      <c r="R1777">
        <f>N(R1776)+IF(A1777="عهدة",1,0)</f>
        <v/>
      </c>
      <c r="S1777">
        <f>IF(C1777="","",IF(AND(C1777&gt;=DATE(2026,9,1),C1777&lt;=DATE(2027,8,31)),(YEAR(C1777)-2026)*12+MONTH(C1777)-8,""))</f>
        <v/>
      </c>
      <c r="T1777">
        <f>IF(AND(A1777="مصروف",R1777&gt;0,I1777="موافق",S1777&lt;&gt;"",H1777&lt;&gt;""),N(G1777),0)</f>
        <v/>
      </c>
    </row>
    <row r="1778">
      <c r="A1778" s="19" t="n"/>
      <c r="B1778" s="20">
        <f>IF(A1778="","",IF(R1778=0,"⚠ أضف سطر عهدة أولًا","DMT-"&amp;TEXT(R1778,"000")))</f>
        <v/>
      </c>
      <c r="C1778" s="21" t="n"/>
      <c r="D1778" s="20">
        <f>IF(C1778="","",IF(S1778="","خارج السنة المالية",INDEX(القوائم!$D$2:$D$13,S1778)))</f>
        <v/>
      </c>
      <c r="E1778" s="22" t="n"/>
      <c r="F1778" s="23" t="n"/>
      <c r="G1778" s="23" t="n"/>
      <c r="H1778" s="22" t="n"/>
      <c r="I1778" s="19" t="n"/>
      <c r="J1778" s="21" t="n"/>
      <c r="K1778" s="19" t="n"/>
      <c r="L1778" s="19" t="n"/>
      <c r="M1778" s="21" t="n"/>
      <c r="N1778" s="22" t="n"/>
      <c r="O1778" s="24">
        <f>IF(A1778&lt;&gt;"عهدة","",SUMIFS($G$8:$G$5007,$B$8:$B$5007,B1778,$A$8:$A$5007,"مصروف",$I$8:$I$5007,"&lt;&gt;مرفوض"))</f>
        <v/>
      </c>
      <c r="P1778" s="25">
        <f>IF(A1778&lt;&gt;"عهدة","",N(F1778)-O1778)</f>
        <v/>
      </c>
      <c r="Q1778" s="26">
        <f>IF(A1778="","",IF(A1778="عهدة",IF(N(F1778)=0,"⚠ أدخل قيمة العهدة",IF(P1778&lt;0,"⛔ عجز / زيادة مصروفات "&amp;TEXT(-P1778,"#,##0"),IF(COUNTIFS($B$8:$B$5007,B1778,$A$8:$A$5007,"مصروف",$I$8:$I$5007,"&lt;&gt;مرفوض",$K$8:$K$5007,"&lt;&gt;نعم")&gt;0,"⚠ "&amp;COUNTIFS($B$8:$B$5007,B1778,$A$8:$A$5007,"مصروف",$I$8:$I$5007,"&lt;&gt;مرفوض",$K$8:$K$5007,"&lt;&gt;نعم")&amp;" مصروف غير مسوى",IF(L1778="تمت التسوية",IF(P1778=0,"✔ متوازنة وتمت التسوية","✔ تمت التسوية – متبقي "&amp;TEXT(P1778,"#,##0")),IF(P1778&gt;0,"متبقي "&amp;TEXT(P1778,"#,##0"),"✔ متوازنة"))))),IF(R1778=0,"⚠ أضف سطر عهدة أولًا",IF(OR(C1778="",N(G1778)=0),"⚠ أكمل التاريخ والقيمة",IF(S1778="","⚠ التاريخ خارج السنة المالية",IF(H1778="","⚠ اختر بند الموازنة",IF(I1778="مرفوض","✖ مرفوض من المدير",IF(I1778&lt;&gt;"موافق","⏳ بانتظار موافقة المدير",IF(K1778&lt;&gt;"نعم","⚠ غير مسوى مع الحسابات","✔ معتمد ومسوى")))))))))</f>
        <v/>
      </c>
      <c r="R1778">
        <f>N(R1777)+IF(A1778="عهدة",1,0)</f>
        <v/>
      </c>
      <c r="S1778">
        <f>IF(C1778="","",IF(AND(C1778&gt;=DATE(2026,9,1),C1778&lt;=DATE(2027,8,31)),(YEAR(C1778)-2026)*12+MONTH(C1778)-8,""))</f>
        <v/>
      </c>
      <c r="T1778">
        <f>IF(AND(A1778="مصروف",R1778&gt;0,I1778="موافق",S1778&lt;&gt;"",H1778&lt;&gt;""),N(G1778),0)</f>
        <v/>
      </c>
    </row>
    <row r="1779">
      <c r="A1779" s="19" t="n"/>
      <c r="B1779" s="20">
        <f>IF(A1779="","",IF(R1779=0,"⚠ أضف سطر عهدة أولًا","DMT-"&amp;TEXT(R1779,"000")))</f>
        <v/>
      </c>
      <c r="C1779" s="21" t="n"/>
      <c r="D1779" s="20">
        <f>IF(C1779="","",IF(S1779="","خارج السنة المالية",INDEX(القوائم!$D$2:$D$13,S1779)))</f>
        <v/>
      </c>
      <c r="E1779" s="22" t="n"/>
      <c r="F1779" s="23" t="n"/>
      <c r="G1779" s="23" t="n"/>
      <c r="H1779" s="22" t="n"/>
      <c r="I1779" s="19" t="n"/>
      <c r="J1779" s="21" t="n"/>
      <c r="K1779" s="19" t="n"/>
      <c r="L1779" s="19" t="n"/>
      <c r="M1779" s="21" t="n"/>
      <c r="N1779" s="22" t="n"/>
      <c r="O1779" s="24">
        <f>IF(A1779&lt;&gt;"عهدة","",SUMIFS($G$8:$G$5007,$B$8:$B$5007,B1779,$A$8:$A$5007,"مصروف",$I$8:$I$5007,"&lt;&gt;مرفوض"))</f>
        <v/>
      </c>
      <c r="P1779" s="25">
        <f>IF(A1779&lt;&gt;"عهدة","",N(F1779)-O1779)</f>
        <v/>
      </c>
      <c r="Q1779" s="26">
        <f>IF(A1779="","",IF(A1779="عهدة",IF(N(F1779)=0,"⚠ أدخل قيمة العهدة",IF(P1779&lt;0,"⛔ عجز / زيادة مصروفات "&amp;TEXT(-P1779,"#,##0"),IF(COUNTIFS($B$8:$B$5007,B1779,$A$8:$A$5007,"مصروف",$I$8:$I$5007,"&lt;&gt;مرفوض",$K$8:$K$5007,"&lt;&gt;نعم")&gt;0,"⚠ "&amp;COUNTIFS($B$8:$B$5007,B1779,$A$8:$A$5007,"مصروف",$I$8:$I$5007,"&lt;&gt;مرفوض",$K$8:$K$5007,"&lt;&gt;نعم")&amp;" مصروف غير مسوى",IF(L1779="تمت التسوية",IF(P1779=0,"✔ متوازنة وتمت التسوية","✔ تمت التسوية – متبقي "&amp;TEXT(P1779,"#,##0")),IF(P1779&gt;0,"متبقي "&amp;TEXT(P1779,"#,##0"),"✔ متوازنة"))))),IF(R1779=0,"⚠ أضف سطر عهدة أولًا",IF(OR(C1779="",N(G1779)=0),"⚠ أكمل التاريخ والقيمة",IF(S1779="","⚠ التاريخ خارج السنة المالية",IF(H1779="","⚠ اختر بند الموازنة",IF(I1779="مرفوض","✖ مرفوض من المدير",IF(I1779&lt;&gt;"موافق","⏳ بانتظار موافقة المدير",IF(K1779&lt;&gt;"نعم","⚠ غير مسوى مع الحسابات","✔ معتمد ومسوى")))))))))</f>
        <v/>
      </c>
      <c r="R1779">
        <f>N(R1778)+IF(A1779="عهدة",1,0)</f>
        <v/>
      </c>
      <c r="S1779">
        <f>IF(C1779="","",IF(AND(C1779&gt;=DATE(2026,9,1),C1779&lt;=DATE(2027,8,31)),(YEAR(C1779)-2026)*12+MONTH(C1779)-8,""))</f>
        <v/>
      </c>
      <c r="T1779">
        <f>IF(AND(A1779="مصروف",R1779&gt;0,I1779="موافق",S1779&lt;&gt;"",H1779&lt;&gt;""),N(G1779),0)</f>
        <v/>
      </c>
    </row>
    <row r="1780">
      <c r="A1780" s="19" t="n"/>
      <c r="B1780" s="20">
        <f>IF(A1780="","",IF(R1780=0,"⚠ أضف سطر عهدة أولًا","DMT-"&amp;TEXT(R1780,"000")))</f>
        <v/>
      </c>
      <c r="C1780" s="21" t="n"/>
      <c r="D1780" s="20">
        <f>IF(C1780="","",IF(S1780="","خارج السنة المالية",INDEX(القوائم!$D$2:$D$13,S1780)))</f>
        <v/>
      </c>
      <c r="E1780" s="22" t="n"/>
      <c r="F1780" s="23" t="n"/>
      <c r="G1780" s="23" t="n"/>
      <c r="H1780" s="22" t="n"/>
      <c r="I1780" s="19" t="n"/>
      <c r="J1780" s="21" t="n"/>
      <c r="K1780" s="19" t="n"/>
      <c r="L1780" s="19" t="n"/>
      <c r="M1780" s="21" t="n"/>
      <c r="N1780" s="22" t="n"/>
      <c r="O1780" s="24">
        <f>IF(A1780&lt;&gt;"عهدة","",SUMIFS($G$8:$G$5007,$B$8:$B$5007,B1780,$A$8:$A$5007,"مصروف",$I$8:$I$5007,"&lt;&gt;مرفوض"))</f>
        <v/>
      </c>
      <c r="P1780" s="25">
        <f>IF(A1780&lt;&gt;"عهدة","",N(F1780)-O1780)</f>
        <v/>
      </c>
      <c r="Q1780" s="26">
        <f>IF(A1780="","",IF(A1780="عهدة",IF(N(F1780)=0,"⚠ أدخل قيمة العهدة",IF(P1780&lt;0,"⛔ عجز / زيادة مصروفات "&amp;TEXT(-P1780,"#,##0"),IF(COUNTIFS($B$8:$B$5007,B1780,$A$8:$A$5007,"مصروف",$I$8:$I$5007,"&lt;&gt;مرفوض",$K$8:$K$5007,"&lt;&gt;نعم")&gt;0,"⚠ "&amp;COUNTIFS($B$8:$B$5007,B1780,$A$8:$A$5007,"مصروف",$I$8:$I$5007,"&lt;&gt;مرفوض",$K$8:$K$5007,"&lt;&gt;نعم")&amp;" مصروف غير مسوى",IF(L1780="تمت التسوية",IF(P1780=0,"✔ متوازنة وتمت التسوية","✔ تمت التسوية – متبقي "&amp;TEXT(P1780,"#,##0")),IF(P1780&gt;0,"متبقي "&amp;TEXT(P1780,"#,##0"),"✔ متوازنة"))))),IF(R1780=0,"⚠ أضف سطر عهدة أولًا",IF(OR(C1780="",N(G1780)=0),"⚠ أكمل التاريخ والقيمة",IF(S1780="","⚠ التاريخ خارج السنة المالية",IF(H1780="","⚠ اختر بند الموازنة",IF(I1780="مرفوض","✖ مرفوض من المدير",IF(I1780&lt;&gt;"موافق","⏳ بانتظار موافقة المدير",IF(K1780&lt;&gt;"نعم","⚠ غير مسوى مع الحسابات","✔ معتمد ومسوى")))))))))</f>
        <v/>
      </c>
      <c r="R1780">
        <f>N(R1779)+IF(A1780="عهدة",1,0)</f>
        <v/>
      </c>
      <c r="S1780">
        <f>IF(C1780="","",IF(AND(C1780&gt;=DATE(2026,9,1),C1780&lt;=DATE(2027,8,31)),(YEAR(C1780)-2026)*12+MONTH(C1780)-8,""))</f>
        <v/>
      </c>
      <c r="T1780">
        <f>IF(AND(A1780="مصروف",R1780&gt;0,I1780="موافق",S1780&lt;&gt;"",H1780&lt;&gt;""),N(G1780),0)</f>
        <v/>
      </c>
    </row>
    <row r="1781">
      <c r="A1781" s="19" t="n"/>
      <c r="B1781" s="20">
        <f>IF(A1781="","",IF(R1781=0,"⚠ أضف سطر عهدة أولًا","DMT-"&amp;TEXT(R1781,"000")))</f>
        <v/>
      </c>
      <c r="C1781" s="21" t="n"/>
      <c r="D1781" s="20">
        <f>IF(C1781="","",IF(S1781="","خارج السنة المالية",INDEX(القوائم!$D$2:$D$13,S1781)))</f>
        <v/>
      </c>
      <c r="E1781" s="22" t="n"/>
      <c r="F1781" s="23" t="n"/>
      <c r="G1781" s="23" t="n"/>
      <c r="H1781" s="22" t="n"/>
      <c r="I1781" s="19" t="n"/>
      <c r="J1781" s="21" t="n"/>
      <c r="K1781" s="19" t="n"/>
      <c r="L1781" s="19" t="n"/>
      <c r="M1781" s="21" t="n"/>
      <c r="N1781" s="22" t="n"/>
      <c r="O1781" s="24">
        <f>IF(A1781&lt;&gt;"عهدة","",SUMIFS($G$8:$G$5007,$B$8:$B$5007,B1781,$A$8:$A$5007,"مصروف",$I$8:$I$5007,"&lt;&gt;مرفوض"))</f>
        <v/>
      </c>
      <c r="P1781" s="25">
        <f>IF(A1781&lt;&gt;"عهدة","",N(F1781)-O1781)</f>
        <v/>
      </c>
      <c r="Q1781" s="26">
        <f>IF(A1781="","",IF(A1781="عهدة",IF(N(F1781)=0,"⚠ أدخل قيمة العهدة",IF(P1781&lt;0,"⛔ عجز / زيادة مصروفات "&amp;TEXT(-P1781,"#,##0"),IF(COUNTIFS($B$8:$B$5007,B1781,$A$8:$A$5007,"مصروف",$I$8:$I$5007,"&lt;&gt;مرفوض",$K$8:$K$5007,"&lt;&gt;نعم")&gt;0,"⚠ "&amp;COUNTIFS($B$8:$B$5007,B1781,$A$8:$A$5007,"مصروف",$I$8:$I$5007,"&lt;&gt;مرفوض",$K$8:$K$5007,"&lt;&gt;نعم")&amp;" مصروف غير مسوى",IF(L1781="تمت التسوية",IF(P1781=0,"✔ متوازنة وتمت التسوية","✔ تمت التسوية – متبقي "&amp;TEXT(P1781,"#,##0")),IF(P1781&gt;0,"متبقي "&amp;TEXT(P1781,"#,##0"),"✔ متوازنة"))))),IF(R1781=0,"⚠ أضف سطر عهدة أولًا",IF(OR(C1781="",N(G1781)=0),"⚠ أكمل التاريخ والقيمة",IF(S1781="","⚠ التاريخ خارج السنة المالية",IF(H1781="","⚠ اختر بند الموازنة",IF(I1781="مرفوض","✖ مرفوض من المدير",IF(I1781&lt;&gt;"موافق","⏳ بانتظار موافقة المدير",IF(K1781&lt;&gt;"نعم","⚠ غير مسوى مع الحسابات","✔ معتمد ومسوى")))))))))</f>
        <v/>
      </c>
      <c r="R1781">
        <f>N(R1780)+IF(A1781="عهدة",1,0)</f>
        <v/>
      </c>
      <c r="S1781">
        <f>IF(C1781="","",IF(AND(C1781&gt;=DATE(2026,9,1),C1781&lt;=DATE(2027,8,31)),(YEAR(C1781)-2026)*12+MONTH(C1781)-8,""))</f>
        <v/>
      </c>
      <c r="T1781">
        <f>IF(AND(A1781="مصروف",R1781&gt;0,I1781="موافق",S1781&lt;&gt;"",H1781&lt;&gt;""),N(G1781),0)</f>
        <v/>
      </c>
    </row>
    <row r="1782">
      <c r="A1782" s="19" t="n"/>
      <c r="B1782" s="20">
        <f>IF(A1782="","",IF(R1782=0,"⚠ أضف سطر عهدة أولًا","DMT-"&amp;TEXT(R1782,"000")))</f>
        <v/>
      </c>
      <c r="C1782" s="21" t="n"/>
      <c r="D1782" s="20">
        <f>IF(C1782="","",IF(S1782="","خارج السنة المالية",INDEX(القوائم!$D$2:$D$13,S1782)))</f>
        <v/>
      </c>
      <c r="E1782" s="22" t="n"/>
      <c r="F1782" s="23" t="n"/>
      <c r="G1782" s="23" t="n"/>
      <c r="H1782" s="22" t="n"/>
      <c r="I1782" s="19" t="n"/>
      <c r="J1782" s="21" t="n"/>
      <c r="K1782" s="19" t="n"/>
      <c r="L1782" s="19" t="n"/>
      <c r="M1782" s="21" t="n"/>
      <c r="N1782" s="22" t="n"/>
      <c r="O1782" s="24">
        <f>IF(A1782&lt;&gt;"عهدة","",SUMIFS($G$8:$G$5007,$B$8:$B$5007,B1782,$A$8:$A$5007,"مصروف",$I$8:$I$5007,"&lt;&gt;مرفوض"))</f>
        <v/>
      </c>
      <c r="P1782" s="25">
        <f>IF(A1782&lt;&gt;"عهدة","",N(F1782)-O1782)</f>
        <v/>
      </c>
      <c r="Q1782" s="26">
        <f>IF(A1782="","",IF(A1782="عهدة",IF(N(F1782)=0,"⚠ أدخل قيمة العهدة",IF(P1782&lt;0,"⛔ عجز / زيادة مصروفات "&amp;TEXT(-P1782,"#,##0"),IF(COUNTIFS($B$8:$B$5007,B1782,$A$8:$A$5007,"مصروف",$I$8:$I$5007,"&lt;&gt;مرفوض",$K$8:$K$5007,"&lt;&gt;نعم")&gt;0,"⚠ "&amp;COUNTIFS($B$8:$B$5007,B1782,$A$8:$A$5007,"مصروف",$I$8:$I$5007,"&lt;&gt;مرفوض",$K$8:$K$5007,"&lt;&gt;نعم")&amp;" مصروف غير مسوى",IF(L1782="تمت التسوية",IF(P1782=0,"✔ متوازنة وتمت التسوية","✔ تمت التسوية – متبقي "&amp;TEXT(P1782,"#,##0")),IF(P1782&gt;0,"متبقي "&amp;TEXT(P1782,"#,##0"),"✔ متوازنة"))))),IF(R1782=0,"⚠ أضف سطر عهدة أولًا",IF(OR(C1782="",N(G1782)=0),"⚠ أكمل التاريخ والقيمة",IF(S1782="","⚠ التاريخ خارج السنة المالية",IF(H1782="","⚠ اختر بند الموازنة",IF(I1782="مرفوض","✖ مرفوض من المدير",IF(I1782&lt;&gt;"موافق","⏳ بانتظار موافقة المدير",IF(K1782&lt;&gt;"نعم","⚠ غير مسوى مع الحسابات","✔ معتمد ومسوى")))))))))</f>
        <v/>
      </c>
      <c r="R1782">
        <f>N(R1781)+IF(A1782="عهدة",1,0)</f>
        <v/>
      </c>
      <c r="S1782">
        <f>IF(C1782="","",IF(AND(C1782&gt;=DATE(2026,9,1),C1782&lt;=DATE(2027,8,31)),(YEAR(C1782)-2026)*12+MONTH(C1782)-8,""))</f>
        <v/>
      </c>
      <c r="T1782">
        <f>IF(AND(A1782="مصروف",R1782&gt;0,I1782="موافق",S1782&lt;&gt;"",H1782&lt;&gt;""),N(G1782),0)</f>
        <v/>
      </c>
    </row>
    <row r="1783">
      <c r="A1783" s="19" t="n"/>
      <c r="B1783" s="20">
        <f>IF(A1783="","",IF(R1783=0,"⚠ أضف سطر عهدة أولًا","DMT-"&amp;TEXT(R1783,"000")))</f>
        <v/>
      </c>
      <c r="C1783" s="21" t="n"/>
      <c r="D1783" s="20">
        <f>IF(C1783="","",IF(S1783="","خارج السنة المالية",INDEX(القوائم!$D$2:$D$13,S1783)))</f>
        <v/>
      </c>
      <c r="E1783" s="22" t="n"/>
      <c r="F1783" s="23" t="n"/>
      <c r="G1783" s="23" t="n"/>
      <c r="H1783" s="22" t="n"/>
      <c r="I1783" s="19" t="n"/>
      <c r="J1783" s="21" t="n"/>
      <c r="K1783" s="19" t="n"/>
      <c r="L1783" s="19" t="n"/>
      <c r="M1783" s="21" t="n"/>
      <c r="N1783" s="22" t="n"/>
      <c r="O1783" s="24">
        <f>IF(A1783&lt;&gt;"عهدة","",SUMIFS($G$8:$G$5007,$B$8:$B$5007,B1783,$A$8:$A$5007,"مصروف",$I$8:$I$5007,"&lt;&gt;مرفوض"))</f>
        <v/>
      </c>
      <c r="P1783" s="25">
        <f>IF(A1783&lt;&gt;"عهدة","",N(F1783)-O1783)</f>
        <v/>
      </c>
      <c r="Q1783" s="26">
        <f>IF(A1783="","",IF(A1783="عهدة",IF(N(F1783)=0,"⚠ أدخل قيمة العهدة",IF(P1783&lt;0,"⛔ عجز / زيادة مصروفات "&amp;TEXT(-P1783,"#,##0"),IF(COUNTIFS($B$8:$B$5007,B1783,$A$8:$A$5007,"مصروف",$I$8:$I$5007,"&lt;&gt;مرفوض",$K$8:$K$5007,"&lt;&gt;نعم")&gt;0,"⚠ "&amp;COUNTIFS($B$8:$B$5007,B1783,$A$8:$A$5007,"مصروف",$I$8:$I$5007,"&lt;&gt;مرفوض",$K$8:$K$5007,"&lt;&gt;نعم")&amp;" مصروف غير مسوى",IF(L1783="تمت التسوية",IF(P1783=0,"✔ متوازنة وتمت التسوية","✔ تمت التسوية – متبقي "&amp;TEXT(P1783,"#,##0")),IF(P1783&gt;0,"متبقي "&amp;TEXT(P1783,"#,##0"),"✔ متوازنة"))))),IF(R1783=0,"⚠ أضف سطر عهدة أولًا",IF(OR(C1783="",N(G1783)=0),"⚠ أكمل التاريخ والقيمة",IF(S1783="","⚠ التاريخ خارج السنة المالية",IF(H1783="","⚠ اختر بند الموازنة",IF(I1783="مرفوض","✖ مرفوض من المدير",IF(I1783&lt;&gt;"موافق","⏳ بانتظار موافقة المدير",IF(K1783&lt;&gt;"نعم","⚠ غير مسوى مع الحسابات","✔ معتمد ومسوى")))))))))</f>
        <v/>
      </c>
      <c r="R1783">
        <f>N(R1782)+IF(A1783="عهدة",1,0)</f>
        <v/>
      </c>
      <c r="S1783">
        <f>IF(C1783="","",IF(AND(C1783&gt;=DATE(2026,9,1),C1783&lt;=DATE(2027,8,31)),(YEAR(C1783)-2026)*12+MONTH(C1783)-8,""))</f>
        <v/>
      </c>
      <c r="T1783">
        <f>IF(AND(A1783="مصروف",R1783&gt;0,I1783="موافق",S1783&lt;&gt;"",H1783&lt;&gt;""),N(G1783),0)</f>
        <v/>
      </c>
    </row>
    <row r="1784">
      <c r="A1784" s="19" t="n"/>
      <c r="B1784" s="20">
        <f>IF(A1784="","",IF(R1784=0,"⚠ أضف سطر عهدة أولًا","DMT-"&amp;TEXT(R1784,"000")))</f>
        <v/>
      </c>
      <c r="C1784" s="21" t="n"/>
      <c r="D1784" s="20">
        <f>IF(C1784="","",IF(S1784="","خارج السنة المالية",INDEX(القوائم!$D$2:$D$13,S1784)))</f>
        <v/>
      </c>
      <c r="E1784" s="22" t="n"/>
      <c r="F1784" s="23" t="n"/>
      <c r="G1784" s="23" t="n"/>
      <c r="H1784" s="22" t="n"/>
      <c r="I1784" s="19" t="n"/>
      <c r="J1784" s="21" t="n"/>
      <c r="K1784" s="19" t="n"/>
      <c r="L1784" s="19" t="n"/>
      <c r="M1784" s="21" t="n"/>
      <c r="N1784" s="22" t="n"/>
      <c r="O1784" s="24">
        <f>IF(A1784&lt;&gt;"عهدة","",SUMIFS($G$8:$G$5007,$B$8:$B$5007,B1784,$A$8:$A$5007,"مصروف",$I$8:$I$5007,"&lt;&gt;مرفوض"))</f>
        <v/>
      </c>
      <c r="P1784" s="25">
        <f>IF(A1784&lt;&gt;"عهدة","",N(F1784)-O1784)</f>
        <v/>
      </c>
      <c r="Q1784" s="26">
        <f>IF(A1784="","",IF(A1784="عهدة",IF(N(F1784)=0,"⚠ أدخل قيمة العهدة",IF(P1784&lt;0,"⛔ عجز / زيادة مصروفات "&amp;TEXT(-P1784,"#,##0"),IF(COUNTIFS($B$8:$B$5007,B1784,$A$8:$A$5007,"مصروف",$I$8:$I$5007,"&lt;&gt;مرفوض",$K$8:$K$5007,"&lt;&gt;نعم")&gt;0,"⚠ "&amp;COUNTIFS($B$8:$B$5007,B1784,$A$8:$A$5007,"مصروف",$I$8:$I$5007,"&lt;&gt;مرفوض",$K$8:$K$5007,"&lt;&gt;نعم")&amp;" مصروف غير مسوى",IF(L1784="تمت التسوية",IF(P1784=0,"✔ متوازنة وتمت التسوية","✔ تمت التسوية – متبقي "&amp;TEXT(P1784,"#,##0")),IF(P1784&gt;0,"متبقي "&amp;TEXT(P1784,"#,##0"),"✔ متوازنة"))))),IF(R1784=0,"⚠ أضف سطر عهدة أولًا",IF(OR(C1784="",N(G1784)=0),"⚠ أكمل التاريخ والقيمة",IF(S1784="","⚠ التاريخ خارج السنة المالية",IF(H1784="","⚠ اختر بند الموازنة",IF(I1784="مرفوض","✖ مرفوض من المدير",IF(I1784&lt;&gt;"موافق","⏳ بانتظار موافقة المدير",IF(K1784&lt;&gt;"نعم","⚠ غير مسوى مع الحسابات","✔ معتمد ومسوى")))))))))</f>
        <v/>
      </c>
      <c r="R1784">
        <f>N(R1783)+IF(A1784="عهدة",1,0)</f>
        <v/>
      </c>
      <c r="S1784">
        <f>IF(C1784="","",IF(AND(C1784&gt;=DATE(2026,9,1),C1784&lt;=DATE(2027,8,31)),(YEAR(C1784)-2026)*12+MONTH(C1784)-8,""))</f>
        <v/>
      </c>
      <c r="T1784">
        <f>IF(AND(A1784="مصروف",R1784&gt;0,I1784="موافق",S1784&lt;&gt;"",H1784&lt;&gt;""),N(G1784),0)</f>
        <v/>
      </c>
    </row>
    <row r="1785">
      <c r="A1785" s="19" t="n"/>
      <c r="B1785" s="20">
        <f>IF(A1785="","",IF(R1785=0,"⚠ أضف سطر عهدة أولًا","DMT-"&amp;TEXT(R1785,"000")))</f>
        <v/>
      </c>
      <c r="C1785" s="21" t="n"/>
      <c r="D1785" s="20">
        <f>IF(C1785="","",IF(S1785="","خارج السنة المالية",INDEX(القوائم!$D$2:$D$13,S1785)))</f>
        <v/>
      </c>
      <c r="E1785" s="22" t="n"/>
      <c r="F1785" s="23" t="n"/>
      <c r="G1785" s="23" t="n"/>
      <c r="H1785" s="22" t="n"/>
      <c r="I1785" s="19" t="n"/>
      <c r="J1785" s="21" t="n"/>
      <c r="K1785" s="19" t="n"/>
      <c r="L1785" s="19" t="n"/>
      <c r="M1785" s="21" t="n"/>
      <c r="N1785" s="22" t="n"/>
      <c r="O1785" s="24">
        <f>IF(A1785&lt;&gt;"عهدة","",SUMIFS($G$8:$G$5007,$B$8:$B$5007,B1785,$A$8:$A$5007,"مصروف",$I$8:$I$5007,"&lt;&gt;مرفوض"))</f>
        <v/>
      </c>
      <c r="P1785" s="25">
        <f>IF(A1785&lt;&gt;"عهدة","",N(F1785)-O1785)</f>
        <v/>
      </c>
      <c r="Q1785" s="26">
        <f>IF(A1785="","",IF(A1785="عهدة",IF(N(F1785)=0,"⚠ أدخل قيمة العهدة",IF(P1785&lt;0,"⛔ عجز / زيادة مصروفات "&amp;TEXT(-P1785,"#,##0"),IF(COUNTIFS($B$8:$B$5007,B1785,$A$8:$A$5007,"مصروف",$I$8:$I$5007,"&lt;&gt;مرفوض",$K$8:$K$5007,"&lt;&gt;نعم")&gt;0,"⚠ "&amp;COUNTIFS($B$8:$B$5007,B1785,$A$8:$A$5007,"مصروف",$I$8:$I$5007,"&lt;&gt;مرفوض",$K$8:$K$5007,"&lt;&gt;نعم")&amp;" مصروف غير مسوى",IF(L1785="تمت التسوية",IF(P1785=0,"✔ متوازنة وتمت التسوية","✔ تمت التسوية – متبقي "&amp;TEXT(P1785,"#,##0")),IF(P1785&gt;0,"متبقي "&amp;TEXT(P1785,"#,##0"),"✔ متوازنة"))))),IF(R1785=0,"⚠ أضف سطر عهدة أولًا",IF(OR(C1785="",N(G1785)=0),"⚠ أكمل التاريخ والقيمة",IF(S1785="","⚠ التاريخ خارج السنة المالية",IF(H1785="","⚠ اختر بند الموازنة",IF(I1785="مرفوض","✖ مرفوض من المدير",IF(I1785&lt;&gt;"موافق","⏳ بانتظار موافقة المدير",IF(K1785&lt;&gt;"نعم","⚠ غير مسوى مع الحسابات","✔ معتمد ومسوى")))))))))</f>
        <v/>
      </c>
      <c r="R1785">
        <f>N(R1784)+IF(A1785="عهدة",1,0)</f>
        <v/>
      </c>
      <c r="S1785">
        <f>IF(C1785="","",IF(AND(C1785&gt;=DATE(2026,9,1),C1785&lt;=DATE(2027,8,31)),(YEAR(C1785)-2026)*12+MONTH(C1785)-8,""))</f>
        <v/>
      </c>
      <c r="T1785">
        <f>IF(AND(A1785="مصروف",R1785&gt;0,I1785="موافق",S1785&lt;&gt;"",H1785&lt;&gt;""),N(G1785),0)</f>
        <v/>
      </c>
    </row>
    <row r="1786">
      <c r="A1786" s="19" t="n"/>
      <c r="B1786" s="20">
        <f>IF(A1786="","",IF(R1786=0,"⚠ أضف سطر عهدة أولًا","DMT-"&amp;TEXT(R1786,"000")))</f>
        <v/>
      </c>
      <c r="C1786" s="21" t="n"/>
      <c r="D1786" s="20">
        <f>IF(C1786="","",IF(S1786="","خارج السنة المالية",INDEX(القوائم!$D$2:$D$13,S1786)))</f>
        <v/>
      </c>
      <c r="E1786" s="22" t="n"/>
      <c r="F1786" s="23" t="n"/>
      <c r="G1786" s="23" t="n"/>
      <c r="H1786" s="22" t="n"/>
      <c r="I1786" s="19" t="n"/>
      <c r="J1786" s="21" t="n"/>
      <c r="K1786" s="19" t="n"/>
      <c r="L1786" s="19" t="n"/>
      <c r="M1786" s="21" t="n"/>
      <c r="N1786" s="22" t="n"/>
      <c r="O1786" s="24">
        <f>IF(A1786&lt;&gt;"عهدة","",SUMIFS($G$8:$G$5007,$B$8:$B$5007,B1786,$A$8:$A$5007,"مصروف",$I$8:$I$5007,"&lt;&gt;مرفوض"))</f>
        <v/>
      </c>
      <c r="P1786" s="25">
        <f>IF(A1786&lt;&gt;"عهدة","",N(F1786)-O1786)</f>
        <v/>
      </c>
      <c r="Q1786" s="26">
        <f>IF(A1786="","",IF(A1786="عهدة",IF(N(F1786)=0,"⚠ أدخل قيمة العهدة",IF(P1786&lt;0,"⛔ عجز / زيادة مصروفات "&amp;TEXT(-P1786,"#,##0"),IF(COUNTIFS($B$8:$B$5007,B1786,$A$8:$A$5007,"مصروف",$I$8:$I$5007,"&lt;&gt;مرفوض",$K$8:$K$5007,"&lt;&gt;نعم")&gt;0,"⚠ "&amp;COUNTIFS($B$8:$B$5007,B1786,$A$8:$A$5007,"مصروف",$I$8:$I$5007,"&lt;&gt;مرفوض",$K$8:$K$5007,"&lt;&gt;نعم")&amp;" مصروف غير مسوى",IF(L1786="تمت التسوية",IF(P1786=0,"✔ متوازنة وتمت التسوية","✔ تمت التسوية – متبقي "&amp;TEXT(P1786,"#,##0")),IF(P1786&gt;0,"متبقي "&amp;TEXT(P1786,"#,##0"),"✔ متوازنة"))))),IF(R1786=0,"⚠ أضف سطر عهدة أولًا",IF(OR(C1786="",N(G1786)=0),"⚠ أكمل التاريخ والقيمة",IF(S1786="","⚠ التاريخ خارج السنة المالية",IF(H1786="","⚠ اختر بند الموازنة",IF(I1786="مرفوض","✖ مرفوض من المدير",IF(I1786&lt;&gt;"موافق","⏳ بانتظار موافقة المدير",IF(K1786&lt;&gt;"نعم","⚠ غير مسوى مع الحسابات","✔ معتمد ومسوى")))))))))</f>
        <v/>
      </c>
      <c r="R1786">
        <f>N(R1785)+IF(A1786="عهدة",1,0)</f>
        <v/>
      </c>
      <c r="S1786">
        <f>IF(C1786="","",IF(AND(C1786&gt;=DATE(2026,9,1),C1786&lt;=DATE(2027,8,31)),(YEAR(C1786)-2026)*12+MONTH(C1786)-8,""))</f>
        <v/>
      </c>
      <c r="T1786">
        <f>IF(AND(A1786="مصروف",R1786&gt;0,I1786="موافق",S1786&lt;&gt;"",H1786&lt;&gt;""),N(G1786),0)</f>
        <v/>
      </c>
    </row>
    <row r="1787">
      <c r="A1787" s="19" t="n"/>
      <c r="B1787" s="20">
        <f>IF(A1787="","",IF(R1787=0,"⚠ أضف سطر عهدة أولًا","DMT-"&amp;TEXT(R1787,"000")))</f>
        <v/>
      </c>
      <c r="C1787" s="21" t="n"/>
      <c r="D1787" s="20">
        <f>IF(C1787="","",IF(S1787="","خارج السنة المالية",INDEX(القوائم!$D$2:$D$13,S1787)))</f>
        <v/>
      </c>
      <c r="E1787" s="22" t="n"/>
      <c r="F1787" s="23" t="n"/>
      <c r="G1787" s="23" t="n"/>
      <c r="H1787" s="22" t="n"/>
      <c r="I1787" s="19" t="n"/>
      <c r="J1787" s="21" t="n"/>
      <c r="K1787" s="19" t="n"/>
      <c r="L1787" s="19" t="n"/>
      <c r="M1787" s="21" t="n"/>
      <c r="N1787" s="22" t="n"/>
      <c r="O1787" s="24">
        <f>IF(A1787&lt;&gt;"عهدة","",SUMIFS($G$8:$G$5007,$B$8:$B$5007,B1787,$A$8:$A$5007,"مصروف",$I$8:$I$5007,"&lt;&gt;مرفوض"))</f>
        <v/>
      </c>
      <c r="P1787" s="25">
        <f>IF(A1787&lt;&gt;"عهدة","",N(F1787)-O1787)</f>
        <v/>
      </c>
      <c r="Q1787" s="26">
        <f>IF(A1787="","",IF(A1787="عهدة",IF(N(F1787)=0,"⚠ أدخل قيمة العهدة",IF(P1787&lt;0,"⛔ عجز / زيادة مصروفات "&amp;TEXT(-P1787,"#,##0"),IF(COUNTIFS($B$8:$B$5007,B1787,$A$8:$A$5007,"مصروف",$I$8:$I$5007,"&lt;&gt;مرفوض",$K$8:$K$5007,"&lt;&gt;نعم")&gt;0,"⚠ "&amp;COUNTIFS($B$8:$B$5007,B1787,$A$8:$A$5007,"مصروف",$I$8:$I$5007,"&lt;&gt;مرفوض",$K$8:$K$5007,"&lt;&gt;نعم")&amp;" مصروف غير مسوى",IF(L1787="تمت التسوية",IF(P1787=0,"✔ متوازنة وتمت التسوية","✔ تمت التسوية – متبقي "&amp;TEXT(P1787,"#,##0")),IF(P1787&gt;0,"متبقي "&amp;TEXT(P1787,"#,##0"),"✔ متوازنة"))))),IF(R1787=0,"⚠ أضف سطر عهدة أولًا",IF(OR(C1787="",N(G1787)=0),"⚠ أكمل التاريخ والقيمة",IF(S1787="","⚠ التاريخ خارج السنة المالية",IF(H1787="","⚠ اختر بند الموازنة",IF(I1787="مرفوض","✖ مرفوض من المدير",IF(I1787&lt;&gt;"موافق","⏳ بانتظار موافقة المدير",IF(K1787&lt;&gt;"نعم","⚠ غير مسوى مع الحسابات","✔ معتمد ومسوى")))))))))</f>
        <v/>
      </c>
      <c r="R1787">
        <f>N(R1786)+IF(A1787="عهدة",1,0)</f>
        <v/>
      </c>
      <c r="S1787">
        <f>IF(C1787="","",IF(AND(C1787&gt;=DATE(2026,9,1),C1787&lt;=DATE(2027,8,31)),(YEAR(C1787)-2026)*12+MONTH(C1787)-8,""))</f>
        <v/>
      </c>
      <c r="T1787">
        <f>IF(AND(A1787="مصروف",R1787&gt;0,I1787="موافق",S1787&lt;&gt;"",H1787&lt;&gt;""),N(G1787),0)</f>
        <v/>
      </c>
    </row>
    <row r="1788">
      <c r="A1788" s="19" t="n"/>
      <c r="B1788" s="20">
        <f>IF(A1788="","",IF(R1788=0,"⚠ أضف سطر عهدة أولًا","DMT-"&amp;TEXT(R1788,"000")))</f>
        <v/>
      </c>
      <c r="C1788" s="21" t="n"/>
      <c r="D1788" s="20">
        <f>IF(C1788="","",IF(S1788="","خارج السنة المالية",INDEX(القوائم!$D$2:$D$13,S1788)))</f>
        <v/>
      </c>
      <c r="E1788" s="22" t="n"/>
      <c r="F1788" s="23" t="n"/>
      <c r="G1788" s="23" t="n"/>
      <c r="H1788" s="22" t="n"/>
      <c r="I1788" s="19" t="n"/>
      <c r="J1788" s="21" t="n"/>
      <c r="K1788" s="19" t="n"/>
      <c r="L1788" s="19" t="n"/>
      <c r="M1788" s="21" t="n"/>
      <c r="N1788" s="22" t="n"/>
      <c r="O1788" s="24">
        <f>IF(A1788&lt;&gt;"عهدة","",SUMIFS($G$8:$G$5007,$B$8:$B$5007,B1788,$A$8:$A$5007,"مصروف",$I$8:$I$5007,"&lt;&gt;مرفوض"))</f>
        <v/>
      </c>
      <c r="P1788" s="25">
        <f>IF(A1788&lt;&gt;"عهدة","",N(F1788)-O1788)</f>
        <v/>
      </c>
      <c r="Q1788" s="26">
        <f>IF(A1788="","",IF(A1788="عهدة",IF(N(F1788)=0,"⚠ أدخل قيمة العهدة",IF(P1788&lt;0,"⛔ عجز / زيادة مصروفات "&amp;TEXT(-P1788,"#,##0"),IF(COUNTIFS($B$8:$B$5007,B1788,$A$8:$A$5007,"مصروف",$I$8:$I$5007,"&lt;&gt;مرفوض",$K$8:$K$5007,"&lt;&gt;نعم")&gt;0,"⚠ "&amp;COUNTIFS($B$8:$B$5007,B1788,$A$8:$A$5007,"مصروف",$I$8:$I$5007,"&lt;&gt;مرفوض",$K$8:$K$5007,"&lt;&gt;نعم")&amp;" مصروف غير مسوى",IF(L1788="تمت التسوية",IF(P1788=0,"✔ متوازنة وتمت التسوية","✔ تمت التسوية – متبقي "&amp;TEXT(P1788,"#,##0")),IF(P1788&gt;0,"متبقي "&amp;TEXT(P1788,"#,##0"),"✔ متوازنة"))))),IF(R1788=0,"⚠ أضف سطر عهدة أولًا",IF(OR(C1788="",N(G1788)=0),"⚠ أكمل التاريخ والقيمة",IF(S1788="","⚠ التاريخ خارج السنة المالية",IF(H1788="","⚠ اختر بند الموازنة",IF(I1788="مرفوض","✖ مرفوض من المدير",IF(I1788&lt;&gt;"موافق","⏳ بانتظار موافقة المدير",IF(K1788&lt;&gt;"نعم","⚠ غير مسوى مع الحسابات","✔ معتمد ومسوى")))))))))</f>
        <v/>
      </c>
      <c r="R1788">
        <f>N(R1787)+IF(A1788="عهدة",1,0)</f>
        <v/>
      </c>
      <c r="S1788">
        <f>IF(C1788="","",IF(AND(C1788&gt;=DATE(2026,9,1),C1788&lt;=DATE(2027,8,31)),(YEAR(C1788)-2026)*12+MONTH(C1788)-8,""))</f>
        <v/>
      </c>
      <c r="T1788">
        <f>IF(AND(A1788="مصروف",R1788&gt;0,I1788="موافق",S1788&lt;&gt;"",H1788&lt;&gt;""),N(G1788),0)</f>
        <v/>
      </c>
    </row>
    <row r="1789">
      <c r="A1789" s="19" t="n"/>
      <c r="B1789" s="20">
        <f>IF(A1789="","",IF(R1789=0,"⚠ أضف سطر عهدة أولًا","DMT-"&amp;TEXT(R1789,"000")))</f>
        <v/>
      </c>
      <c r="C1789" s="21" t="n"/>
      <c r="D1789" s="20">
        <f>IF(C1789="","",IF(S1789="","خارج السنة المالية",INDEX(القوائم!$D$2:$D$13,S1789)))</f>
        <v/>
      </c>
      <c r="E1789" s="22" t="n"/>
      <c r="F1789" s="23" t="n"/>
      <c r="G1789" s="23" t="n"/>
      <c r="H1789" s="22" t="n"/>
      <c r="I1789" s="19" t="n"/>
      <c r="J1789" s="21" t="n"/>
      <c r="K1789" s="19" t="n"/>
      <c r="L1789" s="19" t="n"/>
      <c r="M1789" s="21" t="n"/>
      <c r="N1789" s="22" t="n"/>
      <c r="O1789" s="24">
        <f>IF(A1789&lt;&gt;"عهدة","",SUMIFS($G$8:$G$5007,$B$8:$B$5007,B1789,$A$8:$A$5007,"مصروف",$I$8:$I$5007,"&lt;&gt;مرفوض"))</f>
        <v/>
      </c>
      <c r="P1789" s="25">
        <f>IF(A1789&lt;&gt;"عهدة","",N(F1789)-O1789)</f>
        <v/>
      </c>
      <c r="Q1789" s="26">
        <f>IF(A1789="","",IF(A1789="عهدة",IF(N(F1789)=0,"⚠ أدخل قيمة العهدة",IF(P1789&lt;0,"⛔ عجز / زيادة مصروفات "&amp;TEXT(-P1789,"#,##0"),IF(COUNTIFS($B$8:$B$5007,B1789,$A$8:$A$5007,"مصروف",$I$8:$I$5007,"&lt;&gt;مرفوض",$K$8:$K$5007,"&lt;&gt;نعم")&gt;0,"⚠ "&amp;COUNTIFS($B$8:$B$5007,B1789,$A$8:$A$5007,"مصروف",$I$8:$I$5007,"&lt;&gt;مرفوض",$K$8:$K$5007,"&lt;&gt;نعم")&amp;" مصروف غير مسوى",IF(L1789="تمت التسوية",IF(P1789=0,"✔ متوازنة وتمت التسوية","✔ تمت التسوية – متبقي "&amp;TEXT(P1789,"#,##0")),IF(P1789&gt;0,"متبقي "&amp;TEXT(P1789,"#,##0"),"✔ متوازنة"))))),IF(R1789=0,"⚠ أضف سطر عهدة أولًا",IF(OR(C1789="",N(G1789)=0),"⚠ أكمل التاريخ والقيمة",IF(S1789="","⚠ التاريخ خارج السنة المالية",IF(H1789="","⚠ اختر بند الموازنة",IF(I1789="مرفوض","✖ مرفوض من المدير",IF(I1789&lt;&gt;"موافق","⏳ بانتظار موافقة المدير",IF(K1789&lt;&gt;"نعم","⚠ غير مسوى مع الحسابات","✔ معتمد ومسوى")))))))))</f>
        <v/>
      </c>
      <c r="R1789">
        <f>N(R1788)+IF(A1789="عهدة",1,0)</f>
        <v/>
      </c>
      <c r="S1789">
        <f>IF(C1789="","",IF(AND(C1789&gt;=DATE(2026,9,1),C1789&lt;=DATE(2027,8,31)),(YEAR(C1789)-2026)*12+MONTH(C1789)-8,""))</f>
        <v/>
      </c>
      <c r="T1789">
        <f>IF(AND(A1789="مصروف",R1789&gt;0,I1789="موافق",S1789&lt;&gt;"",H1789&lt;&gt;""),N(G1789),0)</f>
        <v/>
      </c>
    </row>
    <row r="1790">
      <c r="A1790" s="19" t="n"/>
      <c r="B1790" s="20">
        <f>IF(A1790="","",IF(R1790=0,"⚠ أضف سطر عهدة أولًا","DMT-"&amp;TEXT(R1790,"000")))</f>
        <v/>
      </c>
      <c r="C1790" s="21" t="n"/>
      <c r="D1790" s="20">
        <f>IF(C1790="","",IF(S1790="","خارج السنة المالية",INDEX(القوائم!$D$2:$D$13,S1790)))</f>
        <v/>
      </c>
      <c r="E1790" s="22" t="n"/>
      <c r="F1790" s="23" t="n"/>
      <c r="G1790" s="23" t="n"/>
      <c r="H1790" s="22" t="n"/>
      <c r="I1790" s="19" t="n"/>
      <c r="J1790" s="21" t="n"/>
      <c r="K1790" s="19" t="n"/>
      <c r="L1790" s="19" t="n"/>
      <c r="M1790" s="21" t="n"/>
      <c r="N1790" s="22" t="n"/>
      <c r="O1790" s="24">
        <f>IF(A1790&lt;&gt;"عهدة","",SUMIFS($G$8:$G$5007,$B$8:$B$5007,B1790,$A$8:$A$5007,"مصروف",$I$8:$I$5007,"&lt;&gt;مرفوض"))</f>
        <v/>
      </c>
      <c r="P1790" s="25">
        <f>IF(A1790&lt;&gt;"عهدة","",N(F1790)-O1790)</f>
        <v/>
      </c>
      <c r="Q1790" s="26">
        <f>IF(A1790="","",IF(A1790="عهدة",IF(N(F1790)=0,"⚠ أدخل قيمة العهدة",IF(P1790&lt;0,"⛔ عجز / زيادة مصروفات "&amp;TEXT(-P1790,"#,##0"),IF(COUNTIFS($B$8:$B$5007,B1790,$A$8:$A$5007,"مصروف",$I$8:$I$5007,"&lt;&gt;مرفوض",$K$8:$K$5007,"&lt;&gt;نعم")&gt;0,"⚠ "&amp;COUNTIFS($B$8:$B$5007,B1790,$A$8:$A$5007,"مصروف",$I$8:$I$5007,"&lt;&gt;مرفوض",$K$8:$K$5007,"&lt;&gt;نعم")&amp;" مصروف غير مسوى",IF(L1790="تمت التسوية",IF(P1790=0,"✔ متوازنة وتمت التسوية","✔ تمت التسوية – متبقي "&amp;TEXT(P1790,"#,##0")),IF(P1790&gt;0,"متبقي "&amp;TEXT(P1790,"#,##0"),"✔ متوازنة"))))),IF(R1790=0,"⚠ أضف سطر عهدة أولًا",IF(OR(C1790="",N(G1790)=0),"⚠ أكمل التاريخ والقيمة",IF(S1790="","⚠ التاريخ خارج السنة المالية",IF(H1790="","⚠ اختر بند الموازنة",IF(I1790="مرفوض","✖ مرفوض من المدير",IF(I1790&lt;&gt;"موافق","⏳ بانتظار موافقة المدير",IF(K1790&lt;&gt;"نعم","⚠ غير مسوى مع الحسابات","✔ معتمد ومسوى")))))))))</f>
        <v/>
      </c>
      <c r="R1790">
        <f>N(R1789)+IF(A1790="عهدة",1,0)</f>
        <v/>
      </c>
      <c r="S1790">
        <f>IF(C1790="","",IF(AND(C1790&gt;=DATE(2026,9,1),C1790&lt;=DATE(2027,8,31)),(YEAR(C1790)-2026)*12+MONTH(C1790)-8,""))</f>
        <v/>
      </c>
      <c r="T1790">
        <f>IF(AND(A1790="مصروف",R1790&gt;0,I1790="موافق",S1790&lt;&gt;"",H1790&lt;&gt;""),N(G1790),0)</f>
        <v/>
      </c>
    </row>
    <row r="1791">
      <c r="A1791" s="19" t="n"/>
      <c r="B1791" s="20">
        <f>IF(A1791="","",IF(R1791=0,"⚠ أضف سطر عهدة أولًا","DMT-"&amp;TEXT(R1791,"000")))</f>
        <v/>
      </c>
      <c r="C1791" s="21" t="n"/>
      <c r="D1791" s="20">
        <f>IF(C1791="","",IF(S1791="","خارج السنة المالية",INDEX(القوائم!$D$2:$D$13,S1791)))</f>
        <v/>
      </c>
      <c r="E1791" s="22" t="n"/>
      <c r="F1791" s="23" t="n"/>
      <c r="G1791" s="23" t="n"/>
      <c r="H1791" s="22" t="n"/>
      <c r="I1791" s="19" t="n"/>
      <c r="J1791" s="21" t="n"/>
      <c r="K1791" s="19" t="n"/>
      <c r="L1791" s="19" t="n"/>
      <c r="M1791" s="21" t="n"/>
      <c r="N1791" s="22" t="n"/>
      <c r="O1791" s="24">
        <f>IF(A1791&lt;&gt;"عهدة","",SUMIFS($G$8:$G$5007,$B$8:$B$5007,B1791,$A$8:$A$5007,"مصروف",$I$8:$I$5007,"&lt;&gt;مرفوض"))</f>
        <v/>
      </c>
      <c r="P1791" s="25">
        <f>IF(A1791&lt;&gt;"عهدة","",N(F1791)-O1791)</f>
        <v/>
      </c>
      <c r="Q1791" s="26">
        <f>IF(A1791="","",IF(A1791="عهدة",IF(N(F1791)=0,"⚠ أدخل قيمة العهدة",IF(P1791&lt;0,"⛔ عجز / زيادة مصروفات "&amp;TEXT(-P1791,"#,##0"),IF(COUNTIFS($B$8:$B$5007,B1791,$A$8:$A$5007,"مصروف",$I$8:$I$5007,"&lt;&gt;مرفوض",$K$8:$K$5007,"&lt;&gt;نعم")&gt;0,"⚠ "&amp;COUNTIFS($B$8:$B$5007,B1791,$A$8:$A$5007,"مصروف",$I$8:$I$5007,"&lt;&gt;مرفوض",$K$8:$K$5007,"&lt;&gt;نعم")&amp;" مصروف غير مسوى",IF(L1791="تمت التسوية",IF(P1791=0,"✔ متوازنة وتمت التسوية","✔ تمت التسوية – متبقي "&amp;TEXT(P1791,"#,##0")),IF(P1791&gt;0,"متبقي "&amp;TEXT(P1791,"#,##0"),"✔ متوازنة"))))),IF(R1791=0,"⚠ أضف سطر عهدة أولًا",IF(OR(C1791="",N(G1791)=0),"⚠ أكمل التاريخ والقيمة",IF(S1791="","⚠ التاريخ خارج السنة المالية",IF(H1791="","⚠ اختر بند الموازنة",IF(I1791="مرفوض","✖ مرفوض من المدير",IF(I1791&lt;&gt;"موافق","⏳ بانتظار موافقة المدير",IF(K1791&lt;&gt;"نعم","⚠ غير مسوى مع الحسابات","✔ معتمد ومسوى")))))))))</f>
        <v/>
      </c>
      <c r="R1791">
        <f>N(R1790)+IF(A1791="عهدة",1,0)</f>
        <v/>
      </c>
      <c r="S1791">
        <f>IF(C1791="","",IF(AND(C1791&gt;=DATE(2026,9,1),C1791&lt;=DATE(2027,8,31)),(YEAR(C1791)-2026)*12+MONTH(C1791)-8,""))</f>
        <v/>
      </c>
      <c r="T1791">
        <f>IF(AND(A1791="مصروف",R1791&gt;0,I1791="موافق",S1791&lt;&gt;"",H1791&lt;&gt;""),N(G1791),0)</f>
        <v/>
      </c>
    </row>
    <row r="1792">
      <c r="A1792" s="19" t="n"/>
      <c r="B1792" s="20">
        <f>IF(A1792="","",IF(R1792=0,"⚠ أضف سطر عهدة أولًا","DMT-"&amp;TEXT(R1792,"000")))</f>
        <v/>
      </c>
      <c r="C1792" s="21" t="n"/>
      <c r="D1792" s="20">
        <f>IF(C1792="","",IF(S1792="","خارج السنة المالية",INDEX(القوائم!$D$2:$D$13,S1792)))</f>
        <v/>
      </c>
      <c r="E1792" s="22" t="n"/>
      <c r="F1792" s="23" t="n"/>
      <c r="G1792" s="23" t="n"/>
      <c r="H1792" s="22" t="n"/>
      <c r="I1792" s="19" t="n"/>
      <c r="J1792" s="21" t="n"/>
      <c r="K1792" s="19" t="n"/>
      <c r="L1792" s="19" t="n"/>
      <c r="M1792" s="21" t="n"/>
      <c r="N1792" s="22" t="n"/>
      <c r="O1792" s="24">
        <f>IF(A1792&lt;&gt;"عهدة","",SUMIFS($G$8:$G$5007,$B$8:$B$5007,B1792,$A$8:$A$5007,"مصروف",$I$8:$I$5007,"&lt;&gt;مرفوض"))</f>
        <v/>
      </c>
      <c r="P1792" s="25">
        <f>IF(A1792&lt;&gt;"عهدة","",N(F1792)-O1792)</f>
        <v/>
      </c>
      <c r="Q1792" s="26">
        <f>IF(A1792="","",IF(A1792="عهدة",IF(N(F1792)=0,"⚠ أدخل قيمة العهدة",IF(P1792&lt;0,"⛔ عجز / زيادة مصروفات "&amp;TEXT(-P1792,"#,##0"),IF(COUNTIFS($B$8:$B$5007,B1792,$A$8:$A$5007,"مصروف",$I$8:$I$5007,"&lt;&gt;مرفوض",$K$8:$K$5007,"&lt;&gt;نعم")&gt;0,"⚠ "&amp;COUNTIFS($B$8:$B$5007,B1792,$A$8:$A$5007,"مصروف",$I$8:$I$5007,"&lt;&gt;مرفوض",$K$8:$K$5007,"&lt;&gt;نعم")&amp;" مصروف غير مسوى",IF(L1792="تمت التسوية",IF(P1792=0,"✔ متوازنة وتمت التسوية","✔ تمت التسوية – متبقي "&amp;TEXT(P1792,"#,##0")),IF(P1792&gt;0,"متبقي "&amp;TEXT(P1792,"#,##0"),"✔ متوازنة"))))),IF(R1792=0,"⚠ أضف سطر عهدة أولًا",IF(OR(C1792="",N(G1792)=0),"⚠ أكمل التاريخ والقيمة",IF(S1792="","⚠ التاريخ خارج السنة المالية",IF(H1792="","⚠ اختر بند الموازنة",IF(I1792="مرفوض","✖ مرفوض من المدير",IF(I1792&lt;&gt;"موافق","⏳ بانتظار موافقة المدير",IF(K1792&lt;&gt;"نعم","⚠ غير مسوى مع الحسابات","✔ معتمد ومسوى")))))))))</f>
        <v/>
      </c>
      <c r="R1792">
        <f>N(R1791)+IF(A1792="عهدة",1,0)</f>
        <v/>
      </c>
      <c r="S1792">
        <f>IF(C1792="","",IF(AND(C1792&gt;=DATE(2026,9,1),C1792&lt;=DATE(2027,8,31)),(YEAR(C1792)-2026)*12+MONTH(C1792)-8,""))</f>
        <v/>
      </c>
      <c r="T1792">
        <f>IF(AND(A1792="مصروف",R1792&gt;0,I1792="موافق",S1792&lt;&gt;"",H1792&lt;&gt;""),N(G1792),0)</f>
        <v/>
      </c>
    </row>
    <row r="1793">
      <c r="A1793" s="19" t="n"/>
      <c r="B1793" s="20">
        <f>IF(A1793="","",IF(R1793=0,"⚠ أضف سطر عهدة أولًا","DMT-"&amp;TEXT(R1793,"000")))</f>
        <v/>
      </c>
      <c r="C1793" s="21" t="n"/>
      <c r="D1793" s="20">
        <f>IF(C1793="","",IF(S1793="","خارج السنة المالية",INDEX(القوائم!$D$2:$D$13,S1793)))</f>
        <v/>
      </c>
      <c r="E1793" s="22" t="n"/>
      <c r="F1793" s="23" t="n"/>
      <c r="G1793" s="23" t="n"/>
      <c r="H1793" s="22" t="n"/>
      <c r="I1793" s="19" t="n"/>
      <c r="J1793" s="21" t="n"/>
      <c r="K1793" s="19" t="n"/>
      <c r="L1793" s="19" t="n"/>
      <c r="M1793" s="21" t="n"/>
      <c r="N1793" s="22" t="n"/>
      <c r="O1793" s="24">
        <f>IF(A1793&lt;&gt;"عهدة","",SUMIFS($G$8:$G$5007,$B$8:$B$5007,B1793,$A$8:$A$5007,"مصروف",$I$8:$I$5007,"&lt;&gt;مرفوض"))</f>
        <v/>
      </c>
      <c r="P1793" s="25">
        <f>IF(A1793&lt;&gt;"عهدة","",N(F1793)-O1793)</f>
        <v/>
      </c>
      <c r="Q1793" s="26">
        <f>IF(A1793="","",IF(A1793="عهدة",IF(N(F1793)=0,"⚠ أدخل قيمة العهدة",IF(P1793&lt;0,"⛔ عجز / زيادة مصروفات "&amp;TEXT(-P1793,"#,##0"),IF(COUNTIFS($B$8:$B$5007,B1793,$A$8:$A$5007,"مصروف",$I$8:$I$5007,"&lt;&gt;مرفوض",$K$8:$K$5007,"&lt;&gt;نعم")&gt;0,"⚠ "&amp;COUNTIFS($B$8:$B$5007,B1793,$A$8:$A$5007,"مصروف",$I$8:$I$5007,"&lt;&gt;مرفوض",$K$8:$K$5007,"&lt;&gt;نعم")&amp;" مصروف غير مسوى",IF(L1793="تمت التسوية",IF(P1793=0,"✔ متوازنة وتمت التسوية","✔ تمت التسوية – متبقي "&amp;TEXT(P1793,"#,##0")),IF(P1793&gt;0,"متبقي "&amp;TEXT(P1793,"#,##0"),"✔ متوازنة"))))),IF(R1793=0,"⚠ أضف سطر عهدة أولًا",IF(OR(C1793="",N(G1793)=0),"⚠ أكمل التاريخ والقيمة",IF(S1793="","⚠ التاريخ خارج السنة المالية",IF(H1793="","⚠ اختر بند الموازنة",IF(I1793="مرفوض","✖ مرفوض من المدير",IF(I1793&lt;&gt;"موافق","⏳ بانتظار موافقة المدير",IF(K1793&lt;&gt;"نعم","⚠ غير مسوى مع الحسابات","✔ معتمد ومسوى")))))))))</f>
        <v/>
      </c>
      <c r="R1793">
        <f>N(R1792)+IF(A1793="عهدة",1,0)</f>
        <v/>
      </c>
      <c r="S1793">
        <f>IF(C1793="","",IF(AND(C1793&gt;=DATE(2026,9,1),C1793&lt;=DATE(2027,8,31)),(YEAR(C1793)-2026)*12+MONTH(C1793)-8,""))</f>
        <v/>
      </c>
      <c r="T1793">
        <f>IF(AND(A1793="مصروف",R1793&gt;0,I1793="موافق",S1793&lt;&gt;"",H1793&lt;&gt;""),N(G1793),0)</f>
        <v/>
      </c>
    </row>
    <row r="1794">
      <c r="A1794" s="19" t="n"/>
      <c r="B1794" s="20">
        <f>IF(A1794="","",IF(R1794=0,"⚠ أضف سطر عهدة أولًا","DMT-"&amp;TEXT(R1794,"000")))</f>
        <v/>
      </c>
      <c r="C1794" s="21" t="n"/>
      <c r="D1794" s="20">
        <f>IF(C1794="","",IF(S1794="","خارج السنة المالية",INDEX(القوائم!$D$2:$D$13,S1794)))</f>
        <v/>
      </c>
      <c r="E1794" s="22" t="n"/>
      <c r="F1794" s="23" t="n"/>
      <c r="G1794" s="23" t="n"/>
      <c r="H1794" s="22" t="n"/>
      <c r="I1794" s="19" t="n"/>
      <c r="J1794" s="21" t="n"/>
      <c r="K1794" s="19" t="n"/>
      <c r="L1794" s="19" t="n"/>
      <c r="M1794" s="21" t="n"/>
      <c r="N1794" s="22" t="n"/>
      <c r="O1794" s="24">
        <f>IF(A1794&lt;&gt;"عهدة","",SUMIFS($G$8:$G$5007,$B$8:$B$5007,B1794,$A$8:$A$5007,"مصروف",$I$8:$I$5007,"&lt;&gt;مرفوض"))</f>
        <v/>
      </c>
      <c r="P1794" s="25">
        <f>IF(A1794&lt;&gt;"عهدة","",N(F1794)-O1794)</f>
        <v/>
      </c>
      <c r="Q1794" s="26">
        <f>IF(A1794="","",IF(A1794="عهدة",IF(N(F1794)=0,"⚠ أدخل قيمة العهدة",IF(P1794&lt;0,"⛔ عجز / زيادة مصروفات "&amp;TEXT(-P1794,"#,##0"),IF(COUNTIFS($B$8:$B$5007,B1794,$A$8:$A$5007,"مصروف",$I$8:$I$5007,"&lt;&gt;مرفوض",$K$8:$K$5007,"&lt;&gt;نعم")&gt;0,"⚠ "&amp;COUNTIFS($B$8:$B$5007,B1794,$A$8:$A$5007,"مصروف",$I$8:$I$5007,"&lt;&gt;مرفوض",$K$8:$K$5007,"&lt;&gt;نعم")&amp;" مصروف غير مسوى",IF(L1794="تمت التسوية",IF(P1794=0,"✔ متوازنة وتمت التسوية","✔ تمت التسوية – متبقي "&amp;TEXT(P1794,"#,##0")),IF(P1794&gt;0,"متبقي "&amp;TEXT(P1794,"#,##0"),"✔ متوازنة"))))),IF(R1794=0,"⚠ أضف سطر عهدة أولًا",IF(OR(C1794="",N(G1794)=0),"⚠ أكمل التاريخ والقيمة",IF(S1794="","⚠ التاريخ خارج السنة المالية",IF(H1794="","⚠ اختر بند الموازنة",IF(I1794="مرفوض","✖ مرفوض من المدير",IF(I1794&lt;&gt;"موافق","⏳ بانتظار موافقة المدير",IF(K1794&lt;&gt;"نعم","⚠ غير مسوى مع الحسابات","✔ معتمد ومسوى")))))))))</f>
        <v/>
      </c>
      <c r="R1794">
        <f>N(R1793)+IF(A1794="عهدة",1,0)</f>
        <v/>
      </c>
      <c r="S1794">
        <f>IF(C1794="","",IF(AND(C1794&gt;=DATE(2026,9,1),C1794&lt;=DATE(2027,8,31)),(YEAR(C1794)-2026)*12+MONTH(C1794)-8,""))</f>
        <v/>
      </c>
      <c r="T1794">
        <f>IF(AND(A1794="مصروف",R1794&gt;0,I1794="موافق",S1794&lt;&gt;"",H1794&lt;&gt;""),N(G1794),0)</f>
        <v/>
      </c>
    </row>
    <row r="1795">
      <c r="A1795" s="19" t="n"/>
      <c r="B1795" s="20">
        <f>IF(A1795="","",IF(R1795=0,"⚠ أضف سطر عهدة أولًا","DMT-"&amp;TEXT(R1795,"000")))</f>
        <v/>
      </c>
      <c r="C1795" s="21" t="n"/>
      <c r="D1795" s="20">
        <f>IF(C1795="","",IF(S1795="","خارج السنة المالية",INDEX(القوائم!$D$2:$D$13,S1795)))</f>
        <v/>
      </c>
      <c r="E1795" s="22" t="n"/>
      <c r="F1795" s="23" t="n"/>
      <c r="G1795" s="23" t="n"/>
      <c r="H1795" s="22" t="n"/>
      <c r="I1795" s="19" t="n"/>
      <c r="J1795" s="21" t="n"/>
      <c r="K1795" s="19" t="n"/>
      <c r="L1795" s="19" t="n"/>
      <c r="M1795" s="21" t="n"/>
      <c r="N1795" s="22" t="n"/>
      <c r="O1795" s="24">
        <f>IF(A1795&lt;&gt;"عهدة","",SUMIFS($G$8:$G$5007,$B$8:$B$5007,B1795,$A$8:$A$5007,"مصروف",$I$8:$I$5007,"&lt;&gt;مرفوض"))</f>
        <v/>
      </c>
      <c r="P1795" s="25">
        <f>IF(A1795&lt;&gt;"عهدة","",N(F1795)-O1795)</f>
        <v/>
      </c>
      <c r="Q1795" s="26">
        <f>IF(A1795="","",IF(A1795="عهدة",IF(N(F1795)=0,"⚠ أدخل قيمة العهدة",IF(P1795&lt;0,"⛔ عجز / زيادة مصروفات "&amp;TEXT(-P1795,"#,##0"),IF(COUNTIFS($B$8:$B$5007,B1795,$A$8:$A$5007,"مصروف",$I$8:$I$5007,"&lt;&gt;مرفوض",$K$8:$K$5007,"&lt;&gt;نعم")&gt;0,"⚠ "&amp;COUNTIFS($B$8:$B$5007,B1795,$A$8:$A$5007,"مصروف",$I$8:$I$5007,"&lt;&gt;مرفوض",$K$8:$K$5007,"&lt;&gt;نعم")&amp;" مصروف غير مسوى",IF(L1795="تمت التسوية",IF(P1795=0,"✔ متوازنة وتمت التسوية","✔ تمت التسوية – متبقي "&amp;TEXT(P1795,"#,##0")),IF(P1795&gt;0,"متبقي "&amp;TEXT(P1795,"#,##0"),"✔ متوازنة"))))),IF(R1795=0,"⚠ أضف سطر عهدة أولًا",IF(OR(C1795="",N(G1795)=0),"⚠ أكمل التاريخ والقيمة",IF(S1795="","⚠ التاريخ خارج السنة المالية",IF(H1795="","⚠ اختر بند الموازنة",IF(I1795="مرفوض","✖ مرفوض من المدير",IF(I1795&lt;&gt;"موافق","⏳ بانتظار موافقة المدير",IF(K1795&lt;&gt;"نعم","⚠ غير مسوى مع الحسابات","✔ معتمد ومسوى")))))))))</f>
        <v/>
      </c>
      <c r="R1795">
        <f>N(R1794)+IF(A1795="عهدة",1,0)</f>
        <v/>
      </c>
      <c r="S1795">
        <f>IF(C1795="","",IF(AND(C1795&gt;=DATE(2026,9,1),C1795&lt;=DATE(2027,8,31)),(YEAR(C1795)-2026)*12+MONTH(C1795)-8,""))</f>
        <v/>
      </c>
      <c r="T1795">
        <f>IF(AND(A1795="مصروف",R1795&gt;0,I1795="موافق",S1795&lt;&gt;"",H1795&lt;&gt;""),N(G1795),0)</f>
        <v/>
      </c>
    </row>
    <row r="1796">
      <c r="A1796" s="19" t="n"/>
      <c r="B1796" s="20">
        <f>IF(A1796="","",IF(R1796=0,"⚠ أضف سطر عهدة أولًا","DMT-"&amp;TEXT(R1796,"000")))</f>
        <v/>
      </c>
      <c r="C1796" s="21" t="n"/>
      <c r="D1796" s="20">
        <f>IF(C1796="","",IF(S1796="","خارج السنة المالية",INDEX(القوائم!$D$2:$D$13,S1796)))</f>
        <v/>
      </c>
      <c r="E1796" s="22" t="n"/>
      <c r="F1796" s="23" t="n"/>
      <c r="G1796" s="23" t="n"/>
      <c r="H1796" s="22" t="n"/>
      <c r="I1796" s="19" t="n"/>
      <c r="J1796" s="21" t="n"/>
      <c r="K1796" s="19" t="n"/>
      <c r="L1796" s="19" t="n"/>
      <c r="M1796" s="21" t="n"/>
      <c r="N1796" s="22" t="n"/>
      <c r="O1796" s="24">
        <f>IF(A1796&lt;&gt;"عهدة","",SUMIFS($G$8:$G$5007,$B$8:$B$5007,B1796,$A$8:$A$5007,"مصروف",$I$8:$I$5007,"&lt;&gt;مرفوض"))</f>
        <v/>
      </c>
      <c r="P1796" s="25">
        <f>IF(A1796&lt;&gt;"عهدة","",N(F1796)-O1796)</f>
        <v/>
      </c>
      <c r="Q1796" s="26">
        <f>IF(A1796="","",IF(A1796="عهدة",IF(N(F1796)=0,"⚠ أدخل قيمة العهدة",IF(P1796&lt;0,"⛔ عجز / زيادة مصروفات "&amp;TEXT(-P1796,"#,##0"),IF(COUNTIFS($B$8:$B$5007,B1796,$A$8:$A$5007,"مصروف",$I$8:$I$5007,"&lt;&gt;مرفوض",$K$8:$K$5007,"&lt;&gt;نعم")&gt;0,"⚠ "&amp;COUNTIFS($B$8:$B$5007,B1796,$A$8:$A$5007,"مصروف",$I$8:$I$5007,"&lt;&gt;مرفوض",$K$8:$K$5007,"&lt;&gt;نعم")&amp;" مصروف غير مسوى",IF(L1796="تمت التسوية",IF(P1796=0,"✔ متوازنة وتمت التسوية","✔ تمت التسوية – متبقي "&amp;TEXT(P1796,"#,##0")),IF(P1796&gt;0,"متبقي "&amp;TEXT(P1796,"#,##0"),"✔ متوازنة"))))),IF(R1796=0,"⚠ أضف سطر عهدة أولًا",IF(OR(C1796="",N(G1796)=0),"⚠ أكمل التاريخ والقيمة",IF(S1796="","⚠ التاريخ خارج السنة المالية",IF(H1796="","⚠ اختر بند الموازنة",IF(I1796="مرفوض","✖ مرفوض من المدير",IF(I1796&lt;&gt;"موافق","⏳ بانتظار موافقة المدير",IF(K1796&lt;&gt;"نعم","⚠ غير مسوى مع الحسابات","✔ معتمد ومسوى")))))))))</f>
        <v/>
      </c>
      <c r="R1796">
        <f>N(R1795)+IF(A1796="عهدة",1,0)</f>
        <v/>
      </c>
      <c r="S1796">
        <f>IF(C1796="","",IF(AND(C1796&gt;=DATE(2026,9,1),C1796&lt;=DATE(2027,8,31)),(YEAR(C1796)-2026)*12+MONTH(C1796)-8,""))</f>
        <v/>
      </c>
      <c r="T1796">
        <f>IF(AND(A1796="مصروف",R1796&gt;0,I1796="موافق",S1796&lt;&gt;"",H1796&lt;&gt;""),N(G1796),0)</f>
        <v/>
      </c>
    </row>
    <row r="1797">
      <c r="A1797" s="19" t="n"/>
      <c r="B1797" s="20">
        <f>IF(A1797="","",IF(R1797=0,"⚠ أضف سطر عهدة أولًا","DMT-"&amp;TEXT(R1797,"000")))</f>
        <v/>
      </c>
      <c r="C1797" s="21" t="n"/>
      <c r="D1797" s="20">
        <f>IF(C1797="","",IF(S1797="","خارج السنة المالية",INDEX(القوائم!$D$2:$D$13,S1797)))</f>
        <v/>
      </c>
      <c r="E1797" s="22" t="n"/>
      <c r="F1797" s="23" t="n"/>
      <c r="G1797" s="23" t="n"/>
      <c r="H1797" s="22" t="n"/>
      <c r="I1797" s="19" t="n"/>
      <c r="J1797" s="21" t="n"/>
      <c r="K1797" s="19" t="n"/>
      <c r="L1797" s="19" t="n"/>
      <c r="M1797" s="21" t="n"/>
      <c r="N1797" s="22" t="n"/>
      <c r="O1797" s="24">
        <f>IF(A1797&lt;&gt;"عهدة","",SUMIFS($G$8:$G$5007,$B$8:$B$5007,B1797,$A$8:$A$5007,"مصروف",$I$8:$I$5007,"&lt;&gt;مرفوض"))</f>
        <v/>
      </c>
      <c r="P1797" s="25">
        <f>IF(A1797&lt;&gt;"عهدة","",N(F1797)-O1797)</f>
        <v/>
      </c>
      <c r="Q1797" s="26">
        <f>IF(A1797="","",IF(A1797="عهدة",IF(N(F1797)=0,"⚠ أدخل قيمة العهدة",IF(P1797&lt;0,"⛔ عجز / زيادة مصروفات "&amp;TEXT(-P1797,"#,##0"),IF(COUNTIFS($B$8:$B$5007,B1797,$A$8:$A$5007,"مصروف",$I$8:$I$5007,"&lt;&gt;مرفوض",$K$8:$K$5007,"&lt;&gt;نعم")&gt;0,"⚠ "&amp;COUNTIFS($B$8:$B$5007,B1797,$A$8:$A$5007,"مصروف",$I$8:$I$5007,"&lt;&gt;مرفوض",$K$8:$K$5007,"&lt;&gt;نعم")&amp;" مصروف غير مسوى",IF(L1797="تمت التسوية",IF(P1797=0,"✔ متوازنة وتمت التسوية","✔ تمت التسوية – متبقي "&amp;TEXT(P1797,"#,##0")),IF(P1797&gt;0,"متبقي "&amp;TEXT(P1797,"#,##0"),"✔ متوازنة"))))),IF(R1797=0,"⚠ أضف سطر عهدة أولًا",IF(OR(C1797="",N(G1797)=0),"⚠ أكمل التاريخ والقيمة",IF(S1797="","⚠ التاريخ خارج السنة المالية",IF(H1797="","⚠ اختر بند الموازنة",IF(I1797="مرفوض","✖ مرفوض من المدير",IF(I1797&lt;&gt;"موافق","⏳ بانتظار موافقة المدير",IF(K1797&lt;&gt;"نعم","⚠ غير مسوى مع الحسابات","✔ معتمد ومسوى")))))))))</f>
        <v/>
      </c>
      <c r="R1797">
        <f>N(R1796)+IF(A1797="عهدة",1,0)</f>
        <v/>
      </c>
      <c r="S1797">
        <f>IF(C1797="","",IF(AND(C1797&gt;=DATE(2026,9,1),C1797&lt;=DATE(2027,8,31)),(YEAR(C1797)-2026)*12+MONTH(C1797)-8,""))</f>
        <v/>
      </c>
      <c r="T1797">
        <f>IF(AND(A1797="مصروف",R1797&gt;0,I1797="موافق",S1797&lt;&gt;"",H1797&lt;&gt;""),N(G1797),0)</f>
        <v/>
      </c>
    </row>
    <row r="1798">
      <c r="A1798" s="19" t="n"/>
      <c r="B1798" s="20">
        <f>IF(A1798="","",IF(R1798=0,"⚠ أضف سطر عهدة أولًا","DMT-"&amp;TEXT(R1798,"000")))</f>
        <v/>
      </c>
      <c r="C1798" s="21" t="n"/>
      <c r="D1798" s="20">
        <f>IF(C1798="","",IF(S1798="","خارج السنة المالية",INDEX(القوائم!$D$2:$D$13,S1798)))</f>
        <v/>
      </c>
      <c r="E1798" s="22" t="n"/>
      <c r="F1798" s="23" t="n"/>
      <c r="G1798" s="23" t="n"/>
      <c r="H1798" s="22" t="n"/>
      <c r="I1798" s="19" t="n"/>
      <c r="J1798" s="21" t="n"/>
      <c r="K1798" s="19" t="n"/>
      <c r="L1798" s="19" t="n"/>
      <c r="M1798" s="21" t="n"/>
      <c r="N1798" s="22" t="n"/>
      <c r="O1798" s="24">
        <f>IF(A1798&lt;&gt;"عهدة","",SUMIFS($G$8:$G$5007,$B$8:$B$5007,B1798,$A$8:$A$5007,"مصروف",$I$8:$I$5007,"&lt;&gt;مرفوض"))</f>
        <v/>
      </c>
      <c r="P1798" s="25">
        <f>IF(A1798&lt;&gt;"عهدة","",N(F1798)-O1798)</f>
        <v/>
      </c>
      <c r="Q1798" s="26">
        <f>IF(A1798="","",IF(A1798="عهدة",IF(N(F1798)=0,"⚠ أدخل قيمة العهدة",IF(P1798&lt;0,"⛔ عجز / زيادة مصروفات "&amp;TEXT(-P1798,"#,##0"),IF(COUNTIFS($B$8:$B$5007,B1798,$A$8:$A$5007,"مصروف",$I$8:$I$5007,"&lt;&gt;مرفوض",$K$8:$K$5007,"&lt;&gt;نعم")&gt;0,"⚠ "&amp;COUNTIFS($B$8:$B$5007,B1798,$A$8:$A$5007,"مصروف",$I$8:$I$5007,"&lt;&gt;مرفوض",$K$8:$K$5007,"&lt;&gt;نعم")&amp;" مصروف غير مسوى",IF(L1798="تمت التسوية",IF(P1798=0,"✔ متوازنة وتمت التسوية","✔ تمت التسوية – متبقي "&amp;TEXT(P1798,"#,##0")),IF(P1798&gt;0,"متبقي "&amp;TEXT(P1798,"#,##0"),"✔ متوازنة"))))),IF(R1798=0,"⚠ أضف سطر عهدة أولًا",IF(OR(C1798="",N(G1798)=0),"⚠ أكمل التاريخ والقيمة",IF(S1798="","⚠ التاريخ خارج السنة المالية",IF(H1798="","⚠ اختر بند الموازنة",IF(I1798="مرفوض","✖ مرفوض من المدير",IF(I1798&lt;&gt;"موافق","⏳ بانتظار موافقة المدير",IF(K1798&lt;&gt;"نعم","⚠ غير مسوى مع الحسابات","✔ معتمد ومسوى")))))))))</f>
        <v/>
      </c>
      <c r="R1798">
        <f>N(R1797)+IF(A1798="عهدة",1,0)</f>
        <v/>
      </c>
      <c r="S1798">
        <f>IF(C1798="","",IF(AND(C1798&gt;=DATE(2026,9,1),C1798&lt;=DATE(2027,8,31)),(YEAR(C1798)-2026)*12+MONTH(C1798)-8,""))</f>
        <v/>
      </c>
      <c r="T1798">
        <f>IF(AND(A1798="مصروف",R1798&gt;0,I1798="موافق",S1798&lt;&gt;"",H1798&lt;&gt;""),N(G1798),0)</f>
        <v/>
      </c>
    </row>
    <row r="1799">
      <c r="A1799" s="19" t="n"/>
      <c r="B1799" s="20">
        <f>IF(A1799="","",IF(R1799=0,"⚠ أضف سطر عهدة أولًا","DMT-"&amp;TEXT(R1799,"000")))</f>
        <v/>
      </c>
      <c r="C1799" s="21" t="n"/>
      <c r="D1799" s="20">
        <f>IF(C1799="","",IF(S1799="","خارج السنة المالية",INDEX(القوائم!$D$2:$D$13,S1799)))</f>
        <v/>
      </c>
      <c r="E1799" s="22" t="n"/>
      <c r="F1799" s="23" t="n"/>
      <c r="G1799" s="23" t="n"/>
      <c r="H1799" s="22" t="n"/>
      <c r="I1799" s="19" t="n"/>
      <c r="J1799" s="21" t="n"/>
      <c r="K1799" s="19" t="n"/>
      <c r="L1799" s="19" t="n"/>
      <c r="M1799" s="21" t="n"/>
      <c r="N1799" s="22" t="n"/>
      <c r="O1799" s="24">
        <f>IF(A1799&lt;&gt;"عهدة","",SUMIFS($G$8:$G$5007,$B$8:$B$5007,B1799,$A$8:$A$5007,"مصروف",$I$8:$I$5007,"&lt;&gt;مرفوض"))</f>
        <v/>
      </c>
      <c r="P1799" s="25">
        <f>IF(A1799&lt;&gt;"عهدة","",N(F1799)-O1799)</f>
        <v/>
      </c>
      <c r="Q1799" s="26">
        <f>IF(A1799="","",IF(A1799="عهدة",IF(N(F1799)=0,"⚠ أدخل قيمة العهدة",IF(P1799&lt;0,"⛔ عجز / زيادة مصروفات "&amp;TEXT(-P1799,"#,##0"),IF(COUNTIFS($B$8:$B$5007,B1799,$A$8:$A$5007,"مصروف",$I$8:$I$5007,"&lt;&gt;مرفوض",$K$8:$K$5007,"&lt;&gt;نعم")&gt;0,"⚠ "&amp;COUNTIFS($B$8:$B$5007,B1799,$A$8:$A$5007,"مصروف",$I$8:$I$5007,"&lt;&gt;مرفوض",$K$8:$K$5007,"&lt;&gt;نعم")&amp;" مصروف غير مسوى",IF(L1799="تمت التسوية",IF(P1799=0,"✔ متوازنة وتمت التسوية","✔ تمت التسوية – متبقي "&amp;TEXT(P1799,"#,##0")),IF(P1799&gt;0,"متبقي "&amp;TEXT(P1799,"#,##0"),"✔ متوازنة"))))),IF(R1799=0,"⚠ أضف سطر عهدة أولًا",IF(OR(C1799="",N(G1799)=0),"⚠ أكمل التاريخ والقيمة",IF(S1799="","⚠ التاريخ خارج السنة المالية",IF(H1799="","⚠ اختر بند الموازنة",IF(I1799="مرفوض","✖ مرفوض من المدير",IF(I1799&lt;&gt;"موافق","⏳ بانتظار موافقة المدير",IF(K1799&lt;&gt;"نعم","⚠ غير مسوى مع الحسابات","✔ معتمد ومسوى")))))))))</f>
        <v/>
      </c>
      <c r="R1799">
        <f>N(R1798)+IF(A1799="عهدة",1,0)</f>
        <v/>
      </c>
      <c r="S1799">
        <f>IF(C1799="","",IF(AND(C1799&gt;=DATE(2026,9,1),C1799&lt;=DATE(2027,8,31)),(YEAR(C1799)-2026)*12+MONTH(C1799)-8,""))</f>
        <v/>
      </c>
      <c r="T1799">
        <f>IF(AND(A1799="مصروف",R1799&gt;0,I1799="موافق",S1799&lt;&gt;"",H1799&lt;&gt;""),N(G1799),0)</f>
        <v/>
      </c>
    </row>
    <row r="1800">
      <c r="A1800" s="19" t="n"/>
      <c r="B1800" s="20">
        <f>IF(A1800="","",IF(R1800=0,"⚠ أضف سطر عهدة أولًا","DMT-"&amp;TEXT(R1800,"000")))</f>
        <v/>
      </c>
      <c r="C1800" s="21" t="n"/>
      <c r="D1800" s="20">
        <f>IF(C1800="","",IF(S1800="","خارج السنة المالية",INDEX(القوائم!$D$2:$D$13,S1800)))</f>
        <v/>
      </c>
      <c r="E1800" s="22" t="n"/>
      <c r="F1800" s="23" t="n"/>
      <c r="G1800" s="23" t="n"/>
      <c r="H1800" s="22" t="n"/>
      <c r="I1800" s="19" t="n"/>
      <c r="J1800" s="21" t="n"/>
      <c r="K1800" s="19" t="n"/>
      <c r="L1800" s="19" t="n"/>
      <c r="M1800" s="21" t="n"/>
      <c r="N1800" s="22" t="n"/>
      <c r="O1800" s="24">
        <f>IF(A1800&lt;&gt;"عهدة","",SUMIFS($G$8:$G$5007,$B$8:$B$5007,B1800,$A$8:$A$5007,"مصروف",$I$8:$I$5007,"&lt;&gt;مرفوض"))</f>
        <v/>
      </c>
      <c r="P1800" s="25">
        <f>IF(A1800&lt;&gt;"عهدة","",N(F1800)-O1800)</f>
        <v/>
      </c>
      <c r="Q1800" s="26">
        <f>IF(A1800="","",IF(A1800="عهدة",IF(N(F1800)=0,"⚠ أدخل قيمة العهدة",IF(P1800&lt;0,"⛔ عجز / زيادة مصروفات "&amp;TEXT(-P1800,"#,##0"),IF(COUNTIFS($B$8:$B$5007,B1800,$A$8:$A$5007,"مصروف",$I$8:$I$5007,"&lt;&gt;مرفوض",$K$8:$K$5007,"&lt;&gt;نعم")&gt;0,"⚠ "&amp;COUNTIFS($B$8:$B$5007,B1800,$A$8:$A$5007,"مصروف",$I$8:$I$5007,"&lt;&gt;مرفوض",$K$8:$K$5007,"&lt;&gt;نعم")&amp;" مصروف غير مسوى",IF(L1800="تمت التسوية",IF(P1800=0,"✔ متوازنة وتمت التسوية","✔ تمت التسوية – متبقي "&amp;TEXT(P1800,"#,##0")),IF(P1800&gt;0,"متبقي "&amp;TEXT(P1800,"#,##0"),"✔ متوازنة"))))),IF(R1800=0,"⚠ أضف سطر عهدة أولًا",IF(OR(C1800="",N(G1800)=0),"⚠ أكمل التاريخ والقيمة",IF(S1800="","⚠ التاريخ خارج السنة المالية",IF(H1800="","⚠ اختر بند الموازنة",IF(I1800="مرفوض","✖ مرفوض من المدير",IF(I1800&lt;&gt;"موافق","⏳ بانتظار موافقة المدير",IF(K1800&lt;&gt;"نعم","⚠ غير مسوى مع الحسابات","✔ معتمد ومسوى")))))))))</f>
        <v/>
      </c>
      <c r="R1800">
        <f>N(R1799)+IF(A1800="عهدة",1,0)</f>
        <v/>
      </c>
      <c r="S1800">
        <f>IF(C1800="","",IF(AND(C1800&gt;=DATE(2026,9,1),C1800&lt;=DATE(2027,8,31)),(YEAR(C1800)-2026)*12+MONTH(C1800)-8,""))</f>
        <v/>
      </c>
      <c r="T1800">
        <f>IF(AND(A1800="مصروف",R1800&gt;0,I1800="موافق",S1800&lt;&gt;"",H1800&lt;&gt;""),N(G1800),0)</f>
        <v/>
      </c>
    </row>
    <row r="1801">
      <c r="A1801" s="19" t="n"/>
      <c r="B1801" s="20">
        <f>IF(A1801="","",IF(R1801=0,"⚠ أضف سطر عهدة أولًا","DMT-"&amp;TEXT(R1801,"000")))</f>
        <v/>
      </c>
      <c r="C1801" s="21" t="n"/>
      <c r="D1801" s="20">
        <f>IF(C1801="","",IF(S1801="","خارج السنة المالية",INDEX(القوائم!$D$2:$D$13,S1801)))</f>
        <v/>
      </c>
      <c r="E1801" s="22" t="n"/>
      <c r="F1801" s="23" t="n"/>
      <c r="G1801" s="23" t="n"/>
      <c r="H1801" s="22" t="n"/>
      <c r="I1801" s="19" t="n"/>
      <c r="J1801" s="21" t="n"/>
      <c r="K1801" s="19" t="n"/>
      <c r="L1801" s="19" t="n"/>
      <c r="M1801" s="21" t="n"/>
      <c r="N1801" s="22" t="n"/>
      <c r="O1801" s="24">
        <f>IF(A1801&lt;&gt;"عهدة","",SUMIFS($G$8:$G$5007,$B$8:$B$5007,B1801,$A$8:$A$5007,"مصروف",$I$8:$I$5007,"&lt;&gt;مرفوض"))</f>
        <v/>
      </c>
      <c r="P1801" s="25">
        <f>IF(A1801&lt;&gt;"عهدة","",N(F1801)-O1801)</f>
        <v/>
      </c>
      <c r="Q1801" s="26">
        <f>IF(A1801="","",IF(A1801="عهدة",IF(N(F1801)=0,"⚠ أدخل قيمة العهدة",IF(P1801&lt;0,"⛔ عجز / زيادة مصروفات "&amp;TEXT(-P1801,"#,##0"),IF(COUNTIFS($B$8:$B$5007,B1801,$A$8:$A$5007,"مصروف",$I$8:$I$5007,"&lt;&gt;مرفوض",$K$8:$K$5007,"&lt;&gt;نعم")&gt;0,"⚠ "&amp;COUNTIFS($B$8:$B$5007,B1801,$A$8:$A$5007,"مصروف",$I$8:$I$5007,"&lt;&gt;مرفوض",$K$8:$K$5007,"&lt;&gt;نعم")&amp;" مصروف غير مسوى",IF(L1801="تمت التسوية",IF(P1801=0,"✔ متوازنة وتمت التسوية","✔ تمت التسوية – متبقي "&amp;TEXT(P1801,"#,##0")),IF(P1801&gt;0,"متبقي "&amp;TEXT(P1801,"#,##0"),"✔ متوازنة"))))),IF(R1801=0,"⚠ أضف سطر عهدة أولًا",IF(OR(C1801="",N(G1801)=0),"⚠ أكمل التاريخ والقيمة",IF(S1801="","⚠ التاريخ خارج السنة المالية",IF(H1801="","⚠ اختر بند الموازنة",IF(I1801="مرفوض","✖ مرفوض من المدير",IF(I1801&lt;&gt;"موافق","⏳ بانتظار موافقة المدير",IF(K1801&lt;&gt;"نعم","⚠ غير مسوى مع الحسابات","✔ معتمد ومسوى")))))))))</f>
        <v/>
      </c>
      <c r="R1801">
        <f>N(R1800)+IF(A1801="عهدة",1,0)</f>
        <v/>
      </c>
      <c r="S1801">
        <f>IF(C1801="","",IF(AND(C1801&gt;=DATE(2026,9,1),C1801&lt;=DATE(2027,8,31)),(YEAR(C1801)-2026)*12+MONTH(C1801)-8,""))</f>
        <v/>
      </c>
      <c r="T1801">
        <f>IF(AND(A1801="مصروف",R1801&gt;0,I1801="موافق",S1801&lt;&gt;"",H1801&lt;&gt;""),N(G1801),0)</f>
        <v/>
      </c>
    </row>
    <row r="1802">
      <c r="A1802" s="19" t="n"/>
      <c r="B1802" s="20">
        <f>IF(A1802="","",IF(R1802=0,"⚠ أضف سطر عهدة أولًا","DMT-"&amp;TEXT(R1802,"000")))</f>
        <v/>
      </c>
      <c r="C1802" s="21" t="n"/>
      <c r="D1802" s="20">
        <f>IF(C1802="","",IF(S1802="","خارج السنة المالية",INDEX(القوائم!$D$2:$D$13,S1802)))</f>
        <v/>
      </c>
      <c r="E1802" s="22" t="n"/>
      <c r="F1802" s="23" t="n"/>
      <c r="G1802" s="23" t="n"/>
      <c r="H1802" s="22" t="n"/>
      <c r="I1802" s="19" t="n"/>
      <c r="J1802" s="21" t="n"/>
      <c r="K1802" s="19" t="n"/>
      <c r="L1802" s="19" t="n"/>
      <c r="M1802" s="21" t="n"/>
      <c r="N1802" s="22" t="n"/>
      <c r="O1802" s="24">
        <f>IF(A1802&lt;&gt;"عهدة","",SUMIFS($G$8:$G$5007,$B$8:$B$5007,B1802,$A$8:$A$5007,"مصروف",$I$8:$I$5007,"&lt;&gt;مرفوض"))</f>
        <v/>
      </c>
      <c r="P1802" s="25">
        <f>IF(A1802&lt;&gt;"عهدة","",N(F1802)-O1802)</f>
        <v/>
      </c>
      <c r="Q1802" s="26">
        <f>IF(A1802="","",IF(A1802="عهدة",IF(N(F1802)=0,"⚠ أدخل قيمة العهدة",IF(P1802&lt;0,"⛔ عجز / زيادة مصروفات "&amp;TEXT(-P1802,"#,##0"),IF(COUNTIFS($B$8:$B$5007,B1802,$A$8:$A$5007,"مصروف",$I$8:$I$5007,"&lt;&gt;مرفوض",$K$8:$K$5007,"&lt;&gt;نعم")&gt;0,"⚠ "&amp;COUNTIFS($B$8:$B$5007,B1802,$A$8:$A$5007,"مصروف",$I$8:$I$5007,"&lt;&gt;مرفوض",$K$8:$K$5007,"&lt;&gt;نعم")&amp;" مصروف غير مسوى",IF(L1802="تمت التسوية",IF(P1802=0,"✔ متوازنة وتمت التسوية","✔ تمت التسوية – متبقي "&amp;TEXT(P1802,"#,##0")),IF(P1802&gt;0,"متبقي "&amp;TEXT(P1802,"#,##0"),"✔ متوازنة"))))),IF(R1802=0,"⚠ أضف سطر عهدة أولًا",IF(OR(C1802="",N(G1802)=0),"⚠ أكمل التاريخ والقيمة",IF(S1802="","⚠ التاريخ خارج السنة المالية",IF(H1802="","⚠ اختر بند الموازنة",IF(I1802="مرفوض","✖ مرفوض من المدير",IF(I1802&lt;&gt;"موافق","⏳ بانتظار موافقة المدير",IF(K1802&lt;&gt;"نعم","⚠ غير مسوى مع الحسابات","✔ معتمد ومسوى")))))))))</f>
        <v/>
      </c>
      <c r="R1802">
        <f>N(R1801)+IF(A1802="عهدة",1,0)</f>
        <v/>
      </c>
      <c r="S1802">
        <f>IF(C1802="","",IF(AND(C1802&gt;=DATE(2026,9,1),C1802&lt;=DATE(2027,8,31)),(YEAR(C1802)-2026)*12+MONTH(C1802)-8,""))</f>
        <v/>
      </c>
      <c r="T1802">
        <f>IF(AND(A1802="مصروف",R1802&gt;0,I1802="موافق",S1802&lt;&gt;"",H1802&lt;&gt;""),N(G1802),0)</f>
        <v/>
      </c>
    </row>
    <row r="1803">
      <c r="A1803" s="19" t="n"/>
      <c r="B1803" s="20">
        <f>IF(A1803="","",IF(R1803=0,"⚠ أضف سطر عهدة أولًا","DMT-"&amp;TEXT(R1803,"000")))</f>
        <v/>
      </c>
      <c r="C1803" s="21" t="n"/>
      <c r="D1803" s="20">
        <f>IF(C1803="","",IF(S1803="","خارج السنة المالية",INDEX(القوائم!$D$2:$D$13,S1803)))</f>
        <v/>
      </c>
      <c r="E1803" s="22" t="n"/>
      <c r="F1803" s="23" t="n"/>
      <c r="G1803" s="23" t="n"/>
      <c r="H1803" s="22" t="n"/>
      <c r="I1803" s="19" t="n"/>
      <c r="J1803" s="21" t="n"/>
      <c r="K1803" s="19" t="n"/>
      <c r="L1803" s="19" t="n"/>
      <c r="M1803" s="21" t="n"/>
      <c r="N1803" s="22" t="n"/>
      <c r="O1803" s="24">
        <f>IF(A1803&lt;&gt;"عهدة","",SUMIFS($G$8:$G$5007,$B$8:$B$5007,B1803,$A$8:$A$5007,"مصروف",$I$8:$I$5007,"&lt;&gt;مرفوض"))</f>
        <v/>
      </c>
      <c r="P1803" s="25">
        <f>IF(A1803&lt;&gt;"عهدة","",N(F1803)-O1803)</f>
        <v/>
      </c>
      <c r="Q1803" s="26">
        <f>IF(A1803="","",IF(A1803="عهدة",IF(N(F1803)=0,"⚠ أدخل قيمة العهدة",IF(P1803&lt;0,"⛔ عجز / زيادة مصروفات "&amp;TEXT(-P1803,"#,##0"),IF(COUNTIFS($B$8:$B$5007,B1803,$A$8:$A$5007,"مصروف",$I$8:$I$5007,"&lt;&gt;مرفوض",$K$8:$K$5007,"&lt;&gt;نعم")&gt;0,"⚠ "&amp;COUNTIFS($B$8:$B$5007,B1803,$A$8:$A$5007,"مصروف",$I$8:$I$5007,"&lt;&gt;مرفوض",$K$8:$K$5007,"&lt;&gt;نعم")&amp;" مصروف غير مسوى",IF(L1803="تمت التسوية",IF(P1803=0,"✔ متوازنة وتمت التسوية","✔ تمت التسوية – متبقي "&amp;TEXT(P1803,"#,##0")),IF(P1803&gt;0,"متبقي "&amp;TEXT(P1803,"#,##0"),"✔ متوازنة"))))),IF(R1803=0,"⚠ أضف سطر عهدة أولًا",IF(OR(C1803="",N(G1803)=0),"⚠ أكمل التاريخ والقيمة",IF(S1803="","⚠ التاريخ خارج السنة المالية",IF(H1803="","⚠ اختر بند الموازنة",IF(I1803="مرفوض","✖ مرفوض من المدير",IF(I1803&lt;&gt;"موافق","⏳ بانتظار موافقة المدير",IF(K1803&lt;&gt;"نعم","⚠ غير مسوى مع الحسابات","✔ معتمد ومسوى")))))))))</f>
        <v/>
      </c>
      <c r="R1803">
        <f>N(R1802)+IF(A1803="عهدة",1,0)</f>
        <v/>
      </c>
      <c r="S1803">
        <f>IF(C1803="","",IF(AND(C1803&gt;=DATE(2026,9,1),C1803&lt;=DATE(2027,8,31)),(YEAR(C1803)-2026)*12+MONTH(C1803)-8,""))</f>
        <v/>
      </c>
      <c r="T1803">
        <f>IF(AND(A1803="مصروف",R1803&gt;0,I1803="موافق",S1803&lt;&gt;"",H1803&lt;&gt;""),N(G1803),0)</f>
        <v/>
      </c>
    </row>
    <row r="1804">
      <c r="A1804" s="19" t="n"/>
      <c r="B1804" s="20">
        <f>IF(A1804="","",IF(R1804=0,"⚠ أضف سطر عهدة أولًا","DMT-"&amp;TEXT(R1804,"000")))</f>
        <v/>
      </c>
      <c r="C1804" s="21" t="n"/>
      <c r="D1804" s="20">
        <f>IF(C1804="","",IF(S1804="","خارج السنة المالية",INDEX(القوائم!$D$2:$D$13,S1804)))</f>
        <v/>
      </c>
      <c r="E1804" s="22" t="n"/>
      <c r="F1804" s="23" t="n"/>
      <c r="G1804" s="23" t="n"/>
      <c r="H1804" s="22" t="n"/>
      <c r="I1804" s="19" t="n"/>
      <c r="J1804" s="21" t="n"/>
      <c r="K1804" s="19" t="n"/>
      <c r="L1804" s="19" t="n"/>
      <c r="M1804" s="21" t="n"/>
      <c r="N1804" s="22" t="n"/>
      <c r="O1804" s="24">
        <f>IF(A1804&lt;&gt;"عهدة","",SUMIFS($G$8:$G$5007,$B$8:$B$5007,B1804,$A$8:$A$5007,"مصروف",$I$8:$I$5007,"&lt;&gt;مرفوض"))</f>
        <v/>
      </c>
      <c r="P1804" s="25">
        <f>IF(A1804&lt;&gt;"عهدة","",N(F1804)-O1804)</f>
        <v/>
      </c>
      <c r="Q1804" s="26">
        <f>IF(A1804="","",IF(A1804="عهدة",IF(N(F1804)=0,"⚠ أدخل قيمة العهدة",IF(P1804&lt;0,"⛔ عجز / زيادة مصروفات "&amp;TEXT(-P1804,"#,##0"),IF(COUNTIFS($B$8:$B$5007,B1804,$A$8:$A$5007,"مصروف",$I$8:$I$5007,"&lt;&gt;مرفوض",$K$8:$K$5007,"&lt;&gt;نعم")&gt;0,"⚠ "&amp;COUNTIFS($B$8:$B$5007,B1804,$A$8:$A$5007,"مصروف",$I$8:$I$5007,"&lt;&gt;مرفوض",$K$8:$K$5007,"&lt;&gt;نعم")&amp;" مصروف غير مسوى",IF(L1804="تمت التسوية",IF(P1804=0,"✔ متوازنة وتمت التسوية","✔ تمت التسوية – متبقي "&amp;TEXT(P1804,"#,##0")),IF(P1804&gt;0,"متبقي "&amp;TEXT(P1804,"#,##0"),"✔ متوازنة"))))),IF(R1804=0,"⚠ أضف سطر عهدة أولًا",IF(OR(C1804="",N(G1804)=0),"⚠ أكمل التاريخ والقيمة",IF(S1804="","⚠ التاريخ خارج السنة المالية",IF(H1804="","⚠ اختر بند الموازنة",IF(I1804="مرفوض","✖ مرفوض من المدير",IF(I1804&lt;&gt;"موافق","⏳ بانتظار موافقة المدير",IF(K1804&lt;&gt;"نعم","⚠ غير مسوى مع الحسابات","✔ معتمد ومسوى")))))))))</f>
        <v/>
      </c>
      <c r="R1804">
        <f>N(R1803)+IF(A1804="عهدة",1,0)</f>
        <v/>
      </c>
      <c r="S1804">
        <f>IF(C1804="","",IF(AND(C1804&gt;=DATE(2026,9,1),C1804&lt;=DATE(2027,8,31)),(YEAR(C1804)-2026)*12+MONTH(C1804)-8,""))</f>
        <v/>
      </c>
      <c r="T1804">
        <f>IF(AND(A1804="مصروف",R1804&gt;0,I1804="موافق",S1804&lt;&gt;"",H1804&lt;&gt;""),N(G1804),0)</f>
        <v/>
      </c>
    </row>
    <row r="1805">
      <c r="A1805" s="19" t="n"/>
      <c r="B1805" s="20">
        <f>IF(A1805="","",IF(R1805=0,"⚠ أضف سطر عهدة أولًا","DMT-"&amp;TEXT(R1805,"000")))</f>
        <v/>
      </c>
      <c r="C1805" s="21" t="n"/>
      <c r="D1805" s="20">
        <f>IF(C1805="","",IF(S1805="","خارج السنة المالية",INDEX(القوائم!$D$2:$D$13,S1805)))</f>
        <v/>
      </c>
      <c r="E1805" s="22" t="n"/>
      <c r="F1805" s="23" t="n"/>
      <c r="G1805" s="23" t="n"/>
      <c r="H1805" s="22" t="n"/>
      <c r="I1805" s="19" t="n"/>
      <c r="J1805" s="21" t="n"/>
      <c r="K1805" s="19" t="n"/>
      <c r="L1805" s="19" t="n"/>
      <c r="M1805" s="21" t="n"/>
      <c r="N1805" s="22" t="n"/>
      <c r="O1805" s="24">
        <f>IF(A1805&lt;&gt;"عهدة","",SUMIFS($G$8:$G$5007,$B$8:$B$5007,B1805,$A$8:$A$5007,"مصروف",$I$8:$I$5007,"&lt;&gt;مرفوض"))</f>
        <v/>
      </c>
      <c r="P1805" s="25">
        <f>IF(A1805&lt;&gt;"عهدة","",N(F1805)-O1805)</f>
        <v/>
      </c>
      <c r="Q1805" s="26">
        <f>IF(A1805="","",IF(A1805="عهدة",IF(N(F1805)=0,"⚠ أدخل قيمة العهدة",IF(P1805&lt;0,"⛔ عجز / زيادة مصروفات "&amp;TEXT(-P1805,"#,##0"),IF(COUNTIFS($B$8:$B$5007,B1805,$A$8:$A$5007,"مصروف",$I$8:$I$5007,"&lt;&gt;مرفوض",$K$8:$K$5007,"&lt;&gt;نعم")&gt;0,"⚠ "&amp;COUNTIFS($B$8:$B$5007,B1805,$A$8:$A$5007,"مصروف",$I$8:$I$5007,"&lt;&gt;مرفوض",$K$8:$K$5007,"&lt;&gt;نعم")&amp;" مصروف غير مسوى",IF(L1805="تمت التسوية",IF(P1805=0,"✔ متوازنة وتمت التسوية","✔ تمت التسوية – متبقي "&amp;TEXT(P1805,"#,##0")),IF(P1805&gt;0,"متبقي "&amp;TEXT(P1805,"#,##0"),"✔ متوازنة"))))),IF(R1805=0,"⚠ أضف سطر عهدة أولًا",IF(OR(C1805="",N(G1805)=0),"⚠ أكمل التاريخ والقيمة",IF(S1805="","⚠ التاريخ خارج السنة المالية",IF(H1805="","⚠ اختر بند الموازنة",IF(I1805="مرفوض","✖ مرفوض من المدير",IF(I1805&lt;&gt;"موافق","⏳ بانتظار موافقة المدير",IF(K1805&lt;&gt;"نعم","⚠ غير مسوى مع الحسابات","✔ معتمد ومسوى")))))))))</f>
        <v/>
      </c>
      <c r="R1805">
        <f>N(R1804)+IF(A1805="عهدة",1,0)</f>
        <v/>
      </c>
      <c r="S1805">
        <f>IF(C1805="","",IF(AND(C1805&gt;=DATE(2026,9,1),C1805&lt;=DATE(2027,8,31)),(YEAR(C1805)-2026)*12+MONTH(C1805)-8,""))</f>
        <v/>
      </c>
      <c r="T1805">
        <f>IF(AND(A1805="مصروف",R1805&gt;0,I1805="موافق",S1805&lt;&gt;"",H1805&lt;&gt;""),N(G1805),0)</f>
        <v/>
      </c>
    </row>
    <row r="1806">
      <c r="A1806" s="19" t="n"/>
      <c r="B1806" s="20">
        <f>IF(A1806="","",IF(R1806=0,"⚠ أضف سطر عهدة أولًا","DMT-"&amp;TEXT(R1806,"000")))</f>
        <v/>
      </c>
      <c r="C1806" s="21" t="n"/>
      <c r="D1806" s="20">
        <f>IF(C1806="","",IF(S1806="","خارج السنة المالية",INDEX(القوائم!$D$2:$D$13,S1806)))</f>
        <v/>
      </c>
      <c r="E1806" s="22" t="n"/>
      <c r="F1806" s="23" t="n"/>
      <c r="G1806" s="23" t="n"/>
      <c r="H1806" s="22" t="n"/>
      <c r="I1806" s="19" t="n"/>
      <c r="J1806" s="21" t="n"/>
      <c r="K1806" s="19" t="n"/>
      <c r="L1806" s="19" t="n"/>
      <c r="M1806" s="21" t="n"/>
      <c r="N1806" s="22" t="n"/>
      <c r="O1806" s="24">
        <f>IF(A1806&lt;&gt;"عهدة","",SUMIFS($G$8:$G$5007,$B$8:$B$5007,B1806,$A$8:$A$5007,"مصروف",$I$8:$I$5007,"&lt;&gt;مرفوض"))</f>
        <v/>
      </c>
      <c r="P1806" s="25">
        <f>IF(A1806&lt;&gt;"عهدة","",N(F1806)-O1806)</f>
        <v/>
      </c>
      <c r="Q1806" s="26">
        <f>IF(A1806="","",IF(A1806="عهدة",IF(N(F1806)=0,"⚠ أدخل قيمة العهدة",IF(P1806&lt;0,"⛔ عجز / زيادة مصروفات "&amp;TEXT(-P1806,"#,##0"),IF(COUNTIFS($B$8:$B$5007,B1806,$A$8:$A$5007,"مصروف",$I$8:$I$5007,"&lt;&gt;مرفوض",$K$8:$K$5007,"&lt;&gt;نعم")&gt;0,"⚠ "&amp;COUNTIFS($B$8:$B$5007,B1806,$A$8:$A$5007,"مصروف",$I$8:$I$5007,"&lt;&gt;مرفوض",$K$8:$K$5007,"&lt;&gt;نعم")&amp;" مصروف غير مسوى",IF(L1806="تمت التسوية",IF(P1806=0,"✔ متوازنة وتمت التسوية","✔ تمت التسوية – متبقي "&amp;TEXT(P1806,"#,##0")),IF(P1806&gt;0,"متبقي "&amp;TEXT(P1806,"#,##0"),"✔ متوازنة"))))),IF(R1806=0,"⚠ أضف سطر عهدة أولًا",IF(OR(C1806="",N(G1806)=0),"⚠ أكمل التاريخ والقيمة",IF(S1806="","⚠ التاريخ خارج السنة المالية",IF(H1806="","⚠ اختر بند الموازنة",IF(I1806="مرفوض","✖ مرفوض من المدير",IF(I1806&lt;&gt;"موافق","⏳ بانتظار موافقة المدير",IF(K1806&lt;&gt;"نعم","⚠ غير مسوى مع الحسابات","✔ معتمد ومسوى")))))))))</f>
        <v/>
      </c>
      <c r="R1806">
        <f>N(R1805)+IF(A1806="عهدة",1,0)</f>
        <v/>
      </c>
      <c r="S1806">
        <f>IF(C1806="","",IF(AND(C1806&gt;=DATE(2026,9,1),C1806&lt;=DATE(2027,8,31)),(YEAR(C1806)-2026)*12+MONTH(C1806)-8,""))</f>
        <v/>
      </c>
      <c r="T1806">
        <f>IF(AND(A1806="مصروف",R1806&gt;0,I1806="موافق",S1806&lt;&gt;"",H1806&lt;&gt;""),N(G1806),0)</f>
        <v/>
      </c>
    </row>
    <row r="1807">
      <c r="A1807" s="19" t="n"/>
      <c r="B1807" s="20">
        <f>IF(A1807="","",IF(R1807=0,"⚠ أضف سطر عهدة أولًا","DMT-"&amp;TEXT(R1807,"000")))</f>
        <v/>
      </c>
      <c r="C1807" s="21" t="n"/>
      <c r="D1807" s="20">
        <f>IF(C1807="","",IF(S1807="","خارج السنة المالية",INDEX(القوائم!$D$2:$D$13,S1807)))</f>
        <v/>
      </c>
      <c r="E1807" s="22" t="n"/>
      <c r="F1807" s="23" t="n"/>
      <c r="G1807" s="23" t="n"/>
      <c r="H1807" s="22" t="n"/>
      <c r="I1807" s="19" t="n"/>
      <c r="J1807" s="21" t="n"/>
      <c r="K1807" s="19" t="n"/>
      <c r="L1807" s="19" t="n"/>
      <c r="M1807" s="21" t="n"/>
      <c r="N1807" s="22" t="n"/>
      <c r="O1807" s="24">
        <f>IF(A1807&lt;&gt;"عهدة","",SUMIFS($G$8:$G$5007,$B$8:$B$5007,B1807,$A$8:$A$5007,"مصروف",$I$8:$I$5007,"&lt;&gt;مرفوض"))</f>
        <v/>
      </c>
      <c r="P1807" s="25">
        <f>IF(A1807&lt;&gt;"عهدة","",N(F1807)-O1807)</f>
        <v/>
      </c>
      <c r="Q1807" s="26">
        <f>IF(A1807="","",IF(A1807="عهدة",IF(N(F1807)=0,"⚠ أدخل قيمة العهدة",IF(P1807&lt;0,"⛔ عجز / زيادة مصروفات "&amp;TEXT(-P1807,"#,##0"),IF(COUNTIFS($B$8:$B$5007,B1807,$A$8:$A$5007,"مصروف",$I$8:$I$5007,"&lt;&gt;مرفوض",$K$8:$K$5007,"&lt;&gt;نعم")&gt;0,"⚠ "&amp;COUNTIFS($B$8:$B$5007,B1807,$A$8:$A$5007,"مصروف",$I$8:$I$5007,"&lt;&gt;مرفوض",$K$8:$K$5007,"&lt;&gt;نعم")&amp;" مصروف غير مسوى",IF(L1807="تمت التسوية",IF(P1807=0,"✔ متوازنة وتمت التسوية","✔ تمت التسوية – متبقي "&amp;TEXT(P1807,"#,##0")),IF(P1807&gt;0,"متبقي "&amp;TEXT(P1807,"#,##0"),"✔ متوازنة"))))),IF(R1807=0,"⚠ أضف سطر عهدة أولًا",IF(OR(C1807="",N(G1807)=0),"⚠ أكمل التاريخ والقيمة",IF(S1807="","⚠ التاريخ خارج السنة المالية",IF(H1807="","⚠ اختر بند الموازنة",IF(I1807="مرفوض","✖ مرفوض من المدير",IF(I1807&lt;&gt;"موافق","⏳ بانتظار موافقة المدير",IF(K1807&lt;&gt;"نعم","⚠ غير مسوى مع الحسابات","✔ معتمد ومسوى")))))))))</f>
        <v/>
      </c>
      <c r="R1807">
        <f>N(R1806)+IF(A1807="عهدة",1,0)</f>
        <v/>
      </c>
      <c r="S1807">
        <f>IF(C1807="","",IF(AND(C1807&gt;=DATE(2026,9,1),C1807&lt;=DATE(2027,8,31)),(YEAR(C1807)-2026)*12+MONTH(C1807)-8,""))</f>
        <v/>
      </c>
      <c r="T1807">
        <f>IF(AND(A1807="مصروف",R1807&gt;0,I1807="موافق",S1807&lt;&gt;"",H1807&lt;&gt;""),N(G1807),0)</f>
        <v/>
      </c>
    </row>
    <row r="1808">
      <c r="A1808" s="19" t="n"/>
      <c r="B1808" s="20">
        <f>IF(A1808="","",IF(R1808=0,"⚠ أضف سطر عهدة أولًا","DMT-"&amp;TEXT(R1808,"000")))</f>
        <v/>
      </c>
      <c r="C1808" s="21" t="n"/>
      <c r="D1808" s="20">
        <f>IF(C1808="","",IF(S1808="","خارج السنة المالية",INDEX(القوائم!$D$2:$D$13,S1808)))</f>
        <v/>
      </c>
      <c r="E1808" s="22" t="n"/>
      <c r="F1808" s="23" t="n"/>
      <c r="G1808" s="23" t="n"/>
      <c r="H1808" s="22" t="n"/>
      <c r="I1808" s="19" t="n"/>
      <c r="J1808" s="21" t="n"/>
      <c r="K1808" s="19" t="n"/>
      <c r="L1808" s="19" t="n"/>
      <c r="M1808" s="21" t="n"/>
      <c r="N1808" s="22" t="n"/>
      <c r="O1808" s="24">
        <f>IF(A1808&lt;&gt;"عهدة","",SUMIFS($G$8:$G$5007,$B$8:$B$5007,B1808,$A$8:$A$5007,"مصروف",$I$8:$I$5007,"&lt;&gt;مرفوض"))</f>
        <v/>
      </c>
      <c r="P1808" s="25">
        <f>IF(A1808&lt;&gt;"عهدة","",N(F1808)-O1808)</f>
        <v/>
      </c>
      <c r="Q1808" s="26">
        <f>IF(A1808="","",IF(A1808="عهدة",IF(N(F1808)=0,"⚠ أدخل قيمة العهدة",IF(P1808&lt;0,"⛔ عجز / زيادة مصروفات "&amp;TEXT(-P1808,"#,##0"),IF(COUNTIFS($B$8:$B$5007,B1808,$A$8:$A$5007,"مصروف",$I$8:$I$5007,"&lt;&gt;مرفوض",$K$8:$K$5007,"&lt;&gt;نعم")&gt;0,"⚠ "&amp;COUNTIFS($B$8:$B$5007,B1808,$A$8:$A$5007,"مصروف",$I$8:$I$5007,"&lt;&gt;مرفوض",$K$8:$K$5007,"&lt;&gt;نعم")&amp;" مصروف غير مسوى",IF(L1808="تمت التسوية",IF(P1808=0,"✔ متوازنة وتمت التسوية","✔ تمت التسوية – متبقي "&amp;TEXT(P1808,"#,##0")),IF(P1808&gt;0,"متبقي "&amp;TEXT(P1808,"#,##0"),"✔ متوازنة"))))),IF(R1808=0,"⚠ أضف سطر عهدة أولًا",IF(OR(C1808="",N(G1808)=0),"⚠ أكمل التاريخ والقيمة",IF(S1808="","⚠ التاريخ خارج السنة المالية",IF(H1808="","⚠ اختر بند الموازنة",IF(I1808="مرفوض","✖ مرفوض من المدير",IF(I1808&lt;&gt;"موافق","⏳ بانتظار موافقة المدير",IF(K1808&lt;&gt;"نعم","⚠ غير مسوى مع الحسابات","✔ معتمد ومسوى")))))))))</f>
        <v/>
      </c>
      <c r="R1808">
        <f>N(R1807)+IF(A1808="عهدة",1,0)</f>
        <v/>
      </c>
      <c r="S1808">
        <f>IF(C1808="","",IF(AND(C1808&gt;=DATE(2026,9,1),C1808&lt;=DATE(2027,8,31)),(YEAR(C1808)-2026)*12+MONTH(C1808)-8,""))</f>
        <v/>
      </c>
      <c r="T1808">
        <f>IF(AND(A1808="مصروف",R1808&gt;0,I1808="موافق",S1808&lt;&gt;"",H1808&lt;&gt;""),N(G1808),0)</f>
        <v/>
      </c>
    </row>
    <row r="1809">
      <c r="A1809" s="19" t="n"/>
      <c r="B1809" s="20">
        <f>IF(A1809="","",IF(R1809=0,"⚠ أضف سطر عهدة أولًا","DMT-"&amp;TEXT(R1809,"000")))</f>
        <v/>
      </c>
      <c r="C1809" s="21" t="n"/>
      <c r="D1809" s="20">
        <f>IF(C1809="","",IF(S1809="","خارج السنة المالية",INDEX(القوائم!$D$2:$D$13,S1809)))</f>
        <v/>
      </c>
      <c r="E1809" s="22" t="n"/>
      <c r="F1809" s="23" t="n"/>
      <c r="G1809" s="23" t="n"/>
      <c r="H1809" s="22" t="n"/>
      <c r="I1809" s="19" t="n"/>
      <c r="J1809" s="21" t="n"/>
      <c r="K1809" s="19" t="n"/>
      <c r="L1809" s="19" t="n"/>
      <c r="M1809" s="21" t="n"/>
      <c r="N1809" s="22" t="n"/>
      <c r="O1809" s="24">
        <f>IF(A1809&lt;&gt;"عهدة","",SUMIFS($G$8:$G$5007,$B$8:$B$5007,B1809,$A$8:$A$5007,"مصروف",$I$8:$I$5007,"&lt;&gt;مرفوض"))</f>
        <v/>
      </c>
      <c r="P1809" s="25">
        <f>IF(A1809&lt;&gt;"عهدة","",N(F1809)-O1809)</f>
        <v/>
      </c>
      <c r="Q1809" s="26">
        <f>IF(A1809="","",IF(A1809="عهدة",IF(N(F1809)=0,"⚠ أدخل قيمة العهدة",IF(P1809&lt;0,"⛔ عجز / زيادة مصروفات "&amp;TEXT(-P1809,"#,##0"),IF(COUNTIFS($B$8:$B$5007,B1809,$A$8:$A$5007,"مصروف",$I$8:$I$5007,"&lt;&gt;مرفوض",$K$8:$K$5007,"&lt;&gt;نعم")&gt;0,"⚠ "&amp;COUNTIFS($B$8:$B$5007,B1809,$A$8:$A$5007,"مصروف",$I$8:$I$5007,"&lt;&gt;مرفوض",$K$8:$K$5007,"&lt;&gt;نعم")&amp;" مصروف غير مسوى",IF(L1809="تمت التسوية",IF(P1809=0,"✔ متوازنة وتمت التسوية","✔ تمت التسوية – متبقي "&amp;TEXT(P1809,"#,##0")),IF(P1809&gt;0,"متبقي "&amp;TEXT(P1809,"#,##0"),"✔ متوازنة"))))),IF(R1809=0,"⚠ أضف سطر عهدة أولًا",IF(OR(C1809="",N(G1809)=0),"⚠ أكمل التاريخ والقيمة",IF(S1809="","⚠ التاريخ خارج السنة المالية",IF(H1809="","⚠ اختر بند الموازنة",IF(I1809="مرفوض","✖ مرفوض من المدير",IF(I1809&lt;&gt;"موافق","⏳ بانتظار موافقة المدير",IF(K1809&lt;&gt;"نعم","⚠ غير مسوى مع الحسابات","✔ معتمد ومسوى")))))))))</f>
        <v/>
      </c>
      <c r="R1809">
        <f>N(R1808)+IF(A1809="عهدة",1,0)</f>
        <v/>
      </c>
      <c r="S1809">
        <f>IF(C1809="","",IF(AND(C1809&gt;=DATE(2026,9,1),C1809&lt;=DATE(2027,8,31)),(YEAR(C1809)-2026)*12+MONTH(C1809)-8,""))</f>
        <v/>
      </c>
      <c r="T1809">
        <f>IF(AND(A1809="مصروف",R1809&gt;0,I1809="موافق",S1809&lt;&gt;"",H1809&lt;&gt;""),N(G1809),0)</f>
        <v/>
      </c>
    </row>
    <row r="1810">
      <c r="A1810" s="19" t="n"/>
      <c r="B1810" s="20">
        <f>IF(A1810="","",IF(R1810=0,"⚠ أضف سطر عهدة أولًا","DMT-"&amp;TEXT(R1810,"000")))</f>
        <v/>
      </c>
      <c r="C1810" s="21" t="n"/>
      <c r="D1810" s="20">
        <f>IF(C1810="","",IF(S1810="","خارج السنة المالية",INDEX(القوائم!$D$2:$D$13,S1810)))</f>
        <v/>
      </c>
      <c r="E1810" s="22" t="n"/>
      <c r="F1810" s="23" t="n"/>
      <c r="G1810" s="23" t="n"/>
      <c r="H1810" s="22" t="n"/>
      <c r="I1810" s="19" t="n"/>
      <c r="J1810" s="21" t="n"/>
      <c r="K1810" s="19" t="n"/>
      <c r="L1810" s="19" t="n"/>
      <c r="M1810" s="21" t="n"/>
      <c r="N1810" s="22" t="n"/>
      <c r="O1810" s="24">
        <f>IF(A1810&lt;&gt;"عهدة","",SUMIFS($G$8:$G$5007,$B$8:$B$5007,B1810,$A$8:$A$5007,"مصروف",$I$8:$I$5007,"&lt;&gt;مرفوض"))</f>
        <v/>
      </c>
      <c r="P1810" s="25">
        <f>IF(A1810&lt;&gt;"عهدة","",N(F1810)-O1810)</f>
        <v/>
      </c>
      <c r="Q1810" s="26">
        <f>IF(A1810="","",IF(A1810="عهدة",IF(N(F1810)=0,"⚠ أدخل قيمة العهدة",IF(P1810&lt;0,"⛔ عجز / زيادة مصروفات "&amp;TEXT(-P1810,"#,##0"),IF(COUNTIFS($B$8:$B$5007,B1810,$A$8:$A$5007,"مصروف",$I$8:$I$5007,"&lt;&gt;مرفوض",$K$8:$K$5007,"&lt;&gt;نعم")&gt;0,"⚠ "&amp;COUNTIFS($B$8:$B$5007,B1810,$A$8:$A$5007,"مصروف",$I$8:$I$5007,"&lt;&gt;مرفوض",$K$8:$K$5007,"&lt;&gt;نعم")&amp;" مصروف غير مسوى",IF(L1810="تمت التسوية",IF(P1810=0,"✔ متوازنة وتمت التسوية","✔ تمت التسوية – متبقي "&amp;TEXT(P1810,"#,##0")),IF(P1810&gt;0,"متبقي "&amp;TEXT(P1810,"#,##0"),"✔ متوازنة"))))),IF(R1810=0,"⚠ أضف سطر عهدة أولًا",IF(OR(C1810="",N(G1810)=0),"⚠ أكمل التاريخ والقيمة",IF(S1810="","⚠ التاريخ خارج السنة المالية",IF(H1810="","⚠ اختر بند الموازنة",IF(I1810="مرفوض","✖ مرفوض من المدير",IF(I1810&lt;&gt;"موافق","⏳ بانتظار موافقة المدير",IF(K1810&lt;&gt;"نعم","⚠ غير مسوى مع الحسابات","✔ معتمد ومسوى")))))))))</f>
        <v/>
      </c>
      <c r="R1810">
        <f>N(R1809)+IF(A1810="عهدة",1,0)</f>
        <v/>
      </c>
      <c r="S1810">
        <f>IF(C1810="","",IF(AND(C1810&gt;=DATE(2026,9,1),C1810&lt;=DATE(2027,8,31)),(YEAR(C1810)-2026)*12+MONTH(C1810)-8,""))</f>
        <v/>
      </c>
      <c r="T1810">
        <f>IF(AND(A1810="مصروف",R1810&gt;0,I1810="موافق",S1810&lt;&gt;"",H1810&lt;&gt;""),N(G1810),0)</f>
        <v/>
      </c>
    </row>
    <row r="1811">
      <c r="A1811" s="19" t="n"/>
      <c r="B1811" s="20">
        <f>IF(A1811="","",IF(R1811=0,"⚠ أضف سطر عهدة أولًا","DMT-"&amp;TEXT(R1811,"000")))</f>
        <v/>
      </c>
      <c r="C1811" s="21" t="n"/>
      <c r="D1811" s="20">
        <f>IF(C1811="","",IF(S1811="","خارج السنة المالية",INDEX(القوائم!$D$2:$D$13,S1811)))</f>
        <v/>
      </c>
      <c r="E1811" s="22" t="n"/>
      <c r="F1811" s="23" t="n"/>
      <c r="G1811" s="23" t="n"/>
      <c r="H1811" s="22" t="n"/>
      <c r="I1811" s="19" t="n"/>
      <c r="J1811" s="21" t="n"/>
      <c r="K1811" s="19" t="n"/>
      <c r="L1811" s="19" t="n"/>
      <c r="M1811" s="21" t="n"/>
      <c r="N1811" s="22" t="n"/>
      <c r="O1811" s="24">
        <f>IF(A1811&lt;&gt;"عهدة","",SUMIFS($G$8:$G$5007,$B$8:$B$5007,B1811,$A$8:$A$5007,"مصروف",$I$8:$I$5007,"&lt;&gt;مرفوض"))</f>
        <v/>
      </c>
      <c r="P1811" s="25">
        <f>IF(A1811&lt;&gt;"عهدة","",N(F1811)-O1811)</f>
        <v/>
      </c>
      <c r="Q1811" s="26">
        <f>IF(A1811="","",IF(A1811="عهدة",IF(N(F1811)=0,"⚠ أدخل قيمة العهدة",IF(P1811&lt;0,"⛔ عجز / زيادة مصروفات "&amp;TEXT(-P1811,"#,##0"),IF(COUNTIFS($B$8:$B$5007,B1811,$A$8:$A$5007,"مصروف",$I$8:$I$5007,"&lt;&gt;مرفوض",$K$8:$K$5007,"&lt;&gt;نعم")&gt;0,"⚠ "&amp;COUNTIFS($B$8:$B$5007,B1811,$A$8:$A$5007,"مصروف",$I$8:$I$5007,"&lt;&gt;مرفوض",$K$8:$K$5007,"&lt;&gt;نعم")&amp;" مصروف غير مسوى",IF(L1811="تمت التسوية",IF(P1811=0,"✔ متوازنة وتمت التسوية","✔ تمت التسوية – متبقي "&amp;TEXT(P1811,"#,##0")),IF(P1811&gt;0,"متبقي "&amp;TEXT(P1811,"#,##0"),"✔ متوازنة"))))),IF(R1811=0,"⚠ أضف سطر عهدة أولًا",IF(OR(C1811="",N(G1811)=0),"⚠ أكمل التاريخ والقيمة",IF(S1811="","⚠ التاريخ خارج السنة المالية",IF(H1811="","⚠ اختر بند الموازنة",IF(I1811="مرفوض","✖ مرفوض من المدير",IF(I1811&lt;&gt;"موافق","⏳ بانتظار موافقة المدير",IF(K1811&lt;&gt;"نعم","⚠ غير مسوى مع الحسابات","✔ معتمد ومسوى")))))))))</f>
        <v/>
      </c>
      <c r="R1811">
        <f>N(R1810)+IF(A1811="عهدة",1,0)</f>
        <v/>
      </c>
      <c r="S1811">
        <f>IF(C1811="","",IF(AND(C1811&gt;=DATE(2026,9,1),C1811&lt;=DATE(2027,8,31)),(YEAR(C1811)-2026)*12+MONTH(C1811)-8,""))</f>
        <v/>
      </c>
      <c r="T1811">
        <f>IF(AND(A1811="مصروف",R1811&gt;0,I1811="موافق",S1811&lt;&gt;"",H1811&lt;&gt;""),N(G1811),0)</f>
        <v/>
      </c>
    </row>
    <row r="1812">
      <c r="A1812" s="19" t="n"/>
      <c r="B1812" s="20">
        <f>IF(A1812="","",IF(R1812=0,"⚠ أضف سطر عهدة أولًا","DMT-"&amp;TEXT(R1812,"000")))</f>
        <v/>
      </c>
      <c r="C1812" s="21" t="n"/>
      <c r="D1812" s="20">
        <f>IF(C1812="","",IF(S1812="","خارج السنة المالية",INDEX(القوائم!$D$2:$D$13,S1812)))</f>
        <v/>
      </c>
      <c r="E1812" s="22" t="n"/>
      <c r="F1812" s="23" t="n"/>
      <c r="G1812" s="23" t="n"/>
      <c r="H1812" s="22" t="n"/>
      <c r="I1812" s="19" t="n"/>
      <c r="J1812" s="21" t="n"/>
      <c r="K1812" s="19" t="n"/>
      <c r="L1812" s="19" t="n"/>
      <c r="M1812" s="21" t="n"/>
      <c r="N1812" s="22" t="n"/>
      <c r="O1812" s="24">
        <f>IF(A1812&lt;&gt;"عهدة","",SUMIFS($G$8:$G$5007,$B$8:$B$5007,B1812,$A$8:$A$5007,"مصروف",$I$8:$I$5007,"&lt;&gt;مرفوض"))</f>
        <v/>
      </c>
      <c r="P1812" s="25">
        <f>IF(A1812&lt;&gt;"عهدة","",N(F1812)-O1812)</f>
        <v/>
      </c>
      <c r="Q1812" s="26">
        <f>IF(A1812="","",IF(A1812="عهدة",IF(N(F1812)=0,"⚠ أدخل قيمة العهدة",IF(P1812&lt;0,"⛔ عجز / زيادة مصروفات "&amp;TEXT(-P1812,"#,##0"),IF(COUNTIFS($B$8:$B$5007,B1812,$A$8:$A$5007,"مصروف",$I$8:$I$5007,"&lt;&gt;مرفوض",$K$8:$K$5007,"&lt;&gt;نعم")&gt;0,"⚠ "&amp;COUNTIFS($B$8:$B$5007,B1812,$A$8:$A$5007,"مصروف",$I$8:$I$5007,"&lt;&gt;مرفوض",$K$8:$K$5007,"&lt;&gt;نعم")&amp;" مصروف غير مسوى",IF(L1812="تمت التسوية",IF(P1812=0,"✔ متوازنة وتمت التسوية","✔ تمت التسوية – متبقي "&amp;TEXT(P1812,"#,##0")),IF(P1812&gt;0,"متبقي "&amp;TEXT(P1812,"#,##0"),"✔ متوازنة"))))),IF(R1812=0,"⚠ أضف سطر عهدة أولًا",IF(OR(C1812="",N(G1812)=0),"⚠ أكمل التاريخ والقيمة",IF(S1812="","⚠ التاريخ خارج السنة المالية",IF(H1812="","⚠ اختر بند الموازنة",IF(I1812="مرفوض","✖ مرفوض من المدير",IF(I1812&lt;&gt;"موافق","⏳ بانتظار موافقة المدير",IF(K1812&lt;&gt;"نعم","⚠ غير مسوى مع الحسابات","✔ معتمد ومسوى")))))))))</f>
        <v/>
      </c>
      <c r="R1812">
        <f>N(R1811)+IF(A1812="عهدة",1,0)</f>
        <v/>
      </c>
      <c r="S1812">
        <f>IF(C1812="","",IF(AND(C1812&gt;=DATE(2026,9,1),C1812&lt;=DATE(2027,8,31)),(YEAR(C1812)-2026)*12+MONTH(C1812)-8,""))</f>
        <v/>
      </c>
      <c r="T1812">
        <f>IF(AND(A1812="مصروف",R1812&gt;0,I1812="موافق",S1812&lt;&gt;"",H1812&lt;&gt;""),N(G1812),0)</f>
        <v/>
      </c>
    </row>
    <row r="1813">
      <c r="A1813" s="19" t="n"/>
      <c r="B1813" s="20">
        <f>IF(A1813="","",IF(R1813=0,"⚠ أضف سطر عهدة أولًا","DMT-"&amp;TEXT(R1813,"000")))</f>
        <v/>
      </c>
      <c r="C1813" s="21" t="n"/>
      <c r="D1813" s="20">
        <f>IF(C1813="","",IF(S1813="","خارج السنة المالية",INDEX(القوائم!$D$2:$D$13,S1813)))</f>
        <v/>
      </c>
      <c r="E1813" s="22" t="n"/>
      <c r="F1813" s="23" t="n"/>
      <c r="G1813" s="23" t="n"/>
      <c r="H1813" s="22" t="n"/>
      <c r="I1813" s="19" t="n"/>
      <c r="J1813" s="21" t="n"/>
      <c r="K1813" s="19" t="n"/>
      <c r="L1813" s="19" t="n"/>
      <c r="M1813" s="21" t="n"/>
      <c r="N1813" s="22" t="n"/>
      <c r="O1813" s="24">
        <f>IF(A1813&lt;&gt;"عهدة","",SUMIFS($G$8:$G$5007,$B$8:$B$5007,B1813,$A$8:$A$5007,"مصروف",$I$8:$I$5007,"&lt;&gt;مرفوض"))</f>
        <v/>
      </c>
      <c r="P1813" s="25">
        <f>IF(A1813&lt;&gt;"عهدة","",N(F1813)-O1813)</f>
        <v/>
      </c>
      <c r="Q1813" s="26">
        <f>IF(A1813="","",IF(A1813="عهدة",IF(N(F1813)=0,"⚠ أدخل قيمة العهدة",IF(P1813&lt;0,"⛔ عجز / زيادة مصروفات "&amp;TEXT(-P1813,"#,##0"),IF(COUNTIFS($B$8:$B$5007,B1813,$A$8:$A$5007,"مصروف",$I$8:$I$5007,"&lt;&gt;مرفوض",$K$8:$K$5007,"&lt;&gt;نعم")&gt;0,"⚠ "&amp;COUNTIFS($B$8:$B$5007,B1813,$A$8:$A$5007,"مصروف",$I$8:$I$5007,"&lt;&gt;مرفوض",$K$8:$K$5007,"&lt;&gt;نعم")&amp;" مصروف غير مسوى",IF(L1813="تمت التسوية",IF(P1813=0,"✔ متوازنة وتمت التسوية","✔ تمت التسوية – متبقي "&amp;TEXT(P1813,"#,##0")),IF(P1813&gt;0,"متبقي "&amp;TEXT(P1813,"#,##0"),"✔ متوازنة"))))),IF(R1813=0,"⚠ أضف سطر عهدة أولًا",IF(OR(C1813="",N(G1813)=0),"⚠ أكمل التاريخ والقيمة",IF(S1813="","⚠ التاريخ خارج السنة المالية",IF(H1813="","⚠ اختر بند الموازنة",IF(I1813="مرفوض","✖ مرفوض من المدير",IF(I1813&lt;&gt;"موافق","⏳ بانتظار موافقة المدير",IF(K1813&lt;&gt;"نعم","⚠ غير مسوى مع الحسابات","✔ معتمد ومسوى")))))))))</f>
        <v/>
      </c>
      <c r="R1813">
        <f>N(R1812)+IF(A1813="عهدة",1,0)</f>
        <v/>
      </c>
      <c r="S1813">
        <f>IF(C1813="","",IF(AND(C1813&gt;=DATE(2026,9,1),C1813&lt;=DATE(2027,8,31)),(YEAR(C1813)-2026)*12+MONTH(C1813)-8,""))</f>
        <v/>
      </c>
      <c r="T1813">
        <f>IF(AND(A1813="مصروف",R1813&gt;0,I1813="موافق",S1813&lt;&gt;"",H1813&lt;&gt;""),N(G1813),0)</f>
        <v/>
      </c>
    </row>
    <row r="1814">
      <c r="A1814" s="19" t="n"/>
      <c r="B1814" s="20">
        <f>IF(A1814="","",IF(R1814=0,"⚠ أضف سطر عهدة أولًا","DMT-"&amp;TEXT(R1814,"000")))</f>
        <v/>
      </c>
      <c r="C1814" s="21" t="n"/>
      <c r="D1814" s="20">
        <f>IF(C1814="","",IF(S1814="","خارج السنة المالية",INDEX(القوائم!$D$2:$D$13,S1814)))</f>
        <v/>
      </c>
      <c r="E1814" s="22" t="n"/>
      <c r="F1814" s="23" t="n"/>
      <c r="G1814" s="23" t="n"/>
      <c r="H1814" s="22" t="n"/>
      <c r="I1814" s="19" t="n"/>
      <c r="J1814" s="21" t="n"/>
      <c r="K1814" s="19" t="n"/>
      <c r="L1814" s="19" t="n"/>
      <c r="M1814" s="21" t="n"/>
      <c r="N1814" s="22" t="n"/>
      <c r="O1814" s="24">
        <f>IF(A1814&lt;&gt;"عهدة","",SUMIFS($G$8:$G$5007,$B$8:$B$5007,B1814,$A$8:$A$5007,"مصروف",$I$8:$I$5007,"&lt;&gt;مرفوض"))</f>
        <v/>
      </c>
      <c r="P1814" s="25">
        <f>IF(A1814&lt;&gt;"عهدة","",N(F1814)-O1814)</f>
        <v/>
      </c>
      <c r="Q1814" s="26">
        <f>IF(A1814="","",IF(A1814="عهدة",IF(N(F1814)=0,"⚠ أدخل قيمة العهدة",IF(P1814&lt;0,"⛔ عجز / زيادة مصروفات "&amp;TEXT(-P1814,"#,##0"),IF(COUNTIFS($B$8:$B$5007,B1814,$A$8:$A$5007,"مصروف",$I$8:$I$5007,"&lt;&gt;مرفوض",$K$8:$K$5007,"&lt;&gt;نعم")&gt;0,"⚠ "&amp;COUNTIFS($B$8:$B$5007,B1814,$A$8:$A$5007,"مصروف",$I$8:$I$5007,"&lt;&gt;مرفوض",$K$8:$K$5007,"&lt;&gt;نعم")&amp;" مصروف غير مسوى",IF(L1814="تمت التسوية",IF(P1814=0,"✔ متوازنة وتمت التسوية","✔ تمت التسوية – متبقي "&amp;TEXT(P1814,"#,##0")),IF(P1814&gt;0,"متبقي "&amp;TEXT(P1814,"#,##0"),"✔ متوازنة"))))),IF(R1814=0,"⚠ أضف سطر عهدة أولًا",IF(OR(C1814="",N(G1814)=0),"⚠ أكمل التاريخ والقيمة",IF(S1814="","⚠ التاريخ خارج السنة المالية",IF(H1814="","⚠ اختر بند الموازنة",IF(I1814="مرفوض","✖ مرفوض من المدير",IF(I1814&lt;&gt;"موافق","⏳ بانتظار موافقة المدير",IF(K1814&lt;&gt;"نعم","⚠ غير مسوى مع الحسابات","✔ معتمد ومسوى")))))))))</f>
        <v/>
      </c>
      <c r="R1814">
        <f>N(R1813)+IF(A1814="عهدة",1,0)</f>
        <v/>
      </c>
      <c r="S1814">
        <f>IF(C1814="","",IF(AND(C1814&gt;=DATE(2026,9,1),C1814&lt;=DATE(2027,8,31)),(YEAR(C1814)-2026)*12+MONTH(C1814)-8,""))</f>
        <v/>
      </c>
      <c r="T1814">
        <f>IF(AND(A1814="مصروف",R1814&gt;0,I1814="موافق",S1814&lt;&gt;"",H1814&lt;&gt;""),N(G1814),0)</f>
        <v/>
      </c>
    </row>
    <row r="1815">
      <c r="A1815" s="19" t="n"/>
      <c r="B1815" s="20">
        <f>IF(A1815="","",IF(R1815=0,"⚠ أضف سطر عهدة أولًا","DMT-"&amp;TEXT(R1815,"000")))</f>
        <v/>
      </c>
      <c r="C1815" s="21" t="n"/>
      <c r="D1815" s="20">
        <f>IF(C1815="","",IF(S1815="","خارج السنة المالية",INDEX(القوائم!$D$2:$D$13,S1815)))</f>
        <v/>
      </c>
      <c r="E1815" s="22" t="n"/>
      <c r="F1815" s="23" t="n"/>
      <c r="G1815" s="23" t="n"/>
      <c r="H1815" s="22" t="n"/>
      <c r="I1815" s="19" t="n"/>
      <c r="J1815" s="21" t="n"/>
      <c r="K1815" s="19" t="n"/>
      <c r="L1815" s="19" t="n"/>
      <c r="M1815" s="21" t="n"/>
      <c r="N1815" s="22" t="n"/>
      <c r="O1815" s="24">
        <f>IF(A1815&lt;&gt;"عهدة","",SUMIFS($G$8:$G$5007,$B$8:$B$5007,B1815,$A$8:$A$5007,"مصروف",$I$8:$I$5007,"&lt;&gt;مرفوض"))</f>
        <v/>
      </c>
      <c r="P1815" s="25">
        <f>IF(A1815&lt;&gt;"عهدة","",N(F1815)-O1815)</f>
        <v/>
      </c>
      <c r="Q1815" s="26">
        <f>IF(A1815="","",IF(A1815="عهدة",IF(N(F1815)=0,"⚠ أدخل قيمة العهدة",IF(P1815&lt;0,"⛔ عجز / زيادة مصروفات "&amp;TEXT(-P1815,"#,##0"),IF(COUNTIFS($B$8:$B$5007,B1815,$A$8:$A$5007,"مصروف",$I$8:$I$5007,"&lt;&gt;مرفوض",$K$8:$K$5007,"&lt;&gt;نعم")&gt;0,"⚠ "&amp;COUNTIFS($B$8:$B$5007,B1815,$A$8:$A$5007,"مصروف",$I$8:$I$5007,"&lt;&gt;مرفوض",$K$8:$K$5007,"&lt;&gt;نعم")&amp;" مصروف غير مسوى",IF(L1815="تمت التسوية",IF(P1815=0,"✔ متوازنة وتمت التسوية","✔ تمت التسوية – متبقي "&amp;TEXT(P1815,"#,##0")),IF(P1815&gt;0,"متبقي "&amp;TEXT(P1815,"#,##0"),"✔ متوازنة"))))),IF(R1815=0,"⚠ أضف سطر عهدة أولًا",IF(OR(C1815="",N(G1815)=0),"⚠ أكمل التاريخ والقيمة",IF(S1815="","⚠ التاريخ خارج السنة المالية",IF(H1815="","⚠ اختر بند الموازنة",IF(I1815="مرفوض","✖ مرفوض من المدير",IF(I1815&lt;&gt;"موافق","⏳ بانتظار موافقة المدير",IF(K1815&lt;&gt;"نعم","⚠ غير مسوى مع الحسابات","✔ معتمد ومسوى")))))))))</f>
        <v/>
      </c>
      <c r="R1815">
        <f>N(R1814)+IF(A1815="عهدة",1,0)</f>
        <v/>
      </c>
      <c r="S1815">
        <f>IF(C1815="","",IF(AND(C1815&gt;=DATE(2026,9,1),C1815&lt;=DATE(2027,8,31)),(YEAR(C1815)-2026)*12+MONTH(C1815)-8,""))</f>
        <v/>
      </c>
      <c r="T1815">
        <f>IF(AND(A1815="مصروف",R1815&gt;0,I1815="موافق",S1815&lt;&gt;"",H1815&lt;&gt;""),N(G1815),0)</f>
        <v/>
      </c>
    </row>
    <row r="1816">
      <c r="A1816" s="19" t="n"/>
      <c r="B1816" s="20">
        <f>IF(A1816="","",IF(R1816=0,"⚠ أضف سطر عهدة أولًا","DMT-"&amp;TEXT(R1816,"000")))</f>
        <v/>
      </c>
      <c r="C1816" s="21" t="n"/>
      <c r="D1816" s="20">
        <f>IF(C1816="","",IF(S1816="","خارج السنة المالية",INDEX(القوائم!$D$2:$D$13,S1816)))</f>
        <v/>
      </c>
      <c r="E1816" s="22" t="n"/>
      <c r="F1816" s="23" t="n"/>
      <c r="G1816" s="23" t="n"/>
      <c r="H1816" s="22" t="n"/>
      <c r="I1816" s="19" t="n"/>
      <c r="J1816" s="21" t="n"/>
      <c r="K1816" s="19" t="n"/>
      <c r="L1816" s="19" t="n"/>
      <c r="M1816" s="21" t="n"/>
      <c r="N1816" s="22" t="n"/>
      <c r="O1816" s="24">
        <f>IF(A1816&lt;&gt;"عهدة","",SUMIFS($G$8:$G$5007,$B$8:$B$5007,B1816,$A$8:$A$5007,"مصروف",$I$8:$I$5007,"&lt;&gt;مرفوض"))</f>
        <v/>
      </c>
      <c r="P1816" s="25">
        <f>IF(A1816&lt;&gt;"عهدة","",N(F1816)-O1816)</f>
        <v/>
      </c>
      <c r="Q1816" s="26">
        <f>IF(A1816="","",IF(A1816="عهدة",IF(N(F1816)=0,"⚠ أدخل قيمة العهدة",IF(P1816&lt;0,"⛔ عجز / زيادة مصروفات "&amp;TEXT(-P1816,"#,##0"),IF(COUNTIFS($B$8:$B$5007,B1816,$A$8:$A$5007,"مصروف",$I$8:$I$5007,"&lt;&gt;مرفوض",$K$8:$K$5007,"&lt;&gt;نعم")&gt;0,"⚠ "&amp;COUNTIFS($B$8:$B$5007,B1816,$A$8:$A$5007,"مصروف",$I$8:$I$5007,"&lt;&gt;مرفوض",$K$8:$K$5007,"&lt;&gt;نعم")&amp;" مصروف غير مسوى",IF(L1816="تمت التسوية",IF(P1816=0,"✔ متوازنة وتمت التسوية","✔ تمت التسوية – متبقي "&amp;TEXT(P1816,"#,##0")),IF(P1816&gt;0,"متبقي "&amp;TEXT(P1816,"#,##0"),"✔ متوازنة"))))),IF(R1816=0,"⚠ أضف سطر عهدة أولًا",IF(OR(C1816="",N(G1816)=0),"⚠ أكمل التاريخ والقيمة",IF(S1816="","⚠ التاريخ خارج السنة المالية",IF(H1816="","⚠ اختر بند الموازنة",IF(I1816="مرفوض","✖ مرفوض من المدير",IF(I1816&lt;&gt;"موافق","⏳ بانتظار موافقة المدير",IF(K1816&lt;&gt;"نعم","⚠ غير مسوى مع الحسابات","✔ معتمد ومسوى")))))))))</f>
        <v/>
      </c>
      <c r="R1816">
        <f>N(R1815)+IF(A1816="عهدة",1,0)</f>
        <v/>
      </c>
      <c r="S1816">
        <f>IF(C1816="","",IF(AND(C1816&gt;=DATE(2026,9,1),C1816&lt;=DATE(2027,8,31)),(YEAR(C1816)-2026)*12+MONTH(C1816)-8,""))</f>
        <v/>
      </c>
      <c r="T1816">
        <f>IF(AND(A1816="مصروف",R1816&gt;0,I1816="موافق",S1816&lt;&gt;"",H1816&lt;&gt;""),N(G1816),0)</f>
        <v/>
      </c>
    </row>
    <row r="1817">
      <c r="A1817" s="19" t="n"/>
      <c r="B1817" s="20">
        <f>IF(A1817="","",IF(R1817=0,"⚠ أضف سطر عهدة أولًا","DMT-"&amp;TEXT(R1817,"000")))</f>
        <v/>
      </c>
      <c r="C1817" s="21" t="n"/>
      <c r="D1817" s="20">
        <f>IF(C1817="","",IF(S1817="","خارج السنة المالية",INDEX(القوائم!$D$2:$D$13,S1817)))</f>
        <v/>
      </c>
      <c r="E1817" s="22" t="n"/>
      <c r="F1817" s="23" t="n"/>
      <c r="G1817" s="23" t="n"/>
      <c r="H1817" s="22" t="n"/>
      <c r="I1817" s="19" t="n"/>
      <c r="J1817" s="21" t="n"/>
      <c r="K1817" s="19" t="n"/>
      <c r="L1817" s="19" t="n"/>
      <c r="M1817" s="21" t="n"/>
      <c r="N1817" s="22" t="n"/>
      <c r="O1817" s="24">
        <f>IF(A1817&lt;&gt;"عهدة","",SUMIFS($G$8:$G$5007,$B$8:$B$5007,B1817,$A$8:$A$5007,"مصروف",$I$8:$I$5007,"&lt;&gt;مرفوض"))</f>
        <v/>
      </c>
      <c r="P1817" s="25">
        <f>IF(A1817&lt;&gt;"عهدة","",N(F1817)-O1817)</f>
        <v/>
      </c>
      <c r="Q1817" s="26">
        <f>IF(A1817="","",IF(A1817="عهدة",IF(N(F1817)=0,"⚠ أدخل قيمة العهدة",IF(P1817&lt;0,"⛔ عجز / زيادة مصروفات "&amp;TEXT(-P1817,"#,##0"),IF(COUNTIFS($B$8:$B$5007,B1817,$A$8:$A$5007,"مصروف",$I$8:$I$5007,"&lt;&gt;مرفوض",$K$8:$K$5007,"&lt;&gt;نعم")&gt;0,"⚠ "&amp;COUNTIFS($B$8:$B$5007,B1817,$A$8:$A$5007,"مصروف",$I$8:$I$5007,"&lt;&gt;مرفوض",$K$8:$K$5007,"&lt;&gt;نعم")&amp;" مصروف غير مسوى",IF(L1817="تمت التسوية",IF(P1817=0,"✔ متوازنة وتمت التسوية","✔ تمت التسوية – متبقي "&amp;TEXT(P1817,"#,##0")),IF(P1817&gt;0,"متبقي "&amp;TEXT(P1817,"#,##0"),"✔ متوازنة"))))),IF(R1817=0,"⚠ أضف سطر عهدة أولًا",IF(OR(C1817="",N(G1817)=0),"⚠ أكمل التاريخ والقيمة",IF(S1817="","⚠ التاريخ خارج السنة المالية",IF(H1817="","⚠ اختر بند الموازنة",IF(I1817="مرفوض","✖ مرفوض من المدير",IF(I1817&lt;&gt;"موافق","⏳ بانتظار موافقة المدير",IF(K1817&lt;&gt;"نعم","⚠ غير مسوى مع الحسابات","✔ معتمد ومسوى")))))))))</f>
        <v/>
      </c>
      <c r="R1817">
        <f>N(R1816)+IF(A1817="عهدة",1,0)</f>
        <v/>
      </c>
      <c r="S1817">
        <f>IF(C1817="","",IF(AND(C1817&gt;=DATE(2026,9,1),C1817&lt;=DATE(2027,8,31)),(YEAR(C1817)-2026)*12+MONTH(C1817)-8,""))</f>
        <v/>
      </c>
      <c r="T1817">
        <f>IF(AND(A1817="مصروف",R1817&gt;0,I1817="موافق",S1817&lt;&gt;"",H1817&lt;&gt;""),N(G1817),0)</f>
        <v/>
      </c>
    </row>
    <row r="1818">
      <c r="A1818" s="19" t="n"/>
      <c r="B1818" s="20">
        <f>IF(A1818="","",IF(R1818=0,"⚠ أضف سطر عهدة أولًا","DMT-"&amp;TEXT(R1818,"000")))</f>
        <v/>
      </c>
      <c r="C1818" s="21" t="n"/>
      <c r="D1818" s="20">
        <f>IF(C1818="","",IF(S1818="","خارج السنة المالية",INDEX(القوائم!$D$2:$D$13,S1818)))</f>
        <v/>
      </c>
      <c r="E1818" s="22" t="n"/>
      <c r="F1818" s="23" t="n"/>
      <c r="G1818" s="23" t="n"/>
      <c r="H1818" s="22" t="n"/>
      <c r="I1818" s="19" t="n"/>
      <c r="J1818" s="21" t="n"/>
      <c r="K1818" s="19" t="n"/>
      <c r="L1818" s="19" t="n"/>
      <c r="M1818" s="21" t="n"/>
      <c r="N1818" s="22" t="n"/>
      <c r="O1818" s="24">
        <f>IF(A1818&lt;&gt;"عهدة","",SUMIFS($G$8:$G$5007,$B$8:$B$5007,B1818,$A$8:$A$5007,"مصروف",$I$8:$I$5007,"&lt;&gt;مرفوض"))</f>
        <v/>
      </c>
      <c r="P1818" s="25">
        <f>IF(A1818&lt;&gt;"عهدة","",N(F1818)-O1818)</f>
        <v/>
      </c>
      <c r="Q1818" s="26">
        <f>IF(A1818="","",IF(A1818="عهدة",IF(N(F1818)=0,"⚠ أدخل قيمة العهدة",IF(P1818&lt;0,"⛔ عجز / زيادة مصروفات "&amp;TEXT(-P1818,"#,##0"),IF(COUNTIFS($B$8:$B$5007,B1818,$A$8:$A$5007,"مصروف",$I$8:$I$5007,"&lt;&gt;مرفوض",$K$8:$K$5007,"&lt;&gt;نعم")&gt;0,"⚠ "&amp;COUNTIFS($B$8:$B$5007,B1818,$A$8:$A$5007,"مصروف",$I$8:$I$5007,"&lt;&gt;مرفوض",$K$8:$K$5007,"&lt;&gt;نعم")&amp;" مصروف غير مسوى",IF(L1818="تمت التسوية",IF(P1818=0,"✔ متوازنة وتمت التسوية","✔ تمت التسوية – متبقي "&amp;TEXT(P1818,"#,##0")),IF(P1818&gt;0,"متبقي "&amp;TEXT(P1818,"#,##0"),"✔ متوازنة"))))),IF(R1818=0,"⚠ أضف سطر عهدة أولًا",IF(OR(C1818="",N(G1818)=0),"⚠ أكمل التاريخ والقيمة",IF(S1818="","⚠ التاريخ خارج السنة المالية",IF(H1818="","⚠ اختر بند الموازنة",IF(I1818="مرفوض","✖ مرفوض من المدير",IF(I1818&lt;&gt;"موافق","⏳ بانتظار موافقة المدير",IF(K1818&lt;&gt;"نعم","⚠ غير مسوى مع الحسابات","✔ معتمد ومسوى")))))))))</f>
        <v/>
      </c>
      <c r="R1818">
        <f>N(R1817)+IF(A1818="عهدة",1,0)</f>
        <v/>
      </c>
      <c r="S1818">
        <f>IF(C1818="","",IF(AND(C1818&gt;=DATE(2026,9,1),C1818&lt;=DATE(2027,8,31)),(YEAR(C1818)-2026)*12+MONTH(C1818)-8,""))</f>
        <v/>
      </c>
      <c r="T1818">
        <f>IF(AND(A1818="مصروف",R1818&gt;0,I1818="موافق",S1818&lt;&gt;"",H1818&lt;&gt;""),N(G1818),0)</f>
        <v/>
      </c>
    </row>
    <row r="1819">
      <c r="A1819" s="19" t="n"/>
      <c r="B1819" s="20">
        <f>IF(A1819="","",IF(R1819=0,"⚠ أضف سطر عهدة أولًا","DMT-"&amp;TEXT(R1819,"000")))</f>
        <v/>
      </c>
      <c r="C1819" s="21" t="n"/>
      <c r="D1819" s="20">
        <f>IF(C1819="","",IF(S1819="","خارج السنة المالية",INDEX(القوائم!$D$2:$D$13,S1819)))</f>
        <v/>
      </c>
      <c r="E1819" s="22" t="n"/>
      <c r="F1819" s="23" t="n"/>
      <c r="G1819" s="23" t="n"/>
      <c r="H1819" s="22" t="n"/>
      <c r="I1819" s="19" t="n"/>
      <c r="J1819" s="21" t="n"/>
      <c r="K1819" s="19" t="n"/>
      <c r="L1819" s="19" t="n"/>
      <c r="M1819" s="21" t="n"/>
      <c r="N1819" s="22" t="n"/>
      <c r="O1819" s="24">
        <f>IF(A1819&lt;&gt;"عهدة","",SUMIFS($G$8:$G$5007,$B$8:$B$5007,B1819,$A$8:$A$5007,"مصروف",$I$8:$I$5007,"&lt;&gt;مرفوض"))</f>
        <v/>
      </c>
      <c r="P1819" s="25">
        <f>IF(A1819&lt;&gt;"عهدة","",N(F1819)-O1819)</f>
        <v/>
      </c>
      <c r="Q1819" s="26">
        <f>IF(A1819="","",IF(A1819="عهدة",IF(N(F1819)=0,"⚠ أدخل قيمة العهدة",IF(P1819&lt;0,"⛔ عجز / زيادة مصروفات "&amp;TEXT(-P1819,"#,##0"),IF(COUNTIFS($B$8:$B$5007,B1819,$A$8:$A$5007,"مصروف",$I$8:$I$5007,"&lt;&gt;مرفوض",$K$8:$K$5007,"&lt;&gt;نعم")&gt;0,"⚠ "&amp;COUNTIFS($B$8:$B$5007,B1819,$A$8:$A$5007,"مصروف",$I$8:$I$5007,"&lt;&gt;مرفوض",$K$8:$K$5007,"&lt;&gt;نعم")&amp;" مصروف غير مسوى",IF(L1819="تمت التسوية",IF(P1819=0,"✔ متوازنة وتمت التسوية","✔ تمت التسوية – متبقي "&amp;TEXT(P1819,"#,##0")),IF(P1819&gt;0,"متبقي "&amp;TEXT(P1819,"#,##0"),"✔ متوازنة"))))),IF(R1819=0,"⚠ أضف سطر عهدة أولًا",IF(OR(C1819="",N(G1819)=0),"⚠ أكمل التاريخ والقيمة",IF(S1819="","⚠ التاريخ خارج السنة المالية",IF(H1819="","⚠ اختر بند الموازنة",IF(I1819="مرفوض","✖ مرفوض من المدير",IF(I1819&lt;&gt;"موافق","⏳ بانتظار موافقة المدير",IF(K1819&lt;&gt;"نعم","⚠ غير مسوى مع الحسابات","✔ معتمد ومسوى")))))))))</f>
        <v/>
      </c>
      <c r="R1819">
        <f>N(R1818)+IF(A1819="عهدة",1,0)</f>
        <v/>
      </c>
      <c r="S1819">
        <f>IF(C1819="","",IF(AND(C1819&gt;=DATE(2026,9,1),C1819&lt;=DATE(2027,8,31)),(YEAR(C1819)-2026)*12+MONTH(C1819)-8,""))</f>
        <v/>
      </c>
      <c r="T1819">
        <f>IF(AND(A1819="مصروف",R1819&gt;0,I1819="موافق",S1819&lt;&gt;"",H1819&lt;&gt;""),N(G1819),0)</f>
        <v/>
      </c>
    </row>
    <row r="1820">
      <c r="A1820" s="19" t="n"/>
      <c r="B1820" s="20">
        <f>IF(A1820="","",IF(R1820=0,"⚠ أضف سطر عهدة أولًا","DMT-"&amp;TEXT(R1820,"000")))</f>
        <v/>
      </c>
      <c r="C1820" s="21" t="n"/>
      <c r="D1820" s="20">
        <f>IF(C1820="","",IF(S1820="","خارج السنة المالية",INDEX(القوائم!$D$2:$D$13,S1820)))</f>
        <v/>
      </c>
      <c r="E1820" s="22" t="n"/>
      <c r="F1820" s="23" t="n"/>
      <c r="G1820" s="23" t="n"/>
      <c r="H1820" s="22" t="n"/>
      <c r="I1820" s="19" t="n"/>
      <c r="J1820" s="21" t="n"/>
      <c r="K1820" s="19" t="n"/>
      <c r="L1820" s="19" t="n"/>
      <c r="M1820" s="21" t="n"/>
      <c r="N1820" s="22" t="n"/>
      <c r="O1820" s="24">
        <f>IF(A1820&lt;&gt;"عهدة","",SUMIFS($G$8:$G$5007,$B$8:$B$5007,B1820,$A$8:$A$5007,"مصروف",$I$8:$I$5007,"&lt;&gt;مرفوض"))</f>
        <v/>
      </c>
      <c r="P1820" s="25">
        <f>IF(A1820&lt;&gt;"عهدة","",N(F1820)-O1820)</f>
        <v/>
      </c>
      <c r="Q1820" s="26">
        <f>IF(A1820="","",IF(A1820="عهدة",IF(N(F1820)=0,"⚠ أدخل قيمة العهدة",IF(P1820&lt;0,"⛔ عجز / زيادة مصروفات "&amp;TEXT(-P1820,"#,##0"),IF(COUNTIFS($B$8:$B$5007,B1820,$A$8:$A$5007,"مصروف",$I$8:$I$5007,"&lt;&gt;مرفوض",$K$8:$K$5007,"&lt;&gt;نعم")&gt;0,"⚠ "&amp;COUNTIFS($B$8:$B$5007,B1820,$A$8:$A$5007,"مصروف",$I$8:$I$5007,"&lt;&gt;مرفوض",$K$8:$K$5007,"&lt;&gt;نعم")&amp;" مصروف غير مسوى",IF(L1820="تمت التسوية",IF(P1820=0,"✔ متوازنة وتمت التسوية","✔ تمت التسوية – متبقي "&amp;TEXT(P1820,"#,##0")),IF(P1820&gt;0,"متبقي "&amp;TEXT(P1820,"#,##0"),"✔ متوازنة"))))),IF(R1820=0,"⚠ أضف سطر عهدة أولًا",IF(OR(C1820="",N(G1820)=0),"⚠ أكمل التاريخ والقيمة",IF(S1820="","⚠ التاريخ خارج السنة المالية",IF(H1820="","⚠ اختر بند الموازنة",IF(I1820="مرفوض","✖ مرفوض من المدير",IF(I1820&lt;&gt;"موافق","⏳ بانتظار موافقة المدير",IF(K1820&lt;&gt;"نعم","⚠ غير مسوى مع الحسابات","✔ معتمد ومسوى")))))))))</f>
        <v/>
      </c>
      <c r="R1820">
        <f>N(R1819)+IF(A1820="عهدة",1,0)</f>
        <v/>
      </c>
      <c r="S1820">
        <f>IF(C1820="","",IF(AND(C1820&gt;=DATE(2026,9,1),C1820&lt;=DATE(2027,8,31)),(YEAR(C1820)-2026)*12+MONTH(C1820)-8,""))</f>
        <v/>
      </c>
      <c r="T1820">
        <f>IF(AND(A1820="مصروف",R1820&gt;0,I1820="موافق",S1820&lt;&gt;"",H1820&lt;&gt;""),N(G1820),0)</f>
        <v/>
      </c>
    </row>
    <row r="1821">
      <c r="A1821" s="19" t="n"/>
      <c r="B1821" s="20">
        <f>IF(A1821="","",IF(R1821=0,"⚠ أضف سطر عهدة أولًا","DMT-"&amp;TEXT(R1821,"000")))</f>
        <v/>
      </c>
      <c r="C1821" s="21" t="n"/>
      <c r="D1821" s="20">
        <f>IF(C1821="","",IF(S1821="","خارج السنة المالية",INDEX(القوائم!$D$2:$D$13,S1821)))</f>
        <v/>
      </c>
      <c r="E1821" s="22" t="n"/>
      <c r="F1821" s="23" t="n"/>
      <c r="G1821" s="23" t="n"/>
      <c r="H1821" s="22" t="n"/>
      <c r="I1821" s="19" t="n"/>
      <c r="J1821" s="21" t="n"/>
      <c r="K1821" s="19" t="n"/>
      <c r="L1821" s="19" t="n"/>
      <c r="M1821" s="21" t="n"/>
      <c r="N1821" s="22" t="n"/>
      <c r="O1821" s="24">
        <f>IF(A1821&lt;&gt;"عهدة","",SUMIFS($G$8:$G$5007,$B$8:$B$5007,B1821,$A$8:$A$5007,"مصروف",$I$8:$I$5007,"&lt;&gt;مرفوض"))</f>
        <v/>
      </c>
      <c r="P1821" s="25">
        <f>IF(A1821&lt;&gt;"عهدة","",N(F1821)-O1821)</f>
        <v/>
      </c>
      <c r="Q1821" s="26">
        <f>IF(A1821="","",IF(A1821="عهدة",IF(N(F1821)=0,"⚠ أدخل قيمة العهدة",IF(P1821&lt;0,"⛔ عجز / زيادة مصروفات "&amp;TEXT(-P1821,"#,##0"),IF(COUNTIFS($B$8:$B$5007,B1821,$A$8:$A$5007,"مصروف",$I$8:$I$5007,"&lt;&gt;مرفوض",$K$8:$K$5007,"&lt;&gt;نعم")&gt;0,"⚠ "&amp;COUNTIFS($B$8:$B$5007,B1821,$A$8:$A$5007,"مصروف",$I$8:$I$5007,"&lt;&gt;مرفوض",$K$8:$K$5007,"&lt;&gt;نعم")&amp;" مصروف غير مسوى",IF(L1821="تمت التسوية",IF(P1821=0,"✔ متوازنة وتمت التسوية","✔ تمت التسوية – متبقي "&amp;TEXT(P1821,"#,##0")),IF(P1821&gt;0,"متبقي "&amp;TEXT(P1821,"#,##0"),"✔ متوازنة"))))),IF(R1821=0,"⚠ أضف سطر عهدة أولًا",IF(OR(C1821="",N(G1821)=0),"⚠ أكمل التاريخ والقيمة",IF(S1821="","⚠ التاريخ خارج السنة المالية",IF(H1821="","⚠ اختر بند الموازنة",IF(I1821="مرفوض","✖ مرفوض من المدير",IF(I1821&lt;&gt;"موافق","⏳ بانتظار موافقة المدير",IF(K1821&lt;&gt;"نعم","⚠ غير مسوى مع الحسابات","✔ معتمد ومسوى")))))))))</f>
        <v/>
      </c>
      <c r="R1821">
        <f>N(R1820)+IF(A1821="عهدة",1,0)</f>
        <v/>
      </c>
      <c r="S1821">
        <f>IF(C1821="","",IF(AND(C1821&gt;=DATE(2026,9,1),C1821&lt;=DATE(2027,8,31)),(YEAR(C1821)-2026)*12+MONTH(C1821)-8,""))</f>
        <v/>
      </c>
      <c r="T1821">
        <f>IF(AND(A1821="مصروف",R1821&gt;0,I1821="موافق",S1821&lt;&gt;"",H1821&lt;&gt;""),N(G1821),0)</f>
        <v/>
      </c>
    </row>
    <row r="1822">
      <c r="A1822" s="19" t="n"/>
      <c r="B1822" s="20">
        <f>IF(A1822="","",IF(R1822=0,"⚠ أضف سطر عهدة أولًا","DMT-"&amp;TEXT(R1822,"000")))</f>
        <v/>
      </c>
      <c r="C1822" s="21" t="n"/>
      <c r="D1822" s="20">
        <f>IF(C1822="","",IF(S1822="","خارج السنة المالية",INDEX(القوائم!$D$2:$D$13,S1822)))</f>
        <v/>
      </c>
      <c r="E1822" s="22" t="n"/>
      <c r="F1822" s="23" t="n"/>
      <c r="G1822" s="23" t="n"/>
      <c r="H1822" s="22" t="n"/>
      <c r="I1822" s="19" t="n"/>
      <c r="J1822" s="21" t="n"/>
      <c r="K1822" s="19" t="n"/>
      <c r="L1822" s="19" t="n"/>
      <c r="M1822" s="21" t="n"/>
      <c r="N1822" s="22" t="n"/>
      <c r="O1822" s="24">
        <f>IF(A1822&lt;&gt;"عهدة","",SUMIFS($G$8:$G$5007,$B$8:$B$5007,B1822,$A$8:$A$5007,"مصروف",$I$8:$I$5007,"&lt;&gt;مرفوض"))</f>
        <v/>
      </c>
      <c r="P1822" s="25">
        <f>IF(A1822&lt;&gt;"عهدة","",N(F1822)-O1822)</f>
        <v/>
      </c>
      <c r="Q1822" s="26">
        <f>IF(A1822="","",IF(A1822="عهدة",IF(N(F1822)=0,"⚠ أدخل قيمة العهدة",IF(P1822&lt;0,"⛔ عجز / زيادة مصروفات "&amp;TEXT(-P1822,"#,##0"),IF(COUNTIFS($B$8:$B$5007,B1822,$A$8:$A$5007,"مصروف",$I$8:$I$5007,"&lt;&gt;مرفوض",$K$8:$K$5007,"&lt;&gt;نعم")&gt;0,"⚠ "&amp;COUNTIFS($B$8:$B$5007,B1822,$A$8:$A$5007,"مصروف",$I$8:$I$5007,"&lt;&gt;مرفوض",$K$8:$K$5007,"&lt;&gt;نعم")&amp;" مصروف غير مسوى",IF(L1822="تمت التسوية",IF(P1822=0,"✔ متوازنة وتمت التسوية","✔ تمت التسوية – متبقي "&amp;TEXT(P1822,"#,##0")),IF(P1822&gt;0,"متبقي "&amp;TEXT(P1822,"#,##0"),"✔ متوازنة"))))),IF(R1822=0,"⚠ أضف سطر عهدة أولًا",IF(OR(C1822="",N(G1822)=0),"⚠ أكمل التاريخ والقيمة",IF(S1822="","⚠ التاريخ خارج السنة المالية",IF(H1822="","⚠ اختر بند الموازنة",IF(I1822="مرفوض","✖ مرفوض من المدير",IF(I1822&lt;&gt;"موافق","⏳ بانتظار موافقة المدير",IF(K1822&lt;&gt;"نعم","⚠ غير مسوى مع الحسابات","✔ معتمد ومسوى")))))))))</f>
        <v/>
      </c>
      <c r="R1822">
        <f>N(R1821)+IF(A1822="عهدة",1,0)</f>
        <v/>
      </c>
      <c r="S1822">
        <f>IF(C1822="","",IF(AND(C1822&gt;=DATE(2026,9,1),C1822&lt;=DATE(2027,8,31)),(YEAR(C1822)-2026)*12+MONTH(C1822)-8,""))</f>
        <v/>
      </c>
      <c r="T1822">
        <f>IF(AND(A1822="مصروف",R1822&gt;0,I1822="موافق",S1822&lt;&gt;"",H1822&lt;&gt;""),N(G1822),0)</f>
        <v/>
      </c>
    </row>
    <row r="1823">
      <c r="A1823" s="19" t="n"/>
      <c r="B1823" s="20">
        <f>IF(A1823="","",IF(R1823=0,"⚠ أضف سطر عهدة أولًا","DMT-"&amp;TEXT(R1823,"000")))</f>
        <v/>
      </c>
      <c r="C1823" s="21" t="n"/>
      <c r="D1823" s="20">
        <f>IF(C1823="","",IF(S1823="","خارج السنة المالية",INDEX(القوائم!$D$2:$D$13,S1823)))</f>
        <v/>
      </c>
      <c r="E1823" s="22" t="n"/>
      <c r="F1823" s="23" t="n"/>
      <c r="G1823" s="23" t="n"/>
      <c r="H1823" s="22" t="n"/>
      <c r="I1823" s="19" t="n"/>
      <c r="J1823" s="21" t="n"/>
      <c r="K1823" s="19" t="n"/>
      <c r="L1823" s="19" t="n"/>
      <c r="M1823" s="21" t="n"/>
      <c r="N1823" s="22" t="n"/>
      <c r="O1823" s="24">
        <f>IF(A1823&lt;&gt;"عهدة","",SUMIFS($G$8:$G$5007,$B$8:$B$5007,B1823,$A$8:$A$5007,"مصروف",$I$8:$I$5007,"&lt;&gt;مرفوض"))</f>
        <v/>
      </c>
      <c r="P1823" s="25">
        <f>IF(A1823&lt;&gt;"عهدة","",N(F1823)-O1823)</f>
        <v/>
      </c>
      <c r="Q1823" s="26">
        <f>IF(A1823="","",IF(A1823="عهدة",IF(N(F1823)=0,"⚠ أدخل قيمة العهدة",IF(P1823&lt;0,"⛔ عجز / زيادة مصروفات "&amp;TEXT(-P1823,"#,##0"),IF(COUNTIFS($B$8:$B$5007,B1823,$A$8:$A$5007,"مصروف",$I$8:$I$5007,"&lt;&gt;مرفوض",$K$8:$K$5007,"&lt;&gt;نعم")&gt;0,"⚠ "&amp;COUNTIFS($B$8:$B$5007,B1823,$A$8:$A$5007,"مصروف",$I$8:$I$5007,"&lt;&gt;مرفوض",$K$8:$K$5007,"&lt;&gt;نعم")&amp;" مصروف غير مسوى",IF(L1823="تمت التسوية",IF(P1823=0,"✔ متوازنة وتمت التسوية","✔ تمت التسوية – متبقي "&amp;TEXT(P1823,"#,##0")),IF(P1823&gt;0,"متبقي "&amp;TEXT(P1823,"#,##0"),"✔ متوازنة"))))),IF(R1823=0,"⚠ أضف سطر عهدة أولًا",IF(OR(C1823="",N(G1823)=0),"⚠ أكمل التاريخ والقيمة",IF(S1823="","⚠ التاريخ خارج السنة المالية",IF(H1823="","⚠ اختر بند الموازنة",IF(I1823="مرفوض","✖ مرفوض من المدير",IF(I1823&lt;&gt;"موافق","⏳ بانتظار موافقة المدير",IF(K1823&lt;&gt;"نعم","⚠ غير مسوى مع الحسابات","✔ معتمد ومسوى")))))))))</f>
        <v/>
      </c>
      <c r="R1823">
        <f>N(R1822)+IF(A1823="عهدة",1,0)</f>
        <v/>
      </c>
      <c r="S1823">
        <f>IF(C1823="","",IF(AND(C1823&gt;=DATE(2026,9,1),C1823&lt;=DATE(2027,8,31)),(YEAR(C1823)-2026)*12+MONTH(C1823)-8,""))</f>
        <v/>
      </c>
      <c r="T1823">
        <f>IF(AND(A1823="مصروف",R1823&gt;0,I1823="موافق",S1823&lt;&gt;"",H1823&lt;&gt;""),N(G1823),0)</f>
        <v/>
      </c>
    </row>
    <row r="1824">
      <c r="A1824" s="19" t="n"/>
      <c r="B1824" s="20">
        <f>IF(A1824="","",IF(R1824=0,"⚠ أضف سطر عهدة أولًا","DMT-"&amp;TEXT(R1824,"000")))</f>
        <v/>
      </c>
      <c r="C1824" s="21" t="n"/>
      <c r="D1824" s="20">
        <f>IF(C1824="","",IF(S1824="","خارج السنة المالية",INDEX(القوائم!$D$2:$D$13,S1824)))</f>
        <v/>
      </c>
      <c r="E1824" s="22" t="n"/>
      <c r="F1824" s="23" t="n"/>
      <c r="G1824" s="23" t="n"/>
      <c r="H1824" s="22" t="n"/>
      <c r="I1824" s="19" t="n"/>
      <c r="J1824" s="21" t="n"/>
      <c r="K1824" s="19" t="n"/>
      <c r="L1824" s="19" t="n"/>
      <c r="M1824" s="21" t="n"/>
      <c r="N1824" s="22" t="n"/>
      <c r="O1824" s="24">
        <f>IF(A1824&lt;&gt;"عهدة","",SUMIFS($G$8:$G$5007,$B$8:$B$5007,B1824,$A$8:$A$5007,"مصروف",$I$8:$I$5007,"&lt;&gt;مرفوض"))</f>
        <v/>
      </c>
      <c r="P1824" s="25">
        <f>IF(A1824&lt;&gt;"عهدة","",N(F1824)-O1824)</f>
        <v/>
      </c>
      <c r="Q1824" s="26">
        <f>IF(A1824="","",IF(A1824="عهدة",IF(N(F1824)=0,"⚠ أدخل قيمة العهدة",IF(P1824&lt;0,"⛔ عجز / زيادة مصروفات "&amp;TEXT(-P1824,"#,##0"),IF(COUNTIFS($B$8:$B$5007,B1824,$A$8:$A$5007,"مصروف",$I$8:$I$5007,"&lt;&gt;مرفوض",$K$8:$K$5007,"&lt;&gt;نعم")&gt;0,"⚠ "&amp;COUNTIFS($B$8:$B$5007,B1824,$A$8:$A$5007,"مصروف",$I$8:$I$5007,"&lt;&gt;مرفوض",$K$8:$K$5007,"&lt;&gt;نعم")&amp;" مصروف غير مسوى",IF(L1824="تمت التسوية",IF(P1824=0,"✔ متوازنة وتمت التسوية","✔ تمت التسوية – متبقي "&amp;TEXT(P1824,"#,##0")),IF(P1824&gt;0,"متبقي "&amp;TEXT(P1824,"#,##0"),"✔ متوازنة"))))),IF(R1824=0,"⚠ أضف سطر عهدة أولًا",IF(OR(C1824="",N(G1824)=0),"⚠ أكمل التاريخ والقيمة",IF(S1824="","⚠ التاريخ خارج السنة المالية",IF(H1824="","⚠ اختر بند الموازنة",IF(I1824="مرفوض","✖ مرفوض من المدير",IF(I1824&lt;&gt;"موافق","⏳ بانتظار موافقة المدير",IF(K1824&lt;&gt;"نعم","⚠ غير مسوى مع الحسابات","✔ معتمد ومسوى")))))))))</f>
        <v/>
      </c>
      <c r="R1824">
        <f>N(R1823)+IF(A1824="عهدة",1,0)</f>
        <v/>
      </c>
      <c r="S1824">
        <f>IF(C1824="","",IF(AND(C1824&gt;=DATE(2026,9,1),C1824&lt;=DATE(2027,8,31)),(YEAR(C1824)-2026)*12+MONTH(C1824)-8,""))</f>
        <v/>
      </c>
      <c r="T1824">
        <f>IF(AND(A1824="مصروف",R1824&gt;0,I1824="موافق",S1824&lt;&gt;"",H1824&lt;&gt;""),N(G1824),0)</f>
        <v/>
      </c>
    </row>
    <row r="1825">
      <c r="A1825" s="19" t="n"/>
      <c r="B1825" s="20">
        <f>IF(A1825="","",IF(R1825=0,"⚠ أضف سطر عهدة أولًا","DMT-"&amp;TEXT(R1825,"000")))</f>
        <v/>
      </c>
      <c r="C1825" s="21" t="n"/>
      <c r="D1825" s="20">
        <f>IF(C1825="","",IF(S1825="","خارج السنة المالية",INDEX(القوائم!$D$2:$D$13,S1825)))</f>
        <v/>
      </c>
      <c r="E1825" s="22" t="n"/>
      <c r="F1825" s="23" t="n"/>
      <c r="G1825" s="23" t="n"/>
      <c r="H1825" s="22" t="n"/>
      <c r="I1825" s="19" t="n"/>
      <c r="J1825" s="21" t="n"/>
      <c r="K1825" s="19" t="n"/>
      <c r="L1825" s="19" t="n"/>
      <c r="M1825" s="21" t="n"/>
      <c r="N1825" s="22" t="n"/>
      <c r="O1825" s="24">
        <f>IF(A1825&lt;&gt;"عهدة","",SUMIFS($G$8:$G$5007,$B$8:$B$5007,B1825,$A$8:$A$5007,"مصروف",$I$8:$I$5007,"&lt;&gt;مرفوض"))</f>
        <v/>
      </c>
      <c r="P1825" s="25">
        <f>IF(A1825&lt;&gt;"عهدة","",N(F1825)-O1825)</f>
        <v/>
      </c>
      <c r="Q1825" s="26">
        <f>IF(A1825="","",IF(A1825="عهدة",IF(N(F1825)=0,"⚠ أدخل قيمة العهدة",IF(P1825&lt;0,"⛔ عجز / زيادة مصروفات "&amp;TEXT(-P1825,"#,##0"),IF(COUNTIFS($B$8:$B$5007,B1825,$A$8:$A$5007,"مصروف",$I$8:$I$5007,"&lt;&gt;مرفوض",$K$8:$K$5007,"&lt;&gt;نعم")&gt;0,"⚠ "&amp;COUNTIFS($B$8:$B$5007,B1825,$A$8:$A$5007,"مصروف",$I$8:$I$5007,"&lt;&gt;مرفوض",$K$8:$K$5007,"&lt;&gt;نعم")&amp;" مصروف غير مسوى",IF(L1825="تمت التسوية",IF(P1825=0,"✔ متوازنة وتمت التسوية","✔ تمت التسوية – متبقي "&amp;TEXT(P1825,"#,##0")),IF(P1825&gt;0,"متبقي "&amp;TEXT(P1825,"#,##0"),"✔ متوازنة"))))),IF(R1825=0,"⚠ أضف سطر عهدة أولًا",IF(OR(C1825="",N(G1825)=0),"⚠ أكمل التاريخ والقيمة",IF(S1825="","⚠ التاريخ خارج السنة المالية",IF(H1825="","⚠ اختر بند الموازنة",IF(I1825="مرفوض","✖ مرفوض من المدير",IF(I1825&lt;&gt;"موافق","⏳ بانتظار موافقة المدير",IF(K1825&lt;&gt;"نعم","⚠ غير مسوى مع الحسابات","✔ معتمد ومسوى")))))))))</f>
        <v/>
      </c>
      <c r="R1825">
        <f>N(R1824)+IF(A1825="عهدة",1,0)</f>
        <v/>
      </c>
      <c r="S1825">
        <f>IF(C1825="","",IF(AND(C1825&gt;=DATE(2026,9,1),C1825&lt;=DATE(2027,8,31)),(YEAR(C1825)-2026)*12+MONTH(C1825)-8,""))</f>
        <v/>
      </c>
      <c r="T1825">
        <f>IF(AND(A1825="مصروف",R1825&gt;0,I1825="موافق",S1825&lt;&gt;"",H1825&lt;&gt;""),N(G1825),0)</f>
        <v/>
      </c>
    </row>
    <row r="1826">
      <c r="A1826" s="19" t="n"/>
      <c r="B1826" s="20">
        <f>IF(A1826="","",IF(R1826=0,"⚠ أضف سطر عهدة أولًا","DMT-"&amp;TEXT(R1826,"000")))</f>
        <v/>
      </c>
      <c r="C1826" s="21" t="n"/>
      <c r="D1826" s="20">
        <f>IF(C1826="","",IF(S1826="","خارج السنة المالية",INDEX(القوائم!$D$2:$D$13,S1826)))</f>
        <v/>
      </c>
      <c r="E1826" s="22" t="n"/>
      <c r="F1826" s="23" t="n"/>
      <c r="G1826" s="23" t="n"/>
      <c r="H1826" s="22" t="n"/>
      <c r="I1826" s="19" t="n"/>
      <c r="J1826" s="21" t="n"/>
      <c r="K1826" s="19" t="n"/>
      <c r="L1826" s="19" t="n"/>
      <c r="M1826" s="21" t="n"/>
      <c r="N1826" s="22" t="n"/>
      <c r="O1826" s="24">
        <f>IF(A1826&lt;&gt;"عهدة","",SUMIFS($G$8:$G$5007,$B$8:$B$5007,B1826,$A$8:$A$5007,"مصروف",$I$8:$I$5007,"&lt;&gt;مرفوض"))</f>
        <v/>
      </c>
      <c r="P1826" s="25">
        <f>IF(A1826&lt;&gt;"عهدة","",N(F1826)-O1826)</f>
        <v/>
      </c>
      <c r="Q1826" s="26">
        <f>IF(A1826="","",IF(A1826="عهدة",IF(N(F1826)=0,"⚠ أدخل قيمة العهدة",IF(P1826&lt;0,"⛔ عجز / زيادة مصروفات "&amp;TEXT(-P1826,"#,##0"),IF(COUNTIFS($B$8:$B$5007,B1826,$A$8:$A$5007,"مصروف",$I$8:$I$5007,"&lt;&gt;مرفوض",$K$8:$K$5007,"&lt;&gt;نعم")&gt;0,"⚠ "&amp;COUNTIFS($B$8:$B$5007,B1826,$A$8:$A$5007,"مصروف",$I$8:$I$5007,"&lt;&gt;مرفوض",$K$8:$K$5007,"&lt;&gt;نعم")&amp;" مصروف غير مسوى",IF(L1826="تمت التسوية",IF(P1826=0,"✔ متوازنة وتمت التسوية","✔ تمت التسوية – متبقي "&amp;TEXT(P1826,"#,##0")),IF(P1826&gt;0,"متبقي "&amp;TEXT(P1826,"#,##0"),"✔ متوازنة"))))),IF(R1826=0,"⚠ أضف سطر عهدة أولًا",IF(OR(C1826="",N(G1826)=0),"⚠ أكمل التاريخ والقيمة",IF(S1826="","⚠ التاريخ خارج السنة المالية",IF(H1826="","⚠ اختر بند الموازنة",IF(I1826="مرفوض","✖ مرفوض من المدير",IF(I1826&lt;&gt;"موافق","⏳ بانتظار موافقة المدير",IF(K1826&lt;&gt;"نعم","⚠ غير مسوى مع الحسابات","✔ معتمد ومسوى")))))))))</f>
        <v/>
      </c>
      <c r="R1826">
        <f>N(R1825)+IF(A1826="عهدة",1,0)</f>
        <v/>
      </c>
      <c r="S1826">
        <f>IF(C1826="","",IF(AND(C1826&gt;=DATE(2026,9,1),C1826&lt;=DATE(2027,8,31)),(YEAR(C1826)-2026)*12+MONTH(C1826)-8,""))</f>
        <v/>
      </c>
      <c r="T1826">
        <f>IF(AND(A1826="مصروف",R1826&gt;0,I1826="موافق",S1826&lt;&gt;"",H1826&lt;&gt;""),N(G1826),0)</f>
        <v/>
      </c>
    </row>
    <row r="1827">
      <c r="A1827" s="19" t="n"/>
      <c r="B1827" s="20">
        <f>IF(A1827="","",IF(R1827=0,"⚠ أضف سطر عهدة أولًا","DMT-"&amp;TEXT(R1827,"000")))</f>
        <v/>
      </c>
      <c r="C1827" s="21" t="n"/>
      <c r="D1827" s="20">
        <f>IF(C1827="","",IF(S1827="","خارج السنة المالية",INDEX(القوائم!$D$2:$D$13,S1827)))</f>
        <v/>
      </c>
      <c r="E1827" s="22" t="n"/>
      <c r="F1827" s="23" t="n"/>
      <c r="G1827" s="23" t="n"/>
      <c r="H1827" s="22" t="n"/>
      <c r="I1827" s="19" t="n"/>
      <c r="J1827" s="21" t="n"/>
      <c r="K1827" s="19" t="n"/>
      <c r="L1827" s="19" t="n"/>
      <c r="M1827" s="21" t="n"/>
      <c r="N1827" s="22" t="n"/>
      <c r="O1827" s="24">
        <f>IF(A1827&lt;&gt;"عهدة","",SUMIFS($G$8:$G$5007,$B$8:$B$5007,B1827,$A$8:$A$5007,"مصروف",$I$8:$I$5007,"&lt;&gt;مرفوض"))</f>
        <v/>
      </c>
      <c r="P1827" s="25">
        <f>IF(A1827&lt;&gt;"عهدة","",N(F1827)-O1827)</f>
        <v/>
      </c>
      <c r="Q1827" s="26">
        <f>IF(A1827="","",IF(A1827="عهدة",IF(N(F1827)=0,"⚠ أدخل قيمة العهدة",IF(P1827&lt;0,"⛔ عجز / زيادة مصروفات "&amp;TEXT(-P1827,"#,##0"),IF(COUNTIFS($B$8:$B$5007,B1827,$A$8:$A$5007,"مصروف",$I$8:$I$5007,"&lt;&gt;مرفوض",$K$8:$K$5007,"&lt;&gt;نعم")&gt;0,"⚠ "&amp;COUNTIFS($B$8:$B$5007,B1827,$A$8:$A$5007,"مصروف",$I$8:$I$5007,"&lt;&gt;مرفوض",$K$8:$K$5007,"&lt;&gt;نعم")&amp;" مصروف غير مسوى",IF(L1827="تمت التسوية",IF(P1827=0,"✔ متوازنة وتمت التسوية","✔ تمت التسوية – متبقي "&amp;TEXT(P1827,"#,##0")),IF(P1827&gt;0,"متبقي "&amp;TEXT(P1827,"#,##0"),"✔ متوازنة"))))),IF(R1827=0,"⚠ أضف سطر عهدة أولًا",IF(OR(C1827="",N(G1827)=0),"⚠ أكمل التاريخ والقيمة",IF(S1827="","⚠ التاريخ خارج السنة المالية",IF(H1827="","⚠ اختر بند الموازنة",IF(I1827="مرفوض","✖ مرفوض من المدير",IF(I1827&lt;&gt;"موافق","⏳ بانتظار موافقة المدير",IF(K1827&lt;&gt;"نعم","⚠ غير مسوى مع الحسابات","✔ معتمد ومسوى")))))))))</f>
        <v/>
      </c>
      <c r="R1827">
        <f>N(R1826)+IF(A1827="عهدة",1,0)</f>
        <v/>
      </c>
      <c r="S1827">
        <f>IF(C1827="","",IF(AND(C1827&gt;=DATE(2026,9,1),C1827&lt;=DATE(2027,8,31)),(YEAR(C1827)-2026)*12+MONTH(C1827)-8,""))</f>
        <v/>
      </c>
      <c r="T1827">
        <f>IF(AND(A1827="مصروف",R1827&gt;0,I1827="موافق",S1827&lt;&gt;"",H1827&lt;&gt;""),N(G1827),0)</f>
        <v/>
      </c>
    </row>
    <row r="1828">
      <c r="A1828" s="19" t="n"/>
      <c r="B1828" s="20">
        <f>IF(A1828="","",IF(R1828=0,"⚠ أضف سطر عهدة أولًا","DMT-"&amp;TEXT(R1828,"000")))</f>
        <v/>
      </c>
      <c r="C1828" s="21" t="n"/>
      <c r="D1828" s="20">
        <f>IF(C1828="","",IF(S1828="","خارج السنة المالية",INDEX(القوائم!$D$2:$D$13,S1828)))</f>
        <v/>
      </c>
      <c r="E1828" s="22" t="n"/>
      <c r="F1828" s="23" t="n"/>
      <c r="G1828" s="23" t="n"/>
      <c r="H1828" s="22" t="n"/>
      <c r="I1828" s="19" t="n"/>
      <c r="J1828" s="21" t="n"/>
      <c r="K1828" s="19" t="n"/>
      <c r="L1828" s="19" t="n"/>
      <c r="M1828" s="21" t="n"/>
      <c r="N1828" s="22" t="n"/>
      <c r="O1828" s="24">
        <f>IF(A1828&lt;&gt;"عهدة","",SUMIFS($G$8:$G$5007,$B$8:$B$5007,B1828,$A$8:$A$5007,"مصروف",$I$8:$I$5007,"&lt;&gt;مرفوض"))</f>
        <v/>
      </c>
      <c r="P1828" s="25">
        <f>IF(A1828&lt;&gt;"عهدة","",N(F1828)-O1828)</f>
        <v/>
      </c>
      <c r="Q1828" s="26">
        <f>IF(A1828="","",IF(A1828="عهدة",IF(N(F1828)=0,"⚠ أدخل قيمة العهدة",IF(P1828&lt;0,"⛔ عجز / زيادة مصروفات "&amp;TEXT(-P1828,"#,##0"),IF(COUNTIFS($B$8:$B$5007,B1828,$A$8:$A$5007,"مصروف",$I$8:$I$5007,"&lt;&gt;مرفوض",$K$8:$K$5007,"&lt;&gt;نعم")&gt;0,"⚠ "&amp;COUNTIFS($B$8:$B$5007,B1828,$A$8:$A$5007,"مصروف",$I$8:$I$5007,"&lt;&gt;مرفوض",$K$8:$K$5007,"&lt;&gt;نعم")&amp;" مصروف غير مسوى",IF(L1828="تمت التسوية",IF(P1828=0,"✔ متوازنة وتمت التسوية","✔ تمت التسوية – متبقي "&amp;TEXT(P1828,"#,##0")),IF(P1828&gt;0,"متبقي "&amp;TEXT(P1828,"#,##0"),"✔ متوازنة"))))),IF(R1828=0,"⚠ أضف سطر عهدة أولًا",IF(OR(C1828="",N(G1828)=0),"⚠ أكمل التاريخ والقيمة",IF(S1828="","⚠ التاريخ خارج السنة المالية",IF(H1828="","⚠ اختر بند الموازنة",IF(I1828="مرفوض","✖ مرفوض من المدير",IF(I1828&lt;&gt;"موافق","⏳ بانتظار موافقة المدير",IF(K1828&lt;&gt;"نعم","⚠ غير مسوى مع الحسابات","✔ معتمد ومسوى")))))))))</f>
        <v/>
      </c>
      <c r="R1828">
        <f>N(R1827)+IF(A1828="عهدة",1,0)</f>
        <v/>
      </c>
      <c r="S1828">
        <f>IF(C1828="","",IF(AND(C1828&gt;=DATE(2026,9,1),C1828&lt;=DATE(2027,8,31)),(YEAR(C1828)-2026)*12+MONTH(C1828)-8,""))</f>
        <v/>
      </c>
      <c r="T1828">
        <f>IF(AND(A1828="مصروف",R1828&gt;0,I1828="موافق",S1828&lt;&gt;"",H1828&lt;&gt;""),N(G1828),0)</f>
        <v/>
      </c>
    </row>
    <row r="1829">
      <c r="A1829" s="19" t="n"/>
      <c r="B1829" s="20">
        <f>IF(A1829="","",IF(R1829=0,"⚠ أضف سطر عهدة أولًا","DMT-"&amp;TEXT(R1829,"000")))</f>
        <v/>
      </c>
      <c r="C1829" s="21" t="n"/>
      <c r="D1829" s="20">
        <f>IF(C1829="","",IF(S1829="","خارج السنة المالية",INDEX(القوائم!$D$2:$D$13,S1829)))</f>
        <v/>
      </c>
      <c r="E1829" s="22" t="n"/>
      <c r="F1829" s="23" t="n"/>
      <c r="G1829" s="23" t="n"/>
      <c r="H1829" s="22" t="n"/>
      <c r="I1829" s="19" t="n"/>
      <c r="J1829" s="21" t="n"/>
      <c r="K1829" s="19" t="n"/>
      <c r="L1829" s="19" t="n"/>
      <c r="M1829" s="21" t="n"/>
      <c r="N1829" s="22" t="n"/>
      <c r="O1829" s="24">
        <f>IF(A1829&lt;&gt;"عهدة","",SUMIFS($G$8:$G$5007,$B$8:$B$5007,B1829,$A$8:$A$5007,"مصروف",$I$8:$I$5007,"&lt;&gt;مرفوض"))</f>
        <v/>
      </c>
      <c r="P1829" s="25">
        <f>IF(A1829&lt;&gt;"عهدة","",N(F1829)-O1829)</f>
        <v/>
      </c>
      <c r="Q1829" s="26">
        <f>IF(A1829="","",IF(A1829="عهدة",IF(N(F1829)=0,"⚠ أدخل قيمة العهدة",IF(P1829&lt;0,"⛔ عجز / زيادة مصروفات "&amp;TEXT(-P1829,"#,##0"),IF(COUNTIFS($B$8:$B$5007,B1829,$A$8:$A$5007,"مصروف",$I$8:$I$5007,"&lt;&gt;مرفوض",$K$8:$K$5007,"&lt;&gt;نعم")&gt;0,"⚠ "&amp;COUNTIFS($B$8:$B$5007,B1829,$A$8:$A$5007,"مصروف",$I$8:$I$5007,"&lt;&gt;مرفوض",$K$8:$K$5007,"&lt;&gt;نعم")&amp;" مصروف غير مسوى",IF(L1829="تمت التسوية",IF(P1829=0,"✔ متوازنة وتمت التسوية","✔ تمت التسوية – متبقي "&amp;TEXT(P1829,"#,##0")),IF(P1829&gt;0,"متبقي "&amp;TEXT(P1829,"#,##0"),"✔ متوازنة"))))),IF(R1829=0,"⚠ أضف سطر عهدة أولًا",IF(OR(C1829="",N(G1829)=0),"⚠ أكمل التاريخ والقيمة",IF(S1829="","⚠ التاريخ خارج السنة المالية",IF(H1829="","⚠ اختر بند الموازنة",IF(I1829="مرفوض","✖ مرفوض من المدير",IF(I1829&lt;&gt;"موافق","⏳ بانتظار موافقة المدير",IF(K1829&lt;&gt;"نعم","⚠ غير مسوى مع الحسابات","✔ معتمد ومسوى")))))))))</f>
        <v/>
      </c>
      <c r="R1829">
        <f>N(R1828)+IF(A1829="عهدة",1,0)</f>
        <v/>
      </c>
      <c r="S1829">
        <f>IF(C1829="","",IF(AND(C1829&gt;=DATE(2026,9,1),C1829&lt;=DATE(2027,8,31)),(YEAR(C1829)-2026)*12+MONTH(C1829)-8,""))</f>
        <v/>
      </c>
      <c r="T1829">
        <f>IF(AND(A1829="مصروف",R1829&gt;0,I1829="موافق",S1829&lt;&gt;"",H1829&lt;&gt;""),N(G1829),0)</f>
        <v/>
      </c>
    </row>
    <row r="1830">
      <c r="A1830" s="19" t="n"/>
      <c r="B1830" s="20">
        <f>IF(A1830="","",IF(R1830=0,"⚠ أضف سطر عهدة أولًا","DMT-"&amp;TEXT(R1830,"000")))</f>
        <v/>
      </c>
      <c r="C1830" s="21" t="n"/>
      <c r="D1830" s="20">
        <f>IF(C1830="","",IF(S1830="","خارج السنة المالية",INDEX(القوائم!$D$2:$D$13,S1830)))</f>
        <v/>
      </c>
      <c r="E1830" s="22" t="n"/>
      <c r="F1830" s="23" t="n"/>
      <c r="G1830" s="23" t="n"/>
      <c r="H1830" s="22" t="n"/>
      <c r="I1830" s="19" t="n"/>
      <c r="J1830" s="21" t="n"/>
      <c r="K1830" s="19" t="n"/>
      <c r="L1830" s="19" t="n"/>
      <c r="M1830" s="21" t="n"/>
      <c r="N1830" s="22" t="n"/>
      <c r="O1830" s="24">
        <f>IF(A1830&lt;&gt;"عهدة","",SUMIFS($G$8:$G$5007,$B$8:$B$5007,B1830,$A$8:$A$5007,"مصروف",$I$8:$I$5007,"&lt;&gt;مرفوض"))</f>
        <v/>
      </c>
      <c r="P1830" s="25">
        <f>IF(A1830&lt;&gt;"عهدة","",N(F1830)-O1830)</f>
        <v/>
      </c>
      <c r="Q1830" s="26">
        <f>IF(A1830="","",IF(A1830="عهدة",IF(N(F1830)=0,"⚠ أدخل قيمة العهدة",IF(P1830&lt;0,"⛔ عجز / زيادة مصروفات "&amp;TEXT(-P1830,"#,##0"),IF(COUNTIFS($B$8:$B$5007,B1830,$A$8:$A$5007,"مصروف",$I$8:$I$5007,"&lt;&gt;مرفوض",$K$8:$K$5007,"&lt;&gt;نعم")&gt;0,"⚠ "&amp;COUNTIFS($B$8:$B$5007,B1830,$A$8:$A$5007,"مصروف",$I$8:$I$5007,"&lt;&gt;مرفوض",$K$8:$K$5007,"&lt;&gt;نعم")&amp;" مصروف غير مسوى",IF(L1830="تمت التسوية",IF(P1830=0,"✔ متوازنة وتمت التسوية","✔ تمت التسوية – متبقي "&amp;TEXT(P1830,"#,##0")),IF(P1830&gt;0,"متبقي "&amp;TEXT(P1830,"#,##0"),"✔ متوازنة"))))),IF(R1830=0,"⚠ أضف سطر عهدة أولًا",IF(OR(C1830="",N(G1830)=0),"⚠ أكمل التاريخ والقيمة",IF(S1830="","⚠ التاريخ خارج السنة المالية",IF(H1830="","⚠ اختر بند الموازنة",IF(I1830="مرفوض","✖ مرفوض من المدير",IF(I1830&lt;&gt;"موافق","⏳ بانتظار موافقة المدير",IF(K1830&lt;&gt;"نعم","⚠ غير مسوى مع الحسابات","✔ معتمد ومسوى")))))))))</f>
        <v/>
      </c>
      <c r="R1830">
        <f>N(R1829)+IF(A1830="عهدة",1,0)</f>
        <v/>
      </c>
      <c r="S1830">
        <f>IF(C1830="","",IF(AND(C1830&gt;=DATE(2026,9,1),C1830&lt;=DATE(2027,8,31)),(YEAR(C1830)-2026)*12+MONTH(C1830)-8,""))</f>
        <v/>
      </c>
      <c r="T1830">
        <f>IF(AND(A1830="مصروف",R1830&gt;0,I1830="موافق",S1830&lt;&gt;"",H1830&lt;&gt;""),N(G1830),0)</f>
        <v/>
      </c>
    </row>
    <row r="1831">
      <c r="A1831" s="19" t="n"/>
      <c r="B1831" s="20">
        <f>IF(A1831="","",IF(R1831=0,"⚠ أضف سطر عهدة أولًا","DMT-"&amp;TEXT(R1831,"000")))</f>
        <v/>
      </c>
      <c r="C1831" s="21" t="n"/>
      <c r="D1831" s="20">
        <f>IF(C1831="","",IF(S1831="","خارج السنة المالية",INDEX(القوائم!$D$2:$D$13,S1831)))</f>
        <v/>
      </c>
      <c r="E1831" s="22" t="n"/>
      <c r="F1831" s="23" t="n"/>
      <c r="G1831" s="23" t="n"/>
      <c r="H1831" s="22" t="n"/>
      <c r="I1831" s="19" t="n"/>
      <c r="J1831" s="21" t="n"/>
      <c r="K1831" s="19" t="n"/>
      <c r="L1831" s="19" t="n"/>
      <c r="M1831" s="21" t="n"/>
      <c r="N1831" s="22" t="n"/>
      <c r="O1831" s="24">
        <f>IF(A1831&lt;&gt;"عهدة","",SUMIFS($G$8:$G$5007,$B$8:$B$5007,B1831,$A$8:$A$5007,"مصروف",$I$8:$I$5007,"&lt;&gt;مرفوض"))</f>
        <v/>
      </c>
      <c r="P1831" s="25">
        <f>IF(A1831&lt;&gt;"عهدة","",N(F1831)-O1831)</f>
        <v/>
      </c>
      <c r="Q1831" s="26">
        <f>IF(A1831="","",IF(A1831="عهدة",IF(N(F1831)=0,"⚠ أدخل قيمة العهدة",IF(P1831&lt;0,"⛔ عجز / زيادة مصروفات "&amp;TEXT(-P1831,"#,##0"),IF(COUNTIFS($B$8:$B$5007,B1831,$A$8:$A$5007,"مصروف",$I$8:$I$5007,"&lt;&gt;مرفوض",$K$8:$K$5007,"&lt;&gt;نعم")&gt;0,"⚠ "&amp;COUNTIFS($B$8:$B$5007,B1831,$A$8:$A$5007,"مصروف",$I$8:$I$5007,"&lt;&gt;مرفوض",$K$8:$K$5007,"&lt;&gt;نعم")&amp;" مصروف غير مسوى",IF(L1831="تمت التسوية",IF(P1831=0,"✔ متوازنة وتمت التسوية","✔ تمت التسوية – متبقي "&amp;TEXT(P1831,"#,##0")),IF(P1831&gt;0,"متبقي "&amp;TEXT(P1831,"#,##0"),"✔ متوازنة"))))),IF(R1831=0,"⚠ أضف سطر عهدة أولًا",IF(OR(C1831="",N(G1831)=0),"⚠ أكمل التاريخ والقيمة",IF(S1831="","⚠ التاريخ خارج السنة المالية",IF(H1831="","⚠ اختر بند الموازنة",IF(I1831="مرفوض","✖ مرفوض من المدير",IF(I1831&lt;&gt;"موافق","⏳ بانتظار موافقة المدير",IF(K1831&lt;&gt;"نعم","⚠ غير مسوى مع الحسابات","✔ معتمد ومسوى")))))))))</f>
        <v/>
      </c>
      <c r="R1831">
        <f>N(R1830)+IF(A1831="عهدة",1,0)</f>
        <v/>
      </c>
      <c r="S1831">
        <f>IF(C1831="","",IF(AND(C1831&gt;=DATE(2026,9,1),C1831&lt;=DATE(2027,8,31)),(YEAR(C1831)-2026)*12+MONTH(C1831)-8,""))</f>
        <v/>
      </c>
      <c r="T1831">
        <f>IF(AND(A1831="مصروف",R1831&gt;0,I1831="موافق",S1831&lt;&gt;"",H1831&lt;&gt;""),N(G1831),0)</f>
        <v/>
      </c>
    </row>
    <row r="1832">
      <c r="A1832" s="19" t="n"/>
      <c r="B1832" s="20">
        <f>IF(A1832="","",IF(R1832=0,"⚠ أضف سطر عهدة أولًا","DMT-"&amp;TEXT(R1832,"000")))</f>
        <v/>
      </c>
      <c r="C1832" s="21" t="n"/>
      <c r="D1832" s="20">
        <f>IF(C1832="","",IF(S1832="","خارج السنة المالية",INDEX(القوائم!$D$2:$D$13,S1832)))</f>
        <v/>
      </c>
      <c r="E1832" s="22" t="n"/>
      <c r="F1832" s="23" t="n"/>
      <c r="G1832" s="23" t="n"/>
      <c r="H1832" s="22" t="n"/>
      <c r="I1832" s="19" t="n"/>
      <c r="J1832" s="21" t="n"/>
      <c r="K1832" s="19" t="n"/>
      <c r="L1832" s="19" t="n"/>
      <c r="M1832" s="21" t="n"/>
      <c r="N1832" s="22" t="n"/>
      <c r="O1832" s="24">
        <f>IF(A1832&lt;&gt;"عهدة","",SUMIFS($G$8:$G$5007,$B$8:$B$5007,B1832,$A$8:$A$5007,"مصروف",$I$8:$I$5007,"&lt;&gt;مرفوض"))</f>
        <v/>
      </c>
      <c r="P1832" s="25">
        <f>IF(A1832&lt;&gt;"عهدة","",N(F1832)-O1832)</f>
        <v/>
      </c>
      <c r="Q1832" s="26">
        <f>IF(A1832="","",IF(A1832="عهدة",IF(N(F1832)=0,"⚠ أدخل قيمة العهدة",IF(P1832&lt;0,"⛔ عجز / زيادة مصروفات "&amp;TEXT(-P1832,"#,##0"),IF(COUNTIFS($B$8:$B$5007,B1832,$A$8:$A$5007,"مصروف",$I$8:$I$5007,"&lt;&gt;مرفوض",$K$8:$K$5007,"&lt;&gt;نعم")&gt;0,"⚠ "&amp;COUNTIFS($B$8:$B$5007,B1832,$A$8:$A$5007,"مصروف",$I$8:$I$5007,"&lt;&gt;مرفوض",$K$8:$K$5007,"&lt;&gt;نعم")&amp;" مصروف غير مسوى",IF(L1832="تمت التسوية",IF(P1832=0,"✔ متوازنة وتمت التسوية","✔ تمت التسوية – متبقي "&amp;TEXT(P1832,"#,##0")),IF(P1832&gt;0,"متبقي "&amp;TEXT(P1832,"#,##0"),"✔ متوازنة"))))),IF(R1832=0,"⚠ أضف سطر عهدة أولًا",IF(OR(C1832="",N(G1832)=0),"⚠ أكمل التاريخ والقيمة",IF(S1832="","⚠ التاريخ خارج السنة المالية",IF(H1832="","⚠ اختر بند الموازنة",IF(I1832="مرفوض","✖ مرفوض من المدير",IF(I1832&lt;&gt;"موافق","⏳ بانتظار موافقة المدير",IF(K1832&lt;&gt;"نعم","⚠ غير مسوى مع الحسابات","✔ معتمد ومسوى")))))))))</f>
        <v/>
      </c>
      <c r="R1832">
        <f>N(R1831)+IF(A1832="عهدة",1,0)</f>
        <v/>
      </c>
      <c r="S1832">
        <f>IF(C1832="","",IF(AND(C1832&gt;=DATE(2026,9,1),C1832&lt;=DATE(2027,8,31)),(YEAR(C1832)-2026)*12+MONTH(C1832)-8,""))</f>
        <v/>
      </c>
      <c r="T1832">
        <f>IF(AND(A1832="مصروف",R1832&gt;0,I1832="موافق",S1832&lt;&gt;"",H1832&lt;&gt;""),N(G1832),0)</f>
        <v/>
      </c>
    </row>
    <row r="1833">
      <c r="A1833" s="19" t="n"/>
      <c r="B1833" s="20">
        <f>IF(A1833="","",IF(R1833=0,"⚠ أضف سطر عهدة أولًا","DMT-"&amp;TEXT(R1833,"000")))</f>
        <v/>
      </c>
      <c r="C1833" s="21" t="n"/>
      <c r="D1833" s="20">
        <f>IF(C1833="","",IF(S1833="","خارج السنة المالية",INDEX(القوائم!$D$2:$D$13,S1833)))</f>
        <v/>
      </c>
      <c r="E1833" s="22" t="n"/>
      <c r="F1833" s="23" t="n"/>
      <c r="G1833" s="23" t="n"/>
      <c r="H1833" s="22" t="n"/>
      <c r="I1833" s="19" t="n"/>
      <c r="J1833" s="21" t="n"/>
      <c r="K1833" s="19" t="n"/>
      <c r="L1833" s="19" t="n"/>
      <c r="M1833" s="21" t="n"/>
      <c r="N1833" s="22" t="n"/>
      <c r="O1833" s="24">
        <f>IF(A1833&lt;&gt;"عهدة","",SUMIFS($G$8:$G$5007,$B$8:$B$5007,B1833,$A$8:$A$5007,"مصروف",$I$8:$I$5007,"&lt;&gt;مرفوض"))</f>
        <v/>
      </c>
      <c r="P1833" s="25">
        <f>IF(A1833&lt;&gt;"عهدة","",N(F1833)-O1833)</f>
        <v/>
      </c>
      <c r="Q1833" s="26">
        <f>IF(A1833="","",IF(A1833="عهدة",IF(N(F1833)=0,"⚠ أدخل قيمة العهدة",IF(P1833&lt;0,"⛔ عجز / زيادة مصروفات "&amp;TEXT(-P1833,"#,##0"),IF(COUNTIFS($B$8:$B$5007,B1833,$A$8:$A$5007,"مصروف",$I$8:$I$5007,"&lt;&gt;مرفوض",$K$8:$K$5007,"&lt;&gt;نعم")&gt;0,"⚠ "&amp;COUNTIFS($B$8:$B$5007,B1833,$A$8:$A$5007,"مصروف",$I$8:$I$5007,"&lt;&gt;مرفوض",$K$8:$K$5007,"&lt;&gt;نعم")&amp;" مصروف غير مسوى",IF(L1833="تمت التسوية",IF(P1833=0,"✔ متوازنة وتمت التسوية","✔ تمت التسوية – متبقي "&amp;TEXT(P1833,"#,##0")),IF(P1833&gt;0,"متبقي "&amp;TEXT(P1833,"#,##0"),"✔ متوازنة"))))),IF(R1833=0,"⚠ أضف سطر عهدة أولًا",IF(OR(C1833="",N(G1833)=0),"⚠ أكمل التاريخ والقيمة",IF(S1833="","⚠ التاريخ خارج السنة المالية",IF(H1833="","⚠ اختر بند الموازنة",IF(I1833="مرفوض","✖ مرفوض من المدير",IF(I1833&lt;&gt;"موافق","⏳ بانتظار موافقة المدير",IF(K1833&lt;&gt;"نعم","⚠ غير مسوى مع الحسابات","✔ معتمد ومسوى")))))))))</f>
        <v/>
      </c>
      <c r="R1833">
        <f>N(R1832)+IF(A1833="عهدة",1,0)</f>
        <v/>
      </c>
      <c r="S1833">
        <f>IF(C1833="","",IF(AND(C1833&gt;=DATE(2026,9,1),C1833&lt;=DATE(2027,8,31)),(YEAR(C1833)-2026)*12+MONTH(C1833)-8,""))</f>
        <v/>
      </c>
      <c r="T1833">
        <f>IF(AND(A1833="مصروف",R1833&gt;0,I1833="موافق",S1833&lt;&gt;"",H1833&lt;&gt;""),N(G1833),0)</f>
        <v/>
      </c>
    </row>
    <row r="1834">
      <c r="A1834" s="19" t="n"/>
      <c r="B1834" s="20">
        <f>IF(A1834="","",IF(R1834=0,"⚠ أضف سطر عهدة أولًا","DMT-"&amp;TEXT(R1834,"000")))</f>
        <v/>
      </c>
      <c r="C1834" s="21" t="n"/>
      <c r="D1834" s="20">
        <f>IF(C1834="","",IF(S1834="","خارج السنة المالية",INDEX(القوائم!$D$2:$D$13,S1834)))</f>
        <v/>
      </c>
      <c r="E1834" s="22" t="n"/>
      <c r="F1834" s="23" t="n"/>
      <c r="G1834" s="23" t="n"/>
      <c r="H1834" s="22" t="n"/>
      <c r="I1834" s="19" t="n"/>
      <c r="J1834" s="21" t="n"/>
      <c r="K1834" s="19" t="n"/>
      <c r="L1834" s="19" t="n"/>
      <c r="M1834" s="21" t="n"/>
      <c r="N1834" s="22" t="n"/>
      <c r="O1834" s="24">
        <f>IF(A1834&lt;&gt;"عهدة","",SUMIFS($G$8:$G$5007,$B$8:$B$5007,B1834,$A$8:$A$5007,"مصروف",$I$8:$I$5007,"&lt;&gt;مرفوض"))</f>
        <v/>
      </c>
      <c r="P1834" s="25">
        <f>IF(A1834&lt;&gt;"عهدة","",N(F1834)-O1834)</f>
        <v/>
      </c>
      <c r="Q1834" s="26">
        <f>IF(A1834="","",IF(A1834="عهدة",IF(N(F1834)=0,"⚠ أدخل قيمة العهدة",IF(P1834&lt;0,"⛔ عجز / زيادة مصروفات "&amp;TEXT(-P1834,"#,##0"),IF(COUNTIFS($B$8:$B$5007,B1834,$A$8:$A$5007,"مصروف",$I$8:$I$5007,"&lt;&gt;مرفوض",$K$8:$K$5007,"&lt;&gt;نعم")&gt;0,"⚠ "&amp;COUNTIFS($B$8:$B$5007,B1834,$A$8:$A$5007,"مصروف",$I$8:$I$5007,"&lt;&gt;مرفوض",$K$8:$K$5007,"&lt;&gt;نعم")&amp;" مصروف غير مسوى",IF(L1834="تمت التسوية",IF(P1834=0,"✔ متوازنة وتمت التسوية","✔ تمت التسوية – متبقي "&amp;TEXT(P1834,"#,##0")),IF(P1834&gt;0,"متبقي "&amp;TEXT(P1834,"#,##0"),"✔ متوازنة"))))),IF(R1834=0,"⚠ أضف سطر عهدة أولًا",IF(OR(C1834="",N(G1834)=0),"⚠ أكمل التاريخ والقيمة",IF(S1834="","⚠ التاريخ خارج السنة المالية",IF(H1834="","⚠ اختر بند الموازنة",IF(I1834="مرفوض","✖ مرفوض من المدير",IF(I1834&lt;&gt;"موافق","⏳ بانتظار موافقة المدير",IF(K1834&lt;&gt;"نعم","⚠ غير مسوى مع الحسابات","✔ معتمد ومسوى")))))))))</f>
        <v/>
      </c>
      <c r="R1834">
        <f>N(R1833)+IF(A1834="عهدة",1,0)</f>
        <v/>
      </c>
      <c r="S1834">
        <f>IF(C1834="","",IF(AND(C1834&gt;=DATE(2026,9,1),C1834&lt;=DATE(2027,8,31)),(YEAR(C1834)-2026)*12+MONTH(C1834)-8,""))</f>
        <v/>
      </c>
      <c r="T1834">
        <f>IF(AND(A1834="مصروف",R1834&gt;0,I1834="موافق",S1834&lt;&gt;"",H1834&lt;&gt;""),N(G1834),0)</f>
        <v/>
      </c>
    </row>
    <row r="1835">
      <c r="A1835" s="19" t="n"/>
      <c r="B1835" s="20">
        <f>IF(A1835="","",IF(R1835=0,"⚠ أضف سطر عهدة أولًا","DMT-"&amp;TEXT(R1835,"000")))</f>
        <v/>
      </c>
      <c r="C1835" s="21" t="n"/>
      <c r="D1835" s="20">
        <f>IF(C1835="","",IF(S1835="","خارج السنة المالية",INDEX(القوائم!$D$2:$D$13,S1835)))</f>
        <v/>
      </c>
      <c r="E1835" s="22" t="n"/>
      <c r="F1835" s="23" t="n"/>
      <c r="G1835" s="23" t="n"/>
      <c r="H1835" s="22" t="n"/>
      <c r="I1835" s="19" t="n"/>
      <c r="J1835" s="21" t="n"/>
      <c r="K1835" s="19" t="n"/>
      <c r="L1835" s="19" t="n"/>
      <c r="M1835" s="21" t="n"/>
      <c r="N1835" s="22" t="n"/>
      <c r="O1835" s="24">
        <f>IF(A1835&lt;&gt;"عهدة","",SUMIFS($G$8:$G$5007,$B$8:$B$5007,B1835,$A$8:$A$5007,"مصروف",$I$8:$I$5007,"&lt;&gt;مرفوض"))</f>
        <v/>
      </c>
      <c r="P1835" s="25">
        <f>IF(A1835&lt;&gt;"عهدة","",N(F1835)-O1835)</f>
        <v/>
      </c>
      <c r="Q1835" s="26">
        <f>IF(A1835="","",IF(A1835="عهدة",IF(N(F1835)=0,"⚠ أدخل قيمة العهدة",IF(P1835&lt;0,"⛔ عجز / زيادة مصروفات "&amp;TEXT(-P1835,"#,##0"),IF(COUNTIFS($B$8:$B$5007,B1835,$A$8:$A$5007,"مصروف",$I$8:$I$5007,"&lt;&gt;مرفوض",$K$8:$K$5007,"&lt;&gt;نعم")&gt;0,"⚠ "&amp;COUNTIFS($B$8:$B$5007,B1835,$A$8:$A$5007,"مصروف",$I$8:$I$5007,"&lt;&gt;مرفوض",$K$8:$K$5007,"&lt;&gt;نعم")&amp;" مصروف غير مسوى",IF(L1835="تمت التسوية",IF(P1835=0,"✔ متوازنة وتمت التسوية","✔ تمت التسوية – متبقي "&amp;TEXT(P1835,"#,##0")),IF(P1835&gt;0,"متبقي "&amp;TEXT(P1835,"#,##0"),"✔ متوازنة"))))),IF(R1835=0,"⚠ أضف سطر عهدة أولًا",IF(OR(C1835="",N(G1835)=0),"⚠ أكمل التاريخ والقيمة",IF(S1835="","⚠ التاريخ خارج السنة المالية",IF(H1835="","⚠ اختر بند الموازنة",IF(I1835="مرفوض","✖ مرفوض من المدير",IF(I1835&lt;&gt;"موافق","⏳ بانتظار موافقة المدير",IF(K1835&lt;&gt;"نعم","⚠ غير مسوى مع الحسابات","✔ معتمد ومسوى")))))))))</f>
        <v/>
      </c>
      <c r="R1835">
        <f>N(R1834)+IF(A1835="عهدة",1,0)</f>
        <v/>
      </c>
      <c r="S1835">
        <f>IF(C1835="","",IF(AND(C1835&gt;=DATE(2026,9,1),C1835&lt;=DATE(2027,8,31)),(YEAR(C1835)-2026)*12+MONTH(C1835)-8,""))</f>
        <v/>
      </c>
      <c r="T1835">
        <f>IF(AND(A1835="مصروف",R1835&gt;0,I1835="موافق",S1835&lt;&gt;"",H1835&lt;&gt;""),N(G1835),0)</f>
        <v/>
      </c>
    </row>
    <row r="1836">
      <c r="A1836" s="19" t="n"/>
      <c r="B1836" s="20">
        <f>IF(A1836="","",IF(R1836=0,"⚠ أضف سطر عهدة أولًا","DMT-"&amp;TEXT(R1836,"000")))</f>
        <v/>
      </c>
      <c r="C1836" s="21" t="n"/>
      <c r="D1836" s="20">
        <f>IF(C1836="","",IF(S1836="","خارج السنة المالية",INDEX(القوائم!$D$2:$D$13,S1836)))</f>
        <v/>
      </c>
      <c r="E1836" s="22" t="n"/>
      <c r="F1836" s="23" t="n"/>
      <c r="G1836" s="23" t="n"/>
      <c r="H1836" s="22" t="n"/>
      <c r="I1836" s="19" t="n"/>
      <c r="J1836" s="21" t="n"/>
      <c r="K1836" s="19" t="n"/>
      <c r="L1836" s="19" t="n"/>
      <c r="M1836" s="21" t="n"/>
      <c r="N1836" s="22" t="n"/>
      <c r="O1836" s="24">
        <f>IF(A1836&lt;&gt;"عهدة","",SUMIFS($G$8:$G$5007,$B$8:$B$5007,B1836,$A$8:$A$5007,"مصروف",$I$8:$I$5007,"&lt;&gt;مرفوض"))</f>
        <v/>
      </c>
      <c r="P1836" s="25">
        <f>IF(A1836&lt;&gt;"عهدة","",N(F1836)-O1836)</f>
        <v/>
      </c>
      <c r="Q1836" s="26">
        <f>IF(A1836="","",IF(A1836="عهدة",IF(N(F1836)=0,"⚠ أدخل قيمة العهدة",IF(P1836&lt;0,"⛔ عجز / زيادة مصروفات "&amp;TEXT(-P1836,"#,##0"),IF(COUNTIFS($B$8:$B$5007,B1836,$A$8:$A$5007,"مصروف",$I$8:$I$5007,"&lt;&gt;مرفوض",$K$8:$K$5007,"&lt;&gt;نعم")&gt;0,"⚠ "&amp;COUNTIFS($B$8:$B$5007,B1836,$A$8:$A$5007,"مصروف",$I$8:$I$5007,"&lt;&gt;مرفوض",$K$8:$K$5007,"&lt;&gt;نعم")&amp;" مصروف غير مسوى",IF(L1836="تمت التسوية",IF(P1836=0,"✔ متوازنة وتمت التسوية","✔ تمت التسوية – متبقي "&amp;TEXT(P1836,"#,##0")),IF(P1836&gt;0,"متبقي "&amp;TEXT(P1836,"#,##0"),"✔ متوازنة"))))),IF(R1836=0,"⚠ أضف سطر عهدة أولًا",IF(OR(C1836="",N(G1836)=0),"⚠ أكمل التاريخ والقيمة",IF(S1836="","⚠ التاريخ خارج السنة المالية",IF(H1836="","⚠ اختر بند الموازنة",IF(I1836="مرفوض","✖ مرفوض من المدير",IF(I1836&lt;&gt;"موافق","⏳ بانتظار موافقة المدير",IF(K1836&lt;&gt;"نعم","⚠ غير مسوى مع الحسابات","✔ معتمد ومسوى")))))))))</f>
        <v/>
      </c>
      <c r="R1836">
        <f>N(R1835)+IF(A1836="عهدة",1,0)</f>
        <v/>
      </c>
      <c r="S1836">
        <f>IF(C1836="","",IF(AND(C1836&gt;=DATE(2026,9,1),C1836&lt;=DATE(2027,8,31)),(YEAR(C1836)-2026)*12+MONTH(C1836)-8,""))</f>
        <v/>
      </c>
      <c r="T1836">
        <f>IF(AND(A1836="مصروف",R1836&gt;0,I1836="موافق",S1836&lt;&gt;"",H1836&lt;&gt;""),N(G1836),0)</f>
        <v/>
      </c>
    </row>
    <row r="1837">
      <c r="A1837" s="19" t="n"/>
      <c r="B1837" s="20">
        <f>IF(A1837="","",IF(R1837=0,"⚠ أضف سطر عهدة أولًا","DMT-"&amp;TEXT(R1837,"000")))</f>
        <v/>
      </c>
      <c r="C1837" s="21" t="n"/>
      <c r="D1837" s="20">
        <f>IF(C1837="","",IF(S1837="","خارج السنة المالية",INDEX(القوائم!$D$2:$D$13,S1837)))</f>
        <v/>
      </c>
      <c r="E1837" s="22" t="n"/>
      <c r="F1837" s="23" t="n"/>
      <c r="G1837" s="23" t="n"/>
      <c r="H1837" s="22" t="n"/>
      <c r="I1837" s="19" t="n"/>
      <c r="J1837" s="21" t="n"/>
      <c r="K1837" s="19" t="n"/>
      <c r="L1837" s="19" t="n"/>
      <c r="M1837" s="21" t="n"/>
      <c r="N1837" s="22" t="n"/>
      <c r="O1837" s="24">
        <f>IF(A1837&lt;&gt;"عهدة","",SUMIFS($G$8:$G$5007,$B$8:$B$5007,B1837,$A$8:$A$5007,"مصروف",$I$8:$I$5007,"&lt;&gt;مرفوض"))</f>
        <v/>
      </c>
      <c r="P1837" s="25">
        <f>IF(A1837&lt;&gt;"عهدة","",N(F1837)-O1837)</f>
        <v/>
      </c>
      <c r="Q1837" s="26">
        <f>IF(A1837="","",IF(A1837="عهدة",IF(N(F1837)=0,"⚠ أدخل قيمة العهدة",IF(P1837&lt;0,"⛔ عجز / زيادة مصروفات "&amp;TEXT(-P1837,"#,##0"),IF(COUNTIFS($B$8:$B$5007,B1837,$A$8:$A$5007,"مصروف",$I$8:$I$5007,"&lt;&gt;مرفوض",$K$8:$K$5007,"&lt;&gt;نعم")&gt;0,"⚠ "&amp;COUNTIFS($B$8:$B$5007,B1837,$A$8:$A$5007,"مصروف",$I$8:$I$5007,"&lt;&gt;مرفوض",$K$8:$K$5007,"&lt;&gt;نعم")&amp;" مصروف غير مسوى",IF(L1837="تمت التسوية",IF(P1837=0,"✔ متوازنة وتمت التسوية","✔ تمت التسوية – متبقي "&amp;TEXT(P1837,"#,##0")),IF(P1837&gt;0,"متبقي "&amp;TEXT(P1837,"#,##0"),"✔ متوازنة"))))),IF(R1837=0,"⚠ أضف سطر عهدة أولًا",IF(OR(C1837="",N(G1837)=0),"⚠ أكمل التاريخ والقيمة",IF(S1837="","⚠ التاريخ خارج السنة المالية",IF(H1837="","⚠ اختر بند الموازنة",IF(I1837="مرفوض","✖ مرفوض من المدير",IF(I1837&lt;&gt;"موافق","⏳ بانتظار موافقة المدير",IF(K1837&lt;&gt;"نعم","⚠ غير مسوى مع الحسابات","✔ معتمد ومسوى")))))))))</f>
        <v/>
      </c>
      <c r="R1837">
        <f>N(R1836)+IF(A1837="عهدة",1,0)</f>
        <v/>
      </c>
      <c r="S1837">
        <f>IF(C1837="","",IF(AND(C1837&gt;=DATE(2026,9,1),C1837&lt;=DATE(2027,8,31)),(YEAR(C1837)-2026)*12+MONTH(C1837)-8,""))</f>
        <v/>
      </c>
      <c r="T1837">
        <f>IF(AND(A1837="مصروف",R1837&gt;0,I1837="موافق",S1837&lt;&gt;"",H1837&lt;&gt;""),N(G1837),0)</f>
        <v/>
      </c>
    </row>
    <row r="1838">
      <c r="A1838" s="19" t="n"/>
      <c r="B1838" s="20">
        <f>IF(A1838="","",IF(R1838=0,"⚠ أضف سطر عهدة أولًا","DMT-"&amp;TEXT(R1838,"000")))</f>
        <v/>
      </c>
      <c r="C1838" s="21" t="n"/>
      <c r="D1838" s="20">
        <f>IF(C1838="","",IF(S1838="","خارج السنة المالية",INDEX(القوائم!$D$2:$D$13,S1838)))</f>
        <v/>
      </c>
      <c r="E1838" s="22" t="n"/>
      <c r="F1838" s="23" t="n"/>
      <c r="G1838" s="23" t="n"/>
      <c r="H1838" s="22" t="n"/>
      <c r="I1838" s="19" t="n"/>
      <c r="J1838" s="21" t="n"/>
      <c r="K1838" s="19" t="n"/>
      <c r="L1838" s="19" t="n"/>
      <c r="M1838" s="21" t="n"/>
      <c r="N1838" s="22" t="n"/>
      <c r="O1838" s="24">
        <f>IF(A1838&lt;&gt;"عهدة","",SUMIFS($G$8:$G$5007,$B$8:$B$5007,B1838,$A$8:$A$5007,"مصروف",$I$8:$I$5007,"&lt;&gt;مرفوض"))</f>
        <v/>
      </c>
      <c r="P1838" s="25">
        <f>IF(A1838&lt;&gt;"عهدة","",N(F1838)-O1838)</f>
        <v/>
      </c>
      <c r="Q1838" s="26">
        <f>IF(A1838="","",IF(A1838="عهدة",IF(N(F1838)=0,"⚠ أدخل قيمة العهدة",IF(P1838&lt;0,"⛔ عجز / زيادة مصروفات "&amp;TEXT(-P1838,"#,##0"),IF(COUNTIFS($B$8:$B$5007,B1838,$A$8:$A$5007,"مصروف",$I$8:$I$5007,"&lt;&gt;مرفوض",$K$8:$K$5007,"&lt;&gt;نعم")&gt;0,"⚠ "&amp;COUNTIFS($B$8:$B$5007,B1838,$A$8:$A$5007,"مصروف",$I$8:$I$5007,"&lt;&gt;مرفوض",$K$8:$K$5007,"&lt;&gt;نعم")&amp;" مصروف غير مسوى",IF(L1838="تمت التسوية",IF(P1838=0,"✔ متوازنة وتمت التسوية","✔ تمت التسوية – متبقي "&amp;TEXT(P1838,"#,##0")),IF(P1838&gt;0,"متبقي "&amp;TEXT(P1838,"#,##0"),"✔ متوازنة"))))),IF(R1838=0,"⚠ أضف سطر عهدة أولًا",IF(OR(C1838="",N(G1838)=0),"⚠ أكمل التاريخ والقيمة",IF(S1838="","⚠ التاريخ خارج السنة المالية",IF(H1838="","⚠ اختر بند الموازنة",IF(I1838="مرفوض","✖ مرفوض من المدير",IF(I1838&lt;&gt;"موافق","⏳ بانتظار موافقة المدير",IF(K1838&lt;&gt;"نعم","⚠ غير مسوى مع الحسابات","✔ معتمد ومسوى")))))))))</f>
        <v/>
      </c>
      <c r="R1838">
        <f>N(R1837)+IF(A1838="عهدة",1,0)</f>
        <v/>
      </c>
      <c r="S1838">
        <f>IF(C1838="","",IF(AND(C1838&gt;=DATE(2026,9,1),C1838&lt;=DATE(2027,8,31)),(YEAR(C1838)-2026)*12+MONTH(C1838)-8,""))</f>
        <v/>
      </c>
      <c r="T1838">
        <f>IF(AND(A1838="مصروف",R1838&gt;0,I1838="موافق",S1838&lt;&gt;"",H1838&lt;&gt;""),N(G1838),0)</f>
        <v/>
      </c>
    </row>
    <row r="1839">
      <c r="A1839" s="19" t="n"/>
      <c r="B1839" s="20">
        <f>IF(A1839="","",IF(R1839=0,"⚠ أضف سطر عهدة أولًا","DMT-"&amp;TEXT(R1839,"000")))</f>
        <v/>
      </c>
      <c r="C1839" s="21" t="n"/>
      <c r="D1839" s="20">
        <f>IF(C1839="","",IF(S1839="","خارج السنة المالية",INDEX(القوائم!$D$2:$D$13,S1839)))</f>
        <v/>
      </c>
      <c r="E1839" s="22" t="n"/>
      <c r="F1839" s="23" t="n"/>
      <c r="G1839" s="23" t="n"/>
      <c r="H1839" s="22" t="n"/>
      <c r="I1839" s="19" t="n"/>
      <c r="J1839" s="21" t="n"/>
      <c r="K1839" s="19" t="n"/>
      <c r="L1839" s="19" t="n"/>
      <c r="M1839" s="21" t="n"/>
      <c r="N1839" s="22" t="n"/>
      <c r="O1839" s="24">
        <f>IF(A1839&lt;&gt;"عهدة","",SUMIFS($G$8:$G$5007,$B$8:$B$5007,B1839,$A$8:$A$5007,"مصروف",$I$8:$I$5007,"&lt;&gt;مرفوض"))</f>
        <v/>
      </c>
      <c r="P1839" s="25">
        <f>IF(A1839&lt;&gt;"عهدة","",N(F1839)-O1839)</f>
        <v/>
      </c>
      <c r="Q1839" s="26">
        <f>IF(A1839="","",IF(A1839="عهدة",IF(N(F1839)=0,"⚠ أدخل قيمة العهدة",IF(P1839&lt;0,"⛔ عجز / زيادة مصروفات "&amp;TEXT(-P1839,"#,##0"),IF(COUNTIFS($B$8:$B$5007,B1839,$A$8:$A$5007,"مصروف",$I$8:$I$5007,"&lt;&gt;مرفوض",$K$8:$K$5007,"&lt;&gt;نعم")&gt;0,"⚠ "&amp;COUNTIFS($B$8:$B$5007,B1839,$A$8:$A$5007,"مصروف",$I$8:$I$5007,"&lt;&gt;مرفوض",$K$8:$K$5007,"&lt;&gt;نعم")&amp;" مصروف غير مسوى",IF(L1839="تمت التسوية",IF(P1839=0,"✔ متوازنة وتمت التسوية","✔ تمت التسوية – متبقي "&amp;TEXT(P1839,"#,##0")),IF(P1839&gt;0,"متبقي "&amp;TEXT(P1839,"#,##0"),"✔ متوازنة"))))),IF(R1839=0,"⚠ أضف سطر عهدة أولًا",IF(OR(C1839="",N(G1839)=0),"⚠ أكمل التاريخ والقيمة",IF(S1839="","⚠ التاريخ خارج السنة المالية",IF(H1839="","⚠ اختر بند الموازنة",IF(I1839="مرفوض","✖ مرفوض من المدير",IF(I1839&lt;&gt;"موافق","⏳ بانتظار موافقة المدير",IF(K1839&lt;&gt;"نعم","⚠ غير مسوى مع الحسابات","✔ معتمد ومسوى")))))))))</f>
        <v/>
      </c>
      <c r="R1839">
        <f>N(R1838)+IF(A1839="عهدة",1,0)</f>
        <v/>
      </c>
      <c r="S1839">
        <f>IF(C1839="","",IF(AND(C1839&gt;=DATE(2026,9,1),C1839&lt;=DATE(2027,8,31)),(YEAR(C1839)-2026)*12+MONTH(C1839)-8,""))</f>
        <v/>
      </c>
      <c r="T1839">
        <f>IF(AND(A1839="مصروف",R1839&gt;0,I1839="موافق",S1839&lt;&gt;"",H1839&lt;&gt;""),N(G1839),0)</f>
        <v/>
      </c>
    </row>
    <row r="1840">
      <c r="A1840" s="19" t="n"/>
      <c r="B1840" s="20">
        <f>IF(A1840="","",IF(R1840=0,"⚠ أضف سطر عهدة أولًا","DMT-"&amp;TEXT(R1840,"000")))</f>
        <v/>
      </c>
      <c r="C1840" s="21" t="n"/>
      <c r="D1840" s="20">
        <f>IF(C1840="","",IF(S1840="","خارج السنة المالية",INDEX(القوائم!$D$2:$D$13,S1840)))</f>
        <v/>
      </c>
      <c r="E1840" s="22" t="n"/>
      <c r="F1840" s="23" t="n"/>
      <c r="G1840" s="23" t="n"/>
      <c r="H1840" s="22" t="n"/>
      <c r="I1840" s="19" t="n"/>
      <c r="J1840" s="21" t="n"/>
      <c r="K1840" s="19" t="n"/>
      <c r="L1840" s="19" t="n"/>
      <c r="M1840" s="21" t="n"/>
      <c r="N1840" s="22" t="n"/>
      <c r="O1840" s="24">
        <f>IF(A1840&lt;&gt;"عهدة","",SUMIFS($G$8:$G$5007,$B$8:$B$5007,B1840,$A$8:$A$5007,"مصروف",$I$8:$I$5007,"&lt;&gt;مرفوض"))</f>
        <v/>
      </c>
      <c r="P1840" s="25">
        <f>IF(A1840&lt;&gt;"عهدة","",N(F1840)-O1840)</f>
        <v/>
      </c>
      <c r="Q1840" s="26">
        <f>IF(A1840="","",IF(A1840="عهدة",IF(N(F1840)=0,"⚠ أدخل قيمة العهدة",IF(P1840&lt;0,"⛔ عجز / زيادة مصروفات "&amp;TEXT(-P1840,"#,##0"),IF(COUNTIFS($B$8:$B$5007,B1840,$A$8:$A$5007,"مصروف",$I$8:$I$5007,"&lt;&gt;مرفوض",$K$8:$K$5007,"&lt;&gt;نعم")&gt;0,"⚠ "&amp;COUNTIFS($B$8:$B$5007,B1840,$A$8:$A$5007,"مصروف",$I$8:$I$5007,"&lt;&gt;مرفوض",$K$8:$K$5007,"&lt;&gt;نعم")&amp;" مصروف غير مسوى",IF(L1840="تمت التسوية",IF(P1840=0,"✔ متوازنة وتمت التسوية","✔ تمت التسوية – متبقي "&amp;TEXT(P1840,"#,##0")),IF(P1840&gt;0,"متبقي "&amp;TEXT(P1840,"#,##0"),"✔ متوازنة"))))),IF(R1840=0,"⚠ أضف سطر عهدة أولًا",IF(OR(C1840="",N(G1840)=0),"⚠ أكمل التاريخ والقيمة",IF(S1840="","⚠ التاريخ خارج السنة المالية",IF(H1840="","⚠ اختر بند الموازنة",IF(I1840="مرفوض","✖ مرفوض من المدير",IF(I1840&lt;&gt;"موافق","⏳ بانتظار موافقة المدير",IF(K1840&lt;&gt;"نعم","⚠ غير مسوى مع الحسابات","✔ معتمد ومسوى")))))))))</f>
        <v/>
      </c>
      <c r="R1840">
        <f>N(R1839)+IF(A1840="عهدة",1,0)</f>
        <v/>
      </c>
      <c r="S1840">
        <f>IF(C1840="","",IF(AND(C1840&gt;=DATE(2026,9,1),C1840&lt;=DATE(2027,8,31)),(YEAR(C1840)-2026)*12+MONTH(C1840)-8,""))</f>
        <v/>
      </c>
      <c r="T1840">
        <f>IF(AND(A1840="مصروف",R1840&gt;0,I1840="موافق",S1840&lt;&gt;"",H1840&lt;&gt;""),N(G1840),0)</f>
        <v/>
      </c>
    </row>
    <row r="1841">
      <c r="A1841" s="19" t="n"/>
      <c r="B1841" s="20">
        <f>IF(A1841="","",IF(R1841=0,"⚠ أضف سطر عهدة أولًا","DMT-"&amp;TEXT(R1841,"000")))</f>
        <v/>
      </c>
      <c r="C1841" s="21" t="n"/>
      <c r="D1841" s="20">
        <f>IF(C1841="","",IF(S1841="","خارج السنة المالية",INDEX(القوائم!$D$2:$D$13,S1841)))</f>
        <v/>
      </c>
      <c r="E1841" s="22" t="n"/>
      <c r="F1841" s="23" t="n"/>
      <c r="G1841" s="23" t="n"/>
      <c r="H1841" s="22" t="n"/>
      <c r="I1841" s="19" t="n"/>
      <c r="J1841" s="21" t="n"/>
      <c r="K1841" s="19" t="n"/>
      <c r="L1841" s="19" t="n"/>
      <c r="M1841" s="21" t="n"/>
      <c r="N1841" s="22" t="n"/>
      <c r="O1841" s="24">
        <f>IF(A1841&lt;&gt;"عهدة","",SUMIFS($G$8:$G$5007,$B$8:$B$5007,B1841,$A$8:$A$5007,"مصروف",$I$8:$I$5007,"&lt;&gt;مرفوض"))</f>
        <v/>
      </c>
      <c r="P1841" s="25">
        <f>IF(A1841&lt;&gt;"عهدة","",N(F1841)-O1841)</f>
        <v/>
      </c>
      <c r="Q1841" s="26">
        <f>IF(A1841="","",IF(A1841="عهدة",IF(N(F1841)=0,"⚠ أدخل قيمة العهدة",IF(P1841&lt;0,"⛔ عجز / زيادة مصروفات "&amp;TEXT(-P1841,"#,##0"),IF(COUNTIFS($B$8:$B$5007,B1841,$A$8:$A$5007,"مصروف",$I$8:$I$5007,"&lt;&gt;مرفوض",$K$8:$K$5007,"&lt;&gt;نعم")&gt;0,"⚠ "&amp;COUNTIFS($B$8:$B$5007,B1841,$A$8:$A$5007,"مصروف",$I$8:$I$5007,"&lt;&gt;مرفوض",$K$8:$K$5007,"&lt;&gt;نعم")&amp;" مصروف غير مسوى",IF(L1841="تمت التسوية",IF(P1841=0,"✔ متوازنة وتمت التسوية","✔ تمت التسوية – متبقي "&amp;TEXT(P1841,"#,##0")),IF(P1841&gt;0,"متبقي "&amp;TEXT(P1841,"#,##0"),"✔ متوازنة"))))),IF(R1841=0,"⚠ أضف سطر عهدة أولًا",IF(OR(C1841="",N(G1841)=0),"⚠ أكمل التاريخ والقيمة",IF(S1841="","⚠ التاريخ خارج السنة المالية",IF(H1841="","⚠ اختر بند الموازنة",IF(I1841="مرفوض","✖ مرفوض من المدير",IF(I1841&lt;&gt;"موافق","⏳ بانتظار موافقة المدير",IF(K1841&lt;&gt;"نعم","⚠ غير مسوى مع الحسابات","✔ معتمد ومسوى")))))))))</f>
        <v/>
      </c>
      <c r="R1841">
        <f>N(R1840)+IF(A1841="عهدة",1,0)</f>
        <v/>
      </c>
      <c r="S1841">
        <f>IF(C1841="","",IF(AND(C1841&gt;=DATE(2026,9,1),C1841&lt;=DATE(2027,8,31)),(YEAR(C1841)-2026)*12+MONTH(C1841)-8,""))</f>
        <v/>
      </c>
      <c r="T1841">
        <f>IF(AND(A1841="مصروف",R1841&gt;0,I1841="موافق",S1841&lt;&gt;"",H1841&lt;&gt;""),N(G1841),0)</f>
        <v/>
      </c>
    </row>
    <row r="1842">
      <c r="A1842" s="19" t="n"/>
      <c r="B1842" s="20">
        <f>IF(A1842="","",IF(R1842=0,"⚠ أضف سطر عهدة أولًا","DMT-"&amp;TEXT(R1842,"000")))</f>
        <v/>
      </c>
      <c r="C1842" s="21" t="n"/>
      <c r="D1842" s="20">
        <f>IF(C1842="","",IF(S1842="","خارج السنة المالية",INDEX(القوائم!$D$2:$D$13,S1842)))</f>
        <v/>
      </c>
      <c r="E1842" s="22" t="n"/>
      <c r="F1842" s="23" t="n"/>
      <c r="G1842" s="23" t="n"/>
      <c r="H1842" s="22" t="n"/>
      <c r="I1842" s="19" t="n"/>
      <c r="J1842" s="21" t="n"/>
      <c r="K1842" s="19" t="n"/>
      <c r="L1842" s="19" t="n"/>
      <c r="M1842" s="21" t="n"/>
      <c r="N1842" s="22" t="n"/>
      <c r="O1842" s="24">
        <f>IF(A1842&lt;&gt;"عهدة","",SUMIFS($G$8:$G$5007,$B$8:$B$5007,B1842,$A$8:$A$5007,"مصروف",$I$8:$I$5007,"&lt;&gt;مرفوض"))</f>
        <v/>
      </c>
      <c r="P1842" s="25">
        <f>IF(A1842&lt;&gt;"عهدة","",N(F1842)-O1842)</f>
        <v/>
      </c>
      <c r="Q1842" s="26">
        <f>IF(A1842="","",IF(A1842="عهدة",IF(N(F1842)=0,"⚠ أدخل قيمة العهدة",IF(P1842&lt;0,"⛔ عجز / زيادة مصروفات "&amp;TEXT(-P1842,"#,##0"),IF(COUNTIFS($B$8:$B$5007,B1842,$A$8:$A$5007,"مصروف",$I$8:$I$5007,"&lt;&gt;مرفوض",$K$8:$K$5007,"&lt;&gt;نعم")&gt;0,"⚠ "&amp;COUNTIFS($B$8:$B$5007,B1842,$A$8:$A$5007,"مصروف",$I$8:$I$5007,"&lt;&gt;مرفوض",$K$8:$K$5007,"&lt;&gt;نعم")&amp;" مصروف غير مسوى",IF(L1842="تمت التسوية",IF(P1842=0,"✔ متوازنة وتمت التسوية","✔ تمت التسوية – متبقي "&amp;TEXT(P1842,"#,##0")),IF(P1842&gt;0,"متبقي "&amp;TEXT(P1842,"#,##0"),"✔ متوازنة"))))),IF(R1842=0,"⚠ أضف سطر عهدة أولًا",IF(OR(C1842="",N(G1842)=0),"⚠ أكمل التاريخ والقيمة",IF(S1842="","⚠ التاريخ خارج السنة المالية",IF(H1842="","⚠ اختر بند الموازنة",IF(I1842="مرفوض","✖ مرفوض من المدير",IF(I1842&lt;&gt;"موافق","⏳ بانتظار موافقة المدير",IF(K1842&lt;&gt;"نعم","⚠ غير مسوى مع الحسابات","✔ معتمد ومسوى")))))))))</f>
        <v/>
      </c>
      <c r="R1842">
        <f>N(R1841)+IF(A1842="عهدة",1,0)</f>
        <v/>
      </c>
      <c r="S1842">
        <f>IF(C1842="","",IF(AND(C1842&gt;=DATE(2026,9,1),C1842&lt;=DATE(2027,8,31)),(YEAR(C1842)-2026)*12+MONTH(C1842)-8,""))</f>
        <v/>
      </c>
      <c r="T1842">
        <f>IF(AND(A1842="مصروف",R1842&gt;0,I1842="موافق",S1842&lt;&gt;"",H1842&lt;&gt;""),N(G1842),0)</f>
        <v/>
      </c>
    </row>
    <row r="1843">
      <c r="A1843" s="19" t="n"/>
      <c r="B1843" s="20">
        <f>IF(A1843="","",IF(R1843=0,"⚠ أضف سطر عهدة أولًا","DMT-"&amp;TEXT(R1843,"000")))</f>
        <v/>
      </c>
      <c r="C1843" s="21" t="n"/>
      <c r="D1843" s="20">
        <f>IF(C1843="","",IF(S1843="","خارج السنة المالية",INDEX(القوائم!$D$2:$D$13,S1843)))</f>
        <v/>
      </c>
      <c r="E1843" s="22" t="n"/>
      <c r="F1843" s="23" t="n"/>
      <c r="G1843" s="23" t="n"/>
      <c r="H1843" s="22" t="n"/>
      <c r="I1843" s="19" t="n"/>
      <c r="J1843" s="21" t="n"/>
      <c r="K1843" s="19" t="n"/>
      <c r="L1843" s="19" t="n"/>
      <c r="M1843" s="21" t="n"/>
      <c r="N1843" s="22" t="n"/>
      <c r="O1843" s="24">
        <f>IF(A1843&lt;&gt;"عهدة","",SUMIFS($G$8:$G$5007,$B$8:$B$5007,B1843,$A$8:$A$5007,"مصروف",$I$8:$I$5007,"&lt;&gt;مرفوض"))</f>
        <v/>
      </c>
      <c r="P1843" s="25">
        <f>IF(A1843&lt;&gt;"عهدة","",N(F1843)-O1843)</f>
        <v/>
      </c>
      <c r="Q1843" s="26">
        <f>IF(A1843="","",IF(A1843="عهدة",IF(N(F1843)=0,"⚠ أدخل قيمة العهدة",IF(P1843&lt;0,"⛔ عجز / زيادة مصروفات "&amp;TEXT(-P1843,"#,##0"),IF(COUNTIFS($B$8:$B$5007,B1843,$A$8:$A$5007,"مصروف",$I$8:$I$5007,"&lt;&gt;مرفوض",$K$8:$K$5007,"&lt;&gt;نعم")&gt;0,"⚠ "&amp;COUNTIFS($B$8:$B$5007,B1843,$A$8:$A$5007,"مصروف",$I$8:$I$5007,"&lt;&gt;مرفوض",$K$8:$K$5007,"&lt;&gt;نعم")&amp;" مصروف غير مسوى",IF(L1843="تمت التسوية",IF(P1843=0,"✔ متوازنة وتمت التسوية","✔ تمت التسوية – متبقي "&amp;TEXT(P1843,"#,##0")),IF(P1843&gt;0,"متبقي "&amp;TEXT(P1843,"#,##0"),"✔ متوازنة"))))),IF(R1843=0,"⚠ أضف سطر عهدة أولًا",IF(OR(C1843="",N(G1843)=0),"⚠ أكمل التاريخ والقيمة",IF(S1843="","⚠ التاريخ خارج السنة المالية",IF(H1843="","⚠ اختر بند الموازنة",IF(I1843="مرفوض","✖ مرفوض من المدير",IF(I1843&lt;&gt;"موافق","⏳ بانتظار موافقة المدير",IF(K1843&lt;&gt;"نعم","⚠ غير مسوى مع الحسابات","✔ معتمد ومسوى")))))))))</f>
        <v/>
      </c>
      <c r="R1843">
        <f>N(R1842)+IF(A1843="عهدة",1,0)</f>
        <v/>
      </c>
      <c r="S1843">
        <f>IF(C1843="","",IF(AND(C1843&gt;=DATE(2026,9,1),C1843&lt;=DATE(2027,8,31)),(YEAR(C1843)-2026)*12+MONTH(C1843)-8,""))</f>
        <v/>
      </c>
      <c r="T1843">
        <f>IF(AND(A1843="مصروف",R1843&gt;0,I1843="موافق",S1843&lt;&gt;"",H1843&lt;&gt;""),N(G1843),0)</f>
        <v/>
      </c>
    </row>
    <row r="1844">
      <c r="A1844" s="19" t="n"/>
      <c r="B1844" s="20">
        <f>IF(A1844="","",IF(R1844=0,"⚠ أضف سطر عهدة أولًا","DMT-"&amp;TEXT(R1844,"000")))</f>
        <v/>
      </c>
      <c r="C1844" s="21" t="n"/>
      <c r="D1844" s="20">
        <f>IF(C1844="","",IF(S1844="","خارج السنة المالية",INDEX(القوائم!$D$2:$D$13,S1844)))</f>
        <v/>
      </c>
      <c r="E1844" s="22" t="n"/>
      <c r="F1844" s="23" t="n"/>
      <c r="G1844" s="23" t="n"/>
      <c r="H1844" s="22" t="n"/>
      <c r="I1844" s="19" t="n"/>
      <c r="J1844" s="21" t="n"/>
      <c r="K1844" s="19" t="n"/>
      <c r="L1844" s="19" t="n"/>
      <c r="M1844" s="21" t="n"/>
      <c r="N1844" s="22" t="n"/>
      <c r="O1844" s="24">
        <f>IF(A1844&lt;&gt;"عهدة","",SUMIFS($G$8:$G$5007,$B$8:$B$5007,B1844,$A$8:$A$5007,"مصروف",$I$8:$I$5007,"&lt;&gt;مرفوض"))</f>
        <v/>
      </c>
      <c r="P1844" s="25">
        <f>IF(A1844&lt;&gt;"عهدة","",N(F1844)-O1844)</f>
        <v/>
      </c>
      <c r="Q1844" s="26">
        <f>IF(A1844="","",IF(A1844="عهدة",IF(N(F1844)=0,"⚠ أدخل قيمة العهدة",IF(P1844&lt;0,"⛔ عجز / زيادة مصروفات "&amp;TEXT(-P1844,"#,##0"),IF(COUNTIFS($B$8:$B$5007,B1844,$A$8:$A$5007,"مصروف",$I$8:$I$5007,"&lt;&gt;مرفوض",$K$8:$K$5007,"&lt;&gt;نعم")&gt;0,"⚠ "&amp;COUNTIFS($B$8:$B$5007,B1844,$A$8:$A$5007,"مصروف",$I$8:$I$5007,"&lt;&gt;مرفوض",$K$8:$K$5007,"&lt;&gt;نعم")&amp;" مصروف غير مسوى",IF(L1844="تمت التسوية",IF(P1844=0,"✔ متوازنة وتمت التسوية","✔ تمت التسوية – متبقي "&amp;TEXT(P1844,"#,##0")),IF(P1844&gt;0,"متبقي "&amp;TEXT(P1844,"#,##0"),"✔ متوازنة"))))),IF(R1844=0,"⚠ أضف سطر عهدة أولًا",IF(OR(C1844="",N(G1844)=0),"⚠ أكمل التاريخ والقيمة",IF(S1844="","⚠ التاريخ خارج السنة المالية",IF(H1844="","⚠ اختر بند الموازنة",IF(I1844="مرفوض","✖ مرفوض من المدير",IF(I1844&lt;&gt;"موافق","⏳ بانتظار موافقة المدير",IF(K1844&lt;&gt;"نعم","⚠ غير مسوى مع الحسابات","✔ معتمد ومسوى")))))))))</f>
        <v/>
      </c>
      <c r="R1844">
        <f>N(R1843)+IF(A1844="عهدة",1,0)</f>
        <v/>
      </c>
      <c r="S1844">
        <f>IF(C1844="","",IF(AND(C1844&gt;=DATE(2026,9,1),C1844&lt;=DATE(2027,8,31)),(YEAR(C1844)-2026)*12+MONTH(C1844)-8,""))</f>
        <v/>
      </c>
      <c r="T1844">
        <f>IF(AND(A1844="مصروف",R1844&gt;0,I1844="موافق",S1844&lt;&gt;"",H1844&lt;&gt;""),N(G1844),0)</f>
        <v/>
      </c>
    </row>
    <row r="1845">
      <c r="A1845" s="19" t="n"/>
      <c r="B1845" s="20">
        <f>IF(A1845="","",IF(R1845=0,"⚠ أضف سطر عهدة أولًا","DMT-"&amp;TEXT(R1845,"000")))</f>
        <v/>
      </c>
      <c r="C1845" s="21" t="n"/>
      <c r="D1845" s="20">
        <f>IF(C1845="","",IF(S1845="","خارج السنة المالية",INDEX(القوائم!$D$2:$D$13,S1845)))</f>
        <v/>
      </c>
      <c r="E1845" s="22" t="n"/>
      <c r="F1845" s="23" t="n"/>
      <c r="G1845" s="23" t="n"/>
      <c r="H1845" s="22" t="n"/>
      <c r="I1845" s="19" t="n"/>
      <c r="J1845" s="21" t="n"/>
      <c r="K1845" s="19" t="n"/>
      <c r="L1845" s="19" t="n"/>
      <c r="M1845" s="21" t="n"/>
      <c r="N1845" s="22" t="n"/>
      <c r="O1845" s="24">
        <f>IF(A1845&lt;&gt;"عهدة","",SUMIFS($G$8:$G$5007,$B$8:$B$5007,B1845,$A$8:$A$5007,"مصروف",$I$8:$I$5007,"&lt;&gt;مرفوض"))</f>
        <v/>
      </c>
      <c r="P1845" s="25">
        <f>IF(A1845&lt;&gt;"عهدة","",N(F1845)-O1845)</f>
        <v/>
      </c>
      <c r="Q1845" s="26">
        <f>IF(A1845="","",IF(A1845="عهدة",IF(N(F1845)=0,"⚠ أدخل قيمة العهدة",IF(P1845&lt;0,"⛔ عجز / زيادة مصروفات "&amp;TEXT(-P1845,"#,##0"),IF(COUNTIFS($B$8:$B$5007,B1845,$A$8:$A$5007,"مصروف",$I$8:$I$5007,"&lt;&gt;مرفوض",$K$8:$K$5007,"&lt;&gt;نعم")&gt;0,"⚠ "&amp;COUNTIFS($B$8:$B$5007,B1845,$A$8:$A$5007,"مصروف",$I$8:$I$5007,"&lt;&gt;مرفوض",$K$8:$K$5007,"&lt;&gt;نعم")&amp;" مصروف غير مسوى",IF(L1845="تمت التسوية",IF(P1845=0,"✔ متوازنة وتمت التسوية","✔ تمت التسوية – متبقي "&amp;TEXT(P1845,"#,##0")),IF(P1845&gt;0,"متبقي "&amp;TEXT(P1845,"#,##0"),"✔ متوازنة"))))),IF(R1845=0,"⚠ أضف سطر عهدة أولًا",IF(OR(C1845="",N(G1845)=0),"⚠ أكمل التاريخ والقيمة",IF(S1845="","⚠ التاريخ خارج السنة المالية",IF(H1845="","⚠ اختر بند الموازنة",IF(I1845="مرفوض","✖ مرفوض من المدير",IF(I1845&lt;&gt;"موافق","⏳ بانتظار موافقة المدير",IF(K1845&lt;&gt;"نعم","⚠ غير مسوى مع الحسابات","✔ معتمد ومسوى")))))))))</f>
        <v/>
      </c>
      <c r="R1845">
        <f>N(R1844)+IF(A1845="عهدة",1,0)</f>
        <v/>
      </c>
      <c r="S1845">
        <f>IF(C1845="","",IF(AND(C1845&gt;=DATE(2026,9,1),C1845&lt;=DATE(2027,8,31)),(YEAR(C1845)-2026)*12+MONTH(C1845)-8,""))</f>
        <v/>
      </c>
      <c r="T1845">
        <f>IF(AND(A1845="مصروف",R1845&gt;0,I1845="موافق",S1845&lt;&gt;"",H1845&lt;&gt;""),N(G1845),0)</f>
        <v/>
      </c>
    </row>
    <row r="1846">
      <c r="A1846" s="19" t="n"/>
      <c r="B1846" s="20">
        <f>IF(A1846="","",IF(R1846=0,"⚠ أضف سطر عهدة أولًا","DMT-"&amp;TEXT(R1846,"000")))</f>
        <v/>
      </c>
      <c r="C1846" s="21" t="n"/>
      <c r="D1846" s="20">
        <f>IF(C1846="","",IF(S1846="","خارج السنة المالية",INDEX(القوائم!$D$2:$D$13,S1846)))</f>
        <v/>
      </c>
      <c r="E1846" s="22" t="n"/>
      <c r="F1846" s="23" t="n"/>
      <c r="G1846" s="23" t="n"/>
      <c r="H1846" s="22" t="n"/>
      <c r="I1846" s="19" t="n"/>
      <c r="J1846" s="21" t="n"/>
      <c r="K1846" s="19" t="n"/>
      <c r="L1846" s="19" t="n"/>
      <c r="M1846" s="21" t="n"/>
      <c r="N1846" s="22" t="n"/>
      <c r="O1846" s="24">
        <f>IF(A1846&lt;&gt;"عهدة","",SUMIFS($G$8:$G$5007,$B$8:$B$5007,B1846,$A$8:$A$5007,"مصروف",$I$8:$I$5007,"&lt;&gt;مرفوض"))</f>
        <v/>
      </c>
      <c r="P1846" s="25">
        <f>IF(A1846&lt;&gt;"عهدة","",N(F1846)-O1846)</f>
        <v/>
      </c>
      <c r="Q1846" s="26">
        <f>IF(A1846="","",IF(A1846="عهدة",IF(N(F1846)=0,"⚠ أدخل قيمة العهدة",IF(P1846&lt;0,"⛔ عجز / زيادة مصروفات "&amp;TEXT(-P1846,"#,##0"),IF(COUNTIFS($B$8:$B$5007,B1846,$A$8:$A$5007,"مصروف",$I$8:$I$5007,"&lt;&gt;مرفوض",$K$8:$K$5007,"&lt;&gt;نعم")&gt;0,"⚠ "&amp;COUNTIFS($B$8:$B$5007,B1846,$A$8:$A$5007,"مصروف",$I$8:$I$5007,"&lt;&gt;مرفوض",$K$8:$K$5007,"&lt;&gt;نعم")&amp;" مصروف غير مسوى",IF(L1846="تمت التسوية",IF(P1846=0,"✔ متوازنة وتمت التسوية","✔ تمت التسوية – متبقي "&amp;TEXT(P1846,"#,##0")),IF(P1846&gt;0,"متبقي "&amp;TEXT(P1846,"#,##0"),"✔ متوازنة"))))),IF(R1846=0,"⚠ أضف سطر عهدة أولًا",IF(OR(C1846="",N(G1846)=0),"⚠ أكمل التاريخ والقيمة",IF(S1846="","⚠ التاريخ خارج السنة المالية",IF(H1846="","⚠ اختر بند الموازنة",IF(I1846="مرفوض","✖ مرفوض من المدير",IF(I1846&lt;&gt;"موافق","⏳ بانتظار موافقة المدير",IF(K1846&lt;&gt;"نعم","⚠ غير مسوى مع الحسابات","✔ معتمد ومسوى")))))))))</f>
        <v/>
      </c>
      <c r="R1846">
        <f>N(R1845)+IF(A1846="عهدة",1,0)</f>
        <v/>
      </c>
      <c r="S1846">
        <f>IF(C1846="","",IF(AND(C1846&gt;=DATE(2026,9,1),C1846&lt;=DATE(2027,8,31)),(YEAR(C1846)-2026)*12+MONTH(C1846)-8,""))</f>
        <v/>
      </c>
      <c r="T1846">
        <f>IF(AND(A1846="مصروف",R1846&gt;0,I1846="موافق",S1846&lt;&gt;"",H1846&lt;&gt;""),N(G1846),0)</f>
        <v/>
      </c>
    </row>
    <row r="1847">
      <c r="A1847" s="19" t="n"/>
      <c r="B1847" s="20">
        <f>IF(A1847="","",IF(R1847=0,"⚠ أضف سطر عهدة أولًا","DMT-"&amp;TEXT(R1847,"000")))</f>
        <v/>
      </c>
      <c r="C1847" s="21" t="n"/>
      <c r="D1847" s="20">
        <f>IF(C1847="","",IF(S1847="","خارج السنة المالية",INDEX(القوائم!$D$2:$D$13,S1847)))</f>
        <v/>
      </c>
      <c r="E1847" s="22" t="n"/>
      <c r="F1847" s="23" t="n"/>
      <c r="G1847" s="23" t="n"/>
      <c r="H1847" s="22" t="n"/>
      <c r="I1847" s="19" t="n"/>
      <c r="J1847" s="21" t="n"/>
      <c r="K1847" s="19" t="n"/>
      <c r="L1847" s="19" t="n"/>
      <c r="M1847" s="21" t="n"/>
      <c r="N1847" s="22" t="n"/>
      <c r="O1847" s="24">
        <f>IF(A1847&lt;&gt;"عهدة","",SUMIFS($G$8:$G$5007,$B$8:$B$5007,B1847,$A$8:$A$5007,"مصروف",$I$8:$I$5007,"&lt;&gt;مرفوض"))</f>
        <v/>
      </c>
      <c r="P1847" s="25">
        <f>IF(A1847&lt;&gt;"عهدة","",N(F1847)-O1847)</f>
        <v/>
      </c>
      <c r="Q1847" s="26">
        <f>IF(A1847="","",IF(A1847="عهدة",IF(N(F1847)=0,"⚠ أدخل قيمة العهدة",IF(P1847&lt;0,"⛔ عجز / زيادة مصروفات "&amp;TEXT(-P1847,"#,##0"),IF(COUNTIFS($B$8:$B$5007,B1847,$A$8:$A$5007,"مصروف",$I$8:$I$5007,"&lt;&gt;مرفوض",$K$8:$K$5007,"&lt;&gt;نعم")&gt;0,"⚠ "&amp;COUNTIFS($B$8:$B$5007,B1847,$A$8:$A$5007,"مصروف",$I$8:$I$5007,"&lt;&gt;مرفوض",$K$8:$K$5007,"&lt;&gt;نعم")&amp;" مصروف غير مسوى",IF(L1847="تمت التسوية",IF(P1847=0,"✔ متوازنة وتمت التسوية","✔ تمت التسوية – متبقي "&amp;TEXT(P1847,"#,##0")),IF(P1847&gt;0,"متبقي "&amp;TEXT(P1847,"#,##0"),"✔ متوازنة"))))),IF(R1847=0,"⚠ أضف سطر عهدة أولًا",IF(OR(C1847="",N(G1847)=0),"⚠ أكمل التاريخ والقيمة",IF(S1847="","⚠ التاريخ خارج السنة المالية",IF(H1847="","⚠ اختر بند الموازنة",IF(I1847="مرفوض","✖ مرفوض من المدير",IF(I1847&lt;&gt;"موافق","⏳ بانتظار موافقة المدير",IF(K1847&lt;&gt;"نعم","⚠ غير مسوى مع الحسابات","✔ معتمد ومسوى")))))))))</f>
        <v/>
      </c>
      <c r="R1847">
        <f>N(R1846)+IF(A1847="عهدة",1,0)</f>
        <v/>
      </c>
      <c r="S1847">
        <f>IF(C1847="","",IF(AND(C1847&gt;=DATE(2026,9,1),C1847&lt;=DATE(2027,8,31)),(YEAR(C1847)-2026)*12+MONTH(C1847)-8,""))</f>
        <v/>
      </c>
      <c r="T1847">
        <f>IF(AND(A1847="مصروف",R1847&gt;0,I1847="موافق",S1847&lt;&gt;"",H1847&lt;&gt;""),N(G1847),0)</f>
        <v/>
      </c>
    </row>
    <row r="1848">
      <c r="A1848" s="19" t="n"/>
      <c r="B1848" s="20">
        <f>IF(A1848="","",IF(R1848=0,"⚠ أضف سطر عهدة أولًا","DMT-"&amp;TEXT(R1848,"000")))</f>
        <v/>
      </c>
      <c r="C1848" s="21" t="n"/>
      <c r="D1848" s="20">
        <f>IF(C1848="","",IF(S1848="","خارج السنة المالية",INDEX(القوائم!$D$2:$D$13,S1848)))</f>
        <v/>
      </c>
      <c r="E1848" s="22" t="n"/>
      <c r="F1848" s="23" t="n"/>
      <c r="G1848" s="23" t="n"/>
      <c r="H1848" s="22" t="n"/>
      <c r="I1848" s="19" t="n"/>
      <c r="J1848" s="21" t="n"/>
      <c r="K1848" s="19" t="n"/>
      <c r="L1848" s="19" t="n"/>
      <c r="M1848" s="21" t="n"/>
      <c r="N1848" s="22" t="n"/>
      <c r="O1848" s="24">
        <f>IF(A1848&lt;&gt;"عهدة","",SUMIFS($G$8:$G$5007,$B$8:$B$5007,B1848,$A$8:$A$5007,"مصروف",$I$8:$I$5007,"&lt;&gt;مرفوض"))</f>
        <v/>
      </c>
      <c r="P1848" s="25">
        <f>IF(A1848&lt;&gt;"عهدة","",N(F1848)-O1848)</f>
        <v/>
      </c>
      <c r="Q1848" s="26">
        <f>IF(A1848="","",IF(A1848="عهدة",IF(N(F1848)=0,"⚠ أدخل قيمة العهدة",IF(P1848&lt;0,"⛔ عجز / زيادة مصروفات "&amp;TEXT(-P1848,"#,##0"),IF(COUNTIFS($B$8:$B$5007,B1848,$A$8:$A$5007,"مصروف",$I$8:$I$5007,"&lt;&gt;مرفوض",$K$8:$K$5007,"&lt;&gt;نعم")&gt;0,"⚠ "&amp;COUNTIFS($B$8:$B$5007,B1848,$A$8:$A$5007,"مصروف",$I$8:$I$5007,"&lt;&gt;مرفوض",$K$8:$K$5007,"&lt;&gt;نعم")&amp;" مصروف غير مسوى",IF(L1848="تمت التسوية",IF(P1848=0,"✔ متوازنة وتمت التسوية","✔ تمت التسوية – متبقي "&amp;TEXT(P1848,"#,##0")),IF(P1848&gt;0,"متبقي "&amp;TEXT(P1848,"#,##0"),"✔ متوازنة"))))),IF(R1848=0,"⚠ أضف سطر عهدة أولًا",IF(OR(C1848="",N(G1848)=0),"⚠ أكمل التاريخ والقيمة",IF(S1848="","⚠ التاريخ خارج السنة المالية",IF(H1848="","⚠ اختر بند الموازنة",IF(I1848="مرفوض","✖ مرفوض من المدير",IF(I1848&lt;&gt;"موافق","⏳ بانتظار موافقة المدير",IF(K1848&lt;&gt;"نعم","⚠ غير مسوى مع الحسابات","✔ معتمد ومسوى")))))))))</f>
        <v/>
      </c>
      <c r="R1848">
        <f>N(R1847)+IF(A1848="عهدة",1,0)</f>
        <v/>
      </c>
      <c r="S1848">
        <f>IF(C1848="","",IF(AND(C1848&gt;=DATE(2026,9,1),C1848&lt;=DATE(2027,8,31)),(YEAR(C1848)-2026)*12+MONTH(C1848)-8,""))</f>
        <v/>
      </c>
      <c r="T1848">
        <f>IF(AND(A1848="مصروف",R1848&gt;0,I1848="موافق",S1848&lt;&gt;"",H1848&lt;&gt;""),N(G1848),0)</f>
        <v/>
      </c>
    </row>
    <row r="1849">
      <c r="A1849" s="19" t="n"/>
      <c r="B1849" s="20">
        <f>IF(A1849="","",IF(R1849=0,"⚠ أضف سطر عهدة أولًا","DMT-"&amp;TEXT(R1849,"000")))</f>
        <v/>
      </c>
      <c r="C1849" s="21" t="n"/>
      <c r="D1849" s="20">
        <f>IF(C1849="","",IF(S1849="","خارج السنة المالية",INDEX(القوائم!$D$2:$D$13,S1849)))</f>
        <v/>
      </c>
      <c r="E1849" s="22" t="n"/>
      <c r="F1849" s="23" t="n"/>
      <c r="G1849" s="23" t="n"/>
      <c r="H1849" s="22" t="n"/>
      <c r="I1849" s="19" t="n"/>
      <c r="J1849" s="21" t="n"/>
      <c r="K1849" s="19" t="n"/>
      <c r="L1849" s="19" t="n"/>
      <c r="M1849" s="21" t="n"/>
      <c r="N1849" s="22" t="n"/>
      <c r="O1849" s="24">
        <f>IF(A1849&lt;&gt;"عهدة","",SUMIFS($G$8:$G$5007,$B$8:$B$5007,B1849,$A$8:$A$5007,"مصروف",$I$8:$I$5007,"&lt;&gt;مرفوض"))</f>
        <v/>
      </c>
      <c r="P1849" s="25">
        <f>IF(A1849&lt;&gt;"عهدة","",N(F1849)-O1849)</f>
        <v/>
      </c>
      <c r="Q1849" s="26">
        <f>IF(A1849="","",IF(A1849="عهدة",IF(N(F1849)=0,"⚠ أدخل قيمة العهدة",IF(P1849&lt;0,"⛔ عجز / زيادة مصروفات "&amp;TEXT(-P1849,"#,##0"),IF(COUNTIFS($B$8:$B$5007,B1849,$A$8:$A$5007,"مصروف",$I$8:$I$5007,"&lt;&gt;مرفوض",$K$8:$K$5007,"&lt;&gt;نعم")&gt;0,"⚠ "&amp;COUNTIFS($B$8:$B$5007,B1849,$A$8:$A$5007,"مصروف",$I$8:$I$5007,"&lt;&gt;مرفوض",$K$8:$K$5007,"&lt;&gt;نعم")&amp;" مصروف غير مسوى",IF(L1849="تمت التسوية",IF(P1849=0,"✔ متوازنة وتمت التسوية","✔ تمت التسوية – متبقي "&amp;TEXT(P1849,"#,##0")),IF(P1849&gt;0,"متبقي "&amp;TEXT(P1849,"#,##0"),"✔ متوازنة"))))),IF(R1849=0,"⚠ أضف سطر عهدة أولًا",IF(OR(C1849="",N(G1849)=0),"⚠ أكمل التاريخ والقيمة",IF(S1849="","⚠ التاريخ خارج السنة المالية",IF(H1849="","⚠ اختر بند الموازنة",IF(I1849="مرفوض","✖ مرفوض من المدير",IF(I1849&lt;&gt;"موافق","⏳ بانتظار موافقة المدير",IF(K1849&lt;&gt;"نعم","⚠ غير مسوى مع الحسابات","✔ معتمد ومسوى")))))))))</f>
        <v/>
      </c>
      <c r="R1849">
        <f>N(R1848)+IF(A1849="عهدة",1,0)</f>
        <v/>
      </c>
      <c r="S1849">
        <f>IF(C1849="","",IF(AND(C1849&gt;=DATE(2026,9,1),C1849&lt;=DATE(2027,8,31)),(YEAR(C1849)-2026)*12+MONTH(C1849)-8,""))</f>
        <v/>
      </c>
      <c r="T1849">
        <f>IF(AND(A1849="مصروف",R1849&gt;0,I1849="موافق",S1849&lt;&gt;"",H1849&lt;&gt;""),N(G1849),0)</f>
        <v/>
      </c>
    </row>
    <row r="1850">
      <c r="A1850" s="19" t="n"/>
      <c r="B1850" s="20">
        <f>IF(A1850="","",IF(R1850=0,"⚠ أضف سطر عهدة أولًا","DMT-"&amp;TEXT(R1850,"000")))</f>
        <v/>
      </c>
      <c r="C1850" s="21" t="n"/>
      <c r="D1850" s="20">
        <f>IF(C1850="","",IF(S1850="","خارج السنة المالية",INDEX(القوائم!$D$2:$D$13,S1850)))</f>
        <v/>
      </c>
      <c r="E1850" s="22" t="n"/>
      <c r="F1850" s="23" t="n"/>
      <c r="G1850" s="23" t="n"/>
      <c r="H1850" s="22" t="n"/>
      <c r="I1850" s="19" t="n"/>
      <c r="J1850" s="21" t="n"/>
      <c r="K1850" s="19" t="n"/>
      <c r="L1850" s="19" t="n"/>
      <c r="M1850" s="21" t="n"/>
      <c r="N1850" s="22" t="n"/>
      <c r="O1850" s="24">
        <f>IF(A1850&lt;&gt;"عهدة","",SUMIFS($G$8:$G$5007,$B$8:$B$5007,B1850,$A$8:$A$5007,"مصروف",$I$8:$I$5007,"&lt;&gt;مرفوض"))</f>
        <v/>
      </c>
      <c r="P1850" s="25">
        <f>IF(A1850&lt;&gt;"عهدة","",N(F1850)-O1850)</f>
        <v/>
      </c>
      <c r="Q1850" s="26">
        <f>IF(A1850="","",IF(A1850="عهدة",IF(N(F1850)=0,"⚠ أدخل قيمة العهدة",IF(P1850&lt;0,"⛔ عجز / زيادة مصروفات "&amp;TEXT(-P1850,"#,##0"),IF(COUNTIFS($B$8:$B$5007,B1850,$A$8:$A$5007,"مصروف",$I$8:$I$5007,"&lt;&gt;مرفوض",$K$8:$K$5007,"&lt;&gt;نعم")&gt;0,"⚠ "&amp;COUNTIFS($B$8:$B$5007,B1850,$A$8:$A$5007,"مصروف",$I$8:$I$5007,"&lt;&gt;مرفوض",$K$8:$K$5007,"&lt;&gt;نعم")&amp;" مصروف غير مسوى",IF(L1850="تمت التسوية",IF(P1850=0,"✔ متوازنة وتمت التسوية","✔ تمت التسوية – متبقي "&amp;TEXT(P1850,"#,##0")),IF(P1850&gt;0,"متبقي "&amp;TEXT(P1850,"#,##0"),"✔ متوازنة"))))),IF(R1850=0,"⚠ أضف سطر عهدة أولًا",IF(OR(C1850="",N(G1850)=0),"⚠ أكمل التاريخ والقيمة",IF(S1850="","⚠ التاريخ خارج السنة المالية",IF(H1850="","⚠ اختر بند الموازنة",IF(I1850="مرفوض","✖ مرفوض من المدير",IF(I1850&lt;&gt;"موافق","⏳ بانتظار موافقة المدير",IF(K1850&lt;&gt;"نعم","⚠ غير مسوى مع الحسابات","✔ معتمد ومسوى")))))))))</f>
        <v/>
      </c>
      <c r="R1850">
        <f>N(R1849)+IF(A1850="عهدة",1,0)</f>
        <v/>
      </c>
      <c r="S1850">
        <f>IF(C1850="","",IF(AND(C1850&gt;=DATE(2026,9,1),C1850&lt;=DATE(2027,8,31)),(YEAR(C1850)-2026)*12+MONTH(C1850)-8,""))</f>
        <v/>
      </c>
      <c r="T1850">
        <f>IF(AND(A1850="مصروف",R1850&gt;0,I1850="موافق",S1850&lt;&gt;"",H1850&lt;&gt;""),N(G1850),0)</f>
        <v/>
      </c>
    </row>
    <row r="1851">
      <c r="A1851" s="19" t="n"/>
      <c r="B1851" s="20">
        <f>IF(A1851="","",IF(R1851=0,"⚠ أضف سطر عهدة أولًا","DMT-"&amp;TEXT(R1851,"000")))</f>
        <v/>
      </c>
      <c r="C1851" s="21" t="n"/>
      <c r="D1851" s="20">
        <f>IF(C1851="","",IF(S1851="","خارج السنة المالية",INDEX(القوائم!$D$2:$D$13,S1851)))</f>
        <v/>
      </c>
      <c r="E1851" s="22" t="n"/>
      <c r="F1851" s="23" t="n"/>
      <c r="G1851" s="23" t="n"/>
      <c r="H1851" s="22" t="n"/>
      <c r="I1851" s="19" t="n"/>
      <c r="J1851" s="21" t="n"/>
      <c r="K1851" s="19" t="n"/>
      <c r="L1851" s="19" t="n"/>
      <c r="M1851" s="21" t="n"/>
      <c r="N1851" s="22" t="n"/>
      <c r="O1851" s="24">
        <f>IF(A1851&lt;&gt;"عهدة","",SUMIFS($G$8:$G$5007,$B$8:$B$5007,B1851,$A$8:$A$5007,"مصروف",$I$8:$I$5007,"&lt;&gt;مرفوض"))</f>
        <v/>
      </c>
      <c r="P1851" s="25">
        <f>IF(A1851&lt;&gt;"عهدة","",N(F1851)-O1851)</f>
        <v/>
      </c>
      <c r="Q1851" s="26">
        <f>IF(A1851="","",IF(A1851="عهدة",IF(N(F1851)=0,"⚠ أدخل قيمة العهدة",IF(P1851&lt;0,"⛔ عجز / زيادة مصروفات "&amp;TEXT(-P1851,"#,##0"),IF(COUNTIFS($B$8:$B$5007,B1851,$A$8:$A$5007,"مصروف",$I$8:$I$5007,"&lt;&gt;مرفوض",$K$8:$K$5007,"&lt;&gt;نعم")&gt;0,"⚠ "&amp;COUNTIFS($B$8:$B$5007,B1851,$A$8:$A$5007,"مصروف",$I$8:$I$5007,"&lt;&gt;مرفوض",$K$8:$K$5007,"&lt;&gt;نعم")&amp;" مصروف غير مسوى",IF(L1851="تمت التسوية",IF(P1851=0,"✔ متوازنة وتمت التسوية","✔ تمت التسوية – متبقي "&amp;TEXT(P1851,"#,##0")),IF(P1851&gt;0,"متبقي "&amp;TEXT(P1851,"#,##0"),"✔ متوازنة"))))),IF(R1851=0,"⚠ أضف سطر عهدة أولًا",IF(OR(C1851="",N(G1851)=0),"⚠ أكمل التاريخ والقيمة",IF(S1851="","⚠ التاريخ خارج السنة المالية",IF(H1851="","⚠ اختر بند الموازنة",IF(I1851="مرفوض","✖ مرفوض من المدير",IF(I1851&lt;&gt;"موافق","⏳ بانتظار موافقة المدير",IF(K1851&lt;&gt;"نعم","⚠ غير مسوى مع الحسابات","✔ معتمد ومسوى")))))))))</f>
        <v/>
      </c>
      <c r="R1851">
        <f>N(R1850)+IF(A1851="عهدة",1,0)</f>
        <v/>
      </c>
      <c r="S1851">
        <f>IF(C1851="","",IF(AND(C1851&gt;=DATE(2026,9,1),C1851&lt;=DATE(2027,8,31)),(YEAR(C1851)-2026)*12+MONTH(C1851)-8,""))</f>
        <v/>
      </c>
      <c r="T1851">
        <f>IF(AND(A1851="مصروف",R1851&gt;0,I1851="موافق",S1851&lt;&gt;"",H1851&lt;&gt;""),N(G1851),0)</f>
        <v/>
      </c>
    </row>
    <row r="1852">
      <c r="A1852" s="19" t="n"/>
      <c r="B1852" s="20">
        <f>IF(A1852="","",IF(R1852=0,"⚠ أضف سطر عهدة أولًا","DMT-"&amp;TEXT(R1852,"000")))</f>
        <v/>
      </c>
      <c r="C1852" s="21" t="n"/>
      <c r="D1852" s="20">
        <f>IF(C1852="","",IF(S1852="","خارج السنة المالية",INDEX(القوائم!$D$2:$D$13,S1852)))</f>
        <v/>
      </c>
      <c r="E1852" s="22" t="n"/>
      <c r="F1852" s="23" t="n"/>
      <c r="G1852" s="23" t="n"/>
      <c r="H1852" s="22" t="n"/>
      <c r="I1852" s="19" t="n"/>
      <c r="J1852" s="21" t="n"/>
      <c r="K1852" s="19" t="n"/>
      <c r="L1852" s="19" t="n"/>
      <c r="M1852" s="21" t="n"/>
      <c r="N1852" s="22" t="n"/>
      <c r="O1852" s="24">
        <f>IF(A1852&lt;&gt;"عهدة","",SUMIFS($G$8:$G$5007,$B$8:$B$5007,B1852,$A$8:$A$5007,"مصروف",$I$8:$I$5007,"&lt;&gt;مرفوض"))</f>
        <v/>
      </c>
      <c r="P1852" s="25">
        <f>IF(A1852&lt;&gt;"عهدة","",N(F1852)-O1852)</f>
        <v/>
      </c>
      <c r="Q1852" s="26">
        <f>IF(A1852="","",IF(A1852="عهدة",IF(N(F1852)=0,"⚠ أدخل قيمة العهدة",IF(P1852&lt;0,"⛔ عجز / زيادة مصروفات "&amp;TEXT(-P1852,"#,##0"),IF(COUNTIFS($B$8:$B$5007,B1852,$A$8:$A$5007,"مصروف",$I$8:$I$5007,"&lt;&gt;مرفوض",$K$8:$K$5007,"&lt;&gt;نعم")&gt;0,"⚠ "&amp;COUNTIFS($B$8:$B$5007,B1852,$A$8:$A$5007,"مصروف",$I$8:$I$5007,"&lt;&gt;مرفوض",$K$8:$K$5007,"&lt;&gt;نعم")&amp;" مصروف غير مسوى",IF(L1852="تمت التسوية",IF(P1852=0,"✔ متوازنة وتمت التسوية","✔ تمت التسوية – متبقي "&amp;TEXT(P1852,"#,##0")),IF(P1852&gt;0,"متبقي "&amp;TEXT(P1852,"#,##0"),"✔ متوازنة"))))),IF(R1852=0,"⚠ أضف سطر عهدة أولًا",IF(OR(C1852="",N(G1852)=0),"⚠ أكمل التاريخ والقيمة",IF(S1852="","⚠ التاريخ خارج السنة المالية",IF(H1852="","⚠ اختر بند الموازنة",IF(I1852="مرفوض","✖ مرفوض من المدير",IF(I1852&lt;&gt;"موافق","⏳ بانتظار موافقة المدير",IF(K1852&lt;&gt;"نعم","⚠ غير مسوى مع الحسابات","✔ معتمد ومسوى")))))))))</f>
        <v/>
      </c>
      <c r="R1852">
        <f>N(R1851)+IF(A1852="عهدة",1,0)</f>
        <v/>
      </c>
      <c r="S1852">
        <f>IF(C1852="","",IF(AND(C1852&gt;=DATE(2026,9,1),C1852&lt;=DATE(2027,8,31)),(YEAR(C1852)-2026)*12+MONTH(C1852)-8,""))</f>
        <v/>
      </c>
      <c r="T1852">
        <f>IF(AND(A1852="مصروف",R1852&gt;0,I1852="موافق",S1852&lt;&gt;"",H1852&lt;&gt;""),N(G1852),0)</f>
        <v/>
      </c>
    </row>
    <row r="1853">
      <c r="A1853" s="19" t="n"/>
      <c r="B1853" s="20">
        <f>IF(A1853="","",IF(R1853=0,"⚠ أضف سطر عهدة أولًا","DMT-"&amp;TEXT(R1853,"000")))</f>
        <v/>
      </c>
      <c r="C1853" s="21" t="n"/>
      <c r="D1853" s="20">
        <f>IF(C1853="","",IF(S1853="","خارج السنة المالية",INDEX(القوائم!$D$2:$D$13,S1853)))</f>
        <v/>
      </c>
      <c r="E1853" s="22" t="n"/>
      <c r="F1853" s="23" t="n"/>
      <c r="G1853" s="23" t="n"/>
      <c r="H1853" s="22" t="n"/>
      <c r="I1853" s="19" t="n"/>
      <c r="J1853" s="21" t="n"/>
      <c r="K1853" s="19" t="n"/>
      <c r="L1853" s="19" t="n"/>
      <c r="M1853" s="21" t="n"/>
      <c r="N1853" s="22" t="n"/>
      <c r="O1853" s="24">
        <f>IF(A1853&lt;&gt;"عهدة","",SUMIFS($G$8:$G$5007,$B$8:$B$5007,B1853,$A$8:$A$5007,"مصروف",$I$8:$I$5007,"&lt;&gt;مرفوض"))</f>
        <v/>
      </c>
      <c r="P1853" s="25">
        <f>IF(A1853&lt;&gt;"عهدة","",N(F1853)-O1853)</f>
        <v/>
      </c>
      <c r="Q1853" s="26">
        <f>IF(A1853="","",IF(A1853="عهدة",IF(N(F1853)=0,"⚠ أدخل قيمة العهدة",IF(P1853&lt;0,"⛔ عجز / زيادة مصروفات "&amp;TEXT(-P1853,"#,##0"),IF(COUNTIFS($B$8:$B$5007,B1853,$A$8:$A$5007,"مصروف",$I$8:$I$5007,"&lt;&gt;مرفوض",$K$8:$K$5007,"&lt;&gt;نعم")&gt;0,"⚠ "&amp;COUNTIFS($B$8:$B$5007,B1853,$A$8:$A$5007,"مصروف",$I$8:$I$5007,"&lt;&gt;مرفوض",$K$8:$K$5007,"&lt;&gt;نعم")&amp;" مصروف غير مسوى",IF(L1853="تمت التسوية",IF(P1853=0,"✔ متوازنة وتمت التسوية","✔ تمت التسوية – متبقي "&amp;TEXT(P1853,"#,##0")),IF(P1853&gt;0,"متبقي "&amp;TEXT(P1853,"#,##0"),"✔ متوازنة"))))),IF(R1853=0,"⚠ أضف سطر عهدة أولًا",IF(OR(C1853="",N(G1853)=0),"⚠ أكمل التاريخ والقيمة",IF(S1853="","⚠ التاريخ خارج السنة المالية",IF(H1853="","⚠ اختر بند الموازنة",IF(I1853="مرفوض","✖ مرفوض من المدير",IF(I1853&lt;&gt;"موافق","⏳ بانتظار موافقة المدير",IF(K1853&lt;&gt;"نعم","⚠ غير مسوى مع الحسابات","✔ معتمد ومسوى")))))))))</f>
        <v/>
      </c>
      <c r="R1853">
        <f>N(R1852)+IF(A1853="عهدة",1,0)</f>
        <v/>
      </c>
      <c r="S1853">
        <f>IF(C1853="","",IF(AND(C1853&gt;=DATE(2026,9,1),C1853&lt;=DATE(2027,8,31)),(YEAR(C1853)-2026)*12+MONTH(C1853)-8,""))</f>
        <v/>
      </c>
      <c r="T1853">
        <f>IF(AND(A1853="مصروف",R1853&gt;0,I1853="موافق",S1853&lt;&gt;"",H1853&lt;&gt;""),N(G1853),0)</f>
        <v/>
      </c>
    </row>
    <row r="1854">
      <c r="A1854" s="19" t="n"/>
      <c r="B1854" s="20">
        <f>IF(A1854="","",IF(R1854=0,"⚠ أضف سطر عهدة أولًا","DMT-"&amp;TEXT(R1854,"000")))</f>
        <v/>
      </c>
      <c r="C1854" s="21" t="n"/>
      <c r="D1854" s="20">
        <f>IF(C1854="","",IF(S1854="","خارج السنة المالية",INDEX(القوائم!$D$2:$D$13,S1854)))</f>
        <v/>
      </c>
      <c r="E1854" s="22" t="n"/>
      <c r="F1854" s="23" t="n"/>
      <c r="G1854" s="23" t="n"/>
      <c r="H1854" s="22" t="n"/>
      <c r="I1854" s="19" t="n"/>
      <c r="J1854" s="21" t="n"/>
      <c r="K1854" s="19" t="n"/>
      <c r="L1854" s="19" t="n"/>
      <c r="M1854" s="21" t="n"/>
      <c r="N1854" s="22" t="n"/>
      <c r="O1854" s="24">
        <f>IF(A1854&lt;&gt;"عهدة","",SUMIFS($G$8:$G$5007,$B$8:$B$5007,B1854,$A$8:$A$5007,"مصروف",$I$8:$I$5007,"&lt;&gt;مرفوض"))</f>
        <v/>
      </c>
      <c r="P1854" s="25">
        <f>IF(A1854&lt;&gt;"عهدة","",N(F1854)-O1854)</f>
        <v/>
      </c>
      <c r="Q1854" s="26">
        <f>IF(A1854="","",IF(A1854="عهدة",IF(N(F1854)=0,"⚠ أدخل قيمة العهدة",IF(P1854&lt;0,"⛔ عجز / زيادة مصروفات "&amp;TEXT(-P1854,"#,##0"),IF(COUNTIFS($B$8:$B$5007,B1854,$A$8:$A$5007,"مصروف",$I$8:$I$5007,"&lt;&gt;مرفوض",$K$8:$K$5007,"&lt;&gt;نعم")&gt;0,"⚠ "&amp;COUNTIFS($B$8:$B$5007,B1854,$A$8:$A$5007,"مصروف",$I$8:$I$5007,"&lt;&gt;مرفوض",$K$8:$K$5007,"&lt;&gt;نعم")&amp;" مصروف غير مسوى",IF(L1854="تمت التسوية",IF(P1854=0,"✔ متوازنة وتمت التسوية","✔ تمت التسوية – متبقي "&amp;TEXT(P1854,"#,##0")),IF(P1854&gt;0,"متبقي "&amp;TEXT(P1854,"#,##0"),"✔ متوازنة"))))),IF(R1854=0,"⚠ أضف سطر عهدة أولًا",IF(OR(C1854="",N(G1854)=0),"⚠ أكمل التاريخ والقيمة",IF(S1854="","⚠ التاريخ خارج السنة المالية",IF(H1854="","⚠ اختر بند الموازنة",IF(I1854="مرفوض","✖ مرفوض من المدير",IF(I1854&lt;&gt;"موافق","⏳ بانتظار موافقة المدير",IF(K1854&lt;&gt;"نعم","⚠ غير مسوى مع الحسابات","✔ معتمد ومسوى")))))))))</f>
        <v/>
      </c>
      <c r="R1854">
        <f>N(R1853)+IF(A1854="عهدة",1,0)</f>
        <v/>
      </c>
      <c r="S1854">
        <f>IF(C1854="","",IF(AND(C1854&gt;=DATE(2026,9,1),C1854&lt;=DATE(2027,8,31)),(YEAR(C1854)-2026)*12+MONTH(C1854)-8,""))</f>
        <v/>
      </c>
      <c r="T1854">
        <f>IF(AND(A1854="مصروف",R1854&gt;0,I1854="موافق",S1854&lt;&gt;"",H1854&lt;&gt;""),N(G1854),0)</f>
        <v/>
      </c>
    </row>
    <row r="1855">
      <c r="A1855" s="19" t="n"/>
      <c r="B1855" s="20">
        <f>IF(A1855="","",IF(R1855=0,"⚠ أضف سطر عهدة أولًا","DMT-"&amp;TEXT(R1855,"000")))</f>
        <v/>
      </c>
      <c r="C1855" s="21" t="n"/>
      <c r="D1855" s="20">
        <f>IF(C1855="","",IF(S1855="","خارج السنة المالية",INDEX(القوائم!$D$2:$D$13,S1855)))</f>
        <v/>
      </c>
      <c r="E1855" s="22" t="n"/>
      <c r="F1855" s="23" t="n"/>
      <c r="G1855" s="23" t="n"/>
      <c r="H1855" s="22" t="n"/>
      <c r="I1855" s="19" t="n"/>
      <c r="J1855" s="21" t="n"/>
      <c r="K1855" s="19" t="n"/>
      <c r="L1855" s="19" t="n"/>
      <c r="M1855" s="21" t="n"/>
      <c r="N1855" s="22" t="n"/>
      <c r="O1855" s="24">
        <f>IF(A1855&lt;&gt;"عهدة","",SUMIFS($G$8:$G$5007,$B$8:$B$5007,B1855,$A$8:$A$5007,"مصروف",$I$8:$I$5007,"&lt;&gt;مرفوض"))</f>
        <v/>
      </c>
      <c r="P1855" s="25">
        <f>IF(A1855&lt;&gt;"عهدة","",N(F1855)-O1855)</f>
        <v/>
      </c>
      <c r="Q1855" s="26">
        <f>IF(A1855="","",IF(A1855="عهدة",IF(N(F1855)=0,"⚠ أدخل قيمة العهدة",IF(P1855&lt;0,"⛔ عجز / زيادة مصروفات "&amp;TEXT(-P1855,"#,##0"),IF(COUNTIFS($B$8:$B$5007,B1855,$A$8:$A$5007,"مصروف",$I$8:$I$5007,"&lt;&gt;مرفوض",$K$8:$K$5007,"&lt;&gt;نعم")&gt;0,"⚠ "&amp;COUNTIFS($B$8:$B$5007,B1855,$A$8:$A$5007,"مصروف",$I$8:$I$5007,"&lt;&gt;مرفوض",$K$8:$K$5007,"&lt;&gt;نعم")&amp;" مصروف غير مسوى",IF(L1855="تمت التسوية",IF(P1855=0,"✔ متوازنة وتمت التسوية","✔ تمت التسوية – متبقي "&amp;TEXT(P1855,"#,##0")),IF(P1855&gt;0,"متبقي "&amp;TEXT(P1855,"#,##0"),"✔ متوازنة"))))),IF(R1855=0,"⚠ أضف سطر عهدة أولًا",IF(OR(C1855="",N(G1855)=0),"⚠ أكمل التاريخ والقيمة",IF(S1855="","⚠ التاريخ خارج السنة المالية",IF(H1855="","⚠ اختر بند الموازنة",IF(I1855="مرفوض","✖ مرفوض من المدير",IF(I1855&lt;&gt;"موافق","⏳ بانتظار موافقة المدير",IF(K1855&lt;&gt;"نعم","⚠ غير مسوى مع الحسابات","✔ معتمد ومسوى")))))))))</f>
        <v/>
      </c>
      <c r="R1855">
        <f>N(R1854)+IF(A1855="عهدة",1,0)</f>
        <v/>
      </c>
      <c r="S1855">
        <f>IF(C1855="","",IF(AND(C1855&gt;=DATE(2026,9,1),C1855&lt;=DATE(2027,8,31)),(YEAR(C1855)-2026)*12+MONTH(C1855)-8,""))</f>
        <v/>
      </c>
      <c r="T1855">
        <f>IF(AND(A1855="مصروف",R1855&gt;0,I1855="موافق",S1855&lt;&gt;"",H1855&lt;&gt;""),N(G1855),0)</f>
        <v/>
      </c>
    </row>
    <row r="1856">
      <c r="A1856" s="19" t="n"/>
      <c r="B1856" s="20">
        <f>IF(A1856="","",IF(R1856=0,"⚠ أضف سطر عهدة أولًا","DMT-"&amp;TEXT(R1856,"000")))</f>
        <v/>
      </c>
      <c r="C1856" s="21" t="n"/>
      <c r="D1856" s="20">
        <f>IF(C1856="","",IF(S1856="","خارج السنة المالية",INDEX(القوائم!$D$2:$D$13,S1856)))</f>
        <v/>
      </c>
      <c r="E1856" s="22" t="n"/>
      <c r="F1856" s="23" t="n"/>
      <c r="G1856" s="23" t="n"/>
      <c r="H1856" s="22" t="n"/>
      <c r="I1856" s="19" t="n"/>
      <c r="J1856" s="21" t="n"/>
      <c r="K1856" s="19" t="n"/>
      <c r="L1856" s="19" t="n"/>
      <c r="M1856" s="21" t="n"/>
      <c r="N1856" s="22" t="n"/>
      <c r="O1856" s="24">
        <f>IF(A1856&lt;&gt;"عهدة","",SUMIFS($G$8:$G$5007,$B$8:$B$5007,B1856,$A$8:$A$5007,"مصروف",$I$8:$I$5007,"&lt;&gt;مرفوض"))</f>
        <v/>
      </c>
      <c r="P1856" s="25">
        <f>IF(A1856&lt;&gt;"عهدة","",N(F1856)-O1856)</f>
        <v/>
      </c>
      <c r="Q1856" s="26">
        <f>IF(A1856="","",IF(A1856="عهدة",IF(N(F1856)=0,"⚠ أدخل قيمة العهدة",IF(P1856&lt;0,"⛔ عجز / زيادة مصروفات "&amp;TEXT(-P1856,"#,##0"),IF(COUNTIFS($B$8:$B$5007,B1856,$A$8:$A$5007,"مصروف",$I$8:$I$5007,"&lt;&gt;مرفوض",$K$8:$K$5007,"&lt;&gt;نعم")&gt;0,"⚠ "&amp;COUNTIFS($B$8:$B$5007,B1856,$A$8:$A$5007,"مصروف",$I$8:$I$5007,"&lt;&gt;مرفوض",$K$8:$K$5007,"&lt;&gt;نعم")&amp;" مصروف غير مسوى",IF(L1856="تمت التسوية",IF(P1856=0,"✔ متوازنة وتمت التسوية","✔ تمت التسوية – متبقي "&amp;TEXT(P1856,"#,##0")),IF(P1856&gt;0,"متبقي "&amp;TEXT(P1856,"#,##0"),"✔ متوازنة"))))),IF(R1856=0,"⚠ أضف سطر عهدة أولًا",IF(OR(C1856="",N(G1856)=0),"⚠ أكمل التاريخ والقيمة",IF(S1856="","⚠ التاريخ خارج السنة المالية",IF(H1856="","⚠ اختر بند الموازنة",IF(I1856="مرفوض","✖ مرفوض من المدير",IF(I1856&lt;&gt;"موافق","⏳ بانتظار موافقة المدير",IF(K1856&lt;&gt;"نعم","⚠ غير مسوى مع الحسابات","✔ معتمد ومسوى")))))))))</f>
        <v/>
      </c>
      <c r="R1856">
        <f>N(R1855)+IF(A1856="عهدة",1,0)</f>
        <v/>
      </c>
      <c r="S1856">
        <f>IF(C1856="","",IF(AND(C1856&gt;=DATE(2026,9,1),C1856&lt;=DATE(2027,8,31)),(YEAR(C1856)-2026)*12+MONTH(C1856)-8,""))</f>
        <v/>
      </c>
      <c r="T1856">
        <f>IF(AND(A1856="مصروف",R1856&gt;0,I1856="موافق",S1856&lt;&gt;"",H1856&lt;&gt;""),N(G1856),0)</f>
        <v/>
      </c>
    </row>
    <row r="1857">
      <c r="A1857" s="19" t="n"/>
      <c r="B1857" s="20">
        <f>IF(A1857="","",IF(R1857=0,"⚠ أضف سطر عهدة أولًا","DMT-"&amp;TEXT(R1857,"000")))</f>
        <v/>
      </c>
      <c r="C1857" s="21" t="n"/>
      <c r="D1857" s="20">
        <f>IF(C1857="","",IF(S1857="","خارج السنة المالية",INDEX(القوائم!$D$2:$D$13,S1857)))</f>
        <v/>
      </c>
      <c r="E1857" s="22" t="n"/>
      <c r="F1857" s="23" t="n"/>
      <c r="G1857" s="23" t="n"/>
      <c r="H1857" s="22" t="n"/>
      <c r="I1857" s="19" t="n"/>
      <c r="J1857" s="21" t="n"/>
      <c r="K1857" s="19" t="n"/>
      <c r="L1857" s="19" t="n"/>
      <c r="M1857" s="21" t="n"/>
      <c r="N1857" s="22" t="n"/>
      <c r="O1857" s="24">
        <f>IF(A1857&lt;&gt;"عهدة","",SUMIFS($G$8:$G$5007,$B$8:$B$5007,B1857,$A$8:$A$5007,"مصروف",$I$8:$I$5007,"&lt;&gt;مرفوض"))</f>
        <v/>
      </c>
      <c r="P1857" s="25">
        <f>IF(A1857&lt;&gt;"عهدة","",N(F1857)-O1857)</f>
        <v/>
      </c>
      <c r="Q1857" s="26">
        <f>IF(A1857="","",IF(A1857="عهدة",IF(N(F1857)=0,"⚠ أدخل قيمة العهدة",IF(P1857&lt;0,"⛔ عجز / زيادة مصروفات "&amp;TEXT(-P1857,"#,##0"),IF(COUNTIFS($B$8:$B$5007,B1857,$A$8:$A$5007,"مصروف",$I$8:$I$5007,"&lt;&gt;مرفوض",$K$8:$K$5007,"&lt;&gt;نعم")&gt;0,"⚠ "&amp;COUNTIFS($B$8:$B$5007,B1857,$A$8:$A$5007,"مصروف",$I$8:$I$5007,"&lt;&gt;مرفوض",$K$8:$K$5007,"&lt;&gt;نعم")&amp;" مصروف غير مسوى",IF(L1857="تمت التسوية",IF(P1857=0,"✔ متوازنة وتمت التسوية","✔ تمت التسوية – متبقي "&amp;TEXT(P1857,"#,##0")),IF(P1857&gt;0,"متبقي "&amp;TEXT(P1857,"#,##0"),"✔ متوازنة"))))),IF(R1857=0,"⚠ أضف سطر عهدة أولًا",IF(OR(C1857="",N(G1857)=0),"⚠ أكمل التاريخ والقيمة",IF(S1857="","⚠ التاريخ خارج السنة المالية",IF(H1857="","⚠ اختر بند الموازنة",IF(I1857="مرفوض","✖ مرفوض من المدير",IF(I1857&lt;&gt;"موافق","⏳ بانتظار موافقة المدير",IF(K1857&lt;&gt;"نعم","⚠ غير مسوى مع الحسابات","✔ معتمد ومسوى")))))))))</f>
        <v/>
      </c>
      <c r="R1857">
        <f>N(R1856)+IF(A1857="عهدة",1,0)</f>
        <v/>
      </c>
      <c r="S1857">
        <f>IF(C1857="","",IF(AND(C1857&gt;=DATE(2026,9,1),C1857&lt;=DATE(2027,8,31)),(YEAR(C1857)-2026)*12+MONTH(C1857)-8,""))</f>
        <v/>
      </c>
      <c r="T1857">
        <f>IF(AND(A1857="مصروف",R1857&gt;0,I1857="موافق",S1857&lt;&gt;"",H1857&lt;&gt;""),N(G1857),0)</f>
        <v/>
      </c>
    </row>
    <row r="1858">
      <c r="A1858" s="19" t="n"/>
      <c r="B1858" s="20">
        <f>IF(A1858="","",IF(R1858=0,"⚠ أضف سطر عهدة أولًا","DMT-"&amp;TEXT(R1858,"000")))</f>
        <v/>
      </c>
      <c r="C1858" s="21" t="n"/>
      <c r="D1858" s="20">
        <f>IF(C1858="","",IF(S1858="","خارج السنة المالية",INDEX(القوائم!$D$2:$D$13,S1858)))</f>
        <v/>
      </c>
      <c r="E1858" s="22" t="n"/>
      <c r="F1858" s="23" t="n"/>
      <c r="G1858" s="23" t="n"/>
      <c r="H1858" s="22" t="n"/>
      <c r="I1858" s="19" t="n"/>
      <c r="J1858" s="21" t="n"/>
      <c r="K1858" s="19" t="n"/>
      <c r="L1858" s="19" t="n"/>
      <c r="M1858" s="21" t="n"/>
      <c r="N1858" s="22" t="n"/>
      <c r="O1858" s="24">
        <f>IF(A1858&lt;&gt;"عهدة","",SUMIFS($G$8:$G$5007,$B$8:$B$5007,B1858,$A$8:$A$5007,"مصروف",$I$8:$I$5007,"&lt;&gt;مرفوض"))</f>
        <v/>
      </c>
      <c r="P1858" s="25">
        <f>IF(A1858&lt;&gt;"عهدة","",N(F1858)-O1858)</f>
        <v/>
      </c>
      <c r="Q1858" s="26">
        <f>IF(A1858="","",IF(A1858="عهدة",IF(N(F1858)=0,"⚠ أدخل قيمة العهدة",IF(P1858&lt;0,"⛔ عجز / زيادة مصروفات "&amp;TEXT(-P1858,"#,##0"),IF(COUNTIFS($B$8:$B$5007,B1858,$A$8:$A$5007,"مصروف",$I$8:$I$5007,"&lt;&gt;مرفوض",$K$8:$K$5007,"&lt;&gt;نعم")&gt;0,"⚠ "&amp;COUNTIFS($B$8:$B$5007,B1858,$A$8:$A$5007,"مصروف",$I$8:$I$5007,"&lt;&gt;مرفوض",$K$8:$K$5007,"&lt;&gt;نعم")&amp;" مصروف غير مسوى",IF(L1858="تمت التسوية",IF(P1858=0,"✔ متوازنة وتمت التسوية","✔ تمت التسوية – متبقي "&amp;TEXT(P1858,"#,##0")),IF(P1858&gt;0,"متبقي "&amp;TEXT(P1858,"#,##0"),"✔ متوازنة"))))),IF(R1858=0,"⚠ أضف سطر عهدة أولًا",IF(OR(C1858="",N(G1858)=0),"⚠ أكمل التاريخ والقيمة",IF(S1858="","⚠ التاريخ خارج السنة المالية",IF(H1858="","⚠ اختر بند الموازنة",IF(I1858="مرفوض","✖ مرفوض من المدير",IF(I1858&lt;&gt;"موافق","⏳ بانتظار موافقة المدير",IF(K1858&lt;&gt;"نعم","⚠ غير مسوى مع الحسابات","✔ معتمد ومسوى")))))))))</f>
        <v/>
      </c>
      <c r="R1858">
        <f>N(R1857)+IF(A1858="عهدة",1,0)</f>
        <v/>
      </c>
      <c r="S1858">
        <f>IF(C1858="","",IF(AND(C1858&gt;=DATE(2026,9,1),C1858&lt;=DATE(2027,8,31)),(YEAR(C1858)-2026)*12+MONTH(C1858)-8,""))</f>
        <v/>
      </c>
      <c r="T1858">
        <f>IF(AND(A1858="مصروف",R1858&gt;0,I1858="موافق",S1858&lt;&gt;"",H1858&lt;&gt;""),N(G1858),0)</f>
        <v/>
      </c>
    </row>
    <row r="1859">
      <c r="A1859" s="19" t="n"/>
      <c r="B1859" s="20">
        <f>IF(A1859="","",IF(R1859=0,"⚠ أضف سطر عهدة أولًا","DMT-"&amp;TEXT(R1859,"000")))</f>
        <v/>
      </c>
      <c r="C1859" s="21" t="n"/>
      <c r="D1859" s="20">
        <f>IF(C1859="","",IF(S1859="","خارج السنة المالية",INDEX(القوائم!$D$2:$D$13,S1859)))</f>
        <v/>
      </c>
      <c r="E1859" s="22" t="n"/>
      <c r="F1859" s="23" t="n"/>
      <c r="G1859" s="23" t="n"/>
      <c r="H1859" s="22" t="n"/>
      <c r="I1859" s="19" t="n"/>
      <c r="J1859" s="21" t="n"/>
      <c r="K1859" s="19" t="n"/>
      <c r="L1859" s="19" t="n"/>
      <c r="M1859" s="21" t="n"/>
      <c r="N1859" s="22" t="n"/>
      <c r="O1859" s="24">
        <f>IF(A1859&lt;&gt;"عهدة","",SUMIFS($G$8:$G$5007,$B$8:$B$5007,B1859,$A$8:$A$5007,"مصروف",$I$8:$I$5007,"&lt;&gt;مرفوض"))</f>
        <v/>
      </c>
      <c r="P1859" s="25">
        <f>IF(A1859&lt;&gt;"عهدة","",N(F1859)-O1859)</f>
        <v/>
      </c>
      <c r="Q1859" s="26">
        <f>IF(A1859="","",IF(A1859="عهدة",IF(N(F1859)=0,"⚠ أدخل قيمة العهدة",IF(P1859&lt;0,"⛔ عجز / زيادة مصروفات "&amp;TEXT(-P1859,"#,##0"),IF(COUNTIFS($B$8:$B$5007,B1859,$A$8:$A$5007,"مصروف",$I$8:$I$5007,"&lt;&gt;مرفوض",$K$8:$K$5007,"&lt;&gt;نعم")&gt;0,"⚠ "&amp;COUNTIFS($B$8:$B$5007,B1859,$A$8:$A$5007,"مصروف",$I$8:$I$5007,"&lt;&gt;مرفوض",$K$8:$K$5007,"&lt;&gt;نعم")&amp;" مصروف غير مسوى",IF(L1859="تمت التسوية",IF(P1859=0,"✔ متوازنة وتمت التسوية","✔ تمت التسوية – متبقي "&amp;TEXT(P1859,"#,##0")),IF(P1859&gt;0,"متبقي "&amp;TEXT(P1859,"#,##0"),"✔ متوازنة"))))),IF(R1859=0,"⚠ أضف سطر عهدة أولًا",IF(OR(C1859="",N(G1859)=0),"⚠ أكمل التاريخ والقيمة",IF(S1859="","⚠ التاريخ خارج السنة المالية",IF(H1859="","⚠ اختر بند الموازنة",IF(I1859="مرفوض","✖ مرفوض من المدير",IF(I1859&lt;&gt;"موافق","⏳ بانتظار موافقة المدير",IF(K1859&lt;&gt;"نعم","⚠ غير مسوى مع الحسابات","✔ معتمد ومسوى")))))))))</f>
        <v/>
      </c>
      <c r="R1859">
        <f>N(R1858)+IF(A1859="عهدة",1,0)</f>
        <v/>
      </c>
      <c r="S1859">
        <f>IF(C1859="","",IF(AND(C1859&gt;=DATE(2026,9,1),C1859&lt;=DATE(2027,8,31)),(YEAR(C1859)-2026)*12+MONTH(C1859)-8,""))</f>
        <v/>
      </c>
      <c r="T1859">
        <f>IF(AND(A1859="مصروف",R1859&gt;0,I1859="موافق",S1859&lt;&gt;"",H1859&lt;&gt;""),N(G1859),0)</f>
        <v/>
      </c>
    </row>
    <row r="1860">
      <c r="A1860" s="19" t="n"/>
      <c r="B1860" s="20">
        <f>IF(A1860="","",IF(R1860=0,"⚠ أضف سطر عهدة أولًا","DMT-"&amp;TEXT(R1860,"000")))</f>
        <v/>
      </c>
      <c r="C1860" s="21" t="n"/>
      <c r="D1860" s="20">
        <f>IF(C1860="","",IF(S1860="","خارج السنة المالية",INDEX(القوائم!$D$2:$D$13,S1860)))</f>
        <v/>
      </c>
      <c r="E1860" s="22" t="n"/>
      <c r="F1860" s="23" t="n"/>
      <c r="G1860" s="23" t="n"/>
      <c r="H1860" s="22" t="n"/>
      <c r="I1860" s="19" t="n"/>
      <c r="J1860" s="21" t="n"/>
      <c r="K1860" s="19" t="n"/>
      <c r="L1860" s="19" t="n"/>
      <c r="M1860" s="21" t="n"/>
      <c r="N1860" s="22" t="n"/>
      <c r="O1860" s="24">
        <f>IF(A1860&lt;&gt;"عهدة","",SUMIFS($G$8:$G$5007,$B$8:$B$5007,B1860,$A$8:$A$5007,"مصروف",$I$8:$I$5007,"&lt;&gt;مرفوض"))</f>
        <v/>
      </c>
      <c r="P1860" s="25">
        <f>IF(A1860&lt;&gt;"عهدة","",N(F1860)-O1860)</f>
        <v/>
      </c>
      <c r="Q1860" s="26">
        <f>IF(A1860="","",IF(A1860="عهدة",IF(N(F1860)=0,"⚠ أدخل قيمة العهدة",IF(P1860&lt;0,"⛔ عجز / زيادة مصروفات "&amp;TEXT(-P1860,"#,##0"),IF(COUNTIFS($B$8:$B$5007,B1860,$A$8:$A$5007,"مصروف",$I$8:$I$5007,"&lt;&gt;مرفوض",$K$8:$K$5007,"&lt;&gt;نعم")&gt;0,"⚠ "&amp;COUNTIFS($B$8:$B$5007,B1860,$A$8:$A$5007,"مصروف",$I$8:$I$5007,"&lt;&gt;مرفوض",$K$8:$K$5007,"&lt;&gt;نعم")&amp;" مصروف غير مسوى",IF(L1860="تمت التسوية",IF(P1860=0,"✔ متوازنة وتمت التسوية","✔ تمت التسوية – متبقي "&amp;TEXT(P1860,"#,##0")),IF(P1860&gt;0,"متبقي "&amp;TEXT(P1860,"#,##0"),"✔ متوازنة"))))),IF(R1860=0,"⚠ أضف سطر عهدة أولًا",IF(OR(C1860="",N(G1860)=0),"⚠ أكمل التاريخ والقيمة",IF(S1860="","⚠ التاريخ خارج السنة المالية",IF(H1860="","⚠ اختر بند الموازنة",IF(I1860="مرفوض","✖ مرفوض من المدير",IF(I1860&lt;&gt;"موافق","⏳ بانتظار موافقة المدير",IF(K1860&lt;&gt;"نعم","⚠ غير مسوى مع الحسابات","✔ معتمد ومسوى")))))))))</f>
        <v/>
      </c>
      <c r="R1860">
        <f>N(R1859)+IF(A1860="عهدة",1,0)</f>
        <v/>
      </c>
      <c r="S1860">
        <f>IF(C1860="","",IF(AND(C1860&gt;=DATE(2026,9,1),C1860&lt;=DATE(2027,8,31)),(YEAR(C1860)-2026)*12+MONTH(C1860)-8,""))</f>
        <v/>
      </c>
      <c r="T1860">
        <f>IF(AND(A1860="مصروف",R1860&gt;0,I1860="موافق",S1860&lt;&gt;"",H1860&lt;&gt;""),N(G1860),0)</f>
        <v/>
      </c>
    </row>
    <row r="1861">
      <c r="A1861" s="19" t="n"/>
      <c r="B1861" s="20">
        <f>IF(A1861="","",IF(R1861=0,"⚠ أضف سطر عهدة أولًا","DMT-"&amp;TEXT(R1861,"000")))</f>
        <v/>
      </c>
      <c r="C1861" s="21" t="n"/>
      <c r="D1861" s="20">
        <f>IF(C1861="","",IF(S1861="","خارج السنة المالية",INDEX(القوائم!$D$2:$D$13,S1861)))</f>
        <v/>
      </c>
      <c r="E1861" s="22" t="n"/>
      <c r="F1861" s="23" t="n"/>
      <c r="G1861" s="23" t="n"/>
      <c r="H1861" s="22" t="n"/>
      <c r="I1861" s="19" t="n"/>
      <c r="J1861" s="21" t="n"/>
      <c r="K1861" s="19" t="n"/>
      <c r="L1861" s="19" t="n"/>
      <c r="M1861" s="21" t="n"/>
      <c r="N1861" s="22" t="n"/>
      <c r="O1861" s="24">
        <f>IF(A1861&lt;&gt;"عهدة","",SUMIFS($G$8:$G$5007,$B$8:$B$5007,B1861,$A$8:$A$5007,"مصروف",$I$8:$I$5007,"&lt;&gt;مرفوض"))</f>
        <v/>
      </c>
      <c r="P1861" s="25">
        <f>IF(A1861&lt;&gt;"عهدة","",N(F1861)-O1861)</f>
        <v/>
      </c>
      <c r="Q1861" s="26">
        <f>IF(A1861="","",IF(A1861="عهدة",IF(N(F1861)=0,"⚠ أدخل قيمة العهدة",IF(P1861&lt;0,"⛔ عجز / زيادة مصروفات "&amp;TEXT(-P1861,"#,##0"),IF(COUNTIFS($B$8:$B$5007,B1861,$A$8:$A$5007,"مصروف",$I$8:$I$5007,"&lt;&gt;مرفوض",$K$8:$K$5007,"&lt;&gt;نعم")&gt;0,"⚠ "&amp;COUNTIFS($B$8:$B$5007,B1861,$A$8:$A$5007,"مصروف",$I$8:$I$5007,"&lt;&gt;مرفوض",$K$8:$K$5007,"&lt;&gt;نعم")&amp;" مصروف غير مسوى",IF(L1861="تمت التسوية",IF(P1861=0,"✔ متوازنة وتمت التسوية","✔ تمت التسوية – متبقي "&amp;TEXT(P1861,"#,##0")),IF(P1861&gt;0,"متبقي "&amp;TEXT(P1861,"#,##0"),"✔ متوازنة"))))),IF(R1861=0,"⚠ أضف سطر عهدة أولًا",IF(OR(C1861="",N(G1861)=0),"⚠ أكمل التاريخ والقيمة",IF(S1861="","⚠ التاريخ خارج السنة المالية",IF(H1861="","⚠ اختر بند الموازنة",IF(I1861="مرفوض","✖ مرفوض من المدير",IF(I1861&lt;&gt;"موافق","⏳ بانتظار موافقة المدير",IF(K1861&lt;&gt;"نعم","⚠ غير مسوى مع الحسابات","✔ معتمد ومسوى")))))))))</f>
        <v/>
      </c>
      <c r="R1861">
        <f>N(R1860)+IF(A1861="عهدة",1,0)</f>
        <v/>
      </c>
      <c r="S1861">
        <f>IF(C1861="","",IF(AND(C1861&gt;=DATE(2026,9,1),C1861&lt;=DATE(2027,8,31)),(YEAR(C1861)-2026)*12+MONTH(C1861)-8,""))</f>
        <v/>
      </c>
      <c r="T1861">
        <f>IF(AND(A1861="مصروف",R1861&gt;0,I1861="موافق",S1861&lt;&gt;"",H1861&lt;&gt;""),N(G1861),0)</f>
        <v/>
      </c>
    </row>
    <row r="1862">
      <c r="A1862" s="19" t="n"/>
      <c r="B1862" s="20">
        <f>IF(A1862="","",IF(R1862=0,"⚠ أضف سطر عهدة أولًا","DMT-"&amp;TEXT(R1862,"000")))</f>
        <v/>
      </c>
      <c r="C1862" s="21" t="n"/>
      <c r="D1862" s="20">
        <f>IF(C1862="","",IF(S1862="","خارج السنة المالية",INDEX(القوائم!$D$2:$D$13,S1862)))</f>
        <v/>
      </c>
      <c r="E1862" s="22" t="n"/>
      <c r="F1862" s="23" t="n"/>
      <c r="G1862" s="23" t="n"/>
      <c r="H1862" s="22" t="n"/>
      <c r="I1862" s="19" t="n"/>
      <c r="J1862" s="21" t="n"/>
      <c r="K1862" s="19" t="n"/>
      <c r="L1862" s="19" t="n"/>
      <c r="M1862" s="21" t="n"/>
      <c r="N1862" s="22" t="n"/>
      <c r="O1862" s="24">
        <f>IF(A1862&lt;&gt;"عهدة","",SUMIFS($G$8:$G$5007,$B$8:$B$5007,B1862,$A$8:$A$5007,"مصروف",$I$8:$I$5007,"&lt;&gt;مرفوض"))</f>
        <v/>
      </c>
      <c r="P1862" s="25">
        <f>IF(A1862&lt;&gt;"عهدة","",N(F1862)-O1862)</f>
        <v/>
      </c>
      <c r="Q1862" s="26">
        <f>IF(A1862="","",IF(A1862="عهدة",IF(N(F1862)=0,"⚠ أدخل قيمة العهدة",IF(P1862&lt;0,"⛔ عجز / زيادة مصروفات "&amp;TEXT(-P1862,"#,##0"),IF(COUNTIFS($B$8:$B$5007,B1862,$A$8:$A$5007,"مصروف",$I$8:$I$5007,"&lt;&gt;مرفوض",$K$8:$K$5007,"&lt;&gt;نعم")&gt;0,"⚠ "&amp;COUNTIFS($B$8:$B$5007,B1862,$A$8:$A$5007,"مصروف",$I$8:$I$5007,"&lt;&gt;مرفوض",$K$8:$K$5007,"&lt;&gt;نعم")&amp;" مصروف غير مسوى",IF(L1862="تمت التسوية",IF(P1862=0,"✔ متوازنة وتمت التسوية","✔ تمت التسوية – متبقي "&amp;TEXT(P1862,"#,##0")),IF(P1862&gt;0,"متبقي "&amp;TEXT(P1862,"#,##0"),"✔ متوازنة"))))),IF(R1862=0,"⚠ أضف سطر عهدة أولًا",IF(OR(C1862="",N(G1862)=0),"⚠ أكمل التاريخ والقيمة",IF(S1862="","⚠ التاريخ خارج السنة المالية",IF(H1862="","⚠ اختر بند الموازنة",IF(I1862="مرفوض","✖ مرفوض من المدير",IF(I1862&lt;&gt;"موافق","⏳ بانتظار موافقة المدير",IF(K1862&lt;&gt;"نعم","⚠ غير مسوى مع الحسابات","✔ معتمد ومسوى")))))))))</f>
        <v/>
      </c>
      <c r="R1862">
        <f>N(R1861)+IF(A1862="عهدة",1,0)</f>
        <v/>
      </c>
      <c r="S1862">
        <f>IF(C1862="","",IF(AND(C1862&gt;=DATE(2026,9,1),C1862&lt;=DATE(2027,8,31)),(YEAR(C1862)-2026)*12+MONTH(C1862)-8,""))</f>
        <v/>
      </c>
      <c r="T1862">
        <f>IF(AND(A1862="مصروف",R1862&gt;0,I1862="موافق",S1862&lt;&gt;"",H1862&lt;&gt;""),N(G1862),0)</f>
        <v/>
      </c>
    </row>
    <row r="1863">
      <c r="A1863" s="19" t="n"/>
      <c r="B1863" s="20">
        <f>IF(A1863="","",IF(R1863=0,"⚠ أضف سطر عهدة أولًا","DMT-"&amp;TEXT(R1863,"000")))</f>
        <v/>
      </c>
      <c r="C1863" s="21" t="n"/>
      <c r="D1863" s="20">
        <f>IF(C1863="","",IF(S1863="","خارج السنة المالية",INDEX(القوائم!$D$2:$D$13,S1863)))</f>
        <v/>
      </c>
      <c r="E1863" s="22" t="n"/>
      <c r="F1863" s="23" t="n"/>
      <c r="G1863" s="23" t="n"/>
      <c r="H1863" s="22" t="n"/>
      <c r="I1863" s="19" t="n"/>
      <c r="J1863" s="21" t="n"/>
      <c r="K1863" s="19" t="n"/>
      <c r="L1863" s="19" t="n"/>
      <c r="M1863" s="21" t="n"/>
      <c r="N1863" s="22" t="n"/>
      <c r="O1863" s="24">
        <f>IF(A1863&lt;&gt;"عهدة","",SUMIFS($G$8:$G$5007,$B$8:$B$5007,B1863,$A$8:$A$5007,"مصروف",$I$8:$I$5007,"&lt;&gt;مرفوض"))</f>
        <v/>
      </c>
      <c r="P1863" s="25">
        <f>IF(A1863&lt;&gt;"عهدة","",N(F1863)-O1863)</f>
        <v/>
      </c>
      <c r="Q1863" s="26">
        <f>IF(A1863="","",IF(A1863="عهدة",IF(N(F1863)=0,"⚠ أدخل قيمة العهدة",IF(P1863&lt;0,"⛔ عجز / زيادة مصروفات "&amp;TEXT(-P1863,"#,##0"),IF(COUNTIFS($B$8:$B$5007,B1863,$A$8:$A$5007,"مصروف",$I$8:$I$5007,"&lt;&gt;مرفوض",$K$8:$K$5007,"&lt;&gt;نعم")&gt;0,"⚠ "&amp;COUNTIFS($B$8:$B$5007,B1863,$A$8:$A$5007,"مصروف",$I$8:$I$5007,"&lt;&gt;مرفوض",$K$8:$K$5007,"&lt;&gt;نعم")&amp;" مصروف غير مسوى",IF(L1863="تمت التسوية",IF(P1863=0,"✔ متوازنة وتمت التسوية","✔ تمت التسوية – متبقي "&amp;TEXT(P1863,"#,##0")),IF(P1863&gt;0,"متبقي "&amp;TEXT(P1863,"#,##0"),"✔ متوازنة"))))),IF(R1863=0,"⚠ أضف سطر عهدة أولًا",IF(OR(C1863="",N(G1863)=0),"⚠ أكمل التاريخ والقيمة",IF(S1863="","⚠ التاريخ خارج السنة المالية",IF(H1863="","⚠ اختر بند الموازنة",IF(I1863="مرفوض","✖ مرفوض من المدير",IF(I1863&lt;&gt;"موافق","⏳ بانتظار موافقة المدير",IF(K1863&lt;&gt;"نعم","⚠ غير مسوى مع الحسابات","✔ معتمد ومسوى")))))))))</f>
        <v/>
      </c>
      <c r="R1863">
        <f>N(R1862)+IF(A1863="عهدة",1,0)</f>
        <v/>
      </c>
      <c r="S1863">
        <f>IF(C1863="","",IF(AND(C1863&gt;=DATE(2026,9,1),C1863&lt;=DATE(2027,8,31)),(YEAR(C1863)-2026)*12+MONTH(C1863)-8,""))</f>
        <v/>
      </c>
      <c r="T1863">
        <f>IF(AND(A1863="مصروف",R1863&gt;0,I1863="موافق",S1863&lt;&gt;"",H1863&lt;&gt;""),N(G1863),0)</f>
        <v/>
      </c>
    </row>
    <row r="1864">
      <c r="A1864" s="19" t="n"/>
      <c r="B1864" s="20">
        <f>IF(A1864="","",IF(R1864=0,"⚠ أضف سطر عهدة أولًا","DMT-"&amp;TEXT(R1864,"000")))</f>
        <v/>
      </c>
      <c r="C1864" s="21" t="n"/>
      <c r="D1864" s="20">
        <f>IF(C1864="","",IF(S1864="","خارج السنة المالية",INDEX(القوائم!$D$2:$D$13,S1864)))</f>
        <v/>
      </c>
      <c r="E1864" s="22" t="n"/>
      <c r="F1864" s="23" t="n"/>
      <c r="G1864" s="23" t="n"/>
      <c r="H1864" s="22" t="n"/>
      <c r="I1864" s="19" t="n"/>
      <c r="J1864" s="21" t="n"/>
      <c r="K1864" s="19" t="n"/>
      <c r="L1864" s="19" t="n"/>
      <c r="M1864" s="21" t="n"/>
      <c r="N1864" s="22" t="n"/>
      <c r="O1864" s="24">
        <f>IF(A1864&lt;&gt;"عهدة","",SUMIFS($G$8:$G$5007,$B$8:$B$5007,B1864,$A$8:$A$5007,"مصروف",$I$8:$I$5007,"&lt;&gt;مرفوض"))</f>
        <v/>
      </c>
      <c r="P1864" s="25">
        <f>IF(A1864&lt;&gt;"عهدة","",N(F1864)-O1864)</f>
        <v/>
      </c>
      <c r="Q1864" s="26">
        <f>IF(A1864="","",IF(A1864="عهدة",IF(N(F1864)=0,"⚠ أدخل قيمة العهدة",IF(P1864&lt;0,"⛔ عجز / زيادة مصروفات "&amp;TEXT(-P1864,"#,##0"),IF(COUNTIFS($B$8:$B$5007,B1864,$A$8:$A$5007,"مصروف",$I$8:$I$5007,"&lt;&gt;مرفوض",$K$8:$K$5007,"&lt;&gt;نعم")&gt;0,"⚠ "&amp;COUNTIFS($B$8:$B$5007,B1864,$A$8:$A$5007,"مصروف",$I$8:$I$5007,"&lt;&gt;مرفوض",$K$8:$K$5007,"&lt;&gt;نعم")&amp;" مصروف غير مسوى",IF(L1864="تمت التسوية",IF(P1864=0,"✔ متوازنة وتمت التسوية","✔ تمت التسوية – متبقي "&amp;TEXT(P1864,"#,##0")),IF(P1864&gt;0,"متبقي "&amp;TEXT(P1864,"#,##0"),"✔ متوازنة"))))),IF(R1864=0,"⚠ أضف سطر عهدة أولًا",IF(OR(C1864="",N(G1864)=0),"⚠ أكمل التاريخ والقيمة",IF(S1864="","⚠ التاريخ خارج السنة المالية",IF(H1864="","⚠ اختر بند الموازنة",IF(I1864="مرفوض","✖ مرفوض من المدير",IF(I1864&lt;&gt;"موافق","⏳ بانتظار موافقة المدير",IF(K1864&lt;&gt;"نعم","⚠ غير مسوى مع الحسابات","✔ معتمد ومسوى")))))))))</f>
        <v/>
      </c>
      <c r="R1864">
        <f>N(R1863)+IF(A1864="عهدة",1,0)</f>
        <v/>
      </c>
      <c r="S1864">
        <f>IF(C1864="","",IF(AND(C1864&gt;=DATE(2026,9,1),C1864&lt;=DATE(2027,8,31)),(YEAR(C1864)-2026)*12+MONTH(C1864)-8,""))</f>
        <v/>
      </c>
      <c r="T1864">
        <f>IF(AND(A1864="مصروف",R1864&gt;0,I1864="موافق",S1864&lt;&gt;"",H1864&lt;&gt;""),N(G1864),0)</f>
        <v/>
      </c>
    </row>
    <row r="1865">
      <c r="A1865" s="19" t="n"/>
      <c r="B1865" s="20">
        <f>IF(A1865="","",IF(R1865=0,"⚠ أضف سطر عهدة أولًا","DMT-"&amp;TEXT(R1865,"000")))</f>
        <v/>
      </c>
      <c r="C1865" s="21" t="n"/>
      <c r="D1865" s="20">
        <f>IF(C1865="","",IF(S1865="","خارج السنة المالية",INDEX(القوائم!$D$2:$D$13,S1865)))</f>
        <v/>
      </c>
      <c r="E1865" s="22" t="n"/>
      <c r="F1865" s="23" t="n"/>
      <c r="G1865" s="23" t="n"/>
      <c r="H1865" s="22" t="n"/>
      <c r="I1865" s="19" t="n"/>
      <c r="J1865" s="21" t="n"/>
      <c r="K1865" s="19" t="n"/>
      <c r="L1865" s="19" t="n"/>
      <c r="M1865" s="21" t="n"/>
      <c r="N1865" s="22" t="n"/>
      <c r="O1865" s="24">
        <f>IF(A1865&lt;&gt;"عهدة","",SUMIFS($G$8:$G$5007,$B$8:$B$5007,B1865,$A$8:$A$5007,"مصروف",$I$8:$I$5007,"&lt;&gt;مرفوض"))</f>
        <v/>
      </c>
      <c r="P1865" s="25">
        <f>IF(A1865&lt;&gt;"عهدة","",N(F1865)-O1865)</f>
        <v/>
      </c>
      <c r="Q1865" s="26">
        <f>IF(A1865="","",IF(A1865="عهدة",IF(N(F1865)=0,"⚠ أدخل قيمة العهدة",IF(P1865&lt;0,"⛔ عجز / زيادة مصروفات "&amp;TEXT(-P1865,"#,##0"),IF(COUNTIFS($B$8:$B$5007,B1865,$A$8:$A$5007,"مصروف",$I$8:$I$5007,"&lt;&gt;مرفوض",$K$8:$K$5007,"&lt;&gt;نعم")&gt;0,"⚠ "&amp;COUNTIFS($B$8:$B$5007,B1865,$A$8:$A$5007,"مصروف",$I$8:$I$5007,"&lt;&gt;مرفوض",$K$8:$K$5007,"&lt;&gt;نعم")&amp;" مصروف غير مسوى",IF(L1865="تمت التسوية",IF(P1865=0,"✔ متوازنة وتمت التسوية","✔ تمت التسوية – متبقي "&amp;TEXT(P1865,"#,##0")),IF(P1865&gt;0,"متبقي "&amp;TEXT(P1865,"#,##0"),"✔ متوازنة"))))),IF(R1865=0,"⚠ أضف سطر عهدة أولًا",IF(OR(C1865="",N(G1865)=0),"⚠ أكمل التاريخ والقيمة",IF(S1865="","⚠ التاريخ خارج السنة المالية",IF(H1865="","⚠ اختر بند الموازنة",IF(I1865="مرفوض","✖ مرفوض من المدير",IF(I1865&lt;&gt;"موافق","⏳ بانتظار موافقة المدير",IF(K1865&lt;&gt;"نعم","⚠ غير مسوى مع الحسابات","✔ معتمد ومسوى")))))))))</f>
        <v/>
      </c>
      <c r="R1865">
        <f>N(R1864)+IF(A1865="عهدة",1,0)</f>
        <v/>
      </c>
      <c r="S1865">
        <f>IF(C1865="","",IF(AND(C1865&gt;=DATE(2026,9,1),C1865&lt;=DATE(2027,8,31)),(YEAR(C1865)-2026)*12+MONTH(C1865)-8,""))</f>
        <v/>
      </c>
      <c r="T1865">
        <f>IF(AND(A1865="مصروف",R1865&gt;0,I1865="موافق",S1865&lt;&gt;"",H1865&lt;&gt;""),N(G1865),0)</f>
        <v/>
      </c>
    </row>
    <row r="1866">
      <c r="A1866" s="19" t="n"/>
      <c r="B1866" s="20">
        <f>IF(A1866="","",IF(R1866=0,"⚠ أضف سطر عهدة أولًا","DMT-"&amp;TEXT(R1866,"000")))</f>
        <v/>
      </c>
      <c r="C1866" s="21" t="n"/>
      <c r="D1866" s="20">
        <f>IF(C1866="","",IF(S1866="","خارج السنة المالية",INDEX(القوائم!$D$2:$D$13,S1866)))</f>
        <v/>
      </c>
      <c r="E1866" s="22" t="n"/>
      <c r="F1866" s="23" t="n"/>
      <c r="G1866" s="23" t="n"/>
      <c r="H1866" s="22" t="n"/>
      <c r="I1866" s="19" t="n"/>
      <c r="J1866" s="21" t="n"/>
      <c r="K1866" s="19" t="n"/>
      <c r="L1866" s="19" t="n"/>
      <c r="M1866" s="21" t="n"/>
      <c r="N1866" s="22" t="n"/>
      <c r="O1866" s="24">
        <f>IF(A1866&lt;&gt;"عهدة","",SUMIFS($G$8:$G$5007,$B$8:$B$5007,B1866,$A$8:$A$5007,"مصروف",$I$8:$I$5007,"&lt;&gt;مرفوض"))</f>
        <v/>
      </c>
      <c r="P1866" s="25">
        <f>IF(A1866&lt;&gt;"عهدة","",N(F1866)-O1866)</f>
        <v/>
      </c>
      <c r="Q1866" s="26">
        <f>IF(A1866="","",IF(A1866="عهدة",IF(N(F1866)=0,"⚠ أدخل قيمة العهدة",IF(P1866&lt;0,"⛔ عجز / زيادة مصروفات "&amp;TEXT(-P1866,"#,##0"),IF(COUNTIFS($B$8:$B$5007,B1866,$A$8:$A$5007,"مصروف",$I$8:$I$5007,"&lt;&gt;مرفوض",$K$8:$K$5007,"&lt;&gt;نعم")&gt;0,"⚠ "&amp;COUNTIFS($B$8:$B$5007,B1866,$A$8:$A$5007,"مصروف",$I$8:$I$5007,"&lt;&gt;مرفوض",$K$8:$K$5007,"&lt;&gt;نعم")&amp;" مصروف غير مسوى",IF(L1866="تمت التسوية",IF(P1866=0,"✔ متوازنة وتمت التسوية","✔ تمت التسوية – متبقي "&amp;TEXT(P1866,"#,##0")),IF(P1866&gt;0,"متبقي "&amp;TEXT(P1866,"#,##0"),"✔ متوازنة"))))),IF(R1866=0,"⚠ أضف سطر عهدة أولًا",IF(OR(C1866="",N(G1866)=0),"⚠ أكمل التاريخ والقيمة",IF(S1866="","⚠ التاريخ خارج السنة المالية",IF(H1866="","⚠ اختر بند الموازنة",IF(I1866="مرفوض","✖ مرفوض من المدير",IF(I1866&lt;&gt;"موافق","⏳ بانتظار موافقة المدير",IF(K1866&lt;&gt;"نعم","⚠ غير مسوى مع الحسابات","✔ معتمد ومسوى")))))))))</f>
        <v/>
      </c>
      <c r="R1866">
        <f>N(R1865)+IF(A1866="عهدة",1,0)</f>
        <v/>
      </c>
      <c r="S1866">
        <f>IF(C1866="","",IF(AND(C1866&gt;=DATE(2026,9,1),C1866&lt;=DATE(2027,8,31)),(YEAR(C1866)-2026)*12+MONTH(C1866)-8,""))</f>
        <v/>
      </c>
      <c r="T1866">
        <f>IF(AND(A1866="مصروف",R1866&gt;0,I1866="موافق",S1866&lt;&gt;"",H1866&lt;&gt;""),N(G1866),0)</f>
        <v/>
      </c>
    </row>
    <row r="1867">
      <c r="A1867" s="19" t="n"/>
      <c r="B1867" s="20">
        <f>IF(A1867="","",IF(R1867=0,"⚠ أضف سطر عهدة أولًا","DMT-"&amp;TEXT(R1867,"000")))</f>
        <v/>
      </c>
      <c r="C1867" s="21" t="n"/>
      <c r="D1867" s="20">
        <f>IF(C1867="","",IF(S1867="","خارج السنة المالية",INDEX(القوائم!$D$2:$D$13,S1867)))</f>
        <v/>
      </c>
      <c r="E1867" s="22" t="n"/>
      <c r="F1867" s="23" t="n"/>
      <c r="G1867" s="23" t="n"/>
      <c r="H1867" s="22" t="n"/>
      <c r="I1867" s="19" t="n"/>
      <c r="J1867" s="21" t="n"/>
      <c r="K1867" s="19" t="n"/>
      <c r="L1867" s="19" t="n"/>
      <c r="M1867" s="21" t="n"/>
      <c r="N1867" s="22" t="n"/>
      <c r="O1867" s="24">
        <f>IF(A1867&lt;&gt;"عهدة","",SUMIFS($G$8:$G$5007,$B$8:$B$5007,B1867,$A$8:$A$5007,"مصروف",$I$8:$I$5007,"&lt;&gt;مرفوض"))</f>
        <v/>
      </c>
      <c r="P1867" s="25">
        <f>IF(A1867&lt;&gt;"عهدة","",N(F1867)-O1867)</f>
        <v/>
      </c>
      <c r="Q1867" s="26">
        <f>IF(A1867="","",IF(A1867="عهدة",IF(N(F1867)=0,"⚠ أدخل قيمة العهدة",IF(P1867&lt;0,"⛔ عجز / زيادة مصروفات "&amp;TEXT(-P1867,"#,##0"),IF(COUNTIFS($B$8:$B$5007,B1867,$A$8:$A$5007,"مصروف",$I$8:$I$5007,"&lt;&gt;مرفوض",$K$8:$K$5007,"&lt;&gt;نعم")&gt;0,"⚠ "&amp;COUNTIFS($B$8:$B$5007,B1867,$A$8:$A$5007,"مصروف",$I$8:$I$5007,"&lt;&gt;مرفوض",$K$8:$K$5007,"&lt;&gt;نعم")&amp;" مصروف غير مسوى",IF(L1867="تمت التسوية",IF(P1867=0,"✔ متوازنة وتمت التسوية","✔ تمت التسوية – متبقي "&amp;TEXT(P1867,"#,##0")),IF(P1867&gt;0,"متبقي "&amp;TEXT(P1867,"#,##0"),"✔ متوازنة"))))),IF(R1867=0,"⚠ أضف سطر عهدة أولًا",IF(OR(C1867="",N(G1867)=0),"⚠ أكمل التاريخ والقيمة",IF(S1867="","⚠ التاريخ خارج السنة المالية",IF(H1867="","⚠ اختر بند الموازنة",IF(I1867="مرفوض","✖ مرفوض من المدير",IF(I1867&lt;&gt;"موافق","⏳ بانتظار موافقة المدير",IF(K1867&lt;&gt;"نعم","⚠ غير مسوى مع الحسابات","✔ معتمد ومسوى")))))))))</f>
        <v/>
      </c>
      <c r="R1867">
        <f>N(R1866)+IF(A1867="عهدة",1,0)</f>
        <v/>
      </c>
      <c r="S1867">
        <f>IF(C1867="","",IF(AND(C1867&gt;=DATE(2026,9,1),C1867&lt;=DATE(2027,8,31)),(YEAR(C1867)-2026)*12+MONTH(C1867)-8,""))</f>
        <v/>
      </c>
      <c r="T1867">
        <f>IF(AND(A1867="مصروف",R1867&gt;0,I1867="موافق",S1867&lt;&gt;"",H1867&lt;&gt;""),N(G1867),0)</f>
        <v/>
      </c>
    </row>
    <row r="1868">
      <c r="A1868" s="19" t="n"/>
      <c r="B1868" s="20">
        <f>IF(A1868="","",IF(R1868=0,"⚠ أضف سطر عهدة أولًا","DMT-"&amp;TEXT(R1868,"000")))</f>
        <v/>
      </c>
      <c r="C1868" s="21" t="n"/>
      <c r="D1868" s="20">
        <f>IF(C1868="","",IF(S1868="","خارج السنة المالية",INDEX(القوائم!$D$2:$D$13,S1868)))</f>
        <v/>
      </c>
      <c r="E1868" s="22" t="n"/>
      <c r="F1868" s="23" t="n"/>
      <c r="G1868" s="23" t="n"/>
      <c r="H1868" s="22" t="n"/>
      <c r="I1868" s="19" t="n"/>
      <c r="J1868" s="21" t="n"/>
      <c r="K1868" s="19" t="n"/>
      <c r="L1868" s="19" t="n"/>
      <c r="M1868" s="21" t="n"/>
      <c r="N1868" s="22" t="n"/>
      <c r="O1868" s="24">
        <f>IF(A1868&lt;&gt;"عهدة","",SUMIFS($G$8:$G$5007,$B$8:$B$5007,B1868,$A$8:$A$5007,"مصروف",$I$8:$I$5007,"&lt;&gt;مرفوض"))</f>
        <v/>
      </c>
      <c r="P1868" s="25">
        <f>IF(A1868&lt;&gt;"عهدة","",N(F1868)-O1868)</f>
        <v/>
      </c>
      <c r="Q1868" s="26">
        <f>IF(A1868="","",IF(A1868="عهدة",IF(N(F1868)=0,"⚠ أدخل قيمة العهدة",IF(P1868&lt;0,"⛔ عجز / زيادة مصروفات "&amp;TEXT(-P1868,"#,##0"),IF(COUNTIFS($B$8:$B$5007,B1868,$A$8:$A$5007,"مصروف",$I$8:$I$5007,"&lt;&gt;مرفوض",$K$8:$K$5007,"&lt;&gt;نعم")&gt;0,"⚠ "&amp;COUNTIFS($B$8:$B$5007,B1868,$A$8:$A$5007,"مصروف",$I$8:$I$5007,"&lt;&gt;مرفوض",$K$8:$K$5007,"&lt;&gt;نعم")&amp;" مصروف غير مسوى",IF(L1868="تمت التسوية",IF(P1868=0,"✔ متوازنة وتمت التسوية","✔ تمت التسوية – متبقي "&amp;TEXT(P1868,"#,##0")),IF(P1868&gt;0,"متبقي "&amp;TEXT(P1868,"#,##0"),"✔ متوازنة"))))),IF(R1868=0,"⚠ أضف سطر عهدة أولًا",IF(OR(C1868="",N(G1868)=0),"⚠ أكمل التاريخ والقيمة",IF(S1868="","⚠ التاريخ خارج السنة المالية",IF(H1868="","⚠ اختر بند الموازنة",IF(I1868="مرفوض","✖ مرفوض من المدير",IF(I1868&lt;&gt;"موافق","⏳ بانتظار موافقة المدير",IF(K1868&lt;&gt;"نعم","⚠ غير مسوى مع الحسابات","✔ معتمد ومسوى")))))))))</f>
        <v/>
      </c>
      <c r="R1868">
        <f>N(R1867)+IF(A1868="عهدة",1,0)</f>
        <v/>
      </c>
      <c r="S1868">
        <f>IF(C1868="","",IF(AND(C1868&gt;=DATE(2026,9,1),C1868&lt;=DATE(2027,8,31)),(YEAR(C1868)-2026)*12+MONTH(C1868)-8,""))</f>
        <v/>
      </c>
      <c r="T1868">
        <f>IF(AND(A1868="مصروف",R1868&gt;0,I1868="موافق",S1868&lt;&gt;"",H1868&lt;&gt;""),N(G1868),0)</f>
        <v/>
      </c>
    </row>
    <row r="1869">
      <c r="A1869" s="19" t="n"/>
      <c r="B1869" s="20">
        <f>IF(A1869="","",IF(R1869=0,"⚠ أضف سطر عهدة أولًا","DMT-"&amp;TEXT(R1869,"000")))</f>
        <v/>
      </c>
      <c r="C1869" s="21" t="n"/>
      <c r="D1869" s="20">
        <f>IF(C1869="","",IF(S1869="","خارج السنة المالية",INDEX(القوائم!$D$2:$D$13,S1869)))</f>
        <v/>
      </c>
      <c r="E1869" s="22" t="n"/>
      <c r="F1869" s="23" t="n"/>
      <c r="G1869" s="23" t="n"/>
      <c r="H1869" s="22" t="n"/>
      <c r="I1869" s="19" t="n"/>
      <c r="J1869" s="21" t="n"/>
      <c r="K1869" s="19" t="n"/>
      <c r="L1869" s="19" t="n"/>
      <c r="M1869" s="21" t="n"/>
      <c r="N1869" s="22" t="n"/>
      <c r="O1869" s="24">
        <f>IF(A1869&lt;&gt;"عهدة","",SUMIFS($G$8:$G$5007,$B$8:$B$5007,B1869,$A$8:$A$5007,"مصروف",$I$8:$I$5007,"&lt;&gt;مرفوض"))</f>
        <v/>
      </c>
      <c r="P1869" s="25">
        <f>IF(A1869&lt;&gt;"عهدة","",N(F1869)-O1869)</f>
        <v/>
      </c>
      <c r="Q1869" s="26">
        <f>IF(A1869="","",IF(A1869="عهدة",IF(N(F1869)=0,"⚠ أدخل قيمة العهدة",IF(P1869&lt;0,"⛔ عجز / زيادة مصروفات "&amp;TEXT(-P1869,"#,##0"),IF(COUNTIFS($B$8:$B$5007,B1869,$A$8:$A$5007,"مصروف",$I$8:$I$5007,"&lt;&gt;مرفوض",$K$8:$K$5007,"&lt;&gt;نعم")&gt;0,"⚠ "&amp;COUNTIFS($B$8:$B$5007,B1869,$A$8:$A$5007,"مصروف",$I$8:$I$5007,"&lt;&gt;مرفوض",$K$8:$K$5007,"&lt;&gt;نعم")&amp;" مصروف غير مسوى",IF(L1869="تمت التسوية",IF(P1869=0,"✔ متوازنة وتمت التسوية","✔ تمت التسوية – متبقي "&amp;TEXT(P1869,"#,##0")),IF(P1869&gt;0,"متبقي "&amp;TEXT(P1869,"#,##0"),"✔ متوازنة"))))),IF(R1869=0,"⚠ أضف سطر عهدة أولًا",IF(OR(C1869="",N(G1869)=0),"⚠ أكمل التاريخ والقيمة",IF(S1869="","⚠ التاريخ خارج السنة المالية",IF(H1869="","⚠ اختر بند الموازنة",IF(I1869="مرفوض","✖ مرفوض من المدير",IF(I1869&lt;&gt;"موافق","⏳ بانتظار موافقة المدير",IF(K1869&lt;&gt;"نعم","⚠ غير مسوى مع الحسابات","✔ معتمد ومسوى")))))))))</f>
        <v/>
      </c>
      <c r="R1869">
        <f>N(R1868)+IF(A1869="عهدة",1,0)</f>
        <v/>
      </c>
      <c r="S1869">
        <f>IF(C1869="","",IF(AND(C1869&gt;=DATE(2026,9,1),C1869&lt;=DATE(2027,8,31)),(YEAR(C1869)-2026)*12+MONTH(C1869)-8,""))</f>
        <v/>
      </c>
      <c r="T1869">
        <f>IF(AND(A1869="مصروف",R1869&gt;0,I1869="موافق",S1869&lt;&gt;"",H1869&lt;&gt;""),N(G1869),0)</f>
        <v/>
      </c>
    </row>
    <row r="1870">
      <c r="A1870" s="19" t="n"/>
      <c r="B1870" s="20">
        <f>IF(A1870="","",IF(R1870=0,"⚠ أضف سطر عهدة أولًا","DMT-"&amp;TEXT(R1870,"000")))</f>
        <v/>
      </c>
      <c r="C1870" s="21" t="n"/>
      <c r="D1870" s="20">
        <f>IF(C1870="","",IF(S1870="","خارج السنة المالية",INDEX(القوائم!$D$2:$D$13,S1870)))</f>
        <v/>
      </c>
      <c r="E1870" s="22" t="n"/>
      <c r="F1870" s="23" t="n"/>
      <c r="G1870" s="23" t="n"/>
      <c r="H1870" s="22" t="n"/>
      <c r="I1870" s="19" t="n"/>
      <c r="J1870" s="21" t="n"/>
      <c r="K1870" s="19" t="n"/>
      <c r="L1870" s="19" t="n"/>
      <c r="M1870" s="21" t="n"/>
      <c r="N1870" s="22" t="n"/>
      <c r="O1870" s="24">
        <f>IF(A1870&lt;&gt;"عهدة","",SUMIFS($G$8:$G$5007,$B$8:$B$5007,B1870,$A$8:$A$5007,"مصروف",$I$8:$I$5007,"&lt;&gt;مرفوض"))</f>
        <v/>
      </c>
      <c r="P1870" s="25">
        <f>IF(A1870&lt;&gt;"عهدة","",N(F1870)-O1870)</f>
        <v/>
      </c>
      <c r="Q1870" s="26">
        <f>IF(A1870="","",IF(A1870="عهدة",IF(N(F1870)=0,"⚠ أدخل قيمة العهدة",IF(P1870&lt;0,"⛔ عجز / زيادة مصروفات "&amp;TEXT(-P1870,"#,##0"),IF(COUNTIFS($B$8:$B$5007,B1870,$A$8:$A$5007,"مصروف",$I$8:$I$5007,"&lt;&gt;مرفوض",$K$8:$K$5007,"&lt;&gt;نعم")&gt;0,"⚠ "&amp;COUNTIFS($B$8:$B$5007,B1870,$A$8:$A$5007,"مصروف",$I$8:$I$5007,"&lt;&gt;مرفوض",$K$8:$K$5007,"&lt;&gt;نعم")&amp;" مصروف غير مسوى",IF(L1870="تمت التسوية",IF(P1870=0,"✔ متوازنة وتمت التسوية","✔ تمت التسوية – متبقي "&amp;TEXT(P1870,"#,##0")),IF(P1870&gt;0,"متبقي "&amp;TEXT(P1870,"#,##0"),"✔ متوازنة"))))),IF(R1870=0,"⚠ أضف سطر عهدة أولًا",IF(OR(C1870="",N(G1870)=0),"⚠ أكمل التاريخ والقيمة",IF(S1870="","⚠ التاريخ خارج السنة المالية",IF(H1870="","⚠ اختر بند الموازنة",IF(I1870="مرفوض","✖ مرفوض من المدير",IF(I1870&lt;&gt;"موافق","⏳ بانتظار موافقة المدير",IF(K1870&lt;&gt;"نعم","⚠ غير مسوى مع الحسابات","✔ معتمد ومسوى")))))))))</f>
        <v/>
      </c>
      <c r="R1870">
        <f>N(R1869)+IF(A1870="عهدة",1,0)</f>
        <v/>
      </c>
      <c r="S1870">
        <f>IF(C1870="","",IF(AND(C1870&gt;=DATE(2026,9,1),C1870&lt;=DATE(2027,8,31)),(YEAR(C1870)-2026)*12+MONTH(C1870)-8,""))</f>
        <v/>
      </c>
      <c r="T1870">
        <f>IF(AND(A1870="مصروف",R1870&gt;0,I1870="موافق",S1870&lt;&gt;"",H1870&lt;&gt;""),N(G1870),0)</f>
        <v/>
      </c>
    </row>
    <row r="1871">
      <c r="A1871" s="19" t="n"/>
      <c r="B1871" s="20">
        <f>IF(A1871="","",IF(R1871=0,"⚠ أضف سطر عهدة أولًا","DMT-"&amp;TEXT(R1871,"000")))</f>
        <v/>
      </c>
      <c r="C1871" s="21" t="n"/>
      <c r="D1871" s="20">
        <f>IF(C1871="","",IF(S1871="","خارج السنة المالية",INDEX(القوائم!$D$2:$D$13,S1871)))</f>
        <v/>
      </c>
      <c r="E1871" s="22" t="n"/>
      <c r="F1871" s="23" t="n"/>
      <c r="G1871" s="23" t="n"/>
      <c r="H1871" s="22" t="n"/>
      <c r="I1871" s="19" t="n"/>
      <c r="J1871" s="21" t="n"/>
      <c r="K1871" s="19" t="n"/>
      <c r="L1871" s="19" t="n"/>
      <c r="M1871" s="21" t="n"/>
      <c r="N1871" s="22" t="n"/>
      <c r="O1871" s="24">
        <f>IF(A1871&lt;&gt;"عهدة","",SUMIFS($G$8:$G$5007,$B$8:$B$5007,B1871,$A$8:$A$5007,"مصروف",$I$8:$I$5007,"&lt;&gt;مرفوض"))</f>
        <v/>
      </c>
      <c r="P1871" s="25">
        <f>IF(A1871&lt;&gt;"عهدة","",N(F1871)-O1871)</f>
        <v/>
      </c>
      <c r="Q1871" s="26">
        <f>IF(A1871="","",IF(A1871="عهدة",IF(N(F1871)=0,"⚠ أدخل قيمة العهدة",IF(P1871&lt;0,"⛔ عجز / زيادة مصروفات "&amp;TEXT(-P1871,"#,##0"),IF(COUNTIFS($B$8:$B$5007,B1871,$A$8:$A$5007,"مصروف",$I$8:$I$5007,"&lt;&gt;مرفوض",$K$8:$K$5007,"&lt;&gt;نعم")&gt;0,"⚠ "&amp;COUNTIFS($B$8:$B$5007,B1871,$A$8:$A$5007,"مصروف",$I$8:$I$5007,"&lt;&gt;مرفوض",$K$8:$K$5007,"&lt;&gt;نعم")&amp;" مصروف غير مسوى",IF(L1871="تمت التسوية",IF(P1871=0,"✔ متوازنة وتمت التسوية","✔ تمت التسوية – متبقي "&amp;TEXT(P1871,"#,##0")),IF(P1871&gt;0,"متبقي "&amp;TEXT(P1871,"#,##0"),"✔ متوازنة"))))),IF(R1871=0,"⚠ أضف سطر عهدة أولًا",IF(OR(C1871="",N(G1871)=0),"⚠ أكمل التاريخ والقيمة",IF(S1871="","⚠ التاريخ خارج السنة المالية",IF(H1871="","⚠ اختر بند الموازنة",IF(I1871="مرفوض","✖ مرفوض من المدير",IF(I1871&lt;&gt;"موافق","⏳ بانتظار موافقة المدير",IF(K1871&lt;&gt;"نعم","⚠ غير مسوى مع الحسابات","✔ معتمد ومسوى")))))))))</f>
        <v/>
      </c>
      <c r="R1871">
        <f>N(R1870)+IF(A1871="عهدة",1,0)</f>
        <v/>
      </c>
      <c r="S1871">
        <f>IF(C1871="","",IF(AND(C1871&gt;=DATE(2026,9,1),C1871&lt;=DATE(2027,8,31)),(YEAR(C1871)-2026)*12+MONTH(C1871)-8,""))</f>
        <v/>
      </c>
      <c r="T1871">
        <f>IF(AND(A1871="مصروف",R1871&gt;0,I1871="موافق",S1871&lt;&gt;"",H1871&lt;&gt;""),N(G1871),0)</f>
        <v/>
      </c>
    </row>
    <row r="1872">
      <c r="A1872" s="19" t="n"/>
      <c r="B1872" s="20">
        <f>IF(A1872="","",IF(R1872=0,"⚠ أضف سطر عهدة أولًا","DMT-"&amp;TEXT(R1872,"000")))</f>
        <v/>
      </c>
      <c r="C1872" s="21" t="n"/>
      <c r="D1872" s="20">
        <f>IF(C1872="","",IF(S1872="","خارج السنة المالية",INDEX(القوائم!$D$2:$D$13,S1872)))</f>
        <v/>
      </c>
      <c r="E1872" s="22" t="n"/>
      <c r="F1872" s="23" t="n"/>
      <c r="G1872" s="23" t="n"/>
      <c r="H1872" s="22" t="n"/>
      <c r="I1872" s="19" t="n"/>
      <c r="J1872" s="21" t="n"/>
      <c r="K1872" s="19" t="n"/>
      <c r="L1872" s="19" t="n"/>
      <c r="M1872" s="21" t="n"/>
      <c r="N1872" s="22" t="n"/>
      <c r="O1872" s="24">
        <f>IF(A1872&lt;&gt;"عهدة","",SUMIFS($G$8:$G$5007,$B$8:$B$5007,B1872,$A$8:$A$5007,"مصروف",$I$8:$I$5007,"&lt;&gt;مرفوض"))</f>
        <v/>
      </c>
      <c r="P1872" s="25">
        <f>IF(A1872&lt;&gt;"عهدة","",N(F1872)-O1872)</f>
        <v/>
      </c>
      <c r="Q1872" s="26">
        <f>IF(A1872="","",IF(A1872="عهدة",IF(N(F1872)=0,"⚠ أدخل قيمة العهدة",IF(P1872&lt;0,"⛔ عجز / زيادة مصروفات "&amp;TEXT(-P1872,"#,##0"),IF(COUNTIFS($B$8:$B$5007,B1872,$A$8:$A$5007,"مصروف",$I$8:$I$5007,"&lt;&gt;مرفوض",$K$8:$K$5007,"&lt;&gt;نعم")&gt;0,"⚠ "&amp;COUNTIFS($B$8:$B$5007,B1872,$A$8:$A$5007,"مصروف",$I$8:$I$5007,"&lt;&gt;مرفوض",$K$8:$K$5007,"&lt;&gt;نعم")&amp;" مصروف غير مسوى",IF(L1872="تمت التسوية",IF(P1872=0,"✔ متوازنة وتمت التسوية","✔ تمت التسوية – متبقي "&amp;TEXT(P1872,"#,##0")),IF(P1872&gt;0,"متبقي "&amp;TEXT(P1872,"#,##0"),"✔ متوازنة"))))),IF(R1872=0,"⚠ أضف سطر عهدة أولًا",IF(OR(C1872="",N(G1872)=0),"⚠ أكمل التاريخ والقيمة",IF(S1872="","⚠ التاريخ خارج السنة المالية",IF(H1872="","⚠ اختر بند الموازنة",IF(I1872="مرفوض","✖ مرفوض من المدير",IF(I1872&lt;&gt;"موافق","⏳ بانتظار موافقة المدير",IF(K1872&lt;&gt;"نعم","⚠ غير مسوى مع الحسابات","✔ معتمد ومسوى")))))))))</f>
        <v/>
      </c>
      <c r="R1872">
        <f>N(R1871)+IF(A1872="عهدة",1,0)</f>
        <v/>
      </c>
      <c r="S1872">
        <f>IF(C1872="","",IF(AND(C1872&gt;=DATE(2026,9,1),C1872&lt;=DATE(2027,8,31)),(YEAR(C1872)-2026)*12+MONTH(C1872)-8,""))</f>
        <v/>
      </c>
      <c r="T1872">
        <f>IF(AND(A1872="مصروف",R1872&gt;0,I1872="موافق",S1872&lt;&gt;"",H1872&lt;&gt;""),N(G1872),0)</f>
        <v/>
      </c>
    </row>
    <row r="1873">
      <c r="A1873" s="19" t="n"/>
      <c r="B1873" s="20">
        <f>IF(A1873="","",IF(R1873=0,"⚠ أضف سطر عهدة أولًا","DMT-"&amp;TEXT(R1873,"000")))</f>
        <v/>
      </c>
      <c r="C1873" s="21" t="n"/>
      <c r="D1873" s="20">
        <f>IF(C1873="","",IF(S1873="","خارج السنة المالية",INDEX(القوائم!$D$2:$D$13,S1873)))</f>
        <v/>
      </c>
      <c r="E1873" s="22" t="n"/>
      <c r="F1873" s="23" t="n"/>
      <c r="G1873" s="23" t="n"/>
      <c r="H1873" s="22" t="n"/>
      <c r="I1873" s="19" t="n"/>
      <c r="J1873" s="21" t="n"/>
      <c r="K1873" s="19" t="n"/>
      <c r="L1873" s="19" t="n"/>
      <c r="M1873" s="21" t="n"/>
      <c r="N1873" s="22" t="n"/>
      <c r="O1873" s="24">
        <f>IF(A1873&lt;&gt;"عهدة","",SUMIFS($G$8:$G$5007,$B$8:$B$5007,B1873,$A$8:$A$5007,"مصروف",$I$8:$I$5007,"&lt;&gt;مرفوض"))</f>
        <v/>
      </c>
      <c r="P1873" s="25">
        <f>IF(A1873&lt;&gt;"عهدة","",N(F1873)-O1873)</f>
        <v/>
      </c>
      <c r="Q1873" s="26">
        <f>IF(A1873="","",IF(A1873="عهدة",IF(N(F1873)=0,"⚠ أدخل قيمة العهدة",IF(P1873&lt;0,"⛔ عجز / زيادة مصروفات "&amp;TEXT(-P1873,"#,##0"),IF(COUNTIFS($B$8:$B$5007,B1873,$A$8:$A$5007,"مصروف",$I$8:$I$5007,"&lt;&gt;مرفوض",$K$8:$K$5007,"&lt;&gt;نعم")&gt;0,"⚠ "&amp;COUNTIFS($B$8:$B$5007,B1873,$A$8:$A$5007,"مصروف",$I$8:$I$5007,"&lt;&gt;مرفوض",$K$8:$K$5007,"&lt;&gt;نعم")&amp;" مصروف غير مسوى",IF(L1873="تمت التسوية",IF(P1873=0,"✔ متوازنة وتمت التسوية","✔ تمت التسوية – متبقي "&amp;TEXT(P1873,"#,##0")),IF(P1873&gt;0,"متبقي "&amp;TEXT(P1873,"#,##0"),"✔ متوازنة"))))),IF(R1873=0,"⚠ أضف سطر عهدة أولًا",IF(OR(C1873="",N(G1873)=0),"⚠ أكمل التاريخ والقيمة",IF(S1873="","⚠ التاريخ خارج السنة المالية",IF(H1873="","⚠ اختر بند الموازنة",IF(I1873="مرفوض","✖ مرفوض من المدير",IF(I1873&lt;&gt;"موافق","⏳ بانتظار موافقة المدير",IF(K1873&lt;&gt;"نعم","⚠ غير مسوى مع الحسابات","✔ معتمد ومسوى")))))))))</f>
        <v/>
      </c>
      <c r="R1873">
        <f>N(R1872)+IF(A1873="عهدة",1,0)</f>
        <v/>
      </c>
      <c r="S1873">
        <f>IF(C1873="","",IF(AND(C1873&gt;=DATE(2026,9,1),C1873&lt;=DATE(2027,8,31)),(YEAR(C1873)-2026)*12+MONTH(C1873)-8,""))</f>
        <v/>
      </c>
      <c r="T1873">
        <f>IF(AND(A1873="مصروف",R1873&gt;0,I1873="موافق",S1873&lt;&gt;"",H1873&lt;&gt;""),N(G1873),0)</f>
        <v/>
      </c>
    </row>
    <row r="1874">
      <c r="A1874" s="19" t="n"/>
      <c r="B1874" s="20">
        <f>IF(A1874="","",IF(R1874=0,"⚠ أضف سطر عهدة أولًا","DMT-"&amp;TEXT(R1874,"000")))</f>
        <v/>
      </c>
      <c r="C1874" s="21" t="n"/>
      <c r="D1874" s="20">
        <f>IF(C1874="","",IF(S1874="","خارج السنة المالية",INDEX(القوائم!$D$2:$D$13,S1874)))</f>
        <v/>
      </c>
      <c r="E1874" s="22" t="n"/>
      <c r="F1874" s="23" t="n"/>
      <c r="G1874" s="23" t="n"/>
      <c r="H1874" s="22" t="n"/>
      <c r="I1874" s="19" t="n"/>
      <c r="J1874" s="21" t="n"/>
      <c r="K1874" s="19" t="n"/>
      <c r="L1874" s="19" t="n"/>
      <c r="M1874" s="21" t="n"/>
      <c r="N1874" s="22" t="n"/>
      <c r="O1874" s="24">
        <f>IF(A1874&lt;&gt;"عهدة","",SUMIFS($G$8:$G$5007,$B$8:$B$5007,B1874,$A$8:$A$5007,"مصروف",$I$8:$I$5007,"&lt;&gt;مرفوض"))</f>
        <v/>
      </c>
      <c r="P1874" s="25">
        <f>IF(A1874&lt;&gt;"عهدة","",N(F1874)-O1874)</f>
        <v/>
      </c>
      <c r="Q1874" s="26">
        <f>IF(A1874="","",IF(A1874="عهدة",IF(N(F1874)=0,"⚠ أدخل قيمة العهدة",IF(P1874&lt;0,"⛔ عجز / زيادة مصروفات "&amp;TEXT(-P1874,"#,##0"),IF(COUNTIFS($B$8:$B$5007,B1874,$A$8:$A$5007,"مصروف",$I$8:$I$5007,"&lt;&gt;مرفوض",$K$8:$K$5007,"&lt;&gt;نعم")&gt;0,"⚠ "&amp;COUNTIFS($B$8:$B$5007,B1874,$A$8:$A$5007,"مصروف",$I$8:$I$5007,"&lt;&gt;مرفوض",$K$8:$K$5007,"&lt;&gt;نعم")&amp;" مصروف غير مسوى",IF(L1874="تمت التسوية",IF(P1874=0,"✔ متوازنة وتمت التسوية","✔ تمت التسوية – متبقي "&amp;TEXT(P1874,"#,##0")),IF(P1874&gt;0,"متبقي "&amp;TEXT(P1874,"#,##0"),"✔ متوازنة"))))),IF(R1874=0,"⚠ أضف سطر عهدة أولًا",IF(OR(C1874="",N(G1874)=0),"⚠ أكمل التاريخ والقيمة",IF(S1874="","⚠ التاريخ خارج السنة المالية",IF(H1874="","⚠ اختر بند الموازنة",IF(I1874="مرفوض","✖ مرفوض من المدير",IF(I1874&lt;&gt;"موافق","⏳ بانتظار موافقة المدير",IF(K1874&lt;&gt;"نعم","⚠ غير مسوى مع الحسابات","✔ معتمد ومسوى")))))))))</f>
        <v/>
      </c>
      <c r="R1874">
        <f>N(R1873)+IF(A1874="عهدة",1,0)</f>
        <v/>
      </c>
      <c r="S1874">
        <f>IF(C1874="","",IF(AND(C1874&gt;=DATE(2026,9,1),C1874&lt;=DATE(2027,8,31)),(YEAR(C1874)-2026)*12+MONTH(C1874)-8,""))</f>
        <v/>
      </c>
      <c r="T1874">
        <f>IF(AND(A1874="مصروف",R1874&gt;0,I1874="موافق",S1874&lt;&gt;"",H1874&lt;&gt;""),N(G1874),0)</f>
        <v/>
      </c>
    </row>
    <row r="1875">
      <c r="A1875" s="19" t="n"/>
      <c r="B1875" s="20">
        <f>IF(A1875="","",IF(R1875=0,"⚠ أضف سطر عهدة أولًا","DMT-"&amp;TEXT(R1875,"000")))</f>
        <v/>
      </c>
      <c r="C1875" s="21" t="n"/>
      <c r="D1875" s="20">
        <f>IF(C1875="","",IF(S1875="","خارج السنة المالية",INDEX(القوائم!$D$2:$D$13,S1875)))</f>
        <v/>
      </c>
      <c r="E1875" s="22" t="n"/>
      <c r="F1875" s="23" t="n"/>
      <c r="G1875" s="23" t="n"/>
      <c r="H1875" s="22" t="n"/>
      <c r="I1875" s="19" t="n"/>
      <c r="J1875" s="21" t="n"/>
      <c r="K1875" s="19" t="n"/>
      <c r="L1875" s="19" t="n"/>
      <c r="M1875" s="21" t="n"/>
      <c r="N1875" s="22" t="n"/>
      <c r="O1875" s="24">
        <f>IF(A1875&lt;&gt;"عهدة","",SUMIFS($G$8:$G$5007,$B$8:$B$5007,B1875,$A$8:$A$5007,"مصروف",$I$8:$I$5007,"&lt;&gt;مرفوض"))</f>
        <v/>
      </c>
      <c r="P1875" s="25">
        <f>IF(A1875&lt;&gt;"عهدة","",N(F1875)-O1875)</f>
        <v/>
      </c>
      <c r="Q1875" s="26">
        <f>IF(A1875="","",IF(A1875="عهدة",IF(N(F1875)=0,"⚠ أدخل قيمة العهدة",IF(P1875&lt;0,"⛔ عجز / زيادة مصروفات "&amp;TEXT(-P1875,"#,##0"),IF(COUNTIFS($B$8:$B$5007,B1875,$A$8:$A$5007,"مصروف",$I$8:$I$5007,"&lt;&gt;مرفوض",$K$8:$K$5007,"&lt;&gt;نعم")&gt;0,"⚠ "&amp;COUNTIFS($B$8:$B$5007,B1875,$A$8:$A$5007,"مصروف",$I$8:$I$5007,"&lt;&gt;مرفوض",$K$8:$K$5007,"&lt;&gt;نعم")&amp;" مصروف غير مسوى",IF(L1875="تمت التسوية",IF(P1875=0,"✔ متوازنة وتمت التسوية","✔ تمت التسوية – متبقي "&amp;TEXT(P1875,"#,##0")),IF(P1875&gt;0,"متبقي "&amp;TEXT(P1875,"#,##0"),"✔ متوازنة"))))),IF(R1875=0,"⚠ أضف سطر عهدة أولًا",IF(OR(C1875="",N(G1875)=0),"⚠ أكمل التاريخ والقيمة",IF(S1875="","⚠ التاريخ خارج السنة المالية",IF(H1875="","⚠ اختر بند الموازنة",IF(I1875="مرفوض","✖ مرفوض من المدير",IF(I1875&lt;&gt;"موافق","⏳ بانتظار موافقة المدير",IF(K1875&lt;&gt;"نعم","⚠ غير مسوى مع الحسابات","✔ معتمد ومسوى")))))))))</f>
        <v/>
      </c>
      <c r="R1875">
        <f>N(R1874)+IF(A1875="عهدة",1,0)</f>
        <v/>
      </c>
      <c r="S1875">
        <f>IF(C1875="","",IF(AND(C1875&gt;=DATE(2026,9,1),C1875&lt;=DATE(2027,8,31)),(YEAR(C1875)-2026)*12+MONTH(C1875)-8,""))</f>
        <v/>
      </c>
      <c r="T1875">
        <f>IF(AND(A1875="مصروف",R1875&gt;0,I1875="موافق",S1875&lt;&gt;"",H1875&lt;&gt;""),N(G1875),0)</f>
        <v/>
      </c>
    </row>
    <row r="1876">
      <c r="A1876" s="19" t="n"/>
      <c r="B1876" s="20">
        <f>IF(A1876="","",IF(R1876=0,"⚠ أضف سطر عهدة أولًا","DMT-"&amp;TEXT(R1876,"000")))</f>
        <v/>
      </c>
      <c r="C1876" s="21" t="n"/>
      <c r="D1876" s="20">
        <f>IF(C1876="","",IF(S1876="","خارج السنة المالية",INDEX(القوائم!$D$2:$D$13,S1876)))</f>
        <v/>
      </c>
      <c r="E1876" s="22" t="n"/>
      <c r="F1876" s="23" t="n"/>
      <c r="G1876" s="23" t="n"/>
      <c r="H1876" s="22" t="n"/>
      <c r="I1876" s="19" t="n"/>
      <c r="J1876" s="21" t="n"/>
      <c r="K1876" s="19" t="n"/>
      <c r="L1876" s="19" t="n"/>
      <c r="M1876" s="21" t="n"/>
      <c r="N1876" s="22" t="n"/>
      <c r="O1876" s="24">
        <f>IF(A1876&lt;&gt;"عهدة","",SUMIFS($G$8:$G$5007,$B$8:$B$5007,B1876,$A$8:$A$5007,"مصروف",$I$8:$I$5007,"&lt;&gt;مرفوض"))</f>
        <v/>
      </c>
      <c r="P1876" s="25">
        <f>IF(A1876&lt;&gt;"عهدة","",N(F1876)-O1876)</f>
        <v/>
      </c>
      <c r="Q1876" s="26">
        <f>IF(A1876="","",IF(A1876="عهدة",IF(N(F1876)=0,"⚠ أدخل قيمة العهدة",IF(P1876&lt;0,"⛔ عجز / زيادة مصروفات "&amp;TEXT(-P1876,"#,##0"),IF(COUNTIFS($B$8:$B$5007,B1876,$A$8:$A$5007,"مصروف",$I$8:$I$5007,"&lt;&gt;مرفوض",$K$8:$K$5007,"&lt;&gt;نعم")&gt;0,"⚠ "&amp;COUNTIFS($B$8:$B$5007,B1876,$A$8:$A$5007,"مصروف",$I$8:$I$5007,"&lt;&gt;مرفوض",$K$8:$K$5007,"&lt;&gt;نعم")&amp;" مصروف غير مسوى",IF(L1876="تمت التسوية",IF(P1876=0,"✔ متوازنة وتمت التسوية","✔ تمت التسوية – متبقي "&amp;TEXT(P1876,"#,##0")),IF(P1876&gt;0,"متبقي "&amp;TEXT(P1876,"#,##0"),"✔ متوازنة"))))),IF(R1876=0,"⚠ أضف سطر عهدة أولًا",IF(OR(C1876="",N(G1876)=0),"⚠ أكمل التاريخ والقيمة",IF(S1876="","⚠ التاريخ خارج السنة المالية",IF(H1876="","⚠ اختر بند الموازنة",IF(I1876="مرفوض","✖ مرفوض من المدير",IF(I1876&lt;&gt;"موافق","⏳ بانتظار موافقة المدير",IF(K1876&lt;&gt;"نعم","⚠ غير مسوى مع الحسابات","✔ معتمد ومسوى")))))))))</f>
        <v/>
      </c>
      <c r="R1876">
        <f>N(R1875)+IF(A1876="عهدة",1,0)</f>
        <v/>
      </c>
      <c r="S1876">
        <f>IF(C1876="","",IF(AND(C1876&gt;=DATE(2026,9,1),C1876&lt;=DATE(2027,8,31)),(YEAR(C1876)-2026)*12+MONTH(C1876)-8,""))</f>
        <v/>
      </c>
      <c r="T1876">
        <f>IF(AND(A1876="مصروف",R1876&gt;0,I1876="موافق",S1876&lt;&gt;"",H1876&lt;&gt;""),N(G1876),0)</f>
        <v/>
      </c>
    </row>
    <row r="1877">
      <c r="A1877" s="19" t="n"/>
      <c r="B1877" s="20">
        <f>IF(A1877="","",IF(R1877=0,"⚠ أضف سطر عهدة أولًا","DMT-"&amp;TEXT(R1877,"000")))</f>
        <v/>
      </c>
      <c r="C1877" s="21" t="n"/>
      <c r="D1877" s="20">
        <f>IF(C1877="","",IF(S1877="","خارج السنة المالية",INDEX(القوائم!$D$2:$D$13,S1877)))</f>
        <v/>
      </c>
      <c r="E1877" s="22" t="n"/>
      <c r="F1877" s="23" t="n"/>
      <c r="G1877" s="23" t="n"/>
      <c r="H1877" s="22" t="n"/>
      <c r="I1877" s="19" t="n"/>
      <c r="J1877" s="21" t="n"/>
      <c r="K1877" s="19" t="n"/>
      <c r="L1877" s="19" t="n"/>
      <c r="M1877" s="21" t="n"/>
      <c r="N1877" s="22" t="n"/>
      <c r="O1877" s="24">
        <f>IF(A1877&lt;&gt;"عهدة","",SUMIFS($G$8:$G$5007,$B$8:$B$5007,B1877,$A$8:$A$5007,"مصروف",$I$8:$I$5007,"&lt;&gt;مرفوض"))</f>
        <v/>
      </c>
      <c r="P1877" s="25">
        <f>IF(A1877&lt;&gt;"عهدة","",N(F1877)-O1877)</f>
        <v/>
      </c>
      <c r="Q1877" s="26">
        <f>IF(A1877="","",IF(A1877="عهدة",IF(N(F1877)=0,"⚠ أدخل قيمة العهدة",IF(P1877&lt;0,"⛔ عجز / زيادة مصروفات "&amp;TEXT(-P1877,"#,##0"),IF(COUNTIFS($B$8:$B$5007,B1877,$A$8:$A$5007,"مصروف",$I$8:$I$5007,"&lt;&gt;مرفوض",$K$8:$K$5007,"&lt;&gt;نعم")&gt;0,"⚠ "&amp;COUNTIFS($B$8:$B$5007,B1877,$A$8:$A$5007,"مصروف",$I$8:$I$5007,"&lt;&gt;مرفوض",$K$8:$K$5007,"&lt;&gt;نعم")&amp;" مصروف غير مسوى",IF(L1877="تمت التسوية",IF(P1877=0,"✔ متوازنة وتمت التسوية","✔ تمت التسوية – متبقي "&amp;TEXT(P1877,"#,##0")),IF(P1877&gt;0,"متبقي "&amp;TEXT(P1877,"#,##0"),"✔ متوازنة"))))),IF(R1877=0,"⚠ أضف سطر عهدة أولًا",IF(OR(C1877="",N(G1877)=0),"⚠ أكمل التاريخ والقيمة",IF(S1877="","⚠ التاريخ خارج السنة المالية",IF(H1877="","⚠ اختر بند الموازنة",IF(I1877="مرفوض","✖ مرفوض من المدير",IF(I1877&lt;&gt;"موافق","⏳ بانتظار موافقة المدير",IF(K1877&lt;&gt;"نعم","⚠ غير مسوى مع الحسابات","✔ معتمد ومسوى")))))))))</f>
        <v/>
      </c>
      <c r="R1877">
        <f>N(R1876)+IF(A1877="عهدة",1,0)</f>
        <v/>
      </c>
      <c r="S1877">
        <f>IF(C1877="","",IF(AND(C1877&gt;=DATE(2026,9,1),C1877&lt;=DATE(2027,8,31)),(YEAR(C1877)-2026)*12+MONTH(C1877)-8,""))</f>
        <v/>
      </c>
      <c r="T1877">
        <f>IF(AND(A1877="مصروف",R1877&gt;0,I1877="موافق",S1877&lt;&gt;"",H1877&lt;&gt;""),N(G1877),0)</f>
        <v/>
      </c>
    </row>
    <row r="1878">
      <c r="A1878" s="19" t="n"/>
      <c r="B1878" s="20">
        <f>IF(A1878="","",IF(R1878=0,"⚠ أضف سطر عهدة أولًا","DMT-"&amp;TEXT(R1878,"000")))</f>
        <v/>
      </c>
      <c r="C1878" s="21" t="n"/>
      <c r="D1878" s="20">
        <f>IF(C1878="","",IF(S1878="","خارج السنة المالية",INDEX(القوائم!$D$2:$D$13,S1878)))</f>
        <v/>
      </c>
      <c r="E1878" s="22" t="n"/>
      <c r="F1878" s="23" t="n"/>
      <c r="G1878" s="23" t="n"/>
      <c r="H1878" s="22" t="n"/>
      <c r="I1878" s="19" t="n"/>
      <c r="J1878" s="21" t="n"/>
      <c r="K1878" s="19" t="n"/>
      <c r="L1878" s="19" t="n"/>
      <c r="M1878" s="21" t="n"/>
      <c r="N1878" s="22" t="n"/>
      <c r="O1878" s="24">
        <f>IF(A1878&lt;&gt;"عهدة","",SUMIFS($G$8:$G$5007,$B$8:$B$5007,B1878,$A$8:$A$5007,"مصروف",$I$8:$I$5007,"&lt;&gt;مرفوض"))</f>
        <v/>
      </c>
      <c r="P1878" s="25">
        <f>IF(A1878&lt;&gt;"عهدة","",N(F1878)-O1878)</f>
        <v/>
      </c>
      <c r="Q1878" s="26">
        <f>IF(A1878="","",IF(A1878="عهدة",IF(N(F1878)=0,"⚠ أدخل قيمة العهدة",IF(P1878&lt;0,"⛔ عجز / زيادة مصروفات "&amp;TEXT(-P1878,"#,##0"),IF(COUNTIFS($B$8:$B$5007,B1878,$A$8:$A$5007,"مصروف",$I$8:$I$5007,"&lt;&gt;مرفوض",$K$8:$K$5007,"&lt;&gt;نعم")&gt;0,"⚠ "&amp;COUNTIFS($B$8:$B$5007,B1878,$A$8:$A$5007,"مصروف",$I$8:$I$5007,"&lt;&gt;مرفوض",$K$8:$K$5007,"&lt;&gt;نعم")&amp;" مصروف غير مسوى",IF(L1878="تمت التسوية",IF(P1878=0,"✔ متوازنة وتمت التسوية","✔ تمت التسوية – متبقي "&amp;TEXT(P1878,"#,##0")),IF(P1878&gt;0,"متبقي "&amp;TEXT(P1878,"#,##0"),"✔ متوازنة"))))),IF(R1878=0,"⚠ أضف سطر عهدة أولًا",IF(OR(C1878="",N(G1878)=0),"⚠ أكمل التاريخ والقيمة",IF(S1878="","⚠ التاريخ خارج السنة المالية",IF(H1878="","⚠ اختر بند الموازنة",IF(I1878="مرفوض","✖ مرفوض من المدير",IF(I1878&lt;&gt;"موافق","⏳ بانتظار موافقة المدير",IF(K1878&lt;&gt;"نعم","⚠ غير مسوى مع الحسابات","✔ معتمد ومسوى")))))))))</f>
        <v/>
      </c>
      <c r="R1878">
        <f>N(R1877)+IF(A1878="عهدة",1,0)</f>
        <v/>
      </c>
      <c r="S1878">
        <f>IF(C1878="","",IF(AND(C1878&gt;=DATE(2026,9,1),C1878&lt;=DATE(2027,8,31)),(YEAR(C1878)-2026)*12+MONTH(C1878)-8,""))</f>
        <v/>
      </c>
      <c r="T1878">
        <f>IF(AND(A1878="مصروف",R1878&gt;0,I1878="موافق",S1878&lt;&gt;"",H1878&lt;&gt;""),N(G1878),0)</f>
        <v/>
      </c>
    </row>
    <row r="1879">
      <c r="A1879" s="19" t="n"/>
      <c r="B1879" s="20">
        <f>IF(A1879="","",IF(R1879=0,"⚠ أضف سطر عهدة أولًا","DMT-"&amp;TEXT(R1879,"000")))</f>
        <v/>
      </c>
      <c r="C1879" s="21" t="n"/>
      <c r="D1879" s="20">
        <f>IF(C1879="","",IF(S1879="","خارج السنة المالية",INDEX(القوائم!$D$2:$D$13,S1879)))</f>
        <v/>
      </c>
      <c r="E1879" s="22" t="n"/>
      <c r="F1879" s="23" t="n"/>
      <c r="G1879" s="23" t="n"/>
      <c r="H1879" s="22" t="n"/>
      <c r="I1879" s="19" t="n"/>
      <c r="J1879" s="21" t="n"/>
      <c r="K1879" s="19" t="n"/>
      <c r="L1879" s="19" t="n"/>
      <c r="M1879" s="21" t="n"/>
      <c r="N1879" s="22" t="n"/>
      <c r="O1879" s="24">
        <f>IF(A1879&lt;&gt;"عهدة","",SUMIFS($G$8:$G$5007,$B$8:$B$5007,B1879,$A$8:$A$5007,"مصروف",$I$8:$I$5007,"&lt;&gt;مرفوض"))</f>
        <v/>
      </c>
      <c r="P1879" s="25">
        <f>IF(A1879&lt;&gt;"عهدة","",N(F1879)-O1879)</f>
        <v/>
      </c>
      <c r="Q1879" s="26">
        <f>IF(A1879="","",IF(A1879="عهدة",IF(N(F1879)=0,"⚠ أدخل قيمة العهدة",IF(P1879&lt;0,"⛔ عجز / زيادة مصروفات "&amp;TEXT(-P1879,"#,##0"),IF(COUNTIFS($B$8:$B$5007,B1879,$A$8:$A$5007,"مصروف",$I$8:$I$5007,"&lt;&gt;مرفوض",$K$8:$K$5007,"&lt;&gt;نعم")&gt;0,"⚠ "&amp;COUNTIFS($B$8:$B$5007,B1879,$A$8:$A$5007,"مصروف",$I$8:$I$5007,"&lt;&gt;مرفوض",$K$8:$K$5007,"&lt;&gt;نعم")&amp;" مصروف غير مسوى",IF(L1879="تمت التسوية",IF(P1879=0,"✔ متوازنة وتمت التسوية","✔ تمت التسوية – متبقي "&amp;TEXT(P1879,"#,##0")),IF(P1879&gt;0,"متبقي "&amp;TEXT(P1879,"#,##0"),"✔ متوازنة"))))),IF(R1879=0,"⚠ أضف سطر عهدة أولًا",IF(OR(C1879="",N(G1879)=0),"⚠ أكمل التاريخ والقيمة",IF(S1879="","⚠ التاريخ خارج السنة المالية",IF(H1879="","⚠ اختر بند الموازنة",IF(I1879="مرفوض","✖ مرفوض من المدير",IF(I1879&lt;&gt;"موافق","⏳ بانتظار موافقة المدير",IF(K1879&lt;&gt;"نعم","⚠ غير مسوى مع الحسابات","✔ معتمد ومسوى")))))))))</f>
        <v/>
      </c>
      <c r="R1879">
        <f>N(R1878)+IF(A1879="عهدة",1,0)</f>
        <v/>
      </c>
      <c r="S1879">
        <f>IF(C1879="","",IF(AND(C1879&gt;=DATE(2026,9,1),C1879&lt;=DATE(2027,8,31)),(YEAR(C1879)-2026)*12+MONTH(C1879)-8,""))</f>
        <v/>
      </c>
      <c r="T1879">
        <f>IF(AND(A1879="مصروف",R1879&gt;0,I1879="موافق",S1879&lt;&gt;"",H1879&lt;&gt;""),N(G1879),0)</f>
        <v/>
      </c>
    </row>
    <row r="1880">
      <c r="A1880" s="19" t="n"/>
      <c r="B1880" s="20">
        <f>IF(A1880="","",IF(R1880=0,"⚠ أضف سطر عهدة أولًا","DMT-"&amp;TEXT(R1880,"000")))</f>
        <v/>
      </c>
      <c r="C1880" s="21" t="n"/>
      <c r="D1880" s="20">
        <f>IF(C1880="","",IF(S1880="","خارج السنة المالية",INDEX(القوائم!$D$2:$D$13,S1880)))</f>
        <v/>
      </c>
      <c r="E1880" s="22" t="n"/>
      <c r="F1880" s="23" t="n"/>
      <c r="G1880" s="23" t="n"/>
      <c r="H1880" s="22" t="n"/>
      <c r="I1880" s="19" t="n"/>
      <c r="J1880" s="21" t="n"/>
      <c r="K1880" s="19" t="n"/>
      <c r="L1880" s="19" t="n"/>
      <c r="M1880" s="21" t="n"/>
      <c r="N1880" s="22" t="n"/>
      <c r="O1880" s="24">
        <f>IF(A1880&lt;&gt;"عهدة","",SUMIFS($G$8:$G$5007,$B$8:$B$5007,B1880,$A$8:$A$5007,"مصروف",$I$8:$I$5007,"&lt;&gt;مرفوض"))</f>
        <v/>
      </c>
      <c r="P1880" s="25">
        <f>IF(A1880&lt;&gt;"عهدة","",N(F1880)-O1880)</f>
        <v/>
      </c>
      <c r="Q1880" s="26">
        <f>IF(A1880="","",IF(A1880="عهدة",IF(N(F1880)=0,"⚠ أدخل قيمة العهدة",IF(P1880&lt;0,"⛔ عجز / زيادة مصروفات "&amp;TEXT(-P1880,"#,##0"),IF(COUNTIFS($B$8:$B$5007,B1880,$A$8:$A$5007,"مصروف",$I$8:$I$5007,"&lt;&gt;مرفوض",$K$8:$K$5007,"&lt;&gt;نعم")&gt;0,"⚠ "&amp;COUNTIFS($B$8:$B$5007,B1880,$A$8:$A$5007,"مصروف",$I$8:$I$5007,"&lt;&gt;مرفوض",$K$8:$K$5007,"&lt;&gt;نعم")&amp;" مصروف غير مسوى",IF(L1880="تمت التسوية",IF(P1880=0,"✔ متوازنة وتمت التسوية","✔ تمت التسوية – متبقي "&amp;TEXT(P1880,"#,##0")),IF(P1880&gt;0,"متبقي "&amp;TEXT(P1880,"#,##0"),"✔ متوازنة"))))),IF(R1880=0,"⚠ أضف سطر عهدة أولًا",IF(OR(C1880="",N(G1880)=0),"⚠ أكمل التاريخ والقيمة",IF(S1880="","⚠ التاريخ خارج السنة المالية",IF(H1880="","⚠ اختر بند الموازنة",IF(I1880="مرفوض","✖ مرفوض من المدير",IF(I1880&lt;&gt;"موافق","⏳ بانتظار موافقة المدير",IF(K1880&lt;&gt;"نعم","⚠ غير مسوى مع الحسابات","✔ معتمد ومسوى")))))))))</f>
        <v/>
      </c>
      <c r="R1880">
        <f>N(R1879)+IF(A1880="عهدة",1,0)</f>
        <v/>
      </c>
      <c r="S1880">
        <f>IF(C1880="","",IF(AND(C1880&gt;=DATE(2026,9,1),C1880&lt;=DATE(2027,8,31)),(YEAR(C1880)-2026)*12+MONTH(C1880)-8,""))</f>
        <v/>
      </c>
      <c r="T1880">
        <f>IF(AND(A1880="مصروف",R1880&gt;0,I1880="موافق",S1880&lt;&gt;"",H1880&lt;&gt;""),N(G1880),0)</f>
        <v/>
      </c>
    </row>
    <row r="1881">
      <c r="A1881" s="19" t="n"/>
      <c r="B1881" s="20">
        <f>IF(A1881="","",IF(R1881=0,"⚠ أضف سطر عهدة أولًا","DMT-"&amp;TEXT(R1881,"000")))</f>
        <v/>
      </c>
      <c r="C1881" s="21" t="n"/>
      <c r="D1881" s="20">
        <f>IF(C1881="","",IF(S1881="","خارج السنة المالية",INDEX(القوائم!$D$2:$D$13,S1881)))</f>
        <v/>
      </c>
      <c r="E1881" s="22" t="n"/>
      <c r="F1881" s="23" t="n"/>
      <c r="G1881" s="23" t="n"/>
      <c r="H1881" s="22" t="n"/>
      <c r="I1881" s="19" t="n"/>
      <c r="J1881" s="21" t="n"/>
      <c r="K1881" s="19" t="n"/>
      <c r="L1881" s="19" t="n"/>
      <c r="M1881" s="21" t="n"/>
      <c r="N1881" s="22" t="n"/>
      <c r="O1881" s="24">
        <f>IF(A1881&lt;&gt;"عهدة","",SUMIFS($G$8:$G$5007,$B$8:$B$5007,B1881,$A$8:$A$5007,"مصروف",$I$8:$I$5007,"&lt;&gt;مرفوض"))</f>
        <v/>
      </c>
      <c r="P1881" s="25">
        <f>IF(A1881&lt;&gt;"عهدة","",N(F1881)-O1881)</f>
        <v/>
      </c>
      <c r="Q1881" s="26">
        <f>IF(A1881="","",IF(A1881="عهدة",IF(N(F1881)=0,"⚠ أدخل قيمة العهدة",IF(P1881&lt;0,"⛔ عجز / زيادة مصروفات "&amp;TEXT(-P1881,"#,##0"),IF(COUNTIFS($B$8:$B$5007,B1881,$A$8:$A$5007,"مصروف",$I$8:$I$5007,"&lt;&gt;مرفوض",$K$8:$K$5007,"&lt;&gt;نعم")&gt;0,"⚠ "&amp;COUNTIFS($B$8:$B$5007,B1881,$A$8:$A$5007,"مصروف",$I$8:$I$5007,"&lt;&gt;مرفوض",$K$8:$K$5007,"&lt;&gt;نعم")&amp;" مصروف غير مسوى",IF(L1881="تمت التسوية",IF(P1881=0,"✔ متوازنة وتمت التسوية","✔ تمت التسوية – متبقي "&amp;TEXT(P1881,"#,##0")),IF(P1881&gt;0,"متبقي "&amp;TEXT(P1881,"#,##0"),"✔ متوازنة"))))),IF(R1881=0,"⚠ أضف سطر عهدة أولًا",IF(OR(C1881="",N(G1881)=0),"⚠ أكمل التاريخ والقيمة",IF(S1881="","⚠ التاريخ خارج السنة المالية",IF(H1881="","⚠ اختر بند الموازنة",IF(I1881="مرفوض","✖ مرفوض من المدير",IF(I1881&lt;&gt;"موافق","⏳ بانتظار موافقة المدير",IF(K1881&lt;&gt;"نعم","⚠ غير مسوى مع الحسابات","✔ معتمد ومسوى")))))))))</f>
        <v/>
      </c>
      <c r="R1881">
        <f>N(R1880)+IF(A1881="عهدة",1,0)</f>
        <v/>
      </c>
      <c r="S1881">
        <f>IF(C1881="","",IF(AND(C1881&gt;=DATE(2026,9,1),C1881&lt;=DATE(2027,8,31)),(YEAR(C1881)-2026)*12+MONTH(C1881)-8,""))</f>
        <v/>
      </c>
      <c r="T1881">
        <f>IF(AND(A1881="مصروف",R1881&gt;0,I1881="موافق",S1881&lt;&gt;"",H1881&lt;&gt;""),N(G1881),0)</f>
        <v/>
      </c>
    </row>
    <row r="1882">
      <c r="A1882" s="19" t="n"/>
      <c r="B1882" s="20">
        <f>IF(A1882="","",IF(R1882=0,"⚠ أضف سطر عهدة أولًا","DMT-"&amp;TEXT(R1882,"000")))</f>
        <v/>
      </c>
      <c r="C1882" s="21" t="n"/>
      <c r="D1882" s="20">
        <f>IF(C1882="","",IF(S1882="","خارج السنة المالية",INDEX(القوائم!$D$2:$D$13,S1882)))</f>
        <v/>
      </c>
      <c r="E1882" s="22" t="n"/>
      <c r="F1882" s="23" t="n"/>
      <c r="G1882" s="23" t="n"/>
      <c r="H1882" s="22" t="n"/>
      <c r="I1882" s="19" t="n"/>
      <c r="J1882" s="21" t="n"/>
      <c r="K1882" s="19" t="n"/>
      <c r="L1882" s="19" t="n"/>
      <c r="M1882" s="21" t="n"/>
      <c r="N1882" s="22" t="n"/>
      <c r="O1882" s="24">
        <f>IF(A1882&lt;&gt;"عهدة","",SUMIFS($G$8:$G$5007,$B$8:$B$5007,B1882,$A$8:$A$5007,"مصروف",$I$8:$I$5007,"&lt;&gt;مرفوض"))</f>
        <v/>
      </c>
      <c r="P1882" s="25">
        <f>IF(A1882&lt;&gt;"عهدة","",N(F1882)-O1882)</f>
        <v/>
      </c>
      <c r="Q1882" s="26">
        <f>IF(A1882="","",IF(A1882="عهدة",IF(N(F1882)=0,"⚠ أدخل قيمة العهدة",IF(P1882&lt;0,"⛔ عجز / زيادة مصروفات "&amp;TEXT(-P1882,"#,##0"),IF(COUNTIFS($B$8:$B$5007,B1882,$A$8:$A$5007,"مصروف",$I$8:$I$5007,"&lt;&gt;مرفوض",$K$8:$K$5007,"&lt;&gt;نعم")&gt;0,"⚠ "&amp;COUNTIFS($B$8:$B$5007,B1882,$A$8:$A$5007,"مصروف",$I$8:$I$5007,"&lt;&gt;مرفوض",$K$8:$K$5007,"&lt;&gt;نعم")&amp;" مصروف غير مسوى",IF(L1882="تمت التسوية",IF(P1882=0,"✔ متوازنة وتمت التسوية","✔ تمت التسوية – متبقي "&amp;TEXT(P1882,"#,##0")),IF(P1882&gt;0,"متبقي "&amp;TEXT(P1882,"#,##0"),"✔ متوازنة"))))),IF(R1882=0,"⚠ أضف سطر عهدة أولًا",IF(OR(C1882="",N(G1882)=0),"⚠ أكمل التاريخ والقيمة",IF(S1882="","⚠ التاريخ خارج السنة المالية",IF(H1882="","⚠ اختر بند الموازنة",IF(I1882="مرفوض","✖ مرفوض من المدير",IF(I1882&lt;&gt;"موافق","⏳ بانتظار موافقة المدير",IF(K1882&lt;&gt;"نعم","⚠ غير مسوى مع الحسابات","✔ معتمد ومسوى")))))))))</f>
        <v/>
      </c>
      <c r="R1882">
        <f>N(R1881)+IF(A1882="عهدة",1,0)</f>
        <v/>
      </c>
      <c r="S1882">
        <f>IF(C1882="","",IF(AND(C1882&gt;=DATE(2026,9,1),C1882&lt;=DATE(2027,8,31)),(YEAR(C1882)-2026)*12+MONTH(C1882)-8,""))</f>
        <v/>
      </c>
      <c r="T1882">
        <f>IF(AND(A1882="مصروف",R1882&gt;0,I1882="موافق",S1882&lt;&gt;"",H1882&lt;&gt;""),N(G1882),0)</f>
        <v/>
      </c>
    </row>
    <row r="1883">
      <c r="A1883" s="19" t="n"/>
      <c r="B1883" s="20">
        <f>IF(A1883="","",IF(R1883=0,"⚠ أضف سطر عهدة أولًا","DMT-"&amp;TEXT(R1883,"000")))</f>
        <v/>
      </c>
      <c r="C1883" s="21" t="n"/>
      <c r="D1883" s="20">
        <f>IF(C1883="","",IF(S1883="","خارج السنة المالية",INDEX(القوائم!$D$2:$D$13,S1883)))</f>
        <v/>
      </c>
      <c r="E1883" s="22" t="n"/>
      <c r="F1883" s="23" t="n"/>
      <c r="G1883" s="23" t="n"/>
      <c r="H1883" s="22" t="n"/>
      <c r="I1883" s="19" t="n"/>
      <c r="J1883" s="21" t="n"/>
      <c r="K1883" s="19" t="n"/>
      <c r="L1883" s="19" t="n"/>
      <c r="M1883" s="21" t="n"/>
      <c r="N1883" s="22" t="n"/>
      <c r="O1883" s="24">
        <f>IF(A1883&lt;&gt;"عهدة","",SUMIFS($G$8:$G$5007,$B$8:$B$5007,B1883,$A$8:$A$5007,"مصروف",$I$8:$I$5007,"&lt;&gt;مرفوض"))</f>
        <v/>
      </c>
      <c r="P1883" s="25">
        <f>IF(A1883&lt;&gt;"عهدة","",N(F1883)-O1883)</f>
        <v/>
      </c>
      <c r="Q1883" s="26">
        <f>IF(A1883="","",IF(A1883="عهدة",IF(N(F1883)=0,"⚠ أدخل قيمة العهدة",IF(P1883&lt;0,"⛔ عجز / زيادة مصروفات "&amp;TEXT(-P1883,"#,##0"),IF(COUNTIFS($B$8:$B$5007,B1883,$A$8:$A$5007,"مصروف",$I$8:$I$5007,"&lt;&gt;مرفوض",$K$8:$K$5007,"&lt;&gt;نعم")&gt;0,"⚠ "&amp;COUNTIFS($B$8:$B$5007,B1883,$A$8:$A$5007,"مصروف",$I$8:$I$5007,"&lt;&gt;مرفوض",$K$8:$K$5007,"&lt;&gt;نعم")&amp;" مصروف غير مسوى",IF(L1883="تمت التسوية",IF(P1883=0,"✔ متوازنة وتمت التسوية","✔ تمت التسوية – متبقي "&amp;TEXT(P1883,"#,##0")),IF(P1883&gt;0,"متبقي "&amp;TEXT(P1883,"#,##0"),"✔ متوازنة"))))),IF(R1883=0,"⚠ أضف سطر عهدة أولًا",IF(OR(C1883="",N(G1883)=0),"⚠ أكمل التاريخ والقيمة",IF(S1883="","⚠ التاريخ خارج السنة المالية",IF(H1883="","⚠ اختر بند الموازنة",IF(I1883="مرفوض","✖ مرفوض من المدير",IF(I1883&lt;&gt;"موافق","⏳ بانتظار موافقة المدير",IF(K1883&lt;&gt;"نعم","⚠ غير مسوى مع الحسابات","✔ معتمد ومسوى")))))))))</f>
        <v/>
      </c>
      <c r="R1883">
        <f>N(R1882)+IF(A1883="عهدة",1,0)</f>
        <v/>
      </c>
      <c r="S1883">
        <f>IF(C1883="","",IF(AND(C1883&gt;=DATE(2026,9,1),C1883&lt;=DATE(2027,8,31)),(YEAR(C1883)-2026)*12+MONTH(C1883)-8,""))</f>
        <v/>
      </c>
      <c r="T1883">
        <f>IF(AND(A1883="مصروف",R1883&gt;0,I1883="موافق",S1883&lt;&gt;"",H1883&lt;&gt;""),N(G1883),0)</f>
        <v/>
      </c>
    </row>
    <row r="1884">
      <c r="A1884" s="19" t="n"/>
      <c r="B1884" s="20">
        <f>IF(A1884="","",IF(R1884=0,"⚠ أضف سطر عهدة أولًا","DMT-"&amp;TEXT(R1884,"000")))</f>
        <v/>
      </c>
      <c r="C1884" s="21" t="n"/>
      <c r="D1884" s="20">
        <f>IF(C1884="","",IF(S1884="","خارج السنة المالية",INDEX(القوائم!$D$2:$D$13,S1884)))</f>
        <v/>
      </c>
      <c r="E1884" s="22" t="n"/>
      <c r="F1884" s="23" t="n"/>
      <c r="G1884" s="23" t="n"/>
      <c r="H1884" s="22" t="n"/>
      <c r="I1884" s="19" t="n"/>
      <c r="J1884" s="21" t="n"/>
      <c r="K1884" s="19" t="n"/>
      <c r="L1884" s="19" t="n"/>
      <c r="M1884" s="21" t="n"/>
      <c r="N1884" s="22" t="n"/>
      <c r="O1884" s="24">
        <f>IF(A1884&lt;&gt;"عهدة","",SUMIFS($G$8:$G$5007,$B$8:$B$5007,B1884,$A$8:$A$5007,"مصروف",$I$8:$I$5007,"&lt;&gt;مرفوض"))</f>
        <v/>
      </c>
      <c r="P1884" s="25">
        <f>IF(A1884&lt;&gt;"عهدة","",N(F1884)-O1884)</f>
        <v/>
      </c>
      <c r="Q1884" s="26">
        <f>IF(A1884="","",IF(A1884="عهدة",IF(N(F1884)=0,"⚠ أدخل قيمة العهدة",IF(P1884&lt;0,"⛔ عجز / زيادة مصروفات "&amp;TEXT(-P1884,"#,##0"),IF(COUNTIFS($B$8:$B$5007,B1884,$A$8:$A$5007,"مصروف",$I$8:$I$5007,"&lt;&gt;مرفوض",$K$8:$K$5007,"&lt;&gt;نعم")&gt;0,"⚠ "&amp;COUNTIFS($B$8:$B$5007,B1884,$A$8:$A$5007,"مصروف",$I$8:$I$5007,"&lt;&gt;مرفوض",$K$8:$K$5007,"&lt;&gt;نعم")&amp;" مصروف غير مسوى",IF(L1884="تمت التسوية",IF(P1884=0,"✔ متوازنة وتمت التسوية","✔ تمت التسوية – متبقي "&amp;TEXT(P1884,"#,##0")),IF(P1884&gt;0,"متبقي "&amp;TEXT(P1884,"#,##0"),"✔ متوازنة"))))),IF(R1884=0,"⚠ أضف سطر عهدة أولًا",IF(OR(C1884="",N(G1884)=0),"⚠ أكمل التاريخ والقيمة",IF(S1884="","⚠ التاريخ خارج السنة المالية",IF(H1884="","⚠ اختر بند الموازنة",IF(I1884="مرفوض","✖ مرفوض من المدير",IF(I1884&lt;&gt;"موافق","⏳ بانتظار موافقة المدير",IF(K1884&lt;&gt;"نعم","⚠ غير مسوى مع الحسابات","✔ معتمد ومسوى")))))))))</f>
        <v/>
      </c>
      <c r="R1884">
        <f>N(R1883)+IF(A1884="عهدة",1,0)</f>
        <v/>
      </c>
      <c r="S1884">
        <f>IF(C1884="","",IF(AND(C1884&gt;=DATE(2026,9,1),C1884&lt;=DATE(2027,8,31)),(YEAR(C1884)-2026)*12+MONTH(C1884)-8,""))</f>
        <v/>
      </c>
      <c r="T1884">
        <f>IF(AND(A1884="مصروف",R1884&gt;0,I1884="موافق",S1884&lt;&gt;"",H1884&lt;&gt;""),N(G1884),0)</f>
        <v/>
      </c>
    </row>
    <row r="1885">
      <c r="A1885" s="19" t="n"/>
      <c r="B1885" s="20">
        <f>IF(A1885="","",IF(R1885=0,"⚠ أضف سطر عهدة أولًا","DMT-"&amp;TEXT(R1885,"000")))</f>
        <v/>
      </c>
      <c r="C1885" s="21" t="n"/>
      <c r="D1885" s="20">
        <f>IF(C1885="","",IF(S1885="","خارج السنة المالية",INDEX(القوائم!$D$2:$D$13,S1885)))</f>
        <v/>
      </c>
      <c r="E1885" s="22" t="n"/>
      <c r="F1885" s="23" t="n"/>
      <c r="G1885" s="23" t="n"/>
      <c r="H1885" s="22" t="n"/>
      <c r="I1885" s="19" t="n"/>
      <c r="J1885" s="21" t="n"/>
      <c r="K1885" s="19" t="n"/>
      <c r="L1885" s="19" t="n"/>
      <c r="M1885" s="21" t="n"/>
      <c r="N1885" s="22" t="n"/>
      <c r="O1885" s="24">
        <f>IF(A1885&lt;&gt;"عهدة","",SUMIFS($G$8:$G$5007,$B$8:$B$5007,B1885,$A$8:$A$5007,"مصروف",$I$8:$I$5007,"&lt;&gt;مرفوض"))</f>
        <v/>
      </c>
      <c r="P1885" s="25">
        <f>IF(A1885&lt;&gt;"عهدة","",N(F1885)-O1885)</f>
        <v/>
      </c>
      <c r="Q1885" s="26">
        <f>IF(A1885="","",IF(A1885="عهدة",IF(N(F1885)=0,"⚠ أدخل قيمة العهدة",IF(P1885&lt;0,"⛔ عجز / زيادة مصروفات "&amp;TEXT(-P1885,"#,##0"),IF(COUNTIFS($B$8:$B$5007,B1885,$A$8:$A$5007,"مصروف",$I$8:$I$5007,"&lt;&gt;مرفوض",$K$8:$K$5007,"&lt;&gt;نعم")&gt;0,"⚠ "&amp;COUNTIFS($B$8:$B$5007,B1885,$A$8:$A$5007,"مصروف",$I$8:$I$5007,"&lt;&gt;مرفوض",$K$8:$K$5007,"&lt;&gt;نعم")&amp;" مصروف غير مسوى",IF(L1885="تمت التسوية",IF(P1885=0,"✔ متوازنة وتمت التسوية","✔ تمت التسوية – متبقي "&amp;TEXT(P1885,"#,##0")),IF(P1885&gt;0,"متبقي "&amp;TEXT(P1885,"#,##0"),"✔ متوازنة"))))),IF(R1885=0,"⚠ أضف سطر عهدة أولًا",IF(OR(C1885="",N(G1885)=0),"⚠ أكمل التاريخ والقيمة",IF(S1885="","⚠ التاريخ خارج السنة المالية",IF(H1885="","⚠ اختر بند الموازنة",IF(I1885="مرفوض","✖ مرفوض من المدير",IF(I1885&lt;&gt;"موافق","⏳ بانتظار موافقة المدير",IF(K1885&lt;&gt;"نعم","⚠ غير مسوى مع الحسابات","✔ معتمد ومسوى")))))))))</f>
        <v/>
      </c>
      <c r="R1885">
        <f>N(R1884)+IF(A1885="عهدة",1,0)</f>
        <v/>
      </c>
      <c r="S1885">
        <f>IF(C1885="","",IF(AND(C1885&gt;=DATE(2026,9,1),C1885&lt;=DATE(2027,8,31)),(YEAR(C1885)-2026)*12+MONTH(C1885)-8,""))</f>
        <v/>
      </c>
      <c r="T1885">
        <f>IF(AND(A1885="مصروف",R1885&gt;0,I1885="موافق",S1885&lt;&gt;"",H1885&lt;&gt;""),N(G1885),0)</f>
        <v/>
      </c>
    </row>
    <row r="1886">
      <c r="A1886" s="19" t="n"/>
      <c r="B1886" s="20">
        <f>IF(A1886="","",IF(R1886=0,"⚠ أضف سطر عهدة أولًا","DMT-"&amp;TEXT(R1886,"000")))</f>
        <v/>
      </c>
      <c r="C1886" s="21" t="n"/>
      <c r="D1886" s="20">
        <f>IF(C1886="","",IF(S1886="","خارج السنة المالية",INDEX(القوائم!$D$2:$D$13,S1886)))</f>
        <v/>
      </c>
      <c r="E1886" s="22" t="n"/>
      <c r="F1886" s="23" t="n"/>
      <c r="G1886" s="23" t="n"/>
      <c r="H1886" s="22" t="n"/>
      <c r="I1886" s="19" t="n"/>
      <c r="J1886" s="21" t="n"/>
      <c r="K1886" s="19" t="n"/>
      <c r="L1886" s="19" t="n"/>
      <c r="M1886" s="21" t="n"/>
      <c r="N1886" s="22" t="n"/>
      <c r="O1886" s="24">
        <f>IF(A1886&lt;&gt;"عهدة","",SUMIFS($G$8:$G$5007,$B$8:$B$5007,B1886,$A$8:$A$5007,"مصروف",$I$8:$I$5007,"&lt;&gt;مرفوض"))</f>
        <v/>
      </c>
      <c r="P1886" s="25">
        <f>IF(A1886&lt;&gt;"عهدة","",N(F1886)-O1886)</f>
        <v/>
      </c>
      <c r="Q1886" s="26">
        <f>IF(A1886="","",IF(A1886="عهدة",IF(N(F1886)=0,"⚠ أدخل قيمة العهدة",IF(P1886&lt;0,"⛔ عجز / زيادة مصروفات "&amp;TEXT(-P1886,"#,##0"),IF(COUNTIFS($B$8:$B$5007,B1886,$A$8:$A$5007,"مصروف",$I$8:$I$5007,"&lt;&gt;مرفوض",$K$8:$K$5007,"&lt;&gt;نعم")&gt;0,"⚠ "&amp;COUNTIFS($B$8:$B$5007,B1886,$A$8:$A$5007,"مصروف",$I$8:$I$5007,"&lt;&gt;مرفوض",$K$8:$K$5007,"&lt;&gt;نعم")&amp;" مصروف غير مسوى",IF(L1886="تمت التسوية",IF(P1886=0,"✔ متوازنة وتمت التسوية","✔ تمت التسوية – متبقي "&amp;TEXT(P1886,"#,##0")),IF(P1886&gt;0,"متبقي "&amp;TEXT(P1886,"#,##0"),"✔ متوازنة"))))),IF(R1886=0,"⚠ أضف سطر عهدة أولًا",IF(OR(C1886="",N(G1886)=0),"⚠ أكمل التاريخ والقيمة",IF(S1886="","⚠ التاريخ خارج السنة المالية",IF(H1886="","⚠ اختر بند الموازنة",IF(I1886="مرفوض","✖ مرفوض من المدير",IF(I1886&lt;&gt;"موافق","⏳ بانتظار موافقة المدير",IF(K1886&lt;&gt;"نعم","⚠ غير مسوى مع الحسابات","✔ معتمد ومسوى")))))))))</f>
        <v/>
      </c>
      <c r="R1886">
        <f>N(R1885)+IF(A1886="عهدة",1,0)</f>
        <v/>
      </c>
      <c r="S1886">
        <f>IF(C1886="","",IF(AND(C1886&gt;=DATE(2026,9,1),C1886&lt;=DATE(2027,8,31)),(YEAR(C1886)-2026)*12+MONTH(C1886)-8,""))</f>
        <v/>
      </c>
      <c r="T1886">
        <f>IF(AND(A1886="مصروف",R1886&gt;0,I1886="موافق",S1886&lt;&gt;"",H1886&lt;&gt;""),N(G1886),0)</f>
        <v/>
      </c>
    </row>
    <row r="1887">
      <c r="A1887" s="19" t="n"/>
      <c r="B1887" s="20">
        <f>IF(A1887="","",IF(R1887=0,"⚠ أضف سطر عهدة أولًا","DMT-"&amp;TEXT(R1887,"000")))</f>
        <v/>
      </c>
      <c r="C1887" s="21" t="n"/>
      <c r="D1887" s="20">
        <f>IF(C1887="","",IF(S1887="","خارج السنة المالية",INDEX(القوائم!$D$2:$D$13,S1887)))</f>
        <v/>
      </c>
      <c r="E1887" s="22" t="n"/>
      <c r="F1887" s="23" t="n"/>
      <c r="G1887" s="23" t="n"/>
      <c r="H1887" s="22" t="n"/>
      <c r="I1887" s="19" t="n"/>
      <c r="J1887" s="21" t="n"/>
      <c r="K1887" s="19" t="n"/>
      <c r="L1887" s="19" t="n"/>
      <c r="M1887" s="21" t="n"/>
      <c r="N1887" s="22" t="n"/>
      <c r="O1887" s="24">
        <f>IF(A1887&lt;&gt;"عهدة","",SUMIFS($G$8:$G$5007,$B$8:$B$5007,B1887,$A$8:$A$5007,"مصروف",$I$8:$I$5007,"&lt;&gt;مرفوض"))</f>
        <v/>
      </c>
      <c r="P1887" s="25">
        <f>IF(A1887&lt;&gt;"عهدة","",N(F1887)-O1887)</f>
        <v/>
      </c>
      <c r="Q1887" s="26">
        <f>IF(A1887="","",IF(A1887="عهدة",IF(N(F1887)=0,"⚠ أدخل قيمة العهدة",IF(P1887&lt;0,"⛔ عجز / زيادة مصروفات "&amp;TEXT(-P1887,"#,##0"),IF(COUNTIFS($B$8:$B$5007,B1887,$A$8:$A$5007,"مصروف",$I$8:$I$5007,"&lt;&gt;مرفوض",$K$8:$K$5007,"&lt;&gt;نعم")&gt;0,"⚠ "&amp;COUNTIFS($B$8:$B$5007,B1887,$A$8:$A$5007,"مصروف",$I$8:$I$5007,"&lt;&gt;مرفوض",$K$8:$K$5007,"&lt;&gt;نعم")&amp;" مصروف غير مسوى",IF(L1887="تمت التسوية",IF(P1887=0,"✔ متوازنة وتمت التسوية","✔ تمت التسوية – متبقي "&amp;TEXT(P1887,"#,##0")),IF(P1887&gt;0,"متبقي "&amp;TEXT(P1887,"#,##0"),"✔ متوازنة"))))),IF(R1887=0,"⚠ أضف سطر عهدة أولًا",IF(OR(C1887="",N(G1887)=0),"⚠ أكمل التاريخ والقيمة",IF(S1887="","⚠ التاريخ خارج السنة المالية",IF(H1887="","⚠ اختر بند الموازنة",IF(I1887="مرفوض","✖ مرفوض من المدير",IF(I1887&lt;&gt;"موافق","⏳ بانتظار موافقة المدير",IF(K1887&lt;&gt;"نعم","⚠ غير مسوى مع الحسابات","✔ معتمد ومسوى")))))))))</f>
        <v/>
      </c>
      <c r="R1887">
        <f>N(R1886)+IF(A1887="عهدة",1,0)</f>
        <v/>
      </c>
      <c r="S1887">
        <f>IF(C1887="","",IF(AND(C1887&gt;=DATE(2026,9,1),C1887&lt;=DATE(2027,8,31)),(YEAR(C1887)-2026)*12+MONTH(C1887)-8,""))</f>
        <v/>
      </c>
      <c r="T1887">
        <f>IF(AND(A1887="مصروف",R1887&gt;0,I1887="موافق",S1887&lt;&gt;"",H1887&lt;&gt;""),N(G1887),0)</f>
        <v/>
      </c>
    </row>
    <row r="1888">
      <c r="A1888" s="19" t="n"/>
      <c r="B1888" s="20">
        <f>IF(A1888="","",IF(R1888=0,"⚠ أضف سطر عهدة أولًا","DMT-"&amp;TEXT(R1888,"000")))</f>
        <v/>
      </c>
      <c r="C1888" s="21" t="n"/>
      <c r="D1888" s="20">
        <f>IF(C1888="","",IF(S1888="","خارج السنة المالية",INDEX(القوائم!$D$2:$D$13,S1888)))</f>
        <v/>
      </c>
      <c r="E1888" s="22" t="n"/>
      <c r="F1888" s="23" t="n"/>
      <c r="G1888" s="23" t="n"/>
      <c r="H1888" s="22" t="n"/>
      <c r="I1888" s="19" t="n"/>
      <c r="J1888" s="21" t="n"/>
      <c r="K1888" s="19" t="n"/>
      <c r="L1888" s="19" t="n"/>
      <c r="M1888" s="21" t="n"/>
      <c r="N1888" s="22" t="n"/>
      <c r="O1888" s="24">
        <f>IF(A1888&lt;&gt;"عهدة","",SUMIFS($G$8:$G$5007,$B$8:$B$5007,B1888,$A$8:$A$5007,"مصروف",$I$8:$I$5007,"&lt;&gt;مرفوض"))</f>
        <v/>
      </c>
      <c r="P1888" s="25">
        <f>IF(A1888&lt;&gt;"عهدة","",N(F1888)-O1888)</f>
        <v/>
      </c>
      <c r="Q1888" s="26">
        <f>IF(A1888="","",IF(A1888="عهدة",IF(N(F1888)=0,"⚠ أدخل قيمة العهدة",IF(P1888&lt;0,"⛔ عجز / زيادة مصروفات "&amp;TEXT(-P1888,"#,##0"),IF(COUNTIFS($B$8:$B$5007,B1888,$A$8:$A$5007,"مصروف",$I$8:$I$5007,"&lt;&gt;مرفوض",$K$8:$K$5007,"&lt;&gt;نعم")&gt;0,"⚠ "&amp;COUNTIFS($B$8:$B$5007,B1888,$A$8:$A$5007,"مصروف",$I$8:$I$5007,"&lt;&gt;مرفوض",$K$8:$K$5007,"&lt;&gt;نعم")&amp;" مصروف غير مسوى",IF(L1888="تمت التسوية",IF(P1888=0,"✔ متوازنة وتمت التسوية","✔ تمت التسوية – متبقي "&amp;TEXT(P1888,"#,##0")),IF(P1888&gt;0,"متبقي "&amp;TEXT(P1888,"#,##0"),"✔ متوازنة"))))),IF(R1888=0,"⚠ أضف سطر عهدة أولًا",IF(OR(C1888="",N(G1888)=0),"⚠ أكمل التاريخ والقيمة",IF(S1888="","⚠ التاريخ خارج السنة المالية",IF(H1888="","⚠ اختر بند الموازنة",IF(I1888="مرفوض","✖ مرفوض من المدير",IF(I1888&lt;&gt;"موافق","⏳ بانتظار موافقة المدير",IF(K1888&lt;&gt;"نعم","⚠ غير مسوى مع الحسابات","✔ معتمد ومسوى")))))))))</f>
        <v/>
      </c>
      <c r="R1888">
        <f>N(R1887)+IF(A1888="عهدة",1,0)</f>
        <v/>
      </c>
      <c r="S1888">
        <f>IF(C1888="","",IF(AND(C1888&gt;=DATE(2026,9,1),C1888&lt;=DATE(2027,8,31)),(YEAR(C1888)-2026)*12+MONTH(C1888)-8,""))</f>
        <v/>
      </c>
      <c r="T1888">
        <f>IF(AND(A1888="مصروف",R1888&gt;0,I1888="موافق",S1888&lt;&gt;"",H1888&lt;&gt;""),N(G1888),0)</f>
        <v/>
      </c>
    </row>
    <row r="1889">
      <c r="A1889" s="19" t="n"/>
      <c r="B1889" s="20">
        <f>IF(A1889="","",IF(R1889=0,"⚠ أضف سطر عهدة أولًا","DMT-"&amp;TEXT(R1889,"000")))</f>
        <v/>
      </c>
      <c r="C1889" s="21" t="n"/>
      <c r="D1889" s="20">
        <f>IF(C1889="","",IF(S1889="","خارج السنة المالية",INDEX(القوائم!$D$2:$D$13,S1889)))</f>
        <v/>
      </c>
      <c r="E1889" s="22" t="n"/>
      <c r="F1889" s="23" t="n"/>
      <c r="G1889" s="23" t="n"/>
      <c r="H1889" s="22" t="n"/>
      <c r="I1889" s="19" t="n"/>
      <c r="J1889" s="21" t="n"/>
      <c r="K1889" s="19" t="n"/>
      <c r="L1889" s="19" t="n"/>
      <c r="M1889" s="21" t="n"/>
      <c r="N1889" s="22" t="n"/>
      <c r="O1889" s="24">
        <f>IF(A1889&lt;&gt;"عهدة","",SUMIFS($G$8:$G$5007,$B$8:$B$5007,B1889,$A$8:$A$5007,"مصروف",$I$8:$I$5007,"&lt;&gt;مرفوض"))</f>
        <v/>
      </c>
      <c r="P1889" s="25">
        <f>IF(A1889&lt;&gt;"عهدة","",N(F1889)-O1889)</f>
        <v/>
      </c>
      <c r="Q1889" s="26">
        <f>IF(A1889="","",IF(A1889="عهدة",IF(N(F1889)=0,"⚠ أدخل قيمة العهدة",IF(P1889&lt;0,"⛔ عجز / زيادة مصروفات "&amp;TEXT(-P1889,"#,##0"),IF(COUNTIFS($B$8:$B$5007,B1889,$A$8:$A$5007,"مصروف",$I$8:$I$5007,"&lt;&gt;مرفوض",$K$8:$K$5007,"&lt;&gt;نعم")&gt;0,"⚠ "&amp;COUNTIFS($B$8:$B$5007,B1889,$A$8:$A$5007,"مصروف",$I$8:$I$5007,"&lt;&gt;مرفوض",$K$8:$K$5007,"&lt;&gt;نعم")&amp;" مصروف غير مسوى",IF(L1889="تمت التسوية",IF(P1889=0,"✔ متوازنة وتمت التسوية","✔ تمت التسوية – متبقي "&amp;TEXT(P1889,"#,##0")),IF(P1889&gt;0,"متبقي "&amp;TEXT(P1889,"#,##0"),"✔ متوازنة"))))),IF(R1889=0,"⚠ أضف سطر عهدة أولًا",IF(OR(C1889="",N(G1889)=0),"⚠ أكمل التاريخ والقيمة",IF(S1889="","⚠ التاريخ خارج السنة المالية",IF(H1889="","⚠ اختر بند الموازنة",IF(I1889="مرفوض","✖ مرفوض من المدير",IF(I1889&lt;&gt;"موافق","⏳ بانتظار موافقة المدير",IF(K1889&lt;&gt;"نعم","⚠ غير مسوى مع الحسابات","✔ معتمد ومسوى")))))))))</f>
        <v/>
      </c>
      <c r="R1889">
        <f>N(R1888)+IF(A1889="عهدة",1,0)</f>
        <v/>
      </c>
      <c r="S1889">
        <f>IF(C1889="","",IF(AND(C1889&gt;=DATE(2026,9,1),C1889&lt;=DATE(2027,8,31)),(YEAR(C1889)-2026)*12+MONTH(C1889)-8,""))</f>
        <v/>
      </c>
      <c r="T1889">
        <f>IF(AND(A1889="مصروف",R1889&gt;0,I1889="موافق",S1889&lt;&gt;"",H1889&lt;&gt;""),N(G1889),0)</f>
        <v/>
      </c>
    </row>
    <row r="1890">
      <c r="A1890" s="19" t="n"/>
      <c r="B1890" s="20">
        <f>IF(A1890="","",IF(R1890=0,"⚠ أضف سطر عهدة أولًا","DMT-"&amp;TEXT(R1890,"000")))</f>
        <v/>
      </c>
      <c r="C1890" s="21" t="n"/>
      <c r="D1890" s="20">
        <f>IF(C1890="","",IF(S1890="","خارج السنة المالية",INDEX(القوائم!$D$2:$D$13,S1890)))</f>
        <v/>
      </c>
      <c r="E1890" s="22" t="n"/>
      <c r="F1890" s="23" t="n"/>
      <c r="G1890" s="23" t="n"/>
      <c r="H1890" s="22" t="n"/>
      <c r="I1890" s="19" t="n"/>
      <c r="J1890" s="21" t="n"/>
      <c r="K1890" s="19" t="n"/>
      <c r="L1890" s="19" t="n"/>
      <c r="M1890" s="21" t="n"/>
      <c r="N1890" s="22" t="n"/>
      <c r="O1890" s="24">
        <f>IF(A1890&lt;&gt;"عهدة","",SUMIFS($G$8:$G$5007,$B$8:$B$5007,B1890,$A$8:$A$5007,"مصروف",$I$8:$I$5007,"&lt;&gt;مرفوض"))</f>
        <v/>
      </c>
      <c r="P1890" s="25">
        <f>IF(A1890&lt;&gt;"عهدة","",N(F1890)-O1890)</f>
        <v/>
      </c>
      <c r="Q1890" s="26">
        <f>IF(A1890="","",IF(A1890="عهدة",IF(N(F1890)=0,"⚠ أدخل قيمة العهدة",IF(P1890&lt;0,"⛔ عجز / زيادة مصروفات "&amp;TEXT(-P1890,"#,##0"),IF(COUNTIFS($B$8:$B$5007,B1890,$A$8:$A$5007,"مصروف",$I$8:$I$5007,"&lt;&gt;مرفوض",$K$8:$K$5007,"&lt;&gt;نعم")&gt;0,"⚠ "&amp;COUNTIFS($B$8:$B$5007,B1890,$A$8:$A$5007,"مصروف",$I$8:$I$5007,"&lt;&gt;مرفوض",$K$8:$K$5007,"&lt;&gt;نعم")&amp;" مصروف غير مسوى",IF(L1890="تمت التسوية",IF(P1890=0,"✔ متوازنة وتمت التسوية","✔ تمت التسوية – متبقي "&amp;TEXT(P1890,"#,##0")),IF(P1890&gt;0,"متبقي "&amp;TEXT(P1890,"#,##0"),"✔ متوازنة"))))),IF(R1890=0,"⚠ أضف سطر عهدة أولًا",IF(OR(C1890="",N(G1890)=0),"⚠ أكمل التاريخ والقيمة",IF(S1890="","⚠ التاريخ خارج السنة المالية",IF(H1890="","⚠ اختر بند الموازنة",IF(I1890="مرفوض","✖ مرفوض من المدير",IF(I1890&lt;&gt;"موافق","⏳ بانتظار موافقة المدير",IF(K1890&lt;&gt;"نعم","⚠ غير مسوى مع الحسابات","✔ معتمد ومسوى")))))))))</f>
        <v/>
      </c>
      <c r="R1890">
        <f>N(R1889)+IF(A1890="عهدة",1,0)</f>
        <v/>
      </c>
      <c r="S1890">
        <f>IF(C1890="","",IF(AND(C1890&gt;=DATE(2026,9,1),C1890&lt;=DATE(2027,8,31)),(YEAR(C1890)-2026)*12+MONTH(C1890)-8,""))</f>
        <v/>
      </c>
      <c r="T1890">
        <f>IF(AND(A1890="مصروف",R1890&gt;0,I1890="موافق",S1890&lt;&gt;"",H1890&lt;&gt;""),N(G1890),0)</f>
        <v/>
      </c>
    </row>
    <row r="1891">
      <c r="A1891" s="19" t="n"/>
      <c r="B1891" s="20">
        <f>IF(A1891="","",IF(R1891=0,"⚠ أضف سطر عهدة أولًا","DMT-"&amp;TEXT(R1891,"000")))</f>
        <v/>
      </c>
      <c r="C1891" s="21" t="n"/>
      <c r="D1891" s="20">
        <f>IF(C1891="","",IF(S1891="","خارج السنة المالية",INDEX(القوائم!$D$2:$D$13,S1891)))</f>
        <v/>
      </c>
      <c r="E1891" s="22" t="n"/>
      <c r="F1891" s="23" t="n"/>
      <c r="G1891" s="23" t="n"/>
      <c r="H1891" s="22" t="n"/>
      <c r="I1891" s="19" t="n"/>
      <c r="J1891" s="21" t="n"/>
      <c r="K1891" s="19" t="n"/>
      <c r="L1891" s="19" t="n"/>
      <c r="M1891" s="21" t="n"/>
      <c r="N1891" s="22" t="n"/>
      <c r="O1891" s="24">
        <f>IF(A1891&lt;&gt;"عهدة","",SUMIFS($G$8:$G$5007,$B$8:$B$5007,B1891,$A$8:$A$5007,"مصروف",$I$8:$I$5007,"&lt;&gt;مرفوض"))</f>
        <v/>
      </c>
      <c r="P1891" s="25">
        <f>IF(A1891&lt;&gt;"عهدة","",N(F1891)-O1891)</f>
        <v/>
      </c>
      <c r="Q1891" s="26">
        <f>IF(A1891="","",IF(A1891="عهدة",IF(N(F1891)=0,"⚠ أدخل قيمة العهدة",IF(P1891&lt;0,"⛔ عجز / زيادة مصروفات "&amp;TEXT(-P1891,"#,##0"),IF(COUNTIFS($B$8:$B$5007,B1891,$A$8:$A$5007,"مصروف",$I$8:$I$5007,"&lt;&gt;مرفوض",$K$8:$K$5007,"&lt;&gt;نعم")&gt;0,"⚠ "&amp;COUNTIFS($B$8:$B$5007,B1891,$A$8:$A$5007,"مصروف",$I$8:$I$5007,"&lt;&gt;مرفوض",$K$8:$K$5007,"&lt;&gt;نعم")&amp;" مصروف غير مسوى",IF(L1891="تمت التسوية",IF(P1891=0,"✔ متوازنة وتمت التسوية","✔ تمت التسوية – متبقي "&amp;TEXT(P1891,"#,##0")),IF(P1891&gt;0,"متبقي "&amp;TEXT(P1891,"#,##0"),"✔ متوازنة"))))),IF(R1891=0,"⚠ أضف سطر عهدة أولًا",IF(OR(C1891="",N(G1891)=0),"⚠ أكمل التاريخ والقيمة",IF(S1891="","⚠ التاريخ خارج السنة المالية",IF(H1891="","⚠ اختر بند الموازنة",IF(I1891="مرفوض","✖ مرفوض من المدير",IF(I1891&lt;&gt;"موافق","⏳ بانتظار موافقة المدير",IF(K1891&lt;&gt;"نعم","⚠ غير مسوى مع الحسابات","✔ معتمد ومسوى")))))))))</f>
        <v/>
      </c>
      <c r="R1891">
        <f>N(R1890)+IF(A1891="عهدة",1,0)</f>
        <v/>
      </c>
      <c r="S1891">
        <f>IF(C1891="","",IF(AND(C1891&gt;=DATE(2026,9,1),C1891&lt;=DATE(2027,8,31)),(YEAR(C1891)-2026)*12+MONTH(C1891)-8,""))</f>
        <v/>
      </c>
      <c r="T1891">
        <f>IF(AND(A1891="مصروف",R1891&gt;0,I1891="موافق",S1891&lt;&gt;"",H1891&lt;&gt;""),N(G1891),0)</f>
        <v/>
      </c>
    </row>
    <row r="1892">
      <c r="A1892" s="19" t="n"/>
      <c r="B1892" s="20">
        <f>IF(A1892="","",IF(R1892=0,"⚠ أضف سطر عهدة أولًا","DMT-"&amp;TEXT(R1892,"000")))</f>
        <v/>
      </c>
      <c r="C1892" s="21" t="n"/>
      <c r="D1892" s="20">
        <f>IF(C1892="","",IF(S1892="","خارج السنة المالية",INDEX(القوائم!$D$2:$D$13,S1892)))</f>
        <v/>
      </c>
      <c r="E1892" s="22" t="n"/>
      <c r="F1892" s="23" t="n"/>
      <c r="G1892" s="23" t="n"/>
      <c r="H1892" s="22" t="n"/>
      <c r="I1892" s="19" t="n"/>
      <c r="J1892" s="21" t="n"/>
      <c r="K1892" s="19" t="n"/>
      <c r="L1892" s="19" t="n"/>
      <c r="M1892" s="21" t="n"/>
      <c r="N1892" s="22" t="n"/>
      <c r="O1892" s="24">
        <f>IF(A1892&lt;&gt;"عهدة","",SUMIFS($G$8:$G$5007,$B$8:$B$5007,B1892,$A$8:$A$5007,"مصروف",$I$8:$I$5007,"&lt;&gt;مرفوض"))</f>
        <v/>
      </c>
      <c r="P1892" s="25">
        <f>IF(A1892&lt;&gt;"عهدة","",N(F1892)-O1892)</f>
        <v/>
      </c>
      <c r="Q1892" s="26">
        <f>IF(A1892="","",IF(A1892="عهدة",IF(N(F1892)=0,"⚠ أدخل قيمة العهدة",IF(P1892&lt;0,"⛔ عجز / زيادة مصروفات "&amp;TEXT(-P1892,"#,##0"),IF(COUNTIFS($B$8:$B$5007,B1892,$A$8:$A$5007,"مصروف",$I$8:$I$5007,"&lt;&gt;مرفوض",$K$8:$K$5007,"&lt;&gt;نعم")&gt;0,"⚠ "&amp;COUNTIFS($B$8:$B$5007,B1892,$A$8:$A$5007,"مصروف",$I$8:$I$5007,"&lt;&gt;مرفوض",$K$8:$K$5007,"&lt;&gt;نعم")&amp;" مصروف غير مسوى",IF(L1892="تمت التسوية",IF(P1892=0,"✔ متوازنة وتمت التسوية","✔ تمت التسوية – متبقي "&amp;TEXT(P1892,"#,##0")),IF(P1892&gt;0,"متبقي "&amp;TEXT(P1892,"#,##0"),"✔ متوازنة"))))),IF(R1892=0,"⚠ أضف سطر عهدة أولًا",IF(OR(C1892="",N(G1892)=0),"⚠ أكمل التاريخ والقيمة",IF(S1892="","⚠ التاريخ خارج السنة المالية",IF(H1892="","⚠ اختر بند الموازنة",IF(I1892="مرفوض","✖ مرفوض من المدير",IF(I1892&lt;&gt;"موافق","⏳ بانتظار موافقة المدير",IF(K1892&lt;&gt;"نعم","⚠ غير مسوى مع الحسابات","✔ معتمد ومسوى")))))))))</f>
        <v/>
      </c>
      <c r="R1892">
        <f>N(R1891)+IF(A1892="عهدة",1,0)</f>
        <v/>
      </c>
      <c r="S1892">
        <f>IF(C1892="","",IF(AND(C1892&gt;=DATE(2026,9,1),C1892&lt;=DATE(2027,8,31)),(YEAR(C1892)-2026)*12+MONTH(C1892)-8,""))</f>
        <v/>
      </c>
      <c r="T1892">
        <f>IF(AND(A1892="مصروف",R1892&gt;0,I1892="موافق",S1892&lt;&gt;"",H1892&lt;&gt;""),N(G1892),0)</f>
        <v/>
      </c>
    </row>
    <row r="1893">
      <c r="A1893" s="19" t="n"/>
      <c r="B1893" s="20">
        <f>IF(A1893="","",IF(R1893=0,"⚠ أضف سطر عهدة أولًا","DMT-"&amp;TEXT(R1893,"000")))</f>
        <v/>
      </c>
      <c r="C1893" s="21" t="n"/>
      <c r="D1893" s="20">
        <f>IF(C1893="","",IF(S1893="","خارج السنة المالية",INDEX(القوائم!$D$2:$D$13,S1893)))</f>
        <v/>
      </c>
      <c r="E1893" s="22" t="n"/>
      <c r="F1893" s="23" t="n"/>
      <c r="G1893" s="23" t="n"/>
      <c r="H1893" s="22" t="n"/>
      <c r="I1893" s="19" t="n"/>
      <c r="J1893" s="21" t="n"/>
      <c r="K1893" s="19" t="n"/>
      <c r="L1893" s="19" t="n"/>
      <c r="M1893" s="21" t="n"/>
      <c r="N1893" s="22" t="n"/>
      <c r="O1893" s="24">
        <f>IF(A1893&lt;&gt;"عهدة","",SUMIFS($G$8:$G$5007,$B$8:$B$5007,B1893,$A$8:$A$5007,"مصروف",$I$8:$I$5007,"&lt;&gt;مرفوض"))</f>
        <v/>
      </c>
      <c r="P1893" s="25">
        <f>IF(A1893&lt;&gt;"عهدة","",N(F1893)-O1893)</f>
        <v/>
      </c>
      <c r="Q1893" s="26">
        <f>IF(A1893="","",IF(A1893="عهدة",IF(N(F1893)=0,"⚠ أدخل قيمة العهدة",IF(P1893&lt;0,"⛔ عجز / زيادة مصروفات "&amp;TEXT(-P1893,"#,##0"),IF(COUNTIFS($B$8:$B$5007,B1893,$A$8:$A$5007,"مصروف",$I$8:$I$5007,"&lt;&gt;مرفوض",$K$8:$K$5007,"&lt;&gt;نعم")&gt;0,"⚠ "&amp;COUNTIFS($B$8:$B$5007,B1893,$A$8:$A$5007,"مصروف",$I$8:$I$5007,"&lt;&gt;مرفوض",$K$8:$K$5007,"&lt;&gt;نعم")&amp;" مصروف غير مسوى",IF(L1893="تمت التسوية",IF(P1893=0,"✔ متوازنة وتمت التسوية","✔ تمت التسوية – متبقي "&amp;TEXT(P1893,"#,##0")),IF(P1893&gt;0,"متبقي "&amp;TEXT(P1893,"#,##0"),"✔ متوازنة"))))),IF(R1893=0,"⚠ أضف سطر عهدة أولًا",IF(OR(C1893="",N(G1893)=0),"⚠ أكمل التاريخ والقيمة",IF(S1893="","⚠ التاريخ خارج السنة المالية",IF(H1893="","⚠ اختر بند الموازنة",IF(I1893="مرفوض","✖ مرفوض من المدير",IF(I1893&lt;&gt;"موافق","⏳ بانتظار موافقة المدير",IF(K1893&lt;&gt;"نعم","⚠ غير مسوى مع الحسابات","✔ معتمد ومسوى")))))))))</f>
        <v/>
      </c>
      <c r="R1893">
        <f>N(R1892)+IF(A1893="عهدة",1,0)</f>
        <v/>
      </c>
      <c r="S1893">
        <f>IF(C1893="","",IF(AND(C1893&gt;=DATE(2026,9,1),C1893&lt;=DATE(2027,8,31)),(YEAR(C1893)-2026)*12+MONTH(C1893)-8,""))</f>
        <v/>
      </c>
      <c r="T1893">
        <f>IF(AND(A1893="مصروف",R1893&gt;0,I1893="موافق",S1893&lt;&gt;"",H1893&lt;&gt;""),N(G1893),0)</f>
        <v/>
      </c>
    </row>
    <row r="1894">
      <c r="A1894" s="19" t="n"/>
      <c r="B1894" s="20">
        <f>IF(A1894="","",IF(R1894=0,"⚠ أضف سطر عهدة أولًا","DMT-"&amp;TEXT(R1894,"000")))</f>
        <v/>
      </c>
      <c r="C1894" s="21" t="n"/>
      <c r="D1894" s="20">
        <f>IF(C1894="","",IF(S1894="","خارج السنة المالية",INDEX(القوائم!$D$2:$D$13,S1894)))</f>
        <v/>
      </c>
      <c r="E1894" s="22" t="n"/>
      <c r="F1894" s="23" t="n"/>
      <c r="G1894" s="23" t="n"/>
      <c r="H1894" s="22" t="n"/>
      <c r="I1894" s="19" t="n"/>
      <c r="J1894" s="21" t="n"/>
      <c r="K1894" s="19" t="n"/>
      <c r="L1894" s="19" t="n"/>
      <c r="M1894" s="21" t="n"/>
      <c r="N1894" s="22" t="n"/>
      <c r="O1894" s="24">
        <f>IF(A1894&lt;&gt;"عهدة","",SUMIFS($G$8:$G$5007,$B$8:$B$5007,B1894,$A$8:$A$5007,"مصروف",$I$8:$I$5007,"&lt;&gt;مرفوض"))</f>
        <v/>
      </c>
      <c r="P1894" s="25">
        <f>IF(A1894&lt;&gt;"عهدة","",N(F1894)-O1894)</f>
        <v/>
      </c>
      <c r="Q1894" s="26">
        <f>IF(A1894="","",IF(A1894="عهدة",IF(N(F1894)=0,"⚠ أدخل قيمة العهدة",IF(P1894&lt;0,"⛔ عجز / زيادة مصروفات "&amp;TEXT(-P1894,"#,##0"),IF(COUNTIFS($B$8:$B$5007,B1894,$A$8:$A$5007,"مصروف",$I$8:$I$5007,"&lt;&gt;مرفوض",$K$8:$K$5007,"&lt;&gt;نعم")&gt;0,"⚠ "&amp;COUNTIFS($B$8:$B$5007,B1894,$A$8:$A$5007,"مصروف",$I$8:$I$5007,"&lt;&gt;مرفوض",$K$8:$K$5007,"&lt;&gt;نعم")&amp;" مصروف غير مسوى",IF(L1894="تمت التسوية",IF(P1894=0,"✔ متوازنة وتمت التسوية","✔ تمت التسوية – متبقي "&amp;TEXT(P1894,"#,##0")),IF(P1894&gt;0,"متبقي "&amp;TEXT(P1894,"#,##0"),"✔ متوازنة"))))),IF(R1894=0,"⚠ أضف سطر عهدة أولًا",IF(OR(C1894="",N(G1894)=0),"⚠ أكمل التاريخ والقيمة",IF(S1894="","⚠ التاريخ خارج السنة المالية",IF(H1894="","⚠ اختر بند الموازنة",IF(I1894="مرفوض","✖ مرفوض من المدير",IF(I1894&lt;&gt;"موافق","⏳ بانتظار موافقة المدير",IF(K1894&lt;&gt;"نعم","⚠ غير مسوى مع الحسابات","✔ معتمد ومسوى")))))))))</f>
        <v/>
      </c>
      <c r="R1894">
        <f>N(R1893)+IF(A1894="عهدة",1,0)</f>
        <v/>
      </c>
      <c r="S1894">
        <f>IF(C1894="","",IF(AND(C1894&gt;=DATE(2026,9,1),C1894&lt;=DATE(2027,8,31)),(YEAR(C1894)-2026)*12+MONTH(C1894)-8,""))</f>
        <v/>
      </c>
      <c r="T1894">
        <f>IF(AND(A1894="مصروف",R1894&gt;0,I1894="موافق",S1894&lt;&gt;"",H1894&lt;&gt;""),N(G1894),0)</f>
        <v/>
      </c>
    </row>
    <row r="1895">
      <c r="A1895" s="19" t="n"/>
      <c r="B1895" s="20">
        <f>IF(A1895="","",IF(R1895=0,"⚠ أضف سطر عهدة أولًا","DMT-"&amp;TEXT(R1895,"000")))</f>
        <v/>
      </c>
      <c r="C1895" s="21" t="n"/>
      <c r="D1895" s="20">
        <f>IF(C1895="","",IF(S1895="","خارج السنة المالية",INDEX(القوائم!$D$2:$D$13,S1895)))</f>
        <v/>
      </c>
      <c r="E1895" s="22" t="n"/>
      <c r="F1895" s="23" t="n"/>
      <c r="G1895" s="23" t="n"/>
      <c r="H1895" s="22" t="n"/>
      <c r="I1895" s="19" t="n"/>
      <c r="J1895" s="21" t="n"/>
      <c r="K1895" s="19" t="n"/>
      <c r="L1895" s="19" t="n"/>
      <c r="M1895" s="21" t="n"/>
      <c r="N1895" s="22" t="n"/>
      <c r="O1895" s="24">
        <f>IF(A1895&lt;&gt;"عهدة","",SUMIFS($G$8:$G$5007,$B$8:$B$5007,B1895,$A$8:$A$5007,"مصروف",$I$8:$I$5007,"&lt;&gt;مرفوض"))</f>
        <v/>
      </c>
      <c r="P1895" s="25">
        <f>IF(A1895&lt;&gt;"عهدة","",N(F1895)-O1895)</f>
        <v/>
      </c>
      <c r="Q1895" s="26">
        <f>IF(A1895="","",IF(A1895="عهدة",IF(N(F1895)=0,"⚠ أدخل قيمة العهدة",IF(P1895&lt;0,"⛔ عجز / زيادة مصروفات "&amp;TEXT(-P1895,"#,##0"),IF(COUNTIFS($B$8:$B$5007,B1895,$A$8:$A$5007,"مصروف",$I$8:$I$5007,"&lt;&gt;مرفوض",$K$8:$K$5007,"&lt;&gt;نعم")&gt;0,"⚠ "&amp;COUNTIFS($B$8:$B$5007,B1895,$A$8:$A$5007,"مصروف",$I$8:$I$5007,"&lt;&gt;مرفوض",$K$8:$K$5007,"&lt;&gt;نعم")&amp;" مصروف غير مسوى",IF(L1895="تمت التسوية",IF(P1895=0,"✔ متوازنة وتمت التسوية","✔ تمت التسوية – متبقي "&amp;TEXT(P1895,"#,##0")),IF(P1895&gt;0,"متبقي "&amp;TEXT(P1895,"#,##0"),"✔ متوازنة"))))),IF(R1895=0,"⚠ أضف سطر عهدة أولًا",IF(OR(C1895="",N(G1895)=0),"⚠ أكمل التاريخ والقيمة",IF(S1895="","⚠ التاريخ خارج السنة المالية",IF(H1895="","⚠ اختر بند الموازنة",IF(I1895="مرفوض","✖ مرفوض من المدير",IF(I1895&lt;&gt;"موافق","⏳ بانتظار موافقة المدير",IF(K1895&lt;&gt;"نعم","⚠ غير مسوى مع الحسابات","✔ معتمد ومسوى")))))))))</f>
        <v/>
      </c>
      <c r="R1895">
        <f>N(R1894)+IF(A1895="عهدة",1,0)</f>
        <v/>
      </c>
      <c r="S1895">
        <f>IF(C1895="","",IF(AND(C1895&gt;=DATE(2026,9,1),C1895&lt;=DATE(2027,8,31)),(YEAR(C1895)-2026)*12+MONTH(C1895)-8,""))</f>
        <v/>
      </c>
      <c r="T1895">
        <f>IF(AND(A1895="مصروف",R1895&gt;0,I1895="موافق",S1895&lt;&gt;"",H1895&lt;&gt;""),N(G1895),0)</f>
        <v/>
      </c>
    </row>
    <row r="1896">
      <c r="A1896" s="19" t="n"/>
      <c r="B1896" s="20">
        <f>IF(A1896="","",IF(R1896=0,"⚠ أضف سطر عهدة أولًا","DMT-"&amp;TEXT(R1896,"000")))</f>
        <v/>
      </c>
      <c r="C1896" s="21" t="n"/>
      <c r="D1896" s="20">
        <f>IF(C1896="","",IF(S1896="","خارج السنة المالية",INDEX(القوائم!$D$2:$D$13,S1896)))</f>
        <v/>
      </c>
      <c r="E1896" s="22" t="n"/>
      <c r="F1896" s="23" t="n"/>
      <c r="G1896" s="23" t="n"/>
      <c r="H1896" s="22" t="n"/>
      <c r="I1896" s="19" t="n"/>
      <c r="J1896" s="21" t="n"/>
      <c r="K1896" s="19" t="n"/>
      <c r="L1896" s="19" t="n"/>
      <c r="M1896" s="21" t="n"/>
      <c r="N1896" s="22" t="n"/>
      <c r="O1896" s="24">
        <f>IF(A1896&lt;&gt;"عهدة","",SUMIFS($G$8:$G$5007,$B$8:$B$5007,B1896,$A$8:$A$5007,"مصروف",$I$8:$I$5007,"&lt;&gt;مرفوض"))</f>
        <v/>
      </c>
      <c r="P1896" s="25">
        <f>IF(A1896&lt;&gt;"عهدة","",N(F1896)-O1896)</f>
        <v/>
      </c>
      <c r="Q1896" s="26">
        <f>IF(A1896="","",IF(A1896="عهدة",IF(N(F1896)=0,"⚠ أدخل قيمة العهدة",IF(P1896&lt;0,"⛔ عجز / زيادة مصروفات "&amp;TEXT(-P1896,"#,##0"),IF(COUNTIFS($B$8:$B$5007,B1896,$A$8:$A$5007,"مصروف",$I$8:$I$5007,"&lt;&gt;مرفوض",$K$8:$K$5007,"&lt;&gt;نعم")&gt;0,"⚠ "&amp;COUNTIFS($B$8:$B$5007,B1896,$A$8:$A$5007,"مصروف",$I$8:$I$5007,"&lt;&gt;مرفوض",$K$8:$K$5007,"&lt;&gt;نعم")&amp;" مصروف غير مسوى",IF(L1896="تمت التسوية",IF(P1896=0,"✔ متوازنة وتمت التسوية","✔ تمت التسوية – متبقي "&amp;TEXT(P1896,"#,##0")),IF(P1896&gt;0,"متبقي "&amp;TEXT(P1896,"#,##0"),"✔ متوازنة"))))),IF(R1896=0,"⚠ أضف سطر عهدة أولًا",IF(OR(C1896="",N(G1896)=0),"⚠ أكمل التاريخ والقيمة",IF(S1896="","⚠ التاريخ خارج السنة المالية",IF(H1896="","⚠ اختر بند الموازنة",IF(I1896="مرفوض","✖ مرفوض من المدير",IF(I1896&lt;&gt;"موافق","⏳ بانتظار موافقة المدير",IF(K1896&lt;&gt;"نعم","⚠ غير مسوى مع الحسابات","✔ معتمد ومسوى")))))))))</f>
        <v/>
      </c>
      <c r="R1896">
        <f>N(R1895)+IF(A1896="عهدة",1,0)</f>
        <v/>
      </c>
      <c r="S1896">
        <f>IF(C1896="","",IF(AND(C1896&gt;=DATE(2026,9,1),C1896&lt;=DATE(2027,8,31)),(YEAR(C1896)-2026)*12+MONTH(C1896)-8,""))</f>
        <v/>
      </c>
      <c r="T1896">
        <f>IF(AND(A1896="مصروف",R1896&gt;0,I1896="موافق",S1896&lt;&gt;"",H1896&lt;&gt;""),N(G1896),0)</f>
        <v/>
      </c>
    </row>
    <row r="1897">
      <c r="A1897" s="19" t="n"/>
      <c r="B1897" s="20">
        <f>IF(A1897="","",IF(R1897=0,"⚠ أضف سطر عهدة أولًا","DMT-"&amp;TEXT(R1897,"000")))</f>
        <v/>
      </c>
      <c r="C1897" s="21" t="n"/>
      <c r="D1897" s="20">
        <f>IF(C1897="","",IF(S1897="","خارج السنة المالية",INDEX(القوائم!$D$2:$D$13,S1897)))</f>
        <v/>
      </c>
      <c r="E1897" s="22" t="n"/>
      <c r="F1897" s="23" t="n"/>
      <c r="G1897" s="23" t="n"/>
      <c r="H1897" s="22" t="n"/>
      <c r="I1897" s="19" t="n"/>
      <c r="J1897" s="21" t="n"/>
      <c r="K1897" s="19" t="n"/>
      <c r="L1897" s="19" t="n"/>
      <c r="M1897" s="21" t="n"/>
      <c r="N1897" s="22" t="n"/>
      <c r="O1897" s="24">
        <f>IF(A1897&lt;&gt;"عهدة","",SUMIFS($G$8:$G$5007,$B$8:$B$5007,B1897,$A$8:$A$5007,"مصروف",$I$8:$I$5007,"&lt;&gt;مرفوض"))</f>
        <v/>
      </c>
      <c r="P1897" s="25">
        <f>IF(A1897&lt;&gt;"عهدة","",N(F1897)-O1897)</f>
        <v/>
      </c>
      <c r="Q1897" s="26">
        <f>IF(A1897="","",IF(A1897="عهدة",IF(N(F1897)=0,"⚠ أدخل قيمة العهدة",IF(P1897&lt;0,"⛔ عجز / زيادة مصروفات "&amp;TEXT(-P1897,"#,##0"),IF(COUNTIFS($B$8:$B$5007,B1897,$A$8:$A$5007,"مصروف",$I$8:$I$5007,"&lt;&gt;مرفوض",$K$8:$K$5007,"&lt;&gt;نعم")&gt;0,"⚠ "&amp;COUNTIFS($B$8:$B$5007,B1897,$A$8:$A$5007,"مصروف",$I$8:$I$5007,"&lt;&gt;مرفوض",$K$8:$K$5007,"&lt;&gt;نعم")&amp;" مصروف غير مسوى",IF(L1897="تمت التسوية",IF(P1897=0,"✔ متوازنة وتمت التسوية","✔ تمت التسوية – متبقي "&amp;TEXT(P1897,"#,##0")),IF(P1897&gt;0,"متبقي "&amp;TEXT(P1897,"#,##0"),"✔ متوازنة"))))),IF(R1897=0,"⚠ أضف سطر عهدة أولًا",IF(OR(C1897="",N(G1897)=0),"⚠ أكمل التاريخ والقيمة",IF(S1897="","⚠ التاريخ خارج السنة المالية",IF(H1897="","⚠ اختر بند الموازنة",IF(I1897="مرفوض","✖ مرفوض من المدير",IF(I1897&lt;&gt;"موافق","⏳ بانتظار موافقة المدير",IF(K1897&lt;&gt;"نعم","⚠ غير مسوى مع الحسابات","✔ معتمد ومسوى")))))))))</f>
        <v/>
      </c>
      <c r="R1897">
        <f>N(R1896)+IF(A1897="عهدة",1,0)</f>
        <v/>
      </c>
      <c r="S1897">
        <f>IF(C1897="","",IF(AND(C1897&gt;=DATE(2026,9,1),C1897&lt;=DATE(2027,8,31)),(YEAR(C1897)-2026)*12+MONTH(C1897)-8,""))</f>
        <v/>
      </c>
      <c r="T1897">
        <f>IF(AND(A1897="مصروف",R1897&gt;0,I1897="موافق",S1897&lt;&gt;"",H1897&lt;&gt;""),N(G1897),0)</f>
        <v/>
      </c>
    </row>
    <row r="1898">
      <c r="A1898" s="19" t="n"/>
      <c r="B1898" s="20">
        <f>IF(A1898="","",IF(R1898=0,"⚠ أضف سطر عهدة أولًا","DMT-"&amp;TEXT(R1898,"000")))</f>
        <v/>
      </c>
      <c r="C1898" s="21" t="n"/>
      <c r="D1898" s="20">
        <f>IF(C1898="","",IF(S1898="","خارج السنة المالية",INDEX(القوائم!$D$2:$D$13,S1898)))</f>
        <v/>
      </c>
      <c r="E1898" s="22" t="n"/>
      <c r="F1898" s="23" t="n"/>
      <c r="G1898" s="23" t="n"/>
      <c r="H1898" s="22" t="n"/>
      <c r="I1898" s="19" t="n"/>
      <c r="J1898" s="21" t="n"/>
      <c r="K1898" s="19" t="n"/>
      <c r="L1898" s="19" t="n"/>
      <c r="M1898" s="21" t="n"/>
      <c r="N1898" s="22" t="n"/>
      <c r="O1898" s="24">
        <f>IF(A1898&lt;&gt;"عهدة","",SUMIFS($G$8:$G$5007,$B$8:$B$5007,B1898,$A$8:$A$5007,"مصروف",$I$8:$I$5007,"&lt;&gt;مرفوض"))</f>
        <v/>
      </c>
      <c r="P1898" s="25">
        <f>IF(A1898&lt;&gt;"عهدة","",N(F1898)-O1898)</f>
        <v/>
      </c>
      <c r="Q1898" s="26">
        <f>IF(A1898="","",IF(A1898="عهدة",IF(N(F1898)=0,"⚠ أدخل قيمة العهدة",IF(P1898&lt;0,"⛔ عجز / زيادة مصروفات "&amp;TEXT(-P1898,"#,##0"),IF(COUNTIFS($B$8:$B$5007,B1898,$A$8:$A$5007,"مصروف",$I$8:$I$5007,"&lt;&gt;مرفوض",$K$8:$K$5007,"&lt;&gt;نعم")&gt;0,"⚠ "&amp;COUNTIFS($B$8:$B$5007,B1898,$A$8:$A$5007,"مصروف",$I$8:$I$5007,"&lt;&gt;مرفوض",$K$8:$K$5007,"&lt;&gt;نعم")&amp;" مصروف غير مسوى",IF(L1898="تمت التسوية",IF(P1898=0,"✔ متوازنة وتمت التسوية","✔ تمت التسوية – متبقي "&amp;TEXT(P1898,"#,##0")),IF(P1898&gt;0,"متبقي "&amp;TEXT(P1898,"#,##0"),"✔ متوازنة"))))),IF(R1898=0,"⚠ أضف سطر عهدة أولًا",IF(OR(C1898="",N(G1898)=0),"⚠ أكمل التاريخ والقيمة",IF(S1898="","⚠ التاريخ خارج السنة المالية",IF(H1898="","⚠ اختر بند الموازنة",IF(I1898="مرفوض","✖ مرفوض من المدير",IF(I1898&lt;&gt;"موافق","⏳ بانتظار موافقة المدير",IF(K1898&lt;&gt;"نعم","⚠ غير مسوى مع الحسابات","✔ معتمد ومسوى")))))))))</f>
        <v/>
      </c>
      <c r="R1898">
        <f>N(R1897)+IF(A1898="عهدة",1,0)</f>
        <v/>
      </c>
      <c r="S1898">
        <f>IF(C1898="","",IF(AND(C1898&gt;=DATE(2026,9,1),C1898&lt;=DATE(2027,8,31)),(YEAR(C1898)-2026)*12+MONTH(C1898)-8,""))</f>
        <v/>
      </c>
      <c r="T1898">
        <f>IF(AND(A1898="مصروف",R1898&gt;0,I1898="موافق",S1898&lt;&gt;"",H1898&lt;&gt;""),N(G1898),0)</f>
        <v/>
      </c>
    </row>
    <row r="1899">
      <c r="A1899" s="19" t="n"/>
      <c r="B1899" s="20">
        <f>IF(A1899="","",IF(R1899=0,"⚠ أضف سطر عهدة أولًا","DMT-"&amp;TEXT(R1899,"000")))</f>
        <v/>
      </c>
      <c r="C1899" s="21" t="n"/>
      <c r="D1899" s="20">
        <f>IF(C1899="","",IF(S1899="","خارج السنة المالية",INDEX(القوائم!$D$2:$D$13,S1899)))</f>
        <v/>
      </c>
      <c r="E1899" s="22" t="n"/>
      <c r="F1899" s="23" t="n"/>
      <c r="G1899" s="23" t="n"/>
      <c r="H1899" s="22" t="n"/>
      <c r="I1899" s="19" t="n"/>
      <c r="J1899" s="21" t="n"/>
      <c r="K1899" s="19" t="n"/>
      <c r="L1899" s="19" t="n"/>
      <c r="M1899" s="21" t="n"/>
      <c r="N1899" s="22" t="n"/>
      <c r="O1899" s="24">
        <f>IF(A1899&lt;&gt;"عهدة","",SUMIFS($G$8:$G$5007,$B$8:$B$5007,B1899,$A$8:$A$5007,"مصروف",$I$8:$I$5007,"&lt;&gt;مرفوض"))</f>
        <v/>
      </c>
      <c r="P1899" s="25">
        <f>IF(A1899&lt;&gt;"عهدة","",N(F1899)-O1899)</f>
        <v/>
      </c>
      <c r="Q1899" s="26">
        <f>IF(A1899="","",IF(A1899="عهدة",IF(N(F1899)=0,"⚠ أدخل قيمة العهدة",IF(P1899&lt;0,"⛔ عجز / زيادة مصروفات "&amp;TEXT(-P1899,"#,##0"),IF(COUNTIFS($B$8:$B$5007,B1899,$A$8:$A$5007,"مصروف",$I$8:$I$5007,"&lt;&gt;مرفوض",$K$8:$K$5007,"&lt;&gt;نعم")&gt;0,"⚠ "&amp;COUNTIFS($B$8:$B$5007,B1899,$A$8:$A$5007,"مصروف",$I$8:$I$5007,"&lt;&gt;مرفوض",$K$8:$K$5007,"&lt;&gt;نعم")&amp;" مصروف غير مسوى",IF(L1899="تمت التسوية",IF(P1899=0,"✔ متوازنة وتمت التسوية","✔ تمت التسوية – متبقي "&amp;TEXT(P1899,"#,##0")),IF(P1899&gt;0,"متبقي "&amp;TEXT(P1899,"#,##0"),"✔ متوازنة"))))),IF(R1899=0,"⚠ أضف سطر عهدة أولًا",IF(OR(C1899="",N(G1899)=0),"⚠ أكمل التاريخ والقيمة",IF(S1899="","⚠ التاريخ خارج السنة المالية",IF(H1899="","⚠ اختر بند الموازنة",IF(I1899="مرفوض","✖ مرفوض من المدير",IF(I1899&lt;&gt;"موافق","⏳ بانتظار موافقة المدير",IF(K1899&lt;&gt;"نعم","⚠ غير مسوى مع الحسابات","✔ معتمد ومسوى")))))))))</f>
        <v/>
      </c>
      <c r="R1899">
        <f>N(R1898)+IF(A1899="عهدة",1,0)</f>
        <v/>
      </c>
      <c r="S1899">
        <f>IF(C1899="","",IF(AND(C1899&gt;=DATE(2026,9,1),C1899&lt;=DATE(2027,8,31)),(YEAR(C1899)-2026)*12+MONTH(C1899)-8,""))</f>
        <v/>
      </c>
      <c r="T1899">
        <f>IF(AND(A1899="مصروف",R1899&gt;0,I1899="موافق",S1899&lt;&gt;"",H1899&lt;&gt;""),N(G1899),0)</f>
        <v/>
      </c>
    </row>
    <row r="1900">
      <c r="A1900" s="19" t="n"/>
      <c r="B1900" s="20">
        <f>IF(A1900="","",IF(R1900=0,"⚠ أضف سطر عهدة أولًا","DMT-"&amp;TEXT(R1900,"000")))</f>
        <v/>
      </c>
      <c r="C1900" s="21" t="n"/>
      <c r="D1900" s="20">
        <f>IF(C1900="","",IF(S1900="","خارج السنة المالية",INDEX(القوائم!$D$2:$D$13,S1900)))</f>
        <v/>
      </c>
      <c r="E1900" s="22" t="n"/>
      <c r="F1900" s="23" t="n"/>
      <c r="G1900" s="23" t="n"/>
      <c r="H1900" s="22" t="n"/>
      <c r="I1900" s="19" t="n"/>
      <c r="J1900" s="21" t="n"/>
      <c r="K1900" s="19" t="n"/>
      <c r="L1900" s="19" t="n"/>
      <c r="M1900" s="21" t="n"/>
      <c r="N1900" s="22" t="n"/>
      <c r="O1900" s="24">
        <f>IF(A1900&lt;&gt;"عهدة","",SUMIFS($G$8:$G$5007,$B$8:$B$5007,B1900,$A$8:$A$5007,"مصروف",$I$8:$I$5007,"&lt;&gt;مرفوض"))</f>
        <v/>
      </c>
      <c r="P1900" s="25">
        <f>IF(A1900&lt;&gt;"عهدة","",N(F1900)-O1900)</f>
        <v/>
      </c>
      <c r="Q1900" s="26">
        <f>IF(A1900="","",IF(A1900="عهدة",IF(N(F1900)=0,"⚠ أدخل قيمة العهدة",IF(P1900&lt;0,"⛔ عجز / زيادة مصروفات "&amp;TEXT(-P1900,"#,##0"),IF(COUNTIFS($B$8:$B$5007,B1900,$A$8:$A$5007,"مصروف",$I$8:$I$5007,"&lt;&gt;مرفوض",$K$8:$K$5007,"&lt;&gt;نعم")&gt;0,"⚠ "&amp;COUNTIFS($B$8:$B$5007,B1900,$A$8:$A$5007,"مصروف",$I$8:$I$5007,"&lt;&gt;مرفوض",$K$8:$K$5007,"&lt;&gt;نعم")&amp;" مصروف غير مسوى",IF(L1900="تمت التسوية",IF(P1900=0,"✔ متوازنة وتمت التسوية","✔ تمت التسوية – متبقي "&amp;TEXT(P1900,"#,##0")),IF(P1900&gt;0,"متبقي "&amp;TEXT(P1900,"#,##0"),"✔ متوازنة"))))),IF(R1900=0,"⚠ أضف سطر عهدة أولًا",IF(OR(C1900="",N(G1900)=0),"⚠ أكمل التاريخ والقيمة",IF(S1900="","⚠ التاريخ خارج السنة المالية",IF(H1900="","⚠ اختر بند الموازنة",IF(I1900="مرفوض","✖ مرفوض من المدير",IF(I1900&lt;&gt;"موافق","⏳ بانتظار موافقة المدير",IF(K1900&lt;&gt;"نعم","⚠ غير مسوى مع الحسابات","✔ معتمد ومسوى")))))))))</f>
        <v/>
      </c>
      <c r="R1900">
        <f>N(R1899)+IF(A1900="عهدة",1,0)</f>
        <v/>
      </c>
      <c r="S1900">
        <f>IF(C1900="","",IF(AND(C1900&gt;=DATE(2026,9,1),C1900&lt;=DATE(2027,8,31)),(YEAR(C1900)-2026)*12+MONTH(C1900)-8,""))</f>
        <v/>
      </c>
      <c r="T1900">
        <f>IF(AND(A1900="مصروف",R1900&gt;0,I1900="موافق",S1900&lt;&gt;"",H1900&lt;&gt;""),N(G1900),0)</f>
        <v/>
      </c>
    </row>
    <row r="1901">
      <c r="A1901" s="19" t="n"/>
      <c r="B1901" s="20">
        <f>IF(A1901="","",IF(R1901=0,"⚠ أضف سطر عهدة أولًا","DMT-"&amp;TEXT(R1901,"000")))</f>
        <v/>
      </c>
      <c r="C1901" s="21" t="n"/>
      <c r="D1901" s="20">
        <f>IF(C1901="","",IF(S1901="","خارج السنة المالية",INDEX(القوائم!$D$2:$D$13,S1901)))</f>
        <v/>
      </c>
      <c r="E1901" s="22" t="n"/>
      <c r="F1901" s="23" t="n"/>
      <c r="G1901" s="23" t="n"/>
      <c r="H1901" s="22" t="n"/>
      <c r="I1901" s="19" t="n"/>
      <c r="J1901" s="21" t="n"/>
      <c r="K1901" s="19" t="n"/>
      <c r="L1901" s="19" t="n"/>
      <c r="M1901" s="21" t="n"/>
      <c r="N1901" s="22" t="n"/>
      <c r="O1901" s="24">
        <f>IF(A1901&lt;&gt;"عهدة","",SUMIFS($G$8:$G$5007,$B$8:$B$5007,B1901,$A$8:$A$5007,"مصروف",$I$8:$I$5007,"&lt;&gt;مرفوض"))</f>
        <v/>
      </c>
      <c r="P1901" s="25">
        <f>IF(A1901&lt;&gt;"عهدة","",N(F1901)-O1901)</f>
        <v/>
      </c>
      <c r="Q1901" s="26">
        <f>IF(A1901="","",IF(A1901="عهدة",IF(N(F1901)=0,"⚠ أدخل قيمة العهدة",IF(P1901&lt;0,"⛔ عجز / زيادة مصروفات "&amp;TEXT(-P1901,"#,##0"),IF(COUNTIFS($B$8:$B$5007,B1901,$A$8:$A$5007,"مصروف",$I$8:$I$5007,"&lt;&gt;مرفوض",$K$8:$K$5007,"&lt;&gt;نعم")&gt;0,"⚠ "&amp;COUNTIFS($B$8:$B$5007,B1901,$A$8:$A$5007,"مصروف",$I$8:$I$5007,"&lt;&gt;مرفوض",$K$8:$K$5007,"&lt;&gt;نعم")&amp;" مصروف غير مسوى",IF(L1901="تمت التسوية",IF(P1901=0,"✔ متوازنة وتمت التسوية","✔ تمت التسوية – متبقي "&amp;TEXT(P1901,"#,##0")),IF(P1901&gt;0,"متبقي "&amp;TEXT(P1901,"#,##0"),"✔ متوازنة"))))),IF(R1901=0,"⚠ أضف سطر عهدة أولًا",IF(OR(C1901="",N(G1901)=0),"⚠ أكمل التاريخ والقيمة",IF(S1901="","⚠ التاريخ خارج السنة المالية",IF(H1901="","⚠ اختر بند الموازنة",IF(I1901="مرفوض","✖ مرفوض من المدير",IF(I1901&lt;&gt;"موافق","⏳ بانتظار موافقة المدير",IF(K1901&lt;&gt;"نعم","⚠ غير مسوى مع الحسابات","✔ معتمد ومسوى")))))))))</f>
        <v/>
      </c>
      <c r="R1901">
        <f>N(R1900)+IF(A1901="عهدة",1,0)</f>
        <v/>
      </c>
      <c r="S1901">
        <f>IF(C1901="","",IF(AND(C1901&gt;=DATE(2026,9,1),C1901&lt;=DATE(2027,8,31)),(YEAR(C1901)-2026)*12+MONTH(C1901)-8,""))</f>
        <v/>
      </c>
      <c r="T1901">
        <f>IF(AND(A1901="مصروف",R1901&gt;0,I1901="موافق",S1901&lt;&gt;"",H1901&lt;&gt;""),N(G1901),0)</f>
        <v/>
      </c>
    </row>
    <row r="1902">
      <c r="A1902" s="19" t="n"/>
      <c r="B1902" s="20">
        <f>IF(A1902="","",IF(R1902=0,"⚠ أضف سطر عهدة أولًا","DMT-"&amp;TEXT(R1902,"000")))</f>
        <v/>
      </c>
      <c r="C1902" s="21" t="n"/>
      <c r="D1902" s="20">
        <f>IF(C1902="","",IF(S1902="","خارج السنة المالية",INDEX(القوائم!$D$2:$D$13,S1902)))</f>
        <v/>
      </c>
      <c r="E1902" s="22" t="n"/>
      <c r="F1902" s="23" t="n"/>
      <c r="G1902" s="23" t="n"/>
      <c r="H1902" s="22" t="n"/>
      <c r="I1902" s="19" t="n"/>
      <c r="J1902" s="21" t="n"/>
      <c r="K1902" s="19" t="n"/>
      <c r="L1902" s="19" t="n"/>
      <c r="M1902" s="21" t="n"/>
      <c r="N1902" s="22" t="n"/>
      <c r="O1902" s="24">
        <f>IF(A1902&lt;&gt;"عهدة","",SUMIFS($G$8:$G$5007,$B$8:$B$5007,B1902,$A$8:$A$5007,"مصروف",$I$8:$I$5007,"&lt;&gt;مرفوض"))</f>
        <v/>
      </c>
      <c r="P1902" s="25">
        <f>IF(A1902&lt;&gt;"عهدة","",N(F1902)-O1902)</f>
        <v/>
      </c>
      <c r="Q1902" s="26">
        <f>IF(A1902="","",IF(A1902="عهدة",IF(N(F1902)=0,"⚠ أدخل قيمة العهدة",IF(P1902&lt;0,"⛔ عجز / زيادة مصروفات "&amp;TEXT(-P1902,"#,##0"),IF(COUNTIFS($B$8:$B$5007,B1902,$A$8:$A$5007,"مصروف",$I$8:$I$5007,"&lt;&gt;مرفوض",$K$8:$K$5007,"&lt;&gt;نعم")&gt;0,"⚠ "&amp;COUNTIFS($B$8:$B$5007,B1902,$A$8:$A$5007,"مصروف",$I$8:$I$5007,"&lt;&gt;مرفوض",$K$8:$K$5007,"&lt;&gt;نعم")&amp;" مصروف غير مسوى",IF(L1902="تمت التسوية",IF(P1902=0,"✔ متوازنة وتمت التسوية","✔ تمت التسوية – متبقي "&amp;TEXT(P1902,"#,##0")),IF(P1902&gt;0,"متبقي "&amp;TEXT(P1902,"#,##0"),"✔ متوازنة"))))),IF(R1902=0,"⚠ أضف سطر عهدة أولًا",IF(OR(C1902="",N(G1902)=0),"⚠ أكمل التاريخ والقيمة",IF(S1902="","⚠ التاريخ خارج السنة المالية",IF(H1902="","⚠ اختر بند الموازنة",IF(I1902="مرفوض","✖ مرفوض من المدير",IF(I1902&lt;&gt;"موافق","⏳ بانتظار موافقة المدير",IF(K1902&lt;&gt;"نعم","⚠ غير مسوى مع الحسابات","✔ معتمد ومسوى")))))))))</f>
        <v/>
      </c>
      <c r="R1902">
        <f>N(R1901)+IF(A1902="عهدة",1,0)</f>
        <v/>
      </c>
      <c r="S1902">
        <f>IF(C1902="","",IF(AND(C1902&gt;=DATE(2026,9,1),C1902&lt;=DATE(2027,8,31)),(YEAR(C1902)-2026)*12+MONTH(C1902)-8,""))</f>
        <v/>
      </c>
      <c r="T1902">
        <f>IF(AND(A1902="مصروف",R1902&gt;0,I1902="موافق",S1902&lt;&gt;"",H1902&lt;&gt;""),N(G1902),0)</f>
        <v/>
      </c>
    </row>
    <row r="1903">
      <c r="A1903" s="19" t="n"/>
      <c r="B1903" s="20">
        <f>IF(A1903="","",IF(R1903=0,"⚠ أضف سطر عهدة أولًا","DMT-"&amp;TEXT(R1903,"000")))</f>
        <v/>
      </c>
      <c r="C1903" s="21" t="n"/>
      <c r="D1903" s="20">
        <f>IF(C1903="","",IF(S1903="","خارج السنة المالية",INDEX(القوائم!$D$2:$D$13,S1903)))</f>
        <v/>
      </c>
      <c r="E1903" s="22" t="n"/>
      <c r="F1903" s="23" t="n"/>
      <c r="G1903" s="23" t="n"/>
      <c r="H1903" s="22" t="n"/>
      <c r="I1903" s="19" t="n"/>
      <c r="J1903" s="21" t="n"/>
      <c r="K1903" s="19" t="n"/>
      <c r="L1903" s="19" t="n"/>
      <c r="M1903" s="21" t="n"/>
      <c r="N1903" s="22" t="n"/>
      <c r="O1903" s="24">
        <f>IF(A1903&lt;&gt;"عهدة","",SUMIFS($G$8:$G$5007,$B$8:$B$5007,B1903,$A$8:$A$5007,"مصروف",$I$8:$I$5007,"&lt;&gt;مرفوض"))</f>
        <v/>
      </c>
      <c r="P1903" s="25">
        <f>IF(A1903&lt;&gt;"عهدة","",N(F1903)-O1903)</f>
        <v/>
      </c>
      <c r="Q1903" s="26">
        <f>IF(A1903="","",IF(A1903="عهدة",IF(N(F1903)=0,"⚠ أدخل قيمة العهدة",IF(P1903&lt;0,"⛔ عجز / زيادة مصروفات "&amp;TEXT(-P1903,"#,##0"),IF(COUNTIFS($B$8:$B$5007,B1903,$A$8:$A$5007,"مصروف",$I$8:$I$5007,"&lt;&gt;مرفوض",$K$8:$K$5007,"&lt;&gt;نعم")&gt;0,"⚠ "&amp;COUNTIFS($B$8:$B$5007,B1903,$A$8:$A$5007,"مصروف",$I$8:$I$5007,"&lt;&gt;مرفوض",$K$8:$K$5007,"&lt;&gt;نعم")&amp;" مصروف غير مسوى",IF(L1903="تمت التسوية",IF(P1903=0,"✔ متوازنة وتمت التسوية","✔ تمت التسوية – متبقي "&amp;TEXT(P1903,"#,##0")),IF(P1903&gt;0,"متبقي "&amp;TEXT(P1903,"#,##0"),"✔ متوازنة"))))),IF(R1903=0,"⚠ أضف سطر عهدة أولًا",IF(OR(C1903="",N(G1903)=0),"⚠ أكمل التاريخ والقيمة",IF(S1903="","⚠ التاريخ خارج السنة المالية",IF(H1903="","⚠ اختر بند الموازنة",IF(I1903="مرفوض","✖ مرفوض من المدير",IF(I1903&lt;&gt;"موافق","⏳ بانتظار موافقة المدير",IF(K1903&lt;&gt;"نعم","⚠ غير مسوى مع الحسابات","✔ معتمد ومسوى")))))))))</f>
        <v/>
      </c>
      <c r="R1903">
        <f>N(R1902)+IF(A1903="عهدة",1,0)</f>
        <v/>
      </c>
      <c r="S1903">
        <f>IF(C1903="","",IF(AND(C1903&gt;=DATE(2026,9,1),C1903&lt;=DATE(2027,8,31)),(YEAR(C1903)-2026)*12+MONTH(C1903)-8,""))</f>
        <v/>
      </c>
      <c r="T1903">
        <f>IF(AND(A1903="مصروف",R1903&gt;0,I1903="موافق",S1903&lt;&gt;"",H1903&lt;&gt;""),N(G1903),0)</f>
        <v/>
      </c>
    </row>
    <row r="1904">
      <c r="A1904" s="19" t="n"/>
      <c r="B1904" s="20">
        <f>IF(A1904="","",IF(R1904=0,"⚠ أضف سطر عهدة أولًا","DMT-"&amp;TEXT(R1904,"000")))</f>
        <v/>
      </c>
      <c r="C1904" s="21" t="n"/>
      <c r="D1904" s="20">
        <f>IF(C1904="","",IF(S1904="","خارج السنة المالية",INDEX(القوائم!$D$2:$D$13,S1904)))</f>
        <v/>
      </c>
      <c r="E1904" s="22" t="n"/>
      <c r="F1904" s="23" t="n"/>
      <c r="G1904" s="23" t="n"/>
      <c r="H1904" s="22" t="n"/>
      <c r="I1904" s="19" t="n"/>
      <c r="J1904" s="21" t="n"/>
      <c r="K1904" s="19" t="n"/>
      <c r="L1904" s="19" t="n"/>
      <c r="M1904" s="21" t="n"/>
      <c r="N1904" s="22" t="n"/>
      <c r="O1904" s="24">
        <f>IF(A1904&lt;&gt;"عهدة","",SUMIFS($G$8:$G$5007,$B$8:$B$5007,B1904,$A$8:$A$5007,"مصروف",$I$8:$I$5007,"&lt;&gt;مرفوض"))</f>
        <v/>
      </c>
      <c r="P1904" s="25">
        <f>IF(A1904&lt;&gt;"عهدة","",N(F1904)-O1904)</f>
        <v/>
      </c>
      <c r="Q1904" s="26">
        <f>IF(A1904="","",IF(A1904="عهدة",IF(N(F1904)=0,"⚠ أدخل قيمة العهدة",IF(P1904&lt;0,"⛔ عجز / زيادة مصروفات "&amp;TEXT(-P1904,"#,##0"),IF(COUNTIFS($B$8:$B$5007,B1904,$A$8:$A$5007,"مصروف",$I$8:$I$5007,"&lt;&gt;مرفوض",$K$8:$K$5007,"&lt;&gt;نعم")&gt;0,"⚠ "&amp;COUNTIFS($B$8:$B$5007,B1904,$A$8:$A$5007,"مصروف",$I$8:$I$5007,"&lt;&gt;مرفوض",$K$8:$K$5007,"&lt;&gt;نعم")&amp;" مصروف غير مسوى",IF(L1904="تمت التسوية",IF(P1904=0,"✔ متوازنة وتمت التسوية","✔ تمت التسوية – متبقي "&amp;TEXT(P1904,"#,##0")),IF(P1904&gt;0,"متبقي "&amp;TEXT(P1904,"#,##0"),"✔ متوازنة"))))),IF(R1904=0,"⚠ أضف سطر عهدة أولًا",IF(OR(C1904="",N(G1904)=0),"⚠ أكمل التاريخ والقيمة",IF(S1904="","⚠ التاريخ خارج السنة المالية",IF(H1904="","⚠ اختر بند الموازنة",IF(I1904="مرفوض","✖ مرفوض من المدير",IF(I1904&lt;&gt;"موافق","⏳ بانتظار موافقة المدير",IF(K1904&lt;&gt;"نعم","⚠ غير مسوى مع الحسابات","✔ معتمد ومسوى")))))))))</f>
        <v/>
      </c>
      <c r="R1904">
        <f>N(R1903)+IF(A1904="عهدة",1,0)</f>
        <v/>
      </c>
      <c r="S1904">
        <f>IF(C1904="","",IF(AND(C1904&gt;=DATE(2026,9,1),C1904&lt;=DATE(2027,8,31)),(YEAR(C1904)-2026)*12+MONTH(C1904)-8,""))</f>
        <v/>
      </c>
      <c r="T1904">
        <f>IF(AND(A1904="مصروف",R1904&gt;0,I1904="موافق",S1904&lt;&gt;"",H1904&lt;&gt;""),N(G1904),0)</f>
        <v/>
      </c>
    </row>
    <row r="1905">
      <c r="A1905" s="19" t="n"/>
      <c r="B1905" s="20">
        <f>IF(A1905="","",IF(R1905=0,"⚠ أضف سطر عهدة أولًا","DMT-"&amp;TEXT(R1905,"000")))</f>
        <v/>
      </c>
      <c r="C1905" s="21" t="n"/>
      <c r="D1905" s="20">
        <f>IF(C1905="","",IF(S1905="","خارج السنة المالية",INDEX(القوائم!$D$2:$D$13,S1905)))</f>
        <v/>
      </c>
      <c r="E1905" s="22" t="n"/>
      <c r="F1905" s="23" t="n"/>
      <c r="G1905" s="23" t="n"/>
      <c r="H1905" s="22" t="n"/>
      <c r="I1905" s="19" t="n"/>
      <c r="J1905" s="21" t="n"/>
      <c r="K1905" s="19" t="n"/>
      <c r="L1905" s="19" t="n"/>
      <c r="M1905" s="21" t="n"/>
      <c r="N1905" s="22" t="n"/>
      <c r="O1905" s="24">
        <f>IF(A1905&lt;&gt;"عهدة","",SUMIFS($G$8:$G$5007,$B$8:$B$5007,B1905,$A$8:$A$5007,"مصروف",$I$8:$I$5007,"&lt;&gt;مرفوض"))</f>
        <v/>
      </c>
      <c r="P1905" s="25">
        <f>IF(A1905&lt;&gt;"عهدة","",N(F1905)-O1905)</f>
        <v/>
      </c>
      <c r="Q1905" s="26">
        <f>IF(A1905="","",IF(A1905="عهدة",IF(N(F1905)=0,"⚠ أدخل قيمة العهدة",IF(P1905&lt;0,"⛔ عجز / زيادة مصروفات "&amp;TEXT(-P1905,"#,##0"),IF(COUNTIFS($B$8:$B$5007,B1905,$A$8:$A$5007,"مصروف",$I$8:$I$5007,"&lt;&gt;مرفوض",$K$8:$K$5007,"&lt;&gt;نعم")&gt;0,"⚠ "&amp;COUNTIFS($B$8:$B$5007,B1905,$A$8:$A$5007,"مصروف",$I$8:$I$5007,"&lt;&gt;مرفوض",$K$8:$K$5007,"&lt;&gt;نعم")&amp;" مصروف غير مسوى",IF(L1905="تمت التسوية",IF(P1905=0,"✔ متوازنة وتمت التسوية","✔ تمت التسوية – متبقي "&amp;TEXT(P1905,"#,##0")),IF(P1905&gt;0,"متبقي "&amp;TEXT(P1905,"#,##0"),"✔ متوازنة"))))),IF(R1905=0,"⚠ أضف سطر عهدة أولًا",IF(OR(C1905="",N(G1905)=0),"⚠ أكمل التاريخ والقيمة",IF(S1905="","⚠ التاريخ خارج السنة المالية",IF(H1905="","⚠ اختر بند الموازنة",IF(I1905="مرفوض","✖ مرفوض من المدير",IF(I1905&lt;&gt;"موافق","⏳ بانتظار موافقة المدير",IF(K1905&lt;&gt;"نعم","⚠ غير مسوى مع الحسابات","✔ معتمد ومسوى")))))))))</f>
        <v/>
      </c>
      <c r="R1905">
        <f>N(R1904)+IF(A1905="عهدة",1,0)</f>
        <v/>
      </c>
      <c r="S1905">
        <f>IF(C1905="","",IF(AND(C1905&gt;=DATE(2026,9,1),C1905&lt;=DATE(2027,8,31)),(YEAR(C1905)-2026)*12+MONTH(C1905)-8,""))</f>
        <v/>
      </c>
      <c r="T1905">
        <f>IF(AND(A1905="مصروف",R1905&gt;0,I1905="موافق",S1905&lt;&gt;"",H1905&lt;&gt;""),N(G1905),0)</f>
        <v/>
      </c>
    </row>
    <row r="1906">
      <c r="A1906" s="19" t="n"/>
      <c r="B1906" s="20">
        <f>IF(A1906="","",IF(R1906=0,"⚠ أضف سطر عهدة أولًا","DMT-"&amp;TEXT(R1906,"000")))</f>
        <v/>
      </c>
      <c r="C1906" s="21" t="n"/>
      <c r="D1906" s="20">
        <f>IF(C1906="","",IF(S1906="","خارج السنة المالية",INDEX(القوائم!$D$2:$D$13,S1906)))</f>
        <v/>
      </c>
      <c r="E1906" s="22" t="n"/>
      <c r="F1906" s="23" t="n"/>
      <c r="G1906" s="23" t="n"/>
      <c r="H1906" s="22" t="n"/>
      <c r="I1906" s="19" t="n"/>
      <c r="J1906" s="21" t="n"/>
      <c r="K1906" s="19" t="n"/>
      <c r="L1906" s="19" t="n"/>
      <c r="M1906" s="21" t="n"/>
      <c r="N1906" s="22" t="n"/>
      <c r="O1906" s="24">
        <f>IF(A1906&lt;&gt;"عهدة","",SUMIFS($G$8:$G$5007,$B$8:$B$5007,B1906,$A$8:$A$5007,"مصروف",$I$8:$I$5007,"&lt;&gt;مرفوض"))</f>
        <v/>
      </c>
      <c r="P1906" s="25">
        <f>IF(A1906&lt;&gt;"عهدة","",N(F1906)-O1906)</f>
        <v/>
      </c>
      <c r="Q1906" s="26">
        <f>IF(A1906="","",IF(A1906="عهدة",IF(N(F1906)=0,"⚠ أدخل قيمة العهدة",IF(P1906&lt;0,"⛔ عجز / زيادة مصروفات "&amp;TEXT(-P1906,"#,##0"),IF(COUNTIFS($B$8:$B$5007,B1906,$A$8:$A$5007,"مصروف",$I$8:$I$5007,"&lt;&gt;مرفوض",$K$8:$K$5007,"&lt;&gt;نعم")&gt;0,"⚠ "&amp;COUNTIFS($B$8:$B$5007,B1906,$A$8:$A$5007,"مصروف",$I$8:$I$5007,"&lt;&gt;مرفوض",$K$8:$K$5007,"&lt;&gt;نعم")&amp;" مصروف غير مسوى",IF(L1906="تمت التسوية",IF(P1906=0,"✔ متوازنة وتمت التسوية","✔ تمت التسوية – متبقي "&amp;TEXT(P1906,"#,##0")),IF(P1906&gt;0,"متبقي "&amp;TEXT(P1906,"#,##0"),"✔ متوازنة"))))),IF(R1906=0,"⚠ أضف سطر عهدة أولًا",IF(OR(C1906="",N(G1906)=0),"⚠ أكمل التاريخ والقيمة",IF(S1906="","⚠ التاريخ خارج السنة المالية",IF(H1906="","⚠ اختر بند الموازنة",IF(I1906="مرفوض","✖ مرفوض من المدير",IF(I1906&lt;&gt;"موافق","⏳ بانتظار موافقة المدير",IF(K1906&lt;&gt;"نعم","⚠ غير مسوى مع الحسابات","✔ معتمد ومسوى")))))))))</f>
        <v/>
      </c>
      <c r="R1906">
        <f>N(R1905)+IF(A1906="عهدة",1,0)</f>
        <v/>
      </c>
      <c r="S1906">
        <f>IF(C1906="","",IF(AND(C1906&gt;=DATE(2026,9,1),C1906&lt;=DATE(2027,8,31)),(YEAR(C1906)-2026)*12+MONTH(C1906)-8,""))</f>
        <v/>
      </c>
      <c r="T1906">
        <f>IF(AND(A1906="مصروف",R1906&gt;0,I1906="موافق",S1906&lt;&gt;"",H1906&lt;&gt;""),N(G1906),0)</f>
        <v/>
      </c>
    </row>
    <row r="1907">
      <c r="A1907" s="19" t="n"/>
      <c r="B1907" s="20">
        <f>IF(A1907="","",IF(R1907=0,"⚠ أضف سطر عهدة أولًا","DMT-"&amp;TEXT(R1907,"000")))</f>
        <v/>
      </c>
      <c r="C1907" s="21" t="n"/>
      <c r="D1907" s="20">
        <f>IF(C1907="","",IF(S1907="","خارج السنة المالية",INDEX(القوائم!$D$2:$D$13,S1907)))</f>
        <v/>
      </c>
      <c r="E1907" s="22" t="n"/>
      <c r="F1907" s="23" t="n"/>
      <c r="G1907" s="23" t="n"/>
      <c r="H1907" s="22" t="n"/>
      <c r="I1907" s="19" t="n"/>
      <c r="J1907" s="21" t="n"/>
      <c r="K1907" s="19" t="n"/>
      <c r="L1907" s="19" t="n"/>
      <c r="M1907" s="21" t="n"/>
      <c r="N1907" s="22" t="n"/>
      <c r="O1907" s="24">
        <f>IF(A1907&lt;&gt;"عهدة","",SUMIFS($G$8:$G$5007,$B$8:$B$5007,B1907,$A$8:$A$5007,"مصروف",$I$8:$I$5007,"&lt;&gt;مرفوض"))</f>
        <v/>
      </c>
      <c r="P1907" s="25">
        <f>IF(A1907&lt;&gt;"عهدة","",N(F1907)-O1907)</f>
        <v/>
      </c>
      <c r="Q1907" s="26">
        <f>IF(A1907="","",IF(A1907="عهدة",IF(N(F1907)=0,"⚠ أدخل قيمة العهدة",IF(P1907&lt;0,"⛔ عجز / زيادة مصروفات "&amp;TEXT(-P1907,"#,##0"),IF(COUNTIFS($B$8:$B$5007,B1907,$A$8:$A$5007,"مصروف",$I$8:$I$5007,"&lt;&gt;مرفوض",$K$8:$K$5007,"&lt;&gt;نعم")&gt;0,"⚠ "&amp;COUNTIFS($B$8:$B$5007,B1907,$A$8:$A$5007,"مصروف",$I$8:$I$5007,"&lt;&gt;مرفوض",$K$8:$K$5007,"&lt;&gt;نعم")&amp;" مصروف غير مسوى",IF(L1907="تمت التسوية",IF(P1907=0,"✔ متوازنة وتمت التسوية","✔ تمت التسوية – متبقي "&amp;TEXT(P1907,"#,##0")),IF(P1907&gt;0,"متبقي "&amp;TEXT(P1907,"#,##0"),"✔ متوازنة"))))),IF(R1907=0,"⚠ أضف سطر عهدة أولًا",IF(OR(C1907="",N(G1907)=0),"⚠ أكمل التاريخ والقيمة",IF(S1907="","⚠ التاريخ خارج السنة المالية",IF(H1907="","⚠ اختر بند الموازنة",IF(I1907="مرفوض","✖ مرفوض من المدير",IF(I1907&lt;&gt;"موافق","⏳ بانتظار موافقة المدير",IF(K1907&lt;&gt;"نعم","⚠ غير مسوى مع الحسابات","✔ معتمد ومسوى")))))))))</f>
        <v/>
      </c>
      <c r="R1907">
        <f>N(R1906)+IF(A1907="عهدة",1,0)</f>
        <v/>
      </c>
      <c r="S1907">
        <f>IF(C1907="","",IF(AND(C1907&gt;=DATE(2026,9,1),C1907&lt;=DATE(2027,8,31)),(YEAR(C1907)-2026)*12+MONTH(C1907)-8,""))</f>
        <v/>
      </c>
      <c r="T1907">
        <f>IF(AND(A1907="مصروف",R1907&gt;0,I1907="موافق",S1907&lt;&gt;"",H1907&lt;&gt;""),N(G1907),0)</f>
        <v/>
      </c>
    </row>
    <row r="1908">
      <c r="A1908" s="19" t="n"/>
      <c r="B1908" s="20">
        <f>IF(A1908="","",IF(R1908=0,"⚠ أضف سطر عهدة أولًا","DMT-"&amp;TEXT(R1908,"000")))</f>
        <v/>
      </c>
      <c r="C1908" s="21" t="n"/>
      <c r="D1908" s="20">
        <f>IF(C1908="","",IF(S1908="","خارج السنة المالية",INDEX(القوائم!$D$2:$D$13,S1908)))</f>
        <v/>
      </c>
      <c r="E1908" s="22" t="n"/>
      <c r="F1908" s="23" t="n"/>
      <c r="G1908" s="23" t="n"/>
      <c r="H1908" s="22" t="n"/>
      <c r="I1908" s="19" t="n"/>
      <c r="J1908" s="21" t="n"/>
      <c r="K1908" s="19" t="n"/>
      <c r="L1908" s="19" t="n"/>
      <c r="M1908" s="21" t="n"/>
      <c r="N1908" s="22" t="n"/>
      <c r="O1908" s="24">
        <f>IF(A1908&lt;&gt;"عهدة","",SUMIFS($G$8:$G$5007,$B$8:$B$5007,B1908,$A$8:$A$5007,"مصروف",$I$8:$I$5007,"&lt;&gt;مرفوض"))</f>
        <v/>
      </c>
      <c r="P1908" s="25">
        <f>IF(A1908&lt;&gt;"عهدة","",N(F1908)-O1908)</f>
        <v/>
      </c>
      <c r="Q1908" s="26">
        <f>IF(A1908="","",IF(A1908="عهدة",IF(N(F1908)=0,"⚠ أدخل قيمة العهدة",IF(P1908&lt;0,"⛔ عجز / زيادة مصروفات "&amp;TEXT(-P1908,"#,##0"),IF(COUNTIFS($B$8:$B$5007,B1908,$A$8:$A$5007,"مصروف",$I$8:$I$5007,"&lt;&gt;مرفوض",$K$8:$K$5007,"&lt;&gt;نعم")&gt;0,"⚠ "&amp;COUNTIFS($B$8:$B$5007,B1908,$A$8:$A$5007,"مصروف",$I$8:$I$5007,"&lt;&gt;مرفوض",$K$8:$K$5007,"&lt;&gt;نعم")&amp;" مصروف غير مسوى",IF(L1908="تمت التسوية",IF(P1908=0,"✔ متوازنة وتمت التسوية","✔ تمت التسوية – متبقي "&amp;TEXT(P1908,"#,##0")),IF(P1908&gt;0,"متبقي "&amp;TEXT(P1908,"#,##0"),"✔ متوازنة"))))),IF(R1908=0,"⚠ أضف سطر عهدة أولًا",IF(OR(C1908="",N(G1908)=0),"⚠ أكمل التاريخ والقيمة",IF(S1908="","⚠ التاريخ خارج السنة المالية",IF(H1908="","⚠ اختر بند الموازنة",IF(I1908="مرفوض","✖ مرفوض من المدير",IF(I1908&lt;&gt;"موافق","⏳ بانتظار موافقة المدير",IF(K1908&lt;&gt;"نعم","⚠ غير مسوى مع الحسابات","✔ معتمد ومسوى")))))))))</f>
        <v/>
      </c>
      <c r="R1908">
        <f>N(R1907)+IF(A1908="عهدة",1,0)</f>
        <v/>
      </c>
      <c r="S1908">
        <f>IF(C1908="","",IF(AND(C1908&gt;=DATE(2026,9,1),C1908&lt;=DATE(2027,8,31)),(YEAR(C1908)-2026)*12+MONTH(C1908)-8,""))</f>
        <v/>
      </c>
      <c r="T1908">
        <f>IF(AND(A1908="مصروف",R1908&gt;0,I1908="موافق",S1908&lt;&gt;"",H1908&lt;&gt;""),N(G1908),0)</f>
        <v/>
      </c>
    </row>
    <row r="1909">
      <c r="A1909" s="19" t="n"/>
      <c r="B1909" s="20">
        <f>IF(A1909="","",IF(R1909=0,"⚠ أضف سطر عهدة أولًا","DMT-"&amp;TEXT(R1909,"000")))</f>
        <v/>
      </c>
      <c r="C1909" s="21" t="n"/>
      <c r="D1909" s="20">
        <f>IF(C1909="","",IF(S1909="","خارج السنة المالية",INDEX(القوائم!$D$2:$D$13,S1909)))</f>
        <v/>
      </c>
      <c r="E1909" s="22" t="n"/>
      <c r="F1909" s="23" t="n"/>
      <c r="G1909" s="23" t="n"/>
      <c r="H1909" s="22" t="n"/>
      <c r="I1909" s="19" t="n"/>
      <c r="J1909" s="21" t="n"/>
      <c r="K1909" s="19" t="n"/>
      <c r="L1909" s="19" t="n"/>
      <c r="M1909" s="21" t="n"/>
      <c r="N1909" s="22" t="n"/>
      <c r="O1909" s="24">
        <f>IF(A1909&lt;&gt;"عهدة","",SUMIFS($G$8:$G$5007,$B$8:$B$5007,B1909,$A$8:$A$5007,"مصروف",$I$8:$I$5007,"&lt;&gt;مرفوض"))</f>
        <v/>
      </c>
      <c r="P1909" s="25">
        <f>IF(A1909&lt;&gt;"عهدة","",N(F1909)-O1909)</f>
        <v/>
      </c>
      <c r="Q1909" s="26">
        <f>IF(A1909="","",IF(A1909="عهدة",IF(N(F1909)=0,"⚠ أدخل قيمة العهدة",IF(P1909&lt;0,"⛔ عجز / زيادة مصروفات "&amp;TEXT(-P1909,"#,##0"),IF(COUNTIFS($B$8:$B$5007,B1909,$A$8:$A$5007,"مصروف",$I$8:$I$5007,"&lt;&gt;مرفوض",$K$8:$K$5007,"&lt;&gt;نعم")&gt;0,"⚠ "&amp;COUNTIFS($B$8:$B$5007,B1909,$A$8:$A$5007,"مصروف",$I$8:$I$5007,"&lt;&gt;مرفوض",$K$8:$K$5007,"&lt;&gt;نعم")&amp;" مصروف غير مسوى",IF(L1909="تمت التسوية",IF(P1909=0,"✔ متوازنة وتمت التسوية","✔ تمت التسوية – متبقي "&amp;TEXT(P1909,"#,##0")),IF(P1909&gt;0,"متبقي "&amp;TEXT(P1909,"#,##0"),"✔ متوازنة"))))),IF(R1909=0,"⚠ أضف سطر عهدة أولًا",IF(OR(C1909="",N(G1909)=0),"⚠ أكمل التاريخ والقيمة",IF(S1909="","⚠ التاريخ خارج السنة المالية",IF(H1909="","⚠ اختر بند الموازنة",IF(I1909="مرفوض","✖ مرفوض من المدير",IF(I1909&lt;&gt;"موافق","⏳ بانتظار موافقة المدير",IF(K1909&lt;&gt;"نعم","⚠ غير مسوى مع الحسابات","✔ معتمد ومسوى")))))))))</f>
        <v/>
      </c>
      <c r="R1909">
        <f>N(R1908)+IF(A1909="عهدة",1,0)</f>
        <v/>
      </c>
      <c r="S1909">
        <f>IF(C1909="","",IF(AND(C1909&gt;=DATE(2026,9,1),C1909&lt;=DATE(2027,8,31)),(YEAR(C1909)-2026)*12+MONTH(C1909)-8,""))</f>
        <v/>
      </c>
      <c r="T1909">
        <f>IF(AND(A1909="مصروف",R1909&gt;0,I1909="موافق",S1909&lt;&gt;"",H1909&lt;&gt;""),N(G1909),0)</f>
        <v/>
      </c>
    </row>
    <row r="1910">
      <c r="A1910" s="19" t="n"/>
      <c r="B1910" s="20">
        <f>IF(A1910="","",IF(R1910=0,"⚠ أضف سطر عهدة أولًا","DMT-"&amp;TEXT(R1910,"000")))</f>
        <v/>
      </c>
      <c r="C1910" s="21" t="n"/>
      <c r="D1910" s="20">
        <f>IF(C1910="","",IF(S1910="","خارج السنة المالية",INDEX(القوائم!$D$2:$D$13,S1910)))</f>
        <v/>
      </c>
      <c r="E1910" s="22" t="n"/>
      <c r="F1910" s="23" t="n"/>
      <c r="G1910" s="23" t="n"/>
      <c r="H1910" s="22" t="n"/>
      <c r="I1910" s="19" t="n"/>
      <c r="J1910" s="21" t="n"/>
      <c r="K1910" s="19" t="n"/>
      <c r="L1910" s="19" t="n"/>
      <c r="M1910" s="21" t="n"/>
      <c r="N1910" s="22" t="n"/>
      <c r="O1910" s="24">
        <f>IF(A1910&lt;&gt;"عهدة","",SUMIFS($G$8:$G$5007,$B$8:$B$5007,B1910,$A$8:$A$5007,"مصروف",$I$8:$I$5007,"&lt;&gt;مرفوض"))</f>
        <v/>
      </c>
      <c r="P1910" s="25">
        <f>IF(A1910&lt;&gt;"عهدة","",N(F1910)-O1910)</f>
        <v/>
      </c>
      <c r="Q1910" s="26">
        <f>IF(A1910="","",IF(A1910="عهدة",IF(N(F1910)=0,"⚠ أدخل قيمة العهدة",IF(P1910&lt;0,"⛔ عجز / زيادة مصروفات "&amp;TEXT(-P1910,"#,##0"),IF(COUNTIFS($B$8:$B$5007,B1910,$A$8:$A$5007,"مصروف",$I$8:$I$5007,"&lt;&gt;مرفوض",$K$8:$K$5007,"&lt;&gt;نعم")&gt;0,"⚠ "&amp;COUNTIFS($B$8:$B$5007,B1910,$A$8:$A$5007,"مصروف",$I$8:$I$5007,"&lt;&gt;مرفوض",$K$8:$K$5007,"&lt;&gt;نعم")&amp;" مصروف غير مسوى",IF(L1910="تمت التسوية",IF(P1910=0,"✔ متوازنة وتمت التسوية","✔ تمت التسوية – متبقي "&amp;TEXT(P1910,"#,##0")),IF(P1910&gt;0,"متبقي "&amp;TEXT(P1910,"#,##0"),"✔ متوازنة"))))),IF(R1910=0,"⚠ أضف سطر عهدة أولًا",IF(OR(C1910="",N(G1910)=0),"⚠ أكمل التاريخ والقيمة",IF(S1910="","⚠ التاريخ خارج السنة المالية",IF(H1910="","⚠ اختر بند الموازنة",IF(I1910="مرفوض","✖ مرفوض من المدير",IF(I1910&lt;&gt;"موافق","⏳ بانتظار موافقة المدير",IF(K1910&lt;&gt;"نعم","⚠ غير مسوى مع الحسابات","✔ معتمد ومسوى")))))))))</f>
        <v/>
      </c>
      <c r="R1910">
        <f>N(R1909)+IF(A1910="عهدة",1,0)</f>
        <v/>
      </c>
      <c r="S1910">
        <f>IF(C1910="","",IF(AND(C1910&gt;=DATE(2026,9,1),C1910&lt;=DATE(2027,8,31)),(YEAR(C1910)-2026)*12+MONTH(C1910)-8,""))</f>
        <v/>
      </c>
      <c r="T1910">
        <f>IF(AND(A1910="مصروف",R1910&gt;0,I1910="موافق",S1910&lt;&gt;"",H1910&lt;&gt;""),N(G1910),0)</f>
        <v/>
      </c>
    </row>
    <row r="1911">
      <c r="A1911" s="19" t="n"/>
      <c r="B1911" s="20">
        <f>IF(A1911="","",IF(R1911=0,"⚠ أضف سطر عهدة أولًا","DMT-"&amp;TEXT(R1911,"000")))</f>
        <v/>
      </c>
      <c r="C1911" s="21" t="n"/>
      <c r="D1911" s="20">
        <f>IF(C1911="","",IF(S1911="","خارج السنة المالية",INDEX(القوائم!$D$2:$D$13,S1911)))</f>
        <v/>
      </c>
      <c r="E1911" s="22" t="n"/>
      <c r="F1911" s="23" t="n"/>
      <c r="G1911" s="23" t="n"/>
      <c r="H1911" s="22" t="n"/>
      <c r="I1911" s="19" t="n"/>
      <c r="J1911" s="21" t="n"/>
      <c r="K1911" s="19" t="n"/>
      <c r="L1911" s="19" t="n"/>
      <c r="M1911" s="21" t="n"/>
      <c r="N1911" s="22" t="n"/>
      <c r="O1911" s="24">
        <f>IF(A1911&lt;&gt;"عهدة","",SUMIFS($G$8:$G$5007,$B$8:$B$5007,B1911,$A$8:$A$5007,"مصروف",$I$8:$I$5007,"&lt;&gt;مرفوض"))</f>
        <v/>
      </c>
      <c r="P1911" s="25">
        <f>IF(A1911&lt;&gt;"عهدة","",N(F1911)-O1911)</f>
        <v/>
      </c>
      <c r="Q1911" s="26">
        <f>IF(A1911="","",IF(A1911="عهدة",IF(N(F1911)=0,"⚠ أدخل قيمة العهدة",IF(P1911&lt;0,"⛔ عجز / زيادة مصروفات "&amp;TEXT(-P1911,"#,##0"),IF(COUNTIFS($B$8:$B$5007,B1911,$A$8:$A$5007,"مصروف",$I$8:$I$5007,"&lt;&gt;مرفوض",$K$8:$K$5007,"&lt;&gt;نعم")&gt;0,"⚠ "&amp;COUNTIFS($B$8:$B$5007,B1911,$A$8:$A$5007,"مصروف",$I$8:$I$5007,"&lt;&gt;مرفوض",$K$8:$K$5007,"&lt;&gt;نعم")&amp;" مصروف غير مسوى",IF(L1911="تمت التسوية",IF(P1911=0,"✔ متوازنة وتمت التسوية","✔ تمت التسوية – متبقي "&amp;TEXT(P1911,"#,##0")),IF(P1911&gt;0,"متبقي "&amp;TEXT(P1911,"#,##0"),"✔ متوازنة"))))),IF(R1911=0,"⚠ أضف سطر عهدة أولًا",IF(OR(C1911="",N(G1911)=0),"⚠ أكمل التاريخ والقيمة",IF(S1911="","⚠ التاريخ خارج السنة المالية",IF(H1911="","⚠ اختر بند الموازنة",IF(I1911="مرفوض","✖ مرفوض من المدير",IF(I1911&lt;&gt;"موافق","⏳ بانتظار موافقة المدير",IF(K1911&lt;&gt;"نعم","⚠ غير مسوى مع الحسابات","✔ معتمد ومسوى")))))))))</f>
        <v/>
      </c>
      <c r="R1911">
        <f>N(R1910)+IF(A1911="عهدة",1,0)</f>
        <v/>
      </c>
      <c r="S1911">
        <f>IF(C1911="","",IF(AND(C1911&gt;=DATE(2026,9,1),C1911&lt;=DATE(2027,8,31)),(YEAR(C1911)-2026)*12+MONTH(C1911)-8,""))</f>
        <v/>
      </c>
      <c r="T1911">
        <f>IF(AND(A1911="مصروف",R1911&gt;0,I1911="موافق",S1911&lt;&gt;"",H1911&lt;&gt;""),N(G1911),0)</f>
        <v/>
      </c>
    </row>
    <row r="1912">
      <c r="A1912" s="19" t="n"/>
      <c r="B1912" s="20">
        <f>IF(A1912="","",IF(R1912=0,"⚠ أضف سطر عهدة أولًا","DMT-"&amp;TEXT(R1912,"000")))</f>
        <v/>
      </c>
      <c r="C1912" s="21" t="n"/>
      <c r="D1912" s="20">
        <f>IF(C1912="","",IF(S1912="","خارج السنة المالية",INDEX(القوائم!$D$2:$D$13,S1912)))</f>
        <v/>
      </c>
      <c r="E1912" s="22" t="n"/>
      <c r="F1912" s="23" t="n"/>
      <c r="G1912" s="23" t="n"/>
      <c r="H1912" s="22" t="n"/>
      <c r="I1912" s="19" t="n"/>
      <c r="J1912" s="21" t="n"/>
      <c r="K1912" s="19" t="n"/>
      <c r="L1912" s="19" t="n"/>
      <c r="M1912" s="21" t="n"/>
      <c r="N1912" s="22" t="n"/>
      <c r="O1912" s="24">
        <f>IF(A1912&lt;&gt;"عهدة","",SUMIFS($G$8:$G$5007,$B$8:$B$5007,B1912,$A$8:$A$5007,"مصروف",$I$8:$I$5007,"&lt;&gt;مرفوض"))</f>
        <v/>
      </c>
      <c r="P1912" s="25">
        <f>IF(A1912&lt;&gt;"عهدة","",N(F1912)-O1912)</f>
        <v/>
      </c>
      <c r="Q1912" s="26">
        <f>IF(A1912="","",IF(A1912="عهدة",IF(N(F1912)=0,"⚠ أدخل قيمة العهدة",IF(P1912&lt;0,"⛔ عجز / زيادة مصروفات "&amp;TEXT(-P1912,"#,##0"),IF(COUNTIFS($B$8:$B$5007,B1912,$A$8:$A$5007,"مصروف",$I$8:$I$5007,"&lt;&gt;مرفوض",$K$8:$K$5007,"&lt;&gt;نعم")&gt;0,"⚠ "&amp;COUNTIFS($B$8:$B$5007,B1912,$A$8:$A$5007,"مصروف",$I$8:$I$5007,"&lt;&gt;مرفوض",$K$8:$K$5007,"&lt;&gt;نعم")&amp;" مصروف غير مسوى",IF(L1912="تمت التسوية",IF(P1912=0,"✔ متوازنة وتمت التسوية","✔ تمت التسوية – متبقي "&amp;TEXT(P1912,"#,##0")),IF(P1912&gt;0,"متبقي "&amp;TEXT(P1912,"#,##0"),"✔ متوازنة"))))),IF(R1912=0,"⚠ أضف سطر عهدة أولًا",IF(OR(C1912="",N(G1912)=0),"⚠ أكمل التاريخ والقيمة",IF(S1912="","⚠ التاريخ خارج السنة المالية",IF(H1912="","⚠ اختر بند الموازنة",IF(I1912="مرفوض","✖ مرفوض من المدير",IF(I1912&lt;&gt;"موافق","⏳ بانتظار موافقة المدير",IF(K1912&lt;&gt;"نعم","⚠ غير مسوى مع الحسابات","✔ معتمد ومسوى")))))))))</f>
        <v/>
      </c>
      <c r="R1912">
        <f>N(R1911)+IF(A1912="عهدة",1,0)</f>
        <v/>
      </c>
      <c r="S1912">
        <f>IF(C1912="","",IF(AND(C1912&gt;=DATE(2026,9,1),C1912&lt;=DATE(2027,8,31)),(YEAR(C1912)-2026)*12+MONTH(C1912)-8,""))</f>
        <v/>
      </c>
      <c r="T1912">
        <f>IF(AND(A1912="مصروف",R1912&gt;0,I1912="موافق",S1912&lt;&gt;"",H1912&lt;&gt;""),N(G1912),0)</f>
        <v/>
      </c>
    </row>
    <row r="1913">
      <c r="A1913" s="19" t="n"/>
      <c r="B1913" s="20">
        <f>IF(A1913="","",IF(R1913=0,"⚠ أضف سطر عهدة أولًا","DMT-"&amp;TEXT(R1913,"000")))</f>
        <v/>
      </c>
      <c r="C1913" s="21" t="n"/>
      <c r="D1913" s="20">
        <f>IF(C1913="","",IF(S1913="","خارج السنة المالية",INDEX(القوائم!$D$2:$D$13,S1913)))</f>
        <v/>
      </c>
      <c r="E1913" s="22" t="n"/>
      <c r="F1913" s="23" t="n"/>
      <c r="G1913" s="23" t="n"/>
      <c r="H1913" s="22" t="n"/>
      <c r="I1913" s="19" t="n"/>
      <c r="J1913" s="21" t="n"/>
      <c r="K1913" s="19" t="n"/>
      <c r="L1913" s="19" t="n"/>
      <c r="M1913" s="21" t="n"/>
      <c r="N1913" s="22" t="n"/>
      <c r="O1913" s="24">
        <f>IF(A1913&lt;&gt;"عهدة","",SUMIFS($G$8:$G$5007,$B$8:$B$5007,B1913,$A$8:$A$5007,"مصروف",$I$8:$I$5007,"&lt;&gt;مرفوض"))</f>
        <v/>
      </c>
      <c r="P1913" s="25">
        <f>IF(A1913&lt;&gt;"عهدة","",N(F1913)-O1913)</f>
        <v/>
      </c>
      <c r="Q1913" s="26">
        <f>IF(A1913="","",IF(A1913="عهدة",IF(N(F1913)=0,"⚠ أدخل قيمة العهدة",IF(P1913&lt;0,"⛔ عجز / زيادة مصروفات "&amp;TEXT(-P1913,"#,##0"),IF(COUNTIFS($B$8:$B$5007,B1913,$A$8:$A$5007,"مصروف",$I$8:$I$5007,"&lt;&gt;مرفوض",$K$8:$K$5007,"&lt;&gt;نعم")&gt;0,"⚠ "&amp;COUNTIFS($B$8:$B$5007,B1913,$A$8:$A$5007,"مصروف",$I$8:$I$5007,"&lt;&gt;مرفوض",$K$8:$K$5007,"&lt;&gt;نعم")&amp;" مصروف غير مسوى",IF(L1913="تمت التسوية",IF(P1913=0,"✔ متوازنة وتمت التسوية","✔ تمت التسوية – متبقي "&amp;TEXT(P1913,"#,##0")),IF(P1913&gt;0,"متبقي "&amp;TEXT(P1913,"#,##0"),"✔ متوازنة"))))),IF(R1913=0,"⚠ أضف سطر عهدة أولًا",IF(OR(C1913="",N(G1913)=0),"⚠ أكمل التاريخ والقيمة",IF(S1913="","⚠ التاريخ خارج السنة المالية",IF(H1913="","⚠ اختر بند الموازنة",IF(I1913="مرفوض","✖ مرفوض من المدير",IF(I1913&lt;&gt;"موافق","⏳ بانتظار موافقة المدير",IF(K1913&lt;&gt;"نعم","⚠ غير مسوى مع الحسابات","✔ معتمد ومسوى")))))))))</f>
        <v/>
      </c>
      <c r="R1913">
        <f>N(R1912)+IF(A1913="عهدة",1,0)</f>
        <v/>
      </c>
      <c r="S1913">
        <f>IF(C1913="","",IF(AND(C1913&gt;=DATE(2026,9,1),C1913&lt;=DATE(2027,8,31)),(YEAR(C1913)-2026)*12+MONTH(C1913)-8,""))</f>
        <v/>
      </c>
      <c r="T1913">
        <f>IF(AND(A1913="مصروف",R1913&gt;0,I1913="موافق",S1913&lt;&gt;"",H1913&lt;&gt;""),N(G1913),0)</f>
        <v/>
      </c>
    </row>
    <row r="1914">
      <c r="A1914" s="19" t="n"/>
      <c r="B1914" s="20">
        <f>IF(A1914="","",IF(R1914=0,"⚠ أضف سطر عهدة أولًا","DMT-"&amp;TEXT(R1914,"000")))</f>
        <v/>
      </c>
      <c r="C1914" s="21" t="n"/>
      <c r="D1914" s="20">
        <f>IF(C1914="","",IF(S1914="","خارج السنة المالية",INDEX(القوائم!$D$2:$D$13,S1914)))</f>
        <v/>
      </c>
      <c r="E1914" s="22" t="n"/>
      <c r="F1914" s="23" t="n"/>
      <c r="G1914" s="23" t="n"/>
      <c r="H1914" s="22" t="n"/>
      <c r="I1914" s="19" t="n"/>
      <c r="J1914" s="21" t="n"/>
      <c r="K1914" s="19" t="n"/>
      <c r="L1914" s="19" t="n"/>
      <c r="M1914" s="21" t="n"/>
      <c r="N1914" s="22" t="n"/>
      <c r="O1914" s="24">
        <f>IF(A1914&lt;&gt;"عهدة","",SUMIFS($G$8:$G$5007,$B$8:$B$5007,B1914,$A$8:$A$5007,"مصروف",$I$8:$I$5007,"&lt;&gt;مرفوض"))</f>
        <v/>
      </c>
      <c r="P1914" s="25">
        <f>IF(A1914&lt;&gt;"عهدة","",N(F1914)-O1914)</f>
        <v/>
      </c>
      <c r="Q1914" s="26">
        <f>IF(A1914="","",IF(A1914="عهدة",IF(N(F1914)=0,"⚠ أدخل قيمة العهدة",IF(P1914&lt;0,"⛔ عجز / زيادة مصروفات "&amp;TEXT(-P1914,"#,##0"),IF(COUNTIFS($B$8:$B$5007,B1914,$A$8:$A$5007,"مصروف",$I$8:$I$5007,"&lt;&gt;مرفوض",$K$8:$K$5007,"&lt;&gt;نعم")&gt;0,"⚠ "&amp;COUNTIFS($B$8:$B$5007,B1914,$A$8:$A$5007,"مصروف",$I$8:$I$5007,"&lt;&gt;مرفوض",$K$8:$K$5007,"&lt;&gt;نعم")&amp;" مصروف غير مسوى",IF(L1914="تمت التسوية",IF(P1914=0,"✔ متوازنة وتمت التسوية","✔ تمت التسوية – متبقي "&amp;TEXT(P1914,"#,##0")),IF(P1914&gt;0,"متبقي "&amp;TEXT(P1914,"#,##0"),"✔ متوازنة"))))),IF(R1914=0,"⚠ أضف سطر عهدة أولًا",IF(OR(C1914="",N(G1914)=0),"⚠ أكمل التاريخ والقيمة",IF(S1914="","⚠ التاريخ خارج السنة المالية",IF(H1914="","⚠ اختر بند الموازنة",IF(I1914="مرفوض","✖ مرفوض من المدير",IF(I1914&lt;&gt;"موافق","⏳ بانتظار موافقة المدير",IF(K1914&lt;&gt;"نعم","⚠ غير مسوى مع الحسابات","✔ معتمد ومسوى")))))))))</f>
        <v/>
      </c>
      <c r="R1914">
        <f>N(R1913)+IF(A1914="عهدة",1,0)</f>
        <v/>
      </c>
      <c r="S1914">
        <f>IF(C1914="","",IF(AND(C1914&gt;=DATE(2026,9,1),C1914&lt;=DATE(2027,8,31)),(YEAR(C1914)-2026)*12+MONTH(C1914)-8,""))</f>
        <v/>
      </c>
      <c r="T1914">
        <f>IF(AND(A1914="مصروف",R1914&gt;0,I1914="موافق",S1914&lt;&gt;"",H1914&lt;&gt;""),N(G1914),0)</f>
        <v/>
      </c>
    </row>
    <row r="1915">
      <c r="A1915" s="19" t="n"/>
      <c r="B1915" s="20">
        <f>IF(A1915="","",IF(R1915=0,"⚠ أضف سطر عهدة أولًا","DMT-"&amp;TEXT(R1915,"000")))</f>
        <v/>
      </c>
      <c r="C1915" s="21" t="n"/>
      <c r="D1915" s="20">
        <f>IF(C1915="","",IF(S1915="","خارج السنة المالية",INDEX(القوائم!$D$2:$D$13,S1915)))</f>
        <v/>
      </c>
      <c r="E1915" s="22" t="n"/>
      <c r="F1915" s="23" t="n"/>
      <c r="G1915" s="23" t="n"/>
      <c r="H1915" s="22" t="n"/>
      <c r="I1915" s="19" t="n"/>
      <c r="J1915" s="21" t="n"/>
      <c r="K1915" s="19" t="n"/>
      <c r="L1915" s="19" t="n"/>
      <c r="M1915" s="21" t="n"/>
      <c r="N1915" s="22" t="n"/>
      <c r="O1915" s="24">
        <f>IF(A1915&lt;&gt;"عهدة","",SUMIFS($G$8:$G$5007,$B$8:$B$5007,B1915,$A$8:$A$5007,"مصروف",$I$8:$I$5007,"&lt;&gt;مرفوض"))</f>
        <v/>
      </c>
      <c r="P1915" s="25">
        <f>IF(A1915&lt;&gt;"عهدة","",N(F1915)-O1915)</f>
        <v/>
      </c>
      <c r="Q1915" s="26">
        <f>IF(A1915="","",IF(A1915="عهدة",IF(N(F1915)=0,"⚠ أدخل قيمة العهدة",IF(P1915&lt;0,"⛔ عجز / زيادة مصروفات "&amp;TEXT(-P1915,"#,##0"),IF(COUNTIFS($B$8:$B$5007,B1915,$A$8:$A$5007,"مصروف",$I$8:$I$5007,"&lt;&gt;مرفوض",$K$8:$K$5007,"&lt;&gt;نعم")&gt;0,"⚠ "&amp;COUNTIFS($B$8:$B$5007,B1915,$A$8:$A$5007,"مصروف",$I$8:$I$5007,"&lt;&gt;مرفوض",$K$8:$K$5007,"&lt;&gt;نعم")&amp;" مصروف غير مسوى",IF(L1915="تمت التسوية",IF(P1915=0,"✔ متوازنة وتمت التسوية","✔ تمت التسوية – متبقي "&amp;TEXT(P1915,"#,##0")),IF(P1915&gt;0,"متبقي "&amp;TEXT(P1915,"#,##0"),"✔ متوازنة"))))),IF(R1915=0,"⚠ أضف سطر عهدة أولًا",IF(OR(C1915="",N(G1915)=0),"⚠ أكمل التاريخ والقيمة",IF(S1915="","⚠ التاريخ خارج السنة المالية",IF(H1915="","⚠ اختر بند الموازنة",IF(I1915="مرفوض","✖ مرفوض من المدير",IF(I1915&lt;&gt;"موافق","⏳ بانتظار موافقة المدير",IF(K1915&lt;&gt;"نعم","⚠ غير مسوى مع الحسابات","✔ معتمد ومسوى")))))))))</f>
        <v/>
      </c>
      <c r="R1915">
        <f>N(R1914)+IF(A1915="عهدة",1,0)</f>
        <v/>
      </c>
      <c r="S1915">
        <f>IF(C1915="","",IF(AND(C1915&gt;=DATE(2026,9,1),C1915&lt;=DATE(2027,8,31)),(YEAR(C1915)-2026)*12+MONTH(C1915)-8,""))</f>
        <v/>
      </c>
      <c r="T1915">
        <f>IF(AND(A1915="مصروف",R1915&gt;0,I1915="موافق",S1915&lt;&gt;"",H1915&lt;&gt;""),N(G1915),0)</f>
        <v/>
      </c>
    </row>
    <row r="1916">
      <c r="A1916" s="19" t="n"/>
      <c r="B1916" s="20">
        <f>IF(A1916="","",IF(R1916=0,"⚠ أضف سطر عهدة أولًا","DMT-"&amp;TEXT(R1916,"000")))</f>
        <v/>
      </c>
      <c r="C1916" s="21" t="n"/>
      <c r="D1916" s="20">
        <f>IF(C1916="","",IF(S1916="","خارج السنة المالية",INDEX(القوائم!$D$2:$D$13,S1916)))</f>
        <v/>
      </c>
      <c r="E1916" s="22" t="n"/>
      <c r="F1916" s="23" t="n"/>
      <c r="G1916" s="23" t="n"/>
      <c r="H1916" s="22" t="n"/>
      <c r="I1916" s="19" t="n"/>
      <c r="J1916" s="21" t="n"/>
      <c r="K1916" s="19" t="n"/>
      <c r="L1916" s="19" t="n"/>
      <c r="M1916" s="21" t="n"/>
      <c r="N1916" s="22" t="n"/>
      <c r="O1916" s="24">
        <f>IF(A1916&lt;&gt;"عهدة","",SUMIFS($G$8:$G$5007,$B$8:$B$5007,B1916,$A$8:$A$5007,"مصروف",$I$8:$I$5007,"&lt;&gt;مرفوض"))</f>
        <v/>
      </c>
      <c r="P1916" s="25">
        <f>IF(A1916&lt;&gt;"عهدة","",N(F1916)-O1916)</f>
        <v/>
      </c>
      <c r="Q1916" s="26">
        <f>IF(A1916="","",IF(A1916="عهدة",IF(N(F1916)=0,"⚠ أدخل قيمة العهدة",IF(P1916&lt;0,"⛔ عجز / زيادة مصروفات "&amp;TEXT(-P1916,"#,##0"),IF(COUNTIFS($B$8:$B$5007,B1916,$A$8:$A$5007,"مصروف",$I$8:$I$5007,"&lt;&gt;مرفوض",$K$8:$K$5007,"&lt;&gt;نعم")&gt;0,"⚠ "&amp;COUNTIFS($B$8:$B$5007,B1916,$A$8:$A$5007,"مصروف",$I$8:$I$5007,"&lt;&gt;مرفوض",$K$8:$K$5007,"&lt;&gt;نعم")&amp;" مصروف غير مسوى",IF(L1916="تمت التسوية",IF(P1916=0,"✔ متوازنة وتمت التسوية","✔ تمت التسوية – متبقي "&amp;TEXT(P1916,"#,##0")),IF(P1916&gt;0,"متبقي "&amp;TEXT(P1916,"#,##0"),"✔ متوازنة"))))),IF(R1916=0,"⚠ أضف سطر عهدة أولًا",IF(OR(C1916="",N(G1916)=0),"⚠ أكمل التاريخ والقيمة",IF(S1916="","⚠ التاريخ خارج السنة المالية",IF(H1916="","⚠ اختر بند الموازنة",IF(I1916="مرفوض","✖ مرفوض من المدير",IF(I1916&lt;&gt;"موافق","⏳ بانتظار موافقة المدير",IF(K1916&lt;&gt;"نعم","⚠ غير مسوى مع الحسابات","✔ معتمد ومسوى")))))))))</f>
        <v/>
      </c>
      <c r="R1916">
        <f>N(R1915)+IF(A1916="عهدة",1,0)</f>
        <v/>
      </c>
      <c r="S1916">
        <f>IF(C1916="","",IF(AND(C1916&gt;=DATE(2026,9,1),C1916&lt;=DATE(2027,8,31)),(YEAR(C1916)-2026)*12+MONTH(C1916)-8,""))</f>
        <v/>
      </c>
      <c r="T1916">
        <f>IF(AND(A1916="مصروف",R1916&gt;0,I1916="موافق",S1916&lt;&gt;"",H1916&lt;&gt;""),N(G1916),0)</f>
        <v/>
      </c>
    </row>
    <row r="1917">
      <c r="A1917" s="19" t="n"/>
      <c r="B1917" s="20">
        <f>IF(A1917="","",IF(R1917=0,"⚠ أضف سطر عهدة أولًا","DMT-"&amp;TEXT(R1917,"000")))</f>
        <v/>
      </c>
      <c r="C1917" s="21" t="n"/>
      <c r="D1917" s="20">
        <f>IF(C1917="","",IF(S1917="","خارج السنة المالية",INDEX(القوائم!$D$2:$D$13,S1917)))</f>
        <v/>
      </c>
      <c r="E1917" s="22" t="n"/>
      <c r="F1917" s="23" t="n"/>
      <c r="G1917" s="23" t="n"/>
      <c r="H1917" s="22" t="n"/>
      <c r="I1917" s="19" t="n"/>
      <c r="J1917" s="21" t="n"/>
      <c r="K1917" s="19" t="n"/>
      <c r="L1917" s="19" t="n"/>
      <c r="M1917" s="21" t="n"/>
      <c r="N1917" s="22" t="n"/>
      <c r="O1917" s="24">
        <f>IF(A1917&lt;&gt;"عهدة","",SUMIFS($G$8:$G$5007,$B$8:$B$5007,B1917,$A$8:$A$5007,"مصروف",$I$8:$I$5007,"&lt;&gt;مرفوض"))</f>
        <v/>
      </c>
      <c r="P1917" s="25">
        <f>IF(A1917&lt;&gt;"عهدة","",N(F1917)-O1917)</f>
        <v/>
      </c>
      <c r="Q1917" s="26">
        <f>IF(A1917="","",IF(A1917="عهدة",IF(N(F1917)=0,"⚠ أدخل قيمة العهدة",IF(P1917&lt;0,"⛔ عجز / زيادة مصروفات "&amp;TEXT(-P1917,"#,##0"),IF(COUNTIFS($B$8:$B$5007,B1917,$A$8:$A$5007,"مصروف",$I$8:$I$5007,"&lt;&gt;مرفوض",$K$8:$K$5007,"&lt;&gt;نعم")&gt;0,"⚠ "&amp;COUNTIFS($B$8:$B$5007,B1917,$A$8:$A$5007,"مصروف",$I$8:$I$5007,"&lt;&gt;مرفوض",$K$8:$K$5007,"&lt;&gt;نعم")&amp;" مصروف غير مسوى",IF(L1917="تمت التسوية",IF(P1917=0,"✔ متوازنة وتمت التسوية","✔ تمت التسوية – متبقي "&amp;TEXT(P1917,"#,##0")),IF(P1917&gt;0,"متبقي "&amp;TEXT(P1917,"#,##0"),"✔ متوازنة"))))),IF(R1917=0,"⚠ أضف سطر عهدة أولًا",IF(OR(C1917="",N(G1917)=0),"⚠ أكمل التاريخ والقيمة",IF(S1917="","⚠ التاريخ خارج السنة المالية",IF(H1917="","⚠ اختر بند الموازنة",IF(I1917="مرفوض","✖ مرفوض من المدير",IF(I1917&lt;&gt;"موافق","⏳ بانتظار موافقة المدير",IF(K1917&lt;&gt;"نعم","⚠ غير مسوى مع الحسابات","✔ معتمد ومسوى")))))))))</f>
        <v/>
      </c>
      <c r="R1917">
        <f>N(R1916)+IF(A1917="عهدة",1,0)</f>
        <v/>
      </c>
      <c r="S1917">
        <f>IF(C1917="","",IF(AND(C1917&gt;=DATE(2026,9,1),C1917&lt;=DATE(2027,8,31)),(YEAR(C1917)-2026)*12+MONTH(C1917)-8,""))</f>
        <v/>
      </c>
      <c r="T1917">
        <f>IF(AND(A1917="مصروف",R1917&gt;0,I1917="موافق",S1917&lt;&gt;"",H1917&lt;&gt;""),N(G1917),0)</f>
        <v/>
      </c>
    </row>
    <row r="1918">
      <c r="A1918" s="19" t="n"/>
      <c r="B1918" s="20">
        <f>IF(A1918="","",IF(R1918=0,"⚠ أضف سطر عهدة أولًا","DMT-"&amp;TEXT(R1918,"000")))</f>
        <v/>
      </c>
      <c r="C1918" s="21" t="n"/>
      <c r="D1918" s="20">
        <f>IF(C1918="","",IF(S1918="","خارج السنة المالية",INDEX(القوائم!$D$2:$D$13,S1918)))</f>
        <v/>
      </c>
      <c r="E1918" s="22" t="n"/>
      <c r="F1918" s="23" t="n"/>
      <c r="G1918" s="23" t="n"/>
      <c r="H1918" s="22" t="n"/>
      <c r="I1918" s="19" t="n"/>
      <c r="J1918" s="21" t="n"/>
      <c r="K1918" s="19" t="n"/>
      <c r="L1918" s="19" t="n"/>
      <c r="M1918" s="21" t="n"/>
      <c r="N1918" s="22" t="n"/>
      <c r="O1918" s="24">
        <f>IF(A1918&lt;&gt;"عهدة","",SUMIFS($G$8:$G$5007,$B$8:$B$5007,B1918,$A$8:$A$5007,"مصروف",$I$8:$I$5007,"&lt;&gt;مرفوض"))</f>
        <v/>
      </c>
      <c r="P1918" s="25">
        <f>IF(A1918&lt;&gt;"عهدة","",N(F1918)-O1918)</f>
        <v/>
      </c>
      <c r="Q1918" s="26">
        <f>IF(A1918="","",IF(A1918="عهدة",IF(N(F1918)=0,"⚠ أدخل قيمة العهدة",IF(P1918&lt;0,"⛔ عجز / زيادة مصروفات "&amp;TEXT(-P1918,"#,##0"),IF(COUNTIFS($B$8:$B$5007,B1918,$A$8:$A$5007,"مصروف",$I$8:$I$5007,"&lt;&gt;مرفوض",$K$8:$K$5007,"&lt;&gt;نعم")&gt;0,"⚠ "&amp;COUNTIFS($B$8:$B$5007,B1918,$A$8:$A$5007,"مصروف",$I$8:$I$5007,"&lt;&gt;مرفوض",$K$8:$K$5007,"&lt;&gt;نعم")&amp;" مصروف غير مسوى",IF(L1918="تمت التسوية",IF(P1918=0,"✔ متوازنة وتمت التسوية","✔ تمت التسوية – متبقي "&amp;TEXT(P1918,"#,##0")),IF(P1918&gt;0,"متبقي "&amp;TEXT(P1918,"#,##0"),"✔ متوازنة"))))),IF(R1918=0,"⚠ أضف سطر عهدة أولًا",IF(OR(C1918="",N(G1918)=0),"⚠ أكمل التاريخ والقيمة",IF(S1918="","⚠ التاريخ خارج السنة المالية",IF(H1918="","⚠ اختر بند الموازنة",IF(I1918="مرفوض","✖ مرفوض من المدير",IF(I1918&lt;&gt;"موافق","⏳ بانتظار موافقة المدير",IF(K1918&lt;&gt;"نعم","⚠ غير مسوى مع الحسابات","✔ معتمد ومسوى")))))))))</f>
        <v/>
      </c>
      <c r="R1918">
        <f>N(R1917)+IF(A1918="عهدة",1,0)</f>
        <v/>
      </c>
      <c r="S1918">
        <f>IF(C1918="","",IF(AND(C1918&gt;=DATE(2026,9,1),C1918&lt;=DATE(2027,8,31)),(YEAR(C1918)-2026)*12+MONTH(C1918)-8,""))</f>
        <v/>
      </c>
      <c r="T1918">
        <f>IF(AND(A1918="مصروف",R1918&gt;0,I1918="موافق",S1918&lt;&gt;"",H1918&lt;&gt;""),N(G1918),0)</f>
        <v/>
      </c>
    </row>
    <row r="1919">
      <c r="A1919" s="19" t="n"/>
      <c r="B1919" s="20">
        <f>IF(A1919="","",IF(R1919=0,"⚠ أضف سطر عهدة أولًا","DMT-"&amp;TEXT(R1919,"000")))</f>
        <v/>
      </c>
      <c r="C1919" s="21" t="n"/>
      <c r="D1919" s="20">
        <f>IF(C1919="","",IF(S1919="","خارج السنة المالية",INDEX(القوائم!$D$2:$D$13,S1919)))</f>
        <v/>
      </c>
      <c r="E1919" s="22" t="n"/>
      <c r="F1919" s="23" t="n"/>
      <c r="G1919" s="23" t="n"/>
      <c r="H1919" s="22" t="n"/>
      <c r="I1919" s="19" t="n"/>
      <c r="J1919" s="21" t="n"/>
      <c r="K1919" s="19" t="n"/>
      <c r="L1919" s="19" t="n"/>
      <c r="M1919" s="21" t="n"/>
      <c r="N1919" s="22" t="n"/>
      <c r="O1919" s="24">
        <f>IF(A1919&lt;&gt;"عهدة","",SUMIFS($G$8:$G$5007,$B$8:$B$5007,B1919,$A$8:$A$5007,"مصروف",$I$8:$I$5007,"&lt;&gt;مرفوض"))</f>
        <v/>
      </c>
      <c r="P1919" s="25">
        <f>IF(A1919&lt;&gt;"عهدة","",N(F1919)-O1919)</f>
        <v/>
      </c>
      <c r="Q1919" s="26">
        <f>IF(A1919="","",IF(A1919="عهدة",IF(N(F1919)=0,"⚠ أدخل قيمة العهدة",IF(P1919&lt;0,"⛔ عجز / زيادة مصروفات "&amp;TEXT(-P1919,"#,##0"),IF(COUNTIFS($B$8:$B$5007,B1919,$A$8:$A$5007,"مصروف",$I$8:$I$5007,"&lt;&gt;مرفوض",$K$8:$K$5007,"&lt;&gt;نعم")&gt;0,"⚠ "&amp;COUNTIFS($B$8:$B$5007,B1919,$A$8:$A$5007,"مصروف",$I$8:$I$5007,"&lt;&gt;مرفوض",$K$8:$K$5007,"&lt;&gt;نعم")&amp;" مصروف غير مسوى",IF(L1919="تمت التسوية",IF(P1919=0,"✔ متوازنة وتمت التسوية","✔ تمت التسوية – متبقي "&amp;TEXT(P1919,"#,##0")),IF(P1919&gt;0,"متبقي "&amp;TEXT(P1919,"#,##0"),"✔ متوازنة"))))),IF(R1919=0,"⚠ أضف سطر عهدة أولًا",IF(OR(C1919="",N(G1919)=0),"⚠ أكمل التاريخ والقيمة",IF(S1919="","⚠ التاريخ خارج السنة المالية",IF(H1919="","⚠ اختر بند الموازنة",IF(I1919="مرفوض","✖ مرفوض من المدير",IF(I1919&lt;&gt;"موافق","⏳ بانتظار موافقة المدير",IF(K1919&lt;&gt;"نعم","⚠ غير مسوى مع الحسابات","✔ معتمد ومسوى")))))))))</f>
        <v/>
      </c>
      <c r="R1919">
        <f>N(R1918)+IF(A1919="عهدة",1,0)</f>
        <v/>
      </c>
      <c r="S1919">
        <f>IF(C1919="","",IF(AND(C1919&gt;=DATE(2026,9,1),C1919&lt;=DATE(2027,8,31)),(YEAR(C1919)-2026)*12+MONTH(C1919)-8,""))</f>
        <v/>
      </c>
      <c r="T1919">
        <f>IF(AND(A1919="مصروف",R1919&gt;0,I1919="موافق",S1919&lt;&gt;"",H1919&lt;&gt;""),N(G1919),0)</f>
        <v/>
      </c>
    </row>
    <row r="1920">
      <c r="A1920" s="19" t="n"/>
      <c r="B1920" s="20">
        <f>IF(A1920="","",IF(R1920=0,"⚠ أضف سطر عهدة أولًا","DMT-"&amp;TEXT(R1920,"000")))</f>
        <v/>
      </c>
      <c r="C1920" s="21" t="n"/>
      <c r="D1920" s="20">
        <f>IF(C1920="","",IF(S1920="","خارج السنة المالية",INDEX(القوائم!$D$2:$D$13,S1920)))</f>
        <v/>
      </c>
      <c r="E1920" s="22" t="n"/>
      <c r="F1920" s="23" t="n"/>
      <c r="G1920" s="23" t="n"/>
      <c r="H1920" s="22" t="n"/>
      <c r="I1920" s="19" t="n"/>
      <c r="J1920" s="21" t="n"/>
      <c r="K1920" s="19" t="n"/>
      <c r="L1920" s="19" t="n"/>
      <c r="M1920" s="21" t="n"/>
      <c r="N1920" s="22" t="n"/>
      <c r="O1920" s="24">
        <f>IF(A1920&lt;&gt;"عهدة","",SUMIFS($G$8:$G$5007,$B$8:$B$5007,B1920,$A$8:$A$5007,"مصروف",$I$8:$I$5007,"&lt;&gt;مرفوض"))</f>
        <v/>
      </c>
      <c r="P1920" s="25">
        <f>IF(A1920&lt;&gt;"عهدة","",N(F1920)-O1920)</f>
        <v/>
      </c>
      <c r="Q1920" s="26">
        <f>IF(A1920="","",IF(A1920="عهدة",IF(N(F1920)=0,"⚠ أدخل قيمة العهدة",IF(P1920&lt;0,"⛔ عجز / زيادة مصروفات "&amp;TEXT(-P1920,"#,##0"),IF(COUNTIFS($B$8:$B$5007,B1920,$A$8:$A$5007,"مصروف",$I$8:$I$5007,"&lt;&gt;مرفوض",$K$8:$K$5007,"&lt;&gt;نعم")&gt;0,"⚠ "&amp;COUNTIFS($B$8:$B$5007,B1920,$A$8:$A$5007,"مصروف",$I$8:$I$5007,"&lt;&gt;مرفوض",$K$8:$K$5007,"&lt;&gt;نعم")&amp;" مصروف غير مسوى",IF(L1920="تمت التسوية",IF(P1920=0,"✔ متوازنة وتمت التسوية","✔ تمت التسوية – متبقي "&amp;TEXT(P1920,"#,##0")),IF(P1920&gt;0,"متبقي "&amp;TEXT(P1920,"#,##0"),"✔ متوازنة"))))),IF(R1920=0,"⚠ أضف سطر عهدة أولًا",IF(OR(C1920="",N(G1920)=0),"⚠ أكمل التاريخ والقيمة",IF(S1920="","⚠ التاريخ خارج السنة المالية",IF(H1920="","⚠ اختر بند الموازنة",IF(I1920="مرفوض","✖ مرفوض من المدير",IF(I1920&lt;&gt;"موافق","⏳ بانتظار موافقة المدير",IF(K1920&lt;&gt;"نعم","⚠ غير مسوى مع الحسابات","✔ معتمد ومسوى")))))))))</f>
        <v/>
      </c>
      <c r="R1920">
        <f>N(R1919)+IF(A1920="عهدة",1,0)</f>
        <v/>
      </c>
      <c r="S1920">
        <f>IF(C1920="","",IF(AND(C1920&gt;=DATE(2026,9,1),C1920&lt;=DATE(2027,8,31)),(YEAR(C1920)-2026)*12+MONTH(C1920)-8,""))</f>
        <v/>
      </c>
      <c r="T1920">
        <f>IF(AND(A1920="مصروف",R1920&gt;0,I1920="موافق",S1920&lt;&gt;"",H1920&lt;&gt;""),N(G1920),0)</f>
        <v/>
      </c>
    </row>
    <row r="1921">
      <c r="A1921" s="19" t="n"/>
      <c r="B1921" s="20">
        <f>IF(A1921="","",IF(R1921=0,"⚠ أضف سطر عهدة أولًا","DMT-"&amp;TEXT(R1921,"000")))</f>
        <v/>
      </c>
      <c r="C1921" s="21" t="n"/>
      <c r="D1921" s="20">
        <f>IF(C1921="","",IF(S1921="","خارج السنة المالية",INDEX(القوائم!$D$2:$D$13,S1921)))</f>
        <v/>
      </c>
      <c r="E1921" s="22" t="n"/>
      <c r="F1921" s="23" t="n"/>
      <c r="G1921" s="23" t="n"/>
      <c r="H1921" s="22" t="n"/>
      <c r="I1921" s="19" t="n"/>
      <c r="J1921" s="21" t="n"/>
      <c r="K1921" s="19" t="n"/>
      <c r="L1921" s="19" t="n"/>
      <c r="M1921" s="21" t="n"/>
      <c r="N1921" s="22" t="n"/>
      <c r="O1921" s="24">
        <f>IF(A1921&lt;&gt;"عهدة","",SUMIFS($G$8:$G$5007,$B$8:$B$5007,B1921,$A$8:$A$5007,"مصروف",$I$8:$I$5007,"&lt;&gt;مرفوض"))</f>
        <v/>
      </c>
      <c r="P1921" s="25">
        <f>IF(A1921&lt;&gt;"عهدة","",N(F1921)-O1921)</f>
        <v/>
      </c>
      <c r="Q1921" s="26">
        <f>IF(A1921="","",IF(A1921="عهدة",IF(N(F1921)=0,"⚠ أدخل قيمة العهدة",IF(P1921&lt;0,"⛔ عجز / زيادة مصروفات "&amp;TEXT(-P1921,"#,##0"),IF(COUNTIFS($B$8:$B$5007,B1921,$A$8:$A$5007,"مصروف",$I$8:$I$5007,"&lt;&gt;مرفوض",$K$8:$K$5007,"&lt;&gt;نعم")&gt;0,"⚠ "&amp;COUNTIFS($B$8:$B$5007,B1921,$A$8:$A$5007,"مصروف",$I$8:$I$5007,"&lt;&gt;مرفوض",$K$8:$K$5007,"&lt;&gt;نعم")&amp;" مصروف غير مسوى",IF(L1921="تمت التسوية",IF(P1921=0,"✔ متوازنة وتمت التسوية","✔ تمت التسوية – متبقي "&amp;TEXT(P1921,"#,##0")),IF(P1921&gt;0,"متبقي "&amp;TEXT(P1921,"#,##0"),"✔ متوازنة"))))),IF(R1921=0,"⚠ أضف سطر عهدة أولًا",IF(OR(C1921="",N(G1921)=0),"⚠ أكمل التاريخ والقيمة",IF(S1921="","⚠ التاريخ خارج السنة المالية",IF(H1921="","⚠ اختر بند الموازنة",IF(I1921="مرفوض","✖ مرفوض من المدير",IF(I1921&lt;&gt;"موافق","⏳ بانتظار موافقة المدير",IF(K1921&lt;&gt;"نعم","⚠ غير مسوى مع الحسابات","✔ معتمد ومسوى")))))))))</f>
        <v/>
      </c>
      <c r="R1921">
        <f>N(R1920)+IF(A1921="عهدة",1,0)</f>
        <v/>
      </c>
      <c r="S1921">
        <f>IF(C1921="","",IF(AND(C1921&gt;=DATE(2026,9,1),C1921&lt;=DATE(2027,8,31)),(YEAR(C1921)-2026)*12+MONTH(C1921)-8,""))</f>
        <v/>
      </c>
      <c r="T1921">
        <f>IF(AND(A1921="مصروف",R1921&gt;0,I1921="موافق",S1921&lt;&gt;"",H1921&lt;&gt;""),N(G1921),0)</f>
        <v/>
      </c>
    </row>
    <row r="1922">
      <c r="A1922" s="19" t="n"/>
      <c r="B1922" s="20">
        <f>IF(A1922="","",IF(R1922=0,"⚠ أضف سطر عهدة أولًا","DMT-"&amp;TEXT(R1922,"000")))</f>
        <v/>
      </c>
      <c r="C1922" s="21" t="n"/>
      <c r="D1922" s="20">
        <f>IF(C1922="","",IF(S1922="","خارج السنة المالية",INDEX(القوائم!$D$2:$D$13,S1922)))</f>
        <v/>
      </c>
      <c r="E1922" s="22" t="n"/>
      <c r="F1922" s="23" t="n"/>
      <c r="G1922" s="23" t="n"/>
      <c r="H1922" s="22" t="n"/>
      <c r="I1922" s="19" t="n"/>
      <c r="J1922" s="21" t="n"/>
      <c r="K1922" s="19" t="n"/>
      <c r="L1922" s="19" t="n"/>
      <c r="M1922" s="21" t="n"/>
      <c r="N1922" s="22" t="n"/>
      <c r="O1922" s="24">
        <f>IF(A1922&lt;&gt;"عهدة","",SUMIFS($G$8:$G$5007,$B$8:$B$5007,B1922,$A$8:$A$5007,"مصروف",$I$8:$I$5007,"&lt;&gt;مرفوض"))</f>
        <v/>
      </c>
      <c r="P1922" s="25">
        <f>IF(A1922&lt;&gt;"عهدة","",N(F1922)-O1922)</f>
        <v/>
      </c>
      <c r="Q1922" s="26">
        <f>IF(A1922="","",IF(A1922="عهدة",IF(N(F1922)=0,"⚠ أدخل قيمة العهدة",IF(P1922&lt;0,"⛔ عجز / زيادة مصروفات "&amp;TEXT(-P1922,"#,##0"),IF(COUNTIFS($B$8:$B$5007,B1922,$A$8:$A$5007,"مصروف",$I$8:$I$5007,"&lt;&gt;مرفوض",$K$8:$K$5007,"&lt;&gt;نعم")&gt;0,"⚠ "&amp;COUNTIFS($B$8:$B$5007,B1922,$A$8:$A$5007,"مصروف",$I$8:$I$5007,"&lt;&gt;مرفوض",$K$8:$K$5007,"&lt;&gt;نعم")&amp;" مصروف غير مسوى",IF(L1922="تمت التسوية",IF(P1922=0,"✔ متوازنة وتمت التسوية","✔ تمت التسوية – متبقي "&amp;TEXT(P1922,"#,##0")),IF(P1922&gt;0,"متبقي "&amp;TEXT(P1922,"#,##0"),"✔ متوازنة"))))),IF(R1922=0,"⚠ أضف سطر عهدة أولًا",IF(OR(C1922="",N(G1922)=0),"⚠ أكمل التاريخ والقيمة",IF(S1922="","⚠ التاريخ خارج السنة المالية",IF(H1922="","⚠ اختر بند الموازنة",IF(I1922="مرفوض","✖ مرفوض من المدير",IF(I1922&lt;&gt;"موافق","⏳ بانتظار موافقة المدير",IF(K1922&lt;&gt;"نعم","⚠ غير مسوى مع الحسابات","✔ معتمد ومسوى")))))))))</f>
        <v/>
      </c>
      <c r="R1922">
        <f>N(R1921)+IF(A1922="عهدة",1,0)</f>
        <v/>
      </c>
      <c r="S1922">
        <f>IF(C1922="","",IF(AND(C1922&gt;=DATE(2026,9,1),C1922&lt;=DATE(2027,8,31)),(YEAR(C1922)-2026)*12+MONTH(C1922)-8,""))</f>
        <v/>
      </c>
      <c r="T1922">
        <f>IF(AND(A1922="مصروف",R1922&gt;0,I1922="موافق",S1922&lt;&gt;"",H1922&lt;&gt;""),N(G1922),0)</f>
        <v/>
      </c>
    </row>
    <row r="1923">
      <c r="A1923" s="19" t="n"/>
      <c r="B1923" s="20">
        <f>IF(A1923="","",IF(R1923=0,"⚠ أضف سطر عهدة أولًا","DMT-"&amp;TEXT(R1923,"000")))</f>
        <v/>
      </c>
      <c r="C1923" s="21" t="n"/>
      <c r="D1923" s="20">
        <f>IF(C1923="","",IF(S1923="","خارج السنة المالية",INDEX(القوائم!$D$2:$D$13,S1923)))</f>
        <v/>
      </c>
      <c r="E1923" s="22" t="n"/>
      <c r="F1923" s="23" t="n"/>
      <c r="G1923" s="23" t="n"/>
      <c r="H1923" s="22" t="n"/>
      <c r="I1923" s="19" t="n"/>
      <c r="J1923" s="21" t="n"/>
      <c r="K1923" s="19" t="n"/>
      <c r="L1923" s="19" t="n"/>
      <c r="M1923" s="21" t="n"/>
      <c r="N1923" s="22" t="n"/>
      <c r="O1923" s="24">
        <f>IF(A1923&lt;&gt;"عهدة","",SUMIFS($G$8:$G$5007,$B$8:$B$5007,B1923,$A$8:$A$5007,"مصروف",$I$8:$I$5007,"&lt;&gt;مرفوض"))</f>
        <v/>
      </c>
      <c r="P1923" s="25">
        <f>IF(A1923&lt;&gt;"عهدة","",N(F1923)-O1923)</f>
        <v/>
      </c>
      <c r="Q1923" s="26">
        <f>IF(A1923="","",IF(A1923="عهدة",IF(N(F1923)=0,"⚠ أدخل قيمة العهدة",IF(P1923&lt;0,"⛔ عجز / زيادة مصروفات "&amp;TEXT(-P1923,"#,##0"),IF(COUNTIFS($B$8:$B$5007,B1923,$A$8:$A$5007,"مصروف",$I$8:$I$5007,"&lt;&gt;مرفوض",$K$8:$K$5007,"&lt;&gt;نعم")&gt;0,"⚠ "&amp;COUNTIFS($B$8:$B$5007,B1923,$A$8:$A$5007,"مصروف",$I$8:$I$5007,"&lt;&gt;مرفوض",$K$8:$K$5007,"&lt;&gt;نعم")&amp;" مصروف غير مسوى",IF(L1923="تمت التسوية",IF(P1923=0,"✔ متوازنة وتمت التسوية","✔ تمت التسوية – متبقي "&amp;TEXT(P1923,"#,##0")),IF(P1923&gt;0,"متبقي "&amp;TEXT(P1923,"#,##0"),"✔ متوازنة"))))),IF(R1923=0,"⚠ أضف سطر عهدة أولًا",IF(OR(C1923="",N(G1923)=0),"⚠ أكمل التاريخ والقيمة",IF(S1923="","⚠ التاريخ خارج السنة المالية",IF(H1923="","⚠ اختر بند الموازنة",IF(I1923="مرفوض","✖ مرفوض من المدير",IF(I1923&lt;&gt;"موافق","⏳ بانتظار موافقة المدير",IF(K1923&lt;&gt;"نعم","⚠ غير مسوى مع الحسابات","✔ معتمد ومسوى")))))))))</f>
        <v/>
      </c>
      <c r="R1923">
        <f>N(R1922)+IF(A1923="عهدة",1,0)</f>
        <v/>
      </c>
      <c r="S1923">
        <f>IF(C1923="","",IF(AND(C1923&gt;=DATE(2026,9,1),C1923&lt;=DATE(2027,8,31)),(YEAR(C1923)-2026)*12+MONTH(C1923)-8,""))</f>
        <v/>
      </c>
      <c r="T1923">
        <f>IF(AND(A1923="مصروف",R1923&gt;0,I1923="موافق",S1923&lt;&gt;"",H1923&lt;&gt;""),N(G1923),0)</f>
        <v/>
      </c>
    </row>
    <row r="1924">
      <c r="A1924" s="19" t="n"/>
      <c r="B1924" s="20">
        <f>IF(A1924="","",IF(R1924=0,"⚠ أضف سطر عهدة أولًا","DMT-"&amp;TEXT(R1924,"000")))</f>
        <v/>
      </c>
      <c r="C1924" s="21" t="n"/>
      <c r="D1924" s="20">
        <f>IF(C1924="","",IF(S1924="","خارج السنة المالية",INDEX(القوائم!$D$2:$D$13,S1924)))</f>
        <v/>
      </c>
      <c r="E1924" s="22" t="n"/>
      <c r="F1924" s="23" t="n"/>
      <c r="G1924" s="23" t="n"/>
      <c r="H1924" s="22" t="n"/>
      <c r="I1924" s="19" t="n"/>
      <c r="J1924" s="21" t="n"/>
      <c r="K1924" s="19" t="n"/>
      <c r="L1924" s="19" t="n"/>
      <c r="M1924" s="21" t="n"/>
      <c r="N1924" s="22" t="n"/>
      <c r="O1924" s="24">
        <f>IF(A1924&lt;&gt;"عهدة","",SUMIFS($G$8:$G$5007,$B$8:$B$5007,B1924,$A$8:$A$5007,"مصروف",$I$8:$I$5007,"&lt;&gt;مرفوض"))</f>
        <v/>
      </c>
      <c r="P1924" s="25">
        <f>IF(A1924&lt;&gt;"عهدة","",N(F1924)-O1924)</f>
        <v/>
      </c>
      <c r="Q1924" s="26">
        <f>IF(A1924="","",IF(A1924="عهدة",IF(N(F1924)=0,"⚠ أدخل قيمة العهدة",IF(P1924&lt;0,"⛔ عجز / زيادة مصروفات "&amp;TEXT(-P1924,"#,##0"),IF(COUNTIFS($B$8:$B$5007,B1924,$A$8:$A$5007,"مصروف",$I$8:$I$5007,"&lt;&gt;مرفوض",$K$8:$K$5007,"&lt;&gt;نعم")&gt;0,"⚠ "&amp;COUNTIFS($B$8:$B$5007,B1924,$A$8:$A$5007,"مصروف",$I$8:$I$5007,"&lt;&gt;مرفوض",$K$8:$K$5007,"&lt;&gt;نعم")&amp;" مصروف غير مسوى",IF(L1924="تمت التسوية",IF(P1924=0,"✔ متوازنة وتمت التسوية","✔ تمت التسوية – متبقي "&amp;TEXT(P1924,"#,##0")),IF(P1924&gt;0,"متبقي "&amp;TEXT(P1924,"#,##0"),"✔ متوازنة"))))),IF(R1924=0,"⚠ أضف سطر عهدة أولًا",IF(OR(C1924="",N(G1924)=0),"⚠ أكمل التاريخ والقيمة",IF(S1924="","⚠ التاريخ خارج السنة المالية",IF(H1924="","⚠ اختر بند الموازنة",IF(I1924="مرفوض","✖ مرفوض من المدير",IF(I1924&lt;&gt;"موافق","⏳ بانتظار موافقة المدير",IF(K1924&lt;&gt;"نعم","⚠ غير مسوى مع الحسابات","✔ معتمد ومسوى")))))))))</f>
        <v/>
      </c>
      <c r="R1924">
        <f>N(R1923)+IF(A1924="عهدة",1,0)</f>
        <v/>
      </c>
      <c r="S1924">
        <f>IF(C1924="","",IF(AND(C1924&gt;=DATE(2026,9,1),C1924&lt;=DATE(2027,8,31)),(YEAR(C1924)-2026)*12+MONTH(C1924)-8,""))</f>
        <v/>
      </c>
      <c r="T1924">
        <f>IF(AND(A1924="مصروف",R1924&gt;0,I1924="موافق",S1924&lt;&gt;"",H1924&lt;&gt;""),N(G1924),0)</f>
        <v/>
      </c>
    </row>
    <row r="1925">
      <c r="A1925" s="19" t="n"/>
      <c r="B1925" s="20">
        <f>IF(A1925="","",IF(R1925=0,"⚠ أضف سطر عهدة أولًا","DMT-"&amp;TEXT(R1925,"000")))</f>
        <v/>
      </c>
      <c r="C1925" s="21" t="n"/>
      <c r="D1925" s="20">
        <f>IF(C1925="","",IF(S1925="","خارج السنة المالية",INDEX(القوائم!$D$2:$D$13,S1925)))</f>
        <v/>
      </c>
      <c r="E1925" s="22" t="n"/>
      <c r="F1925" s="23" t="n"/>
      <c r="G1925" s="23" t="n"/>
      <c r="H1925" s="22" t="n"/>
      <c r="I1925" s="19" t="n"/>
      <c r="J1925" s="21" t="n"/>
      <c r="K1925" s="19" t="n"/>
      <c r="L1925" s="19" t="n"/>
      <c r="M1925" s="21" t="n"/>
      <c r="N1925" s="22" t="n"/>
      <c r="O1925" s="24">
        <f>IF(A1925&lt;&gt;"عهدة","",SUMIFS($G$8:$G$5007,$B$8:$B$5007,B1925,$A$8:$A$5007,"مصروف",$I$8:$I$5007,"&lt;&gt;مرفوض"))</f>
        <v/>
      </c>
      <c r="P1925" s="25">
        <f>IF(A1925&lt;&gt;"عهدة","",N(F1925)-O1925)</f>
        <v/>
      </c>
      <c r="Q1925" s="26">
        <f>IF(A1925="","",IF(A1925="عهدة",IF(N(F1925)=0,"⚠ أدخل قيمة العهدة",IF(P1925&lt;0,"⛔ عجز / زيادة مصروفات "&amp;TEXT(-P1925,"#,##0"),IF(COUNTIFS($B$8:$B$5007,B1925,$A$8:$A$5007,"مصروف",$I$8:$I$5007,"&lt;&gt;مرفوض",$K$8:$K$5007,"&lt;&gt;نعم")&gt;0,"⚠ "&amp;COUNTIFS($B$8:$B$5007,B1925,$A$8:$A$5007,"مصروف",$I$8:$I$5007,"&lt;&gt;مرفوض",$K$8:$K$5007,"&lt;&gt;نعم")&amp;" مصروف غير مسوى",IF(L1925="تمت التسوية",IF(P1925=0,"✔ متوازنة وتمت التسوية","✔ تمت التسوية – متبقي "&amp;TEXT(P1925,"#,##0")),IF(P1925&gt;0,"متبقي "&amp;TEXT(P1925,"#,##0"),"✔ متوازنة"))))),IF(R1925=0,"⚠ أضف سطر عهدة أولًا",IF(OR(C1925="",N(G1925)=0),"⚠ أكمل التاريخ والقيمة",IF(S1925="","⚠ التاريخ خارج السنة المالية",IF(H1925="","⚠ اختر بند الموازنة",IF(I1925="مرفوض","✖ مرفوض من المدير",IF(I1925&lt;&gt;"موافق","⏳ بانتظار موافقة المدير",IF(K1925&lt;&gt;"نعم","⚠ غير مسوى مع الحسابات","✔ معتمد ومسوى")))))))))</f>
        <v/>
      </c>
      <c r="R1925">
        <f>N(R1924)+IF(A1925="عهدة",1,0)</f>
        <v/>
      </c>
      <c r="S1925">
        <f>IF(C1925="","",IF(AND(C1925&gt;=DATE(2026,9,1),C1925&lt;=DATE(2027,8,31)),(YEAR(C1925)-2026)*12+MONTH(C1925)-8,""))</f>
        <v/>
      </c>
      <c r="T1925">
        <f>IF(AND(A1925="مصروف",R1925&gt;0,I1925="موافق",S1925&lt;&gt;"",H1925&lt;&gt;""),N(G1925),0)</f>
        <v/>
      </c>
    </row>
    <row r="1926">
      <c r="A1926" s="19" t="n"/>
      <c r="B1926" s="20">
        <f>IF(A1926="","",IF(R1926=0,"⚠ أضف سطر عهدة أولًا","DMT-"&amp;TEXT(R1926,"000")))</f>
        <v/>
      </c>
      <c r="C1926" s="21" t="n"/>
      <c r="D1926" s="20">
        <f>IF(C1926="","",IF(S1926="","خارج السنة المالية",INDEX(القوائم!$D$2:$D$13,S1926)))</f>
        <v/>
      </c>
      <c r="E1926" s="22" t="n"/>
      <c r="F1926" s="23" t="n"/>
      <c r="G1926" s="23" t="n"/>
      <c r="H1926" s="22" t="n"/>
      <c r="I1926" s="19" t="n"/>
      <c r="J1926" s="21" t="n"/>
      <c r="K1926" s="19" t="n"/>
      <c r="L1926" s="19" t="n"/>
      <c r="M1926" s="21" t="n"/>
      <c r="N1926" s="22" t="n"/>
      <c r="O1926" s="24">
        <f>IF(A1926&lt;&gt;"عهدة","",SUMIFS($G$8:$G$5007,$B$8:$B$5007,B1926,$A$8:$A$5007,"مصروف",$I$8:$I$5007,"&lt;&gt;مرفوض"))</f>
        <v/>
      </c>
      <c r="P1926" s="25">
        <f>IF(A1926&lt;&gt;"عهدة","",N(F1926)-O1926)</f>
        <v/>
      </c>
      <c r="Q1926" s="26">
        <f>IF(A1926="","",IF(A1926="عهدة",IF(N(F1926)=0,"⚠ أدخل قيمة العهدة",IF(P1926&lt;0,"⛔ عجز / زيادة مصروفات "&amp;TEXT(-P1926,"#,##0"),IF(COUNTIFS($B$8:$B$5007,B1926,$A$8:$A$5007,"مصروف",$I$8:$I$5007,"&lt;&gt;مرفوض",$K$8:$K$5007,"&lt;&gt;نعم")&gt;0,"⚠ "&amp;COUNTIFS($B$8:$B$5007,B1926,$A$8:$A$5007,"مصروف",$I$8:$I$5007,"&lt;&gt;مرفوض",$K$8:$K$5007,"&lt;&gt;نعم")&amp;" مصروف غير مسوى",IF(L1926="تمت التسوية",IF(P1926=0,"✔ متوازنة وتمت التسوية","✔ تمت التسوية – متبقي "&amp;TEXT(P1926,"#,##0")),IF(P1926&gt;0,"متبقي "&amp;TEXT(P1926,"#,##0"),"✔ متوازنة"))))),IF(R1926=0,"⚠ أضف سطر عهدة أولًا",IF(OR(C1926="",N(G1926)=0),"⚠ أكمل التاريخ والقيمة",IF(S1926="","⚠ التاريخ خارج السنة المالية",IF(H1926="","⚠ اختر بند الموازنة",IF(I1926="مرفوض","✖ مرفوض من المدير",IF(I1926&lt;&gt;"موافق","⏳ بانتظار موافقة المدير",IF(K1926&lt;&gt;"نعم","⚠ غير مسوى مع الحسابات","✔ معتمد ومسوى")))))))))</f>
        <v/>
      </c>
      <c r="R1926">
        <f>N(R1925)+IF(A1926="عهدة",1,0)</f>
        <v/>
      </c>
      <c r="S1926">
        <f>IF(C1926="","",IF(AND(C1926&gt;=DATE(2026,9,1),C1926&lt;=DATE(2027,8,31)),(YEAR(C1926)-2026)*12+MONTH(C1926)-8,""))</f>
        <v/>
      </c>
      <c r="T1926">
        <f>IF(AND(A1926="مصروف",R1926&gt;0,I1926="موافق",S1926&lt;&gt;"",H1926&lt;&gt;""),N(G1926),0)</f>
        <v/>
      </c>
    </row>
    <row r="1927">
      <c r="A1927" s="19" t="n"/>
      <c r="B1927" s="20">
        <f>IF(A1927="","",IF(R1927=0,"⚠ أضف سطر عهدة أولًا","DMT-"&amp;TEXT(R1927,"000")))</f>
        <v/>
      </c>
      <c r="C1927" s="21" t="n"/>
      <c r="D1927" s="20">
        <f>IF(C1927="","",IF(S1927="","خارج السنة المالية",INDEX(القوائم!$D$2:$D$13,S1927)))</f>
        <v/>
      </c>
      <c r="E1927" s="22" t="n"/>
      <c r="F1927" s="23" t="n"/>
      <c r="G1927" s="23" t="n"/>
      <c r="H1927" s="22" t="n"/>
      <c r="I1927" s="19" t="n"/>
      <c r="J1927" s="21" t="n"/>
      <c r="K1927" s="19" t="n"/>
      <c r="L1927" s="19" t="n"/>
      <c r="M1927" s="21" t="n"/>
      <c r="N1927" s="22" t="n"/>
      <c r="O1927" s="24">
        <f>IF(A1927&lt;&gt;"عهدة","",SUMIFS($G$8:$G$5007,$B$8:$B$5007,B1927,$A$8:$A$5007,"مصروف",$I$8:$I$5007,"&lt;&gt;مرفوض"))</f>
        <v/>
      </c>
      <c r="P1927" s="25">
        <f>IF(A1927&lt;&gt;"عهدة","",N(F1927)-O1927)</f>
        <v/>
      </c>
      <c r="Q1927" s="26">
        <f>IF(A1927="","",IF(A1927="عهدة",IF(N(F1927)=0,"⚠ أدخل قيمة العهدة",IF(P1927&lt;0,"⛔ عجز / زيادة مصروفات "&amp;TEXT(-P1927,"#,##0"),IF(COUNTIFS($B$8:$B$5007,B1927,$A$8:$A$5007,"مصروف",$I$8:$I$5007,"&lt;&gt;مرفوض",$K$8:$K$5007,"&lt;&gt;نعم")&gt;0,"⚠ "&amp;COUNTIFS($B$8:$B$5007,B1927,$A$8:$A$5007,"مصروف",$I$8:$I$5007,"&lt;&gt;مرفوض",$K$8:$K$5007,"&lt;&gt;نعم")&amp;" مصروف غير مسوى",IF(L1927="تمت التسوية",IF(P1927=0,"✔ متوازنة وتمت التسوية","✔ تمت التسوية – متبقي "&amp;TEXT(P1927,"#,##0")),IF(P1927&gt;0,"متبقي "&amp;TEXT(P1927,"#,##0"),"✔ متوازنة"))))),IF(R1927=0,"⚠ أضف سطر عهدة أولًا",IF(OR(C1927="",N(G1927)=0),"⚠ أكمل التاريخ والقيمة",IF(S1927="","⚠ التاريخ خارج السنة المالية",IF(H1927="","⚠ اختر بند الموازنة",IF(I1927="مرفوض","✖ مرفوض من المدير",IF(I1927&lt;&gt;"موافق","⏳ بانتظار موافقة المدير",IF(K1927&lt;&gt;"نعم","⚠ غير مسوى مع الحسابات","✔ معتمد ومسوى")))))))))</f>
        <v/>
      </c>
      <c r="R1927">
        <f>N(R1926)+IF(A1927="عهدة",1,0)</f>
        <v/>
      </c>
      <c r="S1927">
        <f>IF(C1927="","",IF(AND(C1927&gt;=DATE(2026,9,1),C1927&lt;=DATE(2027,8,31)),(YEAR(C1927)-2026)*12+MONTH(C1927)-8,""))</f>
        <v/>
      </c>
      <c r="T1927">
        <f>IF(AND(A1927="مصروف",R1927&gt;0,I1927="موافق",S1927&lt;&gt;"",H1927&lt;&gt;""),N(G1927),0)</f>
        <v/>
      </c>
    </row>
    <row r="1928">
      <c r="A1928" s="19" t="n"/>
      <c r="B1928" s="20">
        <f>IF(A1928="","",IF(R1928=0,"⚠ أضف سطر عهدة أولًا","DMT-"&amp;TEXT(R1928,"000")))</f>
        <v/>
      </c>
      <c r="C1928" s="21" t="n"/>
      <c r="D1928" s="20">
        <f>IF(C1928="","",IF(S1928="","خارج السنة المالية",INDEX(القوائم!$D$2:$D$13,S1928)))</f>
        <v/>
      </c>
      <c r="E1928" s="22" t="n"/>
      <c r="F1928" s="23" t="n"/>
      <c r="G1928" s="23" t="n"/>
      <c r="H1928" s="22" t="n"/>
      <c r="I1928" s="19" t="n"/>
      <c r="J1928" s="21" t="n"/>
      <c r="K1928" s="19" t="n"/>
      <c r="L1928" s="19" t="n"/>
      <c r="M1928" s="21" t="n"/>
      <c r="N1928" s="22" t="n"/>
      <c r="O1928" s="24">
        <f>IF(A1928&lt;&gt;"عهدة","",SUMIFS($G$8:$G$5007,$B$8:$B$5007,B1928,$A$8:$A$5007,"مصروف",$I$8:$I$5007,"&lt;&gt;مرفوض"))</f>
        <v/>
      </c>
      <c r="P1928" s="25">
        <f>IF(A1928&lt;&gt;"عهدة","",N(F1928)-O1928)</f>
        <v/>
      </c>
      <c r="Q1928" s="26">
        <f>IF(A1928="","",IF(A1928="عهدة",IF(N(F1928)=0,"⚠ أدخل قيمة العهدة",IF(P1928&lt;0,"⛔ عجز / زيادة مصروفات "&amp;TEXT(-P1928,"#,##0"),IF(COUNTIFS($B$8:$B$5007,B1928,$A$8:$A$5007,"مصروف",$I$8:$I$5007,"&lt;&gt;مرفوض",$K$8:$K$5007,"&lt;&gt;نعم")&gt;0,"⚠ "&amp;COUNTIFS($B$8:$B$5007,B1928,$A$8:$A$5007,"مصروف",$I$8:$I$5007,"&lt;&gt;مرفوض",$K$8:$K$5007,"&lt;&gt;نعم")&amp;" مصروف غير مسوى",IF(L1928="تمت التسوية",IF(P1928=0,"✔ متوازنة وتمت التسوية","✔ تمت التسوية – متبقي "&amp;TEXT(P1928,"#,##0")),IF(P1928&gt;0,"متبقي "&amp;TEXT(P1928,"#,##0"),"✔ متوازنة"))))),IF(R1928=0,"⚠ أضف سطر عهدة أولًا",IF(OR(C1928="",N(G1928)=0),"⚠ أكمل التاريخ والقيمة",IF(S1928="","⚠ التاريخ خارج السنة المالية",IF(H1928="","⚠ اختر بند الموازنة",IF(I1928="مرفوض","✖ مرفوض من المدير",IF(I1928&lt;&gt;"موافق","⏳ بانتظار موافقة المدير",IF(K1928&lt;&gt;"نعم","⚠ غير مسوى مع الحسابات","✔ معتمد ومسوى")))))))))</f>
        <v/>
      </c>
      <c r="R1928">
        <f>N(R1927)+IF(A1928="عهدة",1,0)</f>
        <v/>
      </c>
      <c r="S1928">
        <f>IF(C1928="","",IF(AND(C1928&gt;=DATE(2026,9,1),C1928&lt;=DATE(2027,8,31)),(YEAR(C1928)-2026)*12+MONTH(C1928)-8,""))</f>
        <v/>
      </c>
      <c r="T1928">
        <f>IF(AND(A1928="مصروف",R1928&gt;0,I1928="موافق",S1928&lt;&gt;"",H1928&lt;&gt;""),N(G1928),0)</f>
        <v/>
      </c>
    </row>
    <row r="1929">
      <c r="A1929" s="19" t="n"/>
      <c r="B1929" s="20">
        <f>IF(A1929="","",IF(R1929=0,"⚠ أضف سطر عهدة أولًا","DMT-"&amp;TEXT(R1929,"000")))</f>
        <v/>
      </c>
      <c r="C1929" s="21" t="n"/>
      <c r="D1929" s="20">
        <f>IF(C1929="","",IF(S1929="","خارج السنة المالية",INDEX(القوائم!$D$2:$D$13,S1929)))</f>
        <v/>
      </c>
      <c r="E1929" s="22" t="n"/>
      <c r="F1929" s="23" t="n"/>
      <c r="G1929" s="23" t="n"/>
      <c r="H1929" s="22" t="n"/>
      <c r="I1929" s="19" t="n"/>
      <c r="J1929" s="21" t="n"/>
      <c r="K1929" s="19" t="n"/>
      <c r="L1929" s="19" t="n"/>
      <c r="M1929" s="21" t="n"/>
      <c r="N1929" s="22" t="n"/>
      <c r="O1929" s="24">
        <f>IF(A1929&lt;&gt;"عهدة","",SUMIFS($G$8:$G$5007,$B$8:$B$5007,B1929,$A$8:$A$5007,"مصروف",$I$8:$I$5007,"&lt;&gt;مرفوض"))</f>
        <v/>
      </c>
      <c r="P1929" s="25">
        <f>IF(A1929&lt;&gt;"عهدة","",N(F1929)-O1929)</f>
        <v/>
      </c>
      <c r="Q1929" s="26">
        <f>IF(A1929="","",IF(A1929="عهدة",IF(N(F1929)=0,"⚠ أدخل قيمة العهدة",IF(P1929&lt;0,"⛔ عجز / زيادة مصروفات "&amp;TEXT(-P1929,"#,##0"),IF(COUNTIFS($B$8:$B$5007,B1929,$A$8:$A$5007,"مصروف",$I$8:$I$5007,"&lt;&gt;مرفوض",$K$8:$K$5007,"&lt;&gt;نعم")&gt;0,"⚠ "&amp;COUNTIFS($B$8:$B$5007,B1929,$A$8:$A$5007,"مصروف",$I$8:$I$5007,"&lt;&gt;مرفوض",$K$8:$K$5007,"&lt;&gt;نعم")&amp;" مصروف غير مسوى",IF(L1929="تمت التسوية",IF(P1929=0,"✔ متوازنة وتمت التسوية","✔ تمت التسوية – متبقي "&amp;TEXT(P1929,"#,##0")),IF(P1929&gt;0,"متبقي "&amp;TEXT(P1929,"#,##0"),"✔ متوازنة"))))),IF(R1929=0,"⚠ أضف سطر عهدة أولًا",IF(OR(C1929="",N(G1929)=0),"⚠ أكمل التاريخ والقيمة",IF(S1929="","⚠ التاريخ خارج السنة المالية",IF(H1929="","⚠ اختر بند الموازنة",IF(I1929="مرفوض","✖ مرفوض من المدير",IF(I1929&lt;&gt;"موافق","⏳ بانتظار موافقة المدير",IF(K1929&lt;&gt;"نعم","⚠ غير مسوى مع الحسابات","✔ معتمد ومسوى")))))))))</f>
        <v/>
      </c>
      <c r="R1929">
        <f>N(R1928)+IF(A1929="عهدة",1,0)</f>
        <v/>
      </c>
      <c r="S1929">
        <f>IF(C1929="","",IF(AND(C1929&gt;=DATE(2026,9,1),C1929&lt;=DATE(2027,8,31)),(YEAR(C1929)-2026)*12+MONTH(C1929)-8,""))</f>
        <v/>
      </c>
      <c r="T1929">
        <f>IF(AND(A1929="مصروف",R1929&gt;0,I1929="موافق",S1929&lt;&gt;"",H1929&lt;&gt;""),N(G1929),0)</f>
        <v/>
      </c>
    </row>
    <row r="1930">
      <c r="A1930" s="19" t="n"/>
      <c r="B1930" s="20">
        <f>IF(A1930="","",IF(R1930=0,"⚠ أضف سطر عهدة أولًا","DMT-"&amp;TEXT(R1930,"000")))</f>
        <v/>
      </c>
      <c r="C1930" s="21" t="n"/>
      <c r="D1930" s="20">
        <f>IF(C1930="","",IF(S1930="","خارج السنة المالية",INDEX(القوائم!$D$2:$D$13,S1930)))</f>
        <v/>
      </c>
      <c r="E1930" s="22" t="n"/>
      <c r="F1930" s="23" t="n"/>
      <c r="G1930" s="23" t="n"/>
      <c r="H1930" s="22" t="n"/>
      <c r="I1930" s="19" t="n"/>
      <c r="J1930" s="21" t="n"/>
      <c r="K1930" s="19" t="n"/>
      <c r="L1930" s="19" t="n"/>
      <c r="M1930" s="21" t="n"/>
      <c r="N1930" s="22" t="n"/>
      <c r="O1930" s="24">
        <f>IF(A1930&lt;&gt;"عهدة","",SUMIFS($G$8:$G$5007,$B$8:$B$5007,B1930,$A$8:$A$5007,"مصروف",$I$8:$I$5007,"&lt;&gt;مرفوض"))</f>
        <v/>
      </c>
      <c r="P1930" s="25">
        <f>IF(A1930&lt;&gt;"عهدة","",N(F1930)-O1930)</f>
        <v/>
      </c>
      <c r="Q1930" s="26">
        <f>IF(A1930="","",IF(A1930="عهدة",IF(N(F1930)=0,"⚠ أدخل قيمة العهدة",IF(P1930&lt;0,"⛔ عجز / زيادة مصروفات "&amp;TEXT(-P1930,"#,##0"),IF(COUNTIFS($B$8:$B$5007,B1930,$A$8:$A$5007,"مصروف",$I$8:$I$5007,"&lt;&gt;مرفوض",$K$8:$K$5007,"&lt;&gt;نعم")&gt;0,"⚠ "&amp;COUNTIFS($B$8:$B$5007,B1930,$A$8:$A$5007,"مصروف",$I$8:$I$5007,"&lt;&gt;مرفوض",$K$8:$K$5007,"&lt;&gt;نعم")&amp;" مصروف غير مسوى",IF(L1930="تمت التسوية",IF(P1930=0,"✔ متوازنة وتمت التسوية","✔ تمت التسوية – متبقي "&amp;TEXT(P1930,"#,##0")),IF(P1930&gt;0,"متبقي "&amp;TEXT(P1930,"#,##0"),"✔ متوازنة"))))),IF(R1930=0,"⚠ أضف سطر عهدة أولًا",IF(OR(C1930="",N(G1930)=0),"⚠ أكمل التاريخ والقيمة",IF(S1930="","⚠ التاريخ خارج السنة المالية",IF(H1930="","⚠ اختر بند الموازنة",IF(I1930="مرفوض","✖ مرفوض من المدير",IF(I1930&lt;&gt;"موافق","⏳ بانتظار موافقة المدير",IF(K1930&lt;&gt;"نعم","⚠ غير مسوى مع الحسابات","✔ معتمد ومسوى")))))))))</f>
        <v/>
      </c>
      <c r="R1930">
        <f>N(R1929)+IF(A1930="عهدة",1,0)</f>
        <v/>
      </c>
      <c r="S1930">
        <f>IF(C1930="","",IF(AND(C1930&gt;=DATE(2026,9,1),C1930&lt;=DATE(2027,8,31)),(YEAR(C1930)-2026)*12+MONTH(C1930)-8,""))</f>
        <v/>
      </c>
      <c r="T1930">
        <f>IF(AND(A1930="مصروف",R1930&gt;0,I1930="موافق",S1930&lt;&gt;"",H1930&lt;&gt;""),N(G1930),0)</f>
        <v/>
      </c>
    </row>
    <row r="1931">
      <c r="A1931" s="19" t="n"/>
      <c r="B1931" s="20">
        <f>IF(A1931="","",IF(R1931=0,"⚠ أضف سطر عهدة أولًا","DMT-"&amp;TEXT(R1931,"000")))</f>
        <v/>
      </c>
      <c r="C1931" s="21" t="n"/>
      <c r="D1931" s="20">
        <f>IF(C1931="","",IF(S1931="","خارج السنة المالية",INDEX(القوائم!$D$2:$D$13,S1931)))</f>
        <v/>
      </c>
      <c r="E1931" s="22" t="n"/>
      <c r="F1931" s="23" t="n"/>
      <c r="G1931" s="23" t="n"/>
      <c r="H1931" s="22" t="n"/>
      <c r="I1931" s="19" t="n"/>
      <c r="J1931" s="21" t="n"/>
      <c r="K1931" s="19" t="n"/>
      <c r="L1931" s="19" t="n"/>
      <c r="M1931" s="21" t="n"/>
      <c r="N1931" s="22" t="n"/>
      <c r="O1931" s="24">
        <f>IF(A1931&lt;&gt;"عهدة","",SUMIFS($G$8:$G$5007,$B$8:$B$5007,B1931,$A$8:$A$5007,"مصروف",$I$8:$I$5007,"&lt;&gt;مرفوض"))</f>
        <v/>
      </c>
      <c r="P1931" s="25">
        <f>IF(A1931&lt;&gt;"عهدة","",N(F1931)-O1931)</f>
        <v/>
      </c>
      <c r="Q1931" s="26">
        <f>IF(A1931="","",IF(A1931="عهدة",IF(N(F1931)=0,"⚠ أدخل قيمة العهدة",IF(P1931&lt;0,"⛔ عجز / زيادة مصروفات "&amp;TEXT(-P1931,"#,##0"),IF(COUNTIFS($B$8:$B$5007,B1931,$A$8:$A$5007,"مصروف",$I$8:$I$5007,"&lt;&gt;مرفوض",$K$8:$K$5007,"&lt;&gt;نعم")&gt;0,"⚠ "&amp;COUNTIFS($B$8:$B$5007,B1931,$A$8:$A$5007,"مصروف",$I$8:$I$5007,"&lt;&gt;مرفوض",$K$8:$K$5007,"&lt;&gt;نعم")&amp;" مصروف غير مسوى",IF(L1931="تمت التسوية",IF(P1931=0,"✔ متوازنة وتمت التسوية","✔ تمت التسوية – متبقي "&amp;TEXT(P1931,"#,##0")),IF(P1931&gt;0,"متبقي "&amp;TEXT(P1931,"#,##0"),"✔ متوازنة"))))),IF(R1931=0,"⚠ أضف سطر عهدة أولًا",IF(OR(C1931="",N(G1931)=0),"⚠ أكمل التاريخ والقيمة",IF(S1931="","⚠ التاريخ خارج السنة المالية",IF(H1931="","⚠ اختر بند الموازنة",IF(I1931="مرفوض","✖ مرفوض من المدير",IF(I1931&lt;&gt;"موافق","⏳ بانتظار موافقة المدير",IF(K1931&lt;&gt;"نعم","⚠ غير مسوى مع الحسابات","✔ معتمد ومسوى")))))))))</f>
        <v/>
      </c>
      <c r="R1931">
        <f>N(R1930)+IF(A1931="عهدة",1,0)</f>
        <v/>
      </c>
      <c r="S1931">
        <f>IF(C1931="","",IF(AND(C1931&gt;=DATE(2026,9,1),C1931&lt;=DATE(2027,8,31)),(YEAR(C1931)-2026)*12+MONTH(C1931)-8,""))</f>
        <v/>
      </c>
      <c r="T1931">
        <f>IF(AND(A1931="مصروف",R1931&gt;0,I1931="موافق",S1931&lt;&gt;"",H1931&lt;&gt;""),N(G1931),0)</f>
        <v/>
      </c>
    </row>
    <row r="1932">
      <c r="A1932" s="19" t="n"/>
      <c r="B1932" s="20">
        <f>IF(A1932="","",IF(R1932=0,"⚠ أضف سطر عهدة أولًا","DMT-"&amp;TEXT(R1932,"000")))</f>
        <v/>
      </c>
      <c r="C1932" s="21" t="n"/>
      <c r="D1932" s="20">
        <f>IF(C1932="","",IF(S1932="","خارج السنة المالية",INDEX(القوائم!$D$2:$D$13,S1932)))</f>
        <v/>
      </c>
      <c r="E1932" s="22" t="n"/>
      <c r="F1932" s="23" t="n"/>
      <c r="G1932" s="23" t="n"/>
      <c r="H1932" s="22" t="n"/>
      <c r="I1932" s="19" t="n"/>
      <c r="J1932" s="21" t="n"/>
      <c r="K1932" s="19" t="n"/>
      <c r="L1932" s="19" t="n"/>
      <c r="M1932" s="21" t="n"/>
      <c r="N1932" s="22" t="n"/>
      <c r="O1932" s="24">
        <f>IF(A1932&lt;&gt;"عهدة","",SUMIFS($G$8:$G$5007,$B$8:$B$5007,B1932,$A$8:$A$5007,"مصروف",$I$8:$I$5007,"&lt;&gt;مرفوض"))</f>
        <v/>
      </c>
      <c r="P1932" s="25">
        <f>IF(A1932&lt;&gt;"عهدة","",N(F1932)-O1932)</f>
        <v/>
      </c>
      <c r="Q1932" s="26">
        <f>IF(A1932="","",IF(A1932="عهدة",IF(N(F1932)=0,"⚠ أدخل قيمة العهدة",IF(P1932&lt;0,"⛔ عجز / زيادة مصروفات "&amp;TEXT(-P1932,"#,##0"),IF(COUNTIFS($B$8:$B$5007,B1932,$A$8:$A$5007,"مصروف",$I$8:$I$5007,"&lt;&gt;مرفوض",$K$8:$K$5007,"&lt;&gt;نعم")&gt;0,"⚠ "&amp;COUNTIFS($B$8:$B$5007,B1932,$A$8:$A$5007,"مصروف",$I$8:$I$5007,"&lt;&gt;مرفوض",$K$8:$K$5007,"&lt;&gt;نعم")&amp;" مصروف غير مسوى",IF(L1932="تمت التسوية",IF(P1932=0,"✔ متوازنة وتمت التسوية","✔ تمت التسوية – متبقي "&amp;TEXT(P1932,"#,##0")),IF(P1932&gt;0,"متبقي "&amp;TEXT(P1932,"#,##0"),"✔ متوازنة"))))),IF(R1932=0,"⚠ أضف سطر عهدة أولًا",IF(OR(C1932="",N(G1932)=0),"⚠ أكمل التاريخ والقيمة",IF(S1932="","⚠ التاريخ خارج السنة المالية",IF(H1932="","⚠ اختر بند الموازنة",IF(I1932="مرفوض","✖ مرفوض من المدير",IF(I1932&lt;&gt;"موافق","⏳ بانتظار موافقة المدير",IF(K1932&lt;&gt;"نعم","⚠ غير مسوى مع الحسابات","✔ معتمد ومسوى")))))))))</f>
        <v/>
      </c>
      <c r="R1932">
        <f>N(R1931)+IF(A1932="عهدة",1,0)</f>
        <v/>
      </c>
      <c r="S1932">
        <f>IF(C1932="","",IF(AND(C1932&gt;=DATE(2026,9,1),C1932&lt;=DATE(2027,8,31)),(YEAR(C1932)-2026)*12+MONTH(C1932)-8,""))</f>
        <v/>
      </c>
      <c r="T1932">
        <f>IF(AND(A1932="مصروف",R1932&gt;0,I1932="موافق",S1932&lt;&gt;"",H1932&lt;&gt;""),N(G1932),0)</f>
        <v/>
      </c>
    </row>
    <row r="1933">
      <c r="A1933" s="19" t="n"/>
      <c r="B1933" s="20">
        <f>IF(A1933="","",IF(R1933=0,"⚠ أضف سطر عهدة أولًا","DMT-"&amp;TEXT(R1933,"000")))</f>
        <v/>
      </c>
      <c r="C1933" s="21" t="n"/>
      <c r="D1933" s="20">
        <f>IF(C1933="","",IF(S1933="","خارج السنة المالية",INDEX(القوائم!$D$2:$D$13,S1933)))</f>
        <v/>
      </c>
      <c r="E1933" s="22" t="n"/>
      <c r="F1933" s="23" t="n"/>
      <c r="G1933" s="23" t="n"/>
      <c r="H1933" s="22" t="n"/>
      <c r="I1933" s="19" t="n"/>
      <c r="J1933" s="21" t="n"/>
      <c r="K1933" s="19" t="n"/>
      <c r="L1933" s="19" t="n"/>
      <c r="M1933" s="21" t="n"/>
      <c r="N1933" s="22" t="n"/>
      <c r="O1933" s="24">
        <f>IF(A1933&lt;&gt;"عهدة","",SUMIFS($G$8:$G$5007,$B$8:$B$5007,B1933,$A$8:$A$5007,"مصروف",$I$8:$I$5007,"&lt;&gt;مرفوض"))</f>
        <v/>
      </c>
      <c r="P1933" s="25">
        <f>IF(A1933&lt;&gt;"عهدة","",N(F1933)-O1933)</f>
        <v/>
      </c>
      <c r="Q1933" s="26">
        <f>IF(A1933="","",IF(A1933="عهدة",IF(N(F1933)=0,"⚠ أدخل قيمة العهدة",IF(P1933&lt;0,"⛔ عجز / زيادة مصروفات "&amp;TEXT(-P1933,"#,##0"),IF(COUNTIFS($B$8:$B$5007,B1933,$A$8:$A$5007,"مصروف",$I$8:$I$5007,"&lt;&gt;مرفوض",$K$8:$K$5007,"&lt;&gt;نعم")&gt;0,"⚠ "&amp;COUNTIFS($B$8:$B$5007,B1933,$A$8:$A$5007,"مصروف",$I$8:$I$5007,"&lt;&gt;مرفوض",$K$8:$K$5007,"&lt;&gt;نعم")&amp;" مصروف غير مسوى",IF(L1933="تمت التسوية",IF(P1933=0,"✔ متوازنة وتمت التسوية","✔ تمت التسوية – متبقي "&amp;TEXT(P1933,"#,##0")),IF(P1933&gt;0,"متبقي "&amp;TEXT(P1933,"#,##0"),"✔ متوازنة"))))),IF(R1933=0,"⚠ أضف سطر عهدة أولًا",IF(OR(C1933="",N(G1933)=0),"⚠ أكمل التاريخ والقيمة",IF(S1933="","⚠ التاريخ خارج السنة المالية",IF(H1933="","⚠ اختر بند الموازنة",IF(I1933="مرفوض","✖ مرفوض من المدير",IF(I1933&lt;&gt;"موافق","⏳ بانتظار موافقة المدير",IF(K1933&lt;&gt;"نعم","⚠ غير مسوى مع الحسابات","✔ معتمد ومسوى")))))))))</f>
        <v/>
      </c>
      <c r="R1933">
        <f>N(R1932)+IF(A1933="عهدة",1,0)</f>
        <v/>
      </c>
      <c r="S1933">
        <f>IF(C1933="","",IF(AND(C1933&gt;=DATE(2026,9,1),C1933&lt;=DATE(2027,8,31)),(YEAR(C1933)-2026)*12+MONTH(C1933)-8,""))</f>
        <v/>
      </c>
      <c r="T1933">
        <f>IF(AND(A1933="مصروف",R1933&gt;0,I1933="موافق",S1933&lt;&gt;"",H1933&lt;&gt;""),N(G1933),0)</f>
        <v/>
      </c>
    </row>
    <row r="1934">
      <c r="A1934" s="19" t="n"/>
      <c r="B1934" s="20">
        <f>IF(A1934="","",IF(R1934=0,"⚠ أضف سطر عهدة أولًا","DMT-"&amp;TEXT(R1934,"000")))</f>
        <v/>
      </c>
      <c r="C1934" s="21" t="n"/>
      <c r="D1934" s="20">
        <f>IF(C1934="","",IF(S1934="","خارج السنة المالية",INDEX(القوائم!$D$2:$D$13,S1934)))</f>
        <v/>
      </c>
      <c r="E1934" s="22" t="n"/>
      <c r="F1934" s="23" t="n"/>
      <c r="G1934" s="23" t="n"/>
      <c r="H1934" s="22" t="n"/>
      <c r="I1934" s="19" t="n"/>
      <c r="J1934" s="21" t="n"/>
      <c r="K1934" s="19" t="n"/>
      <c r="L1934" s="19" t="n"/>
      <c r="M1934" s="21" t="n"/>
      <c r="N1934" s="22" t="n"/>
      <c r="O1934" s="24">
        <f>IF(A1934&lt;&gt;"عهدة","",SUMIFS($G$8:$G$5007,$B$8:$B$5007,B1934,$A$8:$A$5007,"مصروف",$I$8:$I$5007,"&lt;&gt;مرفوض"))</f>
        <v/>
      </c>
      <c r="P1934" s="25">
        <f>IF(A1934&lt;&gt;"عهدة","",N(F1934)-O1934)</f>
        <v/>
      </c>
      <c r="Q1934" s="26">
        <f>IF(A1934="","",IF(A1934="عهدة",IF(N(F1934)=0,"⚠ أدخل قيمة العهدة",IF(P1934&lt;0,"⛔ عجز / زيادة مصروفات "&amp;TEXT(-P1934,"#,##0"),IF(COUNTIFS($B$8:$B$5007,B1934,$A$8:$A$5007,"مصروف",$I$8:$I$5007,"&lt;&gt;مرفوض",$K$8:$K$5007,"&lt;&gt;نعم")&gt;0,"⚠ "&amp;COUNTIFS($B$8:$B$5007,B1934,$A$8:$A$5007,"مصروف",$I$8:$I$5007,"&lt;&gt;مرفوض",$K$8:$K$5007,"&lt;&gt;نعم")&amp;" مصروف غير مسوى",IF(L1934="تمت التسوية",IF(P1934=0,"✔ متوازنة وتمت التسوية","✔ تمت التسوية – متبقي "&amp;TEXT(P1934,"#,##0")),IF(P1934&gt;0,"متبقي "&amp;TEXT(P1934,"#,##0"),"✔ متوازنة"))))),IF(R1934=0,"⚠ أضف سطر عهدة أولًا",IF(OR(C1934="",N(G1934)=0),"⚠ أكمل التاريخ والقيمة",IF(S1934="","⚠ التاريخ خارج السنة المالية",IF(H1934="","⚠ اختر بند الموازنة",IF(I1934="مرفوض","✖ مرفوض من المدير",IF(I1934&lt;&gt;"موافق","⏳ بانتظار موافقة المدير",IF(K1934&lt;&gt;"نعم","⚠ غير مسوى مع الحسابات","✔ معتمد ومسوى")))))))))</f>
        <v/>
      </c>
      <c r="R1934">
        <f>N(R1933)+IF(A1934="عهدة",1,0)</f>
        <v/>
      </c>
      <c r="S1934">
        <f>IF(C1934="","",IF(AND(C1934&gt;=DATE(2026,9,1),C1934&lt;=DATE(2027,8,31)),(YEAR(C1934)-2026)*12+MONTH(C1934)-8,""))</f>
        <v/>
      </c>
      <c r="T1934">
        <f>IF(AND(A1934="مصروف",R1934&gt;0,I1934="موافق",S1934&lt;&gt;"",H1934&lt;&gt;""),N(G1934),0)</f>
        <v/>
      </c>
    </row>
    <row r="1935">
      <c r="A1935" s="19" t="n"/>
      <c r="B1935" s="20">
        <f>IF(A1935="","",IF(R1935=0,"⚠ أضف سطر عهدة أولًا","DMT-"&amp;TEXT(R1935,"000")))</f>
        <v/>
      </c>
      <c r="C1935" s="21" t="n"/>
      <c r="D1935" s="20">
        <f>IF(C1935="","",IF(S1935="","خارج السنة المالية",INDEX(القوائم!$D$2:$D$13,S1935)))</f>
        <v/>
      </c>
      <c r="E1935" s="22" t="n"/>
      <c r="F1935" s="23" t="n"/>
      <c r="G1935" s="23" t="n"/>
      <c r="H1935" s="22" t="n"/>
      <c r="I1935" s="19" t="n"/>
      <c r="J1935" s="21" t="n"/>
      <c r="K1935" s="19" t="n"/>
      <c r="L1935" s="19" t="n"/>
      <c r="M1935" s="21" t="n"/>
      <c r="N1935" s="22" t="n"/>
      <c r="O1935" s="24">
        <f>IF(A1935&lt;&gt;"عهدة","",SUMIFS($G$8:$G$5007,$B$8:$B$5007,B1935,$A$8:$A$5007,"مصروف",$I$8:$I$5007,"&lt;&gt;مرفوض"))</f>
        <v/>
      </c>
      <c r="P1935" s="25">
        <f>IF(A1935&lt;&gt;"عهدة","",N(F1935)-O1935)</f>
        <v/>
      </c>
      <c r="Q1935" s="26">
        <f>IF(A1935="","",IF(A1935="عهدة",IF(N(F1935)=0,"⚠ أدخل قيمة العهدة",IF(P1935&lt;0,"⛔ عجز / زيادة مصروفات "&amp;TEXT(-P1935,"#,##0"),IF(COUNTIFS($B$8:$B$5007,B1935,$A$8:$A$5007,"مصروف",$I$8:$I$5007,"&lt;&gt;مرفوض",$K$8:$K$5007,"&lt;&gt;نعم")&gt;0,"⚠ "&amp;COUNTIFS($B$8:$B$5007,B1935,$A$8:$A$5007,"مصروف",$I$8:$I$5007,"&lt;&gt;مرفوض",$K$8:$K$5007,"&lt;&gt;نعم")&amp;" مصروف غير مسوى",IF(L1935="تمت التسوية",IF(P1935=0,"✔ متوازنة وتمت التسوية","✔ تمت التسوية – متبقي "&amp;TEXT(P1935,"#,##0")),IF(P1935&gt;0,"متبقي "&amp;TEXT(P1935,"#,##0"),"✔ متوازنة"))))),IF(R1935=0,"⚠ أضف سطر عهدة أولًا",IF(OR(C1935="",N(G1935)=0),"⚠ أكمل التاريخ والقيمة",IF(S1935="","⚠ التاريخ خارج السنة المالية",IF(H1935="","⚠ اختر بند الموازنة",IF(I1935="مرفوض","✖ مرفوض من المدير",IF(I1935&lt;&gt;"موافق","⏳ بانتظار موافقة المدير",IF(K1935&lt;&gt;"نعم","⚠ غير مسوى مع الحسابات","✔ معتمد ومسوى")))))))))</f>
        <v/>
      </c>
      <c r="R1935">
        <f>N(R1934)+IF(A1935="عهدة",1,0)</f>
        <v/>
      </c>
      <c r="S1935">
        <f>IF(C1935="","",IF(AND(C1935&gt;=DATE(2026,9,1),C1935&lt;=DATE(2027,8,31)),(YEAR(C1935)-2026)*12+MONTH(C1935)-8,""))</f>
        <v/>
      </c>
      <c r="T1935">
        <f>IF(AND(A1935="مصروف",R1935&gt;0,I1935="موافق",S1935&lt;&gt;"",H1935&lt;&gt;""),N(G1935),0)</f>
        <v/>
      </c>
    </row>
    <row r="1936">
      <c r="A1936" s="19" t="n"/>
      <c r="B1936" s="20">
        <f>IF(A1936="","",IF(R1936=0,"⚠ أضف سطر عهدة أولًا","DMT-"&amp;TEXT(R1936,"000")))</f>
        <v/>
      </c>
      <c r="C1936" s="21" t="n"/>
      <c r="D1936" s="20">
        <f>IF(C1936="","",IF(S1936="","خارج السنة المالية",INDEX(القوائم!$D$2:$D$13,S1936)))</f>
        <v/>
      </c>
      <c r="E1936" s="22" t="n"/>
      <c r="F1936" s="23" t="n"/>
      <c r="G1936" s="23" t="n"/>
      <c r="H1936" s="22" t="n"/>
      <c r="I1936" s="19" t="n"/>
      <c r="J1936" s="21" t="n"/>
      <c r="K1936" s="19" t="n"/>
      <c r="L1936" s="19" t="n"/>
      <c r="M1936" s="21" t="n"/>
      <c r="N1936" s="22" t="n"/>
      <c r="O1936" s="24">
        <f>IF(A1936&lt;&gt;"عهدة","",SUMIFS($G$8:$G$5007,$B$8:$B$5007,B1936,$A$8:$A$5007,"مصروف",$I$8:$I$5007,"&lt;&gt;مرفوض"))</f>
        <v/>
      </c>
      <c r="P1936" s="25">
        <f>IF(A1936&lt;&gt;"عهدة","",N(F1936)-O1936)</f>
        <v/>
      </c>
      <c r="Q1936" s="26">
        <f>IF(A1936="","",IF(A1936="عهدة",IF(N(F1936)=0,"⚠ أدخل قيمة العهدة",IF(P1936&lt;0,"⛔ عجز / زيادة مصروفات "&amp;TEXT(-P1936,"#,##0"),IF(COUNTIFS($B$8:$B$5007,B1936,$A$8:$A$5007,"مصروف",$I$8:$I$5007,"&lt;&gt;مرفوض",$K$8:$K$5007,"&lt;&gt;نعم")&gt;0,"⚠ "&amp;COUNTIFS($B$8:$B$5007,B1936,$A$8:$A$5007,"مصروف",$I$8:$I$5007,"&lt;&gt;مرفوض",$K$8:$K$5007,"&lt;&gt;نعم")&amp;" مصروف غير مسوى",IF(L1936="تمت التسوية",IF(P1936=0,"✔ متوازنة وتمت التسوية","✔ تمت التسوية – متبقي "&amp;TEXT(P1936,"#,##0")),IF(P1936&gt;0,"متبقي "&amp;TEXT(P1936,"#,##0"),"✔ متوازنة"))))),IF(R1936=0,"⚠ أضف سطر عهدة أولًا",IF(OR(C1936="",N(G1936)=0),"⚠ أكمل التاريخ والقيمة",IF(S1936="","⚠ التاريخ خارج السنة المالية",IF(H1936="","⚠ اختر بند الموازنة",IF(I1936="مرفوض","✖ مرفوض من المدير",IF(I1936&lt;&gt;"موافق","⏳ بانتظار موافقة المدير",IF(K1936&lt;&gt;"نعم","⚠ غير مسوى مع الحسابات","✔ معتمد ومسوى")))))))))</f>
        <v/>
      </c>
      <c r="R1936">
        <f>N(R1935)+IF(A1936="عهدة",1,0)</f>
        <v/>
      </c>
      <c r="S1936">
        <f>IF(C1936="","",IF(AND(C1936&gt;=DATE(2026,9,1),C1936&lt;=DATE(2027,8,31)),(YEAR(C1936)-2026)*12+MONTH(C1936)-8,""))</f>
        <v/>
      </c>
      <c r="T1936">
        <f>IF(AND(A1936="مصروف",R1936&gt;0,I1936="موافق",S1936&lt;&gt;"",H1936&lt;&gt;""),N(G1936),0)</f>
        <v/>
      </c>
    </row>
    <row r="1937">
      <c r="A1937" s="19" t="n"/>
      <c r="B1937" s="20">
        <f>IF(A1937="","",IF(R1937=0,"⚠ أضف سطر عهدة أولًا","DMT-"&amp;TEXT(R1937,"000")))</f>
        <v/>
      </c>
      <c r="C1937" s="21" t="n"/>
      <c r="D1937" s="20">
        <f>IF(C1937="","",IF(S1937="","خارج السنة المالية",INDEX(القوائم!$D$2:$D$13,S1937)))</f>
        <v/>
      </c>
      <c r="E1937" s="22" t="n"/>
      <c r="F1937" s="23" t="n"/>
      <c r="G1937" s="23" t="n"/>
      <c r="H1937" s="22" t="n"/>
      <c r="I1937" s="19" t="n"/>
      <c r="J1937" s="21" t="n"/>
      <c r="K1937" s="19" t="n"/>
      <c r="L1937" s="19" t="n"/>
      <c r="M1937" s="21" t="n"/>
      <c r="N1937" s="22" t="n"/>
      <c r="O1937" s="24">
        <f>IF(A1937&lt;&gt;"عهدة","",SUMIFS($G$8:$G$5007,$B$8:$B$5007,B1937,$A$8:$A$5007,"مصروف",$I$8:$I$5007,"&lt;&gt;مرفوض"))</f>
        <v/>
      </c>
      <c r="P1937" s="25">
        <f>IF(A1937&lt;&gt;"عهدة","",N(F1937)-O1937)</f>
        <v/>
      </c>
      <c r="Q1937" s="26">
        <f>IF(A1937="","",IF(A1937="عهدة",IF(N(F1937)=0,"⚠ أدخل قيمة العهدة",IF(P1937&lt;0,"⛔ عجز / زيادة مصروفات "&amp;TEXT(-P1937,"#,##0"),IF(COUNTIFS($B$8:$B$5007,B1937,$A$8:$A$5007,"مصروف",$I$8:$I$5007,"&lt;&gt;مرفوض",$K$8:$K$5007,"&lt;&gt;نعم")&gt;0,"⚠ "&amp;COUNTIFS($B$8:$B$5007,B1937,$A$8:$A$5007,"مصروف",$I$8:$I$5007,"&lt;&gt;مرفوض",$K$8:$K$5007,"&lt;&gt;نعم")&amp;" مصروف غير مسوى",IF(L1937="تمت التسوية",IF(P1937=0,"✔ متوازنة وتمت التسوية","✔ تمت التسوية – متبقي "&amp;TEXT(P1937,"#,##0")),IF(P1937&gt;0,"متبقي "&amp;TEXT(P1937,"#,##0"),"✔ متوازنة"))))),IF(R1937=0,"⚠ أضف سطر عهدة أولًا",IF(OR(C1937="",N(G1937)=0),"⚠ أكمل التاريخ والقيمة",IF(S1937="","⚠ التاريخ خارج السنة المالية",IF(H1937="","⚠ اختر بند الموازنة",IF(I1937="مرفوض","✖ مرفوض من المدير",IF(I1937&lt;&gt;"موافق","⏳ بانتظار موافقة المدير",IF(K1937&lt;&gt;"نعم","⚠ غير مسوى مع الحسابات","✔ معتمد ومسوى")))))))))</f>
        <v/>
      </c>
      <c r="R1937">
        <f>N(R1936)+IF(A1937="عهدة",1,0)</f>
        <v/>
      </c>
      <c r="S1937">
        <f>IF(C1937="","",IF(AND(C1937&gt;=DATE(2026,9,1),C1937&lt;=DATE(2027,8,31)),(YEAR(C1937)-2026)*12+MONTH(C1937)-8,""))</f>
        <v/>
      </c>
      <c r="T1937">
        <f>IF(AND(A1937="مصروف",R1937&gt;0,I1937="موافق",S1937&lt;&gt;"",H1937&lt;&gt;""),N(G1937),0)</f>
        <v/>
      </c>
    </row>
    <row r="1938">
      <c r="A1938" s="19" t="n"/>
      <c r="B1938" s="20">
        <f>IF(A1938="","",IF(R1938=0,"⚠ أضف سطر عهدة أولًا","DMT-"&amp;TEXT(R1938,"000")))</f>
        <v/>
      </c>
      <c r="C1938" s="21" t="n"/>
      <c r="D1938" s="20">
        <f>IF(C1938="","",IF(S1938="","خارج السنة المالية",INDEX(القوائم!$D$2:$D$13,S1938)))</f>
        <v/>
      </c>
      <c r="E1938" s="22" t="n"/>
      <c r="F1938" s="23" t="n"/>
      <c r="G1938" s="23" t="n"/>
      <c r="H1938" s="22" t="n"/>
      <c r="I1938" s="19" t="n"/>
      <c r="J1938" s="21" t="n"/>
      <c r="K1938" s="19" t="n"/>
      <c r="L1938" s="19" t="n"/>
      <c r="M1938" s="21" t="n"/>
      <c r="N1938" s="22" t="n"/>
      <c r="O1938" s="24">
        <f>IF(A1938&lt;&gt;"عهدة","",SUMIFS($G$8:$G$5007,$B$8:$B$5007,B1938,$A$8:$A$5007,"مصروف",$I$8:$I$5007,"&lt;&gt;مرفوض"))</f>
        <v/>
      </c>
      <c r="P1938" s="25">
        <f>IF(A1938&lt;&gt;"عهدة","",N(F1938)-O1938)</f>
        <v/>
      </c>
      <c r="Q1938" s="26">
        <f>IF(A1938="","",IF(A1938="عهدة",IF(N(F1938)=0,"⚠ أدخل قيمة العهدة",IF(P1938&lt;0,"⛔ عجز / زيادة مصروفات "&amp;TEXT(-P1938,"#,##0"),IF(COUNTIFS($B$8:$B$5007,B1938,$A$8:$A$5007,"مصروف",$I$8:$I$5007,"&lt;&gt;مرفوض",$K$8:$K$5007,"&lt;&gt;نعم")&gt;0,"⚠ "&amp;COUNTIFS($B$8:$B$5007,B1938,$A$8:$A$5007,"مصروف",$I$8:$I$5007,"&lt;&gt;مرفوض",$K$8:$K$5007,"&lt;&gt;نعم")&amp;" مصروف غير مسوى",IF(L1938="تمت التسوية",IF(P1938=0,"✔ متوازنة وتمت التسوية","✔ تمت التسوية – متبقي "&amp;TEXT(P1938,"#,##0")),IF(P1938&gt;0,"متبقي "&amp;TEXT(P1938,"#,##0"),"✔ متوازنة"))))),IF(R1938=0,"⚠ أضف سطر عهدة أولًا",IF(OR(C1938="",N(G1938)=0),"⚠ أكمل التاريخ والقيمة",IF(S1938="","⚠ التاريخ خارج السنة المالية",IF(H1938="","⚠ اختر بند الموازنة",IF(I1938="مرفوض","✖ مرفوض من المدير",IF(I1938&lt;&gt;"موافق","⏳ بانتظار موافقة المدير",IF(K1938&lt;&gt;"نعم","⚠ غير مسوى مع الحسابات","✔ معتمد ومسوى")))))))))</f>
        <v/>
      </c>
      <c r="R1938">
        <f>N(R1937)+IF(A1938="عهدة",1,0)</f>
        <v/>
      </c>
      <c r="S1938">
        <f>IF(C1938="","",IF(AND(C1938&gt;=DATE(2026,9,1),C1938&lt;=DATE(2027,8,31)),(YEAR(C1938)-2026)*12+MONTH(C1938)-8,""))</f>
        <v/>
      </c>
      <c r="T1938">
        <f>IF(AND(A1938="مصروف",R1938&gt;0,I1938="موافق",S1938&lt;&gt;"",H1938&lt;&gt;""),N(G1938),0)</f>
        <v/>
      </c>
    </row>
    <row r="1939">
      <c r="A1939" s="19" t="n"/>
      <c r="B1939" s="20">
        <f>IF(A1939="","",IF(R1939=0,"⚠ أضف سطر عهدة أولًا","DMT-"&amp;TEXT(R1939,"000")))</f>
        <v/>
      </c>
      <c r="C1939" s="21" t="n"/>
      <c r="D1939" s="20">
        <f>IF(C1939="","",IF(S1939="","خارج السنة المالية",INDEX(القوائم!$D$2:$D$13,S1939)))</f>
        <v/>
      </c>
      <c r="E1939" s="22" t="n"/>
      <c r="F1939" s="23" t="n"/>
      <c r="G1939" s="23" t="n"/>
      <c r="H1939" s="22" t="n"/>
      <c r="I1939" s="19" t="n"/>
      <c r="J1939" s="21" t="n"/>
      <c r="K1939" s="19" t="n"/>
      <c r="L1939" s="19" t="n"/>
      <c r="M1939" s="21" t="n"/>
      <c r="N1939" s="22" t="n"/>
      <c r="O1939" s="24">
        <f>IF(A1939&lt;&gt;"عهدة","",SUMIFS($G$8:$G$5007,$B$8:$B$5007,B1939,$A$8:$A$5007,"مصروف",$I$8:$I$5007,"&lt;&gt;مرفوض"))</f>
        <v/>
      </c>
      <c r="P1939" s="25">
        <f>IF(A1939&lt;&gt;"عهدة","",N(F1939)-O1939)</f>
        <v/>
      </c>
      <c r="Q1939" s="26">
        <f>IF(A1939="","",IF(A1939="عهدة",IF(N(F1939)=0,"⚠ أدخل قيمة العهدة",IF(P1939&lt;0,"⛔ عجز / زيادة مصروفات "&amp;TEXT(-P1939,"#,##0"),IF(COUNTIFS($B$8:$B$5007,B1939,$A$8:$A$5007,"مصروف",$I$8:$I$5007,"&lt;&gt;مرفوض",$K$8:$K$5007,"&lt;&gt;نعم")&gt;0,"⚠ "&amp;COUNTIFS($B$8:$B$5007,B1939,$A$8:$A$5007,"مصروف",$I$8:$I$5007,"&lt;&gt;مرفوض",$K$8:$K$5007,"&lt;&gt;نعم")&amp;" مصروف غير مسوى",IF(L1939="تمت التسوية",IF(P1939=0,"✔ متوازنة وتمت التسوية","✔ تمت التسوية – متبقي "&amp;TEXT(P1939,"#,##0")),IF(P1939&gt;0,"متبقي "&amp;TEXT(P1939,"#,##0"),"✔ متوازنة"))))),IF(R1939=0,"⚠ أضف سطر عهدة أولًا",IF(OR(C1939="",N(G1939)=0),"⚠ أكمل التاريخ والقيمة",IF(S1939="","⚠ التاريخ خارج السنة المالية",IF(H1939="","⚠ اختر بند الموازنة",IF(I1939="مرفوض","✖ مرفوض من المدير",IF(I1939&lt;&gt;"موافق","⏳ بانتظار موافقة المدير",IF(K1939&lt;&gt;"نعم","⚠ غير مسوى مع الحسابات","✔ معتمد ومسوى")))))))))</f>
        <v/>
      </c>
      <c r="R1939">
        <f>N(R1938)+IF(A1939="عهدة",1,0)</f>
        <v/>
      </c>
      <c r="S1939">
        <f>IF(C1939="","",IF(AND(C1939&gt;=DATE(2026,9,1),C1939&lt;=DATE(2027,8,31)),(YEAR(C1939)-2026)*12+MONTH(C1939)-8,""))</f>
        <v/>
      </c>
      <c r="T1939">
        <f>IF(AND(A1939="مصروف",R1939&gt;0,I1939="موافق",S1939&lt;&gt;"",H1939&lt;&gt;""),N(G1939),0)</f>
        <v/>
      </c>
    </row>
    <row r="1940">
      <c r="A1940" s="19" t="n"/>
      <c r="B1940" s="20">
        <f>IF(A1940="","",IF(R1940=0,"⚠ أضف سطر عهدة أولًا","DMT-"&amp;TEXT(R1940,"000")))</f>
        <v/>
      </c>
      <c r="C1940" s="21" t="n"/>
      <c r="D1940" s="20">
        <f>IF(C1940="","",IF(S1940="","خارج السنة المالية",INDEX(القوائم!$D$2:$D$13,S1940)))</f>
        <v/>
      </c>
      <c r="E1940" s="22" t="n"/>
      <c r="F1940" s="23" t="n"/>
      <c r="G1940" s="23" t="n"/>
      <c r="H1940" s="22" t="n"/>
      <c r="I1940" s="19" t="n"/>
      <c r="J1940" s="21" t="n"/>
      <c r="K1940" s="19" t="n"/>
      <c r="L1940" s="19" t="n"/>
      <c r="M1940" s="21" t="n"/>
      <c r="N1940" s="22" t="n"/>
      <c r="O1940" s="24">
        <f>IF(A1940&lt;&gt;"عهدة","",SUMIFS($G$8:$G$5007,$B$8:$B$5007,B1940,$A$8:$A$5007,"مصروف",$I$8:$I$5007,"&lt;&gt;مرفوض"))</f>
        <v/>
      </c>
      <c r="P1940" s="25">
        <f>IF(A1940&lt;&gt;"عهدة","",N(F1940)-O1940)</f>
        <v/>
      </c>
      <c r="Q1940" s="26">
        <f>IF(A1940="","",IF(A1940="عهدة",IF(N(F1940)=0,"⚠ أدخل قيمة العهدة",IF(P1940&lt;0,"⛔ عجز / زيادة مصروفات "&amp;TEXT(-P1940,"#,##0"),IF(COUNTIFS($B$8:$B$5007,B1940,$A$8:$A$5007,"مصروف",$I$8:$I$5007,"&lt;&gt;مرفوض",$K$8:$K$5007,"&lt;&gt;نعم")&gt;0,"⚠ "&amp;COUNTIFS($B$8:$B$5007,B1940,$A$8:$A$5007,"مصروف",$I$8:$I$5007,"&lt;&gt;مرفوض",$K$8:$K$5007,"&lt;&gt;نعم")&amp;" مصروف غير مسوى",IF(L1940="تمت التسوية",IF(P1940=0,"✔ متوازنة وتمت التسوية","✔ تمت التسوية – متبقي "&amp;TEXT(P1940,"#,##0")),IF(P1940&gt;0,"متبقي "&amp;TEXT(P1940,"#,##0"),"✔ متوازنة"))))),IF(R1940=0,"⚠ أضف سطر عهدة أولًا",IF(OR(C1940="",N(G1940)=0),"⚠ أكمل التاريخ والقيمة",IF(S1940="","⚠ التاريخ خارج السنة المالية",IF(H1940="","⚠ اختر بند الموازنة",IF(I1940="مرفوض","✖ مرفوض من المدير",IF(I1940&lt;&gt;"موافق","⏳ بانتظار موافقة المدير",IF(K1940&lt;&gt;"نعم","⚠ غير مسوى مع الحسابات","✔ معتمد ومسوى")))))))))</f>
        <v/>
      </c>
      <c r="R1940">
        <f>N(R1939)+IF(A1940="عهدة",1,0)</f>
        <v/>
      </c>
      <c r="S1940">
        <f>IF(C1940="","",IF(AND(C1940&gt;=DATE(2026,9,1),C1940&lt;=DATE(2027,8,31)),(YEAR(C1940)-2026)*12+MONTH(C1940)-8,""))</f>
        <v/>
      </c>
      <c r="T1940">
        <f>IF(AND(A1940="مصروف",R1940&gt;0,I1940="موافق",S1940&lt;&gt;"",H1940&lt;&gt;""),N(G1940),0)</f>
        <v/>
      </c>
    </row>
    <row r="1941">
      <c r="A1941" s="19" t="n"/>
      <c r="B1941" s="20">
        <f>IF(A1941="","",IF(R1941=0,"⚠ أضف سطر عهدة أولًا","DMT-"&amp;TEXT(R1941,"000")))</f>
        <v/>
      </c>
      <c r="C1941" s="21" t="n"/>
      <c r="D1941" s="20">
        <f>IF(C1941="","",IF(S1941="","خارج السنة المالية",INDEX(القوائم!$D$2:$D$13,S1941)))</f>
        <v/>
      </c>
      <c r="E1941" s="22" t="n"/>
      <c r="F1941" s="23" t="n"/>
      <c r="G1941" s="23" t="n"/>
      <c r="H1941" s="22" t="n"/>
      <c r="I1941" s="19" t="n"/>
      <c r="J1941" s="21" t="n"/>
      <c r="K1941" s="19" t="n"/>
      <c r="L1941" s="19" t="n"/>
      <c r="M1941" s="21" t="n"/>
      <c r="N1941" s="22" t="n"/>
      <c r="O1941" s="24">
        <f>IF(A1941&lt;&gt;"عهدة","",SUMIFS($G$8:$G$5007,$B$8:$B$5007,B1941,$A$8:$A$5007,"مصروف",$I$8:$I$5007,"&lt;&gt;مرفوض"))</f>
        <v/>
      </c>
      <c r="P1941" s="25">
        <f>IF(A1941&lt;&gt;"عهدة","",N(F1941)-O1941)</f>
        <v/>
      </c>
      <c r="Q1941" s="26">
        <f>IF(A1941="","",IF(A1941="عهدة",IF(N(F1941)=0,"⚠ أدخل قيمة العهدة",IF(P1941&lt;0,"⛔ عجز / زيادة مصروفات "&amp;TEXT(-P1941,"#,##0"),IF(COUNTIFS($B$8:$B$5007,B1941,$A$8:$A$5007,"مصروف",$I$8:$I$5007,"&lt;&gt;مرفوض",$K$8:$K$5007,"&lt;&gt;نعم")&gt;0,"⚠ "&amp;COUNTIFS($B$8:$B$5007,B1941,$A$8:$A$5007,"مصروف",$I$8:$I$5007,"&lt;&gt;مرفوض",$K$8:$K$5007,"&lt;&gt;نعم")&amp;" مصروف غير مسوى",IF(L1941="تمت التسوية",IF(P1941=0,"✔ متوازنة وتمت التسوية","✔ تمت التسوية – متبقي "&amp;TEXT(P1941,"#,##0")),IF(P1941&gt;0,"متبقي "&amp;TEXT(P1941,"#,##0"),"✔ متوازنة"))))),IF(R1941=0,"⚠ أضف سطر عهدة أولًا",IF(OR(C1941="",N(G1941)=0),"⚠ أكمل التاريخ والقيمة",IF(S1941="","⚠ التاريخ خارج السنة المالية",IF(H1941="","⚠ اختر بند الموازنة",IF(I1941="مرفوض","✖ مرفوض من المدير",IF(I1941&lt;&gt;"موافق","⏳ بانتظار موافقة المدير",IF(K1941&lt;&gt;"نعم","⚠ غير مسوى مع الحسابات","✔ معتمد ومسوى")))))))))</f>
        <v/>
      </c>
      <c r="R1941">
        <f>N(R1940)+IF(A1941="عهدة",1,0)</f>
        <v/>
      </c>
      <c r="S1941">
        <f>IF(C1941="","",IF(AND(C1941&gt;=DATE(2026,9,1),C1941&lt;=DATE(2027,8,31)),(YEAR(C1941)-2026)*12+MONTH(C1941)-8,""))</f>
        <v/>
      </c>
      <c r="T1941">
        <f>IF(AND(A1941="مصروف",R1941&gt;0,I1941="موافق",S1941&lt;&gt;"",H1941&lt;&gt;""),N(G1941),0)</f>
        <v/>
      </c>
    </row>
    <row r="1942">
      <c r="A1942" s="19" t="n"/>
      <c r="B1942" s="20">
        <f>IF(A1942="","",IF(R1942=0,"⚠ أضف سطر عهدة أولًا","DMT-"&amp;TEXT(R1942,"000")))</f>
        <v/>
      </c>
      <c r="C1942" s="21" t="n"/>
      <c r="D1942" s="20">
        <f>IF(C1942="","",IF(S1942="","خارج السنة المالية",INDEX(القوائم!$D$2:$D$13,S1942)))</f>
        <v/>
      </c>
      <c r="E1942" s="22" t="n"/>
      <c r="F1942" s="23" t="n"/>
      <c r="G1942" s="23" t="n"/>
      <c r="H1942" s="22" t="n"/>
      <c r="I1942" s="19" t="n"/>
      <c r="J1942" s="21" t="n"/>
      <c r="K1942" s="19" t="n"/>
      <c r="L1942" s="19" t="n"/>
      <c r="M1942" s="21" t="n"/>
      <c r="N1942" s="22" t="n"/>
      <c r="O1942" s="24">
        <f>IF(A1942&lt;&gt;"عهدة","",SUMIFS($G$8:$G$5007,$B$8:$B$5007,B1942,$A$8:$A$5007,"مصروف",$I$8:$I$5007,"&lt;&gt;مرفوض"))</f>
        <v/>
      </c>
      <c r="P1942" s="25">
        <f>IF(A1942&lt;&gt;"عهدة","",N(F1942)-O1942)</f>
        <v/>
      </c>
      <c r="Q1942" s="26">
        <f>IF(A1942="","",IF(A1942="عهدة",IF(N(F1942)=0,"⚠ أدخل قيمة العهدة",IF(P1942&lt;0,"⛔ عجز / زيادة مصروفات "&amp;TEXT(-P1942,"#,##0"),IF(COUNTIFS($B$8:$B$5007,B1942,$A$8:$A$5007,"مصروف",$I$8:$I$5007,"&lt;&gt;مرفوض",$K$8:$K$5007,"&lt;&gt;نعم")&gt;0,"⚠ "&amp;COUNTIFS($B$8:$B$5007,B1942,$A$8:$A$5007,"مصروف",$I$8:$I$5007,"&lt;&gt;مرفوض",$K$8:$K$5007,"&lt;&gt;نعم")&amp;" مصروف غير مسوى",IF(L1942="تمت التسوية",IF(P1942=0,"✔ متوازنة وتمت التسوية","✔ تمت التسوية – متبقي "&amp;TEXT(P1942,"#,##0")),IF(P1942&gt;0,"متبقي "&amp;TEXT(P1942,"#,##0"),"✔ متوازنة"))))),IF(R1942=0,"⚠ أضف سطر عهدة أولًا",IF(OR(C1942="",N(G1942)=0),"⚠ أكمل التاريخ والقيمة",IF(S1942="","⚠ التاريخ خارج السنة المالية",IF(H1942="","⚠ اختر بند الموازنة",IF(I1942="مرفوض","✖ مرفوض من المدير",IF(I1942&lt;&gt;"موافق","⏳ بانتظار موافقة المدير",IF(K1942&lt;&gt;"نعم","⚠ غير مسوى مع الحسابات","✔ معتمد ومسوى")))))))))</f>
        <v/>
      </c>
      <c r="R1942">
        <f>N(R1941)+IF(A1942="عهدة",1,0)</f>
        <v/>
      </c>
      <c r="S1942">
        <f>IF(C1942="","",IF(AND(C1942&gt;=DATE(2026,9,1),C1942&lt;=DATE(2027,8,31)),(YEAR(C1942)-2026)*12+MONTH(C1942)-8,""))</f>
        <v/>
      </c>
      <c r="T1942">
        <f>IF(AND(A1942="مصروف",R1942&gt;0,I1942="موافق",S1942&lt;&gt;"",H1942&lt;&gt;""),N(G1942),0)</f>
        <v/>
      </c>
    </row>
    <row r="1943">
      <c r="A1943" s="19" t="n"/>
      <c r="B1943" s="20">
        <f>IF(A1943="","",IF(R1943=0,"⚠ أضف سطر عهدة أولًا","DMT-"&amp;TEXT(R1943,"000")))</f>
        <v/>
      </c>
      <c r="C1943" s="21" t="n"/>
      <c r="D1943" s="20">
        <f>IF(C1943="","",IF(S1943="","خارج السنة المالية",INDEX(القوائم!$D$2:$D$13,S1943)))</f>
        <v/>
      </c>
      <c r="E1943" s="22" t="n"/>
      <c r="F1943" s="23" t="n"/>
      <c r="G1943" s="23" t="n"/>
      <c r="H1943" s="22" t="n"/>
      <c r="I1943" s="19" t="n"/>
      <c r="J1943" s="21" t="n"/>
      <c r="K1943" s="19" t="n"/>
      <c r="L1943" s="19" t="n"/>
      <c r="M1943" s="21" t="n"/>
      <c r="N1943" s="22" t="n"/>
      <c r="O1943" s="24">
        <f>IF(A1943&lt;&gt;"عهدة","",SUMIFS($G$8:$G$5007,$B$8:$B$5007,B1943,$A$8:$A$5007,"مصروف",$I$8:$I$5007,"&lt;&gt;مرفوض"))</f>
        <v/>
      </c>
      <c r="P1943" s="25">
        <f>IF(A1943&lt;&gt;"عهدة","",N(F1943)-O1943)</f>
        <v/>
      </c>
      <c r="Q1943" s="26">
        <f>IF(A1943="","",IF(A1943="عهدة",IF(N(F1943)=0,"⚠ أدخل قيمة العهدة",IF(P1943&lt;0,"⛔ عجز / زيادة مصروفات "&amp;TEXT(-P1943,"#,##0"),IF(COUNTIFS($B$8:$B$5007,B1943,$A$8:$A$5007,"مصروف",$I$8:$I$5007,"&lt;&gt;مرفوض",$K$8:$K$5007,"&lt;&gt;نعم")&gt;0,"⚠ "&amp;COUNTIFS($B$8:$B$5007,B1943,$A$8:$A$5007,"مصروف",$I$8:$I$5007,"&lt;&gt;مرفوض",$K$8:$K$5007,"&lt;&gt;نعم")&amp;" مصروف غير مسوى",IF(L1943="تمت التسوية",IF(P1943=0,"✔ متوازنة وتمت التسوية","✔ تمت التسوية – متبقي "&amp;TEXT(P1943,"#,##0")),IF(P1943&gt;0,"متبقي "&amp;TEXT(P1943,"#,##0"),"✔ متوازنة"))))),IF(R1943=0,"⚠ أضف سطر عهدة أولًا",IF(OR(C1943="",N(G1943)=0),"⚠ أكمل التاريخ والقيمة",IF(S1943="","⚠ التاريخ خارج السنة المالية",IF(H1943="","⚠ اختر بند الموازنة",IF(I1943="مرفوض","✖ مرفوض من المدير",IF(I1943&lt;&gt;"موافق","⏳ بانتظار موافقة المدير",IF(K1943&lt;&gt;"نعم","⚠ غير مسوى مع الحسابات","✔ معتمد ومسوى")))))))))</f>
        <v/>
      </c>
      <c r="R1943">
        <f>N(R1942)+IF(A1943="عهدة",1,0)</f>
        <v/>
      </c>
      <c r="S1943">
        <f>IF(C1943="","",IF(AND(C1943&gt;=DATE(2026,9,1),C1943&lt;=DATE(2027,8,31)),(YEAR(C1943)-2026)*12+MONTH(C1943)-8,""))</f>
        <v/>
      </c>
      <c r="T1943">
        <f>IF(AND(A1943="مصروف",R1943&gt;0,I1943="موافق",S1943&lt;&gt;"",H1943&lt;&gt;""),N(G1943),0)</f>
        <v/>
      </c>
    </row>
    <row r="1944">
      <c r="A1944" s="19" t="n"/>
      <c r="B1944" s="20">
        <f>IF(A1944="","",IF(R1944=0,"⚠ أضف سطر عهدة أولًا","DMT-"&amp;TEXT(R1944,"000")))</f>
        <v/>
      </c>
      <c r="C1944" s="21" t="n"/>
      <c r="D1944" s="20">
        <f>IF(C1944="","",IF(S1944="","خارج السنة المالية",INDEX(القوائم!$D$2:$D$13,S1944)))</f>
        <v/>
      </c>
      <c r="E1944" s="22" t="n"/>
      <c r="F1944" s="23" t="n"/>
      <c r="G1944" s="23" t="n"/>
      <c r="H1944" s="22" t="n"/>
      <c r="I1944" s="19" t="n"/>
      <c r="J1944" s="21" t="n"/>
      <c r="K1944" s="19" t="n"/>
      <c r="L1944" s="19" t="n"/>
      <c r="M1944" s="21" t="n"/>
      <c r="N1944" s="22" t="n"/>
      <c r="O1944" s="24">
        <f>IF(A1944&lt;&gt;"عهدة","",SUMIFS($G$8:$G$5007,$B$8:$B$5007,B1944,$A$8:$A$5007,"مصروف",$I$8:$I$5007,"&lt;&gt;مرفوض"))</f>
        <v/>
      </c>
      <c r="P1944" s="25">
        <f>IF(A1944&lt;&gt;"عهدة","",N(F1944)-O1944)</f>
        <v/>
      </c>
      <c r="Q1944" s="26">
        <f>IF(A1944="","",IF(A1944="عهدة",IF(N(F1944)=0,"⚠ أدخل قيمة العهدة",IF(P1944&lt;0,"⛔ عجز / زيادة مصروفات "&amp;TEXT(-P1944,"#,##0"),IF(COUNTIFS($B$8:$B$5007,B1944,$A$8:$A$5007,"مصروف",$I$8:$I$5007,"&lt;&gt;مرفوض",$K$8:$K$5007,"&lt;&gt;نعم")&gt;0,"⚠ "&amp;COUNTIFS($B$8:$B$5007,B1944,$A$8:$A$5007,"مصروف",$I$8:$I$5007,"&lt;&gt;مرفوض",$K$8:$K$5007,"&lt;&gt;نعم")&amp;" مصروف غير مسوى",IF(L1944="تمت التسوية",IF(P1944=0,"✔ متوازنة وتمت التسوية","✔ تمت التسوية – متبقي "&amp;TEXT(P1944,"#,##0")),IF(P1944&gt;0,"متبقي "&amp;TEXT(P1944,"#,##0"),"✔ متوازنة"))))),IF(R1944=0,"⚠ أضف سطر عهدة أولًا",IF(OR(C1944="",N(G1944)=0),"⚠ أكمل التاريخ والقيمة",IF(S1944="","⚠ التاريخ خارج السنة المالية",IF(H1944="","⚠ اختر بند الموازنة",IF(I1944="مرفوض","✖ مرفوض من المدير",IF(I1944&lt;&gt;"موافق","⏳ بانتظار موافقة المدير",IF(K1944&lt;&gt;"نعم","⚠ غير مسوى مع الحسابات","✔ معتمد ومسوى")))))))))</f>
        <v/>
      </c>
      <c r="R1944">
        <f>N(R1943)+IF(A1944="عهدة",1,0)</f>
        <v/>
      </c>
      <c r="S1944">
        <f>IF(C1944="","",IF(AND(C1944&gt;=DATE(2026,9,1),C1944&lt;=DATE(2027,8,31)),(YEAR(C1944)-2026)*12+MONTH(C1944)-8,""))</f>
        <v/>
      </c>
      <c r="T1944">
        <f>IF(AND(A1944="مصروف",R1944&gt;0,I1944="موافق",S1944&lt;&gt;"",H1944&lt;&gt;""),N(G1944),0)</f>
        <v/>
      </c>
    </row>
    <row r="1945">
      <c r="A1945" s="19" t="n"/>
      <c r="B1945" s="20">
        <f>IF(A1945="","",IF(R1945=0,"⚠ أضف سطر عهدة أولًا","DMT-"&amp;TEXT(R1945,"000")))</f>
        <v/>
      </c>
      <c r="C1945" s="21" t="n"/>
      <c r="D1945" s="20">
        <f>IF(C1945="","",IF(S1945="","خارج السنة المالية",INDEX(القوائم!$D$2:$D$13,S1945)))</f>
        <v/>
      </c>
      <c r="E1945" s="22" t="n"/>
      <c r="F1945" s="23" t="n"/>
      <c r="G1945" s="23" t="n"/>
      <c r="H1945" s="22" t="n"/>
      <c r="I1945" s="19" t="n"/>
      <c r="J1945" s="21" t="n"/>
      <c r="K1945" s="19" t="n"/>
      <c r="L1945" s="19" t="n"/>
      <c r="M1945" s="21" t="n"/>
      <c r="N1945" s="22" t="n"/>
      <c r="O1945" s="24">
        <f>IF(A1945&lt;&gt;"عهدة","",SUMIFS($G$8:$G$5007,$B$8:$B$5007,B1945,$A$8:$A$5007,"مصروف",$I$8:$I$5007,"&lt;&gt;مرفوض"))</f>
        <v/>
      </c>
      <c r="P1945" s="25">
        <f>IF(A1945&lt;&gt;"عهدة","",N(F1945)-O1945)</f>
        <v/>
      </c>
      <c r="Q1945" s="26">
        <f>IF(A1945="","",IF(A1945="عهدة",IF(N(F1945)=0,"⚠ أدخل قيمة العهدة",IF(P1945&lt;0,"⛔ عجز / زيادة مصروفات "&amp;TEXT(-P1945,"#,##0"),IF(COUNTIFS($B$8:$B$5007,B1945,$A$8:$A$5007,"مصروف",$I$8:$I$5007,"&lt;&gt;مرفوض",$K$8:$K$5007,"&lt;&gt;نعم")&gt;0,"⚠ "&amp;COUNTIFS($B$8:$B$5007,B1945,$A$8:$A$5007,"مصروف",$I$8:$I$5007,"&lt;&gt;مرفوض",$K$8:$K$5007,"&lt;&gt;نعم")&amp;" مصروف غير مسوى",IF(L1945="تمت التسوية",IF(P1945=0,"✔ متوازنة وتمت التسوية","✔ تمت التسوية – متبقي "&amp;TEXT(P1945,"#,##0")),IF(P1945&gt;0,"متبقي "&amp;TEXT(P1945,"#,##0"),"✔ متوازنة"))))),IF(R1945=0,"⚠ أضف سطر عهدة أولًا",IF(OR(C1945="",N(G1945)=0),"⚠ أكمل التاريخ والقيمة",IF(S1945="","⚠ التاريخ خارج السنة المالية",IF(H1945="","⚠ اختر بند الموازنة",IF(I1945="مرفوض","✖ مرفوض من المدير",IF(I1945&lt;&gt;"موافق","⏳ بانتظار موافقة المدير",IF(K1945&lt;&gt;"نعم","⚠ غير مسوى مع الحسابات","✔ معتمد ومسوى")))))))))</f>
        <v/>
      </c>
      <c r="R1945">
        <f>N(R1944)+IF(A1945="عهدة",1,0)</f>
        <v/>
      </c>
      <c r="S1945">
        <f>IF(C1945="","",IF(AND(C1945&gt;=DATE(2026,9,1),C1945&lt;=DATE(2027,8,31)),(YEAR(C1945)-2026)*12+MONTH(C1945)-8,""))</f>
        <v/>
      </c>
      <c r="T1945">
        <f>IF(AND(A1945="مصروف",R1945&gt;0,I1945="موافق",S1945&lt;&gt;"",H1945&lt;&gt;""),N(G1945),0)</f>
        <v/>
      </c>
    </row>
    <row r="1946">
      <c r="A1946" s="19" t="n"/>
      <c r="B1946" s="20">
        <f>IF(A1946="","",IF(R1946=0,"⚠ أضف سطر عهدة أولًا","DMT-"&amp;TEXT(R1946,"000")))</f>
        <v/>
      </c>
      <c r="C1946" s="21" t="n"/>
      <c r="D1946" s="20">
        <f>IF(C1946="","",IF(S1946="","خارج السنة المالية",INDEX(القوائم!$D$2:$D$13,S1946)))</f>
        <v/>
      </c>
      <c r="E1946" s="22" t="n"/>
      <c r="F1946" s="23" t="n"/>
      <c r="G1946" s="23" t="n"/>
      <c r="H1946" s="22" t="n"/>
      <c r="I1946" s="19" t="n"/>
      <c r="J1946" s="21" t="n"/>
      <c r="K1946" s="19" t="n"/>
      <c r="L1946" s="19" t="n"/>
      <c r="M1946" s="21" t="n"/>
      <c r="N1946" s="22" t="n"/>
      <c r="O1946" s="24">
        <f>IF(A1946&lt;&gt;"عهدة","",SUMIFS($G$8:$G$5007,$B$8:$B$5007,B1946,$A$8:$A$5007,"مصروف",$I$8:$I$5007,"&lt;&gt;مرفوض"))</f>
        <v/>
      </c>
      <c r="P1946" s="25">
        <f>IF(A1946&lt;&gt;"عهدة","",N(F1946)-O1946)</f>
        <v/>
      </c>
      <c r="Q1946" s="26">
        <f>IF(A1946="","",IF(A1946="عهدة",IF(N(F1946)=0,"⚠ أدخل قيمة العهدة",IF(P1946&lt;0,"⛔ عجز / زيادة مصروفات "&amp;TEXT(-P1946,"#,##0"),IF(COUNTIFS($B$8:$B$5007,B1946,$A$8:$A$5007,"مصروف",$I$8:$I$5007,"&lt;&gt;مرفوض",$K$8:$K$5007,"&lt;&gt;نعم")&gt;0,"⚠ "&amp;COUNTIFS($B$8:$B$5007,B1946,$A$8:$A$5007,"مصروف",$I$8:$I$5007,"&lt;&gt;مرفوض",$K$8:$K$5007,"&lt;&gt;نعم")&amp;" مصروف غير مسوى",IF(L1946="تمت التسوية",IF(P1946=0,"✔ متوازنة وتمت التسوية","✔ تمت التسوية – متبقي "&amp;TEXT(P1946,"#,##0")),IF(P1946&gt;0,"متبقي "&amp;TEXT(P1946,"#,##0"),"✔ متوازنة"))))),IF(R1946=0,"⚠ أضف سطر عهدة أولًا",IF(OR(C1946="",N(G1946)=0),"⚠ أكمل التاريخ والقيمة",IF(S1946="","⚠ التاريخ خارج السنة المالية",IF(H1946="","⚠ اختر بند الموازنة",IF(I1946="مرفوض","✖ مرفوض من المدير",IF(I1946&lt;&gt;"موافق","⏳ بانتظار موافقة المدير",IF(K1946&lt;&gt;"نعم","⚠ غير مسوى مع الحسابات","✔ معتمد ومسوى")))))))))</f>
        <v/>
      </c>
      <c r="R1946">
        <f>N(R1945)+IF(A1946="عهدة",1,0)</f>
        <v/>
      </c>
      <c r="S1946">
        <f>IF(C1946="","",IF(AND(C1946&gt;=DATE(2026,9,1),C1946&lt;=DATE(2027,8,31)),(YEAR(C1946)-2026)*12+MONTH(C1946)-8,""))</f>
        <v/>
      </c>
      <c r="T1946">
        <f>IF(AND(A1946="مصروف",R1946&gt;0,I1946="موافق",S1946&lt;&gt;"",H1946&lt;&gt;""),N(G1946),0)</f>
        <v/>
      </c>
    </row>
    <row r="1947">
      <c r="A1947" s="19" t="n"/>
      <c r="B1947" s="20">
        <f>IF(A1947="","",IF(R1947=0,"⚠ أضف سطر عهدة أولًا","DMT-"&amp;TEXT(R1947,"000")))</f>
        <v/>
      </c>
      <c r="C1947" s="21" t="n"/>
      <c r="D1947" s="20">
        <f>IF(C1947="","",IF(S1947="","خارج السنة المالية",INDEX(القوائم!$D$2:$D$13,S1947)))</f>
        <v/>
      </c>
      <c r="E1947" s="22" t="n"/>
      <c r="F1947" s="23" t="n"/>
      <c r="G1947" s="23" t="n"/>
      <c r="H1947" s="22" t="n"/>
      <c r="I1947" s="19" t="n"/>
      <c r="J1947" s="21" t="n"/>
      <c r="K1947" s="19" t="n"/>
      <c r="L1947" s="19" t="n"/>
      <c r="M1947" s="21" t="n"/>
      <c r="N1947" s="22" t="n"/>
      <c r="O1947" s="24">
        <f>IF(A1947&lt;&gt;"عهدة","",SUMIFS($G$8:$G$5007,$B$8:$B$5007,B1947,$A$8:$A$5007,"مصروف",$I$8:$I$5007,"&lt;&gt;مرفوض"))</f>
        <v/>
      </c>
      <c r="P1947" s="25">
        <f>IF(A1947&lt;&gt;"عهدة","",N(F1947)-O1947)</f>
        <v/>
      </c>
      <c r="Q1947" s="26">
        <f>IF(A1947="","",IF(A1947="عهدة",IF(N(F1947)=0,"⚠ أدخل قيمة العهدة",IF(P1947&lt;0,"⛔ عجز / زيادة مصروفات "&amp;TEXT(-P1947,"#,##0"),IF(COUNTIFS($B$8:$B$5007,B1947,$A$8:$A$5007,"مصروف",$I$8:$I$5007,"&lt;&gt;مرفوض",$K$8:$K$5007,"&lt;&gt;نعم")&gt;0,"⚠ "&amp;COUNTIFS($B$8:$B$5007,B1947,$A$8:$A$5007,"مصروف",$I$8:$I$5007,"&lt;&gt;مرفوض",$K$8:$K$5007,"&lt;&gt;نعم")&amp;" مصروف غير مسوى",IF(L1947="تمت التسوية",IF(P1947=0,"✔ متوازنة وتمت التسوية","✔ تمت التسوية – متبقي "&amp;TEXT(P1947,"#,##0")),IF(P1947&gt;0,"متبقي "&amp;TEXT(P1947,"#,##0"),"✔ متوازنة"))))),IF(R1947=0,"⚠ أضف سطر عهدة أولًا",IF(OR(C1947="",N(G1947)=0),"⚠ أكمل التاريخ والقيمة",IF(S1947="","⚠ التاريخ خارج السنة المالية",IF(H1947="","⚠ اختر بند الموازنة",IF(I1947="مرفوض","✖ مرفوض من المدير",IF(I1947&lt;&gt;"موافق","⏳ بانتظار موافقة المدير",IF(K1947&lt;&gt;"نعم","⚠ غير مسوى مع الحسابات","✔ معتمد ومسوى")))))))))</f>
        <v/>
      </c>
      <c r="R1947">
        <f>N(R1946)+IF(A1947="عهدة",1,0)</f>
        <v/>
      </c>
      <c r="S1947">
        <f>IF(C1947="","",IF(AND(C1947&gt;=DATE(2026,9,1),C1947&lt;=DATE(2027,8,31)),(YEAR(C1947)-2026)*12+MONTH(C1947)-8,""))</f>
        <v/>
      </c>
      <c r="T1947">
        <f>IF(AND(A1947="مصروف",R1947&gt;0,I1947="موافق",S1947&lt;&gt;"",H1947&lt;&gt;""),N(G1947),0)</f>
        <v/>
      </c>
    </row>
    <row r="1948">
      <c r="A1948" s="19" t="n"/>
      <c r="B1948" s="20">
        <f>IF(A1948="","",IF(R1948=0,"⚠ أضف سطر عهدة أولًا","DMT-"&amp;TEXT(R1948,"000")))</f>
        <v/>
      </c>
      <c r="C1948" s="21" t="n"/>
      <c r="D1948" s="20">
        <f>IF(C1948="","",IF(S1948="","خارج السنة المالية",INDEX(القوائم!$D$2:$D$13,S1948)))</f>
        <v/>
      </c>
      <c r="E1948" s="22" t="n"/>
      <c r="F1948" s="23" t="n"/>
      <c r="G1948" s="23" t="n"/>
      <c r="H1948" s="22" t="n"/>
      <c r="I1948" s="19" t="n"/>
      <c r="J1948" s="21" t="n"/>
      <c r="K1948" s="19" t="n"/>
      <c r="L1948" s="19" t="n"/>
      <c r="M1948" s="21" t="n"/>
      <c r="N1948" s="22" t="n"/>
      <c r="O1948" s="24">
        <f>IF(A1948&lt;&gt;"عهدة","",SUMIFS($G$8:$G$5007,$B$8:$B$5007,B1948,$A$8:$A$5007,"مصروف",$I$8:$I$5007,"&lt;&gt;مرفوض"))</f>
        <v/>
      </c>
      <c r="P1948" s="25">
        <f>IF(A1948&lt;&gt;"عهدة","",N(F1948)-O1948)</f>
        <v/>
      </c>
      <c r="Q1948" s="26">
        <f>IF(A1948="","",IF(A1948="عهدة",IF(N(F1948)=0,"⚠ أدخل قيمة العهدة",IF(P1948&lt;0,"⛔ عجز / زيادة مصروفات "&amp;TEXT(-P1948,"#,##0"),IF(COUNTIFS($B$8:$B$5007,B1948,$A$8:$A$5007,"مصروف",$I$8:$I$5007,"&lt;&gt;مرفوض",$K$8:$K$5007,"&lt;&gt;نعم")&gt;0,"⚠ "&amp;COUNTIFS($B$8:$B$5007,B1948,$A$8:$A$5007,"مصروف",$I$8:$I$5007,"&lt;&gt;مرفوض",$K$8:$K$5007,"&lt;&gt;نعم")&amp;" مصروف غير مسوى",IF(L1948="تمت التسوية",IF(P1948=0,"✔ متوازنة وتمت التسوية","✔ تمت التسوية – متبقي "&amp;TEXT(P1948,"#,##0")),IF(P1948&gt;0,"متبقي "&amp;TEXT(P1948,"#,##0"),"✔ متوازنة"))))),IF(R1948=0,"⚠ أضف سطر عهدة أولًا",IF(OR(C1948="",N(G1948)=0),"⚠ أكمل التاريخ والقيمة",IF(S1948="","⚠ التاريخ خارج السنة المالية",IF(H1948="","⚠ اختر بند الموازنة",IF(I1948="مرفوض","✖ مرفوض من المدير",IF(I1948&lt;&gt;"موافق","⏳ بانتظار موافقة المدير",IF(K1948&lt;&gt;"نعم","⚠ غير مسوى مع الحسابات","✔ معتمد ومسوى")))))))))</f>
        <v/>
      </c>
      <c r="R1948">
        <f>N(R1947)+IF(A1948="عهدة",1,0)</f>
        <v/>
      </c>
      <c r="S1948">
        <f>IF(C1948="","",IF(AND(C1948&gt;=DATE(2026,9,1),C1948&lt;=DATE(2027,8,31)),(YEAR(C1948)-2026)*12+MONTH(C1948)-8,""))</f>
        <v/>
      </c>
      <c r="T1948">
        <f>IF(AND(A1948="مصروف",R1948&gt;0,I1948="موافق",S1948&lt;&gt;"",H1948&lt;&gt;""),N(G1948),0)</f>
        <v/>
      </c>
    </row>
    <row r="1949">
      <c r="A1949" s="19" t="n"/>
      <c r="B1949" s="20">
        <f>IF(A1949="","",IF(R1949=0,"⚠ أضف سطر عهدة أولًا","DMT-"&amp;TEXT(R1949,"000")))</f>
        <v/>
      </c>
      <c r="C1949" s="21" t="n"/>
      <c r="D1949" s="20">
        <f>IF(C1949="","",IF(S1949="","خارج السنة المالية",INDEX(القوائم!$D$2:$D$13,S1949)))</f>
        <v/>
      </c>
      <c r="E1949" s="22" t="n"/>
      <c r="F1949" s="23" t="n"/>
      <c r="G1949" s="23" t="n"/>
      <c r="H1949" s="22" t="n"/>
      <c r="I1949" s="19" t="n"/>
      <c r="J1949" s="21" t="n"/>
      <c r="K1949" s="19" t="n"/>
      <c r="L1949" s="19" t="n"/>
      <c r="M1949" s="21" t="n"/>
      <c r="N1949" s="22" t="n"/>
      <c r="O1949" s="24">
        <f>IF(A1949&lt;&gt;"عهدة","",SUMIFS($G$8:$G$5007,$B$8:$B$5007,B1949,$A$8:$A$5007,"مصروف",$I$8:$I$5007,"&lt;&gt;مرفوض"))</f>
        <v/>
      </c>
      <c r="P1949" s="25">
        <f>IF(A1949&lt;&gt;"عهدة","",N(F1949)-O1949)</f>
        <v/>
      </c>
      <c r="Q1949" s="26">
        <f>IF(A1949="","",IF(A1949="عهدة",IF(N(F1949)=0,"⚠ أدخل قيمة العهدة",IF(P1949&lt;0,"⛔ عجز / زيادة مصروفات "&amp;TEXT(-P1949,"#,##0"),IF(COUNTIFS($B$8:$B$5007,B1949,$A$8:$A$5007,"مصروف",$I$8:$I$5007,"&lt;&gt;مرفوض",$K$8:$K$5007,"&lt;&gt;نعم")&gt;0,"⚠ "&amp;COUNTIFS($B$8:$B$5007,B1949,$A$8:$A$5007,"مصروف",$I$8:$I$5007,"&lt;&gt;مرفوض",$K$8:$K$5007,"&lt;&gt;نعم")&amp;" مصروف غير مسوى",IF(L1949="تمت التسوية",IF(P1949=0,"✔ متوازنة وتمت التسوية","✔ تمت التسوية – متبقي "&amp;TEXT(P1949,"#,##0")),IF(P1949&gt;0,"متبقي "&amp;TEXT(P1949,"#,##0"),"✔ متوازنة"))))),IF(R1949=0,"⚠ أضف سطر عهدة أولًا",IF(OR(C1949="",N(G1949)=0),"⚠ أكمل التاريخ والقيمة",IF(S1949="","⚠ التاريخ خارج السنة المالية",IF(H1949="","⚠ اختر بند الموازنة",IF(I1949="مرفوض","✖ مرفوض من المدير",IF(I1949&lt;&gt;"موافق","⏳ بانتظار موافقة المدير",IF(K1949&lt;&gt;"نعم","⚠ غير مسوى مع الحسابات","✔ معتمد ومسوى")))))))))</f>
        <v/>
      </c>
      <c r="R1949">
        <f>N(R1948)+IF(A1949="عهدة",1,0)</f>
        <v/>
      </c>
      <c r="S1949">
        <f>IF(C1949="","",IF(AND(C1949&gt;=DATE(2026,9,1),C1949&lt;=DATE(2027,8,31)),(YEAR(C1949)-2026)*12+MONTH(C1949)-8,""))</f>
        <v/>
      </c>
      <c r="T1949">
        <f>IF(AND(A1949="مصروف",R1949&gt;0,I1949="موافق",S1949&lt;&gt;"",H1949&lt;&gt;""),N(G1949),0)</f>
        <v/>
      </c>
    </row>
    <row r="1950">
      <c r="A1950" s="19" t="n"/>
      <c r="B1950" s="20">
        <f>IF(A1950="","",IF(R1950=0,"⚠ أضف سطر عهدة أولًا","DMT-"&amp;TEXT(R1950,"000")))</f>
        <v/>
      </c>
      <c r="C1950" s="21" t="n"/>
      <c r="D1950" s="20">
        <f>IF(C1950="","",IF(S1950="","خارج السنة المالية",INDEX(القوائم!$D$2:$D$13,S1950)))</f>
        <v/>
      </c>
      <c r="E1950" s="22" t="n"/>
      <c r="F1950" s="23" t="n"/>
      <c r="G1950" s="23" t="n"/>
      <c r="H1950" s="22" t="n"/>
      <c r="I1950" s="19" t="n"/>
      <c r="J1950" s="21" t="n"/>
      <c r="K1950" s="19" t="n"/>
      <c r="L1950" s="19" t="n"/>
      <c r="M1950" s="21" t="n"/>
      <c r="N1950" s="22" t="n"/>
      <c r="O1950" s="24">
        <f>IF(A1950&lt;&gt;"عهدة","",SUMIFS($G$8:$G$5007,$B$8:$B$5007,B1950,$A$8:$A$5007,"مصروف",$I$8:$I$5007,"&lt;&gt;مرفوض"))</f>
        <v/>
      </c>
      <c r="P1950" s="25">
        <f>IF(A1950&lt;&gt;"عهدة","",N(F1950)-O1950)</f>
        <v/>
      </c>
      <c r="Q1950" s="26">
        <f>IF(A1950="","",IF(A1950="عهدة",IF(N(F1950)=0,"⚠ أدخل قيمة العهدة",IF(P1950&lt;0,"⛔ عجز / زيادة مصروفات "&amp;TEXT(-P1950,"#,##0"),IF(COUNTIFS($B$8:$B$5007,B1950,$A$8:$A$5007,"مصروف",$I$8:$I$5007,"&lt;&gt;مرفوض",$K$8:$K$5007,"&lt;&gt;نعم")&gt;0,"⚠ "&amp;COUNTIFS($B$8:$B$5007,B1950,$A$8:$A$5007,"مصروف",$I$8:$I$5007,"&lt;&gt;مرفوض",$K$8:$K$5007,"&lt;&gt;نعم")&amp;" مصروف غير مسوى",IF(L1950="تمت التسوية",IF(P1950=0,"✔ متوازنة وتمت التسوية","✔ تمت التسوية – متبقي "&amp;TEXT(P1950,"#,##0")),IF(P1950&gt;0,"متبقي "&amp;TEXT(P1950,"#,##0"),"✔ متوازنة"))))),IF(R1950=0,"⚠ أضف سطر عهدة أولًا",IF(OR(C1950="",N(G1950)=0),"⚠ أكمل التاريخ والقيمة",IF(S1950="","⚠ التاريخ خارج السنة المالية",IF(H1950="","⚠ اختر بند الموازنة",IF(I1950="مرفوض","✖ مرفوض من المدير",IF(I1950&lt;&gt;"موافق","⏳ بانتظار موافقة المدير",IF(K1950&lt;&gt;"نعم","⚠ غير مسوى مع الحسابات","✔ معتمد ومسوى")))))))))</f>
        <v/>
      </c>
      <c r="R1950">
        <f>N(R1949)+IF(A1950="عهدة",1,0)</f>
        <v/>
      </c>
      <c r="S1950">
        <f>IF(C1950="","",IF(AND(C1950&gt;=DATE(2026,9,1),C1950&lt;=DATE(2027,8,31)),(YEAR(C1950)-2026)*12+MONTH(C1950)-8,""))</f>
        <v/>
      </c>
      <c r="T1950">
        <f>IF(AND(A1950="مصروف",R1950&gt;0,I1950="موافق",S1950&lt;&gt;"",H1950&lt;&gt;""),N(G1950),0)</f>
        <v/>
      </c>
    </row>
    <row r="1951">
      <c r="A1951" s="19" t="n"/>
      <c r="B1951" s="20">
        <f>IF(A1951="","",IF(R1951=0,"⚠ أضف سطر عهدة أولًا","DMT-"&amp;TEXT(R1951,"000")))</f>
        <v/>
      </c>
      <c r="C1951" s="21" t="n"/>
      <c r="D1951" s="20">
        <f>IF(C1951="","",IF(S1951="","خارج السنة المالية",INDEX(القوائم!$D$2:$D$13,S1951)))</f>
        <v/>
      </c>
      <c r="E1951" s="22" t="n"/>
      <c r="F1951" s="23" t="n"/>
      <c r="G1951" s="23" t="n"/>
      <c r="H1951" s="22" t="n"/>
      <c r="I1951" s="19" t="n"/>
      <c r="J1951" s="21" t="n"/>
      <c r="K1951" s="19" t="n"/>
      <c r="L1951" s="19" t="n"/>
      <c r="M1951" s="21" t="n"/>
      <c r="N1951" s="22" t="n"/>
      <c r="O1951" s="24">
        <f>IF(A1951&lt;&gt;"عهدة","",SUMIFS($G$8:$G$5007,$B$8:$B$5007,B1951,$A$8:$A$5007,"مصروف",$I$8:$I$5007,"&lt;&gt;مرفوض"))</f>
        <v/>
      </c>
      <c r="P1951" s="25">
        <f>IF(A1951&lt;&gt;"عهدة","",N(F1951)-O1951)</f>
        <v/>
      </c>
      <c r="Q1951" s="26">
        <f>IF(A1951="","",IF(A1951="عهدة",IF(N(F1951)=0,"⚠ أدخل قيمة العهدة",IF(P1951&lt;0,"⛔ عجز / زيادة مصروفات "&amp;TEXT(-P1951,"#,##0"),IF(COUNTIFS($B$8:$B$5007,B1951,$A$8:$A$5007,"مصروف",$I$8:$I$5007,"&lt;&gt;مرفوض",$K$8:$K$5007,"&lt;&gt;نعم")&gt;0,"⚠ "&amp;COUNTIFS($B$8:$B$5007,B1951,$A$8:$A$5007,"مصروف",$I$8:$I$5007,"&lt;&gt;مرفوض",$K$8:$K$5007,"&lt;&gt;نعم")&amp;" مصروف غير مسوى",IF(L1951="تمت التسوية",IF(P1951=0,"✔ متوازنة وتمت التسوية","✔ تمت التسوية – متبقي "&amp;TEXT(P1951,"#,##0")),IF(P1951&gt;0,"متبقي "&amp;TEXT(P1951,"#,##0"),"✔ متوازنة"))))),IF(R1951=0,"⚠ أضف سطر عهدة أولًا",IF(OR(C1951="",N(G1951)=0),"⚠ أكمل التاريخ والقيمة",IF(S1951="","⚠ التاريخ خارج السنة المالية",IF(H1951="","⚠ اختر بند الموازنة",IF(I1951="مرفوض","✖ مرفوض من المدير",IF(I1951&lt;&gt;"موافق","⏳ بانتظار موافقة المدير",IF(K1951&lt;&gt;"نعم","⚠ غير مسوى مع الحسابات","✔ معتمد ومسوى")))))))))</f>
        <v/>
      </c>
      <c r="R1951">
        <f>N(R1950)+IF(A1951="عهدة",1,0)</f>
        <v/>
      </c>
      <c r="S1951">
        <f>IF(C1951="","",IF(AND(C1951&gt;=DATE(2026,9,1),C1951&lt;=DATE(2027,8,31)),(YEAR(C1951)-2026)*12+MONTH(C1951)-8,""))</f>
        <v/>
      </c>
      <c r="T1951">
        <f>IF(AND(A1951="مصروف",R1951&gt;0,I1951="موافق",S1951&lt;&gt;"",H1951&lt;&gt;""),N(G1951),0)</f>
        <v/>
      </c>
    </row>
    <row r="1952">
      <c r="A1952" s="19" t="n"/>
      <c r="B1952" s="20">
        <f>IF(A1952="","",IF(R1952=0,"⚠ أضف سطر عهدة أولًا","DMT-"&amp;TEXT(R1952,"000")))</f>
        <v/>
      </c>
      <c r="C1952" s="21" t="n"/>
      <c r="D1952" s="20">
        <f>IF(C1952="","",IF(S1952="","خارج السنة المالية",INDEX(القوائم!$D$2:$D$13,S1952)))</f>
        <v/>
      </c>
      <c r="E1952" s="22" t="n"/>
      <c r="F1952" s="23" t="n"/>
      <c r="G1952" s="23" t="n"/>
      <c r="H1952" s="22" t="n"/>
      <c r="I1952" s="19" t="n"/>
      <c r="J1952" s="21" t="n"/>
      <c r="K1952" s="19" t="n"/>
      <c r="L1952" s="19" t="n"/>
      <c r="M1952" s="21" t="n"/>
      <c r="N1952" s="22" t="n"/>
      <c r="O1952" s="24">
        <f>IF(A1952&lt;&gt;"عهدة","",SUMIFS($G$8:$G$5007,$B$8:$B$5007,B1952,$A$8:$A$5007,"مصروف",$I$8:$I$5007,"&lt;&gt;مرفوض"))</f>
        <v/>
      </c>
      <c r="P1952" s="25">
        <f>IF(A1952&lt;&gt;"عهدة","",N(F1952)-O1952)</f>
        <v/>
      </c>
      <c r="Q1952" s="26">
        <f>IF(A1952="","",IF(A1952="عهدة",IF(N(F1952)=0,"⚠ أدخل قيمة العهدة",IF(P1952&lt;0,"⛔ عجز / زيادة مصروفات "&amp;TEXT(-P1952,"#,##0"),IF(COUNTIFS($B$8:$B$5007,B1952,$A$8:$A$5007,"مصروف",$I$8:$I$5007,"&lt;&gt;مرفوض",$K$8:$K$5007,"&lt;&gt;نعم")&gt;0,"⚠ "&amp;COUNTIFS($B$8:$B$5007,B1952,$A$8:$A$5007,"مصروف",$I$8:$I$5007,"&lt;&gt;مرفوض",$K$8:$K$5007,"&lt;&gt;نعم")&amp;" مصروف غير مسوى",IF(L1952="تمت التسوية",IF(P1952=0,"✔ متوازنة وتمت التسوية","✔ تمت التسوية – متبقي "&amp;TEXT(P1952,"#,##0")),IF(P1952&gt;0,"متبقي "&amp;TEXT(P1952,"#,##0"),"✔ متوازنة"))))),IF(R1952=0,"⚠ أضف سطر عهدة أولًا",IF(OR(C1952="",N(G1952)=0),"⚠ أكمل التاريخ والقيمة",IF(S1952="","⚠ التاريخ خارج السنة المالية",IF(H1952="","⚠ اختر بند الموازنة",IF(I1952="مرفوض","✖ مرفوض من المدير",IF(I1952&lt;&gt;"موافق","⏳ بانتظار موافقة المدير",IF(K1952&lt;&gt;"نعم","⚠ غير مسوى مع الحسابات","✔ معتمد ومسوى")))))))))</f>
        <v/>
      </c>
      <c r="R1952">
        <f>N(R1951)+IF(A1952="عهدة",1,0)</f>
        <v/>
      </c>
      <c r="S1952">
        <f>IF(C1952="","",IF(AND(C1952&gt;=DATE(2026,9,1),C1952&lt;=DATE(2027,8,31)),(YEAR(C1952)-2026)*12+MONTH(C1952)-8,""))</f>
        <v/>
      </c>
      <c r="T1952">
        <f>IF(AND(A1952="مصروف",R1952&gt;0,I1952="موافق",S1952&lt;&gt;"",H1952&lt;&gt;""),N(G1952),0)</f>
        <v/>
      </c>
    </row>
    <row r="1953">
      <c r="A1953" s="19" t="n"/>
      <c r="B1953" s="20">
        <f>IF(A1953="","",IF(R1953=0,"⚠ أضف سطر عهدة أولًا","DMT-"&amp;TEXT(R1953,"000")))</f>
        <v/>
      </c>
      <c r="C1953" s="21" t="n"/>
      <c r="D1953" s="20">
        <f>IF(C1953="","",IF(S1953="","خارج السنة المالية",INDEX(القوائم!$D$2:$D$13,S1953)))</f>
        <v/>
      </c>
      <c r="E1953" s="22" t="n"/>
      <c r="F1953" s="23" t="n"/>
      <c r="G1953" s="23" t="n"/>
      <c r="H1953" s="22" t="n"/>
      <c r="I1953" s="19" t="n"/>
      <c r="J1953" s="21" t="n"/>
      <c r="K1953" s="19" t="n"/>
      <c r="L1953" s="19" t="n"/>
      <c r="M1953" s="21" t="n"/>
      <c r="N1953" s="22" t="n"/>
      <c r="O1953" s="24">
        <f>IF(A1953&lt;&gt;"عهدة","",SUMIFS($G$8:$G$5007,$B$8:$B$5007,B1953,$A$8:$A$5007,"مصروف",$I$8:$I$5007,"&lt;&gt;مرفوض"))</f>
        <v/>
      </c>
      <c r="P1953" s="25">
        <f>IF(A1953&lt;&gt;"عهدة","",N(F1953)-O1953)</f>
        <v/>
      </c>
      <c r="Q1953" s="26">
        <f>IF(A1953="","",IF(A1953="عهدة",IF(N(F1953)=0,"⚠ أدخل قيمة العهدة",IF(P1953&lt;0,"⛔ عجز / زيادة مصروفات "&amp;TEXT(-P1953,"#,##0"),IF(COUNTIFS($B$8:$B$5007,B1953,$A$8:$A$5007,"مصروف",$I$8:$I$5007,"&lt;&gt;مرفوض",$K$8:$K$5007,"&lt;&gt;نعم")&gt;0,"⚠ "&amp;COUNTIFS($B$8:$B$5007,B1953,$A$8:$A$5007,"مصروف",$I$8:$I$5007,"&lt;&gt;مرفوض",$K$8:$K$5007,"&lt;&gt;نعم")&amp;" مصروف غير مسوى",IF(L1953="تمت التسوية",IF(P1953=0,"✔ متوازنة وتمت التسوية","✔ تمت التسوية – متبقي "&amp;TEXT(P1953,"#,##0")),IF(P1953&gt;0,"متبقي "&amp;TEXT(P1953,"#,##0"),"✔ متوازنة"))))),IF(R1953=0,"⚠ أضف سطر عهدة أولًا",IF(OR(C1953="",N(G1953)=0),"⚠ أكمل التاريخ والقيمة",IF(S1953="","⚠ التاريخ خارج السنة المالية",IF(H1953="","⚠ اختر بند الموازنة",IF(I1953="مرفوض","✖ مرفوض من المدير",IF(I1953&lt;&gt;"موافق","⏳ بانتظار موافقة المدير",IF(K1953&lt;&gt;"نعم","⚠ غير مسوى مع الحسابات","✔ معتمد ومسوى")))))))))</f>
        <v/>
      </c>
      <c r="R1953">
        <f>N(R1952)+IF(A1953="عهدة",1,0)</f>
        <v/>
      </c>
      <c r="S1953">
        <f>IF(C1953="","",IF(AND(C1953&gt;=DATE(2026,9,1),C1953&lt;=DATE(2027,8,31)),(YEAR(C1953)-2026)*12+MONTH(C1953)-8,""))</f>
        <v/>
      </c>
      <c r="T1953">
        <f>IF(AND(A1953="مصروف",R1953&gt;0,I1953="موافق",S1953&lt;&gt;"",H1953&lt;&gt;""),N(G1953),0)</f>
        <v/>
      </c>
    </row>
    <row r="1954">
      <c r="A1954" s="19" t="n"/>
      <c r="B1954" s="20">
        <f>IF(A1954="","",IF(R1954=0,"⚠ أضف سطر عهدة أولًا","DMT-"&amp;TEXT(R1954,"000")))</f>
        <v/>
      </c>
      <c r="C1954" s="21" t="n"/>
      <c r="D1954" s="20">
        <f>IF(C1954="","",IF(S1954="","خارج السنة المالية",INDEX(القوائم!$D$2:$D$13,S1954)))</f>
        <v/>
      </c>
      <c r="E1954" s="22" t="n"/>
      <c r="F1954" s="23" t="n"/>
      <c r="G1954" s="23" t="n"/>
      <c r="H1954" s="22" t="n"/>
      <c r="I1954" s="19" t="n"/>
      <c r="J1954" s="21" t="n"/>
      <c r="K1954" s="19" t="n"/>
      <c r="L1954" s="19" t="n"/>
      <c r="M1954" s="21" t="n"/>
      <c r="N1954" s="22" t="n"/>
      <c r="O1954" s="24">
        <f>IF(A1954&lt;&gt;"عهدة","",SUMIFS($G$8:$G$5007,$B$8:$B$5007,B1954,$A$8:$A$5007,"مصروف",$I$8:$I$5007,"&lt;&gt;مرفوض"))</f>
        <v/>
      </c>
      <c r="P1954" s="25">
        <f>IF(A1954&lt;&gt;"عهدة","",N(F1954)-O1954)</f>
        <v/>
      </c>
      <c r="Q1954" s="26">
        <f>IF(A1954="","",IF(A1954="عهدة",IF(N(F1954)=0,"⚠ أدخل قيمة العهدة",IF(P1954&lt;0,"⛔ عجز / زيادة مصروفات "&amp;TEXT(-P1954,"#,##0"),IF(COUNTIFS($B$8:$B$5007,B1954,$A$8:$A$5007,"مصروف",$I$8:$I$5007,"&lt;&gt;مرفوض",$K$8:$K$5007,"&lt;&gt;نعم")&gt;0,"⚠ "&amp;COUNTIFS($B$8:$B$5007,B1954,$A$8:$A$5007,"مصروف",$I$8:$I$5007,"&lt;&gt;مرفوض",$K$8:$K$5007,"&lt;&gt;نعم")&amp;" مصروف غير مسوى",IF(L1954="تمت التسوية",IF(P1954=0,"✔ متوازنة وتمت التسوية","✔ تمت التسوية – متبقي "&amp;TEXT(P1954,"#,##0")),IF(P1954&gt;0,"متبقي "&amp;TEXT(P1954,"#,##0"),"✔ متوازنة"))))),IF(R1954=0,"⚠ أضف سطر عهدة أولًا",IF(OR(C1954="",N(G1954)=0),"⚠ أكمل التاريخ والقيمة",IF(S1954="","⚠ التاريخ خارج السنة المالية",IF(H1954="","⚠ اختر بند الموازنة",IF(I1954="مرفوض","✖ مرفوض من المدير",IF(I1954&lt;&gt;"موافق","⏳ بانتظار موافقة المدير",IF(K1954&lt;&gt;"نعم","⚠ غير مسوى مع الحسابات","✔ معتمد ومسوى")))))))))</f>
        <v/>
      </c>
      <c r="R1954">
        <f>N(R1953)+IF(A1954="عهدة",1,0)</f>
        <v/>
      </c>
      <c r="S1954">
        <f>IF(C1954="","",IF(AND(C1954&gt;=DATE(2026,9,1),C1954&lt;=DATE(2027,8,31)),(YEAR(C1954)-2026)*12+MONTH(C1954)-8,""))</f>
        <v/>
      </c>
      <c r="T1954">
        <f>IF(AND(A1954="مصروف",R1954&gt;0,I1954="موافق",S1954&lt;&gt;"",H1954&lt;&gt;""),N(G1954),0)</f>
        <v/>
      </c>
    </row>
    <row r="1955">
      <c r="A1955" s="19" t="n"/>
      <c r="B1955" s="20">
        <f>IF(A1955="","",IF(R1955=0,"⚠ أضف سطر عهدة أولًا","DMT-"&amp;TEXT(R1955,"000")))</f>
        <v/>
      </c>
      <c r="C1955" s="21" t="n"/>
      <c r="D1955" s="20">
        <f>IF(C1955="","",IF(S1955="","خارج السنة المالية",INDEX(القوائم!$D$2:$D$13,S1955)))</f>
        <v/>
      </c>
      <c r="E1955" s="22" t="n"/>
      <c r="F1955" s="23" t="n"/>
      <c r="G1955" s="23" t="n"/>
      <c r="H1955" s="22" t="n"/>
      <c r="I1955" s="19" t="n"/>
      <c r="J1955" s="21" t="n"/>
      <c r="K1955" s="19" t="n"/>
      <c r="L1955" s="19" t="n"/>
      <c r="M1955" s="21" t="n"/>
      <c r="N1955" s="22" t="n"/>
      <c r="O1955" s="24">
        <f>IF(A1955&lt;&gt;"عهدة","",SUMIFS($G$8:$G$5007,$B$8:$B$5007,B1955,$A$8:$A$5007,"مصروف",$I$8:$I$5007,"&lt;&gt;مرفوض"))</f>
        <v/>
      </c>
      <c r="P1955" s="25">
        <f>IF(A1955&lt;&gt;"عهدة","",N(F1955)-O1955)</f>
        <v/>
      </c>
      <c r="Q1955" s="26">
        <f>IF(A1955="","",IF(A1955="عهدة",IF(N(F1955)=0,"⚠ أدخل قيمة العهدة",IF(P1955&lt;0,"⛔ عجز / زيادة مصروفات "&amp;TEXT(-P1955,"#,##0"),IF(COUNTIFS($B$8:$B$5007,B1955,$A$8:$A$5007,"مصروف",$I$8:$I$5007,"&lt;&gt;مرفوض",$K$8:$K$5007,"&lt;&gt;نعم")&gt;0,"⚠ "&amp;COUNTIFS($B$8:$B$5007,B1955,$A$8:$A$5007,"مصروف",$I$8:$I$5007,"&lt;&gt;مرفوض",$K$8:$K$5007,"&lt;&gt;نعم")&amp;" مصروف غير مسوى",IF(L1955="تمت التسوية",IF(P1955=0,"✔ متوازنة وتمت التسوية","✔ تمت التسوية – متبقي "&amp;TEXT(P1955,"#,##0")),IF(P1955&gt;0,"متبقي "&amp;TEXT(P1955,"#,##0"),"✔ متوازنة"))))),IF(R1955=0,"⚠ أضف سطر عهدة أولًا",IF(OR(C1955="",N(G1955)=0),"⚠ أكمل التاريخ والقيمة",IF(S1955="","⚠ التاريخ خارج السنة المالية",IF(H1955="","⚠ اختر بند الموازنة",IF(I1955="مرفوض","✖ مرفوض من المدير",IF(I1955&lt;&gt;"موافق","⏳ بانتظار موافقة المدير",IF(K1955&lt;&gt;"نعم","⚠ غير مسوى مع الحسابات","✔ معتمد ومسوى")))))))))</f>
        <v/>
      </c>
      <c r="R1955">
        <f>N(R1954)+IF(A1955="عهدة",1,0)</f>
        <v/>
      </c>
      <c r="S1955">
        <f>IF(C1955="","",IF(AND(C1955&gt;=DATE(2026,9,1),C1955&lt;=DATE(2027,8,31)),(YEAR(C1955)-2026)*12+MONTH(C1955)-8,""))</f>
        <v/>
      </c>
      <c r="T1955">
        <f>IF(AND(A1955="مصروف",R1955&gt;0,I1955="موافق",S1955&lt;&gt;"",H1955&lt;&gt;""),N(G1955),0)</f>
        <v/>
      </c>
    </row>
    <row r="1956">
      <c r="A1956" s="19" t="n"/>
      <c r="B1956" s="20">
        <f>IF(A1956="","",IF(R1956=0,"⚠ أضف سطر عهدة أولًا","DMT-"&amp;TEXT(R1956,"000")))</f>
        <v/>
      </c>
      <c r="C1956" s="21" t="n"/>
      <c r="D1956" s="20">
        <f>IF(C1956="","",IF(S1956="","خارج السنة المالية",INDEX(القوائم!$D$2:$D$13,S1956)))</f>
        <v/>
      </c>
      <c r="E1956" s="22" t="n"/>
      <c r="F1956" s="23" t="n"/>
      <c r="G1956" s="23" t="n"/>
      <c r="H1956" s="22" t="n"/>
      <c r="I1956" s="19" t="n"/>
      <c r="J1956" s="21" t="n"/>
      <c r="K1956" s="19" t="n"/>
      <c r="L1956" s="19" t="n"/>
      <c r="M1956" s="21" t="n"/>
      <c r="N1956" s="22" t="n"/>
      <c r="O1956" s="24">
        <f>IF(A1956&lt;&gt;"عهدة","",SUMIFS($G$8:$G$5007,$B$8:$B$5007,B1956,$A$8:$A$5007,"مصروف",$I$8:$I$5007,"&lt;&gt;مرفوض"))</f>
        <v/>
      </c>
      <c r="P1956" s="25">
        <f>IF(A1956&lt;&gt;"عهدة","",N(F1956)-O1956)</f>
        <v/>
      </c>
      <c r="Q1956" s="26">
        <f>IF(A1956="","",IF(A1956="عهدة",IF(N(F1956)=0,"⚠ أدخل قيمة العهدة",IF(P1956&lt;0,"⛔ عجز / زيادة مصروفات "&amp;TEXT(-P1956,"#,##0"),IF(COUNTIFS($B$8:$B$5007,B1956,$A$8:$A$5007,"مصروف",$I$8:$I$5007,"&lt;&gt;مرفوض",$K$8:$K$5007,"&lt;&gt;نعم")&gt;0,"⚠ "&amp;COUNTIFS($B$8:$B$5007,B1956,$A$8:$A$5007,"مصروف",$I$8:$I$5007,"&lt;&gt;مرفوض",$K$8:$K$5007,"&lt;&gt;نعم")&amp;" مصروف غير مسوى",IF(L1956="تمت التسوية",IF(P1956=0,"✔ متوازنة وتمت التسوية","✔ تمت التسوية – متبقي "&amp;TEXT(P1956,"#,##0")),IF(P1956&gt;0,"متبقي "&amp;TEXT(P1956,"#,##0"),"✔ متوازنة"))))),IF(R1956=0,"⚠ أضف سطر عهدة أولًا",IF(OR(C1956="",N(G1956)=0),"⚠ أكمل التاريخ والقيمة",IF(S1956="","⚠ التاريخ خارج السنة المالية",IF(H1956="","⚠ اختر بند الموازنة",IF(I1956="مرفوض","✖ مرفوض من المدير",IF(I1956&lt;&gt;"موافق","⏳ بانتظار موافقة المدير",IF(K1956&lt;&gt;"نعم","⚠ غير مسوى مع الحسابات","✔ معتمد ومسوى")))))))))</f>
        <v/>
      </c>
      <c r="R1956">
        <f>N(R1955)+IF(A1956="عهدة",1,0)</f>
        <v/>
      </c>
      <c r="S1956">
        <f>IF(C1956="","",IF(AND(C1956&gt;=DATE(2026,9,1),C1956&lt;=DATE(2027,8,31)),(YEAR(C1956)-2026)*12+MONTH(C1956)-8,""))</f>
        <v/>
      </c>
      <c r="T1956">
        <f>IF(AND(A1956="مصروف",R1956&gt;0,I1956="موافق",S1956&lt;&gt;"",H1956&lt;&gt;""),N(G1956),0)</f>
        <v/>
      </c>
    </row>
    <row r="1957">
      <c r="A1957" s="19" t="n"/>
      <c r="B1957" s="20">
        <f>IF(A1957="","",IF(R1957=0,"⚠ أضف سطر عهدة أولًا","DMT-"&amp;TEXT(R1957,"000")))</f>
        <v/>
      </c>
      <c r="C1957" s="21" t="n"/>
      <c r="D1957" s="20">
        <f>IF(C1957="","",IF(S1957="","خارج السنة المالية",INDEX(القوائم!$D$2:$D$13,S1957)))</f>
        <v/>
      </c>
      <c r="E1957" s="22" t="n"/>
      <c r="F1957" s="23" t="n"/>
      <c r="G1957" s="23" t="n"/>
      <c r="H1957" s="22" t="n"/>
      <c r="I1957" s="19" t="n"/>
      <c r="J1957" s="21" t="n"/>
      <c r="K1957" s="19" t="n"/>
      <c r="L1957" s="19" t="n"/>
      <c r="M1957" s="21" t="n"/>
      <c r="N1957" s="22" t="n"/>
      <c r="O1957" s="24">
        <f>IF(A1957&lt;&gt;"عهدة","",SUMIFS($G$8:$G$5007,$B$8:$B$5007,B1957,$A$8:$A$5007,"مصروف",$I$8:$I$5007,"&lt;&gt;مرفوض"))</f>
        <v/>
      </c>
      <c r="P1957" s="25">
        <f>IF(A1957&lt;&gt;"عهدة","",N(F1957)-O1957)</f>
        <v/>
      </c>
      <c r="Q1957" s="26">
        <f>IF(A1957="","",IF(A1957="عهدة",IF(N(F1957)=0,"⚠ أدخل قيمة العهدة",IF(P1957&lt;0,"⛔ عجز / زيادة مصروفات "&amp;TEXT(-P1957,"#,##0"),IF(COUNTIFS($B$8:$B$5007,B1957,$A$8:$A$5007,"مصروف",$I$8:$I$5007,"&lt;&gt;مرفوض",$K$8:$K$5007,"&lt;&gt;نعم")&gt;0,"⚠ "&amp;COUNTIFS($B$8:$B$5007,B1957,$A$8:$A$5007,"مصروف",$I$8:$I$5007,"&lt;&gt;مرفوض",$K$8:$K$5007,"&lt;&gt;نعم")&amp;" مصروف غير مسوى",IF(L1957="تمت التسوية",IF(P1957=0,"✔ متوازنة وتمت التسوية","✔ تمت التسوية – متبقي "&amp;TEXT(P1957,"#,##0")),IF(P1957&gt;0,"متبقي "&amp;TEXT(P1957,"#,##0"),"✔ متوازنة"))))),IF(R1957=0,"⚠ أضف سطر عهدة أولًا",IF(OR(C1957="",N(G1957)=0),"⚠ أكمل التاريخ والقيمة",IF(S1957="","⚠ التاريخ خارج السنة المالية",IF(H1957="","⚠ اختر بند الموازنة",IF(I1957="مرفوض","✖ مرفوض من المدير",IF(I1957&lt;&gt;"موافق","⏳ بانتظار موافقة المدير",IF(K1957&lt;&gt;"نعم","⚠ غير مسوى مع الحسابات","✔ معتمد ومسوى")))))))))</f>
        <v/>
      </c>
      <c r="R1957">
        <f>N(R1956)+IF(A1957="عهدة",1,0)</f>
        <v/>
      </c>
      <c r="S1957">
        <f>IF(C1957="","",IF(AND(C1957&gt;=DATE(2026,9,1),C1957&lt;=DATE(2027,8,31)),(YEAR(C1957)-2026)*12+MONTH(C1957)-8,""))</f>
        <v/>
      </c>
      <c r="T1957">
        <f>IF(AND(A1957="مصروف",R1957&gt;0,I1957="موافق",S1957&lt;&gt;"",H1957&lt;&gt;""),N(G1957),0)</f>
        <v/>
      </c>
    </row>
    <row r="1958">
      <c r="A1958" s="19" t="n"/>
      <c r="B1958" s="20">
        <f>IF(A1958="","",IF(R1958=0,"⚠ أضف سطر عهدة أولًا","DMT-"&amp;TEXT(R1958,"000")))</f>
        <v/>
      </c>
      <c r="C1958" s="21" t="n"/>
      <c r="D1958" s="20">
        <f>IF(C1958="","",IF(S1958="","خارج السنة المالية",INDEX(القوائم!$D$2:$D$13,S1958)))</f>
        <v/>
      </c>
      <c r="E1958" s="22" t="n"/>
      <c r="F1958" s="23" t="n"/>
      <c r="G1958" s="23" t="n"/>
      <c r="H1958" s="22" t="n"/>
      <c r="I1958" s="19" t="n"/>
      <c r="J1958" s="21" t="n"/>
      <c r="K1958" s="19" t="n"/>
      <c r="L1958" s="19" t="n"/>
      <c r="M1958" s="21" t="n"/>
      <c r="N1958" s="22" t="n"/>
      <c r="O1958" s="24">
        <f>IF(A1958&lt;&gt;"عهدة","",SUMIFS($G$8:$G$5007,$B$8:$B$5007,B1958,$A$8:$A$5007,"مصروف",$I$8:$I$5007,"&lt;&gt;مرفوض"))</f>
        <v/>
      </c>
      <c r="P1958" s="25">
        <f>IF(A1958&lt;&gt;"عهدة","",N(F1958)-O1958)</f>
        <v/>
      </c>
      <c r="Q1958" s="26">
        <f>IF(A1958="","",IF(A1958="عهدة",IF(N(F1958)=0,"⚠ أدخل قيمة العهدة",IF(P1958&lt;0,"⛔ عجز / زيادة مصروفات "&amp;TEXT(-P1958,"#,##0"),IF(COUNTIFS($B$8:$B$5007,B1958,$A$8:$A$5007,"مصروف",$I$8:$I$5007,"&lt;&gt;مرفوض",$K$8:$K$5007,"&lt;&gt;نعم")&gt;0,"⚠ "&amp;COUNTIFS($B$8:$B$5007,B1958,$A$8:$A$5007,"مصروف",$I$8:$I$5007,"&lt;&gt;مرفوض",$K$8:$K$5007,"&lt;&gt;نعم")&amp;" مصروف غير مسوى",IF(L1958="تمت التسوية",IF(P1958=0,"✔ متوازنة وتمت التسوية","✔ تمت التسوية – متبقي "&amp;TEXT(P1958,"#,##0")),IF(P1958&gt;0,"متبقي "&amp;TEXT(P1958,"#,##0"),"✔ متوازنة"))))),IF(R1958=0,"⚠ أضف سطر عهدة أولًا",IF(OR(C1958="",N(G1958)=0),"⚠ أكمل التاريخ والقيمة",IF(S1958="","⚠ التاريخ خارج السنة المالية",IF(H1958="","⚠ اختر بند الموازنة",IF(I1958="مرفوض","✖ مرفوض من المدير",IF(I1958&lt;&gt;"موافق","⏳ بانتظار موافقة المدير",IF(K1958&lt;&gt;"نعم","⚠ غير مسوى مع الحسابات","✔ معتمد ومسوى")))))))))</f>
        <v/>
      </c>
      <c r="R1958">
        <f>N(R1957)+IF(A1958="عهدة",1,0)</f>
        <v/>
      </c>
      <c r="S1958">
        <f>IF(C1958="","",IF(AND(C1958&gt;=DATE(2026,9,1),C1958&lt;=DATE(2027,8,31)),(YEAR(C1958)-2026)*12+MONTH(C1958)-8,""))</f>
        <v/>
      </c>
      <c r="T1958">
        <f>IF(AND(A1958="مصروف",R1958&gt;0,I1958="موافق",S1958&lt;&gt;"",H1958&lt;&gt;""),N(G1958),0)</f>
        <v/>
      </c>
    </row>
    <row r="1959">
      <c r="A1959" s="19" t="n"/>
      <c r="B1959" s="20">
        <f>IF(A1959="","",IF(R1959=0,"⚠ أضف سطر عهدة أولًا","DMT-"&amp;TEXT(R1959,"000")))</f>
        <v/>
      </c>
      <c r="C1959" s="21" t="n"/>
      <c r="D1959" s="20">
        <f>IF(C1959="","",IF(S1959="","خارج السنة المالية",INDEX(القوائم!$D$2:$D$13,S1959)))</f>
        <v/>
      </c>
      <c r="E1959" s="22" t="n"/>
      <c r="F1959" s="23" t="n"/>
      <c r="G1959" s="23" t="n"/>
      <c r="H1959" s="22" t="n"/>
      <c r="I1959" s="19" t="n"/>
      <c r="J1959" s="21" t="n"/>
      <c r="K1959" s="19" t="n"/>
      <c r="L1959" s="19" t="n"/>
      <c r="M1959" s="21" t="n"/>
      <c r="N1959" s="22" t="n"/>
      <c r="O1959" s="24">
        <f>IF(A1959&lt;&gt;"عهدة","",SUMIFS($G$8:$G$5007,$B$8:$B$5007,B1959,$A$8:$A$5007,"مصروف",$I$8:$I$5007,"&lt;&gt;مرفوض"))</f>
        <v/>
      </c>
      <c r="P1959" s="25">
        <f>IF(A1959&lt;&gt;"عهدة","",N(F1959)-O1959)</f>
        <v/>
      </c>
      <c r="Q1959" s="26">
        <f>IF(A1959="","",IF(A1959="عهدة",IF(N(F1959)=0,"⚠ أدخل قيمة العهدة",IF(P1959&lt;0,"⛔ عجز / زيادة مصروفات "&amp;TEXT(-P1959,"#,##0"),IF(COUNTIFS($B$8:$B$5007,B1959,$A$8:$A$5007,"مصروف",$I$8:$I$5007,"&lt;&gt;مرفوض",$K$8:$K$5007,"&lt;&gt;نعم")&gt;0,"⚠ "&amp;COUNTIFS($B$8:$B$5007,B1959,$A$8:$A$5007,"مصروف",$I$8:$I$5007,"&lt;&gt;مرفوض",$K$8:$K$5007,"&lt;&gt;نعم")&amp;" مصروف غير مسوى",IF(L1959="تمت التسوية",IF(P1959=0,"✔ متوازنة وتمت التسوية","✔ تمت التسوية – متبقي "&amp;TEXT(P1959,"#,##0")),IF(P1959&gt;0,"متبقي "&amp;TEXT(P1959,"#,##0"),"✔ متوازنة"))))),IF(R1959=0,"⚠ أضف سطر عهدة أولًا",IF(OR(C1959="",N(G1959)=0),"⚠ أكمل التاريخ والقيمة",IF(S1959="","⚠ التاريخ خارج السنة المالية",IF(H1959="","⚠ اختر بند الموازنة",IF(I1959="مرفوض","✖ مرفوض من المدير",IF(I1959&lt;&gt;"موافق","⏳ بانتظار موافقة المدير",IF(K1959&lt;&gt;"نعم","⚠ غير مسوى مع الحسابات","✔ معتمد ومسوى")))))))))</f>
        <v/>
      </c>
      <c r="R1959">
        <f>N(R1958)+IF(A1959="عهدة",1,0)</f>
        <v/>
      </c>
      <c r="S1959">
        <f>IF(C1959="","",IF(AND(C1959&gt;=DATE(2026,9,1),C1959&lt;=DATE(2027,8,31)),(YEAR(C1959)-2026)*12+MONTH(C1959)-8,""))</f>
        <v/>
      </c>
      <c r="T1959">
        <f>IF(AND(A1959="مصروف",R1959&gt;0,I1959="موافق",S1959&lt;&gt;"",H1959&lt;&gt;""),N(G1959),0)</f>
        <v/>
      </c>
    </row>
    <row r="1960">
      <c r="A1960" s="19" t="n"/>
      <c r="B1960" s="20">
        <f>IF(A1960="","",IF(R1960=0,"⚠ أضف سطر عهدة أولًا","DMT-"&amp;TEXT(R1960,"000")))</f>
        <v/>
      </c>
      <c r="C1960" s="21" t="n"/>
      <c r="D1960" s="20">
        <f>IF(C1960="","",IF(S1960="","خارج السنة المالية",INDEX(القوائم!$D$2:$D$13,S1960)))</f>
        <v/>
      </c>
      <c r="E1960" s="22" t="n"/>
      <c r="F1960" s="23" t="n"/>
      <c r="G1960" s="23" t="n"/>
      <c r="H1960" s="22" t="n"/>
      <c r="I1960" s="19" t="n"/>
      <c r="J1960" s="21" t="n"/>
      <c r="K1960" s="19" t="n"/>
      <c r="L1960" s="19" t="n"/>
      <c r="M1960" s="21" t="n"/>
      <c r="N1960" s="22" t="n"/>
      <c r="O1960" s="24">
        <f>IF(A1960&lt;&gt;"عهدة","",SUMIFS($G$8:$G$5007,$B$8:$B$5007,B1960,$A$8:$A$5007,"مصروف",$I$8:$I$5007,"&lt;&gt;مرفوض"))</f>
        <v/>
      </c>
      <c r="P1960" s="25">
        <f>IF(A1960&lt;&gt;"عهدة","",N(F1960)-O1960)</f>
        <v/>
      </c>
      <c r="Q1960" s="26">
        <f>IF(A1960="","",IF(A1960="عهدة",IF(N(F1960)=0,"⚠ أدخل قيمة العهدة",IF(P1960&lt;0,"⛔ عجز / زيادة مصروفات "&amp;TEXT(-P1960,"#,##0"),IF(COUNTIFS($B$8:$B$5007,B1960,$A$8:$A$5007,"مصروف",$I$8:$I$5007,"&lt;&gt;مرفوض",$K$8:$K$5007,"&lt;&gt;نعم")&gt;0,"⚠ "&amp;COUNTIFS($B$8:$B$5007,B1960,$A$8:$A$5007,"مصروف",$I$8:$I$5007,"&lt;&gt;مرفوض",$K$8:$K$5007,"&lt;&gt;نعم")&amp;" مصروف غير مسوى",IF(L1960="تمت التسوية",IF(P1960=0,"✔ متوازنة وتمت التسوية","✔ تمت التسوية – متبقي "&amp;TEXT(P1960,"#,##0")),IF(P1960&gt;0,"متبقي "&amp;TEXT(P1960,"#,##0"),"✔ متوازنة"))))),IF(R1960=0,"⚠ أضف سطر عهدة أولًا",IF(OR(C1960="",N(G1960)=0),"⚠ أكمل التاريخ والقيمة",IF(S1960="","⚠ التاريخ خارج السنة المالية",IF(H1960="","⚠ اختر بند الموازنة",IF(I1960="مرفوض","✖ مرفوض من المدير",IF(I1960&lt;&gt;"موافق","⏳ بانتظار موافقة المدير",IF(K1960&lt;&gt;"نعم","⚠ غير مسوى مع الحسابات","✔ معتمد ومسوى")))))))))</f>
        <v/>
      </c>
      <c r="R1960">
        <f>N(R1959)+IF(A1960="عهدة",1,0)</f>
        <v/>
      </c>
      <c r="S1960">
        <f>IF(C1960="","",IF(AND(C1960&gt;=DATE(2026,9,1),C1960&lt;=DATE(2027,8,31)),(YEAR(C1960)-2026)*12+MONTH(C1960)-8,""))</f>
        <v/>
      </c>
      <c r="T1960">
        <f>IF(AND(A1960="مصروف",R1960&gt;0,I1960="موافق",S1960&lt;&gt;"",H1960&lt;&gt;""),N(G1960),0)</f>
        <v/>
      </c>
    </row>
    <row r="1961">
      <c r="A1961" s="19" t="n"/>
      <c r="B1961" s="20">
        <f>IF(A1961="","",IF(R1961=0,"⚠ أضف سطر عهدة أولًا","DMT-"&amp;TEXT(R1961,"000")))</f>
        <v/>
      </c>
      <c r="C1961" s="21" t="n"/>
      <c r="D1961" s="20">
        <f>IF(C1961="","",IF(S1961="","خارج السنة المالية",INDEX(القوائم!$D$2:$D$13,S1961)))</f>
        <v/>
      </c>
      <c r="E1961" s="22" t="n"/>
      <c r="F1961" s="23" t="n"/>
      <c r="G1961" s="23" t="n"/>
      <c r="H1961" s="22" t="n"/>
      <c r="I1961" s="19" t="n"/>
      <c r="J1961" s="21" t="n"/>
      <c r="K1961" s="19" t="n"/>
      <c r="L1961" s="19" t="n"/>
      <c r="M1961" s="21" t="n"/>
      <c r="N1961" s="22" t="n"/>
      <c r="O1961" s="24">
        <f>IF(A1961&lt;&gt;"عهدة","",SUMIFS($G$8:$G$5007,$B$8:$B$5007,B1961,$A$8:$A$5007,"مصروف",$I$8:$I$5007,"&lt;&gt;مرفوض"))</f>
        <v/>
      </c>
      <c r="P1961" s="25">
        <f>IF(A1961&lt;&gt;"عهدة","",N(F1961)-O1961)</f>
        <v/>
      </c>
      <c r="Q1961" s="26">
        <f>IF(A1961="","",IF(A1961="عهدة",IF(N(F1961)=0,"⚠ أدخل قيمة العهدة",IF(P1961&lt;0,"⛔ عجز / زيادة مصروفات "&amp;TEXT(-P1961,"#,##0"),IF(COUNTIFS($B$8:$B$5007,B1961,$A$8:$A$5007,"مصروف",$I$8:$I$5007,"&lt;&gt;مرفوض",$K$8:$K$5007,"&lt;&gt;نعم")&gt;0,"⚠ "&amp;COUNTIFS($B$8:$B$5007,B1961,$A$8:$A$5007,"مصروف",$I$8:$I$5007,"&lt;&gt;مرفوض",$K$8:$K$5007,"&lt;&gt;نعم")&amp;" مصروف غير مسوى",IF(L1961="تمت التسوية",IF(P1961=0,"✔ متوازنة وتمت التسوية","✔ تمت التسوية – متبقي "&amp;TEXT(P1961,"#,##0")),IF(P1961&gt;0,"متبقي "&amp;TEXT(P1961,"#,##0"),"✔ متوازنة"))))),IF(R1961=0,"⚠ أضف سطر عهدة أولًا",IF(OR(C1961="",N(G1961)=0),"⚠ أكمل التاريخ والقيمة",IF(S1961="","⚠ التاريخ خارج السنة المالية",IF(H1961="","⚠ اختر بند الموازنة",IF(I1961="مرفوض","✖ مرفوض من المدير",IF(I1961&lt;&gt;"موافق","⏳ بانتظار موافقة المدير",IF(K1961&lt;&gt;"نعم","⚠ غير مسوى مع الحسابات","✔ معتمد ومسوى")))))))))</f>
        <v/>
      </c>
      <c r="R1961">
        <f>N(R1960)+IF(A1961="عهدة",1,0)</f>
        <v/>
      </c>
      <c r="S1961">
        <f>IF(C1961="","",IF(AND(C1961&gt;=DATE(2026,9,1),C1961&lt;=DATE(2027,8,31)),(YEAR(C1961)-2026)*12+MONTH(C1961)-8,""))</f>
        <v/>
      </c>
      <c r="T1961">
        <f>IF(AND(A1961="مصروف",R1961&gt;0,I1961="موافق",S1961&lt;&gt;"",H1961&lt;&gt;""),N(G1961),0)</f>
        <v/>
      </c>
    </row>
    <row r="1962">
      <c r="A1962" s="19" t="n"/>
      <c r="B1962" s="20">
        <f>IF(A1962="","",IF(R1962=0,"⚠ أضف سطر عهدة أولًا","DMT-"&amp;TEXT(R1962,"000")))</f>
        <v/>
      </c>
      <c r="C1962" s="21" t="n"/>
      <c r="D1962" s="20">
        <f>IF(C1962="","",IF(S1962="","خارج السنة المالية",INDEX(القوائم!$D$2:$D$13,S1962)))</f>
        <v/>
      </c>
      <c r="E1962" s="22" t="n"/>
      <c r="F1962" s="23" t="n"/>
      <c r="G1962" s="23" t="n"/>
      <c r="H1962" s="22" t="n"/>
      <c r="I1962" s="19" t="n"/>
      <c r="J1962" s="21" t="n"/>
      <c r="K1962" s="19" t="n"/>
      <c r="L1962" s="19" t="n"/>
      <c r="M1962" s="21" t="n"/>
      <c r="N1962" s="22" t="n"/>
      <c r="O1962" s="24">
        <f>IF(A1962&lt;&gt;"عهدة","",SUMIFS($G$8:$G$5007,$B$8:$B$5007,B1962,$A$8:$A$5007,"مصروف",$I$8:$I$5007,"&lt;&gt;مرفوض"))</f>
        <v/>
      </c>
      <c r="P1962" s="25">
        <f>IF(A1962&lt;&gt;"عهدة","",N(F1962)-O1962)</f>
        <v/>
      </c>
      <c r="Q1962" s="26">
        <f>IF(A1962="","",IF(A1962="عهدة",IF(N(F1962)=0,"⚠ أدخل قيمة العهدة",IF(P1962&lt;0,"⛔ عجز / زيادة مصروفات "&amp;TEXT(-P1962,"#,##0"),IF(COUNTIFS($B$8:$B$5007,B1962,$A$8:$A$5007,"مصروف",$I$8:$I$5007,"&lt;&gt;مرفوض",$K$8:$K$5007,"&lt;&gt;نعم")&gt;0,"⚠ "&amp;COUNTIFS($B$8:$B$5007,B1962,$A$8:$A$5007,"مصروف",$I$8:$I$5007,"&lt;&gt;مرفوض",$K$8:$K$5007,"&lt;&gt;نعم")&amp;" مصروف غير مسوى",IF(L1962="تمت التسوية",IF(P1962=0,"✔ متوازنة وتمت التسوية","✔ تمت التسوية – متبقي "&amp;TEXT(P1962,"#,##0")),IF(P1962&gt;0,"متبقي "&amp;TEXT(P1962,"#,##0"),"✔ متوازنة"))))),IF(R1962=0,"⚠ أضف سطر عهدة أولًا",IF(OR(C1962="",N(G1962)=0),"⚠ أكمل التاريخ والقيمة",IF(S1962="","⚠ التاريخ خارج السنة المالية",IF(H1962="","⚠ اختر بند الموازنة",IF(I1962="مرفوض","✖ مرفوض من المدير",IF(I1962&lt;&gt;"موافق","⏳ بانتظار موافقة المدير",IF(K1962&lt;&gt;"نعم","⚠ غير مسوى مع الحسابات","✔ معتمد ومسوى")))))))))</f>
        <v/>
      </c>
      <c r="R1962">
        <f>N(R1961)+IF(A1962="عهدة",1,0)</f>
        <v/>
      </c>
      <c r="S1962">
        <f>IF(C1962="","",IF(AND(C1962&gt;=DATE(2026,9,1),C1962&lt;=DATE(2027,8,31)),(YEAR(C1962)-2026)*12+MONTH(C1962)-8,""))</f>
        <v/>
      </c>
      <c r="T1962">
        <f>IF(AND(A1962="مصروف",R1962&gt;0,I1962="موافق",S1962&lt;&gt;"",H1962&lt;&gt;""),N(G1962),0)</f>
        <v/>
      </c>
    </row>
    <row r="1963">
      <c r="A1963" s="19" t="n"/>
      <c r="B1963" s="20">
        <f>IF(A1963="","",IF(R1963=0,"⚠ أضف سطر عهدة أولًا","DMT-"&amp;TEXT(R1963,"000")))</f>
        <v/>
      </c>
      <c r="C1963" s="21" t="n"/>
      <c r="D1963" s="20">
        <f>IF(C1963="","",IF(S1963="","خارج السنة المالية",INDEX(القوائم!$D$2:$D$13,S1963)))</f>
        <v/>
      </c>
      <c r="E1963" s="22" t="n"/>
      <c r="F1963" s="23" t="n"/>
      <c r="G1963" s="23" t="n"/>
      <c r="H1963" s="22" t="n"/>
      <c r="I1963" s="19" t="n"/>
      <c r="J1963" s="21" t="n"/>
      <c r="K1963" s="19" t="n"/>
      <c r="L1963" s="19" t="n"/>
      <c r="M1963" s="21" t="n"/>
      <c r="N1963" s="22" t="n"/>
      <c r="O1963" s="24">
        <f>IF(A1963&lt;&gt;"عهدة","",SUMIFS($G$8:$G$5007,$B$8:$B$5007,B1963,$A$8:$A$5007,"مصروف",$I$8:$I$5007,"&lt;&gt;مرفوض"))</f>
        <v/>
      </c>
      <c r="P1963" s="25">
        <f>IF(A1963&lt;&gt;"عهدة","",N(F1963)-O1963)</f>
        <v/>
      </c>
      <c r="Q1963" s="26">
        <f>IF(A1963="","",IF(A1963="عهدة",IF(N(F1963)=0,"⚠ أدخل قيمة العهدة",IF(P1963&lt;0,"⛔ عجز / زيادة مصروفات "&amp;TEXT(-P1963,"#,##0"),IF(COUNTIFS($B$8:$B$5007,B1963,$A$8:$A$5007,"مصروف",$I$8:$I$5007,"&lt;&gt;مرفوض",$K$8:$K$5007,"&lt;&gt;نعم")&gt;0,"⚠ "&amp;COUNTIFS($B$8:$B$5007,B1963,$A$8:$A$5007,"مصروف",$I$8:$I$5007,"&lt;&gt;مرفوض",$K$8:$K$5007,"&lt;&gt;نعم")&amp;" مصروف غير مسوى",IF(L1963="تمت التسوية",IF(P1963=0,"✔ متوازنة وتمت التسوية","✔ تمت التسوية – متبقي "&amp;TEXT(P1963,"#,##0")),IF(P1963&gt;0,"متبقي "&amp;TEXT(P1963,"#,##0"),"✔ متوازنة"))))),IF(R1963=0,"⚠ أضف سطر عهدة أولًا",IF(OR(C1963="",N(G1963)=0),"⚠ أكمل التاريخ والقيمة",IF(S1963="","⚠ التاريخ خارج السنة المالية",IF(H1963="","⚠ اختر بند الموازنة",IF(I1963="مرفوض","✖ مرفوض من المدير",IF(I1963&lt;&gt;"موافق","⏳ بانتظار موافقة المدير",IF(K1963&lt;&gt;"نعم","⚠ غير مسوى مع الحسابات","✔ معتمد ومسوى")))))))))</f>
        <v/>
      </c>
      <c r="R1963">
        <f>N(R1962)+IF(A1963="عهدة",1,0)</f>
        <v/>
      </c>
      <c r="S1963">
        <f>IF(C1963="","",IF(AND(C1963&gt;=DATE(2026,9,1),C1963&lt;=DATE(2027,8,31)),(YEAR(C1963)-2026)*12+MONTH(C1963)-8,""))</f>
        <v/>
      </c>
      <c r="T1963">
        <f>IF(AND(A1963="مصروف",R1963&gt;0,I1963="موافق",S1963&lt;&gt;"",H1963&lt;&gt;""),N(G1963),0)</f>
        <v/>
      </c>
    </row>
    <row r="1964">
      <c r="A1964" s="19" t="n"/>
      <c r="B1964" s="20">
        <f>IF(A1964="","",IF(R1964=0,"⚠ أضف سطر عهدة أولًا","DMT-"&amp;TEXT(R1964,"000")))</f>
        <v/>
      </c>
      <c r="C1964" s="21" t="n"/>
      <c r="D1964" s="20">
        <f>IF(C1964="","",IF(S1964="","خارج السنة المالية",INDEX(القوائم!$D$2:$D$13,S1964)))</f>
        <v/>
      </c>
      <c r="E1964" s="22" t="n"/>
      <c r="F1964" s="23" t="n"/>
      <c r="G1964" s="23" t="n"/>
      <c r="H1964" s="22" t="n"/>
      <c r="I1964" s="19" t="n"/>
      <c r="J1964" s="21" t="n"/>
      <c r="K1964" s="19" t="n"/>
      <c r="L1964" s="19" t="n"/>
      <c r="M1964" s="21" t="n"/>
      <c r="N1964" s="22" t="n"/>
      <c r="O1964" s="24">
        <f>IF(A1964&lt;&gt;"عهدة","",SUMIFS($G$8:$G$5007,$B$8:$B$5007,B1964,$A$8:$A$5007,"مصروف",$I$8:$I$5007,"&lt;&gt;مرفوض"))</f>
        <v/>
      </c>
      <c r="P1964" s="25">
        <f>IF(A1964&lt;&gt;"عهدة","",N(F1964)-O1964)</f>
        <v/>
      </c>
      <c r="Q1964" s="26">
        <f>IF(A1964="","",IF(A1964="عهدة",IF(N(F1964)=0,"⚠ أدخل قيمة العهدة",IF(P1964&lt;0,"⛔ عجز / زيادة مصروفات "&amp;TEXT(-P1964,"#,##0"),IF(COUNTIFS($B$8:$B$5007,B1964,$A$8:$A$5007,"مصروف",$I$8:$I$5007,"&lt;&gt;مرفوض",$K$8:$K$5007,"&lt;&gt;نعم")&gt;0,"⚠ "&amp;COUNTIFS($B$8:$B$5007,B1964,$A$8:$A$5007,"مصروف",$I$8:$I$5007,"&lt;&gt;مرفوض",$K$8:$K$5007,"&lt;&gt;نعم")&amp;" مصروف غير مسوى",IF(L1964="تمت التسوية",IF(P1964=0,"✔ متوازنة وتمت التسوية","✔ تمت التسوية – متبقي "&amp;TEXT(P1964,"#,##0")),IF(P1964&gt;0,"متبقي "&amp;TEXT(P1964,"#,##0"),"✔ متوازنة"))))),IF(R1964=0,"⚠ أضف سطر عهدة أولًا",IF(OR(C1964="",N(G1964)=0),"⚠ أكمل التاريخ والقيمة",IF(S1964="","⚠ التاريخ خارج السنة المالية",IF(H1964="","⚠ اختر بند الموازنة",IF(I1964="مرفوض","✖ مرفوض من المدير",IF(I1964&lt;&gt;"موافق","⏳ بانتظار موافقة المدير",IF(K1964&lt;&gt;"نعم","⚠ غير مسوى مع الحسابات","✔ معتمد ومسوى")))))))))</f>
        <v/>
      </c>
      <c r="R1964">
        <f>N(R1963)+IF(A1964="عهدة",1,0)</f>
        <v/>
      </c>
      <c r="S1964">
        <f>IF(C1964="","",IF(AND(C1964&gt;=DATE(2026,9,1),C1964&lt;=DATE(2027,8,31)),(YEAR(C1964)-2026)*12+MONTH(C1964)-8,""))</f>
        <v/>
      </c>
      <c r="T1964">
        <f>IF(AND(A1964="مصروف",R1964&gt;0,I1964="موافق",S1964&lt;&gt;"",H1964&lt;&gt;""),N(G1964),0)</f>
        <v/>
      </c>
    </row>
    <row r="1965">
      <c r="A1965" s="19" t="n"/>
      <c r="B1965" s="20">
        <f>IF(A1965="","",IF(R1965=0,"⚠ أضف سطر عهدة أولًا","DMT-"&amp;TEXT(R1965,"000")))</f>
        <v/>
      </c>
      <c r="C1965" s="21" t="n"/>
      <c r="D1965" s="20">
        <f>IF(C1965="","",IF(S1965="","خارج السنة المالية",INDEX(القوائم!$D$2:$D$13,S1965)))</f>
        <v/>
      </c>
      <c r="E1965" s="22" t="n"/>
      <c r="F1965" s="23" t="n"/>
      <c r="G1965" s="23" t="n"/>
      <c r="H1965" s="22" t="n"/>
      <c r="I1965" s="19" t="n"/>
      <c r="J1965" s="21" t="n"/>
      <c r="K1965" s="19" t="n"/>
      <c r="L1965" s="19" t="n"/>
      <c r="M1965" s="21" t="n"/>
      <c r="N1965" s="22" t="n"/>
      <c r="O1965" s="24">
        <f>IF(A1965&lt;&gt;"عهدة","",SUMIFS($G$8:$G$5007,$B$8:$B$5007,B1965,$A$8:$A$5007,"مصروف",$I$8:$I$5007,"&lt;&gt;مرفوض"))</f>
        <v/>
      </c>
      <c r="P1965" s="25">
        <f>IF(A1965&lt;&gt;"عهدة","",N(F1965)-O1965)</f>
        <v/>
      </c>
      <c r="Q1965" s="26">
        <f>IF(A1965="","",IF(A1965="عهدة",IF(N(F1965)=0,"⚠ أدخل قيمة العهدة",IF(P1965&lt;0,"⛔ عجز / زيادة مصروفات "&amp;TEXT(-P1965,"#,##0"),IF(COUNTIFS($B$8:$B$5007,B1965,$A$8:$A$5007,"مصروف",$I$8:$I$5007,"&lt;&gt;مرفوض",$K$8:$K$5007,"&lt;&gt;نعم")&gt;0,"⚠ "&amp;COUNTIFS($B$8:$B$5007,B1965,$A$8:$A$5007,"مصروف",$I$8:$I$5007,"&lt;&gt;مرفوض",$K$8:$K$5007,"&lt;&gt;نعم")&amp;" مصروف غير مسوى",IF(L1965="تمت التسوية",IF(P1965=0,"✔ متوازنة وتمت التسوية","✔ تمت التسوية – متبقي "&amp;TEXT(P1965,"#,##0")),IF(P1965&gt;0,"متبقي "&amp;TEXT(P1965,"#,##0"),"✔ متوازنة"))))),IF(R1965=0,"⚠ أضف سطر عهدة أولًا",IF(OR(C1965="",N(G1965)=0),"⚠ أكمل التاريخ والقيمة",IF(S1965="","⚠ التاريخ خارج السنة المالية",IF(H1965="","⚠ اختر بند الموازنة",IF(I1965="مرفوض","✖ مرفوض من المدير",IF(I1965&lt;&gt;"موافق","⏳ بانتظار موافقة المدير",IF(K1965&lt;&gt;"نعم","⚠ غير مسوى مع الحسابات","✔ معتمد ومسوى")))))))))</f>
        <v/>
      </c>
      <c r="R1965">
        <f>N(R1964)+IF(A1965="عهدة",1,0)</f>
        <v/>
      </c>
      <c r="S1965">
        <f>IF(C1965="","",IF(AND(C1965&gt;=DATE(2026,9,1),C1965&lt;=DATE(2027,8,31)),(YEAR(C1965)-2026)*12+MONTH(C1965)-8,""))</f>
        <v/>
      </c>
      <c r="T1965">
        <f>IF(AND(A1965="مصروف",R1965&gt;0,I1965="موافق",S1965&lt;&gt;"",H1965&lt;&gt;""),N(G1965),0)</f>
        <v/>
      </c>
    </row>
    <row r="1966">
      <c r="A1966" s="19" t="n"/>
      <c r="B1966" s="20">
        <f>IF(A1966="","",IF(R1966=0,"⚠ أضف سطر عهدة أولًا","DMT-"&amp;TEXT(R1966,"000")))</f>
        <v/>
      </c>
      <c r="C1966" s="21" t="n"/>
      <c r="D1966" s="20">
        <f>IF(C1966="","",IF(S1966="","خارج السنة المالية",INDEX(القوائم!$D$2:$D$13,S1966)))</f>
        <v/>
      </c>
      <c r="E1966" s="22" t="n"/>
      <c r="F1966" s="23" t="n"/>
      <c r="G1966" s="23" t="n"/>
      <c r="H1966" s="22" t="n"/>
      <c r="I1966" s="19" t="n"/>
      <c r="J1966" s="21" t="n"/>
      <c r="K1966" s="19" t="n"/>
      <c r="L1966" s="19" t="n"/>
      <c r="M1966" s="21" t="n"/>
      <c r="N1966" s="22" t="n"/>
      <c r="O1966" s="24">
        <f>IF(A1966&lt;&gt;"عهدة","",SUMIFS($G$8:$G$5007,$B$8:$B$5007,B1966,$A$8:$A$5007,"مصروف",$I$8:$I$5007,"&lt;&gt;مرفوض"))</f>
        <v/>
      </c>
      <c r="P1966" s="25">
        <f>IF(A1966&lt;&gt;"عهدة","",N(F1966)-O1966)</f>
        <v/>
      </c>
      <c r="Q1966" s="26">
        <f>IF(A1966="","",IF(A1966="عهدة",IF(N(F1966)=0,"⚠ أدخل قيمة العهدة",IF(P1966&lt;0,"⛔ عجز / زيادة مصروفات "&amp;TEXT(-P1966,"#,##0"),IF(COUNTIFS($B$8:$B$5007,B1966,$A$8:$A$5007,"مصروف",$I$8:$I$5007,"&lt;&gt;مرفوض",$K$8:$K$5007,"&lt;&gt;نعم")&gt;0,"⚠ "&amp;COUNTIFS($B$8:$B$5007,B1966,$A$8:$A$5007,"مصروف",$I$8:$I$5007,"&lt;&gt;مرفوض",$K$8:$K$5007,"&lt;&gt;نعم")&amp;" مصروف غير مسوى",IF(L1966="تمت التسوية",IF(P1966=0,"✔ متوازنة وتمت التسوية","✔ تمت التسوية – متبقي "&amp;TEXT(P1966,"#,##0")),IF(P1966&gt;0,"متبقي "&amp;TEXT(P1966,"#,##0"),"✔ متوازنة"))))),IF(R1966=0,"⚠ أضف سطر عهدة أولًا",IF(OR(C1966="",N(G1966)=0),"⚠ أكمل التاريخ والقيمة",IF(S1966="","⚠ التاريخ خارج السنة المالية",IF(H1966="","⚠ اختر بند الموازنة",IF(I1966="مرفوض","✖ مرفوض من المدير",IF(I1966&lt;&gt;"موافق","⏳ بانتظار موافقة المدير",IF(K1966&lt;&gt;"نعم","⚠ غير مسوى مع الحسابات","✔ معتمد ومسوى")))))))))</f>
        <v/>
      </c>
      <c r="R1966">
        <f>N(R1965)+IF(A1966="عهدة",1,0)</f>
        <v/>
      </c>
      <c r="S1966">
        <f>IF(C1966="","",IF(AND(C1966&gt;=DATE(2026,9,1),C1966&lt;=DATE(2027,8,31)),(YEAR(C1966)-2026)*12+MONTH(C1966)-8,""))</f>
        <v/>
      </c>
      <c r="T1966">
        <f>IF(AND(A1966="مصروف",R1966&gt;0,I1966="موافق",S1966&lt;&gt;"",H1966&lt;&gt;""),N(G1966),0)</f>
        <v/>
      </c>
    </row>
    <row r="1967">
      <c r="A1967" s="19" t="n"/>
      <c r="B1967" s="20">
        <f>IF(A1967="","",IF(R1967=0,"⚠ أضف سطر عهدة أولًا","DMT-"&amp;TEXT(R1967,"000")))</f>
        <v/>
      </c>
      <c r="C1967" s="21" t="n"/>
      <c r="D1967" s="20">
        <f>IF(C1967="","",IF(S1967="","خارج السنة المالية",INDEX(القوائم!$D$2:$D$13,S1967)))</f>
        <v/>
      </c>
      <c r="E1967" s="22" t="n"/>
      <c r="F1967" s="23" t="n"/>
      <c r="G1967" s="23" t="n"/>
      <c r="H1967" s="22" t="n"/>
      <c r="I1967" s="19" t="n"/>
      <c r="J1967" s="21" t="n"/>
      <c r="K1967" s="19" t="n"/>
      <c r="L1967" s="19" t="n"/>
      <c r="M1967" s="21" t="n"/>
      <c r="N1967" s="22" t="n"/>
      <c r="O1967" s="24">
        <f>IF(A1967&lt;&gt;"عهدة","",SUMIFS($G$8:$G$5007,$B$8:$B$5007,B1967,$A$8:$A$5007,"مصروف",$I$8:$I$5007,"&lt;&gt;مرفوض"))</f>
        <v/>
      </c>
      <c r="P1967" s="25">
        <f>IF(A1967&lt;&gt;"عهدة","",N(F1967)-O1967)</f>
        <v/>
      </c>
      <c r="Q1967" s="26">
        <f>IF(A1967="","",IF(A1967="عهدة",IF(N(F1967)=0,"⚠ أدخل قيمة العهدة",IF(P1967&lt;0,"⛔ عجز / زيادة مصروفات "&amp;TEXT(-P1967,"#,##0"),IF(COUNTIFS($B$8:$B$5007,B1967,$A$8:$A$5007,"مصروف",$I$8:$I$5007,"&lt;&gt;مرفوض",$K$8:$K$5007,"&lt;&gt;نعم")&gt;0,"⚠ "&amp;COUNTIFS($B$8:$B$5007,B1967,$A$8:$A$5007,"مصروف",$I$8:$I$5007,"&lt;&gt;مرفوض",$K$8:$K$5007,"&lt;&gt;نعم")&amp;" مصروف غير مسوى",IF(L1967="تمت التسوية",IF(P1967=0,"✔ متوازنة وتمت التسوية","✔ تمت التسوية – متبقي "&amp;TEXT(P1967,"#,##0")),IF(P1967&gt;0,"متبقي "&amp;TEXT(P1967,"#,##0"),"✔ متوازنة"))))),IF(R1967=0,"⚠ أضف سطر عهدة أولًا",IF(OR(C1967="",N(G1967)=0),"⚠ أكمل التاريخ والقيمة",IF(S1967="","⚠ التاريخ خارج السنة المالية",IF(H1967="","⚠ اختر بند الموازنة",IF(I1967="مرفوض","✖ مرفوض من المدير",IF(I1967&lt;&gt;"موافق","⏳ بانتظار موافقة المدير",IF(K1967&lt;&gt;"نعم","⚠ غير مسوى مع الحسابات","✔ معتمد ومسوى")))))))))</f>
        <v/>
      </c>
      <c r="R1967">
        <f>N(R1966)+IF(A1967="عهدة",1,0)</f>
        <v/>
      </c>
      <c r="S1967">
        <f>IF(C1967="","",IF(AND(C1967&gt;=DATE(2026,9,1),C1967&lt;=DATE(2027,8,31)),(YEAR(C1967)-2026)*12+MONTH(C1967)-8,""))</f>
        <v/>
      </c>
      <c r="T1967">
        <f>IF(AND(A1967="مصروف",R1967&gt;0,I1967="موافق",S1967&lt;&gt;"",H1967&lt;&gt;""),N(G1967),0)</f>
        <v/>
      </c>
    </row>
    <row r="1968">
      <c r="A1968" s="19" t="n"/>
      <c r="B1968" s="20">
        <f>IF(A1968="","",IF(R1968=0,"⚠ أضف سطر عهدة أولًا","DMT-"&amp;TEXT(R1968,"000")))</f>
        <v/>
      </c>
      <c r="C1968" s="21" t="n"/>
      <c r="D1968" s="20">
        <f>IF(C1968="","",IF(S1968="","خارج السنة المالية",INDEX(القوائم!$D$2:$D$13,S1968)))</f>
        <v/>
      </c>
      <c r="E1968" s="22" t="n"/>
      <c r="F1968" s="23" t="n"/>
      <c r="G1968" s="23" t="n"/>
      <c r="H1968" s="22" t="n"/>
      <c r="I1968" s="19" t="n"/>
      <c r="J1968" s="21" t="n"/>
      <c r="K1968" s="19" t="n"/>
      <c r="L1968" s="19" t="n"/>
      <c r="M1968" s="21" t="n"/>
      <c r="N1968" s="22" t="n"/>
      <c r="O1968" s="24">
        <f>IF(A1968&lt;&gt;"عهدة","",SUMIFS($G$8:$G$5007,$B$8:$B$5007,B1968,$A$8:$A$5007,"مصروف",$I$8:$I$5007,"&lt;&gt;مرفوض"))</f>
        <v/>
      </c>
      <c r="P1968" s="25">
        <f>IF(A1968&lt;&gt;"عهدة","",N(F1968)-O1968)</f>
        <v/>
      </c>
      <c r="Q1968" s="26">
        <f>IF(A1968="","",IF(A1968="عهدة",IF(N(F1968)=0,"⚠ أدخل قيمة العهدة",IF(P1968&lt;0,"⛔ عجز / زيادة مصروفات "&amp;TEXT(-P1968,"#,##0"),IF(COUNTIFS($B$8:$B$5007,B1968,$A$8:$A$5007,"مصروف",$I$8:$I$5007,"&lt;&gt;مرفوض",$K$8:$K$5007,"&lt;&gt;نعم")&gt;0,"⚠ "&amp;COUNTIFS($B$8:$B$5007,B1968,$A$8:$A$5007,"مصروف",$I$8:$I$5007,"&lt;&gt;مرفوض",$K$8:$K$5007,"&lt;&gt;نعم")&amp;" مصروف غير مسوى",IF(L1968="تمت التسوية",IF(P1968=0,"✔ متوازنة وتمت التسوية","✔ تمت التسوية – متبقي "&amp;TEXT(P1968,"#,##0")),IF(P1968&gt;0,"متبقي "&amp;TEXT(P1968,"#,##0"),"✔ متوازنة"))))),IF(R1968=0,"⚠ أضف سطر عهدة أولًا",IF(OR(C1968="",N(G1968)=0),"⚠ أكمل التاريخ والقيمة",IF(S1968="","⚠ التاريخ خارج السنة المالية",IF(H1968="","⚠ اختر بند الموازنة",IF(I1968="مرفوض","✖ مرفوض من المدير",IF(I1968&lt;&gt;"موافق","⏳ بانتظار موافقة المدير",IF(K1968&lt;&gt;"نعم","⚠ غير مسوى مع الحسابات","✔ معتمد ومسوى")))))))))</f>
        <v/>
      </c>
      <c r="R1968">
        <f>N(R1967)+IF(A1968="عهدة",1,0)</f>
        <v/>
      </c>
      <c r="S1968">
        <f>IF(C1968="","",IF(AND(C1968&gt;=DATE(2026,9,1),C1968&lt;=DATE(2027,8,31)),(YEAR(C1968)-2026)*12+MONTH(C1968)-8,""))</f>
        <v/>
      </c>
      <c r="T1968">
        <f>IF(AND(A1968="مصروف",R1968&gt;0,I1968="موافق",S1968&lt;&gt;"",H1968&lt;&gt;""),N(G1968),0)</f>
        <v/>
      </c>
    </row>
    <row r="1969">
      <c r="A1969" s="19" t="n"/>
      <c r="B1969" s="20">
        <f>IF(A1969="","",IF(R1969=0,"⚠ أضف سطر عهدة أولًا","DMT-"&amp;TEXT(R1969,"000")))</f>
        <v/>
      </c>
      <c r="C1969" s="21" t="n"/>
      <c r="D1969" s="20">
        <f>IF(C1969="","",IF(S1969="","خارج السنة المالية",INDEX(القوائم!$D$2:$D$13,S1969)))</f>
        <v/>
      </c>
      <c r="E1969" s="22" t="n"/>
      <c r="F1969" s="23" t="n"/>
      <c r="G1969" s="23" t="n"/>
      <c r="H1969" s="22" t="n"/>
      <c r="I1969" s="19" t="n"/>
      <c r="J1969" s="21" t="n"/>
      <c r="K1969" s="19" t="n"/>
      <c r="L1969" s="19" t="n"/>
      <c r="M1969" s="21" t="n"/>
      <c r="N1969" s="22" t="n"/>
      <c r="O1969" s="24">
        <f>IF(A1969&lt;&gt;"عهدة","",SUMIFS($G$8:$G$5007,$B$8:$B$5007,B1969,$A$8:$A$5007,"مصروف",$I$8:$I$5007,"&lt;&gt;مرفوض"))</f>
        <v/>
      </c>
      <c r="P1969" s="25">
        <f>IF(A1969&lt;&gt;"عهدة","",N(F1969)-O1969)</f>
        <v/>
      </c>
      <c r="Q1969" s="26">
        <f>IF(A1969="","",IF(A1969="عهدة",IF(N(F1969)=0,"⚠ أدخل قيمة العهدة",IF(P1969&lt;0,"⛔ عجز / زيادة مصروفات "&amp;TEXT(-P1969,"#,##0"),IF(COUNTIFS($B$8:$B$5007,B1969,$A$8:$A$5007,"مصروف",$I$8:$I$5007,"&lt;&gt;مرفوض",$K$8:$K$5007,"&lt;&gt;نعم")&gt;0,"⚠ "&amp;COUNTIFS($B$8:$B$5007,B1969,$A$8:$A$5007,"مصروف",$I$8:$I$5007,"&lt;&gt;مرفوض",$K$8:$K$5007,"&lt;&gt;نعم")&amp;" مصروف غير مسوى",IF(L1969="تمت التسوية",IF(P1969=0,"✔ متوازنة وتمت التسوية","✔ تمت التسوية – متبقي "&amp;TEXT(P1969,"#,##0")),IF(P1969&gt;0,"متبقي "&amp;TEXT(P1969,"#,##0"),"✔ متوازنة"))))),IF(R1969=0,"⚠ أضف سطر عهدة أولًا",IF(OR(C1969="",N(G1969)=0),"⚠ أكمل التاريخ والقيمة",IF(S1969="","⚠ التاريخ خارج السنة المالية",IF(H1969="","⚠ اختر بند الموازنة",IF(I1969="مرفوض","✖ مرفوض من المدير",IF(I1969&lt;&gt;"موافق","⏳ بانتظار موافقة المدير",IF(K1969&lt;&gt;"نعم","⚠ غير مسوى مع الحسابات","✔ معتمد ومسوى")))))))))</f>
        <v/>
      </c>
      <c r="R1969">
        <f>N(R1968)+IF(A1969="عهدة",1,0)</f>
        <v/>
      </c>
      <c r="S1969">
        <f>IF(C1969="","",IF(AND(C1969&gt;=DATE(2026,9,1),C1969&lt;=DATE(2027,8,31)),(YEAR(C1969)-2026)*12+MONTH(C1969)-8,""))</f>
        <v/>
      </c>
      <c r="T1969">
        <f>IF(AND(A1969="مصروف",R1969&gt;0,I1969="موافق",S1969&lt;&gt;"",H1969&lt;&gt;""),N(G1969),0)</f>
        <v/>
      </c>
    </row>
    <row r="1970">
      <c r="A1970" s="19" t="n"/>
      <c r="B1970" s="20">
        <f>IF(A1970="","",IF(R1970=0,"⚠ أضف سطر عهدة أولًا","DMT-"&amp;TEXT(R1970,"000")))</f>
        <v/>
      </c>
      <c r="C1970" s="21" t="n"/>
      <c r="D1970" s="20">
        <f>IF(C1970="","",IF(S1970="","خارج السنة المالية",INDEX(القوائم!$D$2:$D$13,S1970)))</f>
        <v/>
      </c>
      <c r="E1970" s="22" t="n"/>
      <c r="F1970" s="23" t="n"/>
      <c r="G1970" s="23" t="n"/>
      <c r="H1970" s="22" t="n"/>
      <c r="I1970" s="19" t="n"/>
      <c r="J1970" s="21" t="n"/>
      <c r="K1970" s="19" t="n"/>
      <c r="L1970" s="19" t="n"/>
      <c r="M1970" s="21" t="n"/>
      <c r="N1970" s="22" t="n"/>
      <c r="O1970" s="24">
        <f>IF(A1970&lt;&gt;"عهدة","",SUMIFS($G$8:$G$5007,$B$8:$B$5007,B1970,$A$8:$A$5007,"مصروف",$I$8:$I$5007,"&lt;&gt;مرفوض"))</f>
        <v/>
      </c>
      <c r="P1970" s="25">
        <f>IF(A1970&lt;&gt;"عهدة","",N(F1970)-O1970)</f>
        <v/>
      </c>
      <c r="Q1970" s="26">
        <f>IF(A1970="","",IF(A1970="عهدة",IF(N(F1970)=0,"⚠ أدخل قيمة العهدة",IF(P1970&lt;0,"⛔ عجز / زيادة مصروفات "&amp;TEXT(-P1970,"#,##0"),IF(COUNTIFS($B$8:$B$5007,B1970,$A$8:$A$5007,"مصروف",$I$8:$I$5007,"&lt;&gt;مرفوض",$K$8:$K$5007,"&lt;&gt;نعم")&gt;0,"⚠ "&amp;COUNTIFS($B$8:$B$5007,B1970,$A$8:$A$5007,"مصروف",$I$8:$I$5007,"&lt;&gt;مرفوض",$K$8:$K$5007,"&lt;&gt;نعم")&amp;" مصروف غير مسوى",IF(L1970="تمت التسوية",IF(P1970=0,"✔ متوازنة وتمت التسوية","✔ تمت التسوية – متبقي "&amp;TEXT(P1970,"#,##0")),IF(P1970&gt;0,"متبقي "&amp;TEXT(P1970,"#,##0"),"✔ متوازنة"))))),IF(R1970=0,"⚠ أضف سطر عهدة أولًا",IF(OR(C1970="",N(G1970)=0),"⚠ أكمل التاريخ والقيمة",IF(S1970="","⚠ التاريخ خارج السنة المالية",IF(H1970="","⚠ اختر بند الموازنة",IF(I1970="مرفوض","✖ مرفوض من المدير",IF(I1970&lt;&gt;"موافق","⏳ بانتظار موافقة المدير",IF(K1970&lt;&gt;"نعم","⚠ غير مسوى مع الحسابات","✔ معتمد ومسوى")))))))))</f>
        <v/>
      </c>
      <c r="R1970">
        <f>N(R1969)+IF(A1970="عهدة",1,0)</f>
        <v/>
      </c>
      <c r="S1970">
        <f>IF(C1970="","",IF(AND(C1970&gt;=DATE(2026,9,1),C1970&lt;=DATE(2027,8,31)),(YEAR(C1970)-2026)*12+MONTH(C1970)-8,""))</f>
        <v/>
      </c>
      <c r="T1970">
        <f>IF(AND(A1970="مصروف",R1970&gt;0,I1970="موافق",S1970&lt;&gt;"",H1970&lt;&gt;""),N(G1970),0)</f>
        <v/>
      </c>
    </row>
    <row r="1971">
      <c r="A1971" s="19" t="n"/>
      <c r="B1971" s="20">
        <f>IF(A1971="","",IF(R1971=0,"⚠ أضف سطر عهدة أولًا","DMT-"&amp;TEXT(R1971,"000")))</f>
        <v/>
      </c>
      <c r="C1971" s="21" t="n"/>
      <c r="D1971" s="20">
        <f>IF(C1971="","",IF(S1971="","خارج السنة المالية",INDEX(القوائم!$D$2:$D$13,S1971)))</f>
        <v/>
      </c>
      <c r="E1971" s="22" t="n"/>
      <c r="F1971" s="23" t="n"/>
      <c r="G1971" s="23" t="n"/>
      <c r="H1971" s="22" t="n"/>
      <c r="I1971" s="19" t="n"/>
      <c r="J1971" s="21" t="n"/>
      <c r="K1971" s="19" t="n"/>
      <c r="L1971" s="19" t="n"/>
      <c r="M1971" s="21" t="n"/>
      <c r="N1971" s="22" t="n"/>
      <c r="O1971" s="24">
        <f>IF(A1971&lt;&gt;"عهدة","",SUMIFS($G$8:$G$5007,$B$8:$B$5007,B1971,$A$8:$A$5007,"مصروف",$I$8:$I$5007,"&lt;&gt;مرفوض"))</f>
        <v/>
      </c>
      <c r="P1971" s="25">
        <f>IF(A1971&lt;&gt;"عهدة","",N(F1971)-O1971)</f>
        <v/>
      </c>
      <c r="Q1971" s="26">
        <f>IF(A1971="","",IF(A1971="عهدة",IF(N(F1971)=0,"⚠ أدخل قيمة العهدة",IF(P1971&lt;0,"⛔ عجز / زيادة مصروفات "&amp;TEXT(-P1971,"#,##0"),IF(COUNTIFS($B$8:$B$5007,B1971,$A$8:$A$5007,"مصروف",$I$8:$I$5007,"&lt;&gt;مرفوض",$K$8:$K$5007,"&lt;&gt;نعم")&gt;0,"⚠ "&amp;COUNTIFS($B$8:$B$5007,B1971,$A$8:$A$5007,"مصروف",$I$8:$I$5007,"&lt;&gt;مرفوض",$K$8:$K$5007,"&lt;&gt;نعم")&amp;" مصروف غير مسوى",IF(L1971="تمت التسوية",IF(P1971=0,"✔ متوازنة وتمت التسوية","✔ تمت التسوية – متبقي "&amp;TEXT(P1971,"#,##0")),IF(P1971&gt;0,"متبقي "&amp;TEXT(P1971,"#,##0"),"✔ متوازنة"))))),IF(R1971=0,"⚠ أضف سطر عهدة أولًا",IF(OR(C1971="",N(G1971)=0),"⚠ أكمل التاريخ والقيمة",IF(S1971="","⚠ التاريخ خارج السنة المالية",IF(H1971="","⚠ اختر بند الموازنة",IF(I1971="مرفوض","✖ مرفوض من المدير",IF(I1971&lt;&gt;"موافق","⏳ بانتظار موافقة المدير",IF(K1971&lt;&gt;"نعم","⚠ غير مسوى مع الحسابات","✔ معتمد ومسوى")))))))))</f>
        <v/>
      </c>
      <c r="R1971">
        <f>N(R1970)+IF(A1971="عهدة",1,0)</f>
        <v/>
      </c>
      <c r="S1971">
        <f>IF(C1971="","",IF(AND(C1971&gt;=DATE(2026,9,1),C1971&lt;=DATE(2027,8,31)),(YEAR(C1971)-2026)*12+MONTH(C1971)-8,""))</f>
        <v/>
      </c>
      <c r="T1971">
        <f>IF(AND(A1971="مصروف",R1971&gt;0,I1971="موافق",S1971&lt;&gt;"",H1971&lt;&gt;""),N(G1971),0)</f>
        <v/>
      </c>
    </row>
    <row r="1972">
      <c r="A1972" s="19" t="n"/>
      <c r="B1972" s="20">
        <f>IF(A1972="","",IF(R1972=0,"⚠ أضف سطر عهدة أولًا","DMT-"&amp;TEXT(R1972,"000")))</f>
        <v/>
      </c>
      <c r="C1972" s="21" t="n"/>
      <c r="D1972" s="20">
        <f>IF(C1972="","",IF(S1972="","خارج السنة المالية",INDEX(القوائم!$D$2:$D$13,S1972)))</f>
        <v/>
      </c>
      <c r="E1972" s="22" t="n"/>
      <c r="F1972" s="23" t="n"/>
      <c r="G1972" s="23" t="n"/>
      <c r="H1972" s="22" t="n"/>
      <c r="I1972" s="19" t="n"/>
      <c r="J1972" s="21" t="n"/>
      <c r="K1972" s="19" t="n"/>
      <c r="L1972" s="19" t="n"/>
      <c r="M1972" s="21" t="n"/>
      <c r="N1972" s="22" t="n"/>
      <c r="O1972" s="24">
        <f>IF(A1972&lt;&gt;"عهدة","",SUMIFS($G$8:$G$5007,$B$8:$B$5007,B1972,$A$8:$A$5007,"مصروف",$I$8:$I$5007,"&lt;&gt;مرفوض"))</f>
        <v/>
      </c>
      <c r="P1972" s="25">
        <f>IF(A1972&lt;&gt;"عهدة","",N(F1972)-O1972)</f>
        <v/>
      </c>
      <c r="Q1972" s="26">
        <f>IF(A1972="","",IF(A1972="عهدة",IF(N(F1972)=0,"⚠ أدخل قيمة العهدة",IF(P1972&lt;0,"⛔ عجز / زيادة مصروفات "&amp;TEXT(-P1972,"#,##0"),IF(COUNTIFS($B$8:$B$5007,B1972,$A$8:$A$5007,"مصروف",$I$8:$I$5007,"&lt;&gt;مرفوض",$K$8:$K$5007,"&lt;&gt;نعم")&gt;0,"⚠ "&amp;COUNTIFS($B$8:$B$5007,B1972,$A$8:$A$5007,"مصروف",$I$8:$I$5007,"&lt;&gt;مرفوض",$K$8:$K$5007,"&lt;&gt;نعم")&amp;" مصروف غير مسوى",IF(L1972="تمت التسوية",IF(P1972=0,"✔ متوازنة وتمت التسوية","✔ تمت التسوية – متبقي "&amp;TEXT(P1972,"#,##0")),IF(P1972&gt;0,"متبقي "&amp;TEXT(P1972,"#,##0"),"✔ متوازنة"))))),IF(R1972=0,"⚠ أضف سطر عهدة أولًا",IF(OR(C1972="",N(G1972)=0),"⚠ أكمل التاريخ والقيمة",IF(S1972="","⚠ التاريخ خارج السنة المالية",IF(H1972="","⚠ اختر بند الموازنة",IF(I1972="مرفوض","✖ مرفوض من المدير",IF(I1972&lt;&gt;"موافق","⏳ بانتظار موافقة المدير",IF(K1972&lt;&gt;"نعم","⚠ غير مسوى مع الحسابات","✔ معتمد ومسوى")))))))))</f>
        <v/>
      </c>
      <c r="R1972">
        <f>N(R1971)+IF(A1972="عهدة",1,0)</f>
        <v/>
      </c>
      <c r="S1972">
        <f>IF(C1972="","",IF(AND(C1972&gt;=DATE(2026,9,1),C1972&lt;=DATE(2027,8,31)),(YEAR(C1972)-2026)*12+MONTH(C1972)-8,""))</f>
        <v/>
      </c>
      <c r="T1972">
        <f>IF(AND(A1972="مصروف",R1972&gt;0,I1972="موافق",S1972&lt;&gt;"",H1972&lt;&gt;""),N(G1972),0)</f>
        <v/>
      </c>
    </row>
    <row r="1973">
      <c r="A1973" s="19" t="n"/>
      <c r="B1973" s="20">
        <f>IF(A1973="","",IF(R1973=0,"⚠ أضف سطر عهدة أولًا","DMT-"&amp;TEXT(R1973,"000")))</f>
        <v/>
      </c>
      <c r="C1973" s="21" t="n"/>
      <c r="D1973" s="20">
        <f>IF(C1973="","",IF(S1973="","خارج السنة المالية",INDEX(القوائم!$D$2:$D$13,S1973)))</f>
        <v/>
      </c>
      <c r="E1973" s="22" t="n"/>
      <c r="F1973" s="23" t="n"/>
      <c r="G1973" s="23" t="n"/>
      <c r="H1973" s="22" t="n"/>
      <c r="I1973" s="19" t="n"/>
      <c r="J1973" s="21" t="n"/>
      <c r="K1973" s="19" t="n"/>
      <c r="L1973" s="19" t="n"/>
      <c r="M1973" s="21" t="n"/>
      <c r="N1973" s="22" t="n"/>
      <c r="O1973" s="24">
        <f>IF(A1973&lt;&gt;"عهدة","",SUMIFS($G$8:$G$5007,$B$8:$B$5007,B1973,$A$8:$A$5007,"مصروف",$I$8:$I$5007,"&lt;&gt;مرفوض"))</f>
        <v/>
      </c>
      <c r="P1973" s="25">
        <f>IF(A1973&lt;&gt;"عهدة","",N(F1973)-O1973)</f>
        <v/>
      </c>
      <c r="Q1973" s="26">
        <f>IF(A1973="","",IF(A1973="عهدة",IF(N(F1973)=0,"⚠ أدخل قيمة العهدة",IF(P1973&lt;0,"⛔ عجز / زيادة مصروفات "&amp;TEXT(-P1973,"#,##0"),IF(COUNTIFS($B$8:$B$5007,B1973,$A$8:$A$5007,"مصروف",$I$8:$I$5007,"&lt;&gt;مرفوض",$K$8:$K$5007,"&lt;&gt;نعم")&gt;0,"⚠ "&amp;COUNTIFS($B$8:$B$5007,B1973,$A$8:$A$5007,"مصروف",$I$8:$I$5007,"&lt;&gt;مرفوض",$K$8:$K$5007,"&lt;&gt;نعم")&amp;" مصروف غير مسوى",IF(L1973="تمت التسوية",IF(P1973=0,"✔ متوازنة وتمت التسوية","✔ تمت التسوية – متبقي "&amp;TEXT(P1973,"#,##0")),IF(P1973&gt;0,"متبقي "&amp;TEXT(P1973,"#,##0"),"✔ متوازنة"))))),IF(R1973=0,"⚠ أضف سطر عهدة أولًا",IF(OR(C1973="",N(G1973)=0),"⚠ أكمل التاريخ والقيمة",IF(S1973="","⚠ التاريخ خارج السنة المالية",IF(H1973="","⚠ اختر بند الموازنة",IF(I1973="مرفوض","✖ مرفوض من المدير",IF(I1973&lt;&gt;"موافق","⏳ بانتظار موافقة المدير",IF(K1973&lt;&gt;"نعم","⚠ غير مسوى مع الحسابات","✔ معتمد ومسوى")))))))))</f>
        <v/>
      </c>
      <c r="R1973">
        <f>N(R1972)+IF(A1973="عهدة",1,0)</f>
        <v/>
      </c>
      <c r="S1973">
        <f>IF(C1973="","",IF(AND(C1973&gt;=DATE(2026,9,1),C1973&lt;=DATE(2027,8,31)),(YEAR(C1973)-2026)*12+MONTH(C1973)-8,""))</f>
        <v/>
      </c>
      <c r="T1973">
        <f>IF(AND(A1973="مصروف",R1973&gt;0,I1973="موافق",S1973&lt;&gt;"",H1973&lt;&gt;""),N(G1973),0)</f>
        <v/>
      </c>
    </row>
    <row r="1974">
      <c r="A1974" s="19" t="n"/>
      <c r="B1974" s="20">
        <f>IF(A1974="","",IF(R1974=0,"⚠ أضف سطر عهدة أولًا","DMT-"&amp;TEXT(R1974,"000")))</f>
        <v/>
      </c>
      <c r="C1974" s="21" t="n"/>
      <c r="D1974" s="20">
        <f>IF(C1974="","",IF(S1974="","خارج السنة المالية",INDEX(القوائم!$D$2:$D$13,S1974)))</f>
        <v/>
      </c>
      <c r="E1974" s="22" t="n"/>
      <c r="F1974" s="23" t="n"/>
      <c r="G1974" s="23" t="n"/>
      <c r="H1974" s="22" t="n"/>
      <c r="I1974" s="19" t="n"/>
      <c r="J1974" s="21" t="n"/>
      <c r="K1974" s="19" t="n"/>
      <c r="L1974" s="19" t="n"/>
      <c r="M1974" s="21" t="n"/>
      <c r="N1974" s="22" t="n"/>
      <c r="O1974" s="24">
        <f>IF(A1974&lt;&gt;"عهدة","",SUMIFS($G$8:$G$5007,$B$8:$B$5007,B1974,$A$8:$A$5007,"مصروف",$I$8:$I$5007,"&lt;&gt;مرفوض"))</f>
        <v/>
      </c>
      <c r="P1974" s="25">
        <f>IF(A1974&lt;&gt;"عهدة","",N(F1974)-O1974)</f>
        <v/>
      </c>
      <c r="Q1974" s="26">
        <f>IF(A1974="","",IF(A1974="عهدة",IF(N(F1974)=0,"⚠ أدخل قيمة العهدة",IF(P1974&lt;0,"⛔ عجز / زيادة مصروفات "&amp;TEXT(-P1974,"#,##0"),IF(COUNTIFS($B$8:$B$5007,B1974,$A$8:$A$5007,"مصروف",$I$8:$I$5007,"&lt;&gt;مرفوض",$K$8:$K$5007,"&lt;&gt;نعم")&gt;0,"⚠ "&amp;COUNTIFS($B$8:$B$5007,B1974,$A$8:$A$5007,"مصروف",$I$8:$I$5007,"&lt;&gt;مرفوض",$K$8:$K$5007,"&lt;&gt;نعم")&amp;" مصروف غير مسوى",IF(L1974="تمت التسوية",IF(P1974=0,"✔ متوازنة وتمت التسوية","✔ تمت التسوية – متبقي "&amp;TEXT(P1974,"#,##0")),IF(P1974&gt;0,"متبقي "&amp;TEXT(P1974,"#,##0"),"✔ متوازنة"))))),IF(R1974=0,"⚠ أضف سطر عهدة أولًا",IF(OR(C1974="",N(G1974)=0),"⚠ أكمل التاريخ والقيمة",IF(S1974="","⚠ التاريخ خارج السنة المالية",IF(H1974="","⚠ اختر بند الموازنة",IF(I1974="مرفوض","✖ مرفوض من المدير",IF(I1974&lt;&gt;"موافق","⏳ بانتظار موافقة المدير",IF(K1974&lt;&gt;"نعم","⚠ غير مسوى مع الحسابات","✔ معتمد ومسوى")))))))))</f>
        <v/>
      </c>
      <c r="R1974">
        <f>N(R1973)+IF(A1974="عهدة",1,0)</f>
        <v/>
      </c>
      <c r="S1974">
        <f>IF(C1974="","",IF(AND(C1974&gt;=DATE(2026,9,1),C1974&lt;=DATE(2027,8,31)),(YEAR(C1974)-2026)*12+MONTH(C1974)-8,""))</f>
        <v/>
      </c>
      <c r="T1974">
        <f>IF(AND(A1974="مصروف",R1974&gt;0,I1974="موافق",S1974&lt;&gt;"",H1974&lt;&gt;""),N(G1974),0)</f>
        <v/>
      </c>
    </row>
    <row r="1975">
      <c r="A1975" s="19" t="n"/>
      <c r="B1975" s="20">
        <f>IF(A1975="","",IF(R1975=0,"⚠ أضف سطر عهدة أولًا","DMT-"&amp;TEXT(R1975,"000")))</f>
        <v/>
      </c>
      <c r="C1975" s="21" t="n"/>
      <c r="D1975" s="20">
        <f>IF(C1975="","",IF(S1975="","خارج السنة المالية",INDEX(القوائم!$D$2:$D$13,S1975)))</f>
        <v/>
      </c>
      <c r="E1975" s="22" t="n"/>
      <c r="F1975" s="23" t="n"/>
      <c r="G1975" s="23" t="n"/>
      <c r="H1975" s="22" t="n"/>
      <c r="I1975" s="19" t="n"/>
      <c r="J1975" s="21" t="n"/>
      <c r="K1975" s="19" t="n"/>
      <c r="L1975" s="19" t="n"/>
      <c r="M1975" s="21" t="n"/>
      <c r="N1975" s="22" t="n"/>
      <c r="O1975" s="24">
        <f>IF(A1975&lt;&gt;"عهدة","",SUMIFS($G$8:$G$5007,$B$8:$B$5007,B1975,$A$8:$A$5007,"مصروف",$I$8:$I$5007,"&lt;&gt;مرفوض"))</f>
        <v/>
      </c>
      <c r="P1975" s="25">
        <f>IF(A1975&lt;&gt;"عهدة","",N(F1975)-O1975)</f>
        <v/>
      </c>
      <c r="Q1975" s="26">
        <f>IF(A1975="","",IF(A1975="عهدة",IF(N(F1975)=0,"⚠ أدخل قيمة العهدة",IF(P1975&lt;0,"⛔ عجز / زيادة مصروفات "&amp;TEXT(-P1975,"#,##0"),IF(COUNTIFS($B$8:$B$5007,B1975,$A$8:$A$5007,"مصروف",$I$8:$I$5007,"&lt;&gt;مرفوض",$K$8:$K$5007,"&lt;&gt;نعم")&gt;0,"⚠ "&amp;COUNTIFS($B$8:$B$5007,B1975,$A$8:$A$5007,"مصروف",$I$8:$I$5007,"&lt;&gt;مرفوض",$K$8:$K$5007,"&lt;&gt;نعم")&amp;" مصروف غير مسوى",IF(L1975="تمت التسوية",IF(P1975=0,"✔ متوازنة وتمت التسوية","✔ تمت التسوية – متبقي "&amp;TEXT(P1975,"#,##0")),IF(P1975&gt;0,"متبقي "&amp;TEXT(P1975,"#,##0"),"✔ متوازنة"))))),IF(R1975=0,"⚠ أضف سطر عهدة أولًا",IF(OR(C1975="",N(G1975)=0),"⚠ أكمل التاريخ والقيمة",IF(S1975="","⚠ التاريخ خارج السنة المالية",IF(H1975="","⚠ اختر بند الموازنة",IF(I1975="مرفوض","✖ مرفوض من المدير",IF(I1975&lt;&gt;"موافق","⏳ بانتظار موافقة المدير",IF(K1975&lt;&gt;"نعم","⚠ غير مسوى مع الحسابات","✔ معتمد ومسوى")))))))))</f>
        <v/>
      </c>
      <c r="R1975">
        <f>N(R1974)+IF(A1975="عهدة",1,0)</f>
        <v/>
      </c>
      <c r="S1975">
        <f>IF(C1975="","",IF(AND(C1975&gt;=DATE(2026,9,1),C1975&lt;=DATE(2027,8,31)),(YEAR(C1975)-2026)*12+MONTH(C1975)-8,""))</f>
        <v/>
      </c>
      <c r="T1975">
        <f>IF(AND(A1975="مصروف",R1975&gt;0,I1975="موافق",S1975&lt;&gt;"",H1975&lt;&gt;""),N(G1975),0)</f>
        <v/>
      </c>
    </row>
    <row r="1976">
      <c r="A1976" s="19" t="n"/>
      <c r="B1976" s="20">
        <f>IF(A1976="","",IF(R1976=0,"⚠ أضف سطر عهدة أولًا","DMT-"&amp;TEXT(R1976,"000")))</f>
        <v/>
      </c>
      <c r="C1976" s="21" t="n"/>
      <c r="D1976" s="20">
        <f>IF(C1976="","",IF(S1976="","خارج السنة المالية",INDEX(القوائم!$D$2:$D$13,S1976)))</f>
        <v/>
      </c>
      <c r="E1976" s="22" t="n"/>
      <c r="F1976" s="23" t="n"/>
      <c r="G1976" s="23" t="n"/>
      <c r="H1976" s="22" t="n"/>
      <c r="I1976" s="19" t="n"/>
      <c r="J1976" s="21" t="n"/>
      <c r="K1976" s="19" t="n"/>
      <c r="L1976" s="19" t="n"/>
      <c r="M1976" s="21" t="n"/>
      <c r="N1976" s="22" t="n"/>
      <c r="O1976" s="24">
        <f>IF(A1976&lt;&gt;"عهدة","",SUMIFS($G$8:$G$5007,$B$8:$B$5007,B1976,$A$8:$A$5007,"مصروف",$I$8:$I$5007,"&lt;&gt;مرفوض"))</f>
        <v/>
      </c>
      <c r="P1976" s="25">
        <f>IF(A1976&lt;&gt;"عهدة","",N(F1976)-O1976)</f>
        <v/>
      </c>
      <c r="Q1976" s="26">
        <f>IF(A1976="","",IF(A1976="عهدة",IF(N(F1976)=0,"⚠ أدخل قيمة العهدة",IF(P1976&lt;0,"⛔ عجز / زيادة مصروفات "&amp;TEXT(-P1976,"#,##0"),IF(COUNTIFS($B$8:$B$5007,B1976,$A$8:$A$5007,"مصروف",$I$8:$I$5007,"&lt;&gt;مرفوض",$K$8:$K$5007,"&lt;&gt;نعم")&gt;0,"⚠ "&amp;COUNTIFS($B$8:$B$5007,B1976,$A$8:$A$5007,"مصروف",$I$8:$I$5007,"&lt;&gt;مرفوض",$K$8:$K$5007,"&lt;&gt;نعم")&amp;" مصروف غير مسوى",IF(L1976="تمت التسوية",IF(P1976=0,"✔ متوازنة وتمت التسوية","✔ تمت التسوية – متبقي "&amp;TEXT(P1976,"#,##0")),IF(P1976&gt;0,"متبقي "&amp;TEXT(P1976,"#,##0"),"✔ متوازنة"))))),IF(R1976=0,"⚠ أضف سطر عهدة أولًا",IF(OR(C1976="",N(G1976)=0),"⚠ أكمل التاريخ والقيمة",IF(S1976="","⚠ التاريخ خارج السنة المالية",IF(H1976="","⚠ اختر بند الموازنة",IF(I1976="مرفوض","✖ مرفوض من المدير",IF(I1976&lt;&gt;"موافق","⏳ بانتظار موافقة المدير",IF(K1976&lt;&gt;"نعم","⚠ غير مسوى مع الحسابات","✔ معتمد ومسوى")))))))))</f>
        <v/>
      </c>
      <c r="R1976">
        <f>N(R1975)+IF(A1976="عهدة",1,0)</f>
        <v/>
      </c>
      <c r="S1976">
        <f>IF(C1976="","",IF(AND(C1976&gt;=DATE(2026,9,1),C1976&lt;=DATE(2027,8,31)),(YEAR(C1976)-2026)*12+MONTH(C1976)-8,""))</f>
        <v/>
      </c>
      <c r="T1976">
        <f>IF(AND(A1976="مصروف",R1976&gt;0,I1976="موافق",S1976&lt;&gt;"",H1976&lt;&gt;""),N(G1976),0)</f>
        <v/>
      </c>
    </row>
    <row r="1977">
      <c r="A1977" s="19" t="n"/>
      <c r="B1977" s="20">
        <f>IF(A1977="","",IF(R1977=0,"⚠ أضف سطر عهدة أولًا","DMT-"&amp;TEXT(R1977,"000")))</f>
        <v/>
      </c>
      <c r="C1977" s="21" t="n"/>
      <c r="D1977" s="20">
        <f>IF(C1977="","",IF(S1977="","خارج السنة المالية",INDEX(القوائم!$D$2:$D$13,S1977)))</f>
        <v/>
      </c>
      <c r="E1977" s="22" t="n"/>
      <c r="F1977" s="23" t="n"/>
      <c r="G1977" s="23" t="n"/>
      <c r="H1977" s="22" t="n"/>
      <c r="I1977" s="19" t="n"/>
      <c r="J1977" s="21" t="n"/>
      <c r="K1977" s="19" t="n"/>
      <c r="L1977" s="19" t="n"/>
      <c r="M1977" s="21" t="n"/>
      <c r="N1977" s="22" t="n"/>
      <c r="O1977" s="24">
        <f>IF(A1977&lt;&gt;"عهدة","",SUMIFS($G$8:$G$5007,$B$8:$B$5007,B1977,$A$8:$A$5007,"مصروف",$I$8:$I$5007,"&lt;&gt;مرفوض"))</f>
        <v/>
      </c>
      <c r="P1977" s="25">
        <f>IF(A1977&lt;&gt;"عهدة","",N(F1977)-O1977)</f>
        <v/>
      </c>
      <c r="Q1977" s="26">
        <f>IF(A1977="","",IF(A1977="عهدة",IF(N(F1977)=0,"⚠ أدخل قيمة العهدة",IF(P1977&lt;0,"⛔ عجز / زيادة مصروفات "&amp;TEXT(-P1977,"#,##0"),IF(COUNTIFS($B$8:$B$5007,B1977,$A$8:$A$5007,"مصروف",$I$8:$I$5007,"&lt;&gt;مرفوض",$K$8:$K$5007,"&lt;&gt;نعم")&gt;0,"⚠ "&amp;COUNTIFS($B$8:$B$5007,B1977,$A$8:$A$5007,"مصروف",$I$8:$I$5007,"&lt;&gt;مرفوض",$K$8:$K$5007,"&lt;&gt;نعم")&amp;" مصروف غير مسوى",IF(L1977="تمت التسوية",IF(P1977=0,"✔ متوازنة وتمت التسوية","✔ تمت التسوية – متبقي "&amp;TEXT(P1977,"#,##0")),IF(P1977&gt;0,"متبقي "&amp;TEXT(P1977,"#,##0"),"✔ متوازنة"))))),IF(R1977=0,"⚠ أضف سطر عهدة أولًا",IF(OR(C1977="",N(G1977)=0),"⚠ أكمل التاريخ والقيمة",IF(S1977="","⚠ التاريخ خارج السنة المالية",IF(H1977="","⚠ اختر بند الموازنة",IF(I1977="مرفوض","✖ مرفوض من المدير",IF(I1977&lt;&gt;"موافق","⏳ بانتظار موافقة المدير",IF(K1977&lt;&gt;"نعم","⚠ غير مسوى مع الحسابات","✔ معتمد ومسوى")))))))))</f>
        <v/>
      </c>
      <c r="R1977">
        <f>N(R1976)+IF(A1977="عهدة",1,0)</f>
        <v/>
      </c>
      <c r="S1977">
        <f>IF(C1977="","",IF(AND(C1977&gt;=DATE(2026,9,1),C1977&lt;=DATE(2027,8,31)),(YEAR(C1977)-2026)*12+MONTH(C1977)-8,""))</f>
        <v/>
      </c>
      <c r="T1977">
        <f>IF(AND(A1977="مصروف",R1977&gt;0,I1977="موافق",S1977&lt;&gt;"",H1977&lt;&gt;""),N(G1977),0)</f>
        <v/>
      </c>
    </row>
    <row r="1978">
      <c r="A1978" s="19" t="n"/>
      <c r="B1978" s="20">
        <f>IF(A1978="","",IF(R1978=0,"⚠ أضف سطر عهدة أولًا","DMT-"&amp;TEXT(R1978,"000")))</f>
        <v/>
      </c>
      <c r="C1978" s="21" t="n"/>
      <c r="D1978" s="20">
        <f>IF(C1978="","",IF(S1978="","خارج السنة المالية",INDEX(القوائم!$D$2:$D$13,S1978)))</f>
        <v/>
      </c>
      <c r="E1978" s="22" t="n"/>
      <c r="F1978" s="23" t="n"/>
      <c r="G1978" s="23" t="n"/>
      <c r="H1978" s="22" t="n"/>
      <c r="I1978" s="19" t="n"/>
      <c r="J1978" s="21" t="n"/>
      <c r="K1978" s="19" t="n"/>
      <c r="L1978" s="19" t="n"/>
      <c r="M1978" s="21" t="n"/>
      <c r="N1978" s="22" t="n"/>
      <c r="O1978" s="24">
        <f>IF(A1978&lt;&gt;"عهدة","",SUMIFS($G$8:$G$5007,$B$8:$B$5007,B1978,$A$8:$A$5007,"مصروف",$I$8:$I$5007,"&lt;&gt;مرفوض"))</f>
        <v/>
      </c>
      <c r="P1978" s="25">
        <f>IF(A1978&lt;&gt;"عهدة","",N(F1978)-O1978)</f>
        <v/>
      </c>
      <c r="Q1978" s="26">
        <f>IF(A1978="","",IF(A1978="عهدة",IF(N(F1978)=0,"⚠ أدخل قيمة العهدة",IF(P1978&lt;0,"⛔ عجز / زيادة مصروفات "&amp;TEXT(-P1978,"#,##0"),IF(COUNTIFS($B$8:$B$5007,B1978,$A$8:$A$5007,"مصروف",$I$8:$I$5007,"&lt;&gt;مرفوض",$K$8:$K$5007,"&lt;&gt;نعم")&gt;0,"⚠ "&amp;COUNTIFS($B$8:$B$5007,B1978,$A$8:$A$5007,"مصروف",$I$8:$I$5007,"&lt;&gt;مرفوض",$K$8:$K$5007,"&lt;&gt;نعم")&amp;" مصروف غير مسوى",IF(L1978="تمت التسوية",IF(P1978=0,"✔ متوازنة وتمت التسوية","✔ تمت التسوية – متبقي "&amp;TEXT(P1978,"#,##0")),IF(P1978&gt;0,"متبقي "&amp;TEXT(P1978,"#,##0"),"✔ متوازنة"))))),IF(R1978=0,"⚠ أضف سطر عهدة أولًا",IF(OR(C1978="",N(G1978)=0),"⚠ أكمل التاريخ والقيمة",IF(S1978="","⚠ التاريخ خارج السنة المالية",IF(H1978="","⚠ اختر بند الموازنة",IF(I1978="مرفوض","✖ مرفوض من المدير",IF(I1978&lt;&gt;"موافق","⏳ بانتظار موافقة المدير",IF(K1978&lt;&gt;"نعم","⚠ غير مسوى مع الحسابات","✔ معتمد ومسوى")))))))))</f>
        <v/>
      </c>
      <c r="R1978">
        <f>N(R1977)+IF(A1978="عهدة",1,0)</f>
        <v/>
      </c>
      <c r="S1978">
        <f>IF(C1978="","",IF(AND(C1978&gt;=DATE(2026,9,1),C1978&lt;=DATE(2027,8,31)),(YEAR(C1978)-2026)*12+MONTH(C1978)-8,""))</f>
        <v/>
      </c>
      <c r="T1978">
        <f>IF(AND(A1978="مصروف",R1978&gt;0,I1978="موافق",S1978&lt;&gt;"",H1978&lt;&gt;""),N(G1978),0)</f>
        <v/>
      </c>
    </row>
    <row r="1979">
      <c r="A1979" s="19" t="n"/>
      <c r="B1979" s="20">
        <f>IF(A1979="","",IF(R1979=0,"⚠ أضف سطر عهدة أولًا","DMT-"&amp;TEXT(R1979,"000")))</f>
        <v/>
      </c>
      <c r="C1979" s="21" t="n"/>
      <c r="D1979" s="20">
        <f>IF(C1979="","",IF(S1979="","خارج السنة المالية",INDEX(القوائم!$D$2:$D$13,S1979)))</f>
        <v/>
      </c>
      <c r="E1979" s="22" t="n"/>
      <c r="F1979" s="23" t="n"/>
      <c r="G1979" s="23" t="n"/>
      <c r="H1979" s="22" t="n"/>
      <c r="I1979" s="19" t="n"/>
      <c r="J1979" s="21" t="n"/>
      <c r="K1979" s="19" t="n"/>
      <c r="L1979" s="19" t="n"/>
      <c r="M1979" s="21" t="n"/>
      <c r="N1979" s="22" t="n"/>
      <c r="O1979" s="24">
        <f>IF(A1979&lt;&gt;"عهدة","",SUMIFS($G$8:$G$5007,$B$8:$B$5007,B1979,$A$8:$A$5007,"مصروف",$I$8:$I$5007,"&lt;&gt;مرفوض"))</f>
        <v/>
      </c>
      <c r="P1979" s="25">
        <f>IF(A1979&lt;&gt;"عهدة","",N(F1979)-O1979)</f>
        <v/>
      </c>
      <c r="Q1979" s="26">
        <f>IF(A1979="","",IF(A1979="عهدة",IF(N(F1979)=0,"⚠ أدخل قيمة العهدة",IF(P1979&lt;0,"⛔ عجز / زيادة مصروفات "&amp;TEXT(-P1979,"#,##0"),IF(COUNTIFS($B$8:$B$5007,B1979,$A$8:$A$5007,"مصروف",$I$8:$I$5007,"&lt;&gt;مرفوض",$K$8:$K$5007,"&lt;&gt;نعم")&gt;0,"⚠ "&amp;COUNTIFS($B$8:$B$5007,B1979,$A$8:$A$5007,"مصروف",$I$8:$I$5007,"&lt;&gt;مرفوض",$K$8:$K$5007,"&lt;&gt;نعم")&amp;" مصروف غير مسوى",IF(L1979="تمت التسوية",IF(P1979=0,"✔ متوازنة وتمت التسوية","✔ تمت التسوية – متبقي "&amp;TEXT(P1979,"#,##0")),IF(P1979&gt;0,"متبقي "&amp;TEXT(P1979,"#,##0"),"✔ متوازنة"))))),IF(R1979=0,"⚠ أضف سطر عهدة أولًا",IF(OR(C1979="",N(G1979)=0),"⚠ أكمل التاريخ والقيمة",IF(S1979="","⚠ التاريخ خارج السنة المالية",IF(H1979="","⚠ اختر بند الموازنة",IF(I1979="مرفوض","✖ مرفوض من المدير",IF(I1979&lt;&gt;"موافق","⏳ بانتظار موافقة المدير",IF(K1979&lt;&gt;"نعم","⚠ غير مسوى مع الحسابات","✔ معتمد ومسوى")))))))))</f>
        <v/>
      </c>
      <c r="R1979">
        <f>N(R1978)+IF(A1979="عهدة",1,0)</f>
        <v/>
      </c>
      <c r="S1979">
        <f>IF(C1979="","",IF(AND(C1979&gt;=DATE(2026,9,1),C1979&lt;=DATE(2027,8,31)),(YEAR(C1979)-2026)*12+MONTH(C1979)-8,""))</f>
        <v/>
      </c>
      <c r="T1979">
        <f>IF(AND(A1979="مصروف",R1979&gt;0,I1979="موافق",S1979&lt;&gt;"",H1979&lt;&gt;""),N(G1979),0)</f>
        <v/>
      </c>
    </row>
    <row r="1980">
      <c r="A1980" s="19" t="n"/>
      <c r="B1980" s="20">
        <f>IF(A1980="","",IF(R1980=0,"⚠ أضف سطر عهدة أولًا","DMT-"&amp;TEXT(R1980,"000")))</f>
        <v/>
      </c>
      <c r="C1980" s="21" t="n"/>
      <c r="D1980" s="20">
        <f>IF(C1980="","",IF(S1980="","خارج السنة المالية",INDEX(القوائم!$D$2:$D$13,S1980)))</f>
        <v/>
      </c>
      <c r="E1980" s="22" t="n"/>
      <c r="F1980" s="23" t="n"/>
      <c r="G1980" s="23" t="n"/>
      <c r="H1980" s="22" t="n"/>
      <c r="I1980" s="19" t="n"/>
      <c r="J1980" s="21" t="n"/>
      <c r="K1980" s="19" t="n"/>
      <c r="L1980" s="19" t="n"/>
      <c r="M1980" s="21" t="n"/>
      <c r="N1980" s="22" t="n"/>
      <c r="O1980" s="24">
        <f>IF(A1980&lt;&gt;"عهدة","",SUMIFS($G$8:$G$5007,$B$8:$B$5007,B1980,$A$8:$A$5007,"مصروف",$I$8:$I$5007,"&lt;&gt;مرفوض"))</f>
        <v/>
      </c>
      <c r="P1980" s="25">
        <f>IF(A1980&lt;&gt;"عهدة","",N(F1980)-O1980)</f>
        <v/>
      </c>
      <c r="Q1980" s="26">
        <f>IF(A1980="","",IF(A1980="عهدة",IF(N(F1980)=0,"⚠ أدخل قيمة العهدة",IF(P1980&lt;0,"⛔ عجز / زيادة مصروفات "&amp;TEXT(-P1980,"#,##0"),IF(COUNTIFS($B$8:$B$5007,B1980,$A$8:$A$5007,"مصروف",$I$8:$I$5007,"&lt;&gt;مرفوض",$K$8:$K$5007,"&lt;&gt;نعم")&gt;0,"⚠ "&amp;COUNTIFS($B$8:$B$5007,B1980,$A$8:$A$5007,"مصروف",$I$8:$I$5007,"&lt;&gt;مرفوض",$K$8:$K$5007,"&lt;&gt;نعم")&amp;" مصروف غير مسوى",IF(L1980="تمت التسوية",IF(P1980=0,"✔ متوازنة وتمت التسوية","✔ تمت التسوية – متبقي "&amp;TEXT(P1980,"#,##0")),IF(P1980&gt;0,"متبقي "&amp;TEXT(P1980,"#,##0"),"✔ متوازنة"))))),IF(R1980=0,"⚠ أضف سطر عهدة أولًا",IF(OR(C1980="",N(G1980)=0),"⚠ أكمل التاريخ والقيمة",IF(S1980="","⚠ التاريخ خارج السنة المالية",IF(H1980="","⚠ اختر بند الموازنة",IF(I1980="مرفوض","✖ مرفوض من المدير",IF(I1980&lt;&gt;"موافق","⏳ بانتظار موافقة المدير",IF(K1980&lt;&gt;"نعم","⚠ غير مسوى مع الحسابات","✔ معتمد ومسوى")))))))))</f>
        <v/>
      </c>
      <c r="R1980">
        <f>N(R1979)+IF(A1980="عهدة",1,0)</f>
        <v/>
      </c>
      <c r="S1980">
        <f>IF(C1980="","",IF(AND(C1980&gt;=DATE(2026,9,1),C1980&lt;=DATE(2027,8,31)),(YEAR(C1980)-2026)*12+MONTH(C1980)-8,""))</f>
        <v/>
      </c>
      <c r="T1980">
        <f>IF(AND(A1980="مصروف",R1980&gt;0,I1980="موافق",S1980&lt;&gt;"",H1980&lt;&gt;""),N(G1980),0)</f>
        <v/>
      </c>
    </row>
    <row r="1981">
      <c r="A1981" s="19" t="n"/>
      <c r="B1981" s="20">
        <f>IF(A1981="","",IF(R1981=0,"⚠ أضف سطر عهدة أولًا","DMT-"&amp;TEXT(R1981,"000")))</f>
        <v/>
      </c>
      <c r="C1981" s="21" t="n"/>
      <c r="D1981" s="20">
        <f>IF(C1981="","",IF(S1981="","خارج السنة المالية",INDEX(القوائم!$D$2:$D$13,S1981)))</f>
        <v/>
      </c>
      <c r="E1981" s="22" t="n"/>
      <c r="F1981" s="23" t="n"/>
      <c r="G1981" s="23" t="n"/>
      <c r="H1981" s="22" t="n"/>
      <c r="I1981" s="19" t="n"/>
      <c r="J1981" s="21" t="n"/>
      <c r="K1981" s="19" t="n"/>
      <c r="L1981" s="19" t="n"/>
      <c r="M1981" s="21" t="n"/>
      <c r="N1981" s="22" t="n"/>
      <c r="O1981" s="24">
        <f>IF(A1981&lt;&gt;"عهدة","",SUMIFS($G$8:$G$5007,$B$8:$B$5007,B1981,$A$8:$A$5007,"مصروف",$I$8:$I$5007,"&lt;&gt;مرفوض"))</f>
        <v/>
      </c>
      <c r="P1981" s="25">
        <f>IF(A1981&lt;&gt;"عهدة","",N(F1981)-O1981)</f>
        <v/>
      </c>
      <c r="Q1981" s="26">
        <f>IF(A1981="","",IF(A1981="عهدة",IF(N(F1981)=0,"⚠ أدخل قيمة العهدة",IF(P1981&lt;0,"⛔ عجز / زيادة مصروفات "&amp;TEXT(-P1981,"#,##0"),IF(COUNTIFS($B$8:$B$5007,B1981,$A$8:$A$5007,"مصروف",$I$8:$I$5007,"&lt;&gt;مرفوض",$K$8:$K$5007,"&lt;&gt;نعم")&gt;0,"⚠ "&amp;COUNTIFS($B$8:$B$5007,B1981,$A$8:$A$5007,"مصروف",$I$8:$I$5007,"&lt;&gt;مرفوض",$K$8:$K$5007,"&lt;&gt;نعم")&amp;" مصروف غير مسوى",IF(L1981="تمت التسوية",IF(P1981=0,"✔ متوازنة وتمت التسوية","✔ تمت التسوية – متبقي "&amp;TEXT(P1981,"#,##0")),IF(P1981&gt;0,"متبقي "&amp;TEXT(P1981,"#,##0"),"✔ متوازنة"))))),IF(R1981=0,"⚠ أضف سطر عهدة أولًا",IF(OR(C1981="",N(G1981)=0),"⚠ أكمل التاريخ والقيمة",IF(S1981="","⚠ التاريخ خارج السنة المالية",IF(H1981="","⚠ اختر بند الموازنة",IF(I1981="مرفوض","✖ مرفوض من المدير",IF(I1981&lt;&gt;"موافق","⏳ بانتظار موافقة المدير",IF(K1981&lt;&gt;"نعم","⚠ غير مسوى مع الحسابات","✔ معتمد ومسوى")))))))))</f>
        <v/>
      </c>
      <c r="R1981">
        <f>N(R1980)+IF(A1981="عهدة",1,0)</f>
        <v/>
      </c>
      <c r="S1981">
        <f>IF(C1981="","",IF(AND(C1981&gt;=DATE(2026,9,1),C1981&lt;=DATE(2027,8,31)),(YEAR(C1981)-2026)*12+MONTH(C1981)-8,""))</f>
        <v/>
      </c>
      <c r="T1981">
        <f>IF(AND(A1981="مصروف",R1981&gt;0,I1981="موافق",S1981&lt;&gt;"",H1981&lt;&gt;""),N(G1981),0)</f>
        <v/>
      </c>
    </row>
    <row r="1982">
      <c r="A1982" s="19" t="n"/>
      <c r="B1982" s="20">
        <f>IF(A1982="","",IF(R1982=0,"⚠ أضف سطر عهدة أولًا","DMT-"&amp;TEXT(R1982,"000")))</f>
        <v/>
      </c>
      <c r="C1982" s="21" t="n"/>
      <c r="D1982" s="20">
        <f>IF(C1982="","",IF(S1982="","خارج السنة المالية",INDEX(القوائم!$D$2:$D$13,S1982)))</f>
        <v/>
      </c>
      <c r="E1982" s="22" t="n"/>
      <c r="F1982" s="23" t="n"/>
      <c r="G1982" s="23" t="n"/>
      <c r="H1982" s="22" t="n"/>
      <c r="I1982" s="19" t="n"/>
      <c r="J1982" s="21" t="n"/>
      <c r="K1982" s="19" t="n"/>
      <c r="L1982" s="19" t="n"/>
      <c r="M1982" s="21" t="n"/>
      <c r="N1982" s="22" t="n"/>
      <c r="O1982" s="24">
        <f>IF(A1982&lt;&gt;"عهدة","",SUMIFS($G$8:$G$5007,$B$8:$B$5007,B1982,$A$8:$A$5007,"مصروف",$I$8:$I$5007,"&lt;&gt;مرفوض"))</f>
        <v/>
      </c>
      <c r="P1982" s="25">
        <f>IF(A1982&lt;&gt;"عهدة","",N(F1982)-O1982)</f>
        <v/>
      </c>
      <c r="Q1982" s="26">
        <f>IF(A1982="","",IF(A1982="عهدة",IF(N(F1982)=0,"⚠ أدخل قيمة العهدة",IF(P1982&lt;0,"⛔ عجز / زيادة مصروفات "&amp;TEXT(-P1982,"#,##0"),IF(COUNTIFS($B$8:$B$5007,B1982,$A$8:$A$5007,"مصروف",$I$8:$I$5007,"&lt;&gt;مرفوض",$K$8:$K$5007,"&lt;&gt;نعم")&gt;0,"⚠ "&amp;COUNTIFS($B$8:$B$5007,B1982,$A$8:$A$5007,"مصروف",$I$8:$I$5007,"&lt;&gt;مرفوض",$K$8:$K$5007,"&lt;&gt;نعم")&amp;" مصروف غير مسوى",IF(L1982="تمت التسوية",IF(P1982=0,"✔ متوازنة وتمت التسوية","✔ تمت التسوية – متبقي "&amp;TEXT(P1982,"#,##0")),IF(P1982&gt;0,"متبقي "&amp;TEXT(P1982,"#,##0"),"✔ متوازنة"))))),IF(R1982=0,"⚠ أضف سطر عهدة أولًا",IF(OR(C1982="",N(G1982)=0),"⚠ أكمل التاريخ والقيمة",IF(S1982="","⚠ التاريخ خارج السنة المالية",IF(H1982="","⚠ اختر بند الموازنة",IF(I1982="مرفوض","✖ مرفوض من المدير",IF(I1982&lt;&gt;"موافق","⏳ بانتظار موافقة المدير",IF(K1982&lt;&gt;"نعم","⚠ غير مسوى مع الحسابات","✔ معتمد ومسوى")))))))))</f>
        <v/>
      </c>
      <c r="R1982">
        <f>N(R1981)+IF(A1982="عهدة",1,0)</f>
        <v/>
      </c>
      <c r="S1982">
        <f>IF(C1982="","",IF(AND(C1982&gt;=DATE(2026,9,1),C1982&lt;=DATE(2027,8,31)),(YEAR(C1982)-2026)*12+MONTH(C1982)-8,""))</f>
        <v/>
      </c>
      <c r="T1982">
        <f>IF(AND(A1982="مصروف",R1982&gt;0,I1982="موافق",S1982&lt;&gt;"",H1982&lt;&gt;""),N(G1982),0)</f>
        <v/>
      </c>
    </row>
    <row r="1983">
      <c r="A1983" s="19" t="n"/>
      <c r="B1983" s="20">
        <f>IF(A1983="","",IF(R1983=0,"⚠ أضف سطر عهدة أولًا","DMT-"&amp;TEXT(R1983,"000")))</f>
        <v/>
      </c>
      <c r="C1983" s="21" t="n"/>
      <c r="D1983" s="20">
        <f>IF(C1983="","",IF(S1983="","خارج السنة المالية",INDEX(القوائم!$D$2:$D$13,S1983)))</f>
        <v/>
      </c>
      <c r="E1983" s="22" t="n"/>
      <c r="F1983" s="23" t="n"/>
      <c r="G1983" s="23" t="n"/>
      <c r="H1983" s="22" t="n"/>
      <c r="I1983" s="19" t="n"/>
      <c r="J1983" s="21" t="n"/>
      <c r="K1983" s="19" t="n"/>
      <c r="L1983" s="19" t="n"/>
      <c r="M1983" s="21" t="n"/>
      <c r="N1983" s="22" t="n"/>
      <c r="O1983" s="24">
        <f>IF(A1983&lt;&gt;"عهدة","",SUMIFS($G$8:$G$5007,$B$8:$B$5007,B1983,$A$8:$A$5007,"مصروف",$I$8:$I$5007,"&lt;&gt;مرفوض"))</f>
        <v/>
      </c>
      <c r="P1983" s="25">
        <f>IF(A1983&lt;&gt;"عهدة","",N(F1983)-O1983)</f>
        <v/>
      </c>
      <c r="Q1983" s="26">
        <f>IF(A1983="","",IF(A1983="عهدة",IF(N(F1983)=0,"⚠ أدخل قيمة العهدة",IF(P1983&lt;0,"⛔ عجز / زيادة مصروفات "&amp;TEXT(-P1983,"#,##0"),IF(COUNTIFS($B$8:$B$5007,B1983,$A$8:$A$5007,"مصروف",$I$8:$I$5007,"&lt;&gt;مرفوض",$K$8:$K$5007,"&lt;&gt;نعم")&gt;0,"⚠ "&amp;COUNTIFS($B$8:$B$5007,B1983,$A$8:$A$5007,"مصروف",$I$8:$I$5007,"&lt;&gt;مرفوض",$K$8:$K$5007,"&lt;&gt;نعم")&amp;" مصروف غير مسوى",IF(L1983="تمت التسوية",IF(P1983=0,"✔ متوازنة وتمت التسوية","✔ تمت التسوية – متبقي "&amp;TEXT(P1983,"#,##0")),IF(P1983&gt;0,"متبقي "&amp;TEXT(P1983,"#,##0"),"✔ متوازنة"))))),IF(R1983=0,"⚠ أضف سطر عهدة أولًا",IF(OR(C1983="",N(G1983)=0),"⚠ أكمل التاريخ والقيمة",IF(S1983="","⚠ التاريخ خارج السنة المالية",IF(H1983="","⚠ اختر بند الموازنة",IF(I1983="مرفوض","✖ مرفوض من المدير",IF(I1983&lt;&gt;"موافق","⏳ بانتظار موافقة المدير",IF(K1983&lt;&gt;"نعم","⚠ غير مسوى مع الحسابات","✔ معتمد ومسوى")))))))))</f>
        <v/>
      </c>
      <c r="R1983">
        <f>N(R1982)+IF(A1983="عهدة",1,0)</f>
        <v/>
      </c>
      <c r="S1983">
        <f>IF(C1983="","",IF(AND(C1983&gt;=DATE(2026,9,1),C1983&lt;=DATE(2027,8,31)),(YEAR(C1983)-2026)*12+MONTH(C1983)-8,""))</f>
        <v/>
      </c>
      <c r="T1983">
        <f>IF(AND(A1983="مصروف",R1983&gt;0,I1983="موافق",S1983&lt;&gt;"",H1983&lt;&gt;""),N(G1983),0)</f>
        <v/>
      </c>
    </row>
    <row r="1984">
      <c r="A1984" s="19" t="n"/>
      <c r="B1984" s="20">
        <f>IF(A1984="","",IF(R1984=0,"⚠ أضف سطر عهدة أولًا","DMT-"&amp;TEXT(R1984,"000")))</f>
        <v/>
      </c>
      <c r="C1984" s="21" t="n"/>
      <c r="D1984" s="20">
        <f>IF(C1984="","",IF(S1984="","خارج السنة المالية",INDEX(القوائم!$D$2:$D$13,S1984)))</f>
        <v/>
      </c>
      <c r="E1984" s="22" t="n"/>
      <c r="F1984" s="23" t="n"/>
      <c r="G1984" s="23" t="n"/>
      <c r="H1984" s="22" t="n"/>
      <c r="I1984" s="19" t="n"/>
      <c r="J1984" s="21" t="n"/>
      <c r="K1984" s="19" t="n"/>
      <c r="L1984" s="19" t="n"/>
      <c r="M1984" s="21" t="n"/>
      <c r="N1984" s="22" t="n"/>
      <c r="O1984" s="24">
        <f>IF(A1984&lt;&gt;"عهدة","",SUMIFS($G$8:$G$5007,$B$8:$B$5007,B1984,$A$8:$A$5007,"مصروف",$I$8:$I$5007,"&lt;&gt;مرفوض"))</f>
        <v/>
      </c>
      <c r="P1984" s="25">
        <f>IF(A1984&lt;&gt;"عهدة","",N(F1984)-O1984)</f>
        <v/>
      </c>
      <c r="Q1984" s="26">
        <f>IF(A1984="","",IF(A1984="عهدة",IF(N(F1984)=0,"⚠ أدخل قيمة العهدة",IF(P1984&lt;0,"⛔ عجز / زيادة مصروفات "&amp;TEXT(-P1984,"#,##0"),IF(COUNTIFS($B$8:$B$5007,B1984,$A$8:$A$5007,"مصروف",$I$8:$I$5007,"&lt;&gt;مرفوض",$K$8:$K$5007,"&lt;&gt;نعم")&gt;0,"⚠ "&amp;COUNTIFS($B$8:$B$5007,B1984,$A$8:$A$5007,"مصروف",$I$8:$I$5007,"&lt;&gt;مرفوض",$K$8:$K$5007,"&lt;&gt;نعم")&amp;" مصروف غير مسوى",IF(L1984="تمت التسوية",IF(P1984=0,"✔ متوازنة وتمت التسوية","✔ تمت التسوية – متبقي "&amp;TEXT(P1984,"#,##0")),IF(P1984&gt;0,"متبقي "&amp;TEXT(P1984,"#,##0"),"✔ متوازنة"))))),IF(R1984=0,"⚠ أضف سطر عهدة أولًا",IF(OR(C1984="",N(G1984)=0),"⚠ أكمل التاريخ والقيمة",IF(S1984="","⚠ التاريخ خارج السنة المالية",IF(H1984="","⚠ اختر بند الموازنة",IF(I1984="مرفوض","✖ مرفوض من المدير",IF(I1984&lt;&gt;"موافق","⏳ بانتظار موافقة المدير",IF(K1984&lt;&gt;"نعم","⚠ غير مسوى مع الحسابات","✔ معتمد ومسوى")))))))))</f>
        <v/>
      </c>
      <c r="R1984">
        <f>N(R1983)+IF(A1984="عهدة",1,0)</f>
        <v/>
      </c>
      <c r="S1984">
        <f>IF(C1984="","",IF(AND(C1984&gt;=DATE(2026,9,1),C1984&lt;=DATE(2027,8,31)),(YEAR(C1984)-2026)*12+MONTH(C1984)-8,""))</f>
        <v/>
      </c>
      <c r="T1984">
        <f>IF(AND(A1984="مصروف",R1984&gt;0,I1984="موافق",S1984&lt;&gt;"",H1984&lt;&gt;""),N(G1984),0)</f>
        <v/>
      </c>
    </row>
    <row r="1985">
      <c r="A1985" s="19" t="n"/>
      <c r="B1985" s="20">
        <f>IF(A1985="","",IF(R1985=0,"⚠ أضف سطر عهدة أولًا","DMT-"&amp;TEXT(R1985,"000")))</f>
        <v/>
      </c>
      <c r="C1985" s="21" t="n"/>
      <c r="D1985" s="20">
        <f>IF(C1985="","",IF(S1985="","خارج السنة المالية",INDEX(القوائم!$D$2:$D$13,S1985)))</f>
        <v/>
      </c>
      <c r="E1985" s="22" t="n"/>
      <c r="F1985" s="23" t="n"/>
      <c r="G1985" s="23" t="n"/>
      <c r="H1985" s="22" t="n"/>
      <c r="I1985" s="19" t="n"/>
      <c r="J1985" s="21" t="n"/>
      <c r="K1985" s="19" t="n"/>
      <c r="L1985" s="19" t="n"/>
      <c r="M1985" s="21" t="n"/>
      <c r="N1985" s="22" t="n"/>
      <c r="O1985" s="24">
        <f>IF(A1985&lt;&gt;"عهدة","",SUMIFS($G$8:$G$5007,$B$8:$B$5007,B1985,$A$8:$A$5007,"مصروف",$I$8:$I$5007,"&lt;&gt;مرفوض"))</f>
        <v/>
      </c>
      <c r="P1985" s="25">
        <f>IF(A1985&lt;&gt;"عهدة","",N(F1985)-O1985)</f>
        <v/>
      </c>
      <c r="Q1985" s="26">
        <f>IF(A1985="","",IF(A1985="عهدة",IF(N(F1985)=0,"⚠ أدخل قيمة العهدة",IF(P1985&lt;0,"⛔ عجز / زيادة مصروفات "&amp;TEXT(-P1985,"#,##0"),IF(COUNTIFS($B$8:$B$5007,B1985,$A$8:$A$5007,"مصروف",$I$8:$I$5007,"&lt;&gt;مرفوض",$K$8:$K$5007,"&lt;&gt;نعم")&gt;0,"⚠ "&amp;COUNTIFS($B$8:$B$5007,B1985,$A$8:$A$5007,"مصروف",$I$8:$I$5007,"&lt;&gt;مرفوض",$K$8:$K$5007,"&lt;&gt;نعم")&amp;" مصروف غير مسوى",IF(L1985="تمت التسوية",IF(P1985=0,"✔ متوازنة وتمت التسوية","✔ تمت التسوية – متبقي "&amp;TEXT(P1985,"#,##0")),IF(P1985&gt;0,"متبقي "&amp;TEXT(P1985,"#,##0"),"✔ متوازنة"))))),IF(R1985=0,"⚠ أضف سطر عهدة أولًا",IF(OR(C1985="",N(G1985)=0),"⚠ أكمل التاريخ والقيمة",IF(S1985="","⚠ التاريخ خارج السنة المالية",IF(H1985="","⚠ اختر بند الموازنة",IF(I1985="مرفوض","✖ مرفوض من المدير",IF(I1985&lt;&gt;"موافق","⏳ بانتظار موافقة المدير",IF(K1985&lt;&gt;"نعم","⚠ غير مسوى مع الحسابات","✔ معتمد ومسوى")))))))))</f>
        <v/>
      </c>
      <c r="R1985">
        <f>N(R1984)+IF(A1985="عهدة",1,0)</f>
        <v/>
      </c>
      <c r="S1985">
        <f>IF(C1985="","",IF(AND(C1985&gt;=DATE(2026,9,1),C1985&lt;=DATE(2027,8,31)),(YEAR(C1985)-2026)*12+MONTH(C1985)-8,""))</f>
        <v/>
      </c>
      <c r="T1985">
        <f>IF(AND(A1985="مصروف",R1985&gt;0,I1985="موافق",S1985&lt;&gt;"",H1985&lt;&gt;""),N(G1985),0)</f>
        <v/>
      </c>
    </row>
    <row r="1986">
      <c r="A1986" s="19" t="n"/>
      <c r="B1986" s="20">
        <f>IF(A1986="","",IF(R1986=0,"⚠ أضف سطر عهدة أولًا","DMT-"&amp;TEXT(R1986,"000")))</f>
        <v/>
      </c>
      <c r="C1986" s="21" t="n"/>
      <c r="D1986" s="20">
        <f>IF(C1986="","",IF(S1986="","خارج السنة المالية",INDEX(القوائم!$D$2:$D$13,S1986)))</f>
        <v/>
      </c>
      <c r="E1986" s="22" t="n"/>
      <c r="F1986" s="23" t="n"/>
      <c r="G1986" s="23" t="n"/>
      <c r="H1986" s="22" t="n"/>
      <c r="I1986" s="19" t="n"/>
      <c r="J1986" s="21" t="n"/>
      <c r="K1986" s="19" t="n"/>
      <c r="L1986" s="19" t="n"/>
      <c r="M1986" s="21" t="n"/>
      <c r="N1986" s="22" t="n"/>
      <c r="O1986" s="24">
        <f>IF(A1986&lt;&gt;"عهدة","",SUMIFS($G$8:$G$5007,$B$8:$B$5007,B1986,$A$8:$A$5007,"مصروف",$I$8:$I$5007,"&lt;&gt;مرفوض"))</f>
        <v/>
      </c>
      <c r="P1986" s="25">
        <f>IF(A1986&lt;&gt;"عهدة","",N(F1986)-O1986)</f>
        <v/>
      </c>
      <c r="Q1986" s="26">
        <f>IF(A1986="","",IF(A1986="عهدة",IF(N(F1986)=0,"⚠ أدخل قيمة العهدة",IF(P1986&lt;0,"⛔ عجز / زيادة مصروفات "&amp;TEXT(-P1986,"#,##0"),IF(COUNTIFS($B$8:$B$5007,B1986,$A$8:$A$5007,"مصروف",$I$8:$I$5007,"&lt;&gt;مرفوض",$K$8:$K$5007,"&lt;&gt;نعم")&gt;0,"⚠ "&amp;COUNTIFS($B$8:$B$5007,B1986,$A$8:$A$5007,"مصروف",$I$8:$I$5007,"&lt;&gt;مرفوض",$K$8:$K$5007,"&lt;&gt;نعم")&amp;" مصروف غير مسوى",IF(L1986="تمت التسوية",IF(P1986=0,"✔ متوازنة وتمت التسوية","✔ تمت التسوية – متبقي "&amp;TEXT(P1986,"#,##0")),IF(P1986&gt;0,"متبقي "&amp;TEXT(P1986,"#,##0"),"✔ متوازنة"))))),IF(R1986=0,"⚠ أضف سطر عهدة أولًا",IF(OR(C1986="",N(G1986)=0),"⚠ أكمل التاريخ والقيمة",IF(S1986="","⚠ التاريخ خارج السنة المالية",IF(H1986="","⚠ اختر بند الموازنة",IF(I1986="مرفوض","✖ مرفوض من المدير",IF(I1986&lt;&gt;"موافق","⏳ بانتظار موافقة المدير",IF(K1986&lt;&gt;"نعم","⚠ غير مسوى مع الحسابات","✔ معتمد ومسوى")))))))))</f>
        <v/>
      </c>
      <c r="R1986">
        <f>N(R1985)+IF(A1986="عهدة",1,0)</f>
        <v/>
      </c>
      <c r="S1986">
        <f>IF(C1986="","",IF(AND(C1986&gt;=DATE(2026,9,1),C1986&lt;=DATE(2027,8,31)),(YEAR(C1986)-2026)*12+MONTH(C1986)-8,""))</f>
        <v/>
      </c>
      <c r="T1986">
        <f>IF(AND(A1986="مصروف",R1986&gt;0,I1986="موافق",S1986&lt;&gt;"",H1986&lt;&gt;""),N(G1986),0)</f>
        <v/>
      </c>
    </row>
    <row r="1987">
      <c r="A1987" s="19" t="n"/>
      <c r="B1987" s="20">
        <f>IF(A1987="","",IF(R1987=0,"⚠ أضف سطر عهدة أولًا","DMT-"&amp;TEXT(R1987,"000")))</f>
        <v/>
      </c>
      <c r="C1987" s="21" t="n"/>
      <c r="D1987" s="20">
        <f>IF(C1987="","",IF(S1987="","خارج السنة المالية",INDEX(القوائم!$D$2:$D$13,S1987)))</f>
        <v/>
      </c>
      <c r="E1987" s="22" t="n"/>
      <c r="F1987" s="23" t="n"/>
      <c r="G1987" s="23" t="n"/>
      <c r="H1987" s="22" t="n"/>
      <c r="I1987" s="19" t="n"/>
      <c r="J1987" s="21" t="n"/>
      <c r="K1987" s="19" t="n"/>
      <c r="L1987" s="19" t="n"/>
      <c r="M1987" s="21" t="n"/>
      <c r="N1987" s="22" t="n"/>
      <c r="O1987" s="24">
        <f>IF(A1987&lt;&gt;"عهدة","",SUMIFS($G$8:$G$5007,$B$8:$B$5007,B1987,$A$8:$A$5007,"مصروف",$I$8:$I$5007,"&lt;&gt;مرفوض"))</f>
        <v/>
      </c>
      <c r="P1987" s="25">
        <f>IF(A1987&lt;&gt;"عهدة","",N(F1987)-O1987)</f>
        <v/>
      </c>
      <c r="Q1987" s="26">
        <f>IF(A1987="","",IF(A1987="عهدة",IF(N(F1987)=0,"⚠ أدخل قيمة العهدة",IF(P1987&lt;0,"⛔ عجز / زيادة مصروفات "&amp;TEXT(-P1987,"#,##0"),IF(COUNTIFS($B$8:$B$5007,B1987,$A$8:$A$5007,"مصروف",$I$8:$I$5007,"&lt;&gt;مرفوض",$K$8:$K$5007,"&lt;&gt;نعم")&gt;0,"⚠ "&amp;COUNTIFS($B$8:$B$5007,B1987,$A$8:$A$5007,"مصروف",$I$8:$I$5007,"&lt;&gt;مرفوض",$K$8:$K$5007,"&lt;&gt;نعم")&amp;" مصروف غير مسوى",IF(L1987="تمت التسوية",IF(P1987=0,"✔ متوازنة وتمت التسوية","✔ تمت التسوية – متبقي "&amp;TEXT(P1987,"#,##0")),IF(P1987&gt;0,"متبقي "&amp;TEXT(P1987,"#,##0"),"✔ متوازنة"))))),IF(R1987=0,"⚠ أضف سطر عهدة أولًا",IF(OR(C1987="",N(G1987)=0),"⚠ أكمل التاريخ والقيمة",IF(S1987="","⚠ التاريخ خارج السنة المالية",IF(H1987="","⚠ اختر بند الموازنة",IF(I1987="مرفوض","✖ مرفوض من المدير",IF(I1987&lt;&gt;"موافق","⏳ بانتظار موافقة المدير",IF(K1987&lt;&gt;"نعم","⚠ غير مسوى مع الحسابات","✔ معتمد ومسوى")))))))))</f>
        <v/>
      </c>
      <c r="R1987">
        <f>N(R1986)+IF(A1987="عهدة",1,0)</f>
        <v/>
      </c>
      <c r="S1987">
        <f>IF(C1987="","",IF(AND(C1987&gt;=DATE(2026,9,1),C1987&lt;=DATE(2027,8,31)),(YEAR(C1987)-2026)*12+MONTH(C1987)-8,""))</f>
        <v/>
      </c>
      <c r="T1987">
        <f>IF(AND(A1987="مصروف",R1987&gt;0,I1987="موافق",S1987&lt;&gt;"",H1987&lt;&gt;""),N(G1987),0)</f>
        <v/>
      </c>
    </row>
    <row r="1988">
      <c r="A1988" s="19" t="n"/>
      <c r="B1988" s="20">
        <f>IF(A1988="","",IF(R1988=0,"⚠ أضف سطر عهدة أولًا","DMT-"&amp;TEXT(R1988,"000")))</f>
        <v/>
      </c>
      <c r="C1988" s="21" t="n"/>
      <c r="D1988" s="20">
        <f>IF(C1988="","",IF(S1988="","خارج السنة المالية",INDEX(القوائم!$D$2:$D$13,S1988)))</f>
        <v/>
      </c>
      <c r="E1988" s="22" t="n"/>
      <c r="F1988" s="23" t="n"/>
      <c r="G1988" s="23" t="n"/>
      <c r="H1988" s="22" t="n"/>
      <c r="I1988" s="19" t="n"/>
      <c r="J1988" s="21" t="n"/>
      <c r="K1988" s="19" t="n"/>
      <c r="L1988" s="19" t="n"/>
      <c r="M1988" s="21" t="n"/>
      <c r="N1988" s="22" t="n"/>
      <c r="O1988" s="24">
        <f>IF(A1988&lt;&gt;"عهدة","",SUMIFS($G$8:$G$5007,$B$8:$B$5007,B1988,$A$8:$A$5007,"مصروف",$I$8:$I$5007,"&lt;&gt;مرفوض"))</f>
        <v/>
      </c>
      <c r="P1988" s="25">
        <f>IF(A1988&lt;&gt;"عهدة","",N(F1988)-O1988)</f>
        <v/>
      </c>
      <c r="Q1988" s="26">
        <f>IF(A1988="","",IF(A1988="عهدة",IF(N(F1988)=0,"⚠ أدخل قيمة العهدة",IF(P1988&lt;0,"⛔ عجز / زيادة مصروفات "&amp;TEXT(-P1988,"#,##0"),IF(COUNTIFS($B$8:$B$5007,B1988,$A$8:$A$5007,"مصروف",$I$8:$I$5007,"&lt;&gt;مرفوض",$K$8:$K$5007,"&lt;&gt;نعم")&gt;0,"⚠ "&amp;COUNTIFS($B$8:$B$5007,B1988,$A$8:$A$5007,"مصروف",$I$8:$I$5007,"&lt;&gt;مرفوض",$K$8:$K$5007,"&lt;&gt;نعم")&amp;" مصروف غير مسوى",IF(L1988="تمت التسوية",IF(P1988=0,"✔ متوازنة وتمت التسوية","✔ تمت التسوية – متبقي "&amp;TEXT(P1988,"#,##0")),IF(P1988&gt;0,"متبقي "&amp;TEXT(P1988,"#,##0"),"✔ متوازنة"))))),IF(R1988=0,"⚠ أضف سطر عهدة أولًا",IF(OR(C1988="",N(G1988)=0),"⚠ أكمل التاريخ والقيمة",IF(S1988="","⚠ التاريخ خارج السنة المالية",IF(H1988="","⚠ اختر بند الموازنة",IF(I1988="مرفوض","✖ مرفوض من المدير",IF(I1988&lt;&gt;"موافق","⏳ بانتظار موافقة المدير",IF(K1988&lt;&gt;"نعم","⚠ غير مسوى مع الحسابات","✔ معتمد ومسوى")))))))))</f>
        <v/>
      </c>
      <c r="R1988">
        <f>N(R1987)+IF(A1988="عهدة",1,0)</f>
        <v/>
      </c>
      <c r="S1988">
        <f>IF(C1988="","",IF(AND(C1988&gt;=DATE(2026,9,1),C1988&lt;=DATE(2027,8,31)),(YEAR(C1988)-2026)*12+MONTH(C1988)-8,""))</f>
        <v/>
      </c>
      <c r="T1988">
        <f>IF(AND(A1988="مصروف",R1988&gt;0,I1988="موافق",S1988&lt;&gt;"",H1988&lt;&gt;""),N(G1988),0)</f>
        <v/>
      </c>
    </row>
    <row r="1989">
      <c r="A1989" s="19" t="n"/>
      <c r="B1989" s="20">
        <f>IF(A1989="","",IF(R1989=0,"⚠ أضف سطر عهدة أولًا","DMT-"&amp;TEXT(R1989,"000")))</f>
        <v/>
      </c>
      <c r="C1989" s="21" t="n"/>
      <c r="D1989" s="20">
        <f>IF(C1989="","",IF(S1989="","خارج السنة المالية",INDEX(القوائم!$D$2:$D$13,S1989)))</f>
        <v/>
      </c>
      <c r="E1989" s="22" t="n"/>
      <c r="F1989" s="23" t="n"/>
      <c r="G1989" s="23" t="n"/>
      <c r="H1989" s="22" t="n"/>
      <c r="I1989" s="19" t="n"/>
      <c r="J1989" s="21" t="n"/>
      <c r="K1989" s="19" t="n"/>
      <c r="L1989" s="19" t="n"/>
      <c r="M1989" s="21" t="n"/>
      <c r="N1989" s="22" t="n"/>
      <c r="O1989" s="24">
        <f>IF(A1989&lt;&gt;"عهدة","",SUMIFS($G$8:$G$5007,$B$8:$B$5007,B1989,$A$8:$A$5007,"مصروف",$I$8:$I$5007,"&lt;&gt;مرفوض"))</f>
        <v/>
      </c>
      <c r="P1989" s="25">
        <f>IF(A1989&lt;&gt;"عهدة","",N(F1989)-O1989)</f>
        <v/>
      </c>
      <c r="Q1989" s="26">
        <f>IF(A1989="","",IF(A1989="عهدة",IF(N(F1989)=0,"⚠ أدخل قيمة العهدة",IF(P1989&lt;0,"⛔ عجز / زيادة مصروفات "&amp;TEXT(-P1989,"#,##0"),IF(COUNTIFS($B$8:$B$5007,B1989,$A$8:$A$5007,"مصروف",$I$8:$I$5007,"&lt;&gt;مرفوض",$K$8:$K$5007,"&lt;&gt;نعم")&gt;0,"⚠ "&amp;COUNTIFS($B$8:$B$5007,B1989,$A$8:$A$5007,"مصروف",$I$8:$I$5007,"&lt;&gt;مرفوض",$K$8:$K$5007,"&lt;&gt;نعم")&amp;" مصروف غير مسوى",IF(L1989="تمت التسوية",IF(P1989=0,"✔ متوازنة وتمت التسوية","✔ تمت التسوية – متبقي "&amp;TEXT(P1989,"#,##0")),IF(P1989&gt;0,"متبقي "&amp;TEXT(P1989,"#,##0"),"✔ متوازنة"))))),IF(R1989=0,"⚠ أضف سطر عهدة أولًا",IF(OR(C1989="",N(G1989)=0),"⚠ أكمل التاريخ والقيمة",IF(S1989="","⚠ التاريخ خارج السنة المالية",IF(H1989="","⚠ اختر بند الموازنة",IF(I1989="مرفوض","✖ مرفوض من المدير",IF(I1989&lt;&gt;"موافق","⏳ بانتظار موافقة المدير",IF(K1989&lt;&gt;"نعم","⚠ غير مسوى مع الحسابات","✔ معتمد ومسوى")))))))))</f>
        <v/>
      </c>
      <c r="R1989">
        <f>N(R1988)+IF(A1989="عهدة",1,0)</f>
        <v/>
      </c>
      <c r="S1989">
        <f>IF(C1989="","",IF(AND(C1989&gt;=DATE(2026,9,1),C1989&lt;=DATE(2027,8,31)),(YEAR(C1989)-2026)*12+MONTH(C1989)-8,""))</f>
        <v/>
      </c>
      <c r="T1989">
        <f>IF(AND(A1989="مصروف",R1989&gt;0,I1989="موافق",S1989&lt;&gt;"",H1989&lt;&gt;""),N(G1989),0)</f>
        <v/>
      </c>
    </row>
    <row r="1990">
      <c r="A1990" s="19" t="n"/>
      <c r="B1990" s="20">
        <f>IF(A1990="","",IF(R1990=0,"⚠ أضف سطر عهدة أولًا","DMT-"&amp;TEXT(R1990,"000")))</f>
        <v/>
      </c>
      <c r="C1990" s="21" t="n"/>
      <c r="D1990" s="20">
        <f>IF(C1990="","",IF(S1990="","خارج السنة المالية",INDEX(القوائم!$D$2:$D$13,S1990)))</f>
        <v/>
      </c>
      <c r="E1990" s="22" t="n"/>
      <c r="F1990" s="23" t="n"/>
      <c r="G1990" s="23" t="n"/>
      <c r="H1990" s="22" t="n"/>
      <c r="I1990" s="19" t="n"/>
      <c r="J1990" s="21" t="n"/>
      <c r="K1990" s="19" t="n"/>
      <c r="L1990" s="19" t="n"/>
      <c r="M1990" s="21" t="n"/>
      <c r="N1990" s="22" t="n"/>
      <c r="O1990" s="24">
        <f>IF(A1990&lt;&gt;"عهدة","",SUMIFS($G$8:$G$5007,$B$8:$B$5007,B1990,$A$8:$A$5007,"مصروف",$I$8:$I$5007,"&lt;&gt;مرفوض"))</f>
        <v/>
      </c>
      <c r="P1990" s="25">
        <f>IF(A1990&lt;&gt;"عهدة","",N(F1990)-O1990)</f>
        <v/>
      </c>
      <c r="Q1990" s="26">
        <f>IF(A1990="","",IF(A1990="عهدة",IF(N(F1990)=0,"⚠ أدخل قيمة العهدة",IF(P1990&lt;0,"⛔ عجز / زيادة مصروفات "&amp;TEXT(-P1990,"#,##0"),IF(COUNTIFS($B$8:$B$5007,B1990,$A$8:$A$5007,"مصروف",$I$8:$I$5007,"&lt;&gt;مرفوض",$K$8:$K$5007,"&lt;&gt;نعم")&gt;0,"⚠ "&amp;COUNTIFS($B$8:$B$5007,B1990,$A$8:$A$5007,"مصروف",$I$8:$I$5007,"&lt;&gt;مرفوض",$K$8:$K$5007,"&lt;&gt;نعم")&amp;" مصروف غير مسوى",IF(L1990="تمت التسوية",IF(P1990=0,"✔ متوازنة وتمت التسوية","✔ تمت التسوية – متبقي "&amp;TEXT(P1990,"#,##0")),IF(P1990&gt;0,"متبقي "&amp;TEXT(P1990,"#,##0"),"✔ متوازنة"))))),IF(R1990=0,"⚠ أضف سطر عهدة أولًا",IF(OR(C1990="",N(G1990)=0),"⚠ أكمل التاريخ والقيمة",IF(S1990="","⚠ التاريخ خارج السنة المالية",IF(H1990="","⚠ اختر بند الموازنة",IF(I1990="مرفوض","✖ مرفوض من المدير",IF(I1990&lt;&gt;"موافق","⏳ بانتظار موافقة المدير",IF(K1990&lt;&gt;"نعم","⚠ غير مسوى مع الحسابات","✔ معتمد ومسوى")))))))))</f>
        <v/>
      </c>
      <c r="R1990">
        <f>N(R1989)+IF(A1990="عهدة",1,0)</f>
        <v/>
      </c>
      <c r="S1990">
        <f>IF(C1990="","",IF(AND(C1990&gt;=DATE(2026,9,1),C1990&lt;=DATE(2027,8,31)),(YEAR(C1990)-2026)*12+MONTH(C1990)-8,""))</f>
        <v/>
      </c>
      <c r="T1990">
        <f>IF(AND(A1990="مصروف",R1990&gt;0,I1990="موافق",S1990&lt;&gt;"",H1990&lt;&gt;""),N(G1990),0)</f>
        <v/>
      </c>
    </row>
    <row r="1991">
      <c r="A1991" s="19" t="n"/>
      <c r="B1991" s="20">
        <f>IF(A1991="","",IF(R1991=0,"⚠ أضف سطر عهدة أولًا","DMT-"&amp;TEXT(R1991,"000")))</f>
        <v/>
      </c>
      <c r="C1991" s="21" t="n"/>
      <c r="D1991" s="20">
        <f>IF(C1991="","",IF(S1991="","خارج السنة المالية",INDEX(القوائم!$D$2:$D$13,S1991)))</f>
        <v/>
      </c>
      <c r="E1991" s="22" t="n"/>
      <c r="F1991" s="23" t="n"/>
      <c r="G1991" s="23" t="n"/>
      <c r="H1991" s="22" t="n"/>
      <c r="I1991" s="19" t="n"/>
      <c r="J1991" s="21" t="n"/>
      <c r="K1991" s="19" t="n"/>
      <c r="L1991" s="19" t="n"/>
      <c r="M1991" s="21" t="n"/>
      <c r="N1991" s="22" t="n"/>
      <c r="O1991" s="24">
        <f>IF(A1991&lt;&gt;"عهدة","",SUMIFS($G$8:$G$5007,$B$8:$B$5007,B1991,$A$8:$A$5007,"مصروف",$I$8:$I$5007,"&lt;&gt;مرفوض"))</f>
        <v/>
      </c>
      <c r="P1991" s="25">
        <f>IF(A1991&lt;&gt;"عهدة","",N(F1991)-O1991)</f>
        <v/>
      </c>
      <c r="Q1991" s="26">
        <f>IF(A1991="","",IF(A1991="عهدة",IF(N(F1991)=0,"⚠ أدخل قيمة العهدة",IF(P1991&lt;0,"⛔ عجز / زيادة مصروفات "&amp;TEXT(-P1991,"#,##0"),IF(COUNTIFS($B$8:$B$5007,B1991,$A$8:$A$5007,"مصروف",$I$8:$I$5007,"&lt;&gt;مرفوض",$K$8:$K$5007,"&lt;&gt;نعم")&gt;0,"⚠ "&amp;COUNTIFS($B$8:$B$5007,B1991,$A$8:$A$5007,"مصروف",$I$8:$I$5007,"&lt;&gt;مرفوض",$K$8:$K$5007,"&lt;&gt;نعم")&amp;" مصروف غير مسوى",IF(L1991="تمت التسوية",IF(P1991=0,"✔ متوازنة وتمت التسوية","✔ تمت التسوية – متبقي "&amp;TEXT(P1991,"#,##0")),IF(P1991&gt;0,"متبقي "&amp;TEXT(P1991,"#,##0"),"✔ متوازنة"))))),IF(R1991=0,"⚠ أضف سطر عهدة أولًا",IF(OR(C1991="",N(G1991)=0),"⚠ أكمل التاريخ والقيمة",IF(S1991="","⚠ التاريخ خارج السنة المالية",IF(H1991="","⚠ اختر بند الموازنة",IF(I1991="مرفوض","✖ مرفوض من المدير",IF(I1991&lt;&gt;"موافق","⏳ بانتظار موافقة المدير",IF(K1991&lt;&gt;"نعم","⚠ غير مسوى مع الحسابات","✔ معتمد ومسوى")))))))))</f>
        <v/>
      </c>
      <c r="R1991">
        <f>N(R1990)+IF(A1991="عهدة",1,0)</f>
        <v/>
      </c>
      <c r="S1991">
        <f>IF(C1991="","",IF(AND(C1991&gt;=DATE(2026,9,1),C1991&lt;=DATE(2027,8,31)),(YEAR(C1991)-2026)*12+MONTH(C1991)-8,""))</f>
        <v/>
      </c>
      <c r="T1991">
        <f>IF(AND(A1991="مصروف",R1991&gt;0,I1991="موافق",S1991&lt;&gt;"",H1991&lt;&gt;""),N(G1991),0)</f>
        <v/>
      </c>
    </row>
    <row r="1992">
      <c r="A1992" s="19" t="n"/>
      <c r="B1992" s="20">
        <f>IF(A1992="","",IF(R1992=0,"⚠ أضف سطر عهدة أولًا","DMT-"&amp;TEXT(R1992,"000")))</f>
        <v/>
      </c>
      <c r="C1992" s="21" t="n"/>
      <c r="D1992" s="20">
        <f>IF(C1992="","",IF(S1992="","خارج السنة المالية",INDEX(القوائم!$D$2:$D$13,S1992)))</f>
        <v/>
      </c>
      <c r="E1992" s="22" t="n"/>
      <c r="F1992" s="23" t="n"/>
      <c r="G1992" s="23" t="n"/>
      <c r="H1992" s="22" t="n"/>
      <c r="I1992" s="19" t="n"/>
      <c r="J1992" s="21" t="n"/>
      <c r="K1992" s="19" t="n"/>
      <c r="L1992" s="19" t="n"/>
      <c r="M1992" s="21" t="n"/>
      <c r="N1992" s="22" t="n"/>
      <c r="O1992" s="24">
        <f>IF(A1992&lt;&gt;"عهدة","",SUMIFS($G$8:$G$5007,$B$8:$B$5007,B1992,$A$8:$A$5007,"مصروف",$I$8:$I$5007,"&lt;&gt;مرفوض"))</f>
        <v/>
      </c>
      <c r="P1992" s="25">
        <f>IF(A1992&lt;&gt;"عهدة","",N(F1992)-O1992)</f>
        <v/>
      </c>
      <c r="Q1992" s="26">
        <f>IF(A1992="","",IF(A1992="عهدة",IF(N(F1992)=0,"⚠ أدخل قيمة العهدة",IF(P1992&lt;0,"⛔ عجز / زيادة مصروفات "&amp;TEXT(-P1992,"#,##0"),IF(COUNTIFS($B$8:$B$5007,B1992,$A$8:$A$5007,"مصروف",$I$8:$I$5007,"&lt;&gt;مرفوض",$K$8:$K$5007,"&lt;&gt;نعم")&gt;0,"⚠ "&amp;COUNTIFS($B$8:$B$5007,B1992,$A$8:$A$5007,"مصروف",$I$8:$I$5007,"&lt;&gt;مرفوض",$K$8:$K$5007,"&lt;&gt;نعم")&amp;" مصروف غير مسوى",IF(L1992="تمت التسوية",IF(P1992=0,"✔ متوازنة وتمت التسوية","✔ تمت التسوية – متبقي "&amp;TEXT(P1992,"#,##0")),IF(P1992&gt;0,"متبقي "&amp;TEXT(P1992,"#,##0"),"✔ متوازنة"))))),IF(R1992=0,"⚠ أضف سطر عهدة أولًا",IF(OR(C1992="",N(G1992)=0),"⚠ أكمل التاريخ والقيمة",IF(S1992="","⚠ التاريخ خارج السنة المالية",IF(H1992="","⚠ اختر بند الموازنة",IF(I1992="مرفوض","✖ مرفوض من المدير",IF(I1992&lt;&gt;"موافق","⏳ بانتظار موافقة المدير",IF(K1992&lt;&gt;"نعم","⚠ غير مسوى مع الحسابات","✔ معتمد ومسوى")))))))))</f>
        <v/>
      </c>
      <c r="R1992">
        <f>N(R1991)+IF(A1992="عهدة",1,0)</f>
        <v/>
      </c>
      <c r="S1992">
        <f>IF(C1992="","",IF(AND(C1992&gt;=DATE(2026,9,1),C1992&lt;=DATE(2027,8,31)),(YEAR(C1992)-2026)*12+MONTH(C1992)-8,""))</f>
        <v/>
      </c>
      <c r="T1992">
        <f>IF(AND(A1992="مصروف",R1992&gt;0,I1992="موافق",S1992&lt;&gt;"",H1992&lt;&gt;""),N(G1992),0)</f>
        <v/>
      </c>
    </row>
    <row r="1993">
      <c r="A1993" s="19" t="n"/>
      <c r="B1993" s="20">
        <f>IF(A1993="","",IF(R1993=0,"⚠ أضف سطر عهدة أولًا","DMT-"&amp;TEXT(R1993,"000")))</f>
        <v/>
      </c>
      <c r="C1993" s="21" t="n"/>
      <c r="D1993" s="20">
        <f>IF(C1993="","",IF(S1993="","خارج السنة المالية",INDEX(القوائم!$D$2:$D$13,S1993)))</f>
        <v/>
      </c>
      <c r="E1993" s="22" t="n"/>
      <c r="F1993" s="23" t="n"/>
      <c r="G1993" s="23" t="n"/>
      <c r="H1993" s="22" t="n"/>
      <c r="I1993" s="19" t="n"/>
      <c r="J1993" s="21" t="n"/>
      <c r="K1993" s="19" t="n"/>
      <c r="L1993" s="19" t="n"/>
      <c r="M1993" s="21" t="n"/>
      <c r="N1993" s="22" t="n"/>
      <c r="O1993" s="24">
        <f>IF(A1993&lt;&gt;"عهدة","",SUMIFS($G$8:$G$5007,$B$8:$B$5007,B1993,$A$8:$A$5007,"مصروف",$I$8:$I$5007,"&lt;&gt;مرفوض"))</f>
        <v/>
      </c>
      <c r="P1993" s="25">
        <f>IF(A1993&lt;&gt;"عهدة","",N(F1993)-O1993)</f>
        <v/>
      </c>
      <c r="Q1993" s="26">
        <f>IF(A1993="","",IF(A1993="عهدة",IF(N(F1993)=0,"⚠ أدخل قيمة العهدة",IF(P1993&lt;0,"⛔ عجز / زيادة مصروفات "&amp;TEXT(-P1993,"#,##0"),IF(COUNTIFS($B$8:$B$5007,B1993,$A$8:$A$5007,"مصروف",$I$8:$I$5007,"&lt;&gt;مرفوض",$K$8:$K$5007,"&lt;&gt;نعم")&gt;0,"⚠ "&amp;COUNTIFS($B$8:$B$5007,B1993,$A$8:$A$5007,"مصروف",$I$8:$I$5007,"&lt;&gt;مرفوض",$K$8:$K$5007,"&lt;&gt;نعم")&amp;" مصروف غير مسوى",IF(L1993="تمت التسوية",IF(P1993=0,"✔ متوازنة وتمت التسوية","✔ تمت التسوية – متبقي "&amp;TEXT(P1993,"#,##0")),IF(P1993&gt;0,"متبقي "&amp;TEXT(P1993,"#,##0"),"✔ متوازنة"))))),IF(R1993=0,"⚠ أضف سطر عهدة أولًا",IF(OR(C1993="",N(G1993)=0),"⚠ أكمل التاريخ والقيمة",IF(S1993="","⚠ التاريخ خارج السنة المالية",IF(H1993="","⚠ اختر بند الموازنة",IF(I1993="مرفوض","✖ مرفوض من المدير",IF(I1993&lt;&gt;"موافق","⏳ بانتظار موافقة المدير",IF(K1993&lt;&gt;"نعم","⚠ غير مسوى مع الحسابات","✔ معتمد ومسوى")))))))))</f>
        <v/>
      </c>
      <c r="R1993">
        <f>N(R1992)+IF(A1993="عهدة",1,0)</f>
        <v/>
      </c>
      <c r="S1993">
        <f>IF(C1993="","",IF(AND(C1993&gt;=DATE(2026,9,1),C1993&lt;=DATE(2027,8,31)),(YEAR(C1993)-2026)*12+MONTH(C1993)-8,""))</f>
        <v/>
      </c>
      <c r="T1993">
        <f>IF(AND(A1993="مصروف",R1993&gt;0,I1993="موافق",S1993&lt;&gt;"",H1993&lt;&gt;""),N(G1993),0)</f>
        <v/>
      </c>
    </row>
    <row r="1994">
      <c r="A1994" s="19" t="n"/>
      <c r="B1994" s="20">
        <f>IF(A1994="","",IF(R1994=0,"⚠ أضف سطر عهدة أولًا","DMT-"&amp;TEXT(R1994,"000")))</f>
        <v/>
      </c>
      <c r="C1994" s="21" t="n"/>
      <c r="D1994" s="20">
        <f>IF(C1994="","",IF(S1994="","خارج السنة المالية",INDEX(القوائم!$D$2:$D$13,S1994)))</f>
        <v/>
      </c>
      <c r="E1994" s="22" t="n"/>
      <c r="F1994" s="23" t="n"/>
      <c r="G1994" s="23" t="n"/>
      <c r="H1994" s="22" t="n"/>
      <c r="I1994" s="19" t="n"/>
      <c r="J1994" s="21" t="n"/>
      <c r="K1994" s="19" t="n"/>
      <c r="L1994" s="19" t="n"/>
      <c r="M1994" s="21" t="n"/>
      <c r="N1994" s="22" t="n"/>
      <c r="O1994" s="24">
        <f>IF(A1994&lt;&gt;"عهدة","",SUMIFS($G$8:$G$5007,$B$8:$B$5007,B1994,$A$8:$A$5007,"مصروف",$I$8:$I$5007,"&lt;&gt;مرفوض"))</f>
        <v/>
      </c>
      <c r="P1994" s="25">
        <f>IF(A1994&lt;&gt;"عهدة","",N(F1994)-O1994)</f>
        <v/>
      </c>
      <c r="Q1994" s="26">
        <f>IF(A1994="","",IF(A1994="عهدة",IF(N(F1994)=0,"⚠ أدخل قيمة العهدة",IF(P1994&lt;0,"⛔ عجز / زيادة مصروفات "&amp;TEXT(-P1994,"#,##0"),IF(COUNTIFS($B$8:$B$5007,B1994,$A$8:$A$5007,"مصروف",$I$8:$I$5007,"&lt;&gt;مرفوض",$K$8:$K$5007,"&lt;&gt;نعم")&gt;0,"⚠ "&amp;COUNTIFS($B$8:$B$5007,B1994,$A$8:$A$5007,"مصروف",$I$8:$I$5007,"&lt;&gt;مرفوض",$K$8:$K$5007,"&lt;&gt;نعم")&amp;" مصروف غير مسوى",IF(L1994="تمت التسوية",IF(P1994=0,"✔ متوازنة وتمت التسوية","✔ تمت التسوية – متبقي "&amp;TEXT(P1994,"#,##0")),IF(P1994&gt;0,"متبقي "&amp;TEXT(P1994,"#,##0"),"✔ متوازنة"))))),IF(R1994=0,"⚠ أضف سطر عهدة أولًا",IF(OR(C1994="",N(G1994)=0),"⚠ أكمل التاريخ والقيمة",IF(S1994="","⚠ التاريخ خارج السنة المالية",IF(H1994="","⚠ اختر بند الموازنة",IF(I1994="مرفوض","✖ مرفوض من المدير",IF(I1994&lt;&gt;"موافق","⏳ بانتظار موافقة المدير",IF(K1994&lt;&gt;"نعم","⚠ غير مسوى مع الحسابات","✔ معتمد ومسوى")))))))))</f>
        <v/>
      </c>
      <c r="R1994">
        <f>N(R1993)+IF(A1994="عهدة",1,0)</f>
        <v/>
      </c>
      <c r="S1994">
        <f>IF(C1994="","",IF(AND(C1994&gt;=DATE(2026,9,1),C1994&lt;=DATE(2027,8,31)),(YEAR(C1994)-2026)*12+MONTH(C1994)-8,""))</f>
        <v/>
      </c>
      <c r="T1994">
        <f>IF(AND(A1994="مصروف",R1994&gt;0,I1994="موافق",S1994&lt;&gt;"",H1994&lt;&gt;""),N(G1994),0)</f>
        <v/>
      </c>
    </row>
    <row r="1995">
      <c r="A1995" s="19" t="n"/>
      <c r="B1995" s="20">
        <f>IF(A1995="","",IF(R1995=0,"⚠ أضف سطر عهدة أولًا","DMT-"&amp;TEXT(R1995,"000")))</f>
        <v/>
      </c>
      <c r="C1995" s="21" t="n"/>
      <c r="D1995" s="20">
        <f>IF(C1995="","",IF(S1995="","خارج السنة المالية",INDEX(القوائم!$D$2:$D$13,S1995)))</f>
        <v/>
      </c>
      <c r="E1995" s="22" t="n"/>
      <c r="F1995" s="23" t="n"/>
      <c r="G1995" s="23" t="n"/>
      <c r="H1995" s="22" t="n"/>
      <c r="I1995" s="19" t="n"/>
      <c r="J1995" s="21" t="n"/>
      <c r="K1995" s="19" t="n"/>
      <c r="L1995" s="19" t="n"/>
      <c r="M1995" s="21" t="n"/>
      <c r="N1995" s="22" t="n"/>
      <c r="O1995" s="24">
        <f>IF(A1995&lt;&gt;"عهدة","",SUMIFS($G$8:$G$5007,$B$8:$B$5007,B1995,$A$8:$A$5007,"مصروف",$I$8:$I$5007,"&lt;&gt;مرفوض"))</f>
        <v/>
      </c>
      <c r="P1995" s="25">
        <f>IF(A1995&lt;&gt;"عهدة","",N(F1995)-O1995)</f>
        <v/>
      </c>
      <c r="Q1995" s="26">
        <f>IF(A1995="","",IF(A1995="عهدة",IF(N(F1995)=0,"⚠ أدخل قيمة العهدة",IF(P1995&lt;0,"⛔ عجز / زيادة مصروفات "&amp;TEXT(-P1995,"#,##0"),IF(COUNTIFS($B$8:$B$5007,B1995,$A$8:$A$5007,"مصروف",$I$8:$I$5007,"&lt;&gt;مرفوض",$K$8:$K$5007,"&lt;&gt;نعم")&gt;0,"⚠ "&amp;COUNTIFS($B$8:$B$5007,B1995,$A$8:$A$5007,"مصروف",$I$8:$I$5007,"&lt;&gt;مرفوض",$K$8:$K$5007,"&lt;&gt;نعم")&amp;" مصروف غير مسوى",IF(L1995="تمت التسوية",IF(P1995=0,"✔ متوازنة وتمت التسوية","✔ تمت التسوية – متبقي "&amp;TEXT(P1995,"#,##0")),IF(P1995&gt;0,"متبقي "&amp;TEXT(P1995,"#,##0"),"✔ متوازنة"))))),IF(R1995=0,"⚠ أضف سطر عهدة أولًا",IF(OR(C1995="",N(G1995)=0),"⚠ أكمل التاريخ والقيمة",IF(S1995="","⚠ التاريخ خارج السنة المالية",IF(H1995="","⚠ اختر بند الموازنة",IF(I1995="مرفوض","✖ مرفوض من المدير",IF(I1995&lt;&gt;"موافق","⏳ بانتظار موافقة المدير",IF(K1995&lt;&gt;"نعم","⚠ غير مسوى مع الحسابات","✔ معتمد ومسوى")))))))))</f>
        <v/>
      </c>
      <c r="R1995">
        <f>N(R1994)+IF(A1995="عهدة",1,0)</f>
        <v/>
      </c>
      <c r="S1995">
        <f>IF(C1995="","",IF(AND(C1995&gt;=DATE(2026,9,1),C1995&lt;=DATE(2027,8,31)),(YEAR(C1995)-2026)*12+MONTH(C1995)-8,""))</f>
        <v/>
      </c>
      <c r="T1995">
        <f>IF(AND(A1995="مصروف",R1995&gt;0,I1995="موافق",S1995&lt;&gt;"",H1995&lt;&gt;""),N(G1995),0)</f>
        <v/>
      </c>
    </row>
    <row r="1996">
      <c r="A1996" s="19" t="n"/>
      <c r="B1996" s="20">
        <f>IF(A1996="","",IF(R1996=0,"⚠ أضف سطر عهدة أولًا","DMT-"&amp;TEXT(R1996,"000")))</f>
        <v/>
      </c>
      <c r="C1996" s="21" t="n"/>
      <c r="D1996" s="20">
        <f>IF(C1996="","",IF(S1996="","خارج السنة المالية",INDEX(القوائم!$D$2:$D$13,S1996)))</f>
        <v/>
      </c>
      <c r="E1996" s="22" t="n"/>
      <c r="F1996" s="23" t="n"/>
      <c r="G1996" s="23" t="n"/>
      <c r="H1996" s="22" t="n"/>
      <c r="I1996" s="19" t="n"/>
      <c r="J1996" s="21" t="n"/>
      <c r="K1996" s="19" t="n"/>
      <c r="L1996" s="19" t="n"/>
      <c r="M1996" s="21" t="n"/>
      <c r="N1996" s="22" t="n"/>
      <c r="O1996" s="24">
        <f>IF(A1996&lt;&gt;"عهدة","",SUMIFS($G$8:$G$5007,$B$8:$B$5007,B1996,$A$8:$A$5007,"مصروف",$I$8:$I$5007,"&lt;&gt;مرفوض"))</f>
        <v/>
      </c>
      <c r="P1996" s="25">
        <f>IF(A1996&lt;&gt;"عهدة","",N(F1996)-O1996)</f>
        <v/>
      </c>
      <c r="Q1996" s="26">
        <f>IF(A1996="","",IF(A1996="عهدة",IF(N(F1996)=0,"⚠ أدخل قيمة العهدة",IF(P1996&lt;0,"⛔ عجز / زيادة مصروفات "&amp;TEXT(-P1996,"#,##0"),IF(COUNTIFS($B$8:$B$5007,B1996,$A$8:$A$5007,"مصروف",$I$8:$I$5007,"&lt;&gt;مرفوض",$K$8:$K$5007,"&lt;&gt;نعم")&gt;0,"⚠ "&amp;COUNTIFS($B$8:$B$5007,B1996,$A$8:$A$5007,"مصروف",$I$8:$I$5007,"&lt;&gt;مرفوض",$K$8:$K$5007,"&lt;&gt;نعم")&amp;" مصروف غير مسوى",IF(L1996="تمت التسوية",IF(P1996=0,"✔ متوازنة وتمت التسوية","✔ تمت التسوية – متبقي "&amp;TEXT(P1996,"#,##0")),IF(P1996&gt;0,"متبقي "&amp;TEXT(P1996,"#,##0"),"✔ متوازنة"))))),IF(R1996=0,"⚠ أضف سطر عهدة أولًا",IF(OR(C1996="",N(G1996)=0),"⚠ أكمل التاريخ والقيمة",IF(S1996="","⚠ التاريخ خارج السنة المالية",IF(H1996="","⚠ اختر بند الموازنة",IF(I1996="مرفوض","✖ مرفوض من المدير",IF(I1996&lt;&gt;"موافق","⏳ بانتظار موافقة المدير",IF(K1996&lt;&gt;"نعم","⚠ غير مسوى مع الحسابات","✔ معتمد ومسوى")))))))))</f>
        <v/>
      </c>
      <c r="R1996">
        <f>N(R1995)+IF(A1996="عهدة",1,0)</f>
        <v/>
      </c>
      <c r="S1996">
        <f>IF(C1996="","",IF(AND(C1996&gt;=DATE(2026,9,1),C1996&lt;=DATE(2027,8,31)),(YEAR(C1996)-2026)*12+MONTH(C1996)-8,""))</f>
        <v/>
      </c>
      <c r="T1996">
        <f>IF(AND(A1996="مصروف",R1996&gt;0,I1996="موافق",S1996&lt;&gt;"",H1996&lt;&gt;""),N(G1996),0)</f>
        <v/>
      </c>
    </row>
    <row r="1997">
      <c r="A1997" s="19" t="n"/>
      <c r="B1997" s="20">
        <f>IF(A1997="","",IF(R1997=0,"⚠ أضف سطر عهدة أولًا","DMT-"&amp;TEXT(R1997,"000")))</f>
        <v/>
      </c>
      <c r="C1997" s="21" t="n"/>
      <c r="D1997" s="20">
        <f>IF(C1997="","",IF(S1997="","خارج السنة المالية",INDEX(القوائم!$D$2:$D$13,S1997)))</f>
        <v/>
      </c>
      <c r="E1997" s="22" t="n"/>
      <c r="F1997" s="23" t="n"/>
      <c r="G1997" s="23" t="n"/>
      <c r="H1997" s="22" t="n"/>
      <c r="I1997" s="19" t="n"/>
      <c r="J1997" s="21" t="n"/>
      <c r="K1997" s="19" t="n"/>
      <c r="L1997" s="19" t="n"/>
      <c r="M1997" s="21" t="n"/>
      <c r="N1997" s="22" t="n"/>
      <c r="O1997" s="24">
        <f>IF(A1997&lt;&gt;"عهدة","",SUMIFS($G$8:$G$5007,$B$8:$B$5007,B1997,$A$8:$A$5007,"مصروف",$I$8:$I$5007,"&lt;&gt;مرفوض"))</f>
        <v/>
      </c>
      <c r="P1997" s="25">
        <f>IF(A1997&lt;&gt;"عهدة","",N(F1997)-O1997)</f>
        <v/>
      </c>
      <c r="Q1997" s="26">
        <f>IF(A1997="","",IF(A1997="عهدة",IF(N(F1997)=0,"⚠ أدخل قيمة العهدة",IF(P1997&lt;0,"⛔ عجز / زيادة مصروفات "&amp;TEXT(-P1997,"#,##0"),IF(COUNTIFS($B$8:$B$5007,B1997,$A$8:$A$5007,"مصروف",$I$8:$I$5007,"&lt;&gt;مرفوض",$K$8:$K$5007,"&lt;&gt;نعم")&gt;0,"⚠ "&amp;COUNTIFS($B$8:$B$5007,B1997,$A$8:$A$5007,"مصروف",$I$8:$I$5007,"&lt;&gt;مرفوض",$K$8:$K$5007,"&lt;&gt;نعم")&amp;" مصروف غير مسوى",IF(L1997="تمت التسوية",IF(P1997=0,"✔ متوازنة وتمت التسوية","✔ تمت التسوية – متبقي "&amp;TEXT(P1997,"#,##0")),IF(P1997&gt;0,"متبقي "&amp;TEXT(P1997,"#,##0"),"✔ متوازنة"))))),IF(R1997=0,"⚠ أضف سطر عهدة أولًا",IF(OR(C1997="",N(G1997)=0),"⚠ أكمل التاريخ والقيمة",IF(S1997="","⚠ التاريخ خارج السنة المالية",IF(H1997="","⚠ اختر بند الموازنة",IF(I1997="مرفوض","✖ مرفوض من المدير",IF(I1997&lt;&gt;"موافق","⏳ بانتظار موافقة المدير",IF(K1997&lt;&gt;"نعم","⚠ غير مسوى مع الحسابات","✔ معتمد ومسوى")))))))))</f>
        <v/>
      </c>
      <c r="R1997">
        <f>N(R1996)+IF(A1997="عهدة",1,0)</f>
        <v/>
      </c>
      <c r="S1997">
        <f>IF(C1997="","",IF(AND(C1997&gt;=DATE(2026,9,1),C1997&lt;=DATE(2027,8,31)),(YEAR(C1997)-2026)*12+MONTH(C1997)-8,""))</f>
        <v/>
      </c>
      <c r="T1997">
        <f>IF(AND(A1997="مصروف",R1997&gt;0,I1997="موافق",S1997&lt;&gt;"",H1997&lt;&gt;""),N(G1997),0)</f>
        <v/>
      </c>
    </row>
    <row r="1998">
      <c r="A1998" s="19" t="n"/>
      <c r="B1998" s="20">
        <f>IF(A1998="","",IF(R1998=0,"⚠ أضف سطر عهدة أولًا","DMT-"&amp;TEXT(R1998,"000")))</f>
        <v/>
      </c>
      <c r="C1998" s="21" t="n"/>
      <c r="D1998" s="20">
        <f>IF(C1998="","",IF(S1998="","خارج السنة المالية",INDEX(القوائم!$D$2:$D$13,S1998)))</f>
        <v/>
      </c>
      <c r="E1998" s="22" t="n"/>
      <c r="F1998" s="23" t="n"/>
      <c r="G1998" s="23" t="n"/>
      <c r="H1998" s="22" t="n"/>
      <c r="I1998" s="19" t="n"/>
      <c r="J1998" s="21" t="n"/>
      <c r="K1998" s="19" t="n"/>
      <c r="L1998" s="19" t="n"/>
      <c r="M1998" s="21" t="n"/>
      <c r="N1998" s="22" t="n"/>
      <c r="O1998" s="24">
        <f>IF(A1998&lt;&gt;"عهدة","",SUMIFS($G$8:$G$5007,$B$8:$B$5007,B1998,$A$8:$A$5007,"مصروف",$I$8:$I$5007,"&lt;&gt;مرفوض"))</f>
        <v/>
      </c>
      <c r="P1998" s="25">
        <f>IF(A1998&lt;&gt;"عهدة","",N(F1998)-O1998)</f>
        <v/>
      </c>
      <c r="Q1998" s="26">
        <f>IF(A1998="","",IF(A1998="عهدة",IF(N(F1998)=0,"⚠ أدخل قيمة العهدة",IF(P1998&lt;0,"⛔ عجز / زيادة مصروفات "&amp;TEXT(-P1998,"#,##0"),IF(COUNTIFS($B$8:$B$5007,B1998,$A$8:$A$5007,"مصروف",$I$8:$I$5007,"&lt;&gt;مرفوض",$K$8:$K$5007,"&lt;&gt;نعم")&gt;0,"⚠ "&amp;COUNTIFS($B$8:$B$5007,B1998,$A$8:$A$5007,"مصروف",$I$8:$I$5007,"&lt;&gt;مرفوض",$K$8:$K$5007,"&lt;&gt;نعم")&amp;" مصروف غير مسوى",IF(L1998="تمت التسوية",IF(P1998=0,"✔ متوازنة وتمت التسوية","✔ تمت التسوية – متبقي "&amp;TEXT(P1998,"#,##0")),IF(P1998&gt;0,"متبقي "&amp;TEXT(P1998,"#,##0"),"✔ متوازنة"))))),IF(R1998=0,"⚠ أضف سطر عهدة أولًا",IF(OR(C1998="",N(G1998)=0),"⚠ أكمل التاريخ والقيمة",IF(S1998="","⚠ التاريخ خارج السنة المالية",IF(H1998="","⚠ اختر بند الموازنة",IF(I1998="مرفوض","✖ مرفوض من المدير",IF(I1998&lt;&gt;"موافق","⏳ بانتظار موافقة المدير",IF(K1998&lt;&gt;"نعم","⚠ غير مسوى مع الحسابات","✔ معتمد ومسوى")))))))))</f>
        <v/>
      </c>
      <c r="R1998">
        <f>N(R1997)+IF(A1998="عهدة",1,0)</f>
        <v/>
      </c>
      <c r="S1998">
        <f>IF(C1998="","",IF(AND(C1998&gt;=DATE(2026,9,1),C1998&lt;=DATE(2027,8,31)),(YEAR(C1998)-2026)*12+MONTH(C1998)-8,""))</f>
        <v/>
      </c>
      <c r="T1998">
        <f>IF(AND(A1998="مصروف",R1998&gt;0,I1998="موافق",S1998&lt;&gt;"",H1998&lt;&gt;""),N(G1998),0)</f>
        <v/>
      </c>
    </row>
    <row r="1999">
      <c r="A1999" s="19" t="n"/>
      <c r="B1999" s="20">
        <f>IF(A1999="","",IF(R1999=0,"⚠ أضف سطر عهدة أولًا","DMT-"&amp;TEXT(R1999,"000")))</f>
        <v/>
      </c>
      <c r="C1999" s="21" t="n"/>
      <c r="D1999" s="20">
        <f>IF(C1999="","",IF(S1999="","خارج السنة المالية",INDEX(القوائم!$D$2:$D$13,S1999)))</f>
        <v/>
      </c>
      <c r="E1999" s="22" t="n"/>
      <c r="F1999" s="23" t="n"/>
      <c r="G1999" s="23" t="n"/>
      <c r="H1999" s="22" t="n"/>
      <c r="I1999" s="19" t="n"/>
      <c r="J1999" s="21" t="n"/>
      <c r="K1999" s="19" t="n"/>
      <c r="L1999" s="19" t="n"/>
      <c r="M1999" s="21" t="n"/>
      <c r="N1999" s="22" t="n"/>
      <c r="O1999" s="24">
        <f>IF(A1999&lt;&gt;"عهدة","",SUMIFS($G$8:$G$5007,$B$8:$B$5007,B1999,$A$8:$A$5007,"مصروف",$I$8:$I$5007,"&lt;&gt;مرفوض"))</f>
        <v/>
      </c>
      <c r="P1999" s="25">
        <f>IF(A1999&lt;&gt;"عهدة","",N(F1999)-O1999)</f>
        <v/>
      </c>
      <c r="Q1999" s="26">
        <f>IF(A1999="","",IF(A1999="عهدة",IF(N(F1999)=0,"⚠ أدخل قيمة العهدة",IF(P1999&lt;0,"⛔ عجز / زيادة مصروفات "&amp;TEXT(-P1999,"#,##0"),IF(COUNTIFS($B$8:$B$5007,B1999,$A$8:$A$5007,"مصروف",$I$8:$I$5007,"&lt;&gt;مرفوض",$K$8:$K$5007,"&lt;&gt;نعم")&gt;0,"⚠ "&amp;COUNTIFS($B$8:$B$5007,B1999,$A$8:$A$5007,"مصروف",$I$8:$I$5007,"&lt;&gt;مرفوض",$K$8:$K$5007,"&lt;&gt;نعم")&amp;" مصروف غير مسوى",IF(L1999="تمت التسوية",IF(P1999=0,"✔ متوازنة وتمت التسوية","✔ تمت التسوية – متبقي "&amp;TEXT(P1999,"#,##0")),IF(P1999&gt;0,"متبقي "&amp;TEXT(P1999,"#,##0"),"✔ متوازنة"))))),IF(R1999=0,"⚠ أضف سطر عهدة أولًا",IF(OR(C1999="",N(G1999)=0),"⚠ أكمل التاريخ والقيمة",IF(S1999="","⚠ التاريخ خارج السنة المالية",IF(H1999="","⚠ اختر بند الموازنة",IF(I1999="مرفوض","✖ مرفوض من المدير",IF(I1999&lt;&gt;"موافق","⏳ بانتظار موافقة المدير",IF(K1999&lt;&gt;"نعم","⚠ غير مسوى مع الحسابات","✔ معتمد ومسوى")))))))))</f>
        <v/>
      </c>
      <c r="R1999">
        <f>N(R1998)+IF(A1999="عهدة",1,0)</f>
        <v/>
      </c>
      <c r="S1999">
        <f>IF(C1999="","",IF(AND(C1999&gt;=DATE(2026,9,1),C1999&lt;=DATE(2027,8,31)),(YEAR(C1999)-2026)*12+MONTH(C1999)-8,""))</f>
        <v/>
      </c>
      <c r="T1999">
        <f>IF(AND(A1999="مصروف",R1999&gt;0,I1999="موافق",S1999&lt;&gt;"",H1999&lt;&gt;""),N(G1999),0)</f>
        <v/>
      </c>
    </row>
    <row r="2000">
      <c r="A2000" s="19" t="n"/>
      <c r="B2000" s="20">
        <f>IF(A2000="","",IF(R2000=0,"⚠ أضف سطر عهدة أولًا","DMT-"&amp;TEXT(R2000,"000")))</f>
        <v/>
      </c>
      <c r="C2000" s="21" t="n"/>
      <c r="D2000" s="20">
        <f>IF(C2000="","",IF(S2000="","خارج السنة المالية",INDEX(القوائم!$D$2:$D$13,S2000)))</f>
        <v/>
      </c>
      <c r="E2000" s="22" t="n"/>
      <c r="F2000" s="23" t="n"/>
      <c r="G2000" s="23" t="n"/>
      <c r="H2000" s="22" t="n"/>
      <c r="I2000" s="19" t="n"/>
      <c r="J2000" s="21" t="n"/>
      <c r="K2000" s="19" t="n"/>
      <c r="L2000" s="19" t="n"/>
      <c r="M2000" s="21" t="n"/>
      <c r="N2000" s="22" t="n"/>
      <c r="O2000" s="24">
        <f>IF(A2000&lt;&gt;"عهدة","",SUMIFS($G$8:$G$5007,$B$8:$B$5007,B2000,$A$8:$A$5007,"مصروف",$I$8:$I$5007,"&lt;&gt;مرفوض"))</f>
        <v/>
      </c>
      <c r="P2000" s="25">
        <f>IF(A2000&lt;&gt;"عهدة","",N(F2000)-O2000)</f>
        <v/>
      </c>
      <c r="Q2000" s="26">
        <f>IF(A2000="","",IF(A2000="عهدة",IF(N(F2000)=0,"⚠ أدخل قيمة العهدة",IF(P2000&lt;0,"⛔ عجز / زيادة مصروفات "&amp;TEXT(-P2000,"#,##0"),IF(COUNTIFS($B$8:$B$5007,B2000,$A$8:$A$5007,"مصروف",$I$8:$I$5007,"&lt;&gt;مرفوض",$K$8:$K$5007,"&lt;&gt;نعم")&gt;0,"⚠ "&amp;COUNTIFS($B$8:$B$5007,B2000,$A$8:$A$5007,"مصروف",$I$8:$I$5007,"&lt;&gt;مرفوض",$K$8:$K$5007,"&lt;&gt;نعم")&amp;" مصروف غير مسوى",IF(L2000="تمت التسوية",IF(P2000=0,"✔ متوازنة وتمت التسوية","✔ تمت التسوية – متبقي "&amp;TEXT(P2000,"#,##0")),IF(P2000&gt;0,"متبقي "&amp;TEXT(P2000,"#,##0"),"✔ متوازنة"))))),IF(R2000=0,"⚠ أضف سطر عهدة أولًا",IF(OR(C2000="",N(G2000)=0),"⚠ أكمل التاريخ والقيمة",IF(S2000="","⚠ التاريخ خارج السنة المالية",IF(H2000="","⚠ اختر بند الموازنة",IF(I2000="مرفوض","✖ مرفوض من المدير",IF(I2000&lt;&gt;"موافق","⏳ بانتظار موافقة المدير",IF(K2000&lt;&gt;"نعم","⚠ غير مسوى مع الحسابات","✔ معتمد ومسوى")))))))))</f>
        <v/>
      </c>
      <c r="R2000">
        <f>N(R1999)+IF(A2000="عهدة",1,0)</f>
        <v/>
      </c>
      <c r="S2000">
        <f>IF(C2000="","",IF(AND(C2000&gt;=DATE(2026,9,1),C2000&lt;=DATE(2027,8,31)),(YEAR(C2000)-2026)*12+MONTH(C2000)-8,""))</f>
        <v/>
      </c>
      <c r="T2000">
        <f>IF(AND(A2000="مصروف",R2000&gt;0,I2000="موافق",S2000&lt;&gt;"",H2000&lt;&gt;""),N(G2000),0)</f>
        <v/>
      </c>
    </row>
    <row r="2001">
      <c r="A2001" s="19" t="n"/>
      <c r="B2001" s="20">
        <f>IF(A2001="","",IF(R2001=0,"⚠ أضف سطر عهدة أولًا","DMT-"&amp;TEXT(R2001,"000")))</f>
        <v/>
      </c>
      <c r="C2001" s="21" t="n"/>
      <c r="D2001" s="20">
        <f>IF(C2001="","",IF(S2001="","خارج السنة المالية",INDEX(القوائم!$D$2:$D$13,S2001)))</f>
        <v/>
      </c>
      <c r="E2001" s="22" t="n"/>
      <c r="F2001" s="23" t="n"/>
      <c r="G2001" s="23" t="n"/>
      <c r="H2001" s="22" t="n"/>
      <c r="I2001" s="19" t="n"/>
      <c r="J2001" s="21" t="n"/>
      <c r="K2001" s="19" t="n"/>
      <c r="L2001" s="19" t="n"/>
      <c r="M2001" s="21" t="n"/>
      <c r="N2001" s="22" t="n"/>
      <c r="O2001" s="24">
        <f>IF(A2001&lt;&gt;"عهدة","",SUMIFS($G$8:$G$5007,$B$8:$B$5007,B2001,$A$8:$A$5007,"مصروف",$I$8:$I$5007,"&lt;&gt;مرفوض"))</f>
        <v/>
      </c>
      <c r="P2001" s="25">
        <f>IF(A2001&lt;&gt;"عهدة","",N(F2001)-O2001)</f>
        <v/>
      </c>
      <c r="Q2001" s="26">
        <f>IF(A2001="","",IF(A2001="عهدة",IF(N(F2001)=0,"⚠ أدخل قيمة العهدة",IF(P2001&lt;0,"⛔ عجز / زيادة مصروفات "&amp;TEXT(-P2001,"#,##0"),IF(COUNTIFS($B$8:$B$5007,B2001,$A$8:$A$5007,"مصروف",$I$8:$I$5007,"&lt;&gt;مرفوض",$K$8:$K$5007,"&lt;&gt;نعم")&gt;0,"⚠ "&amp;COUNTIFS($B$8:$B$5007,B2001,$A$8:$A$5007,"مصروف",$I$8:$I$5007,"&lt;&gt;مرفوض",$K$8:$K$5007,"&lt;&gt;نعم")&amp;" مصروف غير مسوى",IF(L2001="تمت التسوية",IF(P2001=0,"✔ متوازنة وتمت التسوية","✔ تمت التسوية – متبقي "&amp;TEXT(P2001,"#,##0")),IF(P2001&gt;0,"متبقي "&amp;TEXT(P2001,"#,##0"),"✔ متوازنة"))))),IF(R2001=0,"⚠ أضف سطر عهدة أولًا",IF(OR(C2001="",N(G2001)=0),"⚠ أكمل التاريخ والقيمة",IF(S2001="","⚠ التاريخ خارج السنة المالية",IF(H2001="","⚠ اختر بند الموازنة",IF(I2001="مرفوض","✖ مرفوض من المدير",IF(I2001&lt;&gt;"موافق","⏳ بانتظار موافقة المدير",IF(K2001&lt;&gt;"نعم","⚠ غير مسوى مع الحسابات","✔ معتمد ومسوى")))))))))</f>
        <v/>
      </c>
      <c r="R2001">
        <f>N(R2000)+IF(A2001="عهدة",1,0)</f>
        <v/>
      </c>
      <c r="S2001">
        <f>IF(C2001="","",IF(AND(C2001&gt;=DATE(2026,9,1),C2001&lt;=DATE(2027,8,31)),(YEAR(C2001)-2026)*12+MONTH(C2001)-8,""))</f>
        <v/>
      </c>
      <c r="T2001">
        <f>IF(AND(A2001="مصروف",R2001&gt;0,I2001="موافق",S2001&lt;&gt;"",H2001&lt;&gt;""),N(G2001),0)</f>
        <v/>
      </c>
    </row>
    <row r="2002">
      <c r="A2002" s="19" t="n"/>
      <c r="B2002" s="20">
        <f>IF(A2002="","",IF(R2002=0,"⚠ أضف سطر عهدة أولًا","DMT-"&amp;TEXT(R2002,"000")))</f>
        <v/>
      </c>
      <c r="C2002" s="21" t="n"/>
      <c r="D2002" s="20">
        <f>IF(C2002="","",IF(S2002="","خارج السنة المالية",INDEX(القوائم!$D$2:$D$13,S2002)))</f>
        <v/>
      </c>
      <c r="E2002" s="22" t="n"/>
      <c r="F2002" s="23" t="n"/>
      <c r="G2002" s="23" t="n"/>
      <c r="H2002" s="22" t="n"/>
      <c r="I2002" s="19" t="n"/>
      <c r="J2002" s="21" t="n"/>
      <c r="K2002" s="19" t="n"/>
      <c r="L2002" s="19" t="n"/>
      <c r="M2002" s="21" t="n"/>
      <c r="N2002" s="22" t="n"/>
      <c r="O2002" s="24">
        <f>IF(A2002&lt;&gt;"عهدة","",SUMIFS($G$8:$G$5007,$B$8:$B$5007,B2002,$A$8:$A$5007,"مصروف",$I$8:$I$5007,"&lt;&gt;مرفوض"))</f>
        <v/>
      </c>
      <c r="P2002" s="25">
        <f>IF(A2002&lt;&gt;"عهدة","",N(F2002)-O2002)</f>
        <v/>
      </c>
      <c r="Q2002" s="26">
        <f>IF(A2002="","",IF(A2002="عهدة",IF(N(F2002)=0,"⚠ أدخل قيمة العهدة",IF(P2002&lt;0,"⛔ عجز / زيادة مصروفات "&amp;TEXT(-P2002,"#,##0"),IF(COUNTIFS($B$8:$B$5007,B2002,$A$8:$A$5007,"مصروف",$I$8:$I$5007,"&lt;&gt;مرفوض",$K$8:$K$5007,"&lt;&gt;نعم")&gt;0,"⚠ "&amp;COUNTIFS($B$8:$B$5007,B2002,$A$8:$A$5007,"مصروف",$I$8:$I$5007,"&lt;&gt;مرفوض",$K$8:$K$5007,"&lt;&gt;نعم")&amp;" مصروف غير مسوى",IF(L2002="تمت التسوية",IF(P2002=0,"✔ متوازنة وتمت التسوية","✔ تمت التسوية – متبقي "&amp;TEXT(P2002,"#,##0")),IF(P2002&gt;0,"متبقي "&amp;TEXT(P2002,"#,##0"),"✔ متوازنة"))))),IF(R2002=0,"⚠ أضف سطر عهدة أولًا",IF(OR(C2002="",N(G2002)=0),"⚠ أكمل التاريخ والقيمة",IF(S2002="","⚠ التاريخ خارج السنة المالية",IF(H2002="","⚠ اختر بند الموازنة",IF(I2002="مرفوض","✖ مرفوض من المدير",IF(I2002&lt;&gt;"موافق","⏳ بانتظار موافقة المدير",IF(K2002&lt;&gt;"نعم","⚠ غير مسوى مع الحسابات","✔ معتمد ومسوى")))))))))</f>
        <v/>
      </c>
      <c r="R2002">
        <f>N(R2001)+IF(A2002="عهدة",1,0)</f>
        <v/>
      </c>
      <c r="S2002">
        <f>IF(C2002="","",IF(AND(C2002&gt;=DATE(2026,9,1),C2002&lt;=DATE(2027,8,31)),(YEAR(C2002)-2026)*12+MONTH(C2002)-8,""))</f>
        <v/>
      </c>
      <c r="T2002">
        <f>IF(AND(A2002="مصروف",R2002&gt;0,I2002="موافق",S2002&lt;&gt;"",H2002&lt;&gt;""),N(G2002),0)</f>
        <v/>
      </c>
    </row>
    <row r="2003">
      <c r="A2003" s="19" t="n"/>
      <c r="B2003" s="20">
        <f>IF(A2003="","",IF(R2003=0,"⚠ أضف سطر عهدة أولًا","DMT-"&amp;TEXT(R2003,"000")))</f>
        <v/>
      </c>
      <c r="C2003" s="21" t="n"/>
      <c r="D2003" s="20">
        <f>IF(C2003="","",IF(S2003="","خارج السنة المالية",INDEX(القوائم!$D$2:$D$13,S2003)))</f>
        <v/>
      </c>
      <c r="E2003" s="22" t="n"/>
      <c r="F2003" s="23" t="n"/>
      <c r="G2003" s="23" t="n"/>
      <c r="H2003" s="22" t="n"/>
      <c r="I2003" s="19" t="n"/>
      <c r="J2003" s="21" t="n"/>
      <c r="K2003" s="19" t="n"/>
      <c r="L2003" s="19" t="n"/>
      <c r="M2003" s="21" t="n"/>
      <c r="N2003" s="22" t="n"/>
      <c r="O2003" s="24">
        <f>IF(A2003&lt;&gt;"عهدة","",SUMIFS($G$8:$G$5007,$B$8:$B$5007,B2003,$A$8:$A$5007,"مصروف",$I$8:$I$5007,"&lt;&gt;مرفوض"))</f>
        <v/>
      </c>
      <c r="P2003" s="25">
        <f>IF(A2003&lt;&gt;"عهدة","",N(F2003)-O2003)</f>
        <v/>
      </c>
      <c r="Q2003" s="26">
        <f>IF(A2003="","",IF(A2003="عهدة",IF(N(F2003)=0,"⚠ أدخل قيمة العهدة",IF(P2003&lt;0,"⛔ عجز / زيادة مصروفات "&amp;TEXT(-P2003,"#,##0"),IF(COUNTIFS($B$8:$B$5007,B2003,$A$8:$A$5007,"مصروف",$I$8:$I$5007,"&lt;&gt;مرفوض",$K$8:$K$5007,"&lt;&gt;نعم")&gt;0,"⚠ "&amp;COUNTIFS($B$8:$B$5007,B2003,$A$8:$A$5007,"مصروف",$I$8:$I$5007,"&lt;&gt;مرفوض",$K$8:$K$5007,"&lt;&gt;نعم")&amp;" مصروف غير مسوى",IF(L2003="تمت التسوية",IF(P2003=0,"✔ متوازنة وتمت التسوية","✔ تمت التسوية – متبقي "&amp;TEXT(P2003,"#,##0")),IF(P2003&gt;0,"متبقي "&amp;TEXT(P2003,"#,##0"),"✔ متوازنة"))))),IF(R2003=0,"⚠ أضف سطر عهدة أولًا",IF(OR(C2003="",N(G2003)=0),"⚠ أكمل التاريخ والقيمة",IF(S2003="","⚠ التاريخ خارج السنة المالية",IF(H2003="","⚠ اختر بند الموازنة",IF(I2003="مرفوض","✖ مرفوض من المدير",IF(I2003&lt;&gt;"موافق","⏳ بانتظار موافقة المدير",IF(K2003&lt;&gt;"نعم","⚠ غير مسوى مع الحسابات","✔ معتمد ومسوى")))))))))</f>
        <v/>
      </c>
      <c r="R2003">
        <f>N(R2002)+IF(A2003="عهدة",1,0)</f>
        <v/>
      </c>
      <c r="S2003">
        <f>IF(C2003="","",IF(AND(C2003&gt;=DATE(2026,9,1),C2003&lt;=DATE(2027,8,31)),(YEAR(C2003)-2026)*12+MONTH(C2003)-8,""))</f>
        <v/>
      </c>
      <c r="T2003">
        <f>IF(AND(A2003="مصروف",R2003&gt;0,I2003="موافق",S2003&lt;&gt;"",H2003&lt;&gt;""),N(G2003),0)</f>
        <v/>
      </c>
    </row>
    <row r="2004">
      <c r="A2004" s="19" t="n"/>
      <c r="B2004" s="20">
        <f>IF(A2004="","",IF(R2004=0,"⚠ أضف سطر عهدة أولًا","DMT-"&amp;TEXT(R2004,"000")))</f>
        <v/>
      </c>
      <c r="C2004" s="21" t="n"/>
      <c r="D2004" s="20">
        <f>IF(C2004="","",IF(S2004="","خارج السنة المالية",INDEX(القوائم!$D$2:$D$13,S2004)))</f>
        <v/>
      </c>
      <c r="E2004" s="22" t="n"/>
      <c r="F2004" s="23" t="n"/>
      <c r="G2004" s="23" t="n"/>
      <c r="H2004" s="22" t="n"/>
      <c r="I2004" s="19" t="n"/>
      <c r="J2004" s="21" t="n"/>
      <c r="K2004" s="19" t="n"/>
      <c r="L2004" s="19" t="n"/>
      <c r="M2004" s="21" t="n"/>
      <c r="N2004" s="22" t="n"/>
      <c r="O2004" s="24">
        <f>IF(A2004&lt;&gt;"عهدة","",SUMIFS($G$8:$G$5007,$B$8:$B$5007,B2004,$A$8:$A$5007,"مصروف",$I$8:$I$5007,"&lt;&gt;مرفوض"))</f>
        <v/>
      </c>
      <c r="P2004" s="25">
        <f>IF(A2004&lt;&gt;"عهدة","",N(F2004)-O2004)</f>
        <v/>
      </c>
      <c r="Q2004" s="26">
        <f>IF(A2004="","",IF(A2004="عهدة",IF(N(F2004)=0,"⚠ أدخل قيمة العهدة",IF(P2004&lt;0,"⛔ عجز / زيادة مصروفات "&amp;TEXT(-P2004,"#,##0"),IF(COUNTIFS($B$8:$B$5007,B2004,$A$8:$A$5007,"مصروف",$I$8:$I$5007,"&lt;&gt;مرفوض",$K$8:$K$5007,"&lt;&gt;نعم")&gt;0,"⚠ "&amp;COUNTIFS($B$8:$B$5007,B2004,$A$8:$A$5007,"مصروف",$I$8:$I$5007,"&lt;&gt;مرفوض",$K$8:$K$5007,"&lt;&gt;نعم")&amp;" مصروف غير مسوى",IF(L2004="تمت التسوية",IF(P2004=0,"✔ متوازنة وتمت التسوية","✔ تمت التسوية – متبقي "&amp;TEXT(P2004,"#,##0")),IF(P2004&gt;0,"متبقي "&amp;TEXT(P2004,"#,##0"),"✔ متوازنة"))))),IF(R2004=0,"⚠ أضف سطر عهدة أولًا",IF(OR(C2004="",N(G2004)=0),"⚠ أكمل التاريخ والقيمة",IF(S2004="","⚠ التاريخ خارج السنة المالية",IF(H2004="","⚠ اختر بند الموازنة",IF(I2004="مرفوض","✖ مرفوض من المدير",IF(I2004&lt;&gt;"موافق","⏳ بانتظار موافقة المدير",IF(K2004&lt;&gt;"نعم","⚠ غير مسوى مع الحسابات","✔ معتمد ومسوى")))))))))</f>
        <v/>
      </c>
      <c r="R2004">
        <f>N(R2003)+IF(A2004="عهدة",1,0)</f>
        <v/>
      </c>
      <c r="S2004">
        <f>IF(C2004="","",IF(AND(C2004&gt;=DATE(2026,9,1),C2004&lt;=DATE(2027,8,31)),(YEAR(C2004)-2026)*12+MONTH(C2004)-8,""))</f>
        <v/>
      </c>
      <c r="T2004">
        <f>IF(AND(A2004="مصروف",R2004&gt;0,I2004="موافق",S2004&lt;&gt;"",H2004&lt;&gt;""),N(G2004),0)</f>
        <v/>
      </c>
    </row>
    <row r="2005">
      <c r="A2005" s="19" t="n"/>
      <c r="B2005" s="20">
        <f>IF(A2005="","",IF(R2005=0,"⚠ أضف سطر عهدة أولًا","DMT-"&amp;TEXT(R2005,"000")))</f>
        <v/>
      </c>
      <c r="C2005" s="21" t="n"/>
      <c r="D2005" s="20">
        <f>IF(C2005="","",IF(S2005="","خارج السنة المالية",INDEX(القوائم!$D$2:$D$13,S2005)))</f>
        <v/>
      </c>
      <c r="E2005" s="22" t="n"/>
      <c r="F2005" s="23" t="n"/>
      <c r="G2005" s="23" t="n"/>
      <c r="H2005" s="22" t="n"/>
      <c r="I2005" s="19" t="n"/>
      <c r="J2005" s="21" t="n"/>
      <c r="K2005" s="19" t="n"/>
      <c r="L2005" s="19" t="n"/>
      <c r="M2005" s="21" t="n"/>
      <c r="N2005" s="22" t="n"/>
      <c r="O2005" s="24">
        <f>IF(A2005&lt;&gt;"عهدة","",SUMIFS($G$8:$G$5007,$B$8:$B$5007,B2005,$A$8:$A$5007,"مصروف",$I$8:$I$5007,"&lt;&gt;مرفوض"))</f>
        <v/>
      </c>
      <c r="P2005" s="25">
        <f>IF(A2005&lt;&gt;"عهدة","",N(F2005)-O2005)</f>
        <v/>
      </c>
      <c r="Q2005" s="26">
        <f>IF(A2005="","",IF(A2005="عهدة",IF(N(F2005)=0,"⚠ أدخل قيمة العهدة",IF(P2005&lt;0,"⛔ عجز / زيادة مصروفات "&amp;TEXT(-P2005,"#,##0"),IF(COUNTIFS($B$8:$B$5007,B2005,$A$8:$A$5007,"مصروف",$I$8:$I$5007,"&lt;&gt;مرفوض",$K$8:$K$5007,"&lt;&gt;نعم")&gt;0,"⚠ "&amp;COUNTIFS($B$8:$B$5007,B2005,$A$8:$A$5007,"مصروف",$I$8:$I$5007,"&lt;&gt;مرفوض",$K$8:$K$5007,"&lt;&gt;نعم")&amp;" مصروف غير مسوى",IF(L2005="تمت التسوية",IF(P2005=0,"✔ متوازنة وتمت التسوية","✔ تمت التسوية – متبقي "&amp;TEXT(P2005,"#,##0")),IF(P2005&gt;0,"متبقي "&amp;TEXT(P2005,"#,##0"),"✔ متوازنة"))))),IF(R2005=0,"⚠ أضف سطر عهدة أولًا",IF(OR(C2005="",N(G2005)=0),"⚠ أكمل التاريخ والقيمة",IF(S2005="","⚠ التاريخ خارج السنة المالية",IF(H2005="","⚠ اختر بند الموازنة",IF(I2005="مرفوض","✖ مرفوض من المدير",IF(I2005&lt;&gt;"موافق","⏳ بانتظار موافقة المدير",IF(K2005&lt;&gt;"نعم","⚠ غير مسوى مع الحسابات","✔ معتمد ومسوى")))))))))</f>
        <v/>
      </c>
      <c r="R2005">
        <f>N(R2004)+IF(A2005="عهدة",1,0)</f>
        <v/>
      </c>
      <c r="S2005">
        <f>IF(C2005="","",IF(AND(C2005&gt;=DATE(2026,9,1),C2005&lt;=DATE(2027,8,31)),(YEAR(C2005)-2026)*12+MONTH(C2005)-8,""))</f>
        <v/>
      </c>
      <c r="T2005">
        <f>IF(AND(A2005="مصروف",R2005&gt;0,I2005="موافق",S2005&lt;&gt;"",H2005&lt;&gt;""),N(G2005),0)</f>
        <v/>
      </c>
    </row>
    <row r="2006">
      <c r="A2006" s="19" t="n"/>
      <c r="B2006" s="20">
        <f>IF(A2006="","",IF(R2006=0,"⚠ أضف سطر عهدة أولًا","DMT-"&amp;TEXT(R2006,"000")))</f>
        <v/>
      </c>
      <c r="C2006" s="21" t="n"/>
      <c r="D2006" s="20">
        <f>IF(C2006="","",IF(S2006="","خارج السنة المالية",INDEX(القوائم!$D$2:$D$13,S2006)))</f>
        <v/>
      </c>
      <c r="E2006" s="22" t="n"/>
      <c r="F2006" s="23" t="n"/>
      <c r="G2006" s="23" t="n"/>
      <c r="H2006" s="22" t="n"/>
      <c r="I2006" s="19" t="n"/>
      <c r="J2006" s="21" t="n"/>
      <c r="K2006" s="19" t="n"/>
      <c r="L2006" s="19" t="n"/>
      <c r="M2006" s="21" t="n"/>
      <c r="N2006" s="22" t="n"/>
      <c r="O2006" s="24">
        <f>IF(A2006&lt;&gt;"عهدة","",SUMIFS($G$8:$G$5007,$B$8:$B$5007,B2006,$A$8:$A$5007,"مصروف",$I$8:$I$5007,"&lt;&gt;مرفوض"))</f>
        <v/>
      </c>
      <c r="P2006" s="25">
        <f>IF(A2006&lt;&gt;"عهدة","",N(F2006)-O2006)</f>
        <v/>
      </c>
      <c r="Q2006" s="26">
        <f>IF(A2006="","",IF(A2006="عهدة",IF(N(F2006)=0,"⚠ أدخل قيمة العهدة",IF(P2006&lt;0,"⛔ عجز / زيادة مصروفات "&amp;TEXT(-P2006,"#,##0"),IF(COUNTIFS($B$8:$B$5007,B2006,$A$8:$A$5007,"مصروف",$I$8:$I$5007,"&lt;&gt;مرفوض",$K$8:$K$5007,"&lt;&gt;نعم")&gt;0,"⚠ "&amp;COUNTIFS($B$8:$B$5007,B2006,$A$8:$A$5007,"مصروف",$I$8:$I$5007,"&lt;&gt;مرفوض",$K$8:$K$5007,"&lt;&gt;نعم")&amp;" مصروف غير مسوى",IF(L2006="تمت التسوية",IF(P2006=0,"✔ متوازنة وتمت التسوية","✔ تمت التسوية – متبقي "&amp;TEXT(P2006,"#,##0")),IF(P2006&gt;0,"متبقي "&amp;TEXT(P2006,"#,##0"),"✔ متوازنة"))))),IF(R2006=0,"⚠ أضف سطر عهدة أولًا",IF(OR(C2006="",N(G2006)=0),"⚠ أكمل التاريخ والقيمة",IF(S2006="","⚠ التاريخ خارج السنة المالية",IF(H2006="","⚠ اختر بند الموازنة",IF(I2006="مرفوض","✖ مرفوض من المدير",IF(I2006&lt;&gt;"موافق","⏳ بانتظار موافقة المدير",IF(K2006&lt;&gt;"نعم","⚠ غير مسوى مع الحسابات","✔ معتمد ومسوى")))))))))</f>
        <v/>
      </c>
      <c r="R2006">
        <f>N(R2005)+IF(A2006="عهدة",1,0)</f>
        <v/>
      </c>
      <c r="S2006">
        <f>IF(C2006="","",IF(AND(C2006&gt;=DATE(2026,9,1),C2006&lt;=DATE(2027,8,31)),(YEAR(C2006)-2026)*12+MONTH(C2006)-8,""))</f>
        <v/>
      </c>
      <c r="T2006">
        <f>IF(AND(A2006="مصروف",R2006&gt;0,I2006="موافق",S2006&lt;&gt;"",H2006&lt;&gt;""),N(G2006),0)</f>
        <v/>
      </c>
    </row>
    <row r="2007">
      <c r="A2007" s="19" t="n"/>
      <c r="B2007" s="20">
        <f>IF(A2007="","",IF(R2007=0,"⚠ أضف سطر عهدة أولًا","DMT-"&amp;TEXT(R2007,"000")))</f>
        <v/>
      </c>
      <c r="C2007" s="21" t="n"/>
      <c r="D2007" s="20">
        <f>IF(C2007="","",IF(S2007="","خارج السنة المالية",INDEX(القوائم!$D$2:$D$13,S2007)))</f>
        <v/>
      </c>
      <c r="E2007" s="22" t="n"/>
      <c r="F2007" s="23" t="n"/>
      <c r="G2007" s="23" t="n"/>
      <c r="H2007" s="22" t="n"/>
      <c r="I2007" s="19" t="n"/>
      <c r="J2007" s="21" t="n"/>
      <c r="K2007" s="19" t="n"/>
      <c r="L2007" s="19" t="n"/>
      <c r="M2007" s="21" t="n"/>
      <c r="N2007" s="22" t="n"/>
      <c r="O2007" s="24">
        <f>IF(A2007&lt;&gt;"عهدة","",SUMIFS($G$8:$G$5007,$B$8:$B$5007,B2007,$A$8:$A$5007,"مصروف",$I$8:$I$5007,"&lt;&gt;مرفوض"))</f>
        <v/>
      </c>
      <c r="P2007" s="25">
        <f>IF(A2007&lt;&gt;"عهدة","",N(F2007)-O2007)</f>
        <v/>
      </c>
      <c r="Q2007" s="26">
        <f>IF(A2007="","",IF(A2007="عهدة",IF(N(F2007)=0,"⚠ أدخل قيمة العهدة",IF(P2007&lt;0,"⛔ عجز / زيادة مصروفات "&amp;TEXT(-P2007,"#,##0"),IF(COUNTIFS($B$8:$B$5007,B2007,$A$8:$A$5007,"مصروف",$I$8:$I$5007,"&lt;&gt;مرفوض",$K$8:$K$5007,"&lt;&gt;نعم")&gt;0,"⚠ "&amp;COUNTIFS($B$8:$B$5007,B2007,$A$8:$A$5007,"مصروف",$I$8:$I$5007,"&lt;&gt;مرفوض",$K$8:$K$5007,"&lt;&gt;نعم")&amp;" مصروف غير مسوى",IF(L2007="تمت التسوية",IF(P2007=0,"✔ متوازنة وتمت التسوية","✔ تمت التسوية – متبقي "&amp;TEXT(P2007,"#,##0")),IF(P2007&gt;0,"متبقي "&amp;TEXT(P2007,"#,##0"),"✔ متوازنة"))))),IF(R2007=0,"⚠ أضف سطر عهدة أولًا",IF(OR(C2007="",N(G2007)=0),"⚠ أكمل التاريخ والقيمة",IF(S2007="","⚠ التاريخ خارج السنة المالية",IF(H2007="","⚠ اختر بند الموازنة",IF(I2007="مرفوض","✖ مرفوض من المدير",IF(I2007&lt;&gt;"موافق","⏳ بانتظار موافقة المدير",IF(K2007&lt;&gt;"نعم","⚠ غير مسوى مع الحسابات","✔ معتمد ومسوى")))))))))</f>
        <v/>
      </c>
      <c r="R2007">
        <f>N(R2006)+IF(A2007="عهدة",1,0)</f>
        <v/>
      </c>
      <c r="S2007">
        <f>IF(C2007="","",IF(AND(C2007&gt;=DATE(2026,9,1),C2007&lt;=DATE(2027,8,31)),(YEAR(C2007)-2026)*12+MONTH(C2007)-8,""))</f>
        <v/>
      </c>
      <c r="T2007">
        <f>IF(AND(A2007="مصروف",R2007&gt;0,I2007="موافق",S2007&lt;&gt;"",H2007&lt;&gt;""),N(G2007),0)</f>
        <v/>
      </c>
    </row>
    <row r="2008">
      <c r="A2008" s="19" t="n"/>
      <c r="B2008" s="20">
        <f>IF(A2008="","",IF(R2008=0,"⚠ أضف سطر عهدة أولًا","DMT-"&amp;TEXT(R2008,"000")))</f>
        <v/>
      </c>
      <c r="C2008" s="21" t="n"/>
      <c r="D2008" s="20">
        <f>IF(C2008="","",IF(S2008="","خارج السنة المالية",INDEX(القوائم!$D$2:$D$13,S2008)))</f>
        <v/>
      </c>
      <c r="E2008" s="22" t="n"/>
      <c r="F2008" s="23" t="n"/>
      <c r="G2008" s="23" t="n"/>
      <c r="H2008" s="22" t="n"/>
      <c r="I2008" s="19" t="n"/>
      <c r="J2008" s="21" t="n"/>
      <c r="K2008" s="19" t="n"/>
      <c r="L2008" s="19" t="n"/>
      <c r="M2008" s="21" t="n"/>
      <c r="N2008" s="22" t="n"/>
      <c r="O2008" s="24">
        <f>IF(A2008&lt;&gt;"عهدة","",SUMIFS($G$8:$G$5007,$B$8:$B$5007,B2008,$A$8:$A$5007,"مصروف",$I$8:$I$5007,"&lt;&gt;مرفوض"))</f>
        <v/>
      </c>
      <c r="P2008" s="25">
        <f>IF(A2008&lt;&gt;"عهدة","",N(F2008)-O2008)</f>
        <v/>
      </c>
      <c r="Q2008" s="26">
        <f>IF(A2008="","",IF(A2008="عهدة",IF(N(F2008)=0,"⚠ أدخل قيمة العهدة",IF(P2008&lt;0,"⛔ عجز / زيادة مصروفات "&amp;TEXT(-P2008,"#,##0"),IF(COUNTIFS($B$8:$B$5007,B2008,$A$8:$A$5007,"مصروف",$I$8:$I$5007,"&lt;&gt;مرفوض",$K$8:$K$5007,"&lt;&gt;نعم")&gt;0,"⚠ "&amp;COUNTIFS($B$8:$B$5007,B2008,$A$8:$A$5007,"مصروف",$I$8:$I$5007,"&lt;&gt;مرفوض",$K$8:$K$5007,"&lt;&gt;نعم")&amp;" مصروف غير مسوى",IF(L2008="تمت التسوية",IF(P2008=0,"✔ متوازنة وتمت التسوية","✔ تمت التسوية – متبقي "&amp;TEXT(P2008,"#,##0")),IF(P2008&gt;0,"متبقي "&amp;TEXT(P2008,"#,##0"),"✔ متوازنة"))))),IF(R2008=0,"⚠ أضف سطر عهدة أولًا",IF(OR(C2008="",N(G2008)=0),"⚠ أكمل التاريخ والقيمة",IF(S2008="","⚠ التاريخ خارج السنة المالية",IF(H2008="","⚠ اختر بند الموازنة",IF(I2008="مرفوض","✖ مرفوض من المدير",IF(I2008&lt;&gt;"موافق","⏳ بانتظار موافقة المدير",IF(K2008&lt;&gt;"نعم","⚠ غير مسوى مع الحسابات","✔ معتمد ومسوى")))))))))</f>
        <v/>
      </c>
      <c r="R2008">
        <f>N(R2007)+IF(A2008="عهدة",1,0)</f>
        <v/>
      </c>
      <c r="S2008">
        <f>IF(C2008="","",IF(AND(C2008&gt;=DATE(2026,9,1),C2008&lt;=DATE(2027,8,31)),(YEAR(C2008)-2026)*12+MONTH(C2008)-8,""))</f>
        <v/>
      </c>
      <c r="T2008">
        <f>IF(AND(A2008="مصروف",R2008&gt;0,I2008="موافق",S2008&lt;&gt;"",H2008&lt;&gt;""),N(G2008),0)</f>
        <v/>
      </c>
    </row>
    <row r="2009">
      <c r="A2009" s="19" t="n"/>
      <c r="B2009" s="20">
        <f>IF(A2009="","",IF(R2009=0,"⚠ أضف سطر عهدة أولًا","DMT-"&amp;TEXT(R2009,"000")))</f>
        <v/>
      </c>
      <c r="C2009" s="21" t="n"/>
      <c r="D2009" s="20">
        <f>IF(C2009="","",IF(S2009="","خارج السنة المالية",INDEX(القوائم!$D$2:$D$13,S2009)))</f>
        <v/>
      </c>
      <c r="E2009" s="22" t="n"/>
      <c r="F2009" s="23" t="n"/>
      <c r="G2009" s="23" t="n"/>
      <c r="H2009" s="22" t="n"/>
      <c r="I2009" s="19" t="n"/>
      <c r="J2009" s="21" t="n"/>
      <c r="K2009" s="19" t="n"/>
      <c r="L2009" s="19" t="n"/>
      <c r="M2009" s="21" t="n"/>
      <c r="N2009" s="22" t="n"/>
      <c r="O2009" s="24">
        <f>IF(A2009&lt;&gt;"عهدة","",SUMIFS($G$8:$G$5007,$B$8:$B$5007,B2009,$A$8:$A$5007,"مصروف",$I$8:$I$5007,"&lt;&gt;مرفوض"))</f>
        <v/>
      </c>
      <c r="P2009" s="25">
        <f>IF(A2009&lt;&gt;"عهدة","",N(F2009)-O2009)</f>
        <v/>
      </c>
      <c r="Q2009" s="26">
        <f>IF(A2009="","",IF(A2009="عهدة",IF(N(F2009)=0,"⚠ أدخل قيمة العهدة",IF(P2009&lt;0,"⛔ عجز / زيادة مصروفات "&amp;TEXT(-P2009,"#,##0"),IF(COUNTIFS($B$8:$B$5007,B2009,$A$8:$A$5007,"مصروف",$I$8:$I$5007,"&lt;&gt;مرفوض",$K$8:$K$5007,"&lt;&gt;نعم")&gt;0,"⚠ "&amp;COUNTIFS($B$8:$B$5007,B2009,$A$8:$A$5007,"مصروف",$I$8:$I$5007,"&lt;&gt;مرفوض",$K$8:$K$5007,"&lt;&gt;نعم")&amp;" مصروف غير مسوى",IF(L2009="تمت التسوية",IF(P2009=0,"✔ متوازنة وتمت التسوية","✔ تمت التسوية – متبقي "&amp;TEXT(P2009,"#,##0")),IF(P2009&gt;0,"متبقي "&amp;TEXT(P2009,"#,##0"),"✔ متوازنة"))))),IF(R2009=0,"⚠ أضف سطر عهدة أولًا",IF(OR(C2009="",N(G2009)=0),"⚠ أكمل التاريخ والقيمة",IF(S2009="","⚠ التاريخ خارج السنة المالية",IF(H2009="","⚠ اختر بند الموازنة",IF(I2009="مرفوض","✖ مرفوض من المدير",IF(I2009&lt;&gt;"موافق","⏳ بانتظار موافقة المدير",IF(K2009&lt;&gt;"نعم","⚠ غير مسوى مع الحسابات","✔ معتمد ومسوى")))))))))</f>
        <v/>
      </c>
      <c r="R2009">
        <f>N(R2008)+IF(A2009="عهدة",1,0)</f>
        <v/>
      </c>
      <c r="S2009">
        <f>IF(C2009="","",IF(AND(C2009&gt;=DATE(2026,9,1),C2009&lt;=DATE(2027,8,31)),(YEAR(C2009)-2026)*12+MONTH(C2009)-8,""))</f>
        <v/>
      </c>
      <c r="T2009">
        <f>IF(AND(A2009="مصروف",R2009&gt;0,I2009="موافق",S2009&lt;&gt;"",H2009&lt;&gt;""),N(G2009),0)</f>
        <v/>
      </c>
    </row>
    <row r="2010">
      <c r="A2010" s="19" t="n"/>
      <c r="B2010" s="20">
        <f>IF(A2010="","",IF(R2010=0,"⚠ أضف سطر عهدة أولًا","DMT-"&amp;TEXT(R2010,"000")))</f>
        <v/>
      </c>
      <c r="C2010" s="21" t="n"/>
      <c r="D2010" s="20">
        <f>IF(C2010="","",IF(S2010="","خارج السنة المالية",INDEX(القوائم!$D$2:$D$13,S2010)))</f>
        <v/>
      </c>
      <c r="E2010" s="22" t="n"/>
      <c r="F2010" s="23" t="n"/>
      <c r="G2010" s="23" t="n"/>
      <c r="H2010" s="22" t="n"/>
      <c r="I2010" s="19" t="n"/>
      <c r="J2010" s="21" t="n"/>
      <c r="K2010" s="19" t="n"/>
      <c r="L2010" s="19" t="n"/>
      <c r="M2010" s="21" t="n"/>
      <c r="N2010" s="22" t="n"/>
      <c r="O2010" s="24">
        <f>IF(A2010&lt;&gt;"عهدة","",SUMIFS($G$8:$G$5007,$B$8:$B$5007,B2010,$A$8:$A$5007,"مصروف",$I$8:$I$5007,"&lt;&gt;مرفوض"))</f>
        <v/>
      </c>
      <c r="P2010" s="25">
        <f>IF(A2010&lt;&gt;"عهدة","",N(F2010)-O2010)</f>
        <v/>
      </c>
      <c r="Q2010" s="26">
        <f>IF(A2010="","",IF(A2010="عهدة",IF(N(F2010)=0,"⚠ أدخل قيمة العهدة",IF(P2010&lt;0,"⛔ عجز / زيادة مصروفات "&amp;TEXT(-P2010,"#,##0"),IF(COUNTIFS($B$8:$B$5007,B2010,$A$8:$A$5007,"مصروف",$I$8:$I$5007,"&lt;&gt;مرفوض",$K$8:$K$5007,"&lt;&gt;نعم")&gt;0,"⚠ "&amp;COUNTIFS($B$8:$B$5007,B2010,$A$8:$A$5007,"مصروف",$I$8:$I$5007,"&lt;&gt;مرفوض",$K$8:$K$5007,"&lt;&gt;نعم")&amp;" مصروف غير مسوى",IF(L2010="تمت التسوية",IF(P2010=0,"✔ متوازنة وتمت التسوية","✔ تمت التسوية – متبقي "&amp;TEXT(P2010,"#,##0")),IF(P2010&gt;0,"متبقي "&amp;TEXT(P2010,"#,##0"),"✔ متوازنة"))))),IF(R2010=0,"⚠ أضف سطر عهدة أولًا",IF(OR(C2010="",N(G2010)=0),"⚠ أكمل التاريخ والقيمة",IF(S2010="","⚠ التاريخ خارج السنة المالية",IF(H2010="","⚠ اختر بند الموازنة",IF(I2010="مرفوض","✖ مرفوض من المدير",IF(I2010&lt;&gt;"موافق","⏳ بانتظار موافقة المدير",IF(K2010&lt;&gt;"نعم","⚠ غير مسوى مع الحسابات","✔ معتمد ومسوى")))))))))</f>
        <v/>
      </c>
      <c r="R2010">
        <f>N(R2009)+IF(A2010="عهدة",1,0)</f>
        <v/>
      </c>
      <c r="S2010">
        <f>IF(C2010="","",IF(AND(C2010&gt;=DATE(2026,9,1),C2010&lt;=DATE(2027,8,31)),(YEAR(C2010)-2026)*12+MONTH(C2010)-8,""))</f>
        <v/>
      </c>
      <c r="T2010">
        <f>IF(AND(A2010="مصروف",R2010&gt;0,I2010="موافق",S2010&lt;&gt;"",H2010&lt;&gt;""),N(G2010),0)</f>
        <v/>
      </c>
    </row>
    <row r="2011">
      <c r="A2011" s="19" t="n"/>
      <c r="B2011" s="20">
        <f>IF(A2011="","",IF(R2011=0,"⚠ أضف سطر عهدة أولًا","DMT-"&amp;TEXT(R2011,"000")))</f>
        <v/>
      </c>
      <c r="C2011" s="21" t="n"/>
      <c r="D2011" s="20">
        <f>IF(C2011="","",IF(S2011="","خارج السنة المالية",INDEX(القوائم!$D$2:$D$13,S2011)))</f>
        <v/>
      </c>
      <c r="E2011" s="22" t="n"/>
      <c r="F2011" s="23" t="n"/>
      <c r="G2011" s="23" t="n"/>
      <c r="H2011" s="22" t="n"/>
      <c r="I2011" s="19" t="n"/>
      <c r="J2011" s="21" t="n"/>
      <c r="K2011" s="19" t="n"/>
      <c r="L2011" s="19" t="n"/>
      <c r="M2011" s="21" t="n"/>
      <c r="N2011" s="22" t="n"/>
      <c r="O2011" s="24">
        <f>IF(A2011&lt;&gt;"عهدة","",SUMIFS($G$8:$G$5007,$B$8:$B$5007,B2011,$A$8:$A$5007,"مصروف",$I$8:$I$5007,"&lt;&gt;مرفوض"))</f>
        <v/>
      </c>
      <c r="P2011" s="25">
        <f>IF(A2011&lt;&gt;"عهدة","",N(F2011)-O2011)</f>
        <v/>
      </c>
      <c r="Q2011" s="26">
        <f>IF(A2011="","",IF(A2011="عهدة",IF(N(F2011)=0,"⚠ أدخل قيمة العهدة",IF(P2011&lt;0,"⛔ عجز / زيادة مصروفات "&amp;TEXT(-P2011,"#,##0"),IF(COUNTIFS($B$8:$B$5007,B2011,$A$8:$A$5007,"مصروف",$I$8:$I$5007,"&lt;&gt;مرفوض",$K$8:$K$5007,"&lt;&gt;نعم")&gt;0,"⚠ "&amp;COUNTIFS($B$8:$B$5007,B2011,$A$8:$A$5007,"مصروف",$I$8:$I$5007,"&lt;&gt;مرفوض",$K$8:$K$5007,"&lt;&gt;نعم")&amp;" مصروف غير مسوى",IF(L2011="تمت التسوية",IF(P2011=0,"✔ متوازنة وتمت التسوية","✔ تمت التسوية – متبقي "&amp;TEXT(P2011,"#,##0")),IF(P2011&gt;0,"متبقي "&amp;TEXT(P2011,"#,##0"),"✔ متوازنة"))))),IF(R2011=0,"⚠ أضف سطر عهدة أولًا",IF(OR(C2011="",N(G2011)=0),"⚠ أكمل التاريخ والقيمة",IF(S2011="","⚠ التاريخ خارج السنة المالية",IF(H2011="","⚠ اختر بند الموازنة",IF(I2011="مرفوض","✖ مرفوض من المدير",IF(I2011&lt;&gt;"موافق","⏳ بانتظار موافقة المدير",IF(K2011&lt;&gt;"نعم","⚠ غير مسوى مع الحسابات","✔ معتمد ومسوى")))))))))</f>
        <v/>
      </c>
      <c r="R2011">
        <f>N(R2010)+IF(A2011="عهدة",1,0)</f>
        <v/>
      </c>
      <c r="S2011">
        <f>IF(C2011="","",IF(AND(C2011&gt;=DATE(2026,9,1),C2011&lt;=DATE(2027,8,31)),(YEAR(C2011)-2026)*12+MONTH(C2011)-8,""))</f>
        <v/>
      </c>
      <c r="T2011">
        <f>IF(AND(A2011="مصروف",R2011&gt;0,I2011="موافق",S2011&lt;&gt;"",H2011&lt;&gt;""),N(G2011),0)</f>
        <v/>
      </c>
    </row>
    <row r="2012">
      <c r="A2012" s="19" t="n"/>
      <c r="B2012" s="20">
        <f>IF(A2012="","",IF(R2012=0,"⚠ أضف سطر عهدة أولًا","DMT-"&amp;TEXT(R2012,"000")))</f>
        <v/>
      </c>
      <c r="C2012" s="21" t="n"/>
      <c r="D2012" s="20">
        <f>IF(C2012="","",IF(S2012="","خارج السنة المالية",INDEX(القوائم!$D$2:$D$13,S2012)))</f>
        <v/>
      </c>
      <c r="E2012" s="22" t="n"/>
      <c r="F2012" s="23" t="n"/>
      <c r="G2012" s="23" t="n"/>
      <c r="H2012" s="22" t="n"/>
      <c r="I2012" s="19" t="n"/>
      <c r="J2012" s="21" t="n"/>
      <c r="K2012" s="19" t="n"/>
      <c r="L2012" s="19" t="n"/>
      <c r="M2012" s="21" t="n"/>
      <c r="N2012" s="22" t="n"/>
      <c r="O2012" s="24">
        <f>IF(A2012&lt;&gt;"عهدة","",SUMIFS($G$8:$G$5007,$B$8:$B$5007,B2012,$A$8:$A$5007,"مصروف",$I$8:$I$5007,"&lt;&gt;مرفوض"))</f>
        <v/>
      </c>
      <c r="P2012" s="25">
        <f>IF(A2012&lt;&gt;"عهدة","",N(F2012)-O2012)</f>
        <v/>
      </c>
      <c r="Q2012" s="26">
        <f>IF(A2012="","",IF(A2012="عهدة",IF(N(F2012)=0,"⚠ أدخل قيمة العهدة",IF(P2012&lt;0,"⛔ عجز / زيادة مصروفات "&amp;TEXT(-P2012,"#,##0"),IF(COUNTIFS($B$8:$B$5007,B2012,$A$8:$A$5007,"مصروف",$I$8:$I$5007,"&lt;&gt;مرفوض",$K$8:$K$5007,"&lt;&gt;نعم")&gt;0,"⚠ "&amp;COUNTIFS($B$8:$B$5007,B2012,$A$8:$A$5007,"مصروف",$I$8:$I$5007,"&lt;&gt;مرفوض",$K$8:$K$5007,"&lt;&gt;نعم")&amp;" مصروف غير مسوى",IF(L2012="تمت التسوية",IF(P2012=0,"✔ متوازنة وتمت التسوية","✔ تمت التسوية – متبقي "&amp;TEXT(P2012,"#,##0")),IF(P2012&gt;0,"متبقي "&amp;TEXT(P2012,"#,##0"),"✔ متوازنة"))))),IF(R2012=0,"⚠ أضف سطر عهدة أولًا",IF(OR(C2012="",N(G2012)=0),"⚠ أكمل التاريخ والقيمة",IF(S2012="","⚠ التاريخ خارج السنة المالية",IF(H2012="","⚠ اختر بند الموازنة",IF(I2012="مرفوض","✖ مرفوض من المدير",IF(I2012&lt;&gt;"موافق","⏳ بانتظار موافقة المدير",IF(K2012&lt;&gt;"نعم","⚠ غير مسوى مع الحسابات","✔ معتمد ومسوى")))))))))</f>
        <v/>
      </c>
      <c r="R2012">
        <f>N(R2011)+IF(A2012="عهدة",1,0)</f>
        <v/>
      </c>
      <c r="S2012">
        <f>IF(C2012="","",IF(AND(C2012&gt;=DATE(2026,9,1),C2012&lt;=DATE(2027,8,31)),(YEAR(C2012)-2026)*12+MONTH(C2012)-8,""))</f>
        <v/>
      </c>
      <c r="T2012">
        <f>IF(AND(A2012="مصروف",R2012&gt;0,I2012="موافق",S2012&lt;&gt;"",H2012&lt;&gt;""),N(G2012),0)</f>
        <v/>
      </c>
    </row>
    <row r="2013">
      <c r="A2013" s="19" t="n"/>
      <c r="B2013" s="20">
        <f>IF(A2013="","",IF(R2013=0,"⚠ أضف سطر عهدة أولًا","DMT-"&amp;TEXT(R2013,"000")))</f>
        <v/>
      </c>
      <c r="C2013" s="21" t="n"/>
      <c r="D2013" s="20">
        <f>IF(C2013="","",IF(S2013="","خارج السنة المالية",INDEX(القوائم!$D$2:$D$13,S2013)))</f>
        <v/>
      </c>
      <c r="E2013" s="22" t="n"/>
      <c r="F2013" s="23" t="n"/>
      <c r="G2013" s="23" t="n"/>
      <c r="H2013" s="22" t="n"/>
      <c r="I2013" s="19" t="n"/>
      <c r="J2013" s="21" t="n"/>
      <c r="K2013" s="19" t="n"/>
      <c r="L2013" s="19" t="n"/>
      <c r="M2013" s="21" t="n"/>
      <c r="N2013" s="22" t="n"/>
      <c r="O2013" s="24">
        <f>IF(A2013&lt;&gt;"عهدة","",SUMIFS($G$8:$G$5007,$B$8:$B$5007,B2013,$A$8:$A$5007,"مصروف",$I$8:$I$5007,"&lt;&gt;مرفوض"))</f>
        <v/>
      </c>
      <c r="P2013" s="25">
        <f>IF(A2013&lt;&gt;"عهدة","",N(F2013)-O2013)</f>
        <v/>
      </c>
      <c r="Q2013" s="26">
        <f>IF(A2013="","",IF(A2013="عهدة",IF(N(F2013)=0,"⚠ أدخل قيمة العهدة",IF(P2013&lt;0,"⛔ عجز / زيادة مصروفات "&amp;TEXT(-P2013,"#,##0"),IF(COUNTIFS($B$8:$B$5007,B2013,$A$8:$A$5007,"مصروف",$I$8:$I$5007,"&lt;&gt;مرفوض",$K$8:$K$5007,"&lt;&gt;نعم")&gt;0,"⚠ "&amp;COUNTIFS($B$8:$B$5007,B2013,$A$8:$A$5007,"مصروف",$I$8:$I$5007,"&lt;&gt;مرفوض",$K$8:$K$5007,"&lt;&gt;نعم")&amp;" مصروف غير مسوى",IF(L2013="تمت التسوية",IF(P2013=0,"✔ متوازنة وتمت التسوية","✔ تمت التسوية – متبقي "&amp;TEXT(P2013,"#,##0")),IF(P2013&gt;0,"متبقي "&amp;TEXT(P2013,"#,##0"),"✔ متوازنة"))))),IF(R2013=0,"⚠ أضف سطر عهدة أولًا",IF(OR(C2013="",N(G2013)=0),"⚠ أكمل التاريخ والقيمة",IF(S2013="","⚠ التاريخ خارج السنة المالية",IF(H2013="","⚠ اختر بند الموازنة",IF(I2013="مرفوض","✖ مرفوض من المدير",IF(I2013&lt;&gt;"موافق","⏳ بانتظار موافقة المدير",IF(K2013&lt;&gt;"نعم","⚠ غير مسوى مع الحسابات","✔ معتمد ومسوى")))))))))</f>
        <v/>
      </c>
      <c r="R2013">
        <f>N(R2012)+IF(A2013="عهدة",1,0)</f>
        <v/>
      </c>
      <c r="S2013">
        <f>IF(C2013="","",IF(AND(C2013&gt;=DATE(2026,9,1),C2013&lt;=DATE(2027,8,31)),(YEAR(C2013)-2026)*12+MONTH(C2013)-8,""))</f>
        <v/>
      </c>
      <c r="T2013">
        <f>IF(AND(A2013="مصروف",R2013&gt;0,I2013="موافق",S2013&lt;&gt;"",H2013&lt;&gt;""),N(G2013),0)</f>
        <v/>
      </c>
    </row>
    <row r="2014">
      <c r="A2014" s="19" t="n"/>
      <c r="B2014" s="20">
        <f>IF(A2014="","",IF(R2014=0,"⚠ أضف سطر عهدة أولًا","DMT-"&amp;TEXT(R2014,"000")))</f>
        <v/>
      </c>
      <c r="C2014" s="21" t="n"/>
      <c r="D2014" s="20">
        <f>IF(C2014="","",IF(S2014="","خارج السنة المالية",INDEX(القوائم!$D$2:$D$13,S2014)))</f>
        <v/>
      </c>
      <c r="E2014" s="22" t="n"/>
      <c r="F2014" s="23" t="n"/>
      <c r="G2014" s="23" t="n"/>
      <c r="H2014" s="22" t="n"/>
      <c r="I2014" s="19" t="n"/>
      <c r="J2014" s="21" t="n"/>
      <c r="K2014" s="19" t="n"/>
      <c r="L2014" s="19" t="n"/>
      <c r="M2014" s="21" t="n"/>
      <c r="N2014" s="22" t="n"/>
      <c r="O2014" s="24">
        <f>IF(A2014&lt;&gt;"عهدة","",SUMIFS($G$8:$G$5007,$B$8:$B$5007,B2014,$A$8:$A$5007,"مصروف",$I$8:$I$5007,"&lt;&gt;مرفوض"))</f>
        <v/>
      </c>
      <c r="P2014" s="25">
        <f>IF(A2014&lt;&gt;"عهدة","",N(F2014)-O2014)</f>
        <v/>
      </c>
      <c r="Q2014" s="26">
        <f>IF(A2014="","",IF(A2014="عهدة",IF(N(F2014)=0,"⚠ أدخل قيمة العهدة",IF(P2014&lt;0,"⛔ عجز / زيادة مصروفات "&amp;TEXT(-P2014,"#,##0"),IF(COUNTIFS($B$8:$B$5007,B2014,$A$8:$A$5007,"مصروف",$I$8:$I$5007,"&lt;&gt;مرفوض",$K$8:$K$5007,"&lt;&gt;نعم")&gt;0,"⚠ "&amp;COUNTIFS($B$8:$B$5007,B2014,$A$8:$A$5007,"مصروف",$I$8:$I$5007,"&lt;&gt;مرفوض",$K$8:$K$5007,"&lt;&gt;نعم")&amp;" مصروف غير مسوى",IF(L2014="تمت التسوية",IF(P2014=0,"✔ متوازنة وتمت التسوية","✔ تمت التسوية – متبقي "&amp;TEXT(P2014,"#,##0")),IF(P2014&gt;0,"متبقي "&amp;TEXT(P2014,"#,##0"),"✔ متوازنة"))))),IF(R2014=0,"⚠ أضف سطر عهدة أولًا",IF(OR(C2014="",N(G2014)=0),"⚠ أكمل التاريخ والقيمة",IF(S2014="","⚠ التاريخ خارج السنة المالية",IF(H2014="","⚠ اختر بند الموازنة",IF(I2014="مرفوض","✖ مرفوض من المدير",IF(I2014&lt;&gt;"موافق","⏳ بانتظار موافقة المدير",IF(K2014&lt;&gt;"نعم","⚠ غير مسوى مع الحسابات","✔ معتمد ومسوى")))))))))</f>
        <v/>
      </c>
      <c r="R2014">
        <f>N(R2013)+IF(A2014="عهدة",1,0)</f>
        <v/>
      </c>
      <c r="S2014">
        <f>IF(C2014="","",IF(AND(C2014&gt;=DATE(2026,9,1),C2014&lt;=DATE(2027,8,31)),(YEAR(C2014)-2026)*12+MONTH(C2014)-8,""))</f>
        <v/>
      </c>
      <c r="T2014">
        <f>IF(AND(A2014="مصروف",R2014&gt;0,I2014="موافق",S2014&lt;&gt;"",H2014&lt;&gt;""),N(G2014),0)</f>
        <v/>
      </c>
    </row>
    <row r="2015">
      <c r="A2015" s="19" t="n"/>
      <c r="B2015" s="20">
        <f>IF(A2015="","",IF(R2015=0,"⚠ أضف سطر عهدة أولًا","DMT-"&amp;TEXT(R2015,"000")))</f>
        <v/>
      </c>
      <c r="C2015" s="21" t="n"/>
      <c r="D2015" s="20">
        <f>IF(C2015="","",IF(S2015="","خارج السنة المالية",INDEX(القوائم!$D$2:$D$13,S2015)))</f>
        <v/>
      </c>
      <c r="E2015" s="22" t="n"/>
      <c r="F2015" s="23" t="n"/>
      <c r="G2015" s="23" t="n"/>
      <c r="H2015" s="22" t="n"/>
      <c r="I2015" s="19" t="n"/>
      <c r="J2015" s="21" t="n"/>
      <c r="K2015" s="19" t="n"/>
      <c r="L2015" s="19" t="n"/>
      <c r="M2015" s="21" t="n"/>
      <c r="N2015" s="22" t="n"/>
      <c r="O2015" s="24">
        <f>IF(A2015&lt;&gt;"عهدة","",SUMIFS($G$8:$G$5007,$B$8:$B$5007,B2015,$A$8:$A$5007,"مصروف",$I$8:$I$5007,"&lt;&gt;مرفوض"))</f>
        <v/>
      </c>
      <c r="P2015" s="25">
        <f>IF(A2015&lt;&gt;"عهدة","",N(F2015)-O2015)</f>
        <v/>
      </c>
      <c r="Q2015" s="26">
        <f>IF(A2015="","",IF(A2015="عهدة",IF(N(F2015)=0,"⚠ أدخل قيمة العهدة",IF(P2015&lt;0,"⛔ عجز / زيادة مصروفات "&amp;TEXT(-P2015,"#,##0"),IF(COUNTIFS($B$8:$B$5007,B2015,$A$8:$A$5007,"مصروف",$I$8:$I$5007,"&lt;&gt;مرفوض",$K$8:$K$5007,"&lt;&gt;نعم")&gt;0,"⚠ "&amp;COUNTIFS($B$8:$B$5007,B2015,$A$8:$A$5007,"مصروف",$I$8:$I$5007,"&lt;&gt;مرفوض",$K$8:$K$5007,"&lt;&gt;نعم")&amp;" مصروف غير مسوى",IF(L2015="تمت التسوية",IF(P2015=0,"✔ متوازنة وتمت التسوية","✔ تمت التسوية – متبقي "&amp;TEXT(P2015,"#,##0")),IF(P2015&gt;0,"متبقي "&amp;TEXT(P2015,"#,##0"),"✔ متوازنة"))))),IF(R2015=0,"⚠ أضف سطر عهدة أولًا",IF(OR(C2015="",N(G2015)=0),"⚠ أكمل التاريخ والقيمة",IF(S2015="","⚠ التاريخ خارج السنة المالية",IF(H2015="","⚠ اختر بند الموازنة",IF(I2015="مرفوض","✖ مرفوض من المدير",IF(I2015&lt;&gt;"موافق","⏳ بانتظار موافقة المدير",IF(K2015&lt;&gt;"نعم","⚠ غير مسوى مع الحسابات","✔ معتمد ومسوى")))))))))</f>
        <v/>
      </c>
      <c r="R2015">
        <f>N(R2014)+IF(A2015="عهدة",1,0)</f>
        <v/>
      </c>
      <c r="S2015">
        <f>IF(C2015="","",IF(AND(C2015&gt;=DATE(2026,9,1),C2015&lt;=DATE(2027,8,31)),(YEAR(C2015)-2026)*12+MONTH(C2015)-8,""))</f>
        <v/>
      </c>
      <c r="T2015">
        <f>IF(AND(A2015="مصروف",R2015&gt;0,I2015="موافق",S2015&lt;&gt;"",H2015&lt;&gt;""),N(G2015),0)</f>
        <v/>
      </c>
    </row>
    <row r="2016">
      <c r="A2016" s="19" t="n"/>
      <c r="B2016" s="20">
        <f>IF(A2016="","",IF(R2016=0,"⚠ أضف سطر عهدة أولًا","DMT-"&amp;TEXT(R2016,"000")))</f>
        <v/>
      </c>
      <c r="C2016" s="21" t="n"/>
      <c r="D2016" s="20">
        <f>IF(C2016="","",IF(S2016="","خارج السنة المالية",INDEX(القوائم!$D$2:$D$13,S2016)))</f>
        <v/>
      </c>
      <c r="E2016" s="22" t="n"/>
      <c r="F2016" s="23" t="n"/>
      <c r="G2016" s="23" t="n"/>
      <c r="H2016" s="22" t="n"/>
      <c r="I2016" s="19" t="n"/>
      <c r="J2016" s="21" t="n"/>
      <c r="K2016" s="19" t="n"/>
      <c r="L2016" s="19" t="n"/>
      <c r="M2016" s="21" t="n"/>
      <c r="N2016" s="22" t="n"/>
      <c r="O2016" s="24">
        <f>IF(A2016&lt;&gt;"عهدة","",SUMIFS($G$8:$G$5007,$B$8:$B$5007,B2016,$A$8:$A$5007,"مصروف",$I$8:$I$5007,"&lt;&gt;مرفوض"))</f>
        <v/>
      </c>
      <c r="P2016" s="25">
        <f>IF(A2016&lt;&gt;"عهدة","",N(F2016)-O2016)</f>
        <v/>
      </c>
      <c r="Q2016" s="26">
        <f>IF(A2016="","",IF(A2016="عهدة",IF(N(F2016)=0,"⚠ أدخل قيمة العهدة",IF(P2016&lt;0,"⛔ عجز / زيادة مصروفات "&amp;TEXT(-P2016,"#,##0"),IF(COUNTIFS($B$8:$B$5007,B2016,$A$8:$A$5007,"مصروف",$I$8:$I$5007,"&lt;&gt;مرفوض",$K$8:$K$5007,"&lt;&gt;نعم")&gt;0,"⚠ "&amp;COUNTIFS($B$8:$B$5007,B2016,$A$8:$A$5007,"مصروف",$I$8:$I$5007,"&lt;&gt;مرفوض",$K$8:$K$5007,"&lt;&gt;نعم")&amp;" مصروف غير مسوى",IF(L2016="تمت التسوية",IF(P2016=0,"✔ متوازنة وتمت التسوية","✔ تمت التسوية – متبقي "&amp;TEXT(P2016,"#,##0")),IF(P2016&gt;0,"متبقي "&amp;TEXT(P2016,"#,##0"),"✔ متوازنة"))))),IF(R2016=0,"⚠ أضف سطر عهدة أولًا",IF(OR(C2016="",N(G2016)=0),"⚠ أكمل التاريخ والقيمة",IF(S2016="","⚠ التاريخ خارج السنة المالية",IF(H2016="","⚠ اختر بند الموازنة",IF(I2016="مرفوض","✖ مرفوض من المدير",IF(I2016&lt;&gt;"موافق","⏳ بانتظار موافقة المدير",IF(K2016&lt;&gt;"نعم","⚠ غير مسوى مع الحسابات","✔ معتمد ومسوى")))))))))</f>
        <v/>
      </c>
      <c r="R2016">
        <f>N(R2015)+IF(A2016="عهدة",1,0)</f>
        <v/>
      </c>
      <c r="S2016">
        <f>IF(C2016="","",IF(AND(C2016&gt;=DATE(2026,9,1),C2016&lt;=DATE(2027,8,31)),(YEAR(C2016)-2026)*12+MONTH(C2016)-8,""))</f>
        <v/>
      </c>
      <c r="T2016">
        <f>IF(AND(A2016="مصروف",R2016&gt;0,I2016="موافق",S2016&lt;&gt;"",H2016&lt;&gt;""),N(G2016),0)</f>
        <v/>
      </c>
    </row>
    <row r="2017">
      <c r="A2017" s="19" t="n"/>
      <c r="B2017" s="20">
        <f>IF(A2017="","",IF(R2017=0,"⚠ أضف سطر عهدة أولًا","DMT-"&amp;TEXT(R2017,"000")))</f>
        <v/>
      </c>
      <c r="C2017" s="21" t="n"/>
      <c r="D2017" s="20">
        <f>IF(C2017="","",IF(S2017="","خارج السنة المالية",INDEX(القوائم!$D$2:$D$13,S2017)))</f>
        <v/>
      </c>
      <c r="E2017" s="22" t="n"/>
      <c r="F2017" s="23" t="n"/>
      <c r="G2017" s="23" t="n"/>
      <c r="H2017" s="22" t="n"/>
      <c r="I2017" s="19" t="n"/>
      <c r="J2017" s="21" t="n"/>
      <c r="K2017" s="19" t="n"/>
      <c r="L2017" s="19" t="n"/>
      <c r="M2017" s="21" t="n"/>
      <c r="N2017" s="22" t="n"/>
      <c r="O2017" s="24">
        <f>IF(A2017&lt;&gt;"عهدة","",SUMIFS($G$8:$G$5007,$B$8:$B$5007,B2017,$A$8:$A$5007,"مصروف",$I$8:$I$5007,"&lt;&gt;مرفوض"))</f>
        <v/>
      </c>
      <c r="P2017" s="25">
        <f>IF(A2017&lt;&gt;"عهدة","",N(F2017)-O2017)</f>
        <v/>
      </c>
      <c r="Q2017" s="26">
        <f>IF(A2017="","",IF(A2017="عهدة",IF(N(F2017)=0,"⚠ أدخل قيمة العهدة",IF(P2017&lt;0,"⛔ عجز / زيادة مصروفات "&amp;TEXT(-P2017,"#,##0"),IF(COUNTIFS($B$8:$B$5007,B2017,$A$8:$A$5007,"مصروف",$I$8:$I$5007,"&lt;&gt;مرفوض",$K$8:$K$5007,"&lt;&gt;نعم")&gt;0,"⚠ "&amp;COUNTIFS($B$8:$B$5007,B2017,$A$8:$A$5007,"مصروف",$I$8:$I$5007,"&lt;&gt;مرفوض",$K$8:$K$5007,"&lt;&gt;نعم")&amp;" مصروف غير مسوى",IF(L2017="تمت التسوية",IF(P2017=0,"✔ متوازنة وتمت التسوية","✔ تمت التسوية – متبقي "&amp;TEXT(P2017,"#,##0")),IF(P2017&gt;0,"متبقي "&amp;TEXT(P2017,"#,##0"),"✔ متوازنة"))))),IF(R2017=0,"⚠ أضف سطر عهدة أولًا",IF(OR(C2017="",N(G2017)=0),"⚠ أكمل التاريخ والقيمة",IF(S2017="","⚠ التاريخ خارج السنة المالية",IF(H2017="","⚠ اختر بند الموازنة",IF(I2017="مرفوض","✖ مرفوض من المدير",IF(I2017&lt;&gt;"موافق","⏳ بانتظار موافقة المدير",IF(K2017&lt;&gt;"نعم","⚠ غير مسوى مع الحسابات","✔ معتمد ومسوى")))))))))</f>
        <v/>
      </c>
      <c r="R2017">
        <f>N(R2016)+IF(A2017="عهدة",1,0)</f>
        <v/>
      </c>
      <c r="S2017">
        <f>IF(C2017="","",IF(AND(C2017&gt;=DATE(2026,9,1),C2017&lt;=DATE(2027,8,31)),(YEAR(C2017)-2026)*12+MONTH(C2017)-8,""))</f>
        <v/>
      </c>
      <c r="T2017">
        <f>IF(AND(A2017="مصروف",R2017&gt;0,I2017="موافق",S2017&lt;&gt;"",H2017&lt;&gt;""),N(G2017),0)</f>
        <v/>
      </c>
    </row>
    <row r="2018">
      <c r="A2018" s="19" t="n"/>
      <c r="B2018" s="20">
        <f>IF(A2018="","",IF(R2018=0,"⚠ أضف سطر عهدة أولًا","DMT-"&amp;TEXT(R2018,"000")))</f>
        <v/>
      </c>
      <c r="C2018" s="21" t="n"/>
      <c r="D2018" s="20">
        <f>IF(C2018="","",IF(S2018="","خارج السنة المالية",INDEX(القوائم!$D$2:$D$13,S2018)))</f>
        <v/>
      </c>
      <c r="E2018" s="22" t="n"/>
      <c r="F2018" s="23" t="n"/>
      <c r="G2018" s="23" t="n"/>
      <c r="H2018" s="22" t="n"/>
      <c r="I2018" s="19" t="n"/>
      <c r="J2018" s="21" t="n"/>
      <c r="K2018" s="19" t="n"/>
      <c r="L2018" s="19" t="n"/>
      <c r="M2018" s="21" t="n"/>
      <c r="N2018" s="22" t="n"/>
      <c r="O2018" s="24">
        <f>IF(A2018&lt;&gt;"عهدة","",SUMIFS($G$8:$G$5007,$B$8:$B$5007,B2018,$A$8:$A$5007,"مصروف",$I$8:$I$5007,"&lt;&gt;مرفوض"))</f>
        <v/>
      </c>
      <c r="P2018" s="25">
        <f>IF(A2018&lt;&gt;"عهدة","",N(F2018)-O2018)</f>
        <v/>
      </c>
      <c r="Q2018" s="26">
        <f>IF(A2018="","",IF(A2018="عهدة",IF(N(F2018)=0,"⚠ أدخل قيمة العهدة",IF(P2018&lt;0,"⛔ عجز / زيادة مصروفات "&amp;TEXT(-P2018,"#,##0"),IF(COUNTIFS($B$8:$B$5007,B2018,$A$8:$A$5007,"مصروف",$I$8:$I$5007,"&lt;&gt;مرفوض",$K$8:$K$5007,"&lt;&gt;نعم")&gt;0,"⚠ "&amp;COUNTIFS($B$8:$B$5007,B2018,$A$8:$A$5007,"مصروف",$I$8:$I$5007,"&lt;&gt;مرفوض",$K$8:$K$5007,"&lt;&gt;نعم")&amp;" مصروف غير مسوى",IF(L2018="تمت التسوية",IF(P2018=0,"✔ متوازنة وتمت التسوية","✔ تمت التسوية – متبقي "&amp;TEXT(P2018,"#,##0")),IF(P2018&gt;0,"متبقي "&amp;TEXT(P2018,"#,##0"),"✔ متوازنة"))))),IF(R2018=0,"⚠ أضف سطر عهدة أولًا",IF(OR(C2018="",N(G2018)=0),"⚠ أكمل التاريخ والقيمة",IF(S2018="","⚠ التاريخ خارج السنة المالية",IF(H2018="","⚠ اختر بند الموازنة",IF(I2018="مرفوض","✖ مرفوض من المدير",IF(I2018&lt;&gt;"موافق","⏳ بانتظار موافقة المدير",IF(K2018&lt;&gt;"نعم","⚠ غير مسوى مع الحسابات","✔ معتمد ومسوى")))))))))</f>
        <v/>
      </c>
      <c r="R2018">
        <f>N(R2017)+IF(A2018="عهدة",1,0)</f>
        <v/>
      </c>
      <c r="S2018">
        <f>IF(C2018="","",IF(AND(C2018&gt;=DATE(2026,9,1),C2018&lt;=DATE(2027,8,31)),(YEAR(C2018)-2026)*12+MONTH(C2018)-8,""))</f>
        <v/>
      </c>
      <c r="T2018">
        <f>IF(AND(A2018="مصروف",R2018&gt;0,I2018="موافق",S2018&lt;&gt;"",H2018&lt;&gt;""),N(G2018),0)</f>
        <v/>
      </c>
    </row>
    <row r="2019">
      <c r="A2019" s="19" t="n"/>
      <c r="B2019" s="20">
        <f>IF(A2019="","",IF(R2019=0,"⚠ أضف سطر عهدة أولًا","DMT-"&amp;TEXT(R2019,"000")))</f>
        <v/>
      </c>
      <c r="C2019" s="21" t="n"/>
      <c r="D2019" s="20">
        <f>IF(C2019="","",IF(S2019="","خارج السنة المالية",INDEX(القوائم!$D$2:$D$13,S2019)))</f>
        <v/>
      </c>
      <c r="E2019" s="22" t="n"/>
      <c r="F2019" s="23" t="n"/>
      <c r="G2019" s="23" t="n"/>
      <c r="H2019" s="22" t="n"/>
      <c r="I2019" s="19" t="n"/>
      <c r="J2019" s="21" t="n"/>
      <c r="K2019" s="19" t="n"/>
      <c r="L2019" s="19" t="n"/>
      <c r="M2019" s="21" t="n"/>
      <c r="N2019" s="22" t="n"/>
      <c r="O2019" s="24">
        <f>IF(A2019&lt;&gt;"عهدة","",SUMIFS($G$8:$G$5007,$B$8:$B$5007,B2019,$A$8:$A$5007,"مصروف",$I$8:$I$5007,"&lt;&gt;مرفوض"))</f>
        <v/>
      </c>
      <c r="P2019" s="25">
        <f>IF(A2019&lt;&gt;"عهدة","",N(F2019)-O2019)</f>
        <v/>
      </c>
      <c r="Q2019" s="26">
        <f>IF(A2019="","",IF(A2019="عهدة",IF(N(F2019)=0,"⚠ أدخل قيمة العهدة",IF(P2019&lt;0,"⛔ عجز / زيادة مصروفات "&amp;TEXT(-P2019,"#,##0"),IF(COUNTIFS($B$8:$B$5007,B2019,$A$8:$A$5007,"مصروف",$I$8:$I$5007,"&lt;&gt;مرفوض",$K$8:$K$5007,"&lt;&gt;نعم")&gt;0,"⚠ "&amp;COUNTIFS($B$8:$B$5007,B2019,$A$8:$A$5007,"مصروف",$I$8:$I$5007,"&lt;&gt;مرفوض",$K$8:$K$5007,"&lt;&gt;نعم")&amp;" مصروف غير مسوى",IF(L2019="تمت التسوية",IF(P2019=0,"✔ متوازنة وتمت التسوية","✔ تمت التسوية – متبقي "&amp;TEXT(P2019,"#,##0")),IF(P2019&gt;0,"متبقي "&amp;TEXT(P2019,"#,##0"),"✔ متوازنة"))))),IF(R2019=0,"⚠ أضف سطر عهدة أولًا",IF(OR(C2019="",N(G2019)=0),"⚠ أكمل التاريخ والقيمة",IF(S2019="","⚠ التاريخ خارج السنة المالية",IF(H2019="","⚠ اختر بند الموازنة",IF(I2019="مرفوض","✖ مرفوض من المدير",IF(I2019&lt;&gt;"موافق","⏳ بانتظار موافقة المدير",IF(K2019&lt;&gt;"نعم","⚠ غير مسوى مع الحسابات","✔ معتمد ومسوى")))))))))</f>
        <v/>
      </c>
      <c r="R2019">
        <f>N(R2018)+IF(A2019="عهدة",1,0)</f>
        <v/>
      </c>
      <c r="S2019">
        <f>IF(C2019="","",IF(AND(C2019&gt;=DATE(2026,9,1),C2019&lt;=DATE(2027,8,31)),(YEAR(C2019)-2026)*12+MONTH(C2019)-8,""))</f>
        <v/>
      </c>
      <c r="T2019">
        <f>IF(AND(A2019="مصروف",R2019&gt;0,I2019="موافق",S2019&lt;&gt;"",H2019&lt;&gt;""),N(G2019),0)</f>
        <v/>
      </c>
    </row>
    <row r="2020">
      <c r="A2020" s="19" t="n"/>
      <c r="B2020" s="20">
        <f>IF(A2020="","",IF(R2020=0,"⚠ أضف سطر عهدة أولًا","DMT-"&amp;TEXT(R2020,"000")))</f>
        <v/>
      </c>
      <c r="C2020" s="21" t="n"/>
      <c r="D2020" s="20">
        <f>IF(C2020="","",IF(S2020="","خارج السنة المالية",INDEX(القوائم!$D$2:$D$13,S2020)))</f>
        <v/>
      </c>
      <c r="E2020" s="22" t="n"/>
      <c r="F2020" s="23" t="n"/>
      <c r="G2020" s="23" t="n"/>
      <c r="H2020" s="22" t="n"/>
      <c r="I2020" s="19" t="n"/>
      <c r="J2020" s="21" t="n"/>
      <c r="K2020" s="19" t="n"/>
      <c r="L2020" s="19" t="n"/>
      <c r="M2020" s="21" t="n"/>
      <c r="N2020" s="22" t="n"/>
      <c r="O2020" s="24">
        <f>IF(A2020&lt;&gt;"عهدة","",SUMIFS($G$8:$G$5007,$B$8:$B$5007,B2020,$A$8:$A$5007,"مصروف",$I$8:$I$5007,"&lt;&gt;مرفوض"))</f>
        <v/>
      </c>
      <c r="P2020" s="25">
        <f>IF(A2020&lt;&gt;"عهدة","",N(F2020)-O2020)</f>
        <v/>
      </c>
      <c r="Q2020" s="26">
        <f>IF(A2020="","",IF(A2020="عهدة",IF(N(F2020)=0,"⚠ أدخل قيمة العهدة",IF(P2020&lt;0,"⛔ عجز / زيادة مصروفات "&amp;TEXT(-P2020,"#,##0"),IF(COUNTIFS($B$8:$B$5007,B2020,$A$8:$A$5007,"مصروف",$I$8:$I$5007,"&lt;&gt;مرفوض",$K$8:$K$5007,"&lt;&gt;نعم")&gt;0,"⚠ "&amp;COUNTIFS($B$8:$B$5007,B2020,$A$8:$A$5007,"مصروف",$I$8:$I$5007,"&lt;&gt;مرفوض",$K$8:$K$5007,"&lt;&gt;نعم")&amp;" مصروف غير مسوى",IF(L2020="تمت التسوية",IF(P2020=0,"✔ متوازنة وتمت التسوية","✔ تمت التسوية – متبقي "&amp;TEXT(P2020,"#,##0")),IF(P2020&gt;0,"متبقي "&amp;TEXT(P2020,"#,##0"),"✔ متوازنة"))))),IF(R2020=0,"⚠ أضف سطر عهدة أولًا",IF(OR(C2020="",N(G2020)=0),"⚠ أكمل التاريخ والقيمة",IF(S2020="","⚠ التاريخ خارج السنة المالية",IF(H2020="","⚠ اختر بند الموازنة",IF(I2020="مرفوض","✖ مرفوض من المدير",IF(I2020&lt;&gt;"موافق","⏳ بانتظار موافقة المدير",IF(K2020&lt;&gt;"نعم","⚠ غير مسوى مع الحسابات","✔ معتمد ومسوى")))))))))</f>
        <v/>
      </c>
      <c r="R2020">
        <f>N(R2019)+IF(A2020="عهدة",1,0)</f>
        <v/>
      </c>
      <c r="S2020">
        <f>IF(C2020="","",IF(AND(C2020&gt;=DATE(2026,9,1),C2020&lt;=DATE(2027,8,31)),(YEAR(C2020)-2026)*12+MONTH(C2020)-8,""))</f>
        <v/>
      </c>
      <c r="T2020">
        <f>IF(AND(A2020="مصروف",R2020&gt;0,I2020="موافق",S2020&lt;&gt;"",H2020&lt;&gt;""),N(G2020),0)</f>
        <v/>
      </c>
    </row>
    <row r="2021">
      <c r="A2021" s="19" t="n"/>
      <c r="B2021" s="20">
        <f>IF(A2021="","",IF(R2021=0,"⚠ أضف سطر عهدة أولًا","DMT-"&amp;TEXT(R2021,"000")))</f>
        <v/>
      </c>
      <c r="C2021" s="21" t="n"/>
      <c r="D2021" s="20">
        <f>IF(C2021="","",IF(S2021="","خارج السنة المالية",INDEX(القوائم!$D$2:$D$13,S2021)))</f>
        <v/>
      </c>
      <c r="E2021" s="22" t="n"/>
      <c r="F2021" s="23" t="n"/>
      <c r="G2021" s="23" t="n"/>
      <c r="H2021" s="22" t="n"/>
      <c r="I2021" s="19" t="n"/>
      <c r="J2021" s="21" t="n"/>
      <c r="K2021" s="19" t="n"/>
      <c r="L2021" s="19" t="n"/>
      <c r="M2021" s="21" t="n"/>
      <c r="N2021" s="22" t="n"/>
      <c r="O2021" s="24">
        <f>IF(A2021&lt;&gt;"عهدة","",SUMIFS($G$8:$G$5007,$B$8:$B$5007,B2021,$A$8:$A$5007,"مصروف",$I$8:$I$5007,"&lt;&gt;مرفوض"))</f>
        <v/>
      </c>
      <c r="P2021" s="25">
        <f>IF(A2021&lt;&gt;"عهدة","",N(F2021)-O2021)</f>
        <v/>
      </c>
      <c r="Q2021" s="26">
        <f>IF(A2021="","",IF(A2021="عهدة",IF(N(F2021)=0,"⚠ أدخل قيمة العهدة",IF(P2021&lt;0,"⛔ عجز / زيادة مصروفات "&amp;TEXT(-P2021,"#,##0"),IF(COUNTIFS($B$8:$B$5007,B2021,$A$8:$A$5007,"مصروف",$I$8:$I$5007,"&lt;&gt;مرفوض",$K$8:$K$5007,"&lt;&gt;نعم")&gt;0,"⚠ "&amp;COUNTIFS($B$8:$B$5007,B2021,$A$8:$A$5007,"مصروف",$I$8:$I$5007,"&lt;&gt;مرفوض",$K$8:$K$5007,"&lt;&gt;نعم")&amp;" مصروف غير مسوى",IF(L2021="تمت التسوية",IF(P2021=0,"✔ متوازنة وتمت التسوية","✔ تمت التسوية – متبقي "&amp;TEXT(P2021,"#,##0")),IF(P2021&gt;0,"متبقي "&amp;TEXT(P2021,"#,##0"),"✔ متوازنة"))))),IF(R2021=0,"⚠ أضف سطر عهدة أولًا",IF(OR(C2021="",N(G2021)=0),"⚠ أكمل التاريخ والقيمة",IF(S2021="","⚠ التاريخ خارج السنة المالية",IF(H2021="","⚠ اختر بند الموازنة",IF(I2021="مرفوض","✖ مرفوض من المدير",IF(I2021&lt;&gt;"موافق","⏳ بانتظار موافقة المدير",IF(K2021&lt;&gt;"نعم","⚠ غير مسوى مع الحسابات","✔ معتمد ومسوى")))))))))</f>
        <v/>
      </c>
      <c r="R2021">
        <f>N(R2020)+IF(A2021="عهدة",1,0)</f>
        <v/>
      </c>
      <c r="S2021">
        <f>IF(C2021="","",IF(AND(C2021&gt;=DATE(2026,9,1),C2021&lt;=DATE(2027,8,31)),(YEAR(C2021)-2026)*12+MONTH(C2021)-8,""))</f>
        <v/>
      </c>
      <c r="T2021">
        <f>IF(AND(A2021="مصروف",R2021&gt;0,I2021="موافق",S2021&lt;&gt;"",H2021&lt;&gt;""),N(G2021),0)</f>
        <v/>
      </c>
    </row>
    <row r="2022">
      <c r="A2022" s="19" t="n"/>
      <c r="B2022" s="20">
        <f>IF(A2022="","",IF(R2022=0,"⚠ أضف سطر عهدة أولًا","DMT-"&amp;TEXT(R2022,"000")))</f>
        <v/>
      </c>
      <c r="C2022" s="21" t="n"/>
      <c r="D2022" s="20">
        <f>IF(C2022="","",IF(S2022="","خارج السنة المالية",INDEX(القوائم!$D$2:$D$13,S2022)))</f>
        <v/>
      </c>
      <c r="E2022" s="22" t="n"/>
      <c r="F2022" s="23" t="n"/>
      <c r="G2022" s="23" t="n"/>
      <c r="H2022" s="22" t="n"/>
      <c r="I2022" s="19" t="n"/>
      <c r="J2022" s="21" t="n"/>
      <c r="K2022" s="19" t="n"/>
      <c r="L2022" s="19" t="n"/>
      <c r="M2022" s="21" t="n"/>
      <c r="N2022" s="22" t="n"/>
      <c r="O2022" s="24">
        <f>IF(A2022&lt;&gt;"عهدة","",SUMIFS($G$8:$G$5007,$B$8:$B$5007,B2022,$A$8:$A$5007,"مصروف",$I$8:$I$5007,"&lt;&gt;مرفوض"))</f>
        <v/>
      </c>
      <c r="P2022" s="25">
        <f>IF(A2022&lt;&gt;"عهدة","",N(F2022)-O2022)</f>
        <v/>
      </c>
      <c r="Q2022" s="26">
        <f>IF(A2022="","",IF(A2022="عهدة",IF(N(F2022)=0,"⚠ أدخل قيمة العهدة",IF(P2022&lt;0,"⛔ عجز / زيادة مصروفات "&amp;TEXT(-P2022,"#,##0"),IF(COUNTIFS($B$8:$B$5007,B2022,$A$8:$A$5007,"مصروف",$I$8:$I$5007,"&lt;&gt;مرفوض",$K$8:$K$5007,"&lt;&gt;نعم")&gt;0,"⚠ "&amp;COUNTIFS($B$8:$B$5007,B2022,$A$8:$A$5007,"مصروف",$I$8:$I$5007,"&lt;&gt;مرفوض",$K$8:$K$5007,"&lt;&gt;نعم")&amp;" مصروف غير مسوى",IF(L2022="تمت التسوية",IF(P2022=0,"✔ متوازنة وتمت التسوية","✔ تمت التسوية – متبقي "&amp;TEXT(P2022,"#,##0")),IF(P2022&gt;0,"متبقي "&amp;TEXT(P2022,"#,##0"),"✔ متوازنة"))))),IF(R2022=0,"⚠ أضف سطر عهدة أولًا",IF(OR(C2022="",N(G2022)=0),"⚠ أكمل التاريخ والقيمة",IF(S2022="","⚠ التاريخ خارج السنة المالية",IF(H2022="","⚠ اختر بند الموازنة",IF(I2022="مرفوض","✖ مرفوض من المدير",IF(I2022&lt;&gt;"موافق","⏳ بانتظار موافقة المدير",IF(K2022&lt;&gt;"نعم","⚠ غير مسوى مع الحسابات","✔ معتمد ومسوى")))))))))</f>
        <v/>
      </c>
      <c r="R2022">
        <f>N(R2021)+IF(A2022="عهدة",1,0)</f>
        <v/>
      </c>
      <c r="S2022">
        <f>IF(C2022="","",IF(AND(C2022&gt;=DATE(2026,9,1),C2022&lt;=DATE(2027,8,31)),(YEAR(C2022)-2026)*12+MONTH(C2022)-8,""))</f>
        <v/>
      </c>
      <c r="T2022">
        <f>IF(AND(A2022="مصروف",R2022&gt;0,I2022="موافق",S2022&lt;&gt;"",H2022&lt;&gt;""),N(G2022),0)</f>
        <v/>
      </c>
    </row>
    <row r="2023">
      <c r="A2023" s="19" t="n"/>
      <c r="B2023" s="20">
        <f>IF(A2023="","",IF(R2023=0,"⚠ أضف سطر عهدة أولًا","DMT-"&amp;TEXT(R2023,"000")))</f>
        <v/>
      </c>
      <c r="C2023" s="21" t="n"/>
      <c r="D2023" s="20">
        <f>IF(C2023="","",IF(S2023="","خارج السنة المالية",INDEX(القوائم!$D$2:$D$13,S2023)))</f>
        <v/>
      </c>
      <c r="E2023" s="22" t="n"/>
      <c r="F2023" s="23" t="n"/>
      <c r="G2023" s="23" t="n"/>
      <c r="H2023" s="22" t="n"/>
      <c r="I2023" s="19" t="n"/>
      <c r="J2023" s="21" t="n"/>
      <c r="K2023" s="19" t="n"/>
      <c r="L2023" s="19" t="n"/>
      <c r="M2023" s="21" t="n"/>
      <c r="N2023" s="22" t="n"/>
      <c r="O2023" s="24">
        <f>IF(A2023&lt;&gt;"عهدة","",SUMIFS($G$8:$G$5007,$B$8:$B$5007,B2023,$A$8:$A$5007,"مصروف",$I$8:$I$5007,"&lt;&gt;مرفوض"))</f>
        <v/>
      </c>
      <c r="P2023" s="25">
        <f>IF(A2023&lt;&gt;"عهدة","",N(F2023)-O2023)</f>
        <v/>
      </c>
      <c r="Q2023" s="26">
        <f>IF(A2023="","",IF(A2023="عهدة",IF(N(F2023)=0,"⚠ أدخل قيمة العهدة",IF(P2023&lt;0,"⛔ عجز / زيادة مصروفات "&amp;TEXT(-P2023,"#,##0"),IF(COUNTIFS($B$8:$B$5007,B2023,$A$8:$A$5007,"مصروف",$I$8:$I$5007,"&lt;&gt;مرفوض",$K$8:$K$5007,"&lt;&gt;نعم")&gt;0,"⚠ "&amp;COUNTIFS($B$8:$B$5007,B2023,$A$8:$A$5007,"مصروف",$I$8:$I$5007,"&lt;&gt;مرفوض",$K$8:$K$5007,"&lt;&gt;نعم")&amp;" مصروف غير مسوى",IF(L2023="تمت التسوية",IF(P2023=0,"✔ متوازنة وتمت التسوية","✔ تمت التسوية – متبقي "&amp;TEXT(P2023,"#,##0")),IF(P2023&gt;0,"متبقي "&amp;TEXT(P2023,"#,##0"),"✔ متوازنة"))))),IF(R2023=0,"⚠ أضف سطر عهدة أولًا",IF(OR(C2023="",N(G2023)=0),"⚠ أكمل التاريخ والقيمة",IF(S2023="","⚠ التاريخ خارج السنة المالية",IF(H2023="","⚠ اختر بند الموازنة",IF(I2023="مرفوض","✖ مرفوض من المدير",IF(I2023&lt;&gt;"موافق","⏳ بانتظار موافقة المدير",IF(K2023&lt;&gt;"نعم","⚠ غير مسوى مع الحسابات","✔ معتمد ومسوى")))))))))</f>
        <v/>
      </c>
      <c r="R2023">
        <f>N(R2022)+IF(A2023="عهدة",1,0)</f>
        <v/>
      </c>
      <c r="S2023">
        <f>IF(C2023="","",IF(AND(C2023&gt;=DATE(2026,9,1),C2023&lt;=DATE(2027,8,31)),(YEAR(C2023)-2026)*12+MONTH(C2023)-8,""))</f>
        <v/>
      </c>
      <c r="T2023">
        <f>IF(AND(A2023="مصروف",R2023&gt;0,I2023="موافق",S2023&lt;&gt;"",H2023&lt;&gt;""),N(G2023),0)</f>
        <v/>
      </c>
    </row>
    <row r="2024">
      <c r="A2024" s="19" t="n"/>
      <c r="B2024" s="20">
        <f>IF(A2024="","",IF(R2024=0,"⚠ أضف سطر عهدة أولًا","DMT-"&amp;TEXT(R2024,"000")))</f>
        <v/>
      </c>
      <c r="C2024" s="21" t="n"/>
      <c r="D2024" s="20">
        <f>IF(C2024="","",IF(S2024="","خارج السنة المالية",INDEX(القوائم!$D$2:$D$13,S2024)))</f>
        <v/>
      </c>
      <c r="E2024" s="22" t="n"/>
      <c r="F2024" s="23" t="n"/>
      <c r="G2024" s="23" t="n"/>
      <c r="H2024" s="22" t="n"/>
      <c r="I2024" s="19" t="n"/>
      <c r="J2024" s="21" t="n"/>
      <c r="K2024" s="19" t="n"/>
      <c r="L2024" s="19" t="n"/>
      <c r="M2024" s="21" t="n"/>
      <c r="N2024" s="22" t="n"/>
      <c r="O2024" s="24">
        <f>IF(A2024&lt;&gt;"عهدة","",SUMIFS($G$8:$G$5007,$B$8:$B$5007,B2024,$A$8:$A$5007,"مصروف",$I$8:$I$5007,"&lt;&gt;مرفوض"))</f>
        <v/>
      </c>
      <c r="P2024" s="25">
        <f>IF(A2024&lt;&gt;"عهدة","",N(F2024)-O2024)</f>
        <v/>
      </c>
      <c r="Q2024" s="26">
        <f>IF(A2024="","",IF(A2024="عهدة",IF(N(F2024)=0,"⚠ أدخل قيمة العهدة",IF(P2024&lt;0,"⛔ عجز / زيادة مصروفات "&amp;TEXT(-P2024,"#,##0"),IF(COUNTIFS($B$8:$B$5007,B2024,$A$8:$A$5007,"مصروف",$I$8:$I$5007,"&lt;&gt;مرفوض",$K$8:$K$5007,"&lt;&gt;نعم")&gt;0,"⚠ "&amp;COUNTIFS($B$8:$B$5007,B2024,$A$8:$A$5007,"مصروف",$I$8:$I$5007,"&lt;&gt;مرفوض",$K$8:$K$5007,"&lt;&gt;نعم")&amp;" مصروف غير مسوى",IF(L2024="تمت التسوية",IF(P2024=0,"✔ متوازنة وتمت التسوية","✔ تمت التسوية – متبقي "&amp;TEXT(P2024,"#,##0")),IF(P2024&gt;0,"متبقي "&amp;TEXT(P2024,"#,##0"),"✔ متوازنة"))))),IF(R2024=0,"⚠ أضف سطر عهدة أولًا",IF(OR(C2024="",N(G2024)=0),"⚠ أكمل التاريخ والقيمة",IF(S2024="","⚠ التاريخ خارج السنة المالية",IF(H2024="","⚠ اختر بند الموازنة",IF(I2024="مرفوض","✖ مرفوض من المدير",IF(I2024&lt;&gt;"موافق","⏳ بانتظار موافقة المدير",IF(K2024&lt;&gt;"نعم","⚠ غير مسوى مع الحسابات","✔ معتمد ومسوى")))))))))</f>
        <v/>
      </c>
      <c r="R2024">
        <f>N(R2023)+IF(A2024="عهدة",1,0)</f>
        <v/>
      </c>
      <c r="S2024">
        <f>IF(C2024="","",IF(AND(C2024&gt;=DATE(2026,9,1),C2024&lt;=DATE(2027,8,31)),(YEAR(C2024)-2026)*12+MONTH(C2024)-8,""))</f>
        <v/>
      </c>
      <c r="T2024">
        <f>IF(AND(A2024="مصروف",R2024&gt;0,I2024="موافق",S2024&lt;&gt;"",H2024&lt;&gt;""),N(G2024),0)</f>
        <v/>
      </c>
    </row>
    <row r="2025">
      <c r="A2025" s="19" t="n"/>
      <c r="B2025" s="20">
        <f>IF(A2025="","",IF(R2025=0,"⚠ أضف سطر عهدة أولًا","DMT-"&amp;TEXT(R2025,"000")))</f>
        <v/>
      </c>
      <c r="C2025" s="21" t="n"/>
      <c r="D2025" s="20">
        <f>IF(C2025="","",IF(S2025="","خارج السنة المالية",INDEX(القوائم!$D$2:$D$13,S2025)))</f>
        <v/>
      </c>
      <c r="E2025" s="22" t="n"/>
      <c r="F2025" s="23" t="n"/>
      <c r="G2025" s="23" t="n"/>
      <c r="H2025" s="22" t="n"/>
      <c r="I2025" s="19" t="n"/>
      <c r="J2025" s="21" t="n"/>
      <c r="K2025" s="19" t="n"/>
      <c r="L2025" s="19" t="n"/>
      <c r="M2025" s="21" t="n"/>
      <c r="N2025" s="22" t="n"/>
      <c r="O2025" s="24">
        <f>IF(A2025&lt;&gt;"عهدة","",SUMIFS($G$8:$G$5007,$B$8:$B$5007,B2025,$A$8:$A$5007,"مصروف",$I$8:$I$5007,"&lt;&gt;مرفوض"))</f>
        <v/>
      </c>
      <c r="P2025" s="25">
        <f>IF(A2025&lt;&gt;"عهدة","",N(F2025)-O2025)</f>
        <v/>
      </c>
      <c r="Q2025" s="26">
        <f>IF(A2025="","",IF(A2025="عهدة",IF(N(F2025)=0,"⚠ أدخل قيمة العهدة",IF(P2025&lt;0,"⛔ عجز / زيادة مصروفات "&amp;TEXT(-P2025,"#,##0"),IF(COUNTIFS($B$8:$B$5007,B2025,$A$8:$A$5007,"مصروف",$I$8:$I$5007,"&lt;&gt;مرفوض",$K$8:$K$5007,"&lt;&gt;نعم")&gt;0,"⚠ "&amp;COUNTIFS($B$8:$B$5007,B2025,$A$8:$A$5007,"مصروف",$I$8:$I$5007,"&lt;&gt;مرفوض",$K$8:$K$5007,"&lt;&gt;نعم")&amp;" مصروف غير مسوى",IF(L2025="تمت التسوية",IF(P2025=0,"✔ متوازنة وتمت التسوية","✔ تمت التسوية – متبقي "&amp;TEXT(P2025,"#,##0")),IF(P2025&gt;0,"متبقي "&amp;TEXT(P2025,"#,##0"),"✔ متوازنة"))))),IF(R2025=0,"⚠ أضف سطر عهدة أولًا",IF(OR(C2025="",N(G2025)=0),"⚠ أكمل التاريخ والقيمة",IF(S2025="","⚠ التاريخ خارج السنة المالية",IF(H2025="","⚠ اختر بند الموازنة",IF(I2025="مرفوض","✖ مرفوض من المدير",IF(I2025&lt;&gt;"موافق","⏳ بانتظار موافقة المدير",IF(K2025&lt;&gt;"نعم","⚠ غير مسوى مع الحسابات","✔ معتمد ومسوى")))))))))</f>
        <v/>
      </c>
      <c r="R2025">
        <f>N(R2024)+IF(A2025="عهدة",1,0)</f>
        <v/>
      </c>
      <c r="S2025">
        <f>IF(C2025="","",IF(AND(C2025&gt;=DATE(2026,9,1),C2025&lt;=DATE(2027,8,31)),(YEAR(C2025)-2026)*12+MONTH(C2025)-8,""))</f>
        <v/>
      </c>
      <c r="T2025">
        <f>IF(AND(A2025="مصروف",R2025&gt;0,I2025="موافق",S2025&lt;&gt;"",H2025&lt;&gt;""),N(G2025),0)</f>
        <v/>
      </c>
    </row>
    <row r="2026">
      <c r="A2026" s="19" t="n"/>
      <c r="B2026" s="20">
        <f>IF(A2026="","",IF(R2026=0,"⚠ أضف سطر عهدة أولًا","DMT-"&amp;TEXT(R2026,"000")))</f>
        <v/>
      </c>
      <c r="C2026" s="21" t="n"/>
      <c r="D2026" s="20">
        <f>IF(C2026="","",IF(S2026="","خارج السنة المالية",INDEX(القوائم!$D$2:$D$13,S2026)))</f>
        <v/>
      </c>
      <c r="E2026" s="22" t="n"/>
      <c r="F2026" s="23" t="n"/>
      <c r="G2026" s="23" t="n"/>
      <c r="H2026" s="22" t="n"/>
      <c r="I2026" s="19" t="n"/>
      <c r="J2026" s="21" t="n"/>
      <c r="K2026" s="19" t="n"/>
      <c r="L2026" s="19" t="n"/>
      <c r="M2026" s="21" t="n"/>
      <c r="N2026" s="22" t="n"/>
      <c r="O2026" s="24">
        <f>IF(A2026&lt;&gt;"عهدة","",SUMIFS($G$8:$G$5007,$B$8:$B$5007,B2026,$A$8:$A$5007,"مصروف",$I$8:$I$5007,"&lt;&gt;مرفوض"))</f>
        <v/>
      </c>
      <c r="P2026" s="25">
        <f>IF(A2026&lt;&gt;"عهدة","",N(F2026)-O2026)</f>
        <v/>
      </c>
      <c r="Q2026" s="26">
        <f>IF(A2026="","",IF(A2026="عهدة",IF(N(F2026)=0,"⚠ أدخل قيمة العهدة",IF(P2026&lt;0,"⛔ عجز / زيادة مصروفات "&amp;TEXT(-P2026,"#,##0"),IF(COUNTIFS($B$8:$B$5007,B2026,$A$8:$A$5007,"مصروف",$I$8:$I$5007,"&lt;&gt;مرفوض",$K$8:$K$5007,"&lt;&gt;نعم")&gt;0,"⚠ "&amp;COUNTIFS($B$8:$B$5007,B2026,$A$8:$A$5007,"مصروف",$I$8:$I$5007,"&lt;&gt;مرفوض",$K$8:$K$5007,"&lt;&gt;نعم")&amp;" مصروف غير مسوى",IF(L2026="تمت التسوية",IF(P2026=0,"✔ متوازنة وتمت التسوية","✔ تمت التسوية – متبقي "&amp;TEXT(P2026,"#,##0")),IF(P2026&gt;0,"متبقي "&amp;TEXT(P2026,"#,##0"),"✔ متوازنة"))))),IF(R2026=0,"⚠ أضف سطر عهدة أولًا",IF(OR(C2026="",N(G2026)=0),"⚠ أكمل التاريخ والقيمة",IF(S2026="","⚠ التاريخ خارج السنة المالية",IF(H2026="","⚠ اختر بند الموازنة",IF(I2026="مرفوض","✖ مرفوض من المدير",IF(I2026&lt;&gt;"موافق","⏳ بانتظار موافقة المدير",IF(K2026&lt;&gt;"نعم","⚠ غير مسوى مع الحسابات","✔ معتمد ومسوى")))))))))</f>
        <v/>
      </c>
      <c r="R2026">
        <f>N(R2025)+IF(A2026="عهدة",1,0)</f>
        <v/>
      </c>
      <c r="S2026">
        <f>IF(C2026="","",IF(AND(C2026&gt;=DATE(2026,9,1),C2026&lt;=DATE(2027,8,31)),(YEAR(C2026)-2026)*12+MONTH(C2026)-8,""))</f>
        <v/>
      </c>
      <c r="T2026">
        <f>IF(AND(A2026="مصروف",R2026&gt;0,I2026="موافق",S2026&lt;&gt;"",H2026&lt;&gt;""),N(G2026),0)</f>
        <v/>
      </c>
    </row>
    <row r="2027">
      <c r="A2027" s="19" t="n"/>
      <c r="B2027" s="20">
        <f>IF(A2027="","",IF(R2027=0,"⚠ أضف سطر عهدة أولًا","DMT-"&amp;TEXT(R2027,"000")))</f>
        <v/>
      </c>
      <c r="C2027" s="21" t="n"/>
      <c r="D2027" s="20">
        <f>IF(C2027="","",IF(S2027="","خارج السنة المالية",INDEX(القوائم!$D$2:$D$13,S2027)))</f>
        <v/>
      </c>
      <c r="E2027" s="22" t="n"/>
      <c r="F2027" s="23" t="n"/>
      <c r="G2027" s="23" t="n"/>
      <c r="H2027" s="22" t="n"/>
      <c r="I2027" s="19" t="n"/>
      <c r="J2027" s="21" t="n"/>
      <c r="K2027" s="19" t="n"/>
      <c r="L2027" s="19" t="n"/>
      <c r="M2027" s="21" t="n"/>
      <c r="N2027" s="22" t="n"/>
      <c r="O2027" s="24">
        <f>IF(A2027&lt;&gt;"عهدة","",SUMIFS($G$8:$G$5007,$B$8:$B$5007,B2027,$A$8:$A$5007,"مصروف",$I$8:$I$5007,"&lt;&gt;مرفوض"))</f>
        <v/>
      </c>
      <c r="P2027" s="25">
        <f>IF(A2027&lt;&gt;"عهدة","",N(F2027)-O2027)</f>
        <v/>
      </c>
      <c r="Q2027" s="26">
        <f>IF(A2027="","",IF(A2027="عهدة",IF(N(F2027)=0,"⚠ أدخل قيمة العهدة",IF(P2027&lt;0,"⛔ عجز / زيادة مصروفات "&amp;TEXT(-P2027,"#,##0"),IF(COUNTIFS($B$8:$B$5007,B2027,$A$8:$A$5007,"مصروف",$I$8:$I$5007,"&lt;&gt;مرفوض",$K$8:$K$5007,"&lt;&gt;نعم")&gt;0,"⚠ "&amp;COUNTIFS($B$8:$B$5007,B2027,$A$8:$A$5007,"مصروف",$I$8:$I$5007,"&lt;&gt;مرفوض",$K$8:$K$5007,"&lt;&gt;نعم")&amp;" مصروف غير مسوى",IF(L2027="تمت التسوية",IF(P2027=0,"✔ متوازنة وتمت التسوية","✔ تمت التسوية – متبقي "&amp;TEXT(P2027,"#,##0")),IF(P2027&gt;0,"متبقي "&amp;TEXT(P2027,"#,##0"),"✔ متوازنة"))))),IF(R2027=0,"⚠ أضف سطر عهدة أولًا",IF(OR(C2027="",N(G2027)=0),"⚠ أكمل التاريخ والقيمة",IF(S2027="","⚠ التاريخ خارج السنة المالية",IF(H2027="","⚠ اختر بند الموازنة",IF(I2027="مرفوض","✖ مرفوض من المدير",IF(I2027&lt;&gt;"موافق","⏳ بانتظار موافقة المدير",IF(K2027&lt;&gt;"نعم","⚠ غير مسوى مع الحسابات","✔ معتمد ومسوى")))))))))</f>
        <v/>
      </c>
      <c r="R2027">
        <f>N(R2026)+IF(A2027="عهدة",1,0)</f>
        <v/>
      </c>
      <c r="S2027">
        <f>IF(C2027="","",IF(AND(C2027&gt;=DATE(2026,9,1),C2027&lt;=DATE(2027,8,31)),(YEAR(C2027)-2026)*12+MONTH(C2027)-8,""))</f>
        <v/>
      </c>
      <c r="T2027">
        <f>IF(AND(A2027="مصروف",R2027&gt;0,I2027="موافق",S2027&lt;&gt;"",H2027&lt;&gt;""),N(G2027),0)</f>
        <v/>
      </c>
    </row>
    <row r="2028">
      <c r="A2028" s="19" t="n"/>
      <c r="B2028" s="20">
        <f>IF(A2028="","",IF(R2028=0,"⚠ أضف سطر عهدة أولًا","DMT-"&amp;TEXT(R2028,"000")))</f>
        <v/>
      </c>
      <c r="C2028" s="21" t="n"/>
      <c r="D2028" s="20">
        <f>IF(C2028="","",IF(S2028="","خارج السنة المالية",INDEX(القوائم!$D$2:$D$13,S2028)))</f>
        <v/>
      </c>
      <c r="E2028" s="22" t="n"/>
      <c r="F2028" s="23" t="n"/>
      <c r="G2028" s="23" t="n"/>
      <c r="H2028" s="22" t="n"/>
      <c r="I2028" s="19" t="n"/>
      <c r="J2028" s="21" t="n"/>
      <c r="K2028" s="19" t="n"/>
      <c r="L2028" s="19" t="n"/>
      <c r="M2028" s="21" t="n"/>
      <c r="N2028" s="22" t="n"/>
      <c r="O2028" s="24">
        <f>IF(A2028&lt;&gt;"عهدة","",SUMIFS($G$8:$G$5007,$B$8:$B$5007,B2028,$A$8:$A$5007,"مصروف",$I$8:$I$5007,"&lt;&gt;مرفوض"))</f>
        <v/>
      </c>
      <c r="P2028" s="25">
        <f>IF(A2028&lt;&gt;"عهدة","",N(F2028)-O2028)</f>
        <v/>
      </c>
      <c r="Q2028" s="26">
        <f>IF(A2028="","",IF(A2028="عهدة",IF(N(F2028)=0,"⚠ أدخل قيمة العهدة",IF(P2028&lt;0,"⛔ عجز / زيادة مصروفات "&amp;TEXT(-P2028,"#,##0"),IF(COUNTIFS($B$8:$B$5007,B2028,$A$8:$A$5007,"مصروف",$I$8:$I$5007,"&lt;&gt;مرفوض",$K$8:$K$5007,"&lt;&gt;نعم")&gt;0,"⚠ "&amp;COUNTIFS($B$8:$B$5007,B2028,$A$8:$A$5007,"مصروف",$I$8:$I$5007,"&lt;&gt;مرفوض",$K$8:$K$5007,"&lt;&gt;نعم")&amp;" مصروف غير مسوى",IF(L2028="تمت التسوية",IF(P2028=0,"✔ متوازنة وتمت التسوية","✔ تمت التسوية – متبقي "&amp;TEXT(P2028,"#,##0")),IF(P2028&gt;0,"متبقي "&amp;TEXT(P2028,"#,##0"),"✔ متوازنة"))))),IF(R2028=0,"⚠ أضف سطر عهدة أولًا",IF(OR(C2028="",N(G2028)=0),"⚠ أكمل التاريخ والقيمة",IF(S2028="","⚠ التاريخ خارج السنة المالية",IF(H2028="","⚠ اختر بند الموازنة",IF(I2028="مرفوض","✖ مرفوض من المدير",IF(I2028&lt;&gt;"موافق","⏳ بانتظار موافقة المدير",IF(K2028&lt;&gt;"نعم","⚠ غير مسوى مع الحسابات","✔ معتمد ومسوى")))))))))</f>
        <v/>
      </c>
      <c r="R2028">
        <f>N(R2027)+IF(A2028="عهدة",1,0)</f>
        <v/>
      </c>
      <c r="S2028">
        <f>IF(C2028="","",IF(AND(C2028&gt;=DATE(2026,9,1),C2028&lt;=DATE(2027,8,31)),(YEAR(C2028)-2026)*12+MONTH(C2028)-8,""))</f>
        <v/>
      </c>
      <c r="T2028">
        <f>IF(AND(A2028="مصروف",R2028&gt;0,I2028="موافق",S2028&lt;&gt;"",H2028&lt;&gt;""),N(G2028),0)</f>
        <v/>
      </c>
    </row>
    <row r="2029">
      <c r="A2029" s="19" t="n"/>
      <c r="B2029" s="20">
        <f>IF(A2029="","",IF(R2029=0,"⚠ أضف سطر عهدة أولًا","DMT-"&amp;TEXT(R2029,"000")))</f>
        <v/>
      </c>
      <c r="C2029" s="21" t="n"/>
      <c r="D2029" s="20">
        <f>IF(C2029="","",IF(S2029="","خارج السنة المالية",INDEX(القوائم!$D$2:$D$13,S2029)))</f>
        <v/>
      </c>
      <c r="E2029" s="22" t="n"/>
      <c r="F2029" s="23" t="n"/>
      <c r="G2029" s="23" t="n"/>
      <c r="H2029" s="22" t="n"/>
      <c r="I2029" s="19" t="n"/>
      <c r="J2029" s="21" t="n"/>
      <c r="K2029" s="19" t="n"/>
      <c r="L2029" s="19" t="n"/>
      <c r="M2029" s="21" t="n"/>
      <c r="N2029" s="22" t="n"/>
      <c r="O2029" s="24">
        <f>IF(A2029&lt;&gt;"عهدة","",SUMIFS($G$8:$G$5007,$B$8:$B$5007,B2029,$A$8:$A$5007,"مصروف",$I$8:$I$5007,"&lt;&gt;مرفوض"))</f>
        <v/>
      </c>
      <c r="P2029" s="25">
        <f>IF(A2029&lt;&gt;"عهدة","",N(F2029)-O2029)</f>
        <v/>
      </c>
      <c r="Q2029" s="26">
        <f>IF(A2029="","",IF(A2029="عهدة",IF(N(F2029)=0,"⚠ أدخل قيمة العهدة",IF(P2029&lt;0,"⛔ عجز / زيادة مصروفات "&amp;TEXT(-P2029,"#,##0"),IF(COUNTIFS($B$8:$B$5007,B2029,$A$8:$A$5007,"مصروف",$I$8:$I$5007,"&lt;&gt;مرفوض",$K$8:$K$5007,"&lt;&gt;نعم")&gt;0,"⚠ "&amp;COUNTIFS($B$8:$B$5007,B2029,$A$8:$A$5007,"مصروف",$I$8:$I$5007,"&lt;&gt;مرفوض",$K$8:$K$5007,"&lt;&gt;نعم")&amp;" مصروف غير مسوى",IF(L2029="تمت التسوية",IF(P2029=0,"✔ متوازنة وتمت التسوية","✔ تمت التسوية – متبقي "&amp;TEXT(P2029,"#,##0")),IF(P2029&gt;0,"متبقي "&amp;TEXT(P2029,"#,##0"),"✔ متوازنة"))))),IF(R2029=0,"⚠ أضف سطر عهدة أولًا",IF(OR(C2029="",N(G2029)=0),"⚠ أكمل التاريخ والقيمة",IF(S2029="","⚠ التاريخ خارج السنة المالية",IF(H2029="","⚠ اختر بند الموازنة",IF(I2029="مرفوض","✖ مرفوض من المدير",IF(I2029&lt;&gt;"موافق","⏳ بانتظار موافقة المدير",IF(K2029&lt;&gt;"نعم","⚠ غير مسوى مع الحسابات","✔ معتمد ومسوى")))))))))</f>
        <v/>
      </c>
      <c r="R2029">
        <f>N(R2028)+IF(A2029="عهدة",1,0)</f>
        <v/>
      </c>
      <c r="S2029">
        <f>IF(C2029="","",IF(AND(C2029&gt;=DATE(2026,9,1),C2029&lt;=DATE(2027,8,31)),(YEAR(C2029)-2026)*12+MONTH(C2029)-8,""))</f>
        <v/>
      </c>
      <c r="T2029">
        <f>IF(AND(A2029="مصروف",R2029&gt;0,I2029="موافق",S2029&lt;&gt;"",H2029&lt;&gt;""),N(G2029),0)</f>
        <v/>
      </c>
    </row>
    <row r="2030">
      <c r="A2030" s="19" t="n"/>
      <c r="B2030" s="20">
        <f>IF(A2030="","",IF(R2030=0,"⚠ أضف سطر عهدة أولًا","DMT-"&amp;TEXT(R2030,"000")))</f>
        <v/>
      </c>
      <c r="C2030" s="21" t="n"/>
      <c r="D2030" s="20">
        <f>IF(C2030="","",IF(S2030="","خارج السنة المالية",INDEX(القوائم!$D$2:$D$13,S2030)))</f>
        <v/>
      </c>
      <c r="E2030" s="22" t="n"/>
      <c r="F2030" s="23" t="n"/>
      <c r="G2030" s="23" t="n"/>
      <c r="H2030" s="22" t="n"/>
      <c r="I2030" s="19" t="n"/>
      <c r="J2030" s="21" t="n"/>
      <c r="K2030" s="19" t="n"/>
      <c r="L2030" s="19" t="n"/>
      <c r="M2030" s="21" t="n"/>
      <c r="N2030" s="22" t="n"/>
      <c r="O2030" s="24">
        <f>IF(A2030&lt;&gt;"عهدة","",SUMIFS($G$8:$G$5007,$B$8:$B$5007,B2030,$A$8:$A$5007,"مصروف",$I$8:$I$5007,"&lt;&gt;مرفوض"))</f>
        <v/>
      </c>
      <c r="P2030" s="25">
        <f>IF(A2030&lt;&gt;"عهدة","",N(F2030)-O2030)</f>
        <v/>
      </c>
      <c r="Q2030" s="26">
        <f>IF(A2030="","",IF(A2030="عهدة",IF(N(F2030)=0,"⚠ أدخل قيمة العهدة",IF(P2030&lt;0,"⛔ عجز / زيادة مصروفات "&amp;TEXT(-P2030,"#,##0"),IF(COUNTIFS($B$8:$B$5007,B2030,$A$8:$A$5007,"مصروف",$I$8:$I$5007,"&lt;&gt;مرفوض",$K$8:$K$5007,"&lt;&gt;نعم")&gt;0,"⚠ "&amp;COUNTIFS($B$8:$B$5007,B2030,$A$8:$A$5007,"مصروف",$I$8:$I$5007,"&lt;&gt;مرفوض",$K$8:$K$5007,"&lt;&gt;نعم")&amp;" مصروف غير مسوى",IF(L2030="تمت التسوية",IF(P2030=0,"✔ متوازنة وتمت التسوية","✔ تمت التسوية – متبقي "&amp;TEXT(P2030,"#,##0")),IF(P2030&gt;0,"متبقي "&amp;TEXT(P2030,"#,##0"),"✔ متوازنة"))))),IF(R2030=0,"⚠ أضف سطر عهدة أولًا",IF(OR(C2030="",N(G2030)=0),"⚠ أكمل التاريخ والقيمة",IF(S2030="","⚠ التاريخ خارج السنة المالية",IF(H2030="","⚠ اختر بند الموازنة",IF(I2030="مرفوض","✖ مرفوض من المدير",IF(I2030&lt;&gt;"موافق","⏳ بانتظار موافقة المدير",IF(K2030&lt;&gt;"نعم","⚠ غير مسوى مع الحسابات","✔ معتمد ومسوى")))))))))</f>
        <v/>
      </c>
      <c r="R2030">
        <f>N(R2029)+IF(A2030="عهدة",1,0)</f>
        <v/>
      </c>
      <c r="S2030">
        <f>IF(C2030="","",IF(AND(C2030&gt;=DATE(2026,9,1),C2030&lt;=DATE(2027,8,31)),(YEAR(C2030)-2026)*12+MONTH(C2030)-8,""))</f>
        <v/>
      </c>
      <c r="T2030">
        <f>IF(AND(A2030="مصروف",R2030&gt;0,I2030="موافق",S2030&lt;&gt;"",H2030&lt;&gt;""),N(G2030),0)</f>
        <v/>
      </c>
    </row>
    <row r="2031">
      <c r="A2031" s="19" t="n"/>
      <c r="B2031" s="20">
        <f>IF(A2031="","",IF(R2031=0,"⚠ أضف سطر عهدة أولًا","DMT-"&amp;TEXT(R2031,"000")))</f>
        <v/>
      </c>
      <c r="C2031" s="21" t="n"/>
      <c r="D2031" s="20">
        <f>IF(C2031="","",IF(S2031="","خارج السنة المالية",INDEX(القوائم!$D$2:$D$13,S2031)))</f>
        <v/>
      </c>
      <c r="E2031" s="22" t="n"/>
      <c r="F2031" s="23" t="n"/>
      <c r="G2031" s="23" t="n"/>
      <c r="H2031" s="22" t="n"/>
      <c r="I2031" s="19" t="n"/>
      <c r="J2031" s="21" t="n"/>
      <c r="K2031" s="19" t="n"/>
      <c r="L2031" s="19" t="n"/>
      <c r="M2031" s="21" t="n"/>
      <c r="N2031" s="22" t="n"/>
      <c r="O2031" s="24">
        <f>IF(A2031&lt;&gt;"عهدة","",SUMIFS($G$8:$G$5007,$B$8:$B$5007,B2031,$A$8:$A$5007,"مصروف",$I$8:$I$5007,"&lt;&gt;مرفوض"))</f>
        <v/>
      </c>
      <c r="P2031" s="25">
        <f>IF(A2031&lt;&gt;"عهدة","",N(F2031)-O2031)</f>
        <v/>
      </c>
      <c r="Q2031" s="26">
        <f>IF(A2031="","",IF(A2031="عهدة",IF(N(F2031)=0,"⚠ أدخل قيمة العهدة",IF(P2031&lt;0,"⛔ عجز / زيادة مصروفات "&amp;TEXT(-P2031,"#,##0"),IF(COUNTIFS($B$8:$B$5007,B2031,$A$8:$A$5007,"مصروف",$I$8:$I$5007,"&lt;&gt;مرفوض",$K$8:$K$5007,"&lt;&gt;نعم")&gt;0,"⚠ "&amp;COUNTIFS($B$8:$B$5007,B2031,$A$8:$A$5007,"مصروف",$I$8:$I$5007,"&lt;&gt;مرفوض",$K$8:$K$5007,"&lt;&gt;نعم")&amp;" مصروف غير مسوى",IF(L2031="تمت التسوية",IF(P2031=0,"✔ متوازنة وتمت التسوية","✔ تمت التسوية – متبقي "&amp;TEXT(P2031,"#,##0")),IF(P2031&gt;0,"متبقي "&amp;TEXT(P2031,"#,##0"),"✔ متوازنة"))))),IF(R2031=0,"⚠ أضف سطر عهدة أولًا",IF(OR(C2031="",N(G2031)=0),"⚠ أكمل التاريخ والقيمة",IF(S2031="","⚠ التاريخ خارج السنة المالية",IF(H2031="","⚠ اختر بند الموازنة",IF(I2031="مرفوض","✖ مرفوض من المدير",IF(I2031&lt;&gt;"موافق","⏳ بانتظار موافقة المدير",IF(K2031&lt;&gt;"نعم","⚠ غير مسوى مع الحسابات","✔ معتمد ومسوى")))))))))</f>
        <v/>
      </c>
      <c r="R2031">
        <f>N(R2030)+IF(A2031="عهدة",1,0)</f>
        <v/>
      </c>
      <c r="S2031">
        <f>IF(C2031="","",IF(AND(C2031&gt;=DATE(2026,9,1),C2031&lt;=DATE(2027,8,31)),(YEAR(C2031)-2026)*12+MONTH(C2031)-8,""))</f>
        <v/>
      </c>
      <c r="T2031">
        <f>IF(AND(A2031="مصروف",R2031&gt;0,I2031="موافق",S2031&lt;&gt;"",H2031&lt;&gt;""),N(G2031),0)</f>
        <v/>
      </c>
    </row>
    <row r="2032">
      <c r="A2032" s="19" t="n"/>
      <c r="B2032" s="20">
        <f>IF(A2032="","",IF(R2032=0,"⚠ أضف سطر عهدة أولًا","DMT-"&amp;TEXT(R2032,"000")))</f>
        <v/>
      </c>
      <c r="C2032" s="21" t="n"/>
      <c r="D2032" s="20">
        <f>IF(C2032="","",IF(S2032="","خارج السنة المالية",INDEX(القوائم!$D$2:$D$13,S2032)))</f>
        <v/>
      </c>
      <c r="E2032" s="22" t="n"/>
      <c r="F2032" s="23" t="n"/>
      <c r="G2032" s="23" t="n"/>
      <c r="H2032" s="22" t="n"/>
      <c r="I2032" s="19" t="n"/>
      <c r="J2032" s="21" t="n"/>
      <c r="K2032" s="19" t="n"/>
      <c r="L2032" s="19" t="n"/>
      <c r="M2032" s="21" t="n"/>
      <c r="N2032" s="22" t="n"/>
      <c r="O2032" s="24">
        <f>IF(A2032&lt;&gt;"عهدة","",SUMIFS($G$8:$G$5007,$B$8:$B$5007,B2032,$A$8:$A$5007,"مصروف",$I$8:$I$5007,"&lt;&gt;مرفوض"))</f>
        <v/>
      </c>
      <c r="P2032" s="25">
        <f>IF(A2032&lt;&gt;"عهدة","",N(F2032)-O2032)</f>
        <v/>
      </c>
      <c r="Q2032" s="26">
        <f>IF(A2032="","",IF(A2032="عهدة",IF(N(F2032)=0,"⚠ أدخل قيمة العهدة",IF(P2032&lt;0,"⛔ عجز / زيادة مصروفات "&amp;TEXT(-P2032,"#,##0"),IF(COUNTIFS($B$8:$B$5007,B2032,$A$8:$A$5007,"مصروف",$I$8:$I$5007,"&lt;&gt;مرفوض",$K$8:$K$5007,"&lt;&gt;نعم")&gt;0,"⚠ "&amp;COUNTIFS($B$8:$B$5007,B2032,$A$8:$A$5007,"مصروف",$I$8:$I$5007,"&lt;&gt;مرفوض",$K$8:$K$5007,"&lt;&gt;نعم")&amp;" مصروف غير مسوى",IF(L2032="تمت التسوية",IF(P2032=0,"✔ متوازنة وتمت التسوية","✔ تمت التسوية – متبقي "&amp;TEXT(P2032,"#,##0")),IF(P2032&gt;0,"متبقي "&amp;TEXT(P2032,"#,##0"),"✔ متوازنة"))))),IF(R2032=0,"⚠ أضف سطر عهدة أولًا",IF(OR(C2032="",N(G2032)=0),"⚠ أكمل التاريخ والقيمة",IF(S2032="","⚠ التاريخ خارج السنة المالية",IF(H2032="","⚠ اختر بند الموازنة",IF(I2032="مرفوض","✖ مرفوض من المدير",IF(I2032&lt;&gt;"موافق","⏳ بانتظار موافقة المدير",IF(K2032&lt;&gt;"نعم","⚠ غير مسوى مع الحسابات","✔ معتمد ومسوى")))))))))</f>
        <v/>
      </c>
      <c r="R2032">
        <f>N(R2031)+IF(A2032="عهدة",1,0)</f>
        <v/>
      </c>
      <c r="S2032">
        <f>IF(C2032="","",IF(AND(C2032&gt;=DATE(2026,9,1),C2032&lt;=DATE(2027,8,31)),(YEAR(C2032)-2026)*12+MONTH(C2032)-8,""))</f>
        <v/>
      </c>
      <c r="T2032">
        <f>IF(AND(A2032="مصروف",R2032&gt;0,I2032="موافق",S2032&lt;&gt;"",H2032&lt;&gt;""),N(G2032),0)</f>
        <v/>
      </c>
    </row>
    <row r="2033">
      <c r="A2033" s="19" t="n"/>
      <c r="B2033" s="20">
        <f>IF(A2033="","",IF(R2033=0,"⚠ أضف سطر عهدة أولًا","DMT-"&amp;TEXT(R2033,"000")))</f>
        <v/>
      </c>
      <c r="C2033" s="21" t="n"/>
      <c r="D2033" s="20">
        <f>IF(C2033="","",IF(S2033="","خارج السنة المالية",INDEX(القوائم!$D$2:$D$13,S2033)))</f>
        <v/>
      </c>
      <c r="E2033" s="22" t="n"/>
      <c r="F2033" s="23" t="n"/>
      <c r="G2033" s="23" t="n"/>
      <c r="H2033" s="22" t="n"/>
      <c r="I2033" s="19" t="n"/>
      <c r="J2033" s="21" t="n"/>
      <c r="K2033" s="19" t="n"/>
      <c r="L2033" s="19" t="n"/>
      <c r="M2033" s="21" t="n"/>
      <c r="N2033" s="22" t="n"/>
      <c r="O2033" s="24">
        <f>IF(A2033&lt;&gt;"عهدة","",SUMIFS($G$8:$G$5007,$B$8:$B$5007,B2033,$A$8:$A$5007,"مصروف",$I$8:$I$5007,"&lt;&gt;مرفوض"))</f>
        <v/>
      </c>
      <c r="P2033" s="25">
        <f>IF(A2033&lt;&gt;"عهدة","",N(F2033)-O2033)</f>
        <v/>
      </c>
      <c r="Q2033" s="26">
        <f>IF(A2033="","",IF(A2033="عهدة",IF(N(F2033)=0,"⚠ أدخل قيمة العهدة",IF(P2033&lt;0,"⛔ عجز / زيادة مصروفات "&amp;TEXT(-P2033,"#,##0"),IF(COUNTIFS($B$8:$B$5007,B2033,$A$8:$A$5007,"مصروف",$I$8:$I$5007,"&lt;&gt;مرفوض",$K$8:$K$5007,"&lt;&gt;نعم")&gt;0,"⚠ "&amp;COUNTIFS($B$8:$B$5007,B2033,$A$8:$A$5007,"مصروف",$I$8:$I$5007,"&lt;&gt;مرفوض",$K$8:$K$5007,"&lt;&gt;نعم")&amp;" مصروف غير مسوى",IF(L2033="تمت التسوية",IF(P2033=0,"✔ متوازنة وتمت التسوية","✔ تمت التسوية – متبقي "&amp;TEXT(P2033,"#,##0")),IF(P2033&gt;0,"متبقي "&amp;TEXT(P2033,"#,##0"),"✔ متوازنة"))))),IF(R2033=0,"⚠ أضف سطر عهدة أولًا",IF(OR(C2033="",N(G2033)=0),"⚠ أكمل التاريخ والقيمة",IF(S2033="","⚠ التاريخ خارج السنة المالية",IF(H2033="","⚠ اختر بند الموازنة",IF(I2033="مرفوض","✖ مرفوض من المدير",IF(I2033&lt;&gt;"موافق","⏳ بانتظار موافقة المدير",IF(K2033&lt;&gt;"نعم","⚠ غير مسوى مع الحسابات","✔ معتمد ومسوى")))))))))</f>
        <v/>
      </c>
      <c r="R2033">
        <f>N(R2032)+IF(A2033="عهدة",1,0)</f>
        <v/>
      </c>
      <c r="S2033">
        <f>IF(C2033="","",IF(AND(C2033&gt;=DATE(2026,9,1),C2033&lt;=DATE(2027,8,31)),(YEAR(C2033)-2026)*12+MONTH(C2033)-8,""))</f>
        <v/>
      </c>
      <c r="T2033">
        <f>IF(AND(A2033="مصروف",R2033&gt;0,I2033="موافق",S2033&lt;&gt;"",H2033&lt;&gt;""),N(G2033),0)</f>
        <v/>
      </c>
    </row>
    <row r="2034">
      <c r="A2034" s="19" t="n"/>
      <c r="B2034" s="20">
        <f>IF(A2034="","",IF(R2034=0,"⚠ أضف سطر عهدة أولًا","DMT-"&amp;TEXT(R2034,"000")))</f>
        <v/>
      </c>
      <c r="C2034" s="21" t="n"/>
      <c r="D2034" s="20">
        <f>IF(C2034="","",IF(S2034="","خارج السنة المالية",INDEX(القوائم!$D$2:$D$13,S2034)))</f>
        <v/>
      </c>
      <c r="E2034" s="22" t="n"/>
      <c r="F2034" s="23" t="n"/>
      <c r="G2034" s="23" t="n"/>
      <c r="H2034" s="22" t="n"/>
      <c r="I2034" s="19" t="n"/>
      <c r="J2034" s="21" t="n"/>
      <c r="K2034" s="19" t="n"/>
      <c r="L2034" s="19" t="n"/>
      <c r="M2034" s="21" t="n"/>
      <c r="N2034" s="22" t="n"/>
      <c r="O2034" s="24">
        <f>IF(A2034&lt;&gt;"عهدة","",SUMIFS($G$8:$G$5007,$B$8:$B$5007,B2034,$A$8:$A$5007,"مصروف",$I$8:$I$5007,"&lt;&gt;مرفوض"))</f>
        <v/>
      </c>
      <c r="P2034" s="25">
        <f>IF(A2034&lt;&gt;"عهدة","",N(F2034)-O2034)</f>
        <v/>
      </c>
      <c r="Q2034" s="26">
        <f>IF(A2034="","",IF(A2034="عهدة",IF(N(F2034)=0,"⚠ أدخل قيمة العهدة",IF(P2034&lt;0,"⛔ عجز / زيادة مصروفات "&amp;TEXT(-P2034,"#,##0"),IF(COUNTIFS($B$8:$B$5007,B2034,$A$8:$A$5007,"مصروف",$I$8:$I$5007,"&lt;&gt;مرفوض",$K$8:$K$5007,"&lt;&gt;نعم")&gt;0,"⚠ "&amp;COUNTIFS($B$8:$B$5007,B2034,$A$8:$A$5007,"مصروف",$I$8:$I$5007,"&lt;&gt;مرفوض",$K$8:$K$5007,"&lt;&gt;نعم")&amp;" مصروف غير مسوى",IF(L2034="تمت التسوية",IF(P2034=0,"✔ متوازنة وتمت التسوية","✔ تمت التسوية – متبقي "&amp;TEXT(P2034,"#,##0")),IF(P2034&gt;0,"متبقي "&amp;TEXT(P2034,"#,##0"),"✔ متوازنة"))))),IF(R2034=0,"⚠ أضف سطر عهدة أولًا",IF(OR(C2034="",N(G2034)=0),"⚠ أكمل التاريخ والقيمة",IF(S2034="","⚠ التاريخ خارج السنة المالية",IF(H2034="","⚠ اختر بند الموازنة",IF(I2034="مرفوض","✖ مرفوض من المدير",IF(I2034&lt;&gt;"موافق","⏳ بانتظار موافقة المدير",IF(K2034&lt;&gt;"نعم","⚠ غير مسوى مع الحسابات","✔ معتمد ومسوى")))))))))</f>
        <v/>
      </c>
      <c r="R2034">
        <f>N(R2033)+IF(A2034="عهدة",1,0)</f>
        <v/>
      </c>
      <c r="S2034">
        <f>IF(C2034="","",IF(AND(C2034&gt;=DATE(2026,9,1),C2034&lt;=DATE(2027,8,31)),(YEAR(C2034)-2026)*12+MONTH(C2034)-8,""))</f>
        <v/>
      </c>
      <c r="T2034">
        <f>IF(AND(A2034="مصروف",R2034&gt;0,I2034="موافق",S2034&lt;&gt;"",H2034&lt;&gt;""),N(G2034),0)</f>
        <v/>
      </c>
    </row>
    <row r="2035">
      <c r="A2035" s="19" t="n"/>
      <c r="B2035" s="20">
        <f>IF(A2035="","",IF(R2035=0,"⚠ أضف سطر عهدة أولًا","DMT-"&amp;TEXT(R2035,"000")))</f>
        <v/>
      </c>
      <c r="C2035" s="21" t="n"/>
      <c r="D2035" s="20">
        <f>IF(C2035="","",IF(S2035="","خارج السنة المالية",INDEX(القوائم!$D$2:$D$13,S2035)))</f>
        <v/>
      </c>
      <c r="E2035" s="22" t="n"/>
      <c r="F2035" s="23" t="n"/>
      <c r="G2035" s="23" t="n"/>
      <c r="H2035" s="22" t="n"/>
      <c r="I2035" s="19" t="n"/>
      <c r="J2035" s="21" t="n"/>
      <c r="K2035" s="19" t="n"/>
      <c r="L2035" s="19" t="n"/>
      <c r="M2035" s="21" t="n"/>
      <c r="N2035" s="22" t="n"/>
      <c r="O2035" s="24">
        <f>IF(A2035&lt;&gt;"عهدة","",SUMIFS($G$8:$G$5007,$B$8:$B$5007,B2035,$A$8:$A$5007,"مصروف",$I$8:$I$5007,"&lt;&gt;مرفوض"))</f>
        <v/>
      </c>
      <c r="P2035" s="25">
        <f>IF(A2035&lt;&gt;"عهدة","",N(F2035)-O2035)</f>
        <v/>
      </c>
      <c r="Q2035" s="26">
        <f>IF(A2035="","",IF(A2035="عهدة",IF(N(F2035)=0,"⚠ أدخل قيمة العهدة",IF(P2035&lt;0,"⛔ عجز / زيادة مصروفات "&amp;TEXT(-P2035,"#,##0"),IF(COUNTIFS($B$8:$B$5007,B2035,$A$8:$A$5007,"مصروف",$I$8:$I$5007,"&lt;&gt;مرفوض",$K$8:$K$5007,"&lt;&gt;نعم")&gt;0,"⚠ "&amp;COUNTIFS($B$8:$B$5007,B2035,$A$8:$A$5007,"مصروف",$I$8:$I$5007,"&lt;&gt;مرفوض",$K$8:$K$5007,"&lt;&gt;نعم")&amp;" مصروف غير مسوى",IF(L2035="تمت التسوية",IF(P2035=0,"✔ متوازنة وتمت التسوية","✔ تمت التسوية – متبقي "&amp;TEXT(P2035,"#,##0")),IF(P2035&gt;0,"متبقي "&amp;TEXT(P2035,"#,##0"),"✔ متوازنة"))))),IF(R2035=0,"⚠ أضف سطر عهدة أولًا",IF(OR(C2035="",N(G2035)=0),"⚠ أكمل التاريخ والقيمة",IF(S2035="","⚠ التاريخ خارج السنة المالية",IF(H2035="","⚠ اختر بند الموازنة",IF(I2035="مرفوض","✖ مرفوض من المدير",IF(I2035&lt;&gt;"موافق","⏳ بانتظار موافقة المدير",IF(K2035&lt;&gt;"نعم","⚠ غير مسوى مع الحسابات","✔ معتمد ومسوى")))))))))</f>
        <v/>
      </c>
      <c r="R2035">
        <f>N(R2034)+IF(A2035="عهدة",1,0)</f>
        <v/>
      </c>
      <c r="S2035">
        <f>IF(C2035="","",IF(AND(C2035&gt;=DATE(2026,9,1),C2035&lt;=DATE(2027,8,31)),(YEAR(C2035)-2026)*12+MONTH(C2035)-8,""))</f>
        <v/>
      </c>
      <c r="T2035">
        <f>IF(AND(A2035="مصروف",R2035&gt;0,I2035="موافق",S2035&lt;&gt;"",H2035&lt;&gt;""),N(G2035),0)</f>
        <v/>
      </c>
    </row>
    <row r="2036">
      <c r="A2036" s="19" t="n"/>
      <c r="B2036" s="20">
        <f>IF(A2036="","",IF(R2036=0,"⚠ أضف سطر عهدة أولًا","DMT-"&amp;TEXT(R2036,"000")))</f>
        <v/>
      </c>
      <c r="C2036" s="21" t="n"/>
      <c r="D2036" s="20">
        <f>IF(C2036="","",IF(S2036="","خارج السنة المالية",INDEX(القوائم!$D$2:$D$13,S2036)))</f>
        <v/>
      </c>
      <c r="E2036" s="22" t="n"/>
      <c r="F2036" s="23" t="n"/>
      <c r="G2036" s="23" t="n"/>
      <c r="H2036" s="22" t="n"/>
      <c r="I2036" s="19" t="n"/>
      <c r="J2036" s="21" t="n"/>
      <c r="K2036" s="19" t="n"/>
      <c r="L2036" s="19" t="n"/>
      <c r="M2036" s="21" t="n"/>
      <c r="N2036" s="22" t="n"/>
      <c r="O2036" s="24">
        <f>IF(A2036&lt;&gt;"عهدة","",SUMIFS($G$8:$G$5007,$B$8:$B$5007,B2036,$A$8:$A$5007,"مصروف",$I$8:$I$5007,"&lt;&gt;مرفوض"))</f>
        <v/>
      </c>
      <c r="P2036" s="25">
        <f>IF(A2036&lt;&gt;"عهدة","",N(F2036)-O2036)</f>
        <v/>
      </c>
      <c r="Q2036" s="26">
        <f>IF(A2036="","",IF(A2036="عهدة",IF(N(F2036)=0,"⚠ أدخل قيمة العهدة",IF(P2036&lt;0,"⛔ عجز / زيادة مصروفات "&amp;TEXT(-P2036,"#,##0"),IF(COUNTIFS($B$8:$B$5007,B2036,$A$8:$A$5007,"مصروف",$I$8:$I$5007,"&lt;&gt;مرفوض",$K$8:$K$5007,"&lt;&gt;نعم")&gt;0,"⚠ "&amp;COUNTIFS($B$8:$B$5007,B2036,$A$8:$A$5007,"مصروف",$I$8:$I$5007,"&lt;&gt;مرفوض",$K$8:$K$5007,"&lt;&gt;نعم")&amp;" مصروف غير مسوى",IF(L2036="تمت التسوية",IF(P2036=0,"✔ متوازنة وتمت التسوية","✔ تمت التسوية – متبقي "&amp;TEXT(P2036,"#,##0")),IF(P2036&gt;0,"متبقي "&amp;TEXT(P2036,"#,##0"),"✔ متوازنة"))))),IF(R2036=0,"⚠ أضف سطر عهدة أولًا",IF(OR(C2036="",N(G2036)=0),"⚠ أكمل التاريخ والقيمة",IF(S2036="","⚠ التاريخ خارج السنة المالية",IF(H2036="","⚠ اختر بند الموازنة",IF(I2036="مرفوض","✖ مرفوض من المدير",IF(I2036&lt;&gt;"موافق","⏳ بانتظار موافقة المدير",IF(K2036&lt;&gt;"نعم","⚠ غير مسوى مع الحسابات","✔ معتمد ومسوى")))))))))</f>
        <v/>
      </c>
      <c r="R2036">
        <f>N(R2035)+IF(A2036="عهدة",1,0)</f>
        <v/>
      </c>
      <c r="S2036">
        <f>IF(C2036="","",IF(AND(C2036&gt;=DATE(2026,9,1),C2036&lt;=DATE(2027,8,31)),(YEAR(C2036)-2026)*12+MONTH(C2036)-8,""))</f>
        <v/>
      </c>
      <c r="T2036">
        <f>IF(AND(A2036="مصروف",R2036&gt;0,I2036="موافق",S2036&lt;&gt;"",H2036&lt;&gt;""),N(G2036),0)</f>
        <v/>
      </c>
    </row>
    <row r="2037">
      <c r="A2037" s="19" t="n"/>
      <c r="B2037" s="20">
        <f>IF(A2037="","",IF(R2037=0,"⚠ أضف سطر عهدة أولًا","DMT-"&amp;TEXT(R2037,"000")))</f>
        <v/>
      </c>
      <c r="C2037" s="21" t="n"/>
      <c r="D2037" s="20">
        <f>IF(C2037="","",IF(S2037="","خارج السنة المالية",INDEX(القوائم!$D$2:$D$13,S2037)))</f>
        <v/>
      </c>
      <c r="E2037" s="22" t="n"/>
      <c r="F2037" s="23" t="n"/>
      <c r="G2037" s="23" t="n"/>
      <c r="H2037" s="22" t="n"/>
      <c r="I2037" s="19" t="n"/>
      <c r="J2037" s="21" t="n"/>
      <c r="K2037" s="19" t="n"/>
      <c r="L2037" s="19" t="n"/>
      <c r="M2037" s="21" t="n"/>
      <c r="N2037" s="22" t="n"/>
      <c r="O2037" s="24">
        <f>IF(A2037&lt;&gt;"عهدة","",SUMIFS($G$8:$G$5007,$B$8:$B$5007,B2037,$A$8:$A$5007,"مصروف",$I$8:$I$5007,"&lt;&gt;مرفوض"))</f>
        <v/>
      </c>
      <c r="P2037" s="25">
        <f>IF(A2037&lt;&gt;"عهدة","",N(F2037)-O2037)</f>
        <v/>
      </c>
      <c r="Q2037" s="26">
        <f>IF(A2037="","",IF(A2037="عهدة",IF(N(F2037)=0,"⚠ أدخل قيمة العهدة",IF(P2037&lt;0,"⛔ عجز / زيادة مصروفات "&amp;TEXT(-P2037,"#,##0"),IF(COUNTIFS($B$8:$B$5007,B2037,$A$8:$A$5007,"مصروف",$I$8:$I$5007,"&lt;&gt;مرفوض",$K$8:$K$5007,"&lt;&gt;نعم")&gt;0,"⚠ "&amp;COUNTIFS($B$8:$B$5007,B2037,$A$8:$A$5007,"مصروف",$I$8:$I$5007,"&lt;&gt;مرفوض",$K$8:$K$5007,"&lt;&gt;نعم")&amp;" مصروف غير مسوى",IF(L2037="تمت التسوية",IF(P2037=0,"✔ متوازنة وتمت التسوية","✔ تمت التسوية – متبقي "&amp;TEXT(P2037,"#,##0")),IF(P2037&gt;0,"متبقي "&amp;TEXT(P2037,"#,##0"),"✔ متوازنة"))))),IF(R2037=0,"⚠ أضف سطر عهدة أولًا",IF(OR(C2037="",N(G2037)=0),"⚠ أكمل التاريخ والقيمة",IF(S2037="","⚠ التاريخ خارج السنة المالية",IF(H2037="","⚠ اختر بند الموازنة",IF(I2037="مرفوض","✖ مرفوض من المدير",IF(I2037&lt;&gt;"موافق","⏳ بانتظار موافقة المدير",IF(K2037&lt;&gt;"نعم","⚠ غير مسوى مع الحسابات","✔ معتمد ومسوى")))))))))</f>
        <v/>
      </c>
      <c r="R2037">
        <f>N(R2036)+IF(A2037="عهدة",1,0)</f>
        <v/>
      </c>
      <c r="S2037">
        <f>IF(C2037="","",IF(AND(C2037&gt;=DATE(2026,9,1),C2037&lt;=DATE(2027,8,31)),(YEAR(C2037)-2026)*12+MONTH(C2037)-8,""))</f>
        <v/>
      </c>
      <c r="T2037">
        <f>IF(AND(A2037="مصروف",R2037&gt;0,I2037="موافق",S2037&lt;&gt;"",H2037&lt;&gt;""),N(G2037),0)</f>
        <v/>
      </c>
    </row>
    <row r="2038">
      <c r="A2038" s="19" t="n"/>
      <c r="B2038" s="20">
        <f>IF(A2038="","",IF(R2038=0,"⚠ أضف سطر عهدة أولًا","DMT-"&amp;TEXT(R2038,"000")))</f>
        <v/>
      </c>
      <c r="C2038" s="21" t="n"/>
      <c r="D2038" s="20">
        <f>IF(C2038="","",IF(S2038="","خارج السنة المالية",INDEX(القوائم!$D$2:$D$13,S2038)))</f>
        <v/>
      </c>
      <c r="E2038" s="22" t="n"/>
      <c r="F2038" s="23" t="n"/>
      <c r="G2038" s="23" t="n"/>
      <c r="H2038" s="22" t="n"/>
      <c r="I2038" s="19" t="n"/>
      <c r="J2038" s="21" t="n"/>
      <c r="K2038" s="19" t="n"/>
      <c r="L2038" s="19" t="n"/>
      <c r="M2038" s="21" t="n"/>
      <c r="N2038" s="22" t="n"/>
      <c r="O2038" s="24">
        <f>IF(A2038&lt;&gt;"عهدة","",SUMIFS($G$8:$G$5007,$B$8:$B$5007,B2038,$A$8:$A$5007,"مصروف",$I$8:$I$5007,"&lt;&gt;مرفوض"))</f>
        <v/>
      </c>
      <c r="P2038" s="25">
        <f>IF(A2038&lt;&gt;"عهدة","",N(F2038)-O2038)</f>
        <v/>
      </c>
      <c r="Q2038" s="26">
        <f>IF(A2038="","",IF(A2038="عهدة",IF(N(F2038)=0,"⚠ أدخل قيمة العهدة",IF(P2038&lt;0,"⛔ عجز / زيادة مصروفات "&amp;TEXT(-P2038,"#,##0"),IF(COUNTIFS($B$8:$B$5007,B2038,$A$8:$A$5007,"مصروف",$I$8:$I$5007,"&lt;&gt;مرفوض",$K$8:$K$5007,"&lt;&gt;نعم")&gt;0,"⚠ "&amp;COUNTIFS($B$8:$B$5007,B2038,$A$8:$A$5007,"مصروف",$I$8:$I$5007,"&lt;&gt;مرفوض",$K$8:$K$5007,"&lt;&gt;نعم")&amp;" مصروف غير مسوى",IF(L2038="تمت التسوية",IF(P2038=0,"✔ متوازنة وتمت التسوية","✔ تمت التسوية – متبقي "&amp;TEXT(P2038,"#,##0")),IF(P2038&gt;0,"متبقي "&amp;TEXT(P2038,"#,##0"),"✔ متوازنة"))))),IF(R2038=0,"⚠ أضف سطر عهدة أولًا",IF(OR(C2038="",N(G2038)=0),"⚠ أكمل التاريخ والقيمة",IF(S2038="","⚠ التاريخ خارج السنة المالية",IF(H2038="","⚠ اختر بند الموازنة",IF(I2038="مرفوض","✖ مرفوض من المدير",IF(I2038&lt;&gt;"موافق","⏳ بانتظار موافقة المدير",IF(K2038&lt;&gt;"نعم","⚠ غير مسوى مع الحسابات","✔ معتمد ومسوى")))))))))</f>
        <v/>
      </c>
      <c r="R2038">
        <f>N(R2037)+IF(A2038="عهدة",1,0)</f>
        <v/>
      </c>
      <c r="S2038">
        <f>IF(C2038="","",IF(AND(C2038&gt;=DATE(2026,9,1),C2038&lt;=DATE(2027,8,31)),(YEAR(C2038)-2026)*12+MONTH(C2038)-8,""))</f>
        <v/>
      </c>
      <c r="T2038">
        <f>IF(AND(A2038="مصروف",R2038&gt;0,I2038="موافق",S2038&lt;&gt;"",H2038&lt;&gt;""),N(G2038),0)</f>
        <v/>
      </c>
    </row>
    <row r="2039">
      <c r="A2039" s="19" t="n"/>
      <c r="B2039" s="20">
        <f>IF(A2039="","",IF(R2039=0,"⚠ أضف سطر عهدة أولًا","DMT-"&amp;TEXT(R2039,"000")))</f>
        <v/>
      </c>
      <c r="C2039" s="21" t="n"/>
      <c r="D2039" s="20">
        <f>IF(C2039="","",IF(S2039="","خارج السنة المالية",INDEX(القوائم!$D$2:$D$13,S2039)))</f>
        <v/>
      </c>
      <c r="E2039" s="22" t="n"/>
      <c r="F2039" s="23" t="n"/>
      <c r="G2039" s="23" t="n"/>
      <c r="H2039" s="22" t="n"/>
      <c r="I2039" s="19" t="n"/>
      <c r="J2039" s="21" t="n"/>
      <c r="K2039" s="19" t="n"/>
      <c r="L2039" s="19" t="n"/>
      <c r="M2039" s="21" t="n"/>
      <c r="N2039" s="22" t="n"/>
      <c r="O2039" s="24">
        <f>IF(A2039&lt;&gt;"عهدة","",SUMIFS($G$8:$G$5007,$B$8:$B$5007,B2039,$A$8:$A$5007,"مصروف",$I$8:$I$5007,"&lt;&gt;مرفوض"))</f>
        <v/>
      </c>
      <c r="P2039" s="25">
        <f>IF(A2039&lt;&gt;"عهدة","",N(F2039)-O2039)</f>
        <v/>
      </c>
      <c r="Q2039" s="26">
        <f>IF(A2039="","",IF(A2039="عهدة",IF(N(F2039)=0,"⚠ أدخل قيمة العهدة",IF(P2039&lt;0,"⛔ عجز / زيادة مصروفات "&amp;TEXT(-P2039,"#,##0"),IF(COUNTIFS($B$8:$B$5007,B2039,$A$8:$A$5007,"مصروف",$I$8:$I$5007,"&lt;&gt;مرفوض",$K$8:$K$5007,"&lt;&gt;نعم")&gt;0,"⚠ "&amp;COUNTIFS($B$8:$B$5007,B2039,$A$8:$A$5007,"مصروف",$I$8:$I$5007,"&lt;&gt;مرفوض",$K$8:$K$5007,"&lt;&gt;نعم")&amp;" مصروف غير مسوى",IF(L2039="تمت التسوية",IF(P2039=0,"✔ متوازنة وتمت التسوية","✔ تمت التسوية – متبقي "&amp;TEXT(P2039,"#,##0")),IF(P2039&gt;0,"متبقي "&amp;TEXT(P2039,"#,##0"),"✔ متوازنة"))))),IF(R2039=0,"⚠ أضف سطر عهدة أولًا",IF(OR(C2039="",N(G2039)=0),"⚠ أكمل التاريخ والقيمة",IF(S2039="","⚠ التاريخ خارج السنة المالية",IF(H2039="","⚠ اختر بند الموازنة",IF(I2039="مرفوض","✖ مرفوض من المدير",IF(I2039&lt;&gt;"موافق","⏳ بانتظار موافقة المدير",IF(K2039&lt;&gt;"نعم","⚠ غير مسوى مع الحسابات","✔ معتمد ومسوى")))))))))</f>
        <v/>
      </c>
      <c r="R2039">
        <f>N(R2038)+IF(A2039="عهدة",1,0)</f>
        <v/>
      </c>
      <c r="S2039">
        <f>IF(C2039="","",IF(AND(C2039&gt;=DATE(2026,9,1),C2039&lt;=DATE(2027,8,31)),(YEAR(C2039)-2026)*12+MONTH(C2039)-8,""))</f>
        <v/>
      </c>
      <c r="T2039">
        <f>IF(AND(A2039="مصروف",R2039&gt;0,I2039="موافق",S2039&lt;&gt;"",H2039&lt;&gt;""),N(G2039),0)</f>
        <v/>
      </c>
    </row>
    <row r="2040">
      <c r="A2040" s="19" t="n"/>
      <c r="B2040" s="20">
        <f>IF(A2040="","",IF(R2040=0,"⚠ أضف سطر عهدة أولًا","DMT-"&amp;TEXT(R2040,"000")))</f>
        <v/>
      </c>
      <c r="C2040" s="21" t="n"/>
      <c r="D2040" s="20">
        <f>IF(C2040="","",IF(S2040="","خارج السنة المالية",INDEX(القوائم!$D$2:$D$13,S2040)))</f>
        <v/>
      </c>
      <c r="E2040" s="22" t="n"/>
      <c r="F2040" s="23" t="n"/>
      <c r="G2040" s="23" t="n"/>
      <c r="H2040" s="22" t="n"/>
      <c r="I2040" s="19" t="n"/>
      <c r="J2040" s="21" t="n"/>
      <c r="K2040" s="19" t="n"/>
      <c r="L2040" s="19" t="n"/>
      <c r="M2040" s="21" t="n"/>
      <c r="N2040" s="22" t="n"/>
      <c r="O2040" s="24">
        <f>IF(A2040&lt;&gt;"عهدة","",SUMIFS($G$8:$G$5007,$B$8:$B$5007,B2040,$A$8:$A$5007,"مصروف",$I$8:$I$5007,"&lt;&gt;مرفوض"))</f>
        <v/>
      </c>
      <c r="P2040" s="25">
        <f>IF(A2040&lt;&gt;"عهدة","",N(F2040)-O2040)</f>
        <v/>
      </c>
      <c r="Q2040" s="26">
        <f>IF(A2040="","",IF(A2040="عهدة",IF(N(F2040)=0,"⚠ أدخل قيمة العهدة",IF(P2040&lt;0,"⛔ عجز / زيادة مصروفات "&amp;TEXT(-P2040,"#,##0"),IF(COUNTIFS($B$8:$B$5007,B2040,$A$8:$A$5007,"مصروف",$I$8:$I$5007,"&lt;&gt;مرفوض",$K$8:$K$5007,"&lt;&gt;نعم")&gt;0,"⚠ "&amp;COUNTIFS($B$8:$B$5007,B2040,$A$8:$A$5007,"مصروف",$I$8:$I$5007,"&lt;&gt;مرفوض",$K$8:$K$5007,"&lt;&gt;نعم")&amp;" مصروف غير مسوى",IF(L2040="تمت التسوية",IF(P2040=0,"✔ متوازنة وتمت التسوية","✔ تمت التسوية – متبقي "&amp;TEXT(P2040,"#,##0")),IF(P2040&gt;0,"متبقي "&amp;TEXT(P2040,"#,##0"),"✔ متوازنة"))))),IF(R2040=0,"⚠ أضف سطر عهدة أولًا",IF(OR(C2040="",N(G2040)=0),"⚠ أكمل التاريخ والقيمة",IF(S2040="","⚠ التاريخ خارج السنة المالية",IF(H2040="","⚠ اختر بند الموازنة",IF(I2040="مرفوض","✖ مرفوض من المدير",IF(I2040&lt;&gt;"موافق","⏳ بانتظار موافقة المدير",IF(K2040&lt;&gt;"نعم","⚠ غير مسوى مع الحسابات","✔ معتمد ومسوى")))))))))</f>
        <v/>
      </c>
      <c r="R2040">
        <f>N(R2039)+IF(A2040="عهدة",1,0)</f>
        <v/>
      </c>
      <c r="S2040">
        <f>IF(C2040="","",IF(AND(C2040&gt;=DATE(2026,9,1),C2040&lt;=DATE(2027,8,31)),(YEAR(C2040)-2026)*12+MONTH(C2040)-8,""))</f>
        <v/>
      </c>
      <c r="T2040">
        <f>IF(AND(A2040="مصروف",R2040&gt;0,I2040="موافق",S2040&lt;&gt;"",H2040&lt;&gt;""),N(G2040),0)</f>
        <v/>
      </c>
    </row>
    <row r="2041">
      <c r="A2041" s="19" t="n"/>
      <c r="B2041" s="20">
        <f>IF(A2041="","",IF(R2041=0,"⚠ أضف سطر عهدة أولًا","DMT-"&amp;TEXT(R2041,"000")))</f>
        <v/>
      </c>
      <c r="C2041" s="21" t="n"/>
      <c r="D2041" s="20">
        <f>IF(C2041="","",IF(S2041="","خارج السنة المالية",INDEX(القوائم!$D$2:$D$13,S2041)))</f>
        <v/>
      </c>
      <c r="E2041" s="22" t="n"/>
      <c r="F2041" s="23" t="n"/>
      <c r="G2041" s="23" t="n"/>
      <c r="H2041" s="22" t="n"/>
      <c r="I2041" s="19" t="n"/>
      <c r="J2041" s="21" t="n"/>
      <c r="K2041" s="19" t="n"/>
      <c r="L2041" s="19" t="n"/>
      <c r="M2041" s="21" t="n"/>
      <c r="N2041" s="22" t="n"/>
      <c r="O2041" s="24">
        <f>IF(A2041&lt;&gt;"عهدة","",SUMIFS($G$8:$G$5007,$B$8:$B$5007,B2041,$A$8:$A$5007,"مصروف",$I$8:$I$5007,"&lt;&gt;مرفوض"))</f>
        <v/>
      </c>
      <c r="P2041" s="25">
        <f>IF(A2041&lt;&gt;"عهدة","",N(F2041)-O2041)</f>
        <v/>
      </c>
      <c r="Q2041" s="26">
        <f>IF(A2041="","",IF(A2041="عهدة",IF(N(F2041)=0,"⚠ أدخل قيمة العهدة",IF(P2041&lt;0,"⛔ عجز / زيادة مصروفات "&amp;TEXT(-P2041,"#,##0"),IF(COUNTIFS($B$8:$B$5007,B2041,$A$8:$A$5007,"مصروف",$I$8:$I$5007,"&lt;&gt;مرفوض",$K$8:$K$5007,"&lt;&gt;نعم")&gt;0,"⚠ "&amp;COUNTIFS($B$8:$B$5007,B2041,$A$8:$A$5007,"مصروف",$I$8:$I$5007,"&lt;&gt;مرفوض",$K$8:$K$5007,"&lt;&gt;نعم")&amp;" مصروف غير مسوى",IF(L2041="تمت التسوية",IF(P2041=0,"✔ متوازنة وتمت التسوية","✔ تمت التسوية – متبقي "&amp;TEXT(P2041,"#,##0")),IF(P2041&gt;0,"متبقي "&amp;TEXT(P2041,"#,##0"),"✔ متوازنة"))))),IF(R2041=0,"⚠ أضف سطر عهدة أولًا",IF(OR(C2041="",N(G2041)=0),"⚠ أكمل التاريخ والقيمة",IF(S2041="","⚠ التاريخ خارج السنة المالية",IF(H2041="","⚠ اختر بند الموازنة",IF(I2041="مرفوض","✖ مرفوض من المدير",IF(I2041&lt;&gt;"موافق","⏳ بانتظار موافقة المدير",IF(K2041&lt;&gt;"نعم","⚠ غير مسوى مع الحسابات","✔ معتمد ومسوى")))))))))</f>
        <v/>
      </c>
      <c r="R2041">
        <f>N(R2040)+IF(A2041="عهدة",1,0)</f>
        <v/>
      </c>
      <c r="S2041">
        <f>IF(C2041="","",IF(AND(C2041&gt;=DATE(2026,9,1),C2041&lt;=DATE(2027,8,31)),(YEAR(C2041)-2026)*12+MONTH(C2041)-8,""))</f>
        <v/>
      </c>
      <c r="T2041">
        <f>IF(AND(A2041="مصروف",R2041&gt;0,I2041="موافق",S2041&lt;&gt;"",H2041&lt;&gt;""),N(G2041),0)</f>
        <v/>
      </c>
    </row>
    <row r="2042">
      <c r="A2042" s="19" t="n"/>
      <c r="B2042" s="20">
        <f>IF(A2042="","",IF(R2042=0,"⚠ أضف سطر عهدة أولًا","DMT-"&amp;TEXT(R2042,"000")))</f>
        <v/>
      </c>
      <c r="C2042" s="21" t="n"/>
      <c r="D2042" s="20">
        <f>IF(C2042="","",IF(S2042="","خارج السنة المالية",INDEX(القوائم!$D$2:$D$13,S2042)))</f>
        <v/>
      </c>
      <c r="E2042" s="22" t="n"/>
      <c r="F2042" s="23" t="n"/>
      <c r="G2042" s="23" t="n"/>
      <c r="H2042" s="22" t="n"/>
      <c r="I2042" s="19" t="n"/>
      <c r="J2042" s="21" t="n"/>
      <c r="K2042" s="19" t="n"/>
      <c r="L2042" s="19" t="n"/>
      <c r="M2042" s="21" t="n"/>
      <c r="N2042" s="22" t="n"/>
      <c r="O2042" s="24">
        <f>IF(A2042&lt;&gt;"عهدة","",SUMIFS($G$8:$G$5007,$B$8:$B$5007,B2042,$A$8:$A$5007,"مصروف",$I$8:$I$5007,"&lt;&gt;مرفوض"))</f>
        <v/>
      </c>
      <c r="P2042" s="25">
        <f>IF(A2042&lt;&gt;"عهدة","",N(F2042)-O2042)</f>
        <v/>
      </c>
      <c r="Q2042" s="26">
        <f>IF(A2042="","",IF(A2042="عهدة",IF(N(F2042)=0,"⚠ أدخل قيمة العهدة",IF(P2042&lt;0,"⛔ عجز / زيادة مصروفات "&amp;TEXT(-P2042,"#,##0"),IF(COUNTIFS($B$8:$B$5007,B2042,$A$8:$A$5007,"مصروف",$I$8:$I$5007,"&lt;&gt;مرفوض",$K$8:$K$5007,"&lt;&gt;نعم")&gt;0,"⚠ "&amp;COUNTIFS($B$8:$B$5007,B2042,$A$8:$A$5007,"مصروف",$I$8:$I$5007,"&lt;&gt;مرفوض",$K$8:$K$5007,"&lt;&gt;نعم")&amp;" مصروف غير مسوى",IF(L2042="تمت التسوية",IF(P2042=0,"✔ متوازنة وتمت التسوية","✔ تمت التسوية – متبقي "&amp;TEXT(P2042,"#,##0")),IF(P2042&gt;0,"متبقي "&amp;TEXT(P2042,"#,##0"),"✔ متوازنة"))))),IF(R2042=0,"⚠ أضف سطر عهدة أولًا",IF(OR(C2042="",N(G2042)=0),"⚠ أكمل التاريخ والقيمة",IF(S2042="","⚠ التاريخ خارج السنة المالية",IF(H2042="","⚠ اختر بند الموازنة",IF(I2042="مرفوض","✖ مرفوض من المدير",IF(I2042&lt;&gt;"موافق","⏳ بانتظار موافقة المدير",IF(K2042&lt;&gt;"نعم","⚠ غير مسوى مع الحسابات","✔ معتمد ومسوى")))))))))</f>
        <v/>
      </c>
      <c r="R2042">
        <f>N(R2041)+IF(A2042="عهدة",1,0)</f>
        <v/>
      </c>
      <c r="S2042">
        <f>IF(C2042="","",IF(AND(C2042&gt;=DATE(2026,9,1),C2042&lt;=DATE(2027,8,31)),(YEAR(C2042)-2026)*12+MONTH(C2042)-8,""))</f>
        <v/>
      </c>
      <c r="T2042">
        <f>IF(AND(A2042="مصروف",R2042&gt;0,I2042="موافق",S2042&lt;&gt;"",H2042&lt;&gt;""),N(G2042),0)</f>
        <v/>
      </c>
    </row>
    <row r="2043">
      <c r="A2043" s="19" t="n"/>
      <c r="B2043" s="20">
        <f>IF(A2043="","",IF(R2043=0,"⚠ أضف سطر عهدة أولًا","DMT-"&amp;TEXT(R2043,"000")))</f>
        <v/>
      </c>
      <c r="C2043" s="21" t="n"/>
      <c r="D2043" s="20">
        <f>IF(C2043="","",IF(S2043="","خارج السنة المالية",INDEX(القوائم!$D$2:$D$13,S2043)))</f>
        <v/>
      </c>
      <c r="E2043" s="22" t="n"/>
      <c r="F2043" s="23" t="n"/>
      <c r="G2043" s="23" t="n"/>
      <c r="H2043" s="22" t="n"/>
      <c r="I2043" s="19" t="n"/>
      <c r="J2043" s="21" t="n"/>
      <c r="K2043" s="19" t="n"/>
      <c r="L2043" s="19" t="n"/>
      <c r="M2043" s="21" t="n"/>
      <c r="N2043" s="22" t="n"/>
      <c r="O2043" s="24">
        <f>IF(A2043&lt;&gt;"عهدة","",SUMIFS($G$8:$G$5007,$B$8:$B$5007,B2043,$A$8:$A$5007,"مصروف",$I$8:$I$5007,"&lt;&gt;مرفوض"))</f>
        <v/>
      </c>
      <c r="P2043" s="25">
        <f>IF(A2043&lt;&gt;"عهدة","",N(F2043)-O2043)</f>
        <v/>
      </c>
      <c r="Q2043" s="26">
        <f>IF(A2043="","",IF(A2043="عهدة",IF(N(F2043)=0,"⚠ أدخل قيمة العهدة",IF(P2043&lt;0,"⛔ عجز / زيادة مصروفات "&amp;TEXT(-P2043,"#,##0"),IF(COUNTIFS($B$8:$B$5007,B2043,$A$8:$A$5007,"مصروف",$I$8:$I$5007,"&lt;&gt;مرفوض",$K$8:$K$5007,"&lt;&gt;نعم")&gt;0,"⚠ "&amp;COUNTIFS($B$8:$B$5007,B2043,$A$8:$A$5007,"مصروف",$I$8:$I$5007,"&lt;&gt;مرفوض",$K$8:$K$5007,"&lt;&gt;نعم")&amp;" مصروف غير مسوى",IF(L2043="تمت التسوية",IF(P2043=0,"✔ متوازنة وتمت التسوية","✔ تمت التسوية – متبقي "&amp;TEXT(P2043,"#,##0")),IF(P2043&gt;0,"متبقي "&amp;TEXT(P2043,"#,##0"),"✔ متوازنة"))))),IF(R2043=0,"⚠ أضف سطر عهدة أولًا",IF(OR(C2043="",N(G2043)=0),"⚠ أكمل التاريخ والقيمة",IF(S2043="","⚠ التاريخ خارج السنة المالية",IF(H2043="","⚠ اختر بند الموازنة",IF(I2043="مرفوض","✖ مرفوض من المدير",IF(I2043&lt;&gt;"موافق","⏳ بانتظار موافقة المدير",IF(K2043&lt;&gt;"نعم","⚠ غير مسوى مع الحسابات","✔ معتمد ومسوى")))))))))</f>
        <v/>
      </c>
      <c r="R2043">
        <f>N(R2042)+IF(A2043="عهدة",1,0)</f>
        <v/>
      </c>
      <c r="S2043">
        <f>IF(C2043="","",IF(AND(C2043&gt;=DATE(2026,9,1),C2043&lt;=DATE(2027,8,31)),(YEAR(C2043)-2026)*12+MONTH(C2043)-8,""))</f>
        <v/>
      </c>
      <c r="T2043">
        <f>IF(AND(A2043="مصروف",R2043&gt;0,I2043="موافق",S2043&lt;&gt;"",H2043&lt;&gt;""),N(G2043),0)</f>
        <v/>
      </c>
    </row>
    <row r="2044">
      <c r="A2044" s="19" t="n"/>
      <c r="B2044" s="20">
        <f>IF(A2044="","",IF(R2044=0,"⚠ أضف سطر عهدة أولًا","DMT-"&amp;TEXT(R2044,"000")))</f>
        <v/>
      </c>
      <c r="C2044" s="21" t="n"/>
      <c r="D2044" s="20">
        <f>IF(C2044="","",IF(S2044="","خارج السنة المالية",INDEX(القوائم!$D$2:$D$13,S2044)))</f>
        <v/>
      </c>
      <c r="E2044" s="22" t="n"/>
      <c r="F2044" s="23" t="n"/>
      <c r="G2044" s="23" t="n"/>
      <c r="H2044" s="22" t="n"/>
      <c r="I2044" s="19" t="n"/>
      <c r="J2044" s="21" t="n"/>
      <c r="K2044" s="19" t="n"/>
      <c r="L2044" s="19" t="n"/>
      <c r="M2044" s="21" t="n"/>
      <c r="N2044" s="22" t="n"/>
      <c r="O2044" s="24">
        <f>IF(A2044&lt;&gt;"عهدة","",SUMIFS($G$8:$G$5007,$B$8:$B$5007,B2044,$A$8:$A$5007,"مصروف",$I$8:$I$5007,"&lt;&gt;مرفوض"))</f>
        <v/>
      </c>
      <c r="P2044" s="25">
        <f>IF(A2044&lt;&gt;"عهدة","",N(F2044)-O2044)</f>
        <v/>
      </c>
      <c r="Q2044" s="26">
        <f>IF(A2044="","",IF(A2044="عهدة",IF(N(F2044)=0,"⚠ أدخل قيمة العهدة",IF(P2044&lt;0,"⛔ عجز / زيادة مصروفات "&amp;TEXT(-P2044,"#,##0"),IF(COUNTIFS($B$8:$B$5007,B2044,$A$8:$A$5007,"مصروف",$I$8:$I$5007,"&lt;&gt;مرفوض",$K$8:$K$5007,"&lt;&gt;نعم")&gt;0,"⚠ "&amp;COUNTIFS($B$8:$B$5007,B2044,$A$8:$A$5007,"مصروف",$I$8:$I$5007,"&lt;&gt;مرفوض",$K$8:$K$5007,"&lt;&gt;نعم")&amp;" مصروف غير مسوى",IF(L2044="تمت التسوية",IF(P2044=0,"✔ متوازنة وتمت التسوية","✔ تمت التسوية – متبقي "&amp;TEXT(P2044,"#,##0")),IF(P2044&gt;0,"متبقي "&amp;TEXT(P2044,"#,##0"),"✔ متوازنة"))))),IF(R2044=0,"⚠ أضف سطر عهدة أولًا",IF(OR(C2044="",N(G2044)=0),"⚠ أكمل التاريخ والقيمة",IF(S2044="","⚠ التاريخ خارج السنة المالية",IF(H2044="","⚠ اختر بند الموازنة",IF(I2044="مرفوض","✖ مرفوض من المدير",IF(I2044&lt;&gt;"موافق","⏳ بانتظار موافقة المدير",IF(K2044&lt;&gt;"نعم","⚠ غير مسوى مع الحسابات","✔ معتمد ومسوى")))))))))</f>
        <v/>
      </c>
      <c r="R2044">
        <f>N(R2043)+IF(A2044="عهدة",1,0)</f>
        <v/>
      </c>
      <c r="S2044">
        <f>IF(C2044="","",IF(AND(C2044&gt;=DATE(2026,9,1),C2044&lt;=DATE(2027,8,31)),(YEAR(C2044)-2026)*12+MONTH(C2044)-8,""))</f>
        <v/>
      </c>
      <c r="T2044">
        <f>IF(AND(A2044="مصروف",R2044&gt;0,I2044="موافق",S2044&lt;&gt;"",H2044&lt;&gt;""),N(G2044),0)</f>
        <v/>
      </c>
    </row>
    <row r="2045">
      <c r="A2045" s="19" t="n"/>
      <c r="B2045" s="20">
        <f>IF(A2045="","",IF(R2045=0,"⚠ أضف سطر عهدة أولًا","DMT-"&amp;TEXT(R2045,"000")))</f>
        <v/>
      </c>
      <c r="C2045" s="21" t="n"/>
      <c r="D2045" s="20">
        <f>IF(C2045="","",IF(S2045="","خارج السنة المالية",INDEX(القوائم!$D$2:$D$13,S2045)))</f>
        <v/>
      </c>
      <c r="E2045" s="22" t="n"/>
      <c r="F2045" s="23" t="n"/>
      <c r="G2045" s="23" t="n"/>
      <c r="H2045" s="22" t="n"/>
      <c r="I2045" s="19" t="n"/>
      <c r="J2045" s="21" t="n"/>
      <c r="K2045" s="19" t="n"/>
      <c r="L2045" s="19" t="n"/>
      <c r="M2045" s="21" t="n"/>
      <c r="N2045" s="22" t="n"/>
      <c r="O2045" s="24">
        <f>IF(A2045&lt;&gt;"عهدة","",SUMIFS($G$8:$G$5007,$B$8:$B$5007,B2045,$A$8:$A$5007,"مصروف",$I$8:$I$5007,"&lt;&gt;مرفوض"))</f>
        <v/>
      </c>
      <c r="P2045" s="25">
        <f>IF(A2045&lt;&gt;"عهدة","",N(F2045)-O2045)</f>
        <v/>
      </c>
      <c r="Q2045" s="26">
        <f>IF(A2045="","",IF(A2045="عهدة",IF(N(F2045)=0,"⚠ أدخل قيمة العهدة",IF(P2045&lt;0,"⛔ عجز / زيادة مصروفات "&amp;TEXT(-P2045,"#,##0"),IF(COUNTIFS($B$8:$B$5007,B2045,$A$8:$A$5007,"مصروف",$I$8:$I$5007,"&lt;&gt;مرفوض",$K$8:$K$5007,"&lt;&gt;نعم")&gt;0,"⚠ "&amp;COUNTIFS($B$8:$B$5007,B2045,$A$8:$A$5007,"مصروف",$I$8:$I$5007,"&lt;&gt;مرفوض",$K$8:$K$5007,"&lt;&gt;نعم")&amp;" مصروف غير مسوى",IF(L2045="تمت التسوية",IF(P2045=0,"✔ متوازنة وتمت التسوية","✔ تمت التسوية – متبقي "&amp;TEXT(P2045,"#,##0")),IF(P2045&gt;0,"متبقي "&amp;TEXT(P2045,"#,##0"),"✔ متوازنة"))))),IF(R2045=0,"⚠ أضف سطر عهدة أولًا",IF(OR(C2045="",N(G2045)=0),"⚠ أكمل التاريخ والقيمة",IF(S2045="","⚠ التاريخ خارج السنة المالية",IF(H2045="","⚠ اختر بند الموازنة",IF(I2045="مرفوض","✖ مرفوض من المدير",IF(I2045&lt;&gt;"موافق","⏳ بانتظار موافقة المدير",IF(K2045&lt;&gt;"نعم","⚠ غير مسوى مع الحسابات","✔ معتمد ومسوى")))))))))</f>
        <v/>
      </c>
      <c r="R2045">
        <f>N(R2044)+IF(A2045="عهدة",1,0)</f>
        <v/>
      </c>
      <c r="S2045">
        <f>IF(C2045="","",IF(AND(C2045&gt;=DATE(2026,9,1),C2045&lt;=DATE(2027,8,31)),(YEAR(C2045)-2026)*12+MONTH(C2045)-8,""))</f>
        <v/>
      </c>
      <c r="T2045">
        <f>IF(AND(A2045="مصروف",R2045&gt;0,I2045="موافق",S2045&lt;&gt;"",H2045&lt;&gt;""),N(G2045),0)</f>
        <v/>
      </c>
    </row>
    <row r="2046">
      <c r="A2046" s="19" t="n"/>
      <c r="B2046" s="20">
        <f>IF(A2046="","",IF(R2046=0,"⚠ أضف سطر عهدة أولًا","DMT-"&amp;TEXT(R2046,"000")))</f>
        <v/>
      </c>
      <c r="C2046" s="21" t="n"/>
      <c r="D2046" s="20">
        <f>IF(C2046="","",IF(S2046="","خارج السنة المالية",INDEX(القوائم!$D$2:$D$13,S2046)))</f>
        <v/>
      </c>
      <c r="E2046" s="22" t="n"/>
      <c r="F2046" s="23" t="n"/>
      <c r="G2046" s="23" t="n"/>
      <c r="H2046" s="22" t="n"/>
      <c r="I2046" s="19" t="n"/>
      <c r="J2046" s="21" t="n"/>
      <c r="K2046" s="19" t="n"/>
      <c r="L2046" s="19" t="n"/>
      <c r="M2046" s="21" t="n"/>
      <c r="N2046" s="22" t="n"/>
      <c r="O2046" s="24">
        <f>IF(A2046&lt;&gt;"عهدة","",SUMIFS($G$8:$G$5007,$B$8:$B$5007,B2046,$A$8:$A$5007,"مصروف",$I$8:$I$5007,"&lt;&gt;مرفوض"))</f>
        <v/>
      </c>
      <c r="P2046" s="25">
        <f>IF(A2046&lt;&gt;"عهدة","",N(F2046)-O2046)</f>
        <v/>
      </c>
      <c r="Q2046" s="26">
        <f>IF(A2046="","",IF(A2046="عهدة",IF(N(F2046)=0,"⚠ أدخل قيمة العهدة",IF(P2046&lt;0,"⛔ عجز / زيادة مصروفات "&amp;TEXT(-P2046,"#,##0"),IF(COUNTIFS($B$8:$B$5007,B2046,$A$8:$A$5007,"مصروف",$I$8:$I$5007,"&lt;&gt;مرفوض",$K$8:$K$5007,"&lt;&gt;نعم")&gt;0,"⚠ "&amp;COUNTIFS($B$8:$B$5007,B2046,$A$8:$A$5007,"مصروف",$I$8:$I$5007,"&lt;&gt;مرفوض",$K$8:$K$5007,"&lt;&gt;نعم")&amp;" مصروف غير مسوى",IF(L2046="تمت التسوية",IF(P2046=0,"✔ متوازنة وتمت التسوية","✔ تمت التسوية – متبقي "&amp;TEXT(P2046,"#,##0")),IF(P2046&gt;0,"متبقي "&amp;TEXT(P2046,"#,##0"),"✔ متوازنة"))))),IF(R2046=0,"⚠ أضف سطر عهدة أولًا",IF(OR(C2046="",N(G2046)=0),"⚠ أكمل التاريخ والقيمة",IF(S2046="","⚠ التاريخ خارج السنة المالية",IF(H2046="","⚠ اختر بند الموازنة",IF(I2046="مرفوض","✖ مرفوض من المدير",IF(I2046&lt;&gt;"موافق","⏳ بانتظار موافقة المدير",IF(K2046&lt;&gt;"نعم","⚠ غير مسوى مع الحسابات","✔ معتمد ومسوى")))))))))</f>
        <v/>
      </c>
      <c r="R2046">
        <f>N(R2045)+IF(A2046="عهدة",1,0)</f>
        <v/>
      </c>
      <c r="S2046">
        <f>IF(C2046="","",IF(AND(C2046&gt;=DATE(2026,9,1),C2046&lt;=DATE(2027,8,31)),(YEAR(C2046)-2026)*12+MONTH(C2046)-8,""))</f>
        <v/>
      </c>
      <c r="T2046">
        <f>IF(AND(A2046="مصروف",R2046&gt;0,I2046="موافق",S2046&lt;&gt;"",H2046&lt;&gt;""),N(G2046),0)</f>
        <v/>
      </c>
    </row>
    <row r="2047">
      <c r="A2047" s="19" t="n"/>
      <c r="B2047" s="20">
        <f>IF(A2047="","",IF(R2047=0,"⚠ أضف سطر عهدة أولًا","DMT-"&amp;TEXT(R2047,"000")))</f>
        <v/>
      </c>
      <c r="C2047" s="21" t="n"/>
      <c r="D2047" s="20">
        <f>IF(C2047="","",IF(S2047="","خارج السنة المالية",INDEX(القوائم!$D$2:$D$13,S2047)))</f>
        <v/>
      </c>
      <c r="E2047" s="22" t="n"/>
      <c r="F2047" s="23" t="n"/>
      <c r="G2047" s="23" t="n"/>
      <c r="H2047" s="22" t="n"/>
      <c r="I2047" s="19" t="n"/>
      <c r="J2047" s="21" t="n"/>
      <c r="K2047" s="19" t="n"/>
      <c r="L2047" s="19" t="n"/>
      <c r="M2047" s="21" t="n"/>
      <c r="N2047" s="22" t="n"/>
      <c r="O2047" s="24">
        <f>IF(A2047&lt;&gt;"عهدة","",SUMIFS($G$8:$G$5007,$B$8:$B$5007,B2047,$A$8:$A$5007,"مصروف",$I$8:$I$5007,"&lt;&gt;مرفوض"))</f>
        <v/>
      </c>
      <c r="P2047" s="25">
        <f>IF(A2047&lt;&gt;"عهدة","",N(F2047)-O2047)</f>
        <v/>
      </c>
      <c r="Q2047" s="26">
        <f>IF(A2047="","",IF(A2047="عهدة",IF(N(F2047)=0,"⚠ أدخل قيمة العهدة",IF(P2047&lt;0,"⛔ عجز / زيادة مصروفات "&amp;TEXT(-P2047,"#,##0"),IF(COUNTIFS($B$8:$B$5007,B2047,$A$8:$A$5007,"مصروف",$I$8:$I$5007,"&lt;&gt;مرفوض",$K$8:$K$5007,"&lt;&gt;نعم")&gt;0,"⚠ "&amp;COUNTIFS($B$8:$B$5007,B2047,$A$8:$A$5007,"مصروف",$I$8:$I$5007,"&lt;&gt;مرفوض",$K$8:$K$5007,"&lt;&gt;نعم")&amp;" مصروف غير مسوى",IF(L2047="تمت التسوية",IF(P2047=0,"✔ متوازنة وتمت التسوية","✔ تمت التسوية – متبقي "&amp;TEXT(P2047,"#,##0")),IF(P2047&gt;0,"متبقي "&amp;TEXT(P2047,"#,##0"),"✔ متوازنة"))))),IF(R2047=0,"⚠ أضف سطر عهدة أولًا",IF(OR(C2047="",N(G2047)=0),"⚠ أكمل التاريخ والقيمة",IF(S2047="","⚠ التاريخ خارج السنة المالية",IF(H2047="","⚠ اختر بند الموازنة",IF(I2047="مرفوض","✖ مرفوض من المدير",IF(I2047&lt;&gt;"موافق","⏳ بانتظار موافقة المدير",IF(K2047&lt;&gt;"نعم","⚠ غير مسوى مع الحسابات","✔ معتمد ومسوى")))))))))</f>
        <v/>
      </c>
      <c r="R2047">
        <f>N(R2046)+IF(A2047="عهدة",1,0)</f>
        <v/>
      </c>
      <c r="S2047">
        <f>IF(C2047="","",IF(AND(C2047&gt;=DATE(2026,9,1),C2047&lt;=DATE(2027,8,31)),(YEAR(C2047)-2026)*12+MONTH(C2047)-8,""))</f>
        <v/>
      </c>
      <c r="T2047">
        <f>IF(AND(A2047="مصروف",R2047&gt;0,I2047="موافق",S2047&lt;&gt;"",H2047&lt;&gt;""),N(G2047),0)</f>
        <v/>
      </c>
    </row>
    <row r="2048">
      <c r="A2048" s="19" t="n"/>
      <c r="B2048" s="20">
        <f>IF(A2048="","",IF(R2048=0,"⚠ أضف سطر عهدة أولًا","DMT-"&amp;TEXT(R2048,"000")))</f>
        <v/>
      </c>
      <c r="C2048" s="21" t="n"/>
      <c r="D2048" s="20">
        <f>IF(C2048="","",IF(S2048="","خارج السنة المالية",INDEX(القوائم!$D$2:$D$13,S2048)))</f>
        <v/>
      </c>
      <c r="E2048" s="22" t="n"/>
      <c r="F2048" s="23" t="n"/>
      <c r="G2048" s="23" t="n"/>
      <c r="H2048" s="22" t="n"/>
      <c r="I2048" s="19" t="n"/>
      <c r="J2048" s="21" t="n"/>
      <c r="K2048" s="19" t="n"/>
      <c r="L2048" s="19" t="n"/>
      <c r="M2048" s="21" t="n"/>
      <c r="N2048" s="22" t="n"/>
      <c r="O2048" s="24">
        <f>IF(A2048&lt;&gt;"عهدة","",SUMIFS($G$8:$G$5007,$B$8:$B$5007,B2048,$A$8:$A$5007,"مصروف",$I$8:$I$5007,"&lt;&gt;مرفوض"))</f>
        <v/>
      </c>
      <c r="P2048" s="25">
        <f>IF(A2048&lt;&gt;"عهدة","",N(F2048)-O2048)</f>
        <v/>
      </c>
      <c r="Q2048" s="26">
        <f>IF(A2048="","",IF(A2048="عهدة",IF(N(F2048)=0,"⚠ أدخل قيمة العهدة",IF(P2048&lt;0,"⛔ عجز / زيادة مصروفات "&amp;TEXT(-P2048,"#,##0"),IF(COUNTIFS($B$8:$B$5007,B2048,$A$8:$A$5007,"مصروف",$I$8:$I$5007,"&lt;&gt;مرفوض",$K$8:$K$5007,"&lt;&gt;نعم")&gt;0,"⚠ "&amp;COUNTIFS($B$8:$B$5007,B2048,$A$8:$A$5007,"مصروف",$I$8:$I$5007,"&lt;&gt;مرفوض",$K$8:$K$5007,"&lt;&gt;نعم")&amp;" مصروف غير مسوى",IF(L2048="تمت التسوية",IF(P2048=0,"✔ متوازنة وتمت التسوية","✔ تمت التسوية – متبقي "&amp;TEXT(P2048,"#,##0")),IF(P2048&gt;0,"متبقي "&amp;TEXT(P2048,"#,##0"),"✔ متوازنة"))))),IF(R2048=0,"⚠ أضف سطر عهدة أولًا",IF(OR(C2048="",N(G2048)=0),"⚠ أكمل التاريخ والقيمة",IF(S2048="","⚠ التاريخ خارج السنة المالية",IF(H2048="","⚠ اختر بند الموازنة",IF(I2048="مرفوض","✖ مرفوض من المدير",IF(I2048&lt;&gt;"موافق","⏳ بانتظار موافقة المدير",IF(K2048&lt;&gt;"نعم","⚠ غير مسوى مع الحسابات","✔ معتمد ومسوى")))))))))</f>
        <v/>
      </c>
      <c r="R2048">
        <f>N(R2047)+IF(A2048="عهدة",1,0)</f>
        <v/>
      </c>
      <c r="S2048">
        <f>IF(C2048="","",IF(AND(C2048&gt;=DATE(2026,9,1),C2048&lt;=DATE(2027,8,31)),(YEAR(C2048)-2026)*12+MONTH(C2048)-8,""))</f>
        <v/>
      </c>
      <c r="T2048">
        <f>IF(AND(A2048="مصروف",R2048&gt;0,I2048="موافق",S2048&lt;&gt;"",H2048&lt;&gt;""),N(G2048),0)</f>
        <v/>
      </c>
    </row>
    <row r="2049">
      <c r="A2049" s="19" t="n"/>
      <c r="B2049" s="20">
        <f>IF(A2049="","",IF(R2049=0,"⚠ أضف سطر عهدة أولًا","DMT-"&amp;TEXT(R2049,"000")))</f>
        <v/>
      </c>
      <c r="C2049" s="21" t="n"/>
      <c r="D2049" s="20">
        <f>IF(C2049="","",IF(S2049="","خارج السنة المالية",INDEX(القوائم!$D$2:$D$13,S2049)))</f>
        <v/>
      </c>
      <c r="E2049" s="22" t="n"/>
      <c r="F2049" s="23" t="n"/>
      <c r="G2049" s="23" t="n"/>
      <c r="H2049" s="22" t="n"/>
      <c r="I2049" s="19" t="n"/>
      <c r="J2049" s="21" t="n"/>
      <c r="K2049" s="19" t="n"/>
      <c r="L2049" s="19" t="n"/>
      <c r="M2049" s="21" t="n"/>
      <c r="N2049" s="22" t="n"/>
      <c r="O2049" s="24">
        <f>IF(A2049&lt;&gt;"عهدة","",SUMIFS($G$8:$G$5007,$B$8:$B$5007,B2049,$A$8:$A$5007,"مصروف",$I$8:$I$5007,"&lt;&gt;مرفوض"))</f>
        <v/>
      </c>
      <c r="P2049" s="25">
        <f>IF(A2049&lt;&gt;"عهدة","",N(F2049)-O2049)</f>
        <v/>
      </c>
      <c r="Q2049" s="26">
        <f>IF(A2049="","",IF(A2049="عهدة",IF(N(F2049)=0,"⚠ أدخل قيمة العهدة",IF(P2049&lt;0,"⛔ عجز / زيادة مصروفات "&amp;TEXT(-P2049,"#,##0"),IF(COUNTIFS($B$8:$B$5007,B2049,$A$8:$A$5007,"مصروف",$I$8:$I$5007,"&lt;&gt;مرفوض",$K$8:$K$5007,"&lt;&gt;نعم")&gt;0,"⚠ "&amp;COUNTIFS($B$8:$B$5007,B2049,$A$8:$A$5007,"مصروف",$I$8:$I$5007,"&lt;&gt;مرفوض",$K$8:$K$5007,"&lt;&gt;نعم")&amp;" مصروف غير مسوى",IF(L2049="تمت التسوية",IF(P2049=0,"✔ متوازنة وتمت التسوية","✔ تمت التسوية – متبقي "&amp;TEXT(P2049,"#,##0")),IF(P2049&gt;0,"متبقي "&amp;TEXT(P2049,"#,##0"),"✔ متوازنة"))))),IF(R2049=0,"⚠ أضف سطر عهدة أولًا",IF(OR(C2049="",N(G2049)=0),"⚠ أكمل التاريخ والقيمة",IF(S2049="","⚠ التاريخ خارج السنة المالية",IF(H2049="","⚠ اختر بند الموازنة",IF(I2049="مرفوض","✖ مرفوض من المدير",IF(I2049&lt;&gt;"موافق","⏳ بانتظار موافقة المدير",IF(K2049&lt;&gt;"نعم","⚠ غير مسوى مع الحسابات","✔ معتمد ومسوى")))))))))</f>
        <v/>
      </c>
      <c r="R2049">
        <f>N(R2048)+IF(A2049="عهدة",1,0)</f>
        <v/>
      </c>
      <c r="S2049">
        <f>IF(C2049="","",IF(AND(C2049&gt;=DATE(2026,9,1),C2049&lt;=DATE(2027,8,31)),(YEAR(C2049)-2026)*12+MONTH(C2049)-8,""))</f>
        <v/>
      </c>
      <c r="T2049">
        <f>IF(AND(A2049="مصروف",R2049&gt;0,I2049="موافق",S2049&lt;&gt;"",H2049&lt;&gt;""),N(G2049),0)</f>
        <v/>
      </c>
    </row>
    <row r="2050">
      <c r="A2050" s="19" t="n"/>
      <c r="B2050" s="20">
        <f>IF(A2050="","",IF(R2050=0,"⚠ أضف سطر عهدة أولًا","DMT-"&amp;TEXT(R2050,"000")))</f>
        <v/>
      </c>
      <c r="C2050" s="21" t="n"/>
      <c r="D2050" s="20">
        <f>IF(C2050="","",IF(S2050="","خارج السنة المالية",INDEX(القوائم!$D$2:$D$13,S2050)))</f>
        <v/>
      </c>
      <c r="E2050" s="22" t="n"/>
      <c r="F2050" s="23" t="n"/>
      <c r="G2050" s="23" t="n"/>
      <c r="H2050" s="22" t="n"/>
      <c r="I2050" s="19" t="n"/>
      <c r="J2050" s="21" t="n"/>
      <c r="K2050" s="19" t="n"/>
      <c r="L2050" s="19" t="n"/>
      <c r="M2050" s="21" t="n"/>
      <c r="N2050" s="22" t="n"/>
      <c r="O2050" s="24">
        <f>IF(A2050&lt;&gt;"عهدة","",SUMIFS($G$8:$G$5007,$B$8:$B$5007,B2050,$A$8:$A$5007,"مصروف",$I$8:$I$5007,"&lt;&gt;مرفوض"))</f>
        <v/>
      </c>
      <c r="P2050" s="25">
        <f>IF(A2050&lt;&gt;"عهدة","",N(F2050)-O2050)</f>
        <v/>
      </c>
      <c r="Q2050" s="26">
        <f>IF(A2050="","",IF(A2050="عهدة",IF(N(F2050)=0,"⚠ أدخل قيمة العهدة",IF(P2050&lt;0,"⛔ عجز / زيادة مصروفات "&amp;TEXT(-P2050,"#,##0"),IF(COUNTIFS($B$8:$B$5007,B2050,$A$8:$A$5007,"مصروف",$I$8:$I$5007,"&lt;&gt;مرفوض",$K$8:$K$5007,"&lt;&gt;نعم")&gt;0,"⚠ "&amp;COUNTIFS($B$8:$B$5007,B2050,$A$8:$A$5007,"مصروف",$I$8:$I$5007,"&lt;&gt;مرفوض",$K$8:$K$5007,"&lt;&gt;نعم")&amp;" مصروف غير مسوى",IF(L2050="تمت التسوية",IF(P2050=0,"✔ متوازنة وتمت التسوية","✔ تمت التسوية – متبقي "&amp;TEXT(P2050,"#,##0")),IF(P2050&gt;0,"متبقي "&amp;TEXT(P2050,"#,##0"),"✔ متوازنة"))))),IF(R2050=0,"⚠ أضف سطر عهدة أولًا",IF(OR(C2050="",N(G2050)=0),"⚠ أكمل التاريخ والقيمة",IF(S2050="","⚠ التاريخ خارج السنة المالية",IF(H2050="","⚠ اختر بند الموازنة",IF(I2050="مرفوض","✖ مرفوض من المدير",IF(I2050&lt;&gt;"موافق","⏳ بانتظار موافقة المدير",IF(K2050&lt;&gt;"نعم","⚠ غير مسوى مع الحسابات","✔ معتمد ومسوى")))))))))</f>
        <v/>
      </c>
      <c r="R2050">
        <f>N(R2049)+IF(A2050="عهدة",1,0)</f>
        <v/>
      </c>
      <c r="S2050">
        <f>IF(C2050="","",IF(AND(C2050&gt;=DATE(2026,9,1),C2050&lt;=DATE(2027,8,31)),(YEAR(C2050)-2026)*12+MONTH(C2050)-8,""))</f>
        <v/>
      </c>
      <c r="T2050">
        <f>IF(AND(A2050="مصروف",R2050&gt;0,I2050="موافق",S2050&lt;&gt;"",H2050&lt;&gt;""),N(G2050),0)</f>
        <v/>
      </c>
    </row>
    <row r="2051">
      <c r="A2051" s="19" t="n"/>
      <c r="B2051" s="20">
        <f>IF(A2051="","",IF(R2051=0,"⚠ أضف سطر عهدة أولًا","DMT-"&amp;TEXT(R2051,"000")))</f>
        <v/>
      </c>
      <c r="C2051" s="21" t="n"/>
      <c r="D2051" s="20">
        <f>IF(C2051="","",IF(S2051="","خارج السنة المالية",INDEX(القوائم!$D$2:$D$13,S2051)))</f>
        <v/>
      </c>
      <c r="E2051" s="22" t="n"/>
      <c r="F2051" s="23" t="n"/>
      <c r="G2051" s="23" t="n"/>
      <c r="H2051" s="22" t="n"/>
      <c r="I2051" s="19" t="n"/>
      <c r="J2051" s="21" t="n"/>
      <c r="K2051" s="19" t="n"/>
      <c r="L2051" s="19" t="n"/>
      <c r="M2051" s="21" t="n"/>
      <c r="N2051" s="22" t="n"/>
      <c r="O2051" s="24">
        <f>IF(A2051&lt;&gt;"عهدة","",SUMIFS($G$8:$G$5007,$B$8:$B$5007,B2051,$A$8:$A$5007,"مصروف",$I$8:$I$5007,"&lt;&gt;مرفوض"))</f>
        <v/>
      </c>
      <c r="P2051" s="25">
        <f>IF(A2051&lt;&gt;"عهدة","",N(F2051)-O2051)</f>
        <v/>
      </c>
      <c r="Q2051" s="26">
        <f>IF(A2051="","",IF(A2051="عهدة",IF(N(F2051)=0,"⚠ أدخل قيمة العهدة",IF(P2051&lt;0,"⛔ عجز / زيادة مصروفات "&amp;TEXT(-P2051,"#,##0"),IF(COUNTIFS($B$8:$B$5007,B2051,$A$8:$A$5007,"مصروف",$I$8:$I$5007,"&lt;&gt;مرفوض",$K$8:$K$5007,"&lt;&gt;نعم")&gt;0,"⚠ "&amp;COUNTIFS($B$8:$B$5007,B2051,$A$8:$A$5007,"مصروف",$I$8:$I$5007,"&lt;&gt;مرفوض",$K$8:$K$5007,"&lt;&gt;نعم")&amp;" مصروف غير مسوى",IF(L2051="تمت التسوية",IF(P2051=0,"✔ متوازنة وتمت التسوية","✔ تمت التسوية – متبقي "&amp;TEXT(P2051,"#,##0")),IF(P2051&gt;0,"متبقي "&amp;TEXT(P2051,"#,##0"),"✔ متوازنة"))))),IF(R2051=0,"⚠ أضف سطر عهدة أولًا",IF(OR(C2051="",N(G2051)=0),"⚠ أكمل التاريخ والقيمة",IF(S2051="","⚠ التاريخ خارج السنة المالية",IF(H2051="","⚠ اختر بند الموازنة",IF(I2051="مرفوض","✖ مرفوض من المدير",IF(I2051&lt;&gt;"موافق","⏳ بانتظار موافقة المدير",IF(K2051&lt;&gt;"نعم","⚠ غير مسوى مع الحسابات","✔ معتمد ومسوى")))))))))</f>
        <v/>
      </c>
      <c r="R2051">
        <f>N(R2050)+IF(A2051="عهدة",1,0)</f>
        <v/>
      </c>
      <c r="S2051">
        <f>IF(C2051="","",IF(AND(C2051&gt;=DATE(2026,9,1),C2051&lt;=DATE(2027,8,31)),(YEAR(C2051)-2026)*12+MONTH(C2051)-8,""))</f>
        <v/>
      </c>
      <c r="T2051">
        <f>IF(AND(A2051="مصروف",R2051&gt;0,I2051="موافق",S2051&lt;&gt;"",H2051&lt;&gt;""),N(G2051),0)</f>
        <v/>
      </c>
    </row>
    <row r="2052">
      <c r="A2052" s="19" t="n"/>
      <c r="B2052" s="20">
        <f>IF(A2052="","",IF(R2052=0,"⚠ أضف سطر عهدة أولًا","DMT-"&amp;TEXT(R2052,"000")))</f>
        <v/>
      </c>
      <c r="C2052" s="21" t="n"/>
      <c r="D2052" s="20">
        <f>IF(C2052="","",IF(S2052="","خارج السنة المالية",INDEX(القوائم!$D$2:$D$13,S2052)))</f>
        <v/>
      </c>
      <c r="E2052" s="22" t="n"/>
      <c r="F2052" s="23" t="n"/>
      <c r="G2052" s="23" t="n"/>
      <c r="H2052" s="22" t="n"/>
      <c r="I2052" s="19" t="n"/>
      <c r="J2052" s="21" t="n"/>
      <c r="K2052" s="19" t="n"/>
      <c r="L2052" s="19" t="n"/>
      <c r="M2052" s="21" t="n"/>
      <c r="N2052" s="22" t="n"/>
      <c r="O2052" s="24">
        <f>IF(A2052&lt;&gt;"عهدة","",SUMIFS($G$8:$G$5007,$B$8:$B$5007,B2052,$A$8:$A$5007,"مصروف",$I$8:$I$5007,"&lt;&gt;مرفوض"))</f>
        <v/>
      </c>
      <c r="P2052" s="25">
        <f>IF(A2052&lt;&gt;"عهدة","",N(F2052)-O2052)</f>
        <v/>
      </c>
      <c r="Q2052" s="26">
        <f>IF(A2052="","",IF(A2052="عهدة",IF(N(F2052)=0,"⚠ أدخل قيمة العهدة",IF(P2052&lt;0,"⛔ عجز / زيادة مصروفات "&amp;TEXT(-P2052,"#,##0"),IF(COUNTIFS($B$8:$B$5007,B2052,$A$8:$A$5007,"مصروف",$I$8:$I$5007,"&lt;&gt;مرفوض",$K$8:$K$5007,"&lt;&gt;نعم")&gt;0,"⚠ "&amp;COUNTIFS($B$8:$B$5007,B2052,$A$8:$A$5007,"مصروف",$I$8:$I$5007,"&lt;&gt;مرفوض",$K$8:$K$5007,"&lt;&gt;نعم")&amp;" مصروف غير مسوى",IF(L2052="تمت التسوية",IF(P2052=0,"✔ متوازنة وتمت التسوية","✔ تمت التسوية – متبقي "&amp;TEXT(P2052,"#,##0")),IF(P2052&gt;0,"متبقي "&amp;TEXT(P2052,"#,##0"),"✔ متوازنة"))))),IF(R2052=0,"⚠ أضف سطر عهدة أولًا",IF(OR(C2052="",N(G2052)=0),"⚠ أكمل التاريخ والقيمة",IF(S2052="","⚠ التاريخ خارج السنة المالية",IF(H2052="","⚠ اختر بند الموازنة",IF(I2052="مرفوض","✖ مرفوض من المدير",IF(I2052&lt;&gt;"موافق","⏳ بانتظار موافقة المدير",IF(K2052&lt;&gt;"نعم","⚠ غير مسوى مع الحسابات","✔ معتمد ومسوى")))))))))</f>
        <v/>
      </c>
      <c r="R2052">
        <f>N(R2051)+IF(A2052="عهدة",1,0)</f>
        <v/>
      </c>
      <c r="S2052">
        <f>IF(C2052="","",IF(AND(C2052&gt;=DATE(2026,9,1),C2052&lt;=DATE(2027,8,31)),(YEAR(C2052)-2026)*12+MONTH(C2052)-8,""))</f>
        <v/>
      </c>
      <c r="T2052">
        <f>IF(AND(A2052="مصروف",R2052&gt;0,I2052="موافق",S2052&lt;&gt;"",H2052&lt;&gt;""),N(G2052),0)</f>
        <v/>
      </c>
    </row>
    <row r="2053">
      <c r="A2053" s="19" t="n"/>
      <c r="B2053" s="20">
        <f>IF(A2053="","",IF(R2053=0,"⚠ أضف سطر عهدة أولًا","DMT-"&amp;TEXT(R2053,"000")))</f>
        <v/>
      </c>
      <c r="C2053" s="21" t="n"/>
      <c r="D2053" s="20">
        <f>IF(C2053="","",IF(S2053="","خارج السنة المالية",INDEX(القوائم!$D$2:$D$13,S2053)))</f>
        <v/>
      </c>
      <c r="E2053" s="22" t="n"/>
      <c r="F2053" s="23" t="n"/>
      <c r="G2053" s="23" t="n"/>
      <c r="H2053" s="22" t="n"/>
      <c r="I2053" s="19" t="n"/>
      <c r="J2053" s="21" t="n"/>
      <c r="K2053" s="19" t="n"/>
      <c r="L2053" s="19" t="n"/>
      <c r="M2053" s="21" t="n"/>
      <c r="N2053" s="22" t="n"/>
      <c r="O2053" s="24">
        <f>IF(A2053&lt;&gt;"عهدة","",SUMIFS($G$8:$G$5007,$B$8:$B$5007,B2053,$A$8:$A$5007,"مصروف",$I$8:$I$5007,"&lt;&gt;مرفوض"))</f>
        <v/>
      </c>
      <c r="P2053" s="25">
        <f>IF(A2053&lt;&gt;"عهدة","",N(F2053)-O2053)</f>
        <v/>
      </c>
      <c r="Q2053" s="26">
        <f>IF(A2053="","",IF(A2053="عهدة",IF(N(F2053)=0,"⚠ أدخل قيمة العهدة",IF(P2053&lt;0,"⛔ عجز / زيادة مصروفات "&amp;TEXT(-P2053,"#,##0"),IF(COUNTIFS($B$8:$B$5007,B2053,$A$8:$A$5007,"مصروف",$I$8:$I$5007,"&lt;&gt;مرفوض",$K$8:$K$5007,"&lt;&gt;نعم")&gt;0,"⚠ "&amp;COUNTIFS($B$8:$B$5007,B2053,$A$8:$A$5007,"مصروف",$I$8:$I$5007,"&lt;&gt;مرفوض",$K$8:$K$5007,"&lt;&gt;نعم")&amp;" مصروف غير مسوى",IF(L2053="تمت التسوية",IF(P2053=0,"✔ متوازنة وتمت التسوية","✔ تمت التسوية – متبقي "&amp;TEXT(P2053,"#,##0")),IF(P2053&gt;0,"متبقي "&amp;TEXT(P2053,"#,##0"),"✔ متوازنة"))))),IF(R2053=0,"⚠ أضف سطر عهدة أولًا",IF(OR(C2053="",N(G2053)=0),"⚠ أكمل التاريخ والقيمة",IF(S2053="","⚠ التاريخ خارج السنة المالية",IF(H2053="","⚠ اختر بند الموازنة",IF(I2053="مرفوض","✖ مرفوض من المدير",IF(I2053&lt;&gt;"موافق","⏳ بانتظار موافقة المدير",IF(K2053&lt;&gt;"نعم","⚠ غير مسوى مع الحسابات","✔ معتمد ومسوى")))))))))</f>
        <v/>
      </c>
      <c r="R2053">
        <f>N(R2052)+IF(A2053="عهدة",1,0)</f>
        <v/>
      </c>
      <c r="S2053">
        <f>IF(C2053="","",IF(AND(C2053&gt;=DATE(2026,9,1),C2053&lt;=DATE(2027,8,31)),(YEAR(C2053)-2026)*12+MONTH(C2053)-8,""))</f>
        <v/>
      </c>
      <c r="T2053">
        <f>IF(AND(A2053="مصروف",R2053&gt;0,I2053="موافق",S2053&lt;&gt;"",H2053&lt;&gt;""),N(G2053),0)</f>
        <v/>
      </c>
    </row>
    <row r="2054">
      <c r="A2054" s="19" t="n"/>
      <c r="B2054" s="20">
        <f>IF(A2054="","",IF(R2054=0,"⚠ أضف سطر عهدة أولًا","DMT-"&amp;TEXT(R2054,"000")))</f>
        <v/>
      </c>
      <c r="C2054" s="21" t="n"/>
      <c r="D2054" s="20">
        <f>IF(C2054="","",IF(S2054="","خارج السنة المالية",INDEX(القوائم!$D$2:$D$13,S2054)))</f>
        <v/>
      </c>
      <c r="E2054" s="22" t="n"/>
      <c r="F2054" s="23" t="n"/>
      <c r="G2054" s="23" t="n"/>
      <c r="H2054" s="22" t="n"/>
      <c r="I2054" s="19" t="n"/>
      <c r="J2054" s="21" t="n"/>
      <c r="K2054" s="19" t="n"/>
      <c r="L2054" s="19" t="n"/>
      <c r="M2054" s="21" t="n"/>
      <c r="N2054" s="22" t="n"/>
      <c r="O2054" s="24">
        <f>IF(A2054&lt;&gt;"عهدة","",SUMIFS($G$8:$G$5007,$B$8:$B$5007,B2054,$A$8:$A$5007,"مصروف",$I$8:$I$5007,"&lt;&gt;مرفوض"))</f>
        <v/>
      </c>
      <c r="P2054" s="25">
        <f>IF(A2054&lt;&gt;"عهدة","",N(F2054)-O2054)</f>
        <v/>
      </c>
      <c r="Q2054" s="26">
        <f>IF(A2054="","",IF(A2054="عهدة",IF(N(F2054)=0,"⚠ أدخل قيمة العهدة",IF(P2054&lt;0,"⛔ عجز / زيادة مصروفات "&amp;TEXT(-P2054,"#,##0"),IF(COUNTIFS($B$8:$B$5007,B2054,$A$8:$A$5007,"مصروف",$I$8:$I$5007,"&lt;&gt;مرفوض",$K$8:$K$5007,"&lt;&gt;نعم")&gt;0,"⚠ "&amp;COUNTIFS($B$8:$B$5007,B2054,$A$8:$A$5007,"مصروف",$I$8:$I$5007,"&lt;&gt;مرفوض",$K$8:$K$5007,"&lt;&gt;نعم")&amp;" مصروف غير مسوى",IF(L2054="تمت التسوية",IF(P2054=0,"✔ متوازنة وتمت التسوية","✔ تمت التسوية – متبقي "&amp;TEXT(P2054,"#,##0")),IF(P2054&gt;0,"متبقي "&amp;TEXT(P2054,"#,##0"),"✔ متوازنة"))))),IF(R2054=0,"⚠ أضف سطر عهدة أولًا",IF(OR(C2054="",N(G2054)=0),"⚠ أكمل التاريخ والقيمة",IF(S2054="","⚠ التاريخ خارج السنة المالية",IF(H2054="","⚠ اختر بند الموازنة",IF(I2054="مرفوض","✖ مرفوض من المدير",IF(I2054&lt;&gt;"موافق","⏳ بانتظار موافقة المدير",IF(K2054&lt;&gt;"نعم","⚠ غير مسوى مع الحسابات","✔ معتمد ومسوى")))))))))</f>
        <v/>
      </c>
      <c r="R2054">
        <f>N(R2053)+IF(A2054="عهدة",1,0)</f>
        <v/>
      </c>
      <c r="S2054">
        <f>IF(C2054="","",IF(AND(C2054&gt;=DATE(2026,9,1),C2054&lt;=DATE(2027,8,31)),(YEAR(C2054)-2026)*12+MONTH(C2054)-8,""))</f>
        <v/>
      </c>
      <c r="T2054">
        <f>IF(AND(A2054="مصروف",R2054&gt;0,I2054="موافق",S2054&lt;&gt;"",H2054&lt;&gt;""),N(G2054),0)</f>
        <v/>
      </c>
    </row>
    <row r="2055">
      <c r="A2055" s="19" t="n"/>
      <c r="B2055" s="20">
        <f>IF(A2055="","",IF(R2055=0,"⚠ أضف سطر عهدة أولًا","DMT-"&amp;TEXT(R2055,"000")))</f>
        <v/>
      </c>
      <c r="C2055" s="21" t="n"/>
      <c r="D2055" s="20">
        <f>IF(C2055="","",IF(S2055="","خارج السنة المالية",INDEX(القوائم!$D$2:$D$13,S2055)))</f>
        <v/>
      </c>
      <c r="E2055" s="22" t="n"/>
      <c r="F2055" s="23" t="n"/>
      <c r="G2055" s="23" t="n"/>
      <c r="H2055" s="22" t="n"/>
      <c r="I2055" s="19" t="n"/>
      <c r="J2055" s="21" t="n"/>
      <c r="K2055" s="19" t="n"/>
      <c r="L2055" s="19" t="n"/>
      <c r="M2055" s="21" t="n"/>
      <c r="N2055" s="22" t="n"/>
      <c r="O2055" s="24">
        <f>IF(A2055&lt;&gt;"عهدة","",SUMIFS($G$8:$G$5007,$B$8:$B$5007,B2055,$A$8:$A$5007,"مصروف",$I$8:$I$5007,"&lt;&gt;مرفوض"))</f>
        <v/>
      </c>
      <c r="P2055" s="25">
        <f>IF(A2055&lt;&gt;"عهدة","",N(F2055)-O2055)</f>
        <v/>
      </c>
      <c r="Q2055" s="26">
        <f>IF(A2055="","",IF(A2055="عهدة",IF(N(F2055)=0,"⚠ أدخل قيمة العهدة",IF(P2055&lt;0,"⛔ عجز / زيادة مصروفات "&amp;TEXT(-P2055,"#,##0"),IF(COUNTIFS($B$8:$B$5007,B2055,$A$8:$A$5007,"مصروف",$I$8:$I$5007,"&lt;&gt;مرفوض",$K$8:$K$5007,"&lt;&gt;نعم")&gt;0,"⚠ "&amp;COUNTIFS($B$8:$B$5007,B2055,$A$8:$A$5007,"مصروف",$I$8:$I$5007,"&lt;&gt;مرفوض",$K$8:$K$5007,"&lt;&gt;نعم")&amp;" مصروف غير مسوى",IF(L2055="تمت التسوية",IF(P2055=0,"✔ متوازنة وتمت التسوية","✔ تمت التسوية – متبقي "&amp;TEXT(P2055,"#,##0")),IF(P2055&gt;0,"متبقي "&amp;TEXT(P2055,"#,##0"),"✔ متوازنة"))))),IF(R2055=0,"⚠ أضف سطر عهدة أولًا",IF(OR(C2055="",N(G2055)=0),"⚠ أكمل التاريخ والقيمة",IF(S2055="","⚠ التاريخ خارج السنة المالية",IF(H2055="","⚠ اختر بند الموازنة",IF(I2055="مرفوض","✖ مرفوض من المدير",IF(I2055&lt;&gt;"موافق","⏳ بانتظار موافقة المدير",IF(K2055&lt;&gt;"نعم","⚠ غير مسوى مع الحسابات","✔ معتمد ومسوى")))))))))</f>
        <v/>
      </c>
      <c r="R2055">
        <f>N(R2054)+IF(A2055="عهدة",1,0)</f>
        <v/>
      </c>
      <c r="S2055">
        <f>IF(C2055="","",IF(AND(C2055&gt;=DATE(2026,9,1),C2055&lt;=DATE(2027,8,31)),(YEAR(C2055)-2026)*12+MONTH(C2055)-8,""))</f>
        <v/>
      </c>
      <c r="T2055">
        <f>IF(AND(A2055="مصروف",R2055&gt;0,I2055="موافق",S2055&lt;&gt;"",H2055&lt;&gt;""),N(G2055),0)</f>
        <v/>
      </c>
    </row>
    <row r="2056">
      <c r="A2056" s="19" t="n"/>
      <c r="B2056" s="20">
        <f>IF(A2056="","",IF(R2056=0,"⚠ أضف سطر عهدة أولًا","DMT-"&amp;TEXT(R2056,"000")))</f>
        <v/>
      </c>
      <c r="C2056" s="21" t="n"/>
      <c r="D2056" s="20">
        <f>IF(C2056="","",IF(S2056="","خارج السنة المالية",INDEX(القوائم!$D$2:$D$13,S2056)))</f>
        <v/>
      </c>
      <c r="E2056" s="22" t="n"/>
      <c r="F2056" s="23" t="n"/>
      <c r="G2056" s="23" t="n"/>
      <c r="H2056" s="22" t="n"/>
      <c r="I2056" s="19" t="n"/>
      <c r="J2056" s="21" t="n"/>
      <c r="K2056" s="19" t="n"/>
      <c r="L2056" s="19" t="n"/>
      <c r="M2056" s="21" t="n"/>
      <c r="N2056" s="22" t="n"/>
      <c r="O2056" s="24">
        <f>IF(A2056&lt;&gt;"عهدة","",SUMIFS($G$8:$G$5007,$B$8:$B$5007,B2056,$A$8:$A$5007,"مصروف",$I$8:$I$5007,"&lt;&gt;مرفوض"))</f>
        <v/>
      </c>
      <c r="P2056" s="25">
        <f>IF(A2056&lt;&gt;"عهدة","",N(F2056)-O2056)</f>
        <v/>
      </c>
      <c r="Q2056" s="26">
        <f>IF(A2056="","",IF(A2056="عهدة",IF(N(F2056)=0,"⚠ أدخل قيمة العهدة",IF(P2056&lt;0,"⛔ عجز / زيادة مصروفات "&amp;TEXT(-P2056,"#,##0"),IF(COUNTIFS($B$8:$B$5007,B2056,$A$8:$A$5007,"مصروف",$I$8:$I$5007,"&lt;&gt;مرفوض",$K$8:$K$5007,"&lt;&gt;نعم")&gt;0,"⚠ "&amp;COUNTIFS($B$8:$B$5007,B2056,$A$8:$A$5007,"مصروف",$I$8:$I$5007,"&lt;&gt;مرفوض",$K$8:$K$5007,"&lt;&gt;نعم")&amp;" مصروف غير مسوى",IF(L2056="تمت التسوية",IF(P2056=0,"✔ متوازنة وتمت التسوية","✔ تمت التسوية – متبقي "&amp;TEXT(P2056,"#,##0")),IF(P2056&gt;0,"متبقي "&amp;TEXT(P2056,"#,##0"),"✔ متوازنة"))))),IF(R2056=0,"⚠ أضف سطر عهدة أولًا",IF(OR(C2056="",N(G2056)=0),"⚠ أكمل التاريخ والقيمة",IF(S2056="","⚠ التاريخ خارج السنة المالية",IF(H2056="","⚠ اختر بند الموازنة",IF(I2056="مرفوض","✖ مرفوض من المدير",IF(I2056&lt;&gt;"موافق","⏳ بانتظار موافقة المدير",IF(K2056&lt;&gt;"نعم","⚠ غير مسوى مع الحسابات","✔ معتمد ومسوى")))))))))</f>
        <v/>
      </c>
      <c r="R2056">
        <f>N(R2055)+IF(A2056="عهدة",1,0)</f>
        <v/>
      </c>
      <c r="S2056">
        <f>IF(C2056="","",IF(AND(C2056&gt;=DATE(2026,9,1),C2056&lt;=DATE(2027,8,31)),(YEAR(C2056)-2026)*12+MONTH(C2056)-8,""))</f>
        <v/>
      </c>
      <c r="T2056">
        <f>IF(AND(A2056="مصروف",R2056&gt;0,I2056="موافق",S2056&lt;&gt;"",H2056&lt;&gt;""),N(G2056),0)</f>
        <v/>
      </c>
    </row>
    <row r="2057">
      <c r="A2057" s="19" t="n"/>
      <c r="B2057" s="20">
        <f>IF(A2057="","",IF(R2057=0,"⚠ أضف سطر عهدة أولًا","DMT-"&amp;TEXT(R2057,"000")))</f>
        <v/>
      </c>
      <c r="C2057" s="21" t="n"/>
      <c r="D2057" s="20">
        <f>IF(C2057="","",IF(S2057="","خارج السنة المالية",INDEX(القوائم!$D$2:$D$13,S2057)))</f>
        <v/>
      </c>
      <c r="E2057" s="22" t="n"/>
      <c r="F2057" s="23" t="n"/>
      <c r="G2057" s="23" t="n"/>
      <c r="H2057" s="22" t="n"/>
      <c r="I2057" s="19" t="n"/>
      <c r="J2057" s="21" t="n"/>
      <c r="K2057" s="19" t="n"/>
      <c r="L2057" s="19" t="n"/>
      <c r="M2057" s="21" t="n"/>
      <c r="N2057" s="22" t="n"/>
      <c r="O2057" s="24">
        <f>IF(A2057&lt;&gt;"عهدة","",SUMIFS($G$8:$G$5007,$B$8:$B$5007,B2057,$A$8:$A$5007,"مصروف",$I$8:$I$5007,"&lt;&gt;مرفوض"))</f>
        <v/>
      </c>
      <c r="P2057" s="25">
        <f>IF(A2057&lt;&gt;"عهدة","",N(F2057)-O2057)</f>
        <v/>
      </c>
      <c r="Q2057" s="26">
        <f>IF(A2057="","",IF(A2057="عهدة",IF(N(F2057)=0,"⚠ أدخل قيمة العهدة",IF(P2057&lt;0,"⛔ عجز / زيادة مصروفات "&amp;TEXT(-P2057,"#,##0"),IF(COUNTIFS($B$8:$B$5007,B2057,$A$8:$A$5007,"مصروف",$I$8:$I$5007,"&lt;&gt;مرفوض",$K$8:$K$5007,"&lt;&gt;نعم")&gt;0,"⚠ "&amp;COUNTIFS($B$8:$B$5007,B2057,$A$8:$A$5007,"مصروف",$I$8:$I$5007,"&lt;&gt;مرفوض",$K$8:$K$5007,"&lt;&gt;نعم")&amp;" مصروف غير مسوى",IF(L2057="تمت التسوية",IF(P2057=0,"✔ متوازنة وتمت التسوية","✔ تمت التسوية – متبقي "&amp;TEXT(P2057,"#,##0")),IF(P2057&gt;0,"متبقي "&amp;TEXT(P2057,"#,##0"),"✔ متوازنة"))))),IF(R2057=0,"⚠ أضف سطر عهدة أولًا",IF(OR(C2057="",N(G2057)=0),"⚠ أكمل التاريخ والقيمة",IF(S2057="","⚠ التاريخ خارج السنة المالية",IF(H2057="","⚠ اختر بند الموازنة",IF(I2057="مرفوض","✖ مرفوض من المدير",IF(I2057&lt;&gt;"موافق","⏳ بانتظار موافقة المدير",IF(K2057&lt;&gt;"نعم","⚠ غير مسوى مع الحسابات","✔ معتمد ومسوى")))))))))</f>
        <v/>
      </c>
      <c r="R2057">
        <f>N(R2056)+IF(A2057="عهدة",1,0)</f>
        <v/>
      </c>
      <c r="S2057">
        <f>IF(C2057="","",IF(AND(C2057&gt;=DATE(2026,9,1),C2057&lt;=DATE(2027,8,31)),(YEAR(C2057)-2026)*12+MONTH(C2057)-8,""))</f>
        <v/>
      </c>
      <c r="T2057">
        <f>IF(AND(A2057="مصروف",R2057&gt;0,I2057="موافق",S2057&lt;&gt;"",H2057&lt;&gt;""),N(G2057),0)</f>
        <v/>
      </c>
    </row>
    <row r="2058">
      <c r="A2058" s="19" t="n"/>
      <c r="B2058" s="20">
        <f>IF(A2058="","",IF(R2058=0,"⚠ أضف سطر عهدة أولًا","DMT-"&amp;TEXT(R2058,"000")))</f>
        <v/>
      </c>
      <c r="C2058" s="21" t="n"/>
      <c r="D2058" s="20">
        <f>IF(C2058="","",IF(S2058="","خارج السنة المالية",INDEX(القوائم!$D$2:$D$13,S2058)))</f>
        <v/>
      </c>
      <c r="E2058" s="22" t="n"/>
      <c r="F2058" s="23" t="n"/>
      <c r="G2058" s="23" t="n"/>
      <c r="H2058" s="22" t="n"/>
      <c r="I2058" s="19" t="n"/>
      <c r="J2058" s="21" t="n"/>
      <c r="K2058" s="19" t="n"/>
      <c r="L2058" s="19" t="n"/>
      <c r="M2058" s="21" t="n"/>
      <c r="N2058" s="22" t="n"/>
      <c r="O2058" s="24">
        <f>IF(A2058&lt;&gt;"عهدة","",SUMIFS($G$8:$G$5007,$B$8:$B$5007,B2058,$A$8:$A$5007,"مصروف",$I$8:$I$5007,"&lt;&gt;مرفوض"))</f>
        <v/>
      </c>
      <c r="P2058" s="25">
        <f>IF(A2058&lt;&gt;"عهدة","",N(F2058)-O2058)</f>
        <v/>
      </c>
      <c r="Q2058" s="26">
        <f>IF(A2058="","",IF(A2058="عهدة",IF(N(F2058)=0,"⚠ أدخل قيمة العهدة",IF(P2058&lt;0,"⛔ عجز / زيادة مصروفات "&amp;TEXT(-P2058,"#,##0"),IF(COUNTIFS($B$8:$B$5007,B2058,$A$8:$A$5007,"مصروف",$I$8:$I$5007,"&lt;&gt;مرفوض",$K$8:$K$5007,"&lt;&gt;نعم")&gt;0,"⚠ "&amp;COUNTIFS($B$8:$B$5007,B2058,$A$8:$A$5007,"مصروف",$I$8:$I$5007,"&lt;&gt;مرفوض",$K$8:$K$5007,"&lt;&gt;نعم")&amp;" مصروف غير مسوى",IF(L2058="تمت التسوية",IF(P2058=0,"✔ متوازنة وتمت التسوية","✔ تمت التسوية – متبقي "&amp;TEXT(P2058,"#,##0")),IF(P2058&gt;0,"متبقي "&amp;TEXT(P2058,"#,##0"),"✔ متوازنة"))))),IF(R2058=0,"⚠ أضف سطر عهدة أولًا",IF(OR(C2058="",N(G2058)=0),"⚠ أكمل التاريخ والقيمة",IF(S2058="","⚠ التاريخ خارج السنة المالية",IF(H2058="","⚠ اختر بند الموازنة",IF(I2058="مرفوض","✖ مرفوض من المدير",IF(I2058&lt;&gt;"موافق","⏳ بانتظار موافقة المدير",IF(K2058&lt;&gt;"نعم","⚠ غير مسوى مع الحسابات","✔ معتمد ومسوى")))))))))</f>
        <v/>
      </c>
      <c r="R2058">
        <f>N(R2057)+IF(A2058="عهدة",1,0)</f>
        <v/>
      </c>
      <c r="S2058">
        <f>IF(C2058="","",IF(AND(C2058&gt;=DATE(2026,9,1),C2058&lt;=DATE(2027,8,31)),(YEAR(C2058)-2026)*12+MONTH(C2058)-8,""))</f>
        <v/>
      </c>
      <c r="T2058">
        <f>IF(AND(A2058="مصروف",R2058&gt;0,I2058="موافق",S2058&lt;&gt;"",H2058&lt;&gt;""),N(G2058),0)</f>
        <v/>
      </c>
    </row>
    <row r="2059">
      <c r="A2059" s="19" t="n"/>
      <c r="B2059" s="20">
        <f>IF(A2059="","",IF(R2059=0,"⚠ أضف سطر عهدة أولًا","DMT-"&amp;TEXT(R2059,"000")))</f>
        <v/>
      </c>
      <c r="C2059" s="21" t="n"/>
      <c r="D2059" s="20">
        <f>IF(C2059="","",IF(S2059="","خارج السنة المالية",INDEX(القوائم!$D$2:$D$13,S2059)))</f>
        <v/>
      </c>
      <c r="E2059" s="22" t="n"/>
      <c r="F2059" s="23" t="n"/>
      <c r="G2059" s="23" t="n"/>
      <c r="H2059" s="22" t="n"/>
      <c r="I2059" s="19" t="n"/>
      <c r="J2059" s="21" t="n"/>
      <c r="K2059" s="19" t="n"/>
      <c r="L2059" s="19" t="n"/>
      <c r="M2059" s="21" t="n"/>
      <c r="N2059" s="22" t="n"/>
      <c r="O2059" s="24">
        <f>IF(A2059&lt;&gt;"عهدة","",SUMIFS($G$8:$G$5007,$B$8:$B$5007,B2059,$A$8:$A$5007,"مصروف",$I$8:$I$5007,"&lt;&gt;مرفوض"))</f>
        <v/>
      </c>
      <c r="P2059" s="25">
        <f>IF(A2059&lt;&gt;"عهدة","",N(F2059)-O2059)</f>
        <v/>
      </c>
      <c r="Q2059" s="26">
        <f>IF(A2059="","",IF(A2059="عهدة",IF(N(F2059)=0,"⚠ أدخل قيمة العهدة",IF(P2059&lt;0,"⛔ عجز / زيادة مصروفات "&amp;TEXT(-P2059,"#,##0"),IF(COUNTIFS($B$8:$B$5007,B2059,$A$8:$A$5007,"مصروف",$I$8:$I$5007,"&lt;&gt;مرفوض",$K$8:$K$5007,"&lt;&gt;نعم")&gt;0,"⚠ "&amp;COUNTIFS($B$8:$B$5007,B2059,$A$8:$A$5007,"مصروف",$I$8:$I$5007,"&lt;&gt;مرفوض",$K$8:$K$5007,"&lt;&gt;نعم")&amp;" مصروف غير مسوى",IF(L2059="تمت التسوية",IF(P2059=0,"✔ متوازنة وتمت التسوية","✔ تمت التسوية – متبقي "&amp;TEXT(P2059,"#,##0")),IF(P2059&gt;0,"متبقي "&amp;TEXT(P2059,"#,##0"),"✔ متوازنة"))))),IF(R2059=0,"⚠ أضف سطر عهدة أولًا",IF(OR(C2059="",N(G2059)=0),"⚠ أكمل التاريخ والقيمة",IF(S2059="","⚠ التاريخ خارج السنة المالية",IF(H2059="","⚠ اختر بند الموازنة",IF(I2059="مرفوض","✖ مرفوض من المدير",IF(I2059&lt;&gt;"موافق","⏳ بانتظار موافقة المدير",IF(K2059&lt;&gt;"نعم","⚠ غير مسوى مع الحسابات","✔ معتمد ومسوى")))))))))</f>
        <v/>
      </c>
      <c r="R2059">
        <f>N(R2058)+IF(A2059="عهدة",1,0)</f>
        <v/>
      </c>
      <c r="S2059">
        <f>IF(C2059="","",IF(AND(C2059&gt;=DATE(2026,9,1),C2059&lt;=DATE(2027,8,31)),(YEAR(C2059)-2026)*12+MONTH(C2059)-8,""))</f>
        <v/>
      </c>
      <c r="T2059">
        <f>IF(AND(A2059="مصروف",R2059&gt;0,I2059="موافق",S2059&lt;&gt;"",H2059&lt;&gt;""),N(G2059),0)</f>
        <v/>
      </c>
    </row>
    <row r="2060">
      <c r="A2060" s="19" t="n"/>
      <c r="B2060" s="20">
        <f>IF(A2060="","",IF(R2060=0,"⚠ أضف سطر عهدة أولًا","DMT-"&amp;TEXT(R2060,"000")))</f>
        <v/>
      </c>
      <c r="C2060" s="21" t="n"/>
      <c r="D2060" s="20">
        <f>IF(C2060="","",IF(S2060="","خارج السنة المالية",INDEX(القوائم!$D$2:$D$13,S2060)))</f>
        <v/>
      </c>
      <c r="E2060" s="22" t="n"/>
      <c r="F2060" s="23" t="n"/>
      <c r="G2060" s="23" t="n"/>
      <c r="H2060" s="22" t="n"/>
      <c r="I2060" s="19" t="n"/>
      <c r="J2060" s="21" t="n"/>
      <c r="K2060" s="19" t="n"/>
      <c r="L2060" s="19" t="n"/>
      <c r="M2060" s="21" t="n"/>
      <c r="N2060" s="22" t="n"/>
      <c r="O2060" s="24">
        <f>IF(A2060&lt;&gt;"عهدة","",SUMIFS($G$8:$G$5007,$B$8:$B$5007,B2060,$A$8:$A$5007,"مصروف",$I$8:$I$5007,"&lt;&gt;مرفوض"))</f>
        <v/>
      </c>
      <c r="P2060" s="25">
        <f>IF(A2060&lt;&gt;"عهدة","",N(F2060)-O2060)</f>
        <v/>
      </c>
      <c r="Q2060" s="26">
        <f>IF(A2060="","",IF(A2060="عهدة",IF(N(F2060)=0,"⚠ أدخل قيمة العهدة",IF(P2060&lt;0,"⛔ عجز / زيادة مصروفات "&amp;TEXT(-P2060,"#,##0"),IF(COUNTIFS($B$8:$B$5007,B2060,$A$8:$A$5007,"مصروف",$I$8:$I$5007,"&lt;&gt;مرفوض",$K$8:$K$5007,"&lt;&gt;نعم")&gt;0,"⚠ "&amp;COUNTIFS($B$8:$B$5007,B2060,$A$8:$A$5007,"مصروف",$I$8:$I$5007,"&lt;&gt;مرفوض",$K$8:$K$5007,"&lt;&gt;نعم")&amp;" مصروف غير مسوى",IF(L2060="تمت التسوية",IF(P2060=0,"✔ متوازنة وتمت التسوية","✔ تمت التسوية – متبقي "&amp;TEXT(P2060,"#,##0")),IF(P2060&gt;0,"متبقي "&amp;TEXT(P2060,"#,##0"),"✔ متوازنة"))))),IF(R2060=0,"⚠ أضف سطر عهدة أولًا",IF(OR(C2060="",N(G2060)=0),"⚠ أكمل التاريخ والقيمة",IF(S2060="","⚠ التاريخ خارج السنة المالية",IF(H2060="","⚠ اختر بند الموازنة",IF(I2060="مرفوض","✖ مرفوض من المدير",IF(I2060&lt;&gt;"موافق","⏳ بانتظار موافقة المدير",IF(K2060&lt;&gt;"نعم","⚠ غير مسوى مع الحسابات","✔ معتمد ومسوى")))))))))</f>
        <v/>
      </c>
      <c r="R2060">
        <f>N(R2059)+IF(A2060="عهدة",1,0)</f>
        <v/>
      </c>
      <c r="S2060">
        <f>IF(C2060="","",IF(AND(C2060&gt;=DATE(2026,9,1),C2060&lt;=DATE(2027,8,31)),(YEAR(C2060)-2026)*12+MONTH(C2060)-8,""))</f>
        <v/>
      </c>
      <c r="T2060">
        <f>IF(AND(A2060="مصروف",R2060&gt;0,I2060="موافق",S2060&lt;&gt;"",H2060&lt;&gt;""),N(G2060),0)</f>
        <v/>
      </c>
    </row>
    <row r="2061">
      <c r="A2061" s="19" t="n"/>
      <c r="B2061" s="20">
        <f>IF(A2061="","",IF(R2061=0,"⚠ أضف سطر عهدة أولًا","DMT-"&amp;TEXT(R2061,"000")))</f>
        <v/>
      </c>
      <c r="C2061" s="21" t="n"/>
      <c r="D2061" s="20">
        <f>IF(C2061="","",IF(S2061="","خارج السنة المالية",INDEX(القوائم!$D$2:$D$13,S2061)))</f>
        <v/>
      </c>
      <c r="E2061" s="22" t="n"/>
      <c r="F2061" s="23" t="n"/>
      <c r="G2061" s="23" t="n"/>
      <c r="H2061" s="22" t="n"/>
      <c r="I2061" s="19" t="n"/>
      <c r="J2061" s="21" t="n"/>
      <c r="K2061" s="19" t="n"/>
      <c r="L2061" s="19" t="n"/>
      <c r="M2061" s="21" t="n"/>
      <c r="N2061" s="22" t="n"/>
      <c r="O2061" s="24">
        <f>IF(A2061&lt;&gt;"عهدة","",SUMIFS($G$8:$G$5007,$B$8:$B$5007,B2061,$A$8:$A$5007,"مصروف",$I$8:$I$5007,"&lt;&gt;مرفوض"))</f>
        <v/>
      </c>
      <c r="P2061" s="25">
        <f>IF(A2061&lt;&gt;"عهدة","",N(F2061)-O2061)</f>
        <v/>
      </c>
      <c r="Q2061" s="26">
        <f>IF(A2061="","",IF(A2061="عهدة",IF(N(F2061)=0,"⚠ أدخل قيمة العهدة",IF(P2061&lt;0,"⛔ عجز / زيادة مصروفات "&amp;TEXT(-P2061,"#,##0"),IF(COUNTIFS($B$8:$B$5007,B2061,$A$8:$A$5007,"مصروف",$I$8:$I$5007,"&lt;&gt;مرفوض",$K$8:$K$5007,"&lt;&gt;نعم")&gt;0,"⚠ "&amp;COUNTIFS($B$8:$B$5007,B2061,$A$8:$A$5007,"مصروف",$I$8:$I$5007,"&lt;&gt;مرفوض",$K$8:$K$5007,"&lt;&gt;نعم")&amp;" مصروف غير مسوى",IF(L2061="تمت التسوية",IF(P2061=0,"✔ متوازنة وتمت التسوية","✔ تمت التسوية – متبقي "&amp;TEXT(P2061,"#,##0")),IF(P2061&gt;0,"متبقي "&amp;TEXT(P2061,"#,##0"),"✔ متوازنة"))))),IF(R2061=0,"⚠ أضف سطر عهدة أولًا",IF(OR(C2061="",N(G2061)=0),"⚠ أكمل التاريخ والقيمة",IF(S2061="","⚠ التاريخ خارج السنة المالية",IF(H2061="","⚠ اختر بند الموازنة",IF(I2061="مرفوض","✖ مرفوض من المدير",IF(I2061&lt;&gt;"موافق","⏳ بانتظار موافقة المدير",IF(K2061&lt;&gt;"نعم","⚠ غير مسوى مع الحسابات","✔ معتمد ومسوى")))))))))</f>
        <v/>
      </c>
      <c r="R2061">
        <f>N(R2060)+IF(A2061="عهدة",1,0)</f>
        <v/>
      </c>
      <c r="S2061">
        <f>IF(C2061="","",IF(AND(C2061&gt;=DATE(2026,9,1),C2061&lt;=DATE(2027,8,31)),(YEAR(C2061)-2026)*12+MONTH(C2061)-8,""))</f>
        <v/>
      </c>
      <c r="T2061">
        <f>IF(AND(A2061="مصروف",R2061&gt;0,I2061="موافق",S2061&lt;&gt;"",H2061&lt;&gt;""),N(G2061),0)</f>
        <v/>
      </c>
    </row>
    <row r="2062">
      <c r="A2062" s="19" t="n"/>
      <c r="B2062" s="20">
        <f>IF(A2062="","",IF(R2062=0,"⚠ أضف سطر عهدة أولًا","DMT-"&amp;TEXT(R2062,"000")))</f>
        <v/>
      </c>
      <c r="C2062" s="21" t="n"/>
      <c r="D2062" s="20">
        <f>IF(C2062="","",IF(S2062="","خارج السنة المالية",INDEX(القوائم!$D$2:$D$13,S2062)))</f>
        <v/>
      </c>
      <c r="E2062" s="22" t="n"/>
      <c r="F2062" s="23" t="n"/>
      <c r="G2062" s="23" t="n"/>
      <c r="H2062" s="22" t="n"/>
      <c r="I2062" s="19" t="n"/>
      <c r="J2062" s="21" t="n"/>
      <c r="K2062" s="19" t="n"/>
      <c r="L2062" s="19" t="n"/>
      <c r="M2062" s="21" t="n"/>
      <c r="N2062" s="22" t="n"/>
      <c r="O2062" s="24">
        <f>IF(A2062&lt;&gt;"عهدة","",SUMIFS($G$8:$G$5007,$B$8:$B$5007,B2062,$A$8:$A$5007,"مصروف",$I$8:$I$5007,"&lt;&gt;مرفوض"))</f>
        <v/>
      </c>
      <c r="P2062" s="25">
        <f>IF(A2062&lt;&gt;"عهدة","",N(F2062)-O2062)</f>
        <v/>
      </c>
      <c r="Q2062" s="26">
        <f>IF(A2062="","",IF(A2062="عهدة",IF(N(F2062)=0,"⚠ أدخل قيمة العهدة",IF(P2062&lt;0,"⛔ عجز / زيادة مصروفات "&amp;TEXT(-P2062,"#,##0"),IF(COUNTIFS($B$8:$B$5007,B2062,$A$8:$A$5007,"مصروف",$I$8:$I$5007,"&lt;&gt;مرفوض",$K$8:$K$5007,"&lt;&gt;نعم")&gt;0,"⚠ "&amp;COUNTIFS($B$8:$B$5007,B2062,$A$8:$A$5007,"مصروف",$I$8:$I$5007,"&lt;&gt;مرفوض",$K$8:$K$5007,"&lt;&gt;نعم")&amp;" مصروف غير مسوى",IF(L2062="تمت التسوية",IF(P2062=0,"✔ متوازنة وتمت التسوية","✔ تمت التسوية – متبقي "&amp;TEXT(P2062,"#,##0")),IF(P2062&gt;0,"متبقي "&amp;TEXT(P2062,"#,##0"),"✔ متوازنة"))))),IF(R2062=0,"⚠ أضف سطر عهدة أولًا",IF(OR(C2062="",N(G2062)=0),"⚠ أكمل التاريخ والقيمة",IF(S2062="","⚠ التاريخ خارج السنة المالية",IF(H2062="","⚠ اختر بند الموازنة",IF(I2062="مرفوض","✖ مرفوض من المدير",IF(I2062&lt;&gt;"موافق","⏳ بانتظار موافقة المدير",IF(K2062&lt;&gt;"نعم","⚠ غير مسوى مع الحسابات","✔ معتمد ومسوى")))))))))</f>
        <v/>
      </c>
      <c r="R2062">
        <f>N(R2061)+IF(A2062="عهدة",1,0)</f>
        <v/>
      </c>
      <c r="S2062">
        <f>IF(C2062="","",IF(AND(C2062&gt;=DATE(2026,9,1),C2062&lt;=DATE(2027,8,31)),(YEAR(C2062)-2026)*12+MONTH(C2062)-8,""))</f>
        <v/>
      </c>
      <c r="T2062">
        <f>IF(AND(A2062="مصروف",R2062&gt;0,I2062="موافق",S2062&lt;&gt;"",H2062&lt;&gt;""),N(G2062),0)</f>
        <v/>
      </c>
    </row>
    <row r="2063">
      <c r="A2063" s="19" t="n"/>
      <c r="B2063" s="20">
        <f>IF(A2063="","",IF(R2063=0,"⚠ أضف سطر عهدة أولًا","DMT-"&amp;TEXT(R2063,"000")))</f>
        <v/>
      </c>
      <c r="C2063" s="21" t="n"/>
      <c r="D2063" s="20">
        <f>IF(C2063="","",IF(S2063="","خارج السنة المالية",INDEX(القوائم!$D$2:$D$13,S2063)))</f>
        <v/>
      </c>
      <c r="E2063" s="22" t="n"/>
      <c r="F2063" s="23" t="n"/>
      <c r="G2063" s="23" t="n"/>
      <c r="H2063" s="22" t="n"/>
      <c r="I2063" s="19" t="n"/>
      <c r="J2063" s="21" t="n"/>
      <c r="K2063" s="19" t="n"/>
      <c r="L2063" s="19" t="n"/>
      <c r="M2063" s="21" t="n"/>
      <c r="N2063" s="22" t="n"/>
      <c r="O2063" s="24">
        <f>IF(A2063&lt;&gt;"عهدة","",SUMIFS($G$8:$G$5007,$B$8:$B$5007,B2063,$A$8:$A$5007,"مصروف",$I$8:$I$5007,"&lt;&gt;مرفوض"))</f>
        <v/>
      </c>
      <c r="P2063" s="25">
        <f>IF(A2063&lt;&gt;"عهدة","",N(F2063)-O2063)</f>
        <v/>
      </c>
      <c r="Q2063" s="26">
        <f>IF(A2063="","",IF(A2063="عهدة",IF(N(F2063)=0,"⚠ أدخل قيمة العهدة",IF(P2063&lt;0,"⛔ عجز / زيادة مصروفات "&amp;TEXT(-P2063,"#,##0"),IF(COUNTIFS($B$8:$B$5007,B2063,$A$8:$A$5007,"مصروف",$I$8:$I$5007,"&lt;&gt;مرفوض",$K$8:$K$5007,"&lt;&gt;نعم")&gt;0,"⚠ "&amp;COUNTIFS($B$8:$B$5007,B2063,$A$8:$A$5007,"مصروف",$I$8:$I$5007,"&lt;&gt;مرفوض",$K$8:$K$5007,"&lt;&gt;نعم")&amp;" مصروف غير مسوى",IF(L2063="تمت التسوية",IF(P2063=0,"✔ متوازنة وتمت التسوية","✔ تمت التسوية – متبقي "&amp;TEXT(P2063,"#,##0")),IF(P2063&gt;0,"متبقي "&amp;TEXT(P2063,"#,##0"),"✔ متوازنة"))))),IF(R2063=0,"⚠ أضف سطر عهدة أولًا",IF(OR(C2063="",N(G2063)=0),"⚠ أكمل التاريخ والقيمة",IF(S2063="","⚠ التاريخ خارج السنة المالية",IF(H2063="","⚠ اختر بند الموازنة",IF(I2063="مرفوض","✖ مرفوض من المدير",IF(I2063&lt;&gt;"موافق","⏳ بانتظار موافقة المدير",IF(K2063&lt;&gt;"نعم","⚠ غير مسوى مع الحسابات","✔ معتمد ومسوى")))))))))</f>
        <v/>
      </c>
      <c r="R2063">
        <f>N(R2062)+IF(A2063="عهدة",1,0)</f>
        <v/>
      </c>
      <c r="S2063">
        <f>IF(C2063="","",IF(AND(C2063&gt;=DATE(2026,9,1),C2063&lt;=DATE(2027,8,31)),(YEAR(C2063)-2026)*12+MONTH(C2063)-8,""))</f>
        <v/>
      </c>
      <c r="T2063">
        <f>IF(AND(A2063="مصروف",R2063&gt;0,I2063="موافق",S2063&lt;&gt;"",H2063&lt;&gt;""),N(G2063),0)</f>
        <v/>
      </c>
    </row>
    <row r="2064">
      <c r="A2064" s="19" t="n"/>
      <c r="B2064" s="20">
        <f>IF(A2064="","",IF(R2064=0,"⚠ أضف سطر عهدة أولًا","DMT-"&amp;TEXT(R2064,"000")))</f>
        <v/>
      </c>
      <c r="C2064" s="21" t="n"/>
      <c r="D2064" s="20">
        <f>IF(C2064="","",IF(S2064="","خارج السنة المالية",INDEX(القوائم!$D$2:$D$13,S2064)))</f>
        <v/>
      </c>
      <c r="E2064" s="22" t="n"/>
      <c r="F2064" s="23" t="n"/>
      <c r="G2064" s="23" t="n"/>
      <c r="H2064" s="22" t="n"/>
      <c r="I2064" s="19" t="n"/>
      <c r="J2064" s="21" t="n"/>
      <c r="K2064" s="19" t="n"/>
      <c r="L2064" s="19" t="n"/>
      <c r="M2064" s="21" t="n"/>
      <c r="N2064" s="22" t="n"/>
      <c r="O2064" s="24">
        <f>IF(A2064&lt;&gt;"عهدة","",SUMIFS($G$8:$G$5007,$B$8:$B$5007,B2064,$A$8:$A$5007,"مصروف",$I$8:$I$5007,"&lt;&gt;مرفوض"))</f>
        <v/>
      </c>
      <c r="P2064" s="25">
        <f>IF(A2064&lt;&gt;"عهدة","",N(F2064)-O2064)</f>
        <v/>
      </c>
      <c r="Q2064" s="26">
        <f>IF(A2064="","",IF(A2064="عهدة",IF(N(F2064)=0,"⚠ أدخل قيمة العهدة",IF(P2064&lt;0,"⛔ عجز / زيادة مصروفات "&amp;TEXT(-P2064,"#,##0"),IF(COUNTIFS($B$8:$B$5007,B2064,$A$8:$A$5007,"مصروف",$I$8:$I$5007,"&lt;&gt;مرفوض",$K$8:$K$5007,"&lt;&gt;نعم")&gt;0,"⚠ "&amp;COUNTIFS($B$8:$B$5007,B2064,$A$8:$A$5007,"مصروف",$I$8:$I$5007,"&lt;&gt;مرفوض",$K$8:$K$5007,"&lt;&gt;نعم")&amp;" مصروف غير مسوى",IF(L2064="تمت التسوية",IF(P2064=0,"✔ متوازنة وتمت التسوية","✔ تمت التسوية – متبقي "&amp;TEXT(P2064,"#,##0")),IF(P2064&gt;0,"متبقي "&amp;TEXT(P2064,"#,##0"),"✔ متوازنة"))))),IF(R2064=0,"⚠ أضف سطر عهدة أولًا",IF(OR(C2064="",N(G2064)=0),"⚠ أكمل التاريخ والقيمة",IF(S2064="","⚠ التاريخ خارج السنة المالية",IF(H2064="","⚠ اختر بند الموازنة",IF(I2064="مرفوض","✖ مرفوض من المدير",IF(I2064&lt;&gt;"موافق","⏳ بانتظار موافقة المدير",IF(K2064&lt;&gt;"نعم","⚠ غير مسوى مع الحسابات","✔ معتمد ومسوى")))))))))</f>
        <v/>
      </c>
      <c r="R2064">
        <f>N(R2063)+IF(A2064="عهدة",1,0)</f>
        <v/>
      </c>
      <c r="S2064">
        <f>IF(C2064="","",IF(AND(C2064&gt;=DATE(2026,9,1),C2064&lt;=DATE(2027,8,31)),(YEAR(C2064)-2026)*12+MONTH(C2064)-8,""))</f>
        <v/>
      </c>
      <c r="T2064">
        <f>IF(AND(A2064="مصروف",R2064&gt;0,I2064="موافق",S2064&lt;&gt;"",H2064&lt;&gt;""),N(G2064),0)</f>
        <v/>
      </c>
    </row>
    <row r="2065">
      <c r="A2065" s="19" t="n"/>
      <c r="B2065" s="20">
        <f>IF(A2065="","",IF(R2065=0,"⚠ أضف سطر عهدة أولًا","DMT-"&amp;TEXT(R2065,"000")))</f>
        <v/>
      </c>
      <c r="C2065" s="21" t="n"/>
      <c r="D2065" s="20">
        <f>IF(C2065="","",IF(S2065="","خارج السنة المالية",INDEX(القوائم!$D$2:$D$13,S2065)))</f>
        <v/>
      </c>
      <c r="E2065" s="22" t="n"/>
      <c r="F2065" s="23" t="n"/>
      <c r="G2065" s="23" t="n"/>
      <c r="H2065" s="22" t="n"/>
      <c r="I2065" s="19" t="n"/>
      <c r="J2065" s="21" t="n"/>
      <c r="K2065" s="19" t="n"/>
      <c r="L2065" s="19" t="n"/>
      <c r="M2065" s="21" t="n"/>
      <c r="N2065" s="22" t="n"/>
      <c r="O2065" s="24">
        <f>IF(A2065&lt;&gt;"عهدة","",SUMIFS($G$8:$G$5007,$B$8:$B$5007,B2065,$A$8:$A$5007,"مصروف",$I$8:$I$5007,"&lt;&gt;مرفوض"))</f>
        <v/>
      </c>
      <c r="P2065" s="25">
        <f>IF(A2065&lt;&gt;"عهدة","",N(F2065)-O2065)</f>
        <v/>
      </c>
      <c r="Q2065" s="26">
        <f>IF(A2065="","",IF(A2065="عهدة",IF(N(F2065)=0,"⚠ أدخل قيمة العهدة",IF(P2065&lt;0,"⛔ عجز / زيادة مصروفات "&amp;TEXT(-P2065,"#,##0"),IF(COUNTIFS($B$8:$B$5007,B2065,$A$8:$A$5007,"مصروف",$I$8:$I$5007,"&lt;&gt;مرفوض",$K$8:$K$5007,"&lt;&gt;نعم")&gt;0,"⚠ "&amp;COUNTIFS($B$8:$B$5007,B2065,$A$8:$A$5007,"مصروف",$I$8:$I$5007,"&lt;&gt;مرفوض",$K$8:$K$5007,"&lt;&gt;نعم")&amp;" مصروف غير مسوى",IF(L2065="تمت التسوية",IF(P2065=0,"✔ متوازنة وتمت التسوية","✔ تمت التسوية – متبقي "&amp;TEXT(P2065,"#,##0")),IF(P2065&gt;0,"متبقي "&amp;TEXT(P2065,"#,##0"),"✔ متوازنة"))))),IF(R2065=0,"⚠ أضف سطر عهدة أولًا",IF(OR(C2065="",N(G2065)=0),"⚠ أكمل التاريخ والقيمة",IF(S2065="","⚠ التاريخ خارج السنة المالية",IF(H2065="","⚠ اختر بند الموازنة",IF(I2065="مرفوض","✖ مرفوض من المدير",IF(I2065&lt;&gt;"موافق","⏳ بانتظار موافقة المدير",IF(K2065&lt;&gt;"نعم","⚠ غير مسوى مع الحسابات","✔ معتمد ومسوى")))))))))</f>
        <v/>
      </c>
      <c r="R2065">
        <f>N(R2064)+IF(A2065="عهدة",1,0)</f>
        <v/>
      </c>
      <c r="S2065">
        <f>IF(C2065="","",IF(AND(C2065&gt;=DATE(2026,9,1),C2065&lt;=DATE(2027,8,31)),(YEAR(C2065)-2026)*12+MONTH(C2065)-8,""))</f>
        <v/>
      </c>
      <c r="T2065">
        <f>IF(AND(A2065="مصروف",R2065&gt;0,I2065="موافق",S2065&lt;&gt;"",H2065&lt;&gt;""),N(G2065),0)</f>
        <v/>
      </c>
    </row>
    <row r="2066">
      <c r="A2066" s="19" t="n"/>
      <c r="B2066" s="20">
        <f>IF(A2066="","",IF(R2066=0,"⚠ أضف سطر عهدة أولًا","DMT-"&amp;TEXT(R2066,"000")))</f>
        <v/>
      </c>
      <c r="C2066" s="21" t="n"/>
      <c r="D2066" s="20">
        <f>IF(C2066="","",IF(S2066="","خارج السنة المالية",INDEX(القوائم!$D$2:$D$13,S2066)))</f>
        <v/>
      </c>
      <c r="E2066" s="22" t="n"/>
      <c r="F2066" s="23" t="n"/>
      <c r="G2066" s="23" t="n"/>
      <c r="H2066" s="22" t="n"/>
      <c r="I2066" s="19" t="n"/>
      <c r="J2066" s="21" t="n"/>
      <c r="K2066" s="19" t="n"/>
      <c r="L2066" s="19" t="n"/>
      <c r="M2066" s="21" t="n"/>
      <c r="N2066" s="22" t="n"/>
      <c r="O2066" s="24">
        <f>IF(A2066&lt;&gt;"عهدة","",SUMIFS($G$8:$G$5007,$B$8:$B$5007,B2066,$A$8:$A$5007,"مصروف",$I$8:$I$5007,"&lt;&gt;مرفوض"))</f>
        <v/>
      </c>
      <c r="P2066" s="25">
        <f>IF(A2066&lt;&gt;"عهدة","",N(F2066)-O2066)</f>
        <v/>
      </c>
      <c r="Q2066" s="26">
        <f>IF(A2066="","",IF(A2066="عهدة",IF(N(F2066)=0,"⚠ أدخل قيمة العهدة",IF(P2066&lt;0,"⛔ عجز / زيادة مصروفات "&amp;TEXT(-P2066,"#,##0"),IF(COUNTIFS($B$8:$B$5007,B2066,$A$8:$A$5007,"مصروف",$I$8:$I$5007,"&lt;&gt;مرفوض",$K$8:$K$5007,"&lt;&gt;نعم")&gt;0,"⚠ "&amp;COUNTIFS($B$8:$B$5007,B2066,$A$8:$A$5007,"مصروف",$I$8:$I$5007,"&lt;&gt;مرفوض",$K$8:$K$5007,"&lt;&gt;نعم")&amp;" مصروف غير مسوى",IF(L2066="تمت التسوية",IF(P2066=0,"✔ متوازنة وتمت التسوية","✔ تمت التسوية – متبقي "&amp;TEXT(P2066,"#,##0")),IF(P2066&gt;0,"متبقي "&amp;TEXT(P2066,"#,##0"),"✔ متوازنة"))))),IF(R2066=0,"⚠ أضف سطر عهدة أولًا",IF(OR(C2066="",N(G2066)=0),"⚠ أكمل التاريخ والقيمة",IF(S2066="","⚠ التاريخ خارج السنة المالية",IF(H2066="","⚠ اختر بند الموازنة",IF(I2066="مرفوض","✖ مرفوض من المدير",IF(I2066&lt;&gt;"موافق","⏳ بانتظار موافقة المدير",IF(K2066&lt;&gt;"نعم","⚠ غير مسوى مع الحسابات","✔ معتمد ومسوى")))))))))</f>
        <v/>
      </c>
      <c r="R2066">
        <f>N(R2065)+IF(A2066="عهدة",1,0)</f>
        <v/>
      </c>
      <c r="S2066">
        <f>IF(C2066="","",IF(AND(C2066&gt;=DATE(2026,9,1),C2066&lt;=DATE(2027,8,31)),(YEAR(C2066)-2026)*12+MONTH(C2066)-8,""))</f>
        <v/>
      </c>
      <c r="T2066">
        <f>IF(AND(A2066="مصروف",R2066&gt;0,I2066="موافق",S2066&lt;&gt;"",H2066&lt;&gt;""),N(G2066),0)</f>
        <v/>
      </c>
    </row>
    <row r="2067">
      <c r="A2067" s="19" t="n"/>
      <c r="B2067" s="20">
        <f>IF(A2067="","",IF(R2067=0,"⚠ أضف سطر عهدة أولًا","DMT-"&amp;TEXT(R2067,"000")))</f>
        <v/>
      </c>
      <c r="C2067" s="21" t="n"/>
      <c r="D2067" s="20">
        <f>IF(C2067="","",IF(S2067="","خارج السنة المالية",INDEX(القوائم!$D$2:$D$13,S2067)))</f>
        <v/>
      </c>
      <c r="E2067" s="22" t="n"/>
      <c r="F2067" s="23" t="n"/>
      <c r="G2067" s="23" t="n"/>
      <c r="H2067" s="22" t="n"/>
      <c r="I2067" s="19" t="n"/>
      <c r="J2067" s="21" t="n"/>
      <c r="K2067" s="19" t="n"/>
      <c r="L2067" s="19" t="n"/>
      <c r="M2067" s="21" t="n"/>
      <c r="N2067" s="22" t="n"/>
      <c r="O2067" s="24">
        <f>IF(A2067&lt;&gt;"عهدة","",SUMIFS($G$8:$G$5007,$B$8:$B$5007,B2067,$A$8:$A$5007,"مصروف",$I$8:$I$5007,"&lt;&gt;مرفوض"))</f>
        <v/>
      </c>
      <c r="P2067" s="25">
        <f>IF(A2067&lt;&gt;"عهدة","",N(F2067)-O2067)</f>
        <v/>
      </c>
      <c r="Q2067" s="26">
        <f>IF(A2067="","",IF(A2067="عهدة",IF(N(F2067)=0,"⚠ أدخل قيمة العهدة",IF(P2067&lt;0,"⛔ عجز / زيادة مصروفات "&amp;TEXT(-P2067,"#,##0"),IF(COUNTIFS($B$8:$B$5007,B2067,$A$8:$A$5007,"مصروف",$I$8:$I$5007,"&lt;&gt;مرفوض",$K$8:$K$5007,"&lt;&gt;نعم")&gt;0,"⚠ "&amp;COUNTIFS($B$8:$B$5007,B2067,$A$8:$A$5007,"مصروف",$I$8:$I$5007,"&lt;&gt;مرفوض",$K$8:$K$5007,"&lt;&gt;نعم")&amp;" مصروف غير مسوى",IF(L2067="تمت التسوية",IF(P2067=0,"✔ متوازنة وتمت التسوية","✔ تمت التسوية – متبقي "&amp;TEXT(P2067,"#,##0")),IF(P2067&gt;0,"متبقي "&amp;TEXT(P2067,"#,##0"),"✔ متوازنة"))))),IF(R2067=0,"⚠ أضف سطر عهدة أولًا",IF(OR(C2067="",N(G2067)=0),"⚠ أكمل التاريخ والقيمة",IF(S2067="","⚠ التاريخ خارج السنة المالية",IF(H2067="","⚠ اختر بند الموازنة",IF(I2067="مرفوض","✖ مرفوض من المدير",IF(I2067&lt;&gt;"موافق","⏳ بانتظار موافقة المدير",IF(K2067&lt;&gt;"نعم","⚠ غير مسوى مع الحسابات","✔ معتمد ومسوى")))))))))</f>
        <v/>
      </c>
      <c r="R2067">
        <f>N(R2066)+IF(A2067="عهدة",1,0)</f>
        <v/>
      </c>
      <c r="S2067">
        <f>IF(C2067="","",IF(AND(C2067&gt;=DATE(2026,9,1),C2067&lt;=DATE(2027,8,31)),(YEAR(C2067)-2026)*12+MONTH(C2067)-8,""))</f>
        <v/>
      </c>
      <c r="T2067">
        <f>IF(AND(A2067="مصروف",R2067&gt;0,I2067="موافق",S2067&lt;&gt;"",H2067&lt;&gt;""),N(G2067),0)</f>
        <v/>
      </c>
    </row>
    <row r="2068">
      <c r="A2068" s="19" t="n"/>
      <c r="B2068" s="20">
        <f>IF(A2068="","",IF(R2068=0,"⚠ أضف سطر عهدة أولًا","DMT-"&amp;TEXT(R2068,"000")))</f>
        <v/>
      </c>
      <c r="C2068" s="21" t="n"/>
      <c r="D2068" s="20">
        <f>IF(C2068="","",IF(S2068="","خارج السنة المالية",INDEX(القوائم!$D$2:$D$13,S2068)))</f>
        <v/>
      </c>
      <c r="E2068" s="22" t="n"/>
      <c r="F2068" s="23" t="n"/>
      <c r="G2068" s="23" t="n"/>
      <c r="H2068" s="22" t="n"/>
      <c r="I2068" s="19" t="n"/>
      <c r="J2068" s="21" t="n"/>
      <c r="K2068" s="19" t="n"/>
      <c r="L2068" s="19" t="n"/>
      <c r="M2068" s="21" t="n"/>
      <c r="N2068" s="22" t="n"/>
      <c r="O2068" s="24">
        <f>IF(A2068&lt;&gt;"عهدة","",SUMIFS($G$8:$G$5007,$B$8:$B$5007,B2068,$A$8:$A$5007,"مصروف",$I$8:$I$5007,"&lt;&gt;مرفوض"))</f>
        <v/>
      </c>
      <c r="P2068" s="25">
        <f>IF(A2068&lt;&gt;"عهدة","",N(F2068)-O2068)</f>
        <v/>
      </c>
      <c r="Q2068" s="26">
        <f>IF(A2068="","",IF(A2068="عهدة",IF(N(F2068)=0,"⚠ أدخل قيمة العهدة",IF(P2068&lt;0,"⛔ عجز / زيادة مصروفات "&amp;TEXT(-P2068,"#,##0"),IF(COUNTIFS($B$8:$B$5007,B2068,$A$8:$A$5007,"مصروف",$I$8:$I$5007,"&lt;&gt;مرفوض",$K$8:$K$5007,"&lt;&gt;نعم")&gt;0,"⚠ "&amp;COUNTIFS($B$8:$B$5007,B2068,$A$8:$A$5007,"مصروف",$I$8:$I$5007,"&lt;&gt;مرفوض",$K$8:$K$5007,"&lt;&gt;نعم")&amp;" مصروف غير مسوى",IF(L2068="تمت التسوية",IF(P2068=0,"✔ متوازنة وتمت التسوية","✔ تمت التسوية – متبقي "&amp;TEXT(P2068,"#,##0")),IF(P2068&gt;0,"متبقي "&amp;TEXT(P2068,"#,##0"),"✔ متوازنة"))))),IF(R2068=0,"⚠ أضف سطر عهدة أولًا",IF(OR(C2068="",N(G2068)=0),"⚠ أكمل التاريخ والقيمة",IF(S2068="","⚠ التاريخ خارج السنة المالية",IF(H2068="","⚠ اختر بند الموازنة",IF(I2068="مرفوض","✖ مرفوض من المدير",IF(I2068&lt;&gt;"موافق","⏳ بانتظار موافقة المدير",IF(K2068&lt;&gt;"نعم","⚠ غير مسوى مع الحسابات","✔ معتمد ومسوى")))))))))</f>
        <v/>
      </c>
      <c r="R2068">
        <f>N(R2067)+IF(A2068="عهدة",1,0)</f>
        <v/>
      </c>
      <c r="S2068">
        <f>IF(C2068="","",IF(AND(C2068&gt;=DATE(2026,9,1),C2068&lt;=DATE(2027,8,31)),(YEAR(C2068)-2026)*12+MONTH(C2068)-8,""))</f>
        <v/>
      </c>
      <c r="T2068">
        <f>IF(AND(A2068="مصروف",R2068&gt;0,I2068="موافق",S2068&lt;&gt;"",H2068&lt;&gt;""),N(G2068),0)</f>
        <v/>
      </c>
    </row>
    <row r="2069">
      <c r="A2069" s="19" t="n"/>
      <c r="B2069" s="20">
        <f>IF(A2069="","",IF(R2069=0,"⚠ أضف سطر عهدة أولًا","DMT-"&amp;TEXT(R2069,"000")))</f>
        <v/>
      </c>
      <c r="C2069" s="21" t="n"/>
      <c r="D2069" s="20">
        <f>IF(C2069="","",IF(S2069="","خارج السنة المالية",INDEX(القوائم!$D$2:$D$13,S2069)))</f>
        <v/>
      </c>
      <c r="E2069" s="22" t="n"/>
      <c r="F2069" s="23" t="n"/>
      <c r="G2069" s="23" t="n"/>
      <c r="H2069" s="22" t="n"/>
      <c r="I2069" s="19" t="n"/>
      <c r="J2069" s="21" t="n"/>
      <c r="K2069" s="19" t="n"/>
      <c r="L2069" s="19" t="n"/>
      <c r="M2069" s="21" t="n"/>
      <c r="N2069" s="22" t="n"/>
      <c r="O2069" s="24">
        <f>IF(A2069&lt;&gt;"عهدة","",SUMIFS($G$8:$G$5007,$B$8:$B$5007,B2069,$A$8:$A$5007,"مصروف",$I$8:$I$5007,"&lt;&gt;مرفوض"))</f>
        <v/>
      </c>
      <c r="P2069" s="25">
        <f>IF(A2069&lt;&gt;"عهدة","",N(F2069)-O2069)</f>
        <v/>
      </c>
      <c r="Q2069" s="26">
        <f>IF(A2069="","",IF(A2069="عهدة",IF(N(F2069)=0,"⚠ أدخل قيمة العهدة",IF(P2069&lt;0,"⛔ عجز / زيادة مصروفات "&amp;TEXT(-P2069,"#,##0"),IF(COUNTIFS($B$8:$B$5007,B2069,$A$8:$A$5007,"مصروف",$I$8:$I$5007,"&lt;&gt;مرفوض",$K$8:$K$5007,"&lt;&gt;نعم")&gt;0,"⚠ "&amp;COUNTIFS($B$8:$B$5007,B2069,$A$8:$A$5007,"مصروف",$I$8:$I$5007,"&lt;&gt;مرفوض",$K$8:$K$5007,"&lt;&gt;نعم")&amp;" مصروف غير مسوى",IF(L2069="تمت التسوية",IF(P2069=0,"✔ متوازنة وتمت التسوية","✔ تمت التسوية – متبقي "&amp;TEXT(P2069,"#,##0")),IF(P2069&gt;0,"متبقي "&amp;TEXT(P2069,"#,##0"),"✔ متوازنة"))))),IF(R2069=0,"⚠ أضف سطر عهدة أولًا",IF(OR(C2069="",N(G2069)=0),"⚠ أكمل التاريخ والقيمة",IF(S2069="","⚠ التاريخ خارج السنة المالية",IF(H2069="","⚠ اختر بند الموازنة",IF(I2069="مرفوض","✖ مرفوض من المدير",IF(I2069&lt;&gt;"موافق","⏳ بانتظار موافقة المدير",IF(K2069&lt;&gt;"نعم","⚠ غير مسوى مع الحسابات","✔ معتمد ومسوى")))))))))</f>
        <v/>
      </c>
      <c r="R2069">
        <f>N(R2068)+IF(A2069="عهدة",1,0)</f>
        <v/>
      </c>
      <c r="S2069">
        <f>IF(C2069="","",IF(AND(C2069&gt;=DATE(2026,9,1),C2069&lt;=DATE(2027,8,31)),(YEAR(C2069)-2026)*12+MONTH(C2069)-8,""))</f>
        <v/>
      </c>
      <c r="T2069">
        <f>IF(AND(A2069="مصروف",R2069&gt;0,I2069="موافق",S2069&lt;&gt;"",H2069&lt;&gt;""),N(G2069),0)</f>
        <v/>
      </c>
    </row>
    <row r="2070">
      <c r="A2070" s="19" t="n"/>
      <c r="B2070" s="20">
        <f>IF(A2070="","",IF(R2070=0,"⚠ أضف سطر عهدة أولًا","DMT-"&amp;TEXT(R2070,"000")))</f>
        <v/>
      </c>
      <c r="C2070" s="21" t="n"/>
      <c r="D2070" s="20">
        <f>IF(C2070="","",IF(S2070="","خارج السنة المالية",INDEX(القوائم!$D$2:$D$13,S2070)))</f>
        <v/>
      </c>
      <c r="E2070" s="22" t="n"/>
      <c r="F2070" s="23" t="n"/>
      <c r="G2070" s="23" t="n"/>
      <c r="H2070" s="22" t="n"/>
      <c r="I2070" s="19" t="n"/>
      <c r="J2070" s="21" t="n"/>
      <c r="K2070" s="19" t="n"/>
      <c r="L2070" s="19" t="n"/>
      <c r="M2070" s="21" t="n"/>
      <c r="N2070" s="22" t="n"/>
      <c r="O2070" s="24">
        <f>IF(A2070&lt;&gt;"عهدة","",SUMIFS($G$8:$G$5007,$B$8:$B$5007,B2070,$A$8:$A$5007,"مصروف",$I$8:$I$5007,"&lt;&gt;مرفوض"))</f>
        <v/>
      </c>
      <c r="P2070" s="25">
        <f>IF(A2070&lt;&gt;"عهدة","",N(F2070)-O2070)</f>
        <v/>
      </c>
      <c r="Q2070" s="26">
        <f>IF(A2070="","",IF(A2070="عهدة",IF(N(F2070)=0,"⚠ أدخل قيمة العهدة",IF(P2070&lt;0,"⛔ عجز / زيادة مصروفات "&amp;TEXT(-P2070,"#,##0"),IF(COUNTIFS($B$8:$B$5007,B2070,$A$8:$A$5007,"مصروف",$I$8:$I$5007,"&lt;&gt;مرفوض",$K$8:$K$5007,"&lt;&gt;نعم")&gt;0,"⚠ "&amp;COUNTIFS($B$8:$B$5007,B2070,$A$8:$A$5007,"مصروف",$I$8:$I$5007,"&lt;&gt;مرفوض",$K$8:$K$5007,"&lt;&gt;نعم")&amp;" مصروف غير مسوى",IF(L2070="تمت التسوية",IF(P2070=0,"✔ متوازنة وتمت التسوية","✔ تمت التسوية – متبقي "&amp;TEXT(P2070,"#,##0")),IF(P2070&gt;0,"متبقي "&amp;TEXT(P2070,"#,##0"),"✔ متوازنة"))))),IF(R2070=0,"⚠ أضف سطر عهدة أولًا",IF(OR(C2070="",N(G2070)=0),"⚠ أكمل التاريخ والقيمة",IF(S2070="","⚠ التاريخ خارج السنة المالية",IF(H2070="","⚠ اختر بند الموازنة",IF(I2070="مرفوض","✖ مرفوض من المدير",IF(I2070&lt;&gt;"موافق","⏳ بانتظار موافقة المدير",IF(K2070&lt;&gt;"نعم","⚠ غير مسوى مع الحسابات","✔ معتمد ومسوى")))))))))</f>
        <v/>
      </c>
      <c r="R2070">
        <f>N(R2069)+IF(A2070="عهدة",1,0)</f>
        <v/>
      </c>
      <c r="S2070">
        <f>IF(C2070="","",IF(AND(C2070&gt;=DATE(2026,9,1),C2070&lt;=DATE(2027,8,31)),(YEAR(C2070)-2026)*12+MONTH(C2070)-8,""))</f>
        <v/>
      </c>
      <c r="T2070">
        <f>IF(AND(A2070="مصروف",R2070&gt;0,I2070="موافق",S2070&lt;&gt;"",H2070&lt;&gt;""),N(G2070),0)</f>
        <v/>
      </c>
    </row>
    <row r="2071">
      <c r="A2071" s="19" t="n"/>
      <c r="B2071" s="20">
        <f>IF(A2071="","",IF(R2071=0,"⚠ أضف سطر عهدة أولًا","DMT-"&amp;TEXT(R2071,"000")))</f>
        <v/>
      </c>
      <c r="C2071" s="21" t="n"/>
      <c r="D2071" s="20">
        <f>IF(C2071="","",IF(S2071="","خارج السنة المالية",INDEX(القوائم!$D$2:$D$13,S2071)))</f>
        <v/>
      </c>
      <c r="E2071" s="22" t="n"/>
      <c r="F2071" s="23" t="n"/>
      <c r="G2071" s="23" t="n"/>
      <c r="H2071" s="22" t="n"/>
      <c r="I2071" s="19" t="n"/>
      <c r="J2071" s="21" t="n"/>
      <c r="K2071" s="19" t="n"/>
      <c r="L2071" s="19" t="n"/>
      <c r="M2071" s="21" t="n"/>
      <c r="N2071" s="22" t="n"/>
      <c r="O2071" s="24">
        <f>IF(A2071&lt;&gt;"عهدة","",SUMIFS($G$8:$G$5007,$B$8:$B$5007,B2071,$A$8:$A$5007,"مصروف",$I$8:$I$5007,"&lt;&gt;مرفوض"))</f>
        <v/>
      </c>
      <c r="P2071" s="25">
        <f>IF(A2071&lt;&gt;"عهدة","",N(F2071)-O2071)</f>
        <v/>
      </c>
      <c r="Q2071" s="26">
        <f>IF(A2071="","",IF(A2071="عهدة",IF(N(F2071)=0,"⚠ أدخل قيمة العهدة",IF(P2071&lt;0,"⛔ عجز / زيادة مصروفات "&amp;TEXT(-P2071,"#,##0"),IF(COUNTIFS($B$8:$B$5007,B2071,$A$8:$A$5007,"مصروف",$I$8:$I$5007,"&lt;&gt;مرفوض",$K$8:$K$5007,"&lt;&gt;نعم")&gt;0,"⚠ "&amp;COUNTIFS($B$8:$B$5007,B2071,$A$8:$A$5007,"مصروف",$I$8:$I$5007,"&lt;&gt;مرفوض",$K$8:$K$5007,"&lt;&gt;نعم")&amp;" مصروف غير مسوى",IF(L2071="تمت التسوية",IF(P2071=0,"✔ متوازنة وتمت التسوية","✔ تمت التسوية – متبقي "&amp;TEXT(P2071,"#,##0")),IF(P2071&gt;0,"متبقي "&amp;TEXT(P2071,"#,##0"),"✔ متوازنة"))))),IF(R2071=0,"⚠ أضف سطر عهدة أولًا",IF(OR(C2071="",N(G2071)=0),"⚠ أكمل التاريخ والقيمة",IF(S2071="","⚠ التاريخ خارج السنة المالية",IF(H2071="","⚠ اختر بند الموازنة",IF(I2071="مرفوض","✖ مرفوض من المدير",IF(I2071&lt;&gt;"موافق","⏳ بانتظار موافقة المدير",IF(K2071&lt;&gt;"نعم","⚠ غير مسوى مع الحسابات","✔ معتمد ومسوى")))))))))</f>
        <v/>
      </c>
      <c r="R2071">
        <f>N(R2070)+IF(A2071="عهدة",1,0)</f>
        <v/>
      </c>
      <c r="S2071">
        <f>IF(C2071="","",IF(AND(C2071&gt;=DATE(2026,9,1),C2071&lt;=DATE(2027,8,31)),(YEAR(C2071)-2026)*12+MONTH(C2071)-8,""))</f>
        <v/>
      </c>
      <c r="T2071">
        <f>IF(AND(A2071="مصروف",R2071&gt;0,I2071="موافق",S2071&lt;&gt;"",H2071&lt;&gt;""),N(G2071),0)</f>
        <v/>
      </c>
    </row>
    <row r="2072">
      <c r="A2072" s="19" t="n"/>
      <c r="B2072" s="20">
        <f>IF(A2072="","",IF(R2072=0,"⚠ أضف سطر عهدة أولًا","DMT-"&amp;TEXT(R2072,"000")))</f>
        <v/>
      </c>
      <c r="C2072" s="21" t="n"/>
      <c r="D2072" s="20">
        <f>IF(C2072="","",IF(S2072="","خارج السنة المالية",INDEX(القوائم!$D$2:$D$13,S2072)))</f>
        <v/>
      </c>
      <c r="E2072" s="22" t="n"/>
      <c r="F2072" s="23" t="n"/>
      <c r="G2072" s="23" t="n"/>
      <c r="H2072" s="22" t="n"/>
      <c r="I2072" s="19" t="n"/>
      <c r="J2072" s="21" t="n"/>
      <c r="K2072" s="19" t="n"/>
      <c r="L2072" s="19" t="n"/>
      <c r="M2072" s="21" t="n"/>
      <c r="N2072" s="22" t="n"/>
      <c r="O2072" s="24">
        <f>IF(A2072&lt;&gt;"عهدة","",SUMIFS($G$8:$G$5007,$B$8:$B$5007,B2072,$A$8:$A$5007,"مصروف",$I$8:$I$5007,"&lt;&gt;مرفوض"))</f>
        <v/>
      </c>
      <c r="P2072" s="25">
        <f>IF(A2072&lt;&gt;"عهدة","",N(F2072)-O2072)</f>
        <v/>
      </c>
      <c r="Q2072" s="26">
        <f>IF(A2072="","",IF(A2072="عهدة",IF(N(F2072)=0,"⚠ أدخل قيمة العهدة",IF(P2072&lt;0,"⛔ عجز / زيادة مصروفات "&amp;TEXT(-P2072,"#,##0"),IF(COUNTIFS($B$8:$B$5007,B2072,$A$8:$A$5007,"مصروف",$I$8:$I$5007,"&lt;&gt;مرفوض",$K$8:$K$5007,"&lt;&gt;نعم")&gt;0,"⚠ "&amp;COUNTIFS($B$8:$B$5007,B2072,$A$8:$A$5007,"مصروف",$I$8:$I$5007,"&lt;&gt;مرفوض",$K$8:$K$5007,"&lt;&gt;نعم")&amp;" مصروف غير مسوى",IF(L2072="تمت التسوية",IF(P2072=0,"✔ متوازنة وتمت التسوية","✔ تمت التسوية – متبقي "&amp;TEXT(P2072,"#,##0")),IF(P2072&gt;0,"متبقي "&amp;TEXT(P2072,"#,##0"),"✔ متوازنة"))))),IF(R2072=0,"⚠ أضف سطر عهدة أولًا",IF(OR(C2072="",N(G2072)=0),"⚠ أكمل التاريخ والقيمة",IF(S2072="","⚠ التاريخ خارج السنة المالية",IF(H2072="","⚠ اختر بند الموازنة",IF(I2072="مرفوض","✖ مرفوض من المدير",IF(I2072&lt;&gt;"موافق","⏳ بانتظار موافقة المدير",IF(K2072&lt;&gt;"نعم","⚠ غير مسوى مع الحسابات","✔ معتمد ومسوى")))))))))</f>
        <v/>
      </c>
      <c r="R2072">
        <f>N(R2071)+IF(A2072="عهدة",1,0)</f>
        <v/>
      </c>
      <c r="S2072">
        <f>IF(C2072="","",IF(AND(C2072&gt;=DATE(2026,9,1),C2072&lt;=DATE(2027,8,31)),(YEAR(C2072)-2026)*12+MONTH(C2072)-8,""))</f>
        <v/>
      </c>
      <c r="T2072">
        <f>IF(AND(A2072="مصروف",R2072&gt;0,I2072="موافق",S2072&lt;&gt;"",H2072&lt;&gt;""),N(G2072),0)</f>
        <v/>
      </c>
    </row>
    <row r="2073">
      <c r="A2073" s="19" t="n"/>
      <c r="B2073" s="20">
        <f>IF(A2073="","",IF(R2073=0,"⚠ أضف سطر عهدة أولًا","DMT-"&amp;TEXT(R2073,"000")))</f>
        <v/>
      </c>
      <c r="C2073" s="21" t="n"/>
      <c r="D2073" s="20">
        <f>IF(C2073="","",IF(S2073="","خارج السنة المالية",INDEX(القوائم!$D$2:$D$13,S2073)))</f>
        <v/>
      </c>
      <c r="E2073" s="22" t="n"/>
      <c r="F2073" s="23" t="n"/>
      <c r="G2073" s="23" t="n"/>
      <c r="H2073" s="22" t="n"/>
      <c r="I2073" s="19" t="n"/>
      <c r="J2073" s="21" t="n"/>
      <c r="K2073" s="19" t="n"/>
      <c r="L2073" s="19" t="n"/>
      <c r="M2073" s="21" t="n"/>
      <c r="N2073" s="22" t="n"/>
      <c r="O2073" s="24">
        <f>IF(A2073&lt;&gt;"عهدة","",SUMIFS($G$8:$G$5007,$B$8:$B$5007,B2073,$A$8:$A$5007,"مصروف",$I$8:$I$5007,"&lt;&gt;مرفوض"))</f>
        <v/>
      </c>
      <c r="P2073" s="25">
        <f>IF(A2073&lt;&gt;"عهدة","",N(F2073)-O2073)</f>
        <v/>
      </c>
      <c r="Q2073" s="26">
        <f>IF(A2073="","",IF(A2073="عهدة",IF(N(F2073)=0,"⚠ أدخل قيمة العهدة",IF(P2073&lt;0,"⛔ عجز / زيادة مصروفات "&amp;TEXT(-P2073,"#,##0"),IF(COUNTIFS($B$8:$B$5007,B2073,$A$8:$A$5007,"مصروف",$I$8:$I$5007,"&lt;&gt;مرفوض",$K$8:$K$5007,"&lt;&gt;نعم")&gt;0,"⚠ "&amp;COUNTIFS($B$8:$B$5007,B2073,$A$8:$A$5007,"مصروف",$I$8:$I$5007,"&lt;&gt;مرفوض",$K$8:$K$5007,"&lt;&gt;نعم")&amp;" مصروف غير مسوى",IF(L2073="تمت التسوية",IF(P2073=0,"✔ متوازنة وتمت التسوية","✔ تمت التسوية – متبقي "&amp;TEXT(P2073,"#,##0")),IF(P2073&gt;0,"متبقي "&amp;TEXT(P2073,"#,##0"),"✔ متوازنة"))))),IF(R2073=0,"⚠ أضف سطر عهدة أولًا",IF(OR(C2073="",N(G2073)=0),"⚠ أكمل التاريخ والقيمة",IF(S2073="","⚠ التاريخ خارج السنة المالية",IF(H2073="","⚠ اختر بند الموازنة",IF(I2073="مرفوض","✖ مرفوض من المدير",IF(I2073&lt;&gt;"موافق","⏳ بانتظار موافقة المدير",IF(K2073&lt;&gt;"نعم","⚠ غير مسوى مع الحسابات","✔ معتمد ومسوى")))))))))</f>
        <v/>
      </c>
      <c r="R2073">
        <f>N(R2072)+IF(A2073="عهدة",1,0)</f>
        <v/>
      </c>
      <c r="S2073">
        <f>IF(C2073="","",IF(AND(C2073&gt;=DATE(2026,9,1),C2073&lt;=DATE(2027,8,31)),(YEAR(C2073)-2026)*12+MONTH(C2073)-8,""))</f>
        <v/>
      </c>
      <c r="T2073">
        <f>IF(AND(A2073="مصروف",R2073&gt;0,I2073="موافق",S2073&lt;&gt;"",H2073&lt;&gt;""),N(G2073),0)</f>
        <v/>
      </c>
    </row>
    <row r="2074">
      <c r="A2074" s="19" t="n"/>
      <c r="B2074" s="20">
        <f>IF(A2074="","",IF(R2074=0,"⚠ أضف سطر عهدة أولًا","DMT-"&amp;TEXT(R2074,"000")))</f>
        <v/>
      </c>
      <c r="C2074" s="21" t="n"/>
      <c r="D2074" s="20">
        <f>IF(C2074="","",IF(S2074="","خارج السنة المالية",INDEX(القوائم!$D$2:$D$13,S2074)))</f>
        <v/>
      </c>
      <c r="E2074" s="22" t="n"/>
      <c r="F2074" s="23" t="n"/>
      <c r="G2074" s="23" t="n"/>
      <c r="H2074" s="22" t="n"/>
      <c r="I2074" s="19" t="n"/>
      <c r="J2074" s="21" t="n"/>
      <c r="K2074" s="19" t="n"/>
      <c r="L2074" s="19" t="n"/>
      <c r="M2074" s="21" t="n"/>
      <c r="N2074" s="22" t="n"/>
      <c r="O2074" s="24">
        <f>IF(A2074&lt;&gt;"عهدة","",SUMIFS($G$8:$G$5007,$B$8:$B$5007,B2074,$A$8:$A$5007,"مصروف",$I$8:$I$5007,"&lt;&gt;مرفوض"))</f>
        <v/>
      </c>
      <c r="P2074" s="25">
        <f>IF(A2074&lt;&gt;"عهدة","",N(F2074)-O2074)</f>
        <v/>
      </c>
      <c r="Q2074" s="26">
        <f>IF(A2074="","",IF(A2074="عهدة",IF(N(F2074)=0,"⚠ أدخل قيمة العهدة",IF(P2074&lt;0,"⛔ عجز / زيادة مصروفات "&amp;TEXT(-P2074,"#,##0"),IF(COUNTIFS($B$8:$B$5007,B2074,$A$8:$A$5007,"مصروف",$I$8:$I$5007,"&lt;&gt;مرفوض",$K$8:$K$5007,"&lt;&gt;نعم")&gt;0,"⚠ "&amp;COUNTIFS($B$8:$B$5007,B2074,$A$8:$A$5007,"مصروف",$I$8:$I$5007,"&lt;&gt;مرفوض",$K$8:$K$5007,"&lt;&gt;نعم")&amp;" مصروف غير مسوى",IF(L2074="تمت التسوية",IF(P2074=0,"✔ متوازنة وتمت التسوية","✔ تمت التسوية – متبقي "&amp;TEXT(P2074,"#,##0")),IF(P2074&gt;0,"متبقي "&amp;TEXT(P2074,"#,##0"),"✔ متوازنة"))))),IF(R2074=0,"⚠ أضف سطر عهدة أولًا",IF(OR(C2074="",N(G2074)=0),"⚠ أكمل التاريخ والقيمة",IF(S2074="","⚠ التاريخ خارج السنة المالية",IF(H2074="","⚠ اختر بند الموازنة",IF(I2074="مرفوض","✖ مرفوض من المدير",IF(I2074&lt;&gt;"موافق","⏳ بانتظار موافقة المدير",IF(K2074&lt;&gt;"نعم","⚠ غير مسوى مع الحسابات","✔ معتمد ومسوى")))))))))</f>
        <v/>
      </c>
      <c r="R2074">
        <f>N(R2073)+IF(A2074="عهدة",1,0)</f>
        <v/>
      </c>
      <c r="S2074">
        <f>IF(C2074="","",IF(AND(C2074&gt;=DATE(2026,9,1),C2074&lt;=DATE(2027,8,31)),(YEAR(C2074)-2026)*12+MONTH(C2074)-8,""))</f>
        <v/>
      </c>
      <c r="T2074">
        <f>IF(AND(A2074="مصروف",R2074&gt;0,I2074="موافق",S2074&lt;&gt;"",H2074&lt;&gt;""),N(G2074),0)</f>
        <v/>
      </c>
    </row>
    <row r="2075">
      <c r="A2075" s="19" t="n"/>
      <c r="B2075" s="20">
        <f>IF(A2075="","",IF(R2075=0,"⚠ أضف سطر عهدة أولًا","DMT-"&amp;TEXT(R2075,"000")))</f>
        <v/>
      </c>
      <c r="C2075" s="21" t="n"/>
      <c r="D2075" s="20">
        <f>IF(C2075="","",IF(S2075="","خارج السنة المالية",INDEX(القوائم!$D$2:$D$13,S2075)))</f>
        <v/>
      </c>
      <c r="E2075" s="22" t="n"/>
      <c r="F2075" s="23" t="n"/>
      <c r="G2075" s="23" t="n"/>
      <c r="H2075" s="22" t="n"/>
      <c r="I2075" s="19" t="n"/>
      <c r="J2075" s="21" t="n"/>
      <c r="K2075" s="19" t="n"/>
      <c r="L2075" s="19" t="n"/>
      <c r="M2075" s="21" t="n"/>
      <c r="N2075" s="22" t="n"/>
      <c r="O2075" s="24">
        <f>IF(A2075&lt;&gt;"عهدة","",SUMIFS($G$8:$G$5007,$B$8:$B$5007,B2075,$A$8:$A$5007,"مصروف",$I$8:$I$5007,"&lt;&gt;مرفوض"))</f>
        <v/>
      </c>
      <c r="P2075" s="25">
        <f>IF(A2075&lt;&gt;"عهدة","",N(F2075)-O2075)</f>
        <v/>
      </c>
      <c r="Q2075" s="26">
        <f>IF(A2075="","",IF(A2075="عهدة",IF(N(F2075)=0,"⚠ أدخل قيمة العهدة",IF(P2075&lt;0,"⛔ عجز / زيادة مصروفات "&amp;TEXT(-P2075,"#,##0"),IF(COUNTIFS($B$8:$B$5007,B2075,$A$8:$A$5007,"مصروف",$I$8:$I$5007,"&lt;&gt;مرفوض",$K$8:$K$5007,"&lt;&gt;نعم")&gt;0,"⚠ "&amp;COUNTIFS($B$8:$B$5007,B2075,$A$8:$A$5007,"مصروف",$I$8:$I$5007,"&lt;&gt;مرفوض",$K$8:$K$5007,"&lt;&gt;نعم")&amp;" مصروف غير مسوى",IF(L2075="تمت التسوية",IF(P2075=0,"✔ متوازنة وتمت التسوية","✔ تمت التسوية – متبقي "&amp;TEXT(P2075,"#,##0")),IF(P2075&gt;0,"متبقي "&amp;TEXT(P2075,"#,##0"),"✔ متوازنة"))))),IF(R2075=0,"⚠ أضف سطر عهدة أولًا",IF(OR(C2075="",N(G2075)=0),"⚠ أكمل التاريخ والقيمة",IF(S2075="","⚠ التاريخ خارج السنة المالية",IF(H2075="","⚠ اختر بند الموازنة",IF(I2075="مرفوض","✖ مرفوض من المدير",IF(I2075&lt;&gt;"موافق","⏳ بانتظار موافقة المدير",IF(K2075&lt;&gt;"نعم","⚠ غير مسوى مع الحسابات","✔ معتمد ومسوى")))))))))</f>
        <v/>
      </c>
      <c r="R2075">
        <f>N(R2074)+IF(A2075="عهدة",1,0)</f>
        <v/>
      </c>
      <c r="S2075">
        <f>IF(C2075="","",IF(AND(C2075&gt;=DATE(2026,9,1),C2075&lt;=DATE(2027,8,31)),(YEAR(C2075)-2026)*12+MONTH(C2075)-8,""))</f>
        <v/>
      </c>
      <c r="T2075">
        <f>IF(AND(A2075="مصروف",R2075&gt;0,I2075="موافق",S2075&lt;&gt;"",H2075&lt;&gt;""),N(G2075),0)</f>
        <v/>
      </c>
    </row>
    <row r="2076">
      <c r="A2076" s="19" t="n"/>
      <c r="B2076" s="20">
        <f>IF(A2076="","",IF(R2076=0,"⚠ أضف سطر عهدة أولًا","DMT-"&amp;TEXT(R2076,"000")))</f>
        <v/>
      </c>
      <c r="C2076" s="21" t="n"/>
      <c r="D2076" s="20">
        <f>IF(C2076="","",IF(S2076="","خارج السنة المالية",INDEX(القوائم!$D$2:$D$13,S2076)))</f>
        <v/>
      </c>
      <c r="E2076" s="22" t="n"/>
      <c r="F2076" s="23" t="n"/>
      <c r="G2076" s="23" t="n"/>
      <c r="H2076" s="22" t="n"/>
      <c r="I2076" s="19" t="n"/>
      <c r="J2076" s="21" t="n"/>
      <c r="K2076" s="19" t="n"/>
      <c r="L2076" s="19" t="n"/>
      <c r="M2076" s="21" t="n"/>
      <c r="N2076" s="22" t="n"/>
      <c r="O2076" s="24">
        <f>IF(A2076&lt;&gt;"عهدة","",SUMIFS($G$8:$G$5007,$B$8:$B$5007,B2076,$A$8:$A$5007,"مصروف",$I$8:$I$5007,"&lt;&gt;مرفوض"))</f>
        <v/>
      </c>
      <c r="P2076" s="25">
        <f>IF(A2076&lt;&gt;"عهدة","",N(F2076)-O2076)</f>
        <v/>
      </c>
      <c r="Q2076" s="26">
        <f>IF(A2076="","",IF(A2076="عهدة",IF(N(F2076)=0,"⚠ أدخل قيمة العهدة",IF(P2076&lt;0,"⛔ عجز / زيادة مصروفات "&amp;TEXT(-P2076,"#,##0"),IF(COUNTIFS($B$8:$B$5007,B2076,$A$8:$A$5007,"مصروف",$I$8:$I$5007,"&lt;&gt;مرفوض",$K$8:$K$5007,"&lt;&gt;نعم")&gt;0,"⚠ "&amp;COUNTIFS($B$8:$B$5007,B2076,$A$8:$A$5007,"مصروف",$I$8:$I$5007,"&lt;&gt;مرفوض",$K$8:$K$5007,"&lt;&gt;نعم")&amp;" مصروف غير مسوى",IF(L2076="تمت التسوية",IF(P2076=0,"✔ متوازنة وتمت التسوية","✔ تمت التسوية – متبقي "&amp;TEXT(P2076,"#,##0")),IF(P2076&gt;0,"متبقي "&amp;TEXT(P2076,"#,##0"),"✔ متوازنة"))))),IF(R2076=0,"⚠ أضف سطر عهدة أولًا",IF(OR(C2076="",N(G2076)=0),"⚠ أكمل التاريخ والقيمة",IF(S2076="","⚠ التاريخ خارج السنة المالية",IF(H2076="","⚠ اختر بند الموازنة",IF(I2076="مرفوض","✖ مرفوض من المدير",IF(I2076&lt;&gt;"موافق","⏳ بانتظار موافقة المدير",IF(K2076&lt;&gt;"نعم","⚠ غير مسوى مع الحسابات","✔ معتمد ومسوى")))))))))</f>
        <v/>
      </c>
      <c r="R2076">
        <f>N(R2075)+IF(A2076="عهدة",1,0)</f>
        <v/>
      </c>
      <c r="S2076">
        <f>IF(C2076="","",IF(AND(C2076&gt;=DATE(2026,9,1),C2076&lt;=DATE(2027,8,31)),(YEAR(C2076)-2026)*12+MONTH(C2076)-8,""))</f>
        <v/>
      </c>
      <c r="T2076">
        <f>IF(AND(A2076="مصروف",R2076&gt;0,I2076="موافق",S2076&lt;&gt;"",H2076&lt;&gt;""),N(G2076),0)</f>
        <v/>
      </c>
    </row>
    <row r="2077">
      <c r="A2077" s="19" t="n"/>
      <c r="B2077" s="20">
        <f>IF(A2077="","",IF(R2077=0,"⚠ أضف سطر عهدة أولًا","DMT-"&amp;TEXT(R2077,"000")))</f>
        <v/>
      </c>
      <c r="C2077" s="21" t="n"/>
      <c r="D2077" s="20">
        <f>IF(C2077="","",IF(S2077="","خارج السنة المالية",INDEX(القوائم!$D$2:$D$13,S2077)))</f>
        <v/>
      </c>
      <c r="E2077" s="22" t="n"/>
      <c r="F2077" s="23" t="n"/>
      <c r="G2077" s="23" t="n"/>
      <c r="H2077" s="22" t="n"/>
      <c r="I2077" s="19" t="n"/>
      <c r="J2077" s="21" t="n"/>
      <c r="K2077" s="19" t="n"/>
      <c r="L2077" s="19" t="n"/>
      <c r="M2077" s="21" t="n"/>
      <c r="N2077" s="22" t="n"/>
      <c r="O2077" s="24">
        <f>IF(A2077&lt;&gt;"عهدة","",SUMIFS($G$8:$G$5007,$B$8:$B$5007,B2077,$A$8:$A$5007,"مصروف",$I$8:$I$5007,"&lt;&gt;مرفوض"))</f>
        <v/>
      </c>
      <c r="P2077" s="25">
        <f>IF(A2077&lt;&gt;"عهدة","",N(F2077)-O2077)</f>
        <v/>
      </c>
      <c r="Q2077" s="26">
        <f>IF(A2077="","",IF(A2077="عهدة",IF(N(F2077)=0,"⚠ أدخل قيمة العهدة",IF(P2077&lt;0,"⛔ عجز / زيادة مصروفات "&amp;TEXT(-P2077,"#,##0"),IF(COUNTIFS($B$8:$B$5007,B2077,$A$8:$A$5007,"مصروف",$I$8:$I$5007,"&lt;&gt;مرفوض",$K$8:$K$5007,"&lt;&gt;نعم")&gt;0,"⚠ "&amp;COUNTIFS($B$8:$B$5007,B2077,$A$8:$A$5007,"مصروف",$I$8:$I$5007,"&lt;&gt;مرفوض",$K$8:$K$5007,"&lt;&gt;نعم")&amp;" مصروف غير مسوى",IF(L2077="تمت التسوية",IF(P2077=0,"✔ متوازنة وتمت التسوية","✔ تمت التسوية – متبقي "&amp;TEXT(P2077,"#,##0")),IF(P2077&gt;0,"متبقي "&amp;TEXT(P2077,"#,##0"),"✔ متوازنة"))))),IF(R2077=0,"⚠ أضف سطر عهدة أولًا",IF(OR(C2077="",N(G2077)=0),"⚠ أكمل التاريخ والقيمة",IF(S2077="","⚠ التاريخ خارج السنة المالية",IF(H2077="","⚠ اختر بند الموازنة",IF(I2077="مرفوض","✖ مرفوض من المدير",IF(I2077&lt;&gt;"موافق","⏳ بانتظار موافقة المدير",IF(K2077&lt;&gt;"نعم","⚠ غير مسوى مع الحسابات","✔ معتمد ومسوى")))))))))</f>
        <v/>
      </c>
      <c r="R2077">
        <f>N(R2076)+IF(A2077="عهدة",1,0)</f>
        <v/>
      </c>
      <c r="S2077">
        <f>IF(C2077="","",IF(AND(C2077&gt;=DATE(2026,9,1),C2077&lt;=DATE(2027,8,31)),(YEAR(C2077)-2026)*12+MONTH(C2077)-8,""))</f>
        <v/>
      </c>
      <c r="T2077">
        <f>IF(AND(A2077="مصروف",R2077&gt;0,I2077="موافق",S2077&lt;&gt;"",H2077&lt;&gt;""),N(G2077),0)</f>
        <v/>
      </c>
    </row>
    <row r="2078">
      <c r="A2078" s="19" t="n"/>
      <c r="B2078" s="20">
        <f>IF(A2078="","",IF(R2078=0,"⚠ أضف سطر عهدة أولًا","DMT-"&amp;TEXT(R2078,"000")))</f>
        <v/>
      </c>
      <c r="C2078" s="21" t="n"/>
      <c r="D2078" s="20">
        <f>IF(C2078="","",IF(S2078="","خارج السنة المالية",INDEX(القوائم!$D$2:$D$13,S2078)))</f>
        <v/>
      </c>
      <c r="E2078" s="22" t="n"/>
      <c r="F2078" s="23" t="n"/>
      <c r="G2078" s="23" t="n"/>
      <c r="H2078" s="22" t="n"/>
      <c r="I2078" s="19" t="n"/>
      <c r="J2078" s="21" t="n"/>
      <c r="K2078" s="19" t="n"/>
      <c r="L2078" s="19" t="n"/>
      <c r="M2078" s="21" t="n"/>
      <c r="N2078" s="22" t="n"/>
      <c r="O2078" s="24">
        <f>IF(A2078&lt;&gt;"عهدة","",SUMIFS($G$8:$G$5007,$B$8:$B$5007,B2078,$A$8:$A$5007,"مصروف",$I$8:$I$5007,"&lt;&gt;مرفوض"))</f>
        <v/>
      </c>
      <c r="P2078" s="25">
        <f>IF(A2078&lt;&gt;"عهدة","",N(F2078)-O2078)</f>
        <v/>
      </c>
      <c r="Q2078" s="26">
        <f>IF(A2078="","",IF(A2078="عهدة",IF(N(F2078)=0,"⚠ أدخل قيمة العهدة",IF(P2078&lt;0,"⛔ عجز / زيادة مصروفات "&amp;TEXT(-P2078,"#,##0"),IF(COUNTIFS($B$8:$B$5007,B2078,$A$8:$A$5007,"مصروف",$I$8:$I$5007,"&lt;&gt;مرفوض",$K$8:$K$5007,"&lt;&gt;نعم")&gt;0,"⚠ "&amp;COUNTIFS($B$8:$B$5007,B2078,$A$8:$A$5007,"مصروف",$I$8:$I$5007,"&lt;&gt;مرفوض",$K$8:$K$5007,"&lt;&gt;نعم")&amp;" مصروف غير مسوى",IF(L2078="تمت التسوية",IF(P2078=0,"✔ متوازنة وتمت التسوية","✔ تمت التسوية – متبقي "&amp;TEXT(P2078,"#,##0")),IF(P2078&gt;0,"متبقي "&amp;TEXT(P2078,"#,##0"),"✔ متوازنة"))))),IF(R2078=0,"⚠ أضف سطر عهدة أولًا",IF(OR(C2078="",N(G2078)=0),"⚠ أكمل التاريخ والقيمة",IF(S2078="","⚠ التاريخ خارج السنة المالية",IF(H2078="","⚠ اختر بند الموازنة",IF(I2078="مرفوض","✖ مرفوض من المدير",IF(I2078&lt;&gt;"موافق","⏳ بانتظار موافقة المدير",IF(K2078&lt;&gt;"نعم","⚠ غير مسوى مع الحسابات","✔ معتمد ومسوى")))))))))</f>
        <v/>
      </c>
      <c r="R2078">
        <f>N(R2077)+IF(A2078="عهدة",1,0)</f>
        <v/>
      </c>
      <c r="S2078">
        <f>IF(C2078="","",IF(AND(C2078&gt;=DATE(2026,9,1),C2078&lt;=DATE(2027,8,31)),(YEAR(C2078)-2026)*12+MONTH(C2078)-8,""))</f>
        <v/>
      </c>
      <c r="T2078">
        <f>IF(AND(A2078="مصروف",R2078&gt;0,I2078="موافق",S2078&lt;&gt;"",H2078&lt;&gt;""),N(G2078),0)</f>
        <v/>
      </c>
    </row>
    <row r="2079">
      <c r="A2079" s="19" t="n"/>
      <c r="B2079" s="20">
        <f>IF(A2079="","",IF(R2079=0,"⚠ أضف سطر عهدة أولًا","DMT-"&amp;TEXT(R2079,"000")))</f>
        <v/>
      </c>
      <c r="C2079" s="21" t="n"/>
      <c r="D2079" s="20">
        <f>IF(C2079="","",IF(S2079="","خارج السنة المالية",INDEX(القوائم!$D$2:$D$13,S2079)))</f>
        <v/>
      </c>
      <c r="E2079" s="22" t="n"/>
      <c r="F2079" s="23" t="n"/>
      <c r="G2079" s="23" t="n"/>
      <c r="H2079" s="22" t="n"/>
      <c r="I2079" s="19" t="n"/>
      <c r="J2079" s="21" t="n"/>
      <c r="K2079" s="19" t="n"/>
      <c r="L2079" s="19" t="n"/>
      <c r="M2079" s="21" t="n"/>
      <c r="N2079" s="22" t="n"/>
      <c r="O2079" s="24">
        <f>IF(A2079&lt;&gt;"عهدة","",SUMIFS($G$8:$G$5007,$B$8:$B$5007,B2079,$A$8:$A$5007,"مصروف",$I$8:$I$5007,"&lt;&gt;مرفوض"))</f>
        <v/>
      </c>
      <c r="P2079" s="25">
        <f>IF(A2079&lt;&gt;"عهدة","",N(F2079)-O2079)</f>
        <v/>
      </c>
      <c r="Q2079" s="26">
        <f>IF(A2079="","",IF(A2079="عهدة",IF(N(F2079)=0,"⚠ أدخل قيمة العهدة",IF(P2079&lt;0,"⛔ عجز / زيادة مصروفات "&amp;TEXT(-P2079,"#,##0"),IF(COUNTIFS($B$8:$B$5007,B2079,$A$8:$A$5007,"مصروف",$I$8:$I$5007,"&lt;&gt;مرفوض",$K$8:$K$5007,"&lt;&gt;نعم")&gt;0,"⚠ "&amp;COUNTIFS($B$8:$B$5007,B2079,$A$8:$A$5007,"مصروف",$I$8:$I$5007,"&lt;&gt;مرفوض",$K$8:$K$5007,"&lt;&gt;نعم")&amp;" مصروف غير مسوى",IF(L2079="تمت التسوية",IF(P2079=0,"✔ متوازنة وتمت التسوية","✔ تمت التسوية – متبقي "&amp;TEXT(P2079,"#,##0")),IF(P2079&gt;0,"متبقي "&amp;TEXT(P2079,"#,##0"),"✔ متوازنة"))))),IF(R2079=0,"⚠ أضف سطر عهدة أولًا",IF(OR(C2079="",N(G2079)=0),"⚠ أكمل التاريخ والقيمة",IF(S2079="","⚠ التاريخ خارج السنة المالية",IF(H2079="","⚠ اختر بند الموازنة",IF(I2079="مرفوض","✖ مرفوض من المدير",IF(I2079&lt;&gt;"موافق","⏳ بانتظار موافقة المدير",IF(K2079&lt;&gt;"نعم","⚠ غير مسوى مع الحسابات","✔ معتمد ومسوى")))))))))</f>
        <v/>
      </c>
      <c r="R2079">
        <f>N(R2078)+IF(A2079="عهدة",1,0)</f>
        <v/>
      </c>
      <c r="S2079">
        <f>IF(C2079="","",IF(AND(C2079&gt;=DATE(2026,9,1),C2079&lt;=DATE(2027,8,31)),(YEAR(C2079)-2026)*12+MONTH(C2079)-8,""))</f>
        <v/>
      </c>
      <c r="T2079">
        <f>IF(AND(A2079="مصروف",R2079&gt;0,I2079="موافق",S2079&lt;&gt;"",H2079&lt;&gt;""),N(G2079),0)</f>
        <v/>
      </c>
    </row>
    <row r="2080">
      <c r="A2080" s="19" t="n"/>
      <c r="B2080" s="20">
        <f>IF(A2080="","",IF(R2080=0,"⚠ أضف سطر عهدة أولًا","DMT-"&amp;TEXT(R2080,"000")))</f>
        <v/>
      </c>
      <c r="C2080" s="21" t="n"/>
      <c r="D2080" s="20">
        <f>IF(C2080="","",IF(S2080="","خارج السنة المالية",INDEX(القوائم!$D$2:$D$13,S2080)))</f>
        <v/>
      </c>
      <c r="E2080" s="22" t="n"/>
      <c r="F2080" s="23" t="n"/>
      <c r="G2080" s="23" t="n"/>
      <c r="H2080" s="22" t="n"/>
      <c r="I2080" s="19" t="n"/>
      <c r="J2080" s="21" t="n"/>
      <c r="K2080" s="19" t="n"/>
      <c r="L2080" s="19" t="n"/>
      <c r="M2080" s="21" t="n"/>
      <c r="N2080" s="22" t="n"/>
      <c r="O2080" s="24">
        <f>IF(A2080&lt;&gt;"عهدة","",SUMIFS($G$8:$G$5007,$B$8:$B$5007,B2080,$A$8:$A$5007,"مصروف",$I$8:$I$5007,"&lt;&gt;مرفوض"))</f>
        <v/>
      </c>
      <c r="P2080" s="25">
        <f>IF(A2080&lt;&gt;"عهدة","",N(F2080)-O2080)</f>
        <v/>
      </c>
      <c r="Q2080" s="26">
        <f>IF(A2080="","",IF(A2080="عهدة",IF(N(F2080)=0,"⚠ أدخل قيمة العهدة",IF(P2080&lt;0,"⛔ عجز / زيادة مصروفات "&amp;TEXT(-P2080,"#,##0"),IF(COUNTIFS($B$8:$B$5007,B2080,$A$8:$A$5007,"مصروف",$I$8:$I$5007,"&lt;&gt;مرفوض",$K$8:$K$5007,"&lt;&gt;نعم")&gt;0,"⚠ "&amp;COUNTIFS($B$8:$B$5007,B2080,$A$8:$A$5007,"مصروف",$I$8:$I$5007,"&lt;&gt;مرفوض",$K$8:$K$5007,"&lt;&gt;نعم")&amp;" مصروف غير مسوى",IF(L2080="تمت التسوية",IF(P2080=0,"✔ متوازنة وتمت التسوية","✔ تمت التسوية – متبقي "&amp;TEXT(P2080,"#,##0")),IF(P2080&gt;0,"متبقي "&amp;TEXT(P2080,"#,##0"),"✔ متوازنة"))))),IF(R2080=0,"⚠ أضف سطر عهدة أولًا",IF(OR(C2080="",N(G2080)=0),"⚠ أكمل التاريخ والقيمة",IF(S2080="","⚠ التاريخ خارج السنة المالية",IF(H2080="","⚠ اختر بند الموازنة",IF(I2080="مرفوض","✖ مرفوض من المدير",IF(I2080&lt;&gt;"موافق","⏳ بانتظار موافقة المدير",IF(K2080&lt;&gt;"نعم","⚠ غير مسوى مع الحسابات","✔ معتمد ومسوى")))))))))</f>
        <v/>
      </c>
      <c r="R2080">
        <f>N(R2079)+IF(A2080="عهدة",1,0)</f>
        <v/>
      </c>
      <c r="S2080">
        <f>IF(C2080="","",IF(AND(C2080&gt;=DATE(2026,9,1),C2080&lt;=DATE(2027,8,31)),(YEAR(C2080)-2026)*12+MONTH(C2080)-8,""))</f>
        <v/>
      </c>
      <c r="T2080">
        <f>IF(AND(A2080="مصروف",R2080&gt;0,I2080="موافق",S2080&lt;&gt;"",H2080&lt;&gt;""),N(G2080),0)</f>
        <v/>
      </c>
    </row>
    <row r="2081">
      <c r="A2081" s="19" t="n"/>
      <c r="B2081" s="20">
        <f>IF(A2081="","",IF(R2081=0,"⚠ أضف سطر عهدة أولًا","DMT-"&amp;TEXT(R2081,"000")))</f>
        <v/>
      </c>
      <c r="C2081" s="21" t="n"/>
      <c r="D2081" s="20">
        <f>IF(C2081="","",IF(S2081="","خارج السنة المالية",INDEX(القوائم!$D$2:$D$13,S2081)))</f>
        <v/>
      </c>
      <c r="E2081" s="22" t="n"/>
      <c r="F2081" s="23" t="n"/>
      <c r="G2081" s="23" t="n"/>
      <c r="H2081" s="22" t="n"/>
      <c r="I2081" s="19" t="n"/>
      <c r="J2081" s="21" t="n"/>
      <c r="K2081" s="19" t="n"/>
      <c r="L2081" s="19" t="n"/>
      <c r="M2081" s="21" t="n"/>
      <c r="N2081" s="22" t="n"/>
      <c r="O2081" s="24">
        <f>IF(A2081&lt;&gt;"عهدة","",SUMIFS($G$8:$G$5007,$B$8:$B$5007,B2081,$A$8:$A$5007,"مصروف",$I$8:$I$5007,"&lt;&gt;مرفوض"))</f>
        <v/>
      </c>
      <c r="P2081" s="25">
        <f>IF(A2081&lt;&gt;"عهدة","",N(F2081)-O2081)</f>
        <v/>
      </c>
      <c r="Q2081" s="26">
        <f>IF(A2081="","",IF(A2081="عهدة",IF(N(F2081)=0,"⚠ أدخل قيمة العهدة",IF(P2081&lt;0,"⛔ عجز / زيادة مصروفات "&amp;TEXT(-P2081,"#,##0"),IF(COUNTIFS($B$8:$B$5007,B2081,$A$8:$A$5007,"مصروف",$I$8:$I$5007,"&lt;&gt;مرفوض",$K$8:$K$5007,"&lt;&gt;نعم")&gt;0,"⚠ "&amp;COUNTIFS($B$8:$B$5007,B2081,$A$8:$A$5007,"مصروف",$I$8:$I$5007,"&lt;&gt;مرفوض",$K$8:$K$5007,"&lt;&gt;نعم")&amp;" مصروف غير مسوى",IF(L2081="تمت التسوية",IF(P2081=0,"✔ متوازنة وتمت التسوية","✔ تمت التسوية – متبقي "&amp;TEXT(P2081,"#,##0")),IF(P2081&gt;0,"متبقي "&amp;TEXT(P2081,"#,##0"),"✔ متوازنة"))))),IF(R2081=0,"⚠ أضف سطر عهدة أولًا",IF(OR(C2081="",N(G2081)=0),"⚠ أكمل التاريخ والقيمة",IF(S2081="","⚠ التاريخ خارج السنة المالية",IF(H2081="","⚠ اختر بند الموازنة",IF(I2081="مرفوض","✖ مرفوض من المدير",IF(I2081&lt;&gt;"موافق","⏳ بانتظار موافقة المدير",IF(K2081&lt;&gt;"نعم","⚠ غير مسوى مع الحسابات","✔ معتمد ومسوى")))))))))</f>
        <v/>
      </c>
      <c r="R2081">
        <f>N(R2080)+IF(A2081="عهدة",1,0)</f>
        <v/>
      </c>
      <c r="S2081">
        <f>IF(C2081="","",IF(AND(C2081&gt;=DATE(2026,9,1),C2081&lt;=DATE(2027,8,31)),(YEAR(C2081)-2026)*12+MONTH(C2081)-8,""))</f>
        <v/>
      </c>
      <c r="T2081">
        <f>IF(AND(A2081="مصروف",R2081&gt;0,I2081="موافق",S2081&lt;&gt;"",H2081&lt;&gt;""),N(G2081),0)</f>
        <v/>
      </c>
    </row>
    <row r="2082">
      <c r="A2082" s="19" t="n"/>
      <c r="B2082" s="20">
        <f>IF(A2082="","",IF(R2082=0,"⚠ أضف سطر عهدة أولًا","DMT-"&amp;TEXT(R2082,"000")))</f>
        <v/>
      </c>
      <c r="C2082" s="21" t="n"/>
      <c r="D2082" s="20">
        <f>IF(C2082="","",IF(S2082="","خارج السنة المالية",INDEX(القوائم!$D$2:$D$13,S2082)))</f>
        <v/>
      </c>
      <c r="E2082" s="22" t="n"/>
      <c r="F2082" s="23" t="n"/>
      <c r="G2082" s="23" t="n"/>
      <c r="H2082" s="22" t="n"/>
      <c r="I2082" s="19" t="n"/>
      <c r="J2082" s="21" t="n"/>
      <c r="K2082" s="19" t="n"/>
      <c r="L2082" s="19" t="n"/>
      <c r="M2082" s="21" t="n"/>
      <c r="N2082" s="22" t="n"/>
      <c r="O2082" s="24">
        <f>IF(A2082&lt;&gt;"عهدة","",SUMIFS($G$8:$G$5007,$B$8:$B$5007,B2082,$A$8:$A$5007,"مصروف",$I$8:$I$5007,"&lt;&gt;مرفوض"))</f>
        <v/>
      </c>
      <c r="P2082" s="25">
        <f>IF(A2082&lt;&gt;"عهدة","",N(F2082)-O2082)</f>
        <v/>
      </c>
      <c r="Q2082" s="26">
        <f>IF(A2082="","",IF(A2082="عهدة",IF(N(F2082)=0,"⚠ أدخل قيمة العهدة",IF(P2082&lt;0,"⛔ عجز / زيادة مصروفات "&amp;TEXT(-P2082,"#,##0"),IF(COUNTIFS($B$8:$B$5007,B2082,$A$8:$A$5007,"مصروف",$I$8:$I$5007,"&lt;&gt;مرفوض",$K$8:$K$5007,"&lt;&gt;نعم")&gt;0,"⚠ "&amp;COUNTIFS($B$8:$B$5007,B2082,$A$8:$A$5007,"مصروف",$I$8:$I$5007,"&lt;&gt;مرفوض",$K$8:$K$5007,"&lt;&gt;نعم")&amp;" مصروف غير مسوى",IF(L2082="تمت التسوية",IF(P2082=0,"✔ متوازنة وتمت التسوية","✔ تمت التسوية – متبقي "&amp;TEXT(P2082,"#,##0")),IF(P2082&gt;0,"متبقي "&amp;TEXT(P2082,"#,##0"),"✔ متوازنة"))))),IF(R2082=0,"⚠ أضف سطر عهدة أولًا",IF(OR(C2082="",N(G2082)=0),"⚠ أكمل التاريخ والقيمة",IF(S2082="","⚠ التاريخ خارج السنة المالية",IF(H2082="","⚠ اختر بند الموازنة",IF(I2082="مرفوض","✖ مرفوض من المدير",IF(I2082&lt;&gt;"موافق","⏳ بانتظار موافقة المدير",IF(K2082&lt;&gt;"نعم","⚠ غير مسوى مع الحسابات","✔ معتمد ومسوى")))))))))</f>
        <v/>
      </c>
      <c r="R2082">
        <f>N(R2081)+IF(A2082="عهدة",1,0)</f>
        <v/>
      </c>
      <c r="S2082">
        <f>IF(C2082="","",IF(AND(C2082&gt;=DATE(2026,9,1),C2082&lt;=DATE(2027,8,31)),(YEAR(C2082)-2026)*12+MONTH(C2082)-8,""))</f>
        <v/>
      </c>
      <c r="T2082">
        <f>IF(AND(A2082="مصروف",R2082&gt;0,I2082="موافق",S2082&lt;&gt;"",H2082&lt;&gt;""),N(G2082),0)</f>
        <v/>
      </c>
    </row>
    <row r="2083">
      <c r="A2083" s="19" t="n"/>
      <c r="B2083" s="20">
        <f>IF(A2083="","",IF(R2083=0,"⚠ أضف سطر عهدة أولًا","DMT-"&amp;TEXT(R2083,"000")))</f>
        <v/>
      </c>
      <c r="C2083" s="21" t="n"/>
      <c r="D2083" s="20">
        <f>IF(C2083="","",IF(S2083="","خارج السنة المالية",INDEX(القوائم!$D$2:$D$13,S2083)))</f>
        <v/>
      </c>
      <c r="E2083" s="22" t="n"/>
      <c r="F2083" s="23" t="n"/>
      <c r="G2083" s="23" t="n"/>
      <c r="H2083" s="22" t="n"/>
      <c r="I2083" s="19" t="n"/>
      <c r="J2083" s="21" t="n"/>
      <c r="K2083" s="19" t="n"/>
      <c r="L2083" s="19" t="n"/>
      <c r="M2083" s="21" t="n"/>
      <c r="N2083" s="22" t="n"/>
      <c r="O2083" s="24">
        <f>IF(A2083&lt;&gt;"عهدة","",SUMIFS($G$8:$G$5007,$B$8:$B$5007,B2083,$A$8:$A$5007,"مصروف",$I$8:$I$5007,"&lt;&gt;مرفوض"))</f>
        <v/>
      </c>
      <c r="P2083" s="25">
        <f>IF(A2083&lt;&gt;"عهدة","",N(F2083)-O2083)</f>
        <v/>
      </c>
      <c r="Q2083" s="26">
        <f>IF(A2083="","",IF(A2083="عهدة",IF(N(F2083)=0,"⚠ أدخل قيمة العهدة",IF(P2083&lt;0,"⛔ عجز / زيادة مصروفات "&amp;TEXT(-P2083,"#,##0"),IF(COUNTIFS($B$8:$B$5007,B2083,$A$8:$A$5007,"مصروف",$I$8:$I$5007,"&lt;&gt;مرفوض",$K$8:$K$5007,"&lt;&gt;نعم")&gt;0,"⚠ "&amp;COUNTIFS($B$8:$B$5007,B2083,$A$8:$A$5007,"مصروف",$I$8:$I$5007,"&lt;&gt;مرفوض",$K$8:$K$5007,"&lt;&gt;نعم")&amp;" مصروف غير مسوى",IF(L2083="تمت التسوية",IF(P2083=0,"✔ متوازنة وتمت التسوية","✔ تمت التسوية – متبقي "&amp;TEXT(P2083,"#,##0")),IF(P2083&gt;0,"متبقي "&amp;TEXT(P2083,"#,##0"),"✔ متوازنة"))))),IF(R2083=0,"⚠ أضف سطر عهدة أولًا",IF(OR(C2083="",N(G2083)=0),"⚠ أكمل التاريخ والقيمة",IF(S2083="","⚠ التاريخ خارج السنة المالية",IF(H2083="","⚠ اختر بند الموازنة",IF(I2083="مرفوض","✖ مرفوض من المدير",IF(I2083&lt;&gt;"موافق","⏳ بانتظار موافقة المدير",IF(K2083&lt;&gt;"نعم","⚠ غير مسوى مع الحسابات","✔ معتمد ومسوى")))))))))</f>
        <v/>
      </c>
      <c r="R2083">
        <f>N(R2082)+IF(A2083="عهدة",1,0)</f>
        <v/>
      </c>
      <c r="S2083">
        <f>IF(C2083="","",IF(AND(C2083&gt;=DATE(2026,9,1),C2083&lt;=DATE(2027,8,31)),(YEAR(C2083)-2026)*12+MONTH(C2083)-8,""))</f>
        <v/>
      </c>
      <c r="T2083">
        <f>IF(AND(A2083="مصروف",R2083&gt;0,I2083="موافق",S2083&lt;&gt;"",H2083&lt;&gt;""),N(G2083),0)</f>
        <v/>
      </c>
    </row>
    <row r="2084">
      <c r="A2084" s="19" t="n"/>
      <c r="B2084" s="20">
        <f>IF(A2084="","",IF(R2084=0,"⚠ أضف سطر عهدة أولًا","DMT-"&amp;TEXT(R2084,"000")))</f>
        <v/>
      </c>
      <c r="C2084" s="21" t="n"/>
      <c r="D2084" s="20">
        <f>IF(C2084="","",IF(S2084="","خارج السنة المالية",INDEX(القوائم!$D$2:$D$13,S2084)))</f>
        <v/>
      </c>
      <c r="E2084" s="22" t="n"/>
      <c r="F2084" s="23" t="n"/>
      <c r="G2084" s="23" t="n"/>
      <c r="H2084" s="22" t="n"/>
      <c r="I2084" s="19" t="n"/>
      <c r="J2084" s="21" t="n"/>
      <c r="K2084" s="19" t="n"/>
      <c r="L2084" s="19" t="n"/>
      <c r="M2084" s="21" t="n"/>
      <c r="N2084" s="22" t="n"/>
      <c r="O2084" s="24">
        <f>IF(A2084&lt;&gt;"عهدة","",SUMIFS($G$8:$G$5007,$B$8:$B$5007,B2084,$A$8:$A$5007,"مصروف",$I$8:$I$5007,"&lt;&gt;مرفوض"))</f>
        <v/>
      </c>
      <c r="P2084" s="25">
        <f>IF(A2084&lt;&gt;"عهدة","",N(F2084)-O2084)</f>
        <v/>
      </c>
      <c r="Q2084" s="26">
        <f>IF(A2084="","",IF(A2084="عهدة",IF(N(F2084)=0,"⚠ أدخل قيمة العهدة",IF(P2084&lt;0,"⛔ عجز / زيادة مصروفات "&amp;TEXT(-P2084,"#,##0"),IF(COUNTIFS($B$8:$B$5007,B2084,$A$8:$A$5007,"مصروف",$I$8:$I$5007,"&lt;&gt;مرفوض",$K$8:$K$5007,"&lt;&gt;نعم")&gt;0,"⚠ "&amp;COUNTIFS($B$8:$B$5007,B2084,$A$8:$A$5007,"مصروف",$I$8:$I$5007,"&lt;&gt;مرفوض",$K$8:$K$5007,"&lt;&gt;نعم")&amp;" مصروف غير مسوى",IF(L2084="تمت التسوية",IF(P2084=0,"✔ متوازنة وتمت التسوية","✔ تمت التسوية – متبقي "&amp;TEXT(P2084,"#,##0")),IF(P2084&gt;0,"متبقي "&amp;TEXT(P2084,"#,##0"),"✔ متوازنة"))))),IF(R2084=0,"⚠ أضف سطر عهدة أولًا",IF(OR(C2084="",N(G2084)=0),"⚠ أكمل التاريخ والقيمة",IF(S2084="","⚠ التاريخ خارج السنة المالية",IF(H2084="","⚠ اختر بند الموازنة",IF(I2084="مرفوض","✖ مرفوض من المدير",IF(I2084&lt;&gt;"موافق","⏳ بانتظار موافقة المدير",IF(K2084&lt;&gt;"نعم","⚠ غير مسوى مع الحسابات","✔ معتمد ومسوى")))))))))</f>
        <v/>
      </c>
      <c r="R2084">
        <f>N(R2083)+IF(A2084="عهدة",1,0)</f>
        <v/>
      </c>
      <c r="S2084">
        <f>IF(C2084="","",IF(AND(C2084&gt;=DATE(2026,9,1),C2084&lt;=DATE(2027,8,31)),(YEAR(C2084)-2026)*12+MONTH(C2084)-8,""))</f>
        <v/>
      </c>
      <c r="T2084">
        <f>IF(AND(A2084="مصروف",R2084&gt;0,I2084="موافق",S2084&lt;&gt;"",H2084&lt;&gt;""),N(G2084),0)</f>
        <v/>
      </c>
    </row>
    <row r="2085">
      <c r="A2085" s="19" t="n"/>
      <c r="B2085" s="20">
        <f>IF(A2085="","",IF(R2085=0,"⚠ أضف سطر عهدة أولًا","DMT-"&amp;TEXT(R2085,"000")))</f>
        <v/>
      </c>
      <c r="C2085" s="21" t="n"/>
      <c r="D2085" s="20">
        <f>IF(C2085="","",IF(S2085="","خارج السنة المالية",INDEX(القوائم!$D$2:$D$13,S2085)))</f>
        <v/>
      </c>
      <c r="E2085" s="22" t="n"/>
      <c r="F2085" s="23" t="n"/>
      <c r="G2085" s="23" t="n"/>
      <c r="H2085" s="22" t="n"/>
      <c r="I2085" s="19" t="n"/>
      <c r="J2085" s="21" t="n"/>
      <c r="K2085" s="19" t="n"/>
      <c r="L2085" s="19" t="n"/>
      <c r="M2085" s="21" t="n"/>
      <c r="N2085" s="22" t="n"/>
      <c r="O2085" s="24">
        <f>IF(A2085&lt;&gt;"عهدة","",SUMIFS($G$8:$G$5007,$B$8:$B$5007,B2085,$A$8:$A$5007,"مصروف",$I$8:$I$5007,"&lt;&gt;مرفوض"))</f>
        <v/>
      </c>
      <c r="P2085" s="25">
        <f>IF(A2085&lt;&gt;"عهدة","",N(F2085)-O2085)</f>
        <v/>
      </c>
      <c r="Q2085" s="26">
        <f>IF(A2085="","",IF(A2085="عهدة",IF(N(F2085)=0,"⚠ أدخل قيمة العهدة",IF(P2085&lt;0,"⛔ عجز / زيادة مصروفات "&amp;TEXT(-P2085,"#,##0"),IF(COUNTIFS($B$8:$B$5007,B2085,$A$8:$A$5007,"مصروف",$I$8:$I$5007,"&lt;&gt;مرفوض",$K$8:$K$5007,"&lt;&gt;نعم")&gt;0,"⚠ "&amp;COUNTIFS($B$8:$B$5007,B2085,$A$8:$A$5007,"مصروف",$I$8:$I$5007,"&lt;&gt;مرفوض",$K$8:$K$5007,"&lt;&gt;نعم")&amp;" مصروف غير مسوى",IF(L2085="تمت التسوية",IF(P2085=0,"✔ متوازنة وتمت التسوية","✔ تمت التسوية – متبقي "&amp;TEXT(P2085,"#,##0")),IF(P2085&gt;0,"متبقي "&amp;TEXT(P2085,"#,##0"),"✔ متوازنة"))))),IF(R2085=0,"⚠ أضف سطر عهدة أولًا",IF(OR(C2085="",N(G2085)=0),"⚠ أكمل التاريخ والقيمة",IF(S2085="","⚠ التاريخ خارج السنة المالية",IF(H2085="","⚠ اختر بند الموازنة",IF(I2085="مرفوض","✖ مرفوض من المدير",IF(I2085&lt;&gt;"موافق","⏳ بانتظار موافقة المدير",IF(K2085&lt;&gt;"نعم","⚠ غير مسوى مع الحسابات","✔ معتمد ومسوى")))))))))</f>
        <v/>
      </c>
      <c r="R2085">
        <f>N(R2084)+IF(A2085="عهدة",1,0)</f>
        <v/>
      </c>
      <c r="S2085">
        <f>IF(C2085="","",IF(AND(C2085&gt;=DATE(2026,9,1),C2085&lt;=DATE(2027,8,31)),(YEAR(C2085)-2026)*12+MONTH(C2085)-8,""))</f>
        <v/>
      </c>
      <c r="T2085">
        <f>IF(AND(A2085="مصروف",R2085&gt;0,I2085="موافق",S2085&lt;&gt;"",H2085&lt;&gt;""),N(G2085),0)</f>
        <v/>
      </c>
    </row>
    <row r="2086">
      <c r="A2086" s="19" t="n"/>
      <c r="B2086" s="20">
        <f>IF(A2086="","",IF(R2086=0,"⚠ أضف سطر عهدة أولًا","DMT-"&amp;TEXT(R2086,"000")))</f>
        <v/>
      </c>
      <c r="C2086" s="21" t="n"/>
      <c r="D2086" s="20">
        <f>IF(C2086="","",IF(S2086="","خارج السنة المالية",INDEX(القوائم!$D$2:$D$13,S2086)))</f>
        <v/>
      </c>
      <c r="E2086" s="22" t="n"/>
      <c r="F2086" s="23" t="n"/>
      <c r="G2086" s="23" t="n"/>
      <c r="H2086" s="22" t="n"/>
      <c r="I2086" s="19" t="n"/>
      <c r="J2086" s="21" t="n"/>
      <c r="K2086" s="19" t="n"/>
      <c r="L2086" s="19" t="n"/>
      <c r="M2086" s="21" t="n"/>
      <c r="N2086" s="22" t="n"/>
      <c r="O2086" s="24">
        <f>IF(A2086&lt;&gt;"عهدة","",SUMIFS($G$8:$G$5007,$B$8:$B$5007,B2086,$A$8:$A$5007,"مصروف",$I$8:$I$5007,"&lt;&gt;مرفوض"))</f>
        <v/>
      </c>
      <c r="P2086" s="25">
        <f>IF(A2086&lt;&gt;"عهدة","",N(F2086)-O2086)</f>
        <v/>
      </c>
      <c r="Q2086" s="26">
        <f>IF(A2086="","",IF(A2086="عهدة",IF(N(F2086)=0,"⚠ أدخل قيمة العهدة",IF(P2086&lt;0,"⛔ عجز / زيادة مصروفات "&amp;TEXT(-P2086,"#,##0"),IF(COUNTIFS($B$8:$B$5007,B2086,$A$8:$A$5007,"مصروف",$I$8:$I$5007,"&lt;&gt;مرفوض",$K$8:$K$5007,"&lt;&gt;نعم")&gt;0,"⚠ "&amp;COUNTIFS($B$8:$B$5007,B2086,$A$8:$A$5007,"مصروف",$I$8:$I$5007,"&lt;&gt;مرفوض",$K$8:$K$5007,"&lt;&gt;نعم")&amp;" مصروف غير مسوى",IF(L2086="تمت التسوية",IF(P2086=0,"✔ متوازنة وتمت التسوية","✔ تمت التسوية – متبقي "&amp;TEXT(P2086,"#,##0")),IF(P2086&gt;0,"متبقي "&amp;TEXT(P2086,"#,##0"),"✔ متوازنة"))))),IF(R2086=0,"⚠ أضف سطر عهدة أولًا",IF(OR(C2086="",N(G2086)=0),"⚠ أكمل التاريخ والقيمة",IF(S2086="","⚠ التاريخ خارج السنة المالية",IF(H2086="","⚠ اختر بند الموازنة",IF(I2086="مرفوض","✖ مرفوض من المدير",IF(I2086&lt;&gt;"موافق","⏳ بانتظار موافقة المدير",IF(K2086&lt;&gt;"نعم","⚠ غير مسوى مع الحسابات","✔ معتمد ومسوى")))))))))</f>
        <v/>
      </c>
      <c r="R2086">
        <f>N(R2085)+IF(A2086="عهدة",1,0)</f>
        <v/>
      </c>
      <c r="S2086">
        <f>IF(C2086="","",IF(AND(C2086&gt;=DATE(2026,9,1),C2086&lt;=DATE(2027,8,31)),(YEAR(C2086)-2026)*12+MONTH(C2086)-8,""))</f>
        <v/>
      </c>
      <c r="T2086">
        <f>IF(AND(A2086="مصروف",R2086&gt;0,I2086="موافق",S2086&lt;&gt;"",H2086&lt;&gt;""),N(G2086),0)</f>
        <v/>
      </c>
    </row>
    <row r="2087">
      <c r="A2087" s="19" t="n"/>
      <c r="B2087" s="20">
        <f>IF(A2087="","",IF(R2087=0,"⚠ أضف سطر عهدة أولًا","DMT-"&amp;TEXT(R2087,"000")))</f>
        <v/>
      </c>
      <c r="C2087" s="21" t="n"/>
      <c r="D2087" s="20">
        <f>IF(C2087="","",IF(S2087="","خارج السنة المالية",INDEX(القوائم!$D$2:$D$13,S2087)))</f>
        <v/>
      </c>
      <c r="E2087" s="22" t="n"/>
      <c r="F2087" s="23" t="n"/>
      <c r="G2087" s="23" t="n"/>
      <c r="H2087" s="22" t="n"/>
      <c r="I2087" s="19" t="n"/>
      <c r="J2087" s="21" t="n"/>
      <c r="K2087" s="19" t="n"/>
      <c r="L2087" s="19" t="n"/>
      <c r="M2087" s="21" t="n"/>
      <c r="N2087" s="22" t="n"/>
      <c r="O2087" s="24">
        <f>IF(A2087&lt;&gt;"عهدة","",SUMIFS($G$8:$G$5007,$B$8:$B$5007,B2087,$A$8:$A$5007,"مصروف",$I$8:$I$5007,"&lt;&gt;مرفوض"))</f>
        <v/>
      </c>
      <c r="P2087" s="25">
        <f>IF(A2087&lt;&gt;"عهدة","",N(F2087)-O2087)</f>
        <v/>
      </c>
      <c r="Q2087" s="26">
        <f>IF(A2087="","",IF(A2087="عهدة",IF(N(F2087)=0,"⚠ أدخل قيمة العهدة",IF(P2087&lt;0,"⛔ عجز / زيادة مصروفات "&amp;TEXT(-P2087,"#,##0"),IF(COUNTIFS($B$8:$B$5007,B2087,$A$8:$A$5007,"مصروف",$I$8:$I$5007,"&lt;&gt;مرفوض",$K$8:$K$5007,"&lt;&gt;نعم")&gt;0,"⚠ "&amp;COUNTIFS($B$8:$B$5007,B2087,$A$8:$A$5007,"مصروف",$I$8:$I$5007,"&lt;&gt;مرفوض",$K$8:$K$5007,"&lt;&gt;نعم")&amp;" مصروف غير مسوى",IF(L2087="تمت التسوية",IF(P2087=0,"✔ متوازنة وتمت التسوية","✔ تمت التسوية – متبقي "&amp;TEXT(P2087,"#,##0")),IF(P2087&gt;0,"متبقي "&amp;TEXT(P2087,"#,##0"),"✔ متوازنة"))))),IF(R2087=0,"⚠ أضف سطر عهدة أولًا",IF(OR(C2087="",N(G2087)=0),"⚠ أكمل التاريخ والقيمة",IF(S2087="","⚠ التاريخ خارج السنة المالية",IF(H2087="","⚠ اختر بند الموازنة",IF(I2087="مرفوض","✖ مرفوض من المدير",IF(I2087&lt;&gt;"موافق","⏳ بانتظار موافقة المدير",IF(K2087&lt;&gt;"نعم","⚠ غير مسوى مع الحسابات","✔ معتمد ومسوى")))))))))</f>
        <v/>
      </c>
      <c r="R2087">
        <f>N(R2086)+IF(A2087="عهدة",1,0)</f>
        <v/>
      </c>
      <c r="S2087">
        <f>IF(C2087="","",IF(AND(C2087&gt;=DATE(2026,9,1),C2087&lt;=DATE(2027,8,31)),(YEAR(C2087)-2026)*12+MONTH(C2087)-8,""))</f>
        <v/>
      </c>
      <c r="T2087">
        <f>IF(AND(A2087="مصروف",R2087&gt;0,I2087="موافق",S2087&lt;&gt;"",H2087&lt;&gt;""),N(G2087),0)</f>
        <v/>
      </c>
    </row>
    <row r="2088">
      <c r="A2088" s="19" t="n"/>
      <c r="B2088" s="20">
        <f>IF(A2088="","",IF(R2088=0,"⚠ أضف سطر عهدة أولًا","DMT-"&amp;TEXT(R2088,"000")))</f>
        <v/>
      </c>
      <c r="C2088" s="21" t="n"/>
      <c r="D2088" s="20">
        <f>IF(C2088="","",IF(S2088="","خارج السنة المالية",INDEX(القوائم!$D$2:$D$13,S2088)))</f>
        <v/>
      </c>
      <c r="E2088" s="22" t="n"/>
      <c r="F2088" s="23" t="n"/>
      <c r="G2088" s="23" t="n"/>
      <c r="H2088" s="22" t="n"/>
      <c r="I2088" s="19" t="n"/>
      <c r="J2088" s="21" t="n"/>
      <c r="K2088" s="19" t="n"/>
      <c r="L2088" s="19" t="n"/>
      <c r="M2088" s="21" t="n"/>
      <c r="N2088" s="22" t="n"/>
      <c r="O2088" s="24">
        <f>IF(A2088&lt;&gt;"عهدة","",SUMIFS($G$8:$G$5007,$B$8:$B$5007,B2088,$A$8:$A$5007,"مصروف",$I$8:$I$5007,"&lt;&gt;مرفوض"))</f>
        <v/>
      </c>
      <c r="P2088" s="25">
        <f>IF(A2088&lt;&gt;"عهدة","",N(F2088)-O2088)</f>
        <v/>
      </c>
      <c r="Q2088" s="26">
        <f>IF(A2088="","",IF(A2088="عهدة",IF(N(F2088)=0,"⚠ أدخل قيمة العهدة",IF(P2088&lt;0,"⛔ عجز / زيادة مصروفات "&amp;TEXT(-P2088,"#,##0"),IF(COUNTIFS($B$8:$B$5007,B2088,$A$8:$A$5007,"مصروف",$I$8:$I$5007,"&lt;&gt;مرفوض",$K$8:$K$5007,"&lt;&gt;نعم")&gt;0,"⚠ "&amp;COUNTIFS($B$8:$B$5007,B2088,$A$8:$A$5007,"مصروف",$I$8:$I$5007,"&lt;&gt;مرفوض",$K$8:$K$5007,"&lt;&gt;نعم")&amp;" مصروف غير مسوى",IF(L2088="تمت التسوية",IF(P2088=0,"✔ متوازنة وتمت التسوية","✔ تمت التسوية – متبقي "&amp;TEXT(P2088,"#,##0")),IF(P2088&gt;0,"متبقي "&amp;TEXT(P2088,"#,##0"),"✔ متوازنة"))))),IF(R2088=0,"⚠ أضف سطر عهدة أولًا",IF(OR(C2088="",N(G2088)=0),"⚠ أكمل التاريخ والقيمة",IF(S2088="","⚠ التاريخ خارج السنة المالية",IF(H2088="","⚠ اختر بند الموازنة",IF(I2088="مرفوض","✖ مرفوض من المدير",IF(I2088&lt;&gt;"موافق","⏳ بانتظار موافقة المدير",IF(K2088&lt;&gt;"نعم","⚠ غير مسوى مع الحسابات","✔ معتمد ومسوى")))))))))</f>
        <v/>
      </c>
      <c r="R2088">
        <f>N(R2087)+IF(A2088="عهدة",1,0)</f>
        <v/>
      </c>
      <c r="S2088">
        <f>IF(C2088="","",IF(AND(C2088&gt;=DATE(2026,9,1),C2088&lt;=DATE(2027,8,31)),(YEAR(C2088)-2026)*12+MONTH(C2088)-8,""))</f>
        <v/>
      </c>
      <c r="T2088">
        <f>IF(AND(A2088="مصروف",R2088&gt;0,I2088="موافق",S2088&lt;&gt;"",H2088&lt;&gt;""),N(G2088),0)</f>
        <v/>
      </c>
    </row>
    <row r="2089">
      <c r="A2089" s="19" t="n"/>
      <c r="B2089" s="20">
        <f>IF(A2089="","",IF(R2089=0,"⚠ أضف سطر عهدة أولًا","DMT-"&amp;TEXT(R2089,"000")))</f>
        <v/>
      </c>
      <c r="C2089" s="21" t="n"/>
      <c r="D2089" s="20">
        <f>IF(C2089="","",IF(S2089="","خارج السنة المالية",INDEX(القوائم!$D$2:$D$13,S2089)))</f>
        <v/>
      </c>
      <c r="E2089" s="22" t="n"/>
      <c r="F2089" s="23" t="n"/>
      <c r="G2089" s="23" t="n"/>
      <c r="H2089" s="22" t="n"/>
      <c r="I2089" s="19" t="n"/>
      <c r="J2089" s="21" t="n"/>
      <c r="K2089" s="19" t="n"/>
      <c r="L2089" s="19" t="n"/>
      <c r="M2089" s="21" t="n"/>
      <c r="N2089" s="22" t="n"/>
      <c r="O2089" s="24">
        <f>IF(A2089&lt;&gt;"عهدة","",SUMIFS($G$8:$G$5007,$B$8:$B$5007,B2089,$A$8:$A$5007,"مصروف",$I$8:$I$5007,"&lt;&gt;مرفوض"))</f>
        <v/>
      </c>
      <c r="P2089" s="25">
        <f>IF(A2089&lt;&gt;"عهدة","",N(F2089)-O2089)</f>
        <v/>
      </c>
      <c r="Q2089" s="26">
        <f>IF(A2089="","",IF(A2089="عهدة",IF(N(F2089)=0,"⚠ أدخل قيمة العهدة",IF(P2089&lt;0,"⛔ عجز / زيادة مصروفات "&amp;TEXT(-P2089,"#,##0"),IF(COUNTIFS($B$8:$B$5007,B2089,$A$8:$A$5007,"مصروف",$I$8:$I$5007,"&lt;&gt;مرفوض",$K$8:$K$5007,"&lt;&gt;نعم")&gt;0,"⚠ "&amp;COUNTIFS($B$8:$B$5007,B2089,$A$8:$A$5007,"مصروف",$I$8:$I$5007,"&lt;&gt;مرفوض",$K$8:$K$5007,"&lt;&gt;نعم")&amp;" مصروف غير مسوى",IF(L2089="تمت التسوية",IF(P2089=0,"✔ متوازنة وتمت التسوية","✔ تمت التسوية – متبقي "&amp;TEXT(P2089,"#,##0")),IF(P2089&gt;0,"متبقي "&amp;TEXT(P2089,"#,##0"),"✔ متوازنة"))))),IF(R2089=0,"⚠ أضف سطر عهدة أولًا",IF(OR(C2089="",N(G2089)=0),"⚠ أكمل التاريخ والقيمة",IF(S2089="","⚠ التاريخ خارج السنة المالية",IF(H2089="","⚠ اختر بند الموازنة",IF(I2089="مرفوض","✖ مرفوض من المدير",IF(I2089&lt;&gt;"موافق","⏳ بانتظار موافقة المدير",IF(K2089&lt;&gt;"نعم","⚠ غير مسوى مع الحسابات","✔ معتمد ومسوى")))))))))</f>
        <v/>
      </c>
      <c r="R2089">
        <f>N(R2088)+IF(A2089="عهدة",1,0)</f>
        <v/>
      </c>
      <c r="S2089">
        <f>IF(C2089="","",IF(AND(C2089&gt;=DATE(2026,9,1),C2089&lt;=DATE(2027,8,31)),(YEAR(C2089)-2026)*12+MONTH(C2089)-8,""))</f>
        <v/>
      </c>
      <c r="T2089">
        <f>IF(AND(A2089="مصروف",R2089&gt;0,I2089="موافق",S2089&lt;&gt;"",H2089&lt;&gt;""),N(G2089),0)</f>
        <v/>
      </c>
    </row>
    <row r="2090">
      <c r="A2090" s="19" t="n"/>
      <c r="B2090" s="20">
        <f>IF(A2090="","",IF(R2090=0,"⚠ أضف سطر عهدة أولًا","DMT-"&amp;TEXT(R2090,"000")))</f>
        <v/>
      </c>
      <c r="C2090" s="21" t="n"/>
      <c r="D2090" s="20">
        <f>IF(C2090="","",IF(S2090="","خارج السنة المالية",INDEX(القوائم!$D$2:$D$13,S2090)))</f>
        <v/>
      </c>
      <c r="E2090" s="22" t="n"/>
      <c r="F2090" s="23" t="n"/>
      <c r="G2090" s="23" t="n"/>
      <c r="H2090" s="22" t="n"/>
      <c r="I2090" s="19" t="n"/>
      <c r="J2090" s="21" t="n"/>
      <c r="K2090" s="19" t="n"/>
      <c r="L2090" s="19" t="n"/>
      <c r="M2090" s="21" t="n"/>
      <c r="N2090" s="22" t="n"/>
      <c r="O2090" s="24">
        <f>IF(A2090&lt;&gt;"عهدة","",SUMIFS($G$8:$G$5007,$B$8:$B$5007,B2090,$A$8:$A$5007,"مصروف",$I$8:$I$5007,"&lt;&gt;مرفوض"))</f>
        <v/>
      </c>
      <c r="P2090" s="25">
        <f>IF(A2090&lt;&gt;"عهدة","",N(F2090)-O2090)</f>
        <v/>
      </c>
      <c r="Q2090" s="26">
        <f>IF(A2090="","",IF(A2090="عهدة",IF(N(F2090)=0,"⚠ أدخل قيمة العهدة",IF(P2090&lt;0,"⛔ عجز / زيادة مصروفات "&amp;TEXT(-P2090,"#,##0"),IF(COUNTIFS($B$8:$B$5007,B2090,$A$8:$A$5007,"مصروف",$I$8:$I$5007,"&lt;&gt;مرفوض",$K$8:$K$5007,"&lt;&gt;نعم")&gt;0,"⚠ "&amp;COUNTIFS($B$8:$B$5007,B2090,$A$8:$A$5007,"مصروف",$I$8:$I$5007,"&lt;&gt;مرفوض",$K$8:$K$5007,"&lt;&gt;نعم")&amp;" مصروف غير مسوى",IF(L2090="تمت التسوية",IF(P2090=0,"✔ متوازنة وتمت التسوية","✔ تمت التسوية – متبقي "&amp;TEXT(P2090,"#,##0")),IF(P2090&gt;0,"متبقي "&amp;TEXT(P2090,"#,##0"),"✔ متوازنة"))))),IF(R2090=0,"⚠ أضف سطر عهدة أولًا",IF(OR(C2090="",N(G2090)=0),"⚠ أكمل التاريخ والقيمة",IF(S2090="","⚠ التاريخ خارج السنة المالية",IF(H2090="","⚠ اختر بند الموازنة",IF(I2090="مرفوض","✖ مرفوض من المدير",IF(I2090&lt;&gt;"موافق","⏳ بانتظار موافقة المدير",IF(K2090&lt;&gt;"نعم","⚠ غير مسوى مع الحسابات","✔ معتمد ومسوى")))))))))</f>
        <v/>
      </c>
      <c r="R2090">
        <f>N(R2089)+IF(A2090="عهدة",1,0)</f>
        <v/>
      </c>
      <c r="S2090">
        <f>IF(C2090="","",IF(AND(C2090&gt;=DATE(2026,9,1),C2090&lt;=DATE(2027,8,31)),(YEAR(C2090)-2026)*12+MONTH(C2090)-8,""))</f>
        <v/>
      </c>
      <c r="T2090">
        <f>IF(AND(A2090="مصروف",R2090&gt;0,I2090="موافق",S2090&lt;&gt;"",H2090&lt;&gt;""),N(G2090),0)</f>
        <v/>
      </c>
    </row>
    <row r="2091">
      <c r="A2091" s="19" t="n"/>
      <c r="B2091" s="20">
        <f>IF(A2091="","",IF(R2091=0,"⚠ أضف سطر عهدة أولًا","DMT-"&amp;TEXT(R2091,"000")))</f>
        <v/>
      </c>
      <c r="C2091" s="21" t="n"/>
      <c r="D2091" s="20">
        <f>IF(C2091="","",IF(S2091="","خارج السنة المالية",INDEX(القوائم!$D$2:$D$13,S2091)))</f>
        <v/>
      </c>
      <c r="E2091" s="22" t="n"/>
      <c r="F2091" s="23" t="n"/>
      <c r="G2091" s="23" t="n"/>
      <c r="H2091" s="22" t="n"/>
      <c r="I2091" s="19" t="n"/>
      <c r="J2091" s="21" t="n"/>
      <c r="K2091" s="19" t="n"/>
      <c r="L2091" s="19" t="n"/>
      <c r="M2091" s="21" t="n"/>
      <c r="N2091" s="22" t="n"/>
      <c r="O2091" s="24">
        <f>IF(A2091&lt;&gt;"عهدة","",SUMIFS($G$8:$G$5007,$B$8:$B$5007,B2091,$A$8:$A$5007,"مصروف",$I$8:$I$5007,"&lt;&gt;مرفوض"))</f>
        <v/>
      </c>
      <c r="P2091" s="25">
        <f>IF(A2091&lt;&gt;"عهدة","",N(F2091)-O2091)</f>
        <v/>
      </c>
      <c r="Q2091" s="26">
        <f>IF(A2091="","",IF(A2091="عهدة",IF(N(F2091)=0,"⚠ أدخل قيمة العهدة",IF(P2091&lt;0,"⛔ عجز / زيادة مصروفات "&amp;TEXT(-P2091,"#,##0"),IF(COUNTIFS($B$8:$B$5007,B2091,$A$8:$A$5007,"مصروف",$I$8:$I$5007,"&lt;&gt;مرفوض",$K$8:$K$5007,"&lt;&gt;نعم")&gt;0,"⚠ "&amp;COUNTIFS($B$8:$B$5007,B2091,$A$8:$A$5007,"مصروف",$I$8:$I$5007,"&lt;&gt;مرفوض",$K$8:$K$5007,"&lt;&gt;نعم")&amp;" مصروف غير مسوى",IF(L2091="تمت التسوية",IF(P2091=0,"✔ متوازنة وتمت التسوية","✔ تمت التسوية – متبقي "&amp;TEXT(P2091,"#,##0")),IF(P2091&gt;0,"متبقي "&amp;TEXT(P2091,"#,##0"),"✔ متوازنة"))))),IF(R2091=0,"⚠ أضف سطر عهدة أولًا",IF(OR(C2091="",N(G2091)=0),"⚠ أكمل التاريخ والقيمة",IF(S2091="","⚠ التاريخ خارج السنة المالية",IF(H2091="","⚠ اختر بند الموازنة",IF(I2091="مرفوض","✖ مرفوض من المدير",IF(I2091&lt;&gt;"موافق","⏳ بانتظار موافقة المدير",IF(K2091&lt;&gt;"نعم","⚠ غير مسوى مع الحسابات","✔ معتمد ومسوى")))))))))</f>
        <v/>
      </c>
      <c r="R2091">
        <f>N(R2090)+IF(A2091="عهدة",1,0)</f>
        <v/>
      </c>
      <c r="S2091">
        <f>IF(C2091="","",IF(AND(C2091&gt;=DATE(2026,9,1),C2091&lt;=DATE(2027,8,31)),(YEAR(C2091)-2026)*12+MONTH(C2091)-8,""))</f>
        <v/>
      </c>
      <c r="T2091">
        <f>IF(AND(A2091="مصروف",R2091&gt;0,I2091="موافق",S2091&lt;&gt;"",H2091&lt;&gt;""),N(G2091),0)</f>
        <v/>
      </c>
    </row>
    <row r="2092">
      <c r="A2092" s="19" t="n"/>
      <c r="B2092" s="20">
        <f>IF(A2092="","",IF(R2092=0,"⚠ أضف سطر عهدة أولًا","DMT-"&amp;TEXT(R2092,"000")))</f>
        <v/>
      </c>
      <c r="C2092" s="21" t="n"/>
      <c r="D2092" s="20">
        <f>IF(C2092="","",IF(S2092="","خارج السنة المالية",INDEX(القوائم!$D$2:$D$13,S2092)))</f>
        <v/>
      </c>
      <c r="E2092" s="22" t="n"/>
      <c r="F2092" s="23" t="n"/>
      <c r="G2092" s="23" t="n"/>
      <c r="H2092" s="22" t="n"/>
      <c r="I2092" s="19" t="n"/>
      <c r="J2092" s="21" t="n"/>
      <c r="K2092" s="19" t="n"/>
      <c r="L2092" s="19" t="n"/>
      <c r="M2092" s="21" t="n"/>
      <c r="N2092" s="22" t="n"/>
      <c r="O2092" s="24">
        <f>IF(A2092&lt;&gt;"عهدة","",SUMIFS($G$8:$G$5007,$B$8:$B$5007,B2092,$A$8:$A$5007,"مصروف",$I$8:$I$5007,"&lt;&gt;مرفوض"))</f>
        <v/>
      </c>
      <c r="P2092" s="25">
        <f>IF(A2092&lt;&gt;"عهدة","",N(F2092)-O2092)</f>
        <v/>
      </c>
      <c r="Q2092" s="26">
        <f>IF(A2092="","",IF(A2092="عهدة",IF(N(F2092)=0,"⚠ أدخل قيمة العهدة",IF(P2092&lt;0,"⛔ عجز / زيادة مصروفات "&amp;TEXT(-P2092,"#,##0"),IF(COUNTIFS($B$8:$B$5007,B2092,$A$8:$A$5007,"مصروف",$I$8:$I$5007,"&lt;&gt;مرفوض",$K$8:$K$5007,"&lt;&gt;نعم")&gt;0,"⚠ "&amp;COUNTIFS($B$8:$B$5007,B2092,$A$8:$A$5007,"مصروف",$I$8:$I$5007,"&lt;&gt;مرفوض",$K$8:$K$5007,"&lt;&gt;نعم")&amp;" مصروف غير مسوى",IF(L2092="تمت التسوية",IF(P2092=0,"✔ متوازنة وتمت التسوية","✔ تمت التسوية – متبقي "&amp;TEXT(P2092,"#,##0")),IF(P2092&gt;0,"متبقي "&amp;TEXT(P2092,"#,##0"),"✔ متوازنة"))))),IF(R2092=0,"⚠ أضف سطر عهدة أولًا",IF(OR(C2092="",N(G2092)=0),"⚠ أكمل التاريخ والقيمة",IF(S2092="","⚠ التاريخ خارج السنة المالية",IF(H2092="","⚠ اختر بند الموازنة",IF(I2092="مرفوض","✖ مرفوض من المدير",IF(I2092&lt;&gt;"موافق","⏳ بانتظار موافقة المدير",IF(K2092&lt;&gt;"نعم","⚠ غير مسوى مع الحسابات","✔ معتمد ومسوى")))))))))</f>
        <v/>
      </c>
      <c r="R2092">
        <f>N(R2091)+IF(A2092="عهدة",1,0)</f>
        <v/>
      </c>
      <c r="S2092">
        <f>IF(C2092="","",IF(AND(C2092&gt;=DATE(2026,9,1),C2092&lt;=DATE(2027,8,31)),(YEAR(C2092)-2026)*12+MONTH(C2092)-8,""))</f>
        <v/>
      </c>
      <c r="T2092">
        <f>IF(AND(A2092="مصروف",R2092&gt;0,I2092="موافق",S2092&lt;&gt;"",H2092&lt;&gt;""),N(G2092),0)</f>
        <v/>
      </c>
    </row>
    <row r="2093">
      <c r="A2093" s="19" t="n"/>
      <c r="B2093" s="20">
        <f>IF(A2093="","",IF(R2093=0,"⚠ أضف سطر عهدة أولًا","DMT-"&amp;TEXT(R2093,"000")))</f>
        <v/>
      </c>
      <c r="C2093" s="21" t="n"/>
      <c r="D2093" s="20">
        <f>IF(C2093="","",IF(S2093="","خارج السنة المالية",INDEX(القوائم!$D$2:$D$13,S2093)))</f>
        <v/>
      </c>
      <c r="E2093" s="22" t="n"/>
      <c r="F2093" s="23" t="n"/>
      <c r="G2093" s="23" t="n"/>
      <c r="H2093" s="22" t="n"/>
      <c r="I2093" s="19" t="n"/>
      <c r="J2093" s="21" t="n"/>
      <c r="K2093" s="19" t="n"/>
      <c r="L2093" s="19" t="n"/>
      <c r="M2093" s="21" t="n"/>
      <c r="N2093" s="22" t="n"/>
      <c r="O2093" s="24">
        <f>IF(A2093&lt;&gt;"عهدة","",SUMIFS($G$8:$G$5007,$B$8:$B$5007,B2093,$A$8:$A$5007,"مصروف",$I$8:$I$5007,"&lt;&gt;مرفوض"))</f>
        <v/>
      </c>
      <c r="P2093" s="25">
        <f>IF(A2093&lt;&gt;"عهدة","",N(F2093)-O2093)</f>
        <v/>
      </c>
      <c r="Q2093" s="26">
        <f>IF(A2093="","",IF(A2093="عهدة",IF(N(F2093)=0,"⚠ أدخل قيمة العهدة",IF(P2093&lt;0,"⛔ عجز / زيادة مصروفات "&amp;TEXT(-P2093,"#,##0"),IF(COUNTIFS($B$8:$B$5007,B2093,$A$8:$A$5007,"مصروف",$I$8:$I$5007,"&lt;&gt;مرفوض",$K$8:$K$5007,"&lt;&gt;نعم")&gt;0,"⚠ "&amp;COUNTIFS($B$8:$B$5007,B2093,$A$8:$A$5007,"مصروف",$I$8:$I$5007,"&lt;&gt;مرفوض",$K$8:$K$5007,"&lt;&gt;نعم")&amp;" مصروف غير مسوى",IF(L2093="تمت التسوية",IF(P2093=0,"✔ متوازنة وتمت التسوية","✔ تمت التسوية – متبقي "&amp;TEXT(P2093,"#,##0")),IF(P2093&gt;0,"متبقي "&amp;TEXT(P2093,"#,##0"),"✔ متوازنة"))))),IF(R2093=0,"⚠ أضف سطر عهدة أولًا",IF(OR(C2093="",N(G2093)=0),"⚠ أكمل التاريخ والقيمة",IF(S2093="","⚠ التاريخ خارج السنة المالية",IF(H2093="","⚠ اختر بند الموازنة",IF(I2093="مرفوض","✖ مرفوض من المدير",IF(I2093&lt;&gt;"موافق","⏳ بانتظار موافقة المدير",IF(K2093&lt;&gt;"نعم","⚠ غير مسوى مع الحسابات","✔ معتمد ومسوى")))))))))</f>
        <v/>
      </c>
      <c r="R2093">
        <f>N(R2092)+IF(A2093="عهدة",1,0)</f>
        <v/>
      </c>
      <c r="S2093">
        <f>IF(C2093="","",IF(AND(C2093&gt;=DATE(2026,9,1),C2093&lt;=DATE(2027,8,31)),(YEAR(C2093)-2026)*12+MONTH(C2093)-8,""))</f>
        <v/>
      </c>
      <c r="T2093">
        <f>IF(AND(A2093="مصروف",R2093&gt;0,I2093="موافق",S2093&lt;&gt;"",H2093&lt;&gt;""),N(G2093),0)</f>
        <v/>
      </c>
    </row>
    <row r="2094">
      <c r="A2094" s="19" t="n"/>
      <c r="B2094" s="20">
        <f>IF(A2094="","",IF(R2094=0,"⚠ أضف سطر عهدة أولًا","DMT-"&amp;TEXT(R2094,"000")))</f>
        <v/>
      </c>
      <c r="C2094" s="21" t="n"/>
      <c r="D2094" s="20">
        <f>IF(C2094="","",IF(S2094="","خارج السنة المالية",INDEX(القوائم!$D$2:$D$13,S2094)))</f>
        <v/>
      </c>
      <c r="E2094" s="22" t="n"/>
      <c r="F2094" s="23" t="n"/>
      <c r="G2094" s="23" t="n"/>
      <c r="H2094" s="22" t="n"/>
      <c r="I2094" s="19" t="n"/>
      <c r="J2094" s="21" t="n"/>
      <c r="K2094" s="19" t="n"/>
      <c r="L2094" s="19" t="n"/>
      <c r="M2094" s="21" t="n"/>
      <c r="N2094" s="22" t="n"/>
      <c r="O2094" s="24">
        <f>IF(A2094&lt;&gt;"عهدة","",SUMIFS($G$8:$G$5007,$B$8:$B$5007,B2094,$A$8:$A$5007,"مصروف",$I$8:$I$5007,"&lt;&gt;مرفوض"))</f>
        <v/>
      </c>
      <c r="P2094" s="25">
        <f>IF(A2094&lt;&gt;"عهدة","",N(F2094)-O2094)</f>
        <v/>
      </c>
      <c r="Q2094" s="26">
        <f>IF(A2094="","",IF(A2094="عهدة",IF(N(F2094)=0,"⚠ أدخل قيمة العهدة",IF(P2094&lt;0,"⛔ عجز / زيادة مصروفات "&amp;TEXT(-P2094,"#,##0"),IF(COUNTIFS($B$8:$B$5007,B2094,$A$8:$A$5007,"مصروف",$I$8:$I$5007,"&lt;&gt;مرفوض",$K$8:$K$5007,"&lt;&gt;نعم")&gt;0,"⚠ "&amp;COUNTIFS($B$8:$B$5007,B2094,$A$8:$A$5007,"مصروف",$I$8:$I$5007,"&lt;&gt;مرفوض",$K$8:$K$5007,"&lt;&gt;نعم")&amp;" مصروف غير مسوى",IF(L2094="تمت التسوية",IF(P2094=0,"✔ متوازنة وتمت التسوية","✔ تمت التسوية – متبقي "&amp;TEXT(P2094,"#,##0")),IF(P2094&gt;0,"متبقي "&amp;TEXT(P2094,"#,##0"),"✔ متوازنة"))))),IF(R2094=0,"⚠ أضف سطر عهدة أولًا",IF(OR(C2094="",N(G2094)=0),"⚠ أكمل التاريخ والقيمة",IF(S2094="","⚠ التاريخ خارج السنة المالية",IF(H2094="","⚠ اختر بند الموازنة",IF(I2094="مرفوض","✖ مرفوض من المدير",IF(I2094&lt;&gt;"موافق","⏳ بانتظار موافقة المدير",IF(K2094&lt;&gt;"نعم","⚠ غير مسوى مع الحسابات","✔ معتمد ومسوى")))))))))</f>
        <v/>
      </c>
      <c r="R2094">
        <f>N(R2093)+IF(A2094="عهدة",1,0)</f>
        <v/>
      </c>
      <c r="S2094">
        <f>IF(C2094="","",IF(AND(C2094&gt;=DATE(2026,9,1),C2094&lt;=DATE(2027,8,31)),(YEAR(C2094)-2026)*12+MONTH(C2094)-8,""))</f>
        <v/>
      </c>
      <c r="T2094">
        <f>IF(AND(A2094="مصروف",R2094&gt;0,I2094="موافق",S2094&lt;&gt;"",H2094&lt;&gt;""),N(G2094),0)</f>
        <v/>
      </c>
    </row>
    <row r="2095">
      <c r="A2095" s="19" t="n"/>
      <c r="B2095" s="20">
        <f>IF(A2095="","",IF(R2095=0,"⚠ أضف سطر عهدة أولًا","DMT-"&amp;TEXT(R2095,"000")))</f>
        <v/>
      </c>
      <c r="C2095" s="21" t="n"/>
      <c r="D2095" s="20">
        <f>IF(C2095="","",IF(S2095="","خارج السنة المالية",INDEX(القوائم!$D$2:$D$13,S2095)))</f>
        <v/>
      </c>
      <c r="E2095" s="22" t="n"/>
      <c r="F2095" s="23" t="n"/>
      <c r="G2095" s="23" t="n"/>
      <c r="H2095" s="22" t="n"/>
      <c r="I2095" s="19" t="n"/>
      <c r="J2095" s="21" t="n"/>
      <c r="K2095" s="19" t="n"/>
      <c r="L2095" s="19" t="n"/>
      <c r="M2095" s="21" t="n"/>
      <c r="N2095" s="22" t="n"/>
      <c r="O2095" s="24">
        <f>IF(A2095&lt;&gt;"عهدة","",SUMIFS($G$8:$G$5007,$B$8:$B$5007,B2095,$A$8:$A$5007,"مصروف",$I$8:$I$5007,"&lt;&gt;مرفوض"))</f>
        <v/>
      </c>
      <c r="P2095" s="25">
        <f>IF(A2095&lt;&gt;"عهدة","",N(F2095)-O2095)</f>
        <v/>
      </c>
      <c r="Q2095" s="26">
        <f>IF(A2095="","",IF(A2095="عهدة",IF(N(F2095)=0,"⚠ أدخل قيمة العهدة",IF(P2095&lt;0,"⛔ عجز / زيادة مصروفات "&amp;TEXT(-P2095,"#,##0"),IF(COUNTIFS($B$8:$B$5007,B2095,$A$8:$A$5007,"مصروف",$I$8:$I$5007,"&lt;&gt;مرفوض",$K$8:$K$5007,"&lt;&gt;نعم")&gt;0,"⚠ "&amp;COUNTIFS($B$8:$B$5007,B2095,$A$8:$A$5007,"مصروف",$I$8:$I$5007,"&lt;&gt;مرفوض",$K$8:$K$5007,"&lt;&gt;نعم")&amp;" مصروف غير مسوى",IF(L2095="تمت التسوية",IF(P2095=0,"✔ متوازنة وتمت التسوية","✔ تمت التسوية – متبقي "&amp;TEXT(P2095,"#,##0")),IF(P2095&gt;0,"متبقي "&amp;TEXT(P2095,"#,##0"),"✔ متوازنة"))))),IF(R2095=0,"⚠ أضف سطر عهدة أولًا",IF(OR(C2095="",N(G2095)=0),"⚠ أكمل التاريخ والقيمة",IF(S2095="","⚠ التاريخ خارج السنة المالية",IF(H2095="","⚠ اختر بند الموازنة",IF(I2095="مرفوض","✖ مرفوض من المدير",IF(I2095&lt;&gt;"موافق","⏳ بانتظار موافقة المدير",IF(K2095&lt;&gt;"نعم","⚠ غير مسوى مع الحسابات","✔ معتمد ومسوى")))))))))</f>
        <v/>
      </c>
      <c r="R2095">
        <f>N(R2094)+IF(A2095="عهدة",1,0)</f>
        <v/>
      </c>
      <c r="S2095">
        <f>IF(C2095="","",IF(AND(C2095&gt;=DATE(2026,9,1),C2095&lt;=DATE(2027,8,31)),(YEAR(C2095)-2026)*12+MONTH(C2095)-8,""))</f>
        <v/>
      </c>
      <c r="T2095">
        <f>IF(AND(A2095="مصروف",R2095&gt;0,I2095="موافق",S2095&lt;&gt;"",H2095&lt;&gt;""),N(G2095),0)</f>
        <v/>
      </c>
    </row>
    <row r="2096">
      <c r="A2096" s="19" t="n"/>
      <c r="B2096" s="20">
        <f>IF(A2096="","",IF(R2096=0,"⚠ أضف سطر عهدة أولًا","DMT-"&amp;TEXT(R2096,"000")))</f>
        <v/>
      </c>
      <c r="C2096" s="21" t="n"/>
      <c r="D2096" s="20">
        <f>IF(C2096="","",IF(S2096="","خارج السنة المالية",INDEX(القوائم!$D$2:$D$13,S2096)))</f>
        <v/>
      </c>
      <c r="E2096" s="22" t="n"/>
      <c r="F2096" s="23" t="n"/>
      <c r="G2096" s="23" t="n"/>
      <c r="H2096" s="22" t="n"/>
      <c r="I2096" s="19" t="n"/>
      <c r="J2096" s="21" t="n"/>
      <c r="K2096" s="19" t="n"/>
      <c r="L2096" s="19" t="n"/>
      <c r="M2096" s="21" t="n"/>
      <c r="N2096" s="22" t="n"/>
      <c r="O2096" s="24">
        <f>IF(A2096&lt;&gt;"عهدة","",SUMIFS($G$8:$G$5007,$B$8:$B$5007,B2096,$A$8:$A$5007,"مصروف",$I$8:$I$5007,"&lt;&gt;مرفوض"))</f>
        <v/>
      </c>
      <c r="P2096" s="25">
        <f>IF(A2096&lt;&gt;"عهدة","",N(F2096)-O2096)</f>
        <v/>
      </c>
      <c r="Q2096" s="26">
        <f>IF(A2096="","",IF(A2096="عهدة",IF(N(F2096)=0,"⚠ أدخل قيمة العهدة",IF(P2096&lt;0,"⛔ عجز / زيادة مصروفات "&amp;TEXT(-P2096,"#,##0"),IF(COUNTIFS($B$8:$B$5007,B2096,$A$8:$A$5007,"مصروف",$I$8:$I$5007,"&lt;&gt;مرفوض",$K$8:$K$5007,"&lt;&gt;نعم")&gt;0,"⚠ "&amp;COUNTIFS($B$8:$B$5007,B2096,$A$8:$A$5007,"مصروف",$I$8:$I$5007,"&lt;&gt;مرفوض",$K$8:$K$5007,"&lt;&gt;نعم")&amp;" مصروف غير مسوى",IF(L2096="تمت التسوية",IF(P2096=0,"✔ متوازنة وتمت التسوية","✔ تمت التسوية – متبقي "&amp;TEXT(P2096,"#,##0")),IF(P2096&gt;0,"متبقي "&amp;TEXT(P2096,"#,##0"),"✔ متوازنة"))))),IF(R2096=0,"⚠ أضف سطر عهدة أولًا",IF(OR(C2096="",N(G2096)=0),"⚠ أكمل التاريخ والقيمة",IF(S2096="","⚠ التاريخ خارج السنة المالية",IF(H2096="","⚠ اختر بند الموازنة",IF(I2096="مرفوض","✖ مرفوض من المدير",IF(I2096&lt;&gt;"موافق","⏳ بانتظار موافقة المدير",IF(K2096&lt;&gt;"نعم","⚠ غير مسوى مع الحسابات","✔ معتمد ومسوى")))))))))</f>
        <v/>
      </c>
      <c r="R2096">
        <f>N(R2095)+IF(A2096="عهدة",1,0)</f>
        <v/>
      </c>
      <c r="S2096">
        <f>IF(C2096="","",IF(AND(C2096&gt;=DATE(2026,9,1),C2096&lt;=DATE(2027,8,31)),(YEAR(C2096)-2026)*12+MONTH(C2096)-8,""))</f>
        <v/>
      </c>
      <c r="T2096">
        <f>IF(AND(A2096="مصروف",R2096&gt;0,I2096="موافق",S2096&lt;&gt;"",H2096&lt;&gt;""),N(G2096),0)</f>
        <v/>
      </c>
    </row>
    <row r="2097">
      <c r="A2097" s="19" t="n"/>
      <c r="B2097" s="20">
        <f>IF(A2097="","",IF(R2097=0,"⚠ أضف سطر عهدة أولًا","DMT-"&amp;TEXT(R2097,"000")))</f>
        <v/>
      </c>
      <c r="C2097" s="21" t="n"/>
      <c r="D2097" s="20">
        <f>IF(C2097="","",IF(S2097="","خارج السنة المالية",INDEX(القوائم!$D$2:$D$13,S2097)))</f>
        <v/>
      </c>
      <c r="E2097" s="22" t="n"/>
      <c r="F2097" s="23" t="n"/>
      <c r="G2097" s="23" t="n"/>
      <c r="H2097" s="22" t="n"/>
      <c r="I2097" s="19" t="n"/>
      <c r="J2097" s="21" t="n"/>
      <c r="K2097" s="19" t="n"/>
      <c r="L2097" s="19" t="n"/>
      <c r="M2097" s="21" t="n"/>
      <c r="N2097" s="22" t="n"/>
      <c r="O2097" s="24">
        <f>IF(A2097&lt;&gt;"عهدة","",SUMIFS($G$8:$G$5007,$B$8:$B$5007,B2097,$A$8:$A$5007,"مصروف",$I$8:$I$5007,"&lt;&gt;مرفوض"))</f>
        <v/>
      </c>
      <c r="P2097" s="25">
        <f>IF(A2097&lt;&gt;"عهدة","",N(F2097)-O2097)</f>
        <v/>
      </c>
      <c r="Q2097" s="26">
        <f>IF(A2097="","",IF(A2097="عهدة",IF(N(F2097)=0,"⚠ أدخل قيمة العهدة",IF(P2097&lt;0,"⛔ عجز / زيادة مصروفات "&amp;TEXT(-P2097,"#,##0"),IF(COUNTIFS($B$8:$B$5007,B2097,$A$8:$A$5007,"مصروف",$I$8:$I$5007,"&lt;&gt;مرفوض",$K$8:$K$5007,"&lt;&gt;نعم")&gt;0,"⚠ "&amp;COUNTIFS($B$8:$B$5007,B2097,$A$8:$A$5007,"مصروف",$I$8:$I$5007,"&lt;&gt;مرفوض",$K$8:$K$5007,"&lt;&gt;نعم")&amp;" مصروف غير مسوى",IF(L2097="تمت التسوية",IF(P2097=0,"✔ متوازنة وتمت التسوية","✔ تمت التسوية – متبقي "&amp;TEXT(P2097,"#,##0")),IF(P2097&gt;0,"متبقي "&amp;TEXT(P2097,"#,##0"),"✔ متوازنة"))))),IF(R2097=0,"⚠ أضف سطر عهدة أولًا",IF(OR(C2097="",N(G2097)=0),"⚠ أكمل التاريخ والقيمة",IF(S2097="","⚠ التاريخ خارج السنة المالية",IF(H2097="","⚠ اختر بند الموازنة",IF(I2097="مرفوض","✖ مرفوض من المدير",IF(I2097&lt;&gt;"موافق","⏳ بانتظار موافقة المدير",IF(K2097&lt;&gt;"نعم","⚠ غير مسوى مع الحسابات","✔ معتمد ومسوى")))))))))</f>
        <v/>
      </c>
      <c r="R2097">
        <f>N(R2096)+IF(A2097="عهدة",1,0)</f>
        <v/>
      </c>
      <c r="S2097">
        <f>IF(C2097="","",IF(AND(C2097&gt;=DATE(2026,9,1),C2097&lt;=DATE(2027,8,31)),(YEAR(C2097)-2026)*12+MONTH(C2097)-8,""))</f>
        <v/>
      </c>
      <c r="T2097">
        <f>IF(AND(A2097="مصروف",R2097&gt;0,I2097="موافق",S2097&lt;&gt;"",H2097&lt;&gt;""),N(G2097),0)</f>
        <v/>
      </c>
    </row>
    <row r="2098">
      <c r="A2098" s="19" t="n"/>
      <c r="B2098" s="20">
        <f>IF(A2098="","",IF(R2098=0,"⚠ أضف سطر عهدة أولًا","DMT-"&amp;TEXT(R2098,"000")))</f>
        <v/>
      </c>
      <c r="C2098" s="21" t="n"/>
      <c r="D2098" s="20">
        <f>IF(C2098="","",IF(S2098="","خارج السنة المالية",INDEX(القوائم!$D$2:$D$13,S2098)))</f>
        <v/>
      </c>
      <c r="E2098" s="22" t="n"/>
      <c r="F2098" s="23" t="n"/>
      <c r="G2098" s="23" t="n"/>
      <c r="H2098" s="22" t="n"/>
      <c r="I2098" s="19" t="n"/>
      <c r="J2098" s="21" t="n"/>
      <c r="K2098" s="19" t="n"/>
      <c r="L2098" s="19" t="n"/>
      <c r="M2098" s="21" t="n"/>
      <c r="N2098" s="22" t="n"/>
      <c r="O2098" s="24">
        <f>IF(A2098&lt;&gt;"عهدة","",SUMIFS($G$8:$G$5007,$B$8:$B$5007,B2098,$A$8:$A$5007,"مصروف",$I$8:$I$5007,"&lt;&gt;مرفوض"))</f>
        <v/>
      </c>
      <c r="P2098" s="25">
        <f>IF(A2098&lt;&gt;"عهدة","",N(F2098)-O2098)</f>
        <v/>
      </c>
      <c r="Q2098" s="26">
        <f>IF(A2098="","",IF(A2098="عهدة",IF(N(F2098)=0,"⚠ أدخل قيمة العهدة",IF(P2098&lt;0,"⛔ عجز / زيادة مصروفات "&amp;TEXT(-P2098,"#,##0"),IF(COUNTIFS($B$8:$B$5007,B2098,$A$8:$A$5007,"مصروف",$I$8:$I$5007,"&lt;&gt;مرفوض",$K$8:$K$5007,"&lt;&gt;نعم")&gt;0,"⚠ "&amp;COUNTIFS($B$8:$B$5007,B2098,$A$8:$A$5007,"مصروف",$I$8:$I$5007,"&lt;&gt;مرفوض",$K$8:$K$5007,"&lt;&gt;نعم")&amp;" مصروف غير مسوى",IF(L2098="تمت التسوية",IF(P2098=0,"✔ متوازنة وتمت التسوية","✔ تمت التسوية – متبقي "&amp;TEXT(P2098,"#,##0")),IF(P2098&gt;0,"متبقي "&amp;TEXT(P2098,"#,##0"),"✔ متوازنة"))))),IF(R2098=0,"⚠ أضف سطر عهدة أولًا",IF(OR(C2098="",N(G2098)=0),"⚠ أكمل التاريخ والقيمة",IF(S2098="","⚠ التاريخ خارج السنة المالية",IF(H2098="","⚠ اختر بند الموازنة",IF(I2098="مرفوض","✖ مرفوض من المدير",IF(I2098&lt;&gt;"موافق","⏳ بانتظار موافقة المدير",IF(K2098&lt;&gt;"نعم","⚠ غير مسوى مع الحسابات","✔ معتمد ومسوى")))))))))</f>
        <v/>
      </c>
      <c r="R2098">
        <f>N(R2097)+IF(A2098="عهدة",1,0)</f>
        <v/>
      </c>
      <c r="S2098">
        <f>IF(C2098="","",IF(AND(C2098&gt;=DATE(2026,9,1),C2098&lt;=DATE(2027,8,31)),(YEAR(C2098)-2026)*12+MONTH(C2098)-8,""))</f>
        <v/>
      </c>
      <c r="T2098">
        <f>IF(AND(A2098="مصروف",R2098&gt;0,I2098="موافق",S2098&lt;&gt;"",H2098&lt;&gt;""),N(G2098),0)</f>
        <v/>
      </c>
    </row>
    <row r="2099">
      <c r="A2099" s="19" t="n"/>
      <c r="B2099" s="20">
        <f>IF(A2099="","",IF(R2099=0,"⚠ أضف سطر عهدة أولًا","DMT-"&amp;TEXT(R2099,"000")))</f>
        <v/>
      </c>
      <c r="C2099" s="21" t="n"/>
      <c r="D2099" s="20">
        <f>IF(C2099="","",IF(S2099="","خارج السنة المالية",INDEX(القوائم!$D$2:$D$13,S2099)))</f>
        <v/>
      </c>
      <c r="E2099" s="22" t="n"/>
      <c r="F2099" s="23" t="n"/>
      <c r="G2099" s="23" t="n"/>
      <c r="H2099" s="22" t="n"/>
      <c r="I2099" s="19" t="n"/>
      <c r="J2099" s="21" t="n"/>
      <c r="K2099" s="19" t="n"/>
      <c r="L2099" s="19" t="n"/>
      <c r="M2099" s="21" t="n"/>
      <c r="N2099" s="22" t="n"/>
      <c r="O2099" s="24">
        <f>IF(A2099&lt;&gt;"عهدة","",SUMIFS($G$8:$G$5007,$B$8:$B$5007,B2099,$A$8:$A$5007,"مصروف",$I$8:$I$5007,"&lt;&gt;مرفوض"))</f>
        <v/>
      </c>
      <c r="P2099" s="25">
        <f>IF(A2099&lt;&gt;"عهدة","",N(F2099)-O2099)</f>
        <v/>
      </c>
      <c r="Q2099" s="26">
        <f>IF(A2099="","",IF(A2099="عهدة",IF(N(F2099)=0,"⚠ أدخل قيمة العهدة",IF(P2099&lt;0,"⛔ عجز / زيادة مصروفات "&amp;TEXT(-P2099,"#,##0"),IF(COUNTIFS($B$8:$B$5007,B2099,$A$8:$A$5007,"مصروف",$I$8:$I$5007,"&lt;&gt;مرفوض",$K$8:$K$5007,"&lt;&gt;نعم")&gt;0,"⚠ "&amp;COUNTIFS($B$8:$B$5007,B2099,$A$8:$A$5007,"مصروف",$I$8:$I$5007,"&lt;&gt;مرفوض",$K$8:$K$5007,"&lt;&gt;نعم")&amp;" مصروف غير مسوى",IF(L2099="تمت التسوية",IF(P2099=0,"✔ متوازنة وتمت التسوية","✔ تمت التسوية – متبقي "&amp;TEXT(P2099,"#,##0")),IF(P2099&gt;0,"متبقي "&amp;TEXT(P2099,"#,##0"),"✔ متوازنة"))))),IF(R2099=0,"⚠ أضف سطر عهدة أولًا",IF(OR(C2099="",N(G2099)=0),"⚠ أكمل التاريخ والقيمة",IF(S2099="","⚠ التاريخ خارج السنة المالية",IF(H2099="","⚠ اختر بند الموازنة",IF(I2099="مرفوض","✖ مرفوض من المدير",IF(I2099&lt;&gt;"موافق","⏳ بانتظار موافقة المدير",IF(K2099&lt;&gt;"نعم","⚠ غير مسوى مع الحسابات","✔ معتمد ومسوى")))))))))</f>
        <v/>
      </c>
      <c r="R2099">
        <f>N(R2098)+IF(A2099="عهدة",1,0)</f>
        <v/>
      </c>
      <c r="S2099">
        <f>IF(C2099="","",IF(AND(C2099&gt;=DATE(2026,9,1),C2099&lt;=DATE(2027,8,31)),(YEAR(C2099)-2026)*12+MONTH(C2099)-8,""))</f>
        <v/>
      </c>
      <c r="T2099">
        <f>IF(AND(A2099="مصروف",R2099&gt;0,I2099="موافق",S2099&lt;&gt;"",H2099&lt;&gt;""),N(G2099),0)</f>
        <v/>
      </c>
    </row>
    <row r="2100">
      <c r="A2100" s="19" t="n"/>
      <c r="B2100" s="20">
        <f>IF(A2100="","",IF(R2100=0,"⚠ أضف سطر عهدة أولًا","DMT-"&amp;TEXT(R2100,"000")))</f>
        <v/>
      </c>
      <c r="C2100" s="21" t="n"/>
      <c r="D2100" s="20">
        <f>IF(C2100="","",IF(S2100="","خارج السنة المالية",INDEX(القوائم!$D$2:$D$13,S2100)))</f>
        <v/>
      </c>
      <c r="E2100" s="22" t="n"/>
      <c r="F2100" s="23" t="n"/>
      <c r="G2100" s="23" t="n"/>
      <c r="H2100" s="22" t="n"/>
      <c r="I2100" s="19" t="n"/>
      <c r="J2100" s="21" t="n"/>
      <c r="K2100" s="19" t="n"/>
      <c r="L2100" s="19" t="n"/>
      <c r="M2100" s="21" t="n"/>
      <c r="N2100" s="22" t="n"/>
      <c r="O2100" s="24">
        <f>IF(A2100&lt;&gt;"عهدة","",SUMIFS($G$8:$G$5007,$B$8:$B$5007,B2100,$A$8:$A$5007,"مصروف",$I$8:$I$5007,"&lt;&gt;مرفوض"))</f>
        <v/>
      </c>
      <c r="P2100" s="25">
        <f>IF(A2100&lt;&gt;"عهدة","",N(F2100)-O2100)</f>
        <v/>
      </c>
      <c r="Q2100" s="26">
        <f>IF(A2100="","",IF(A2100="عهدة",IF(N(F2100)=0,"⚠ أدخل قيمة العهدة",IF(P2100&lt;0,"⛔ عجز / زيادة مصروفات "&amp;TEXT(-P2100,"#,##0"),IF(COUNTIFS($B$8:$B$5007,B2100,$A$8:$A$5007,"مصروف",$I$8:$I$5007,"&lt;&gt;مرفوض",$K$8:$K$5007,"&lt;&gt;نعم")&gt;0,"⚠ "&amp;COUNTIFS($B$8:$B$5007,B2100,$A$8:$A$5007,"مصروف",$I$8:$I$5007,"&lt;&gt;مرفوض",$K$8:$K$5007,"&lt;&gt;نعم")&amp;" مصروف غير مسوى",IF(L2100="تمت التسوية",IF(P2100=0,"✔ متوازنة وتمت التسوية","✔ تمت التسوية – متبقي "&amp;TEXT(P2100,"#,##0")),IF(P2100&gt;0,"متبقي "&amp;TEXT(P2100,"#,##0"),"✔ متوازنة"))))),IF(R2100=0,"⚠ أضف سطر عهدة أولًا",IF(OR(C2100="",N(G2100)=0),"⚠ أكمل التاريخ والقيمة",IF(S2100="","⚠ التاريخ خارج السنة المالية",IF(H2100="","⚠ اختر بند الموازنة",IF(I2100="مرفوض","✖ مرفوض من المدير",IF(I2100&lt;&gt;"موافق","⏳ بانتظار موافقة المدير",IF(K2100&lt;&gt;"نعم","⚠ غير مسوى مع الحسابات","✔ معتمد ومسوى")))))))))</f>
        <v/>
      </c>
      <c r="R2100">
        <f>N(R2099)+IF(A2100="عهدة",1,0)</f>
        <v/>
      </c>
      <c r="S2100">
        <f>IF(C2100="","",IF(AND(C2100&gt;=DATE(2026,9,1),C2100&lt;=DATE(2027,8,31)),(YEAR(C2100)-2026)*12+MONTH(C2100)-8,""))</f>
        <v/>
      </c>
      <c r="T2100">
        <f>IF(AND(A2100="مصروف",R2100&gt;0,I2100="موافق",S2100&lt;&gt;"",H2100&lt;&gt;""),N(G2100),0)</f>
        <v/>
      </c>
    </row>
    <row r="2101">
      <c r="A2101" s="19" t="n"/>
      <c r="B2101" s="20">
        <f>IF(A2101="","",IF(R2101=0,"⚠ أضف سطر عهدة أولًا","DMT-"&amp;TEXT(R2101,"000")))</f>
        <v/>
      </c>
      <c r="C2101" s="21" t="n"/>
      <c r="D2101" s="20">
        <f>IF(C2101="","",IF(S2101="","خارج السنة المالية",INDEX(القوائم!$D$2:$D$13,S2101)))</f>
        <v/>
      </c>
      <c r="E2101" s="22" t="n"/>
      <c r="F2101" s="23" t="n"/>
      <c r="G2101" s="23" t="n"/>
      <c r="H2101" s="22" t="n"/>
      <c r="I2101" s="19" t="n"/>
      <c r="J2101" s="21" t="n"/>
      <c r="K2101" s="19" t="n"/>
      <c r="L2101" s="19" t="n"/>
      <c r="M2101" s="21" t="n"/>
      <c r="N2101" s="22" t="n"/>
      <c r="O2101" s="24">
        <f>IF(A2101&lt;&gt;"عهدة","",SUMIFS($G$8:$G$5007,$B$8:$B$5007,B2101,$A$8:$A$5007,"مصروف",$I$8:$I$5007,"&lt;&gt;مرفوض"))</f>
        <v/>
      </c>
      <c r="P2101" s="25">
        <f>IF(A2101&lt;&gt;"عهدة","",N(F2101)-O2101)</f>
        <v/>
      </c>
      <c r="Q2101" s="26">
        <f>IF(A2101="","",IF(A2101="عهدة",IF(N(F2101)=0,"⚠ أدخل قيمة العهدة",IF(P2101&lt;0,"⛔ عجز / زيادة مصروفات "&amp;TEXT(-P2101,"#,##0"),IF(COUNTIFS($B$8:$B$5007,B2101,$A$8:$A$5007,"مصروف",$I$8:$I$5007,"&lt;&gt;مرفوض",$K$8:$K$5007,"&lt;&gt;نعم")&gt;0,"⚠ "&amp;COUNTIFS($B$8:$B$5007,B2101,$A$8:$A$5007,"مصروف",$I$8:$I$5007,"&lt;&gt;مرفوض",$K$8:$K$5007,"&lt;&gt;نعم")&amp;" مصروف غير مسوى",IF(L2101="تمت التسوية",IF(P2101=0,"✔ متوازنة وتمت التسوية","✔ تمت التسوية – متبقي "&amp;TEXT(P2101,"#,##0")),IF(P2101&gt;0,"متبقي "&amp;TEXT(P2101,"#,##0"),"✔ متوازنة"))))),IF(R2101=0,"⚠ أضف سطر عهدة أولًا",IF(OR(C2101="",N(G2101)=0),"⚠ أكمل التاريخ والقيمة",IF(S2101="","⚠ التاريخ خارج السنة المالية",IF(H2101="","⚠ اختر بند الموازنة",IF(I2101="مرفوض","✖ مرفوض من المدير",IF(I2101&lt;&gt;"موافق","⏳ بانتظار موافقة المدير",IF(K2101&lt;&gt;"نعم","⚠ غير مسوى مع الحسابات","✔ معتمد ومسوى")))))))))</f>
        <v/>
      </c>
      <c r="R2101">
        <f>N(R2100)+IF(A2101="عهدة",1,0)</f>
        <v/>
      </c>
      <c r="S2101">
        <f>IF(C2101="","",IF(AND(C2101&gt;=DATE(2026,9,1),C2101&lt;=DATE(2027,8,31)),(YEAR(C2101)-2026)*12+MONTH(C2101)-8,""))</f>
        <v/>
      </c>
      <c r="T2101">
        <f>IF(AND(A2101="مصروف",R2101&gt;0,I2101="موافق",S2101&lt;&gt;"",H2101&lt;&gt;""),N(G2101),0)</f>
        <v/>
      </c>
    </row>
    <row r="2102">
      <c r="A2102" s="19" t="n"/>
      <c r="B2102" s="20">
        <f>IF(A2102="","",IF(R2102=0,"⚠ أضف سطر عهدة أولًا","DMT-"&amp;TEXT(R2102,"000")))</f>
        <v/>
      </c>
      <c r="C2102" s="21" t="n"/>
      <c r="D2102" s="20">
        <f>IF(C2102="","",IF(S2102="","خارج السنة المالية",INDEX(القوائم!$D$2:$D$13,S2102)))</f>
        <v/>
      </c>
      <c r="E2102" s="22" t="n"/>
      <c r="F2102" s="23" t="n"/>
      <c r="G2102" s="23" t="n"/>
      <c r="H2102" s="22" t="n"/>
      <c r="I2102" s="19" t="n"/>
      <c r="J2102" s="21" t="n"/>
      <c r="K2102" s="19" t="n"/>
      <c r="L2102" s="19" t="n"/>
      <c r="M2102" s="21" t="n"/>
      <c r="N2102" s="22" t="n"/>
      <c r="O2102" s="24">
        <f>IF(A2102&lt;&gt;"عهدة","",SUMIFS($G$8:$G$5007,$B$8:$B$5007,B2102,$A$8:$A$5007,"مصروف",$I$8:$I$5007,"&lt;&gt;مرفوض"))</f>
        <v/>
      </c>
      <c r="P2102" s="25">
        <f>IF(A2102&lt;&gt;"عهدة","",N(F2102)-O2102)</f>
        <v/>
      </c>
      <c r="Q2102" s="26">
        <f>IF(A2102="","",IF(A2102="عهدة",IF(N(F2102)=0,"⚠ أدخل قيمة العهدة",IF(P2102&lt;0,"⛔ عجز / زيادة مصروفات "&amp;TEXT(-P2102,"#,##0"),IF(COUNTIFS($B$8:$B$5007,B2102,$A$8:$A$5007,"مصروف",$I$8:$I$5007,"&lt;&gt;مرفوض",$K$8:$K$5007,"&lt;&gt;نعم")&gt;0,"⚠ "&amp;COUNTIFS($B$8:$B$5007,B2102,$A$8:$A$5007,"مصروف",$I$8:$I$5007,"&lt;&gt;مرفوض",$K$8:$K$5007,"&lt;&gt;نعم")&amp;" مصروف غير مسوى",IF(L2102="تمت التسوية",IF(P2102=0,"✔ متوازنة وتمت التسوية","✔ تمت التسوية – متبقي "&amp;TEXT(P2102,"#,##0")),IF(P2102&gt;0,"متبقي "&amp;TEXT(P2102,"#,##0"),"✔ متوازنة"))))),IF(R2102=0,"⚠ أضف سطر عهدة أولًا",IF(OR(C2102="",N(G2102)=0),"⚠ أكمل التاريخ والقيمة",IF(S2102="","⚠ التاريخ خارج السنة المالية",IF(H2102="","⚠ اختر بند الموازنة",IF(I2102="مرفوض","✖ مرفوض من المدير",IF(I2102&lt;&gt;"موافق","⏳ بانتظار موافقة المدير",IF(K2102&lt;&gt;"نعم","⚠ غير مسوى مع الحسابات","✔ معتمد ومسوى")))))))))</f>
        <v/>
      </c>
      <c r="R2102">
        <f>N(R2101)+IF(A2102="عهدة",1,0)</f>
        <v/>
      </c>
      <c r="S2102">
        <f>IF(C2102="","",IF(AND(C2102&gt;=DATE(2026,9,1),C2102&lt;=DATE(2027,8,31)),(YEAR(C2102)-2026)*12+MONTH(C2102)-8,""))</f>
        <v/>
      </c>
      <c r="T2102">
        <f>IF(AND(A2102="مصروف",R2102&gt;0,I2102="موافق",S2102&lt;&gt;"",H2102&lt;&gt;""),N(G2102),0)</f>
        <v/>
      </c>
    </row>
    <row r="2103">
      <c r="A2103" s="19" t="n"/>
      <c r="B2103" s="20">
        <f>IF(A2103="","",IF(R2103=0,"⚠ أضف سطر عهدة أولًا","DMT-"&amp;TEXT(R2103,"000")))</f>
        <v/>
      </c>
      <c r="C2103" s="21" t="n"/>
      <c r="D2103" s="20">
        <f>IF(C2103="","",IF(S2103="","خارج السنة المالية",INDEX(القوائم!$D$2:$D$13,S2103)))</f>
        <v/>
      </c>
      <c r="E2103" s="22" t="n"/>
      <c r="F2103" s="23" t="n"/>
      <c r="G2103" s="23" t="n"/>
      <c r="H2103" s="22" t="n"/>
      <c r="I2103" s="19" t="n"/>
      <c r="J2103" s="21" t="n"/>
      <c r="K2103" s="19" t="n"/>
      <c r="L2103" s="19" t="n"/>
      <c r="M2103" s="21" t="n"/>
      <c r="N2103" s="22" t="n"/>
      <c r="O2103" s="24">
        <f>IF(A2103&lt;&gt;"عهدة","",SUMIFS($G$8:$G$5007,$B$8:$B$5007,B2103,$A$8:$A$5007,"مصروف",$I$8:$I$5007,"&lt;&gt;مرفوض"))</f>
        <v/>
      </c>
      <c r="P2103" s="25">
        <f>IF(A2103&lt;&gt;"عهدة","",N(F2103)-O2103)</f>
        <v/>
      </c>
      <c r="Q2103" s="26">
        <f>IF(A2103="","",IF(A2103="عهدة",IF(N(F2103)=0,"⚠ أدخل قيمة العهدة",IF(P2103&lt;0,"⛔ عجز / زيادة مصروفات "&amp;TEXT(-P2103,"#,##0"),IF(COUNTIFS($B$8:$B$5007,B2103,$A$8:$A$5007,"مصروف",$I$8:$I$5007,"&lt;&gt;مرفوض",$K$8:$K$5007,"&lt;&gt;نعم")&gt;0,"⚠ "&amp;COUNTIFS($B$8:$B$5007,B2103,$A$8:$A$5007,"مصروف",$I$8:$I$5007,"&lt;&gt;مرفوض",$K$8:$K$5007,"&lt;&gt;نعم")&amp;" مصروف غير مسوى",IF(L2103="تمت التسوية",IF(P2103=0,"✔ متوازنة وتمت التسوية","✔ تمت التسوية – متبقي "&amp;TEXT(P2103,"#,##0")),IF(P2103&gt;0,"متبقي "&amp;TEXT(P2103,"#,##0"),"✔ متوازنة"))))),IF(R2103=0,"⚠ أضف سطر عهدة أولًا",IF(OR(C2103="",N(G2103)=0),"⚠ أكمل التاريخ والقيمة",IF(S2103="","⚠ التاريخ خارج السنة المالية",IF(H2103="","⚠ اختر بند الموازنة",IF(I2103="مرفوض","✖ مرفوض من المدير",IF(I2103&lt;&gt;"موافق","⏳ بانتظار موافقة المدير",IF(K2103&lt;&gt;"نعم","⚠ غير مسوى مع الحسابات","✔ معتمد ومسوى")))))))))</f>
        <v/>
      </c>
      <c r="R2103">
        <f>N(R2102)+IF(A2103="عهدة",1,0)</f>
        <v/>
      </c>
      <c r="S2103">
        <f>IF(C2103="","",IF(AND(C2103&gt;=DATE(2026,9,1),C2103&lt;=DATE(2027,8,31)),(YEAR(C2103)-2026)*12+MONTH(C2103)-8,""))</f>
        <v/>
      </c>
      <c r="T2103">
        <f>IF(AND(A2103="مصروف",R2103&gt;0,I2103="موافق",S2103&lt;&gt;"",H2103&lt;&gt;""),N(G2103),0)</f>
        <v/>
      </c>
    </row>
    <row r="2104">
      <c r="A2104" s="19" t="n"/>
      <c r="B2104" s="20">
        <f>IF(A2104="","",IF(R2104=0,"⚠ أضف سطر عهدة أولًا","DMT-"&amp;TEXT(R2104,"000")))</f>
        <v/>
      </c>
      <c r="C2104" s="21" t="n"/>
      <c r="D2104" s="20">
        <f>IF(C2104="","",IF(S2104="","خارج السنة المالية",INDEX(القوائم!$D$2:$D$13,S2104)))</f>
        <v/>
      </c>
      <c r="E2104" s="22" t="n"/>
      <c r="F2104" s="23" t="n"/>
      <c r="G2104" s="23" t="n"/>
      <c r="H2104" s="22" t="n"/>
      <c r="I2104" s="19" t="n"/>
      <c r="J2104" s="21" t="n"/>
      <c r="K2104" s="19" t="n"/>
      <c r="L2104" s="19" t="n"/>
      <c r="M2104" s="21" t="n"/>
      <c r="N2104" s="22" t="n"/>
      <c r="O2104" s="24">
        <f>IF(A2104&lt;&gt;"عهدة","",SUMIFS($G$8:$G$5007,$B$8:$B$5007,B2104,$A$8:$A$5007,"مصروف",$I$8:$I$5007,"&lt;&gt;مرفوض"))</f>
        <v/>
      </c>
      <c r="P2104" s="25">
        <f>IF(A2104&lt;&gt;"عهدة","",N(F2104)-O2104)</f>
        <v/>
      </c>
      <c r="Q2104" s="26">
        <f>IF(A2104="","",IF(A2104="عهدة",IF(N(F2104)=0,"⚠ أدخل قيمة العهدة",IF(P2104&lt;0,"⛔ عجز / زيادة مصروفات "&amp;TEXT(-P2104,"#,##0"),IF(COUNTIFS($B$8:$B$5007,B2104,$A$8:$A$5007,"مصروف",$I$8:$I$5007,"&lt;&gt;مرفوض",$K$8:$K$5007,"&lt;&gt;نعم")&gt;0,"⚠ "&amp;COUNTIFS($B$8:$B$5007,B2104,$A$8:$A$5007,"مصروف",$I$8:$I$5007,"&lt;&gt;مرفوض",$K$8:$K$5007,"&lt;&gt;نعم")&amp;" مصروف غير مسوى",IF(L2104="تمت التسوية",IF(P2104=0,"✔ متوازنة وتمت التسوية","✔ تمت التسوية – متبقي "&amp;TEXT(P2104,"#,##0")),IF(P2104&gt;0,"متبقي "&amp;TEXT(P2104,"#,##0"),"✔ متوازنة"))))),IF(R2104=0,"⚠ أضف سطر عهدة أولًا",IF(OR(C2104="",N(G2104)=0),"⚠ أكمل التاريخ والقيمة",IF(S2104="","⚠ التاريخ خارج السنة المالية",IF(H2104="","⚠ اختر بند الموازنة",IF(I2104="مرفوض","✖ مرفوض من المدير",IF(I2104&lt;&gt;"موافق","⏳ بانتظار موافقة المدير",IF(K2104&lt;&gt;"نعم","⚠ غير مسوى مع الحسابات","✔ معتمد ومسوى")))))))))</f>
        <v/>
      </c>
      <c r="R2104">
        <f>N(R2103)+IF(A2104="عهدة",1,0)</f>
        <v/>
      </c>
      <c r="S2104">
        <f>IF(C2104="","",IF(AND(C2104&gt;=DATE(2026,9,1),C2104&lt;=DATE(2027,8,31)),(YEAR(C2104)-2026)*12+MONTH(C2104)-8,""))</f>
        <v/>
      </c>
      <c r="T2104">
        <f>IF(AND(A2104="مصروف",R2104&gt;0,I2104="موافق",S2104&lt;&gt;"",H2104&lt;&gt;""),N(G2104),0)</f>
        <v/>
      </c>
    </row>
    <row r="2105">
      <c r="A2105" s="19" t="n"/>
      <c r="B2105" s="20">
        <f>IF(A2105="","",IF(R2105=0,"⚠ أضف سطر عهدة أولًا","DMT-"&amp;TEXT(R2105,"000")))</f>
        <v/>
      </c>
      <c r="C2105" s="21" t="n"/>
      <c r="D2105" s="20">
        <f>IF(C2105="","",IF(S2105="","خارج السنة المالية",INDEX(القوائم!$D$2:$D$13,S2105)))</f>
        <v/>
      </c>
      <c r="E2105" s="22" t="n"/>
      <c r="F2105" s="23" t="n"/>
      <c r="G2105" s="23" t="n"/>
      <c r="H2105" s="22" t="n"/>
      <c r="I2105" s="19" t="n"/>
      <c r="J2105" s="21" t="n"/>
      <c r="K2105" s="19" t="n"/>
      <c r="L2105" s="19" t="n"/>
      <c r="M2105" s="21" t="n"/>
      <c r="N2105" s="22" t="n"/>
      <c r="O2105" s="24">
        <f>IF(A2105&lt;&gt;"عهدة","",SUMIFS($G$8:$G$5007,$B$8:$B$5007,B2105,$A$8:$A$5007,"مصروف",$I$8:$I$5007,"&lt;&gt;مرفوض"))</f>
        <v/>
      </c>
      <c r="P2105" s="25">
        <f>IF(A2105&lt;&gt;"عهدة","",N(F2105)-O2105)</f>
        <v/>
      </c>
      <c r="Q2105" s="26">
        <f>IF(A2105="","",IF(A2105="عهدة",IF(N(F2105)=0,"⚠ أدخل قيمة العهدة",IF(P2105&lt;0,"⛔ عجز / زيادة مصروفات "&amp;TEXT(-P2105,"#,##0"),IF(COUNTIFS($B$8:$B$5007,B2105,$A$8:$A$5007,"مصروف",$I$8:$I$5007,"&lt;&gt;مرفوض",$K$8:$K$5007,"&lt;&gt;نعم")&gt;0,"⚠ "&amp;COUNTIFS($B$8:$B$5007,B2105,$A$8:$A$5007,"مصروف",$I$8:$I$5007,"&lt;&gt;مرفوض",$K$8:$K$5007,"&lt;&gt;نعم")&amp;" مصروف غير مسوى",IF(L2105="تمت التسوية",IF(P2105=0,"✔ متوازنة وتمت التسوية","✔ تمت التسوية – متبقي "&amp;TEXT(P2105,"#,##0")),IF(P2105&gt;0,"متبقي "&amp;TEXT(P2105,"#,##0"),"✔ متوازنة"))))),IF(R2105=0,"⚠ أضف سطر عهدة أولًا",IF(OR(C2105="",N(G2105)=0),"⚠ أكمل التاريخ والقيمة",IF(S2105="","⚠ التاريخ خارج السنة المالية",IF(H2105="","⚠ اختر بند الموازنة",IF(I2105="مرفوض","✖ مرفوض من المدير",IF(I2105&lt;&gt;"موافق","⏳ بانتظار موافقة المدير",IF(K2105&lt;&gt;"نعم","⚠ غير مسوى مع الحسابات","✔ معتمد ومسوى")))))))))</f>
        <v/>
      </c>
      <c r="R2105">
        <f>N(R2104)+IF(A2105="عهدة",1,0)</f>
        <v/>
      </c>
      <c r="S2105">
        <f>IF(C2105="","",IF(AND(C2105&gt;=DATE(2026,9,1),C2105&lt;=DATE(2027,8,31)),(YEAR(C2105)-2026)*12+MONTH(C2105)-8,""))</f>
        <v/>
      </c>
      <c r="T2105">
        <f>IF(AND(A2105="مصروف",R2105&gt;0,I2105="موافق",S2105&lt;&gt;"",H2105&lt;&gt;""),N(G2105),0)</f>
        <v/>
      </c>
    </row>
    <row r="2106">
      <c r="A2106" s="19" t="n"/>
      <c r="B2106" s="20">
        <f>IF(A2106="","",IF(R2106=0,"⚠ أضف سطر عهدة أولًا","DMT-"&amp;TEXT(R2106,"000")))</f>
        <v/>
      </c>
      <c r="C2106" s="21" t="n"/>
      <c r="D2106" s="20">
        <f>IF(C2106="","",IF(S2106="","خارج السنة المالية",INDEX(القوائم!$D$2:$D$13,S2106)))</f>
        <v/>
      </c>
      <c r="E2106" s="22" t="n"/>
      <c r="F2106" s="23" t="n"/>
      <c r="G2106" s="23" t="n"/>
      <c r="H2106" s="22" t="n"/>
      <c r="I2106" s="19" t="n"/>
      <c r="J2106" s="21" t="n"/>
      <c r="K2106" s="19" t="n"/>
      <c r="L2106" s="19" t="n"/>
      <c r="M2106" s="21" t="n"/>
      <c r="N2106" s="22" t="n"/>
      <c r="O2106" s="24">
        <f>IF(A2106&lt;&gt;"عهدة","",SUMIFS($G$8:$G$5007,$B$8:$B$5007,B2106,$A$8:$A$5007,"مصروف",$I$8:$I$5007,"&lt;&gt;مرفوض"))</f>
        <v/>
      </c>
      <c r="P2106" s="25">
        <f>IF(A2106&lt;&gt;"عهدة","",N(F2106)-O2106)</f>
        <v/>
      </c>
      <c r="Q2106" s="26">
        <f>IF(A2106="","",IF(A2106="عهدة",IF(N(F2106)=0,"⚠ أدخل قيمة العهدة",IF(P2106&lt;0,"⛔ عجز / زيادة مصروفات "&amp;TEXT(-P2106,"#,##0"),IF(COUNTIFS($B$8:$B$5007,B2106,$A$8:$A$5007,"مصروف",$I$8:$I$5007,"&lt;&gt;مرفوض",$K$8:$K$5007,"&lt;&gt;نعم")&gt;0,"⚠ "&amp;COUNTIFS($B$8:$B$5007,B2106,$A$8:$A$5007,"مصروف",$I$8:$I$5007,"&lt;&gt;مرفوض",$K$8:$K$5007,"&lt;&gt;نعم")&amp;" مصروف غير مسوى",IF(L2106="تمت التسوية",IF(P2106=0,"✔ متوازنة وتمت التسوية","✔ تمت التسوية – متبقي "&amp;TEXT(P2106,"#,##0")),IF(P2106&gt;0,"متبقي "&amp;TEXT(P2106,"#,##0"),"✔ متوازنة"))))),IF(R2106=0,"⚠ أضف سطر عهدة أولًا",IF(OR(C2106="",N(G2106)=0),"⚠ أكمل التاريخ والقيمة",IF(S2106="","⚠ التاريخ خارج السنة المالية",IF(H2106="","⚠ اختر بند الموازنة",IF(I2106="مرفوض","✖ مرفوض من المدير",IF(I2106&lt;&gt;"موافق","⏳ بانتظار موافقة المدير",IF(K2106&lt;&gt;"نعم","⚠ غير مسوى مع الحسابات","✔ معتمد ومسوى")))))))))</f>
        <v/>
      </c>
      <c r="R2106">
        <f>N(R2105)+IF(A2106="عهدة",1,0)</f>
        <v/>
      </c>
      <c r="S2106">
        <f>IF(C2106="","",IF(AND(C2106&gt;=DATE(2026,9,1),C2106&lt;=DATE(2027,8,31)),(YEAR(C2106)-2026)*12+MONTH(C2106)-8,""))</f>
        <v/>
      </c>
      <c r="T2106">
        <f>IF(AND(A2106="مصروف",R2106&gt;0,I2106="موافق",S2106&lt;&gt;"",H2106&lt;&gt;""),N(G2106),0)</f>
        <v/>
      </c>
    </row>
    <row r="2107">
      <c r="A2107" s="19" t="n"/>
      <c r="B2107" s="20">
        <f>IF(A2107="","",IF(R2107=0,"⚠ أضف سطر عهدة أولًا","DMT-"&amp;TEXT(R2107,"000")))</f>
        <v/>
      </c>
      <c r="C2107" s="21" t="n"/>
      <c r="D2107" s="20">
        <f>IF(C2107="","",IF(S2107="","خارج السنة المالية",INDEX(القوائم!$D$2:$D$13,S2107)))</f>
        <v/>
      </c>
      <c r="E2107" s="22" t="n"/>
      <c r="F2107" s="23" t="n"/>
      <c r="G2107" s="23" t="n"/>
      <c r="H2107" s="22" t="n"/>
      <c r="I2107" s="19" t="n"/>
      <c r="J2107" s="21" t="n"/>
      <c r="K2107" s="19" t="n"/>
      <c r="L2107" s="19" t="n"/>
      <c r="M2107" s="21" t="n"/>
      <c r="N2107" s="22" t="n"/>
      <c r="O2107" s="24">
        <f>IF(A2107&lt;&gt;"عهدة","",SUMIFS($G$8:$G$5007,$B$8:$B$5007,B2107,$A$8:$A$5007,"مصروف",$I$8:$I$5007,"&lt;&gt;مرفوض"))</f>
        <v/>
      </c>
      <c r="P2107" s="25">
        <f>IF(A2107&lt;&gt;"عهدة","",N(F2107)-O2107)</f>
        <v/>
      </c>
      <c r="Q2107" s="26">
        <f>IF(A2107="","",IF(A2107="عهدة",IF(N(F2107)=0,"⚠ أدخل قيمة العهدة",IF(P2107&lt;0,"⛔ عجز / زيادة مصروفات "&amp;TEXT(-P2107,"#,##0"),IF(COUNTIFS($B$8:$B$5007,B2107,$A$8:$A$5007,"مصروف",$I$8:$I$5007,"&lt;&gt;مرفوض",$K$8:$K$5007,"&lt;&gt;نعم")&gt;0,"⚠ "&amp;COUNTIFS($B$8:$B$5007,B2107,$A$8:$A$5007,"مصروف",$I$8:$I$5007,"&lt;&gt;مرفوض",$K$8:$K$5007,"&lt;&gt;نعم")&amp;" مصروف غير مسوى",IF(L2107="تمت التسوية",IF(P2107=0,"✔ متوازنة وتمت التسوية","✔ تمت التسوية – متبقي "&amp;TEXT(P2107,"#,##0")),IF(P2107&gt;0,"متبقي "&amp;TEXT(P2107,"#,##0"),"✔ متوازنة"))))),IF(R2107=0,"⚠ أضف سطر عهدة أولًا",IF(OR(C2107="",N(G2107)=0),"⚠ أكمل التاريخ والقيمة",IF(S2107="","⚠ التاريخ خارج السنة المالية",IF(H2107="","⚠ اختر بند الموازنة",IF(I2107="مرفوض","✖ مرفوض من المدير",IF(I2107&lt;&gt;"موافق","⏳ بانتظار موافقة المدير",IF(K2107&lt;&gt;"نعم","⚠ غير مسوى مع الحسابات","✔ معتمد ومسوى")))))))))</f>
        <v/>
      </c>
      <c r="R2107">
        <f>N(R2106)+IF(A2107="عهدة",1,0)</f>
        <v/>
      </c>
      <c r="S2107">
        <f>IF(C2107="","",IF(AND(C2107&gt;=DATE(2026,9,1),C2107&lt;=DATE(2027,8,31)),(YEAR(C2107)-2026)*12+MONTH(C2107)-8,""))</f>
        <v/>
      </c>
      <c r="T2107">
        <f>IF(AND(A2107="مصروف",R2107&gt;0,I2107="موافق",S2107&lt;&gt;"",H2107&lt;&gt;""),N(G2107),0)</f>
        <v/>
      </c>
    </row>
    <row r="2108">
      <c r="A2108" s="19" t="n"/>
      <c r="B2108" s="20">
        <f>IF(A2108="","",IF(R2108=0,"⚠ أضف سطر عهدة أولًا","DMT-"&amp;TEXT(R2108,"000")))</f>
        <v/>
      </c>
      <c r="C2108" s="21" t="n"/>
      <c r="D2108" s="20">
        <f>IF(C2108="","",IF(S2108="","خارج السنة المالية",INDEX(القوائم!$D$2:$D$13,S2108)))</f>
        <v/>
      </c>
      <c r="E2108" s="22" t="n"/>
      <c r="F2108" s="23" t="n"/>
      <c r="G2108" s="23" t="n"/>
      <c r="H2108" s="22" t="n"/>
      <c r="I2108" s="19" t="n"/>
      <c r="J2108" s="21" t="n"/>
      <c r="K2108" s="19" t="n"/>
      <c r="L2108" s="19" t="n"/>
      <c r="M2108" s="21" t="n"/>
      <c r="N2108" s="22" t="n"/>
      <c r="O2108" s="24">
        <f>IF(A2108&lt;&gt;"عهدة","",SUMIFS($G$8:$G$5007,$B$8:$B$5007,B2108,$A$8:$A$5007,"مصروف",$I$8:$I$5007,"&lt;&gt;مرفوض"))</f>
        <v/>
      </c>
      <c r="P2108" s="25">
        <f>IF(A2108&lt;&gt;"عهدة","",N(F2108)-O2108)</f>
        <v/>
      </c>
      <c r="Q2108" s="26">
        <f>IF(A2108="","",IF(A2108="عهدة",IF(N(F2108)=0,"⚠ أدخل قيمة العهدة",IF(P2108&lt;0,"⛔ عجز / زيادة مصروفات "&amp;TEXT(-P2108,"#,##0"),IF(COUNTIFS($B$8:$B$5007,B2108,$A$8:$A$5007,"مصروف",$I$8:$I$5007,"&lt;&gt;مرفوض",$K$8:$K$5007,"&lt;&gt;نعم")&gt;0,"⚠ "&amp;COUNTIFS($B$8:$B$5007,B2108,$A$8:$A$5007,"مصروف",$I$8:$I$5007,"&lt;&gt;مرفوض",$K$8:$K$5007,"&lt;&gt;نعم")&amp;" مصروف غير مسوى",IF(L2108="تمت التسوية",IF(P2108=0,"✔ متوازنة وتمت التسوية","✔ تمت التسوية – متبقي "&amp;TEXT(P2108,"#,##0")),IF(P2108&gt;0,"متبقي "&amp;TEXT(P2108,"#,##0"),"✔ متوازنة"))))),IF(R2108=0,"⚠ أضف سطر عهدة أولًا",IF(OR(C2108="",N(G2108)=0),"⚠ أكمل التاريخ والقيمة",IF(S2108="","⚠ التاريخ خارج السنة المالية",IF(H2108="","⚠ اختر بند الموازنة",IF(I2108="مرفوض","✖ مرفوض من المدير",IF(I2108&lt;&gt;"موافق","⏳ بانتظار موافقة المدير",IF(K2108&lt;&gt;"نعم","⚠ غير مسوى مع الحسابات","✔ معتمد ومسوى")))))))))</f>
        <v/>
      </c>
      <c r="R2108">
        <f>N(R2107)+IF(A2108="عهدة",1,0)</f>
        <v/>
      </c>
      <c r="S2108">
        <f>IF(C2108="","",IF(AND(C2108&gt;=DATE(2026,9,1),C2108&lt;=DATE(2027,8,31)),(YEAR(C2108)-2026)*12+MONTH(C2108)-8,""))</f>
        <v/>
      </c>
      <c r="T2108">
        <f>IF(AND(A2108="مصروف",R2108&gt;0,I2108="موافق",S2108&lt;&gt;"",H2108&lt;&gt;""),N(G2108),0)</f>
        <v/>
      </c>
    </row>
    <row r="2109">
      <c r="A2109" s="19" t="n"/>
      <c r="B2109" s="20">
        <f>IF(A2109="","",IF(R2109=0,"⚠ أضف سطر عهدة أولًا","DMT-"&amp;TEXT(R2109,"000")))</f>
        <v/>
      </c>
      <c r="C2109" s="21" t="n"/>
      <c r="D2109" s="20">
        <f>IF(C2109="","",IF(S2109="","خارج السنة المالية",INDEX(القوائم!$D$2:$D$13,S2109)))</f>
        <v/>
      </c>
      <c r="E2109" s="22" t="n"/>
      <c r="F2109" s="23" t="n"/>
      <c r="G2109" s="23" t="n"/>
      <c r="H2109" s="22" t="n"/>
      <c r="I2109" s="19" t="n"/>
      <c r="J2109" s="21" t="n"/>
      <c r="K2109" s="19" t="n"/>
      <c r="L2109" s="19" t="n"/>
      <c r="M2109" s="21" t="n"/>
      <c r="N2109" s="22" t="n"/>
      <c r="O2109" s="24">
        <f>IF(A2109&lt;&gt;"عهدة","",SUMIFS($G$8:$G$5007,$B$8:$B$5007,B2109,$A$8:$A$5007,"مصروف",$I$8:$I$5007,"&lt;&gt;مرفوض"))</f>
        <v/>
      </c>
      <c r="P2109" s="25">
        <f>IF(A2109&lt;&gt;"عهدة","",N(F2109)-O2109)</f>
        <v/>
      </c>
      <c r="Q2109" s="26">
        <f>IF(A2109="","",IF(A2109="عهدة",IF(N(F2109)=0,"⚠ أدخل قيمة العهدة",IF(P2109&lt;0,"⛔ عجز / زيادة مصروفات "&amp;TEXT(-P2109,"#,##0"),IF(COUNTIFS($B$8:$B$5007,B2109,$A$8:$A$5007,"مصروف",$I$8:$I$5007,"&lt;&gt;مرفوض",$K$8:$K$5007,"&lt;&gt;نعم")&gt;0,"⚠ "&amp;COUNTIFS($B$8:$B$5007,B2109,$A$8:$A$5007,"مصروف",$I$8:$I$5007,"&lt;&gt;مرفوض",$K$8:$K$5007,"&lt;&gt;نعم")&amp;" مصروف غير مسوى",IF(L2109="تمت التسوية",IF(P2109=0,"✔ متوازنة وتمت التسوية","✔ تمت التسوية – متبقي "&amp;TEXT(P2109,"#,##0")),IF(P2109&gt;0,"متبقي "&amp;TEXT(P2109,"#,##0"),"✔ متوازنة"))))),IF(R2109=0,"⚠ أضف سطر عهدة أولًا",IF(OR(C2109="",N(G2109)=0),"⚠ أكمل التاريخ والقيمة",IF(S2109="","⚠ التاريخ خارج السنة المالية",IF(H2109="","⚠ اختر بند الموازنة",IF(I2109="مرفوض","✖ مرفوض من المدير",IF(I2109&lt;&gt;"موافق","⏳ بانتظار موافقة المدير",IF(K2109&lt;&gt;"نعم","⚠ غير مسوى مع الحسابات","✔ معتمد ومسوى")))))))))</f>
        <v/>
      </c>
      <c r="R2109">
        <f>N(R2108)+IF(A2109="عهدة",1,0)</f>
        <v/>
      </c>
      <c r="S2109">
        <f>IF(C2109="","",IF(AND(C2109&gt;=DATE(2026,9,1),C2109&lt;=DATE(2027,8,31)),(YEAR(C2109)-2026)*12+MONTH(C2109)-8,""))</f>
        <v/>
      </c>
      <c r="T2109">
        <f>IF(AND(A2109="مصروف",R2109&gt;0,I2109="موافق",S2109&lt;&gt;"",H2109&lt;&gt;""),N(G2109),0)</f>
        <v/>
      </c>
    </row>
    <row r="2110">
      <c r="A2110" s="19" t="n"/>
      <c r="B2110" s="20">
        <f>IF(A2110="","",IF(R2110=0,"⚠ أضف سطر عهدة أولًا","DMT-"&amp;TEXT(R2110,"000")))</f>
        <v/>
      </c>
      <c r="C2110" s="21" t="n"/>
      <c r="D2110" s="20">
        <f>IF(C2110="","",IF(S2110="","خارج السنة المالية",INDEX(القوائم!$D$2:$D$13,S2110)))</f>
        <v/>
      </c>
      <c r="E2110" s="22" t="n"/>
      <c r="F2110" s="23" t="n"/>
      <c r="G2110" s="23" t="n"/>
      <c r="H2110" s="22" t="n"/>
      <c r="I2110" s="19" t="n"/>
      <c r="J2110" s="21" t="n"/>
      <c r="K2110" s="19" t="n"/>
      <c r="L2110" s="19" t="n"/>
      <c r="M2110" s="21" t="n"/>
      <c r="N2110" s="22" t="n"/>
      <c r="O2110" s="24">
        <f>IF(A2110&lt;&gt;"عهدة","",SUMIFS($G$8:$G$5007,$B$8:$B$5007,B2110,$A$8:$A$5007,"مصروف",$I$8:$I$5007,"&lt;&gt;مرفوض"))</f>
        <v/>
      </c>
      <c r="P2110" s="25">
        <f>IF(A2110&lt;&gt;"عهدة","",N(F2110)-O2110)</f>
        <v/>
      </c>
      <c r="Q2110" s="26">
        <f>IF(A2110="","",IF(A2110="عهدة",IF(N(F2110)=0,"⚠ أدخل قيمة العهدة",IF(P2110&lt;0,"⛔ عجز / زيادة مصروفات "&amp;TEXT(-P2110,"#,##0"),IF(COUNTIFS($B$8:$B$5007,B2110,$A$8:$A$5007,"مصروف",$I$8:$I$5007,"&lt;&gt;مرفوض",$K$8:$K$5007,"&lt;&gt;نعم")&gt;0,"⚠ "&amp;COUNTIFS($B$8:$B$5007,B2110,$A$8:$A$5007,"مصروف",$I$8:$I$5007,"&lt;&gt;مرفوض",$K$8:$K$5007,"&lt;&gt;نعم")&amp;" مصروف غير مسوى",IF(L2110="تمت التسوية",IF(P2110=0,"✔ متوازنة وتمت التسوية","✔ تمت التسوية – متبقي "&amp;TEXT(P2110,"#,##0")),IF(P2110&gt;0,"متبقي "&amp;TEXT(P2110,"#,##0"),"✔ متوازنة"))))),IF(R2110=0,"⚠ أضف سطر عهدة أولًا",IF(OR(C2110="",N(G2110)=0),"⚠ أكمل التاريخ والقيمة",IF(S2110="","⚠ التاريخ خارج السنة المالية",IF(H2110="","⚠ اختر بند الموازنة",IF(I2110="مرفوض","✖ مرفوض من المدير",IF(I2110&lt;&gt;"موافق","⏳ بانتظار موافقة المدير",IF(K2110&lt;&gt;"نعم","⚠ غير مسوى مع الحسابات","✔ معتمد ومسوى")))))))))</f>
        <v/>
      </c>
      <c r="R2110">
        <f>N(R2109)+IF(A2110="عهدة",1,0)</f>
        <v/>
      </c>
      <c r="S2110">
        <f>IF(C2110="","",IF(AND(C2110&gt;=DATE(2026,9,1),C2110&lt;=DATE(2027,8,31)),(YEAR(C2110)-2026)*12+MONTH(C2110)-8,""))</f>
        <v/>
      </c>
      <c r="T2110">
        <f>IF(AND(A2110="مصروف",R2110&gt;0,I2110="موافق",S2110&lt;&gt;"",H2110&lt;&gt;""),N(G2110),0)</f>
        <v/>
      </c>
    </row>
    <row r="2111">
      <c r="A2111" s="19" t="n"/>
      <c r="B2111" s="20">
        <f>IF(A2111="","",IF(R2111=0,"⚠ أضف سطر عهدة أولًا","DMT-"&amp;TEXT(R2111,"000")))</f>
        <v/>
      </c>
      <c r="C2111" s="21" t="n"/>
      <c r="D2111" s="20">
        <f>IF(C2111="","",IF(S2111="","خارج السنة المالية",INDEX(القوائم!$D$2:$D$13,S2111)))</f>
        <v/>
      </c>
      <c r="E2111" s="22" t="n"/>
      <c r="F2111" s="23" t="n"/>
      <c r="G2111" s="23" t="n"/>
      <c r="H2111" s="22" t="n"/>
      <c r="I2111" s="19" t="n"/>
      <c r="J2111" s="21" t="n"/>
      <c r="K2111" s="19" t="n"/>
      <c r="L2111" s="19" t="n"/>
      <c r="M2111" s="21" t="n"/>
      <c r="N2111" s="22" t="n"/>
      <c r="O2111" s="24">
        <f>IF(A2111&lt;&gt;"عهدة","",SUMIFS($G$8:$G$5007,$B$8:$B$5007,B2111,$A$8:$A$5007,"مصروف",$I$8:$I$5007,"&lt;&gt;مرفوض"))</f>
        <v/>
      </c>
      <c r="P2111" s="25">
        <f>IF(A2111&lt;&gt;"عهدة","",N(F2111)-O2111)</f>
        <v/>
      </c>
      <c r="Q2111" s="26">
        <f>IF(A2111="","",IF(A2111="عهدة",IF(N(F2111)=0,"⚠ أدخل قيمة العهدة",IF(P2111&lt;0,"⛔ عجز / زيادة مصروفات "&amp;TEXT(-P2111,"#,##0"),IF(COUNTIFS($B$8:$B$5007,B2111,$A$8:$A$5007,"مصروف",$I$8:$I$5007,"&lt;&gt;مرفوض",$K$8:$K$5007,"&lt;&gt;نعم")&gt;0,"⚠ "&amp;COUNTIFS($B$8:$B$5007,B2111,$A$8:$A$5007,"مصروف",$I$8:$I$5007,"&lt;&gt;مرفوض",$K$8:$K$5007,"&lt;&gt;نعم")&amp;" مصروف غير مسوى",IF(L2111="تمت التسوية",IF(P2111=0,"✔ متوازنة وتمت التسوية","✔ تمت التسوية – متبقي "&amp;TEXT(P2111,"#,##0")),IF(P2111&gt;0,"متبقي "&amp;TEXT(P2111,"#,##0"),"✔ متوازنة"))))),IF(R2111=0,"⚠ أضف سطر عهدة أولًا",IF(OR(C2111="",N(G2111)=0),"⚠ أكمل التاريخ والقيمة",IF(S2111="","⚠ التاريخ خارج السنة المالية",IF(H2111="","⚠ اختر بند الموازنة",IF(I2111="مرفوض","✖ مرفوض من المدير",IF(I2111&lt;&gt;"موافق","⏳ بانتظار موافقة المدير",IF(K2111&lt;&gt;"نعم","⚠ غير مسوى مع الحسابات","✔ معتمد ومسوى")))))))))</f>
        <v/>
      </c>
      <c r="R2111">
        <f>N(R2110)+IF(A2111="عهدة",1,0)</f>
        <v/>
      </c>
      <c r="S2111">
        <f>IF(C2111="","",IF(AND(C2111&gt;=DATE(2026,9,1),C2111&lt;=DATE(2027,8,31)),(YEAR(C2111)-2026)*12+MONTH(C2111)-8,""))</f>
        <v/>
      </c>
      <c r="T2111">
        <f>IF(AND(A2111="مصروف",R2111&gt;0,I2111="موافق",S2111&lt;&gt;"",H2111&lt;&gt;""),N(G2111),0)</f>
        <v/>
      </c>
    </row>
    <row r="2112">
      <c r="A2112" s="19" t="n"/>
      <c r="B2112" s="20">
        <f>IF(A2112="","",IF(R2112=0,"⚠ أضف سطر عهدة أولًا","DMT-"&amp;TEXT(R2112,"000")))</f>
        <v/>
      </c>
      <c r="C2112" s="21" t="n"/>
      <c r="D2112" s="20">
        <f>IF(C2112="","",IF(S2112="","خارج السنة المالية",INDEX(القوائم!$D$2:$D$13,S2112)))</f>
        <v/>
      </c>
      <c r="E2112" s="22" t="n"/>
      <c r="F2112" s="23" t="n"/>
      <c r="G2112" s="23" t="n"/>
      <c r="H2112" s="22" t="n"/>
      <c r="I2112" s="19" t="n"/>
      <c r="J2112" s="21" t="n"/>
      <c r="K2112" s="19" t="n"/>
      <c r="L2112" s="19" t="n"/>
      <c r="M2112" s="21" t="n"/>
      <c r="N2112" s="22" t="n"/>
      <c r="O2112" s="24">
        <f>IF(A2112&lt;&gt;"عهدة","",SUMIFS($G$8:$G$5007,$B$8:$B$5007,B2112,$A$8:$A$5007,"مصروف",$I$8:$I$5007,"&lt;&gt;مرفوض"))</f>
        <v/>
      </c>
      <c r="P2112" s="25">
        <f>IF(A2112&lt;&gt;"عهدة","",N(F2112)-O2112)</f>
        <v/>
      </c>
      <c r="Q2112" s="26">
        <f>IF(A2112="","",IF(A2112="عهدة",IF(N(F2112)=0,"⚠ أدخل قيمة العهدة",IF(P2112&lt;0,"⛔ عجز / زيادة مصروفات "&amp;TEXT(-P2112,"#,##0"),IF(COUNTIFS($B$8:$B$5007,B2112,$A$8:$A$5007,"مصروف",$I$8:$I$5007,"&lt;&gt;مرفوض",$K$8:$K$5007,"&lt;&gt;نعم")&gt;0,"⚠ "&amp;COUNTIFS($B$8:$B$5007,B2112,$A$8:$A$5007,"مصروف",$I$8:$I$5007,"&lt;&gt;مرفوض",$K$8:$K$5007,"&lt;&gt;نعم")&amp;" مصروف غير مسوى",IF(L2112="تمت التسوية",IF(P2112=0,"✔ متوازنة وتمت التسوية","✔ تمت التسوية – متبقي "&amp;TEXT(P2112,"#,##0")),IF(P2112&gt;0,"متبقي "&amp;TEXT(P2112,"#,##0"),"✔ متوازنة"))))),IF(R2112=0,"⚠ أضف سطر عهدة أولًا",IF(OR(C2112="",N(G2112)=0),"⚠ أكمل التاريخ والقيمة",IF(S2112="","⚠ التاريخ خارج السنة المالية",IF(H2112="","⚠ اختر بند الموازنة",IF(I2112="مرفوض","✖ مرفوض من المدير",IF(I2112&lt;&gt;"موافق","⏳ بانتظار موافقة المدير",IF(K2112&lt;&gt;"نعم","⚠ غير مسوى مع الحسابات","✔ معتمد ومسوى")))))))))</f>
        <v/>
      </c>
      <c r="R2112">
        <f>N(R2111)+IF(A2112="عهدة",1,0)</f>
        <v/>
      </c>
      <c r="S2112">
        <f>IF(C2112="","",IF(AND(C2112&gt;=DATE(2026,9,1),C2112&lt;=DATE(2027,8,31)),(YEAR(C2112)-2026)*12+MONTH(C2112)-8,""))</f>
        <v/>
      </c>
      <c r="T2112">
        <f>IF(AND(A2112="مصروف",R2112&gt;0,I2112="موافق",S2112&lt;&gt;"",H2112&lt;&gt;""),N(G2112),0)</f>
        <v/>
      </c>
    </row>
    <row r="2113">
      <c r="A2113" s="19" t="n"/>
      <c r="B2113" s="20">
        <f>IF(A2113="","",IF(R2113=0,"⚠ أضف سطر عهدة أولًا","DMT-"&amp;TEXT(R2113,"000")))</f>
        <v/>
      </c>
      <c r="C2113" s="21" t="n"/>
      <c r="D2113" s="20">
        <f>IF(C2113="","",IF(S2113="","خارج السنة المالية",INDEX(القوائم!$D$2:$D$13,S2113)))</f>
        <v/>
      </c>
      <c r="E2113" s="22" t="n"/>
      <c r="F2113" s="23" t="n"/>
      <c r="G2113" s="23" t="n"/>
      <c r="H2113" s="22" t="n"/>
      <c r="I2113" s="19" t="n"/>
      <c r="J2113" s="21" t="n"/>
      <c r="K2113" s="19" t="n"/>
      <c r="L2113" s="19" t="n"/>
      <c r="M2113" s="21" t="n"/>
      <c r="N2113" s="22" t="n"/>
      <c r="O2113" s="24">
        <f>IF(A2113&lt;&gt;"عهدة","",SUMIFS($G$8:$G$5007,$B$8:$B$5007,B2113,$A$8:$A$5007,"مصروف",$I$8:$I$5007,"&lt;&gt;مرفوض"))</f>
        <v/>
      </c>
      <c r="P2113" s="25">
        <f>IF(A2113&lt;&gt;"عهدة","",N(F2113)-O2113)</f>
        <v/>
      </c>
      <c r="Q2113" s="26">
        <f>IF(A2113="","",IF(A2113="عهدة",IF(N(F2113)=0,"⚠ أدخل قيمة العهدة",IF(P2113&lt;0,"⛔ عجز / زيادة مصروفات "&amp;TEXT(-P2113,"#,##0"),IF(COUNTIFS($B$8:$B$5007,B2113,$A$8:$A$5007,"مصروف",$I$8:$I$5007,"&lt;&gt;مرفوض",$K$8:$K$5007,"&lt;&gt;نعم")&gt;0,"⚠ "&amp;COUNTIFS($B$8:$B$5007,B2113,$A$8:$A$5007,"مصروف",$I$8:$I$5007,"&lt;&gt;مرفوض",$K$8:$K$5007,"&lt;&gt;نعم")&amp;" مصروف غير مسوى",IF(L2113="تمت التسوية",IF(P2113=0,"✔ متوازنة وتمت التسوية","✔ تمت التسوية – متبقي "&amp;TEXT(P2113,"#,##0")),IF(P2113&gt;0,"متبقي "&amp;TEXT(P2113,"#,##0"),"✔ متوازنة"))))),IF(R2113=0,"⚠ أضف سطر عهدة أولًا",IF(OR(C2113="",N(G2113)=0),"⚠ أكمل التاريخ والقيمة",IF(S2113="","⚠ التاريخ خارج السنة المالية",IF(H2113="","⚠ اختر بند الموازنة",IF(I2113="مرفوض","✖ مرفوض من المدير",IF(I2113&lt;&gt;"موافق","⏳ بانتظار موافقة المدير",IF(K2113&lt;&gt;"نعم","⚠ غير مسوى مع الحسابات","✔ معتمد ومسوى")))))))))</f>
        <v/>
      </c>
      <c r="R2113">
        <f>N(R2112)+IF(A2113="عهدة",1,0)</f>
        <v/>
      </c>
      <c r="S2113">
        <f>IF(C2113="","",IF(AND(C2113&gt;=DATE(2026,9,1),C2113&lt;=DATE(2027,8,31)),(YEAR(C2113)-2026)*12+MONTH(C2113)-8,""))</f>
        <v/>
      </c>
      <c r="T2113">
        <f>IF(AND(A2113="مصروف",R2113&gt;0,I2113="موافق",S2113&lt;&gt;"",H2113&lt;&gt;""),N(G2113),0)</f>
        <v/>
      </c>
    </row>
    <row r="2114">
      <c r="A2114" s="19" t="n"/>
      <c r="B2114" s="20">
        <f>IF(A2114="","",IF(R2114=0,"⚠ أضف سطر عهدة أولًا","DMT-"&amp;TEXT(R2114,"000")))</f>
        <v/>
      </c>
      <c r="C2114" s="21" t="n"/>
      <c r="D2114" s="20">
        <f>IF(C2114="","",IF(S2114="","خارج السنة المالية",INDEX(القوائم!$D$2:$D$13,S2114)))</f>
        <v/>
      </c>
      <c r="E2114" s="22" t="n"/>
      <c r="F2114" s="23" t="n"/>
      <c r="G2114" s="23" t="n"/>
      <c r="H2114" s="22" t="n"/>
      <c r="I2114" s="19" t="n"/>
      <c r="J2114" s="21" t="n"/>
      <c r="K2114" s="19" t="n"/>
      <c r="L2114" s="19" t="n"/>
      <c r="M2114" s="21" t="n"/>
      <c r="N2114" s="22" t="n"/>
      <c r="O2114" s="24">
        <f>IF(A2114&lt;&gt;"عهدة","",SUMIFS($G$8:$G$5007,$B$8:$B$5007,B2114,$A$8:$A$5007,"مصروف",$I$8:$I$5007,"&lt;&gt;مرفوض"))</f>
        <v/>
      </c>
      <c r="P2114" s="25">
        <f>IF(A2114&lt;&gt;"عهدة","",N(F2114)-O2114)</f>
        <v/>
      </c>
      <c r="Q2114" s="26">
        <f>IF(A2114="","",IF(A2114="عهدة",IF(N(F2114)=0,"⚠ أدخل قيمة العهدة",IF(P2114&lt;0,"⛔ عجز / زيادة مصروفات "&amp;TEXT(-P2114,"#,##0"),IF(COUNTIFS($B$8:$B$5007,B2114,$A$8:$A$5007,"مصروف",$I$8:$I$5007,"&lt;&gt;مرفوض",$K$8:$K$5007,"&lt;&gt;نعم")&gt;0,"⚠ "&amp;COUNTIFS($B$8:$B$5007,B2114,$A$8:$A$5007,"مصروف",$I$8:$I$5007,"&lt;&gt;مرفوض",$K$8:$K$5007,"&lt;&gt;نعم")&amp;" مصروف غير مسوى",IF(L2114="تمت التسوية",IF(P2114=0,"✔ متوازنة وتمت التسوية","✔ تمت التسوية – متبقي "&amp;TEXT(P2114,"#,##0")),IF(P2114&gt;0,"متبقي "&amp;TEXT(P2114,"#,##0"),"✔ متوازنة"))))),IF(R2114=0,"⚠ أضف سطر عهدة أولًا",IF(OR(C2114="",N(G2114)=0),"⚠ أكمل التاريخ والقيمة",IF(S2114="","⚠ التاريخ خارج السنة المالية",IF(H2114="","⚠ اختر بند الموازنة",IF(I2114="مرفوض","✖ مرفوض من المدير",IF(I2114&lt;&gt;"موافق","⏳ بانتظار موافقة المدير",IF(K2114&lt;&gt;"نعم","⚠ غير مسوى مع الحسابات","✔ معتمد ومسوى")))))))))</f>
        <v/>
      </c>
      <c r="R2114">
        <f>N(R2113)+IF(A2114="عهدة",1,0)</f>
        <v/>
      </c>
      <c r="S2114">
        <f>IF(C2114="","",IF(AND(C2114&gt;=DATE(2026,9,1),C2114&lt;=DATE(2027,8,31)),(YEAR(C2114)-2026)*12+MONTH(C2114)-8,""))</f>
        <v/>
      </c>
      <c r="T2114">
        <f>IF(AND(A2114="مصروف",R2114&gt;0,I2114="موافق",S2114&lt;&gt;"",H2114&lt;&gt;""),N(G2114),0)</f>
        <v/>
      </c>
    </row>
    <row r="2115">
      <c r="A2115" s="19" t="n"/>
      <c r="B2115" s="20">
        <f>IF(A2115="","",IF(R2115=0,"⚠ أضف سطر عهدة أولًا","DMT-"&amp;TEXT(R2115,"000")))</f>
        <v/>
      </c>
      <c r="C2115" s="21" t="n"/>
      <c r="D2115" s="20">
        <f>IF(C2115="","",IF(S2115="","خارج السنة المالية",INDEX(القوائم!$D$2:$D$13,S2115)))</f>
        <v/>
      </c>
      <c r="E2115" s="22" t="n"/>
      <c r="F2115" s="23" t="n"/>
      <c r="G2115" s="23" t="n"/>
      <c r="H2115" s="22" t="n"/>
      <c r="I2115" s="19" t="n"/>
      <c r="J2115" s="21" t="n"/>
      <c r="K2115" s="19" t="n"/>
      <c r="L2115" s="19" t="n"/>
      <c r="M2115" s="21" t="n"/>
      <c r="N2115" s="22" t="n"/>
      <c r="O2115" s="24">
        <f>IF(A2115&lt;&gt;"عهدة","",SUMIFS($G$8:$G$5007,$B$8:$B$5007,B2115,$A$8:$A$5007,"مصروف",$I$8:$I$5007,"&lt;&gt;مرفوض"))</f>
        <v/>
      </c>
      <c r="P2115" s="25">
        <f>IF(A2115&lt;&gt;"عهدة","",N(F2115)-O2115)</f>
        <v/>
      </c>
      <c r="Q2115" s="26">
        <f>IF(A2115="","",IF(A2115="عهدة",IF(N(F2115)=0,"⚠ أدخل قيمة العهدة",IF(P2115&lt;0,"⛔ عجز / زيادة مصروفات "&amp;TEXT(-P2115,"#,##0"),IF(COUNTIFS($B$8:$B$5007,B2115,$A$8:$A$5007,"مصروف",$I$8:$I$5007,"&lt;&gt;مرفوض",$K$8:$K$5007,"&lt;&gt;نعم")&gt;0,"⚠ "&amp;COUNTIFS($B$8:$B$5007,B2115,$A$8:$A$5007,"مصروف",$I$8:$I$5007,"&lt;&gt;مرفوض",$K$8:$K$5007,"&lt;&gt;نعم")&amp;" مصروف غير مسوى",IF(L2115="تمت التسوية",IF(P2115=0,"✔ متوازنة وتمت التسوية","✔ تمت التسوية – متبقي "&amp;TEXT(P2115,"#,##0")),IF(P2115&gt;0,"متبقي "&amp;TEXT(P2115,"#,##0"),"✔ متوازنة"))))),IF(R2115=0,"⚠ أضف سطر عهدة أولًا",IF(OR(C2115="",N(G2115)=0),"⚠ أكمل التاريخ والقيمة",IF(S2115="","⚠ التاريخ خارج السنة المالية",IF(H2115="","⚠ اختر بند الموازنة",IF(I2115="مرفوض","✖ مرفوض من المدير",IF(I2115&lt;&gt;"موافق","⏳ بانتظار موافقة المدير",IF(K2115&lt;&gt;"نعم","⚠ غير مسوى مع الحسابات","✔ معتمد ومسوى")))))))))</f>
        <v/>
      </c>
      <c r="R2115">
        <f>N(R2114)+IF(A2115="عهدة",1,0)</f>
        <v/>
      </c>
      <c r="S2115">
        <f>IF(C2115="","",IF(AND(C2115&gt;=DATE(2026,9,1),C2115&lt;=DATE(2027,8,31)),(YEAR(C2115)-2026)*12+MONTH(C2115)-8,""))</f>
        <v/>
      </c>
      <c r="T2115">
        <f>IF(AND(A2115="مصروف",R2115&gt;0,I2115="موافق",S2115&lt;&gt;"",H2115&lt;&gt;""),N(G2115),0)</f>
        <v/>
      </c>
    </row>
    <row r="2116">
      <c r="A2116" s="19" t="n"/>
      <c r="B2116" s="20">
        <f>IF(A2116="","",IF(R2116=0,"⚠ أضف سطر عهدة أولًا","DMT-"&amp;TEXT(R2116,"000")))</f>
        <v/>
      </c>
      <c r="C2116" s="21" t="n"/>
      <c r="D2116" s="20">
        <f>IF(C2116="","",IF(S2116="","خارج السنة المالية",INDEX(القوائم!$D$2:$D$13,S2116)))</f>
        <v/>
      </c>
      <c r="E2116" s="22" t="n"/>
      <c r="F2116" s="23" t="n"/>
      <c r="G2116" s="23" t="n"/>
      <c r="H2116" s="22" t="n"/>
      <c r="I2116" s="19" t="n"/>
      <c r="J2116" s="21" t="n"/>
      <c r="K2116" s="19" t="n"/>
      <c r="L2116" s="19" t="n"/>
      <c r="M2116" s="21" t="n"/>
      <c r="N2116" s="22" t="n"/>
      <c r="O2116" s="24">
        <f>IF(A2116&lt;&gt;"عهدة","",SUMIFS($G$8:$G$5007,$B$8:$B$5007,B2116,$A$8:$A$5007,"مصروف",$I$8:$I$5007,"&lt;&gt;مرفوض"))</f>
        <v/>
      </c>
      <c r="P2116" s="25">
        <f>IF(A2116&lt;&gt;"عهدة","",N(F2116)-O2116)</f>
        <v/>
      </c>
      <c r="Q2116" s="26">
        <f>IF(A2116="","",IF(A2116="عهدة",IF(N(F2116)=0,"⚠ أدخل قيمة العهدة",IF(P2116&lt;0,"⛔ عجز / زيادة مصروفات "&amp;TEXT(-P2116,"#,##0"),IF(COUNTIFS($B$8:$B$5007,B2116,$A$8:$A$5007,"مصروف",$I$8:$I$5007,"&lt;&gt;مرفوض",$K$8:$K$5007,"&lt;&gt;نعم")&gt;0,"⚠ "&amp;COUNTIFS($B$8:$B$5007,B2116,$A$8:$A$5007,"مصروف",$I$8:$I$5007,"&lt;&gt;مرفوض",$K$8:$K$5007,"&lt;&gt;نعم")&amp;" مصروف غير مسوى",IF(L2116="تمت التسوية",IF(P2116=0,"✔ متوازنة وتمت التسوية","✔ تمت التسوية – متبقي "&amp;TEXT(P2116,"#,##0")),IF(P2116&gt;0,"متبقي "&amp;TEXT(P2116,"#,##0"),"✔ متوازنة"))))),IF(R2116=0,"⚠ أضف سطر عهدة أولًا",IF(OR(C2116="",N(G2116)=0),"⚠ أكمل التاريخ والقيمة",IF(S2116="","⚠ التاريخ خارج السنة المالية",IF(H2116="","⚠ اختر بند الموازنة",IF(I2116="مرفوض","✖ مرفوض من المدير",IF(I2116&lt;&gt;"موافق","⏳ بانتظار موافقة المدير",IF(K2116&lt;&gt;"نعم","⚠ غير مسوى مع الحسابات","✔ معتمد ومسوى")))))))))</f>
        <v/>
      </c>
      <c r="R2116">
        <f>N(R2115)+IF(A2116="عهدة",1,0)</f>
        <v/>
      </c>
      <c r="S2116">
        <f>IF(C2116="","",IF(AND(C2116&gt;=DATE(2026,9,1),C2116&lt;=DATE(2027,8,31)),(YEAR(C2116)-2026)*12+MONTH(C2116)-8,""))</f>
        <v/>
      </c>
      <c r="T2116">
        <f>IF(AND(A2116="مصروف",R2116&gt;0,I2116="موافق",S2116&lt;&gt;"",H2116&lt;&gt;""),N(G2116),0)</f>
        <v/>
      </c>
    </row>
    <row r="2117">
      <c r="A2117" s="19" t="n"/>
      <c r="B2117" s="20">
        <f>IF(A2117="","",IF(R2117=0,"⚠ أضف سطر عهدة أولًا","DMT-"&amp;TEXT(R2117,"000")))</f>
        <v/>
      </c>
      <c r="C2117" s="21" t="n"/>
      <c r="D2117" s="20">
        <f>IF(C2117="","",IF(S2117="","خارج السنة المالية",INDEX(القوائم!$D$2:$D$13,S2117)))</f>
        <v/>
      </c>
      <c r="E2117" s="22" t="n"/>
      <c r="F2117" s="23" t="n"/>
      <c r="G2117" s="23" t="n"/>
      <c r="H2117" s="22" t="n"/>
      <c r="I2117" s="19" t="n"/>
      <c r="J2117" s="21" t="n"/>
      <c r="K2117" s="19" t="n"/>
      <c r="L2117" s="19" t="n"/>
      <c r="M2117" s="21" t="n"/>
      <c r="N2117" s="22" t="n"/>
      <c r="O2117" s="24">
        <f>IF(A2117&lt;&gt;"عهدة","",SUMIFS($G$8:$G$5007,$B$8:$B$5007,B2117,$A$8:$A$5007,"مصروف",$I$8:$I$5007,"&lt;&gt;مرفوض"))</f>
        <v/>
      </c>
      <c r="P2117" s="25">
        <f>IF(A2117&lt;&gt;"عهدة","",N(F2117)-O2117)</f>
        <v/>
      </c>
      <c r="Q2117" s="26">
        <f>IF(A2117="","",IF(A2117="عهدة",IF(N(F2117)=0,"⚠ أدخل قيمة العهدة",IF(P2117&lt;0,"⛔ عجز / زيادة مصروفات "&amp;TEXT(-P2117,"#,##0"),IF(COUNTIFS($B$8:$B$5007,B2117,$A$8:$A$5007,"مصروف",$I$8:$I$5007,"&lt;&gt;مرفوض",$K$8:$K$5007,"&lt;&gt;نعم")&gt;0,"⚠ "&amp;COUNTIFS($B$8:$B$5007,B2117,$A$8:$A$5007,"مصروف",$I$8:$I$5007,"&lt;&gt;مرفوض",$K$8:$K$5007,"&lt;&gt;نعم")&amp;" مصروف غير مسوى",IF(L2117="تمت التسوية",IF(P2117=0,"✔ متوازنة وتمت التسوية","✔ تمت التسوية – متبقي "&amp;TEXT(P2117,"#,##0")),IF(P2117&gt;0,"متبقي "&amp;TEXT(P2117,"#,##0"),"✔ متوازنة"))))),IF(R2117=0,"⚠ أضف سطر عهدة أولًا",IF(OR(C2117="",N(G2117)=0),"⚠ أكمل التاريخ والقيمة",IF(S2117="","⚠ التاريخ خارج السنة المالية",IF(H2117="","⚠ اختر بند الموازنة",IF(I2117="مرفوض","✖ مرفوض من المدير",IF(I2117&lt;&gt;"موافق","⏳ بانتظار موافقة المدير",IF(K2117&lt;&gt;"نعم","⚠ غير مسوى مع الحسابات","✔ معتمد ومسوى")))))))))</f>
        <v/>
      </c>
      <c r="R2117">
        <f>N(R2116)+IF(A2117="عهدة",1,0)</f>
        <v/>
      </c>
      <c r="S2117">
        <f>IF(C2117="","",IF(AND(C2117&gt;=DATE(2026,9,1),C2117&lt;=DATE(2027,8,31)),(YEAR(C2117)-2026)*12+MONTH(C2117)-8,""))</f>
        <v/>
      </c>
      <c r="T2117">
        <f>IF(AND(A2117="مصروف",R2117&gt;0,I2117="موافق",S2117&lt;&gt;"",H2117&lt;&gt;""),N(G2117),0)</f>
        <v/>
      </c>
    </row>
    <row r="2118">
      <c r="A2118" s="19" t="n"/>
      <c r="B2118" s="20">
        <f>IF(A2118="","",IF(R2118=0,"⚠ أضف سطر عهدة أولًا","DMT-"&amp;TEXT(R2118,"000")))</f>
        <v/>
      </c>
      <c r="C2118" s="21" t="n"/>
      <c r="D2118" s="20">
        <f>IF(C2118="","",IF(S2118="","خارج السنة المالية",INDEX(القوائم!$D$2:$D$13,S2118)))</f>
        <v/>
      </c>
      <c r="E2118" s="22" t="n"/>
      <c r="F2118" s="23" t="n"/>
      <c r="G2118" s="23" t="n"/>
      <c r="H2118" s="22" t="n"/>
      <c r="I2118" s="19" t="n"/>
      <c r="J2118" s="21" t="n"/>
      <c r="K2118" s="19" t="n"/>
      <c r="L2118" s="19" t="n"/>
      <c r="M2118" s="21" t="n"/>
      <c r="N2118" s="22" t="n"/>
      <c r="O2118" s="24">
        <f>IF(A2118&lt;&gt;"عهدة","",SUMIFS($G$8:$G$5007,$B$8:$B$5007,B2118,$A$8:$A$5007,"مصروف",$I$8:$I$5007,"&lt;&gt;مرفوض"))</f>
        <v/>
      </c>
      <c r="P2118" s="25">
        <f>IF(A2118&lt;&gt;"عهدة","",N(F2118)-O2118)</f>
        <v/>
      </c>
      <c r="Q2118" s="26">
        <f>IF(A2118="","",IF(A2118="عهدة",IF(N(F2118)=0,"⚠ أدخل قيمة العهدة",IF(P2118&lt;0,"⛔ عجز / زيادة مصروفات "&amp;TEXT(-P2118,"#,##0"),IF(COUNTIFS($B$8:$B$5007,B2118,$A$8:$A$5007,"مصروف",$I$8:$I$5007,"&lt;&gt;مرفوض",$K$8:$K$5007,"&lt;&gt;نعم")&gt;0,"⚠ "&amp;COUNTIFS($B$8:$B$5007,B2118,$A$8:$A$5007,"مصروف",$I$8:$I$5007,"&lt;&gt;مرفوض",$K$8:$K$5007,"&lt;&gt;نعم")&amp;" مصروف غير مسوى",IF(L2118="تمت التسوية",IF(P2118=0,"✔ متوازنة وتمت التسوية","✔ تمت التسوية – متبقي "&amp;TEXT(P2118,"#,##0")),IF(P2118&gt;0,"متبقي "&amp;TEXT(P2118,"#,##0"),"✔ متوازنة"))))),IF(R2118=0,"⚠ أضف سطر عهدة أولًا",IF(OR(C2118="",N(G2118)=0),"⚠ أكمل التاريخ والقيمة",IF(S2118="","⚠ التاريخ خارج السنة المالية",IF(H2118="","⚠ اختر بند الموازنة",IF(I2118="مرفوض","✖ مرفوض من المدير",IF(I2118&lt;&gt;"موافق","⏳ بانتظار موافقة المدير",IF(K2118&lt;&gt;"نعم","⚠ غير مسوى مع الحسابات","✔ معتمد ومسوى")))))))))</f>
        <v/>
      </c>
      <c r="R2118">
        <f>N(R2117)+IF(A2118="عهدة",1,0)</f>
        <v/>
      </c>
      <c r="S2118">
        <f>IF(C2118="","",IF(AND(C2118&gt;=DATE(2026,9,1),C2118&lt;=DATE(2027,8,31)),(YEAR(C2118)-2026)*12+MONTH(C2118)-8,""))</f>
        <v/>
      </c>
      <c r="T2118">
        <f>IF(AND(A2118="مصروف",R2118&gt;0,I2118="موافق",S2118&lt;&gt;"",H2118&lt;&gt;""),N(G2118),0)</f>
        <v/>
      </c>
    </row>
    <row r="2119">
      <c r="A2119" s="19" t="n"/>
      <c r="B2119" s="20">
        <f>IF(A2119="","",IF(R2119=0,"⚠ أضف سطر عهدة أولًا","DMT-"&amp;TEXT(R2119,"000")))</f>
        <v/>
      </c>
      <c r="C2119" s="21" t="n"/>
      <c r="D2119" s="20">
        <f>IF(C2119="","",IF(S2119="","خارج السنة المالية",INDEX(القوائم!$D$2:$D$13,S2119)))</f>
        <v/>
      </c>
      <c r="E2119" s="22" t="n"/>
      <c r="F2119" s="23" t="n"/>
      <c r="G2119" s="23" t="n"/>
      <c r="H2119" s="22" t="n"/>
      <c r="I2119" s="19" t="n"/>
      <c r="J2119" s="21" t="n"/>
      <c r="K2119" s="19" t="n"/>
      <c r="L2119" s="19" t="n"/>
      <c r="M2119" s="21" t="n"/>
      <c r="N2119" s="22" t="n"/>
      <c r="O2119" s="24">
        <f>IF(A2119&lt;&gt;"عهدة","",SUMIFS($G$8:$G$5007,$B$8:$B$5007,B2119,$A$8:$A$5007,"مصروف",$I$8:$I$5007,"&lt;&gt;مرفوض"))</f>
        <v/>
      </c>
      <c r="P2119" s="25">
        <f>IF(A2119&lt;&gt;"عهدة","",N(F2119)-O2119)</f>
        <v/>
      </c>
      <c r="Q2119" s="26">
        <f>IF(A2119="","",IF(A2119="عهدة",IF(N(F2119)=0,"⚠ أدخل قيمة العهدة",IF(P2119&lt;0,"⛔ عجز / زيادة مصروفات "&amp;TEXT(-P2119,"#,##0"),IF(COUNTIFS($B$8:$B$5007,B2119,$A$8:$A$5007,"مصروف",$I$8:$I$5007,"&lt;&gt;مرفوض",$K$8:$K$5007,"&lt;&gt;نعم")&gt;0,"⚠ "&amp;COUNTIFS($B$8:$B$5007,B2119,$A$8:$A$5007,"مصروف",$I$8:$I$5007,"&lt;&gt;مرفوض",$K$8:$K$5007,"&lt;&gt;نعم")&amp;" مصروف غير مسوى",IF(L2119="تمت التسوية",IF(P2119=0,"✔ متوازنة وتمت التسوية","✔ تمت التسوية – متبقي "&amp;TEXT(P2119,"#,##0")),IF(P2119&gt;0,"متبقي "&amp;TEXT(P2119,"#,##0"),"✔ متوازنة"))))),IF(R2119=0,"⚠ أضف سطر عهدة أولًا",IF(OR(C2119="",N(G2119)=0),"⚠ أكمل التاريخ والقيمة",IF(S2119="","⚠ التاريخ خارج السنة المالية",IF(H2119="","⚠ اختر بند الموازنة",IF(I2119="مرفوض","✖ مرفوض من المدير",IF(I2119&lt;&gt;"موافق","⏳ بانتظار موافقة المدير",IF(K2119&lt;&gt;"نعم","⚠ غير مسوى مع الحسابات","✔ معتمد ومسوى")))))))))</f>
        <v/>
      </c>
      <c r="R2119">
        <f>N(R2118)+IF(A2119="عهدة",1,0)</f>
        <v/>
      </c>
      <c r="S2119">
        <f>IF(C2119="","",IF(AND(C2119&gt;=DATE(2026,9,1),C2119&lt;=DATE(2027,8,31)),(YEAR(C2119)-2026)*12+MONTH(C2119)-8,""))</f>
        <v/>
      </c>
      <c r="T2119">
        <f>IF(AND(A2119="مصروف",R2119&gt;0,I2119="موافق",S2119&lt;&gt;"",H2119&lt;&gt;""),N(G2119),0)</f>
        <v/>
      </c>
    </row>
    <row r="2120">
      <c r="A2120" s="19" t="n"/>
      <c r="B2120" s="20">
        <f>IF(A2120="","",IF(R2120=0,"⚠ أضف سطر عهدة أولًا","DMT-"&amp;TEXT(R2120,"000")))</f>
        <v/>
      </c>
      <c r="C2120" s="21" t="n"/>
      <c r="D2120" s="20">
        <f>IF(C2120="","",IF(S2120="","خارج السنة المالية",INDEX(القوائم!$D$2:$D$13,S2120)))</f>
        <v/>
      </c>
      <c r="E2120" s="22" t="n"/>
      <c r="F2120" s="23" t="n"/>
      <c r="G2120" s="23" t="n"/>
      <c r="H2120" s="22" t="n"/>
      <c r="I2120" s="19" t="n"/>
      <c r="J2120" s="21" t="n"/>
      <c r="K2120" s="19" t="n"/>
      <c r="L2120" s="19" t="n"/>
      <c r="M2120" s="21" t="n"/>
      <c r="N2120" s="22" t="n"/>
      <c r="O2120" s="24">
        <f>IF(A2120&lt;&gt;"عهدة","",SUMIFS($G$8:$G$5007,$B$8:$B$5007,B2120,$A$8:$A$5007,"مصروف",$I$8:$I$5007,"&lt;&gt;مرفوض"))</f>
        <v/>
      </c>
      <c r="P2120" s="25">
        <f>IF(A2120&lt;&gt;"عهدة","",N(F2120)-O2120)</f>
        <v/>
      </c>
      <c r="Q2120" s="26">
        <f>IF(A2120="","",IF(A2120="عهدة",IF(N(F2120)=0,"⚠ أدخل قيمة العهدة",IF(P2120&lt;0,"⛔ عجز / زيادة مصروفات "&amp;TEXT(-P2120,"#,##0"),IF(COUNTIFS($B$8:$B$5007,B2120,$A$8:$A$5007,"مصروف",$I$8:$I$5007,"&lt;&gt;مرفوض",$K$8:$K$5007,"&lt;&gt;نعم")&gt;0,"⚠ "&amp;COUNTIFS($B$8:$B$5007,B2120,$A$8:$A$5007,"مصروف",$I$8:$I$5007,"&lt;&gt;مرفوض",$K$8:$K$5007,"&lt;&gt;نعم")&amp;" مصروف غير مسوى",IF(L2120="تمت التسوية",IF(P2120=0,"✔ متوازنة وتمت التسوية","✔ تمت التسوية – متبقي "&amp;TEXT(P2120,"#,##0")),IF(P2120&gt;0,"متبقي "&amp;TEXT(P2120,"#,##0"),"✔ متوازنة"))))),IF(R2120=0,"⚠ أضف سطر عهدة أولًا",IF(OR(C2120="",N(G2120)=0),"⚠ أكمل التاريخ والقيمة",IF(S2120="","⚠ التاريخ خارج السنة المالية",IF(H2120="","⚠ اختر بند الموازنة",IF(I2120="مرفوض","✖ مرفوض من المدير",IF(I2120&lt;&gt;"موافق","⏳ بانتظار موافقة المدير",IF(K2120&lt;&gt;"نعم","⚠ غير مسوى مع الحسابات","✔ معتمد ومسوى")))))))))</f>
        <v/>
      </c>
      <c r="R2120">
        <f>N(R2119)+IF(A2120="عهدة",1,0)</f>
        <v/>
      </c>
      <c r="S2120">
        <f>IF(C2120="","",IF(AND(C2120&gt;=DATE(2026,9,1),C2120&lt;=DATE(2027,8,31)),(YEAR(C2120)-2026)*12+MONTH(C2120)-8,""))</f>
        <v/>
      </c>
      <c r="T2120">
        <f>IF(AND(A2120="مصروف",R2120&gt;0,I2120="موافق",S2120&lt;&gt;"",H2120&lt;&gt;""),N(G2120),0)</f>
        <v/>
      </c>
    </row>
    <row r="2121">
      <c r="A2121" s="19" t="n"/>
      <c r="B2121" s="20">
        <f>IF(A2121="","",IF(R2121=0,"⚠ أضف سطر عهدة أولًا","DMT-"&amp;TEXT(R2121,"000")))</f>
        <v/>
      </c>
      <c r="C2121" s="21" t="n"/>
      <c r="D2121" s="20">
        <f>IF(C2121="","",IF(S2121="","خارج السنة المالية",INDEX(القوائم!$D$2:$D$13,S2121)))</f>
        <v/>
      </c>
      <c r="E2121" s="22" t="n"/>
      <c r="F2121" s="23" t="n"/>
      <c r="G2121" s="23" t="n"/>
      <c r="H2121" s="22" t="n"/>
      <c r="I2121" s="19" t="n"/>
      <c r="J2121" s="21" t="n"/>
      <c r="K2121" s="19" t="n"/>
      <c r="L2121" s="19" t="n"/>
      <c r="M2121" s="21" t="n"/>
      <c r="N2121" s="22" t="n"/>
      <c r="O2121" s="24">
        <f>IF(A2121&lt;&gt;"عهدة","",SUMIFS($G$8:$G$5007,$B$8:$B$5007,B2121,$A$8:$A$5007,"مصروف",$I$8:$I$5007,"&lt;&gt;مرفوض"))</f>
        <v/>
      </c>
      <c r="P2121" s="25">
        <f>IF(A2121&lt;&gt;"عهدة","",N(F2121)-O2121)</f>
        <v/>
      </c>
      <c r="Q2121" s="26">
        <f>IF(A2121="","",IF(A2121="عهدة",IF(N(F2121)=0,"⚠ أدخل قيمة العهدة",IF(P2121&lt;0,"⛔ عجز / زيادة مصروفات "&amp;TEXT(-P2121,"#,##0"),IF(COUNTIFS($B$8:$B$5007,B2121,$A$8:$A$5007,"مصروف",$I$8:$I$5007,"&lt;&gt;مرفوض",$K$8:$K$5007,"&lt;&gt;نعم")&gt;0,"⚠ "&amp;COUNTIFS($B$8:$B$5007,B2121,$A$8:$A$5007,"مصروف",$I$8:$I$5007,"&lt;&gt;مرفوض",$K$8:$K$5007,"&lt;&gt;نعم")&amp;" مصروف غير مسوى",IF(L2121="تمت التسوية",IF(P2121=0,"✔ متوازنة وتمت التسوية","✔ تمت التسوية – متبقي "&amp;TEXT(P2121,"#,##0")),IF(P2121&gt;0,"متبقي "&amp;TEXT(P2121,"#,##0"),"✔ متوازنة"))))),IF(R2121=0,"⚠ أضف سطر عهدة أولًا",IF(OR(C2121="",N(G2121)=0),"⚠ أكمل التاريخ والقيمة",IF(S2121="","⚠ التاريخ خارج السنة المالية",IF(H2121="","⚠ اختر بند الموازنة",IF(I2121="مرفوض","✖ مرفوض من المدير",IF(I2121&lt;&gt;"موافق","⏳ بانتظار موافقة المدير",IF(K2121&lt;&gt;"نعم","⚠ غير مسوى مع الحسابات","✔ معتمد ومسوى")))))))))</f>
        <v/>
      </c>
      <c r="R2121">
        <f>N(R2120)+IF(A2121="عهدة",1,0)</f>
        <v/>
      </c>
      <c r="S2121">
        <f>IF(C2121="","",IF(AND(C2121&gt;=DATE(2026,9,1),C2121&lt;=DATE(2027,8,31)),(YEAR(C2121)-2026)*12+MONTH(C2121)-8,""))</f>
        <v/>
      </c>
      <c r="T2121">
        <f>IF(AND(A2121="مصروف",R2121&gt;0,I2121="موافق",S2121&lt;&gt;"",H2121&lt;&gt;""),N(G2121),0)</f>
        <v/>
      </c>
    </row>
    <row r="2122">
      <c r="A2122" s="19" t="n"/>
      <c r="B2122" s="20">
        <f>IF(A2122="","",IF(R2122=0,"⚠ أضف سطر عهدة أولًا","DMT-"&amp;TEXT(R2122,"000")))</f>
        <v/>
      </c>
      <c r="C2122" s="21" t="n"/>
      <c r="D2122" s="20">
        <f>IF(C2122="","",IF(S2122="","خارج السنة المالية",INDEX(القوائم!$D$2:$D$13,S2122)))</f>
        <v/>
      </c>
      <c r="E2122" s="22" t="n"/>
      <c r="F2122" s="23" t="n"/>
      <c r="G2122" s="23" t="n"/>
      <c r="H2122" s="22" t="n"/>
      <c r="I2122" s="19" t="n"/>
      <c r="J2122" s="21" t="n"/>
      <c r="K2122" s="19" t="n"/>
      <c r="L2122" s="19" t="n"/>
      <c r="M2122" s="21" t="n"/>
      <c r="N2122" s="22" t="n"/>
      <c r="O2122" s="24">
        <f>IF(A2122&lt;&gt;"عهدة","",SUMIFS($G$8:$G$5007,$B$8:$B$5007,B2122,$A$8:$A$5007,"مصروف",$I$8:$I$5007,"&lt;&gt;مرفوض"))</f>
        <v/>
      </c>
      <c r="P2122" s="25">
        <f>IF(A2122&lt;&gt;"عهدة","",N(F2122)-O2122)</f>
        <v/>
      </c>
      <c r="Q2122" s="26">
        <f>IF(A2122="","",IF(A2122="عهدة",IF(N(F2122)=0,"⚠ أدخل قيمة العهدة",IF(P2122&lt;0,"⛔ عجز / زيادة مصروفات "&amp;TEXT(-P2122,"#,##0"),IF(COUNTIFS($B$8:$B$5007,B2122,$A$8:$A$5007,"مصروف",$I$8:$I$5007,"&lt;&gt;مرفوض",$K$8:$K$5007,"&lt;&gt;نعم")&gt;0,"⚠ "&amp;COUNTIFS($B$8:$B$5007,B2122,$A$8:$A$5007,"مصروف",$I$8:$I$5007,"&lt;&gt;مرفوض",$K$8:$K$5007,"&lt;&gt;نعم")&amp;" مصروف غير مسوى",IF(L2122="تمت التسوية",IF(P2122=0,"✔ متوازنة وتمت التسوية","✔ تمت التسوية – متبقي "&amp;TEXT(P2122,"#,##0")),IF(P2122&gt;0,"متبقي "&amp;TEXT(P2122,"#,##0"),"✔ متوازنة"))))),IF(R2122=0,"⚠ أضف سطر عهدة أولًا",IF(OR(C2122="",N(G2122)=0),"⚠ أكمل التاريخ والقيمة",IF(S2122="","⚠ التاريخ خارج السنة المالية",IF(H2122="","⚠ اختر بند الموازنة",IF(I2122="مرفوض","✖ مرفوض من المدير",IF(I2122&lt;&gt;"موافق","⏳ بانتظار موافقة المدير",IF(K2122&lt;&gt;"نعم","⚠ غير مسوى مع الحسابات","✔ معتمد ومسوى")))))))))</f>
        <v/>
      </c>
      <c r="R2122">
        <f>N(R2121)+IF(A2122="عهدة",1,0)</f>
        <v/>
      </c>
      <c r="S2122">
        <f>IF(C2122="","",IF(AND(C2122&gt;=DATE(2026,9,1),C2122&lt;=DATE(2027,8,31)),(YEAR(C2122)-2026)*12+MONTH(C2122)-8,""))</f>
        <v/>
      </c>
      <c r="T2122">
        <f>IF(AND(A2122="مصروف",R2122&gt;0,I2122="موافق",S2122&lt;&gt;"",H2122&lt;&gt;""),N(G2122),0)</f>
        <v/>
      </c>
    </row>
    <row r="2123">
      <c r="A2123" s="19" t="n"/>
      <c r="B2123" s="20">
        <f>IF(A2123="","",IF(R2123=0,"⚠ أضف سطر عهدة أولًا","DMT-"&amp;TEXT(R2123,"000")))</f>
        <v/>
      </c>
      <c r="C2123" s="21" t="n"/>
      <c r="D2123" s="20">
        <f>IF(C2123="","",IF(S2123="","خارج السنة المالية",INDEX(القوائم!$D$2:$D$13,S2123)))</f>
        <v/>
      </c>
      <c r="E2123" s="22" t="n"/>
      <c r="F2123" s="23" t="n"/>
      <c r="G2123" s="23" t="n"/>
      <c r="H2123" s="22" t="n"/>
      <c r="I2123" s="19" t="n"/>
      <c r="J2123" s="21" t="n"/>
      <c r="K2123" s="19" t="n"/>
      <c r="L2123" s="19" t="n"/>
      <c r="M2123" s="21" t="n"/>
      <c r="N2123" s="22" t="n"/>
      <c r="O2123" s="24">
        <f>IF(A2123&lt;&gt;"عهدة","",SUMIFS($G$8:$G$5007,$B$8:$B$5007,B2123,$A$8:$A$5007,"مصروف",$I$8:$I$5007,"&lt;&gt;مرفوض"))</f>
        <v/>
      </c>
      <c r="P2123" s="25">
        <f>IF(A2123&lt;&gt;"عهدة","",N(F2123)-O2123)</f>
        <v/>
      </c>
      <c r="Q2123" s="26">
        <f>IF(A2123="","",IF(A2123="عهدة",IF(N(F2123)=0,"⚠ أدخل قيمة العهدة",IF(P2123&lt;0,"⛔ عجز / زيادة مصروفات "&amp;TEXT(-P2123,"#,##0"),IF(COUNTIFS($B$8:$B$5007,B2123,$A$8:$A$5007,"مصروف",$I$8:$I$5007,"&lt;&gt;مرفوض",$K$8:$K$5007,"&lt;&gt;نعم")&gt;0,"⚠ "&amp;COUNTIFS($B$8:$B$5007,B2123,$A$8:$A$5007,"مصروف",$I$8:$I$5007,"&lt;&gt;مرفوض",$K$8:$K$5007,"&lt;&gt;نعم")&amp;" مصروف غير مسوى",IF(L2123="تمت التسوية",IF(P2123=0,"✔ متوازنة وتمت التسوية","✔ تمت التسوية – متبقي "&amp;TEXT(P2123,"#,##0")),IF(P2123&gt;0,"متبقي "&amp;TEXT(P2123,"#,##0"),"✔ متوازنة"))))),IF(R2123=0,"⚠ أضف سطر عهدة أولًا",IF(OR(C2123="",N(G2123)=0),"⚠ أكمل التاريخ والقيمة",IF(S2123="","⚠ التاريخ خارج السنة المالية",IF(H2123="","⚠ اختر بند الموازنة",IF(I2123="مرفوض","✖ مرفوض من المدير",IF(I2123&lt;&gt;"موافق","⏳ بانتظار موافقة المدير",IF(K2123&lt;&gt;"نعم","⚠ غير مسوى مع الحسابات","✔ معتمد ومسوى")))))))))</f>
        <v/>
      </c>
      <c r="R2123">
        <f>N(R2122)+IF(A2123="عهدة",1,0)</f>
        <v/>
      </c>
      <c r="S2123">
        <f>IF(C2123="","",IF(AND(C2123&gt;=DATE(2026,9,1),C2123&lt;=DATE(2027,8,31)),(YEAR(C2123)-2026)*12+MONTH(C2123)-8,""))</f>
        <v/>
      </c>
      <c r="T2123">
        <f>IF(AND(A2123="مصروف",R2123&gt;0,I2123="موافق",S2123&lt;&gt;"",H2123&lt;&gt;""),N(G2123),0)</f>
        <v/>
      </c>
    </row>
    <row r="2124">
      <c r="A2124" s="19" t="n"/>
      <c r="B2124" s="20">
        <f>IF(A2124="","",IF(R2124=0,"⚠ أضف سطر عهدة أولًا","DMT-"&amp;TEXT(R2124,"000")))</f>
        <v/>
      </c>
      <c r="C2124" s="21" t="n"/>
      <c r="D2124" s="20">
        <f>IF(C2124="","",IF(S2124="","خارج السنة المالية",INDEX(القوائم!$D$2:$D$13,S2124)))</f>
        <v/>
      </c>
      <c r="E2124" s="22" t="n"/>
      <c r="F2124" s="23" t="n"/>
      <c r="G2124" s="23" t="n"/>
      <c r="H2124" s="22" t="n"/>
      <c r="I2124" s="19" t="n"/>
      <c r="J2124" s="21" t="n"/>
      <c r="K2124" s="19" t="n"/>
      <c r="L2124" s="19" t="n"/>
      <c r="M2124" s="21" t="n"/>
      <c r="N2124" s="22" t="n"/>
      <c r="O2124" s="24">
        <f>IF(A2124&lt;&gt;"عهدة","",SUMIFS($G$8:$G$5007,$B$8:$B$5007,B2124,$A$8:$A$5007,"مصروف",$I$8:$I$5007,"&lt;&gt;مرفوض"))</f>
        <v/>
      </c>
      <c r="P2124" s="25">
        <f>IF(A2124&lt;&gt;"عهدة","",N(F2124)-O2124)</f>
        <v/>
      </c>
      <c r="Q2124" s="26">
        <f>IF(A2124="","",IF(A2124="عهدة",IF(N(F2124)=0,"⚠ أدخل قيمة العهدة",IF(P2124&lt;0,"⛔ عجز / زيادة مصروفات "&amp;TEXT(-P2124,"#,##0"),IF(COUNTIFS($B$8:$B$5007,B2124,$A$8:$A$5007,"مصروف",$I$8:$I$5007,"&lt;&gt;مرفوض",$K$8:$K$5007,"&lt;&gt;نعم")&gt;0,"⚠ "&amp;COUNTIFS($B$8:$B$5007,B2124,$A$8:$A$5007,"مصروف",$I$8:$I$5007,"&lt;&gt;مرفوض",$K$8:$K$5007,"&lt;&gt;نعم")&amp;" مصروف غير مسوى",IF(L2124="تمت التسوية",IF(P2124=0,"✔ متوازنة وتمت التسوية","✔ تمت التسوية – متبقي "&amp;TEXT(P2124,"#,##0")),IF(P2124&gt;0,"متبقي "&amp;TEXT(P2124,"#,##0"),"✔ متوازنة"))))),IF(R2124=0,"⚠ أضف سطر عهدة أولًا",IF(OR(C2124="",N(G2124)=0),"⚠ أكمل التاريخ والقيمة",IF(S2124="","⚠ التاريخ خارج السنة المالية",IF(H2124="","⚠ اختر بند الموازنة",IF(I2124="مرفوض","✖ مرفوض من المدير",IF(I2124&lt;&gt;"موافق","⏳ بانتظار موافقة المدير",IF(K2124&lt;&gt;"نعم","⚠ غير مسوى مع الحسابات","✔ معتمد ومسوى")))))))))</f>
        <v/>
      </c>
      <c r="R2124">
        <f>N(R2123)+IF(A2124="عهدة",1,0)</f>
        <v/>
      </c>
      <c r="S2124">
        <f>IF(C2124="","",IF(AND(C2124&gt;=DATE(2026,9,1),C2124&lt;=DATE(2027,8,31)),(YEAR(C2124)-2026)*12+MONTH(C2124)-8,""))</f>
        <v/>
      </c>
      <c r="T2124">
        <f>IF(AND(A2124="مصروف",R2124&gt;0,I2124="موافق",S2124&lt;&gt;"",H2124&lt;&gt;""),N(G2124),0)</f>
        <v/>
      </c>
    </row>
    <row r="2125">
      <c r="A2125" s="19" t="n"/>
      <c r="B2125" s="20">
        <f>IF(A2125="","",IF(R2125=0,"⚠ أضف سطر عهدة أولًا","DMT-"&amp;TEXT(R2125,"000")))</f>
        <v/>
      </c>
      <c r="C2125" s="21" t="n"/>
      <c r="D2125" s="20">
        <f>IF(C2125="","",IF(S2125="","خارج السنة المالية",INDEX(القوائم!$D$2:$D$13,S2125)))</f>
        <v/>
      </c>
      <c r="E2125" s="22" t="n"/>
      <c r="F2125" s="23" t="n"/>
      <c r="G2125" s="23" t="n"/>
      <c r="H2125" s="22" t="n"/>
      <c r="I2125" s="19" t="n"/>
      <c r="J2125" s="21" t="n"/>
      <c r="K2125" s="19" t="n"/>
      <c r="L2125" s="19" t="n"/>
      <c r="M2125" s="21" t="n"/>
      <c r="N2125" s="22" t="n"/>
      <c r="O2125" s="24">
        <f>IF(A2125&lt;&gt;"عهدة","",SUMIFS($G$8:$G$5007,$B$8:$B$5007,B2125,$A$8:$A$5007,"مصروف",$I$8:$I$5007,"&lt;&gt;مرفوض"))</f>
        <v/>
      </c>
      <c r="P2125" s="25">
        <f>IF(A2125&lt;&gt;"عهدة","",N(F2125)-O2125)</f>
        <v/>
      </c>
      <c r="Q2125" s="26">
        <f>IF(A2125="","",IF(A2125="عهدة",IF(N(F2125)=0,"⚠ أدخل قيمة العهدة",IF(P2125&lt;0,"⛔ عجز / زيادة مصروفات "&amp;TEXT(-P2125,"#,##0"),IF(COUNTIFS($B$8:$B$5007,B2125,$A$8:$A$5007,"مصروف",$I$8:$I$5007,"&lt;&gt;مرفوض",$K$8:$K$5007,"&lt;&gt;نعم")&gt;0,"⚠ "&amp;COUNTIFS($B$8:$B$5007,B2125,$A$8:$A$5007,"مصروف",$I$8:$I$5007,"&lt;&gt;مرفوض",$K$8:$K$5007,"&lt;&gt;نعم")&amp;" مصروف غير مسوى",IF(L2125="تمت التسوية",IF(P2125=0,"✔ متوازنة وتمت التسوية","✔ تمت التسوية – متبقي "&amp;TEXT(P2125,"#,##0")),IF(P2125&gt;0,"متبقي "&amp;TEXT(P2125,"#,##0"),"✔ متوازنة"))))),IF(R2125=0,"⚠ أضف سطر عهدة أولًا",IF(OR(C2125="",N(G2125)=0),"⚠ أكمل التاريخ والقيمة",IF(S2125="","⚠ التاريخ خارج السنة المالية",IF(H2125="","⚠ اختر بند الموازنة",IF(I2125="مرفوض","✖ مرفوض من المدير",IF(I2125&lt;&gt;"موافق","⏳ بانتظار موافقة المدير",IF(K2125&lt;&gt;"نعم","⚠ غير مسوى مع الحسابات","✔ معتمد ومسوى")))))))))</f>
        <v/>
      </c>
      <c r="R2125">
        <f>N(R2124)+IF(A2125="عهدة",1,0)</f>
        <v/>
      </c>
      <c r="S2125">
        <f>IF(C2125="","",IF(AND(C2125&gt;=DATE(2026,9,1),C2125&lt;=DATE(2027,8,31)),(YEAR(C2125)-2026)*12+MONTH(C2125)-8,""))</f>
        <v/>
      </c>
      <c r="T2125">
        <f>IF(AND(A2125="مصروف",R2125&gt;0,I2125="موافق",S2125&lt;&gt;"",H2125&lt;&gt;""),N(G2125),0)</f>
        <v/>
      </c>
    </row>
    <row r="2126">
      <c r="A2126" s="19" t="n"/>
      <c r="B2126" s="20">
        <f>IF(A2126="","",IF(R2126=0,"⚠ أضف سطر عهدة أولًا","DMT-"&amp;TEXT(R2126,"000")))</f>
        <v/>
      </c>
      <c r="C2126" s="21" t="n"/>
      <c r="D2126" s="20">
        <f>IF(C2126="","",IF(S2126="","خارج السنة المالية",INDEX(القوائم!$D$2:$D$13,S2126)))</f>
        <v/>
      </c>
      <c r="E2126" s="22" t="n"/>
      <c r="F2126" s="23" t="n"/>
      <c r="G2126" s="23" t="n"/>
      <c r="H2126" s="22" t="n"/>
      <c r="I2126" s="19" t="n"/>
      <c r="J2126" s="21" t="n"/>
      <c r="K2126" s="19" t="n"/>
      <c r="L2126" s="19" t="n"/>
      <c r="M2126" s="21" t="n"/>
      <c r="N2126" s="22" t="n"/>
      <c r="O2126" s="24">
        <f>IF(A2126&lt;&gt;"عهدة","",SUMIFS($G$8:$G$5007,$B$8:$B$5007,B2126,$A$8:$A$5007,"مصروف",$I$8:$I$5007,"&lt;&gt;مرفوض"))</f>
        <v/>
      </c>
      <c r="P2126" s="25">
        <f>IF(A2126&lt;&gt;"عهدة","",N(F2126)-O2126)</f>
        <v/>
      </c>
      <c r="Q2126" s="26">
        <f>IF(A2126="","",IF(A2126="عهدة",IF(N(F2126)=0,"⚠ أدخل قيمة العهدة",IF(P2126&lt;0,"⛔ عجز / زيادة مصروفات "&amp;TEXT(-P2126,"#,##0"),IF(COUNTIFS($B$8:$B$5007,B2126,$A$8:$A$5007,"مصروف",$I$8:$I$5007,"&lt;&gt;مرفوض",$K$8:$K$5007,"&lt;&gt;نعم")&gt;0,"⚠ "&amp;COUNTIFS($B$8:$B$5007,B2126,$A$8:$A$5007,"مصروف",$I$8:$I$5007,"&lt;&gt;مرفوض",$K$8:$K$5007,"&lt;&gt;نعم")&amp;" مصروف غير مسوى",IF(L2126="تمت التسوية",IF(P2126=0,"✔ متوازنة وتمت التسوية","✔ تمت التسوية – متبقي "&amp;TEXT(P2126,"#,##0")),IF(P2126&gt;0,"متبقي "&amp;TEXT(P2126,"#,##0"),"✔ متوازنة"))))),IF(R2126=0,"⚠ أضف سطر عهدة أولًا",IF(OR(C2126="",N(G2126)=0),"⚠ أكمل التاريخ والقيمة",IF(S2126="","⚠ التاريخ خارج السنة المالية",IF(H2126="","⚠ اختر بند الموازنة",IF(I2126="مرفوض","✖ مرفوض من المدير",IF(I2126&lt;&gt;"موافق","⏳ بانتظار موافقة المدير",IF(K2126&lt;&gt;"نعم","⚠ غير مسوى مع الحسابات","✔ معتمد ومسوى")))))))))</f>
        <v/>
      </c>
      <c r="R2126">
        <f>N(R2125)+IF(A2126="عهدة",1,0)</f>
        <v/>
      </c>
      <c r="S2126">
        <f>IF(C2126="","",IF(AND(C2126&gt;=DATE(2026,9,1),C2126&lt;=DATE(2027,8,31)),(YEAR(C2126)-2026)*12+MONTH(C2126)-8,""))</f>
        <v/>
      </c>
      <c r="T2126">
        <f>IF(AND(A2126="مصروف",R2126&gt;0,I2126="موافق",S2126&lt;&gt;"",H2126&lt;&gt;""),N(G2126),0)</f>
        <v/>
      </c>
    </row>
    <row r="2127">
      <c r="A2127" s="19" t="n"/>
      <c r="B2127" s="20">
        <f>IF(A2127="","",IF(R2127=0,"⚠ أضف سطر عهدة أولًا","DMT-"&amp;TEXT(R2127,"000")))</f>
        <v/>
      </c>
      <c r="C2127" s="21" t="n"/>
      <c r="D2127" s="20">
        <f>IF(C2127="","",IF(S2127="","خارج السنة المالية",INDEX(القوائم!$D$2:$D$13,S2127)))</f>
        <v/>
      </c>
      <c r="E2127" s="22" t="n"/>
      <c r="F2127" s="23" t="n"/>
      <c r="G2127" s="23" t="n"/>
      <c r="H2127" s="22" t="n"/>
      <c r="I2127" s="19" t="n"/>
      <c r="J2127" s="21" t="n"/>
      <c r="K2127" s="19" t="n"/>
      <c r="L2127" s="19" t="n"/>
      <c r="M2127" s="21" t="n"/>
      <c r="N2127" s="22" t="n"/>
      <c r="O2127" s="24">
        <f>IF(A2127&lt;&gt;"عهدة","",SUMIFS($G$8:$G$5007,$B$8:$B$5007,B2127,$A$8:$A$5007,"مصروف",$I$8:$I$5007,"&lt;&gt;مرفوض"))</f>
        <v/>
      </c>
      <c r="P2127" s="25">
        <f>IF(A2127&lt;&gt;"عهدة","",N(F2127)-O2127)</f>
        <v/>
      </c>
      <c r="Q2127" s="26">
        <f>IF(A2127="","",IF(A2127="عهدة",IF(N(F2127)=0,"⚠ أدخل قيمة العهدة",IF(P2127&lt;0,"⛔ عجز / زيادة مصروفات "&amp;TEXT(-P2127,"#,##0"),IF(COUNTIFS($B$8:$B$5007,B2127,$A$8:$A$5007,"مصروف",$I$8:$I$5007,"&lt;&gt;مرفوض",$K$8:$K$5007,"&lt;&gt;نعم")&gt;0,"⚠ "&amp;COUNTIFS($B$8:$B$5007,B2127,$A$8:$A$5007,"مصروف",$I$8:$I$5007,"&lt;&gt;مرفوض",$K$8:$K$5007,"&lt;&gt;نعم")&amp;" مصروف غير مسوى",IF(L2127="تمت التسوية",IF(P2127=0,"✔ متوازنة وتمت التسوية","✔ تمت التسوية – متبقي "&amp;TEXT(P2127,"#,##0")),IF(P2127&gt;0,"متبقي "&amp;TEXT(P2127,"#,##0"),"✔ متوازنة"))))),IF(R2127=0,"⚠ أضف سطر عهدة أولًا",IF(OR(C2127="",N(G2127)=0),"⚠ أكمل التاريخ والقيمة",IF(S2127="","⚠ التاريخ خارج السنة المالية",IF(H2127="","⚠ اختر بند الموازنة",IF(I2127="مرفوض","✖ مرفوض من المدير",IF(I2127&lt;&gt;"موافق","⏳ بانتظار موافقة المدير",IF(K2127&lt;&gt;"نعم","⚠ غير مسوى مع الحسابات","✔ معتمد ومسوى")))))))))</f>
        <v/>
      </c>
      <c r="R2127">
        <f>N(R2126)+IF(A2127="عهدة",1,0)</f>
        <v/>
      </c>
      <c r="S2127">
        <f>IF(C2127="","",IF(AND(C2127&gt;=DATE(2026,9,1),C2127&lt;=DATE(2027,8,31)),(YEAR(C2127)-2026)*12+MONTH(C2127)-8,""))</f>
        <v/>
      </c>
      <c r="T2127">
        <f>IF(AND(A2127="مصروف",R2127&gt;0,I2127="موافق",S2127&lt;&gt;"",H2127&lt;&gt;""),N(G2127),0)</f>
        <v/>
      </c>
    </row>
    <row r="2128">
      <c r="A2128" s="19" t="n"/>
      <c r="B2128" s="20">
        <f>IF(A2128="","",IF(R2128=0,"⚠ أضف سطر عهدة أولًا","DMT-"&amp;TEXT(R2128,"000")))</f>
        <v/>
      </c>
      <c r="C2128" s="21" t="n"/>
      <c r="D2128" s="20">
        <f>IF(C2128="","",IF(S2128="","خارج السنة المالية",INDEX(القوائم!$D$2:$D$13,S2128)))</f>
        <v/>
      </c>
      <c r="E2128" s="22" t="n"/>
      <c r="F2128" s="23" t="n"/>
      <c r="G2128" s="23" t="n"/>
      <c r="H2128" s="22" t="n"/>
      <c r="I2128" s="19" t="n"/>
      <c r="J2128" s="21" t="n"/>
      <c r="K2128" s="19" t="n"/>
      <c r="L2128" s="19" t="n"/>
      <c r="M2128" s="21" t="n"/>
      <c r="N2128" s="22" t="n"/>
      <c r="O2128" s="24">
        <f>IF(A2128&lt;&gt;"عهدة","",SUMIFS($G$8:$G$5007,$B$8:$B$5007,B2128,$A$8:$A$5007,"مصروف",$I$8:$I$5007,"&lt;&gt;مرفوض"))</f>
        <v/>
      </c>
      <c r="P2128" s="25">
        <f>IF(A2128&lt;&gt;"عهدة","",N(F2128)-O2128)</f>
        <v/>
      </c>
      <c r="Q2128" s="26">
        <f>IF(A2128="","",IF(A2128="عهدة",IF(N(F2128)=0,"⚠ أدخل قيمة العهدة",IF(P2128&lt;0,"⛔ عجز / زيادة مصروفات "&amp;TEXT(-P2128,"#,##0"),IF(COUNTIFS($B$8:$B$5007,B2128,$A$8:$A$5007,"مصروف",$I$8:$I$5007,"&lt;&gt;مرفوض",$K$8:$K$5007,"&lt;&gt;نعم")&gt;0,"⚠ "&amp;COUNTIFS($B$8:$B$5007,B2128,$A$8:$A$5007,"مصروف",$I$8:$I$5007,"&lt;&gt;مرفوض",$K$8:$K$5007,"&lt;&gt;نعم")&amp;" مصروف غير مسوى",IF(L2128="تمت التسوية",IF(P2128=0,"✔ متوازنة وتمت التسوية","✔ تمت التسوية – متبقي "&amp;TEXT(P2128,"#,##0")),IF(P2128&gt;0,"متبقي "&amp;TEXT(P2128,"#,##0"),"✔ متوازنة"))))),IF(R2128=0,"⚠ أضف سطر عهدة أولًا",IF(OR(C2128="",N(G2128)=0),"⚠ أكمل التاريخ والقيمة",IF(S2128="","⚠ التاريخ خارج السنة المالية",IF(H2128="","⚠ اختر بند الموازنة",IF(I2128="مرفوض","✖ مرفوض من المدير",IF(I2128&lt;&gt;"موافق","⏳ بانتظار موافقة المدير",IF(K2128&lt;&gt;"نعم","⚠ غير مسوى مع الحسابات","✔ معتمد ومسوى")))))))))</f>
        <v/>
      </c>
      <c r="R2128">
        <f>N(R2127)+IF(A2128="عهدة",1,0)</f>
        <v/>
      </c>
      <c r="S2128">
        <f>IF(C2128="","",IF(AND(C2128&gt;=DATE(2026,9,1),C2128&lt;=DATE(2027,8,31)),(YEAR(C2128)-2026)*12+MONTH(C2128)-8,""))</f>
        <v/>
      </c>
      <c r="T2128">
        <f>IF(AND(A2128="مصروف",R2128&gt;0,I2128="موافق",S2128&lt;&gt;"",H2128&lt;&gt;""),N(G2128),0)</f>
        <v/>
      </c>
    </row>
    <row r="2129">
      <c r="A2129" s="19" t="n"/>
      <c r="B2129" s="20">
        <f>IF(A2129="","",IF(R2129=0,"⚠ أضف سطر عهدة أولًا","DMT-"&amp;TEXT(R2129,"000")))</f>
        <v/>
      </c>
      <c r="C2129" s="21" t="n"/>
      <c r="D2129" s="20">
        <f>IF(C2129="","",IF(S2129="","خارج السنة المالية",INDEX(القوائم!$D$2:$D$13,S2129)))</f>
        <v/>
      </c>
      <c r="E2129" s="22" t="n"/>
      <c r="F2129" s="23" t="n"/>
      <c r="G2129" s="23" t="n"/>
      <c r="H2129" s="22" t="n"/>
      <c r="I2129" s="19" t="n"/>
      <c r="J2129" s="21" t="n"/>
      <c r="K2129" s="19" t="n"/>
      <c r="L2129" s="19" t="n"/>
      <c r="M2129" s="21" t="n"/>
      <c r="N2129" s="22" t="n"/>
      <c r="O2129" s="24">
        <f>IF(A2129&lt;&gt;"عهدة","",SUMIFS($G$8:$G$5007,$B$8:$B$5007,B2129,$A$8:$A$5007,"مصروف",$I$8:$I$5007,"&lt;&gt;مرفوض"))</f>
        <v/>
      </c>
      <c r="P2129" s="25">
        <f>IF(A2129&lt;&gt;"عهدة","",N(F2129)-O2129)</f>
        <v/>
      </c>
      <c r="Q2129" s="26">
        <f>IF(A2129="","",IF(A2129="عهدة",IF(N(F2129)=0,"⚠ أدخل قيمة العهدة",IF(P2129&lt;0,"⛔ عجز / زيادة مصروفات "&amp;TEXT(-P2129,"#,##0"),IF(COUNTIFS($B$8:$B$5007,B2129,$A$8:$A$5007,"مصروف",$I$8:$I$5007,"&lt;&gt;مرفوض",$K$8:$K$5007,"&lt;&gt;نعم")&gt;0,"⚠ "&amp;COUNTIFS($B$8:$B$5007,B2129,$A$8:$A$5007,"مصروف",$I$8:$I$5007,"&lt;&gt;مرفوض",$K$8:$K$5007,"&lt;&gt;نعم")&amp;" مصروف غير مسوى",IF(L2129="تمت التسوية",IF(P2129=0,"✔ متوازنة وتمت التسوية","✔ تمت التسوية – متبقي "&amp;TEXT(P2129,"#,##0")),IF(P2129&gt;0,"متبقي "&amp;TEXT(P2129,"#,##0"),"✔ متوازنة"))))),IF(R2129=0,"⚠ أضف سطر عهدة أولًا",IF(OR(C2129="",N(G2129)=0),"⚠ أكمل التاريخ والقيمة",IF(S2129="","⚠ التاريخ خارج السنة المالية",IF(H2129="","⚠ اختر بند الموازنة",IF(I2129="مرفوض","✖ مرفوض من المدير",IF(I2129&lt;&gt;"موافق","⏳ بانتظار موافقة المدير",IF(K2129&lt;&gt;"نعم","⚠ غير مسوى مع الحسابات","✔ معتمد ومسوى")))))))))</f>
        <v/>
      </c>
      <c r="R2129">
        <f>N(R2128)+IF(A2129="عهدة",1,0)</f>
        <v/>
      </c>
      <c r="S2129">
        <f>IF(C2129="","",IF(AND(C2129&gt;=DATE(2026,9,1),C2129&lt;=DATE(2027,8,31)),(YEAR(C2129)-2026)*12+MONTH(C2129)-8,""))</f>
        <v/>
      </c>
      <c r="T2129">
        <f>IF(AND(A2129="مصروف",R2129&gt;0,I2129="موافق",S2129&lt;&gt;"",H2129&lt;&gt;""),N(G2129),0)</f>
        <v/>
      </c>
    </row>
    <row r="2130">
      <c r="A2130" s="19" t="n"/>
      <c r="B2130" s="20">
        <f>IF(A2130="","",IF(R2130=0,"⚠ أضف سطر عهدة أولًا","DMT-"&amp;TEXT(R2130,"000")))</f>
        <v/>
      </c>
      <c r="C2130" s="21" t="n"/>
      <c r="D2130" s="20">
        <f>IF(C2130="","",IF(S2130="","خارج السنة المالية",INDEX(القوائم!$D$2:$D$13,S2130)))</f>
        <v/>
      </c>
      <c r="E2130" s="22" t="n"/>
      <c r="F2130" s="23" t="n"/>
      <c r="G2130" s="23" t="n"/>
      <c r="H2130" s="22" t="n"/>
      <c r="I2130" s="19" t="n"/>
      <c r="J2130" s="21" t="n"/>
      <c r="K2130" s="19" t="n"/>
      <c r="L2130" s="19" t="n"/>
      <c r="M2130" s="21" t="n"/>
      <c r="N2130" s="22" t="n"/>
      <c r="O2130" s="24">
        <f>IF(A2130&lt;&gt;"عهدة","",SUMIFS($G$8:$G$5007,$B$8:$B$5007,B2130,$A$8:$A$5007,"مصروف",$I$8:$I$5007,"&lt;&gt;مرفوض"))</f>
        <v/>
      </c>
      <c r="P2130" s="25">
        <f>IF(A2130&lt;&gt;"عهدة","",N(F2130)-O2130)</f>
        <v/>
      </c>
      <c r="Q2130" s="26">
        <f>IF(A2130="","",IF(A2130="عهدة",IF(N(F2130)=0,"⚠ أدخل قيمة العهدة",IF(P2130&lt;0,"⛔ عجز / زيادة مصروفات "&amp;TEXT(-P2130,"#,##0"),IF(COUNTIFS($B$8:$B$5007,B2130,$A$8:$A$5007,"مصروف",$I$8:$I$5007,"&lt;&gt;مرفوض",$K$8:$K$5007,"&lt;&gt;نعم")&gt;0,"⚠ "&amp;COUNTIFS($B$8:$B$5007,B2130,$A$8:$A$5007,"مصروف",$I$8:$I$5007,"&lt;&gt;مرفوض",$K$8:$K$5007,"&lt;&gt;نعم")&amp;" مصروف غير مسوى",IF(L2130="تمت التسوية",IF(P2130=0,"✔ متوازنة وتمت التسوية","✔ تمت التسوية – متبقي "&amp;TEXT(P2130,"#,##0")),IF(P2130&gt;0,"متبقي "&amp;TEXT(P2130,"#,##0"),"✔ متوازنة"))))),IF(R2130=0,"⚠ أضف سطر عهدة أولًا",IF(OR(C2130="",N(G2130)=0),"⚠ أكمل التاريخ والقيمة",IF(S2130="","⚠ التاريخ خارج السنة المالية",IF(H2130="","⚠ اختر بند الموازنة",IF(I2130="مرفوض","✖ مرفوض من المدير",IF(I2130&lt;&gt;"موافق","⏳ بانتظار موافقة المدير",IF(K2130&lt;&gt;"نعم","⚠ غير مسوى مع الحسابات","✔ معتمد ومسوى")))))))))</f>
        <v/>
      </c>
      <c r="R2130">
        <f>N(R2129)+IF(A2130="عهدة",1,0)</f>
        <v/>
      </c>
      <c r="S2130">
        <f>IF(C2130="","",IF(AND(C2130&gt;=DATE(2026,9,1),C2130&lt;=DATE(2027,8,31)),(YEAR(C2130)-2026)*12+MONTH(C2130)-8,""))</f>
        <v/>
      </c>
      <c r="T2130">
        <f>IF(AND(A2130="مصروف",R2130&gt;0,I2130="موافق",S2130&lt;&gt;"",H2130&lt;&gt;""),N(G2130),0)</f>
        <v/>
      </c>
    </row>
    <row r="2131">
      <c r="A2131" s="19" t="n"/>
      <c r="B2131" s="20">
        <f>IF(A2131="","",IF(R2131=0,"⚠ أضف سطر عهدة أولًا","DMT-"&amp;TEXT(R2131,"000")))</f>
        <v/>
      </c>
      <c r="C2131" s="21" t="n"/>
      <c r="D2131" s="20">
        <f>IF(C2131="","",IF(S2131="","خارج السنة المالية",INDEX(القوائم!$D$2:$D$13,S2131)))</f>
        <v/>
      </c>
      <c r="E2131" s="22" t="n"/>
      <c r="F2131" s="23" t="n"/>
      <c r="G2131" s="23" t="n"/>
      <c r="H2131" s="22" t="n"/>
      <c r="I2131" s="19" t="n"/>
      <c r="J2131" s="21" t="n"/>
      <c r="K2131" s="19" t="n"/>
      <c r="L2131" s="19" t="n"/>
      <c r="M2131" s="21" t="n"/>
      <c r="N2131" s="22" t="n"/>
      <c r="O2131" s="24">
        <f>IF(A2131&lt;&gt;"عهدة","",SUMIFS($G$8:$G$5007,$B$8:$B$5007,B2131,$A$8:$A$5007,"مصروف",$I$8:$I$5007,"&lt;&gt;مرفوض"))</f>
        <v/>
      </c>
      <c r="P2131" s="25">
        <f>IF(A2131&lt;&gt;"عهدة","",N(F2131)-O2131)</f>
        <v/>
      </c>
      <c r="Q2131" s="26">
        <f>IF(A2131="","",IF(A2131="عهدة",IF(N(F2131)=0,"⚠ أدخل قيمة العهدة",IF(P2131&lt;0,"⛔ عجز / زيادة مصروفات "&amp;TEXT(-P2131,"#,##0"),IF(COUNTIFS($B$8:$B$5007,B2131,$A$8:$A$5007,"مصروف",$I$8:$I$5007,"&lt;&gt;مرفوض",$K$8:$K$5007,"&lt;&gt;نعم")&gt;0,"⚠ "&amp;COUNTIFS($B$8:$B$5007,B2131,$A$8:$A$5007,"مصروف",$I$8:$I$5007,"&lt;&gt;مرفوض",$K$8:$K$5007,"&lt;&gt;نعم")&amp;" مصروف غير مسوى",IF(L2131="تمت التسوية",IF(P2131=0,"✔ متوازنة وتمت التسوية","✔ تمت التسوية – متبقي "&amp;TEXT(P2131,"#,##0")),IF(P2131&gt;0,"متبقي "&amp;TEXT(P2131,"#,##0"),"✔ متوازنة"))))),IF(R2131=0,"⚠ أضف سطر عهدة أولًا",IF(OR(C2131="",N(G2131)=0),"⚠ أكمل التاريخ والقيمة",IF(S2131="","⚠ التاريخ خارج السنة المالية",IF(H2131="","⚠ اختر بند الموازنة",IF(I2131="مرفوض","✖ مرفوض من المدير",IF(I2131&lt;&gt;"موافق","⏳ بانتظار موافقة المدير",IF(K2131&lt;&gt;"نعم","⚠ غير مسوى مع الحسابات","✔ معتمد ومسوى")))))))))</f>
        <v/>
      </c>
      <c r="R2131">
        <f>N(R2130)+IF(A2131="عهدة",1,0)</f>
        <v/>
      </c>
      <c r="S2131">
        <f>IF(C2131="","",IF(AND(C2131&gt;=DATE(2026,9,1),C2131&lt;=DATE(2027,8,31)),(YEAR(C2131)-2026)*12+MONTH(C2131)-8,""))</f>
        <v/>
      </c>
      <c r="T2131">
        <f>IF(AND(A2131="مصروف",R2131&gt;0,I2131="موافق",S2131&lt;&gt;"",H2131&lt;&gt;""),N(G2131),0)</f>
        <v/>
      </c>
    </row>
    <row r="2132">
      <c r="A2132" s="19" t="n"/>
      <c r="B2132" s="20">
        <f>IF(A2132="","",IF(R2132=0,"⚠ أضف سطر عهدة أولًا","DMT-"&amp;TEXT(R2132,"000")))</f>
        <v/>
      </c>
      <c r="C2132" s="21" t="n"/>
      <c r="D2132" s="20">
        <f>IF(C2132="","",IF(S2132="","خارج السنة المالية",INDEX(القوائم!$D$2:$D$13,S2132)))</f>
        <v/>
      </c>
      <c r="E2132" s="22" t="n"/>
      <c r="F2132" s="23" t="n"/>
      <c r="G2132" s="23" t="n"/>
      <c r="H2132" s="22" t="n"/>
      <c r="I2132" s="19" t="n"/>
      <c r="J2132" s="21" t="n"/>
      <c r="K2132" s="19" t="n"/>
      <c r="L2132" s="19" t="n"/>
      <c r="M2132" s="21" t="n"/>
      <c r="N2132" s="22" t="n"/>
      <c r="O2132" s="24">
        <f>IF(A2132&lt;&gt;"عهدة","",SUMIFS($G$8:$G$5007,$B$8:$B$5007,B2132,$A$8:$A$5007,"مصروف",$I$8:$I$5007,"&lt;&gt;مرفوض"))</f>
        <v/>
      </c>
      <c r="P2132" s="25">
        <f>IF(A2132&lt;&gt;"عهدة","",N(F2132)-O2132)</f>
        <v/>
      </c>
      <c r="Q2132" s="26">
        <f>IF(A2132="","",IF(A2132="عهدة",IF(N(F2132)=0,"⚠ أدخل قيمة العهدة",IF(P2132&lt;0,"⛔ عجز / زيادة مصروفات "&amp;TEXT(-P2132,"#,##0"),IF(COUNTIFS($B$8:$B$5007,B2132,$A$8:$A$5007,"مصروف",$I$8:$I$5007,"&lt;&gt;مرفوض",$K$8:$K$5007,"&lt;&gt;نعم")&gt;0,"⚠ "&amp;COUNTIFS($B$8:$B$5007,B2132,$A$8:$A$5007,"مصروف",$I$8:$I$5007,"&lt;&gt;مرفوض",$K$8:$K$5007,"&lt;&gt;نعم")&amp;" مصروف غير مسوى",IF(L2132="تمت التسوية",IF(P2132=0,"✔ متوازنة وتمت التسوية","✔ تمت التسوية – متبقي "&amp;TEXT(P2132,"#,##0")),IF(P2132&gt;0,"متبقي "&amp;TEXT(P2132,"#,##0"),"✔ متوازنة"))))),IF(R2132=0,"⚠ أضف سطر عهدة أولًا",IF(OR(C2132="",N(G2132)=0),"⚠ أكمل التاريخ والقيمة",IF(S2132="","⚠ التاريخ خارج السنة المالية",IF(H2132="","⚠ اختر بند الموازنة",IF(I2132="مرفوض","✖ مرفوض من المدير",IF(I2132&lt;&gt;"موافق","⏳ بانتظار موافقة المدير",IF(K2132&lt;&gt;"نعم","⚠ غير مسوى مع الحسابات","✔ معتمد ومسوى")))))))))</f>
        <v/>
      </c>
      <c r="R2132">
        <f>N(R2131)+IF(A2132="عهدة",1,0)</f>
        <v/>
      </c>
      <c r="S2132">
        <f>IF(C2132="","",IF(AND(C2132&gt;=DATE(2026,9,1),C2132&lt;=DATE(2027,8,31)),(YEAR(C2132)-2026)*12+MONTH(C2132)-8,""))</f>
        <v/>
      </c>
      <c r="T2132">
        <f>IF(AND(A2132="مصروف",R2132&gt;0,I2132="موافق",S2132&lt;&gt;"",H2132&lt;&gt;""),N(G2132),0)</f>
        <v/>
      </c>
    </row>
    <row r="2133">
      <c r="A2133" s="19" t="n"/>
      <c r="B2133" s="20">
        <f>IF(A2133="","",IF(R2133=0,"⚠ أضف سطر عهدة أولًا","DMT-"&amp;TEXT(R2133,"000")))</f>
        <v/>
      </c>
      <c r="C2133" s="21" t="n"/>
      <c r="D2133" s="20">
        <f>IF(C2133="","",IF(S2133="","خارج السنة المالية",INDEX(القوائم!$D$2:$D$13,S2133)))</f>
        <v/>
      </c>
      <c r="E2133" s="22" t="n"/>
      <c r="F2133" s="23" t="n"/>
      <c r="G2133" s="23" t="n"/>
      <c r="H2133" s="22" t="n"/>
      <c r="I2133" s="19" t="n"/>
      <c r="J2133" s="21" t="n"/>
      <c r="K2133" s="19" t="n"/>
      <c r="L2133" s="19" t="n"/>
      <c r="M2133" s="21" t="n"/>
      <c r="N2133" s="22" t="n"/>
      <c r="O2133" s="24">
        <f>IF(A2133&lt;&gt;"عهدة","",SUMIFS($G$8:$G$5007,$B$8:$B$5007,B2133,$A$8:$A$5007,"مصروف",$I$8:$I$5007,"&lt;&gt;مرفوض"))</f>
        <v/>
      </c>
      <c r="P2133" s="25">
        <f>IF(A2133&lt;&gt;"عهدة","",N(F2133)-O2133)</f>
        <v/>
      </c>
      <c r="Q2133" s="26">
        <f>IF(A2133="","",IF(A2133="عهدة",IF(N(F2133)=0,"⚠ أدخل قيمة العهدة",IF(P2133&lt;0,"⛔ عجز / زيادة مصروفات "&amp;TEXT(-P2133,"#,##0"),IF(COUNTIFS($B$8:$B$5007,B2133,$A$8:$A$5007,"مصروف",$I$8:$I$5007,"&lt;&gt;مرفوض",$K$8:$K$5007,"&lt;&gt;نعم")&gt;0,"⚠ "&amp;COUNTIFS($B$8:$B$5007,B2133,$A$8:$A$5007,"مصروف",$I$8:$I$5007,"&lt;&gt;مرفوض",$K$8:$K$5007,"&lt;&gt;نعم")&amp;" مصروف غير مسوى",IF(L2133="تمت التسوية",IF(P2133=0,"✔ متوازنة وتمت التسوية","✔ تمت التسوية – متبقي "&amp;TEXT(P2133,"#,##0")),IF(P2133&gt;0,"متبقي "&amp;TEXT(P2133,"#,##0"),"✔ متوازنة"))))),IF(R2133=0,"⚠ أضف سطر عهدة أولًا",IF(OR(C2133="",N(G2133)=0),"⚠ أكمل التاريخ والقيمة",IF(S2133="","⚠ التاريخ خارج السنة المالية",IF(H2133="","⚠ اختر بند الموازنة",IF(I2133="مرفوض","✖ مرفوض من المدير",IF(I2133&lt;&gt;"موافق","⏳ بانتظار موافقة المدير",IF(K2133&lt;&gt;"نعم","⚠ غير مسوى مع الحسابات","✔ معتمد ومسوى")))))))))</f>
        <v/>
      </c>
      <c r="R2133">
        <f>N(R2132)+IF(A2133="عهدة",1,0)</f>
        <v/>
      </c>
      <c r="S2133">
        <f>IF(C2133="","",IF(AND(C2133&gt;=DATE(2026,9,1),C2133&lt;=DATE(2027,8,31)),(YEAR(C2133)-2026)*12+MONTH(C2133)-8,""))</f>
        <v/>
      </c>
      <c r="T2133">
        <f>IF(AND(A2133="مصروف",R2133&gt;0,I2133="موافق",S2133&lt;&gt;"",H2133&lt;&gt;""),N(G2133),0)</f>
        <v/>
      </c>
    </row>
    <row r="2134">
      <c r="A2134" s="19" t="n"/>
      <c r="B2134" s="20">
        <f>IF(A2134="","",IF(R2134=0,"⚠ أضف سطر عهدة أولًا","DMT-"&amp;TEXT(R2134,"000")))</f>
        <v/>
      </c>
      <c r="C2134" s="21" t="n"/>
      <c r="D2134" s="20">
        <f>IF(C2134="","",IF(S2134="","خارج السنة المالية",INDEX(القوائم!$D$2:$D$13,S2134)))</f>
        <v/>
      </c>
      <c r="E2134" s="22" t="n"/>
      <c r="F2134" s="23" t="n"/>
      <c r="G2134" s="23" t="n"/>
      <c r="H2134" s="22" t="n"/>
      <c r="I2134" s="19" t="n"/>
      <c r="J2134" s="21" t="n"/>
      <c r="K2134" s="19" t="n"/>
      <c r="L2134" s="19" t="n"/>
      <c r="M2134" s="21" t="n"/>
      <c r="N2134" s="22" t="n"/>
      <c r="O2134" s="24">
        <f>IF(A2134&lt;&gt;"عهدة","",SUMIFS($G$8:$G$5007,$B$8:$B$5007,B2134,$A$8:$A$5007,"مصروف",$I$8:$I$5007,"&lt;&gt;مرفوض"))</f>
        <v/>
      </c>
      <c r="P2134" s="25">
        <f>IF(A2134&lt;&gt;"عهدة","",N(F2134)-O2134)</f>
        <v/>
      </c>
      <c r="Q2134" s="26">
        <f>IF(A2134="","",IF(A2134="عهدة",IF(N(F2134)=0,"⚠ أدخل قيمة العهدة",IF(P2134&lt;0,"⛔ عجز / زيادة مصروفات "&amp;TEXT(-P2134,"#,##0"),IF(COUNTIFS($B$8:$B$5007,B2134,$A$8:$A$5007,"مصروف",$I$8:$I$5007,"&lt;&gt;مرفوض",$K$8:$K$5007,"&lt;&gt;نعم")&gt;0,"⚠ "&amp;COUNTIFS($B$8:$B$5007,B2134,$A$8:$A$5007,"مصروف",$I$8:$I$5007,"&lt;&gt;مرفوض",$K$8:$K$5007,"&lt;&gt;نعم")&amp;" مصروف غير مسوى",IF(L2134="تمت التسوية",IF(P2134=0,"✔ متوازنة وتمت التسوية","✔ تمت التسوية – متبقي "&amp;TEXT(P2134,"#,##0")),IF(P2134&gt;0,"متبقي "&amp;TEXT(P2134,"#,##0"),"✔ متوازنة"))))),IF(R2134=0,"⚠ أضف سطر عهدة أولًا",IF(OR(C2134="",N(G2134)=0),"⚠ أكمل التاريخ والقيمة",IF(S2134="","⚠ التاريخ خارج السنة المالية",IF(H2134="","⚠ اختر بند الموازنة",IF(I2134="مرفوض","✖ مرفوض من المدير",IF(I2134&lt;&gt;"موافق","⏳ بانتظار موافقة المدير",IF(K2134&lt;&gt;"نعم","⚠ غير مسوى مع الحسابات","✔ معتمد ومسوى")))))))))</f>
        <v/>
      </c>
      <c r="R2134">
        <f>N(R2133)+IF(A2134="عهدة",1,0)</f>
        <v/>
      </c>
      <c r="S2134">
        <f>IF(C2134="","",IF(AND(C2134&gt;=DATE(2026,9,1),C2134&lt;=DATE(2027,8,31)),(YEAR(C2134)-2026)*12+MONTH(C2134)-8,""))</f>
        <v/>
      </c>
      <c r="T2134">
        <f>IF(AND(A2134="مصروف",R2134&gt;0,I2134="موافق",S2134&lt;&gt;"",H2134&lt;&gt;""),N(G2134),0)</f>
        <v/>
      </c>
    </row>
    <row r="2135">
      <c r="A2135" s="19" t="n"/>
      <c r="B2135" s="20">
        <f>IF(A2135="","",IF(R2135=0,"⚠ أضف سطر عهدة أولًا","DMT-"&amp;TEXT(R2135,"000")))</f>
        <v/>
      </c>
      <c r="C2135" s="21" t="n"/>
      <c r="D2135" s="20">
        <f>IF(C2135="","",IF(S2135="","خارج السنة المالية",INDEX(القوائم!$D$2:$D$13,S2135)))</f>
        <v/>
      </c>
      <c r="E2135" s="22" t="n"/>
      <c r="F2135" s="23" t="n"/>
      <c r="G2135" s="23" t="n"/>
      <c r="H2135" s="22" t="n"/>
      <c r="I2135" s="19" t="n"/>
      <c r="J2135" s="21" t="n"/>
      <c r="K2135" s="19" t="n"/>
      <c r="L2135" s="19" t="n"/>
      <c r="M2135" s="21" t="n"/>
      <c r="N2135" s="22" t="n"/>
      <c r="O2135" s="24">
        <f>IF(A2135&lt;&gt;"عهدة","",SUMIFS($G$8:$G$5007,$B$8:$B$5007,B2135,$A$8:$A$5007,"مصروف",$I$8:$I$5007,"&lt;&gt;مرفوض"))</f>
        <v/>
      </c>
      <c r="P2135" s="25">
        <f>IF(A2135&lt;&gt;"عهدة","",N(F2135)-O2135)</f>
        <v/>
      </c>
      <c r="Q2135" s="26">
        <f>IF(A2135="","",IF(A2135="عهدة",IF(N(F2135)=0,"⚠ أدخل قيمة العهدة",IF(P2135&lt;0,"⛔ عجز / زيادة مصروفات "&amp;TEXT(-P2135,"#,##0"),IF(COUNTIFS($B$8:$B$5007,B2135,$A$8:$A$5007,"مصروف",$I$8:$I$5007,"&lt;&gt;مرفوض",$K$8:$K$5007,"&lt;&gt;نعم")&gt;0,"⚠ "&amp;COUNTIFS($B$8:$B$5007,B2135,$A$8:$A$5007,"مصروف",$I$8:$I$5007,"&lt;&gt;مرفوض",$K$8:$K$5007,"&lt;&gt;نعم")&amp;" مصروف غير مسوى",IF(L2135="تمت التسوية",IF(P2135=0,"✔ متوازنة وتمت التسوية","✔ تمت التسوية – متبقي "&amp;TEXT(P2135,"#,##0")),IF(P2135&gt;0,"متبقي "&amp;TEXT(P2135,"#,##0"),"✔ متوازنة"))))),IF(R2135=0,"⚠ أضف سطر عهدة أولًا",IF(OR(C2135="",N(G2135)=0),"⚠ أكمل التاريخ والقيمة",IF(S2135="","⚠ التاريخ خارج السنة المالية",IF(H2135="","⚠ اختر بند الموازنة",IF(I2135="مرفوض","✖ مرفوض من المدير",IF(I2135&lt;&gt;"موافق","⏳ بانتظار موافقة المدير",IF(K2135&lt;&gt;"نعم","⚠ غير مسوى مع الحسابات","✔ معتمد ومسوى")))))))))</f>
        <v/>
      </c>
      <c r="R2135">
        <f>N(R2134)+IF(A2135="عهدة",1,0)</f>
        <v/>
      </c>
      <c r="S2135">
        <f>IF(C2135="","",IF(AND(C2135&gt;=DATE(2026,9,1),C2135&lt;=DATE(2027,8,31)),(YEAR(C2135)-2026)*12+MONTH(C2135)-8,""))</f>
        <v/>
      </c>
      <c r="T2135">
        <f>IF(AND(A2135="مصروف",R2135&gt;0,I2135="موافق",S2135&lt;&gt;"",H2135&lt;&gt;""),N(G2135),0)</f>
        <v/>
      </c>
    </row>
    <row r="2136">
      <c r="A2136" s="19" t="n"/>
      <c r="B2136" s="20">
        <f>IF(A2136="","",IF(R2136=0,"⚠ أضف سطر عهدة أولًا","DMT-"&amp;TEXT(R2136,"000")))</f>
        <v/>
      </c>
      <c r="C2136" s="21" t="n"/>
      <c r="D2136" s="20">
        <f>IF(C2136="","",IF(S2136="","خارج السنة المالية",INDEX(القوائم!$D$2:$D$13,S2136)))</f>
        <v/>
      </c>
      <c r="E2136" s="22" t="n"/>
      <c r="F2136" s="23" t="n"/>
      <c r="G2136" s="23" t="n"/>
      <c r="H2136" s="22" t="n"/>
      <c r="I2136" s="19" t="n"/>
      <c r="J2136" s="21" t="n"/>
      <c r="K2136" s="19" t="n"/>
      <c r="L2136" s="19" t="n"/>
      <c r="M2136" s="21" t="n"/>
      <c r="N2136" s="22" t="n"/>
      <c r="O2136" s="24">
        <f>IF(A2136&lt;&gt;"عهدة","",SUMIFS($G$8:$G$5007,$B$8:$B$5007,B2136,$A$8:$A$5007,"مصروف",$I$8:$I$5007,"&lt;&gt;مرفوض"))</f>
        <v/>
      </c>
      <c r="P2136" s="25">
        <f>IF(A2136&lt;&gt;"عهدة","",N(F2136)-O2136)</f>
        <v/>
      </c>
      <c r="Q2136" s="26">
        <f>IF(A2136="","",IF(A2136="عهدة",IF(N(F2136)=0,"⚠ أدخل قيمة العهدة",IF(P2136&lt;0,"⛔ عجز / زيادة مصروفات "&amp;TEXT(-P2136,"#,##0"),IF(COUNTIFS($B$8:$B$5007,B2136,$A$8:$A$5007,"مصروف",$I$8:$I$5007,"&lt;&gt;مرفوض",$K$8:$K$5007,"&lt;&gt;نعم")&gt;0,"⚠ "&amp;COUNTIFS($B$8:$B$5007,B2136,$A$8:$A$5007,"مصروف",$I$8:$I$5007,"&lt;&gt;مرفوض",$K$8:$K$5007,"&lt;&gt;نعم")&amp;" مصروف غير مسوى",IF(L2136="تمت التسوية",IF(P2136=0,"✔ متوازنة وتمت التسوية","✔ تمت التسوية – متبقي "&amp;TEXT(P2136,"#,##0")),IF(P2136&gt;0,"متبقي "&amp;TEXT(P2136,"#,##0"),"✔ متوازنة"))))),IF(R2136=0,"⚠ أضف سطر عهدة أولًا",IF(OR(C2136="",N(G2136)=0),"⚠ أكمل التاريخ والقيمة",IF(S2136="","⚠ التاريخ خارج السنة المالية",IF(H2136="","⚠ اختر بند الموازنة",IF(I2136="مرفوض","✖ مرفوض من المدير",IF(I2136&lt;&gt;"موافق","⏳ بانتظار موافقة المدير",IF(K2136&lt;&gt;"نعم","⚠ غير مسوى مع الحسابات","✔ معتمد ومسوى")))))))))</f>
        <v/>
      </c>
      <c r="R2136">
        <f>N(R2135)+IF(A2136="عهدة",1,0)</f>
        <v/>
      </c>
      <c r="S2136">
        <f>IF(C2136="","",IF(AND(C2136&gt;=DATE(2026,9,1),C2136&lt;=DATE(2027,8,31)),(YEAR(C2136)-2026)*12+MONTH(C2136)-8,""))</f>
        <v/>
      </c>
      <c r="T2136">
        <f>IF(AND(A2136="مصروف",R2136&gt;0,I2136="موافق",S2136&lt;&gt;"",H2136&lt;&gt;""),N(G2136),0)</f>
        <v/>
      </c>
    </row>
    <row r="2137">
      <c r="A2137" s="19" t="n"/>
      <c r="B2137" s="20">
        <f>IF(A2137="","",IF(R2137=0,"⚠ أضف سطر عهدة أولًا","DMT-"&amp;TEXT(R2137,"000")))</f>
        <v/>
      </c>
      <c r="C2137" s="21" t="n"/>
      <c r="D2137" s="20">
        <f>IF(C2137="","",IF(S2137="","خارج السنة المالية",INDEX(القوائم!$D$2:$D$13,S2137)))</f>
        <v/>
      </c>
      <c r="E2137" s="22" t="n"/>
      <c r="F2137" s="23" t="n"/>
      <c r="G2137" s="23" t="n"/>
      <c r="H2137" s="22" t="n"/>
      <c r="I2137" s="19" t="n"/>
      <c r="J2137" s="21" t="n"/>
      <c r="K2137" s="19" t="n"/>
      <c r="L2137" s="19" t="n"/>
      <c r="M2137" s="21" t="n"/>
      <c r="N2137" s="22" t="n"/>
      <c r="O2137" s="24">
        <f>IF(A2137&lt;&gt;"عهدة","",SUMIFS($G$8:$G$5007,$B$8:$B$5007,B2137,$A$8:$A$5007,"مصروف",$I$8:$I$5007,"&lt;&gt;مرفوض"))</f>
        <v/>
      </c>
      <c r="P2137" s="25">
        <f>IF(A2137&lt;&gt;"عهدة","",N(F2137)-O2137)</f>
        <v/>
      </c>
      <c r="Q2137" s="26">
        <f>IF(A2137="","",IF(A2137="عهدة",IF(N(F2137)=0,"⚠ أدخل قيمة العهدة",IF(P2137&lt;0,"⛔ عجز / زيادة مصروفات "&amp;TEXT(-P2137,"#,##0"),IF(COUNTIFS($B$8:$B$5007,B2137,$A$8:$A$5007,"مصروف",$I$8:$I$5007,"&lt;&gt;مرفوض",$K$8:$K$5007,"&lt;&gt;نعم")&gt;0,"⚠ "&amp;COUNTIFS($B$8:$B$5007,B2137,$A$8:$A$5007,"مصروف",$I$8:$I$5007,"&lt;&gt;مرفوض",$K$8:$K$5007,"&lt;&gt;نعم")&amp;" مصروف غير مسوى",IF(L2137="تمت التسوية",IF(P2137=0,"✔ متوازنة وتمت التسوية","✔ تمت التسوية – متبقي "&amp;TEXT(P2137,"#,##0")),IF(P2137&gt;0,"متبقي "&amp;TEXT(P2137,"#,##0"),"✔ متوازنة"))))),IF(R2137=0,"⚠ أضف سطر عهدة أولًا",IF(OR(C2137="",N(G2137)=0),"⚠ أكمل التاريخ والقيمة",IF(S2137="","⚠ التاريخ خارج السنة المالية",IF(H2137="","⚠ اختر بند الموازنة",IF(I2137="مرفوض","✖ مرفوض من المدير",IF(I2137&lt;&gt;"موافق","⏳ بانتظار موافقة المدير",IF(K2137&lt;&gt;"نعم","⚠ غير مسوى مع الحسابات","✔ معتمد ومسوى")))))))))</f>
        <v/>
      </c>
      <c r="R2137">
        <f>N(R2136)+IF(A2137="عهدة",1,0)</f>
        <v/>
      </c>
      <c r="S2137">
        <f>IF(C2137="","",IF(AND(C2137&gt;=DATE(2026,9,1),C2137&lt;=DATE(2027,8,31)),(YEAR(C2137)-2026)*12+MONTH(C2137)-8,""))</f>
        <v/>
      </c>
      <c r="T2137">
        <f>IF(AND(A2137="مصروف",R2137&gt;0,I2137="موافق",S2137&lt;&gt;"",H2137&lt;&gt;""),N(G2137),0)</f>
        <v/>
      </c>
    </row>
    <row r="2138">
      <c r="A2138" s="19" t="n"/>
      <c r="B2138" s="20">
        <f>IF(A2138="","",IF(R2138=0,"⚠ أضف سطر عهدة أولًا","DMT-"&amp;TEXT(R2138,"000")))</f>
        <v/>
      </c>
      <c r="C2138" s="21" t="n"/>
      <c r="D2138" s="20">
        <f>IF(C2138="","",IF(S2138="","خارج السنة المالية",INDEX(القوائم!$D$2:$D$13,S2138)))</f>
        <v/>
      </c>
      <c r="E2138" s="22" t="n"/>
      <c r="F2138" s="23" t="n"/>
      <c r="G2138" s="23" t="n"/>
      <c r="H2138" s="22" t="n"/>
      <c r="I2138" s="19" t="n"/>
      <c r="J2138" s="21" t="n"/>
      <c r="K2138" s="19" t="n"/>
      <c r="L2138" s="19" t="n"/>
      <c r="M2138" s="21" t="n"/>
      <c r="N2138" s="22" t="n"/>
      <c r="O2138" s="24">
        <f>IF(A2138&lt;&gt;"عهدة","",SUMIFS($G$8:$G$5007,$B$8:$B$5007,B2138,$A$8:$A$5007,"مصروف",$I$8:$I$5007,"&lt;&gt;مرفوض"))</f>
        <v/>
      </c>
      <c r="P2138" s="25">
        <f>IF(A2138&lt;&gt;"عهدة","",N(F2138)-O2138)</f>
        <v/>
      </c>
      <c r="Q2138" s="26">
        <f>IF(A2138="","",IF(A2138="عهدة",IF(N(F2138)=0,"⚠ أدخل قيمة العهدة",IF(P2138&lt;0,"⛔ عجز / زيادة مصروفات "&amp;TEXT(-P2138,"#,##0"),IF(COUNTIFS($B$8:$B$5007,B2138,$A$8:$A$5007,"مصروف",$I$8:$I$5007,"&lt;&gt;مرفوض",$K$8:$K$5007,"&lt;&gt;نعم")&gt;0,"⚠ "&amp;COUNTIFS($B$8:$B$5007,B2138,$A$8:$A$5007,"مصروف",$I$8:$I$5007,"&lt;&gt;مرفوض",$K$8:$K$5007,"&lt;&gt;نعم")&amp;" مصروف غير مسوى",IF(L2138="تمت التسوية",IF(P2138=0,"✔ متوازنة وتمت التسوية","✔ تمت التسوية – متبقي "&amp;TEXT(P2138,"#,##0")),IF(P2138&gt;0,"متبقي "&amp;TEXT(P2138,"#,##0"),"✔ متوازنة"))))),IF(R2138=0,"⚠ أضف سطر عهدة أولًا",IF(OR(C2138="",N(G2138)=0),"⚠ أكمل التاريخ والقيمة",IF(S2138="","⚠ التاريخ خارج السنة المالية",IF(H2138="","⚠ اختر بند الموازنة",IF(I2138="مرفوض","✖ مرفوض من المدير",IF(I2138&lt;&gt;"موافق","⏳ بانتظار موافقة المدير",IF(K2138&lt;&gt;"نعم","⚠ غير مسوى مع الحسابات","✔ معتمد ومسوى")))))))))</f>
        <v/>
      </c>
      <c r="R2138">
        <f>N(R2137)+IF(A2138="عهدة",1,0)</f>
        <v/>
      </c>
      <c r="S2138">
        <f>IF(C2138="","",IF(AND(C2138&gt;=DATE(2026,9,1),C2138&lt;=DATE(2027,8,31)),(YEAR(C2138)-2026)*12+MONTH(C2138)-8,""))</f>
        <v/>
      </c>
      <c r="T2138">
        <f>IF(AND(A2138="مصروف",R2138&gt;0,I2138="موافق",S2138&lt;&gt;"",H2138&lt;&gt;""),N(G2138),0)</f>
        <v/>
      </c>
    </row>
    <row r="2139">
      <c r="A2139" s="19" t="n"/>
      <c r="B2139" s="20">
        <f>IF(A2139="","",IF(R2139=0,"⚠ أضف سطر عهدة أولًا","DMT-"&amp;TEXT(R2139,"000")))</f>
        <v/>
      </c>
      <c r="C2139" s="21" t="n"/>
      <c r="D2139" s="20">
        <f>IF(C2139="","",IF(S2139="","خارج السنة المالية",INDEX(القوائم!$D$2:$D$13,S2139)))</f>
        <v/>
      </c>
      <c r="E2139" s="22" t="n"/>
      <c r="F2139" s="23" t="n"/>
      <c r="G2139" s="23" t="n"/>
      <c r="H2139" s="22" t="n"/>
      <c r="I2139" s="19" t="n"/>
      <c r="J2139" s="21" t="n"/>
      <c r="K2139" s="19" t="n"/>
      <c r="L2139" s="19" t="n"/>
      <c r="M2139" s="21" t="n"/>
      <c r="N2139" s="22" t="n"/>
      <c r="O2139" s="24">
        <f>IF(A2139&lt;&gt;"عهدة","",SUMIFS($G$8:$G$5007,$B$8:$B$5007,B2139,$A$8:$A$5007,"مصروف",$I$8:$I$5007,"&lt;&gt;مرفوض"))</f>
        <v/>
      </c>
      <c r="P2139" s="25">
        <f>IF(A2139&lt;&gt;"عهدة","",N(F2139)-O2139)</f>
        <v/>
      </c>
      <c r="Q2139" s="26">
        <f>IF(A2139="","",IF(A2139="عهدة",IF(N(F2139)=0,"⚠ أدخل قيمة العهدة",IF(P2139&lt;0,"⛔ عجز / زيادة مصروفات "&amp;TEXT(-P2139,"#,##0"),IF(COUNTIFS($B$8:$B$5007,B2139,$A$8:$A$5007,"مصروف",$I$8:$I$5007,"&lt;&gt;مرفوض",$K$8:$K$5007,"&lt;&gt;نعم")&gt;0,"⚠ "&amp;COUNTIFS($B$8:$B$5007,B2139,$A$8:$A$5007,"مصروف",$I$8:$I$5007,"&lt;&gt;مرفوض",$K$8:$K$5007,"&lt;&gt;نعم")&amp;" مصروف غير مسوى",IF(L2139="تمت التسوية",IF(P2139=0,"✔ متوازنة وتمت التسوية","✔ تمت التسوية – متبقي "&amp;TEXT(P2139,"#,##0")),IF(P2139&gt;0,"متبقي "&amp;TEXT(P2139,"#,##0"),"✔ متوازنة"))))),IF(R2139=0,"⚠ أضف سطر عهدة أولًا",IF(OR(C2139="",N(G2139)=0),"⚠ أكمل التاريخ والقيمة",IF(S2139="","⚠ التاريخ خارج السنة المالية",IF(H2139="","⚠ اختر بند الموازنة",IF(I2139="مرفوض","✖ مرفوض من المدير",IF(I2139&lt;&gt;"موافق","⏳ بانتظار موافقة المدير",IF(K2139&lt;&gt;"نعم","⚠ غير مسوى مع الحسابات","✔ معتمد ومسوى")))))))))</f>
        <v/>
      </c>
      <c r="R2139">
        <f>N(R2138)+IF(A2139="عهدة",1,0)</f>
        <v/>
      </c>
      <c r="S2139">
        <f>IF(C2139="","",IF(AND(C2139&gt;=DATE(2026,9,1),C2139&lt;=DATE(2027,8,31)),(YEAR(C2139)-2026)*12+MONTH(C2139)-8,""))</f>
        <v/>
      </c>
      <c r="T2139">
        <f>IF(AND(A2139="مصروف",R2139&gt;0,I2139="موافق",S2139&lt;&gt;"",H2139&lt;&gt;""),N(G2139),0)</f>
        <v/>
      </c>
    </row>
    <row r="2140">
      <c r="A2140" s="19" t="n"/>
      <c r="B2140" s="20">
        <f>IF(A2140="","",IF(R2140=0,"⚠ أضف سطر عهدة أولًا","DMT-"&amp;TEXT(R2140,"000")))</f>
        <v/>
      </c>
      <c r="C2140" s="21" t="n"/>
      <c r="D2140" s="20">
        <f>IF(C2140="","",IF(S2140="","خارج السنة المالية",INDEX(القوائم!$D$2:$D$13,S2140)))</f>
        <v/>
      </c>
      <c r="E2140" s="22" t="n"/>
      <c r="F2140" s="23" t="n"/>
      <c r="G2140" s="23" t="n"/>
      <c r="H2140" s="22" t="n"/>
      <c r="I2140" s="19" t="n"/>
      <c r="J2140" s="21" t="n"/>
      <c r="K2140" s="19" t="n"/>
      <c r="L2140" s="19" t="n"/>
      <c r="M2140" s="21" t="n"/>
      <c r="N2140" s="22" t="n"/>
      <c r="O2140" s="24">
        <f>IF(A2140&lt;&gt;"عهدة","",SUMIFS($G$8:$G$5007,$B$8:$B$5007,B2140,$A$8:$A$5007,"مصروف",$I$8:$I$5007,"&lt;&gt;مرفوض"))</f>
        <v/>
      </c>
      <c r="P2140" s="25">
        <f>IF(A2140&lt;&gt;"عهدة","",N(F2140)-O2140)</f>
        <v/>
      </c>
      <c r="Q2140" s="26">
        <f>IF(A2140="","",IF(A2140="عهدة",IF(N(F2140)=0,"⚠ أدخل قيمة العهدة",IF(P2140&lt;0,"⛔ عجز / زيادة مصروفات "&amp;TEXT(-P2140,"#,##0"),IF(COUNTIFS($B$8:$B$5007,B2140,$A$8:$A$5007,"مصروف",$I$8:$I$5007,"&lt;&gt;مرفوض",$K$8:$K$5007,"&lt;&gt;نعم")&gt;0,"⚠ "&amp;COUNTIFS($B$8:$B$5007,B2140,$A$8:$A$5007,"مصروف",$I$8:$I$5007,"&lt;&gt;مرفوض",$K$8:$K$5007,"&lt;&gt;نعم")&amp;" مصروف غير مسوى",IF(L2140="تمت التسوية",IF(P2140=0,"✔ متوازنة وتمت التسوية","✔ تمت التسوية – متبقي "&amp;TEXT(P2140,"#,##0")),IF(P2140&gt;0,"متبقي "&amp;TEXT(P2140,"#,##0"),"✔ متوازنة"))))),IF(R2140=0,"⚠ أضف سطر عهدة أولًا",IF(OR(C2140="",N(G2140)=0),"⚠ أكمل التاريخ والقيمة",IF(S2140="","⚠ التاريخ خارج السنة المالية",IF(H2140="","⚠ اختر بند الموازنة",IF(I2140="مرفوض","✖ مرفوض من المدير",IF(I2140&lt;&gt;"موافق","⏳ بانتظار موافقة المدير",IF(K2140&lt;&gt;"نعم","⚠ غير مسوى مع الحسابات","✔ معتمد ومسوى")))))))))</f>
        <v/>
      </c>
      <c r="R2140">
        <f>N(R2139)+IF(A2140="عهدة",1,0)</f>
        <v/>
      </c>
      <c r="S2140">
        <f>IF(C2140="","",IF(AND(C2140&gt;=DATE(2026,9,1),C2140&lt;=DATE(2027,8,31)),(YEAR(C2140)-2026)*12+MONTH(C2140)-8,""))</f>
        <v/>
      </c>
      <c r="T2140">
        <f>IF(AND(A2140="مصروف",R2140&gt;0,I2140="موافق",S2140&lt;&gt;"",H2140&lt;&gt;""),N(G2140),0)</f>
        <v/>
      </c>
    </row>
    <row r="2141">
      <c r="A2141" s="19" t="n"/>
      <c r="B2141" s="20">
        <f>IF(A2141="","",IF(R2141=0,"⚠ أضف سطر عهدة أولًا","DMT-"&amp;TEXT(R2141,"000")))</f>
        <v/>
      </c>
      <c r="C2141" s="21" t="n"/>
      <c r="D2141" s="20">
        <f>IF(C2141="","",IF(S2141="","خارج السنة المالية",INDEX(القوائم!$D$2:$D$13,S2141)))</f>
        <v/>
      </c>
      <c r="E2141" s="22" t="n"/>
      <c r="F2141" s="23" t="n"/>
      <c r="G2141" s="23" t="n"/>
      <c r="H2141" s="22" t="n"/>
      <c r="I2141" s="19" t="n"/>
      <c r="J2141" s="21" t="n"/>
      <c r="K2141" s="19" t="n"/>
      <c r="L2141" s="19" t="n"/>
      <c r="M2141" s="21" t="n"/>
      <c r="N2141" s="22" t="n"/>
      <c r="O2141" s="24">
        <f>IF(A2141&lt;&gt;"عهدة","",SUMIFS($G$8:$G$5007,$B$8:$B$5007,B2141,$A$8:$A$5007,"مصروف",$I$8:$I$5007,"&lt;&gt;مرفوض"))</f>
        <v/>
      </c>
      <c r="P2141" s="25">
        <f>IF(A2141&lt;&gt;"عهدة","",N(F2141)-O2141)</f>
        <v/>
      </c>
      <c r="Q2141" s="26">
        <f>IF(A2141="","",IF(A2141="عهدة",IF(N(F2141)=0,"⚠ أدخل قيمة العهدة",IF(P2141&lt;0,"⛔ عجز / زيادة مصروفات "&amp;TEXT(-P2141,"#,##0"),IF(COUNTIFS($B$8:$B$5007,B2141,$A$8:$A$5007,"مصروف",$I$8:$I$5007,"&lt;&gt;مرفوض",$K$8:$K$5007,"&lt;&gt;نعم")&gt;0,"⚠ "&amp;COUNTIFS($B$8:$B$5007,B2141,$A$8:$A$5007,"مصروف",$I$8:$I$5007,"&lt;&gt;مرفوض",$K$8:$K$5007,"&lt;&gt;نعم")&amp;" مصروف غير مسوى",IF(L2141="تمت التسوية",IF(P2141=0,"✔ متوازنة وتمت التسوية","✔ تمت التسوية – متبقي "&amp;TEXT(P2141,"#,##0")),IF(P2141&gt;0,"متبقي "&amp;TEXT(P2141,"#,##0"),"✔ متوازنة"))))),IF(R2141=0,"⚠ أضف سطر عهدة أولًا",IF(OR(C2141="",N(G2141)=0),"⚠ أكمل التاريخ والقيمة",IF(S2141="","⚠ التاريخ خارج السنة المالية",IF(H2141="","⚠ اختر بند الموازنة",IF(I2141="مرفوض","✖ مرفوض من المدير",IF(I2141&lt;&gt;"موافق","⏳ بانتظار موافقة المدير",IF(K2141&lt;&gt;"نعم","⚠ غير مسوى مع الحسابات","✔ معتمد ومسوى")))))))))</f>
        <v/>
      </c>
      <c r="R2141">
        <f>N(R2140)+IF(A2141="عهدة",1,0)</f>
        <v/>
      </c>
      <c r="S2141">
        <f>IF(C2141="","",IF(AND(C2141&gt;=DATE(2026,9,1),C2141&lt;=DATE(2027,8,31)),(YEAR(C2141)-2026)*12+MONTH(C2141)-8,""))</f>
        <v/>
      </c>
      <c r="T2141">
        <f>IF(AND(A2141="مصروف",R2141&gt;0,I2141="موافق",S2141&lt;&gt;"",H2141&lt;&gt;""),N(G2141),0)</f>
        <v/>
      </c>
    </row>
    <row r="2142">
      <c r="A2142" s="19" t="n"/>
      <c r="B2142" s="20">
        <f>IF(A2142="","",IF(R2142=0,"⚠ أضف سطر عهدة أولًا","DMT-"&amp;TEXT(R2142,"000")))</f>
        <v/>
      </c>
      <c r="C2142" s="21" t="n"/>
      <c r="D2142" s="20">
        <f>IF(C2142="","",IF(S2142="","خارج السنة المالية",INDEX(القوائم!$D$2:$D$13,S2142)))</f>
        <v/>
      </c>
      <c r="E2142" s="22" t="n"/>
      <c r="F2142" s="23" t="n"/>
      <c r="G2142" s="23" t="n"/>
      <c r="H2142" s="22" t="n"/>
      <c r="I2142" s="19" t="n"/>
      <c r="J2142" s="21" t="n"/>
      <c r="K2142" s="19" t="n"/>
      <c r="L2142" s="19" t="n"/>
      <c r="M2142" s="21" t="n"/>
      <c r="N2142" s="22" t="n"/>
      <c r="O2142" s="24">
        <f>IF(A2142&lt;&gt;"عهدة","",SUMIFS($G$8:$G$5007,$B$8:$B$5007,B2142,$A$8:$A$5007,"مصروف",$I$8:$I$5007,"&lt;&gt;مرفوض"))</f>
        <v/>
      </c>
      <c r="P2142" s="25">
        <f>IF(A2142&lt;&gt;"عهدة","",N(F2142)-O2142)</f>
        <v/>
      </c>
      <c r="Q2142" s="26">
        <f>IF(A2142="","",IF(A2142="عهدة",IF(N(F2142)=0,"⚠ أدخل قيمة العهدة",IF(P2142&lt;0,"⛔ عجز / زيادة مصروفات "&amp;TEXT(-P2142,"#,##0"),IF(COUNTIFS($B$8:$B$5007,B2142,$A$8:$A$5007,"مصروف",$I$8:$I$5007,"&lt;&gt;مرفوض",$K$8:$K$5007,"&lt;&gt;نعم")&gt;0,"⚠ "&amp;COUNTIFS($B$8:$B$5007,B2142,$A$8:$A$5007,"مصروف",$I$8:$I$5007,"&lt;&gt;مرفوض",$K$8:$K$5007,"&lt;&gt;نعم")&amp;" مصروف غير مسوى",IF(L2142="تمت التسوية",IF(P2142=0,"✔ متوازنة وتمت التسوية","✔ تمت التسوية – متبقي "&amp;TEXT(P2142,"#,##0")),IF(P2142&gt;0,"متبقي "&amp;TEXT(P2142,"#,##0"),"✔ متوازنة"))))),IF(R2142=0,"⚠ أضف سطر عهدة أولًا",IF(OR(C2142="",N(G2142)=0),"⚠ أكمل التاريخ والقيمة",IF(S2142="","⚠ التاريخ خارج السنة المالية",IF(H2142="","⚠ اختر بند الموازنة",IF(I2142="مرفوض","✖ مرفوض من المدير",IF(I2142&lt;&gt;"موافق","⏳ بانتظار موافقة المدير",IF(K2142&lt;&gt;"نعم","⚠ غير مسوى مع الحسابات","✔ معتمد ومسوى")))))))))</f>
        <v/>
      </c>
      <c r="R2142">
        <f>N(R2141)+IF(A2142="عهدة",1,0)</f>
        <v/>
      </c>
      <c r="S2142">
        <f>IF(C2142="","",IF(AND(C2142&gt;=DATE(2026,9,1),C2142&lt;=DATE(2027,8,31)),(YEAR(C2142)-2026)*12+MONTH(C2142)-8,""))</f>
        <v/>
      </c>
      <c r="T2142">
        <f>IF(AND(A2142="مصروف",R2142&gt;0,I2142="موافق",S2142&lt;&gt;"",H2142&lt;&gt;""),N(G2142),0)</f>
        <v/>
      </c>
    </row>
    <row r="2143">
      <c r="A2143" s="19" t="n"/>
      <c r="B2143" s="20">
        <f>IF(A2143="","",IF(R2143=0,"⚠ أضف سطر عهدة أولًا","DMT-"&amp;TEXT(R2143,"000")))</f>
        <v/>
      </c>
      <c r="C2143" s="21" t="n"/>
      <c r="D2143" s="20">
        <f>IF(C2143="","",IF(S2143="","خارج السنة المالية",INDEX(القوائم!$D$2:$D$13,S2143)))</f>
        <v/>
      </c>
      <c r="E2143" s="22" t="n"/>
      <c r="F2143" s="23" t="n"/>
      <c r="G2143" s="23" t="n"/>
      <c r="H2143" s="22" t="n"/>
      <c r="I2143" s="19" t="n"/>
      <c r="J2143" s="21" t="n"/>
      <c r="K2143" s="19" t="n"/>
      <c r="L2143" s="19" t="n"/>
      <c r="M2143" s="21" t="n"/>
      <c r="N2143" s="22" t="n"/>
      <c r="O2143" s="24">
        <f>IF(A2143&lt;&gt;"عهدة","",SUMIFS($G$8:$G$5007,$B$8:$B$5007,B2143,$A$8:$A$5007,"مصروف",$I$8:$I$5007,"&lt;&gt;مرفوض"))</f>
        <v/>
      </c>
      <c r="P2143" s="25">
        <f>IF(A2143&lt;&gt;"عهدة","",N(F2143)-O2143)</f>
        <v/>
      </c>
      <c r="Q2143" s="26">
        <f>IF(A2143="","",IF(A2143="عهدة",IF(N(F2143)=0,"⚠ أدخل قيمة العهدة",IF(P2143&lt;0,"⛔ عجز / زيادة مصروفات "&amp;TEXT(-P2143,"#,##0"),IF(COUNTIFS($B$8:$B$5007,B2143,$A$8:$A$5007,"مصروف",$I$8:$I$5007,"&lt;&gt;مرفوض",$K$8:$K$5007,"&lt;&gt;نعم")&gt;0,"⚠ "&amp;COUNTIFS($B$8:$B$5007,B2143,$A$8:$A$5007,"مصروف",$I$8:$I$5007,"&lt;&gt;مرفوض",$K$8:$K$5007,"&lt;&gt;نعم")&amp;" مصروف غير مسوى",IF(L2143="تمت التسوية",IF(P2143=0,"✔ متوازنة وتمت التسوية","✔ تمت التسوية – متبقي "&amp;TEXT(P2143,"#,##0")),IF(P2143&gt;0,"متبقي "&amp;TEXT(P2143,"#,##0"),"✔ متوازنة"))))),IF(R2143=0,"⚠ أضف سطر عهدة أولًا",IF(OR(C2143="",N(G2143)=0),"⚠ أكمل التاريخ والقيمة",IF(S2143="","⚠ التاريخ خارج السنة المالية",IF(H2143="","⚠ اختر بند الموازنة",IF(I2143="مرفوض","✖ مرفوض من المدير",IF(I2143&lt;&gt;"موافق","⏳ بانتظار موافقة المدير",IF(K2143&lt;&gt;"نعم","⚠ غير مسوى مع الحسابات","✔ معتمد ومسوى")))))))))</f>
        <v/>
      </c>
      <c r="R2143">
        <f>N(R2142)+IF(A2143="عهدة",1,0)</f>
        <v/>
      </c>
      <c r="S2143">
        <f>IF(C2143="","",IF(AND(C2143&gt;=DATE(2026,9,1),C2143&lt;=DATE(2027,8,31)),(YEAR(C2143)-2026)*12+MONTH(C2143)-8,""))</f>
        <v/>
      </c>
      <c r="T2143">
        <f>IF(AND(A2143="مصروف",R2143&gt;0,I2143="موافق",S2143&lt;&gt;"",H2143&lt;&gt;""),N(G2143),0)</f>
        <v/>
      </c>
    </row>
    <row r="2144">
      <c r="A2144" s="19" t="n"/>
      <c r="B2144" s="20">
        <f>IF(A2144="","",IF(R2144=0,"⚠ أضف سطر عهدة أولًا","DMT-"&amp;TEXT(R2144,"000")))</f>
        <v/>
      </c>
      <c r="C2144" s="21" t="n"/>
      <c r="D2144" s="20">
        <f>IF(C2144="","",IF(S2144="","خارج السنة المالية",INDEX(القوائم!$D$2:$D$13,S2144)))</f>
        <v/>
      </c>
      <c r="E2144" s="22" t="n"/>
      <c r="F2144" s="23" t="n"/>
      <c r="G2144" s="23" t="n"/>
      <c r="H2144" s="22" t="n"/>
      <c r="I2144" s="19" t="n"/>
      <c r="J2144" s="21" t="n"/>
      <c r="K2144" s="19" t="n"/>
      <c r="L2144" s="19" t="n"/>
      <c r="M2144" s="21" t="n"/>
      <c r="N2144" s="22" t="n"/>
      <c r="O2144" s="24">
        <f>IF(A2144&lt;&gt;"عهدة","",SUMIFS($G$8:$G$5007,$B$8:$B$5007,B2144,$A$8:$A$5007,"مصروف",$I$8:$I$5007,"&lt;&gt;مرفوض"))</f>
        <v/>
      </c>
      <c r="P2144" s="25">
        <f>IF(A2144&lt;&gt;"عهدة","",N(F2144)-O2144)</f>
        <v/>
      </c>
      <c r="Q2144" s="26">
        <f>IF(A2144="","",IF(A2144="عهدة",IF(N(F2144)=0,"⚠ أدخل قيمة العهدة",IF(P2144&lt;0,"⛔ عجز / زيادة مصروفات "&amp;TEXT(-P2144,"#,##0"),IF(COUNTIFS($B$8:$B$5007,B2144,$A$8:$A$5007,"مصروف",$I$8:$I$5007,"&lt;&gt;مرفوض",$K$8:$K$5007,"&lt;&gt;نعم")&gt;0,"⚠ "&amp;COUNTIFS($B$8:$B$5007,B2144,$A$8:$A$5007,"مصروف",$I$8:$I$5007,"&lt;&gt;مرفوض",$K$8:$K$5007,"&lt;&gt;نعم")&amp;" مصروف غير مسوى",IF(L2144="تمت التسوية",IF(P2144=0,"✔ متوازنة وتمت التسوية","✔ تمت التسوية – متبقي "&amp;TEXT(P2144,"#,##0")),IF(P2144&gt;0,"متبقي "&amp;TEXT(P2144,"#,##0"),"✔ متوازنة"))))),IF(R2144=0,"⚠ أضف سطر عهدة أولًا",IF(OR(C2144="",N(G2144)=0),"⚠ أكمل التاريخ والقيمة",IF(S2144="","⚠ التاريخ خارج السنة المالية",IF(H2144="","⚠ اختر بند الموازنة",IF(I2144="مرفوض","✖ مرفوض من المدير",IF(I2144&lt;&gt;"موافق","⏳ بانتظار موافقة المدير",IF(K2144&lt;&gt;"نعم","⚠ غير مسوى مع الحسابات","✔ معتمد ومسوى")))))))))</f>
        <v/>
      </c>
      <c r="R2144">
        <f>N(R2143)+IF(A2144="عهدة",1,0)</f>
        <v/>
      </c>
      <c r="S2144">
        <f>IF(C2144="","",IF(AND(C2144&gt;=DATE(2026,9,1),C2144&lt;=DATE(2027,8,31)),(YEAR(C2144)-2026)*12+MONTH(C2144)-8,""))</f>
        <v/>
      </c>
      <c r="T2144">
        <f>IF(AND(A2144="مصروف",R2144&gt;0,I2144="موافق",S2144&lt;&gt;"",H2144&lt;&gt;""),N(G2144),0)</f>
        <v/>
      </c>
    </row>
    <row r="2145">
      <c r="A2145" s="19" t="n"/>
      <c r="B2145" s="20">
        <f>IF(A2145="","",IF(R2145=0,"⚠ أضف سطر عهدة أولًا","DMT-"&amp;TEXT(R2145,"000")))</f>
        <v/>
      </c>
      <c r="C2145" s="21" t="n"/>
      <c r="D2145" s="20">
        <f>IF(C2145="","",IF(S2145="","خارج السنة المالية",INDEX(القوائم!$D$2:$D$13,S2145)))</f>
        <v/>
      </c>
      <c r="E2145" s="22" t="n"/>
      <c r="F2145" s="23" t="n"/>
      <c r="G2145" s="23" t="n"/>
      <c r="H2145" s="22" t="n"/>
      <c r="I2145" s="19" t="n"/>
      <c r="J2145" s="21" t="n"/>
      <c r="K2145" s="19" t="n"/>
      <c r="L2145" s="19" t="n"/>
      <c r="M2145" s="21" t="n"/>
      <c r="N2145" s="22" t="n"/>
      <c r="O2145" s="24">
        <f>IF(A2145&lt;&gt;"عهدة","",SUMIFS($G$8:$G$5007,$B$8:$B$5007,B2145,$A$8:$A$5007,"مصروف",$I$8:$I$5007,"&lt;&gt;مرفوض"))</f>
        <v/>
      </c>
      <c r="P2145" s="25">
        <f>IF(A2145&lt;&gt;"عهدة","",N(F2145)-O2145)</f>
        <v/>
      </c>
      <c r="Q2145" s="26">
        <f>IF(A2145="","",IF(A2145="عهدة",IF(N(F2145)=0,"⚠ أدخل قيمة العهدة",IF(P2145&lt;0,"⛔ عجز / زيادة مصروفات "&amp;TEXT(-P2145,"#,##0"),IF(COUNTIFS($B$8:$B$5007,B2145,$A$8:$A$5007,"مصروف",$I$8:$I$5007,"&lt;&gt;مرفوض",$K$8:$K$5007,"&lt;&gt;نعم")&gt;0,"⚠ "&amp;COUNTIFS($B$8:$B$5007,B2145,$A$8:$A$5007,"مصروف",$I$8:$I$5007,"&lt;&gt;مرفوض",$K$8:$K$5007,"&lt;&gt;نعم")&amp;" مصروف غير مسوى",IF(L2145="تمت التسوية",IF(P2145=0,"✔ متوازنة وتمت التسوية","✔ تمت التسوية – متبقي "&amp;TEXT(P2145,"#,##0")),IF(P2145&gt;0,"متبقي "&amp;TEXT(P2145,"#,##0"),"✔ متوازنة"))))),IF(R2145=0,"⚠ أضف سطر عهدة أولًا",IF(OR(C2145="",N(G2145)=0),"⚠ أكمل التاريخ والقيمة",IF(S2145="","⚠ التاريخ خارج السنة المالية",IF(H2145="","⚠ اختر بند الموازنة",IF(I2145="مرفوض","✖ مرفوض من المدير",IF(I2145&lt;&gt;"موافق","⏳ بانتظار موافقة المدير",IF(K2145&lt;&gt;"نعم","⚠ غير مسوى مع الحسابات","✔ معتمد ومسوى")))))))))</f>
        <v/>
      </c>
      <c r="R2145">
        <f>N(R2144)+IF(A2145="عهدة",1,0)</f>
        <v/>
      </c>
      <c r="S2145">
        <f>IF(C2145="","",IF(AND(C2145&gt;=DATE(2026,9,1),C2145&lt;=DATE(2027,8,31)),(YEAR(C2145)-2026)*12+MONTH(C2145)-8,""))</f>
        <v/>
      </c>
      <c r="T2145">
        <f>IF(AND(A2145="مصروف",R2145&gt;0,I2145="موافق",S2145&lt;&gt;"",H2145&lt;&gt;""),N(G2145),0)</f>
        <v/>
      </c>
    </row>
    <row r="2146">
      <c r="A2146" s="19" t="n"/>
      <c r="B2146" s="20">
        <f>IF(A2146="","",IF(R2146=0,"⚠ أضف سطر عهدة أولًا","DMT-"&amp;TEXT(R2146,"000")))</f>
        <v/>
      </c>
      <c r="C2146" s="21" t="n"/>
      <c r="D2146" s="20">
        <f>IF(C2146="","",IF(S2146="","خارج السنة المالية",INDEX(القوائم!$D$2:$D$13,S2146)))</f>
        <v/>
      </c>
      <c r="E2146" s="22" t="n"/>
      <c r="F2146" s="23" t="n"/>
      <c r="G2146" s="23" t="n"/>
      <c r="H2146" s="22" t="n"/>
      <c r="I2146" s="19" t="n"/>
      <c r="J2146" s="21" t="n"/>
      <c r="K2146" s="19" t="n"/>
      <c r="L2146" s="19" t="n"/>
      <c r="M2146" s="21" t="n"/>
      <c r="N2146" s="22" t="n"/>
      <c r="O2146" s="24">
        <f>IF(A2146&lt;&gt;"عهدة","",SUMIFS($G$8:$G$5007,$B$8:$B$5007,B2146,$A$8:$A$5007,"مصروف",$I$8:$I$5007,"&lt;&gt;مرفوض"))</f>
        <v/>
      </c>
      <c r="P2146" s="25">
        <f>IF(A2146&lt;&gt;"عهدة","",N(F2146)-O2146)</f>
        <v/>
      </c>
      <c r="Q2146" s="26">
        <f>IF(A2146="","",IF(A2146="عهدة",IF(N(F2146)=0,"⚠ أدخل قيمة العهدة",IF(P2146&lt;0,"⛔ عجز / زيادة مصروفات "&amp;TEXT(-P2146,"#,##0"),IF(COUNTIFS($B$8:$B$5007,B2146,$A$8:$A$5007,"مصروف",$I$8:$I$5007,"&lt;&gt;مرفوض",$K$8:$K$5007,"&lt;&gt;نعم")&gt;0,"⚠ "&amp;COUNTIFS($B$8:$B$5007,B2146,$A$8:$A$5007,"مصروف",$I$8:$I$5007,"&lt;&gt;مرفوض",$K$8:$K$5007,"&lt;&gt;نعم")&amp;" مصروف غير مسوى",IF(L2146="تمت التسوية",IF(P2146=0,"✔ متوازنة وتمت التسوية","✔ تمت التسوية – متبقي "&amp;TEXT(P2146,"#,##0")),IF(P2146&gt;0,"متبقي "&amp;TEXT(P2146,"#,##0"),"✔ متوازنة"))))),IF(R2146=0,"⚠ أضف سطر عهدة أولًا",IF(OR(C2146="",N(G2146)=0),"⚠ أكمل التاريخ والقيمة",IF(S2146="","⚠ التاريخ خارج السنة المالية",IF(H2146="","⚠ اختر بند الموازنة",IF(I2146="مرفوض","✖ مرفوض من المدير",IF(I2146&lt;&gt;"موافق","⏳ بانتظار موافقة المدير",IF(K2146&lt;&gt;"نعم","⚠ غير مسوى مع الحسابات","✔ معتمد ومسوى")))))))))</f>
        <v/>
      </c>
      <c r="R2146">
        <f>N(R2145)+IF(A2146="عهدة",1,0)</f>
        <v/>
      </c>
      <c r="S2146">
        <f>IF(C2146="","",IF(AND(C2146&gt;=DATE(2026,9,1),C2146&lt;=DATE(2027,8,31)),(YEAR(C2146)-2026)*12+MONTH(C2146)-8,""))</f>
        <v/>
      </c>
      <c r="T2146">
        <f>IF(AND(A2146="مصروف",R2146&gt;0,I2146="موافق",S2146&lt;&gt;"",H2146&lt;&gt;""),N(G2146),0)</f>
        <v/>
      </c>
    </row>
    <row r="2147">
      <c r="A2147" s="19" t="n"/>
      <c r="B2147" s="20">
        <f>IF(A2147="","",IF(R2147=0,"⚠ أضف سطر عهدة أولًا","DMT-"&amp;TEXT(R2147,"000")))</f>
        <v/>
      </c>
      <c r="C2147" s="21" t="n"/>
      <c r="D2147" s="20">
        <f>IF(C2147="","",IF(S2147="","خارج السنة المالية",INDEX(القوائم!$D$2:$D$13,S2147)))</f>
        <v/>
      </c>
      <c r="E2147" s="22" t="n"/>
      <c r="F2147" s="23" t="n"/>
      <c r="G2147" s="23" t="n"/>
      <c r="H2147" s="22" t="n"/>
      <c r="I2147" s="19" t="n"/>
      <c r="J2147" s="21" t="n"/>
      <c r="K2147" s="19" t="n"/>
      <c r="L2147" s="19" t="n"/>
      <c r="M2147" s="21" t="n"/>
      <c r="N2147" s="22" t="n"/>
      <c r="O2147" s="24">
        <f>IF(A2147&lt;&gt;"عهدة","",SUMIFS($G$8:$G$5007,$B$8:$B$5007,B2147,$A$8:$A$5007,"مصروف",$I$8:$I$5007,"&lt;&gt;مرفوض"))</f>
        <v/>
      </c>
      <c r="P2147" s="25">
        <f>IF(A2147&lt;&gt;"عهدة","",N(F2147)-O2147)</f>
        <v/>
      </c>
      <c r="Q2147" s="26">
        <f>IF(A2147="","",IF(A2147="عهدة",IF(N(F2147)=0,"⚠ أدخل قيمة العهدة",IF(P2147&lt;0,"⛔ عجز / زيادة مصروفات "&amp;TEXT(-P2147,"#,##0"),IF(COUNTIFS($B$8:$B$5007,B2147,$A$8:$A$5007,"مصروف",$I$8:$I$5007,"&lt;&gt;مرفوض",$K$8:$K$5007,"&lt;&gt;نعم")&gt;0,"⚠ "&amp;COUNTIFS($B$8:$B$5007,B2147,$A$8:$A$5007,"مصروف",$I$8:$I$5007,"&lt;&gt;مرفوض",$K$8:$K$5007,"&lt;&gt;نعم")&amp;" مصروف غير مسوى",IF(L2147="تمت التسوية",IF(P2147=0,"✔ متوازنة وتمت التسوية","✔ تمت التسوية – متبقي "&amp;TEXT(P2147,"#,##0")),IF(P2147&gt;0,"متبقي "&amp;TEXT(P2147,"#,##0"),"✔ متوازنة"))))),IF(R2147=0,"⚠ أضف سطر عهدة أولًا",IF(OR(C2147="",N(G2147)=0),"⚠ أكمل التاريخ والقيمة",IF(S2147="","⚠ التاريخ خارج السنة المالية",IF(H2147="","⚠ اختر بند الموازنة",IF(I2147="مرفوض","✖ مرفوض من المدير",IF(I2147&lt;&gt;"موافق","⏳ بانتظار موافقة المدير",IF(K2147&lt;&gt;"نعم","⚠ غير مسوى مع الحسابات","✔ معتمد ومسوى")))))))))</f>
        <v/>
      </c>
      <c r="R2147">
        <f>N(R2146)+IF(A2147="عهدة",1,0)</f>
        <v/>
      </c>
      <c r="S2147">
        <f>IF(C2147="","",IF(AND(C2147&gt;=DATE(2026,9,1),C2147&lt;=DATE(2027,8,31)),(YEAR(C2147)-2026)*12+MONTH(C2147)-8,""))</f>
        <v/>
      </c>
      <c r="T2147">
        <f>IF(AND(A2147="مصروف",R2147&gt;0,I2147="موافق",S2147&lt;&gt;"",H2147&lt;&gt;""),N(G2147),0)</f>
        <v/>
      </c>
    </row>
    <row r="2148">
      <c r="A2148" s="19" t="n"/>
      <c r="B2148" s="20">
        <f>IF(A2148="","",IF(R2148=0,"⚠ أضف سطر عهدة أولًا","DMT-"&amp;TEXT(R2148,"000")))</f>
        <v/>
      </c>
      <c r="C2148" s="21" t="n"/>
      <c r="D2148" s="20">
        <f>IF(C2148="","",IF(S2148="","خارج السنة المالية",INDEX(القوائم!$D$2:$D$13,S2148)))</f>
        <v/>
      </c>
      <c r="E2148" s="22" t="n"/>
      <c r="F2148" s="23" t="n"/>
      <c r="G2148" s="23" t="n"/>
      <c r="H2148" s="22" t="n"/>
      <c r="I2148" s="19" t="n"/>
      <c r="J2148" s="21" t="n"/>
      <c r="K2148" s="19" t="n"/>
      <c r="L2148" s="19" t="n"/>
      <c r="M2148" s="21" t="n"/>
      <c r="N2148" s="22" t="n"/>
      <c r="O2148" s="24">
        <f>IF(A2148&lt;&gt;"عهدة","",SUMIFS($G$8:$G$5007,$B$8:$B$5007,B2148,$A$8:$A$5007,"مصروف",$I$8:$I$5007,"&lt;&gt;مرفوض"))</f>
        <v/>
      </c>
      <c r="P2148" s="25">
        <f>IF(A2148&lt;&gt;"عهدة","",N(F2148)-O2148)</f>
        <v/>
      </c>
      <c r="Q2148" s="26">
        <f>IF(A2148="","",IF(A2148="عهدة",IF(N(F2148)=0,"⚠ أدخل قيمة العهدة",IF(P2148&lt;0,"⛔ عجز / زيادة مصروفات "&amp;TEXT(-P2148,"#,##0"),IF(COUNTIFS($B$8:$B$5007,B2148,$A$8:$A$5007,"مصروف",$I$8:$I$5007,"&lt;&gt;مرفوض",$K$8:$K$5007,"&lt;&gt;نعم")&gt;0,"⚠ "&amp;COUNTIFS($B$8:$B$5007,B2148,$A$8:$A$5007,"مصروف",$I$8:$I$5007,"&lt;&gt;مرفوض",$K$8:$K$5007,"&lt;&gt;نعم")&amp;" مصروف غير مسوى",IF(L2148="تمت التسوية",IF(P2148=0,"✔ متوازنة وتمت التسوية","✔ تمت التسوية – متبقي "&amp;TEXT(P2148,"#,##0")),IF(P2148&gt;0,"متبقي "&amp;TEXT(P2148,"#,##0"),"✔ متوازنة"))))),IF(R2148=0,"⚠ أضف سطر عهدة أولًا",IF(OR(C2148="",N(G2148)=0),"⚠ أكمل التاريخ والقيمة",IF(S2148="","⚠ التاريخ خارج السنة المالية",IF(H2148="","⚠ اختر بند الموازنة",IF(I2148="مرفوض","✖ مرفوض من المدير",IF(I2148&lt;&gt;"موافق","⏳ بانتظار موافقة المدير",IF(K2148&lt;&gt;"نعم","⚠ غير مسوى مع الحسابات","✔ معتمد ومسوى")))))))))</f>
        <v/>
      </c>
      <c r="R2148">
        <f>N(R2147)+IF(A2148="عهدة",1,0)</f>
        <v/>
      </c>
      <c r="S2148">
        <f>IF(C2148="","",IF(AND(C2148&gt;=DATE(2026,9,1),C2148&lt;=DATE(2027,8,31)),(YEAR(C2148)-2026)*12+MONTH(C2148)-8,""))</f>
        <v/>
      </c>
      <c r="T2148">
        <f>IF(AND(A2148="مصروف",R2148&gt;0,I2148="موافق",S2148&lt;&gt;"",H2148&lt;&gt;""),N(G2148),0)</f>
        <v/>
      </c>
    </row>
    <row r="2149">
      <c r="A2149" s="19" t="n"/>
      <c r="B2149" s="20">
        <f>IF(A2149="","",IF(R2149=0,"⚠ أضف سطر عهدة أولًا","DMT-"&amp;TEXT(R2149,"000")))</f>
        <v/>
      </c>
      <c r="C2149" s="21" t="n"/>
      <c r="D2149" s="20">
        <f>IF(C2149="","",IF(S2149="","خارج السنة المالية",INDEX(القوائم!$D$2:$D$13,S2149)))</f>
        <v/>
      </c>
      <c r="E2149" s="22" t="n"/>
      <c r="F2149" s="23" t="n"/>
      <c r="G2149" s="23" t="n"/>
      <c r="H2149" s="22" t="n"/>
      <c r="I2149" s="19" t="n"/>
      <c r="J2149" s="21" t="n"/>
      <c r="K2149" s="19" t="n"/>
      <c r="L2149" s="19" t="n"/>
      <c r="M2149" s="21" t="n"/>
      <c r="N2149" s="22" t="n"/>
      <c r="O2149" s="24">
        <f>IF(A2149&lt;&gt;"عهدة","",SUMIFS($G$8:$G$5007,$B$8:$B$5007,B2149,$A$8:$A$5007,"مصروف",$I$8:$I$5007,"&lt;&gt;مرفوض"))</f>
        <v/>
      </c>
      <c r="P2149" s="25">
        <f>IF(A2149&lt;&gt;"عهدة","",N(F2149)-O2149)</f>
        <v/>
      </c>
      <c r="Q2149" s="26">
        <f>IF(A2149="","",IF(A2149="عهدة",IF(N(F2149)=0,"⚠ أدخل قيمة العهدة",IF(P2149&lt;0,"⛔ عجز / زيادة مصروفات "&amp;TEXT(-P2149,"#,##0"),IF(COUNTIFS($B$8:$B$5007,B2149,$A$8:$A$5007,"مصروف",$I$8:$I$5007,"&lt;&gt;مرفوض",$K$8:$K$5007,"&lt;&gt;نعم")&gt;0,"⚠ "&amp;COUNTIFS($B$8:$B$5007,B2149,$A$8:$A$5007,"مصروف",$I$8:$I$5007,"&lt;&gt;مرفوض",$K$8:$K$5007,"&lt;&gt;نعم")&amp;" مصروف غير مسوى",IF(L2149="تمت التسوية",IF(P2149=0,"✔ متوازنة وتمت التسوية","✔ تمت التسوية – متبقي "&amp;TEXT(P2149,"#,##0")),IF(P2149&gt;0,"متبقي "&amp;TEXT(P2149,"#,##0"),"✔ متوازنة"))))),IF(R2149=0,"⚠ أضف سطر عهدة أولًا",IF(OR(C2149="",N(G2149)=0),"⚠ أكمل التاريخ والقيمة",IF(S2149="","⚠ التاريخ خارج السنة المالية",IF(H2149="","⚠ اختر بند الموازنة",IF(I2149="مرفوض","✖ مرفوض من المدير",IF(I2149&lt;&gt;"موافق","⏳ بانتظار موافقة المدير",IF(K2149&lt;&gt;"نعم","⚠ غير مسوى مع الحسابات","✔ معتمد ومسوى")))))))))</f>
        <v/>
      </c>
      <c r="R2149">
        <f>N(R2148)+IF(A2149="عهدة",1,0)</f>
        <v/>
      </c>
      <c r="S2149">
        <f>IF(C2149="","",IF(AND(C2149&gt;=DATE(2026,9,1),C2149&lt;=DATE(2027,8,31)),(YEAR(C2149)-2026)*12+MONTH(C2149)-8,""))</f>
        <v/>
      </c>
      <c r="T2149">
        <f>IF(AND(A2149="مصروف",R2149&gt;0,I2149="موافق",S2149&lt;&gt;"",H2149&lt;&gt;""),N(G2149),0)</f>
        <v/>
      </c>
    </row>
    <row r="2150">
      <c r="A2150" s="19" t="n"/>
      <c r="B2150" s="20">
        <f>IF(A2150="","",IF(R2150=0,"⚠ أضف سطر عهدة أولًا","DMT-"&amp;TEXT(R2150,"000")))</f>
        <v/>
      </c>
      <c r="C2150" s="21" t="n"/>
      <c r="D2150" s="20">
        <f>IF(C2150="","",IF(S2150="","خارج السنة المالية",INDEX(القوائم!$D$2:$D$13,S2150)))</f>
        <v/>
      </c>
      <c r="E2150" s="22" t="n"/>
      <c r="F2150" s="23" t="n"/>
      <c r="G2150" s="23" t="n"/>
      <c r="H2150" s="22" t="n"/>
      <c r="I2150" s="19" t="n"/>
      <c r="J2150" s="21" t="n"/>
      <c r="K2150" s="19" t="n"/>
      <c r="L2150" s="19" t="n"/>
      <c r="M2150" s="21" t="n"/>
      <c r="N2150" s="22" t="n"/>
      <c r="O2150" s="24">
        <f>IF(A2150&lt;&gt;"عهدة","",SUMIFS($G$8:$G$5007,$B$8:$B$5007,B2150,$A$8:$A$5007,"مصروف",$I$8:$I$5007,"&lt;&gt;مرفوض"))</f>
        <v/>
      </c>
      <c r="P2150" s="25">
        <f>IF(A2150&lt;&gt;"عهدة","",N(F2150)-O2150)</f>
        <v/>
      </c>
      <c r="Q2150" s="26">
        <f>IF(A2150="","",IF(A2150="عهدة",IF(N(F2150)=0,"⚠ أدخل قيمة العهدة",IF(P2150&lt;0,"⛔ عجز / زيادة مصروفات "&amp;TEXT(-P2150,"#,##0"),IF(COUNTIFS($B$8:$B$5007,B2150,$A$8:$A$5007,"مصروف",$I$8:$I$5007,"&lt;&gt;مرفوض",$K$8:$K$5007,"&lt;&gt;نعم")&gt;0,"⚠ "&amp;COUNTIFS($B$8:$B$5007,B2150,$A$8:$A$5007,"مصروف",$I$8:$I$5007,"&lt;&gt;مرفوض",$K$8:$K$5007,"&lt;&gt;نعم")&amp;" مصروف غير مسوى",IF(L2150="تمت التسوية",IF(P2150=0,"✔ متوازنة وتمت التسوية","✔ تمت التسوية – متبقي "&amp;TEXT(P2150,"#,##0")),IF(P2150&gt;0,"متبقي "&amp;TEXT(P2150,"#,##0"),"✔ متوازنة"))))),IF(R2150=0,"⚠ أضف سطر عهدة أولًا",IF(OR(C2150="",N(G2150)=0),"⚠ أكمل التاريخ والقيمة",IF(S2150="","⚠ التاريخ خارج السنة المالية",IF(H2150="","⚠ اختر بند الموازنة",IF(I2150="مرفوض","✖ مرفوض من المدير",IF(I2150&lt;&gt;"موافق","⏳ بانتظار موافقة المدير",IF(K2150&lt;&gt;"نعم","⚠ غير مسوى مع الحسابات","✔ معتمد ومسوى")))))))))</f>
        <v/>
      </c>
      <c r="R2150">
        <f>N(R2149)+IF(A2150="عهدة",1,0)</f>
        <v/>
      </c>
      <c r="S2150">
        <f>IF(C2150="","",IF(AND(C2150&gt;=DATE(2026,9,1),C2150&lt;=DATE(2027,8,31)),(YEAR(C2150)-2026)*12+MONTH(C2150)-8,""))</f>
        <v/>
      </c>
      <c r="T2150">
        <f>IF(AND(A2150="مصروف",R2150&gt;0,I2150="موافق",S2150&lt;&gt;"",H2150&lt;&gt;""),N(G2150),0)</f>
        <v/>
      </c>
    </row>
    <row r="2151">
      <c r="A2151" s="19" t="n"/>
      <c r="B2151" s="20">
        <f>IF(A2151="","",IF(R2151=0,"⚠ أضف سطر عهدة أولًا","DMT-"&amp;TEXT(R2151,"000")))</f>
        <v/>
      </c>
      <c r="C2151" s="21" t="n"/>
      <c r="D2151" s="20">
        <f>IF(C2151="","",IF(S2151="","خارج السنة المالية",INDEX(القوائم!$D$2:$D$13,S2151)))</f>
        <v/>
      </c>
      <c r="E2151" s="22" t="n"/>
      <c r="F2151" s="23" t="n"/>
      <c r="G2151" s="23" t="n"/>
      <c r="H2151" s="22" t="n"/>
      <c r="I2151" s="19" t="n"/>
      <c r="J2151" s="21" t="n"/>
      <c r="K2151" s="19" t="n"/>
      <c r="L2151" s="19" t="n"/>
      <c r="M2151" s="21" t="n"/>
      <c r="N2151" s="22" t="n"/>
      <c r="O2151" s="24">
        <f>IF(A2151&lt;&gt;"عهدة","",SUMIFS($G$8:$G$5007,$B$8:$B$5007,B2151,$A$8:$A$5007,"مصروف",$I$8:$I$5007,"&lt;&gt;مرفوض"))</f>
        <v/>
      </c>
      <c r="P2151" s="25">
        <f>IF(A2151&lt;&gt;"عهدة","",N(F2151)-O2151)</f>
        <v/>
      </c>
      <c r="Q2151" s="26">
        <f>IF(A2151="","",IF(A2151="عهدة",IF(N(F2151)=0,"⚠ أدخل قيمة العهدة",IF(P2151&lt;0,"⛔ عجز / زيادة مصروفات "&amp;TEXT(-P2151,"#,##0"),IF(COUNTIFS($B$8:$B$5007,B2151,$A$8:$A$5007,"مصروف",$I$8:$I$5007,"&lt;&gt;مرفوض",$K$8:$K$5007,"&lt;&gt;نعم")&gt;0,"⚠ "&amp;COUNTIFS($B$8:$B$5007,B2151,$A$8:$A$5007,"مصروف",$I$8:$I$5007,"&lt;&gt;مرفوض",$K$8:$K$5007,"&lt;&gt;نعم")&amp;" مصروف غير مسوى",IF(L2151="تمت التسوية",IF(P2151=0,"✔ متوازنة وتمت التسوية","✔ تمت التسوية – متبقي "&amp;TEXT(P2151,"#,##0")),IF(P2151&gt;0,"متبقي "&amp;TEXT(P2151,"#,##0"),"✔ متوازنة"))))),IF(R2151=0,"⚠ أضف سطر عهدة أولًا",IF(OR(C2151="",N(G2151)=0),"⚠ أكمل التاريخ والقيمة",IF(S2151="","⚠ التاريخ خارج السنة المالية",IF(H2151="","⚠ اختر بند الموازنة",IF(I2151="مرفوض","✖ مرفوض من المدير",IF(I2151&lt;&gt;"موافق","⏳ بانتظار موافقة المدير",IF(K2151&lt;&gt;"نعم","⚠ غير مسوى مع الحسابات","✔ معتمد ومسوى")))))))))</f>
        <v/>
      </c>
      <c r="R2151">
        <f>N(R2150)+IF(A2151="عهدة",1,0)</f>
        <v/>
      </c>
      <c r="S2151">
        <f>IF(C2151="","",IF(AND(C2151&gt;=DATE(2026,9,1),C2151&lt;=DATE(2027,8,31)),(YEAR(C2151)-2026)*12+MONTH(C2151)-8,""))</f>
        <v/>
      </c>
      <c r="T2151">
        <f>IF(AND(A2151="مصروف",R2151&gt;0,I2151="موافق",S2151&lt;&gt;"",H2151&lt;&gt;""),N(G2151),0)</f>
        <v/>
      </c>
    </row>
    <row r="2152">
      <c r="A2152" s="19" t="n"/>
      <c r="B2152" s="20">
        <f>IF(A2152="","",IF(R2152=0,"⚠ أضف سطر عهدة أولًا","DMT-"&amp;TEXT(R2152,"000")))</f>
        <v/>
      </c>
      <c r="C2152" s="21" t="n"/>
      <c r="D2152" s="20">
        <f>IF(C2152="","",IF(S2152="","خارج السنة المالية",INDEX(القوائم!$D$2:$D$13,S2152)))</f>
        <v/>
      </c>
      <c r="E2152" s="22" t="n"/>
      <c r="F2152" s="23" t="n"/>
      <c r="G2152" s="23" t="n"/>
      <c r="H2152" s="22" t="n"/>
      <c r="I2152" s="19" t="n"/>
      <c r="J2152" s="21" t="n"/>
      <c r="K2152" s="19" t="n"/>
      <c r="L2152" s="19" t="n"/>
      <c r="M2152" s="21" t="n"/>
      <c r="N2152" s="22" t="n"/>
      <c r="O2152" s="24">
        <f>IF(A2152&lt;&gt;"عهدة","",SUMIFS($G$8:$G$5007,$B$8:$B$5007,B2152,$A$8:$A$5007,"مصروف",$I$8:$I$5007,"&lt;&gt;مرفوض"))</f>
        <v/>
      </c>
      <c r="P2152" s="25">
        <f>IF(A2152&lt;&gt;"عهدة","",N(F2152)-O2152)</f>
        <v/>
      </c>
      <c r="Q2152" s="26">
        <f>IF(A2152="","",IF(A2152="عهدة",IF(N(F2152)=0,"⚠ أدخل قيمة العهدة",IF(P2152&lt;0,"⛔ عجز / زيادة مصروفات "&amp;TEXT(-P2152,"#,##0"),IF(COUNTIFS($B$8:$B$5007,B2152,$A$8:$A$5007,"مصروف",$I$8:$I$5007,"&lt;&gt;مرفوض",$K$8:$K$5007,"&lt;&gt;نعم")&gt;0,"⚠ "&amp;COUNTIFS($B$8:$B$5007,B2152,$A$8:$A$5007,"مصروف",$I$8:$I$5007,"&lt;&gt;مرفوض",$K$8:$K$5007,"&lt;&gt;نعم")&amp;" مصروف غير مسوى",IF(L2152="تمت التسوية",IF(P2152=0,"✔ متوازنة وتمت التسوية","✔ تمت التسوية – متبقي "&amp;TEXT(P2152,"#,##0")),IF(P2152&gt;0,"متبقي "&amp;TEXT(P2152,"#,##0"),"✔ متوازنة"))))),IF(R2152=0,"⚠ أضف سطر عهدة أولًا",IF(OR(C2152="",N(G2152)=0),"⚠ أكمل التاريخ والقيمة",IF(S2152="","⚠ التاريخ خارج السنة المالية",IF(H2152="","⚠ اختر بند الموازنة",IF(I2152="مرفوض","✖ مرفوض من المدير",IF(I2152&lt;&gt;"موافق","⏳ بانتظار موافقة المدير",IF(K2152&lt;&gt;"نعم","⚠ غير مسوى مع الحسابات","✔ معتمد ومسوى")))))))))</f>
        <v/>
      </c>
      <c r="R2152">
        <f>N(R2151)+IF(A2152="عهدة",1,0)</f>
        <v/>
      </c>
      <c r="S2152">
        <f>IF(C2152="","",IF(AND(C2152&gt;=DATE(2026,9,1),C2152&lt;=DATE(2027,8,31)),(YEAR(C2152)-2026)*12+MONTH(C2152)-8,""))</f>
        <v/>
      </c>
      <c r="T2152">
        <f>IF(AND(A2152="مصروف",R2152&gt;0,I2152="موافق",S2152&lt;&gt;"",H2152&lt;&gt;""),N(G2152),0)</f>
        <v/>
      </c>
    </row>
    <row r="2153">
      <c r="A2153" s="19" t="n"/>
      <c r="B2153" s="20">
        <f>IF(A2153="","",IF(R2153=0,"⚠ أضف سطر عهدة أولًا","DMT-"&amp;TEXT(R2153,"000")))</f>
        <v/>
      </c>
      <c r="C2153" s="21" t="n"/>
      <c r="D2153" s="20">
        <f>IF(C2153="","",IF(S2153="","خارج السنة المالية",INDEX(القوائم!$D$2:$D$13,S2153)))</f>
        <v/>
      </c>
      <c r="E2153" s="22" t="n"/>
      <c r="F2153" s="23" t="n"/>
      <c r="G2153" s="23" t="n"/>
      <c r="H2153" s="22" t="n"/>
      <c r="I2153" s="19" t="n"/>
      <c r="J2153" s="21" t="n"/>
      <c r="K2153" s="19" t="n"/>
      <c r="L2153" s="19" t="n"/>
      <c r="M2153" s="21" t="n"/>
      <c r="N2153" s="22" t="n"/>
      <c r="O2153" s="24">
        <f>IF(A2153&lt;&gt;"عهدة","",SUMIFS($G$8:$G$5007,$B$8:$B$5007,B2153,$A$8:$A$5007,"مصروف",$I$8:$I$5007,"&lt;&gt;مرفوض"))</f>
        <v/>
      </c>
      <c r="P2153" s="25">
        <f>IF(A2153&lt;&gt;"عهدة","",N(F2153)-O2153)</f>
        <v/>
      </c>
      <c r="Q2153" s="26">
        <f>IF(A2153="","",IF(A2153="عهدة",IF(N(F2153)=0,"⚠ أدخل قيمة العهدة",IF(P2153&lt;0,"⛔ عجز / زيادة مصروفات "&amp;TEXT(-P2153,"#,##0"),IF(COUNTIFS($B$8:$B$5007,B2153,$A$8:$A$5007,"مصروف",$I$8:$I$5007,"&lt;&gt;مرفوض",$K$8:$K$5007,"&lt;&gt;نعم")&gt;0,"⚠ "&amp;COUNTIFS($B$8:$B$5007,B2153,$A$8:$A$5007,"مصروف",$I$8:$I$5007,"&lt;&gt;مرفوض",$K$8:$K$5007,"&lt;&gt;نعم")&amp;" مصروف غير مسوى",IF(L2153="تمت التسوية",IF(P2153=0,"✔ متوازنة وتمت التسوية","✔ تمت التسوية – متبقي "&amp;TEXT(P2153,"#,##0")),IF(P2153&gt;0,"متبقي "&amp;TEXT(P2153,"#,##0"),"✔ متوازنة"))))),IF(R2153=0,"⚠ أضف سطر عهدة أولًا",IF(OR(C2153="",N(G2153)=0),"⚠ أكمل التاريخ والقيمة",IF(S2153="","⚠ التاريخ خارج السنة المالية",IF(H2153="","⚠ اختر بند الموازنة",IF(I2153="مرفوض","✖ مرفوض من المدير",IF(I2153&lt;&gt;"موافق","⏳ بانتظار موافقة المدير",IF(K2153&lt;&gt;"نعم","⚠ غير مسوى مع الحسابات","✔ معتمد ومسوى")))))))))</f>
        <v/>
      </c>
      <c r="R2153">
        <f>N(R2152)+IF(A2153="عهدة",1,0)</f>
        <v/>
      </c>
      <c r="S2153">
        <f>IF(C2153="","",IF(AND(C2153&gt;=DATE(2026,9,1),C2153&lt;=DATE(2027,8,31)),(YEAR(C2153)-2026)*12+MONTH(C2153)-8,""))</f>
        <v/>
      </c>
      <c r="T2153">
        <f>IF(AND(A2153="مصروف",R2153&gt;0,I2153="موافق",S2153&lt;&gt;"",H2153&lt;&gt;""),N(G2153),0)</f>
        <v/>
      </c>
    </row>
    <row r="2154">
      <c r="A2154" s="19" t="n"/>
      <c r="B2154" s="20">
        <f>IF(A2154="","",IF(R2154=0,"⚠ أضف سطر عهدة أولًا","DMT-"&amp;TEXT(R2154,"000")))</f>
        <v/>
      </c>
      <c r="C2154" s="21" t="n"/>
      <c r="D2154" s="20">
        <f>IF(C2154="","",IF(S2154="","خارج السنة المالية",INDEX(القوائم!$D$2:$D$13,S2154)))</f>
        <v/>
      </c>
      <c r="E2154" s="22" t="n"/>
      <c r="F2154" s="23" t="n"/>
      <c r="G2154" s="23" t="n"/>
      <c r="H2154" s="22" t="n"/>
      <c r="I2154" s="19" t="n"/>
      <c r="J2154" s="21" t="n"/>
      <c r="K2154" s="19" t="n"/>
      <c r="L2154" s="19" t="n"/>
      <c r="M2154" s="21" t="n"/>
      <c r="N2154" s="22" t="n"/>
      <c r="O2154" s="24">
        <f>IF(A2154&lt;&gt;"عهدة","",SUMIFS($G$8:$G$5007,$B$8:$B$5007,B2154,$A$8:$A$5007,"مصروف",$I$8:$I$5007,"&lt;&gt;مرفوض"))</f>
        <v/>
      </c>
      <c r="P2154" s="25">
        <f>IF(A2154&lt;&gt;"عهدة","",N(F2154)-O2154)</f>
        <v/>
      </c>
      <c r="Q2154" s="26">
        <f>IF(A2154="","",IF(A2154="عهدة",IF(N(F2154)=0,"⚠ أدخل قيمة العهدة",IF(P2154&lt;0,"⛔ عجز / زيادة مصروفات "&amp;TEXT(-P2154,"#,##0"),IF(COUNTIFS($B$8:$B$5007,B2154,$A$8:$A$5007,"مصروف",$I$8:$I$5007,"&lt;&gt;مرفوض",$K$8:$K$5007,"&lt;&gt;نعم")&gt;0,"⚠ "&amp;COUNTIFS($B$8:$B$5007,B2154,$A$8:$A$5007,"مصروف",$I$8:$I$5007,"&lt;&gt;مرفوض",$K$8:$K$5007,"&lt;&gt;نعم")&amp;" مصروف غير مسوى",IF(L2154="تمت التسوية",IF(P2154=0,"✔ متوازنة وتمت التسوية","✔ تمت التسوية – متبقي "&amp;TEXT(P2154,"#,##0")),IF(P2154&gt;0,"متبقي "&amp;TEXT(P2154,"#,##0"),"✔ متوازنة"))))),IF(R2154=0,"⚠ أضف سطر عهدة أولًا",IF(OR(C2154="",N(G2154)=0),"⚠ أكمل التاريخ والقيمة",IF(S2154="","⚠ التاريخ خارج السنة المالية",IF(H2154="","⚠ اختر بند الموازنة",IF(I2154="مرفوض","✖ مرفوض من المدير",IF(I2154&lt;&gt;"موافق","⏳ بانتظار موافقة المدير",IF(K2154&lt;&gt;"نعم","⚠ غير مسوى مع الحسابات","✔ معتمد ومسوى")))))))))</f>
        <v/>
      </c>
      <c r="R2154">
        <f>N(R2153)+IF(A2154="عهدة",1,0)</f>
        <v/>
      </c>
      <c r="S2154">
        <f>IF(C2154="","",IF(AND(C2154&gt;=DATE(2026,9,1),C2154&lt;=DATE(2027,8,31)),(YEAR(C2154)-2026)*12+MONTH(C2154)-8,""))</f>
        <v/>
      </c>
      <c r="T2154">
        <f>IF(AND(A2154="مصروف",R2154&gt;0,I2154="موافق",S2154&lt;&gt;"",H2154&lt;&gt;""),N(G2154),0)</f>
        <v/>
      </c>
    </row>
    <row r="2155">
      <c r="A2155" s="19" t="n"/>
      <c r="B2155" s="20">
        <f>IF(A2155="","",IF(R2155=0,"⚠ أضف سطر عهدة أولًا","DMT-"&amp;TEXT(R2155,"000")))</f>
        <v/>
      </c>
      <c r="C2155" s="21" t="n"/>
      <c r="D2155" s="20">
        <f>IF(C2155="","",IF(S2155="","خارج السنة المالية",INDEX(القوائم!$D$2:$D$13,S2155)))</f>
        <v/>
      </c>
      <c r="E2155" s="22" t="n"/>
      <c r="F2155" s="23" t="n"/>
      <c r="G2155" s="23" t="n"/>
      <c r="H2155" s="22" t="n"/>
      <c r="I2155" s="19" t="n"/>
      <c r="J2155" s="21" t="n"/>
      <c r="K2155" s="19" t="n"/>
      <c r="L2155" s="19" t="n"/>
      <c r="M2155" s="21" t="n"/>
      <c r="N2155" s="22" t="n"/>
      <c r="O2155" s="24">
        <f>IF(A2155&lt;&gt;"عهدة","",SUMIFS($G$8:$G$5007,$B$8:$B$5007,B2155,$A$8:$A$5007,"مصروف",$I$8:$I$5007,"&lt;&gt;مرفوض"))</f>
        <v/>
      </c>
      <c r="P2155" s="25">
        <f>IF(A2155&lt;&gt;"عهدة","",N(F2155)-O2155)</f>
        <v/>
      </c>
      <c r="Q2155" s="26">
        <f>IF(A2155="","",IF(A2155="عهدة",IF(N(F2155)=0,"⚠ أدخل قيمة العهدة",IF(P2155&lt;0,"⛔ عجز / زيادة مصروفات "&amp;TEXT(-P2155,"#,##0"),IF(COUNTIFS($B$8:$B$5007,B2155,$A$8:$A$5007,"مصروف",$I$8:$I$5007,"&lt;&gt;مرفوض",$K$8:$K$5007,"&lt;&gt;نعم")&gt;0,"⚠ "&amp;COUNTIFS($B$8:$B$5007,B2155,$A$8:$A$5007,"مصروف",$I$8:$I$5007,"&lt;&gt;مرفوض",$K$8:$K$5007,"&lt;&gt;نعم")&amp;" مصروف غير مسوى",IF(L2155="تمت التسوية",IF(P2155=0,"✔ متوازنة وتمت التسوية","✔ تمت التسوية – متبقي "&amp;TEXT(P2155,"#,##0")),IF(P2155&gt;0,"متبقي "&amp;TEXT(P2155,"#,##0"),"✔ متوازنة"))))),IF(R2155=0,"⚠ أضف سطر عهدة أولًا",IF(OR(C2155="",N(G2155)=0),"⚠ أكمل التاريخ والقيمة",IF(S2155="","⚠ التاريخ خارج السنة المالية",IF(H2155="","⚠ اختر بند الموازنة",IF(I2155="مرفوض","✖ مرفوض من المدير",IF(I2155&lt;&gt;"موافق","⏳ بانتظار موافقة المدير",IF(K2155&lt;&gt;"نعم","⚠ غير مسوى مع الحسابات","✔ معتمد ومسوى")))))))))</f>
        <v/>
      </c>
      <c r="R2155">
        <f>N(R2154)+IF(A2155="عهدة",1,0)</f>
        <v/>
      </c>
      <c r="S2155">
        <f>IF(C2155="","",IF(AND(C2155&gt;=DATE(2026,9,1),C2155&lt;=DATE(2027,8,31)),(YEAR(C2155)-2026)*12+MONTH(C2155)-8,""))</f>
        <v/>
      </c>
      <c r="T2155">
        <f>IF(AND(A2155="مصروف",R2155&gt;0,I2155="موافق",S2155&lt;&gt;"",H2155&lt;&gt;""),N(G2155),0)</f>
        <v/>
      </c>
    </row>
    <row r="2156">
      <c r="A2156" s="19" t="n"/>
      <c r="B2156" s="20">
        <f>IF(A2156="","",IF(R2156=0,"⚠ أضف سطر عهدة أولًا","DMT-"&amp;TEXT(R2156,"000")))</f>
        <v/>
      </c>
      <c r="C2156" s="21" t="n"/>
      <c r="D2156" s="20">
        <f>IF(C2156="","",IF(S2156="","خارج السنة المالية",INDEX(القوائم!$D$2:$D$13,S2156)))</f>
        <v/>
      </c>
      <c r="E2156" s="22" t="n"/>
      <c r="F2156" s="23" t="n"/>
      <c r="G2156" s="23" t="n"/>
      <c r="H2156" s="22" t="n"/>
      <c r="I2156" s="19" t="n"/>
      <c r="J2156" s="21" t="n"/>
      <c r="K2156" s="19" t="n"/>
      <c r="L2156" s="19" t="n"/>
      <c r="M2156" s="21" t="n"/>
      <c r="N2156" s="22" t="n"/>
      <c r="O2156" s="24">
        <f>IF(A2156&lt;&gt;"عهدة","",SUMIFS($G$8:$G$5007,$B$8:$B$5007,B2156,$A$8:$A$5007,"مصروف",$I$8:$I$5007,"&lt;&gt;مرفوض"))</f>
        <v/>
      </c>
      <c r="P2156" s="25">
        <f>IF(A2156&lt;&gt;"عهدة","",N(F2156)-O2156)</f>
        <v/>
      </c>
      <c r="Q2156" s="26">
        <f>IF(A2156="","",IF(A2156="عهدة",IF(N(F2156)=0,"⚠ أدخل قيمة العهدة",IF(P2156&lt;0,"⛔ عجز / زيادة مصروفات "&amp;TEXT(-P2156,"#,##0"),IF(COUNTIFS($B$8:$B$5007,B2156,$A$8:$A$5007,"مصروف",$I$8:$I$5007,"&lt;&gt;مرفوض",$K$8:$K$5007,"&lt;&gt;نعم")&gt;0,"⚠ "&amp;COUNTIFS($B$8:$B$5007,B2156,$A$8:$A$5007,"مصروف",$I$8:$I$5007,"&lt;&gt;مرفوض",$K$8:$K$5007,"&lt;&gt;نعم")&amp;" مصروف غير مسوى",IF(L2156="تمت التسوية",IF(P2156=0,"✔ متوازنة وتمت التسوية","✔ تمت التسوية – متبقي "&amp;TEXT(P2156,"#,##0")),IF(P2156&gt;0,"متبقي "&amp;TEXT(P2156,"#,##0"),"✔ متوازنة"))))),IF(R2156=0,"⚠ أضف سطر عهدة أولًا",IF(OR(C2156="",N(G2156)=0),"⚠ أكمل التاريخ والقيمة",IF(S2156="","⚠ التاريخ خارج السنة المالية",IF(H2156="","⚠ اختر بند الموازنة",IF(I2156="مرفوض","✖ مرفوض من المدير",IF(I2156&lt;&gt;"موافق","⏳ بانتظار موافقة المدير",IF(K2156&lt;&gt;"نعم","⚠ غير مسوى مع الحسابات","✔ معتمد ومسوى")))))))))</f>
        <v/>
      </c>
      <c r="R2156">
        <f>N(R2155)+IF(A2156="عهدة",1,0)</f>
        <v/>
      </c>
      <c r="S2156">
        <f>IF(C2156="","",IF(AND(C2156&gt;=DATE(2026,9,1),C2156&lt;=DATE(2027,8,31)),(YEAR(C2156)-2026)*12+MONTH(C2156)-8,""))</f>
        <v/>
      </c>
      <c r="T2156">
        <f>IF(AND(A2156="مصروف",R2156&gt;0,I2156="موافق",S2156&lt;&gt;"",H2156&lt;&gt;""),N(G2156),0)</f>
        <v/>
      </c>
    </row>
    <row r="2157">
      <c r="A2157" s="19" t="n"/>
      <c r="B2157" s="20">
        <f>IF(A2157="","",IF(R2157=0,"⚠ أضف سطر عهدة أولًا","DMT-"&amp;TEXT(R2157,"000")))</f>
        <v/>
      </c>
      <c r="C2157" s="21" t="n"/>
      <c r="D2157" s="20">
        <f>IF(C2157="","",IF(S2157="","خارج السنة المالية",INDEX(القوائم!$D$2:$D$13,S2157)))</f>
        <v/>
      </c>
      <c r="E2157" s="22" t="n"/>
      <c r="F2157" s="23" t="n"/>
      <c r="G2157" s="23" t="n"/>
      <c r="H2157" s="22" t="n"/>
      <c r="I2157" s="19" t="n"/>
      <c r="J2157" s="21" t="n"/>
      <c r="K2157" s="19" t="n"/>
      <c r="L2157" s="19" t="n"/>
      <c r="M2157" s="21" t="n"/>
      <c r="N2157" s="22" t="n"/>
      <c r="O2157" s="24">
        <f>IF(A2157&lt;&gt;"عهدة","",SUMIFS($G$8:$G$5007,$B$8:$B$5007,B2157,$A$8:$A$5007,"مصروف",$I$8:$I$5007,"&lt;&gt;مرفوض"))</f>
        <v/>
      </c>
      <c r="P2157" s="25">
        <f>IF(A2157&lt;&gt;"عهدة","",N(F2157)-O2157)</f>
        <v/>
      </c>
      <c r="Q2157" s="26">
        <f>IF(A2157="","",IF(A2157="عهدة",IF(N(F2157)=0,"⚠ أدخل قيمة العهدة",IF(P2157&lt;0,"⛔ عجز / زيادة مصروفات "&amp;TEXT(-P2157,"#,##0"),IF(COUNTIFS($B$8:$B$5007,B2157,$A$8:$A$5007,"مصروف",$I$8:$I$5007,"&lt;&gt;مرفوض",$K$8:$K$5007,"&lt;&gt;نعم")&gt;0,"⚠ "&amp;COUNTIFS($B$8:$B$5007,B2157,$A$8:$A$5007,"مصروف",$I$8:$I$5007,"&lt;&gt;مرفوض",$K$8:$K$5007,"&lt;&gt;نعم")&amp;" مصروف غير مسوى",IF(L2157="تمت التسوية",IF(P2157=0,"✔ متوازنة وتمت التسوية","✔ تمت التسوية – متبقي "&amp;TEXT(P2157,"#,##0")),IF(P2157&gt;0,"متبقي "&amp;TEXT(P2157,"#,##0"),"✔ متوازنة"))))),IF(R2157=0,"⚠ أضف سطر عهدة أولًا",IF(OR(C2157="",N(G2157)=0),"⚠ أكمل التاريخ والقيمة",IF(S2157="","⚠ التاريخ خارج السنة المالية",IF(H2157="","⚠ اختر بند الموازنة",IF(I2157="مرفوض","✖ مرفوض من المدير",IF(I2157&lt;&gt;"موافق","⏳ بانتظار موافقة المدير",IF(K2157&lt;&gt;"نعم","⚠ غير مسوى مع الحسابات","✔ معتمد ومسوى")))))))))</f>
        <v/>
      </c>
      <c r="R2157">
        <f>N(R2156)+IF(A2157="عهدة",1,0)</f>
        <v/>
      </c>
      <c r="S2157">
        <f>IF(C2157="","",IF(AND(C2157&gt;=DATE(2026,9,1),C2157&lt;=DATE(2027,8,31)),(YEAR(C2157)-2026)*12+MONTH(C2157)-8,""))</f>
        <v/>
      </c>
      <c r="T2157">
        <f>IF(AND(A2157="مصروف",R2157&gt;0,I2157="موافق",S2157&lt;&gt;"",H2157&lt;&gt;""),N(G2157),0)</f>
        <v/>
      </c>
    </row>
    <row r="2158">
      <c r="A2158" s="19" t="n"/>
      <c r="B2158" s="20">
        <f>IF(A2158="","",IF(R2158=0,"⚠ أضف سطر عهدة أولًا","DMT-"&amp;TEXT(R2158,"000")))</f>
        <v/>
      </c>
      <c r="C2158" s="21" t="n"/>
      <c r="D2158" s="20">
        <f>IF(C2158="","",IF(S2158="","خارج السنة المالية",INDEX(القوائم!$D$2:$D$13,S2158)))</f>
        <v/>
      </c>
      <c r="E2158" s="22" t="n"/>
      <c r="F2158" s="23" t="n"/>
      <c r="G2158" s="23" t="n"/>
      <c r="H2158" s="22" t="n"/>
      <c r="I2158" s="19" t="n"/>
      <c r="J2158" s="21" t="n"/>
      <c r="K2158" s="19" t="n"/>
      <c r="L2158" s="19" t="n"/>
      <c r="M2158" s="21" t="n"/>
      <c r="N2158" s="22" t="n"/>
      <c r="O2158" s="24">
        <f>IF(A2158&lt;&gt;"عهدة","",SUMIFS($G$8:$G$5007,$B$8:$B$5007,B2158,$A$8:$A$5007,"مصروف",$I$8:$I$5007,"&lt;&gt;مرفوض"))</f>
        <v/>
      </c>
      <c r="P2158" s="25">
        <f>IF(A2158&lt;&gt;"عهدة","",N(F2158)-O2158)</f>
        <v/>
      </c>
      <c r="Q2158" s="26">
        <f>IF(A2158="","",IF(A2158="عهدة",IF(N(F2158)=0,"⚠ أدخل قيمة العهدة",IF(P2158&lt;0,"⛔ عجز / زيادة مصروفات "&amp;TEXT(-P2158,"#,##0"),IF(COUNTIFS($B$8:$B$5007,B2158,$A$8:$A$5007,"مصروف",$I$8:$I$5007,"&lt;&gt;مرفوض",$K$8:$K$5007,"&lt;&gt;نعم")&gt;0,"⚠ "&amp;COUNTIFS($B$8:$B$5007,B2158,$A$8:$A$5007,"مصروف",$I$8:$I$5007,"&lt;&gt;مرفوض",$K$8:$K$5007,"&lt;&gt;نعم")&amp;" مصروف غير مسوى",IF(L2158="تمت التسوية",IF(P2158=0,"✔ متوازنة وتمت التسوية","✔ تمت التسوية – متبقي "&amp;TEXT(P2158,"#,##0")),IF(P2158&gt;0,"متبقي "&amp;TEXT(P2158,"#,##0"),"✔ متوازنة"))))),IF(R2158=0,"⚠ أضف سطر عهدة أولًا",IF(OR(C2158="",N(G2158)=0),"⚠ أكمل التاريخ والقيمة",IF(S2158="","⚠ التاريخ خارج السنة المالية",IF(H2158="","⚠ اختر بند الموازنة",IF(I2158="مرفوض","✖ مرفوض من المدير",IF(I2158&lt;&gt;"موافق","⏳ بانتظار موافقة المدير",IF(K2158&lt;&gt;"نعم","⚠ غير مسوى مع الحسابات","✔ معتمد ومسوى")))))))))</f>
        <v/>
      </c>
      <c r="R2158">
        <f>N(R2157)+IF(A2158="عهدة",1,0)</f>
        <v/>
      </c>
      <c r="S2158">
        <f>IF(C2158="","",IF(AND(C2158&gt;=DATE(2026,9,1),C2158&lt;=DATE(2027,8,31)),(YEAR(C2158)-2026)*12+MONTH(C2158)-8,""))</f>
        <v/>
      </c>
      <c r="T2158">
        <f>IF(AND(A2158="مصروف",R2158&gt;0,I2158="موافق",S2158&lt;&gt;"",H2158&lt;&gt;""),N(G2158),0)</f>
        <v/>
      </c>
    </row>
    <row r="2159">
      <c r="A2159" s="19" t="n"/>
      <c r="B2159" s="20">
        <f>IF(A2159="","",IF(R2159=0,"⚠ أضف سطر عهدة أولًا","DMT-"&amp;TEXT(R2159,"000")))</f>
        <v/>
      </c>
      <c r="C2159" s="21" t="n"/>
      <c r="D2159" s="20">
        <f>IF(C2159="","",IF(S2159="","خارج السنة المالية",INDEX(القوائم!$D$2:$D$13,S2159)))</f>
        <v/>
      </c>
      <c r="E2159" s="22" t="n"/>
      <c r="F2159" s="23" t="n"/>
      <c r="G2159" s="23" t="n"/>
      <c r="H2159" s="22" t="n"/>
      <c r="I2159" s="19" t="n"/>
      <c r="J2159" s="21" t="n"/>
      <c r="K2159" s="19" t="n"/>
      <c r="L2159" s="19" t="n"/>
      <c r="M2159" s="21" t="n"/>
      <c r="N2159" s="22" t="n"/>
      <c r="O2159" s="24">
        <f>IF(A2159&lt;&gt;"عهدة","",SUMIFS($G$8:$G$5007,$B$8:$B$5007,B2159,$A$8:$A$5007,"مصروف",$I$8:$I$5007,"&lt;&gt;مرفوض"))</f>
        <v/>
      </c>
      <c r="P2159" s="25">
        <f>IF(A2159&lt;&gt;"عهدة","",N(F2159)-O2159)</f>
        <v/>
      </c>
      <c r="Q2159" s="26">
        <f>IF(A2159="","",IF(A2159="عهدة",IF(N(F2159)=0,"⚠ أدخل قيمة العهدة",IF(P2159&lt;0,"⛔ عجز / زيادة مصروفات "&amp;TEXT(-P2159,"#,##0"),IF(COUNTIFS($B$8:$B$5007,B2159,$A$8:$A$5007,"مصروف",$I$8:$I$5007,"&lt;&gt;مرفوض",$K$8:$K$5007,"&lt;&gt;نعم")&gt;0,"⚠ "&amp;COUNTIFS($B$8:$B$5007,B2159,$A$8:$A$5007,"مصروف",$I$8:$I$5007,"&lt;&gt;مرفوض",$K$8:$K$5007,"&lt;&gt;نعم")&amp;" مصروف غير مسوى",IF(L2159="تمت التسوية",IF(P2159=0,"✔ متوازنة وتمت التسوية","✔ تمت التسوية – متبقي "&amp;TEXT(P2159,"#,##0")),IF(P2159&gt;0,"متبقي "&amp;TEXT(P2159,"#,##0"),"✔ متوازنة"))))),IF(R2159=0,"⚠ أضف سطر عهدة أولًا",IF(OR(C2159="",N(G2159)=0),"⚠ أكمل التاريخ والقيمة",IF(S2159="","⚠ التاريخ خارج السنة المالية",IF(H2159="","⚠ اختر بند الموازنة",IF(I2159="مرفوض","✖ مرفوض من المدير",IF(I2159&lt;&gt;"موافق","⏳ بانتظار موافقة المدير",IF(K2159&lt;&gt;"نعم","⚠ غير مسوى مع الحسابات","✔ معتمد ومسوى")))))))))</f>
        <v/>
      </c>
      <c r="R2159">
        <f>N(R2158)+IF(A2159="عهدة",1,0)</f>
        <v/>
      </c>
      <c r="S2159">
        <f>IF(C2159="","",IF(AND(C2159&gt;=DATE(2026,9,1),C2159&lt;=DATE(2027,8,31)),(YEAR(C2159)-2026)*12+MONTH(C2159)-8,""))</f>
        <v/>
      </c>
      <c r="T2159">
        <f>IF(AND(A2159="مصروف",R2159&gt;0,I2159="موافق",S2159&lt;&gt;"",H2159&lt;&gt;""),N(G2159),0)</f>
        <v/>
      </c>
    </row>
    <row r="2160">
      <c r="A2160" s="19" t="n"/>
      <c r="B2160" s="20">
        <f>IF(A2160="","",IF(R2160=0,"⚠ أضف سطر عهدة أولًا","DMT-"&amp;TEXT(R2160,"000")))</f>
        <v/>
      </c>
      <c r="C2160" s="21" t="n"/>
      <c r="D2160" s="20">
        <f>IF(C2160="","",IF(S2160="","خارج السنة المالية",INDEX(القوائم!$D$2:$D$13,S2160)))</f>
        <v/>
      </c>
      <c r="E2160" s="22" t="n"/>
      <c r="F2160" s="23" t="n"/>
      <c r="G2160" s="23" t="n"/>
      <c r="H2160" s="22" t="n"/>
      <c r="I2160" s="19" t="n"/>
      <c r="J2160" s="21" t="n"/>
      <c r="K2160" s="19" t="n"/>
      <c r="L2160" s="19" t="n"/>
      <c r="M2160" s="21" t="n"/>
      <c r="N2160" s="22" t="n"/>
      <c r="O2160" s="24">
        <f>IF(A2160&lt;&gt;"عهدة","",SUMIFS($G$8:$G$5007,$B$8:$B$5007,B2160,$A$8:$A$5007,"مصروف",$I$8:$I$5007,"&lt;&gt;مرفوض"))</f>
        <v/>
      </c>
      <c r="P2160" s="25">
        <f>IF(A2160&lt;&gt;"عهدة","",N(F2160)-O2160)</f>
        <v/>
      </c>
      <c r="Q2160" s="26">
        <f>IF(A2160="","",IF(A2160="عهدة",IF(N(F2160)=0,"⚠ أدخل قيمة العهدة",IF(P2160&lt;0,"⛔ عجز / زيادة مصروفات "&amp;TEXT(-P2160,"#,##0"),IF(COUNTIFS($B$8:$B$5007,B2160,$A$8:$A$5007,"مصروف",$I$8:$I$5007,"&lt;&gt;مرفوض",$K$8:$K$5007,"&lt;&gt;نعم")&gt;0,"⚠ "&amp;COUNTIFS($B$8:$B$5007,B2160,$A$8:$A$5007,"مصروف",$I$8:$I$5007,"&lt;&gt;مرفوض",$K$8:$K$5007,"&lt;&gt;نعم")&amp;" مصروف غير مسوى",IF(L2160="تمت التسوية",IF(P2160=0,"✔ متوازنة وتمت التسوية","✔ تمت التسوية – متبقي "&amp;TEXT(P2160,"#,##0")),IF(P2160&gt;0,"متبقي "&amp;TEXT(P2160,"#,##0"),"✔ متوازنة"))))),IF(R2160=0,"⚠ أضف سطر عهدة أولًا",IF(OR(C2160="",N(G2160)=0),"⚠ أكمل التاريخ والقيمة",IF(S2160="","⚠ التاريخ خارج السنة المالية",IF(H2160="","⚠ اختر بند الموازنة",IF(I2160="مرفوض","✖ مرفوض من المدير",IF(I2160&lt;&gt;"موافق","⏳ بانتظار موافقة المدير",IF(K2160&lt;&gt;"نعم","⚠ غير مسوى مع الحسابات","✔ معتمد ومسوى")))))))))</f>
        <v/>
      </c>
      <c r="R2160">
        <f>N(R2159)+IF(A2160="عهدة",1,0)</f>
        <v/>
      </c>
      <c r="S2160">
        <f>IF(C2160="","",IF(AND(C2160&gt;=DATE(2026,9,1),C2160&lt;=DATE(2027,8,31)),(YEAR(C2160)-2026)*12+MONTH(C2160)-8,""))</f>
        <v/>
      </c>
      <c r="T2160">
        <f>IF(AND(A2160="مصروف",R2160&gt;0,I2160="موافق",S2160&lt;&gt;"",H2160&lt;&gt;""),N(G2160),0)</f>
        <v/>
      </c>
    </row>
    <row r="2161">
      <c r="A2161" s="19" t="n"/>
      <c r="B2161" s="20">
        <f>IF(A2161="","",IF(R2161=0,"⚠ أضف سطر عهدة أولًا","DMT-"&amp;TEXT(R2161,"000")))</f>
        <v/>
      </c>
      <c r="C2161" s="21" t="n"/>
      <c r="D2161" s="20">
        <f>IF(C2161="","",IF(S2161="","خارج السنة المالية",INDEX(القوائم!$D$2:$D$13,S2161)))</f>
        <v/>
      </c>
      <c r="E2161" s="22" t="n"/>
      <c r="F2161" s="23" t="n"/>
      <c r="G2161" s="23" t="n"/>
      <c r="H2161" s="22" t="n"/>
      <c r="I2161" s="19" t="n"/>
      <c r="J2161" s="21" t="n"/>
      <c r="K2161" s="19" t="n"/>
      <c r="L2161" s="19" t="n"/>
      <c r="M2161" s="21" t="n"/>
      <c r="N2161" s="22" t="n"/>
      <c r="O2161" s="24">
        <f>IF(A2161&lt;&gt;"عهدة","",SUMIFS($G$8:$G$5007,$B$8:$B$5007,B2161,$A$8:$A$5007,"مصروف",$I$8:$I$5007,"&lt;&gt;مرفوض"))</f>
        <v/>
      </c>
      <c r="P2161" s="25">
        <f>IF(A2161&lt;&gt;"عهدة","",N(F2161)-O2161)</f>
        <v/>
      </c>
      <c r="Q2161" s="26">
        <f>IF(A2161="","",IF(A2161="عهدة",IF(N(F2161)=0,"⚠ أدخل قيمة العهدة",IF(P2161&lt;0,"⛔ عجز / زيادة مصروفات "&amp;TEXT(-P2161,"#,##0"),IF(COUNTIFS($B$8:$B$5007,B2161,$A$8:$A$5007,"مصروف",$I$8:$I$5007,"&lt;&gt;مرفوض",$K$8:$K$5007,"&lt;&gt;نعم")&gt;0,"⚠ "&amp;COUNTIFS($B$8:$B$5007,B2161,$A$8:$A$5007,"مصروف",$I$8:$I$5007,"&lt;&gt;مرفوض",$K$8:$K$5007,"&lt;&gt;نعم")&amp;" مصروف غير مسوى",IF(L2161="تمت التسوية",IF(P2161=0,"✔ متوازنة وتمت التسوية","✔ تمت التسوية – متبقي "&amp;TEXT(P2161,"#,##0")),IF(P2161&gt;0,"متبقي "&amp;TEXT(P2161,"#,##0"),"✔ متوازنة"))))),IF(R2161=0,"⚠ أضف سطر عهدة أولًا",IF(OR(C2161="",N(G2161)=0),"⚠ أكمل التاريخ والقيمة",IF(S2161="","⚠ التاريخ خارج السنة المالية",IF(H2161="","⚠ اختر بند الموازنة",IF(I2161="مرفوض","✖ مرفوض من المدير",IF(I2161&lt;&gt;"موافق","⏳ بانتظار موافقة المدير",IF(K2161&lt;&gt;"نعم","⚠ غير مسوى مع الحسابات","✔ معتمد ومسوى")))))))))</f>
        <v/>
      </c>
      <c r="R2161">
        <f>N(R2160)+IF(A2161="عهدة",1,0)</f>
        <v/>
      </c>
      <c r="S2161">
        <f>IF(C2161="","",IF(AND(C2161&gt;=DATE(2026,9,1),C2161&lt;=DATE(2027,8,31)),(YEAR(C2161)-2026)*12+MONTH(C2161)-8,""))</f>
        <v/>
      </c>
      <c r="T2161">
        <f>IF(AND(A2161="مصروف",R2161&gt;0,I2161="موافق",S2161&lt;&gt;"",H2161&lt;&gt;""),N(G2161),0)</f>
        <v/>
      </c>
    </row>
    <row r="2162">
      <c r="A2162" s="19" t="n"/>
      <c r="B2162" s="20">
        <f>IF(A2162="","",IF(R2162=0,"⚠ أضف سطر عهدة أولًا","DMT-"&amp;TEXT(R2162,"000")))</f>
        <v/>
      </c>
      <c r="C2162" s="21" t="n"/>
      <c r="D2162" s="20">
        <f>IF(C2162="","",IF(S2162="","خارج السنة المالية",INDEX(القوائم!$D$2:$D$13,S2162)))</f>
        <v/>
      </c>
      <c r="E2162" s="22" t="n"/>
      <c r="F2162" s="23" t="n"/>
      <c r="G2162" s="23" t="n"/>
      <c r="H2162" s="22" t="n"/>
      <c r="I2162" s="19" t="n"/>
      <c r="J2162" s="21" t="n"/>
      <c r="K2162" s="19" t="n"/>
      <c r="L2162" s="19" t="n"/>
      <c r="M2162" s="21" t="n"/>
      <c r="N2162" s="22" t="n"/>
      <c r="O2162" s="24">
        <f>IF(A2162&lt;&gt;"عهدة","",SUMIFS($G$8:$G$5007,$B$8:$B$5007,B2162,$A$8:$A$5007,"مصروف",$I$8:$I$5007,"&lt;&gt;مرفوض"))</f>
        <v/>
      </c>
      <c r="P2162" s="25">
        <f>IF(A2162&lt;&gt;"عهدة","",N(F2162)-O2162)</f>
        <v/>
      </c>
      <c r="Q2162" s="26">
        <f>IF(A2162="","",IF(A2162="عهدة",IF(N(F2162)=0,"⚠ أدخل قيمة العهدة",IF(P2162&lt;0,"⛔ عجز / زيادة مصروفات "&amp;TEXT(-P2162,"#,##0"),IF(COUNTIFS($B$8:$B$5007,B2162,$A$8:$A$5007,"مصروف",$I$8:$I$5007,"&lt;&gt;مرفوض",$K$8:$K$5007,"&lt;&gt;نعم")&gt;0,"⚠ "&amp;COUNTIFS($B$8:$B$5007,B2162,$A$8:$A$5007,"مصروف",$I$8:$I$5007,"&lt;&gt;مرفوض",$K$8:$K$5007,"&lt;&gt;نعم")&amp;" مصروف غير مسوى",IF(L2162="تمت التسوية",IF(P2162=0,"✔ متوازنة وتمت التسوية","✔ تمت التسوية – متبقي "&amp;TEXT(P2162,"#,##0")),IF(P2162&gt;0,"متبقي "&amp;TEXT(P2162,"#,##0"),"✔ متوازنة"))))),IF(R2162=0,"⚠ أضف سطر عهدة أولًا",IF(OR(C2162="",N(G2162)=0),"⚠ أكمل التاريخ والقيمة",IF(S2162="","⚠ التاريخ خارج السنة المالية",IF(H2162="","⚠ اختر بند الموازنة",IF(I2162="مرفوض","✖ مرفوض من المدير",IF(I2162&lt;&gt;"موافق","⏳ بانتظار موافقة المدير",IF(K2162&lt;&gt;"نعم","⚠ غير مسوى مع الحسابات","✔ معتمد ومسوى")))))))))</f>
        <v/>
      </c>
      <c r="R2162">
        <f>N(R2161)+IF(A2162="عهدة",1,0)</f>
        <v/>
      </c>
      <c r="S2162">
        <f>IF(C2162="","",IF(AND(C2162&gt;=DATE(2026,9,1),C2162&lt;=DATE(2027,8,31)),(YEAR(C2162)-2026)*12+MONTH(C2162)-8,""))</f>
        <v/>
      </c>
      <c r="T2162">
        <f>IF(AND(A2162="مصروف",R2162&gt;0,I2162="موافق",S2162&lt;&gt;"",H2162&lt;&gt;""),N(G2162),0)</f>
        <v/>
      </c>
    </row>
    <row r="2163">
      <c r="A2163" s="19" t="n"/>
      <c r="B2163" s="20">
        <f>IF(A2163="","",IF(R2163=0,"⚠ أضف سطر عهدة أولًا","DMT-"&amp;TEXT(R2163,"000")))</f>
        <v/>
      </c>
      <c r="C2163" s="21" t="n"/>
      <c r="D2163" s="20">
        <f>IF(C2163="","",IF(S2163="","خارج السنة المالية",INDEX(القوائم!$D$2:$D$13,S2163)))</f>
        <v/>
      </c>
      <c r="E2163" s="22" t="n"/>
      <c r="F2163" s="23" t="n"/>
      <c r="G2163" s="23" t="n"/>
      <c r="H2163" s="22" t="n"/>
      <c r="I2163" s="19" t="n"/>
      <c r="J2163" s="21" t="n"/>
      <c r="K2163" s="19" t="n"/>
      <c r="L2163" s="19" t="n"/>
      <c r="M2163" s="21" t="n"/>
      <c r="N2163" s="22" t="n"/>
      <c r="O2163" s="24">
        <f>IF(A2163&lt;&gt;"عهدة","",SUMIFS($G$8:$G$5007,$B$8:$B$5007,B2163,$A$8:$A$5007,"مصروف",$I$8:$I$5007,"&lt;&gt;مرفوض"))</f>
        <v/>
      </c>
      <c r="P2163" s="25">
        <f>IF(A2163&lt;&gt;"عهدة","",N(F2163)-O2163)</f>
        <v/>
      </c>
      <c r="Q2163" s="26">
        <f>IF(A2163="","",IF(A2163="عهدة",IF(N(F2163)=0,"⚠ أدخل قيمة العهدة",IF(P2163&lt;0,"⛔ عجز / زيادة مصروفات "&amp;TEXT(-P2163,"#,##0"),IF(COUNTIFS($B$8:$B$5007,B2163,$A$8:$A$5007,"مصروف",$I$8:$I$5007,"&lt;&gt;مرفوض",$K$8:$K$5007,"&lt;&gt;نعم")&gt;0,"⚠ "&amp;COUNTIFS($B$8:$B$5007,B2163,$A$8:$A$5007,"مصروف",$I$8:$I$5007,"&lt;&gt;مرفوض",$K$8:$K$5007,"&lt;&gt;نعم")&amp;" مصروف غير مسوى",IF(L2163="تمت التسوية",IF(P2163=0,"✔ متوازنة وتمت التسوية","✔ تمت التسوية – متبقي "&amp;TEXT(P2163,"#,##0")),IF(P2163&gt;0,"متبقي "&amp;TEXT(P2163,"#,##0"),"✔ متوازنة"))))),IF(R2163=0,"⚠ أضف سطر عهدة أولًا",IF(OR(C2163="",N(G2163)=0),"⚠ أكمل التاريخ والقيمة",IF(S2163="","⚠ التاريخ خارج السنة المالية",IF(H2163="","⚠ اختر بند الموازنة",IF(I2163="مرفوض","✖ مرفوض من المدير",IF(I2163&lt;&gt;"موافق","⏳ بانتظار موافقة المدير",IF(K2163&lt;&gt;"نعم","⚠ غير مسوى مع الحسابات","✔ معتمد ومسوى")))))))))</f>
        <v/>
      </c>
      <c r="R2163">
        <f>N(R2162)+IF(A2163="عهدة",1,0)</f>
        <v/>
      </c>
      <c r="S2163">
        <f>IF(C2163="","",IF(AND(C2163&gt;=DATE(2026,9,1),C2163&lt;=DATE(2027,8,31)),(YEAR(C2163)-2026)*12+MONTH(C2163)-8,""))</f>
        <v/>
      </c>
      <c r="T2163">
        <f>IF(AND(A2163="مصروف",R2163&gt;0,I2163="موافق",S2163&lt;&gt;"",H2163&lt;&gt;""),N(G2163),0)</f>
        <v/>
      </c>
    </row>
    <row r="2164">
      <c r="A2164" s="19" t="n"/>
      <c r="B2164" s="20">
        <f>IF(A2164="","",IF(R2164=0,"⚠ أضف سطر عهدة أولًا","DMT-"&amp;TEXT(R2164,"000")))</f>
        <v/>
      </c>
      <c r="C2164" s="21" t="n"/>
      <c r="D2164" s="20">
        <f>IF(C2164="","",IF(S2164="","خارج السنة المالية",INDEX(القوائم!$D$2:$D$13,S2164)))</f>
        <v/>
      </c>
      <c r="E2164" s="22" t="n"/>
      <c r="F2164" s="23" t="n"/>
      <c r="G2164" s="23" t="n"/>
      <c r="H2164" s="22" t="n"/>
      <c r="I2164" s="19" t="n"/>
      <c r="J2164" s="21" t="n"/>
      <c r="K2164" s="19" t="n"/>
      <c r="L2164" s="19" t="n"/>
      <c r="M2164" s="21" t="n"/>
      <c r="N2164" s="22" t="n"/>
      <c r="O2164" s="24">
        <f>IF(A2164&lt;&gt;"عهدة","",SUMIFS($G$8:$G$5007,$B$8:$B$5007,B2164,$A$8:$A$5007,"مصروف",$I$8:$I$5007,"&lt;&gt;مرفوض"))</f>
        <v/>
      </c>
      <c r="P2164" s="25">
        <f>IF(A2164&lt;&gt;"عهدة","",N(F2164)-O2164)</f>
        <v/>
      </c>
      <c r="Q2164" s="26">
        <f>IF(A2164="","",IF(A2164="عهدة",IF(N(F2164)=0,"⚠ أدخل قيمة العهدة",IF(P2164&lt;0,"⛔ عجز / زيادة مصروفات "&amp;TEXT(-P2164,"#,##0"),IF(COUNTIFS($B$8:$B$5007,B2164,$A$8:$A$5007,"مصروف",$I$8:$I$5007,"&lt;&gt;مرفوض",$K$8:$K$5007,"&lt;&gt;نعم")&gt;0,"⚠ "&amp;COUNTIFS($B$8:$B$5007,B2164,$A$8:$A$5007,"مصروف",$I$8:$I$5007,"&lt;&gt;مرفوض",$K$8:$K$5007,"&lt;&gt;نعم")&amp;" مصروف غير مسوى",IF(L2164="تمت التسوية",IF(P2164=0,"✔ متوازنة وتمت التسوية","✔ تمت التسوية – متبقي "&amp;TEXT(P2164,"#,##0")),IF(P2164&gt;0,"متبقي "&amp;TEXT(P2164,"#,##0"),"✔ متوازنة"))))),IF(R2164=0,"⚠ أضف سطر عهدة أولًا",IF(OR(C2164="",N(G2164)=0),"⚠ أكمل التاريخ والقيمة",IF(S2164="","⚠ التاريخ خارج السنة المالية",IF(H2164="","⚠ اختر بند الموازنة",IF(I2164="مرفوض","✖ مرفوض من المدير",IF(I2164&lt;&gt;"موافق","⏳ بانتظار موافقة المدير",IF(K2164&lt;&gt;"نعم","⚠ غير مسوى مع الحسابات","✔ معتمد ومسوى")))))))))</f>
        <v/>
      </c>
      <c r="R2164">
        <f>N(R2163)+IF(A2164="عهدة",1,0)</f>
        <v/>
      </c>
      <c r="S2164">
        <f>IF(C2164="","",IF(AND(C2164&gt;=DATE(2026,9,1),C2164&lt;=DATE(2027,8,31)),(YEAR(C2164)-2026)*12+MONTH(C2164)-8,""))</f>
        <v/>
      </c>
      <c r="T2164">
        <f>IF(AND(A2164="مصروف",R2164&gt;0,I2164="موافق",S2164&lt;&gt;"",H2164&lt;&gt;""),N(G2164),0)</f>
        <v/>
      </c>
    </row>
    <row r="2165">
      <c r="A2165" s="19" t="n"/>
      <c r="B2165" s="20">
        <f>IF(A2165="","",IF(R2165=0,"⚠ أضف سطر عهدة أولًا","DMT-"&amp;TEXT(R2165,"000")))</f>
        <v/>
      </c>
      <c r="C2165" s="21" t="n"/>
      <c r="D2165" s="20">
        <f>IF(C2165="","",IF(S2165="","خارج السنة المالية",INDEX(القوائم!$D$2:$D$13,S2165)))</f>
        <v/>
      </c>
      <c r="E2165" s="22" t="n"/>
      <c r="F2165" s="23" t="n"/>
      <c r="G2165" s="23" t="n"/>
      <c r="H2165" s="22" t="n"/>
      <c r="I2165" s="19" t="n"/>
      <c r="J2165" s="21" t="n"/>
      <c r="K2165" s="19" t="n"/>
      <c r="L2165" s="19" t="n"/>
      <c r="M2165" s="21" t="n"/>
      <c r="N2165" s="22" t="n"/>
      <c r="O2165" s="24">
        <f>IF(A2165&lt;&gt;"عهدة","",SUMIFS($G$8:$G$5007,$B$8:$B$5007,B2165,$A$8:$A$5007,"مصروف",$I$8:$I$5007,"&lt;&gt;مرفوض"))</f>
        <v/>
      </c>
      <c r="P2165" s="25">
        <f>IF(A2165&lt;&gt;"عهدة","",N(F2165)-O2165)</f>
        <v/>
      </c>
      <c r="Q2165" s="26">
        <f>IF(A2165="","",IF(A2165="عهدة",IF(N(F2165)=0,"⚠ أدخل قيمة العهدة",IF(P2165&lt;0,"⛔ عجز / زيادة مصروفات "&amp;TEXT(-P2165,"#,##0"),IF(COUNTIFS($B$8:$B$5007,B2165,$A$8:$A$5007,"مصروف",$I$8:$I$5007,"&lt;&gt;مرفوض",$K$8:$K$5007,"&lt;&gt;نعم")&gt;0,"⚠ "&amp;COUNTIFS($B$8:$B$5007,B2165,$A$8:$A$5007,"مصروف",$I$8:$I$5007,"&lt;&gt;مرفوض",$K$8:$K$5007,"&lt;&gt;نعم")&amp;" مصروف غير مسوى",IF(L2165="تمت التسوية",IF(P2165=0,"✔ متوازنة وتمت التسوية","✔ تمت التسوية – متبقي "&amp;TEXT(P2165,"#,##0")),IF(P2165&gt;0,"متبقي "&amp;TEXT(P2165,"#,##0"),"✔ متوازنة"))))),IF(R2165=0,"⚠ أضف سطر عهدة أولًا",IF(OR(C2165="",N(G2165)=0),"⚠ أكمل التاريخ والقيمة",IF(S2165="","⚠ التاريخ خارج السنة المالية",IF(H2165="","⚠ اختر بند الموازنة",IF(I2165="مرفوض","✖ مرفوض من المدير",IF(I2165&lt;&gt;"موافق","⏳ بانتظار موافقة المدير",IF(K2165&lt;&gt;"نعم","⚠ غير مسوى مع الحسابات","✔ معتمد ومسوى")))))))))</f>
        <v/>
      </c>
      <c r="R2165">
        <f>N(R2164)+IF(A2165="عهدة",1,0)</f>
        <v/>
      </c>
      <c r="S2165">
        <f>IF(C2165="","",IF(AND(C2165&gt;=DATE(2026,9,1),C2165&lt;=DATE(2027,8,31)),(YEAR(C2165)-2026)*12+MONTH(C2165)-8,""))</f>
        <v/>
      </c>
      <c r="T2165">
        <f>IF(AND(A2165="مصروف",R2165&gt;0,I2165="موافق",S2165&lt;&gt;"",H2165&lt;&gt;""),N(G2165),0)</f>
        <v/>
      </c>
    </row>
    <row r="2166">
      <c r="A2166" s="19" t="n"/>
      <c r="B2166" s="20">
        <f>IF(A2166="","",IF(R2166=0,"⚠ أضف سطر عهدة أولًا","DMT-"&amp;TEXT(R2166,"000")))</f>
        <v/>
      </c>
      <c r="C2166" s="21" t="n"/>
      <c r="D2166" s="20">
        <f>IF(C2166="","",IF(S2166="","خارج السنة المالية",INDEX(القوائم!$D$2:$D$13,S2166)))</f>
        <v/>
      </c>
      <c r="E2166" s="22" t="n"/>
      <c r="F2166" s="23" t="n"/>
      <c r="G2166" s="23" t="n"/>
      <c r="H2166" s="22" t="n"/>
      <c r="I2166" s="19" t="n"/>
      <c r="J2166" s="21" t="n"/>
      <c r="K2166" s="19" t="n"/>
      <c r="L2166" s="19" t="n"/>
      <c r="M2166" s="21" t="n"/>
      <c r="N2166" s="22" t="n"/>
      <c r="O2166" s="24">
        <f>IF(A2166&lt;&gt;"عهدة","",SUMIFS($G$8:$G$5007,$B$8:$B$5007,B2166,$A$8:$A$5007,"مصروف",$I$8:$I$5007,"&lt;&gt;مرفوض"))</f>
        <v/>
      </c>
      <c r="P2166" s="25">
        <f>IF(A2166&lt;&gt;"عهدة","",N(F2166)-O2166)</f>
        <v/>
      </c>
      <c r="Q2166" s="26">
        <f>IF(A2166="","",IF(A2166="عهدة",IF(N(F2166)=0,"⚠ أدخل قيمة العهدة",IF(P2166&lt;0,"⛔ عجز / زيادة مصروفات "&amp;TEXT(-P2166,"#,##0"),IF(COUNTIFS($B$8:$B$5007,B2166,$A$8:$A$5007,"مصروف",$I$8:$I$5007,"&lt;&gt;مرفوض",$K$8:$K$5007,"&lt;&gt;نعم")&gt;0,"⚠ "&amp;COUNTIFS($B$8:$B$5007,B2166,$A$8:$A$5007,"مصروف",$I$8:$I$5007,"&lt;&gt;مرفوض",$K$8:$K$5007,"&lt;&gt;نعم")&amp;" مصروف غير مسوى",IF(L2166="تمت التسوية",IF(P2166=0,"✔ متوازنة وتمت التسوية","✔ تمت التسوية – متبقي "&amp;TEXT(P2166,"#,##0")),IF(P2166&gt;0,"متبقي "&amp;TEXT(P2166,"#,##0"),"✔ متوازنة"))))),IF(R2166=0,"⚠ أضف سطر عهدة أولًا",IF(OR(C2166="",N(G2166)=0),"⚠ أكمل التاريخ والقيمة",IF(S2166="","⚠ التاريخ خارج السنة المالية",IF(H2166="","⚠ اختر بند الموازنة",IF(I2166="مرفوض","✖ مرفوض من المدير",IF(I2166&lt;&gt;"موافق","⏳ بانتظار موافقة المدير",IF(K2166&lt;&gt;"نعم","⚠ غير مسوى مع الحسابات","✔ معتمد ومسوى")))))))))</f>
        <v/>
      </c>
      <c r="R2166">
        <f>N(R2165)+IF(A2166="عهدة",1,0)</f>
        <v/>
      </c>
      <c r="S2166">
        <f>IF(C2166="","",IF(AND(C2166&gt;=DATE(2026,9,1),C2166&lt;=DATE(2027,8,31)),(YEAR(C2166)-2026)*12+MONTH(C2166)-8,""))</f>
        <v/>
      </c>
      <c r="T2166">
        <f>IF(AND(A2166="مصروف",R2166&gt;0,I2166="موافق",S2166&lt;&gt;"",H2166&lt;&gt;""),N(G2166),0)</f>
        <v/>
      </c>
    </row>
    <row r="2167">
      <c r="A2167" s="19" t="n"/>
      <c r="B2167" s="20">
        <f>IF(A2167="","",IF(R2167=0,"⚠ أضف سطر عهدة أولًا","DMT-"&amp;TEXT(R2167,"000")))</f>
        <v/>
      </c>
      <c r="C2167" s="21" t="n"/>
      <c r="D2167" s="20">
        <f>IF(C2167="","",IF(S2167="","خارج السنة المالية",INDEX(القوائم!$D$2:$D$13,S2167)))</f>
        <v/>
      </c>
      <c r="E2167" s="22" t="n"/>
      <c r="F2167" s="23" t="n"/>
      <c r="G2167" s="23" t="n"/>
      <c r="H2167" s="22" t="n"/>
      <c r="I2167" s="19" t="n"/>
      <c r="J2167" s="21" t="n"/>
      <c r="K2167" s="19" t="n"/>
      <c r="L2167" s="19" t="n"/>
      <c r="M2167" s="21" t="n"/>
      <c r="N2167" s="22" t="n"/>
      <c r="O2167" s="24">
        <f>IF(A2167&lt;&gt;"عهدة","",SUMIFS($G$8:$G$5007,$B$8:$B$5007,B2167,$A$8:$A$5007,"مصروف",$I$8:$I$5007,"&lt;&gt;مرفوض"))</f>
        <v/>
      </c>
      <c r="P2167" s="25">
        <f>IF(A2167&lt;&gt;"عهدة","",N(F2167)-O2167)</f>
        <v/>
      </c>
      <c r="Q2167" s="26">
        <f>IF(A2167="","",IF(A2167="عهدة",IF(N(F2167)=0,"⚠ أدخل قيمة العهدة",IF(P2167&lt;0,"⛔ عجز / زيادة مصروفات "&amp;TEXT(-P2167,"#,##0"),IF(COUNTIFS($B$8:$B$5007,B2167,$A$8:$A$5007,"مصروف",$I$8:$I$5007,"&lt;&gt;مرفوض",$K$8:$K$5007,"&lt;&gt;نعم")&gt;0,"⚠ "&amp;COUNTIFS($B$8:$B$5007,B2167,$A$8:$A$5007,"مصروف",$I$8:$I$5007,"&lt;&gt;مرفوض",$K$8:$K$5007,"&lt;&gt;نعم")&amp;" مصروف غير مسوى",IF(L2167="تمت التسوية",IF(P2167=0,"✔ متوازنة وتمت التسوية","✔ تمت التسوية – متبقي "&amp;TEXT(P2167,"#,##0")),IF(P2167&gt;0,"متبقي "&amp;TEXT(P2167,"#,##0"),"✔ متوازنة"))))),IF(R2167=0,"⚠ أضف سطر عهدة أولًا",IF(OR(C2167="",N(G2167)=0),"⚠ أكمل التاريخ والقيمة",IF(S2167="","⚠ التاريخ خارج السنة المالية",IF(H2167="","⚠ اختر بند الموازنة",IF(I2167="مرفوض","✖ مرفوض من المدير",IF(I2167&lt;&gt;"موافق","⏳ بانتظار موافقة المدير",IF(K2167&lt;&gt;"نعم","⚠ غير مسوى مع الحسابات","✔ معتمد ومسوى")))))))))</f>
        <v/>
      </c>
      <c r="R2167">
        <f>N(R2166)+IF(A2167="عهدة",1,0)</f>
        <v/>
      </c>
      <c r="S2167">
        <f>IF(C2167="","",IF(AND(C2167&gt;=DATE(2026,9,1),C2167&lt;=DATE(2027,8,31)),(YEAR(C2167)-2026)*12+MONTH(C2167)-8,""))</f>
        <v/>
      </c>
      <c r="T2167">
        <f>IF(AND(A2167="مصروف",R2167&gt;0,I2167="موافق",S2167&lt;&gt;"",H2167&lt;&gt;""),N(G2167),0)</f>
        <v/>
      </c>
    </row>
    <row r="2168">
      <c r="A2168" s="19" t="n"/>
      <c r="B2168" s="20">
        <f>IF(A2168="","",IF(R2168=0,"⚠ أضف سطر عهدة أولًا","DMT-"&amp;TEXT(R2168,"000")))</f>
        <v/>
      </c>
      <c r="C2168" s="21" t="n"/>
      <c r="D2168" s="20">
        <f>IF(C2168="","",IF(S2168="","خارج السنة المالية",INDEX(القوائم!$D$2:$D$13,S2168)))</f>
        <v/>
      </c>
      <c r="E2168" s="22" t="n"/>
      <c r="F2168" s="23" t="n"/>
      <c r="G2168" s="23" t="n"/>
      <c r="H2168" s="22" t="n"/>
      <c r="I2168" s="19" t="n"/>
      <c r="J2168" s="21" t="n"/>
      <c r="K2168" s="19" t="n"/>
      <c r="L2168" s="19" t="n"/>
      <c r="M2168" s="21" t="n"/>
      <c r="N2168" s="22" t="n"/>
      <c r="O2168" s="24">
        <f>IF(A2168&lt;&gt;"عهدة","",SUMIFS($G$8:$G$5007,$B$8:$B$5007,B2168,$A$8:$A$5007,"مصروف",$I$8:$I$5007,"&lt;&gt;مرفوض"))</f>
        <v/>
      </c>
      <c r="P2168" s="25">
        <f>IF(A2168&lt;&gt;"عهدة","",N(F2168)-O2168)</f>
        <v/>
      </c>
      <c r="Q2168" s="26">
        <f>IF(A2168="","",IF(A2168="عهدة",IF(N(F2168)=0,"⚠ أدخل قيمة العهدة",IF(P2168&lt;0,"⛔ عجز / زيادة مصروفات "&amp;TEXT(-P2168,"#,##0"),IF(COUNTIFS($B$8:$B$5007,B2168,$A$8:$A$5007,"مصروف",$I$8:$I$5007,"&lt;&gt;مرفوض",$K$8:$K$5007,"&lt;&gt;نعم")&gt;0,"⚠ "&amp;COUNTIFS($B$8:$B$5007,B2168,$A$8:$A$5007,"مصروف",$I$8:$I$5007,"&lt;&gt;مرفوض",$K$8:$K$5007,"&lt;&gt;نعم")&amp;" مصروف غير مسوى",IF(L2168="تمت التسوية",IF(P2168=0,"✔ متوازنة وتمت التسوية","✔ تمت التسوية – متبقي "&amp;TEXT(P2168,"#,##0")),IF(P2168&gt;0,"متبقي "&amp;TEXT(P2168,"#,##0"),"✔ متوازنة"))))),IF(R2168=0,"⚠ أضف سطر عهدة أولًا",IF(OR(C2168="",N(G2168)=0),"⚠ أكمل التاريخ والقيمة",IF(S2168="","⚠ التاريخ خارج السنة المالية",IF(H2168="","⚠ اختر بند الموازنة",IF(I2168="مرفوض","✖ مرفوض من المدير",IF(I2168&lt;&gt;"موافق","⏳ بانتظار موافقة المدير",IF(K2168&lt;&gt;"نعم","⚠ غير مسوى مع الحسابات","✔ معتمد ومسوى")))))))))</f>
        <v/>
      </c>
      <c r="R2168">
        <f>N(R2167)+IF(A2168="عهدة",1,0)</f>
        <v/>
      </c>
      <c r="S2168">
        <f>IF(C2168="","",IF(AND(C2168&gt;=DATE(2026,9,1),C2168&lt;=DATE(2027,8,31)),(YEAR(C2168)-2026)*12+MONTH(C2168)-8,""))</f>
        <v/>
      </c>
      <c r="T2168">
        <f>IF(AND(A2168="مصروف",R2168&gt;0,I2168="موافق",S2168&lt;&gt;"",H2168&lt;&gt;""),N(G2168),0)</f>
        <v/>
      </c>
    </row>
    <row r="2169">
      <c r="A2169" s="19" t="n"/>
      <c r="B2169" s="20">
        <f>IF(A2169="","",IF(R2169=0,"⚠ أضف سطر عهدة أولًا","DMT-"&amp;TEXT(R2169,"000")))</f>
        <v/>
      </c>
      <c r="C2169" s="21" t="n"/>
      <c r="D2169" s="20">
        <f>IF(C2169="","",IF(S2169="","خارج السنة المالية",INDEX(القوائم!$D$2:$D$13,S2169)))</f>
        <v/>
      </c>
      <c r="E2169" s="22" t="n"/>
      <c r="F2169" s="23" t="n"/>
      <c r="G2169" s="23" t="n"/>
      <c r="H2169" s="22" t="n"/>
      <c r="I2169" s="19" t="n"/>
      <c r="J2169" s="21" t="n"/>
      <c r="K2169" s="19" t="n"/>
      <c r="L2169" s="19" t="n"/>
      <c r="M2169" s="21" t="n"/>
      <c r="N2169" s="22" t="n"/>
      <c r="O2169" s="24">
        <f>IF(A2169&lt;&gt;"عهدة","",SUMIFS($G$8:$G$5007,$B$8:$B$5007,B2169,$A$8:$A$5007,"مصروف",$I$8:$I$5007,"&lt;&gt;مرفوض"))</f>
        <v/>
      </c>
      <c r="P2169" s="25">
        <f>IF(A2169&lt;&gt;"عهدة","",N(F2169)-O2169)</f>
        <v/>
      </c>
      <c r="Q2169" s="26">
        <f>IF(A2169="","",IF(A2169="عهدة",IF(N(F2169)=0,"⚠ أدخل قيمة العهدة",IF(P2169&lt;0,"⛔ عجز / زيادة مصروفات "&amp;TEXT(-P2169,"#,##0"),IF(COUNTIFS($B$8:$B$5007,B2169,$A$8:$A$5007,"مصروف",$I$8:$I$5007,"&lt;&gt;مرفوض",$K$8:$K$5007,"&lt;&gt;نعم")&gt;0,"⚠ "&amp;COUNTIFS($B$8:$B$5007,B2169,$A$8:$A$5007,"مصروف",$I$8:$I$5007,"&lt;&gt;مرفوض",$K$8:$K$5007,"&lt;&gt;نعم")&amp;" مصروف غير مسوى",IF(L2169="تمت التسوية",IF(P2169=0,"✔ متوازنة وتمت التسوية","✔ تمت التسوية – متبقي "&amp;TEXT(P2169,"#,##0")),IF(P2169&gt;0,"متبقي "&amp;TEXT(P2169,"#,##0"),"✔ متوازنة"))))),IF(R2169=0,"⚠ أضف سطر عهدة أولًا",IF(OR(C2169="",N(G2169)=0),"⚠ أكمل التاريخ والقيمة",IF(S2169="","⚠ التاريخ خارج السنة المالية",IF(H2169="","⚠ اختر بند الموازنة",IF(I2169="مرفوض","✖ مرفوض من المدير",IF(I2169&lt;&gt;"موافق","⏳ بانتظار موافقة المدير",IF(K2169&lt;&gt;"نعم","⚠ غير مسوى مع الحسابات","✔ معتمد ومسوى")))))))))</f>
        <v/>
      </c>
      <c r="R2169">
        <f>N(R2168)+IF(A2169="عهدة",1,0)</f>
        <v/>
      </c>
      <c r="S2169">
        <f>IF(C2169="","",IF(AND(C2169&gt;=DATE(2026,9,1),C2169&lt;=DATE(2027,8,31)),(YEAR(C2169)-2026)*12+MONTH(C2169)-8,""))</f>
        <v/>
      </c>
      <c r="T2169">
        <f>IF(AND(A2169="مصروف",R2169&gt;0,I2169="موافق",S2169&lt;&gt;"",H2169&lt;&gt;""),N(G2169),0)</f>
        <v/>
      </c>
    </row>
    <row r="2170">
      <c r="A2170" s="19" t="n"/>
      <c r="B2170" s="20">
        <f>IF(A2170="","",IF(R2170=0,"⚠ أضف سطر عهدة أولًا","DMT-"&amp;TEXT(R2170,"000")))</f>
        <v/>
      </c>
      <c r="C2170" s="21" t="n"/>
      <c r="D2170" s="20">
        <f>IF(C2170="","",IF(S2170="","خارج السنة المالية",INDEX(القوائم!$D$2:$D$13,S2170)))</f>
        <v/>
      </c>
      <c r="E2170" s="22" t="n"/>
      <c r="F2170" s="23" t="n"/>
      <c r="G2170" s="23" t="n"/>
      <c r="H2170" s="22" t="n"/>
      <c r="I2170" s="19" t="n"/>
      <c r="J2170" s="21" t="n"/>
      <c r="K2170" s="19" t="n"/>
      <c r="L2170" s="19" t="n"/>
      <c r="M2170" s="21" t="n"/>
      <c r="N2170" s="22" t="n"/>
      <c r="O2170" s="24">
        <f>IF(A2170&lt;&gt;"عهدة","",SUMIFS($G$8:$G$5007,$B$8:$B$5007,B2170,$A$8:$A$5007,"مصروف",$I$8:$I$5007,"&lt;&gt;مرفوض"))</f>
        <v/>
      </c>
      <c r="P2170" s="25">
        <f>IF(A2170&lt;&gt;"عهدة","",N(F2170)-O2170)</f>
        <v/>
      </c>
      <c r="Q2170" s="26">
        <f>IF(A2170="","",IF(A2170="عهدة",IF(N(F2170)=0,"⚠ أدخل قيمة العهدة",IF(P2170&lt;0,"⛔ عجز / زيادة مصروفات "&amp;TEXT(-P2170,"#,##0"),IF(COUNTIFS($B$8:$B$5007,B2170,$A$8:$A$5007,"مصروف",$I$8:$I$5007,"&lt;&gt;مرفوض",$K$8:$K$5007,"&lt;&gt;نعم")&gt;0,"⚠ "&amp;COUNTIFS($B$8:$B$5007,B2170,$A$8:$A$5007,"مصروف",$I$8:$I$5007,"&lt;&gt;مرفوض",$K$8:$K$5007,"&lt;&gt;نعم")&amp;" مصروف غير مسوى",IF(L2170="تمت التسوية",IF(P2170=0,"✔ متوازنة وتمت التسوية","✔ تمت التسوية – متبقي "&amp;TEXT(P2170,"#,##0")),IF(P2170&gt;0,"متبقي "&amp;TEXT(P2170,"#,##0"),"✔ متوازنة"))))),IF(R2170=0,"⚠ أضف سطر عهدة أولًا",IF(OR(C2170="",N(G2170)=0),"⚠ أكمل التاريخ والقيمة",IF(S2170="","⚠ التاريخ خارج السنة المالية",IF(H2170="","⚠ اختر بند الموازنة",IF(I2170="مرفوض","✖ مرفوض من المدير",IF(I2170&lt;&gt;"موافق","⏳ بانتظار موافقة المدير",IF(K2170&lt;&gt;"نعم","⚠ غير مسوى مع الحسابات","✔ معتمد ومسوى")))))))))</f>
        <v/>
      </c>
      <c r="R2170">
        <f>N(R2169)+IF(A2170="عهدة",1,0)</f>
        <v/>
      </c>
      <c r="S2170">
        <f>IF(C2170="","",IF(AND(C2170&gt;=DATE(2026,9,1),C2170&lt;=DATE(2027,8,31)),(YEAR(C2170)-2026)*12+MONTH(C2170)-8,""))</f>
        <v/>
      </c>
      <c r="T2170">
        <f>IF(AND(A2170="مصروف",R2170&gt;0,I2170="موافق",S2170&lt;&gt;"",H2170&lt;&gt;""),N(G2170),0)</f>
        <v/>
      </c>
    </row>
    <row r="2171">
      <c r="A2171" s="19" t="n"/>
      <c r="B2171" s="20">
        <f>IF(A2171="","",IF(R2171=0,"⚠ أضف سطر عهدة أولًا","DMT-"&amp;TEXT(R2171,"000")))</f>
        <v/>
      </c>
      <c r="C2171" s="21" t="n"/>
      <c r="D2171" s="20">
        <f>IF(C2171="","",IF(S2171="","خارج السنة المالية",INDEX(القوائم!$D$2:$D$13,S2171)))</f>
        <v/>
      </c>
      <c r="E2171" s="22" t="n"/>
      <c r="F2171" s="23" t="n"/>
      <c r="G2171" s="23" t="n"/>
      <c r="H2171" s="22" t="n"/>
      <c r="I2171" s="19" t="n"/>
      <c r="J2171" s="21" t="n"/>
      <c r="K2171" s="19" t="n"/>
      <c r="L2171" s="19" t="n"/>
      <c r="M2171" s="21" t="n"/>
      <c r="N2171" s="22" t="n"/>
      <c r="O2171" s="24">
        <f>IF(A2171&lt;&gt;"عهدة","",SUMIFS($G$8:$G$5007,$B$8:$B$5007,B2171,$A$8:$A$5007,"مصروف",$I$8:$I$5007,"&lt;&gt;مرفوض"))</f>
        <v/>
      </c>
      <c r="P2171" s="25">
        <f>IF(A2171&lt;&gt;"عهدة","",N(F2171)-O2171)</f>
        <v/>
      </c>
      <c r="Q2171" s="26">
        <f>IF(A2171="","",IF(A2171="عهدة",IF(N(F2171)=0,"⚠ أدخل قيمة العهدة",IF(P2171&lt;0,"⛔ عجز / زيادة مصروفات "&amp;TEXT(-P2171,"#,##0"),IF(COUNTIFS($B$8:$B$5007,B2171,$A$8:$A$5007,"مصروف",$I$8:$I$5007,"&lt;&gt;مرفوض",$K$8:$K$5007,"&lt;&gt;نعم")&gt;0,"⚠ "&amp;COUNTIFS($B$8:$B$5007,B2171,$A$8:$A$5007,"مصروف",$I$8:$I$5007,"&lt;&gt;مرفوض",$K$8:$K$5007,"&lt;&gt;نعم")&amp;" مصروف غير مسوى",IF(L2171="تمت التسوية",IF(P2171=0,"✔ متوازنة وتمت التسوية","✔ تمت التسوية – متبقي "&amp;TEXT(P2171,"#,##0")),IF(P2171&gt;0,"متبقي "&amp;TEXT(P2171,"#,##0"),"✔ متوازنة"))))),IF(R2171=0,"⚠ أضف سطر عهدة أولًا",IF(OR(C2171="",N(G2171)=0),"⚠ أكمل التاريخ والقيمة",IF(S2171="","⚠ التاريخ خارج السنة المالية",IF(H2171="","⚠ اختر بند الموازنة",IF(I2171="مرفوض","✖ مرفوض من المدير",IF(I2171&lt;&gt;"موافق","⏳ بانتظار موافقة المدير",IF(K2171&lt;&gt;"نعم","⚠ غير مسوى مع الحسابات","✔ معتمد ومسوى")))))))))</f>
        <v/>
      </c>
      <c r="R2171">
        <f>N(R2170)+IF(A2171="عهدة",1,0)</f>
        <v/>
      </c>
      <c r="S2171">
        <f>IF(C2171="","",IF(AND(C2171&gt;=DATE(2026,9,1),C2171&lt;=DATE(2027,8,31)),(YEAR(C2171)-2026)*12+MONTH(C2171)-8,""))</f>
        <v/>
      </c>
      <c r="T2171">
        <f>IF(AND(A2171="مصروف",R2171&gt;0,I2171="موافق",S2171&lt;&gt;"",H2171&lt;&gt;""),N(G2171),0)</f>
        <v/>
      </c>
    </row>
    <row r="2172">
      <c r="A2172" s="19" t="n"/>
      <c r="B2172" s="20">
        <f>IF(A2172="","",IF(R2172=0,"⚠ أضف سطر عهدة أولًا","DMT-"&amp;TEXT(R2172,"000")))</f>
        <v/>
      </c>
      <c r="C2172" s="21" t="n"/>
      <c r="D2172" s="20">
        <f>IF(C2172="","",IF(S2172="","خارج السنة المالية",INDEX(القوائم!$D$2:$D$13,S2172)))</f>
        <v/>
      </c>
      <c r="E2172" s="22" t="n"/>
      <c r="F2172" s="23" t="n"/>
      <c r="G2172" s="23" t="n"/>
      <c r="H2172" s="22" t="n"/>
      <c r="I2172" s="19" t="n"/>
      <c r="J2172" s="21" t="n"/>
      <c r="K2172" s="19" t="n"/>
      <c r="L2172" s="19" t="n"/>
      <c r="M2172" s="21" t="n"/>
      <c r="N2172" s="22" t="n"/>
      <c r="O2172" s="24">
        <f>IF(A2172&lt;&gt;"عهدة","",SUMIFS($G$8:$G$5007,$B$8:$B$5007,B2172,$A$8:$A$5007,"مصروف",$I$8:$I$5007,"&lt;&gt;مرفوض"))</f>
        <v/>
      </c>
      <c r="P2172" s="25">
        <f>IF(A2172&lt;&gt;"عهدة","",N(F2172)-O2172)</f>
        <v/>
      </c>
      <c r="Q2172" s="26">
        <f>IF(A2172="","",IF(A2172="عهدة",IF(N(F2172)=0,"⚠ أدخل قيمة العهدة",IF(P2172&lt;0,"⛔ عجز / زيادة مصروفات "&amp;TEXT(-P2172,"#,##0"),IF(COUNTIFS($B$8:$B$5007,B2172,$A$8:$A$5007,"مصروف",$I$8:$I$5007,"&lt;&gt;مرفوض",$K$8:$K$5007,"&lt;&gt;نعم")&gt;0,"⚠ "&amp;COUNTIFS($B$8:$B$5007,B2172,$A$8:$A$5007,"مصروف",$I$8:$I$5007,"&lt;&gt;مرفوض",$K$8:$K$5007,"&lt;&gt;نعم")&amp;" مصروف غير مسوى",IF(L2172="تمت التسوية",IF(P2172=0,"✔ متوازنة وتمت التسوية","✔ تمت التسوية – متبقي "&amp;TEXT(P2172,"#,##0")),IF(P2172&gt;0,"متبقي "&amp;TEXT(P2172,"#,##0"),"✔ متوازنة"))))),IF(R2172=0,"⚠ أضف سطر عهدة أولًا",IF(OR(C2172="",N(G2172)=0),"⚠ أكمل التاريخ والقيمة",IF(S2172="","⚠ التاريخ خارج السنة المالية",IF(H2172="","⚠ اختر بند الموازنة",IF(I2172="مرفوض","✖ مرفوض من المدير",IF(I2172&lt;&gt;"موافق","⏳ بانتظار موافقة المدير",IF(K2172&lt;&gt;"نعم","⚠ غير مسوى مع الحسابات","✔ معتمد ومسوى")))))))))</f>
        <v/>
      </c>
      <c r="R2172">
        <f>N(R2171)+IF(A2172="عهدة",1,0)</f>
        <v/>
      </c>
      <c r="S2172">
        <f>IF(C2172="","",IF(AND(C2172&gt;=DATE(2026,9,1),C2172&lt;=DATE(2027,8,31)),(YEAR(C2172)-2026)*12+MONTH(C2172)-8,""))</f>
        <v/>
      </c>
      <c r="T2172">
        <f>IF(AND(A2172="مصروف",R2172&gt;0,I2172="موافق",S2172&lt;&gt;"",H2172&lt;&gt;""),N(G2172),0)</f>
        <v/>
      </c>
    </row>
    <row r="2173">
      <c r="A2173" s="19" t="n"/>
      <c r="B2173" s="20">
        <f>IF(A2173="","",IF(R2173=0,"⚠ أضف سطر عهدة أولًا","DMT-"&amp;TEXT(R2173,"000")))</f>
        <v/>
      </c>
      <c r="C2173" s="21" t="n"/>
      <c r="D2173" s="20">
        <f>IF(C2173="","",IF(S2173="","خارج السنة المالية",INDEX(القوائم!$D$2:$D$13,S2173)))</f>
        <v/>
      </c>
      <c r="E2173" s="22" t="n"/>
      <c r="F2173" s="23" t="n"/>
      <c r="G2173" s="23" t="n"/>
      <c r="H2173" s="22" t="n"/>
      <c r="I2173" s="19" t="n"/>
      <c r="J2173" s="21" t="n"/>
      <c r="K2173" s="19" t="n"/>
      <c r="L2173" s="19" t="n"/>
      <c r="M2173" s="21" t="n"/>
      <c r="N2173" s="22" t="n"/>
      <c r="O2173" s="24">
        <f>IF(A2173&lt;&gt;"عهدة","",SUMIFS($G$8:$G$5007,$B$8:$B$5007,B2173,$A$8:$A$5007,"مصروف",$I$8:$I$5007,"&lt;&gt;مرفوض"))</f>
        <v/>
      </c>
      <c r="P2173" s="25">
        <f>IF(A2173&lt;&gt;"عهدة","",N(F2173)-O2173)</f>
        <v/>
      </c>
      <c r="Q2173" s="26">
        <f>IF(A2173="","",IF(A2173="عهدة",IF(N(F2173)=0,"⚠ أدخل قيمة العهدة",IF(P2173&lt;0,"⛔ عجز / زيادة مصروفات "&amp;TEXT(-P2173,"#,##0"),IF(COUNTIFS($B$8:$B$5007,B2173,$A$8:$A$5007,"مصروف",$I$8:$I$5007,"&lt;&gt;مرفوض",$K$8:$K$5007,"&lt;&gt;نعم")&gt;0,"⚠ "&amp;COUNTIFS($B$8:$B$5007,B2173,$A$8:$A$5007,"مصروف",$I$8:$I$5007,"&lt;&gt;مرفوض",$K$8:$K$5007,"&lt;&gt;نعم")&amp;" مصروف غير مسوى",IF(L2173="تمت التسوية",IF(P2173=0,"✔ متوازنة وتمت التسوية","✔ تمت التسوية – متبقي "&amp;TEXT(P2173,"#,##0")),IF(P2173&gt;0,"متبقي "&amp;TEXT(P2173,"#,##0"),"✔ متوازنة"))))),IF(R2173=0,"⚠ أضف سطر عهدة أولًا",IF(OR(C2173="",N(G2173)=0),"⚠ أكمل التاريخ والقيمة",IF(S2173="","⚠ التاريخ خارج السنة المالية",IF(H2173="","⚠ اختر بند الموازنة",IF(I2173="مرفوض","✖ مرفوض من المدير",IF(I2173&lt;&gt;"موافق","⏳ بانتظار موافقة المدير",IF(K2173&lt;&gt;"نعم","⚠ غير مسوى مع الحسابات","✔ معتمد ومسوى")))))))))</f>
        <v/>
      </c>
      <c r="R2173">
        <f>N(R2172)+IF(A2173="عهدة",1,0)</f>
        <v/>
      </c>
      <c r="S2173">
        <f>IF(C2173="","",IF(AND(C2173&gt;=DATE(2026,9,1),C2173&lt;=DATE(2027,8,31)),(YEAR(C2173)-2026)*12+MONTH(C2173)-8,""))</f>
        <v/>
      </c>
      <c r="T2173">
        <f>IF(AND(A2173="مصروف",R2173&gt;0,I2173="موافق",S2173&lt;&gt;"",H2173&lt;&gt;""),N(G2173),0)</f>
        <v/>
      </c>
    </row>
    <row r="2174">
      <c r="A2174" s="19" t="n"/>
      <c r="B2174" s="20">
        <f>IF(A2174="","",IF(R2174=0,"⚠ أضف سطر عهدة أولًا","DMT-"&amp;TEXT(R2174,"000")))</f>
        <v/>
      </c>
      <c r="C2174" s="21" t="n"/>
      <c r="D2174" s="20">
        <f>IF(C2174="","",IF(S2174="","خارج السنة المالية",INDEX(القوائم!$D$2:$D$13,S2174)))</f>
        <v/>
      </c>
      <c r="E2174" s="22" t="n"/>
      <c r="F2174" s="23" t="n"/>
      <c r="G2174" s="23" t="n"/>
      <c r="H2174" s="22" t="n"/>
      <c r="I2174" s="19" t="n"/>
      <c r="J2174" s="21" t="n"/>
      <c r="K2174" s="19" t="n"/>
      <c r="L2174" s="19" t="n"/>
      <c r="M2174" s="21" t="n"/>
      <c r="N2174" s="22" t="n"/>
      <c r="O2174" s="24">
        <f>IF(A2174&lt;&gt;"عهدة","",SUMIFS($G$8:$G$5007,$B$8:$B$5007,B2174,$A$8:$A$5007,"مصروف",$I$8:$I$5007,"&lt;&gt;مرفوض"))</f>
        <v/>
      </c>
      <c r="P2174" s="25">
        <f>IF(A2174&lt;&gt;"عهدة","",N(F2174)-O2174)</f>
        <v/>
      </c>
      <c r="Q2174" s="26">
        <f>IF(A2174="","",IF(A2174="عهدة",IF(N(F2174)=0,"⚠ أدخل قيمة العهدة",IF(P2174&lt;0,"⛔ عجز / زيادة مصروفات "&amp;TEXT(-P2174,"#,##0"),IF(COUNTIFS($B$8:$B$5007,B2174,$A$8:$A$5007,"مصروف",$I$8:$I$5007,"&lt;&gt;مرفوض",$K$8:$K$5007,"&lt;&gt;نعم")&gt;0,"⚠ "&amp;COUNTIFS($B$8:$B$5007,B2174,$A$8:$A$5007,"مصروف",$I$8:$I$5007,"&lt;&gt;مرفوض",$K$8:$K$5007,"&lt;&gt;نعم")&amp;" مصروف غير مسوى",IF(L2174="تمت التسوية",IF(P2174=0,"✔ متوازنة وتمت التسوية","✔ تمت التسوية – متبقي "&amp;TEXT(P2174,"#,##0")),IF(P2174&gt;0,"متبقي "&amp;TEXT(P2174,"#,##0"),"✔ متوازنة"))))),IF(R2174=0,"⚠ أضف سطر عهدة أولًا",IF(OR(C2174="",N(G2174)=0),"⚠ أكمل التاريخ والقيمة",IF(S2174="","⚠ التاريخ خارج السنة المالية",IF(H2174="","⚠ اختر بند الموازنة",IF(I2174="مرفوض","✖ مرفوض من المدير",IF(I2174&lt;&gt;"موافق","⏳ بانتظار موافقة المدير",IF(K2174&lt;&gt;"نعم","⚠ غير مسوى مع الحسابات","✔ معتمد ومسوى")))))))))</f>
        <v/>
      </c>
      <c r="R2174">
        <f>N(R2173)+IF(A2174="عهدة",1,0)</f>
        <v/>
      </c>
      <c r="S2174">
        <f>IF(C2174="","",IF(AND(C2174&gt;=DATE(2026,9,1),C2174&lt;=DATE(2027,8,31)),(YEAR(C2174)-2026)*12+MONTH(C2174)-8,""))</f>
        <v/>
      </c>
      <c r="T2174">
        <f>IF(AND(A2174="مصروف",R2174&gt;0,I2174="موافق",S2174&lt;&gt;"",H2174&lt;&gt;""),N(G2174),0)</f>
        <v/>
      </c>
    </row>
    <row r="2175">
      <c r="A2175" s="19" t="n"/>
      <c r="B2175" s="20">
        <f>IF(A2175="","",IF(R2175=0,"⚠ أضف سطر عهدة أولًا","DMT-"&amp;TEXT(R2175,"000")))</f>
        <v/>
      </c>
      <c r="C2175" s="21" t="n"/>
      <c r="D2175" s="20">
        <f>IF(C2175="","",IF(S2175="","خارج السنة المالية",INDEX(القوائم!$D$2:$D$13,S2175)))</f>
        <v/>
      </c>
      <c r="E2175" s="22" t="n"/>
      <c r="F2175" s="23" t="n"/>
      <c r="G2175" s="23" t="n"/>
      <c r="H2175" s="22" t="n"/>
      <c r="I2175" s="19" t="n"/>
      <c r="J2175" s="21" t="n"/>
      <c r="K2175" s="19" t="n"/>
      <c r="L2175" s="19" t="n"/>
      <c r="M2175" s="21" t="n"/>
      <c r="N2175" s="22" t="n"/>
      <c r="O2175" s="24">
        <f>IF(A2175&lt;&gt;"عهدة","",SUMIFS($G$8:$G$5007,$B$8:$B$5007,B2175,$A$8:$A$5007,"مصروف",$I$8:$I$5007,"&lt;&gt;مرفوض"))</f>
        <v/>
      </c>
      <c r="P2175" s="25">
        <f>IF(A2175&lt;&gt;"عهدة","",N(F2175)-O2175)</f>
        <v/>
      </c>
      <c r="Q2175" s="26">
        <f>IF(A2175="","",IF(A2175="عهدة",IF(N(F2175)=0,"⚠ أدخل قيمة العهدة",IF(P2175&lt;0,"⛔ عجز / زيادة مصروفات "&amp;TEXT(-P2175,"#,##0"),IF(COUNTIFS($B$8:$B$5007,B2175,$A$8:$A$5007,"مصروف",$I$8:$I$5007,"&lt;&gt;مرفوض",$K$8:$K$5007,"&lt;&gt;نعم")&gt;0,"⚠ "&amp;COUNTIFS($B$8:$B$5007,B2175,$A$8:$A$5007,"مصروف",$I$8:$I$5007,"&lt;&gt;مرفوض",$K$8:$K$5007,"&lt;&gt;نعم")&amp;" مصروف غير مسوى",IF(L2175="تمت التسوية",IF(P2175=0,"✔ متوازنة وتمت التسوية","✔ تمت التسوية – متبقي "&amp;TEXT(P2175,"#,##0")),IF(P2175&gt;0,"متبقي "&amp;TEXT(P2175,"#,##0"),"✔ متوازنة"))))),IF(R2175=0,"⚠ أضف سطر عهدة أولًا",IF(OR(C2175="",N(G2175)=0),"⚠ أكمل التاريخ والقيمة",IF(S2175="","⚠ التاريخ خارج السنة المالية",IF(H2175="","⚠ اختر بند الموازنة",IF(I2175="مرفوض","✖ مرفوض من المدير",IF(I2175&lt;&gt;"موافق","⏳ بانتظار موافقة المدير",IF(K2175&lt;&gt;"نعم","⚠ غير مسوى مع الحسابات","✔ معتمد ومسوى")))))))))</f>
        <v/>
      </c>
      <c r="R2175">
        <f>N(R2174)+IF(A2175="عهدة",1,0)</f>
        <v/>
      </c>
      <c r="S2175">
        <f>IF(C2175="","",IF(AND(C2175&gt;=DATE(2026,9,1),C2175&lt;=DATE(2027,8,31)),(YEAR(C2175)-2026)*12+MONTH(C2175)-8,""))</f>
        <v/>
      </c>
      <c r="T2175">
        <f>IF(AND(A2175="مصروف",R2175&gt;0,I2175="موافق",S2175&lt;&gt;"",H2175&lt;&gt;""),N(G2175),0)</f>
        <v/>
      </c>
    </row>
    <row r="2176">
      <c r="A2176" s="19" t="n"/>
      <c r="B2176" s="20">
        <f>IF(A2176="","",IF(R2176=0,"⚠ أضف سطر عهدة أولًا","DMT-"&amp;TEXT(R2176,"000")))</f>
        <v/>
      </c>
      <c r="C2176" s="21" t="n"/>
      <c r="D2176" s="20">
        <f>IF(C2176="","",IF(S2176="","خارج السنة المالية",INDEX(القوائم!$D$2:$D$13,S2176)))</f>
        <v/>
      </c>
      <c r="E2176" s="22" t="n"/>
      <c r="F2176" s="23" t="n"/>
      <c r="G2176" s="23" t="n"/>
      <c r="H2176" s="22" t="n"/>
      <c r="I2176" s="19" t="n"/>
      <c r="J2176" s="21" t="n"/>
      <c r="K2176" s="19" t="n"/>
      <c r="L2176" s="19" t="n"/>
      <c r="M2176" s="21" t="n"/>
      <c r="N2176" s="22" t="n"/>
      <c r="O2176" s="24">
        <f>IF(A2176&lt;&gt;"عهدة","",SUMIFS($G$8:$G$5007,$B$8:$B$5007,B2176,$A$8:$A$5007,"مصروف",$I$8:$I$5007,"&lt;&gt;مرفوض"))</f>
        <v/>
      </c>
      <c r="P2176" s="25">
        <f>IF(A2176&lt;&gt;"عهدة","",N(F2176)-O2176)</f>
        <v/>
      </c>
      <c r="Q2176" s="26">
        <f>IF(A2176="","",IF(A2176="عهدة",IF(N(F2176)=0,"⚠ أدخل قيمة العهدة",IF(P2176&lt;0,"⛔ عجز / زيادة مصروفات "&amp;TEXT(-P2176,"#,##0"),IF(COUNTIFS($B$8:$B$5007,B2176,$A$8:$A$5007,"مصروف",$I$8:$I$5007,"&lt;&gt;مرفوض",$K$8:$K$5007,"&lt;&gt;نعم")&gt;0,"⚠ "&amp;COUNTIFS($B$8:$B$5007,B2176,$A$8:$A$5007,"مصروف",$I$8:$I$5007,"&lt;&gt;مرفوض",$K$8:$K$5007,"&lt;&gt;نعم")&amp;" مصروف غير مسوى",IF(L2176="تمت التسوية",IF(P2176=0,"✔ متوازنة وتمت التسوية","✔ تمت التسوية – متبقي "&amp;TEXT(P2176,"#,##0")),IF(P2176&gt;0,"متبقي "&amp;TEXT(P2176,"#,##0"),"✔ متوازنة"))))),IF(R2176=0,"⚠ أضف سطر عهدة أولًا",IF(OR(C2176="",N(G2176)=0),"⚠ أكمل التاريخ والقيمة",IF(S2176="","⚠ التاريخ خارج السنة المالية",IF(H2176="","⚠ اختر بند الموازنة",IF(I2176="مرفوض","✖ مرفوض من المدير",IF(I2176&lt;&gt;"موافق","⏳ بانتظار موافقة المدير",IF(K2176&lt;&gt;"نعم","⚠ غير مسوى مع الحسابات","✔ معتمد ومسوى")))))))))</f>
        <v/>
      </c>
      <c r="R2176">
        <f>N(R2175)+IF(A2176="عهدة",1,0)</f>
        <v/>
      </c>
      <c r="S2176">
        <f>IF(C2176="","",IF(AND(C2176&gt;=DATE(2026,9,1),C2176&lt;=DATE(2027,8,31)),(YEAR(C2176)-2026)*12+MONTH(C2176)-8,""))</f>
        <v/>
      </c>
      <c r="T2176">
        <f>IF(AND(A2176="مصروف",R2176&gt;0,I2176="موافق",S2176&lt;&gt;"",H2176&lt;&gt;""),N(G2176),0)</f>
        <v/>
      </c>
    </row>
    <row r="2177">
      <c r="A2177" s="19" t="n"/>
      <c r="B2177" s="20">
        <f>IF(A2177="","",IF(R2177=0,"⚠ أضف سطر عهدة أولًا","DMT-"&amp;TEXT(R2177,"000")))</f>
        <v/>
      </c>
      <c r="C2177" s="21" t="n"/>
      <c r="D2177" s="20">
        <f>IF(C2177="","",IF(S2177="","خارج السنة المالية",INDEX(القوائم!$D$2:$D$13,S2177)))</f>
        <v/>
      </c>
      <c r="E2177" s="22" t="n"/>
      <c r="F2177" s="23" t="n"/>
      <c r="G2177" s="23" t="n"/>
      <c r="H2177" s="22" t="n"/>
      <c r="I2177" s="19" t="n"/>
      <c r="J2177" s="21" t="n"/>
      <c r="K2177" s="19" t="n"/>
      <c r="L2177" s="19" t="n"/>
      <c r="M2177" s="21" t="n"/>
      <c r="N2177" s="22" t="n"/>
      <c r="O2177" s="24">
        <f>IF(A2177&lt;&gt;"عهدة","",SUMIFS($G$8:$G$5007,$B$8:$B$5007,B2177,$A$8:$A$5007,"مصروف",$I$8:$I$5007,"&lt;&gt;مرفوض"))</f>
        <v/>
      </c>
      <c r="P2177" s="25">
        <f>IF(A2177&lt;&gt;"عهدة","",N(F2177)-O2177)</f>
        <v/>
      </c>
      <c r="Q2177" s="26">
        <f>IF(A2177="","",IF(A2177="عهدة",IF(N(F2177)=0,"⚠ أدخل قيمة العهدة",IF(P2177&lt;0,"⛔ عجز / زيادة مصروفات "&amp;TEXT(-P2177,"#,##0"),IF(COUNTIFS($B$8:$B$5007,B2177,$A$8:$A$5007,"مصروف",$I$8:$I$5007,"&lt;&gt;مرفوض",$K$8:$K$5007,"&lt;&gt;نعم")&gt;0,"⚠ "&amp;COUNTIFS($B$8:$B$5007,B2177,$A$8:$A$5007,"مصروف",$I$8:$I$5007,"&lt;&gt;مرفوض",$K$8:$K$5007,"&lt;&gt;نعم")&amp;" مصروف غير مسوى",IF(L2177="تمت التسوية",IF(P2177=0,"✔ متوازنة وتمت التسوية","✔ تمت التسوية – متبقي "&amp;TEXT(P2177,"#,##0")),IF(P2177&gt;0,"متبقي "&amp;TEXT(P2177,"#,##0"),"✔ متوازنة"))))),IF(R2177=0,"⚠ أضف سطر عهدة أولًا",IF(OR(C2177="",N(G2177)=0),"⚠ أكمل التاريخ والقيمة",IF(S2177="","⚠ التاريخ خارج السنة المالية",IF(H2177="","⚠ اختر بند الموازنة",IF(I2177="مرفوض","✖ مرفوض من المدير",IF(I2177&lt;&gt;"موافق","⏳ بانتظار موافقة المدير",IF(K2177&lt;&gt;"نعم","⚠ غير مسوى مع الحسابات","✔ معتمد ومسوى")))))))))</f>
        <v/>
      </c>
      <c r="R2177">
        <f>N(R2176)+IF(A2177="عهدة",1,0)</f>
        <v/>
      </c>
      <c r="S2177">
        <f>IF(C2177="","",IF(AND(C2177&gt;=DATE(2026,9,1),C2177&lt;=DATE(2027,8,31)),(YEAR(C2177)-2026)*12+MONTH(C2177)-8,""))</f>
        <v/>
      </c>
      <c r="T2177">
        <f>IF(AND(A2177="مصروف",R2177&gt;0,I2177="موافق",S2177&lt;&gt;"",H2177&lt;&gt;""),N(G2177),0)</f>
        <v/>
      </c>
    </row>
    <row r="2178">
      <c r="A2178" s="19" t="n"/>
      <c r="B2178" s="20">
        <f>IF(A2178="","",IF(R2178=0,"⚠ أضف سطر عهدة أولًا","DMT-"&amp;TEXT(R2178,"000")))</f>
        <v/>
      </c>
      <c r="C2178" s="21" t="n"/>
      <c r="D2178" s="20">
        <f>IF(C2178="","",IF(S2178="","خارج السنة المالية",INDEX(القوائم!$D$2:$D$13,S2178)))</f>
        <v/>
      </c>
      <c r="E2178" s="22" t="n"/>
      <c r="F2178" s="23" t="n"/>
      <c r="G2178" s="23" t="n"/>
      <c r="H2178" s="22" t="n"/>
      <c r="I2178" s="19" t="n"/>
      <c r="J2178" s="21" t="n"/>
      <c r="K2178" s="19" t="n"/>
      <c r="L2178" s="19" t="n"/>
      <c r="M2178" s="21" t="n"/>
      <c r="N2178" s="22" t="n"/>
      <c r="O2178" s="24">
        <f>IF(A2178&lt;&gt;"عهدة","",SUMIFS($G$8:$G$5007,$B$8:$B$5007,B2178,$A$8:$A$5007,"مصروف",$I$8:$I$5007,"&lt;&gt;مرفوض"))</f>
        <v/>
      </c>
      <c r="P2178" s="25">
        <f>IF(A2178&lt;&gt;"عهدة","",N(F2178)-O2178)</f>
        <v/>
      </c>
      <c r="Q2178" s="26">
        <f>IF(A2178="","",IF(A2178="عهدة",IF(N(F2178)=0,"⚠ أدخل قيمة العهدة",IF(P2178&lt;0,"⛔ عجز / زيادة مصروفات "&amp;TEXT(-P2178,"#,##0"),IF(COUNTIFS($B$8:$B$5007,B2178,$A$8:$A$5007,"مصروف",$I$8:$I$5007,"&lt;&gt;مرفوض",$K$8:$K$5007,"&lt;&gt;نعم")&gt;0,"⚠ "&amp;COUNTIFS($B$8:$B$5007,B2178,$A$8:$A$5007,"مصروف",$I$8:$I$5007,"&lt;&gt;مرفوض",$K$8:$K$5007,"&lt;&gt;نعم")&amp;" مصروف غير مسوى",IF(L2178="تمت التسوية",IF(P2178=0,"✔ متوازنة وتمت التسوية","✔ تمت التسوية – متبقي "&amp;TEXT(P2178,"#,##0")),IF(P2178&gt;0,"متبقي "&amp;TEXT(P2178,"#,##0"),"✔ متوازنة"))))),IF(R2178=0,"⚠ أضف سطر عهدة أولًا",IF(OR(C2178="",N(G2178)=0),"⚠ أكمل التاريخ والقيمة",IF(S2178="","⚠ التاريخ خارج السنة المالية",IF(H2178="","⚠ اختر بند الموازنة",IF(I2178="مرفوض","✖ مرفوض من المدير",IF(I2178&lt;&gt;"موافق","⏳ بانتظار موافقة المدير",IF(K2178&lt;&gt;"نعم","⚠ غير مسوى مع الحسابات","✔ معتمد ومسوى")))))))))</f>
        <v/>
      </c>
      <c r="R2178">
        <f>N(R2177)+IF(A2178="عهدة",1,0)</f>
        <v/>
      </c>
      <c r="S2178">
        <f>IF(C2178="","",IF(AND(C2178&gt;=DATE(2026,9,1),C2178&lt;=DATE(2027,8,31)),(YEAR(C2178)-2026)*12+MONTH(C2178)-8,""))</f>
        <v/>
      </c>
      <c r="T2178">
        <f>IF(AND(A2178="مصروف",R2178&gt;0,I2178="موافق",S2178&lt;&gt;"",H2178&lt;&gt;""),N(G2178),0)</f>
        <v/>
      </c>
    </row>
    <row r="2179">
      <c r="A2179" s="19" t="n"/>
      <c r="B2179" s="20">
        <f>IF(A2179="","",IF(R2179=0,"⚠ أضف سطر عهدة أولًا","DMT-"&amp;TEXT(R2179,"000")))</f>
        <v/>
      </c>
      <c r="C2179" s="21" t="n"/>
      <c r="D2179" s="20">
        <f>IF(C2179="","",IF(S2179="","خارج السنة المالية",INDEX(القوائم!$D$2:$D$13,S2179)))</f>
        <v/>
      </c>
      <c r="E2179" s="22" t="n"/>
      <c r="F2179" s="23" t="n"/>
      <c r="G2179" s="23" t="n"/>
      <c r="H2179" s="22" t="n"/>
      <c r="I2179" s="19" t="n"/>
      <c r="J2179" s="21" t="n"/>
      <c r="K2179" s="19" t="n"/>
      <c r="L2179" s="19" t="n"/>
      <c r="M2179" s="21" t="n"/>
      <c r="N2179" s="22" t="n"/>
      <c r="O2179" s="24">
        <f>IF(A2179&lt;&gt;"عهدة","",SUMIFS($G$8:$G$5007,$B$8:$B$5007,B2179,$A$8:$A$5007,"مصروف",$I$8:$I$5007,"&lt;&gt;مرفوض"))</f>
        <v/>
      </c>
      <c r="P2179" s="25">
        <f>IF(A2179&lt;&gt;"عهدة","",N(F2179)-O2179)</f>
        <v/>
      </c>
      <c r="Q2179" s="26">
        <f>IF(A2179="","",IF(A2179="عهدة",IF(N(F2179)=0,"⚠ أدخل قيمة العهدة",IF(P2179&lt;0,"⛔ عجز / زيادة مصروفات "&amp;TEXT(-P2179,"#,##0"),IF(COUNTIFS($B$8:$B$5007,B2179,$A$8:$A$5007,"مصروف",$I$8:$I$5007,"&lt;&gt;مرفوض",$K$8:$K$5007,"&lt;&gt;نعم")&gt;0,"⚠ "&amp;COUNTIFS($B$8:$B$5007,B2179,$A$8:$A$5007,"مصروف",$I$8:$I$5007,"&lt;&gt;مرفوض",$K$8:$K$5007,"&lt;&gt;نعم")&amp;" مصروف غير مسوى",IF(L2179="تمت التسوية",IF(P2179=0,"✔ متوازنة وتمت التسوية","✔ تمت التسوية – متبقي "&amp;TEXT(P2179,"#,##0")),IF(P2179&gt;0,"متبقي "&amp;TEXT(P2179,"#,##0"),"✔ متوازنة"))))),IF(R2179=0,"⚠ أضف سطر عهدة أولًا",IF(OR(C2179="",N(G2179)=0),"⚠ أكمل التاريخ والقيمة",IF(S2179="","⚠ التاريخ خارج السنة المالية",IF(H2179="","⚠ اختر بند الموازنة",IF(I2179="مرفوض","✖ مرفوض من المدير",IF(I2179&lt;&gt;"موافق","⏳ بانتظار موافقة المدير",IF(K2179&lt;&gt;"نعم","⚠ غير مسوى مع الحسابات","✔ معتمد ومسوى")))))))))</f>
        <v/>
      </c>
      <c r="R2179">
        <f>N(R2178)+IF(A2179="عهدة",1,0)</f>
        <v/>
      </c>
      <c r="S2179">
        <f>IF(C2179="","",IF(AND(C2179&gt;=DATE(2026,9,1),C2179&lt;=DATE(2027,8,31)),(YEAR(C2179)-2026)*12+MONTH(C2179)-8,""))</f>
        <v/>
      </c>
      <c r="T2179">
        <f>IF(AND(A2179="مصروف",R2179&gt;0,I2179="موافق",S2179&lt;&gt;"",H2179&lt;&gt;""),N(G2179),0)</f>
        <v/>
      </c>
    </row>
    <row r="2180">
      <c r="A2180" s="19" t="n"/>
      <c r="B2180" s="20">
        <f>IF(A2180="","",IF(R2180=0,"⚠ أضف سطر عهدة أولًا","DMT-"&amp;TEXT(R2180,"000")))</f>
        <v/>
      </c>
      <c r="C2180" s="21" t="n"/>
      <c r="D2180" s="20">
        <f>IF(C2180="","",IF(S2180="","خارج السنة المالية",INDEX(القوائم!$D$2:$D$13,S2180)))</f>
        <v/>
      </c>
      <c r="E2180" s="22" t="n"/>
      <c r="F2180" s="23" t="n"/>
      <c r="G2180" s="23" t="n"/>
      <c r="H2180" s="22" t="n"/>
      <c r="I2180" s="19" t="n"/>
      <c r="J2180" s="21" t="n"/>
      <c r="K2180" s="19" t="n"/>
      <c r="L2180" s="19" t="n"/>
      <c r="M2180" s="21" t="n"/>
      <c r="N2180" s="22" t="n"/>
      <c r="O2180" s="24">
        <f>IF(A2180&lt;&gt;"عهدة","",SUMIFS($G$8:$G$5007,$B$8:$B$5007,B2180,$A$8:$A$5007,"مصروف",$I$8:$I$5007,"&lt;&gt;مرفوض"))</f>
        <v/>
      </c>
      <c r="P2180" s="25">
        <f>IF(A2180&lt;&gt;"عهدة","",N(F2180)-O2180)</f>
        <v/>
      </c>
      <c r="Q2180" s="26">
        <f>IF(A2180="","",IF(A2180="عهدة",IF(N(F2180)=0,"⚠ أدخل قيمة العهدة",IF(P2180&lt;0,"⛔ عجز / زيادة مصروفات "&amp;TEXT(-P2180,"#,##0"),IF(COUNTIFS($B$8:$B$5007,B2180,$A$8:$A$5007,"مصروف",$I$8:$I$5007,"&lt;&gt;مرفوض",$K$8:$K$5007,"&lt;&gt;نعم")&gt;0,"⚠ "&amp;COUNTIFS($B$8:$B$5007,B2180,$A$8:$A$5007,"مصروف",$I$8:$I$5007,"&lt;&gt;مرفوض",$K$8:$K$5007,"&lt;&gt;نعم")&amp;" مصروف غير مسوى",IF(L2180="تمت التسوية",IF(P2180=0,"✔ متوازنة وتمت التسوية","✔ تمت التسوية – متبقي "&amp;TEXT(P2180,"#,##0")),IF(P2180&gt;0,"متبقي "&amp;TEXT(P2180,"#,##0"),"✔ متوازنة"))))),IF(R2180=0,"⚠ أضف سطر عهدة أولًا",IF(OR(C2180="",N(G2180)=0),"⚠ أكمل التاريخ والقيمة",IF(S2180="","⚠ التاريخ خارج السنة المالية",IF(H2180="","⚠ اختر بند الموازنة",IF(I2180="مرفوض","✖ مرفوض من المدير",IF(I2180&lt;&gt;"موافق","⏳ بانتظار موافقة المدير",IF(K2180&lt;&gt;"نعم","⚠ غير مسوى مع الحسابات","✔ معتمد ومسوى")))))))))</f>
        <v/>
      </c>
      <c r="R2180">
        <f>N(R2179)+IF(A2180="عهدة",1,0)</f>
        <v/>
      </c>
      <c r="S2180">
        <f>IF(C2180="","",IF(AND(C2180&gt;=DATE(2026,9,1),C2180&lt;=DATE(2027,8,31)),(YEAR(C2180)-2026)*12+MONTH(C2180)-8,""))</f>
        <v/>
      </c>
      <c r="T2180">
        <f>IF(AND(A2180="مصروف",R2180&gt;0,I2180="موافق",S2180&lt;&gt;"",H2180&lt;&gt;""),N(G2180),0)</f>
        <v/>
      </c>
    </row>
    <row r="2181">
      <c r="A2181" s="19" t="n"/>
      <c r="B2181" s="20">
        <f>IF(A2181="","",IF(R2181=0,"⚠ أضف سطر عهدة أولًا","DMT-"&amp;TEXT(R2181,"000")))</f>
        <v/>
      </c>
      <c r="C2181" s="21" t="n"/>
      <c r="D2181" s="20">
        <f>IF(C2181="","",IF(S2181="","خارج السنة المالية",INDEX(القوائم!$D$2:$D$13,S2181)))</f>
        <v/>
      </c>
      <c r="E2181" s="22" t="n"/>
      <c r="F2181" s="23" t="n"/>
      <c r="G2181" s="23" t="n"/>
      <c r="H2181" s="22" t="n"/>
      <c r="I2181" s="19" t="n"/>
      <c r="J2181" s="21" t="n"/>
      <c r="K2181" s="19" t="n"/>
      <c r="L2181" s="19" t="n"/>
      <c r="M2181" s="21" t="n"/>
      <c r="N2181" s="22" t="n"/>
      <c r="O2181" s="24">
        <f>IF(A2181&lt;&gt;"عهدة","",SUMIFS($G$8:$G$5007,$B$8:$B$5007,B2181,$A$8:$A$5007,"مصروف",$I$8:$I$5007,"&lt;&gt;مرفوض"))</f>
        <v/>
      </c>
      <c r="P2181" s="25">
        <f>IF(A2181&lt;&gt;"عهدة","",N(F2181)-O2181)</f>
        <v/>
      </c>
      <c r="Q2181" s="26">
        <f>IF(A2181="","",IF(A2181="عهدة",IF(N(F2181)=0,"⚠ أدخل قيمة العهدة",IF(P2181&lt;0,"⛔ عجز / زيادة مصروفات "&amp;TEXT(-P2181,"#,##0"),IF(COUNTIFS($B$8:$B$5007,B2181,$A$8:$A$5007,"مصروف",$I$8:$I$5007,"&lt;&gt;مرفوض",$K$8:$K$5007,"&lt;&gt;نعم")&gt;0,"⚠ "&amp;COUNTIFS($B$8:$B$5007,B2181,$A$8:$A$5007,"مصروف",$I$8:$I$5007,"&lt;&gt;مرفوض",$K$8:$K$5007,"&lt;&gt;نعم")&amp;" مصروف غير مسوى",IF(L2181="تمت التسوية",IF(P2181=0,"✔ متوازنة وتمت التسوية","✔ تمت التسوية – متبقي "&amp;TEXT(P2181,"#,##0")),IF(P2181&gt;0,"متبقي "&amp;TEXT(P2181,"#,##0"),"✔ متوازنة"))))),IF(R2181=0,"⚠ أضف سطر عهدة أولًا",IF(OR(C2181="",N(G2181)=0),"⚠ أكمل التاريخ والقيمة",IF(S2181="","⚠ التاريخ خارج السنة المالية",IF(H2181="","⚠ اختر بند الموازنة",IF(I2181="مرفوض","✖ مرفوض من المدير",IF(I2181&lt;&gt;"موافق","⏳ بانتظار موافقة المدير",IF(K2181&lt;&gt;"نعم","⚠ غير مسوى مع الحسابات","✔ معتمد ومسوى")))))))))</f>
        <v/>
      </c>
      <c r="R2181">
        <f>N(R2180)+IF(A2181="عهدة",1,0)</f>
        <v/>
      </c>
      <c r="S2181">
        <f>IF(C2181="","",IF(AND(C2181&gt;=DATE(2026,9,1),C2181&lt;=DATE(2027,8,31)),(YEAR(C2181)-2026)*12+MONTH(C2181)-8,""))</f>
        <v/>
      </c>
      <c r="T2181">
        <f>IF(AND(A2181="مصروف",R2181&gt;0,I2181="موافق",S2181&lt;&gt;"",H2181&lt;&gt;""),N(G2181),0)</f>
        <v/>
      </c>
    </row>
    <row r="2182">
      <c r="A2182" s="19" t="n"/>
      <c r="B2182" s="20">
        <f>IF(A2182="","",IF(R2182=0,"⚠ أضف سطر عهدة أولًا","DMT-"&amp;TEXT(R2182,"000")))</f>
        <v/>
      </c>
      <c r="C2182" s="21" t="n"/>
      <c r="D2182" s="20">
        <f>IF(C2182="","",IF(S2182="","خارج السنة المالية",INDEX(القوائم!$D$2:$D$13,S2182)))</f>
        <v/>
      </c>
      <c r="E2182" s="22" t="n"/>
      <c r="F2182" s="23" t="n"/>
      <c r="G2182" s="23" t="n"/>
      <c r="H2182" s="22" t="n"/>
      <c r="I2182" s="19" t="n"/>
      <c r="J2182" s="21" t="n"/>
      <c r="K2182" s="19" t="n"/>
      <c r="L2182" s="19" t="n"/>
      <c r="M2182" s="21" t="n"/>
      <c r="N2182" s="22" t="n"/>
      <c r="O2182" s="24">
        <f>IF(A2182&lt;&gt;"عهدة","",SUMIFS($G$8:$G$5007,$B$8:$B$5007,B2182,$A$8:$A$5007,"مصروف",$I$8:$I$5007,"&lt;&gt;مرفوض"))</f>
        <v/>
      </c>
      <c r="P2182" s="25">
        <f>IF(A2182&lt;&gt;"عهدة","",N(F2182)-O2182)</f>
        <v/>
      </c>
      <c r="Q2182" s="26">
        <f>IF(A2182="","",IF(A2182="عهدة",IF(N(F2182)=0,"⚠ أدخل قيمة العهدة",IF(P2182&lt;0,"⛔ عجز / زيادة مصروفات "&amp;TEXT(-P2182,"#,##0"),IF(COUNTIFS($B$8:$B$5007,B2182,$A$8:$A$5007,"مصروف",$I$8:$I$5007,"&lt;&gt;مرفوض",$K$8:$K$5007,"&lt;&gt;نعم")&gt;0,"⚠ "&amp;COUNTIFS($B$8:$B$5007,B2182,$A$8:$A$5007,"مصروف",$I$8:$I$5007,"&lt;&gt;مرفوض",$K$8:$K$5007,"&lt;&gt;نعم")&amp;" مصروف غير مسوى",IF(L2182="تمت التسوية",IF(P2182=0,"✔ متوازنة وتمت التسوية","✔ تمت التسوية – متبقي "&amp;TEXT(P2182,"#,##0")),IF(P2182&gt;0,"متبقي "&amp;TEXT(P2182,"#,##0"),"✔ متوازنة"))))),IF(R2182=0,"⚠ أضف سطر عهدة أولًا",IF(OR(C2182="",N(G2182)=0),"⚠ أكمل التاريخ والقيمة",IF(S2182="","⚠ التاريخ خارج السنة المالية",IF(H2182="","⚠ اختر بند الموازنة",IF(I2182="مرفوض","✖ مرفوض من المدير",IF(I2182&lt;&gt;"موافق","⏳ بانتظار موافقة المدير",IF(K2182&lt;&gt;"نعم","⚠ غير مسوى مع الحسابات","✔ معتمد ومسوى")))))))))</f>
        <v/>
      </c>
      <c r="R2182">
        <f>N(R2181)+IF(A2182="عهدة",1,0)</f>
        <v/>
      </c>
      <c r="S2182">
        <f>IF(C2182="","",IF(AND(C2182&gt;=DATE(2026,9,1),C2182&lt;=DATE(2027,8,31)),(YEAR(C2182)-2026)*12+MONTH(C2182)-8,""))</f>
        <v/>
      </c>
      <c r="T2182">
        <f>IF(AND(A2182="مصروف",R2182&gt;0,I2182="موافق",S2182&lt;&gt;"",H2182&lt;&gt;""),N(G2182),0)</f>
        <v/>
      </c>
    </row>
    <row r="2183">
      <c r="A2183" s="19" t="n"/>
      <c r="B2183" s="20">
        <f>IF(A2183="","",IF(R2183=0,"⚠ أضف سطر عهدة أولًا","DMT-"&amp;TEXT(R2183,"000")))</f>
        <v/>
      </c>
      <c r="C2183" s="21" t="n"/>
      <c r="D2183" s="20">
        <f>IF(C2183="","",IF(S2183="","خارج السنة المالية",INDEX(القوائم!$D$2:$D$13,S2183)))</f>
        <v/>
      </c>
      <c r="E2183" s="22" t="n"/>
      <c r="F2183" s="23" t="n"/>
      <c r="G2183" s="23" t="n"/>
      <c r="H2183" s="22" t="n"/>
      <c r="I2183" s="19" t="n"/>
      <c r="J2183" s="21" t="n"/>
      <c r="K2183" s="19" t="n"/>
      <c r="L2183" s="19" t="n"/>
      <c r="M2183" s="21" t="n"/>
      <c r="N2183" s="22" t="n"/>
      <c r="O2183" s="24">
        <f>IF(A2183&lt;&gt;"عهدة","",SUMIFS($G$8:$G$5007,$B$8:$B$5007,B2183,$A$8:$A$5007,"مصروف",$I$8:$I$5007,"&lt;&gt;مرفوض"))</f>
        <v/>
      </c>
      <c r="P2183" s="25">
        <f>IF(A2183&lt;&gt;"عهدة","",N(F2183)-O2183)</f>
        <v/>
      </c>
      <c r="Q2183" s="26">
        <f>IF(A2183="","",IF(A2183="عهدة",IF(N(F2183)=0,"⚠ أدخل قيمة العهدة",IF(P2183&lt;0,"⛔ عجز / زيادة مصروفات "&amp;TEXT(-P2183,"#,##0"),IF(COUNTIFS($B$8:$B$5007,B2183,$A$8:$A$5007,"مصروف",$I$8:$I$5007,"&lt;&gt;مرفوض",$K$8:$K$5007,"&lt;&gt;نعم")&gt;0,"⚠ "&amp;COUNTIFS($B$8:$B$5007,B2183,$A$8:$A$5007,"مصروف",$I$8:$I$5007,"&lt;&gt;مرفوض",$K$8:$K$5007,"&lt;&gt;نعم")&amp;" مصروف غير مسوى",IF(L2183="تمت التسوية",IF(P2183=0,"✔ متوازنة وتمت التسوية","✔ تمت التسوية – متبقي "&amp;TEXT(P2183,"#,##0")),IF(P2183&gt;0,"متبقي "&amp;TEXT(P2183,"#,##0"),"✔ متوازنة"))))),IF(R2183=0,"⚠ أضف سطر عهدة أولًا",IF(OR(C2183="",N(G2183)=0),"⚠ أكمل التاريخ والقيمة",IF(S2183="","⚠ التاريخ خارج السنة المالية",IF(H2183="","⚠ اختر بند الموازنة",IF(I2183="مرفوض","✖ مرفوض من المدير",IF(I2183&lt;&gt;"موافق","⏳ بانتظار موافقة المدير",IF(K2183&lt;&gt;"نعم","⚠ غير مسوى مع الحسابات","✔ معتمد ومسوى")))))))))</f>
        <v/>
      </c>
      <c r="R2183">
        <f>N(R2182)+IF(A2183="عهدة",1,0)</f>
        <v/>
      </c>
      <c r="S2183">
        <f>IF(C2183="","",IF(AND(C2183&gt;=DATE(2026,9,1),C2183&lt;=DATE(2027,8,31)),(YEAR(C2183)-2026)*12+MONTH(C2183)-8,""))</f>
        <v/>
      </c>
      <c r="T2183">
        <f>IF(AND(A2183="مصروف",R2183&gt;0,I2183="موافق",S2183&lt;&gt;"",H2183&lt;&gt;""),N(G2183),0)</f>
        <v/>
      </c>
    </row>
    <row r="2184">
      <c r="A2184" s="19" t="n"/>
      <c r="B2184" s="20">
        <f>IF(A2184="","",IF(R2184=0,"⚠ أضف سطر عهدة أولًا","DMT-"&amp;TEXT(R2184,"000")))</f>
        <v/>
      </c>
      <c r="C2184" s="21" t="n"/>
      <c r="D2184" s="20">
        <f>IF(C2184="","",IF(S2184="","خارج السنة المالية",INDEX(القوائم!$D$2:$D$13,S2184)))</f>
        <v/>
      </c>
      <c r="E2184" s="22" t="n"/>
      <c r="F2184" s="23" t="n"/>
      <c r="G2184" s="23" t="n"/>
      <c r="H2184" s="22" t="n"/>
      <c r="I2184" s="19" t="n"/>
      <c r="J2184" s="21" t="n"/>
      <c r="K2184" s="19" t="n"/>
      <c r="L2184" s="19" t="n"/>
      <c r="M2184" s="21" t="n"/>
      <c r="N2184" s="22" t="n"/>
      <c r="O2184" s="24">
        <f>IF(A2184&lt;&gt;"عهدة","",SUMIFS($G$8:$G$5007,$B$8:$B$5007,B2184,$A$8:$A$5007,"مصروف",$I$8:$I$5007,"&lt;&gt;مرفوض"))</f>
        <v/>
      </c>
      <c r="P2184" s="25">
        <f>IF(A2184&lt;&gt;"عهدة","",N(F2184)-O2184)</f>
        <v/>
      </c>
      <c r="Q2184" s="26">
        <f>IF(A2184="","",IF(A2184="عهدة",IF(N(F2184)=0,"⚠ أدخل قيمة العهدة",IF(P2184&lt;0,"⛔ عجز / زيادة مصروفات "&amp;TEXT(-P2184,"#,##0"),IF(COUNTIFS($B$8:$B$5007,B2184,$A$8:$A$5007,"مصروف",$I$8:$I$5007,"&lt;&gt;مرفوض",$K$8:$K$5007,"&lt;&gt;نعم")&gt;0,"⚠ "&amp;COUNTIFS($B$8:$B$5007,B2184,$A$8:$A$5007,"مصروف",$I$8:$I$5007,"&lt;&gt;مرفوض",$K$8:$K$5007,"&lt;&gt;نعم")&amp;" مصروف غير مسوى",IF(L2184="تمت التسوية",IF(P2184=0,"✔ متوازنة وتمت التسوية","✔ تمت التسوية – متبقي "&amp;TEXT(P2184,"#,##0")),IF(P2184&gt;0,"متبقي "&amp;TEXT(P2184,"#,##0"),"✔ متوازنة"))))),IF(R2184=0,"⚠ أضف سطر عهدة أولًا",IF(OR(C2184="",N(G2184)=0),"⚠ أكمل التاريخ والقيمة",IF(S2184="","⚠ التاريخ خارج السنة المالية",IF(H2184="","⚠ اختر بند الموازنة",IF(I2184="مرفوض","✖ مرفوض من المدير",IF(I2184&lt;&gt;"موافق","⏳ بانتظار موافقة المدير",IF(K2184&lt;&gt;"نعم","⚠ غير مسوى مع الحسابات","✔ معتمد ومسوى")))))))))</f>
        <v/>
      </c>
      <c r="R2184">
        <f>N(R2183)+IF(A2184="عهدة",1,0)</f>
        <v/>
      </c>
      <c r="S2184">
        <f>IF(C2184="","",IF(AND(C2184&gt;=DATE(2026,9,1),C2184&lt;=DATE(2027,8,31)),(YEAR(C2184)-2026)*12+MONTH(C2184)-8,""))</f>
        <v/>
      </c>
      <c r="T2184">
        <f>IF(AND(A2184="مصروف",R2184&gt;0,I2184="موافق",S2184&lt;&gt;"",H2184&lt;&gt;""),N(G2184),0)</f>
        <v/>
      </c>
    </row>
    <row r="2185">
      <c r="A2185" s="19" t="n"/>
      <c r="B2185" s="20">
        <f>IF(A2185="","",IF(R2185=0,"⚠ أضف سطر عهدة أولًا","DMT-"&amp;TEXT(R2185,"000")))</f>
        <v/>
      </c>
      <c r="C2185" s="21" t="n"/>
      <c r="D2185" s="20">
        <f>IF(C2185="","",IF(S2185="","خارج السنة المالية",INDEX(القوائم!$D$2:$D$13,S2185)))</f>
        <v/>
      </c>
      <c r="E2185" s="22" t="n"/>
      <c r="F2185" s="23" t="n"/>
      <c r="G2185" s="23" t="n"/>
      <c r="H2185" s="22" t="n"/>
      <c r="I2185" s="19" t="n"/>
      <c r="J2185" s="21" t="n"/>
      <c r="K2185" s="19" t="n"/>
      <c r="L2185" s="19" t="n"/>
      <c r="M2185" s="21" t="n"/>
      <c r="N2185" s="22" t="n"/>
      <c r="O2185" s="24">
        <f>IF(A2185&lt;&gt;"عهدة","",SUMIFS($G$8:$G$5007,$B$8:$B$5007,B2185,$A$8:$A$5007,"مصروف",$I$8:$I$5007,"&lt;&gt;مرفوض"))</f>
        <v/>
      </c>
      <c r="P2185" s="25">
        <f>IF(A2185&lt;&gt;"عهدة","",N(F2185)-O2185)</f>
        <v/>
      </c>
      <c r="Q2185" s="26">
        <f>IF(A2185="","",IF(A2185="عهدة",IF(N(F2185)=0,"⚠ أدخل قيمة العهدة",IF(P2185&lt;0,"⛔ عجز / زيادة مصروفات "&amp;TEXT(-P2185,"#,##0"),IF(COUNTIFS($B$8:$B$5007,B2185,$A$8:$A$5007,"مصروف",$I$8:$I$5007,"&lt;&gt;مرفوض",$K$8:$K$5007,"&lt;&gt;نعم")&gt;0,"⚠ "&amp;COUNTIFS($B$8:$B$5007,B2185,$A$8:$A$5007,"مصروف",$I$8:$I$5007,"&lt;&gt;مرفوض",$K$8:$K$5007,"&lt;&gt;نعم")&amp;" مصروف غير مسوى",IF(L2185="تمت التسوية",IF(P2185=0,"✔ متوازنة وتمت التسوية","✔ تمت التسوية – متبقي "&amp;TEXT(P2185,"#,##0")),IF(P2185&gt;0,"متبقي "&amp;TEXT(P2185,"#,##0"),"✔ متوازنة"))))),IF(R2185=0,"⚠ أضف سطر عهدة أولًا",IF(OR(C2185="",N(G2185)=0),"⚠ أكمل التاريخ والقيمة",IF(S2185="","⚠ التاريخ خارج السنة المالية",IF(H2185="","⚠ اختر بند الموازنة",IF(I2185="مرفوض","✖ مرفوض من المدير",IF(I2185&lt;&gt;"موافق","⏳ بانتظار موافقة المدير",IF(K2185&lt;&gt;"نعم","⚠ غير مسوى مع الحسابات","✔ معتمد ومسوى")))))))))</f>
        <v/>
      </c>
      <c r="R2185">
        <f>N(R2184)+IF(A2185="عهدة",1,0)</f>
        <v/>
      </c>
      <c r="S2185">
        <f>IF(C2185="","",IF(AND(C2185&gt;=DATE(2026,9,1),C2185&lt;=DATE(2027,8,31)),(YEAR(C2185)-2026)*12+MONTH(C2185)-8,""))</f>
        <v/>
      </c>
      <c r="T2185">
        <f>IF(AND(A2185="مصروف",R2185&gt;0,I2185="موافق",S2185&lt;&gt;"",H2185&lt;&gt;""),N(G2185),0)</f>
        <v/>
      </c>
    </row>
    <row r="2186">
      <c r="A2186" s="19" t="n"/>
      <c r="B2186" s="20">
        <f>IF(A2186="","",IF(R2186=0,"⚠ أضف سطر عهدة أولًا","DMT-"&amp;TEXT(R2186,"000")))</f>
        <v/>
      </c>
      <c r="C2186" s="21" t="n"/>
      <c r="D2186" s="20">
        <f>IF(C2186="","",IF(S2186="","خارج السنة المالية",INDEX(القوائم!$D$2:$D$13,S2186)))</f>
        <v/>
      </c>
      <c r="E2186" s="22" t="n"/>
      <c r="F2186" s="23" t="n"/>
      <c r="G2186" s="23" t="n"/>
      <c r="H2186" s="22" t="n"/>
      <c r="I2186" s="19" t="n"/>
      <c r="J2186" s="21" t="n"/>
      <c r="K2186" s="19" t="n"/>
      <c r="L2186" s="19" t="n"/>
      <c r="M2186" s="21" t="n"/>
      <c r="N2186" s="22" t="n"/>
      <c r="O2186" s="24">
        <f>IF(A2186&lt;&gt;"عهدة","",SUMIFS($G$8:$G$5007,$B$8:$B$5007,B2186,$A$8:$A$5007,"مصروف",$I$8:$I$5007,"&lt;&gt;مرفوض"))</f>
        <v/>
      </c>
      <c r="P2186" s="25">
        <f>IF(A2186&lt;&gt;"عهدة","",N(F2186)-O2186)</f>
        <v/>
      </c>
      <c r="Q2186" s="26">
        <f>IF(A2186="","",IF(A2186="عهدة",IF(N(F2186)=0,"⚠ أدخل قيمة العهدة",IF(P2186&lt;0,"⛔ عجز / زيادة مصروفات "&amp;TEXT(-P2186,"#,##0"),IF(COUNTIFS($B$8:$B$5007,B2186,$A$8:$A$5007,"مصروف",$I$8:$I$5007,"&lt;&gt;مرفوض",$K$8:$K$5007,"&lt;&gt;نعم")&gt;0,"⚠ "&amp;COUNTIFS($B$8:$B$5007,B2186,$A$8:$A$5007,"مصروف",$I$8:$I$5007,"&lt;&gt;مرفوض",$K$8:$K$5007,"&lt;&gt;نعم")&amp;" مصروف غير مسوى",IF(L2186="تمت التسوية",IF(P2186=0,"✔ متوازنة وتمت التسوية","✔ تمت التسوية – متبقي "&amp;TEXT(P2186,"#,##0")),IF(P2186&gt;0,"متبقي "&amp;TEXT(P2186,"#,##0"),"✔ متوازنة"))))),IF(R2186=0,"⚠ أضف سطر عهدة أولًا",IF(OR(C2186="",N(G2186)=0),"⚠ أكمل التاريخ والقيمة",IF(S2186="","⚠ التاريخ خارج السنة المالية",IF(H2186="","⚠ اختر بند الموازنة",IF(I2186="مرفوض","✖ مرفوض من المدير",IF(I2186&lt;&gt;"موافق","⏳ بانتظار موافقة المدير",IF(K2186&lt;&gt;"نعم","⚠ غير مسوى مع الحسابات","✔ معتمد ومسوى")))))))))</f>
        <v/>
      </c>
      <c r="R2186">
        <f>N(R2185)+IF(A2186="عهدة",1,0)</f>
        <v/>
      </c>
      <c r="S2186">
        <f>IF(C2186="","",IF(AND(C2186&gt;=DATE(2026,9,1),C2186&lt;=DATE(2027,8,31)),(YEAR(C2186)-2026)*12+MONTH(C2186)-8,""))</f>
        <v/>
      </c>
      <c r="T2186">
        <f>IF(AND(A2186="مصروف",R2186&gt;0,I2186="موافق",S2186&lt;&gt;"",H2186&lt;&gt;""),N(G2186),0)</f>
        <v/>
      </c>
    </row>
    <row r="2187">
      <c r="A2187" s="19" t="n"/>
      <c r="B2187" s="20">
        <f>IF(A2187="","",IF(R2187=0,"⚠ أضف سطر عهدة أولًا","DMT-"&amp;TEXT(R2187,"000")))</f>
        <v/>
      </c>
      <c r="C2187" s="21" t="n"/>
      <c r="D2187" s="20">
        <f>IF(C2187="","",IF(S2187="","خارج السنة المالية",INDEX(القوائم!$D$2:$D$13,S2187)))</f>
        <v/>
      </c>
      <c r="E2187" s="22" t="n"/>
      <c r="F2187" s="23" t="n"/>
      <c r="G2187" s="23" t="n"/>
      <c r="H2187" s="22" t="n"/>
      <c r="I2187" s="19" t="n"/>
      <c r="J2187" s="21" t="n"/>
      <c r="K2187" s="19" t="n"/>
      <c r="L2187" s="19" t="n"/>
      <c r="M2187" s="21" t="n"/>
      <c r="N2187" s="22" t="n"/>
      <c r="O2187" s="24">
        <f>IF(A2187&lt;&gt;"عهدة","",SUMIFS($G$8:$G$5007,$B$8:$B$5007,B2187,$A$8:$A$5007,"مصروف",$I$8:$I$5007,"&lt;&gt;مرفوض"))</f>
        <v/>
      </c>
      <c r="P2187" s="25">
        <f>IF(A2187&lt;&gt;"عهدة","",N(F2187)-O2187)</f>
        <v/>
      </c>
      <c r="Q2187" s="26">
        <f>IF(A2187="","",IF(A2187="عهدة",IF(N(F2187)=0,"⚠ أدخل قيمة العهدة",IF(P2187&lt;0,"⛔ عجز / زيادة مصروفات "&amp;TEXT(-P2187,"#,##0"),IF(COUNTIFS($B$8:$B$5007,B2187,$A$8:$A$5007,"مصروف",$I$8:$I$5007,"&lt;&gt;مرفوض",$K$8:$K$5007,"&lt;&gt;نعم")&gt;0,"⚠ "&amp;COUNTIFS($B$8:$B$5007,B2187,$A$8:$A$5007,"مصروف",$I$8:$I$5007,"&lt;&gt;مرفوض",$K$8:$K$5007,"&lt;&gt;نعم")&amp;" مصروف غير مسوى",IF(L2187="تمت التسوية",IF(P2187=0,"✔ متوازنة وتمت التسوية","✔ تمت التسوية – متبقي "&amp;TEXT(P2187,"#,##0")),IF(P2187&gt;0,"متبقي "&amp;TEXT(P2187,"#,##0"),"✔ متوازنة"))))),IF(R2187=0,"⚠ أضف سطر عهدة أولًا",IF(OR(C2187="",N(G2187)=0),"⚠ أكمل التاريخ والقيمة",IF(S2187="","⚠ التاريخ خارج السنة المالية",IF(H2187="","⚠ اختر بند الموازنة",IF(I2187="مرفوض","✖ مرفوض من المدير",IF(I2187&lt;&gt;"موافق","⏳ بانتظار موافقة المدير",IF(K2187&lt;&gt;"نعم","⚠ غير مسوى مع الحسابات","✔ معتمد ومسوى")))))))))</f>
        <v/>
      </c>
      <c r="R2187">
        <f>N(R2186)+IF(A2187="عهدة",1,0)</f>
        <v/>
      </c>
      <c r="S2187">
        <f>IF(C2187="","",IF(AND(C2187&gt;=DATE(2026,9,1),C2187&lt;=DATE(2027,8,31)),(YEAR(C2187)-2026)*12+MONTH(C2187)-8,""))</f>
        <v/>
      </c>
      <c r="T2187">
        <f>IF(AND(A2187="مصروف",R2187&gt;0,I2187="موافق",S2187&lt;&gt;"",H2187&lt;&gt;""),N(G2187),0)</f>
        <v/>
      </c>
    </row>
    <row r="2188">
      <c r="A2188" s="19" t="n"/>
      <c r="B2188" s="20">
        <f>IF(A2188="","",IF(R2188=0,"⚠ أضف سطر عهدة أولًا","DMT-"&amp;TEXT(R2188,"000")))</f>
        <v/>
      </c>
      <c r="C2188" s="21" t="n"/>
      <c r="D2188" s="20">
        <f>IF(C2188="","",IF(S2188="","خارج السنة المالية",INDEX(القوائم!$D$2:$D$13,S2188)))</f>
        <v/>
      </c>
      <c r="E2188" s="22" t="n"/>
      <c r="F2188" s="23" t="n"/>
      <c r="G2188" s="23" t="n"/>
      <c r="H2188" s="22" t="n"/>
      <c r="I2188" s="19" t="n"/>
      <c r="J2188" s="21" t="n"/>
      <c r="K2188" s="19" t="n"/>
      <c r="L2188" s="19" t="n"/>
      <c r="M2188" s="21" t="n"/>
      <c r="N2188" s="22" t="n"/>
      <c r="O2188" s="24">
        <f>IF(A2188&lt;&gt;"عهدة","",SUMIFS($G$8:$G$5007,$B$8:$B$5007,B2188,$A$8:$A$5007,"مصروف",$I$8:$I$5007,"&lt;&gt;مرفوض"))</f>
        <v/>
      </c>
      <c r="P2188" s="25">
        <f>IF(A2188&lt;&gt;"عهدة","",N(F2188)-O2188)</f>
        <v/>
      </c>
      <c r="Q2188" s="26">
        <f>IF(A2188="","",IF(A2188="عهدة",IF(N(F2188)=0,"⚠ أدخل قيمة العهدة",IF(P2188&lt;0,"⛔ عجز / زيادة مصروفات "&amp;TEXT(-P2188,"#,##0"),IF(COUNTIFS($B$8:$B$5007,B2188,$A$8:$A$5007,"مصروف",$I$8:$I$5007,"&lt;&gt;مرفوض",$K$8:$K$5007,"&lt;&gt;نعم")&gt;0,"⚠ "&amp;COUNTIFS($B$8:$B$5007,B2188,$A$8:$A$5007,"مصروف",$I$8:$I$5007,"&lt;&gt;مرفوض",$K$8:$K$5007,"&lt;&gt;نعم")&amp;" مصروف غير مسوى",IF(L2188="تمت التسوية",IF(P2188=0,"✔ متوازنة وتمت التسوية","✔ تمت التسوية – متبقي "&amp;TEXT(P2188,"#,##0")),IF(P2188&gt;0,"متبقي "&amp;TEXT(P2188,"#,##0"),"✔ متوازنة"))))),IF(R2188=0,"⚠ أضف سطر عهدة أولًا",IF(OR(C2188="",N(G2188)=0),"⚠ أكمل التاريخ والقيمة",IF(S2188="","⚠ التاريخ خارج السنة المالية",IF(H2188="","⚠ اختر بند الموازنة",IF(I2188="مرفوض","✖ مرفوض من المدير",IF(I2188&lt;&gt;"موافق","⏳ بانتظار موافقة المدير",IF(K2188&lt;&gt;"نعم","⚠ غير مسوى مع الحسابات","✔ معتمد ومسوى")))))))))</f>
        <v/>
      </c>
      <c r="R2188">
        <f>N(R2187)+IF(A2188="عهدة",1,0)</f>
        <v/>
      </c>
      <c r="S2188">
        <f>IF(C2188="","",IF(AND(C2188&gt;=DATE(2026,9,1),C2188&lt;=DATE(2027,8,31)),(YEAR(C2188)-2026)*12+MONTH(C2188)-8,""))</f>
        <v/>
      </c>
      <c r="T2188">
        <f>IF(AND(A2188="مصروف",R2188&gt;0,I2188="موافق",S2188&lt;&gt;"",H2188&lt;&gt;""),N(G2188),0)</f>
        <v/>
      </c>
    </row>
    <row r="2189">
      <c r="A2189" s="19" t="n"/>
      <c r="B2189" s="20">
        <f>IF(A2189="","",IF(R2189=0,"⚠ أضف سطر عهدة أولًا","DMT-"&amp;TEXT(R2189,"000")))</f>
        <v/>
      </c>
      <c r="C2189" s="21" t="n"/>
      <c r="D2189" s="20">
        <f>IF(C2189="","",IF(S2189="","خارج السنة المالية",INDEX(القوائم!$D$2:$D$13,S2189)))</f>
        <v/>
      </c>
      <c r="E2189" s="22" t="n"/>
      <c r="F2189" s="23" t="n"/>
      <c r="G2189" s="23" t="n"/>
      <c r="H2189" s="22" t="n"/>
      <c r="I2189" s="19" t="n"/>
      <c r="J2189" s="21" t="n"/>
      <c r="K2189" s="19" t="n"/>
      <c r="L2189" s="19" t="n"/>
      <c r="M2189" s="21" t="n"/>
      <c r="N2189" s="22" t="n"/>
      <c r="O2189" s="24">
        <f>IF(A2189&lt;&gt;"عهدة","",SUMIFS($G$8:$G$5007,$B$8:$B$5007,B2189,$A$8:$A$5007,"مصروف",$I$8:$I$5007,"&lt;&gt;مرفوض"))</f>
        <v/>
      </c>
      <c r="P2189" s="25">
        <f>IF(A2189&lt;&gt;"عهدة","",N(F2189)-O2189)</f>
        <v/>
      </c>
      <c r="Q2189" s="26">
        <f>IF(A2189="","",IF(A2189="عهدة",IF(N(F2189)=0,"⚠ أدخل قيمة العهدة",IF(P2189&lt;0,"⛔ عجز / زيادة مصروفات "&amp;TEXT(-P2189,"#,##0"),IF(COUNTIFS($B$8:$B$5007,B2189,$A$8:$A$5007,"مصروف",$I$8:$I$5007,"&lt;&gt;مرفوض",$K$8:$K$5007,"&lt;&gt;نعم")&gt;0,"⚠ "&amp;COUNTIFS($B$8:$B$5007,B2189,$A$8:$A$5007,"مصروف",$I$8:$I$5007,"&lt;&gt;مرفوض",$K$8:$K$5007,"&lt;&gt;نعم")&amp;" مصروف غير مسوى",IF(L2189="تمت التسوية",IF(P2189=0,"✔ متوازنة وتمت التسوية","✔ تمت التسوية – متبقي "&amp;TEXT(P2189,"#,##0")),IF(P2189&gt;0,"متبقي "&amp;TEXT(P2189,"#,##0"),"✔ متوازنة"))))),IF(R2189=0,"⚠ أضف سطر عهدة أولًا",IF(OR(C2189="",N(G2189)=0),"⚠ أكمل التاريخ والقيمة",IF(S2189="","⚠ التاريخ خارج السنة المالية",IF(H2189="","⚠ اختر بند الموازنة",IF(I2189="مرفوض","✖ مرفوض من المدير",IF(I2189&lt;&gt;"موافق","⏳ بانتظار موافقة المدير",IF(K2189&lt;&gt;"نعم","⚠ غير مسوى مع الحسابات","✔ معتمد ومسوى")))))))))</f>
        <v/>
      </c>
      <c r="R2189">
        <f>N(R2188)+IF(A2189="عهدة",1,0)</f>
        <v/>
      </c>
      <c r="S2189">
        <f>IF(C2189="","",IF(AND(C2189&gt;=DATE(2026,9,1),C2189&lt;=DATE(2027,8,31)),(YEAR(C2189)-2026)*12+MONTH(C2189)-8,""))</f>
        <v/>
      </c>
      <c r="T2189">
        <f>IF(AND(A2189="مصروف",R2189&gt;0,I2189="موافق",S2189&lt;&gt;"",H2189&lt;&gt;""),N(G2189),0)</f>
        <v/>
      </c>
    </row>
    <row r="2190">
      <c r="A2190" s="19" t="n"/>
      <c r="B2190" s="20">
        <f>IF(A2190="","",IF(R2190=0,"⚠ أضف سطر عهدة أولًا","DMT-"&amp;TEXT(R2190,"000")))</f>
        <v/>
      </c>
      <c r="C2190" s="21" t="n"/>
      <c r="D2190" s="20">
        <f>IF(C2190="","",IF(S2190="","خارج السنة المالية",INDEX(القوائم!$D$2:$D$13,S2190)))</f>
        <v/>
      </c>
      <c r="E2190" s="22" t="n"/>
      <c r="F2190" s="23" t="n"/>
      <c r="G2190" s="23" t="n"/>
      <c r="H2190" s="22" t="n"/>
      <c r="I2190" s="19" t="n"/>
      <c r="J2190" s="21" t="n"/>
      <c r="K2190" s="19" t="n"/>
      <c r="L2190" s="19" t="n"/>
      <c r="M2190" s="21" t="n"/>
      <c r="N2190" s="22" t="n"/>
      <c r="O2190" s="24">
        <f>IF(A2190&lt;&gt;"عهدة","",SUMIFS($G$8:$G$5007,$B$8:$B$5007,B2190,$A$8:$A$5007,"مصروف",$I$8:$I$5007,"&lt;&gt;مرفوض"))</f>
        <v/>
      </c>
      <c r="P2190" s="25">
        <f>IF(A2190&lt;&gt;"عهدة","",N(F2190)-O2190)</f>
        <v/>
      </c>
      <c r="Q2190" s="26">
        <f>IF(A2190="","",IF(A2190="عهدة",IF(N(F2190)=0,"⚠ أدخل قيمة العهدة",IF(P2190&lt;0,"⛔ عجز / زيادة مصروفات "&amp;TEXT(-P2190,"#,##0"),IF(COUNTIFS($B$8:$B$5007,B2190,$A$8:$A$5007,"مصروف",$I$8:$I$5007,"&lt;&gt;مرفوض",$K$8:$K$5007,"&lt;&gt;نعم")&gt;0,"⚠ "&amp;COUNTIFS($B$8:$B$5007,B2190,$A$8:$A$5007,"مصروف",$I$8:$I$5007,"&lt;&gt;مرفوض",$K$8:$K$5007,"&lt;&gt;نعم")&amp;" مصروف غير مسوى",IF(L2190="تمت التسوية",IF(P2190=0,"✔ متوازنة وتمت التسوية","✔ تمت التسوية – متبقي "&amp;TEXT(P2190,"#,##0")),IF(P2190&gt;0,"متبقي "&amp;TEXT(P2190,"#,##0"),"✔ متوازنة"))))),IF(R2190=0,"⚠ أضف سطر عهدة أولًا",IF(OR(C2190="",N(G2190)=0),"⚠ أكمل التاريخ والقيمة",IF(S2190="","⚠ التاريخ خارج السنة المالية",IF(H2190="","⚠ اختر بند الموازنة",IF(I2190="مرفوض","✖ مرفوض من المدير",IF(I2190&lt;&gt;"موافق","⏳ بانتظار موافقة المدير",IF(K2190&lt;&gt;"نعم","⚠ غير مسوى مع الحسابات","✔ معتمد ومسوى")))))))))</f>
        <v/>
      </c>
      <c r="R2190">
        <f>N(R2189)+IF(A2190="عهدة",1,0)</f>
        <v/>
      </c>
      <c r="S2190">
        <f>IF(C2190="","",IF(AND(C2190&gt;=DATE(2026,9,1),C2190&lt;=DATE(2027,8,31)),(YEAR(C2190)-2026)*12+MONTH(C2190)-8,""))</f>
        <v/>
      </c>
      <c r="T2190">
        <f>IF(AND(A2190="مصروف",R2190&gt;0,I2190="موافق",S2190&lt;&gt;"",H2190&lt;&gt;""),N(G2190),0)</f>
        <v/>
      </c>
    </row>
    <row r="2191">
      <c r="A2191" s="19" t="n"/>
      <c r="B2191" s="20">
        <f>IF(A2191="","",IF(R2191=0,"⚠ أضف سطر عهدة أولًا","DMT-"&amp;TEXT(R2191,"000")))</f>
        <v/>
      </c>
      <c r="C2191" s="21" t="n"/>
      <c r="D2191" s="20">
        <f>IF(C2191="","",IF(S2191="","خارج السنة المالية",INDEX(القوائم!$D$2:$D$13,S2191)))</f>
        <v/>
      </c>
      <c r="E2191" s="22" t="n"/>
      <c r="F2191" s="23" t="n"/>
      <c r="G2191" s="23" t="n"/>
      <c r="H2191" s="22" t="n"/>
      <c r="I2191" s="19" t="n"/>
      <c r="J2191" s="21" t="n"/>
      <c r="K2191" s="19" t="n"/>
      <c r="L2191" s="19" t="n"/>
      <c r="M2191" s="21" t="n"/>
      <c r="N2191" s="22" t="n"/>
      <c r="O2191" s="24">
        <f>IF(A2191&lt;&gt;"عهدة","",SUMIFS($G$8:$G$5007,$B$8:$B$5007,B2191,$A$8:$A$5007,"مصروف",$I$8:$I$5007,"&lt;&gt;مرفوض"))</f>
        <v/>
      </c>
      <c r="P2191" s="25">
        <f>IF(A2191&lt;&gt;"عهدة","",N(F2191)-O2191)</f>
        <v/>
      </c>
      <c r="Q2191" s="26">
        <f>IF(A2191="","",IF(A2191="عهدة",IF(N(F2191)=0,"⚠ أدخل قيمة العهدة",IF(P2191&lt;0,"⛔ عجز / زيادة مصروفات "&amp;TEXT(-P2191,"#,##0"),IF(COUNTIFS($B$8:$B$5007,B2191,$A$8:$A$5007,"مصروف",$I$8:$I$5007,"&lt;&gt;مرفوض",$K$8:$K$5007,"&lt;&gt;نعم")&gt;0,"⚠ "&amp;COUNTIFS($B$8:$B$5007,B2191,$A$8:$A$5007,"مصروف",$I$8:$I$5007,"&lt;&gt;مرفوض",$K$8:$K$5007,"&lt;&gt;نعم")&amp;" مصروف غير مسوى",IF(L2191="تمت التسوية",IF(P2191=0,"✔ متوازنة وتمت التسوية","✔ تمت التسوية – متبقي "&amp;TEXT(P2191,"#,##0")),IF(P2191&gt;0,"متبقي "&amp;TEXT(P2191,"#,##0"),"✔ متوازنة"))))),IF(R2191=0,"⚠ أضف سطر عهدة أولًا",IF(OR(C2191="",N(G2191)=0),"⚠ أكمل التاريخ والقيمة",IF(S2191="","⚠ التاريخ خارج السنة المالية",IF(H2191="","⚠ اختر بند الموازنة",IF(I2191="مرفوض","✖ مرفوض من المدير",IF(I2191&lt;&gt;"موافق","⏳ بانتظار موافقة المدير",IF(K2191&lt;&gt;"نعم","⚠ غير مسوى مع الحسابات","✔ معتمد ومسوى")))))))))</f>
        <v/>
      </c>
      <c r="R2191">
        <f>N(R2190)+IF(A2191="عهدة",1,0)</f>
        <v/>
      </c>
      <c r="S2191">
        <f>IF(C2191="","",IF(AND(C2191&gt;=DATE(2026,9,1),C2191&lt;=DATE(2027,8,31)),(YEAR(C2191)-2026)*12+MONTH(C2191)-8,""))</f>
        <v/>
      </c>
      <c r="T2191">
        <f>IF(AND(A2191="مصروف",R2191&gt;0,I2191="موافق",S2191&lt;&gt;"",H2191&lt;&gt;""),N(G2191),0)</f>
        <v/>
      </c>
    </row>
    <row r="2192">
      <c r="A2192" s="19" t="n"/>
      <c r="B2192" s="20">
        <f>IF(A2192="","",IF(R2192=0,"⚠ أضف سطر عهدة أولًا","DMT-"&amp;TEXT(R2192,"000")))</f>
        <v/>
      </c>
      <c r="C2192" s="21" t="n"/>
      <c r="D2192" s="20">
        <f>IF(C2192="","",IF(S2192="","خارج السنة المالية",INDEX(القوائم!$D$2:$D$13,S2192)))</f>
        <v/>
      </c>
      <c r="E2192" s="22" t="n"/>
      <c r="F2192" s="23" t="n"/>
      <c r="G2192" s="23" t="n"/>
      <c r="H2192" s="22" t="n"/>
      <c r="I2192" s="19" t="n"/>
      <c r="J2192" s="21" t="n"/>
      <c r="K2192" s="19" t="n"/>
      <c r="L2192" s="19" t="n"/>
      <c r="M2192" s="21" t="n"/>
      <c r="N2192" s="22" t="n"/>
      <c r="O2192" s="24">
        <f>IF(A2192&lt;&gt;"عهدة","",SUMIFS($G$8:$G$5007,$B$8:$B$5007,B2192,$A$8:$A$5007,"مصروف",$I$8:$I$5007,"&lt;&gt;مرفوض"))</f>
        <v/>
      </c>
      <c r="P2192" s="25">
        <f>IF(A2192&lt;&gt;"عهدة","",N(F2192)-O2192)</f>
        <v/>
      </c>
      <c r="Q2192" s="26">
        <f>IF(A2192="","",IF(A2192="عهدة",IF(N(F2192)=0,"⚠ أدخل قيمة العهدة",IF(P2192&lt;0,"⛔ عجز / زيادة مصروفات "&amp;TEXT(-P2192,"#,##0"),IF(COUNTIFS($B$8:$B$5007,B2192,$A$8:$A$5007,"مصروف",$I$8:$I$5007,"&lt;&gt;مرفوض",$K$8:$K$5007,"&lt;&gt;نعم")&gt;0,"⚠ "&amp;COUNTIFS($B$8:$B$5007,B2192,$A$8:$A$5007,"مصروف",$I$8:$I$5007,"&lt;&gt;مرفوض",$K$8:$K$5007,"&lt;&gt;نعم")&amp;" مصروف غير مسوى",IF(L2192="تمت التسوية",IF(P2192=0,"✔ متوازنة وتمت التسوية","✔ تمت التسوية – متبقي "&amp;TEXT(P2192,"#,##0")),IF(P2192&gt;0,"متبقي "&amp;TEXT(P2192,"#,##0"),"✔ متوازنة"))))),IF(R2192=0,"⚠ أضف سطر عهدة أولًا",IF(OR(C2192="",N(G2192)=0),"⚠ أكمل التاريخ والقيمة",IF(S2192="","⚠ التاريخ خارج السنة المالية",IF(H2192="","⚠ اختر بند الموازنة",IF(I2192="مرفوض","✖ مرفوض من المدير",IF(I2192&lt;&gt;"موافق","⏳ بانتظار موافقة المدير",IF(K2192&lt;&gt;"نعم","⚠ غير مسوى مع الحسابات","✔ معتمد ومسوى")))))))))</f>
        <v/>
      </c>
      <c r="R2192">
        <f>N(R2191)+IF(A2192="عهدة",1,0)</f>
        <v/>
      </c>
      <c r="S2192">
        <f>IF(C2192="","",IF(AND(C2192&gt;=DATE(2026,9,1),C2192&lt;=DATE(2027,8,31)),(YEAR(C2192)-2026)*12+MONTH(C2192)-8,""))</f>
        <v/>
      </c>
      <c r="T2192">
        <f>IF(AND(A2192="مصروف",R2192&gt;0,I2192="موافق",S2192&lt;&gt;"",H2192&lt;&gt;""),N(G2192),0)</f>
        <v/>
      </c>
    </row>
    <row r="2193">
      <c r="A2193" s="19" t="n"/>
      <c r="B2193" s="20">
        <f>IF(A2193="","",IF(R2193=0,"⚠ أضف سطر عهدة أولًا","DMT-"&amp;TEXT(R2193,"000")))</f>
        <v/>
      </c>
      <c r="C2193" s="21" t="n"/>
      <c r="D2193" s="20">
        <f>IF(C2193="","",IF(S2193="","خارج السنة المالية",INDEX(القوائم!$D$2:$D$13,S2193)))</f>
        <v/>
      </c>
      <c r="E2193" s="22" t="n"/>
      <c r="F2193" s="23" t="n"/>
      <c r="G2193" s="23" t="n"/>
      <c r="H2193" s="22" t="n"/>
      <c r="I2193" s="19" t="n"/>
      <c r="J2193" s="21" t="n"/>
      <c r="K2193" s="19" t="n"/>
      <c r="L2193" s="19" t="n"/>
      <c r="M2193" s="21" t="n"/>
      <c r="N2193" s="22" t="n"/>
      <c r="O2193" s="24">
        <f>IF(A2193&lt;&gt;"عهدة","",SUMIFS($G$8:$G$5007,$B$8:$B$5007,B2193,$A$8:$A$5007,"مصروف",$I$8:$I$5007,"&lt;&gt;مرفوض"))</f>
        <v/>
      </c>
      <c r="P2193" s="25">
        <f>IF(A2193&lt;&gt;"عهدة","",N(F2193)-O2193)</f>
        <v/>
      </c>
      <c r="Q2193" s="26">
        <f>IF(A2193="","",IF(A2193="عهدة",IF(N(F2193)=0,"⚠ أدخل قيمة العهدة",IF(P2193&lt;0,"⛔ عجز / زيادة مصروفات "&amp;TEXT(-P2193,"#,##0"),IF(COUNTIFS($B$8:$B$5007,B2193,$A$8:$A$5007,"مصروف",$I$8:$I$5007,"&lt;&gt;مرفوض",$K$8:$K$5007,"&lt;&gt;نعم")&gt;0,"⚠ "&amp;COUNTIFS($B$8:$B$5007,B2193,$A$8:$A$5007,"مصروف",$I$8:$I$5007,"&lt;&gt;مرفوض",$K$8:$K$5007,"&lt;&gt;نعم")&amp;" مصروف غير مسوى",IF(L2193="تمت التسوية",IF(P2193=0,"✔ متوازنة وتمت التسوية","✔ تمت التسوية – متبقي "&amp;TEXT(P2193,"#,##0")),IF(P2193&gt;0,"متبقي "&amp;TEXT(P2193,"#,##0"),"✔ متوازنة"))))),IF(R2193=0,"⚠ أضف سطر عهدة أولًا",IF(OR(C2193="",N(G2193)=0),"⚠ أكمل التاريخ والقيمة",IF(S2193="","⚠ التاريخ خارج السنة المالية",IF(H2193="","⚠ اختر بند الموازنة",IF(I2193="مرفوض","✖ مرفوض من المدير",IF(I2193&lt;&gt;"موافق","⏳ بانتظار موافقة المدير",IF(K2193&lt;&gt;"نعم","⚠ غير مسوى مع الحسابات","✔ معتمد ومسوى")))))))))</f>
        <v/>
      </c>
      <c r="R2193">
        <f>N(R2192)+IF(A2193="عهدة",1,0)</f>
        <v/>
      </c>
      <c r="S2193">
        <f>IF(C2193="","",IF(AND(C2193&gt;=DATE(2026,9,1),C2193&lt;=DATE(2027,8,31)),(YEAR(C2193)-2026)*12+MONTH(C2193)-8,""))</f>
        <v/>
      </c>
      <c r="T2193">
        <f>IF(AND(A2193="مصروف",R2193&gt;0,I2193="موافق",S2193&lt;&gt;"",H2193&lt;&gt;""),N(G2193),0)</f>
        <v/>
      </c>
    </row>
    <row r="2194">
      <c r="A2194" s="19" t="n"/>
      <c r="B2194" s="20">
        <f>IF(A2194="","",IF(R2194=0,"⚠ أضف سطر عهدة أولًا","DMT-"&amp;TEXT(R2194,"000")))</f>
        <v/>
      </c>
      <c r="C2194" s="21" t="n"/>
      <c r="D2194" s="20">
        <f>IF(C2194="","",IF(S2194="","خارج السنة المالية",INDEX(القوائم!$D$2:$D$13,S2194)))</f>
        <v/>
      </c>
      <c r="E2194" s="22" t="n"/>
      <c r="F2194" s="23" t="n"/>
      <c r="G2194" s="23" t="n"/>
      <c r="H2194" s="22" t="n"/>
      <c r="I2194" s="19" t="n"/>
      <c r="J2194" s="21" t="n"/>
      <c r="K2194" s="19" t="n"/>
      <c r="L2194" s="19" t="n"/>
      <c r="M2194" s="21" t="n"/>
      <c r="N2194" s="22" t="n"/>
      <c r="O2194" s="24">
        <f>IF(A2194&lt;&gt;"عهدة","",SUMIFS($G$8:$G$5007,$B$8:$B$5007,B2194,$A$8:$A$5007,"مصروف",$I$8:$I$5007,"&lt;&gt;مرفوض"))</f>
        <v/>
      </c>
      <c r="P2194" s="25">
        <f>IF(A2194&lt;&gt;"عهدة","",N(F2194)-O2194)</f>
        <v/>
      </c>
      <c r="Q2194" s="26">
        <f>IF(A2194="","",IF(A2194="عهدة",IF(N(F2194)=0,"⚠ أدخل قيمة العهدة",IF(P2194&lt;0,"⛔ عجز / زيادة مصروفات "&amp;TEXT(-P2194,"#,##0"),IF(COUNTIFS($B$8:$B$5007,B2194,$A$8:$A$5007,"مصروف",$I$8:$I$5007,"&lt;&gt;مرفوض",$K$8:$K$5007,"&lt;&gt;نعم")&gt;0,"⚠ "&amp;COUNTIFS($B$8:$B$5007,B2194,$A$8:$A$5007,"مصروف",$I$8:$I$5007,"&lt;&gt;مرفوض",$K$8:$K$5007,"&lt;&gt;نعم")&amp;" مصروف غير مسوى",IF(L2194="تمت التسوية",IF(P2194=0,"✔ متوازنة وتمت التسوية","✔ تمت التسوية – متبقي "&amp;TEXT(P2194,"#,##0")),IF(P2194&gt;0,"متبقي "&amp;TEXT(P2194,"#,##0"),"✔ متوازنة"))))),IF(R2194=0,"⚠ أضف سطر عهدة أولًا",IF(OR(C2194="",N(G2194)=0),"⚠ أكمل التاريخ والقيمة",IF(S2194="","⚠ التاريخ خارج السنة المالية",IF(H2194="","⚠ اختر بند الموازنة",IF(I2194="مرفوض","✖ مرفوض من المدير",IF(I2194&lt;&gt;"موافق","⏳ بانتظار موافقة المدير",IF(K2194&lt;&gt;"نعم","⚠ غير مسوى مع الحسابات","✔ معتمد ومسوى")))))))))</f>
        <v/>
      </c>
      <c r="R2194">
        <f>N(R2193)+IF(A2194="عهدة",1,0)</f>
        <v/>
      </c>
      <c r="S2194">
        <f>IF(C2194="","",IF(AND(C2194&gt;=DATE(2026,9,1),C2194&lt;=DATE(2027,8,31)),(YEAR(C2194)-2026)*12+MONTH(C2194)-8,""))</f>
        <v/>
      </c>
      <c r="T2194">
        <f>IF(AND(A2194="مصروف",R2194&gt;0,I2194="موافق",S2194&lt;&gt;"",H2194&lt;&gt;""),N(G2194),0)</f>
        <v/>
      </c>
    </row>
    <row r="2195">
      <c r="A2195" s="19" t="n"/>
      <c r="B2195" s="20">
        <f>IF(A2195="","",IF(R2195=0,"⚠ أضف سطر عهدة أولًا","DMT-"&amp;TEXT(R2195,"000")))</f>
        <v/>
      </c>
      <c r="C2195" s="21" t="n"/>
      <c r="D2195" s="20">
        <f>IF(C2195="","",IF(S2195="","خارج السنة المالية",INDEX(القوائم!$D$2:$D$13,S2195)))</f>
        <v/>
      </c>
      <c r="E2195" s="22" t="n"/>
      <c r="F2195" s="23" t="n"/>
      <c r="G2195" s="23" t="n"/>
      <c r="H2195" s="22" t="n"/>
      <c r="I2195" s="19" t="n"/>
      <c r="J2195" s="21" t="n"/>
      <c r="K2195" s="19" t="n"/>
      <c r="L2195" s="19" t="n"/>
      <c r="M2195" s="21" t="n"/>
      <c r="N2195" s="22" t="n"/>
      <c r="O2195" s="24">
        <f>IF(A2195&lt;&gt;"عهدة","",SUMIFS($G$8:$G$5007,$B$8:$B$5007,B2195,$A$8:$A$5007,"مصروف",$I$8:$I$5007,"&lt;&gt;مرفوض"))</f>
        <v/>
      </c>
      <c r="P2195" s="25">
        <f>IF(A2195&lt;&gt;"عهدة","",N(F2195)-O2195)</f>
        <v/>
      </c>
      <c r="Q2195" s="26">
        <f>IF(A2195="","",IF(A2195="عهدة",IF(N(F2195)=0,"⚠ أدخل قيمة العهدة",IF(P2195&lt;0,"⛔ عجز / زيادة مصروفات "&amp;TEXT(-P2195,"#,##0"),IF(COUNTIFS($B$8:$B$5007,B2195,$A$8:$A$5007,"مصروف",$I$8:$I$5007,"&lt;&gt;مرفوض",$K$8:$K$5007,"&lt;&gt;نعم")&gt;0,"⚠ "&amp;COUNTIFS($B$8:$B$5007,B2195,$A$8:$A$5007,"مصروف",$I$8:$I$5007,"&lt;&gt;مرفوض",$K$8:$K$5007,"&lt;&gt;نعم")&amp;" مصروف غير مسوى",IF(L2195="تمت التسوية",IF(P2195=0,"✔ متوازنة وتمت التسوية","✔ تمت التسوية – متبقي "&amp;TEXT(P2195,"#,##0")),IF(P2195&gt;0,"متبقي "&amp;TEXT(P2195,"#,##0"),"✔ متوازنة"))))),IF(R2195=0,"⚠ أضف سطر عهدة أولًا",IF(OR(C2195="",N(G2195)=0),"⚠ أكمل التاريخ والقيمة",IF(S2195="","⚠ التاريخ خارج السنة المالية",IF(H2195="","⚠ اختر بند الموازنة",IF(I2195="مرفوض","✖ مرفوض من المدير",IF(I2195&lt;&gt;"موافق","⏳ بانتظار موافقة المدير",IF(K2195&lt;&gt;"نعم","⚠ غير مسوى مع الحسابات","✔ معتمد ومسوى")))))))))</f>
        <v/>
      </c>
      <c r="R2195">
        <f>N(R2194)+IF(A2195="عهدة",1,0)</f>
        <v/>
      </c>
      <c r="S2195">
        <f>IF(C2195="","",IF(AND(C2195&gt;=DATE(2026,9,1),C2195&lt;=DATE(2027,8,31)),(YEAR(C2195)-2026)*12+MONTH(C2195)-8,""))</f>
        <v/>
      </c>
      <c r="T2195">
        <f>IF(AND(A2195="مصروف",R2195&gt;0,I2195="موافق",S2195&lt;&gt;"",H2195&lt;&gt;""),N(G2195),0)</f>
        <v/>
      </c>
    </row>
    <row r="2196">
      <c r="A2196" s="19" t="n"/>
      <c r="B2196" s="20">
        <f>IF(A2196="","",IF(R2196=0,"⚠ أضف سطر عهدة أولًا","DMT-"&amp;TEXT(R2196,"000")))</f>
        <v/>
      </c>
      <c r="C2196" s="21" t="n"/>
      <c r="D2196" s="20">
        <f>IF(C2196="","",IF(S2196="","خارج السنة المالية",INDEX(القوائم!$D$2:$D$13,S2196)))</f>
        <v/>
      </c>
      <c r="E2196" s="22" t="n"/>
      <c r="F2196" s="23" t="n"/>
      <c r="G2196" s="23" t="n"/>
      <c r="H2196" s="22" t="n"/>
      <c r="I2196" s="19" t="n"/>
      <c r="J2196" s="21" t="n"/>
      <c r="K2196" s="19" t="n"/>
      <c r="L2196" s="19" t="n"/>
      <c r="M2196" s="21" t="n"/>
      <c r="N2196" s="22" t="n"/>
      <c r="O2196" s="24">
        <f>IF(A2196&lt;&gt;"عهدة","",SUMIFS($G$8:$G$5007,$B$8:$B$5007,B2196,$A$8:$A$5007,"مصروف",$I$8:$I$5007,"&lt;&gt;مرفوض"))</f>
        <v/>
      </c>
      <c r="P2196" s="25">
        <f>IF(A2196&lt;&gt;"عهدة","",N(F2196)-O2196)</f>
        <v/>
      </c>
      <c r="Q2196" s="26">
        <f>IF(A2196="","",IF(A2196="عهدة",IF(N(F2196)=0,"⚠ أدخل قيمة العهدة",IF(P2196&lt;0,"⛔ عجز / زيادة مصروفات "&amp;TEXT(-P2196,"#,##0"),IF(COUNTIFS($B$8:$B$5007,B2196,$A$8:$A$5007,"مصروف",$I$8:$I$5007,"&lt;&gt;مرفوض",$K$8:$K$5007,"&lt;&gt;نعم")&gt;0,"⚠ "&amp;COUNTIFS($B$8:$B$5007,B2196,$A$8:$A$5007,"مصروف",$I$8:$I$5007,"&lt;&gt;مرفوض",$K$8:$K$5007,"&lt;&gt;نعم")&amp;" مصروف غير مسوى",IF(L2196="تمت التسوية",IF(P2196=0,"✔ متوازنة وتمت التسوية","✔ تمت التسوية – متبقي "&amp;TEXT(P2196,"#,##0")),IF(P2196&gt;0,"متبقي "&amp;TEXT(P2196,"#,##0"),"✔ متوازنة"))))),IF(R2196=0,"⚠ أضف سطر عهدة أولًا",IF(OR(C2196="",N(G2196)=0),"⚠ أكمل التاريخ والقيمة",IF(S2196="","⚠ التاريخ خارج السنة المالية",IF(H2196="","⚠ اختر بند الموازنة",IF(I2196="مرفوض","✖ مرفوض من المدير",IF(I2196&lt;&gt;"موافق","⏳ بانتظار موافقة المدير",IF(K2196&lt;&gt;"نعم","⚠ غير مسوى مع الحسابات","✔ معتمد ومسوى")))))))))</f>
        <v/>
      </c>
      <c r="R2196">
        <f>N(R2195)+IF(A2196="عهدة",1,0)</f>
        <v/>
      </c>
      <c r="S2196">
        <f>IF(C2196="","",IF(AND(C2196&gt;=DATE(2026,9,1),C2196&lt;=DATE(2027,8,31)),(YEAR(C2196)-2026)*12+MONTH(C2196)-8,""))</f>
        <v/>
      </c>
      <c r="T2196">
        <f>IF(AND(A2196="مصروف",R2196&gt;0,I2196="موافق",S2196&lt;&gt;"",H2196&lt;&gt;""),N(G2196),0)</f>
        <v/>
      </c>
    </row>
    <row r="2197">
      <c r="A2197" s="19" t="n"/>
      <c r="B2197" s="20">
        <f>IF(A2197="","",IF(R2197=0,"⚠ أضف سطر عهدة أولًا","DMT-"&amp;TEXT(R2197,"000")))</f>
        <v/>
      </c>
      <c r="C2197" s="21" t="n"/>
      <c r="D2197" s="20">
        <f>IF(C2197="","",IF(S2197="","خارج السنة المالية",INDEX(القوائم!$D$2:$D$13,S2197)))</f>
        <v/>
      </c>
      <c r="E2197" s="22" t="n"/>
      <c r="F2197" s="23" t="n"/>
      <c r="G2197" s="23" t="n"/>
      <c r="H2197" s="22" t="n"/>
      <c r="I2197" s="19" t="n"/>
      <c r="J2197" s="21" t="n"/>
      <c r="K2197" s="19" t="n"/>
      <c r="L2197" s="19" t="n"/>
      <c r="M2197" s="21" t="n"/>
      <c r="N2197" s="22" t="n"/>
      <c r="O2197" s="24">
        <f>IF(A2197&lt;&gt;"عهدة","",SUMIFS($G$8:$G$5007,$B$8:$B$5007,B2197,$A$8:$A$5007,"مصروف",$I$8:$I$5007,"&lt;&gt;مرفوض"))</f>
        <v/>
      </c>
      <c r="P2197" s="25">
        <f>IF(A2197&lt;&gt;"عهدة","",N(F2197)-O2197)</f>
        <v/>
      </c>
      <c r="Q2197" s="26">
        <f>IF(A2197="","",IF(A2197="عهدة",IF(N(F2197)=0,"⚠ أدخل قيمة العهدة",IF(P2197&lt;0,"⛔ عجز / زيادة مصروفات "&amp;TEXT(-P2197,"#,##0"),IF(COUNTIFS($B$8:$B$5007,B2197,$A$8:$A$5007,"مصروف",$I$8:$I$5007,"&lt;&gt;مرفوض",$K$8:$K$5007,"&lt;&gt;نعم")&gt;0,"⚠ "&amp;COUNTIFS($B$8:$B$5007,B2197,$A$8:$A$5007,"مصروف",$I$8:$I$5007,"&lt;&gt;مرفوض",$K$8:$K$5007,"&lt;&gt;نعم")&amp;" مصروف غير مسوى",IF(L2197="تمت التسوية",IF(P2197=0,"✔ متوازنة وتمت التسوية","✔ تمت التسوية – متبقي "&amp;TEXT(P2197,"#,##0")),IF(P2197&gt;0,"متبقي "&amp;TEXT(P2197,"#,##0"),"✔ متوازنة"))))),IF(R2197=0,"⚠ أضف سطر عهدة أولًا",IF(OR(C2197="",N(G2197)=0),"⚠ أكمل التاريخ والقيمة",IF(S2197="","⚠ التاريخ خارج السنة المالية",IF(H2197="","⚠ اختر بند الموازنة",IF(I2197="مرفوض","✖ مرفوض من المدير",IF(I2197&lt;&gt;"موافق","⏳ بانتظار موافقة المدير",IF(K2197&lt;&gt;"نعم","⚠ غير مسوى مع الحسابات","✔ معتمد ومسوى")))))))))</f>
        <v/>
      </c>
      <c r="R2197">
        <f>N(R2196)+IF(A2197="عهدة",1,0)</f>
        <v/>
      </c>
      <c r="S2197">
        <f>IF(C2197="","",IF(AND(C2197&gt;=DATE(2026,9,1),C2197&lt;=DATE(2027,8,31)),(YEAR(C2197)-2026)*12+MONTH(C2197)-8,""))</f>
        <v/>
      </c>
      <c r="T2197">
        <f>IF(AND(A2197="مصروف",R2197&gt;0,I2197="موافق",S2197&lt;&gt;"",H2197&lt;&gt;""),N(G2197),0)</f>
        <v/>
      </c>
    </row>
    <row r="2198">
      <c r="A2198" s="19" t="n"/>
      <c r="B2198" s="20">
        <f>IF(A2198="","",IF(R2198=0,"⚠ أضف سطر عهدة أولًا","DMT-"&amp;TEXT(R2198,"000")))</f>
        <v/>
      </c>
      <c r="C2198" s="21" t="n"/>
      <c r="D2198" s="20">
        <f>IF(C2198="","",IF(S2198="","خارج السنة المالية",INDEX(القوائم!$D$2:$D$13,S2198)))</f>
        <v/>
      </c>
      <c r="E2198" s="22" t="n"/>
      <c r="F2198" s="23" t="n"/>
      <c r="G2198" s="23" t="n"/>
      <c r="H2198" s="22" t="n"/>
      <c r="I2198" s="19" t="n"/>
      <c r="J2198" s="21" t="n"/>
      <c r="K2198" s="19" t="n"/>
      <c r="L2198" s="19" t="n"/>
      <c r="M2198" s="21" t="n"/>
      <c r="N2198" s="22" t="n"/>
      <c r="O2198" s="24">
        <f>IF(A2198&lt;&gt;"عهدة","",SUMIFS($G$8:$G$5007,$B$8:$B$5007,B2198,$A$8:$A$5007,"مصروف",$I$8:$I$5007,"&lt;&gt;مرفوض"))</f>
        <v/>
      </c>
      <c r="P2198" s="25">
        <f>IF(A2198&lt;&gt;"عهدة","",N(F2198)-O2198)</f>
        <v/>
      </c>
      <c r="Q2198" s="26">
        <f>IF(A2198="","",IF(A2198="عهدة",IF(N(F2198)=0,"⚠ أدخل قيمة العهدة",IF(P2198&lt;0,"⛔ عجز / زيادة مصروفات "&amp;TEXT(-P2198,"#,##0"),IF(COUNTIFS($B$8:$B$5007,B2198,$A$8:$A$5007,"مصروف",$I$8:$I$5007,"&lt;&gt;مرفوض",$K$8:$K$5007,"&lt;&gt;نعم")&gt;0,"⚠ "&amp;COUNTIFS($B$8:$B$5007,B2198,$A$8:$A$5007,"مصروف",$I$8:$I$5007,"&lt;&gt;مرفوض",$K$8:$K$5007,"&lt;&gt;نعم")&amp;" مصروف غير مسوى",IF(L2198="تمت التسوية",IF(P2198=0,"✔ متوازنة وتمت التسوية","✔ تمت التسوية – متبقي "&amp;TEXT(P2198,"#,##0")),IF(P2198&gt;0,"متبقي "&amp;TEXT(P2198,"#,##0"),"✔ متوازنة"))))),IF(R2198=0,"⚠ أضف سطر عهدة أولًا",IF(OR(C2198="",N(G2198)=0),"⚠ أكمل التاريخ والقيمة",IF(S2198="","⚠ التاريخ خارج السنة المالية",IF(H2198="","⚠ اختر بند الموازنة",IF(I2198="مرفوض","✖ مرفوض من المدير",IF(I2198&lt;&gt;"موافق","⏳ بانتظار موافقة المدير",IF(K2198&lt;&gt;"نعم","⚠ غير مسوى مع الحسابات","✔ معتمد ومسوى")))))))))</f>
        <v/>
      </c>
      <c r="R2198">
        <f>N(R2197)+IF(A2198="عهدة",1,0)</f>
        <v/>
      </c>
      <c r="S2198">
        <f>IF(C2198="","",IF(AND(C2198&gt;=DATE(2026,9,1),C2198&lt;=DATE(2027,8,31)),(YEAR(C2198)-2026)*12+MONTH(C2198)-8,""))</f>
        <v/>
      </c>
      <c r="T2198">
        <f>IF(AND(A2198="مصروف",R2198&gt;0,I2198="موافق",S2198&lt;&gt;"",H2198&lt;&gt;""),N(G2198),0)</f>
        <v/>
      </c>
    </row>
    <row r="2199">
      <c r="A2199" s="19" t="n"/>
      <c r="B2199" s="20">
        <f>IF(A2199="","",IF(R2199=0,"⚠ أضف سطر عهدة أولًا","DMT-"&amp;TEXT(R2199,"000")))</f>
        <v/>
      </c>
      <c r="C2199" s="21" t="n"/>
      <c r="D2199" s="20">
        <f>IF(C2199="","",IF(S2199="","خارج السنة المالية",INDEX(القوائم!$D$2:$D$13,S2199)))</f>
        <v/>
      </c>
      <c r="E2199" s="22" t="n"/>
      <c r="F2199" s="23" t="n"/>
      <c r="G2199" s="23" t="n"/>
      <c r="H2199" s="22" t="n"/>
      <c r="I2199" s="19" t="n"/>
      <c r="J2199" s="21" t="n"/>
      <c r="K2199" s="19" t="n"/>
      <c r="L2199" s="19" t="n"/>
      <c r="M2199" s="21" t="n"/>
      <c r="N2199" s="22" t="n"/>
      <c r="O2199" s="24">
        <f>IF(A2199&lt;&gt;"عهدة","",SUMIFS($G$8:$G$5007,$B$8:$B$5007,B2199,$A$8:$A$5007,"مصروف",$I$8:$I$5007,"&lt;&gt;مرفوض"))</f>
        <v/>
      </c>
      <c r="P2199" s="25">
        <f>IF(A2199&lt;&gt;"عهدة","",N(F2199)-O2199)</f>
        <v/>
      </c>
      <c r="Q2199" s="26">
        <f>IF(A2199="","",IF(A2199="عهدة",IF(N(F2199)=0,"⚠ أدخل قيمة العهدة",IF(P2199&lt;0,"⛔ عجز / زيادة مصروفات "&amp;TEXT(-P2199,"#,##0"),IF(COUNTIFS($B$8:$B$5007,B2199,$A$8:$A$5007,"مصروف",$I$8:$I$5007,"&lt;&gt;مرفوض",$K$8:$K$5007,"&lt;&gt;نعم")&gt;0,"⚠ "&amp;COUNTIFS($B$8:$B$5007,B2199,$A$8:$A$5007,"مصروف",$I$8:$I$5007,"&lt;&gt;مرفوض",$K$8:$K$5007,"&lt;&gt;نعم")&amp;" مصروف غير مسوى",IF(L2199="تمت التسوية",IF(P2199=0,"✔ متوازنة وتمت التسوية","✔ تمت التسوية – متبقي "&amp;TEXT(P2199,"#,##0")),IF(P2199&gt;0,"متبقي "&amp;TEXT(P2199,"#,##0"),"✔ متوازنة"))))),IF(R2199=0,"⚠ أضف سطر عهدة أولًا",IF(OR(C2199="",N(G2199)=0),"⚠ أكمل التاريخ والقيمة",IF(S2199="","⚠ التاريخ خارج السنة المالية",IF(H2199="","⚠ اختر بند الموازنة",IF(I2199="مرفوض","✖ مرفوض من المدير",IF(I2199&lt;&gt;"موافق","⏳ بانتظار موافقة المدير",IF(K2199&lt;&gt;"نعم","⚠ غير مسوى مع الحسابات","✔ معتمد ومسوى")))))))))</f>
        <v/>
      </c>
      <c r="R2199">
        <f>N(R2198)+IF(A2199="عهدة",1,0)</f>
        <v/>
      </c>
      <c r="S2199">
        <f>IF(C2199="","",IF(AND(C2199&gt;=DATE(2026,9,1),C2199&lt;=DATE(2027,8,31)),(YEAR(C2199)-2026)*12+MONTH(C2199)-8,""))</f>
        <v/>
      </c>
      <c r="T2199">
        <f>IF(AND(A2199="مصروف",R2199&gt;0,I2199="موافق",S2199&lt;&gt;"",H2199&lt;&gt;""),N(G2199),0)</f>
        <v/>
      </c>
    </row>
    <row r="2200">
      <c r="A2200" s="19" t="n"/>
      <c r="B2200" s="20">
        <f>IF(A2200="","",IF(R2200=0,"⚠ أضف سطر عهدة أولًا","DMT-"&amp;TEXT(R2200,"000")))</f>
        <v/>
      </c>
      <c r="C2200" s="21" t="n"/>
      <c r="D2200" s="20">
        <f>IF(C2200="","",IF(S2200="","خارج السنة المالية",INDEX(القوائم!$D$2:$D$13,S2200)))</f>
        <v/>
      </c>
      <c r="E2200" s="22" t="n"/>
      <c r="F2200" s="23" t="n"/>
      <c r="G2200" s="23" t="n"/>
      <c r="H2200" s="22" t="n"/>
      <c r="I2200" s="19" t="n"/>
      <c r="J2200" s="21" t="n"/>
      <c r="K2200" s="19" t="n"/>
      <c r="L2200" s="19" t="n"/>
      <c r="M2200" s="21" t="n"/>
      <c r="N2200" s="22" t="n"/>
      <c r="O2200" s="24">
        <f>IF(A2200&lt;&gt;"عهدة","",SUMIFS($G$8:$G$5007,$B$8:$B$5007,B2200,$A$8:$A$5007,"مصروف",$I$8:$I$5007,"&lt;&gt;مرفوض"))</f>
        <v/>
      </c>
      <c r="P2200" s="25">
        <f>IF(A2200&lt;&gt;"عهدة","",N(F2200)-O2200)</f>
        <v/>
      </c>
      <c r="Q2200" s="26">
        <f>IF(A2200="","",IF(A2200="عهدة",IF(N(F2200)=0,"⚠ أدخل قيمة العهدة",IF(P2200&lt;0,"⛔ عجز / زيادة مصروفات "&amp;TEXT(-P2200,"#,##0"),IF(COUNTIFS($B$8:$B$5007,B2200,$A$8:$A$5007,"مصروف",$I$8:$I$5007,"&lt;&gt;مرفوض",$K$8:$K$5007,"&lt;&gt;نعم")&gt;0,"⚠ "&amp;COUNTIFS($B$8:$B$5007,B2200,$A$8:$A$5007,"مصروف",$I$8:$I$5007,"&lt;&gt;مرفوض",$K$8:$K$5007,"&lt;&gt;نعم")&amp;" مصروف غير مسوى",IF(L2200="تمت التسوية",IF(P2200=0,"✔ متوازنة وتمت التسوية","✔ تمت التسوية – متبقي "&amp;TEXT(P2200,"#,##0")),IF(P2200&gt;0,"متبقي "&amp;TEXT(P2200,"#,##0"),"✔ متوازنة"))))),IF(R2200=0,"⚠ أضف سطر عهدة أولًا",IF(OR(C2200="",N(G2200)=0),"⚠ أكمل التاريخ والقيمة",IF(S2200="","⚠ التاريخ خارج السنة المالية",IF(H2200="","⚠ اختر بند الموازنة",IF(I2200="مرفوض","✖ مرفوض من المدير",IF(I2200&lt;&gt;"موافق","⏳ بانتظار موافقة المدير",IF(K2200&lt;&gt;"نعم","⚠ غير مسوى مع الحسابات","✔ معتمد ومسوى")))))))))</f>
        <v/>
      </c>
      <c r="R2200">
        <f>N(R2199)+IF(A2200="عهدة",1,0)</f>
        <v/>
      </c>
      <c r="S2200">
        <f>IF(C2200="","",IF(AND(C2200&gt;=DATE(2026,9,1),C2200&lt;=DATE(2027,8,31)),(YEAR(C2200)-2026)*12+MONTH(C2200)-8,""))</f>
        <v/>
      </c>
      <c r="T2200">
        <f>IF(AND(A2200="مصروف",R2200&gt;0,I2200="موافق",S2200&lt;&gt;"",H2200&lt;&gt;""),N(G2200),0)</f>
        <v/>
      </c>
    </row>
    <row r="2201">
      <c r="A2201" s="19" t="n"/>
      <c r="B2201" s="20">
        <f>IF(A2201="","",IF(R2201=0,"⚠ أضف سطر عهدة أولًا","DMT-"&amp;TEXT(R2201,"000")))</f>
        <v/>
      </c>
      <c r="C2201" s="21" t="n"/>
      <c r="D2201" s="20">
        <f>IF(C2201="","",IF(S2201="","خارج السنة المالية",INDEX(القوائم!$D$2:$D$13,S2201)))</f>
        <v/>
      </c>
      <c r="E2201" s="22" t="n"/>
      <c r="F2201" s="23" t="n"/>
      <c r="G2201" s="23" t="n"/>
      <c r="H2201" s="22" t="n"/>
      <c r="I2201" s="19" t="n"/>
      <c r="J2201" s="21" t="n"/>
      <c r="K2201" s="19" t="n"/>
      <c r="L2201" s="19" t="n"/>
      <c r="M2201" s="21" t="n"/>
      <c r="N2201" s="22" t="n"/>
      <c r="O2201" s="24">
        <f>IF(A2201&lt;&gt;"عهدة","",SUMIFS($G$8:$G$5007,$B$8:$B$5007,B2201,$A$8:$A$5007,"مصروف",$I$8:$I$5007,"&lt;&gt;مرفوض"))</f>
        <v/>
      </c>
      <c r="P2201" s="25">
        <f>IF(A2201&lt;&gt;"عهدة","",N(F2201)-O2201)</f>
        <v/>
      </c>
      <c r="Q2201" s="26">
        <f>IF(A2201="","",IF(A2201="عهدة",IF(N(F2201)=0,"⚠ أدخل قيمة العهدة",IF(P2201&lt;0,"⛔ عجز / زيادة مصروفات "&amp;TEXT(-P2201,"#,##0"),IF(COUNTIFS($B$8:$B$5007,B2201,$A$8:$A$5007,"مصروف",$I$8:$I$5007,"&lt;&gt;مرفوض",$K$8:$K$5007,"&lt;&gt;نعم")&gt;0,"⚠ "&amp;COUNTIFS($B$8:$B$5007,B2201,$A$8:$A$5007,"مصروف",$I$8:$I$5007,"&lt;&gt;مرفوض",$K$8:$K$5007,"&lt;&gt;نعم")&amp;" مصروف غير مسوى",IF(L2201="تمت التسوية",IF(P2201=0,"✔ متوازنة وتمت التسوية","✔ تمت التسوية – متبقي "&amp;TEXT(P2201,"#,##0")),IF(P2201&gt;0,"متبقي "&amp;TEXT(P2201,"#,##0"),"✔ متوازنة"))))),IF(R2201=0,"⚠ أضف سطر عهدة أولًا",IF(OR(C2201="",N(G2201)=0),"⚠ أكمل التاريخ والقيمة",IF(S2201="","⚠ التاريخ خارج السنة المالية",IF(H2201="","⚠ اختر بند الموازنة",IF(I2201="مرفوض","✖ مرفوض من المدير",IF(I2201&lt;&gt;"موافق","⏳ بانتظار موافقة المدير",IF(K2201&lt;&gt;"نعم","⚠ غير مسوى مع الحسابات","✔ معتمد ومسوى")))))))))</f>
        <v/>
      </c>
      <c r="R2201">
        <f>N(R2200)+IF(A2201="عهدة",1,0)</f>
        <v/>
      </c>
      <c r="S2201">
        <f>IF(C2201="","",IF(AND(C2201&gt;=DATE(2026,9,1),C2201&lt;=DATE(2027,8,31)),(YEAR(C2201)-2026)*12+MONTH(C2201)-8,""))</f>
        <v/>
      </c>
      <c r="T2201">
        <f>IF(AND(A2201="مصروف",R2201&gt;0,I2201="موافق",S2201&lt;&gt;"",H2201&lt;&gt;""),N(G2201),0)</f>
        <v/>
      </c>
    </row>
    <row r="2202">
      <c r="A2202" s="19" t="n"/>
      <c r="B2202" s="20">
        <f>IF(A2202="","",IF(R2202=0,"⚠ أضف سطر عهدة أولًا","DMT-"&amp;TEXT(R2202,"000")))</f>
        <v/>
      </c>
      <c r="C2202" s="21" t="n"/>
      <c r="D2202" s="20">
        <f>IF(C2202="","",IF(S2202="","خارج السنة المالية",INDEX(القوائم!$D$2:$D$13,S2202)))</f>
        <v/>
      </c>
      <c r="E2202" s="22" t="n"/>
      <c r="F2202" s="23" t="n"/>
      <c r="G2202" s="23" t="n"/>
      <c r="H2202" s="22" t="n"/>
      <c r="I2202" s="19" t="n"/>
      <c r="J2202" s="21" t="n"/>
      <c r="K2202" s="19" t="n"/>
      <c r="L2202" s="19" t="n"/>
      <c r="M2202" s="21" t="n"/>
      <c r="N2202" s="22" t="n"/>
      <c r="O2202" s="24">
        <f>IF(A2202&lt;&gt;"عهدة","",SUMIFS($G$8:$G$5007,$B$8:$B$5007,B2202,$A$8:$A$5007,"مصروف",$I$8:$I$5007,"&lt;&gt;مرفوض"))</f>
        <v/>
      </c>
      <c r="P2202" s="25">
        <f>IF(A2202&lt;&gt;"عهدة","",N(F2202)-O2202)</f>
        <v/>
      </c>
      <c r="Q2202" s="26">
        <f>IF(A2202="","",IF(A2202="عهدة",IF(N(F2202)=0,"⚠ أدخل قيمة العهدة",IF(P2202&lt;0,"⛔ عجز / زيادة مصروفات "&amp;TEXT(-P2202,"#,##0"),IF(COUNTIFS($B$8:$B$5007,B2202,$A$8:$A$5007,"مصروف",$I$8:$I$5007,"&lt;&gt;مرفوض",$K$8:$K$5007,"&lt;&gt;نعم")&gt;0,"⚠ "&amp;COUNTIFS($B$8:$B$5007,B2202,$A$8:$A$5007,"مصروف",$I$8:$I$5007,"&lt;&gt;مرفوض",$K$8:$K$5007,"&lt;&gt;نعم")&amp;" مصروف غير مسوى",IF(L2202="تمت التسوية",IF(P2202=0,"✔ متوازنة وتمت التسوية","✔ تمت التسوية – متبقي "&amp;TEXT(P2202,"#,##0")),IF(P2202&gt;0,"متبقي "&amp;TEXT(P2202,"#,##0"),"✔ متوازنة"))))),IF(R2202=0,"⚠ أضف سطر عهدة أولًا",IF(OR(C2202="",N(G2202)=0),"⚠ أكمل التاريخ والقيمة",IF(S2202="","⚠ التاريخ خارج السنة المالية",IF(H2202="","⚠ اختر بند الموازنة",IF(I2202="مرفوض","✖ مرفوض من المدير",IF(I2202&lt;&gt;"موافق","⏳ بانتظار موافقة المدير",IF(K2202&lt;&gt;"نعم","⚠ غير مسوى مع الحسابات","✔ معتمد ومسوى")))))))))</f>
        <v/>
      </c>
      <c r="R2202">
        <f>N(R2201)+IF(A2202="عهدة",1,0)</f>
        <v/>
      </c>
      <c r="S2202">
        <f>IF(C2202="","",IF(AND(C2202&gt;=DATE(2026,9,1),C2202&lt;=DATE(2027,8,31)),(YEAR(C2202)-2026)*12+MONTH(C2202)-8,""))</f>
        <v/>
      </c>
      <c r="T2202">
        <f>IF(AND(A2202="مصروف",R2202&gt;0,I2202="موافق",S2202&lt;&gt;"",H2202&lt;&gt;""),N(G2202),0)</f>
        <v/>
      </c>
    </row>
    <row r="2203">
      <c r="A2203" s="19" t="n"/>
      <c r="B2203" s="20">
        <f>IF(A2203="","",IF(R2203=0,"⚠ أضف سطر عهدة أولًا","DMT-"&amp;TEXT(R2203,"000")))</f>
        <v/>
      </c>
      <c r="C2203" s="21" t="n"/>
      <c r="D2203" s="20">
        <f>IF(C2203="","",IF(S2203="","خارج السنة المالية",INDEX(القوائم!$D$2:$D$13,S2203)))</f>
        <v/>
      </c>
      <c r="E2203" s="22" t="n"/>
      <c r="F2203" s="23" t="n"/>
      <c r="G2203" s="23" t="n"/>
      <c r="H2203" s="22" t="n"/>
      <c r="I2203" s="19" t="n"/>
      <c r="J2203" s="21" t="n"/>
      <c r="K2203" s="19" t="n"/>
      <c r="L2203" s="19" t="n"/>
      <c r="M2203" s="21" t="n"/>
      <c r="N2203" s="22" t="n"/>
      <c r="O2203" s="24">
        <f>IF(A2203&lt;&gt;"عهدة","",SUMIFS($G$8:$G$5007,$B$8:$B$5007,B2203,$A$8:$A$5007,"مصروف",$I$8:$I$5007,"&lt;&gt;مرفوض"))</f>
        <v/>
      </c>
      <c r="P2203" s="25">
        <f>IF(A2203&lt;&gt;"عهدة","",N(F2203)-O2203)</f>
        <v/>
      </c>
      <c r="Q2203" s="26">
        <f>IF(A2203="","",IF(A2203="عهدة",IF(N(F2203)=0,"⚠ أدخل قيمة العهدة",IF(P2203&lt;0,"⛔ عجز / زيادة مصروفات "&amp;TEXT(-P2203,"#,##0"),IF(COUNTIFS($B$8:$B$5007,B2203,$A$8:$A$5007,"مصروف",$I$8:$I$5007,"&lt;&gt;مرفوض",$K$8:$K$5007,"&lt;&gt;نعم")&gt;0,"⚠ "&amp;COUNTIFS($B$8:$B$5007,B2203,$A$8:$A$5007,"مصروف",$I$8:$I$5007,"&lt;&gt;مرفوض",$K$8:$K$5007,"&lt;&gt;نعم")&amp;" مصروف غير مسوى",IF(L2203="تمت التسوية",IF(P2203=0,"✔ متوازنة وتمت التسوية","✔ تمت التسوية – متبقي "&amp;TEXT(P2203,"#,##0")),IF(P2203&gt;0,"متبقي "&amp;TEXT(P2203,"#,##0"),"✔ متوازنة"))))),IF(R2203=0,"⚠ أضف سطر عهدة أولًا",IF(OR(C2203="",N(G2203)=0),"⚠ أكمل التاريخ والقيمة",IF(S2203="","⚠ التاريخ خارج السنة المالية",IF(H2203="","⚠ اختر بند الموازنة",IF(I2203="مرفوض","✖ مرفوض من المدير",IF(I2203&lt;&gt;"موافق","⏳ بانتظار موافقة المدير",IF(K2203&lt;&gt;"نعم","⚠ غير مسوى مع الحسابات","✔ معتمد ومسوى")))))))))</f>
        <v/>
      </c>
      <c r="R2203">
        <f>N(R2202)+IF(A2203="عهدة",1,0)</f>
        <v/>
      </c>
      <c r="S2203">
        <f>IF(C2203="","",IF(AND(C2203&gt;=DATE(2026,9,1),C2203&lt;=DATE(2027,8,31)),(YEAR(C2203)-2026)*12+MONTH(C2203)-8,""))</f>
        <v/>
      </c>
      <c r="T2203">
        <f>IF(AND(A2203="مصروف",R2203&gt;0,I2203="موافق",S2203&lt;&gt;"",H2203&lt;&gt;""),N(G2203),0)</f>
        <v/>
      </c>
    </row>
    <row r="2204">
      <c r="A2204" s="19" t="n"/>
      <c r="B2204" s="20">
        <f>IF(A2204="","",IF(R2204=0,"⚠ أضف سطر عهدة أولًا","DMT-"&amp;TEXT(R2204,"000")))</f>
        <v/>
      </c>
      <c r="C2204" s="21" t="n"/>
      <c r="D2204" s="20">
        <f>IF(C2204="","",IF(S2204="","خارج السنة المالية",INDEX(القوائم!$D$2:$D$13,S2204)))</f>
        <v/>
      </c>
      <c r="E2204" s="22" t="n"/>
      <c r="F2204" s="23" t="n"/>
      <c r="G2204" s="23" t="n"/>
      <c r="H2204" s="22" t="n"/>
      <c r="I2204" s="19" t="n"/>
      <c r="J2204" s="21" t="n"/>
      <c r="K2204" s="19" t="n"/>
      <c r="L2204" s="19" t="n"/>
      <c r="M2204" s="21" t="n"/>
      <c r="N2204" s="22" t="n"/>
      <c r="O2204" s="24">
        <f>IF(A2204&lt;&gt;"عهدة","",SUMIFS($G$8:$G$5007,$B$8:$B$5007,B2204,$A$8:$A$5007,"مصروف",$I$8:$I$5007,"&lt;&gt;مرفوض"))</f>
        <v/>
      </c>
      <c r="P2204" s="25">
        <f>IF(A2204&lt;&gt;"عهدة","",N(F2204)-O2204)</f>
        <v/>
      </c>
      <c r="Q2204" s="26">
        <f>IF(A2204="","",IF(A2204="عهدة",IF(N(F2204)=0,"⚠ أدخل قيمة العهدة",IF(P2204&lt;0,"⛔ عجز / زيادة مصروفات "&amp;TEXT(-P2204,"#,##0"),IF(COUNTIFS($B$8:$B$5007,B2204,$A$8:$A$5007,"مصروف",$I$8:$I$5007,"&lt;&gt;مرفوض",$K$8:$K$5007,"&lt;&gt;نعم")&gt;0,"⚠ "&amp;COUNTIFS($B$8:$B$5007,B2204,$A$8:$A$5007,"مصروف",$I$8:$I$5007,"&lt;&gt;مرفوض",$K$8:$K$5007,"&lt;&gt;نعم")&amp;" مصروف غير مسوى",IF(L2204="تمت التسوية",IF(P2204=0,"✔ متوازنة وتمت التسوية","✔ تمت التسوية – متبقي "&amp;TEXT(P2204,"#,##0")),IF(P2204&gt;0,"متبقي "&amp;TEXT(P2204,"#,##0"),"✔ متوازنة"))))),IF(R2204=0,"⚠ أضف سطر عهدة أولًا",IF(OR(C2204="",N(G2204)=0),"⚠ أكمل التاريخ والقيمة",IF(S2204="","⚠ التاريخ خارج السنة المالية",IF(H2204="","⚠ اختر بند الموازنة",IF(I2204="مرفوض","✖ مرفوض من المدير",IF(I2204&lt;&gt;"موافق","⏳ بانتظار موافقة المدير",IF(K2204&lt;&gt;"نعم","⚠ غير مسوى مع الحسابات","✔ معتمد ومسوى")))))))))</f>
        <v/>
      </c>
      <c r="R2204">
        <f>N(R2203)+IF(A2204="عهدة",1,0)</f>
        <v/>
      </c>
      <c r="S2204">
        <f>IF(C2204="","",IF(AND(C2204&gt;=DATE(2026,9,1),C2204&lt;=DATE(2027,8,31)),(YEAR(C2204)-2026)*12+MONTH(C2204)-8,""))</f>
        <v/>
      </c>
      <c r="T2204">
        <f>IF(AND(A2204="مصروف",R2204&gt;0,I2204="موافق",S2204&lt;&gt;"",H2204&lt;&gt;""),N(G2204),0)</f>
        <v/>
      </c>
    </row>
    <row r="2205">
      <c r="A2205" s="19" t="n"/>
      <c r="B2205" s="20">
        <f>IF(A2205="","",IF(R2205=0,"⚠ أضف سطر عهدة أولًا","DMT-"&amp;TEXT(R2205,"000")))</f>
        <v/>
      </c>
      <c r="C2205" s="21" t="n"/>
      <c r="D2205" s="20">
        <f>IF(C2205="","",IF(S2205="","خارج السنة المالية",INDEX(القوائم!$D$2:$D$13,S2205)))</f>
        <v/>
      </c>
      <c r="E2205" s="22" t="n"/>
      <c r="F2205" s="23" t="n"/>
      <c r="G2205" s="23" t="n"/>
      <c r="H2205" s="22" t="n"/>
      <c r="I2205" s="19" t="n"/>
      <c r="J2205" s="21" t="n"/>
      <c r="K2205" s="19" t="n"/>
      <c r="L2205" s="19" t="n"/>
      <c r="M2205" s="21" t="n"/>
      <c r="N2205" s="22" t="n"/>
      <c r="O2205" s="24">
        <f>IF(A2205&lt;&gt;"عهدة","",SUMIFS($G$8:$G$5007,$B$8:$B$5007,B2205,$A$8:$A$5007,"مصروف",$I$8:$I$5007,"&lt;&gt;مرفوض"))</f>
        <v/>
      </c>
      <c r="P2205" s="25">
        <f>IF(A2205&lt;&gt;"عهدة","",N(F2205)-O2205)</f>
        <v/>
      </c>
      <c r="Q2205" s="26">
        <f>IF(A2205="","",IF(A2205="عهدة",IF(N(F2205)=0,"⚠ أدخل قيمة العهدة",IF(P2205&lt;0,"⛔ عجز / زيادة مصروفات "&amp;TEXT(-P2205,"#,##0"),IF(COUNTIFS($B$8:$B$5007,B2205,$A$8:$A$5007,"مصروف",$I$8:$I$5007,"&lt;&gt;مرفوض",$K$8:$K$5007,"&lt;&gt;نعم")&gt;0,"⚠ "&amp;COUNTIFS($B$8:$B$5007,B2205,$A$8:$A$5007,"مصروف",$I$8:$I$5007,"&lt;&gt;مرفوض",$K$8:$K$5007,"&lt;&gt;نعم")&amp;" مصروف غير مسوى",IF(L2205="تمت التسوية",IF(P2205=0,"✔ متوازنة وتمت التسوية","✔ تمت التسوية – متبقي "&amp;TEXT(P2205,"#,##0")),IF(P2205&gt;0,"متبقي "&amp;TEXT(P2205,"#,##0"),"✔ متوازنة"))))),IF(R2205=0,"⚠ أضف سطر عهدة أولًا",IF(OR(C2205="",N(G2205)=0),"⚠ أكمل التاريخ والقيمة",IF(S2205="","⚠ التاريخ خارج السنة المالية",IF(H2205="","⚠ اختر بند الموازنة",IF(I2205="مرفوض","✖ مرفوض من المدير",IF(I2205&lt;&gt;"موافق","⏳ بانتظار موافقة المدير",IF(K2205&lt;&gt;"نعم","⚠ غير مسوى مع الحسابات","✔ معتمد ومسوى")))))))))</f>
        <v/>
      </c>
      <c r="R2205">
        <f>N(R2204)+IF(A2205="عهدة",1,0)</f>
        <v/>
      </c>
      <c r="S2205">
        <f>IF(C2205="","",IF(AND(C2205&gt;=DATE(2026,9,1),C2205&lt;=DATE(2027,8,31)),(YEAR(C2205)-2026)*12+MONTH(C2205)-8,""))</f>
        <v/>
      </c>
      <c r="T2205">
        <f>IF(AND(A2205="مصروف",R2205&gt;0,I2205="موافق",S2205&lt;&gt;"",H2205&lt;&gt;""),N(G2205),0)</f>
        <v/>
      </c>
    </row>
    <row r="2206">
      <c r="A2206" s="19" t="n"/>
      <c r="B2206" s="20">
        <f>IF(A2206="","",IF(R2206=0,"⚠ أضف سطر عهدة أولًا","DMT-"&amp;TEXT(R2206,"000")))</f>
        <v/>
      </c>
      <c r="C2206" s="21" t="n"/>
      <c r="D2206" s="20">
        <f>IF(C2206="","",IF(S2206="","خارج السنة المالية",INDEX(القوائم!$D$2:$D$13,S2206)))</f>
        <v/>
      </c>
      <c r="E2206" s="22" t="n"/>
      <c r="F2206" s="23" t="n"/>
      <c r="G2206" s="23" t="n"/>
      <c r="H2206" s="22" t="n"/>
      <c r="I2206" s="19" t="n"/>
      <c r="J2206" s="21" t="n"/>
      <c r="K2206" s="19" t="n"/>
      <c r="L2206" s="19" t="n"/>
      <c r="M2206" s="21" t="n"/>
      <c r="N2206" s="22" t="n"/>
      <c r="O2206" s="24">
        <f>IF(A2206&lt;&gt;"عهدة","",SUMIFS($G$8:$G$5007,$B$8:$B$5007,B2206,$A$8:$A$5007,"مصروف",$I$8:$I$5007,"&lt;&gt;مرفوض"))</f>
        <v/>
      </c>
      <c r="P2206" s="25">
        <f>IF(A2206&lt;&gt;"عهدة","",N(F2206)-O2206)</f>
        <v/>
      </c>
      <c r="Q2206" s="26">
        <f>IF(A2206="","",IF(A2206="عهدة",IF(N(F2206)=0,"⚠ أدخل قيمة العهدة",IF(P2206&lt;0,"⛔ عجز / زيادة مصروفات "&amp;TEXT(-P2206,"#,##0"),IF(COUNTIFS($B$8:$B$5007,B2206,$A$8:$A$5007,"مصروف",$I$8:$I$5007,"&lt;&gt;مرفوض",$K$8:$K$5007,"&lt;&gt;نعم")&gt;0,"⚠ "&amp;COUNTIFS($B$8:$B$5007,B2206,$A$8:$A$5007,"مصروف",$I$8:$I$5007,"&lt;&gt;مرفوض",$K$8:$K$5007,"&lt;&gt;نعم")&amp;" مصروف غير مسوى",IF(L2206="تمت التسوية",IF(P2206=0,"✔ متوازنة وتمت التسوية","✔ تمت التسوية – متبقي "&amp;TEXT(P2206,"#,##0")),IF(P2206&gt;0,"متبقي "&amp;TEXT(P2206,"#,##0"),"✔ متوازنة"))))),IF(R2206=0,"⚠ أضف سطر عهدة أولًا",IF(OR(C2206="",N(G2206)=0),"⚠ أكمل التاريخ والقيمة",IF(S2206="","⚠ التاريخ خارج السنة المالية",IF(H2206="","⚠ اختر بند الموازنة",IF(I2206="مرفوض","✖ مرفوض من المدير",IF(I2206&lt;&gt;"موافق","⏳ بانتظار موافقة المدير",IF(K2206&lt;&gt;"نعم","⚠ غير مسوى مع الحسابات","✔ معتمد ومسوى")))))))))</f>
        <v/>
      </c>
      <c r="R2206">
        <f>N(R2205)+IF(A2206="عهدة",1,0)</f>
        <v/>
      </c>
      <c r="S2206">
        <f>IF(C2206="","",IF(AND(C2206&gt;=DATE(2026,9,1),C2206&lt;=DATE(2027,8,31)),(YEAR(C2206)-2026)*12+MONTH(C2206)-8,""))</f>
        <v/>
      </c>
      <c r="T2206">
        <f>IF(AND(A2206="مصروف",R2206&gt;0,I2206="موافق",S2206&lt;&gt;"",H2206&lt;&gt;""),N(G2206),0)</f>
        <v/>
      </c>
    </row>
    <row r="2207">
      <c r="A2207" s="19" t="n"/>
      <c r="B2207" s="20">
        <f>IF(A2207="","",IF(R2207=0,"⚠ أضف سطر عهدة أولًا","DMT-"&amp;TEXT(R2207,"000")))</f>
        <v/>
      </c>
      <c r="C2207" s="21" t="n"/>
      <c r="D2207" s="20">
        <f>IF(C2207="","",IF(S2207="","خارج السنة المالية",INDEX(القوائم!$D$2:$D$13,S2207)))</f>
        <v/>
      </c>
      <c r="E2207" s="22" t="n"/>
      <c r="F2207" s="23" t="n"/>
      <c r="G2207" s="23" t="n"/>
      <c r="H2207" s="22" t="n"/>
      <c r="I2207" s="19" t="n"/>
      <c r="J2207" s="21" t="n"/>
      <c r="K2207" s="19" t="n"/>
      <c r="L2207" s="19" t="n"/>
      <c r="M2207" s="21" t="n"/>
      <c r="N2207" s="22" t="n"/>
      <c r="O2207" s="24">
        <f>IF(A2207&lt;&gt;"عهدة","",SUMIFS($G$8:$G$5007,$B$8:$B$5007,B2207,$A$8:$A$5007,"مصروف",$I$8:$I$5007,"&lt;&gt;مرفوض"))</f>
        <v/>
      </c>
      <c r="P2207" s="25">
        <f>IF(A2207&lt;&gt;"عهدة","",N(F2207)-O2207)</f>
        <v/>
      </c>
      <c r="Q2207" s="26">
        <f>IF(A2207="","",IF(A2207="عهدة",IF(N(F2207)=0,"⚠ أدخل قيمة العهدة",IF(P2207&lt;0,"⛔ عجز / زيادة مصروفات "&amp;TEXT(-P2207,"#,##0"),IF(COUNTIFS($B$8:$B$5007,B2207,$A$8:$A$5007,"مصروف",$I$8:$I$5007,"&lt;&gt;مرفوض",$K$8:$K$5007,"&lt;&gt;نعم")&gt;0,"⚠ "&amp;COUNTIFS($B$8:$B$5007,B2207,$A$8:$A$5007,"مصروف",$I$8:$I$5007,"&lt;&gt;مرفوض",$K$8:$K$5007,"&lt;&gt;نعم")&amp;" مصروف غير مسوى",IF(L2207="تمت التسوية",IF(P2207=0,"✔ متوازنة وتمت التسوية","✔ تمت التسوية – متبقي "&amp;TEXT(P2207,"#,##0")),IF(P2207&gt;0,"متبقي "&amp;TEXT(P2207,"#,##0"),"✔ متوازنة"))))),IF(R2207=0,"⚠ أضف سطر عهدة أولًا",IF(OR(C2207="",N(G2207)=0),"⚠ أكمل التاريخ والقيمة",IF(S2207="","⚠ التاريخ خارج السنة المالية",IF(H2207="","⚠ اختر بند الموازنة",IF(I2207="مرفوض","✖ مرفوض من المدير",IF(I2207&lt;&gt;"موافق","⏳ بانتظار موافقة المدير",IF(K2207&lt;&gt;"نعم","⚠ غير مسوى مع الحسابات","✔ معتمد ومسوى")))))))))</f>
        <v/>
      </c>
      <c r="R2207">
        <f>N(R2206)+IF(A2207="عهدة",1,0)</f>
        <v/>
      </c>
      <c r="S2207">
        <f>IF(C2207="","",IF(AND(C2207&gt;=DATE(2026,9,1),C2207&lt;=DATE(2027,8,31)),(YEAR(C2207)-2026)*12+MONTH(C2207)-8,""))</f>
        <v/>
      </c>
      <c r="T2207">
        <f>IF(AND(A2207="مصروف",R2207&gt;0,I2207="موافق",S2207&lt;&gt;"",H2207&lt;&gt;""),N(G2207),0)</f>
        <v/>
      </c>
    </row>
    <row r="2208">
      <c r="A2208" s="19" t="n"/>
      <c r="B2208" s="20">
        <f>IF(A2208="","",IF(R2208=0,"⚠ أضف سطر عهدة أولًا","DMT-"&amp;TEXT(R2208,"000")))</f>
        <v/>
      </c>
      <c r="C2208" s="21" t="n"/>
      <c r="D2208" s="20">
        <f>IF(C2208="","",IF(S2208="","خارج السنة المالية",INDEX(القوائم!$D$2:$D$13,S2208)))</f>
        <v/>
      </c>
      <c r="E2208" s="22" t="n"/>
      <c r="F2208" s="23" t="n"/>
      <c r="G2208" s="23" t="n"/>
      <c r="H2208" s="22" t="n"/>
      <c r="I2208" s="19" t="n"/>
      <c r="J2208" s="21" t="n"/>
      <c r="K2208" s="19" t="n"/>
      <c r="L2208" s="19" t="n"/>
      <c r="M2208" s="21" t="n"/>
      <c r="N2208" s="22" t="n"/>
      <c r="O2208" s="24">
        <f>IF(A2208&lt;&gt;"عهدة","",SUMIFS($G$8:$G$5007,$B$8:$B$5007,B2208,$A$8:$A$5007,"مصروف",$I$8:$I$5007,"&lt;&gt;مرفوض"))</f>
        <v/>
      </c>
      <c r="P2208" s="25">
        <f>IF(A2208&lt;&gt;"عهدة","",N(F2208)-O2208)</f>
        <v/>
      </c>
      <c r="Q2208" s="26">
        <f>IF(A2208="","",IF(A2208="عهدة",IF(N(F2208)=0,"⚠ أدخل قيمة العهدة",IF(P2208&lt;0,"⛔ عجز / زيادة مصروفات "&amp;TEXT(-P2208,"#,##0"),IF(COUNTIFS($B$8:$B$5007,B2208,$A$8:$A$5007,"مصروف",$I$8:$I$5007,"&lt;&gt;مرفوض",$K$8:$K$5007,"&lt;&gt;نعم")&gt;0,"⚠ "&amp;COUNTIFS($B$8:$B$5007,B2208,$A$8:$A$5007,"مصروف",$I$8:$I$5007,"&lt;&gt;مرفوض",$K$8:$K$5007,"&lt;&gt;نعم")&amp;" مصروف غير مسوى",IF(L2208="تمت التسوية",IF(P2208=0,"✔ متوازنة وتمت التسوية","✔ تمت التسوية – متبقي "&amp;TEXT(P2208,"#,##0")),IF(P2208&gt;0,"متبقي "&amp;TEXT(P2208,"#,##0"),"✔ متوازنة"))))),IF(R2208=0,"⚠ أضف سطر عهدة أولًا",IF(OR(C2208="",N(G2208)=0),"⚠ أكمل التاريخ والقيمة",IF(S2208="","⚠ التاريخ خارج السنة المالية",IF(H2208="","⚠ اختر بند الموازنة",IF(I2208="مرفوض","✖ مرفوض من المدير",IF(I2208&lt;&gt;"موافق","⏳ بانتظار موافقة المدير",IF(K2208&lt;&gt;"نعم","⚠ غير مسوى مع الحسابات","✔ معتمد ومسوى")))))))))</f>
        <v/>
      </c>
      <c r="R2208">
        <f>N(R2207)+IF(A2208="عهدة",1,0)</f>
        <v/>
      </c>
      <c r="S2208">
        <f>IF(C2208="","",IF(AND(C2208&gt;=DATE(2026,9,1),C2208&lt;=DATE(2027,8,31)),(YEAR(C2208)-2026)*12+MONTH(C2208)-8,""))</f>
        <v/>
      </c>
      <c r="T2208">
        <f>IF(AND(A2208="مصروف",R2208&gt;0,I2208="موافق",S2208&lt;&gt;"",H2208&lt;&gt;""),N(G2208),0)</f>
        <v/>
      </c>
    </row>
    <row r="2209">
      <c r="A2209" s="19" t="n"/>
      <c r="B2209" s="20">
        <f>IF(A2209="","",IF(R2209=0,"⚠ أضف سطر عهدة أولًا","DMT-"&amp;TEXT(R2209,"000")))</f>
        <v/>
      </c>
      <c r="C2209" s="21" t="n"/>
      <c r="D2209" s="20">
        <f>IF(C2209="","",IF(S2209="","خارج السنة المالية",INDEX(القوائم!$D$2:$D$13,S2209)))</f>
        <v/>
      </c>
      <c r="E2209" s="22" t="n"/>
      <c r="F2209" s="23" t="n"/>
      <c r="G2209" s="23" t="n"/>
      <c r="H2209" s="22" t="n"/>
      <c r="I2209" s="19" t="n"/>
      <c r="J2209" s="21" t="n"/>
      <c r="K2209" s="19" t="n"/>
      <c r="L2209" s="19" t="n"/>
      <c r="M2209" s="21" t="n"/>
      <c r="N2209" s="22" t="n"/>
      <c r="O2209" s="24">
        <f>IF(A2209&lt;&gt;"عهدة","",SUMIFS($G$8:$G$5007,$B$8:$B$5007,B2209,$A$8:$A$5007,"مصروف",$I$8:$I$5007,"&lt;&gt;مرفوض"))</f>
        <v/>
      </c>
      <c r="P2209" s="25">
        <f>IF(A2209&lt;&gt;"عهدة","",N(F2209)-O2209)</f>
        <v/>
      </c>
      <c r="Q2209" s="26">
        <f>IF(A2209="","",IF(A2209="عهدة",IF(N(F2209)=0,"⚠ أدخل قيمة العهدة",IF(P2209&lt;0,"⛔ عجز / زيادة مصروفات "&amp;TEXT(-P2209,"#,##0"),IF(COUNTIFS($B$8:$B$5007,B2209,$A$8:$A$5007,"مصروف",$I$8:$I$5007,"&lt;&gt;مرفوض",$K$8:$K$5007,"&lt;&gt;نعم")&gt;0,"⚠ "&amp;COUNTIFS($B$8:$B$5007,B2209,$A$8:$A$5007,"مصروف",$I$8:$I$5007,"&lt;&gt;مرفوض",$K$8:$K$5007,"&lt;&gt;نعم")&amp;" مصروف غير مسوى",IF(L2209="تمت التسوية",IF(P2209=0,"✔ متوازنة وتمت التسوية","✔ تمت التسوية – متبقي "&amp;TEXT(P2209,"#,##0")),IF(P2209&gt;0,"متبقي "&amp;TEXT(P2209,"#,##0"),"✔ متوازنة"))))),IF(R2209=0,"⚠ أضف سطر عهدة أولًا",IF(OR(C2209="",N(G2209)=0),"⚠ أكمل التاريخ والقيمة",IF(S2209="","⚠ التاريخ خارج السنة المالية",IF(H2209="","⚠ اختر بند الموازنة",IF(I2209="مرفوض","✖ مرفوض من المدير",IF(I2209&lt;&gt;"موافق","⏳ بانتظار موافقة المدير",IF(K2209&lt;&gt;"نعم","⚠ غير مسوى مع الحسابات","✔ معتمد ومسوى")))))))))</f>
        <v/>
      </c>
      <c r="R2209">
        <f>N(R2208)+IF(A2209="عهدة",1,0)</f>
        <v/>
      </c>
      <c r="S2209">
        <f>IF(C2209="","",IF(AND(C2209&gt;=DATE(2026,9,1),C2209&lt;=DATE(2027,8,31)),(YEAR(C2209)-2026)*12+MONTH(C2209)-8,""))</f>
        <v/>
      </c>
      <c r="T2209">
        <f>IF(AND(A2209="مصروف",R2209&gt;0,I2209="موافق",S2209&lt;&gt;"",H2209&lt;&gt;""),N(G2209),0)</f>
        <v/>
      </c>
    </row>
    <row r="2210">
      <c r="A2210" s="19" t="n"/>
      <c r="B2210" s="20">
        <f>IF(A2210="","",IF(R2210=0,"⚠ أضف سطر عهدة أولًا","DMT-"&amp;TEXT(R2210,"000")))</f>
        <v/>
      </c>
      <c r="C2210" s="21" t="n"/>
      <c r="D2210" s="20">
        <f>IF(C2210="","",IF(S2210="","خارج السنة المالية",INDEX(القوائم!$D$2:$D$13,S2210)))</f>
        <v/>
      </c>
      <c r="E2210" s="22" t="n"/>
      <c r="F2210" s="23" t="n"/>
      <c r="G2210" s="23" t="n"/>
      <c r="H2210" s="22" t="n"/>
      <c r="I2210" s="19" t="n"/>
      <c r="J2210" s="21" t="n"/>
      <c r="K2210" s="19" t="n"/>
      <c r="L2210" s="19" t="n"/>
      <c r="M2210" s="21" t="n"/>
      <c r="N2210" s="22" t="n"/>
      <c r="O2210" s="24">
        <f>IF(A2210&lt;&gt;"عهدة","",SUMIFS($G$8:$G$5007,$B$8:$B$5007,B2210,$A$8:$A$5007,"مصروف",$I$8:$I$5007,"&lt;&gt;مرفوض"))</f>
        <v/>
      </c>
      <c r="P2210" s="25">
        <f>IF(A2210&lt;&gt;"عهدة","",N(F2210)-O2210)</f>
        <v/>
      </c>
      <c r="Q2210" s="26">
        <f>IF(A2210="","",IF(A2210="عهدة",IF(N(F2210)=0,"⚠ أدخل قيمة العهدة",IF(P2210&lt;0,"⛔ عجز / زيادة مصروفات "&amp;TEXT(-P2210,"#,##0"),IF(COUNTIFS($B$8:$B$5007,B2210,$A$8:$A$5007,"مصروف",$I$8:$I$5007,"&lt;&gt;مرفوض",$K$8:$K$5007,"&lt;&gt;نعم")&gt;0,"⚠ "&amp;COUNTIFS($B$8:$B$5007,B2210,$A$8:$A$5007,"مصروف",$I$8:$I$5007,"&lt;&gt;مرفوض",$K$8:$K$5007,"&lt;&gt;نعم")&amp;" مصروف غير مسوى",IF(L2210="تمت التسوية",IF(P2210=0,"✔ متوازنة وتمت التسوية","✔ تمت التسوية – متبقي "&amp;TEXT(P2210,"#,##0")),IF(P2210&gt;0,"متبقي "&amp;TEXT(P2210,"#,##0"),"✔ متوازنة"))))),IF(R2210=0,"⚠ أضف سطر عهدة أولًا",IF(OR(C2210="",N(G2210)=0),"⚠ أكمل التاريخ والقيمة",IF(S2210="","⚠ التاريخ خارج السنة المالية",IF(H2210="","⚠ اختر بند الموازنة",IF(I2210="مرفوض","✖ مرفوض من المدير",IF(I2210&lt;&gt;"موافق","⏳ بانتظار موافقة المدير",IF(K2210&lt;&gt;"نعم","⚠ غير مسوى مع الحسابات","✔ معتمد ومسوى")))))))))</f>
        <v/>
      </c>
      <c r="R2210">
        <f>N(R2209)+IF(A2210="عهدة",1,0)</f>
        <v/>
      </c>
      <c r="S2210">
        <f>IF(C2210="","",IF(AND(C2210&gt;=DATE(2026,9,1),C2210&lt;=DATE(2027,8,31)),(YEAR(C2210)-2026)*12+MONTH(C2210)-8,""))</f>
        <v/>
      </c>
      <c r="T2210">
        <f>IF(AND(A2210="مصروف",R2210&gt;0,I2210="موافق",S2210&lt;&gt;"",H2210&lt;&gt;""),N(G2210),0)</f>
        <v/>
      </c>
    </row>
    <row r="2211">
      <c r="A2211" s="19" t="n"/>
      <c r="B2211" s="20">
        <f>IF(A2211="","",IF(R2211=0,"⚠ أضف سطر عهدة أولًا","DMT-"&amp;TEXT(R2211,"000")))</f>
        <v/>
      </c>
      <c r="C2211" s="21" t="n"/>
      <c r="D2211" s="20">
        <f>IF(C2211="","",IF(S2211="","خارج السنة المالية",INDEX(القوائم!$D$2:$D$13,S2211)))</f>
        <v/>
      </c>
      <c r="E2211" s="22" t="n"/>
      <c r="F2211" s="23" t="n"/>
      <c r="G2211" s="23" t="n"/>
      <c r="H2211" s="22" t="n"/>
      <c r="I2211" s="19" t="n"/>
      <c r="J2211" s="21" t="n"/>
      <c r="K2211" s="19" t="n"/>
      <c r="L2211" s="19" t="n"/>
      <c r="M2211" s="21" t="n"/>
      <c r="N2211" s="22" t="n"/>
      <c r="O2211" s="24">
        <f>IF(A2211&lt;&gt;"عهدة","",SUMIFS($G$8:$G$5007,$B$8:$B$5007,B2211,$A$8:$A$5007,"مصروف",$I$8:$I$5007,"&lt;&gt;مرفوض"))</f>
        <v/>
      </c>
      <c r="P2211" s="25">
        <f>IF(A2211&lt;&gt;"عهدة","",N(F2211)-O2211)</f>
        <v/>
      </c>
      <c r="Q2211" s="26">
        <f>IF(A2211="","",IF(A2211="عهدة",IF(N(F2211)=0,"⚠ أدخل قيمة العهدة",IF(P2211&lt;0,"⛔ عجز / زيادة مصروفات "&amp;TEXT(-P2211,"#,##0"),IF(COUNTIFS($B$8:$B$5007,B2211,$A$8:$A$5007,"مصروف",$I$8:$I$5007,"&lt;&gt;مرفوض",$K$8:$K$5007,"&lt;&gt;نعم")&gt;0,"⚠ "&amp;COUNTIFS($B$8:$B$5007,B2211,$A$8:$A$5007,"مصروف",$I$8:$I$5007,"&lt;&gt;مرفوض",$K$8:$K$5007,"&lt;&gt;نعم")&amp;" مصروف غير مسوى",IF(L2211="تمت التسوية",IF(P2211=0,"✔ متوازنة وتمت التسوية","✔ تمت التسوية – متبقي "&amp;TEXT(P2211,"#,##0")),IF(P2211&gt;0,"متبقي "&amp;TEXT(P2211,"#,##0"),"✔ متوازنة"))))),IF(R2211=0,"⚠ أضف سطر عهدة أولًا",IF(OR(C2211="",N(G2211)=0),"⚠ أكمل التاريخ والقيمة",IF(S2211="","⚠ التاريخ خارج السنة المالية",IF(H2211="","⚠ اختر بند الموازنة",IF(I2211="مرفوض","✖ مرفوض من المدير",IF(I2211&lt;&gt;"موافق","⏳ بانتظار موافقة المدير",IF(K2211&lt;&gt;"نعم","⚠ غير مسوى مع الحسابات","✔ معتمد ومسوى")))))))))</f>
        <v/>
      </c>
      <c r="R2211">
        <f>N(R2210)+IF(A2211="عهدة",1,0)</f>
        <v/>
      </c>
      <c r="S2211">
        <f>IF(C2211="","",IF(AND(C2211&gt;=DATE(2026,9,1),C2211&lt;=DATE(2027,8,31)),(YEAR(C2211)-2026)*12+MONTH(C2211)-8,""))</f>
        <v/>
      </c>
      <c r="T2211">
        <f>IF(AND(A2211="مصروف",R2211&gt;0,I2211="موافق",S2211&lt;&gt;"",H2211&lt;&gt;""),N(G2211),0)</f>
        <v/>
      </c>
    </row>
    <row r="2212">
      <c r="A2212" s="19" t="n"/>
      <c r="B2212" s="20">
        <f>IF(A2212="","",IF(R2212=0,"⚠ أضف سطر عهدة أولًا","DMT-"&amp;TEXT(R2212,"000")))</f>
        <v/>
      </c>
      <c r="C2212" s="21" t="n"/>
      <c r="D2212" s="20">
        <f>IF(C2212="","",IF(S2212="","خارج السنة المالية",INDEX(القوائم!$D$2:$D$13,S2212)))</f>
        <v/>
      </c>
      <c r="E2212" s="22" t="n"/>
      <c r="F2212" s="23" t="n"/>
      <c r="G2212" s="23" t="n"/>
      <c r="H2212" s="22" t="n"/>
      <c r="I2212" s="19" t="n"/>
      <c r="J2212" s="21" t="n"/>
      <c r="K2212" s="19" t="n"/>
      <c r="L2212" s="19" t="n"/>
      <c r="M2212" s="21" t="n"/>
      <c r="N2212" s="22" t="n"/>
      <c r="O2212" s="24">
        <f>IF(A2212&lt;&gt;"عهدة","",SUMIFS($G$8:$G$5007,$B$8:$B$5007,B2212,$A$8:$A$5007,"مصروف",$I$8:$I$5007,"&lt;&gt;مرفوض"))</f>
        <v/>
      </c>
      <c r="P2212" s="25">
        <f>IF(A2212&lt;&gt;"عهدة","",N(F2212)-O2212)</f>
        <v/>
      </c>
      <c r="Q2212" s="26">
        <f>IF(A2212="","",IF(A2212="عهدة",IF(N(F2212)=0,"⚠ أدخل قيمة العهدة",IF(P2212&lt;0,"⛔ عجز / زيادة مصروفات "&amp;TEXT(-P2212,"#,##0"),IF(COUNTIFS($B$8:$B$5007,B2212,$A$8:$A$5007,"مصروف",$I$8:$I$5007,"&lt;&gt;مرفوض",$K$8:$K$5007,"&lt;&gt;نعم")&gt;0,"⚠ "&amp;COUNTIFS($B$8:$B$5007,B2212,$A$8:$A$5007,"مصروف",$I$8:$I$5007,"&lt;&gt;مرفوض",$K$8:$K$5007,"&lt;&gt;نعم")&amp;" مصروف غير مسوى",IF(L2212="تمت التسوية",IF(P2212=0,"✔ متوازنة وتمت التسوية","✔ تمت التسوية – متبقي "&amp;TEXT(P2212,"#,##0")),IF(P2212&gt;0,"متبقي "&amp;TEXT(P2212,"#,##0"),"✔ متوازنة"))))),IF(R2212=0,"⚠ أضف سطر عهدة أولًا",IF(OR(C2212="",N(G2212)=0),"⚠ أكمل التاريخ والقيمة",IF(S2212="","⚠ التاريخ خارج السنة المالية",IF(H2212="","⚠ اختر بند الموازنة",IF(I2212="مرفوض","✖ مرفوض من المدير",IF(I2212&lt;&gt;"موافق","⏳ بانتظار موافقة المدير",IF(K2212&lt;&gt;"نعم","⚠ غير مسوى مع الحسابات","✔ معتمد ومسوى")))))))))</f>
        <v/>
      </c>
      <c r="R2212">
        <f>N(R2211)+IF(A2212="عهدة",1,0)</f>
        <v/>
      </c>
      <c r="S2212">
        <f>IF(C2212="","",IF(AND(C2212&gt;=DATE(2026,9,1),C2212&lt;=DATE(2027,8,31)),(YEAR(C2212)-2026)*12+MONTH(C2212)-8,""))</f>
        <v/>
      </c>
      <c r="T2212">
        <f>IF(AND(A2212="مصروف",R2212&gt;0,I2212="موافق",S2212&lt;&gt;"",H2212&lt;&gt;""),N(G2212),0)</f>
        <v/>
      </c>
    </row>
    <row r="2213">
      <c r="A2213" s="19" t="n"/>
      <c r="B2213" s="20">
        <f>IF(A2213="","",IF(R2213=0,"⚠ أضف سطر عهدة أولًا","DMT-"&amp;TEXT(R2213,"000")))</f>
        <v/>
      </c>
      <c r="C2213" s="21" t="n"/>
      <c r="D2213" s="20">
        <f>IF(C2213="","",IF(S2213="","خارج السنة المالية",INDEX(القوائم!$D$2:$D$13,S2213)))</f>
        <v/>
      </c>
      <c r="E2213" s="22" t="n"/>
      <c r="F2213" s="23" t="n"/>
      <c r="G2213" s="23" t="n"/>
      <c r="H2213" s="22" t="n"/>
      <c r="I2213" s="19" t="n"/>
      <c r="J2213" s="21" t="n"/>
      <c r="K2213" s="19" t="n"/>
      <c r="L2213" s="19" t="n"/>
      <c r="M2213" s="21" t="n"/>
      <c r="N2213" s="22" t="n"/>
      <c r="O2213" s="24">
        <f>IF(A2213&lt;&gt;"عهدة","",SUMIFS($G$8:$G$5007,$B$8:$B$5007,B2213,$A$8:$A$5007,"مصروف",$I$8:$I$5007,"&lt;&gt;مرفوض"))</f>
        <v/>
      </c>
      <c r="P2213" s="25">
        <f>IF(A2213&lt;&gt;"عهدة","",N(F2213)-O2213)</f>
        <v/>
      </c>
      <c r="Q2213" s="26">
        <f>IF(A2213="","",IF(A2213="عهدة",IF(N(F2213)=0,"⚠ أدخل قيمة العهدة",IF(P2213&lt;0,"⛔ عجز / زيادة مصروفات "&amp;TEXT(-P2213,"#,##0"),IF(COUNTIFS($B$8:$B$5007,B2213,$A$8:$A$5007,"مصروف",$I$8:$I$5007,"&lt;&gt;مرفوض",$K$8:$K$5007,"&lt;&gt;نعم")&gt;0,"⚠ "&amp;COUNTIFS($B$8:$B$5007,B2213,$A$8:$A$5007,"مصروف",$I$8:$I$5007,"&lt;&gt;مرفوض",$K$8:$K$5007,"&lt;&gt;نعم")&amp;" مصروف غير مسوى",IF(L2213="تمت التسوية",IF(P2213=0,"✔ متوازنة وتمت التسوية","✔ تمت التسوية – متبقي "&amp;TEXT(P2213,"#,##0")),IF(P2213&gt;0,"متبقي "&amp;TEXT(P2213,"#,##0"),"✔ متوازنة"))))),IF(R2213=0,"⚠ أضف سطر عهدة أولًا",IF(OR(C2213="",N(G2213)=0),"⚠ أكمل التاريخ والقيمة",IF(S2213="","⚠ التاريخ خارج السنة المالية",IF(H2213="","⚠ اختر بند الموازنة",IF(I2213="مرفوض","✖ مرفوض من المدير",IF(I2213&lt;&gt;"موافق","⏳ بانتظار موافقة المدير",IF(K2213&lt;&gt;"نعم","⚠ غير مسوى مع الحسابات","✔ معتمد ومسوى")))))))))</f>
        <v/>
      </c>
      <c r="R2213">
        <f>N(R2212)+IF(A2213="عهدة",1,0)</f>
        <v/>
      </c>
      <c r="S2213">
        <f>IF(C2213="","",IF(AND(C2213&gt;=DATE(2026,9,1),C2213&lt;=DATE(2027,8,31)),(YEAR(C2213)-2026)*12+MONTH(C2213)-8,""))</f>
        <v/>
      </c>
      <c r="T2213">
        <f>IF(AND(A2213="مصروف",R2213&gt;0,I2213="موافق",S2213&lt;&gt;"",H2213&lt;&gt;""),N(G2213),0)</f>
        <v/>
      </c>
    </row>
    <row r="2214">
      <c r="A2214" s="19" t="n"/>
      <c r="B2214" s="20">
        <f>IF(A2214="","",IF(R2214=0,"⚠ أضف سطر عهدة أولًا","DMT-"&amp;TEXT(R2214,"000")))</f>
        <v/>
      </c>
      <c r="C2214" s="21" t="n"/>
      <c r="D2214" s="20">
        <f>IF(C2214="","",IF(S2214="","خارج السنة المالية",INDEX(القوائم!$D$2:$D$13,S2214)))</f>
        <v/>
      </c>
      <c r="E2214" s="22" t="n"/>
      <c r="F2214" s="23" t="n"/>
      <c r="G2214" s="23" t="n"/>
      <c r="H2214" s="22" t="n"/>
      <c r="I2214" s="19" t="n"/>
      <c r="J2214" s="21" t="n"/>
      <c r="K2214" s="19" t="n"/>
      <c r="L2214" s="19" t="n"/>
      <c r="M2214" s="21" t="n"/>
      <c r="N2214" s="22" t="n"/>
      <c r="O2214" s="24">
        <f>IF(A2214&lt;&gt;"عهدة","",SUMIFS($G$8:$G$5007,$B$8:$B$5007,B2214,$A$8:$A$5007,"مصروف",$I$8:$I$5007,"&lt;&gt;مرفوض"))</f>
        <v/>
      </c>
      <c r="P2214" s="25">
        <f>IF(A2214&lt;&gt;"عهدة","",N(F2214)-O2214)</f>
        <v/>
      </c>
      <c r="Q2214" s="26">
        <f>IF(A2214="","",IF(A2214="عهدة",IF(N(F2214)=0,"⚠ أدخل قيمة العهدة",IF(P2214&lt;0,"⛔ عجز / زيادة مصروفات "&amp;TEXT(-P2214,"#,##0"),IF(COUNTIFS($B$8:$B$5007,B2214,$A$8:$A$5007,"مصروف",$I$8:$I$5007,"&lt;&gt;مرفوض",$K$8:$K$5007,"&lt;&gt;نعم")&gt;0,"⚠ "&amp;COUNTIFS($B$8:$B$5007,B2214,$A$8:$A$5007,"مصروف",$I$8:$I$5007,"&lt;&gt;مرفوض",$K$8:$K$5007,"&lt;&gt;نعم")&amp;" مصروف غير مسوى",IF(L2214="تمت التسوية",IF(P2214=0,"✔ متوازنة وتمت التسوية","✔ تمت التسوية – متبقي "&amp;TEXT(P2214,"#,##0")),IF(P2214&gt;0,"متبقي "&amp;TEXT(P2214,"#,##0"),"✔ متوازنة"))))),IF(R2214=0,"⚠ أضف سطر عهدة أولًا",IF(OR(C2214="",N(G2214)=0),"⚠ أكمل التاريخ والقيمة",IF(S2214="","⚠ التاريخ خارج السنة المالية",IF(H2214="","⚠ اختر بند الموازنة",IF(I2214="مرفوض","✖ مرفوض من المدير",IF(I2214&lt;&gt;"موافق","⏳ بانتظار موافقة المدير",IF(K2214&lt;&gt;"نعم","⚠ غير مسوى مع الحسابات","✔ معتمد ومسوى")))))))))</f>
        <v/>
      </c>
      <c r="R2214">
        <f>N(R2213)+IF(A2214="عهدة",1,0)</f>
        <v/>
      </c>
      <c r="S2214">
        <f>IF(C2214="","",IF(AND(C2214&gt;=DATE(2026,9,1),C2214&lt;=DATE(2027,8,31)),(YEAR(C2214)-2026)*12+MONTH(C2214)-8,""))</f>
        <v/>
      </c>
      <c r="T2214">
        <f>IF(AND(A2214="مصروف",R2214&gt;0,I2214="موافق",S2214&lt;&gt;"",H2214&lt;&gt;""),N(G2214),0)</f>
        <v/>
      </c>
    </row>
    <row r="2215">
      <c r="A2215" s="19" t="n"/>
      <c r="B2215" s="20">
        <f>IF(A2215="","",IF(R2215=0,"⚠ أضف سطر عهدة أولًا","DMT-"&amp;TEXT(R2215,"000")))</f>
        <v/>
      </c>
      <c r="C2215" s="21" t="n"/>
      <c r="D2215" s="20">
        <f>IF(C2215="","",IF(S2215="","خارج السنة المالية",INDEX(القوائم!$D$2:$D$13,S2215)))</f>
        <v/>
      </c>
      <c r="E2215" s="22" t="n"/>
      <c r="F2215" s="23" t="n"/>
      <c r="G2215" s="23" t="n"/>
      <c r="H2215" s="22" t="n"/>
      <c r="I2215" s="19" t="n"/>
      <c r="J2215" s="21" t="n"/>
      <c r="K2215" s="19" t="n"/>
      <c r="L2215" s="19" t="n"/>
      <c r="M2215" s="21" t="n"/>
      <c r="N2215" s="22" t="n"/>
      <c r="O2215" s="24">
        <f>IF(A2215&lt;&gt;"عهدة","",SUMIFS($G$8:$G$5007,$B$8:$B$5007,B2215,$A$8:$A$5007,"مصروف",$I$8:$I$5007,"&lt;&gt;مرفوض"))</f>
        <v/>
      </c>
      <c r="P2215" s="25">
        <f>IF(A2215&lt;&gt;"عهدة","",N(F2215)-O2215)</f>
        <v/>
      </c>
      <c r="Q2215" s="26">
        <f>IF(A2215="","",IF(A2215="عهدة",IF(N(F2215)=0,"⚠ أدخل قيمة العهدة",IF(P2215&lt;0,"⛔ عجز / زيادة مصروفات "&amp;TEXT(-P2215,"#,##0"),IF(COUNTIFS($B$8:$B$5007,B2215,$A$8:$A$5007,"مصروف",$I$8:$I$5007,"&lt;&gt;مرفوض",$K$8:$K$5007,"&lt;&gt;نعم")&gt;0,"⚠ "&amp;COUNTIFS($B$8:$B$5007,B2215,$A$8:$A$5007,"مصروف",$I$8:$I$5007,"&lt;&gt;مرفوض",$K$8:$K$5007,"&lt;&gt;نعم")&amp;" مصروف غير مسوى",IF(L2215="تمت التسوية",IF(P2215=0,"✔ متوازنة وتمت التسوية","✔ تمت التسوية – متبقي "&amp;TEXT(P2215,"#,##0")),IF(P2215&gt;0,"متبقي "&amp;TEXT(P2215,"#,##0"),"✔ متوازنة"))))),IF(R2215=0,"⚠ أضف سطر عهدة أولًا",IF(OR(C2215="",N(G2215)=0),"⚠ أكمل التاريخ والقيمة",IF(S2215="","⚠ التاريخ خارج السنة المالية",IF(H2215="","⚠ اختر بند الموازنة",IF(I2215="مرفوض","✖ مرفوض من المدير",IF(I2215&lt;&gt;"موافق","⏳ بانتظار موافقة المدير",IF(K2215&lt;&gt;"نعم","⚠ غير مسوى مع الحسابات","✔ معتمد ومسوى")))))))))</f>
        <v/>
      </c>
      <c r="R2215">
        <f>N(R2214)+IF(A2215="عهدة",1,0)</f>
        <v/>
      </c>
      <c r="S2215">
        <f>IF(C2215="","",IF(AND(C2215&gt;=DATE(2026,9,1),C2215&lt;=DATE(2027,8,31)),(YEAR(C2215)-2026)*12+MONTH(C2215)-8,""))</f>
        <v/>
      </c>
      <c r="T2215">
        <f>IF(AND(A2215="مصروف",R2215&gt;0,I2215="موافق",S2215&lt;&gt;"",H2215&lt;&gt;""),N(G2215),0)</f>
        <v/>
      </c>
    </row>
    <row r="2216">
      <c r="A2216" s="19" t="n"/>
      <c r="B2216" s="20">
        <f>IF(A2216="","",IF(R2216=0,"⚠ أضف سطر عهدة أولًا","DMT-"&amp;TEXT(R2216,"000")))</f>
        <v/>
      </c>
      <c r="C2216" s="21" t="n"/>
      <c r="D2216" s="20">
        <f>IF(C2216="","",IF(S2216="","خارج السنة المالية",INDEX(القوائم!$D$2:$D$13,S2216)))</f>
        <v/>
      </c>
      <c r="E2216" s="22" t="n"/>
      <c r="F2216" s="23" t="n"/>
      <c r="G2216" s="23" t="n"/>
      <c r="H2216" s="22" t="n"/>
      <c r="I2216" s="19" t="n"/>
      <c r="J2216" s="21" t="n"/>
      <c r="K2216" s="19" t="n"/>
      <c r="L2216" s="19" t="n"/>
      <c r="M2216" s="21" t="n"/>
      <c r="N2216" s="22" t="n"/>
      <c r="O2216" s="24">
        <f>IF(A2216&lt;&gt;"عهدة","",SUMIFS($G$8:$G$5007,$B$8:$B$5007,B2216,$A$8:$A$5007,"مصروف",$I$8:$I$5007,"&lt;&gt;مرفوض"))</f>
        <v/>
      </c>
      <c r="P2216" s="25">
        <f>IF(A2216&lt;&gt;"عهدة","",N(F2216)-O2216)</f>
        <v/>
      </c>
      <c r="Q2216" s="26">
        <f>IF(A2216="","",IF(A2216="عهدة",IF(N(F2216)=0,"⚠ أدخل قيمة العهدة",IF(P2216&lt;0,"⛔ عجز / زيادة مصروفات "&amp;TEXT(-P2216,"#,##0"),IF(COUNTIFS($B$8:$B$5007,B2216,$A$8:$A$5007,"مصروف",$I$8:$I$5007,"&lt;&gt;مرفوض",$K$8:$K$5007,"&lt;&gt;نعم")&gt;0,"⚠ "&amp;COUNTIFS($B$8:$B$5007,B2216,$A$8:$A$5007,"مصروف",$I$8:$I$5007,"&lt;&gt;مرفوض",$K$8:$K$5007,"&lt;&gt;نعم")&amp;" مصروف غير مسوى",IF(L2216="تمت التسوية",IF(P2216=0,"✔ متوازنة وتمت التسوية","✔ تمت التسوية – متبقي "&amp;TEXT(P2216,"#,##0")),IF(P2216&gt;0,"متبقي "&amp;TEXT(P2216,"#,##0"),"✔ متوازنة"))))),IF(R2216=0,"⚠ أضف سطر عهدة أولًا",IF(OR(C2216="",N(G2216)=0),"⚠ أكمل التاريخ والقيمة",IF(S2216="","⚠ التاريخ خارج السنة المالية",IF(H2216="","⚠ اختر بند الموازنة",IF(I2216="مرفوض","✖ مرفوض من المدير",IF(I2216&lt;&gt;"موافق","⏳ بانتظار موافقة المدير",IF(K2216&lt;&gt;"نعم","⚠ غير مسوى مع الحسابات","✔ معتمد ومسوى")))))))))</f>
        <v/>
      </c>
      <c r="R2216">
        <f>N(R2215)+IF(A2216="عهدة",1,0)</f>
        <v/>
      </c>
      <c r="S2216">
        <f>IF(C2216="","",IF(AND(C2216&gt;=DATE(2026,9,1),C2216&lt;=DATE(2027,8,31)),(YEAR(C2216)-2026)*12+MONTH(C2216)-8,""))</f>
        <v/>
      </c>
      <c r="T2216">
        <f>IF(AND(A2216="مصروف",R2216&gt;0,I2216="موافق",S2216&lt;&gt;"",H2216&lt;&gt;""),N(G2216),0)</f>
        <v/>
      </c>
    </row>
    <row r="2217">
      <c r="A2217" s="19" t="n"/>
      <c r="B2217" s="20">
        <f>IF(A2217="","",IF(R2217=0,"⚠ أضف سطر عهدة أولًا","DMT-"&amp;TEXT(R2217,"000")))</f>
        <v/>
      </c>
      <c r="C2217" s="21" t="n"/>
      <c r="D2217" s="20">
        <f>IF(C2217="","",IF(S2217="","خارج السنة المالية",INDEX(القوائم!$D$2:$D$13,S2217)))</f>
        <v/>
      </c>
      <c r="E2217" s="22" t="n"/>
      <c r="F2217" s="23" t="n"/>
      <c r="G2217" s="23" t="n"/>
      <c r="H2217" s="22" t="n"/>
      <c r="I2217" s="19" t="n"/>
      <c r="J2217" s="21" t="n"/>
      <c r="K2217" s="19" t="n"/>
      <c r="L2217" s="19" t="n"/>
      <c r="M2217" s="21" t="n"/>
      <c r="N2217" s="22" t="n"/>
      <c r="O2217" s="24">
        <f>IF(A2217&lt;&gt;"عهدة","",SUMIFS($G$8:$G$5007,$B$8:$B$5007,B2217,$A$8:$A$5007,"مصروف",$I$8:$I$5007,"&lt;&gt;مرفوض"))</f>
        <v/>
      </c>
      <c r="P2217" s="25">
        <f>IF(A2217&lt;&gt;"عهدة","",N(F2217)-O2217)</f>
        <v/>
      </c>
      <c r="Q2217" s="26">
        <f>IF(A2217="","",IF(A2217="عهدة",IF(N(F2217)=0,"⚠ أدخل قيمة العهدة",IF(P2217&lt;0,"⛔ عجز / زيادة مصروفات "&amp;TEXT(-P2217,"#,##0"),IF(COUNTIFS($B$8:$B$5007,B2217,$A$8:$A$5007,"مصروف",$I$8:$I$5007,"&lt;&gt;مرفوض",$K$8:$K$5007,"&lt;&gt;نعم")&gt;0,"⚠ "&amp;COUNTIFS($B$8:$B$5007,B2217,$A$8:$A$5007,"مصروف",$I$8:$I$5007,"&lt;&gt;مرفوض",$K$8:$K$5007,"&lt;&gt;نعم")&amp;" مصروف غير مسوى",IF(L2217="تمت التسوية",IF(P2217=0,"✔ متوازنة وتمت التسوية","✔ تمت التسوية – متبقي "&amp;TEXT(P2217,"#,##0")),IF(P2217&gt;0,"متبقي "&amp;TEXT(P2217,"#,##0"),"✔ متوازنة"))))),IF(R2217=0,"⚠ أضف سطر عهدة أولًا",IF(OR(C2217="",N(G2217)=0),"⚠ أكمل التاريخ والقيمة",IF(S2217="","⚠ التاريخ خارج السنة المالية",IF(H2217="","⚠ اختر بند الموازنة",IF(I2217="مرفوض","✖ مرفوض من المدير",IF(I2217&lt;&gt;"موافق","⏳ بانتظار موافقة المدير",IF(K2217&lt;&gt;"نعم","⚠ غير مسوى مع الحسابات","✔ معتمد ومسوى")))))))))</f>
        <v/>
      </c>
      <c r="R2217">
        <f>N(R2216)+IF(A2217="عهدة",1,0)</f>
        <v/>
      </c>
      <c r="S2217">
        <f>IF(C2217="","",IF(AND(C2217&gt;=DATE(2026,9,1),C2217&lt;=DATE(2027,8,31)),(YEAR(C2217)-2026)*12+MONTH(C2217)-8,""))</f>
        <v/>
      </c>
      <c r="T2217">
        <f>IF(AND(A2217="مصروف",R2217&gt;0,I2217="موافق",S2217&lt;&gt;"",H2217&lt;&gt;""),N(G2217),0)</f>
        <v/>
      </c>
    </row>
    <row r="2218">
      <c r="A2218" s="19" t="n"/>
      <c r="B2218" s="20">
        <f>IF(A2218="","",IF(R2218=0,"⚠ أضف سطر عهدة أولًا","DMT-"&amp;TEXT(R2218,"000")))</f>
        <v/>
      </c>
      <c r="C2218" s="21" t="n"/>
      <c r="D2218" s="20">
        <f>IF(C2218="","",IF(S2218="","خارج السنة المالية",INDEX(القوائم!$D$2:$D$13,S2218)))</f>
        <v/>
      </c>
      <c r="E2218" s="22" t="n"/>
      <c r="F2218" s="23" t="n"/>
      <c r="G2218" s="23" t="n"/>
      <c r="H2218" s="22" t="n"/>
      <c r="I2218" s="19" t="n"/>
      <c r="J2218" s="21" t="n"/>
      <c r="K2218" s="19" t="n"/>
      <c r="L2218" s="19" t="n"/>
      <c r="M2218" s="21" t="n"/>
      <c r="N2218" s="22" t="n"/>
      <c r="O2218" s="24">
        <f>IF(A2218&lt;&gt;"عهدة","",SUMIFS($G$8:$G$5007,$B$8:$B$5007,B2218,$A$8:$A$5007,"مصروف",$I$8:$I$5007,"&lt;&gt;مرفوض"))</f>
        <v/>
      </c>
      <c r="P2218" s="25">
        <f>IF(A2218&lt;&gt;"عهدة","",N(F2218)-O2218)</f>
        <v/>
      </c>
      <c r="Q2218" s="26">
        <f>IF(A2218="","",IF(A2218="عهدة",IF(N(F2218)=0,"⚠ أدخل قيمة العهدة",IF(P2218&lt;0,"⛔ عجز / زيادة مصروفات "&amp;TEXT(-P2218,"#,##0"),IF(COUNTIFS($B$8:$B$5007,B2218,$A$8:$A$5007,"مصروف",$I$8:$I$5007,"&lt;&gt;مرفوض",$K$8:$K$5007,"&lt;&gt;نعم")&gt;0,"⚠ "&amp;COUNTIFS($B$8:$B$5007,B2218,$A$8:$A$5007,"مصروف",$I$8:$I$5007,"&lt;&gt;مرفوض",$K$8:$K$5007,"&lt;&gt;نعم")&amp;" مصروف غير مسوى",IF(L2218="تمت التسوية",IF(P2218=0,"✔ متوازنة وتمت التسوية","✔ تمت التسوية – متبقي "&amp;TEXT(P2218,"#,##0")),IF(P2218&gt;0,"متبقي "&amp;TEXT(P2218,"#,##0"),"✔ متوازنة"))))),IF(R2218=0,"⚠ أضف سطر عهدة أولًا",IF(OR(C2218="",N(G2218)=0),"⚠ أكمل التاريخ والقيمة",IF(S2218="","⚠ التاريخ خارج السنة المالية",IF(H2218="","⚠ اختر بند الموازنة",IF(I2218="مرفوض","✖ مرفوض من المدير",IF(I2218&lt;&gt;"موافق","⏳ بانتظار موافقة المدير",IF(K2218&lt;&gt;"نعم","⚠ غير مسوى مع الحسابات","✔ معتمد ومسوى")))))))))</f>
        <v/>
      </c>
      <c r="R2218">
        <f>N(R2217)+IF(A2218="عهدة",1,0)</f>
        <v/>
      </c>
      <c r="S2218">
        <f>IF(C2218="","",IF(AND(C2218&gt;=DATE(2026,9,1),C2218&lt;=DATE(2027,8,31)),(YEAR(C2218)-2026)*12+MONTH(C2218)-8,""))</f>
        <v/>
      </c>
      <c r="T2218">
        <f>IF(AND(A2218="مصروف",R2218&gt;0,I2218="موافق",S2218&lt;&gt;"",H2218&lt;&gt;""),N(G2218),0)</f>
        <v/>
      </c>
    </row>
    <row r="2219">
      <c r="A2219" s="19" t="n"/>
      <c r="B2219" s="20">
        <f>IF(A2219="","",IF(R2219=0,"⚠ أضف سطر عهدة أولًا","DMT-"&amp;TEXT(R2219,"000")))</f>
        <v/>
      </c>
      <c r="C2219" s="21" t="n"/>
      <c r="D2219" s="20">
        <f>IF(C2219="","",IF(S2219="","خارج السنة المالية",INDEX(القوائم!$D$2:$D$13,S2219)))</f>
        <v/>
      </c>
      <c r="E2219" s="22" t="n"/>
      <c r="F2219" s="23" t="n"/>
      <c r="G2219" s="23" t="n"/>
      <c r="H2219" s="22" t="n"/>
      <c r="I2219" s="19" t="n"/>
      <c r="J2219" s="21" t="n"/>
      <c r="K2219" s="19" t="n"/>
      <c r="L2219" s="19" t="n"/>
      <c r="M2219" s="21" t="n"/>
      <c r="N2219" s="22" t="n"/>
      <c r="O2219" s="24">
        <f>IF(A2219&lt;&gt;"عهدة","",SUMIFS($G$8:$G$5007,$B$8:$B$5007,B2219,$A$8:$A$5007,"مصروف",$I$8:$I$5007,"&lt;&gt;مرفوض"))</f>
        <v/>
      </c>
      <c r="P2219" s="25">
        <f>IF(A2219&lt;&gt;"عهدة","",N(F2219)-O2219)</f>
        <v/>
      </c>
      <c r="Q2219" s="26">
        <f>IF(A2219="","",IF(A2219="عهدة",IF(N(F2219)=0,"⚠ أدخل قيمة العهدة",IF(P2219&lt;0,"⛔ عجز / زيادة مصروفات "&amp;TEXT(-P2219,"#,##0"),IF(COUNTIFS($B$8:$B$5007,B2219,$A$8:$A$5007,"مصروف",$I$8:$I$5007,"&lt;&gt;مرفوض",$K$8:$K$5007,"&lt;&gt;نعم")&gt;0,"⚠ "&amp;COUNTIFS($B$8:$B$5007,B2219,$A$8:$A$5007,"مصروف",$I$8:$I$5007,"&lt;&gt;مرفوض",$K$8:$K$5007,"&lt;&gt;نعم")&amp;" مصروف غير مسوى",IF(L2219="تمت التسوية",IF(P2219=0,"✔ متوازنة وتمت التسوية","✔ تمت التسوية – متبقي "&amp;TEXT(P2219,"#,##0")),IF(P2219&gt;0,"متبقي "&amp;TEXT(P2219,"#,##0"),"✔ متوازنة"))))),IF(R2219=0,"⚠ أضف سطر عهدة أولًا",IF(OR(C2219="",N(G2219)=0),"⚠ أكمل التاريخ والقيمة",IF(S2219="","⚠ التاريخ خارج السنة المالية",IF(H2219="","⚠ اختر بند الموازنة",IF(I2219="مرفوض","✖ مرفوض من المدير",IF(I2219&lt;&gt;"موافق","⏳ بانتظار موافقة المدير",IF(K2219&lt;&gt;"نعم","⚠ غير مسوى مع الحسابات","✔ معتمد ومسوى")))))))))</f>
        <v/>
      </c>
      <c r="R2219">
        <f>N(R2218)+IF(A2219="عهدة",1,0)</f>
        <v/>
      </c>
      <c r="S2219">
        <f>IF(C2219="","",IF(AND(C2219&gt;=DATE(2026,9,1),C2219&lt;=DATE(2027,8,31)),(YEAR(C2219)-2026)*12+MONTH(C2219)-8,""))</f>
        <v/>
      </c>
      <c r="T2219">
        <f>IF(AND(A2219="مصروف",R2219&gt;0,I2219="موافق",S2219&lt;&gt;"",H2219&lt;&gt;""),N(G2219),0)</f>
        <v/>
      </c>
    </row>
    <row r="2220">
      <c r="A2220" s="19" t="n"/>
      <c r="B2220" s="20">
        <f>IF(A2220="","",IF(R2220=0,"⚠ أضف سطر عهدة أولًا","DMT-"&amp;TEXT(R2220,"000")))</f>
        <v/>
      </c>
      <c r="C2220" s="21" t="n"/>
      <c r="D2220" s="20">
        <f>IF(C2220="","",IF(S2220="","خارج السنة المالية",INDEX(القوائم!$D$2:$D$13,S2220)))</f>
        <v/>
      </c>
      <c r="E2220" s="22" t="n"/>
      <c r="F2220" s="23" t="n"/>
      <c r="G2220" s="23" t="n"/>
      <c r="H2220" s="22" t="n"/>
      <c r="I2220" s="19" t="n"/>
      <c r="J2220" s="21" t="n"/>
      <c r="K2220" s="19" t="n"/>
      <c r="L2220" s="19" t="n"/>
      <c r="M2220" s="21" t="n"/>
      <c r="N2220" s="22" t="n"/>
      <c r="O2220" s="24">
        <f>IF(A2220&lt;&gt;"عهدة","",SUMIFS($G$8:$G$5007,$B$8:$B$5007,B2220,$A$8:$A$5007,"مصروف",$I$8:$I$5007,"&lt;&gt;مرفوض"))</f>
        <v/>
      </c>
      <c r="P2220" s="25">
        <f>IF(A2220&lt;&gt;"عهدة","",N(F2220)-O2220)</f>
        <v/>
      </c>
      <c r="Q2220" s="26">
        <f>IF(A2220="","",IF(A2220="عهدة",IF(N(F2220)=0,"⚠ أدخل قيمة العهدة",IF(P2220&lt;0,"⛔ عجز / زيادة مصروفات "&amp;TEXT(-P2220,"#,##0"),IF(COUNTIFS($B$8:$B$5007,B2220,$A$8:$A$5007,"مصروف",$I$8:$I$5007,"&lt;&gt;مرفوض",$K$8:$K$5007,"&lt;&gt;نعم")&gt;0,"⚠ "&amp;COUNTIFS($B$8:$B$5007,B2220,$A$8:$A$5007,"مصروف",$I$8:$I$5007,"&lt;&gt;مرفوض",$K$8:$K$5007,"&lt;&gt;نعم")&amp;" مصروف غير مسوى",IF(L2220="تمت التسوية",IF(P2220=0,"✔ متوازنة وتمت التسوية","✔ تمت التسوية – متبقي "&amp;TEXT(P2220,"#,##0")),IF(P2220&gt;0,"متبقي "&amp;TEXT(P2220,"#,##0"),"✔ متوازنة"))))),IF(R2220=0,"⚠ أضف سطر عهدة أولًا",IF(OR(C2220="",N(G2220)=0),"⚠ أكمل التاريخ والقيمة",IF(S2220="","⚠ التاريخ خارج السنة المالية",IF(H2220="","⚠ اختر بند الموازنة",IF(I2220="مرفوض","✖ مرفوض من المدير",IF(I2220&lt;&gt;"موافق","⏳ بانتظار موافقة المدير",IF(K2220&lt;&gt;"نعم","⚠ غير مسوى مع الحسابات","✔ معتمد ومسوى")))))))))</f>
        <v/>
      </c>
      <c r="R2220">
        <f>N(R2219)+IF(A2220="عهدة",1,0)</f>
        <v/>
      </c>
      <c r="S2220">
        <f>IF(C2220="","",IF(AND(C2220&gt;=DATE(2026,9,1),C2220&lt;=DATE(2027,8,31)),(YEAR(C2220)-2026)*12+MONTH(C2220)-8,""))</f>
        <v/>
      </c>
      <c r="T2220">
        <f>IF(AND(A2220="مصروف",R2220&gt;0,I2220="موافق",S2220&lt;&gt;"",H2220&lt;&gt;""),N(G2220),0)</f>
        <v/>
      </c>
    </row>
    <row r="2221">
      <c r="A2221" s="19" t="n"/>
      <c r="B2221" s="20">
        <f>IF(A2221="","",IF(R2221=0,"⚠ أضف سطر عهدة أولًا","DMT-"&amp;TEXT(R2221,"000")))</f>
        <v/>
      </c>
      <c r="C2221" s="21" t="n"/>
      <c r="D2221" s="20">
        <f>IF(C2221="","",IF(S2221="","خارج السنة المالية",INDEX(القوائم!$D$2:$D$13,S2221)))</f>
        <v/>
      </c>
      <c r="E2221" s="22" t="n"/>
      <c r="F2221" s="23" t="n"/>
      <c r="G2221" s="23" t="n"/>
      <c r="H2221" s="22" t="n"/>
      <c r="I2221" s="19" t="n"/>
      <c r="J2221" s="21" t="n"/>
      <c r="K2221" s="19" t="n"/>
      <c r="L2221" s="19" t="n"/>
      <c r="M2221" s="21" t="n"/>
      <c r="N2221" s="22" t="n"/>
      <c r="O2221" s="24">
        <f>IF(A2221&lt;&gt;"عهدة","",SUMIFS($G$8:$G$5007,$B$8:$B$5007,B2221,$A$8:$A$5007,"مصروف",$I$8:$I$5007,"&lt;&gt;مرفوض"))</f>
        <v/>
      </c>
      <c r="P2221" s="25">
        <f>IF(A2221&lt;&gt;"عهدة","",N(F2221)-O2221)</f>
        <v/>
      </c>
      <c r="Q2221" s="26">
        <f>IF(A2221="","",IF(A2221="عهدة",IF(N(F2221)=0,"⚠ أدخل قيمة العهدة",IF(P2221&lt;0,"⛔ عجز / زيادة مصروفات "&amp;TEXT(-P2221,"#,##0"),IF(COUNTIFS($B$8:$B$5007,B2221,$A$8:$A$5007,"مصروف",$I$8:$I$5007,"&lt;&gt;مرفوض",$K$8:$K$5007,"&lt;&gt;نعم")&gt;0,"⚠ "&amp;COUNTIFS($B$8:$B$5007,B2221,$A$8:$A$5007,"مصروف",$I$8:$I$5007,"&lt;&gt;مرفوض",$K$8:$K$5007,"&lt;&gt;نعم")&amp;" مصروف غير مسوى",IF(L2221="تمت التسوية",IF(P2221=0,"✔ متوازنة وتمت التسوية","✔ تمت التسوية – متبقي "&amp;TEXT(P2221,"#,##0")),IF(P2221&gt;0,"متبقي "&amp;TEXT(P2221,"#,##0"),"✔ متوازنة"))))),IF(R2221=0,"⚠ أضف سطر عهدة أولًا",IF(OR(C2221="",N(G2221)=0),"⚠ أكمل التاريخ والقيمة",IF(S2221="","⚠ التاريخ خارج السنة المالية",IF(H2221="","⚠ اختر بند الموازنة",IF(I2221="مرفوض","✖ مرفوض من المدير",IF(I2221&lt;&gt;"موافق","⏳ بانتظار موافقة المدير",IF(K2221&lt;&gt;"نعم","⚠ غير مسوى مع الحسابات","✔ معتمد ومسوى")))))))))</f>
        <v/>
      </c>
      <c r="R2221">
        <f>N(R2220)+IF(A2221="عهدة",1,0)</f>
        <v/>
      </c>
      <c r="S2221">
        <f>IF(C2221="","",IF(AND(C2221&gt;=DATE(2026,9,1),C2221&lt;=DATE(2027,8,31)),(YEAR(C2221)-2026)*12+MONTH(C2221)-8,""))</f>
        <v/>
      </c>
      <c r="T2221">
        <f>IF(AND(A2221="مصروف",R2221&gt;0,I2221="موافق",S2221&lt;&gt;"",H2221&lt;&gt;""),N(G2221),0)</f>
        <v/>
      </c>
    </row>
    <row r="2222">
      <c r="A2222" s="19" t="n"/>
      <c r="B2222" s="20">
        <f>IF(A2222="","",IF(R2222=0,"⚠ أضف سطر عهدة أولًا","DMT-"&amp;TEXT(R2222,"000")))</f>
        <v/>
      </c>
      <c r="C2222" s="21" t="n"/>
      <c r="D2222" s="20">
        <f>IF(C2222="","",IF(S2222="","خارج السنة المالية",INDEX(القوائم!$D$2:$D$13,S2222)))</f>
        <v/>
      </c>
      <c r="E2222" s="22" t="n"/>
      <c r="F2222" s="23" t="n"/>
      <c r="G2222" s="23" t="n"/>
      <c r="H2222" s="22" t="n"/>
      <c r="I2222" s="19" t="n"/>
      <c r="J2222" s="21" t="n"/>
      <c r="K2222" s="19" t="n"/>
      <c r="L2222" s="19" t="n"/>
      <c r="M2222" s="21" t="n"/>
      <c r="N2222" s="22" t="n"/>
      <c r="O2222" s="24">
        <f>IF(A2222&lt;&gt;"عهدة","",SUMIFS($G$8:$G$5007,$B$8:$B$5007,B2222,$A$8:$A$5007,"مصروف",$I$8:$I$5007,"&lt;&gt;مرفوض"))</f>
        <v/>
      </c>
      <c r="P2222" s="25">
        <f>IF(A2222&lt;&gt;"عهدة","",N(F2222)-O2222)</f>
        <v/>
      </c>
      <c r="Q2222" s="26">
        <f>IF(A2222="","",IF(A2222="عهدة",IF(N(F2222)=0,"⚠ أدخل قيمة العهدة",IF(P2222&lt;0,"⛔ عجز / زيادة مصروفات "&amp;TEXT(-P2222,"#,##0"),IF(COUNTIFS($B$8:$B$5007,B2222,$A$8:$A$5007,"مصروف",$I$8:$I$5007,"&lt;&gt;مرفوض",$K$8:$K$5007,"&lt;&gt;نعم")&gt;0,"⚠ "&amp;COUNTIFS($B$8:$B$5007,B2222,$A$8:$A$5007,"مصروف",$I$8:$I$5007,"&lt;&gt;مرفوض",$K$8:$K$5007,"&lt;&gt;نعم")&amp;" مصروف غير مسوى",IF(L2222="تمت التسوية",IF(P2222=0,"✔ متوازنة وتمت التسوية","✔ تمت التسوية – متبقي "&amp;TEXT(P2222,"#,##0")),IF(P2222&gt;0,"متبقي "&amp;TEXT(P2222,"#,##0"),"✔ متوازنة"))))),IF(R2222=0,"⚠ أضف سطر عهدة أولًا",IF(OR(C2222="",N(G2222)=0),"⚠ أكمل التاريخ والقيمة",IF(S2222="","⚠ التاريخ خارج السنة المالية",IF(H2222="","⚠ اختر بند الموازنة",IF(I2222="مرفوض","✖ مرفوض من المدير",IF(I2222&lt;&gt;"موافق","⏳ بانتظار موافقة المدير",IF(K2222&lt;&gt;"نعم","⚠ غير مسوى مع الحسابات","✔ معتمد ومسوى")))))))))</f>
        <v/>
      </c>
      <c r="R2222">
        <f>N(R2221)+IF(A2222="عهدة",1,0)</f>
        <v/>
      </c>
      <c r="S2222">
        <f>IF(C2222="","",IF(AND(C2222&gt;=DATE(2026,9,1),C2222&lt;=DATE(2027,8,31)),(YEAR(C2222)-2026)*12+MONTH(C2222)-8,""))</f>
        <v/>
      </c>
      <c r="T2222">
        <f>IF(AND(A2222="مصروف",R2222&gt;0,I2222="موافق",S2222&lt;&gt;"",H2222&lt;&gt;""),N(G2222),0)</f>
        <v/>
      </c>
    </row>
    <row r="2223">
      <c r="A2223" s="19" t="n"/>
      <c r="B2223" s="20">
        <f>IF(A2223="","",IF(R2223=0,"⚠ أضف سطر عهدة أولًا","DMT-"&amp;TEXT(R2223,"000")))</f>
        <v/>
      </c>
      <c r="C2223" s="21" t="n"/>
      <c r="D2223" s="20">
        <f>IF(C2223="","",IF(S2223="","خارج السنة المالية",INDEX(القوائم!$D$2:$D$13,S2223)))</f>
        <v/>
      </c>
      <c r="E2223" s="22" t="n"/>
      <c r="F2223" s="23" t="n"/>
      <c r="G2223" s="23" t="n"/>
      <c r="H2223" s="22" t="n"/>
      <c r="I2223" s="19" t="n"/>
      <c r="J2223" s="21" t="n"/>
      <c r="K2223" s="19" t="n"/>
      <c r="L2223" s="19" t="n"/>
      <c r="M2223" s="21" t="n"/>
      <c r="N2223" s="22" t="n"/>
      <c r="O2223" s="24">
        <f>IF(A2223&lt;&gt;"عهدة","",SUMIFS($G$8:$G$5007,$B$8:$B$5007,B2223,$A$8:$A$5007,"مصروف",$I$8:$I$5007,"&lt;&gt;مرفوض"))</f>
        <v/>
      </c>
      <c r="P2223" s="25">
        <f>IF(A2223&lt;&gt;"عهدة","",N(F2223)-O2223)</f>
        <v/>
      </c>
      <c r="Q2223" s="26">
        <f>IF(A2223="","",IF(A2223="عهدة",IF(N(F2223)=0,"⚠ أدخل قيمة العهدة",IF(P2223&lt;0,"⛔ عجز / زيادة مصروفات "&amp;TEXT(-P2223,"#,##0"),IF(COUNTIFS($B$8:$B$5007,B2223,$A$8:$A$5007,"مصروف",$I$8:$I$5007,"&lt;&gt;مرفوض",$K$8:$K$5007,"&lt;&gt;نعم")&gt;0,"⚠ "&amp;COUNTIFS($B$8:$B$5007,B2223,$A$8:$A$5007,"مصروف",$I$8:$I$5007,"&lt;&gt;مرفوض",$K$8:$K$5007,"&lt;&gt;نعم")&amp;" مصروف غير مسوى",IF(L2223="تمت التسوية",IF(P2223=0,"✔ متوازنة وتمت التسوية","✔ تمت التسوية – متبقي "&amp;TEXT(P2223,"#,##0")),IF(P2223&gt;0,"متبقي "&amp;TEXT(P2223,"#,##0"),"✔ متوازنة"))))),IF(R2223=0,"⚠ أضف سطر عهدة أولًا",IF(OR(C2223="",N(G2223)=0),"⚠ أكمل التاريخ والقيمة",IF(S2223="","⚠ التاريخ خارج السنة المالية",IF(H2223="","⚠ اختر بند الموازنة",IF(I2223="مرفوض","✖ مرفوض من المدير",IF(I2223&lt;&gt;"موافق","⏳ بانتظار موافقة المدير",IF(K2223&lt;&gt;"نعم","⚠ غير مسوى مع الحسابات","✔ معتمد ومسوى")))))))))</f>
        <v/>
      </c>
      <c r="R2223">
        <f>N(R2222)+IF(A2223="عهدة",1,0)</f>
        <v/>
      </c>
      <c r="S2223">
        <f>IF(C2223="","",IF(AND(C2223&gt;=DATE(2026,9,1),C2223&lt;=DATE(2027,8,31)),(YEAR(C2223)-2026)*12+MONTH(C2223)-8,""))</f>
        <v/>
      </c>
      <c r="T2223">
        <f>IF(AND(A2223="مصروف",R2223&gt;0,I2223="موافق",S2223&lt;&gt;"",H2223&lt;&gt;""),N(G2223),0)</f>
        <v/>
      </c>
    </row>
    <row r="2224">
      <c r="A2224" s="19" t="n"/>
      <c r="B2224" s="20">
        <f>IF(A2224="","",IF(R2224=0,"⚠ أضف سطر عهدة أولًا","DMT-"&amp;TEXT(R2224,"000")))</f>
        <v/>
      </c>
      <c r="C2224" s="21" t="n"/>
      <c r="D2224" s="20">
        <f>IF(C2224="","",IF(S2224="","خارج السنة المالية",INDEX(القوائم!$D$2:$D$13,S2224)))</f>
        <v/>
      </c>
      <c r="E2224" s="22" t="n"/>
      <c r="F2224" s="23" t="n"/>
      <c r="G2224" s="23" t="n"/>
      <c r="H2224" s="22" t="n"/>
      <c r="I2224" s="19" t="n"/>
      <c r="J2224" s="21" t="n"/>
      <c r="K2224" s="19" t="n"/>
      <c r="L2224" s="19" t="n"/>
      <c r="M2224" s="21" t="n"/>
      <c r="N2224" s="22" t="n"/>
      <c r="O2224" s="24">
        <f>IF(A2224&lt;&gt;"عهدة","",SUMIFS($G$8:$G$5007,$B$8:$B$5007,B2224,$A$8:$A$5007,"مصروف",$I$8:$I$5007,"&lt;&gt;مرفوض"))</f>
        <v/>
      </c>
      <c r="P2224" s="25">
        <f>IF(A2224&lt;&gt;"عهدة","",N(F2224)-O2224)</f>
        <v/>
      </c>
      <c r="Q2224" s="26">
        <f>IF(A2224="","",IF(A2224="عهدة",IF(N(F2224)=0,"⚠ أدخل قيمة العهدة",IF(P2224&lt;0,"⛔ عجز / زيادة مصروفات "&amp;TEXT(-P2224,"#,##0"),IF(COUNTIFS($B$8:$B$5007,B2224,$A$8:$A$5007,"مصروف",$I$8:$I$5007,"&lt;&gt;مرفوض",$K$8:$K$5007,"&lt;&gt;نعم")&gt;0,"⚠ "&amp;COUNTIFS($B$8:$B$5007,B2224,$A$8:$A$5007,"مصروف",$I$8:$I$5007,"&lt;&gt;مرفوض",$K$8:$K$5007,"&lt;&gt;نعم")&amp;" مصروف غير مسوى",IF(L2224="تمت التسوية",IF(P2224=0,"✔ متوازنة وتمت التسوية","✔ تمت التسوية – متبقي "&amp;TEXT(P2224,"#,##0")),IF(P2224&gt;0,"متبقي "&amp;TEXT(P2224,"#,##0"),"✔ متوازنة"))))),IF(R2224=0,"⚠ أضف سطر عهدة أولًا",IF(OR(C2224="",N(G2224)=0),"⚠ أكمل التاريخ والقيمة",IF(S2224="","⚠ التاريخ خارج السنة المالية",IF(H2224="","⚠ اختر بند الموازنة",IF(I2224="مرفوض","✖ مرفوض من المدير",IF(I2224&lt;&gt;"موافق","⏳ بانتظار موافقة المدير",IF(K2224&lt;&gt;"نعم","⚠ غير مسوى مع الحسابات","✔ معتمد ومسوى")))))))))</f>
        <v/>
      </c>
      <c r="R2224">
        <f>N(R2223)+IF(A2224="عهدة",1,0)</f>
        <v/>
      </c>
      <c r="S2224">
        <f>IF(C2224="","",IF(AND(C2224&gt;=DATE(2026,9,1),C2224&lt;=DATE(2027,8,31)),(YEAR(C2224)-2026)*12+MONTH(C2224)-8,""))</f>
        <v/>
      </c>
      <c r="T2224">
        <f>IF(AND(A2224="مصروف",R2224&gt;0,I2224="موافق",S2224&lt;&gt;"",H2224&lt;&gt;""),N(G2224),0)</f>
        <v/>
      </c>
    </row>
    <row r="2225">
      <c r="A2225" s="19" t="n"/>
      <c r="B2225" s="20">
        <f>IF(A2225="","",IF(R2225=0,"⚠ أضف سطر عهدة أولًا","DMT-"&amp;TEXT(R2225,"000")))</f>
        <v/>
      </c>
      <c r="C2225" s="21" t="n"/>
      <c r="D2225" s="20">
        <f>IF(C2225="","",IF(S2225="","خارج السنة المالية",INDEX(القوائم!$D$2:$D$13,S2225)))</f>
        <v/>
      </c>
      <c r="E2225" s="22" t="n"/>
      <c r="F2225" s="23" t="n"/>
      <c r="G2225" s="23" t="n"/>
      <c r="H2225" s="22" t="n"/>
      <c r="I2225" s="19" t="n"/>
      <c r="J2225" s="21" t="n"/>
      <c r="K2225" s="19" t="n"/>
      <c r="L2225" s="19" t="n"/>
      <c r="M2225" s="21" t="n"/>
      <c r="N2225" s="22" t="n"/>
      <c r="O2225" s="24">
        <f>IF(A2225&lt;&gt;"عهدة","",SUMIFS($G$8:$G$5007,$B$8:$B$5007,B2225,$A$8:$A$5007,"مصروف",$I$8:$I$5007,"&lt;&gt;مرفوض"))</f>
        <v/>
      </c>
      <c r="P2225" s="25">
        <f>IF(A2225&lt;&gt;"عهدة","",N(F2225)-O2225)</f>
        <v/>
      </c>
      <c r="Q2225" s="26">
        <f>IF(A2225="","",IF(A2225="عهدة",IF(N(F2225)=0,"⚠ أدخل قيمة العهدة",IF(P2225&lt;0,"⛔ عجز / زيادة مصروفات "&amp;TEXT(-P2225,"#,##0"),IF(COUNTIFS($B$8:$B$5007,B2225,$A$8:$A$5007,"مصروف",$I$8:$I$5007,"&lt;&gt;مرفوض",$K$8:$K$5007,"&lt;&gt;نعم")&gt;0,"⚠ "&amp;COUNTIFS($B$8:$B$5007,B2225,$A$8:$A$5007,"مصروف",$I$8:$I$5007,"&lt;&gt;مرفوض",$K$8:$K$5007,"&lt;&gt;نعم")&amp;" مصروف غير مسوى",IF(L2225="تمت التسوية",IF(P2225=0,"✔ متوازنة وتمت التسوية","✔ تمت التسوية – متبقي "&amp;TEXT(P2225,"#,##0")),IF(P2225&gt;0,"متبقي "&amp;TEXT(P2225,"#,##0"),"✔ متوازنة"))))),IF(R2225=0,"⚠ أضف سطر عهدة أولًا",IF(OR(C2225="",N(G2225)=0),"⚠ أكمل التاريخ والقيمة",IF(S2225="","⚠ التاريخ خارج السنة المالية",IF(H2225="","⚠ اختر بند الموازنة",IF(I2225="مرفوض","✖ مرفوض من المدير",IF(I2225&lt;&gt;"موافق","⏳ بانتظار موافقة المدير",IF(K2225&lt;&gt;"نعم","⚠ غير مسوى مع الحسابات","✔ معتمد ومسوى")))))))))</f>
        <v/>
      </c>
      <c r="R2225">
        <f>N(R2224)+IF(A2225="عهدة",1,0)</f>
        <v/>
      </c>
      <c r="S2225">
        <f>IF(C2225="","",IF(AND(C2225&gt;=DATE(2026,9,1),C2225&lt;=DATE(2027,8,31)),(YEAR(C2225)-2026)*12+MONTH(C2225)-8,""))</f>
        <v/>
      </c>
      <c r="T2225">
        <f>IF(AND(A2225="مصروف",R2225&gt;0,I2225="موافق",S2225&lt;&gt;"",H2225&lt;&gt;""),N(G2225),0)</f>
        <v/>
      </c>
    </row>
    <row r="2226">
      <c r="A2226" s="19" t="n"/>
      <c r="B2226" s="20">
        <f>IF(A2226="","",IF(R2226=0,"⚠ أضف سطر عهدة أولًا","DMT-"&amp;TEXT(R2226,"000")))</f>
        <v/>
      </c>
      <c r="C2226" s="21" t="n"/>
      <c r="D2226" s="20">
        <f>IF(C2226="","",IF(S2226="","خارج السنة المالية",INDEX(القوائم!$D$2:$D$13,S2226)))</f>
        <v/>
      </c>
      <c r="E2226" s="22" t="n"/>
      <c r="F2226" s="23" t="n"/>
      <c r="G2226" s="23" t="n"/>
      <c r="H2226" s="22" t="n"/>
      <c r="I2226" s="19" t="n"/>
      <c r="J2226" s="21" t="n"/>
      <c r="K2226" s="19" t="n"/>
      <c r="L2226" s="19" t="n"/>
      <c r="M2226" s="21" t="n"/>
      <c r="N2226" s="22" t="n"/>
      <c r="O2226" s="24">
        <f>IF(A2226&lt;&gt;"عهدة","",SUMIFS($G$8:$G$5007,$B$8:$B$5007,B2226,$A$8:$A$5007,"مصروف",$I$8:$I$5007,"&lt;&gt;مرفوض"))</f>
        <v/>
      </c>
      <c r="P2226" s="25">
        <f>IF(A2226&lt;&gt;"عهدة","",N(F2226)-O2226)</f>
        <v/>
      </c>
      <c r="Q2226" s="26">
        <f>IF(A2226="","",IF(A2226="عهدة",IF(N(F2226)=0,"⚠ أدخل قيمة العهدة",IF(P2226&lt;0,"⛔ عجز / زيادة مصروفات "&amp;TEXT(-P2226,"#,##0"),IF(COUNTIFS($B$8:$B$5007,B2226,$A$8:$A$5007,"مصروف",$I$8:$I$5007,"&lt;&gt;مرفوض",$K$8:$K$5007,"&lt;&gt;نعم")&gt;0,"⚠ "&amp;COUNTIFS($B$8:$B$5007,B2226,$A$8:$A$5007,"مصروف",$I$8:$I$5007,"&lt;&gt;مرفوض",$K$8:$K$5007,"&lt;&gt;نعم")&amp;" مصروف غير مسوى",IF(L2226="تمت التسوية",IF(P2226=0,"✔ متوازنة وتمت التسوية","✔ تمت التسوية – متبقي "&amp;TEXT(P2226,"#,##0")),IF(P2226&gt;0,"متبقي "&amp;TEXT(P2226,"#,##0"),"✔ متوازنة"))))),IF(R2226=0,"⚠ أضف سطر عهدة أولًا",IF(OR(C2226="",N(G2226)=0),"⚠ أكمل التاريخ والقيمة",IF(S2226="","⚠ التاريخ خارج السنة المالية",IF(H2226="","⚠ اختر بند الموازنة",IF(I2226="مرفوض","✖ مرفوض من المدير",IF(I2226&lt;&gt;"موافق","⏳ بانتظار موافقة المدير",IF(K2226&lt;&gt;"نعم","⚠ غير مسوى مع الحسابات","✔ معتمد ومسوى")))))))))</f>
        <v/>
      </c>
      <c r="R2226">
        <f>N(R2225)+IF(A2226="عهدة",1,0)</f>
        <v/>
      </c>
      <c r="S2226">
        <f>IF(C2226="","",IF(AND(C2226&gt;=DATE(2026,9,1),C2226&lt;=DATE(2027,8,31)),(YEAR(C2226)-2026)*12+MONTH(C2226)-8,""))</f>
        <v/>
      </c>
      <c r="T2226">
        <f>IF(AND(A2226="مصروف",R2226&gt;0,I2226="موافق",S2226&lt;&gt;"",H2226&lt;&gt;""),N(G2226),0)</f>
        <v/>
      </c>
    </row>
    <row r="2227">
      <c r="A2227" s="19" t="n"/>
      <c r="B2227" s="20">
        <f>IF(A2227="","",IF(R2227=0,"⚠ أضف سطر عهدة أولًا","DMT-"&amp;TEXT(R2227,"000")))</f>
        <v/>
      </c>
      <c r="C2227" s="21" t="n"/>
      <c r="D2227" s="20">
        <f>IF(C2227="","",IF(S2227="","خارج السنة المالية",INDEX(القوائم!$D$2:$D$13,S2227)))</f>
        <v/>
      </c>
      <c r="E2227" s="22" t="n"/>
      <c r="F2227" s="23" t="n"/>
      <c r="G2227" s="23" t="n"/>
      <c r="H2227" s="22" t="n"/>
      <c r="I2227" s="19" t="n"/>
      <c r="J2227" s="21" t="n"/>
      <c r="K2227" s="19" t="n"/>
      <c r="L2227" s="19" t="n"/>
      <c r="M2227" s="21" t="n"/>
      <c r="N2227" s="22" t="n"/>
      <c r="O2227" s="24">
        <f>IF(A2227&lt;&gt;"عهدة","",SUMIFS($G$8:$G$5007,$B$8:$B$5007,B2227,$A$8:$A$5007,"مصروف",$I$8:$I$5007,"&lt;&gt;مرفوض"))</f>
        <v/>
      </c>
      <c r="P2227" s="25">
        <f>IF(A2227&lt;&gt;"عهدة","",N(F2227)-O2227)</f>
        <v/>
      </c>
      <c r="Q2227" s="26">
        <f>IF(A2227="","",IF(A2227="عهدة",IF(N(F2227)=0,"⚠ أدخل قيمة العهدة",IF(P2227&lt;0,"⛔ عجز / زيادة مصروفات "&amp;TEXT(-P2227,"#,##0"),IF(COUNTIFS($B$8:$B$5007,B2227,$A$8:$A$5007,"مصروف",$I$8:$I$5007,"&lt;&gt;مرفوض",$K$8:$K$5007,"&lt;&gt;نعم")&gt;0,"⚠ "&amp;COUNTIFS($B$8:$B$5007,B2227,$A$8:$A$5007,"مصروف",$I$8:$I$5007,"&lt;&gt;مرفوض",$K$8:$K$5007,"&lt;&gt;نعم")&amp;" مصروف غير مسوى",IF(L2227="تمت التسوية",IF(P2227=0,"✔ متوازنة وتمت التسوية","✔ تمت التسوية – متبقي "&amp;TEXT(P2227,"#,##0")),IF(P2227&gt;0,"متبقي "&amp;TEXT(P2227,"#,##0"),"✔ متوازنة"))))),IF(R2227=0,"⚠ أضف سطر عهدة أولًا",IF(OR(C2227="",N(G2227)=0),"⚠ أكمل التاريخ والقيمة",IF(S2227="","⚠ التاريخ خارج السنة المالية",IF(H2227="","⚠ اختر بند الموازنة",IF(I2227="مرفوض","✖ مرفوض من المدير",IF(I2227&lt;&gt;"موافق","⏳ بانتظار موافقة المدير",IF(K2227&lt;&gt;"نعم","⚠ غير مسوى مع الحسابات","✔ معتمد ومسوى")))))))))</f>
        <v/>
      </c>
      <c r="R2227">
        <f>N(R2226)+IF(A2227="عهدة",1,0)</f>
        <v/>
      </c>
      <c r="S2227">
        <f>IF(C2227="","",IF(AND(C2227&gt;=DATE(2026,9,1),C2227&lt;=DATE(2027,8,31)),(YEAR(C2227)-2026)*12+MONTH(C2227)-8,""))</f>
        <v/>
      </c>
      <c r="T2227">
        <f>IF(AND(A2227="مصروف",R2227&gt;0,I2227="موافق",S2227&lt;&gt;"",H2227&lt;&gt;""),N(G2227),0)</f>
        <v/>
      </c>
    </row>
    <row r="2228">
      <c r="A2228" s="19" t="n"/>
      <c r="B2228" s="20">
        <f>IF(A2228="","",IF(R2228=0,"⚠ أضف سطر عهدة أولًا","DMT-"&amp;TEXT(R2228,"000")))</f>
        <v/>
      </c>
      <c r="C2228" s="21" t="n"/>
      <c r="D2228" s="20">
        <f>IF(C2228="","",IF(S2228="","خارج السنة المالية",INDEX(القوائم!$D$2:$D$13,S2228)))</f>
        <v/>
      </c>
      <c r="E2228" s="22" t="n"/>
      <c r="F2228" s="23" t="n"/>
      <c r="G2228" s="23" t="n"/>
      <c r="H2228" s="22" t="n"/>
      <c r="I2228" s="19" t="n"/>
      <c r="J2228" s="21" t="n"/>
      <c r="K2228" s="19" t="n"/>
      <c r="L2228" s="19" t="n"/>
      <c r="M2228" s="21" t="n"/>
      <c r="N2228" s="22" t="n"/>
      <c r="O2228" s="24">
        <f>IF(A2228&lt;&gt;"عهدة","",SUMIFS($G$8:$G$5007,$B$8:$B$5007,B2228,$A$8:$A$5007,"مصروف",$I$8:$I$5007,"&lt;&gt;مرفوض"))</f>
        <v/>
      </c>
      <c r="P2228" s="25">
        <f>IF(A2228&lt;&gt;"عهدة","",N(F2228)-O2228)</f>
        <v/>
      </c>
      <c r="Q2228" s="26">
        <f>IF(A2228="","",IF(A2228="عهدة",IF(N(F2228)=0,"⚠ أدخل قيمة العهدة",IF(P2228&lt;0,"⛔ عجز / زيادة مصروفات "&amp;TEXT(-P2228,"#,##0"),IF(COUNTIFS($B$8:$B$5007,B2228,$A$8:$A$5007,"مصروف",$I$8:$I$5007,"&lt;&gt;مرفوض",$K$8:$K$5007,"&lt;&gt;نعم")&gt;0,"⚠ "&amp;COUNTIFS($B$8:$B$5007,B2228,$A$8:$A$5007,"مصروف",$I$8:$I$5007,"&lt;&gt;مرفوض",$K$8:$K$5007,"&lt;&gt;نعم")&amp;" مصروف غير مسوى",IF(L2228="تمت التسوية",IF(P2228=0,"✔ متوازنة وتمت التسوية","✔ تمت التسوية – متبقي "&amp;TEXT(P2228,"#,##0")),IF(P2228&gt;0,"متبقي "&amp;TEXT(P2228,"#,##0"),"✔ متوازنة"))))),IF(R2228=0,"⚠ أضف سطر عهدة أولًا",IF(OR(C2228="",N(G2228)=0),"⚠ أكمل التاريخ والقيمة",IF(S2228="","⚠ التاريخ خارج السنة المالية",IF(H2228="","⚠ اختر بند الموازنة",IF(I2228="مرفوض","✖ مرفوض من المدير",IF(I2228&lt;&gt;"موافق","⏳ بانتظار موافقة المدير",IF(K2228&lt;&gt;"نعم","⚠ غير مسوى مع الحسابات","✔ معتمد ومسوى")))))))))</f>
        <v/>
      </c>
      <c r="R2228">
        <f>N(R2227)+IF(A2228="عهدة",1,0)</f>
        <v/>
      </c>
      <c r="S2228">
        <f>IF(C2228="","",IF(AND(C2228&gt;=DATE(2026,9,1),C2228&lt;=DATE(2027,8,31)),(YEAR(C2228)-2026)*12+MONTH(C2228)-8,""))</f>
        <v/>
      </c>
      <c r="T2228">
        <f>IF(AND(A2228="مصروف",R2228&gt;0,I2228="موافق",S2228&lt;&gt;"",H2228&lt;&gt;""),N(G2228),0)</f>
        <v/>
      </c>
    </row>
    <row r="2229">
      <c r="A2229" s="19" t="n"/>
      <c r="B2229" s="20">
        <f>IF(A2229="","",IF(R2229=0,"⚠ أضف سطر عهدة أولًا","DMT-"&amp;TEXT(R2229,"000")))</f>
        <v/>
      </c>
      <c r="C2229" s="21" t="n"/>
      <c r="D2229" s="20">
        <f>IF(C2229="","",IF(S2229="","خارج السنة المالية",INDEX(القوائم!$D$2:$D$13,S2229)))</f>
        <v/>
      </c>
      <c r="E2229" s="22" t="n"/>
      <c r="F2229" s="23" t="n"/>
      <c r="G2229" s="23" t="n"/>
      <c r="H2229" s="22" t="n"/>
      <c r="I2229" s="19" t="n"/>
      <c r="J2229" s="21" t="n"/>
      <c r="K2229" s="19" t="n"/>
      <c r="L2229" s="19" t="n"/>
      <c r="M2229" s="21" t="n"/>
      <c r="N2229" s="22" t="n"/>
      <c r="O2229" s="24">
        <f>IF(A2229&lt;&gt;"عهدة","",SUMIFS($G$8:$G$5007,$B$8:$B$5007,B2229,$A$8:$A$5007,"مصروف",$I$8:$I$5007,"&lt;&gt;مرفوض"))</f>
        <v/>
      </c>
      <c r="P2229" s="25">
        <f>IF(A2229&lt;&gt;"عهدة","",N(F2229)-O2229)</f>
        <v/>
      </c>
      <c r="Q2229" s="26">
        <f>IF(A2229="","",IF(A2229="عهدة",IF(N(F2229)=0,"⚠ أدخل قيمة العهدة",IF(P2229&lt;0,"⛔ عجز / زيادة مصروفات "&amp;TEXT(-P2229,"#,##0"),IF(COUNTIFS($B$8:$B$5007,B2229,$A$8:$A$5007,"مصروف",$I$8:$I$5007,"&lt;&gt;مرفوض",$K$8:$K$5007,"&lt;&gt;نعم")&gt;0,"⚠ "&amp;COUNTIFS($B$8:$B$5007,B2229,$A$8:$A$5007,"مصروف",$I$8:$I$5007,"&lt;&gt;مرفوض",$K$8:$K$5007,"&lt;&gt;نعم")&amp;" مصروف غير مسوى",IF(L2229="تمت التسوية",IF(P2229=0,"✔ متوازنة وتمت التسوية","✔ تمت التسوية – متبقي "&amp;TEXT(P2229,"#,##0")),IF(P2229&gt;0,"متبقي "&amp;TEXT(P2229,"#,##0"),"✔ متوازنة"))))),IF(R2229=0,"⚠ أضف سطر عهدة أولًا",IF(OR(C2229="",N(G2229)=0),"⚠ أكمل التاريخ والقيمة",IF(S2229="","⚠ التاريخ خارج السنة المالية",IF(H2229="","⚠ اختر بند الموازنة",IF(I2229="مرفوض","✖ مرفوض من المدير",IF(I2229&lt;&gt;"موافق","⏳ بانتظار موافقة المدير",IF(K2229&lt;&gt;"نعم","⚠ غير مسوى مع الحسابات","✔ معتمد ومسوى")))))))))</f>
        <v/>
      </c>
      <c r="R2229">
        <f>N(R2228)+IF(A2229="عهدة",1,0)</f>
        <v/>
      </c>
      <c r="S2229">
        <f>IF(C2229="","",IF(AND(C2229&gt;=DATE(2026,9,1),C2229&lt;=DATE(2027,8,31)),(YEAR(C2229)-2026)*12+MONTH(C2229)-8,""))</f>
        <v/>
      </c>
      <c r="T2229">
        <f>IF(AND(A2229="مصروف",R2229&gt;0,I2229="موافق",S2229&lt;&gt;"",H2229&lt;&gt;""),N(G2229),0)</f>
        <v/>
      </c>
    </row>
    <row r="2230">
      <c r="A2230" s="19" t="n"/>
      <c r="B2230" s="20">
        <f>IF(A2230="","",IF(R2230=0,"⚠ أضف سطر عهدة أولًا","DMT-"&amp;TEXT(R2230,"000")))</f>
        <v/>
      </c>
      <c r="C2230" s="21" t="n"/>
      <c r="D2230" s="20">
        <f>IF(C2230="","",IF(S2230="","خارج السنة المالية",INDEX(القوائم!$D$2:$D$13,S2230)))</f>
        <v/>
      </c>
      <c r="E2230" s="22" t="n"/>
      <c r="F2230" s="23" t="n"/>
      <c r="G2230" s="23" t="n"/>
      <c r="H2230" s="22" t="n"/>
      <c r="I2230" s="19" t="n"/>
      <c r="J2230" s="21" t="n"/>
      <c r="K2230" s="19" t="n"/>
      <c r="L2230" s="19" t="n"/>
      <c r="M2230" s="21" t="n"/>
      <c r="N2230" s="22" t="n"/>
      <c r="O2230" s="24">
        <f>IF(A2230&lt;&gt;"عهدة","",SUMIFS($G$8:$G$5007,$B$8:$B$5007,B2230,$A$8:$A$5007,"مصروف",$I$8:$I$5007,"&lt;&gt;مرفوض"))</f>
        <v/>
      </c>
      <c r="P2230" s="25">
        <f>IF(A2230&lt;&gt;"عهدة","",N(F2230)-O2230)</f>
        <v/>
      </c>
      <c r="Q2230" s="26">
        <f>IF(A2230="","",IF(A2230="عهدة",IF(N(F2230)=0,"⚠ أدخل قيمة العهدة",IF(P2230&lt;0,"⛔ عجز / زيادة مصروفات "&amp;TEXT(-P2230,"#,##0"),IF(COUNTIFS($B$8:$B$5007,B2230,$A$8:$A$5007,"مصروف",$I$8:$I$5007,"&lt;&gt;مرفوض",$K$8:$K$5007,"&lt;&gt;نعم")&gt;0,"⚠ "&amp;COUNTIFS($B$8:$B$5007,B2230,$A$8:$A$5007,"مصروف",$I$8:$I$5007,"&lt;&gt;مرفوض",$K$8:$K$5007,"&lt;&gt;نعم")&amp;" مصروف غير مسوى",IF(L2230="تمت التسوية",IF(P2230=0,"✔ متوازنة وتمت التسوية","✔ تمت التسوية – متبقي "&amp;TEXT(P2230,"#,##0")),IF(P2230&gt;0,"متبقي "&amp;TEXT(P2230,"#,##0"),"✔ متوازنة"))))),IF(R2230=0,"⚠ أضف سطر عهدة أولًا",IF(OR(C2230="",N(G2230)=0),"⚠ أكمل التاريخ والقيمة",IF(S2230="","⚠ التاريخ خارج السنة المالية",IF(H2230="","⚠ اختر بند الموازنة",IF(I2230="مرفوض","✖ مرفوض من المدير",IF(I2230&lt;&gt;"موافق","⏳ بانتظار موافقة المدير",IF(K2230&lt;&gt;"نعم","⚠ غير مسوى مع الحسابات","✔ معتمد ومسوى")))))))))</f>
        <v/>
      </c>
      <c r="R2230">
        <f>N(R2229)+IF(A2230="عهدة",1,0)</f>
        <v/>
      </c>
      <c r="S2230">
        <f>IF(C2230="","",IF(AND(C2230&gt;=DATE(2026,9,1),C2230&lt;=DATE(2027,8,31)),(YEAR(C2230)-2026)*12+MONTH(C2230)-8,""))</f>
        <v/>
      </c>
      <c r="T2230">
        <f>IF(AND(A2230="مصروف",R2230&gt;0,I2230="موافق",S2230&lt;&gt;"",H2230&lt;&gt;""),N(G2230),0)</f>
        <v/>
      </c>
    </row>
    <row r="2231">
      <c r="A2231" s="19" t="n"/>
      <c r="B2231" s="20">
        <f>IF(A2231="","",IF(R2231=0,"⚠ أضف سطر عهدة أولًا","DMT-"&amp;TEXT(R2231,"000")))</f>
        <v/>
      </c>
      <c r="C2231" s="21" t="n"/>
      <c r="D2231" s="20">
        <f>IF(C2231="","",IF(S2231="","خارج السنة المالية",INDEX(القوائم!$D$2:$D$13,S2231)))</f>
        <v/>
      </c>
      <c r="E2231" s="22" t="n"/>
      <c r="F2231" s="23" t="n"/>
      <c r="G2231" s="23" t="n"/>
      <c r="H2231" s="22" t="n"/>
      <c r="I2231" s="19" t="n"/>
      <c r="J2231" s="21" t="n"/>
      <c r="K2231" s="19" t="n"/>
      <c r="L2231" s="19" t="n"/>
      <c r="M2231" s="21" t="n"/>
      <c r="N2231" s="22" t="n"/>
      <c r="O2231" s="24">
        <f>IF(A2231&lt;&gt;"عهدة","",SUMIFS($G$8:$G$5007,$B$8:$B$5007,B2231,$A$8:$A$5007,"مصروف",$I$8:$I$5007,"&lt;&gt;مرفوض"))</f>
        <v/>
      </c>
      <c r="P2231" s="25">
        <f>IF(A2231&lt;&gt;"عهدة","",N(F2231)-O2231)</f>
        <v/>
      </c>
      <c r="Q2231" s="26">
        <f>IF(A2231="","",IF(A2231="عهدة",IF(N(F2231)=0,"⚠ أدخل قيمة العهدة",IF(P2231&lt;0,"⛔ عجز / زيادة مصروفات "&amp;TEXT(-P2231,"#,##0"),IF(COUNTIFS($B$8:$B$5007,B2231,$A$8:$A$5007,"مصروف",$I$8:$I$5007,"&lt;&gt;مرفوض",$K$8:$K$5007,"&lt;&gt;نعم")&gt;0,"⚠ "&amp;COUNTIFS($B$8:$B$5007,B2231,$A$8:$A$5007,"مصروف",$I$8:$I$5007,"&lt;&gt;مرفوض",$K$8:$K$5007,"&lt;&gt;نعم")&amp;" مصروف غير مسوى",IF(L2231="تمت التسوية",IF(P2231=0,"✔ متوازنة وتمت التسوية","✔ تمت التسوية – متبقي "&amp;TEXT(P2231,"#,##0")),IF(P2231&gt;0,"متبقي "&amp;TEXT(P2231,"#,##0"),"✔ متوازنة"))))),IF(R2231=0,"⚠ أضف سطر عهدة أولًا",IF(OR(C2231="",N(G2231)=0),"⚠ أكمل التاريخ والقيمة",IF(S2231="","⚠ التاريخ خارج السنة المالية",IF(H2231="","⚠ اختر بند الموازنة",IF(I2231="مرفوض","✖ مرفوض من المدير",IF(I2231&lt;&gt;"موافق","⏳ بانتظار موافقة المدير",IF(K2231&lt;&gt;"نعم","⚠ غير مسوى مع الحسابات","✔ معتمد ومسوى")))))))))</f>
        <v/>
      </c>
      <c r="R2231">
        <f>N(R2230)+IF(A2231="عهدة",1,0)</f>
        <v/>
      </c>
      <c r="S2231">
        <f>IF(C2231="","",IF(AND(C2231&gt;=DATE(2026,9,1),C2231&lt;=DATE(2027,8,31)),(YEAR(C2231)-2026)*12+MONTH(C2231)-8,""))</f>
        <v/>
      </c>
      <c r="T2231">
        <f>IF(AND(A2231="مصروف",R2231&gt;0,I2231="موافق",S2231&lt;&gt;"",H2231&lt;&gt;""),N(G2231),0)</f>
        <v/>
      </c>
    </row>
    <row r="2232">
      <c r="A2232" s="19" t="n"/>
      <c r="B2232" s="20">
        <f>IF(A2232="","",IF(R2232=0,"⚠ أضف سطر عهدة أولًا","DMT-"&amp;TEXT(R2232,"000")))</f>
        <v/>
      </c>
      <c r="C2232" s="21" t="n"/>
      <c r="D2232" s="20">
        <f>IF(C2232="","",IF(S2232="","خارج السنة المالية",INDEX(القوائم!$D$2:$D$13,S2232)))</f>
        <v/>
      </c>
      <c r="E2232" s="22" t="n"/>
      <c r="F2232" s="23" t="n"/>
      <c r="G2232" s="23" t="n"/>
      <c r="H2232" s="22" t="n"/>
      <c r="I2232" s="19" t="n"/>
      <c r="J2232" s="21" t="n"/>
      <c r="K2232" s="19" t="n"/>
      <c r="L2232" s="19" t="n"/>
      <c r="M2232" s="21" t="n"/>
      <c r="N2232" s="22" t="n"/>
      <c r="O2232" s="24">
        <f>IF(A2232&lt;&gt;"عهدة","",SUMIFS($G$8:$G$5007,$B$8:$B$5007,B2232,$A$8:$A$5007,"مصروف",$I$8:$I$5007,"&lt;&gt;مرفوض"))</f>
        <v/>
      </c>
      <c r="P2232" s="25">
        <f>IF(A2232&lt;&gt;"عهدة","",N(F2232)-O2232)</f>
        <v/>
      </c>
      <c r="Q2232" s="26">
        <f>IF(A2232="","",IF(A2232="عهدة",IF(N(F2232)=0,"⚠ أدخل قيمة العهدة",IF(P2232&lt;0,"⛔ عجز / زيادة مصروفات "&amp;TEXT(-P2232,"#,##0"),IF(COUNTIFS($B$8:$B$5007,B2232,$A$8:$A$5007,"مصروف",$I$8:$I$5007,"&lt;&gt;مرفوض",$K$8:$K$5007,"&lt;&gt;نعم")&gt;0,"⚠ "&amp;COUNTIFS($B$8:$B$5007,B2232,$A$8:$A$5007,"مصروف",$I$8:$I$5007,"&lt;&gt;مرفوض",$K$8:$K$5007,"&lt;&gt;نعم")&amp;" مصروف غير مسوى",IF(L2232="تمت التسوية",IF(P2232=0,"✔ متوازنة وتمت التسوية","✔ تمت التسوية – متبقي "&amp;TEXT(P2232,"#,##0")),IF(P2232&gt;0,"متبقي "&amp;TEXT(P2232,"#,##0"),"✔ متوازنة"))))),IF(R2232=0,"⚠ أضف سطر عهدة أولًا",IF(OR(C2232="",N(G2232)=0),"⚠ أكمل التاريخ والقيمة",IF(S2232="","⚠ التاريخ خارج السنة المالية",IF(H2232="","⚠ اختر بند الموازنة",IF(I2232="مرفوض","✖ مرفوض من المدير",IF(I2232&lt;&gt;"موافق","⏳ بانتظار موافقة المدير",IF(K2232&lt;&gt;"نعم","⚠ غير مسوى مع الحسابات","✔ معتمد ومسوى")))))))))</f>
        <v/>
      </c>
      <c r="R2232">
        <f>N(R2231)+IF(A2232="عهدة",1,0)</f>
        <v/>
      </c>
      <c r="S2232">
        <f>IF(C2232="","",IF(AND(C2232&gt;=DATE(2026,9,1),C2232&lt;=DATE(2027,8,31)),(YEAR(C2232)-2026)*12+MONTH(C2232)-8,""))</f>
        <v/>
      </c>
      <c r="T2232">
        <f>IF(AND(A2232="مصروف",R2232&gt;0,I2232="موافق",S2232&lt;&gt;"",H2232&lt;&gt;""),N(G2232),0)</f>
        <v/>
      </c>
    </row>
    <row r="2233">
      <c r="A2233" s="19" t="n"/>
      <c r="B2233" s="20">
        <f>IF(A2233="","",IF(R2233=0,"⚠ أضف سطر عهدة أولًا","DMT-"&amp;TEXT(R2233,"000")))</f>
        <v/>
      </c>
      <c r="C2233" s="21" t="n"/>
      <c r="D2233" s="20">
        <f>IF(C2233="","",IF(S2233="","خارج السنة المالية",INDEX(القوائم!$D$2:$D$13,S2233)))</f>
        <v/>
      </c>
      <c r="E2233" s="22" t="n"/>
      <c r="F2233" s="23" t="n"/>
      <c r="G2233" s="23" t="n"/>
      <c r="H2233" s="22" t="n"/>
      <c r="I2233" s="19" t="n"/>
      <c r="J2233" s="21" t="n"/>
      <c r="K2233" s="19" t="n"/>
      <c r="L2233" s="19" t="n"/>
      <c r="M2233" s="21" t="n"/>
      <c r="N2233" s="22" t="n"/>
      <c r="O2233" s="24">
        <f>IF(A2233&lt;&gt;"عهدة","",SUMIFS($G$8:$G$5007,$B$8:$B$5007,B2233,$A$8:$A$5007,"مصروف",$I$8:$I$5007,"&lt;&gt;مرفوض"))</f>
        <v/>
      </c>
      <c r="P2233" s="25">
        <f>IF(A2233&lt;&gt;"عهدة","",N(F2233)-O2233)</f>
        <v/>
      </c>
      <c r="Q2233" s="26">
        <f>IF(A2233="","",IF(A2233="عهدة",IF(N(F2233)=0,"⚠ أدخل قيمة العهدة",IF(P2233&lt;0,"⛔ عجز / زيادة مصروفات "&amp;TEXT(-P2233,"#,##0"),IF(COUNTIFS($B$8:$B$5007,B2233,$A$8:$A$5007,"مصروف",$I$8:$I$5007,"&lt;&gt;مرفوض",$K$8:$K$5007,"&lt;&gt;نعم")&gt;0,"⚠ "&amp;COUNTIFS($B$8:$B$5007,B2233,$A$8:$A$5007,"مصروف",$I$8:$I$5007,"&lt;&gt;مرفوض",$K$8:$K$5007,"&lt;&gt;نعم")&amp;" مصروف غير مسوى",IF(L2233="تمت التسوية",IF(P2233=0,"✔ متوازنة وتمت التسوية","✔ تمت التسوية – متبقي "&amp;TEXT(P2233,"#,##0")),IF(P2233&gt;0,"متبقي "&amp;TEXT(P2233,"#,##0"),"✔ متوازنة"))))),IF(R2233=0,"⚠ أضف سطر عهدة أولًا",IF(OR(C2233="",N(G2233)=0),"⚠ أكمل التاريخ والقيمة",IF(S2233="","⚠ التاريخ خارج السنة المالية",IF(H2233="","⚠ اختر بند الموازنة",IF(I2233="مرفوض","✖ مرفوض من المدير",IF(I2233&lt;&gt;"موافق","⏳ بانتظار موافقة المدير",IF(K2233&lt;&gt;"نعم","⚠ غير مسوى مع الحسابات","✔ معتمد ومسوى")))))))))</f>
        <v/>
      </c>
      <c r="R2233">
        <f>N(R2232)+IF(A2233="عهدة",1,0)</f>
        <v/>
      </c>
      <c r="S2233">
        <f>IF(C2233="","",IF(AND(C2233&gt;=DATE(2026,9,1),C2233&lt;=DATE(2027,8,31)),(YEAR(C2233)-2026)*12+MONTH(C2233)-8,""))</f>
        <v/>
      </c>
      <c r="T2233">
        <f>IF(AND(A2233="مصروف",R2233&gt;0,I2233="موافق",S2233&lt;&gt;"",H2233&lt;&gt;""),N(G2233),0)</f>
        <v/>
      </c>
    </row>
    <row r="2234">
      <c r="A2234" s="19" t="n"/>
      <c r="B2234" s="20">
        <f>IF(A2234="","",IF(R2234=0,"⚠ أضف سطر عهدة أولًا","DMT-"&amp;TEXT(R2234,"000")))</f>
        <v/>
      </c>
      <c r="C2234" s="21" t="n"/>
      <c r="D2234" s="20">
        <f>IF(C2234="","",IF(S2234="","خارج السنة المالية",INDEX(القوائم!$D$2:$D$13,S2234)))</f>
        <v/>
      </c>
      <c r="E2234" s="22" t="n"/>
      <c r="F2234" s="23" t="n"/>
      <c r="G2234" s="23" t="n"/>
      <c r="H2234" s="22" t="n"/>
      <c r="I2234" s="19" t="n"/>
      <c r="J2234" s="21" t="n"/>
      <c r="K2234" s="19" t="n"/>
      <c r="L2234" s="19" t="n"/>
      <c r="M2234" s="21" t="n"/>
      <c r="N2234" s="22" t="n"/>
      <c r="O2234" s="24">
        <f>IF(A2234&lt;&gt;"عهدة","",SUMIFS($G$8:$G$5007,$B$8:$B$5007,B2234,$A$8:$A$5007,"مصروف",$I$8:$I$5007,"&lt;&gt;مرفوض"))</f>
        <v/>
      </c>
      <c r="P2234" s="25">
        <f>IF(A2234&lt;&gt;"عهدة","",N(F2234)-O2234)</f>
        <v/>
      </c>
      <c r="Q2234" s="26">
        <f>IF(A2234="","",IF(A2234="عهدة",IF(N(F2234)=0,"⚠ أدخل قيمة العهدة",IF(P2234&lt;0,"⛔ عجز / زيادة مصروفات "&amp;TEXT(-P2234,"#,##0"),IF(COUNTIFS($B$8:$B$5007,B2234,$A$8:$A$5007,"مصروف",$I$8:$I$5007,"&lt;&gt;مرفوض",$K$8:$K$5007,"&lt;&gt;نعم")&gt;0,"⚠ "&amp;COUNTIFS($B$8:$B$5007,B2234,$A$8:$A$5007,"مصروف",$I$8:$I$5007,"&lt;&gt;مرفوض",$K$8:$K$5007,"&lt;&gt;نعم")&amp;" مصروف غير مسوى",IF(L2234="تمت التسوية",IF(P2234=0,"✔ متوازنة وتمت التسوية","✔ تمت التسوية – متبقي "&amp;TEXT(P2234,"#,##0")),IF(P2234&gt;0,"متبقي "&amp;TEXT(P2234,"#,##0"),"✔ متوازنة"))))),IF(R2234=0,"⚠ أضف سطر عهدة أولًا",IF(OR(C2234="",N(G2234)=0),"⚠ أكمل التاريخ والقيمة",IF(S2234="","⚠ التاريخ خارج السنة المالية",IF(H2234="","⚠ اختر بند الموازنة",IF(I2234="مرفوض","✖ مرفوض من المدير",IF(I2234&lt;&gt;"موافق","⏳ بانتظار موافقة المدير",IF(K2234&lt;&gt;"نعم","⚠ غير مسوى مع الحسابات","✔ معتمد ومسوى")))))))))</f>
        <v/>
      </c>
      <c r="R2234">
        <f>N(R2233)+IF(A2234="عهدة",1,0)</f>
        <v/>
      </c>
      <c r="S2234">
        <f>IF(C2234="","",IF(AND(C2234&gt;=DATE(2026,9,1),C2234&lt;=DATE(2027,8,31)),(YEAR(C2234)-2026)*12+MONTH(C2234)-8,""))</f>
        <v/>
      </c>
      <c r="T2234">
        <f>IF(AND(A2234="مصروف",R2234&gt;0,I2234="موافق",S2234&lt;&gt;"",H2234&lt;&gt;""),N(G2234),0)</f>
        <v/>
      </c>
    </row>
    <row r="2235">
      <c r="A2235" s="19" t="n"/>
      <c r="B2235" s="20">
        <f>IF(A2235="","",IF(R2235=0,"⚠ أضف سطر عهدة أولًا","DMT-"&amp;TEXT(R2235,"000")))</f>
        <v/>
      </c>
      <c r="C2235" s="21" t="n"/>
      <c r="D2235" s="20">
        <f>IF(C2235="","",IF(S2235="","خارج السنة المالية",INDEX(القوائم!$D$2:$D$13,S2235)))</f>
        <v/>
      </c>
      <c r="E2235" s="22" t="n"/>
      <c r="F2235" s="23" t="n"/>
      <c r="G2235" s="23" t="n"/>
      <c r="H2235" s="22" t="n"/>
      <c r="I2235" s="19" t="n"/>
      <c r="J2235" s="21" t="n"/>
      <c r="K2235" s="19" t="n"/>
      <c r="L2235" s="19" t="n"/>
      <c r="M2235" s="21" t="n"/>
      <c r="N2235" s="22" t="n"/>
      <c r="O2235" s="24">
        <f>IF(A2235&lt;&gt;"عهدة","",SUMIFS($G$8:$G$5007,$B$8:$B$5007,B2235,$A$8:$A$5007,"مصروف",$I$8:$I$5007,"&lt;&gt;مرفوض"))</f>
        <v/>
      </c>
      <c r="P2235" s="25">
        <f>IF(A2235&lt;&gt;"عهدة","",N(F2235)-O2235)</f>
        <v/>
      </c>
      <c r="Q2235" s="26">
        <f>IF(A2235="","",IF(A2235="عهدة",IF(N(F2235)=0,"⚠ أدخل قيمة العهدة",IF(P2235&lt;0,"⛔ عجز / زيادة مصروفات "&amp;TEXT(-P2235,"#,##0"),IF(COUNTIFS($B$8:$B$5007,B2235,$A$8:$A$5007,"مصروف",$I$8:$I$5007,"&lt;&gt;مرفوض",$K$8:$K$5007,"&lt;&gt;نعم")&gt;0,"⚠ "&amp;COUNTIFS($B$8:$B$5007,B2235,$A$8:$A$5007,"مصروف",$I$8:$I$5007,"&lt;&gt;مرفوض",$K$8:$K$5007,"&lt;&gt;نعم")&amp;" مصروف غير مسوى",IF(L2235="تمت التسوية",IF(P2235=0,"✔ متوازنة وتمت التسوية","✔ تمت التسوية – متبقي "&amp;TEXT(P2235,"#,##0")),IF(P2235&gt;0,"متبقي "&amp;TEXT(P2235,"#,##0"),"✔ متوازنة"))))),IF(R2235=0,"⚠ أضف سطر عهدة أولًا",IF(OR(C2235="",N(G2235)=0),"⚠ أكمل التاريخ والقيمة",IF(S2235="","⚠ التاريخ خارج السنة المالية",IF(H2235="","⚠ اختر بند الموازنة",IF(I2235="مرفوض","✖ مرفوض من المدير",IF(I2235&lt;&gt;"موافق","⏳ بانتظار موافقة المدير",IF(K2235&lt;&gt;"نعم","⚠ غير مسوى مع الحسابات","✔ معتمد ومسوى")))))))))</f>
        <v/>
      </c>
      <c r="R2235">
        <f>N(R2234)+IF(A2235="عهدة",1,0)</f>
        <v/>
      </c>
      <c r="S2235">
        <f>IF(C2235="","",IF(AND(C2235&gt;=DATE(2026,9,1),C2235&lt;=DATE(2027,8,31)),(YEAR(C2235)-2026)*12+MONTH(C2235)-8,""))</f>
        <v/>
      </c>
      <c r="T2235">
        <f>IF(AND(A2235="مصروف",R2235&gt;0,I2235="موافق",S2235&lt;&gt;"",H2235&lt;&gt;""),N(G2235),0)</f>
        <v/>
      </c>
    </row>
    <row r="2236">
      <c r="A2236" s="19" t="n"/>
      <c r="B2236" s="20">
        <f>IF(A2236="","",IF(R2236=0,"⚠ أضف سطر عهدة أولًا","DMT-"&amp;TEXT(R2236,"000")))</f>
        <v/>
      </c>
      <c r="C2236" s="21" t="n"/>
      <c r="D2236" s="20">
        <f>IF(C2236="","",IF(S2236="","خارج السنة المالية",INDEX(القوائم!$D$2:$D$13,S2236)))</f>
        <v/>
      </c>
      <c r="E2236" s="22" t="n"/>
      <c r="F2236" s="23" t="n"/>
      <c r="G2236" s="23" t="n"/>
      <c r="H2236" s="22" t="n"/>
      <c r="I2236" s="19" t="n"/>
      <c r="J2236" s="21" t="n"/>
      <c r="K2236" s="19" t="n"/>
      <c r="L2236" s="19" t="n"/>
      <c r="M2236" s="21" t="n"/>
      <c r="N2236" s="22" t="n"/>
      <c r="O2236" s="24">
        <f>IF(A2236&lt;&gt;"عهدة","",SUMIFS($G$8:$G$5007,$B$8:$B$5007,B2236,$A$8:$A$5007,"مصروف",$I$8:$I$5007,"&lt;&gt;مرفوض"))</f>
        <v/>
      </c>
      <c r="P2236" s="25">
        <f>IF(A2236&lt;&gt;"عهدة","",N(F2236)-O2236)</f>
        <v/>
      </c>
      <c r="Q2236" s="26">
        <f>IF(A2236="","",IF(A2236="عهدة",IF(N(F2236)=0,"⚠ أدخل قيمة العهدة",IF(P2236&lt;0,"⛔ عجز / زيادة مصروفات "&amp;TEXT(-P2236,"#,##0"),IF(COUNTIFS($B$8:$B$5007,B2236,$A$8:$A$5007,"مصروف",$I$8:$I$5007,"&lt;&gt;مرفوض",$K$8:$K$5007,"&lt;&gt;نعم")&gt;0,"⚠ "&amp;COUNTIFS($B$8:$B$5007,B2236,$A$8:$A$5007,"مصروف",$I$8:$I$5007,"&lt;&gt;مرفوض",$K$8:$K$5007,"&lt;&gt;نعم")&amp;" مصروف غير مسوى",IF(L2236="تمت التسوية",IF(P2236=0,"✔ متوازنة وتمت التسوية","✔ تمت التسوية – متبقي "&amp;TEXT(P2236,"#,##0")),IF(P2236&gt;0,"متبقي "&amp;TEXT(P2236,"#,##0"),"✔ متوازنة"))))),IF(R2236=0,"⚠ أضف سطر عهدة أولًا",IF(OR(C2236="",N(G2236)=0),"⚠ أكمل التاريخ والقيمة",IF(S2236="","⚠ التاريخ خارج السنة المالية",IF(H2236="","⚠ اختر بند الموازنة",IF(I2236="مرفوض","✖ مرفوض من المدير",IF(I2236&lt;&gt;"موافق","⏳ بانتظار موافقة المدير",IF(K2236&lt;&gt;"نعم","⚠ غير مسوى مع الحسابات","✔ معتمد ومسوى")))))))))</f>
        <v/>
      </c>
      <c r="R2236">
        <f>N(R2235)+IF(A2236="عهدة",1,0)</f>
        <v/>
      </c>
      <c r="S2236">
        <f>IF(C2236="","",IF(AND(C2236&gt;=DATE(2026,9,1),C2236&lt;=DATE(2027,8,31)),(YEAR(C2236)-2026)*12+MONTH(C2236)-8,""))</f>
        <v/>
      </c>
      <c r="T2236">
        <f>IF(AND(A2236="مصروف",R2236&gt;0,I2236="موافق",S2236&lt;&gt;"",H2236&lt;&gt;""),N(G2236),0)</f>
        <v/>
      </c>
    </row>
    <row r="2237">
      <c r="A2237" s="19" t="n"/>
      <c r="B2237" s="20">
        <f>IF(A2237="","",IF(R2237=0,"⚠ أضف سطر عهدة أولًا","DMT-"&amp;TEXT(R2237,"000")))</f>
        <v/>
      </c>
      <c r="C2237" s="21" t="n"/>
      <c r="D2237" s="20">
        <f>IF(C2237="","",IF(S2237="","خارج السنة المالية",INDEX(القوائم!$D$2:$D$13,S2237)))</f>
        <v/>
      </c>
      <c r="E2237" s="22" t="n"/>
      <c r="F2237" s="23" t="n"/>
      <c r="G2237" s="23" t="n"/>
      <c r="H2237" s="22" t="n"/>
      <c r="I2237" s="19" t="n"/>
      <c r="J2237" s="21" t="n"/>
      <c r="K2237" s="19" t="n"/>
      <c r="L2237" s="19" t="n"/>
      <c r="M2237" s="21" t="n"/>
      <c r="N2237" s="22" t="n"/>
      <c r="O2237" s="24">
        <f>IF(A2237&lt;&gt;"عهدة","",SUMIFS($G$8:$G$5007,$B$8:$B$5007,B2237,$A$8:$A$5007,"مصروف",$I$8:$I$5007,"&lt;&gt;مرفوض"))</f>
        <v/>
      </c>
      <c r="P2237" s="25">
        <f>IF(A2237&lt;&gt;"عهدة","",N(F2237)-O2237)</f>
        <v/>
      </c>
      <c r="Q2237" s="26">
        <f>IF(A2237="","",IF(A2237="عهدة",IF(N(F2237)=0,"⚠ أدخل قيمة العهدة",IF(P2237&lt;0,"⛔ عجز / زيادة مصروفات "&amp;TEXT(-P2237,"#,##0"),IF(COUNTIFS($B$8:$B$5007,B2237,$A$8:$A$5007,"مصروف",$I$8:$I$5007,"&lt;&gt;مرفوض",$K$8:$K$5007,"&lt;&gt;نعم")&gt;0,"⚠ "&amp;COUNTIFS($B$8:$B$5007,B2237,$A$8:$A$5007,"مصروف",$I$8:$I$5007,"&lt;&gt;مرفوض",$K$8:$K$5007,"&lt;&gt;نعم")&amp;" مصروف غير مسوى",IF(L2237="تمت التسوية",IF(P2237=0,"✔ متوازنة وتمت التسوية","✔ تمت التسوية – متبقي "&amp;TEXT(P2237,"#,##0")),IF(P2237&gt;0,"متبقي "&amp;TEXT(P2237,"#,##0"),"✔ متوازنة"))))),IF(R2237=0,"⚠ أضف سطر عهدة أولًا",IF(OR(C2237="",N(G2237)=0),"⚠ أكمل التاريخ والقيمة",IF(S2237="","⚠ التاريخ خارج السنة المالية",IF(H2237="","⚠ اختر بند الموازنة",IF(I2237="مرفوض","✖ مرفوض من المدير",IF(I2237&lt;&gt;"موافق","⏳ بانتظار موافقة المدير",IF(K2237&lt;&gt;"نعم","⚠ غير مسوى مع الحسابات","✔ معتمد ومسوى")))))))))</f>
        <v/>
      </c>
      <c r="R2237">
        <f>N(R2236)+IF(A2237="عهدة",1,0)</f>
        <v/>
      </c>
      <c r="S2237">
        <f>IF(C2237="","",IF(AND(C2237&gt;=DATE(2026,9,1),C2237&lt;=DATE(2027,8,31)),(YEAR(C2237)-2026)*12+MONTH(C2237)-8,""))</f>
        <v/>
      </c>
      <c r="T2237">
        <f>IF(AND(A2237="مصروف",R2237&gt;0,I2237="موافق",S2237&lt;&gt;"",H2237&lt;&gt;""),N(G2237),0)</f>
        <v/>
      </c>
    </row>
    <row r="2238">
      <c r="A2238" s="19" t="n"/>
      <c r="B2238" s="20">
        <f>IF(A2238="","",IF(R2238=0,"⚠ أضف سطر عهدة أولًا","DMT-"&amp;TEXT(R2238,"000")))</f>
        <v/>
      </c>
      <c r="C2238" s="21" t="n"/>
      <c r="D2238" s="20">
        <f>IF(C2238="","",IF(S2238="","خارج السنة المالية",INDEX(القوائم!$D$2:$D$13,S2238)))</f>
        <v/>
      </c>
      <c r="E2238" s="22" t="n"/>
      <c r="F2238" s="23" t="n"/>
      <c r="G2238" s="23" t="n"/>
      <c r="H2238" s="22" t="n"/>
      <c r="I2238" s="19" t="n"/>
      <c r="J2238" s="21" t="n"/>
      <c r="K2238" s="19" t="n"/>
      <c r="L2238" s="19" t="n"/>
      <c r="M2238" s="21" t="n"/>
      <c r="N2238" s="22" t="n"/>
      <c r="O2238" s="24">
        <f>IF(A2238&lt;&gt;"عهدة","",SUMIFS($G$8:$G$5007,$B$8:$B$5007,B2238,$A$8:$A$5007,"مصروف",$I$8:$I$5007,"&lt;&gt;مرفوض"))</f>
        <v/>
      </c>
      <c r="P2238" s="25">
        <f>IF(A2238&lt;&gt;"عهدة","",N(F2238)-O2238)</f>
        <v/>
      </c>
      <c r="Q2238" s="26">
        <f>IF(A2238="","",IF(A2238="عهدة",IF(N(F2238)=0,"⚠ أدخل قيمة العهدة",IF(P2238&lt;0,"⛔ عجز / زيادة مصروفات "&amp;TEXT(-P2238,"#,##0"),IF(COUNTIFS($B$8:$B$5007,B2238,$A$8:$A$5007,"مصروف",$I$8:$I$5007,"&lt;&gt;مرفوض",$K$8:$K$5007,"&lt;&gt;نعم")&gt;0,"⚠ "&amp;COUNTIFS($B$8:$B$5007,B2238,$A$8:$A$5007,"مصروف",$I$8:$I$5007,"&lt;&gt;مرفوض",$K$8:$K$5007,"&lt;&gt;نعم")&amp;" مصروف غير مسوى",IF(L2238="تمت التسوية",IF(P2238=0,"✔ متوازنة وتمت التسوية","✔ تمت التسوية – متبقي "&amp;TEXT(P2238,"#,##0")),IF(P2238&gt;0,"متبقي "&amp;TEXT(P2238,"#,##0"),"✔ متوازنة"))))),IF(R2238=0,"⚠ أضف سطر عهدة أولًا",IF(OR(C2238="",N(G2238)=0),"⚠ أكمل التاريخ والقيمة",IF(S2238="","⚠ التاريخ خارج السنة المالية",IF(H2238="","⚠ اختر بند الموازنة",IF(I2238="مرفوض","✖ مرفوض من المدير",IF(I2238&lt;&gt;"موافق","⏳ بانتظار موافقة المدير",IF(K2238&lt;&gt;"نعم","⚠ غير مسوى مع الحسابات","✔ معتمد ومسوى")))))))))</f>
        <v/>
      </c>
      <c r="R2238">
        <f>N(R2237)+IF(A2238="عهدة",1,0)</f>
        <v/>
      </c>
      <c r="S2238">
        <f>IF(C2238="","",IF(AND(C2238&gt;=DATE(2026,9,1),C2238&lt;=DATE(2027,8,31)),(YEAR(C2238)-2026)*12+MONTH(C2238)-8,""))</f>
        <v/>
      </c>
      <c r="T2238">
        <f>IF(AND(A2238="مصروف",R2238&gt;0,I2238="موافق",S2238&lt;&gt;"",H2238&lt;&gt;""),N(G2238),0)</f>
        <v/>
      </c>
    </row>
    <row r="2239">
      <c r="A2239" s="19" t="n"/>
      <c r="B2239" s="20">
        <f>IF(A2239="","",IF(R2239=0,"⚠ أضف سطر عهدة أولًا","DMT-"&amp;TEXT(R2239,"000")))</f>
        <v/>
      </c>
      <c r="C2239" s="21" t="n"/>
      <c r="D2239" s="20">
        <f>IF(C2239="","",IF(S2239="","خارج السنة المالية",INDEX(القوائم!$D$2:$D$13,S2239)))</f>
        <v/>
      </c>
      <c r="E2239" s="22" t="n"/>
      <c r="F2239" s="23" t="n"/>
      <c r="G2239" s="23" t="n"/>
      <c r="H2239" s="22" t="n"/>
      <c r="I2239" s="19" t="n"/>
      <c r="J2239" s="21" t="n"/>
      <c r="K2239" s="19" t="n"/>
      <c r="L2239" s="19" t="n"/>
      <c r="M2239" s="21" t="n"/>
      <c r="N2239" s="22" t="n"/>
      <c r="O2239" s="24">
        <f>IF(A2239&lt;&gt;"عهدة","",SUMIFS($G$8:$G$5007,$B$8:$B$5007,B2239,$A$8:$A$5007,"مصروف",$I$8:$I$5007,"&lt;&gt;مرفوض"))</f>
        <v/>
      </c>
      <c r="P2239" s="25">
        <f>IF(A2239&lt;&gt;"عهدة","",N(F2239)-O2239)</f>
        <v/>
      </c>
      <c r="Q2239" s="26">
        <f>IF(A2239="","",IF(A2239="عهدة",IF(N(F2239)=0,"⚠ أدخل قيمة العهدة",IF(P2239&lt;0,"⛔ عجز / زيادة مصروفات "&amp;TEXT(-P2239,"#,##0"),IF(COUNTIFS($B$8:$B$5007,B2239,$A$8:$A$5007,"مصروف",$I$8:$I$5007,"&lt;&gt;مرفوض",$K$8:$K$5007,"&lt;&gt;نعم")&gt;0,"⚠ "&amp;COUNTIFS($B$8:$B$5007,B2239,$A$8:$A$5007,"مصروف",$I$8:$I$5007,"&lt;&gt;مرفوض",$K$8:$K$5007,"&lt;&gt;نعم")&amp;" مصروف غير مسوى",IF(L2239="تمت التسوية",IF(P2239=0,"✔ متوازنة وتمت التسوية","✔ تمت التسوية – متبقي "&amp;TEXT(P2239,"#,##0")),IF(P2239&gt;0,"متبقي "&amp;TEXT(P2239,"#,##0"),"✔ متوازنة"))))),IF(R2239=0,"⚠ أضف سطر عهدة أولًا",IF(OR(C2239="",N(G2239)=0),"⚠ أكمل التاريخ والقيمة",IF(S2239="","⚠ التاريخ خارج السنة المالية",IF(H2239="","⚠ اختر بند الموازنة",IF(I2239="مرفوض","✖ مرفوض من المدير",IF(I2239&lt;&gt;"موافق","⏳ بانتظار موافقة المدير",IF(K2239&lt;&gt;"نعم","⚠ غير مسوى مع الحسابات","✔ معتمد ومسوى")))))))))</f>
        <v/>
      </c>
      <c r="R2239">
        <f>N(R2238)+IF(A2239="عهدة",1,0)</f>
        <v/>
      </c>
      <c r="S2239">
        <f>IF(C2239="","",IF(AND(C2239&gt;=DATE(2026,9,1),C2239&lt;=DATE(2027,8,31)),(YEAR(C2239)-2026)*12+MONTH(C2239)-8,""))</f>
        <v/>
      </c>
      <c r="T2239">
        <f>IF(AND(A2239="مصروف",R2239&gt;0,I2239="موافق",S2239&lt;&gt;"",H2239&lt;&gt;""),N(G2239),0)</f>
        <v/>
      </c>
    </row>
    <row r="2240">
      <c r="A2240" s="19" t="n"/>
      <c r="B2240" s="20">
        <f>IF(A2240="","",IF(R2240=0,"⚠ أضف سطر عهدة أولًا","DMT-"&amp;TEXT(R2240,"000")))</f>
        <v/>
      </c>
      <c r="C2240" s="21" t="n"/>
      <c r="D2240" s="20">
        <f>IF(C2240="","",IF(S2240="","خارج السنة المالية",INDEX(القوائم!$D$2:$D$13,S2240)))</f>
        <v/>
      </c>
      <c r="E2240" s="22" t="n"/>
      <c r="F2240" s="23" t="n"/>
      <c r="G2240" s="23" t="n"/>
      <c r="H2240" s="22" t="n"/>
      <c r="I2240" s="19" t="n"/>
      <c r="J2240" s="21" t="n"/>
      <c r="K2240" s="19" t="n"/>
      <c r="L2240" s="19" t="n"/>
      <c r="M2240" s="21" t="n"/>
      <c r="N2240" s="22" t="n"/>
      <c r="O2240" s="24">
        <f>IF(A2240&lt;&gt;"عهدة","",SUMIFS($G$8:$G$5007,$B$8:$B$5007,B2240,$A$8:$A$5007,"مصروف",$I$8:$I$5007,"&lt;&gt;مرفوض"))</f>
        <v/>
      </c>
      <c r="P2240" s="25">
        <f>IF(A2240&lt;&gt;"عهدة","",N(F2240)-O2240)</f>
        <v/>
      </c>
      <c r="Q2240" s="26">
        <f>IF(A2240="","",IF(A2240="عهدة",IF(N(F2240)=0,"⚠ أدخل قيمة العهدة",IF(P2240&lt;0,"⛔ عجز / زيادة مصروفات "&amp;TEXT(-P2240,"#,##0"),IF(COUNTIFS($B$8:$B$5007,B2240,$A$8:$A$5007,"مصروف",$I$8:$I$5007,"&lt;&gt;مرفوض",$K$8:$K$5007,"&lt;&gt;نعم")&gt;0,"⚠ "&amp;COUNTIFS($B$8:$B$5007,B2240,$A$8:$A$5007,"مصروف",$I$8:$I$5007,"&lt;&gt;مرفوض",$K$8:$K$5007,"&lt;&gt;نعم")&amp;" مصروف غير مسوى",IF(L2240="تمت التسوية",IF(P2240=0,"✔ متوازنة وتمت التسوية","✔ تمت التسوية – متبقي "&amp;TEXT(P2240,"#,##0")),IF(P2240&gt;0,"متبقي "&amp;TEXT(P2240,"#,##0"),"✔ متوازنة"))))),IF(R2240=0,"⚠ أضف سطر عهدة أولًا",IF(OR(C2240="",N(G2240)=0),"⚠ أكمل التاريخ والقيمة",IF(S2240="","⚠ التاريخ خارج السنة المالية",IF(H2240="","⚠ اختر بند الموازنة",IF(I2240="مرفوض","✖ مرفوض من المدير",IF(I2240&lt;&gt;"موافق","⏳ بانتظار موافقة المدير",IF(K2240&lt;&gt;"نعم","⚠ غير مسوى مع الحسابات","✔ معتمد ومسوى")))))))))</f>
        <v/>
      </c>
      <c r="R2240">
        <f>N(R2239)+IF(A2240="عهدة",1,0)</f>
        <v/>
      </c>
      <c r="S2240">
        <f>IF(C2240="","",IF(AND(C2240&gt;=DATE(2026,9,1),C2240&lt;=DATE(2027,8,31)),(YEAR(C2240)-2026)*12+MONTH(C2240)-8,""))</f>
        <v/>
      </c>
      <c r="T2240">
        <f>IF(AND(A2240="مصروف",R2240&gt;0,I2240="موافق",S2240&lt;&gt;"",H2240&lt;&gt;""),N(G2240),0)</f>
        <v/>
      </c>
    </row>
    <row r="2241">
      <c r="A2241" s="19" t="n"/>
      <c r="B2241" s="20">
        <f>IF(A2241="","",IF(R2241=0,"⚠ أضف سطر عهدة أولًا","DMT-"&amp;TEXT(R2241,"000")))</f>
        <v/>
      </c>
      <c r="C2241" s="21" t="n"/>
      <c r="D2241" s="20">
        <f>IF(C2241="","",IF(S2241="","خارج السنة المالية",INDEX(القوائم!$D$2:$D$13,S2241)))</f>
        <v/>
      </c>
      <c r="E2241" s="22" t="n"/>
      <c r="F2241" s="23" t="n"/>
      <c r="G2241" s="23" t="n"/>
      <c r="H2241" s="22" t="n"/>
      <c r="I2241" s="19" t="n"/>
      <c r="J2241" s="21" t="n"/>
      <c r="K2241" s="19" t="n"/>
      <c r="L2241" s="19" t="n"/>
      <c r="M2241" s="21" t="n"/>
      <c r="N2241" s="22" t="n"/>
      <c r="O2241" s="24">
        <f>IF(A2241&lt;&gt;"عهدة","",SUMIFS($G$8:$G$5007,$B$8:$B$5007,B2241,$A$8:$A$5007,"مصروف",$I$8:$I$5007,"&lt;&gt;مرفوض"))</f>
        <v/>
      </c>
      <c r="P2241" s="25">
        <f>IF(A2241&lt;&gt;"عهدة","",N(F2241)-O2241)</f>
        <v/>
      </c>
      <c r="Q2241" s="26">
        <f>IF(A2241="","",IF(A2241="عهدة",IF(N(F2241)=0,"⚠ أدخل قيمة العهدة",IF(P2241&lt;0,"⛔ عجز / زيادة مصروفات "&amp;TEXT(-P2241,"#,##0"),IF(COUNTIFS($B$8:$B$5007,B2241,$A$8:$A$5007,"مصروف",$I$8:$I$5007,"&lt;&gt;مرفوض",$K$8:$K$5007,"&lt;&gt;نعم")&gt;0,"⚠ "&amp;COUNTIFS($B$8:$B$5007,B2241,$A$8:$A$5007,"مصروف",$I$8:$I$5007,"&lt;&gt;مرفوض",$K$8:$K$5007,"&lt;&gt;نعم")&amp;" مصروف غير مسوى",IF(L2241="تمت التسوية",IF(P2241=0,"✔ متوازنة وتمت التسوية","✔ تمت التسوية – متبقي "&amp;TEXT(P2241,"#,##0")),IF(P2241&gt;0,"متبقي "&amp;TEXT(P2241,"#,##0"),"✔ متوازنة"))))),IF(R2241=0,"⚠ أضف سطر عهدة أولًا",IF(OR(C2241="",N(G2241)=0),"⚠ أكمل التاريخ والقيمة",IF(S2241="","⚠ التاريخ خارج السنة المالية",IF(H2241="","⚠ اختر بند الموازنة",IF(I2241="مرفوض","✖ مرفوض من المدير",IF(I2241&lt;&gt;"موافق","⏳ بانتظار موافقة المدير",IF(K2241&lt;&gt;"نعم","⚠ غير مسوى مع الحسابات","✔ معتمد ومسوى")))))))))</f>
        <v/>
      </c>
      <c r="R2241">
        <f>N(R2240)+IF(A2241="عهدة",1,0)</f>
        <v/>
      </c>
      <c r="S2241">
        <f>IF(C2241="","",IF(AND(C2241&gt;=DATE(2026,9,1),C2241&lt;=DATE(2027,8,31)),(YEAR(C2241)-2026)*12+MONTH(C2241)-8,""))</f>
        <v/>
      </c>
      <c r="T2241">
        <f>IF(AND(A2241="مصروف",R2241&gt;0,I2241="موافق",S2241&lt;&gt;"",H2241&lt;&gt;""),N(G2241),0)</f>
        <v/>
      </c>
    </row>
    <row r="2242">
      <c r="A2242" s="19" t="n"/>
      <c r="B2242" s="20">
        <f>IF(A2242="","",IF(R2242=0,"⚠ أضف سطر عهدة أولًا","DMT-"&amp;TEXT(R2242,"000")))</f>
        <v/>
      </c>
      <c r="C2242" s="21" t="n"/>
      <c r="D2242" s="20">
        <f>IF(C2242="","",IF(S2242="","خارج السنة المالية",INDEX(القوائم!$D$2:$D$13,S2242)))</f>
        <v/>
      </c>
      <c r="E2242" s="22" t="n"/>
      <c r="F2242" s="23" t="n"/>
      <c r="G2242" s="23" t="n"/>
      <c r="H2242" s="22" t="n"/>
      <c r="I2242" s="19" t="n"/>
      <c r="J2242" s="21" t="n"/>
      <c r="K2242" s="19" t="n"/>
      <c r="L2242" s="19" t="n"/>
      <c r="M2242" s="21" t="n"/>
      <c r="N2242" s="22" t="n"/>
      <c r="O2242" s="24">
        <f>IF(A2242&lt;&gt;"عهدة","",SUMIFS($G$8:$G$5007,$B$8:$B$5007,B2242,$A$8:$A$5007,"مصروف",$I$8:$I$5007,"&lt;&gt;مرفوض"))</f>
        <v/>
      </c>
      <c r="P2242" s="25">
        <f>IF(A2242&lt;&gt;"عهدة","",N(F2242)-O2242)</f>
        <v/>
      </c>
      <c r="Q2242" s="26">
        <f>IF(A2242="","",IF(A2242="عهدة",IF(N(F2242)=0,"⚠ أدخل قيمة العهدة",IF(P2242&lt;0,"⛔ عجز / زيادة مصروفات "&amp;TEXT(-P2242,"#,##0"),IF(COUNTIFS($B$8:$B$5007,B2242,$A$8:$A$5007,"مصروف",$I$8:$I$5007,"&lt;&gt;مرفوض",$K$8:$K$5007,"&lt;&gt;نعم")&gt;0,"⚠ "&amp;COUNTIFS($B$8:$B$5007,B2242,$A$8:$A$5007,"مصروف",$I$8:$I$5007,"&lt;&gt;مرفوض",$K$8:$K$5007,"&lt;&gt;نعم")&amp;" مصروف غير مسوى",IF(L2242="تمت التسوية",IF(P2242=0,"✔ متوازنة وتمت التسوية","✔ تمت التسوية – متبقي "&amp;TEXT(P2242,"#,##0")),IF(P2242&gt;0,"متبقي "&amp;TEXT(P2242,"#,##0"),"✔ متوازنة"))))),IF(R2242=0,"⚠ أضف سطر عهدة أولًا",IF(OR(C2242="",N(G2242)=0),"⚠ أكمل التاريخ والقيمة",IF(S2242="","⚠ التاريخ خارج السنة المالية",IF(H2242="","⚠ اختر بند الموازنة",IF(I2242="مرفوض","✖ مرفوض من المدير",IF(I2242&lt;&gt;"موافق","⏳ بانتظار موافقة المدير",IF(K2242&lt;&gt;"نعم","⚠ غير مسوى مع الحسابات","✔ معتمد ومسوى")))))))))</f>
        <v/>
      </c>
      <c r="R2242">
        <f>N(R2241)+IF(A2242="عهدة",1,0)</f>
        <v/>
      </c>
      <c r="S2242">
        <f>IF(C2242="","",IF(AND(C2242&gt;=DATE(2026,9,1),C2242&lt;=DATE(2027,8,31)),(YEAR(C2242)-2026)*12+MONTH(C2242)-8,""))</f>
        <v/>
      </c>
      <c r="T2242">
        <f>IF(AND(A2242="مصروف",R2242&gt;0,I2242="موافق",S2242&lt;&gt;"",H2242&lt;&gt;""),N(G2242),0)</f>
        <v/>
      </c>
    </row>
    <row r="2243">
      <c r="A2243" s="19" t="n"/>
      <c r="B2243" s="20">
        <f>IF(A2243="","",IF(R2243=0,"⚠ أضف سطر عهدة أولًا","DMT-"&amp;TEXT(R2243,"000")))</f>
        <v/>
      </c>
      <c r="C2243" s="21" t="n"/>
      <c r="D2243" s="20">
        <f>IF(C2243="","",IF(S2243="","خارج السنة المالية",INDEX(القوائم!$D$2:$D$13,S2243)))</f>
        <v/>
      </c>
      <c r="E2243" s="22" t="n"/>
      <c r="F2243" s="23" t="n"/>
      <c r="G2243" s="23" t="n"/>
      <c r="H2243" s="22" t="n"/>
      <c r="I2243" s="19" t="n"/>
      <c r="J2243" s="21" t="n"/>
      <c r="K2243" s="19" t="n"/>
      <c r="L2243" s="19" t="n"/>
      <c r="M2243" s="21" t="n"/>
      <c r="N2243" s="22" t="n"/>
      <c r="O2243" s="24">
        <f>IF(A2243&lt;&gt;"عهدة","",SUMIFS($G$8:$G$5007,$B$8:$B$5007,B2243,$A$8:$A$5007,"مصروف",$I$8:$I$5007,"&lt;&gt;مرفوض"))</f>
        <v/>
      </c>
      <c r="P2243" s="25">
        <f>IF(A2243&lt;&gt;"عهدة","",N(F2243)-O2243)</f>
        <v/>
      </c>
      <c r="Q2243" s="26">
        <f>IF(A2243="","",IF(A2243="عهدة",IF(N(F2243)=0,"⚠ أدخل قيمة العهدة",IF(P2243&lt;0,"⛔ عجز / زيادة مصروفات "&amp;TEXT(-P2243,"#,##0"),IF(COUNTIFS($B$8:$B$5007,B2243,$A$8:$A$5007,"مصروف",$I$8:$I$5007,"&lt;&gt;مرفوض",$K$8:$K$5007,"&lt;&gt;نعم")&gt;0,"⚠ "&amp;COUNTIFS($B$8:$B$5007,B2243,$A$8:$A$5007,"مصروف",$I$8:$I$5007,"&lt;&gt;مرفوض",$K$8:$K$5007,"&lt;&gt;نعم")&amp;" مصروف غير مسوى",IF(L2243="تمت التسوية",IF(P2243=0,"✔ متوازنة وتمت التسوية","✔ تمت التسوية – متبقي "&amp;TEXT(P2243,"#,##0")),IF(P2243&gt;0,"متبقي "&amp;TEXT(P2243,"#,##0"),"✔ متوازنة"))))),IF(R2243=0,"⚠ أضف سطر عهدة أولًا",IF(OR(C2243="",N(G2243)=0),"⚠ أكمل التاريخ والقيمة",IF(S2243="","⚠ التاريخ خارج السنة المالية",IF(H2243="","⚠ اختر بند الموازنة",IF(I2243="مرفوض","✖ مرفوض من المدير",IF(I2243&lt;&gt;"موافق","⏳ بانتظار موافقة المدير",IF(K2243&lt;&gt;"نعم","⚠ غير مسوى مع الحسابات","✔ معتمد ومسوى")))))))))</f>
        <v/>
      </c>
      <c r="R2243">
        <f>N(R2242)+IF(A2243="عهدة",1,0)</f>
        <v/>
      </c>
      <c r="S2243">
        <f>IF(C2243="","",IF(AND(C2243&gt;=DATE(2026,9,1),C2243&lt;=DATE(2027,8,31)),(YEAR(C2243)-2026)*12+MONTH(C2243)-8,""))</f>
        <v/>
      </c>
      <c r="T2243">
        <f>IF(AND(A2243="مصروف",R2243&gt;0,I2243="موافق",S2243&lt;&gt;"",H2243&lt;&gt;""),N(G2243),0)</f>
        <v/>
      </c>
    </row>
    <row r="2244">
      <c r="A2244" s="19" t="n"/>
      <c r="B2244" s="20">
        <f>IF(A2244="","",IF(R2244=0,"⚠ أضف سطر عهدة أولًا","DMT-"&amp;TEXT(R2244,"000")))</f>
        <v/>
      </c>
      <c r="C2244" s="21" t="n"/>
      <c r="D2244" s="20">
        <f>IF(C2244="","",IF(S2244="","خارج السنة المالية",INDEX(القوائم!$D$2:$D$13,S2244)))</f>
        <v/>
      </c>
      <c r="E2244" s="22" t="n"/>
      <c r="F2244" s="23" t="n"/>
      <c r="G2244" s="23" t="n"/>
      <c r="H2244" s="22" t="n"/>
      <c r="I2244" s="19" t="n"/>
      <c r="J2244" s="21" t="n"/>
      <c r="K2244" s="19" t="n"/>
      <c r="L2244" s="19" t="n"/>
      <c r="M2244" s="21" t="n"/>
      <c r="N2244" s="22" t="n"/>
      <c r="O2244" s="24">
        <f>IF(A2244&lt;&gt;"عهدة","",SUMIFS($G$8:$G$5007,$B$8:$B$5007,B2244,$A$8:$A$5007,"مصروف",$I$8:$I$5007,"&lt;&gt;مرفوض"))</f>
        <v/>
      </c>
      <c r="P2244" s="25">
        <f>IF(A2244&lt;&gt;"عهدة","",N(F2244)-O2244)</f>
        <v/>
      </c>
      <c r="Q2244" s="26">
        <f>IF(A2244="","",IF(A2244="عهدة",IF(N(F2244)=0,"⚠ أدخل قيمة العهدة",IF(P2244&lt;0,"⛔ عجز / زيادة مصروفات "&amp;TEXT(-P2244,"#,##0"),IF(COUNTIFS($B$8:$B$5007,B2244,$A$8:$A$5007,"مصروف",$I$8:$I$5007,"&lt;&gt;مرفوض",$K$8:$K$5007,"&lt;&gt;نعم")&gt;0,"⚠ "&amp;COUNTIFS($B$8:$B$5007,B2244,$A$8:$A$5007,"مصروف",$I$8:$I$5007,"&lt;&gt;مرفوض",$K$8:$K$5007,"&lt;&gt;نعم")&amp;" مصروف غير مسوى",IF(L2244="تمت التسوية",IF(P2244=0,"✔ متوازنة وتمت التسوية","✔ تمت التسوية – متبقي "&amp;TEXT(P2244,"#,##0")),IF(P2244&gt;0,"متبقي "&amp;TEXT(P2244,"#,##0"),"✔ متوازنة"))))),IF(R2244=0,"⚠ أضف سطر عهدة أولًا",IF(OR(C2244="",N(G2244)=0),"⚠ أكمل التاريخ والقيمة",IF(S2244="","⚠ التاريخ خارج السنة المالية",IF(H2244="","⚠ اختر بند الموازنة",IF(I2244="مرفوض","✖ مرفوض من المدير",IF(I2244&lt;&gt;"موافق","⏳ بانتظار موافقة المدير",IF(K2244&lt;&gt;"نعم","⚠ غير مسوى مع الحسابات","✔ معتمد ومسوى")))))))))</f>
        <v/>
      </c>
      <c r="R2244">
        <f>N(R2243)+IF(A2244="عهدة",1,0)</f>
        <v/>
      </c>
      <c r="S2244">
        <f>IF(C2244="","",IF(AND(C2244&gt;=DATE(2026,9,1),C2244&lt;=DATE(2027,8,31)),(YEAR(C2244)-2026)*12+MONTH(C2244)-8,""))</f>
        <v/>
      </c>
      <c r="T2244">
        <f>IF(AND(A2244="مصروف",R2244&gt;0,I2244="موافق",S2244&lt;&gt;"",H2244&lt;&gt;""),N(G2244),0)</f>
        <v/>
      </c>
    </row>
    <row r="2245">
      <c r="A2245" s="19" t="n"/>
      <c r="B2245" s="20">
        <f>IF(A2245="","",IF(R2245=0,"⚠ أضف سطر عهدة أولًا","DMT-"&amp;TEXT(R2245,"000")))</f>
        <v/>
      </c>
      <c r="C2245" s="21" t="n"/>
      <c r="D2245" s="20">
        <f>IF(C2245="","",IF(S2245="","خارج السنة المالية",INDEX(القوائم!$D$2:$D$13,S2245)))</f>
        <v/>
      </c>
      <c r="E2245" s="22" t="n"/>
      <c r="F2245" s="23" t="n"/>
      <c r="G2245" s="23" t="n"/>
      <c r="H2245" s="22" t="n"/>
      <c r="I2245" s="19" t="n"/>
      <c r="J2245" s="21" t="n"/>
      <c r="K2245" s="19" t="n"/>
      <c r="L2245" s="19" t="n"/>
      <c r="M2245" s="21" t="n"/>
      <c r="N2245" s="22" t="n"/>
      <c r="O2245" s="24">
        <f>IF(A2245&lt;&gt;"عهدة","",SUMIFS($G$8:$G$5007,$B$8:$B$5007,B2245,$A$8:$A$5007,"مصروف",$I$8:$I$5007,"&lt;&gt;مرفوض"))</f>
        <v/>
      </c>
      <c r="P2245" s="25">
        <f>IF(A2245&lt;&gt;"عهدة","",N(F2245)-O2245)</f>
        <v/>
      </c>
      <c r="Q2245" s="26">
        <f>IF(A2245="","",IF(A2245="عهدة",IF(N(F2245)=0,"⚠ أدخل قيمة العهدة",IF(P2245&lt;0,"⛔ عجز / زيادة مصروفات "&amp;TEXT(-P2245,"#,##0"),IF(COUNTIFS($B$8:$B$5007,B2245,$A$8:$A$5007,"مصروف",$I$8:$I$5007,"&lt;&gt;مرفوض",$K$8:$K$5007,"&lt;&gt;نعم")&gt;0,"⚠ "&amp;COUNTIFS($B$8:$B$5007,B2245,$A$8:$A$5007,"مصروف",$I$8:$I$5007,"&lt;&gt;مرفوض",$K$8:$K$5007,"&lt;&gt;نعم")&amp;" مصروف غير مسوى",IF(L2245="تمت التسوية",IF(P2245=0,"✔ متوازنة وتمت التسوية","✔ تمت التسوية – متبقي "&amp;TEXT(P2245,"#,##0")),IF(P2245&gt;0,"متبقي "&amp;TEXT(P2245,"#,##0"),"✔ متوازنة"))))),IF(R2245=0,"⚠ أضف سطر عهدة أولًا",IF(OR(C2245="",N(G2245)=0),"⚠ أكمل التاريخ والقيمة",IF(S2245="","⚠ التاريخ خارج السنة المالية",IF(H2245="","⚠ اختر بند الموازنة",IF(I2245="مرفوض","✖ مرفوض من المدير",IF(I2245&lt;&gt;"موافق","⏳ بانتظار موافقة المدير",IF(K2245&lt;&gt;"نعم","⚠ غير مسوى مع الحسابات","✔ معتمد ومسوى")))))))))</f>
        <v/>
      </c>
      <c r="R2245">
        <f>N(R2244)+IF(A2245="عهدة",1,0)</f>
        <v/>
      </c>
      <c r="S2245">
        <f>IF(C2245="","",IF(AND(C2245&gt;=DATE(2026,9,1),C2245&lt;=DATE(2027,8,31)),(YEAR(C2245)-2026)*12+MONTH(C2245)-8,""))</f>
        <v/>
      </c>
      <c r="T2245">
        <f>IF(AND(A2245="مصروف",R2245&gt;0,I2245="موافق",S2245&lt;&gt;"",H2245&lt;&gt;""),N(G2245),0)</f>
        <v/>
      </c>
    </row>
    <row r="2246">
      <c r="A2246" s="19" t="n"/>
      <c r="B2246" s="20">
        <f>IF(A2246="","",IF(R2246=0,"⚠ أضف سطر عهدة أولًا","DMT-"&amp;TEXT(R2246,"000")))</f>
        <v/>
      </c>
      <c r="C2246" s="21" t="n"/>
      <c r="D2246" s="20">
        <f>IF(C2246="","",IF(S2246="","خارج السنة المالية",INDEX(القوائم!$D$2:$D$13,S2246)))</f>
        <v/>
      </c>
      <c r="E2246" s="22" t="n"/>
      <c r="F2246" s="23" t="n"/>
      <c r="G2246" s="23" t="n"/>
      <c r="H2246" s="22" t="n"/>
      <c r="I2246" s="19" t="n"/>
      <c r="J2246" s="21" t="n"/>
      <c r="K2246" s="19" t="n"/>
      <c r="L2246" s="19" t="n"/>
      <c r="M2246" s="21" t="n"/>
      <c r="N2246" s="22" t="n"/>
      <c r="O2246" s="24">
        <f>IF(A2246&lt;&gt;"عهدة","",SUMIFS($G$8:$G$5007,$B$8:$B$5007,B2246,$A$8:$A$5007,"مصروف",$I$8:$I$5007,"&lt;&gt;مرفوض"))</f>
        <v/>
      </c>
      <c r="P2246" s="25">
        <f>IF(A2246&lt;&gt;"عهدة","",N(F2246)-O2246)</f>
        <v/>
      </c>
      <c r="Q2246" s="26">
        <f>IF(A2246="","",IF(A2246="عهدة",IF(N(F2246)=0,"⚠ أدخل قيمة العهدة",IF(P2246&lt;0,"⛔ عجز / زيادة مصروفات "&amp;TEXT(-P2246,"#,##0"),IF(COUNTIFS($B$8:$B$5007,B2246,$A$8:$A$5007,"مصروف",$I$8:$I$5007,"&lt;&gt;مرفوض",$K$8:$K$5007,"&lt;&gt;نعم")&gt;0,"⚠ "&amp;COUNTIFS($B$8:$B$5007,B2246,$A$8:$A$5007,"مصروف",$I$8:$I$5007,"&lt;&gt;مرفوض",$K$8:$K$5007,"&lt;&gt;نعم")&amp;" مصروف غير مسوى",IF(L2246="تمت التسوية",IF(P2246=0,"✔ متوازنة وتمت التسوية","✔ تمت التسوية – متبقي "&amp;TEXT(P2246,"#,##0")),IF(P2246&gt;0,"متبقي "&amp;TEXT(P2246,"#,##0"),"✔ متوازنة"))))),IF(R2246=0,"⚠ أضف سطر عهدة أولًا",IF(OR(C2246="",N(G2246)=0),"⚠ أكمل التاريخ والقيمة",IF(S2246="","⚠ التاريخ خارج السنة المالية",IF(H2246="","⚠ اختر بند الموازنة",IF(I2246="مرفوض","✖ مرفوض من المدير",IF(I2246&lt;&gt;"موافق","⏳ بانتظار موافقة المدير",IF(K2246&lt;&gt;"نعم","⚠ غير مسوى مع الحسابات","✔ معتمد ومسوى")))))))))</f>
        <v/>
      </c>
      <c r="R2246">
        <f>N(R2245)+IF(A2246="عهدة",1,0)</f>
        <v/>
      </c>
      <c r="S2246">
        <f>IF(C2246="","",IF(AND(C2246&gt;=DATE(2026,9,1),C2246&lt;=DATE(2027,8,31)),(YEAR(C2246)-2026)*12+MONTH(C2246)-8,""))</f>
        <v/>
      </c>
      <c r="T2246">
        <f>IF(AND(A2246="مصروف",R2246&gt;0,I2246="موافق",S2246&lt;&gt;"",H2246&lt;&gt;""),N(G2246),0)</f>
        <v/>
      </c>
    </row>
    <row r="2247">
      <c r="A2247" s="19" t="n"/>
      <c r="B2247" s="20">
        <f>IF(A2247="","",IF(R2247=0,"⚠ أضف سطر عهدة أولًا","DMT-"&amp;TEXT(R2247,"000")))</f>
        <v/>
      </c>
      <c r="C2247" s="21" t="n"/>
      <c r="D2247" s="20">
        <f>IF(C2247="","",IF(S2247="","خارج السنة المالية",INDEX(القوائم!$D$2:$D$13,S2247)))</f>
        <v/>
      </c>
      <c r="E2247" s="22" t="n"/>
      <c r="F2247" s="23" t="n"/>
      <c r="G2247" s="23" t="n"/>
      <c r="H2247" s="22" t="n"/>
      <c r="I2247" s="19" t="n"/>
      <c r="J2247" s="21" t="n"/>
      <c r="K2247" s="19" t="n"/>
      <c r="L2247" s="19" t="n"/>
      <c r="M2247" s="21" t="n"/>
      <c r="N2247" s="22" t="n"/>
      <c r="O2247" s="24">
        <f>IF(A2247&lt;&gt;"عهدة","",SUMIFS($G$8:$G$5007,$B$8:$B$5007,B2247,$A$8:$A$5007,"مصروف",$I$8:$I$5007,"&lt;&gt;مرفوض"))</f>
        <v/>
      </c>
      <c r="P2247" s="25">
        <f>IF(A2247&lt;&gt;"عهدة","",N(F2247)-O2247)</f>
        <v/>
      </c>
      <c r="Q2247" s="26">
        <f>IF(A2247="","",IF(A2247="عهدة",IF(N(F2247)=0,"⚠ أدخل قيمة العهدة",IF(P2247&lt;0,"⛔ عجز / زيادة مصروفات "&amp;TEXT(-P2247,"#,##0"),IF(COUNTIFS($B$8:$B$5007,B2247,$A$8:$A$5007,"مصروف",$I$8:$I$5007,"&lt;&gt;مرفوض",$K$8:$K$5007,"&lt;&gt;نعم")&gt;0,"⚠ "&amp;COUNTIFS($B$8:$B$5007,B2247,$A$8:$A$5007,"مصروف",$I$8:$I$5007,"&lt;&gt;مرفوض",$K$8:$K$5007,"&lt;&gt;نعم")&amp;" مصروف غير مسوى",IF(L2247="تمت التسوية",IF(P2247=0,"✔ متوازنة وتمت التسوية","✔ تمت التسوية – متبقي "&amp;TEXT(P2247,"#,##0")),IF(P2247&gt;0,"متبقي "&amp;TEXT(P2247,"#,##0"),"✔ متوازنة"))))),IF(R2247=0,"⚠ أضف سطر عهدة أولًا",IF(OR(C2247="",N(G2247)=0),"⚠ أكمل التاريخ والقيمة",IF(S2247="","⚠ التاريخ خارج السنة المالية",IF(H2247="","⚠ اختر بند الموازنة",IF(I2247="مرفوض","✖ مرفوض من المدير",IF(I2247&lt;&gt;"موافق","⏳ بانتظار موافقة المدير",IF(K2247&lt;&gt;"نعم","⚠ غير مسوى مع الحسابات","✔ معتمد ومسوى")))))))))</f>
        <v/>
      </c>
      <c r="R2247">
        <f>N(R2246)+IF(A2247="عهدة",1,0)</f>
        <v/>
      </c>
      <c r="S2247">
        <f>IF(C2247="","",IF(AND(C2247&gt;=DATE(2026,9,1),C2247&lt;=DATE(2027,8,31)),(YEAR(C2247)-2026)*12+MONTH(C2247)-8,""))</f>
        <v/>
      </c>
      <c r="T2247">
        <f>IF(AND(A2247="مصروف",R2247&gt;0,I2247="موافق",S2247&lt;&gt;"",H2247&lt;&gt;""),N(G2247),0)</f>
        <v/>
      </c>
    </row>
    <row r="2248">
      <c r="A2248" s="19" t="n"/>
      <c r="B2248" s="20">
        <f>IF(A2248="","",IF(R2248=0,"⚠ أضف سطر عهدة أولًا","DMT-"&amp;TEXT(R2248,"000")))</f>
        <v/>
      </c>
      <c r="C2248" s="21" t="n"/>
      <c r="D2248" s="20">
        <f>IF(C2248="","",IF(S2248="","خارج السنة المالية",INDEX(القوائم!$D$2:$D$13,S2248)))</f>
        <v/>
      </c>
      <c r="E2248" s="22" t="n"/>
      <c r="F2248" s="23" t="n"/>
      <c r="G2248" s="23" t="n"/>
      <c r="H2248" s="22" t="n"/>
      <c r="I2248" s="19" t="n"/>
      <c r="J2248" s="21" t="n"/>
      <c r="K2248" s="19" t="n"/>
      <c r="L2248" s="19" t="n"/>
      <c r="M2248" s="21" t="n"/>
      <c r="N2248" s="22" t="n"/>
      <c r="O2248" s="24">
        <f>IF(A2248&lt;&gt;"عهدة","",SUMIFS($G$8:$G$5007,$B$8:$B$5007,B2248,$A$8:$A$5007,"مصروف",$I$8:$I$5007,"&lt;&gt;مرفوض"))</f>
        <v/>
      </c>
      <c r="P2248" s="25">
        <f>IF(A2248&lt;&gt;"عهدة","",N(F2248)-O2248)</f>
        <v/>
      </c>
      <c r="Q2248" s="26">
        <f>IF(A2248="","",IF(A2248="عهدة",IF(N(F2248)=0,"⚠ أدخل قيمة العهدة",IF(P2248&lt;0,"⛔ عجز / زيادة مصروفات "&amp;TEXT(-P2248,"#,##0"),IF(COUNTIFS($B$8:$B$5007,B2248,$A$8:$A$5007,"مصروف",$I$8:$I$5007,"&lt;&gt;مرفوض",$K$8:$K$5007,"&lt;&gt;نعم")&gt;0,"⚠ "&amp;COUNTIFS($B$8:$B$5007,B2248,$A$8:$A$5007,"مصروف",$I$8:$I$5007,"&lt;&gt;مرفوض",$K$8:$K$5007,"&lt;&gt;نعم")&amp;" مصروف غير مسوى",IF(L2248="تمت التسوية",IF(P2248=0,"✔ متوازنة وتمت التسوية","✔ تمت التسوية – متبقي "&amp;TEXT(P2248,"#,##0")),IF(P2248&gt;0,"متبقي "&amp;TEXT(P2248,"#,##0"),"✔ متوازنة"))))),IF(R2248=0,"⚠ أضف سطر عهدة أولًا",IF(OR(C2248="",N(G2248)=0),"⚠ أكمل التاريخ والقيمة",IF(S2248="","⚠ التاريخ خارج السنة المالية",IF(H2248="","⚠ اختر بند الموازنة",IF(I2248="مرفوض","✖ مرفوض من المدير",IF(I2248&lt;&gt;"موافق","⏳ بانتظار موافقة المدير",IF(K2248&lt;&gt;"نعم","⚠ غير مسوى مع الحسابات","✔ معتمد ومسوى")))))))))</f>
        <v/>
      </c>
      <c r="R2248">
        <f>N(R2247)+IF(A2248="عهدة",1,0)</f>
        <v/>
      </c>
      <c r="S2248">
        <f>IF(C2248="","",IF(AND(C2248&gt;=DATE(2026,9,1),C2248&lt;=DATE(2027,8,31)),(YEAR(C2248)-2026)*12+MONTH(C2248)-8,""))</f>
        <v/>
      </c>
      <c r="T2248">
        <f>IF(AND(A2248="مصروف",R2248&gt;0,I2248="موافق",S2248&lt;&gt;"",H2248&lt;&gt;""),N(G2248),0)</f>
        <v/>
      </c>
    </row>
    <row r="2249">
      <c r="A2249" s="19" t="n"/>
      <c r="B2249" s="20">
        <f>IF(A2249="","",IF(R2249=0,"⚠ أضف سطر عهدة أولًا","DMT-"&amp;TEXT(R2249,"000")))</f>
        <v/>
      </c>
      <c r="C2249" s="21" t="n"/>
      <c r="D2249" s="20">
        <f>IF(C2249="","",IF(S2249="","خارج السنة المالية",INDEX(القوائم!$D$2:$D$13,S2249)))</f>
        <v/>
      </c>
      <c r="E2249" s="22" t="n"/>
      <c r="F2249" s="23" t="n"/>
      <c r="G2249" s="23" t="n"/>
      <c r="H2249" s="22" t="n"/>
      <c r="I2249" s="19" t="n"/>
      <c r="J2249" s="21" t="n"/>
      <c r="K2249" s="19" t="n"/>
      <c r="L2249" s="19" t="n"/>
      <c r="M2249" s="21" t="n"/>
      <c r="N2249" s="22" t="n"/>
      <c r="O2249" s="24">
        <f>IF(A2249&lt;&gt;"عهدة","",SUMIFS($G$8:$G$5007,$B$8:$B$5007,B2249,$A$8:$A$5007,"مصروف",$I$8:$I$5007,"&lt;&gt;مرفوض"))</f>
        <v/>
      </c>
      <c r="P2249" s="25">
        <f>IF(A2249&lt;&gt;"عهدة","",N(F2249)-O2249)</f>
        <v/>
      </c>
      <c r="Q2249" s="26">
        <f>IF(A2249="","",IF(A2249="عهدة",IF(N(F2249)=0,"⚠ أدخل قيمة العهدة",IF(P2249&lt;0,"⛔ عجز / زيادة مصروفات "&amp;TEXT(-P2249,"#,##0"),IF(COUNTIFS($B$8:$B$5007,B2249,$A$8:$A$5007,"مصروف",$I$8:$I$5007,"&lt;&gt;مرفوض",$K$8:$K$5007,"&lt;&gt;نعم")&gt;0,"⚠ "&amp;COUNTIFS($B$8:$B$5007,B2249,$A$8:$A$5007,"مصروف",$I$8:$I$5007,"&lt;&gt;مرفوض",$K$8:$K$5007,"&lt;&gt;نعم")&amp;" مصروف غير مسوى",IF(L2249="تمت التسوية",IF(P2249=0,"✔ متوازنة وتمت التسوية","✔ تمت التسوية – متبقي "&amp;TEXT(P2249,"#,##0")),IF(P2249&gt;0,"متبقي "&amp;TEXT(P2249,"#,##0"),"✔ متوازنة"))))),IF(R2249=0,"⚠ أضف سطر عهدة أولًا",IF(OR(C2249="",N(G2249)=0),"⚠ أكمل التاريخ والقيمة",IF(S2249="","⚠ التاريخ خارج السنة المالية",IF(H2249="","⚠ اختر بند الموازنة",IF(I2249="مرفوض","✖ مرفوض من المدير",IF(I2249&lt;&gt;"موافق","⏳ بانتظار موافقة المدير",IF(K2249&lt;&gt;"نعم","⚠ غير مسوى مع الحسابات","✔ معتمد ومسوى")))))))))</f>
        <v/>
      </c>
      <c r="R2249">
        <f>N(R2248)+IF(A2249="عهدة",1,0)</f>
        <v/>
      </c>
      <c r="S2249">
        <f>IF(C2249="","",IF(AND(C2249&gt;=DATE(2026,9,1),C2249&lt;=DATE(2027,8,31)),(YEAR(C2249)-2026)*12+MONTH(C2249)-8,""))</f>
        <v/>
      </c>
      <c r="T2249">
        <f>IF(AND(A2249="مصروف",R2249&gt;0,I2249="موافق",S2249&lt;&gt;"",H2249&lt;&gt;""),N(G2249),0)</f>
        <v/>
      </c>
    </row>
    <row r="2250">
      <c r="A2250" s="19" t="n"/>
      <c r="B2250" s="20">
        <f>IF(A2250="","",IF(R2250=0,"⚠ أضف سطر عهدة أولًا","DMT-"&amp;TEXT(R2250,"000")))</f>
        <v/>
      </c>
      <c r="C2250" s="21" t="n"/>
      <c r="D2250" s="20">
        <f>IF(C2250="","",IF(S2250="","خارج السنة المالية",INDEX(القوائم!$D$2:$D$13,S2250)))</f>
        <v/>
      </c>
      <c r="E2250" s="22" t="n"/>
      <c r="F2250" s="23" t="n"/>
      <c r="G2250" s="23" t="n"/>
      <c r="H2250" s="22" t="n"/>
      <c r="I2250" s="19" t="n"/>
      <c r="J2250" s="21" t="n"/>
      <c r="K2250" s="19" t="n"/>
      <c r="L2250" s="19" t="n"/>
      <c r="M2250" s="21" t="n"/>
      <c r="N2250" s="22" t="n"/>
      <c r="O2250" s="24">
        <f>IF(A2250&lt;&gt;"عهدة","",SUMIFS($G$8:$G$5007,$B$8:$B$5007,B2250,$A$8:$A$5007,"مصروف",$I$8:$I$5007,"&lt;&gt;مرفوض"))</f>
        <v/>
      </c>
      <c r="P2250" s="25">
        <f>IF(A2250&lt;&gt;"عهدة","",N(F2250)-O2250)</f>
        <v/>
      </c>
      <c r="Q2250" s="26">
        <f>IF(A2250="","",IF(A2250="عهدة",IF(N(F2250)=0,"⚠ أدخل قيمة العهدة",IF(P2250&lt;0,"⛔ عجز / زيادة مصروفات "&amp;TEXT(-P2250,"#,##0"),IF(COUNTIFS($B$8:$B$5007,B2250,$A$8:$A$5007,"مصروف",$I$8:$I$5007,"&lt;&gt;مرفوض",$K$8:$K$5007,"&lt;&gt;نعم")&gt;0,"⚠ "&amp;COUNTIFS($B$8:$B$5007,B2250,$A$8:$A$5007,"مصروف",$I$8:$I$5007,"&lt;&gt;مرفوض",$K$8:$K$5007,"&lt;&gt;نعم")&amp;" مصروف غير مسوى",IF(L2250="تمت التسوية",IF(P2250=0,"✔ متوازنة وتمت التسوية","✔ تمت التسوية – متبقي "&amp;TEXT(P2250,"#,##0")),IF(P2250&gt;0,"متبقي "&amp;TEXT(P2250,"#,##0"),"✔ متوازنة"))))),IF(R2250=0,"⚠ أضف سطر عهدة أولًا",IF(OR(C2250="",N(G2250)=0),"⚠ أكمل التاريخ والقيمة",IF(S2250="","⚠ التاريخ خارج السنة المالية",IF(H2250="","⚠ اختر بند الموازنة",IF(I2250="مرفوض","✖ مرفوض من المدير",IF(I2250&lt;&gt;"موافق","⏳ بانتظار موافقة المدير",IF(K2250&lt;&gt;"نعم","⚠ غير مسوى مع الحسابات","✔ معتمد ومسوى")))))))))</f>
        <v/>
      </c>
      <c r="R2250">
        <f>N(R2249)+IF(A2250="عهدة",1,0)</f>
        <v/>
      </c>
      <c r="S2250">
        <f>IF(C2250="","",IF(AND(C2250&gt;=DATE(2026,9,1),C2250&lt;=DATE(2027,8,31)),(YEAR(C2250)-2026)*12+MONTH(C2250)-8,""))</f>
        <v/>
      </c>
      <c r="T2250">
        <f>IF(AND(A2250="مصروف",R2250&gt;0,I2250="موافق",S2250&lt;&gt;"",H2250&lt;&gt;""),N(G2250),0)</f>
        <v/>
      </c>
    </row>
    <row r="2251">
      <c r="A2251" s="19" t="n"/>
      <c r="B2251" s="20">
        <f>IF(A2251="","",IF(R2251=0,"⚠ أضف سطر عهدة أولًا","DMT-"&amp;TEXT(R2251,"000")))</f>
        <v/>
      </c>
      <c r="C2251" s="21" t="n"/>
      <c r="D2251" s="20">
        <f>IF(C2251="","",IF(S2251="","خارج السنة المالية",INDEX(القوائم!$D$2:$D$13,S2251)))</f>
        <v/>
      </c>
      <c r="E2251" s="22" t="n"/>
      <c r="F2251" s="23" t="n"/>
      <c r="G2251" s="23" t="n"/>
      <c r="H2251" s="22" t="n"/>
      <c r="I2251" s="19" t="n"/>
      <c r="J2251" s="21" t="n"/>
      <c r="K2251" s="19" t="n"/>
      <c r="L2251" s="19" t="n"/>
      <c r="M2251" s="21" t="n"/>
      <c r="N2251" s="22" t="n"/>
      <c r="O2251" s="24">
        <f>IF(A2251&lt;&gt;"عهدة","",SUMIFS($G$8:$G$5007,$B$8:$B$5007,B2251,$A$8:$A$5007,"مصروف",$I$8:$I$5007,"&lt;&gt;مرفوض"))</f>
        <v/>
      </c>
      <c r="P2251" s="25">
        <f>IF(A2251&lt;&gt;"عهدة","",N(F2251)-O2251)</f>
        <v/>
      </c>
      <c r="Q2251" s="26">
        <f>IF(A2251="","",IF(A2251="عهدة",IF(N(F2251)=0,"⚠ أدخل قيمة العهدة",IF(P2251&lt;0,"⛔ عجز / زيادة مصروفات "&amp;TEXT(-P2251,"#,##0"),IF(COUNTIFS($B$8:$B$5007,B2251,$A$8:$A$5007,"مصروف",$I$8:$I$5007,"&lt;&gt;مرفوض",$K$8:$K$5007,"&lt;&gt;نعم")&gt;0,"⚠ "&amp;COUNTIFS($B$8:$B$5007,B2251,$A$8:$A$5007,"مصروف",$I$8:$I$5007,"&lt;&gt;مرفوض",$K$8:$K$5007,"&lt;&gt;نعم")&amp;" مصروف غير مسوى",IF(L2251="تمت التسوية",IF(P2251=0,"✔ متوازنة وتمت التسوية","✔ تمت التسوية – متبقي "&amp;TEXT(P2251,"#,##0")),IF(P2251&gt;0,"متبقي "&amp;TEXT(P2251,"#,##0"),"✔ متوازنة"))))),IF(R2251=0,"⚠ أضف سطر عهدة أولًا",IF(OR(C2251="",N(G2251)=0),"⚠ أكمل التاريخ والقيمة",IF(S2251="","⚠ التاريخ خارج السنة المالية",IF(H2251="","⚠ اختر بند الموازنة",IF(I2251="مرفوض","✖ مرفوض من المدير",IF(I2251&lt;&gt;"موافق","⏳ بانتظار موافقة المدير",IF(K2251&lt;&gt;"نعم","⚠ غير مسوى مع الحسابات","✔ معتمد ومسوى")))))))))</f>
        <v/>
      </c>
      <c r="R2251">
        <f>N(R2250)+IF(A2251="عهدة",1,0)</f>
        <v/>
      </c>
      <c r="S2251">
        <f>IF(C2251="","",IF(AND(C2251&gt;=DATE(2026,9,1),C2251&lt;=DATE(2027,8,31)),(YEAR(C2251)-2026)*12+MONTH(C2251)-8,""))</f>
        <v/>
      </c>
      <c r="T2251">
        <f>IF(AND(A2251="مصروف",R2251&gt;0,I2251="موافق",S2251&lt;&gt;"",H2251&lt;&gt;""),N(G2251),0)</f>
        <v/>
      </c>
    </row>
    <row r="2252">
      <c r="A2252" s="19" t="n"/>
      <c r="B2252" s="20">
        <f>IF(A2252="","",IF(R2252=0,"⚠ أضف سطر عهدة أولًا","DMT-"&amp;TEXT(R2252,"000")))</f>
        <v/>
      </c>
      <c r="C2252" s="21" t="n"/>
      <c r="D2252" s="20">
        <f>IF(C2252="","",IF(S2252="","خارج السنة المالية",INDEX(القوائم!$D$2:$D$13,S2252)))</f>
        <v/>
      </c>
      <c r="E2252" s="22" t="n"/>
      <c r="F2252" s="23" t="n"/>
      <c r="G2252" s="23" t="n"/>
      <c r="H2252" s="22" t="n"/>
      <c r="I2252" s="19" t="n"/>
      <c r="J2252" s="21" t="n"/>
      <c r="K2252" s="19" t="n"/>
      <c r="L2252" s="19" t="n"/>
      <c r="M2252" s="21" t="n"/>
      <c r="N2252" s="22" t="n"/>
      <c r="O2252" s="24">
        <f>IF(A2252&lt;&gt;"عهدة","",SUMIFS($G$8:$G$5007,$B$8:$B$5007,B2252,$A$8:$A$5007,"مصروف",$I$8:$I$5007,"&lt;&gt;مرفوض"))</f>
        <v/>
      </c>
      <c r="P2252" s="25">
        <f>IF(A2252&lt;&gt;"عهدة","",N(F2252)-O2252)</f>
        <v/>
      </c>
      <c r="Q2252" s="26">
        <f>IF(A2252="","",IF(A2252="عهدة",IF(N(F2252)=0,"⚠ أدخل قيمة العهدة",IF(P2252&lt;0,"⛔ عجز / زيادة مصروفات "&amp;TEXT(-P2252,"#,##0"),IF(COUNTIFS($B$8:$B$5007,B2252,$A$8:$A$5007,"مصروف",$I$8:$I$5007,"&lt;&gt;مرفوض",$K$8:$K$5007,"&lt;&gt;نعم")&gt;0,"⚠ "&amp;COUNTIFS($B$8:$B$5007,B2252,$A$8:$A$5007,"مصروف",$I$8:$I$5007,"&lt;&gt;مرفوض",$K$8:$K$5007,"&lt;&gt;نعم")&amp;" مصروف غير مسوى",IF(L2252="تمت التسوية",IF(P2252=0,"✔ متوازنة وتمت التسوية","✔ تمت التسوية – متبقي "&amp;TEXT(P2252,"#,##0")),IF(P2252&gt;0,"متبقي "&amp;TEXT(P2252,"#,##0"),"✔ متوازنة"))))),IF(R2252=0,"⚠ أضف سطر عهدة أولًا",IF(OR(C2252="",N(G2252)=0),"⚠ أكمل التاريخ والقيمة",IF(S2252="","⚠ التاريخ خارج السنة المالية",IF(H2252="","⚠ اختر بند الموازنة",IF(I2252="مرفوض","✖ مرفوض من المدير",IF(I2252&lt;&gt;"موافق","⏳ بانتظار موافقة المدير",IF(K2252&lt;&gt;"نعم","⚠ غير مسوى مع الحسابات","✔ معتمد ومسوى")))))))))</f>
        <v/>
      </c>
      <c r="R2252">
        <f>N(R2251)+IF(A2252="عهدة",1,0)</f>
        <v/>
      </c>
      <c r="S2252">
        <f>IF(C2252="","",IF(AND(C2252&gt;=DATE(2026,9,1),C2252&lt;=DATE(2027,8,31)),(YEAR(C2252)-2026)*12+MONTH(C2252)-8,""))</f>
        <v/>
      </c>
      <c r="T2252">
        <f>IF(AND(A2252="مصروف",R2252&gt;0,I2252="موافق",S2252&lt;&gt;"",H2252&lt;&gt;""),N(G2252),0)</f>
        <v/>
      </c>
    </row>
    <row r="2253">
      <c r="A2253" s="19" t="n"/>
      <c r="B2253" s="20">
        <f>IF(A2253="","",IF(R2253=0,"⚠ أضف سطر عهدة أولًا","DMT-"&amp;TEXT(R2253,"000")))</f>
        <v/>
      </c>
      <c r="C2253" s="21" t="n"/>
      <c r="D2253" s="20">
        <f>IF(C2253="","",IF(S2253="","خارج السنة المالية",INDEX(القوائم!$D$2:$D$13,S2253)))</f>
        <v/>
      </c>
      <c r="E2253" s="22" t="n"/>
      <c r="F2253" s="23" t="n"/>
      <c r="G2253" s="23" t="n"/>
      <c r="H2253" s="22" t="n"/>
      <c r="I2253" s="19" t="n"/>
      <c r="J2253" s="21" t="n"/>
      <c r="K2253" s="19" t="n"/>
      <c r="L2253" s="19" t="n"/>
      <c r="M2253" s="21" t="n"/>
      <c r="N2253" s="22" t="n"/>
      <c r="O2253" s="24">
        <f>IF(A2253&lt;&gt;"عهدة","",SUMIFS($G$8:$G$5007,$B$8:$B$5007,B2253,$A$8:$A$5007,"مصروف",$I$8:$I$5007,"&lt;&gt;مرفوض"))</f>
        <v/>
      </c>
      <c r="P2253" s="25">
        <f>IF(A2253&lt;&gt;"عهدة","",N(F2253)-O2253)</f>
        <v/>
      </c>
      <c r="Q2253" s="26">
        <f>IF(A2253="","",IF(A2253="عهدة",IF(N(F2253)=0,"⚠ أدخل قيمة العهدة",IF(P2253&lt;0,"⛔ عجز / زيادة مصروفات "&amp;TEXT(-P2253,"#,##0"),IF(COUNTIFS($B$8:$B$5007,B2253,$A$8:$A$5007,"مصروف",$I$8:$I$5007,"&lt;&gt;مرفوض",$K$8:$K$5007,"&lt;&gt;نعم")&gt;0,"⚠ "&amp;COUNTIFS($B$8:$B$5007,B2253,$A$8:$A$5007,"مصروف",$I$8:$I$5007,"&lt;&gt;مرفوض",$K$8:$K$5007,"&lt;&gt;نعم")&amp;" مصروف غير مسوى",IF(L2253="تمت التسوية",IF(P2253=0,"✔ متوازنة وتمت التسوية","✔ تمت التسوية – متبقي "&amp;TEXT(P2253,"#,##0")),IF(P2253&gt;0,"متبقي "&amp;TEXT(P2253,"#,##0"),"✔ متوازنة"))))),IF(R2253=0,"⚠ أضف سطر عهدة أولًا",IF(OR(C2253="",N(G2253)=0),"⚠ أكمل التاريخ والقيمة",IF(S2253="","⚠ التاريخ خارج السنة المالية",IF(H2253="","⚠ اختر بند الموازنة",IF(I2253="مرفوض","✖ مرفوض من المدير",IF(I2253&lt;&gt;"موافق","⏳ بانتظار موافقة المدير",IF(K2253&lt;&gt;"نعم","⚠ غير مسوى مع الحسابات","✔ معتمد ومسوى")))))))))</f>
        <v/>
      </c>
      <c r="R2253">
        <f>N(R2252)+IF(A2253="عهدة",1,0)</f>
        <v/>
      </c>
      <c r="S2253">
        <f>IF(C2253="","",IF(AND(C2253&gt;=DATE(2026,9,1),C2253&lt;=DATE(2027,8,31)),(YEAR(C2253)-2026)*12+MONTH(C2253)-8,""))</f>
        <v/>
      </c>
      <c r="T2253">
        <f>IF(AND(A2253="مصروف",R2253&gt;0,I2253="موافق",S2253&lt;&gt;"",H2253&lt;&gt;""),N(G2253),0)</f>
        <v/>
      </c>
    </row>
    <row r="2254">
      <c r="A2254" s="19" t="n"/>
      <c r="B2254" s="20">
        <f>IF(A2254="","",IF(R2254=0,"⚠ أضف سطر عهدة أولًا","DMT-"&amp;TEXT(R2254,"000")))</f>
        <v/>
      </c>
      <c r="C2254" s="21" t="n"/>
      <c r="D2254" s="20">
        <f>IF(C2254="","",IF(S2254="","خارج السنة المالية",INDEX(القوائم!$D$2:$D$13,S2254)))</f>
        <v/>
      </c>
      <c r="E2254" s="22" t="n"/>
      <c r="F2254" s="23" t="n"/>
      <c r="G2254" s="23" t="n"/>
      <c r="H2254" s="22" t="n"/>
      <c r="I2254" s="19" t="n"/>
      <c r="J2254" s="21" t="n"/>
      <c r="K2254" s="19" t="n"/>
      <c r="L2254" s="19" t="n"/>
      <c r="M2254" s="21" t="n"/>
      <c r="N2254" s="22" t="n"/>
      <c r="O2254" s="24">
        <f>IF(A2254&lt;&gt;"عهدة","",SUMIFS($G$8:$G$5007,$B$8:$B$5007,B2254,$A$8:$A$5007,"مصروف",$I$8:$I$5007,"&lt;&gt;مرفوض"))</f>
        <v/>
      </c>
      <c r="P2254" s="25">
        <f>IF(A2254&lt;&gt;"عهدة","",N(F2254)-O2254)</f>
        <v/>
      </c>
      <c r="Q2254" s="26">
        <f>IF(A2254="","",IF(A2254="عهدة",IF(N(F2254)=0,"⚠ أدخل قيمة العهدة",IF(P2254&lt;0,"⛔ عجز / زيادة مصروفات "&amp;TEXT(-P2254,"#,##0"),IF(COUNTIFS($B$8:$B$5007,B2254,$A$8:$A$5007,"مصروف",$I$8:$I$5007,"&lt;&gt;مرفوض",$K$8:$K$5007,"&lt;&gt;نعم")&gt;0,"⚠ "&amp;COUNTIFS($B$8:$B$5007,B2254,$A$8:$A$5007,"مصروف",$I$8:$I$5007,"&lt;&gt;مرفوض",$K$8:$K$5007,"&lt;&gt;نعم")&amp;" مصروف غير مسوى",IF(L2254="تمت التسوية",IF(P2254=0,"✔ متوازنة وتمت التسوية","✔ تمت التسوية – متبقي "&amp;TEXT(P2254,"#,##0")),IF(P2254&gt;0,"متبقي "&amp;TEXT(P2254,"#,##0"),"✔ متوازنة"))))),IF(R2254=0,"⚠ أضف سطر عهدة أولًا",IF(OR(C2254="",N(G2254)=0),"⚠ أكمل التاريخ والقيمة",IF(S2254="","⚠ التاريخ خارج السنة المالية",IF(H2254="","⚠ اختر بند الموازنة",IF(I2254="مرفوض","✖ مرفوض من المدير",IF(I2254&lt;&gt;"موافق","⏳ بانتظار موافقة المدير",IF(K2254&lt;&gt;"نعم","⚠ غير مسوى مع الحسابات","✔ معتمد ومسوى")))))))))</f>
        <v/>
      </c>
      <c r="R2254">
        <f>N(R2253)+IF(A2254="عهدة",1,0)</f>
        <v/>
      </c>
      <c r="S2254">
        <f>IF(C2254="","",IF(AND(C2254&gt;=DATE(2026,9,1),C2254&lt;=DATE(2027,8,31)),(YEAR(C2254)-2026)*12+MONTH(C2254)-8,""))</f>
        <v/>
      </c>
      <c r="T2254">
        <f>IF(AND(A2254="مصروف",R2254&gt;0,I2254="موافق",S2254&lt;&gt;"",H2254&lt;&gt;""),N(G2254),0)</f>
        <v/>
      </c>
    </row>
    <row r="2255">
      <c r="A2255" s="19" t="n"/>
      <c r="B2255" s="20">
        <f>IF(A2255="","",IF(R2255=0,"⚠ أضف سطر عهدة أولًا","DMT-"&amp;TEXT(R2255,"000")))</f>
        <v/>
      </c>
      <c r="C2255" s="21" t="n"/>
      <c r="D2255" s="20">
        <f>IF(C2255="","",IF(S2255="","خارج السنة المالية",INDEX(القوائم!$D$2:$D$13,S2255)))</f>
        <v/>
      </c>
      <c r="E2255" s="22" t="n"/>
      <c r="F2255" s="23" t="n"/>
      <c r="G2255" s="23" t="n"/>
      <c r="H2255" s="22" t="n"/>
      <c r="I2255" s="19" t="n"/>
      <c r="J2255" s="21" t="n"/>
      <c r="K2255" s="19" t="n"/>
      <c r="L2255" s="19" t="n"/>
      <c r="M2255" s="21" t="n"/>
      <c r="N2255" s="22" t="n"/>
      <c r="O2255" s="24">
        <f>IF(A2255&lt;&gt;"عهدة","",SUMIFS($G$8:$G$5007,$B$8:$B$5007,B2255,$A$8:$A$5007,"مصروف",$I$8:$I$5007,"&lt;&gt;مرفوض"))</f>
        <v/>
      </c>
      <c r="P2255" s="25">
        <f>IF(A2255&lt;&gt;"عهدة","",N(F2255)-O2255)</f>
        <v/>
      </c>
      <c r="Q2255" s="26">
        <f>IF(A2255="","",IF(A2255="عهدة",IF(N(F2255)=0,"⚠ أدخل قيمة العهدة",IF(P2255&lt;0,"⛔ عجز / زيادة مصروفات "&amp;TEXT(-P2255,"#,##0"),IF(COUNTIFS($B$8:$B$5007,B2255,$A$8:$A$5007,"مصروف",$I$8:$I$5007,"&lt;&gt;مرفوض",$K$8:$K$5007,"&lt;&gt;نعم")&gt;0,"⚠ "&amp;COUNTIFS($B$8:$B$5007,B2255,$A$8:$A$5007,"مصروف",$I$8:$I$5007,"&lt;&gt;مرفوض",$K$8:$K$5007,"&lt;&gt;نعم")&amp;" مصروف غير مسوى",IF(L2255="تمت التسوية",IF(P2255=0,"✔ متوازنة وتمت التسوية","✔ تمت التسوية – متبقي "&amp;TEXT(P2255,"#,##0")),IF(P2255&gt;0,"متبقي "&amp;TEXT(P2255,"#,##0"),"✔ متوازنة"))))),IF(R2255=0,"⚠ أضف سطر عهدة أولًا",IF(OR(C2255="",N(G2255)=0),"⚠ أكمل التاريخ والقيمة",IF(S2255="","⚠ التاريخ خارج السنة المالية",IF(H2255="","⚠ اختر بند الموازنة",IF(I2255="مرفوض","✖ مرفوض من المدير",IF(I2255&lt;&gt;"موافق","⏳ بانتظار موافقة المدير",IF(K2255&lt;&gt;"نعم","⚠ غير مسوى مع الحسابات","✔ معتمد ومسوى")))))))))</f>
        <v/>
      </c>
      <c r="R2255">
        <f>N(R2254)+IF(A2255="عهدة",1,0)</f>
        <v/>
      </c>
      <c r="S2255">
        <f>IF(C2255="","",IF(AND(C2255&gt;=DATE(2026,9,1),C2255&lt;=DATE(2027,8,31)),(YEAR(C2255)-2026)*12+MONTH(C2255)-8,""))</f>
        <v/>
      </c>
      <c r="T2255">
        <f>IF(AND(A2255="مصروف",R2255&gt;0,I2255="موافق",S2255&lt;&gt;"",H2255&lt;&gt;""),N(G2255),0)</f>
        <v/>
      </c>
    </row>
    <row r="2256">
      <c r="A2256" s="19" t="n"/>
      <c r="B2256" s="20">
        <f>IF(A2256="","",IF(R2256=0,"⚠ أضف سطر عهدة أولًا","DMT-"&amp;TEXT(R2256,"000")))</f>
        <v/>
      </c>
      <c r="C2256" s="21" t="n"/>
      <c r="D2256" s="20">
        <f>IF(C2256="","",IF(S2256="","خارج السنة المالية",INDEX(القوائم!$D$2:$D$13,S2256)))</f>
        <v/>
      </c>
      <c r="E2256" s="22" t="n"/>
      <c r="F2256" s="23" t="n"/>
      <c r="G2256" s="23" t="n"/>
      <c r="H2256" s="22" t="n"/>
      <c r="I2256" s="19" t="n"/>
      <c r="J2256" s="21" t="n"/>
      <c r="K2256" s="19" t="n"/>
      <c r="L2256" s="19" t="n"/>
      <c r="M2256" s="21" t="n"/>
      <c r="N2256" s="22" t="n"/>
      <c r="O2256" s="24">
        <f>IF(A2256&lt;&gt;"عهدة","",SUMIFS($G$8:$G$5007,$B$8:$B$5007,B2256,$A$8:$A$5007,"مصروف",$I$8:$I$5007,"&lt;&gt;مرفوض"))</f>
        <v/>
      </c>
      <c r="P2256" s="25">
        <f>IF(A2256&lt;&gt;"عهدة","",N(F2256)-O2256)</f>
        <v/>
      </c>
      <c r="Q2256" s="26">
        <f>IF(A2256="","",IF(A2256="عهدة",IF(N(F2256)=0,"⚠ أدخل قيمة العهدة",IF(P2256&lt;0,"⛔ عجز / زيادة مصروفات "&amp;TEXT(-P2256,"#,##0"),IF(COUNTIFS($B$8:$B$5007,B2256,$A$8:$A$5007,"مصروف",$I$8:$I$5007,"&lt;&gt;مرفوض",$K$8:$K$5007,"&lt;&gt;نعم")&gt;0,"⚠ "&amp;COUNTIFS($B$8:$B$5007,B2256,$A$8:$A$5007,"مصروف",$I$8:$I$5007,"&lt;&gt;مرفوض",$K$8:$K$5007,"&lt;&gt;نعم")&amp;" مصروف غير مسوى",IF(L2256="تمت التسوية",IF(P2256=0,"✔ متوازنة وتمت التسوية","✔ تمت التسوية – متبقي "&amp;TEXT(P2256,"#,##0")),IF(P2256&gt;0,"متبقي "&amp;TEXT(P2256,"#,##0"),"✔ متوازنة"))))),IF(R2256=0,"⚠ أضف سطر عهدة أولًا",IF(OR(C2256="",N(G2256)=0),"⚠ أكمل التاريخ والقيمة",IF(S2256="","⚠ التاريخ خارج السنة المالية",IF(H2256="","⚠ اختر بند الموازنة",IF(I2256="مرفوض","✖ مرفوض من المدير",IF(I2256&lt;&gt;"موافق","⏳ بانتظار موافقة المدير",IF(K2256&lt;&gt;"نعم","⚠ غير مسوى مع الحسابات","✔ معتمد ومسوى")))))))))</f>
        <v/>
      </c>
      <c r="R2256">
        <f>N(R2255)+IF(A2256="عهدة",1,0)</f>
        <v/>
      </c>
      <c r="S2256">
        <f>IF(C2256="","",IF(AND(C2256&gt;=DATE(2026,9,1),C2256&lt;=DATE(2027,8,31)),(YEAR(C2256)-2026)*12+MONTH(C2256)-8,""))</f>
        <v/>
      </c>
      <c r="T2256">
        <f>IF(AND(A2256="مصروف",R2256&gt;0,I2256="موافق",S2256&lt;&gt;"",H2256&lt;&gt;""),N(G2256),0)</f>
        <v/>
      </c>
    </row>
    <row r="2257">
      <c r="A2257" s="19" t="n"/>
      <c r="B2257" s="20">
        <f>IF(A2257="","",IF(R2257=0,"⚠ أضف سطر عهدة أولًا","DMT-"&amp;TEXT(R2257,"000")))</f>
        <v/>
      </c>
      <c r="C2257" s="21" t="n"/>
      <c r="D2257" s="20">
        <f>IF(C2257="","",IF(S2257="","خارج السنة المالية",INDEX(القوائم!$D$2:$D$13,S2257)))</f>
        <v/>
      </c>
      <c r="E2257" s="22" t="n"/>
      <c r="F2257" s="23" t="n"/>
      <c r="G2257" s="23" t="n"/>
      <c r="H2257" s="22" t="n"/>
      <c r="I2257" s="19" t="n"/>
      <c r="J2257" s="21" t="n"/>
      <c r="K2257" s="19" t="n"/>
      <c r="L2257" s="19" t="n"/>
      <c r="M2257" s="21" t="n"/>
      <c r="N2257" s="22" t="n"/>
      <c r="O2257" s="24">
        <f>IF(A2257&lt;&gt;"عهدة","",SUMIFS($G$8:$G$5007,$B$8:$B$5007,B2257,$A$8:$A$5007,"مصروف",$I$8:$I$5007,"&lt;&gt;مرفوض"))</f>
        <v/>
      </c>
      <c r="P2257" s="25">
        <f>IF(A2257&lt;&gt;"عهدة","",N(F2257)-O2257)</f>
        <v/>
      </c>
      <c r="Q2257" s="26">
        <f>IF(A2257="","",IF(A2257="عهدة",IF(N(F2257)=0,"⚠ أدخل قيمة العهدة",IF(P2257&lt;0,"⛔ عجز / زيادة مصروفات "&amp;TEXT(-P2257,"#,##0"),IF(COUNTIFS($B$8:$B$5007,B2257,$A$8:$A$5007,"مصروف",$I$8:$I$5007,"&lt;&gt;مرفوض",$K$8:$K$5007,"&lt;&gt;نعم")&gt;0,"⚠ "&amp;COUNTIFS($B$8:$B$5007,B2257,$A$8:$A$5007,"مصروف",$I$8:$I$5007,"&lt;&gt;مرفوض",$K$8:$K$5007,"&lt;&gt;نعم")&amp;" مصروف غير مسوى",IF(L2257="تمت التسوية",IF(P2257=0,"✔ متوازنة وتمت التسوية","✔ تمت التسوية – متبقي "&amp;TEXT(P2257,"#,##0")),IF(P2257&gt;0,"متبقي "&amp;TEXT(P2257,"#,##0"),"✔ متوازنة"))))),IF(R2257=0,"⚠ أضف سطر عهدة أولًا",IF(OR(C2257="",N(G2257)=0),"⚠ أكمل التاريخ والقيمة",IF(S2257="","⚠ التاريخ خارج السنة المالية",IF(H2257="","⚠ اختر بند الموازنة",IF(I2257="مرفوض","✖ مرفوض من المدير",IF(I2257&lt;&gt;"موافق","⏳ بانتظار موافقة المدير",IF(K2257&lt;&gt;"نعم","⚠ غير مسوى مع الحسابات","✔ معتمد ومسوى")))))))))</f>
        <v/>
      </c>
      <c r="R2257">
        <f>N(R2256)+IF(A2257="عهدة",1,0)</f>
        <v/>
      </c>
      <c r="S2257">
        <f>IF(C2257="","",IF(AND(C2257&gt;=DATE(2026,9,1),C2257&lt;=DATE(2027,8,31)),(YEAR(C2257)-2026)*12+MONTH(C2257)-8,""))</f>
        <v/>
      </c>
      <c r="T2257">
        <f>IF(AND(A2257="مصروف",R2257&gt;0,I2257="موافق",S2257&lt;&gt;"",H2257&lt;&gt;""),N(G2257),0)</f>
        <v/>
      </c>
    </row>
    <row r="2258">
      <c r="A2258" s="19" t="n"/>
      <c r="B2258" s="20">
        <f>IF(A2258="","",IF(R2258=0,"⚠ أضف سطر عهدة أولًا","DMT-"&amp;TEXT(R2258,"000")))</f>
        <v/>
      </c>
      <c r="C2258" s="21" t="n"/>
      <c r="D2258" s="20">
        <f>IF(C2258="","",IF(S2258="","خارج السنة المالية",INDEX(القوائم!$D$2:$D$13,S2258)))</f>
        <v/>
      </c>
      <c r="E2258" s="22" t="n"/>
      <c r="F2258" s="23" t="n"/>
      <c r="G2258" s="23" t="n"/>
      <c r="H2258" s="22" t="n"/>
      <c r="I2258" s="19" t="n"/>
      <c r="J2258" s="21" t="n"/>
      <c r="K2258" s="19" t="n"/>
      <c r="L2258" s="19" t="n"/>
      <c r="M2258" s="21" t="n"/>
      <c r="N2258" s="22" t="n"/>
      <c r="O2258" s="24">
        <f>IF(A2258&lt;&gt;"عهدة","",SUMIFS($G$8:$G$5007,$B$8:$B$5007,B2258,$A$8:$A$5007,"مصروف",$I$8:$I$5007,"&lt;&gt;مرفوض"))</f>
        <v/>
      </c>
      <c r="P2258" s="25">
        <f>IF(A2258&lt;&gt;"عهدة","",N(F2258)-O2258)</f>
        <v/>
      </c>
      <c r="Q2258" s="26">
        <f>IF(A2258="","",IF(A2258="عهدة",IF(N(F2258)=0,"⚠ أدخل قيمة العهدة",IF(P2258&lt;0,"⛔ عجز / زيادة مصروفات "&amp;TEXT(-P2258,"#,##0"),IF(COUNTIFS($B$8:$B$5007,B2258,$A$8:$A$5007,"مصروف",$I$8:$I$5007,"&lt;&gt;مرفوض",$K$8:$K$5007,"&lt;&gt;نعم")&gt;0,"⚠ "&amp;COUNTIFS($B$8:$B$5007,B2258,$A$8:$A$5007,"مصروف",$I$8:$I$5007,"&lt;&gt;مرفوض",$K$8:$K$5007,"&lt;&gt;نعم")&amp;" مصروف غير مسوى",IF(L2258="تمت التسوية",IF(P2258=0,"✔ متوازنة وتمت التسوية","✔ تمت التسوية – متبقي "&amp;TEXT(P2258,"#,##0")),IF(P2258&gt;0,"متبقي "&amp;TEXT(P2258,"#,##0"),"✔ متوازنة"))))),IF(R2258=0,"⚠ أضف سطر عهدة أولًا",IF(OR(C2258="",N(G2258)=0),"⚠ أكمل التاريخ والقيمة",IF(S2258="","⚠ التاريخ خارج السنة المالية",IF(H2258="","⚠ اختر بند الموازنة",IF(I2258="مرفوض","✖ مرفوض من المدير",IF(I2258&lt;&gt;"موافق","⏳ بانتظار موافقة المدير",IF(K2258&lt;&gt;"نعم","⚠ غير مسوى مع الحسابات","✔ معتمد ومسوى")))))))))</f>
        <v/>
      </c>
      <c r="R2258">
        <f>N(R2257)+IF(A2258="عهدة",1,0)</f>
        <v/>
      </c>
      <c r="S2258">
        <f>IF(C2258="","",IF(AND(C2258&gt;=DATE(2026,9,1),C2258&lt;=DATE(2027,8,31)),(YEAR(C2258)-2026)*12+MONTH(C2258)-8,""))</f>
        <v/>
      </c>
      <c r="T2258">
        <f>IF(AND(A2258="مصروف",R2258&gt;0,I2258="موافق",S2258&lt;&gt;"",H2258&lt;&gt;""),N(G2258),0)</f>
        <v/>
      </c>
    </row>
    <row r="2259">
      <c r="A2259" s="19" t="n"/>
      <c r="B2259" s="20">
        <f>IF(A2259="","",IF(R2259=0,"⚠ أضف سطر عهدة أولًا","DMT-"&amp;TEXT(R2259,"000")))</f>
        <v/>
      </c>
      <c r="C2259" s="21" t="n"/>
      <c r="D2259" s="20">
        <f>IF(C2259="","",IF(S2259="","خارج السنة المالية",INDEX(القوائم!$D$2:$D$13,S2259)))</f>
        <v/>
      </c>
      <c r="E2259" s="22" t="n"/>
      <c r="F2259" s="23" t="n"/>
      <c r="G2259" s="23" t="n"/>
      <c r="H2259" s="22" t="n"/>
      <c r="I2259" s="19" t="n"/>
      <c r="J2259" s="21" t="n"/>
      <c r="K2259" s="19" t="n"/>
      <c r="L2259" s="19" t="n"/>
      <c r="M2259" s="21" t="n"/>
      <c r="N2259" s="22" t="n"/>
      <c r="O2259" s="24">
        <f>IF(A2259&lt;&gt;"عهدة","",SUMIFS($G$8:$G$5007,$B$8:$B$5007,B2259,$A$8:$A$5007,"مصروف",$I$8:$I$5007,"&lt;&gt;مرفوض"))</f>
        <v/>
      </c>
      <c r="P2259" s="25">
        <f>IF(A2259&lt;&gt;"عهدة","",N(F2259)-O2259)</f>
        <v/>
      </c>
      <c r="Q2259" s="26">
        <f>IF(A2259="","",IF(A2259="عهدة",IF(N(F2259)=0,"⚠ أدخل قيمة العهدة",IF(P2259&lt;0,"⛔ عجز / زيادة مصروفات "&amp;TEXT(-P2259,"#,##0"),IF(COUNTIFS($B$8:$B$5007,B2259,$A$8:$A$5007,"مصروف",$I$8:$I$5007,"&lt;&gt;مرفوض",$K$8:$K$5007,"&lt;&gt;نعم")&gt;0,"⚠ "&amp;COUNTIFS($B$8:$B$5007,B2259,$A$8:$A$5007,"مصروف",$I$8:$I$5007,"&lt;&gt;مرفوض",$K$8:$K$5007,"&lt;&gt;نعم")&amp;" مصروف غير مسوى",IF(L2259="تمت التسوية",IF(P2259=0,"✔ متوازنة وتمت التسوية","✔ تمت التسوية – متبقي "&amp;TEXT(P2259,"#,##0")),IF(P2259&gt;0,"متبقي "&amp;TEXT(P2259,"#,##0"),"✔ متوازنة"))))),IF(R2259=0,"⚠ أضف سطر عهدة أولًا",IF(OR(C2259="",N(G2259)=0),"⚠ أكمل التاريخ والقيمة",IF(S2259="","⚠ التاريخ خارج السنة المالية",IF(H2259="","⚠ اختر بند الموازنة",IF(I2259="مرفوض","✖ مرفوض من المدير",IF(I2259&lt;&gt;"موافق","⏳ بانتظار موافقة المدير",IF(K2259&lt;&gt;"نعم","⚠ غير مسوى مع الحسابات","✔ معتمد ومسوى")))))))))</f>
        <v/>
      </c>
      <c r="R2259">
        <f>N(R2258)+IF(A2259="عهدة",1,0)</f>
        <v/>
      </c>
      <c r="S2259">
        <f>IF(C2259="","",IF(AND(C2259&gt;=DATE(2026,9,1),C2259&lt;=DATE(2027,8,31)),(YEAR(C2259)-2026)*12+MONTH(C2259)-8,""))</f>
        <v/>
      </c>
      <c r="T2259">
        <f>IF(AND(A2259="مصروف",R2259&gt;0,I2259="موافق",S2259&lt;&gt;"",H2259&lt;&gt;""),N(G2259),0)</f>
        <v/>
      </c>
    </row>
    <row r="2260">
      <c r="A2260" s="19" t="n"/>
      <c r="B2260" s="20">
        <f>IF(A2260="","",IF(R2260=0,"⚠ أضف سطر عهدة أولًا","DMT-"&amp;TEXT(R2260,"000")))</f>
        <v/>
      </c>
      <c r="C2260" s="21" t="n"/>
      <c r="D2260" s="20">
        <f>IF(C2260="","",IF(S2260="","خارج السنة المالية",INDEX(القوائم!$D$2:$D$13,S2260)))</f>
        <v/>
      </c>
      <c r="E2260" s="22" t="n"/>
      <c r="F2260" s="23" t="n"/>
      <c r="G2260" s="23" t="n"/>
      <c r="H2260" s="22" t="n"/>
      <c r="I2260" s="19" t="n"/>
      <c r="J2260" s="21" t="n"/>
      <c r="K2260" s="19" t="n"/>
      <c r="L2260" s="19" t="n"/>
      <c r="M2260" s="21" t="n"/>
      <c r="N2260" s="22" t="n"/>
      <c r="O2260" s="24">
        <f>IF(A2260&lt;&gt;"عهدة","",SUMIFS($G$8:$G$5007,$B$8:$B$5007,B2260,$A$8:$A$5007,"مصروف",$I$8:$I$5007,"&lt;&gt;مرفوض"))</f>
        <v/>
      </c>
      <c r="P2260" s="25">
        <f>IF(A2260&lt;&gt;"عهدة","",N(F2260)-O2260)</f>
        <v/>
      </c>
      <c r="Q2260" s="26">
        <f>IF(A2260="","",IF(A2260="عهدة",IF(N(F2260)=0,"⚠ أدخل قيمة العهدة",IF(P2260&lt;0,"⛔ عجز / زيادة مصروفات "&amp;TEXT(-P2260,"#,##0"),IF(COUNTIFS($B$8:$B$5007,B2260,$A$8:$A$5007,"مصروف",$I$8:$I$5007,"&lt;&gt;مرفوض",$K$8:$K$5007,"&lt;&gt;نعم")&gt;0,"⚠ "&amp;COUNTIFS($B$8:$B$5007,B2260,$A$8:$A$5007,"مصروف",$I$8:$I$5007,"&lt;&gt;مرفوض",$K$8:$K$5007,"&lt;&gt;نعم")&amp;" مصروف غير مسوى",IF(L2260="تمت التسوية",IF(P2260=0,"✔ متوازنة وتمت التسوية","✔ تمت التسوية – متبقي "&amp;TEXT(P2260,"#,##0")),IF(P2260&gt;0,"متبقي "&amp;TEXT(P2260,"#,##0"),"✔ متوازنة"))))),IF(R2260=0,"⚠ أضف سطر عهدة أولًا",IF(OR(C2260="",N(G2260)=0),"⚠ أكمل التاريخ والقيمة",IF(S2260="","⚠ التاريخ خارج السنة المالية",IF(H2260="","⚠ اختر بند الموازنة",IF(I2260="مرفوض","✖ مرفوض من المدير",IF(I2260&lt;&gt;"موافق","⏳ بانتظار موافقة المدير",IF(K2260&lt;&gt;"نعم","⚠ غير مسوى مع الحسابات","✔ معتمد ومسوى")))))))))</f>
        <v/>
      </c>
      <c r="R2260">
        <f>N(R2259)+IF(A2260="عهدة",1,0)</f>
        <v/>
      </c>
      <c r="S2260">
        <f>IF(C2260="","",IF(AND(C2260&gt;=DATE(2026,9,1),C2260&lt;=DATE(2027,8,31)),(YEAR(C2260)-2026)*12+MONTH(C2260)-8,""))</f>
        <v/>
      </c>
      <c r="T2260">
        <f>IF(AND(A2260="مصروف",R2260&gt;0,I2260="موافق",S2260&lt;&gt;"",H2260&lt;&gt;""),N(G2260),0)</f>
        <v/>
      </c>
    </row>
    <row r="2261">
      <c r="A2261" s="19" t="n"/>
      <c r="B2261" s="20">
        <f>IF(A2261="","",IF(R2261=0,"⚠ أضف سطر عهدة أولًا","DMT-"&amp;TEXT(R2261,"000")))</f>
        <v/>
      </c>
      <c r="C2261" s="21" t="n"/>
      <c r="D2261" s="20">
        <f>IF(C2261="","",IF(S2261="","خارج السنة المالية",INDEX(القوائم!$D$2:$D$13,S2261)))</f>
        <v/>
      </c>
      <c r="E2261" s="22" t="n"/>
      <c r="F2261" s="23" t="n"/>
      <c r="G2261" s="23" t="n"/>
      <c r="H2261" s="22" t="n"/>
      <c r="I2261" s="19" t="n"/>
      <c r="J2261" s="21" t="n"/>
      <c r="K2261" s="19" t="n"/>
      <c r="L2261" s="19" t="n"/>
      <c r="M2261" s="21" t="n"/>
      <c r="N2261" s="22" t="n"/>
      <c r="O2261" s="24">
        <f>IF(A2261&lt;&gt;"عهدة","",SUMIFS($G$8:$G$5007,$B$8:$B$5007,B2261,$A$8:$A$5007,"مصروف",$I$8:$I$5007,"&lt;&gt;مرفوض"))</f>
        <v/>
      </c>
      <c r="P2261" s="25">
        <f>IF(A2261&lt;&gt;"عهدة","",N(F2261)-O2261)</f>
        <v/>
      </c>
      <c r="Q2261" s="26">
        <f>IF(A2261="","",IF(A2261="عهدة",IF(N(F2261)=0,"⚠ أدخل قيمة العهدة",IF(P2261&lt;0,"⛔ عجز / زيادة مصروفات "&amp;TEXT(-P2261,"#,##0"),IF(COUNTIFS($B$8:$B$5007,B2261,$A$8:$A$5007,"مصروف",$I$8:$I$5007,"&lt;&gt;مرفوض",$K$8:$K$5007,"&lt;&gt;نعم")&gt;0,"⚠ "&amp;COUNTIFS($B$8:$B$5007,B2261,$A$8:$A$5007,"مصروف",$I$8:$I$5007,"&lt;&gt;مرفوض",$K$8:$K$5007,"&lt;&gt;نعم")&amp;" مصروف غير مسوى",IF(L2261="تمت التسوية",IF(P2261=0,"✔ متوازنة وتمت التسوية","✔ تمت التسوية – متبقي "&amp;TEXT(P2261,"#,##0")),IF(P2261&gt;0,"متبقي "&amp;TEXT(P2261,"#,##0"),"✔ متوازنة"))))),IF(R2261=0,"⚠ أضف سطر عهدة أولًا",IF(OR(C2261="",N(G2261)=0),"⚠ أكمل التاريخ والقيمة",IF(S2261="","⚠ التاريخ خارج السنة المالية",IF(H2261="","⚠ اختر بند الموازنة",IF(I2261="مرفوض","✖ مرفوض من المدير",IF(I2261&lt;&gt;"موافق","⏳ بانتظار موافقة المدير",IF(K2261&lt;&gt;"نعم","⚠ غير مسوى مع الحسابات","✔ معتمد ومسوى")))))))))</f>
        <v/>
      </c>
      <c r="R2261">
        <f>N(R2260)+IF(A2261="عهدة",1,0)</f>
        <v/>
      </c>
      <c r="S2261">
        <f>IF(C2261="","",IF(AND(C2261&gt;=DATE(2026,9,1),C2261&lt;=DATE(2027,8,31)),(YEAR(C2261)-2026)*12+MONTH(C2261)-8,""))</f>
        <v/>
      </c>
      <c r="T2261">
        <f>IF(AND(A2261="مصروف",R2261&gt;0,I2261="موافق",S2261&lt;&gt;"",H2261&lt;&gt;""),N(G2261),0)</f>
        <v/>
      </c>
    </row>
    <row r="2262">
      <c r="A2262" s="19" t="n"/>
      <c r="B2262" s="20">
        <f>IF(A2262="","",IF(R2262=0,"⚠ أضف سطر عهدة أولًا","DMT-"&amp;TEXT(R2262,"000")))</f>
        <v/>
      </c>
      <c r="C2262" s="21" t="n"/>
      <c r="D2262" s="20">
        <f>IF(C2262="","",IF(S2262="","خارج السنة المالية",INDEX(القوائم!$D$2:$D$13,S2262)))</f>
        <v/>
      </c>
      <c r="E2262" s="22" t="n"/>
      <c r="F2262" s="23" t="n"/>
      <c r="G2262" s="23" t="n"/>
      <c r="H2262" s="22" t="n"/>
      <c r="I2262" s="19" t="n"/>
      <c r="J2262" s="21" t="n"/>
      <c r="K2262" s="19" t="n"/>
      <c r="L2262" s="19" t="n"/>
      <c r="M2262" s="21" t="n"/>
      <c r="N2262" s="22" t="n"/>
      <c r="O2262" s="24">
        <f>IF(A2262&lt;&gt;"عهدة","",SUMIFS($G$8:$G$5007,$B$8:$B$5007,B2262,$A$8:$A$5007,"مصروف",$I$8:$I$5007,"&lt;&gt;مرفوض"))</f>
        <v/>
      </c>
      <c r="P2262" s="25">
        <f>IF(A2262&lt;&gt;"عهدة","",N(F2262)-O2262)</f>
        <v/>
      </c>
      <c r="Q2262" s="26">
        <f>IF(A2262="","",IF(A2262="عهدة",IF(N(F2262)=0,"⚠ أدخل قيمة العهدة",IF(P2262&lt;0,"⛔ عجز / زيادة مصروفات "&amp;TEXT(-P2262,"#,##0"),IF(COUNTIFS($B$8:$B$5007,B2262,$A$8:$A$5007,"مصروف",$I$8:$I$5007,"&lt;&gt;مرفوض",$K$8:$K$5007,"&lt;&gt;نعم")&gt;0,"⚠ "&amp;COUNTIFS($B$8:$B$5007,B2262,$A$8:$A$5007,"مصروف",$I$8:$I$5007,"&lt;&gt;مرفوض",$K$8:$K$5007,"&lt;&gt;نعم")&amp;" مصروف غير مسوى",IF(L2262="تمت التسوية",IF(P2262=0,"✔ متوازنة وتمت التسوية","✔ تمت التسوية – متبقي "&amp;TEXT(P2262,"#,##0")),IF(P2262&gt;0,"متبقي "&amp;TEXT(P2262,"#,##0"),"✔ متوازنة"))))),IF(R2262=0,"⚠ أضف سطر عهدة أولًا",IF(OR(C2262="",N(G2262)=0),"⚠ أكمل التاريخ والقيمة",IF(S2262="","⚠ التاريخ خارج السنة المالية",IF(H2262="","⚠ اختر بند الموازنة",IF(I2262="مرفوض","✖ مرفوض من المدير",IF(I2262&lt;&gt;"موافق","⏳ بانتظار موافقة المدير",IF(K2262&lt;&gt;"نعم","⚠ غير مسوى مع الحسابات","✔ معتمد ومسوى")))))))))</f>
        <v/>
      </c>
      <c r="R2262">
        <f>N(R2261)+IF(A2262="عهدة",1,0)</f>
        <v/>
      </c>
      <c r="S2262">
        <f>IF(C2262="","",IF(AND(C2262&gt;=DATE(2026,9,1),C2262&lt;=DATE(2027,8,31)),(YEAR(C2262)-2026)*12+MONTH(C2262)-8,""))</f>
        <v/>
      </c>
      <c r="T2262">
        <f>IF(AND(A2262="مصروف",R2262&gt;0,I2262="موافق",S2262&lt;&gt;"",H2262&lt;&gt;""),N(G2262),0)</f>
        <v/>
      </c>
    </row>
    <row r="2263">
      <c r="A2263" s="19" t="n"/>
      <c r="B2263" s="20">
        <f>IF(A2263="","",IF(R2263=0,"⚠ أضف سطر عهدة أولًا","DMT-"&amp;TEXT(R2263,"000")))</f>
        <v/>
      </c>
      <c r="C2263" s="21" t="n"/>
      <c r="D2263" s="20">
        <f>IF(C2263="","",IF(S2263="","خارج السنة المالية",INDEX(القوائم!$D$2:$D$13,S2263)))</f>
        <v/>
      </c>
      <c r="E2263" s="22" t="n"/>
      <c r="F2263" s="23" t="n"/>
      <c r="G2263" s="23" t="n"/>
      <c r="H2263" s="22" t="n"/>
      <c r="I2263" s="19" t="n"/>
      <c r="J2263" s="21" t="n"/>
      <c r="K2263" s="19" t="n"/>
      <c r="L2263" s="19" t="n"/>
      <c r="M2263" s="21" t="n"/>
      <c r="N2263" s="22" t="n"/>
      <c r="O2263" s="24">
        <f>IF(A2263&lt;&gt;"عهدة","",SUMIFS($G$8:$G$5007,$B$8:$B$5007,B2263,$A$8:$A$5007,"مصروف",$I$8:$I$5007,"&lt;&gt;مرفوض"))</f>
        <v/>
      </c>
      <c r="P2263" s="25">
        <f>IF(A2263&lt;&gt;"عهدة","",N(F2263)-O2263)</f>
        <v/>
      </c>
      <c r="Q2263" s="26">
        <f>IF(A2263="","",IF(A2263="عهدة",IF(N(F2263)=0,"⚠ أدخل قيمة العهدة",IF(P2263&lt;0,"⛔ عجز / زيادة مصروفات "&amp;TEXT(-P2263,"#,##0"),IF(COUNTIFS($B$8:$B$5007,B2263,$A$8:$A$5007,"مصروف",$I$8:$I$5007,"&lt;&gt;مرفوض",$K$8:$K$5007,"&lt;&gt;نعم")&gt;0,"⚠ "&amp;COUNTIFS($B$8:$B$5007,B2263,$A$8:$A$5007,"مصروف",$I$8:$I$5007,"&lt;&gt;مرفوض",$K$8:$K$5007,"&lt;&gt;نعم")&amp;" مصروف غير مسوى",IF(L2263="تمت التسوية",IF(P2263=0,"✔ متوازنة وتمت التسوية","✔ تمت التسوية – متبقي "&amp;TEXT(P2263,"#,##0")),IF(P2263&gt;0,"متبقي "&amp;TEXT(P2263,"#,##0"),"✔ متوازنة"))))),IF(R2263=0,"⚠ أضف سطر عهدة أولًا",IF(OR(C2263="",N(G2263)=0),"⚠ أكمل التاريخ والقيمة",IF(S2263="","⚠ التاريخ خارج السنة المالية",IF(H2263="","⚠ اختر بند الموازنة",IF(I2263="مرفوض","✖ مرفوض من المدير",IF(I2263&lt;&gt;"موافق","⏳ بانتظار موافقة المدير",IF(K2263&lt;&gt;"نعم","⚠ غير مسوى مع الحسابات","✔ معتمد ومسوى")))))))))</f>
        <v/>
      </c>
      <c r="R2263">
        <f>N(R2262)+IF(A2263="عهدة",1,0)</f>
        <v/>
      </c>
      <c r="S2263">
        <f>IF(C2263="","",IF(AND(C2263&gt;=DATE(2026,9,1),C2263&lt;=DATE(2027,8,31)),(YEAR(C2263)-2026)*12+MONTH(C2263)-8,""))</f>
        <v/>
      </c>
      <c r="T2263">
        <f>IF(AND(A2263="مصروف",R2263&gt;0,I2263="موافق",S2263&lt;&gt;"",H2263&lt;&gt;""),N(G2263),0)</f>
        <v/>
      </c>
    </row>
    <row r="2264">
      <c r="A2264" s="19" t="n"/>
      <c r="B2264" s="20">
        <f>IF(A2264="","",IF(R2264=0,"⚠ أضف سطر عهدة أولًا","DMT-"&amp;TEXT(R2264,"000")))</f>
        <v/>
      </c>
      <c r="C2264" s="21" t="n"/>
      <c r="D2264" s="20">
        <f>IF(C2264="","",IF(S2264="","خارج السنة المالية",INDEX(القوائم!$D$2:$D$13,S2264)))</f>
        <v/>
      </c>
      <c r="E2264" s="22" t="n"/>
      <c r="F2264" s="23" t="n"/>
      <c r="G2264" s="23" t="n"/>
      <c r="H2264" s="22" t="n"/>
      <c r="I2264" s="19" t="n"/>
      <c r="J2264" s="21" t="n"/>
      <c r="K2264" s="19" t="n"/>
      <c r="L2264" s="19" t="n"/>
      <c r="M2264" s="21" t="n"/>
      <c r="N2264" s="22" t="n"/>
      <c r="O2264" s="24">
        <f>IF(A2264&lt;&gt;"عهدة","",SUMIFS($G$8:$G$5007,$B$8:$B$5007,B2264,$A$8:$A$5007,"مصروف",$I$8:$I$5007,"&lt;&gt;مرفوض"))</f>
        <v/>
      </c>
      <c r="P2264" s="25">
        <f>IF(A2264&lt;&gt;"عهدة","",N(F2264)-O2264)</f>
        <v/>
      </c>
      <c r="Q2264" s="26">
        <f>IF(A2264="","",IF(A2264="عهدة",IF(N(F2264)=0,"⚠ أدخل قيمة العهدة",IF(P2264&lt;0,"⛔ عجز / زيادة مصروفات "&amp;TEXT(-P2264,"#,##0"),IF(COUNTIFS($B$8:$B$5007,B2264,$A$8:$A$5007,"مصروف",$I$8:$I$5007,"&lt;&gt;مرفوض",$K$8:$K$5007,"&lt;&gt;نعم")&gt;0,"⚠ "&amp;COUNTIFS($B$8:$B$5007,B2264,$A$8:$A$5007,"مصروف",$I$8:$I$5007,"&lt;&gt;مرفوض",$K$8:$K$5007,"&lt;&gt;نعم")&amp;" مصروف غير مسوى",IF(L2264="تمت التسوية",IF(P2264=0,"✔ متوازنة وتمت التسوية","✔ تمت التسوية – متبقي "&amp;TEXT(P2264,"#,##0")),IF(P2264&gt;0,"متبقي "&amp;TEXT(P2264,"#,##0"),"✔ متوازنة"))))),IF(R2264=0,"⚠ أضف سطر عهدة أولًا",IF(OR(C2264="",N(G2264)=0),"⚠ أكمل التاريخ والقيمة",IF(S2264="","⚠ التاريخ خارج السنة المالية",IF(H2264="","⚠ اختر بند الموازنة",IF(I2264="مرفوض","✖ مرفوض من المدير",IF(I2264&lt;&gt;"موافق","⏳ بانتظار موافقة المدير",IF(K2264&lt;&gt;"نعم","⚠ غير مسوى مع الحسابات","✔ معتمد ومسوى")))))))))</f>
        <v/>
      </c>
      <c r="R2264">
        <f>N(R2263)+IF(A2264="عهدة",1,0)</f>
        <v/>
      </c>
      <c r="S2264">
        <f>IF(C2264="","",IF(AND(C2264&gt;=DATE(2026,9,1),C2264&lt;=DATE(2027,8,31)),(YEAR(C2264)-2026)*12+MONTH(C2264)-8,""))</f>
        <v/>
      </c>
      <c r="T2264">
        <f>IF(AND(A2264="مصروف",R2264&gt;0,I2264="موافق",S2264&lt;&gt;"",H2264&lt;&gt;""),N(G2264),0)</f>
        <v/>
      </c>
    </row>
    <row r="2265">
      <c r="A2265" s="19" t="n"/>
      <c r="B2265" s="20">
        <f>IF(A2265="","",IF(R2265=0,"⚠ أضف سطر عهدة أولًا","DMT-"&amp;TEXT(R2265,"000")))</f>
        <v/>
      </c>
      <c r="C2265" s="21" t="n"/>
      <c r="D2265" s="20">
        <f>IF(C2265="","",IF(S2265="","خارج السنة المالية",INDEX(القوائم!$D$2:$D$13,S2265)))</f>
        <v/>
      </c>
      <c r="E2265" s="22" t="n"/>
      <c r="F2265" s="23" t="n"/>
      <c r="G2265" s="23" t="n"/>
      <c r="H2265" s="22" t="n"/>
      <c r="I2265" s="19" t="n"/>
      <c r="J2265" s="21" t="n"/>
      <c r="K2265" s="19" t="n"/>
      <c r="L2265" s="19" t="n"/>
      <c r="M2265" s="21" t="n"/>
      <c r="N2265" s="22" t="n"/>
      <c r="O2265" s="24">
        <f>IF(A2265&lt;&gt;"عهدة","",SUMIFS($G$8:$G$5007,$B$8:$B$5007,B2265,$A$8:$A$5007,"مصروف",$I$8:$I$5007,"&lt;&gt;مرفوض"))</f>
        <v/>
      </c>
      <c r="P2265" s="25">
        <f>IF(A2265&lt;&gt;"عهدة","",N(F2265)-O2265)</f>
        <v/>
      </c>
      <c r="Q2265" s="26">
        <f>IF(A2265="","",IF(A2265="عهدة",IF(N(F2265)=0,"⚠ أدخل قيمة العهدة",IF(P2265&lt;0,"⛔ عجز / زيادة مصروفات "&amp;TEXT(-P2265,"#,##0"),IF(COUNTIFS($B$8:$B$5007,B2265,$A$8:$A$5007,"مصروف",$I$8:$I$5007,"&lt;&gt;مرفوض",$K$8:$K$5007,"&lt;&gt;نعم")&gt;0,"⚠ "&amp;COUNTIFS($B$8:$B$5007,B2265,$A$8:$A$5007,"مصروف",$I$8:$I$5007,"&lt;&gt;مرفوض",$K$8:$K$5007,"&lt;&gt;نعم")&amp;" مصروف غير مسوى",IF(L2265="تمت التسوية",IF(P2265=0,"✔ متوازنة وتمت التسوية","✔ تمت التسوية – متبقي "&amp;TEXT(P2265,"#,##0")),IF(P2265&gt;0,"متبقي "&amp;TEXT(P2265,"#,##0"),"✔ متوازنة"))))),IF(R2265=0,"⚠ أضف سطر عهدة أولًا",IF(OR(C2265="",N(G2265)=0),"⚠ أكمل التاريخ والقيمة",IF(S2265="","⚠ التاريخ خارج السنة المالية",IF(H2265="","⚠ اختر بند الموازنة",IF(I2265="مرفوض","✖ مرفوض من المدير",IF(I2265&lt;&gt;"موافق","⏳ بانتظار موافقة المدير",IF(K2265&lt;&gt;"نعم","⚠ غير مسوى مع الحسابات","✔ معتمد ومسوى")))))))))</f>
        <v/>
      </c>
      <c r="R2265">
        <f>N(R2264)+IF(A2265="عهدة",1,0)</f>
        <v/>
      </c>
      <c r="S2265">
        <f>IF(C2265="","",IF(AND(C2265&gt;=DATE(2026,9,1),C2265&lt;=DATE(2027,8,31)),(YEAR(C2265)-2026)*12+MONTH(C2265)-8,""))</f>
        <v/>
      </c>
      <c r="T2265">
        <f>IF(AND(A2265="مصروف",R2265&gt;0,I2265="موافق",S2265&lt;&gt;"",H2265&lt;&gt;""),N(G2265),0)</f>
        <v/>
      </c>
    </row>
    <row r="2266">
      <c r="A2266" s="19" t="n"/>
      <c r="B2266" s="20">
        <f>IF(A2266="","",IF(R2266=0,"⚠ أضف سطر عهدة أولًا","DMT-"&amp;TEXT(R2266,"000")))</f>
        <v/>
      </c>
      <c r="C2266" s="21" t="n"/>
      <c r="D2266" s="20">
        <f>IF(C2266="","",IF(S2266="","خارج السنة المالية",INDEX(القوائم!$D$2:$D$13,S2266)))</f>
        <v/>
      </c>
      <c r="E2266" s="22" t="n"/>
      <c r="F2266" s="23" t="n"/>
      <c r="G2266" s="23" t="n"/>
      <c r="H2266" s="22" t="n"/>
      <c r="I2266" s="19" t="n"/>
      <c r="J2266" s="21" t="n"/>
      <c r="K2266" s="19" t="n"/>
      <c r="L2266" s="19" t="n"/>
      <c r="M2266" s="21" t="n"/>
      <c r="N2266" s="22" t="n"/>
      <c r="O2266" s="24">
        <f>IF(A2266&lt;&gt;"عهدة","",SUMIFS($G$8:$G$5007,$B$8:$B$5007,B2266,$A$8:$A$5007,"مصروف",$I$8:$I$5007,"&lt;&gt;مرفوض"))</f>
        <v/>
      </c>
      <c r="P2266" s="25">
        <f>IF(A2266&lt;&gt;"عهدة","",N(F2266)-O2266)</f>
        <v/>
      </c>
      <c r="Q2266" s="26">
        <f>IF(A2266="","",IF(A2266="عهدة",IF(N(F2266)=0,"⚠ أدخل قيمة العهدة",IF(P2266&lt;0,"⛔ عجز / زيادة مصروفات "&amp;TEXT(-P2266,"#,##0"),IF(COUNTIFS($B$8:$B$5007,B2266,$A$8:$A$5007,"مصروف",$I$8:$I$5007,"&lt;&gt;مرفوض",$K$8:$K$5007,"&lt;&gt;نعم")&gt;0,"⚠ "&amp;COUNTIFS($B$8:$B$5007,B2266,$A$8:$A$5007,"مصروف",$I$8:$I$5007,"&lt;&gt;مرفوض",$K$8:$K$5007,"&lt;&gt;نعم")&amp;" مصروف غير مسوى",IF(L2266="تمت التسوية",IF(P2266=0,"✔ متوازنة وتمت التسوية","✔ تمت التسوية – متبقي "&amp;TEXT(P2266,"#,##0")),IF(P2266&gt;0,"متبقي "&amp;TEXT(P2266,"#,##0"),"✔ متوازنة"))))),IF(R2266=0,"⚠ أضف سطر عهدة أولًا",IF(OR(C2266="",N(G2266)=0),"⚠ أكمل التاريخ والقيمة",IF(S2266="","⚠ التاريخ خارج السنة المالية",IF(H2266="","⚠ اختر بند الموازنة",IF(I2266="مرفوض","✖ مرفوض من المدير",IF(I2266&lt;&gt;"موافق","⏳ بانتظار موافقة المدير",IF(K2266&lt;&gt;"نعم","⚠ غير مسوى مع الحسابات","✔ معتمد ومسوى")))))))))</f>
        <v/>
      </c>
      <c r="R2266">
        <f>N(R2265)+IF(A2266="عهدة",1,0)</f>
        <v/>
      </c>
      <c r="S2266">
        <f>IF(C2266="","",IF(AND(C2266&gt;=DATE(2026,9,1),C2266&lt;=DATE(2027,8,31)),(YEAR(C2266)-2026)*12+MONTH(C2266)-8,""))</f>
        <v/>
      </c>
      <c r="T2266">
        <f>IF(AND(A2266="مصروف",R2266&gt;0,I2266="موافق",S2266&lt;&gt;"",H2266&lt;&gt;""),N(G2266),0)</f>
        <v/>
      </c>
    </row>
    <row r="2267">
      <c r="A2267" s="19" t="n"/>
      <c r="B2267" s="20">
        <f>IF(A2267="","",IF(R2267=0,"⚠ أضف سطر عهدة أولًا","DMT-"&amp;TEXT(R2267,"000")))</f>
        <v/>
      </c>
      <c r="C2267" s="21" t="n"/>
      <c r="D2267" s="20">
        <f>IF(C2267="","",IF(S2267="","خارج السنة المالية",INDEX(القوائم!$D$2:$D$13,S2267)))</f>
        <v/>
      </c>
      <c r="E2267" s="22" t="n"/>
      <c r="F2267" s="23" t="n"/>
      <c r="G2267" s="23" t="n"/>
      <c r="H2267" s="22" t="n"/>
      <c r="I2267" s="19" t="n"/>
      <c r="J2267" s="21" t="n"/>
      <c r="K2267" s="19" t="n"/>
      <c r="L2267" s="19" t="n"/>
      <c r="M2267" s="21" t="n"/>
      <c r="N2267" s="22" t="n"/>
      <c r="O2267" s="24">
        <f>IF(A2267&lt;&gt;"عهدة","",SUMIFS($G$8:$G$5007,$B$8:$B$5007,B2267,$A$8:$A$5007,"مصروف",$I$8:$I$5007,"&lt;&gt;مرفوض"))</f>
        <v/>
      </c>
      <c r="P2267" s="25">
        <f>IF(A2267&lt;&gt;"عهدة","",N(F2267)-O2267)</f>
        <v/>
      </c>
      <c r="Q2267" s="26">
        <f>IF(A2267="","",IF(A2267="عهدة",IF(N(F2267)=0,"⚠ أدخل قيمة العهدة",IF(P2267&lt;0,"⛔ عجز / زيادة مصروفات "&amp;TEXT(-P2267,"#,##0"),IF(COUNTIFS($B$8:$B$5007,B2267,$A$8:$A$5007,"مصروف",$I$8:$I$5007,"&lt;&gt;مرفوض",$K$8:$K$5007,"&lt;&gt;نعم")&gt;0,"⚠ "&amp;COUNTIFS($B$8:$B$5007,B2267,$A$8:$A$5007,"مصروف",$I$8:$I$5007,"&lt;&gt;مرفوض",$K$8:$K$5007,"&lt;&gt;نعم")&amp;" مصروف غير مسوى",IF(L2267="تمت التسوية",IF(P2267=0,"✔ متوازنة وتمت التسوية","✔ تمت التسوية – متبقي "&amp;TEXT(P2267,"#,##0")),IF(P2267&gt;0,"متبقي "&amp;TEXT(P2267,"#,##0"),"✔ متوازنة"))))),IF(R2267=0,"⚠ أضف سطر عهدة أولًا",IF(OR(C2267="",N(G2267)=0),"⚠ أكمل التاريخ والقيمة",IF(S2267="","⚠ التاريخ خارج السنة المالية",IF(H2267="","⚠ اختر بند الموازنة",IF(I2267="مرفوض","✖ مرفوض من المدير",IF(I2267&lt;&gt;"موافق","⏳ بانتظار موافقة المدير",IF(K2267&lt;&gt;"نعم","⚠ غير مسوى مع الحسابات","✔ معتمد ومسوى")))))))))</f>
        <v/>
      </c>
      <c r="R2267">
        <f>N(R2266)+IF(A2267="عهدة",1,0)</f>
        <v/>
      </c>
      <c r="S2267">
        <f>IF(C2267="","",IF(AND(C2267&gt;=DATE(2026,9,1),C2267&lt;=DATE(2027,8,31)),(YEAR(C2267)-2026)*12+MONTH(C2267)-8,""))</f>
        <v/>
      </c>
      <c r="T2267">
        <f>IF(AND(A2267="مصروف",R2267&gt;0,I2267="موافق",S2267&lt;&gt;"",H2267&lt;&gt;""),N(G2267),0)</f>
        <v/>
      </c>
    </row>
    <row r="2268">
      <c r="A2268" s="19" t="n"/>
      <c r="B2268" s="20">
        <f>IF(A2268="","",IF(R2268=0,"⚠ أضف سطر عهدة أولًا","DMT-"&amp;TEXT(R2268,"000")))</f>
        <v/>
      </c>
      <c r="C2268" s="21" t="n"/>
      <c r="D2268" s="20">
        <f>IF(C2268="","",IF(S2268="","خارج السنة المالية",INDEX(القوائم!$D$2:$D$13,S2268)))</f>
        <v/>
      </c>
      <c r="E2268" s="22" t="n"/>
      <c r="F2268" s="23" t="n"/>
      <c r="G2268" s="23" t="n"/>
      <c r="H2268" s="22" t="n"/>
      <c r="I2268" s="19" t="n"/>
      <c r="J2268" s="21" t="n"/>
      <c r="K2268" s="19" t="n"/>
      <c r="L2268" s="19" t="n"/>
      <c r="M2268" s="21" t="n"/>
      <c r="N2268" s="22" t="n"/>
      <c r="O2268" s="24">
        <f>IF(A2268&lt;&gt;"عهدة","",SUMIFS($G$8:$G$5007,$B$8:$B$5007,B2268,$A$8:$A$5007,"مصروف",$I$8:$I$5007,"&lt;&gt;مرفوض"))</f>
        <v/>
      </c>
      <c r="P2268" s="25">
        <f>IF(A2268&lt;&gt;"عهدة","",N(F2268)-O2268)</f>
        <v/>
      </c>
      <c r="Q2268" s="26">
        <f>IF(A2268="","",IF(A2268="عهدة",IF(N(F2268)=0,"⚠ أدخل قيمة العهدة",IF(P2268&lt;0,"⛔ عجز / زيادة مصروفات "&amp;TEXT(-P2268,"#,##0"),IF(COUNTIFS($B$8:$B$5007,B2268,$A$8:$A$5007,"مصروف",$I$8:$I$5007,"&lt;&gt;مرفوض",$K$8:$K$5007,"&lt;&gt;نعم")&gt;0,"⚠ "&amp;COUNTIFS($B$8:$B$5007,B2268,$A$8:$A$5007,"مصروف",$I$8:$I$5007,"&lt;&gt;مرفوض",$K$8:$K$5007,"&lt;&gt;نعم")&amp;" مصروف غير مسوى",IF(L2268="تمت التسوية",IF(P2268=0,"✔ متوازنة وتمت التسوية","✔ تمت التسوية – متبقي "&amp;TEXT(P2268,"#,##0")),IF(P2268&gt;0,"متبقي "&amp;TEXT(P2268,"#,##0"),"✔ متوازنة"))))),IF(R2268=0,"⚠ أضف سطر عهدة أولًا",IF(OR(C2268="",N(G2268)=0),"⚠ أكمل التاريخ والقيمة",IF(S2268="","⚠ التاريخ خارج السنة المالية",IF(H2268="","⚠ اختر بند الموازنة",IF(I2268="مرفوض","✖ مرفوض من المدير",IF(I2268&lt;&gt;"موافق","⏳ بانتظار موافقة المدير",IF(K2268&lt;&gt;"نعم","⚠ غير مسوى مع الحسابات","✔ معتمد ومسوى")))))))))</f>
        <v/>
      </c>
      <c r="R2268">
        <f>N(R2267)+IF(A2268="عهدة",1,0)</f>
        <v/>
      </c>
      <c r="S2268">
        <f>IF(C2268="","",IF(AND(C2268&gt;=DATE(2026,9,1),C2268&lt;=DATE(2027,8,31)),(YEAR(C2268)-2026)*12+MONTH(C2268)-8,""))</f>
        <v/>
      </c>
      <c r="T2268">
        <f>IF(AND(A2268="مصروف",R2268&gt;0,I2268="موافق",S2268&lt;&gt;"",H2268&lt;&gt;""),N(G2268),0)</f>
        <v/>
      </c>
    </row>
    <row r="2269">
      <c r="A2269" s="19" t="n"/>
      <c r="B2269" s="20">
        <f>IF(A2269="","",IF(R2269=0,"⚠ أضف سطر عهدة أولًا","DMT-"&amp;TEXT(R2269,"000")))</f>
        <v/>
      </c>
      <c r="C2269" s="21" t="n"/>
      <c r="D2269" s="20">
        <f>IF(C2269="","",IF(S2269="","خارج السنة المالية",INDEX(القوائم!$D$2:$D$13,S2269)))</f>
        <v/>
      </c>
      <c r="E2269" s="22" t="n"/>
      <c r="F2269" s="23" t="n"/>
      <c r="G2269" s="23" t="n"/>
      <c r="H2269" s="22" t="n"/>
      <c r="I2269" s="19" t="n"/>
      <c r="J2269" s="21" t="n"/>
      <c r="K2269" s="19" t="n"/>
      <c r="L2269" s="19" t="n"/>
      <c r="M2269" s="21" t="n"/>
      <c r="N2269" s="22" t="n"/>
      <c r="O2269" s="24">
        <f>IF(A2269&lt;&gt;"عهدة","",SUMIFS($G$8:$G$5007,$B$8:$B$5007,B2269,$A$8:$A$5007,"مصروف",$I$8:$I$5007,"&lt;&gt;مرفوض"))</f>
        <v/>
      </c>
      <c r="P2269" s="25">
        <f>IF(A2269&lt;&gt;"عهدة","",N(F2269)-O2269)</f>
        <v/>
      </c>
      <c r="Q2269" s="26">
        <f>IF(A2269="","",IF(A2269="عهدة",IF(N(F2269)=0,"⚠ أدخل قيمة العهدة",IF(P2269&lt;0,"⛔ عجز / زيادة مصروفات "&amp;TEXT(-P2269,"#,##0"),IF(COUNTIFS($B$8:$B$5007,B2269,$A$8:$A$5007,"مصروف",$I$8:$I$5007,"&lt;&gt;مرفوض",$K$8:$K$5007,"&lt;&gt;نعم")&gt;0,"⚠ "&amp;COUNTIFS($B$8:$B$5007,B2269,$A$8:$A$5007,"مصروف",$I$8:$I$5007,"&lt;&gt;مرفوض",$K$8:$K$5007,"&lt;&gt;نعم")&amp;" مصروف غير مسوى",IF(L2269="تمت التسوية",IF(P2269=0,"✔ متوازنة وتمت التسوية","✔ تمت التسوية – متبقي "&amp;TEXT(P2269,"#,##0")),IF(P2269&gt;0,"متبقي "&amp;TEXT(P2269,"#,##0"),"✔ متوازنة"))))),IF(R2269=0,"⚠ أضف سطر عهدة أولًا",IF(OR(C2269="",N(G2269)=0),"⚠ أكمل التاريخ والقيمة",IF(S2269="","⚠ التاريخ خارج السنة المالية",IF(H2269="","⚠ اختر بند الموازنة",IF(I2269="مرفوض","✖ مرفوض من المدير",IF(I2269&lt;&gt;"موافق","⏳ بانتظار موافقة المدير",IF(K2269&lt;&gt;"نعم","⚠ غير مسوى مع الحسابات","✔ معتمد ومسوى")))))))))</f>
        <v/>
      </c>
      <c r="R2269">
        <f>N(R2268)+IF(A2269="عهدة",1,0)</f>
        <v/>
      </c>
      <c r="S2269">
        <f>IF(C2269="","",IF(AND(C2269&gt;=DATE(2026,9,1),C2269&lt;=DATE(2027,8,31)),(YEAR(C2269)-2026)*12+MONTH(C2269)-8,""))</f>
        <v/>
      </c>
      <c r="T2269">
        <f>IF(AND(A2269="مصروف",R2269&gt;0,I2269="موافق",S2269&lt;&gt;"",H2269&lt;&gt;""),N(G2269),0)</f>
        <v/>
      </c>
    </row>
    <row r="2270">
      <c r="A2270" s="19" t="n"/>
      <c r="B2270" s="20">
        <f>IF(A2270="","",IF(R2270=0,"⚠ أضف سطر عهدة أولًا","DMT-"&amp;TEXT(R2270,"000")))</f>
        <v/>
      </c>
      <c r="C2270" s="21" t="n"/>
      <c r="D2270" s="20">
        <f>IF(C2270="","",IF(S2270="","خارج السنة المالية",INDEX(القوائم!$D$2:$D$13,S2270)))</f>
        <v/>
      </c>
      <c r="E2270" s="22" t="n"/>
      <c r="F2270" s="23" t="n"/>
      <c r="G2270" s="23" t="n"/>
      <c r="H2270" s="22" t="n"/>
      <c r="I2270" s="19" t="n"/>
      <c r="J2270" s="21" t="n"/>
      <c r="K2270" s="19" t="n"/>
      <c r="L2270" s="19" t="n"/>
      <c r="M2270" s="21" t="n"/>
      <c r="N2270" s="22" t="n"/>
      <c r="O2270" s="24">
        <f>IF(A2270&lt;&gt;"عهدة","",SUMIFS($G$8:$G$5007,$B$8:$B$5007,B2270,$A$8:$A$5007,"مصروف",$I$8:$I$5007,"&lt;&gt;مرفوض"))</f>
        <v/>
      </c>
      <c r="P2270" s="25">
        <f>IF(A2270&lt;&gt;"عهدة","",N(F2270)-O2270)</f>
        <v/>
      </c>
      <c r="Q2270" s="26">
        <f>IF(A2270="","",IF(A2270="عهدة",IF(N(F2270)=0,"⚠ أدخل قيمة العهدة",IF(P2270&lt;0,"⛔ عجز / زيادة مصروفات "&amp;TEXT(-P2270,"#,##0"),IF(COUNTIFS($B$8:$B$5007,B2270,$A$8:$A$5007,"مصروف",$I$8:$I$5007,"&lt;&gt;مرفوض",$K$8:$K$5007,"&lt;&gt;نعم")&gt;0,"⚠ "&amp;COUNTIFS($B$8:$B$5007,B2270,$A$8:$A$5007,"مصروف",$I$8:$I$5007,"&lt;&gt;مرفوض",$K$8:$K$5007,"&lt;&gt;نعم")&amp;" مصروف غير مسوى",IF(L2270="تمت التسوية",IF(P2270=0,"✔ متوازنة وتمت التسوية","✔ تمت التسوية – متبقي "&amp;TEXT(P2270,"#,##0")),IF(P2270&gt;0,"متبقي "&amp;TEXT(P2270,"#,##0"),"✔ متوازنة"))))),IF(R2270=0,"⚠ أضف سطر عهدة أولًا",IF(OR(C2270="",N(G2270)=0),"⚠ أكمل التاريخ والقيمة",IF(S2270="","⚠ التاريخ خارج السنة المالية",IF(H2270="","⚠ اختر بند الموازنة",IF(I2270="مرفوض","✖ مرفوض من المدير",IF(I2270&lt;&gt;"موافق","⏳ بانتظار موافقة المدير",IF(K2270&lt;&gt;"نعم","⚠ غير مسوى مع الحسابات","✔ معتمد ومسوى")))))))))</f>
        <v/>
      </c>
      <c r="R2270">
        <f>N(R2269)+IF(A2270="عهدة",1,0)</f>
        <v/>
      </c>
      <c r="S2270">
        <f>IF(C2270="","",IF(AND(C2270&gt;=DATE(2026,9,1),C2270&lt;=DATE(2027,8,31)),(YEAR(C2270)-2026)*12+MONTH(C2270)-8,""))</f>
        <v/>
      </c>
      <c r="T2270">
        <f>IF(AND(A2270="مصروف",R2270&gt;0,I2270="موافق",S2270&lt;&gt;"",H2270&lt;&gt;""),N(G2270),0)</f>
        <v/>
      </c>
    </row>
    <row r="2271">
      <c r="A2271" s="19" t="n"/>
      <c r="B2271" s="20">
        <f>IF(A2271="","",IF(R2271=0,"⚠ أضف سطر عهدة أولًا","DMT-"&amp;TEXT(R2271,"000")))</f>
        <v/>
      </c>
      <c r="C2271" s="21" t="n"/>
      <c r="D2271" s="20">
        <f>IF(C2271="","",IF(S2271="","خارج السنة المالية",INDEX(القوائم!$D$2:$D$13,S2271)))</f>
        <v/>
      </c>
      <c r="E2271" s="22" t="n"/>
      <c r="F2271" s="23" t="n"/>
      <c r="G2271" s="23" t="n"/>
      <c r="H2271" s="22" t="n"/>
      <c r="I2271" s="19" t="n"/>
      <c r="J2271" s="21" t="n"/>
      <c r="K2271" s="19" t="n"/>
      <c r="L2271" s="19" t="n"/>
      <c r="M2271" s="21" t="n"/>
      <c r="N2271" s="22" t="n"/>
      <c r="O2271" s="24">
        <f>IF(A2271&lt;&gt;"عهدة","",SUMIFS($G$8:$G$5007,$B$8:$B$5007,B2271,$A$8:$A$5007,"مصروف",$I$8:$I$5007,"&lt;&gt;مرفوض"))</f>
        <v/>
      </c>
      <c r="P2271" s="25">
        <f>IF(A2271&lt;&gt;"عهدة","",N(F2271)-O2271)</f>
        <v/>
      </c>
      <c r="Q2271" s="26">
        <f>IF(A2271="","",IF(A2271="عهدة",IF(N(F2271)=0,"⚠ أدخل قيمة العهدة",IF(P2271&lt;0,"⛔ عجز / زيادة مصروفات "&amp;TEXT(-P2271,"#,##0"),IF(COUNTIFS($B$8:$B$5007,B2271,$A$8:$A$5007,"مصروف",$I$8:$I$5007,"&lt;&gt;مرفوض",$K$8:$K$5007,"&lt;&gt;نعم")&gt;0,"⚠ "&amp;COUNTIFS($B$8:$B$5007,B2271,$A$8:$A$5007,"مصروف",$I$8:$I$5007,"&lt;&gt;مرفوض",$K$8:$K$5007,"&lt;&gt;نعم")&amp;" مصروف غير مسوى",IF(L2271="تمت التسوية",IF(P2271=0,"✔ متوازنة وتمت التسوية","✔ تمت التسوية – متبقي "&amp;TEXT(P2271,"#,##0")),IF(P2271&gt;0,"متبقي "&amp;TEXT(P2271,"#,##0"),"✔ متوازنة"))))),IF(R2271=0,"⚠ أضف سطر عهدة أولًا",IF(OR(C2271="",N(G2271)=0),"⚠ أكمل التاريخ والقيمة",IF(S2271="","⚠ التاريخ خارج السنة المالية",IF(H2271="","⚠ اختر بند الموازنة",IF(I2271="مرفوض","✖ مرفوض من المدير",IF(I2271&lt;&gt;"موافق","⏳ بانتظار موافقة المدير",IF(K2271&lt;&gt;"نعم","⚠ غير مسوى مع الحسابات","✔ معتمد ومسوى")))))))))</f>
        <v/>
      </c>
      <c r="R2271">
        <f>N(R2270)+IF(A2271="عهدة",1,0)</f>
        <v/>
      </c>
      <c r="S2271">
        <f>IF(C2271="","",IF(AND(C2271&gt;=DATE(2026,9,1),C2271&lt;=DATE(2027,8,31)),(YEAR(C2271)-2026)*12+MONTH(C2271)-8,""))</f>
        <v/>
      </c>
      <c r="T2271">
        <f>IF(AND(A2271="مصروف",R2271&gt;0,I2271="موافق",S2271&lt;&gt;"",H2271&lt;&gt;""),N(G2271),0)</f>
        <v/>
      </c>
    </row>
    <row r="2272">
      <c r="A2272" s="19" t="n"/>
      <c r="B2272" s="20">
        <f>IF(A2272="","",IF(R2272=0,"⚠ أضف سطر عهدة أولًا","DMT-"&amp;TEXT(R2272,"000")))</f>
        <v/>
      </c>
      <c r="C2272" s="21" t="n"/>
      <c r="D2272" s="20">
        <f>IF(C2272="","",IF(S2272="","خارج السنة المالية",INDEX(القوائم!$D$2:$D$13,S2272)))</f>
        <v/>
      </c>
      <c r="E2272" s="22" t="n"/>
      <c r="F2272" s="23" t="n"/>
      <c r="G2272" s="23" t="n"/>
      <c r="H2272" s="22" t="n"/>
      <c r="I2272" s="19" t="n"/>
      <c r="J2272" s="21" t="n"/>
      <c r="K2272" s="19" t="n"/>
      <c r="L2272" s="19" t="n"/>
      <c r="M2272" s="21" t="n"/>
      <c r="N2272" s="22" t="n"/>
      <c r="O2272" s="24">
        <f>IF(A2272&lt;&gt;"عهدة","",SUMIFS($G$8:$G$5007,$B$8:$B$5007,B2272,$A$8:$A$5007,"مصروف",$I$8:$I$5007,"&lt;&gt;مرفوض"))</f>
        <v/>
      </c>
      <c r="P2272" s="25">
        <f>IF(A2272&lt;&gt;"عهدة","",N(F2272)-O2272)</f>
        <v/>
      </c>
      <c r="Q2272" s="26">
        <f>IF(A2272="","",IF(A2272="عهدة",IF(N(F2272)=0,"⚠ أدخل قيمة العهدة",IF(P2272&lt;0,"⛔ عجز / زيادة مصروفات "&amp;TEXT(-P2272,"#,##0"),IF(COUNTIFS($B$8:$B$5007,B2272,$A$8:$A$5007,"مصروف",$I$8:$I$5007,"&lt;&gt;مرفوض",$K$8:$K$5007,"&lt;&gt;نعم")&gt;0,"⚠ "&amp;COUNTIFS($B$8:$B$5007,B2272,$A$8:$A$5007,"مصروف",$I$8:$I$5007,"&lt;&gt;مرفوض",$K$8:$K$5007,"&lt;&gt;نعم")&amp;" مصروف غير مسوى",IF(L2272="تمت التسوية",IF(P2272=0,"✔ متوازنة وتمت التسوية","✔ تمت التسوية – متبقي "&amp;TEXT(P2272,"#,##0")),IF(P2272&gt;0,"متبقي "&amp;TEXT(P2272,"#,##0"),"✔ متوازنة"))))),IF(R2272=0,"⚠ أضف سطر عهدة أولًا",IF(OR(C2272="",N(G2272)=0),"⚠ أكمل التاريخ والقيمة",IF(S2272="","⚠ التاريخ خارج السنة المالية",IF(H2272="","⚠ اختر بند الموازنة",IF(I2272="مرفوض","✖ مرفوض من المدير",IF(I2272&lt;&gt;"موافق","⏳ بانتظار موافقة المدير",IF(K2272&lt;&gt;"نعم","⚠ غير مسوى مع الحسابات","✔ معتمد ومسوى")))))))))</f>
        <v/>
      </c>
      <c r="R2272">
        <f>N(R2271)+IF(A2272="عهدة",1,0)</f>
        <v/>
      </c>
      <c r="S2272">
        <f>IF(C2272="","",IF(AND(C2272&gt;=DATE(2026,9,1),C2272&lt;=DATE(2027,8,31)),(YEAR(C2272)-2026)*12+MONTH(C2272)-8,""))</f>
        <v/>
      </c>
      <c r="T2272">
        <f>IF(AND(A2272="مصروف",R2272&gt;0,I2272="موافق",S2272&lt;&gt;"",H2272&lt;&gt;""),N(G2272),0)</f>
        <v/>
      </c>
    </row>
    <row r="2273">
      <c r="A2273" s="19" t="n"/>
      <c r="B2273" s="20">
        <f>IF(A2273="","",IF(R2273=0,"⚠ أضف سطر عهدة أولًا","DMT-"&amp;TEXT(R2273,"000")))</f>
        <v/>
      </c>
      <c r="C2273" s="21" t="n"/>
      <c r="D2273" s="20">
        <f>IF(C2273="","",IF(S2273="","خارج السنة المالية",INDEX(القوائم!$D$2:$D$13,S2273)))</f>
        <v/>
      </c>
      <c r="E2273" s="22" t="n"/>
      <c r="F2273" s="23" t="n"/>
      <c r="G2273" s="23" t="n"/>
      <c r="H2273" s="22" t="n"/>
      <c r="I2273" s="19" t="n"/>
      <c r="J2273" s="21" t="n"/>
      <c r="K2273" s="19" t="n"/>
      <c r="L2273" s="19" t="n"/>
      <c r="M2273" s="21" t="n"/>
      <c r="N2273" s="22" t="n"/>
      <c r="O2273" s="24">
        <f>IF(A2273&lt;&gt;"عهدة","",SUMIFS($G$8:$G$5007,$B$8:$B$5007,B2273,$A$8:$A$5007,"مصروف",$I$8:$I$5007,"&lt;&gt;مرفوض"))</f>
        <v/>
      </c>
      <c r="P2273" s="25">
        <f>IF(A2273&lt;&gt;"عهدة","",N(F2273)-O2273)</f>
        <v/>
      </c>
      <c r="Q2273" s="26">
        <f>IF(A2273="","",IF(A2273="عهدة",IF(N(F2273)=0,"⚠ أدخل قيمة العهدة",IF(P2273&lt;0,"⛔ عجز / زيادة مصروفات "&amp;TEXT(-P2273,"#,##0"),IF(COUNTIFS($B$8:$B$5007,B2273,$A$8:$A$5007,"مصروف",$I$8:$I$5007,"&lt;&gt;مرفوض",$K$8:$K$5007,"&lt;&gt;نعم")&gt;0,"⚠ "&amp;COUNTIFS($B$8:$B$5007,B2273,$A$8:$A$5007,"مصروف",$I$8:$I$5007,"&lt;&gt;مرفوض",$K$8:$K$5007,"&lt;&gt;نعم")&amp;" مصروف غير مسوى",IF(L2273="تمت التسوية",IF(P2273=0,"✔ متوازنة وتمت التسوية","✔ تمت التسوية – متبقي "&amp;TEXT(P2273,"#,##0")),IF(P2273&gt;0,"متبقي "&amp;TEXT(P2273,"#,##0"),"✔ متوازنة"))))),IF(R2273=0,"⚠ أضف سطر عهدة أولًا",IF(OR(C2273="",N(G2273)=0),"⚠ أكمل التاريخ والقيمة",IF(S2273="","⚠ التاريخ خارج السنة المالية",IF(H2273="","⚠ اختر بند الموازنة",IF(I2273="مرفوض","✖ مرفوض من المدير",IF(I2273&lt;&gt;"موافق","⏳ بانتظار موافقة المدير",IF(K2273&lt;&gt;"نعم","⚠ غير مسوى مع الحسابات","✔ معتمد ومسوى")))))))))</f>
        <v/>
      </c>
      <c r="R2273">
        <f>N(R2272)+IF(A2273="عهدة",1,0)</f>
        <v/>
      </c>
      <c r="S2273">
        <f>IF(C2273="","",IF(AND(C2273&gt;=DATE(2026,9,1),C2273&lt;=DATE(2027,8,31)),(YEAR(C2273)-2026)*12+MONTH(C2273)-8,""))</f>
        <v/>
      </c>
      <c r="T2273">
        <f>IF(AND(A2273="مصروف",R2273&gt;0,I2273="موافق",S2273&lt;&gt;"",H2273&lt;&gt;""),N(G2273),0)</f>
        <v/>
      </c>
    </row>
    <row r="2274">
      <c r="A2274" s="19" t="n"/>
      <c r="B2274" s="20">
        <f>IF(A2274="","",IF(R2274=0,"⚠ أضف سطر عهدة أولًا","DMT-"&amp;TEXT(R2274,"000")))</f>
        <v/>
      </c>
      <c r="C2274" s="21" t="n"/>
      <c r="D2274" s="20">
        <f>IF(C2274="","",IF(S2274="","خارج السنة المالية",INDEX(القوائم!$D$2:$D$13,S2274)))</f>
        <v/>
      </c>
      <c r="E2274" s="22" t="n"/>
      <c r="F2274" s="23" t="n"/>
      <c r="G2274" s="23" t="n"/>
      <c r="H2274" s="22" t="n"/>
      <c r="I2274" s="19" t="n"/>
      <c r="J2274" s="21" t="n"/>
      <c r="K2274" s="19" t="n"/>
      <c r="L2274" s="19" t="n"/>
      <c r="M2274" s="21" t="n"/>
      <c r="N2274" s="22" t="n"/>
      <c r="O2274" s="24">
        <f>IF(A2274&lt;&gt;"عهدة","",SUMIFS($G$8:$G$5007,$B$8:$B$5007,B2274,$A$8:$A$5007,"مصروف",$I$8:$I$5007,"&lt;&gt;مرفوض"))</f>
        <v/>
      </c>
      <c r="P2274" s="25">
        <f>IF(A2274&lt;&gt;"عهدة","",N(F2274)-O2274)</f>
        <v/>
      </c>
      <c r="Q2274" s="26">
        <f>IF(A2274="","",IF(A2274="عهدة",IF(N(F2274)=0,"⚠ أدخل قيمة العهدة",IF(P2274&lt;0,"⛔ عجز / زيادة مصروفات "&amp;TEXT(-P2274,"#,##0"),IF(COUNTIFS($B$8:$B$5007,B2274,$A$8:$A$5007,"مصروف",$I$8:$I$5007,"&lt;&gt;مرفوض",$K$8:$K$5007,"&lt;&gt;نعم")&gt;0,"⚠ "&amp;COUNTIFS($B$8:$B$5007,B2274,$A$8:$A$5007,"مصروف",$I$8:$I$5007,"&lt;&gt;مرفوض",$K$8:$K$5007,"&lt;&gt;نعم")&amp;" مصروف غير مسوى",IF(L2274="تمت التسوية",IF(P2274=0,"✔ متوازنة وتمت التسوية","✔ تمت التسوية – متبقي "&amp;TEXT(P2274,"#,##0")),IF(P2274&gt;0,"متبقي "&amp;TEXT(P2274,"#,##0"),"✔ متوازنة"))))),IF(R2274=0,"⚠ أضف سطر عهدة أولًا",IF(OR(C2274="",N(G2274)=0),"⚠ أكمل التاريخ والقيمة",IF(S2274="","⚠ التاريخ خارج السنة المالية",IF(H2274="","⚠ اختر بند الموازنة",IF(I2274="مرفوض","✖ مرفوض من المدير",IF(I2274&lt;&gt;"موافق","⏳ بانتظار موافقة المدير",IF(K2274&lt;&gt;"نعم","⚠ غير مسوى مع الحسابات","✔ معتمد ومسوى")))))))))</f>
        <v/>
      </c>
      <c r="R2274">
        <f>N(R2273)+IF(A2274="عهدة",1,0)</f>
        <v/>
      </c>
      <c r="S2274">
        <f>IF(C2274="","",IF(AND(C2274&gt;=DATE(2026,9,1),C2274&lt;=DATE(2027,8,31)),(YEAR(C2274)-2026)*12+MONTH(C2274)-8,""))</f>
        <v/>
      </c>
      <c r="T2274">
        <f>IF(AND(A2274="مصروف",R2274&gt;0,I2274="موافق",S2274&lt;&gt;"",H2274&lt;&gt;""),N(G2274),0)</f>
        <v/>
      </c>
    </row>
    <row r="2275">
      <c r="A2275" s="19" t="n"/>
      <c r="B2275" s="20">
        <f>IF(A2275="","",IF(R2275=0,"⚠ أضف سطر عهدة أولًا","DMT-"&amp;TEXT(R2275,"000")))</f>
        <v/>
      </c>
      <c r="C2275" s="21" t="n"/>
      <c r="D2275" s="20">
        <f>IF(C2275="","",IF(S2275="","خارج السنة المالية",INDEX(القوائم!$D$2:$D$13,S2275)))</f>
        <v/>
      </c>
      <c r="E2275" s="22" t="n"/>
      <c r="F2275" s="23" t="n"/>
      <c r="G2275" s="23" t="n"/>
      <c r="H2275" s="22" t="n"/>
      <c r="I2275" s="19" t="n"/>
      <c r="J2275" s="21" t="n"/>
      <c r="K2275" s="19" t="n"/>
      <c r="L2275" s="19" t="n"/>
      <c r="M2275" s="21" t="n"/>
      <c r="N2275" s="22" t="n"/>
      <c r="O2275" s="24">
        <f>IF(A2275&lt;&gt;"عهدة","",SUMIFS($G$8:$G$5007,$B$8:$B$5007,B2275,$A$8:$A$5007,"مصروف",$I$8:$I$5007,"&lt;&gt;مرفوض"))</f>
        <v/>
      </c>
      <c r="P2275" s="25">
        <f>IF(A2275&lt;&gt;"عهدة","",N(F2275)-O2275)</f>
        <v/>
      </c>
      <c r="Q2275" s="26">
        <f>IF(A2275="","",IF(A2275="عهدة",IF(N(F2275)=0,"⚠ أدخل قيمة العهدة",IF(P2275&lt;0,"⛔ عجز / زيادة مصروفات "&amp;TEXT(-P2275,"#,##0"),IF(COUNTIFS($B$8:$B$5007,B2275,$A$8:$A$5007,"مصروف",$I$8:$I$5007,"&lt;&gt;مرفوض",$K$8:$K$5007,"&lt;&gt;نعم")&gt;0,"⚠ "&amp;COUNTIFS($B$8:$B$5007,B2275,$A$8:$A$5007,"مصروف",$I$8:$I$5007,"&lt;&gt;مرفوض",$K$8:$K$5007,"&lt;&gt;نعم")&amp;" مصروف غير مسوى",IF(L2275="تمت التسوية",IF(P2275=0,"✔ متوازنة وتمت التسوية","✔ تمت التسوية – متبقي "&amp;TEXT(P2275,"#,##0")),IF(P2275&gt;0,"متبقي "&amp;TEXT(P2275,"#,##0"),"✔ متوازنة"))))),IF(R2275=0,"⚠ أضف سطر عهدة أولًا",IF(OR(C2275="",N(G2275)=0),"⚠ أكمل التاريخ والقيمة",IF(S2275="","⚠ التاريخ خارج السنة المالية",IF(H2275="","⚠ اختر بند الموازنة",IF(I2275="مرفوض","✖ مرفوض من المدير",IF(I2275&lt;&gt;"موافق","⏳ بانتظار موافقة المدير",IF(K2275&lt;&gt;"نعم","⚠ غير مسوى مع الحسابات","✔ معتمد ومسوى")))))))))</f>
        <v/>
      </c>
      <c r="R2275">
        <f>N(R2274)+IF(A2275="عهدة",1,0)</f>
        <v/>
      </c>
      <c r="S2275">
        <f>IF(C2275="","",IF(AND(C2275&gt;=DATE(2026,9,1),C2275&lt;=DATE(2027,8,31)),(YEAR(C2275)-2026)*12+MONTH(C2275)-8,""))</f>
        <v/>
      </c>
      <c r="T2275">
        <f>IF(AND(A2275="مصروف",R2275&gt;0,I2275="موافق",S2275&lt;&gt;"",H2275&lt;&gt;""),N(G2275),0)</f>
        <v/>
      </c>
    </row>
    <row r="2276">
      <c r="A2276" s="19" t="n"/>
      <c r="B2276" s="20">
        <f>IF(A2276="","",IF(R2276=0,"⚠ أضف سطر عهدة أولًا","DMT-"&amp;TEXT(R2276,"000")))</f>
        <v/>
      </c>
      <c r="C2276" s="21" t="n"/>
      <c r="D2276" s="20">
        <f>IF(C2276="","",IF(S2276="","خارج السنة المالية",INDEX(القوائم!$D$2:$D$13,S2276)))</f>
        <v/>
      </c>
      <c r="E2276" s="22" t="n"/>
      <c r="F2276" s="23" t="n"/>
      <c r="G2276" s="23" t="n"/>
      <c r="H2276" s="22" t="n"/>
      <c r="I2276" s="19" t="n"/>
      <c r="J2276" s="21" t="n"/>
      <c r="K2276" s="19" t="n"/>
      <c r="L2276" s="19" t="n"/>
      <c r="M2276" s="21" t="n"/>
      <c r="N2276" s="22" t="n"/>
      <c r="O2276" s="24">
        <f>IF(A2276&lt;&gt;"عهدة","",SUMIFS($G$8:$G$5007,$B$8:$B$5007,B2276,$A$8:$A$5007,"مصروف",$I$8:$I$5007,"&lt;&gt;مرفوض"))</f>
        <v/>
      </c>
      <c r="P2276" s="25">
        <f>IF(A2276&lt;&gt;"عهدة","",N(F2276)-O2276)</f>
        <v/>
      </c>
      <c r="Q2276" s="26">
        <f>IF(A2276="","",IF(A2276="عهدة",IF(N(F2276)=0,"⚠ أدخل قيمة العهدة",IF(P2276&lt;0,"⛔ عجز / زيادة مصروفات "&amp;TEXT(-P2276,"#,##0"),IF(COUNTIFS($B$8:$B$5007,B2276,$A$8:$A$5007,"مصروف",$I$8:$I$5007,"&lt;&gt;مرفوض",$K$8:$K$5007,"&lt;&gt;نعم")&gt;0,"⚠ "&amp;COUNTIFS($B$8:$B$5007,B2276,$A$8:$A$5007,"مصروف",$I$8:$I$5007,"&lt;&gt;مرفوض",$K$8:$K$5007,"&lt;&gt;نعم")&amp;" مصروف غير مسوى",IF(L2276="تمت التسوية",IF(P2276=0,"✔ متوازنة وتمت التسوية","✔ تمت التسوية – متبقي "&amp;TEXT(P2276,"#,##0")),IF(P2276&gt;0,"متبقي "&amp;TEXT(P2276,"#,##0"),"✔ متوازنة"))))),IF(R2276=0,"⚠ أضف سطر عهدة أولًا",IF(OR(C2276="",N(G2276)=0),"⚠ أكمل التاريخ والقيمة",IF(S2276="","⚠ التاريخ خارج السنة المالية",IF(H2276="","⚠ اختر بند الموازنة",IF(I2276="مرفوض","✖ مرفوض من المدير",IF(I2276&lt;&gt;"موافق","⏳ بانتظار موافقة المدير",IF(K2276&lt;&gt;"نعم","⚠ غير مسوى مع الحسابات","✔ معتمد ومسوى")))))))))</f>
        <v/>
      </c>
      <c r="R2276">
        <f>N(R2275)+IF(A2276="عهدة",1,0)</f>
        <v/>
      </c>
      <c r="S2276">
        <f>IF(C2276="","",IF(AND(C2276&gt;=DATE(2026,9,1),C2276&lt;=DATE(2027,8,31)),(YEAR(C2276)-2026)*12+MONTH(C2276)-8,""))</f>
        <v/>
      </c>
      <c r="T2276">
        <f>IF(AND(A2276="مصروف",R2276&gt;0,I2276="موافق",S2276&lt;&gt;"",H2276&lt;&gt;""),N(G2276),0)</f>
        <v/>
      </c>
    </row>
    <row r="2277">
      <c r="A2277" s="19" t="n"/>
      <c r="B2277" s="20">
        <f>IF(A2277="","",IF(R2277=0,"⚠ أضف سطر عهدة أولًا","DMT-"&amp;TEXT(R2277,"000")))</f>
        <v/>
      </c>
      <c r="C2277" s="21" t="n"/>
      <c r="D2277" s="20">
        <f>IF(C2277="","",IF(S2277="","خارج السنة المالية",INDEX(القوائم!$D$2:$D$13,S2277)))</f>
        <v/>
      </c>
      <c r="E2277" s="22" t="n"/>
      <c r="F2277" s="23" t="n"/>
      <c r="G2277" s="23" t="n"/>
      <c r="H2277" s="22" t="n"/>
      <c r="I2277" s="19" t="n"/>
      <c r="J2277" s="21" t="n"/>
      <c r="K2277" s="19" t="n"/>
      <c r="L2277" s="19" t="n"/>
      <c r="M2277" s="21" t="n"/>
      <c r="N2277" s="22" t="n"/>
      <c r="O2277" s="24">
        <f>IF(A2277&lt;&gt;"عهدة","",SUMIFS($G$8:$G$5007,$B$8:$B$5007,B2277,$A$8:$A$5007,"مصروف",$I$8:$I$5007,"&lt;&gt;مرفوض"))</f>
        <v/>
      </c>
      <c r="P2277" s="25">
        <f>IF(A2277&lt;&gt;"عهدة","",N(F2277)-O2277)</f>
        <v/>
      </c>
      <c r="Q2277" s="26">
        <f>IF(A2277="","",IF(A2277="عهدة",IF(N(F2277)=0,"⚠ أدخل قيمة العهدة",IF(P2277&lt;0,"⛔ عجز / زيادة مصروفات "&amp;TEXT(-P2277,"#,##0"),IF(COUNTIFS($B$8:$B$5007,B2277,$A$8:$A$5007,"مصروف",$I$8:$I$5007,"&lt;&gt;مرفوض",$K$8:$K$5007,"&lt;&gt;نعم")&gt;0,"⚠ "&amp;COUNTIFS($B$8:$B$5007,B2277,$A$8:$A$5007,"مصروف",$I$8:$I$5007,"&lt;&gt;مرفوض",$K$8:$K$5007,"&lt;&gt;نعم")&amp;" مصروف غير مسوى",IF(L2277="تمت التسوية",IF(P2277=0,"✔ متوازنة وتمت التسوية","✔ تمت التسوية – متبقي "&amp;TEXT(P2277,"#,##0")),IF(P2277&gt;0,"متبقي "&amp;TEXT(P2277,"#,##0"),"✔ متوازنة"))))),IF(R2277=0,"⚠ أضف سطر عهدة أولًا",IF(OR(C2277="",N(G2277)=0),"⚠ أكمل التاريخ والقيمة",IF(S2277="","⚠ التاريخ خارج السنة المالية",IF(H2277="","⚠ اختر بند الموازنة",IF(I2277="مرفوض","✖ مرفوض من المدير",IF(I2277&lt;&gt;"موافق","⏳ بانتظار موافقة المدير",IF(K2277&lt;&gt;"نعم","⚠ غير مسوى مع الحسابات","✔ معتمد ومسوى")))))))))</f>
        <v/>
      </c>
      <c r="R2277">
        <f>N(R2276)+IF(A2277="عهدة",1,0)</f>
        <v/>
      </c>
      <c r="S2277">
        <f>IF(C2277="","",IF(AND(C2277&gt;=DATE(2026,9,1),C2277&lt;=DATE(2027,8,31)),(YEAR(C2277)-2026)*12+MONTH(C2277)-8,""))</f>
        <v/>
      </c>
      <c r="T2277">
        <f>IF(AND(A2277="مصروف",R2277&gt;0,I2277="موافق",S2277&lt;&gt;"",H2277&lt;&gt;""),N(G2277),0)</f>
        <v/>
      </c>
    </row>
    <row r="2278">
      <c r="A2278" s="19" t="n"/>
      <c r="B2278" s="20">
        <f>IF(A2278="","",IF(R2278=0,"⚠ أضف سطر عهدة أولًا","DMT-"&amp;TEXT(R2278,"000")))</f>
        <v/>
      </c>
      <c r="C2278" s="21" t="n"/>
      <c r="D2278" s="20">
        <f>IF(C2278="","",IF(S2278="","خارج السنة المالية",INDEX(القوائم!$D$2:$D$13,S2278)))</f>
        <v/>
      </c>
      <c r="E2278" s="22" t="n"/>
      <c r="F2278" s="23" t="n"/>
      <c r="G2278" s="23" t="n"/>
      <c r="H2278" s="22" t="n"/>
      <c r="I2278" s="19" t="n"/>
      <c r="J2278" s="21" t="n"/>
      <c r="K2278" s="19" t="n"/>
      <c r="L2278" s="19" t="n"/>
      <c r="M2278" s="21" t="n"/>
      <c r="N2278" s="22" t="n"/>
      <c r="O2278" s="24">
        <f>IF(A2278&lt;&gt;"عهدة","",SUMIFS($G$8:$G$5007,$B$8:$B$5007,B2278,$A$8:$A$5007,"مصروف",$I$8:$I$5007,"&lt;&gt;مرفوض"))</f>
        <v/>
      </c>
      <c r="P2278" s="25">
        <f>IF(A2278&lt;&gt;"عهدة","",N(F2278)-O2278)</f>
        <v/>
      </c>
      <c r="Q2278" s="26">
        <f>IF(A2278="","",IF(A2278="عهدة",IF(N(F2278)=0,"⚠ أدخل قيمة العهدة",IF(P2278&lt;0,"⛔ عجز / زيادة مصروفات "&amp;TEXT(-P2278,"#,##0"),IF(COUNTIFS($B$8:$B$5007,B2278,$A$8:$A$5007,"مصروف",$I$8:$I$5007,"&lt;&gt;مرفوض",$K$8:$K$5007,"&lt;&gt;نعم")&gt;0,"⚠ "&amp;COUNTIFS($B$8:$B$5007,B2278,$A$8:$A$5007,"مصروف",$I$8:$I$5007,"&lt;&gt;مرفوض",$K$8:$K$5007,"&lt;&gt;نعم")&amp;" مصروف غير مسوى",IF(L2278="تمت التسوية",IF(P2278=0,"✔ متوازنة وتمت التسوية","✔ تمت التسوية – متبقي "&amp;TEXT(P2278,"#,##0")),IF(P2278&gt;0,"متبقي "&amp;TEXT(P2278,"#,##0"),"✔ متوازنة"))))),IF(R2278=0,"⚠ أضف سطر عهدة أولًا",IF(OR(C2278="",N(G2278)=0),"⚠ أكمل التاريخ والقيمة",IF(S2278="","⚠ التاريخ خارج السنة المالية",IF(H2278="","⚠ اختر بند الموازنة",IF(I2278="مرفوض","✖ مرفوض من المدير",IF(I2278&lt;&gt;"موافق","⏳ بانتظار موافقة المدير",IF(K2278&lt;&gt;"نعم","⚠ غير مسوى مع الحسابات","✔ معتمد ومسوى")))))))))</f>
        <v/>
      </c>
      <c r="R2278">
        <f>N(R2277)+IF(A2278="عهدة",1,0)</f>
        <v/>
      </c>
      <c r="S2278">
        <f>IF(C2278="","",IF(AND(C2278&gt;=DATE(2026,9,1),C2278&lt;=DATE(2027,8,31)),(YEAR(C2278)-2026)*12+MONTH(C2278)-8,""))</f>
        <v/>
      </c>
      <c r="T2278">
        <f>IF(AND(A2278="مصروف",R2278&gt;0,I2278="موافق",S2278&lt;&gt;"",H2278&lt;&gt;""),N(G2278),0)</f>
        <v/>
      </c>
    </row>
    <row r="2279">
      <c r="A2279" s="19" t="n"/>
      <c r="B2279" s="20">
        <f>IF(A2279="","",IF(R2279=0,"⚠ أضف سطر عهدة أولًا","DMT-"&amp;TEXT(R2279,"000")))</f>
        <v/>
      </c>
      <c r="C2279" s="21" t="n"/>
      <c r="D2279" s="20">
        <f>IF(C2279="","",IF(S2279="","خارج السنة المالية",INDEX(القوائم!$D$2:$D$13,S2279)))</f>
        <v/>
      </c>
      <c r="E2279" s="22" t="n"/>
      <c r="F2279" s="23" t="n"/>
      <c r="G2279" s="23" t="n"/>
      <c r="H2279" s="22" t="n"/>
      <c r="I2279" s="19" t="n"/>
      <c r="J2279" s="21" t="n"/>
      <c r="K2279" s="19" t="n"/>
      <c r="L2279" s="19" t="n"/>
      <c r="M2279" s="21" t="n"/>
      <c r="N2279" s="22" t="n"/>
      <c r="O2279" s="24">
        <f>IF(A2279&lt;&gt;"عهدة","",SUMIFS($G$8:$G$5007,$B$8:$B$5007,B2279,$A$8:$A$5007,"مصروف",$I$8:$I$5007,"&lt;&gt;مرفوض"))</f>
        <v/>
      </c>
      <c r="P2279" s="25">
        <f>IF(A2279&lt;&gt;"عهدة","",N(F2279)-O2279)</f>
        <v/>
      </c>
      <c r="Q2279" s="26">
        <f>IF(A2279="","",IF(A2279="عهدة",IF(N(F2279)=0,"⚠ أدخل قيمة العهدة",IF(P2279&lt;0,"⛔ عجز / زيادة مصروفات "&amp;TEXT(-P2279,"#,##0"),IF(COUNTIFS($B$8:$B$5007,B2279,$A$8:$A$5007,"مصروف",$I$8:$I$5007,"&lt;&gt;مرفوض",$K$8:$K$5007,"&lt;&gt;نعم")&gt;0,"⚠ "&amp;COUNTIFS($B$8:$B$5007,B2279,$A$8:$A$5007,"مصروف",$I$8:$I$5007,"&lt;&gt;مرفوض",$K$8:$K$5007,"&lt;&gt;نعم")&amp;" مصروف غير مسوى",IF(L2279="تمت التسوية",IF(P2279=0,"✔ متوازنة وتمت التسوية","✔ تمت التسوية – متبقي "&amp;TEXT(P2279,"#,##0")),IF(P2279&gt;0,"متبقي "&amp;TEXT(P2279,"#,##0"),"✔ متوازنة"))))),IF(R2279=0,"⚠ أضف سطر عهدة أولًا",IF(OR(C2279="",N(G2279)=0),"⚠ أكمل التاريخ والقيمة",IF(S2279="","⚠ التاريخ خارج السنة المالية",IF(H2279="","⚠ اختر بند الموازنة",IF(I2279="مرفوض","✖ مرفوض من المدير",IF(I2279&lt;&gt;"موافق","⏳ بانتظار موافقة المدير",IF(K2279&lt;&gt;"نعم","⚠ غير مسوى مع الحسابات","✔ معتمد ومسوى")))))))))</f>
        <v/>
      </c>
      <c r="R2279">
        <f>N(R2278)+IF(A2279="عهدة",1,0)</f>
        <v/>
      </c>
      <c r="S2279">
        <f>IF(C2279="","",IF(AND(C2279&gt;=DATE(2026,9,1),C2279&lt;=DATE(2027,8,31)),(YEAR(C2279)-2026)*12+MONTH(C2279)-8,""))</f>
        <v/>
      </c>
      <c r="T2279">
        <f>IF(AND(A2279="مصروف",R2279&gt;0,I2279="موافق",S2279&lt;&gt;"",H2279&lt;&gt;""),N(G2279),0)</f>
        <v/>
      </c>
    </row>
    <row r="2280">
      <c r="A2280" s="19" t="n"/>
      <c r="B2280" s="20">
        <f>IF(A2280="","",IF(R2280=0,"⚠ أضف سطر عهدة أولًا","DMT-"&amp;TEXT(R2280,"000")))</f>
        <v/>
      </c>
      <c r="C2280" s="21" t="n"/>
      <c r="D2280" s="20">
        <f>IF(C2280="","",IF(S2280="","خارج السنة المالية",INDEX(القوائم!$D$2:$D$13,S2280)))</f>
        <v/>
      </c>
      <c r="E2280" s="22" t="n"/>
      <c r="F2280" s="23" t="n"/>
      <c r="G2280" s="23" t="n"/>
      <c r="H2280" s="22" t="n"/>
      <c r="I2280" s="19" t="n"/>
      <c r="J2280" s="21" t="n"/>
      <c r="K2280" s="19" t="n"/>
      <c r="L2280" s="19" t="n"/>
      <c r="M2280" s="21" t="n"/>
      <c r="N2280" s="22" t="n"/>
      <c r="O2280" s="24">
        <f>IF(A2280&lt;&gt;"عهدة","",SUMIFS($G$8:$G$5007,$B$8:$B$5007,B2280,$A$8:$A$5007,"مصروف",$I$8:$I$5007,"&lt;&gt;مرفوض"))</f>
        <v/>
      </c>
      <c r="P2280" s="25">
        <f>IF(A2280&lt;&gt;"عهدة","",N(F2280)-O2280)</f>
        <v/>
      </c>
      <c r="Q2280" s="26">
        <f>IF(A2280="","",IF(A2280="عهدة",IF(N(F2280)=0,"⚠ أدخل قيمة العهدة",IF(P2280&lt;0,"⛔ عجز / زيادة مصروفات "&amp;TEXT(-P2280,"#,##0"),IF(COUNTIFS($B$8:$B$5007,B2280,$A$8:$A$5007,"مصروف",$I$8:$I$5007,"&lt;&gt;مرفوض",$K$8:$K$5007,"&lt;&gt;نعم")&gt;0,"⚠ "&amp;COUNTIFS($B$8:$B$5007,B2280,$A$8:$A$5007,"مصروف",$I$8:$I$5007,"&lt;&gt;مرفوض",$K$8:$K$5007,"&lt;&gt;نعم")&amp;" مصروف غير مسوى",IF(L2280="تمت التسوية",IF(P2280=0,"✔ متوازنة وتمت التسوية","✔ تمت التسوية – متبقي "&amp;TEXT(P2280,"#,##0")),IF(P2280&gt;0,"متبقي "&amp;TEXT(P2280,"#,##0"),"✔ متوازنة"))))),IF(R2280=0,"⚠ أضف سطر عهدة أولًا",IF(OR(C2280="",N(G2280)=0),"⚠ أكمل التاريخ والقيمة",IF(S2280="","⚠ التاريخ خارج السنة المالية",IF(H2280="","⚠ اختر بند الموازنة",IF(I2280="مرفوض","✖ مرفوض من المدير",IF(I2280&lt;&gt;"موافق","⏳ بانتظار موافقة المدير",IF(K2280&lt;&gt;"نعم","⚠ غير مسوى مع الحسابات","✔ معتمد ومسوى")))))))))</f>
        <v/>
      </c>
      <c r="R2280">
        <f>N(R2279)+IF(A2280="عهدة",1,0)</f>
        <v/>
      </c>
      <c r="S2280">
        <f>IF(C2280="","",IF(AND(C2280&gt;=DATE(2026,9,1),C2280&lt;=DATE(2027,8,31)),(YEAR(C2280)-2026)*12+MONTH(C2280)-8,""))</f>
        <v/>
      </c>
      <c r="T2280">
        <f>IF(AND(A2280="مصروف",R2280&gt;0,I2280="موافق",S2280&lt;&gt;"",H2280&lt;&gt;""),N(G2280),0)</f>
        <v/>
      </c>
    </row>
    <row r="2281">
      <c r="A2281" s="19" t="n"/>
      <c r="B2281" s="20">
        <f>IF(A2281="","",IF(R2281=0,"⚠ أضف سطر عهدة أولًا","DMT-"&amp;TEXT(R2281,"000")))</f>
        <v/>
      </c>
      <c r="C2281" s="21" t="n"/>
      <c r="D2281" s="20">
        <f>IF(C2281="","",IF(S2281="","خارج السنة المالية",INDEX(القوائم!$D$2:$D$13,S2281)))</f>
        <v/>
      </c>
      <c r="E2281" s="22" t="n"/>
      <c r="F2281" s="23" t="n"/>
      <c r="G2281" s="23" t="n"/>
      <c r="H2281" s="22" t="n"/>
      <c r="I2281" s="19" t="n"/>
      <c r="J2281" s="21" t="n"/>
      <c r="K2281" s="19" t="n"/>
      <c r="L2281" s="19" t="n"/>
      <c r="M2281" s="21" t="n"/>
      <c r="N2281" s="22" t="n"/>
      <c r="O2281" s="24">
        <f>IF(A2281&lt;&gt;"عهدة","",SUMIFS($G$8:$G$5007,$B$8:$B$5007,B2281,$A$8:$A$5007,"مصروف",$I$8:$I$5007,"&lt;&gt;مرفوض"))</f>
        <v/>
      </c>
      <c r="P2281" s="25">
        <f>IF(A2281&lt;&gt;"عهدة","",N(F2281)-O2281)</f>
        <v/>
      </c>
      <c r="Q2281" s="26">
        <f>IF(A2281="","",IF(A2281="عهدة",IF(N(F2281)=0,"⚠ أدخل قيمة العهدة",IF(P2281&lt;0,"⛔ عجز / زيادة مصروفات "&amp;TEXT(-P2281,"#,##0"),IF(COUNTIFS($B$8:$B$5007,B2281,$A$8:$A$5007,"مصروف",$I$8:$I$5007,"&lt;&gt;مرفوض",$K$8:$K$5007,"&lt;&gt;نعم")&gt;0,"⚠ "&amp;COUNTIFS($B$8:$B$5007,B2281,$A$8:$A$5007,"مصروف",$I$8:$I$5007,"&lt;&gt;مرفوض",$K$8:$K$5007,"&lt;&gt;نعم")&amp;" مصروف غير مسوى",IF(L2281="تمت التسوية",IF(P2281=0,"✔ متوازنة وتمت التسوية","✔ تمت التسوية – متبقي "&amp;TEXT(P2281,"#,##0")),IF(P2281&gt;0,"متبقي "&amp;TEXT(P2281,"#,##0"),"✔ متوازنة"))))),IF(R2281=0,"⚠ أضف سطر عهدة أولًا",IF(OR(C2281="",N(G2281)=0),"⚠ أكمل التاريخ والقيمة",IF(S2281="","⚠ التاريخ خارج السنة المالية",IF(H2281="","⚠ اختر بند الموازنة",IF(I2281="مرفوض","✖ مرفوض من المدير",IF(I2281&lt;&gt;"موافق","⏳ بانتظار موافقة المدير",IF(K2281&lt;&gt;"نعم","⚠ غير مسوى مع الحسابات","✔ معتمد ومسوى")))))))))</f>
        <v/>
      </c>
      <c r="R2281">
        <f>N(R2280)+IF(A2281="عهدة",1,0)</f>
        <v/>
      </c>
      <c r="S2281">
        <f>IF(C2281="","",IF(AND(C2281&gt;=DATE(2026,9,1),C2281&lt;=DATE(2027,8,31)),(YEAR(C2281)-2026)*12+MONTH(C2281)-8,""))</f>
        <v/>
      </c>
      <c r="T2281">
        <f>IF(AND(A2281="مصروف",R2281&gt;0,I2281="موافق",S2281&lt;&gt;"",H2281&lt;&gt;""),N(G2281),0)</f>
        <v/>
      </c>
    </row>
    <row r="2282">
      <c r="A2282" s="19" t="n"/>
      <c r="B2282" s="20">
        <f>IF(A2282="","",IF(R2282=0,"⚠ أضف سطر عهدة أولًا","DMT-"&amp;TEXT(R2282,"000")))</f>
        <v/>
      </c>
      <c r="C2282" s="21" t="n"/>
      <c r="D2282" s="20">
        <f>IF(C2282="","",IF(S2282="","خارج السنة المالية",INDEX(القوائم!$D$2:$D$13,S2282)))</f>
        <v/>
      </c>
      <c r="E2282" s="22" t="n"/>
      <c r="F2282" s="23" t="n"/>
      <c r="G2282" s="23" t="n"/>
      <c r="H2282" s="22" t="n"/>
      <c r="I2282" s="19" t="n"/>
      <c r="J2282" s="21" t="n"/>
      <c r="K2282" s="19" t="n"/>
      <c r="L2282" s="19" t="n"/>
      <c r="M2282" s="21" t="n"/>
      <c r="N2282" s="22" t="n"/>
      <c r="O2282" s="24">
        <f>IF(A2282&lt;&gt;"عهدة","",SUMIFS($G$8:$G$5007,$B$8:$B$5007,B2282,$A$8:$A$5007,"مصروف",$I$8:$I$5007,"&lt;&gt;مرفوض"))</f>
        <v/>
      </c>
      <c r="P2282" s="25">
        <f>IF(A2282&lt;&gt;"عهدة","",N(F2282)-O2282)</f>
        <v/>
      </c>
      <c r="Q2282" s="26">
        <f>IF(A2282="","",IF(A2282="عهدة",IF(N(F2282)=0,"⚠ أدخل قيمة العهدة",IF(P2282&lt;0,"⛔ عجز / زيادة مصروفات "&amp;TEXT(-P2282,"#,##0"),IF(COUNTIFS($B$8:$B$5007,B2282,$A$8:$A$5007,"مصروف",$I$8:$I$5007,"&lt;&gt;مرفوض",$K$8:$K$5007,"&lt;&gt;نعم")&gt;0,"⚠ "&amp;COUNTIFS($B$8:$B$5007,B2282,$A$8:$A$5007,"مصروف",$I$8:$I$5007,"&lt;&gt;مرفوض",$K$8:$K$5007,"&lt;&gt;نعم")&amp;" مصروف غير مسوى",IF(L2282="تمت التسوية",IF(P2282=0,"✔ متوازنة وتمت التسوية","✔ تمت التسوية – متبقي "&amp;TEXT(P2282,"#,##0")),IF(P2282&gt;0,"متبقي "&amp;TEXT(P2282,"#,##0"),"✔ متوازنة"))))),IF(R2282=0,"⚠ أضف سطر عهدة أولًا",IF(OR(C2282="",N(G2282)=0),"⚠ أكمل التاريخ والقيمة",IF(S2282="","⚠ التاريخ خارج السنة المالية",IF(H2282="","⚠ اختر بند الموازنة",IF(I2282="مرفوض","✖ مرفوض من المدير",IF(I2282&lt;&gt;"موافق","⏳ بانتظار موافقة المدير",IF(K2282&lt;&gt;"نعم","⚠ غير مسوى مع الحسابات","✔ معتمد ومسوى")))))))))</f>
        <v/>
      </c>
      <c r="R2282">
        <f>N(R2281)+IF(A2282="عهدة",1,0)</f>
        <v/>
      </c>
      <c r="S2282">
        <f>IF(C2282="","",IF(AND(C2282&gt;=DATE(2026,9,1),C2282&lt;=DATE(2027,8,31)),(YEAR(C2282)-2026)*12+MONTH(C2282)-8,""))</f>
        <v/>
      </c>
      <c r="T2282">
        <f>IF(AND(A2282="مصروف",R2282&gt;0,I2282="موافق",S2282&lt;&gt;"",H2282&lt;&gt;""),N(G2282),0)</f>
        <v/>
      </c>
    </row>
    <row r="2283">
      <c r="A2283" s="19" t="n"/>
      <c r="B2283" s="20">
        <f>IF(A2283="","",IF(R2283=0,"⚠ أضف سطر عهدة أولًا","DMT-"&amp;TEXT(R2283,"000")))</f>
        <v/>
      </c>
      <c r="C2283" s="21" t="n"/>
      <c r="D2283" s="20">
        <f>IF(C2283="","",IF(S2283="","خارج السنة المالية",INDEX(القوائم!$D$2:$D$13,S2283)))</f>
        <v/>
      </c>
      <c r="E2283" s="22" t="n"/>
      <c r="F2283" s="23" t="n"/>
      <c r="G2283" s="23" t="n"/>
      <c r="H2283" s="22" t="n"/>
      <c r="I2283" s="19" t="n"/>
      <c r="J2283" s="21" t="n"/>
      <c r="K2283" s="19" t="n"/>
      <c r="L2283" s="19" t="n"/>
      <c r="M2283" s="21" t="n"/>
      <c r="N2283" s="22" t="n"/>
      <c r="O2283" s="24">
        <f>IF(A2283&lt;&gt;"عهدة","",SUMIFS($G$8:$G$5007,$B$8:$B$5007,B2283,$A$8:$A$5007,"مصروف",$I$8:$I$5007,"&lt;&gt;مرفوض"))</f>
        <v/>
      </c>
      <c r="P2283" s="25">
        <f>IF(A2283&lt;&gt;"عهدة","",N(F2283)-O2283)</f>
        <v/>
      </c>
      <c r="Q2283" s="26">
        <f>IF(A2283="","",IF(A2283="عهدة",IF(N(F2283)=0,"⚠ أدخل قيمة العهدة",IF(P2283&lt;0,"⛔ عجز / زيادة مصروفات "&amp;TEXT(-P2283,"#,##0"),IF(COUNTIFS($B$8:$B$5007,B2283,$A$8:$A$5007,"مصروف",$I$8:$I$5007,"&lt;&gt;مرفوض",$K$8:$K$5007,"&lt;&gt;نعم")&gt;0,"⚠ "&amp;COUNTIFS($B$8:$B$5007,B2283,$A$8:$A$5007,"مصروف",$I$8:$I$5007,"&lt;&gt;مرفوض",$K$8:$K$5007,"&lt;&gt;نعم")&amp;" مصروف غير مسوى",IF(L2283="تمت التسوية",IF(P2283=0,"✔ متوازنة وتمت التسوية","✔ تمت التسوية – متبقي "&amp;TEXT(P2283,"#,##0")),IF(P2283&gt;0,"متبقي "&amp;TEXT(P2283,"#,##0"),"✔ متوازنة"))))),IF(R2283=0,"⚠ أضف سطر عهدة أولًا",IF(OR(C2283="",N(G2283)=0),"⚠ أكمل التاريخ والقيمة",IF(S2283="","⚠ التاريخ خارج السنة المالية",IF(H2283="","⚠ اختر بند الموازنة",IF(I2283="مرفوض","✖ مرفوض من المدير",IF(I2283&lt;&gt;"موافق","⏳ بانتظار موافقة المدير",IF(K2283&lt;&gt;"نعم","⚠ غير مسوى مع الحسابات","✔ معتمد ومسوى")))))))))</f>
        <v/>
      </c>
      <c r="R2283">
        <f>N(R2282)+IF(A2283="عهدة",1,0)</f>
        <v/>
      </c>
      <c r="S2283">
        <f>IF(C2283="","",IF(AND(C2283&gt;=DATE(2026,9,1),C2283&lt;=DATE(2027,8,31)),(YEAR(C2283)-2026)*12+MONTH(C2283)-8,""))</f>
        <v/>
      </c>
      <c r="T2283">
        <f>IF(AND(A2283="مصروف",R2283&gt;0,I2283="موافق",S2283&lt;&gt;"",H2283&lt;&gt;""),N(G2283),0)</f>
        <v/>
      </c>
    </row>
    <row r="2284">
      <c r="A2284" s="19" t="n"/>
      <c r="B2284" s="20">
        <f>IF(A2284="","",IF(R2284=0,"⚠ أضف سطر عهدة أولًا","DMT-"&amp;TEXT(R2284,"000")))</f>
        <v/>
      </c>
      <c r="C2284" s="21" t="n"/>
      <c r="D2284" s="20">
        <f>IF(C2284="","",IF(S2284="","خارج السنة المالية",INDEX(القوائم!$D$2:$D$13,S2284)))</f>
        <v/>
      </c>
      <c r="E2284" s="22" t="n"/>
      <c r="F2284" s="23" t="n"/>
      <c r="G2284" s="23" t="n"/>
      <c r="H2284" s="22" t="n"/>
      <c r="I2284" s="19" t="n"/>
      <c r="J2284" s="21" t="n"/>
      <c r="K2284" s="19" t="n"/>
      <c r="L2284" s="19" t="n"/>
      <c r="M2284" s="21" t="n"/>
      <c r="N2284" s="22" t="n"/>
      <c r="O2284" s="24">
        <f>IF(A2284&lt;&gt;"عهدة","",SUMIFS($G$8:$G$5007,$B$8:$B$5007,B2284,$A$8:$A$5007,"مصروف",$I$8:$I$5007,"&lt;&gt;مرفوض"))</f>
        <v/>
      </c>
      <c r="P2284" s="25">
        <f>IF(A2284&lt;&gt;"عهدة","",N(F2284)-O2284)</f>
        <v/>
      </c>
      <c r="Q2284" s="26">
        <f>IF(A2284="","",IF(A2284="عهدة",IF(N(F2284)=0,"⚠ أدخل قيمة العهدة",IF(P2284&lt;0,"⛔ عجز / زيادة مصروفات "&amp;TEXT(-P2284,"#,##0"),IF(COUNTIFS($B$8:$B$5007,B2284,$A$8:$A$5007,"مصروف",$I$8:$I$5007,"&lt;&gt;مرفوض",$K$8:$K$5007,"&lt;&gt;نعم")&gt;0,"⚠ "&amp;COUNTIFS($B$8:$B$5007,B2284,$A$8:$A$5007,"مصروف",$I$8:$I$5007,"&lt;&gt;مرفوض",$K$8:$K$5007,"&lt;&gt;نعم")&amp;" مصروف غير مسوى",IF(L2284="تمت التسوية",IF(P2284=0,"✔ متوازنة وتمت التسوية","✔ تمت التسوية – متبقي "&amp;TEXT(P2284,"#,##0")),IF(P2284&gt;0,"متبقي "&amp;TEXT(P2284,"#,##0"),"✔ متوازنة"))))),IF(R2284=0,"⚠ أضف سطر عهدة أولًا",IF(OR(C2284="",N(G2284)=0),"⚠ أكمل التاريخ والقيمة",IF(S2284="","⚠ التاريخ خارج السنة المالية",IF(H2284="","⚠ اختر بند الموازنة",IF(I2284="مرفوض","✖ مرفوض من المدير",IF(I2284&lt;&gt;"موافق","⏳ بانتظار موافقة المدير",IF(K2284&lt;&gt;"نعم","⚠ غير مسوى مع الحسابات","✔ معتمد ومسوى")))))))))</f>
        <v/>
      </c>
      <c r="R2284">
        <f>N(R2283)+IF(A2284="عهدة",1,0)</f>
        <v/>
      </c>
      <c r="S2284">
        <f>IF(C2284="","",IF(AND(C2284&gt;=DATE(2026,9,1),C2284&lt;=DATE(2027,8,31)),(YEAR(C2284)-2026)*12+MONTH(C2284)-8,""))</f>
        <v/>
      </c>
      <c r="T2284">
        <f>IF(AND(A2284="مصروف",R2284&gt;0,I2284="موافق",S2284&lt;&gt;"",H2284&lt;&gt;""),N(G2284),0)</f>
        <v/>
      </c>
    </row>
    <row r="2285">
      <c r="A2285" s="19" t="n"/>
      <c r="B2285" s="20">
        <f>IF(A2285="","",IF(R2285=0,"⚠ أضف سطر عهدة أولًا","DMT-"&amp;TEXT(R2285,"000")))</f>
        <v/>
      </c>
      <c r="C2285" s="21" t="n"/>
      <c r="D2285" s="20">
        <f>IF(C2285="","",IF(S2285="","خارج السنة المالية",INDEX(القوائم!$D$2:$D$13,S2285)))</f>
        <v/>
      </c>
      <c r="E2285" s="22" t="n"/>
      <c r="F2285" s="23" t="n"/>
      <c r="G2285" s="23" t="n"/>
      <c r="H2285" s="22" t="n"/>
      <c r="I2285" s="19" t="n"/>
      <c r="J2285" s="21" t="n"/>
      <c r="K2285" s="19" t="n"/>
      <c r="L2285" s="19" t="n"/>
      <c r="M2285" s="21" t="n"/>
      <c r="N2285" s="22" t="n"/>
      <c r="O2285" s="24">
        <f>IF(A2285&lt;&gt;"عهدة","",SUMIFS($G$8:$G$5007,$B$8:$B$5007,B2285,$A$8:$A$5007,"مصروف",$I$8:$I$5007,"&lt;&gt;مرفوض"))</f>
        <v/>
      </c>
      <c r="P2285" s="25">
        <f>IF(A2285&lt;&gt;"عهدة","",N(F2285)-O2285)</f>
        <v/>
      </c>
      <c r="Q2285" s="26">
        <f>IF(A2285="","",IF(A2285="عهدة",IF(N(F2285)=0,"⚠ أدخل قيمة العهدة",IF(P2285&lt;0,"⛔ عجز / زيادة مصروفات "&amp;TEXT(-P2285,"#,##0"),IF(COUNTIFS($B$8:$B$5007,B2285,$A$8:$A$5007,"مصروف",$I$8:$I$5007,"&lt;&gt;مرفوض",$K$8:$K$5007,"&lt;&gt;نعم")&gt;0,"⚠ "&amp;COUNTIFS($B$8:$B$5007,B2285,$A$8:$A$5007,"مصروف",$I$8:$I$5007,"&lt;&gt;مرفوض",$K$8:$K$5007,"&lt;&gt;نعم")&amp;" مصروف غير مسوى",IF(L2285="تمت التسوية",IF(P2285=0,"✔ متوازنة وتمت التسوية","✔ تمت التسوية – متبقي "&amp;TEXT(P2285,"#,##0")),IF(P2285&gt;0,"متبقي "&amp;TEXT(P2285,"#,##0"),"✔ متوازنة"))))),IF(R2285=0,"⚠ أضف سطر عهدة أولًا",IF(OR(C2285="",N(G2285)=0),"⚠ أكمل التاريخ والقيمة",IF(S2285="","⚠ التاريخ خارج السنة المالية",IF(H2285="","⚠ اختر بند الموازنة",IF(I2285="مرفوض","✖ مرفوض من المدير",IF(I2285&lt;&gt;"موافق","⏳ بانتظار موافقة المدير",IF(K2285&lt;&gt;"نعم","⚠ غير مسوى مع الحسابات","✔ معتمد ومسوى")))))))))</f>
        <v/>
      </c>
      <c r="R2285">
        <f>N(R2284)+IF(A2285="عهدة",1,0)</f>
        <v/>
      </c>
      <c r="S2285">
        <f>IF(C2285="","",IF(AND(C2285&gt;=DATE(2026,9,1),C2285&lt;=DATE(2027,8,31)),(YEAR(C2285)-2026)*12+MONTH(C2285)-8,""))</f>
        <v/>
      </c>
      <c r="T2285">
        <f>IF(AND(A2285="مصروف",R2285&gt;0,I2285="موافق",S2285&lt;&gt;"",H2285&lt;&gt;""),N(G2285),0)</f>
        <v/>
      </c>
    </row>
    <row r="2286">
      <c r="A2286" s="19" t="n"/>
      <c r="B2286" s="20">
        <f>IF(A2286="","",IF(R2286=0,"⚠ أضف سطر عهدة أولًا","DMT-"&amp;TEXT(R2286,"000")))</f>
        <v/>
      </c>
      <c r="C2286" s="21" t="n"/>
      <c r="D2286" s="20">
        <f>IF(C2286="","",IF(S2286="","خارج السنة المالية",INDEX(القوائم!$D$2:$D$13,S2286)))</f>
        <v/>
      </c>
      <c r="E2286" s="22" t="n"/>
      <c r="F2286" s="23" t="n"/>
      <c r="G2286" s="23" t="n"/>
      <c r="H2286" s="22" t="n"/>
      <c r="I2286" s="19" t="n"/>
      <c r="J2286" s="21" t="n"/>
      <c r="K2286" s="19" t="n"/>
      <c r="L2286" s="19" t="n"/>
      <c r="M2286" s="21" t="n"/>
      <c r="N2286" s="22" t="n"/>
      <c r="O2286" s="24">
        <f>IF(A2286&lt;&gt;"عهدة","",SUMIFS($G$8:$G$5007,$B$8:$B$5007,B2286,$A$8:$A$5007,"مصروف",$I$8:$I$5007,"&lt;&gt;مرفوض"))</f>
        <v/>
      </c>
      <c r="P2286" s="25">
        <f>IF(A2286&lt;&gt;"عهدة","",N(F2286)-O2286)</f>
        <v/>
      </c>
      <c r="Q2286" s="26">
        <f>IF(A2286="","",IF(A2286="عهدة",IF(N(F2286)=0,"⚠ أدخل قيمة العهدة",IF(P2286&lt;0,"⛔ عجز / زيادة مصروفات "&amp;TEXT(-P2286,"#,##0"),IF(COUNTIFS($B$8:$B$5007,B2286,$A$8:$A$5007,"مصروف",$I$8:$I$5007,"&lt;&gt;مرفوض",$K$8:$K$5007,"&lt;&gt;نعم")&gt;0,"⚠ "&amp;COUNTIFS($B$8:$B$5007,B2286,$A$8:$A$5007,"مصروف",$I$8:$I$5007,"&lt;&gt;مرفوض",$K$8:$K$5007,"&lt;&gt;نعم")&amp;" مصروف غير مسوى",IF(L2286="تمت التسوية",IF(P2286=0,"✔ متوازنة وتمت التسوية","✔ تمت التسوية – متبقي "&amp;TEXT(P2286,"#,##0")),IF(P2286&gt;0,"متبقي "&amp;TEXT(P2286,"#,##0"),"✔ متوازنة"))))),IF(R2286=0,"⚠ أضف سطر عهدة أولًا",IF(OR(C2286="",N(G2286)=0),"⚠ أكمل التاريخ والقيمة",IF(S2286="","⚠ التاريخ خارج السنة المالية",IF(H2286="","⚠ اختر بند الموازنة",IF(I2286="مرفوض","✖ مرفوض من المدير",IF(I2286&lt;&gt;"موافق","⏳ بانتظار موافقة المدير",IF(K2286&lt;&gt;"نعم","⚠ غير مسوى مع الحسابات","✔ معتمد ومسوى")))))))))</f>
        <v/>
      </c>
      <c r="R2286">
        <f>N(R2285)+IF(A2286="عهدة",1,0)</f>
        <v/>
      </c>
      <c r="S2286">
        <f>IF(C2286="","",IF(AND(C2286&gt;=DATE(2026,9,1),C2286&lt;=DATE(2027,8,31)),(YEAR(C2286)-2026)*12+MONTH(C2286)-8,""))</f>
        <v/>
      </c>
      <c r="T2286">
        <f>IF(AND(A2286="مصروف",R2286&gt;0,I2286="موافق",S2286&lt;&gt;"",H2286&lt;&gt;""),N(G2286),0)</f>
        <v/>
      </c>
    </row>
    <row r="2287">
      <c r="A2287" s="19" t="n"/>
      <c r="B2287" s="20">
        <f>IF(A2287="","",IF(R2287=0,"⚠ أضف سطر عهدة أولًا","DMT-"&amp;TEXT(R2287,"000")))</f>
        <v/>
      </c>
      <c r="C2287" s="21" t="n"/>
      <c r="D2287" s="20">
        <f>IF(C2287="","",IF(S2287="","خارج السنة المالية",INDEX(القوائم!$D$2:$D$13,S2287)))</f>
        <v/>
      </c>
      <c r="E2287" s="22" t="n"/>
      <c r="F2287" s="23" t="n"/>
      <c r="G2287" s="23" t="n"/>
      <c r="H2287" s="22" t="n"/>
      <c r="I2287" s="19" t="n"/>
      <c r="J2287" s="21" t="n"/>
      <c r="K2287" s="19" t="n"/>
      <c r="L2287" s="19" t="n"/>
      <c r="M2287" s="21" t="n"/>
      <c r="N2287" s="22" t="n"/>
      <c r="O2287" s="24">
        <f>IF(A2287&lt;&gt;"عهدة","",SUMIFS($G$8:$G$5007,$B$8:$B$5007,B2287,$A$8:$A$5007,"مصروف",$I$8:$I$5007,"&lt;&gt;مرفوض"))</f>
        <v/>
      </c>
      <c r="P2287" s="25">
        <f>IF(A2287&lt;&gt;"عهدة","",N(F2287)-O2287)</f>
        <v/>
      </c>
      <c r="Q2287" s="26">
        <f>IF(A2287="","",IF(A2287="عهدة",IF(N(F2287)=0,"⚠ أدخل قيمة العهدة",IF(P2287&lt;0,"⛔ عجز / زيادة مصروفات "&amp;TEXT(-P2287,"#,##0"),IF(COUNTIFS($B$8:$B$5007,B2287,$A$8:$A$5007,"مصروف",$I$8:$I$5007,"&lt;&gt;مرفوض",$K$8:$K$5007,"&lt;&gt;نعم")&gt;0,"⚠ "&amp;COUNTIFS($B$8:$B$5007,B2287,$A$8:$A$5007,"مصروف",$I$8:$I$5007,"&lt;&gt;مرفوض",$K$8:$K$5007,"&lt;&gt;نعم")&amp;" مصروف غير مسوى",IF(L2287="تمت التسوية",IF(P2287=0,"✔ متوازنة وتمت التسوية","✔ تمت التسوية – متبقي "&amp;TEXT(P2287,"#,##0")),IF(P2287&gt;0,"متبقي "&amp;TEXT(P2287,"#,##0"),"✔ متوازنة"))))),IF(R2287=0,"⚠ أضف سطر عهدة أولًا",IF(OR(C2287="",N(G2287)=0),"⚠ أكمل التاريخ والقيمة",IF(S2287="","⚠ التاريخ خارج السنة المالية",IF(H2287="","⚠ اختر بند الموازنة",IF(I2287="مرفوض","✖ مرفوض من المدير",IF(I2287&lt;&gt;"موافق","⏳ بانتظار موافقة المدير",IF(K2287&lt;&gt;"نعم","⚠ غير مسوى مع الحسابات","✔ معتمد ومسوى")))))))))</f>
        <v/>
      </c>
      <c r="R2287">
        <f>N(R2286)+IF(A2287="عهدة",1,0)</f>
        <v/>
      </c>
      <c r="S2287">
        <f>IF(C2287="","",IF(AND(C2287&gt;=DATE(2026,9,1),C2287&lt;=DATE(2027,8,31)),(YEAR(C2287)-2026)*12+MONTH(C2287)-8,""))</f>
        <v/>
      </c>
      <c r="T2287">
        <f>IF(AND(A2287="مصروف",R2287&gt;0,I2287="موافق",S2287&lt;&gt;"",H2287&lt;&gt;""),N(G2287),0)</f>
        <v/>
      </c>
    </row>
    <row r="2288">
      <c r="A2288" s="19" t="n"/>
      <c r="B2288" s="20">
        <f>IF(A2288="","",IF(R2288=0,"⚠ أضف سطر عهدة أولًا","DMT-"&amp;TEXT(R2288,"000")))</f>
        <v/>
      </c>
      <c r="C2288" s="21" t="n"/>
      <c r="D2288" s="20">
        <f>IF(C2288="","",IF(S2288="","خارج السنة المالية",INDEX(القوائم!$D$2:$D$13,S2288)))</f>
        <v/>
      </c>
      <c r="E2288" s="22" t="n"/>
      <c r="F2288" s="23" t="n"/>
      <c r="G2288" s="23" t="n"/>
      <c r="H2288" s="22" t="n"/>
      <c r="I2288" s="19" t="n"/>
      <c r="J2288" s="21" t="n"/>
      <c r="K2288" s="19" t="n"/>
      <c r="L2288" s="19" t="n"/>
      <c r="M2288" s="21" t="n"/>
      <c r="N2288" s="22" t="n"/>
      <c r="O2288" s="24">
        <f>IF(A2288&lt;&gt;"عهدة","",SUMIFS($G$8:$G$5007,$B$8:$B$5007,B2288,$A$8:$A$5007,"مصروف",$I$8:$I$5007,"&lt;&gt;مرفوض"))</f>
        <v/>
      </c>
      <c r="P2288" s="25">
        <f>IF(A2288&lt;&gt;"عهدة","",N(F2288)-O2288)</f>
        <v/>
      </c>
      <c r="Q2288" s="26">
        <f>IF(A2288="","",IF(A2288="عهدة",IF(N(F2288)=0,"⚠ أدخل قيمة العهدة",IF(P2288&lt;0,"⛔ عجز / زيادة مصروفات "&amp;TEXT(-P2288,"#,##0"),IF(COUNTIFS($B$8:$B$5007,B2288,$A$8:$A$5007,"مصروف",$I$8:$I$5007,"&lt;&gt;مرفوض",$K$8:$K$5007,"&lt;&gt;نعم")&gt;0,"⚠ "&amp;COUNTIFS($B$8:$B$5007,B2288,$A$8:$A$5007,"مصروف",$I$8:$I$5007,"&lt;&gt;مرفوض",$K$8:$K$5007,"&lt;&gt;نعم")&amp;" مصروف غير مسوى",IF(L2288="تمت التسوية",IF(P2288=0,"✔ متوازنة وتمت التسوية","✔ تمت التسوية – متبقي "&amp;TEXT(P2288,"#,##0")),IF(P2288&gt;0,"متبقي "&amp;TEXT(P2288,"#,##0"),"✔ متوازنة"))))),IF(R2288=0,"⚠ أضف سطر عهدة أولًا",IF(OR(C2288="",N(G2288)=0),"⚠ أكمل التاريخ والقيمة",IF(S2288="","⚠ التاريخ خارج السنة المالية",IF(H2288="","⚠ اختر بند الموازنة",IF(I2288="مرفوض","✖ مرفوض من المدير",IF(I2288&lt;&gt;"موافق","⏳ بانتظار موافقة المدير",IF(K2288&lt;&gt;"نعم","⚠ غير مسوى مع الحسابات","✔ معتمد ومسوى")))))))))</f>
        <v/>
      </c>
      <c r="R2288">
        <f>N(R2287)+IF(A2288="عهدة",1,0)</f>
        <v/>
      </c>
      <c r="S2288">
        <f>IF(C2288="","",IF(AND(C2288&gt;=DATE(2026,9,1),C2288&lt;=DATE(2027,8,31)),(YEAR(C2288)-2026)*12+MONTH(C2288)-8,""))</f>
        <v/>
      </c>
      <c r="T2288">
        <f>IF(AND(A2288="مصروف",R2288&gt;0,I2288="موافق",S2288&lt;&gt;"",H2288&lt;&gt;""),N(G2288),0)</f>
        <v/>
      </c>
    </row>
    <row r="2289">
      <c r="A2289" s="19" t="n"/>
      <c r="B2289" s="20">
        <f>IF(A2289="","",IF(R2289=0,"⚠ أضف سطر عهدة أولًا","DMT-"&amp;TEXT(R2289,"000")))</f>
        <v/>
      </c>
      <c r="C2289" s="21" t="n"/>
      <c r="D2289" s="20">
        <f>IF(C2289="","",IF(S2289="","خارج السنة المالية",INDEX(القوائم!$D$2:$D$13,S2289)))</f>
        <v/>
      </c>
      <c r="E2289" s="22" t="n"/>
      <c r="F2289" s="23" t="n"/>
      <c r="G2289" s="23" t="n"/>
      <c r="H2289" s="22" t="n"/>
      <c r="I2289" s="19" t="n"/>
      <c r="J2289" s="21" t="n"/>
      <c r="K2289" s="19" t="n"/>
      <c r="L2289" s="19" t="n"/>
      <c r="M2289" s="21" t="n"/>
      <c r="N2289" s="22" t="n"/>
      <c r="O2289" s="24">
        <f>IF(A2289&lt;&gt;"عهدة","",SUMIFS($G$8:$G$5007,$B$8:$B$5007,B2289,$A$8:$A$5007,"مصروف",$I$8:$I$5007,"&lt;&gt;مرفوض"))</f>
        <v/>
      </c>
      <c r="P2289" s="25">
        <f>IF(A2289&lt;&gt;"عهدة","",N(F2289)-O2289)</f>
        <v/>
      </c>
      <c r="Q2289" s="26">
        <f>IF(A2289="","",IF(A2289="عهدة",IF(N(F2289)=0,"⚠ أدخل قيمة العهدة",IF(P2289&lt;0,"⛔ عجز / زيادة مصروفات "&amp;TEXT(-P2289,"#,##0"),IF(COUNTIFS($B$8:$B$5007,B2289,$A$8:$A$5007,"مصروف",$I$8:$I$5007,"&lt;&gt;مرفوض",$K$8:$K$5007,"&lt;&gt;نعم")&gt;0,"⚠ "&amp;COUNTIFS($B$8:$B$5007,B2289,$A$8:$A$5007,"مصروف",$I$8:$I$5007,"&lt;&gt;مرفوض",$K$8:$K$5007,"&lt;&gt;نعم")&amp;" مصروف غير مسوى",IF(L2289="تمت التسوية",IF(P2289=0,"✔ متوازنة وتمت التسوية","✔ تمت التسوية – متبقي "&amp;TEXT(P2289,"#,##0")),IF(P2289&gt;0,"متبقي "&amp;TEXT(P2289,"#,##0"),"✔ متوازنة"))))),IF(R2289=0,"⚠ أضف سطر عهدة أولًا",IF(OR(C2289="",N(G2289)=0),"⚠ أكمل التاريخ والقيمة",IF(S2289="","⚠ التاريخ خارج السنة المالية",IF(H2289="","⚠ اختر بند الموازنة",IF(I2289="مرفوض","✖ مرفوض من المدير",IF(I2289&lt;&gt;"موافق","⏳ بانتظار موافقة المدير",IF(K2289&lt;&gt;"نعم","⚠ غير مسوى مع الحسابات","✔ معتمد ومسوى")))))))))</f>
        <v/>
      </c>
      <c r="R2289">
        <f>N(R2288)+IF(A2289="عهدة",1,0)</f>
        <v/>
      </c>
      <c r="S2289">
        <f>IF(C2289="","",IF(AND(C2289&gt;=DATE(2026,9,1),C2289&lt;=DATE(2027,8,31)),(YEAR(C2289)-2026)*12+MONTH(C2289)-8,""))</f>
        <v/>
      </c>
      <c r="T2289">
        <f>IF(AND(A2289="مصروف",R2289&gt;0,I2289="موافق",S2289&lt;&gt;"",H2289&lt;&gt;""),N(G2289),0)</f>
        <v/>
      </c>
    </row>
    <row r="2290">
      <c r="A2290" s="19" t="n"/>
      <c r="B2290" s="20">
        <f>IF(A2290="","",IF(R2290=0,"⚠ أضف سطر عهدة أولًا","DMT-"&amp;TEXT(R2290,"000")))</f>
        <v/>
      </c>
      <c r="C2290" s="21" t="n"/>
      <c r="D2290" s="20">
        <f>IF(C2290="","",IF(S2290="","خارج السنة المالية",INDEX(القوائم!$D$2:$D$13,S2290)))</f>
        <v/>
      </c>
      <c r="E2290" s="22" t="n"/>
      <c r="F2290" s="23" t="n"/>
      <c r="G2290" s="23" t="n"/>
      <c r="H2290" s="22" t="n"/>
      <c r="I2290" s="19" t="n"/>
      <c r="J2290" s="21" t="n"/>
      <c r="K2290" s="19" t="n"/>
      <c r="L2290" s="19" t="n"/>
      <c r="M2290" s="21" t="n"/>
      <c r="N2290" s="22" t="n"/>
      <c r="O2290" s="24">
        <f>IF(A2290&lt;&gt;"عهدة","",SUMIFS($G$8:$G$5007,$B$8:$B$5007,B2290,$A$8:$A$5007,"مصروف",$I$8:$I$5007,"&lt;&gt;مرفوض"))</f>
        <v/>
      </c>
      <c r="P2290" s="25">
        <f>IF(A2290&lt;&gt;"عهدة","",N(F2290)-O2290)</f>
        <v/>
      </c>
      <c r="Q2290" s="26">
        <f>IF(A2290="","",IF(A2290="عهدة",IF(N(F2290)=0,"⚠ أدخل قيمة العهدة",IF(P2290&lt;0,"⛔ عجز / زيادة مصروفات "&amp;TEXT(-P2290,"#,##0"),IF(COUNTIFS($B$8:$B$5007,B2290,$A$8:$A$5007,"مصروف",$I$8:$I$5007,"&lt;&gt;مرفوض",$K$8:$K$5007,"&lt;&gt;نعم")&gt;0,"⚠ "&amp;COUNTIFS($B$8:$B$5007,B2290,$A$8:$A$5007,"مصروف",$I$8:$I$5007,"&lt;&gt;مرفوض",$K$8:$K$5007,"&lt;&gt;نعم")&amp;" مصروف غير مسوى",IF(L2290="تمت التسوية",IF(P2290=0,"✔ متوازنة وتمت التسوية","✔ تمت التسوية – متبقي "&amp;TEXT(P2290,"#,##0")),IF(P2290&gt;0,"متبقي "&amp;TEXT(P2290,"#,##0"),"✔ متوازنة"))))),IF(R2290=0,"⚠ أضف سطر عهدة أولًا",IF(OR(C2290="",N(G2290)=0),"⚠ أكمل التاريخ والقيمة",IF(S2290="","⚠ التاريخ خارج السنة المالية",IF(H2290="","⚠ اختر بند الموازنة",IF(I2290="مرفوض","✖ مرفوض من المدير",IF(I2290&lt;&gt;"موافق","⏳ بانتظار موافقة المدير",IF(K2290&lt;&gt;"نعم","⚠ غير مسوى مع الحسابات","✔ معتمد ومسوى")))))))))</f>
        <v/>
      </c>
      <c r="R2290">
        <f>N(R2289)+IF(A2290="عهدة",1,0)</f>
        <v/>
      </c>
      <c r="S2290">
        <f>IF(C2290="","",IF(AND(C2290&gt;=DATE(2026,9,1),C2290&lt;=DATE(2027,8,31)),(YEAR(C2290)-2026)*12+MONTH(C2290)-8,""))</f>
        <v/>
      </c>
      <c r="T2290">
        <f>IF(AND(A2290="مصروف",R2290&gt;0,I2290="موافق",S2290&lt;&gt;"",H2290&lt;&gt;""),N(G2290),0)</f>
        <v/>
      </c>
    </row>
    <row r="2291">
      <c r="A2291" s="19" t="n"/>
      <c r="B2291" s="20">
        <f>IF(A2291="","",IF(R2291=0,"⚠ أضف سطر عهدة أولًا","DMT-"&amp;TEXT(R2291,"000")))</f>
        <v/>
      </c>
      <c r="C2291" s="21" t="n"/>
      <c r="D2291" s="20">
        <f>IF(C2291="","",IF(S2291="","خارج السنة المالية",INDEX(القوائم!$D$2:$D$13,S2291)))</f>
        <v/>
      </c>
      <c r="E2291" s="22" t="n"/>
      <c r="F2291" s="23" t="n"/>
      <c r="G2291" s="23" t="n"/>
      <c r="H2291" s="22" t="n"/>
      <c r="I2291" s="19" t="n"/>
      <c r="J2291" s="21" t="n"/>
      <c r="K2291" s="19" t="n"/>
      <c r="L2291" s="19" t="n"/>
      <c r="M2291" s="21" t="n"/>
      <c r="N2291" s="22" t="n"/>
      <c r="O2291" s="24">
        <f>IF(A2291&lt;&gt;"عهدة","",SUMIFS($G$8:$G$5007,$B$8:$B$5007,B2291,$A$8:$A$5007,"مصروف",$I$8:$I$5007,"&lt;&gt;مرفوض"))</f>
        <v/>
      </c>
      <c r="P2291" s="25">
        <f>IF(A2291&lt;&gt;"عهدة","",N(F2291)-O2291)</f>
        <v/>
      </c>
      <c r="Q2291" s="26">
        <f>IF(A2291="","",IF(A2291="عهدة",IF(N(F2291)=0,"⚠ أدخل قيمة العهدة",IF(P2291&lt;0,"⛔ عجز / زيادة مصروفات "&amp;TEXT(-P2291,"#,##0"),IF(COUNTIFS($B$8:$B$5007,B2291,$A$8:$A$5007,"مصروف",$I$8:$I$5007,"&lt;&gt;مرفوض",$K$8:$K$5007,"&lt;&gt;نعم")&gt;0,"⚠ "&amp;COUNTIFS($B$8:$B$5007,B2291,$A$8:$A$5007,"مصروف",$I$8:$I$5007,"&lt;&gt;مرفوض",$K$8:$K$5007,"&lt;&gt;نعم")&amp;" مصروف غير مسوى",IF(L2291="تمت التسوية",IF(P2291=0,"✔ متوازنة وتمت التسوية","✔ تمت التسوية – متبقي "&amp;TEXT(P2291,"#,##0")),IF(P2291&gt;0,"متبقي "&amp;TEXT(P2291,"#,##0"),"✔ متوازنة"))))),IF(R2291=0,"⚠ أضف سطر عهدة أولًا",IF(OR(C2291="",N(G2291)=0),"⚠ أكمل التاريخ والقيمة",IF(S2291="","⚠ التاريخ خارج السنة المالية",IF(H2291="","⚠ اختر بند الموازنة",IF(I2291="مرفوض","✖ مرفوض من المدير",IF(I2291&lt;&gt;"موافق","⏳ بانتظار موافقة المدير",IF(K2291&lt;&gt;"نعم","⚠ غير مسوى مع الحسابات","✔ معتمد ومسوى")))))))))</f>
        <v/>
      </c>
      <c r="R2291">
        <f>N(R2290)+IF(A2291="عهدة",1,0)</f>
        <v/>
      </c>
      <c r="S2291">
        <f>IF(C2291="","",IF(AND(C2291&gt;=DATE(2026,9,1),C2291&lt;=DATE(2027,8,31)),(YEAR(C2291)-2026)*12+MONTH(C2291)-8,""))</f>
        <v/>
      </c>
      <c r="T2291">
        <f>IF(AND(A2291="مصروف",R2291&gt;0,I2291="موافق",S2291&lt;&gt;"",H2291&lt;&gt;""),N(G2291),0)</f>
        <v/>
      </c>
    </row>
    <row r="2292">
      <c r="A2292" s="19" t="n"/>
      <c r="B2292" s="20">
        <f>IF(A2292="","",IF(R2292=0,"⚠ أضف سطر عهدة أولًا","DMT-"&amp;TEXT(R2292,"000")))</f>
        <v/>
      </c>
      <c r="C2292" s="21" t="n"/>
      <c r="D2292" s="20">
        <f>IF(C2292="","",IF(S2292="","خارج السنة المالية",INDEX(القوائم!$D$2:$D$13,S2292)))</f>
        <v/>
      </c>
      <c r="E2292" s="22" t="n"/>
      <c r="F2292" s="23" t="n"/>
      <c r="G2292" s="23" t="n"/>
      <c r="H2292" s="22" t="n"/>
      <c r="I2292" s="19" t="n"/>
      <c r="J2292" s="21" t="n"/>
      <c r="K2292" s="19" t="n"/>
      <c r="L2292" s="19" t="n"/>
      <c r="M2292" s="21" t="n"/>
      <c r="N2292" s="22" t="n"/>
      <c r="O2292" s="24">
        <f>IF(A2292&lt;&gt;"عهدة","",SUMIFS($G$8:$G$5007,$B$8:$B$5007,B2292,$A$8:$A$5007,"مصروف",$I$8:$I$5007,"&lt;&gt;مرفوض"))</f>
        <v/>
      </c>
      <c r="P2292" s="25">
        <f>IF(A2292&lt;&gt;"عهدة","",N(F2292)-O2292)</f>
        <v/>
      </c>
      <c r="Q2292" s="26">
        <f>IF(A2292="","",IF(A2292="عهدة",IF(N(F2292)=0,"⚠ أدخل قيمة العهدة",IF(P2292&lt;0,"⛔ عجز / زيادة مصروفات "&amp;TEXT(-P2292,"#,##0"),IF(COUNTIFS($B$8:$B$5007,B2292,$A$8:$A$5007,"مصروف",$I$8:$I$5007,"&lt;&gt;مرفوض",$K$8:$K$5007,"&lt;&gt;نعم")&gt;0,"⚠ "&amp;COUNTIFS($B$8:$B$5007,B2292,$A$8:$A$5007,"مصروف",$I$8:$I$5007,"&lt;&gt;مرفوض",$K$8:$K$5007,"&lt;&gt;نعم")&amp;" مصروف غير مسوى",IF(L2292="تمت التسوية",IF(P2292=0,"✔ متوازنة وتمت التسوية","✔ تمت التسوية – متبقي "&amp;TEXT(P2292,"#,##0")),IF(P2292&gt;0,"متبقي "&amp;TEXT(P2292,"#,##0"),"✔ متوازنة"))))),IF(R2292=0,"⚠ أضف سطر عهدة أولًا",IF(OR(C2292="",N(G2292)=0),"⚠ أكمل التاريخ والقيمة",IF(S2292="","⚠ التاريخ خارج السنة المالية",IF(H2292="","⚠ اختر بند الموازنة",IF(I2292="مرفوض","✖ مرفوض من المدير",IF(I2292&lt;&gt;"موافق","⏳ بانتظار موافقة المدير",IF(K2292&lt;&gt;"نعم","⚠ غير مسوى مع الحسابات","✔ معتمد ومسوى")))))))))</f>
        <v/>
      </c>
      <c r="R2292">
        <f>N(R2291)+IF(A2292="عهدة",1,0)</f>
        <v/>
      </c>
      <c r="S2292">
        <f>IF(C2292="","",IF(AND(C2292&gt;=DATE(2026,9,1),C2292&lt;=DATE(2027,8,31)),(YEAR(C2292)-2026)*12+MONTH(C2292)-8,""))</f>
        <v/>
      </c>
      <c r="T2292">
        <f>IF(AND(A2292="مصروف",R2292&gt;0,I2292="موافق",S2292&lt;&gt;"",H2292&lt;&gt;""),N(G2292),0)</f>
        <v/>
      </c>
    </row>
    <row r="2293">
      <c r="A2293" s="19" t="n"/>
      <c r="B2293" s="20">
        <f>IF(A2293="","",IF(R2293=0,"⚠ أضف سطر عهدة أولًا","DMT-"&amp;TEXT(R2293,"000")))</f>
        <v/>
      </c>
      <c r="C2293" s="21" t="n"/>
      <c r="D2293" s="20">
        <f>IF(C2293="","",IF(S2293="","خارج السنة المالية",INDEX(القوائم!$D$2:$D$13,S2293)))</f>
        <v/>
      </c>
      <c r="E2293" s="22" t="n"/>
      <c r="F2293" s="23" t="n"/>
      <c r="G2293" s="23" t="n"/>
      <c r="H2293" s="22" t="n"/>
      <c r="I2293" s="19" t="n"/>
      <c r="J2293" s="21" t="n"/>
      <c r="K2293" s="19" t="n"/>
      <c r="L2293" s="19" t="n"/>
      <c r="M2293" s="21" t="n"/>
      <c r="N2293" s="22" t="n"/>
      <c r="O2293" s="24">
        <f>IF(A2293&lt;&gt;"عهدة","",SUMIFS($G$8:$G$5007,$B$8:$B$5007,B2293,$A$8:$A$5007,"مصروف",$I$8:$I$5007,"&lt;&gt;مرفوض"))</f>
        <v/>
      </c>
      <c r="P2293" s="25">
        <f>IF(A2293&lt;&gt;"عهدة","",N(F2293)-O2293)</f>
        <v/>
      </c>
      <c r="Q2293" s="26">
        <f>IF(A2293="","",IF(A2293="عهدة",IF(N(F2293)=0,"⚠ أدخل قيمة العهدة",IF(P2293&lt;0,"⛔ عجز / زيادة مصروفات "&amp;TEXT(-P2293,"#,##0"),IF(COUNTIFS($B$8:$B$5007,B2293,$A$8:$A$5007,"مصروف",$I$8:$I$5007,"&lt;&gt;مرفوض",$K$8:$K$5007,"&lt;&gt;نعم")&gt;0,"⚠ "&amp;COUNTIFS($B$8:$B$5007,B2293,$A$8:$A$5007,"مصروف",$I$8:$I$5007,"&lt;&gt;مرفوض",$K$8:$K$5007,"&lt;&gt;نعم")&amp;" مصروف غير مسوى",IF(L2293="تمت التسوية",IF(P2293=0,"✔ متوازنة وتمت التسوية","✔ تمت التسوية – متبقي "&amp;TEXT(P2293,"#,##0")),IF(P2293&gt;0,"متبقي "&amp;TEXT(P2293,"#,##0"),"✔ متوازنة"))))),IF(R2293=0,"⚠ أضف سطر عهدة أولًا",IF(OR(C2293="",N(G2293)=0),"⚠ أكمل التاريخ والقيمة",IF(S2293="","⚠ التاريخ خارج السنة المالية",IF(H2293="","⚠ اختر بند الموازنة",IF(I2293="مرفوض","✖ مرفوض من المدير",IF(I2293&lt;&gt;"موافق","⏳ بانتظار موافقة المدير",IF(K2293&lt;&gt;"نعم","⚠ غير مسوى مع الحسابات","✔ معتمد ومسوى")))))))))</f>
        <v/>
      </c>
      <c r="R2293">
        <f>N(R2292)+IF(A2293="عهدة",1,0)</f>
        <v/>
      </c>
      <c r="S2293">
        <f>IF(C2293="","",IF(AND(C2293&gt;=DATE(2026,9,1),C2293&lt;=DATE(2027,8,31)),(YEAR(C2293)-2026)*12+MONTH(C2293)-8,""))</f>
        <v/>
      </c>
      <c r="T2293">
        <f>IF(AND(A2293="مصروف",R2293&gt;0,I2293="موافق",S2293&lt;&gt;"",H2293&lt;&gt;""),N(G2293),0)</f>
        <v/>
      </c>
    </row>
    <row r="2294">
      <c r="A2294" s="19" t="n"/>
      <c r="B2294" s="20">
        <f>IF(A2294="","",IF(R2294=0,"⚠ أضف سطر عهدة أولًا","DMT-"&amp;TEXT(R2294,"000")))</f>
        <v/>
      </c>
      <c r="C2294" s="21" t="n"/>
      <c r="D2294" s="20">
        <f>IF(C2294="","",IF(S2294="","خارج السنة المالية",INDEX(القوائم!$D$2:$D$13,S2294)))</f>
        <v/>
      </c>
      <c r="E2294" s="22" t="n"/>
      <c r="F2294" s="23" t="n"/>
      <c r="G2294" s="23" t="n"/>
      <c r="H2294" s="22" t="n"/>
      <c r="I2294" s="19" t="n"/>
      <c r="J2294" s="21" t="n"/>
      <c r="K2294" s="19" t="n"/>
      <c r="L2294" s="19" t="n"/>
      <c r="M2294" s="21" t="n"/>
      <c r="N2294" s="22" t="n"/>
      <c r="O2294" s="24">
        <f>IF(A2294&lt;&gt;"عهدة","",SUMIFS($G$8:$G$5007,$B$8:$B$5007,B2294,$A$8:$A$5007,"مصروف",$I$8:$I$5007,"&lt;&gt;مرفوض"))</f>
        <v/>
      </c>
      <c r="P2294" s="25">
        <f>IF(A2294&lt;&gt;"عهدة","",N(F2294)-O2294)</f>
        <v/>
      </c>
      <c r="Q2294" s="26">
        <f>IF(A2294="","",IF(A2294="عهدة",IF(N(F2294)=0,"⚠ أدخل قيمة العهدة",IF(P2294&lt;0,"⛔ عجز / زيادة مصروفات "&amp;TEXT(-P2294,"#,##0"),IF(COUNTIFS($B$8:$B$5007,B2294,$A$8:$A$5007,"مصروف",$I$8:$I$5007,"&lt;&gt;مرفوض",$K$8:$K$5007,"&lt;&gt;نعم")&gt;0,"⚠ "&amp;COUNTIFS($B$8:$B$5007,B2294,$A$8:$A$5007,"مصروف",$I$8:$I$5007,"&lt;&gt;مرفوض",$K$8:$K$5007,"&lt;&gt;نعم")&amp;" مصروف غير مسوى",IF(L2294="تمت التسوية",IF(P2294=0,"✔ متوازنة وتمت التسوية","✔ تمت التسوية – متبقي "&amp;TEXT(P2294,"#,##0")),IF(P2294&gt;0,"متبقي "&amp;TEXT(P2294,"#,##0"),"✔ متوازنة"))))),IF(R2294=0,"⚠ أضف سطر عهدة أولًا",IF(OR(C2294="",N(G2294)=0),"⚠ أكمل التاريخ والقيمة",IF(S2294="","⚠ التاريخ خارج السنة المالية",IF(H2294="","⚠ اختر بند الموازنة",IF(I2294="مرفوض","✖ مرفوض من المدير",IF(I2294&lt;&gt;"موافق","⏳ بانتظار موافقة المدير",IF(K2294&lt;&gt;"نعم","⚠ غير مسوى مع الحسابات","✔ معتمد ومسوى")))))))))</f>
        <v/>
      </c>
      <c r="R2294">
        <f>N(R2293)+IF(A2294="عهدة",1,0)</f>
        <v/>
      </c>
      <c r="S2294">
        <f>IF(C2294="","",IF(AND(C2294&gt;=DATE(2026,9,1),C2294&lt;=DATE(2027,8,31)),(YEAR(C2294)-2026)*12+MONTH(C2294)-8,""))</f>
        <v/>
      </c>
      <c r="T2294">
        <f>IF(AND(A2294="مصروف",R2294&gt;0,I2294="موافق",S2294&lt;&gt;"",H2294&lt;&gt;""),N(G2294),0)</f>
        <v/>
      </c>
    </row>
    <row r="2295">
      <c r="A2295" s="19" t="n"/>
      <c r="B2295" s="20">
        <f>IF(A2295="","",IF(R2295=0,"⚠ أضف سطر عهدة أولًا","DMT-"&amp;TEXT(R2295,"000")))</f>
        <v/>
      </c>
      <c r="C2295" s="21" t="n"/>
      <c r="D2295" s="20">
        <f>IF(C2295="","",IF(S2295="","خارج السنة المالية",INDEX(القوائم!$D$2:$D$13,S2295)))</f>
        <v/>
      </c>
      <c r="E2295" s="22" t="n"/>
      <c r="F2295" s="23" t="n"/>
      <c r="G2295" s="23" t="n"/>
      <c r="H2295" s="22" t="n"/>
      <c r="I2295" s="19" t="n"/>
      <c r="J2295" s="21" t="n"/>
      <c r="K2295" s="19" t="n"/>
      <c r="L2295" s="19" t="n"/>
      <c r="M2295" s="21" t="n"/>
      <c r="N2295" s="22" t="n"/>
      <c r="O2295" s="24">
        <f>IF(A2295&lt;&gt;"عهدة","",SUMIFS($G$8:$G$5007,$B$8:$B$5007,B2295,$A$8:$A$5007,"مصروف",$I$8:$I$5007,"&lt;&gt;مرفوض"))</f>
        <v/>
      </c>
      <c r="P2295" s="25">
        <f>IF(A2295&lt;&gt;"عهدة","",N(F2295)-O2295)</f>
        <v/>
      </c>
      <c r="Q2295" s="26">
        <f>IF(A2295="","",IF(A2295="عهدة",IF(N(F2295)=0,"⚠ أدخل قيمة العهدة",IF(P2295&lt;0,"⛔ عجز / زيادة مصروفات "&amp;TEXT(-P2295,"#,##0"),IF(COUNTIFS($B$8:$B$5007,B2295,$A$8:$A$5007,"مصروف",$I$8:$I$5007,"&lt;&gt;مرفوض",$K$8:$K$5007,"&lt;&gt;نعم")&gt;0,"⚠ "&amp;COUNTIFS($B$8:$B$5007,B2295,$A$8:$A$5007,"مصروف",$I$8:$I$5007,"&lt;&gt;مرفوض",$K$8:$K$5007,"&lt;&gt;نعم")&amp;" مصروف غير مسوى",IF(L2295="تمت التسوية",IF(P2295=0,"✔ متوازنة وتمت التسوية","✔ تمت التسوية – متبقي "&amp;TEXT(P2295,"#,##0")),IF(P2295&gt;0,"متبقي "&amp;TEXT(P2295,"#,##0"),"✔ متوازنة"))))),IF(R2295=0,"⚠ أضف سطر عهدة أولًا",IF(OR(C2295="",N(G2295)=0),"⚠ أكمل التاريخ والقيمة",IF(S2295="","⚠ التاريخ خارج السنة المالية",IF(H2295="","⚠ اختر بند الموازنة",IF(I2295="مرفوض","✖ مرفوض من المدير",IF(I2295&lt;&gt;"موافق","⏳ بانتظار موافقة المدير",IF(K2295&lt;&gt;"نعم","⚠ غير مسوى مع الحسابات","✔ معتمد ومسوى")))))))))</f>
        <v/>
      </c>
      <c r="R2295">
        <f>N(R2294)+IF(A2295="عهدة",1,0)</f>
        <v/>
      </c>
      <c r="S2295">
        <f>IF(C2295="","",IF(AND(C2295&gt;=DATE(2026,9,1),C2295&lt;=DATE(2027,8,31)),(YEAR(C2295)-2026)*12+MONTH(C2295)-8,""))</f>
        <v/>
      </c>
      <c r="T2295">
        <f>IF(AND(A2295="مصروف",R2295&gt;0,I2295="موافق",S2295&lt;&gt;"",H2295&lt;&gt;""),N(G2295),0)</f>
        <v/>
      </c>
    </row>
    <row r="2296">
      <c r="A2296" s="19" t="n"/>
      <c r="B2296" s="20">
        <f>IF(A2296="","",IF(R2296=0,"⚠ أضف سطر عهدة أولًا","DMT-"&amp;TEXT(R2296,"000")))</f>
        <v/>
      </c>
      <c r="C2296" s="21" t="n"/>
      <c r="D2296" s="20">
        <f>IF(C2296="","",IF(S2296="","خارج السنة المالية",INDEX(القوائم!$D$2:$D$13,S2296)))</f>
        <v/>
      </c>
      <c r="E2296" s="22" t="n"/>
      <c r="F2296" s="23" t="n"/>
      <c r="G2296" s="23" t="n"/>
      <c r="H2296" s="22" t="n"/>
      <c r="I2296" s="19" t="n"/>
      <c r="J2296" s="21" t="n"/>
      <c r="K2296" s="19" t="n"/>
      <c r="L2296" s="19" t="n"/>
      <c r="M2296" s="21" t="n"/>
      <c r="N2296" s="22" t="n"/>
      <c r="O2296" s="24">
        <f>IF(A2296&lt;&gt;"عهدة","",SUMIFS($G$8:$G$5007,$B$8:$B$5007,B2296,$A$8:$A$5007,"مصروف",$I$8:$I$5007,"&lt;&gt;مرفوض"))</f>
        <v/>
      </c>
      <c r="P2296" s="25">
        <f>IF(A2296&lt;&gt;"عهدة","",N(F2296)-O2296)</f>
        <v/>
      </c>
      <c r="Q2296" s="26">
        <f>IF(A2296="","",IF(A2296="عهدة",IF(N(F2296)=0,"⚠ أدخل قيمة العهدة",IF(P2296&lt;0,"⛔ عجز / زيادة مصروفات "&amp;TEXT(-P2296,"#,##0"),IF(COUNTIFS($B$8:$B$5007,B2296,$A$8:$A$5007,"مصروف",$I$8:$I$5007,"&lt;&gt;مرفوض",$K$8:$K$5007,"&lt;&gt;نعم")&gt;0,"⚠ "&amp;COUNTIFS($B$8:$B$5007,B2296,$A$8:$A$5007,"مصروف",$I$8:$I$5007,"&lt;&gt;مرفوض",$K$8:$K$5007,"&lt;&gt;نعم")&amp;" مصروف غير مسوى",IF(L2296="تمت التسوية",IF(P2296=0,"✔ متوازنة وتمت التسوية","✔ تمت التسوية – متبقي "&amp;TEXT(P2296,"#,##0")),IF(P2296&gt;0,"متبقي "&amp;TEXT(P2296,"#,##0"),"✔ متوازنة"))))),IF(R2296=0,"⚠ أضف سطر عهدة أولًا",IF(OR(C2296="",N(G2296)=0),"⚠ أكمل التاريخ والقيمة",IF(S2296="","⚠ التاريخ خارج السنة المالية",IF(H2296="","⚠ اختر بند الموازنة",IF(I2296="مرفوض","✖ مرفوض من المدير",IF(I2296&lt;&gt;"موافق","⏳ بانتظار موافقة المدير",IF(K2296&lt;&gt;"نعم","⚠ غير مسوى مع الحسابات","✔ معتمد ومسوى")))))))))</f>
        <v/>
      </c>
      <c r="R2296">
        <f>N(R2295)+IF(A2296="عهدة",1,0)</f>
        <v/>
      </c>
      <c r="S2296">
        <f>IF(C2296="","",IF(AND(C2296&gt;=DATE(2026,9,1),C2296&lt;=DATE(2027,8,31)),(YEAR(C2296)-2026)*12+MONTH(C2296)-8,""))</f>
        <v/>
      </c>
      <c r="T2296">
        <f>IF(AND(A2296="مصروف",R2296&gt;0,I2296="موافق",S2296&lt;&gt;"",H2296&lt;&gt;""),N(G2296),0)</f>
        <v/>
      </c>
    </row>
    <row r="2297">
      <c r="A2297" s="19" t="n"/>
      <c r="B2297" s="20">
        <f>IF(A2297="","",IF(R2297=0,"⚠ أضف سطر عهدة أولًا","DMT-"&amp;TEXT(R2297,"000")))</f>
        <v/>
      </c>
      <c r="C2297" s="21" t="n"/>
      <c r="D2297" s="20">
        <f>IF(C2297="","",IF(S2297="","خارج السنة المالية",INDEX(القوائم!$D$2:$D$13,S2297)))</f>
        <v/>
      </c>
      <c r="E2297" s="22" t="n"/>
      <c r="F2297" s="23" t="n"/>
      <c r="G2297" s="23" t="n"/>
      <c r="H2297" s="22" t="n"/>
      <c r="I2297" s="19" t="n"/>
      <c r="J2297" s="21" t="n"/>
      <c r="K2297" s="19" t="n"/>
      <c r="L2297" s="19" t="n"/>
      <c r="M2297" s="21" t="n"/>
      <c r="N2297" s="22" t="n"/>
      <c r="O2297" s="24">
        <f>IF(A2297&lt;&gt;"عهدة","",SUMIFS($G$8:$G$5007,$B$8:$B$5007,B2297,$A$8:$A$5007,"مصروف",$I$8:$I$5007,"&lt;&gt;مرفوض"))</f>
        <v/>
      </c>
      <c r="P2297" s="25">
        <f>IF(A2297&lt;&gt;"عهدة","",N(F2297)-O2297)</f>
        <v/>
      </c>
      <c r="Q2297" s="26">
        <f>IF(A2297="","",IF(A2297="عهدة",IF(N(F2297)=0,"⚠ أدخل قيمة العهدة",IF(P2297&lt;0,"⛔ عجز / زيادة مصروفات "&amp;TEXT(-P2297,"#,##0"),IF(COUNTIFS($B$8:$B$5007,B2297,$A$8:$A$5007,"مصروف",$I$8:$I$5007,"&lt;&gt;مرفوض",$K$8:$K$5007,"&lt;&gt;نعم")&gt;0,"⚠ "&amp;COUNTIFS($B$8:$B$5007,B2297,$A$8:$A$5007,"مصروف",$I$8:$I$5007,"&lt;&gt;مرفوض",$K$8:$K$5007,"&lt;&gt;نعم")&amp;" مصروف غير مسوى",IF(L2297="تمت التسوية",IF(P2297=0,"✔ متوازنة وتمت التسوية","✔ تمت التسوية – متبقي "&amp;TEXT(P2297,"#,##0")),IF(P2297&gt;0,"متبقي "&amp;TEXT(P2297,"#,##0"),"✔ متوازنة"))))),IF(R2297=0,"⚠ أضف سطر عهدة أولًا",IF(OR(C2297="",N(G2297)=0),"⚠ أكمل التاريخ والقيمة",IF(S2297="","⚠ التاريخ خارج السنة المالية",IF(H2297="","⚠ اختر بند الموازنة",IF(I2297="مرفوض","✖ مرفوض من المدير",IF(I2297&lt;&gt;"موافق","⏳ بانتظار موافقة المدير",IF(K2297&lt;&gt;"نعم","⚠ غير مسوى مع الحسابات","✔ معتمد ومسوى")))))))))</f>
        <v/>
      </c>
      <c r="R2297">
        <f>N(R2296)+IF(A2297="عهدة",1,0)</f>
        <v/>
      </c>
      <c r="S2297">
        <f>IF(C2297="","",IF(AND(C2297&gt;=DATE(2026,9,1),C2297&lt;=DATE(2027,8,31)),(YEAR(C2297)-2026)*12+MONTH(C2297)-8,""))</f>
        <v/>
      </c>
      <c r="T2297">
        <f>IF(AND(A2297="مصروف",R2297&gt;0,I2297="موافق",S2297&lt;&gt;"",H2297&lt;&gt;""),N(G2297),0)</f>
        <v/>
      </c>
    </row>
    <row r="2298">
      <c r="A2298" s="19" t="n"/>
      <c r="B2298" s="20">
        <f>IF(A2298="","",IF(R2298=0,"⚠ أضف سطر عهدة أولًا","DMT-"&amp;TEXT(R2298,"000")))</f>
        <v/>
      </c>
      <c r="C2298" s="21" t="n"/>
      <c r="D2298" s="20">
        <f>IF(C2298="","",IF(S2298="","خارج السنة المالية",INDEX(القوائم!$D$2:$D$13,S2298)))</f>
        <v/>
      </c>
      <c r="E2298" s="22" t="n"/>
      <c r="F2298" s="23" t="n"/>
      <c r="G2298" s="23" t="n"/>
      <c r="H2298" s="22" t="n"/>
      <c r="I2298" s="19" t="n"/>
      <c r="J2298" s="21" t="n"/>
      <c r="K2298" s="19" t="n"/>
      <c r="L2298" s="19" t="n"/>
      <c r="M2298" s="21" t="n"/>
      <c r="N2298" s="22" t="n"/>
      <c r="O2298" s="24">
        <f>IF(A2298&lt;&gt;"عهدة","",SUMIFS($G$8:$G$5007,$B$8:$B$5007,B2298,$A$8:$A$5007,"مصروف",$I$8:$I$5007,"&lt;&gt;مرفوض"))</f>
        <v/>
      </c>
      <c r="P2298" s="25">
        <f>IF(A2298&lt;&gt;"عهدة","",N(F2298)-O2298)</f>
        <v/>
      </c>
      <c r="Q2298" s="26">
        <f>IF(A2298="","",IF(A2298="عهدة",IF(N(F2298)=0,"⚠ أدخل قيمة العهدة",IF(P2298&lt;0,"⛔ عجز / زيادة مصروفات "&amp;TEXT(-P2298,"#,##0"),IF(COUNTIFS($B$8:$B$5007,B2298,$A$8:$A$5007,"مصروف",$I$8:$I$5007,"&lt;&gt;مرفوض",$K$8:$K$5007,"&lt;&gt;نعم")&gt;0,"⚠ "&amp;COUNTIFS($B$8:$B$5007,B2298,$A$8:$A$5007,"مصروف",$I$8:$I$5007,"&lt;&gt;مرفوض",$K$8:$K$5007,"&lt;&gt;نعم")&amp;" مصروف غير مسوى",IF(L2298="تمت التسوية",IF(P2298=0,"✔ متوازنة وتمت التسوية","✔ تمت التسوية – متبقي "&amp;TEXT(P2298,"#,##0")),IF(P2298&gt;0,"متبقي "&amp;TEXT(P2298,"#,##0"),"✔ متوازنة"))))),IF(R2298=0,"⚠ أضف سطر عهدة أولًا",IF(OR(C2298="",N(G2298)=0),"⚠ أكمل التاريخ والقيمة",IF(S2298="","⚠ التاريخ خارج السنة المالية",IF(H2298="","⚠ اختر بند الموازنة",IF(I2298="مرفوض","✖ مرفوض من المدير",IF(I2298&lt;&gt;"موافق","⏳ بانتظار موافقة المدير",IF(K2298&lt;&gt;"نعم","⚠ غير مسوى مع الحسابات","✔ معتمد ومسوى")))))))))</f>
        <v/>
      </c>
      <c r="R2298">
        <f>N(R2297)+IF(A2298="عهدة",1,0)</f>
        <v/>
      </c>
      <c r="S2298">
        <f>IF(C2298="","",IF(AND(C2298&gt;=DATE(2026,9,1),C2298&lt;=DATE(2027,8,31)),(YEAR(C2298)-2026)*12+MONTH(C2298)-8,""))</f>
        <v/>
      </c>
      <c r="T2298">
        <f>IF(AND(A2298="مصروف",R2298&gt;0,I2298="موافق",S2298&lt;&gt;"",H2298&lt;&gt;""),N(G2298),0)</f>
        <v/>
      </c>
    </row>
    <row r="2299">
      <c r="A2299" s="19" t="n"/>
      <c r="B2299" s="20">
        <f>IF(A2299="","",IF(R2299=0,"⚠ أضف سطر عهدة أولًا","DMT-"&amp;TEXT(R2299,"000")))</f>
        <v/>
      </c>
      <c r="C2299" s="21" t="n"/>
      <c r="D2299" s="20">
        <f>IF(C2299="","",IF(S2299="","خارج السنة المالية",INDEX(القوائم!$D$2:$D$13,S2299)))</f>
        <v/>
      </c>
      <c r="E2299" s="22" t="n"/>
      <c r="F2299" s="23" t="n"/>
      <c r="G2299" s="23" t="n"/>
      <c r="H2299" s="22" t="n"/>
      <c r="I2299" s="19" t="n"/>
      <c r="J2299" s="21" t="n"/>
      <c r="K2299" s="19" t="n"/>
      <c r="L2299" s="19" t="n"/>
      <c r="M2299" s="21" t="n"/>
      <c r="N2299" s="22" t="n"/>
      <c r="O2299" s="24">
        <f>IF(A2299&lt;&gt;"عهدة","",SUMIFS($G$8:$G$5007,$B$8:$B$5007,B2299,$A$8:$A$5007,"مصروف",$I$8:$I$5007,"&lt;&gt;مرفوض"))</f>
        <v/>
      </c>
      <c r="P2299" s="25">
        <f>IF(A2299&lt;&gt;"عهدة","",N(F2299)-O2299)</f>
        <v/>
      </c>
      <c r="Q2299" s="26">
        <f>IF(A2299="","",IF(A2299="عهدة",IF(N(F2299)=0,"⚠ أدخل قيمة العهدة",IF(P2299&lt;0,"⛔ عجز / زيادة مصروفات "&amp;TEXT(-P2299,"#,##0"),IF(COUNTIFS($B$8:$B$5007,B2299,$A$8:$A$5007,"مصروف",$I$8:$I$5007,"&lt;&gt;مرفوض",$K$8:$K$5007,"&lt;&gt;نعم")&gt;0,"⚠ "&amp;COUNTIFS($B$8:$B$5007,B2299,$A$8:$A$5007,"مصروف",$I$8:$I$5007,"&lt;&gt;مرفوض",$K$8:$K$5007,"&lt;&gt;نعم")&amp;" مصروف غير مسوى",IF(L2299="تمت التسوية",IF(P2299=0,"✔ متوازنة وتمت التسوية","✔ تمت التسوية – متبقي "&amp;TEXT(P2299,"#,##0")),IF(P2299&gt;0,"متبقي "&amp;TEXT(P2299,"#,##0"),"✔ متوازنة"))))),IF(R2299=0,"⚠ أضف سطر عهدة أولًا",IF(OR(C2299="",N(G2299)=0),"⚠ أكمل التاريخ والقيمة",IF(S2299="","⚠ التاريخ خارج السنة المالية",IF(H2299="","⚠ اختر بند الموازنة",IF(I2299="مرفوض","✖ مرفوض من المدير",IF(I2299&lt;&gt;"موافق","⏳ بانتظار موافقة المدير",IF(K2299&lt;&gt;"نعم","⚠ غير مسوى مع الحسابات","✔ معتمد ومسوى")))))))))</f>
        <v/>
      </c>
      <c r="R2299">
        <f>N(R2298)+IF(A2299="عهدة",1,0)</f>
        <v/>
      </c>
      <c r="S2299">
        <f>IF(C2299="","",IF(AND(C2299&gt;=DATE(2026,9,1),C2299&lt;=DATE(2027,8,31)),(YEAR(C2299)-2026)*12+MONTH(C2299)-8,""))</f>
        <v/>
      </c>
      <c r="T2299">
        <f>IF(AND(A2299="مصروف",R2299&gt;0,I2299="موافق",S2299&lt;&gt;"",H2299&lt;&gt;""),N(G2299),0)</f>
        <v/>
      </c>
    </row>
    <row r="2300">
      <c r="A2300" s="19" t="n"/>
      <c r="B2300" s="20">
        <f>IF(A2300="","",IF(R2300=0,"⚠ أضف سطر عهدة أولًا","DMT-"&amp;TEXT(R2300,"000")))</f>
        <v/>
      </c>
      <c r="C2300" s="21" t="n"/>
      <c r="D2300" s="20">
        <f>IF(C2300="","",IF(S2300="","خارج السنة المالية",INDEX(القوائم!$D$2:$D$13,S2300)))</f>
        <v/>
      </c>
      <c r="E2300" s="22" t="n"/>
      <c r="F2300" s="23" t="n"/>
      <c r="G2300" s="23" t="n"/>
      <c r="H2300" s="22" t="n"/>
      <c r="I2300" s="19" t="n"/>
      <c r="J2300" s="21" t="n"/>
      <c r="K2300" s="19" t="n"/>
      <c r="L2300" s="19" t="n"/>
      <c r="M2300" s="21" t="n"/>
      <c r="N2300" s="22" t="n"/>
      <c r="O2300" s="24">
        <f>IF(A2300&lt;&gt;"عهدة","",SUMIFS($G$8:$G$5007,$B$8:$B$5007,B2300,$A$8:$A$5007,"مصروف",$I$8:$I$5007,"&lt;&gt;مرفوض"))</f>
        <v/>
      </c>
      <c r="P2300" s="25">
        <f>IF(A2300&lt;&gt;"عهدة","",N(F2300)-O2300)</f>
        <v/>
      </c>
      <c r="Q2300" s="26">
        <f>IF(A2300="","",IF(A2300="عهدة",IF(N(F2300)=0,"⚠ أدخل قيمة العهدة",IF(P2300&lt;0,"⛔ عجز / زيادة مصروفات "&amp;TEXT(-P2300,"#,##0"),IF(COUNTIFS($B$8:$B$5007,B2300,$A$8:$A$5007,"مصروف",$I$8:$I$5007,"&lt;&gt;مرفوض",$K$8:$K$5007,"&lt;&gt;نعم")&gt;0,"⚠ "&amp;COUNTIFS($B$8:$B$5007,B2300,$A$8:$A$5007,"مصروف",$I$8:$I$5007,"&lt;&gt;مرفوض",$K$8:$K$5007,"&lt;&gt;نعم")&amp;" مصروف غير مسوى",IF(L2300="تمت التسوية",IF(P2300=0,"✔ متوازنة وتمت التسوية","✔ تمت التسوية – متبقي "&amp;TEXT(P2300,"#,##0")),IF(P2300&gt;0,"متبقي "&amp;TEXT(P2300,"#,##0"),"✔ متوازنة"))))),IF(R2300=0,"⚠ أضف سطر عهدة أولًا",IF(OR(C2300="",N(G2300)=0),"⚠ أكمل التاريخ والقيمة",IF(S2300="","⚠ التاريخ خارج السنة المالية",IF(H2300="","⚠ اختر بند الموازنة",IF(I2300="مرفوض","✖ مرفوض من المدير",IF(I2300&lt;&gt;"موافق","⏳ بانتظار موافقة المدير",IF(K2300&lt;&gt;"نعم","⚠ غير مسوى مع الحسابات","✔ معتمد ومسوى")))))))))</f>
        <v/>
      </c>
      <c r="R2300">
        <f>N(R2299)+IF(A2300="عهدة",1,0)</f>
        <v/>
      </c>
      <c r="S2300">
        <f>IF(C2300="","",IF(AND(C2300&gt;=DATE(2026,9,1),C2300&lt;=DATE(2027,8,31)),(YEAR(C2300)-2026)*12+MONTH(C2300)-8,""))</f>
        <v/>
      </c>
      <c r="T2300">
        <f>IF(AND(A2300="مصروف",R2300&gt;0,I2300="موافق",S2300&lt;&gt;"",H2300&lt;&gt;""),N(G2300),0)</f>
        <v/>
      </c>
    </row>
    <row r="2301">
      <c r="A2301" s="19" t="n"/>
      <c r="B2301" s="20">
        <f>IF(A2301="","",IF(R2301=0,"⚠ أضف سطر عهدة أولًا","DMT-"&amp;TEXT(R2301,"000")))</f>
        <v/>
      </c>
      <c r="C2301" s="21" t="n"/>
      <c r="D2301" s="20">
        <f>IF(C2301="","",IF(S2301="","خارج السنة المالية",INDEX(القوائم!$D$2:$D$13,S2301)))</f>
        <v/>
      </c>
      <c r="E2301" s="22" t="n"/>
      <c r="F2301" s="23" t="n"/>
      <c r="G2301" s="23" t="n"/>
      <c r="H2301" s="22" t="n"/>
      <c r="I2301" s="19" t="n"/>
      <c r="J2301" s="21" t="n"/>
      <c r="K2301" s="19" t="n"/>
      <c r="L2301" s="19" t="n"/>
      <c r="M2301" s="21" t="n"/>
      <c r="N2301" s="22" t="n"/>
      <c r="O2301" s="24">
        <f>IF(A2301&lt;&gt;"عهدة","",SUMIFS($G$8:$G$5007,$B$8:$B$5007,B2301,$A$8:$A$5007,"مصروف",$I$8:$I$5007,"&lt;&gt;مرفوض"))</f>
        <v/>
      </c>
      <c r="P2301" s="25">
        <f>IF(A2301&lt;&gt;"عهدة","",N(F2301)-O2301)</f>
        <v/>
      </c>
      <c r="Q2301" s="26">
        <f>IF(A2301="","",IF(A2301="عهدة",IF(N(F2301)=0,"⚠ أدخل قيمة العهدة",IF(P2301&lt;0,"⛔ عجز / زيادة مصروفات "&amp;TEXT(-P2301,"#,##0"),IF(COUNTIFS($B$8:$B$5007,B2301,$A$8:$A$5007,"مصروف",$I$8:$I$5007,"&lt;&gt;مرفوض",$K$8:$K$5007,"&lt;&gt;نعم")&gt;0,"⚠ "&amp;COUNTIFS($B$8:$B$5007,B2301,$A$8:$A$5007,"مصروف",$I$8:$I$5007,"&lt;&gt;مرفوض",$K$8:$K$5007,"&lt;&gt;نعم")&amp;" مصروف غير مسوى",IF(L2301="تمت التسوية",IF(P2301=0,"✔ متوازنة وتمت التسوية","✔ تمت التسوية – متبقي "&amp;TEXT(P2301,"#,##0")),IF(P2301&gt;0,"متبقي "&amp;TEXT(P2301,"#,##0"),"✔ متوازنة"))))),IF(R2301=0,"⚠ أضف سطر عهدة أولًا",IF(OR(C2301="",N(G2301)=0),"⚠ أكمل التاريخ والقيمة",IF(S2301="","⚠ التاريخ خارج السنة المالية",IF(H2301="","⚠ اختر بند الموازنة",IF(I2301="مرفوض","✖ مرفوض من المدير",IF(I2301&lt;&gt;"موافق","⏳ بانتظار موافقة المدير",IF(K2301&lt;&gt;"نعم","⚠ غير مسوى مع الحسابات","✔ معتمد ومسوى")))))))))</f>
        <v/>
      </c>
      <c r="R2301">
        <f>N(R2300)+IF(A2301="عهدة",1,0)</f>
        <v/>
      </c>
      <c r="S2301">
        <f>IF(C2301="","",IF(AND(C2301&gt;=DATE(2026,9,1),C2301&lt;=DATE(2027,8,31)),(YEAR(C2301)-2026)*12+MONTH(C2301)-8,""))</f>
        <v/>
      </c>
      <c r="T2301">
        <f>IF(AND(A2301="مصروف",R2301&gt;0,I2301="موافق",S2301&lt;&gt;"",H2301&lt;&gt;""),N(G2301),0)</f>
        <v/>
      </c>
    </row>
    <row r="2302">
      <c r="A2302" s="19" t="n"/>
      <c r="B2302" s="20">
        <f>IF(A2302="","",IF(R2302=0,"⚠ أضف سطر عهدة أولًا","DMT-"&amp;TEXT(R2302,"000")))</f>
        <v/>
      </c>
      <c r="C2302" s="21" t="n"/>
      <c r="D2302" s="20">
        <f>IF(C2302="","",IF(S2302="","خارج السنة المالية",INDEX(القوائم!$D$2:$D$13,S2302)))</f>
        <v/>
      </c>
      <c r="E2302" s="22" t="n"/>
      <c r="F2302" s="23" t="n"/>
      <c r="G2302" s="23" t="n"/>
      <c r="H2302" s="22" t="n"/>
      <c r="I2302" s="19" t="n"/>
      <c r="J2302" s="21" t="n"/>
      <c r="K2302" s="19" t="n"/>
      <c r="L2302" s="19" t="n"/>
      <c r="M2302" s="21" t="n"/>
      <c r="N2302" s="22" t="n"/>
      <c r="O2302" s="24">
        <f>IF(A2302&lt;&gt;"عهدة","",SUMIFS($G$8:$G$5007,$B$8:$B$5007,B2302,$A$8:$A$5007,"مصروف",$I$8:$I$5007,"&lt;&gt;مرفوض"))</f>
        <v/>
      </c>
      <c r="P2302" s="25">
        <f>IF(A2302&lt;&gt;"عهدة","",N(F2302)-O2302)</f>
        <v/>
      </c>
      <c r="Q2302" s="26">
        <f>IF(A2302="","",IF(A2302="عهدة",IF(N(F2302)=0,"⚠ أدخل قيمة العهدة",IF(P2302&lt;0,"⛔ عجز / زيادة مصروفات "&amp;TEXT(-P2302,"#,##0"),IF(COUNTIFS($B$8:$B$5007,B2302,$A$8:$A$5007,"مصروف",$I$8:$I$5007,"&lt;&gt;مرفوض",$K$8:$K$5007,"&lt;&gt;نعم")&gt;0,"⚠ "&amp;COUNTIFS($B$8:$B$5007,B2302,$A$8:$A$5007,"مصروف",$I$8:$I$5007,"&lt;&gt;مرفوض",$K$8:$K$5007,"&lt;&gt;نعم")&amp;" مصروف غير مسوى",IF(L2302="تمت التسوية",IF(P2302=0,"✔ متوازنة وتمت التسوية","✔ تمت التسوية – متبقي "&amp;TEXT(P2302,"#,##0")),IF(P2302&gt;0,"متبقي "&amp;TEXT(P2302,"#,##0"),"✔ متوازنة"))))),IF(R2302=0,"⚠ أضف سطر عهدة أولًا",IF(OR(C2302="",N(G2302)=0),"⚠ أكمل التاريخ والقيمة",IF(S2302="","⚠ التاريخ خارج السنة المالية",IF(H2302="","⚠ اختر بند الموازنة",IF(I2302="مرفوض","✖ مرفوض من المدير",IF(I2302&lt;&gt;"موافق","⏳ بانتظار موافقة المدير",IF(K2302&lt;&gt;"نعم","⚠ غير مسوى مع الحسابات","✔ معتمد ومسوى")))))))))</f>
        <v/>
      </c>
      <c r="R2302">
        <f>N(R2301)+IF(A2302="عهدة",1,0)</f>
        <v/>
      </c>
      <c r="S2302">
        <f>IF(C2302="","",IF(AND(C2302&gt;=DATE(2026,9,1),C2302&lt;=DATE(2027,8,31)),(YEAR(C2302)-2026)*12+MONTH(C2302)-8,""))</f>
        <v/>
      </c>
      <c r="T2302">
        <f>IF(AND(A2302="مصروف",R2302&gt;0,I2302="موافق",S2302&lt;&gt;"",H2302&lt;&gt;""),N(G2302),0)</f>
        <v/>
      </c>
    </row>
    <row r="2303">
      <c r="A2303" s="19" t="n"/>
      <c r="B2303" s="20">
        <f>IF(A2303="","",IF(R2303=0,"⚠ أضف سطر عهدة أولًا","DMT-"&amp;TEXT(R2303,"000")))</f>
        <v/>
      </c>
      <c r="C2303" s="21" t="n"/>
      <c r="D2303" s="20">
        <f>IF(C2303="","",IF(S2303="","خارج السنة المالية",INDEX(القوائم!$D$2:$D$13,S2303)))</f>
        <v/>
      </c>
      <c r="E2303" s="22" t="n"/>
      <c r="F2303" s="23" t="n"/>
      <c r="G2303" s="23" t="n"/>
      <c r="H2303" s="22" t="n"/>
      <c r="I2303" s="19" t="n"/>
      <c r="J2303" s="21" t="n"/>
      <c r="K2303" s="19" t="n"/>
      <c r="L2303" s="19" t="n"/>
      <c r="M2303" s="21" t="n"/>
      <c r="N2303" s="22" t="n"/>
      <c r="O2303" s="24">
        <f>IF(A2303&lt;&gt;"عهدة","",SUMIFS($G$8:$G$5007,$B$8:$B$5007,B2303,$A$8:$A$5007,"مصروف",$I$8:$I$5007,"&lt;&gt;مرفوض"))</f>
        <v/>
      </c>
      <c r="P2303" s="25">
        <f>IF(A2303&lt;&gt;"عهدة","",N(F2303)-O2303)</f>
        <v/>
      </c>
      <c r="Q2303" s="26">
        <f>IF(A2303="","",IF(A2303="عهدة",IF(N(F2303)=0,"⚠ أدخل قيمة العهدة",IF(P2303&lt;0,"⛔ عجز / زيادة مصروفات "&amp;TEXT(-P2303,"#,##0"),IF(COUNTIFS($B$8:$B$5007,B2303,$A$8:$A$5007,"مصروف",$I$8:$I$5007,"&lt;&gt;مرفوض",$K$8:$K$5007,"&lt;&gt;نعم")&gt;0,"⚠ "&amp;COUNTIFS($B$8:$B$5007,B2303,$A$8:$A$5007,"مصروف",$I$8:$I$5007,"&lt;&gt;مرفوض",$K$8:$K$5007,"&lt;&gt;نعم")&amp;" مصروف غير مسوى",IF(L2303="تمت التسوية",IF(P2303=0,"✔ متوازنة وتمت التسوية","✔ تمت التسوية – متبقي "&amp;TEXT(P2303,"#,##0")),IF(P2303&gt;0,"متبقي "&amp;TEXT(P2303,"#,##0"),"✔ متوازنة"))))),IF(R2303=0,"⚠ أضف سطر عهدة أولًا",IF(OR(C2303="",N(G2303)=0),"⚠ أكمل التاريخ والقيمة",IF(S2303="","⚠ التاريخ خارج السنة المالية",IF(H2303="","⚠ اختر بند الموازنة",IF(I2303="مرفوض","✖ مرفوض من المدير",IF(I2303&lt;&gt;"موافق","⏳ بانتظار موافقة المدير",IF(K2303&lt;&gt;"نعم","⚠ غير مسوى مع الحسابات","✔ معتمد ومسوى")))))))))</f>
        <v/>
      </c>
      <c r="R2303">
        <f>N(R2302)+IF(A2303="عهدة",1,0)</f>
        <v/>
      </c>
      <c r="S2303">
        <f>IF(C2303="","",IF(AND(C2303&gt;=DATE(2026,9,1),C2303&lt;=DATE(2027,8,31)),(YEAR(C2303)-2026)*12+MONTH(C2303)-8,""))</f>
        <v/>
      </c>
      <c r="T2303">
        <f>IF(AND(A2303="مصروف",R2303&gt;0,I2303="موافق",S2303&lt;&gt;"",H2303&lt;&gt;""),N(G2303),0)</f>
        <v/>
      </c>
    </row>
    <row r="2304">
      <c r="A2304" s="19" t="n"/>
      <c r="B2304" s="20">
        <f>IF(A2304="","",IF(R2304=0,"⚠ أضف سطر عهدة أولًا","DMT-"&amp;TEXT(R2304,"000")))</f>
        <v/>
      </c>
      <c r="C2304" s="21" t="n"/>
      <c r="D2304" s="20">
        <f>IF(C2304="","",IF(S2304="","خارج السنة المالية",INDEX(القوائم!$D$2:$D$13,S2304)))</f>
        <v/>
      </c>
      <c r="E2304" s="22" t="n"/>
      <c r="F2304" s="23" t="n"/>
      <c r="G2304" s="23" t="n"/>
      <c r="H2304" s="22" t="n"/>
      <c r="I2304" s="19" t="n"/>
      <c r="J2304" s="21" t="n"/>
      <c r="K2304" s="19" t="n"/>
      <c r="L2304" s="19" t="n"/>
      <c r="M2304" s="21" t="n"/>
      <c r="N2304" s="22" t="n"/>
      <c r="O2304" s="24">
        <f>IF(A2304&lt;&gt;"عهدة","",SUMIFS($G$8:$G$5007,$B$8:$B$5007,B2304,$A$8:$A$5007,"مصروف",$I$8:$I$5007,"&lt;&gt;مرفوض"))</f>
        <v/>
      </c>
      <c r="P2304" s="25">
        <f>IF(A2304&lt;&gt;"عهدة","",N(F2304)-O2304)</f>
        <v/>
      </c>
      <c r="Q2304" s="26">
        <f>IF(A2304="","",IF(A2304="عهدة",IF(N(F2304)=0,"⚠ أدخل قيمة العهدة",IF(P2304&lt;0,"⛔ عجز / زيادة مصروفات "&amp;TEXT(-P2304,"#,##0"),IF(COUNTIFS($B$8:$B$5007,B2304,$A$8:$A$5007,"مصروف",$I$8:$I$5007,"&lt;&gt;مرفوض",$K$8:$K$5007,"&lt;&gt;نعم")&gt;0,"⚠ "&amp;COUNTIFS($B$8:$B$5007,B2304,$A$8:$A$5007,"مصروف",$I$8:$I$5007,"&lt;&gt;مرفوض",$K$8:$K$5007,"&lt;&gt;نعم")&amp;" مصروف غير مسوى",IF(L2304="تمت التسوية",IF(P2304=0,"✔ متوازنة وتمت التسوية","✔ تمت التسوية – متبقي "&amp;TEXT(P2304,"#,##0")),IF(P2304&gt;0,"متبقي "&amp;TEXT(P2304,"#,##0"),"✔ متوازنة"))))),IF(R2304=0,"⚠ أضف سطر عهدة أولًا",IF(OR(C2304="",N(G2304)=0),"⚠ أكمل التاريخ والقيمة",IF(S2304="","⚠ التاريخ خارج السنة المالية",IF(H2304="","⚠ اختر بند الموازنة",IF(I2304="مرفوض","✖ مرفوض من المدير",IF(I2304&lt;&gt;"موافق","⏳ بانتظار موافقة المدير",IF(K2304&lt;&gt;"نعم","⚠ غير مسوى مع الحسابات","✔ معتمد ومسوى")))))))))</f>
        <v/>
      </c>
      <c r="R2304">
        <f>N(R2303)+IF(A2304="عهدة",1,0)</f>
        <v/>
      </c>
      <c r="S2304">
        <f>IF(C2304="","",IF(AND(C2304&gt;=DATE(2026,9,1),C2304&lt;=DATE(2027,8,31)),(YEAR(C2304)-2026)*12+MONTH(C2304)-8,""))</f>
        <v/>
      </c>
      <c r="T2304">
        <f>IF(AND(A2304="مصروف",R2304&gt;0,I2304="موافق",S2304&lt;&gt;"",H2304&lt;&gt;""),N(G2304),0)</f>
        <v/>
      </c>
    </row>
    <row r="2305">
      <c r="A2305" s="19" t="n"/>
      <c r="B2305" s="20">
        <f>IF(A2305="","",IF(R2305=0,"⚠ أضف سطر عهدة أولًا","DMT-"&amp;TEXT(R2305,"000")))</f>
        <v/>
      </c>
      <c r="C2305" s="21" t="n"/>
      <c r="D2305" s="20">
        <f>IF(C2305="","",IF(S2305="","خارج السنة المالية",INDEX(القوائم!$D$2:$D$13,S2305)))</f>
        <v/>
      </c>
      <c r="E2305" s="22" t="n"/>
      <c r="F2305" s="23" t="n"/>
      <c r="G2305" s="23" t="n"/>
      <c r="H2305" s="22" t="n"/>
      <c r="I2305" s="19" t="n"/>
      <c r="J2305" s="21" t="n"/>
      <c r="K2305" s="19" t="n"/>
      <c r="L2305" s="19" t="n"/>
      <c r="M2305" s="21" t="n"/>
      <c r="N2305" s="22" t="n"/>
      <c r="O2305" s="24">
        <f>IF(A2305&lt;&gt;"عهدة","",SUMIFS($G$8:$G$5007,$B$8:$B$5007,B2305,$A$8:$A$5007,"مصروف",$I$8:$I$5007,"&lt;&gt;مرفوض"))</f>
        <v/>
      </c>
      <c r="P2305" s="25">
        <f>IF(A2305&lt;&gt;"عهدة","",N(F2305)-O2305)</f>
        <v/>
      </c>
      <c r="Q2305" s="26">
        <f>IF(A2305="","",IF(A2305="عهدة",IF(N(F2305)=0,"⚠ أدخل قيمة العهدة",IF(P2305&lt;0,"⛔ عجز / زيادة مصروفات "&amp;TEXT(-P2305,"#,##0"),IF(COUNTIFS($B$8:$B$5007,B2305,$A$8:$A$5007,"مصروف",$I$8:$I$5007,"&lt;&gt;مرفوض",$K$8:$K$5007,"&lt;&gt;نعم")&gt;0,"⚠ "&amp;COUNTIFS($B$8:$B$5007,B2305,$A$8:$A$5007,"مصروف",$I$8:$I$5007,"&lt;&gt;مرفوض",$K$8:$K$5007,"&lt;&gt;نعم")&amp;" مصروف غير مسوى",IF(L2305="تمت التسوية",IF(P2305=0,"✔ متوازنة وتمت التسوية","✔ تمت التسوية – متبقي "&amp;TEXT(P2305,"#,##0")),IF(P2305&gt;0,"متبقي "&amp;TEXT(P2305,"#,##0"),"✔ متوازنة"))))),IF(R2305=0,"⚠ أضف سطر عهدة أولًا",IF(OR(C2305="",N(G2305)=0),"⚠ أكمل التاريخ والقيمة",IF(S2305="","⚠ التاريخ خارج السنة المالية",IF(H2305="","⚠ اختر بند الموازنة",IF(I2305="مرفوض","✖ مرفوض من المدير",IF(I2305&lt;&gt;"موافق","⏳ بانتظار موافقة المدير",IF(K2305&lt;&gt;"نعم","⚠ غير مسوى مع الحسابات","✔ معتمد ومسوى")))))))))</f>
        <v/>
      </c>
      <c r="R2305">
        <f>N(R2304)+IF(A2305="عهدة",1,0)</f>
        <v/>
      </c>
      <c r="S2305">
        <f>IF(C2305="","",IF(AND(C2305&gt;=DATE(2026,9,1),C2305&lt;=DATE(2027,8,31)),(YEAR(C2305)-2026)*12+MONTH(C2305)-8,""))</f>
        <v/>
      </c>
      <c r="T2305">
        <f>IF(AND(A2305="مصروف",R2305&gt;0,I2305="موافق",S2305&lt;&gt;"",H2305&lt;&gt;""),N(G2305),0)</f>
        <v/>
      </c>
    </row>
    <row r="2306">
      <c r="A2306" s="19" t="n"/>
      <c r="B2306" s="20">
        <f>IF(A2306="","",IF(R2306=0,"⚠ أضف سطر عهدة أولًا","DMT-"&amp;TEXT(R2306,"000")))</f>
        <v/>
      </c>
      <c r="C2306" s="21" t="n"/>
      <c r="D2306" s="20">
        <f>IF(C2306="","",IF(S2306="","خارج السنة المالية",INDEX(القوائم!$D$2:$D$13,S2306)))</f>
        <v/>
      </c>
      <c r="E2306" s="22" t="n"/>
      <c r="F2306" s="23" t="n"/>
      <c r="G2306" s="23" t="n"/>
      <c r="H2306" s="22" t="n"/>
      <c r="I2306" s="19" t="n"/>
      <c r="J2306" s="21" t="n"/>
      <c r="K2306" s="19" t="n"/>
      <c r="L2306" s="19" t="n"/>
      <c r="M2306" s="21" t="n"/>
      <c r="N2306" s="22" t="n"/>
      <c r="O2306" s="24">
        <f>IF(A2306&lt;&gt;"عهدة","",SUMIFS($G$8:$G$5007,$B$8:$B$5007,B2306,$A$8:$A$5007,"مصروف",$I$8:$I$5007,"&lt;&gt;مرفوض"))</f>
        <v/>
      </c>
      <c r="P2306" s="25">
        <f>IF(A2306&lt;&gt;"عهدة","",N(F2306)-O2306)</f>
        <v/>
      </c>
      <c r="Q2306" s="26">
        <f>IF(A2306="","",IF(A2306="عهدة",IF(N(F2306)=0,"⚠ أدخل قيمة العهدة",IF(P2306&lt;0,"⛔ عجز / زيادة مصروفات "&amp;TEXT(-P2306,"#,##0"),IF(COUNTIFS($B$8:$B$5007,B2306,$A$8:$A$5007,"مصروف",$I$8:$I$5007,"&lt;&gt;مرفوض",$K$8:$K$5007,"&lt;&gt;نعم")&gt;0,"⚠ "&amp;COUNTIFS($B$8:$B$5007,B2306,$A$8:$A$5007,"مصروف",$I$8:$I$5007,"&lt;&gt;مرفوض",$K$8:$K$5007,"&lt;&gt;نعم")&amp;" مصروف غير مسوى",IF(L2306="تمت التسوية",IF(P2306=0,"✔ متوازنة وتمت التسوية","✔ تمت التسوية – متبقي "&amp;TEXT(P2306,"#,##0")),IF(P2306&gt;0,"متبقي "&amp;TEXT(P2306,"#,##0"),"✔ متوازنة"))))),IF(R2306=0,"⚠ أضف سطر عهدة أولًا",IF(OR(C2306="",N(G2306)=0),"⚠ أكمل التاريخ والقيمة",IF(S2306="","⚠ التاريخ خارج السنة المالية",IF(H2306="","⚠ اختر بند الموازنة",IF(I2306="مرفوض","✖ مرفوض من المدير",IF(I2306&lt;&gt;"موافق","⏳ بانتظار موافقة المدير",IF(K2306&lt;&gt;"نعم","⚠ غير مسوى مع الحسابات","✔ معتمد ومسوى")))))))))</f>
        <v/>
      </c>
      <c r="R2306">
        <f>N(R2305)+IF(A2306="عهدة",1,0)</f>
        <v/>
      </c>
      <c r="S2306">
        <f>IF(C2306="","",IF(AND(C2306&gt;=DATE(2026,9,1),C2306&lt;=DATE(2027,8,31)),(YEAR(C2306)-2026)*12+MONTH(C2306)-8,""))</f>
        <v/>
      </c>
      <c r="T2306">
        <f>IF(AND(A2306="مصروف",R2306&gt;0,I2306="موافق",S2306&lt;&gt;"",H2306&lt;&gt;""),N(G2306),0)</f>
        <v/>
      </c>
    </row>
    <row r="2307">
      <c r="A2307" s="19" t="n"/>
      <c r="B2307" s="20">
        <f>IF(A2307="","",IF(R2307=0,"⚠ أضف سطر عهدة أولًا","DMT-"&amp;TEXT(R2307,"000")))</f>
        <v/>
      </c>
      <c r="C2307" s="21" t="n"/>
      <c r="D2307" s="20">
        <f>IF(C2307="","",IF(S2307="","خارج السنة المالية",INDEX(القوائم!$D$2:$D$13,S2307)))</f>
        <v/>
      </c>
      <c r="E2307" s="22" t="n"/>
      <c r="F2307" s="23" t="n"/>
      <c r="G2307" s="23" t="n"/>
      <c r="H2307" s="22" t="n"/>
      <c r="I2307" s="19" t="n"/>
      <c r="J2307" s="21" t="n"/>
      <c r="K2307" s="19" t="n"/>
      <c r="L2307" s="19" t="n"/>
      <c r="M2307" s="21" t="n"/>
      <c r="N2307" s="22" t="n"/>
      <c r="O2307" s="24">
        <f>IF(A2307&lt;&gt;"عهدة","",SUMIFS($G$8:$G$5007,$B$8:$B$5007,B2307,$A$8:$A$5007,"مصروف",$I$8:$I$5007,"&lt;&gt;مرفوض"))</f>
        <v/>
      </c>
      <c r="P2307" s="25">
        <f>IF(A2307&lt;&gt;"عهدة","",N(F2307)-O2307)</f>
        <v/>
      </c>
      <c r="Q2307" s="26">
        <f>IF(A2307="","",IF(A2307="عهدة",IF(N(F2307)=0,"⚠ أدخل قيمة العهدة",IF(P2307&lt;0,"⛔ عجز / زيادة مصروفات "&amp;TEXT(-P2307,"#,##0"),IF(COUNTIFS($B$8:$B$5007,B2307,$A$8:$A$5007,"مصروف",$I$8:$I$5007,"&lt;&gt;مرفوض",$K$8:$K$5007,"&lt;&gt;نعم")&gt;0,"⚠ "&amp;COUNTIFS($B$8:$B$5007,B2307,$A$8:$A$5007,"مصروف",$I$8:$I$5007,"&lt;&gt;مرفوض",$K$8:$K$5007,"&lt;&gt;نعم")&amp;" مصروف غير مسوى",IF(L2307="تمت التسوية",IF(P2307=0,"✔ متوازنة وتمت التسوية","✔ تمت التسوية – متبقي "&amp;TEXT(P2307,"#,##0")),IF(P2307&gt;0,"متبقي "&amp;TEXT(P2307,"#,##0"),"✔ متوازنة"))))),IF(R2307=0,"⚠ أضف سطر عهدة أولًا",IF(OR(C2307="",N(G2307)=0),"⚠ أكمل التاريخ والقيمة",IF(S2307="","⚠ التاريخ خارج السنة المالية",IF(H2307="","⚠ اختر بند الموازنة",IF(I2307="مرفوض","✖ مرفوض من المدير",IF(I2307&lt;&gt;"موافق","⏳ بانتظار موافقة المدير",IF(K2307&lt;&gt;"نعم","⚠ غير مسوى مع الحسابات","✔ معتمد ومسوى")))))))))</f>
        <v/>
      </c>
      <c r="R2307">
        <f>N(R2306)+IF(A2307="عهدة",1,0)</f>
        <v/>
      </c>
      <c r="S2307">
        <f>IF(C2307="","",IF(AND(C2307&gt;=DATE(2026,9,1),C2307&lt;=DATE(2027,8,31)),(YEAR(C2307)-2026)*12+MONTH(C2307)-8,""))</f>
        <v/>
      </c>
      <c r="T2307">
        <f>IF(AND(A2307="مصروف",R2307&gt;0,I2307="موافق",S2307&lt;&gt;"",H2307&lt;&gt;""),N(G2307),0)</f>
        <v/>
      </c>
    </row>
    <row r="2308">
      <c r="A2308" s="19" t="n"/>
      <c r="B2308" s="20">
        <f>IF(A2308="","",IF(R2308=0,"⚠ أضف سطر عهدة أولًا","DMT-"&amp;TEXT(R2308,"000")))</f>
        <v/>
      </c>
      <c r="C2308" s="21" t="n"/>
      <c r="D2308" s="20">
        <f>IF(C2308="","",IF(S2308="","خارج السنة المالية",INDEX(القوائم!$D$2:$D$13,S2308)))</f>
        <v/>
      </c>
      <c r="E2308" s="22" t="n"/>
      <c r="F2308" s="23" t="n"/>
      <c r="G2308" s="23" t="n"/>
      <c r="H2308" s="22" t="n"/>
      <c r="I2308" s="19" t="n"/>
      <c r="J2308" s="21" t="n"/>
      <c r="K2308" s="19" t="n"/>
      <c r="L2308" s="19" t="n"/>
      <c r="M2308" s="21" t="n"/>
      <c r="N2308" s="22" t="n"/>
      <c r="O2308" s="24">
        <f>IF(A2308&lt;&gt;"عهدة","",SUMIFS($G$8:$G$5007,$B$8:$B$5007,B2308,$A$8:$A$5007,"مصروف",$I$8:$I$5007,"&lt;&gt;مرفوض"))</f>
        <v/>
      </c>
      <c r="P2308" s="25">
        <f>IF(A2308&lt;&gt;"عهدة","",N(F2308)-O2308)</f>
        <v/>
      </c>
      <c r="Q2308" s="26">
        <f>IF(A2308="","",IF(A2308="عهدة",IF(N(F2308)=0,"⚠ أدخل قيمة العهدة",IF(P2308&lt;0,"⛔ عجز / زيادة مصروفات "&amp;TEXT(-P2308,"#,##0"),IF(COUNTIFS($B$8:$B$5007,B2308,$A$8:$A$5007,"مصروف",$I$8:$I$5007,"&lt;&gt;مرفوض",$K$8:$K$5007,"&lt;&gt;نعم")&gt;0,"⚠ "&amp;COUNTIFS($B$8:$B$5007,B2308,$A$8:$A$5007,"مصروف",$I$8:$I$5007,"&lt;&gt;مرفوض",$K$8:$K$5007,"&lt;&gt;نعم")&amp;" مصروف غير مسوى",IF(L2308="تمت التسوية",IF(P2308=0,"✔ متوازنة وتمت التسوية","✔ تمت التسوية – متبقي "&amp;TEXT(P2308,"#,##0")),IF(P2308&gt;0,"متبقي "&amp;TEXT(P2308,"#,##0"),"✔ متوازنة"))))),IF(R2308=0,"⚠ أضف سطر عهدة أولًا",IF(OR(C2308="",N(G2308)=0),"⚠ أكمل التاريخ والقيمة",IF(S2308="","⚠ التاريخ خارج السنة المالية",IF(H2308="","⚠ اختر بند الموازنة",IF(I2308="مرفوض","✖ مرفوض من المدير",IF(I2308&lt;&gt;"موافق","⏳ بانتظار موافقة المدير",IF(K2308&lt;&gt;"نعم","⚠ غير مسوى مع الحسابات","✔ معتمد ومسوى")))))))))</f>
        <v/>
      </c>
      <c r="R2308">
        <f>N(R2307)+IF(A2308="عهدة",1,0)</f>
        <v/>
      </c>
      <c r="S2308">
        <f>IF(C2308="","",IF(AND(C2308&gt;=DATE(2026,9,1),C2308&lt;=DATE(2027,8,31)),(YEAR(C2308)-2026)*12+MONTH(C2308)-8,""))</f>
        <v/>
      </c>
      <c r="T2308">
        <f>IF(AND(A2308="مصروف",R2308&gt;0,I2308="موافق",S2308&lt;&gt;"",H2308&lt;&gt;""),N(G2308),0)</f>
        <v/>
      </c>
    </row>
    <row r="2309">
      <c r="A2309" s="19" t="n"/>
      <c r="B2309" s="20">
        <f>IF(A2309="","",IF(R2309=0,"⚠ أضف سطر عهدة أولًا","DMT-"&amp;TEXT(R2309,"000")))</f>
        <v/>
      </c>
      <c r="C2309" s="21" t="n"/>
      <c r="D2309" s="20">
        <f>IF(C2309="","",IF(S2309="","خارج السنة المالية",INDEX(القوائم!$D$2:$D$13,S2309)))</f>
        <v/>
      </c>
      <c r="E2309" s="22" t="n"/>
      <c r="F2309" s="23" t="n"/>
      <c r="G2309" s="23" t="n"/>
      <c r="H2309" s="22" t="n"/>
      <c r="I2309" s="19" t="n"/>
      <c r="J2309" s="21" t="n"/>
      <c r="K2309" s="19" t="n"/>
      <c r="L2309" s="19" t="n"/>
      <c r="M2309" s="21" t="n"/>
      <c r="N2309" s="22" t="n"/>
      <c r="O2309" s="24">
        <f>IF(A2309&lt;&gt;"عهدة","",SUMIFS($G$8:$G$5007,$B$8:$B$5007,B2309,$A$8:$A$5007,"مصروف",$I$8:$I$5007,"&lt;&gt;مرفوض"))</f>
        <v/>
      </c>
      <c r="P2309" s="25">
        <f>IF(A2309&lt;&gt;"عهدة","",N(F2309)-O2309)</f>
        <v/>
      </c>
      <c r="Q2309" s="26">
        <f>IF(A2309="","",IF(A2309="عهدة",IF(N(F2309)=0,"⚠ أدخل قيمة العهدة",IF(P2309&lt;0,"⛔ عجز / زيادة مصروفات "&amp;TEXT(-P2309,"#,##0"),IF(COUNTIFS($B$8:$B$5007,B2309,$A$8:$A$5007,"مصروف",$I$8:$I$5007,"&lt;&gt;مرفوض",$K$8:$K$5007,"&lt;&gt;نعم")&gt;0,"⚠ "&amp;COUNTIFS($B$8:$B$5007,B2309,$A$8:$A$5007,"مصروف",$I$8:$I$5007,"&lt;&gt;مرفوض",$K$8:$K$5007,"&lt;&gt;نعم")&amp;" مصروف غير مسوى",IF(L2309="تمت التسوية",IF(P2309=0,"✔ متوازنة وتمت التسوية","✔ تمت التسوية – متبقي "&amp;TEXT(P2309,"#,##0")),IF(P2309&gt;0,"متبقي "&amp;TEXT(P2309,"#,##0"),"✔ متوازنة"))))),IF(R2309=0,"⚠ أضف سطر عهدة أولًا",IF(OR(C2309="",N(G2309)=0),"⚠ أكمل التاريخ والقيمة",IF(S2309="","⚠ التاريخ خارج السنة المالية",IF(H2309="","⚠ اختر بند الموازنة",IF(I2309="مرفوض","✖ مرفوض من المدير",IF(I2309&lt;&gt;"موافق","⏳ بانتظار موافقة المدير",IF(K2309&lt;&gt;"نعم","⚠ غير مسوى مع الحسابات","✔ معتمد ومسوى")))))))))</f>
        <v/>
      </c>
      <c r="R2309">
        <f>N(R2308)+IF(A2309="عهدة",1,0)</f>
        <v/>
      </c>
      <c r="S2309">
        <f>IF(C2309="","",IF(AND(C2309&gt;=DATE(2026,9,1),C2309&lt;=DATE(2027,8,31)),(YEAR(C2309)-2026)*12+MONTH(C2309)-8,""))</f>
        <v/>
      </c>
      <c r="T2309">
        <f>IF(AND(A2309="مصروف",R2309&gt;0,I2309="موافق",S2309&lt;&gt;"",H2309&lt;&gt;""),N(G2309),0)</f>
        <v/>
      </c>
    </row>
    <row r="2310">
      <c r="A2310" s="19" t="n"/>
      <c r="B2310" s="20">
        <f>IF(A2310="","",IF(R2310=0,"⚠ أضف سطر عهدة أولًا","DMT-"&amp;TEXT(R2310,"000")))</f>
        <v/>
      </c>
      <c r="C2310" s="21" t="n"/>
      <c r="D2310" s="20">
        <f>IF(C2310="","",IF(S2310="","خارج السنة المالية",INDEX(القوائم!$D$2:$D$13,S2310)))</f>
        <v/>
      </c>
      <c r="E2310" s="22" t="n"/>
      <c r="F2310" s="23" t="n"/>
      <c r="G2310" s="23" t="n"/>
      <c r="H2310" s="22" t="n"/>
      <c r="I2310" s="19" t="n"/>
      <c r="J2310" s="21" t="n"/>
      <c r="K2310" s="19" t="n"/>
      <c r="L2310" s="19" t="n"/>
      <c r="M2310" s="21" t="n"/>
      <c r="N2310" s="22" t="n"/>
      <c r="O2310" s="24">
        <f>IF(A2310&lt;&gt;"عهدة","",SUMIFS($G$8:$G$5007,$B$8:$B$5007,B2310,$A$8:$A$5007,"مصروف",$I$8:$I$5007,"&lt;&gt;مرفوض"))</f>
        <v/>
      </c>
      <c r="P2310" s="25">
        <f>IF(A2310&lt;&gt;"عهدة","",N(F2310)-O2310)</f>
        <v/>
      </c>
      <c r="Q2310" s="26">
        <f>IF(A2310="","",IF(A2310="عهدة",IF(N(F2310)=0,"⚠ أدخل قيمة العهدة",IF(P2310&lt;0,"⛔ عجز / زيادة مصروفات "&amp;TEXT(-P2310,"#,##0"),IF(COUNTIFS($B$8:$B$5007,B2310,$A$8:$A$5007,"مصروف",$I$8:$I$5007,"&lt;&gt;مرفوض",$K$8:$K$5007,"&lt;&gt;نعم")&gt;0,"⚠ "&amp;COUNTIFS($B$8:$B$5007,B2310,$A$8:$A$5007,"مصروف",$I$8:$I$5007,"&lt;&gt;مرفوض",$K$8:$K$5007,"&lt;&gt;نعم")&amp;" مصروف غير مسوى",IF(L2310="تمت التسوية",IF(P2310=0,"✔ متوازنة وتمت التسوية","✔ تمت التسوية – متبقي "&amp;TEXT(P2310,"#,##0")),IF(P2310&gt;0,"متبقي "&amp;TEXT(P2310,"#,##0"),"✔ متوازنة"))))),IF(R2310=0,"⚠ أضف سطر عهدة أولًا",IF(OR(C2310="",N(G2310)=0),"⚠ أكمل التاريخ والقيمة",IF(S2310="","⚠ التاريخ خارج السنة المالية",IF(H2310="","⚠ اختر بند الموازنة",IF(I2310="مرفوض","✖ مرفوض من المدير",IF(I2310&lt;&gt;"موافق","⏳ بانتظار موافقة المدير",IF(K2310&lt;&gt;"نعم","⚠ غير مسوى مع الحسابات","✔ معتمد ومسوى")))))))))</f>
        <v/>
      </c>
      <c r="R2310">
        <f>N(R2309)+IF(A2310="عهدة",1,0)</f>
        <v/>
      </c>
      <c r="S2310">
        <f>IF(C2310="","",IF(AND(C2310&gt;=DATE(2026,9,1),C2310&lt;=DATE(2027,8,31)),(YEAR(C2310)-2026)*12+MONTH(C2310)-8,""))</f>
        <v/>
      </c>
      <c r="T2310">
        <f>IF(AND(A2310="مصروف",R2310&gt;0,I2310="موافق",S2310&lt;&gt;"",H2310&lt;&gt;""),N(G2310),0)</f>
        <v/>
      </c>
    </row>
    <row r="2311">
      <c r="A2311" s="19" t="n"/>
      <c r="B2311" s="20">
        <f>IF(A2311="","",IF(R2311=0,"⚠ أضف سطر عهدة أولًا","DMT-"&amp;TEXT(R2311,"000")))</f>
        <v/>
      </c>
      <c r="C2311" s="21" t="n"/>
      <c r="D2311" s="20">
        <f>IF(C2311="","",IF(S2311="","خارج السنة المالية",INDEX(القوائم!$D$2:$D$13,S2311)))</f>
        <v/>
      </c>
      <c r="E2311" s="22" t="n"/>
      <c r="F2311" s="23" t="n"/>
      <c r="G2311" s="23" t="n"/>
      <c r="H2311" s="22" t="n"/>
      <c r="I2311" s="19" t="n"/>
      <c r="J2311" s="21" t="n"/>
      <c r="K2311" s="19" t="n"/>
      <c r="L2311" s="19" t="n"/>
      <c r="M2311" s="21" t="n"/>
      <c r="N2311" s="22" t="n"/>
      <c r="O2311" s="24">
        <f>IF(A2311&lt;&gt;"عهدة","",SUMIFS($G$8:$G$5007,$B$8:$B$5007,B2311,$A$8:$A$5007,"مصروف",$I$8:$I$5007,"&lt;&gt;مرفوض"))</f>
        <v/>
      </c>
      <c r="P2311" s="25">
        <f>IF(A2311&lt;&gt;"عهدة","",N(F2311)-O2311)</f>
        <v/>
      </c>
      <c r="Q2311" s="26">
        <f>IF(A2311="","",IF(A2311="عهدة",IF(N(F2311)=0,"⚠ أدخل قيمة العهدة",IF(P2311&lt;0,"⛔ عجز / زيادة مصروفات "&amp;TEXT(-P2311,"#,##0"),IF(COUNTIFS($B$8:$B$5007,B2311,$A$8:$A$5007,"مصروف",$I$8:$I$5007,"&lt;&gt;مرفوض",$K$8:$K$5007,"&lt;&gt;نعم")&gt;0,"⚠ "&amp;COUNTIFS($B$8:$B$5007,B2311,$A$8:$A$5007,"مصروف",$I$8:$I$5007,"&lt;&gt;مرفوض",$K$8:$K$5007,"&lt;&gt;نعم")&amp;" مصروف غير مسوى",IF(L2311="تمت التسوية",IF(P2311=0,"✔ متوازنة وتمت التسوية","✔ تمت التسوية – متبقي "&amp;TEXT(P2311,"#,##0")),IF(P2311&gt;0,"متبقي "&amp;TEXT(P2311,"#,##0"),"✔ متوازنة"))))),IF(R2311=0,"⚠ أضف سطر عهدة أولًا",IF(OR(C2311="",N(G2311)=0),"⚠ أكمل التاريخ والقيمة",IF(S2311="","⚠ التاريخ خارج السنة المالية",IF(H2311="","⚠ اختر بند الموازنة",IF(I2311="مرفوض","✖ مرفوض من المدير",IF(I2311&lt;&gt;"موافق","⏳ بانتظار موافقة المدير",IF(K2311&lt;&gt;"نعم","⚠ غير مسوى مع الحسابات","✔ معتمد ومسوى")))))))))</f>
        <v/>
      </c>
      <c r="R2311">
        <f>N(R2310)+IF(A2311="عهدة",1,0)</f>
        <v/>
      </c>
      <c r="S2311">
        <f>IF(C2311="","",IF(AND(C2311&gt;=DATE(2026,9,1),C2311&lt;=DATE(2027,8,31)),(YEAR(C2311)-2026)*12+MONTH(C2311)-8,""))</f>
        <v/>
      </c>
      <c r="T2311">
        <f>IF(AND(A2311="مصروف",R2311&gt;0,I2311="موافق",S2311&lt;&gt;"",H2311&lt;&gt;""),N(G2311),0)</f>
        <v/>
      </c>
    </row>
    <row r="2312">
      <c r="A2312" s="19" t="n"/>
      <c r="B2312" s="20">
        <f>IF(A2312="","",IF(R2312=0,"⚠ أضف سطر عهدة أولًا","DMT-"&amp;TEXT(R2312,"000")))</f>
        <v/>
      </c>
      <c r="C2312" s="21" t="n"/>
      <c r="D2312" s="20">
        <f>IF(C2312="","",IF(S2312="","خارج السنة المالية",INDEX(القوائم!$D$2:$D$13,S2312)))</f>
        <v/>
      </c>
      <c r="E2312" s="22" t="n"/>
      <c r="F2312" s="23" t="n"/>
      <c r="G2312" s="23" t="n"/>
      <c r="H2312" s="22" t="n"/>
      <c r="I2312" s="19" t="n"/>
      <c r="J2312" s="21" t="n"/>
      <c r="K2312" s="19" t="n"/>
      <c r="L2312" s="19" t="n"/>
      <c r="M2312" s="21" t="n"/>
      <c r="N2312" s="22" t="n"/>
      <c r="O2312" s="24">
        <f>IF(A2312&lt;&gt;"عهدة","",SUMIFS($G$8:$G$5007,$B$8:$B$5007,B2312,$A$8:$A$5007,"مصروف",$I$8:$I$5007,"&lt;&gt;مرفوض"))</f>
        <v/>
      </c>
      <c r="P2312" s="25">
        <f>IF(A2312&lt;&gt;"عهدة","",N(F2312)-O2312)</f>
        <v/>
      </c>
      <c r="Q2312" s="26">
        <f>IF(A2312="","",IF(A2312="عهدة",IF(N(F2312)=0,"⚠ أدخل قيمة العهدة",IF(P2312&lt;0,"⛔ عجز / زيادة مصروفات "&amp;TEXT(-P2312,"#,##0"),IF(COUNTIFS($B$8:$B$5007,B2312,$A$8:$A$5007,"مصروف",$I$8:$I$5007,"&lt;&gt;مرفوض",$K$8:$K$5007,"&lt;&gt;نعم")&gt;0,"⚠ "&amp;COUNTIFS($B$8:$B$5007,B2312,$A$8:$A$5007,"مصروف",$I$8:$I$5007,"&lt;&gt;مرفوض",$K$8:$K$5007,"&lt;&gt;نعم")&amp;" مصروف غير مسوى",IF(L2312="تمت التسوية",IF(P2312=0,"✔ متوازنة وتمت التسوية","✔ تمت التسوية – متبقي "&amp;TEXT(P2312,"#,##0")),IF(P2312&gt;0,"متبقي "&amp;TEXT(P2312,"#,##0"),"✔ متوازنة"))))),IF(R2312=0,"⚠ أضف سطر عهدة أولًا",IF(OR(C2312="",N(G2312)=0),"⚠ أكمل التاريخ والقيمة",IF(S2312="","⚠ التاريخ خارج السنة المالية",IF(H2312="","⚠ اختر بند الموازنة",IF(I2312="مرفوض","✖ مرفوض من المدير",IF(I2312&lt;&gt;"موافق","⏳ بانتظار موافقة المدير",IF(K2312&lt;&gt;"نعم","⚠ غير مسوى مع الحسابات","✔ معتمد ومسوى")))))))))</f>
        <v/>
      </c>
      <c r="R2312">
        <f>N(R2311)+IF(A2312="عهدة",1,0)</f>
        <v/>
      </c>
      <c r="S2312">
        <f>IF(C2312="","",IF(AND(C2312&gt;=DATE(2026,9,1),C2312&lt;=DATE(2027,8,31)),(YEAR(C2312)-2026)*12+MONTH(C2312)-8,""))</f>
        <v/>
      </c>
      <c r="T2312">
        <f>IF(AND(A2312="مصروف",R2312&gt;0,I2312="موافق",S2312&lt;&gt;"",H2312&lt;&gt;""),N(G2312),0)</f>
        <v/>
      </c>
    </row>
    <row r="2313">
      <c r="A2313" s="19" t="n"/>
      <c r="B2313" s="20">
        <f>IF(A2313="","",IF(R2313=0,"⚠ أضف سطر عهدة أولًا","DMT-"&amp;TEXT(R2313,"000")))</f>
        <v/>
      </c>
      <c r="C2313" s="21" t="n"/>
      <c r="D2313" s="20">
        <f>IF(C2313="","",IF(S2313="","خارج السنة المالية",INDEX(القوائم!$D$2:$D$13,S2313)))</f>
        <v/>
      </c>
      <c r="E2313" s="22" t="n"/>
      <c r="F2313" s="23" t="n"/>
      <c r="G2313" s="23" t="n"/>
      <c r="H2313" s="22" t="n"/>
      <c r="I2313" s="19" t="n"/>
      <c r="J2313" s="21" t="n"/>
      <c r="K2313" s="19" t="n"/>
      <c r="L2313" s="19" t="n"/>
      <c r="M2313" s="21" t="n"/>
      <c r="N2313" s="22" t="n"/>
      <c r="O2313" s="24">
        <f>IF(A2313&lt;&gt;"عهدة","",SUMIFS($G$8:$G$5007,$B$8:$B$5007,B2313,$A$8:$A$5007,"مصروف",$I$8:$I$5007,"&lt;&gt;مرفوض"))</f>
        <v/>
      </c>
      <c r="P2313" s="25">
        <f>IF(A2313&lt;&gt;"عهدة","",N(F2313)-O2313)</f>
        <v/>
      </c>
      <c r="Q2313" s="26">
        <f>IF(A2313="","",IF(A2313="عهدة",IF(N(F2313)=0,"⚠ أدخل قيمة العهدة",IF(P2313&lt;0,"⛔ عجز / زيادة مصروفات "&amp;TEXT(-P2313,"#,##0"),IF(COUNTIFS($B$8:$B$5007,B2313,$A$8:$A$5007,"مصروف",$I$8:$I$5007,"&lt;&gt;مرفوض",$K$8:$K$5007,"&lt;&gt;نعم")&gt;0,"⚠ "&amp;COUNTIFS($B$8:$B$5007,B2313,$A$8:$A$5007,"مصروف",$I$8:$I$5007,"&lt;&gt;مرفوض",$K$8:$K$5007,"&lt;&gt;نعم")&amp;" مصروف غير مسوى",IF(L2313="تمت التسوية",IF(P2313=0,"✔ متوازنة وتمت التسوية","✔ تمت التسوية – متبقي "&amp;TEXT(P2313,"#,##0")),IF(P2313&gt;0,"متبقي "&amp;TEXT(P2313,"#,##0"),"✔ متوازنة"))))),IF(R2313=0,"⚠ أضف سطر عهدة أولًا",IF(OR(C2313="",N(G2313)=0),"⚠ أكمل التاريخ والقيمة",IF(S2313="","⚠ التاريخ خارج السنة المالية",IF(H2313="","⚠ اختر بند الموازنة",IF(I2313="مرفوض","✖ مرفوض من المدير",IF(I2313&lt;&gt;"موافق","⏳ بانتظار موافقة المدير",IF(K2313&lt;&gt;"نعم","⚠ غير مسوى مع الحسابات","✔ معتمد ومسوى")))))))))</f>
        <v/>
      </c>
      <c r="R2313">
        <f>N(R2312)+IF(A2313="عهدة",1,0)</f>
        <v/>
      </c>
      <c r="S2313">
        <f>IF(C2313="","",IF(AND(C2313&gt;=DATE(2026,9,1),C2313&lt;=DATE(2027,8,31)),(YEAR(C2313)-2026)*12+MONTH(C2313)-8,""))</f>
        <v/>
      </c>
      <c r="T2313">
        <f>IF(AND(A2313="مصروف",R2313&gt;0,I2313="موافق",S2313&lt;&gt;"",H2313&lt;&gt;""),N(G2313),0)</f>
        <v/>
      </c>
    </row>
    <row r="2314">
      <c r="A2314" s="19" t="n"/>
      <c r="B2314" s="20">
        <f>IF(A2314="","",IF(R2314=0,"⚠ أضف سطر عهدة أولًا","DMT-"&amp;TEXT(R2314,"000")))</f>
        <v/>
      </c>
      <c r="C2314" s="21" t="n"/>
      <c r="D2314" s="20">
        <f>IF(C2314="","",IF(S2314="","خارج السنة المالية",INDEX(القوائم!$D$2:$D$13,S2314)))</f>
        <v/>
      </c>
      <c r="E2314" s="22" t="n"/>
      <c r="F2314" s="23" t="n"/>
      <c r="G2314" s="23" t="n"/>
      <c r="H2314" s="22" t="n"/>
      <c r="I2314" s="19" t="n"/>
      <c r="J2314" s="21" t="n"/>
      <c r="K2314" s="19" t="n"/>
      <c r="L2314" s="19" t="n"/>
      <c r="M2314" s="21" t="n"/>
      <c r="N2314" s="22" t="n"/>
      <c r="O2314" s="24">
        <f>IF(A2314&lt;&gt;"عهدة","",SUMIFS($G$8:$G$5007,$B$8:$B$5007,B2314,$A$8:$A$5007,"مصروف",$I$8:$I$5007,"&lt;&gt;مرفوض"))</f>
        <v/>
      </c>
      <c r="P2314" s="25">
        <f>IF(A2314&lt;&gt;"عهدة","",N(F2314)-O2314)</f>
        <v/>
      </c>
      <c r="Q2314" s="26">
        <f>IF(A2314="","",IF(A2314="عهدة",IF(N(F2314)=0,"⚠ أدخل قيمة العهدة",IF(P2314&lt;0,"⛔ عجز / زيادة مصروفات "&amp;TEXT(-P2314,"#,##0"),IF(COUNTIFS($B$8:$B$5007,B2314,$A$8:$A$5007,"مصروف",$I$8:$I$5007,"&lt;&gt;مرفوض",$K$8:$K$5007,"&lt;&gt;نعم")&gt;0,"⚠ "&amp;COUNTIFS($B$8:$B$5007,B2314,$A$8:$A$5007,"مصروف",$I$8:$I$5007,"&lt;&gt;مرفوض",$K$8:$K$5007,"&lt;&gt;نعم")&amp;" مصروف غير مسوى",IF(L2314="تمت التسوية",IF(P2314=0,"✔ متوازنة وتمت التسوية","✔ تمت التسوية – متبقي "&amp;TEXT(P2314,"#,##0")),IF(P2314&gt;0,"متبقي "&amp;TEXT(P2314,"#,##0"),"✔ متوازنة"))))),IF(R2314=0,"⚠ أضف سطر عهدة أولًا",IF(OR(C2314="",N(G2314)=0),"⚠ أكمل التاريخ والقيمة",IF(S2314="","⚠ التاريخ خارج السنة المالية",IF(H2314="","⚠ اختر بند الموازنة",IF(I2314="مرفوض","✖ مرفوض من المدير",IF(I2314&lt;&gt;"موافق","⏳ بانتظار موافقة المدير",IF(K2314&lt;&gt;"نعم","⚠ غير مسوى مع الحسابات","✔ معتمد ومسوى")))))))))</f>
        <v/>
      </c>
      <c r="R2314">
        <f>N(R2313)+IF(A2314="عهدة",1,0)</f>
        <v/>
      </c>
      <c r="S2314">
        <f>IF(C2314="","",IF(AND(C2314&gt;=DATE(2026,9,1),C2314&lt;=DATE(2027,8,31)),(YEAR(C2314)-2026)*12+MONTH(C2314)-8,""))</f>
        <v/>
      </c>
      <c r="T2314">
        <f>IF(AND(A2314="مصروف",R2314&gt;0,I2314="موافق",S2314&lt;&gt;"",H2314&lt;&gt;""),N(G2314),0)</f>
        <v/>
      </c>
    </row>
    <row r="2315">
      <c r="A2315" s="19" t="n"/>
      <c r="B2315" s="20">
        <f>IF(A2315="","",IF(R2315=0,"⚠ أضف سطر عهدة أولًا","DMT-"&amp;TEXT(R2315,"000")))</f>
        <v/>
      </c>
      <c r="C2315" s="21" t="n"/>
      <c r="D2315" s="20">
        <f>IF(C2315="","",IF(S2315="","خارج السنة المالية",INDEX(القوائم!$D$2:$D$13,S2315)))</f>
        <v/>
      </c>
      <c r="E2315" s="22" t="n"/>
      <c r="F2315" s="23" t="n"/>
      <c r="G2315" s="23" t="n"/>
      <c r="H2315" s="22" t="n"/>
      <c r="I2315" s="19" t="n"/>
      <c r="J2315" s="21" t="n"/>
      <c r="K2315" s="19" t="n"/>
      <c r="L2315" s="19" t="n"/>
      <c r="M2315" s="21" t="n"/>
      <c r="N2315" s="22" t="n"/>
      <c r="O2315" s="24">
        <f>IF(A2315&lt;&gt;"عهدة","",SUMIFS($G$8:$G$5007,$B$8:$B$5007,B2315,$A$8:$A$5007,"مصروف",$I$8:$I$5007,"&lt;&gt;مرفوض"))</f>
        <v/>
      </c>
      <c r="P2315" s="25">
        <f>IF(A2315&lt;&gt;"عهدة","",N(F2315)-O2315)</f>
        <v/>
      </c>
      <c r="Q2315" s="26">
        <f>IF(A2315="","",IF(A2315="عهدة",IF(N(F2315)=0,"⚠ أدخل قيمة العهدة",IF(P2315&lt;0,"⛔ عجز / زيادة مصروفات "&amp;TEXT(-P2315,"#,##0"),IF(COUNTIFS($B$8:$B$5007,B2315,$A$8:$A$5007,"مصروف",$I$8:$I$5007,"&lt;&gt;مرفوض",$K$8:$K$5007,"&lt;&gt;نعم")&gt;0,"⚠ "&amp;COUNTIFS($B$8:$B$5007,B2315,$A$8:$A$5007,"مصروف",$I$8:$I$5007,"&lt;&gt;مرفوض",$K$8:$K$5007,"&lt;&gt;نعم")&amp;" مصروف غير مسوى",IF(L2315="تمت التسوية",IF(P2315=0,"✔ متوازنة وتمت التسوية","✔ تمت التسوية – متبقي "&amp;TEXT(P2315,"#,##0")),IF(P2315&gt;0,"متبقي "&amp;TEXT(P2315,"#,##0"),"✔ متوازنة"))))),IF(R2315=0,"⚠ أضف سطر عهدة أولًا",IF(OR(C2315="",N(G2315)=0),"⚠ أكمل التاريخ والقيمة",IF(S2315="","⚠ التاريخ خارج السنة المالية",IF(H2315="","⚠ اختر بند الموازنة",IF(I2315="مرفوض","✖ مرفوض من المدير",IF(I2315&lt;&gt;"موافق","⏳ بانتظار موافقة المدير",IF(K2315&lt;&gt;"نعم","⚠ غير مسوى مع الحسابات","✔ معتمد ومسوى")))))))))</f>
        <v/>
      </c>
      <c r="R2315">
        <f>N(R2314)+IF(A2315="عهدة",1,0)</f>
        <v/>
      </c>
      <c r="S2315">
        <f>IF(C2315="","",IF(AND(C2315&gt;=DATE(2026,9,1),C2315&lt;=DATE(2027,8,31)),(YEAR(C2315)-2026)*12+MONTH(C2315)-8,""))</f>
        <v/>
      </c>
      <c r="T2315">
        <f>IF(AND(A2315="مصروف",R2315&gt;0,I2315="موافق",S2315&lt;&gt;"",H2315&lt;&gt;""),N(G2315),0)</f>
        <v/>
      </c>
    </row>
    <row r="2316">
      <c r="A2316" s="19" t="n"/>
      <c r="B2316" s="20">
        <f>IF(A2316="","",IF(R2316=0,"⚠ أضف سطر عهدة أولًا","DMT-"&amp;TEXT(R2316,"000")))</f>
        <v/>
      </c>
      <c r="C2316" s="21" t="n"/>
      <c r="D2316" s="20">
        <f>IF(C2316="","",IF(S2316="","خارج السنة المالية",INDEX(القوائم!$D$2:$D$13,S2316)))</f>
        <v/>
      </c>
      <c r="E2316" s="22" t="n"/>
      <c r="F2316" s="23" t="n"/>
      <c r="G2316" s="23" t="n"/>
      <c r="H2316" s="22" t="n"/>
      <c r="I2316" s="19" t="n"/>
      <c r="J2316" s="21" t="n"/>
      <c r="K2316" s="19" t="n"/>
      <c r="L2316" s="19" t="n"/>
      <c r="M2316" s="21" t="n"/>
      <c r="N2316" s="22" t="n"/>
      <c r="O2316" s="24">
        <f>IF(A2316&lt;&gt;"عهدة","",SUMIFS($G$8:$G$5007,$B$8:$B$5007,B2316,$A$8:$A$5007,"مصروف",$I$8:$I$5007,"&lt;&gt;مرفوض"))</f>
        <v/>
      </c>
      <c r="P2316" s="25">
        <f>IF(A2316&lt;&gt;"عهدة","",N(F2316)-O2316)</f>
        <v/>
      </c>
      <c r="Q2316" s="26">
        <f>IF(A2316="","",IF(A2316="عهدة",IF(N(F2316)=0,"⚠ أدخل قيمة العهدة",IF(P2316&lt;0,"⛔ عجز / زيادة مصروفات "&amp;TEXT(-P2316,"#,##0"),IF(COUNTIFS($B$8:$B$5007,B2316,$A$8:$A$5007,"مصروف",$I$8:$I$5007,"&lt;&gt;مرفوض",$K$8:$K$5007,"&lt;&gt;نعم")&gt;0,"⚠ "&amp;COUNTIFS($B$8:$B$5007,B2316,$A$8:$A$5007,"مصروف",$I$8:$I$5007,"&lt;&gt;مرفوض",$K$8:$K$5007,"&lt;&gt;نعم")&amp;" مصروف غير مسوى",IF(L2316="تمت التسوية",IF(P2316=0,"✔ متوازنة وتمت التسوية","✔ تمت التسوية – متبقي "&amp;TEXT(P2316,"#,##0")),IF(P2316&gt;0,"متبقي "&amp;TEXT(P2316,"#,##0"),"✔ متوازنة"))))),IF(R2316=0,"⚠ أضف سطر عهدة أولًا",IF(OR(C2316="",N(G2316)=0),"⚠ أكمل التاريخ والقيمة",IF(S2316="","⚠ التاريخ خارج السنة المالية",IF(H2316="","⚠ اختر بند الموازنة",IF(I2316="مرفوض","✖ مرفوض من المدير",IF(I2316&lt;&gt;"موافق","⏳ بانتظار موافقة المدير",IF(K2316&lt;&gt;"نعم","⚠ غير مسوى مع الحسابات","✔ معتمد ومسوى")))))))))</f>
        <v/>
      </c>
      <c r="R2316">
        <f>N(R2315)+IF(A2316="عهدة",1,0)</f>
        <v/>
      </c>
      <c r="S2316">
        <f>IF(C2316="","",IF(AND(C2316&gt;=DATE(2026,9,1),C2316&lt;=DATE(2027,8,31)),(YEAR(C2316)-2026)*12+MONTH(C2316)-8,""))</f>
        <v/>
      </c>
      <c r="T2316">
        <f>IF(AND(A2316="مصروف",R2316&gt;0,I2316="موافق",S2316&lt;&gt;"",H2316&lt;&gt;""),N(G2316),0)</f>
        <v/>
      </c>
    </row>
    <row r="2317">
      <c r="A2317" s="19" t="n"/>
      <c r="B2317" s="20">
        <f>IF(A2317="","",IF(R2317=0,"⚠ أضف سطر عهدة أولًا","DMT-"&amp;TEXT(R2317,"000")))</f>
        <v/>
      </c>
      <c r="C2317" s="21" t="n"/>
      <c r="D2317" s="20">
        <f>IF(C2317="","",IF(S2317="","خارج السنة المالية",INDEX(القوائم!$D$2:$D$13,S2317)))</f>
        <v/>
      </c>
      <c r="E2317" s="22" t="n"/>
      <c r="F2317" s="23" t="n"/>
      <c r="G2317" s="23" t="n"/>
      <c r="H2317" s="22" t="n"/>
      <c r="I2317" s="19" t="n"/>
      <c r="J2317" s="21" t="n"/>
      <c r="K2317" s="19" t="n"/>
      <c r="L2317" s="19" t="n"/>
      <c r="M2317" s="21" t="n"/>
      <c r="N2317" s="22" t="n"/>
      <c r="O2317" s="24">
        <f>IF(A2317&lt;&gt;"عهدة","",SUMIFS($G$8:$G$5007,$B$8:$B$5007,B2317,$A$8:$A$5007,"مصروف",$I$8:$I$5007,"&lt;&gt;مرفوض"))</f>
        <v/>
      </c>
      <c r="P2317" s="25">
        <f>IF(A2317&lt;&gt;"عهدة","",N(F2317)-O2317)</f>
        <v/>
      </c>
      <c r="Q2317" s="26">
        <f>IF(A2317="","",IF(A2317="عهدة",IF(N(F2317)=0,"⚠ أدخل قيمة العهدة",IF(P2317&lt;0,"⛔ عجز / زيادة مصروفات "&amp;TEXT(-P2317,"#,##0"),IF(COUNTIFS($B$8:$B$5007,B2317,$A$8:$A$5007,"مصروف",$I$8:$I$5007,"&lt;&gt;مرفوض",$K$8:$K$5007,"&lt;&gt;نعم")&gt;0,"⚠ "&amp;COUNTIFS($B$8:$B$5007,B2317,$A$8:$A$5007,"مصروف",$I$8:$I$5007,"&lt;&gt;مرفوض",$K$8:$K$5007,"&lt;&gt;نعم")&amp;" مصروف غير مسوى",IF(L2317="تمت التسوية",IF(P2317=0,"✔ متوازنة وتمت التسوية","✔ تمت التسوية – متبقي "&amp;TEXT(P2317,"#,##0")),IF(P2317&gt;0,"متبقي "&amp;TEXT(P2317,"#,##0"),"✔ متوازنة"))))),IF(R2317=0,"⚠ أضف سطر عهدة أولًا",IF(OR(C2317="",N(G2317)=0),"⚠ أكمل التاريخ والقيمة",IF(S2317="","⚠ التاريخ خارج السنة المالية",IF(H2317="","⚠ اختر بند الموازنة",IF(I2317="مرفوض","✖ مرفوض من المدير",IF(I2317&lt;&gt;"موافق","⏳ بانتظار موافقة المدير",IF(K2317&lt;&gt;"نعم","⚠ غير مسوى مع الحسابات","✔ معتمد ومسوى")))))))))</f>
        <v/>
      </c>
      <c r="R2317">
        <f>N(R2316)+IF(A2317="عهدة",1,0)</f>
        <v/>
      </c>
      <c r="S2317">
        <f>IF(C2317="","",IF(AND(C2317&gt;=DATE(2026,9,1),C2317&lt;=DATE(2027,8,31)),(YEAR(C2317)-2026)*12+MONTH(C2317)-8,""))</f>
        <v/>
      </c>
      <c r="T2317">
        <f>IF(AND(A2317="مصروف",R2317&gt;0,I2317="موافق",S2317&lt;&gt;"",H2317&lt;&gt;""),N(G2317),0)</f>
        <v/>
      </c>
    </row>
    <row r="2318">
      <c r="A2318" s="19" t="n"/>
      <c r="B2318" s="20">
        <f>IF(A2318="","",IF(R2318=0,"⚠ أضف سطر عهدة أولًا","DMT-"&amp;TEXT(R2318,"000")))</f>
        <v/>
      </c>
      <c r="C2318" s="21" t="n"/>
      <c r="D2318" s="20">
        <f>IF(C2318="","",IF(S2318="","خارج السنة المالية",INDEX(القوائم!$D$2:$D$13,S2318)))</f>
        <v/>
      </c>
      <c r="E2318" s="22" t="n"/>
      <c r="F2318" s="23" t="n"/>
      <c r="G2318" s="23" t="n"/>
      <c r="H2318" s="22" t="n"/>
      <c r="I2318" s="19" t="n"/>
      <c r="J2318" s="21" t="n"/>
      <c r="K2318" s="19" t="n"/>
      <c r="L2318" s="19" t="n"/>
      <c r="M2318" s="21" t="n"/>
      <c r="N2318" s="22" t="n"/>
      <c r="O2318" s="24">
        <f>IF(A2318&lt;&gt;"عهدة","",SUMIFS($G$8:$G$5007,$B$8:$B$5007,B2318,$A$8:$A$5007,"مصروف",$I$8:$I$5007,"&lt;&gt;مرفوض"))</f>
        <v/>
      </c>
      <c r="P2318" s="25">
        <f>IF(A2318&lt;&gt;"عهدة","",N(F2318)-O2318)</f>
        <v/>
      </c>
      <c r="Q2318" s="26">
        <f>IF(A2318="","",IF(A2318="عهدة",IF(N(F2318)=0,"⚠ أدخل قيمة العهدة",IF(P2318&lt;0,"⛔ عجز / زيادة مصروفات "&amp;TEXT(-P2318,"#,##0"),IF(COUNTIFS($B$8:$B$5007,B2318,$A$8:$A$5007,"مصروف",$I$8:$I$5007,"&lt;&gt;مرفوض",$K$8:$K$5007,"&lt;&gt;نعم")&gt;0,"⚠ "&amp;COUNTIFS($B$8:$B$5007,B2318,$A$8:$A$5007,"مصروف",$I$8:$I$5007,"&lt;&gt;مرفوض",$K$8:$K$5007,"&lt;&gt;نعم")&amp;" مصروف غير مسوى",IF(L2318="تمت التسوية",IF(P2318=0,"✔ متوازنة وتمت التسوية","✔ تمت التسوية – متبقي "&amp;TEXT(P2318,"#,##0")),IF(P2318&gt;0,"متبقي "&amp;TEXT(P2318,"#,##0"),"✔ متوازنة"))))),IF(R2318=0,"⚠ أضف سطر عهدة أولًا",IF(OR(C2318="",N(G2318)=0),"⚠ أكمل التاريخ والقيمة",IF(S2318="","⚠ التاريخ خارج السنة المالية",IF(H2318="","⚠ اختر بند الموازنة",IF(I2318="مرفوض","✖ مرفوض من المدير",IF(I2318&lt;&gt;"موافق","⏳ بانتظار موافقة المدير",IF(K2318&lt;&gt;"نعم","⚠ غير مسوى مع الحسابات","✔ معتمد ومسوى")))))))))</f>
        <v/>
      </c>
      <c r="R2318">
        <f>N(R2317)+IF(A2318="عهدة",1,0)</f>
        <v/>
      </c>
      <c r="S2318">
        <f>IF(C2318="","",IF(AND(C2318&gt;=DATE(2026,9,1),C2318&lt;=DATE(2027,8,31)),(YEAR(C2318)-2026)*12+MONTH(C2318)-8,""))</f>
        <v/>
      </c>
      <c r="T2318">
        <f>IF(AND(A2318="مصروف",R2318&gt;0,I2318="موافق",S2318&lt;&gt;"",H2318&lt;&gt;""),N(G2318),0)</f>
        <v/>
      </c>
    </row>
    <row r="2319">
      <c r="A2319" s="19" t="n"/>
      <c r="B2319" s="20">
        <f>IF(A2319="","",IF(R2319=0,"⚠ أضف سطر عهدة أولًا","DMT-"&amp;TEXT(R2319,"000")))</f>
        <v/>
      </c>
      <c r="C2319" s="21" t="n"/>
      <c r="D2319" s="20">
        <f>IF(C2319="","",IF(S2319="","خارج السنة المالية",INDEX(القوائم!$D$2:$D$13,S2319)))</f>
        <v/>
      </c>
      <c r="E2319" s="22" t="n"/>
      <c r="F2319" s="23" t="n"/>
      <c r="G2319" s="23" t="n"/>
      <c r="H2319" s="22" t="n"/>
      <c r="I2319" s="19" t="n"/>
      <c r="J2319" s="21" t="n"/>
      <c r="K2319" s="19" t="n"/>
      <c r="L2319" s="19" t="n"/>
      <c r="M2319" s="21" t="n"/>
      <c r="N2319" s="22" t="n"/>
      <c r="O2319" s="24">
        <f>IF(A2319&lt;&gt;"عهدة","",SUMIFS($G$8:$G$5007,$B$8:$B$5007,B2319,$A$8:$A$5007,"مصروف",$I$8:$I$5007,"&lt;&gt;مرفوض"))</f>
        <v/>
      </c>
      <c r="P2319" s="25">
        <f>IF(A2319&lt;&gt;"عهدة","",N(F2319)-O2319)</f>
        <v/>
      </c>
      <c r="Q2319" s="26">
        <f>IF(A2319="","",IF(A2319="عهدة",IF(N(F2319)=0,"⚠ أدخل قيمة العهدة",IF(P2319&lt;0,"⛔ عجز / زيادة مصروفات "&amp;TEXT(-P2319,"#,##0"),IF(COUNTIFS($B$8:$B$5007,B2319,$A$8:$A$5007,"مصروف",$I$8:$I$5007,"&lt;&gt;مرفوض",$K$8:$K$5007,"&lt;&gt;نعم")&gt;0,"⚠ "&amp;COUNTIFS($B$8:$B$5007,B2319,$A$8:$A$5007,"مصروف",$I$8:$I$5007,"&lt;&gt;مرفوض",$K$8:$K$5007,"&lt;&gt;نعم")&amp;" مصروف غير مسوى",IF(L2319="تمت التسوية",IF(P2319=0,"✔ متوازنة وتمت التسوية","✔ تمت التسوية – متبقي "&amp;TEXT(P2319,"#,##0")),IF(P2319&gt;0,"متبقي "&amp;TEXT(P2319,"#,##0"),"✔ متوازنة"))))),IF(R2319=0,"⚠ أضف سطر عهدة أولًا",IF(OR(C2319="",N(G2319)=0),"⚠ أكمل التاريخ والقيمة",IF(S2319="","⚠ التاريخ خارج السنة المالية",IF(H2319="","⚠ اختر بند الموازنة",IF(I2319="مرفوض","✖ مرفوض من المدير",IF(I2319&lt;&gt;"موافق","⏳ بانتظار موافقة المدير",IF(K2319&lt;&gt;"نعم","⚠ غير مسوى مع الحسابات","✔ معتمد ومسوى")))))))))</f>
        <v/>
      </c>
      <c r="R2319">
        <f>N(R2318)+IF(A2319="عهدة",1,0)</f>
        <v/>
      </c>
      <c r="S2319">
        <f>IF(C2319="","",IF(AND(C2319&gt;=DATE(2026,9,1),C2319&lt;=DATE(2027,8,31)),(YEAR(C2319)-2026)*12+MONTH(C2319)-8,""))</f>
        <v/>
      </c>
      <c r="T2319">
        <f>IF(AND(A2319="مصروف",R2319&gt;0,I2319="موافق",S2319&lt;&gt;"",H2319&lt;&gt;""),N(G2319),0)</f>
        <v/>
      </c>
    </row>
    <row r="2320">
      <c r="A2320" s="19" t="n"/>
      <c r="B2320" s="20">
        <f>IF(A2320="","",IF(R2320=0,"⚠ أضف سطر عهدة أولًا","DMT-"&amp;TEXT(R2320,"000")))</f>
        <v/>
      </c>
      <c r="C2320" s="21" t="n"/>
      <c r="D2320" s="20">
        <f>IF(C2320="","",IF(S2320="","خارج السنة المالية",INDEX(القوائم!$D$2:$D$13,S2320)))</f>
        <v/>
      </c>
      <c r="E2320" s="22" t="n"/>
      <c r="F2320" s="23" t="n"/>
      <c r="G2320" s="23" t="n"/>
      <c r="H2320" s="22" t="n"/>
      <c r="I2320" s="19" t="n"/>
      <c r="J2320" s="21" t="n"/>
      <c r="K2320" s="19" t="n"/>
      <c r="L2320" s="19" t="n"/>
      <c r="M2320" s="21" t="n"/>
      <c r="N2320" s="22" t="n"/>
      <c r="O2320" s="24">
        <f>IF(A2320&lt;&gt;"عهدة","",SUMIFS($G$8:$G$5007,$B$8:$B$5007,B2320,$A$8:$A$5007,"مصروف",$I$8:$I$5007,"&lt;&gt;مرفوض"))</f>
        <v/>
      </c>
      <c r="P2320" s="25">
        <f>IF(A2320&lt;&gt;"عهدة","",N(F2320)-O2320)</f>
        <v/>
      </c>
      <c r="Q2320" s="26">
        <f>IF(A2320="","",IF(A2320="عهدة",IF(N(F2320)=0,"⚠ أدخل قيمة العهدة",IF(P2320&lt;0,"⛔ عجز / زيادة مصروفات "&amp;TEXT(-P2320,"#,##0"),IF(COUNTIFS($B$8:$B$5007,B2320,$A$8:$A$5007,"مصروف",$I$8:$I$5007,"&lt;&gt;مرفوض",$K$8:$K$5007,"&lt;&gt;نعم")&gt;0,"⚠ "&amp;COUNTIFS($B$8:$B$5007,B2320,$A$8:$A$5007,"مصروف",$I$8:$I$5007,"&lt;&gt;مرفوض",$K$8:$K$5007,"&lt;&gt;نعم")&amp;" مصروف غير مسوى",IF(L2320="تمت التسوية",IF(P2320=0,"✔ متوازنة وتمت التسوية","✔ تمت التسوية – متبقي "&amp;TEXT(P2320,"#,##0")),IF(P2320&gt;0,"متبقي "&amp;TEXT(P2320,"#,##0"),"✔ متوازنة"))))),IF(R2320=0,"⚠ أضف سطر عهدة أولًا",IF(OR(C2320="",N(G2320)=0),"⚠ أكمل التاريخ والقيمة",IF(S2320="","⚠ التاريخ خارج السنة المالية",IF(H2320="","⚠ اختر بند الموازنة",IF(I2320="مرفوض","✖ مرفوض من المدير",IF(I2320&lt;&gt;"موافق","⏳ بانتظار موافقة المدير",IF(K2320&lt;&gt;"نعم","⚠ غير مسوى مع الحسابات","✔ معتمد ومسوى")))))))))</f>
        <v/>
      </c>
      <c r="R2320">
        <f>N(R2319)+IF(A2320="عهدة",1,0)</f>
        <v/>
      </c>
      <c r="S2320">
        <f>IF(C2320="","",IF(AND(C2320&gt;=DATE(2026,9,1),C2320&lt;=DATE(2027,8,31)),(YEAR(C2320)-2026)*12+MONTH(C2320)-8,""))</f>
        <v/>
      </c>
      <c r="T2320">
        <f>IF(AND(A2320="مصروف",R2320&gt;0,I2320="موافق",S2320&lt;&gt;"",H2320&lt;&gt;""),N(G2320),0)</f>
        <v/>
      </c>
    </row>
    <row r="2321">
      <c r="A2321" s="19" t="n"/>
      <c r="B2321" s="20">
        <f>IF(A2321="","",IF(R2321=0,"⚠ أضف سطر عهدة أولًا","DMT-"&amp;TEXT(R2321,"000")))</f>
        <v/>
      </c>
      <c r="C2321" s="21" t="n"/>
      <c r="D2321" s="20">
        <f>IF(C2321="","",IF(S2321="","خارج السنة المالية",INDEX(القوائم!$D$2:$D$13,S2321)))</f>
        <v/>
      </c>
      <c r="E2321" s="22" t="n"/>
      <c r="F2321" s="23" t="n"/>
      <c r="G2321" s="23" t="n"/>
      <c r="H2321" s="22" t="n"/>
      <c r="I2321" s="19" t="n"/>
      <c r="J2321" s="21" t="n"/>
      <c r="K2321" s="19" t="n"/>
      <c r="L2321" s="19" t="n"/>
      <c r="M2321" s="21" t="n"/>
      <c r="N2321" s="22" t="n"/>
      <c r="O2321" s="24">
        <f>IF(A2321&lt;&gt;"عهدة","",SUMIFS($G$8:$G$5007,$B$8:$B$5007,B2321,$A$8:$A$5007,"مصروف",$I$8:$I$5007,"&lt;&gt;مرفوض"))</f>
        <v/>
      </c>
      <c r="P2321" s="25">
        <f>IF(A2321&lt;&gt;"عهدة","",N(F2321)-O2321)</f>
        <v/>
      </c>
      <c r="Q2321" s="26">
        <f>IF(A2321="","",IF(A2321="عهدة",IF(N(F2321)=0,"⚠ أدخل قيمة العهدة",IF(P2321&lt;0,"⛔ عجز / زيادة مصروفات "&amp;TEXT(-P2321,"#,##0"),IF(COUNTIFS($B$8:$B$5007,B2321,$A$8:$A$5007,"مصروف",$I$8:$I$5007,"&lt;&gt;مرفوض",$K$8:$K$5007,"&lt;&gt;نعم")&gt;0,"⚠ "&amp;COUNTIFS($B$8:$B$5007,B2321,$A$8:$A$5007,"مصروف",$I$8:$I$5007,"&lt;&gt;مرفوض",$K$8:$K$5007,"&lt;&gt;نعم")&amp;" مصروف غير مسوى",IF(L2321="تمت التسوية",IF(P2321=0,"✔ متوازنة وتمت التسوية","✔ تمت التسوية – متبقي "&amp;TEXT(P2321,"#,##0")),IF(P2321&gt;0,"متبقي "&amp;TEXT(P2321,"#,##0"),"✔ متوازنة"))))),IF(R2321=0,"⚠ أضف سطر عهدة أولًا",IF(OR(C2321="",N(G2321)=0),"⚠ أكمل التاريخ والقيمة",IF(S2321="","⚠ التاريخ خارج السنة المالية",IF(H2321="","⚠ اختر بند الموازنة",IF(I2321="مرفوض","✖ مرفوض من المدير",IF(I2321&lt;&gt;"موافق","⏳ بانتظار موافقة المدير",IF(K2321&lt;&gt;"نعم","⚠ غير مسوى مع الحسابات","✔ معتمد ومسوى")))))))))</f>
        <v/>
      </c>
      <c r="R2321">
        <f>N(R2320)+IF(A2321="عهدة",1,0)</f>
        <v/>
      </c>
      <c r="S2321">
        <f>IF(C2321="","",IF(AND(C2321&gt;=DATE(2026,9,1),C2321&lt;=DATE(2027,8,31)),(YEAR(C2321)-2026)*12+MONTH(C2321)-8,""))</f>
        <v/>
      </c>
      <c r="T2321">
        <f>IF(AND(A2321="مصروف",R2321&gt;0,I2321="موافق",S2321&lt;&gt;"",H2321&lt;&gt;""),N(G2321),0)</f>
        <v/>
      </c>
    </row>
    <row r="2322">
      <c r="A2322" s="19" t="n"/>
      <c r="B2322" s="20">
        <f>IF(A2322="","",IF(R2322=0,"⚠ أضف سطر عهدة أولًا","DMT-"&amp;TEXT(R2322,"000")))</f>
        <v/>
      </c>
      <c r="C2322" s="21" t="n"/>
      <c r="D2322" s="20">
        <f>IF(C2322="","",IF(S2322="","خارج السنة المالية",INDEX(القوائم!$D$2:$D$13,S2322)))</f>
        <v/>
      </c>
      <c r="E2322" s="22" t="n"/>
      <c r="F2322" s="23" t="n"/>
      <c r="G2322" s="23" t="n"/>
      <c r="H2322" s="22" t="n"/>
      <c r="I2322" s="19" t="n"/>
      <c r="J2322" s="21" t="n"/>
      <c r="K2322" s="19" t="n"/>
      <c r="L2322" s="19" t="n"/>
      <c r="M2322" s="21" t="n"/>
      <c r="N2322" s="22" t="n"/>
      <c r="O2322" s="24">
        <f>IF(A2322&lt;&gt;"عهدة","",SUMIFS($G$8:$G$5007,$B$8:$B$5007,B2322,$A$8:$A$5007,"مصروف",$I$8:$I$5007,"&lt;&gt;مرفوض"))</f>
        <v/>
      </c>
      <c r="P2322" s="25">
        <f>IF(A2322&lt;&gt;"عهدة","",N(F2322)-O2322)</f>
        <v/>
      </c>
      <c r="Q2322" s="26">
        <f>IF(A2322="","",IF(A2322="عهدة",IF(N(F2322)=0,"⚠ أدخل قيمة العهدة",IF(P2322&lt;0,"⛔ عجز / زيادة مصروفات "&amp;TEXT(-P2322,"#,##0"),IF(COUNTIFS($B$8:$B$5007,B2322,$A$8:$A$5007,"مصروف",$I$8:$I$5007,"&lt;&gt;مرفوض",$K$8:$K$5007,"&lt;&gt;نعم")&gt;0,"⚠ "&amp;COUNTIFS($B$8:$B$5007,B2322,$A$8:$A$5007,"مصروف",$I$8:$I$5007,"&lt;&gt;مرفوض",$K$8:$K$5007,"&lt;&gt;نعم")&amp;" مصروف غير مسوى",IF(L2322="تمت التسوية",IF(P2322=0,"✔ متوازنة وتمت التسوية","✔ تمت التسوية – متبقي "&amp;TEXT(P2322,"#,##0")),IF(P2322&gt;0,"متبقي "&amp;TEXT(P2322,"#,##0"),"✔ متوازنة"))))),IF(R2322=0,"⚠ أضف سطر عهدة أولًا",IF(OR(C2322="",N(G2322)=0),"⚠ أكمل التاريخ والقيمة",IF(S2322="","⚠ التاريخ خارج السنة المالية",IF(H2322="","⚠ اختر بند الموازنة",IF(I2322="مرفوض","✖ مرفوض من المدير",IF(I2322&lt;&gt;"موافق","⏳ بانتظار موافقة المدير",IF(K2322&lt;&gt;"نعم","⚠ غير مسوى مع الحسابات","✔ معتمد ومسوى")))))))))</f>
        <v/>
      </c>
      <c r="R2322">
        <f>N(R2321)+IF(A2322="عهدة",1,0)</f>
        <v/>
      </c>
      <c r="S2322">
        <f>IF(C2322="","",IF(AND(C2322&gt;=DATE(2026,9,1),C2322&lt;=DATE(2027,8,31)),(YEAR(C2322)-2026)*12+MONTH(C2322)-8,""))</f>
        <v/>
      </c>
      <c r="T2322">
        <f>IF(AND(A2322="مصروف",R2322&gt;0,I2322="موافق",S2322&lt;&gt;"",H2322&lt;&gt;""),N(G2322),0)</f>
        <v/>
      </c>
    </row>
    <row r="2323">
      <c r="A2323" s="19" t="n"/>
      <c r="B2323" s="20">
        <f>IF(A2323="","",IF(R2323=0,"⚠ أضف سطر عهدة أولًا","DMT-"&amp;TEXT(R2323,"000")))</f>
        <v/>
      </c>
      <c r="C2323" s="21" t="n"/>
      <c r="D2323" s="20">
        <f>IF(C2323="","",IF(S2323="","خارج السنة المالية",INDEX(القوائم!$D$2:$D$13,S2323)))</f>
        <v/>
      </c>
      <c r="E2323" s="22" t="n"/>
      <c r="F2323" s="23" t="n"/>
      <c r="G2323" s="23" t="n"/>
      <c r="H2323" s="22" t="n"/>
      <c r="I2323" s="19" t="n"/>
      <c r="J2323" s="21" t="n"/>
      <c r="K2323" s="19" t="n"/>
      <c r="L2323" s="19" t="n"/>
      <c r="M2323" s="21" t="n"/>
      <c r="N2323" s="22" t="n"/>
      <c r="O2323" s="24">
        <f>IF(A2323&lt;&gt;"عهدة","",SUMIFS($G$8:$G$5007,$B$8:$B$5007,B2323,$A$8:$A$5007,"مصروف",$I$8:$I$5007,"&lt;&gt;مرفوض"))</f>
        <v/>
      </c>
      <c r="P2323" s="25">
        <f>IF(A2323&lt;&gt;"عهدة","",N(F2323)-O2323)</f>
        <v/>
      </c>
      <c r="Q2323" s="26">
        <f>IF(A2323="","",IF(A2323="عهدة",IF(N(F2323)=0,"⚠ أدخل قيمة العهدة",IF(P2323&lt;0,"⛔ عجز / زيادة مصروفات "&amp;TEXT(-P2323,"#,##0"),IF(COUNTIFS($B$8:$B$5007,B2323,$A$8:$A$5007,"مصروف",$I$8:$I$5007,"&lt;&gt;مرفوض",$K$8:$K$5007,"&lt;&gt;نعم")&gt;0,"⚠ "&amp;COUNTIFS($B$8:$B$5007,B2323,$A$8:$A$5007,"مصروف",$I$8:$I$5007,"&lt;&gt;مرفوض",$K$8:$K$5007,"&lt;&gt;نعم")&amp;" مصروف غير مسوى",IF(L2323="تمت التسوية",IF(P2323=0,"✔ متوازنة وتمت التسوية","✔ تمت التسوية – متبقي "&amp;TEXT(P2323,"#,##0")),IF(P2323&gt;0,"متبقي "&amp;TEXT(P2323,"#,##0"),"✔ متوازنة"))))),IF(R2323=0,"⚠ أضف سطر عهدة أولًا",IF(OR(C2323="",N(G2323)=0),"⚠ أكمل التاريخ والقيمة",IF(S2323="","⚠ التاريخ خارج السنة المالية",IF(H2323="","⚠ اختر بند الموازنة",IF(I2323="مرفوض","✖ مرفوض من المدير",IF(I2323&lt;&gt;"موافق","⏳ بانتظار موافقة المدير",IF(K2323&lt;&gt;"نعم","⚠ غير مسوى مع الحسابات","✔ معتمد ومسوى")))))))))</f>
        <v/>
      </c>
      <c r="R2323">
        <f>N(R2322)+IF(A2323="عهدة",1,0)</f>
        <v/>
      </c>
      <c r="S2323">
        <f>IF(C2323="","",IF(AND(C2323&gt;=DATE(2026,9,1),C2323&lt;=DATE(2027,8,31)),(YEAR(C2323)-2026)*12+MONTH(C2323)-8,""))</f>
        <v/>
      </c>
      <c r="T2323">
        <f>IF(AND(A2323="مصروف",R2323&gt;0,I2323="موافق",S2323&lt;&gt;"",H2323&lt;&gt;""),N(G2323),0)</f>
        <v/>
      </c>
    </row>
    <row r="2324">
      <c r="A2324" s="19" t="n"/>
      <c r="B2324" s="20">
        <f>IF(A2324="","",IF(R2324=0,"⚠ أضف سطر عهدة أولًا","DMT-"&amp;TEXT(R2324,"000")))</f>
        <v/>
      </c>
      <c r="C2324" s="21" t="n"/>
      <c r="D2324" s="20">
        <f>IF(C2324="","",IF(S2324="","خارج السنة المالية",INDEX(القوائم!$D$2:$D$13,S2324)))</f>
        <v/>
      </c>
      <c r="E2324" s="22" t="n"/>
      <c r="F2324" s="23" t="n"/>
      <c r="G2324" s="23" t="n"/>
      <c r="H2324" s="22" t="n"/>
      <c r="I2324" s="19" t="n"/>
      <c r="J2324" s="21" t="n"/>
      <c r="K2324" s="19" t="n"/>
      <c r="L2324" s="19" t="n"/>
      <c r="M2324" s="21" t="n"/>
      <c r="N2324" s="22" t="n"/>
      <c r="O2324" s="24">
        <f>IF(A2324&lt;&gt;"عهدة","",SUMIFS($G$8:$G$5007,$B$8:$B$5007,B2324,$A$8:$A$5007,"مصروف",$I$8:$I$5007,"&lt;&gt;مرفوض"))</f>
        <v/>
      </c>
      <c r="P2324" s="25">
        <f>IF(A2324&lt;&gt;"عهدة","",N(F2324)-O2324)</f>
        <v/>
      </c>
      <c r="Q2324" s="26">
        <f>IF(A2324="","",IF(A2324="عهدة",IF(N(F2324)=0,"⚠ أدخل قيمة العهدة",IF(P2324&lt;0,"⛔ عجز / زيادة مصروفات "&amp;TEXT(-P2324,"#,##0"),IF(COUNTIFS($B$8:$B$5007,B2324,$A$8:$A$5007,"مصروف",$I$8:$I$5007,"&lt;&gt;مرفوض",$K$8:$K$5007,"&lt;&gt;نعم")&gt;0,"⚠ "&amp;COUNTIFS($B$8:$B$5007,B2324,$A$8:$A$5007,"مصروف",$I$8:$I$5007,"&lt;&gt;مرفوض",$K$8:$K$5007,"&lt;&gt;نعم")&amp;" مصروف غير مسوى",IF(L2324="تمت التسوية",IF(P2324=0,"✔ متوازنة وتمت التسوية","✔ تمت التسوية – متبقي "&amp;TEXT(P2324,"#,##0")),IF(P2324&gt;0,"متبقي "&amp;TEXT(P2324,"#,##0"),"✔ متوازنة"))))),IF(R2324=0,"⚠ أضف سطر عهدة أولًا",IF(OR(C2324="",N(G2324)=0),"⚠ أكمل التاريخ والقيمة",IF(S2324="","⚠ التاريخ خارج السنة المالية",IF(H2324="","⚠ اختر بند الموازنة",IF(I2324="مرفوض","✖ مرفوض من المدير",IF(I2324&lt;&gt;"موافق","⏳ بانتظار موافقة المدير",IF(K2324&lt;&gt;"نعم","⚠ غير مسوى مع الحسابات","✔ معتمد ومسوى")))))))))</f>
        <v/>
      </c>
      <c r="R2324">
        <f>N(R2323)+IF(A2324="عهدة",1,0)</f>
        <v/>
      </c>
      <c r="S2324">
        <f>IF(C2324="","",IF(AND(C2324&gt;=DATE(2026,9,1),C2324&lt;=DATE(2027,8,31)),(YEAR(C2324)-2026)*12+MONTH(C2324)-8,""))</f>
        <v/>
      </c>
      <c r="T2324">
        <f>IF(AND(A2324="مصروف",R2324&gt;0,I2324="موافق",S2324&lt;&gt;"",H2324&lt;&gt;""),N(G2324),0)</f>
        <v/>
      </c>
    </row>
    <row r="2325">
      <c r="A2325" s="19" t="n"/>
      <c r="B2325" s="20">
        <f>IF(A2325="","",IF(R2325=0,"⚠ أضف سطر عهدة أولًا","DMT-"&amp;TEXT(R2325,"000")))</f>
        <v/>
      </c>
      <c r="C2325" s="21" t="n"/>
      <c r="D2325" s="20">
        <f>IF(C2325="","",IF(S2325="","خارج السنة المالية",INDEX(القوائم!$D$2:$D$13,S2325)))</f>
        <v/>
      </c>
      <c r="E2325" s="22" t="n"/>
      <c r="F2325" s="23" t="n"/>
      <c r="G2325" s="23" t="n"/>
      <c r="H2325" s="22" t="n"/>
      <c r="I2325" s="19" t="n"/>
      <c r="J2325" s="21" t="n"/>
      <c r="K2325" s="19" t="n"/>
      <c r="L2325" s="19" t="n"/>
      <c r="M2325" s="21" t="n"/>
      <c r="N2325" s="22" t="n"/>
      <c r="O2325" s="24">
        <f>IF(A2325&lt;&gt;"عهدة","",SUMIFS($G$8:$G$5007,$B$8:$B$5007,B2325,$A$8:$A$5007,"مصروف",$I$8:$I$5007,"&lt;&gt;مرفوض"))</f>
        <v/>
      </c>
      <c r="P2325" s="25">
        <f>IF(A2325&lt;&gt;"عهدة","",N(F2325)-O2325)</f>
        <v/>
      </c>
      <c r="Q2325" s="26">
        <f>IF(A2325="","",IF(A2325="عهدة",IF(N(F2325)=0,"⚠ أدخل قيمة العهدة",IF(P2325&lt;0,"⛔ عجز / زيادة مصروفات "&amp;TEXT(-P2325,"#,##0"),IF(COUNTIFS($B$8:$B$5007,B2325,$A$8:$A$5007,"مصروف",$I$8:$I$5007,"&lt;&gt;مرفوض",$K$8:$K$5007,"&lt;&gt;نعم")&gt;0,"⚠ "&amp;COUNTIFS($B$8:$B$5007,B2325,$A$8:$A$5007,"مصروف",$I$8:$I$5007,"&lt;&gt;مرفوض",$K$8:$K$5007,"&lt;&gt;نعم")&amp;" مصروف غير مسوى",IF(L2325="تمت التسوية",IF(P2325=0,"✔ متوازنة وتمت التسوية","✔ تمت التسوية – متبقي "&amp;TEXT(P2325,"#,##0")),IF(P2325&gt;0,"متبقي "&amp;TEXT(P2325,"#,##0"),"✔ متوازنة"))))),IF(R2325=0,"⚠ أضف سطر عهدة أولًا",IF(OR(C2325="",N(G2325)=0),"⚠ أكمل التاريخ والقيمة",IF(S2325="","⚠ التاريخ خارج السنة المالية",IF(H2325="","⚠ اختر بند الموازنة",IF(I2325="مرفوض","✖ مرفوض من المدير",IF(I2325&lt;&gt;"موافق","⏳ بانتظار موافقة المدير",IF(K2325&lt;&gt;"نعم","⚠ غير مسوى مع الحسابات","✔ معتمد ومسوى")))))))))</f>
        <v/>
      </c>
      <c r="R2325">
        <f>N(R2324)+IF(A2325="عهدة",1,0)</f>
        <v/>
      </c>
      <c r="S2325">
        <f>IF(C2325="","",IF(AND(C2325&gt;=DATE(2026,9,1),C2325&lt;=DATE(2027,8,31)),(YEAR(C2325)-2026)*12+MONTH(C2325)-8,""))</f>
        <v/>
      </c>
      <c r="T2325">
        <f>IF(AND(A2325="مصروف",R2325&gt;0,I2325="موافق",S2325&lt;&gt;"",H2325&lt;&gt;""),N(G2325),0)</f>
        <v/>
      </c>
    </row>
    <row r="2326">
      <c r="A2326" s="19" t="n"/>
      <c r="B2326" s="20">
        <f>IF(A2326="","",IF(R2326=0,"⚠ أضف سطر عهدة أولًا","DMT-"&amp;TEXT(R2326,"000")))</f>
        <v/>
      </c>
      <c r="C2326" s="21" t="n"/>
      <c r="D2326" s="20">
        <f>IF(C2326="","",IF(S2326="","خارج السنة المالية",INDEX(القوائم!$D$2:$D$13,S2326)))</f>
        <v/>
      </c>
      <c r="E2326" s="22" t="n"/>
      <c r="F2326" s="23" t="n"/>
      <c r="G2326" s="23" t="n"/>
      <c r="H2326" s="22" t="n"/>
      <c r="I2326" s="19" t="n"/>
      <c r="J2326" s="21" t="n"/>
      <c r="K2326" s="19" t="n"/>
      <c r="L2326" s="19" t="n"/>
      <c r="M2326" s="21" t="n"/>
      <c r="N2326" s="22" t="n"/>
      <c r="O2326" s="24">
        <f>IF(A2326&lt;&gt;"عهدة","",SUMIFS($G$8:$G$5007,$B$8:$B$5007,B2326,$A$8:$A$5007,"مصروف",$I$8:$I$5007,"&lt;&gt;مرفوض"))</f>
        <v/>
      </c>
      <c r="P2326" s="25">
        <f>IF(A2326&lt;&gt;"عهدة","",N(F2326)-O2326)</f>
        <v/>
      </c>
      <c r="Q2326" s="26">
        <f>IF(A2326="","",IF(A2326="عهدة",IF(N(F2326)=0,"⚠ أدخل قيمة العهدة",IF(P2326&lt;0,"⛔ عجز / زيادة مصروفات "&amp;TEXT(-P2326,"#,##0"),IF(COUNTIFS($B$8:$B$5007,B2326,$A$8:$A$5007,"مصروف",$I$8:$I$5007,"&lt;&gt;مرفوض",$K$8:$K$5007,"&lt;&gt;نعم")&gt;0,"⚠ "&amp;COUNTIFS($B$8:$B$5007,B2326,$A$8:$A$5007,"مصروف",$I$8:$I$5007,"&lt;&gt;مرفوض",$K$8:$K$5007,"&lt;&gt;نعم")&amp;" مصروف غير مسوى",IF(L2326="تمت التسوية",IF(P2326=0,"✔ متوازنة وتمت التسوية","✔ تمت التسوية – متبقي "&amp;TEXT(P2326,"#,##0")),IF(P2326&gt;0,"متبقي "&amp;TEXT(P2326,"#,##0"),"✔ متوازنة"))))),IF(R2326=0,"⚠ أضف سطر عهدة أولًا",IF(OR(C2326="",N(G2326)=0),"⚠ أكمل التاريخ والقيمة",IF(S2326="","⚠ التاريخ خارج السنة المالية",IF(H2326="","⚠ اختر بند الموازنة",IF(I2326="مرفوض","✖ مرفوض من المدير",IF(I2326&lt;&gt;"موافق","⏳ بانتظار موافقة المدير",IF(K2326&lt;&gt;"نعم","⚠ غير مسوى مع الحسابات","✔ معتمد ومسوى")))))))))</f>
        <v/>
      </c>
      <c r="R2326">
        <f>N(R2325)+IF(A2326="عهدة",1,0)</f>
        <v/>
      </c>
      <c r="S2326">
        <f>IF(C2326="","",IF(AND(C2326&gt;=DATE(2026,9,1),C2326&lt;=DATE(2027,8,31)),(YEAR(C2326)-2026)*12+MONTH(C2326)-8,""))</f>
        <v/>
      </c>
      <c r="T2326">
        <f>IF(AND(A2326="مصروف",R2326&gt;0,I2326="موافق",S2326&lt;&gt;"",H2326&lt;&gt;""),N(G2326),0)</f>
        <v/>
      </c>
    </row>
    <row r="2327">
      <c r="A2327" s="19" t="n"/>
      <c r="B2327" s="20">
        <f>IF(A2327="","",IF(R2327=0,"⚠ أضف سطر عهدة أولًا","DMT-"&amp;TEXT(R2327,"000")))</f>
        <v/>
      </c>
      <c r="C2327" s="21" t="n"/>
      <c r="D2327" s="20">
        <f>IF(C2327="","",IF(S2327="","خارج السنة المالية",INDEX(القوائم!$D$2:$D$13,S2327)))</f>
        <v/>
      </c>
      <c r="E2327" s="22" t="n"/>
      <c r="F2327" s="23" t="n"/>
      <c r="G2327" s="23" t="n"/>
      <c r="H2327" s="22" t="n"/>
      <c r="I2327" s="19" t="n"/>
      <c r="J2327" s="21" t="n"/>
      <c r="K2327" s="19" t="n"/>
      <c r="L2327" s="19" t="n"/>
      <c r="M2327" s="21" t="n"/>
      <c r="N2327" s="22" t="n"/>
      <c r="O2327" s="24">
        <f>IF(A2327&lt;&gt;"عهدة","",SUMIFS($G$8:$G$5007,$B$8:$B$5007,B2327,$A$8:$A$5007,"مصروف",$I$8:$I$5007,"&lt;&gt;مرفوض"))</f>
        <v/>
      </c>
      <c r="P2327" s="25">
        <f>IF(A2327&lt;&gt;"عهدة","",N(F2327)-O2327)</f>
        <v/>
      </c>
      <c r="Q2327" s="26">
        <f>IF(A2327="","",IF(A2327="عهدة",IF(N(F2327)=0,"⚠ أدخل قيمة العهدة",IF(P2327&lt;0,"⛔ عجز / زيادة مصروفات "&amp;TEXT(-P2327,"#,##0"),IF(COUNTIFS($B$8:$B$5007,B2327,$A$8:$A$5007,"مصروف",$I$8:$I$5007,"&lt;&gt;مرفوض",$K$8:$K$5007,"&lt;&gt;نعم")&gt;0,"⚠ "&amp;COUNTIFS($B$8:$B$5007,B2327,$A$8:$A$5007,"مصروف",$I$8:$I$5007,"&lt;&gt;مرفوض",$K$8:$K$5007,"&lt;&gt;نعم")&amp;" مصروف غير مسوى",IF(L2327="تمت التسوية",IF(P2327=0,"✔ متوازنة وتمت التسوية","✔ تمت التسوية – متبقي "&amp;TEXT(P2327,"#,##0")),IF(P2327&gt;0,"متبقي "&amp;TEXT(P2327,"#,##0"),"✔ متوازنة"))))),IF(R2327=0,"⚠ أضف سطر عهدة أولًا",IF(OR(C2327="",N(G2327)=0),"⚠ أكمل التاريخ والقيمة",IF(S2327="","⚠ التاريخ خارج السنة المالية",IF(H2327="","⚠ اختر بند الموازنة",IF(I2327="مرفوض","✖ مرفوض من المدير",IF(I2327&lt;&gt;"موافق","⏳ بانتظار موافقة المدير",IF(K2327&lt;&gt;"نعم","⚠ غير مسوى مع الحسابات","✔ معتمد ومسوى")))))))))</f>
        <v/>
      </c>
      <c r="R2327">
        <f>N(R2326)+IF(A2327="عهدة",1,0)</f>
        <v/>
      </c>
      <c r="S2327">
        <f>IF(C2327="","",IF(AND(C2327&gt;=DATE(2026,9,1),C2327&lt;=DATE(2027,8,31)),(YEAR(C2327)-2026)*12+MONTH(C2327)-8,""))</f>
        <v/>
      </c>
      <c r="T2327">
        <f>IF(AND(A2327="مصروف",R2327&gt;0,I2327="موافق",S2327&lt;&gt;"",H2327&lt;&gt;""),N(G2327),0)</f>
        <v/>
      </c>
    </row>
    <row r="2328">
      <c r="A2328" s="19" t="n"/>
      <c r="B2328" s="20">
        <f>IF(A2328="","",IF(R2328=0,"⚠ أضف سطر عهدة أولًا","DMT-"&amp;TEXT(R2328,"000")))</f>
        <v/>
      </c>
      <c r="C2328" s="21" t="n"/>
      <c r="D2328" s="20">
        <f>IF(C2328="","",IF(S2328="","خارج السنة المالية",INDEX(القوائم!$D$2:$D$13,S2328)))</f>
        <v/>
      </c>
      <c r="E2328" s="22" t="n"/>
      <c r="F2328" s="23" t="n"/>
      <c r="G2328" s="23" t="n"/>
      <c r="H2328" s="22" t="n"/>
      <c r="I2328" s="19" t="n"/>
      <c r="J2328" s="21" t="n"/>
      <c r="K2328" s="19" t="n"/>
      <c r="L2328" s="19" t="n"/>
      <c r="M2328" s="21" t="n"/>
      <c r="N2328" s="22" t="n"/>
      <c r="O2328" s="24">
        <f>IF(A2328&lt;&gt;"عهدة","",SUMIFS($G$8:$G$5007,$B$8:$B$5007,B2328,$A$8:$A$5007,"مصروف",$I$8:$I$5007,"&lt;&gt;مرفوض"))</f>
        <v/>
      </c>
      <c r="P2328" s="25">
        <f>IF(A2328&lt;&gt;"عهدة","",N(F2328)-O2328)</f>
        <v/>
      </c>
      <c r="Q2328" s="26">
        <f>IF(A2328="","",IF(A2328="عهدة",IF(N(F2328)=0,"⚠ أدخل قيمة العهدة",IF(P2328&lt;0,"⛔ عجز / زيادة مصروفات "&amp;TEXT(-P2328,"#,##0"),IF(COUNTIFS($B$8:$B$5007,B2328,$A$8:$A$5007,"مصروف",$I$8:$I$5007,"&lt;&gt;مرفوض",$K$8:$K$5007,"&lt;&gt;نعم")&gt;0,"⚠ "&amp;COUNTIFS($B$8:$B$5007,B2328,$A$8:$A$5007,"مصروف",$I$8:$I$5007,"&lt;&gt;مرفوض",$K$8:$K$5007,"&lt;&gt;نعم")&amp;" مصروف غير مسوى",IF(L2328="تمت التسوية",IF(P2328=0,"✔ متوازنة وتمت التسوية","✔ تمت التسوية – متبقي "&amp;TEXT(P2328,"#,##0")),IF(P2328&gt;0,"متبقي "&amp;TEXT(P2328,"#,##0"),"✔ متوازنة"))))),IF(R2328=0,"⚠ أضف سطر عهدة أولًا",IF(OR(C2328="",N(G2328)=0),"⚠ أكمل التاريخ والقيمة",IF(S2328="","⚠ التاريخ خارج السنة المالية",IF(H2328="","⚠ اختر بند الموازنة",IF(I2328="مرفوض","✖ مرفوض من المدير",IF(I2328&lt;&gt;"موافق","⏳ بانتظار موافقة المدير",IF(K2328&lt;&gt;"نعم","⚠ غير مسوى مع الحسابات","✔ معتمد ومسوى")))))))))</f>
        <v/>
      </c>
      <c r="R2328">
        <f>N(R2327)+IF(A2328="عهدة",1,0)</f>
        <v/>
      </c>
      <c r="S2328">
        <f>IF(C2328="","",IF(AND(C2328&gt;=DATE(2026,9,1),C2328&lt;=DATE(2027,8,31)),(YEAR(C2328)-2026)*12+MONTH(C2328)-8,""))</f>
        <v/>
      </c>
      <c r="T2328">
        <f>IF(AND(A2328="مصروف",R2328&gt;0,I2328="موافق",S2328&lt;&gt;"",H2328&lt;&gt;""),N(G2328),0)</f>
        <v/>
      </c>
    </row>
    <row r="2329">
      <c r="A2329" s="19" t="n"/>
      <c r="B2329" s="20">
        <f>IF(A2329="","",IF(R2329=0,"⚠ أضف سطر عهدة أولًا","DMT-"&amp;TEXT(R2329,"000")))</f>
        <v/>
      </c>
      <c r="C2329" s="21" t="n"/>
      <c r="D2329" s="20">
        <f>IF(C2329="","",IF(S2329="","خارج السنة المالية",INDEX(القوائم!$D$2:$D$13,S2329)))</f>
        <v/>
      </c>
      <c r="E2329" s="22" t="n"/>
      <c r="F2329" s="23" t="n"/>
      <c r="G2329" s="23" t="n"/>
      <c r="H2329" s="22" t="n"/>
      <c r="I2329" s="19" t="n"/>
      <c r="J2329" s="21" t="n"/>
      <c r="K2329" s="19" t="n"/>
      <c r="L2329" s="19" t="n"/>
      <c r="M2329" s="21" t="n"/>
      <c r="N2329" s="22" t="n"/>
      <c r="O2329" s="24">
        <f>IF(A2329&lt;&gt;"عهدة","",SUMIFS($G$8:$G$5007,$B$8:$B$5007,B2329,$A$8:$A$5007,"مصروف",$I$8:$I$5007,"&lt;&gt;مرفوض"))</f>
        <v/>
      </c>
      <c r="P2329" s="25">
        <f>IF(A2329&lt;&gt;"عهدة","",N(F2329)-O2329)</f>
        <v/>
      </c>
      <c r="Q2329" s="26">
        <f>IF(A2329="","",IF(A2329="عهدة",IF(N(F2329)=0,"⚠ أدخل قيمة العهدة",IF(P2329&lt;0,"⛔ عجز / زيادة مصروفات "&amp;TEXT(-P2329,"#,##0"),IF(COUNTIFS($B$8:$B$5007,B2329,$A$8:$A$5007,"مصروف",$I$8:$I$5007,"&lt;&gt;مرفوض",$K$8:$K$5007,"&lt;&gt;نعم")&gt;0,"⚠ "&amp;COUNTIFS($B$8:$B$5007,B2329,$A$8:$A$5007,"مصروف",$I$8:$I$5007,"&lt;&gt;مرفوض",$K$8:$K$5007,"&lt;&gt;نعم")&amp;" مصروف غير مسوى",IF(L2329="تمت التسوية",IF(P2329=0,"✔ متوازنة وتمت التسوية","✔ تمت التسوية – متبقي "&amp;TEXT(P2329,"#,##0")),IF(P2329&gt;0,"متبقي "&amp;TEXT(P2329,"#,##0"),"✔ متوازنة"))))),IF(R2329=0,"⚠ أضف سطر عهدة أولًا",IF(OR(C2329="",N(G2329)=0),"⚠ أكمل التاريخ والقيمة",IF(S2329="","⚠ التاريخ خارج السنة المالية",IF(H2329="","⚠ اختر بند الموازنة",IF(I2329="مرفوض","✖ مرفوض من المدير",IF(I2329&lt;&gt;"موافق","⏳ بانتظار موافقة المدير",IF(K2329&lt;&gt;"نعم","⚠ غير مسوى مع الحسابات","✔ معتمد ومسوى")))))))))</f>
        <v/>
      </c>
      <c r="R2329">
        <f>N(R2328)+IF(A2329="عهدة",1,0)</f>
        <v/>
      </c>
      <c r="S2329">
        <f>IF(C2329="","",IF(AND(C2329&gt;=DATE(2026,9,1),C2329&lt;=DATE(2027,8,31)),(YEAR(C2329)-2026)*12+MONTH(C2329)-8,""))</f>
        <v/>
      </c>
      <c r="T2329">
        <f>IF(AND(A2329="مصروف",R2329&gt;0,I2329="موافق",S2329&lt;&gt;"",H2329&lt;&gt;""),N(G2329),0)</f>
        <v/>
      </c>
    </row>
    <row r="2330">
      <c r="A2330" s="19" t="n"/>
      <c r="B2330" s="20">
        <f>IF(A2330="","",IF(R2330=0,"⚠ أضف سطر عهدة أولًا","DMT-"&amp;TEXT(R2330,"000")))</f>
        <v/>
      </c>
      <c r="C2330" s="21" t="n"/>
      <c r="D2330" s="20">
        <f>IF(C2330="","",IF(S2330="","خارج السنة المالية",INDEX(القوائم!$D$2:$D$13,S2330)))</f>
        <v/>
      </c>
      <c r="E2330" s="22" t="n"/>
      <c r="F2330" s="23" t="n"/>
      <c r="G2330" s="23" t="n"/>
      <c r="H2330" s="22" t="n"/>
      <c r="I2330" s="19" t="n"/>
      <c r="J2330" s="21" t="n"/>
      <c r="K2330" s="19" t="n"/>
      <c r="L2330" s="19" t="n"/>
      <c r="M2330" s="21" t="n"/>
      <c r="N2330" s="22" t="n"/>
      <c r="O2330" s="24">
        <f>IF(A2330&lt;&gt;"عهدة","",SUMIFS($G$8:$G$5007,$B$8:$B$5007,B2330,$A$8:$A$5007,"مصروف",$I$8:$I$5007,"&lt;&gt;مرفوض"))</f>
        <v/>
      </c>
      <c r="P2330" s="25">
        <f>IF(A2330&lt;&gt;"عهدة","",N(F2330)-O2330)</f>
        <v/>
      </c>
      <c r="Q2330" s="26">
        <f>IF(A2330="","",IF(A2330="عهدة",IF(N(F2330)=0,"⚠ أدخل قيمة العهدة",IF(P2330&lt;0,"⛔ عجز / زيادة مصروفات "&amp;TEXT(-P2330,"#,##0"),IF(COUNTIFS($B$8:$B$5007,B2330,$A$8:$A$5007,"مصروف",$I$8:$I$5007,"&lt;&gt;مرفوض",$K$8:$K$5007,"&lt;&gt;نعم")&gt;0,"⚠ "&amp;COUNTIFS($B$8:$B$5007,B2330,$A$8:$A$5007,"مصروف",$I$8:$I$5007,"&lt;&gt;مرفوض",$K$8:$K$5007,"&lt;&gt;نعم")&amp;" مصروف غير مسوى",IF(L2330="تمت التسوية",IF(P2330=0,"✔ متوازنة وتمت التسوية","✔ تمت التسوية – متبقي "&amp;TEXT(P2330,"#,##0")),IF(P2330&gt;0,"متبقي "&amp;TEXT(P2330,"#,##0"),"✔ متوازنة"))))),IF(R2330=0,"⚠ أضف سطر عهدة أولًا",IF(OR(C2330="",N(G2330)=0),"⚠ أكمل التاريخ والقيمة",IF(S2330="","⚠ التاريخ خارج السنة المالية",IF(H2330="","⚠ اختر بند الموازنة",IF(I2330="مرفوض","✖ مرفوض من المدير",IF(I2330&lt;&gt;"موافق","⏳ بانتظار موافقة المدير",IF(K2330&lt;&gt;"نعم","⚠ غير مسوى مع الحسابات","✔ معتمد ومسوى")))))))))</f>
        <v/>
      </c>
      <c r="R2330">
        <f>N(R2329)+IF(A2330="عهدة",1,0)</f>
        <v/>
      </c>
      <c r="S2330">
        <f>IF(C2330="","",IF(AND(C2330&gt;=DATE(2026,9,1),C2330&lt;=DATE(2027,8,31)),(YEAR(C2330)-2026)*12+MONTH(C2330)-8,""))</f>
        <v/>
      </c>
      <c r="T2330">
        <f>IF(AND(A2330="مصروف",R2330&gt;0,I2330="موافق",S2330&lt;&gt;"",H2330&lt;&gt;""),N(G2330),0)</f>
        <v/>
      </c>
    </row>
    <row r="2331">
      <c r="A2331" s="19" t="n"/>
      <c r="B2331" s="20">
        <f>IF(A2331="","",IF(R2331=0,"⚠ أضف سطر عهدة أولًا","DMT-"&amp;TEXT(R2331,"000")))</f>
        <v/>
      </c>
      <c r="C2331" s="21" t="n"/>
      <c r="D2331" s="20">
        <f>IF(C2331="","",IF(S2331="","خارج السنة المالية",INDEX(القوائم!$D$2:$D$13,S2331)))</f>
        <v/>
      </c>
      <c r="E2331" s="22" t="n"/>
      <c r="F2331" s="23" t="n"/>
      <c r="G2331" s="23" t="n"/>
      <c r="H2331" s="22" t="n"/>
      <c r="I2331" s="19" t="n"/>
      <c r="J2331" s="21" t="n"/>
      <c r="K2331" s="19" t="n"/>
      <c r="L2331" s="19" t="n"/>
      <c r="M2331" s="21" t="n"/>
      <c r="N2331" s="22" t="n"/>
      <c r="O2331" s="24">
        <f>IF(A2331&lt;&gt;"عهدة","",SUMIFS($G$8:$G$5007,$B$8:$B$5007,B2331,$A$8:$A$5007,"مصروف",$I$8:$I$5007,"&lt;&gt;مرفوض"))</f>
        <v/>
      </c>
      <c r="P2331" s="25">
        <f>IF(A2331&lt;&gt;"عهدة","",N(F2331)-O2331)</f>
        <v/>
      </c>
      <c r="Q2331" s="26">
        <f>IF(A2331="","",IF(A2331="عهدة",IF(N(F2331)=0,"⚠ أدخل قيمة العهدة",IF(P2331&lt;0,"⛔ عجز / زيادة مصروفات "&amp;TEXT(-P2331,"#,##0"),IF(COUNTIFS($B$8:$B$5007,B2331,$A$8:$A$5007,"مصروف",$I$8:$I$5007,"&lt;&gt;مرفوض",$K$8:$K$5007,"&lt;&gt;نعم")&gt;0,"⚠ "&amp;COUNTIFS($B$8:$B$5007,B2331,$A$8:$A$5007,"مصروف",$I$8:$I$5007,"&lt;&gt;مرفوض",$K$8:$K$5007,"&lt;&gt;نعم")&amp;" مصروف غير مسوى",IF(L2331="تمت التسوية",IF(P2331=0,"✔ متوازنة وتمت التسوية","✔ تمت التسوية – متبقي "&amp;TEXT(P2331,"#,##0")),IF(P2331&gt;0,"متبقي "&amp;TEXT(P2331,"#,##0"),"✔ متوازنة"))))),IF(R2331=0,"⚠ أضف سطر عهدة أولًا",IF(OR(C2331="",N(G2331)=0),"⚠ أكمل التاريخ والقيمة",IF(S2331="","⚠ التاريخ خارج السنة المالية",IF(H2331="","⚠ اختر بند الموازنة",IF(I2331="مرفوض","✖ مرفوض من المدير",IF(I2331&lt;&gt;"موافق","⏳ بانتظار موافقة المدير",IF(K2331&lt;&gt;"نعم","⚠ غير مسوى مع الحسابات","✔ معتمد ومسوى")))))))))</f>
        <v/>
      </c>
      <c r="R2331">
        <f>N(R2330)+IF(A2331="عهدة",1,0)</f>
        <v/>
      </c>
      <c r="S2331">
        <f>IF(C2331="","",IF(AND(C2331&gt;=DATE(2026,9,1),C2331&lt;=DATE(2027,8,31)),(YEAR(C2331)-2026)*12+MONTH(C2331)-8,""))</f>
        <v/>
      </c>
      <c r="T2331">
        <f>IF(AND(A2331="مصروف",R2331&gt;0,I2331="موافق",S2331&lt;&gt;"",H2331&lt;&gt;""),N(G2331),0)</f>
        <v/>
      </c>
    </row>
    <row r="2332">
      <c r="A2332" s="19" t="n"/>
      <c r="B2332" s="20">
        <f>IF(A2332="","",IF(R2332=0,"⚠ أضف سطر عهدة أولًا","DMT-"&amp;TEXT(R2332,"000")))</f>
        <v/>
      </c>
      <c r="C2332" s="21" t="n"/>
      <c r="D2332" s="20">
        <f>IF(C2332="","",IF(S2332="","خارج السنة المالية",INDEX(القوائم!$D$2:$D$13,S2332)))</f>
        <v/>
      </c>
      <c r="E2332" s="22" t="n"/>
      <c r="F2332" s="23" t="n"/>
      <c r="G2332" s="23" t="n"/>
      <c r="H2332" s="22" t="n"/>
      <c r="I2332" s="19" t="n"/>
      <c r="J2332" s="21" t="n"/>
      <c r="K2332" s="19" t="n"/>
      <c r="L2332" s="19" t="n"/>
      <c r="M2332" s="21" t="n"/>
      <c r="N2332" s="22" t="n"/>
      <c r="O2332" s="24">
        <f>IF(A2332&lt;&gt;"عهدة","",SUMIFS($G$8:$G$5007,$B$8:$B$5007,B2332,$A$8:$A$5007,"مصروف",$I$8:$I$5007,"&lt;&gt;مرفوض"))</f>
        <v/>
      </c>
      <c r="P2332" s="25">
        <f>IF(A2332&lt;&gt;"عهدة","",N(F2332)-O2332)</f>
        <v/>
      </c>
      <c r="Q2332" s="26">
        <f>IF(A2332="","",IF(A2332="عهدة",IF(N(F2332)=0,"⚠ أدخل قيمة العهدة",IF(P2332&lt;0,"⛔ عجز / زيادة مصروفات "&amp;TEXT(-P2332,"#,##0"),IF(COUNTIFS($B$8:$B$5007,B2332,$A$8:$A$5007,"مصروف",$I$8:$I$5007,"&lt;&gt;مرفوض",$K$8:$K$5007,"&lt;&gt;نعم")&gt;0,"⚠ "&amp;COUNTIFS($B$8:$B$5007,B2332,$A$8:$A$5007,"مصروف",$I$8:$I$5007,"&lt;&gt;مرفوض",$K$8:$K$5007,"&lt;&gt;نعم")&amp;" مصروف غير مسوى",IF(L2332="تمت التسوية",IF(P2332=0,"✔ متوازنة وتمت التسوية","✔ تمت التسوية – متبقي "&amp;TEXT(P2332,"#,##0")),IF(P2332&gt;0,"متبقي "&amp;TEXT(P2332,"#,##0"),"✔ متوازنة"))))),IF(R2332=0,"⚠ أضف سطر عهدة أولًا",IF(OR(C2332="",N(G2332)=0),"⚠ أكمل التاريخ والقيمة",IF(S2332="","⚠ التاريخ خارج السنة المالية",IF(H2332="","⚠ اختر بند الموازنة",IF(I2332="مرفوض","✖ مرفوض من المدير",IF(I2332&lt;&gt;"موافق","⏳ بانتظار موافقة المدير",IF(K2332&lt;&gt;"نعم","⚠ غير مسوى مع الحسابات","✔ معتمد ومسوى")))))))))</f>
        <v/>
      </c>
      <c r="R2332">
        <f>N(R2331)+IF(A2332="عهدة",1,0)</f>
        <v/>
      </c>
      <c r="S2332">
        <f>IF(C2332="","",IF(AND(C2332&gt;=DATE(2026,9,1),C2332&lt;=DATE(2027,8,31)),(YEAR(C2332)-2026)*12+MONTH(C2332)-8,""))</f>
        <v/>
      </c>
      <c r="T2332">
        <f>IF(AND(A2332="مصروف",R2332&gt;0,I2332="موافق",S2332&lt;&gt;"",H2332&lt;&gt;""),N(G2332),0)</f>
        <v/>
      </c>
    </row>
    <row r="2333">
      <c r="A2333" s="19" t="n"/>
      <c r="B2333" s="20">
        <f>IF(A2333="","",IF(R2333=0,"⚠ أضف سطر عهدة أولًا","DMT-"&amp;TEXT(R2333,"000")))</f>
        <v/>
      </c>
      <c r="C2333" s="21" t="n"/>
      <c r="D2333" s="20">
        <f>IF(C2333="","",IF(S2333="","خارج السنة المالية",INDEX(القوائم!$D$2:$D$13,S2333)))</f>
        <v/>
      </c>
      <c r="E2333" s="22" t="n"/>
      <c r="F2333" s="23" t="n"/>
      <c r="G2333" s="23" t="n"/>
      <c r="H2333" s="22" t="n"/>
      <c r="I2333" s="19" t="n"/>
      <c r="J2333" s="21" t="n"/>
      <c r="K2333" s="19" t="n"/>
      <c r="L2333" s="19" t="n"/>
      <c r="M2333" s="21" t="n"/>
      <c r="N2333" s="22" t="n"/>
      <c r="O2333" s="24">
        <f>IF(A2333&lt;&gt;"عهدة","",SUMIFS($G$8:$G$5007,$B$8:$B$5007,B2333,$A$8:$A$5007,"مصروف",$I$8:$I$5007,"&lt;&gt;مرفوض"))</f>
        <v/>
      </c>
      <c r="P2333" s="25">
        <f>IF(A2333&lt;&gt;"عهدة","",N(F2333)-O2333)</f>
        <v/>
      </c>
      <c r="Q2333" s="26">
        <f>IF(A2333="","",IF(A2333="عهدة",IF(N(F2333)=0,"⚠ أدخل قيمة العهدة",IF(P2333&lt;0,"⛔ عجز / زيادة مصروفات "&amp;TEXT(-P2333,"#,##0"),IF(COUNTIFS($B$8:$B$5007,B2333,$A$8:$A$5007,"مصروف",$I$8:$I$5007,"&lt;&gt;مرفوض",$K$8:$K$5007,"&lt;&gt;نعم")&gt;0,"⚠ "&amp;COUNTIFS($B$8:$B$5007,B2333,$A$8:$A$5007,"مصروف",$I$8:$I$5007,"&lt;&gt;مرفوض",$K$8:$K$5007,"&lt;&gt;نعم")&amp;" مصروف غير مسوى",IF(L2333="تمت التسوية",IF(P2333=0,"✔ متوازنة وتمت التسوية","✔ تمت التسوية – متبقي "&amp;TEXT(P2333,"#,##0")),IF(P2333&gt;0,"متبقي "&amp;TEXT(P2333,"#,##0"),"✔ متوازنة"))))),IF(R2333=0,"⚠ أضف سطر عهدة أولًا",IF(OR(C2333="",N(G2333)=0),"⚠ أكمل التاريخ والقيمة",IF(S2333="","⚠ التاريخ خارج السنة المالية",IF(H2333="","⚠ اختر بند الموازنة",IF(I2333="مرفوض","✖ مرفوض من المدير",IF(I2333&lt;&gt;"موافق","⏳ بانتظار موافقة المدير",IF(K2333&lt;&gt;"نعم","⚠ غير مسوى مع الحسابات","✔ معتمد ومسوى")))))))))</f>
        <v/>
      </c>
      <c r="R2333">
        <f>N(R2332)+IF(A2333="عهدة",1,0)</f>
        <v/>
      </c>
      <c r="S2333">
        <f>IF(C2333="","",IF(AND(C2333&gt;=DATE(2026,9,1),C2333&lt;=DATE(2027,8,31)),(YEAR(C2333)-2026)*12+MONTH(C2333)-8,""))</f>
        <v/>
      </c>
      <c r="T2333">
        <f>IF(AND(A2333="مصروف",R2333&gt;0,I2333="موافق",S2333&lt;&gt;"",H2333&lt;&gt;""),N(G2333),0)</f>
        <v/>
      </c>
    </row>
    <row r="2334">
      <c r="A2334" s="19" t="n"/>
      <c r="B2334" s="20">
        <f>IF(A2334="","",IF(R2334=0,"⚠ أضف سطر عهدة أولًا","DMT-"&amp;TEXT(R2334,"000")))</f>
        <v/>
      </c>
      <c r="C2334" s="21" t="n"/>
      <c r="D2334" s="20">
        <f>IF(C2334="","",IF(S2334="","خارج السنة المالية",INDEX(القوائم!$D$2:$D$13,S2334)))</f>
        <v/>
      </c>
      <c r="E2334" s="22" t="n"/>
      <c r="F2334" s="23" t="n"/>
      <c r="G2334" s="23" t="n"/>
      <c r="H2334" s="22" t="n"/>
      <c r="I2334" s="19" t="n"/>
      <c r="J2334" s="21" t="n"/>
      <c r="K2334" s="19" t="n"/>
      <c r="L2334" s="19" t="n"/>
      <c r="M2334" s="21" t="n"/>
      <c r="N2334" s="22" t="n"/>
      <c r="O2334" s="24">
        <f>IF(A2334&lt;&gt;"عهدة","",SUMIFS($G$8:$G$5007,$B$8:$B$5007,B2334,$A$8:$A$5007,"مصروف",$I$8:$I$5007,"&lt;&gt;مرفوض"))</f>
        <v/>
      </c>
      <c r="P2334" s="25">
        <f>IF(A2334&lt;&gt;"عهدة","",N(F2334)-O2334)</f>
        <v/>
      </c>
      <c r="Q2334" s="26">
        <f>IF(A2334="","",IF(A2334="عهدة",IF(N(F2334)=0,"⚠ أدخل قيمة العهدة",IF(P2334&lt;0,"⛔ عجز / زيادة مصروفات "&amp;TEXT(-P2334,"#,##0"),IF(COUNTIFS($B$8:$B$5007,B2334,$A$8:$A$5007,"مصروف",$I$8:$I$5007,"&lt;&gt;مرفوض",$K$8:$K$5007,"&lt;&gt;نعم")&gt;0,"⚠ "&amp;COUNTIFS($B$8:$B$5007,B2334,$A$8:$A$5007,"مصروف",$I$8:$I$5007,"&lt;&gt;مرفوض",$K$8:$K$5007,"&lt;&gt;نعم")&amp;" مصروف غير مسوى",IF(L2334="تمت التسوية",IF(P2334=0,"✔ متوازنة وتمت التسوية","✔ تمت التسوية – متبقي "&amp;TEXT(P2334,"#,##0")),IF(P2334&gt;0,"متبقي "&amp;TEXT(P2334,"#,##0"),"✔ متوازنة"))))),IF(R2334=0,"⚠ أضف سطر عهدة أولًا",IF(OR(C2334="",N(G2334)=0),"⚠ أكمل التاريخ والقيمة",IF(S2334="","⚠ التاريخ خارج السنة المالية",IF(H2334="","⚠ اختر بند الموازنة",IF(I2334="مرفوض","✖ مرفوض من المدير",IF(I2334&lt;&gt;"موافق","⏳ بانتظار موافقة المدير",IF(K2334&lt;&gt;"نعم","⚠ غير مسوى مع الحسابات","✔ معتمد ومسوى")))))))))</f>
        <v/>
      </c>
      <c r="R2334">
        <f>N(R2333)+IF(A2334="عهدة",1,0)</f>
        <v/>
      </c>
      <c r="S2334">
        <f>IF(C2334="","",IF(AND(C2334&gt;=DATE(2026,9,1),C2334&lt;=DATE(2027,8,31)),(YEAR(C2334)-2026)*12+MONTH(C2334)-8,""))</f>
        <v/>
      </c>
      <c r="T2334">
        <f>IF(AND(A2334="مصروف",R2334&gt;0,I2334="موافق",S2334&lt;&gt;"",H2334&lt;&gt;""),N(G2334),0)</f>
        <v/>
      </c>
    </row>
    <row r="2335">
      <c r="A2335" s="19" t="n"/>
      <c r="B2335" s="20">
        <f>IF(A2335="","",IF(R2335=0,"⚠ أضف سطر عهدة أولًا","DMT-"&amp;TEXT(R2335,"000")))</f>
        <v/>
      </c>
      <c r="C2335" s="21" t="n"/>
      <c r="D2335" s="20">
        <f>IF(C2335="","",IF(S2335="","خارج السنة المالية",INDEX(القوائم!$D$2:$D$13,S2335)))</f>
        <v/>
      </c>
      <c r="E2335" s="22" t="n"/>
      <c r="F2335" s="23" t="n"/>
      <c r="G2335" s="23" t="n"/>
      <c r="H2335" s="22" t="n"/>
      <c r="I2335" s="19" t="n"/>
      <c r="J2335" s="21" t="n"/>
      <c r="K2335" s="19" t="n"/>
      <c r="L2335" s="19" t="n"/>
      <c r="M2335" s="21" t="n"/>
      <c r="N2335" s="22" t="n"/>
      <c r="O2335" s="24">
        <f>IF(A2335&lt;&gt;"عهدة","",SUMIFS($G$8:$G$5007,$B$8:$B$5007,B2335,$A$8:$A$5007,"مصروف",$I$8:$I$5007,"&lt;&gt;مرفوض"))</f>
        <v/>
      </c>
      <c r="P2335" s="25">
        <f>IF(A2335&lt;&gt;"عهدة","",N(F2335)-O2335)</f>
        <v/>
      </c>
      <c r="Q2335" s="26">
        <f>IF(A2335="","",IF(A2335="عهدة",IF(N(F2335)=0,"⚠ أدخل قيمة العهدة",IF(P2335&lt;0,"⛔ عجز / زيادة مصروفات "&amp;TEXT(-P2335,"#,##0"),IF(COUNTIFS($B$8:$B$5007,B2335,$A$8:$A$5007,"مصروف",$I$8:$I$5007,"&lt;&gt;مرفوض",$K$8:$K$5007,"&lt;&gt;نعم")&gt;0,"⚠ "&amp;COUNTIFS($B$8:$B$5007,B2335,$A$8:$A$5007,"مصروف",$I$8:$I$5007,"&lt;&gt;مرفوض",$K$8:$K$5007,"&lt;&gt;نعم")&amp;" مصروف غير مسوى",IF(L2335="تمت التسوية",IF(P2335=0,"✔ متوازنة وتمت التسوية","✔ تمت التسوية – متبقي "&amp;TEXT(P2335,"#,##0")),IF(P2335&gt;0,"متبقي "&amp;TEXT(P2335,"#,##0"),"✔ متوازنة"))))),IF(R2335=0,"⚠ أضف سطر عهدة أولًا",IF(OR(C2335="",N(G2335)=0),"⚠ أكمل التاريخ والقيمة",IF(S2335="","⚠ التاريخ خارج السنة المالية",IF(H2335="","⚠ اختر بند الموازنة",IF(I2335="مرفوض","✖ مرفوض من المدير",IF(I2335&lt;&gt;"موافق","⏳ بانتظار موافقة المدير",IF(K2335&lt;&gt;"نعم","⚠ غير مسوى مع الحسابات","✔ معتمد ومسوى")))))))))</f>
        <v/>
      </c>
      <c r="R2335">
        <f>N(R2334)+IF(A2335="عهدة",1,0)</f>
        <v/>
      </c>
      <c r="S2335">
        <f>IF(C2335="","",IF(AND(C2335&gt;=DATE(2026,9,1),C2335&lt;=DATE(2027,8,31)),(YEAR(C2335)-2026)*12+MONTH(C2335)-8,""))</f>
        <v/>
      </c>
      <c r="T2335">
        <f>IF(AND(A2335="مصروف",R2335&gt;0,I2335="موافق",S2335&lt;&gt;"",H2335&lt;&gt;""),N(G2335),0)</f>
        <v/>
      </c>
    </row>
    <row r="2336">
      <c r="A2336" s="19" t="n"/>
      <c r="B2336" s="20">
        <f>IF(A2336="","",IF(R2336=0,"⚠ أضف سطر عهدة أولًا","DMT-"&amp;TEXT(R2336,"000")))</f>
        <v/>
      </c>
      <c r="C2336" s="21" t="n"/>
      <c r="D2336" s="20">
        <f>IF(C2336="","",IF(S2336="","خارج السنة المالية",INDEX(القوائم!$D$2:$D$13,S2336)))</f>
        <v/>
      </c>
      <c r="E2336" s="22" t="n"/>
      <c r="F2336" s="23" t="n"/>
      <c r="G2336" s="23" t="n"/>
      <c r="H2336" s="22" t="n"/>
      <c r="I2336" s="19" t="n"/>
      <c r="J2336" s="21" t="n"/>
      <c r="K2336" s="19" t="n"/>
      <c r="L2336" s="19" t="n"/>
      <c r="M2336" s="21" t="n"/>
      <c r="N2336" s="22" t="n"/>
      <c r="O2336" s="24">
        <f>IF(A2336&lt;&gt;"عهدة","",SUMIFS($G$8:$G$5007,$B$8:$B$5007,B2336,$A$8:$A$5007,"مصروف",$I$8:$I$5007,"&lt;&gt;مرفوض"))</f>
        <v/>
      </c>
      <c r="P2336" s="25">
        <f>IF(A2336&lt;&gt;"عهدة","",N(F2336)-O2336)</f>
        <v/>
      </c>
      <c r="Q2336" s="26">
        <f>IF(A2336="","",IF(A2336="عهدة",IF(N(F2336)=0,"⚠ أدخل قيمة العهدة",IF(P2336&lt;0,"⛔ عجز / زيادة مصروفات "&amp;TEXT(-P2336,"#,##0"),IF(COUNTIFS($B$8:$B$5007,B2336,$A$8:$A$5007,"مصروف",$I$8:$I$5007,"&lt;&gt;مرفوض",$K$8:$K$5007,"&lt;&gt;نعم")&gt;0,"⚠ "&amp;COUNTIFS($B$8:$B$5007,B2336,$A$8:$A$5007,"مصروف",$I$8:$I$5007,"&lt;&gt;مرفوض",$K$8:$K$5007,"&lt;&gt;نعم")&amp;" مصروف غير مسوى",IF(L2336="تمت التسوية",IF(P2336=0,"✔ متوازنة وتمت التسوية","✔ تمت التسوية – متبقي "&amp;TEXT(P2336,"#,##0")),IF(P2336&gt;0,"متبقي "&amp;TEXT(P2336,"#,##0"),"✔ متوازنة"))))),IF(R2336=0,"⚠ أضف سطر عهدة أولًا",IF(OR(C2336="",N(G2336)=0),"⚠ أكمل التاريخ والقيمة",IF(S2336="","⚠ التاريخ خارج السنة المالية",IF(H2336="","⚠ اختر بند الموازنة",IF(I2336="مرفوض","✖ مرفوض من المدير",IF(I2336&lt;&gt;"موافق","⏳ بانتظار موافقة المدير",IF(K2336&lt;&gt;"نعم","⚠ غير مسوى مع الحسابات","✔ معتمد ومسوى")))))))))</f>
        <v/>
      </c>
      <c r="R2336">
        <f>N(R2335)+IF(A2336="عهدة",1,0)</f>
        <v/>
      </c>
      <c r="S2336">
        <f>IF(C2336="","",IF(AND(C2336&gt;=DATE(2026,9,1),C2336&lt;=DATE(2027,8,31)),(YEAR(C2336)-2026)*12+MONTH(C2336)-8,""))</f>
        <v/>
      </c>
      <c r="T2336">
        <f>IF(AND(A2336="مصروف",R2336&gt;0,I2336="موافق",S2336&lt;&gt;"",H2336&lt;&gt;""),N(G2336),0)</f>
        <v/>
      </c>
    </row>
    <row r="2337">
      <c r="A2337" s="19" t="n"/>
      <c r="B2337" s="20">
        <f>IF(A2337="","",IF(R2337=0,"⚠ أضف سطر عهدة أولًا","DMT-"&amp;TEXT(R2337,"000")))</f>
        <v/>
      </c>
      <c r="C2337" s="21" t="n"/>
      <c r="D2337" s="20">
        <f>IF(C2337="","",IF(S2337="","خارج السنة المالية",INDEX(القوائم!$D$2:$D$13,S2337)))</f>
        <v/>
      </c>
      <c r="E2337" s="22" t="n"/>
      <c r="F2337" s="23" t="n"/>
      <c r="G2337" s="23" t="n"/>
      <c r="H2337" s="22" t="n"/>
      <c r="I2337" s="19" t="n"/>
      <c r="J2337" s="21" t="n"/>
      <c r="K2337" s="19" t="n"/>
      <c r="L2337" s="19" t="n"/>
      <c r="M2337" s="21" t="n"/>
      <c r="N2337" s="22" t="n"/>
      <c r="O2337" s="24">
        <f>IF(A2337&lt;&gt;"عهدة","",SUMIFS($G$8:$G$5007,$B$8:$B$5007,B2337,$A$8:$A$5007,"مصروف",$I$8:$I$5007,"&lt;&gt;مرفوض"))</f>
        <v/>
      </c>
      <c r="P2337" s="25">
        <f>IF(A2337&lt;&gt;"عهدة","",N(F2337)-O2337)</f>
        <v/>
      </c>
      <c r="Q2337" s="26">
        <f>IF(A2337="","",IF(A2337="عهدة",IF(N(F2337)=0,"⚠ أدخل قيمة العهدة",IF(P2337&lt;0,"⛔ عجز / زيادة مصروفات "&amp;TEXT(-P2337,"#,##0"),IF(COUNTIFS($B$8:$B$5007,B2337,$A$8:$A$5007,"مصروف",$I$8:$I$5007,"&lt;&gt;مرفوض",$K$8:$K$5007,"&lt;&gt;نعم")&gt;0,"⚠ "&amp;COUNTIFS($B$8:$B$5007,B2337,$A$8:$A$5007,"مصروف",$I$8:$I$5007,"&lt;&gt;مرفوض",$K$8:$K$5007,"&lt;&gt;نعم")&amp;" مصروف غير مسوى",IF(L2337="تمت التسوية",IF(P2337=0,"✔ متوازنة وتمت التسوية","✔ تمت التسوية – متبقي "&amp;TEXT(P2337,"#,##0")),IF(P2337&gt;0,"متبقي "&amp;TEXT(P2337,"#,##0"),"✔ متوازنة"))))),IF(R2337=0,"⚠ أضف سطر عهدة أولًا",IF(OR(C2337="",N(G2337)=0),"⚠ أكمل التاريخ والقيمة",IF(S2337="","⚠ التاريخ خارج السنة المالية",IF(H2337="","⚠ اختر بند الموازنة",IF(I2337="مرفوض","✖ مرفوض من المدير",IF(I2337&lt;&gt;"موافق","⏳ بانتظار موافقة المدير",IF(K2337&lt;&gt;"نعم","⚠ غير مسوى مع الحسابات","✔ معتمد ومسوى")))))))))</f>
        <v/>
      </c>
      <c r="R2337">
        <f>N(R2336)+IF(A2337="عهدة",1,0)</f>
        <v/>
      </c>
      <c r="S2337">
        <f>IF(C2337="","",IF(AND(C2337&gt;=DATE(2026,9,1),C2337&lt;=DATE(2027,8,31)),(YEAR(C2337)-2026)*12+MONTH(C2337)-8,""))</f>
        <v/>
      </c>
      <c r="T2337">
        <f>IF(AND(A2337="مصروف",R2337&gt;0,I2337="موافق",S2337&lt;&gt;"",H2337&lt;&gt;""),N(G2337),0)</f>
        <v/>
      </c>
    </row>
    <row r="2338">
      <c r="A2338" s="19" t="n"/>
      <c r="B2338" s="20">
        <f>IF(A2338="","",IF(R2338=0,"⚠ أضف سطر عهدة أولًا","DMT-"&amp;TEXT(R2338,"000")))</f>
        <v/>
      </c>
      <c r="C2338" s="21" t="n"/>
      <c r="D2338" s="20">
        <f>IF(C2338="","",IF(S2338="","خارج السنة المالية",INDEX(القوائم!$D$2:$D$13,S2338)))</f>
        <v/>
      </c>
      <c r="E2338" s="22" t="n"/>
      <c r="F2338" s="23" t="n"/>
      <c r="G2338" s="23" t="n"/>
      <c r="H2338" s="22" t="n"/>
      <c r="I2338" s="19" t="n"/>
      <c r="J2338" s="21" t="n"/>
      <c r="K2338" s="19" t="n"/>
      <c r="L2338" s="19" t="n"/>
      <c r="M2338" s="21" t="n"/>
      <c r="N2338" s="22" t="n"/>
      <c r="O2338" s="24">
        <f>IF(A2338&lt;&gt;"عهدة","",SUMIFS($G$8:$G$5007,$B$8:$B$5007,B2338,$A$8:$A$5007,"مصروف",$I$8:$I$5007,"&lt;&gt;مرفوض"))</f>
        <v/>
      </c>
      <c r="P2338" s="25">
        <f>IF(A2338&lt;&gt;"عهدة","",N(F2338)-O2338)</f>
        <v/>
      </c>
      <c r="Q2338" s="26">
        <f>IF(A2338="","",IF(A2338="عهدة",IF(N(F2338)=0,"⚠ أدخل قيمة العهدة",IF(P2338&lt;0,"⛔ عجز / زيادة مصروفات "&amp;TEXT(-P2338,"#,##0"),IF(COUNTIFS($B$8:$B$5007,B2338,$A$8:$A$5007,"مصروف",$I$8:$I$5007,"&lt;&gt;مرفوض",$K$8:$K$5007,"&lt;&gt;نعم")&gt;0,"⚠ "&amp;COUNTIFS($B$8:$B$5007,B2338,$A$8:$A$5007,"مصروف",$I$8:$I$5007,"&lt;&gt;مرفوض",$K$8:$K$5007,"&lt;&gt;نعم")&amp;" مصروف غير مسوى",IF(L2338="تمت التسوية",IF(P2338=0,"✔ متوازنة وتمت التسوية","✔ تمت التسوية – متبقي "&amp;TEXT(P2338,"#,##0")),IF(P2338&gt;0,"متبقي "&amp;TEXT(P2338,"#,##0"),"✔ متوازنة"))))),IF(R2338=0,"⚠ أضف سطر عهدة أولًا",IF(OR(C2338="",N(G2338)=0),"⚠ أكمل التاريخ والقيمة",IF(S2338="","⚠ التاريخ خارج السنة المالية",IF(H2338="","⚠ اختر بند الموازنة",IF(I2338="مرفوض","✖ مرفوض من المدير",IF(I2338&lt;&gt;"موافق","⏳ بانتظار موافقة المدير",IF(K2338&lt;&gt;"نعم","⚠ غير مسوى مع الحسابات","✔ معتمد ومسوى")))))))))</f>
        <v/>
      </c>
      <c r="R2338">
        <f>N(R2337)+IF(A2338="عهدة",1,0)</f>
        <v/>
      </c>
      <c r="S2338">
        <f>IF(C2338="","",IF(AND(C2338&gt;=DATE(2026,9,1),C2338&lt;=DATE(2027,8,31)),(YEAR(C2338)-2026)*12+MONTH(C2338)-8,""))</f>
        <v/>
      </c>
      <c r="T2338">
        <f>IF(AND(A2338="مصروف",R2338&gt;0,I2338="موافق",S2338&lt;&gt;"",H2338&lt;&gt;""),N(G2338),0)</f>
        <v/>
      </c>
    </row>
    <row r="2339">
      <c r="A2339" s="19" t="n"/>
      <c r="B2339" s="20">
        <f>IF(A2339="","",IF(R2339=0,"⚠ أضف سطر عهدة أولًا","DMT-"&amp;TEXT(R2339,"000")))</f>
        <v/>
      </c>
      <c r="C2339" s="21" t="n"/>
      <c r="D2339" s="20">
        <f>IF(C2339="","",IF(S2339="","خارج السنة المالية",INDEX(القوائم!$D$2:$D$13,S2339)))</f>
        <v/>
      </c>
      <c r="E2339" s="22" t="n"/>
      <c r="F2339" s="23" t="n"/>
      <c r="G2339" s="23" t="n"/>
      <c r="H2339" s="22" t="n"/>
      <c r="I2339" s="19" t="n"/>
      <c r="J2339" s="21" t="n"/>
      <c r="K2339" s="19" t="n"/>
      <c r="L2339" s="19" t="n"/>
      <c r="M2339" s="21" t="n"/>
      <c r="N2339" s="22" t="n"/>
      <c r="O2339" s="24">
        <f>IF(A2339&lt;&gt;"عهدة","",SUMIFS($G$8:$G$5007,$B$8:$B$5007,B2339,$A$8:$A$5007,"مصروف",$I$8:$I$5007,"&lt;&gt;مرفوض"))</f>
        <v/>
      </c>
      <c r="P2339" s="25">
        <f>IF(A2339&lt;&gt;"عهدة","",N(F2339)-O2339)</f>
        <v/>
      </c>
      <c r="Q2339" s="26">
        <f>IF(A2339="","",IF(A2339="عهدة",IF(N(F2339)=0,"⚠ أدخل قيمة العهدة",IF(P2339&lt;0,"⛔ عجز / زيادة مصروفات "&amp;TEXT(-P2339,"#,##0"),IF(COUNTIFS($B$8:$B$5007,B2339,$A$8:$A$5007,"مصروف",$I$8:$I$5007,"&lt;&gt;مرفوض",$K$8:$K$5007,"&lt;&gt;نعم")&gt;0,"⚠ "&amp;COUNTIFS($B$8:$B$5007,B2339,$A$8:$A$5007,"مصروف",$I$8:$I$5007,"&lt;&gt;مرفوض",$K$8:$K$5007,"&lt;&gt;نعم")&amp;" مصروف غير مسوى",IF(L2339="تمت التسوية",IF(P2339=0,"✔ متوازنة وتمت التسوية","✔ تمت التسوية – متبقي "&amp;TEXT(P2339,"#,##0")),IF(P2339&gt;0,"متبقي "&amp;TEXT(P2339,"#,##0"),"✔ متوازنة"))))),IF(R2339=0,"⚠ أضف سطر عهدة أولًا",IF(OR(C2339="",N(G2339)=0),"⚠ أكمل التاريخ والقيمة",IF(S2339="","⚠ التاريخ خارج السنة المالية",IF(H2339="","⚠ اختر بند الموازنة",IF(I2339="مرفوض","✖ مرفوض من المدير",IF(I2339&lt;&gt;"موافق","⏳ بانتظار موافقة المدير",IF(K2339&lt;&gt;"نعم","⚠ غير مسوى مع الحسابات","✔ معتمد ومسوى")))))))))</f>
        <v/>
      </c>
      <c r="R2339">
        <f>N(R2338)+IF(A2339="عهدة",1,0)</f>
        <v/>
      </c>
      <c r="S2339">
        <f>IF(C2339="","",IF(AND(C2339&gt;=DATE(2026,9,1),C2339&lt;=DATE(2027,8,31)),(YEAR(C2339)-2026)*12+MONTH(C2339)-8,""))</f>
        <v/>
      </c>
      <c r="T2339">
        <f>IF(AND(A2339="مصروف",R2339&gt;0,I2339="موافق",S2339&lt;&gt;"",H2339&lt;&gt;""),N(G2339),0)</f>
        <v/>
      </c>
    </row>
    <row r="2340">
      <c r="A2340" s="19" t="n"/>
      <c r="B2340" s="20">
        <f>IF(A2340="","",IF(R2340=0,"⚠ أضف سطر عهدة أولًا","DMT-"&amp;TEXT(R2340,"000")))</f>
        <v/>
      </c>
      <c r="C2340" s="21" t="n"/>
      <c r="D2340" s="20">
        <f>IF(C2340="","",IF(S2340="","خارج السنة المالية",INDEX(القوائم!$D$2:$D$13,S2340)))</f>
        <v/>
      </c>
      <c r="E2340" s="22" t="n"/>
      <c r="F2340" s="23" t="n"/>
      <c r="G2340" s="23" t="n"/>
      <c r="H2340" s="22" t="n"/>
      <c r="I2340" s="19" t="n"/>
      <c r="J2340" s="21" t="n"/>
      <c r="K2340" s="19" t="n"/>
      <c r="L2340" s="19" t="n"/>
      <c r="M2340" s="21" t="n"/>
      <c r="N2340" s="22" t="n"/>
      <c r="O2340" s="24">
        <f>IF(A2340&lt;&gt;"عهدة","",SUMIFS($G$8:$G$5007,$B$8:$B$5007,B2340,$A$8:$A$5007,"مصروف",$I$8:$I$5007,"&lt;&gt;مرفوض"))</f>
        <v/>
      </c>
      <c r="P2340" s="25">
        <f>IF(A2340&lt;&gt;"عهدة","",N(F2340)-O2340)</f>
        <v/>
      </c>
      <c r="Q2340" s="26">
        <f>IF(A2340="","",IF(A2340="عهدة",IF(N(F2340)=0,"⚠ أدخل قيمة العهدة",IF(P2340&lt;0,"⛔ عجز / زيادة مصروفات "&amp;TEXT(-P2340,"#,##0"),IF(COUNTIFS($B$8:$B$5007,B2340,$A$8:$A$5007,"مصروف",$I$8:$I$5007,"&lt;&gt;مرفوض",$K$8:$K$5007,"&lt;&gt;نعم")&gt;0,"⚠ "&amp;COUNTIFS($B$8:$B$5007,B2340,$A$8:$A$5007,"مصروف",$I$8:$I$5007,"&lt;&gt;مرفوض",$K$8:$K$5007,"&lt;&gt;نعم")&amp;" مصروف غير مسوى",IF(L2340="تمت التسوية",IF(P2340=0,"✔ متوازنة وتمت التسوية","✔ تمت التسوية – متبقي "&amp;TEXT(P2340,"#,##0")),IF(P2340&gt;0,"متبقي "&amp;TEXT(P2340,"#,##0"),"✔ متوازنة"))))),IF(R2340=0,"⚠ أضف سطر عهدة أولًا",IF(OR(C2340="",N(G2340)=0),"⚠ أكمل التاريخ والقيمة",IF(S2340="","⚠ التاريخ خارج السنة المالية",IF(H2340="","⚠ اختر بند الموازنة",IF(I2340="مرفوض","✖ مرفوض من المدير",IF(I2340&lt;&gt;"موافق","⏳ بانتظار موافقة المدير",IF(K2340&lt;&gt;"نعم","⚠ غير مسوى مع الحسابات","✔ معتمد ومسوى")))))))))</f>
        <v/>
      </c>
      <c r="R2340">
        <f>N(R2339)+IF(A2340="عهدة",1,0)</f>
        <v/>
      </c>
      <c r="S2340">
        <f>IF(C2340="","",IF(AND(C2340&gt;=DATE(2026,9,1),C2340&lt;=DATE(2027,8,31)),(YEAR(C2340)-2026)*12+MONTH(C2340)-8,""))</f>
        <v/>
      </c>
      <c r="T2340">
        <f>IF(AND(A2340="مصروف",R2340&gt;0,I2340="موافق",S2340&lt;&gt;"",H2340&lt;&gt;""),N(G2340),0)</f>
        <v/>
      </c>
    </row>
    <row r="2341">
      <c r="A2341" s="19" t="n"/>
      <c r="B2341" s="20">
        <f>IF(A2341="","",IF(R2341=0,"⚠ أضف سطر عهدة أولًا","DMT-"&amp;TEXT(R2341,"000")))</f>
        <v/>
      </c>
      <c r="C2341" s="21" t="n"/>
      <c r="D2341" s="20">
        <f>IF(C2341="","",IF(S2341="","خارج السنة المالية",INDEX(القوائم!$D$2:$D$13,S2341)))</f>
        <v/>
      </c>
      <c r="E2341" s="22" t="n"/>
      <c r="F2341" s="23" t="n"/>
      <c r="G2341" s="23" t="n"/>
      <c r="H2341" s="22" t="n"/>
      <c r="I2341" s="19" t="n"/>
      <c r="J2341" s="21" t="n"/>
      <c r="K2341" s="19" t="n"/>
      <c r="L2341" s="19" t="n"/>
      <c r="M2341" s="21" t="n"/>
      <c r="N2341" s="22" t="n"/>
      <c r="O2341" s="24">
        <f>IF(A2341&lt;&gt;"عهدة","",SUMIFS($G$8:$G$5007,$B$8:$B$5007,B2341,$A$8:$A$5007,"مصروف",$I$8:$I$5007,"&lt;&gt;مرفوض"))</f>
        <v/>
      </c>
      <c r="P2341" s="25">
        <f>IF(A2341&lt;&gt;"عهدة","",N(F2341)-O2341)</f>
        <v/>
      </c>
      <c r="Q2341" s="26">
        <f>IF(A2341="","",IF(A2341="عهدة",IF(N(F2341)=0,"⚠ أدخل قيمة العهدة",IF(P2341&lt;0,"⛔ عجز / زيادة مصروفات "&amp;TEXT(-P2341,"#,##0"),IF(COUNTIFS($B$8:$B$5007,B2341,$A$8:$A$5007,"مصروف",$I$8:$I$5007,"&lt;&gt;مرفوض",$K$8:$K$5007,"&lt;&gt;نعم")&gt;0,"⚠ "&amp;COUNTIFS($B$8:$B$5007,B2341,$A$8:$A$5007,"مصروف",$I$8:$I$5007,"&lt;&gt;مرفوض",$K$8:$K$5007,"&lt;&gt;نعم")&amp;" مصروف غير مسوى",IF(L2341="تمت التسوية",IF(P2341=0,"✔ متوازنة وتمت التسوية","✔ تمت التسوية – متبقي "&amp;TEXT(P2341,"#,##0")),IF(P2341&gt;0,"متبقي "&amp;TEXT(P2341,"#,##0"),"✔ متوازنة"))))),IF(R2341=0,"⚠ أضف سطر عهدة أولًا",IF(OR(C2341="",N(G2341)=0),"⚠ أكمل التاريخ والقيمة",IF(S2341="","⚠ التاريخ خارج السنة المالية",IF(H2341="","⚠ اختر بند الموازنة",IF(I2341="مرفوض","✖ مرفوض من المدير",IF(I2341&lt;&gt;"موافق","⏳ بانتظار موافقة المدير",IF(K2341&lt;&gt;"نعم","⚠ غير مسوى مع الحسابات","✔ معتمد ومسوى")))))))))</f>
        <v/>
      </c>
      <c r="R2341">
        <f>N(R2340)+IF(A2341="عهدة",1,0)</f>
        <v/>
      </c>
      <c r="S2341">
        <f>IF(C2341="","",IF(AND(C2341&gt;=DATE(2026,9,1),C2341&lt;=DATE(2027,8,31)),(YEAR(C2341)-2026)*12+MONTH(C2341)-8,""))</f>
        <v/>
      </c>
      <c r="T2341">
        <f>IF(AND(A2341="مصروف",R2341&gt;0,I2341="موافق",S2341&lt;&gt;"",H2341&lt;&gt;""),N(G2341),0)</f>
        <v/>
      </c>
    </row>
    <row r="2342">
      <c r="A2342" s="19" t="n"/>
      <c r="B2342" s="20">
        <f>IF(A2342="","",IF(R2342=0,"⚠ أضف سطر عهدة أولًا","DMT-"&amp;TEXT(R2342,"000")))</f>
        <v/>
      </c>
      <c r="C2342" s="21" t="n"/>
      <c r="D2342" s="20">
        <f>IF(C2342="","",IF(S2342="","خارج السنة المالية",INDEX(القوائم!$D$2:$D$13,S2342)))</f>
        <v/>
      </c>
      <c r="E2342" s="22" t="n"/>
      <c r="F2342" s="23" t="n"/>
      <c r="G2342" s="23" t="n"/>
      <c r="H2342" s="22" t="n"/>
      <c r="I2342" s="19" t="n"/>
      <c r="J2342" s="21" t="n"/>
      <c r="K2342" s="19" t="n"/>
      <c r="L2342" s="19" t="n"/>
      <c r="M2342" s="21" t="n"/>
      <c r="N2342" s="22" t="n"/>
      <c r="O2342" s="24">
        <f>IF(A2342&lt;&gt;"عهدة","",SUMIFS($G$8:$G$5007,$B$8:$B$5007,B2342,$A$8:$A$5007,"مصروف",$I$8:$I$5007,"&lt;&gt;مرفوض"))</f>
        <v/>
      </c>
      <c r="P2342" s="25">
        <f>IF(A2342&lt;&gt;"عهدة","",N(F2342)-O2342)</f>
        <v/>
      </c>
      <c r="Q2342" s="26">
        <f>IF(A2342="","",IF(A2342="عهدة",IF(N(F2342)=0,"⚠ أدخل قيمة العهدة",IF(P2342&lt;0,"⛔ عجز / زيادة مصروفات "&amp;TEXT(-P2342,"#,##0"),IF(COUNTIFS($B$8:$B$5007,B2342,$A$8:$A$5007,"مصروف",$I$8:$I$5007,"&lt;&gt;مرفوض",$K$8:$K$5007,"&lt;&gt;نعم")&gt;0,"⚠ "&amp;COUNTIFS($B$8:$B$5007,B2342,$A$8:$A$5007,"مصروف",$I$8:$I$5007,"&lt;&gt;مرفوض",$K$8:$K$5007,"&lt;&gt;نعم")&amp;" مصروف غير مسوى",IF(L2342="تمت التسوية",IF(P2342=0,"✔ متوازنة وتمت التسوية","✔ تمت التسوية – متبقي "&amp;TEXT(P2342,"#,##0")),IF(P2342&gt;0,"متبقي "&amp;TEXT(P2342,"#,##0"),"✔ متوازنة"))))),IF(R2342=0,"⚠ أضف سطر عهدة أولًا",IF(OR(C2342="",N(G2342)=0),"⚠ أكمل التاريخ والقيمة",IF(S2342="","⚠ التاريخ خارج السنة المالية",IF(H2342="","⚠ اختر بند الموازنة",IF(I2342="مرفوض","✖ مرفوض من المدير",IF(I2342&lt;&gt;"موافق","⏳ بانتظار موافقة المدير",IF(K2342&lt;&gt;"نعم","⚠ غير مسوى مع الحسابات","✔ معتمد ومسوى")))))))))</f>
        <v/>
      </c>
      <c r="R2342">
        <f>N(R2341)+IF(A2342="عهدة",1,0)</f>
        <v/>
      </c>
      <c r="S2342">
        <f>IF(C2342="","",IF(AND(C2342&gt;=DATE(2026,9,1),C2342&lt;=DATE(2027,8,31)),(YEAR(C2342)-2026)*12+MONTH(C2342)-8,""))</f>
        <v/>
      </c>
      <c r="T2342">
        <f>IF(AND(A2342="مصروف",R2342&gt;0,I2342="موافق",S2342&lt;&gt;"",H2342&lt;&gt;""),N(G2342),0)</f>
        <v/>
      </c>
    </row>
    <row r="2343">
      <c r="A2343" s="19" t="n"/>
      <c r="B2343" s="20">
        <f>IF(A2343="","",IF(R2343=0,"⚠ أضف سطر عهدة أولًا","DMT-"&amp;TEXT(R2343,"000")))</f>
        <v/>
      </c>
      <c r="C2343" s="21" t="n"/>
      <c r="D2343" s="20">
        <f>IF(C2343="","",IF(S2343="","خارج السنة المالية",INDEX(القوائم!$D$2:$D$13,S2343)))</f>
        <v/>
      </c>
      <c r="E2343" s="22" t="n"/>
      <c r="F2343" s="23" t="n"/>
      <c r="G2343" s="23" t="n"/>
      <c r="H2343" s="22" t="n"/>
      <c r="I2343" s="19" t="n"/>
      <c r="J2343" s="21" t="n"/>
      <c r="K2343" s="19" t="n"/>
      <c r="L2343" s="19" t="n"/>
      <c r="M2343" s="21" t="n"/>
      <c r="N2343" s="22" t="n"/>
      <c r="O2343" s="24">
        <f>IF(A2343&lt;&gt;"عهدة","",SUMIFS($G$8:$G$5007,$B$8:$B$5007,B2343,$A$8:$A$5007,"مصروف",$I$8:$I$5007,"&lt;&gt;مرفوض"))</f>
        <v/>
      </c>
      <c r="P2343" s="25">
        <f>IF(A2343&lt;&gt;"عهدة","",N(F2343)-O2343)</f>
        <v/>
      </c>
      <c r="Q2343" s="26">
        <f>IF(A2343="","",IF(A2343="عهدة",IF(N(F2343)=0,"⚠ أدخل قيمة العهدة",IF(P2343&lt;0,"⛔ عجز / زيادة مصروفات "&amp;TEXT(-P2343,"#,##0"),IF(COUNTIFS($B$8:$B$5007,B2343,$A$8:$A$5007,"مصروف",$I$8:$I$5007,"&lt;&gt;مرفوض",$K$8:$K$5007,"&lt;&gt;نعم")&gt;0,"⚠ "&amp;COUNTIFS($B$8:$B$5007,B2343,$A$8:$A$5007,"مصروف",$I$8:$I$5007,"&lt;&gt;مرفوض",$K$8:$K$5007,"&lt;&gt;نعم")&amp;" مصروف غير مسوى",IF(L2343="تمت التسوية",IF(P2343=0,"✔ متوازنة وتمت التسوية","✔ تمت التسوية – متبقي "&amp;TEXT(P2343,"#,##0")),IF(P2343&gt;0,"متبقي "&amp;TEXT(P2343,"#,##0"),"✔ متوازنة"))))),IF(R2343=0,"⚠ أضف سطر عهدة أولًا",IF(OR(C2343="",N(G2343)=0),"⚠ أكمل التاريخ والقيمة",IF(S2343="","⚠ التاريخ خارج السنة المالية",IF(H2343="","⚠ اختر بند الموازنة",IF(I2343="مرفوض","✖ مرفوض من المدير",IF(I2343&lt;&gt;"موافق","⏳ بانتظار موافقة المدير",IF(K2343&lt;&gt;"نعم","⚠ غير مسوى مع الحسابات","✔ معتمد ومسوى")))))))))</f>
        <v/>
      </c>
      <c r="R2343">
        <f>N(R2342)+IF(A2343="عهدة",1,0)</f>
        <v/>
      </c>
      <c r="S2343">
        <f>IF(C2343="","",IF(AND(C2343&gt;=DATE(2026,9,1),C2343&lt;=DATE(2027,8,31)),(YEAR(C2343)-2026)*12+MONTH(C2343)-8,""))</f>
        <v/>
      </c>
      <c r="T2343">
        <f>IF(AND(A2343="مصروف",R2343&gt;0,I2343="موافق",S2343&lt;&gt;"",H2343&lt;&gt;""),N(G2343),0)</f>
        <v/>
      </c>
    </row>
    <row r="2344">
      <c r="A2344" s="19" t="n"/>
      <c r="B2344" s="20">
        <f>IF(A2344="","",IF(R2344=0,"⚠ أضف سطر عهدة أولًا","DMT-"&amp;TEXT(R2344,"000")))</f>
        <v/>
      </c>
      <c r="C2344" s="21" t="n"/>
      <c r="D2344" s="20">
        <f>IF(C2344="","",IF(S2344="","خارج السنة المالية",INDEX(القوائم!$D$2:$D$13,S2344)))</f>
        <v/>
      </c>
      <c r="E2344" s="22" t="n"/>
      <c r="F2344" s="23" t="n"/>
      <c r="G2344" s="23" t="n"/>
      <c r="H2344" s="22" t="n"/>
      <c r="I2344" s="19" t="n"/>
      <c r="J2344" s="21" t="n"/>
      <c r="K2344" s="19" t="n"/>
      <c r="L2344" s="19" t="n"/>
      <c r="M2344" s="21" t="n"/>
      <c r="N2344" s="22" t="n"/>
      <c r="O2344" s="24">
        <f>IF(A2344&lt;&gt;"عهدة","",SUMIFS($G$8:$G$5007,$B$8:$B$5007,B2344,$A$8:$A$5007,"مصروف",$I$8:$I$5007,"&lt;&gt;مرفوض"))</f>
        <v/>
      </c>
      <c r="P2344" s="25">
        <f>IF(A2344&lt;&gt;"عهدة","",N(F2344)-O2344)</f>
        <v/>
      </c>
      <c r="Q2344" s="26">
        <f>IF(A2344="","",IF(A2344="عهدة",IF(N(F2344)=0,"⚠ أدخل قيمة العهدة",IF(P2344&lt;0,"⛔ عجز / زيادة مصروفات "&amp;TEXT(-P2344,"#,##0"),IF(COUNTIFS($B$8:$B$5007,B2344,$A$8:$A$5007,"مصروف",$I$8:$I$5007,"&lt;&gt;مرفوض",$K$8:$K$5007,"&lt;&gt;نعم")&gt;0,"⚠ "&amp;COUNTIFS($B$8:$B$5007,B2344,$A$8:$A$5007,"مصروف",$I$8:$I$5007,"&lt;&gt;مرفوض",$K$8:$K$5007,"&lt;&gt;نعم")&amp;" مصروف غير مسوى",IF(L2344="تمت التسوية",IF(P2344=0,"✔ متوازنة وتمت التسوية","✔ تمت التسوية – متبقي "&amp;TEXT(P2344,"#,##0")),IF(P2344&gt;0,"متبقي "&amp;TEXT(P2344,"#,##0"),"✔ متوازنة"))))),IF(R2344=0,"⚠ أضف سطر عهدة أولًا",IF(OR(C2344="",N(G2344)=0),"⚠ أكمل التاريخ والقيمة",IF(S2344="","⚠ التاريخ خارج السنة المالية",IF(H2344="","⚠ اختر بند الموازنة",IF(I2344="مرفوض","✖ مرفوض من المدير",IF(I2344&lt;&gt;"موافق","⏳ بانتظار موافقة المدير",IF(K2344&lt;&gt;"نعم","⚠ غير مسوى مع الحسابات","✔ معتمد ومسوى")))))))))</f>
        <v/>
      </c>
      <c r="R2344">
        <f>N(R2343)+IF(A2344="عهدة",1,0)</f>
        <v/>
      </c>
      <c r="S2344">
        <f>IF(C2344="","",IF(AND(C2344&gt;=DATE(2026,9,1),C2344&lt;=DATE(2027,8,31)),(YEAR(C2344)-2026)*12+MONTH(C2344)-8,""))</f>
        <v/>
      </c>
      <c r="T2344">
        <f>IF(AND(A2344="مصروف",R2344&gt;0,I2344="موافق",S2344&lt;&gt;"",H2344&lt;&gt;""),N(G2344),0)</f>
        <v/>
      </c>
    </row>
    <row r="2345">
      <c r="A2345" s="19" t="n"/>
      <c r="B2345" s="20">
        <f>IF(A2345="","",IF(R2345=0,"⚠ أضف سطر عهدة أولًا","DMT-"&amp;TEXT(R2345,"000")))</f>
        <v/>
      </c>
      <c r="C2345" s="21" t="n"/>
      <c r="D2345" s="20">
        <f>IF(C2345="","",IF(S2345="","خارج السنة المالية",INDEX(القوائم!$D$2:$D$13,S2345)))</f>
        <v/>
      </c>
      <c r="E2345" s="22" t="n"/>
      <c r="F2345" s="23" t="n"/>
      <c r="G2345" s="23" t="n"/>
      <c r="H2345" s="22" t="n"/>
      <c r="I2345" s="19" t="n"/>
      <c r="J2345" s="21" t="n"/>
      <c r="K2345" s="19" t="n"/>
      <c r="L2345" s="19" t="n"/>
      <c r="M2345" s="21" t="n"/>
      <c r="N2345" s="22" t="n"/>
      <c r="O2345" s="24">
        <f>IF(A2345&lt;&gt;"عهدة","",SUMIFS($G$8:$G$5007,$B$8:$B$5007,B2345,$A$8:$A$5007,"مصروف",$I$8:$I$5007,"&lt;&gt;مرفوض"))</f>
        <v/>
      </c>
      <c r="P2345" s="25">
        <f>IF(A2345&lt;&gt;"عهدة","",N(F2345)-O2345)</f>
        <v/>
      </c>
      <c r="Q2345" s="26">
        <f>IF(A2345="","",IF(A2345="عهدة",IF(N(F2345)=0,"⚠ أدخل قيمة العهدة",IF(P2345&lt;0,"⛔ عجز / زيادة مصروفات "&amp;TEXT(-P2345,"#,##0"),IF(COUNTIFS($B$8:$B$5007,B2345,$A$8:$A$5007,"مصروف",$I$8:$I$5007,"&lt;&gt;مرفوض",$K$8:$K$5007,"&lt;&gt;نعم")&gt;0,"⚠ "&amp;COUNTIFS($B$8:$B$5007,B2345,$A$8:$A$5007,"مصروف",$I$8:$I$5007,"&lt;&gt;مرفوض",$K$8:$K$5007,"&lt;&gt;نعم")&amp;" مصروف غير مسوى",IF(L2345="تمت التسوية",IF(P2345=0,"✔ متوازنة وتمت التسوية","✔ تمت التسوية – متبقي "&amp;TEXT(P2345,"#,##0")),IF(P2345&gt;0,"متبقي "&amp;TEXT(P2345,"#,##0"),"✔ متوازنة"))))),IF(R2345=0,"⚠ أضف سطر عهدة أولًا",IF(OR(C2345="",N(G2345)=0),"⚠ أكمل التاريخ والقيمة",IF(S2345="","⚠ التاريخ خارج السنة المالية",IF(H2345="","⚠ اختر بند الموازنة",IF(I2345="مرفوض","✖ مرفوض من المدير",IF(I2345&lt;&gt;"موافق","⏳ بانتظار موافقة المدير",IF(K2345&lt;&gt;"نعم","⚠ غير مسوى مع الحسابات","✔ معتمد ومسوى")))))))))</f>
        <v/>
      </c>
      <c r="R2345">
        <f>N(R2344)+IF(A2345="عهدة",1,0)</f>
        <v/>
      </c>
      <c r="S2345">
        <f>IF(C2345="","",IF(AND(C2345&gt;=DATE(2026,9,1),C2345&lt;=DATE(2027,8,31)),(YEAR(C2345)-2026)*12+MONTH(C2345)-8,""))</f>
        <v/>
      </c>
      <c r="T2345">
        <f>IF(AND(A2345="مصروف",R2345&gt;0,I2345="موافق",S2345&lt;&gt;"",H2345&lt;&gt;""),N(G2345),0)</f>
        <v/>
      </c>
    </row>
    <row r="2346">
      <c r="A2346" s="19" t="n"/>
      <c r="B2346" s="20">
        <f>IF(A2346="","",IF(R2346=0,"⚠ أضف سطر عهدة أولًا","DMT-"&amp;TEXT(R2346,"000")))</f>
        <v/>
      </c>
      <c r="C2346" s="21" t="n"/>
      <c r="D2346" s="20">
        <f>IF(C2346="","",IF(S2346="","خارج السنة المالية",INDEX(القوائم!$D$2:$D$13,S2346)))</f>
        <v/>
      </c>
      <c r="E2346" s="22" t="n"/>
      <c r="F2346" s="23" t="n"/>
      <c r="G2346" s="23" t="n"/>
      <c r="H2346" s="22" t="n"/>
      <c r="I2346" s="19" t="n"/>
      <c r="J2346" s="21" t="n"/>
      <c r="K2346" s="19" t="n"/>
      <c r="L2346" s="19" t="n"/>
      <c r="M2346" s="21" t="n"/>
      <c r="N2346" s="22" t="n"/>
      <c r="O2346" s="24">
        <f>IF(A2346&lt;&gt;"عهدة","",SUMIFS($G$8:$G$5007,$B$8:$B$5007,B2346,$A$8:$A$5007,"مصروف",$I$8:$I$5007,"&lt;&gt;مرفوض"))</f>
        <v/>
      </c>
      <c r="P2346" s="25">
        <f>IF(A2346&lt;&gt;"عهدة","",N(F2346)-O2346)</f>
        <v/>
      </c>
      <c r="Q2346" s="26">
        <f>IF(A2346="","",IF(A2346="عهدة",IF(N(F2346)=0,"⚠ أدخل قيمة العهدة",IF(P2346&lt;0,"⛔ عجز / زيادة مصروفات "&amp;TEXT(-P2346,"#,##0"),IF(COUNTIFS($B$8:$B$5007,B2346,$A$8:$A$5007,"مصروف",$I$8:$I$5007,"&lt;&gt;مرفوض",$K$8:$K$5007,"&lt;&gt;نعم")&gt;0,"⚠ "&amp;COUNTIFS($B$8:$B$5007,B2346,$A$8:$A$5007,"مصروف",$I$8:$I$5007,"&lt;&gt;مرفوض",$K$8:$K$5007,"&lt;&gt;نعم")&amp;" مصروف غير مسوى",IF(L2346="تمت التسوية",IF(P2346=0,"✔ متوازنة وتمت التسوية","✔ تمت التسوية – متبقي "&amp;TEXT(P2346,"#,##0")),IF(P2346&gt;0,"متبقي "&amp;TEXT(P2346,"#,##0"),"✔ متوازنة"))))),IF(R2346=0,"⚠ أضف سطر عهدة أولًا",IF(OR(C2346="",N(G2346)=0),"⚠ أكمل التاريخ والقيمة",IF(S2346="","⚠ التاريخ خارج السنة المالية",IF(H2346="","⚠ اختر بند الموازنة",IF(I2346="مرفوض","✖ مرفوض من المدير",IF(I2346&lt;&gt;"موافق","⏳ بانتظار موافقة المدير",IF(K2346&lt;&gt;"نعم","⚠ غير مسوى مع الحسابات","✔ معتمد ومسوى")))))))))</f>
        <v/>
      </c>
      <c r="R2346">
        <f>N(R2345)+IF(A2346="عهدة",1,0)</f>
        <v/>
      </c>
      <c r="S2346">
        <f>IF(C2346="","",IF(AND(C2346&gt;=DATE(2026,9,1),C2346&lt;=DATE(2027,8,31)),(YEAR(C2346)-2026)*12+MONTH(C2346)-8,""))</f>
        <v/>
      </c>
      <c r="T2346">
        <f>IF(AND(A2346="مصروف",R2346&gt;0,I2346="موافق",S2346&lt;&gt;"",H2346&lt;&gt;""),N(G2346),0)</f>
        <v/>
      </c>
    </row>
    <row r="2347">
      <c r="A2347" s="19" t="n"/>
      <c r="B2347" s="20">
        <f>IF(A2347="","",IF(R2347=0,"⚠ أضف سطر عهدة أولًا","DMT-"&amp;TEXT(R2347,"000")))</f>
        <v/>
      </c>
      <c r="C2347" s="21" t="n"/>
      <c r="D2347" s="20">
        <f>IF(C2347="","",IF(S2347="","خارج السنة المالية",INDEX(القوائم!$D$2:$D$13,S2347)))</f>
        <v/>
      </c>
      <c r="E2347" s="22" t="n"/>
      <c r="F2347" s="23" t="n"/>
      <c r="G2347" s="23" t="n"/>
      <c r="H2347" s="22" t="n"/>
      <c r="I2347" s="19" t="n"/>
      <c r="J2347" s="21" t="n"/>
      <c r="K2347" s="19" t="n"/>
      <c r="L2347" s="19" t="n"/>
      <c r="M2347" s="21" t="n"/>
      <c r="N2347" s="22" t="n"/>
      <c r="O2347" s="24">
        <f>IF(A2347&lt;&gt;"عهدة","",SUMIFS($G$8:$G$5007,$B$8:$B$5007,B2347,$A$8:$A$5007,"مصروف",$I$8:$I$5007,"&lt;&gt;مرفوض"))</f>
        <v/>
      </c>
      <c r="P2347" s="25">
        <f>IF(A2347&lt;&gt;"عهدة","",N(F2347)-O2347)</f>
        <v/>
      </c>
      <c r="Q2347" s="26">
        <f>IF(A2347="","",IF(A2347="عهدة",IF(N(F2347)=0,"⚠ أدخل قيمة العهدة",IF(P2347&lt;0,"⛔ عجز / زيادة مصروفات "&amp;TEXT(-P2347,"#,##0"),IF(COUNTIFS($B$8:$B$5007,B2347,$A$8:$A$5007,"مصروف",$I$8:$I$5007,"&lt;&gt;مرفوض",$K$8:$K$5007,"&lt;&gt;نعم")&gt;0,"⚠ "&amp;COUNTIFS($B$8:$B$5007,B2347,$A$8:$A$5007,"مصروف",$I$8:$I$5007,"&lt;&gt;مرفوض",$K$8:$K$5007,"&lt;&gt;نعم")&amp;" مصروف غير مسوى",IF(L2347="تمت التسوية",IF(P2347=0,"✔ متوازنة وتمت التسوية","✔ تمت التسوية – متبقي "&amp;TEXT(P2347,"#,##0")),IF(P2347&gt;0,"متبقي "&amp;TEXT(P2347,"#,##0"),"✔ متوازنة"))))),IF(R2347=0,"⚠ أضف سطر عهدة أولًا",IF(OR(C2347="",N(G2347)=0),"⚠ أكمل التاريخ والقيمة",IF(S2347="","⚠ التاريخ خارج السنة المالية",IF(H2347="","⚠ اختر بند الموازنة",IF(I2347="مرفوض","✖ مرفوض من المدير",IF(I2347&lt;&gt;"موافق","⏳ بانتظار موافقة المدير",IF(K2347&lt;&gt;"نعم","⚠ غير مسوى مع الحسابات","✔ معتمد ومسوى")))))))))</f>
        <v/>
      </c>
      <c r="R2347">
        <f>N(R2346)+IF(A2347="عهدة",1,0)</f>
        <v/>
      </c>
      <c r="S2347">
        <f>IF(C2347="","",IF(AND(C2347&gt;=DATE(2026,9,1),C2347&lt;=DATE(2027,8,31)),(YEAR(C2347)-2026)*12+MONTH(C2347)-8,""))</f>
        <v/>
      </c>
      <c r="T2347">
        <f>IF(AND(A2347="مصروف",R2347&gt;0,I2347="موافق",S2347&lt;&gt;"",H2347&lt;&gt;""),N(G2347),0)</f>
        <v/>
      </c>
    </row>
    <row r="2348">
      <c r="A2348" s="19" t="n"/>
      <c r="B2348" s="20">
        <f>IF(A2348="","",IF(R2348=0,"⚠ أضف سطر عهدة أولًا","DMT-"&amp;TEXT(R2348,"000")))</f>
        <v/>
      </c>
      <c r="C2348" s="21" t="n"/>
      <c r="D2348" s="20">
        <f>IF(C2348="","",IF(S2348="","خارج السنة المالية",INDEX(القوائم!$D$2:$D$13,S2348)))</f>
        <v/>
      </c>
      <c r="E2348" s="22" t="n"/>
      <c r="F2348" s="23" t="n"/>
      <c r="G2348" s="23" t="n"/>
      <c r="H2348" s="22" t="n"/>
      <c r="I2348" s="19" t="n"/>
      <c r="J2348" s="21" t="n"/>
      <c r="K2348" s="19" t="n"/>
      <c r="L2348" s="19" t="n"/>
      <c r="M2348" s="21" t="n"/>
      <c r="N2348" s="22" t="n"/>
      <c r="O2348" s="24">
        <f>IF(A2348&lt;&gt;"عهدة","",SUMIFS($G$8:$G$5007,$B$8:$B$5007,B2348,$A$8:$A$5007,"مصروف",$I$8:$I$5007,"&lt;&gt;مرفوض"))</f>
        <v/>
      </c>
      <c r="P2348" s="25">
        <f>IF(A2348&lt;&gt;"عهدة","",N(F2348)-O2348)</f>
        <v/>
      </c>
      <c r="Q2348" s="26">
        <f>IF(A2348="","",IF(A2348="عهدة",IF(N(F2348)=0,"⚠ أدخل قيمة العهدة",IF(P2348&lt;0,"⛔ عجز / زيادة مصروفات "&amp;TEXT(-P2348,"#,##0"),IF(COUNTIFS($B$8:$B$5007,B2348,$A$8:$A$5007,"مصروف",$I$8:$I$5007,"&lt;&gt;مرفوض",$K$8:$K$5007,"&lt;&gt;نعم")&gt;0,"⚠ "&amp;COUNTIFS($B$8:$B$5007,B2348,$A$8:$A$5007,"مصروف",$I$8:$I$5007,"&lt;&gt;مرفوض",$K$8:$K$5007,"&lt;&gt;نعم")&amp;" مصروف غير مسوى",IF(L2348="تمت التسوية",IF(P2348=0,"✔ متوازنة وتمت التسوية","✔ تمت التسوية – متبقي "&amp;TEXT(P2348,"#,##0")),IF(P2348&gt;0,"متبقي "&amp;TEXT(P2348,"#,##0"),"✔ متوازنة"))))),IF(R2348=0,"⚠ أضف سطر عهدة أولًا",IF(OR(C2348="",N(G2348)=0),"⚠ أكمل التاريخ والقيمة",IF(S2348="","⚠ التاريخ خارج السنة المالية",IF(H2348="","⚠ اختر بند الموازنة",IF(I2348="مرفوض","✖ مرفوض من المدير",IF(I2348&lt;&gt;"موافق","⏳ بانتظار موافقة المدير",IF(K2348&lt;&gt;"نعم","⚠ غير مسوى مع الحسابات","✔ معتمد ومسوى")))))))))</f>
        <v/>
      </c>
      <c r="R2348">
        <f>N(R2347)+IF(A2348="عهدة",1,0)</f>
        <v/>
      </c>
      <c r="S2348">
        <f>IF(C2348="","",IF(AND(C2348&gt;=DATE(2026,9,1),C2348&lt;=DATE(2027,8,31)),(YEAR(C2348)-2026)*12+MONTH(C2348)-8,""))</f>
        <v/>
      </c>
      <c r="T2348">
        <f>IF(AND(A2348="مصروف",R2348&gt;0,I2348="موافق",S2348&lt;&gt;"",H2348&lt;&gt;""),N(G2348),0)</f>
        <v/>
      </c>
    </row>
    <row r="2349">
      <c r="A2349" s="19" t="n"/>
      <c r="B2349" s="20">
        <f>IF(A2349="","",IF(R2349=0,"⚠ أضف سطر عهدة أولًا","DMT-"&amp;TEXT(R2349,"000")))</f>
        <v/>
      </c>
      <c r="C2349" s="21" t="n"/>
      <c r="D2349" s="20">
        <f>IF(C2349="","",IF(S2349="","خارج السنة المالية",INDEX(القوائم!$D$2:$D$13,S2349)))</f>
        <v/>
      </c>
      <c r="E2349" s="22" t="n"/>
      <c r="F2349" s="23" t="n"/>
      <c r="G2349" s="23" t="n"/>
      <c r="H2349" s="22" t="n"/>
      <c r="I2349" s="19" t="n"/>
      <c r="J2349" s="21" t="n"/>
      <c r="K2349" s="19" t="n"/>
      <c r="L2349" s="19" t="n"/>
      <c r="M2349" s="21" t="n"/>
      <c r="N2349" s="22" t="n"/>
      <c r="O2349" s="24">
        <f>IF(A2349&lt;&gt;"عهدة","",SUMIFS($G$8:$G$5007,$B$8:$B$5007,B2349,$A$8:$A$5007,"مصروف",$I$8:$I$5007,"&lt;&gt;مرفوض"))</f>
        <v/>
      </c>
      <c r="P2349" s="25">
        <f>IF(A2349&lt;&gt;"عهدة","",N(F2349)-O2349)</f>
        <v/>
      </c>
      <c r="Q2349" s="26">
        <f>IF(A2349="","",IF(A2349="عهدة",IF(N(F2349)=0,"⚠ أدخل قيمة العهدة",IF(P2349&lt;0,"⛔ عجز / زيادة مصروفات "&amp;TEXT(-P2349,"#,##0"),IF(COUNTIFS($B$8:$B$5007,B2349,$A$8:$A$5007,"مصروف",$I$8:$I$5007,"&lt;&gt;مرفوض",$K$8:$K$5007,"&lt;&gt;نعم")&gt;0,"⚠ "&amp;COUNTIFS($B$8:$B$5007,B2349,$A$8:$A$5007,"مصروف",$I$8:$I$5007,"&lt;&gt;مرفوض",$K$8:$K$5007,"&lt;&gt;نعم")&amp;" مصروف غير مسوى",IF(L2349="تمت التسوية",IF(P2349=0,"✔ متوازنة وتمت التسوية","✔ تمت التسوية – متبقي "&amp;TEXT(P2349,"#,##0")),IF(P2349&gt;0,"متبقي "&amp;TEXT(P2349,"#,##0"),"✔ متوازنة"))))),IF(R2349=0,"⚠ أضف سطر عهدة أولًا",IF(OR(C2349="",N(G2349)=0),"⚠ أكمل التاريخ والقيمة",IF(S2349="","⚠ التاريخ خارج السنة المالية",IF(H2349="","⚠ اختر بند الموازنة",IF(I2349="مرفوض","✖ مرفوض من المدير",IF(I2349&lt;&gt;"موافق","⏳ بانتظار موافقة المدير",IF(K2349&lt;&gt;"نعم","⚠ غير مسوى مع الحسابات","✔ معتمد ومسوى")))))))))</f>
        <v/>
      </c>
      <c r="R2349">
        <f>N(R2348)+IF(A2349="عهدة",1,0)</f>
        <v/>
      </c>
      <c r="S2349">
        <f>IF(C2349="","",IF(AND(C2349&gt;=DATE(2026,9,1),C2349&lt;=DATE(2027,8,31)),(YEAR(C2349)-2026)*12+MONTH(C2349)-8,""))</f>
        <v/>
      </c>
      <c r="T2349">
        <f>IF(AND(A2349="مصروف",R2349&gt;0,I2349="موافق",S2349&lt;&gt;"",H2349&lt;&gt;""),N(G2349),0)</f>
        <v/>
      </c>
    </row>
    <row r="2350">
      <c r="A2350" s="19" t="n"/>
      <c r="B2350" s="20">
        <f>IF(A2350="","",IF(R2350=0,"⚠ أضف سطر عهدة أولًا","DMT-"&amp;TEXT(R2350,"000")))</f>
        <v/>
      </c>
      <c r="C2350" s="21" t="n"/>
      <c r="D2350" s="20">
        <f>IF(C2350="","",IF(S2350="","خارج السنة المالية",INDEX(القوائم!$D$2:$D$13,S2350)))</f>
        <v/>
      </c>
      <c r="E2350" s="22" t="n"/>
      <c r="F2350" s="23" t="n"/>
      <c r="G2350" s="23" t="n"/>
      <c r="H2350" s="22" t="n"/>
      <c r="I2350" s="19" t="n"/>
      <c r="J2350" s="21" t="n"/>
      <c r="K2350" s="19" t="n"/>
      <c r="L2350" s="19" t="n"/>
      <c r="M2350" s="21" t="n"/>
      <c r="N2350" s="22" t="n"/>
      <c r="O2350" s="24">
        <f>IF(A2350&lt;&gt;"عهدة","",SUMIFS($G$8:$G$5007,$B$8:$B$5007,B2350,$A$8:$A$5007,"مصروف",$I$8:$I$5007,"&lt;&gt;مرفوض"))</f>
        <v/>
      </c>
      <c r="P2350" s="25">
        <f>IF(A2350&lt;&gt;"عهدة","",N(F2350)-O2350)</f>
        <v/>
      </c>
      <c r="Q2350" s="26">
        <f>IF(A2350="","",IF(A2350="عهدة",IF(N(F2350)=0,"⚠ أدخل قيمة العهدة",IF(P2350&lt;0,"⛔ عجز / زيادة مصروفات "&amp;TEXT(-P2350,"#,##0"),IF(COUNTIFS($B$8:$B$5007,B2350,$A$8:$A$5007,"مصروف",$I$8:$I$5007,"&lt;&gt;مرفوض",$K$8:$K$5007,"&lt;&gt;نعم")&gt;0,"⚠ "&amp;COUNTIFS($B$8:$B$5007,B2350,$A$8:$A$5007,"مصروف",$I$8:$I$5007,"&lt;&gt;مرفوض",$K$8:$K$5007,"&lt;&gt;نعم")&amp;" مصروف غير مسوى",IF(L2350="تمت التسوية",IF(P2350=0,"✔ متوازنة وتمت التسوية","✔ تمت التسوية – متبقي "&amp;TEXT(P2350,"#,##0")),IF(P2350&gt;0,"متبقي "&amp;TEXT(P2350,"#,##0"),"✔ متوازنة"))))),IF(R2350=0,"⚠ أضف سطر عهدة أولًا",IF(OR(C2350="",N(G2350)=0),"⚠ أكمل التاريخ والقيمة",IF(S2350="","⚠ التاريخ خارج السنة المالية",IF(H2350="","⚠ اختر بند الموازنة",IF(I2350="مرفوض","✖ مرفوض من المدير",IF(I2350&lt;&gt;"موافق","⏳ بانتظار موافقة المدير",IF(K2350&lt;&gt;"نعم","⚠ غير مسوى مع الحسابات","✔ معتمد ومسوى")))))))))</f>
        <v/>
      </c>
      <c r="R2350">
        <f>N(R2349)+IF(A2350="عهدة",1,0)</f>
        <v/>
      </c>
      <c r="S2350">
        <f>IF(C2350="","",IF(AND(C2350&gt;=DATE(2026,9,1),C2350&lt;=DATE(2027,8,31)),(YEAR(C2350)-2026)*12+MONTH(C2350)-8,""))</f>
        <v/>
      </c>
      <c r="T2350">
        <f>IF(AND(A2350="مصروف",R2350&gt;0,I2350="موافق",S2350&lt;&gt;"",H2350&lt;&gt;""),N(G2350),0)</f>
        <v/>
      </c>
    </row>
    <row r="2351">
      <c r="A2351" s="19" t="n"/>
      <c r="B2351" s="20">
        <f>IF(A2351="","",IF(R2351=0,"⚠ أضف سطر عهدة أولًا","DMT-"&amp;TEXT(R2351,"000")))</f>
        <v/>
      </c>
      <c r="C2351" s="21" t="n"/>
      <c r="D2351" s="20">
        <f>IF(C2351="","",IF(S2351="","خارج السنة المالية",INDEX(القوائم!$D$2:$D$13,S2351)))</f>
        <v/>
      </c>
      <c r="E2351" s="22" t="n"/>
      <c r="F2351" s="23" t="n"/>
      <c r="G2351" s="23" t="n"/>
      <c r="H2351" s="22" t="n"/>
      <c r="I2351" s="19" t="n"/>
      <c r="J2351" s="21" t="n"/>
      <c r="K2351" s="19" t="n"/>
      <c r="L2351" s="19" t="n"/>
      <c r="M2351" s="21" t="n"/>
      <c r="N2351" s="22" t="n"/>
      <c r="O2351" s="24">
        <f>IF(A2351&lt;&gt;"عهدة","",SUMIFS($G$8:$G$5007,$B$8:$B$5007,B2351,$A$8:$A$5007,"مصروف",$I$8:$I$5007,"&lt;&gt;مرفوض"))</f>
        <v/>
      </c>
      <c r="P2351" s="25">
        <f>IF(A2351&lt;&gt;"عهدة","",N(F2351)-O2351)</f>
        <v/>
      </c>
      <c r="Q2351" s="26">
        <f>IF(A2351="","",IF(A2351="عهدة",IF(N(F2351)=0,"⚠ أدخل قيمة العهدة",IF(P2351&lt;0,"⛔ عجز / زيادة مصروفات "&amp;TEXT(-P2351,"#,##0"),IF(COUNTIFS($B$8:$B$5007,B2351,$A$8:$A$5007,"مصروف",$I$8:$I$5007,"&lt;&gt;مرفوض",$K$8:$K$5007,"&lt;&gt;نعم")&gt;0,"⚠ "&amp;COUNTIFS($B$8:$B$5007,B2351,$A$8:$A$5007,"مصروف",$I$8:$I$5007,"&lt;&gt;مرفوض",$K$8:$K$5007,"&lt;&gt;نعم")&amp;" مصروف غير مسوى",IF(L2351="تمت التسوية",IF(P2351=0,"✔ متوازنة وتمت التسوية","✔ تمت التسوية – متبقي "&amp;TEXT(P2351,"#,##0")),IF(P2351&gt;0,"متبقي "&amp;TEXT(P2351,"#,##0"),"✔ متوازنة"))))),IF(R2351=0,"⚠ أضف سطر عهدة أولًا",IF(OR(C2351="",N(G2351)=0),"⚠ أكمل التاريخ والقيمة",IF(S2351="","⚠ التاريخ خارج السنة المالية",IF(H2351="","⚠ اختر بند الموازنة",IF(I2351="مرفوض","✖ مرفوض من المدير",IF(I2351&lt;&gt;"موافق","⏳ بانتظار موافقة المدير",IF(K2351&lt;&gt;"نعم","⚠ غير مسوى مع الحسابات","✔ معتمد ومسوى")))))))))</f>
        <v/>
      </c>
      <c r="R2351">
        <f>N(R2350)+IF(A2351="عهدة",1,0)</f>
        <v/>
      </c>
      <c r="S2351">
        <f>IF(C2351="","",IF(AND(C2351&gt;=DATE(2026,9,1),C2351&lt;=DATE(2027,8,31)),(YEAR(C2351)-2026)*12+MONTH(C2351)-8,""))</f>
        <v/>
      </c>
      <c r="T2351">
        <f>IF(AND(A2351="مصروف",R2351&gt;0,I2351="موافق",S2351&lt;&gt;"",H2351&lt;&gt;""),N(G2351),0)</f>
        <v/>
      </c>
    </row>
    <row r="2352">
      <c r="A2352" s="19" t="n"/>
      <c r="B2352" s="20">
        <f>IF(A2352="","",IF(R2352=0,"⚠ أضف سطر عهدة أولًا","DMT-"&amp;TEXT(R2352,"000")))</f>
        <v/>
      </c>
      <c r="C2352" s="21" t="n"/>
      <c r="D2352" s="20">
        <f>IF(C2352="","",IF(S2352="","خارج السنة المالية",INDEX(القوائم!$D$2:$D$13,S2352)))</f>
        <v/>
      </c>
      <c r="E2352" s="22" t="n"/>
      <c r="F2352" s="23" t="n"/>
      <c r="G2352" s="23" t="n"/>
      <c r="H2352" s="22" t="n"/>
      <c r="I2352" s="19" t="n"/>
      <c r="J2352" s="21" t="n"/>
      <c r="K2352" s="19" t="n"/>
      <c r="L2352" s="19" t="n"/>
      <c r="M2352" s="21" t="n"/>
      <c r="N2352" s="22" t="n"/>
      <c r="O2352" s="24">
        <f>IF(A2352&lt;&gt;"عهدة","",SUMIFS($G$8:$G$5007,$B$8:$B$5007,B2352,$A$8:$A$5007,"مصروف",$I$8:$I$5007,"&lt;&gt;مرفوض"))</f>
        <v/>
      </c>
      <c r="P2352" s="25">
        <f>IF(A2352&lt;&gt;"عهدة","",N(F2352)-O2352)</f>
        <v/>
      </c>
      <c r="Q2352" s="26">
        <f>IF(A2352="","",IF(A2352="عهدة",IF(N(F2352)=0,"⚠ أدخل قيمة العهدة",IF(P2352&lt;0,"⛔ عجز / زيادة مصروفات "&amp;TEXT(-P2352,"#,##0"),IF(COUNTIFS($B$8:$B$5007,B2352,$A$8:$A$5007,"مصروف",$I$8:$I$5007,"&lt;&gt;مرفوض",$K$8:$K$5007,"&lt;&gt;نعم")&gt;0,"⚠ "&amp;COUNTIFS($B$8:$B$5007,B2352,$A$8:$A$5007,"مصروف",$I$8:$I$5007,"&lt;&gt;مرفوض",$K$8:$K$5007,"&lt;&gt;نعم")&amp;" مصروف غير مسوى",IF(L2352="تمت التسوية",IF(P2352=0,"✔ متوازنة وتمت التسوية","✔ تمت التسوية – متبقي "&amp;TEXT(P2352,"#,##0")),IF(P2352&gt;0,"متبقي "&amp;TEXT(P2352,"#,##0"),"✔ متوازنة"))))),IF(R2352=0,"⚠ أضف سطر عهدة أولًا",IF(OR(C2352="",N(G2352)=0),"⚠ أكمل التاريخ والقيمة",IF(S2352="","⚠ التاريخ خارج السنة المالية",IF(H2352="","⚠ اختر بند الموازنة",IF(I2352="مرفوض","✖ مرفوض من المدير",IF(I2352&lt;&gt;"موافق","⏳ بانتظار موافقة المدير",IF(K2352&lt;&gt;"نعم","⚠ غير مسوى مع الحسابات","✔ معتمد ومسوى")))))))))</f>
        <v/>
      </c>
      <c r="R2352">
        <f>N(R2351)+IF(A2352="عهدة",1,0)</f>
        <v/>
      </c>
      <c r="S2352">
        <f>IF(C2352="","",IF(AND(C2352&gt;=DATE(2026,9,1),C2352&lt;=DATE(2027,8,31)),(YEAR(C2352)-2026)*12+MONTH(C2352)-8,""))</f>
        <v/>
      </c>
      <c r="T2352">
        <f>IF(AND(A2352="مصروف",R2352&gt;0,I2352="موافق",S2352&lt;&gt;"",H2352&lt;&gt;""),N(G2352),0)</f>
        <v/>
      </c>
    </row>
    <row r="2353">
      <c r="A2353" s="19" t="n"/>
      <c r="B2353" s="20">
        <f>IF(A2353="","",IF(R2353=0,"⚠ أضف سطر عهدة أولًا","DMT-"&amp;TEXT(R2353,"000")))</f>
        <v/>
      </c>
      <c r="C2353" s="21" t="n"/>
      <c r="D2353" s="20">
        <f>IF(C2353="","",IF(S2353="","خارج السنة المالية",INDEX(القوائم!$D$2:$D$13,S2353)))</f>
        <v/>
      </c>
      <c r="E2353" s="22" t="n"/>
      <c r="F2353" s="23" t="n"/>
      <c r="G2353" s="23" t="n"/>
      <c r="H2353" s="22" t="n"/>
      <c r="I2353" s="19" t="n"/>
      <c r="J2353" s="21" t="n"/>
      <c r="K2353" s="19" t="n"/>
      <c r="L2353" s="19" t="n"/>
      <c r="M2353" s="21" t="n"/>
      <c r="N2353" s="22" t="n"/>
      <c r="O2353" s="24">
        <f>IF(A2353&lt;&gt;"عهدة","",SUMIFS($G$8:$G$5007,$B$8:$B$5007,B2353,$A$8:$A$5007,"مصروف",$I$8:$I$5007,"&lt;&gt;مرفوض"))</f>
        <v/>
      </c>
      <c r="P2353" s="25">
        <f>IF(A2353&lt;&gt;"عهدة","",N(F2353)-O2353)</f>
        <v/>
      </c>
      <c r="Q2353" s="26">
        <f>IF(A2353="","",IF(A2353="عهدة",IF(N(F2353)=0,"⚠ أدخل قيمة العهدة",IF(P2353&lt;0,"⛔ عجز / زيادة مصروفات "&amp;TEXT(-P2353,"#,##0"),IF(COUNTIFS($B$8:$B$5007,B2353,$A$8:$A$5007,"مصروف",$I$8:$I$5007,"&lt;&gt;مرفوض",$K$8:$K$5007,"&lt;&gt;نعم")&gt;0,"⚠ "&amp;COUNTIFS($B$8:$B$5007,B2353,$A$8:$A$5007,"مصروف",$I$8:$I$5007,"&lt;&gt;مرفوض",$K$8:$K$5007,"&lt;&gt;نعم")&amp;" مصروف غير مسوى",IF(L2353="تمت التسوية",IF(P2353=0,"✔ متوازنة وتمت التسوية","✔ تمت التسوية – متبقي "&amp;TEXT(P2353,"#,##0")),IF(P2353&gt;0,"متبقي "&amp;TEXT(P2353,"#,##0"),"✔ متوازنة"))))),IF(R2353=0,"⚠ أضف سطر عهدة أولًا",IF(OR(C2353="",N(G2353)=0),"⚠ أكمل التاريخ والقيمة",IF(S2353="","⚠ التاريخ خارج السنة المالية",IF(H2353="","⚠ اختر بند الموازنة",IF(I2353="مرفوض","✖ مرفوض من المدير",IF(I2353&lt;&gt;"موافق","⏳ بانتظار موافقة المدير",IF(K2353&lt;&gt;"نعم","⚠ غير مسوى مع الحسابات","✔ معتمد ومسوى")))))))))</f>
        <v/>
      </c>
      <c r="R2353">
        <f>N(R2352)+IF(A2353="عهدة",1,0)</f>
        <v/>
      </c>
      <c r="S2353">
        <f>IF(C2353="","",IF(AND(C2353&gt;=DATE(2026,9,1),C2353&lt;=DATE(2027,8,31)),(YEAR(C2353)-2026)*12+MONTH(C2353)-8,""))</f>
        <v/>
      </c>
      <c r="T2353">
        <f>IF(AND(A2353="مصروف",R2353&gt;0,I2353="موافق",S2353&lt;&gt;"",H2353&lt;&gt;""),N(G2353),0)</f>
        <v/>
      </c>
    </row>
    <row r="2354">
      <c r="A2354" s="19" t="n"/>
      <c r="B2354" s="20">
        <f>IF(A2354="","",IF(R2354=0,"⚠ أضف سطر عهدة أولًا","DMT-"&amp;TEXT(R2354,"000")))</f>
        <v/>
      </c>
      <c r="C2354" s="21" t="n"/>
      <c r="D2354" s="20">
        <f>IF(C2354="","",IF(S2354="","خارج السنة المالية",INDEX(القوائم!$D$2:$D$13,S2354)))</f>
        <v/>
      </c>
      <c r="E2354" s="22" t="n"/>
      <c r="F2354" s="23" t="n"/>
      <c r="G2354" s="23" t="n"/>
      <c r="H2354" s="22" t="n"/>
      <c r="I2354" s="19" t="n"/>
      <c r="J2354" s="21" t="n"/>
      <c r="K2354" s="19" t="n"/>
      <c r="L2354" s="19" t="n"/>
      <c r="M2354" s="21" t="n"/>
      <c r="N2354" s="22" t="n"/>
      <c r="O2354" s="24">
        <f>IF(A2354&lt;&gt;"عهدة","",SUMIFS($G$8:$G$5007,$B$8:$B$5007,B2354,$A$8:$A$5007,"مصروف",$I$8:$I$5007,"&lt;&gt;مرفوض"))</f>
        <v/>
      </c>
      <c r="P2354" s="25">
        <f>IF(A2354&lt;&gt;"عهدة","",N(F2354)-O2354)</f>
        <v/>
      </c>
      <c r="Q2354" s="26">
        <f>IF(A2354="","",IF(A2354="عهدة",IF(N(F2354)=0,"⚠ أدخل قيمة العهدة",IF(P2354&lt;0,"⛔ عجز / زيادة مصروفات "&amp;TEXT(-P2354,"#,##0"),IF(COUNTIFS($B$8:$B$5007,B2354,$A$8:$A$5007,"مصروف",$I$8:$I$5007,"&lt;&gt;مرفوض",$K$8:$K$5007,"&lt;&gt;نعم")&gt;0,"⚠ "&amp;COUNTIFS($B$8:$B$5007,B2354,$A$8:$A$5007,"مصروف",$I$8:$I$5007,"&lt;&gt;مرفوض",$K$8:$K$5007,"&lt;&gt;نعم")&amp;" مصروف غير مسوى",IF(L2354="تمت التسوية",IF(P2354=0,"✔ متوازنة وتمت التسوية","✔ تمت التسوية – متبقي "&amp;TEXT(P2354,"#,##0")),IF(P2354&gt;0,"متبقي "&amp;TEXT(P2354,"#,##0"),"✔ متوازنة"))))),IF(R2354=0,"⚠ أضف سطر عهدة أولًا",IF(OR(C2354="",N(G2354)=0),"⚠ أكمل التاريخ والقيمة",IF(S2354="","⚠ التاريخ خارج السنة المالية",IF(H2354="","⚠ اختر بند الموازنة",IF(I2354="مرفوض","✖ مرفوض من المدير",IF(I2354&lt;&gt;"موافق","⏳ بانتظار موافقة المدير",IF(K2354&lt;&gt;"نعم","⚠ غير مسوى مع الحسابات","✔ معتمد ومسوى")))))))))</f>
        <v/>
      </c>
      <c r="R2354">
        <f>N(R2353)+IF(A2354="عهدة",1,0)</f>
        <v/>
      </c>
      <c r="S2354">
        <f>IF(C2354="","",IF(AND(C2354&gt;=DATE(2026,9,1),C2354&lt;=DATE(2027,8,31)),(YEAR(C2354)-2026)*12+MONTH(C2354)-8,""))</f>
        <v/>
      </c>
      <c r="T2354">
        <f>IF(AND(A2354="مصروف",R2354&gt;0,I2354="موافق",S2354&lt;&gt;"",H2354&lt;&gt;""),N(G2354),0)</f>
        <v/>
      </c>
    </row>
    <row r="2355">
      <c r="A2355" s="19" t="n"/>
      <c r="B2355" s="20">
        <f>IF(A2355="","",IF(R2355=0,"⚠ أضف سطر عهدة أولًا","DMT-"&amp;TEXT(R2355,"000")))</f>
        <v/>
      </c>
      <c r="C2355" s="21" t="n"/>
      <c r="D2355" s="20">
        <f>IF(C2355="","",IF(S2355="","خارج السنة المالية",INDEX(القوائم!$D$2:$D$13,S2355)))</f>
        <v/>
      </c>
      <c r="E2355" s="22" t="n"/>
      <c r="F2355" s="23" t="n"/>
      <c r="G2355" s="23" t="n"/>
      <c r="H2355" s="22" t="n"/>
      <c r="I2355" s="19" t="n"/>
      <c r="J2355" s="21" t="n"/>
      <c r="K2355" s="19" t="n"/>
      <c r="L2355" s="19" t="n"/>
      <c r="M2355" s="21" t="n"/>
      <c r="N2355" s="22" t="n"/>
      <c r="O2355" s="24">
        <f>IF(A2355&lt;&gt;"عهدة","",SUMIFS($G$8:$G$5007,$B$8:$B$5007,B2355,$A$8:$A$5007,"مصروف",$I$8:$I$5007,"&lt;&gt;مرفوض"))</f>
        <v/>
      </c>
      <c r="P2355" s="25">
        <f>IF(A2355&lt;&gt;"عهدة","",N(F2355)-O2355)</f>
        <v/>
      </c>
      <c r="Q2355" s="26">
        <f>IF(A2355="","",IF(A2355="عهدة",IF(N(F2355)=0,"⚠ أدخل قيمة العهدة",IF(P2355&lt;0,"⛔ عجز / زيادة مصروفات "&amp;TEXT(-P2355,"#,##0"),IF(COUNTIFS($B$8:$B$5007,B2355,$A$8:$A$5007,"مصروف",$I$8:$I$5007,"&lt;&gt;مرفوض",$K$8:$K$5007,"&lt;&gt;نعم")&gt;0,"⚠ "&amp;COUNTIFS($B$8:$B$5007,B2355,$A$8:$A$5007,"مصروف",$I$8:$I$5007,"&lt;&gt;مرفوض",$K$8:$K$5007,"&lt;&gt;نعم")&amp;" مصروف غير مسوى",IF(L2355="تمت التسوية",IF(P2355=0,"✔ متوازنة وتمت التسوية","✔ تمت التسوية – متبقي "&amp;TEXT(P2355,"#,##0")),IF(P2355&gt;0,"متبقي "&amp;TEXT(P2355,"#,##0"),"✔ متوازنة"))))),IF(R2355=0,"⚠ أضف سطر عهدة أولًا",IF(OR(C2355="",N(G2355)=0),"⚠ أكمل التاريخ والقيمة",IF(S2355="","⚠ التاريخ خارج السنة المالية",IF(H2355="","⚠ اختر بند الموازنة",IF(I2355="مرفوض","✖ مرفوض من المدير",IF(I2355&lt;&gt;"موافق","⏳ بانتظار موافقة المدير",IF(K2355&lt;&gt;"نعم","⚠ غير مسوى مع الحسابات","✔ معتمد ومسوى")))))))))</f>
        <v/>
      </c>
      <c r="R2355">
        <f>N(R2354)+IF(A2355="عهدة",1,0)</f>
        <v/>
      </c>
      <c r="S2355">
        <f>IF(C2355="","",IF(AND(C2355&gt;=DATE(2026,9,1),C2355&lt;=DATE(2027,8,31)),(YEAR(C2355)-2026)*12+MONTH(C2355)-8,""))</f>
        <v/>
      </c>
      <c r="T2355">
        <f>IF(AND(A2355="مصروف",R2355&gt;0,I2355="موافق",S2355&lt;&gt;"",H2355&lt;&gt;""),N(G2355),0)</f>
        <v/>
      </c>
    </row>
    <row r="2356">
      <c r="A2356" s="19" t="n"/>
      <c r="B2356" s="20">
        <f>IF(A2356="","",IF(R2356=0,"⚠ أضف سطر عهدة أولًا","DMT-"&amp;TEXT(R2356,"000")))</f>
        <v/>
      </c>
      <c r="C2356" s="21" t="n"/>
      <c r="D2356" s="20">
        <f>IF(C2356="","",IF(S2356="","خارج السنة المالية",INDEX(القوائم!$D$2:$D$13,S2356)))</f>
        <v/>
      </c>
      <c r="E2356" s="22" t="n"/>
      <c r="F2356" s="23" t="n"/>
      <c r="G2356" s="23" t="n"/>
      <c r="H2356" s="22" t="n"/>
      <c r="I2356" s="19" t="n"/>
      <c r="J2356" s="21" t="n"/>
      <c r="K2356" s="19" t="n"/>
      <c r="L2356" s="19" t="n"/>
      <c r="M2356" s="21" t="n"/>
      <c r="N2356" s="22" t="n"/>
      <c r="O2356" s="24">
        <f>IF(A2356&lt;&gt;"عهدة","",SUMIFS($G$8:$G$5007,$B$8:$B$5007,B2356,$A$8:$A$5007,"مصروف",$I$8:$I$5007,"&lt;&gt;مرفوض"))</f>
        <v/>
      </c>
      <c r="P2356" s="25">
        <f>IF(A2356&lt;&gt;"عهدة","",N(F2356)-O2356)</f>
        <v/>
      </c>
      <c r="Q2356" s="26">
        <f>IF(A2356="","",IF(A2356="عهدة",IF(N(F2356)=0,"⚠ أدخل قيمة العهدة",IF(P2356&lt;0,"⛔ عجز / زيادة مصروفات "&amp;TEXT(-P2356,"#,##0"),IF(COUNTIFS($B$8:$B$5007,B2356,$A$8:$A$5007,"مصروف",$I$8:$I$5007,"&lt;&gt;مرفوض",$K$8:$K$5007,"&lt;&gt;نعم")&gt;0,"⚠ "&amp;COUNTIFS($B$8:$B$5007,B2356,$A$8:$A$5007,"مصروف",$I$8:$I$5007,"&lt;&gt;مرفوض",$K$8:$K$5007,"&lt;&gt;نعم")&amp;" مصروف غير مسوى",IF(L2356="تمت التسوية",IF(P2356=0,"✔ متوازنة وتمت التسوية","✔ تمت التسوية – متبقي "&amp;TEXT(P2356,"#,##0")),IF(P2356&gt;0,"متبقي "&amp;TEXT(P2356,"#,##0"),"✔ متوازنة"))))),IF(R2356=0,"⚠ أضف سطر عهدة أولًا",IF(OR(C2356="",N(G2356)=0),"⚠ أكمل التاريخ والقيمة",IF(S2356="","⚠ التاريخ خارج السنة المالية",IF(H2356="","⚠ اختر بند الموازنة",IF(I2356="مرفوض","✖ مرفوض من المدير",IF(I2356&lt;&gt;"موافق","⏳ بانتظار موافقة المدير",IF(K2356&lt;&gt;"نعم","⚠ غير مسوى مع الحسابات","✔ معتمد ومسوى")))))))))</f>
        <v/>
      </c>
      <c r="R2356">
        <f>N(R2355)+IF(A2356="عهدة",1,0)</f>
        <v/>
      </c>
      <c r="S2356">
        <f>IF(C2356="","",IF(AND(C2356&gt;=DATE(2026,9,1),C2356&lt;=DATE(2027,8,31)),(YEAR(C2356)-2026)*12+MONTH(C2356)-8,""))</f>
        <v/>
      </c>
      <c r="T2356">
        <f>IF(AND(A2356="مصروف",R2356&gt;0,I2356="موافق",S2356&lt;&gt;"",H2356&lt;&gt;""),N(G2356),0)</f>
        <v/>
      </c>
    </row>
    <row r="2357">
      <c r="A2357" s="19" t="n"/>
      <c r="B2357" s="20">
        <f>IF(A2357="","",IF(R2357=0,"⚠ أضف سطر عهدة أولًا","DMT-"&amp;TEXT(R2357,"000")))</f>
        <v/>
      </c>
      <c r="C2357" s="21" t="n"/>
      <c r="D2357" s="20">
        <f>IF(C2357="","",IF(S2357="","خارج السنة المالية",INDEX(القوائم!$D$2:$D$13,S2357)))</f>
        <v/>
      </c>
      <c r="E2357" s="22" t="n"/>
      <c r="F2357" s="23" t="n"/>
      <c r="G2357" s="23" t="n"/>
      <c r="H2357" s="22" t="n"/>
      <c r="I2357" s="19" t="n"/>
      <c r="J2357" s="21" t="n"/>
      <c r="K2357" s="19" t="n"/>
      <c r="L2357" s="19" t="n"/>
      <c r="M2357" s="21" t="n"/>
      <c r="N2357" s="22" t="n"/>
      <c r="O2357" s="24">
        <f>IF(A2357&lt;&gt;"عهدة","",SUMIFS($G$8:$G$5007,$B$8:$B$5007,B2357,$A$8:$A$5007,"مصروف",$I$8:$I$5007,"&lt;&gt;مرفوض"))</f>
        <v/>
      </c>
      <c r="P2357" s="25">
        <f>IF(A2357&lt;&gt;"عهدة","",N(F2357)-O2357)</f>
        <v/>
      </c>
      <c r="Q2357" s="26">
        <f>IF(A2357="","",IF(A2357="عهدة",IF(N(F2357)=0,"⚠ أدخل قيمة العهدة",IF(P2357&lt;0,"⛔ عجز / زيادة مصروفات "&amp;TEXT(-P2357,"#,##0"),IF(COUNTIFS($B$8:$B$5007,B2357,$A$8:$A$5007,"مصروف",$I$8:$I$5007,"&lt;&gt;مرفوض",$K$8:$K$5007,"&lt;&gt;نعم")&gt;0,"⚠ "&amp;COUNTIFS($B$8:$B$5007,B2357,$A$8:$A$5007,"مصروف",$I$8:$I$5007,"&lt;&gt;مرفوض",$K$8:$K$5007,"&lt;&gt;نعم")&amp;" مصروف غير مسوى",IF(L2357="تمت التسوية",IF(P2357=0,"✔ متوازنة وتمت التسوية","✔ تمت التسوية – متبقي "&amp;TEXT(P2357,"#,##0")),IF(P2357&gt;0,"متبقي "&amp;TEXT(P2357,"#,##0"),"✔ متوازنة"))))),IF(R2357=0,"⚠ أضف سطر عهدة أولًا",IF(OR(C2357="",N(G2357)=0),"⚠ أكمل التاريخ والقيمة",IF(S2357="","⚠ التاريخ خارج السنة المالية",IF(H2357="","⚠ اختر بند الموازنة",IF(I2357="مرفوض","✖ مرفوض من المدير",IF(I2357&lt;&gt;"موافق","⏳ بانتظار موافقة المدير",IF(K2357&lt;&gt;"نعم","⚠ غير مسوى مع الحسابات","✔ معتمد ومسوى")))))))))</f>
        <v/>
      </c>
      <c r="R2357">
        <f>N(R2356)+IF(A2357="عهدة",1,0)</f>
        <v/>
      </c>
      <c r="S2357">
        <f>IF(C2357="","",IF(AND(C2357&gt;=DATE(2026,9,1),C2357&lt;=DATE(2027,8,31)),(YEAR(C2357)-2026)*12+MONTH(C2357)-8,""))</f>
        <v/>
      </c>
      <c r="T2357">
        <f>IF(AND(A2357="مصروف",R2357&gt;0,I2357="موافق",S2357&lt;&gt;"",H2357&lt;&gt;""),N(G2357),0)</f>
        <v/>
      </c>
    </row>
    <row r="2358">
      <c r="A2358" s="19" t="n"/>
      <c r="B2358" s="20">
        <f>IF(A2358="","",IF(R2358=0,"⚠ أضف سطر عهدة أولًا","DMT-"&amp;TEXT(R2358,"000")))</f>
        <v/>
      </c>
      <c r="C2358" s="21" t="n"/>
      <c r="D2358" s="20">
        <f>IF(C2358="","",IF(S2358="","خارج السنة المالية",INDEX(القوائم!$D$2:$D$13,S2358)))</f>
        <v/>
      </c>
      <c r="E2358" s="22" t="n"/>
      <c r="F2358" s="23" t="n"/>
      <c r="G2358" s="23" t="n"/>
      <c r="H2358" s="22" t="n"/>
      <c r="I2358" s="19" t="n"/>
      <c r="J2358" s="21" t="n"/>
      <c r="K2358" s="19" t="n"/>
      <c r="L2358" s="19" t="n"/>
      <c r="M2358" s="21" t="n"/>
      <c r="N2358" s="22" t="n"/>
      <c r="O2358" s="24">
        <f>IF(A2358&lt;&gt;"عهدة","",SUMIFS($G$8:$G$5007,$B$8:$B$5007,B2358,$A$8:$A$5007,"مصروف",$I$8:$I$5007,"&lt;&gt;مرفوض"))</f>
        <v/>
      </c>
      <c r="P2358" s="25">
        <f>IF(A2358&lt;&gt;"عهدة","",N(F2358)-O2358)</f>
        <v/>
      </c>
      <c r="Q2358" s="26">
        <f>IF(A2358="","",IF(A2358="عهدة",IF(N(F2358)=0,"⚠ أدخل قيمة العهدة",IF(P2358&lt;0,"⛔ عجز / زيادة مصروفات "&amp;TEXT(-P2358,"#,##0"),IF(COUNTIFS($B$8:$B$5007,B2358,$A$8:$A$5007,"مصروف",$I$8:$I$5007,"&lt;&gt;مرفوض",$K$8:$K$5007,"&lt;&gt;نعم")&gt;0,"⚠ "&amp;COUNTIFS($B$8:$B$5007,B2358,$A$8:$A$5007,"مصروف",$I$8:$I$5007,"&lt;&gt;مرفوض",$K$8:$K$5007,"&lt;&gt;نعم")&amp;" مصروف غير مسوى",IF(L2358="تمت التسوية",IF(P2358=0,"✔ متوازنة وتمت التسوية","✔ تمت التسوية – متبقي "&amp;TEXT(P2358,"#,##0")),IF(P2358&gt;0,"متبقي "&amp;TEXT(P2358,"#,##0"),"✔ متوازنة"))))),IF(R2358=0,"⚠ أضف سطر عهدة أولًا",IF(OR(C2358="",N(G2358)=0),"⚠ أكمل التاريخ والقيمة",IF(S2358="","⚠ التاريخ خارج السنة المالية",IF(H2358="","⚠ اختر بند الموازنة",IF(I2358="مرفوض","✖ مرفوض من المدير",IF(I2358&lt;&gt;"موافق","⏳ بانتظار موافقة المدير",IF(K2358&lt;&gt;"نعم","⚠ غير مسوى مع الحسابات","✔ معتمد ومسوى")))))))))</f>
        <v/>
      </c>
      <c r="R2358">
        <f>N(R2357)+IF(A2358="عهدة",1,0)</f>
        <v/>
      </c>
      <c r="S2358">
        <f>IF(C2358="","",IF(AND(C2358&gt;=DATE(2026,9,1),C2358&lt;=DATE(2027,8,31)),(YEAR(C2358)-2026)*12+MONTH(C2358)-8,""))</f>
        <v/>
      </c>
      <c r="T2358">
        <f>IF(AND(A2358="مصروف",R2358&gt;0,I2358="موافق",S2358&lt;&gt;"",H2358&lt;&gt;""),N(G2358),0)</f>
        <v/>
      </c>
    </row>
    <row r="2359">
      <c r="A2359" s="19" t="n"/>
      <c r="B2359" s="20">
        <f>IF(A2359="","",IF(R2359=0,"⚠ أضف سطر عهدة أولًا","DMT-"&amp;TEXT(R2359,"000")))</f>
        <v/>
      </c>
      <c r="C2359" s="21" t="n"/>
      <c r="D2359" s="20">
        <f>IF(C2359="","",IF(S2359="","خارج السنة المالية",INDEX(القوائم!$D$2:$D$13,S2359)))</f>
        <v/>
      </c>
      <c r="E2359" s="22" t="n"/>
      <c r="F2359" s="23" t="n"/>
      <c r="G2359" s="23" t="n"/>
      <c r="H2359" s="22" t="n"/>
      <c r="I2359" s="19" t="n"/>
      <c r="J2359" s="21" t="n"/>
      <c r="K2359" s="19" t="n"/>
      <c r="L2359" s="19" t="n"/>
      <c r="M2359" s="21" t="n"/>
      <c r="N2359" s="22" t="n"/>
      <c r="O2359" s="24">
        <f>IF(A2359&lt;&gt;"عهدة","",SUMIFS($G$8:$G$5007,$B$8:$B$5007,B2359,$A$8:$A$5007,"مصروف",$I$8:$I$5007,"&lt;&gt;مرفوض"))</f>
        <v/>
      </c>
      <c r="P2359" s="25">
        <f>IF(A2359&lt;&gt;"عهدة","",N(F2359)-O2359)</f>
        <v/>
      </c>
      <c r="Q2359" s="26">
        <f>IF(A2359="","",IF(A2359="عهدة",IF(N(F2359)=0,"⚠ أدخل قيمة العهدة",IF(P2359&lt;0,"⛔ عجز / زيادة مصروفات "&amp;TEXT(-P2359,"#,##0"),IF(COUNTIFS($B$8:$B$5007,B2359,$A$8:$A$5007,"مصروف",$I$8:$I$5007,"&lt;&gt;مرفوض",$K$8:$K$5007,"&lt;&gt;نعم")&gt;0,"⚠ "&amp;COUNTIFS($B$8:$B$5007,B2359,$A$8:$A$5007,"مصروف",$I$8:$I$5007,"&lt;&gt;مرفوض",$K$8:$K$5007,"&lt;&gt;نعم")&amp;" مصروف غير مسوى",IF(L2359="تمت التسوية",IF(P2359=0,"✔ متوازنة وتمت التسوية","✔ تمت التسوية – متبقي "&amp;TEXT(P2359,"#,##0")),IF(P2359&gt;0,"متبقي "&amp;TEXT(P2359,"#,##0"),"✔ متوازنة"))))),IF(R2359=0,"⚠ أضف سطر عهدة أولًا",IF(OR(C2359="",N(G2359)=0),"⚠ أكمل التاريخ والقيمة",IF(S2359="","⚠ التاريخ خارج السنة المالية",IF(H2359="","⚠ اختر بند الموازنة",IF(I2359="مرفوض","✖ مرفوض من المدير",IF(I2359&lt;&gt;"موافق","⏳ بانتظار موافقة المدير",IF(K2359&lt;&gt;"نعم","⚠ غير مسوى مع الحسابات","✔ معتمد ومسوى")))))))))</f>
        <v/>
      </c>
      <c r="R2359">
        <f>N(R2358)+IF(A2359="عهدة",1,0)</f>
        <v/>
      </c>
      <c r="S2359">
        <f>IF(C2359="","",IF(AND(C2359&gt;=DATE(2026,9,1),C2359&lt;=DATE(2027,8,31)),(YEAR(C2359)-2026)*12+MONTH(C2359)-8,""))</f>
        <v/>
      </c>
      <c r="T2359">
        <f>IF(AND(A2359="مصروف",R2359&gt;0,I2359="موافق",S2359&lt;&gt;"",H2359&lt;&gt;""),N(G2359),0)</f>
        <v/>
      </c>
    </row>
    <row r="2360">
      <c r="A2360" s="19" t="n"/>
      <c r="B2360" s="20">
        <f>IF(A2360="","",IF(R2360=0,"⚠ أضف سطر عهدة أولًا","DMT-"&amp;TEXT(R2360,"000")))</f>
        <v/>
      </c>
      <c r="C2360" s="21" t="n"/>
      <c r="D2360" s="20">
        <f>IF(C2360="","",IF(S2360="","خارج السنة المالية",INDEX(القوائم!$D$2:$D$13,S2360)))</f>
        <v/>
      </c>
      <c r="E2360" s="22" t="n"/>
      <c r="F2360" s="23" t="n"/>
      <c r="G2360" s="23" t="n"/>
      <c r="H2360" s="22" t="n"/>
      <c r="I2360" s="19" t="n"/>
      <c r="J2360" s="21" t="n"/>
      <c r="K2360" s="19" t="n"/>
      <c r="L2360" s="19" t="n"/>
      <c r="M2360" s="21" t="n"/>
      <c r="N2360" s="22" t="n"/>
      <c r="O2360" s="24">
        <f>IF(A2360&lt;&gt;"عهدة","",SUMIFS($G$8:$G$5007,$B$8:$B$5007,B2360,$A$8:$A$5007,"مصروف",$I$8:$I$5007,"&lt;&gt;مرفوض"))</f>
        <v/>
      </c>
      <c r="P2360" s="25">
        <f>IF(A2360&lt;&gt;"عهدة","",N(F2360)-O2360)</f>
        <v/>
      </c>
      <c r="Q2360" s="26">
        <f>IF(A2360="","",IF(A2360="عهدة",IF(N(F2360)=0,"⚠ أدخل قيمة العهدة",IF(P2360&lt;0,"⛔ عجز / زيادة مصروفات "&amp;TEXT(-P2360,"#,##0"),IF(COUNTIFS($B$8:$B$5007,B2360,$A$8:$A$5007,"مصروف",$I$8:$I$5007,"&lt;&gt;مرفوض",$K$8:$K$5007,"&lt;&gt;نعم")&gt;0,"⚠ "&amp;COUNTIFS($B$8:$B$5007,B2360,$A$8:$A$5007,"مصروف",$I$8:$I$5007,"&lt;&gt;مرفوض",$K$8:$K$5007,"&lt;&gt;نعم")&amp;" مصروف غير مسوى",IF(L2360="تمت التسوية",IF(P2360=0,"✔ متوازنة وتمت التسوية","✔ تمت التسوية – متبقي "&amp;TEXT(P2360,"#,##0")),IF(P2360&gt;0,"متبقي "&amp;TEXT(P2360,"#,##0"),"✔ متوازنة"))))),IF(R2360=0,"⚠ أضف سطر عهدة أولًا",IF(OR(C2360="",N(G2360)=0),"⚠ أكمل التاريخ والقيمة",IF(S2360="","⚠ التاريخ خارج السنة المالية",IF(H2360="","⚠ اختر بند الموازنة",IF(I2360="مرفوض","✖ مرفوض من المدير",IF(I2360&lt;&gt;"موافق","⏳ بانتظار موافقة المدير",IF(K2360&lt;&gt;"نعم","⚠ غير مسوى مع الحسابات","✔ معتمد ومسوى")))))))))</f>
        <v/>
      </c>
      <c r="R2360">
        <f>N(R2359)+IF(A2360="عهدة",1,0)</f>
        <v/>
      </c>
      <c r="S2360">
        <f>IF(C2360="","",IF(AND(C2360&gt;=DATE(2026,9,1),C2360&lt;=DATE(2027,8,31)),(YEAR(C2360)-2026)*12+MONTH(C2360)-8,""))</f>
        <v/>
      </c>
      <c r="T2360">
        <f>IF(AND(A2360="مصروف",R2360&gt;0,I2360="موافق",S2360&lt;&gt;"",H2360&lt;&gt;""),N(G2360),0)</f>
        <v/>
      </c>
    </row>
    <row r="2361">
      <c r="A2361" s="19" t="n"/>
      <c r="B2361" s="20">
        <f>IF(A2361="","",IF(R2361=0,"⚠ أضف سطر عهدة أولًا","DMT-"&amp;TEXT(R2361,"000")))</f>
        <v/>
      </c>
      <c r="C2361" s="21" t="n"/>
      <c r="D2361" s="20">
        <f>IF(C2361="","",IF(S2361="","خارج السنة المالية",INDEX(القوائم!$D$2:$D$13,S2361)))</f>
        <v/>
      </c>
      <c r="E2361" s="22" t="n"/>
      <c r="F2361" s="23" t="n"/>
      <c r="G2361" s="23" t="n"/>
      <c r="H2361" s="22" t="n"/>
      <c r="I2361" s="19" t="n"/>
      <c r="J2361" s="21" t="n"/>
      <c r="K2361" s="19" t="n"/>
      <c r="L2361" s="19" t="n"/>
      <c r="M2361" s="21" t="n"/>
      <c r="N2361" s="22" t="n"/>
      <c r="O2361" s="24">
        <f>IF(A2361&lt;&gt;"عهدة","",SUMIFS($G$8:$G$5007,$B$8:$B$5007,B2361,$A$8:$A$5007,"مصروف",$I$8:$I$5007,"&lt;&gt;مرفوض"))</f>
        <v/>
      </c>
      <c r="P2361" s="25">
        <f>IF(A2361&lt;&gt;"عهدة","",N(F2361)-O2361)</f>
        <v/>
      </c>
      <c r="Q2361" s="26">
        <f>IF(A2361="","",IF(A2361="عهدة",IF(N(F2361)=0,"⚠ أدخل قيمة العهدة",IF(P2361&lt;0,"⛔ عجز / زيادة مصروفات "&amp;TEXT(-P2361,"#,##0"),IF(COUNTIFS($B$8:$B$5007,B2361,$A$8:$A$5007,"مصروف",$I$8:$I$5007,"&lt;&gt;مرفوض",$K$8:$K$5007,"&lt;&gt;نعم")&gt;0,"⚠ "&amp;COUNTIFS($B$8:$B$5007,B2361,$A$8:$A$5007,"مصروف",$I$8:$I$5007,"&lt;&gt;مرفوض",$K$8:$K$5007,"&lt;&gt;نعم")&amp;" مصروف غير مسوى",IF(L2361="تمت التسوية",IF(P2361=0,"✔ متوازنة وتمت التسوية","✔ تمت التسوية – متبقي "&amp;TEXT(P2361,"#,##0")),IF(P2361&gt;0,"متبقي "&amp;TEXT(P2361,"#,##0"),"✔ متوازنة"))))),IF(R2361=0,"⚠ أضف سطر عهدة أولًا",IF(OR(C2361="",N(G2361)=0),"⚠ أكمل التاريخ والقيمة",IF(S2361="","⚠ التاريخ خارج السنة المالية",IF(H2361="","⚠ اختر بند الموازنة",IF(I2361="مرفوض","✖ مرفوض من المدير",IF(I2361&lt;&gt;"موافق","⏳ بانتظار موافقة المدير",IF(K2361&lt;&gt;"نعم","⚠ غير مسوى مع الحسابات","✔ معتمد ومسوى")))))))))</f>
        <v/>
      </c>
      <c r="R2361">
        <f>N(R2360)+IF(A2361="عهدة",1,0)</f>
        <v/>
      </c>
      <c r="S2361">
        <f>IF(C2361="","",IF(AND(C2361&gt;=DATE(2026,9,1),C2361&lt;=DATE(2027,8,31)),(YEAR(C2361)-2026)*12+MONTH(C2361)-8,""))</f>
        <v/>
      </c>
      <c r="T2361">
        <f>IF(AND(A2361="مصروف",R2361&gt;0,I2361="موافق",S2361&lt;&gt;"",H2361&lt;&gt;""),N(G2361),0)</f>
        <v/>
      </c>
    </row>
    <row r="2362">
      <c r="A2362" s="19" t="n"/>
      <c r="B2362" s="20">
        <f>IF(A2362="","",IF(R2362=0,"⚠ أضف سطر عهدة أولًا","DMT-"&amp;TEXT(R2362,"000")))</f>
        <v/>
      </c>
      <c r="C2362" s="21" t="n"/>
      <c r="D2362" s="20">
        <f>IF(C2362="","",IF(S2362="","خارج السنة المالية",INDEX(القوائم!$D$2:$D$13,S2362)))</f>
        <v/>
      </c>
      <c r="E2362" s="22" t="n"/>
      <c r="F2362" s="23" t="n"/>
      <c r="G2362" s="23" t="n"/>
      <c r="H2362" s="22" t="n"/>
      <c r="I2362" s="19" t="n"/>
      <c r="J2362" s="21" t="n"/>
      <c r="K2362" s="19" t="n"/>
      <c r="L2362" s="19" t="n"/>
      <c r="M2362" s="21" t="n"/>
      <c r="N2362" s="22" t="n"/>
      <c r="O2362" s="24">
        <f>IF(A2362&lt;&gt;"عهدة","",SUMIFS($G$8:$G$5007,$B$8:$B$5007,B2362,$A$8:$A$5007,"مصروف",$I$8:$I$5007,"&lt;&gt;مرفوض"))</f>
        <v/>
      </c>
      <c r="P2362" s="25">
        <f>IF(A2362&lt;&gt;"عهدة","",N(F2362)-O2362)</f>
        <v/>
      </c>
      <c r="Q2362" s="26">
        <f>IF(A2362="","",IF(A2362="عهدة",IF(N(F2362)=0,"⚠ أدخل قيمة العهدة",IF(P2362&lt;0,"⛔ عجز / زيادة مصروفات "&amp;TEXT(-P2362,"#,##0"),IF(COUNTIFS($B$8:$B$5007,B2362,$A$8:$A$5007,"مصروف",$I$8:$I$5007,"&lt;&gt;مرفوض",$K$8:$K$5007,"&lt;&gt;نعم")&gt;0,"⚠ "&amp;COUNTIFS($B$8:$B$5007,B2362,$A$8:$A$5007,"مصروف",$I$8:$I$5007,"&lt;&gt;مرفوض",$K$8:$K$5007,"&lt;&gt;نعم")&amp;" مصروف غير مسوى",IF(L2362="تمت التسوية",IF(P2362=0,"✔ متوازنة وتمت التسوية","✔ تمت التسوية – متبقي "&amp;TEXT(P2362,"#,##0")),IF(P2362&gt;0,"متبقي "&amp;TEXT(P2362,"#,##0"),"✔ متوازنة"))))),IF(R2362=0,"⚠ أضف سطر عهدة أولًا",IF(OR(C2362="",N(G2362)=0),"⚠ أكمل التاريخ والقيمة",IF(S2362="","⚠ التاريخ خارج السنة المالية",IF(H2362="","⚠ اختر بند الموازنة",IF(I2362="مرفوض","✖ مرفوض من المدير",IF(I2362&lt;&gt;"موافق","⏳ بانتظار موافقة المدير",IF(K2362&lt;&gt;"نعم","⚠ غير مسوى مع الحسابات","✔ معتمد ومسوى")))))))))</f>
        <v/>
      </c>
      <c r="R2362">
        <f>N(R2361)+IF(A2362="عهدة",1,0)</f>
        <v/>
      </c>
      <c r="S2362">
        <f>IF(C2362="","",IF(AND(C2362&gt;=DATE(2026,9,1),C2362&lt;=DATE(2027,8,31)),(YEAR(C2362)-2026)*12+MONTH(C2362)-8,""))</f>
        <v/>
      </c>
      <c r="T2362">
        <f>IF(AND(A2362="مصروف",R2362&gt;0,I2362="موافق",S2362&lt;&gt;"",H2362&lt;&gt;""),N(G2362),0)</f>
        <v/>
      </c>
    </row>
    <row r="2363">
      <c r="A2363" s="19" t="n"/>
      <c r="B2363" s="20">
        <f>IF(A2363="","",IF(R2363=0,"⚠ أضف سطر عهدة أولًا","DMT-"&amp;TEXT(R2363,"000")))</f>
        <v/>
      </c>
      <c r="C2363" s="21" t="n"/>
      <c r="D2363" s="20">
        <f>IF(C2363="","",IF(S2363="","خارج السنة المالية",INDEX(القوائم!$D$2:$D$13,S2363)))</f>
        <v/>
      </c>
      <c r="E2363" s="22" t="n"/>
      <c r="F2363" s="23" t="n"/>
      <c r="G2363" s="23" t="n"/>
      <c r="H2363" s="22" t="n"/>
      <c r="I2363" s="19" t="n"/>
      <c r="J2363" s="21" t="n"/>
      <c r="K2363" s="19" t="n"/>
      <c r="L2363" s="19" t="n"/>
      <c r="M2363" s="21" t="n"/>
      <c r="N2363" s="22" t="n"/>
      <c r="O2363" s="24">
        <f>IF(A2363&lt;&gt;"عهدة","",SUMIFS($G$8:$G$5007,$B$8:$B$5007,B2363,$A$8:$A$5007,"مصروف",$I$8:$I$5007,"&lt;&gt;مرفوض"))</f>
        <v/>
      </c>
      <c r="P2363" s="25">
        <f>IF(A2363&lt;&gt;"عهدة","",N(F2363)-O2363)</f>
        <v/>
      </c>
      <c r="Q2363" s="26">
        <f>IF(A2363="","",IF(A2363="عهدة",IF(N(F2363)=0,"⚠ أدخل قيمة العهدة",IF(P2363&lt;0,"⛔ عجز / زيادة مصروفات "&amp;TEXT(-P2363,"#,##0"),IF(COUNTIFS($B$8:$B$5007,B2363,$A$8:$A$5007,"مصروف",$I$8:$I$5007,"&lt;&gt;مرفوض",$K$8:$K$5007,"&lt;&gt;نعم")&gt;0,"⚠ "&amp;COUNTIFS($B$8:$B$5007,B2363,$A$8:$A$5007,"مصروف",$I$8:$I$5007,"&lt;&gt;مرفوض",$K$8:$K$5007,"&lt;&gt;نعم")&amp;" مصروف غير مسوى",IF(L2363="تمت التسوية",IF(P2363=0,"✔ متوازنة وتمت التسوية","✔ تمت التسوية – متبقي "&amp;TEXT(P2363,"#,##0")),IF(P2363&gt;0,"متبقي "&amp;TEXT(P2363,"#,##0"),"✔ متوازنة"))))),IF(R2363=0,"⚠ أضف سطر عهدة أولًا",IF(OR(C2363="",N(G2363)=0),"⚠ أكمل التاريخ والقيمة",IF(S2363="","⚠ التاريخ خارج السنة المالية",IF(H2363="","⚠ اختر بند الموازنة",IF(I2363="مرفوض","✖ مرفوض من المدير",IF(I2363&lt;&gt;"موافق","⏳ بانتظار موافقة المدير",IF(K2363&lt;&gt;"نعم","⚠ غير مسوى مع الحسابات","✔ معتمد ومسوى")))))))))</f>
        <v/>
      </c>
      <c r="R2363">
        <f>N(R2362)+IF(A2363="عهدة",1,0)</f>
        <v/>
      </c>
      <c r="S2363">
        <f>IF(C2363="","",IF(AND(C2363&gt;=DATE(2026,9,1),C2363&lt;=DATE(2027,8,31)),(YEAR(C2363)-2026)*12+MONTH(C2363)-8,""))</f>
        <v/>
      </c>
      <c r="T2363">
        <f>IF(AND(A2363="مصروف",R2363&gt;0,I2363="موافق",S2363&lt;&gt;"",H2363&lt;&gt;""),N(G2363),0)</f>
        <v/>
      </c>
    </row>
    <row r="2364">
      <c r="A2364" s="19" t="n"/>
      <c r="B2364" s="20">
        <f>IF(A2364="","",IF(R2364=0,"⚠ أضف سطر عهدة أولًا","DMT-"&amp;TEXT(R2364,"000")))</f>
        <v/>
      </c>
      <c r="C2364" s="21" t="n"/>
      <c r="D2364" s="20">
        <f>IF(C2364="","",IF(S2364="","خارج السنة المالية",INDEX(القوائم!$D$2:$D$13,S2364)))</f>
        <v/>
      </c>
      <c r="E2364" s="22" t="n"/>
      <c r="F2364" s="23" t="n"/>
      <c r="G2364" s="23" t="n"/>
      <c r="H2364" s="22" t="n"/>
      <c r="I2364" s="19" t="n"/>
      <c r="J2364" s="21" t="n"/>
      <c r="K2364" s="19" t="n"/>
      <c r="L2364" s="19" t="n"/>
      <c r="M2364" s="21" t="n"/>
      <c r="N2364" s="22" t="n"/>
      <c r="O2364" s="24">
        <f>IF(A2364&lt;&gt;"عهدة","",SUMIFS($G$8:$G$5007,$B$8:$B$5007,B2364,$A$8:$A$5007,"مصروف",$I$8:$I$5007,"&lt;&gt;مرفوض"))</f>
        <v/>
      </c>
      <c r="P2364" s="25">
        <f>IF(A2364&lt;&gt;"عهدة","",N(F2364)-O2364)</f>
        <v/>
      </c>
      <c r="Q2364" s="26">
        <f>IF(A2364="","",IF(A2364="عهدة",IF(N(F2364)=0,"⚠ أدخل قيمة العهدة",IF(P2364&lt;0,"⛔ عجز / زيادة مصروفات "&amp;TEXT(-P2364,"#,##0"),IF(COUNTIFS($B$8:$B$5007,B2364,$A$8:$A$5007,"مصروف",$I$8:$I$5007,"&lt;&gt;مرفوض",$K$8:$K$5007,"&lt;&gt;نعم")&gt;0,"⚠ "&amp;COUNTIFS($B$8:$B$5007,B2364,$A$8:$A$5007,"مصروف",$I$8:$I$5007,"&lt;&gt;مرفوض",$K$8:$K$5007,"&lt;&gt;نعم")&amp;" مصروف غير مسوى",IF(L2364="تمت التسوية",IF(P2364=0,"✔ متوازنة وتمت التسوية","✔ تمت التسوية – متبقي "&amp;TEXT(P2364,"#,##0")),IF(P2364&gt;0,"متبقي "&amp;TEXT(P2364,"#,##0"),"✔ متوازنة"))))),IF(R2364=0,"⚠ أضف سطر عهدة أولًا",IF(OR(C2364="",N(G2364)=0),"⚠ أكمل التاريخ والقيمة",IF(S2364="","⚠ التاريخ خارج السنة المالية",IF(H2364="","⚠ اختر بند الموازنة",IF(I2364="مرفوض","✖ مرفوض من المدير",IF(I2364&lt;&gt;"موافق","⏳ بانتظار موافقة المدير",IF(K2364&lt;&gt;"نعم","⚠ غير مسوى مع الحسابات","✔ معتمد ومسوى")))))))))</f>
        <v/>
      </c>
      <c r="R2364">
        <f>N(R2363)+IF(A2364="عهدة",1,0)</f>
        <v/>
      </c>
      <c r="S2364">
        <f>IF(C2364="","",IF(AND(C2364&gt;=DATE(2026,9,1),C2364&lt;=DATE(2027,8,31)),(YEAR(C2364)-2026)*12+MONTH(C2364)-8,""))</f>
        <v/>
      </c>
      <c r="T2364">
        <f>IF(AND(A2364="مصروف",R2364&gt;0,I2364="موافق",S2364&lt;&gt;"",H2364&lt;&gt;""),N(G2364),0)</f>
        <v/>
      </c>
    </row>
    <row r="2365">
      <c r="A2365" s="19" t="n"/>
      <c r="B2365" s="20">
        <f>IF(A2365="","",IF(R2365=0,"⚠ أضف سطر عهدة أولًا","DMT-"&amp;TEXT(R2365,"000")))</f>
        <v/>
      </c>
      <c r="C2365" s="21" t="n"/>
      <c r="D2365" s="20">
        <f>IF(C2365="","",IF(S2365="","خارج السنة المالية",INDEX(القوائم!$D$2:$D$13,S2365)))</f>
        <v/>
      </c>
      <c r="E2365" s="22" t="n"/>
      <c r="F2365" s="23" t="n"/>
      <c r="G2365" s="23" t="n"/>
      <c r="H2365" s="22" t="n"/>
      <c r="I2365" s="19" t="n"/>
      <c r="J2365" s="21" t="n"/>
      <c r="K2365" s="19" t="n"/>
      <c r="L2365" s="19" t="n"/>
      <c r="M2365" s="21" t="n"/>
      <c r="N2365" s="22" t="n"/>
      <c r="O2365" s="24">
        <f>IF(A2365&lt;&gt;"عهدة","",SUMIFS($G$8:$G$5007,$B$8:$B$5007,B2365,$A$8:$A$5007,"مصروف",$I$8:$I$5007,"&lt;&gt;مرفوض"))</f>
        <v/>
      </c>
      <c r="P2365" s="25">
        <f>IF(A2365&lt;&gt;"عهدة","",N(F2365)-O2365)</f>
        <v/>
      </c>
      <c r="Q2365" s="26">
        <f>IF(A2365="","",IF(A2365="عهدة",IF(N(F2365)=0,"⚠ أدخل قيمة العهدة",IF(P2365&lt;0,"⛔ عجز / زيادة مصروفات "&amp;TEXT(-P2365,"#,##0"),IF(COUNTIFS($B$8:$B$5007,B2365,$A$8:$A$5007,"مصروف",$I$8:$I$5007,"&lt;&gt;مرفوض",$K$8:$K$5007,"&lt;&gt;نعم")&gt;0,"⚠ "&amp;COUNTIFS($B$8:$B$5007,B2365,$A$8:$A$5007,"مصروف",$I$8:$I$5007,"&lt;&gt;مرفوض",$K$8:$K$5007,"&lt;&gt;نعم")&amp;" مصروف غير مسوى",IF(L2365="تمت التسوية",IF(P2365=0,"✔ متوازنة وتمت التسوية","✔ تمت التسوية – متبقي "&amp;TEXT(P2365,"#,##0")),IF(P2365&gt;0,"متبقي "&amp;TEXT(P2365,"#,##0"),"✔ متوازنة"))))),IF(R2365=0,"⚠ أضف سطر عهدة أولًا",IF(OR(C2365="",N(G2365)=0),"⚠ أكمل التاريخ والقيمة",IF(S2365="","⚠ التاريخ خارج السنة المالية",IF(H2365="","⚠ اختر بند الموازنة",IF(I2365="مرفوض","✖ مرفوض من المدير",IF(I2365&lt;&gt;"موافق","⏳ بانتظار موافقة المدير",IF(K2365&lt;&gt;"نعم","⚠ غير مسوى مع الحسابات","✔ معتمد ومسوى")))))))))</f>
        <v/>
      </c>
      <c r="R2365">
        <f>N(R2364)+IF(A2365="عهدة",1,0)</f>
        <v/>
      </c>
      <c r="S2365">
        <f>IF(C2365="","",IF(AND(C2365&gt;=DATE(2026,9,1),C2365&lt;=DATE(2027,8,31)),(YEAR(C2365)-2026)*12+MONTH(C2365)-8,""))</f>
        <v/>
      </c>
      <c r="T2365">
        <f>IF(AND(A2365="مصروف",R2365&gt;0,I2365="موافق",S2365&lt;&gt;"",H2365&lt;&gt;""),N(G2365),0)</f>
        <v/>
      </c>
    </row>
    <row r="2366">
      <c r="A2366" s="19" t="n"/>
      <c r="B2366" s="20">
        <f>IF(A2366="","",IF(R2366=0,"⚠ أضف سطر عهدة أولًا","DMT-"&amp;TEXT(R2366,"000")))</f>
        <v/>
      </c>
      <c r="C2366" s="21" t="n"/>
      <c r="D2366" s="20">
        <f>IF(C2366="","",IF(S2366="","خارج السنة المالية",INDEX(القوائم!$D$2:$D$13,S2366)))</f>
        <v/>
      </c>
      <c r="E2366" s="22" t="n"/>
      <c r="F2366" s="23" t="n"/>
      <c r="G2366" s="23" t="n"/>
      <c r="H2366" s="22" t="n"/>
      <c r="I2366" s="19" t="n"/>
      <c r="J2366" s="21" t="n"/>
      <c r="K2366" s="19" t="n"/>
      <c r="L2366" s="19" t="n"/>
      <c r="M2366" s="21" t="n"/>
      <c r="N2366" s="22" t="n"/>
      <c r="O2366" s="24">
        <f>IF(A2366&lt;&gt;"عهدة","",SUMIFS($G$8:$G$5007,$B$8:$B$5007,B2366,$A$8:$A$5007,"مصروف",$I$8:$I$5007,"&lt;&gt;مرفوض"))</f>
        <v/>
      </c>
      <c r="P2366" s="25">
        <f>IF(A2366&lt;&gt;"عهدة","",N(F2366)-O2366)</f>
        <v/>
      </c>
      <c r="Q2366" s="26">
        <f>IF(A2366="","",IF(A2366="عهدة",IF(N(F2366)=0,"⚠ أدخل قيمة العهدة",IF(P2366&lt;0,"⛔ عجز / زيادة مصروفات "&amp;TEXT(-P2366,"#,##0"),IF(COUNTIFS($B$8:$B$5007,B2366,$A$8:$A$5007,"مصروف",$I$8:$I$5007,"&lt;&gt;مرفوض",$K$8:$K$5007,"&lt;&gt;نعم")&gt;0,"⚠ "&amp;COUNTIFS($B$8:$B$5007,B2366,$A$8:$A$5007,"مصروف",$I$8:$I$5007,"&lt;&gt;مرفوض",$K$8:$K$5007,"&lt;&gt;نعم")&amp;" مصروف غير مسوى",IF(L2366="تمت التسوية",IF(P2366=0,"✔ متوازنة وتمت التسوية","✔ تمت التسوية – متبقي "&amp;TEXT(P2366,"#,##0")),IF(P2366&gt;0,"متبقي "&amp;TEXT(P2366,"#,##0"),"✔ متوازنة"))))),IF(R2366=0,"⚠ أضف سطر عهدة أولًا",IF(OR(C2366="",N(G2366)=0),"⚠ أكمل التاريخ والقيمة",IF(S2366="","⚠ التاريخ خارج السنة المالية",IF(H2366="","⚠ اختر بند الموازنة",IF(I2366="مرفوض","✖ مرفوض من المدير",IF(I2366&lt;&gt;"موافق","⏳ بانتظار موافقة المدير",IF(K2366&lt;&gt;"نعم","⚠ غير مسوى مع الحسابات","✔ معتمد ومسوى")))))))))</f>
        <v/>
      </c>
      <c r="R2366">
        <f>N(R2365)+IF(A2366="عهدة",1,0)</f>
        <v/>
      </c>
      <c r="S2366">
        <f>IF(C2366="","",IF(AND(C2366&gt;=DATE(2026,9,1),C2366&lt;=DATE(2027,8,31)),(YEAR(C2366)-2026)*12+MONTH(C2366)-8,""))</f>
        <v/>
      </c>
      <c r="T2366">
        <f>IF(AND(A2366="مصروف",R2366&gt;0,I2366="موافق",S2366&lt;&gt;"",H2366&lt;&gt;""),N(G2366),0)</f>
        <v/>
      </c>
    </row>
    <row r="2367">
      <c r="A2367" s="19" t="n"/>
      <c r="B2367" s="20">
        <f>IF(A2367="","",IF(R2367=0,"⚠ أضف سطر عهدة أولًا","DMT-"&amp;TEXT(R2367,"000")))</f>
        <v/>
      </c>
      <c r="C2367" s="21" t="n"/>
      <c r="D2367" s="20">
        <f>IF(C2367="","",IF(S2367="","خارج السنة المالية",INDEX(القوائم!$D$2:$D$13,S2367)))</f>
        <v/>
      </c>
      <c r="E2367" s="22" t="n"/>
      <c r="F2367" s="23" t="n"/>
      <c r="G2367" s="23" t="n"/>
      <c r="H2367" s="22" t="n"/>
      <c r="I2367" s="19" t="n"/>
      <c r="J2367" s="21" t="n"/>
      <c r="K2367" s="19" t="n"/>
      <c r="L2367" s="19" t="n"/>
      <c r="M2367" s="21" t="n"/>
      <c r="N2367" s="22" t="n"/>
      <c r="O2367" s="24">
        <f>IF(A2367&lt;&gt;"عهدة","",SUMIFS($G$8:$G$5007,$B$8:$B$5007,B2367,$A$8:$A$5007,"مصروف",$I$8:$I$5007,"&lt;&gt;مرفوض"))</f>
        <v/>
      </c>
      <c r="P2367" s="25">
        <f>IF(A2367&lt;&gt;"عهدة","",N(F2367)-O2367)</f>
        <v/>
      </c>
      <c r="Q2367" s="26">
        <f>IF(A2367="","",IF(A2367="عهدة",IF(N(F2367)=0,"⚠ أدخل قيمة العهدة",IF(P2367&lt;0,"⛔ عجز / زيادة مصروفات "&amp;TEXT(-P2367,"#,##0"),IF(COUNTIFS($B$8:$B$5007,B2367,$A$8:$A$5007,"مصروف",$I$8:$I$5007,"&lt;&gt;مرفوض",$K$8:$K$5007,"&lt;&gt;نعم")&gt;0,"⚠ "&amp;COUNTIFS($B$8:$B$5007,B2367,$A$8:$A$5007,"مصروف",$I$8:$I$5007,"&lt;&gt;مرفوض",$K$8:$K$5007,"&lt;&gt;نعم")&amp;" مصروف غير مسوى",IF(L2367="تمت التسوية",IF(P2367=0,"✔ متوازنة وتمت التسوية","✔ تمت التسوية – متبقي "&amp;TEXT(P2367,"#,##0")),IF(P2367&gt;0,"متبقي "&amp;TEXT(P2367,"#,##0"),"✔ متوازنة"))))),IF(R2367=0,"⚠ أضف سطر عهدة أولًا",IF(OR(C2367="",N(G2367)=0),"⚠ أكمل التاريخ والقيمة",IF(S2367="","⚠ التاريخ خارج السنة المالية",IF(H2367="","⚠ اختر بند الموازنة",IF(I2367="مرفوض","✖ مرفوض من المدير",IF(I2367&lt;&gt;"موافق","⏳ بانتظار موافقة المدير",IF(K2367&lt;&gt;"نعم","⚠ غير مسوى مع الحسابات","✔ معتمد ومسوى")))))))))</f>
        <v/>
      </c>
      <c r="R2367">
        <f>N(R2366)+IF(A2367="عهدة",1,0)</f>
        <v/>
      </c>
      <c r="S2367">
        <f>IF(C2367="","",IF(AND(C2367&gt;=DATE(2026,9,1),C2367&lt;=DATE(2027,8,31)),(YEAR(C2367)-2026)*12+MONTH(C2367)-8,""))</f>
        <v/>
      </c>
      <c r="T2367">
        <f>IF(AND(A2367="مصروف",R2367&gt;0,I2367="موافق",S2367&lt;&gt;"",H2367&lt;&gt;""),N(G2367),0)</f>
        <v/>
      </c>
    </row>
    <row r="2368">
      <c r="A2368" s="19" t="n"/>
      <c r="B2368" s="20">
        <f>IF(A2368="","",IF(R2368=0,"⚠ أضف سطر عهدة أولًا","DMT-"&amp;TEXT(R2368,"000")))</f>
        <v/>
      </c>
      <c r="C2368" s="21" t="n"/>
      <c r="D2368" s="20">
        <f>IF(C2368="","",IF(S2368="","خارج السنة المالية",INDEX(القوائم!$D$2:$D$13,S2368)))</f>
        <v/>
      </c>
      <c r="E2368" s="22" t="n"/>
      <c r="F2368" s="23" t="n"/>
      <c r="G2368" s="23" t="n"/>
      <c r="H2368" s="22" t="n"/>
      <c r="I2368" s="19" t="n"/>
      <c r="J2368" s="21" t="n"/>
      <c r="K2368" s="19" t="n"/>
      <c r="L2368" s="19" t="n"/>
      <c r="M2368" s="21" t="n"/>
      <c r="N2368" s="22" t="n"/>
      <c r="O2368" s="24">
        <f>IF(A2368&lt;&gt;"عهدة","",SUMIFS($G$8:$G$5007,$B$8:$B$5007,B2368,$A$8:$A$5007,"مصروف",$I$8:$I$5007,"&lt;&gt;مرفوض"))</f>
        <v/>
      </c>
      <c r="P2368" s="25">
        <f>IF(A2368&lt;&gt;"عهدة","",N(F2368)-O2368)</f>
        <v/>
      </c>
      <c r="Q2368" s="26">
        <f>IF(A2368="","",IF(A2368="عهدة",IF(N(F2368)=0,"⚠ أدخل قيمة العهدة",IF(P2368&lt;0,"⛔ عجز / زيادة مصروفات "&amp;TEXT(-P2368,"#,##0"),IF(COUNTIFS($B$8:$B$5007,B2368,$A$8:$A$5007,"مصروف",$I$8:$I$5007,"&lt;&gt;مرفوض",$K$8:$K$5007,"&lt;&gt;نعم")&gt;0,"⚠ "&amp;COUNTIFS($B$8:$B$5007,B2368,$A$8:$A$5007,"مصروف",$I$8:$I$5007,"&lt;&gt;مرفوض",$K$8:$K$5007,"&lt;&gt;نعم")&amp;" مصروف غير مسوى",IF(L2368="تمت التسوية",IF(P2368=0,"✔ متوازنة وتمت التسوية","✔ تمت التسوية – متبقي "&amp;TEXT(P2368,"#,##0")),IF(P2368&gt;0,"متبقي "&amp;TEXT(P2368,"#,##0"),"✔ متوازنة"))))),IF(R2368=0,"⚠ أضف سطر عهدة أولًا",IF(OR(C2368="",N(G2368)=0),"⚠ أكمل التاريخ والقيمة",IF(S2368="","⚠ التاريخ خارج السنة المالية",IF(H2368="","⚠ اختر بند الموازنة",IF(I2368="مرفوض","✖ مرفوض من المدير",IF(I2368&lt;&gt;"موافق","⏳ بانتظار موافقة المدير",IF(K2368&lt;&gt;"نعم","⚠ غير مسوى مع الحسابات","✔ معتمد ومسوى")))))))))</f>
        <v/>
      </c>
      <c r="R2368">
        <f>N(R2367)+IF(A2368="عهدة",1,0)</f>
        <v/>
      </c>
      <c r="S2368">
        <f>IF(C2368="","",IF(AND(C2368&gt;=DATE(2026,9,1),C2368&lt;=DATE(2027,8,31)),(YEAR(C2368)-2026)*12+MONTH(C2368)-8,""))</f>
        <v/>
      </c>
      <c r="T2368">
        <f>IF(AND(A2368="مصروف",R2368&gt;0,I2368="موافق",S2368&lt;&gt;"",H2368&lt;&gt;""),N(G2368),0)</f>
        <v/>
      </c>
    </row>
    <row r="2369">
      <c r="A2369" s="19" t="n"/>
      <c r="B2369" s="20">
        <f>IF(A2369="","",IF(R2369=0,"⚠ أضف سطر عهدة أولًا","DMT-"&amp;TEXT(R2369,"000")))</f>
        <v/>
      </c>
      <c r="C2369" s="21" t="n"/>
      <c r="D2369" s="20">
        <f>IF(C2369="","",IF(S2369="","خارج السنة المالية",INDEX(القوائم!$D$2:$D$13,S2369)))</f>
        <v/>
      </c>
      <c r="E2369" s="22" t="n"/>
      <c r="F2369" s="23" t="n"/>
      <c r="G2369" s="23" t="n"/>
      <c r="H2369" s="22" t="n"/>
      <c r="I2369" s="19" t="n"/>
      <c r="J2369" s="21" t="n"/>
      <c r="K2369" s="19" t="n"/>
      <c r="L2369" s="19" t="n"/>
      <c r="M2369" s="21" t="n"/>
      <c r="N2369" s="22" t="n"/>
      <c r="O2369" s="24">
        <f>IF(A2369&lt;&gt;"عهدة","",SUMIFS($G$8:$G$5007,$B$8:$B$5007,B2369,$A$8:$A$5007,"مصروف",$I$8:$I$5007,"&lt;&gt;مرفوض"))</f>
        <v/>
      </c>
      <c r="P2369" s="25">
        <f>IF(A2369&lt;&gt;"عهدة","",N(F2369)-O2369)</f>
        <v/>
      </c>
      <c r="Q2369" s="26">
        <f>IF(A2369="","",IF(A2369="عهدة",IF(N(F2369)=0,"⚠ أدخل قيمة العهدة",IF(P2369&lt;0,"⛔ عجز / زيادة مصروفات "&amp;TEXT(-P2369,"#,##0"),IF(COUNTIFS($B$8:$B$5007,B2369,$A$8:$A$5007,"مصروف",$I$8:$I$5007,"&lt;&gt;مرفوض",$K$8:$K$5007,"&lt;&gt;نعم")&gt;0,"⚠ "&amp;COUNTIFS($B$8:$B$5007,B2369,$A$8:$A$5007,"مصروف",$I$8:$I$5007,"&lt;&gt;مرفوض",$K$8:$K$5007,"&lt;&gt;نعم")&amp;" مصروف غير مسوى",IF(L2369="تمت التسوية",IF(P2369=0,"✔ متوازنة وتمت التسوية","✔ تمت التسوية – متبقي "&amp;TEXT(P2369,"#,##0")),IF(P2369&gt;0,"متبقي "&amp;TEXT(P2369,"#,##0"),"✔ متوازنة"))))),IF(R2369=0,"⚠ أضف سطر عهدة أولًا",IF(OR(C2369="",N(G2369)=0),"⚠ أكمل التاريخ والقيمة",IF(S2369="","⚠ التاريخ خارج السنة المالية",IF(H2369="","⚠ اختر بند الموازنة",IF(I2369="مرفوض","✖ مرفوض من المدير",IF(I2369&lt;&gt;"موافق","⏳ بانتظار موافقة المدير",IF(K2369&lt;&gt;"نعم","⚠ غير مسوى مع الحسابات","✔ معتمد ومسوى")))))))))</f>
        <v/>
      </c>
      <c r="R2369">
        <f>N(R2368)+IF(A2369="عهدة",1,0)</f>
        <v/>
      </c>
      <c r="S2369">
        <f>IF(C2369="","",IF(AND(C2369&gt;=DATE(2026,9,1),C2369&lt;=DATE(2027,8,31)),(YEAR(C2369)-2026)*12+MONTH(C2369)-8,""))</f>
        <v/>
      </c>
      <c r="T2369">
        <f>IF(AND(A2369="مصروف",R2369&gt;0,I2369="موافق",S2369&lt;&gt;"",H2369&lt;&gt;""),N(G2369),0)</f>
        <v/>
      </c>
    </row>
    <row r="2370">
      <c r="A2370" s="19" t="n"/>
      <c r="B2370" s="20">
        <f>IF(A2370="","",IF(R2370=0,"⚠ أضف سطر عهدة أولًا","DMT-"&amp;TEXT(R2370,"000")))</f>
        <v/>
      </c>
      <c r="C2370" s="21" t="n"/>
      <c r="D2370" s="20">
        <f>IF(C2370="","",IF(S2370="","خارج السنة المالية",INDEX(القوائم!$D$2:$D$13,S2370)))</f>
        <v/>
      </c>
      <c r="E2370" s="22" t="n"/>
      <c r="F2370" s="23" t="n"/>
      <c r="G2370" s="23" t="n"/>
      <c r="H2370" s="22" t="n"/>
      <c r="I2370" s="19" t="n"/>
      <c r="J2370" s="21" t="n"/>
      <c r="K2370" s="19" t="n"/>
      <c r="L2370" s="19" t="n"/>
      <c r="M2370" s="21" t="n"/>
      <c r="N2370" s="22" t="n"/>
      <c r="O2370" s="24">
        <f>IF(A2370&lt;&gt;"عهدة","",SUMIFS($G$8:$G$5007,$B$8:$B$5007,B2370,$A$8:$A$5007,"مصروف",$I$8:$I$5007,"&lt;&gt;مرفوض"))</f>
        <v/>
      </c>
      <c r="P2370" s="25">
        <f>IF(A2370&lt;&gt;"عهدة","",N(F2370)-O2370)</f>
        <v/>
      </c>
      <c r="Q2370" s="26">
        <f>IF(A2370="","",IF(A2370="عهدة",IF(N(F2370)=0,"⚠ أدخل قيمة العهدة",IF(P2370&lt;0,"⛔ عجز / زيادة مصروفات "&amp;TEXT(-P2370,"#,##0"),IF(COUNTIFS($B$8:$B$5007,B2370,$A$8:$A$5007,"مصروف",$I$8:$I$5007,"&lt;&gt;مرفوض",$K$8:$K$5007,"&lt;&gt;نعم")&gt;0,"⚠ "&amp;COUNTIFS($B$8:$B$5007,B2370,$A$8:$A$5007,"مصروف",$I$8:$I$5007,"&lt;&gt;مرفوض",$K$8:$K$5007,"&lt;&gt;نعم")&amp;" مصروف غير مسوى",IF(L2370="تمت التسوية",IF(P2370=0,"✔ متوازنة وتمت التسوية","✔ تمت التسوية – متبقي "&amp;TEXT(P2370,"#,##0")),IF(P2370&gt;0,"متبقي "&amp;TEXT(P2370,"#,##0"),"✔ متوازنة"))))),IF(R2370=0,"⚠ أضف سطر عهدة أولًا",IF(OR(C2370="",N(G2370)=0),"⚠ أكمل التاريخ والقيمة",IF(S2370="","⚠ التاريخ خارج السنة المالية",IF(H2370="","⚠ اختر بند الموازنة",IF(I2370="مرفوض","✖ مرفوض من المدير",IF(I2370&lt;&gt;"موافق","⏳ بانتظار موافقة المدير",IF(K2370&lt;&gt;"نعم","⚠ غير مسوى مع الحسابات","✔ معتمد ومسوى")))))))))</f>
        <v/>
      </c>
      <c r="R2370">
        <f>N(R2369)+IF(A2370="عهدة",1,0)</f>
        <v/>
      </c>
      <c r="S2370">
        <f>IF(C2370="","",IF(AND(C2370&gt;=DATE(2026,9,1),C2370&lt;=DATE(2027,8,31)),(YEAR(C2370)-2026)*12+MONTH(C2370)-8,""))</f>
        <v/>
      </c>
      <c r="T2370">
        <f>IF(AND(A2370="مصروف",R2370&gt;0,I2370="موافق",S2370&lt;&gt;"",H2370&lt;&gt;""),N(G2370),0)</f>
        <v/>
      </c>
    </row>
    <row r="2371">
      <c r="A2371" s="19" t="n"/>
      <c r="B2371" s="20">
        <f>IF(A2371="","",IF(R2371=0,"⚠ أضف سطر عهدة أولًا","DMT-"&amp;TEXT(R2371,"000")))</f>
        <v/>
      </c>
      <c r="C2371" s="21" t="n"/>
      <c r="D2371" s="20">
        <f>IF(C2371="","",IF(S2371="","خارج السنة المالية",INDEX(القوائم!$D$2:$D$13,S2371)))</f>
        <v/>
      </c>
      <c r="E2371" s="22" t="n"/>
      <c r="F2371" s="23" t="n"/>
      <c r="G2371" s="23" t="n"/>
      <c r="H2371" s="22" t="n"/>
      <c r="I2371" s="19" t="n"/>
      <c r="J2371" s="21" t="n"/>
      <c r="K2371" s="19" t="n"/>
      <c r="L2371" s="19" t="n"/>
      <c r="M2371" s="21" t="n"/>
      <c r="N2371" s="22" t="n"/>
      <c r="O2371" s="24">
        <f>IF(A2371&lt;&gt;"عهدة","",SUMIFS($G$8:$G$5007,$B$8:$B$5007,B2371,$A$8:$A$5007,"مصروف",$I$8:$I$5007,"&lt;&gt;مرفوض"))</f>
        <v/>
      </c>
      <c r="P2371" s="25">
        <f>IF(A2371&lt;&gt;"عهدة","",N(F2371)-O2371)</f>
        <v/>
      </c>
      <c r="Q2371" s="26">
        <f>IF(A2371="","",IF(A2371="عهدة",IF(N(F2371)=0,"⚠ أدخل قيمة العهدة",IF(P2371&lt;0,"⛔ عجز / زيادة مصروفات "&amp;TEXT(-P2371,"#,##0"),IF(COUNTIFS($B$8:$B$5007,B2371,$A$8:$A$5007,"مصروف",$I$8:$I$5007,"&lt;&gt;مرفوض",$K$8:$K$5007,"&lt;&gt;نعم")&gt;0,"⚠ "&amp;COUNTIFS($B$8:$B$5007,B2371,$A$8:$A$5007,"مصروف",$I$8:$I$5007,"&lt;&gt;مرفوض",$K$8:$K$5007,"&lt;&gt;نعم")&amp;" مصروف غير مسوى",IF(L2371="تمت التسوية",IF(P2371=0,"✔ متوازنة وتمت التسوية","✔ تمت التسوية – متبقي "&amp;TEXT(P2371,"#,##0")),IF(P2371&gt;0,"متبقي "&amp;TEXT(P2371,"#,##0"),"✔ متوازنة"))))),IF(R2371=0,"⚠ أضف سطر عهدة أولًا",IF(OR(C2371="",N(G2371)=0),"⚠ أكمل التاريخ والقيمة",IF(S2371="","⚠ التاريخ خارج السنة المالية",IF(H2371="","⚠ اختر بند الموازنة",IF(I2371="مرفوض","✖ مرفوض من المدير",IF(I2371&lt;&gt;"موافق","⏳ بانتظار موافقة المدير",IF(K2371&lt;&gt;"نعم","⚠ غير مسوى مع الحسابات","✔ معتمد ومسوى")))))))))</f>
        <v/>
      </c>
      <c r="R2371">
        <f>N(R2370)+IF(A2371="عهدة",1,0)</f>
        <v/>
      </c>
      <c r="S2371">
        <f>IF(C2371="","",IF(AND(C2371&gt;=DATE(2026,9,1),C2371&lt;=DATE(2027,8,31)),(YEAR(C2371)-2026)*12+MONTH(C2371)-8,""))</f>
        <v/>
      </c>
      <c r="T2371">
        <f>IF(AND(A2371="مصروف",R2371&gt;0,I2371="موافق",S2371&lt;&gt;"",H2371&lt;&gt;""),N(G2371),0)</f>
        <v/>
      </c>
    </row>
    <row r="2372">
      <c r="A2372" s="19" t="n"/>
      <c r="B2372" s="20">
        <f>IF(A2372="","",IF(R2372=0,"⚠ أضف سطر عهدة أولًا","DMT-"&amp;TEXT(R2372,"000")))</f>
        <v/>
      </c>
      <c r="C2372" s="21" t="n"/>
      <c r="D2372" s="20">
        <f>IF(C2372="","",IF(S2372="","خارج السنة المالية",INDEX(القوائم!$D$2:$D$13,S2372)))</f>
        <v/>
      </c>
      <c r="E2372" s="22" t="n"/>
      <c r="F2372" s="23" t="n"/>
      <c r="G2372" s="23" t="n"/>
      <c r="H2372" s="22" t="n"/>
      <c r="I2372" s="19" t="n"/>
      <c r="J2372" s="21" t="n"/>
      <c r="K2372" s="19" t="n"/>
      <c r="L2372" s="19" t="n"/>
      <c r="M2372" s="21" t="n"/>
      <c r="N2372" s="22" t="n"/>
      <c r="O2372" s="24">
        <f>IF(A2372&lt;&gt;"عهدة","",SUMIFS($G$8:$G$5007,$B$8:$B$5007,B2372,$A$8:$A$5007,"مصروف",$I$8:$I$5007,"&lt;&gt;مرفوض"))</f>
        <v/>
      </c>
      <c r="P2372" s="25">
        <f>IF(A2372&lt;&gt;"عهدة","",N(F2372)-O2372)</f>
        <v/>
      </c>
      <c r="Q2372" s="26">
        <f>IF(A2372="","",IF(A2372="عهدة",IF(N(F2372)=0,"⚠ أدخل قيمة العهدة",IF(P2372&lt;0,"⛔ عجز / زيادة مصروفات "&amp;TEXT(-P2372,"#,##0"),IF(COUNTIFS($B$8:$B$5007,B2372,$A$8:$A$5007,"مصروف",$I$8:$I$5007,"&lt;&gt;مرفوض",$K$8:$K$5007,"&lt;&gt;نعم")&gt;0,"⚠ "&amp;COUNTIFS($B$8:$B$5007,B2372,$A$8:$A$5007,"مصروف",$I$8:$I$5007,"&lt;&gt;مرفوض",$K$8:$K$5007,"&lt;&gt;نعم")&amp;" مصروف غير مسوى",IF(L2372="تمت التسوية",IF(P2372=0,"✔ متوازنة وتمت التسوية","✔ تمت التسوية – متبقي "&amp;TEXT(P2372,"#,##0")),IF(P2372&gt;0,"متبقي "&amp;TEXT(P2372,"#,##0"),"✔ متوازنة"))))),IF(R2372=0,"⚠ أضف سطر عهدة أولًا",IF(OR(C2372="",N(G2372)=0),"⚠ أكمل التاريخ والقيمة",IF(S2372="","⚠ التاريخ خارج السنة المالية",IF(H2372="","⚠ اختر بند الموازنة",IF(I2372="مرفوض","✖ مرفوض من المدير",IF(I2372&lt;&gt;"موافق","⏳ بانتظار موافقة المدير",IF(K2372&lt;&gt;"نعم","⚠ غير مسوى مع الحسابات","✔ معتمد ومسوى")))))))))</f>
        <v/>
      </c>
      <c r="R2372">
        <f>N(R2371)+IF(A2372="عهدة",1,0)</f>
        <v/>
      </c>
      <c r="S2372">
        <f>IF(C2372="","",IF(AND(C2372&gt;=DATE(2026,9,1),C2372&lt;=DATE(2027,8,31)),(YEAR(C2372)-2026)*12+MONTH(C2372)-8,""))</f>
        <v/>
      </c>
      <c r="T2372">
        <f>IF(AND(A2372="مصروف",R2372&gt;0,I2372="موافق",S2372&lt;&gt;"",H2372&lt;&gt;""),N(G2372),0)</f>
        <v/>
      </c>
    </row>
    <row r="2373">
      <c r="A2373" s="19" t="n"/>
      <c r="B2373" s="20">
        <f>IF(A2373="","",IF(R2373=0,"⚠ أضف سطر عهدة أولًا","DMT-"&amp;TEXT(R2373,"000")))</f>
        <v/>
      </c>
      <c r="C2373" s="21" t="n"/>
      <c r="D2373" s="20">
        <f>IF(C2373="","",IF(S2373="","خارج السنة المالية",INDEX(القوائم!$D$2:$D$13,S2373)))</f>
        <v/>
      </c>
      <c r="E2373" s="22" t="n"/>
      <c r="F2373" s="23" t="n"/>
      <c r="G2373" s="23" t="n"/>
      <c r="H2373" s="22" t="n"/>
      <c r="I2373" s="19" t="n"/>
      <c r="J2373" s="21" t="n"/>
      <c r="K2373" s="19" t="n"/>
      <c r="L2373" s="19" t="n"/>
      <c r="M2373" s="21" t="n"/>
      <c r="N2373" s="22" t="n"/>
      <c r="O2373" s="24">
        <f>IF(A2373&lt;&gt;"عهدة","",SUMIFS($G$8:$G$5007,$B$8:$B$5007,B2373,$A$8:$A$5007,"مصروف",$I$8:$I$5007,"&lt;&gt;مرفوض"))</f>
        <v/>
      </c>
      <c r="P2373" s="25">
        <f>IF(A2373&lt;&gt;"عهدة","",N(F2373)-O2373)</f>
        <v/>
      </c>
      <c r="Q2373" s="26">
        <f>IF(A2373="","",IF(A2373="عهدة",IF(N(F2373)=0,"⚠ أدخل قيمة العهدة",IF(P2373&lt;0,"⛔ عجز / زيادة مصروفات "&amp;TEXT(-P2373,"#,##0"),IF(COUNTIFS($B$8:$B$5007,B2373,$A$8:$A$5007,"مصروف",$I$8:$I$5007,"&lt;&gt;مرفوض",$K$8:$K$5007,"&lt;&gt;نعم")&gt;0,"⚠ "&amp;COUNTIFS($B$8:$B$5007,B2373,$A$8:$A$5007,"مصروف",$I$8:$I$5007,"&lt;&gt;مرفوض",$K$8:$K$5007,"&lt;&gt;نعم")&amp;" مصروف غير مسوى",IF(L2373="تمت التسوية",IF(P2373=0,"✔ متوازنة وتمت التسوية","✔ تمت التسوية – متبقي "&amp;TEXT(P2373,"#,##0")),IF(P2373&gt;0,"متبقي "&amp;TEXT(P2373,"#,##0"),"✔ متوازنة"))))),IF(R2373=0,"⚠ أضف سطر عهدة أولًا",IF(OR(C2373="",N(G2373)=0),"⚠ أكمل التاريخ والقيمة",IF(S2373="","⚠ التاريخ خارج السنة المالية",IF(H2373="","⚠ اختر بند الموازنة",IF(I2373="مرفوض","✖ مرفوض من المدير",IF(I2373&lt;&gt;"موافق","⏳ بانتظار موافقة المدير",IF(K2373&lt;&gt;"نعم","⚠ غير مسوى مع الحسابات","✔ معتمد ومسوى")))))))))</f>
        <v/>
      </c>
      <c r="R2373">
        <f>N(R2372)+IF(A2373="عهدة",1,0)</f>
        <v/>
      </c>
      <c r="S2373">
        <f>IF(C2373="","",IF(AND(C2373&gt;=DATE(2026,9,1),C2373&lt;=DATE(2027,8,31)),(YEAR(C2373)-2026)*12+MONTH(C2373)-8,""))</f>
        <v/>
      </c>
      <c r="T2373">
        <f>IF(AND(A2373="مصروف",R2373&gt;0,I2373="موافق",S2373&lt;&gt;"",H2373&lt;&gt;""),N(G2373),0)</f>
        <v/>
      </c>
    </row>
    <row r="2374">
      <c r="A2374" s="19" t="n"/>
      <c r="B2374" s="20">
        <f>IF(A2374="","",IF(R2374=0,"⚠ أضف سطر عهدة أولًا","DMT-"&amp;TEXT(R2374,"000")))</f>
        <v/>
      </c>
      <c r="C2374" s="21" t="n"/>
      <c r="D2374" s="20">
        <f>IF(C2374="","",IF(S2374="","خارج السنة المالية",INDEX(القوائم!$D$2:$D$13,S2374)))</f>
        <v/>
      </c>
      <c r="E2374" s="22" t="n"/>
      <c r="F2374" s="23" t="n"/>
      <c r="G2374" s="23" t="n"/>
      <c r="H2374" s="22" t="n"/>
      <c r="I2374" s="19" t="n"/>
      <c r="J2374" s="21" t="n"/>
      <c r="K2374" s="19" t="n"/>
      <c r="L2374" s="19" t="n"/>
      <c r="M2374" s="21" t="n"/>
      <c r="N2374" s="22" t="n"/>
      <c r="O2374" s="24">
        <f>IF(A2374&lt;&gt;"عهدة","",SUMIFS($G$8:$G$5007,$B$8:$B$5007,B2374,$A$8:$A$5007,"مصروف",$I$8:$I$5007,"&lt;&gt;مرفوض"))</f>
        <v/>
      </c>
      <c r="P2374" s="25">
        <f>IF(A2374&lt;&gt;"عهدة","",N(F2374)-O2374)</f>
        <v/>
      </c>
      <c r="Q2374" s="26">
        <f>IF(A2374="","",IF(A2374="عهدة",IF(N(F2374)=0,"⚠ أدخل قيمة العهدة",IF(P2374&lt;0,"⛔ عجز / زيادة مصروفات "&amp;TEXT(-P2374,"#,##0"),IF(COUNTIFS($B$8:$B$5007,B2374,$A$8:$A$5007,"مصروف",$I$8:$I$5007,"&lt;&gt;مرفوض",$K$8:$K$5007,"&lt;&gt;نعم")&gt;0,"⚠ "&amp;COUNTIFS($B$8:$B$5007,B2374,$A$8:$A$5007,"مصروف",$I$8:$I$5007,"&lt;&gt;مرفوض",$K$8:$K$5007,"&lt;&gt;نعم")&amp;" مصروف غير مسوى",IF(L2374="تمت التسوية",IF(P2374=0,"✔ متوازنة وتمت التسوية","✔ تمت التسوية – متبقي "&amp;TEXT(P2374,"#,##0")),IF(P2374&gt;0,"متبقي "&amp;TEXT(P2374,"#,##0"),"✔ متوازنة"))))),IF(R2374=0,"⚠ أضف سطر عهدة أولًا",IF(OR(C2374="",N(G2374)=0),"⚠ أكمل التاريخ والقيمة",IF(S2374="","⚠ التاريخ خارج السنة المالية",IF(H2374="","⚠ اختر بند الموازنة",IF(I2374="مرفوض","✖ مرفوض من المدير",IF(I2374&lt;&gt;"موافق","⏳ بانتظار موافقة المدير",IF(K2374&lt;&gt;"نعم","⚠ غير مسوى مع الحسابات","✔ معتمد ومسوى")))))))))</f>
        <v/>
      </c>
      <c r="R2374">
        <f>N(R2373)+IF(A2374="عهدة",1,0)</f>
        <v/>
      </c>
      <c r="S2374">
        <f>IF(C2374="","",IF(AND(C2374&gt;=DATE(2026,9,1),C2374&lt;=DATE(2027,8,31)),(YEAR(C2374)-2026)*12+MONTH(C2374)-8,""))</f>
        <v/>
      </c>
      <c r="T2374">
        <f>IF(AND(A2374="مصروف",R2374&gt;0,I2374="موافق",S2374&lt;&gt;"",H2374&lt;&gt;""),N(G2374),0)</f>
        <v/>
      </c>
    </row>
    <row r="2375">
      <c r="A2375" s="19" t="n"/>
      <c r="B2375" s="20">
        <f>IF(A2375="","",IF(R2375=0,"⚠ أضف سطر عهدة أولًا","DMT-"&amp;TEXT(R2375,"000")))</f>
        <v/>
      </c>
      <c r="C2375" s="21" t="n"/>
      <c r="D2375" s="20">
        <f>IF(C2375="","",IF(S2375="","خارج السنة المالية",INDEX(القوائم!$D$2:$D$13,S2375)))</f>
        <v/>
      </c>
      <c r="E2375" s="22" t="n"/>
      <c r="F2375" s="23" t="n"/>
      <c r="G2375" s="23" t="n"/>
      <c r="H2375" s="22" t="n"/>
      <c r="I2375" s="19" t="n"/>
      <c r="J2375" s="21" t="n"/>
      <c r="K2375" s="19" t="n"/>
      <c r="L2375" s="19" t="n"/>
      <c r="M2375" s="21" t="n"/>
      <c r="N2375" s="22" t="n"/>
      <c r="O2375" s="24">
        <f>IF(A2375&lt;&gt;"عهدة","",SUMIFS($G$8:$G$5007,$B$8:$B$5007,B2375,$A$8:$A$5007,"مصروف",$I$8:$I$5007,"&lt;&gt;مرفوض"))</f>
        <v/>
      </c>
      <c r="P2375" s="25">
        <f>IF(A2375&lt;&gt;"عهدة","",N(F2375)-O2375)</f>
        <v/>
      </c>
      <c r="Q2375" s="26">
        <f>IF(A2375="","",IF(A2375="عهدة",IF(N(F2375)=0,"⚠ أدخل قيمة العهدة",IF(P2375&lt;0,"⛔ عجز / زيادة مصروفات "&amp;TEXT(-P2375,"#,##0"),IF(COUNTIFS($B$8:$B$5007,B2375,$A$8:$A$5007,"مصروف",$I$8:$I$5007,"&lt;&gt;مرفوض",$K$8:$K$5007,"&lt;&gt;نعم")&gt;0,"⚠ "&amp;COUNTIFS($B$8:$B$5007,B2375,$A$8:$A$5007,"مصروف",$I$8:$I$5007,"&lt;&gt;مرفوض",$K$8:$K$5007,"&lt;&gt;نعم")&amp;" مصروف غير مسوى",IF(L2375="تمت التسوية",IF(P2375=0,"✔ متوازنة وتمت التسوية","✔ تمت التسوية – متبقي "&amp;TEXT(P2375,"#,##0")),IF(P2375&gt;0,"متبقي "&amp;TEXT(P2375,"#,##0"),"✔ متوازنة"))))),IF(R2375=0,"⚠ أضف سطر عهدة أولًا",IF(OR(C2375="",N(G2375)=0),"⚠ أكمل التاريخ والقيمة",IF(S2375="","⚠ التاريخ خارج السنة المالية",IF(H2375="","⚠ اختر بند الموازنة",IF(I2375="مرفوض","✖ مرفوض من المدير",IF(I2375&lt;&gt;"موافق","⏳ بانتظار موافقة المدير",IF(K2375&lt;&gt;"نعم","⚠ غير مسوى مع الحسابات","✔ معتمد ومسوى")))))))))</f>
        <v/>
      </c>
      <c r="R2375">
        <f>N(R2374)+IF(A2375="عهدة",1,0)</f>
        <v/>
      </c>
      <c r="S2375">
        <f>IF(C2375="","",IF(AND(C2375&gt;=DATE(2026,9,1),C2375&lt;=DATE(2027,8,31)),(YEAR(C2375)-2026)*12+MONTH(C2375)-8,""))</f>
        <v/>
      </c>
      <c r="T2375">
        <f>IF(AND(A2375="مصروف",R2375&gt;0,I2375="موافق",S2375&lt;&gt;"",H2375&lt;&gt;""),N(G2375),0)</f>
        <v/>
      </c>
    </row>
    <row r="2376">
      <c r="A2376" s="19" t="n"/>
      <c r="B2376" s="20">
        <f>IF(A2376="","",IF(R2376=0,"⚠ أضف سطر عهدة أولًا","DMT-"&amp;TEXT(R2376,"000")))</f>
        <v/>
      </c>
      <c r="C2376" s="21" t="n"/>
      <c r="D2376" s="20">
        <f>IF(C2376="","",IF(S2376="","خارج السنة المالية",INDEX(القوائم!$D$2:$D$13,S2376)))</f>
        <v/>
      </c>
      <c r="E2376" s="22" t="n"/>
      <c r="F2376" s="23" t="n"/>
      <c r="G2376" s="23" t="n"/>
      <c r="H2376" s="22" t="n"/>
      <c r="I2376" s="19" t="n"/>
      <c r="J2376" s="21" t="n"/>
      <c r="K2376" s="19" t="n"/>
      <c r="L2376" s="19" t="n"/>
      <c r="M2376" s="21" t="n"/>
      <c r="N2376" s="22" t="n"/>
      <c r="O2376" s="24">
        <f>IF(A2376&lt;&gt;"عهدة","",SUMIFS($G$8:$G$5007,$B$8:$B$5007,B2376,$A$8:$A$5007,"مصروف",$I$8:$I$5007,"&lt;&gt;مرفوض"))</f>
        <v/>
      </c>
      <c r="P2376" s="25">
        <f>IF(A2376&lt;&gt;"عهدة","",N(F2376)-O2376)</f>
        <v/>
      </c>
      <c r="Q2376" s="26">
        <f>IF(A2376="","",IF(A2376="عهدة",IF(N(F2376)=0,"⚠ أدخل قيمة العهدة",IF(P2376&lt;0,"⛔ عجز / زيادة مصروفات "&amp;TEXT(-P2376,"#,##0"),IF(COUNTIFS($B$8:$B$5007,B2376,$A$8:$A$5007,"مصروف",$I$8:$I$5007,"&lt;&gt;مرفوض",$K$8:$K$5007,"&lt;&gt;نعم")&gt;0,"⚠ "&amp;COUNTIFS($B$8:$B$5007,B2376,$A$8:$A$5007,"مصروف",$I$8:$I$5007,"&lt;&gt;مرفوض",$K$8:$K$5007,"&lt;&gt;نعم")&amp;" مصروف غير مسوى",IF(L2376="تمت التسوية",IF(P2376=0,"✔ متوازنة وتمت التسوية","✔ تمت التسوية – متبقي "&amp;TEXT(P2376,"#,##0")),IF(P2376&gt;0,"متبقي "&amp;TEXT(P2376,"#,##0"),"✔ متوازنة"))))),IF(R2376=0,"⚠ أضف سطر عهدة أولًا",IF(OR(C2376="",N(G2376)=0),"⚠ أكمل التاريخ والقيمة",IF(S2376="","⚠ التاريخ خارج السنة المالية",IF(H2376="","⚠ اختر بند الموازنة",IF(I2376="مرفوض","✖ مرفوض من المدير",IF(I2376&lt;&gt;"موافق","⏳ بانتظار موافقة المدير",IF(K2376&lt;&gt;"نعم","⚠ غير مسوى مع الحسابات","✔ معتمد ومسوى")))))))))</f>
        <v/>
      </c>
      <c r="R2376">
        <f>N(R2375)+IF(A2376="عهدة",1,0)</f>
        <v/>
      </c>
      <c r="S2376">
        <f>IF(C2376="","",IF(AND(C2376&gt;=DATE(2026,9,1),C2376&lt;=DATE(2027,8,31)),(YEAR(C2376)-2026)*12+MONTH(C2376)-8,""))</f>
        <v/>
      </c>
      <c r="T2376">
        <f>IF(AND(A2376="مصروف",R2376&gt;0,I2376="موافق",S2376&lt;&gt;"",H2376&lt;&gt;""),N(G2376),0)</f>
        <v/>
      </c>
    </row>
    <row r="2377">
      <c r="A2377" s="19" t="n"/>
      <c r="B2377" s="20">
        <f>IF(A2377="","",IF(R2377=0,"⚠ أضف سطر عهدة أولًا","DMT-"&amp;TEXT(R2377,"000")))</f>
        <v/>
      </c>
      <c r="C2377" s="21" t="n"/>
      <c r="D2377" s="20">
        <f>IF(C2377="","",IF(S2377="","خارج السنة المالية",INDEX(القوائم!$D$2:$D$13,S2377)))</f>
        <v/>
      </c>
      <c r="E2377" s="22" t="n"/>
      <c r="F2377" s="23" t="n"/>
      <c r="G2377" s="23" t="n"/>
      <c r="H2377" s="22" t="n"/>
      <c r="I2377" s="19" t="n"/>
      <c r="J2377" s="21" t="n"/>
      <c r="K2377" s="19" t="n"/>
      <c r="L2377" s="19" t="n"/>
      <c r="M2377" s="21" t="n"/>
      <c r="N2377" s="22" t="n"/>
      <c r="O2377" s="24">
        <f>IF(A2377&lt;&gt;"عهدة","",SUMIFS($G$8:$G$5007,$B$8:$B$5007,B2377,$A$8:$A$5007,"مصروف",$I$8:$I$5007,"&lt;&gt;مرفوض"))</f>
        <v/>
      </c>
      <c r="P2377" s="25">
        <f>IF(A2377&lt;&gt;"عهدة","",N(F2377)-O2377)</f>
        <v/>
      </c>
      <c r="Q2377" s="26">
        <f>IF(A2377="","",IF(A2377="عهدة",IF(N(F2377)=0,"⚠ أدخل قيمة العهدة",IF(P2377&lt;0,"⛔ عجز / زيادة مصروفات "&amp;TEXT(-P2377,"#,##0"),IF(COUNTIFS($B$8:$B$5007,B2377,$A$8:$A$5007,"مصروف",$I$8:$I$5007,"&lt;&gt;مرفوض",$K$8:$K$5007,"&lt;&gt;نعم")&gt;0,"⚠ "&amp;COUNTIFS($B$8:$B$5007,B2377,$A$8:$A$5007,"مصروف",$I$8:$I$5007,"&lt;&gt;مرفوض",$K$8:$K$5007,"&lt;&gt;نعم")&amp;" مصروف غير مسوى",IF(L2377="تمت التسوية",IF(P2377=0,"✔ متوازنة وتمت التسوية","✔ تمت التسوية – متبقي "&amp;TEXT(P2377,"#,##0")),IF(P2377&gt;0,"متبقي "&amp;TEXT(P2377,"#,##0"),"✔ متوازنة"))))),IF(R2377=0,"⚠ أضف سطر عهدة أولًا",IF(OR(C2377="",N(G2377)=0),"⚠ أكمل التاريخ والقيمة",IF(S2377="","⚠ التاريخ خارج السنة المالية",IF(H2377="","⚠ اختر بند الموازنة",IF(I2377="مرفوض","✖ مرفوض من المدير",IF(I2377&lt;&gt;"موافق","⏳ بانتظار موافقة المدير",IF(K2377&lt;&gt;"نعم","⚠ غير مسوى مع الحسابات","✔ معتمد ومسوى")))))))))</f>
        <v/>
      </c>
      <c r="R2377">
        <f>N(R2376)+IF(A2377="عهدة",1,0)</f>
        <v/>
      </c>
      <c r="S2377">
        <f>IF(C2377="","",IF(AND(C2377&gt;=DATE(2026,9,1),C2377&lt;=DATE(2027,8,31)),(YEAR(C2377)-2026)*12+MONTH(C2377)-8,""))</f>
        <v/>
      </c>
      <c r="T2377">
        <f>IF(AND(A2377="مصروف",R2377&gt;0,I2377="موافق",S2377&lt;&gt;"",H2377&lt;&gt;""),N(G2377),0)</f>
        <v/>
      </c>
    </row>
    <row r="2378">
      <c r="A2378" s="19" t="n"/>
      <c r="B2378" s="20">
        <f>IF(A2378="","",IF(R2378=0,"⚠ أضف سطر عهدة أولًا","DMT-"&amp;TEXT(R2378,"000")))</f>
        <v/>
      </c>
      <c r="C2378" s="21" t="n"/>
      <c r="D2378" s="20">
        <f>IF(C2378="","",IF(S2378="","خارج السنة المالية",INDEX(القوائم!$D$2:$D$13,S2378)))</f>
        <v/>
      </c>
      <c r="E2378" s="22" t="n"/>
      <c r="F2378" s="23" t="n"/>
      <c r="G2378" s="23" t="n"/>
      <c r="H2378" s="22" t="n"/>
      <c r="I2378" s="19" t="n"/>
      <c r="J2378" s="21" t="n"/>
      <c r="K2378" s="19" t="n"/>
      <c r="L2378" s="19" t="n"/>
      <c r="M2378" s="21" t="n"/>
      <c r="N2378" s="22" t="n"/>
      <c r="O2378" s="24">
        <f>IF(A2378&lt;&gt;"عهدة","",SUMIFS($G$8:$G$5007,$B$8:$B$5007,B2378,$A$8:$A$5007,"مصروف",$I$8:$I$5007,"&lt;&gt;مرفوض"))</f>
        <v/>
      </c>
      <c r="P2378" s="25">
        <f>IF(A2378&lt;&gt;"عهدة","",N(F2378)-O2378)</f>
        <v/>
      </c>
      <c r="Q2378" s="26">
        <f>IF(A2378="","",IF(A2378="عهدة",IF(N(F2378)=0,"⚠ أدخل قيمة العهدة",IF(P2378&lt;0,"⛔ عجز / زيادة مصروفات "&amp;TEXT(-P2378,"#,##0"),IF(COUNTIFS($B$8:$B$5007,B2378,$A$8:$A$5007,"مصروف",$I$8:$I$5007,"&lt;&gt;مرفوض",$K$8:$K$5007,"&lt;&gt;نعم")&gt;0,"⚠ "&amp;COUNTIFS($B$8:$B$5007,B2378,$A$8:$A$5007,"مصروف",$I$8:$I$5007,"&lt;&gt;مرفوض",$K$8:$K$5007,"&lt;&gt;نعم")&amp;" مصروف غير مسوى",IF(L2378="تمت التسوية",IF(P2378=0,"✔ متوازنة وتمت التسوية","✔ تمت التسوية – متبقي "&amp;TEXT(P2378,"#,##0")),IF(P2378&gt;0,"متبقي "&amp;TEXT(P2378,"#,##0"),"✔ متوازنة"))))),IF(R2378=0,"⚠ أضف سطر عهدة أولًا",IF(OR(C2378="",N(G2378)=0),"⚠ أكمل التاريخ والقيمة",IF(S2378="","⚠ التاريخ خارج السنة المالية",IF(H2378="","⚠ اختر بند الموازنة",IF(I2378="مرفوض","✖ مرفوض من المدير",IF(I2378&lt;&gt;"موافق","⏳ بانتظار موافقة المدير",IF(K2378&lt;&gt;"نعم","⚠ غير مسوى مع الحسابات","✔ معتمد ومسوى")))))))))</f>
        <v/>
      </c>
      <c r="R2378">
        <f>N(R2377)+IF(A2378="عهدة",1,0)</f>
        <v/>
      </c>
      <c r="S2378">
        <f>IF(C2378="","",IF(AND(C2378&gt;=DATE(2026,9,1),C2378&lt;=DATE(2027,8,31)),(YEAR(C2378)-2026)*12+MONTH(C2378)-8,""))</f>
        <v/>
      </c>
      <c r="T2378">
        <f>IF(AND(A2378="مصروف",R2378&gt;0,I2378="موافق",S2378&lt;&gt;"",H2378&lt;&gt;""),N(G2378),0)</f>
        <v/>
      </c>
    </row>
    <row r="2379">
      <c r="A2379" s="19" t="n"/>
      <c r="B2379" s="20">
        <f>IF(A2379="","",IF(R2379=0,"⚠ أضف سطر عهدة أولًا","DMT-"&amp;TEXT(R2379,"000")))</f>
        <v/>
      </c>
      <c r="C2379" s="21" t="n"/>
      <c r="D2379" s="20">
        <f>IF(C2379="","",IF(S2379="","خارج السنة المالية",INDEX(القوائم!$D$2:$D$13,S2379)))</f>
        <v/>
      </c>
      <c r="E2379" s="22" t="n"/>
      <c r="F2379" s="23" t="n"/>
      <c r="G2379" s="23" t="n"/>
      <c r="H2379" s="22" t="n"/>
      <c r="I2379" s="19" t="n"/>
      <c r="J2379" s="21" t="n"/>
      <c r="K2379" s="19" t="n"/>
      <c r="L2379" s="19" t="n"/>
      <c r="M2379" s="21" t="n"/>
      <c r="N2379" s="22" t="n"/>
      <c r="O2379" s="24">
        <f>IF(A2379&lt;&gt;"عهدة","",SUMIFS($G$8:$G$5007,$B$8:$B$5007,B2379,$A$8:$A$5007,"مصروف",$I$8:$I$5007,"&lt;&gt;مرفوض"))</f>
        <v/>
      </c>
      <c r="P2379" s="25">
        <f>IF(A2379&lt;&gt;"عهدة","",N(F2379)-O2379)</f>
        <v/>
      </c>
      <c r="Q2379" s="26">
        <f>IF(A2379="","",IF(A2379="عهدة",IF(N(F2379)=0,"⚠ أدخل قيمة العهدة",IF(P2379&lt;0,"⛔ عجز / زيادة مصروفات "&amp;TEXT(-P2379,"#,##0"),IF(COUNTIFS($B$8:$B$5007,B2379,$A$8:$A$5007,"مصروف",$I$8:$I$5007,"&lt;&gt;مرفوض",$K$8:$K$5007,"&lt;&gt;نعم")&gt;0,"⚠ "&amp;COUNTIFS($B$8:$B$5007,B2379,$A$8:$A$5007,"مصروف",$I$8:$I$5007,"&lt;&gt;مرفوض",$K$8:$K$5007,"&lt;&gt;نعم")&amp;" مصروف غير مسوى",IF(L2379="تمت التسوية",IF(P2379=0,"✔ متوازنة وتمت التسوية","✔ تمت التسوية – متبقي "&amp;TEXT(P2379,"#,##0")),IF(P2379&gt;0,"متبقي "&amp;TEXT(P2379,"#,##0"),"✔ متوازنة"))))),IF(R2379=0,"⚠ أضف سطر عهدة أولًا",IF(OR(C2379="",N(G2379)=0),"⚠ أكمل التاريخ والقيمة",IF(S2379="","⚠ التاريخ خارج السنة المالية",IF(H2379="","⚠ اختر بند الموازنة",IF(I2379="مرفوض","✖ مرفوض من المدير",IF(I2379&lt;&gt;"موافق","⏳ بانتظار موافقة المدير",IF(K2379&lt;&gt;"نعم","⚠ غير مسوى مع الحسابات","✔ معتمد ومسوى")))))))))</f>
        <v/>
      </c>
      <c r="R2379">
        <f>N(R2378)+IF(A2379="عهدة",1,0)</f>
        <v/>
      </c>
      <c r="S2379">
        <f>IF(C2379="","",IF(AND(C2379&gt;=DATE(2026,9,1),C2379&lt;=DATE(2027,8,31)),(YEAR(C2379)-2026)*12+MONTH(C2379)-8,""))</f>
        <v/>
      </c>
      <c r="T2379">
        <f>IF(AND(A2379="مصروف",R2379&gt;0,I2379="موافق",S2379&lt;&gt;"",H2379&lt;&gt;""),N(G2379),0)</f>
        <v/>
      </c>
    </row>
    <row r="2380">
      <c r="A2380" s="19" t="n"/>
      <c r="B2380" s="20">
        <f>IF(A2380="","",IF(R2380=0,"⚠ أضف سطر عهدة أولًا","DMT-"&amp;TEXT(R2380,"000")))</f>
        <v/>
      </c>
      <c r="C2380" s="21" t="n"/>
      <c r="D2380" s="20">
        <f>IF(C2380="","",IF(S2380="","خارج السنة المالية",INDEX(القوائم!$D$2:$D$13,S2380)))</f>
        <v/>
      </c>
      <c r="E2380" s="22" t="n"/>
      <c r="F2380" s="23" t="n"/>
      <c r="G2380" s="23" t="n"/>
      <c r="H2380" s="22" t="n"/>
      <c r="I2380" s="19" t="n"/>
      <c r="J2380" s="21" t="n"/>
      <c r="K2380" s="19" t="n"/>
      <c r="L2380" s="19" t="n"/>
      <c r="M2380" s="21" t="n"/>
      <c r="N2380" s="22" t="n"/>
      <c r="O2380" s="24">
        <f>IF(A2380&lt;&gt;"عهدة","",SUMIFS($G$8:$G$5007,$B$8:$B$5007,B2380,$A$8:$A$5007,"مصروف",$I$8:$I$5007,"&lt;&gt;مرفوض"))</f>
        <v/>
      </c>
      <c r="P2380" s="25">
        <f>IF(A2380&lt;&gt;"عهدة","",N(F2380)-O2380)</f>
        <v/>
      </c>
      <c r="Q2380" s="26">
        <f>IF(A2380="","",IF(A2380="عهدة",IF(N(F2380)=0,"⚠ أدخل قيمة العهدة",IF(P2380&lt;0,"⛔ عجز / زيادة مصروفات "&amp;TEXT(-P2380,"#,##0"),IF(COUNTIFS($B$8:$B$5007,B2380,$A$8:$A$5007,"مصروف",$I$8:$I$5007,"&lt;&gt;مرفوض",$K$8:$K$5007,"&lt;&gt;نعم")&gt;0,"⚠ "&amp;COUNTIFS($B$8:$B$5007,B2380,$A$8:$A$5007,"مصروف",$I$8:$I$5007,"&lt;&gt;مرفوض",$K$8:$K$5007,"&lt;&gt;نعم")&amp;" مصروف غير مسوى",IF(L2380="تمت التسوية",IF(P2380=0,"✔ متوازنة وتمت التسوية","✔ تمت التسوية – متبقي "&amp;TEXT(P2380,"#,##0")),IF(P2380&gt;0,"متبقي "&amp;TEXT(P2380,"#,##0"),"✔ متوازنة"))))),IF(R2380=0,"⚠ أضف سطر عهدة أولًا",IF(OR(C2380="",N(G2380)=0),"⚠ أكمل التاريخ والقيمة",IF(S2380="","⚠ التاريخ خارج السنة المالية",IF(H2380="","⚠ اختر بند الموازنة",IF(I2380="مرفوض","✖ مرفوض من المدير",IF(I2380&lt;&gt;"موافق","⏳ بانتظار موافقة المدير",IF(K2380&lt;&gt;"نعم","⚠ غير مسوى مع الحسابات","✔ معتمد ومسوى")))))))))</f>
        <v/>
      </c>
      <c r="R2380">
        <f>N(R2379)+IF(A2380="عهدة",1,0)</f>
        <v/>
      </c>
      <c r="S2380">
        <f>IF(C2380="","",IF(AND(C2380&gt;=DATE(2026,9,1),C2380&lt;=DATE(2027,8,31)),(YEAR(C2380)-2026)*12+MONTH(C2380)-8,""))</f>
        <v/>
      </c>
      <c r="T2380">
        <f>IF(AND(A2380="مصروف",R2380&gt;0,I2380="موافق",S2380&lt;&gt;"",H2380&lt;&gt;""),N(G2380),0)</f>
        <v/>
      </c>
    </row>
    <row r="2381">
      <c r="A2381" s="19" t="n"/>
      <c r="B2381" s="20">
        <f>IF(A2381="","",IF(R2381=0,"⚠ أضف سطر عهدة أولًا","DMT-"&amp;TEXT(R2381,"000")))</f>
        <v/>
      </c>
      <c r="C2381" s="21" t="n"/>
      <c r="D2381" s="20">
        <f>IF(C2381="","",IF(S2381="","خارج السنة المالية",INDEX(القوائم!$D$2:$D$13,S2381)))</f>
        <v/>
      </c>
      <c r="E2381" s="22" t="n"/>
      <c r="F2381" s="23" t="n"/>
      <c r="G2381" s="23" t="n"/>
      <c r="H2381" s="22" t="n"/>
      <c r="I2381" s="19" t="n"/>
      <c r="J2381" s="21" t="n"/>
      <c r="K2381" s="19" t="n"/>
      <c r="L2381" s="19" t="n"/>
      <c r="M2381" s="21" t="n"/>
      <c r="N2381" s="22" t="n"/>
      <c r="O2381" s="24">
        <f>IF(A2381&lt;&gt;"عهدة","",SUMIFS($G$8:$G$5007,$B$8:$B$5007,B2381,$A$8:$A$5007,"مصروف",$I$8:$I$5007,"&lt;&gt;مرفوض"))</f>
        <v/>
      </c>
      <c r="P2381" s="25">
        <f>IF(A2381&lt;&gt;"عهدة","",N(F2381)-O2381)</f>
        <v/>
      </c>
      <c r="Q2381" s="26">
        <f>IF(A2381="","",IF(A2381="عهدة",IF(N(F2381)=0,"⚠ أدخل قيمة العهدة",IF(P2381&lt;0,"⛔ عجز / زيادة مصروفات "&amp;TEXT(-P2381,"#,##0"),IF(COUNTIFS($B$8:$B$5007,B2381,$A$8:$A$5007,"مصروف",$I$8:$I$5007,"&lt;&gt;مرفوض",$K$8:$K$5007,"&lt;&gt;نعم")&gt;0,"⚠ "&amp;COUNTIFS($B$8:$B$5007,B2381,$A$8:$A$5007,"مصروف",$I$8:$I$5007,"&lt;&gt;مرفوض",$K$8:$K$5007,"&lt;&gt;نعم")&amp;" مصروف غير مسوى",IF(L2381="تمت التسوية",IF(P2381=0,"✔ متوازنة وتمت التسوية","✔ تمت التسوية – متبقي "&amp;TEXT(P2381,"#,##0")),IF(P2381&gt;0,"متبقي "&amp;TEXT(P2381,"#,##0"),"✔ متوازنة"))))),IF(R2381=0,"⚠ أضف سطر عهدة أولًا",IF(OR(C2381="",N(G2381)=0),"⚠ أكمل التاريخ والقيمة",IF(S2381="","⚠ التاريخ خارج السنة المالية",IF(H2381="","⚠ اختر بند الموازنة",IF(I2381="مرفوض","✖ مرفوض من المدير",IF(I2381&lt;&gt;"موافق","⏳ بانتظار موافقة المدير",IF(K2381&lt;&gt;"نعم","⚠ غير مسوى مع الحسابات","✔ معتمد ومسوى")))))))))</f>
        <v/>
      </c>
      <c r="R2381">
        <f>N(R2380)+IF(A2381="عهدة",1,0)</f>
        <v/>
      </c>
      <c r="S2381">
        <f>IF(C2381="","",IF(AND(C2381&gt;=DATE(2026,9,1),C2381&lt;=DATE(2027,8,31)),(YEAR(C2381)-2026)*12+MONTH(C2381)-8,""))</f>
        <v/>
      </c>
      <c r="T2381">
        <f>IF(AND(A2381="مصروف",R2381&gt;0,I2381="موافق",S2381&lt;&gt;"",H2381&lt;&gt;""),N(G2381),0)</f>
        <v/>
      </c>
    </row>
    <row r="2382">
      <c r="A2382" s="19" t="n"/>
      <c r="B2382" s="20">
        <f>IF(A2382="","",IF(R2382=0,"⚠ أضف سطر عهدة أولًا","DMT-"&amp;TEXT(R2382,"000")))</f>
        <v/>
      </c>
      <c r="C2382" s="21" t="n"/>
      <c r="D2382" s="20">
        <f>IF(C2382="","",IF(S2382="","خارج السنة المالية",INDEX(القوائم!$D$2:$D$13,S2382)))</f>
        <v/>
      </c>
      <c r="E2382" s="22" t="n"/>
      <c r="F2382" s="23" t="n"/>
      <c r="G2382" s="23" t="n"/>
      <c r="H2382" s="22" t="n"/>
      <c r="I2382" s="19" t="n"/>
      <c r="J2382" s="21" t="n"/>
      <c r="K2382" s="19" t="n"/>
      <c r="L2382" s="19" t="n"/>
      <c r="M2382" s="21" t="n"/>
      <c r="N2382" s="22" t="n"/>
      <c r="O2382" s="24">
        <f>IF(A2382&lt;&gt;"عهدة","",SUMIFS($G$8:$G$5007,$B$8:$B$5007,B2382,$A$8:$A$5007,"مصروف",$I$8:$I$5007,"&lt;&gt;مرفوض"))</f>
        <v/>
      </c>
      <c r="P2382" s="25">
        <f>IF(A2382&lt;&gt;"عهدة","",N(F2382)-O2382)</f>
        <v/>
      </c>
      <c r="Q2382" s="26">
        <f>IF(A2382="","",IF(A2382="عهدة",IF(N(F2382)=0,"⚠ أدخل قيمة العهدة",IF(P2382&lt;0,"⛔ عجز / زيادة مصروفات "&amp;TEXT(-P2382,"#,##0"),IF(COUNTIFS($B$8:$B$5007,B2382,$A$8:$A$5007,"مصروف",$I$8:$I$5007,"&lt;&gt;مرفوض",$K$8:$K$5007,"&lt;&gt;نعم")&gt;0,"⚠ "&amp;COUNTIFS($B$8:$B$5007,B2382,$A$8:$A$5007,"مصروف",$I$8:$I$5007,"&lt;&gt;مرفوض",$K$8:$K$5007,"&lt;&gt;نعم")&amp;" مصروف غير مسوى",IF(L2382="تمت التسوية",IF(P2382=0,"✔ متوازنة وتمت التسوية","✔ تمت التسوية – متبقي "&amp;TEXT(P2382,"#,##0")),IF(P2382&gt;0,"متبقي "&amp;TEXT(P2382,"#,##0"),"✔ متوازنة"))))),IF(R2382=0,"⚠ أضف سطر عهدة أولًا",IF(OR(C2382="",N(G2382)=0),"⚠ أكمل التاريخ والقيمة",IF(S2382="","⚠ التاريخ خارج السنة المالية",IF(H2382="","⚠ اختر بند الموازنة",IF(I2382="مرفوض","✖ مرفوض من المدير",IF(I2382&lt;&gt;"موافق","⏳ بانتظار موافقة المدير",IF(K2382&lt;&gt;"نعم","⚠ غير مسوى مع الحسابات","✔ معتمد ومسوى")))))))))</f>
        <v/>
      </c>
      <c r="R2382">
        <f>N(R2381)+IF(A2382="عهدة",1,0)</f>
        <v/>
      </c>
      <c r="S2382">
        <f>IF(C2382="","",IF(AND(C2382&gt;=DATE(2026,9,1),C2382&lt;=DATE(2027,8,31)),(YEAR(C2382)-2026)*12+MONTH(C2382)-8,""))</f>
        <v/>
      </c>
      <c r="T2382">
        <f>IF(AND(A2382="مصروف",R2382&gt;0,I2382="موافق",S2382&lt;&gt;"",H2382&lt;&gt;""),N(G2382),0)</f>
        <v/>
      </c>
    </row>
    <row r="2383">
      <c r="A2383" s="19" t="n"/>
      <c r="B2383" s="20">
        <f>IF(A2383="","",IF(R2383=0,"⚠ أضف سطر عهدة أولًا","DMT-"&amp;TEXT(R2383,"000")))</f>
        <v/>
      </c>
      <c r="C2383" s="21" t="n"/>
      <c r="D2383" s="20">
        <f>IF(C2383="","",IF(S2383="","خارج السنة المالية",INDEX(القوائم!$D$2:$D$13,S2383)))</f>
        <v/>
      </c>
      <c r="E2383" s="22" t="n"/>
      <c r="F2383" s="23" t="n"/>
      <c r="G2383" s="23" t="n"/>
      <c r="H2383" s="22" t="n"/>
      <c r="I2383" s="19" t="n"/>
      <c r="J2383" s="21" t="n"/>
      <c r="K2383" s="19" t="n"/>
      <c r="L2383" s="19" t="n"/>
      <c r="M2383" s="21" t="n"/>
      <c r="N2383" s="22" t="n"/>
      <c r="O2383" s="24">
        <f>IF(A2383&lt;&gt;"عهدة","",SUMIFS($G$8:$G$5007,$B$8:$B$5007,B2383,$A$8:$A$5007,"مصروف",$I$8:$I$5007,"&lt;&gt;مرفوض"))</f>
        <v/>
      </c>
      <c r="P2383" s="25">
        <f>IF(A2383&lt;&gt;"عهدة","",N(F2383)-O2383)</f>
        <v/>
      </c>
      <c r="Q2383" s="26">
        <f>IF(A2383="","",IF(A2383="عهدة",IF(N(F2383)=0,"⚠ أدخل قيمة العهدة",IF(P2383&lt;0,"⛔ عجز / زيادة مصروفات "&amp;TEXT(-P2383,"#,##0"),IF(COUNTIFS($B$8:$B$5007,B2383,$A$8:$A$5007,"مصروف",$I$8:$I$5007,"&lt;&gt;مرفوض",$K$8:$K$5007,"&lt;&gt;نعم")&gt;0,"⚠ "&amp;COUNTIFS($B$8:$B$5007,B2383,$A$8:$A$5007,"مصروف",$I$8:$I$5007,"&lt;&gt;مرفوض",$K$8:$K$5007,"&lt;&gt;نعم")&amp;" مصروف غير مسوى",IF(L2383="تمت التسوية",IF(P2383=0,"✔ متوازنة وتمت التسوية","✔ تمت التسوية – متبقي "&amp;TEXT(P2383,"#,##0")),IF(P2383&gt;0,"متبقي "&amp;TEXT(P2383,"#,##0"),"✔ متوازنة"))))),IF(R2383=0,"⚠ أضف سطر عهدة أولًا",IF(OR(C2383="",N(G2383)=0),"⚠ أكمل التاريخ والقيمة",IF(S2383="","⚠ التاريخ خارج السنة المالية",IF(H2383="","⚠ اختر بند الموازنة",IF(I2383="مرفوض","✖ مرفوض من المدير",IF(I2383&lt;&gt;"موافق","⏳ بانتظار موافقة المدير",IF(K2383&lt;&gt;"نعم","⚠ غير مسوى مع الحسابات","✔ معتمد ومسوى")))))))))</f>
        <v/>
      </c>
      <c r="R2383">
        <f>N(R2382)+IF(A2383="عهدة",1,0)</f>
        <v/>
      </c>
      <c r="S2383">
        <f>IF(C2383="","",IF(AND(C2383&gt;=DATE(2026,9,1),C2383&lt;=DATE(2027,8,31)),(YEAR(C2383)-2026)*12+MONTH(C2383)-8,""))</f>
        <v/>
      </c>
      <c r="T2383">
        <f>IF(AND(A2383="مصروف",R2383&gt;0,I2383="موافق",S2383&lt;&gt;"",H2383&lt;&gt;""),N(G2383),0)</f>
        <v/>
      </c>
    </row>
    <row r="2384">
      <c r="A2384" s="19" t="n"/>
      <c r="B2384" s="20">
        <f>IF(A2384="","",IF(R2384=0,"⚠ أضف سطر عهدة أولًا","DMT-"&amp;TEXT(R2384,"000")))</f>
        <v/>
      </c>
      <c r="C2384" s="21" t="n"/>
      <c r="D2384" s="20">
        <f>IF(C2384="","",IF(S2384="","خارج السنة المالية",INDEX(القوائم!$D$2:$D$13,S2384)))</f>
        <v/>
      </c>
      <c r="E2384" s="22" t="n"/>
      <c r="F2384" s="23" t="n"/>
      <c r="G2384" s="23" t="n"/>
      <c r="H2384" s="22" t="n"/>
      <c r="I2384" s="19" t="n"/>
      <c r="J2384" s="21" t="n"/>
      <c r="K2384" s="19" t="n"/>
      <c r="L2384" s="19" t="n"/>
      <c r="M2384" s="21" t="n"/>
      <c r="N2384" s="22" t="n"/>
      <c r="O2384" s="24">
        <f>IF(A2384&lt;&gt;"عهدة","",SUMIFS($G$8:$G$5007,$B$8:$B$5007,B2384,$A$8:$A$5007,"مصروف",$I$8:$I$5007,"&lt;&gt;مرفوض"))</f>
        <v/>
      </c>
      <c r="P2384" s="25">
        <f>IF(A2384&lt;&gt;"عهدة","",N(F2384)-O2384)</f>
        <v/>
      </c>
      <c r="Q2384" s="26">
        <f>IF(A2384="","",IF(A2384="عهدة",IF(N(F2384)=0,"⚠ أدخل قيمة العهدة",IF(P2384&lt;0,"⛔ عجز / زيادة مصروفات "&amp;TEXT(-P2384,"#,##0"),IF(COUNTIFS($B$8:$B$5007,B2384,$A$8:$A$5007,"مصروف",$I$8:$I$5007,"&lt;&gt;مرفوض",$K$8:$K$5007,"&lt;&gt;نعم")&gt;0,"⚠ "&amp;COUNTIFS($B$8:$B$5007,B2384,$A$8:$A$5007,"مصروف",$I$8:$I$5007,"&lt;&gt;مرفوض",$K$8:$K$5007,"&lt;&gt;نعم")&amp;" مصروف غير مسوى",IF(L2384="تمت التسوية",IF(P2384=0,"✔ متوازنة وتمت التسوية","✔ تمت التسوية – متبقي "&amp;TEXT(P2384,"#,##0")),IF(P2384&gt;0,"متبقي "&amp;TEXT(P2384,"#,##0"),"✔ متوازنة"))))),IF(R2384=0,"⚠ أضف سطر عهدة أولًا",IF(OR(C2384="",N(G2384)=0),"⚠ أكمل التاريخ والقيمة",IF(S2384="","⚠ التاريخ خارج السنة المالية",IF(H2384="","⚠ اختر بند الموازنة",IF(I2384="مرفوض","✖ مرفوض من المدير",IF(I2384&lt;&gt;"موافق","⏳ بانتظار موافقة المدير",IF(K2384&lt;&gt;"نعم","⚠ غير مسوى مع الحسابات","✔ معتمد ومسوى")))))))))</f>
        <v/>
      </c>
      <c r="R2384">
        <f>N(R2383)+IF(A2384="عهدة",1,0)</f>
        <v/>
      </c>
      <c r="S2384">
        <f>IF(C2384="","",IF(AND(C2384&gt;=DATE(2026,9,1),C2384&lt;=DATE(2027,8,31)),(YEAR(C2384)-2026)*12+MONTH(C2384)-8,""))</f>
        <v/>
      </c>
      <c r="T2384">
        <f>IF(AND(A2384="مصروف",R2384&gt;0,I2384="موافق",S2384&lt;&gt;"",H2384&lt;&gt;""),N(G2384),0)</f>
        <v/>
      </c>
    </row>
    <row r="2385">
      <c r="A2385" s="19" t="n"/>
      <c r="B2385" s="20">
        <f>IF(A2385="","",IF(R2385=0,"⚠ أضف سطر عهدة أولًا","DMT-"&amp;TEXT(R2385,"000")))</f>
        <v/>
      </c>
      <c r="C2385" s="21" t="n"/>
      <c r="D2385" s="20">
        <f>IF(C2385="","",IF(S2385="","خارج السنة المالية",INDEX(القوائم!$D$2:$D$13,S2385)))</f>
        <v/>
      </c>
      <c r="E2385" s="22" t="n"/>
      <c r="F2385" s="23" t="n"/>
      <c r="G2385" s="23" t="n"/>
      <c r="H2385" s="22" t="n"/>
      <c r="I2385" s="19" t="n"/>
      <c r="J2385" s="21" t="n"/>
      <c r="K2385" s="19" t="n"/>
      <c r="L2385" s="19" t="n"/>
      <c r="M2385" s="21" t="n"/>
      <c r="N2385" s="22" t="n"/>
      <c r="O2385" s="24">
        <f>IF(A2385&lt;&gt;"عهدة","",SUMIFS($G$8:$G$5007,$B$8:$B$5007,B2385,$A$8:$A$5007,"مصروف",$I$8:$I$5007,"&lt;&gt;مرفوض"))</f>
        <v/>
      </c>
      <c r="P2385" s="25">
        <f>IF(A2385&lt;&gt;"عهدة","",N(F2385)-O2385)</f>
        <v/>
      </c>
      <c r="Q2385" s="26">
        <f>IF(A2385="","",IF(A2385="عهدة",IF(N(F2385)=0,"⚠ أدخل قيمة العهدة",IF(P2385&lt;0,"⛔ عجز / زيادة مصروفات "&amp;TEXT(-P2385,"#,##0"),IF(COUNTIFS($B$8:$B$5007,B2385,$A$8:$A$5007,"مصروف",$I$8:$I$5007,"&lt;&gt;مرفوض",$K$8:$K$5007,"&lt;&gt;نعم")&gt;0,"⚠ "&amp;COUNTIFS($B$8:$B$5007,B2385,$A$8:$A$5007,"مصروف",$I$8:$I$5007,"&lt;&gt;مرفوض",$K$8:$K$5007,"&lt;&gt;نعم")&amp;" مصروف غير مسوى",IF(L2385="تمت التسوية",IF(P2385=0,"✔ متوازنة وتمت التسوية","✔ تمت التسوية – متبقي "&amp;TEXT(P2385,"#,##0")),IF(P2385&gt;0,"متبقي "&amp;TEXT(P2385,"#,##0"),"✔ متوازنة"))))),IF(R2385=0,"⚠ أضف سطر عهدة أولًا",IF(OR(C2385="",N(G2385)=0),"⚠ أكمل التاريخ والقيمة",IF(S2385="","⚠ التاريخ خارج السنة المالية",IF(H2385="","⚠ اختر بند الموازنة",IF(I2385="مرفوض","✖ مرفوض من المدير",IF(I2385&lt;&gt;"موافق","⏳ بانتظار موافقة المدير",IF(K2385&lt;&gt;"نعم","⚠ غير مسوى مع الحسابات","✔ معتمد ومسوى")))))))))</f>
        <v/>
      </c>
      <c r="R2385">
        <f>N(R2384)+IF(A2385="عهدة",1,0)</f>
        <v/>
      </c>
      <c r="S2385">
        <f>IF(C2385="","",IF(AND(C2385&gt;=DATE(2026,9,1),C2385&lt;=DATE(2027,8,31)),(YEAR(C2385)-2026)*12+MONTH(C2385)-8,""))</f>
        <v/>
      </c>
      <c r="T2385">
        <f>IF(AND(A2385="مصروف",R2385&gt;0,I2385="موافق",S2385&lt;&gt;"",H2385&lt;&gt;""),N(G2385),0)</f>
        <v/>
      </c>
    </row>
    <row r="2386">
      <c r="A2386" s="19" t="n"/>
      <c r="B2386" s="20">
        <f>IF(A2386="","",IF(R2386=0,"⚠ أضف سطر عهدة أولًا","DMT-"&amp;TEXT(R2386,"000")))</f>
        <v/>
      </c>
      <c r="C2386" s="21" t="n"/>
      <c r="D2386" s="20">
        <f>IF(C2386="","",IF(S2386="","خارج السنة المالية",INDEX(القوائم!$D$2:$D$13,S2386)))</f>
        <v/>
      </c>
      <c r="E2386" s="22" t="n"/>
      <c r="F2386" s="23" t="n"/>
      <c r="G2386" s="23" t="n"/>
      <c r="H2386" s="22" t="n"/>
      <c r="I2386" s="19" t="n"/>
      <c r="J2386" s="21" t="n"/>
      <c r="K2386" s="19" t="n"/>
      <c r="L2386" s="19" t="n"/>
      <c r="M2386" s="21" t="n"/>
      <c r="N2386" s="22" t="n"/>
      <c r="O2386" s="24">
        <f>IF(A2386&lt;&gt;"عهدة","",SUMIFS($G$8:$G$5007,$B$8:$B$5007,B2386,$A$8:$A$5007,"مصروف",$I$8:$I$5007,"&lt;&gt;مرفوض"))</f>
        <v/>
      </c>
      <c r="P2386" s="25">
        <f>IF(A2386&lt;&gt;"عهدة","",N(F2386)-O2386)</f>
        <v/>
      </c>
      <c r="Q2386" s="26">
        <f>IF(A2386="","",IF(A2386="عهدة",IF(N(F2386)=0,"⚠ أدخل قيمة العهدة",IF(P2386&lt;0,"⛔ عجز / زيادة مصروفات "&amp;TEXT(-P2386,"#,##0"),IF(COUNTIFS($B$8:$B$5007,B2386,$A$8:$A$5007,"مصروف",$I$8:$I$5007,"&lt;&gt;مرفوض",$K$8:$K$5007,"&lt;&gt;نعم")&gt;0,"⚠ "&amp;COUNTIFS($B$8:$B$5007,B2386,$A$8:$A$5007,"مصروف",$I$8:$I$5007,"&lt;&gt;مرفوض",$K$8:$K$5007,"&lt;&gt;نعم")&amp;" مصروف غير مسوى",IF(L2386="تمت التسوية",IF(P2386=0,"✔ متوازنة وتمت التسوية","✔ تمت التسوية – متبقي "&amp;TEXT(P2386,"#,##0")),IF(P2386&gt;0,"متبقي "&amp;TEXT(P2386,"#,##0"),"✔ متوازنة"))))),IF(R2386=0,"⚠ أضف سطر عهدة أولًا",IF(OR(C2386="",N(G2386)=0),"⚠ أكمل التاريخ والقيمة",IF(S2386="","⚠ التاريخ خارج السنة المالية",IF(H2386="","⚠ اختر بند الموازنة",IF(I2386="مرفوض","✖ مرفوض من المدير",IF(I2386&lt;&gt;"موافق","⏳ بانتظار موافقة المدير",IF(K2386&lt;&gt;"نعم","⚠ غير مسوى مع الحسابات","✔ معتمد ومسوى")))))))))</f>
        <v/>
      </c>
      <c r="R2386">
        <f>N(R2385)+IF(A2386="عهدة",1,0)</f>
        <v/>
      </c>
      <c r="S2386">
        <f>IF(C2386="","",IF(AND(C2386&gt;=DATE(2026,9,1),C2386&lt;=DATE(2027,8,31)),(YEAR(C2386)-2026)*12+MONTH(C2386)-8,""))</f>
        <v/>
      </c>
      <c r="T2386">
        <f>IF(AND(A2386="مصروف",R2386&gt;0,I2386="موافق",S2386&lt;&gt;"",H2386&lt;&gt;""),N(G2386),0)</f>
        <v/>
      </c>
    </row>
    <row r="2387">
      <c r="A2387" s="19" t="n"/>
      <c r="B2387" s="20">
        <f>IF(A2387="","",IF(R2387=0,"⚠ أضف سطر عهدة أولًا","DMT-"&amp;TEXT(R2387,"000")))</f>
        <v/>
      </c>
      <c r="C2387" s="21" t="n"/>
      <c r="D2387" s="20">
        <f>IF(C2387="","",IF(S2387="","خارج السنة المالية",INDEX(القوائم!$D$2:$D$13,S2387)))</f>
        <v/>
      </c>
      <c r="E2387" s="22" t="n"/>
      <c r="F2387" s="23" t="n"/>
      <c r="G2387" s="23" t="n"/>
      <c r="H2387" s="22" t="n"/>
      <c r="I2387" s="19" t="n"/>
      <c r="J2387" s="21" t="n"/>
      <c r="K2387" s="19" t="n"/>
      <c r="L2387" s="19" t="n"/>
      <c r="M2387" s="21" t="n"/>
      <c r="N2387" s="22" t="n"/>
      <c r="O2387" s="24">
        <f>IF(A2387&lt;&gt;"عهدة","",SUMIFS($G$8:$G$5007,$B$8:$B$5007,B2387,$A$8:$A$5007,"مصروف",$I$8:$I$5007,"&lt;&gt;مرفوض"))</f>
        <v/>
      </c>
      <c r="P2387" s="25">
        <f>IF(A2387&lt;&gt;"عهدة","",N(F2387)-O2387)</f>
        <v/>
      </c>
      <c r="Q2387" s="26">
        <f>IF(A2387="","",IF(A2387="عهدة",IF(N(F2387)=0,"⚠ أدخل قيمة العهدة",IF(P2387&lt;0,"⛔ عجز / زيادة مصروفات "&amp;TEXT(-P2387,"#,##0"),IF(COUNTIFS($B$8:$B$5007,B2387,$A$8:$A$5007,"مصروف",$I$8:$I$5007,"&lt;&gt;مرفوض",$K$8:$K$5007,"&lt;&gt;نعم")&gt;0,"⚠ "&amp;COUNTIFS($B$8:$B$5007,B2387,$A$8:$A$5007,"مصروف",$I$8:$I$5007,"&lt;&gt;مرفوض",$K$8:$K$5007,"&lt;&gt;نعم")&amp;" مصروف غير مسوى",IF(L2387="تمت التسوية",IF(P2387=0,"✔ متوازنة وتمت التسوية","✔ تمت التسوية – متبقي "&amp;TEXT(P2387,"#,##0")),IF(P2387&gt;0,"متبقي "&amp;TEXT(P2387,"#,##0"),"✔ متوازنة"))))),IF(R2387=0,"⚠ أضف سطر عهدة أولًا",IF(OR(C2387="",N(G2387)=0),"⚠ أكمل التاريخ والقيمة",IF(S2387="","⚠ التاريخ خارج السنة المالية",IF(H2387="","⚠ اختر بند الموازنة",IF(I2387="مرفوض","✖ مرفوض من المدير",IF(I2387&lt;&gt;"موافق","⏳ بانتظار موافقة المدير",IF(K2387&lt;&gt;"نعم","⚠ غير مسوى مع الحسابات","✔ معتمد ومسوى")))))))))</f>
        <v/>
      </c>
      <c r="R2387">
        <f>N(R2386)+IF(A2387="عهدة",1,0)</f>
        <v/>
      </c>
      <c r="S2387">
        <f>IF(C2387="","",IF(AND(C2387&gt;=DATE(2026,9,1),C2387&lt;=DATE(2027,8,31)),(YEAR(C2387)-2026)*12+MONTH(C2387)-8,""))</f>
        <v/>
      </c>
      <c r="T2387">
        <f>IF(AND(A2387="مصروف",R2387&gt;0,I2387="موافق",S2387&lt;&gt;"",H2387&lt;&gt;""),N(G2387),0)</f>
        <v/>
      </c>
    </row>
    <row r="2388">
      <c r="A2388" s="19" t="n"/>
      <c r="B2388" s="20">
        <f>IF(A2388="","",IF(R2388=0,"⚠ أضف سطر عهدة أولًا","DMT-"&amp;TEXT(R2388,"000")))</f>
        <v/>
      </c>
      <c r="C2388" s="21" t="n"/>
      <c r="D2388" s="20">
        <f>IF(C2388="","",IF(S2388="","خارج السنة المالية",INDEX(القوائم!$D$2:$D$13,S2388)))</f>
        <v/>
      </c>
      <c r="E2388" s="22" t="n"/>
      <c r="F2388" s="23" t="n"/>
      <c r="G2388" s="23" t="n"/>
      <c r="H2388" s="22" t="n"/>
      <c r="I2388" s="19" t="n"/>
      <c r="J2388" s="21" t="n"/>
      <c r="K2388" s="19" t="n"/>
      <c r="L2388" s="19" t="n"/>
      <c r="M2388" s="21" t="n"/>
      <c r="N2388" s="22" t="n"/>
      <c r="O2388" s="24">
        <f>IF(A2388&lt;&gt;"عهدة","",SUMIFS($G$8:$G$5007,$B$8:$B$5007,B2388,$A$8:$A$5007,"مصروف",$I$8:$I$5007,"&lt;&gt;مرفوض"))</f>
        <v/>
      </c>
      <c r="P2388" s="25">
        <f>IF(A2388&lt;&gt;"عهدة","",N(F2388)-O2388)</f>
        <v/>
      </c>
      <c r="Q2388" s="26">
        <f>IF(A2388="","",IF(A2388="عهدة",IF(N(F2388)=0,"⚠ أدخل قيمة العهدة",IF(P2388&lt;0,"⛔ عجز / زيادة مصروفات "&amp;TEXT(-P2388,"#,##0"),IF(COUNTIFS($B$8:$B$5007,B2388,$A$8:$A$5007,"مصروف",$I$8:$I$5007,"&lt;&gt;مرفوض",$K$8:$K$5007,"&lt;&gt;نعم")&gt;0,"⚠ "&amp;COUNTIFS($B$8:$B$5007,B2388,$A$8:$A$5007,"مصروف",$I$8:$I$5007,"&lt;&gt;مرفوض",$K$8:$K$5007,"&lt;&gt;نعم")&amp;" مصروف غير مسوى",IF(L2388="تمت التسوية",IF(P2388=0,"✔ متوازنة وتمت التسوية","✔ تمت التسوية – متبقي "&amp;TEXT(P2388,"#,##0")),IF(P2388&gt;0,"متبقي "&amp;TEXT(P2388,"#,##0"),"✔ متوازنة"))))),IF(R2388=0,"⚠ أضف سطر عهدة أولًا",IF(OR(C2388="",N(G2388)=0),"⚠ أكمل التاريخ والقيمة",IF(S2388="","⚠ التاريخ خارج السنة المالية",IF(H2388="","⚠ اختر بند الموازنة",IF(I2388="مرفوض","✖ مرفوض من المدير",IF(I2388&lt;&gt;"موافق","⏳ بانتظار موافقة المدير",IF(K2388&lt;&gt;"نعم","⚠ غير مسوى مع الحسابات","✔ معتمد ومسوى")))))))))</f>
        <v/>
      </c>
      <c r="R2388">
        <f>N(R2387)+IF(A2388="عهدة",1,0)</f>
        <v/>
      </c>
      <c r="S2388">
        <f>IF(C2388="","",IF(AND(C2388&gt;=DATE(2026,9,1),C2388&lt;=DATE(2027,8,31)),(YEAR(C2388)-2026)*12+MONTH(C2388)-8,""))</f>
        <v/>
      </c>
      <c r="T2388">
        <f>IF(AND(A2388="مصروف",R2388&gt;0,I2388="موافق",S2388&lt;&gt;"",H2388&lt;&gt;""),N(G2388),0)</f>
        <v/>
      </c>
    </row>
    <row r="2389">
      <c r="A2389" s="19" t="n"/>
      <c r="B2389" s="20">
        <f>IF(A2389="","",IF(R2389=0,"⚠ أضف سطر عهدة أولًا","DMT-"&amp;TEXT(R2389,"000")))</f>
        <v/>
      </c>
      <c r="C2389" s="21" t="n"/>
      <c r="D2389" s="20">
        <f>IF(C2389="","",IF(S2389="","خارج السنة المالية",INDEX(القوائم!$D$2:$D$13,S2389)))</f>
        <v/>
      </c>
      <c r="E2389" s="22" t="n"/>
      <c r="F2389" s="23" t="n"/>
      <c r="G2389" s="23" t="n"/>
      <c r="H2389" s="22" t="n"/>
      <c r="I2389" s="19" t="n"/>
      <c r="J2389" s="21" t="n"/>
      <c r="K2389" s="19" t="n"/>
      <c r="L2389" s="19" t="n"/>
      <c r="M2389" s="21" t="n"/>
      <c r="N2389" s="22" t="n"/>
      <c r="O2389" s="24">
        <f>IF(A2389&lt;&gt;"عهدة","",SUMIFS($G$8:$G$5007,$B$8:$B$5007,B2389,$A$8:$A$5007,"مصروف",$I$8:$I$5007,"&lt;&gt;مرفوض"))</f>
        <v/>
      </c>
      <c r="P2389" s="25">
        <f>IF(A2389&lt;&gt;"عهدة","",N(F2389)-O2389)</f>
        <v/>
      </c>
      <c r="Q2389" s="26">
        <f>IF(A2389="","",IF(A2389="عهدة",IF(N(F2389)=0,"⚠ أدخل قيمة العهدة",IF(P2389&lt;0,"⛔ عجز / زيادة مصروفات "&amp;TEXT(-P2389,"#,##0"),IF(COUNTIFS($B$8:$B$5007,B2389,$A$8:$A$5007,"مصروف",$I$8:$I$5007,"&lt;&gt;مرفوض",$K$8:$K$5007,"&lt;&gt;نعم")&gt;0,"⚠ "&amp;COUNTIFS($B$8:$B$5007,B2389,$A$8:$A$5007,"مصروف",$I$8:$I$5007,"&lt;&gt;مرفوض",$K$8:$K$5007,"&lt;&gt;نعم")&amp;" مصروف غير مسوى",IF(L2389="تمت التسوية",IF(P2389=0,"✔ متوازنة وتمت التسوية","✔ تمت التسوية – متبقي "&amp;TEXT(P2389,"#,##0")),IF(P2389&gt;0,"متبقي "&amp;TEXT(P2389,"#,##0"),"✔ متوازنة"))))),IF(R2389=0,"⚠ أضف سطر عهدة أولًا",IF(OR(C2389="",N(G2389)=0),"⚠ أكمل التاريخ والقيمة",IF(S2389="","⚠ التاريخ خارج السنة المالية",IF(H2389="","⚠ اختر بند الموازنة",IF(I2389="مرفوض","✖ مرفوض من المدير",IF(I2389&lt;&gt;"موافق","⏳ بانتظار موافقة المدير",IF(K2389&lt;&gt;"نعم","⚠ غير مسوى مع الحسابات","✔ معتمد ومسوى")))))))))</f>
        <v/>
      </c>
      <c r="R2389">
        <f>N(R2388)+IF(A2389="عهدة",1,0)</f>
        <v/>
      </c>
      <c r="S2389">
        <f>IF(C2389="","",IF(AND(C2389&gt;=DATE(2026,9,1),C2389&lt;=DATE(2027,8,31)),(YEAR(C2389)-2026)*12+MONTH(C2389)-8,""))</f>
        <v/>
      </c>
      <c r="T2389">
        <f>IF(AND(A2389="مصروف",R2389&gt;0,I2389="موافق",S2389&lt;&gt;"",H2389&lt;&gt;""),N(G2389),0)</f>
        <v/>
      </c>
    </row>
    <row r="2390">
      <c r="A2390" s="19" t="n"/>
      <c r="B2390" s="20">
        <f>IF(A2390="","",IF(R2390=0,"⚠ أضف سطر عهدة أولًا","DMT-"&amp;TEXT(R2390,"000")))</f>
        <v/>
      </c>
      <c r="C2390" s="21" t="n"/>
      <c r="D2390" s="20">
        <f>IF(C2390="","",IF(S2390="","خارج السنة المالية",INDEX(القوائم!$D$2:$D$13,S2390)))</f>
        <v/>
      </c>
      <c r="E2390" s="22" t="n"/>
      <c r="F2390" s="23" t="n"/>
      <c r="G2390" s="23" t="n"/>
      <c r="H2390" s="22" t="n"/>
      <c r="I2390" s="19" t="n"/>
      <c r="J2390" s="21" t="n"/>
      <c r="K2390" s="19" t="n"/>
      <c r="L2390" s="19" t="n"/>
      <c r="M2390" s="21" t="n"/>
      <c r="N2390" s="22" t="n"/>
      <c r="O2390" s="24">
        <f>IF(A2390&lt;&gt;"عهدة","",SUMIFS($G$8:$G$5007,$B$8:$B$5007,B2390,$A$8:$A$5007,"مصروف",$I$8:$I$5007,"&lt;&gt;مرفوض"))</f>
        <v/>
      </c>
      <c r="P2390" s="25">
        <f>IF(A2390&lt;&gt;"عهدة","",N(F2390)-O2390)</f>
        <v/>
      </c>
      <c r="Q2390" s="26">
        <f>IF(A2390="","",IF(A2390="عهدة",IF(N(F2390)=0,"⚠ أدخل قيمة العهدة",IF(P2390&lt;0,"⛔ عجز / زيادة مصروفات "&amp;TEXT(-P2390,"#,##0"),IF(COUNTIFS($B$8:$B$5007,B2390,$A$8:$A$5007,"مصروف",$I$8:$I$5007,"&lt;&gt;مرفوض",$K$8:$K$5007,"&lt;&gt;نعم")&gt;0,"⚠ "&amp;COUNTIFS($B$8:$B$5007,B2390,$A$8:$A$5007,"مصروف",$I$8:$I$5007,"&lt;&gt;مرفوض",$K$8:$K$5007,"&lt;&gt;نعم")&amp;" مصروف غير مسوى",IF(L2390="تمت التسوية",IF(P2390=0,"✔ متوازنة وتمت التسوية","✔ تمت التسوية – متبقي "&amp;TEXT(P2390,"#,##0")),IF(P2390&gt;0,"متبقي "&amp;TEXT(P2390,"#,##0"),"✔ متوازنة"))))),IF(R2390=0,"⚠ أضف سطر عهدة أولًا",IF(OR(C2390="",N(G2390)=0),"⚠ أكمل التاريخ والقيمة",IF(S2390="","⚠ التاريخ خارج السنة المالية",IF(H2390="","⚠ اختر بند الموازنة",IF(I2390="مرفوض","✖ مرفوض من المدير",IF(I2390&lt;&gt;"موافق","⏳ بانتظار موافقة المدير",IF(K2390&lt;&gt;"نعم","⚠ غير مسوى مع الحسابات","✔ معتمد ومسوى")))))))))</f>
        <v/>
      </c>
      <c r="R2390">
        <f>N(R2389)+IF(A2390="عهدة",1,0)</f>
        <v/>
      </c>
      <c r="S2390">
        <f>IF(C2390="","",IF(AND(C2390&gt;=DATE(2026,9,1),C2390&lt;=DATE(2027,8,31)),(YEAR(C2390)-2026)*12+MONTH(C2390)-8,""))</f>
        <v/>
      </c>
      <c r="T2390">
        <f>IF(AND(A2390="مصروف",R2390&gt;0,I2390="موافق",S2390&lt;&gt;"",H2390&lt;&gt;""),N(G2390),0)</f>
        <v/>
      </c>
    </row>
    <row r="2391">
      <c r="A2391" s="19" t="n"/>
      <c r="B2391" s="20">
        <f>IF(A2391="","",IF(R2391=0,"⚠ أضف سطر عهدة أولًا","DMT-"&amp;TEXT(R2391,"000")))</f>
        <v/>
      </c>
      <c r="C2391" s="21" t="n"/>
      <c r="D2391" s="20">
        <f>IF(C2391="","",IF(S2391="","خارج السنة المالية",INDEX(القوائم!$D$2:$D$13,S2391)))</f>
        <v/>
      </c>
      <c r="E2391" s="22" t="n"/>
      <c r="F2391" s="23" t="n"/>
      <c r="G2391" s="23" t="n"/>
      <c r="H2391" s="22" t="n"/>
      <c r="I2391" s="19" t="n"/>
      <c r="J2391" s="21" t="n"/>
      <c r="K2391" s="19" t="n"/>
      <c r="L2391" s="19" t="n"/>
      <c r="M2391" s="21" t="n"/>
      <c r="N2391" s="22" t="n"/>
      <c r="O2391" s="24">
        <f>IF(A2391&lt;&gt;"عهدة","",SUMIFS($G$8:$G$5007,$B$8:$B$5007,B2391,$A$8:$A$5007,"مصروف",$I$8:$I$5007,"&lt;&gt;مرفوض"))</f>
        <v/>
      </c>
      <c r="P2391" s="25">
        <f>IF(A2391&lt;&gt;"عهدة","",N(F2391)-O2391)</f>
        <v/>
      </c>
      <c r="Q2391" s="26">
        <f>IF(A2391="","",IF(A2391="عهدة",IF(N(F2391)=0,"⚠ أدخل قيمة العهدة",IF(P2391&lt;0,"⛔ عجز / زيادة مصروفات "&amp;TEXT(-P2391,"#,##0"),IF(COUNTIFS($B$8:$B$5007,B2391,$A$8:$A$5007,"مصروف",$I$8:$I$5007,"&lt;&gt;مرفوض",$K$8:$K$5007,"&lt;&gt;نعم")&gt;0,"⚠ "&amp;COUNTIFS($B$8:$B$5007,B2391,$A$8:$A$5007,"مصروف",$I$8:$I$5007,"&lt;&gt;مرفوض",$K$8:$K$5007,"&lt;&gt;نعم")&amp;" مصروف غير مسوى",IF(L2391="تمت التسوية",IF(P2391=0,"✔ متوازنة وتمت التسوية","✔ تمت التسوية – متبقي "&amp;TEXT(P2391,"#,##0")),IF(P2391&gt;0,"متبقي "&amp;TEXT(P2391,"#,##0"),"✔ متوازنة"))))),IF(R2391=0,"⚠ أضف سطر عهدة أولًا",IF(OR(C2391="",N(G2391)=0),"⚠ أكمل التاريخ والقيمة",IF(S2391="","⚠ التاريخ خارج السنة المالية",IF(H2391="","⚠ اختر بند الموازنة",IF(I2391="مرفوض","✖ مرفوض من المدير",IF(I2391&lt;&gt;"موافق","⏳ بانتظار موافقة المدير",IF(K2391&lt;&gt;"نعم","⚠ غير مسوى مع الحسابات","✔ معتمد ومسوى")))))))))</f>
        <v/>
      </c>
      <c r="R2391">
        <f>N(R2390)+IF(A2391="عهدة",1,0)</f>
        <v/>
      </c>
      <c r="S2391">
        <f>IF(C2391="","",IF(AND(C2391&gt;=DATE(2026,9,1),C2391&lt;=DATE(2027,8,31)),(YEAR(C2391)-2026)*12+MONTH(C2391)-8,""))</f>
        <v/>
      </c>
      <c r="T2391">
        <f>IF(AND(A2391="مصروف",R2391&gt;0,I2391="موافق",S2391&lt;&gt;"",H2391&lt;&gt;""),N(G2391),0)</f>
        <v/>
      </c>
    </row>
    <row r="2392">
      <c r="A2392" s="19" t="n"/>
      <c r="B2392" s="20">
        <f>IF(A2392="","",IF(R2392=0,"⚠ أضف سطر عهدة أولًا","DMT-"&amp;TEXT(R2392,"000")))</f>
        <v/>
      </c>
      <c r="C2392" s="21" t="n"/>
      <c r="D2392" s="20">
        <f>IF(C2392="","",IF(S2392="","خارج السنة المالية",INDEX(القوائم!$D$2:$D$13,S2392)))</f>
        <v/>
      </c>
      <c r="E2392" s="22" t="n"/>
      <c r="F2392" s="23" t="n"/>
      <c r="G2392" s="23" t="n"/>
      <c r="H2392" s="22" t="n"/>
      <c r="I2392" s="19" t="n"/>
      <c r="J2392" s="21" t="n"/>
      <c r="K2392" s="19" t="n"/>
      <c r="L2392" s="19" t="n"/>
      <c r="M2392" s="21" t="n"/>
      <c r="N2392" s="22" t="n"/>
      <c r="O2392" s="24">
        <f>IF(A2392&lt;&gt;"عهدة","",SUMIFS($G$8:$G$5007,$B$8:$B$5007,B2392,$A$8:$A$5007,"مصروف",$I$8:$I$5007,"&lt;&gt;مرفوض"))</f>
        <v/>
      </c>
      <c r="P2392" s="25">
        <f>IF(A2392&lt;&gt;"عهدة","",N(F2392)-O2392)</f>
        <v/>
      </c>
      <c r="Q2392" s="26">
        <f>IF(A2392="","",IF(A2392="عهدة",IF(N(F2392)=0,"⚠ أدخل قيمة العهدة",IF(P2392&lt;0,"⛔ عجز / زيادة مصروفات "&amp;TEXT(-P2392,"#,##0"),IF(COUNTIFS($B$8:$B$5007,B2392,$A$8:$A$5007,"مصروف",$I$8:$I$5007,"&lt;&gt;مرفوض",$K$8:$K$5007,"&lt;&gt;نعم")&gt;0,"⚠ "&amp;COUNTIFS($B$8:$B$5007,B2392,$A$8:$A$5007,"مصروف",$I$8:$I$5007,"&lt;&gt;مرفوض",$K$8:$K$5007,"&lt;&gt;نعم")&amp;" مصروف غير مسوى",IF(L2392="تمت التسوية",IF(P2392=0,"✔ متوازنة وتمت التسوية","✔ تمت التسوية – متبقي "&amp;TEXT(P2392,"#,##0")),IF(P2392&gt;0,"متبقي "&amp;TEXT(P2392,"#,##0"),"✔ متوازنة"))))),IF(R2392=0,"⚠ أضف سطر عهدة أولًا",IF(OR(C2392="",N(G2392)=0),"⚠ أكمل التاريخ والقيمة",IF(S2392="","⚠ التاريخ خارج السنة المالية",IF(H2392="","⚠ اختر بند الموازنة",IF(I2392="مرفوض","✖ مرفوض من المدير",IF(I2392&lt;&gt;"موافق","⏳ بانتظار موافقة المدير",IF(K2392&lt;&gt;"نعم","⚠ غير مسوى مع الحسابات","✔ معتمد ومسوى")))))))))</f>
        <v/>
      </c>
      <c r="R2392">
        <f>N(R2391)+IF(A2392="عهدة",1,0)</f>
        <v/>
      </c>
      <c r="S2392">
        <f>IF(C2392="","",IF(AND(C2392&gt;=DATE(2026,9,1),C2392&lt;=DATE(2027,8,31)),(YEAR(C2392)-2026)*12+MONTH(C2392)-8,""))</f>
        <v/>
      </c>
      <c r="T2392">
        <f>IF(AND(A2392="مصروف",R2392&gt;0,I2392="موافق",S2392&lt;&gt;"",H2392&lt;&gt;""),N(G2392),0)</f>
        <v/>
      </c>
    </row>
    <row r="2393">
      <c r="A2393" s="19" t="n"/>
      <c r="B2393" s="20">
        <f>IF(A2393="","",IF(R2393=0,"⚠ أضف سطر عهدة أولًا","DMT-"&amp;TEXT(R2393,"000")))</f>
        <v/>
      </c>
      <c r="C2393" s="21" t="n"/>
      <c r="D2393" s="20">
        <f>IF(C2393="","",IF(S2393="","خارج السنة المالية",INDEX(القوائم!$D$2:$D$13,S2393)))</f>
        <v/>
      </c>
      <c r="E2393" s="22" t="n"/>
      <c r="F2393" s="23" t="n"/>
      <c r="G2393" s="23" t="n"/>
      <c r="H2393" s="22" t="n"/>
      <c r="I2393" s="19" t="n"/>
      <c r="J2393" s="21" t="n"/>
      <c r="K2393" s="19" t="n"/>
      <c r="L2393" s="19" t="n"/>
      <c r="M2393" s="21" t="n"/>
      <c r="N2393" s="22" t="n"/>
      <c r="O2393" s="24">
        <f>IF(A2393&lt;&gt;"عهدة","",SUMIFS($G$8:$G$5007,$B$8:$B$5007,B2393,$A$8:$A$5007,"مصروف",$I$8:$I$5007,"&lt;&gt;مرفوض"))</f>
        <v/>
      </c>
      <c r="P2393" s="25">
        <f>IF(A2393&lt;&gt;"عهدة","",N(F2393)-O2393)</f>
        <v/>
      </c>
      <c r="Q2393" s="26">
        <f>IF(A2393="","",IF(A2393="عهدة",IF(N(F2393)=0,"⚠ أدخل قيمة العهدة",IF(P2393&lt;0,"⛔ عجز / زيادة مصروفات "&amp;TEXT(-P2393,"#,##0"),IF(COUNTIFS($B$8:$B$5007,B2393,$A$8:$A$5007,"مصروف",$I$8:$I$5007,"&lt;&gt;مرفوض",$K$8:$K$5007,"&lt;&gt;نعم")&gt;0,"⚠ "&amp;COUNTIFS($B$8:$B$5007,B2393,$A$8:$A$5007,"مصروف",$I$8:$I$5007,"&lt;&gt;مرفوض",$K$8:$K$5007,"&lt;&gt;نعم")&amp;" مصروف غير مسوى",IF(L2393="تمت التسوية",IF(P2393=0,"✔ متوازنة وتمت التسوية","✔ تمت التسوية – متبقي "&amp;TEXT(P2393,"#,##0")),IF(P2393&gt;0,"متبقي "&amp;TEXT(P2393,"#,##0"),"✔ متوازنة"))))),IF(R2393=0,"⚠ أضف سطر عهدة أولًا",IF(OR(C2393="",N(G2393)=0),"⚠ أكمل التاريخ والقيمة",IF(S2393="","⚠ التاريخ خارج السنة المالية",IF(H2393="","⚠ اختر بند الموازنة",IF(I2393="مرفوض","✖ مرفوض من المدير",IF(I2393&lt;&gt;"موافق","⏳ بانتظار موافقة المدير",IF(K2393&lt;&gt;"نعم","⚠ غير مسوى مع الحسابات","✔ معتمد ومسوى")))))))))</f>
        <v/>
      </c>
      <c r="R2393">
        <f>N(R2392)+IF(A2393="عهدة",1,0)</f>
        <v/>
      </c>
      <c r="S2393">
        <f>IF(C2393="","",IF(AND(C2393&gt;=DATE(2026,9,1),C2393&lt;=DATE(2027,8,31)),(YEAR(C2393)-2026)*12+MONTH(C2393)-8,""))</f>
        <v/>
      </c>
      <c r="T2393">
        <f>IF(AND(A2393="مصروف",R2393&gt;0,I2393="موافق",S2393&lt;&gt;"",H2393&lt;&gt;""),N(G2393),0)</f>
        <v/>
      </c>
    </row>
    <row r="2394">
      <c r="A2394" s="19" t="n"/>
      <c r="B2394" s="20">
        <f>IF(A2394="","",IF(R2394=0,"⚠ أضف سطر عهدة أولًا","DMT-"&amp;TEXT(R2394,"000")))</f>
        <v/>
      </c>
      <c r="C2394" s="21" t="n"/>
      <c r="D2394" s="20">
        <f>IF(C2394="","",IF(S2394="","خارج السنة المالية",INDEX(القوائم!$D$2:$D$13,S2394)))</f>
        <v/>
      </c>
      <c r="E2394" s="22" t="n"/>
      <c r="F2394" s="23" t="n"/>
      <c r="G2394" s="23" t="n"/>
      <c r="H2394" s="22" t="n"/>
      <c r="I2394" s="19" t="n"/>
      <c r="J2394" s="21" t="n"/>
      <c r="K2394" s="19" t="n"/>
      <c r="L2394" s="19" t="n"/>
      <c r="M2394" s="21" t="n"/>
      <c r="N2394" s="22" t="n"/>
      <c r="O2394" s="24">
        <f>IF(A2394&lt;&gt;"عهدة","",SUMIFS($G$8:$G$5007,$B$8:$B$5007,B2394,$A$8:$A$5007,"مصروف",$I$8:$I$5007,"&lt;&gt;مرفوض"))</f>
        <v/>
      </c>
      <c r="P2394" s="25">
        <f>IF(A2394&lt;&gt;"عهدة","",N(F2394)-O2394)</f>
        <v/>
      </c>
      <c r="Q2394" s="26">
        <f>IF(A2394="","",IF(A2394="عهدة",IF(N(F2394)=0,"⚠ أدخل قيمة العهدة",IF(P2394&lt;0,"⛔ عجز / زيادة مصروفات "&amp;TEXT(-P2394,"#,##0"),IF(COUNTIFS($B$8:$B$5007,B2394,$A$8:$A$5007,"مصروف",$I$8:$I$5007,"&lt;&gt;مرفوض",$K$8:$K$5007,"&lt;&gt;نعم")&gt;0,"⚠ "&amp;COUNTIFS($B$8:$B$5007,B2394,$A$8:$A$5007,"مصروف",$I$8:$I$5007,"&lt;&gt;مرفوض",$K$8:$K$5007,"&lt;&gt;نعم")&amp;" مصروف غير مسوى",IF(L2394="تمت التسوية",IF(P2394=0,"✔ متوازنة وتمت التسوية","✔ تمت التسوية – متبقي "&amp;TEXT(P2394,"#,##0")),IF(P2394&gt;0,"متبقي "&amp;TEXT(P2394,"#,##0"),"✔ متوازنة"))))),IF(R2394=0,"⚠ أضف سطر عهدة أولًا",IF(OR(C2394="",N(G2394)=0),"⚠ أكمل التاريخ والقيمة",IF(S2394="","⚠ التاريخ خارج السنة المالية",IF(H2394="","⚠ اختر بند الموازنة",IF(I2394="مرفوض","✖ مرفوض من المدير",IF(I2394&lt;&gt;"موافق","⏳ بانتظار موافقة المدير",IF(K2394&lt;&gt;"نعم","⚠ غير مسوى مع الحسابات","✔ معتمد ومسوى")))))))))</f>
        <v/>
      </c>
      <c r="R2394">
        <f>N(R2393)+IF(A2394="عهدة",1,0)</f>
        <v/>
      </c>
      <c r="S2394">
        <f>IF(C2394="","",IF(AND(C2394&gt;=DATE(2026,9,1),C2394&lt;=DATE(2027,8,31)),(YEAR(C2394)-2026)*12+MONTH(C2394)-8,""))</f>
        <v/>
      </c>
      <c r="T2394">
        <f>IF(AND(A2394="مصروف",R2394&gt;0,I2394="موافق",S2394&lt;&gt;"",H2394&lt;&gt;""),N(G2394),0)</f>
        <v/>
      </c>
    </row>
    <row r="2395">
      <c r="A2395" s="19" t="n"/>
      <c r="B2395" s="20">
        <f>IF(A2395="","",IF(R2395=0,"⚠ أضف سطر عهدة أولًا","DMT-"&amp;TEXT(R2395,"000")))</f>
        <v/>
      </c>
      <c r="C2395" s="21" t="n"/>
      <c r="D2395" s="20">
        <f>IF(C2395="","",IF(S2395="","خارج السنة المالية",INDEX(القوائم!$D$2:$D$13,S2395)))</f>
        <v/>
      </c>
      <c r="E2395" s="22" t="n"/>
      <c r="F2395" s="23" t="n"/>
      <c r="G2395" s="23" t="n"/>
      <c r="H2395" s="22" t="n"/>
      <c r="I2395" s="19" t="n"/>
      <c r="J2395" s="21" t="n"/>
      <c r="K2395" s="19" t="n"/>
      <c r="L2395" s="19" t="n"/>
      <c r="M2395" s="21" t="n"/>
      <c r="N2395" s="22" t="n"/>
      <c r="O2395" s="24">
        <f>IF(A2395&lt;&gt;"عهدة","",SUMIFS($G$8:$G$5007,$B$8:$B$5007,B2395,$A$8:$A$5007,"مصروف",$I$8:$I$5007,"&lt;&gt;مرفوض"))</f>
        <v/>
      </c>
      <c r="P2395" s="25">
        <f>IF(A2395&lt;&gt;"عهدة","",N(F2395)-O2395)</f>
        <v/>
      </c>
      <c r="Q2395" s="26">
        <f>IF(A2395="","",IF(A2395="عهدة",IF(N(F2395)=0,"⚠ أدخل قيمة العهدة",IF(P2395&lt;0,"⛔ عجز / زيادة مصروفات "&amp;TEXT(-P2395,"#,##0"),IF(COUNTIFS($B$8:$B$5007,B2395,$A$8:$A$5007,"مصروف",$I$8:$I$5007,"&lt;&gt;مرفوض",$K$8:$K$5007,"&lt;&gt;نعم")&gt;0,"⚠ "&amp;COUNTIFS($B$8:$B$5007,B2395,$A$8:$A$5007,"مصروف",$I$8:$I$5007,"&lt;&gt;مرفوض",$K$8:$K$5007,"&lt;&gt;نعم")&amp;" مصروف غير مسوى",IF(L2395="تمت التسوية",IF(P2395=0,"✔ متوازنة وتمت التسوية","✔ تمت التسوية – متبقي "&amp;TEXT(P2395,"#,##0")),IF(P2395&gt;0,"متبقي "&amp;TEXT(P2395,"#,##0"),"✔ متوازنة"))))),IF(R2395=0,"⚠ أضف سطر عهدة أولًا",IF(OR(C2395="",N(G2395)=0),"⚠ أكمل التاريخ والقيمة",IF(S2395="","⚠ التاريخ خارج السنة المالية",IF(H2395="","⚠ اختر بند الموازنة",IF(I2395="مرفوض","✖ مرفوض من المدير",IF(I2395&lt;&gt;"موافق","⏳ بانتظار موافقة المدير",IF(K2395&lt;&gt;"نعم","⚠ غير مسوى مع الحسابات","✔ معتمد ومسوى")))))))))</f>
        <v/>
      </c>
      <c r="R2395">
        <f>N(R2394)+IF(A2395="عهدة",1,0)</f>
        <v/>
      </c>
      <c r="S2395">
        <f>IF(C2395="","",IF(AND(C2395&gt;=DATE(2026,9,1),C2395&lt;=DATE(2027,8,31)),(YEAR(C2395)-2026)*12+MONTH(C2395)-8,""))</f>
        <v/>
      </c>
      <c r="T2395">
        <f>IF(AND(A2395="مصروف",R2395&gt;0,I2395="موافق",S2395&lt;&gt;"",H2395&lt;&gt;""),N(G2395),0)</f>
        <v/>
      </c>
    </row>
    <row r="2396">
      <c r="A2396" s="19" t="n"/>
      <c r="B2396" s="20">
        <f>IF(A2396="","",IF(R2396=0,"⚠ أضف سطر عهدة أولًا","DMT-"&amp;TEXT(R2396,"000")))</f>
        <v/>
      </c>
      <c r="C2396" s="21" t="n"/>
      <c r="D2396" s="20">
        <f>IF(C2396="","",IF(S2396="","خارج السنة المالية",INDEX(القوائم!$D$2:$D$13,S2396)))</f>
        <v/>
      </c>
      <c r="E2396" s="22" t="n"/>
      <c r="F2396" s="23" t="n"/>
      <c r="G2396" s="23" t="n"/>
      <c r="H2396" s="22" t="n"/>
      <c r="I2396" s="19" t="n"/>
      <c r="J2396" s="21" t="n"/>
      <c r="K2396" s="19" t="n"/>
      <c r="L2396" s="19" t="n"/>
      <c r="M2396" s="21" t="n"/>
      <c r="N2396" s="22" t="n"/>
      <c r="O2396" s="24">
        <f>IF(A2396&lt;&gt;"عهدة","",SUMIFS($G$8:$G$5007,$B$8:$B$5007,B2396,$A$8:$A$5007,"مصروف",$I$8:$I$5007,"&lt;&gt;مرفوض"))</f>
        <v/>
      </c>
      <c r="P2396" s="25">
        <f>IF(A2396&lt;&gt;"عهدة","",N(F2396)-O2396)</f>
        <v/>
      </c>
      <c r="Q2396" s="26">
        <f>IF(A2396="","",IF(A2396="عهدة",IF(N(F2396)=0,"⚠ أدخل قيمة العهدة",IF(P2396&lt;0,"⛔ عجز / زيادة مصروفات "&amp;TEXT(-P2396,"#,##0"),IF(COUNTIFS($B$8:$B$5007,B2396,$A$8:$A$5007,"مصروف",$I$8:$I$5007,"&lt;&gt;مرفوض",$K$8:$K$5007,"&lt;&gt;نعم")&gt;0,"⚠ "&amp;COUNTIFS($B$8:$B$5007,B2396,$A$8:$A$5007,"مصروف",$I$8:$I$5007,"&lt;&gt;مرفوض",$K$8:$K$5007,"&lt;&gt;نعم")&amp;" مصروف غير مسوى",IF(L2396="تمت التسوية",IF(P2396=0,"✔ متوازنة وتمت التسوية","✔ تمت التسوية – متبقي "&amp;TEXT(P2396,"#,##0")),IF(P2396&gt;0,"متبقي "&amp;TEXT(P2396,"#,##0"),"✔ متوازنة"))))),IF(R2396=0,"⚠ أضف سطر عهدة أولًا",IF(OR(C2396="",N(G2396)=0),"⚠ أكمل التاريخ والقيمة",IF(S2396="","⚠ التاريخ خارج السنة المالية",IF(H2396="","⚠ اختر بند الموازنة",IF(I2396="مرفوض","✖ مرفوض من المدير",IF(I2396&lt;&gt;"موافق","⏳ بانتظار موافقة المدير",IF(K2396&lt;&gt;"نعم","⚠ غير مسوى مع الحسابات","✔ معتمد ومسوى")))))))))</f>
        <v/>
      </c>
      <c r="R2396">
        <f>N(R2395)+IF(A2396="عهدة",1,0)</f>
        <v/>
      </c>
      <c r="S2396">
        <f>IF(C2396="","",IF(AND(C2396&gt;=DATE(2026,9,1),C2396&lt;=DATE(2027,8,31)),(YEAR(C2396)-2026)*12+MONTH(C2396)-8,""))</f>
        <v/>
      </c>
      <c r="T2396">
        <f>IF(AND(A2396="مصروف",R2396&gt;0,I2396="موافق",S2396&lt;&gt;"",H2396&lt;&gt;""),N(G2396),0)</f>
        <v/>
      </c>
    </row>
    <row r="2397">
      <c r="A2397" s="19" t="n"/>
      <c r="B2397" s="20">
        <f>IF(A2397="","",IF(R2397=0,"⚠ أضف سطر عهدة أولًا","DMT-"&amp;TEXT(R2397,"000")))</f>
        <v/>
      </c>
      <c r="C2397" s="21" t="n"/>
      <c r="D2397" s="20">
        <f>IF(C2397="","",IF(S2397="","خارج السنة المالية",INDEX(القوائم!$D$2:$D$13,S2397)))</f>
        <v/>
      </c>
      <c r="E2397" s="22" t="n"/>
      <c r="F2397" s="23" t="n"/>
      <c r="G2397" s="23" t="n"/>
      <c r="H2397" s="22" t="n"/>
      <c r="I2397" s="19" t="n"/>
      <c r="J2397" s="21" t="n"/>
      <c r="K2397" s="19" t="n"/>
      <c r="L2397" s="19" t="n"/>
      <c r="M2397" s="21" t="n"/>
      <c r="N2397" s="22" t="n"/>
      <c r="O2397" s="24">
        <f>IF(A2397&lt;&gt;"عهدة","",SUMIFS($G$8:$G$5007,$B$8:$B$5007,B2397,$A$8:$A$5007,"مصروف",$I$8:$I$5007,"&lt;&gt;مرفوض"))</f>
        <v/>
      </c>
      <c r="P2397" s="25">
        <f>IF(A2397&lt;&gt;"عهدة","",N(F2397)-O2397)</f>
        <v/>
      </c>
      <c r="Q2397" s="26">
        <f>IF(A2397="","",IF(A2397="عهدة",IF(N(F2397)=0,"⚠ أدخل قيمة العهدة",IF(P2397&lt;0,"⛔ عجز / زيادة مصروفات "&amp;TEXT(-P2397,"#,##0"),IF(COUNTIFS($B$8:$B$5007,B2397,$A$8:$A$5007,"مصروف",$I$8:$I$5007,"&lt;&gt;مرفوض",$K$8:$K$5007,"&lt;&gt;نعم")&gt;0,"⚠ "&amp;COUNTIFS($B$8:$B$5007,B2397,$A$8:$A$5007,"مصروف",$I$8:$I$5007,"&lt;&gt;مرفوض",$K$8:$K$5007,"&lt;&gt;نعم")&amp;" مصروف غير مسوى",IF(L2397="تمت التسوية",IF(P2397=0,"✔ متوازنة وتمت التسوية","✔ تمت التسوية – متبقي "&amp;TEXT(P2397,"#,##0")),IF(P2397&gt;0,"متبقي "&amp;TEXT(P2397,"#,##0"),"✔ متوازنة"))))),IF(R2397=0,"⚠ أضف سطر عهدة أولًا",IF(OR(C2397="",N(G2397)=0),"⚠ أكمل التاريخ والقيمة",IF(S2397="","⚠ التاريخ خارج السنة المالية",IF(H2397="","⚠ اختر بند الموازنة",IF(I2397="مرفوض","✖ مرفوض من المدير",IF(I2397&lt;&gt;"موافق","⏳ بانتظار موافقة المدير",IF(K2397&lt;&gt;"نعم","⚠ غير مسوى مع الحسابات","✔ معتمد ومسوى")))))))))</f>
        <v/>
      </c>
      <c r="R2397">
        <f>N(R2396)+IF(A2397="عهدة",1,0)</f>
        <v/>
      </c>
      <c r="S2397">
        <f>IF(C2397="","",IF(AND(C2397&gt;=DATE(2026,9,1),C2397&lt;=DATE(2027,8,31)),(YEAR(C2397)-2026)*12+MONTH(C2397)-8,""))</f>
        <v/>
      </c>
      <c r="T2397">
        <f>IF(AND(A2397="مصروف",R2397&gt;0,I2397="موافق",S2397&lt;&gt;"",H2397&lt;&gt;""),N(G2397),0)</f>
        <v/>
      </c>
    </row>
    <row r="2398">
      <c r="A2398" s="19" t="n"/>
      <c r="B2398" s="20">
        <f>IF(A2398="","",IF(R2398=0,"⚠ أضف سطر عهدة أولًا","DMT-"&amp;TEXT(R2398,"000")))</f>
        <v/>
      </c>
      <c r="C2398" s="21" t="n"/>
      <c r="D2398" s="20">
        <f>IF(C2398="","",IF(S2398="","خارج السنة المالية",INDEX(القوائم!$D$2:$D$13,S2398)))</f>
        <v/>
      </c>
      <c r="E2398" s="22" t="n"/>
      <c r="F2398" s="23" t="n"/>
      <c r="G2398" s="23" t="n"/>
      <c r="H2398" s="22" t="n"/>
      <c r="I2398" s="19" t="n"/>
      <c r="J2398" s="21" t="n"/>
      <c r="K2398" s="19" t="n"/>
      <c r="L2398" s="19" t="n"/>
      <c r="M2398" s="21" t="n"/>
      <c r="N2398" s="22" t="n"/>
      <c r="O2398" s="24">
        <f>IF(A2398&lt;&gt;"عهدة","",SUMIFS($G$8:$G$5007,$B$8:$B$5007,B2398,$A$8:$A$5007,"مصروف",$I$8:$I$5007,"&lt;&gt;مرفوض"))</f>
        <v/>
      </c>
      <c r="P2398" s="25">
        <f>IF(A2398&lt;&gt;"عهدة","",N(F2398)-O2398)</f>
        <v/>
      </c>
      <c r="Q2398" s="26">
        <f>IF(A2398="","",IF(A2398="عهدة",IF(N(F2398)=0,"⚠ أدخل قيمة العهدة",IF(P2398&lt;0,"⛔ عجز / زيادة مصروفات "&amp;TEXT(-P2398,"#,##0"),IF(COUNTIFS($B$8:$B$5007,B2398,$A$8:$A$5007,"مصروف",$I$8:$I$5007,"&lt;&gt;مرفوض",$K$8:$K$5007,"&lt;&gt;نعم")&gt;0,"⚠ "&amp;COUNTIFS($B$8:$B$5007,B2398,$A$8:$A$5007,"مصروف",$I$8:$I$5007,"&lt;&gt;مرفوض",$K$8:$K$5007,"&lt;&gt;نعم")&amp;" مصروف غير مسوى",IF(L2398="تمت التسوية",IF(P2398=0,"✔ متوازنة وتمت التسوية","✔ تمت التسوية – متبقي "&amp;TEXT(P2398,"#,##0")),IF(P2398&gt;0,"متبقي "&amp;TEXT(P2398,"#,##0"),"✔ متوازنة"))))),IF(R2398=0,"⚠ أضف سطر عهدة أولًا",IF(OR(C2398="",N(G2398)=0),"⚠ أكمل التاريخ والقيمة",IF(S2398="","⚠ التاريخ خارج السنة المالية",IF(H2398="","⚠ اختر بند الموازنة",IF(I2398="مرفوض","✖ مرفوض من المدير",IF(I2398&lt;&gt;"موافق","⏳ بانتظار موافقة المدير",IF(K2398&lt;&gt;"نعم","⚠ غير مسوى مع الحسابات","✔ معتمد ومسوى")))))))))</f>
        <v/>
      </c>
      <c r="R2398">
        <f>N(R2397)+IF(A2398="عهدة",1,0)</f>
        <v/>
      </c>
      <c r="S2398">
        <f>IF(C2398="","",IF(AND(C2398&gt;=DATE(2026,9,1),C2398&lt;=DATE(2027,8,31)),(YEAR(C2398)-2026)*12+MONTH(C2398)-8,""))</f>
        <v/>
      </c>
      <c r="T2398">
        <f>IF(AND(A2398="مصروف",R2398&gt;0,I2398="موافق",S2398&lt;&gt;"",H2398&lt;&gt;""),N(G2398),0)</f>
        <v/>
      </c>
    </row>
    <row r="2399">
      <c r="A2399" s="19" t="n"/>
      <c r="B2399" s="20">
        <f>IF(A2399="","",IF(R2399=0,"⚠ أضف سطر عهدة أولًا","DMT-"&amp;TEXT(R2399,"000")))</f>
        <v/>
      </c>
      <c r="C2399" s="21" t="n"/>
      <c r="D2399" s="20">
        <f>IF(C2399="","",IF(S2399="","خارج السنة المالية",INDEX(القوائم!$D$2:$D$13,S2399)))</f>
        <v/>
      </c>
      <c r="E2399" s="22" t="n"/>
      <c r="F2399" s="23" t="n"/>
      <c r="G2399" s="23" t="n"/>
      <c r="H2399" s="22" t="n"/>
      <c r="I2399" s="19" t="n"/>
      <c r="J2399" s="21" t="n"/>
      <c r="K2399" s="19" t="n"/>
      <c r="L2399" s="19" t="n"/>
      <c r="M2399" s="21" t="n"/>
      <c r="N2399" s="22" t="n"/>
      <c r="O2399" s="24">
        <f>IF(A2399&lt;&gt;"عهدة","",SUMIFS($G$8:$G$5007,$B$8:$B$5007,B2399,$A$8:$A$5007,"مصروف",$I$8:$I$5007,"&lt;&gt;مرفوض"))</f>
        <v/>
      </c>
      <c r="P2399" s="25">
        <f>IF(A2399&lt;&gt;"عهدة","",N(F2399)-O2399)</f>
        <v/>
      </c>
      <c r="Q2399" s="26">
        <f>IF(A2399="","",IF(A2399="عهدة",IF(N(F2399)=0,"⚠ أدخل قيمة العهدة",IF(P2399&lt;0,"⛔ عجز / زيادة مصروفات "&amp;TEXT(-P2399,"#,##0"),IF(COUNTIFS($B$8:$B$5007,B2399,$A$8:$A$5007,"مصروف",$I$8:$I$5007,"&lt;&gt;مرفوض",$K$8:$K$5007,"&lt;&gt;نعم")&gt;0,"⚠ "&amp;COUNTIFS($B$8:$B$5007,B2399,$A$8:$A$5007,"مصروف",$I$8:$I$5007,"&lt;&gt;مرفوض",$K$8:$K$5007,"&lt;&gt;نعم")&amp;" مصروف غير مسوى",IF(L2399="تمت التسوية",IF(P2399=0,"✔ متوازنة وتمت التسوية","✔ تمت التسوية – متبقي "&amp;TEXT(P2399,"#,##0")),IF(P2399&gt;0,"متبقي "&amp;TEXT(P2399,"#,##0"),"✔ متوازنة"))))),IF(R2399=0,"⚠ أضف سطر عهدة أولًا",IF(OR(C2399="",N(G2399)=0),"⚠ أكمل التاريخ والقيمة",IF(S2399="","⚠ التاريخ خارج السنة المالية",IF(H2399="","⚠ اختر بند الموازنة",IF(I2399="مرفوض","✖ مرفوض من المدير",IF(I2399&lt;&gt;"موافق","⏳ بانتظار موافقة المدير",IF(K2399&lt;&gt;"نعم","⚠ غير مسوى مع الحسابات","✔ معتمد ومسوى")))))))))</f>
        <v/>
      </c>
      <c r="R2399">
        <f>N(R2398)+IF(A2399="عهدة",1,0)</f>
        <v/>
      </c>
      <c r="S2399">
        <f>IF(C2399="","",IF(AND(C2399&gt;=DATE(2026,9,1),C2399&lt;=DATE(2027,8,31)),(YEAR(C2399)-2026)*12+MONTH(C2399)-8,""))</f>
        <v/>
      </c>
      <c r="T2399">
        <f>IF(AND(A2399="مصروف",R2399&gt;0,I2399="موافق",S2399&lt;&gt;"",H2399&lt;&gt;""),N(G2399),0)</f>
        <v/>
      </c>
    </row>
    <row r="2400">
      <c r="A2400" s="19" t="n"/>
      <c r="B2400" s="20">
        <f>IF(A2400="","",IF(R2400=0,"⚠ أضف سطر عهدة أولًا","DMT-"&amp;TEXT(R2400,"000")))</f>
        <v/>
      </c>
      <c r="C2400" s="21" t="n"/>
      <c r="D2400" s="20">
        <f>IF(C2400="","",IF(S2400="","خارج السنة المالية",INDEX(القوائم!$D$2:$D$13,S2400)))</f>
        <v/>
      </c>
      <c r="E2400" s="22" t="n"/>
      <c r="F2400" s="23" t="n"/>
      <c r="G2400" s="23" t="n"/>
      <c r="H2400" s="22" t="n"/>
      <c r="I2400" s="19" t="n"/>
      <c r="J2400" s="21" t="n"/>
      <c r="K2400" s="19" t="n"/>
      <c r="L2400" s="19" t="n"/>
      <c r="M2400" s="21" t="n"/>
      <c r="N2400" s="22" t="n"/>
      <c r="O2400" s="24">
        <f>IF(A2400&lt;&gt;"عهدة","",SUMIFS($G$8:$G$5007,$B$8:$B$5007,B2400,$A$8:$A$5007,"مصروف",$I$8:$I$5007,"&lt;&gt;مرفوض"))</f>
        <v/>
      </c>
      <c r="P2400" s="25">
        <f>IF(A2400&lt;&gt;"عهدة","",N(F2400)-O2400)</f>
        <v/>
      </c>
      <c r="Q2400" s="26">
        <f>IF(A2400="","",IF(A2400="عهدة",IF(N(F2400)=0,"⚠ أدخل قيمة العهدة",IF(P2400&lt;0,"⛔ عجز / زيادة مصروفات "&amp;TEXT(-P2400,"#,##0"),IF(COUNTIFS($B$8:$B$5007,B2400,$A$8:$A$5007,"مصروف",$I$8:$I$5007,"&lt;&gt;مرفوض",$K$8:$K$5007,"&lt;&gt;نعم")&gt;0,"⚠ "&amp;COUNTIFS($B$8:$B$5007,B2400,$A$8:$A$5007,"مصروف",$I$8:$I$5007,"&lt;&gt;مرفوض",$K$8:$K$5007,"&lt;&gt;نعم")&amp;" مصروف غير مسوى",IF(L2400="تمت التسوية",IF(P2400=0,"✔ متوازنة وتمت التسوية","✔ تمت التسوية – متبقي "&amp;TEXT(P2400,"#,##0")),IF(P2400&gt;0,"متبقي "&amp;TEXT(P2400,"#,##0"),"✔ متوازنة"))))),IF(R2400=0,"⚠ أضف سطر عهدة أولًا",IF(OR(C2400="",N(G2400)=0),"⚠ أكمل التاريخ والقيمة",IF(S2400="","⚠ التاريخ خارج السنة المالية",IF(H2400="","⚠ اختر بند الموازنة",IF(I2400="مرفوض","✖ مرفوض من المدير",IF(I2400&lt;&gt;"موافق","⏳ بانتظار موافقة المدير",IF(K2400&lt;&gt;"نعم","⚠ غير مسوى مع الحسابات","✔ معتمد ومسوى")))))))))</f>
        <v/>
      </c>
      <c r="R2400">
        <f>N(R2399)+IF(A2400="عهدة",1,0)</f>
        <v/>
      </c>
      <c r="S2400">
        <f>IF(C2400="","",IF(AND(C2400&gt;=DATE(2026,9,1),C2400&lt;=DATE(2027,8,31)),(YEAR(C2400)-2026)*12+MONTH(C2400)-8,""))</f>
        <v/>
      </c>
      <c r="T2400">
        <f>IF(AND(A2400="مصروف",R2400&gt;0,I2400="موافق",S2400&lt;&gt;"",H2400&lt;&gt;""),N(G2400),0)</f>
        <v/>
      </c>
    </row>
    <row r="2401">
      <c r="A2401" s="19" t="n"/>
      <c r="B2401" s="20">
        <f>IF(A2401="","",IF(R2401=0,"⚠ أضف سطر عهدة أولًا","DMT-"&amp;TEXT(R2401,"000")))</f>
        <v/>
      </c>
      <c r="C2401" s="21" t="n"/>
      <c r="D2401" s="20">
        <f>IF(C2401="","",IF(S2401="","خارج السنة المالية",INDEX(القوائم!$D$2:$D$13,S2401)))</f>
        <v/>
      </c>
      <c r="E2401" s="22" t="n"/>
      <c r="F2401" s="23" t="n"/>
      <c r="G2401" s="23" t="n"/>
      <c r="H2401" s="22" t="n"/>
      <c r="I2401" s="19" t="n"/>
      <c r="J2401" s="21" t="n"/>
      <c r="K2401" s="19" t="n"/>
      <c r="L2401" s="19" t="n"/>
      <c r="M2401" s="21" t="n"/>
      <c r="N2401" s="22" t="n"/>
      <c r="O2401" s="24">
        <f>IF(A2401&lt;&gt;"عهدة","",SUMIFS($G$8:$G$5007,$B$8:$B$5007,B2401,$A$8:$A$5007,"مصروف",$I$8:$I$5007,"&lt;&gt;مرفوض"))</f>
        <v/>
      </c>
      <c r="P2401" s="25">
        <f>IF(A2401&lt;&gt;"عهدة","",N(F2401)-O2401)</f>
        <v/>
      </c>
      <c r="Q2401" s="26">
        <f>IF(A2401="","",IF(A2401="عهدة",IF(N(F2401)=0,"⚠ أدخل قيمة العهدة",IF(P2401&lt;0,"⛔ عجز / زيادة مصروفات "&amp;TEXT(-P2401,"#,##0"),IF(COUNTIFS($B$8:$B$5007,B2401,$A$8:$A$5007,"مصروف",$I$8:$I$5007,"&lt;&gt;مرفوض",$K$8:$K$5007,"&lt;&gt;نعم")&gt;0,"⚠ "&amp;COUNTIFS($B$8:$B$5007,B2401,$A$8:$A$5007,"مصروف",$I$8:$I$5007,"&lt;&gt;مرفوض",$K$8:$K$5007,"&lt;&gt;نعم")&amp;" مصروف غير مسوى",IF(L2401="تمت التسوية",IF(P2401=0,"✔ متوازنة وتمت التسوية","✔ تمت التسوية – متبقي "&amp;TEXT(P2401,"#,##0")),IF(P2401&gt;0,"متبقي "&amp;TEXT(P2401,"#,##0"),"✔ متوازنة"))))),IF(R2401=0,"⚠ أضف سطر عهدة أولًا",IF(OR(C2401="",N(G2401)=0),"⚠ أكمل التاريخ والقيمة",IF(S2401="","⚠ التاريخ خارج السنة المالية",IF(H2401="","⚠ اختر بند الموازنة",IF(I2401="مرفوض","✖ مرفوض من المدير",IF(I2401&lt;&gt;"موافق","⏳ بانتظار موافقة المدير",IF(K2401&lt;&gt;"نعم","⚠ غير مسوى مع الحسابات","✔ معتمد ومسوى")))))))))</f>
        <v/>
      </c>
      <c r="R2401">
        <f>N(R2400)+IF(A2401="عهدة",1,0)</f>
        <v/>
      </c>
      <c r="S2401">
        <f>IF(C2401="","",IF(AND(C2401&gt;=DATE(2026,9,1),C2401&lt;=DATE(2027,8,31)),(YEAR(C2401)-2026)*12+MONTH(C2401)-8,""))</f>
        <v/>
      </c>
      <c r="T2401">
        <f>IF(AND(A2401="مصروف",R2401&gt;0,I2401="موافق",S2401&lt;&gt;"",H2401&lt;&gt;""),N(G2401),0)</f>
        <v/>
      </c>
    </row>
    <row r="2402">
      <c r="A2402" s="19" t="n"/>
      <c r="B2402" s="20">
        <f>IF(A2402="","",IF(R2402=0,"⚠ أضف سطر عهدة أولًا","DMT-"&amp;TEXT(R2402,"000")))</f>
        <v/>
      </c>
      <c r="C2402" s="21" t="n"/>
      <c r="D2402" s="20">
        <f>IF(C2402="","",IF(S2402="","خارج السنة المالية",INDEX(القوائم!$D$2:$D$13,S2402)))</f>
        <v/>
      </c>
      <c r="E2402" s="22" t="n"/>
      <c r="F2402" s="23" t="n"/>
      <c r="G2402" s="23" t="n"/>
      <c r="H2402" s="22" t="n"/>
      <c r="I2402" s="19" t="n"/>
      <c r="J2402" s="21" t="n"/>
      <c r="K2402" s="19" t="n"/>
      <c r="L2402" s="19" t="n"/>
      <c r="M2402" s="21" t="n"/>
      <c r="N2402" s="22" t="n"/>
      <c r="O2402" s="24">
        <f>IF(A2402&lt;&gt;"عهدة","",SUMIFS($G$8:$G$5007,$B$8:$B$5007,B2402,$A$8:$A$5007,"مصروف",$I$8:$I$5007,"&lt;&gt;مرفوض"))</f>
        <v/>
      </c>
      <c r="P2402" s="25">
        <f>IF(A2402&lt;&gt;"عهدة","",N(F2402)-O2402)</f>
        <v/>
      </c>
      <c r="Q2402" s="26">
        <f>IF(A2402="","",IF(A2402="عهدة",IF(N(F2402)=0,"⚠ أدخل قيمة العهدة",IF(P2402&lt;0,"⛔ عجز / زيادة مصروفات "&amp;TEXT(-P2402,"#,##0"),IF(COUNTIFS($B$8:$B$5007,B2402,$A$8:$A$5007,"مصروف",$I$8:$I$5007,"&lt;&gt;مرفوض",$K$8:$K$5007,"&lt;&gt;نعم")&gt;0,"⚠ "&amp;COUNTIFS($B$8:$B$5007,B2402,$A$8:$A$5007,"مصروف",$I$8:$I$5007,"&lt;&gt;مرفوض",$K$8:$K$5007,"&lt;&gt;نعم")&amp;" مصروف غير مسوى",IF(L2402="تمت التسوية",IF(P2402=0,"✔ متوازنة وتمت التسوية","✔ تمت التسوية – متبقي "&amp;TEXT(P2402,"#,##0")),IF(P2402&gt;0,"متبقي "&amp;TEXT(P2402,"#,##0"),"✔ متوازنة"))))),IF(R2402=0,"⚠ أضف سطر عهدة أولًا",IF(OR(C2402="",N(G2402)=0),"⚠ أكمل التاريخ والقيمة",IF(S2402="","⚠ التاريخ خارج السنة المالية",IF(H2402="","⚠ اختر بند الموازنة",IF(I2402="مرفوض","✖ مرفوض من المدير",IF(I2402&lt;&gt;"موافق","⏳ بانتظار موافقة المدير",IF(K2402&lt;&gt;"نعم","⚠ غير مسوى مع الحسابات","✔ معتمد ومسوى")))))))))</f>
        <v/>
      </c>
      <c r="R2402">
        <f>N(R2401)+IF(A2402="عهدة",1,0)</f>
        <v/>
      </c>
      <c r="S2402">
        <f>IF(C2402="","",IF(AND(C2402&gt;=DATE(2026,9,1),C2402&lt;=DATE(2027,8,31)),(YEAR(C2402)-2026)*12+MONTH(C2402)-8,""))</f>
        <v/>
      </c>
      <c r="T2402">
        <f>IF(AND(A2402="مصروف",R2402&gt;0,I2402="موافق",S2402&lt;&gt;"",H2402&lt;&gt;""),N(G2402),0)</f>
        <v/>
      </c>
    </row>
    <row r="2403">
      <c r="A2403" s="19" t="n"/>
      <c r="B2403" s="20">
        <f>IF(A2403="","",IF(R2403=0,"⚠ أضف سطر عهدة أولًا","DMT-"&amp;TEXT(R2403,"000")))</f>
        <v/>
      </c>
      <c r="C2403" s="21" t="n"/>
      <c r="D2403" s="20">
        <f>IF(C2403="","",IF(S2403="","خارج السنة المالية",INDEX(القوائم!$D$2:$D$13,S2403)))</f>
        <v/>
      </c>
      <c r="E2403" s="22" t="n"/>
      <c r="F2403" s="23" t="n"/>
      <c r="G2403" s="23" t="n"/>
      <c r="H2403" s="22" t="n"/>
      <c r="I2403" s="19" t="n"/>
      <c r="J2403" s="21" t="n"/>
      <c r="K2403" s="19" t="n"/>
      <c r="L2403" s="19" t="n"/>
      <c r="M2403" s="21" t="n"/>
      <c r="N2403" s="22" t="n"/>
      <c r="O2403" s="24">
        <f>IF(A2403&lt;&gt;"عهدة","",SUMIFS($G$8:$G$5007,$B$8:$B$5007,B2403,$A$8:$A$5007,"مصروف",$I$8:$I$5007,"&lt;&gt;مرفوض"))</f>
        <v/>
      </c>
      <c r="P2403" s="25">
        <f>IF(A2403&lt;&gt;"عهدة","",N(F2403)-O2403)</f>
        <v/>
      </c>
      <c r="Q2403" s="26">
        <f>IF(A2403="","",IF(A2403="عهدة",IF(N(F2403)=0,"⚠ أدخل قيمة العهدة",IF(P2403&lt;0,"⛔ عجز / زيادة مصروفات "&amp;TEXT(-P2403,"#,##0"),IF(COUNTIFS($B$8:$B$5007,B2403,$A$8:$A$5007,"مصروف",$I$8:$I$5007,"&lt;&gt;مرفوض",$K$8:$K$5007,"&lt;&gt;نعم")&gt;0,"⚠ "&amp;COUNTIFS($B$8:$B$5007,B2403,$A$8:$A$5007,"مصروف",$I$8:$I$5007,"&lt;&gt;مرفوض",$K$8:$K$5007,"&lt;&gt;نعم")&amp;" مصروف غير مسوى",IF(L2403="تمت التسوية",IF(P2403=0,"✔ متوازنة وتمت التسوية","✔ تمت التسوية – متبقي "&amp;TEXT(P2403,"#,##0")),IF(P2403&gt;0,"متبقي "&amp;TEXT(P2403,"#,##0"),"✔ متوازنة"))))),IF(R2403=0,"⚠ أضف سطر عهدة أولًا",IF(OR(C2403="",N(G2403)=0),"⚠ أكمل التاريخ والقيمة",IF(S2403="","⚠ التاريخ خارج السنة المالية",IF(H2403="","⚠ اختر بند الموازنة",IF(I2403="مرفوض","✖ مرفوض من المدير",IF(I2403&lt;&gt;"موافق","⏳ بانتظار موافقة المدير",IF(K2403&lt;&gt;"نعم","⚠ غير مسوى مع الحسابات","✔ معتمد ومسوى")))))))))</f>
        <v/>
      </c>
      <c r="R2403">
        <f>N(R2402)+IF(A2403="عهدة",1,0)</f>
        <v/>
      </c>
      <c r="S2403">
        <f>IF(C2403="","",IF(AND(C2403&gt;=DATE(2026,9,1),C2403&lt;=DATE(2027,8,31)),(YEAR(C2403)-2026)*12+MONTH(C2403)-8,""))</f>
        <v/>
      </c>
      <c r="T2403">
        <f>IF(AND(A2403="مصروف",R2403&gt;0,I2403="موافق",S2403&lt;&gt;"",H2403&lt;&gt;""),N(G2403),0)</f>
        <v/>
      </c>
    </row>
    <row r="2404">
      <c r="A2404" s="19" t="n"/>
      <c r="B2404" s="20">
        <f>IF(A2404="","",IF(R2404=0,"⚠ أضف سطر عهدة أولًا","DMT-"&amp;TEXT(R2404,"000")))</f>
        <v/>
      </c>
      <c r="C2404" s="21" t="n"/>
      <c r="D2404" s="20">
        <f>IF(C2404="","",IF(S2404="","خارج السنة المالية",INDEX(القوائم!$D$2:$D$13,S2404)))</f>
        <v/>
      </c>
      <c r="E2404" s="22" t="n"/>
      <c r="F2404" s="23" t="n"/>
      <c r="G2404" s="23" t="n"/>
      <c r="H2404" s="22" t="n"/>
      <c r="I2404" s="19" t="n"/>
      <c r="J2404" s="21" t="n"/>
      <c r="K2404" s="19" t="n"/>
      <c r="L2404" s="19" t="n"/>
      <c r="M2404" s="21" t="n"/>
      <c r="N2404" s="22" t="n"/>
      <c r="O2404" s="24">
        <f>IF(A2404&lt;&gt;"عهدة","",SUMIFS($G$8:$G$5007,$B$8:$B$5007,B2404,$A$8:$A$5007,"مصروف",$I$8:$I$5007,"&lt;&gt;مرفوض"))</f>
        <v/>
      </c>
      <c r="P2404" s="25">
        <f>IF(A2404&lt;&gt;"عهدة","",N(F2404)-O2404)</f>
        <v/>
      </c>
      <c r="Q2404" s="26">
        <f>IF(A2404="","",IF(A2404="عهدة",IF(N(F2404)=0,"⚠ أدخل قيمة العهدة",IF(P2404&lt;0,"⛔ عجز / زيادة مصروفات "&amp;TEXT(-P2404,"#,##0"),IF(COUNTIFS($B$8:$B$5007,B2404,$A$8:$A$5007,"مصروف",$I$8:$I$5007,"&lt;&gt;مرفوض",$K$8:$K$5007,"&lt;&gt;نعم")&gt;0,"⚠ "&amp;COUNTIFS($B$8:$B$5007,B2404,$A$8:$A$5007,"مصروف",$I$8:$I$5007,"&lt;&gt;مرفوض",$K$8:$K$5007,"&lt;&gt;نعم")&amp;" مصروف غير مسوى",IF(L2404="تمت التسوية",IF(P2404=0,"✔ متوازنة وتمت التسوية","✔ تمت التسوية – متبقي "&amp;TEXT(P2404,"#,##0")),IF(P2404&gt;0,"متبقي "&amp;TEXT(P2404,"#,##0"),"✔ متوازنة"))))),IF(R2404=0,"⚠ أضف سطر عهدة أولًا",IF(OR(C2404="",N(G2404)=0),"⚠ أكمل التاريخ والقيمة",IF(S2404="","⚠ التاريخ خارج السنة المالية",IF(H2404="","⚠ اختر بند الموازنة",IF(I2404="مرفوض","✖ مرفوض من المدير",IF(I2404&lt;&gt;"موافق","⏳ بانتظار موافقة المدير",IF(K2404&lt;&gt;"نعم","⚠ غير مسوى مع الحسابات","✔ معتمد ومسوى")))))))))</f>
        <v/>
      </c>
      <c r="R2404">
        <f>N(R2403)+IF(A2404="عهدة",1,0)</f>
        <v/>
      </c>
      <c r="S2404">
        <f>IF(C2404="","",IF(AND(C2404&gt;=DATE(2026,9,1),C2404&lt;=DATE(2027,8,31)),(YEAR(C2404)-2026)*12+MONTH(C2404)-8,""))</f>
        <v/>
      </c>
      <c r="T2404">
        <f>IF(AND(A2404="مصروف",R2404&gt;0,I2404="موافق",S2404&lt;&gt;"",H2404&lt;&gt;""),N(G2404),0)</f>
        <v/>
      </c>
    </row>
    <row r="2405">
      <c r="A2405" s="19" t="n"/>
      <c r="B2405" s="20">
        <f>IF(A2405="","",IF(R2405=0,"⚠ أضف سطر عهدة أولًا","DMT-"&amp;TEXT(R2405,"000")))</f>
        <v/>
      </c>
      <c r="C2405" s="21" t="n"/>
      <c r="D2405" s="20">
        <f>IF(C2405="","",IF(S2405="","خارج السنة المالية",INDEX(القوائم!$D$2:$D$13,S2405)))</f>
        <v/>
      </c>
      <c r="E2405" s="22" t="n"/>
      <c r="F2405" s="23" t="n"/>
      <c r="G2405" s="23" t="n"/>
      <c r="H2405" s="22" t="n"/>
      <c r="I2405" s="19" t="n"/>
      <c r="J2405" s="21" t="n"/>
      <c r="K2405" s="19" t="n"/>
      <c r="L2405" s="19" t="n"/>
      <c r="M2405" s="21" t="n"/>
      <c r="N2405" s="22" t="n"/>
      <c r="O2405" s="24">
        <f>IF(A2405&lt;&gt;"عهدة","",SUMIFS($G$8:$G$5007,$B$8:$B$5007,B2405,$A$8:$A$5007,"مصروف",$I$8:$I$5007,"&lt;&gt;مرفوض"))</f>
        <v/>
      </c>
      <c r="P2405" s="25">
        <f>IF(A2405&lt;&gt;"عهدة","",N(F2405)-O2405)</f>
        <v/>
      </c>
      <c r="Q2405" s="26">
        <f>IF(A2405="","",IF(A2405="عهدة",IF(N(F2405)=0,"⚠ أدخل قيمة العهدة",IF(P2405&lt;0,"⛔ عجز / زيادة مصروفات "&amp;TEXT(-P2405,"#,##0"),IF(COUNTIFS($B$8:$B$5007,B2405,$A$8:$A$5007,"مصروف",$I$8:$I$5007,"&lt;&gt;مرفوض",$K$8:$K$5007,"&lt;&gt;نعم")&gt;0,"⚠ "&amp;COUNTIFS($B$8:$B$5007,B2405,$A$8:$A$5007,"مصروف",$I$8:$I$5007,"&lt;&gt;مرفوض",$K$8:$K$5007,"&lt;&gt;نعم")&amp;" مصروف غير مسوى",IF(L2405="تمت التسوية",IF(P2405=0,"✔ متوازنة وتمت التسوية","✔ تمت التسوية – متبقي "&amp;TEXT(P2405,"#,##0")),IF(P2405&gt;0,"متبقي "&amp;TEXT(P2405,"#,##0"),"✔ متوازنة"))))),IF(R2405=0,"⚠ أضف سطر عهدة أولًا",IF(OR(C2405="",N(G2405)=0),"⚠ أكمل التاريخ والقيمة",IF(S2405="","⚠ التاريخ خارج السنة المالية",IF(H2405="","⚠ اختر بند الموازنة",IF(I2405="مرفوض","✖ مرفوض من المدير",IF(I2405&lt;&gt;"موافق","⏳ بانتظار موافقة المدير",IF(K2405&lt;&gt;"نعم","⚠ غير مسوى مع الحسابات","✔ معتمد ومسوى")))))))))</f>
        <v/>
      </c>
      <c r="R2405">
        <f>N(R2404)+IF(A2405="عهدة",1,0)</f>
        <v/>
      </c>
      <c r="S2405">
        <f>IF(C2405="","",IF(AND(C2405&gt;=DATE(2026,9,1),C2405&lt;=DATE(2027,8,31)),(YEAR(C2405)-2026)*12+MONTH(C2405)-8,""))</f>
        <v/>
      </c>
      <c r="T2405">
        <f>IF(AND(A2405="مصروف",R2405&gt;0,I2405="موافق",S2405&lt;&gt;"",H2405&lt;&gt;""),N(G2405),0)</f>
        <v/>
      </c>
    </row>
    <row r="2406">
      <c r="A2406" s="19" t="n"/>
      <c r="B2406" s="20">
        <f>IF(A2406="","",IF(R2406=0,"⚠ أضف سطر عهدة أولًا","DMT-"&amp;TEXT(R2406,"000")))</f>
        <v/>
      </c>
      <c r="C2406" s="21" t="n"/>
      <c r="D2406" s="20">
        <f>IF(C2406="","",IF(S2406="","خارج السنة المالية",INDEX(القوائم!$D$2:$D$13,S2406)))</f>
        <v/>
      </c>
      <c r="E2406" s="22" t="n"/>
      <c r="F2406" s="23" t="n"/>
      <c r="G2406" s="23" t="n"/>
      <c r="H2406" s="22" t="n"/>
      <c r="I2406" s="19" t="n"/>
      <c r="J2406" s="21" t="n"/>
      <c r="K2406" s="19" t="n"/>
      <c r="L2406" s="19" t="n"/>
      <c r="M2406" s="21" t="n"/>
      <c r="N2406" s="22" t="n"/>
      <c r="O2406" s="24">
        <f>IF(A2406&lt;&gt;"عهدة","",SUMIFS($G$8:$G$5007,$B$8:$B$5007,B2406,$A$8:$A$5007,"مصروف",$I$8:$I$5007,"&lt;&gt;مرفوض"))</f>
        <v/>
      </c>
      <c r="P2406" s="25">
        <f>IF(A2406&lt;&gt;"عهدة","",N(F2406)-O2406)</f>
        <v/>
      </c>
      <c r="Q2406" s="26">
        <f>IF(A2406="","",IF(A2406="عهدة",IF(N(F2406)=0,"⚠ أدخل قيمة العهدة",IF(P2406&lt;0,"⛔ عجز / زيادة مصروفات "&amp;TEXT(-P2406,"#,##0"),IF(COUNTIFS($B$8:$B$5007,B2406,$A$8:$A$5007,"مصروف",$I$8:$I$5007,"&lt;&gt;مرفوض",$K$8:$K$5007,"&lt;&gt;نعم")&gt;0,"⚠ "&amp;COUNTIFS($B$8:$B$5007,B2406,$A$8:$A$5007,"مصروف",$I$8:$I$5007,"&lt;&gt;مرفوض",$K$8:$K$5007,"&lt;&gt;نعم")&amp;" مصروف غير مسوى",IF(L2406="تمت التسوية",IF(P2406=0,"✔ متوازنة وتمت التسوية","✔ تمت التسوية – متبقي "&amp;TEXT(P2406,"#,##0")),IF(P2406&gt;0,"متبقي "&amp;TEXT(P2406,"#,##0"),"✔ متوازنة"))))),IF(R2406=0,"⚠ أضف سطر عهدة أولًا",IF(OR(C2406="",N(G2406)=0),"⚠ أكمل التاريخ والقيمة",IF(S2406="","⚠ التاريخ خارج السنة المالية",IF(H2406="","⚠ اختر بند الموازنة",IF(I2406="مرفوض","✖ مرفوض من المدير",IF(I2406&lt;&gt;"موافق","⏳ بانتظار موافقة المدير",IF(K2406&lt;&gt;"نعم","⚠ غير مسوى مع الحسابات","✔ معتمد ومسوى")))))))))</f>
        <v/>
      </c>
      <c r="R2406">
        <f>N(R2405)+IF(A2406="عهدة",1,0)</f>
        <v/>
      </c>
      <c r="S2406">
        <f>IF(C2406="","",IF(AND(C2406&gt;=DATE(2026,9,1),C2406&lt;=DATE(2027,8,31)),(YEAR(C2406)-2026)*12+MONTH(C2406)-8,""))</f>
        <v/>
      </c>
      <c r="T2406">
        <f>IF(AND(A2406="مصروف",R2406&gt;0,I2406="موافق",S2406&lt;&gt;"",H2406&lt;&gt;""),N(G2406),0)</f>
        <v/>
      </c>
    </row>
    <row r="2407">
      <c r="A2407" s="19" t="n"/>
      <c r="B2407" s="20">
        <f>IF(A2407="","",IF(R2407=0,"⚠ أضف سطر عهدة أولًا","DMT-"&amp;TEXT(R2407,"000")))</f>
        <v/>
      </c>
      <c r="C2407" s="21" t="n"/>
      <c r="D2407" s="20">
        <f>IF(C2407="","",IF(S2407="","خارج السنة المالية",INDEX(القوائم!$D$2:$D$13,S2407)))</f>
        <v/>
      </c>
      <c r="E2407" s="22" t="n"/>
      <c r="F2407" s="23" t="n"/>
      <c r="G2407" s="23" t="n"/>
      <c r="H2407" s="22" t="n"/>
      <c r="I2407" s="19" t="n"/>
      <c r="J2407" s="21" t="n"/>
      <c r="K2407" s="19" t="n"/>
      <c r="L2407" s="19" t="n"/>
      <c r="M2407" s="21" t="n"/>
      <c r="N2407" s="22" t="n"/>
      <c r="O2407" s="24">
        <f>IF(A2407&lt;&gt;"عهدة","",SUMIFS($G$8:$G$5007,$B$8:$B$5007,B2407,$A$8:$A$5007,"مصروف",$I$8:$I$5007,"&lt;&gt;مرفوض"))</f>
        <v/>
      </c>
      <c r="P2407" s="25">
        <f>IF(A2407&lt;&gt;"عهدة","",N(F2407)-O2407)</f>
        <v/>
      </c>
      <c r="Q2407" s="26">
        <f>IF(A2407="","",IF(A2407="عهدة",IF(N(F2407)=0,"⚠ أدخل قيمة العهدة",IF(P2407&lt;0,"⛔ عجز / زيادة مصروفات "&amp;TEXT(-P2407,"#,##0"),IF(COUNTIFS($B$8:$B$5007,B2407,$A$8:$A$5007,"مصروف",$I$8:$I$5007,"&lt;&gt;مرفوض",$K$8:$K$5007,"&lt;&gt;نعم")&gt;0,"⚠ "&amp;COUNTIFS($B$8:$B$5007,B2407,$A$8:$A$5007,"مصروف",$I$8:$I$5007,"&lt;&gt;مرفوض",$K$8:$K$5007,"&lt;&gt;نعم")&amp;" مصروف غير مسوى",IF(L2407="تمت التسوية",IF(P2407=0,"✔ متوازنة وتمت التسوية","✔ تمت التسوية – متبقي "&amp;TEXT(P2407,"#,##0")),IF(P2407&gt;0,"متبقي "&amp;TEXT(P2407,"#,##0"),"✔ متوازنة"))))),IF(R2407=0,"⚠ أضف سطر عهدة أولًا",IF(OR(C2407="",N(G2407)=0),"⚠ أكمل التاريخ والقيمة",IF(S2407="","⚠ التاريخ خارج السنة المالية",IF(H2407="","⚠ اختر بند الموازنة",IF(I2407="مرفوض","✖ مرفوض من المدير",IF(I2407&lt;&gt;"موافق","⏳ بانتظار موافقة المدير",IF(K2407&lt;&gt;"نعم","⚠ غير مسوى مع الحسابات","✔ معتمد ومسوى")))))))))</f>
        <v/>
      </c>
      <c r="R2407">
        <f>N(R2406)+IF(A2407="عهدة",1,0)</f>
        <v/>
      </c>
      <c r="S2407">
        <f>IF(C2407="","",IF(AND(C2407&gt;=DATE(2026,9,1),C2407&lt;=DATE(2027,8,31)),(YEAR(C2407)-2026)*12+MONTH(C2407)-8,""))</f>
        <v/>
      </c>
      <c r="T2407">
        <f>IF(AND(A2407="مصروف",R2407&gt;0,I2407="موافق",S2407&lt;&gt;"",H2407&lt;&gt;""),N(G2407),0)</f>
        <v/>
      </c>
    </row>
    <row r="2408">
      <c r="A2408" s="19" t="n"/>
      <c r="B2408" s="20">
        <f>IF(A2408="","",IF(R2408=0,"⚠ أضف سطر عهدة أولًا","DMT-"&amp;TEXT(R2408,"000")))</f>
        <v/>
      </c>
      <c r="C2408" s="21" t="n"/>
      <c r="D2408" s="20">
        <f>IF(C2408="","",IF(S2408="","خارج السنة المالية",INDEX(القوائم!$D$2:$D$13,S2408)))</f>
        <v/>
      </c>
      <c r="E2408" s="22" t="n"/>
      <c r="F2408" s="23" t="n"/>
      <c r="G2408" s="23" t="n"/>
      <c r="H2408" s="22" t="n"/>
      <c r="I2408" s="19" t="n"/>
      <c r="J2408" s="21" t="n"/>
      <c r="K2408" s="19" t="n"/>
      <c r="L2408" s="19" t="n"/>
      <c r="M2408" s="21" t="n"/>
      <c r="N2408" s="22" t="n"/>
      <c r="O2408" s="24">
        <f>IF(A2408&lt;&gt;"عهدة","",SUMIFS($G$8:$G$5007,$B$8:$B$5007,B2408,$A$8:$A$5007,"مصروف",$I$8:$I$5007,"&lt;&gt;مرفوض"))</f>
        <v/>
      </c>
      <c r="P2408" s="25">
        <f>IF(A2408&lt;&gt;"عهدة","",N(F2408)-O2408)</f>
        <v/>
      </c>
      <c r="Q2408" s="26">
        <f>IF(A2408="","",IF(A2408="عهدة",IF(N(F2408)=0,"⚠ أدخل قيمة العهدة",IF(P2408&lt;0,"⛔ عجز / زيادة مصروفات "&amp;TEXT(-P2408,"#,##0"),IF(COUNTIFS($B$8:$B$5007,B2408,$A$8:$A$5007,"مصروف",$I$8:$I$5007,"&lt;&gt;مرفوض",$K$8:$K$5007,"&lt;&gt;نعم")&gt;0,"⚠ "&amp;COUNTIFS($B$8:$B$5007,B2408,$A$8:$A$5007,"مصروف",$I$8:$I$5007,"&lt;&gt;مرفوض",$K$8:$K$5007,"&lt;&gt;نعم")&amp;" مصروف غير مسوى",IF(L2408="تمت التسوية",IF(P2408=0,"✔ متوازنة وتمت التسوية","✔ تمت التسوية – متبقي "&amp;TEXT(P2408,"#,##0")),IF(P2408&gt;0,"متبقي "&amp;TEXT(P2408,"#,##0"),"✔ متوازنة"))))),IF(R2408=0,"⚠ أضف سطر عهدة أولًا",IF(OR(C2408="",N(G2408)=0),"⚠ أكمل التاريخ والقيمة",IF(S2408="","⚠ التاريخ خارج السنة المالية",IF(H2408="","⚠ اختر بند الموازنة",IF(I2408="مرفوض","✖ مرفوض من المدير",IF(I2408&lt;&gt;"موافق","⏳ بانتظار موافقة المدير",IF(K2408&lt;&gt;"نعم","⚠ غير مسوى مع الحسابات","✔ معتمد ومسوى")))))))))</f>
        <v/>
      </c>
      <c r="R2408">
        <f>N(R2407)+IF(A2408="عهدة",1,0)</f>
        <v/>
      </c>
      <c r="S2408">
        <f>IF(C2408="","",IF(AND(C2408&gt;=DATE(2026,9,1),C2408&lt;=DATE(2027,8,31)),(YEAR(C2408)-2026)*12+MONTH(C2408)-8,""))</f>
        <v/>
      </c>
      <c r="T2408">
        <f>IF(AND(A2408="مصروف",R2408&gt;0,I2408="موافق",S2408&lt;&gt;"",H2408&lt;&gt;""),N(G2408),0)</f>
        <v/>
      </c>
    </row>
    <row r="2409">
      <c r="A2409" s="19" t="n"/>
      <c r="B2409" s="20">
        <f>IF(A2409="","",IF(R2409=0,"⚠ أضف سطر عهدة أولًا","DMT-"&amp;TEXT(R2409,"000")))</f>
        <v/>
      </c>
      <c r="C2409" s="21" t="n"/>
      <c r="D2409" s="20">
        <f>IF(C2409="","",IF(S2409="","خارج السنة المالية",INDEX(القوائم!$D$2:$D$13,S2409)))</f>
        <v/>
      </c>
      <c r="E2409" s="22" t="n"/>
      <c r="F2409" s="23" t="n"/>
      <c r="G2409" s="23" t="n"/>
      <c r="H2409" s="22" t="n"/>
      <c r="I2409" s="19" t="n"/>
      <c r="J2409" s="21" t="n"/>
      <c r="K2409" s="19" t="n"/>
      <c r="L2409" s="19" t="n"/>
      <c r="M2409" s="21" t="n"/>
      <c r="N2409" s="22" t="n"/>
      <c r="O2409" s="24">
        <f>IF(A2409&lt;&gt;"عهدة","",SUMIFS($G$8:$G$5007,$B$8:$B$5007,B2409,$A$8:$A$5007,"مصروف",$I$8:$I$5007,"&lt;&gt;مرفوض"))</f>
        <v/>
      </c>
      <c r="P2409" s="25">
        <f>IF(A2409&lt;&gt;"عهدة","",N(F2409)-O2409)</f>
        <v/>
      </c>
      <c r="Q2409" s="26">
        <f>IF(A2409="","",IF(A2409="عهدة",IF(N(F2409)=0,"⚠ أدخل قيمة العهدة",IF(P2409&lt;0,"⛔ عجز / زيادة مصروفات "&amp;TEXT(-P2409,"#,##0"),IF(COUNTIFS($B$8:$B$5007,B2409,$A$8:$A$5007,"مصروف",$I$8:$I$5007,"&lt;&gt;مرفوض",$K$8:$K$5007,"&lt;&gt;نعم")&gt;0,"⚠ "&amp;COUNTIFS($B$8:$B$5007,B2409,$A$8:$A$5007,"مصروف",$I$8:$I$5007,"&lt;&gt;مرفوض",$K$8:$K$5007,"&lt;&gt;نعم")&amp;" مصروف غير مسوى",IF(L2409="تمت التسوية",IF(P2409=0,"✔ متوازنة وتمت التسوية","✔ تمت التسوية – متبقي "&amp;TEXT(P2409,"#,##0")),IF(P2409&gt;0,"متبقي "&amp;TEXT(P2409,"#,##0"),"✔ متوازنة"))))),IF(R2409=0,"⚠ أضف سطر عهدة أولًا",IF(OR(C2409="",N(G2409)=0),"⚠ أكمل التاريخ والقيمة",IF(S2409="","⚠ التاريخ خارج السنة المالية",IF(H2409="","⚠ اختر بند الموازنة",IF(I2409="مرفوض","✖ مرفوض من المدير",IF(I2409&lt;&gt;"موافق","⏳ بانتظار موافقة المدير",IF(K2409&lt;&gt;"نعم","⚠ غير مسوى مع الحسابات","✔ معتمد ومسوى")))))))))</f>
        <v/>
      </c>
      <c r="R2409">
        <f>N(R2408)+IF(A2409="عهدة",1,0)</f>
        <v/>
      </c>
      <c r="S2409">
        <f>IF(C2409="","",IF(AND(C2409&gt;=DATE(2026,9,1),C2409&lt;=DATE(2027,8,31)),(YEAR(C2409)-2026)*12+MONTH(C2409)-8,""))</f>
        <v/>
      </c>
      <c r="T2409">
        <f>IF(AND(A2409="مصروف",R2409&gt;0,I2409="موافق",S2409&lt;&gt;"",H2409&lt;&gt;""),N(G2409),0)</f>
        <v/>
      </c>
    </row>
    <row r="2410">
      <c r="A2410" s="19" t="n"/>
      <c r="B2410" s="20">
        <f>IF(A2410="","",IF(R2410=0,"⚠ أضف سطر عهدة أولًا","DMT-"&amp;TEXT(R2410,"000")))</f>
        <v/>
      </c>
      <c r="C2410" s="21" t="n"/>
      <c r="D2410" s="20">
        <f>IF(C2410="","",IF(S2410="","خارج السنة المالية",INDEX(القوائم!$D$2:$D$13,S2410)))</f>
        <v/>
      </c>
      <c r="E2410" s="22" t="n"/>
      <c r="F2410" s="23" t="n"/>
      <c r="G2410" s="23" t="n"/>
      <c r="H2410" s="22" t="n"/>
      <c r="I2410" s="19" t="n"/>
      <c r="J2410" s="21" t="n"/>
      <c r="K2410" s="19" t="n"/>
      <c r="L2410" s="19" t="n"/>
      <c r="M2410" s="21" t="n"/>
      <c r="N2410" s="22" t="n"/>
      <c r="O2410" s="24">
        <f>IF(A2410&lt;&gt;"عهدة","",SUMIFS($G$8:$G$5007,$B$8:$B$5007,B2410,$A$8:$A$5007,"مصروف",$I$8:$I$5007,"&lt;&gt;مرفوض"))</f>
        <v/>
      </c>
      <c r="P2410" s="25">
        <f>IF(A2410&lt;&gt;"عهدة","",N(F2410)-O2410)</f>
        <v/>
      </c>
      <c r="Q2410" s="26">
        <f>IF(A2410="","",IF(A2410="عهدة",IF(N(F2410)=0,"⚠ أدخل قيمة العهدة",IF(P2410&lt;0,"⛔ عجز / زيادة مصروفات "&amp;TEXT(-P2410,"#,##0"),IF(COUNTIFS($B$8:$B$5007,B2410,$A$8:$A$5007,"مصروف",$I$8:$I$5007,"&lt;&gt;مرفوض",$K$8:$K$5007,"&lt;&gt;نعم")&gt;0,"⚠ "&amp;COUNTIFS($B$8:$B$5007,B2410,$A$8:$A$5007,"مصروف",$I$8:$I$5007,"&lt;&gt;مرفوض",$K$8:$K$5007,"&lt;&gt;نعم")&amp;" مصروف غير مسوى",IF(L2410="تمت التسوية",IF(P2410=0,"✔ متوازنة وتمت التسوية","✔ تمت التسوية – متبقي "&amp;TEXT(P2410,"#,##0")),IF(P2410&gt;0,"متبقي "&amp;TEXT(P2410,"#,##0"),"✔ متوازنة"))))),IF(R2410=0,"⚠ أضف سطر عهدة أولًا",IF(OR(C2410="",N(G2410)=0),"⚠ أكمل التاريخ والقيمة",IF(S2410="","⚠ التاريخ خارج السنة المالية",IF(H2410="","⚠ اختر بند الموازنة",IF(I2410="مرفوض","✖ مرفوض من المدير",IF(I2410&lt;&gt;"موافق","⏳ بانتظار موافقة المدير",IF(K2410&lt;&gt;"نعم","⚠ غير مسوى مع الحسابات","✔ معتمد ومسوى")))))))))</f>
        <v/>
      </c>
      <c r="R2410">
        <f>N(R2409)+IF(A2410="عهدة",1,0)</f>
        <v/>
      </c>
      <c r="S2410">
        <f>IF(C2410="","",IF(AND(C2410&gt;=DATE(2026,9,1),C2410&lt;=DATE(2027,8,31)),(YEAR(C2410)-2026)*12+MONTH(C2410)-8,""))</f>
        <v/>
      </c>
      <c r="T2410">
        <f>IF(AND(A2410="مصروف",R2410&gt;0,I2410="موافق",S2410&lt;&gt;"",H2410&lt;&gt;""),N(G2410),0)</f>
        <v/>
      </c>
    </row>
    <row r="2411">
      <c r="A2411" s="19" t="n"/>
      <c r="B2411" s="20">
        <f>IF(A2411="","",IF(R2411=0,"⚠ أضف سطر عهدة أولًا","DMT-"&amp;TEXT(R2411,"000")))</f>
        <v/>
      </c>
      <c r="C2411" s="21" t="n"/>
      <c r="D2411" s="20">
        <f>IF(C2411="","",IF(S2411="","خارج السنة المالية",INDEX(القوائم!$D$2:$D$13,S2411)))</f>
        <v/>
      </c>
      <c r="E2411" s="22" t="n"/>
      <c r="F2411" s="23" t="n"/>
      <c r="G2411" s="23" t="n"/>
      <c r="H2411" s="22" t="n"/>
      <c r="I2411" s="19" t="n"/>
      <c r="J2411" s="21" t="n"/>
      <c r="K2411" s="19" t="n"/>
      <c r="L2411" s="19" t="n"/>
      <c r="M2411" s="21" t="n"/>
      <c r="N2411" s="22" t="n"/>
      <c r="O2411" s="24">
        <f>IF(A2411&lt;&gt;"عهدة","",SUMIFS($G$8:$G$5007,$B$8:$B$5007,B2411,$A$8:$A$5007,"مصروف",$I$8:$I$5007,"&lt;&gt;مرفوض"))</f>
        <v/>
      </c>
      <c r="P2411" s="25">
        <f>IF(A2411&lt;&gt;"عهدة","",N(F2411)-O2411)</f>
        <v/>
      </c>
      <c r="Q2411" s="26">
        <f>IF(A2411="","",IF(A2411="عهدة",IF(N(F2411)=0,"⚠ أدخل قيمة العهدة",IF(P2411&lt;0,"⛔ عجز / زيادة مصروفات "&amp;TEXT(-P2411,"#,##0"),IF(COUNTIFS($B$8:$B$5007,B2411,$A$8:$A$5007,"مصروف",$I$8:$I$5007,"&lt;&gt;مرفوض",$K$8:$K$5007,"&lt;&gt;نعم")&gt;0,"⚠ "&amp;COUNTIFS($B$8:$B$5007,B2411,$A$8:$A$5007,"مصروف",$I$8:$I$5007,"&lt;&gt;مرفوض",$K$8:$K$5007,"&lt;&gt;نعم")&amp;" مصروف غير مسوى",IF(L2411="تمت التسوية",IF(P2411=0,"✔ متوازنة وتمت التسوية","✔ تمت التسوية – متبقي "&amp;TEXT(P2411,"#,##0")),IF(P2411&gt;0,"متبقي "&amp;TEXT(P2411,"#,##0"),"✔ متوازنة"))))),IF(R2411=0,"⚠ أضف سطر عهدة أولًا",IF(OR(C2411="",N(G2411)=0),"⚠ أكمل التاريخ والقيمة",IF(S2411="","⚠ التاريخ خارج السنة المالية",IF(H2411="","⚠ اختر بند الموازنة",IF(I2411="مرفوض","✖ مرفوض من المدير",IF(I2411&lt;&gt;"موافق","⏳ بانتظار موافقة المدير",IF(K2411&lt;&gt;"نعم","⚠ غير مسوى مع الحسابات","✔ معتمد ومسوى")))))))))</f>
        <v/>
      </c>
      <c r="R2411">
        <f>N(R2410)+IF(A2411="عهدة",1,0)</f>
        <v/>
      </c>
      <c r="S2411">
        <f>IF(C2411="","",IF(AND(C2411&gt;=DATE(2026,9,1),C2411&lt;=DATE(2027,8,31)),(YEAR(C2411)-2026)*12+MONTH(C2411)-8,""))</f>
        <v/>
      </c>
      <c r="T2411">
        <f>IF(AND(A2411="مصروف",R2411&gt;0,I2411="موافق",S2411&lt;&gt;"",H2411&lt;&gt;""),N(G2411),0)</f>
        <v/>
      </c>
    </row>
    <row r="2412">
      <c r="A2412" s="19" t="n"/>
      <c r="B2412" s="20">
        <f>IF(A2412="","",IF(R2412=0,"⚠ أضف سطر عهدة أولًا","DMT-"&amp;TEXT(R2412,"000")))</f>
        <v/>
      </c>
      <c r="C2412" s="21" t="n"/>
      <c r="D2412" s="20">
        <f>IF(C2412="","",IF(S2412="","خارج السنة المالية",INDEX(القوائم!$D$2:$D$13,S2412)))</f>
        <v/>
      </c>
      <c r="E2412" s="22" t="n"/>
      <c r="F2412" s="23" t="n"/>
      <c r="G2412" s="23" t="n"/>
      <c r="H2412" s="22" t="n"/>
      <c r="I2412" s="19" t="n"/>
      <c r="J2412" s="21" t="n"/>
      <c r="K2412" s="19" t="n"/>
      <c r="L2412" s="19" t="n"/>
      <c r="M2412" s="21" t="n"/>
      <c r="N2412" s="22" t="n"/>
      <c r="O2412" s="24">
        <f>IF(A2412&lt;&gt;"عهدة","",SUMIFS($G$8:$G$5007,$B$8:$B$5007,B2412,$A$8:$A$5007,"مصروف",$I$8:$I$5007,"&lt;&gt;مرفوض"))</f>
        <v/>
      </c>
      <c r="P2412" s="25">
        <f>IF(A2412&lt;&gt;"عهدة","",N(F2412)-O2412)</f>
        <v/>
      </c>
      <c r="Q2412" s="26">
        <f>IF(A2412="","",IF(A2412="عهدة",IF(N(F2412)=0,"⚠ أدخل قيمة العهدة",IF(P2412&lt;0,"⛔ عجز / زيادة مصروفات "&amp;TEXT(-P2412,"#,##0"),IF(COUNTIFS($B$8:$B$5007,B2412,$A$8:$A$5007,"مصروف",$I$8:$I$5007,"&lt;&gt;مرفوض",$K$8:$K$5007,"&lt;&gt;نعم")&gt;0,"⚠ "&amp;COUNTIFS($B$8:$B$5007,B2412,$A$8:$A$5007,"مصروف",$I$8:$I$5007,"&lt;&gt;مرفوض",$K$8:$K$5007,"&lt;&gt;نعم")&amp;" مصروف غير مسوى",IF(L2412="تمت التسوية",IF(P2412=0,"✔ متوازنة وتمت التسوية","✔ تمت التسوية – متبقي "&amp;TEXT(P2412,"#,##0")),IF(P2412&gt;0,"متبقي "&amp;TEXT(P2412,"#,##0"),"✔ متوازنة"))))),IF(R2412=0,"⚠ أضف سطر عهدة أولًا",IF(OR(C2412="",N(G2412)=0),"⚠ أكمل التاريخ والقيمة",IF(S2412="","⚠ التاريخ خارج السنة المالية",IF(H2412="","⚠ اختر بند الموازنة",IF(I2412="مرفوض","✖ مرفوض من المدير",IF(I2412&lt;&gt;"موافق","⏳ بانتظار موافقة المدير",IF(K2412&lt;&gt;"نعم","⚠ غير مسوى مع الحسابات","✔ معتمد ومسوى")))))))))</f>
        <v/>
      </c>
      <c r="R2412">
        <f>N(R2411)+IF(A2412="عهدة",1,0)</f>
        <v/>
      </c>
      <c r="S2412">
        <f>IF(C2412="","",IF(AND(C2412&gt;=DATE(2026,9,1),C2412&lt;=DATE(2027,8,31)),(YEAR(C2412)-2026)*12+MONTH(C2412)-8,""))</f>
        <v/>
      </c>
      <c r="T2412">
        <f>IF(AND(A2412="مصروف",R2412&gt;0,I2412="موافق",S2412&lt;&gt;"",H2412&lt;&gt;""),N(G2412),0)</f>
        <v/>
      </c>
    </row>
    <row r="2413">
      <c r="A2413" s="19" t="n"/>
      <c r="B2413" s="20">
        <f>IF(A2413="","",IF(R2413=0,"⚠ أضف سطر عهدة أولًا","DMT-"&amp;TEXT(R2413,"000")))</f>
        <v/>
      </c>
      <c r="C2413" s="21" t="n"/>
      <c r="D2413" s="20">
        <f>IF(C2413="","",IF(S2413="","خارج السنة المالية",INDEX(القوائم!$D$2:$D$13,S2413)))</f>
        <v/>
      </c>
      <c r="E2413" s="22" t="n"/>
      <c r="F2413" s="23" t="n"/>
      <c r="G2413" s="23" t="n"/>
      <c r="H2413" s="22" t="n"/>
      <c r="I2413" s="19" t="n"/>
      <c r="J2413" s="21" t="n"/>
      <c r="K2413" s="19" t="n"/>
      <c r="L2413" s="19" t="n"/>
      <c r="M2413" s="21" t="n"/>
      <c r="N2413" s="22" t="n"/>
      <c r="O2413" s="24">
        <f>IF(A2413&lt;&gt;"عهدة","",SUMIFS($G$8:$G$5007,$B$8:$B$5007,B2413,$A$8:$A$5007,"مصروف",$I$8:$I$5007,"&lt;&gt;مرفوض"))</f>
        <v/>
      </c>
      <c r="P2413" s="25">
        <f>IF(A2413&lt;&gt;"عهدة","",N(F2413)-O2413)</f>
        <v/>
      </c>
      <c r="Q2413" s="26">
        <f>IF(A2413="","",IF(A2413="عهدة",IF(N(F2413)=0,"⚠ أدخل قيمة العهدة",IF(P2413&lt;0,"⛔ عجز / زيادة مصروفات "&amp;TEXT(-P2413,"#,##0"),IF(COUNTIFS($B$8:$B$5007,B2413,$A$8:$A$5007,"مصروف",$I$8:$I$5007,"&lt;&gt;مرفوض",$K$8:$K$5007,"&lt;&gt;نعم")&gt;0,"⚠ "&amp;COUNTIFS($B$8:$B$5007,B2413,$A$8:$A$5007,"مصروف",$I$8:$I$5007,"&lt;&gt;مرفوض",$K$8:$K$5007,"&lt;&gt;نعم")&amp;" مصروف غير مسوى",IF(L2413="تمت التسوية",IF(P2413=0,"✔ متوازنة وتمت التسوية","✔ تمت التسوية – متبقي "&amp;TEXT(P2413,"#,##0")),IF(P2413&gt;0,"متبقي "&amp;TEXT(P2413,"#,##0"),"✔ متوازنة"))))),IF(R2413=0,"⚠ أضف سطر عهدة أولًا",IF(OR(C2413="",N(G2413)=0),"⚠ أكمل التاريخ والقيمة",IF(S2413="","⚠ التاريخ خارج السنة المالية",IF(H2413="","⚠ اختر بند الموازنة",IF(I2413="مرفوض","✖ مرفوض من المدير",IF(I2413&lt;&gt;"موافق","⏳ بانتظار موافقة المدير",IF(K2413&lt;&gt;"نعم","⚠ غير مسوى مع الحسابات","✔ معتمد ومسوى")))))))))</f>
        <v/>
      </c>
      <c r="R2413">
        <f>N(R2412)+IF(A2413="عهدة",1,0)</f>
        <v/>
      </c>
      <c r="S2413">
        <f>IF(C2413="","",IF(AND(C2413&gt;=DATE(2026,9,1),C2413&lt;=DATE(2027,8,31)),(YEAR(C2413)-2026)*12+MONTH(C2413)-8,""))</f>
        <v/>
      </c>
      <c r="T2413">
        <f>IF(AND(A2413="مصروف",R2413&gt;0,I2413="موافق",S2413&lt;&gt;"",H2413&lt;&gt;""),N(G2413),0)</f>
        <v/>
      </c>
    </row>
    <row r="2414">
      <c r="A2414" s="19" t="n"/>
      <c r="B2414" s="20">
        <f>IF(A2414="","",IF(R2414=0,"⚠ أضف سطر عهدة أولًا","DMT-"&amp;TEXT(R2414,"000")))</f>
        <v/>
      </c>
      <c r="C2414" s="21" t="n"/>
      <c r="D2414" s="20">
        <f>IF(C2414="","",IF(S2414="","خارج السنة المالية",INDEX(القوائم!$D$2:$D$13,S2414)))</f>
        <v/>
      </c>
      <c r="E2414" s="22" t="n"/>
      <c r="F2414" s="23" t="n"/>
      <c r="G2414" s="23" t="n"/>
      <c r="H2414" s="22" t="n"/>
      <c r="I2414" s="19" t="n"/>
      <c r="J2414" s="21" t="n"/>
      <c r="K2414" s="19" t="n"/>
      <c r="L2414" s="19" t="n"/>
      <c r="M2414" s="21" t="n"/>
      <c r="N2414" s="22" t="n"/>
      <c r="O2414" s="24">
        <f>IF(A2414&lt;&gt;"عهدة","",SUMIFS($G$8:$G$5007,$B$8:$B$5007,B2414,$A$8:$A$5007,"مصروف",$I$8:$I$5007,"&lt;&gt;مرفوض"))</f>
        <v/>
      </c>
      <c r="P2414" s="25">
        <f>IF(A2414&lt;&gt;"عهدة","",N(F2414)-O2414)</f>
        <v/>
      </c>
      <c r="Q2414" s="26">
        <f>IF(A2414="","",IF(A2414="عهدة",IF(N(F2414)=0,"⚠ أدخل قيمة العهدة",IF(P2414&lt;0,"⛔ عجز / زيادة مصروفات "&amp;TEXT(-P2414,"#,##0"),IF(COUNTIFS($B$8:$B$5007,B2414,$A$8:$A$5007,"مصروف",$I$8:$I$5007,"&lt;&gt;مرفوض",$K$8:$K$5007,"&lt;&gt;نعم")&gt;0,"⚠ "&amp;COUNTIFS($B$8:$B$5007,B2414,$A$8:$A$5007,"مصروف",$I$8:$I$5007,"&lt;&gt;مرفوض",$K$8:$K$5007,"&lt;&gt;نعم")&amp;" مصروف غير مسوى",IF(L2414="تمت التسوية",IF(P2414=0,"✔ متوازنة وتمت التسوية","✔ تمت التسوية – متبقي "&amp;TEXT(P2414,"#,##0")),IF(P2414&gt;0,"متبقي "&amp;TEXT(P2414,"#,##0"),"✔ متوازنة"))))),IF(R2414=0,"⚠ أضف سطر عهدة أولًا",IF(OR(C2414="",N(G2414)=0),"⚠ أكمل التاريخ والقيمة",IF(S2414="","⚠ التاريخ خارج السنة المالية",IF(H2414="","⚠ اختر بند الموازنة",IF(I2414="مرفوض","✖ مرفوض من المدير",IF(I2414&lt;&gt;"موافق","⏳ بانتظار موافقة المدير",IF(K2414&lt;&gt;"نعم","⚠ غير مسوى مع الحسابات","✔ معتمد ومسوى")))))))))</f>
        <v/>
      </c>
      <c r="R2414">
        <f>N(R2413)+IF(A2414="عهدة",1,0)</f>
        <v/>
      </c>
      <c r="S2414">
        <f>IF(C2414="","",IF(AND(C2414&gt;=DATE(2026,9,1),C2414&lt;=DATE(2027,8,31)),(YEAR(C2414)-2026)*12+MONTH(C2414)-8,""))</f>
        <v/>
      </c>
      <c r="T2414">
        <f>IF(AND(A2414="مصروف",R2414&gt;0,I2414="موافق",S2414&lt;&gt;"",H2414&lt;&gt;""),N(G2414),0)</f>
        <v/>
      </c>
    </row>
    <row r="2415">
      <c r="A2415" s="19" t="n"/>
      <c r="B2415" s="20">
        <f>IF(A2415="","",IF(R2415=0,"⚠ أضف سطر عهدة أولًا","DMT-"&amp;TEXT(R2415,"000")))</f>
        <v/>
      </c>
      <c r="C2415" s="21" t="n"/>
      <c r="D2415" s="20">
        <f>IF(C2415="","",IF(S2415="","خارج السنة المالية",INDEX(القوائم!$D$2:$D$13,S2415)))</f>
        <v/>
      </c>
      <c r="E2415" s="22" t="n"/>
      <c r="F2415" s="23" t="n"/>
      <c r="G2415" s="23" t="n"/>
      <c r="H2415" s="22" t="n"/>
      <c r="I2415" s="19" t="n"/>
      <c r="J2415" s="21" t="n"/>
      <c r="K2415" s="19" t="n"/>
      <c r="L2415" s="19" t="n"/>
      <c r="M2415" s="21" t="n"/>
      <c r="N2415" s="22" t="n"/>
      <c r="O2415" s="24">
        <f>IF(A2415&lt;&gt;"عهدة","",SUMIFS($G$8:$G$5007,$B$8:$B$5007,B2415,$A$8:$A$5007,"مصروف",$I$8:$I$5007,"&lt;&gt;مرفوض"))</f>
        <v/>
      </c>
      <c r="P2415" s="25">
        <f>IF(A2415&lt;&gt;"عهدة","",N(F2415)-O2415)</f>
        <v/>
      </c>
      <c r="Q2415" s="26">
        <f>IF(A2415="","",IF(A2415="عهدة",IF(N(F2415)=0,"⚠ أدخل قيمة العهدة",IF(P2415&lt;0,"⛔ عجز / زيادة مصروفات "&amp;TEXT(-P2415,"#,##0"),IF(COUNTIFS($B$8:$B$5007,B2415,$A$8:$A$5007,"مصروف",$I$8:$I$5007,"&lt;&gt;مرفوض",$K$8:$K$5007,"&lt;&gt;نعم")&gt;0,"⚠ "&amp;COUNTIFS($B$8:$B$5007,B2415,$A$8:$A$5007,"مصروف",$I$8:$I$5007,"&lt;&gt;مرفوض",$K$8:$K$5007,"&lt;&gt;نعم")&amp;" مصروف غير مسوى",IF(L2415="تمت التسوية",IF(P2415=0,"✔ متوازنة وتمت التسوية","✔ تمت التسوية – متبقي "&amp;TEXT(P2415,"#,##0")),IF(P2415&gt;0,"متبقي "&amp;TEXT(P2415,"#,##0"),"✔ متوازنة"))))),IF(R2415=0,"⚠ أضف سطر عهدة أولًا",IF(OR(C2415="",N(G2415)=0),"⚠ أكمل التاريخ والقيمة",IF(S2415="","⚠ التاريخ خارج السنة المالية",IF(H2415="","⚠ اختر بند الموازنة",IF(I2415="مرفوض","✖ مرفوض من المدير",IF(I2415&lt;&gt;"موافق","⏳ بانتظار موافقة المدير",IF(K2415&lt;&gt;"نعم","⚠ غير مسوى مع الحسابات","✔ معتمد ومسوى")))))))))</f>
        <v/>
      </c>
      <c r="R2415">
        <f>N(R2414)+IF(A2415="عهدة",1,0)</f>
        <v/>
      </c>
      <c r="S2415">
        <f>IF(C2415="","",IF(AND(C2415&gt;=DATE(2026,9,1),C2415&lt;=DATE(2027,8,31)),(YEAR(C2415)-2026)*12+MONTH(C2415)-8,""))</f>
        <v/>
      </c>
      <c r="T2415">
        <f>IF(AND(A2415="مصروف",R2415&gt;0,I2415="موافق",S2415&lt;&gt;"",H2415&lt;&gt;""),N(G2415),0)</f>
        <v/>
      </c>
    </row>
    <row r="2416">
      <c r="A2416" s="19" t="n"/>
      <c r="B2416" s="20">
        <f>IF(A2416="","",IF(R2416=0,"⚠ أضف سطر عهدة أولًا","DMT-"&amp;TEXT(R2416,"000")))</f>
        <v/>
      </c>
      <c r="C2416" s="21" t="n"/>
      <c r="D2416" s="20">
        <f>IF(C2416="","",IF(S2416="","خارج السنة المالية",INDEX(القوائم!$D$2:$D$13,S2416)))</f>
        <v/>
      </c>
      <c r="E2416" s="22" t="n"/>
      <c r="F2416" s="23" t="n"/>
      <c r="G2416" s="23" t="n"/>
      <c r="H2416" s="22" t="n"/>
      <c r="I2416" s="19" t="n"/>
      <c r="J2416" s="21" t="n"/>
      <c r="K2416" s="19" t="n"/>
      <c r="L2416" s="19" t="n"/>
      <c r="M2416" s="21" t="n"/>
      <c r="N2416" s="22" t="n"/>
      <c r="O2416" s="24">
        <f>IF(A2416&lt;&gt;"عهدة","",SUMIFS($G$8:$G$5007,$B$8:$B$5007,B2416,$A$8:$A$5007,"مصروف",$I$8:$I$5007,"&lt;&gt;مرفوض"))</f>
        <v/>
      </c>
      <c r="P2416" s="25">
        <f>IF(A2416&lt;&gt;"عهدة","",N(F2416)-O2416)</f>
        <v/>
      </c>
      <c r="Q2416" s="26">
        <f>IF(A2416="","",IF(A2416="عهدة",IF(N(F2416)=0,"⚠ أدخل قيمة العهدة",IF(P2416&lt;0,"⛔ عجز / زيادة مصروفات "&amp;TEXT(-P2416,"#,##0"),IF(COUNTIFS($B$8:$B$5007,B2416,$A$8:$A$5007,"مصروف",$I$8:$I$5007,"&lt;&gt;مرفوض",$K$8:$K$5007,"&lt;&gt;نعم")&gt;0,"⚠ "&amp;COUNTIFS($B$8:$B$5007,B2416,$A$8:$A$5007,"مصروف",$I$8:$I$5007,"&lt;&gt;مرفوض",$K$8:$K$5007,"&lt;&gt;نعم")&amp;" مصروف غير مسوى",IF(L2416="تمت التسوية",IF(P2416=0,"✔ متوازنة وتمت التسوية","✔ تمت التسوية – متبقي "&amp;TEXT(P2416,"#,##0")),IF(P2416&gt;0,"متبقي "&amp;TEXT(P2416,"#,##0"),"✔ متوازنة"))))),IF(R2416=0,"⚠ أضف سطر عهدة أولًا",IF(OR(C2416="",N(G2416)=0),"⚠ أكمل التاريخ والقيمة",IF(S2416="","⚠ التاريخ خارج السنة المالية",IF(H2416="","⚠ اختر بند الموازنة",IF(I2416="مرفوض","✖ مرفوض من المدير",IF(I2416&lt;&gt;"موافق","⏳ بانتظار موافقة المدير",IF(K2416&lt;&gt;"نعم","⚠ غير مسوى مع الحسابات","✔ معتمد ومسوى")))))))))</f>
        <v/>
      </c>
      <c r="R2416">
        <f>N(R2415)+IF(A2416="عهدة",1,0)</f>
        <v/>
      </c>
      <c r="S2416">
        <f>IF(C2416="","",IF(AND(C2416&gt;=DATE(2026,9,1),C2416&lt;=DATE(2027,8,31)),(YEAR(C2416)-2026)*12+MONTH(C2416)-8,""))</f>
        <v/>
      </c>
      <c r="T2416">
        <f>IF(AND(A2416="مصروف",R2416&gt;0,I2416="موافق",S2416&lt;&gt;"",H2416&lt;&gt;""),N(G2416),0)</f>
        <v/>
      </c>
    </row>
    <row r="2417">
      <c r="A2417" s="19" t="n"/>
      <c r="B2417" s="20">
        <f>IF(A2417="","",IF(R2417=0,"⚠ أضف سطر عهدة أولًا","DMT-"&amp;TEXT(R2417,"000")))</f>
        <v/>
      </c>
      <c r="C2417" s="21" t="n"/>
      <c r="D2417" s="20">
        <f>IF(C2417="","",IF(S2417="","خارج السنة المالية",INDEX(القوائم!$D$2:$D$13,S2417)))</f>
        <v/>
      </c>
      <c r="E2417" s="22" t="n"/>
      <c r="F2417" s="23" t="n"/>
      <c r="G2417" s="23" t="n"/>
      <c r="H2417" s="22" t="n"/>
      <c r="I2417" s="19" t="n"/>
      <c r="J2417" s="21" t="n"/>
      <c r="K2417" s="19" t="n"/>
      <c r="L2417" s="19" t="n"/>
      <c r="M2417" s="21" t="n"/>
      <c r="N2417" s="22" t="n"/>
      <c r="O2417" s="24">
        <f>IF(A2417&lt;&gt;"عهدة","",SUMIFS($G$8:$G$5007,$B$8:$B$5007,B2417,$A$8:$A$5007,"مصروف",$I$8:$I$5007,"&lt;&gt;مرفوض"))</f>
        <v/>
      </c>
      <c r="P2417" s="25">
        <f>IF(A2417&lt;&gt;"عهدة","",N(F2417)-O2417)</f>
        <v/>
      </c>
      <c r="Q2417" s="26">
        <f>IF(A2417="","",IF(A2417="عهدة",IF(N(F2417)=0,"⚠ أدخل قيمة العهدة",IF(P2417&lt;0,"⛔ عجز / زيادة مصروفات "&amp;TEXT(-P2417,"#,##0"),IF(COUNTIFS($B$8:$B$5007,B2417,$A$8:$A$5007,"مصروف",$I$8:$I$5007,"&lt;&gt;مرفوض",$K$8:$K$5007,"&lt;&gt;نعم")&gt;0,"⚠ "&amp;COUNTIFS($B$8:$B$5007,B2417,$A$8:$A$5007,"مصروف",$I$8:$I$5007,"&lt;&gt;مرفوض",$K$8:$K$5007,"&lt;&gt;نعم")&amp;" مصروف غير مسوى",IF(L2417="تمت التسوية",IF(P2417=0,"✔ متوازنة وتمت التسوية","✔ تمت التسوية – متبقي "&amp;TEXT(P2417,"#,##0")),IF(P2417&gt;0,"متبقي "&amp;TEXT(P2417,"#,##0"),"✔ متوازنة"))))),IF(R2417=0,"⚠ أضف سطر عهدة أولًا",IF(OR(C2417="",N(G2417)=0),"⚠ أكمل التاريخ والقيمة",IF(S2417="","⚠ التاريخ خارج السنة المالية",IF(H2417="","⚠ اختر بند الموازنة",IF(I2417="مرفوض","✖ مرفوض من المدير",IF(I2417&lt;&gt;"موافق","⏳ بانتظار موافقة المدير",IF(K2417&lt;&gt;"نعم","⚠ غير مسوى مع الحسابات","✔ معتمد ومسوى")))))))))</f>
        <v/>
      </c>
      <c r="R2417">
        <f>N(R2416)+IF(A2417="عهدة",1,0)</f>
        <v/>
      </c>
      <c r="S2417">
        <f>IF(C2417="","",IF(AND(C2417&gt;=DATE(2026,9,1),C2417&lt;=DATE(2027,8,31)),(YEAR(C2417)-2026)*12+MONTH(C2417)-8,""))</f>
        <v/>
      </c>
      <c r="T2417">
        <f>IF(AND(A2417="مصروف",R2417&gt;0,I2417="موافق",S2417&lt;&gt;"",H2417&lt;&gt;""),N(G2417),0)</f>
        <v/>
      </c>
    </row>
    <row r="2418">
      <c r="A2418" s="19" t="n"/>
      <c r="B2418" s="20">
        <f>IF(A2418="","",IF(R2418=0,"⚠ أضف سطر عهدة أولًا","DMT-"&amp;TEXT(R2418,"000")))</f>
        <v/>
      </c>
      <c r="C2418" s="21" t="n"/>
      <c r="D2418" s="20">
        <f>IF(C2418="","",IF(S2418="","خارج السنة المالية",INDEX(القوائم!$D$2:$D$13,S2418)))</f>
        <v/>
      </c>
      <c r="E2418" s="22" t="n"/>
      <c r="F2418" s="23" t="n"/>
      <c r="G2418" s="23" t="n"/>
      <c r="H2418" s="22" t="n"/>
      <c r="I2418" s="19" t="n"/>
      <c r="J2418" s="21" t="n"/>
      <c r="K2418" s="19" t="n"/>
      <c r="L2418" s="19" t="n"/>
      <c r="M2418" s="21" t="n"/>
      <c r="N2418" s="22" t="n"/>
      <c r="O2418" s="24">
        <f>IF(A2418&lt;&gt;"عهدة","",SUMIFS($G$8:$G$5007,$B$8:$B$5007,B2418,$A$8:$A$5007,"مصروف",$I$8:$I$5007,"&lt;&gt;مرفوض"))</f>
        <v/>
      </c>
      <c r="P2418" s="25">
        <f>IF(A2418&lt;&gt;"عهدة","",N(F2418)-O2418)</f>
        <v/>
      </c>
      <c r="Q2418" s="26">
        <f>IF(A2418="","",IF(A2418="عهدة",IF(N(F2418)=0,"⚠ أدخل قيمة العهدة",IF(P2418&lt;0,"⛔ عجز / زيادة مصروفات "&amp;TEXT(-P2418,"#,##0"),IF(COUNTIFS($B$8:$B$5007,B2418,$A$8:$A$5007,"مصروف",$I$8:$I$5007,"&lt;&gt;مرفوض",$K$8:$K$5007,"&lt;&gt;نعم")&gt;0,"⚠ "&amp;COUNTIFS($B$8:$B$5007,B2418,$A$8:$A$5007,"مصروف",$I$8:$I$5007,"&lt;&gt;مرفوض",$K$8:$K$5007,"&lt;&gt;نعم")&amp;" مصروف غير مسوى",IF(L2418="تمت التسوية",IF(P2418=0,"✔ متوازنة وتمت التسوية","✔ تمت التسوية – متبقي "&amp;TEXT(P2418,"#,##0")),IF(P2418&gt;0,"متبقي "&amp;TEXT(P2418,"#,##0"),"✔ متوازنة"))))),IF(R2418=0,"⚠ أضف سطر عهدة أولًا",IF(OR(C2418="",N(G2418)=0),"⚠ أكمل التاريخ والقيمة",IF(S2418="","⚠ التاريخ خارج السنة المالية",IF(H2418="","⚠ اختر بند الموازنة",IF(I2418="مرفوض","✖ مرفوض من المدير",IF(I2418&lt;&gt;"موافق","⏳ بانتظار موافقة المدير",IF(K2418&lt;&gt;"نعم","⚠ غير مسوى مع الحسابات","✔ معتمد ومسوى")))))))))</f>
        <v/>
      </c>
      <c r="R2418">
        <f>N(R2417)+IF(A2418="عهدة",1,0)</f>
        <v/>
      </c>
      <c r="S2418">
        <f>IF(C2418="","",IF(AND(C2418&gt;=DATE(2026,9,1),C2418&lt;=DATE(2027,8,31)),(YEAR(C2418)-2026)*12+MONTH(C2418)-8,""))</f>
        <v/>
      </c>
      <c r="T2418">
        <f>IF(AND(A2418="مصروف",R2418&gt;0,I2418="موافق",S2418&lt;&gt;"",H2418&lt;&gt;""),N(G2418),0)</f>
        <v/>
      </c>
    </row>
    <row r="2419">
      <c r="A2419" s="19" t="n"/>
      <c r="B2419" s="20">
        <f>IF(A2419="","",IF(R2419=0,"⚠ أضف سطر عهدة أولًا","DMT-"&amp;TEXT(R2419,"000")))</f>
        <v/>
      </c>
      <c r="C2419" s="21" t="n"/>
      <c r="D2419" s="20">
        <f>IF(C2419="","",IF(S2419="","خارج السنة المالية",INDEX(القوائم!$D$2:$D$13,S2419)))</f>
        <v/>
      </c>
      <c r="E2419" s="22" t="n"/>
      <c r="F2419" s="23" t="n"/>
      <c r="G2419" s="23" t="n"/>
      <c r="H2419" s="22" t="n"/>
      <c r="I2419" s="19" t="n"/>
      <c r="J2419" s="21" t="n"/>
      <c r="K2419" s="19" t="n"/>
      <c r="L2419" s="19" t="n"/>
      <c r="M2419" s="21" t="n"/>
      <c r="N2419" s="22" t="n"/>
      <c r="O2419" s="24">
        <f>IF(A2419&lt;&gt;"عهدة","",SUMIFS($G$8:$G$5007,$B$8:$B$5007,B2419,$A$8:$A$5007,"مصروف",$I$8:$I$5007,"&lt;&gt;مرفوض"))</f>
        <v/>
      </c>
      <c r="P2419" s="25">
        <f>IF(A2419&lt;&gt;"عهدة","",N(F2419)-O2419)</f>
        <v/>
      </c>
      <c r="Q2419" s="26">
        <f>IF(A2419="","",IF(A2419="عهدة",IF(N(F2419)=0,"⚠ أدخل قيمة العهدة",IF(P2419&lt;0,"⛔ عجز / زيادة مصروفات "&amp;TEXT(-P2419,"#,##0"),IF(COUNTIFS($B$8:$B$5007,B2419,$A$8:$A$5007,"مصروف",$I$8:$I$5007,"&lt;&gt;مرفوض",$K$8:$K$5007,"&lt;&gt;نعم")&gt;0,"⚠ "&amp;COUNTIFS($B$8:$B$5007,B2419,$A$8:$A$5007,"مصروف",$I$8:$I$5007,"&lt;&gt;مرفوض",$K$8:$K$5007,"&lt;&gt;نعم")&amp;" مصروف غير مسوى",IF(L2419="تمت التسوية",IF(P2419=0,"✔ متوازنة وتمت التسوية","✔ تمت التسوية – متبقي "&amp;TEXT(P2419,"#,##0")),IF(P2419&gt;0,"متبقي "&amp;TEXT(P2419,"#,##0"),"✔ متوازنة"))))),IF(R2419=0,"⚠ أضف سطر عهدة أولًا",IF(OR(C2419="",N(G2419)=0),"⚠ أكمل التاريخ والقيمة",IF(S2419="","⚠ التاريخ خارج السنة المالية",IF(H2419="","⚠ اختر بند الموازنة",IF(I2419="مرفوض","✖ مرفوض من المدير",IF(I2419&lt;&gt;"موافق","⏳ بانتظار موافقة المدير",IF(K2419&lt;&gt;"نعم","⚠ غير مسوى مع الحسابات","✔ معتمد ومسوى")))))))))</f>
        <v/>
      </c>
      <c r="R2419">
        <f>N(R2418)+IF(A2419="عهدة",1,0)</f>
        <v/>
      </c>
      <c r="S2419">
        <f>IF(C2419="","",IF(AND(C2419&gt;=DATE(2026,9,1),C2419&lt;=DATE(2027,8,31)),(YEAR(C2419)-2026)*12+MONTH(C2419)-8,""))</f>
        <v/>
      </c>
      <c r="T2419">
        <f>IF(AND(A2419="مصروف",R2419&gt;0,I2419="موافق",S2419&lt;&gt;"",H2419&lt;&gt;""),N(G2419),0)</f>
        <v/>
      </c>
    </row>
    <row r="2420">
      <c r="A2420" s="19" t="n"/>
      <c r="B2420" s="20">
        <f>IF(A2420="","",IF(R2420=0,"⚠ أضف سطر عهدة أولًا","DMT-"&amp;TEXT(R2420,"000")))</f>
        <v/>
      </c>
      <c r="C2420" s="21" t="n"/>
      <c r="D2420" s="20">
        <f>IF(C2420="","",IF(S2420="","خارج السنة المالية",INDEX(القوائم!$D$2:$D$13,S2420)))</f>
        <v/>
      </c>
      <c r="E2420" s="22" t="n"/>
      <c r="F2420" s="23" t="n"/>
      <c r="G2420" s="23" t="n"/>
      <c r="H2420" s="22" t="n"/>
      <c r="I2420" s="19" t="n"/>
      <c r="J2420" s="21" t="n"/>
      <c r="K2420" s="19" t="n"/>
      <c r="L2420" s="19" t="n"/>
      <c r="M2420" s="21" t="n"/>
      <c r="N2420" s="22" t="n"/>
      <c r="O2420" s="24">
        <f>IF(A2420&lt;&gt;"عهدة","",SUMIFS($G$8:$G$5007,$B$8:$B$5007,B2420,$A$8:$A$5007,"مصروف",$I$8:$I$5007,"&lt;&gt;مرفوض"))</f>
        <v/>
      </c>
      <c r="P2420" s="25">
        <f>IF(A2420&lt;&gt;"عهدة","",N(F2420)-O2420)</f>
        <v/>
      </c>
      <c r="Q2420" s="26">
        <f>IF(A2420="","",IF(A2420="عهدة",IF(N(F2420)=0,"⚠ أدخل قيمة العهدة",IF(P2420&lt;0,"⛔ عجز / زيادة مصروفات "&amp;TEXT(-P2420,"#,##0"),IF(COUNTIFS($B$8:$B$5007,B2420,$A$8:$A$5007,"مصروف",$I$8:$I$5007,"&lt;&gt;مرفوض",$K$8:$K$5007,"&lt;&gt;نعم")&gt;0,"⚠ "&amp;COUNTIFS($B$8:$B$5007,B2420,$A$8:$A$5007,"مصروف",$I$8:$I$5007,"&lt;&gt;مرفوض",$K$8:$K$5007,"&lt;&gt;نعم")&amp;" مصروف غير مسوى",IF(L2420="تمت التسوية",IF(P2420=0,"✔ متوازنة وتمت التسوية","✔ تمت التسوية – متبقي "&amp;TEXT(P2420,"#,##0")),IF(P2420&gt;0,"متبقي "&amp;TEXT(P2420,"#,##0"),"✔ متوازنة"))))),IF(R2420=0,"⚠ أضف سطر عهدة أولًا",IF(OR(C2420="",N(G2420)=0),"⚠ أكمل التاريخ والقيمة",IF(S2420="","⚠ التاريخ خارج السنة المالية",IF(H2420="","⚠ اختر بند الموازنة",IF(I2420="مرفوض","✖ مرفوض من المدير",IF(I2420&lt;&gt;"موافق","⏳ بانتظار موافقة المدير",IF(K2420&lt;&gt;"نعم","⚠ غير مسوى مع الحسابات","✔ معتمد ومسوى")))))))))</f>
        <v/>
      </c>
      <c r="R2420">
        <f>N(R2419)+IF(A2420="عهدة",1,0)</f>
        <v/>
      </c>
      <c r="S2420">
        <f>IF(C2420="","",IF(AND(C2420&gt;=DATE(2026,9,1),C2420&lt;=DATE(2027,8,31)),(YEAR(C2420)-2026)*12+MONTH(C2420)-8,""))</f>
        <v/>
      </c>
      <c r="T2420">
        <f>IF(AND(A2420="مصروف",R2420&gt;0,I2420="موافق",S2420&lt;&gt;"",H2420&lt;&gt;""),N(G2420),0)</f>
        <v/>
      </c>
    </row>
    <row r="2421">
      <c r="A2421" s="19" t="n"/>
      <c r="B2421" s="20">
        <f>IF(A2421="","",IF(R2421=0,"⚠ أضف سطر عهدة أولًا","DMT-"&amp;TEXT(R2421,"000")))</f>
        <v/>
      </c>
      <c r="C2421" s="21" t="n"/>
      <c r="D2421" s="20">
        <f>IF(C2421="","",IF(S2421="","خارج السنة المالية",INDEX(القوائم!$D$2:$D$13,S2421)))</f>
        <v/>
      </c>
      <c r="E2421" s="22" t="n"/>
      <c r="F2421" s="23" t="n"/>
      <c r="G2421" s="23" t="n"/>
      <c r="H2421" s="22" t="n"/>
      <c r="I2421" s="19" t="n"/>
      <c r="J2421" s="21" t="n"/>
      <c r="K2421" s="19" t="n"/>
      <c r="L2421" s="19" t="n"/>
      <c r="M2421" s="21" t="n"/>
      <c r="N2421" s="22" t="n"/>
      <c r="O2421" s="24">
        <f>IF(A2421&lt;&gt;"عهدة","",SUMIFS($G$8:$G$5007,$B$8:$B$5007,B2421,$A$8:$A$5007,"مصروف",$I$8:$I$5007,"&lt;&gt;مرفوض"))</f>
        <v/>
      </c>
      <c r="P2421" s="25">
        <f>IF(A2421&lt;&gt;"عهدة","",N(F2421)-O2421)</f>
        <v/>
      </c>
      <c r="Q2421" s="26">
        <f>IF(A2421="","",IF(A2421="عهدة",IF(N(F2421)=0,"⚠ أدخل قيمة العهدة",IF(P2421&lt;0,"⛔ عجز / زيادة مصروفات "&amp;TEXT(-P2421,"#,##0"),IF(COUNTIFS($B$8:$B$5007,B2421,$A$8:$A$5007,"مصروف",$I$8:$I$5007,"&lt;&gt;مرفوض",$K$8:$K$5007,"&lt;&gt;نعم")&gt;0,"⚠ "&amp;COUNTIFS($B$8:$B$5007,B2421,$A$8:$A$5007,"مصروف",$I$8:$I$5007,"&lt;&gt;مرفوض",$K$8:$K$5007,"&lt;&gt;نعم")&amp;" مصروف غير مسوى",IF(L2421="تمت التسوية",IF(P2421=0,"✔ متوازنة وتمت التسوية","✔ تمت التسوية – متبقي "&amp;TEXT(P2421,"#,##0")),IF(P2421&gt;0,"متبقي "&amp;TEXT(P2421,"#,##0"),"✔ متوازنة"))))),IF(R2421=0,"⚠ أضف سطر عهدة أولًا",IF(OR(C2421="",N(G2421)=0),"⚠ أكمل التاريخ والقيمة",IF(S2421="","⚠ التاريخ خارج السنة المالية",IF(H2421="","⚠ اختر بند الموازنة",IF(I2421="مرفوض","✖ مرفوض من المدير",IF(I2421&lt;&gt;"موافق","⏳ بانتظار موافقة المدير",IF(K2421&lt;&gt;"نعم","⚠ غير مسوى مع الحسابات","✔ معتمد ومسوى")))))))))</f>
        <v/>
      </c>
      <c r="R2421">
        <f>N(R2420)+IF(A2421="عهدة",1,0)</f>
        <v/>
      </c>
      <c r="S2421">
        <f>IF(C2421="","",IF(AND(C2421&gt;=DATE(2026,9,1),C2421&lt;=DATE(2027,8,31)),(YEAR(C2421)-2026)*12+MONTH(C2421)-8,""))</f>
        <v/>
      </c>
      <c r="T2421">
        <f>IF(AND(A2421="مصروف",R2421&gt;0,I2421="موافق",S2421&lt;&gt;"",H2421&lt;&gt;""),N(G2421),0)</f>
        <v/>
      </c>
    </row>
    <row r="2422">
      <c r="A2422" s="19" t="n"/>
      <c r="B2422" s="20">
        <f>IF(A2422="","",IF(R2422=0,"⚠ أضف سطر عهدة أولًا","DMT-"&amp;TEXT(R2422,"000")))</f>
        <v/>
      </c>
      <c r="C2422" s="21" t="n"/>
      <c r="D2422" s="20">
        <f>IF(C2422="","",IF(S2422="","خارج السنة المالية",INDEX(القوائم!$D$2:$D$13,S2422)))</f>
        <v/>
      </c>
      <c r="E2422" s="22" t="n"/>
      <c r="F2422" s="23" t="n"/>
      <c r="G2422" s="23" t="n"/>
      <c r="H2422" s="22" t="n"/>
      <c r="I2422" s="19" t="n"/>
      <c r="J2422" s="21" t="n"/>
      <c r="K2422" s="19" t="n"/>
      <c r="L2422" s="19" t="n"/>
      <c r="M2422" s="21" t="n"/>
      <c r="N2422" s="22" t="n"/>
      <c r="O2422" s="24">
        <f>IF(A2422&lt;&gt;"عهدة","",SUMIFS($G$8:$G$5007,$B$8:$B$5007,B2422,$A$8:$A$5007,"مصروف",$I$8:$I$5007,"&lt;&gt;مرفوض"))</f>
        <v/>
      </c>
      <c r="P2422" s="25">
        <f>IF(A2422&lt;&gt;"عهدة","",N(F2422)-O2422)</f>
        <v/>
      </c>
      <c r="Q2422" s="26">
        <f>IF(A2422="","",IF(A2422="عهدة",IF(N(F2422)=0,"⚠ أدخل قيمة العهدة",IF(P2422&lt;0,"⛔ عجز / زيادة مصروفات "&amp;TEXT(-P2422,"#,##0"),IF(COUNTIFS($B$8:$B$5007,B2422,$A$8:$A$5007,"مصروف",$I$8:$I$5007,"&lt;&gt;مرفوض",$K$8:$K$5007,"&lt;&gt;نعم")&gt;0,"⚠ "&amp;COUNTIFS($B$8:$B$5007,B2422,$A$8:$A$5007,"مصروف",$I$8:$I$5007,"&lt;&gt;مرفوض",$K$8:$K$5007,"&lt;&gt;نعم")&amp;" مصروف غير مسوى",IF(L2422="تمت التسوية",IF(P2422=0,"✔ متوازنة وتمت التسوية","✔ تمت التسوية – متبقي "&amp;TEXT(P2422,"#,##0")),IF(P2422&gt;0,"متبقي "&amp;TEXT(P2422,"#,##0"),"✔ متوازنة"))))),IF(R2422=0,"⚠ أضف سطر عهدة أولًا",IF(OR(C2422="",N(G2422)=0),"⚠ أكمل التاريخ والقيمة",IF(S2422="","⚠ التاريخ خارج السنة المالية",IF(H2422="","⚠ اختر بند الموازنة",IF(I2422="مرفوض","✖ مرفوض من المدير",IF(I2422&lt;&gt;"موافق","⏳ بانتظار موافقة المدير",IF(K2422&lt;&gt;"نعم","⚠ غير مسوى مع الحسابات","✔ معتمد ومسوى")))))))))</f>
        <v/>
      </c>
      <c r="R2422">
        <f>N(R2421)+IF(A2422="عهدة",1,0)</f>
        <v/>
      </c>
      <c r="S2422">
        <f>IF(C2422="","",IF(AND(C2422&gt;=DATE(2026,9,1),C2422&lt;=DATE(2027,8,31)),(YEAR(C2422)-2026)*12+MONTH(C2422)-8,""))</f>
        <v/>
      </c>
      <c r="T2422">
        <f>IF(AND(A2422="مصروف",R2422&gt;0,I2422="موافق",S2422&lt;&gt;"",H2422&lt;&gt;""),N(G2422),0)</f>
        <v/>
      </c>
    </row>
    <row r="2423">
      <c r="A2423" s="19" t="n"/>
      <c r="B2423" s="20">
        <f>IF(A2423="","",IF(R2423=0,"⚠ أضف سطر عهدة أولًا","DMT-"&amp;TEXT(R2423,"000")))</f>
        <v/>
      </c>
      <c r="C2423" s="21" t="n"/>
      <c r="D2423" s="20">
        <f>IF(C2423="","",IF(S2423="","خارج السنة المالية",INDEX(القوائم!$D$2:$D$13,S2423)))</f>
        <v/>
      </c>
      <c r="E2423" s="22" t="n"/>
      <c r="F2423" s="23" t="n"/>
      <c r="G2423" s="23" t="n"/>
      <c r="H2423" s="22" t="n"/>
      <c r="I2423" s="19" t="n"/>
      <c r="J2423" s="21" t="n"/>
      <c r="K2423" s="19" t="n"/>
      <c r="L2423" s="19" t="n"/>
      <c r="M2423" s="21" t="n"/>
      <c r="N2423" s="22" t="n"/>
      <c r="O2423" s="24">
        <f>IF(A2423&lt;&gt;"عهدة","",SUMIFS($G$8:$G$5007,$B$8:$B$5007,B2423,$A$8:$A$5007,"مصروف",$I$8:$I$5007,"&lt;&gt;مرفوض"))</f>
        <v/>
      </c>
      <c r="P2423" s="25">
        <f>IF(A2423&lt;&gt;"عهدة","",N(F2423)-O2423)</f>
        <v/>
      </c>
      <c r="Q2423" s="26">
        <f>IF(A2423="","",IF(A2423="عهدة",IF(N(F2423)=0,"⚠ أدخل قيمة العهدة",IF(P2423&lt;0,"⛔ عجز / زيادة مصروفات "&amp;TEXT(-P2423,"#,##0"),IF(COUNTIFS($B$8:$B$5007,B2423,$A$8:$A$5007,"مصروف",$I$8:$I$5007,"&lt;&gt;مرفوض",$K$8:$K$5007,"&lt;&gt;نعم")&gt;0,"⚠ "&amp;COUNTIFS($B$8:$B$5007,B2423,$A$8:$A$5007,"مصروف",$I$8:$I$5007,"&lt;&gt;مرفوض",$K$8:$K$5007,"&lt;&gt;نعم")&amp;" مصروف غير مسوى",IF(L2423="تمت التسوية",IF(P2423=0,"✔ متوازنة وتمت التسوية","✔ تمت التسوية – متبقي "&amp;TEXT(P2423,"#,##0")),IF(P2423&gt;0,"متبقي "&amp;TEXT(P2423,"#,##0"),"✔ متوازنة"))))),IF(R2423=0,"⚠ أضف سطر عهدة أولًا",IF(OR(C2423="",N(G2423)=0),"⚠ أكمل التاريخ والقيمة",IF(S2423="","⚠ التاريخ خارج السنة المالية",IF(H2423="","⚠ اختر بند الموازنة",IF(I2423="مرفوض","✖ مرفوض من المدير",IF(I2423&lt;&gt;"موافق","⏳ بانتظار موافقة المدير",IF(K2423&lt;&gt;"نعم","⚠ غير مسوى مع الحسابات","✔ معتمد ومسوى")))))))))</f>
        <v/>
      </c>
      <c r="R2423">
        <f>N(R2422)+IF(A2423="عهدة",1,0)</f>
        <v/>
      </c>
      <c r="S2423">
        <f>IF(C2423="","",IF(AND(C2423&gt;=DATE(2026,9,1),C2423&lt;=DATE(2027,8,31)),(YEAR(C2423)-2026)*12+MONTH(C2423)-8,""))</f>
        <v/>
      </c>
      <c r="T2423">
        <f>IF(AND(A2423="مصروف",R2423&gt;0,I2423="موافق",S2423&lt;&gt;"",H2423&lt;&gt;""),N(G2423),0)</f>
        <v/>
      </c>
    </row>
    <row r="2424">
      <c r="A2424" s="19" t="n"/>
      <c r="B2424" s="20">
        <f>IF(A2424="","",IF(R2424=0,"⚠ أضف سطر عهدة أولًا","DMT-"&amp;TEXT(R2424,"000")))</f>
        <v/>
      </c>
      <c r="C2424" s="21" t="n"/>
      <c r="D2424" s="20">
        <f>IF(C2424="","",IF(S2424="","خارج السنة المالية",INDEX(القوائم!$D$2:$D$13,S2424)))</f>
        <v/>
      </c>
      <c r="E2424" s="22" t="n"/>
      <c r="F2424" s="23" t="n"/>
      <c r="G2424" s="23" t="n"/>
      <c r="H2424" s="22" t="n"/>
      <c r="I2424" s="19" t="n"/>
      <c r="J2424" s="21" t="n"/>
      <c r="K2424" s="19" t="n"/>
      <c r="L2424" s="19" t="n"/>
      <c r="M2424" s="21" t="n"/>
      <c r="N2424" s="22" t="n"/>
      <c r="O2424" s="24">
        <f>IF(A2424&lt;&gt;"عهدة","",SUMIFS($G$8:$G$5007,$B$8:$B$5007,B2424,$A$8:$A$5007,"مصروف",$I$8:$I$5007,"&lt;&gt;مرفوض"))</f>
        <v/>
      </c>
      <c r="P2424" s="25">
        <f>IF(A2424&lt;&gt;"عهدة","",N(F2424)-O2424)</f>
        <v/>
      </c>
      <c r="Q2424" s="26">
        <f>IF(A2424="","",IF(A2424="عهدة",IF(N(F2424)=0,"⚠ أدخل قيمة العهدة",IF(P2424&lt;0,"⛔ عجز / زيادة مصروفات "&amp;TEXT(-P2424,"#,##0"),IF(COUNTIFS($B$8:$B$5007,B2424,$A$8:$A$5007,"مصروف",$I$8:$I$5007,"&lt;&gt;مرفوض",$K$8:$K$5007,"&lt;&gt;نعم")&gt;0,"⚠ "&amp;COUNTIFS($B$8:$B$5007,B2424,$A$8:$A$5007,"مصروف",$I$8:$I$5007,"&lt;&gt;مرفوض",$K$8:$K$5007,"&lt;&gt;نعم")&amp;" مصروف غير مسوى",IF(L2424="تمت التسوية",IF(P2424=0,"✔ متوازنة وتمت التسوية","✔ تمت التسوية – متبقي "&amp;TEXT(P2424,"#,##0")),IF(P2424&gt;0,"متبقي "&amp;TEXT(P2424,"#,##0"),"✔ متوازنة"))))),IF(R2424=0,"⚠ أضف سطر عهدة أولًا",IF(OR(C2424="",N(G2424)=0),"⚠ أكمل التاريخ والقيمة",IF(S2424="","⚠ التاريخ خارج السنة المالية",IF(H2424="","⚠ اختر بند الموازنة",IF(I2424="مرفوض","✖ مرفوض من المدير",IF(I2424&lt;&gt;"موافق","⏳ بانتظار موافقة المدير",IF(K2424&lt;&gt;"نعم","⚠ غير مسوى مع الحسابات","✔ معتمد ومسوى")))))))))</f>
        <v/>
      </c>
      <c r="R2424">
        <f>N(R2423)+IF(A2424="عهدة",1,0)</f>
        <v/>
      </c>
      <c r="S2424">
        <f>IF(C2424="","",IF(AND(C2424&gt;=DATE(2026,9,1),C2424&lt;=DATE(2027,8,31)),(YEAR(C2424)-2026)*12+MONTH(C2424)-8,""))</f>
        <v/>
      </c>
      <c r="T2424">
        <f>IF(AND(A2424="مصروف",R2424&gt;0,I2424="موافق",S2424&lt;&gt;"",H2424&lt;&gt;""),N(G2424),0)</f>
        <v/>
      </c>
    </row>
    <row r="2425">
      <c r="A2425" s="19" t="n"/>
      <c r="B2425" s="20">
        <f>IF(A2425="","",IF(R2425=0,"⚠ أضف سطر عهدة أولًا","DMT-"&amp;TEXT(R2425,"000")))</f>
        <v/>
      </c>
      <c r="C2425" s="21" t="n"/>
      <c r="D2425" s="20">
        <f>IF(C2425="","",IF(S2425="","خارج السنة المالية",INDEX(القوائم!$D$2:$D$13,S2425)))</f>
        <v/>
      </c>
      <c r="E2425" s="22" t="n"/>
      <c r="F2425" s="23" t="n"/>
      <c r="G2425" s="23" t="n"/>
      <c r="H2425" s="22" t="n"/>
      <c r="I2425" s="19" t="n"/>
      <c r="J2425" s="21" t="n"/>
      <c r="K2425" s="19" t="n"/>
      <c r="L2425" s="19" t="n"/>
      <c r="M2425" s="21" t="n"/>
      <c r="N2425" s="22" t="n"/>
      <c r="O2425" s="24">
        <f>IF(A2425&lt;&gt;"عهدة","",SUMIFS($G$8:$G$5007,$B$8:$B$5007,B2425,$A$8:$A$5007,"مصروف",$I$8:$I$5007,"&lt;&gt;مرفوض"))</f>
        <v/>
      </c>
      <c r="P2425" s="25">
        <f>IF(A2425&lt;&gt;"عهدة","",N(F2425)-O2425)</f>
        <v/>
      </c>
      <c r="Q2425" s="26">
        <f>IF(A2425="","",IF(A2425="عهدة",IF(N(F2425)=0,"⚠ أدخل قيمة العهدة",IF(P2425&lt;0,"⛔ عجز / زيادة مصروفات "&amp;TEXT(-P2425,"#,##0"),IF(COUNTIFS($B$8:$B$5007,B2425,$A$8:$A$5007,"مصروف",$I$8:$I$5007,"&lt;&gt;مرفوض",$K$8:$K$5007,"&lt;&gt;نعم")&gt;0,"⚠ "&amp;COUNTIFS($B$8:$B$5007,B2425,$A$8:$A$5007,"مصروف",$I$8:$I$5007,"&lt;&gt;مرفوض",$K$8:$K$5007,"&lt;&gt;نعم")&amp;" مصروف غير مسوى",IF(L2425="تمت التسوية",IF(P2425=0,"✔ متوازنة وتمت التسوية","✔ تمت التسوية – متبقي "&amp;TEXT(P2425,"#,##0")),IF(P2425&gt;0,"متبقي "&amp;TEXT(P2425,"#,##0"),"✔ متوازنة"))))),IF(R2425=0,"⚠ أضف سطر عهدة أولًا",IF(OR(C2425="",N(G2425)=0),"⚠ أكمل التاريخ والقيمة",IF(S2425="","⚠ التاريخ خارج السنة المالية",IF(H2425="","⚠ اختر بند الموازنة",IF(I2425="مرفوض","✖ مرفوض من المدير",IF(I2425&lt;&gt;"موافق","⏳ بانتظار موافقة المدير",IF(K2425&lt;&gt;"نعم","⚠ غير مسوى مع الحسابات","✔ معتمد ومسوى")))))))))</f>
        <v/>
      </c>
      <c r="R2425">
        <f>N(R2424)+IF(A2425="عهدة",1,0)</f>
        <v/>
      </c>
      <c r="S2425">
        <f>IF(C2425="","",IF(AND(C2425&gt;=DATE(2026,9,1),C2425&lt;=DATE(2027,8,31)),(YEAR(C2425)-2026)*12+MONTH(C2425)-8,""))</f>
        <v/>
      </c>
      <c r="T2425">
        <f>IF(AND(A2425="مصروف",R2425&gt;0,I2425="موافق",S2425&lt;&gt;"",H2425&lt;&gt;""),N(G2425),0)</f>
        <v/>
      </c>
    </row>
    <row r="2426">
      <c r="A2426" s="19" t="n"/>
      <c r="B2426" s="20">
        <f>IF(A2426="","",IF(R2426=0,"⚠ أضف سطر عهدة أولًا","DMT-"&amp;TEXT(R2426,"000")))</f>
        <v/>
      </c>
      <c r="C2426" s="21" t="n"/>
      <c r="D2426" s="20">
        <f>IF(C2426="","",IF(S2426="","خارج السنة المالية",INDEX(القوائم!$D$2:$D$13,S2426)))</f>
        <v/>
      </c>
      <c r="E2426" s="22" t="n"/>
      <c r="F2426" s="23" t="n"/>
      <c r="G2426" s="23" t="n"/>
      <c r="H2426" s="22" t="n"/>
      <c r="I2426" s="19" t="n"/>
      <c r="J2426" s="21" t="n"/>
      <c r="K2426" s="19" t="n"/>
      <c r="L2426" s="19" t="n"/>
      <c r="M2426" s="21" t="n"/>
      <c r="N2426" s="22" t="n"/>
      <c r="O2426" s="24">
        <f>IF(A2426&lt;&gt;"عهدة","",SUMIFS($G$8:$G$5007,$B$8:$B$5007,B2426,$A$8:$A$5007,"مصروف",$I$8:$I$5007,"&lt;&gt;مرفوض"))</f>
        <v/>
      </c>
      <c r="P2426" s="25">
        <f>IF(A2426&lt;&gt;"عهدة","",N(F2426)-O2426)</f>
        <v/>
      </c>
      <c r="Q2426" s="26">
        <f>IF(A2426="","",IF(A2426="عهدة",IF(N(F2426)=0,"⚠ أدخل قيمة العهدة",IF(P2426&lt;0,"⛔ عجز / زيادة مصروفات "&amp;TEXT(-P2426,"#,##0"),IF(COUNTIFS($B$8:$B$5007,B2426,$A$8:$A$5007,"مصروف",$I$8:$I$5007,"&lt;&gt;مرفوض",$K$8:$K$5007,"&lt;&gt;نعم")&gt;0,"⚠ "&amp;COUNTIFS($B$8:$B$5007,B2426,$A$8:$A$5007,"مصروف",$I$8:$I$5007,"&lt;&gt;مرفوض",$K$8:$K$5007,"&lt;&gt;نعم")&amp;" مصروف غير مسوى",IF(L2426="تمت التسوية",IF(P2426=0,"✔ متوازنة وتمت التسوية","✔ تمت التسوية – متبقي "&amp;TEXT(P2426,"#,##0")),IF(P2426&gt;0,"متبقي "&amp;TEXT(P2426,"#,##0"),"✔ متوازنة"))))),IF(R2426=0,"⚠ أضف سطر عهدة أولًا",IF(OR(C2426="",N(G2426)=0),"⚠ أكمل التاريخ والقيمة",IF(S2426="","⚠ التاريخ خارج السنة المالية",IF(H2426="","⚠ اختر بند الموازنة",IF(I2426="مرفوض","✖ مرفوض من المدير",IF(I2426&lt;&gt;"موافق","⏳ بانتظار موافقة المدير",IF(K2426&lt;&gt;"نعم","⚠ غير مسوى مع الحسابات","✔ معتمد ومسوى")))))))))</f>
        <v/>
      </c>
      <c r="R2426">
        <f>N(R2425)+IF(A2426="عهدة",1,0)</f>
        <v/>
      </c>
      <c r="S2426">
        <f>IF(C2426="","",IF(AND(C2426&gt;=DATE(2026,9,1),C2426&lt;=DATE(2027,8,31)),(YEAR(C2426)-2026)*12+MONTH(C2426)-8,""))</f>
        <v/>
      </c>
      <c r="T2426">
        <f>IF(AND(A2426="مصروف",R2426&gt;0,I2426="موافق",S2426&lt;&gt;"",H2426&lt;&gt;""),N(G2426),0)</f>
        <v/>
      </c>
    </row>
    <row r="2427">
      <c r="A2427" s="19" t="n"/>
      <c r="B2427" s="20">
        <f>IF(A2427="","",IF(R2427=0,"⚠ أضف سطر عهدة أولًا","DMT-"&amp;TEXT(R2427,"000")))</f>
        <v/>
      </c>
      <c r="C2427" s="21" t="n"/>
      <c r="D2427" s="20">
        <f>IF(C2427="","",IF(S2427="","خارج السنة المالية",INDEX(القوائم!$D$2:$D$13,S2427)))</f>
        <v/>
      </c>
      <c r="E2427" s="22" t="n"/>
      <c r="F2427" s="23" t="n"/>
      <c r="G2427" s="23" t="n"/>
      <c r="H2427" s="22" t="n"/>
      <c r="I2427" s="19" t="n"/>
      <c r="J2427" s="21" t="n"/>
      <c r="K2427" s="19" t="n"/>
      <c r="L2427" s="19" t="n"/>
      <c r="M2427" s="21" t="n"/>
      <c r="N2427" s="22" t="n"/>
      <c r="O2427" s="24">
        <f>IF(A2427&lt;&gt;"عهدة","",SUMIFS($G$8:$G$5007,$B$8:$B$5007,B2427,$A$8:$A$5007,"مصروف",$I$8:$I$5007,"&lt;&gt;مرفوض"))</f>
        <v/>
      </c>
      <c r="P2427" s="25">
        <f>IF(A2427&lt;&gt;"عهدة","",N(F2427)-O2427)</f>
        <v/>
      </c>
      <c r="Q2427" s="26">
        <f>IF(A2427="","",IF(A2427="عهدة",IF(N(F2427)=0,"⚠ أدخل قيمة العهدة",IF(P2427&lt;0,"⛔ عجز / زيادة مصروفات "&amp;TEXT(-P2427,"#,##0"),IF(COUNTIFS($B$8:$B$5007,B2427,$A$8:$A$5007,"مصروف",$I$8:$I$5007,"&lt;&gt;مرفوض",$K$8:$K$5007,"&lt;&gt;نعم")&gt;0,"⚠ "&amp;COUNTIFS($B$8:$B$5007,B2427,$A$8:$A$5007,"مصروف",$I$8:$I$5007,"&lt;&gt;مرفوض",$K$8:$K$5007,"&lt;&gt;نعم")&amp;" مصروف غير مسوى",IF(L2427="تمت التسوية",IF(P2427=0,"✔ متوازنة وتمت التسوية","✔ تمت التسوية – متبقي "&amp;TEXT(P2427,"#,##0")),IF(P2427&gt;0,"متبقي "&amp;TEXT(P2427,"#,##0"),"✔ متوازنة"))))),IF(R2427=0,"⚠ أضف سطر عهدة أولًا",IF(OR(C2427="",N(G2427)=0),"⚠ أكمل التاريخ والقيمة",IF(S2427="","⚠ التاريخ خارج السنة المالية",IF(H2427="","⚠ اختر بند الموازنة",IF(I2427="مرفوض","✖ مرفوض من المدير",IF(I2427&lt;&gt;"موافق","⏳ بانتظار موافقة المدير",IF(K2427&lt;&gt;"نعم","⚠ غير مسوى مع الحسابات","✔ معتمد ومسوى")))))))))</f>
        <v/>
      </c>
      <c r="R2427">
        <f>N(R2426)+IF(A2427="عهدة",1,0)</f>
        <v/>
      </c>
      <c r="S2427">
        <f>IF(C2427="","",IF(AND(C2427&gt;=DATE(2026,9,1),C2427&lt;=DATE(2027,8,31)),(YEAR(C2427)-2026)*12+MONTH(C2427)-8,""))</f>
        <v/>
      </c>
      <c r="T2427">
        <f>IF(AND(A2427="مصروف",R2427&gt;0,I2427="موافق",S2427&lt;&gt;"",H2427&lt;&gt;""),N(G2427),0)</f>
        <v/>
      </c>
    </row>
    <row r="2428">
      <c r="A2428" s="19" t="n"/>
      <c r="B2428" s="20">
        <f>IF(A2428="","",IF(R2428=0,"⚠ أضف سطر عهدة أولًا","DMT-"&amp;TEXT(R2428,"000")))</f>
        <v/>
      </c>
      <c r="C2428" s="21" t="n"/>
      <c r="D2428" s="20">
        <f>IF(C2428="","",IF(S2428="","خارج السنة المالية",INDEX(القوائم!$D$2:$D$13,S2428)))</f>
        <v/>
      </c>
      <c r="E2428" s="22" t="n"/>
      <c r="F2428" s="23" t="n"/>
      <c r="G2428" s="23" t="n"/>
      <c r="H2428" s="22" t="n"/>
      <c r="I2428" s="19" t="n"/>
      <c r="J2428" s="21" t="n"/>
      <c r="K2428" s="19" t="n"/>
      <c r="L2428" s="19" t="n"/>
      <c r="M2428" s="21" t="n"/>
      <c r="N2428" s="22" t="n"/>
      <c r="O2428" s="24">
        <f>IF(A2428&lt;&gt;"عهدة","",SUMIFS($G$8:$G$5007,$B$8:$B$5007,B2428,$A$8:$A$5007,"مصروف",$I$8:$I$5007,"&lt;&gt;مرفوض"))</f>
        <v/>
      </c>
      <c r="P2428" s="25">
        <f>IF(A2428&lt;&gt;"عهدة","",N(F2428)-O2428)</f>
        <v/>
      </c>
      <c r="Q2428" s="26">
        <f>IF(A2428="","",IF(A2428="عهدة",IF(N(F2428)=0,"⚠ أدخل قيمة العهدة",IF(P2428&lt;0,"⛔ عجز / زيادة مصروفات "&amp;TEXT(-P2428,"#,##0"),IF(COUNTIFS($B$8:$B$5007,B2428,$A$8:$A$5007,"مصروف",$I$8:$I$5007,"&lt;&gt;مرفوض",$K$8:$K$5007,"&lt;&gt;نعم")&gt;0,"⚠ "&amp;COUNTIFS($B$8:$B$5007,B2428,$A$8:$A$5007,"مصروف",$I$8:$I$5007,"&lt;&gt;مرفوض",$K$8:$K$5007,"&lt;&gt;نعم")&amp;" مصروف غير مسوى",IF(L2428="تمت التسوية",IF(P2428=0,"✔ متوازنة وتمت التسوية","✔ تمت التسوية – متبقي "&amp;TEXT(P2428,"#,##0")),IF(P2428&gt;0,"متبقي "&amp;TEXT(P2428,"#,##0"),"✔ متوازنة"))))),IF(R2428=0,"⚠ أضف سطر عهدة أولًا",IF(OR(C2428="",N(G2428)=0),"⚠ أكمل التاريخ والقيمة",IF(S2428="","⚠ التاريخ خارج السنة المالية",IF(H2428="","⚠ اختر بند الموازنة",IF(I2428="مرفوض","✖ مرفوض من المدير",IF(I2428&lt;&gt;"موافق","⏳ بانتظار موافقة المدير",IF(K2428&lt;&gt;"نعم","⚠ غير مسوى مع الحسابات","✔ معتمد ومسوى")))))))))</f>
        <v/>
      </c>
      <c r="R2428">
        <f>N(R2427)+IF(A2428="عهدة",1,0)</f>
        <v/>
      </c>
      <c r="S2428">
        <f>IF(C2428="","",IF(AND(C2428&gt;=DATE(2026,9,1),C2428&lt;=DATE(2027,8,31)),(YEAR(C2428)-2026)*12+MONTH(C2428)-8,""))</f>
        <v/>
      </c>
      <c r="T2428">
        <f>IF(AND(A2428="مصروف",R2428&gt;0,I2428="موافق",S2428&lt;&gt;"",H2428&lt;&gt;""),N(G2428),0)</f>
        <v/>
      </c>
    </row>
    <row r="2429">
      <c r="A2429" s="19" t="n"/>
      <c r="B2429" s="20">
        <f>IF(A2429="","",IF(R2429=0,"⚠ أضف سطر عهدة أولًا","DMT-"&amp;TEXT(R2429,"000")))</f>
        <v/>
      </c>
      <c r="C2429" s="21" t="n"/>
      <c r="D2429" s="20">
        <f>IF(C2429="","",IF(S2429="","خارج السنة المالية",INDEX(القوائم!$D$2:$D$13,S2429)))</f>
        <v/>
      </c>
      <c r="E2429" s="22" t="n"/>
      <c r="F2429" s="23" t="n"/>
      <c r="G2429" s="23" t="n"/>
      <c r="H2429" s="22" t="n"/>
      <c r="I2429" s="19" t="n"/>
      <c r="J2429" s="21" t="n"/>
      <c r="K2429" s="19" t="n"/>
      <c r="L2429" s="19" t="n"/>
      <c r="M2429" s="21" t="n"/>
      <c r="N2429" s="22" t="n"/>
      <c r="O2429" s="24">
        <f>IF(A2429&lt;&gt;"عهدة","",SUMIFS($G$8:$G$5007,$B$8:$B$5007,B2429,$A$8:$A$5007,"مصروف",$I$8:$I$5007,"&lt;&gt;مرفوض"))</f>
        <v/>
      </c>
      <c r="P2429" s="25">
        <f>IF(A2429&lt;&gt;"عهدة","",N(F2429)-O2429)</f>
        <v/>
      </c>
      <c r="Q2429" s="26">
        <f>IF(A2429="","",IF(A2429="عهدة",IF(N(F2429)=0,"⚠ أدخل قيمة العهدة",IF(P2429&lt;0,"⛔ عجز / زيادة مصروفات "&amp;TEXT(-P2429,"#,##0"),IF(COUNTIFS($B$8:$B$5007,B2429,$A$8:$A$5007,"مصروف",$I$8:$I$5007,"&lt;&gt;مرفوض",$K$8:$K$5007,"&lt;&gt;نعم")&gt;0,"⚠ "&amp;COUNTIFS($B$8:$B$5007,B2429,$A$8:$A$5007,"مصروف",$I$8:$I$5007,"&lt;&gt;مرفوض",$K$8:$K$5007,"&lt;&gt;نعم")&amp;" مصروف غير مسوى",IF(L2429="تمت التسوية",IF(P2429=0,"✔ متوازنة وتمت التسوية","✔ تمت التسوية – متبقي "&amp;TEXT(P2429,"#,##0")),IF(P2429&gt;0,"متبقي "&amp;TEXT(P2429,"#,##0"),"✔ متوازنة"))))),IF(R2429=0,"⚠ أضف سطر عهدة أولًا",IF(OR(C2429="",N(G2429)=0),"⚠ أكمل التاريخ والقيمة",IF(S2429="","⚠ التاريخ خارج السنة المالية",IF(H2429="","⚠ اختر بند الموازنة",IF(I2429="مرفوض","✖ مرفوض من المدير",IF(I2429&lt;&gt;"موافق","⏳ بانتظار موافقة المدير",IF(K2429&lt;&gt;"نعم","⚠ غير مسوى مع الحسابات","✔ معتمد ومسوى")))))))))</f>
        <v/>
      </c>
      <c r="R2429">
        <f>N(R2428)+IF(A2429="عهدة",1,0)</f>
        <v/>
      </c>
      <c r="S2429">
        <f>IF(C2429="","",IF(AND(C2429&gt;=DATE(2026,9,1),C2429&lt;=DATE(2027,8,31)),(YEAR(C2429)-2026)*12+MONTH(C2429)-8,""))</f>
        <v/>
      </c>
      <c r="T2429">
        <f>IF(AND(A2429="مصروف",R2429&gt;0,I2429="موافق",S2429&lt;&gt;"",H2429&lt;&gt;""),N(G2429),0)</f>
        <v/>
      </c>
    </row>
    <row r="2430">
      <c r="A2430" s="19" t="n"/>
      <c r="B2430" s="20">
        <f>IF(A2430="","",IF(R2430=0,"⚠ أضف سطر عهدة أولًا","DMT-"&amp;TEXT(R2430,"000")))</f>
        <v/>
      </c>
      <c r="C2430" s="21" t="n"/>
      <c r="D2430" s="20">
        <f>IF(C2430="","",IF(S2430="","خارج السنة المالية",INDEX(القوائم!$D$2:$D$13,S2430)))</f>
        <v/>
      </c>
      <c r="E2430" s="22" t="n"/>
      <c r="F2430" s="23" t="n"/>
      <c r="G2430" s="23" t="n"/>
      <c r="H2430" s="22" t="n"/>
      <c r="I2430" s="19" t="n"/>
      <c r="J2430" s="21" t="n"/>
      <c r="K2430" s="19" t="n"/>
      <c r="L2430" s="19" t="n"/>
      <c r="M2430" s="21" t="n"/>
      <c r="N2430" s="22" t="n"/>
      <c r="O2430" s="24">
        <f>IF(A2430&lt;&gt;"عهدة","",SUMIFS($G$8:$G$5007,$B$8:$B$5007,B2430,$A$8:$A$5007,"مصروف",$I$8:$I$5007,"&lt;&gt;مرفوض"))</f>
        <v/>
      </c>
      <c r="P2430" s="25">
        <f>IF(A2430&lt;&gt;"عهدة","",N(F2430)-O2430)</f>
        <v/>
      </c>
      <c r="Q2430" s="26">
        <f>IF(A2430="","",IF(A2430="عهدة",IF(N(F2430)=0,"⚠ أدخل قيمة العهدة",IF(P2430&lt;0,"⛔ عجز / زيادة مصروفات "&amp;TEXT(-P2430,"#,##0"),IF(COUNTIFS($B$8:$B$5007,B2430,$A$8:$A$5007,"مصروف",$I$8:$I$5007,"&lt;&gt;مرفوض",$K$8:$K$5007,"&lt;&gt;نعم")&gt;0,"⚠ "&amp;COUNTIFS($B$8:$B$5007,B2430,$A$8:$A$5007,"مصروف",$I$8:$I$5007,"&lt;&gt;مرفوض",$K$8:$K$5007,"&lt;&gt;نعم")&amp;" مصروف غير مسوى",IF(L2430="تمت التسوية",IF(P2430=0,"✔ متوازنة وتمت التسوية","✔ تمت التسوية – متبقي "&amp;TEXT(P2430,"#,##0")),IF(P2430&gt;0,"متبقي "&amp;TEXT(P2430,"#,##0"),"✔ متوازنة"))))),IF(R2430=0,"⚠ أضف سطر عهدة أولًا",IF(OR(C2430="",N(G2430)=0),"⚠ أكمل التاريخ والقيمة",IF(S2430="","⚠ التاريخ خارج السنة المالية",IF(H2430="","⚠ اختر بند الموازنة",IF(I2430="مرفوض","✖ مرفوض من المدير",IF(I2430&lt;&gt;"موافق","⏳ بانتظار موافقة المدير",IF(K2430&lt;&gt;"نعم","⚠ غير مسوى مع الحسابات","✔ معتمد ومسوى")))))))))</f>
        <v/>
      </c>
      <c r="R2430">
        <f>N(R2429)+IF(A2430="عهدة",1,0)</f>
        <v/>
      </c>
      <c r="S2430">
        <f>IF(C2430="","",IF(AND(C2430&gt;=DATE(2026,9,1),C2430&lt;=DATE(2027,8,31)),(YEAR(C2430)-2026)*12+MONTH(C2430)-8,""))</f>
        <v/>
      </c>
      <c r="T2430">
        <f>IF(AND(A2430="مصروف",R2430&gt;0,I2430="موافق",S2430&lt;&gt;"",H2430&lt;&gt;""),N(G2430),0)</f>
        <v/>
      </c>
    </row>
    <row r="2431">
      <c r="A2431" s="19" t="n"/>
      <c r="B2431" s="20">
        <f>IF(A2431="","",IF(R2431=0,"⚠ أضف سطر عهدة أولًا","DMT-"&amp;TEXT(R2431,"000")))</f>
        <v/>
      </c>
      <c r="C2431" s="21" t="n"/>
      <c r="D2431" s="20">
        <f>IF(C2431="","",IF(S2431="","خارج السنة المالية",INDEX(القوائم!$D$2:$D$13,S2431)))</f>
        <v/>
      </c>
      <c r="E2431" s="22" t="n"/>
      <c r="F2431" s="23" t="n"/>
      <c r="G2431" s="23" t="n"/>
      <c r="H2431" s="22" t="n"/>
      <c r="I2431" s="19" t="n"/>
      <c r="J2431" s="21" t="n"/>
      <c r="K2431" s="19" t="n"/>
      <c r="L2431" s="19" t="n"/>
      <c r="M2431" s="21" t="n"/>
      <c r="N2431" s="22" t="n"/>
      <c r="O2431" s="24">
        <f>IF(A2431&lt;&gt;"عهدة","",SUMIFS($G$8:$G$5007,$B$8:$B$5007,B2431,$A$8:$A$5007,"مصروف",$I$8:$I$5007,"&lt;&gt;مرفوض"))</f>
        <v/>
      </c>
      <c r="P2431" s="25">
        <f>IF(A2431&lt;&gt;"عهدة","",N(F2431)-O2431)</f>
        <v/>
      </c>
      <c r="Q2431" s="26">
        <f>IF(A2431="","",IF(A2431="عهدة",IF(N(F2431)=0,"⚠ أدخل قيمة العهدة",IF(P2431&lt;0,"⛔ عجز / زيادة مصروفات "&amp;TEXT(-P2431,"#,##0"),IF(COUNTIFS($B$8:$B$5007,B2431,$A$8:$A$5007,"مصروف",$I$8:$I$5007,"&lt;&gt;مرفوض",$K$8:$K$5007,"&lt;&gt;نعم")&gt;0,"⚠ "&amp;COUNTIFS($B$8:$B$5007,B2431,$A$8:$A$5007,"مصروف",$I$8:$I$5007,"&lt;&gt;مرفوض",$K$8:$K$5007,"&lt;&gt;نعم")&amp;" مصروف غير مسوى",IF(L2431="تمت التسوية",IF(P2431=0,"✔ متوازنة وتمت التسوية","✔ تمت التسوية – متبقي "&amp;TEXT(P2431,"#,##0")),IF(P2431&gt;0,"متبقي "&amp;TEXT(P2431,"#,##0"),"✔ متوازنة"))))),IF(R2431=0,"⚠ أضف سطر عهدة أولًا",IF(OR(C2431="",N(G2431)=0),"⚠ أكمل التاريخ والقيمة",IF(S2431="","⚠ التاريخ خارج السنة المالية",IF(H2431="","⚠ اختر بند الموازنة",IF(I2431="مرفوض","✖ مرفوض من المدير",IF(I2431&lt;&gt;"موافق","⏳ بانتظار موافقة المدير",IF(K2431&lt;&gt;"نعم","⚠ غير مسوى مع الحسابات","✔ معتمد ومسوى")))))))))</f>
        <v/>
      </c>
      <c r="R2431">
        <f>N(R2430)+IF(A2431="عهدة",1,0)</f>
        <v/>
      </c>
      <c r="S2431">
        <f>IF(C2431="","",IF(AND(C2431&gt;=DATE(2026,9,1),C2431&lt;=DATE(2027,8,31)),(YEAR(C2431)-2026)*12+MONTH(C2431)-8,""))</f>
        <v/>
      </c>
      <c r="T2431">
        <f>IF(AND(A2431="مصروف",R2431&gt;0,I2431="موافق",S2431&lt;&gt;"",H2431&lt;&gt;""),N(G2431),0)</f>
        <v/>
      </c>
    </row>
    <row r="2432">
      <c r="A2432" s="19" t="n"/>
      <c r="B2432" s="20">
        <f>IF(A2432="","",IF(R2432=0,"⚠ أضف سطر عهدة أولًا","DMT-"&amp;TEXT(R2432,"000")))</f>
        <v/>
      </c>
      <c r="C2432" s="21" t="n"/>
      <c r="D2432" s="20">
        <f>IF(C2432="","",IF(S2432="","خارج السنة المالية",INDEX(القوائم!$D$2:$D$13,S2432)))</f>
        <v/>
      </c>
      <c r="E2432" s="22" t="n"/>
      <c r="F2432" s="23" t="n"/>
      <c r="G2432" s="23" t="n"/>
      <c r="H2432" s="22" t="n"/>
      <c r="I2432" s="19" t="n"/>
      <c r="J2432" s="21" t="n"/>
      <c r="K2432" s="19" t="n"/>
      <c r="L2432" s="19" t="n"/>
      <c r="M2432" s="21" t="n"/>
      <c r="N2432" s="22" t="n"/>
      <c r="O2432" s="24">
        <f>IF(A2432&lt;&gt;"عهدة","",SUMIFS($G$8:$G$5007,$B$8:$B$5007,B2432,$A$8:$A$5007,"مصروف",$I$8:$I$5007,"&lt;&gt;مرفوض"))</f>
        <v/>
      </c>
      <c r="P2432" s="25">
        <f>IF(A2432&lt;&gt;"عهدة","",N(F2432)-O2432)</f>
        <v/>
      </c>
      <c r="Q2432" s="26">
        <f>IF(A2432="","",IF(A2432="عهدة",IF(N(F2432)=0,"⚠ أدخل قيمة العهدة",IF(P2432&lt;0,"⛔ عجز / زيادة مصروفات "&amp;TEXT(-P2432,"#,##0"),IF(COUNTIFS($B$8:$B$5007,B2432,$A$8:$A$5007,"مصروف",$I$8:$I$5007,"&lt;&gt;مرفوض",$K$8:$K$5007,"&lt;&gt;نعم")&gt;0,"⚠ "&amp;COUNTIFS($B$8:$B$5007,B2432,$A$8:$A$5007,"مصروف",$I$8:$I$5007,"&lt;&gt;مرفوض",$K$8:$K$5007,"&lt;&gt;نعم")&amp;" مصروف غير مسوى",IF(L2432="تمت التسوية",IF(P2432=0,"✔ متوازنة وتمت التسوية","✔ تمت التسوية – متبقي "&amp;TEXT(P2432,"#,##0")),IF(P2432&gt;0,"متبقي "&amp;TEXT(P2432,"#,##0"),"✔ متوازنة"))))),IF(R2432=0,"⚠ أضف سطر عهدة أولًا",IF(OR(C2432="",N(G2432)=0),"⚠ أكمل التاريخ والقيمة",IF(S2432="","⚠ التاريخ خارج السنة المالية",IF(H2432="","⚠ اختر بند الموازنة",IF(I2432="مرفوض","✖ مرفوض من المدير",IF(I2432&lt;&gt;"موافق","⏳ بانتظار موافقة المدير",IF(K2432&lt;&gt;"نعم","⚠ غير مسوى مع الحسابات","✔ معتمد ومسوى")))))))))</f>
        <v/>
      </c>
      <c r="R2432">
        <f>N(R2431)+IF(A2432="عهدة",1,0)</f>
        <v/>
      </c>
      <c r="S2432">
        <f>IF(C2432="","",IF(AND(C2432&gt;=DATE(2026,9,1),C2432&lt;=DATE(2027,8,31)),(YEAR(C2432)-2026)*12+MONTH(C2432)-8,""))</f>
        <v/>
      </c>
      <c r="T2432">
        <f>IF(AND(A2432="مصروف",R2432&gt;0,I2432="موافق",S2432&lt;&gt;"",H2432&lt;&gt;""),N(G2432),0)</f>
        <v/>
      </c>
    </row>
    <row r="2433">
      <c r="A2433" s="19" t="n"/>
      <c r="B2433" s="20">
        <f>IF(A2433="","",IF(R2433=0,"⚠ أضف سطر عهدة أولًا","DMT-"&amp;TEXT(R2433,"000")))</f>
        <v/>
      </c>
      <c r="C2433" s="21" t="n"/>
      <c r="D2433" s="20">
        <f>IF(C2433="","",IF(S2433="","خارج السنة المالية",INDEX(القوائم!$D$2:$D$13,S2433)))</f>
        <v/>
      </c>
      <c r="E2433" s="22" t="n"/>
      <c r="F2433" s="23" t="n"/>
      <c r="G2433" s="23" t="n"/>
      <c r="H2433" s="22" t="n"/>
      <c r="I2433" s="19" t="n"/>
      <c r="J2433" s="21" t="n"/>
      <c r="K2433" s="19" t="n"/>
      <c r="L2433" s="19" t="n"/>
      <c r="M2433" s="21" t="n"/>
      <c r="N2433" s="22" t="n"/>
      <c r="O2433" s="24">
        <f>IF(A2433&lt;&gt;"عهدة","",SUMIFS($G$8:$G$5007,$B$8:$B$5007,B2433,$A$8:$A$5007,"مصروف",$I$8:$I$5007,"&lt;&gt;مرفوض"))</f>
        <v/>
      </c>
      <c r="P2433" s="25">
        <f>IF(A2433&lt;&gt;"عهدة","",N(F2433)-O2433)</f>
        <v/>
      </c>
      <c r="Q2433" s="26">
        <f>IF(A2433="","",IF(A2433="عهدة",IF(N(F2433)=0,"⚠ أدخل قيمة العهدة",IF(P2433&lt;0,"⛔ عجز / زيادة مصروفات "&amp;TEXT(-P2433,"#,##0"),IF(COUNTIFS($B$8:$B$5007,B2433,$A$8:$A$5007,"مصروف",$I$8:$I$5007,"&lt;&gt;مرفوض",$K$8:$K$5007,"&lt;&gt;نعم")&gt;0,"⚠ "&amp;COUNTIFS($B$8:$B$5007,B2433,$A$8:$A$5007,"مصروف",$I$8:$I$5007,"&lt;&gt;مرفوض",$K$8:$K$5007,"&lt;&gt;نعم")&amp;" مصروف غير مسوى",IF(L2433="تمت التسوية",IF(P2433=0,"✔ متوازنة وتمت التسوية","✔ تمت التسوية – متبقي "&amp;TEXT(P2433,"#,##0")),IF(P2433&gt;0,"متبقي "&amp;TEXT(P2433,"#,##0"),"✔ متوازنة"))))),IF(R2433=0,"⚠ أضف سطر عهدة أولًا",IF(OR(C2433="",N(G2433)=0),"⚠ أكمل التاريخ والقيمة",IF(S2433="","⚠ التاريخ خارج السنة المالية",IF(H2433="","⚠ اختر بند الموازنة",IF(I2433="مرفوض","✖ مرفوض من المدير",IF(I2433&lt;&gt;"موافق","⏳ بانتظار موافقة المدير",IF(K2433&lt;&gt;"نعم","⚠ غير مسوى مع الحسابات","✔ معتمد ومسوى")))))))))</f>
        <v/>
      </c>
      <c r="R2433">
        <f>N(R2432)+IF(A2433="عهدة",1,0)</f>
        <v/>
      </c>
      <c r="S2433">
        <f>IF(C2433="","",IF(AND(C2433&gt;=DATE(2026,9,1),C2433&lt;=DATE(2027,8,31)),(YEAR(C2433)-2026)*12+MONTH(C2433)-8,""))</f>
        <v/>
      </c>
      <c r="T2433">
        <f>IF(AND(A2433="مصروف",R2433&gt;0,I2433="موافق",S2433&lt;&gt;"",H2433&lt;&gt;""),N(G2433),0)</f>
        <v/>
      </c>
    </row>
    <row r="2434">
      <c r="A2434" s="19" t="n"/>
      <c r="B2434" s="20">
        <f>IF(A2434="","",IF(R2434=0,"⚠ أضف سطر عهدة أولًا","DMT-"&amp;TEXT(R2434,"000")))</f>
        <v/>
      </c>
      <c r="C2434" s="21" t="n"/>
      <c r="D2434" s="20">
        <f>IF(C2434="","",IF(S2434="","خارج السنة المالية",INDEX(القوائم!$D$2:$D$13,S2434)))</f>
        <v/>
      </c>
      <c r="E2434" s="22" t="n"/>
      <c r="F2434" s="23" t="n"/>
      <c r="G2434" s="23" t="n"/>
      <c r="H2434" s="22" t="n"/>
      <c r="I2434" s="19" t="n"/>
      <c r="J2434" s="21" t="n"/>
      <c r="K2434" s="19" t="n"/>
      <c r="L2434" s="19" t="n"/>
      <c r="M2434" s="21" t="n"/>
      <c r="N2434" s="22" t="n"/>
      <c r="O2434" s="24">
        <f>IF(A2434&lt;&gt;"عهدة","",SUMIFS($G$8:$G$5007,$B$8:$B$5007,B2434,$A$8:$A$5007,"مصروف",$I$8:$I$5007,"&lt;&gt;مرفوض"))</f>
        <v/>
      </c>
      <c r="P2434" s="25">
        <f>IF(A2434&lt;&gt;"عهدة","",N(F2434)-O2434)</f>
        <v/>
      </c>
      <c r="Q2434" s="26">
        <f>IF(A2434="","",IF(A2434="عهدة",IF(N(F2434)=0,"⚠ أدخل قيمة العهدة",IF(P2434&lt;0,"⛔ عجز / زيادة مصروفات "&amp;TEXT(-P2434,"#,##0"),IF(COUNTIFS($B$8:$B$5007,B2434,$A$8:$A$5007,"مصروف",$I$8:$I$5007,"&lt;&gt;مرفوض",$K$8:$K$5007,"&lt;&gt;نعم")&gt;0,"⚠ "&amp;COUNTIFS($B$8:$B$5007,B2434,$A$8:$A$5007,"مصروف",$I$8:$I$5007,"&lt;&gt;مرفوض",$K$8:$K$5007,"&lt;&gt;نعم")&amp;" مصروف غير مسوى",IF(L2434="تمت التسوية",IF(P2434=0,"✔ متوازنة وتمت التسوية","✔ تمت التسوية – متبقي "&amp;TEXT(P2434,"#,##0")),IF(P2434&gt;0,"متبقي "&amp;TEXT(P2434,"#,##0"),"✔ متوازنة"))))),IF(R2434=0,"⚠ أضف سطر عهدة أولًا",IF(OR(C2434="",N(G2434)=0),"⚠ أكمل التاريخ والقيمة",IF(S2434="","⚠ التاريخ خارج السنة المالية",IF(H2434="","⚠ اختر بند الموازنة",IF(I2434="مرفوض","✖ مرفوض من المدير",IF(I2434&lt;&gt;"موافق","⏳ بانتظار موافقة المدير",IF(K2434&lt;&gt;"نعم","⚠ غير مسوى مع الحسابات","✔ معتمد ومسوى")))))))))</f>
        <v/>
      </c>
      <c r="R2434">
        <f>N(R2433)+IF(A2434="عهدة",1,0)</f>
        <v/>
      </c>
      <c r="S2434">
        <f>IF(C2434="","",IF(AND(C2434&gt;=DATE(2026,9,1),C2434&lt;=DATE(2027,8,31)),(YEAR(C2434)-2026)*12+MONTH(C2434)-8,""))</f>
        <v/>
      </c>
      <c r="T2434">
        <f>IF(AND(A2434="مصروف",R2434&gt;0,I2434="موافق",S2434&lt;&gt;"",H2434&lt;&gt;""),N(G2434),0)</f>
        <v/>
      </c>
    </row>
    <row r="2435">
      <c r="A2435" s="19" t="n"/>
      <c r="B2435" s="20">
        <f>IF(A2435="","",IF(R2435=0,"⚠ أضف سطر عهدة أولًا","DMT-"&amp;TEXT(R2435,"000")))</f>
        <v/>
      </c>
      <c r="C2435" s="21" t="n"/>
      <c r="D2435" s="20">
        <f>IF(C2435="","",IF(S2435="","خارج السنة المالية",INDEX(القوائم!$D$2:$D$13,S2435)))</f>
        <v/>
      </c>
      <c r="E2435" s="22" t="n"/>
      <c r="F2435" s="23" t="n"/>
      <c r="G2435" s="23" t="n"/>
      <c r="H2435" s="22" t="n"/>
      <c r="I2435" s="19" t="n"/>
      <c r="J2435" s="21" t="n"/>
      <c r="K2435" s="19" t="n"/>
      <c r="L2435" s="19" t="n"/>
      <c r="M2435" s="21" t="n"/>
      <c r="N2435" s="22" t="n"/>
      <c r="O2435" s="24">
        <f>IF(A2435&lt;&gt;"عهدة","",SUMIFS($G$8:$G$5007,$B$8:$B$5007,B2435,$A$8:$A$5007,"مصروف",$I$8:$I$5007,"&lt;&gt;مرفوض"))</f>
        <v/>
      </c>
      <c r="P2435" s="25">
        <f>IF(A2435&lt;&gt;"عهدة","",N(F2435)-O2435)</f>
        <v/>
      </c>
      <c r="Q2435" s="26">
        <f>IF(A2435="","",IF(A2435="عهدة",IF(N(F2435)=0,"⚠ أدخل قيمة العهدة",IF(P2435&lt;0,"⛔ عجز / زيادة مصروفات "&amp;TEXT(-P2435,"#,##0"),IF(COUNTIFS($B$8:$B$5007,B2435,$A$8:$A$5007,"مصروف",$I$8:$I$5007,"&lt;&gt;مرفوض",$K$8:$K$5007,"&lt;&gt;نعم")&gt;0,"⚠ "&amp;COUNTIFS($B$8:$B$5007,B2435,$A$8:$A$5007,"مصروف",$I$8:$I$5007,"&lt;&gt;مرفوض",$K$8:$K$5007,"&lt;&gt;نعم")&amp;" مصروف غير مسوى",IF(L2435="تمت التسوية",IF(P2435=0,"✔ متوازنة وتمت التسوية","✔ تمت التسوية – متبقي "&amp;TEXT(P2435,"#,##0")),IF(P2435&gt;0,"متبقي "&amp;TEXT(P2435,"#,##0"),"✔ متوازنة"))))),IF(R2435=0,"⚠ أضف سطر عهدة أولًا",IF(OR(C2435="",N(G2435)=0),"⚠ أكمل التاريخ والقيمة",IF(S2435="","⚠ التاريخ خارج السنة المالية",IF(H2435="","⚠ اختر بند الموازنة",IF(I2435="مرفوض","✖ مرفوض من المدير",IF(I2435&lt;&gt;"موافق","⏳ بانتظار موافقة المدير",IF(K2435&lt;&gt;"نعم","⚠ غير مسوى مع الحسابات","✔ معتمد ومسوى")))))))))</f>
        <v/>
      </c>
      <c r="R2435">
        <f>N(R2434)+IF(A2435="عهدة",1,0)</f>
        <v/>
      </c>
      <c r="S2435">
        <f>IF(C2435="","",IF(AND(C2435&gt;=DATE(2026,9,1),C2435&lt;=DATE(2027,8,31)),(YEAR(C2435)-2026)*12+MONTH(C2435)-8,""))</f>
        <v/>
      </c>
      <c r="T2435">
        <f>IF(AND(A2435="مصروف",R2435&gt;0,I2435="موافق",S2435&lt;&gt;"",H2435&lt;&gt;""),N(G2435),0)</f>
        <v/>
      </c>
    </row>
    <row r="2436">
      <c r="A2436" s="19" t="n"/>
      <c r="B2436" s="20">
        <f>IF(A2436="","",IF(R2436=0,"⚠ أضف سطر عهدة أولًا","DMT-"&amp;TEXT(R2436,"000")))</f>
        <v/>
      </c>
      <c r="C2436" s="21" t="n"/>
      <c r="D2436" s="20">
        <f>IF(C2436="","",IF(S2436="","خارج السنة المالية",INDEX(القوائم!$D$2:$D$13,S2436)))</f>
        <v/>
      </c>
      <c r="E2436" s="22" t="n"/>
      <c r="F2436" s="23" t="n"/>
      <c r="G2436" s="23" t="n"/>
      <c r="H2436" s="22" t="n"/>
      <c r="I2436" s="19" t="n"/>
      <c r="J2436" s="21" t="n"/>
      <c r="K2436" s="19" t="n"/>
      <c r="L2436" s="19" t="n"/>
      <c r="M2436" s="21" t="n"/>
      <c r="N2436" s="22" t="n"/>
      <c r="O2436" s="24">
        <f>IF(A2436&lt;&gt;"عهدة","",SUMIFS($G$8:$G$5007,$B$8:$B$5007,B2436,$A$8:$A$5007,"مصروف",$I$8:$I$5007,"&lt;&gt;مرفوض"))</f>
        <v/>
      </c>
      <c r="P2436" s="25">
        <f>IF(A2436&lt;&gt;"عهدة","",N(F2436)-O2436)</f>
        <v/>
      </c>
      <c r="Q2436" s="26">
        <f>IF(A2436="","",IF(A2436="عهدة",IF(N(F2436)=0,"⚠ أدخل قيمة العهدة",IF(P2436&lt;0,"⛔ عجز / زيادة مصروفات "&amp;TEXT(-P2436,"#,##0"),IF(COUNTIFS($B$8:$B$5007,B2436,$A$8:$A$5007,"مصروف",$I$8:$I$5007,"&lt;&gt;مرفوض",$K$8:$K$5007,"&lt;&gt;نعم")&gt;0,"⚠ "&amp;COUNTIFS($B$8:$B$5007,B2436,$A$8:$A$5007,"مصروف",$I$8:$I$5007,"&lt;&gt;مرفوض",$K$8:$K$5007,"&lt;&gt;نعم")&amp;" مصروف غير مسوى",IF(L2436="تمت التسوية",IF(P2436=0,"✔ متوازنة وتمت التسوية","✔ تمت التسوية – متبقي "&amp;TEXT(P2436,"#,##0")),IF(P2436&gt;0,"متبقي "&amp;TEXT(P2436,"#,##0"),"✔ متوازنة"))))),IF(R2436=0,"⚠ أضف سطر عهدة أولًا",IF(OR(C2436="",N(G2436)=0),"⚠ أكمل التاريخ والقيمة",IF(S2436="","⚠ التاريخ خارج السنة المالية",IF(H2436="","⚠ اختر بند الموازنة",IF(I2436="مرفوض","✖ مرفوض من المدير",IF(I2436&lt;&gt;"موافق","⏳ بانتظار موافقة المدير",IF(K2436&lt;&gt;"نعم","⚠ غير مسوى مع الحسابات","✔ معتمد ومسوى")))))))))</f>
        <v/>
      </c>
      <c r="R2436">
        <f>N(R2435)+IF(A2436="عهدة",1,0)</f>
        <v/>
      </c>
      <c r="S2436">
        <f>IF(C2436="","",IF(AND(C2436&gt;=DATE(2026,9,1),C2436&lt;=DATE(2027,8,31)),(YEAR(C2436)-2026)*12+MONTH(C2436)-8,""))</f>
        <v/>
      </c>
      <c r="T2436">
        <f>IF(AND(A2436="مصروف",R2436&gt;0,I2436="موافق",S2436&lt;&gt;"",H2436&lt;&gt;""),N(G2436),0)</f>
        <v/>
      </c>
    </row>
    <row r="2437">
      <c r="A2437" s="19" t="n"/>
      <c r="B2437" s="20">
        <f>IF(A2437="","",IF(R2437=0,"⚠ أضف سطر عهدة أولًا","DMT-"&amp;TEXT(R2437,"000")))</f>
        <v/>
      </c>
      <c r="C2437" s="21" t="n"/>
      <c r="D2437" s="20">
        <f>IF(C2437="","",IF(S2437="","خارج السنة المالية",INDEX(القوائم!$D$2:$D$13,S2437)))</f>
        <v/>
      </c>
      <c r="E2437" s="22" t="n"/>
      <c r="F2437" s="23" t="n"/>
      <c r="G2437" s="23" t="n"/>
      <c r="H2437" s="22" t="n"/>
      <c r="I2437" s="19" t="n"/>
      <c r="J2437" s="21" t="n"/>
      <c r="K2437" s="19" t="n"/>
      <c r="L2437" s="19" t="n"/>
      <c r="M2437" s="21" t="n"/>
      <c r="N2437" s="22" t="n"/>
      <c r="O2437" s="24">
        <f>IF(A2437&lt;&gt;"عهدة","",SUMIFS($G$8:$G$5007,$B$8:$B$5007,B2437,$A$8:$A$5007,"مصروف",$I$8:$I$5007,"&lt;&gt;مرفوض"))</f>
        <v/>
      </c>
      <c r="P2437" s="25">
        <f>IF(A2437&lt;&gt;"عهدة","",N(F2437)-O2437)</f>
        <v/>
      </c>
      <c r="Q2437" s="26">
        <f>IF(A2437="","",IF(A2437="عهدة",IF(N(F2437)=0,"⚠ أدخل قيمة العهدة",IF(P2437&lt;0,"⛔ عجز / زيادة مصروفات "&amp;TEXT(-P2437,"#,##0"),IF(COUNTIFS($B$8:$B$5007,B2437,$A$8:$A$5007,"مصروف",$I$8:$I$5007,"&lt;&gt;مرفوض",$K$8:$K$5007,"&lt;&gt;نعم")&gt;0,"⚠ "&amp;COUNTIFS($B$8:$B$5007,B2437,$A$8:$A$5007,"مصروف",$I$8:$I$5007,"&lt;&gt;مرفوض",$K$8:$K$5007,"&lt;&gt;نعم")&amp;" مصروف غير مسوى",IF(L2437="تمت التسوية",IF(P2437=0,"✔ متوازنة وتمت التسوية","✔ تمت التسوية – متبقي "&amp;TEXT(P2437,"#,##0")),IF(P2437&gt;0,"متبقي "&amp;TEXT(P2437,"#,##0"),"✔ متوازنة"))))),IF(R2437=0,"⚠ أضف سطر عهدة أولًا",IF(OR(C2437="",N(G2437)=0),"⚠ أكمل التاريخ والقيمة",IF(S2437="","⚠ التاريخ خارج السنة المالية",IF(H2437="","⚠ اختر بند الموازنة",IF(I2437="مرفوض","✖ مرفوض من المدير",IF(I2437&lt;&gt;"موافق","⏳ بانتظار موافقة المدير",IF(K2437&lt;&gt;"نعم","⚠ غير مسوى مع الحسابات","✔ معتمد ومسوى")))))))))</f>
        <v/>
      </c>
      <c r="R2437">
        <f>N(R2436)+IF(A2437="عهدة",1,0)</f>
        <v/>
      </c>
      <c r="S2437">
        <f>IF(C2437="","",IF(AND(C2437&gt;=DATE(2026,9,1),C2437&lt;=DATE(2027,8,31)),(YEAR(C2437)-2026)*12+MONTH(C2437)-8,""))</f>
        <v/>
      </c>
      <c r="T2437">
        <f>IF(AND(A2437="مصروف",R2437&gt;0,I2437="موافق",S2437&lt;&gt;"",H2437&lt;&gt;""),N(G2437),0)</f>
        <v/>
      </c>
    </row>
    <row r="2438">
      <c r="A2438" s="19" t="n"/>
      <c r="B2438" s="20">
        <f>IF(A2438="","",IF(R2438=0,"⚠ أضف سطر عهدة أولًا","DMT-"&amp;TEXT(R2438,"000")))</f>
        <v/>
      </c>
      <c r="C2438" s="21" t="n"/>
      <c r="D2438" s="20">
        <f>IF(C2438="","",IF(S2438="","خارج السنة المالية",INDEX(القوائم!$D$2:$D$13,S2438)))</f>
        <v/>
      </c>
      <c r="E2438" s="22" t="n"/>
      <c r="F2438" s="23" t="n"/>
      <c r="G2438" s="23" t="n"/>
      <c r="H2438" s="22" t="n"/>
      <c r="I2438" s="19" t="n"/>
      <c r="J2438" s="21" t="n"/>
      <c r="K2438" s="19" t="n"/>
      <c r="L2438" s="19" t="n"/>
      <c r="M2438" s="21" t="n"/>
      <c r="N2438" s="22" t="n"/>
      <c r="O2438" s="24">
        <f>IF(A2438&lt;&gt;"عهدة","",SUMIFS($G$8:$G$5007,$B$8:$B$5007,B2438,$A$8:$A$5007,"مصروف",$I$8:$I$5007,"&lt;&gt;مرفوض"))</f>
        <v/>
      </c>
      <c r="P2438" s="25">
        <f>IF(A2438&lt;&gt;"عهدة","",N(F2438)-O2438)</f>
        <v/>
      </c>
      <c r="Q2438" s="26">
        <f>IF(A2438="","",IF(A2438="عهدة",IF(N(F2438)=0,"⚠ أدخل قيمة العهدة",IF(P2438&lt;0,"⛔ عجز / زيادة مصروفات "&amp;TEXT(-P2438,"#,##0"),IF(COUNTIFS($B$8:$B$5007,B2438,$A$8:$A$5007,"مصروف",$I$8:$I$5007,"&lt;&gt;مرفوض",$K$8:$K$5007,"&lt;&gt;نعم")&gt;0,"⚠ "&amp;COUNTIFS($B$8:$B$5007,B2438,$A$8:$A$5007,"مصروف",$I$8:$I$5007,"&lt;&gt;مرفوض",$K$8:$K$5007,"&lt;&gt;نعم")&amp;" مصروف غير مسوى",IF(L2438="تمت التسوية",IF(P2438=0,"✔ متوازنة وتمت التسوية","✔ تمت التسوية – متبقي "&amp;TEXT(P2438,"#,##0")),IF(P2438&gt;0,"متبقي "&amp;TEXT(P2438,"#,##0"),"✔ متوازنة"))))),IF(R2438=0,"⚠ أضف سطر عهدة أولًا",IF(OR(C2438="",N(G2438)=0),"⚠ أكمل التاريخ والقيمة",IF(S2438="","⚠ التاريخ خارج السنة المالية",IF(H2438="","⚠ اختر بند الموازنة",IF(I2438="مرفوض","✖ مرفوض من المدير",IF(I2438&lt;&gt;"موافق","⏳ بانتظار موافقة المدير",IF(K2438&lt;&gt;"نعم","⚠ غير مسوى مع الحسابات","✔ معتمد ومسوى")))))))))</f>
        <v/>
      </c>
      <c r="R2438">
        <f>N(R2437)+IF(A2438="عهدة",1,0)</f>
        <v/>
      </c>
      <c r="S2438">
        <f>IF(C2438="","",IF(AND(C2438&gt;=DATE(2026,9,1),C2438&lt;=DATE(2027,8,31)),(YEAR(C2438)-2026)*12+MONTH(C2438)-8,""))</f>
        <v/>
      </c>
      <c r="T2438">
        <f>IF(AND(A2438="مصروف",R2438&gt;0,I2438="موافق",S2438&lt;&gt;"",H2438&lt;&gt;""),N(G2438),0)</f>
        <v/>
      </c>
    </row>
    <row r="2439">
      <c r="A2439" s="19" t="n"/>
      <c r="B2439" s="20">
        <f>IF(A2439="","",IF(R2439=0,"⚠ أضف سطر عهدة أولًا","DMT-"&amp;TEXT(R2439,"000")))</f>
        <v/>
      </c>
      <c r="C2439" s="21" t="n"/>
      <c r="D2439" s="20">
        <f>IF(C2439="","",IF(S2439="","خارج السنة المالية",INDEX(القوائم!$D$2:$D$13,S2439)))</f>
        <v/>
      </c>
      <c r="E2439" s="22" t="n"/>
      <c r="F2439" s="23" t="n"/>
      <c r="G2439" s="23" t="n"/>
      <c r="H2439" s="22" t="n"/>
      <c r="I2439" s="19" t="n"/>
      <c r="J2439" s="21" t="n"/>
      <c r="K2439" s="19" t="n"/>
      <c r="L2439" s="19" t="n"/>
      <c r="M2439" s="21" t="n"/>
      <c r="N2439" s="22" t="n"/>
      <c r="O2439" s="24">
        <f>IF(A2439&lt;&gt;"عهدة","",SUMIFS($G$8:$G$5007,$B$8:$B$5007,B2439,$A$8:$A$5007,"مصروف",$I$8:$I$5007,"&lt;&gt;مرفوض"))</f>
        <v/>
      </c>
      <c r="P2439" s="25">
        <f>IF(A2439&lt;&gt;"عهدة","",N(F2439)-O2439)</f>
        <v/>
      </c>
      <c r="Q2439" s="26">
        <f>IF(A2439="","",IF(A2439="عهدة",IF(N(F2439)=0,"⚠ أدخل قيمة العهدة",IF(P2439&lt;0,"⛔ عجز / زيادة مصروفات "&amp;TEXT(-P2439,"#,##0"),IF(COUNTIFS($B$8:$B$5007,B2439,$A$8:$A$5007,"مصروف",$I$8:$I$5007,"&lt;&gt;مرفوض",$K$8:$K$5007,"&lt;&gt;نعم")&gt;0,"⚠ "&amp;COUNTIFS($B$8:$B$5007,B2439,$A$8:$A$5007,"مصروف",$I$8:$I$5007,"&lt;&gt;مرفوض",$K$8:$K$5007,"&lt;&gt;نعم")&amp;" مصروف غير مسوى",IF(L2439="تمت التسوية",IF(P2439=0,"✔ متوازنة وتمت التسوية","✔ تمت التسوية – متبقي "&amp;TEXT(P2439,"#,##0")),IF(P2439&gt;0,"متبقي "&amp;TEXT(P2439,"#,##0"),"✔ متوازنة"))))),IF(R2439=0,"⚠ أضف سطر عهدة أولًا",IF(OR(C2439="",N(G2439)=0),"⚠ أكمل التاريخ والقيمة",IF(S2439="","⚠ التاريخ خارج السنة المالية",IF(H2439="","⚠ اختر بند الموازنة",IF(I2439="مرفوض","✖ مرفوض من المدير",IF(I2439&lt;&gt;"موافق","⏳ بانتظار موافقة المدير",IF(K2439&lt;&gt;"نعم","⚠ غير مسوى مع الحسابات","✔ معتمد ومسوى")))))))))</f>
        <v/>
      </c>
      <c r="R2439">
        <f>N(R2438)+IF(A2439="عهدة",1,0)</f>
        <v/>
      </c>
      <c r="S2439">
        <f>IF(C2439="","",IF(AND(C2439&gt;=DATE(2026,9,1),C2439&lt;=DATE(2027,8,31)),(YEAR(C2439)-2026)*12+MONTH(C2439)-8,""))</f>
        <v/>
      </c>
      <c r="T2439">
        <f>IF(AND(A2439="مصروف",R2439&gt;0,I2439="موافق",S2439&lt;&gt;"",H2439&lt;&gt;""),N(G2439),0)</f>
        <v/>
      </c>
    </row>
    <row r="2440">
      <c r="A2440" s="19" t="n"/>
      <c r="B2440" s="20">
        <f>IF(A2440="","",IF(R2440=0,"⚠ أضف سطر عهدة أولًا","DMT-"&amp;TEXT(R2440,"000")))</f>
        <v/>
      </c>
      <c r="C2440" s="21" t="n"/>
      <c r="D2440" s="20">
        <f>IF(C2440="","",IF(S2440="","خارج السنة المالية",INDEX(القوائم!$D$2:$D$13,S2440)))</f>
        <v/>
      </c>
      <c r="E2440" s="22" t="n"/>
      <c r="F2440" s="23" t="n"/>
      <c r="G2440" s="23" t="n"/>
      <c r="H2440" s="22" t="n"/>
      <c r="I2440" s="19" t="n"/>
      <c r="J2440" s="21" t="n"/>
      <c r="K2440" s="19" t="n"/>
      <c r="L2440" s="19" t="n"/>
      <c r="M2440" s="21" t="n"/>
      <c r="N2440" s="22" t="n"/>
      <c r="O2440" s="24">
        <f>IF(A2440&lt;&gt;"عهدة","",SUMIFS($G$8:$G$5007,$B$8:$B$5007,B2440,$A$8:$A$5007,"مصروف",$I$8:$I$5007,"&lt;&gt;مرفوض"))</f>
        <v/>
      </c>
      <c r="P2440" s="25">
        <f>IF(A2440&lt;&gt;"عهدة","",N(F2440)-O2440)</f>
        <v/>
      </c>
      <c r="Q2440" s="26">
        <f>IF(A2440="","",IF(A2440="عهدة",IF(N(F2440)=0,"⚠ أدخل قيمة العهدة",IF(P2440&lt;0,"⛔ عجز / زيادة مصروفات "&amp;TEXT(-P2440,"#,##0"),IF(COUNTIFS($B$8:$B$5007,B2440,$A$8:$A$5007,"مصروف",$I$8:$I$5007,"&lt;&gt;مرفوض",$K$8:$K$5007,"&lt;&gt;نعم")&gt;0,"⚠ "&amp;COUNTIFS($B$8:$B$5007,B2440,$A$8:$A$5007,"مصروف",$I$8:$I$5007,"&lt;&gt;مرفوض",$K$8:$K$5007,"&lt;&gt;نعم")&amp;" مصروف غير مسوى",IF(L2440="تمت التسوية",IF(P2440=0,"✔ متوازنة وتمت التسوية","✔ تمت التسوية – متبقي "&amp;TEXT(P2440,"#,##0")),IF(P2440&gt;0,"متبقي "&amp;TEXT(P2440,"#,##0"),"✔ متوازنة"))))),IF(R2440=0,"⚠ أضف سطر عهدة أولًا",IF(OR(C2440="",N(G2440)=0),"⚠ أكمل التاريخ والقيمة",IF(S2440="","⚠ التاريخ خارج السنة المالية",IF(H2440="","⚠ اختر بند الموازنة",IF(I2440="مرفوض","✖ مرفوض من المدير",IF(I2440&lt;&gt;"موافق","⏳ بانتظار موافقة المدير",IF(K2440&lt;&gt;"نعم","⚠ غير مسوى مع الحسابات","✔ معتمد ومسوى")))))))))</f>
        <v/>
      </c>
      <c r="R2440">
        <f>N(R2439)+IF(A2440="عهدة",1,0)</f>
        <v/>
      </c>
      <c r="S2440">
        <f>IF(C2440="","",IF(AND(C2440&gt;=DATE(2026,9,1),C2440&lt;=DATE(2027,8,31)),(YEAR(C2440)-2026)*12+MONTH(C2440)-8,""))</f>
        <v/>
      </c>
      <c r="T2440">
        <f>IF(AND(A2440="مصروف",R2440&gt;0,I2440="موافق",S2440&lt;&gt;"",H2440&lt;&gt;""),N(G2440),0)</f>
        <v/>
      </c>
    </row>
    <row r="2441">
      <c r="A2441" s="19" t="n"/>
      <c r="B2441" s="20">
        <f>IF(A2441="","",IF(R2441=0,"⚠ أضف سطر عهدة أولًا","DMT-"&amp;TEXT(R2441,"000")))</f>
        <v/>
      </c>
      <c r="C2441" s="21" t="n"/>
      <c r="D2441" s="20">
        <f>IF(C2441="","",IF(S2441="","خارج السنة المالية",INDEX(القوائم!$D$2:$D$13,S2441)))</f>
        <v/>
      </c>
      <c r="E2441" s="22" t="n"/>
      <c r="F2441" s="23" t="n"/>
      <c r="G2441" s="23" t="n"/>
      <c r="H2441" s="22" t="n"/>
      <c r="I2441" s="19" t="n"/>
      <c r="J2441" s="21" t="n"/>
      <c r="K2441" s="19" t="n"/>
      <c r="L2441" s="19" t="n"/>
      <c r="M2441" s="21" t="n"/>
      <c r="N2441" s="22" t="n"/>
      <c r="O2441" s="24">
        <f>IF(A2441&lt;&gt;"عهدة","",SUMIFS($G$8:$G$5007,$B$8:$B$5007,B2441,$A$8:$A$5007,"مصروف",$I$8:$I$5007,"&lt;&gt;مرفوض"))</f>
        <v/>
      </c>
      <c r="P2441" s="25">
        <f>IF(A2441&lt;&gt;"عهدة","",N(F2441)-O2441)</f>
        <v/>
      </c>
      <c r="Q2441" s="26">
        <f>IF(A2441="","",IF(A2441="عهدة",IF(N(F2441)=0,"⚠ أدخل قيمة العهدة",IF(P2441&lt;0,"⛔ عجز / زيادة مصروفات "&amp;TEXT(-P2441,"#,##0"),IF(COUNTIFS($B$8:$B$5007,B2441,$A$8:$A$5007,"مصروف",$I$8:$I$5007,"&lt;&gt;مرفوض",$K$8:$K$5007,"&lt;&gt;نعم")&gt;0,"⚠ "&amp;COUNTIFS($B$8:$B$5007,B2441,$A$8:$A$5007,"مصروف",$I$8:$I$5007,"&lt;&gt;مرفوض",$K$8:$K$5007,"&lt;&gt;نعم")&amp;" مصروف غير مسوى",IF(L2441="تمت التسوية",IF(P2441=0,"✔ متوازنة وتمت التسوية","✔ تمت التسوية – متبقي "&amp;TEXT(P2441,"#,##0")),IF(P2441&gt;0,"متبقي "&amp;TEXT(P2441,"#,##0"),"✔ متوازنة"))))),IF(R2441=0,"⚠ أضف سطر عهدة أولًا",IF(OR(C2441="",N(G2441)=0),"⚠ أكمل التاريخ والقيمة",IF(S2441="","⚠ التاريخ خارج السنة المالية",IF(H2441="","⚠ اختر بند الموازنة",IF(I2441="مرفوض","✖ مرفوض من المدير",IF(I2441&lt;&gt;"موافق","⏳ بانتظار موافقة المدير",IF(K2441&lt;&gt;"نعم","⚠ غير مسوى مع الحسابات","✔ معتمد ومسوى")))))))))</f>
        <v/>
      </c>
      <c r="R2441">
        <f>N(R2440)+IF(A2441="عهدة",1,0)</f>
        <v/>
      </c>
      <c r="S2441">
        <f>IF(C2441="","",IF(AND(C2441&gt;=DATE(2026,9,1),C2441&lt;=DATE(2027,8,31)),(YEAR(C2441)-2026)*12+MONTH(C2441)-8,""))</f>
        <v/>
      </c>
      <c r="T2441">
        <f>IF(AND(A2441="مصروف",R2441&gt;0,I2441="موافق",S2441&lt;&gt;"",H2441&lt;&gt;""),N(G2441),0)</f>
        <v/>
      </c>
    </row>
    <row r="2442">
      <c r="A2442" s="19" t="n"/>
      <c r="B2442" s="20">
        <f>IF(A2442="","",IF(R2442=0,"⚠ أضف سطر عهدة أولًا","DMT-"&amp;TEXT(R2442,"000")))</f>
        <v/>
      </c>
      <c r="C2442" s="21" t="n"/>
      <c r="D2442" s="20">
        <f>IF(C2442="","",IF(S2442="","خارج السنة المالية",INDEX(القوائم!$D$2:$D$13,S2442)))</f>
        <v/>
      </c>
      <c r="E2442" s="22" t="n"/>
      <c r="F2442" s="23" t="n"/>
      <c r="G2442" s="23" t="n"/>
      <c r="H2442" s="22" t="n"/>
      <c r="I2442" s="19" t="n"/>
      <c r="J2442" s="21" t="n"/>
      <c r="K2442" s="19" t="n"/>
      <c r="L2442" s="19" t="n"/>
      <c r="M2442" s="21" t="n"/>
      <c r="N2442" s="22" t="n"/>
      <c r="O2442" s="24">
        <f>IF(A2442&lt;&gt;"عهدة","",SUMIFS($G$8:$G$5007,$B$8:$B$5007,B2442,$A$8:$A$5007,"مصروف",$I$8:$I$5007,"&lt;&gt;مرفوض"))</f>
        <v/>
      </c>
      <c r="P2442" s="25">
        <f>IF(A2442&lt;&gt;"عهدة","",N(F2442)-O2442)</f>
        <v/>
      </c>
      <c r="Q2442" s="26">
        <f>IF(A2442="","",IF(A2442="عهدة",IF(N(F2442)=0,"⚠ أدخل قيمة العهدة",IF(P2442&lt;0,"⛔ عجز / زيادة مصروفات "&amp;TEXT(-P2442,"#,##0"),IF(COUNTIFS($B$8:$B$5007,B2442,$A$8:$A$5007,"مصروف",$I$8:$I$5007,"&lt;&gt;مرفوض",$K$8:$K$5007,"&lt;&gt;نعم")&gt;0,"⚠ "&amp;COUNTIFS($B$8:$B$5007,B2442,$A$8:$A$5007,"مصروف",$I$8:$I$5007,"&lt;&gt;مرفوض",$K$8:$K$5007,"&lt;&gt;نعم")&amp;" مصروف غير مسوى",IF(L2442="تمت التسوية",IF(P2442=0,"✔ متوازنة وتمت التسوية","✔ تمت التسوية – متبقي "&amp;TEXT(P2442,"#,##0")),IF(P2442&gt;0,"متبقي "&amp;TEXT(P2442,"#,##0"),"✔ متوازنة"))))),IF(R2442=0,"⚠ أضف سطر عهدة أولًا",IF(OR(C2442="",N(G2442)=0),"⚠ أكمل التاريخ والقيمة",IF(S2442="","⚠ التاريخ خارج السنة المالية",IF(H2442="","⚠ اختر بند الموازنة",IF(I2442="مرفوض","✖ مرفوض من المدير",IF(I2442&lt;&gt;"موافق","⏳ بانتظار موافقة المدير",IF(K2442&lt;&gt;"نعم","⚠ غير مسوى مع الحسابات","✔ معتمد ومسوى")))))))))</f>
        <v/>
      </c>
      <c r="R2442">
        <f>N(R2441)+IF(A2442="عهدة",1,0)</f>
        <v/>
      </c>
      <c r="S2442">
        <f>IF(C2442="","",IF(AND(C2442&gt;=DATE(2026,9,1),C2442&lt;=DATE(2027,8,31)),(YEAR(C2442)-2026)*12+MONTH(C2442)-8,""))</f>
        <v/>
      </c>
      <c r="T2442">
        <f>IF(AND(A2442="مصروف",R2442&gt;0,I2442="موافق",S2442&lt;&gt;"",H2442&lt;&gt;""),N(G2442),0)</f>
        <v/>
      </c>
    </row>
    <row r="2443">
      <c r="A2443" s="19" t="n"/>
      <c r="B2443" s="20">
        <f>IF(A2443="","",IF(R2443=0,"⚠ أضف سطر عهدة أولًا","DMT-"&amp;TEXT(R2443,"000")))</f>
        <v/>
      </c>
      <c r="C2443" s="21" t="n"/>
      <c r="D2443" s="20">
        <f>IF(C2443="","",IF(S2443="","خارج السنة المالية",INDEX(القوائم!$D$2:$D$13,S2443)))</f>
        <v/>
      </c>
      <c r="E2443" s="22" t="n"/>
      <c r="F2443" s="23" t="n"/>
      <c r="G2443" s="23" t="n"/>
      <c r="H2443" s="22" t="n"/>
      <c r="I2443" s="19" t="n"/>
      <c r="J2443" s="21" t="n"/>
      <c r="K2443" s="19" t="n"/>
      <c r="L2443" s="19" t="n"/>
      <c r="M2443" s="21" t="n"/>
      <c r="N2443" s="22" t="n"/>
      <c r="O2443" s="24">
        <f>IF(A2443&lt;&gt;"عهدة","",SUMIFS($G$8:$G$5007,$B$8:$B$5007,B2443,$A$8:$A$5007,"مصروف",$I$8:$I$5007,"&lt;&gt;مرفوض"))</f>
        <v/>
      </c>
      <c r="P2443" s="25">
        <f>IF(A2443&lt;&gt;"عهدة","",N(F2443)-O2443)</f>
        <v/>
      </c>
      <c r="Q2443" s="26">
        <f>IF(A2443="","",IF(A2443="عهدة",IF(N(F2443)=0,"⚠ أدخل قيمة العهدة",IF(P2443&lt;0,"⛔ عجز / زيادة مصروفات "&amp;TEXT(-P2443,"#,##0"),IF(COUNTIFS($B$8:$B$5007,B2443,$A$8:$A$5007,"مصروف",$I$8:$I$5007,"&lt;&gt;مرفوض",$K$8:$K$5007,"&lt;&gt;نعم")&gt;0,"⚠ "&amp;COUNTIFS($B$8:$B$5007,B2443,$A$8:$A$5007,"مصروف",$I$8:$I$5007,"&lt;&gt;مرفوض",$K$8:$K$5007,"&lt;&gt;نعم")&amp;" مصروف غير مسوى",IF(L2443="تمت التسوية",IF(P2443=0,"✔ متوازنة وتمت التسوية","✔ تمت التسوية – متبقي "&amp;TEXT(P2443,"#,##0")),IF(P2443&gt;0,"متبقي "&amp;TEXT(P2443,"#,##0"),"✔ متوازنة"))))),IF(R2443=0,"⚠ أضف سطر عهدة أولًا",IF(OR(C2443="",N(G2443)=0),"⚠ أكمل التاريخ والقيمة",IF(S2443="","⚠ التاريخ خارج السنة المالية",IF(H2443="","⚠ اختر بند الموازنة",IF(I2443="مرفوض","✖ مرفوض من المدير",IF(I2443&lt;&gt;"موافق","⏳ بانتظار موافقة المدير",IF(K2443&lt;&gt;"نعم","⚠ غير مسوى مع الحسابات","✔ معتمد ومسوى")))))))))</f>
        <v/>
      </c>
      <c r="R2443">
        <f>N(R2442)+IF(A2443="عهدة",1,0)</f>
        <v/>
      </c>
      <c r="S2443">
        <f>IF(C2443="","",IF(AND(C2443&gt;=DATE(2026,9,1),C2443&lt;=DATE(2027,8,31)),(YEAR(C2443)-2026)*12+MONTH(C2443)-8,""))</f>
        <v/>
      </c>
      <c r="T2443">
        <f>IF(AND(A2443="مصروف",R2443&gt;0,I2443="موافق",S2443&lt;&gt;"",H2443&lt;&gt;""),N(G2443),0)</f>
        <v/>
      </c>
    </row>
    <row r="2444">
      <c r="A2444" s="19" t="n"/>
      <c r="B2444" s="20">
        <f>IF(A2444="","",IF(R2444=0,"⚠ أضف سطر عهدة أولًا","DMT-"&amp;TEXT(R2444,"000")))</f>
        <v/>
      </c>
      <c r="C2444" s="21" t="n"/>
      <c r="D2444" s="20">
        <f>IF(C2444="","",IF(S2444="","خارج السنة المالية",INDEX(القوائم!$D$2:$D$13,S2444)))</f>
        <v/>
      </c>
      <c r="E2444" s="22" t="n"/>
      <c r="F2444" s="23" t="n"/>
      <c r="G2444" s="23" t="n"/>
      <c r="H2444" s="22" t="n"/>
      <c r="I2444" s="19" t="n"/>
      <c r="J2444" s="21" t="n"/>
      <c r="K2444" s="19" t="n"/>
      <c r="L2444" s="19" t="n"/>
      <c r="M2444" s="21" t="n"/>
      <c r="N2444" s="22" t="n"/>
      <c r="O2444" s="24">
        <f>IF(A2444&lt;&gt;"عهدة","",SUMIFS($G$8:$G$5007,$B$8:$B$5007,B2444,$A$8:$A$5007,"مصروف",$I$8:$I$5007,"&lt;&gt;مرفوض"))</f>
        <v/>
      </c>
      <c r="P2444" s="25">
        <f>IF(A2444&lt;&gt;"عهدة","",N(F2444)-O2444)</f>
        <v/>
      </c>
      <c r="Q2444" s="26">
        <f>IF(A2444="","",IF(A2444="عهدة",IF(N(F2444)=0,"⚠ أدخل قيمة العهدة",IF(P2444&lt;0,"⛔ عجز / زيادة مصروفات "&amp;TEXT(-P2444,"#,##0"),IF(COUNTIFS($B$8:$B$5007,B2444,$A$8:$A$5007,"مصروف",$I$8:$I$5007,"&lt;&gt;مرفوض",$K$8:$K$5007,"&lt;&gt;نعم")&gt;0,"⚠ "&amp;COUNTIFS($B$8:$B$5007,B2444,$A$8:$A$5007,"مصروف",$I$8:$I$5007,"&lt;&gt;مرفوض",$K$8:$K$5007,"&lt;&gt;نعم")&amp;" مصروف غير مسوى",IF(L2444="تمت التسوية",IF(P2444=0,"✔ متوازنة وتمت التسوية","✔ تمت التسوية – متبقي "&amp;TEXT(P2444,"#,##0")),IF(P2444&gt;0,"متبقي "&amp;TEXT(P2444,"#,##0"),"✔ متوازنة"))))),IF(R2444=0,"⚠ أضف سطر عهدة أولًا",IF(OR(C2444="",N(G2444)=0),"⚠ أكمل التاريخ والقيمة",IF(S2444="","⚠ التاريخ خارج السنة المالية",IF(H2444="","⚠ اختر بند الموازنة",IF(I2444="مرفوض","✖ مرفوض من المدير",IF(I2444&lt;&gt;"موافق","⏳ بانتظار موافقة المدير",IF(K2444&lt;&gt;"نعم","⚠ غير مسوى مع الحسابات","✔ معتمد ومسوى")))))))))</f>
        <v/>
      </c>
      <c r="R2444">
        <f>N(R2443)+IF(A2444="عهدة",1,0)</f>
        <v/>
      </c>
      <c r="S2444">
        <f>IF(C2444="","",IF(AND(C2444&gt;=DATE(2026,9,1),C2444&lt;=DATE(2027,8,31)),(YEAR(C2444)-2026)*12+MONTH(C2444)-8,""))</f>
        <v/>
      </c>
      <c r="T2444">
        <f>IF(AND(A2444="مصروف",R2444&gt;0,I2444="موافق",S2444&lt;&gt;"",H2444&lt;&gt;""),N(G2444),0)</f>
        <v/>
      </c>
    </row>
    <row r="2445">
      <c r="A2445" s="19" t="n"/>
      <c r="B2445" s="20">
        <f>IF(A2445="","",IF(R2445=0,"⚠ أضف سطر عهدة أولًا","DMT-"&amp;TEXT(R2445,"000")))</f>
        <v/>
      </c>
      <c r="C2445" s="21" t="n"/>
      <c r="D2445" s="20">
        <f>IF(C2445="","",IF(S2445="","خارج السنة المالية",INDEX(القوائم!$D$2:$D$13,S2445)))</f>
        <v/>
      </c>
      <c r="E2445" s="22" t="n"/>
      <c r="F2445" s="23" t="n"/>
      <c r="G2445" s="23" t="n"/>
      <c r="H2445" s="22" t="n"/>
      <c r="I2445" s="19" t="n"/>
      <c r="J2445" s="21" t="n"/>
      <c r="K2445" s="19" t="n"/>
      <c r="L2445" s="19" t="n"/>
      <c r="M2445" s="21" t="n"/>
      <c r="N2445" s="22" t="n"/>
      <c r="O2445" s="24">
        <f>IF(A2445&lt;&gt;"عهدة","",SUMIFS($G$8:$G$5007,$B$8:$B$5007,B2445,$A$8:$A$5007,"مصروف",$I$8:$I$5007,"&lt;&gt;مرفوض"))</f>
        <v/>
      </c>
      <c r="P2445" s="25">
        <f>IF(A2445&lt;&gt;"عهدة","",N(F2445)-O2445)</f>
        <v/>
      </c>
      <c r="Q2445" s="26">
        <f>IF(A2445="","",IF(A2445="عهدة",IF(N(F2445)=0,"⚠ أدخل قيمة العهدة",IF(P2445&lt;0,"⛔ عجز / زيادة مصروفات "&amp;TEXT(-P2445,"#,##0"),IF(COUNTIFS($B$8:$B$5007,B2445,$A$8:$A$5007,"مصروف",$I$8:$I$5007,"&lt;&gt;مرفوض",$K$8:$K$5007,"&lt;&gt;نعم")&gt;0,"⚠ "&amp;COUNTIFS($B$8:$B$5007,B2445,$A$8:$A$5007,"مصروف",$I$8:$I$5007,"&lt;&gt;مرفوض",$K$8:$K$5007,"&lt;&gt;نعم")&amp;" مصروف غير مسوى",IF(L2445="تمت التسوية",IF(P2445=0,"✔ متوازنة وتمت التسوية","✔ تمت التسوية – متبقي "&amp;TEXT(P2445,"#,##0")),IF(P2445&gt;0,"متبقي "&amp;TEXT(P2445,"#,##0"),"✔ متوازنة"))))),IF(R2445=0,"⚠ أضف سطر عهدة أولًا",IF(OR(C2445="",N(G2445)=0),"⚠ أكمل التاريخ والقيمة",IF(S2445="","⚠ التاريخ خارج السنة المالية",IF(H2445="","⚠ اختر بند الموازنة",IF(I2445="مرفوض","✖ مرفوض من المدير",IF(I2445&lt;&gt;"موافق","⏳ بانتظار موافقة المدير",IF(K2445&lt;&gt;"نعم","⚠ غير مسوى مع الحسابات","✔ معتمد ومسوى")))))))))</f>
        <v/>
      </c>
      <c r="R2445">
        <f>N(R2444)+IF(A2445="عهدة",1,0)</f>
        <v/>
      </c>
      <c r="S2445">
        <f>IF(C2445="","",IF(AND(C2445&gt;=DATE(2026,9,1),C2445&lt;=DATE(2027,8,31)),(YEAR(C2445)-2026)*12+MONTH(C2445)-8,""))</f>
        <v/>
      </c>
      <c r="T2445">
        <f>IF(AND(A2445="مصروف",R2445&gt;0,I2445="موافق",S2445&lt;&gt;"",H2445&lt;&gt;""),N(G2445),0)</f>
        <v/>
      </c>
    </row>
    <row r="2446">
      <c r="A2446" s="19" t="n"/>
      <c r="B2446" s="20">
        <f>IF(A2446="","",IF(R2446=0,"⚠ أضف سطر عهدة أولًا","DMT-"&amp;TEXT(R2446,"000")))</f>
        <v/>
      </c>
      <c r="C2446" s="21" t="n"/>
      <c r="D2446" s="20">
        <f>IF(C2446="","",IF(S2446="","خارج السنة المالية",INDEX(القوائم!$D$2:$D$13,S2446)))</f>
        <v/>
      </c>
      <c r="E2446" s="22" t="n"/>
      <c r="F2446" s="23" t="n"/>
      <c r="G2446" s="23" t="n"/>
      <c r="H2446" s="22" t="n"/>
      <c r="I2446" s="19" t="n"/>
      <c r="J2446" s="21" t="n"/>
      <c r="K2446" s="19" t="n"/>
      <c r="L2446" s="19" t="n"/>
      <c r="M2446" s="21" t="n"/>
      <c r="N2446" s="22" t="n"/>
      <c r="O2446" s="24">
        <f>IF(A2446&lt;&gt;"عهدة","",SUMIFS($G$8:$G$5007,$B$8:$B$5007,B2446,$A$8:$A$5007,"مصروف",$I$8:$I$5007,"&lt;&gt;مرفوض"))</f>
        <v/>
      </c>
      <c r="P2446" s="25">
        <f>IF(A2446&lt;&gt;"عهدة","",N(F2446)-O2446)</f>
        <v/>
      </c>
      <c r="Q2446" s="26">
        <f>IF(A2446="","",IF(A2446="عهدة",IF(N(F2446)=0,"⚠ أدخل قيمة العهدة",IF(P2446&lt;0,"⛔ عجز / زيادة مصروفات "&amp;TEXT(-P2446,"#,##0"),IF(COUNTIFS($B$8:$B$5007,B2446,$A$8:$A$5007,"مصروف",$I$8:$I$5007,"&lt;&gt;مرفوض",$K$8:$K$5007,"&lt;&gt;نعم")&gt;0,"⚠ "&amp;COUNTIFS($B$8:$B$5007,B2446,$A$8:$A$5007,"مصروف",$I$8:$I$5007,"&lt;&gt;مرفوض",$K$8:$K$5007,"&lt;&gt;نعم")&amp;" مصروف غير مسوى",IF(L2446="تمت التسوية",IF(P2446=0,"✔ متوازنة وتمت التسوية","✔ تمت التسوية – متبقي "&amp;TEXT(P2446,"#,##0")),IF(P2446&gt;0,"متبقي "&amp;TEXT(P2446,"#,##0"),"✔ متوازنة"))))),IF(R2446=0,"⚠ أضف سطر عهدة أولًا",IF(OR(C2446="",N(G2446)=0),"⚠ أكمل التاريخ والقيمة",IF(S2446="","⚠ التاريخ خارج السنة المالية",IF(H2446="","⚠ اختر بند الموازنة",IF(I2446="مرفوض","✖ مرفوض من المدير",IF(I2446&lt;&gt;"موافق","⏳ بانتظار موافقة المدير",IF(K2446&lt;&gt;"نعم","⚠ غير مسوى مع الحسابات","✔ معتمد ومسوى")))))))))</f>
        <v/>
      </c>
      <c r="R2446">
        <f>N(R2445)+IF(A2446="عهدة",1,0)</f>
        <v/>
      </c>
      <c r="S2446">
        <f>IF(C2446="","",IF(AND(C2446&gt;=DATE(2026,9,1),C2446&lt;=DATE(2027,8,31)),(YEAR(C2446)-2026)*12+MONTH(C2446)-8,""))</f>
        <v/>
      </c>
      <c r="T2446">
        <f>IF(AND(A2446="مصروف",R2446&gt;0,I2446="موافق",S2446&lt;&gt;"",H2446&lt;&gt;""),N(G2446),0)</f>
        <v/>
      </c>
    </row>
    <row r="2447">
      <c r="A2447" s="19" t="n"/>
      <c r="B2447" s="20">
        <f>IF(A2447="","",IF(R2447=0,"⚠ أضف سطر عهدة أولًا","DMT-"&amp;TEXT(R2447,"000")))</f>
        <v/>
      </c>
      <c r="C2447" s="21" t="n"/>
      <c r="D2447" s="20">
        <f>IF(C2447="","",IF(S2447="","خارج السنة المالية",INDEX(القوائم!$D$2:$D$13,S2447)))</f>
        <v/>
      </c>
      <c r="E2447" s="22" t="n"/>
      <c r="F2447" s="23" t="n"/>
      <c r="G2447" s="23" t="n"/>
      <c r="H2447" s="22" t="n"/>
      <c r="I2447" s="19" t="n"/>
      <c r="J2447" s="21" t="n"/>
      <c r="K2447" s="19" t="n"/>
      <c r="L2447" s="19" t="n"/>
      <c r="M2447" s="21" t="n"/>
      <c r="N2447" s="22" t="n"/>
      <c r="O2447" s="24">
        <f>IF(A2447&lt;&gt;"عهدة","",SUMIFS($G$8:$G$5007,$B$8:$B$5007,B2447,$A$8:$A$5007,"مصروف",$I$8:$I$5007,"&lt;&gt;مرفوض"))</f>
        <v/>
      </c>
      <c r="P2447" s="25">
        <f>IF(A2447&lt;&gt;"عهدة","",N(F2447)-O2447)</f>
        <v/>
      </c>
      <c r="Q2447" s="26">
        <f>IF(A2447="","",IF(A2447="عهدة",IF(N(F2447)=0,"⚠ أدخل قيمة العهدة",IF(P2447&lt;0,"⛔ عجز / زيادة مصروفات "&amp;TEXT(-P2447,"#,##0"),IF(COUNTIFS($B$8:$B$5007,B2447,$A$8:$A$5007,"مصروف",$I$8:$I$5007,"&lt;&gt;مرفوض",$K$8:$K$5007,"&lt;&gt;نعم")&gt;0,"⚠ "&amp;COUNTIFS($B$8:$B$5007,B2447,$A$8:$A$5007,"مصروف",$I$8:$I$5007,"&lt;&gt;مرفوض",$K$8:$K$5007,"&lt;&gt;نعم")&amp;" مصروف غير مسوى",IF(L2447="تمت التسوية",IF(P2447=0,"✔ متوازنة وتمت التسوية","✔ تمت التسوية – متبقي "&amp;TEXT(P2447,"#,##0")),IF(P2447&gt;0,"متبقي "&amp;TEXT(P2447,"#,##0"),"✔ متوازنة"))))),IF(R2447=0,"⚠ أضف سطر عهدة أولًا",IF(OR(C2447="",N(G2447)=0),"⚠ أكمل التاريخ والقيمة",IF(S2447="","⚠ التاريخ خارج السنة المالية",IF(H2447="","⚠ اختر بند الموازنة",IF(I2447="مرفوض","✖ مرفوض من المدير",IF(I2447&lt;&gt;"موافق","⏳ بانتظار موافقة المدير",IF(K2447&lt;&gt;"نعم","⚠ غير مسوى مع الحسابات","✔ معتمد ومسوى")))))))))</f>
        <v/>
      </c>
      <c r="R2447">
        <f>N(R2446)+IF(A2447="عهدة",1,0)</f>
        <v/>
      </c>
      <c r="S2447">
        <f>IF(C2447="","",IF(AND(C2447&gt;=DATE(2026,9,1),C2447&lt;=DATE(2027,8,31)),(YEAR(C2447)-2026)*12+MONTH(C2447)-8,""))</f>
        <v/>
      </c>
      <c r="T2447">
        <f>IF(AND(A2447="مصروف",R2447&gt;0,I2447="موافق",S2447&lt;&gt;"",H2447&lt;&gt;""),N(G2447),0)</f>
        <v/>
      </c>
    </row>
    <row r="2448">
      <c r="A2448" s="19" t="n"/>
      <c r="B2448" s="20">
        <f>IF(A2448="","",IF(R2448=0,"⚠ أضف سطر عهدة أولًا","DMT-"&amp;TEXT(R2448,"000")))</f>
        <v/>
      </c>
      <c r="C2448" s="21" t="n"/>
      <c r="D2448" s="20">
        <f>IF(C2448="","",IF(S2448="","خارج السنة المالية",INDEX(القوائم!$D$2:$D$13,S2448)))</f>
        <v/>
      </c>
      <c r="E2448" s="22" t="n"/>
      <c r="F2448" s="23" t="n"/>
      <c r="G2448" s="23" t="n"/>
      <c r="H2448" s="22" t="n"/>
      <c r="I2448" s="19" t="n"/>
      <c r="J2448" s="21" t="n"/>
      <c r="K2448" s="19" t="n"/>
      <c r="L2448" s="19" t="n"/>
      <c r="M2448" s="21" t="n"/>
      <c r="N2448" s="22" t="n"/>
      <c r="O2448" s="24">
        <f>IF(A2448&lt;&gt;"عهدة","",SUMIFS($G$8:$G$5007,$B$8:$B$5007,B2448,$A$8:$A$5007,"مصروف",$I$8:$I$5007,"&lt;&gt;مرفوض"))</f>
        <v/>
      </c>
      <c r="P2448" s="25">
        <f>IF(A2448&lt;&gt;"عهدة","",N(F2448)-O2448)</f>
        <v/>
      </c>
      <c r="Q2448" s="26">
        <f>IF(A2448="","",IF(A2448="عهدة",IF(N(F2448)=0,"⚠ أدخل قيمة العهدة",IF(P2448&lt;0,"⛔ عجز / زيادة مصروفات "&amp;TEXT(-P2448,"#,##0"),IF(COUNTIFS($B$8:$B$5007,B2448,$A$8:$A$5007,"مصروف",$I$8:$I$5007,"&lt;&gt;مرفوض",$K$8:$K$5007,"&lt;&gt;نعم")&gt;0,"⚠ "&amp;COUNTIFS($B$8:$B$5007,B2448,$A$8:$A$5007,"مصروف",$I$8:$I$5007,"&lt;&gt;مرفوض",$K$8:$K$5007,"&lt;&gt;نعم")&amp;" مصروف غير مسوى",IF(L2448="تمت التسوية",IF(P2448=0,"✔ متوازنة وتمت التسوية","✔ تمت التسوية – متبقي "&amp;TEXT(P2448,"#,##0")),IF(P2448&gt;0,"متبقي "&amp;TEXT(P2448,"#,##0"),"✔ متوازنة"))))),IF(R2448=0,"⚠ أضف سطر عهدة أولًا",IF(OR(C2448="",N(G2448)=0),"⚠ أكمل التاريخ والقيمة",IF(S2448="","⚠ التاريخ خارج السنة المالية",IF(H2448="","⚠ اختر بند الموازنة",IF(I2448="مرفوض","✖ مرفوض من المدير",IF(I2448&lt;&gt;"موافق","⏳ بانتظار موافقة المدير",IF(K2448&lt;&gt;"نعم","⚠ غير مسوى مع الحسابات","✔ معتمد ومسوى")))))))))</f>
        <v/>
      </c>
      <c r="R2448">
        <f>N(R2447)+IF(A2448="عهدة",1,0)</f>
        <v/>
      </c>
      <c r="S2448">
        <f>IF(C2448="","",IF(AND(C2448&gt;=DATE(2026,9,1),C2448&lt;=DATE(2027,8,31)),(YEAR(C2448)-2026)*12+MONTH(C2448)-8,""))</f>
        <v/>
      </c>
      <c r="T2448">
        <f>IF(AND(A2448="مصروف",R2448&gt;0,I2448="موافق",S2448&lt;&gt;"",H2448&lt;&gt;""),N(G2448),0)</f>
        <v/>
      </c>
    </row>
    <row r="2449">
      <c r="A2449" s="19" t="n"/>
      <c r="B2449" s="20">
        <f>IF(A2449="","",IF(R2449=0,"⚠ أضف سطر عهدة أولًا","DMT-"&amp;TEXT(R2449,"000")))</f>
        <v/>
      </c>
      <c r="C2449" s="21" t="n"/>
      <c r="D2449" s="20">
        <f>IF(C2449="","",IF(S2449="","خارج السنة المالية",INDEX(القوائم!$D$2:$D$13,S2449)))</f>
        <v/>
      </c>
      <c r="E2449" s="22" t="n"/>
      <c r="F2449" s="23" t="n"/>
      <c r="G2449" s="23" t="n"/>
      <c r="H2449" s="22" t="n"/>
      <c r="I2449" s="19" t="n"/>
      <c r="J2449" s="21" t="n"/>
      <c r="K2449" s="19" t="n"/>
      <c r="L2449" s="19" t="n"/>
      <c r="M2449" s="21" t="n"/>
      <c r="N2449" s="22" t="n"/>
      <c r="O2449" s="24">
        <f>IF(A2449&lt;&gt;"عهدة","",SUMIFS($G$8:$G$5007,$B$8:$B$5007,B2449,$A$8:$A$5007,"مصروف",$I$8:$I$5007,"&lt;&gt;مرفوض"))</f>
        <v/>
      </c>
      <c r="P2449" s="25">
        <f>IF(A2449&lt;&gt;"عهدة","",N(F2449)-O2449)</f>
        <v/>
      </c>
      <c r="Q2449" s="26">
        <f>IF(A2449="","",IF(A2449="عهدة",IF(N(F2449)=0,"⚠ أدخل قيمة العهدة",IF(P2449&lt;0,"⛔ عجز / زيادة مصروفات "&amp;TEXT(-P2449,"#,##0"),IF(COUNTIFS($B$8:$B$5007,B2449,$A$8:$A$5007,"مصروف",$I$8:$I$5007,"&lt;&gt;مرفوض",$K$8:$K$5007,"&lt;&gt;نعم")&gt;0,"⚠ "&amp;COUNTIFS($B$8:$B$5007,B2449,$A$8:$A$5007,"مصروف",$I$8:$I$5007,"&lt;&gt;مرفوض",$K$8:$K$5007,"&lt;&gt;نعم")&amp;" مصروف غير مسوى",IF(L2449="تمت التسوية",IF(P2449=0,"✔ متوازنة وتمت التسوية","✔ تمت التسوية – متبقي "&amp;TEXT(P2449,"#,##0")),IF(P2449&gt;0,"متبقي "&amp;TEXT(P2449,"#,##0"),"✔ متوازنة"))))),IF(R2449=0,"⚠ أضف سطر عهدة أولًا",IF(OR(C2449="",N(G2449)=0),"⚠ أكمل التاريخ والقيمة",IF(S2449="","⚠ التاريخ خارج السنة المالية",IF(H2449="","⚠ اختر بند الموازنة",IF(I2449="مرفوض","✖ مرفوض من المدير",IF(I2449&lt;&gt;"موافق","⏳ بانتظار موافقة المدير",IF(K2449&lt;&gt;"نعم","⚠ غير مسوى مع الحسابات","✔ معتمد ومسوى")))))))))</f>
        <v/>
      </c>
      <c r="R2449">
        <f>N(R2448)+IF(A2449="عهدة",1,0)</f>
        <v/>
      </c>
      <c r="S2449">
        <f>IF(C2449="","",IF(AND(C2449&gt;=DATE(2026,9,1),C2449&lt;=DATE(2027,8,31)),(YEAR(C2449)-2026)*12+MONTH(C2449)-8,""))</f>
        <v/>
      </c>
      <c r="T2449">
        <f>IF(AND(A2449="مصروف",R2449&gt;0,I2449="موافق",S2449&lt;&gt;"",H2449&lt;&gt;""),N(G2449),0)</f>
        <v/>
      </c>
    </row>
    <row r="2450">
      <c r="A2450" s="19" t="n"/>
      <c r="B2450" s="20">
        <f>IF(A2450="","",IF(R2450=0,"⚠ أضف سطر عهدة أولًا","DMT-"&amp;TEXT(R2450,"000")))</f>
        <v/>
      </c>
      <c r="C2450" s="21" t="n"/>
      <c r="D2450" s="20">
        <f>IF(C2450="","",IF(S2450="","خارج السنة المالية",INDEX(القوائم!$D$2:$D$13,S2450)))</f>
        <v/>
      </c>
      <c r="E2450" s="22" t="n"/>
      <c r="F2450" s="23" t="n"/>
      <c r="G2450" s="23" t="n"/>
      <c r="H2450" s="22" t="n"/>
      <c r="I2450" s="19" t="n"/>
      <c r="J2450" s="21" t="n"/>
      <c r="K2450" s="19" t="n"/>
      <c r="L2450" s="19" t="n"/>
      <c r="M2450" s="21" t="n"/>
      <c r="N2450" s="22" t="n"/>
      <c r="O2450" s="24">
        <f>IF(A2450&lt;&gt;"عهدة","",SUMIFS($G$8:$G$5007,$B$8:$B$5007,B2450,$A$8:$A$5007,"مصروف",$I$8:$I$5007,"&lt;&gt;مرفوض"))</f>
        <v/>
      </c>
      <c r="P2450" s="25">
        <f>IF(A2450&lt;&gt;"عهدة","",N(F2450)-O2450)</f>
        <v/>
      </c>
      <c r="Q2450" s="26">
        <f>IF(A2450="","",IF(A2450="عهدة",IF(N(F2450)=0,"⚠ أدخل قيمة العهدة",IF(P2450&lt;0,"⛔ عجز / زيادة مصروفات "&amp;TEXT(-P2450,"#,##0"),IF(COUNTIFS($B$8:$B$5007,B2450,$A$8:$A$5007,"مصروف",$I$8:$I$5007,"&lt;&gt;مرفوض",$K$8:$K$5007,"&lt;&gt;نعم")&gt;0,"⚠ "&amp;COUNTIFS($B$8:$B$5007,B2450,$A$8:$A$5007,"مصروف",$I$8:$I$5007,"&lt;&gt;مرفوض",$K$8:$K$5007,"&lt;&gt;نعم")&amp;" مصروف غير مسوى",IF(L2450="تمت التسوية",IF(P2450=0,"✔ متوازنة وتمت التسوية","✔ تمت التسوية – متبقي "&amp;TEXT(P2450,"#,##0")),IF(P2450&gt;0,"متبقي "&amp;TEXT(P2450,"#,##0"),"✔ متوازنة"))))),IF(R2450=0,"⚠ أضف سطر عهدة أولًا",IF(OR(C2450="",N(G2450)=0),"⚠ أكمل التاريخ والقيمة",IF(S2450="","⚠ التاريخ خارج السنة المالية",IF(H2450="","⚠ اختر بند الموازنة",IF(I2450="مرفوض","✖ مرفوض من المدير",IF(I2450&lt;&gt;"موافق","⏳ بانتظار موافقة المدير",IF(K2450&lt;&gt;"نعم","⚠ غير مسوى مع الحسابات","✔ معتمد ومسوى")))))))))</f>
        <v/>
      </c>
      <c r="R2450">
        <f>N(R2449)+IF(A2450="عهدة",1,0)</f>
        <v/>
      </c>
      <c r="S2450">
        <f>IF(C2450="","",IF(AND(C2450&gt;=DATE(2026,9,1),C2450&lt;=DATE(2027,8,31)),(YEAR(C2450)-2026)*12+MONTH(C2450)-8,""))</f>
        <v/>
      </c>
      <c r="T2450">
        <f>IF(AND(A2450="مصروف",R2450&gt;0,I2450="موافق",S2450&lt;&gt;"",H2450&lt;&gt;""),N(G2450),0)</f>
        <v/>
      </c>
    </row>
    <row r="2451">
      <c r="A2451" s="19" t="n"/>
      <c r="B2451" s="20">
        <f>IF(A2451="","",IF(R2451=0,"⚠ أضف سطر عهدة أولًا","DMT-"&amp;TEXT(R2451,"000")))</f>
        <v/>
      </c>
      <c r="C2451" s="21" t="n"/>
      <c r="D2451" s="20">
        <f>IF(C2451="","",IF(S2451="","خارج السنة المالية",INDEX(القوائم!$D$2:$D$13,S2451)))</f>
        <v/>
      </c>
      <c r="E2451" s="22" t="n"/>
      <c r="F2451" s="23" t="n"/>
      <c r="G2451" s="23" t="n"/>
      <c r="H2451" s="22" t="n"/>
      <c r="I2451" s="19" t="n"/>
      <c r="J2451" s="21" t="n"/>
      <c r="K2451" s="19" t="n"/>
      <c r="L2451" s="19" t="n"/>
      <c r="M2451" s="21" t="n"/>
      <c r="N2451" s="22" t="n"/>
      <c r="O2451" s="24">
        <f>IF(A2451&lt;&gt;"عهدة","",SUMIFS($G$8:$G$5007,$B$8:$B$5007,B2451,$A$8:$A$5007,"مصروف",$I$8:$I$5007,"&lt;&gt;مرفوض"))</f>
        <v/>
      </c>
      <c r="P2451" s="25">
        <f>IF(A2451&lt;&gt;"عهدة","",N(F2451)-O2451)</f>
        <v/>
      </c>
      <c r="Q2451" s="26">
        <f>IF(A2451="","",IF(A2451="عهدة",IF(N(F2451)=0,"⚠ أدخل قيمة العهدة",IF(P2451&lt;0,"⛔ عجز / زيادة مصروفات "&amp;TEXT(-P2451,"#,##0"),IF(COUNTIFS($B$8:$B$5007,B2451,$A$8:$A$5007,"مصروف",$I$8:$I$5007,"&lt;&gt;مرفوض",$K$8:$K$5007,"&lt;&gt;نعم")&gt;0,"⚠ "&amp;COUNTIFS($B$8:$B$5007,B2451,$A$8:$A$5007,"مصروف",$I$8:$I$5007,"&lt;&gt;مرفوض",$K$8:$K$5007,"&lt;&gt;نعم")&amp;" مصروف غير مسوى",IF(L2451="تمت التسوية",IF(P2451=0,"✔ متوازنة وتمت التسوية","✔ تمت التسوية – متبقي "&amp;TEXT(P2451,"#,##0")),IF(P2451&gt;0,"متبقي "&amp;TEXT(P2451,"#,##0"),"✔ متوازنة"))))),IF(R2451=0,"⚠ أضف سطر عهدة أولًا",IF(OR(C2451="",N(G2451)=0),"⚠ أكمل التاريخ والقيمة",IF(S2451="","⚠ التاريخ خارج السنة المالية",IF(H2451="","⚠ اختر بند الموازنة",IF(I2451="مرفوض","✖ مرفوض من المدير",IF(I2451&lt;&gt;"موافق","⏳ بانتظار موافقة المدير",IF(K2451&lt;&gt;"نعم","⚠ غير مسوى مع الحسابات","✔ معتمد ومسوى")))))))))</f>
        <v/>
      </c>
      <c r="R2451">
        <f>N(R2450)+IF(A2451="عهدة",1,0)</f>
        <v/>
      </c>
      <c r="S2451">
        <f>IF(C2451="","",IF(AND(C2451&gt;=DATE(2026,9,1),C2451&lt;=DATE(2027,8,31)),(YEAR(C2451)-2026)*12+MONTH(C2451)-8,""))</f>
        <v/>
      </c>
      <c r="T2451">
        <f>IF(AND(A2451="مصروف",R2451&gt;0,I2451="موافق",S2451&lt;&gt;"",H2451&lt;&gt;""),N(G2451),0)</f>
        <v/>
      </c>
    </row>
    <row r="2452">
      <c r="A2452" s="19" t="n"/>
      <c r="B2452" s="20">
        <f>IF(A2452="","",IF(R2452=0,"⚠ أضف سطر عهدة أولًا","DMT-"&amp;TEXT(R2452,"000")))</f>
        <v/>
      </c>
      <c r="C2452" s="21" t="n"/>
      <c r="D2452" s="20">
        <f>IF(C2452="","",IF(S2452="","خارج السنة المالية",INDEX(القوائم!$D$2:$D$13,S2452)))</f>
        <v/>
      </c>
      <c r="E2452" s="22" t="n"/>
      <c r="F2452" s="23" t="n"/>
      <c r="G2452" s="23" t="n"/>
      <c r="H2452" s="22" t="n"/>
      <c r="I2452" s="19" t="n"/>
      <c r="J2452" s="21" t="n"/>
      <c r="K2452" s="19" t="n"/>
      <c r="L2452" s="19" t="n"/>
      <c r="M2452" s="21" t="n"/>
      <c r="N2452" s="22" t="n"/>
      <c r="O2452" s="24">
        <f>IF(A2452&lt;&gt;"عهدة","",SUMIFS($G$8:$G$5007,$B$8:$B$5007,B2452,$A$8:$A$5007,"مصروف",$I$8:$I$5007,"&lt;&gt;مرفوض"))</f>
        <v/>
      </c>
      <c r="P2452" s="25">
        <f>IF(A2452&lt;&gt;"عهدة","",N(F2452)-O2452)</f>
        <v/>
      </c>
      <c r="Q2452" s="26">
        <f>IF(A2452="","",IF(A2452="عهدة",IF(N(F2452)=0,"⚠ أدخل قيمة العهدة",IF(P2452&lt;0,"⛔ عجز / زيادة مصروفات "&amp;TEXT(-P2452,"#,##0"),IF(COUNTIFS($B$8:$B$5007,B2452,$A$8:$A$5007,"مصروف",$I$8:$I$5007,"&lt;&gt;مرفوض",$K$8:$K$5007,"&lt;&gt;نعم")&gt;0,"⚠ "&amp;COUNTIFS($B$8:$B$5007,B2452,$A$8:$A$5007,"مصروف",$I$8:$I$5007,"&lt;&gt;مرفوض",$K$8:$K$5007,"&lt;&gt;نعم")&amp;" مصروف غير مسوى",IF(L2452="تمت التسوية",IF(P2452=0,"✔ متوازنة وتمت التسوية","✔ تمت التسوية – متبقي "&amp;TEXT(P2452,"#,##0")),IF(P2452&gt;0,"متبقي "&amp;TEXT(P2452,"#,##0"),"✔ متوازنة"))))),IF(R2452=0,"⚠ أضف سطر عهدة أولًا",IF(OR(C2452="",N(G2452)=0),"⚠ أكمل التاريخ والقيمة",IF(S2452="","⚠ التاريخ خارج السنة المالية",IF(H2452="","⚠ اختر بند الموازنة",IF(I2452="مرفوض","✖ مرفوض من المدير",IF(I2452&lt;&gt;"موافق","⏳ بانتظار موافقة المدير",IF(K2452&lt;&gt;"نعم","⚠ غير مسوى مع الحسابات","✔ معتمد ومسوى")))))))))</f>
        <v/>
      </c>
      <c r="R2452">
        <f>N(R2451)+IF(A2452="عهدة",1,0)</f>
        <v/>
      </c>
      <c r="S2452">
        <f>IF(C2452="","",IF(AND(C2452&gt;=DATE(2026,9,1),C2452&lt;=DATE(2027,8,31)),(YEAR(C2452)-2026)*12+MONTH(C2452)-8,""))</f>
        <v/>
      </c>
      <c r="T2452">
        <f>IF(AND(A2452="مصروف",R2452&gt;0,I2452="موافق",S2452&lt;&gt;"",H2452&lt;&gt;""),N(G2452),0)</f>
        <v/>
      </c>
    </row>
    <row r="2453">
      <c r="A2453" s="19" t="n"/>
      <c r="B2453" s="20">
        <f>IF(A2453="","",IF(R2453=0,"⚠ أضف سطر عهدة أولًا","DMT-"&amp;TEXT(R2453,"000")))</f>
        <v/>
      </c>
      <c r="C2453" s="21" t="n"/>
      <c r="D2453" s="20">
        <f>IF(C2453="","",IF(S2453="","خارج السنة المالية",INDEX(القوائم!$D$2:$D$13,S2453)))</f>
        <v/>
      </c>
      <c r="E2453" s="22" t="n"/>
      <c r="F2453" s="23" t="n"/>
      <c r="G2453" s="23" t="n"/>
      <c r="H2453" s="22" t="n"/>
      <c r="I2453" s="19" t="n"/>
      <c r="J2453" s="21" t="n"/>
      <c r="K2453" s="19" t="n"/>
      <c r="L2453" s="19" t="n"/>
      <c r="M2453" s="21" t="n"/>
      <c r="N2453" s="22" t="n"/>
      <c r="O2453" s="24">
        <f>IF(A2453&lt;&gt;"عهدة","",SUMIFS($G$8:$G$5007,$B$8:$B$5007,B2453,$A$8:$A$5007,"مصروف",$I$8:$I$5007,"&lt;&gt;مرفوض"))</f>
        <v/>
      </c>
      <c r="P2453" s="25">
        <f>IF(A2453&lt;&gt;"عهدة","",N(F2453)-O2453)</f>
        <v/>
      </c>
      <c r="Q2453" s="26">
        <f>IF(A2453="","",IF(A2453="عهدة",IF(N(F2453)=0,"⚠ أدخل قيمة العهدة",IF(P2453&lt;0,"⛔ عجز / زيادة مصروفات "&amp;TEXT(-P2453,"#,##0"),IF(COUNTIFS($B$8:$B$5007,B2453,$A$8:$A$5007,"مصروف",$I$8:$I$5007,"&lt;&gt;مرفوض",$K$8:$K$5007,"&lt;&gt;نعم")&gt;0,"⚠ "&amp;COUNTIFS($B$8:$B$5007,B2453,$A$8:$A$5007,"مصروف",$I$8:$I$5007,"&lt;&gt;مرفوض",$K$8:$K$5007,"&lt;&gt;نعم")&amp;" مصروف غير مسوى",IF(L2453="تمت التسوية",IF(P2453=0,"✔ متوازنة وتمت التسوية","✔ تمت التسوية – متبقي "&amp;TEXT(P2453,"#,##0")),IF(P2453&gt;0,"متبقي "&amp;TEXT(P2453,"#,##0"),"✔ متوازنة"))))),IF(R2453=0,"⚠ أضف سطر عهدة أولًا",IF(OR(C2453="",N(G2453)=0),"⚠ أكمل التاريخ والقيمة",IF(S2453="","⚠ التاريخ خارج السنة المالية",IF(H2453="","⚠ اختر بند الموازنة",IF(I2453="مرفوض","✖ مرفوض من المدير",IF(I2453&lt;&gt;"موافق","⏳ بانتظار موافقة المدير",IF(K2453&lt;&gt;"نعم","⚠ غير مسوى مع الحسابات","✔ معتمد ومسوى")))))))))</f>
        <v/>
      </c>
      <c r="R2453">
        <f>N(R2452)+IF(A2453="عهدة",1,0)</f>
        <v/>
      </c>
      <c r="S2453">
        <f>IF(C2453="","",IF(AND(C2453&gt;=DATE(2026,9,1),C2453&lt;=DATE(2027,8,31)),(YEAR(C2453)-2026)*12+MONTH(C2453)-8,""))</f>
        <v/>
      </c>
      <c r="T2453">
        <f>IF(AND(A2453="مصروف",R2453&gt;0,I2453="موافق",S2453&lt;&gt;"",H2453&lt;&gt;""),N(G2453),0)</f>
        <v/>
      </c>
    </row>
    <row r="2454">
      <c r="A2454" s="19" t="n"/>
      <c r="B2454" s="20">
        <f>IF(A2454="","",IF(R2454=0,"⚠ أضف سطر عهدة أولًا","DMT-"&amp;TEXT(R2454,"000")))</f>
        <v/>
      </c>
      <c r="C2454" s="21" t="n"/>
      <c r="D2454" s="20">
        <f>IF(C2454="","",IF(S2454="","خارج السنة المالية",INDEX(القوائم!$D$2:$D$13,S2454)))</f>
        <v/>
      </c>
      <c r="E2454" s="22" t="n"/>
      <c r="F2454" s="23" t="n"/>
      <c r="G2454" s="23" t="n"/>
      <c r="H2454" s="22" t="n"/>
      <c r="I2454" s="19" t="n"/>
      <c r="J2454" s="21" t="n"/>
      <c r="K2454" s="19" t="n"/>
      <c r="L2454" s="19" t="n"/>
      <c r="M2454" s="21" t="n"/>
      <c r="N2454" s="22" t="n"/>
      <c r="O2454" s="24">
        <f>IF(A2454&lt;&gt;"عهدة","",SUMIFS($G$8:$G$5007,$B$8:$B$5007,B2454,$A$8:$A$5007,"مصروف",$I$8:$I$5007,"&lt;&gt;مرفوض"))</f>
        <v/>
      </c>
      <c r="P2454" s="25">
        <f>IF(A2454&lt;&gt;"عهدة","",N(F2454)-O2454)</f>
        <v/>
      </c>
      <c r="Q2454" s="26">
        <f>IF(A2454="","",IF(A2454="عهدة",IF(N(F2454)=0,"⚠ أدخل قيمة العهدة",IF(P2454&lt;0,"⛔ عجز / زيادة مصروفات "&amp;TEXT(-P2454,"#,##0"),IF(COUNTIFS($B$8:$B$5007,B2454,$A$8:$A$5007,"مصروف",$I$8:$I$5007,"&lt;&gt;مرفوض",$K$8:$K$5007,"&lt;&gt;نعم")&gt;0,"⚠ "&amp;COUNTIFS($B$8:$B$5007,B2454,$A$8:$A$5007,"مصروف",$I$8:$I$5007,"&lt;&gt;مرفوض",$K$8:$K$5007,"&lt;&gt;نعم")&amp;" مصروف غير مسوى",IF(L2454="تمت التسوية",IF(P2454=0,"✔ متوازنة وتمت التسوية","✔ تمت التسوية – متبقي "&amp;TEXT(P2454,"#,##0")),IF(P2454&gt;0,"متبقي "&amp;TEXT(P2454,"#,##0"),"✔ متوازنة"))))),IF(R2454=0,"⚠ أضف سطر عهدة أولًا",IF(OR(C2454="",N(G2454)=0),"⚠ أكمل التاريخ والقيمة",IF(S2454="","⚠ التاريخ خارج السنة المالية",IF(H2454="","⚠ اختر بند الموازنة",IF(I2454="مرفوض","✖ مرفوض من المدير",IF(I2454&lt;&gt;"موافق","⏳ بانتظار موافقة المدير",IF(K2454&lt;&gt;"نعم","⚠ غير مسوى مع الحسابات","✔ معتمد ومسوى")))))))))</f>
        <v/>
      </c>
      <c r="R2454">
        <f>N(R2453)+IF(A2454="عهدة",1,0)</f>
        <v/>
      </c>
      <c r="S2454">
        <f>IF(C2454="","",IF(AND(C2454&gt;=DATE(2026,9,1),C2454&lt;=DATE(2027,8,31)),(YEAR(C2454)-2026)*12+MONTH(C2454)-8,""))</f>
        <v/>
      </c>
      <c r="T2454">
        <f>IF(AND(A2454="مصروف",R2454&gt;0,I2454="موافق",S2454&lt;&gt;"",H2454&lt;&gt;""),N(G2454),0)</f>
        <v/>
      </c>
    </row>
    <row r="2455">
      <c r="A2455" s="19" t="n"/>
      <c r="B2455" s="20">
        <f>IF(A2455="","",IF(R2455=0,"⚠ أضف سطر عهدة أولًا","DMT-"&amp;TEXT(R2455,"000")))</f>
        <v/>
      </c>
      <c r="C2455" s="21" t="n"/>
      <c r="D2455" s="20">
        <f>IF(C2455="","",IF(S2455="","خارج السنة المالية",INDEX(القوائم!$D$2:$D$13,S2455)))</f>
        <v/>
      </c>
      <c r="E2455" s="22" t="n"/>
      <c r="F2455" s="23" t="n"/>
      <c r="G2455" s="23" t="n"/>
      <c r="H2455" s="22" t="n"/>
      <c r="I2455" s="19" t="n"/>
      <c r="J2455" s="21" t="n"/>
      <c r="K2455" s="19" t="n"/>
      <c r="L2455" s="19" t="n"/>
      <c r="M2455" s="21" t="n"/>
      <c r="N2455" s="22" t="n"/>
      <c r="O2455" s="24">
        <f>IF(A2455&lt;&gt;"عهدة","",SUMIFS($G$8:$G$5007,$B$8:$B$5007,B2455,$A$8:$A$5007,"مصروف",$I$8:$I$5007,"&lt;&gt;مرفوض"))</f>
        <v/>
      </c>
      <c r="P2455" s="25">
        <f>IF(A2455&lt;&gt;"عهدة","",N(F2455)-O2455)</f>
        <v/>
      </c>
      <c r="Q2455" s="26">
        <f>IF(A2455="","",IF(A2455="عهدة",IF(N(F2455)=0,"⚠ أدخل قيمة العهدة",IF(P2455&lt;0,"⛔ عجز / زيادة مصروفات "&amp;TEXT(-P2455,"#,##0"),IF(COUNTIFS($B$8:$B$5007,B2455,$A$8:$A$5007,"مصروف",$I$8:$I$5007,"&lt;&gt;مرفوض",$K$8:$K$5007,"&lt;&gt;نعم")&gt;0,"⚠ "&amp;COUNTIFS($B$8:$B$5007,B2455,$A$8:$A$5007,"مصروف",$I$8:$I$5007,"&lt;&gt;مرفوض",$K$8:$K$5007,"&lt;&gt;نعم")&amp;" مصروف غير مسوى",IF(L2455="تمت التسوية",IF(P2455=0,"✔ متوازنة وتمت التسوية","✔ تمت التسوية – متبقي "&amp;TEXT(P2455,"#,##0")),IF(P2455&gt;0,"متبقي "&amp;TEXT(P2455,"#,##0"),"✔ متوازنة"))))),IF(R2455=0,"⚠ أضف سطر عهدة أولًا",IF(OR(C2455="",N(G2455)=0),"⚠ أكمل التاريخ والقيمة",IF(S2455="","⚠ التاريخ خارج السنة المالية",IF(H2455="","⚠ اختر بند الموازنة",IF(I2455="مرفوض","✖ مرفوض من المدير",IF(I2455&lt;&gt;"موافق","⏳ بانتظار موافقة المدير",IF(K2455&lt;&gt;"نعم","⚠ غير مسوى مع الحسابات","✔ معتمد ومسوى")))))))))</f>
        <v/>
      </c>
      <c r="R2455">
        <f>N(R2454)+IF(A2455="عهدة",1,0)</f>
        <v/>
      </c>
      <c r="S2455">
        <f>IF(C2455="","",IF(AND(C2455&gt;=DATE(2026,9,1),C2455&lt;=DATE(2027,8,31)),(YEAR(C2455)-2026)*12+MONTH(C2455)-8,""))</f>
        <v/>
      </c>
      <c r="T2455">
        <f>IF(AND(A2455="مصروف",R2455&gt;0,I2455="موافق",S2455&lt;&gt;"",H2455&lt;&gt;""),N(G2455),0)</f>
        <v/>
      </c>
    </row>
    <row r="2456">
      <c r="A2456" s="19" t="n"/>
      <c r="B2456" s="20">
        <f>IF(A2456="","",IF(R2456=0,"⚠ أضف سطر عهدة أولًا","DMT-"&amp;TEXT(R2456,"000")))</f>
        <v/>
      </c>
      <c r="C2456" s="21" t="n"/>
      <c r="D2456" s="20">
        <f>IF(C2456="","",IF(S2456="","خارج السنة المالية",INDEX(القوائم!$D$2:$D$13,S2456)))</f>
        <v/>
      </c>
      <c r="E2456" s="22" t="n"/>
      <c r="F2456" s="23" t="n"/>
      <c r="G2456" s="23" t="n"/>
      <c r="H2456" s="22" t="n"/>
      <c r="I2456" s="19" t="n"/>
      <c r="J2456" s="21" t="n"/>
      <c r="K2456" s="19" t="n"/>
      <c r="L2456" s="19" t="n"/>
      <c r="M2456" s="21" t="n"/>
      <c r="N2456" s="22" t="n"/>
      <c r="O2456" s="24">
        <f>IF(A2456&lt;&gt;"عهدة","",SUMIFS($G$8:$G$5007,$B$8:$B$5007,B2456,$A$8:$A$5007,"مصروف",$I$8:$I$5007,"&lt;&gt;مرفوض"))</f>
        <v/>
      </c>
      <c r="P2456" s="25">
        <f>IF(A2456&lt;&gt;"عهدة","",N(F2456)-O2456)</f>
        <v/>
      </c>
      <c r="Q2456" s="26">
        <f>IF(A2456="","",IF(A2456="عهدة",IF(N(F2456)=0,"⚠ أدخل قيمة العهدة",IF(P2456&lt;0,"⛔ عجز / زيادة مصروفات "&amp;TEXT(-P2456,"#,##0"),IF(COUNTIFS($B$8:$B$5007,B2456,$A$8:$A$5007,"مصروف",$I$8:$I$5007,"&lt;&gt;مرفوض",$K$8:$K$5007,"&lt;&gt;نعم")&gt;0,"⚠ "&amp;COUNTIFS($B$8:$B$5007,B2456,$A$8:$A$5007,"مصروف",$I$8:$I$5007,"&lt;&gt;مرفوض",$K$8:$K$5007,"&lt;&gt;نعم")&amp;" مصروف غير مسوى",IF(L2456="تمت التسوية",IF(P2456=0,"✔ متوازنة وتمت التسوية","✔ تمت التسوية – متبقي "&amp;TEXT(P2456,"#,##0")),IF(P2456&gt;0,"متبقي "&amp;TEXT(P2456,"#,##0"),"✔ متوازنة"))))),IF(R2456=0,"⚠ أضف سطر عهدة أولًا",IF(OR(C2456="",N(G2456)=0),"⚠ أكمل التاريخ والقيمة",IF(S2456="","⚠ التاريخ خارج السنة المالية",IF(H2456="","⚠ اختر بند الموازنة",IF(I2456="مرفوض","✖ مرفوض من المدير",IF(I2456&lt;&gt;"موافق","⏳ بانتظار موافقة المدير",IF(K2456&lt;&gt;"نعم","⚠ غير مسوى مع الحسابات","✔ معتمد ومسوى")))))))))</f>
        <v/>
      </c>
      <c r="R2456">
        <f>N(R2455)+IF(A2456="عهدة",1,0)</f>
        <v/>
      </c>
      <c r="S2456">
        <f>IF(C2456="","",IF(AND(C2456&gt;=DATE(2026,9,1),C2456&lt;=DATE(2027,8,31)),(YEAR(C2456)-2026)*12+MONTH(C2456)-8,""))</f>
        <v/>
      </c>
      <c r="T2456">
        <f>IF(AND(A2456="مصروف",R2456&gt;0,I2456="موافق",S2456&lt;&gt;"",H2456&lt;&gt;""),N(G2456),0)</f>
        <v/>
      </c>
    </row>
    <row r="2457">
      <c r="A2457" s="19" t="n"/>
      <c r="B2457" s="20">
        <f>IF(A2457="","",IF(R2457=0,"⚠ أضف سطر عهدة أولًا","DMT-"&amp;TEXT(R2457,"000")))</f>
        <v/>
      </c>
      <c r="C2457" s="21" t="n"/>
      <c r="D2457" s="20">
        <f>IF(C2457="","",IF(S2457="","خارج السنة المالية",INDEX(القوائم!$D$2:$D$13,S2457)))</f>
        <v/>
      </c>
      <c r="E2457" s="22" t="n"/>
      <c r="F2457" s="23" t="n"/>
      <c r="G2457" s="23" t="n"/>
      <c r="H2457" s="22" t="n"/>
      <c r="I2457" s="19" t="n"/>
      <c r="J2457" s="21" t="n"/>
      <c r="K2457" s="19" t="n"/>
      <c r="L2457" s="19" t="n"/>
      <c r="M2457" s="21" t="n"/>
      <c r="N2457" s="22" t="n"/>
      <c r="O2457" s="24">
        <f>IF(A2457&lt;&gt;"عهدة","",SUMIFS($G$8:$G$5007,$B$8:$B$5007,B2457,$A$8:$A$5007,"مصروف",$I$8:$I$5007,"&lt;&gt;مرفوض"))</f>
        <v/>
      </c>
      <c r="P2457" s="25">
        <f>IF(A2457&lt;&gt;"عهدة","",N(F2457)-O2457)</f>
        <v/>
      </c>
      <c r="Q2457" s="26">
        <f>IF(A2457="","",IF(A2457="عهدة",IF(N(F2457)=0,"⚠ أدخل قيمة العهدة",IF(P2457&lt;0,"⛔ عجز / زيادة مصروفات "&amp;TEXT(-P2457,"#,##0"),IF(COUNTIFS($B$8:$B$5007,B2457,$A$8:$A$5007,"مصروف",$I$8:$I$5007,"&lt;&gt;مرفوض",$K$8:$K$5007,"&lt;&gt;نعم")&gt;0,"⚠ "&amp;COUNTIFS($B$8:$B$5007,B2457,$A$8:$A$5007,"مصروف",$I$8:$I$5007,"&lt;&gt;مرفوض",$K$8:$K$5007,"&lt;&gt;نعم")&amp;" مصروف غير مسوى",IF(L2457="تمت التسوية",IF(P2457=0,"✔ متوازنة وتمت التسوية","✔ تمت التسوية – متبقي "&amp;TEXT(P2457,"#,##0")),IF(P2457&gt;0,"متبقي "&amp;TEXT(P2457,"#,##0"),"✔ متوازنة"))))),IF(R2457=0,"⚠ أضف سطر عهدة أولًا",IF(OR(C2457="",N(G2457)=0),"⚠ أكمل التاريخ والقيمة",IF(S2457="","⚠ التاريخ خارج السنة المالية",IF(H2457="","⚠ اختر بند الموازنة",IF(I2457="مرفوض","✖ مرفوض من المدير",IF(I2457&lt;&gt;"موافق","⏳ بانتظار موافقة المدير",IF(K2457&lt;&gt;"نعم","⚠ غير مسوى مع الحسابات","✔ معتمد ومسوى")))))))))</f>
        <v/>
      </c>
      <c r="R2457">
        <f>N(R2456)+IF(A2457="عهدة",1,0)</f>
        <v/>
      </c>
      <c r="S2457">
        <f>IF(C2457="","",IF(AND(C2457&gt;=DATE(2026,9,1),C2457&lt;=DATE(2027,8,31)),(YEAR(C2457)-2026)*12+MONTH(C2457)-8,""))</f>
        <v/>
      </c>
      <c r="T2457">
        <f>IF(AND(A2457="مصروف",R2457&gt;0,I2457="موافق",S2457&lt;&gt;"",H2457&lt;&gt;""),N(G2457),0)</f>
        <v/>
      </c>
    </row>
    <row r="2458">
      <c r="A2458" s="19" t="n"/>
      <c r="B2458" s="20">
        <f>IF(A2458="","",IF(R2458=0,"⚠ أضف سطر عهدة أولًا","DMT-"&amp;TEXT(R2458,"000")))</f>
        <v/>
      </c>
      <c r="C2458" s="21" t="n"/>
      <c r="D2458" s="20">
        <f>IF(C2458="","",IF(S2458="","خارج السنة المالية",INDEX(القوائم!$D$2:$D$13,S2458)))</f>
        <v/>
      </c>
      <c r="E2458" s="22" t="n"/>
      <c r="F2458" s="23" t="n"/>
      <c r="G2458" s="23" t="n"/>
      <c r="H2458" s="22" t="n"/>
      <c r="I2458" s="19" t="n"/>
      <c r="J2458" s="21" t="n"/>
      <c r="K2458" s="19" t="n"/>
      <c r="L2458" s="19" t="n"/>
      <c r="M2458" s="21" t="n"/>
      <c r="N2458" s="22" t="n"/>
      <c r="O2458" s="24">
        <f>IF(A2458&lt;&gt;"عهدة","",SUMIFS($G$8:$G$5007,$B$8:$B$5007,B2458,$A$8:$A$5007,"مصروف",$I$8:$I$5007,"&lt;&gt;مرفوض"))</f>
        <v/>
      </c>
      <c r="P2458" s="25">
        <f>IF(A2458&lt;&gt;"عهدة","",N(F2458)-O2458)</f>
        <v/>
      </c>
      <c r="Q2458" s="26">
        <f>IF(A2458="","",IF(A2458="عهدة",IF(N(F2458)=0,"⚠ أدخل قيمة العهدة",IF(P2458&lt;0,"⛔ عجز / زيادة مصروفات "&amp;TEXT(-P2458,"#,##0"),IF(COUNTIFS($B$8:$B$5007,B2458,$A$8:$A$5007,"مصروف",$I$8:$I$5007,"&lt;&gt;مرفوض",$K$8:$K$5007,"&lt;&gt;نعم")&gt;0,"⚠ "&amp;COUNTIFS($B$8:$B$5007,B2458,$A$8:$A$5007,"مصروف",$I$8:$I$5007,"&lt;&gt;مرفوض",$K$8:$K$5007,"&lt;&gt;نعم")&amp;" مصروف غير مسوى",IF(L2458="تمت التسوية",IF(P2458=0,"✔ متوازنة وتمت التسوية","✔ تمت التسوية – متبقي "&amp;TEXT(P2458,"#,##0")),IF(P2458&gt;0,"متبقي "&amp;TEXT(P2458,"#,##0"),"✔ متوازنة"))))),IF(R2458=0,"⚠ أضف سطر عهدة أولًا",IF(OR(C2458="",N(G2458)=0),"⚠ أكمل التاريخ والقيمة",IF(S2458="","⚠ التاريخ خارج السنة المالية",IF(H2458="","⚠ اختر بند الموازنة",IF(I2458="مرفوض","✖ مرفوض من المدير",IF(I2458&lt;&gt;"موافق","⏳ بانتظار موافقة المدير",IF(K2458&lt;&gt;"نعم","⚠ غير مسوى مع الحسابات","✔ معتمد ومسوى")))))))))</f>
        <v/>
      </c>
      <c r="R2458">
        <f>N(R2457)+IF(A2458="عهدة",1,0)</f>
        <v/>
      </c>
      <c r="S2458">
        <f>IF(C2458="","",IF(AND(C2458&gt;=DATE(2026,9,1),C2458&lt;=DATE(2027,8,31)),(YEAR(C2458)-2026)*12+MONTH(C2458)-8,""))</f>
        <v/>
      </c>
      <c r="T2458">
        <f>IF(AND(A2458="مصروف",R2458&gt;0,I2458="موافق",S2458&lt;&gt;"",H2458&lt;&gt;""),N(G2458),0)</f>
        <v/>
      </c>
    </row>
    <row r="2459">
      <c r="A2459" s="19" t="n"/>
      <c r="B2459" s="20">
        <f>IF(A2459="","",IF(R2459=0,"⚠ أضف سطر عهدة أولًا","DMT-"&amp;TEXT(R2459,"000")))</f>
        <v/>
      </c>
      <c r="C2459" s="21" t="n"/>
      <c r="D2459" s="20">
        <f>IF(C2459="","",IF(S2459="","خارج السنة المالية",INDEX(القوائم!$D$2:$D$13,S2459)))</f>
        <v/>
      </c>
      <c r="E2459" s="22" t="n"/>
      <c r="F2459" s="23" t="n"/>
      <c r="G2459" s="23" t="n"/>
      <c r="H2459" s="22" t="n"/>
      <c r="I2459" s="19" t="n"/>
      <c r="J2459" s="21" t="n"/>
      <c r="K2459" s="19" t="n"/>
      <c r="L2459" s="19" t="n"/>
      <c r="M2459" s="21" t="n"/>
      <c r="N2459" s="22" t="n"/>
      <c r="O2459" s="24">
        <f>IF(A2459&lt;&gt;"عهدة","",SUMIFS($G$8:$G$5007,$B$8:$B$5007,B2459,$A$8:$A$5007,"مصروف",$I$8:$I$5007,"&lt;&gt;مرفوض"))</f>
        <v/>
      </c>
      <c r="P2459" s="25">
        <f>IF(A2459&lt;&gt;"عهدة","",N(F2459)-O2459)</f>
        <v/>
      </c>
      <c r="Q2459" s="26">
        <f>IF(A2459="","",IF(A2459="عهدة",IF(N(F2459)=0,"⚠ أدخل قيمة العهدة",IF(P2459&lt;0,"⛔ عجز / زيادة مصروفات "&amp;TEXT(-P2459,"#,##0"),IF(COUNTIFS($B$8:$B$5007,B2459,$A$8:$A$5007,"مصروف",$I$8:$I$5007,"&lt;&gt;مرفوض",$K$8:$K$5007,"&lt;&gt;نعم")&gt;0,"⚠ "&amp;COUNTIFS($B$8:$B$5007,B2459,$A$8:$A$5007,"مصروف",$I$8:$I$5007,"&lt;&gt;مرفوض",$K$8:$K$5007,"&lt;&gt;نعم")&amp;" مصروف غير مسوى",IF(L2459="تمت التسوية",IF(P2459=0,"✔ متوازنة وتمت التسوية","✔ تمت التسوية – متبقي "&amp;TEXT(P2459,"#,##0")),IF(P2459&gt;0,"متبقي "&amp;TEXT(P2459,"#,##0"),"✔ متوازنة"))))),IF(R2459=0,"⚠ أضف سطر عهدة أولًا",IF(OR(C2459="",N(G2459)=0),"⚠ أكمل التاريخ والقيمة",IF(S2459="","⚠ التاريخ خارج السنة المالية",IF(H2459="","⚠ اختر بند الموازنة",IF(I2459="مرفوض","✖ مرفوض من المدير",IF(I2459&lt;&gt;"موافق","⏳ بانتظار موافقة المدير",IF(K2459&lt;&gt;"نعم","⚠ غير مسوى مع الحسابات","✔ معتمد ومسوى")))))))))</f>
        <v/>
      </c>
      <c r="R2459">
        <f>N(R2458)+IF(A2459="عهدة",1,0)</f>
        <v/>
      </c>
      <c r="S2459">
        <f>IF(C2459="","",IF(AND(C2459&gt;=DATE(2026,9,1),C2459&lt;=DATE(2027,8,31)),(YEAR(C2459)-2026)*12+MONTH(C2459)-8,""))</f>
        <v/>
      </c>
      <c r="T2459">
        <f>IF(AND(A2459="مصروف",R2459&gt;0,I2459="موافق",S2459&lt;&gt;"",H2459&lt;&gt;""),N(G2459),0)</f>
        <v/>
      </c>
    </row>
    <row r="2460">
      <c r="A2460" s="19" t="n"/>
      <c r="B2460" s="20">
        <f>IF(A2460="","",IF(R2460=0,"⚠ أضف سطر عهدة أولًا","DMT-"&amp;TEXT(R2460,"000")))</f>
        <v/>
      </c>
      <c r="C2460" s="21" t="n"/>
      <c r="D2460" s="20">
        <f>IF(C2460="","",IF(S2460="","خارج السنة المالية",INDEX(القوائم!$D$2:$D$13,S2460)))</f>
        <v/>
      </c>
      <c r="E2460" s="22" t="n"/>
      <c r="F2460" s="23" t="n"/>
      <c r="G2460" s="23" t="n"/>
      <c r="H2460" s="22" t="n"/>
      <c r="I2460" s="19" t="n"/>
      <c r="J2460" s="21" t="n"/>
      <c r="K2460" s="19" t="n"/>
      <c r="L2460" s="19" t="n"/>
      <c r="M2460" s="21" t="n"/>
      <c r="N2460" s="22" t="n"/>
      <c r="O2460" s="24">
        <f>IF(A2460&lt;&gt;"عهدة","",SUMIFS($G$8:$G$5007,$B$8:$B$5007,B2460,$A$8:$A$5007,"مصروف",$I$8:$I$5007,"&lt;&gt;مرفوض"))</f>
        <v/>
      </c>
      <c r="P2460" s="25">
        <f>IF(A2460&lt;&gt;"عهدة","",N(F2460)-O2460)</f>
        <v/>
      </c>
      <c r="Q2460" s="26">
        <f>IF(A2460="","",IF(A2460="عهدة",IF(N(F2460)=0,"⚠ أدخل قيمة العهدة",IF(P2460&lt;0,"⛔ عجز / زيادة مصروفات "&amp;TEXT(-P2460,"#,##0"),IF(COUNTIFS($B$8:$B$5007,B2460,$A$8:$A$5007,"مصروف",$I$8:$I$5007,"&lt;&gt;مرفوض",$K$8:$K$5007,"&lt;&gt;نعم")&gt;0,"⚠ "&amp;COUNTIFS($B$8:$B$5007,B2460,$A$8:$A$5007,"مصروف",$I$8:$I$5007,"&lt;&gt;مرفوض",$K$8:$K$5007,"&lt;&gt;نعم")&amp;" مصروف غير مسوى",IF(L2460="تمت التسوية",IF(P2460=0,"✔ متوازنة وتمت التسوية","✔ تمت التسوية – متبقي "&amp;TEXT(P2460,"#,##0")),IF(P2460&gt;0,"متبقي "&amp;TEXT(P2460,"#,##0"),"✔ متوازنة"))))),IF(R2460=0,"⚠ أضف سطر عهدة أولًا",IF(OR(C2460="",N(G2460)=0),"⚠ أكمل التاريخ والقيمة",IF(S2460="","⚠ التاريخ خارج السنة المالية",IF(H2460="","⚠ اختر بند الموازنة",IF(I2460="مرفوض","✖ مرفوض من المدير",IF(I2460&lt;&gt;"موافق","⏳ بانتظار موافقة المدير",IF(K2460&lt;&gt;"نعم","⚠ غير مسوى مع الحسابات","✔ معتمد ومسوى")))))))))</f>
        <v/>
      </c>
      <c r="R2460">
        <f>N(R2459)+IF(A2460="عهدة",1,0)</f>
        <v/>
      </c>
      <c r="S2460">
        <f>IF(C2460="","",IF(AND(C2460&gt;=DATE(2026,9,1),C2460&lt;=DATE(2027,8,31)),(YEAR(C2460)-2026)*12+MONTH(C2460)-8,""))</f>
        <v/>
      </c>
      <c r="T2460">
        <f>IF(AND(A2460="مصروف",R2460&gt;0,I2460="موافق",S2460&lt;&gt;"",H2460&lt;&gt;""),N(G2460),0)</f>
        <v/>
      </c>
    </row>
    <row r="2461">
      <c r="A2461" s="19" t="n"/>
      <c r="B2461" s="20">
        <f>IF(A2461="","",IF(R2461=0,"⚠ أضف سطر عهدة أولًا","DMT-"&amp;TEXT(R2461,"000")))</f>
        <v/>
      </c>
      <c r="C2461" s="21" t="n"/>
      <c r="D2461" s="20">
        <f>IF(C2461="","",IF(S2461="","خارج السنة المالية",INDEX(القوائم!$D$2:$D$13,S2461)))</f>
        <v/>
      </c>
      <c r="E2461" s="22" t="n"/>
      <c r="F2461" s="23" t="n"/>
      <c r="G2461" s="23" t="n"/>
      <c r="H2461" s="22" t="n"/>
      <c r="I2461" s="19" t="n"/>
      <c r="J2461" s="21" t="n"/>
      <c r="K2461" s="19" t="n"/>
      <c r="L2461" s="19" t="n"/>
      <c r="M2461" s="21" t="n"/>
      <c r="N2461" s="22" t="n"/>
      <c r="O2461" s="24">
        <f>IF(A2461&lt;&gt;"عهدة","",SUMIFS($G$8:$G$5007,$B$8:$B$5007,B2461,$A$8:$A$5007,"مصروف",$I$8:$I$5007,"&lt;&gt;مرفوض"))</f>
        <v/>
      </c>
      <c r="P2461" s="25">
        <f>IF(A2461&lt;&gt;"عهدة","",N(F2461)-O2461)</f>
        <v/>
      </c>
      <c r="Q2461" s="26">
        <f>IF(A2461="","",IF(A2461="عهدة",IF(N(F2461)=0,"⚠ أدخل قيمة العهدة",IF(P2461&lt;0,"⛔ عجز / زيادة مصروفات "&amp;TEXT(-P2461,"#,##0"),IF(COUNTIFS($B$8:$B$5007,B2461,$A$8:$A$5007,"مصروف",$I$8:$I$5007,"&lt;&gt;مرفوض",$K$8:$K$5007,"&lt;&gt;نعم")&gt;0,"⚠ "&amp;COUNTIFS($B$8:$B$5007,B2461,$A$8:$A$5007,"مصروف",$I$8:$I$5007,"&lt;&gt;مرفوض",$K$8:$K$5007,"&lt;&gt;نعم")&amp;" مصروف غير مسوى",IF(L2461="تمت التسوية",IF(P2461=0,"✔ متوازنة وتمت التسوية","✔ تمت التسوية – متبقي "&amp;TEXT(P2461,"#,##0")),IF(P2461&gt;0,"متبقي "&amp;TEXT(P2461,"#,##0"),"✔ متوازنة"))))),IF(R2461=0,"⚠ أضف سطر عهدة أولًا",IF(OR(C2461="",N(G2461)=0),"⚠ أكمل التاريخ والقيمة",IF(S2461="","⚠ التاريخ خارج السنة المالية",IF(H2461="","⚠ اختر بند الموازنة",IF(I2461="مرفوض","✖ مرفوض من المدير",IF(I2461&lt;&gt;"موافق","⏳ بانتظار موافقة المدير",IF(K2461&lt;&gt;"نعم","⚠ غير مسوى مع الحسابات","✔ معتمد ومسوى")))))))))</f>
        <v/>
      </c>
      <c r="R2461">
        <f>N(R2460)+IF(A2461="عهدة",1,0)</f>
        <v/>
      </c>
      <c r="S2461">
        <f>IF(C2461="","",IF(AND(C2461&gt;=DATE(2026,9,1),C2461&lt;=DATE(2027,8,31)),(YEAR(C2461)-2026)*12+MONTH(C2461)-8,""))</f>
        <v/>
      </c>
      <c r="T2461">
        <f>IF(AND(A2461="مصروف",R2461&gt;0,I2461="موافق",S2461&lt;&gt;"",H2461&lt;&gt;""),N(G2461),0)</f>
        <v/>
      </c>
    </row>
    <row r="2462">
      <c r="A2462" s="19" t="n"/>
      <c r="B2462" s="20">
        <f>IF(A2462="","",IF(R2462=0,"⚠ أضف سطر عهدة أولًا","DMT-"&amp;TEXT(R2462,"000")))</f>
        <v/>
      </c>
      <c r="C2462" s="21" t="n"/>
      <c r="D2462" s="20">
        <f>IF(C2462="","",IF(S2462="","خارج السنة المالية",INDEX(القوائم!$D$2:$D$13,S2462)))</f>
        <v/>
      </c>
      <c r="E2462" s="22" t="n"/>
      <c r="F2462" s="23" t="n"/>
      <c r="G2462" s="23" t="n"/>
      <c r="H2462" s="22" t="n"/>
      <c r="I2462" s="19" t="n"/>
      <c r="J2462" s="21" t="n"/>
      <c r="K2462" s="19" t="n"/>
      <c r="L2462" s="19" t="n"/>
      <c r="M2462" s="21" t="n"/>
      <c r="N2462" s="22" t="n"/>
      <c r="O2462" s="24">
        <f>IF(A2462&lt;&gt;"عهدة","",SUMIFS($G$8:$G$5007,$B$8:$B$5007,B2462,$A$8:$A$5007,"مصروف",$I$8:$I$5007,"&lt;&gt;مرفوض"))</f>
        <v/>
      </c>
      <c r="P2462" s="25">
        <f>IF(A2462&lt;&gt;"عهدة","",N(F2462)-O2462)</f>
        <v/>
      </c>
      <c r="Q2462" s="26">
        <f>IF(A2462="","",IF(A2462="عهدة",IF(N(F2462)=0,"⚠ أدخل قيمة العهدة",IF(P2462&lt;0,"⛔ عجز / زيادة مصروفات "&amp;TEXT(-P2462,"#,##0"),IF(COUNTIFS($B$8:$B$5007,B2462,$A$8:$A$5007,"مصروف",$I$8:$I$5007,"&lt;&gt;مرفوض",$K$8:$K$5007,"&lt;&gt;نعم")&gt;0,"⚠ "&amp;COUNTIFS($B$8:$B$5007,B2462,$A$8:$A$5007,"مصروف",$I$8:$I$5007,"&lt;&gt;مرفوض",$K$8:$K$5007,"&lt;&gt;نعم")&amp;" مصروف غير مسوى",IF(L2462="تمت التسوية",IF(P2462=0,"✔ متوازنة وتمت التسوية","✔ تمت التسوية – متبقي "&amp;TEXT(P2462,"#,##0")),IF(P2462&gt;0,"متبقي "&amp;TEXT(P2462,"#,##0"),"✔ متوازنة"))))),IF(R2462=0,"⚠ أضف سطر عهدة أولًا",IF(OR(C2462="",N(G2462)=0),"⚠ أكمل التاريخ والقيمة",IF(S2462="","⚠ التاريخ خارج السنة المالية",IF(H2462="","⚠ اختر بند الموازنة",IF(I2462="مرفوض","✖ مرفوض من المدير",IF(I2462&lt;&gt;"موافق","⏳ بانتظار موافقة المدير",IF(K2462&lt;&gt;"نعم","⚠ غير مسوى مع الحسابات","✔ معتمد ومسوى")))))))))</f>
        <v/>
      </c>
      <c r="R2462">
        <f>N(R2461)+IF(A2462="عهدة",1,0)</f>
        <v/>
      </c>
      <c r="S2462">
        <f>IF(C2462="","",IF(AND(C2462&gt;=DATE(2026,9,1),C2462&lt;=DATE(2027,8,31)),(YEAR(C2462)-2026)*12+MONTH(C2462)-8,""))</f>
        <v/>
      </c>
      <c r="T2462">
        <f>IF(AND(A2462="مصروف",R2462&gt;0,I2462="موافق",S2462&lt;&gt;"",H2462&lt;&gt;""),N(G2462),0)</f>
        <v/>
      </c>
    </row>
    <row r="2463">
      <c r="A2463" s="19" t="n"/>
      <c r="B2463" s="20">
        <f>IF(A2463="","",IF(R2463=0,"⚠ أضف سطر عهدة أولًا","DMT-"&amp;TEXT(R2463,"000")))</f>
        <v/>
      </c>
      <c r="C2463" s="21" t="n"/>
      <c r="D2463" s="20">
        <f>IF(C2463="","",IF(S2463="","خارج السنة المالية",INDEX(القوائم!$D$2:$D$13,S2463)))</f>
        <v/>
      </c>
      <c r="E2463" s="22" t="n"/>
      <c r="F2463" s="23" t="n"/>
      <c r="G2463" s="23" t="n"/>
      <c r="H2463" s="22" t="n"/>
      <c r="I2463" s="19" t="n"/>
      <c r="J2463" s="21" t="n"/>
      <c r="K2463" s="19" t="n"/>
      <c r="L2463" s="19" t="n"/>
      <c r="M2463" s="21" t="n"/>
      <c r="N2463" s="22" t="n"/>
      <c r="O2463" s="24">
        <f>IF(A2463&lt;&gt;"عهدة","",SUMIFS($G$8:$G$5007,$B$8:$B$5007,B2463,$A$8:$A$5007,"مصروف",$I$8:$I$5007,"&lt;&gt;مرفوض"))</f>
        <v/>
      </c>
      <c r="P2463" s="25">
        <f>IF(A2463&lt;&gt;"عهدة","",N(F2463)-O2463)</f>
        <v/>
      </c>
      <c r="Q2463" s="26">
        <f>IF(A2463="","",IF(A2463="عهدة",IF(N(F2463)=0,"⚠ أدخل قيمة العهدة",IF(P2463&lt;0,"⛔ عجز / زيادة مصروفات "&amp;TEXT(-P2463,"#,##0"),IF(COUNTIFS($B$8:$B$5007,B2463,$A$8:$A$5007,"مصروف",$I$8:$I$5007,"&lt;&gt;مرفوض",$K$8:$K$5007,"&lt;&gt;نعم")&gt;0,"⚠ "&amp;COUNTIFS($B$8:$B$5007,B2463,$A$8:$A$5007,"مصروف",$I$8:$I$5007,"&lt;&gt;مرفوض",$K$8:$K$5007,"&lt;&gt;نعم")&amp;" مصروف غير مسوى",IF(L2463="تمت التسوية",IF(P2463=0,"✔ متوازنة وتمت التسوية","✔ تمت التسوية – متبقي "&amp;TEXT(P2463,"#,##0")),IF(P2463&gt;0,"متبقي "&amp;TEXT(P2463,"#,##0"),"✔ متوازنة"))))),IF(R2463=0,"⚠ أضف سطر عهدة أولًا",IF(OR(C2463="",N(G2463)=0),"⚠ أكمل التاريخ والقيمة",IF(S2463="","⚠ التاريخ خارج السنة المالية",IF(H2463="","⚠ اختر بند الموازنة",IF(I2463="مرفوض","✖ مرفوض من المدير",IF(I2463&lt;&gt;"موافق","⏳ بانتظار موافقة المدير",IF(K2463&lt;&gt;"نعم","⚠ غير مسوى مع الحسابات","✔ معتمد ومسوى")))))))))</f>
        <v/>
      </c>
      <c r="R2463">
        <f>N(R2462)+IF(A2463="عهدة",1,0)</f>
        <v/>
      </c>
      <c r="S2463">
        <f>IF(C2463="","",IF(AND(C2463&gt;=DATE(2026,9,1),C2463&lt;=DATE(2027,8,31)),(YEAR(C2463)-2026)*12+MONTH(C2463)-8,""))</f>
        <v/>
      </c>
      <c r="T2463">
        <f>IF(AND(A2463="مصروف",R2463&gt;0,I2463="موافق",S2463&lt;&gt;"",H2463&lt;&gt;""),N(G2463),0)</f>
        <v/>
      </c>
    </row>
    <row r="2464">
      <c r="A2464" s="19" t="n"/>
      <c r="B2464" s="20">
        <f>IF(A2464="","",IF(R2464=0,"⚠ أضف سطر عهدة أولًا","DMT-"&amp;TEXT(R2464,"000")))</f>
        <v/>
      </c>
      <c r="C2464" s="21" t="n"/>
      <c r="D2464" s="20">
        <f>IF(C2464="","",IF(S2464="","خارج السنة المالية",INDEX(القوائم!$D$2:$D$13,S2464)))</f>
        <v/>
      </c>
      <c r="E2464" s="22" t="n"/>
      <c r="F2464" s="23" t="n"/>
      <c r="G2464" s="23" t="n"/>
      <c r="H2464" s="22" t="n"/>
      <c r="I2464" s="19" t="n"/>
      <c r="J2464" s="21" t="n"/>
      <c r="K2464" s="19" t="n"/>
      <c r="L2464" s="19" t="n"/>
      <c r="M2464" s="21" t="n"/>
      <c r="N2464" s="22" t="n"/>
      <c r="O2464" s="24">
        <f>IF(A2464&lt;&gt;"عهدة","",SUMIFS($G$8:$G$5007,$B$8:$B$5007,B2464,$A$8:$A$5007,"مصروف",$I$8:$I$5007,"&lt;&gt;مرفوض"))</f>
        <v/>
      </c>
      <c r="P2464" s="25">
        <f>IF(A2464&lt;&gt;"عهدة","",N(F2464)-O2464)</f>
        <v/>
      </c>
      <c r="Q2464" s="26">
        <f>IF(A2464="","",IF(A2464="عهدة",IF(N(F2464)=0,"⚠ أدخل قيمة العهدة",IF(P2464&lt;0,"⛔ عجز / زيادة مصروفات "&amp;TEXT(-P2464,"#,##0"),IF(COUNTIFS($B$8:$B$5007,B2464,$A$8:$A$5007,"مصروف",$I$8:$I$5007,"&lt;&gt;مرفوض",$K$8:$K$5007,"&lt;&gt;نعم")&gt;0,"⚠ "&amp;COUNTIFS($B$8:$B$5007,B2464,$A$8:$A$5007,"مصروف",$I$8:$I$5007,"&lt;&gt;مرفوض",$K$8:$K$5007,"&lt;&gt;نعم")&amp;" مصروف غير مسوى",IF(L2464="تمت التسوية",IF(P2464=0,"✔ متوازنة وتمت التسوية","✔ تمت التسوية – متبقي "&amp;TEXT(P2464,"#,##0")),IF(P2464&gt;0,"متبقي "&amp;TEXT(P2464,"#,##0"),"✔ متوازنة"))))),IF(R2464=0,"⚠ أضف سطر عهدة أولًا",IF(OR(C2464="",N(G2464)=0),"⚠ أكمل التاريخ والقيمة",IF(S2464="","⚠ التاريخ خارج السنة المالية",IF(H2464="","⚠ اختر بند الموازنة",IF(I2464="مرفوض","✖ مرفوض من المدير",IF(I2464&lt;&gt;"موافق","⏳ بانتظار موافقة المدير",IF(K2464&lt;&gt;"نعم","⚠ غير مسوى مع الحسابات","✔ معتمد ومسوى")))))))))</f>
        <v/>
      </c>
      <c r="R2464">
        <f>N(R2463)+IF(A2464="عهدة",1,0)</f>
        <v/>
      </c>
      <c r="S2464">
        <f>IF(C2464="","",IF(AND(C2464&gt;=DATE(2026,9,1),C2464&lt;=DATE(2027,8,31)),(YEAR(C2464)-2026)*12+MONTH(C2464)-8,""))</f>
        <v/>
      </c>
      <c r="T2464">
        <f>IF(AND(A2464="مصروف",R2464&gt;0,I2464="موافق",S2464&lt;&gt;"",H2464&lt;&gt;""),N(G2464),0)</f>
        <v/>
      </c>
    </row>
    <row r="2465">
      <c r="A2465" s="19" t="n"/>
      <c r="B2465" s="20">
        <f>IF(A2465="","",IF(R2465=0,"⚠ أضف سطر عهدة أولًا","DMT-"&amp;TEXT(R2465,"000")))</f>
        <v/>
      </c>
      <c r="C2465" s="21" t="n"/>
      <c r="D2465" s="20">
        <f>IF(C2465="","",IF(S2465="","خارج السنة المالية",INDEX(القوائم!$D$2:$D$13,S2465)))</f>
        <v/>
      </c>
      <c r="E2465" s="22" t="n"/>
      <c r="F2465" s="23" t="n"/>
      <c r="G2465" s="23" t="n"/>
      <c r="H2465" s="22" t="n"/>
      <c r="I2465" s="19" t="n"/>
      <c r="J2465" s="21" t="n"/>
      <c r="K2465" s="19" t="n"/>
      <c r="L2465" s="19" t="n"/>
      <c r="M2465" s="21" t="n"/>
      <c r="N2465" s="22" t="n"/>
      <c r="O2465" s="24">
        <f>IF(A2465&lt;&gt;"عهدة","",SUMIFS($G$8:$G$5007,$B$8:$B$5007,B2465,$A$8:$A$5007,"مصروف",$I$8:$I$5007,"&lt;&gt;مرفوض"))</f>
        <v/>
      </c>
      <c r="P2465" s="25">
        <f>IF(A2465&lt;&gt;"عهدة","",N(F2465)-O2465)</f>
        <v/>
      </c>
      <c r="Q2465" s="26">
        <f>IF(A2465="","",IF(A2465="عهدة",IF(N(F2465)=0,"⚠ أدخل قيمة العهدة",IF(P2465&lt;0,"⛔ عجز / زيادة مصروفات "&amp;TEXT(-P2465,"#,##0"),IF(COUNTIFS($B$8:$B$5007,B2465,$A$8:$A$5007,"مصروف",$I$8:$I$5007,"&lt;&gt;مرفوض",$K$8:$K$5007,"&lt;&gt;نعم")&gt;0,"⚠ "&amp;COUNTIFS($B$8:$B$5007,B2465,$A$8:$A$5007,"مصروف",$I$8:$I$5007,"&lt;&gt;مرفوض",$K$8:$K$5007,"&lt;&gt;نعم")&amp;" مصروف غير مسوى",IF(L2465="تمت التسوية",IF(P2465=0,"✔ متوازنة وتمت التسوية","✔ تمت التسوية – متبقي "&amp;TEXT(P2465,"#,##0")),IF(P2465&gt;0,"متبقي "&amp;TEXT(P2465,"#,##0"),"✔ متوازنة"))))),IF(R2465=0,"⚠ أضف سطر عهدة أولًا",IF(OR(C2465="",N(G2465)=0),"⚠ أكمل التاريخ والقيمة",IF(S2465="","⚠ التاريخ خارج السنة المالية",IF(H2465="","⚠ اختر بند الموازنة",IF(I2465="مرفوض","✖ مرفوض من المدير",IF(I2465&lt;&gt;"موافق","⏳ بانتظار موافقة المدير",IF(K2465&lt;&gt;"نعم","⚠ غير مسوى مع الحسابات","✔ معتمد ومسوى")))))))))</f>
        <v/>
      </c>
      <c r="R2465">
        <f>N(R2464)+IF(A2465="عهدة",1,0)</f>
        <v/>
      </c>
      <c r="S2465">
        <f>IF(C2465="","",IF(AND(C2465&gt;=DATE(2026,9,1),C2465&lt;=DATE(2027,8,31)),(YEAR(C2465)-2026)*12+MONTH(C2465)-8,""))</f>
        <v/>
      </c>
      <c r="T2465">
        <f>IF(AND(A2465="مصروف",R2465&gt;0,I2465="موافق",S2465&lt;&gt;"",H2465&lt;&gt;""),N(G2465),0)</f>
        <v/>
      </c>
    </row>
    <row r="2466">
      <c r="A2466" s="19" t="n"/>
      <c r="B2466" s="20">
        <f>IF(A2466="","",IF(R2466=0,"⚠ أضف سطر عهدة أولًا","DMT-"&amp;TEXT(R2466,"000")))</f>
        <v/>
      </c>
      <c r="C2466" s="21" t="n"/>
      <c r="D2466" s="20">
        <f>IF(C2466="","",IF(S2466="","خارج السنة المالية",INDEX(القوائم!$D$2:$D$13,S2466)))</f>
        <v/>
      </c>
      <c r="E2466" s="22" t="n"/>
      <c r="F2466" s="23" t="n"/>
      <c r="G2466" s="23" t="n"/>
      <c r="H2466" s="22" t="n"/>
      <c r="I2466" s="19" t="n"/>
      <c r="J2466" s="21" t="n"/>
      <c r="K2466" s="19" t="n"/>
      <c r="L2466" s="19" t="n"/>
      <c r="M2466" s="21" t="n"/>
      <c r="N2466" s="22" t="n"/>
      <c r="O2466" s="24">
        <f>IF(A2466&lt;&gt;"عهدة","",SUMIFS($G$8:$G$5007,$B$8:$B$5007,B2466,$A$8:$A$5007,"مصروف",$I$8:$I$5007,"&lt;&gt;مرفوض"))</f>
        <v/>
      </c>
      <c r="P2466" s="25">
        <f>IF(A2466&lt;&gt;"عهدة","",N(F2466)-O2466)</f>
        <v/>
      </c>
      <c r="Q2466" s="26">
        <f>IF(A2466="","",IF(A2466="عهدة",IF(N(F2466)=0,"⚠ أدخل قيمة العهدة",IF(P2466&lt;0,"⛔ عجز / زيادة مصروفات "&amp;TEXT(-P2466,"#,##0"),IF(COUNTIFS($B$8:$B$5007,B2466,$A$8:$A$5007,"مصروف",$I$8:$I$5007,"&lt;&gt;مرفوض",$K$8:$K$5007,"&lt;&gt;نعم")&gt;0,"⚠ "&amp;COUNTIFS($B$8:$B$5007,B2466,$A$8:$A$5007,"مصروف",$I$8:$I$5007,"&lt;&gt;مرفوض",$K$8:$K$5007,"&lt;&gt;نعم")&amp;" مصروف غير مسوى",IF(L2466="تمت التسوية",IF(P2466=0,"✔ متوازنة وتمت التسوية","✔ تمت التسوية – متبقي "&amp;TEXT(P2466,"#,##0")),IF(P2466&gt;0,"متبقي "&amp;TEXT(P2466,"#,##0"),"✔ متوازنة"))))),IF(R2466=0,"⚠ أضف سطر عهدة أولًا",IF(OR(C2466="",N(G2466)=0),"⚠ أكمل التاريخ والقيمة",IF(S2466="","⚠ التاريخ خارج السنة المالية",IF(H2466="","⚠ اختر بند الموازنة",IF(I2466="مرفوض","✖ مرفوض من المدير",IF(I2466&lt;&gt;"موافق","⏳ بانتظار موافقة المدير",IF(K2466&lt;&gt;"نعم","⚠ غير مسوى مع الحسابات","✔ معتمد ومسوى")))))))))</f>
        <v/>
      </c>
      <c r="R2466">
        <f>N(R2465)+IF(A2466="عهدة",1,0)</f>
        <v/>
      </c>
      <c r="S2466">
        <f>IF(C2466="","",IF(AND(C2466&gt;=DATE(2026,9,1),C2466&lt;=DATE(2027,8,31)),(YEAR(C2466)-2026)*12+MONTH(C2466)-8,""))</f>
        <v/>
      </c>
      <c r="T2466">
        <f>IF(AND(A2466="مصروف",R2466&gt;0,I2466="موافق",S2466&lt;&gt;"",H2466&lt;&gt;""),N(G2466),0)</f>
        <v/>
      </c>
    </row>
    <row r="2467">
      <c r="A2467" s="19" t="n"/>
      <c r="B2467" s="20">
        <f>IF(A2467="","",IF(R2467=0,"⚠ أضف سطر عهدة أولًا","DMT-"&amp;TEXT(R2467,"000")))</f>
        <v/>
      </c>
      <c r="C2467" s="21" t="n"/>
      <c r="D2467" s="20">
        <f>IF(C2467="","",IF(S2467="","خارج السنة المالية",INDEX(القوائم!$D$2:$D$13,S2467)))</f>
        <v/>
      </c>
      <c r="E2467" s="22" t="n"/>
      <c r="F2467" s="23" t="n"/>
      <c r="G2467" s="23" t="n"/>
      <c r="H2467" s="22" t="n"/>
      <c r="I2467" s="19" t="n"/>
      <c r="J2467" s="21" t="n"/>
      <c r="K2467" s="19" t="n"/>
      <c r="L2467" s="19" t="n"/>
      <c r="M2467" s="21" t="n"/>
      <c r="N2467" s="22" t="n"/>
      <c r="O2467" s="24">
        <f>IF(A2467&lt;&gt;"عهدة","",SUMIFS($G$8:$G$5007,$B$8:$B$5007,B2467,$A$8:$A$5007,"مصروف",$I$8:$I$5007,"&lt;&gt;مرفوض"))</f>
        <v/>
      </c>
      <c r="P2467" s="25">
        <f>IF(A2467&lt;&gt;"عهدة","",N(F2467)-O2467)</f>
        <v/>
      </c>
      <c r="Q2467" s="26">
        <f>IF(A2467="","",IF(A2467="عهدة",IF(N(F2467)=0,"⚠ أدخل قيمة العهدة",IF(P2467&lt;0,"⛔ عجز / زيادة مصروفات "&amp;TEXT(-P2467,"#,##0"),IF(COUNTIFS($B$8:$B$5007,B2467,$A$8:$A$5007,"مصروف",$I$8:$I$5007,"&lt;&gt;مرفوض",$K$8:$K$5007,"&lt;&gt;نعم")&gt;0,"⚠ "&amp;COUNTIFS($B$8:$B$5007,B2467,$A$8:$A$5007,"مصروف",$I$8:$I$5007,"&lt;&gt;مرفوض",$K$8:$K$5007,"&lt;&gt;نعم")&amp;" مصروف غير مسوى",IF(L2467="تمت التسوية",IF(P2467=0,"✔ متوازنة وتمت التسوية","✔ تمت التسوية – متبقي "&amp;TEXT(P2467,"#,##0")),IF(P2467&gt;0,"متبقي "&amp;TEXT(P2467,"#,##0"),"✔ متوازنة"))))),IF(R2467=0,"⚠ أضف سطر عهدة أولًا",IF(OR(C2467="",N(G2467)=0),"⚠ أكمل التاريخ والقيمة",IF(S2467="","⚠ التاريخ خارج السنة المالية",IF(H2467="","⚠ اختر بند الموازنة",IF(I2467="مرفوض","✖ مرفوض من المدير",IF(I2467&lt;&gt;"موافق","⏳ بانتظار موافقة المدير",IF(K2467&lt;&gt;"نعم","⚠ غير مسوى مع الحسابات","✔ معتمد ومسوى")))))))))</f>
        <v/>
      </c>
      <c r="R2467">
        <f>N(R2466)+IF(A2467="عهدة",1,0)</f>
        <v/>
      </c>
      <c r="S2467">
        <f>IF(C2467="","",IF(AND(C2467&gt;=DATE(2026,9,1),C2467&lt;=DATE(2027,8,31)),(YEAR(C2467)-2026)*12+MONTH(C2467)-8,""))</f>
        <v/>
      </c>
      <c r="T2467">
        <f>IF(AND(A2467="مصروف",R2467&gt;0,I2467="موافق",S2467&lt;&gt;"",H2467&lt;&gt;""),N(G2467),0)</f>
        <v/>
      </c>
    </row>
    <row r="2468">
      <c r="A2468" s="19" t="n"/>
      <c r="B2468" s="20">
        <f>IF(A2468="","",IF(R2468=0,"⚠ أضف سطر عهدة أولًا","DMT-"&amp;TEXT(R2468,"000")))</f>
        <v/>
      </c>
      <c r="C2468" s="21" t="n"/>
      <c r="D2468" s="20">
        <f>IF(C2468="","",IF(S2468="","خارج السنة المالية",INDEX(القوائم!$D$2:$D$13,S2468)))</f>
        <v/>
      </c>
      <c r="E2468" s="22" t="n"/>
      <c r="F2468" s="23" t="n"/>
      <c r="G2468" s="23" t="n"/>
      <c r="H2468" s="22" t="n"/>
      <c r="I2468" s="19" t="n"/>
      <c r="J2468" s="21" t="n"/>
      <c r="K2468" s="19" t="n"/>
      <c r="L2468" s="19" t="n"/>
      <c r="M2468" s="21" t="n"/>
      <c r="N2468" s="22" t="n"/>
      <c r="O2468" s="24">
        <f>IF(A2468&lt;&gt;"عهدة","",SUMIFS($G$8:$G$5007,$B$8:$B$5007,B2468,$A$8:$A$5007,"مصروف",$I$8:$I$5007,"&lt;&gt;مرفوض"))</f>
        <v/>
      </c>
      <c r="P2468" s="25">
        <f>IF(A2468&lt;&gt;"عهدة","",N(F2468)-O2468)</f>
        <v/>
      </c>
      <c r="Q2468" s="26">
        <f>IF(A2468="","",IF(A2468="عهدة",IF(N(F2468)=0,"⚠ أدخل قيمة العهدة",IF(P2468&lt;0,"⛔ عجز / زيادة مصروفات "&amp;TEXT(-P2468,"#,##0"),IF(COUNTIFS($B$8:$B$5007,B2468,$A$8:$A$5007,"مصروف",$I$8:$I$5007,"&lt;&gt;مرفوض",$K$8:$K$5007,"&lt;&gt;نعم")&gt;0,"⚠ "&amp;COUNTIFS($B$8:$B$5007,B2468,$A$8:$A$5007,"مصروف",$I$8:$I$5007,"&lt;&gt;مرفوض",$K$8:$K$5007,"&lt;&gt;نعم")&amp;" مصروف غير مسوى",IF(L2468="تمت التسوية",IF(P2468=0,"✔ متوازنة وتمت التسوية","✔ تمت التسوية – متبقي "&amp;TEXT(P2468,"#,##0")),IF(P2468&gt;0,"متبقي "&amp;TEXT(P2468,"#,##0"),"✔ متوازنة"))))),IF(R2468=0,"⚠ أضف سطر عهدة أولًا",IF(OR(C2468="",N(G2468)=0),"⚠ أكمل التاريخ والقيمة",IF(S2468="","⚠ التاريخ خارج السنة المالية",IF(H2468="","⚠ اختر بند الموازنة",IF(I2468="مرفوض","✖ مرفوض من المدير",IF(I2468&lt;&gt;"موافق","⏳ بانتظار موافقة المدير",IF(K2468&lt;&gt;"نعم","⚠ غير مسوى مع الحسابات","✔ معتمد ومسوى")))))))))</f>
        <v/>
      </c>
      <c r="R2468">
        <f>N(R2467)+IF(A2468="عهدة",1,0)</f>
        <v/>
      </c>
      <c r="S2468">
        <f>IF(C2468="","",IF(AND(C2468&gt;=DATE(2026,9,1),C2468&lt;=DATE(2027,8,31)),(YEAR(C2468)-2026)*12+MONTH(C2468)-8,""))</f>
        <v/>
      </c>
      <c r="T2468">
        <f>IF(AND(A2468="مصروف",R2468&gt;0,I2468="موافق",S2468&lt;&gt;"",H2468&lt;&gt;""),N(G2468),0)</f>
        <v/>
      </c>
    </row>
    <row r="2469">
      <c r="A2469" s="19" t="n"/>
      <c r="B2469" s="20">
        <f>IF(A2469="","",IF(R2469=0,"⚠ أضف سطر عهدة أولًا","DMT-"&amp;TEXT(R2469,"000")))</f>
        <v/>
      </c>
      <c r="C2469" s="21" t="n"/>
      <c r="D2469" s="20">
        <f>IF(C2469="","",IF(S2469="","خارج السنة المالية",INDEX(القوائم!$D$2:$D$13,S2469)))</f>
        <v/>
      </c>
      <c r="E2469" s="22" t="n"/>
      <c r="F2469" s="23" t="n"/>
      <c r="G2469" s="23" t="n"/>
      <c r="H2469" s="22" t="n"/>
      <c r="I2469" s="19" t="n"/>
      <c r="J2469" s="21" t="n"/>
      <c r="K2469" s="19" t="n"/>
      <c r="L2469" s="19" t="n"/>
      <c r="M2469" s="21" t="n"/>
      <c r="N2469" s="22" t="n"/>
      <c r="O2469" s="24">
        <f>IF(A2469&lt;&gt;"عهدة","",SUMIFS($G$8:$G$5007,$B$8:$B$5007,B2469,$A$8:$A$5007,"مصروف",$I$8:$I$5007,"&lt;&gt;مرفوض"))</f>
        <v/>
      </c>
      <c r="P2469" s="25">
        <f>IF(A2469&lt;&gt;"عهدة","",N(F2469)-O2469)</f>
        <v/>
      </c>
      <c r="Q2469" s="26">
        <f>IF(A2469="","",IF(A2469="عهدة",IF(N(F2469)=0,"⚠ أدخل قيمة العهدة",IF(P2469&lt;0,"⛔ عجز / زيادة مصروفات "&amp;TEXT(-P2469,"#,##0"),IF(COUNTIFS($B$8:$B$5007,B2469,$A$8:$A$5007,"مصروف",$I$8:$I$5007,"&lt;&gt;مرفوض",$K$8:$K$5007,"&lt;&gt;نعم")&gt;0,"⚠ "&amp;COUNTIFS($B$8:$B$5007,B2469,$A$8:$A$5007,"مصروف",$I$8:$I$5007,"&lt;&gt;مرفوض",$K$8:$K$5007,"&lt;&gt;نعم")&amp;" مصروف غير مسوى",IF(L2469="تمت التسوية",IF(P2469=0,"✔ متوازنة وتمت التسوية","✔ تمت التسوية – متبقي "&amp;TEXT(P2469,"#,##0")),IF(P2469&gt;0,"متبقي "&amp;TEXT(P2469,"#,##0"),"✔ متوازنة"))))),IF(R2469=0,"⚠ أضف سطر عهدة أولًا",IF(OR(C2469="",N(G2469)=0),"⚠ أكمل التاريخ والقيمة",IF(S2469="","⚠ التاريخ خارج السنة المالية",IF(H2469="","⚠ اختر بند الموازنة",IF(I2469="مرفوض","✖ مرفوض من المدير",IF(I2469&lt;&gt;"موافق","⏳ بانتظار موافقة المدير",IF(K2469&lt;&gt;"نعم","⚠ غير مسوى مع الحسابات","✔ معتمد ومسوى")))))))))</f>
        <v/>
      </c>
      <c r="R2469">
        <f>N(R2468)+IF(A2469="عهدة",1,0)</f>
        <v/>
      </c>
      <c r="S2469">
        <f>IF(C2469="","",IF(AND(C2469&gt;=DATE(2026,9,1),C2469&lt;=DATE(2027,8,31)),(YEAR(C2469)-2026)*12+MONTH(C2469)-8,""))</f>
        <v/>
      </c>
      <c r="T2469">
        <f>IF(AND(A2469="مصروف",R2469&gt;0,I2469="موافق",S2469&lt;&gt;"",H2469&lt;&gt;""),N(G2469),0)</f>
        <v/>
      </c>
    </row>
    <row r="2470">
      <c r="A2470" s="19" t="n"/>
      <c r="B2470" s="20">
        <f>IF(A2470="","",IF(R2470=0,"⚠ أضف سطر عهدة أولًا","DMT-"&amp;TEXT(R2470,"000")))</f>
        <v/>
      </c>
      <c r="C2470" s="21" t="n"/>
      <c r="D2470" s="20">
        <f>IF(C2470="","",IF(S2470="","خارج السنة المالية",INDEX(القوائم!$D$2:$D$13,S2470)))</f>
        <v/>
      </c>
      <c r="E2470" s="22" t="n"/>
      <c r="F2470" s="23" t="n"/>
      <c r="G2470" s="23" t="n"/>
      <c r="H2470" s="22" t="n"/>
      <c r="I2470" s="19" t="n"/>
      <c r="J2470" s="21" t="n"/>
      <c r="K2470" s="19" t="n"/>
      <c r="L2470" s="19" t="n"/>
      <c r="M2470" s="21" t="n"/>
      <c r="N2470" s="22" t="n"/>
      <c r="O2470" s="24">
        <f>IF(A2470&lt;&gt;"عهدة","",SUMIFS($G$8:$G$5007,$B$8:$B$5007,B2470,$A$8:$A$5007,"مصروف",$I$8:$I$5007,"&lt;&gt;مرفوض"))</f>
        <v/>
      </c>
      <c r="P2470" s="25">
        <f>IF(A2470&lt;&gt;"عهدة","",N(F2470)-O2470)</f>
        <v/>
      </c>
      <c r="Q2470" s="26">
        <f>IF(A2470="","",IF(A2470="عهدة",IF(N(F2470)=0,"⚠ أدخل قيمة العهدة",IF(P2470&lt;0,"⛔ عجز / زيادة مصروفات "&amp;TEXT(-P2470,"#,##0"),IF(COUNTIFS($B$8:$B$5007,B2470,$A$8:$A$5007,"مصروف",$I$8:$I$5007,"&lt;&gt;مرفوض",$K$8:$K$5007,"&lt;&gt;نعم")&gt;0,"⚠ "&amp;COUNTIFS($B$8:$B$5007,B2470,$A$8:$A$5007,"مصروف",$I$8:$I$5007,"&lt;&gt;مرفوض",$K$8:$K$5007,"&lt;&gt;نعم")&amp;" مصروف غير مسوى",IF(L2470="تمت التسوية",IF(P2470=0,"✔ متوازنة وتمت التسوية","✔ تمت التسوية – متبقي "&amp;TEXT(P2470,"#,##0")),IF(P2470&gt;0,"متبقي "&amp;TEXT(P2470,"#,##0"),"✔ متوازنة"))))),IF(R2470=0,"⚠ أضف سطر عهدة أولًا",IF(OR(C2470="",N(G2470)=0),"⚠ أكمل التاريخ والقيمة",IF(S2470="","⚠ التاريخ خارج السنة المالية",IF(H2470="","⚠ اختر بند الموازنة",IF(I2470="مرفوض","✖ مرفوض من المدير",IF(I2470&lt;&gt;"موافق","⏳ بانتظار موافقة المدير",IF(K2470&lt;&gt;"نعم","⚠ غير مسوى مع الحسابات","✔ معتمد ومسوى")))))))))</f>
        <v/>
      </c>
      <c r="R2470">
        <f>N(R2469)+IF(A2470="عهدة",1,0)</f>
        <v/>
      </c>
      <c r="S2470">
        <f>IF(C2470="","",IF(AND(C2470&gt;=DATE(2026,9,1),C2470&lt;=DATE(2027,8,31)),(YEAR(C2470)-2026)*12+MONTH(C2470)-8,""))</f>
        <v/>
      </c>
      <c r="T2470">
        <f>IF(AND(A2470="مصروف",R2470&gt;0,I2470="موافق",S2470&lt;&gt;"",H2470&lt;&gt;""),N(G2470),0)</f>
        <v/>
      </c>
    </row>
    <row r="2471">
      <c r="A2471" s="19" t="n"/>
      <c r="B2471" s="20">
        <f>IF(A2471="","",IF(R2471=0,"⚠ أضف سطر عهدة أولًا","DMT-"&amp;TEXT(R2471,"000")))</f>
        <v/>
      </c>
      <c r="C2471" s="21" t="n"/>
      <c r="D2471" s="20">
        <f>IF(C2471="","",IF(S2471="","خارج السنة المالية",INDEX(القوائم!$D$2:$D$13,S2471)))</f>
        <v/>
      </c>
      <c r="E2471" s="22" t="n"/>
      <c r="F2471" s="23" t="n"/>
      <c r="G2471" s="23" t="n"/>
      <c r="H2471" s="22" t="n"/>
      <c r="I2471" s="19" t="n"/>
      <c r="J2471" s="21" t="n"/>
      <c r="K2471" s="19" t="n"/>
      <c r="L2471" s="19" t="n"/>
      <c r="M2471" s="21" t="n"/>
      <c r="N2471" s="22" t="n"/>
      <c r="O2471" s="24">
        <f>IF(A2471&lt;&gt;"عهدة","",SUMIFS($G$8:$G$5007,$B$8:$B$5007,B2471,$A$8:$A$5007,"مصروف",$I$8:$I$5007,"&lt;&gt;مرفوض"))</f>
        <v/>
      </c>
      <c r="P2471" s="25">
        <f>IF(A2471&lt;&gt;"عهدة","",N(F2471)-O2471)</f>
        <v/>
      </c>
      <c r="Q2471" s="26">
        <f>IF(A2471="","",IF(A2471="عهدة",IF(N(F2471)=0,"⚠ أدخل قيمة العهدة",IF(P2471&lt;0,"⛔ عجز / زيادة مصروفات "&amp;TEXT(-P2471,"#,##0"),IF(COUNTIFS($B$8:$B$5007,B2471,$A$8:$A$5007,"مصروف",$I$8:$I$5007,"&lt;&gt;مرفوض",$K$8:$K$5007,"&lt;&gt;نعم")&gt;0,"⚠ "&amp;COUNTIFS($B$8:$B$5007,B2471,$A$8:$A$5007,"مصروف",$I$8:$I$5007,"&lt;&gt;مرفوض",$K$8:$K$5007,"&lt;&gt;نعم")&amp;" مصروف غير مسوى",IF(L2471="تمت التسوية",IF(P2471=0,"✔ متوازنة وتمت التسوية","✔ تمت التسوية – متبقي "&amp;TEXT(P2471,"#,##0")),IF(P2471&gt;0,"متبقي "&amp;TEXT(P2471,"#,##0"),"✔ متوازنة"))))),IF(R2471=0,"⚠ أضف سطر عهدة أولًا",IF(OR(C2471="",N(G2471)=0),"⚠ أكمل التاريخ والقيمة",IF(S2471="","⚠ التاريخ خارج السنة المالية",IF(H2471="","⚠ اختر بند الموازنة",IF(I2471="مرفوض","✖ مرفوض من المدير",IF(I2471&lt;&gt;"موافق","⏳ بانتظار موافقة المدير",IF(K2471&lt;&gt;"نعم","⚠ غير مسوى مع الحسابات","✔ معتمد ومسوى")))))))))</f>
        <v/>
      </c>
      <c r="R2471">
        <f>N(R2470)+IF(A2471="عهدة",1,0)</f>
        <v/>
      </c>
      <c r="S2471">
        <f>IF(C2471="","",IF(AND(C2471&gt;=DATE(2026,9,1),C2471&lt;=DATE(2027,8,31)),(YEAR(C2471)-2026)*12+MONTH(C2471)-8,""))</f>
        <v/>
      </c>
      <c r="T2471">
        <f>IF(AND(A2471="مصروف",R2471&gt;0,I2471="موافق",S2471&lt;&gt;"",H2471&lt;&gt;""),N(G2471),0)</f>
        <v/>
      </c>
    </row>
    <row r="2472">
      <c r="A2472" s="19" t="n"/>
      <c r="B2472" s="20">
        <f>IF(A2472="","",IF(R2472=0,"⚠ أضف سطر عهدة أولًا","DMT-"&amp;TEXT(R2472,"000")))</f>
        <v/>
      </c>
      <c r="C2472" s="21" t="n"/>
      <c r="D2472" s="20">
        <f>IF(C2472="","",IF(S2472="","خارج السنة المالية",INDEX(القوائم!$D$2:$D$13,S2472)))</f>
        <v/>
      </c>
      <c r="E2472" s="22" t="n"/>
      <c r="F2472" s="23" t="n"/>
      <c r="G2472" s="23" t="n"/>
      <c r="H2472" s="22" t="n"/>
      <c r="I2472" s="19" t="n"/>
      <c r="J2472" s="21" t="n"/>
      <c r="K2472" s="19" t="n"/>
      <c r="L2472" s="19" t="n"/>
      <c r="M2472" s="21" t="n"/>
      <c r="N2472" s="22" t="n"/>
      <c r="O2472" s="24">
        <f>IF(A2472&lt;&gt;"عهدة","",SUMIFS($G$8:$G$5007,$B$8:$B$5007,B2472,$A$8:$A$5007,"مصروف",$I$8:$I$5007,"&lt;&gt;مرفوض"))</f>
        <v/>
      </c>
      <c r="P2472" s="25">
        <f>IF(A2472&lt;&gt;"عهدة","",N(F2472)-O2472)</f>
        <v/>
      </c>
      <c r="Q2472" s="26">
        <f>IF(A2472="","",IF(A2472="عهدة",IF(N(F2472)=0,"⚠ أدخل قيمة العهدة",IF(P2472&lt;0,"⛔ عجز / زيادة مصروفات "&amp;TEXT(-P2472,"#,##0"),IF(COUNTIFS($B$8:$B$5007,B2472,$A$8:$A$5007,"مصروف",$I$8:$I$5007,"&lt;&gt;مرفوض",$K$8:$K$5007,"&lt;&gt;نعم")&gt;0,"⚠ "&amp;COUNTIFS($B$8:$B$5007,B2472,$A$8:$A$5007,"مصروف",$I$8:$I$5007,"&lt;&gt;مرفوض",$K$8:$K$5007,"&lt;&gt;نعم")&amp;" مصروف غير مسوى",IF(L2472="تمت التسوية",IF(P2472=0,"✔ متوازنة وتمت التسوية","✔ تمت التسوية – متبقي "&amp;TEXT(P2472,"#,##0")),IF(P2472&gt;0,"متبقي "&amp;TEXT(P2472,"#,##0"),"✔ متوازنة"))))),IF(R2472=0,"⚠ أضف سطر عهدة أولًا",IF(OR(C2472="",N(G2472)=0),"⚠ أكمل التاريخ والقيمة",IF(S2472="","⚠ التاريخ خارج السنة المالية",IF(H2472="","⚠ اختر بند الموازنة",IF(I2472="مرفوض","✖ مرفوض من المدير",IF(I2472&lt;&gt;"موافق","⏳ بانتظار موافقة المدير",IF(K2472&lt;&gt;"نعم","⚠ غير مسوى مع الحسابات","✔ معتمد ومسوى")))))))))</f>
        <v/>
      </c>
      <c r="R2472">
        <f>N(R2471)+IF(A2472="عهدة",1,0)</f>
        <v/>
      </c>
      <c r="S2472">
        <f>IF(C2472="","",IF(AND(C2472&gt;=DATE(2026,9,1),C2472&lt;=DATE(2027,8,31)),(YEAR(C2472)-2026)*12+MONTH(C2472)-8,""))</f>
        <v/>
      </c>
      <c r="T2472">
        <f>IF(AND(A2472="مصروف",R2472&gt;0,I2472="موافق",S2472&lt;&gt;"",H2472&lt;&gt;""),N(G2472),0)</f>
        <v/>
      </c>
    </row>
    <row r="2473">
      <c r="A2473" s="19" t="n"/>
      <c r="B2473" s="20">
        <f>IF(A2473="","",IF(R2473=0,"⚠ أضف سطر عهدة أولًا","DMT-"&amp;TEXT(R2473,"000")))</f>
        <v/>
      </c>
      <c r="C2473" s="21" t="n"/>
      <c r="D2473" s="20">
        <f>IF(C2473="","",IF(S2473="","خارج السنة المالية",INDEX(القوائم!$D$2:$D$13,S2473)))</f>
        <v/>
      </c>
      <c r="E2473" s="22" t="n"/>
      <c r="F2473" s="23" t="n"/>
      <c r="G2473" s="23" t="n"/>
      <c r="H2473" s="22" t="n"/>
      <c r="I2473" s="19" t="n"/>
      <c r="J2473" s="21" t="n"/>
      <c r="K2473" s="19" t="n"/>
      <c r="L2473" s="19" t="n"/>
      <c r="M2473" s="21" t="n"/>
      <c r="N2473" s="22" t="n"/>
      <c r="O2473" s="24">
        <f>IF(A2473&lt;&gt;"عهدة","",SUMIFS($G$8:$G$5007,$B$8:$B$5007,B2473,$A$8:$A$5007,"مصروف",$I$8:$I$5007,"&lt;&gt;مرفوض"))</f>
        <v/>
      </c>
      <c r="P2473" s="25">
        <f>IF(A2473&lt;&gt;"عهدة","",N(F2473)-O2473)</f>
        <v/>
      </c>
      <c r="Q2473" s="26">
        <f>IF(A2473="","",IF(A2473="عهدة",IF(N(F2473)=0,"⚠ أدخل قيمة العهدة",IF(P2473&lt;0,"⛔ عجز / زيادة مصروفات "&amp;TEXT(-P2473,"#,##0"),IF(COUNTIFS($B$8:$B$5007,B2473,$A$8:$A$5007,"مصروف",$I$8:$I$5007,"&lt;&gt;مرفوض",$K$8:$K$5007,"&lt;&gt;نعم")&gt;0,"⚠ "&amp;COUNTIFS($B$8:$B$5007,B2473,$A$8:$A$5007,"مصروف",$I$8:$I$5007,"&lt;&gt;مرفوض",$K$8:$K$5007,"&lt;&gt;نعم")&amp;" مصروف غير مسوى",IF(L2473="تمت التسوية",IF(P2473=0,"✔ متوازنة وتمت التسوية","✔ تمت التسوية – متبقي "&amp;TEXT(P2473,"#,##0")),IF(P2473&gt;0,"متبقي "&amp;TEXT(P2473,"#,##0"),"✔ متوازنة"))))),IF(R2473=0,"⚠ أضف سطر عهدة أولًا",IF(OR(C2473="",N(G2473)=0),"⚠ أكمل التاريخ والقيمة",IF(S2473="","⚠ التاريخ خارج السنة المالية",IF(H2473="","⚠ اختر بند الموازنة",IF(I2473="مرفوض","✖ مرفوض من المدير",IF(I2473&lt;&gt;"موافق","⏳ بانتظار موافقة المدير",IF(K2473&lt;&gt;"نعم","⚠ غير مسوى مع الحسابات","✔ معتمد ومسوى")))))))))</f>
        <v/>
      </c>
      <c r="R2473">
        <f>N(R2472)+IF(A2473="عهدة",1,0)</f>
        <v/>
      </c>
      <c r="S2473">
        <f>IF(C2473="","",IF(AND(C2473&gt;=DATE(2026,9,1),C2473&lt;=DATE(2027,8,31)),(YEAR(C2473)-2026)*12+MONTH(C2473)-8,""))</f>
        <v/>
      </c>
      <c r="T2473">
        <f>IF(AND(A2473="مصروف",R2473&gt;0,I2473="موافق",S2473&lt;&gt;"",H2473&lt;&gt;""),N(G2473),0)</f>
        <v/>
      </c>
    </row>
    <row r="2474">
      <c r="A2474" s="19" t="n"/>
      <c r="B2474" s="20">
        <f>IF(A2474="","",IF(R2474=0,"⚠ أضف سطر عهدة أولًا","DMT-"&amp;TEXT(R2474,"000")))</f>
        <v/>
      </c>
      <c r="C2474" s="21" t="n"/>
      <c r="D2474" s="20">
        <f>IF(C2474="","",IF(S2474="","خارج السنة المالية",INDEX(القوائم!$D$2:$D$13,S2474)))</f>
        <v/>
      </c>
      <c r="E2474" s="22" t="n"/>
      <c r="F2474" s="23" t="n"/>
      <c r="G2474" s="23" t="n"/>
      <c r="H2474" s="22" t="n"/>
      <c r="I2474" s="19" t="n"/>
      <c r="J2474" s="21" t="n"/>
      <c r="K2474" s="19" t="n"/>
      <c r="L2474" s="19" t="n"/>
      <c r="M2474" s="21" t="n"/>
      <c r="N2474" s="22" t="n"/>
      <c r="O2474" s="24">
        <f>IF(A2474&lt;&gt;"عهدة","",SUMIFS($G$8:$G$5007,$B$8:$B$5007,B2474,$A$8:$A$5007,"مصروف",$I$8:$I$5007,"&lt;&gt;مرفوض"))</f>
        <v/>
      </c>
      <c r="P2474" s="25">
        <f>IF(A2474&lt;&gt;"عهدة","",N(F2474)-O2474)</f>
        <v/>
      </c>
      <c r="Q2474" s="26">
        <f>IF(A2474="","",IF(A2474="عهدة",IF(N(F2474)=0,"⚠ أدخل قيمة العهدة",IF(P2474&lt;0,"⛔ عجز / زيادة مصروفات "&amp;TEXT(-P2474,"#,##0"),IF(COUNTIFS($B$8:$B$5007,B2474,$A$8:$A$5007,"مصروف",$I$8:$I$5007,"&lt;&gt;مرفوض",$K$8:$K$5007,"&lt;&gt;نعم")&gt;0,"⚠ "&amp;COUNTIFS($B$8:$B$5007,B2474,$A$8:$A$5007,"مصروف",$I$8:$I$5007,"&lt;&gt;مرفوض",$K$8:$K$5007,"&lt;&gt;نعم")&amp;" مصروف غير مسوى",IF(L2474="تمت التسوية",IF(P2474=0,"✔ متوازنة وتمت التسوية","✔ تمت التسوية – متبقي "&amp;TEXT(P2474,"#,##0")),IF(P2474&gt;0,"متبقي "&amp;TEXT(P2474,"#,##0"),"✔ متوازنة"))))),IF(R2474=0,"⚠ أضف سطر عهدة أولًا",IF(OR(C2474="",N(G2474)=0),"⚠ أكمل التاريخ والقيمة",IF(S2474="","⚠ التاريخ خارج السنة المالية",IF(H2474="","⚠ اختر بند الموازنة",IF(I2474="مرفوض","✖ مرفوض من المدير",IF(I2474&lt;&gt;"موافق","⏳ بانتظار موافقة المدير",IF(K2474&lt;&gt;"نعم","⚠ غير مسوى مع الحسابات","✔ معتمد ومسوى")))))))))</f>
        <v/>
      </c>
      <c r="R2474">
        <f>N(R2473)+IF(A2474="عهدة",1,0)</f>
        <v/>
      </c>
      <c r="S2474">
        <f>IF(C2474="","",IF(AND(C2474&gt;=DATE(2026,9,1),C2474&lt;=DATE(2027,8,31)),(YEAR(C2474)-2026)*12+MONTH(C2474)-8,""))</f>
        <v/>
      </c>
      <c r="T2474">
        <f>IF(AND(A2474="مصروف",R2474&gt;0,I2474="موافق",S2474&lt;&gt;"",H2474&lt;&gt;""),N(G2474),0)</f>
        <v/>
      </c>
    </row>
    <row r="2475">
      <c r="A2475" s="19" t="n"/>
      <c r="B2475" s="20">
        <f>IF(A2475="","",IF(R2475=0,"⚠ أضف سطر عهدة أولًا","DMT-"&amp;TEXT(R2475,"000")))</f>
        <v/>
      </c>
      <c r="C2475" s="21" t="n"/>
      <c r="D2475" s="20">
        <f>IF(C2475="","",IF(S2475="","خارج السنة المالية",INDEX(القوائم!$D$2:$D$13,S2475)))</f>
        <v/>
      </c>
      <c r="E2475" s="22" t="n"/>
      <c r="F2475" s="23" t="n"/>
      <c r="G2475" s="23" t="n"/>
      <c r="H2475" s="22" t="n"/>
      <c r="I2475" s="19" t="n"/>
      <c r="J2475" s="21" t="n"/>
      <c r="K2475" s="19" t="n"/>
      <c r="L2475" s="19" t="n"/>
      <c r="M2475" s="21" t="n"/>
      <c r="N2475" s="22" t="n"/>
      <c r="O2475" s="24">
        <f>IF(A2475&lt;&gt;"عهدة","",SUMIFS($G$8:$G$5007,$B$8:$B$5007,B2475,$A$8:$A$5007,"مصروف",$I$8:$I$5007,"&lt;&gt;مرفوض"))</f>
        <v/>
      </c>
      <c r="P2475" s="25">
        <f>IF(A2475&lt;&gt;"عهدة","",N(F2475)-O2475)</f>
        <v/>
      </c>
      <c r="Q2475" s="26">
        <f>IF(A2475="","",IF(A2475="عهدة",IF(N(F2475)=0,"⚠ أدخل قيمة العهدة",IF(P2475&lt;0,"⛔ عجز / زيادة مصروفات "&amp;TEXT(-P2475,"#,##0"),IF(COUNTIFS($B$8:$B$5007,B2475,$A$8:$A$5007,"مصروف",$I$8:$I$5007,"&lt;&gt;مرفوض",$K$8:$K$5007,"&lt;&gt;نعم")&gt;0,"⚠ "&amp;COUNTIFS($B$8:$B$5007,B2475,$A$8:$A$5007,"مصروف",$I$8:$I$5007,"&lt;&gt;مرفوض",$K$8:$K$5007,"&lt;&gt;نعم")&amp;" مصروف غير مسوى",IF(L2475="تمت التسوية",IF(P2475=0,"✔ متوازنة وتمت التسوية","✔ تمت التسوية – متبقي "&amp;TEXT(P2475,"#,##0")),IF(P2475&gt;0,"متبقي "&amp;TEXT(P2475,"#,##0"),"✔ متوازنة"))))),IF(R2475=0,"⚠ أضف سطر عهدة أولًا",IF(OR(C2475="",N(G2475)=0),"⚠ أكمل التاريخ والقيمة",IF(S2475="","⚠ التاريخ خارج السنة المالية",IF(H2475="","⚠ اختر بند الموازنة",IF(I2475="مرفوض","✖ مرفوض من المدير",IF(I2475&lt;&gt;"موافق","⏳ بانتظار موافقة المدير",IF(K2475&lt;&gt;"نعم","⚠ غير مسوى مع الحسابات","✔ معتمد ومسوى")))))))))</f>
        <v/>
      </c>
      <c r="R2475">
        <f>N(R2474)+IF(A2475="عهدة",1,0)</f>
        <v/>
      </c>
      <c r="S2475">
        <f>IF(C2475="","",IF(AND(C2475&gt;=DATE(2026,9,1),C2475&lt;=DATE(2027,8,31)),(YEAR(C2475)-2026)*12+MONTH(C2475)-8,""))</f>
        <v/>
      </c>
      <c r="T2475">
        <f>IF(AND(A2475="مصروف",R2475&gt;0,I2475="موافق",S2475&lt;&gt;"",H2475&lt;&gt;""),N(G2475),0)</f>
        <v/>
      </c>
    </row>
    <row r="2476">
      <c r="A2476" s="19" t="n"/>
      <c r="B2476" s="20">
        <f>IF(A2476="","",IF(R2476=0,"⚠ أضف سطر عهدة أولًا","DMT-"&amp;TEXT(R2476,"000")))</f>
        <v/>
      </c>
      <c r="C2476" s="21" t="n"/>
      <c r="D2476" s="20">
        <f>IF(C2476="","",IF(S2476="","خارج السنة المالية",INDEX(القوائم!$D$2:$D$13,S2476)))</f>
        <v/>
      </c>
      <c r="E2476" s="22" t="n"/>
      <c r="F2476" s="23" t="n"/>
      <c r="G2476" s="23" t="n"/>
      <c r="H2476" s="22" t="n"/>
      <c r="I2476" s="19" t="n"/>
      <c r="J2476" s="21" t="n"/>
      <c r="K2476" s="19" t="n"/>
      <c r="L2476" s="19" t="n"/>
      <c r="M2476" s="21" t="n"/>
      <c r="N2476" s="22" t="n"/>
      <c r="O2476" s="24">
        <f>IF(A2476&lt;&gt;"عهدة","",SUMIFS($G$8:$G$5007,$B$8:$B$5007,B2476,$A$8:$A$5007,"مصروف",$I$8:$I$5007,"&lt;&gt;مرفوض"))</f>
        <v/>
      </c>
      <c r="P2476" s="25">
        <f>IF(A2476&lt;&gt;"عهدة","",N(F2476)-O2476)</f>
        <v/>
      </c>
      <c r="Q2476" s="26">
        <f>IF(A2476="","",IF(A2476="عهدة",IF(N(F2476)=0,"⚠ أدخل قيمة العهدة",IF(P2476&lt;0,"⛔ عجز / زيادة مصروفات "&amp;TEXT(-P2476,"#,##0"),IF(COUNTIFS($B$8:$B$5007,B2476,$A$8:$A$5007,"مصروف",$I$8:$I$5007,"&lt;&gt;مرفوض",$K$8:$K$5007,"&lt;&gt;نعم")&gt;0,"⚠ "&amp;COUNTIFS($B$8:$B$5007,B2476,$A$8:$A$5007,"مصروف",$I$8:$I$5007,"&lt;&gt;مرفوض",$K$8:$K$5007,"&lt;&gt;نعم")&amp;" مصروف غير مسوى",IF(L2476="تمت التسوية",IF(P2476=0,"✔ متوازنة وتمت التسوية","✔ تمت التسوية – متبقي "&amp;TEXT(P2476,"#,##0")),IF(P2476&gt;0,"متبقي "&amp;TEXT(P2476,"#,##0"),"✔ متوازنة"))))),IF(R2476=0,"⚠ أضف سطر عهدة أولًا",IF(OR(C2476="",N(G2476)=0),"⚠ أكمل التاريخ والقيمة",IF(S2476="","⚠ التاريخ خارج السنة المالية",IF(H2476="","⚠ اختر بند الموازنة",IF(I2476="مرفوض","✖ مرفوض من المدير",IF(I2476&lt;&gt;"موافق","⏳ بانتظار موافقة المدير",IF(K2476&lt;&gt;"نعم","⚠ غير مسوى مع الحسابات","✔ معتمد ومسوى")))))))))</f>
        <v/>
      </c>
      <c r="R2476">
        <f>N(R2475)+IF(A2476="عهدة",1,0)</f>
        <v/>
      </c>
      <c r="S2476">
        <f>IF(C2476="","",IF(AND(C2476&gt;=DATE(2026,9,1),C2476&lt;=DATE(2027,8,31)),(YEAR(C2476)-2026)*12+MONTH(C2476)-8,""))</f>
        <v/>
      </c>
      <c r="T2476">
        <f>IF(AND(A2476="مصروف",R2476&gt;0,I2476="موافق",S2476&lt;&gt;"",H2476&lt;&gt;""),N(G2476),0)</f>
        <v/>
      </c>
    </row>
    <row r="2477">
      <c r="A2477" s="19" t="n"/>
      <c r="B2477" s="20">
        <f>IF(A2477="","",IF(R2477=0,"⚠ أضف سطر عهدة أولًا","DMT-"&amp;TEXT(R2477,"000")))</f>
        <v/>
      </c>
      <c r="C2477" s="21" t="n"/>
      <c r="D2477" s="20">
        <f>IF(C2477="","",IF(S2477="","خارج السنة المالية",INDEX(القوائم!$D$2:$D$13,S2477)))</f>
        <v/>
      </c>
      <c r="E2477" s="22" t="n"/>
      <c r="F2477" s="23" t="n"/>
      <c r="G2477" s="23" t="n"/>
      <c r="H2477" s="22" t="n"/>
      <c r="I2477" s="19" t="n"/>
      <c r="J2477" s="21" t="n"/>
      <c r="K2477" s="19" t="n"/>
      <c r="L2477" s="19" t="n"/>
      <c r="M2477" s="21" t="n"/>
      <c r="N2477" s="22" t="n"/>
      <c r="O2477" s="24">
        <f>IF(A2477&lt;&gt;"عهدة","",SUMIFS($G$8:$G$5007,$B$8:$B$5007,B2477,$A$8:$A$5007,"مصروف",$I$8:$I$5007,"&lt;&gt;مرفوض"))</f>
        <v/>
      </c>
      <c r="P2477" s="25">
        <f>IF(A2477&lt;&gt;"عهدة","",N(F2477)-O2477)</f>
        <v/>
      </c>
      <c r="Q2477" s="26">
        <f>IF(A2477="","",IF(A2477="عهدة",IF(N(F2477)=0,"⚠ أدخل قيمة العهدة",IF(P2477&lt;0,"⛔ عجز / زيادة مصروفات "&amp;TEXT(-P2477,"#,##0"),IF(COUNTIFS($B$8:$B$5007,B2477,$A$8:$A$5007,"مصروف",$I$8:$I$5007,"&lt;&gt;مرفوض",$K$8:$K$5007,"&lt;&gt;نعم")&gt;0,"⚠ "&amp;COUNTIFS($B$8:$B$5007,B2477,$A$8:$A$5007,"مصروف",$I$8:$I$5007,"&lt;&gt;مرفوض",$K$8:$K$5007,"&lt;&gt;نعم")&amp;" مصروف غير مسوى",IF(L2477="تمت التسوية",IF(P2477=0,"✔ متوازنة وتمت التسوية","✔ تمت التسوية – متبقي "&amp;TEXT(P2477,"#,##0")),IF(P2477&gt;0,"متبقي "&amp;TEXT(P2477,"#,##0"),"✔ متوازنة"))))),IF(R2477=0,"⚠ أضف سطر عهدة أولًا",IF(OR(C2477="",N(G2477)=0),"⚠ أكمل التاريخ والقيمة",IF(S2477="","⚠ التاريخ خارج السنة المالية",IF(H2477="","⚠ اختر بند الموازنة",IF(I2477="مرفوض","✖ مرفوض من المدير",IF(I2477&lt;&gt;"موافق","⏳ بانتظار موافقة المدير",IF(K2477&lt;&gt;"نعم","⚠ غير مسوى مع الحسابات","✔ معتمد ومسوى")))))))))</f>
        <v/>
      </c>
      <c r="R2477">
        <f>N(R2476)+IF(A2477="عهدة",1,0)</f>
        <v/>
      </c>
      <c r="S2477">
        <f>IF(C2477="","",IF(AND(C2477&gt;=DATE(2026,9,1),C2477&lt;=DATE(2027,8,31)),(YEAR(C2477)-2026)*12+MONTH(C2477)-8,""))</f>
        <v/>
      </c>
      <c r="T2477">
        <f>IF(AND(A2477="مصروف",R2477&gt;0,I2477="موافق",S2477&lt;&gt;"",H2477&lt;&gt;""),N(G2477),0)</f>
        <v/>
      </c>
    </row>
    <row r="2478">
      <c r="A2478" s="19" t="n"/>
      <c r="B2478" s="20">
        <f>IF(A2478="","",IF(R2478=0,"⚠ أضف سطر عهدة أولًا","DMT-"&amp;TEXT(R2478,"000")))</f>
        <v/>
      </c>
      <c r="C2478" s="21" t="n"/>
      <c r="D2478" s="20">
        <f>IF(C2478="","",IF(S2478="","خارج السنة المالية",INDEX(القوائم!$D$2:$D$13,S2478)))</f>
        <v/>
      </c>
      <c r="E2478" s="22" t="n"/>
      <c r="F2478" s="23" t="n"/>
      <c r="G2478" s="23" t="n"/>
      <c r="H2478" s="22" t="n"/>
      <c r="I2478" s="19" t="n"/>
      <c r="J2478" s="21" t="n"/>
      <c r="K2478" s="19" t="n"/>
      <c r="L2478" s="19" t="n"/>
      <c r="M2478" s="21" t="n"/>
      <c r="N2478" s="22" t="n"/>
      <c r="O2478" s="24">
        <f>IF(A2478&lt;&gt;"عهدة","",SUMIFS($G$8:$G$5007,$B$8:$B$5007,B2478,$A$8:$A$5007,"مصروف",$I$8:$I$5007,"&lt;&gt;مرفوض"))</f>
        <v/>
      </c>
      <c r="P2478" s="25">
        <f>IF(A2478&lt;&gt;"عهدة","",N(F2478)-O2478)</f>
        <v/>
      </c>
      <c r="Q2478" s="26">
        <f>IF(A2478="","",IF(A2478="عهدة",IF(N(F2478)=0,"⚠ أدخل قيمة العهدة",IF(P2478&lt;0,"⛔ عجز / زيادة مصروفات "&amp;TEXT(-P2478,"#,##0"),IF(COUNTIFS($B$8:$B$5007,B2478,$A$8:$A$5007,"مصروف",$I$8:$I$5007,"&lt;&gt;مرفوض",$K$8:$K$5007,"&lt;&gt;نعم")&gt;0,"⚠ "&amp;COUNTIFS($B$8:$B$5007,B2478,$A$8:$A$5007,"مصروف",$I$8:$I$5007,"&lt;&gt;مرفوض",$K$8:$K$5007,"&lt;&gt;نعم")&amp;" مصروف غير مسوى",IF(L2478="تمت التسوية",IF(P2478=0,"✔ متوازنة وتمت التسوية","✔ تمت التسوية – متبقي "&amp;TEXT(P2478,"#,##0")),IF(P2478&gt;0,"متبقي "&amp;TEXT(P2478,"#,##0"),"✔ متوازنة"))))),IF(R2478=0,"⚠ أضف سطر عهدة أولًا",IF(OR(C2478="",N(G2478)=0),"⚠ أكمل التاريخ والقيمة",IF(S2478="","⚠ التاريخ خارج السنة المالية",IF(H2478="","⚠ اختر بند الموازنة",IF(I2478="مرفوض","✖ مرفوض من المدير",IF(I2478&lt;&gt;"موافق","⏳ بانتظار موافقة المدير",IF(K2478&lt;&gt;"نعم","⚠ غير مسوى مع الحسابات","✔ معتمد ومسوى")))))))))</f>
        <v/>
      </c>
      <c r="R2478">
        <f>N(R2477)+IF(A2478="عهدة",1,0)</f>
        <v/>
      </c>
      <c r="S2478">
        <f>IF(C2478="","",IF(AND(C2478&gt;=DATE(2026,9,1),C2478&lt;=DATE(2027,8,31)),(YEAR(C2478)-2026)*12+MONTH(C2478)-8,""))</f>
        <v/>
      </c>
      <c r="T2478">
        <f>IF(AND(A2478="مصروف",R2478&gt;0,I2478="موافق",S2478&lt;&gt;"",H2478&lt;&gt;""),N(G2478),0)</f>
        <v/>
      </c>
    </row>
    <row r="2479">
      <c r="A2479" s="19" t="n"/>
      <c r="B2479" s="20">
        <f>IF(A2479="","",IF(R2479=0,"⚠ أضف سطر عهدة أولًا","DMT-"&amp;TEXT(R2479,"000")))</f>
        <v/>
      </c>
      <c r="C2479" s="21" t="n"/>
      <c r="D2479" s="20">
        <f>IF(C2479="","",IF(S2479="","خارج السنة المالية",INDEX(القوائم!$D$2:$D$13,S2479)))</f>
        <v/>
      </c>
      <c r="E2479" s="22" t="n"/>
      <c r="F2479" s="23" t="n"/>
      <c r="G2479" s="23" t="n"/>
      <c r="H2479" s="22" t="n"/>
      <c r="I2479" s="19" t="n"/>
      <c r="J2479" s="21" t="n"/>
      <c r="K2479" s="19" t="n"/>
      <c r="L2479" s="19" t="n"/>
      <c r="M2479" s="21" t="n"/>
      <c r="N2479" s="22" t="n"/>
      <c r="O2479" s="24">
        <f>IF(A2479&lt;&gt;"عهدة","",SUMIFS($G$8:$G$5007,$B$8:$B$5007,B2479,$A$8:$A$5007,"مصروف",$I$8:$I$5007,"&lt;&gt;مرفوض"))</f>
        <v/>
      </c>
      <c r="P2479" s="25">
        <f>IF(A2479&lt;&gt;"عهدة","",N(F2479)-O2479)</f>
        <v/>
      </c>
      <c r="Q2479" s="26">
        <f>IF(A2479="","",IF(A2479="عهدة",IF(N(F2479)=0,"⚠ أدخل قيمة العهدة",IF(P2479&lt;0,"⛔ عجز / زيادة مصروفات "&amp;TEXT(-P2479,"#,##0"),IF(COUNTIFS($B$8:$B$5007,B2479,$A$8:$A$5007,"مصروف",$I$8:$I$5007,"&lt;&gt;مرفوض",$K$8:$K$5007,"&lt;&gt;نعم")&gt;0,"⚠ "&amp;COUNTIFS($B$8:$B$5007,B2479,$A$8:$A$5007,"مصروف",$I$8:$I$5007,"&lt;&gt;مرفوض",$K$8:$K$5007,"&lt;&gt;نعم")&amp;" مصروف غير مسوى",IF(L2479="تمت التسوية",IF(P2479=0,"✔ متوازنة وتمت التسوية","✔ تمت التسوية – متبقي "&amp;TEXT(P2479,"#,##0")),IF(P2479&gt;0,"متبقي "&amp;TEXT(P2479,"#,##0"),"✔ متوازنة"))))),IF(R2479=0,"⚠ أضف سطر عهدة أولًا",IF(OR(C2479="",N(G2479)=0),"⚠ أكمل التاريخ والقيمة",IF(S2479="","⚠ التاريخ خارج السنة المالية",IF(H2479="","⚠ اختر بند الموازنة",IF(I2479="مرفوض","✖ مرفوض من المدير",IF(I2479&lt;&gt;"موافق","⏳ بانتظار موافقة المدير",IF(K2479&lt;&gt;"نعم","⚠ غير مسوى مع الحسابات","✔ معتمد ومسوى")))))))))</f>
        <v/>
      </c>
      <c r="R2479">
        <f>N(R2478)+IF(A2479="عهدة",1,0)</f>
        <v/>
      </c>
      <c r="S2479">
        <f>IF(C2479="","",IF(AND(C2479&gt;=DATE(2026,9,1),C2479&lt;=DATE(2027,8,31)),(YEAR(C2479)-2026)*12+MONTH(C2479)-8,""))</f>
        <v/>
      </c>
      <c r="T2479">
        <f>IF(AND(A2479="مصروف",R2479&gt;0,I2479="موافق",S2479&lt;&gt;"",H2479&lt;&gt;""),N(G2479),0)</f>
        <v/>
      </c>
    </row>
    <row r="2480">
      <c r="A2480" s="19" t="n"/>
      <c r="B2480" s="20">
        <f>IF(A2480="","",IF(R2480=0,"⚠ أضف سطر عهدة أولًا","DMT-"&amp;TEXT(R2480,"000")))</f>
        <v/>
      </c>
      <c r="C2480" s="21" t="n"/>
      <c r="D2480" s="20">
        <f>IF(C2480="","",IF(S2480="","خارج السنة المالية",INDEX(القوائم!$D$2:$D$13,S2480)))</f>
        <v/>
      </c>
      <c r="E2480" s="22" t="n"/>
      <c r="F2480" s="23" t="n"/>
      <c r="G2480" s="23" t="n"/>
      <c r="H2480" s="22" t="n"/>
      <c r="I2480" s="19" t="n"/>
      <c r="J2480" s="21" t="n"/>
      <c r="K2480" s="19" t="n"/>
      <c r="L2480" s="19" t="n"/>
      <c r="M2480" s="21" t="n"/>
      <c r="N2480" s="22" t="n"/>
      <c r="O2480" s="24">
        <f>IF(A2480&lt;&gt;"عهدة","",SUMIFS($G$8:$G$5007,$B$8:$B$5007,B2480,$A$8:$A$5007,"مصروف",$I$8:$I$5007,"&lt;&gt;مرفوض"))</f>
        <v/>
      </c>
      <c r="P2480" s="25">
        <f>IF(A2480&lt;&gt;"عهدة","",N(F2480)-O2480)</f>
        <v/>
      </c>
      <c r="Q2480" s="26">
        <f>IF(A2480="","",IF(A2480="عهدة",IF(N(F2480)=0,"⚠ أدخل قيمة العهدة",IF(P2480&lt;0,"⛔ عجز / زيادة مصروفات "&amp;TEXT(-P2480,"#,##0"),IF(COUNTIFS($B$8:$B$5007,B2480,$A$8:$A$5007,"مصروف",$I$8:$I$5007,"&lt;&gt;مرفوض",$K$8:$K$5007,"&lt;&gt;نعم")&gt;0,"⚠ "&amp;COUNTIFS($B$8:$B$5007,B2480,$A$8:$A$5007,"مصروف",$I$8:$I$5007,"&lt;&gt;مرفوض",$K$8:$K$5007,"&lt;&gt;نعم")&amp;" مصروف غير مسوى",IF(L2480="تمت التسوية",IF(P2480=0,"✔ متوازنة وتمت التسوية","✔ تمت التسوية – متبقي "&amp;TEXT(P2480,"#,##0")),IF(P2480&gt;0,"متبقي "&amp;TEXT(P2480,"#,##0"),"✔ متوازنة"))))),IF(R2480=0,"⚠ أضف سطر عهدة أولًا",IF(OR(C2480="",N(G2480)=0),"⚠ أكمل التاريخ والقيمة",IF(S2480="","⚠ التاريخ خارج السنة المالية",IF(H2480="","⚠ اختر بند الموازنة",IF(I2480="مرفوض","✖ مرفوض من المدير",IF(I2480&lt;&gt;"موافق","⏳ بانتظار موافقة المدير",IF(K2480&lt;&gt;"نعم","⚠ غير مسوى مع الحسابات","✔ معتمد ومسوى")))))))))</f>
        <v/>
      </c>
      <c r="R2480">
        <f>N(R2479)+IF(A2480="عهدة",1,0)</f>
        <v/>
      </c>
      <c r="S2480">
        <f>IF(C2480="","",IF(AND(C2480&gt;=DATE(2026,9,1),C2480&lt;=DATE(2027,8,31)),(YEAR(C2480)-2026)*12+MONTH(C2480)-8,""))</f>
        <v/>
      </c>
      <c r="T2480">
        <f>IF(AND(A2480="مصروف",R2480&gt;0,I2480="موافق",S2480&lt;&gt;"",H2480&lt;&gt;""),N(G2480),0)</f>
        <v/>
      </c>
    </row>
    <row r="2481">
      <c r="A2481" s="19" t="n"/>
      <c r="B2481" s="20">
        <f>IF(A2481="","",IF(R2481=0,"⚠ أضف سطر عهدة أولًا","DMT-"&amp;TEXT(R2481,"000")))</f>
        <v/>
      </c>
      <c r="C2481" s="21" t="n"/>
      <c r="D2481" s="20">
        <f>IF(C2481="","",IF(S2481="","خارج السنة المالية",INDEX(القوائم!$D$2:$D$13,S2481)))</f>
        <v/>
      </c>
      <c r="E2481" s="22" t="n"/>
      <c r="F2481" s="23" t="n"/>
      <c r="G2481" s="23" t="n"/>
      <c r="H2481" s="22" t="n"/>
      <c r="I2481" s="19" t="n"/>
      <c r="J2481" s="21" t="n"/>
      <c r="K2481" s="19" t="n"/>
      <c r="L2481" s="19" t="n"/>
      <c r="M2481" s="21" t="n"/>
      <c r="N2481" s="22" t="n"/>
      <c r="O2481" s="24">
        <f>IF(A2481&lt;&gt;"عهدة","",SUMIFS($G$8:$G$5007,$B$8:$B$5007,B2481,$A$8:$A$5007,"مصروف",$I$8:$I$5007,"&lt;&gt;مرفوض"))</f>
        <v/>
      </c>
      <c r="P2481" s="25">
        <f>IF(A2481&lt;&gt;"عهدة","",N(F2481)-O2481)</f>
        <v/>
      </c>
      <c r="Q2481" s="26">
        <f>IF(A2481="","",IF(A2481="عهدة",IF(N(F2481)=0,"⚠ أدخل قيمة العهدة",IF(P2481&lt;0,"⛔ عجز / زيادة مصروفات "&amp;TEXT(-P2481,"#,##0"),IF(COUNTIFS($B$8:$B$5007,B2481,$A$8:$A$5007,"مصروف",$I$8:$I$5007,"&lt;&gt;مرفوض",$K$8:$K$5007,"&lt;&gt;نعم")&gt;0,"⚠ "&amp;COUNTIFS($B$8:$B$5007,B2481,$A$8:$A$5007,"مصروف",$I$8:$I$5007,"&lt;&gt;مرفوض",$K$8:$K$5007,"&lt;&gt;نعم")&amp;" مصروف غير مسوى",IF(L2481="تمت التسوية",IF(P2481=0,"✔ متوازنة وتمت التسوية","✔ تمت التسوية – متبقي "&amp;TEXT(P2481,"#,##0")),IF(P2481&gt;0,"متبقي "&amp;TEXT(P2481,"#,##0"),"✔ متوازنة"))))),IF(R2481=0,"⚠ أضف سطر عهدة أولًا",IF(OR(C2481="",N(G2481)=0),"⚠ أكمل التاريخ والقيمة",IF(S2481="","⚠ التاريخ خارج السنة المالية",IF(H2481="","⚠ اختر بند الموازنة",IF(I2481="مرفوض","✖ مرفوض من المدير",IF(I2481&lt;&gt;"موافق","⏳ بانتظار موافقة المدير",IF(K2481&lt;&gt;"نعم","⚠ غير مسوى مع الحسابات","✔ معتمد ومسوى")))))))))</f>
        <v/>
      </c>
      <c r="R2481">
        <f>N(R2480)+IF(A2481="عهدة",1,0)</f>
        <v/>
      </c>
      <c r="S2481">
        <f>IF(C2481="","",IF(AND(C2481&gt;=DATE(2026,9,1),C2481&lt;=DATE(2027,8,31)),(YEAR(C2481)-2026)*12+MONTH(C2481)-8,""))</f>
        <v/>
      </c>
      <c r="T2481">
        <f>IF(AND(A2481="مصروف",R2481&gt;0,I2481="موافق",S2481&lt;&gt;"",H2481&lt;&gt;""),N(G2481),0)</f>
        <v/>
      </c>
    </row>
    <row r="2482">
      <c r="A2482" s="19" t="n"/>
      <c r="B2482" s="20">
        <f>IF(A2482="","",IF(R2482=0,"⚠ أضف سطر عهدة أولًا","DMT-"&amp;TEXT(R2482,"000")))</f>
        <v/>
      </c>
      <c r="C2482" s="21" t="n"/>
      <c r="D2482" s="20">
        <f>IF(C2482="","",IF(S2482="","خارج السنة المالية",INDEX(القوائم!$D$2:$D$13,S2482)))</f>
        <v/>
      </c>
      <c r="E2482" s="22" t="n"/>
      <c r="F2482" s="23" t="n"/>
      <c r="G2482" s="23" t="n"/>
      <c r="H2482" s="22" t="n"/>
      <c r="I2482" s="19" t="n"/>
      <c r="J2482" s="21" t="n"/>
      <c r="K2482" s="19" t="n"/>
      <c r="L2482" s="19" t="n"/>
      <c r="M2482" s="21" t="n"/>
      <c r="N2482" s="22" t="n"/>
      <c r="O2482" s="24">
        <f>IF(A2482&lt;&gt;"عهدة","",SUMIFS($G$8:$G$5007,$B$8:$B$5007,B2482,$A$8:$A$5007,"مصروف",$I$8:$I$5007,"&lt;&gt;مرفوض"))</f>
        <v/>
      </c>
      <c r="P2482" s="25">
        <f>IF(A2482&lt;&gt;"عهدة","",N(F2482)-O2482)</f>
        <v/>
      </c>
      <c r="Q2482" s="26">
        <f>IF(A2482="","",IF(A2482="عهدة",IF(N(F2482)=0,"⚠ أدخل قيمة العهدة",IF(P2482&lt;0,"⛔ عجز / زيادة مصروفات "&amp;TEXT(-P2482,"#,##0"),IF(COUNTIFS($B$8:$B$5007,B2482,$A$8:$A$5007,"مصروف",$I$8:$I$5007,"&lt;&gt;مرفوض",$K$8:$K$5007,"&lt;&gt;نعم")&gt;0,"⚠ "&amp;COUNTIFS($B$8:$B$5007,B2482,$A$8:$A$5007,"مصروف",$I$8:$I$5007,"&lt;&gt;مرفوض",$K$8:$K$5007,"&lt;&gt;نعم")&amp;" مصروف غير مسوى",IF(L2482="تمت التسوية",IF(P2482=0,"✔ متوازنة وتمت التسوية","✔ تمت التسوية – متبقي "&amp;TEXT(P2482,"#,##0")),IF(P2482&gt;0,"متبقي "&amp;TEXT(P2482,"#,##0"),"✔ متوازنة"))))),IF(R2482=0,"⚠ أضف سطر عهدة أولًا",IF(OR(C2482="",N(G2482)=0),"⚠ أكمل التاريخ والقيمة",IF(S2482="","⚠ التاريخ خارج السنة المالية",IF(H2482="","⚠ اختر بند الموازنة",IF(I2482="مرفوض","✖ مرفوض من المدير",IF(I2482&lt;&gt;"موافق","⏳ بانتظار موافقة المدير",IF(K2482&lt;&gt;"نعم","⚠ غير مسوى مع الحسابات","✔ معتمد ومسوى")))))))))</f>
        <v/>
      </c>
      <c r="R2482">
        <f>N(R2481)+IF(A2482="عهدة",1,0)</f>
        <v/>
      </c>
      <c r="S2482">
        <f>IF(C2482="","",IF(AND(C2482&gt;=DATE(2026,9,1),C2482&lt;=DATE(2027,8,31)),(YEAR(C2482)-2026)*12+MONTH(C2482)-8,""))</f>
        <v/>
      </c>
      <c r="T2482">
        <f>IF(AND(A2482="مصروف",R2482&gt;0,I2482="موافق",S2482&lt;&gt;"",H2482&lt;&gt;""),N(G2482),0)</f>
        <v/>
      </c>
    </row>
    <row r="2483">
      <c r="A2483" s="19" t="n"/>
      <c r="B2483" s="20">
        <f>IF(A2483="","",IF(R2483=0,"⚠ أضف سطر عهدة أولًا","DMT-"&amp;TEXT(R2483,"000")))</f>
        <v/>
      </c>
      <c r="C2483" s="21" t="n"/>
      <c r="D2483" s="20">
        <f>IF(C2483="","",IF(S2483="","خارج السنة المالية",INDEX(القوائم!$D$2:$D$13,S2483)))</f>
        <v/>
      </c>
      <c r="E2483" s="22" t="n"/>
      <c r="F2483" s="23" t="n"/>
      <c r="G2483" s="23" t="n"/>
      <c r="H2483" s="22" t="n"/>
      <c r="I2483" s="19" t="n"/>
      <c r="J2483" s="21" t="n"/>
      <c r="K2483" s="19" t="n"/>
      <c r="L2483" s="19" t="n"/>
      <c r="M2483" s="21" t="n"/>
      <c r="N2483" s="22" t="n"/>
      <c r="O2483" s="24">
        <f>IF(A2483&lt;&gt;"عهدة","",SUMIFS($G$8:$G$5007,$B$8:$B$5007,B2483,$A$8:$A$5007,"مصروف",$I$8:$I$5007,"&lt;&gt;مرفوض"))</f>
        <v/>
      </c>
      <c r="P2483" s="25">
        <f>IF(A2483&lt;&gt;"عهدة","",N(F2483)-O2483)</f>
        <v/>
      </c>
      <c r="Q2483" s="26">
        <f>IF(A2483="","",IF(A2483="عهدة",IF(N(F2483)=0,"⚠ أدخل قيمة العهدة",IF(P2483&lt;0,"⛔ عجز / زيادة مصروفات "&amp;TEXT(-P2483,"#,##0"),IF(COUNTIFS($B$8:$B$5007,B2483,$A$8:$A$5007,"مصروف",$I$8:$I$5007,"&lt;&gt;مرفوض",$K$8:$K$5007,"&lt;&gt;نعم")&gt;0,"⚠ "&amp;COUNTIFS($B$8:$B$5007,B2483,$A$8:$A$5007,"مصروف",$I$8:$I$5007,"&lt;&gt;مرفوض",$K$8:$K$5007,"&lt;&gt;نعم")&amp;" مصروف غير مسوى",IF(L2483="تمت التسوية",IF(P2483=0,"✔ متوازنة وتمت التسوية","✔ تمت التسوية – متبقي "&amp;TEXT(P2483,"#,##0")),IF(P2483&gt;0,"متبقي "&amp;TEXT(P2483,"#,##0"),"✔ متوازنة"))))),IF(R2483=0,"⚠ أضف سطر عهدة أولًا",IF(OR(C2483="",N(G2483)=0),"⚠ أكمل التاريخ والقيمة",IF(S2483="","⚠ التاريخ خارج السنة المالية",IF(H2483="","⚠ اختر بند الموازنة",IF(I2483="مرفوض","✖ مرفوض من المدير",IF(I2483&lt;&gt;"موافق","⏳ بانتظار موافقة المدير",IF(K2483&lt;&gt;"نعم","⚠ غير مسوى مع الحسابات","✔ معتمد ومسوى")))))))))</f>
        <v/>
      </c>
      <c r="R2483">
        <f>N(R2482)+IF(A2483="عهدة",1,0)</f>
        <v/>
      </c>
      <c r="S2483">
        <f>IF(C2483="","",IF(AND(C2483&gt;=DATE(2026,9,1),C2483&lt;=DATE(2027,8,31)),(YEAR(C2483)-2026)*12+MONTH(C2483)-8,""))</f>
        <v/>
      </c>
      <c r="T2483">
        <f>IF(AND(A2483="مصروف",R2483&gt;0,I2483="موافق",S2483&lt;&gt;"",H2483&lt;&gt;""),N(G2483),0)</f>
        <v/>
      </c>
    </row>
    <row r="2484">
      <c r="A2484" s="19" t="n"/>
      <c r="B2484" s="20">
        <f>IF(A2484="","",IF(R2484=0,"⚠ أضف سطر عهدة أولًا","DMT-"&amp;TEXT(R2484,"000")))</f>
        <v/>
      </c>
      <c r="C2484" s="21" t="n"/>
      <c r="D2484" s="20">
        <f>IF(C2484="","",IF(S2484="","خارج السنة المالية",INDEX(القوائم!$D$2:$D$13,S2484)))</f>
        <v/>
      </c>
      <c r="E2484" s="22" t="n"/>
      <c r="F2484" s="23" t="n"/>
      <c r="G2484" s="23" t="n"/>
      <c r="H2484" s="22" t="n"/>
      <c r="I2484" s="19" t="n"/>
      <c r="J2484" s="21" t="n"/>
      <c r="K2484" s="19" t="n"/>
      <c r="L2484" s="19" t="n"/>
      <c r="M2484" s="21" t="n"/>
      <c r="N2484" s="22" t="n"/>
      <c r="O2484" s="24">
        <f>IF(A2484&lt;&gt;"عهدة","",SUMIFS($G$8:$G$5007,$B$8:$B$5007,B2484,$A$8:$A$5007,"مصروف",$I$8:$I$5007,"&lt;&gt;مرفوض"))</f>
        <v/>
      </c>
      <c r="P2484" s="25">
        <f>IF(A2484&lt;&gt;"عهدة","",N(F2484)-O2484)</f>
        <v/>
      </c>
      <c r="Q2484" s="26">
        <f>IF(A2484="","",IF(A2484="عهدة",IF(N(F2484)=0,"⚠ أدخل قيمة العهدة",IF(P2484&lt;0,"⛔ عجز / زيادة مصروفات "&amp;TEXT(-P2484,"#,##0"),IF(COUNTIFS($B$8:$B$5007,B2484,$A$8:$A$5007,"مصروف",$I$8:$I$5007,"&lt;&gt;مرفوض",$K$8:$K$5007,"&lt;&gt;نعم")&gt;0,"⚠ "&amp;COUNTIFS($B$8:$B$5007,B2484,$A$8:$A$5007,"مصروف",$I$8:$I$5007,"&lt;&gt;مرفوض",$K$8:$K$5007,"&lt;&gt;نعم")&amp;" مصروف غير مسوى",IF(L2484="تمت التسوية",IF(P2484=0,"✔ متوازنة وتمت التسوية","✔ تمت التسوية – متبقي "&amp;TEXT(P2484,"#,##0")),IF(P2484&gt;0,"متبقي "&amp;TEXT(P2484,"#,##0"),"✔ متوازنة"))))),IF(R2484=0,"⚠ أضف سطر عهدة أولًا",IF(OR(C2484="",N(G2484)=0),"⚠ أكمل التاريخ والقيمة",IF(S2484="","⚠ التاريخ خارج السنة المالية",IF(H2484="","⚠ اختر بند الموازنة",IF(I2484="مرفوض","✖ مرفوض من المدير",IF(I2484&lt;&gt;"موافق","⏳ بانتظار موافقة المدير",IF(K2484&lt;&gt;"نعم","⚠ غير مسوى مع الحسابات","✔ معتمد ومسوى")))))))))</f>
        <v/>
      </c>
      <c r="R2484">
        <f>N(R2483)+IF(A2484="عهدة",1,0)</f>
        <v/>
      </c>
      <c r="S2484">
        <f>IF(C2484="","",IF(AND(C2484&gt;=DATE(2026,9,1),C2484&lt;=DATE(2027,8,31)),(YEAR(C2484)-2026)*12+MONTH(C2484)-8,""))</f>
        <v/>
      </c>
      <c r="T2484">
        <f>IF(AND(A2484="مصروف",R2484&gt;0,I2484="موافق",S2484&lt;&gt;"",H2484&lt;&gt;""),N(G2484),0)</f>
        <v/>
      </c>
    </row>
    <row r="2485">
      <c r="A2485" s="19" t="n"/>
      <c r="B2485" s="20">
        <f>IF(A2485="","",IF(R2485=0,"⚠ أضف سطر عهدة أولًا","DMT-"&amp;TEXT(R2485,"000")))</f>
        <v/>
      </c>
      <c r="C2485" s="21" t="n"/>
      <c r="D2485" s="20">
        <f>IF(C2485="","",IF(S2485="","خارج السنة المالية",INDEX(القوائم!$D$2:$D$13,S2485)))</f>
        <v/>
      </c>
      <c r="E2485" s="22" t="n"/>
      <c r="F2485" s="23" t="n"/>
      <c r="G2485" s="23" t="n"/>
      <c r="H2485" s="22" t="n"/>
      <c r="I2485" s="19" t="n"/>
      <c r="J2485" s="21" t="n"/>
      <c r="K2485" s="19" t="n"/>
      <c r="L2485" s="19" t="n"/>
      <c r="M2485" s="21" t="n"/>
      <c r="N2485" s="22" t="n"/>
      <c r="O2485" s="24">
        <f>IF(A2485&lt;&gt;"عهدة","",SUMIFS($G$8:$G$5007,$B$8:$B$5007,B2485,$A$8:$A$5007,"مصروف",$I$8:$I$5007,"&lt;&gt;مرفوض"))</f>
        <v/>
      </c>
      <c r="P2485" s="25">
        <f>IF(A2485&lt;&gt;"عهدة","",N(F2485)-O2485)</f>
        <v/>
      </c>
      <c r="Q2485" s="26">
        <f>IF(A2485="","",IF(A2485="عهدة",IF(N(F2485)=0,"⚠ أدخل قيمة العهدة",IF(P2485&lt;0,"⛔ عجز / زيادة مصروفات "&amp;TEXT(-P2485,"#,##0"),IF(COUNTIFS($B$8:$B$5007,B2485,$A$8:$A$5007,"مصروف",$I$8:$I$5007,"&lt;&gt;مرفوض",$K$8:$K$5007,"&lt;&gt;نعم")&gt;0,"⚠ "&amp;COUNTIFS($B$8:$B$5007,B2485,$A$8:$A$5007,"مصروف",$I$8:$I$5007,"&lt;&gt;مرفوض",$K$8:$K$5007,"&lt;&gt;نعم")&amp;" مصروف غير مسوى",IF(L2485="تمت التسوية",IF(P2485=0,"✔ متوازنة وتمت التسوية","✔ تمت التسوية – متبقي "&amp;TEXT(P2485,"#,##0")),IF(P2485&gt;0,"متبقي "&amp;TEXT(P2485,"#,##0"),"✔ متوازنة"))))),IF(R2485=0,"⚠ أضف سطر عهدة أولًا",IF(OR(C2485="",N(G2485)=0),"⚠ أكمل التاريخ والقيمة",IF(S2485="","⚠ التاريخ خارج السنة المالية",IF(H2485="","⚠ اختر بند الموازنة",IF(I2485="مرفوض","✖ مرفوض من المدير",IF(I2485&lt;&gt;"موافق","⏳ بانتظار موافقة المدير",IF(K2485&lt;&gt;"نعم","⚠ غير مسوى مع الحسابات","✔ معتمد ومسوى")))))))))</f>
        <v/>
      </c>
      <c r="R2485">
        <f>N(R2484)+IF(A2485="عهدة",1,0)</f>
        <v/>
      </c>
      <c r="S2485">
        <f>IF(C2485="","",IF(AND(C2485&gt;=DATE(2026,9,1),C2485&lt;=DATE(2027,8,31)),(YEAR(C2485)-2026)*12+MONTH(C2485)-8,""))</f>
        <v/>
      </c>
      <c r="T2485">
        <f>IF(AND(A2485="مصروف",R2485&gt;0,I2485="موافق",S2485&lt;&gt;"",H2485&lt;&gt;""),N(G2485),0)</f>
        <v/>
      </c>
    </row>
    <row r="2486">
      <c r="A2486" s="19" t="n"/>
      <c r="B2486" s="20">
        <f>IF(A2486="","",IF(R2486=0,"⚠ أضف سطر عهدة أولًا","DMT-"&amp;TEXT(R2486,"000")))</f>
        <v/>
      </c>
      <c r="C2486" s="21" t="n"/>
      <c r="D2486" s="20">
        <f>IF(C2486="","",IF(S2486="","خارج السنة المالية",INDEX(القوائم!$D$2:$D$13,S2486)))</f>
        <v/>
      </c>
      <c r="E2486" s="22" t="n"/>
      <c r="F2486" s="23" t="n"/>
      <c r="G2486" s="23" t="n"/>
      <c r="H2486" s="22" t="n"/>
      <c r="I2486" s="19" t="n"/>
      <c r="J2486" s="21" t="n"/>
      <c r="K2486" s="19" t="n"/>
      <c r="L2486" s="19" t="n"/>
      <c r="M2486" s="21" t="n"/>
      <c r="N2486" s="22" t="n"/>
      <c r="O2486" s="24">
        <f>IF(A2486&lt;&gt;"عهدة","",SUMIFS($G$8:$G$5007,$B$8:$B$5007,B2486,$A$8:$A$5007,"مصروف",$I$8:$I$5007,"&lt;&gt;مرفوض"))</f>
        <v/>
      </c>
      <c r="P2486" s="25">
        <f>IF(A2486&lt;&gt;"عهدة","",N(F2486)-O2486)</f>
        <v/>
      </c>
      <c r="Q2486" s="26">
        <f>IF(A2486="","",IF(A2486="عهدة",IF(N(F2486)=0,"⚠ أدخل قيمة العهدة",IF(P2486&lt;0,"⛔ عجز / زيادة مصروفات "&amp;TEXT(-P2486,"#,##0"),IF(COUNTIFS($B$8:$B$5007,B2486,$A$8:$A$5007,"مصروف",$I$8:$I$5007,"&lt;&gt;مرفوض",$K$8:$K$5007,"&lt;&gt;نعم")&gt;0,"⚠ "&amp;COUNTIFS($B$8:$B$5007,B2486,$A$8:$A$5007,"مصروف",$I$8:$I$5007,"&lt;&gt;مرفوض",$K$8:$K$5007,"&lt;&gt;نعم")&amp;" مصروف غير مسوى",IF(L2486="تمت التسوية",IF(P2486=0,"✔ متوازنة وتمت التسوية","✔ تمت التسوية – متبقي "&amp;TEXT(P2486,"#,##0")),IF(P2486&gt;0,"متبقي "&amp;TEXT(P2486,"#,##0"),"✔ متوازنة"))))),IF(R2486=0,"⚠ أضف سطر عهدة أولًا",IF(OR(C2486="",N(G2486)=0),"⚠ أكمل التاريخ والقيمة",IF(S2486="","⚠ التاريخ خارج السنة المالية",IF(H2486="","⚠ اختر بند الموازنة",IF(I2486="مرفوض","✖ مرفوض من المدير",IF(I2486&lt;&gt;"موافق","⏳ بانتظار موافقة المدير",IF(K2486&lt;&gt;"نعم","⚠ غير مسوى مع الحسابات","✔ معتمد ومسوى")))))))))</f>
        <v/>
      </c>
      <c r="R2486">
        <f>N(R2485)+IF(A2486="عهدة",1,0)</f>
        <v/>
      </c>
      <c r="S2486">
        <f>IF(C2486="","",IF(AND(C2486&gt;=DATE(2026,9,1),C2486&lt;=DATE(2027,8,31)),(YEAR(C2486)-2026)*12+MONTH(C2486)-8,""))</f>
        <v/>
      </c>
      <c r="T2486">
        <f>IF(AND(A2486="مصروف",R2486&gt;0,I2486="موافق",S2486&lt;&gt;"",H2486&lt;&gt;""),N(G2486),0)</f>
        <v/>
      </c>
    </row>
    <row r="2487">
      <c r="A2487" s="19" t="n"/>
      <c r="B2487" s="20">
        <f>IF(A2487="","",IF(R2487=0,"⚠ أضف سطر عهدة أولًا","DMT-"&amp;TEXT(R2487,"000")))</f>
        <v/>
      </c>
      <c r="C2487" s="21" t="n"/>
      <c r="D2487" s="20">
        <f>IF(C2487="","",IF(S2487="","خارج السنة المالية",INDEX(القوائم!$D$2:$D$13,S2487)))</f>
        <v/>
      </c>
      <c r="E2487" s="22" t="n"/>
      <c r="F2487" s="23" t="n"/>
      <c r="G2487" s="23" t="n"/>
      <c r="H2487" s="22" t="n"/>
      <c r="I2487" s="19" t="n"/>
      <c r="J2487" s="21" t="n"/>
      <c r="K2487" s="19" t="n"/>
      <c r="L2487" s="19" t="n"/>
      <c r="M2487" s="21" t="n"/>
      <c r="N2487" s="22" t="n"/>
      <c r="O2487" s="24">
        <f>IF(A2487&lt;&gt;"عهدة","",SUMIFS($G$8:$G$5007,$B$8:$B$5007,B2487,$A$8:$A$5007,"مصروف",$I$8:$I$5007,"&lt;&gt;مرفوض"))</f>
        <v/>
      </c>
      <c r="P2487" s="25">
        <f>IF(A2487&lt;&gt;"عهدة","",N(F2487)-O2487)</f>
        <v/>
      </c>
      <c r="Q2487" s="26">
        <f>IF(A2487="","",IF(A2487="عهدة",IF(N(F2487)=0,"⚠ أدخل قيمة العهدة",IF(P2487&lt;0,"⛔ عجز / زيادة مصروفات "&amp;TEXT(-P2487,"#,##0"),IF(COUNTIFS($B$8:$B$5007,B2487,$A$8:$A$5007,"مصروف",$I$8:$I$5007,"&lt;&gt;مرفوض",$K$8:$K$5007,"&lt;&gt;نعم")&gt;0,"⚠ "&amp;COUNTIFS($B$8:$B$5007,B2487,$A$8:$A$5007,"مصروف",$I$8:$I$5007,"&lt;&gt;مرفوض",$K$8:$K$5007,"&lt;&gt;نعم")&amp;" مصروف غير مسوى",IF(L2487="تمت التسوية",IF(P2487=0,"✔ متوازنة وتمت التسوية","✔ تمت التسوية – متبقي "&amp;TEXT(P2487,"#,##0")),IF(P2487&gt;0,"متبقي "&amp;TEXT(P2487,"#,##0"),"✔ متوازنة"))))),IF(R2487=0,"⚠ أضف سطر عهدة أولًا",IF(OR(C2487="",N(G2487)=0),"⚠ أكمل التاريخ والقيمة",IF(S2487="","⚠ التاريخ خارج السنة المالية",IF(H2487="","⚠ اختر بند الموازنة",IF(I2487="مرفوض","✖ مرفوض من المدير",IF(I2487&lt;&gt;"موافق","⏳ بانتظار موافقة المدير",IF(K2487&lt;&gt;"نعم","⚠ غير مسوى مع الحسابات","✔ معتمد ومسوى")))))))))</f>
        <v/>
      </c>
      <c r="R2487">
        <f>N(R2486)+IF(A2487="عهدة",1,0)</f>
        <v/>
      </c>
      <c r="S2487">
        <f>IF(C2487="","",IF(AND(C2487&gt;=DATE(2026,9,1),C2487&lt;=DATE(2027,8,31)),(YEAR(C2487)-2026)*12+MONTH(C2487)-8,""))</f>
        <v/>
      </c>
      <c r="T2487">
        <f>IF(AND(A2487="مصروف",R2487&gt;0,I2487="موافق",S2487&lt;&gt;"",H2487&lt;&gt;""),N(G2487),0)</f>
        <v/>
      </c>
    </row>
    <row r="2488">
      <c r="A2488" s="19" t="n"/>
      <c r="B2488" s="20">
        <f>IF(A2488="","",IF(R2488=0,"⚠ أضف سطر عهدة أولًا","DMT-"&amp;TEXT(R2488,"000")))</f>
        <v/>
      </c>
      <c r="C2488" s="21" t="n"/>
      <c r="D2488" s="20">
        <f>IF(C2488="","",IF(S2488="","خارج السنة المالية",INDEX(القوائم!$D$2:$D$13,S2488)))</f>
        <v/>
      </c>
      <c r="E2488" s="22" t="n"/>
      <c r="F2488" s="23" t="n"/>
      <c r="G2488" s="23" t="n"/>
      <c r="H2488" s="22" t="n"/>
      <c r="I2488" s="19" t="n"/>
      <c r="J2488" s="21" t="n"/>
      <c r="K2488" s="19" t="n"/>
      <c r="L2488" s="19" t="n"/>
      <c r="M2488" s="21" t="n"/>
      <c r="N2488" s="22" t="n"/>
      <c r="O2488" s="24">
        <f>IF(A2488&lt;&gt;"عهدة","",SUMIFS($G$8:$G$5007,$B$8:$B$5007,B2488,$A$8:$A$5007,"مصروف",$I$8:$I$5007,"&lt;&gt;مرفوض"))</f>
        <v/>
      </c>
      <c r="P2488" s="25">
        <f>IF(A2488&lt;&gt;"عهدة","",N(F2488)-O2488)</f>
        <v/>
      </c>
      <c r="Q2488" s="26">
        <f>IF(A2488="","",IF(A2488="عهدة",IF(N(F2488)=0,"⚠ أدخل قيمة العهدة",IF(P2488&lt;0,"⛔ عجز / زيادة مصروفات "&amp;TEXT(-P2488,"#,##0"),IF(COUNTIFS($B$8:$B$5007,B2488,$A$8:$A$5007,"مصروف",$I$8:$I$5007,"&lt;&gt;مرفوض",$K$8:$K$5007,"&lt;&gt;نعم")&gt;0,"⚠ "&amp;COUNTIFS($B$8:$B$5007,B2488,$A$8:$A$5007,"مصروف",$I$8:$I$5007,"&lt;&gt;مرفوض",$K$8:$K$5007,"&lt;&gt;نعم")&amp;" مصروف غير مسوى",IF(L2488="تمت التسوية",IF(P2488=0,"✔ متوازنة وتمت التسوية","✔ تمت التسوية – متبقي "&amp;TEXT(P2488,"#,##0")),IF(P2488&gt;0,"متبقي "&amp;TEXT(P2488,"#,##0"),"✔ متوازنة"))))),IF(R2488=0,"⚠ أضف سطر عهدة أولًا",IF(OR(C2488="",N(G2488)=0),"⚠ أكمل التاريخ والقيمة",IF(S2488="","⚠ التاريخ خارج السنة المالية",IF(H2488="","⚠ اختر بند الموازنة",IF(I2488="مرفوض","✖ مرفوض من المدير",IF(I2488&lt;&gt;"موافق","⏳ بانتظار موافقة المدير",IF(K2488&lt;&gt;"نعم","⚠ غير مسوى مع الحسابات","✔ معتمد ومسوى")))))))))</f>
        <v/>
      </c>
      <c r="R2488">
        <f>N(R2487)+IF(A2488="عهدة",1,0)</f>
        <v/>
      </c>
      <c r="S2488">
        <f>IF(C2488="","",IF(AND(C2488&gt;=DATE(2026,9,1),C2488&lt;=DATE(2027,8,31)),(YEAR(C2488)-2026)*12+MONTH(C2488)-8,""))</f>
        <v/>
      </c>
      <c r="T2488">
        <f>IF(AND(A2488="مصروف",R2488&gt;0,I2488="موافق",S2488&lt;&gt;"",H2488&lt;&gt;""),N(G2488),0)</f>
        <v/>
      </c>
    </row>
    <row r="2489">
      <c r="A2489" s="19" t="n"/>
      <c r="B2489" s="20">
        <f>IF(A2489="","",IF(R2489=0,"⚠ أضف سطر عهدة أولًا","DMT-"&amp;TEXT(R2489,"000")))</f>
        <v/>
      </c>
      <c r="C2489" s="21" t="n"/>
      <c r="D2489" s="20">
        <f>IF(C2489="","",IF(S2489="","خارج السنة المالية",INDEX(القوائم!$D$2:$D$13,S2489)))</f>
        <v/>
      </c>
      <c r="E2489" s="22" t="n"/>
      <c r="F2489" s="23" t="n"/>
      <c r="G2489" s="23" t="n"/>
      <c r="H2489" s="22" t="n"/>
      <c r="I2489" s="19" t="n"/>
      <c r="J2489" s="21" t="n"/>
      <c r="K2489" s="19" t="n"/>
      <c r="L2489" s="19" t="n"/>
      <c r="M2489" s="21" t="n"/>
      <c r="N2489" s="22" t="n"/>
      <c r="O2489" s="24">
        <f>IF(A2489&lt;&gt;"عهدة","",SUMIFS($G$8:$G$5007,$B$8:$B$5007,B2489,$A$8:$A$5007,"مصروف",$I$8:$I$5007,"&lt;&gt;مرفوض"))</f>
        <v/>
      </c>
      <c r="P2489" s="25">
        <f>IF(A2489&lt;&gt;"عهدة","",N(F2489)-O2489)</f>
        <v/>
      </c>
      <c r="Q2489" s="26">
        <f>IF(A2489="","",IF(A2489="عهدة",IF(N(F2489)=0,"⚠ أدخل قيمة العهدة",IF(P2489&lt;0,"⛔ عجز / زيادة مصروفات "&amp;TEXT(-P2489,"#,##0"),IF(COUNTIFS($B$8:$B$5007,B2489,$A$8:$A$5007,"مصروف",$I$8:$I$5007,"&lt;&gt;مرفوض",$K$8:$K$5007,"&lt;&gt;نعم")&gt;0,"⚠ "&amp;COUNTIFS($B$8:$B$5007,B2489,$A$8:$A$5007,"مصروف",$I$8:$I$5007,"&lt;&gt;مرفوض",$K$8:$K$5007,"&lt;&gt;نعم")&amp;" مصروف غير مسوى",IF(L2489="تمت التسوية",IF(P2489=0,"✔ متوازنة وتمت التسوية","✔ تمت التسوية – متبقي "&amp;TEXT(P2489,"#,##0")),IF(P2489&gt;0,"متبقي "&amp;TEXT(P2489,"#,##0"),"✔ متوازنة"))))),IF(R2489=0,"⚠ أضف سطر عهدة أولًا",IF(OR(C2489="",N(G2489)=0),"⚠ أكمل التاريخ والقيمة",IF(S2489="","⚠ التاريخ خارج السنة المالية",IF(H2489="","⚠ اختر بند الموازنة",IF(I2489="مرفوض","✖ مرفوض من المدير",IF(I2489&lt;&gt;"موافق","⏳ بانتظار موافقة المدير",IF(K2489&lt;&gt;"نعم","⚠ غير مسوى مع الحسابات","✔ معتمد ومسوى")))))))))</f>
        <v/>
      </c>
      <c r="R2489">
        <f>N(R2488)+IF(A2489="عهدة",1,0)</f>
        <v/>
      </c>
      <c r="S2489">
        <f>IF(C2489="","",IF(AND(C2489&gt;=DATE(2026,9,1),C2489&lt;=DATE(2027,8,31)),(YEAR(C2489)-2026)*12+MONTH(C2489)-8,""))</f>
        <v/>
      </c>
      <c r="T2489">
        <f>IF(AND(A2489="مصروف",R2489&gt;0,I2489="موافق",S2489&lt;&gt;"",H2489&lt;&gt;""),N(G2489),0)</f>
        <v/>
      </c>
    </row>
    <row r="2490">
      <c r="A2490" s="19" t="n"/>
      <c r="B2490" s="20">
        <f>IF(A2490="","",IF(R2490=0,"⚠ أضف سطر عهدة أولًا","DMT-"&amp;TEXT(R2490,"000")))</f>
        <v/>
      </c>
      <c r="C2490" s="21" t="n"/>
      <c r="D2490" s="20">
        <f>IF(C2490="","",IF(S2490="","خارج السنة المالية",INDEX(القوائم!$D$2:$D$13,S2490)))</f>
        <v/>
      </c>
      <c r="E2490" s="22" t="n"/>
      <c r="F2490" s="23" t="n"/>
      <c r="G2490" s="23" t="n"/>
      <c r="H2490" s="22" t="n"/>
      <c r="I2490" s="19" t="n"/>
      <c r="J2490" s="21" t="n"/>
      <c r="K2490" s="19" t="n"/>
      <c r="L2490" s="19" t="n"/>
      <c r="M2490" s="21" t="n"/>
      <c r="N2490" s="22" t="n"/>
      <c r="O2490" s="24">
        <f>IF(A2490&lt;&gt;"عهدة","",SUMIFS($G$8:$G$5007,$B$8:$B$5007,B2490,$A$8:$A$5007,"مصروف",$I$8:$I$5007,"&lt;&gt;مرفوض"))</f>
        <v/>
      </c>
      <c r="P2490" s="25">
        <f>IF(A2490&lt;&gt;"عهدة","",N(F2490)-O2490)</f>
        <v/>
      </c>
      <c r="Q2490" s="26">
        <f>IF(A2490="","",IF(A2490="عهدة",IF(N(F2490)=0,"⚠ أدخل قيمة العهدة",IF(P2490&lt;0,"⛔ عجز / زيادة مصروفات "&amp;TEXT(-P2490,"#,##0"),IF(COUNTIFS($B$8:$B$5007,B2490,$A$8:$A$5007,"مصروف",$I$8:$I$5007,"&lt;&gt;مرفوض",$K$8:$K$5007,"&lt;&gt;نعم")&gt;0,"⚠ "&amp;COUNTIFS($B$8:$B$5007,B2490,$A$8:$A$5007,"مصروف",$I$8:$I$5007,"&lt;&gt;مرفوض",$K$8:$K$5007,"&lt;&gt;نعم")&amp;" مصروف غير مسوى",IF(L2490="تمت التسوية",IF(P2490=0,"✔ متوازنة وتمت التسوية","✔ تمت التسوية – متبقي "&amp;TEXT(P2490,"#,##0")),IF(P2490&gt;0,"متبقي "&amp;TEXT(P2490,"#,##0"),"✔ متوازنة"))))),IF(R2490=0,"⚠ أضف سطر عهدة أولًا",IF(OR(C2490="",N(G2490)=0),"⚠ أكمل التاريخ والقيمة",IF(S2490="","⚠ التاريخ خارج السنة المالية",IF(H2490="","⚠ اختر بند الموازنة",IF(I2490="مرفوض","✖ مرفوض من المدير",IF(I2490&lt;&gt;"موافق","⏳ بانتظار موافقة المدير",IF(K2490&lt;&gt;"نعم","⚠ غير مسوى مع الحسابات","✔ معتمد ومسوى")))))))))</f>
        <v/>
      </c>
      <c r="R2490">
        <f>N(R2489)+IF(A2490="عهدة",1,0)</f>
        <v/>
      </c>
      <c r="S2490">
        <f>IF(C2490="","",IF(AND(C2490&gt;=DATE(2026,9,1),C2490&lt;=DATE(2027,8,31)),(YEAR(C2490)-2026)*12+MONTH(C2490)-8,""))</f>
        <v/>
      </c>
      <c r="T2490">
        <f>IF(AND(A2490="مصروف",R2490&gt;0,I2490="موافق",S2490&lt;&gt;"",H2490&lt;&gt;""),N(G2490),0)</f>
        <v/>
      </c>
    </row>
    <row r="2491">
      <c r="A2491" s="19" t="n"/>
      <c r="B2491" s="20">
        <f>IF(A2491="","",IF(R2491=0,"⚠ أضف سطر عهدة أولًا","DMT-"&amp;TEXT(R2491,"000")))</f>
        <v/>
      </c>
      <c r="C2491" s="21" t="n"/>
      <c r="D2491" s="20">
        <f>IF(C2491="","",IF(S2491="","خارج السنة المالية",INDEX(القوائم!$D$2:$D$13,S2491)))</f>
        <v/>
      </c>
      <c r="E2491" s="22" t="n"/>
      <c r="F2491" s="23" t="n"/>
      <c r="G2491" s="23" t="n"/>
      <c r="H2491" s="22" t="n"/>
      <c r="I2491" s="19" t="n"/>
      <c r="J2491" s="21" t="n"/>
      <c r="K2491" s="19" t="n"/>
      <c r="L2491" s="19" t="n"/>
      <c r="M2491" s="21" t="n"/>
      <c r="N2491" s="22" t="n"/>
      <c r="O2491" s="24">
        <f>IF(A2491&lt;&gt;"عهدة","",SUMIFS($G$8:$G$5007,$B$8:$B$5007,B2491,$A$8:$A$5007,"مصروف",$I$8:$I$5007,"&lt;&gt;مرفوض"))</f>
        <v/>
      </c>
      <c r="P2491" s="25">
        <f>IF(A2491&lt;&gt;"عهدة","",N(F2491)-O2491)</f>
        <v/>
      </c>
      <c r="Q2491" s="26">
        <f>IF(A2491="","",IF(A2491="عهدة",IF(N(F2491)=0,"⚠ أدخل قيمة العهدة",IF(P2491&lt;0,"⛔ عجز / زيادة مصروفات "&amp;TEXT(-P2491,"#,##0"),IF(COUNTIFS($B$8:$B$5007,B2491,$A$8:$A$5007,"مصروف",$I$8:$I$5007,"&lt;&gt;مرفوض",$K$8:$K$5007,"&lt;&gt;نعم")&gt;0,"⚠ "&amp;COUNTIFS($B$8:$B$5007,B2491,$A$8:$A$5007,"مصروف",$I$8:$I$5007,"&lt;&gt;مرفوض",$K$8:$K$5007,"&lt;&gt;نعم")&amp;" مصروف غير مسوى",IF(L2491="تمت التسوية",IF(P2491=0,"✔ متوازنة وتمت التسوية","✔ تمت التسوية – متبقي "&amp;TEXT(P2491,"#,##0")),IF(P2491&gt;0,"متبقي "&amp;TEXT(P2491,"#,##0"),"✔ متوازنة"))))),IF(R2491=0,"⚠ أضف سطر عهدة أولًا",IF(OR(C2491="",N(G2491)=0),"⚠ أكمل التاريخ والقيمة",IF(S2491="","⚠ التاريخ خارج السنة المالية",IF(H2491="","⚠ اختر بند الموازنة",IF(I2491="مرفوض","✖ مرفوض من المدير",IF(I2491&lt;&gt;"موافق","⏳ بانتظار موافقة المدير",IF(K2491&lt;&gt;"نعم","⚠ غير مسوى مع الحسابات","✔ معتمد ومسوى")))))))))</f>
        <v/>
      </c>
      <c r="R2491">
        <f>N(R2490)+IF(A2491="عهدة",1,0)</f>
        <v/>
      </c>
      <c r="S2491">
        <f>IF(C2491="","",IF(AND(C2491&gt;=DATE(2026,9,1),C2491&lt;=DATE(2027,8,31)),(YEAR(C2491)-2026)*12+MONTH(C2491)-8,""))</f>
        <v/>
      </c>
      <c r="T2491">
        <f>IF(AND(A2491="مصروف",R2491&gt;0,I2491="موافق",S2491&lt;&gt;"",H2491&lt;&gt;""),N(G2491),0)</f>
        <v/>
      </c>
    </row>
    <row r="2492">
      <c r="A2492" s="19" t="n"/>
      <c r="B2492" s="20">
        <f>IF(A2492="","",IF(R2492=0,"⚠ أضف سطر عهدة أولًا","DMT-"&amp;TEXT(R2492,"000")))</f>
        <v/>
      </c>
      <c r="C2492" s="21" t="n"/>
      <c r="D2492" s="20">
        <f>IF(C2492="","",IF(S2492="","خارج السنة المالية",INDEX(القوائم!$D$2:$D$13,S2492)))</f>
        <v/>
      </c>
      <c r="E2492" s="22" t="n"/>
      <c r="F2492" s="23" t="n"/>
      <c r="G2492" s="23" t="n"/>
      <c r="H2492" s="22" t="n"/>
      <c r="I2492" s="19" t="n"/>
      <c r="J2492" s="21" t="n"/>
      <c r="K2492" s="19" t="n"/>
      <c r="L2492" s="19" t="n"/>
      <c r="M2492" s="21" t="n"/>
      <c r="N2492" s="22" t="n"/>
      <c r="O2492" s="24">
        <f>IF(A2492&lt;&gt;"عهدة","",SUMIFS($G$8:$G$5007,$B$8:$B$5007,B2492,$A$8:$A$5007,"مصروف",$I$8:$I$5007,"&lt;&gt;مرفوض"))</f>
        <v/>
      </c>
      <c r="P2492" s="25">
        <f>IF(A2492&lt;&gt;"عهدة","",N(F2492)-O2492)</f>
        <v/>
      </c>
      <c r="Q2492" s="26">
        <f>IF(A2492="","",IF(A2492="عهدة",IF(N(F2492)=0,"⚠ أدخل قيمة العهدة",IF(P2492&lt;0,"⛔ عجز / زيادة مصروفات "&amp;TEXT(-P2492,"#,##0"),IF(COUNTIFS($B$8:$B$5007,B2492,$A$8:$A$5007,"مصروف",$I$8:$I$5007,"&lt;&gt;مرفوض",$K$8:$K$5007,"&lt;&gt;نعم")&gt;0,"⚠ "&amp;COUNTIFS($B$8:$B$5007,B2492,$A$8:$A$5007,"مصروف",$I$8:$I$5007,"&lt;&gt;مرفوض",$K$8:$K$5007,"&lt;&gt;نعم")&amp;" مصروف غير مسوى",IF(L2492="تمت التسوية",IF(P2492=0,"✔ متوازنة وتمت التسوية","✔ تمت التسوية – متبقي "&amp;TEXT(P2492,"#,##0")),IF(P2492&gt;0,"متبقي "&amp;TEXT(P2492,"#,##0"),"✔ متوازنة"))))),IF(R2492=0,"⚠ أضف سطر عهدة أولًا",IF(OR(C2492="",N(G2492)=0),"⚠ أكمل التاريخ والقيمة",IF(S2492="","⚠ التاريخ خارج السنة المالية",IF(H2492="","⚠ اختر بند الموازنة",IF(I2492="مرفوض","✖ مرفوض من المدير",IF(I2492&lt;&gt;"موافق","⏳ بانتظار موافقة المدير",IF(K2492&lt;&gt;"نعم","⚠ غير مسوى مع الحسابات","✔ معتمد ومسوى")))))))))</f>
        <v/>
      </c>
      <c r="R2492">
        <f>N(R2491)+IF(A2492="عهدة",1,0)</f>
        <v/>
      </c>
      <c r="S2492">
        <f>IF(C2492="","",IF(AND(C2492&gt;=DATE(2026,9,1),C2492&lt;=DATE(2027,8,31)),(YEAR(C2492)-2026)*12+MONTH(C2492)-8,""))</f>
        <v/>
      </c>
      <c r="T2492">
        <f>IF(AND(A2492="مصروف",R2492&gt;0,I2492="موافق",S2492&lt;&gt;"",H2492&lt;&gt;""),N(G2492),0)</f>
        <v/>
      </c>
    </row>
    <row r="2493">
      <c r="A2493" s="19" t="n"/>
      <c r="B2493" s="20">
        <f>IF(A2493="","",IF(R2493=0,"⚠ أضف سطر عهدة أولًا","DMT-"&amp;TEXT(R2493,"000")))</f>
        <v/>
      </c>
      <c r="C2493" s="21" t="n"/>
      <c r="D2493" s="20">
        <f>IF(C2493="","",IF(S2493="","خارج السنة المالية",INDEX(القوائم!$D$2:$D$13,S2493)))</f>
        <v/>
      </c>
      <c r="E2493" s="22" t="n"/>
      <c r="F2493" s="23" t="n"/>
      <c r="G2493" s="23" t="n"/>
      <c r="H2493" s="22" t="n"/>
      <c r="I2493" s="19" t="n"/>
      <c r="J2493" s="21" t="n"/>
      <c r="K2493" s="19" t="n"/>
      <c r="L2493" s="19" t="n"/>
      <c r="M2493" s="21" t="n"/>
      <c r="N2493" s="22" t="n"/>
      <c r="O2493" s="24">
        <f>IF(A2493&lt;&gt;"عهدة","",SUMIFS($G$8:$G$5007,$B$8:$B$5007,B2493,$A$8:$A$5007,"مصروف",$I$8:$I$5007,"&lt;&gt;مرفوض"))</f>
        <v/>
      </c>
      <c r="P2493" s="25">
        <f>IF(A2493&lt;&gt;"عهدة","",N(F2493)-O2493)</f>
        <v/>
      </c>
      <c r="Q2493" s="26">
        <f>IF(A2493="","",IF(A2493="عهدة",IF(N(F2493)=0,"⚠ أدخل قيمة العهدة",IF(P2493&lt;0,"⛔ عجز / زيادة مصروفات "&amp;TEXT(-P2493,"#,##0"),IF(COUNTIFS($B$8:$B$5007,B2493,$A$8:$A$5007,"مصروف",$I$8:$I$5007,"&lt;&gt;مرفوض",$K$8:$K$5007,"&lt;&gt;نعم")&gt;0,"⚠ "&amp;COUNTIFS($B$8:$B$5007,B2493,$A$8:$A$5007,"مصروف",$I$8:$I$5007,"&lt;&gt;مرفوض",$K$8:$K$5007,"&lt;&gt;نعم")&amp;" مصروف غير مسوى",IF(L2493="تمت التسوية",IF(P2493=0,"✔ متوازنة وتمت التسوية","✔ تمت التسوية – متبقي "&amp;TEXT(P2493,"#,##0")),IF(P2493&gt;0,"متبقي "&amp;TEXT(P2493,"#,##0"),"✔ متوازنة"))))),IF(R2493=0,"⚠ أضف سطر عهدة أولًا",IF(OR(C2493="",N(G2493)=0),"⚠ أكمل التاريخ والقيمة",IF(S2493="","⚠ التاريخ خارج السنة المالية",IF(H2493="","⚠ اختر بند الموازنة",IF(I2493="مرفوض","✖ مرفوض من المدير",IF(I2493&lt;&gt;"موافق","⏳ بانتظار موافقة المدير",IF(K2493&lt;&gt;"نعم","⚠ غير مسوى مع الحسابات","✔ معتمد ومسوى")))))))))</f>
        <v/>
      </c>
      <c r="R2493">
        <f>N(R2492)+IF(A2493="عهدة",1,0)</f>
        <v/>
      </c>
      <c r="S2493">
        <f>IF(C2493="","",IF(AND(C2493&gt;=DATE(2026,9,1),C2493&lt;=DATE(2027,8,31)),(YEAR(C2493)-2026)*12+MONTH(C2493)-8,""))</f>
        <v/>
      </c>
      <c r="T2493">
        <f>IF(AND(A2493="مصروف",R2493&gt;0,I2493="موافق",S2493&lt;&gt;"",H2493&lt;&gt;""),N(G2493),0)</f>
        <v/>
      </c>
    </row>
    <row r="2494">
      <c r="A2494" s="19" t="n"/>
      <c r="B2494" s="20">
        <f>IF(A2494="","",IF(R2494=0,"⚠ أضف سطر عهدة أولًا","DMT-"&amp;TEXT(R2494,"000")))</f>
        <v/>
      </c>
      <c r="C2494" s="21" t="n"/>
      <c r="D2494" s="20">
        <f>IF(C2494="","",IF(S2494="","خارج السنة المالية",INDEX(القوائم!$D$2:$D$13,S2494)))</f>
        <v/>
      </c>
      <c r="E2494" s="22" t="n"/>
      <c r="F2494" s="23" t="n"/>
      <c r="G2494" s="23" t="n"/>
      <c r="H2494" s="22" t="n"/>
      <c r="I2494" s="19" t="n"/>
      <c r="J2494" s="21" t="n"/>
      <c r="K2494" s="19" t="n"/>
      <c r="L2494" s="19" t="n"/>
      <c r="M2494" s="21" t="n"/>
      <c r="N2494" s="22" t="n"/>
      <c r="O2494" s="24">
        <f>IF(A2494&lt;&gt;"عهدة","",SUMIFS($G$8:$G$5007,$B$8:$B$5007,B2494,$A$8:$A$5007,"مصروف",$I$8:$I$5007,"&lt;&gt;مرفوض"))</f>
        <v/>
      </c>
      <c r="P2494" s="25">
        <f>IF(A2494&lt;&gt;"عهدة","",N(F2494)-O2494)</f>
        <v/>
      </c>
      <c r="Q2494" s="26">
        <f>IF(A2494="","",IF(A2494="عهدة",IF(N(F2494)=0,"⚠ أدخل قيمة العهدة",IF(P2494&lt;0,"⛔ عجز / زيادة مصروفات "&amp;TEXT(-P2494,"#,##0"),IF(COUNTIFS($B$8:$B$5007,B2494,$A$8:$A$5007,"مصروف",$I$8:$I$5007,"&lt;&gt;مرفوض",$K$8:$K$5007,"&lt;&gt;نعم")&gt;0,"⚠ "&amp;COUNTIFS($B$8:$B$5007,B2494,$A$8:$A$5007,"مصروف",$I$8:$I$5007,"&lt;&gt;مرفوض",$K$8:$K$5007,"&lt;&gt;نعم")&amp;" مصروف غير مسوى",IF(L2494="تمت التسوية",IF(P2494=0,"✔ متوازنة وتمت التسوية","✔ تمت التسوية – متبقي "&amp;TEXT(P2494,"#,##0")),IF(P2494&gt;0,"متبقي "&amp;TEXT(P2494,"#,##0"),"✔ متوازنة"))))),IF(R2494=0,"⚠ أضف سطر عهدة أولًا",IF(OR(C2494="",N(G2494)=0),"⚠ أكمل التاريخ والقيمة",IF(S2494="","⚠ التاريخ خارج السنة المالية",IF(H2494="","⚠ اختر بند الموازنة",IF(I2494="مرفوض","✖ مرفوض من المدير",IF(I2494&lt;&gt;"موافق","⏳ بانتظار موافقة المدير",IF(K2494&lt;&gt;"نعم","⚠ غير مسوى مع الحسابات","✔ معتمد ومسوى")))))))))</f>
        <v/>
      </c>
      <c r="R2494">
        <f>N(R2493)+IF(A2494="عهدة",1,0)</f>
        <v/>
      </c>
      <c r="S2494">
        <f>IF(C2494="","",IF(AND(C2494&gt;=DATE(2026,9,1),C2494&lt;=DATE(2027,8,31)),(YEAR(C2494)-2026)*12+MONTH(C2494)-8,""))</f>
        <v/>
      </c>
      <c r="T2494">
        <f>IF(AND(A2494="مصروف",R2494&gt;0,I2494="موافق",S2494&lt;&gt;"",H2494&lt;&gt;""),N(G2494),0)</f>
        <v/>
      </c>
    </row>
    <row r="2495">
      <c r="A2495" s="19" t="n"/>
      <c r="B2495" s="20">
        <f>IF(A2495="","",IF(R2495=0,"⚠ أضف سطر عهدة أولًا","DMT-"&amp;TEXT(R2495,"000")))</f>
        <v/>
      </c>
      <c r="C2495" s="21" t="n"/>
      <c r="D2495" s="20">
        <f>IF(C2495="","",IF(S2495="","خارج السنة المالية",INDEX(القوائم!$D$2:$D$13,S2495)))</f>
        <v/>
      </c>
      <c r="E2495" s="22" t="n"/>
      <c r="F2495" s="23" t="n"/>
      <c r="G2495" s="23" t="n"/>
      <c r="H2495" s="22" t="n"/>
      <c r="I2495" s="19" t="n"/>
      <c r="J2495" s="21" t="n"/>
      <c r="K2495" s="19" t="n"/>
      <c r="L2495" s="19" t="n"/>
      <c r="M2495" s="21" t="n"/>
      <c r="N2495" s="22" t="n"/>
      <c r="O2495" s="24">
        <f>IF(A2495&lt;&gt;"عهدة","",SUMIFS($G$8:$G$5007,$B$8:$B$5007,B2495,$A$8:$A$5007,"مصروف",$I$8:$I$5007,"&lt;&gt;مرفوض"))</f>
        <v/>
      </c>
      <c r="P2495" s="25">
        <f>IF(A2495&lt;&gt;"عهدة","",N(F2495)-O2495)</f>
        <v/>
      </c>
      <c r="Q2495" s="26">
        <f>IF(A2495="","",IF(A2495="عهدة",IF(N(F2495)=0,"⚠ أدخل قيمة العهدة",IF(P2495&lt;0,"⛔ عجز / زيادة مصروفات "&amp;TEXT(-P2495,"#,##0"),IF(COUNTIFS($B$8:$B$5007,B2495,$A$8:$A$5007,"مصروف",$I$8:$I$5007,"&lt;&gt;مرفوض",$K$8:$K$5007,"&lt;&gt;نعم")&gt;0,"⚠ "&amp;COUNTIFS($B$8:$B$5007,B2495,$A$8:$A$5007,"مصروف",$I$8:$I$5007,"&lt;&gt;مرفوض",$K$8:$K$5007,"&lt;&gt;نعم")&amp;" مصروف غير مسوى",IF(L2495="تمت التسوية",IF(P2495=0,"✔ متوازنة وتمت التسوية","✔ تمت التسوية – متبقي "&amp;TEXT(P2495,"#,##0")),IF(P2495&gt;0,"متبقي "&amp;TEXT(P2495,"#,##0"),"✔ متوازنة"))))),IF(R2495=0,"⚠ أضف سطر عهدة أولًا",IF(OR(C2495="",N(G2495)=0),"⚠ أكمل التاريخ والقيمة",IF(S2495="","⚠ التاريخ خارج السنة المالية",IF(H2495="","⚠ اختر بند الموازنة",IF(I2495="مرفوض","✖ مرفوض من المدير",IF(I2495&lt;&gt;"موافق","⏳ بانتظار موافقة المدير",IF(K2495&lt;&gt;"نعم","⚠ غير مسوى مع الحسابات","✔ معتمد ومسوى")))))))))</f>
        <v/>
      </c>
      <c r="R2495">
        <f>N(R2494)+IF(A2495="عهدة",1,0)</f>
        <v/>
      </c>
      <c r="S2495">
        <f>IF(C2495="","",IF(AND(C2495&gt;=DATE(2026,9,1),C2495&lt;=DATE(2027,8,31)),(YEAR(C2495)-2026)*12+MONTH(C2495)-8,""))</f>
        <v/>
      </c>
      <c r="T2495">
        <f>IF(AND(A2495="مصروف",R2495&gt;0,I2495="موافق",S2495&lt;&gt;"",H2495&lt;&gt;""),N(G2495),0)</f>
        <v/>
      </c>
    </row>
    <row r="2496">
      <c r="A2496" s="19" t="n"/>
      <c r="B2496" s="20">
        <f>IF(A2496="","",IF(R2496=0,"⚠ أضف سطر عهدة أولًا","DMT-"&amp;TEXT(R2496,"000")))</f>
        <v/>
      </c>
      <c r="C2496" s="21" t="n"/>
      <c r="D2496" s="20">
        <f>IF(C2496="","",IF(S2496="","خارج السنة المالية",INDEX(القوائم!$D$2:$D$13,S2496)))</f>
        <v/>
      </c>
      <c r="E2496" s="22" t="n"/>
      <c r="F2496" s="23" t="n"/>
      <c r="G2496" s="23" t="n"/>
      <c r="H2496" s="22" t="n"/>
      <c r="I2496" s="19" t="n"/>
      <c r="J2496" s="21" t="n"/>
      <c r="K2496" s="19" t="n"/>
      <c r="L2496" s="19" t="n"/>
      <c r="M2496" s="21" t="n"/>
      <c r="N2496" s="22" t="n"/>
      <c r="O2496" s="24">
        <f>IF(A2496&lt;&gt;"عهدة","",SUMIFS($G$8:$G$5007,$B$8:$B$5007,B2496,$A$8:$A$5007,"مصروف",$I$8:$I$5007,"&lt;&gt;مرفوض"))</f>
        <v/>
      </c>
      <c r="P2496" s="25">
        <f>IF(A2496&lt;&gt;"عهدة","",N(F2496)-O2496)</f>
        <v/>
      </c>
      <c r="Q2496" s="26">
        <f>IF(A2496="","",IF(A2496="عهدة",IF(N(F2496)=0,"⚠ أدخل قيمة العهدة",IF(P2496&lt;0,"⛔ عجز / زيادة مصروفات "&amp;TEXT(-P2496,"#,##0"),IF(COUNTIFS($B$8:$B$5007,B2496,$A$8:$A$5007,"مصروف",$I$8:$I$5007,"&lt;&gt;مرفوض",$K$8:$K$5007,"&lt;&gt;نعم")&gt;0,"⚠ "&amp;COUNTIFS($B$8:$B$5007,B2496,$A$8:$A$5007,"مصروف",$I$8:$I$5007,"&lt;&gt;مرفوض",$K$8:$K$5007,"&lt;&gt;نعم")&amp;" مصروف غير مسوى",IF(L2496="تمت التسوية",IF(P2496=0,"✔ متوازنة وتمت التسوية","✔ تمت التسوية – متبقي "&amp;TEXT(P2496,"#,##0")),IF(P2496&gt;0,"متبقي "&amp;TEXT(P2496,"#,##0"),"✔ متوازنة"))))),IF(R2496=0,"⚠ أضف سطر عهدة أولًا",IF(OR(C2496="",N(G2496)=0),"⚠ أكمل التاريخ والقيمة",IF(S2496="","⚠ التاريخ خارج السنة المالية",IF(H2496="","⚠ اختر بند الموازنة",IF(I2496="مرفوض","✖ مرفوض من المدير",IF(I2496&lt;&gt;"موافق","⏳ بانتظار موافقة المدير",IF(K2496&lt;&gt;"نعم","⚠ غير مسوى مع الحسابات","✔ معتمد ومسوى")))))))))</f>
        <v/>
      </c>
      <c r="R2496">
        <f>N(R2495)+IF(A2496="عهدة",1,0)</f>
        <v/>
      </c>
      <c r="S2496">
        <f>IF(C2496="","",IF(AND(C2496&gt;=DATE(2026,9,1),C2496&lt;=DATE(2027,8,31)),(YEAR(C2496)-2026)*12+MONTH(C2496)-8,""))</f>
        <v/>
      </c>
      <c r="T2496">
        <f>IF(AND(A2496="مصروف",R2496&gt;0,I2496="موافق",S2496&lt;&gt;"",H2496&lt;&gt;""),N(G2496),0)</f>
        <v/>
      </c>
    </row>
    <row r="2497">
      <c r="A2497" s="19" t="n"/>
      <c r="B2497" s="20">
        <f>IF(A2497="","",IF(R2497=0,"⚠ أضف سطر عهدة أولًا","DMT-"&amp;TEXT(R2497,"000")))</f>
        <v/>
      </c>
      <c r="C2497" s="21" t="n"/>
      <c r="D2497" s="20">
        <f>IF(C2497="","",IF(S2497="","خارج السنة المالية",INDEX(القوائم!$D$2:$D$13,S2497)))</f>
        <v/>
      </c>
      <c r="E2497" s="22" t="n"/>
      <c r="F2497" s="23" t="n"/>
      <c r="G2497" s="23" t="n"/>
      <c r="H2497" s="22" t="n"/>
      <c r="I2497" s="19" t="n"/>
      <c r="J2497" s="21" t="n"/>
      <c r="K2497" s="19" t="n"/>
      <c r="L2497" s="19" t="n"/>
      <c r="M2497" s="21" t="n"/>
      <c r="N2497" s="22" t="n"/>
      <c r="O2497" s="24">
        <f>IF(A2497&lt;&gt;"عهدة","",SUMIFS($G$8:$G$5007,$B$8:$B$5007,B2497,$A$8:$A$5007,"مصروف",$I$8:$I$5007,"&lt;&gt;مرفوض"))</f>
        <v/>
      </c>
      <c r="P2497" s="25">
        <f>IF(A2497&lt;&gt;"عهدة","",N(F2497)-O2497)</f>
        <v/>
      </c>
      <c r="Q2497" s="26">
        <f>IF(A2497="","",IF(A2497="عهدة",IF(N(F2497)=0,"⚠ أدخل قيمة العهدة",IF(P2497&lt;0,"⛔ عجز / زيادة مصروفات "&amp;TEXT(-P2497,"#,##0"),IF(COUNTIFS($B$8:$B$5007,B2497,$A$8:$A$5007,"مصروف",$I$8:$I$5007,"&lt;&gt;مرفوض",$K$8:$K$5007,"&lt;&gt;نعم")&gt;0,"⚠ "&amp;COUNTIFS($B$8:$B$5007,B2497,$A$8:$A$5007,"مصروف",$I$8:$I$5007,"&lt;&gt;مرفوض",$K$8:$K$5007,"&lt;&gt;نعم")&amp;" مصروف غير مسوى",IF(L2497="تمت التسوية",IF(P2497=0,"✔ متوازنة وتمت التسوية","✔ تمت التسوية – متبقي "&amp;TEXT(P2497,"#,##0")),IF(P2497&gt;0,"متبقي "&amp;TEXT(P2497,"#,##0"),"✔ متوازنة"))))),IF(R2497=0,"⚠ أضف سطر عهدة أولًا",IF(OR(C2497="",N(G2497)=0),"⚠ أكمل التاريخ والقيمة",IF(S2497="","⚠ التاريخ خارج السنة المالية",IF(H2497="","⚠ اختر بند الموازنة",IF(I2497="مرفوض","✖ مرفوض من المدير",IF(I2497&lt;&gt;"موافق","⏳ بانتظار موافقة المدير",IF(K2497&lt;&gt;"نعم","⚠ غير مسوى مع الحسابات","✔ معتمد ومسوى")))))))))</f>
        <v/>
      </c>
      <c r="R2497">
        <f>N(R2496)+IF(A2497="عهدة",1,0)</f>
        <v/>
      </c>
      <c r="S2497">
        <f>IF(C2497="","",IF(AND(C2497&gt;=DATE(2026,9,1),C2497&lt;=DATE(2027,8,31)),(YEAR(C2497)-2026)*12+MONTH(C2497)-8,""))</f>
        <v/>
      </c>
      <c r="T2497">
        <f>IF(AND(A2497="مصروف",R2497&gt;0,I2497="موافق",S2497&lt;&gt;"",H2497&lt;&gt;""),N(G2497),0)</f>
        <v/>
      </c>
    </row>
    <row r="2498">
      <c r="A2498" s="19" t="n"/>
      <c r="B2498" s="20">
        <f>IF(A2498="","",IF(R2498=0,"⚠ أضف سطر عهدة أولًا","DMT-"&amp;TEXT(R2498,"000")))</f>
        <v/>
      </c>
      <c r="C2498" s="21" t="n"/>
      <c r="D2498" s="20">
        <f>IF(C2498="","",IF(S2498="","خارج السنة المالية",INDEX(القوائم!$D$2:$D$13,S2498)))</f>
        <v/>
      </c>
      <c r="E2498" s="22" t="n"/>
      <c r="F2498" s="23" t="n"/>
      <c r="G2498" s="23" t="n"/>
      <c r="H2498" s="22" t="n"/>
      <c r="I2498" s="19" t="n"/>
      <c r="J2498" s="21" t="n"/>
      <c r="K2498" s="19" t="n"/>
      <c r="L2498" s="19" t="n"/>
      <c r="M2498" s="21" t="n"/>
      <c r="N2498" s="22" t="n"/>
      <c r="O2498" s="24">
        <f>IF(A2498&lt;&gt;"عهدة","",SUMIFS($G$8:$G$5007,$B$8:$B$5007,B2498,$A$8:$A$5007,"مصروف",$I$8:$I$5007,"&lt;&gt;مرفوض"))</f>
        <v/>
      </c>
      <c r="P2498" s="25">
        <f>IF(A2498&lt;&gt;"عهدة","",N(F2498)-O2498)</f>
        <v/>
      </c>
      <c r="Q2498" s="26">
        <f>IF(A2498="","",IF(A2498="عهدة",IF(N(F2498)=0,"⚠ أدخل قيمة العهدة",IF(P2498&lt;0,"⛔ عجز / زيادة مصروفات "&amp;TEXT(-P2498,"#,##0"),IF(COUNTIFS($B$8:$B$5007,B2498,$A$8:$A$5007,"مصروف",$I$8:$I$5007,"&lt;&gt;مرفوض",$K$8:$K$5007,"&lt;&gt;نعم")&gt;0,"⚠ "&amp;COUNTIFS($B$8:$B$5007,B2498,$A$8:$A$5007,"مصروف",$I$8:$I$5007,"&lt;&gt;مرفوض",$K$8:$K$5007,"&lt;&gt;نعم")&amp;" مصروف غير مسوى",IF(L2498="تمت التسوية",IF(P2498=0,"✔ متوازنة وتمت التسوية","✔ تمت التسوية – متبقي "&amp;TEXT(P2498,"#,##0")),IF(P2498&gt;0,"متبقي "&amp;TEXT(P2498,"#,##0"),"✔ متوازنة"))))),IF(R2498=0,"⚠ أضف سطر عهدة أولًا",IF(OR(C2498="",N(G2498)=0),"⚠ أكمل التاريخ والقيمة",IF(S2498="","⚠ التاريخ خارج السنة المالية",IF(H2498="","⚠ اختر بند الموازنة",IF(I2498="مرفوض","✖ مرفوض من المدير",IF(I2498&lt;&gt;"موافق","⏳ بانتظار موافقة المدير",IF(K2498&lt;&gt;"نعم","⚠ غير مسوى مع الحسابات","✔ معتمد ومسوى")))))))))</f>
        <v/>
      </c>
      <c r="R2498">
        <f>N(R2497)+IF(A2498="عهدة",1,0)</f>
        <v/>
      </c>
      <c r="S2498">
        <f>IF(C2498="","",IF(AND(C2498&gt;=DATE(2026,9,1),C2498&lt;=DATE(2027,8,31)),(YEAR(C2498)-2026)*12+MONTH(C2498)-8,""))</f>
        <v/>
      </c>
      <c r="T2498">
        <f>IF(AND(A2498="مصروف",R2498&gt;0,I2498="موافق",S2498&lt;&gt;"",H2498&lt;&gt;""),N(G2498),0)</f>
        <v/>
      </c>
    </row>
    <row r="2499">
      <c r="A2499" s="19" t="n"/>
      <c r="B2499" s="20">
        <f>IF(A2499="","",IF(R2499=0,"⚠ أضف سطر عهدة أولًا","DMT-"&amp;TEXT(R2499,"000")))</f>
        <v/>
      </c>
      <c r="C2499" s="21" t="n"/>
      <c r="D2499" s="20">
        <f>IF(C2499="","",IF(S2499="","خارج السنة المالية",INDEX(القوائم!$D$2:$D$13,S2499)))</f>
        <v/>
      </c>
      <c r="E2499" s="22" t="n"/>
      <c r="F2499" s="23" t="n"/>
      <c r="G2499" s="23" t="n"/>
      <c r="H2499" s="22" t="n"/>
      <c r="I2499" s="19" t="n"/>
      <c r="J2499" s="21" t="n"/>
      <c r="K2499" s="19" t="n"/>
      <c r="L2499" s="19" t="n"/>
      <c r="M2499" s="21" t="n"/>
      <c r="N2499" s="22" t="n"/>
      <c r="O2499" s="24">
        <f>IF(A2499&lt;&gt;"عهدة","",SUMIFS($G$8:$G$5007,$B$8:$B$5007,B2499,$A$8:$A$5007,"مصروف",$I$8:$I$5007,"&lt;&gt;مرفوض"))</f>
        <v/>
      </c>
      <c r="P2499" s="25">
        <f>IF(A2499&lt;&gt;"عهدة","",N(F2499)-O2499)</f>
        <v/>
      </c>
      <c r="Q2499" s="26">
        <f>IF(A2499="","",IF(A2499="عهدة",IF(N(F2499)=0,"⚠ أدخل قيمة العهدة",IF(P2499&lt;0,"⛔ عجز / زيادة مصروفات "&amp;TEXT(-P2499,"#,##0"),IF(COUNTIFS($B$8:$B$5007,B2499,$A$8:$A$5007,"مصروف",$I$8:$I$5007,"&lt;&gt;مرفوض",$K$8:$K$5007,"&lt;&gt;نعم")&gt;0,"⚠ "&amp;COUNTIFS($B$8:$B$5007,B2499,$A$8:$A$5007,"مصروف",$I$8:$I$5007,"&lt;&gt;مرفوض",$K$8:$K$5007,"&lt;&gt;نعم")&amp;" مصروف غير مسوى",IF(L2499="تمت التسوية",IF(P2499=0,"✔ متوازنة وتمت التسوية","✔ تمت التسوية – متبقي "&amp;TEXT(P2499,"#,##0")),IF(P2499&gt;0,"متبقي "&amp;TEXT(P2499,"#,##0"),"✔ متوازنة"))))),IF(R2499=0,"⚠ أضف سطر عهدة أولًا",IF(OR(C2499="",N(G2499)=0),"⚠ أكمل التاريخ والقيمة",IF(S2499="","⚠ التاريخ خارج السنة المالية",IF(H2499="","⚠ اختر بند الموازنة",IF(I2499="مرفوض","✖ مرفوض من المدير",IF(I2499&lt;&gt;"موافق","⏳ بانتظار موافقة المدير",IF(K2499&lt;&gt;"نعم","⚠ غير مسوى مع الحسابات","✔ معتمد ومسوى")))))))))</f>
        <v/>
      </c>
      <c r="R2499">
        <f>N(R2498)+IF(A2499="عهدة",1,0)</f>
        <v/>
      </c>
      <c r="S2499">
        <f>IF(C2499="","",IF(AND(C2499&gt;=DATE(2026,9,1),C2499&lt;=DATE(2027,8,31)),(YEAR(C2499)-2026)*12+MONTH(C2499)-8,""))</f>
        <v/>
      </c>
      <c r="T2499">
        <f>IF(AND(A2499="مصروف",R2499&gt;0,I2499="موافق",S2499&lt;&gt;"",H2499&lt;&gt;""),N(G2499),0)</f>
        <v/>
      </c>
    </row>
    <row r="2500">
      <c r="A2500" s="19" t="n"/>
      <c r="B2500" s="20">
        <f>IF(A2500="","",IF(R2500=0,"⚠ أضف سطر عهدة أولًا","DMT-"&amp;TEXT(R2500,"000")))</f>
        <v/>
      </c>
      <c r="C2500" s="21" t="n"/>
      <c r="D2500" s="20">
        <f>IF(C2500="","",IF(S2500="","خارج السنة المالية",INDEX(القوائم!$D$2:$D$13,S2500)))</f>
        <v/>
      </c>
      <c r="E2500" s="22" t="n"/>
      <c r="F2500" s="23" t="n"/>
      <c r="G2500" s="23" t="n"/>
      <c r="H2500" s="22" t="n"/>
      <c r="I2500" s="19" t="n"/>
      <c r="J2500" s="21" t="n"/>
      <c r="K2500" s="19" t="n"/>
      <c r="L2500" s="19" t="n"/>
      <c r="M2500" s="21" t="n"/>
      <c r="N2500" s="22" t="n"/>
      <c r="O2500" s="24">
        <f>IF(A2500&lt;&gt;"عهدة","",SUMIFS($G$8:$G$5007,$B$8:$B$5007,B2500,$A$8:$A$5007,"مصروف",$I$8:$I$5007,"&lt;&gt;مرفوض"))</f>
        <v/>
      </c>
      <c r="P2500" s="25">
        <f>IF(A2500&lt;&gt;"عهدة","",N(F2500)-O2500)</f>
        <v/>
      </c>
      <c r="Q2500" s="26">
        <f>IF(A2500="","",IF(A2500="عهدة",IF(N(F2500)=0,"⚠ أدخل قيمة العهدة",IF(P2500&lt;0,"⛔ عجز / زيادة مصروفات "&amp;TEXT(-P2500,"#,##0"),IF(COUNTIFS($B$8:$B$5007,B2500,$A$8:$A$5007,"مصروف",$I$8:$I$5007,"&lt;&gt;مرفوض",$K$8:$K$5007,"&lt;&gt;نعم")&gt;0,"⚠ "&amp;COUNTIFS($B$8:$B$5007,B2500,$A$8:$A$5007,"مصروف",$I$8:$I$5007,"&lt;&gt;مرفوض",$K$8:$K$5007,"&lt;&gt;نعم")&amp;" مصروف غير مسوى",IF(L2500="تمت التسوية",IF(P2500=0,"✔ متوازنة وتمت التسوية","✔ تمت التسوية – متبقي "&amp;TEXT(P2500,"#,##0")),IF(P2500&gt;0,"متبقي "&amp;TEXT(P2500,"#,##0"),"✔ متوازنة"))))),IF(R2500=0,"⚠ أضف سطر عهدة أولًا",IF(OR(C2500="",N(G2500)=0),"⚠ أكمل التاريخ والقيمة",IF(S2500="","⚠ التاريخ خارج السنة المالية",IF(H2500="","⚠ اختر بند الموازنة",IF(I2500="مرفوض","✖ مرفوض من المدير",IF(I2500&lt;&gt;"موافق","⏳ بانتظار موافقة المدير",IF(K2500&lt;&gt;"نعم","⚠ غير مسوى مع الحسابات","✔ معتمد ومسوى")))))))))</f>
        <v/>
      </c>
      <c r="R2500">
        <f>N(R2499)+IF(A2500="عهدة",1,0)</f>
        <v/>
      </c>
      <c r="S2500">
        <f>IF(C2500="","",IF(AND(C2500&gt;=DATE(2026,9,1),C2500&lt;=DATE(2027,8,31)),(YEAR(C2500)-2026)*12+MONTH(C2500)-8,""))</f>
        <v/>
      </c>
      <c r="T2500">
        <f>IF(AND(A2500="مصروف",R2500&gt;0,I2500="موافق",S2500&lt;&gt;"",H2500&lt;&gt;""),N(G2500),0)</f>
        <v/>
      </c>
    </row>
    <row r="2501">
      <c r="A2501" s="19" t="n"/>
      <c r="B2501" s="20">
        <f>IF(A2501="","",IF(R2501=0,"⚠ أضف سطر عهدة أولًا","DMT-"&amp;TEXT(R2501,"000")))</f>
        <v/>
      </c>
      <c r="C2501" s="21" t="n"/>
      <c r="D2501" s="20">
        <f>IF(C2501="","",IF(S2501="","خارج السنة المالية",INDEX(القوائم!$D$2:$D$13,S2501)))</f>
        <v/>
      </c>
      <c r="E2501" s="22" t="n"/>
      <c r="F2501" s="23" t="n"/>
      <c r="G2501" s="23" t="n"/>
      <c r="H2501" s="22" t="n"/>
      <c r="I2501" s="19" t="n"/>
      <c r="J2501" s="21" t="n"/>
      <c r="K2501" s="19" t="n"/>
      <c r="L2501" s="19" t="n"/>
      <c r="M2501" s="21" t="n"/>
      <c r="N2501" s="22" t="n"/>
      <c r="O2501" s="24">
        <f>IF(A2501&lt;&gt;"عهدة","",SUMIFS($G$8:$G$5007,$B$8:$B$5007,B2501,$A$8:$A$5007,"مصروف",$I$8:$I$5007,"&lt;&gt;مرفوض"))</f>
        <v/>
      </c>
      <c r="P2501" s="25">
        <f>IF(A2501&lt;&gt;"عهدة","",N(F2501)-O2501)</f>
        <v/>
      </c>
      <c r="Q2501" s="26">
        <f>IF(A2501="","",IF(A2501="عهدة",IF(N(F2501)=0,"⚠ أدخل قيمة العهدة",IF(P2501&lt;0,"⛔ عجز / زيادة مصروفات "&amp;TEXT(-P2501,"#,##0"),IF(COUNTIFS($B$8:$B$5007,B2501,$A$8:$A$5007,"مصروف",$I$8:$I$5007,"&lt;&gt;مرفوض",$K$8:$K$5007,"&lt;&gt;نعم")&gt;0,"⚠ "&amp;COUNTIFS($B$8:$B$5007,B2501,$A$8:$A$5007,"مصروف",$I$8:$I$5007,"&lt;&gt;مرفوض",$K$8:$K$5007,"&lt;&gt;نعم")&amp;" مصروف غير مسوى",IF(L2501="تمت التسوية",IF(P2501=0,"✔ متوازنة وتمت التسوية","✔ تمت التسوية – متبقي "&amp;TEXT(P2501,"#,##0")),IF(P2501&gt;0,"متبقي "&amp;TEXT(P2501,"#,##0"),"✔ متوازنة"))))),IF(R2501=0,"⚠ أضف سطر عهدة أولًا",IF(OR(C2501="",N(G2501)=0),"⚠ أكمل التاريخ والقيمة",IF(S2501="","⚠ التاريخ خارج السنة المالية",IF(H2501="","⚠ اختر بند الموازنة",IF(I2501="مرفوض","✖ مرفوض من المدير",IF(I2501&lt;&gt;"موافق","⏳ بانتظار موافقة المدير",IF(K2501&lt;&gt;"نعم","⚠ غير مسوى مع الحسابات","✔ معتمد ومسوى")))))))))</f>
        <v/>
      </c>
      <c r="R2501">
        <f>N(R2500)+IF(A2501="عهدة",1,0)</f>
        <v/>
      </c>
      <c r="S2501">
        <f>IF(C2501="","",IF(AND(C2501&gt;=DATE(2026,9,1),C2501&lt;=DATE(2027,8,31)),(YEAR(C2501)-2026)*12+MONTH(C2501)-8,""))</f>
        <v/>
      </c>
      <c r="T2501">
        <f>IF(AND(A2501="مصروف",R2501&gt;0,I2501="موافق",S2501&lt;&gt;"",H2501&lt;&gt;""),N(G2501),0)</f>
        <v/>
      </c>
    </row>
    <row r="2502">
      <c r="A2502" s="19" t="n"/>
      <c r="B2502" s="20">
        <f>IF(A2502="","",IF(R2502=0,"⚠ أضف سطر عهدة أولًا","DMT-"&amp;TEXT(R2502,"000")))</f>
        <v/>
      </c>
      <c r="C2502" s="21" t="n"/>
      <c r="D2502" s="20">
        <f>IF(C2502="","",IF(S2502="","خارج السنة المالية",INDEX(القوائم!$D$2:$D$13,S2502)))</f>
        <v/>
      </c>
      <c r="E2502" s="22" t="n"/>
      <c r="F2502" s="23" t="n"/>
      <c r="G2502" s="23" t="n"/>
      <c r="H2502" s="22" t="n"/>
      <c r="I2502" s="19" t="n"/>
      <c r="J2502" s="21" t="n"/>
      <c r="K2502" s="19" t="n"/>
      <c r="L2502" s="19" t="n"/>
      <c r="M2502" s="21" t="n"/>
      <c r="N2502" s="22" t="n"/>
      <c r="O2502" s="24">
        <f>IF(A2502&lt;&gt;"عهدة","",SUMIFS($G$8:$G$5007,$B$8:$B$5007,B2502,$A$8:$A$5007,"مصروف",$I$8:$I$5007,"&lt;&gt;مرفوض"))</f>
        <v/>
      </c>
      <c r="P2502" s="25">
        <f>IF(A2502&lt;&gt;"عهدة","",N(F2502)-O2502)</f>
        <v/>
      </c>
      <c r="Q2502" s="26">
        <f>IF(A2502="","",IF(A2502="عهدة",IF(N(F2502)=0,"⚠ أدخل قيمة العهدة",IF(P2502&lt;0,"⛔ عجز / زيادة مصروفات "&amp;TEXT(-P2502,"#,##0"),IF(COUNTIFS($B$8:$B$5007,B2502,$A$8:$A$5007,"مصروف",$I$8:$I$5007,"&lt;&gt;مرفوض",$K$8:$K$5007,"&lt;&gt;نعم")&gt;0,"⚠ "&amp;COUNTIFS($B$8:$B$5007,B2502,$A$8:$A$5007,"مصروف",$I$8:$I$5007,"&lt;&gt;مرفوض",$K$8:$K$5007,"&lt;&gt;نعم")&amp;" مصروف غير مسوى",IF(L2502="تمت التسوية",IF(P2502=0,"✔ متوازنة وتمت التسوية","✔ تمت التسوية – متبقي "&amp;TEXT(P2502,"#,##0")),IF(P2502&gt;0,"متبقي "&amp;TEXT(P2502,"#,##0"),"✔ متوازنة"))))),IF(R2502=0,"⚠ أضف سطر عهدة أولًا",IF(OR(C2502="",N(G2502)=0),"⚠ أكمل التاريخ والقيمة",IF(S2502="","⚠ التاريخ خارج السنة المالية",IF(H2502="","⚠ اختر بند الموازنة",IF(I2502="مرفوض","✖ مرفوض من المدير",IF(I2502&lt;&gt;"موافق","⏳ بانتظار موافقة المدير",IF(K2502&lt;&gt;"نعم","⚠ غير مسوى مع الحسابات","✔ معتمد ومسوى")))))))))</f>
        <v/>
      </c>
      <c r="R2502">
        <f>N(R2501)+IF(A2502="عهدة",1,0)</f>
        <v/>
      </c>
      <c r="S2502">
        <f>IF(C2502="","",IF(AND(C2502&gt;=DATE(2026,9,1),C2502&lt;=DATE(2027,8,31)),(YEAR(C2502)-2026)*12+MONTH(C2502)-8,""))</f>
        <v/>
      </c>
      <c r="T2502">
        <f>IF(AND(A2502="مصروف",R2502&gt;0,I2502="موافق",S2502&lt;&gt;"",H2502&lt;&gt;""),N(G2502),0)</f>
        <v/>
      </c>
    </row>
    <row r="2503">
      <c r="A2503" s="19" t="n"/>
      <c r="B2503" s="20">
        <f>IF(A2503="","",IF(R2503=0,"⚠ أضف سطر عهدة أولًا","DMT-"&amp;TEXT(R2503,"000")))</f>
        <v/>
      </c>
      <c r="C2503" s="21" t="n"/>
      <c r="D2503" s="20">
        <f>IF(C2503="","",IF(S2503="","خارج السنة المالية",INDEX(القوائم!$D$2:$D$13,S2503)))</f>
        <v/>
      </c>
      <c r="E2503" s="22" t="n"/>
      <c r="F2503" s="23" t="n"/>
      <c r="G2503" s="23" t="n"/>
      <c r="H2503" s="22" t="n"/>
      <c r="I2503" s="19" t="n"/>
      <c r="J2503" s="21" t="n"/>
      <c r="K2503" s="19" t="n"/>
      <c r="L2503" s="19" t="n"/>
      <c r="M2503" s="21" t="n"/>
      <c r="N2503" s="22" t="n"/>
      <c r="O2503" s="24">
        <f>IF(A2503&lt;&gt;"عهدة","",SUMIFS($G$8:$G$5007,$B$8:$B$5007,B2503,$A$8:$A$5007,"مصروف",$I$8:$I$5007,"&lt;&gt;مرفوض"))</f>
        <v/>
      </c>
      <c r="P2503" s="25">
        <f>IF(A2503&lt;&gt;"عهدة","",N(F2503)-O2503)</f>
        <v/>
      </c>
      <c r="Q2503" s="26">
        <f>IF(A2503="","",IF(A2503="عهدة",IF(N(F2503)=0,"⚠ أدخل قيمة العهدة",IF(P2503&lt;0,"⛔ عجز / زيادة مصروفات "&amp;TEXT(-P2503,"#,##0"),IF(COUNTIFS($B$8:$B$5007,B2503,$A$8:$A$5007,"مصروف",$I$8:$I$5007,"&lt;&gt;مرفوض",$K$8:$K$5007,"&lt;&gt;نعم")&gt;0,"⚠ "&amp;COUNTIFS($B$8:$B$5007,B2503,$A$8:$A$5007,"مصروف",$I$8:$I$5007,"&lt;&gt;مرفوض",$K$8:$K$5007,"&lt;&gt;نعم")&amp;" مصروف غير مسوى",IF(L2503="تمت التسوية",IF(P2503=0,"✔ متوازنة وتمت التسوية","✔ تمت التسوية – متبقي "&amp;TEXT(P2503,"#,##0")),IF(P2503&gt;0,"متبقي "&amp;TEXT(P2503,"#,##0"),"✔ متوازنة"))))),IF(R2503=0,"⚠ أضف سطر عهدة أولًا",IF(OR(C2503="",N(G2503)=0),"⚠ أكمل التاريخ والقيمة",IF(S2503="","⚠ التاريخ خارج السنة المالية",IF(H2503="","⚠ اختر بند الموازنة",IF(I2503="مرفوض","✖ مرفوض من المدير",IF(I2503&lt;&gt;"موافق","⏳ بانتظار موافقة المدير",IF(K2503&lt;&gt;"نعم","⚠ غير مسوى مع الحسابات","✔ معتمد ومسوى")))))))))</f>
        <v/>
      </c>
      <c r="R2503">
        <f>N(R2502)+IF(A2503="عهدة",1,0)</f>
        <v/>
      </c>
      <c r="S2503">
        <f>IF(C2503="","",IF(AND(C2503&gt;=DATE(2026,9,1),C2503&lt;=DATE(2027,8,31)),(YEAR(C2503)-2026)*12+MONTH(C2503)-8,""))</f>
        <v/>
      </c>
      <c r="T2503">
        <f>IF(AND(A2503="مصروف",R2503&gt;0,I2503="موافق",S2503&lt;&gt;"",H2503&lt;&gt;""),N(G2503),0)</f>
        <v/>
      </c>
    </row>
    <row r="2504">
      <c r="A2504" s="19" t="n"/>
      <c r="B2504" s="20">
        <f>IF(A2504="","",IF(R2504=0,"⚠ أضف سطر عهدة أولًا","DMT-"&amp;TEXT(R2504,"000")))</f>
        <v/>
      </c>
      <c r="C2504" s="21" t="n"/>
      <c r="D2504" s="20">
        <f>IF(C2504="","",IF(S2504="","خارج السنة المالية",INDEX(القوائم!$D$2:$D$13,S2504)))</f>
        <v/>
      </c>
      <c r="E2504" s="22" t="n"/>
      <c r="F2504" s="23" t="n"/>
      <c r="G2504" s="23" t="n"/>
      <c r="H2504" s="22" t="n"/>
      <c r="I2504" s="19" t="n"/>
      <c r="J2504" s="21" t="n"/>
      <c r="K2504" s="19" t="n"/>
      <c r="L2504" s="19" t="n"/>
      <c r="M2504" s="21" t="n"/>
      <c r="N2504" s="22" t="n"/>
      <c r="O2504" s="24">
        <f>IF(A2504&lt;&gt;"عهدة","",SUMIFS($G$8:$G$5007,$B$8:$B$5007,B2504,$A$8:$A$5007,"مصروف",$I$8:$I$5007,"&lt;&gt;مرفوض"))</f>
        <v/>
      </c>
      <c r="P2504" s="25">
        <f>IF(A2504&lt;&gt;"عهدة","",N(F2504)-O2504)</f>
        <v/>
      </c>
      <c r="Q2504" s="26">
        <f>IF(A2504="","",IF(A2504="عهدة",IF(N(F2504)=0,"⚠ أدخل قيمة العهدة",IF(P2504&lt;0,"⛔ عجز / زيادة مصروفات "&amp;TEXT(-P2504,"#,##0"),IF(COUNTIFS($B$8:$B$5007,B2504,$A$8:$A$5007,"مصروف",$I$8:$I$5007,"&lt;&gt;مرفوض",$K$8:$K$5007,"&lt;&gt;نعم")&gt;0,"⚠ "&amp;COUNTIFS($B$8:$B$5007,B2504,$A$8:$A$5007,"مصروف",$I$8:$I$5007,"&lt;&gt;مرفوض",$K$8:$K$5007,"&lt;&gt;نعم")&amp;" مصروف غير مسوى",IF(L2504="تمت التسوية",IF(P2504=0,"✔ متوازنة وتمت التسوية","✔ تمت التسوية – متبقي "&amp;TEXT(P2504,"#,##0")),IF(P2504&gt;0,"متبقي "&amp;TEXT(P2504,"#,##0"),"✔ متوازنة"))))),IF(R2504=0,"⚠ أضف سطر عهدة أولًا",IF(OR(C2504="",N(G2504)=0),"⚠ أكمل التاريخ والقيمة",IF(S2504="","⚠ التاريخ خارج السنة المالية",IF(H2504="","⚠ اختر بند الموازنة",IF(I2504="مرفوض","✖ مرفوض من المدير",IF(I2504&lt;&gt;"موافق","⏳ بانتظار موافقة المدير",IF(K2504&lt;&gt;"نعم","⚠ غير مسوى مع الحسابات","✔ معتمد ومسوى")))))))))</f>
        <v/>
      </c>
      <c r="R2504">
        <f>N(R2503)+IF(A2504="عهدة",1,0)</f>
        <v/>
      </c>
      <c r="S2504">
        <f>IF(C2504="","",IF(AND(C2504&gt;=DATE(2026,9,1),C2504&lt;=DATE(2027,8,31)),(YEAR(C2504)-2026)*12+MONTH(C2504)-8,""))</f>
        <v/>
      </c>
      <c r="T2504">
        <f>IF(AND(A2504="مصروف",R2504&gt;0,I2504="موافق",S2504&lt;&gt;"",H2504&lt;&gt;""),N(G2504),0)</f>
        <v/>
      </c>
    </row>
    <row r="2505">
      <c r="A2505" s="19" t="n"/>
      <c r="B2505" s="20">
        <f>IF(A2505="","",IF(R2505=0,"⚠ أضف سطر عهدة أولًا","DMT-"&amp;TEXT(R2505,"000")))</f>
        <v/>
      </c>
      <c r="C2505" s="21" t="n"/>
      <c r="D2505" s="20">
        <f>IF(C2505="","",IF(S2505="","خارج السنة المالية",INDEX(القوائم!$D$2:$D$13,S2505)))</f>
        <v/>
      </c>
      <c r="E2505" s="22" t="n"/>
      <c r="F2505" s="23" t="n"/>
      <c r="G2505" s="23" t="n"/>
      <c r="H2505" s="22" t="n"/>
      <c r="I2505" s="19" t="n"/>
      <c r="J2505" s="21" t="n"/>
      <c r="K2505" s="19" t="n"/>
      <c r="L2505" s="19" t="n"/>
      <c r="M2505" s="21" t="n"/>
      <c r="N2505" s="22" t="n"/>
      <c r="O2505" s="24">
        <f>IF(A2505&lt;&gt;"عهدة","",SUMIFS($G$8:$G$5007,$B$8:$B$5007,B2505,$A$8:$A$5007,"مصروف",$I$8:$I$5007,"&lt;&gt;مرفوض"))</f>
        <v/>
      </c>
      <c r="P2505" s="25">
        <f>IF(A2505&lt;&gt;"عهدة","",N(F2505)-O2505)</f>
        <v/>
      </c>
      <c r="Q2505" s="26">
        <f>IF(A2505="","",IF(A2505="عهدة",IF(N(F2505)=0,"⚠ أدخل قيمة العهدة",IF(P2505&lt;0,"⛔ عجز / زيادة مصروفات "&amp;TEXT(-P2505,"#,##0"),IF(COUNTIFS($B$8:$B$5007,B2505,$A$8:$A$5007,"مصروف",$I$8:$I$5007,"&lt;&gt;مرفوض",$K$8:$K$5007,"&lt;&gt;نعم")&gt;0,"⚠ "&amp;COUNTIFS($B$8:$B$5007,B2505,$A$8:$A$5007,"مصروف",$I$8:$I$5007,"&lt;&gt;مرفوض",$K$8:$K$5007,"&lt;&gt;نعم")&amp;" مصروف غير مسوى",IF(L2505="تمت التسوية",IF(P2505=0,"✔ متوازنة وتمت التسوية","✔ تمت التسوية – متبقي "&amp;TEXT(P2505,"#,##0")),IF(P2505&gt;0,"متبقي "&amp;TEXT(P2505,"#,##0"),"✔ متوازنة"))))),IF(R2505=0,"⚠ أضف سطر عهدة أولًا",IF(OR(C2505="",N(G2505)=0),"⚠ أكمل التاريخ والقيمة",IF(S2505="","⚠ التاريخ خارج السنة المالية",IF(H2505="","⚠ اختر بند الموازنة",IF(I2505="مرفوض","✖ مرفوض من المدير",IF(I2505&lt;&gt;"موافق","⏳ بانتظار موافقة المدير",IF(K2505&lt;&gt;"نعم","⚠ غير مسوى مع الحسابات","✔ معتمد ومسوى")))))))))</f>
        <v/>
      </c>
      <c r="R2505">
        <f>N(R2504)+IF(A2505="عهدة",1,0)</f>
        <v/>
      </c>
      <c r="S2505">
        <f>IF(C2505="","",IF(AND(C2505&gt;=DATE(2026,9,1),C2505&lt;=DATE(2027,8,31)),(YEAR(C2505)-2026)*12+MONTH(C2505)-8,""))</f>
        <v/>
      </c>
      <c r="T2505">
        <f>IF(AND(A2505="مصروف",R2505&gt;0,I2505="موافق",S2505&lt;&gt;"",H2505&lt;&gt;""),N(G2505),0)</f>
        <v/>
      </c>
    </row>
    <row r="2506">
      <c r="A2506" s="19" t="n"/>
      <c r="B2506" s="20">
        <f>IF(A2506="","",IF(R2506=0,"⚠ أضف سطر عهدة أولًا","DMT-"&amp;TEXT(R2506,"000")))</f>
        <v/>
      </c>
      <c r="C2506" s="21" t="n"/>
      <c r="D2506" s="20">
        <f>IF(C2506="","",IF(S2506="","خارج السنة المالية",INDEX(القوائم!$D$2:$D$13,S2506)))</f>
        <v/>
      </c>
      <c r="E2506" s="22" t="n"/>
      <c r="F2506" s="23" t="n"/>
      <c r="G2506" s="23" t="n"/>
      <c r="H2506" s="22" t="n"/>
      <c r="I2506" s="19" t="n"/>
      <c r="J2506" s="21" t="n"/>
      <c r="K2506" s="19" t="n"/>
      <c r="L2506" s="19" t="n"/>
      <c r="M2506" s="21" t="n"/>
      <c r="N2506" s="22" t="n"/>
      <c r="O2506" s="24">
        <f>IF(A2506&lt;&gt;"عهدة","",SUMIFS($G$8:$G$5007,$B$8:$B$5007,B2506,$A$8:$A$5007,"مصروف",$I$8:$I$5007,"&lt;&gt;مرفوض"))</f>
        <v/>
      </c>
      <c r="P2506" s="25">
        <f>IF(A2506&lt;&gt;"عهدة","",N(F2506)-O2506)</f>
        <v/>
      </c>
      <c r="Q2506" s="26">
        <f>IF(A2506="","",IF(A2506="عهدة",IF(N(F2506)=0,"⚠ أدخل قيمة العهدة",IF(P2506&lt;0,"⛔ عجز / زيادة مصروفات "&amp;TEXT(-P2506,"#,##0"),IF(COUNTIFS($B$8:$B$5007,B2506,$A$8:$A$5007,"مصروف",$I$8:$I$5007,"&lt;&gt;مرفوض",$K$8:$K$5007,"&lt;&gt;نعم")&gt;0,"⚠ "&amp;COUNTIFS($B$8:$B$5007,B2506,$A$8:$A$5007,"مصروف",$I$8:$I$5007,"&lt;&gt;مرفوض",$K$8:$K$5007,"&lt;&gt;نعم")&amp;" مصروف غير مسوى",IF(L2506="تمت التسوية",IF(P2506=0,"✔ متوازنة وتمت التسوية","✔ تمت التسوية – متبقي "&amp;TEXT(P2506,"#,##0")),IF(P2506&gt;0,"متبقي "&amp;TEXT(P2506,"#,##0"),"✔ متوازنة"))))),IF(R2506=0,"⚠ أضف سطر عهدة أولًا",IF(OR(C2506="",N(G2506)=0),"⚠ أكمل التاريخ والقيمة",IF(S2506="","⚠ التاريخ خارج السنة المالية",IF(H2506="","⚠ اختر بند الموازنة",IF(I2506="مرفوض","✖ مرفوض من المدير",IF(I2506&lt;&gt;"موافق","⏳ بانتظار موافقة المدير",IF(K2506&lt;&gt;"نعم","⚠ غير مسوى مع الحسابات","✔ معتمد ومسوى")))))))))</f>
        <v/>
      </c>
      <c r="R2506">
        <f>N(R2505)+IF(A2506="عهدة",1,0)</f>
        <v/>
      </c>
      <c r="S2506">
        <f>IF(C2506="","",IF(AND(C2506&gt;=DATE(2026,9,1),C2506&lt;=DATE(2027,8,31)),(YEAR(C2506)-2026)*12+MONTH(C2506)-8,""))</f>
        <v/>
      </c>
      <c r="T2506">
        <f>IF(AND(A2506="مصروف",R2506&gt;0,I2506="موافق",S2506&lt;&gt;"",H2506&lt;&gt;""),N(G2506),0)</f>
        <v/>
      </c>
    </row>
    <row r="2507">
      <c r="A2507" s="19" t="n"/>
      <c r="B2507" s="20">
        <f>IF(A2507="","",IF(R2507=0,"⚠ أضف سطر عهدة أولًا","DMT-"&amp;TEXT(R2507,"000")))</f>
        <v/>
      </c>
      <c r="C2507" s="21" t="n"/>
      <c r="D2507" s="20">
        <f>IF(C2507="","",IF(S2507="","خارج السنة المالية",INDEX(القوائم!$D$2:$D$13,S2507)))</f>
        <v/>
      </c>
      <c r="E2507" s="22" t="n"/>
      <c r="F2507" s="23" t="n"/>
      <c r="G2507" s="23" t="n"/>
      <c r="H2507" s="22" t="n"/>
      <c r="I2507" s="19" t="n"/>
      <c r="J2507" s="21" t="n"/>
      <c r="K2507" s="19" t="n"/>
      <c r="L2507" s="19" t="n"/>
      <c r="M2507" s="21" t="n"/>
      <c r="N2507" s="22" t="n"/>
      <c r="O2507" s="24">
        <f>IF(A2507&lt;&gt;"عهدة","",SUMIFS($G$8:$G$5007,$B$8:$B$5007,B2507,$A$8:$A$5007,"مصروف",$I$8:$I$5007,"&lt;&gt;مرفوض"))</f>
        <v/>
      </c>
      <c r="P2507" s="25">
        <f>IF(A2507&lt;&gt;"عهدة","",N(F2507)-O2507)</f>
        <v/>
      </c>
      <c r="Q2507" s="26">
        <f>IF(A2507="","",IF(A2507="عهدة",IF(N(F2507)=0,"⚠ أدخل قيمة العهدة",IF(P2507&lt;0,"⛔ عجز / زيادة مصروفات "&amp;TEXT(-P2507,"#,##0"),IF(COUNTIFS($B$8:$B$5007,B2507,$A$8:$A$5007,"مصروف",$I$8:$I$5007,"&lt;&gt;مرفوض",$K$8:$K$5007,"&lt;&gt;نعم")&gt;0,"⚠ "&amp;COUNTIFS($B$8:$B$5007,B2507,$A$8:$A$5007,"مصروف",$I$8:$I$5007,"&lt;&gt;مرفوض",$K$8:$K$5007,"&lt;&gt;نعم")&amp;" مصروف غير مسوى",IF(L2507="تمت التسوية",IF(P2507=0,"✔ متوازنة وتمت التسوية","✔ تمت التسوية – متبقي "&amp;TEXT(P2507,"#,##0")),IF(P2507&gt;0,"متبقي "&amp;TEXT(P2507,"#,##0"),"✔ متوازنة"))))),IF(R2507=0,"⚠ أضف سطر عهدة أولًا",IF(OR(C2507="",N(G2507)=0),"⚠ أكمل التاريخ والقيمة",IF(S2507="","⚠ التاريخ خارج السنة المالية",IF(H2507="","⚠ اختر بند الموازنة",IF(I2507="مرفوض","✖ مرفوض من المدير",IF(I2507&lt;&gt;"موافق","⏳ بانتظار موافقة المدير",IF(K2507&lt;&gt;"نعم","⚠ غير مسوى مع الحسابات","✔ معتمد ومسوى")))))))))</f>
        <v/>
      </c>
      <c r="R2507">
        <f>N(R2506)+IF(A2507="عهدة",1,0)</f>
        <v/>
      </c>
      <c r="S2507">
        <f>IF(C2507="","",IF(AND(C2507&gt;=DATE(2026,9,1),C2507&lt;=DATE(2027,8,31)),(YEAR(C2507)-2026)*12+MONTH(C2507)-8,""))</f>
        <v/>
      </c>
      <c r="T2507">
        <f>IF(AND(A2507="مصروف",R2507&gt;0,I2507="موافق",S2507&lt;&gt;"",H2507&lt;&gt;""),N(G2507),0)</f>
        <v/>
      </c>
    </row>
    <row r="2508">
      <c r="A2508" s="19" t="n"/>
      <c r="B2508" s="20">
        <f>IF(A2508="","",IF(R2508=0,"⚠ أضف سطر عهدة أولًا","DMT-"&amp;TEXT(R2508,"000")))</f>
        <v/>
      </c>
      <c r="C2508" s="21" t="n"/>
      <c r="D2508" s="20">
        <f>IF(C2508="","",IF(S2508="","خارج السنة المالية",INDEX(القوائم!$D$2:$D$13,S2508)))</f>
        <v/>
      </c>
      <c r="E2508" s="22" t="n"/>
      <c r="F2508" s="23" t="n"/>
      <c r="G2508" s="23" t="n"/>
      <c r="H2508" s="22" t="n"/>
      <c r="I2508" s="19" t="n"/>
      <c r="J2508" s="21" t="n"/>
      <c r="K2508" s="19" t="n"/>
      <c r="L2508" s="19" t="n"/>
      <c r="M2508" s="21" t="n"/>
      <c r="N2508" s="22" t="n"/>
      <c r="O2508" s="24">
        <f>IF(A2508&lt;&gt;"عهدة","",SUMIFS($G$8:$G$5007,$B$8:$B$5007,B2508,$A$8:$A$5007,"مصروف",$I$8:$I$5007,"&lt;&gt;مرفوض"))</f>
        <v/>
      </c>
      <c r="P2508" s="25">
        <f>IF(A2508&lt;&gt;"عهدة","",N(F2508)-O2508)</f>
        <v/>
      </c>
      <c r="Q2508" s="26">
        <f>IF(A2508="","",IF(A2508="عهدة",IF(N(F2508)=0,"⚠ أدخل قيمة العهدة",IF(P2508&lt;0,"⛔ عجز / زيادة مصروفات "&amp;TEXT(-P2508,"#,##0"),IF(COUNTIFS($B$8:$B$5007,B2508,$A$8:$A$5007,"مصروف",$I$8:$I$5007,"&lt;&gt;مرفوض",$K$8:$K$5007,"&lt;&gt;نعم")&gt;0,"⚠ "&amp;COUNTIFS($B$8:$B$5007,B2508,$A$8:$A$5007,"مصروف",$I$8:$I$5007,"&lt;&gt;مرفوض",$K$8:$K$5007,"&lt;&gt;نعم")&amp;" مصروف غير مسوى",IF(L2508="تمت التسوية",IF(P2508=0,"✔ متوازنة وتمت التسوية","✔ تمت التسوية – متبقي "&amp;TEXT(P2508,"#,##0")),IF(P2508&gt;0,"متبقي "&amp;TEXT(P2508,"#,##0"),"✔ متوازنة"))))),IF(R2508=0,"⚠ أضف سطر عهدة أولًا",IF(OR(C2508="",N(G2508)=0),"⚠ أكمل التاريخ والقيمة",IF(S2508="","⚠ التاريخ خارج السنة المالية",IF(H2508="","⚠ اختر بند الموازنة",IF(I2508="مرفوض","✖ مرفوض من المدير",IF(I2508&lt;&gt;"موافق","⏳ بانتظار موافقة المدير",IF(K2508&lt;&gt;"نعم","⚠ غير مسوى مع الحسابات","✔ معتمد ومسوى")))))))))</f>
        <v/>
      </c>
      <c r="R2508">
        <f>N(R2507)+IF(A2508="عهدة",1,0)</f>
        <v/>
      </c>
      <c r="S2508">
        <f>IF(C2508="","",IF(AND(C2508&gt;=DATE(2026,9,1),C2508&lt;=DATE(2027,8,31)),(YEAR(C2508)-2026)*12+MONTH(C2508)-8,""))</f>
        <v/>
      </c>
      <c r="T2508">
        <f>IF(AND(A2508="مصروف",R2508&gt;0,I2508="موافق",S2508&lt;&gt;"",H2508&lt;&gt;""),N(G2508),0)</f>
        <v/>
      </c>
    </row>
    <row r="2509">
      <c r="A2509" s="19" t="n"/>
      <c r="B2509" s="20">
        <f>IF(A2509="","",IF(R2509=0,"⚠ أضف سطر عهدة أولًا","DMT-"&amp;TEXT(R2509,"000")))</f>
        <v/>
      </c>
      <c r="C2509" s="21" t="n"/>
      <c r="D2509" s="20">
        <f>IF(C2509="","",IF(S2509="","خارج السنة المالية",INDEX(القوائم!$D$2:$D$13,S2509)))</f>
        <v/>
      </c>
      <c r="E2509" s="22" t="n"/>
      <c r="F2509" s="23" t="n"/>
      <c r="G2509" s="23" t="n"/>
      <c r="H2509" s="22" t="n"/>
      <c r="I2509" s="19" t="n"/>
      <c r="J2509" s="21" t="n"/>
      <c r="K2509" s="19" t="n"/>
      <c r="L2509" s="19" t="n"/>
      <c r="M2509" s="21" t="n"/>
      <c r="N2509" s="22" t="n"/>
      <c r="O2509" s="24">
        <f>IF(A2509&lt;&gt;"عهدة","",SUMIFS($G$8:$G$5007,$B$8:$B$5007,B2509,$A$8:$A$5007,"مصروف",$I$8:$I$5007,"&lt;&gt;مرفوض"))</f>
        <v/>
      </c>
      <c r="P2509" s="25">
        <f>IF(A2509&lt;&gt;"عهدة","",N(F2509)-O2509)</f>
        <v/>
      </c>
      <c r="Q2509" s="26">
        <f>IF(A2509="","",IF(A2509="عهدة",IF(N(F2509)=0,"⚠ أدخل قيمة العهدة",IF(P2509&lt;0,"⛔ عجز / زيادة مصروفات "&amp;TEXT(-P2509,"#,##0"),IF(COUNTIFS($B$8:$B$5007,B2509,$A$8:$A$5007,"مصروف",$I$8:$I$5007,"&lt;&gt;مرفوض",$K$8:$K$5007,"&lt;&gt;نعم")&gt;0,"⚠ "&amp;COUNTIFS($B$8:$B$5007,B2509,$A$8:$A$5007,"مصروف",$I$8:$I$5007,"&lt;&gt;مرفوض",$K$8:$K$5007,"&lt;&gt;نعم")&amp;" مصروف غير مسوى",IF(L2509="تمت التسوية",IF(P2509=0,"✔ متوازنة وتمت التسوية","✔ تمت التسوية – متبقي "&amp;TEXT(P2509,"#,##0")),IF(P2509&gt;0,"متبقي "&amp;TEXT(P2509,"#,##0"),"✔ متوازنة"))))),IF(R2509=0,"⚠ أضف سطر عهدة أولًا",IF(OR(C2509="",N(G2509)=0),"⚠ أكمل التاريخ والقيمة",IF(S2509="","⚠ التاريخ خارج السنة المالية",IF(H2509="","⚠ اختر بند الموازنة",IF(I2509="مرفوض","✖ مرفوض من المدير",IF(I2509&lt;&gt;"موافق","⏳ بانتظار موافقة المدير",IF(K2509&lt;&gt;"نعم","⚠ غير مسوى مع الحسابات","✔ معتمد ومسوى")))))))))</f>
        <v/>
      </c>
      <c r="R2509">
        <f>N(R2508)+IF(A2509="عهدة",1,0)</f>
        <v/>
      </c>
      <c r="S2509">
        <f>IF(C2509="","",IF(AND(C2509&gt;=DATE(2026,9,1),C2509&lt;=DATE(2027,8,31)),(YEAR(C2509)-2026)*12+MONTH(C2509)-8,""))</f>
        <v/>
      </c>
      <c r="T2509">
        <f>IF(AND(A2509="مصروف",R2509&gt;0,I2509="موافق",S2509&lt;&gt;"",H2509&lt;&gt;""),N(G2509),0)</f>
        <v/>
      </c>
    </row>
    <row r="2510">
      <c r="A2510" s="19" t="n"/>
      <c r="B2510" s="20">
        <f>IF(A2510="","",IF(R2510=0,"⚠ أضف سطر عهدة أولًا","DMT-"&amp;TEXT(R2510,"000")))</f>
        <v/>
      </c>
      <c r="C2510" s="21" t="n"/>
      <c r="D2510" s="20">
        <f>IF(C2510="","",IF(S2510="","خارج السنة المالية",INDEX(القوائم!$D$2:$D$13,S2510)))</f>
        <v/>
      </c>
      <c r="E2510" s="22" t="n"/>
      <c r="F2510" s="23" t="n"/>
      <c r="G2510" s="23" t="n"/>
      <c r="H2510" s="22" t="n"/>
      <c r="I2510" s="19" t="n"/>
      <c r="J2510" s="21" t="n"/>
      <c r="K2510" s="19" t="n"/>
      <c r="L2510" s="19" t="n"/>
      <c r="M2510" s="21" t="n"/>
      <c r="N2510" s="22" t="n"/>
      <c r="O2510" s="24">
        <f>IF(A2510&lt;&gt;"عهدة","",SUMIFS($G$8:$G$5007,$B$8:$B$5007,B2510,$A$8:$A$5007,"مصروف",$I$8:$I$5007,"&lt;&gt;مرفوض"))</f>
        <v/>
      </c>
      <c r="P2510" s="25">
        <f>IF(A2510&lt;&gt;"عهدة","",N(F2510)-O2510)</f>
        <v/>
      </c>
      <c r="Q2510" s="26">
        <f>IF(A2510="","",IF(A2510="عهدة",IF(N(F2510)=0,"⚠ أدخل قيمة العهدة",IF(P2510&lt;0,"⛔ عجز / زيادة مصروفات "&amp;TEXT(-P2510,"#,##0"),IF(COUNTIFS($B$8:$B$5007,B2510,$A$8:$A$5007,"مصروف",$I$8:$I$5007,"&lt;&gt;مرفوض",$K$8:$K$5007,"&lt;&gt;نعم")&gt;0,"⚠ "&amp;COUNTIFS($B$8:$B$5007,B2510,$A$8:$A$5007,"مصروف",$I$8:$I$5007,"&lt;&gt;مرفوض",$K$8:$K$5007,"&lt;&gt;نعم")&amp;" مصروف غير مسوى",IF(L2510="تمت التسوية",IF(P2510=0,"✔ متوازنة وتمت التسوية","✔ تمت التسوية – متبقي "&amp;TEXT(P2510,"#,##0")),IF(P2510&gt;0,"متبقي "&amp;TEXT(P2510,"#,##0"),"✔ متوازنة"))))),IF(R2510=0,"⚠ أضف سطر عهدة أولًا",IF(OR(C2510="",N(G2510)=0),"⚠ أكمل التاريخ والقيمة",IF(S2510="","⚠ التاريخ خارج السنة المالية",IF(H2510="","⚠ اختر بند الموازنة",IF(I2510="مرفوض","✖ مرفوض من المدير",IF(I2510&lt;&gt;"موافق","⏳ بانتظار موافقة المدير",IF(K2510&lt;&gt;"نعم","⚠ غير مسوى مع الحسابات","✔ معتمد ومسوى")))))))))</f>
        <v/>
      </c>
      <c r="R2510">
        <f>N(R2509)+IF(A2510="عهدة",1,0)</f>
        <v/>
      </c>
      <c r="S2510">
        <f>IF(C2510="","",IF(AND(C2510&gt;=DATE(2026,9,1),C2510&lt;=DATE(2027,8,31)),(YEAR(C2510)-2026)*12+MONTH(C2510)-8,""))</f>
        <v/>
      </c>
      <c r="T2510">
        <f>IF(AND(A2510="مصروف",R2510&gt;0,I2510="موافق",S2510&lt;&gt;"",H2510&lt;&gt;""),N(G2510),0)</f>
        <v/>
      </c>
    </row>
    <row r="2511">
      <c r="A2511" s="19" t="n"/>
      <c r="B2511" s="20">
        <f>IF(A2511="","",IF(R2511=0,"⚠ أضف سطر عهدة أولًا","DMT-"&amp;TEXT(R2511,"000")))</f>
        <v/>
      </c>
      <c r="C2511" s="21" t="n"/>
      <c r="D2511" s="20">
        <f>IF(C2511="","",IF(S2511="","خارج السنة المالية",INDEX(القوائم!$D$2:$D$13,S2511)))</f>
        <v/>
      </c>
      <c r="E2511" s="22" t="n"/>
      <c r="F2511" s="23" t="n"/>
      <c r="G2511" s="23" t="n"/>
      <c r="H2511" s="22" t="n"/>
      <c r="I2511" s="19" t="n"/>
      <c r="J2511" s="21" t="n"/>
      <c r="K2511" s="19" t="n"/>
      <c r="L2511" s="19" t="n"/>
      <c r="M2511" s="21" t="n"/>
      <c r="N2511" s="22" t="n"/>
      <c r="O2511" s="24">
        <f>IF(A2511&lt;&gt;"عهدة","",SUMIFS($G$8:$G$5007,$B$8:$B$5007,B2511,$A$8:$A$5007,"مصروف",$I$8:$I$5007,"&lt;&gt;مرفوض"))</f>
        <v/>
      </c>
      <c r="P2511" s="25">
        <f>IF(A2511&lt;&gt;"عهدة","",N(F2511)-O2511)</f>
        <v/>
      </c>
      <c r="Q2511" s="26">
        <f>IF(A2511="","",IF(A2511="عهدة",IF(N(F2511)=0,"⚠ أدخل قيمة العهدة",IF(P2511&lt;0,"⛔ عجز / زيادة مصروفات "&amp;TEXT(-P2511,"#,##0"),IF(COUNTIFS($B$8:$B$5007,B2511,$A$8:$A$5007,"مصروف",$I$8:$I$5007,"&lt;&gt;مرفوض",$K$8:$K$5007,"&lt;&gt;نعم")&gt;0,"⚠ "&amp;COUNTIFS($B$8:$B$5007,B2511,$A$8:$A$5007,"مصروف",$I$8:$I$5007,"&lt;&gt;مرفوض",$K$8:$K$5007,"&lt;&gt;نعم")&amp;" مصروف غير مسوى",IF(L2511="تمت التسوية",IF(P2511=0,"✔ متوازنة وتمت التسوية","✔ تمت التسوية – متبقي "&amp;TEXT(P2511,"#,##0")),IF(P2511&gt;0,"متبقي "&amp;TEXT(P2511,"#,##0"),"✔ متوازنة"))))),IF(R2511=0,"⚠ أضف سطر عهدة أولًا",IF(OR(C2511="",N(G2511)=0),"⚠ أكمل التاريخ والقيمة",IF(S2511="","⚠ التاريخ خارج السنة المالية",IF(H2511="","⚠ اختر بند الموازنة",IF(I2511="مرفوض","✖ مرفوض من المدير",IF(I2511&lt;&gt;"موافق","⏳ بانتظار موافقة المدير",IF(K2511&lt;&gt;"نعم","⚠ غير مسوى مع الحسابات","✔ معتمد ومسوى")))))))))</f>
        <v/>
      </c>
      <c r="R2511">
        <f>N(R2510)+IF(A2511="عهدة",1,0)</f>
        <v/>
      </c>
      <c r="S2511">
        <f>IF(C2511="","",IF(AND(C2511&gt;=DATE(2026,9,1),C2511&lt;=DATE(2027,8,31)),(YEAR(C2511)-2026)*12+MONTH(C2511)-8,""))</f>
        <v/>
      </c>
      <c r="T2511">
        <f>IF(AND(A2511="مصروف",R2511&gt;0,I2511="موافق",S2511&lt;&gt;"",H2511&lt;&gt;""),N(G2511),0)</f>
        <v/>
      </c>
    </row>
    <row r="2512">
      <c r="A2512" s="19" t="n"/>
      <c r="B2512" s="20">
        <f>IF(A2512="","",IF(R2512=0,"⚠ أضف سطر عهدة أولًا","DMT-"&amp;TEXT(R2512,"000")))</f>
        <v/>
      </c>
      <c r="C2512" s="21" t="n"/>
      <c r="D2512" s="20">
        <f>IF(C2512="","",IF(S2512="","خارج السنة المالية",INDEX(القوائم!$D$2:$D$13,S2512)))</f>
        <v/>
      </c>
      <c r="E2512" s="22" t="n"/>
      <c r="F2512" s="23" t="n"/>
      <c r="G2512" s="23" t="n"/>
      <c r="H2512" s="22" t="n"/>
      <c r="I2512" s="19" t="n"/>
      <c r="J2512" s="21" t="n"/>
      <c r="K2512" s="19" t="n"/>
      <c r="L2512" s="19" t="n"/>
      <c r="M2512" s="21" t="n"/>
      <c r="N2512" s="22" t="n"/>
      <c r="O2512" s="24">
        <f>IF(A2512&lt;&gt;"عهدة","",SUMIFS($G$8:$G$5007,$B$8:$B$5007,B2512,$A$8:$A$5007,"مصروف",$I$8:$I$5007,"&lt;&gt;مرفوض"))</f>
        <v/>
      </c>
      <c r="P2512" s="25">
        <f>IF(A2512&lt;&gt;"عهدة","",N(F2512)-O2512)</f>
        <v/>
      </c>
      <c r="Q2512" s="26">
        <f>IF(A2512="","",IF(A2512="عهدة",IF(N(F2512)=0,"⚠ أدخل قيمة العهدة",IF(P2512&lt;0,"⛔ عجز / زيادة مصروفات "&amp;TEXT(-P2512,"#,##0"),IF(COUNTIFS($B$8:$B$5007,B2512,$A$8:$A$5007,"مصروف",$I$8:$I$5007,"&lt;&gt;مرفوض",$K$8:$K$5007,"&lt;&gt;نعم")&gt;0,"⚠ "&amp;COUNTIFS($B$8:$B$5007,B2512,$A$8:$A$5007,"مصروف",$I$8:$I$5007,"&lt;&gt;مرفوض",$K$8:$K$5007,"&lt;&gt;نعم")&amp;" مصروف غير مسوى",IF(L2512="تمت التسوية",IF(P2512=0,"✔ متوازنة وتمت التسوية","✔ تمت التسوية – متبقي "&amp;TEXT(P2512,"#,##0")),IF(P2512&gt;0,"متبقي "&amp;TEXT(P2512,"#,##0"),"✔ متوازنة"))))),IF(R2512=0,"⚠ أضف سطر عهدة أولًا",IF(OR(C2512="",N(G2512)=0),"⚠ أكمل التاريخ والقيمة",IF(S2512="","⚠ التاريخ خارج السنة المالية",IF(H2512="","⚠ اختر بند الموازنة",IF(I2512="مرفوض","✖ مرفوض من المدير",IF(I2512&lt;&gt;"موافق","⏳ بانتظار موافقة المدير",IF(K2512&lt;&gt;"نعم","⚠ غير مسوى مع الحسابات","✔ معتمد ومسوى")))))))))</f>
        <v/>
      </c>
      <c r="R2512">
        <f>N(R2511)+IF(A2512="عهدة",1,0)</f>
        <v/>
      </c>
      <c r="S2512">
        <f>IF(C2512="","",IF(AND(C2512&gt;=DATE(2026,9,1),C2512&lt;=DATE(2027,8,31)),(YEAR(C2512)-2026)*12+MONTH(C2512)-8,""))</f>
        <v/>
      </c>
      <c r="T2512">
        <f>IF(AND(A2512="مصروف",R2512&gt;0,I2512="موافق",S2512&lt;&gt;"",H2512&lt;&gt;""),N(G2512),0)</f>
        <v/>
      </c>
    </row>
    <row r="2513">
      <c r="A2513" s="19" t="n"/>
      <c r="B2513" s="20">
        <f>IF(A2513="","",IF(R2513=0,"⚠ أضف سطر عهدة أولًا","DMT-"&amp;TEXT(R2513,"000")))</f>
        <v/>
      </c>
      <c r="C2513" s="21" t="n"/>
      <c r="D2513" s="20">
        <f>IF(C2513="","",IF(S2513="","خارج السنة المالية",INDEX(القوائم!$D$2:$D$13,S2513)))</f>
        <v/>
      </c>
      <c r="E2513" s="22" t="n"/>
      <c r="F2513" s="23" t="n"/>
      <c r="G2513" s="23" t="n"/>
      <c r="H2513" s="22" t="n"/>
      <c r="I2513" s="19" t="n"/>
      <c r="J2513" s="21" t="n"/>
      <c r="K2513" s="19" t="n"/>
      <c r="L2513" s="19" t="n"/>
      <c r="M2513" s="21" t="n"/>
      <c r="N2513" s="22" t="n"/>
      <c r="O2513" s="24">
        <f>IF(A2513&lt;&gt;"عهدة","",SUMIFS($G$8:$G$5007,$B$8:$B$5007,B2513,$A$8:$A$5007,"مصروف",$I$8:$I$5007,"&lt;&gt;مرفوض"))</f>
        <v/>
      </c>
      <c r="P2513" s="25">
        <f>IF(A2513&lt;&gt;"عهدة","",N(F2513)-O2513)</f>
        <v/>
      </c>
      <c r="Q2513" s="26">
        <f>IF(A2513="","",IF(A2513="عهدة",IF(N(F2513)=0,"⚠ أدخل قيمة العهدة",IF(P2513&lt;0,"⛔ عجز / زيادة مصروفات "&amp;TEXT(-P2513,"#,##0"),IF(COUNTIFS($B$8:$B$5007,B2513,$A$8:$A$5007,"مصروف",$I$8:$I$5007,"&lt;&gt;مرفوض",$K$8:$K$5007,"&lt;&gt;نعم")&gt;0,"⚠ "&amp;COUNTIFS($B$8:$B$5007,B2513,$A$8:$A$5007,"مصروف",$I$8:$I$5007,"&lt;&gt;مرفوض",$K$8:$K$5007,"&lt;&gt;نعم")&amp;" مصروف غير مسوى",IF(L2513="تمت التسوية",IF(P2513=0,"✔ متوازنة وتمت التسوية","✔ تمت التسوية – متبقي "&amp;TEXT(P2513,"#,##0")),IF(P2513&gt;0,"متبقي "&amp;TEXT(P2513,"#,##0"),"✔ متوازنة"))))),IF(R2513=0,"⚠ أضف سطر عهدة أولًا",IF(OR(C2513="",N(G2513)=0),"⚠ أكمل التاريخ والقيمة",IF(S2513="","⚠ التاريخ خارج السنة المالية",IF(H2513="","⚠ اختر بند الموازنة",IF(I2513="مرفوض","✖ مرفوض من المدير",IF(I2513&lt;&gt;"موافق","⏳ بانتظار موافقة المدير",IF(K2513&lt;&gt;"نعم","⚠ غير مسوى مع الحسابات","✔ معتمد ومسوى")))))))))</f>
        <v/>
      </c>
      <c r="R2513">
        <f>N(R2512)+IF(A2513="عهدة",1,0)</f>
        <v/>
      </c>
      <c r="S2513">
        <f>IF(C2513="","",IF(AND(C2513&gt;=DATE(2026,9,1),C2513&lt;=DATE(2027,8,31)),(YEAR(C2513)-2026)*12+MONTH(C2513)-8,""))</f>
        <v/>
      </c>
      <c r="T2513">
        <f>IF(AND(A2513="مصروف",R2513&gt;0,I2513="موافق",S2513&lt;&gt;"",H2513&lt;&gt;""),N(G2513),0)</f>
        <v/>
      </c>
    </row>
    <row r="2514">
      <c r="A2514" s="19" t="n"/>
      <c r="B2514" s="20">
        <f>IF(A2514="","",IF(R2514=0,"⚠ أضف سطر عهدة أولًا","DMT-"&amp;TEXT(R2514,"000")))</f>
        <v/>
      </c>
      <c r="C2514" s="21" t="n"/>
      <c r="D2514" s="20">
        <f>IF(C2514="","",IF(S2514="","خارج السنة المالية",INDEX(القوائم!$D$2:$D$13,S2514)))</f>
        <v/>
      </c>
      <c r="E2514" s="22" t="n"/>
      <c r="F2514" s="23" t="n"/>
      <c r="G2514" s="23" t="n"/>
      <c r="H2514" s="22" t="n"/>
      <c r="I2514" s="19" t="n"/>
      <c r="J2514" s="21" t="n"/>
      <c r="K2514" s="19" t="n"/>
      <c r="L2514" s="19" t="n"/>
      <c r="M2514" s="21" t="n"/>
      <c r="N2514" s="22" t="n"/>
      <c r="O2514" s="24">
        <f>IF(A2514&lt;&gt;"عهدة","",SUMIFS($G$8:$G$5007,$B$8:$B$5007,B2514,$A$8:$A$5007,"مصروف",$I$8:$I$5007,"&lt;&gt;مرفوض"))</f>
        <v/>
      </c>
      <c r="P2514" s="25">
        <f>IF(A2514&lt;&gt;"عهدة","",N(F2514)-O2514)</f>
        <v/>
      </c>
      <c r="Q2514" s="26">
        <f>IF(A2514="","",IF(A2514="عهدة",IF(N(F2514)=0,"⚠ أدخل قيمة العهدة",IF(P2514&lt;0,"⛔ عجز / زيادة مصروفات "&amp;TEXT(-P2514,"#,##0"),IF(COUNTIFS($B$8:$B$5007,B2514,$A$8:$A$5007,"مصروف",$I$8:$I$5007,"&lt;&gt;مرفوض",$K$8:$K$5007,"&lt;&gt;نعم")&gt;0,"⚠ "&amp;COUNTIFS($B$8:$B$5007,B2514,$A$8:$A$5007,"مصروف",$I$8:$I$5007,"&lt;&gt;مرفوض",$K$8:$K$5007,"&lt;&gt;نعم")&amp;" مصروف غير مسوى",IF(L2514="تمت التسوية",IF(P2514=0,"✔ متوازنة وتمت التسوية","✔ تمت التسوية – متبقي "&amp;TEXT(P2514,"#,##0")),IF(P2514&gt;0,"متبقي "&amp;TEXT(P2514,"#,##0"),"✔ متوازنة"))))),IF(R2514=0,"⚠ أضف سطر عهدة أولًا",IF(OR(C2514="",N(G2514)=0),"⚠ أكمل التاريخ والقيمة",IF(S2514="","⚠ التاريخ خارج السنة المالية",IF(H2514="","⚠ اختر بند الموازنة",IF(I2514="مرفوض","✖ مرفوض من المدير",IF(I2514&lt;&gt;"موافق","⏳ بانتظار موافقة المدير",IF(K2514&lt;&gt;"نعم","⚠ غير مسوى مع الحسابات","✔ معتمد ومسوى")))))))))</f>
        <v/>
      </c>
      <c r="R2514">
        <f>N(R2513)+IF(A2514="عهدة",1,0)</f>
        <v/>
      </c>
      <c r="S2514">
        <f>IF(C2514="","",IF(AND(C2514&gt;=DATE(2026,9,1),C2514&lt;=DATE(2027,8,31)),(YEAR(C2514)-2026)*12+MONTH(C2514)-8,""))</f>
        <v/>
      </c>
      <c r="T2514">
        <f>IF(AND(A2514="مصروف",R2514&gt;0,I2514="موافق",S2514&lt;&gt;"",H2514&lt;&gt;""),N(G2514),0)</f>
        <v/>
      </c>
    </row>
    <row r="2515">
      <c r="A2515" s="19" t="n"/>
      <c r="B2515" s="20">
        <f>IF(A2515="","",IF(R2515=0,"⚠ أضف سطر عهدة أولًا","DMT-"&amp;TEXT(R2515,"000")))</f>
        <v/>
      </c>
      <c r="C2515" s="21" t="n"/>
      <c r="D2515" s="20">
        <f>IF(C2515="","",IF(S2515="","خارج السنة المالية",INDEX(القوائم!$D$2:$D$13,S2515)))</f>
        <v/>
      </c>
      <c r="E2515" s="22" t="n"/>
      <c r="F2515" s="23" t="n"/>
      <c r="G2515" s="23" t="n"/>
      <c r="H2515" s="22" t="n"/>
      <c r="I2515" s="19" t="n"/>
      <c r="J2515" s="21" t="n"/>
      <c r="K2515" s="19" t="n"/>
      <c r="L2515" s="19" t="n"/>
      <c r="M2515" s="21" t="n"/>
      <c r="N2515" s="22" t="n"/>
      <c r="O2515" s="24">
        <f>IF(A2515&lt;&gt;"عهدة","",SUMIFS($G$8:$G$5007,$B$8:$B$5007,B2515,$A$8:$A$5007,"مصروف",$I$8:$I$5007,"&lt;&gt;مرفوض"))</f>
        <v/>
      </c>
      <c r="P2515" s="25">
        <f>IF(A2515&lt;&gt;"عهدة","",N(F2515)-O2515)</f>
        <v/>
      </c>
      <c r="Q2515" s="26">
        <f>IF(A2515="","",IF(A2515="عهدة",IF(N(F2515)=0,"⚠ أدخل قيمة العهدة",IF(P2515&lt;0,"⛔ عجز / زيادة مصروفات "&amp;TEXT(-P2515,"#,##0"),IF(COUNTIFS($B$8:$B$5007,B2515,$A$8:$A$5007,"مصروف",$I$8:$I$5007,"&lt;&gt;مرفوض",$K$8:$K$5007,"&lt;&gt;نعم")&gt;0,"⚠ "&amp;COUNTIFS($B$8:$B$5007,B2515,$A$8:$A$5007,"مصروف",$I$8:$I$5007,"&lt;&gt;مرفوض",$K$8:$K$5007,"&lt;&gt;نعم")&amp;" مصروف غير مسوى",IF(L2515="تمت التسوية",IF(P2515=0,"✔ متوازنة وتمت التسوية","✔ تمت التسوية – متبقي "&amp;TEXT(P2515,"#,##0")),IF(P2515&gt;0,"متبقي "&amp;TEXT(P2515,"#,##0"),"✔ متوازنة"))))),IF(R2515=0,"⚠ أضف سطر عهدة أولًا",IF(OR(C2515="",N(G2515)=0),"⚠ أكمل التاريخ والقيمة",IF(S2515="","⚠ التاريخ خارج السنة المالية",IF(H2515="","⚠ اختر بند الموازنة",IF(I2515="مرفوض","✖ مرفوض من المدير",IF(I2515&lt;&gt;"موافق","⏳ بانتظار موافقة المدير",IF(K2515&lt;&gt;"نعم","⚠ غير مسوى مع الحسابات","✔ معتمد ومسوى")))))))))</f>
        <v/>
      </c>
      <c r="R2515">
        <f>N(R2514)+IF(A2515="عهدة",1,0)</f>
        <v/>
      </c>
      <c r="S2515">
        <f>IF(C2515="","",IF(AND(C2515&gt;=DATE(2026,9,1),C2515&lt;=DATE(2027,8,31)),(YEAR(C2515)-2026)*12+MONTH(C2515)-8,""))</f>
        <v/>
      </c>
      <c r="T2515">
        <f>IF(AND(A2515="مصروف",R2515&gt;0,I2515="موافق",S2515&lt;&gt;"",H2515&lt;&gt;""),N(G2515),0)</f>
        <v/>
      </c>
    </row>
    <row r="2516">
      <c r="A2516" s="19" t="n"/>
      <c r="B2516" s="20">
        <f>IF(A2516="","",IF(R2516=0,"⚠ أضف سطر عهدة أولًا","DMT-"&amp;TEXT(R2516,"000")))</f>
        <v/>
      </c>
      <c r="C2516" s="21" t="n"/>
      <c r="D2516" s="20">
        <f>IF(C2516="","",IF(S2516="","خارج السنة المالية",INDEX(القوائم!$D$2:$D$13,S2516)))</f>
        <v/>
      </c>
      <c r="E2516" s="22" t="n"/>
      <c r="F2516" s="23" t="n"/>
      <c r="G2516" s="23" t="n"/>
      <c r="H2516" s="22" t="n"/>
      <c r="I2516" s="19" t="n"/>
      <c r="J2516" s="21" t="n"/>
      <c r="K2516" s="19" t="n"/>
      <c r="L2516" s="19" t="n"/>
      <c r="M2516" s="21" t="n"/>
      <c r="N2516" s="22" t="n"/>
      <c r="O2516" s="24">
        <f>IF(A2516&lt;&gt;"عهدة","",SUMIFS($G$8:$G$5007,$B$8:$B$5007,B2516,$A$8:$A$5007,"مصروف",$I$8:$I$5007,"&lt;&gt;مرفوض"))</f>
        <v/>
      </c>
      <c r="P2516" s="25">
        <f>IF(A2516&lt;&gt;"عهدة","",N(F2516)-O2516)</f>
        <v/>
      </c>
      <c r="Q2516" s="26">
        <f>IF(A2516="","",IF(A2516="عهدة",IF(N(F2516)=0,"⚠ أدخل قيمة العهدة",IF(P2516&lt;0,"⛔ عجز / زيادة مصروفات "&amp;TEXT(-P2516,"#,##0"),IF(COUNTIFS($B$8:$B$5007,B2516,$A$8:$A$5007,"مصروف",$I$8:$I$5007,"&lt;&gt;مرفوض",$K$8:$K$5007,"&lt;&gt;نعم")&gt;0,"⚠ "&amp;COUNTIFS($B$8:$B$5007,B2516,$A$8:$A$5007,"مصروف",$I$8:$I$5007,"&lt;&gt;مرفوض",$K$8:$K$5007,"&lt;&gt;نعم")&amp;" مصروف غير مسوى",IF(L2516="تمت التسوية",IF(P2516=0,"✔ متوازنة وتمت التسوية","✔ تمت التسوية – متبقي "&amp;TEXT(P2516,"#,##0")),IF(P2516&gt;0,"متبقي "&amp;TEXT(P2516,"#,##0"),"✔ متوازنة"))))),IF(R2516=0,"⚠ أضف سطر عهدة أولًا",IF(OR(C2516="",N(G2516)=0),"⚠ أكمل التاريخ والقيمة",IF(S2516="","⚠ التاريخ خارج السنة المالية",IF(H2516="","⚠ اختر بند الموازنة",IF(I2516="مرفوض","✖ مرفوض من المدير",IF(I2516&lt;&gt;"موافق","⏳ بانتظار موافقة المدير",IF(K2516&lt;&gt;"نعم","⚠ غير مسوى مع الحسابات","✔ معتمد ومسوى")))))))))</f>
        <v/>
      </c>
      <c r="R2516">
        <f>N(R2515)+IF(A2516="عهدة",1,0)</f>
        <v/>
      </c>
      <c r="S2516">
        <f>IF(C2516="","",IF(AND(C2516&gt;=DATE(2026,9,1),C2516&lt;=DATE(2027,8,31)),(YEAR(C2516)-2026)*12+MONTH(C2516)-8,""))</f>
        <v/>
      </c>
      <c r="T2516">
        <f>IF(AND(A2516="مصروف",R2516&gt;0,I2516="موافق",S2516&lt;&gt;"",H2516&lt;&gt;""),N(G2516),0)</f>
        <v/>
      </c>
    </row>
    <row r="2517">
      <c r="A2517" s="19" t="n"/>
      <c r="B2517" s="20">
        <f>IF(A2517="","",IF(R2517=0,"⚠ أضف سطر عهدة أولًا","DMT-"&amp;TEXT(R2517,"000")))</f>
        <v/>
      </c>
      <c r="C2517" s="21" t="n"/>
      <c r="D2517" s="20">
        <f>IF(C2517="","",IF(S2517="","خارج السنة المالية",INDEX(القوائم!$D$2:$D$13,S2517)))</f>
        <v/>
      </c>
      <c r="E2517" s="22" t="n"/>
      <c r="F2517" s="23" t="n"/>
      <c r="G2517" s="23" t="n"/>
      <c r="H2517" s="22" t="n"/>
      <c r="I2517" s="19" t="n"/>
      <c r="J2517" s="21" t="n"/>
      <c r="K2517" s="19" t="n"/>
      <c r="L2517" s="19" t="n"/>
      <c r="M2517" s="21" t="n"/>
      <c r="N2517" s="22" t="n"/>
      <c r="O2517" s="24">
        <f>IF(A2517&lt;&gt;"عهدة","",SUMIFS($G$8:$G$5007,$B$8:$B$5007,B2517,$A$8:$A$5007,"مصروف",$I$8:$I$5007,"&lt;&gt;مرفوض"))</f>
        <v/>
      </c>
      <c r="P2517" s="25">
        <f>IF(A2517&lt;&gt;"عهدة","",N(F2517)-O2517)</f>
        <v/>
      </c>
      <c r="Q2517" s="26">
        <f>IF(A2517="","",IF(A2517="عهدة",IF(N(F2517)=0,"⚠ أدخل قيمة العهدة",IF(P2517&lt;0,"⛔ عجز / زيادة مصروفات "&amp;TEXT(-P2517,"#,##0"),IF(COUNTIFS($B$8:$B$5007,B2517,$A$8:$A$5007,"مصروف",$I$8:$I$5007,"&lt;&gt;مرفوض",$K$8:$K$5007,"&lt;&gt;نعم")&gt;0,"⚠ "&amp;COUNTIFS($B$8:$B$5007,B2517,$A$8:$A$5007,"مصروف",$I$8:$I$5007,"&lt;&gt;مرفوض",$K$8:$K$5007,"&lt;&gt;نعم")&amp;" مصروف غير مسوى",IF(L2517="تمت التسوية",IF(P2517=0,"✔ متوازنة وتمت التسوية","✔ تمت التسوية – متبقي "&amp;TEXT(P2517,"#,##0")),IF(P2517&gt;0,"متبقي "&amp;TEXT(P2517,"#,##0"),"✔ متوازنة"))))),IF(R2517=0,"⚠ أضف سطر عهدة أولًا",IF(OR(C2517="",N(G2517)=0),"⚠ أكمل التاريخ والقيمة",IF(S2517="","⚠ التاريخ خارج السنة المالية",IF(H2517="","⚠ اختر بند الموازنة",IF(I2517="مرفوض","✖ مرفوض من المدير",IF(I2517&lt;&gt;"موافق","⏳ بانتظار موافقة المدير",IF(K2517&lt;&gt;"نعم","⚠ غير مسوى مع الحسابات","✔ معتمد ومسوى")))))))))</f>
        <v/>
      </c>
      <c r="R2517">
        <f>N(R2516)+IF(A2517="عهدة",1,0)</f>
        <v/>
      </c>
      <c r="S2517">
        <f>IF(C2517="","",IF(AND(C2517&gt;=DATE(2026,9,1),C2517&lt;=DATE(2027,8,31)),(YEAR(C2517)-2026)*12+MONTH(C2517)-8,""))</f>
        <v/>
      </c>
      <c r="T2517">
        <f>IF(AND(A2517="مصروف",R2517&gt;0,I2517="موافق",S2517&lt;&gt;"",H2517&lt;&gt;""),N(G2517),0)</f>
        <v/>
      </c>
    </row>
    <row r="2518">
      <c r="A2518" s="19" t="n"/>
      <c r="B2518" s="20">
        <f>IF(A2518="","",IF(R2518=0,"⚠ أضف سطر عهدة أولًا","DMT-"&amp;TEXT(R2518,"000")))</f>
        <v/>
      </c>
      <c r="C2518" s="21" t="n"/>
      <c r="D2518" s="20">
        <f>IF(C2518="","",IF(S2518="","خارج السنة المالية",INDEX(القوائم!$D$2:$D$13,S2518)))</f>
        <v/>
      </c>
      <c r="E2518" s="22" t="n"/>
      <c r="F2518" s="23" t="n"/>
      <c r="G2518" s="23" t="n"/>
      <c r="H2518" s="22" t="n"/>
      <c r="I2518" s="19" t="n"/>
      <c r="J2518" s="21" t="n"/>
      <c r="K2518" s="19" t="n"/>
      <c r="L2518" s="19" t="n"/>
      <c r="M2518" s="21" t="n"/>
      <c r="N2518" s="22" t="n"/>
      <c r="O2518" s="24">
        <f>IF(A2518&lt;&gt;"عهدة","",SUMIFS($G$8:$G$5007,$B$8:$B$5007,B2518,$A$8:$A$5007,"مصروف",$I$8:$I$5007,"&lt;&gt;مرفوض"))</f>
        <v/>
      </c>
      <c r="P2518" s="25">
        <f>IF(A2518&lt;&gt;"عهدة","",N(F2518)-O2518)</f>
        <v/>
      </c>
      <c r="Q2518" s="26">
        <f>IF(A2518="","",IF(A2518="عهدة",IF(N(F2518)=0,"⚠ أدخل قيمة العهدة",IF(P2518&lt;0,"⛔ عجز / زيادة مصروفات "&amp;TEXT(-P2518,"#,##0"),IF(COUNTIFS($B$8:$B$5007,B2518,$A$8:$A$5007,"مصروف",$I$8:$I$5007,"&lt;&gt;مرفوض",$K$8:$K$5007,"&lt;&gt;نعم")&gt;0,"⚠ "&amp;COUNTIFS($B$8:$B$5007,B2518,$A$8:$A$5007,"مصروف",$I$8:$I$5007,"&lt;&gt;مرفوض",$K$8:$K$5007,"&lt;&gt;نعم")&amp;" مصروف غير مسوى",IF(L2518="تمت التسوية",IF(P2518=0,"✔ متوازنة وتمت التسوية","✔ تمت التسوية – متبقي "&amp;TEXT(P2518,"#,##0")),IF(P2518&gt;0,"متبقي "&amp;TEXT(P2518,"#,##0"),"✔ متوازنة"))))),IF(R2518=0,"⚠ أضف سطر عهدة أولًا",IF(OR(C2518="",N(G2518)=0),"⚠ أكمل التاريخ والقيمة",IF(S2518="","⚠ التاريخ خارج السنة المالية",IF(H2518="","⚠ اختر بند الموازنة",IF(I2518="مرفوض","✖ مرفوض من المدير",IF(I2518&lt;&gt;"موافق","⏳ بانتظار موافقة المدير",IF(K2518&lt;&gt;"نعم","⚠ غير مسوى مع الحسابات","✔ معتمد ومسوى")))))))))</f>
        <v/>
      </c>
      <c r="R2518">
        <f>N(R2517)+IF(A2518="عهدة",1,0)</f>
        <v/>
      </c>
      <c r="S2518">
        <f>IF(C2518="","",IF(AND(C2518&gt;=DATE(2026,9,1),C2518&lt;=DATE(2027,8,31)),(YEAR(C2518)-2026)*12+MONTH(C2518)-8,""))</f>
        <v/>
      </c>
      <c r="T2518">
        <f>IF(AND(A2518="مصروف",R2518&gt;0,I2518="موافق",S2518&lt;&gt;"",H2518&lt;&gt;""),N(G2518),0)</f>
        <v/>
      </c>
    </row>
    <row r="2519">
      <c r="A2519" s="19" t="n"/>
      <c r="B2519" s="20">
        <f>IF(A2519="","",IF(R2519=0,"⚠ أضف سطر عهدة أولًا","DMT-"&amp;TEXT(R2519,"000")))</f>
        <v/>
      </c>
      <c r="C2519" s="21" t="n"/>
      <c r="D2519" s="20">
        <f>IF(C2519="","",IF(S2519="","خارج السنة المالية",INDEX(القوائم!$D$2:$D$13,S2519)))</f>
        <v/>
      </c>
      <c r="E2519" s="22" t="n"/>
      <c r="F2519" s="23" t="n"/>
      <c r="G2519" s="23" t="n"/>
      <c r="H2519" s="22" t="n"/>
      <c r="I2519" s="19" t="n"/>
      <c r="J2519" s="21" t="n"/>
      <c r="K2519" s="19" t="n"/>
      <c r="L2519" s="19" t="n"/>
      <c r="M2519" s="21" t="n"/>
      <c r="N2519" s="22" t="n"/>
      <c r="O2519" s="24">
        <f>IF(A2519&lt;&gt;"عهدة","",SUMIFS($G$8:$G$5007,$B$8:$B$5007,B2519,$A$8:$A$5007,"مصروف",$I$8:$I$5007,"&lt;&gt;مرفوض"))</f>
        <v/>
      </c>
      <c r="P2519" s="25">
        <f>IF(A2519&lt;&gt;"عهدة","",N(F2519)-O2519)</f>
        <v/>
      </c>
      <c r="Q2519" s="26">
        <f>IF(A2519="","",IF(A2519="عهدة",IF(N(F2519)=0,"⚠ أدخل قيمة العهدة",IF(P2519&lt;0,"⛔ عجز / زيادة مصروفات "&amp;TEXT(-P2519,"#,##0"),IF(COUNTIFS($B$8:$B$5007,B2519,$A$8:$A$5007,"مصروف",$I$8:$I$5007,"&lt;&gt;مرفوض",$K$8:$K$5007,"&lt;&gt;نعم")&gt;0,"⚠ "&amp;COUNTIFS($B$8:$B$5007,B2519,$A$8:$A$5007,"مصروف",$I$8:$I$5007,"&lt;&gt;مرفوض",$K$8:$K$5007,"&lt;&gt;نعم")&amp;" مصروف غير مسوى",IF(L2519="تمت التسوية",IF(P2519=0,"✔ متوازنة وتمت التسوية","✔ تمت التسوية – متبقي "&amp;TEXT(P2519,"#,##0")),IF(P2519&gt;0,"متبقي "&amp;TEXT(P2519,"#,##0"),"✔ متوازنة"))))),IF(R2519=0,"⚠ أضف سطر عهدة أولًا",IF(OR(C2519="",N(G2519)=0),"⚠ أكمل التاريخ والقيمة",IF(S2519="","⚠ التاريخ خارج السنة المالية",IF(H2519="","⚠ اختر بند الموازنة",IF(I2519="مرفوض","✖ مرفوض من المدير",IF(I2519&lt;&gt;"موافق","⏳ بانتظار موافقة المدير",IF(K2519&lt;&gt;"نعم","⚠ غير مسوى مع الحسابات","✔ معتمد ومسوى")))))))))</f>
        <v/>
      </c>
      <c r="R2519">
        <f>N(R2518)+IF(A2519="عهدة",1,0)</f>
        <v/>
      </c>
      <c r="S2519">
        <f>IF(C2519="","",IF(AND(C2519&gt;=DATE(2026,9,1),C2519&lt;=DATE(2027,8,31)),(YEAR(C2519)-2026)*12+MONTH(C2519)-8,""))</f>
        <v/>
      </c>
      <c r="T2519">
        <f>IF(AND(A2519="مصروف",R2519&gt;0,I2519="موافق",S2519&lt;&gt;"",H2519&lt;&gt;""),N(G2519),0)</f>
        <v/>
      </c>
    </row>
    <row r="2520">
      <c r="A2520" s="19" t="n"/>
      <c r="B2520" s="20">
        <f>IF(A2520="","",IF(R2520=0,"⚠ أضف سطر عهدة أولًا","DMT-"&amp;TEXT(R2520,"000")))</f>
        <v/>
      </c>
      <c r="C2520" s="21" t="n"/>
      <c r="D2520" s="20">
        <f>IF(C2520="","",IF(S2520="","خارج السنة المالية",INDEX(القوائم!$D$2:$D$13,S2520)))</f>
        <v/>
      </c>
      <c r="E2520" s="22" t="n"/>
      <c r="F2520" s="23" t="n"/>
      <c r="G2520" s="23" t="n"/>
      <c r="H2520" s="22" t="n"/>
      <c r="I2520" s="19" t="n"/>
      <c r="J2520" s="21" t="n"/>
      <c r="K2520" s="19" t="n"/>
      <c r="L2520" s="19" t="n"/>
      <c r="M2520" s="21" t="n"/>
      <c r="N2520" s="22" t="n"/>
      <c r="O2520" s="24">
        <f>IF(A2520&lt;&gt;"عهدة","",SUMIFS($G$8:$G$5007,$B$8:$B$5007,B2520,$A$8:$A$5007,"مصروف",$I$8:$I$5007,"&lt;&gt;مرفوض"))</f>
        <v/>
      </c>
      <c r="P2520" s="25">
        <f>IF(A2520&lt;&gt;"عهدة","",N(F2520)-O2520)</f>
        <v/>
      </c>
      <c r="Q2520" s="26">
        <f>IF(A2520="","",IF(A2520="عهدة",IF(N(F2520)=0,"⚠ أدخل قيمة العهدة",IF(P2520&lt;0,"⛔ عجز / زيادة مصروفات "&amp;TEXT(-P2520,"#,##0"),IF(COUNTIFS($B$8:$B$5007,B2520,$A$8:$A$5007,"مصروف",$I$8:$I$5007,"&lt;&gt;مرفوض",$K$8:$K$5007,"&lt;&gt;نعم")&gt;0,"⚠ "&amp;COUNTIFS($B$8:$B$5007,B2520,$A$8:$A$5007,"مصروف",$I$8:$I$5007,"&lt;&gt;مرفوض",$K$8:$K$5007,"&lt;&gt;نعم")&amp;" مصروف غير مسوى",IF(L2520="تمت التسوية",IF(P2520=0,"✔ متوازنة وتمت التسوية","✔ تمت التسوية – متبقي "&amp;TEXT(P2520,"#,##0")),IF(P2520&gt;0,"متبقي "&amp;TEXT(P2520,"#,##0"),"✔ متوازنة"))))),IF(R2520=0,"⚠ أضف سطر عهدة أولًا",IF(OR(C2520="",N(G2520)=0),"⚠ أكمل التاريخ والقيمة",IF(S2520="","⚠ التاريخ خارج السنة المالية",IF(H2520="","⚠ اختر بند الموازنة",IF(I2520="مرفوض","✖ مرفوض من المدير",IF(I2520&lt;&gt;"موافق","⏳ بانتظار موافقة المدير",IF(K2520&lt;&gt;"نعم","⚠ غير مسوى مع الحسابات","✔ معتمد ومسوى")))))))))</f>
        <v/>
      </c>
      <c r="R2520">
        <f>N(R2519)+IF(A2520="عهدة",1,0)</f>
        <v/>
      </c>
      <c r="S2520">
        <f>IF(C2520="","",IF(AND(C2520&gt;=DATE(2026,9,1),C2520&lt;=DATE(2027,8,31)),(YEAR(C2520)-2026)*12+MONTH(C2520)-8,""))</f>
        <v/>
      </c>
      <c r="T2520">
        <f>IF(AND(A2520="مصروف",R2520&gt;0,I2520="موافق",S2520&lt;&gt;"",H2520&lt;&gt;""),N(G2520),0)</f>
        <v/>
      </c>
    </row>
    <row r="2521">
      <c r="A2521" s="19" t="n"/>
      <c r="B2521" s="20">
        <f>IF(A2521="","",IF(R2521=0,"⚠ أضف سطر عهدة أولًا","DMT-"&amp;TEXT(R2521,"000")))</f>
        <v/>
      </c>
      <c r="C2521" s="21" t="n"/>
      <c r="D2521" s="20">
        <f>IF(C2521="","",IF(S2521="","خارج السنة المالية",INDEX(القوائم!$D$2:$D$13,S2521)))</f>
        <v/>
      </c>
      <c r="E2521" s="22" t="n"/>
      <c r="F2521" s="23" t="n"/>
      <c r="G2521" s="23" t="n"/>
      <c r="H2521" s="22" t="n"/>
      <c r="I2521" s="19" t="n"/>
      <c r="J2521" s="21" t="n"/>
      <c r="K2521" s="19" t="n"/>
      <c r="L2521" s="19" t="n"/>
      <c r="M2521" s="21" t="n"/>
      <c r="N2521" s="22" t="n"/>
      <c r="O2521" s="24">
        <f>IF(A2521&lt;&gt;"عهدة","",SUMIFS($G$8:$G$5007,$B$8:$B$5007,B2521,$A$8:$A$5007,"مصروف",$I$8:$I$5007,"&lt;&gt;مرفوض"))</f>
        <v/>
      </c>
      <c r="P2521" s="25">
        <f>IF(A2521&lt;&gt;"عهدة","",N(F2521)-O2521)</f>
        <v/>
      </c>
      <c r="Q2521" s="26">
        <f>IF(A2521="","",IF(A2521="عهدة",IF(N(F2521)=0,"⚠ أدخل قيمة العهدة",IF(P2521&lt;0,"⛔ عجز / زيادة مصروفات "&amp;TEXT(-P2521,"#,##0"),IF(COUNTIFS($B$8:$B$5007,B2521,$A$8:$A$5007,"مصروف",$I$8:$I$5007,"&lt;&gt;مرفوض",$K$8:$K$5007,"&lt;&gt;نعم")&gt;0,"⚠ "&amp;COUNTIFS($B$8:$B$5007,B2521,$A$8:$A$5007,"مصروف",$I$8:$I$5007,"&lt;&gt;مرفوض",$K$8:$K$5007,"&lt;&gt;نعم")&amp;" مصروف غير مسوى",IF(L2521="تمت التسوية",IF(P2521=0,"✔ متوازنة وتمت التسوية","✔ تمت التسوية – متبقي "&amp;TEXT(P2521,"#,##0")),IF(P2521&gt;0,"متبقي "&amp;TEXT(P2521,"#,##0"),"✔ متوازنة"))))),IF(R2521=0,"⚠ أضف سطر عهدة أولًا",IF(OR(C2521="",N(G2521)=0),"⚠ أكمل التاريخ والقيمة",IF(S2521="","⚠ التاريخ خارج السنة المالية",IF(H2521="","⚠ اختر بند الموازنة",IF(I2521="مرفوض","✖ مرفوض من المدير",IF(I2521&lt;&gt;"موافق","⏳ بانتظار موافقة المدير",IF(K2521&lt;&gt;"نعم","⚠ غير مسوى مع الحسابات","✔ معتمد ومسوى")))))))))</f>
        <v/>
      </c>
      <c r="R2521">
        <f>N(R2520)+IF(A2521="عهدة",1,0)</f>
        <v/>
      </c>
      <c r="S2521">
        <f>IF(C2521="","",IF(AND(C2521&gt;=DATE(2026,9,1),C2521&lt;=DATE(2027,8,31)),(YEAR(C2521)-2026)*12+MONTH(C2521)-8,""))</f>
        <v/>
      </c>
      <c r="T2521">
        <f>IF(AND(A2521="مصروف",R2521&gt;0,I2521="موافق",S2521&lt;&gt;"",H2521&lt;&gt;""),N(G2521),0)</f>
        <v/>
      </c>
    </row>
    <row r="2522">
      <c r="A2522" s="19" t="n"/>
      <c r="B2522" s="20">
        <f>IF(A2522="","",IF(R2522=0,"⚠ أضف سطر عهدة أولًا","DMT-"&amp;TEXT(R2522,"000")))</f>
        <v/>
      </c>
      <c r="C2522" s="21" t="n"/>
      <c r="D2522" s="20">
        <f>IF(C2522="","",IF(S2522="","خارج السنة المالية",INDEX(القوائم!$D$2:$D$13,S2522)))</f>
        <v/>
      </c>
      <c r="E2522" s="22" t="n"/>
      <c r="F2522" s="23" t="n"/>
      <c r="G2522" s="23" t="n"/>
      <c r="H2522" s="22" t="n"/>
      <c r="I2522" s="19" t="n"/>
      <c r="J2522" s="21" t="n"/>
      <c r="K2522" s="19" t="n"/>
      <c r="L2522" s="19" t="n"/>
      <c r="M2522" s="21" t="n"/>
      <c r="N2522" s="22" t="n"/>
      <c r="O2522" s="24">
        <f>IF(A2522&lt;&gt;"عهدة","",SUMIFS($G$8:$G$5007,$B$8:$B$5007,B2522,$A$8:$A$5007,"مصروف",$I$8:$I$5007,"&lt;&gt;مرفوض"))</f>
        <v/>
      </c>
      <c r="P2522" s="25">
        <f>IF(A2522&lt;&gt;"عهدة","",N(F2522)-O2522)</f>
        <v/>
      </c>
      <c r="Q2522" s="26">
        <f>IF(A2522="","",IF(A2522="عهدة",IF(N(F2522)=0,"⚠ أدخل قيمة العهدة",IF(P2522&lt;0,"⛔ عجز / زيادة مصروفات "&amp;TEXT(-P2522,"#,##0"),IF(COUNTIFS($B$8:$B$5007,B2522,$A$8:$A$5007,"مصروف",$I$8:$I$5007,"&lt;&gt;مرفوض",$K$8:$K$5007,"&lt;&gt;نعم")&gt;0,"⚠ "&amp;COUNTIFS($B$8:$B$5007,B2522,$A$8:$A$5007,"مصروف",$I$8:$I$5007,"&lt;&gt;مرفوض",$K$8:$K$5007,"&lt;&gt;نعم")&amp;" مصروف غير مسوى",IF(L2522="تمت التسوية",IF(P2522=0,"✔ متوازنة وتمت التسوية","✔ تمت التسوية – متبقي "&amp;TEXT(P2522,"#,##0")),IF(P2522&gt;0,"متبقي "&amp;TEXT(P2522,"#,##0"),"✔ متوازنة"))))),IF(R2522=0,"⚠ أضف سطر عهدة أولًا",IF(OR(C2522="",N(G2522)=0),"⚠ أكمل التاريخ والقيمة",IF(S2522="","⚠ التاريخ خارج السنة المالية",IF(H2522="","⚠ اختر بند الموازنة",IF(I2522="مرفوض","✖ مرفوض من المدير",IF(I2522&lt;&gt;"موافق","⏳ بانتظار موافقة المدير",IF(K2522&lt;&gt;"نعم","⚠ غير مسوى مع الحسابات","✔ معتمد ومسوى")))))))))</f>
        <v/>
      </c>
      <c r="R2522">
        <f>N(R2521)+IF(A2522="عهدة",1,0)</f>
        <v/>
      </c>
      <c r="S2522">
        <f>IF(C2522="","",IF(AND(C2522&gt;=DATE(2026,9,1),C2522&lt;=DATE(2027,8,31)),(YEAR(C2522)-2026)*12+MONTH(C2522)-8,""))</f>
        <v/>
      </c>
      <c r="T2522">
        <f>IF(AND(A2522="مصروف",R2522&gt;0,I2522="موافق",S2522&lt;&gt;"",H2522&lt;&gt;""),N(G2522),0)</f>
        <v/>
      </c>
    </row>
    <row r="2523">
      <c r="A2523" s="19" t="n"/>
      <c r="B2523" s="20">
        <f>IF(A2523="","",IF(R2523=0,"⚠ أضف سطر عهدة أولًا","DMT-"&amp;TEXT(R2523,"000")))</f>
        <v/>
      </c>
      <c r="C2523" s="21" t="n"/>
      <c r="D2523" s="20">
        <f>IF(C2523="","",IF(S2523="","خارج السنة المالية",INDEX(القوائم!$D$2:$D$13,S2523)))</f>
        <v/>
      </c>
      <c r="E2523" s="22" t="n"/>
      <c r="F2523" s="23" t="n"/>
      <c r="G2523" s="23" t="n"/>
      <c r="H2523" s="22" t="n"/>
      <c r="I2523" s="19" t="n"/>
      <c r="J2523" s="21" t="n"/>
      <c r="K2523" s="19" t="n"/>
      <c r="L2523" s="19" t="n"/>
      <c r="M2523" s="21" t="n"/>
      <c r="N2523" s="22" t="n"/>
      <c r="O2523" s="24">
        <f>IF(A2523&lt;&gt;"عهدة","",SUMIFS($G$8:$G$5007,$B$8:$B$5007,B2523,$A$8:$A$5007,"مصروف",$I$8:$I$5007,"&lt;&gt;مرفوض"))</f>
        <v/>
      </c>
      <c r="P2523" s="25">
        <f>IF(A2523&lt;&gt;"عهدة","",N(F2523)-O2523)</f>
        <v/>
      </c>
      <c r="Q2523" s="26">
        <f>IF(A2523="","",IF(A2523="عهدة",IF(N(F2523)=0,"⚠ أدخل قيمة العهدة",IF(P2523&lt;0,"⛔ عجز / زيادة مصروفات "&amp;TEXT(-P2523,"#,##0"),IF(COUNTIFS($B$8:$B$5007,B2523,$A$8:$A$5007,"مصروف",$I$8:$I$5007,"&lt;&gt;مرفوض",$K$8:$K$5007,"&lt;&gt;نعم")&gt;0,"⚠ "&amp;COUNTIFS($B$8:$B$5007,B2523,$A$8:$A$5007,"مصروف",$I$8:$I$5007,"&lt;&gt;مرفوض",$K$8:$K$5007,"&lt;&gt;نعم")&amp;" مصروف غير مسوى",IF(L2523="تمت التسوية",IF(P2523=0,"✔ متوازنة وتمت التسوية","✔ تمت التسوية – متبقي "&amp;TEXT(P2523,"#,##0")),IF(P2523&gt;0,"متبقي "&amp;TEXT(P2523,"#,##0"),"✔ متوازنة"))))),IF(R2523=0,"⚠ أضف سطر عهدة أولًا",IF(OR(C2523="",N(G2523)=0),"⚠ أكمل التاريخ والقيمة",IF(S2523="","⚠ التاريخ خارج السنة المالية",IF(H2523="","⚠ اختر بند الموازنة",IF(I2523="مرفوض","✖ مرفوض من المدير",IF(I2523&lt;&gt;"موافق","⏳ بانتظار موافقة المدير",IF(K2523&lt;&gt;"نعم","⚠ غير مسوى مع الحسابات","✔ معتمد ومسوى")))))))))</f>
        <v/>
      </c>
      <c r="R2523">
        <f>N(R2522)+IF(A2523="عهدة",1,0)</f>
        <v/>
      </c>
      <c r="S2523">
        <f>IF(C2523="","",IF(AND(C2523&gt;=DATE(2026,9,1),C2523&lt;=DATE(2027,8,31)),(YEAR(C2523)-2026)*12+MONTH(C2523)-8,""))</f>
        <v/>
      </c>
      <c r="T2523">
        <f>IF(AND(A2523="مصروف",R2523&gt;0,I2523="موافق",S2523&lt;&gt;"",H2523&lt;&gt;""),N(G2523),0)</f>
        <v/>
      </c>
    </row>
    <row r="2524">
      <c r="A2524" s="19" t="n"/>
      <c r="B2524" s="20">
        <f>IF(A2524="","",IF(R2524=0,"⚠ أضف سطر عهدة أولًا","DMT-"&amp;TEXT(R2524,"000")))</f>
        <v/>
      </c>
      <c r="C2524" s="21" t="n"/>
      <c r="D2524" s="20">
        <f>IF(C2524="","",IF(S2524="","خارج السنة المالية",INDEX(القوائم!$D$2:$D$13,S2524)))</f>
        <v/>
      </c>
      <c r="E2524" s="22" t="n"/>
      <c r="F2524" s="23" t="n"/>
      <c r="G2524" s="23" t="n"/>
      <c r="H2524" s="22" t="n"/>
      <c r="I2524" s="19" t="n"/>
      <c r="J2524" s="21" t="n"/>
      <c r="K2524" s="19" t="n"/>
      <c r="L2524" s="19" t="n"/>
      <c r="M2524" s="21" t="n"/>
      <c r="N2524" s="22" t="n"/>
      <c r="O2524" s="24">
        <f>IF(A2524&lt;&gt;"عهدة","",SUMIFS($G$8:$G$5007,$B$8:$B$5007,B2524,$A$8:$A$5007,"مصروف",$I$8:$I$5007,"&lt;&gt;مرفوض"))</f>
        <v/>
      </c>
      <c r="P2524" s="25">
        <f>IF(A2524&lt;&gt;"عهدة","",N(F2524)-O2524)</f>
        <v/>
      </c>
      <c r="Q2524" s="26">
        <f>IF(A2524="","",IF(A2524="عهدة",IF(N(F2524)=0,"⚠ أدخل قيمة العهدة",IF(P2524&lt;0,"⛔ عجز / زيادة مصروفات "&amp;TEXT(-P2524,"#,##0"),IF(COUNTIFS($B$8:$B$5007,B2524,$A$8:$A$5007,"مصروف",$I$8:$I$5007,"&lt;&gt;مرفوض",$K$8:$K$5007,"&lt;&gt;نعم")&gt;0,"⚠ "&amp;COUNTIFS($B$8:$B$5007,B2524,$A$8:$A$5007,"مصروف",$I$8:$I$5007,"&lt;&gt;مرفوض",$K$8:$K$5007,"&lt;&gt;نعم")&amp;" مصروف غير مسوى",IF(L2524="تمت التسوية",IF(P2524=0,"✔ متوازنة وتمت التسوية","✔ تمت التسوية – متبقي "&amp;TEXT(P2524,"#,##0")),IF(P2524&gt;0,"متبقي "&amp;TEXT(P2524,"#,##0"),"✔ متوازنة"))))),IF(R2524=0,"⚠ أضف سطر عهدة أولًا",IF(OR(C2524="",N(G2524)=0),"⚠ أكمل التاريخ والقيمة",IF(S2524="","⚠ التاريخ خارج السنة المالية",IF(H2524="","⚠ اختر بند الموازنة",IF(I2524="مرفوض","✖ مرفوض من المدير",IF(I2524&lt;&gt;"موافق","⏳ بانتظار موافقة المدير",IF(K2524&lt;&gt;"نعم","⚠ غير مسوى مع الحسابات","✔ معتمد ومسوى")))))))))</f>
        <v/>
      </c>
      <c r="R2524">
        <f>N(R2523)+IF(A2524="عهدة",1,0)</f>
        <v/>
      </c>
      <c r="S2524">
        <f>IF(C2524="","",IF(AND(C2524&gt;=DATE(2026,9,1),C2524&lt;=DATE(2027,8,31)),(YEAR(C2524)-2026)*12+MONTH(C2524)-8,""))</f>
        <v/>
      </c>
      <c r="T2524">
        <f>IF(AND(A2524="مصروف",R2524&gt;0,I2524="موافق",S2524&lt;&gt;"",H2524&lt;&gt;""),N(G2524),0)</f>
        <v/>
      </c>
    </row>
    <row r="2525">
      <c r="A2525" s="19" t="n"/>
      <c r="B2525" s="20">
        <f>IF(A2525="","",IF(R2525=0,"⚠ أضف سطر عهدة أولًا","DMT-"&amp;TEXT(R2525,"000")))</f>
        <v/>
      </c>
      <c r="C2525" s="21" t="n"/>
      <c r="D2525" s="20">
        <f>IF(C2525="","",IF(S2525="","خارج السنة المالية",INDEX(القوائم!$D$2:$D$13,S2525)))</f>
        <v/>
      </c>
      <c r="E2525" s="22" t="n"/>
      <c r="F2525" s="23" t="n"/>
      <c r="G2525" s="23" t="n"/>
      <c r="H2525" s="22" t="n"/>
      <c r="I2525" s="19" t="n"/>
      <c r="J2525" s="21" t="n"/>
      <c r="K2525" s="19" t="n"/>
      <c r="L2525" s="19" t="n"/>
      <c r="M2525" s="21" t="n"/>
      <c r="N2525" s="22" t="n"/>
      <c r="O2525" s="24">
        <f>IF(A2525&lt;&gt;"عهدة","",SUMIFS($G$8:$G$5007,$B$8:$B$5007,B2525,$A$8:$A$5007,"مصروف",$I$8:$I$5007,"&lt;&gt;مرفوض"))</f>
        <v/>
      </c>
      <c r="P2525" s="25">
        <f>IF(A2525&lt;&gt;"عهدة","",N(F2525)-O2525)</f>
        <v/>
      </c>
      <c r="Q2525" s="26">
        <f>IF(A2525="","",IF(A2525="عهدة",IF(N(F2525)=0,"⚠ أدخل قيمة العهدة",IF(P2525&lt;0,"⛔ عجز / زيادة مصروفات "&amp;TEXT(-P2525,"#,##0"),IF(COUNTIFS($B$8:$B$5007,B2525,$A$8:$A$5007,"مصروف",$I$8:$I$5007,"&lt;&gt;مرفوض",$K$8:$K$5007,"&lt;&gt;نعم")&gt;0,"⚠ "&amp;COUNTIFS($B$8:$B$5007,B2525,$A$8:$A$5007,"مصروف",$I$8:$I$5007,"&lt;&gt;مرفوض",$K$8:$K$5007,"&lt;&gt;نعم")&amp;" مصروف غير مسوى",IF(L2525="تمت التسوية",IF(P2525=0,"✔ متوازنة وتمت التسوية","✔ تمت التسوية – متبقي "&amp;TEXT(P2525,"#,##0")),IF(P2525&gt;0,"متبقي "&amp;TEXT(P2525,"#,##0"),"✔ متوازنة"))))),IF(R2525=0,"⚠ أضف سطر عهدة أولًا",IF(OR(C2525="",N(G2525)=0),"⚠ أكمل التاريخ والقيمة",IF(S2525="","⚠ التاريخ خارج السنة المالية",IF(H2525="","⚠ اختر بند الموازنة",IF(I2525="مرفوض","✖ مرفوض من المدير",IF(I2525&lt;&gt;"موافق","⏳ بانتظار موافقة المدير",IF(K2525&lt;&gt;"نعم","⚠ غير مسوى مع الحسابات","✔ معتمد ومسوى")))))))))</f>
        <v/>
      </c>
      <c r="R2525">
        <f>N(R2524)+IF(A2525="عهدة",1,0)</f>
        <v/>
      </c>
      <c r="S2525">
        <f>IF(C2525="","",IF(AND(C2525&gt;=DATE(2026,9,1),C2525&lt;=DATE(2027,8,31)),(YEAR(C2525)-2026)*12+MONTH(C2525)-8,""))</f>
        <v/>
      </c>
      <c r="T2525">
        <f>IF(AND(A2525="مصروف",R2525&gt;0,I2525="موافق",S2525&lt;&gt;"",H2525&lt;&gt;""),N(G2525),0)</f>
        <v/>
      </c>
    </row>
    <row r="2526">
      <c r="A2526" s="19" t="n"/>
      <c r="B2526" s="20">
        <f>IF(A2526="","",IF(R2526=0,"⚠ أضف سطر عهدة أولًا","DMT-"&amp;TEXT(R2526,"000")))</f>
        <v/>
      </c>
      <c r="C2526" s="21" t="n"/>
      <c r="D2526" s="20">
        <f>IF(C2526="","",IF(S2526="","خارج السنة المالية",INDEX(القوائم!$D$2:$D$13,S2526)))</f>
        <v/>
      </c>
      <c r="E2526" s="22" t="n"/>
      <c r="F2526" s="23" t="n"/>
      <c r="G2526" s="23" t="n"/>
      <c r="H2526" s="22" t="n"/>
      <c r="I2526" s="19" t="n"/>
      <c r="J2526" s="21" t="n"/>
      <c r="K2526" s="19" t="n"/>
      <c r="L2526" s="19" t="n"/>
      <c r="M2526" s="21" t="n"/>
      <c r="N2526" s="22" t="n"/>
      <c r="O2526" s="24">
        <f>IF(A2526&lt;&gt;"عهدة","",SUMIFS($G$8:$G$5007,$B$8:$B$5007,B2526,$A$8:$A$5007,"مصروف",$I$8:$I$5007,"&lt;&gt;مرفوض"))</f>
        <v/>
      </c>
      <c r="P2526" s="25">
        <f>IF(A2526&lt;&gt;"عهدة","",N(F2526)-O2526)</f>
        <v/>
      </c>
      <c r="Q2526" s="26">
        <f>IF(A2526="","",IF(A2526="عهدة",IF(N(F2526)=0,"⚠ أدخل قيمة العهدة",IF(P2526&lt;0,"⛔ عجز / زيادة مصروفات "&amp;TEXT(-P2526,"#,##0"),IF(COUNTIFS($B$8:$B$5007,B2526,$A$8:$A$5007,"مصروف",$I$8:$I$5007,"&lt;&gt;مرفوض",$K$8:$K$5007,"&lt;&gt;نعم")&gt;0,"⚠ "&amp;COUNTIFS($B$8:$B$5007,B2526,$A$8:$A$5007,"مصروف",$I$8:$I$5007,"&lt;&gt;مرفوض",$K$8:$K$5007,"&lt;&gt;نعم")&amp;" مصروف غير مسوى",IF(L2526="تمت التسوية",IF(P2526=0,"✔ متوازنة وتمت التسوية","✔ تمت التسوية – متبقي "&amp;TEXT(P2526,"#,##0")),IF(P2526&gt;0,"متبقي "&amp;TEXT(P2526,"#,##0"),"✔ متوازنة"))))),IF(R2526=0,"⚠ أضف سطر عهدة أولًا",IF(OR(C2526="",N(G2526)=0),"⚠ أكمل التاريخ والقيمة",IF(S2526="","⚠ التاريخ خارج السنة المالية",IF(H2526="","⚠ اختر بند الموازنة",IF(I2526="مرفوض","✖ مرفوض من المدير",IF(I2526&lt;&gt;"موافق","⏳ بانتظار موافقة المدير",IF(K2526&lt;&gt;"نعم","⚠ غير مسوى مع الحسابات","✔ معتمد ومسوى")))))))))</f>
        <v/>
      </c>
      <c r="R2526">
        <f>N(R2525)+IF(A2526="عهدة",1,0)</f>
        <v/>
      </c>
      <c r="S2526">
        <f>IF(C2526="","",IF(AND(C2526&gt;=DATE(2026,9,1),C2526&lt;=DATE(2027,8,31)),(YEAR(C2526)-2026)*12+MONTH(C2526)-8,""))</f>
        <v/>
      </c>
      <c r="T2526">
        <f>IF(AND(A2526="مصروف",R2526&gt;0,I2526="موافق",S2526&lt;&gt;"",H2526&lt;&gt;""),N(G2526),0)</f>
        <v/>
      </c>
    </row>
    <row r="2527">
      <c r="A2527" s="19" t="n"/>
      <c r="B2527" s="20">
        <f>IF(A2527="","",IF(R2527=0,"⚠ أضف سطر عهدة أولًا","DMT-"&amp;TEXT(R2527,"000")))</f>
        <v/>
      </c>
      <c r="C2527" s="21" t="n"/>
      <c r="D2527" s="20">
        <f>IF(C2527="","",IF(S2527="","خارج السنة المالية",INDEX(القوائم!$D$2:$D$13,S2527)))</f>
        <v/>
      </c>
      <c r="E2527" s="22" t="n"/>
      <c r="F2527" s="23" t="n"/>
      <c r="G2527" s="23" t="n"/>
      <c r="H2527" s="22" t="n"/>
      <c r="I2527" s="19" t="n"/>
      <c r="J2527" s="21" t="n"/>
      <c r="K2527" s="19" t="n"/>
      <c r="L2527" s="19" t="n"/>
      <c r="M2527" s="21" t="n"/>
      <c r="N2527" s="22" t="n"/>
      <c r="O2527" s="24">
        <f>IF(A2527&lt;&gt;"عهدة","",SUMIFS($G$8:$G$5007,$B$8:$B$5007,B2527,$A$8:$A$5007,"مصروف",$I$8:$I$5007,"&lt;&gt;مرفوض"))</f>
        <v/>
      </c>
      <c r="P2527" s="25">
        <f>IF(A2527&lt;&gt;"عهدة","",N(F2527)-O2527)</f>
        <v/>
      </c>
      <c r="Q2527" s="26">
        <f>IF(A2527="","",IF(A2527="عهدة",IF(N(F2527)=0,"⚠ أدخل قيمة العهدة",IF(P2527&lt;0,"⛔ عجز / زيادة مصروفات "&amp;TEXT(-P2527,"#,##0"),IF(COUNTIFS($B$8:$B$5007,B2527,$A$8:$A$5007,"مصروف",$I$8:$I$5007,"&lt;&gt;مرفوض",$K$8:$K$5007,"&lt;&gt;نعم")&gt;0,"⚠ "&amp;COUNTIFS($B$8:$B$5007,B2527,$A$8:$A$5007,"مصروف",$I$8:$I$5007,"&lt;&gt;مرفوض",$K$8:$K$5007,"&lt;&gt;نعم")&amp;" مصروف غير مسوى",IF(L2527="تمت التسوية",IF(P2527=0,"✔ متوازنة وتمت التسوية","✔ تمت التسوية – متبقي "&amp;TEXT(P2527,"#,##0")),IF(P2527&gt;0,"متبقي "&amp;TEXT(P2527,"#,##0"),"✔ متوازنة"))))),IF(R2527=0,"⚠ أضف سطر عهدة أولًا",IF(OR(C2527="",N(G2527)=0),"⚠ أكمل التاريخ والقيمة",IF(S2527="","⚠ التاريخ خارج السنة المالية",IF(H2527="","⚠ اختر بند الموازنة",IF(I2527="مرفوض","✖ مرفوض من المدير",IF(I2527&lt;&gt;"موافق","⏳ بانتظار موافقة المدير",IF(K2527&lt;&gt;"نعم","⚠ غير مسوى مع الحسابات","✔ معتمد ومسوى")))))))))</f>
        <v/>
      </c>
      <c r="R2527">
        <f>N(R2526)+IF(A2527="عهدة",1,0)</f>
        <v/>
      </c>
      <c r="S2527">
        <f>IF(C2527="","",IF(AND(C2527&gt;=DATE(2026,9,1),C2527&lt;=DATE(2027,8,31)),(YEAR(C2527)-2026)*12+MONTH(C2527)-8,""))</f>
        <v/>
      </c>
      <c r="T2527">
        <f>IF(AND(A2527="مصروف",R2527&gt;0,I2527="موافق",S2527&lt;&gt;"",H2527&lt;&gt;""),N(G2527),0)</f>
        <v/>
      </c>
    </row>
    <row r="2528">
      <c r="A2528" s="19" t="n"/>
      <c r="B2528" s="20">
        <f>IF(A2528="","",IF(R2528=0,"⚠ أضف سطر عهدة أولًا","DMT-"&amp;TEXT(R2528,"000")))</f>
        <v/>
      </c>
      <c r="C2528" s="21" t="n"/>
      <c r="D2528" s="20">
        <f>IF(C2528="","",IF(S2528="","خارج السنة المالية",INDEX(القوائم!$D$2:$D$13,S2528)))</f>
        <v/>
      </c>
      <c r="E2528" s="22" t="n"/>
      <c r="F2528" s="23" t="n"/>
      <c r="G2528" s="23" t="n"/>
      <c r="H2528" s="22" t="n"/>
      <c r="I2528" s="19" t="n"/>
      <c r="J2528" s="21" t="n"/>
      <c r="K2528" s="19" t="n"/>
      <c r="L2528" s="19" t="n"/>
      <c r="M2528" s="21" t="n"/>
      <c r="N2528" s="22" t="n"/>
      <c r="O2528" s="24">
        <f>IF(A2528&lt;&gt;"عهدة","",SUMIFS($G$8:$G$5007,$B$8:$B$5007,B2528,$A$8:$A$5007,"مصروف",$I$8:$I$5007,"&lt;&gt;مرفوض"))</f>
        <v/>
      </c>
      <c r="P2528" s="25">
        <f>IF(A2528&lt;&gt;"عهدة","",N(F2528)-O2528)</f>
        <v/>
      </c>
      <c r="Q2528" s="26">
        <f>IF(A2528="","",IF(A2528="عهدة",IF(N(F2528)=0,"⚠ أدخل قيمة العهدة",IF(P2528&lt;0,"⛔ عجز / زيادة مصروفات "&amp;TEXT(-P2528,"#,##0"),IF(COUNTIFS($B$8:$B$5007,B2528,$A$8:$A$5007,"مصروف",$I$8:$I$5007,"&lt;&gt;مرفوض",$K$8:$K$5007,"&lt;&gt;نعم")&gt;0,"⚠ "&amp;COUNTIFS($B$8:$B$5007,B2528,$A$8:$A$5007,"مصروف",$I$8:$I$5007,"&lt;&gt;مرفوض",$K$8:$K$5007,"&lt;&gt;نعم")&amp;" مصروف غير مسوى",IF(L2528="تمت التسوية",IF(P2528=0,"✔ متوازنة وتمت التسوية","✔ تمت التسوية – متبقي "&amp;TEXT(P2528,"#,##0")),IF(P2528&gt;0,"متبقي "&amp;TEXT(P2528,"#,##0"),"✔ متوازنة"))))),IF(R2528=0,"⚠ أضف سطر عهدة أولًا",IF(OR(C2528="",N(G2528)=0),"⚠ أكمل التاريخ والقيمة",IF(S2528="","⚠ التاريخ خارج السنة المالية",IF(H2528="","⚠ اختر بند الموازنة",IF(I2528="مرفوض","✖ مرفوض من المدير",IF(I2528&lt;&gt;"موافق","⏳ بانتظار موافقة المدير",IF(K2528&lt;&gt;"نعم","⚠ غير مسوى مع الحسابات","✔ معتمد ومسوى")))))))))</f>
        <v/>
      </c>
      <c r="R2528">
        <f>N(R2527)+IF(A2528="عهدة",1,0)</f>
        <v/>
      </c>
      <c r="S2528">
        <f>IF(C2528="","",IF(AND(C2528&gt;=DATE(2026,9,1),C2528&lt;=DATE(2027,8,31)),(YEAR(C2528)-2026)*12+MONTH(C2528)-8,""))</f>
        <v/>
      </c>
      <c r="T2528">
        <f>IF(AND(A2528="مصروف",R2528&gt;0,I2528="موافق",S2528&lt;&gt;"",H2528&lt;&gt;""),N(G2528),0)</f>
        <v/>
      </c>
    </row>
    <row r="2529">
      <c r="A2529" s="19" t="n"/>
      <c r="B2529" s="20">
        <f>IF(A2529="","",IF(R2529=0,"⚠ أضف سطر عهدة أولًا","DMT-"&amp;TEXT(R2529,"000")))</f>
        <v/>
      </c>
      <c r="C2529" s="21" t="n"/>
      <c r="D2529" s="20">
        <f>IF(C2529="","",IF(S2529="","خارج السنة المالية",INDEX(القوائم!$D$2:$D$13,S2529)))</f>
        <v/>
      </c>
      <c r="E2529" s="22" t="n"/>
      <c r="F2529" s="23" t="n"/>
      <c r="G2529" s="23" t="n"/>
      <c r="H2529" s="22" t="n"/>
      <c r="I2529" s="19" t="n"/>
      <c r="J2529" s="21" t="n"/>
      <c r="K2529" s="19" t="n"/>
      <c r="L2529" s="19" t="n"/>
      <c r="M2529" s="21" t="n"/>
      <c r="N2529" s="22" t="n"/>
      <c r="O2529" s="24">
        <f>IF(A2529&lt;&gt;"عهدة","",SUMIFS($G$8:$G$5007,$B$8:$B$5007,B2529,$A$8:$A$5007,"مصروف",$I$8:$I$5007,"&lt;&gt;مرفوض"))</f>
        <v/>
      </c>
      <c r="P2529" s="25">
        <f>IF(A2529&lt;&gt;"عهدة","",N(F2529)-O2529)</f>
        <v/>
      </c>
      <c r="Q2529" s="26">
        <f>IF(A2529="","",IF(A2529="عهدة",IF(N(F2529)=0,"⚠ أدخل قيمة العهدة",IF(P2529&lt;0,"⛔ عجز / زيادة مصروفات "&amp;TEXT(-P2529,"#,##0"),IF(COUNTIFS($B$8:$B$5007,B2529,$A$8:$A$5007,"مصروف",$I$8:$I$5007,"&lt;&gt;مرفوض",$K$8:$K$5007,"&lt;&gt;نعم")&gt;0,"⚠ "&amp;COUNTIFS($B$8:$B$5007,B2529,$A$8:$A$5007,"مصروف",$I$8:$I$5007,"&lt;&gt;مرفوض",$K$8:$K$5007,"&lt;&gt;نعم")&amp;" مصروف غير مسوى",IF(L2529="تمت التسوية",IF(P2529=0,"✔ متوازنة وتمت التسوية","✔ تمت التسوية – متبقي "&amp;TEXT(P2529,"#,##0")),IF(P2529&gt;0,"متبقي "&amp;TEXT(P2529,"#,##0"),"✔ متوازنة"))))),IF(R2529=0,"⚠ أضف سطر عهدة أولًا",IF(OR(C2529="",N(G2529)=0),"⚠ أكمل التاريخ والقيمة",IF(S2529="","⚠ التاريخ خارج السنة المالية",IF(H2529="","⚠ اختر بند الموازنة",IF(I2529="مرفوض","✖ مرفوض من المدير",IF(I2529&lt;&gt;"موافق","⏳ بانتظار موافقة المدير",IF(K2529&lt;&gt;"نعم","⚠ غير مسوى مع الحسابات","✔ معتمد ومسوى")))))))))</f>
        <v/>
      </c>
      <c r="R2529">
        <f>N(R2528)+IF(A2529="عهدة",1,0)</f>
        <v/>
      </c>
      <c r="S2529">
        <f>IF(C2529="","",IF(AND(C2529&gt;=DATE(2026,9,1),C2529&lt;=DATE(2027,8,31)),(YEAR(C2529)-2026)*12+MONTH(C2529)-8,""))</f>
        <v/>
      </c>
      <c r="T2529">
        <f>IF(AND(A2529="مصروف",R2529&gt;0,I2529="موافق",S2529&lt;&gt;"",H2529&lt;&gt;""),N(G2529),0)</f>
        <v/>
      </c>
    </row>
    <row r="2530">
      <c r="A2530" s="19" t="n"/>
      <c r="B2530" s="20">
        <f>IF(A2530="","",IF(R2530=0,"⚠ أضف سطر عهدة أولًا","DMT-"&amp;TEXT(R2530,"000")))</f>
        <v/>
      </c>
      <c r="C2530" s="21" t="n"/>
      <c r="D2530" s="20">
        <f>IF(C2530="","",IF(S2530="","خارج السنة المالية",INDEX(القوائم!$D$2:$D$13,S2530)))</f>
        <v/>
      </c>
      <c r="E2530" s="22" t="n"/>
      <c r="F2530" s="23" t="n"/>
      <c r="G2530" s="23" t="n"/>
      <c r="H2530" s="22" t="n"/>
      <c r="I2530" s="19" t="n"/>
      <c r="J2530" s="21" t="n"/>
      <c r="K2530" s="19" t="n"/>
      <c r="L2530" s="19" t="n"/>
      <c r="M2530" s="21" t="n"/>
      <c r="N2530" s="22" t="n"/>
      <c r="O2530" s="24">
        <f>IF(A2530&lt;&gt;"عهدة","",SUMIFS($G$8:$G$5007,$B$8:$B$5007,B2530,$A$8:$A$5007,"مصروف",$I$8:$I$5007,"&lt;&gt;مرفوض"))</f>
        <v/>
      </c>
      <c r="P2530" s="25">
        <f>IF(A2530&lt;&gt;"عهدة","",N(F2530)-O2530)</f>
        <v/>
      </c>
      <c r="Q2530" s="26">
        <f>IF(A2530="","",IF(A2530="عهدة",IF(N(F2530)=0,"⚠ أدخل قيمة العهدة",IF(P2530&lt;0,"⛔ عجز / زيادة مصروفات "&amp;TEXT(-P2530,"#,##0"),IF(COUNTIFS($B$8:$B$5007,B2530,$A$8:$A$5007,"مصروف",$I$8:$I$5007,"&lt;&gt;مرفوض",$K$8:$K$5007,"&lt;&gt;نعم")&gt;0,"⚠ "&amp;COUNTIFS($B$8:$B$5007,B2530,$A$8:$A$5007,"مصروف",$I$8:$I$5007,"&lt;&gt;مرفوض",$K$8:$K$5007,"&lt;&gt;نعم")&amp;" مصروف غير مسوى",IF(L2530="تمت التسوية",IF(P2530=0,"✔ متوازنة وتمت التسوية","✔ تمت التسوية – متبقي "&amp;TEXT(P2530,"#,##0")),IF(P2530&gt;0,"متبقي "&amp;TEXT(P2530,"#,##0"),"✔ متوازنة"))))),IF(R2530=0,"⚠ أضف سطر عهدة أولًا",IF(OR(C2530="",N(G2530)=0),"⚠ أكمل التاريخ والقيمة",IF(S2530="","⚠ التاريخ خارج السنة المالية",IF(H2530="","⚠ اختر بند الموازنة",IF(I2530="مرفوض","✖ مرفوض من المدير",IF(I2530&lt;&gt;"موافق","⏳ بانتظار موافقة المدير",IF(K2530&lt;&gt;"نعم","⚠ غير مسوى مع الحسابات","✔ معتمد ومسوى")))))))))</f>
        <v/>
      </c>
      <c r="R2530">
        <f>N(R2529)+IF(A2530="عهدة",1,0)</f>
        <v/>
      </c>
      <c r="S2530">
        <f>IF(C2530="","",IF(AND(C2530&gt;=DATE(2026,9,1),C2530&lt;=DATE(2027,8,31)),(YEAR(C2530)-2026)*12+MONTH(C2530)-8,""))</f>
        <v/>
      </c>
      <c r="T2530">
        <f>IF(AND(A2530="مصروف",R2530&gt;0,I2530="موافق",S2530&lt;&gt;"",H2530&lt;&gt;""),N(G2530),0)</f>
        <v/>
      </c>
    </row>
    <row r="2531">
      <c r="A2531" s="19" t="n"/>
      <c r="B2531" s="20">
        <f>IF(A2531="","",IF(R2531=0,"⚠ أضف سطر عهدة أولًا","DMT-"&amp;TEXT(R2531,"000")))</f>
        <v/>
      </c>
      <c r="C2531" s="21" t="n"/>
      <c r="D2531" s="20">
        <f>IF(C2531="","",IF(S2531="","خارج السنة المالية",INDEX(القوائم!$D$2:$D$13,S2531)))</f>
        <v/>
      </c>
      <c r="E2531" s="22" t="n"/>
      <c r="F2531" s="23" t="n"/>
      <c r="G2531" s="23" t="n"/>
      <c r="H2531" s="22" t="n"/>
      <c r="I2531" s="19" t="n"/>
      <c r="J2531" s="21" t="n"/>
      <c r="K2531" s="19" t="n"/>
      <c r="L2531" s="19" t="n"/>
      <c r="M2531" s="21" t="n"/>
      <c r="N2531" s="22" t="n"/>
      <c r="O2531" s="24">
        <f>IF(A2531&lt;&gt;"عهدة","",SUMIFS($G$8:$G$5007,$B$8:$B$5007,B2531,$A$8:$A$5007,"مصروف",$I$8:$I$5007,"&lt;&gt;مرفوض"))</f>
        <v/>
      </c>
      <c r="P2531" s="25">
        <f>IF(A2531&lt;&gt;"عهدة","",N(F2531)-O2531)</f>
        <v/>
      </c>
      <c r="Q2531" s="26">
        <f>IF(A2531="","",IF(A2531="عهدة",IF(N(F2531)=0,"⚠ أدخل قيمة العهدة",IF(P2531&lt;0,"⛔ عجز / زيادة مصروفات "&amp;TEXT(-P2531,"#,##0"),IF(COUNTIFS($B$8:$B$5007,B2531,$A$8:$A$5007,"مصروف",$I$8:$I$5007,"&lt;&gt;مرفوض",$K$8:$K$5007,"&lt;&gt;نعم")&gt;0,"⚠ "&amp;COUNTIFS($B$8:$B$5007,B2531,$A$8:$A$5007,"مصروف",$I$8:$I$5007,"&lt;&gt;مرفوض",$K$8:$K$5007,"&lt;&gt;نعم")&amp;" مصروف غير مسوى",IF(L2531="تمت التسوية",IF(P2531=0,"✔ متوازنة وتمت التسوية","✔ تمت التسوية – متبقي "&amp;TEXT(P2531,"#,##0")),IF(P2531&gt;0,"متبقي "&amp;TEXT(P2531,"#,##0"),"✔ متوازنة"))))),IF(R2531=0,"⚠ أضف سطر عهدة أولًا",IF(OR(C2531="",N(G2531)=0),"⚠ أكمل التاريخ والقيمة",IF(S2531="","⚠ التاريخ خارج السنة المالية",IF(H2531="","⚠ اختر بند الموازنة",IF(I2531="مرفوض","✖ مرفوض من المدير",IF(I2531&lt;&gt;"موافق","⏳ بانتظار موافقة المدير",IF(K2531&lt;&gt;"نعم","⚠ غير مسوى مع الحسابات","✔ معتمد ومسوى")))))))))</f>
        <v/>
      </c>
      <c r="R2531">
        <f>N(R2530)+IF(A2531="عهدة",1,0)</f>
        <v/>
      </c>
      <c r="S2531">
        <f>IF(C2531="","",IF(AND(C2531&gt;=DATE(2026,9,1),C2531&lt;=DATE(2027,8,31)),(YEAR(C2531)-2026)*12+MONTH(C2531)-8,""))</f>
        <v/>
      </c>
      <c r="T2531">
        <f>IF(AND(A2531="مصروف",R2531&gt;0,I2531="موافق",S2531&lt;&gt;"",H2531&lt;&gt;""),N(G2531),0)</f>
        <v/>
      </c>
    </row>
    <row r="2532">
      <c r="A2532" s="19" t="n"/>
      <c r="B2532" s="20">
        <f>IF(A2532="","",IF(R2532=0,"⚠ أضف سطر عهدة أولًا","DMT-"&amp;TEXT(R2532,"000")))</f>
        <v/>
      </c>
      <c r="C2532" s="21" t="n"/>
      <c r="D2532" s="20">
        <f>IF(C2532="","",IF(S2532="","خارج السنة المالية",INDEX(القوائم!$D$2:$D$13,S2532)))</f>
        <v/>
      </c>
      <c r="E2532" s="22" t="n"/>
      <c r="F2532" s="23" t="n"/>
      <c r="G2532" s="23" t="n"/>
      <c r="H2532" s="22" t="n"/>
      <c r="I2532" s="19" t="n"/>
      <c r="J2532" s="21" t="n"/>
      <c r="K2532" s="19" t="n"/>
      <c r="L2532" s="19" t="n"/>
      <c r="M2532" s="21" t="n"/>
      <c r="N2532" s="22" t="n"/>
      <c r="O2532" s="24">
        <f>IF(A2532&lt;&gt;"عهدة","",SUMIFS($G$8:$G$5007,$B$8:$B$5007,B2532,$A$8:$A$5007,"مصروف",$I$8:$I$5007,"&lt;&gt;مرفوض"))</f>
        <v/>
      </c>
      <c r="P2532" s="25">
        <f>IF(A2532&lt;&gt;"عهدة","",N(F2532)-O2532)</f>
        <v/>
      </c>
      <c r="Q2532" s="26">
        <f>IF(A2532="","",IF(A2532="عهدة",IF(N(F2532)=0,"⚠ أدخل قيمة العهدة",IF(P2532&lt;0,"⛔ عجز / زيادة مصروفات "&amp;TEXT(-P2532,"#,##0"),IF(COUNTIFS($B$8:$B$5007,B2532,$A$8:$A$5007,"مصروف",$I$8:$I$5007,"&lt;&gt;مرفوض",$K$8:$K$5007,"&lt;&gt;نعم")&gt;0,"⚠ "&amp;COUNTIFS($B$8:$B$5007,B2532,$A$8:$A$5007,"مصروف",$I$8:$I$5007,"&lt;&gt;مرفوض",$K$8:$K$5007,"&lt;&gt;نعم")&amp;" مصروف غير مسوى",IF(L2532="تمت التسوية",IF(P2532=0,"✔ متوازنة وتمت التسوية","✔ تمت التسوية – متبقي "&amp;TEXT(P2532,"#,##0")),IF(P2532&gt;0,"متبقي "&amp;TEXT(P2532,"#,##0"),"✔ متوازنة"))))),IF(R2532=0,"⚠ أضف سطر عهدة أولًا",IF(OR(C2532="",N(G2532)=0),"⚠ أكمل التاريخ والقيمة",IF(S2532="","⚠ التاريخ خارج السنة المالية",IF(H2532="","⚠ اختر بند الموازنة",IF(I2532="مرفوض","✖ مرفوض من المدير",IF(I2532&lt;&gt;"موافق","⏳ بانتظار موافقة المدير",IF(K2532&lt;&gt;"نعم","⚠ غير مسوى مع الحسابات","✔ معتمد ومسوى")))))))))</f>
        <v/>
      </c>
      <c r="R2532">
        <f>N(R2531)+IF(A2532="عهدة",1,0)</f>
        <v/>
      </c>
      <c r="S2532">
        <f>IF(C2532="","",IF(AND(C2532&gt;=DATE(2026,9,1),C2532&lt;=DATE(2027,8,31)),(YEAR(C2532)-2026)*12+MONTH(C2532)-8,""))</f>
        <v/>
      </c>
      <c r="T2532">
        <f>IF(AND(A2532="مصروف",R2532&gt;0,I2532="موافق",S2532&lt;&gt;"",H2532&lt;&gt;""),N(G2532),0)</f>
        <v/>
      </c>
    </row>
    <row r="2533">
      <c r="A2533" s="19" t="n"/>
      <c r="B2533" s="20">
        <f>IF(A2533="","",IF(R2533=0,"⚠ أضف سطر عهدة أولًا","DMT-"&amp;TEXT(R2533,"000")))</f>
        <v/>
      </c>
      <c r="C2533" s="21" t="n"/>
      <c r="D2533" s="20">
        <f>IF(C2533="","",IF(S2533="","خارج السنة المالية",INDEX(القوائم!$D$2:$D$13,S2533)))</f>
        <v/>
      </c>
      <c r="E2533" s="22" t="n"/>
      <c r="F2533" s="23" t="n"/>
      <c r="G2533" s="23" t="n"/>
      <c r="H2533" s="22" t="n"/>
      <c r="I2533" s="19" t="n"/>
      <c r="J2533" s="21" t="n"/>
      <c r="K2533" s="19" t="n"/>
      <c r="L2533" s="19" t="n"/>
      <c r="M2533" s="21" t="n"/>
      <c r="N2533" s="22" t="n"/>
      <c r="O2533" s="24">
        <f>IF(A2533&lt;&gt;"عهدة","",SUMIFS($G$8:$G$5007,$B$8:$B$5007,B2533,$A$8:$A$5007,"مصروف",$I$8:$I$5007,"&lt;&gt;مرفوض"))</f>
        <v/>
      </c>
      <c r="P2533" s="25">
        <f>IF(A2533&lt;&gt;"عهدة","",N(F2533)-O2533)</f>
        <v/>
      </c>
      <c r="Q2533" s="26">
        <f>IF(A2533="","",IF(A2533="عهدة",IF(N(F2533)=0,"⚠ أدخل قيمة العهدة",IF(P2533&lt;0,"⛔ عجز / زيادة مصروفات "&amp;TEXT(-P2533,"#,##0"),IF(COUNTIFS($B$8:$B$5007,B2533,$A$8:$A$5007,"مصروف",$I$8:$I$5007,"&lt;&gt;مرفوض",$K$8:$K$5007,"&lt;&gt;نعم")&gt;0,"⚠ "&amp;COUNTIFS($B$8:$B$5007,B2533,$A$8:$A$5007,"مصروف",$I$8:$I$5007,"&lt;&gt;مرفوض",$K$8:$K$5007,"&lt;&gt;نعم")&amp;" مصروف غير مسوى",IF(L2533="تمت التسوية",IF(P2533=0,"✔ متوازنة وتمت التسوية","✔ تمت التسوية – متبقي "&amp;TEXT(P2533,"#,##0")),IF(P2533&gt;0,"متبقي "&amp;TEXT(P2533,"#,##0"),"✔ متوازنة"))))),IF(R2533=0,"⚠ أضف سطر عهدة أولًا",IF(OR(C2533="",N(G2533)=0),"⚠ أكمل التاريخ والقيمة",IF(S2533="","⚠ التاريخ خارج السنة المالية",IF(H2533="","⚠ اختر بند الموازنة",IF(I2533="مرفوض","✖ مرفوض من المدير",IF(I2533&lt;&gt;"موافق","⏳ بانتظار موافقة المدير",IF(K2533&lt;&gt;"نعم","⚠ غير مسوى مع الحسابات","✔ معتمد ومسوى")))))))))</f>
        <v/>
      </c>
      <c r="R2533">
        <f>N(R2532)+IF(A2533="عهدة",1,0)</f>
        <v/>
      </c>
      <c r="S2533">
        <f>IF(C2533="","",IF(AND(C2533&gt;=DATE(2026,9,1),C2533&lt;=DATE(2027,8,31)),(YEAR(C2533)-2026)*12+MONTH(C2533)-8,""))</f>
        <v/>
      </c>
      <c r="T2533">
        <f>IF(AND(A2533="مصروف",R2533&gt;0,I2533="موافق",S2533&lt;&gt;"",H2533&lt;&gt;""),N(G2533),0)</f>
        <v/>
      </c>
    </row>
    <row r="2534">
      <c r="A2534" s="19" t="n"/>
      <c r="B2534" s="20">
        <f>IF(A2534="","",IF(R2534=0,"⚠ أضف سطر عهدة أولًا","DMT-"&amp;TEXT(R2534,"000")))</f>
        <v/>
      </c>
      <c r="C2534" s="21" t="n"/>
      <c r="D2534" s="20">
        <f>IF(C2534="","",IF(S2534="","خارج السنة المالية",INDEX(القوائم!$D$2:$D$13,S2534)))</f>
        <v/>
      </c>
      <c r="E2534" s="22" t="n"/>
      <c r="F2534" s="23" t="n"/>
      <c r="G2534" s="23" t="n"/>
      <c r="H2534" s="22" t="n"/>
      <c r="I2534" s="19" t="n"/>
      <c r="J2534" s="21" t="n"/>
      <c r="K2534" s="19" t="n"/>
      <c r="L2534" s="19" t="n"/>
      <c r="M2534" s="21" t="n"/>
      <c r="N2534" s="22" t="n"/>
      <c r="O2534" s="24">
        <f>IF(A2534&lt;&gt;"عهدة","",SUMIFS($G$8:$G$5007,$B$8:$B$5007,B2534,$A$8:$A$5007,"مصروف",$I$8:$I$5007,"&lt;&gt;مرفوض"))</f>
        <v/>
      </c>
      <c r="P2534" s="25">
        <f>IF(A2534&lt;&gt;"عهدة","",N(F2534)-O2534)</f>
        <v/>
      </c>
      <c r="Q2534" s="26">
        <f>IF(A2534="","",IF(A2534="عهدة",IF(N(F2534)=0,"⚠ أدخل قيمة العهدة",IF(P2534&lt;0,"⛔ عجز / زيادة مصروفات "&amp;TEXT(-P2534,"#,##0"),IF(COUNTIFS($B$8:$B$5007,B2534,$A$8:$A$5007,"مصروف",$I$8:$I$5007,"&lt;&gt;مرفوض",$K$8:$K$5007,"&lt;&gt;نعم")&gt;0,"⚠ "&amp;COUNTIFS($B$8:$B$5007,B2534,$A$8:$A$5007,"مصروف",$I$8:$I$5007,"&lt;&gt;مرفوض",$K$8:$K$5007,"&lt;&gt;نعم")&amp;" مصروف غير مسوى",IF(L2534="تمت التسوية",IF(P2534=0,"✔ متوازنة وتمت التسوية","✔ تمت التسوية – متبقي "&amp;TEXT(P2534,"#,##0")),IF(P2534&gt;0,"متبقي "&amp;TEXT(P2534,"#,##0"),"✔ متوازنة"))))),IF(R2534=0,"⚠ أضف سطر عهدة أولًا",IF(OR(C2534="",N(G2534)=0),"⚠ أكمل التاريخ والقيمة",IF(S2534="","⚠ التاريخ خارج السنة المالية",IF(H2534="","⚠ اختر بند الموازنة",IF(I2534="مرفوض","✖ مرفوض من المدير",IF(I2534&lt;&gt;"موافق","⏳ بانتظار موافقة المدير",IF(K2534&lt;&gt;"نعم","⚠ غير مسوى مع الحسابات","✔ معتمد ومسوى")))))))))</f>
        <v/>
      </c>
      <c r="R2534">
        <f>N(R2533)+IF(A2534="عهدة",1,0)</f>
        <v/>
      </c>
      <c r="S2534">
        <f>IF(C2534="","",IF(AND(C2534&gt;=DATE(2026,9,1),C2534&lt;=DATE(2027,8,31)),(YEAR(C2534)-2026)*12+MONTH(C2534)-8,""))</f>
        <v/>
      </c>
      <c r="T2534">
        <f>IF(AND(A2534="مصروف",R2534&gt;0,I2534="موافق",S2534&lt;&gt;"",H2534&lt;&gt;""),N(G2534),0)</f>
        <v/>
      </c>
    </row>
    <row r="2535">
      <c r="A2535" s="19" t="n"/>
      <c r="B2535" s="20">
        <f>IF(A2535="","",IF(R2535=0,"⚠ أضف سطر عهدة أولًا","DMT-"&amp;TEXT(R2535,"000")))</f>
        <v/>
      </c>
      <c r="C2535" s="21" t="n"/>
      <c r="D2535" s="20">
        <f>IF(C2535="","",IF(S2535="","خارج السنة المالية",INDEX(القوائم!$D$2:$D$13,S2535)))</f>
        <v/>
      </c>
      <c r="E2535" s="22" t="n"/>
      <c r="F2535" s="23" t="n"/>
      <c r="G2535" s="23" t="n"/>
      <c r="H2535" s="22" t="n"/>
      <c r="I2535" s="19" t="n"/>
      <c r="J2535" s="21" t="n"/>
      <c r="K2535" s="19" t="n"/>
      <c r="L2535" s="19" t="n"/>
      <c r="M2535" s="21" t="n"/>
      <c r="N2535" s="22" t="n"/>
      <c r="O2535" s="24">
        <f>IF(A2535&lt;&gt;"عهدة","",SUMIFS($G$8:$G$5007,$B$8:$B$5007,B2535,$A$8:$A$5007,"مصروف",$I$8:$I$5007,"&lt;&gt;مرفوض"))</f>
        <v/>
      </c>
      <c r="P2535" s="25">
        <f>IF(A2535&lt;&gt;"عهدة","",N(F2535)-O2535)</f>
        <v/>
      </c>
      <c r="Q2535" s="26">
        <f>IF(A2535="","",IF(A2535="عهدة",IF(N(F2535)=0,"⚠ أدخل قيمة العهدة",IF(P2535&lt;0,"⛔ عجز / زيادة مصروفات "&amp;TEXT(-P2535,"#,##0"),IF(COUNTIFS($B$8:$B$5007,B2535,$A$8:$A$5007,"مصروف",$I$8:$I$5007,"&lt;&gt;مرفوض",$K$8:$K$5007,"&lt;&gt;نعم")&gt;0,"⚠ "&amp;COUNTIFS($B$8:$B$5007,B2535,$A$8:$A$5007,"مصروف",$I$8:$I$5007,"&lt;&gt;مرفوض",$K$8:$K$5007,"&lt;&gt;نعم")&amp;" مصروف غير مسوى",IF(L2535="تمت التسوية",IF(P2535=0,"✔ متوازنة وتمت التسوية","✔ تمت التسوية – متبقي "&amp;TEXT(P2535,"#,##0")),IF(P2535&gt;0,"متبقي "&amp;TEXT(P2535,"#,##0"),"✔ متوازنة"))))),IF(R2535=0,"⚠ أضف سطر عهدة أولًا",IF(OR(C2535="",N(G2535)=0),"⚠ أكمل التاريخ والقيمة",IF(S2535="","⚠ التاريخ خارج السنة المالية",IF(H2535="","⚠ اختر بند الموازنة",IF(I2535="مرفوض","✖ مرفوض من المدير",IF(I2535&lt;&gt;"موافق","⏳ بانتظار موافقة المدير",IF(K2535&lt;&gt;"نعم","⚠ غير مسوى مع الحسابات","✔ معتمد ومسوى")))))))))</f>
        <v/>
      </c>
      <c r="R2535">
        <f>N(R2534)+IF(A2535="عهدة",1,0)</f>
        <v/>
      </c>
      <c r="S2535">
        <f>IF(C2535="","",IF(AND(C2535&gt;=DATE(2026,9,1),C2535&lt;=DATE(2027,8,31)),(YEAR(C2535)-2026)*12+MONTH(C2535)-8,""))</f>
        <v/>
      </c>
      <c r="T2535">
        <f>IF(AND(A2535="مصروف",R2535&gt;0,I2535="موافق",S2535&lt;&gt;"",H2535&lt;&gt;""),N(G2535),0)</f>
        <v/>
      </c>
    </row>
    <row r="2536">
      <c r="A2536" s="19" t="n"/>
      <c r="B2536" s="20">
        <f>IF(A2536="","",IF(R2536=0,"⚠ أضف سطر عهدة أولًا","DMT-"&amp;TEXT(R2536,"000")))</f>
        <v/>
      </c>
      <c r="C2536" s="21" t="n"/>
      <c r="D2536" s="20">
        <f>IF(C2536="","",IF(S2536="","خارج السنة المالية",INDEX(القوائم!$D$2:$D$13,S2536)))</f>
        <v/>
      </c>
      <c r="E2536" s="22" t="n"/>
      <c r="F2536" s="23" t="n"/>
      <c r="G2536" s="23" t="n"/>
      <c r="H2536" s="22" t="n"/>
      <c r="I2536" s="19" t="n"/>
      <c r="J2536" s="21" t="n"/>
      <c r="K2536" s="19" t="n"/>
      <c r="L2536" s="19" t="n"/>
      <c r="M2536" s="21" t="n"/>
      <c r="N2536" s="22" t="n"/>
      <c r="O2536" s="24">
        <f>IF(A2536&lt;&gt;"عهدة","",SUMIFS($G$8:$G$5007,$B$8:$B$5007,B2536,$A$8:$A$5007,"مصروف",$I$8:$I$5007,"&lt;&gt;مرفوض"))</f>
        <v/>
      </c>
      <c r="P2536" s="25">
        <f>IF(A2536&lt;&gt;"عهدة","",N(F2536)-O2536)</f>
        <v/>
      </c>
      <c r="Q2536" s="26">
        <f>IF(A2536="","",IF(A2536="عهدة",IF(N(F2536)=0,"⚠ أدخل قيمة العهدة",IF(P2536&lt;0,"⛔ عجز / زيادة مصروفات "&amp;TEXT(-P2536,"#,##0"),IF(COUNTIFS($B$8:$B$5007,B2536,$A$8:$A$5007,"مصروف",$I$8:$I$5007,"&lt;&gt;مرفوض",$K$8:$K$5007,"&lt;&gt;نعم")&gt;0,"⚠ "&amp;COUNTIFS($B$8:$B$5007,B2536,$A$8:$A$5007,"مصروف",$I$8:$I$5007,"&lt;&gt;مرفوض",$K$8:$K$5007,"&lt;&gt;نعم")&amp;" مصروف غير مسوى",IF(L2536="تمت التسوية",IF(P2536=0,"✔ متوازنة وتمت التسوية","✔ تمت التسوية – متبقي "&amp;TEXT(P2536,"#,##0")),IF(P2536&gt;0,"متبقي "&amp;TEXT(P2536,"#,##0"),"✔ متوازنة"))))),IF(R2536=0,"⚠ أضف سطر عهدة أولًا",IF(OR(C2536="",N(G2536)=0),"⚠ أكمل التاريخ والقيمة",IF(S2536="","⚠ التاريخ خارج السنة المالية",IF(H2536="","⚠ اختر بند الموازنة",IF(I2536="مرفوض","✖ مرفوض من المدير",IF(I2536&lt;&gt;"موافق","⏳ بانتظار موافقة المدير",IF(K2536&lt;&gt;"نعم","⚠ غير مسوى مع الحسابات","✔ معتمد ومسوى")))))))))</f>
        <v/>
      </c>
      <c r="R2536">
        <f>N(R2535)+IF(A2536="عهدة",1,0)</f>
        <v/>
      </c>
      <c r="S2536">
        <f>IF(C2536="","",IF(AND(C2536&gt;=DATE(2026,9,1),C2536&lt;=DATE(2027,8,31)),(YEAR(C2536)-2026)*12+MONTH(C2536)-8,""))</f>
        <v/>
      </c>
      <c r="T2536">
        <f>IF(AND(A2536="مصروف",R2536&gt;0,I2536="موافق",S2536&lt;&gt;"",H2536&lt;&gt;""),N(G2536),0)</f>
        <v/>
      </c>
    </row>
    <row r="2537">
      <c r="A2537" s="19" t="n"/>
      <c r="B2537" s="20">
        <f>IF(A2537="","",IF(R2537=0,"⚠ أضف سطر عهدة أولًا","DMT-"&amp;TEXT(R2537,"000")))</f>
        <v/>
      </c>
      <c r="C2537" s="21" t="n"/>
      <c r="D2537" s="20">
        <f>IF(C2537="","",IF(S2537="","خارج السنة المالية",INDEX(القوائم!$D$2:$D$13,S2537)))</f>
        <v/>
      </c>
      <c r="E2537" s="22" t="n"/>
      <c r="F2537" s="23" t="n"/>
      <c r="G2537" s="23" t="n"/>
      <c r="H2537" s="22" t="n"/>
      <c r="I2537" s="19" t="n"/>
      <c r="J2537" s="21" t="n"/>
      <c r="K2537" s="19" t="n"/>
      <c r="L2537" s="19" t="n"/>
      <c r="M2537" s="21" t="n"/>
      <c r="N2537" s="22" t="n"/>
      <c r="O2537" s="24">
        <f>IF(A2537&lt;&gt;"عهدة","",SUMIFS($G$8:$G$5007,$B$8:$B$5007,B2537,$A$8:$A$5007,"مصروف",$I$8:$I$5007,"&lt;&gt;مرفوض"))</f>
        <v/>
      </c>
      <c r="P2537" s="25">
        <f>IF(A2537&lt;&gt;"عهدة","",N(F2537)-O2537)</f>
        <v/>
      </c>
      <c r="Q2537" s="26">
        <f>IF(A2537="","",IF(A2537="عهدة",IF(N(F2537)=0,"⚠ أدخل قيمة العهدة",IF(P2537&lt;0,"⛔ عجز / زيادة مصروفات "&amp;TEXT(-P2537,"#,##0"),IF(COUNTIFS($B$8:$B$5007,B2537,$A$8:$A$5007,"مصروف",$I$8:$I$5007,"&lt;&gt;مرفوض",$K$8:$K$5007,"&lt;&gt;نعم")&gt;0,"⚠ "&amp;COUNTIFS($B$8:$B$5007,B2537,$A$8:$A$5007,"مصروف",$I$8:$I$5007,"&lt;&gt;مرفوض",$K$8:$K$5007,"&lt;&gt;نعم")&amp;" مصروف غير مسوى",IF(L2537="تمت التسوية",IF(P2537=0,"✔ متوازنة وتمت التسوية","✔ تمت التسوية – متبقي "&amp;TEXT(P2537,"#,##0")),IF(P2537&gt;0,"متبقي "&amp;TEXT(P2537,"#,##0"),"✔ متوازنة"))))),IF(R2537=0,"⚠ أضف سطر عهدة أولًا",IF(OR(C2537="",N(G2537)=0),"⚠ أكمل التاريخ والقيمة",IF(S2537="","⚠ التاريخ خارج السنة المالية",IF(H2537="","⚠ اختر بند الموازنة",IF(I2537="مرفوض","✖ مرفوض من المدير",IF(I2537&lt;&gt;"موافق","⏳ بانتظار موافقة المدير",IF(K2537&lt;&gt;"نعم","⚠ غير مسوى مع الحسابات","✔ معتمد ومسوى")))))))))</f>
        <v/>
      </c>
      <c r="R2537">
        <f>N(R2536)+IF(A2537="عهدة",1,0)</f>
        <v/>
      </c>
      <c r="S2537">
        <f>IF(C2537="","",IF(AND(C2537&gt;=DATE(2026,9,1),C2537&lt;=DATE(2027,8,31)),(YEAR(C2537)-2026)*12+MONTH(C2537)-8,""))</f>
        <v/>
      </c>
      <c r="T2537">
        <f>IF(AND(A2537="مصروف",R2537&gt;0,I2537="موافق",S2537&lt;&gt;"",H2537&lt;&gt;""),N(G2537),0)</f>
        <v/>
      </c>
    </row>
    <row r="2538">
      <c r="A2538" s="19" t="n"/>
      <c r="B2538" s="20">
        <f>IF(A2538="","",IF(R2538=0,"⚠ أضف سطر عهدة أولًا","DMT-"&amp;TEXT(R2538,"000")))</f>
        <v/>
      </c>
      <c r="C2538" s="21" t="n"/>
      <c r="D2538" s="20">
        <f>IF(C2538="","",IF(S2538="","خارج السنة المالية",INDEX(القوائم!$D$2:$D$13,S2538)))</f>
        <v/>
      </c>
      <c r="E2538" s="22" t="n"/>
      <c r="F2538" s="23" t="n"/>
      <c r="G2538" s="23" t="n"/>
      <c r="H2538" s="22" t="n"/>
      <c r="I2538" s="19" t="n"/>
      <c r="J2538" s="21" t="n"/>
      <c r="K2538" s="19" t="n"/>
      <c r="L2538" s="19" t="n"/>
      <c r="M2538" s="21" t="n"/>
      <c r="N2538" s="22" t="n"/>
      <c r="O2538" s="24">
        <f>IF(A2538&lt;&gt;"عهدة","",SUMIFS($G$8:$G$5007,$B$8:$B$5007,B2538,$A$8:$A$5007,"مصروف",$I$8:$I$5007,"&lt;&gt;مرفوض"))</f>
        <v/>
      </c>
      <c r="P2538" s="25">
        <f>IF(A2538&lt;&gt;"عهدة","",N(F2538)-O2538)</f>
        <v/>
      </c>
      <c r="Q2538" s="26">
        <f>IF(A2538="","",IF(A2538="عهدة",IF(N(F2538)=0,"⚠ أدخل قيمة العهدة",IF(P2538&lt;0,"⛔ عجز / زيادة مصروفات "&amp;TEXT(-P2538,"#,##0"),IF(COUNTIFS($B$8:$B$5007,B2538,$A$8:$A$5007,"مصروف",$I$8:$I$5007,"&lt;&gt;مرفوض",$K$8:$K$5007,"&lt;&gt;نعم")&gt;0,"⚠ "&amp;COUNTIFS($B$8:$B$5007,B2538,$A$8:$A$5007,"مصروف",$I$8:$I$5007,"&lt;&gt;مرفوض",$K$8:$K$5007,"&lt;&gt;نعم")&amp;" مصروف غير مسوى",IF(L2538="تمت التسوية",IF(P2538=0,"✔ متوازنة وتمت التسوية","✔ تمت التسوية – متبقي "&amp;TEXT(P2538,"#,##0")),IF(P2538&gt;0,"متبقي "&amp;TEXT(P2538,"#,##0"),"✔ متوازنة"))))),IF(R2538=0,"⚠ أضف سطر عهدة أولًا",IF(OR(C2538="",N(G2538)=0),"⚠ أكمل التاريخ والقيمة",IF(S2538="","⚠ التاريخ خارج السنة المالية",IF(H2538="","⚠ اختر بند الموازنة",IF(I2538="مرفوض","✖ مرفوض من المدير",IF(I2538&lt;&gt;"موافق","⏳ بانتظار موافقة المدير",IF(K2538&lt;&gt;"نعم","⚠ غير مسوى مع الحسابات","✔ معتمد ومسوى")))))))))</f>
        <v/>
      </c>
      <c r="R2538">
        <f>N(R2537)+IF(A2538="عهدة",1,0)</f>
        <v/>
      </c>
      <c r="S2538">
        <f>IF(C2538="","",IF(AND(C2538&gt;=DATE(2026,9,1),C2538&lt;=DATE(2027,8,31)),(YEAR(C2538)-2026)*12+MONTH(C2538)-8,""))</f>
        <v/>
      </c>
      <c r="T2538">
        <f>IF(AND(A2538="مصروف",R2538&gt;0,I2538="موافق",S2538&lt;&gt;"",H2538&lt;&gt;""),N(G2538),0)</f>
        <v/>
      </c>
    </row>
    <row r="2539">
      <c r="A2539" s="19" t="n"/>
      <c r="B2539" s="20">
        <f>IF(A2539="","",IF(R2539=0,"⚠ أضف سطر عهدة أولًا","DMT-"&amp;TEXT(R2539,"000")))</f>
        <v/>
      </c>
      <c r="C2539" s="21" t="n"/>
      <c r="D2539" s="20">
        <f>IF(C2539="","",IF(S2539="","خارج السنة المالية",INDEX(القوائم!$D$2:$D$13,S2539)))</f>
        <v/>
      </c>
      <c r="E2539" s="22" t="n"/>
      <c r="F2539" s="23" t="n"/>
      <c r="G2539" s="23" t="n"/>
      <c r="H2539" s="22" t="n"/>
      <c r="I2539" s="19" t="n"/>
      <c r="J2539" s="21" t="n"/>
      <c r="K2539" s="19" t="n"/>
      <c r="L2539" s="19" t="n"/>
      <c r="M2539" s="21" t="n"/>
      <c r="N2539" s="22" t="n"/>
      <c r="O2539" s="24">
        <f>IF(A2539&lt;&gt;"عهدة","",SUMIFS($G$8:$G$5007,$B$8:$B$5007,B2539,$A$8:$A$5007,"مصروف",$I$8:$I$5007,"&lt;&gt;مرفوض"))</f>
        <v/>
      </c>
      <c r="P2539" s="25">
        <f>IF(A2539&lt;&gt;"عهدة","",N(F2539)-O2539)</f>
        <v/>
      </c>
      <c r="Q2539" s="26">
        <f>IF(A2539="","",IF(A2539="عهدة",IF(N(F2539)=0,"⚠ أدخل قيمة العهدة",IF(P2539&lt;0,"⛔ عجز / زيادة مصروفات "&amp;TEXT(-P2539,"#,##0"),IF(COUNTIFS($B$8:$B$5007,B2539,$A$8:$A$5007,"مصروف",$I$8:$I$5007,"&lt;&gt;مرفوض",$K$8:$K$5007,"&lt;&gt;نعم")&gt;0,"⚠ "&amp;COUNTIFS($B$8:$B$5007,B2539,$A$8:$A$5007,"مصروف",$I$8:$I$5007,"&lt;&gt;مرفوض",$K$8:$K$5007,"&lt;&gt;نعم")&amp;" مصروف غير مسوى",IF(L2539="تمت التسوية",IF(P2539=0,"✔ متوازنة وتمت التسوية","✔ تمت التسوية – متبقي "&amp;TEXT(P2539,"#,##0")),IF(P2539&gt;0,"متبقي "&amp;TEXT(P2539,"#,##0"),"✔ متوازنة"))))),IF(R2539=0,"⚠ أضف سطر عهدة أولًا",IF(OR(C2539="",N(G2539)=0),"⚠ أكمل التاريخ والقيمة",IF(S2539="","⚠ التاريخ خارج السنة المالية",IF(H2539="","⚠ اختر بند الموازنة",IF(I2539="مرفوض","✖ مرفوض من المدير",IF(I2539&lt;&gt;"موافق","⏳ بانتظار موافقة المدير",IF(K2539&lt;&gt;"نعم","⚠ غير مسوى مع الحسابات","✔ معتمد ومسوى")))))))))</f>
        <v/>
      </c>
      <c r="R2539">
        <f>N(R2538)+IF(A2539="عهدة",1,0)</f>
        <v/>
      </c>
      <c r="S2539">
        <f>IF(C2539="","",IF(AND(C2539&gt;=DATE(2026,9,1),C2539&lt;=DATE(2027,8,31)),(YEAR(C2539)-2026)*12+MONTH(C2539)-8,""))</f>
        <v/>
      </c>
      <c r="T2539">
        <f>IF(AND(A2539="مصروف",R2539&gt;0,I2539="موافق",S2539&lt;&gt;"",H2539&lt;&gt;""),N(G2539),0)</f>
        <v/>
      </c>
    </row>
    <row r="2540">
      <c r="A2540" s="19" t="n"/>
      <c r="B2540" s="20">
        <f>IF(A2540="","",IF(R2540=0,"⚠ أضف سطر عهدة أولًا","DMT-"&amp;TEXT(R2540,"000")))</f>
        <v/>
      </c>
      <c r="C2540" s="21" t="n"/>
      <c r="D2540" s="20">
        <f>IF(C2540="","",IF(S2540="","خارج السنة المالية",INDEX(القوائم!$D$2:$D$13,S2540)))</f>
        <v/>
      </c>
      <c r="E2540" s="22" t="n"/>
      <c r="F2540" s="23" t="n"/>
      <c r="G2540" s="23" t="n"/>
      <c r="H2540" s="22" t="n"/>
      <c r="I2540" s="19" t="n"/>
      <c r="J2540" s="21" t="n"/>
      <c r="K2540" s="19" t="n"/>
      <c r="L2540" s="19" t="n"/>
      <c r="M2540" s="21" t="n"/>
      <c r="N2540" s="22" t="n"/>
      <c r="O2540" s="24">
        <f>IF(A2540&lt;&gt;"عهدة","",SUMIFS($G$8:$G$5007,$B$8:$B$5007,B2540,$A$8:$A$5007,"مصروف",$I$8:$I$5007,"&lt;&gt;مرفوض"))</f>
        <v/>
      </c>
      <c r="P2540" s="25">
        <f>IF(A2540&lt;&gt;"عهدة","",N(F2540)-O2540)</f>
        <v/>
      </c>
      <c r="Q2540" s="26">
        <f>IF(A2540="","",IF(A2540="عهدة",IF(N(F2540)=0,"⚠ أدخل قيمة العهدة",IF(P2540&lt;0,"⛔ عجز / زيادة مصروفات "&amp;TEXT(-P2540,"#,##0"),IF(COUNTIFS($B$8:$B$5007,B2540,$A$8:$A$5007,"مصروف",$I$8:$I$5007,"&lt;&gt;مرفوض",$K$8:$K$5007,"&lt;&gt;نعم")&gt;0,"⚠ "&amp;COUNTIFS($B$8:$B$5007,B2540,$A$8:$A$5007,"مصروف",$I$8:$I$5007,"&lt;&gt;مرفوض",$K$8:$K$5007,"&lt;&gt;نعم")&amp;" مصروف غير مسوى",IF(L2540="تمت التسوية",IF(P2540=0,"✔ متوازنة وتمت التسوية","✔ تمت التسوية – متبقي "&amp;TEXT(P2540,"#,##0")),IF(P2540&gt;0,"متبقي "&amp;TEXT(P2540,"#,##0"),"✔ متوازنة"))))),IF(R2540=0,"⚠ أضف سطر عهدة أولًا",IF(OR(C2540="",N(G2540)=0),"⚠ أكمل التاريخ والقيمة",IF(S2540="","⚠ التاريخ خارج السنة المالية",IF(H2540="","⚠ اختر بند الموازنة",IF(I2540="مرفوض","✖ مرفوض من المدير",IF(I2540&lt;&gt;"موافق","⏳ بانتظار موافقة المدير",IF(K2540&lt;&gt;"نعم","⚠ غير مسوى مع الحسابات","✔ معتمد ومسوى")))))))))</f>
        <v/>
      </c>
      <c r="R2540">
        <f>N(R2539)+IF(A2540="عهدة",1,0)</f>
        <v/>
      </c>
      <c r="S2540">
        <f>IF(C2540="","",IF(AND(C2540&gt;=DATE(2026,9,1),C2540&lt;=DATE(2027,8,31)),(YEAR(C2540)-2026)*12+MONTH(C2540)-8,""))</f>
        <v/>
      </c>
      <c r="T2540">
        <f>IF(AND(A2540="مصروف",R2540&gt;0,I2540="موافق",S2540&lt;&gt;"",H2540&lt;&gt;""),N(G2540),0)</f>
        <v/>
      </c>
    </row>
    <row r="2541">
      <c r="A2541" s="19" t="n"/>
      <c r="B2541" s="20">
        <f>IF(A2541="","",IF(R2541=0,"⚠ أضف سطر عهدة أولًا","DMT-"&amp;TEXT(R2541,"000")))</f>
        <v/>
      </c>
      <c r="C2541" s="21" t="n"/>
      <c r="D2541" s="20">
        <f>IF(C2541="","",IF(S2541="","خارج السنة المالية",INDEX(القوائم!$D$2:$D$13,S2541)))</f>
        <v/>
      </c>
      <c r="E2541" s="22" t="n"/>
      <c r="F2541" s="23" t="n"/>
      <c r="G2541" s="23" t="n"/>
      <c r="H2541" s="22" t="n"/>
      <c r="I2541" s="19" t="n"/>
      <c r="J2541" s="21" t="n"/>
      <c r="K2541" s="19" t="n"/>
      <c r="L2541" s="19" t="n"/>
      <c r="M2541" s="21" t="n"/>
      <c r="N2541" s="22" t="n"/>
      <c r="O2541" s="24">
        <f>IF(A2541&lt;&gt;"عهدة","",SUMIFS($G$8:$G$5007,$B$8:$B$5007,B2541,$A$8:$A$5007,"مصروف",$I$8:$I$5007,"&lt;&gt;مرفوض"))</f>
        <v/>
      </c>
      <c r="P2541" s="25">
        <f>IF(A2541&lt;&gt;"عهدة","",N(F2541)-O2541)</f>
        <v/>
      </c>
      <c r="Q2541" s="26">
        <f>IF(A2541="","",IF(A2541="عهدة",IF(N(F2541)=0,"⚠ أدخل قيمة العهدة",IF(P2541&lt;0,"⛔ عجز / زيادة مصروفات "&amp;TEXT(-P2541,"#,##0"),IF(COUNTIFS($B$8:$B$5007,B2541,$A$8:$A$5007,"مصروف",$I$8:$I$5007,"&lt;&gt;مرفوض",$K$8:$K$5007,"&lt;&gt;نعم")&gt;0,"⚠ "&amp;COUNTIFS($B$8:$B$5007,B2541,$A$8:$A$5007,"مصروف",$I$8:$I$5007,"&lt;&gt;مرفوض",$K$8:$K$5007,"&lt;&gt;نعم")&amp;" مصروف غير مسوى",IF(L2541="تمت التسوية",IF(P2541=0,"✔ متوازنة وتمت التسوية","✔ تمت التسوية – متبقي "&amp;TEXT(P2541,"#,##0")),IF(P2541&gt;0,"متبقي "&amp;TEXT(P2541,"#,##0"),"✔ متوازنة"))))),IF(R2541=0,"⚠ أضف سطر عهدة أولًا",IF(OR(C2541="",N(G2541)=0),"⚠ أكمل التاريخ والقيمة",IF(S2541="","⚠ التاريخ خارج السنة المالية",IF(H2541="","⚠ اختر بند الموازنة",IF(I2541="مرفوض","✖ مرفوض من المدير",IF(I2541&lt;&gt;"موافق","⏳ بانتظار موافقة المدير",IF(K2541&lt;&gt;"نعم","⚠ غير مسوى مع الحسابات","✔ معتمد ومسوى")))))))))</f>
        <v/>
      </c>
      <c r="R2541">
        <f>N(R2540)+IF(A2541="عهدة",1,0)</f>
        <v/>
      </c>
      <c r="S2541">
        <f>IF(C2541="","",IF(AND(C2541&gt;=DATE(2026,9,1),C2541&lt;=DATE(2027,8,31)),(YEAR(C2541)-2026)*12+MONTH(C2541)-8,""))</f>
        <v/>
      </c>
      <c r="T2541">
        <f>IF(AND(A2541="مصروف",R2541&gt;0,I2541="موافق",S2541&lt;&gt;"",H2541&lt;&gt;""),N(G2541),0)</f>
        <v/>
      </c>
    </row>
    <row r="2542">
      <c r="A2542" s="19" t="n"/>
      <c r="B2542" s="20">
        <f>IF(A2542="","",IF(R2542=0,"⚠ أضف سطر عهدة أولًا","DMT-"&amp;TEXT(R2542,"000")))</f>
        <v/>
      </c>
      <c r="C2542" s="21" t="n"/>
      <c r="D2542" s="20">
        <f>IF(C2542="","",IF(S2542="","خارج السنة المالية",INDEX(القوائم!$D$2:$D$13,S2542)))</f>
        <v/>
      </c>
      <c r="E2542" s="22" t="n"/>
      <c r="F2542" s="23" t="n"/>
      <c r="G2542" s="23" t="n"/>
      <c r="H2542" s="22" t="n"/>
      <c r="I2542" s="19" t="n"/>
      <c r="J2542" s="21" t="n"/>
      <c r="K2542" s="19" t="n"/>
      <c r="L2542" s="19" t="n"/>
      <c r="M2542" s="21" t="n"/>
      <c r="N2542" s="22" t="n"/>
      <c r="O2542" s="24">
        <f>IF(A2542&lt;&gt;"عهدة","",SUMIFS($G$8:$G$5007,$B$8:$B$5007,B2542,$A$8:$A$5007,"مصروف",$I$8:$I$5007,"&lt;&gt;مرفوض"))</f>
        <v/>
      </c>
      <c r="P2542" s="25">
        <f>IF(A2542&lt;&gt;"عهدة","",N(F2542)-O2542)</f>
        <v/>
      </c>
      <c r="Q2542" s="26">
        <f>IF(A2542="","",IF(A2542="عهدة",IF(N(F2542)=0,"⚠ أدخل قيمة العهدة",IF(P2542&lt;0,"⛔ عجز / زيادة مصروفات "&amp;TEXT(-P2542,"#,##0"),IF(COUNTIFS($B$8:$B$5007,B2542,$A$8:$A$5007,"مصروف",$I$8:$I$5007,"&lt;&gt;مرفوض",$K$8:$K$5007,"&lt;&gt;نعم")&gt;0,"⚠ "&amp;COUNTIFS($B$8:$B$5007,B2542,$A$8:$A$5007,"مصروف",$I$8:$I$5007,"&lt;&gt;مرفوض",$K$8:$K$5007,"&lt;&gt;نعم")&amp;" مصروف غير مسوى",IF(L2542="تمت التسوية",IF(P2542=0,"✔ متوازنة وتمت التسوية","✔ تمت التسوية – متبقي "&amp;TEXT(P2542,"#,##0")),IF(P2542&gt;0,"متبقي "&amp;TEXT(P2542,"#,##0"),"✔ متوازنة"))))),IF(R2542=0,"⚠ أضف سطر عهدة أولًا",IF(OR(C2542="",N(G2542)=0),"⚠ أكمل التاريخ والقيمة",IF(S2542="","⚠ التاريخ خارج السنة المالية",IF(H2542="","⚠ اختر بند الموازنة",IF(I2542="مرفوض","✖ مرفوض من المدير",IF(I2542&lt;&gt;"موافق","⏳ بانتظار موافقة المدير",IF(K2542&lt;&gt;"نعم","⚠ غير مسوى مع الحسابات","✔ معتمد ومسوى")))))))))</f>
        <v/>
      </c>
      <c r="R2542">
        <f>N(R2541)+IF(A2542="عهدة",1,0)</f>
        <v/>
      </c>
      <c r="S2542">
        <f>IF(C2542="","",IF(AND(C2542&gt;=DATE(2026,9,1),C2542&lt;=DATE(2027,8,31)),(YEAR(C2542)-2026)*12+MONTH(C2542)-8,""))</f>
        <v/>
      </c>
      <c r="T2542">
        <f>IF(AND(A2542="مصروف",R2542&gt;0,I2542="موافق",S2542&lt;&gt;"",H2542&lt;&gt;""),N(G2542),0)</f>
        <v/>
      </c>
    </row>
    <row r="2543">
      <c r="A2543" s="19" t="n"/>
      <c r="B2543" s="20">
        <f>IF(A2543="","",IF(R2543=0,"⚠ أضف سطر عهدة أولًا","DMT-"&amp;TEXT(R2543,"000")))</f>
        <v/>
      </c>
      <c r="C2543" s="21" t="n"/>
      <c r="D2543" s="20">
        <f>IF(C2543="","",IF(S2543="","خارج السنة المالية",INDEX(القوائم!$D$2:$D$13,S2543)))</f>
        <v/>
      </c>
      <c r="E2543" s="22" t="n"/>
      <c r="F2543" s="23" t="n"/>
      <c r="G2543" s="23" t="n"/>
      <c r="H2543" s="22" t="n"/>
      <c r="I2543" s="19" t="n"/>
      <c r="J2543" s="21" t="n"/>
      <c r="K2543" s="19" t="n"/>
      <c r="L2543" s="19" t="n"/>
      <c r="M2543" s="21" t="n"/>
      <c r="N2543" s="22" t="n"/>
      <c r="O2543" s="24">
        <f>IF(A2543&lt;&gt;"عهدة","",SUMIFS($G$8:$G$5007,$B$8:$B$5007,B2543,$A$8:$A$5007,"مصروف",$I$8:$I$5007,"&lt;&gt;مرفوض"))</f>
        <v/>
      </c>
      <c r="P2543" s="25">
        <f>IF(A2543&lt;&gt;"عهدة","",N(F2543)-O2543)</f>
        <v/>
      </c>
      <c r="Q2543" s="26">
        <f>IF(A2543="","",IF(A2543="عهدة",IF(N(F2543)=0,"⚠ أدخل قيمة العهدة",IF(P2543&lt;0,"⛔ عجز / زيادة مصروفات "&amp;TEXT(-P2543,"#,##0"),IF(COUNTIFS($B$8:$B$5007,B2543,$A$8:$A$5007,"مصروف",$I$8:$I$5007,"&lt;&gt;مرفوض",$K$8:$K$5007,"&lt;&gt;نعم")&gt;0,"⚠ "&amp;COUNTIFS($B$8:$B$5007,B2543,$A$8:$A$5007,"مصروف",$I$8:$I$5007,"&lt;&gt;مرفوض",$K$8:$K$5007,"&lt;&gt;نعم")&amp;" مصروف غير مسوى",IF(L2543="تمت التسوية",IF(P2543=0,"✔ متوازنة وتمت التسوية","✔ تمت التسوية – متبقي "&amp;TEXT(P2543,"#,##0")),IF(P2543&gt;0,"متبقي "&amp;TEXT(P2543,"#,##0"),"✔ متوازنة"))))),IF(R2543=0,"⚠ أضف سطر عهدة أولًا",IF(OR(C2543="",N(G2543)=0),"⚠ أكمل التاريخ والقيمة",IF(S2543="","⚠ التاريخ خارج السنة المالية",IF(H2543="","⚠ اختر بند الموازنة",IF(I2543="مرفوض","✖ مرفوض من المدير",IF(I2543&lt;&gt;"موافق","⏳ بانتظار موافقة المدير",IF(K2543&lt;&gt;"نعم","⚠ غير مسوى مع الحسابات","✔ معتمد ومسوى")))))))))</f>
        <v/>
      </c>
      <c r="R2543">
        <f>N(R2542)+IF(A2543="عهدة",1,0)</f>
        <v/>
      </c>
      <c r="S2543">
        <f>IF(C2543="","",IF(AND(C2543&gt;=DATE(2026,9,1),C2543&lt;=DATE(2027,8,31)),(YEAR(C2543)-2026)*12+MONTH(C2543)-8,""))</f>
        <v/>
      </c>
      <c r="T2543">
        <f>IF(AND(A2543="مصروف",R2543&gt;0,I2543="موافق",S2543&lt;&gt;"",H2543&lt;&gt;""),N(G2543),0)</f>
        <v/>
      </c>
    </row>
    <row r="2544">
      <c r="A2544" s="19" t="n"/>
      <c r="B2544" s="20">
        <f>IF(A2544="","",IF(R2544=0,"⚠ أضف سطر عهدة أولًا","DMT-"&amp;TEXT(R2544,"000")))</f>
        <v/>
      </c>
      <c r="C2544" s="21" t="n"/>
      <c r="D2544" s="20">
        <f>IF(C2544="","",IF(S2544="","خارج السنة المالية",INDEX(القوائم!$D$2:$D$13,S2544)))</f>
        <v/>
      </c>
      <c r="E2544" s="22" t="n"/>
      <c r="F2544" s="23" t="n"/>
      <c r="G2544" s="23" t="n"/>
      <c r="H2544" s="22" t="n"/>
      <c r="I2544" s="19" t="n"/>
      <c r="J2544" s="21" t="n"/>
      <c r="K2544" s="19" t="n"/>
      <c r="L2544" s="19" t="n"/>
      <c r="M2544" s="21" t="n"/>
      <c r="N2544" s="22" t="n"/>
      <c r="O2544" s="24">
        <f>IF(A2544&lt;&gt;"عهدة","",SUMIFS($G$8:$G$5007,$B$8:$B$5007,B2544,$A$8:$A$5007,"مصروف",$I$8:$I$5007,"&lt;&gt;مرفوض"))</f>
        <v/>
      </c>
      <c r="P2544" s="25">
        <f>IF(A2544&lt;&gt;"عهدة","",N(F2544)-O2544)</f>
        <v/>
      </c>
      <c r="Q2544" s="26">
        <f>IF(A2544="","",IF(A2544="عهدة",IF(N(F2544)=0,"⚠ أدخل قيمة العهدة",IF(P2544&lt;0,"⛔ عجز / زيادة مصروفات "&amp;TEXT(-P2544,"#,##0"),IF(COUNTIFS($B$8:$B$5007,B2544,$A$8:$A$5007,"مصروف",$I$8:$I$5007,"&lt;&gt;مرفوض",$K$8:$K$5007,"&lt;&gt;نعم")&gt;0,"⚠ "&amp;COUNTIFS($B$8:$B$5007,B2544,$A$8:$A$5007,"مصروف",$I$8:$I$5007,"&lt;&gt;مرفوض",$K$8:$K$5007,"&lt;&gt;نعم")&amp;" مصروف غير مسوى",IF(L2544="تمت التسوية",IF(P2544=0,"✔ متوازنة وتمت التسوية","✔ تمت التسوية – متبقي "&amp;TEXT(P2544,"#,##0")),IF(P2544&gt;0,"متبقي "&amp;TEXT(P2544,"#,##0"),"✔ متوازنة"))))),IF(R2544=0,"⚠ أضف سطر عهدة أولًا",IF(OR(C2544="",N(G2544)=0),"⚠ أكمل التاريخ والقيمة",IF(S2544="","⚠ التاريخ خارج السنة المالية",IF(H2544="","⚠ اختر بند الموازنة",IF(I2544="مرفوض","✖ مرفوض من المدير",IF(I2544&lt;&gt;"موافق","⏳ بانتظار موافقة المدير",IF(K2544&lt;&gt;"نعم","⚠ غير مسوى مع الحسابات","✔ معتمد ومسوى")))))))))</f>
        <v/>
      </c>
      <c r="R2544">
        <f>N(R2543)+IF(A2544="عهدة",1,0)</f>
        <v/>
      </c>
      <c r="S2544">
        <f>IF(C2544="","",IF(AND(C2544&gt;=DATE(2026,9,1),C2544&lt;=DATE(2027,8,31)),(YEAR(C2544)-2026)*12+MONTH(C2544)-8,""))</f>
        <v/>
      </c>
      <c r="T2544">
        <f>IF(AND(A2544="مصروف",R2544&gt;0,I2544="موافق",S2544&lt;&gt;"",H2544&lt;&gt;""),N(G2544),0)</f>
        <v/>
      </c>
    </row>
    <row r="2545">
      <c r="A2545" s="19" t="n"/>
      <c r="B2545" s="20">
        <f>IF(A2545="","",IF(R2545=0,"⚠ أضف سطر عهدة أولًا","DMT-"&amp;TEXT(R2545,"000")))</f>
        <v/>
      </c>
      <c r="C2545" s="21" t="n"/>
      <c r="D2545" s="20">
        <f>IF(C2545="","",IF(S2545="","خارج السنة المالية",INDEX(القوائم!$D$2:$D$13,S2545)))</f>
        <v/>
      </c>
      <c r="E2545" s="22" t="n"/>
      <c r="F2545" s="23" t="n"/>
      <c r="G2545" s="23" t="n"/>
      <c r="H2545" s="22" t="n"/>
      <c r="I2545" s="19" t="n"/>
      <c r="J2545" s="21" t="n"/>
      <c r="K2545" s="19" t="n"/>
      <c r="L2545" s="19" t="n"/>
      <c r="M2545" s="21" t="n"/>
      <c r="N2545" s="22" t="n"/>
      <c r="O2545" s="24">
        <f>IF(A2545&lt;&gt;"عهدة","",SUMIFS($G$8:$G$5007,$B$8:$B$5007,B2545,$A$8:$A$5007,"مصروف",$I$8:$I$5007,"&lt;&gt;مرفوض"))</f>
        <v/>
      </c>
      <c r="P2545" s="25">
        <f>IF(A2545&lt;&gt;"عهدة","",N(F2545)-O2545)</f>
        <v/>
      </c>
      <c r="Q2545" s="26">
        <f>IF(A2545="","",IF(A2545="عهدة",IF(N(F2545)=0,"⚠ أدخل قيمة العهدة",IF(P2545&lt;0,"⛔ عجز / زيادة مصروفات "&amp;TEXT(-P2545,"#,##0"),IF(COUNTIFS($B$8:$B$5007,B2545,$A$8:$A$5007,"مصروف",$I$8:$I$5007,"&lt;&gt;مرفوض",$K$8:$K$5007,"&lt;&gt;نعم")&gt;0,"⚠ "&amp;COUNTIFS($B$8:$B$5007,B2545,$A$8:$A$5007,"مصروف",$I$8:$I$5007,"&lt;&gt;مرفوض",$K$8:$K$5007,"&lt;&gt;نعم")&amp;" مصروف غير مسوى",IF(L2545="تمت التسوية",IF(P2545=0,"✔ متوازنة وتمت التسوية","✔ تمت التسوية – متبقي "&amp;TEXT(P2545,"#,##0")),IF(P2545&gt;0,"متبقي "&amp;TEXT(P2545,"#,##0"),"✔ متوازنة"))))),IF(R2545=0,"⚠ أضف سطر عهدة أولًا",IF(OR(C2545="",N(G2545)=0),"⚠ أكمل التاريخ والقيمة",IF(S2545="","⚠ التاريخ خارج السنة المالية",IF(H2545="","⚠ اختر بند الموازنة",IF(I2545="مرفوض","✖ مرفوض من المدير",IF(I2545&lt;&gt;"موافق","⏳ بانتظار موافقة المدير",IF(K2545&lt;&gt;"نعم","⚠ غير مسوى مع الحسابات","✔ معتمد ومسوى")))))))))</f>
        <v/>
      </c>
      <c r="R2545">
        <f>N(R2544)+IF(A2545="عهدة",1,0)</f>
        <v/>
      </c>
      <c r="S2545">
        <f>IF(C2545="","",IF(AND(C2545&gt;=DATE(2026,9,1),C2545&lt;=DATE(2027,8,31)),(YEAR(C2545)-2026)*12+MONTH(C2545)-8,""))</f>
        <v/>
      </c>
      <c r="T2545">
        <f>IF(AND(A2545="مصروف",R2545&gt;0,I2545="موافق",S2545&lt;&gt;"",H2545&lt;&gt;""),N(G2545),0)</f>
        <v/>
      </c>
    </row>
    <row r="2546">
      <c r="A2546" s="19" t="n"/>
      <c r="B2546" s="20">
        <f>IF(A2546="","",IF(R2546=0,"⚠ أضف سطر عهدة أولًا","DMT-"&amp;TEXT(R2546,"000")))</f>
        <v/>
      </c>
      <c r="C2546" s="21" t="n"/>
      <c r="D2546" s="20">
        <f>IF(C2546="","",IF(S2546="","خارج السنة المالية",INDEX(القوائم!$D$2:$D$13,S2546)))</f>
        <v/>
      </c>
      <c r="E2546" s="22" t="n"/>
      <c r="F2546" s="23" t="n"/>
      <c r="G2546" s="23" t="n"/>
      <c r="H2546" s="22" t="n"/>
      <c r="I2546" s="19" t="n"/>
      <c r="J2546" s="21" t="n"/>
      <c r="K2546" s="19" t="n"/>
      <c r="L2546" s="19" t="n"/>
      <c r="M2546" s="21" t="n"/>
      <c r="N2546" s="22" t="n"/>
      <c r="O2546" s="24">
        <f>IF(A2546&lt;&gt;"عهدة","",SUMIFS($G$8:$G$5007,$B$8:$B$5007,B2546,$A$8:$A$5007,"مصروف",$I$8:$I$5007,"&lt;&gt;مرفوض"))</f>
        <v/>
      </c>
      <c r="P2546" s="25">
        <f>IF(A2546&lt;&gt;"عهدة","",N(F2546)-O2546)</f>
        <v/>
      </c>
      <c r="Q2546" s="26">
        <f>IF(A2546="","",IF(A2546="عهدة",IF(N(F2546)=0,"⚠ أدخل قيمة العهدة",IF(P2546&lt;0,"⛔ عجز / زيادة مصروفات "&amp;TEXT(-P2546,"#,##0"),IF(COUNTIFS($B$8:$B$5007,B2546,$A$8:$A$5007,"مصروف",$I$8:$I$5007,"&lt;&gt;مرفوض",$K$8:$K$5007,"&lt;&gt;نعم")&gt;0,"⚠ "&amp;COUNTIFS($B$8:$B$5007,B2546,$A$8:$A$5007,"مصروف",$I$8:$I$5007,"&lt;&gt;مرفوض",$K$8:$K$5007,"&lt;&gt;نعم")&amp;" مصروف غير مسوى",IF(L2546="تمت التسوية",IF(P2546=0,"✔ متوازنة وتمت التسوية","✔ تمت التسوية – متبقي "&amp;TEXT(P2546,"#,##0")),IF(P2546&gt;0,"متبقي "&amp;TEXT(P2546,"#,##0"),"✔ متوازنة"))))),IF(R2546=0,"⚠ أضف سطر عهدة أولًا",IF(OR(C2546="",N(G2546)=0),"⚠ أكمل التاريخ والقيمة",IF(S2546="","⚠ التاريخ خارج السنة المالية",IF(H2546="","⚠ اختر بند الموازنة",IF(I2546="مرفوض","✖ مرفوض من المدير",IF(I2546&lt;&gt;"موافق","⏳ بانتظار موافقة المدير",IF(K2546&lt;&gt;"نعم","⚠ غير مسوى مع الحسابات","✔ معتمد ومسوى")))))))))</f>
        <v/>
      </c>
      <c r="R2546">
        <f>N(R2545)+IF(A2546="عهدة",1,0)</f>
        <v/>
      </c>
      <c r="S2546">
        <f>IF(C2546="","",IF(AND(C2546&gt;=DATE(2026,9,1),C2546&lt;=DATE(2027,8,31)),(YEAR(C2546)-2026)*12+MONTH(C2546)-8,""))</f>
        <v/>
      </c>
      <c r="T2546">
        <f>IF(AND(A2546="مصروف",R2546&gt;0,I2546="موافق",S2546&lt;&gt;"",H2546&lt;&gt;""),N(G2546),0)</f>
        <v/>
      </c>
    </row>
    <row r="2547">
      <c r="A2547" s="19" t="n"/>
      <c r="B2547" s="20">
        <f>IF(A2547="","",IF(R2547=0,"⚠ أضف سطر عهدة أولًا","DMT-"&amp;TEXT(R2547,"000")))</f>
        <v/>
      </c>
      <c r="C2547" s="21" t="n"/>
      <c r="D2547" s="20">
        <f>IF(C2547="","",IF(S2547="","خارج السنة المالية",INDEX(القوائم!$D$2:$D$13,S2547)))</f>
        <v/>
      </c>
      <c r="E2547" s="22" t="n"/>
      <c r="F2547" s="23" t="n"/>
      <c r="G2547" s="23" t="n"/>
      <c r="H2547" s="22" t="n"/>
      <c r="I2547" s="19" t="n"/>
      <c r="J2547" s="21" t="n"/>
      <c r="K2547" s="19" t="n"/>
      <c r="L2547" s="19" t="n"/>
      <c r="M2547" s="21" t="n"/>
      <c r="N2547" s="22" t="n"/>
      <c r="O2547" s="24">
        <f>IF(A2547&lt;&gt;"عهدة","",SUMIFS($G$8:$G$5007,$B$8:$B$5007,B2547,$A$8:$A$5007,"مصروف",$I$8:$I$5007,"&lt;&gt;مرفوض"))</f>
        <v/>
      </c>
      <c r="P2547" s="25">
        <f>IF(A2547&lt;&gt;"عهدة","",N(F2547)-O2547)</f>
        <v/>
      </c>
      <c r="Q2547" s="26">
        <f>IF(A2547="","",IF(A2547="عهدة",IF(N(F2547)=0,"⚠ أدخل قيمة العهدة",IF(P2547&lt;0,"⛔ عجز / زيادة مصروفات "&amp;TEXT(-P2547,"#,##0"),IF(COUNTIFS($B$8:$B$5007,B2547,$A$8:$A$5007,"مصروف",$I$8:$I$5007,"&lt;&gt;مرفوض",$K$8:$K$5007,"&lt;&gt;نعم")&gt;0,"⚠ "&amp;COUNTIFS($B$8:$B$5007,B2547,$A$8:$A$5007,"مصروف",$I$8:$I$5007,"&lt;&gt;مرفوض",$K$8:$K$5007,"&lt;&gt;نعم")&amp;" مصروف غير مسوى",IF(L2547="تمت التسوية",IF(P2547=0,"✔ متوازنة وتمت التسوية","✔ تمت التسوية – متبقي "&amp;TEXT(P2547,"#,##0")),IF(P2547&gt;0,"متبقي "&amp;TEXT(P2547,"#,##0"),"✔ متوازنة"))))),IF(R2547=0,"⚠ أضف سطر عهدة أولًا",IF(OR(C2547="",N(G2547)=0),"⚠ أكمل التاريخ والقيمة",IF(S2547="","⚠ التاريخ خارج السنة المالية",IF(H2547="","⚠ اختر بند الموازنة",IF(I2547="مرفوض","✖ مرفوض من المدير",IF(I2547&lt;&gt;"موافق","⏳ بانتظار موافقة المدير",IF(K2547&lt;&gt;"نعم","⚠ غير مسوى مع الحسابات","✔ معتمد ومسوى")))))))))</f>
        <v/>
      </c>
      <c r="R2547">
        <f>N(R2546)+IF(A2547="عهدة",1,0)</f>
        <v/>
      </c>
      <c r="S2547">
        <f>IF(C2547="","",IF(AND(C2547&gt;=DATE(2026,9,1),C2547&lt;=DATE(2027,8,31)),(YEAR(C2547)-2026)*12+MONTH(C2547)-8,""))</f>
        <v/>
      </c>
      <c r="T2547">
        <f>IF(AND(A2547="مصروف",R2547&gt;0,I2547="موافق",S2547&lt;&gt;"",H2547&lt;&gt;""),N(G2547),0)</f>
        <v/>
      </c>
    </row>
    <row r="2548">
      <c r="A2548" s="19" t="n"/>
      <c r="B2548" s="20">
        <f>IF(A2548="","",IF(R2548=0,"⚠ أضف سطر عهدة أولًا","DMT-"&amp;TEXT(R2548,"000")))</f>
        <v/>
      </c>
      <c r="C2548" s="21" t="n"/>
      <c r="D2548" s="20">
        <f>IF(C2548="","",IF(S2548="","خارج السنة المالية",INDEX(القوائم!$D$2:$D$13,S2548)))</f>
        <v/>
      </c>
      <c r="E2548" s="22" t="n"/>
      <c r="F2548" s="23" t="n"/>
      <c r="G2548" s="23" t="n"/>
      <c r="H2548" s="22" t="n"/>
      <c r="I2548" s="19" t="n"/>
      <c r="J2548" s="21" t="n"/>
      <c r="K2548" s="19" t="n"/>
      <c r="L2548" s="19" t="n"/>
      <c r="M2548" s="21" t="n"/>
      <c r="N2548" s="22" t="n"/>
      <c r="O2548" s="24">
        <f>IF(A2548&lt;&gt;"عهدة","",SUMIFS($G$8:$G$5007,$B$8:$B$5007,B2548,$A$8:$A$5007,"مصروف",$I$8:$I$5007,"&lt;&gt;مرفوض"))</f>
        <v/>
      </c>
      <c r="P2548" s="25">
        <f>IF(A2548&lt;&gt;"عهدة","",N(F2548)-O2548)</f>
        <v/>
      </c>
      <c r="Q2548" s="26">
        <f>IF(A2548="","",IF(A2548="عهدة",IF(N(F2548)=0,"⚠ أدخل قيمة العهدة",IF(P2548&lt;0,"⛔ عجز / زيادة مصروفات "&amp;TEXT(-P2548,"#,##0"),IF(COUNTIFS($B$8:$B$5007,B2548,$A$8:$A$5007,"مصروف",$I$8:$I$5007,"&lt;&gt;مرفوض",$K$8:$K$5007,"&lt;&gt;نعم")&gt;0,"⚠ "&amp;COUNTIFS($B$8:$B$5007,B2548,$A$8:$A$5007,"مصروف",$I$8:$I$5007,"&lt;&gt;مرفوض",$K$8:$K$5007,"&lt;&gt;نعم")&amp;" مصروف غير مسوى",IF(L2548="تمت التسوية",IF(P2548=0,"✔ متوازنة وتمت التسوية","✔ تمت التسوية – متبقي "&amp;TEXT(P2548,"#,##0")),IF(P2548&gt;0,"متبقي "&amp;TEXT(P2548,"#,##0"),"✔ متوازنة"))))),IF(R2548=0,"⚠ أضف سطر عهدة أولًا",IF(OR(C2548="",N(G2548)=0),"⚠ أكمل التاريخ والقيمة",IF(S2548="","⚠ التاريخ خارج السنة المالية",IF(H2548="","⚠ اختر بند الموازنة",IF(I2548="مرفوض","✖ مرفوض من المدير",IF(I2548&lt;&gt;"موافق","⏳ بانتظار موافقة المدير",IF(K2548&lt;&gt;"نعم","⚠ غير مسوى مع الحسابات","✔ معتمد ومسوى")))))))))</f>
        <v/>
      </c>
      <c r="R2548">
        <f>N(R2547)+IF(A2548="عهدة",1,0)</f>
        <v/>
      </c>
      <c r="S2548">
        <f>IF(C2548="","",IF(AND(C2548&gt;=DATE(2026,9,1),C2548&lt;=DATE(2027,8,31)),(YEAR(C2548)-2026)*12+MONTH(C2548)-8,""))</f>
        <v/>
      </c>
      <c r="T2548">
        <f>IF(AND(A2548="مصروف",R2548&gt;0,I2548="موافق",S2548&lt;&gt;"",H2548&lt;&gt;""),N(G2548),0)</f>
        <v/>
      </c>
    </row>
    <row r="2549">
      <c r="A2549" s="19" t="n"/>
      <c r="B2549" s="20">
        <f>IF(A2549="","",IF(R2549=0,"⚠ أضف سطر عهدة أولًا","DMT-"&amp;TEXT(R2549,"000")))</f>
        <v/>
      </c>
      <c r="C2549" s="21" t="n"/>
      <c r="D2549" s="20">
        <f>IF(C2549="","",IF(S2549="","خارج السنة المالية",INDEX(القوائم!$D$2:$D$13,S2549)))</f>
        <v/>
      </c>
      <c r="E2549" s="22" t="n"/>
      <c r="F2549" s="23" t="n"/>
      <c r="G2549" s="23" t="n"/>
      <c r="H2549" s="22" t="n"/>
      <c r="I2549" s="19" t="n"/>
      <c r="J2549" s="21" t="n"/>
      <c r="K2549" s="19" t="n"/>
      <c r="L2549" s="19" t="n"/>
      <c r="M2549" s="21" t="n"/>
      <c r="N2549" s="22" t="n"/>
      <c r="O2549" s="24">
        <f>IF(A2549&lt;&gt;"عهدة","",SUMIFS($G$8:$G$5007,$B$8:$B$5007,B2549,$A$8:$A$5007,"مصروف",$I$8:$I$5007,"&lt;&gt;مرفوض"))</f>
        <v/>
      </c>
      <c r="P2549" s="25">
        <f>IF(A2549&lt;&gt;"عهدة","",N(F2549)-O2549)</f>
        <v/>
      </c>
      <c r="Q2549" s="26">
        <f>IF(A2549="","",IF(A2549="عهدة",IF(N(F2549)=0,"⚠ أدخل قيمة العهدة",IF(P2549&lt;0,"⛔ عجز / زيادة مصروفات "&amp;TEXT(-P2549,"#,##0"),IF(COUNTIFS($B$8:$B$5007,B2549,$A$8:$A$5007,"مصروف",$I$8:$I$5007,"&lt;&gt;مرفوض",$K$8:$K$5007,"&lt;&gt;نعم")&gt;0,"⚠ "&amp;COUNTIFS($B$8:$B$5007,B2549,$A$8:$A$5007,"مصروف",$I$8:$I$5007,"&lt;&gt;مرفوض",$K$8:$K$5007,"&lt;&gt;نعم")&amp;" مصروف غير مسوى",IF(L2549="تمت التسوية",IF(P2549=0,"✔ متوازنة وتمت التسوية","✔ تمت التسوية – متبقي "&amp;TEXT(P2549,"#,##0")),IF(P2549&gt;0,"متبقي "&amp;TEXT(P2549,"#,##0"),"✔ متوازنة"))))),IF(R2549=0,"⚠ أضف سطر عهدة أولًا",IF(OR(C2549="",N(G2549)=0),"⚠ أكمل التاريخ والقيمة",IF(S2549="","⚠ التاريخ خارج السنة المالية",IF(H2549="","⚠ اختر بند الموازنة",IF(I2549="مرفوض","✖ مرفوض من المدير",IF(I2549&lt;&gt;"موافق","⏳ بانتظار موافقة المدير",IF(K2549&lt;&gt;"نعم","⚠ غير مسوى مع الحسابات","✔ معتمد ومسوى")))))))))</f>
        <v/>
      </c>
      <c r="R2549">
        <f>N(R2548)+IF(A2549="عهدة",1,0)</f>
        <v/>
      </c>
      <c r="S2549">
        <f>IF(C2549="","",IF(AND(C2549&gt;=DATE(2026,9,1),C2549&lt;=DATE(2027,8,31)),(YEAR(C2549)-2026)*12+MONTH(C2549)-8,""))</f>
        <v/>
      </c>
      <c r="T2549">
        <f>IF(AND(A2549="مصروف",R2549&gt;0,I2549="موافق",S2549&lt;&gt;"",H2549&lt;&gt;""),N(G2549),0)</f>
        <v/>
      </c>
    </row>
    <row r="2550">
      <c r="A2550" s="19" t="n"/>
      <c r="B2550" s="20">
        <f>IF(A2550="","",IF(R2550=0,"⚠ أضف سطر عهدة أولًا","DMT-"&amp;TEXT(R2550,"000")))</f>
        <v/>
      </c>
      <c r="C2550" s="21" t="n"/>
      <c r="D2550" s="20">
        <f>IF(C2550="","",IF(S2550="","خارج السنة المالية",INDEX(القوائم!$D$2:$D$13,S2550)))</f>
        <v/>
      </c>
      <c r="E2550" s="22" t="n"/>
      <c r="F2550" s="23" t="n"/>
      <c r="G2550" s="23" t="n"/>
      <c r="H2550" s="22" t="n"/>
      <c r="I2550" s="19" t="n"/>
      <c r="J2550" s="21" t="n"/>
      <c r="K2550" s="19" t="n"/>
      <c r="L2550" s="19" t="n"/>
      <c r="M2550" s="21" t="n"/>
      <c r="N2550" s="22" t="n"/>
      <c r="O2550" s="24">
        <f>IF(A2550&lt;&gt;"عهدة","",SUMIFS($G$8:$G$5007,$B$8:$B$5007,B2550,$A$8:$A$5007,"مصروف",$I$8:$I$5007,"&lt;&gt;مرفوض"))</f>
        <v/>
      </c>
      <c r="P2550" s="25">
        <f>IF(A2550&lt;&gt;"عهدة","",N(F2550)-O2550)</f>
        <v/>
      </c>
      <c r="Q2550" s="26">
        <f>IF(A2550="","",IF(A2550="عهدة",IF(N(F2550)=0,"⚠ أدخل قيمة العهدة",IF(P2550&lt;0,"⛔ عجز / زيادة مصروفات "&amp;TEXT(-P2550,"#,##0"),IF(COUNTIFS($B$8:$B$5007,B2550,$A$8:$A$5007,"مصروف",$I$8:$I$5007,"&lt;&gt;مرفوض",$K$8:$K$5007,"&lt;&gt;نعم")&gt;0,"⚠ "&amp;COUNTIFS($B$8:$B$5007,B2550,$A$8:$A$5007,"مصروف",$I$8:$I$5007,"&lt;&gt;مرفوض",$K$8:$K$5007,"&lt;&gt;نعم")&amp;" مصروف غير مسوى",IF(L2550="تمت التسوية",IF(P2550=0,"✔ متوازنة وتمت التسوية","✔ تمت التسوية – متبقي "&amp;TEXT(P2550,"#,##0")),IF(P2550&gt;0,"متبقي "&amp;TEXT(P2550,"#,##0"),"✔ متوازنة"))))),IF(R2550=0,"⚠ أضف سطر عهدة أولًا",IF(OR(C2550="",N(G2550)=0),"⚠ أكمل التاريخ والقيمة",IF(S2550="","⚠ التاريخ خارج السنة المالية",IF(H2550="","⚠ اختر بند الموازنة",IF(I2550="مرفوض","✖ مرفوض من المدير",IF(I2550&lt;&gt;"موافق","⏳ بانتظار موافقة المدير",IF(K2550&lt;&gt;"نعم","⚠ غير مسوى مع الحسابات","✔ معتمد ومسوى")))))))))</f>
        <v/>
      </c>
      <c r="R2550">
        <f>N(R2549)+IF(A2550="عهدة",1,0)</f>
        <v/>
      </c>
      <c r="S2550">
        <f>IF(C2550="","",IF(AND(C2550&gt;=DATE(2026,9,1),C2550&lt;=DATE(2027,8,31)),(YEAR(C2550)-2026)*12+MONTH(C2550)-8,""))</f>
        <v/>
      </c>
      <c r="T2550">
        <f>IF(AND(A2550="مصروف",R2550&gt;0,I2550="موافق",S2550&lt;&gt;"",H2550&lt;&gt;""),N(G2550),0)</f>
        <v/>
      </c>
    </row>
    <row r="2551">
      <c r="A2551" s="19" t="n"/>
      <c r="B2551" s="20">
        <f>IF(A2551="","",IF(R2551=0,"⚠ أضف سطر عهدة أولًا","DMT-"&amp;TEXT(R2551,"000")))</f>
        <v/>
      </c>
      <c r="C2551" s="21" t="n"/>
      <c r="D2551" s="20">
        <f>IF(C2551="","",IF(S2551="","خارج السنة المالية",INDEX(القوائم!$D$2:$D$13,S2551)))</f>
        <v/>
      </c>
      <c r="E2551" s="22" t="n"/>
      <c r="F2551" s="23" t="n"/>
      <c r="G2551" s="23" t="n"/>
      <c r="H2551" s="22" t="n"/>
      <c r="I2551" s="19" t="n"/>
      <c r="J2551" s="21" t="n"/>
      <c r="K2551" s="19" t="n"/>
      <c r="L2551" s="19" t="n"/>
      <c r="M2551" s="21" t="n"/>
      <c r="N2551" s="22" t="n"/>
      <c r="O2551" s="24">
        <f>IF(A2551&lt;&gt;"عهدة","",SUMIFS($G$8:$G$5007,$B$8:$B$5007,B2551,$A$8:$A$5007,"مصروف",$I$8:$I$5007,"&lt;&gt;مرفوض"))</f>
        <v/>
      </c>
      <c r="P2551" s="25">
        <f>IF(A2551&lt;&gt;"عهدة","",N(F2551)-O2551)</f>
        <v/>
      </c>
      <c r="Q2551" s="26">
        <f>IF(A2551="","",IF(A2551="عهدة",IF(N(F2551)=0,"⚠ أدخل قيمة العهدة",IF(P2551&lt;0,"⛔ عجز / زيادة مصروفات "&amp;TEXT(-P2551,"#,##0"),IF(COUNTIFS($B$8:$B$5007,B2551,$A$8:$A$5007,"مصروف",$I$8:$I$5007,"&lt;&gt;مرفوض",$K$8:$K$5007,"&lt;&gt;نعم")&gt;0,"⚠ "&amp;COUNTIFS($B$8:$B$5007,B2551,$A$8:$A$5007,"مصروف",$I$8:$I$5007,"&lt;&gt;مرفوض",$K$8:$K$5007,"&lt;&gt;نعم")&amp;" مصروف غير مسوى",IF(L2551="تمت التسوية",IF(P2551=0,"✔ متوازنة وتمت التسوية","✔ تمت التسوية – متبقي "&amp;TEXT(P2551,"#,##0")),IF(P2551&gt;0,"متبقي "&amp;TEXT(P2551,"#,##0"),"✔ متوازنة"))))),IF(R2551=0,"⚠ أضف سطر عهدة أولًا",IF(OR(C2551="",N(G2551)=0),"⚠ أكمل التاريخ والقيمة",IF(S2551="","⚠ التاريخ خارج السنة المالية",IF(H2551="","⚠ اختر بند الموازنة",IF(I2551="مرفوض","✖ مرفوض من المدير",IF(I2551&lt;&gt;"موافق","⏳ بانتظار موافقة المدير",IF(K2551&lt;&gt;"نعم","⚠ غير مسوى مع الحسابات","✔ معتمد ومسوى")))))))))</f>
        <v/>
      </c>
      <c r="R2551">
        <f>N(R2550)+IF(A2551="عهدة",1,0)</f>
        <v/>
      </c>
      <c r="S2551">
        <f>IF(C2551="","",IF(AND(C2551&gt;=DATE(2026,9,1),C2551&lt;=DATE(2027,8,31)),(YEAR(C2551)-2026)*12+MONTH(C2551)-8,""))</f>
        <v/>
      </c>
      <c r="T2551">
        <f>IF(AND(A2551="مصروف",R2551&gt;0,I2551="موافق",S2551&lt;&gt;"",H2551&lt;&gt;""),N(G2551),0)</f>
        <v/>
      </c>
    </row>
    <row r="2552">
      <c r="A2552" s="19" t="n"/>
      <c r="B2552" s="20">
        <f>IF(A2552="","",IF(R2552=0,"⚠ أضف سطر عهدة أولًا","DMT-"&amp;TEXT(R2552,"000")))</f>
        <v/>
      </c>
      <c r="C2552" s="21" t="n"/>
      <c r="D2552" s="20">
        <f>IF(C2552="","",IF(S2552="","خارج السنة المالية",INDEX(القوائم!$D$2:$D$13,S2552)))</f>
        <v/>
      </c>
      <c r="E2552" s="22" t="n"/>
      <c r="F2552" s="23" t="n"/>
      <c r="G2552" s="23" t="n"/>
      <c r="H2552" s="22" t="n"/>
      <c r="I2552" s="19" t="n"/>
      <c r="J2552" s="21" t="n"/>
      <c r="K2552" s="19" t="n"/>
      <c r="L2552" s="19" t="n"/>
      <c r="M2552" s="21" t="n"/>
      <c r="N2552" s="22" t="n"/>
      <c r="O2552" s="24">
        <f>IF(A2552&lt;&gt;"عهدة","",SUMIFS($G$8:$G$5007,$B$8:$B$5007,B2552,$A$8:$A$5007,"مصروف",$I$8:$I$5007,"&lt;&gt;مرفوض"))</f>
        <v/>
      </c>
      <c r="P2552" s="25">
        <f>IF(A2552&lt;&gt;"عهدة","",N(F2552)-O2552)</f>
        <v/>
      </c>
      <c r="Q2552" s="26">
        <f>IF(A2552="","",IF(A2552="عهدة",IF(N(F2552)=0,"⚠ أدخل قيمة العهدة",IF(P2552&lt;0,"⛔ عجز / زيادة مصروفات "&amp;TEXT(-P2552,"#,##0"),IF(COUNTIFS($B$8:$B$5007,B2552,$A$8:$A$5007,"مصروف",$I$8:$I$5007,"&lt;&gt;مرفوض",$K$8:$K$5007,"&lt;&gt;نعم")&gt;0,"⚠ "&amp;COUNTIFS($B$8:$B$5007,B2552,$A$8:$A$5007,"مصروف",$I$8:$I$5007,"&lt;&gt;مرفوض",$K$8:$K$5007,"&lt;&gt;نعم")&amp;" مصروف غير مسوى",IF(L2552="تمت التسوية",IF(P2552=0,"✔ متوازنة وتمت التسوية","✔ تمت التسوية – متبقي "&amp;TEXT(P2552,"#,##0")),IF(P2552&gt;0,"متبقي "&amp;TEXT(P2552,"#,##0"),"✔ متوازنة"))))),IF(R2552=0,"⚠ أضف سطر عهدة أولًا",IF(OR(C2552="",N(G2552)=0),"⚠ أكمل التاريخ والقيمة",IF(S2552="","⚠ التاريخ خارج السنة المالية",IF(H2552="","⚠ اختر بند الموازنة",IF(I2552="مرفوض","✖ مرفوض من المدير",IF(I2552&lt;&gt;"موافق","⏳ بانتظار موافقة المدير",IF(K2552&lt;&gt;"نعم","⚠ غير مسوى مع الحسابات","✔ معتمد ومسوى")))))))))</f>
        <v/>
      </c>
      <c r="R2552">
        <f>N(R2551)+IF(A2552="عهدة",1,0)</f>
        <v/>
      </c>
      <c r="S2552">
        <f>IF(C2552="","",IF(AND(C2552&gt;=DATE(2026,9,1),C2552&lt;=DATE(2027,8,31)),(YEAR(C2552)-2026)*12+MONTH(C2552)-8,""))</f>
        <v/>
      </c>
      <c r="T2552">
        <f>IF(AND(A2552="مصروف",R2552&gt;0,I2552="موافق",S2552&lt;&gt;"",H2552&lt;&gt;""),N(G2552),0)</f>
        <v/>
      </c>
    </row>
    <row r="2553">
      <c r="A2553" s="19" t="n"/>
      <c r="B2553" s="20">
        <f>IF(A2553="","",IF(R2553=0,"⚠ أضف سطر عهدة أولًا","DMT-"&amp;TEXT(R2553,"000")))</f>
        <v/>
      </c>
      <c r="C2553" s="21" t="n"/>
      <c r="D2553" s="20">
        <f>IF(C2553="","",IF(S2553="","خارج السنة المالية",INDEX(القوائم!$D$2:$D$13,S2553)))</f>
        <v/>
      </c>
      <c r="E2553" s="22" t="n"/>
      <c r="F2553" s="23" t="n"/>
      <c r="G2553" s="23" t="n"/>
      <c r="H2553" s="22" t="n"/>
      <c r="I2553" s="19" t="n"/>
      <c r="J2553" s="21" t="n"/>
      <c r="K2553" s="19" t="n"/>
      <c r="L2553" s="19" t="n"/>
      <c r="M2553" s="21" t="n"/>
      <c r="N2553" s="22" t="n"/>
      <c r="O2553" s="24">
        <f>IF(A2553&lt;&gt;"عهدة","",SUMIFS($G$8:$G$5007,$B$8:$B$5007,B2553,$A$8:$A$5007,"مصروف",$I$8:$I$5007,"&lt;&gt;مرفوض"))</f>
        <v/>
      </c>
      <c r="P2553" s="25">
        <f>IF(A2553&lt;&gt;"عهدة","",N(F2553)-O2553)</f>
        <v/>
      </c>
      <c r="Q2553" s="26">
        <f>IF(A2553="","",IF(A2553="عهدة",IF(N(F2553)=0,"⚠ أدخل قيمة العهدة",IF(P2553&lt;0,"⛔ عجز / زيادة مصروفات "&amp;TEXT(-P2553,"#,##0"),IF(COUNTIFS($B$8:$B$5007,B2553,$A$8:$A$5007,"مصروف",$I$8:$I$5007,"&lt;&gt;مرفوض",$K$8:$K$5007,"&lt;&gt;نعم")&gt;0,"⚠ "&amp;COUNTIFS($B$8:$B$5007,B2553,$A$8:$A$5007,"مصروف",$I$8:$I$5007,"&lt;&gt;مرفوض",$K$8:$K$5007,"&lt;&gt;نعم")&amp;" مصروف غير مسوى",IF(L2553="تمت التسوية",IF(P2553=0,"✔ متوازنة وتمت التسوية","✔ تمت التسوية – متبقي "&amp;TEXT(P2553,"#,##0")),IF(P2553&gt;0,"متبقي "&amp;TEXT(P2553,"#,##0"),"✔ متوازنة"))))),IF(R2553=0,"⚠ أضف سطر عهدة أولًا",IF(OR(C2553="",N(G2553)=0),"⚠ أكمل التاريخ والقيمة",IF(S2553="","⚠ التاريخ خارج السنة المالية",IF(H2553="","⚠ اختر بند الموازنة",IF(I2553="مرفوض","✖ مرفوض من المدير",IF(I2553&lt;&gt;"موافق","⏳ بانتظار موافقة المدير",IF(K2553&lt;&gt;"نعم","⚠ غير مسوى مع الحسابات","✔ معتمد ومسوى")))))))))</f>
        <v/>
      </c>
      <c r="R2553">
        <f>N(R2552)+IF(A2553="عهدة",1,0)</f>
        <v/>
      </c>
      <c r="S2553">
        <f>IF(C2553="","",IF(AND(C2553&gt;=DATE(2026,9,1),C2553&lt;=DATE(2027,8,31)),(YEAR(C2553)-2026)*12+MONTH(C2553)-8,""))</f>
        <v/>
      </c>
      <c r="T2553">
        <f>IF(AND(A2553="مصروف",R2553&gt;0,I2553="موافق",S2553&lt;&gt;"",H2553&lt;&gt;""),N(G2553),0)</f>
        <v/>
      </c>
    </row>
    <row r="2554">
      <c r="A2554" s="19" t="n"/>
      <c r="B2554" s="20">
        <f>IF(A2554="","",IF(R2554=0,"⚠ أضف سطر عهدة أولًا","DMT-"&amp;TEXT(R2554,"000")))</f>
        <v/>
      </c>
      <c r="C2554" s="21" t="n"/>
      <c r="D2554" s="20">
        <f>IF(C2554="","",IF(S2554="","خارج السنة المالية",INDEX(القوائم!$D$2:$D$13,S2554)))</f>
        <v/>
      </c>
      <c r="E2554" s="22" t="n"/>
      <c r="F2554" s="23" t="n"/>
      <c r="G2554" s="23" t="n"/>
      <c r="H2554" s="22" t="n"/>
      <c r="I2554" s="19" t="n"/>
      <c r="J2554" s="21" t="n"/>
      <c r="K2554" s="19" t="n"/>
      <c r="L2554" s="19" t="n"/>
      <c r="M2554" s="21" t="n"/>
      <c r="N2554" s="22" t="n"/>
      <c r="O2554" s="24">
        <f>IF(A2554&lt;&gt;"عهدة","",SUMIFS($G$8:$G$5007,$B$8:$B$5007,B2554,$A$8:$A$5007,"مصروف",$I$8:$I$5007,"&lt;&gt;مرفوض"))</f>
        <v/>
      </c>
      <c r="P2554" s="25">
        <f>IF(A2554&lt;&gt;"عهدة","",N(F2554)-O2554)</f>
        <v/>
      </c>
      <c r="Q2554" s="26">
        <f>IF(A2554="","",IF(A2554="عهدة",IF(N(F2554)=0,"⚠ أدخل قيمة العهدة",IF(P2554&lt;0,"⛔ عجز / زيادة مصروفات "&amp;TEXT(-P2554,"#,##0"),IF(COUNTIFS($B$8:$B$5007,B2554,$A$8:$A$5007,"مصروف",$I$8:$I$5007,"&lt;&gt;مرفوض",$K$8:$K$5007,"&lt;&gt;نعم")&gt;0,"⚠ "&amp;COUNTIFS($B$8:$B$5007,B2554,$A$8:$A$5007,"مصروف",$I$8:$I$5007,"&lt;&gt;مرفوض",$K$8:$K$5007,"&lt;&gt;نعم")&amp;" مصروف غير مسوى",IF(L2554="تمت التسوية",IF(P2554=0,"✔ متوازنة وتمت التسوية","✔ تمت التسوية – متبقي "&amp;TEXT(P2554,"#,##0")),IF(P2554&gt;0,"متبقي "&amp;TEXT(P2554,"#,##0"),"✔ متوازنة"))))),IF(R2554=0,"⚠ أضف سطر عهدة أولًا",IF(OR(C2554="",N(G2554)=0),"⚠ أكمل التاريخ والقيمة",IF(S2554="","⚠ التاريخ خارج السنة المالية",IF(H2554="","⚠ اختر بند الموازنة",IF(I2554="مرفوض","✖ مرفوض من المدير",IF(I2554&lt;&gt;"موافق","⏳ بانتظار موافقة المدير",IF(K2554&lt;&gt;"نعم","⚠ غير مسوى مع الحسابات","✔ معتمد ومسوى")))))))))</f>
        <v/>
      </c>
      <c r="R2554">
        <f>N(R2553)+IF(A2554="عهدة",1,0)</f>
        <v/>
      </c>
      <c r="S2554">
        <f>IF(C2554="","",IF(AND(C2554&gt;=DATE(2026,9,1),C2554&lt;=DATE(2027,8,31)),(YEAR(C2554)-2026)*12+MONTH(C2554)-8,""))</f>
        <v/>
      </c>
      <c r="T2554">
        <f>IF(AND(A2554="مصروف",R2554&gt;0,I2554="موافق",S2554&lt;&gt;"",H2554&lt;&gt;""),N(G2554),0)</f>
        <v/>
      </c>
    </row>
    <row r="2555">
      <c r="A2555" s="19" t="n"/>
      <c r="B2555" s="20">
        <f>IF(A2555="","",IF(R2555=0,"⚠ أضف سطر عهدة أولًا","DMT-"&amp;TEXT(R2555,"000")))</f>
        <v/>
      </c>
      <c r="C2555" s="21" t="n"/>
      <c r="D2555" s="20">
        <f>IF(C2555="","",IF(S2555="","خارج السنة المالية",INDEX(القوائم!$D$2:$D$13,S2555)))</f>
        <v/>
      </c>
      <c r="E2555" s="22" t="n"/>
      <c r="F2555" s="23" t="n"/>
      <c r="G2555" s="23" t="n"/>
      <c r="H2555" s="22" t="n"/>
      <c r="I2555" s="19" t="n"/>
      <c r="J2555" s="21" t="n"/>
      <c r="K2555" s="19" t="n"/>
      <c r="L2555" s="19" t="n"/>
      <c r="M2555" s="21" t="n"/>
      <c r="N2555" s="22" t="n"/>
      <c r="O2555" s="24">
        <f>IF(A2555&lt;&gt;"عهدة","",SUMIFS($G$8:$G$5007,$B$8:$B$5007,B2555,$A$8:$A$5007,"مصروف",$I$8:$I$5007,"&lt;&gt;مرفوض"))</f>
        <v/>
      </c>
      <c r="P2555" s="25">
        <f>IF(A2555&lt;&gt;"عهدة","",N(F2555)-O2555)</f>
        <v/>
      </c>
      <c r="Q2555" s="26">
        <f>IF(A2555="","",IF(A2555="عهدة",IF(N(F2555)=0,"⚠ أدخل قيمة العهدة",IF(P2555&lt;0,"⛔ عجز / زيادة مصروفات "&amp;TEXT(-P2555,"#,##0"),IF(COUNTIFS($B$8:$B$5007,B2555,$A$8:$A$5007,"مصروف",$I$8:$I$5007,"&lt;&gt;مرفوض",$K$8:$K$5007,"&lt;&gt;نعم")&gt;0,"⚠ "&amp;COUNTIFS($B$8:$B$5007,B2555,$A$8:$A$5007,"مصروف",$I$8:$I$5007,"&lt;&gt;مرفوض",$K$8:$K$5007,"&lt;&gt;نعم")&amp;" مصروف غير مسوى",IF(L2555="تمت التسوية",IF(P2555=0,"✔ متوازنة وتمت التسوية","✔ تمت التسوية – متبقي "&amp;TEXT(P2555,"#,##0")),IF(P2555&gt;0,"متبقي "&amp;TEXT(P2555,"#,##0"),"✔ متوازنة"))))),IF(R2555=0,"⚠ أضف سطر عهدة أولًا",IF(OR(C2555="",N(G2555)=0),"⚠ أكمل التاريخ والقيمة",IF(S2555="","⚠ التاريخ خارج السنة المالية",IF(H2555="","⚠ اختر بند الموازنة",IF(I2555="مرفوض","✖ مرفوض من المدير",IF(I2555&lt;&gt;"موافق","⏳ بانتظار موافقة المدير",IF(K2555&lt;&gt;"نعم","⚠ غير مسوى مع الحسابات","✔ معتمد ومسوى")))))))))</f>
        <v/>
      </c>
      <c r="R2555">
        <f>N(R2554)+IF(A2555="عهدة",1,0)</f>
        <v/>
      </c>
      <c r="S2555">
        <f>IF(C2555="","",IF(AND(C2555&gt;=DATE(2026,9,1),C2555&lt;=DATE(2027,8,31)),(YEAR(C2555)-2026)*12+MONTH(C2555)-8,""))</f>
        <v/>
      </c>
      <c r="T2555">
        <f>IF(AND(A2555="مصروف",R2555&gt;0,I2555="موافق",S2555&lt;&gt;"",H2555&lt;&gt;""),N(G2555),0)</f>
        <v/>
      </c>
    </row>
    <row r="2556">
      <c r="A2556" s="19" t="n"/>
      <c r="B2556" s="20">
        <f>IF(A2556="","",IF(R2556=0,"⚠ أضف سطر عهدة أولًا","DMT-"&amp;TEXT(R2556,"000")))</f>
        <v/>
      </c>
      <c r="C2556" s="21" t="n"/>
      <c r="D2556" s="20">
        <f>IF(C2556="","",IF(S2556="","خارج السنة المالية",INDEX(القوائم!$D$2:$D$13,S2556)))</f>
        <v/>
      </c>
      <c r="E2556" s="22" t="n"/>
      <c r="F2556" s="23" t="n"/>
      <c r="G2556" s="23" t="n"/>
      <c r="H2556" s="22" t="n"/>
      <c r="I2556" s="19" t="n"/>
      <c r="J2556" s="21" t="n"/>
      <c r="K2556" s="19" t="n"/>
      <c r="L2556" s="19" t="n"/>
      <c r="M2556" s="21" t="n"/>
      <c r="N2556" s="22" t="n"/>
      <c r="O2556" s="24">
        <f>IF(A2556&lt;&gt;"عهدة","",SUMIFS($G$8:$G$5007,$B$8:$B$5007,B2556,$A$8:$A$5007,"مصروف",$I$8:$I$5007,"&lt;&gt;مرفوض"))</f>
        <v/>
      </c>
      <c r="P2556" s="25">
        <f>IF(A2556&lt;&gt;"عهدة","",N(F2556)-O2556)</f>
        <v/>
      </c>
      <c r="Q2556" s="26">
        <f>IF(A2556="","",IF(A2556="عهدة",IF(N(F2556)=0,"⚠ أدخل قيمة العهدة",IF(P2556&lt;0,"⛔ عجز / زيادة مصروفات "&amp;TEXT(-P2556,"#,##0"),IF(COUNTIFS($B$8:$B$5007,B2556,$A$8:$A$5007,"مصروف",$I$8:$I$5007,"&lt;&gt;مرفوض",$K$8:$K$5007,"&lt;&gt;نعم")&gt;0,"⚠ "&amp;COUNTIFS($B$8:$B$5007,B2556,$A$8:$A$5007,"مصروف",$I$8:$I$5007,"&lt;&gt;مرفوض",$K$8:$K$5007,"&lt;&gt;نعم")&amp;" مصروف غير مسوى",IF(L2556="تمت التسوية",IF(P2556=0,"✔ متوازنة وتمت التسوية","✔ تمت التسوية – متبقي "&amp;TEXT(P2556,"#,##0")),IF(P2556&gt;0,"متبقي "&amp;TEXT(P2556,"#,##0"),"✔ متوازنة"))))),IF(R2556=0,"⚠ أضف سطر عهدة أولًا",IF(OR(C2556="",N(G2556)=0),"⚠ أكمل التاريخ والقيمة",IF(S2556="","⚠ التاريخ خارج السنة المالية",IF(H2556="","⚠ اختر بند الموازنة",IF(I2556="مرفوض","✖ مرفوض من المدير",IF(I2556&lt;&gt;"موافق","⏳ بانتظار موافقة المدير",IF(K2556&lt;&gt;"نعم","⚠ غير مسوى مع الحسابات","✔ معتمد ومسوى")))))))))</f>
        <v/>
      </c>
      <c r="R2556">
        <f>N(R2555)+IF(A2556="عهدة",1,0)</f>
        <v/>
      </c>
      <c r="S2556">
        <f>IF(C2556="","",IF(AND(C2556&gt;=DATE(2026,9,1),C2556&lt;=DATE(2027,8,31)),(YEAR(C2556)-2026)*12+MONTH(C2556)-8,""))</f>
        <v/>
      </c>
      <c r="T2556">
        <f>IF(AND(A2556="مصروف",R2556&gt;0,I2556="موافق",S2556&lt;&gt;"",H2556&lt;&gt;""),N(G2556),0)</f>
        <v/>
      </c>
    </row>
    <row r="2557">
      <c r="A2557" s="19" t="n"/>
      <c r="B2557" s="20">
        <f>IF(A2557="","",IF(R2557=0,"⚠ أضف سطر عهدة أولًا","DMT-"&amp;TEXT(R2557,"000")))</f>
        <v/>
      </c>
      <c r="C2557" s="21" t="n"/>
      <c r="D2557" s="20">
        <f>IF(C2557="","",IF(S2557="","خارج السنة المالية",INDEX(القوائم!$D$2:$D$13,S2557)))</f>
        <v/>
      </c>
      <c r="E2557" s="22" t="n"/>
      <c r="F2557" s="23" t="n"/>
      <c r="G2557" s="23" t="n"/>
      <c r="H2557" s="22" t="n"/>
      <c r="I2557" s="19" t="n"/>
      <c r="J2557" s="21" t="n"/>
      <c r="K2557" s="19" t="n"/>
      <c r="L2557" s="19" t="n"/>
      <c r="M2557" s="21" t="n"/>
      <c r="N2557" s="22" t="n"/>
      <c r="O2557" s="24">
        <f>IF(A2557&lt;&gt;"عهدة","",SUMIFS($G$8:$G$5007,$B$8:$B$5007,B2557,$A$8:$A$5007,"مصروف",$I$8:$I$5007,"&lt;&gt;مرفوض"))</f>
        <v/>
      </c>
      <c r="P2557" s="25">
        <f>IF(A2557&lt;&gt;"عهدة","",N(F2557)-O2557)</f>
        <v/>
      </c>
      <c r="Q2557" s="26">
        <f>IF(A2557="","",IF(A2557="عهدة",IF(N(F2557)=0,"⚠ أدخل قيمة العهدة",IF(P2557&lt;0,"⛔ عجز / زيادة مصروفات "&amp;TEXT(-P2557,"#,##0"),IF(COUNTIFS($B$8:$B$5007,B2557,$A$8:$A$5007,"مصروف",$I$8:$I$5007,"&lt;&gt;مرفوض",$K$8:$K$5007,"&lt;&gt;نعم")&gt;0,"⚠ "&amp;COUNTIFS($B$8:$B$5007,B2557,$A$8:$A$5007,"مصروف",$I$8:$I$5007,"&lt;&gt;مرفوض",$K$8:$K$5007,"&lt;&gt;نعم")&amp;" مصروف غير مسوى",IF(L2557="تمت التسوية",IF(P2557=0,"✔ متوازنة وتمت التسوية","✔ تمت التسوية – متبقي "&amp;TEXT(P2557,"#,##0")),IF(P2557&gt;0,"متبقي "&amp;TEXT(P2557,"#,##0"),"✔ متوازنة"))))),IF(R2557=0,"⚠ أضف سطر عهدة أولًا",IF(OR(C2557="",N(G2557)=0),"⚠ أكمل التاريخ والقيمة",IF(S2557="","⚠ التاريخ خارج السنة المالية",IF(H2557="","⚠ اختر بند الموازنة",IF(I2557="مرفوض","✖ مرفوض من المدير",IF(I2557&lt;&gt;"موافق","⏳ بانتظار موافقة المدير",IF(K2557&lt;&gt;"نعم","⚠ غير مسوى مع الحسابات","✔ معتمد ومسوى")))))))))</f>
        <v/>
      </c>
      <c r="R2557">
        <f>N(R2556)+IF(A2557="عهدة",1,0)</f>
        <v/>
      </c>
      <c r="S2557">
        <f>IF(C2557="","",IF(AND(C2557&gt;=DATE(2026,9,1),C2557&lt;=DATE(2027,8,31)),(YEAR(C2557)-2026)*12+MONTH(C2557)-8,""))</f>
        <v/>
      </c>
      <c r="T2557">
        <f>IF(AND(A2557="مصروف",R2557&gt;0,I2557="موافق",S2557&lt;&gt;"",H2557&lt;&gt;""),N(G2557),0)</f>
        <v/>
      </c>
    </row>
    <row r="2558">
      <c r="A2558" s="19" t="n"/>
      <c r="B2558" s="20">
        <f>IF(A2558="","",IF(R2558=0,"⚠ أضف سطر عهدة أولًا","DMT-"&amp;TEXT(R2558,"000")))</f>
        <v/>
      </c>
      <c r="C2558" s="21" t="n"/>
      <c r="D2558" s="20">
        <f>IF(C2558="","",IF(S2558="","خارج السنة المالية",INDEX(القوائم!$D$2:$D$13,S2558)))</f>
        <v/>
      </c>
      <c r="E2558" s="22" t="n"/>
      <c r="F2558" s="23" t="n"/>
      <c r="G2558" s="23" t="n"/>
      <c r="H2558" s="22" t="n"/>
      <c r="I2558" s="19" t="n"/>
      <c r="J2558" s="21" t="n"/>
      <c r="K2558" s="19" t="n"/>
      <c r="L2558" s="19" t="n"/>
      <c r="M2558" s="21" t="n"/>
      <c r="N2558" s="22" t="n"/>
      <c r="O2558" s="24">
        <f>IF(A2558&lt;&gt;"عهدة","",SUMIFS($G$8:$G$5007,$B$8:$B$5007,B2558,$A$8:$A$5007,"مصروف",$I$8:$I$5007,"&lt;&gt;مرفوض"))</f>
        <v/>
      </c>
      <c r="P2558" s="25">
        <f>IF(A2558&lt;&gt;"عهدة","",N(F2558)-O2558)</f>
        <v/>
      </c>
      <c r="Q2558" s="26">
        <f>IF(A2558="","",IF(A2558="عهدة",IF(N(F2558)=0,"⚠ أدخل قيمة العهدة",IF(P2558&lt;0,"⛔ عجز / زيادة مصروفات "&amp;TEXT(-P2558,"#,##0"),IF(COUNTIFS($B$8:$B$5007,B2558,$A$8:$A$5007,"مصروف",$I$8:$I$5007,"&lt;&gt;مرفوض",$K$8:$K$5007,"&lt;&gt;نعم")&gt;0,"⚠ "&amp;COUNTIFS($B$8:$B$5007,B2558,$A$8:$A$5007,"مصروف",$I$8:$I$5007,"&lt;&gt;مرفوض",$K$8:$K$5007,"&lt;&gt;نعم")&amp;" مصروف غير مسوى",IF(L2558="تمت التسوية",IF(P2558=0,"✔ متوازنة وتمت التسوية","✔ تمت التسوية – متبقي "&amp;TEXT(P2558,"#,##0")),IF(P2558&gt;0,"متبقي "&amp;TEXT(P2558,"#,##0"),"✔ متوازنة"))))),IF(R2558=0,"⚠ أضف سطر عهدة أولًا",IF(OR(C2558="",N(G2558)=0),"⚠ أكمل التاريخ والقيمة",IF(S2558="","⚠ التاريخ خارج السنة المالية",IF(H2558="","⚠ اختر بند الموازنة",IF(I2558="مرفوض","✖ مرفوض من المدير",IF(I2558&lt;&gt;"موافق","⏳ بانتظار موافقة المدير",IF(K2558&lt;&gt;"نعم","⚠ غير مسوى مع الحسابات","✔ معتمد ومسوى")))))))))</f>
        <v/>
      </c>
      <c r="R2558">
        <f>N(R2557)+IF(A2558="عهدة",1,0)</f>
        <v/>
      </c>
      <c r="S2558">
        <f>IF(C2558="","",IF(AND(C2558&gt;=DATE(2026,9,1),C2558&lt;=DATE(2027,8,31)),(YEAR(C2558)-2026)*12+MONTH(C2558)-8,""))</f>
        <v/>
      </c>
      <c r="T2558">
        <f>IF(AND(A2558="مصروف",R2558&gt;0,I2558="موافق",S2558&lt;&gt;"",H2558&lt;&gt;""),N(G2558),0)</f>
        <v/>
      </c>
    </row>
    <row r="2559">
      <c r="A2559" s="19" t="n"/>
      <c r="B2559" s="20">
        <f>IF(A2559="","",IF(R2559=0,"⚠ أضف سطر عهدة أولًا","DMT-"&amp;TEXT(R2559,"000")))</f>
        <v/>
      </c>
      <c r="C2559" s="21" t="n"/>
      <c r="D2559" s="20">
        <f>IF(C2559="","",IF(S2559="","خارج السنة المالية",INDEX(القوائم!$D$2:$D$13,S2559)))</f>
        <v/>
      </c>
      <c r="E2559" s="22" t="n"/>
      <c r="F2559" s="23" t="n"/>
      <c r="G2559" s="23" t="n"/>
      <c r="H2559" s="22" t="n"/>
      <c r="I2559" s="19" t="n"/>
      <c r="J2559" s="21" t="n"/>
      <c r="K2559" s="19" t="n"/>
      <c r="L2559" s="19" t="n"/>
      <c r="M2559" s="21" t="n"/>
      <c r="N2559" s="22" t="n"/>
      <c r="O2559" s="24">
        <f>IF(A2559&lt;&gt;"عهدة","",SUMIFS($G$8:$G$5007,$B$8:$B$5007,B2559,$A$8:$A$5007,"مصروف",$I$8:$I$5007,"&lt;&gt;مرفوض"))</f>
        <v/>
      </c>
      <c r="P2559" s="25">
        <f>IF(A2559&lt;&gt;"عهدة","",N(F2559)-O2559)</f>
        <v/>
      </c>
      <c r="Q2559" s="26">
        <f>IF(A2559="","",IF(A2559="عهدة",IF(N(F2559)=0,"⚠ أدخل قيمة العهدة",IF(P2559&lt;0,"⛔ عجز / زيادة مصروفات "&amp;TEXT(-P2559,"#,##0"),IF(COUNTIFS($B$8:$B$5007,B2559,$A$8:$A$5007,"مصروف",$I$8:$I$5007,"&lt;&gt;مرفوض",$K$8:$K$5007,"&lt;&gt;نعم")&gt;0,"⚠ "&amp;COUNTIFS($B$8:$B$5007,B2559,$A$8:$A$5007,"مصروف",$I$8:$I$5007,"&lt;&gt;مرفوض",$K$8:$K$5007,"&lt;&gt;نعم")&amp;" مصروف غير مسوى",IF(L2559="تمت التسوية",IF(P2559=0,"✔ متوازنة وتمت التسوية","✔ تمت التسوية – متبقي "&amp;TEXT(P2559,"#,##0")),IF(P2559&gt;0,"متبقي "&amp;TEXT(P2559,"#,##0"),"✔ متوازنة"))))),IF(R2559=0,"⚠ أضف سطر عهدة أولًا",IF(OR(C2559="",N(G2559)=0),"⚠ أكمل التاريخ والقيمة",IF(S2559="","⚠ التاريخ خارج السنة المالية",IF(H2559="","⚠ اختر بند الموازنة",IF(I2559="مرفوض","✖ مرفوض من المدير",IF(I2559&lt;&gt;"موافق","⏳ بانتظار موافقة المدير",IF(K2559&lt;&gt;"نعم","⚠ غير مسوى مع الحسابات","✔ معتمد ومسوى")))))))))</f>
        <v/>
      </c>
      <c r="R2559">
        <f>N(R2558)+IF(A2559="عهدة",1,0)</f>
        <v/>
      </c>
      <c r="S2559">
        <f>IF(C2559="","",IF(AND(C2559&gt;=DATE(2026,9,1),C2559&lt;=DATE(2027,8,31)),(YEAR(C2559)-2026)*12+MONTH(C2559)-8,""))</f>
        <v/>
      </c>
      <c r="T2559">
        <f>IF(AND(A2559="مصروف",R2559&gt;0,I2559="موافق",S2559&lt;&gt;"",H2559&lt;&gt;""),N(G2559),0)</f>
        <v/>
      </c>
    </row>
    <row r="2560">
      <c r="A2560" s="19" t="n"/>
      <c r="B2560" s="20">
        <f>IF(A2560="","",IF(R2560=0,"⚠ أضف سطر عهدة أولًا","DMT-"&amp;TEXT(R2560,"000")))</f>
        <v/>
      </c>
      <c r="C2560" s="21" t="n"/>
      <c r="D2560" s="20">
        <f>IF(C2560="","",IF(S2560="","خارج السنة المالية",INDEX(القوائم!$D$2:$D$13,S2560)))</f>
        <v/>
      </c>
      <c r="E2560" s="22" t="n"/>
      <c r="F2560" s="23" t="n"/>
      <c r="G2560" s="23" t="n"/>
      <c r="H2560" s="22" t="n"/>
      <c r="I2560" s="19" t="n"/>
      <c r="J2560" s="21" t="n"/>
      <c r="K2560" s="19" t="n"/>
      <c r="L2560" s="19" t="n"/>
      <c r="M2560" s="21" t="n"/>
      <c r="N2560" s="22" t="n"/>
      <c r="O2560" s="24">
        <f>IF(A2560&lt;&gt;"عهدة","",SUMIFS($G$8:$G$5007,$B$8:$B$5007,B2560,$A$8:$A$5007,"مصروف",$I$8:$I$5007,"&lt;&gt;مرفوض"))</f>
        <v/>
      </c>
      <c r="P2560" s="25">
        <f>IF(A2560&lt;&gt;"عهدة","",N(F2560)-O2560)</f>
        <v/>
      </c>
      <c r="Q2560" s="26">
        <f>IF(A2560="","",IF(A2560="عهدة",IF(N(F2560)=0,"⚠ أدخل قيمة العهدة",IF(P2560&lt;0,"⛔ عجز / زيادة مصروفات "&amp;TEXT(-P2560,"#,##0"),IF(COUNTIFS($B$8:$B$5007,B2560,$A$8:$A$5007,"مصروف",$I$8:$I$5007,"&lt;&gt;مرفوض",$K$8:$K$5007,"&lt;&gt;نعم")&gt;0,"⚠ "&amp;COUNTIFS($B$8:$B$5007,B2560,$A$8:$A$5007,"مصروف",$I$8:$I$5007,"&lt;&gt;مرفوض",$K$8:$K$5007,"&lt;&gt;نعم")&amp;" مصروف غير مسوى",IF(L2560="تمت التسوية",IF(P2560=0,"✔ متوازنة وتمت التسوية","✔ تمت التسوية – متبقي "&amp;TEXT(P2560,"#,##0")),IF(P2560&gt;0,"متبقي "&amp;TEXT(P2560,"#,##0"),"✔ متوازنة"))))),IF(R2560=0,"⚠ أضف سطر عهدة أولًا",IF(OR(C2560="",N(G2560)=0),"⚠ أكمل التاريخ والقيمة",IF(S2560="","⚠ التاريخ خارج السنة المالية",IF(H2560="","⚠ اختر بند الموازنة",IF(I2560="مرفوض","✖ مرفوض من المدير",IF(I2560&lt;&gt;"موافق","⏳ بانتظار موافقة المدير",IF(K2560&lt;&gt;"نعم","⚠ غير مسوى مع الحسابات","✔ معتمد ومسوى")))))))))</f>
        <v/>
      </c>
      <c r="R2560">
        <f>N(R2559)+IF(A2560="عهدة",1,0)</f>
        <v/>
      </c>
      <c r="S2560">
        <f>IF(C2560="","",IF(AND(C2560&gt;=DATE(2026,9,1),C2560&lt;=DATE(2027,8,31)),(YEAR(C2560)-2026)*12+MONTH(C2560)-8,""))</f>
        <v/>
      </c>
      <c r="T2560">
        <f>IF(AND(A2560="مصروف",R2560&gt;0,I2560="موافق",S2560&lt;&gt;"",H2560&lt;&gt;""),N(G2560),0)</f>
        <v/>
      </c>
    </row>
    <row r="2561">
      <c r="A2561" s="19" t="n"/>
      <c r="B2561" s="20">
        <f>IF(A2561="","",IF(R2561=0,"⚠ أضف سطر عهدة أولًا","DMT-"&amp;TEXT(R2561,"000")))</f>
        <v/>
      </c>
      <c r="C2561" s="21" t="n"/>
      <c r="D2561" s="20">
        <f>IF(C2561="","",IF(S2561="","خارج السنة المالية",INDEX(القوائم!$D$2:$D$13,S2561)))</f>
        <v/>
      </c>
      <c r="E2561" s="22" t="n"/>
      <c r="F2561" s="23" t="n"/>
      <c r="G2561" s="23" t="n"/>
      <c r="H2561" s="22" t="n"/>
      <c r="I2561" s="19" t="n"/>
      <c r="J2561" s="21" t="n"/>
      <c r="K2561" s="19" t="n"/>
      <c r="L2561" s="19" t="n"/>
      <c r="M2561" s="21" t="n"/>
      <c r="N2561" s="22" t="n"/>
      <c r="O2561" s="24">
        <f>IF(A2561&lt;&gt;"عهدة","",SUMIFS($G$8:$G$5007,$B$8:$B$5007,B2561,$A$8:$A$5007,"مصروف",$I$8:$I$5007,"&lt;&gt;مرفوض"))</f>
        <v/>
      </c>
      <c r="P2561" s="25">
        <f>IF(A2561&lt;&gt;"عهدة","",N(F2561)-O2561)</f>
        <v/>
      </c>
      <c r="Q2561" s="26">
        <f>IF(A2561="","",IF(A2561="عهدة",IF(N(F2561)=0,"⚠ أدخل قيمة العهدة",IF(P2561&lt;0,"⛔ عجز / زيادة مصروفات "&amp;TEXT(-P2561,"#,##0"),IF(COUNTIFS($B$8:$B$5007,B2561,$A$8:$A$5007,"مصروف",$I$8:$I$5007,"&lt;&gt;مرفوض",$K$8:$K$5007,"&lt;&gt;نعم")&gt;0,"⚠ "&amp;COUNTIFS($B$8:$B$5007,B2561,$A$8:$A$5007,"مصروف",$I$8:$I$5007,"&lt;&gt;مرفوض",$K$8:$K$5007,"&lt;&gt;نعم")&amp;" مصروف غير مسوى",IF(L2561="تمت التسوية",IF(P2561=0,"✔ متوازنة وتمت التسوية","✔ تمت التسوية – متبقي "&amp;TEXT(P2561,"#,##0")),IF(P2561&gt;0,"متبقي "&amp;TEXT(P2561,"#,##0"),"✔ متوازنة"))))),IF(R2561=0,"⚠ أضف سطر عهدة أولًا",IF(OR(C2561="",N(G2561)=0),"⚠ أكمل التاريخ والقيمة",IF(S2561="","⚠ التاريخ خارج السنة المالية",IF(H2561="","⚠ اختر بند الموازنة",IF(I2561="مرفوض","✖ مرفوض من المدير",IF(I2561&lt;&gt;"موافق","⏳ بانتظار موافقة المدير",IF(K2561&lt;&gt;"نعم","⚠ غير مسوى مع الحسابات","✔ معتمد ومسوى")))))))))</f>
        <v/>
      </c>
      <c r="R2561">
        <f>N(R2560)+IF(A2561="عهدة",1,0)</f>
        <v/>
      </c>
      <c r="S2561">
        <f>IF(C2561="","",IF(AND(C2561&gt;=DATE(2026,9,1),C2561&lt;=DATE(2027,8,31)),(YEAR(C2561)-2026)*12+MONTH(C2561)-8,""))</f>
        <v/>
      </c>
      <c r="T2561">
        <f>IF(AND(A2561="مصروف",R2561&gt;0,I2561="موافق",S2561&lt;&gt;"",H2561&lt;&gt;""),N(G2561),0)</f>
        <v/>
      </c>
    </row>
    <row r="2562">
      <c r="A2562" s="19" t="n"/>
      <c r="B2562" s="20">
        <f>IF(A2562="","",IF(R2562=0,"⚠ أضف سطر عهدة أولًا","DMT-"&amp;TEXT(R2562,"000")))</f>
        <v/>
      </c>
      <c r="C2562" s="21" t="n"/>
      <c r="D2562" s="20">
        <f>IF(C2562="","",IF(S2562="","خارج السنة المالية",INDEX(القوائم!$D$2:$D$13,S2562)))</f>
        <v/>
      </c>
      <c r="E2562" s="22" t="n"/>
      <c r="F2562" s="23" t="n"/>
      <c r="G2562" s="23" t="n"/>
      <c r="H2562" s="22" t="n"/>
      <c r="I2562" s="19" t="n"/>
      <c r="J2562" s="21" t="n"/>
      <c r="K2562" s="19" t="n"/>
      <c r="L2562" s="19" t="n"/>
      <c r="M2562" s="21" t="n"/>
      <c r="N2562" s="22" t="n"/>
      <c r="O2562" s="24">
        <f>IF(A2562&lt;&gt;"عهدة","",SUMIFS($G$8:$G$5007,$B$8:$B$5007,B2562,$A$8:$A$5007,"مصروف",$I$8:$I$5007,"&lt;&gt;مرفوض"))</f>
        <v/>
      </c>
      <c r="P2562" s="25">
        <f>IF(A2562&lt;&gt;"عهدة","",N(F2562)-O2562)</f>
        <v/>
      </c>
      <c r="Q2562" s="26">
        <f>IF(A2562="","",IF(A2562="عهدة",IF(N(F2562)=0,"⚠ أدخل قيمة العهدة",IF(P2562&lt;0,"⛔ عجز / زيادة مصروفات "&amp;TEXT(-P2562,"#,##0"),IF(COUNTIFS($B$8:$B$5007,B2562,$A$8:$A$5007,"مصروف",$I$8:$I$5007,"&lt;&gt;مرفوض",$K$8:$K$5007,"&lt;&gt;نعم")&gt;0,"⚠ "&amp;COUNTIFS($B$8:$B$5007,B2562,$A$8:$A$5007,"مصروف",$I$8:$I$5007,"&lt;&gt;مرفوض",$K$8:$K$5007,"&lt;&gt;نعم")&amp;" مصروف غير مسوى",IF(L2562="تمت التسوية",IF(P2562=0,"✔ متوازنة وتمت التسوية","✔ تمت التسوية – متبقي "&amp;TEXT(P2562,"#,##0")),IF(P2562&gt;0,"متبقي "&amp;TEXT(P2562,"#,##0"),"✔ متوازنة"))))),IF(R2562=0,"⚠ أضف سطر عهدة أولًا",IF(OR(C2562="",N(G2562)=0),"⚠ أكمل التاريخ والقيمة",IF(S2562="","⚠ التاريخ خارج السنة المالية",IF(H2562="","⚠ اختر بند الموازنة",IF(I2562="مرفوض","✖ مرفوض من المدير",IF(I2562&lt;&gt;"موافق","⏳ بانتظار موافقة المدير",IF(K2562&lt;&gt;"نعم","⚠ غير مسوى مع الحسابات","✔ معتمد ومسوى")))))))))</f>
        <v/>
      </c>
      <c r="R2562">
        <f>N(R2561)+IF(A2562="عهدة",1,0)</f>
        <v/>
      </c>
      <c r="S2562">
        <f>IF(C2562="","",IF(AND(C2562&gt;=DATE(2026,9,1),C2562&lt;=DATE(2027,8,31)),(YEAR(C2562)-2026)*12+MONTH(C2562)-8,""))</f>
        <v/>
      </c>
      <c r="T2562">
        <f>IF(AND(A2562="مصروف",R2562&gt;0,I2562="موافق",S2562&lt;&gt;"",H2562&lt;&gt;""),N(G2562),0)</f>
        <v/>
      </c>
    </row>
    <row r="2563">
      <c r="A2563" s="19" t="n"/>
      <c r="B2563" s="20">
        <f>IF(A2563="","",IF(R2563=0,"⚠ أضف سطر عهدة أولًا","DMT-"&amp;TEXT(R2563,"000")))</f>
        <v/>
      </c>
      <c r="C2563" s="21" t="n"/>
      <c r="D2563" s="20">
        <f>IF(C2563="","",IF(S2563="","خارج السنة المالية",INDEX(القوائم!$D$2:$D$13,S2563)))</f>
        <v/>
      </c>
      <c r="E2563" s="22" t="n"/>
      <c r="F2563" s="23" t="n"/>
      <c r="G2563" s="23" t="n"/>
      <c r="H2563" s="22" t="n"/>
      <c r="I2563" s="19" t="n"/>
      <c r="J2563" s="21" t="n"/>
      <c r="K2563" s="19" t="n"/>
      <c r="L2563" s="19" t="n"/>
      <c r="M2563" s="21" t="n"/>
      <c r="N2563" s="22" t="n"/>
      <c r="O2563" s="24">
        <f>IF(A2563&lt;&gt;"عهدة","",SUMIFS($G$8:$G$5007,$B$8:$B$5007,B2563,$A$8:$A$5007,"مصروف",$I$8:$I$5007,"&lt;&gt;مرفوض"))</f>
        <v/>
      </c>
      <c r="P2563" s="25">
        <f>IF(A2563&lt;&gt;"عهدة","",N(F2563)-O2563)</f>
        <v/>
      </c>
      <c r="Q2563" s="26">
        <f>IF(A2563="","",IF(A2563="عهدة",IF(N(F2563)=0,"⚠ أدخل قيمة العهدة",IF(P2563&lt;0,"⛔ عجز / زيادة مصروفات "&amp;TEXT(-P2563,"#,##0"),IF(COUNTIFS($B$8:$B$5007,B2563,$A$8:$A$5007,"مصروف",$I$8:$I$5007,"&lt;&gt;مرفوض",$K$8:$K$5007,"&lt;&gt;نعم")&gt;0,"⚠ "&amp;COUNTIFS($B$8:$B$5007,B2563,$A$8:$A$5007,"مصروف",$I$8:$I$5007,"&lt;&gt;مرفوض",$K$8:$K$5007,"&lt;&gt;نعم")&amp;" مصروف غير مسوى",IF(L2563="تمت التسوية",IF(P2563=0,"✔ متوازنة وتمت التسوية","✔ تمت التسوية – متبقي "&amp;TEXT(P2563,"#,##0")),IF(P2563&gt;0,"متبقي "&amp;TEXT(P2563,"#,##0"),"✔ متوازنة"))))),IF(R2563=0,"⚠ أضف سطر عهدة أولًا",IF(OR(C2563="",N(G2563)=0),"⚠ أكمل التاريخ والقيمة",IF(S2563="","⚠ التاريخ خارج السنة المالية",IF(H2563="","⚠ اختر بند الموازنة",IF(I2563="مرفوض","✖ مرفوض من المدير",IF(I2563&lt;&gt;"موافق","⏳ بانتظار موافقة المدير",IF(K2563&lt;&gt;"نعم","⚠ غير مسوى مع الحسابات","✔ معتمد ومسوى")))))))))</f>
        <v/>
      </c>
      <c r="R2563">
        <f>N(R2562)+IF(A2563="عهدة",1,0)</f>
        <v/>
      </c>
      <c r="S2563">
        <f>IF(C2563="","",IF(AND(C2563&gt;=DATE(2026,9,1),C2563&lt;=DATE(2027,8,31)),(YEAR(C2563)-2026)*12+MONTH(C2563)-8,""))</f>
        <v/>
      </c>
      <c r="T2563">
        <f>IF(AND(A2563="مصروف",R2563&gt;0,I2563="موافق",S2563&lt;&gt;"",H2563&lt;&gt;""),N(G2563),0)</f>
        <v/>
      </c>
    </row>
    <row r="2564">
      <c r="A2564" s="19" t="n"/>
      <c r="B2564" s="20">
        <f>IF(A2564="","",IF(R2564=0,"⚠ أضف سطر عهدة أولًا","DMT-"&amp;TEXT(R2564,"000")))</f>
        <v/>
      </c>
      <c r="C2564" s="21" t="n"/>
      <c r="D2564" s="20">
        <f>IF(C2564="","",IF(S2564="","خارج السنة المالية",INDEX(القوائم!$D$2:$D$13,S2564)))</f>
        <v/>
      </c>
      <c r="E2564" s="22" t="n"/>
      <c r="F2564" s="23" t="n"/>
      <c r="G2564" s="23" t="n"/>
      <c r="H2564" s="22" t="n"/>
      <c r="I2564" s="19" t="n"/>
      <c r="J2564" s="21" t="n"/>
      <c r="K2564" s="19" t="n"/>
      <c r="L2564" s="19" t="n"/>
      <c r="M2564" s="21" t="n"/>
      <c r="N2564" s="22" t="n"/>
      <c r="O2564" s="24">
        <f>IF(A2564&lt;&gt;"عهدة","",SUMIFS($G$8:$G$5007,$B$8:$B$5007,B2564,$A$8:$A$5007,"مصروف",$I$8:$I$5007,"&lt;&gt;مرفوض"))</f>
        <v/>
      </c>
      <c r="P2564" s="25">
        <f>IF(A2564&lt;&gt;"عهدة","",N(F2564)-O2564)</f>
        <v/>
      </c>
      <c r="Q2564" s="26">
        <f>IF(A2564="","",IF(A2564="عهدة",IF(N(F2564)=0,"⚠ أدخل قيمة العهدة",IF(P2564&lt;0,"⛔ عجز / زيادة مصروفات "&amp;TEXT(-P2564,"#,##0"),IF(COUNTIFS($B$8:$B$5007,B2564,$A$8:$A$5007,"مصروف",$I$8:$I$5007,"&lt;&gt;مرفوض",$K$8:$K$5007,"&lt;&gt;نعم")&gt;0,"⚠ "&amp;COUNTIFS($B$8:$B$5007,B2564,$A$8:$A$5007,"مصروف",$I$8:$I$5007,"&lt;&gt;مرفوض",$K$8:$K$5007,"&lt;&gt;نعم")&amp;" مصروف غير مسوى",IF(L2564="تمت التسوية",IF(P2564=0,"✔ متوازنة وتمت التسوية","✔ تمت التسوية – متبقي "&amp;TEXT(P2564,"#,##0")),IF(P2564&gt;0,"متبقي "&amp;TEXT(P2564,"#,##0"),"✔ متوازنة"))))),IF(R2564=0,"⚠ أضف سطر عهدة أولًا",IF(OR(C2564="",N(G2564)=0),"⚠ أكمل التاريخ والقيمة",IF(S2564="","⚠ التاريخ خارج السنة المالية",IF(H2564="","⚠ اختر بند الموازنة",IF(I2564="مرفوض","✖ مرفوض من المدير",IF(I2564&lt;&gt;"موافق","⏳ بانتظار موافقة المدير",IF(K2564&lt;&gt;"نعم","⚠ غير مسوى مع الحسابات","✔ معتمد ومسوى")))))))))</f>
        <v/>
      </c>
      <c r="R2564">
        <f>N(R2563)+IF(A2564="عهدة",1,0)</f>
        <v/>
      </c>
      <c r="S2564">
        <f>IF(C2564="","",IF(AND(C2564&gt;=DATE(2026,9,1),C2564&lt;=DATE(2027,8,31)),(YEAR(C2564)-2026)*12+MONTH(C2564)-8,""))</f>
        <v/>
      </c>
      <c r="T2564">
        <f>IF(AND(A2564="مصروف",R2564&gt;0,I2564="موافق",S2564&lt;&gt;"",H2564&lt;&gt;""),N(G2564),0)</f>
        <v/>
      </c>
    </row>
    <row r="2565">
      <c r="A2565" s="19" t="n"/>
      <c r="B2565" s="20">
        <f>IF(A2565="","",IF(R2565=0,"⚠ أضف سطر عهدة أولًا","DMT-"&amp;TEXT(R2565,"000")))</f>
        <v/>
      </c>
      <c r="C2565" s="21" t="n"/>
      <c r="D2565" s="20">
        <f>IF(C2565="","",IF(S2565="","خارج السنة المالية",INDEX(القوائم!$D$2:$D$13,S2565)))</f>
        <v/>
      </c>
      <c r="E2565" s="22" t="n"/>
      <c r="F2565" s="23" t="n"/>
      <c r="G2565" s="23" t="n"/>
      <c r="H2565" s="22" t="n"/>
      <c r="I2565" s="19" t="n"/>
      <c r="J2565" s="21" t="n"/>
      <c r="K2565" s="19" t="n"/>
      <c r="L2565" s="19" t="n"/>
      <c r="M2565" s="21" t="n"/>
      <c r="N2565" s="22" t="n"/>
      <c r="O2565" s="24">
        <f>IF(A2565&lt;&gt;"عهدة","",SUMIFS($G$8:$G$5007,$B$8:$B$5007,B2565,$A$8:$A$5007,"مصروف",$I$8:$I$5007,"&lt;&gt;مرفوض"))</f>
        <v/>
      </c>
      <c r="P2565" s="25">
        <f>IF(A2565&lt;&gt;"عهدة","",N(F2565)-O2565)</f>
        <v/>
      </c>
      <c r="Q2565" s="26">
        <f>IF(A2565="","",IF(A2565="عهدة",IF(N(F2565)=0,"⚠ أدخل قيمة العهدة",IF(P2565&lt;0,"⛔ عجز / زيادة مصروفات "&amp;TEXT(-P2565,"#,##0"),IF(COUNTIFS($B$8:$B$5007,B2565,$A$8:$A$5007,"مصروف",$I$8:$I$5007,"&lt;&gt;مرفوض",$K$8:$K$5007,"&lt;&gt;نعم")&gt;0,"⚠ "&amp;COUNTIFS($B$8:$B$5007,B2565,$A$8:$A$5007,"مصروف",$I$8:$I$5007,"&lt;&gt;مرفوض",$K$8:$K$5007,"&lt;&gt;نعم")&amp;" مصروف غير مسوى",IF(L2565="تمت التسوية",IF(P2565=0,"✔ متوازنة وتمت التسوية","✔ تمت التسوية – متبقي "&amp;TEXT(P2565,"#,##0")),IF(P2565&gt;0,"متبقي "&amp;TEXT(P2565,"#,##0"),"✔ متوازنة"))))),IF(R2565=0,"⚠ أضف سطر عهدة أولًا",IF(OR(C2565="",N(G2565)=0),"⚠ أكمل التاريخ والقيمة",IF(S2565="","⚠ التاريخ خارج السنة المالية",IF(H2565="","⚠ اختر بند الموازنة",IF(I2565="مرفوض","✖ مرفوض من المدير",IF(I2565&lt;&gt;"موافق","⏳ بانتظار موافقة المدير",IF(K2565&lt;&gt;"نعم","⚠ غير مسوى مع الحسابات","✔ معتمد ومسوى")))))))))</f>
        <v/>
      </c>
      <c r="R2565">
        <f>N(R2564)+IF(A2565="عهدة",1,0)</f>
        <v/>
      </c>
      <c r="S2565">
        <f>IF(C2565="","",IF(AND(C2565&gt;=DATE(2026,9,1),C2565&lt;=DATE(2027,8,31)),(YEAR(C2565)-2026)*12+MONTH(C2565)-8,""))</f>
        <v/>
      </c>
      <c r="T2565">
        <f>IF(AND(A2565="مصروف",R2565&gt;0,I2565="موافق",S2565&lt;&gt;"",H2565&lt;&gt;""),N(G2565),0)</f>
        <v/>
      </c>
    </row>
    <row r="2566">
      <c r="A2566" s="19" t="n"/>
      <c r="B2566" s="20">
        <f>IF(A2566="","",IF(R2566=0,"⚠ أضف سطر عهدة أولًا","DMT-"&amp;TEXT(R2566,"000")))</f>
        <v/>
      </c>
      <c r="C2566" s="21" t="n"/>
      <c r="D2566" s="20">
        <f>IF(C2566="","",IF(S2566="","خارج السنة المالية",INDEX(القوائم!$D$2:$D$13,S2566)))</f>
        <v/>
      </c>
      <c r="E2566" s="22" t="n"/>
      <c r="F2566" s="23" t="n"/>
      <c r="G2566" s="23" t="n"/>
      <c r="H2566" s="22" t="n"/>
      <c r="I2566" s="19" t="n"/>
      <c r="J2566" s="21" t="n"/>
      <c r="K2566" s="19" t="n"/>
      <c r="L2566" s="19" t="n"/>
      <c r="M2566" s="21" t="n"/>
      <c r="N2566" s="22" t="n"/>
      <c r="O2566" s="24">
        <f>IF(A2566&lt;&gt;"عهدة","",SUMIFS($G$8:$G$5007,$B$8:$B$5007,B2566,$A$8:$A$5007,"مصروف",$I$8:$I$5007,"&lt;&gt;مرفوض"))</f>
        <v/>
      </c>
      <c r="P2566" s="25">
        <f>IF(A2566&lt;&gt;"عهدة","",N(F2566)-O2566)</f>
        <v/>
      </c>
      <c r="Q2566" s="26">
        <f>IF(A2566="","",IF(A2566="عهدة",IF(N(F2566)=0,"⚠ أدخل قيمة العهدة",IF(P2566&lt;0,"⛔ عجز / زيادة مصروفات "&amp;TEXT(-P2566,"#,##0"),IF(COUNTIFS($B$8:$B$5007,B2566,$A$8:$A$5007,"مصروف",$I$8:$I$5007,"&lt;&gt;مرفوض",$K$8:$K$5007,"&lt;&gt;نعم")&gt;0,"⚠ "&amp;COUNTIFS($B$8:$B$5007,B2566,$A$8:$A$5007,"مصروف",$I$8:$I$5007,"&lt;&gt;مرفوض",$K$8:$K$5007,"&lt;&gt;نعم")&amp;" مصروف غير مسوى",IF(L2566="تمت التسوية",IF(P2566=0,"✔ متوازنة وتمت التسوية","✔ تمت التسوية – متبقي "&amp;TEXT(P2566,"#,##0")),IF(P2566&gt;0,"متبقي "&amp;TEXT(P2566,"#,##0"),"✔ متوازنة"))))),IF(R2566=0,"⚠ أضف سطر عهدة أولًا",IF(OR(C2566="",N(G2566)=0),"⚠ أكمل التاريخ والقيمة",IF(S2566="","⚠ التاريخ خارج السنة المالية",IF(H2566="","⚠ اختر بند الموازنة",IF(I2566="مرفوض","✖ مرفوض من المدير",IF(I2566&lt;&gt;"موافق","⏳ بانتظار موافقة المدير",IF(K2566&lt;&gt;"نعم","⚠ غير مسوى مع الحسابات","✔ معتمد ومسوى")))))))))</f>
        <v/>
      </c>
      <c r="R2566">
        <f>N(R2565)+IF(A2566="عهدة",1,0)</f>
        <v/>
      </c>
      <c r="S2566">
        <f>IF(C2566="","",IF(AND(C2566&gt;=DATE(2026,9,1),C2566&lt;=DATE(2027,8,31)),(YEAR(C2566)-2026)*12+MONTH(C2566)-8,""))</f>
        <v/>
      </c>
      <c r="T2566">
        <f>IF(AND(A2566="مصروف",R2566&gt;0,I2566="موافق",S2566&lt;&gt;"",H2566&lt;&gt;""),N(G2566),0)</f>
        <v/>
      </c>
    </row>
    <row r="2567">
      <c r="A2567" s="19" t="n"/>
      <c r="B2567" s="20">
        <f>IF(A2567="","",IF(R2567=0,"⚠ أضف سطر عهدة أولًا","DMT-"&amp;TEXT(R2567,"000")))</f>
        <v/>
      </c>
      <c r="C2567" s="21" t="n"/>
      <c r="D2567" s="20">
        <f>IF(C2567="","",IF(S2567="","خارج السنة المالية",INDEX(القوائم!$D$2:$D$13,S2567)))</f>
        <v/>
      </c>
      <c r="E2567" s="22" t="n"/>
      <c r="F2567" s="23" t="n"/>
      <c r="G2567" s="23" t="n"/>
      <c r="H2567" s="22" t="n"/>
      <c r="I2567" s="19" t="n"/>
      <c r="J2567" s="21" t="n"/>
      <c r="K2567" s="19" t="n"/>
      <c r="L2567" s="19" t="n"/>
      <c r="M2567" s="21" t="n"/>
      <c r="N2567" s="22" t="n"/>
      <c r="O2567" s="24">
        <f>IF(A2567&lt;&gt;"عهدة","",SUMIFS($G$8:$G$5007,$B$8:$B$5007,B2567,$A$8:$A$5007,"مصروف",$I$8:$I$5007,"&lt;&gt;مرفوض"))</f>
        <v/>
      </c>
      <c r="P2567" s="25">
        <f>IF(A2567&lt;&gt;"عهدة","",N(F2567)-O2567)</f>
        <v/>
      </c>
      <c r="Q2567" s="26">
        <f>IF(A2567="","",IF(A2567="عهدة",IF(N(F2567)=0,"⚠ أدخل قيمة العهدة",IF(P2567&lt;0,"⛔ عجز / زيادة مصروفات "&amp;TEXT(-P2567,"#,##0"),IF(COUNTIFS($B$8:$B$5007,B2567,$A$8:$A$5007,"مصروف",$I$8:$I$5007,"&lt;&gt;مرفوض",$K$8:$K$5007,"&lt;&gt;نعم")&gt;0,"⚠ "&amp;COUNTIFS($B$8:$B$5007,B2567,$A$8:$A$5007,"مصروف",$I$8:$I$5007,"&lt;&gt;مرفوض",$K$8:$K$5007,"&lt;&gt;نعم")&amp;" مصروف غير مسوى",IF(L2567="تمت التسوية",IF(P2567=0,"✔ متوازنة وتمت التسوية","✔ تمت التسوية – متبقي "&amp;TEXT(P2567,"#,##0")),IF(P2567&gt;0,"متبقي "&amp;TEXT(P2567,"#,##0"),"✔ متوازنة"))))),IF(R2567=0,"⚠ أضف سطر عهدة أولًا",IF(OR(C2567="",N(G2567)=0),"⚠ أكمل التاريخ والقيمة",IF(S2567="","⚠ التاريخ خارج السنة المالية",IF(H2567="","⚠ اختر بند الموازنة",IF(I2567="مرفوض","✖ مرفوض من المدير",IF(I2567&lt;&gt;"موافق","⏳ بانتظار موافقة المدير",IF(K2567&lt;&gt;"نعم","⚠ غير مسوى مع الحسابات","✔ معتمد ومسوى")))))))))</f>
        <v/>
      </c>
      <c r="R2567">
        <f>N(R2566)+IF(A2567="عهدة",1,0)</f>
        <v/>
      </c>
      <c r="S2567">
        <f>IF(C2567="","",IF(AND(C2567&gt;=DATE(2026,9,1),C2567&lt;=DATE(2027,8,31)),(YEAR(C2567)-2026)*12+MONTH(C2567)-8,""))</f>
        <v/>
      </c>
      <c r="T2567">
        <f>IF(AND(A2567="مصروف",R2567&gt;0,I2567="موافق",S2567&lt;&gt;"",H2567&lt;&gt;""),N(G2567),0)</f>
        <v/>
      </c>
    </row>
    <row r="2568">
      <c r="A2568" s="19" t="n"/>
      <c r="B2568" s="20">
        <f>IF(A2568="","",IF(R2568=0,"⚠ أضف سطر عهدة أولًا","DMT-"&amp;TEXT(R2568,"000")))</f>
        <v/>
      </c>
      <c r="C2568" s="21" t="n"/>
      <c r="D2568" s="20">
        <f>IF(C2568="","",IF(S2568="","خارج السنة المالية",INDEX(القوائم!$D$2:$D$13,S2568)))</f>
        <v/>
      </c>
      <c r="E2568" s="22" t="n"/>
      <c r="F2568" s="23" t="n"/>
      <c r="G2568" s="23" t="n"/>
      <c r="H2568" s="22" t="n"/>
      <c r="I2568" s="19" t="n"/>
      <c r="J2568" s="21" t="n"/>
      <c r="K2568" s="19" t="n"/>
      <c r="L2568" s="19" t="n"/>
      <c r="M2568" s="21" t="n"/>
      <c r="N2568" s="22" t="n"/>
      <c r="O2568" s="24">
        <f>IF(A2568&lt;&gt;"عهدة","",SUMIFS($G$8:$G$5007,$B$8:$B$5007,B2568,$A$8:$A$5007,"مصروف",$I$8:$I$5007,"&lt;&gt;مرفوض"))</f>
        <v/>
      </c>
      <c r="P2568" s="25">
        <f>IF(A2568&lt;&gt;"عهدة","",N(F2568)-O2568)</f>
        <v/>
      </c>
      <c r="Q2568" s="26">
        <f>IF(A2568="","",IF(A2568="عهدة",IF(N(F2568)=0,"⚠ أدخل قيمة العهدة",IF(P2568&lt;0,"⛔ عجز / زيادة مصروفات "&amp;TEXT(-P2568,"#,##0"),IF(COUNTIFS($B$8:$B$5007,B2568,$A$8:$A$5007,"مصروف",$I$8:$I$5007,"&lt;&gt;مرفوض",$K$8:$K$5007,"&lt;&gt;نعم")&gt;0,"⚠ "&amp;COUNTIFS($B$8:$B$5007,B2568,$A$8:$A$5007,"مصروف",$I$8:$I$5007,"&lt;&gt;مرفوض",$K$8:$K$5007,"&lt;&gt;نعم")&amp;" مصروف غير مسوى",IF(L2568="تمت التسوية",IF(P2568=0,"✔ متوازنة وتمت التسوية","✔ تمت التسوية – متبقي "&amp;TEXT(P2568,"#,##0")),IF(P2568&gt;0,"متبقي "&amp;TEXT(P2568,"#,##0"),"✔ متوازنة"))))),IF(R2568=0,"⚠ أضف سطر عهدة أولًا",IF(OR(C2568="",N(G2568)=0),"⚠ أكمل التاريخ والقيمة",IF(S2568="","⚠ التاريخ خارج السنة المالية",IF(H2568="","⚠ اختر بند الموازنة",IF(I2568="مرفوض","✖ مرفوض من المدير",IF(I2568&lt;&gt;"موافق","⏳ بانتظار موافقة المدير",IF(K2568&lt;&gt;"نعم","⚠ غير مسوى مع الحسابات","✔ معتمد ومسوى")))))))))</f>
        <v/>
      </c>
      <c r="R2568">
        <f>N(R2567)+IF(A2568="عهدة",1,0)</f>
        <v/>
      </c>
      <c r="S2568">
        <f>IF(C2568="","",IF(AND(C2568&gt;=DATE(2026,9,1),C2568&lt;=DATE(2027,8,31)),(YEAR(C2568)-2026)*12+MONTH(C2568)-8,""))</f>
        <v/>
      </c>
      <c r="T2568">
        <f>IF(AND(A2568="مصروف",R2568&gt;0,I2568="موافق",S2568&lt;&gt;"",H2568&lt;&gt;""),N(G2568),0)</f>
        <v/>
      </c>
    </row>
    <row r="2569">
      <c r="A2569" s="19" t="n"/>
      <c r="B2569" s="20">
        <f>IF(A2569="","",IF(R2569=0,"⚠ أضف سطر عهدة أولًا","DMT-"&amp;TEXT(R2569,"000")))</f>
        <v/>
      </c>
      <c r="C2569" s="21" t="n"/>
      <c r="D2569" s="20">
        <f>IF(C2569="","",IF(S2569="","خارج السنة المالية",INDEX(القوائم!$D$2:$D$13,S2569)))</f>
        <v/>
      </c>
      <c r="E2569" s="22" t="n"/>
      <c r="F2569" s="23" t="n"/>
      <c r="G2569" s="23" t="n"/>
      <c r="H2569" s="22" t="n"/>
      <c r="I2569" s="19" t="n"/>
      <c r="J2569" s="21" t="n"/>
      <c r="K2569" s="19" t="n"/>
      <c r="L2569" s="19" t="n"/>
      <c r="M2569" s="21" t="n"/>
      <c r="N2569" s="22" t="n"/>
      <c r="O2569" s="24">
        <f>IF(A2569&lt;&gt;"عهدة","",SUMIFS($G$8:$G$5007,$B$8:$B$5007,B2569,$A$8:$A$5007,"مصروف",$I$8:$I$5007,"&lt;&gt;مرفوض"))</f>
        <v/>
      </c>
      <c r="P2569" s="25">
        <f>IF(A2569&lt;&gt;"عهدة","",N(F2569)-O2569)</f>
        <v/>
      </c>
      <c r="Q2569" s="26">
        <f>IF(A2569="","",IF(A2569="عهدة",IF(N(F2569)=0,"⚠ أدخل قيمة العهدة",IF(P2569&lt;0,"⛔ عجز / زيادة مصروفات "&amp;TEXT(-P2569,"#,##0"),IF(COUNTIFS($B$8:$B$5007,B2569,$A$8:$A$5007,"مصروف",$I$8:$I$5007,"&lt;&gt;مرفوض",$K$8:$K$5007,"&lt;&gt;نعم")&gt;0,"⚠ "&amp;COUNTIFS($B$8:$B$5007,B2569,$A$8:$A$5007,"مصروف",$I$8:$I$5007,"&lt;&gt;مرفوض",$K$8:$K$5007,"&lt;&gt;نعم")&amp;" مصروف غير مسوى",IF(L2569="تمت التسوية",IF(P2569=0,"✔ متوازنة وتمت التسوية","✔ تمت التسوية – متبقي "&amp;TEXT(P2569,"#,##0")),IF(P2569&gt;0,"متبقي "&amp;TEXT(P2569,"#,##0"),"✔ متوازنة"))))),IF(R2569=0,"⚠ أضف سطر عهدة أولًا",IF(OR(C2569="",N(G2569)=0),"⚠ أكمل التاريخ والقيمة",IF(S2569="","⚠ التاريخ خارج السنة المالية",IF(H2569="","⚠ اختر بند الموازنة",IF(I2569="مرفوض","✖ مرفوض من المدير",IF(I2569&lt;&gt;"موافق","⏳ بانتظار موافقة المدير",IF(K2569&lt;&gt;"نعم","⚠ غير مسوى مع الحسابات","✔ معتمد ومسوى")))))))))</f>
        <v/>
      </c>
      <c r="R2569">
        <f>N(R2568)+IF(A2569="عهدة",1,0)</f>
        <v/>
      </c>
      <c r="S2569">
        <f>IF(C2569="","",IF(AND(C2569&gt;=DATE(2026,9,1),C2569&lt;=DATE(2027,8,31)),(YEAR(C2569)-2026)*12+MONTH(C2569)-8,""))</f>
        <v/>
      </c>
      <c r="T2569">
        <f>IF(AND(A2569="مصروف",R2569&gt;0,I2569="موافق",S2569&lt;&gt;"",H2569&lt;&gt;""),N(G2569),0)</f>
        <v/>
      </c>
    </row>
    <row r="2570">
      <c r="A2570" s="19" t="n"/>
      <c r="B2570" s="20">
        <f>IF(A2570="","",IF(R2570=0,"⚠ أضف سطر عهدة أولًا","DMT-"&amp;TEXT(R2570,"000")))</f>
        <v/>
      </c>
      <c r="C2570" s="21" t="n"/>
      <c r="D2570" s="20">
        <f>IF(C2570="","",IF(S2570="","خارج السنة المالية",INDEX(القوائم!$D$2:$D$13,S2570)))</f>
        <v/>
      </c>
      <c r="E2570" s="22" t="n"/>
      <c r="F2570" s="23" t="n"/>
      <c r="G2570" s="23" t="n"/>
      <c r="H2570" s="22" t="n"/>
      <c r="I2570" s="19" t="n"/>
      <c r="J2570" s="21" t="n"/>
      <c r="K2570" s="19" t="n"/>
      <c r="L2570" s="19" t="n"/>
      <c r="M2570" s="21" t="n"/>
      <c r="N2570" s="22" t="n"/>
      <c r="O2570" s="24">
        <f>IF(A2570&lt;&gt;"عهدة","",SUMIFS($G$8:$G$5007,$B$8:$B$5007,B2570,$A$8:$A$5007,"مصروف",$I$8:$I$5007,"&lt;&gt;مرفوض"))</f>
        <v/>
      </c>
      <c r="P2570" s="25">
        <f>IF(A2570&lt;&gt;"عهدة","",N(F2570)-O2570)</f>
        <v/>
      </c>
      <c r="Q2570" s="26">
        <f>IF(A2570="","",IF(A2570="عهدة",IF(N(F2570)=0,"⚠ أدخل قيمة العهدة",IF(P2570&lt;0,"⛔ عجز / زيادة مصروفات "&amp;TEXT(-P2570,"#,##0"),IF(COUNTIFS($B$8:$B$5007,B2570,$A$8:$A$5007,"مصروف",$I$8:$I$5007,"&lt;&gt;مرفوض",$K$8:$K$5007,"&lt;&gt;نعم")&gt;0,"⚠ "&amp;COUNTIFS($B$8:$B$5007,B2570,$A$8:$A$5007,"مصروف",$I$8:$I$5007,"&lt;&gt;مرفوض",$K$8:$K$5007,"&lt;&gt;نعم")&amp;" مصروف غير مسوى",IF(L2570="تمت التسوية",IF(P2570=0,"✔ متوازنة وتمت التسوية","✔ تمت التسوية – متبقي "&amp;TEXT(P2570,"#,##0")),IF(P2570&gt;0,"متبقي "&amp;TEXT(P2570,"#,##0"),"✔ متوازنة"))))),IF(R2570=0,"⚠ أضف سطر عهدة أولًا",IF(OR(C2570="",N(G2570)=0),"⚠ أكمل التاريخ والقيمة",IF(S2570="","⚠ التاريخ خارج السنة المالية",IF(H2570="","⚠ اختر بند الموازنة",IF(I2570="مرفوض","✖ مرفوض من المدير",IF(I2570&lt;&gt;"موافق","⏳ بانتظار موافقة المدير",IF(K2570&lt;&gt;"نعم","⚠ غير مسوى مع الحسابات","✔ معتمد ومسوى")))))))))</f>
        <v/>
      </c>
      <c r="R2570">
        <f>N(R2569)+IF(A2570="عهدة",1,0)</f>
        <v/>
      </c>
      <c r="S2570">
        <f>IF(C2570="","",IF(AND(C2570&gt;=DATE(2026,9,1),C2570&lt;=DATE(2027,8,31)),(YEAR(C2570)-2026)*12+MONTH(C2570)-8,""))</f>
        <v/>
      </c>
      <c r="T2570">
        <f>IF(AND(A2570="مصروف",R2570&gt;0,I2570="موافق",S2570&lt;&gt;"",H2570&lt;&gt;""),N(G2570),0)</f>
        <v/>
      </c>
    </row>
    <row r="2571">
      <c r="A2571" s="19" t="n"/>
      <c r="B2571" s="20">
        <f>IF(A2571="","",IF(R2571=0,"⚠ أضف سطر عهدة أولًا","DMT-"&amp;TEXT(R2571,"000")))</f>
        <v/>
      </c>
      <c r="C2571" s="21" t="n"/>
      <c r="D2571" s="20">
        <f>IF(C2571="","",IF(S2571="","خارج السنة المالية",INDEX(القوائم!$D$2:$D$13,S2571)))</f>
        <v/>
      </c>
      <c r="E2571" s="22" t="n"/>
      <c r="F2571" s="23" t="n"/>
      <c r="G2571" s="23" t="n"/>
      <c r="H2571" s="22" t="n"/>
      <c r="I2571" s="19" t="n"/>
      <c r="J2571" s="21" t="n"/>
      <c r="K2571" s="19" t="n"/>
      <c r="L2571" s="19" t="n"/>
      <c r="M2571" s="21" t="n"/>
      <c r="N2571" s="22" t="n"/>
      <c r="O2571" s="24">
        <f>IF(A2571&lt;&gt;"عهدة","",SUMIFS($G$8:$G$5007,$B$8:$B$5007,B2571,$A$8:$A$5007,"مصروف",$I$8:$I$5007,"&lt;&gt;مرفوض"))</f>
        <v/>
      </c>
      <c r="P2571" s="25">
        <f>IF(A2571&lt;&gt;"عهدة","",N(F2571)-O2571)</f>
        <v/>
      </c>
      <c r="Q2571" s="26">
        <f>IF(A2571="","",IF(A2571="عهدة",IF(N(F2571)=0,"⚠ أدخل قيمة العهدة",IF(P2571&lt;0,"⛔ عجز / زيادة مصروفات "&amp;TEXT(-P2571,"#,##0"),IF(COUNTIFS($B$8:$B$5007,B2571,$A$8:$A$5007,"مصروف",$I$8:$I$5007,"&lt;&gt;مرفوض",$K$8:$K$5007,"&lt;&gt;نعم")&gt;0,"⚠ "&amp;COUNTIFS($B$8:$B$5007,B2571,$A$8:$A$5007,"مصروف",$I$8:$I$5007,"&lt;&gt;مرفوض",$K$8:$K$5007,"&lt;&gt;نعم")&amp;" مصروف غير مسوى",IF(L2571="تمت التسوية",IF(P2571=0,"✔ متوازنة وتمت التسوية","✔ تمت التسوية – متبقي "&amp;TEXT(P2571,"#,##0")),IF(P2571&gt;0,"متبقي "&amp;TEXT(P2571,"#,##0"),"✔ متوازنة"))))),IF(R2571=0,"⚠ أضف سطر عهدة أولًا",IF(OR(C2571="",N(G2571)=0),"⚠ أكمل التاريخ والقيمة",IF(S2571="","⚠ التاريخ خارج السنة المالية",IF(H2571="","⚠ اختر بند الموازنة",IF(I2571="مرفوض","✖ مرفوض من المدير",IF(I2571&lt;&gt;"موافق","⏳ بانتظار موافقة المدير",IF(K2571&lt;&gt;"نعم","⚠ غير مسوى مع الحسابات","✔ معتمد ومسوى")))))))))</f>
        <v/>
      </c>
      <c r="R2571">
        <f>N(R2570)+IF(A2571="عهدة",1,0)</f>
        <v/>
      </c>
      <c r="S2571">
        <f>IF(C2571="","",IF(AND(C2571&gt;=DATE(2026,9,1),C2571&lt;=DATE(2027,8,31)),(YEAR(C2571)-2026)*12+MONTH(C2571)-8,""))</f>
        <v/>
      </c>
      <c r="T2571">
        <f>IF(AND(A2571="مصروف",R2571&gt;0,I2571="موافق",S2571&lt;&gt;"",H2571&lt;&gt;""),N(G2571),0)</f>
        <v/>
      </c>
    </row>
    <row r="2572">
      <c r="A2572" s="19" t="n"/>
      <c r="B2572" s="20">
        <f>IF(A2572="","",IF(R2572=0,"⚠ أضف سطر عهدة أولًا","DMT-"&amp;TEXT(R2572,"000")))</f>
        <v/>
      </c>
      <c r="C2572" s="21" t="n"/>
      <c r="D2572" s="20">
        <f>IF(C2572="","",IF(S2572="","خارج السنة المالية",INDEX(القوائم!$D$2:$D$13,S2572)))</f>
        <v/>
      </c>
      <c r="E2572" s="22" t="n"/>
      <c r="F2572" s="23" t="n"/>
      <c r="G2572" s="23" t="n"/>
      <c r="H2572" s="22" t="n"/>
      <c r="I2572" s="19" t="n"/>
      <c r="J2572" s="21" t="n"/>
      <c r="K2572" s="19" t="n"/>
      <c r="L2572" s="19" t="n"/>
      <c r="M2572" s="21" t="n"/>
      <c r="N2572" s="22" t="n"/>
      <c r="O2572" s="24">
        <f>IF(A2572&lt;&gt;"عهدة","",SUMIFS($G$8:$G$5007,$B$8:$B$5007,B2572,$A$8:$A$5007,"مصروف",$I$8:$I$5007,"&lt;&gt;مرفوض"))</f>
        <v/>
      </c>
      <c r="P2572" s="25">
        <f>IF(A2572&lt;&gt;"عهدة","",N(F2572)-O2572)</f>
        <v/>
      </c>
      <c r="Q2572" s="26">
        <f>IF(A2572="","",IF(A2572="عهدة",IF(N(F2572)=0,"⚠ أدخل قيمة العهدة",IF(P2572&lt;0,"⛔ عجز / زيادة مصروفات "&amp;TEXT(-P2572,"#,##0"),IF(COUNTIFS($B$8:$B$5007,B2572,$A$8:$A$5007,"مصروف",$I$8:$I$5007,"&lt;&gt;مرفوض",$K$8:$K$5007,"&lt;&gt;نعم")&gt;0,"⚠ "&amp;COUNTIFS($B$8:$B$5007,B2572,$A$8:$A$5007,"مصروف",$I$8:$I$5007,"&lt;&gt;مرفوض",$K$8:$K$5007,"&lt;&gt;نعم")&amp;" مصروف غير مسوى",IF(L2572="تمت التسوية",IF(P2572=0,"✔ متوازنة وتمت التسوية","✔ تمت التسوية – متبقي "&amp;TEXT(P2572,"#,##0")),IF(P2572&gt;0,"متبقي "&amp;TEXT(P2572,"#,##0"),"✔ متوازنة"))))),IF(R2572=0,"⚠ أضف سطر عهدة أولًا",IF(OR(C2572="",N(G2572)=0),"⚠ أكمل التاريخ والقيمة",IF(S2572="","⚠ التاريخ خارج السنة المالية",IF(H2572="","⚠ اختر بند الموازنة",IF(I2572="مرفوض","✖ مرفوض من المدير",IF(I2572&lt;&gt;"موافق","⏳ بانتظار موافقة المدير",IF(K2572&lt;&gt;"نعم","⚠ غير مسوى مع الحسابات","✔ معتمد ومسوى")))))))))</f>
        <v/>
      </c>
      <c r="R2572">
        <f>N(R2571)+IF(A2572="عهدة",1,0)</f>
        <v/>
      </c>
      <c r="S2572">
        <f>IF(C2572="","",IF(AND(C2572&gt;=DATE(2026,9,1),C2572&lt;=DATE(2027,8,31)),(YEAR(C2572)-2026)*12+MONTH(C2572)-8,""))</f>
        <v/>
      </c>
      <c r="T2572">
        <f>IF(AND(A2572="مصروف",R2572&gt;0,I2572="موافق",S2572&lt;&gt;"",H2572&lt;&gt;""),N(G2572),0)</f>
        <v/>
      </c>
    </row>
    <row r="2573">
      <c r="A2573" s="19" t="n"/>
      <c r="B2573" s="20">
        <f>IF(A2573="","",IF(R2573=0,"⚠ أضف سطر عهدة أولًا","DMT-"&amp;TEXT(R2573,"000")))</f>
        <v/>
      </c>
      <c r="C2573" s="21" t="n"/>
      <c r="D2573" s="20">
        <f>IF(C2573="","",IF(S2573="","خارج السنة المالية",INDEX(القوائم!$D$2:$D$13,S2573)))</f>
        <v/>
      </c>
      <c r="E2573" s="22" t="n"/>
      <c r="F2573" s="23" t="n"/>
      <c r="G2573" s="23" t="n"/>
      <c r="H2573" s="22" t="n"/>
      <c r="I2573" s="19" t="n"/>
      <c r="J2573" s="21" t="n"/>
      <c r="K2573" s="19" t="n"/>
      <c r="L2573" s="19" t="n"/>
      <c r="M2573" s="21" t="n"/>
      <c r="N2573" s="22" t="n"/>
      <c r="O2573" s="24">
        <f>IF(A2573&lt;&gt;"عهدة","",SUMIFS($G$8:$G$5007,$B$8:$B$5007,B2573,$A$8:$A$5007,"مصروف",$I$8:$I$5007,"&lt;&gt;مرفوض"))</f>
        <v/>
      </c>
      <c r="P2573" s="25">
        <f>IF(A2573&lt;&gt;"عهدة","",N(F2573)-O2573)</f>
        <v/>
      </c>
      <c r="Q2573" s="26">
        <f>IF(A2573="","",IF(A2573="عهدة",IF(N(F2573)=0,"⚠ أدخل قيمة العهدة",IF(P2573&lt;0,"⛔ عجز / زيادة مصروفات "&amp;TEXT(-P2573,"#,##0"),IF(COUNTIFS($B$8:$B$5007,B2573,$A$8:$A$5007,"مصروف",$I$8:$I$5007,"&lt;&gt;مرفوض",$K$8:$K$5007,"&lt;&gt;نعم")&gt;0,"⚠ "&amp;COUNTIFS($B$8:$B$5007,B2573,$A$8:$A$5007,"مصروف",$I$8:$I$5007,"&lt;&gt;مرفوض",$K$8:$K$5007,"&lt;&gt;نعم")&amp;" مصروف غير مسوى",IF(L2573="تمت التسوية",IF(P2573=0,"✔ متوازنة وتمت التسوية","✔ تمت التسوية – متبقي "&amp;TEXT(P2573,"#,##0")),IF(P2573&gt;0,"متبقي "&amp;TEXT(P2573,"#,##0"),"✔ متوازنة"))))),IF(R2573=0,"⚠ أضف سطر عهدة أولًا",IF(OR(C2573="",N(G2573)=0),"⚠ أكمل التاريخ والقيمة",IF(S2573="","⚠ التاريخ خارج السنة المالية",IF(H2573="","⚠ اختر بند الموازنة",IF(I2573="مرفوض","✖ مرفوض من المدير",IF(I2573&lt;&gt;"موافق","⏳ بانتظار موافقة المدير",IF(K2573&lt;&gt;"نعم","⚠ غير مسوى مع الحسابات","✔ معتمد ومسوى")))))))))</f>
        <v/>
      </c>
      <c r="R2573">
        <f>N(R2572)+IF(A2573="عهدة",1,0)</f>
        <v/>
      </c>
      <c r="S2573">
        <f>IF(C2573="","",IF(AND(C2573&gt;=DATE(2026,9,1),C2573&lt;=DATE(2027,8,31)),(YEAR(C2573)-2026)*12+MONTH(C2573)-8,""))</f>
        <v/>
      </c>
      <c r="T2573">
        <f>IF(AND(A2573="مصروف",R2573&gt;0,I2573="موافق",S2573&lt;&gt;"",H2573&lt;&gt;""),N(G2573),0)</f>
        <v/>
      </c>
    </row>
    <row r="2574">
      <c r="A2574" s="19" t="n"/>
      <c r="B2574" s="20">
        <f>IF(A2574="","",IF(R2574=0,"⚠ أضف سطر عهدة أولًا","DMT-"&amp;TEXT(R2574,"000")))</f>
        <v/>
      </c>
      <c r="C2574" s="21" t="n"/>
      <c r="D2574" s="20">
        <f>IF(C2574="","",IF(S2574="","خارج السنة المالية",INDEX(القوائم!$D$2:$D$13,S2574)))</f>
        <v/>
      </c>
      <c r="E2574" s="22" t="n"/>
      <c r="F2574" s="23" t="n"/>
      <c r="G2574" s="23" t="n"/>
      <c r="H2574" s="22" t="n"/>
      <c r="I2574" s="19" t="n"/>
      <c r="J2574" s="21" t="n"/>
      <c r="K2574" s="19" t="n"/>
      <c r="L2574" s="19" t="n"/>
      <c r="M2574" s="21" t="n"/>
      <c r="N2574" s="22" t="n"/>
      <c r="O2574" s="24">
        <f>IF(A2574&lt;&gt;"عهدة","",SUMIFS($G$8:$G$5007,$B$8:$B$5007,B2574,$A$8:$A$5007,"مصروف",$I$8:$I$5007,"&lt;&gt;مرفوض"))</f>
        <v/>
      </c>
      <c r="P2574" s="25">
        <f>IF(A2574&lt;&gt;"عهدة","",N(F2574)-O2574)</f>
        <v/>
      </c>
      <c r="Q2574" s="26">
        <f>IF(A2574="","",IF(A2574="عهدة",IF(N(F2574)=0,"⚠ أدخل قيمة العهدة",IF(P2574&lt;0,"⛔ عجز / زيادة مصروفات "&amp;TEXT(-P2574,"#,##0"),IF(COUNTIFS($B$8:$B$5007,B2574,$A$8:$A$5007,"مصروف",$I$8:$I$5007,"&lt;&gt;مرفوض",$K$8:$K$5007,"&lt;&gt;نعم")&gt;0,"⚠ "&amp;COUNTIFS($B$8:$B$5007,B2574,$A$8:$A$5007,"مصروف",$I$8:$I$5007,"&lt;&gt;مرفوض",$K$8:$K$5007,"&lt;&gt;نعم")&amp;" مصروف غير مسوى",IF(L2574="تمت التسوية",IF(P2574=0,"✔ متوازنة وتمت التسوية","✔ تمت التسوية – متبقي "&amp;TEXT(P2574,"#,##0")),IF(P2574&gt;0,"متبقي "&amp;TEXT(P2574,"#,##0"),"✔ متوازنة"))))),IF(R2574=0,"⚠ أضف سطر عهدة أولًا",IF(OR(C2574="",N(G2574)=0),"⚠ أكمل التاريخ والقيمة",IF(S2574="","⚠ التاريخ خارج السنة المالية",IF(H2574="","⚠ اختر بند الموازنة",IF(I2574="مرفوض","✖ مرفوض من المدير",IF(I2574&lt;&gt;"موافق","⏳ بانتظار موافقة المدير",IF(K2574&lt;&gt;"نعم","⚠ غير مسوى مع الحسابات","✔ معتمد ومسوى")))))))))</f>
        <v/>
      </c>
      <c r="R2574">
        <f>N(R2573)+IF(A2574="عهدة",1,0)</f>
        <v/>
      </c>
      <c r="S2574">
        <f>IF(C2574="","",IF(AND(C2574&gt;=DATE(2026,9,1),C2574&lt;=DATE(2027,8,31)),(YEAR(C2574)-2026)*12+MONTH(C2574)-8,""))</f>
        <v/>
      </c>
      <c r="T2574">
        <f>IF(AND(A2574="مصروف",R2574&gt;0,I2574="موافق",S2574&lt;&gt;"",H2574&lt;&gt;""),N(G2574),0)</f>
        <v/>
      </c>
    </row>
    <row r="2575">
      <c r="A2575" s="19" t="n"/>
      <c r="B2575" s="20">
        <f>IF(A2575="","",IF(R2575=0,"⚠ أضف سطر عهدة أولًا","DMT-"&amp;TEXT(R2575,"000")))</f>
        <v/>
      </c>
      <c r="C2575" s="21" t="n"/>
      <c r="D2575" s="20">
        <f>IF(C2575="","",IF(S2575="","خارج السنة المالية",INDEX(القوائم!$D$2:$D$13,S2575)))</f>
        <v/>
      </c>
      <c r="E2575" s="22" t="n"/>
      <c r="F2575" s="23" t="n"/>
      <c r="G2575" s="23" t="n"/>
      <c r="H2575" s="22" t="n"/>
      <c r="I2575" s="19" t="n"/>
      <c r="J2575" s="21" t="n"/>
      <c r="K2575" s="19" t="n"/>
      <c r="L2575" s="19" t="n"/>
      <c r="M2575" s="21" t="n"/>
      <c r="N2575" s="22" t="n"/>
      <c r="O2575" s="24">
        <f>IF(A2575&lt;&gt;"عهدة","",SUMIFS($G$8:$G$5007,$B$8:$B$5007,B2575,$A$8:$A$5007,"مصروف",$I$8:$I$5007,"&lt;&gt;مرفوض"))</f>
        <v/>
      </c>
      <c r="P2575" s="25">
        <f>IF(A2575&lt;&gt;"عهدة","",N(F2575)-O2575)</f>
        <v/>
      </c>
      <c r="Q2575" s="26">
        <f>IF(A2575="","",IF(A2575="عهدة",IF(N(F2575)=0,"⚠ أدخل قيمة العهدة",IF(P2575&lt;0,"⛔ عجز / زيادة مصروفات "&amp;TEXT(-P2575,"#,##0"),IF(COUNTIFS($B$8:$B$5007,B2575,$A$8:$A$5007,"مصروف",$I$8:$I$5007,"&lt;&gt;مرفوض",$K$8:$K$5007,"&lt;&gt;نعم")&gt;0,"⚠ "&amp;COUNTIFS($B$8:$B$5007,B2575,$A$8:$A$5007,"مصروف",$I$8:$I$5007,"&lt;&gt;مرفوض",$K$8:$K$5007,"&lt;&gt;نعم")&amp;" مصروف غير مسوى",IF(L2575="تمت التسوية",IF(P2575=0,"✔ متوازنة وتمت التسوية","✔ تمت التسوية – متبقي "&amp;TEXT(P2575,"#,##0")),IF(P2575&gt;0,"متبقي "&amp;TEXT(P2575,"#,##0"),"✔ متوازنة"))))),IF(R2575=0,"⚠ أضف سطر عهدة أولًا",IF(OR(C2575="",N(G2575)=0),"⚠ أكمل التاريخ والقيمة",IF(S2575="","⚠ التاريخ خارج السنة المالية",IF(H2575="","⚠ اختر بند الموازنة",IF(I2575="مرفوض","✖ مرفوض من المدير",IF(I2575&lt;&gt;"موافق","⏳ بانتظار موافقة المدير",IF(K2575&lt;&gt;"نعم","⚠ غير مسوى مع الحسابات","✔ معتمد ومسوى")))))))))</f>
        <v/>
      </c>
      <c r="R2575">
        <f>N(R2574)+IF(A2575="عهدة",1,0)</f>
        <v/>
      </c>
      <c r="S2575">
        <f>IF(C2575="","",IF(AND(C2575&gt;=DATE(2026,9,1),C2575&lt;=DATE(2027,8,31)),(YEAR(C2575)-2026)*12+MONTH(C2575)-8,""))</f>
        <v/>
      </c>
      <c r="T2575">
        <f>IF(AND(A2575="مصروف",R2575&gt;0,I2575="موافق",S2575&lt;&gt;"",H2575&lt;&gt;""),N(G2575),0)</f>
        <v/>
      </c>
    </row>
    <row r="2576">
      <c r="A2576" s="19" t="n"/>
      <c r="B2576" s="20">
        <f>IF(A2576="","",IF(R2576=0,"⚠ أضف سطر عهدة أولًا","DMT-"&amp;TEXT(R2576,"000")))</f>
        <v/>
      </c>
      <c r="C2576" s="21" t="n"/>
      <c r="D2576" s="20">
        <f>IF(C2576="","",IF(S2576="","خارج السنة المالية",INDEX(القوائم!$D$2:$D$13,S2576)))</f>
        <v/>
      </c>
      <c r="E2576" s="22" t="n"/>
      <c r="F2576" s="23" t="n"/>
      <c r="G2576" s="23" t="n"/>
      <c r="H2576" s="22" t="n"/>
      <c r="I2576" s="19" t="n"/>
      <c r="J2576" s="21" t="n"/>
      <c r="K2576" s="19" t="n"/>
      <c r="L2576" s="19" t="n"/>
      <c r="M2576" s="21" t="n"/>
      <c r="N2576" s="22" t="n"/>
      <c r="O2576" s="24">
        <f>IF(A2576&lt;&gt;"عهدة","",SUMIFS($G$8:$G$5007,$B$8:$B$5007,B2576,$A$8:$A$5007,"مصروف",$I$8:$I$5007,"&lt;&gt;مرفوض"))</f>
        <v/>
      </c>
      <c r="P2576" s="25">
        <f>IF(A2576&lt;&gt;"عهدة","",N(F2576)-O2576)</f>
        <v/>
      </c>
      <c r="Q2576" s="26">
        <f>IF(A2576="","",IF(A2576="عهدة",IF(N(F2576)=0,"⚠ أدخل قيمة العهدة",IF(P2576&lt;0,"⛔ عجز / زيادة مصروفات "&amp;TEXT(-P2576,"#,##0"),IF(COUNTIFS($B$8:$B$5007,B2576,$A$8:$A$5007,"مصروف",$I$8:$I$5007,"&lt;&gt;مرفوض",$K$8:$K$5007,"&lt;&gt;نعم")&gt;0,"⚠ "&amp;COUNTIFS($B$8:$B$5007,B2576,$A$8:$A$5007,"مصروف",$I$8:$I$5007,"&lt;&gt;مرفوض",$K$8:$K$5007,"&lt;&gt;نعم")&amp;" مصروف غير مسوى",IF(L2576="تمت التسوية",IF(P2576=0,"✔ متوازنة وتمت التسوية","✔ تمت التسوية – متبقي "&amp;TEXT(P2576,"#,##0")),IF(P2576&gt;0,"متبقي "&amp;TEXT(P2576,"#,##0"),"✔ متوازنة"))))),IF(R2576=0,"⚠ أضف سطر عهدة أولًا",IF(OR(C2576="",N(G2576)=0),"⚠ أكمل التاريخ والقيمة",IF(S2576="","⚠ التاريخ خارج السنة المالية",IF(H2576="","⚠ اختر بند الموازنة",IF(I2576="مرفوض","✖ مرفوض من المدير",IF(I2576&lt;&gt;"موافق","⏳ بانتظار موافقة المدير",IF(K2576&lt;&gt;"نعم","⚠ غير مسوى مع الحسابات","✔ معتمد ومسوى")))))))))</f>
        <v/>
      </c>
      <c r="R2576">
        <f>N(R2575)+IF(A2576="عهدة",1,0)</f>
        <v/>
      </c>
      <c r="S2576">
        <f>IF(C2576="","",IF(AND(C2576&gt;=DATE(2026,9,1),C2576&lt;=DATE(2027,8,31)),(YEAR(C2576)-2026)*12+MONTH(C2576)-8,""))</f>
        <v/>
      </c>
      <c r="T2576">
        <f>IF(AND(A2576="مصروف",R2576&gt;0,I2576="موافق",S2576&lt;&gt;"",H2576&lt;&gt;""),N(G2576),0)</f>
        <v/>
      </c>
    </row>
    <row r="2577">
      <c r="A2577" s="19" t="n"/>
      <c r="B2577" s="20">
        <f>IF(A2577="","",IF(R2577=0,"⚠ أضف سطر عهدة أولًا","DMT-"&amp;TEXT(R2577,"000")))</f>
        <v/>
      </c>
      <c r="C2577" s="21" t="n"/>
      <c r="D2577" s="20">
        <f>IF(C2577="","",IF(S2577="","خارج السنة المالية",INDEX(القوائم!$D$2:$D$13,S2577)))</f>
        <v/>
      </c>
      <c r="E2577" s="22" t="n"/>
      <c r="F2577" s="23" t="n"/>
      <c r="G2577" s="23" t="n"/>
      <c r="H2577" s="22" t="n"/>
      <c r="I2577" s="19" t="n"/>
      <c r="J2577" s="21" t="n"/>
      <c r="K2577" s="19" t="n"/>
      <c r="L2577" s="19" t="n"/>
      <c r="M2577" s="21" t="n"/>
      <c r="N2577" s="22" t="n"/>
      <c r="O2577" s="24">
        <f>IF(A2577&lt;&gt;"عهدة","",SUMIFS($G$8:$G$5007,$B$8:$B$5007,B2577,$A$8:$A$5007,"مصروف",$I$8:$I$5007,"&lt;&gt;مرفوض"))</f>
        <v/>
      </c>
      <c r="P2577" s="25">
        <f>IF(A2577&lt;&gt;"عهدة","",N(F2577)-O2577)</f>
        <v/>
      </c>
      <c r="Q2577" s="26">
        <f>IF(A2577="","",IF(A2577="عهدة",IF(N(F2577)=0,"⚠ أدخل قيمة العهدة",IF(P2577&lt;0,"⛔ عجز / زيادة مصروفات "&amp;TEXT(-P2577,"#,##0"),IF(COUNTIFS($B$8:$B$5007,B2577,$A$8:$A$5007,"مصروف",$I$8:$I$5007,"&lt;&gt;مرفوض",$K$8:$K$5007,"&lt;&gt;نعم")&gt;0,"⚠ "&amp;COUNTIFS($B$8:$B$5007,B2577,$A$8:$A$5007,"مصروف",$I$8:$I$5007,"&lt;&gt;مرفوض",$K$8:$K$5007,"&lt;&gt;نعم")&amp;" مصروف غير مسوى",IF(L2577="تمت التسوية",IF(P2577=0,"✔ متوازنة وتمت التسوية","✔ تمت التسوية – متبقي "&amp;TEXT(P2577,"#,##0")),IF(P2577&gt;0,"متبقي "&amp;TEXT(P2577,"#,##0"),"✔ متوازنة"))))),IF(R2577=0,"⚠ أضف سطر عهدة أولًا",IF(OR(C2577="",N(G2577)=0),"⚠ أكمل التاريخ والقيمة",IF(S2577="","⚠ التاريخ خارج السنة المالية",IF(H2577="","⚠ اختر بند الموازنة",IF(I2577="مرفوض","✖ مرفوض من المدير",IF(I2577&lt;&gt;"موافق","⏳ بانتظار موافقة المدير",IF(K2577&lt;&gt;"نعم","⚠ غير مسوى مع الحسابات","✔ معتمد ومسوى")))))))))</f>
        <v/>
      </c>
      <c r="R2577">
        <f>N(R2576)+IF(A2577="عهدة",1,0)</f>
        <v/>
      </c>
      <c r="S2577">
        <f>IF(C2577="","",IF(AND(C2577&gt;=DATE(2026,9,1),C2577&lt;=DATE(2027,8,31)),(YEAR(C2577)-2026)*12+MONTH(C2577)-8,""))</f>
        <v/>
      </c>
      <c r="T2577">
        <f>IF(AND(A2577="مصروف",R2577&gt;0,I2577="موافق",S2577&lt;&gt;"",H2577&lt;&gt;""),N(G2577),0)</f>
        <v/>
      </c>
    </row>
    <row r="2578">
      <c r="A2578" s="19" t="n"/>
      <c r="B2578" s="20">
        <f>IF(A2578="","",IF(R2578=0,"⚠ أضف سطر عهدة أولًا","DMT-"&amp;TEXT(R2578,"000")))</f>
        <v/>
      </c>
      <c r="C2578" s="21" t="n"/>
      <c r="D2578" s="20">
        <f>IF(C2578="","",IF(S2578="","خارج السنة المالية",INDEX(القوائم!$D$2:$D$13,S2578)))</f>
        <v/>
      </c>
      <c r="E2578" s="22" t="n"/>
      <c r="F2578" s="23" t="n"/>
      <c r="G2578" s="23" t="n"/>
      <c r="H2578" s="22" t="n"/>
      <c r="I2578" s="19" t="n"/>
      <c r="J2578" s="21" t="n"/>
      <c r="K2578" s="19" t="n"/>
      <c r="L2578" s="19" t="n"/>
      <c r="M2578" s="21" t="n"/>
      <c r="N2578" s="22" t="n"/>
      <c r="O2578" s="24">
        <f>IF(A2578&lt;&gt;"عهدة","",SUMIFS($G$8:$G$5007,$B$8:$B$5007,B2578,$A$8:$A$5007,"مصروف",$I$8:$I$5007,"&lt;&gt;مرفوض"))</f>
        <v/>
      </c>
      <c r="P2578" s="25">
        <f>IF(A2578&lt;&gt;"عهدة","",N(F2578)-O2578)</f>
        <v/>
      </c>
      <c r="Q2578" s="26">
        <f>IF(A2578="","",IF(A2578="عهدة",IF(N(F2578)=0,"⚠ أدخل قيمة العهدة",IF(P2578&lt;0,"⛔ عجز / زيادة مصروفات "&amp;TEXT(-P2578,"#,##0"),IF(COUNTIFS($B$8:$B$5007,B2578,$A$8:$A$5007,"مصروف",$I$8:$I$5007,"&lt;&gt;مرفوض",$K$8:$K$5007,"&lt;&gt;نعم")&gt;0,"⚠ "&amp;COUNTIFS($B$8:$B$5007,B2578,$A$8:$A$5007,"مصروف",$I$8:$I$5007,"&lt;&gt;مرفوض",$K$8:$K$5007,"&lt;&gt;نعم")&amp;" مصروف غير مسوى",IF(L2578="تمت التسوية",IF(P2578=0,"✔ متوازنة وتمت التسوية","✔ تمت التسوية – متبقي "&amp;TEXT(P2578,"#,##0")),IF(P2578&gt;0,"متبقي "&amp;TEXT(P2578,"#,##0"),"✔ متوازنة"))))),IF(R2578=0,"⚠ أضف سطر عهدة أولًا",IF(OR(C2578="",N(G2578)=0),"⚠ أكمل التاريخ والقيمة",IF(S2578="","⚠ التاريخ خارج السنة المالية",IF(H2578="","⚠ اختر بند الموازنة",IF(I2578="مرفوض","✖ مرفوض من المدير",IF(I2578&lt;&gt;"موافق","⏳ بانتظار موافقة المدير",IF(K2578&lt;&gt;"نعم","⚠ غير مسوى مع الحسابات","✔ معتمد ومسوى")))))))))</f>
        <v/>
      </c>
      <c r="R2578">
        <f>N(R2577)+IF(A2578="عهدة",1,0)</f>
        <v/>
      </c>
      <c r="S2578">
        <f>IF(C2578="","",IF(AND(C2578&gt;=DATE(2026,9,1),C2578&lt;=DATE(2027,8,31)),(YEAR(C2578)-2026)*12+MONTH(C2578)-8,""))</f>
        <v/>
      </c>
      <c r="T2578">
        <f>IF(AND(A2578="مصروف",R2578&gt;0,I2578="موافق",S2578&lt;&gt;"",H2578&lt;&gt;""),N(G2578),0)</f>
        <v/>
      </c>
    </row>
    <row r="2579">
      <c r="A2579" s="19" t="n"/>
      <c r="B2579" s="20">
        <f>IF(A2579="","",IF(R2579=0,"⚠ أضف سطر عهدة أولًا","DMT-"&amp;TEXT(R2579,"000")))</f>
        <v/>
      </c>
      <c r="C2579" s="21" t="n"/>
      <c r="D2579" s="20">
        <f>IF(C2579="","",IF(S2579="","خارج السنة المالية",INDEX(القوائم!$D$2:$D$13,S2579)))</f>
        <v/>
      </c>
      <c r="E2579" s="22" t="n"/>
      <c r="F2579" s="23" t="n"/>
      <c r="G2579" s="23" t="n"/>
      <c r="H2579" s="22" t="n"/>
      <c r="I2579" s="19" t="n"/>
      <c r="J2579" s="21" t="n"/>
      <c r="K2579" s="19" t="n"/>
      <c r="L2579" s="19" t="n"/>
      <c r="M2579" s="21" t="n"/>
      <c r="N2579" s="22" t="n"/>
      <c r="O2579" s="24">
        <f>IF(A2579&lt;&gt;"عهدة","",SUMIFS($G$8:$G$5007,$B$8:$B$5007,B2579,$A$8:$A$5007,"مصروف",$I$8:$I$5007,"&lt;&gt;مرفوض"))</f>
        <v/>
      </c>
      <c r="P2579" s="25">
        <f>IF(A2579&lt;&gt;"عهدة","",N(F2579)-O2579)</f>
        <v/>
      </c>
      <c r="Q2579" s="26">
        <f>IF(A2579="","",IF(A2579="عهدة",IF(N(F2579)=0,"⚠ أدخل قيمة العهدة",IF(P2579&lt;0,"⛔ عجز / زيادة مصروفات "&amp;TEXT(-P2579,"#,##0"),IF(COUNTIFS($B$8:$B$5007,B2579,$A$8:$A$5007,"مصروف",$I$8:$I$5007,"&lt;&gt;مرفوض",$K$8:$K$5007,"&lt;&gt;نعم")&gt;0,"⚠ "&amp;COUNTIFS($B$8:$B$5007,B2579,$A$8:$A$5007,"مصروف",$I$8:$I$5007,"&lt;&gt;مرفوض",$K$8:$K$5007,"&lt;&gt;نعم")&amp;" مصروف غير مسوى",IF(L2579="تمت التسوية",IF(P2579=0,"✔ متوازنة وتمت التسوية","✔ تمت التسوية – متبقي "&amp;TEXT(P2579,"#,##0")),IF(P2579&gt;0,"متبقي "&amp;TEXT(P2579,"#,##0"),"✔ متوازنة"))))),IF(R2579=0,"⚠ أضف سطر عهدة أولًا",IF(OR(C2579="",N(G2579)=0),"⚠ أكمل التاريخ والقيمة",IF(S2579="","⚠ التاريخ خارج السنة المالية",IF(H2579="","⚠ اختر بند الموازنة",IF(I2579="مرفوض","✖ مرفوض من المدير",IF(I2579&lt;&gt;"موافق","⏳ بانتظار موافقة المدير",IF(K2579&lt;&gt;"نعم","⚠ غير مسوى مع الحسابات","✔ معتمد ومسوى")))))))))</f>
        <v/>
      </c>
      <c r="R2579">
        <f>N(R2578)+IF(A2579="عهدة",1,0)</f>
        <v/>
      </c>
      <c r="S2579">
        <f>IF(C2579="","",IF(AND(C2579&gt;=DATE(2026,9,1),C2579&lt;=DATE(2027,8,31)),(YEAR(C2579)-2026)*12+MONTH(C2579)-8,""))</f>
        <v/>
      </c>
      <c r="T2579">
        <f>IF(AND(A2579="مصروف",R2579&gt;0,I2579="موافق",S2579&lt;&gt;"",H2579&lt;&gt;""),N(G2579),0)</f>
        <v/>
      </c>
    </row>
    <row r="2580">
      <c r="A2580" s="19" t="n"/>
      <c r="B2580" s="20">
        <f>IF(A2580="","",IF(R2580=0,"⚠ أضف سطر عهدة أولًا","DMT-"&amp;TEXT(R2580,"000")))</f>
        <v/>
      </c>
      <c r="C2580" s="21" t="n"/>
      <c r="D2580" s="20">
        <f>IF(C2580="","",IF(S2580="","خارج السنة المالية",INDEX(القوائم!$D$2:$D$13,S2580)))</f>
        <v/>
      </c>
      <c r="E2580" s="22" t="n"/>
      <c r="F2580" s="23" t="n"/>
      <c r="G2580" s="23" t="n"/>
      <c r="H2580" s="22" t="n"/>
      <c r="I2580" s="19" t="n"/>
      <c r="J2580" s="21" t="n"/>
      <c r="K2580" s="19" t="n"/>
      <c r="L2580" s="19" t="n"/>
      <c r="M2580" s="21" t="n"/>
      <c r="N2580" s="22" t="n"/>
      <c r="O2580" s="24">
        <f>IF(A2580&lt;&gt;"عهدة","",SUMIFS($G$8:$G$5007,$B$8:$B$5007,B2580,$A$8:$A$5007,"مصروف",$I$8:$I$5007,"&lt;&gt;مرفوض"))</f>
        <v/>
      </c>
      <c r="P2580" s="25">
        <f>IF(A2580&lt;&gt;"عهدة","",N(F2580)-O2580)</f>
        <v/>
      </c>
      <c r="Q2580" s="26">
        <f>IF(A2580="","",IF(A2580="عهدة",IF(N(F2580)=0,"⚠ أدخل قيمة العهدة",IF(P2580&lt;0,"⛔ عجز / زيادة مصروفات "&amp;TEXT(-P2580,"#,##0"),IF(COUNTIFS($B$8:$B$5007,B2580,$A$8:$A$5007,"مصروف",$I$8:$I$5007,"&lt;&gt;مرفوض",$K$8:$K$5007,"&lt;&gt;نعم")&gt;0,"⚠ "&amp;COUNTIFS($B$8:$B$5007,B2580,$A$8:$A$5007,"مصروف",$I$8:$I$5007,"&lt;&gt;مرفوض",$K$8:$K$5007,"&lt;&gt;نعم")&amp;" مصروف غير مسوى",IF(L2580="تمت التسوية",IF(P2580=0,"✔ متوازنة وتمت التسوية","✔ تمت التسوية – متبقي "&amp;TEXT(P2580,"#,##0")),IF(P2580&gt;0,"متبقي "&amp;TEXT(P2580,"#,##0"),"✔ متوازنة"))))),IF(R2580=0,"⚠ أضف سطر عهدة أولًا",IF(OR(C2580="",N(G2580)=0),"⚠ أكمل التاريخ والقيمة",IF(S2580="","⚠ التاريخ خارج السنة المالية",IF(H2580="","⚠ اختر بند الموازنة",IF(I2580="مرفوض","✖ مرفوض من المدير",IF(I2580&lt;&gt;"موافق","⏳ بانتظار موافقة المدير",IF(K2580&lt;&gt;"نعم","⚠ غير مسوى مع الحسابات","✔ معتمد ومسوى")))))))))</f>
        <v/>
      </c>
      <c r="R2580">
        <f>N(R2579)+IF(A2580="عهدة",1,0)</f>
        <v/>
      </c>
      <c r="S2580">
        <f>IF(C2580="","",IF(AND(C2580&gt;=DATE(2026,9,1),C2580&lt;=DATE(2027,8,31)),(YEAR(C2580)-2026)*12+MONTH(C2580)-8,""))</f>
        <v/>
      </c>
      <c r="T2580">
        <f>IF(AND(A2580="مصروف",R2580&gt;0,I2580="موافق",S2580&lt;&gt;"",H2580&lt;&gt;""),N(G2580),0)</f>
        <v/>
      </c>
    </row>
    <row r="2581">
      <c r="A2581" s="19" t="n"/>
      <c r="B2581" s="20">
        <f>IF(A2581="","",IF(R2581=0,"⚠ أضف سطر عهدة أولًا","DMT-"&amp;TEXT(R2581,"000")))</f>
        <v/>
      </c>
      <c r="C2581" s="21" t="n"/>
      <c r="D2581" s="20">
        <f>IF(C2581="","",IF(S2581="","خارج السنة المالية",INDEX(القوائم!$D$2:$D$13,S2581)))</f>
        <v/>
      </c>
      <c r="E2581" s="22" t="n"/>
      <c r="F2581" s="23" t="n"/>
      <c r="G2581" s="23" t="n"/>
      <c r="H2581" s="22" t="n"/>
      <c r="I2581" s="19" t="n"/>
      <c r="J2581" s="21" t="n"/>
      <c r="K2581" s="19" t="n"/>
      <c r="L2581" s="19" t="n"/>
      <c r="M2581" s="21" t="n"/>
      <c r="N2581" s="22" t="n"/>
      <c r="O2581" s="24">
        <f>IF(A2581&lt;&gt;"عهدة","",SUMIFS($G$8:$G$5007,$B$8:$B$5007,B2581,$A$8:$A$5007,"مصروف",$I$8:$I$5007,"&lt;&gt;مرفوض"))</f>
        <v/>
      </c>
      <c r="P2581" s="25">
        <f>IF(A2581&lt;&gt;"عهدة","",N(F2581)-O2581)</f>
        <v/>
      </c>
      <c r="Q2581" s="26">
        <f>IF(A2581="","",IF(A2581="عهدة",IF(N(F2581)=0,"⚠ أدخل قيمة العهدة",IF(P2581&lt;0,"⛔ عجز / زيادة مصروفات "&amp;TEXT(-P2581,"#,##0"),IF(COUNTIFS($B$8:$B$5007,B2581,$A$8:$A$5007,"مصروف",$I$8:$I$5007,"&lt;&gt;مرفوض",$K$8:$K$5007,"&lt;&gt;نعم")&gt;0,"⚠ "&amp;COUNTIFS($B$8:$B$5007,B2581,$A$8:$A$5007,"مصروف",$I$8:$I$5007,"&lt;&gt;مرفوض",$K$8:$K$5007,"&lt;&gt;نعم")&amp;" مصروف غير مسوى",IF(L2581="تمت التسوية",IF(P2581=0,"✔ متوازنة وتمت التسوية","✔ تمت التسوية – متبقي "&amp;TEXT(P2581,"#,##0")),IF(P2581&gt;0,"متبقي "&amp;TEXT(P2581,"#,##0"),"✔ متوازنة"))))),IF(R2581=0,"⚠ أضف سطر عهدة أولًا",IF(OR(C2581="",N(G2581)=0),"⚠ أكمل التاريخ والقيمة",IF(S2581="","⚠ التاريخ خارج السنة المالية",IF(H2581="","⚠ اختر بند الموازنة",IF(I2581="مرفوض","✖ مرفوض من المدير",IF(I2581&lt;&gt;"موافق","⏳ بانتظار موافقة المدير",IF(K2581&lt;&gt;"نعم","⚠ غير مسوى مع الحسابات","✔ معتمد ومسوى")))))))))</f>
        <v/>
      </c>
      <c r="R2581">
        <f>N(R2580)+IF(A2581="عهدة",1,0)</f>
        <v/>
      </c>
      <c r="S2581">
        <f>IF(C2581="","",IF(AND(C2581&gt;=DATE(2026,9,1),C2581&lt;=DATE(2027,8,31)),(YEAR(C2581)-2026)*12+MONTH(C2581)-8,""))</f>
        <v/>
      </c>
      <c r="T2581">
        <f>IF(AND(A2581="مصروف",R2581&gt;0,I2581="موافق",S2581&lt;&gt;"",H2581&lt;&gt;""),N(G2581),0)</f>
        <v/>
      </c>
    </row>
    <row r="2582">
      <c r="A2582" s="19" t="n"/>
      <c r="B2582" s="20">
        <f>IF(A2582="","",IF(R2582=0,"⚠ أضف سطر عهدة أولًا","DMT-"&amp;TEXT(R2582,"000")))</f>
        <v/>
      </c>
      <c r="C2582" s="21" t="n"/>
      <c r="D2582" s="20">
        <f>IF(C2582="","",IF(S2582="","خارج السنة المالية",INDEX(القوائم!$D$2:$D$13,S2582)))</f>
        <v/>
      </c>
      <c r="E2582" s="22" t="n"/>
      <c r="F2582" s="23" t="n"/>
      <c r="G2582" s="23" t="n"/>
      <c r="H2582" s="22" t="n"/>
      <c r="I2582" s="19" t="n"/>
      <c r="J2582" s="21" t="n"/>
      <c r="K2582" s="19" t="n"/>
      <c r="L2582" s="19" t="n"/>
      <c r="M2582" s="21" t="n"/>
      <c r="N2582" s="22" t="n"/>
      <c r="O2582" s="24">
        <f>IF(A2582&lt;&gt;"عهدة","",SUMIFS($G$8:$G$5007,$B$8:$B$5007,B2582,$A$8:$A$5007,"مصروف",$I$8:$I$5007,"&lt;&gt;مرفوض"))</f>
        <v/>
      </c>
      <c r="P2582" s="25">
        <f>IF(A2582&lt;&gt;"عهدة","",N(F2582)-O2582)</f>
        <v/>
      </c>
      <c r="Q2582" s="26">
        <f>IF(A2582="","",IF(A2582="عهدة",IF(N(F2582)=0,"⚠ أدخل قيمة العهدة",IF(P2582&lt;0,"⛔ عجز / زيادة مصروفات "&amp;TEXT(-P2582,"#,##0"),IF(COUNTIFS($B$8:$B$5007,B2582,$A$8:$A$5007,"مصروف",$I$8:$I$5007,"&lt;&gt;مرفوض",$K$8:$K$5007,"&lt;&gt;نعم")&gt;0,"⚠ "&amp;COUNTIFS($B$8:$B$5007,B2582,$A$8:$A$5007,"مصروف",$I$8:$I$5007,"&lt;&gt;مرفوض",$K$8:$K$5007,"&lt;&gt;نعم")&amp;" مصروف غير مسوى",IF(L2582="تمت التسوية",IF(P2582=0,"✔ متوازنة وتمت التسوية","✔ تمت التسوية – متبقي "&amp;TEXT(P2582,"#,##0")),IF(P2582&gt;0,"متبقي "&amp;TEXT(P2582,"#,##0"),"✔ متوازنة"))))),IF(R2582=0,"⚠ أضف سطر عهدة أولًا",IF(OR(C2582="",N(G2582)=0),"⚠ أكمل التاريخ والقيمة",IF(S2582="","⚠ التاريخ خارج السنة المالية",IF(H2582="","⚠ اختر بند الموازنة",IF(I2582="مرفوض","✖ مرفوض من المدير",IF(I2582&lt;&gt;"موافق","⏳ بانتظار موافقة المدير",IF(K2582&lt;&gt;"نعم","⚠ غير مسوى مع الحسابات","✔ معتمد ومسوى")))))))))</f>
        <v/>
      </c>
      <c r="R2582">
        <f>N(R2581)+IF(A2582="عهدة",1,0)</f>
        <v/>
      </c>
      <c r="S2582">
        <f>IF(C2582="","",IF(AND(C2582&gt;=DATE(2026,9,1),C2582&lt;=DATE(2027,8,31)),(YEAR(C2582)-2026)*12+MONTH(C2582)-8,""))</f>
        <v/>
      </c>
      <c r="T2582">
        <f>IF(AND(A2582="مصروف",R2582&gt;0,I2582="موافق",S2582&lt;&gt;"",H2582&lt;&gt;""),N(G2582),0)</f>
        <v/>
      </c>
    </row>
    <row r="2583">
      <c r="A2583" s="19" t="n"/>
      <c r="B2583" s="20">
        <f>IF(A2583="","",IF(R2583=0,"⚠ أضف سطر عهدة أولًا","DMT-"&amp;TEXT(R2583,"000")))</f>
        <v/>
      </c>
      <c r="C2583" s="21" t="n"/>
      <c r="D2583" s="20">
        <f>IF(C2583="","",IF(S2583="","خارج السنة المالية",INDEX(القوائم!$D$2:$D$13,S2583)))</f>
        <v/>
      </c>
      <c r="E2583" s="22" t="n"/>
      <c r="F2583" s="23" t="n"/>
      <c r="G2583" s="23" t="n"/>
      <c r="H2583" s="22" t="n"/>
      <c r="I2583" s="19" t="n"/>
      <c r="J2583" s="21" t="n"/>
      <c r="K2583" s="19" t="n"/>
      <c r="L2583" s="19" t="n"/>
      <c r="M2583" s="21" t="n"/>
      <c r="N2583" s="22" t="n"/>
      <c r="O2583" s="24">
        <f>IF(A2583&lt;&gt;"عهدة","",SUMIFS($G$8:$G$5007,$B$8:$B$5007,B2583,$A$8:$A$5007,"مصروف",$I$8:$I$5007,"&lt;&gt;مرفوض"))</f>
        <v/>
      </c>
      <c r="P2583" s="25">
        <f>IF(A2583&lt;&gt;"عهدة","",N(F2583)-O2583)</f>
        <v/>
      </c>
      <c r="Q2583" s="26">
        <f>IF(A2583="","",IF(A2583="عهدة",IF(N(F2583)=0,"⚠ أدخل قيمة العهدة",IF(P2583&lt;0,"⛔ عجز / زيادة مصروفات "&amp;TEXT(-P2583,"#,##0"),IF(COUNTIFS($B$8:$B$5007,B2583,$A$8:$A$5007,"مصروف",$I$8:$I$5007,"&lt;&gt;مرفوض",$K$8:$K$5007,"&lt;&gt;نعم")&gt;0,"⚠ "&amp;COUNTIFS($B$8:$B$5007,B2583,$A$8:$A$5007,"مصروف",$I$8:$I$5007,"&lt;&gt;مرفوض",$K$8:$K$5007,"&lt;&gt;نعم")&amp;" مصروف غير مسوى",IF(L2583="تمت التسوية",IF(P2583=0,"✔ متوازنة وتمت التسوية","✔ تمت التسوية – متبقي "&amp;TEXT(P2583,"#,##0")),IF(P2583&gt;0,"متبقي "&amp;TEXT(P2583,"#,##0"),"✔ متوازنة"))))),IF(R2583=0,"⚠ أضف سطر عهدة أولًا",IF(OR(C2583="",N(G2583)=0),"⚠ أكمل التاريخ والقيمة",IF(S2583="","⚠ التاريخ خارج السنة المالية",IF(H2583="","⚠ اختر بند الموازنة",IF(I2583="مرفوض","✖ مرفوض من المدير",IF(I2583&lt;&gt;"موافق","⏳ بانتظار موافقة المدير",IF(K2583&lt;&gt;"نعم","⚠ غير مسوى مع الحسابات","✔ معتمد ومسوى")))))))))</f>
        <v/>
      </c>
      <c r="R2583">
        <f>N(R2582)+IF(A2583="عهدة",1,0)</f>
        <v/>
      </c>
      <c r="S2583">
        <f>IF(C2583="","",IF(AND(C2583&gt;=DATE(2026,9,1),C2583&lt;=DATE(2027,8,31)),(YEAR(C2583)-2026)*12+MONTH(C2583)-8,""))</f>
        <v/>
      </c>
      <c r="T2583">
        <f>IF(AND(A2583="مصروف",R2583&gt;0,I2583="موافق",S2583&lt;&gt;"",H2583&lt;&gt;""),N(G2583),0)</f>
        <v/>
      </c>
    </row>
    <row r="2584">
      <c r="A2584" s="19" t="n"/>
      <c r="B2584" s="20">
        <f>IF(A2584="","",IF(R2584=0,"⚠ أضف سطر عهدة أولًا","DMT-"&amp;TEXT(R2584,"000")))</f>
        <v/>
      </c>
      <c r="C2584" s="21" t="n"/>
      <c r="D2584" s="20">
        <f>IF(C2584="","",IF(S2584="","خارج السنة المالية",INDEX(القوائم!$D$2:$D$13,S2584)))</f>
        <v/>
      </c>
      <c r="E2584" s="22" t="n"/>
      <c r="F2584" s="23" t="n"/>
      <c r="G2584" s="23" t="n"/>
      <c r="H2584" s="22" t="n"/>
      <c r="I2584" s="19" t="n"/>
      <c r="J2584" s="21" t="n"/>
      <c r="K2584" s="19" t="n"/>
      <c r="L2584" s="19" t="n"/>
      <c r="M2584" s="21" t="n"/>
      <c r="N2584" s="22" t="n"/>
      <c r="O2584" s="24">
        <f>IF(A2584&lt;&gt;"عهدة","",SUMIFS($G$8:$G$5007,$B$8:$B$5007,B2584,$A$8:$A$5007,"مصروف",$I$8:$I$5007,"&lt;&gt;مرفوض"))</f>
        <v/>
      </c>
      <c r="P2584" s="25">
        <f>IF(A2584&lt;&gt;"عهدة","",N(F2584)-O2584)</f>
        <v/>
      </c>
      <c r="Q2584" s="26">
        <f>IF(A2584="","",IF(A2584="عهدة",IF(N(F2584)=0,"⚠ أدخل قيمة العهدة",IF(P2584&lt;0,"⛔ عجز / زيادة مصروفات "&amp;TEXT(-P2584,"#,##0"),IF(COUNTIFS($B$8:$B$5007,B2584,$A$8:$A$5007,"مصروف",$I$8:$I$5007,"&lt;&gt;مرفوض",$K$8:$K$5007,"&lt;&gt;نعم")&gt;0,"⚠ "&amp;COUNTIFS($B$8:$B$5007,B2584,$A$8:$A$5007,"مصروف",$I$8:$I$5007,"&lt;&gt;مرفوض",$K$8:$K$5007,"&lt;&gt;نعم")&amp;" مصروف غير مسوى",IF(L2584="تمت التسوية",IF(P2584=0,"✔ متوازنة وتمت التسوية","✔ تمت التسوية – متبقي "&amp;TEXT(P2584,"#,##0")),IF(P2584&gt;0,"متبقي "&amp;TEXT(P2584,"#,##0"),"✔ متوازنة"))))),IF(R2584=0,"⚠ أضف سطر عهدة أولًا",IF(OR(C2584="",N(G2584)=0),"⚠ أكمل التاريخ والقيمة",IF(S2584="","⚠ التاريخ خارج السنة المالية",IF(H2584="","⚠ اختر بند الموازنة",IF(I2584="مرفوض","✖ مرفوض من المدير",IF(I2584&lt;&gt;"موافق","⏳ بانتظار موافقة المدير",IF(K2584&lt;&gt;"نعم","⚠ غير مسوى مع الحسابات","✔ معتمد ومسوى")))))))))</f>
        <v/>
      </c>
      <c r="R2584">
        <f>N(R2583)+IF(A2584="عهدة",1,0)</f>
        <v/>
      </c>
      <c r="S2584">
        <f>IF(C2584="","",IF(AND(C2584&gt;=DATE(2026,9,1),C2584&lt;=DATE(2027,8,31)),(YEAR(C2584)-2026)*12+MONTH(C2584)-8,""))</f>
        <v/>
      </c>
      <c r="T2584">
        <f>IF(AND(A2584="مصروف",R2584&gt;0,I2584="موافق",S2584&lt;&gt;"",H2584&lt;&gt;""),N(G2584),0)</f>
        <v/>
      </c>
    </row>
    <row r="2585">
      <c r="A2585" s="19" t="n"/>
      <c r="B2585" s="20">
        <f>IF(A2585="","",IF(R2585=0,"⚠ أضف سطر عهدة أولًا","DMT-"&amp;TEXT(R2585,"000")))</f>
        <v/>
      </c>
      <c r="C2585" s="21" t="n"/>
      <c r="D2585" s="20">
        <f>IF(C2585="","",IF(S2585="","خارج السنة المالية",INDEX(القوائم!$D$2:$D$13,S2585)))</f>
        <v/>
      </c>
      <c r="E2585" s="22" t="n"/>
      <c r="F2585" s="23" t="n"/>
      <c r="G2585" s="23" t="n"/>
      <c r="H2585" s="22" t="n"/>
      <c r="I2585" s="19" t="n"/>
      <c r="J2585" s="21" t="n"/>
      <c r="K2585" s="19" t="n"/>
      <c r="L2585" s="19" t="n"/>
      <c r="M2585" s="21" t="n"/>
      <c r="N2585" s="22" t="n"/>
      <c r="O2585" s="24">
        <f>IF(A2585&lt;&gt;"عهدة","",SUMIFS($G$8:$G$5007,$B$8:$B$5007,B2585,$A$8:$A$5007,"مصروف",$I$8:$I$5007,"&lt;&gt;مرفوض"))</f>
        <v/>
      </c>
      <c r="P2585" s="25">
        <f>IF(A2585&lt;&gt;"عهدة","",N(F2585)-O2585)</f>
        <v/>
      </c>
      <c r="Q2585" s="26">
        <f>IF(A2585="","",IF(A2585="عهدة",IF(N(F2585)=0,"⚠ أدخل قيمة العهدة",IF(P2585&lt;0,"⛔ عجز / زيادة مصروفات "&amp;TEXT(-P2585,"#,##0"),IF(COUNTIFS($B$8:$B$5007,B2585,$A$8:$A$5007,"مصروف",$I$8:$I$5007,"&lt;&gt;مرفوض",$K$8:$K$5007,"&lt;&gt;نعم")&gt;0,"⚠ "&amp;COUNTIFS($B$8:$B$5007,B2585,$A$8:$A$5007,"مصروف",$I$8:$I$5007,"&lt;&gt;مرفوض",$K$8:$K$5007,"&lt;&gt;نعم")&amp;" مصروف غير مسوى",IF(L2585="تمت التسوية",IF(P2585=0,"✔ متوازنة وتمت التسوية","✔ تمت التسوية – متبقي "&amp;TEXT(P2585,"#,##0")),IF(P2585&gt;0,"متبقي "&amp;TEXT(P2585,"#,##0"),"✔ متوازنة"))))),IF(R2585=0,"⚠ أضف سطر عهدة أولًا",IF(OR(C2585="",N(G2585)=0),"⚠ أكمل التاريخ والقيمة",IF(S2585="","⚠ التاريخ خارج السنة المالية",IF(H2585="","⚠ اختر بند الموازنة",IF(I2585="مرفوض","✖ مرفوض من المدير",IF(I2585&lt;&gt;"موافق","⏳ بانتظار موافقة المدير",IF(K2585&lt;&gt;"نعم","⚠ غير مسوى مع الحسابات","✔ معتمد ومسوى")))))))))</f>
        <v/>
      </c>
      <c r="R2585">
        <f>N(R2584)+IF(A2585="عهدة",1,0)</f>
        <v/>
      </c>
      <c r="S2585">
        <f>IF(C2585="","",IF(AND(C2585&gt;=DATE(2026,9,1),C2585&lt;=DATE(2027,8,31)),(YEAR(C2585)-2026)*12+MONTH(C2585)-8,""))</f>
        <v/>
      </c>
      <c r="T2585">
        <f>IF(AND(A2585="مصروف",R2585&gt;0,I2585="موافق",S2585&lt;&gt;"",H2585&lt;&gt;""),N(G2585),0)</f>
        <v/>
      </c>
    </row>
    <row r="2586">
      <c r="A2586" s="19" t="n"/>
      <c r="B2586" s="20">
        <f>IF(A2586="","",IF(R2586=0,"⚠ أضف سطر عهدة أولًا","DMT-"&amp;TEXT(R2586,"000")))</f>
        <v/>
      </c>
      <c r="C2586" s="21" t="n"/>
      <c r="D2586" s="20">
        <f>IF(C2586="","",IF(S2586="","خارج السنة المالية",INDEX(القوائم!$D$2:$D$13,S2586)))</f>
        <v/>
      </c>
      <c r="E2586" s="22" t="n"/>
      <c r="F2586" s="23" t="n"/>
      <c r="G2586" s="23" t="n"/>
      <c r="H2586" s="22" t="n"/>
      <c r="I2586" s="19" t="n"/>
      <c r="J2586" s="21" t="n"/>
      <c r="K2586" s="19" t="n"/>
      <c r="L2586" s="19" t="n"/>
      <c r="M2586" s="21" t="n"/>
      <c r="N2586" s="22" t="n"/>
      <c r="O2586" s="24">
        <f>IF(A2586&lt;&gt;"عهدة","",SUMIFS($G$8:$G$5007,$B$8:$B$5007,B2586,$A$8:$A$5007,"مصروف",$I$8:$I$5007,"&lt;&gt;مرفوض"))</f>
        <v/>
      </c>
      <c r="P2586" s="25">
        <f>IF(A2586&lt;&gt;"عهدة","",N(F2586)-O2586)</f>
        <v/>
      </c>
      <c r="Q2586" s="26">
        <f>IF(A2586="","",IF(A2586="عهدة",IF(N(F2586)=0,"⚠ أدخل قيمة العهدة",IF(P2586&lt;0,"⛔ عجز / زيادة مصروفات "&amp;TEXT(-P2586,"#,##0"),IF(COUNTIFS($B$8:$B$5007,B2586,$A$8:$A$5007,"مصروف",$I$8:$I$5007,"&lt;&gt;مرفوض",$K$8:$K$5007,"&lt;&gt;نعم")&gt;0,"⚠ "&amp;COUNTIFS($B$8:$B$5007,B2586,$A$8:$A$5007,"مصروف",$I$8:$I$5007,"&lt;&gt;مرفوض",$K$8:$K$5007,"&lt;&gt;نعم")&amp;" مصروف غير مسوى",IF(L2586="تمت التسوية",IF(P2586=0,"✔ متوازنة وتمت التسوية","✔ تمت التسوية – متبقي "&amp;TEXT(P2586,"#,##0")),IF(P2586&gt;0,"متبقي "&amp;TEXT(P2586,"#,##0"),"✔ متوازنة"))))),IF(R2586=0,"⚠ أضف سطر عهدة أولًا",IF(OR(C2586="",N(G2586)=0),"⚠ أكمل التاريخ والقيمة",IF(S2586="","⚠ التاريخ خارج السنة المالية",IF(H2586="","⚠ اختر بند الموازنة",IF(I2586="مرفوض","✖ مرفوض من المدير",IF(I2586&lt;&gt;"موافق","⏳ بانتظار موافقة المدير",IF(K2586&lt;&gt;"نعم","⚠ غير مسوى مع الحسابات","✔ معتمد ومسوى")))))))))</f>
        <v/>
      </c>
      <c r="R2586">
        <f>N(R2585)+IF(A2586="عهدة",1,0)</f>
        <v/>
      </c>
      <c r="S2586">
        <f>IF(C2586="","",IF(AND(C2586&gt;=DATE(2026,9,1),C2586&lt;=DATE(2027,8,31)),(YEAR(C2586)-2026)*12+MONTH(C2586)-8,""))</f>
        <v/>
      </c>
      <c r="T2586">
        <f>IF(AND(A2586="مصروف",R2586&gt;0,I2586="موافق",S2586&lt;&gt;"",H2586&lt;&gt;""),N(G2586),0)</f>
        <v/>
      </c>
    </row>
    <row r="2587">
      <c r="A2587" s="19" t="n"/>
      <c r="B2587" s="20">
        <f>IF(A2587="","",IF(R2587=0,"⚠ أضف سطر عهدة أولًا","DMT-"&amp;TEXT(R2587,"000")))</f>
        <v/>
      </c>
      <c r="C2587" s="21" t="n"/>
      <c r="D2587" s="20">
        <f>IF(C2587="","",IF(S2587="","خارج السنة المالية",INDEX(القوائم!$D$2:$D$13,S2587)))</f>
        <v/>
      </c>
      <c r="E2587" s="22" t="n"/>
      <c r="F2587" s="23" t="n"/>
      <c r="G2587" s="23" t="n"/>
      <c r="H2587" s="22" t="n"/>
      <c r="I2587" s="19" t="n"/>
      <c r="J2587" s="21" t="n"/>
      <c r="K2587" s="19" t="n"/>
      <c r="L2587" s="19" t="n"/>
      <c r="M2587" s="21" t="n"/>
      <c r="N2587" s="22" t="n"/>
      <c r="O2587" s="24">
        <f>IF(A2587&lt;&gt;"عهدة","",SUMIFS($G$8:$G$5007,$B$8:$B$5007,B2587,$A$8:$A$5007,"مصروف",$I$8:$I$5007,"&lt;&gt;مرفوض"))</f>
        <v/>
      </c>
      <c r="P2587" s="25">
        <f>IF(A2587&lt;&gt;"عهدة","",N(F2587)-O2587)</f>
        <v/>
      </c>
      <c r="Q2587" s="26">
        <f>IF(A2587="","",IF(A2587="عهدة",IF(N(F2587)=0,"⚠ أدخل قيمة العهدة",IF(P2587&lt;0,"⛔ عجز / زيادة مصروفات "&amp;TEXT(-P2587,"#,##0"),IF(COUNTIFS($B$8:$B$5007,B2587,$A$8:$A$5007,"مصروف",$I$8:$I$5007,"&lt;&gt;مرفوض",$K$8:$K$5007,"&lt;&gt;نعم")&gt;0,"⚠ "&amp;COUNTIFS($B$8:$B$5007,B2587,$A$8:$A$5007,"مصروف",$I$8:$I$5007,"&lt;&gt;مرفوض",$K$8:$K$5007,"&lt;&gt;نعم")&amp;" مصروف غير مسوى",IF(L2587="تمت التسوية",IF(P2587=0,"✔ متوازنة وتمت التسوية","✔ تمت التسوية – متبقي "&amp;TEXT(P2587,"#,##0")),IF(P2587&gt;0,"متبقي "&amp;TEXT(P2587,"#,##0"),"✔ متوازنة"))))),IF(R2587=0,"⚠ أضف سطر عهدة أولًا",IF(OR(C2587="",N(G2587)=0),"⚠ أكمل التاريخ والقيمة",IF(S2587="","⚠ التاريخ خارج السنة المالية",IF(H2587="","⚠ اختر بند الموازنة",IF(I2587="مرفوض","✖ مرفوض من المدير",IF(I2587&lt;&gt;"موافق","⏳ بانتظار موافقة المدير",IF(K2587&lt;&gt;"نعم","⚠ غير مسوى مع الحسابات","✔ معتمد ومسوى")))))))))</f>
        <v/>
      </c>
      <c r="R2587">
        <f>N(R2586)+IF(A2587="عهدة",1,0)</f>
        <v/>
      </c>
      <c r="S2587">
        <f>IF(C2587="","",IF(AND(C2587&gt;=DATE(2026,9,1),C2587&lt;=DATE(2027,8,31)),(YEAR(C2587)-2026)*12+MONTH(C2587)-8,""))</f>
        <v/>
      </c>
      <c r="T2587">
        <f>IF(AND(A2587="مصروف",R2587&gt;0,I2587="موافق",S2587&lt;&gt;"",H2587&lt;&gt;""),N(G2587),0)</f>
        <v/>
      </c>
    </row>
    <row r="2588">
      <c r="A2588" s="19" t="n"/>
      <c r="B2588" s="20">
        <f>IF(A2588="","",IF(R2588=0,"⚠ أضف سطر عهدة أولًا","DMT-"&amp;TEXT(R2588,"000")))</f>
        <v/>
      </c>
      <c r="C2588" s="21" t="n"/>
      <c r="D2588" s="20">
        <f>IF(C2588="","",IF(S2588="","خارج السنة المالية",INDEX(القوائم!$D$2:$D$13,S2588)))</f>
        <v/>
      </c>
      <c r="E2588" s="22" t="n"/>
      <c r="F2588" s="23" t="n"/>
      <c r="G2588" s="23" t="n"/>
      <c r="H2588" s="22" t="n"/>
      <c r="I2588" s="19" t="n"/>
      <c r="J2588" s="21" t="n"/>
      <c r="K2588" s="19" t="n"/>
      <c r="L2588" s="19" t="n"/>
      <c r="M2588" s="21" t="n"/>
      <c r="N2588" s="22" t="n"/>
      <c r="O2588" s="24">
        <f>IF(A2588&lt;&gt;"عهدة","",SUMIFS($G$8:$G$5007,$B$8:$B$5007,B2588,$A$8:$A$5007,"مصروف",$I$8:$I$5007,"&lt;&gt;مرفوض"))</f>
        <v/>
      </c>
      <c r="P2588" s="25">
        <f>IF(A2588&lt;&gt;"عهدة","",N(F2588)-O2588)</f>
        <v/>
      </c>
      <c r="Q2588" s="26">
        <f>IF(A2588="","",IF(A2588="عهدة",IF(N(F2588)=0,"⚠ أدخل قيمة العهدة",IF(P2588&lt;0,"⛔ عجز / زيادة مصروفات "&amp;TEXT(-P2588,"#,##0"),IF(COUNTIFS($B$8:$B$5007,B2588,$A$8:$A$5007,"مصروف",$I$8:$I$5007,"&lt;&gt;مرفوض",$K$8:$K$5007,"&lt;&gt;نعم")&gt;0,"⚠ "&amp;COUNTIFS($B$8:$B$5007,B2588,$A$8:$A$5007,"مصروف",$I$8:$I$5007,"&lt;&gt;مرفوض",$K$8:$K$5007,"&lt;&gt;نعم")&amp;" مصروف غير مسوى",IF(L2588="تمت التسوية",IF(P2588=0,"✔ متوازنة وتمت التسوية","✔ تمت التسوية – متبقي "&amp;TEXT(P2588,"#,##0")),IF(P2588&gt;0,"متبقي "&amp;TEXT(P2588,"#,##0"),"✔ متوازنة"))))),IF(R2588=0,"⚠ أضف سطر عهدة أولًا",IF(OR(C2588="",N(G2588)=0),"⚠ أكمل التاريخ والقيمة",IF(S2588="","⚠ التاريخ خارج السنة المالية",IF(H2588="","⚠ اختر بند الموازنة",IF(I2588="مرفوض","✖ مرفوض من المدير",IF(I2588&lt;&gt;"موافق","⏳ بانتظار موافقة المدير",IF(K2588&lt;&gt;"نعم","⚠ غير مسوى مع الحسابات","✔ معتمد ومسوى")))))))))</f>
        <v/>
      </c>
      <c r="R2588">
        <f>N(R2587)+IF(A2588="عهدة",1,0)</f>
        <v/>
      </c>
      <c r="S2588">
        <f>IF(C2588="","",IF(AND(C2588&gt;=DATE(2026,9,1),C2588&lt;=DATE(2027,8,31)),(YEAR(C2588)-2026)*12+MONTH(C2588)-8,""))</f>
        <v/>
      </c>
      <c r="T2588">
        <f>IF(AND(A2588="مصروف",R2588&gt;0,I2588="موافق",S2588&lt;&gt;"",H2588&lt;&gt;""),N(G2588),0)</f>
        <v/>
      </c>
    </row>
    <row r="2589">
      <c r="A2589" s="19" t="n"/>
      <c r="B2589" s="20">
        <f>IF(A2589="","",IF(R2589=0,"⚠ أضف سطر عهدة أولًا","DMT-"&amp;TEXT(R2589,"000")))</f>
        <v/>
      </c>
      <c r="C2589" s="21" t="n"/>
      <c r="D2589" s="20">
        <f>IF(C2589="","",IF(S2589="","خارج السنة المالية",INDEX(القوائم!$D$2:$D$13,S2589)))</f>
        <v/>
      </c>
      <c r="E2589" s="22" t="n"/>
      <c r="F2589" s="23" t="n"/>
      <c r="G2589" s="23" t="n"/>
      <c r="H2589" s="22" t="n"/>
      <c r="I2589" s="19" t="n"/>
      <c r="J2589" s="21" t="n"/>
      <c r="K2589" s="19" t="n"/>
      <c r="L2589" s="19" t="n"/>
      <c r="M2589" s="21" t="n"/>
      <c r="N2589" s="22" t="n"/>
      <c r="O2589" s="24">
        <f>IF(A2589&lt;&gt;"عهدة","",SUMIFS($G$8:$G$5007,$B$8:$B$5007,B2589,$A$8:$A$5007,"مصروف",$I$8:$I$5007,"&lt;&gt;مرفوض"))</f>
        <v/>
      </c>
      <c r="P2589" s="25">
        <f>IF(A2589&lt;&gt;"عهدة","",N(F2589)-O2589)</f>
        <v/>
      </c>
      <c r="Q2589" s="26">
        <f>IF(A2589="","",IF(A2589="عهدة",IF(N(F2589)=0,"⚠ أدخل قيمة العهدة",IF(P2589&lt;0,"⛔ عجز / زيادة مصروفات "&amp;TEXT(-P2589,"#,##0"),IF(COUNTIFS($B$8:$B$5007,B2589,$A$8:$A$5007,"مصروف",$I$8:$I$5007,"&lt;&gt;مرفوض",$K$8:$K$5007,"&lt;&gt;نعم")&gt;0,"⚠ "&amp;COUNTIFS($B$8:$B$5007,B2589,$A$8:$A$5007,"مصروف",$I$8:$I$5007,"&lt;&gt;مرفوض",$K$8:$K$5007,"&lt;&gt;نعم")&amp;" مصروف غير مسوى",IF(L2589="تمت التسوية",IF(P2589=0,"✔ متوازنة وتمت التسوية","✔ تمت التسوية – متبقي "&amp;TEXT(P2589,"#,##0")),IF(P2589&gt;0,"متبقي "&amp;TEXT(P2589,"#,##0"),"✔ متوازنة"))))),IF(R2589=0,"⚠ أضف سطر عهدة أولًا",IF(OR(C2589="",N(G2589)=0),"⚠ أكمل التاريخ والقيمة",IF(S2589="","⚠ التاريخ خارج السنة المالية",IF(H2589="","⚠ اختر بند الموازنة",IF(I2589="مرفوض","✖ مرفوض من المدير",IF(I2589&lt;&gt;"موافق","⏳ بانتظار موافقة المدير",IF(K2589&lt;&gt;"نعم","⚠ غير مسوى مع الحسابات","✔ معتمد ومسوى")))))))))</f>
        <v/>
      </c>
      <c r="R2589">
        <f>N(R2588)+IF(A2589="عهدة",1,0)</f>
        <v/>
      </c>
      <c r="S2589">
        <f>IF(C2589="","",IF(AND(C2589&gt;=DATE(2026,9,1),C2589&lt;=DATE(2027,8,31)),(YEAR(C2589)-2026)*12+MONTH(C2589)-8,""))</f>
        <v/>
      </c>
      <c r="T2589">
        <f>IF(AND(A2589="مصروف",R2589&gt;0,I2589="موافق",S2589&lt;&gt;"",H2589&lt;&gt;""),N(G2589),0)</f>
        <v/>
      </c>
    </row>
    <row r="2590">
      <c r="A2590" s="19" t="n"/>
      <c r="B2590" s="20">
        <f>IF(A2590="","",IF(R2590=0,"⚠ أضف سطر عهدة أولًا","DMT-"&amp;TEXT(R2590,"000")))</f>
        <v/>
      </c>
      <c r="C2590" s="21" t="n"/>
      <c r="D2590" s="20">
        <f>IF(C2590="","",IF(S2590="","خارج السنة المالية",INDEX(القوائم!$D$2:$D$13,S2590)))</f>
        <v/>
      </c>
      <c r="E2590" s="22" t="n"/>
      <c r="F2590" s="23" t="n"/>
      <c r="G2590" s="23" t="n"/>
      <c r="H2590" s="22" t="n"/>
      <c r="I2590" s="19" t="n"/>
      <c r="J2590" s="21" t="n"/>
      <c r="K2590" s="19" t="n"/>
      <c r="L2590" s="19" t="n"/>
      <c r="M2590" s="21" t="n"/>
      <c r="N2590" s="22" t="n"/>
      <c r="O2590" s="24">
        <f>IF(A2590&lt;&gt;"عهدة","",SUMIFS($G$8:$G$5007,$B$8:$B$5007,B2590,$A$8:$A$5007,"مصروف",$I$8:$I$5007,"&lt;&gt;مرفوض"))</f>
        <v/>
      </c>
      <c r="P2590" s="25">
        <f>IF(A2590&lt;&gt;"عهدة","",N(F2590)-O2590)</f>
        <v/>
      </c>
      <c r="Q2590" s="26">
        <f>IF(A2590="","",IF(A2590="عهدة",IF(N(F2590)=0,"⚠ أدخل قيمة العهدة",IF(P2590&lt;0,"⛔ عجز / زيادة مصروفات "&amp;TEXT(-P2590,"#,##0"),IF(COUNTIFS($B$8:$B$5007,B2590,$A$8:$A$5007,"مصروف",$I$8:$I$5007,"&lt;&gt;مرفوض",$K$8:$K$5007,"&lt;&gt;نعم")&gt;0,"⚠ "&amp;COUNTIFS($B$8:$B$5007,B2590,$A$8:$A$5007,"مصروف",$I$8:$I$5007,"&lt;&gt;مرفوض",$K$8:$K$5007,"&lt;&gt;نعم")&amp;" مصروف غير مسوى",IF(L2590="تمت التسوية",IF(P2590=0,"✔ متوازنة وتمت التسوية","✔ تمت التسوية – متبقي "&amp;TEXT(P2590,"#,##0")),IF(P2590&gt;0,"متبقي "&amp;TEXT(P2590,"#,##0"),"✔ متوازنة"))))),IF(R2590=0,"⚠ أضف سطر عهدة أولًا",IF(OR(C2590="",N(G2590)=0),"⚠ أكمل التاريخ والقيمة",IF(S2590="","⚠ التاريخ خارج السنة المالية",IF(H2590="","⚠ اختر بند الموازنة",IF(I2590="مرفوض","✖ مرفوض من المدير",IF(I2590&lt;&gt;"موافق","⏳ بانتظار موافقة المدير",IF(K2590&lt;&gt;"نعم","⚠ غير مسوى مع الحسابات","✔ معتمد ومسوى")))))))))</f>
        <v/>
      </c>
      <c r="R2590">
        <f>N(R2589)+IF(A2590="عهدة",1,0)</f>
        <v/>
      </c>
      <c r="S2590">
        <f>IF(C2590="","",IF(AND(C2590&gt;=DATE(2026,9,1),C2590&lt;=DATE(2027,8,31)),(YEAR(C2590)-2026)*12+MONTH(C2590)-8,""))</f>
        <v/>
      </c>
      <c r="T2590">
        <f>IF(AND(A2590="مصروف",R2590&gt;0,I2590="موافق",S2590&lt;&gt;"",H2590&lt;&gt;""),N(G2590),0)</f>
        <v/>
      </c>
    </row>
    <row r="2591">
      <c r="A2591" s="19" t="n"/>
      <c r="B2591" s="20">
        <f>IF(A2591="","",IF(R2591=0,"⚠ أضف سطر عهدة أولًا","DMT-"&amp;TEXT(R2591,"000")))</f>
        <v/>
      </c>
      <c r="C2591" s="21" t="n"/>
      <c r="D2591" s="20">
        <f>IF(C2591="","",IF(S2591="","خارج السنة المالية",INDEX(القوائم!$D$2:$D$13,S2591)))</f>
        <v/>
      </c>
      <c r="E2591" s="22" t="n"/>
      <c r="F2591" s="23" t="n"/>
      <c r="G2591" s="23" t="n"/>
      <c r="H2591" s="22" t="n"/>
      <c r="I2591" s="19" t="n"/>
      <c r="J2591" s="21" t="n"/>
      <c r="K2591" s="19" t="n"/>
      <c r="L2591" s="19" t="n"/>
      <c r="M2591" s="21" t="n"/>
      <c r="N2591" s="22" t="n"/>
      <c r="O2591" s="24">
        <f>IF(A2591&lt;&gt;"عهدة","",SUMIFS($G$8:$G$5007,$B$8:$B$5007,B2591,$A$8:$A$5007,"مصروف",$I$8:$I$5007,"&lt;&gt;مرفوض"))</f>
        <v/>
      </c>
      <c r="P2591" s="25">
        <f>IF(A2591&lt;&gt;"عهدة","",N(F2591)-O2591)</f>
        <v/>
      </c>
      <c r="Q2591" s="26">
        <f>IF(A2591="","",IF(A2591="عهدة",IF(N(F2591)=0,"⚠ أدخل قيمة العهدة",IF(P2591&lt;0,"⛔ عجز / زيادة مصروفات "&amp;TEXT(-P2591,"#,##0"),IF(COUNTIFS($B$8:$B$5007,B2591,$A$8:$A$5007,"مصروف",$I$8:$I$5007,"&lt;&gt;مرفوض",$K$8:$K$5007,"&lt;&gt;نعم")&gt;0,"⚠ "&amp;COUNTIFS($B$8:$B$5007,B2591,$A$8:$A$5007,"مصروف",$I$8:$I$5007,"&lt;&gt;مرفوض",$K$8:$K$5007,"&lt;&gt;نعم")&amp;" مصروف غير مسوى",IF(L2591="تمت التسوية",IF(P2591=0,"✔ متوازنة وتمت التسوية","✔ تمت التسوية – متبقي "&amp;TEXT(P2591,"#,##0")),IF(P2591&gt;0,"متبقي "&amp;TEXT(P2591,"#,##0"),"✔ متوازنة"))))),IF(R2591=0,"⚠ أضف سطر عهدة أولًا",IF(OR(C2591="",N(G2591)=0),"⚠ أكمل التاريخ والقيمة",IF(S2591="","⚠ التاريخ خارج السنة المالية",IF(H2591="","⚠ اختر بند الموازنة",IF(I2591="مرفوض","✖ مرفوض من المدير",IF(I2591&lt;&gt;"موافق","⏳ بانتظار موافقة المدير",IF(K2591&lt;&gt;"نعم","⚠ غير مسوى مع الحسابات","✔ معتمد ومسوى")))))))))</f>
        <v/>
      </c>
      <c r="R2591">
        <f>N(R2590)+IF(A2591="عهدة",1,0)</f>
        <v/>
      </c>
      <c r="S2591">
        <f>IF(C2591="","",IF(AND(C2591&gt;=DATE(2026,9,1),C2591&lt;=DATE(2027,8,31)),(YEAR(C2591)-2026)*12+MONTH(C2591)-8,""))</f>
        <v/>
      </c>
      <c r="T2591">
        <f>IF(AND(A2591="مصروف",R2591&gt;0,I2591="موافق",S2591&lt;&gt;"",H2591&lt;&gt;""),N(G2591),0)</f>
        <v/>
      </c>
    </row>
    <row r="2592">
      <c r="A2592" s="19" t="n"/>
      <c r="B2592" s="20">
        <f>IF(A2592="","",IF(R2592=0,"⚠ أضف سطر عهدة أولًا","DMT-"&amp;TEXT(R2592,"000")))</f>
        <v/>
      </c>
      <c r="C2592" s="21" t="n"/>
      <c r="D2592" s="20">
        <f>IF(C2592="","",IF(S2592="","خارج السنة المالية",INDEX(القوائم!$D$2:$D$13,S2592)))</f>
        <v/>
      </c>
      <c r="E2592" s="22" t="n"/>
      <c r="F2592" s="23" t="n"/>
      <c r="G2592" s="23" t="n"/>
      <c r="H2592" s="22" t="n"/>
      <c r="I2592" s="19" t="n"/>
      <c r="J2592" s="21" t="n"/>
      <c r="K2592" s="19" t="n"/>
      <c r="L2592" s="19" t="n"/>
      <c r="M2592" s="21" t="n"/>
      <c r="N2592" s="22" t="n"/>
      <c r="O2592" s="24">
        <f>IF(A2592&lt;&gt;"عهدة","",SUMIFS($G$8:$G$5007,$B$8:$B$5007,B2592,$A$8:$A$5007,"مصروف",$I$8:$I$5007,"&lt;&gt;مرفوض"))</f>
        <v/>
      </c>
      <c r="P2592" s="25">
        <f>IF(A2592&lt;&gt;"عهدة","",N(F2592)-O2592)</f>
        <v/>
      </c>
      <c r="Q2592" s="26">
        <f>IF(A2592="","",IF(A2592="عهدة",IF(N(F2592)=0,"⚠ أدخل قيمة العهدة",IF(P2592&lt;0,"⛔ عجز / زيادة مصروفات "&amp;TEXT(-P2592,"#,##0"),IF(COUNTIFS($B$8:$B$5007,B2592,$A$8:$A$5007,"مصروف",$I$8:$I$5007,"&lt;&gt;مرفوض",$K$8:$K$5007,"&lt;&gt;نعم")&gt;0,"⚠ "&amp;COUNTIFS($B$8:$B$5007,B2592,$A$8:$A$5007,"مصروف",$I$8:$I$5007,"&lt;&gt;مرفوض",$K$8:$K$5007,"&lt;&gt;نعم")&amp;" مصروف غير مسوى",IF(L2592="تمت التسوية",IF(P2592=0,"✔ متوازنة وتمت التسوية","✔ تمت التسوية – متبقي "&amp;TEXT(P2592,"#,##0")),IF(P2592&gt;0,"متبقي "&amp;TEXT(P2592,"#,##0"),"✔ متوازنة"))))),IF(R2592=0,"⚠ أضف سطر عهدة أولًا",IF(OR(C2592="",N(G2592)=0),"⚠ أكمل التاريخ والقيمة",IF(S2592="","⚠ التاريخ خارج السنة المالية",IF(H2592="","⚠ اختر بند الموازنة",IF(I2592="مرفوض","✖ مرفوض من المدير",IF(I2592&lt;&gt;"موافق","⏳ بانتظار موافقة المدير",IF(K2592&lt;&gt;"نعم","⚠ غير مسوى مع الحسابات","✔ معتمد ومسوى")))))))))</f>
        <v/>
      </c>
      <c r="R2592">
        <f>N(R2591)+IF(A2592="عهدة",1,0)</f>
        <v/>
      </c>
      <c r="S2592">
        <f>IF(C2592="","",IF(AND(C2592&gt;=DATE(2026,9,1),C2592&lt;=DATE(2027,8,31)),(YEAR(C2592)-2026)*12+MONTH(C2592)-8,""))</f>
        <v/>
      </c>
      <c r="T2592">
        <f>IF(AND(A2592="مصروف",R2592&gt;0,I2592="موافق",S2592&lt;&gt;"",H2592&lt;&gt;""),N(G2592),0)</f>
        <v/>
      </c>
    </row>
    <row r="2593">
      <c r="A2593" s="19" t="n"/>
      <c r="B2593" s="20">
        <f>IF(A2593="","",IF(R2593=0,"⚠ أضف سطر عهدة أولًا","DMT-"&amp;TEXT(R2593,"000")))</f>
        <v/>
      </c>
      <c r="C2593" s="21" t="n"/>
      <c r="D2593" s="20">
        <f>IF(C2593="","",IF(S2593="","خارج السنة المالية",INDEX(القوائم!$D$2:$D$13,S2593)))</f>
        <v/>
      </c>
      <c r="E2593" s="22" t="n"/>
      <c r="F2593" s="23" t="n"/>
      <c r="G2593" s="23" t="n"/>
      <c r="H2593" s="22" t="n"/>
      <c r="I2593" s="19" t="n"/>
      <c r="J2593" s="21" t="n"/>
      <c r="K2593" s="19" t="n"/>
      <c r="L2593" s="19" t="n"/>
      <c r="M2593" s="21" t="n"/>
      <c r="N2593" s="22" t="n"/>
      <c r="O2593" s="24">
        <f>IF(A2593&lt;&gt;"عهدة","",SUMIFS($G$8:$G$5007,$B$8:$B$5007,B2593,$A$8:$A$5007,"مصروف",$I$8:$I$5007,"&lt;&gt;مرفوض"))</f>
        <v/>
      </c>
      <c r="P2593" s="25">
        <f>IF(A2593&lt;&gt;"عهدة","",N(F2593)-O2593)</f>
        <v/>
      </c>
      <c r="Q2593" s="26">
        <f>IF(A2593="","",IF(A2593="عهدة",IF(N(F2593)=0,"⚠ أدخل قيمة العهدة",IF(P2593&lt;0,"⛔ عجز / زيادة مصروفات "&amp;TEXT(-P2593,"#,##0"),IF(COUNTIFS($B$8:$B$5007,B2593,$A$8:$A$5007,"مصروف",$I$8:$I$5007,"&lt;&gt;مرفوض",$K$8:$K$5007,"&lt;&gt;نعم")&gt;0,"⚠ "&amp;COUNTIFS($B$8:$B$5007,B2593,$A$8:$A$5007,"مصروف",$I$8:$I$5007,"&lt;&gt;مرفوض",$K$8:$K$5007,"&lt;&gt;نعم")&amp;" مصروف غير مسوى",IF(L2593="تمت التسوية",IF(P2593=0,"✔ متوازنة وتمت التسوية","✔ تمت التسوية – متبقي "&amp;TEXT(P2593,"#,##0")),IF(P2593&gt;0,"متبقي "&amp;TEXT(P2593,"#,##0"),"✔ متوازنة"))))),IF(R2593=0,"⚠ أضف سطر عهدة أولًا",IF(OR(C2593="",N(G2593)=0),"⚠ أكمل التاريخ والقيمة",IF(S2593="","⚠ التاريخ خارج السنة المالية",IF(H2593="","⚠ اختر بند الموازنة",IF(I2593="مرفوض","✖ مرفوض من المدير",IF(I2593&lt;&gt;"موافق","⏳ بانتظار موافقة المدير",IF(K2593&lt;&gt;"نعم","⚠ غير مسوى مع الحسابات","✔ معتمد ومسوى")))))))))</f>
        <v/>
      </c>
      <c r="R2593">
        <f>N(R2592)+IF(A2593="عهدة",1,0)</f>
        <v/>
      </c>
      <c r="S2593">
        <f>IF(C2593="","",IF(AND(C2593&gt;=DATE(2026,9,1),C2593&lt;=DATE(2027,8,31)),(YEAR(C2593)-2026)*12+MONTH(C2593)-8,""))</f>
        <v/>
      </c>
      <c r="T2593">
        <f>IF(AND(A2593="مصروف",R2593&gt;0,I2593="موافق",S2593&lt;&gt;"",H2593&lt;&gt;""),N(G2593),0)</f>
        <v/>
      </c>
    </row>
    <row r="2594">
      <c r="A2594" s="19" t="n"/>
      <c r="B2594" s="20">
        <f>IF(A2594="","",IF(R2594=0,"⚠ أضف سطر عهدة أولًا","DMT-"&amp;TEXT(R2594,"000")))</f>
        <v/>
      </c>
      <c r="C2594" s="21" t="n"/>
      <c r="D2594" s="20">
        <f>IF(C2594="","",IF(S2594="","خارج السنة المالية",INDEX(القوائم!$D$2:$D$13,S2594)))</f>
        <v/>
      </c>
      <c r="E2594" s="22" t="n"/>
      <c r="F2594" s="23" t="n"/>
      <c r="G2594" s="23" t="n"/>
      <c r="H2594" s="22" t="n"/>
      <c r="I2594" s="19" t="n"/>
      <c r="J2594" s="21" t="n"/>
      <c r="K2594" s="19" t="n"/>
      <c r="L2594" s="19" t="n"/>
      <c r="M2594" s="21" t="n"/>
      <c r="N2594" s="22" t="n"/>
      <c r="O2594" s="24">
        <f>IF(A2594&lt;&gt;"عهدة","",SUMIFS($G$8:$G$5007,$B$8:$B$5007,B2594,$A$8:$A$5007,"مصروف",$I$8:$I$5007,"&lt;&gt;مرفوض"))</f>
        <v/>
      </c>
      <c r="P2594" s="25">
        <f>IF(A2594&lt;&gt;"عهدة","",N(F2594)-O2594)</f>
        <v/>
      </c>
      <c r="Q2594" s="26">
        <f>IF(A2594="","",IF(A2594="عهدة",IF(N(F2594)=0,"⚠ أدخل قيمة العهدة",IF(P2594&lt;0,"⛔ عجز / زيادة مصروفات "&amp;TEXT(-P2594,"#,##0"),IF(COUNTIFS($B$8:$B$5007,B2594,$A$8:$A$5007,"مصروف",$I$8:$I$5007,"&lt;&gt;مرفوض",$K$8:$K$5007,"&lt;&gt;نعم")&gt;0,"⚠ "&amp;COUNTIFS($B$8:$B$5007,B2594,$A$8:$A$5007,"مصروف",$I$8:$I$5007,"&lt;&gt;مرفوض",$K$8:$K$5007,"&lt;&gt;نعم")&amp;" مصروف غير مسوى",IF(L2594="تمت التسوية",IF(P2594=0,"✔ متوازنة وتمت التسوية","✔ تمت التسوية – متبقي "&amp;TEXT(P2594,"#,##0")),IF(P2594&gt;0,"متبقي "&amp;TEXT(P2594,"#,##0"),"✔ متوازنة"))))),IF(R2594=0,"⚠ أضف سطر عهدة أولًا",IF(OR(C2594="",N(G2594)=0),"⚠ أكمل التاريخ والقيمة",IF(S2594="","⚠ التاريخ خارج السنة المالية",IF(H2594="","⚠ اختر بند الموازنة",IF(I2594="مرفوض","✖ مرفوض من المدير",IF(I2594&lt;&gt;"موافق","⏳ بانتظار موافقة المدير",IF(K2594&lt;&gt;"نعم","⚠ غير مسوى مع الحسابات","✔ معتمد ومسوى")))))))))</f>
        <v/>
      </c>
      <c r="R2594">
        <f>N(R2593)+IF(A2594="عهدة",1,0)</f>
        <v/>
      </c>
      <c r="S2594">
        <f>IF(C2594="","",IF(AND(C2594&gt;=DATE(2026,9,1),C2594&lt;=DATE(2027,8,31)),(YEAR(C2594)-2026)*12+MONTH(C2594)-8,""))</f>
        <v/>
      </c>
      <c r="T2594">
        <f>IF(AND(A2594="مصروف",R2594&gt;0,I2594="موافق",S2594&lt;&gt;"",H2594&lt;&gt;""),N(G2594),0)</f>
        <v/>
      </c>
    </row>
    <row r="2595">
      <c r="A2595" s="19" t="n"/>
      <c r="B2595" s="20">
        <f>IF(A2595="","",IF(R2595=0,"⚠ أضف سطر عهدة أولًا","DMT-"&amp;TEXT(R2595,"000")))</f>
        <v/>
      </c>
      <c r="C2595" s="21" t="n"/>
      <c r="D2595" s="20">
        <f>IF(C2595="","",IF(S2595="","خارج السنة المالية",INDEX(القوائم!$D$2:$D$13,S2595)))</f>
        <v/>
      </c>
      <c r="E2595" s="22" t="n"/>
      <c r="F2595" s="23" t="n"/>
      <c r="G2595" s="23" t="n"/>
      <c r="H2595" s="22" t="n"/>
      <c r="I2595" s="19" t="n"/>
      <c r="J2595" s="21" t="n"/>
      <c r="K2595" s="19" t="n"/>
      <c r="L2595" s="19" t="n"/>
      <c r="M2595" s="21" t="n"/>
      <c r="N2595" s="22" t="n"/>
      <c r="O2595" s="24">
        <f>IF(A2595&lt;&gt;"عهدة","",SUMIFS($G$8:$G$5007,$B$8:$B$5007,B2595,$A$8:$A$5007,"مصروف",$I$8:$I$5007,"&lt;&gt;مرفوض"))</f>
        <v/>
      </c>
      <c r="P2595" s="25">
        <f>IF(A2595&lt;&gt;"عهدة","",N(F2595)-O2595)</f>
        <v/>
      </c>
      <c r="Q2595" s="26">
        <f>IF(A2595="","",IF(A2595="عهدة",IF(N(F2595)=0,"⚠ أدخل قيمة العهدة",IF(P2595&lt;0,"⛔ عجز / زيادة مصروفات "&amp;TEXT(-P2595,"#,##0"),IF(COUNTIFS($B$8:$B$5007,B2595,$A$8:$A$5007,"مصروف",$I$8:$I$5007,"&lt;&gt;مرفوض",$K$8:$K$5007,"&lt;&gt;نعم")&gt;0,"⚠ "&amp;COUNTIFS($B$8:$B$5007,B2595,$A$8:$A$5007,"مصروف",$I$8:$I$5007,"&lt;&gt;مرفوض",$K$8:$K$5007,"&lt;&gt;نعم")&amp;" مصروف غير مسوى",IF(L2595="تمت التسوية",IF(P2595=0,"✔ متوازنة وتمت التسوية","✔ تمت التسوية – متبقي "&amp;TEXT(P2595,"#,##0")),IF(P2595&gt;0,"متبقي "&amp;TEXT(P2595,"#,##0"),"✔ متوازنة"))))),IF(R2595=0,"⚠ أضف سطر عهدة أولًا",IF(OR(C2595="",N(G2595)=0),"⚠ أكمل التاريخ والقيمة",IF(S2595="","⚠ التاريخ خارج السنة المالية",IF(H2595="","⚠ اختر بند الموازنة",IF(I2595="مرفوض","✖ مرفوض من المدير",IF(I2595&lt;&gt;"موافق","⏳ بانتظار موافقة المدير",IF(K2595&lt;&gt;"نعم","⚠ غير مسوى مع الحسابات","✔ معتمد ومسوى")))))))))</f>
        <v/>
      </c>
      <c r="R2595">
        <f>N(R2594)+IF(A2595="عهدة",1,0)</f>
        <v/>
      </c>
      <c r="S2595">
        <f>IF(C2595="","",IF(AND(C2595&gt;=DATE(2026,9,1),C2595&lt;=DATE(2027,8,31)),(YEAR(C2595)-2026)*12+MONTH(C2595)-8,""))</f>
        <v/>
      </c>
      <c r="T2595">
        <f>IF(AND(A2595="مصروف",R2595&gt;0,I2595="موافق",S2595&lt;&gt;"",H2595&lt;&gt;""),N(G2595),0)</f>
        <v/>
      </c>
    </row>
    <row r="2596">
      <c r="A2596" s="19" t="n"/>
      <c r="B2596" s="20">
        <f>IF(A2596="","",IF(R2596=0,"⚠ أضف سطر عهدة أولًا","DMT-"&amp;TEXT(R2596,"000")))</f>
        <v/>
      </c>
      <c r="C2596" s="21" t="n"/>
      <c r="D2596" s="20">
        <f>IF(C2596="","",IF(S2596="","خارج السنة المالية",INDEX(القوائم!$D$2:$D$13,S2596)))</f>
        <v/>
      </c>
      <c r="E2596" s="22" t="n"/>
      <c r="F2596" s="23" t="n"/>
      <c r="G2596" s="23" t="n"/>
      <c r="H2596" s="22" t="n"/>
      <c r="I2596" s="19" t="n"/>
      <c r="J2596" s="21" t="n"/>
      <c r="K2596" s="19" t="n"/>
      <c r="L2596" s="19" t="n"/>
      <c r="M2596" s="21" t="n"/>
      <c r="N2596" s="22" t="n"/>
      <c r="O2596" s="24">
        <f>IF(A2596&lt;&gt;"عهدة","",SUMIFS($G$8:$G$5007,$B$8:$B$5007,B2596,$A$8:$A$5007,"مصروف",$I$8:$I$5007,"&lt;&gt;مرفوض"))</f>
        <v/>
      </c>
      <c r="P2596" s="25">
        <f>IF(A2596&lt;&gt;"عهدة","",N(F2596)-O2596)</f>
        <v/>
      </c>
      <c r="Q2596" s="26">
        <f>IF(A2596="","",IF(A2596="عهدة",IF(N(F2596)=0,"⚠ أدخل قيمة العهدة",IF(P2596&lt;0,"⛔ عجز / زيادة مصروفات "&amp;TEXT(-P2596,"#,##0"),IF(COUNTIFS($B$8:$B$5007,B2596,$A$8:$A$5007,"مصروف",$I$8:$I$5007,"&lt;&gt;مرفوض",$K$8:$K$5007,"&lt;&gt;نعم")&gt;0,"⚠ "&amp;COUNTIFS($B$8:$B$5007,B2596,$A$8:$A$5007,"مصروف",$I$8:$I$5007,"&lt;&gt;مرفوض",$K$8:$K$5007,"&lt;&gt;نعم")&amp;" مصروف غير مسوى",IF(L2596="تمت التسوية",IF(P2596=0,"✔ متوازنة وتمت التسوية","✔ تمت التسوية – متبقي "&amp;TEXT(P2596,"#,##0")),IF(P2596&gt;0,"متبقي "&amp;TEXT(P2596,"#,##0"),"✔ متوازنة"))))),IF(R2596=0,"⚠ أضف سطر عهدة أولًا",IF(OR(C2596="",N(G2596)=0),"⚠ أكمل التاريخ والقيمة",IF(S2596="","⚠ التاريخ خارج السنة المالية",IF(H2596="","⚠ اختر بند الموازنة",IF(I2596="مرفوض","✖ مرفوض من المدير",IF(I2596&lt;&gt;"موافق","⏳ بانتظار موافقة المدير",IF(K2596&lt;&gt;"نعم","⚠ غير مسوى مع الحسابات","✔ معتمد ومسوى")))))))))</f>
        <v/>
      </c>
      <c r="R2596">
        <f>N(R2595)+IF(A2596="عهدة",1,0)</f>
        <v/>
      </c>
      <c r="S2596">
        <f>IF(C2596="","",IF(AND(C2596&gt;=DATE(2026,9,1),C2596&lt;=DATE(2027,8,31)),(YEAR(C2596)-2026)*12+MONTH(C2596)-8,""))</f>
        <v/>
      </c>
      <c r="T2596">
        <f>IF(AND(A2596="مصروف",R2596&gt;0,I2596="موافق",S2596&lt;&gt;"",H2596&lt;&gt;""),N(G2596),0)</f>
        <v/>
      </c>
    </row>
    <row r="2597">
      <c r="A2597" s="19" t="n"/>
      <c r="B2597" s="20">
        <f>IF(A2597="","",IF(R2597=0,"⚠ أضف سطر عهدة أولًا","DMT-"&amp;TEXT(R2597,"000")))</f>
        <v/>
      </c>
      <c r="C2597" s="21" t="n"/>
      <c r="D2597" s="20">
        <f>IF(C2597="","",IF(S2597="","خارج السنة المالية",INDEX(القوائم!$D$2:$D$13,S2597)))</f>
        <v/>
      </c>
      <c r="E2597" s="22" t="n"/>
      <c r="F2597" s="23" t="n"/>
      <c r="G2597" s="23" t="n"/>
      <c r="H2597" s="22" t="n"/>
      <c r="I2597" s="19" t="n"/>
      <c r="J2597" s="21" t="n"/>
      <c r="K2597" s="19" t="n"/>
      <c r="L2597" s="19" t="n"/>
      <c r="M2597" s="21" t="n"/>
      <c r="N2597" s="22" t="n"/>
      <c r="O2597" s="24">
        <f>IF(A2597&lt;&gt;"عهدة","",SUMIFS($G$8:$G$5007,$B$8:$B$5007,B2597,$A$8:$A$5007,"مصروف",$I$8:$I$5007,"&lt;&gt;مرفوض"))</f>
        <v/>
      </c>
      <c r="P2597" s="25">
        <f>IF(A2597&lt;&gt;"عهدة","",N(F2597)-O2597)</f>
        <v/>
      </c>
      <c r="Q2597" s="26">
        <f>IF(A2597="","",IF(A2597="عهدة",IF(N(F2597)=0,"⚠ أدخل قيمة العهدة",IF(P2597&lt;0,"⛔ عجز / زيادة مصروفات "&amp;TEXT(-P2597,"#,##0"),IF(COUNTIFS($B$8:$B$5007,B2597,$A$8:$A$5007,"مصروف",$I$8:$I$5007,"&lt;&gt;مرفوض",$K$8:$K$5007,"&lt;&gt;نعم")&gt;0,"⚠ "&amp;COUNTIFS($B$8:$B$5007,B2597,$A$8:$A$5007,"مصروف",$I$8:$I$5007,"&lt;&gt;مرفوض",$K$8:$K$5007,"&lt;&gt;نعم")&amp;" مصروف غير مسوى",IF(L2597="تمت التسوية",IF(P2597=0,"✔ متوازنة وتمت التسوية","✔ تمت التسوية – متبقي "&amp;TEXT(P2597,"#,##0")),IF(P2597&gt;0,"متبقي "&amp;TEXT(P2597,"#,##0"),"✔ متوازنة"))))),IF(R2597=0,"⚠ أضف سطر عهدة أولًا",IF(OR(C2597="",N(G2597)=0),"⚠ أكمل التاريخ والقيمة",IF(S2597="","⚠ التاريخ خارج السنة المالية",IF(H2597="","⚠ اختر بند الموازنة",IF(I2597="مرفوض","✖ مرفوض من المدير",IF(I2597&lt;&gt;"موافق","⏳ بانتظار موافقة المدير",IF(K2597&lt;&gt;"نعم","⚠ غير مسوى مع الحسابات","✔ معتمد ومسوى")))))))))</f>
        <v/>
      </c>
      <c r="R2597">
        <f>N(R2596)+IF(A2597="عهدة",1,0)</f>
        <v/>
      </c>
      <c r="S2597">
        <f>IF(C2597="","",IF(AND(C2597&gt;=DATE(2026,9,1),C2597&lt;=DATE(2027,8,31)),(YEAR(C2597)-2026)*12+MONTH(C2597)-8,""))</f>
        <v/>
      </c>
      <c r="T2597">
        <f>IF(AND(A2597="مصروف",R2597&gt;0,I2597="موافق",S2597&lt;&gt;"",H2597&lt;&gt;""),N(G2597),0)</f>
        <v/>
      </c>
    </row>
    <row r="2598">
      <c r="A2598" s="19" t="n"/>
      <c r="B2598" s="20">
        <f>IF(A2598="","",IF(R2598=0,"⚠ أضف سطر عهدة أولًا","DMT-"&amp;TEXT(R2598,"000")))</f>
        <v/>
      </c>
      <c r="C2598" s="21" t="n"/>
      <c r="D2598" s="20">
        <f>IF(C2598="","",IF(S2598="","خارج السنة المالية",INDEX(القوائم!$D$2:$D$13,S2598)))</f>
        <v/>
      </c>
      <c r="E2598" s="22" t="n"/>
      <c r="F2598" s="23" t="n"/>
      <c r="G2598" s="23" t="n"/>
      <c r="H2598" s="22" t="n"/>
      <c r="I2598" s="19" t="n"/>
      <c r="J2598" s="21" t="n"/>
      <c r="K2598" s="19" t="n"/>
      <c r="L2598" s="19" t="n"/>
      <c r="M2598" s="21" t="n"/>
      <c r="N2598" s="22" t="n"/>
      <c r="O2598" s="24">
        <f>IF(A2598&lt;&gt;"عهدة","",SUMIFS($G$8:$G$5007,$B$8:$B$5007,B2598,$A$8:$A$5007,"مصروف",$I$8:$I$5007,"&lt;&gt;مرفوض"))</f>
        <v/>
      </c>
      <c r="P2598" s="25">
        <f>IF(A2598&lt;&gt;"عهدة","",N(F2598)-O2598)</f>
        <v/>
      </c>
      <c r="Q2598" s="26">
        <f>IF(A2598="","",IF(A2598="عهدة",IF(N(F2598)=0,"⚠ أدخل قيمة العهدة",IF(P2598&lt;0,"⛔ عجز / زيادة مصروفات "&amp;TEXT(-P2598,"#,##0"),IF(COUNTIFS($B$8:$B$5007,B2598,$A$8:$A$5007,"مصروف",$I$8:$I$5007,"&lt;&gt;مرفوض",$K$8:$K$5007,"&lt;&gt;نعم")&gt;0,"⚠ "&amp;COUNTIFS($B$8:$B$5007,B2598,$A$8:$A$5007,"مصروف",$I$8:$I$5007,"&lt;&gt;مرفوض",$K$8:$K$5007,"&lt;&gt;نعم")&amp;" مصروف غير مسوى",IF(L2598="تمت التسوية",IF(P2598=0,"✔ متوازنة وتمت التسوية","✔ تمت التسوية – متبقي "&amp;TEXT(P2598,"#,##0")),IF(P2598&gt;0,"متبقي "&amp;TEXT(P2598,"#,##0"),"✔ متوازنة"))))),IF(R2598=0,"⚠ أضف سطر عهدة أولًا",IF(OR(C2598="",N(G2598)=0),"⚠ أكمل التاريخ والقيمة",IF(S2598="","⚠ التاريخ خارج السنة المالية",IF(H2598="","⚠ اختر بند الموازنة",IF(I2598="مرفوض","✖ مرفوض من المدير",IF(I2598&lt;&gt;"موافق","⏳ بانتظار موافقة المدير",IF(K2598&lt;&gt;"نعم","⚠ غير مسوى مع الحسابات","✔ معتمد ومسوى")))))))))</f>
        <v/>
      </c>
      <c r="R2598">
        <f>N(R2597)+IF(A2598="عهدة",1,0)</f>
        <v/>
      </c>
      <c r="S2598">
        <f>IF(C2598="","",IF(AND(C2598&gt;=DATE(2026,9,1),C2598&lt;=DATE(2027,8,31)),(YEAR(C2598)-2026)*12+MONTH(C2598)-8,""))</f>
        <v/>
      </c>
      <c r="T2598">
        <f>IF(AND(A2598="مصروف",R2598&gt;0,I2598="موافق",S2598&lt;&gt;"",H2598&lt;&gt;""),N(G2598),0)</f>
        <v/>
      </c>
    </row>
    <row r="2599">
      <c r="A2599" s="19" t="n"/>
      <c r="B2599" s="20">
        <f>IF(A2599="","",IF(R2599=0,"⚠ أضف سطر عهدة أولًا","DMT-"&amp;TEXT(R2599,"000")))</f>
        <v/>
      </c>
      <c r="C2599" s="21" t="n"/>
      <c r="D2599" s="20">
        <f>IF(C2599="","",IF(S2599="","خارج السنة المالية",INDEX(القوائم!$D$2:$D$13,S2599)))</f>
        <v/>
      </c>
      <c r="E2599" s="22" t="n"/>
      <c r="F2599" s="23" t="n"/>
      <c r="G2599" s="23" t="n"/>
      <c r="H2599" s="22" t="n"/>
      <c r="I2599" s="19" t="n"/>
      <c r="J2599" s="21" t="n"/>
      <c r="K2599" s="19" t="n"/>
      <c r="L2599" s="19" t="n"/>
      <c r="M2599" s="21" t="n"/>
      <c r="N2599" s="22" t="n"/>
      <c r="O2599" s="24">
        <f>IF(A2599&lt;&gt;"عهدة","",SUMIFS($G$8:$G$5007,$B$8:$B$5007,B2599,$A$8:$A$5007,"مصروف",$I$8:$I$5007,"&lt;&gt;مرفوض"))</f>
        <v/>
      </c>
      <c r="P2599" s="25">
        <f>IF(A2599&lt;&gt;"عهدة","",N(F2599)-O2599)</f>
        <v/>
      </c>
      <c r="Q2599" s="26">
        <f>IF(A2599="","",IF(A2599="عهدة",IF(N(F2599)=0,"⚠ أدخل قيمة العهدة",IF(P2599&lt;0,"⛔ عجز / زيادة مصروفات "&amp;TEXT(-P2599,"#,##0"),IF(COUNTIFS($B$8:$B$5007,B2599,$A$8:$A$5007,"مصروف",$I$8:$I$5007,"&lt;&gt;مرفوض",$K$8:$K$5007,"&lt;&gt;نعم")&gt;0,"⚠ "&amp;COUNTIFS($B$8:$B$5007,B2599,$A$8:$A$5007,"مصروف",$I$8:$I$5007,"&lt;&gt;مرفوض",$K$8:$K$5007,"&lt;&gt;نعم")&amp;" مصروف غير مسوى",IF(L2599="تمت التسوية",IF(P2599=0,"✔ متوازنة وتمت التسوية","✔ تمت التسوية – متبقي "&amp;TEXT(P2599,"#,##0")),IF(P2599&gt;0,"متبقي "&amp;TEXT(P2599,"#,##0"),"✔ متوازنة"))))),IF(R2599=0,"⚠ أضف سطر عهدة أولًا",IF(OR(C2599="",N(G2599)=0),"⚠ أكمل التاريخ والقيمة",IF(S2599="","⚠ التاريخ خارج السنة المالية",IF(H2599="","⚠ اختر بند الموازنة",IF(I2599="مرفوض","✖ مرفوض من المدير",IF(I2599&lt;&gt;"موافق","⏳ بانتظار موافقة المدير",IF(K2599&lt;&gt;"نعم","⚠ غير مسوى مع الحسابات","✔ معتمد ومسوى")))))))))</f>
        <v/>
      </c>
      <c r="R2599">
        <f>N(R2598)+IF(A2599="عهدة",1,0)</f>
        <v/>
      </c>
      <c r="S2599">
        <f>IF(C2599="","",IF(AND(C2599&gt;=DATE(2026,9,1),C2599&lt;=DATE(2027,8,31)),(YEAR(C2599)-2026)*12+MONTH(C2599)-8,""))</f>
        <v/>
      </c>
      <c r="T2599">
        <f>IF(AND(A2599="مصروف",R2599&gt;0,I2599="موافق",S2599&lt;&gt;"",H2599&lt;&gt;""),N(G2599),0)</f>
        <v/>
      </c>
    </row>
    <row r="2600">
      <c r="A2600" s="19" t="n"/>
      <c r="B2600" s="20">
        <f>IF(A2600="","",IF(R2600=0,"⚠ أضف سطر عهدة أولًا","DMT-"&amp;TEXT(R2600,"000")))</f>
        <v/>
      </c>
      <c r="C2600" s="21" t="n"/>
      <c r="D2600" s="20">
        <f>IF(C2600="","",IF(S2600="","خارج السنة المالية",INDEX(القوائم!$D$2:$D$13,S2600)))</f>
        <v/>
      </c>
      <c r="E2600" s="22" t="n"/>
      <c r="F2600" s="23" t="n"/>
      <c r="G2600" s="23" t="n"/>
      <c r="H2600" s="22" t="n"/>
      <c r="I2600" s="19" t="n"/>
      <c r="J2600" s="21" t="n"/>
      <c r="K2600" s="19" t="n"/>
      <c r="L2600" s="19" t="n"/>
      <c r="M2600" s="21" t="n"/>
      <c r="N2600" s="22" t="n"/>
      <c r="O2600" s="24">
        <f>IF(A2600&lt;&gt;"عهدة","",SUMIFS($G$8:$G$5007,$B$8:$B$5007,B2600,$A$8:$A$5007,"مصروف",$I$8:$I$5007,"&lt;&gt;مرفوض"))</f>
        <v/>
      </c>
      <c r="P2600" s="25">
        <f>IF(A2600&lt;&gt;"عهدة","",N(F2600)-O2600)</f>
        <v/>
      </c>
      <c r="Q2600" s="26">
        <f>IF(A2600="","",IF(A2600="عهدة",IF(N(F2600)=0,"⚠ أدخل قيمة العهدة",IF(P2600&lt;0,"⛔ عجز / زيادة مصروفات "&amp;TEXT(-P2600,"#,##0"),IF(COUNTIFS($B$8:$B$5007,B2600,$A$8:$A$5007,"مصروف",$I$8:$I$5007,"&lt;&gt;مرفوض",$K$8:$K$5007,"&lt;&gt;نعم")&gt;0,"⚠ "&amp;COUNTIFS($B$8:$B$5007,B2600,$A$8:$A$5007,"مصروف",$I$8:$I$5007,"&lt;&gt;مرفوض",$K$8:$K$5007,"&lt;&gt;نعم")&amp;" مصروف غير مسوى",IF(L2600="تمت التسوية",IF(P2600=0,"✔ متوازنة وتمت التسوية","✔ تمت التسوية – متبقي "&amp;TEXT(P2600,"#,##0")),IF(P2600&gt;0,"متبقي "&amp;TEXT(P2600,"#,##0"),"✔ متوازنة"))))),IF(R2600=0,"⚠ أضف سطر عهدة أولًا",IF(OR(C2600="",N(G2600)=0),"⚠ أكمل التاريخ والقيمة",IF(S2600="","⚠ التاريخ خارج السنة المالية",IF(H2600="","⚠ اختر بند الموازنة",IF(I2600="مرفوض","✖ مرفوض من المدير",IF(I2600&lt;&gt;"موافق","⏳ بانتظار موافقة المدير",IF(K2600&lt;&gt;"نعم","⚠ غير مسوى مع الحسابات","✔ معتمد ومسوى")))))))))</f>
        <v/>
      </c>
      <c r="R2600">
        <f>N(R2599)+IF(A2600="عهدة",1,0)</f>
        <v/>
      </c>
      <c r="S2600">
        <f>IF(C2600="","",IF(AND(C2600&gt;=DATE(2026,9,1),C2600&lt;=DATE(2027,8,31)),(YEAR(C2600)-2026)*12+MONTH(C2600)-8,""))</f>
        <v/>
      </c>
      <c r="T2600">
        <f>IF(AND(A2600="مصروف",R2600&gt;0,I2600="موافق",S2600&lt;&gt;"",H2600&lt;&gt;""),N(G2600),0)</f>
        <v/>
      </c>
    </row>
    <row r="2601">
      <c r="A2601" s="19" t="n"/>
      <c r="B2601" s="20">
        <f>IF(A2601="","",IF(R2601=0,"⚠ أضف سطر عهدة أولًا","DMT-"&amp;TEXT(R2601,"000")))</f>
        <v/>
      </c>
      <c r="C2601" s="21" t="n"/>
      <c r="D2601" s="20">
        <f>IF(C2601="","",IF(S2601="","خارج السنة المالية",INDEX(القوائم!$D$2:$D$13,S2601)))</f>
        <v/>
      </c>
      <c r="E2601" s="22" t="n"/>
      <c r="F2601" s="23" t="n"/>
      <c r="G2601" s="23" t="n"/>
      <c r="H2601" s="22" t="n"/>
      <c r="I2601" s="19" t="n"/>
      <c r="J2601" s="21" t="n"/>
      <c r="K2601" s="19" t="n"/>
      <c r="L2601" s="19" t="n"/>
      <c r="M2601" s="21" t="n"/>
      <c r="N2601" s="22" t="n"/>
      <c r="O2601" s="24">
        <f>IF(A2601&lt;&gt;"عهدة","",SUMIFS($G$8:$G$5007,$B$8:$B$5007,B2601,$A$8:$A$5007,"مصروف",$I$8:$I$5007,"&lt;&gt;مرفوض"))</f>
        <v/>
      </c>
      <c r="P2601" s="25">
        <f>IF(A2601&lt;&gt;"عهدة","",N(F2601)-O2601)</f>
        <v/>
      </c>
      <c r="Q2601" s="26">
        <f>IF(A2601="","",IF(A2601="عهدة",IF(N(F2601)=0,"⚠ أدخل قيمة العهدة",IF(P2601&lt;0,"⛔ عجز / زيادة مصروفات "&amp;TEXT(-P2601,"#,##0"),IF(COUNTIFS($B$8:$B$5007,B2601,$A$8:$A$5007,"مصروف",$I$8:$I$5007,"&lt;&gt;مرفوض",$K$8:$K$5007,"&lt;&gt;نعم")&gt;0,"⚠ "&amp;COUNTIFS($B$8:$B$5007,B2601,$A$8:$A$5007,"مصروف",$I$8:$I$5007,"&lt;&gt;مرفوض",$K$8:$K$5007,"&lt;&gt;نعم")&amp;" مصروف غير مسوى",IF(L2601="تمت التسوية",IF(P2601=0,"✔ متوازنة وتمت التسوية","✔ تمت التسوية – متبقي "&amp;TEXT(P2601,"#,##0")),IF(P2601&gt;0,"متبقي "&amp;TEXT(P2601,"#,##0"),"✔ متوازنة"))))),IF(R2601=0,"⚠ أضف سطر عهدة أولًا",IF(OR(C2601="",N(G2601)=0),"⚠ أكمل التاريخ والقيمة",IF(S2601="","⚠ التاريخ خارج السنة المالية",IF(H2601="","⚠ اختر بند الموازنة",IF(I2601="مرفوض","✖ مرفوض من المدير",IF(I2601&lt;&gt;"موافق","⏳ بانتظار موافقة المدير",IF(K2601&lt;&gt;"نعم","⚠ غير مسوى مع الحسابات","✔ معتمد ومسوى")))))))))</f>
        <v/>
      </c>
      <c r="R2601">
        <f>N(R2600)+IF(A2601="عهدة",1,0)</f>
        <v/>
      </c>
      <c r="S2601">
        <f>IF(C2601="","",IF(AND(C2601&gt;=DATE(2026,9,1),C2601&lt;=DATE(2027,8,31)),(YEAR(C2601)-2026)*12+MONTH(C2601)-8,""))</f>
        <v/>
      </c>
      <c r="T2601">
        <f>IF(AND(A2601="مصروف",R2601&gt;0,I2601="موافق",S2601&lt;&gt;"",H2601&lt;&gt;""),N(G2601),0)</f>
        <v/>
      </c>
    </row>
    <row r="2602">
      <c r="A2602" s="19" t="n"/>
      <c r="B2602" s="20">
        <f>IF(A2602="","",IF(R2602=0,"⚠ أضف سطر عهدة أولًا","DMT-"&amp;TEXT(R2602,"000")))</f>
        <v/>
      </c>
      <c r="C2602" s="21" t="n"/>
      <c r="D2602" s="20">
        <f>IF(C2602="","",IF(S2602="","خارج السنة المالية",INDEX(القوائم!$D$2:$D$13,S2602)))</f>
        <v/>
      </c>
      <c r="E2602" s="22" t="n"/>
      <c r="F2602" s="23" t="n"/>
      <c r="G2602" s="23" t="n"/>
      <c r="H2602" s="22" t="n"/>
      <c r="I2602" s="19" t="n"/>
      <c r="J2602" s="21" t="n"/>
      <c r="K2602" s="19" t="n"/>
      <c r="L2602" s="19" t="n"/>
      <c r="M2602" s="21" t="n"/>
      <c r="N2602" s="22" t="n"/>
      <c r="O2602" s="24">
        <f>IF(A2602&lt;&gt;"عهدة","",SUMIFS($G$8:$G$5007,$B$8:$B$5007,B2602,$A$8:$A$5007,"مصروف",$I$8:$I$5007,"&lt;&gt;مرفوض"))</f>
        <v/>
      </c>
      <c r="P2602" s="25">
        <f>IF(A2602&lt;&gt;"عهدة","",N(F2602)-O2602)</f>
        <v/>
      </c>
      <c r="Q2602" s="26">
        <f>IF(A2602="","",IF(A2602="عهدة",IF(N(F2602)=0,"⚠ أدخل قيمة العهدة",IF(P2602&lt;0,"⛔ عجز / زيادة مصروفات "&amp;TEXT(-P2602,"#,##0"),IF(COUNTIFS($B$8:$B$5007,B2602,$A$8:$A$5007,"مصروف",$I$8:$I$5007,"&lt;&gt;مرفوض",$K$8:$K$5007,"&lt;&gt;نعم")&gt;0,"⚠ "&amp;COUNTIFS($B$8:$B$5007,B2602,$A$8:$A$5007,"مصروف",$I$8:$I$5007,"&lt;&gt;مرفوض",$K$8:$K$5007,"&lt;&gt;نعم")&amp;" مصروف غير مسوى",IF(L2602="تمت التسوية",IF(P2602=0,"✔ متوازنة وتمت التسوية","✔ تمت التسوية – متبقي "&amp;TEXT(P2602,"#,##0")),IF(P2602&gt;0,"متبقي "&amp;TEXT(P2602,"#,##0"),"✔ متوازنة"))))),IF(R2602=0,"⚠ أضف سطر عهدة أولًا",IF(OR(C2602="",N(G2602)=0),"⚠ أكمل التاريخ والقيمة",IF(S2602="","⚠ التاريخ خارج السنة المالية",IF(H2602="","⚠ اختر بند الموازنة",IF(I2602="مرفوض","✖ مرفوض من المدير",IF(I2602&lt;&gt;"موافق","⏳ بانتظار موافقة المدير",IF(K2602&lt;&gt;"نعم","⚠ غير مسوى مع الحسابات","✔ معتمد ومسوى")))))))))</f>
        <v/>
      </c>
      <c r="R2602">
        <f>N(R2601)+IF(A2602="عهدة",1,0)</f>
        <v/>
      </c>
      <c r="S2602">
        <f>IF(C2602="","",IF(AND(C2602&gt;=DATE(2026,9,1),C2602&lt;=DATE(2027,8,31)),(YEAR(C2602)-2026)*12+MONTH(C2602)-8,""))</f>
        <v/>
      </c>
      <c r="T2602">
        <f>IF(AND(A2602="مصروف",R2602&gt;0,I2602="موافق",S2602&lt;&gt;"",H2602&lt;&gt;""),N(G2602),0)</f>
        <v/>
      </c>
    </row>
    <row r="2603">
      <c r="A2603" s="19" t="n"/>
      <c r="B2603" s="20">
        <f>IF(A2603="","",IF(R2603=0,"⚠ أضف سطر عهدة أولًا","DMT-"&amp;TEXT(R2603,"000")))</f>
        <v/>
      </c>
      <c r="C2603" s="21" t="n"/>
      <c r="D2603" s="20">
        <f>IF(C2603="","",IF(S2603="","خارج السنة المالية",INDEX(القوائم!$D$2:$D$13,S2603)))</f>
        <v/>
      </c>
      <c r="E2603" s="22" t="n"/>
      <c r="F2603" s="23" t="n"/>
      <c r="G2603" s="23" t="n"/>
      <c r="H2603" s="22" t="n"/>
      <c r="I2603" s="19" t="n"/>
      <c r="J2603" s="21" t="n"/>
      <c r="K2603" s="19" t="n"/>
      <c r="L2603" s="19" t="n"/>
      <c r="M2603" s="21" t="n"/>
      <c r="N2603" s="22" t="n"/>
      <c r="O2603" s="24">
        <f>IF(A2603&lt;&gt;"عهدة","",SUMIFS($G$8:$G$5007,$B$8:$B$5007,B2603,$A$8:$A$5007,"مصروف",$I$8:$I$5007,"&lt;&gt;مرفوض"))</f>
        <v/>
      </c>
      <c r="P2603" s="25">
        <f>IF(A2603&lt;&gt;"عهدة","",N(F2603)-O2603)</f>
        <v/>
      </c>
      <c r="Q2603" s="26">
        <f>IF(A2603="","",IF(A2603="عهدة",IF(N(F2603)=0,"⚠ أدخل قيمة العهدة",IF(P2603&lt;0,"⛔ عجز / زيادة مصروفات "&amp;TEXT(-P2603,"#,##0"),IF(COUNTIFS($B$8:$B$5007,B2603,$A$8:$A$5007,"مصروف",$I$8:$I$5007,"&lt;&gt;مرفوض",$K$8:$K$5007,"&lt;&gt;نعم")&gt;0,"⚠ "&amp;COUNTIFS($B$8:$B$5007,B2603,$A$8:$A$5007,"مصروف",$I$8:$I$5007,"&lt;&gt;مرفوض",$K$8:$K$5007,"&lt;&gt;نعم")&amp;" مصروف غير مسوى",IF(L2603="تمت التسوية",IF(P2603=0,"✔ متوازنة وتمت التسوية","✔ تمت التسوية – متبقي "&amp;TEXT(P2603,"#,##0")),IF(P2603&gt;0,"متبقي "&amp;TEXT(P2603,"#,##0"),"✔ متوازنة"))))),IF(R2603=0,"⚠ أضف سطر عهدة أولًا",IF(OR(C2603="",N(G2603)=0),"⚠ أكمل التاريخ والقيمة",IF(S2603="","⚠ التاريخ خارج السنة المالية",IF(H2603="","⚠ اختر بند الموازنة",IF(I2603="مرفوض","✖ مرفوض من المدير",IF(I2603&lt;&gt;"موافق","⏳ بانتظار موافقة المدير",IF(K2603&lt;&gt;"نعم","⚠ غير مسوى مع الحسابات","✔ معتمد ومسوى")))))))))</f>
        <v/>
      </c>
      <c r="R2603">
        <f>N(R2602)+IF(A2603="عهدة",1,0)</f>
        <v/>
      </c>
      <c r="S2603">
        <f>IF(C2603="","",IF(AND(C2603&gt;=DATE(2026,9,1),C2603&lt;=DATE(2027,8,31)),(YEAR(C2603)-2026)*12+MONTH(C2603)-8,""))</f>
        <v/>
      </c>
      <c r="T2603">
        <f>IF(AND(A2603="مصروف",R2603&gt;0,I2603="موافق",S2603&lt;&gt;"",H2603&lt;&gt;""),N(G2603),0)</f>
        <v/>
      </c>
    </row>
    <row r="2604">
      <c r="A2604" s="19" t="n"/>
      <c r="B2604" s="20">
        <f>IF(A2604="","",IF(R2604=0,"⚠ أضف سطر عهدة أولًا","DMT-"&amp;TEXT(R2604,"000")))</f>
        <v/>
      </c>
      <c r="C2604" s="21" t="n"/>
      <c r="D2604" s="20">
        <f>IF(C2604="","",IF(S2604="","خارج السنة المالية",INDEX(القوائم!$D$2:$D$13,S2604)))</f>
        <v/>
      </c>
      <c r="E2604" s="22" t="n"/>
      <c r="F2604" s="23" t="n"/>
      <c r="G2604" s="23" t="n"/>
      <c r="H2604" s="22" t="n"/>
      <c r="I2604" s="19" t="n"/>
      <c r="J2604" s="21" t="n"/>
      <c r="K2604" s="19" t="n"/>
      <c r="L2604" s="19" t="n"/>
      <c r="M2604" s="21" t="n"/>
      <c r="N2604" s="22" t="n"/>
      <c r="O2604" s="24">
        <f>IF(A2604&lt;&gt;"عهدة","",SUMIFS($G$8:$G$5007,$B$8:$B$5007,B2604,$A$8:$A$5007,"مصروف",$I$8:$I$5007,"&lt;&gt;مرفوض"))</f>
        <v/>
      </c>
      <c r="P2604" s="25">
        <f>IF(A2604&lt;&gt;"عهدة","",N(F2604)-O2604)</f>
        <v/>
      </c>
      <c r="Q2604" s="26">
        <f>IF(A2604="","",IF(A2604="عهدة",IF(N(F2604)=0,"⚠ أدخل قيمة العهدة",IF(P2604&lt;0,"⛔ عجز / زيادة مصروفات "&amp;TEXT(-P2604,"#,##0"),IF(COUNTIFS($B$8:$B$5007,B2604,$A$8:$A$5007,"مصروف",$I$8:$I$5007,"&lt;&gt;مرفوض",$K$8:$K$5007,"&lt;&gt;نعم")&gt;0,"⚠ "&amp;COUNTIFS($B$8:$B$5007,B2604,$A$8:$A$5007,"مصروف",$I$8:$I$5007,"&lt;&gt;مرفوض",$K$8:$K$5007,"&lt;&gt;نعم")&amp;" مصروف غير مسوى",IF(L2604="تمت التسوية",IF(P2604=0,"✔ متوازنة وتمت التسوية","✔ تمت التسوية – متبقي "&amp;TEXT(P2604,"#,##0")),IF(P2604&gt;0,"متبقي "&amp;TEXT(P2604,"#,##0"),"✔ متوازنة"))))),IF(R2604=0,"⚠ أضف سطر عهدة أولًا",IF(OR(C2604="",N(G2604)=0),"⚠ أكمل التاريخ والقيمة",IF(S2604="","⚠ التاريخ خارج السنة المالية",IF(H2604="","⚠ اختر بند الموازنة",IF(I2604="مرفوض","✖ مرفوض من المدير",IF(I2604&lt;&gt;"موافق","⏳ بانتظار موافقة المدير",IF(K2604&lt;&gt;"نعم","⚠ غير مسوى مع الحسابات","✔ معتمد ومسوى")))))))))</f>
        <v/>
      </c>
      <c r="R2604">
        <f>N(R2603)+IF(A2604="عهدة",1,0)</f>
        <v/>
      </c>
      <c r="S2604">
        <f>IF(C2604="","",IF(AND(C2604&gt;=DATE(2026,9,1),C2604&lt;=DATE(2027,8,31)),(YEAR(C2604)-2026)*12+MONTH(C2604)-8,""))</f>
        <v/>
      </c>
      <c r="T2604">
        <f>IF(AND(A2604="مصروف",R2604&gt;0,I2604="موافق",S2604&lt;&gt;"",H2604&lt;&gt;""),N(G2604),0)</f>
        <v/>
      </c>
    </row>
    <row r="2605">
      <c r="A2605" s="19" t="n"/>
      <c r="B2605" s="20">
        <f>IF(A2605="","",IF(R2605=0,"⚠ أضف سطر عهدة أولًا","DMT-"&amp;TEXT(R2605,"000")))</f>
        <v/>
      </c>
      <c r="C2605" s="21" t="n"/>
      <c r="D2605" s="20">
        <f>IF(C2605="","",IF(S2605="","خارج السنة المالية",INDEX(القوائم!$D$2:$D$13,S2605)))</f>
        <v/>
      </c>
      <c r="E2605" s="22" t="n"/>
      <c r="F2605" s="23" t="n"/>
      <c r="G2605" s="23" t="n"/>
      <c r="H2605" s="22" t="n"/>
      <c r="I2605" s="19" t="n"/>
      <c r="J2605" s="21" t="n"/>
      <c r="K2605" s="19" t="n"/>
      <c r="L2605" s="19" t="n"/>
      <c r="M2605" s="21" t="n"/>
      <c r="N2605" s="22" t="n"/>
      <c r="O2605" s="24">
        <f>IF(A2605&lt;&gt;"عهدة","",SUMIFS($G$8:$G$5007,$B$8:$B$5007,B2605,$A$8:$A$5007,"مصروف",$I$8:$I$5007,"&lt;&gt;مرفوض"))</f>
        <v/>
      </c>
      <c r="P2605" s="25">
        <f>IF(A2605&lt;&gt;"عهدة","",N(F2605)-O2605)</f>
        <v/>
      </c>
      <c r="Q2605" s="26">
        <f>IF(A2605="","",IF(A2605="عهدة",IF(N(F2605)=0,"⚠ أدخل قيمة العهدة",IF(P2605&lt;0,"⛔ عجز / زيادة مصروفات "&amp;TEXT(-P2605,"#,##0"),IF(COUNTIFS($B$8:$B$5007,B2605,$A$8:$A$5007,"مصروف",$I$8:$I$5007,"&lt;&gt;مرفوض",$K$8:$K$5007,"&lt;&gt;نعم")&gt;0,"⚠ "&amp;COUNTIFS($B$8:$B$5007,B2605,$A$8:$A$5007,"مصروف",$I$8:$I$5007,"&lt;&gt;مرفوض",$K$8:$K$5007,"&lt;&gt;نعم")&amp;" مصروف غير مسوى",IF(L2605="تمت التسوية",IF(P2605=0,"✔ متوازنة وتمت التسوية","✔ تمت التسوية – متبقي "&amp;TEXT(P2605,"#,##0")),IF(P2605&gt;0,"متبقي "&amp;TEXT(P2605,"#,##0"),"✔ متوازنة"))))),IF(R2605=0,"⚠ أضف سطر عهدة أولًا",IF(OR(C2605="",N(G2605)=0),"⚠ أكمل التاريخ والقيمة",IF(S2605="","⚠ التاريخ خارج السنة المالية",IF(H2605="","⚠ اختر بند الموازنة",IF(I2605="مرفوض","✖ مرفوض من المدير",IF(I2605&lt;&gt;"موافق","⏳ بانتظار موافقة المدير",IF(K2605&lt;&gt;"نعم","⚠ غير مسوى مع الحسابات","✔ معتمد ومسوى")))))))))</f>
        <v/>
      </c>
      <c r="R2605">
        <f>N(R2604)+IF(A2605="عهدة",1,0)</f>
        <v/>
      </c>
      <c r="S2605">
        <f>IF(C2605="","",IF(AND(C2605&gt;=DATE(2026,9,1),C2605&lt;=DATE(2027,8,31)),(YEAR(C2605)-2026)*12+MONTH(C2605)-8,""))</f>
        <v/>
      </c>
      <c r="T2605">
        <f>IF(AND(A2605="مصروف",R2605&gt;0,I2605="موافق",S2605&lt;&gt;"",H2605&lt;&gt;""),N(G2605),0)</f>
        <v/>
      </c>
    </row>
    <row r="2606">
      <c r="A2606" s="19" t="n"/>
      <c r="B2606" s="20">
        <f>IF(A2606="","",IF(R2606=0,"⚠ أضف سطر عهدة أولًا","DMT-"&amp;TEXT(R2606,"000")))</f>
        <v/>
      </c>
      <c r="C2606" s="21" t="n"/>
      <c r="D2606" s="20">
        <f>IF(C2606="","",IF(S2606="","خارج السنة المالية",INDEX(القوائم!$D$2:$D$13,S2606)))</f>
        <v/>
      </c>
      <c r="E2606" s="22" t="n"/>
      <c r="F2606" s="23" t="n"/>
      <c r="G2606" s="23" t="n"/>
      <c r="H2606" s="22" t="n"/>
      <c r="I2606" s="19" t="n"/>
      <c r="J2606" s="21" t="n"/>
      <c r="K2606" s="19" t="n"/>
      <c r="L2606" s="19" t="n"/>
      <c r="M2606" s="21" t="n"/>
      <c r="N2606" s="22" t="n"/>
      <c r="O2606" s="24">
        <f>IF(A2606&lt;&gt;"عهدة","",SUMIFS($G$8:$G$5007,$B$8:$B$5007,B2606,$A$8:$A$5007,"مصروف",$I$8:$I$5007,"&lt;&gt;مرفوض"))</f>
        <v/>
      </c>
      <c r="P2606" s="25">
        <f>IF(A2606&lt;&gt;"عهدة","",N(F2606)-O2606)</f>
        <v/>
      </c>
      <c r="Q2606" s="26">
        <f>IF(A2606="","",IF(A2606="عهدة",IF(N(F2606)=0,"⚠ أدخل قيمة العهدة",IF(P2606&lt;0,"⛔ عجز / زيادة مصروفات "&amp;TEXT(-P2606,"#,##0"),IF(COUNTIFS($B$8:$B$5007,B2606,$A$8:$A$5007,"مصروف",$I$8:$I$5007,"&lt;&gt;مرفوض",$K$8:$K$5007,"&lt;&gt;نعم")&gt;0,"⚠ "&amp;COUNTIFS($B$8:$B$5007,B2606,$A$8:$A$5007,"مصروف",$I$8:$I$5007,"&lt;&gt;مرفوض",$K$8:$K$5007,"&lt;&gt;نعم")&amp;" مصروف غير مسوى",IF(L2606="تمت التسوية",IF(P2606=0,"✔ متوازنة وتمت التسوية","✔ تمت التسوية – متبقي "&amp;TEXT(P2606,"#,##0")),IF(P2606&gt;0,"متبقي "&amp;TEXT(P2606,"#,##0"),"✔ متوازنة"))))),IF(R2606=0,"⚠ أضف سطر عهدة أولًا",IF(OR(C2606="",N(G2606)=0),"⚠ أكمل التاريخ والقيمة",IF(S2606="","⚠ التاريخ خارج السنة المالية",IF(H2606="","⚠ اختر بند الموازنة",IF(I2606="مرفوض","✖ مرفوض من المدير",IF(I2606&lt;&gt;"موافق","⏳ بانتظار موافقة المدير",IF(K2606&lt;&gt;"نعم","⚠ غير مسوى مع الحسابات","✔ معتمد ومسوى")))))))))</f>
        <v/>
      </c>
      <c r="R2606">
        <f>N(R2605)+IF(A2606="عهدة",1,0)</f>
        <v/>
      </c>
      <c r="S2606">
        <f>IF(C2606="","",IF(AND(C2606&gt;=DATE(2026,9,1),C2606&lt;=DATE(2027,8,31)),(YEAR(C2606)-2026)*12+MONTH(C2606)-8,""))</f>
        <v/>
      </c>
      <c r="T2606">
        <f>IF(AND(A2606="مصروف",R2606&gt;0,I2606="موافق",S2606&lt;&gt;"",H2606&lt;&gt;""),N(G2606),0)</f>
        <v/>
      </c>
    </row>
    <row r="2607">
      <c r="A2607" s="19" t="n"/>
      <c r="B2607" s="20">
        <f>IF(A2607="","",IF(R2607=0,"⚠ أضف سطر عهدة أولًا","DMT-"&amp;TEXT(R2607,"000")))</f>
        <v/>
      </c>
      <c r="C2607" s="21" t="n"/>
      <c r="D2607" s="20">
        <f>IF(C2607="","",IF(S2607="","خارج السنة المالية",INDEX(القوائم!$D$2:$D$13,S2607)))</f>
        <v/>
      </c>
      <c r="E2607" s="22" t="n"/>
      <c r="F2607" s="23" t="n"/>
      <c r="G2607" s="23" t="n"/>
      <c r="H2607" s="22" t="n"/>
      <c r="I2607" s="19" t="n"/>
      <c r="J2607" s="21" t="n"/>
      <c r="K2607" s="19" t="n"/>
      <c r="L2607" s="19" t="n"/>
      <c r="M2607" s="21" t="n"/>
      <c r="N2607" s="22" t="n"/>
      <c r="O2607" s="24">
        <f>IF(A2607&lt;&gt;"عهدة","",SUMIFS($G$8:$G$5007,$B$8:$B$5007,B2607,$A$8:$A$5007,"مصروف",$I$8:$I$5007,"&lt;&gt;مرفوض"))</f>
        <v/>
      </c>
      <c r="P2607" s="25">
        <f>IF(A2607&lt;&gt;"عهدة","",N(F2607)-O2607)</f>
        <v/>
      </c>
      <c r="Q2607" s="26">
        <f>IF(A2607="","",IF(A2607="عهدة",IF(N(F2607)=0,"⚠ أدخل قيمة العهدة",IF(P2607&lt;0,"⛔ عجز / زيادة مصروفات "&amp;TEXT(-P2607,"#,##0"),IF(COUNTIFS($B$8:$B$5007,B2607,$A$8:$A$5007,"مصروف",$I$8:$I$5007,"&lt;&gt;مرفوض",$K$8:$K$5007,"&lt;&gt;نعم")&gt;0,"⚠ "&amp;COUNTIFS($B$8:$B$5007,B2607,$A$8:$A$5007,"مصروف",$I$8:$I$5007,"&lt;&gt;مرفوض",$K$8:$K$5007,"&lt;&gt;نعم")&amp;" مصروف غير مسوى",IF(L2607="تمت التسوية",IF(P2607=0,"✔ متوازنة وتمت التسوية","✔ تمت التسوية – متبقي "&amp;TEXT(P2607,"#,##0")),IF(P2607&gt;0,"متبقي "&amp;TEXT(P2607,"#,##0"),"✔ متوازنة"))))),IF(R2607=0,"⚠ أضف سطر عهدة أولًا",IF(OR(C2607="",N(G2607)=0),"⚠ أكمل التاريخ والقيمة",IF(S2607="","⚠ التاريخ خارج السنة المالية",IF(H2607="","⚠ اختر بند الموازنة",IF(I2607="مرفوض","✖ مرفوض من المدير",IF(I2607&lt;&gt;"موافق","⏳ بانتظار موافقة المدير",IF(K2607&lt;&gt;"نعم","⚠ غير مسوى مع الحسابات","✔ معتمد ومسوى")))))))))</f>
        <v/>
      </c>
      <c r="R2607">
        <f>N(R2606)+IF(A2607="عهدة",1,0)</f>
        <v/>
      </c>
      <c r="S2607">
        <f>IF(C2607="","",IF(AND(C2607&gt;=DATE(2026,9,1),C2607&lt;=DATE(2027,8,31)),(YEAR(C2607)-2026)*12+MONTH(C2607)-8,""))</f>
        <v/>
      </c>
      <c r="T2607">
        <f>IF(AND(A2607="مصروف",R2607&gt;0,I2607="موافق",S2607&lt;&gt;"",H2607&lt;&gt;""),N(G2607),0)</f>
        <v/>
      </c>
    </row>
    <row r="2608">
      <c r="A2608" s="19" t="n"/>
      <c r="B2608" s="20">
        <f>IF(A2608="","",IF(R2608=0,"⚠ أضف سطر عهدة أولًا","DMT-"&amp;TEXT(R2608,"000")))</f>
        <v/>
      </c>
      <c r="C2608" s="21" t="n"/>
      <c r="D2608" s="20">
        <f>IF(C2608="","",IF(S2608="","خارج السنة المالية",INDEX(القوائم!$D$2:$D$13,S2608)))</f>
        <v/>
      </c>
      <c r="E2608" s="22" t="n"/>
      <c r="F2608" s="23" t="n"/>
      <c r="G2608" s="23" t="n"/>
      <c r="H2608" s="22" t="n"/>
      <c r="I2608" s="19" t="n"/>
      <c r="J2608" s="21" t="n"/>
      <c r="K2608" s="19" t="n"/>
      <c r="L2608" s="19" t="n"/>
      <c r="M2608" s="21" t="n"/>
      <c r="N2608" s="22" t="n"/>
      <c r="O2608" s="24">
        <f>IF(A2608&lt;&gt;"عهدة","",SUMIFS($G$8:$G$5007,$B$8:$B$5007,B2608,$A$8:$A$5007,"مصروف",$I$8:$I$5007,"&lt;&gt;مرفوض"))</f>
        <v/>
      </c>
      <c r="P2608" s="25">
        <f>IF(A2608&lt;&gt;"عهدة","",N(F2608)-O2608)</f>
        <v/>
      </c>
      <c r="Q2608" s="26">
        <f>IF(A2608="","",IF(A2608="عهدة",IF(N(F2608)=0,"⚠ أدخل قيمة العهدة",IF(P2608&lt;0,"⛔ عجز / زيادة مصروفات "&amp;TEXT(-P2608,"#,##0"),IF(COUNTIFS($B$8:$B$5007,B2608,$A$8:$A$5007,"مصروف",$I$8:$I$5007,"&lt;&gt;مرفوض",$K$8:$K$5007,"&lt;&gt;نعم")&gt;0,"⚠ "&amp;COUNTIFS($B$8:$B$5007,B2608,$A$8:$A$5007,"مصروف",$I$8:$I$5007,"&lt;&gt;مرفوض",$K$8:$K$5007,"&lt;&gt;نعم")&amp;" مصروف غير مسوى",IF(L2608="تمت التسوية",IF(P2608=0,"✔ متوازنة وتمت التسوية","✔ تمت التسوية – متبقي "&amp;TEXT(P2608,"#,##0")),IF(P2608&gt;0,"متبقي "&amp;TEXT(P2608,"#,##0"),"✔ متوازنة"))))),IF(R2608=0,"⚠ أضف سطر عهدة أولًا",IF(OR(C2608="",N(G2608)=0),"⚠ أكمل التاريخ والقيمة",IF(S2608="","⚠ التاريخ خارج السنة المالية",IF(H2608="","⚠ اختر بند الموازنة",IF(I2608="مرفوض","✖ مرفوض من المدير",IF(I2608&lt;&gt;"موافق","⏳ بانتظار موافقة المدير",IF(K2608&lt;&gt;"نعم","⚠ غير مسوى مع الحسابات","✔ معتمد ومسوى")))))))))</f>
        <v/>
      </c>
      <c r="R2608">
        <f>N(R2607)+IF(A2608="عهدة",1,0)</f>
        <v/>
      </c>
      <c r="S2608">
        <f>IF(C2608="","",IF(AND(C2608&gt;=DATE(2026,9,1),C2608&lt;=DATE(2027,8,31)),(YEAR(C2608)-2026)*12+MONTH(C2608)-8,""))</f>
        <v/>
      </c>
      <c r="T2608">
        <f>IF(AND(A2608="مصروف",R2608&gt;0,I2608="موافق",S2608&lt;&gt;"",H2608&lt;&gt;""),N(G2608),0)</f>
        <v/>
      </c>
    </row>
    <row r="2609">
      <c r="A2609" s="19" t="n"/>
      <c r="B2609" s="20">
        <f>IF(A2609="","",IF(R2609=0,"⚠ أضف سطر عهدة أولًا","DMT-"&amp;TEXT(R2609,"000")))</f>
        <v/>
      </c>
      <c r="C2609" s="21" t="n"/>
      <c r="D2609" s="20">
        <f>IF(C2609="","",IF(S2609="","خارج السنة المالية",INDEX(القوائم!$D$2:$D$13,S2609)))</f>
        <v/>
      </c>
      <c r="E2609" s="22" t="n"/>
      <c r="F2609" s="23" t="n"/>
      <c r="G2609" s="23" t="n"/>
      <c r="H2609" s="22" t="n"/>
      <c r="I2609" s="19" t="n"/>
      <c r="J2609" s="21" t="n"/>
      <c r="K2609" s="19" t="n"/>
      <c r="L2609" s="19" t="n"/>
      <c r="M2609" s="21" t="n"/>
      <c r="N2609" s="22" t="n"/>
      <c r="O2609" s="24">
        <f>IF(A2609&lt;&gt;"عهدة","",SUMIFS($G$8:$G$5007,$B$8:$B$5007,B2609,$A$8:$A$5007,"مصروف",$I$8:$I$5007,"&lt;&gt;مرفوض"))</f>
        <v/>
      </c>
      <c r="P2609" s="25">
        <f>IF(A2609&lt;&gt;"عهدة","",N(F2609)-O2609)</f>
        <v/>
      </c>
      <c r="Q2609" s="26">
        <f>IF(A2609="","",IF(A2609="عهدة",IF(N(F2609)=0,"⚠ أدخل قيمة العهدة",IF(P2609&lt;0,"⛔ عجز / زيادة مصروفات "&amp;TEXT(-P2609,"#,##0"),IF(COUNTIFS($B$8:$B$5007,B2609,$A$8:$A$5007,"مصروف",$I$8:$I$5007,"&lt;&gt;مرفوض",$K$8:$K$5007,"&lt;&gt;نعم")&gt;0,"⚠ "&amp;COUNTIFS($B$8:$B$5007,B2609,$A$8:$A$5007,"مصروف",$I$8:$I$5007,"&lt;&gt;مرفوض",$K$8:$K$5007,"&lt;&gt;نعم")&amp;" مصروف غير مسوى",IF(L2609="تمت التسوية",IF(P2609=0,"✔ متوازنة وتمت التسوية","✔ تمت التسوية – متبقي "&amp;TEXT(P2609,"#,##0")),IF(P2609&gt;0,"متبقي "&amp;TEXT(P2609,"#,##0"),"✔ متوازنة"))))),IF(R2609=0,"⚠ أضف سطر عهدة أولًا",IF(OR(C2609="",N(G2609)=0),"⚠ أكمل التاريخ والقيمة",IF(S2609="","⚠ التاريخ خارج السنة المالية",IF(H2609="","⚠ اختر بند الموازنة",IF(I2609="مرفوض","✖ مرفوض من المدير",IF(I2609&lt;&gt;"موافق","⏳ بانتظار موافقة المدير",IF(K2609&lt;&gt;"نعم","⚠ غير مسوى مع الحسابات","✔ معتمد ومسوى")))))))))</f>
        <v/>
      </c>
      <c r="R2609">
        <f>N(R2608)+IF(A2609="عهدة",1,0)</f>
        <v/>
      </c>
      <c r="S2609">
        <f>IF(C2609="","",IF(AND(C2609&gt;=DATE(2026,9,1),C2609&lt;=DATE(2027,8,31)),(YEAR(C2609)-2026)*12+MONTH(C2609)-8,""))</f>
        <v/>
      </c>
      <c r="T2609">
        <f>IF(AND(A2609="مصروف",R2609&gt;0,I2609="موافق",S2609&lt;&gt;"",H2609&lt;&gt;""),N(G2609),0)</f>
        <v/>
      </c>
    </row>
    <row r="2610">
      <c r="A2610" s="19" t="n"/>
      <c r="B2610" s="20">
        <f>IF(A2610="","",IF(R2610=0,"⚠ أضف سطر عهدة أولًا","DMT-"&amp;TEXT(R2610,"000")))</f>
        <v/>
      </c>
      <c r="C2610" s="21" t="n"/>
      <c r="D2610" s="20">
        <f>IF(C2610="","",IF(S2610="","خارج السنة المالية",INDEX(القوائم!$D$2:$D$13,S2610)))</f>
        <v/>
      </c>
      <c r="E2610" s="22" t="n"/>
      <c r="F2610" s="23" t="n"/>
      <c r="G2610" s="23" t="n"/>
      <c r="H2610" s="22" t="n"/>
      <c r="I2610" s="19" t="n"/>
      <c r="J2610" s="21" t="n"/>
      <c r="K2610" s="19" t="n"/>
      <c r="L2610" s="19" t="n"/>
      <c r="M2610" s="21" t="n"/>
      <c r="N2610" s="22" t="n"/>
      <c r="O2610" s="24">
        <f>IF(A2610&lt;&gt;"عهدة","",SUMIFS($G$8:$G$5007,$B$8:$B$5007,B2610,$A$8:$A$5007,"مصروف",$I$8:$I$5007,"&lt;&gt;مرفوض"))</f>
        <v/>
      </c>
      <c r="P2610" s="25">
        <f>IF(A2610&lt;&gt;"عهدة","",N(F2610)-O2610)</f>
        <v/>
      </c>
      <c r="Q2610" s="26">
        <f>IF(A2610="","",IF(A2610="عهدة",IF(N(F2610)=0,"⚠ أدخل قيمة العهدة",IF(P2610&lt;0,"⛔ عجز / زيادة مصروفات "&amp;TEXT(-P2610,"#,##0"),IF(COUNTIFS($B$8:$B$5007,B2610,$A$8:$A$5007,"مصروف",$I$8:$I$5007,"&lt;&gt;مرفوض",$K$8:$K$5007,"&lt;&gt;نعم")&gt;0,"⚠ "&amp;COUNTIFS($B$8:$B$5007,B2610,$A$8:$A$5007,"مصروف",$I$8:$I$5007,"&lt;&gt;مرفوض",$K$8:$K$5007,"&lt;&gt;نعم")&amp;" مصروف غير مسوى",IF(L2610="تمت التسوية",IF(P2610=0,"✔ متوازنة وتمت التسوية","✔ تمت التسوية – متبقي "&amp;TEXT(P2610,"#,##0")),IF(P2610&gt;0,"متبقي "&amp;TEXT(P2610,"#,##0"),"✔ متوازنة"))))),IF(R2610=0,"⚠ أضف سطر عهدة أولًا",IF(OR(C2610="",N(G2610)=0),"⚠ أكمل التاريخ والقيمة",IF(S2610="","⚠ التاريخ خارج السنة المالية",IF(H2610="","⚠ اختر بند الموازنة",IF(I2610="مرفوض","✖ مرفوض من المدير",IF(I2610&lt;&gt;"موافق","⏳ بانتظار موافقة المدير",IF(K2610&lt;&gt;"نعم","⚠ غير مسوى مع الحسابات","✔ معتمد ومسوى")))))))))</f>
        <v/>
      </c>
      <c r="R2610">
        <f>N(R2609)+IF(A2610="عهدة",1,0)</f>
        <v/>
      </c>
      <c r="S2610">
        <f>IF(C2610="","",IF(AND(C2610&gt;=DATE(2026,9,1),C2610&lt;=DATE(2027,8,31)),(YEAR(C2610)-2026)*12+MONTH(C2610)-8,""))</f>
        <v/>
      </c>
      <c r="T2610">
        <f>IF(AND(A2610="مصروف",R2610&gt;0,I2610="موافق",S2610&lt;&gt;"",H2610&lt;&gt;""),N(G2610),0)</f>
        <v/>
      </c>
    </row>
    <row r="2611">
      <c r="A2611" s="19" t="n"/>
      <c r="B2611" s="20">
        <f>IF(A2611="","",IF(R2611=0,"⚠ أضف سطر عهدة أولًا","DMT-"&amp;TEXT(R2611,"000")))</f>
        <v/>
      </c>
      <c r="C2611" s="21" t="n"/>
      <c r="D2611" s="20">
        <f>IF(C2611="","",IF(S2611="","خارج السنة المالية",INDEX(القوائم!$D$2:$D$13,S2611)))</f>
        <v/>
      </c>
      <c r="E2611" s="22" t="n"/>
      <c r="F2611" s="23" t="n"/>
      <c r="G2611" s="23" t="n"/>
      <c r="H2611" s="22" t="n"/>
      <c r="I2611" s="19" t="n"/>
      <c r="J2611" s="21" t="n"/>
      <c r="K2611" s="19" t="n"/>
      <c r="L2611" s="19" t="n"/>
      <c r="M2611" s="21" t="n"/>
      <c r="N2611" s="22" t="n"/>
      <c r="O2611" s="24">
        <f>IF(A2611&lt;&gt;"عهدة","",SUMIFS($G$8:$G$5007,$B$8:$B$5007,B2611,$A$8:$A$5007,"مصروف",$I$8:$I$5007,"&lt;&gt;مرفوض"))</f>
        <v/>
      </c>
      <c r="P2611" s="25">
        <f>IF(A2611&lt;&gt;"عهدة","",N(F2611)-O2611)</f>
        <v/>
      </c>
      <c r="Q2611" s="26">
        <f>IF(A2611="","",IF(A2611="عهدة",IF(N(F2611)=0,"⚠ أدخل قيمة العهدة",IF(P2611&lt;0,"⛔ عجز / زيادة مصروفات "&amp;TEXT(-P2611,"#,##0"),IF(COUNTIFS($B$8:$B$5007,B2611,$A$8:$A$5007,"مصروف",$I$8:$I$5007,"&lt;&gt;مرفوض",$K$8:$K$5007,"&lt;&gt;نعم")&gt;0,"⚠ "&amp;COUNTIFS($B$8:$B$5007,B2611,$A$8:$A$5007,"مصروف",$I$8:$I$5007,"&lt;&gt;مرفوض",$K$8:$K$5007,"&lt;&gt;نعم")&amp;" مصروف غير مسوى",IF(L2611="تمت التسوية",IF(P2611=0,"✔ متوازنة وتمت التسوية","✔ تمت التسوية – متبقي "&amp;TEXT(P2611,"#,##0")),IF(P2611&gt;0,"متبقي "&amp;TEXT(P2611,"#,##0"),"✔ متوازنة"))))),IF(R2611=0,"⚠ أضف سطر عهدة أولًا",IF(OR(C2611="",N(G2611)=0),"⚠ أكمل التاريخ والقيمة",IF(S2611="","⚠ التاريخ خارج السنة المالية",IF(H2611="","⚠ اختر بند الموازنة",IF(I2611="مرفوض","✖ مرفوض من المدير",IF(I2611&lt;&gt;"موافق","⏳ بانتظار موافقة المدير",IF(K2611&lt;&gt;"نعم","⚠ غير مسوى مع الحسابات","✔ معتمد ومسوى")))))))))</f>
        <v/>
      </c>
      <c r="R2611">
        <f>N(R2610)+IF(A2611="عهدة",1,0)</f>
        <v/>
      </c>
      <c r="S2611">
        <f>IF(C2611="","",IF(AND(C2611&gt;=DATE(2026,9,1),C2611&lt;=DATE(2027,8,31)),(YEAR(C2611)-2026)*12+MONTH(C2611)-8,""))</f>
        <v/>
      </c>
      <c r="T2611">
        <f>IF(AND(A2611="مصروف",R2611&gt;0,I2611="موافق",S2611&lt;&gt;"",H2611&lt;&gt;""),N(G2611),0)</f>
        <v/>
      </c>
    </row>
    <row r="2612">
      <c r="A2612" s="19" t="n"/>
      <c r="B2612" s="20">
        <f>IF(A2612="","",IF(R2612=0,"⚠ أضف سطر عهدة أولًا","DMT-"&amp;TEXT(R2612,"000")))</f>
        <v/>
      </c>
      <c r="C2612" s="21" t="n"/>
      <c r="D2612" s="20">
        <f>IF(C2612="","",IF(S2612="","خارج السنة المالية",INDEX(القوائم!$D$2:$D$13,S2612)))</f>
        <v/>
      </c>
      <c r="E2612" s="22" t="n"/>
      <c r="F2612" s="23" t="n"/>
      <c r="G2612" s="23" t="n"/>
      <c r="H2612" s="22" t="n"/>
      <c r="I2612" s="19" t="n"/>
      <c r="J2612" s="21" t="n"/>
      <c r="K2612" s="19" t="n"/>
      <c r="L2612" s="19" t="n"/>
      <c r="M2612" s="21" t="n"/>
      <c r="N2612" s="22" t="n"/>
      <c r="O2612" s="24">
        <f>IF(A2612&lt;&gt;"عهدة","",SUMIFS($G$8:$G$5007,$B$8:$B$5007,B2612,$A$8:$A$5007,"مصروف",$I$8:$I$5007,"&lt;&gt;مرفوض"))</f>
        <v/>
      </c>
      <c r="P2612" s="25">
        <f>IF(A2612&lt;&gt;"عهدة","",N(F2612)-O2612)</f>
        <v/>
      </c>
      <c r="Q2612" s="26">
        <f>IF(A2612="","",IF(A2612="عهدة",IF(N(F2612)=0,"⚠ أدخل قيمة العهدة",IF(P2612&lt;0,"⛔ عجز / زيادة مصروفات "&amp;TEXT(-P2612,"#,##0"),IF(COUNTIFS($B$8:$B$5007,B2612,$A$8:$A$5007,"مصروف",$I$8:$I$5007,"&lt;&gt;مرفوض",$K$8:$K$5007,"&lt;&gt;نعم")&gt;0,"⚠ "&amp;COUNTIFS($B$8:$B$5007,B2612,$A$8:$A$5007,"مصروف",$I$8:$I$5007,"&lt;&gt;مرفوض",$K$8:$K$5007,"&lt;&gt;نعم")&amp;" مصروف غير مسوى",IF(L2612="تمت التسوية",IF(P2612=0,"✔ متوازنة وتمت التسوية","✔ تمت التسوية – متبقي "&amp;TEXT(P2612,"#,##0")),IF(P2612&gt;0,"متبقي "&amp;TEXT(P2612,"#,##0"),"✔ متوازنة"))))),IF(R2612=0,"⚠ أضف سطر عهدة أولًا",IF(OR(C2612="",N(G2612)=0),"⚠ أكمل التاريخ والقيمة",IF(S2612="","⚠ التاريخ خارج السنة المالية",IF(H2612="","⚠ اختر بند الموازنة",IF(I2612="مرفوض","✖ مرفوض من المدير",IF(I2612&lt;&gt;"موافق","⏳ بانتظار موافقة المدير",IF(K2612&lt;&gt;"نعم","⚠ غير مسوى مع الحسابات","✔ معتمد ومسوى")))))))))</f>
        <v/>
      </c>
      <c r="R2612">
        <f>N(R2611)+IF(A2612="عهدة",1,0)</f>
        <v/>
      </c>
      <c r="S2612">
        <f>IF(C2612="","",IF(AND(C2612&gt;=DATE(2026,9,1),C2612&lt;=DATE(2027,8,31)),(YEAR(C2612)-2026)*12+MONTH(C2612)-8,""))</f>
        <v/>
      </c>
      <c r="T2612">
        <f>IF(AND(A2612="مصروف",R2612&gt;0,I2612="موافق",S2612&lt;&gt;"",H2612&lt;&gt;""),N(G2612),0)</f>
        <v/>
      </c>
    </row>
    <row r="2613">
      <c r="A2613" s="19" t="n"/>
      <c r="B2613" s="20">
        <f>IF(A2613="","",IF(R2613=0,"⚠ أضف سطر عهدة أولًا","DMT-"&amp;TEXT(R2613,"000")))</f>
        <v/>
      </c>
      <c r="C2613" s="21" t="n"/>
      <c r="D2613" s="20">
        <f>IF(C2613="","",IF(S2613="","خارج السنة المالية",INDEX(القوائم!$D$2:$D$13,S2613)))</f>
        <v/>
      </c>
      <c r="E2613" s="22" t="n"/>
      <c r="F2613" s="23" t="n"/>
      <c r="G2613" s="23" t="n"/>
      <c r="H2613" s="22" t="n"/>
      <c r="I2613" s="19" t="n"/>
      <c r="J2613" s="21" t="n"/>
      <c r="K2613" s="19" t="n"/>
      <c r="L2613" s="19" t="n"/>
      <c r="M2613" s="21" t="n"/>
      <c r="N2613" s="22" t="n"/>
      <c r="O2613" s="24">
        <f>IF(A2613&lt;&gt;"عهدة","",SUMIFS($G$8:$G$5007,$B$8:$B$5007,B2613,$A$8:$A$5007,"مصروف",$I$8:$I$5007,"&lt;&gt;مرفوض"))</f>
        <v/>
      </c>
      <c r="P2613" s="25">
        <f>IF(A2613&lt;&gt;"عهدة","",N(F2613)-O2613)</f>
        <v/>
      </c>
      <c r="Q2613" s="26">
        <f>IF(A2613="","",IF(A2613="عهدة",IF(N(F2613)=0,"⚠ أدخل قيمة العهدة",IF(P2613&lt;0,"⛔ عجز / زيادة مصروفات "&amp;TEXT(-P2613,"#,##0"),IF(COUNTIFS($B$8:$B$5007,B2613,$A$8:$A$5007,"مصروف",$I$8:$I$5007,"&lt;&gt;مرفوض",$K$8:$K$5007,"&lt;&gt;نعم")&gt;0,"⚠ "&amp;COUNTIFS($B$8:$B$5007,B2613,$A$8:$A$5007,"مصروف",$I$8:$I$5007,"&lt;&gt;مرفوض",$K$8:$K$5007,"&lt;&gt;نعم")&amp;" مصروف غير مسوى",IF(L2613="تمت التسوية",IF(P2613=0,"✔ متوازنة وتمت التسوية","✔ تمت التسوية – متبقي "&amp;TEXT(P2613,"#,##0")),IF(P2613&gt;0,"متبقي "&amp;TEXT(P2613,"#,##0"),"✔ متوازنة"))))),IF(R2613=0,"⚠ أضف سطر عهدة أولًا",IF(OR(C2613="",N(G2613)=0),"⚠ أكمل التاريخ والقيمة",IF(S2613="","⚠ التاريخ خارج السنة المالية",IF(H2613="","⚠ اختر بند الموازنة",IF(I2613="مرفوض","✖ مرفوض من المدير",IF(I2613&lt;&gt;"موافق","⏳ بانتظار موافقة المدير",IF(K2613&lt;&gt;"نعم","⚠ غير مسوى مع الحسابات","✔ معتمد ومسوى")))))))))</f>
        <v/>
      </c>
      <c r="R2613">
        <f>N(R2612)+IF(A2613="عهدة",1,0)</f>
        <v/>
      </c>
      <c r="S2613">
        <f>IF(C2613="","",IF(AND(C2613&gt;=DATE(2026,9,1),C2613&lt;=DATE(2027,8,31)),(YEAR(C2613)-2026)*12+MONTH(C2613)-8,""))</f>
        <v/>
      </c>
      <c r="T2613">
        <f>IF(AND(A2613="مصروف",R2613&gt;0,I2613="موافق",S2613&lt;&gt;"",H2613&lt;&gt;""),N(G2613),0)</f>
        <v/>
      </c>
    </row>
    <row r="2614">
      <c r="A2614" s="19" t="n"/>
      <c r="B2614" s="20">
        <f>IF(A2614="","",IF(R2614=0,"⚠ أضف سطر عهدة أولًا","DMT-"&amp;TEXT(R2614,"000")))</f>
        <v/>
      </c>
      <c r="C2614" s="21" t="n"/>
      <c r="D2614" s="20">
        <f>IF(C2614="","",IF(S2614="","خارج السنة المالية",INDEX(القوائم!$D$2:$D$13,S2614)))</f>
        <v/>
      </c>
      <c r="E2614" s="22" t="n"/>
      <c r="F2614" s="23" t="n"/>
      <c r="G2614" s="23" t="n"/>
      <c r="H2614" s="22" t="n"/>
      <c r="I2614" s="19" t="n"/>
      <c r="J2614" s="21" t="n"/>
      <c r="K2614" s="19" t="n"/>
      <c r="L2614" s="19" t="n"/>
      <c r="M2614" s="21" t="n"/>
      <c r="N2614" s="22" t="n"/>
      <c r="O2614" s="24">
        <f>IF(A2614&lt;&gt;"عهدة","",SUMIFS($G$8:$G$5007,$B$8:$B$5007,B2614,$A$8:$A$5007,"مصروف",$I$8:$I$5007,"&lt;&gt;مرفوض"))</f>
        <v/>
      </c>
      <c r="P2614" s="25">
        <f>IF(A2614&lt;&gt;"عهدة","",N(F2614)-O2614)</f>
        <v/>
      </c>
      <c r="Q2614" s="26">
        <f>IF(A2614="","",IF(A2614="عهدة",IF(N(F2614)=0,"⚠ أدخل قيمة العهدة",IF(P2614&lt;0,"⛔ عجز / زيادة مصروفات "&amp;TEXT(-P2614,"#,##0"),IF(COUNTIFS($B$8:$B$5007,B2614,$A$8:$A$5007,"مصروف",$I$8:$I$5007,"&lt;&gt;مرفوض",$K$8:$K$5007,"&lt;&gt;نعم")&gt;0,"⚠ "&amp;COUNTIFS($B$8:$B$5007,B2614,$A$8:$A$5007,"مصروف",$I$8:$I$5007,"&lt;&gt;مرفوض",$K$8:$K$5007,"&lt;&gt;نعم")&amp;" مصروف غير مسوى",IF(L2614="تمت التسوية",IF(P2614=0,"✔ متوازنة وتمت التسوية","✔ تمت التسوية – متبقي "&amp;TEXT(P2614,"#,##0")),IF(P2614&gt;0,"متبقي "&amp;TEXT(P2614,"#,##0"),"✔ متوازنة"))))),IF(R2614=0,"⚠ أضف سطر عهدة أولًا",IF(OR(C2614="",N(G2614)=0),"⚠ أكمل التاريخ والقيمة",IF(S2614="","⚠ التاريخ خارج السنة المالية",IF(H2614="","⚠ اختر بند الموازنة",IF(I2614="مرفوض","✖ مرفوض من المدير",IF(I2614&lt;&gt;"موافق","⏳ بانتظار موافقة المدير",IF(K2614&lt;&gt;"نعم","⚠ غير مسوى مع الحسابات","✔ معتمد ومسوى")))))))))</f>
        <v/>
      </c>
      <c r="R2614">
        <f>N(R2613)+IF(A2614="عهدة",1,0)</f>
        <v/>
      </c>
      <c r="S2614">
        <f>IF(C2614="","",IF(AND(C2614&gt;=DATE(2026,9,1),C2614&lt;=DATE(2027,8,31)),(YEAR(C2614)-2026)*12+MONTH(C2614)-8,""))</f>
        <v/>
      </c>
      <c r="T2614">
        <f>IF(AND(A2614="مصروف",R2614&gt;0,I2614="موافق",S2614&lt;&gt;"",H2614&lt;&gt;""),N(G2614),0)</f>
        <v/>
      </c>
    </row>
    <row r="2615">
      <c r="A2615" s="19" t="n"/>
      <c r="B2615" s="20">
        <f>IF(A2615="","",IF(R2615=0,"⚠ أضف سطر عهدة أولًا","DMT-"&amp;TEXT(R2615,"000")))</f>
        <v/>
      </c>
      <c r="C2615" s="21" t="n"/>
      <c r="D2615" s="20">
        <f>IF(C2615="","",IF(S2615="","خارج السنة المالية",INDEX(القوائم!$D$2:$D$13,S2615)))</f>
        <v/>
      </c>
      <c r="E2615" s="22" t="n"/>
      <c r="F2615" s="23" t="n"/>
      <c r="G2615" s="23" t="n"/>
      <c r="H2615" s="22" t="n"/>
      <c r="I2615" s="19" t="n"/>
      <c r="J2615" s="21" t="n"/>
      <c r="K2615" s="19" t="n"/>
      <c r="L2615" s="19" t="n"/>
      <c r="M2615" s="21" t="n"/>
      <c r="N2615" s="22" t="n"/>
      <c r="O2615" s="24">
        <f>IF(A2615&lt;&gt;"عهدة","",SUMIFS($G$8:$G$5007,$B$8:$B$5007,B2615,$A$8:$A$5007,"مصروف",$I$8:$I$5007,"&lt;&gt;مرفوض"))</f>
        <v/>
      </c>
      <c r="P2615" s="25">
        <f>IF(A2615&lt;&gt;"عهدة","",N(F2615)-O2615)</f>
        <v/>
      </c>
      <c r="Q2615" s="26">
        <f>IF(A2615="","",IF(A2615="عهدة",IF(N(F2615)=0,"⚠ أدخل قيمة العهدة",IF(P2615&lt;0,"⛔ عجز / زيادة مصروفات "&amp;TEXT(-P2615,"#,##0"),IF(COUNTIFS($B$8:$B$5007,B2615,$A$8:$A$5007,"مصروف",$I$8:$I$5007,"&lt;&gt;مرفوض",$K$8:$K$5007,"&lt;&gt;نعم")&gt;0,"⚠ "&amp;COUNTIFS($B$8:$B$5007,B2615,$A$8:$A$5007,"مصروف",$I$8:$I$5007,"&lt;&gt;مرفوض",$K$8:$K$5007,"&lt;&gt;نعم")&amp;" مصروف غير مسوى",IF(L2615="تمت التسوية",IF(P2615=0,"✔ متوازنة وتمت التسوية","✔ تمت التسوية – متبقي "&amp;TEXT(P2615,"#,##0")),IF(P2615&gt;0,"متبقي "&amp;TEXT(P2615,"#,##0"),"✔ متوازنة"))))),IF(R2615=0,"⚠ أضف سطر عهدة أولًا",IF(OR(C2615="",N(G2615)=0),"⚠ أكمل التاريخ والقيمة",IF(S2615="","⚠ التاريخ خارج السنة المالية",IF(H2615="","⚠ اختر بند الموازنة",IF(I2615="مرفوض","✖ مرفوض من المدير",IF(I2615&lt;&gt;"موافق","⏳ بانتظار موافقة المدير",IF(K2615&lt;&gt;"نعم","⚠ غير مسوى مع الحسابات","✔ معتمد ومسوى")))))))))</f>
        <v/>
      </c>
      <c r="R2615">
        <f>N(R2614)+IF(A2615="عهدة",1,0)</f>
        <v/>
      </c>
      <c r="S2615">
        <f>IF(C2615="","",IF(AND(C2615&gt;=DATE(2026,9,1),C2615&lt;=DATE(2027,8,31)),(YEAR(C2615)-2026)*12+MONTH(C2615)-8,""))</f>
        <v/>
      </c>
      <c r="T2615">
        <f>IF(AND(A2615="مصروف",R2615&gt;0,I2615="موافق",S2615&lt;&gt;"",H2615&lt;&gt;""),N(G2615),0)</f>
        <v/>
      </c>
    </row>
    <row r="2616">
      <c r="A2616" s="19" t="n"/>
      <c r="B2616" s="20">
        <f>IF(A2616="","",IF(R2616=0,"⚠ أضف سطر عهدة أولًا","DMT-"&amp;TEXT(R2616,"000")))</f>
        <v/>
      </c>
      <c r="C2616" s="21" t="n"/>
      <c r="D2616" s="20">
        <f>IF(C2616="","",IF(S2616="","خارج السنة المالية",INDEX(القوائم!$D$2:$D$13,S2616)))</f>
        <v/>
      </c>
      <c r="E2616" s="22" t="n"/>
      <c r="F2616" s="23" t="n"/>
      <c r="G2616" s="23" t="n"/>
      <c r="H2616" s="22" t="n"/>
      <c r="I2616" s="19" t="n"/>
      <c r="J2616" s="21" t="n"/>
      <c r="K2616" s="19" t="n"/>
      <c r="L2616" s="19" t="n"/>
      <c r="M2616" s="21" t="n"/>
      <c r="N2616" s="22" t="n"/>
      <c r="O2616" s="24">
        <f>IF(A2616&lt;&gt;"عهدة","",SUMIFS($G$8:$G$5007,$B$8:$B$5007,B2616,$A$8:$A$5007,"مصروف",$I$8:$I$5007,"&lt;&gt;مرفوض"))</f>
        <v/>
      </c>
      <c r="P2616" s="25">
        <f>IF(A2616&lt;&gt;"عهدة","",N(F2616)-O2616)</f>
        <v/>
      </c>
      <c r="Q2616" s="26">
        <f>IF(A2616="","",IF(A2616="عهدة",IF(N(F2616)=0,"⚠ أدخل قيمة العهدة",IF(P2616&lt;0,"⛔ عجز / زيادة مصروفات "&amp;TEXT(-P2616,"#,##0"),IF(COUNTIFS($B$8:$B$5007,B2616,$A$8:$A$5007,"مصروف",$I$8:$I$5007,"&lt;&gt;مرفوض",$K$8:$K$5007,"&lt;&gt;نعم")&gt;0,"⚠ "&amp;COUNTIFS($B$8:$B$5007,B2616,$A$8:$A$5007,"مصروف",$I$8:$I$5007,"&lt;&gt;مرفوض",$K$8:$K$5007,"&lt;&gt;نعم")&amp;" مصروف غير مسوى",IF(L2616="تمت التسوية",IF(P2616=0,"✔ متوازنة وتمت التسوية","✔ تمت التسوية – متبقي "&amp;TEXT(P2616,"#,##0")),IF(P2616&gt;0,"متبقي "&amp;TEXT(P2616,"#,##0"),"✔ متوازنة"))))),IF(R2616=0,"⚠ أضف سطر عهدة أولًا",IF(OR(C2616="",N(G2616)=0),"⚠ أكمل التاريخ والقيمة",IF(S2616="","⚠ التاريخ خارج السنة المالية",IF(H2616="","⚠ اختر بند الموازنة",IF(I2616="مرفوض","✖ مرفوض من المدير",IF(I2616&lt;&gt;"موافق","⏳ بانتظار موافقة المدير",IF(K2616&lt;&gt;"نعم","⚠ غير مسوى مع الحسابات","✔ معتمد ومسوى")))))))))</f>
        <v/>
      </c>
      <c r="R2616">
        <f>N(R2615)+IF(A2616="عهدة",1,0)</f>
        <v/>
      </c>
      <c r="S2616">
        <f>IF(C2616="","",IF(AND(C2616&gt;=DATE(2026,9,1),C2616&lt;=DATE(2027,8,31)),(YEAR(C2616)-2026)*12+MONTH(C2616)-8,""))</f>
        <v/>
      </c>
      <c r="T2616">
        <f>IF(AND(A2616="مصروف",R2616&gt;0,I2616="موافق",S2616&lt;&gt;"",H2616&lt;&gt;""),N(G2616),0)</f>
        <v/>
      </c>
    </row>
    <row r="2617">
      <c r="A2617" s="19" t="n"/>
      <c r="B2617" s="20">
        <f>IF(A2617="","",IF(R2617=0,"⚠ أضف سطر عهدة أولًا","DMT-"&amp;TEXT(R2617,"000")))</f>
        <v/>
      </c>
      <c r="C2617" s="21" t="n"/>
      <c r="D2617" s="20">
        <f>IF(C2617="","",IF(S2617="","خارج السنة المالية",INDEX(القوائم!$D$2:$D$13,S2617)))</f>
        <v/>
      </c>
      <c r="E2617" s="22" t="n"/>
      <c r="F2617" s="23" t="n"/>
      <c r="G2617" s="23" t="n"/>
      <c r="H2617" s="22" t="n"/>
      <c r="I2617" s="19" t="n"/>
      <c r="J2617" s="21" t="n"/>
      <c r="K2617" s="19" t="n"/>
      <c r="L2617" s="19" t="n"/>
      <c r="M2617" s="21" t="n"/>
      <c r="N2617" s="22" t="n"/>
      <c r="O2617" s="24">
        <f>IF(A2617&lt;&gt;"عهدة","",SUMIFS($G$8:$G$5007,$B$8:$B$5007,B2617,$A$8:$A$5007,"مصروف",$I$8:$I$5007,"&lt;&gt;مرفوض"))</f>
        <v/>
      </c>
      <c r="P2617" s="25">
        <f>IF(A2617&lt;&gt;"عهدة","",N(F2617)-O2617)</f>
        <v/>
      </c>
      <c r="Q2617" s="26">
        <f>IF(A2617="","",IF(A2617="عهدة",IF(N(F2617)=0,"⚠ أدخل قيمة العهدة",IF(P2617&lt;0,"⛔ عجز / زيادة مصروفات "&amp;TEXT(-P2617,"#,##0"),IF(COUNTIFS($B$8:$B$5007,B2617,$A$8:$A$5007,"مصروف",$I$8:$I$5007,"&lt;&gt;مرفوض",$K$8:$K$5007,"&lt;&gt;نعم")&gt;0,"⚠ "&amp;COUNTIFS($B$8:$B$5007,B2617,$A$8:$A$5007,"مصروف",$I$8:$I$5007,"&lt;&gt;مرفوض",$K$8:$K$5007,"&lt;&gt;نعم")&amp;" مصروف غير مسوى",IF(L2617="تمت التسوية",IF(P2617=0,"✔ متوازنة وتمت التسوية","✔ تمت التسوية – متبقي "&amp;TEXT(P2617,"#,##0")),IF(P2617&gt;0,"متبقي "&amp;TEXT(P2617,"#,##0"),"✔ متوازنة"))))),IF(R2617=0,"⚠ أضف سطر عهدة أولًا",IF(OR(C2617="",N(G2617)=0),"⚠ أكمل التاريخ والقيمة",IF(S2617="","⚠ التاريخ خارج السنة المالية",IF(H2617="","⚠ اختر بند الموازنة",IF(I2617="مرفوض","✖ مرفوض من المدير",IF(I2617&lt;&gt;"موافق","⏳ بانتظار موافقة المدير",IF(K2617&lt;&gt;"نعم","⚠ غير مسوى مع الحسابات","✔ معتمد ومسوى")))))))))</f>
        <v/>
      </c>
      <c r="R2617">
        <f>N(R2616)+IF(A2617="عهدة",1,0)</f>
        <v/>
      </c>
      <c r="S2617">
        <f>IF(C2617="","",IF(AND(C2617&gt;=DATE(2026,9,1),C2617&lt;=DATE(2027,8,31)),(YEAR(C2617)-2026)*12+MONTH(C2617)-8,""))</f>
        <v/>
      </c>
      <c r="T2617">
        <f>IF(AND(A2617="مصروف",R2617&gt;0,I2617="موافق",S2617&lt;&gt;"",H2617&lt;&gt;""),N(G2617),0)</f>
        <v/>
      </c>
    </row>
    <row r="2618">
      <c r="A2618" s="19" t="n"/>
      <c r="B2618" s="20">
        <f>IF(A2618="","",IF(R2618=0,"⚠ أضف سطر عهدة أولًا","DMT-"&amp;TEXT(R2618,"000")))</f>
        <v/>
      </c>
      <c r="C2618" s="21" t="n"/>
      <c r="D2618" s="20">
        <f>IF(C2618="","",IF(S2618="","خارج السنة المالية",INDEX(القوائم!$D$2:$D$13,S2618)))</f>
        <v/>
      </c>
      <c r="E2618" s="22" t="n"/>
      <c r="F2618" s="23" t="n"/>
      <c r="G2618" s="23" t="n"/>
      <c r="H2618" s="22" t="n"/>
      <c r="I2618" s="19" t="n"/>
      <c r="J2618" s="21" t="n"/>
      <c r="K2618" s="19" t="n"/>
      <c r="L2618" s="19" t="n"/>
      <c r="M2618" s="21" t="n"/>
      <c r="N2618" s="22" t="n"/>
      <c r="O2618" s="24">
        <f>IF(A2618&lt;&gt;"عهدة","",SUMIFS($G$8:$G$5007,$B$8:$B$5007,B2618,$A$8:$A$5007,"مصروف",$I$8:$I$5007,"&lt;&gt;مرفوض"))</f>
        <v/>
      </c>
      <c r="P2618" s="25">
        <f>IF(A2618&lt;&gt;"عهدة","",N(F2618)-O2618)</f>
        <v/>
      </c>
      <c r="Q2618" s="26">
        <f>IF(A2618="","",IF(A2618="عهدة",IF(N(F2618)=0,"⚠ أدخل قيمة العهدة",IF(P2618&lt;0,"⛔ عجز / زيادة مصروفات "&amp;TEXT(-P2618,"#,##0"),IF(COUNTIFS($B$8:$B$5007,B2618,$A$8:$A$5007,"مصروف",$I$8:$I$5007,"&lt;&gt;مرفوض",$K$8:$K$5007,"&lt;&gt;نعم")&gt;0,"⚠ "&amp;COUNTIFS($B$8:$B$5007,B2618,$A$8:$A$5007,"مصروف",$I$8:$I$5007,"&lt;&gt;مرفوض",$K$8:$K$5007,"&lt;&gt;نعم")&amp;" مصروف غير مسوى",IF(L2618="تمت التسوية",IF(P2618=0,"✔ متوازنة وتمت التسوية","✔ تمت التسوية – متبقي "&amp;TEXT(P2618,"#,##0")),IF(P2618&gt;0,"متبقي "&amp;TEXT(P2618,"#,##0"),"✔ متوازنة"))))),IF(R2618=0,"⚠ أضف سطر عهدة أولًا",IF(OR(C2618="",N(G2618)=0),"⚠ أكمل التاريخ والقيمة",IF(S2618="","⚠ التاريخ خارج السنة المالية",IF(H2618="","⚠ اختر بند الموازنة",IF(I2618="مرفوض","✖ مرفوض من المدير",IF(I2618&lt;&gt;"موافق","⏳ بانتظار موافقة المدير",IF(K2618&lt;&gt;"نعم","⚠ غير مسوى مع الحسابات","✔ معتمد ومسوى")))))))))</f>
        <v/>
      </c>
      <c r="R2618">
        <f>N(R2617)+IF(A2618="عهدة",1,0)</f>
        <v/>
      </c>
      <c r="S2618">
        <f>IF(C2618="","",IF(AND(C2618&gt;=DATE(2026,9,1),C2618&lt;=DATE(2027,8,31)),(YEAR(C2618)-2026)*12+MONTH(C2618)-8,""))</f>
        <v/>
      </c>
      <c r="T2618">
        <f>IF(AND(A2618="مصروف",R2618&gt;0,I2618="موافق",S2618&lt;&gt;"",H2618&lt;&gt;""),N(G2618),0)</f>
        <v/>
      </c>
    </row>
    <row r="2619">
      <c r="A2619" s="19" t="n"/>
      <c r="B2619" s="20">
        <f>IF(A2619="","",IF(R2619=0,"⚠ أضف سطر عهدة أولًا","DMT-"&amp;TEXT(R2619,"000")))</f>
        <v/>
      </c>
      <c r="C2619" s="21" t="n"/>
      <c r="D2619" s="20">
        <f>IF(C2619="","",IF(S2619="","خارج السنة المالية",INDEX(القوائم!$D$2:$D$13,S2619)))</f>
        <v/>
      </c>
      <c r="E2619" s="22" t="n"/>
      <c r="F2619" s="23" t="n"/>
      <c r="G2619" s="23" t="n"/>
      <c r="H2619" s="22" t="n"/>
      <c r="I2619" s="19" t="n"/>
      <c r="J2619" s="21" t="n"/>
      <c r="K2619" s="19" t="n"/>
      <c r="L2619" s="19" t="n"/>
      <c r="M2619" s="21" t="n"/>
      <c r="N2619" s="22" t="n"/>
      <c r="O2619" s="24">
        <f>IF(A2619&lt;&gt;"عهدة","",SUMIFS($G$8:$G$5007,$B$8:$B$5007,B2619,$A$8:$A$5007,"مصروف",$I$8:$I$5007,"&lt;&gt;مرفوض"))</f>
        <v/>
      </c>
      <c r="P2619" s="25">
        <f>IF(A2619&lt;&gt;"عهدة","",N(F2619)-O2619)</f>
        <v/>
      </c>
      <c r="Q2619" s="26">
        <f>IF(A2619="","",IF(A2619="عهدة",IF(N(F2619)=0,"⚠ أدخل قيمة العهدة",IF(P2619&lt;0,"⛔ عجز / زيادة مصروفات "&amp;TEXT(-P2619,"#,##0"),IF(COUNTIFS($B$8:$B$5007,B2619,$A$8:$A$5007,"مصروف",$I$8:$I$5007,"&lt;&gt;مرفوض",$K$8:$K$5007,"&lt;&gt;نعم")&gt;0,"⚠ "&amp;COUNTIFS($B$8:$B$5007,B2619,$A$8:$A$5007,"مصروف",$I$8:$I$5007,"&lt;&gt;مرفوض",$K$8:$K$5007,"&lt;&gt;نعم")&amp;" مصروف غير مسوى",IF(L2619="تمت التسوية",IF(P2619=0,"✔ متوازنة وتمت التسوية","✔ تمت التسوية – متبقي "&amp;TEXT(P2619,"#,##0")),IF(P2619&gt;0,"متبقي "&amp;TEXT(P2619,"#,##0"),"✔ متوازنة"))))),IF(R2619=0,"⚠ أضف سطر عهدة أولًا",IF(OR(C2619="",N(G2619)=0),"⚠ أكمل التاريخ والقيمة",IF(S2619="","⚠ التاريخ خارج السنة المالية",IF(H2619="","⚠ اختر بند الموازنة",IF(I2619="مرفوض","✖ مرفوض من المدير",IF(I2619&lt;&gt;"موافق","⏳ بانتظار موافقة المدير",IF(K2619&lt;&gt;"نعم","⚠ غير مسوى مع الحسابات","✔ معتمد ومسوى")))))))))</f>
        <v/>
      </c>
      <c r="R2619">
        <f>N(R2618)+IF(A2619="عهدة",1,0)</f>
        <v/>
      </c>
      <c r="S2619">
        <f>IF(C2619="","",IF(AND(C2619&gt;=DATE(2026,9,1),C2619&lt;=DATE(2027,8,31)),(YEAR(C2619)-2026)*12+MONTH(C2619)-8,""))</f>
        <v/>
      </c>
      <c r="T2619">
        <f>IF(AND(A2619="مصروف",R2619&gt;0,I2619="موافق",S2619&lt;&gt;"",H2619&lt;&gt;""),N(G2619),0)</f>
        <v/>
      </c>
    </row>
    <row r="2620">
      <c r="A2620" s="19" t="n"/>
      <c r="B2620" s="20">
        <f>IF(A2620="","",IF(R2620=0,"⚠ أضف سطر عهدة أولًا","DMT-"&amp;TEXT(R2620,"000")))</f>
        <v/>
      </c>
      <c r="C2620" s="21" t="n"/>
      <c r="D2620" s="20">
        <f>IF(C2620="","",IF(S2620="","خارج السنة المالية",INDEX(القوائم!$D$2:$D$13,S2620)))</f>
        <v/>
      </c>
      <c r="E2620" s="22" t="n"/>
      <c r="F2620" s="23" t="n"/>
      <c r="G2620" s="23" t="n"/>
      <c r="H2620" s="22" t="n"/>
      <c r="I2620" s="19" t="n"/>
      <c r="J2620" s="21" t="n"/>
      <c r="K2620" s="19" t="n"/>
      <c r="L2620" s="19" t="n"/>
      <c r="M2620" s="21" t="n"/>
      <c r="N2620" s="22" t="n"/>
      <c r="O2620" s="24">
        <f>IF(A2620&lt;&gt;"عهدة","",SUMIFS($G$8:$G$5007,$B$8:$B$5007,B2620,$A$8:$A$5007,"مصروف",$I$8:$I$5007,"&lt;&gt;مرفوض"))</f>
        <v/>
      </c>
      <c r="P2620" s="25">
        <f>IF(A2620&lt;&gt;"عهدة","",N(F2620)-O2620)</f>
        <v/>
      </c>
      <c r="Q2620" s="26">
        <f>IF(A2620="","",IF(A2620="عهدة",IF(N(F2620)=0,"⚠ أدخل قيمة العهدة",IF(P2620&lt;0,"⛔ عجز / زيادة مصروفات "&amp;TEXT(-P2620,"#,##0"),IF(COUNTIFS($B$8:$B$5007,B2620,$A$8:$A$5007,"مصروف",$I$8:$I$5007,"&lt;&gt;مرفوض",$K$8:$K$5007,"&lt;&gt;نعم")&gt;0,"⚠ "&amp;COUNTIFS($B$8:$B$5007,B2620,$A$8:$A$5007,"مصروف",$I$8:$I$5007,"&lt;&gt;مرفوض",$K$8:$K$5007,"&lt;&gt;نعم")&amp;" مصروف غير مسوى",IF(L2620="تمت التسوية",IF(P2620=0,"✔ متوازنة وتمت التسوية","✔ تمت التسوية – متبقي "&amp;TEXT(P2620,"#,##0")),IF(P2620&gt;0,"متبقي "&amp;TEXT(P2620,"#,##0"),"✔ متوازنة"))))),IF(R2620=0,"⚠ أضف سطر عهدة أولًا",IF(OR(C2620="",N(G2620)=0),"⚠ أكمل التاريخ والقيمة",IF(S2620="","⚠ التاريخ خارج السنة المالية",IF(H2620="","⚠ اختر بند الموازنة",IF(I2620="مرفوض","✖ مرفوض من المدير",IF(I2620&lt;&gt;"موافق","⏳ بانتظار موافقة المدير",IF(K2620&lt;&gt;"نعم","⚠ غير مسوى مع الحسابات","✔ معتمد ومسوى")))))))))</f>
        <v/>
      </c>
      <c r="R2620">
        <f>N(R2619)+IF(A2620="عهدة",1,0)</f>
        <v/>
      </c>
      <c r="S2620">
        <f>IF(C2620="","",IF(AND(C2620&gt;=DATE(2026,9,1),C2620&lt;=DATE(2027,8,31)),(YEAR(C2620)-2026)*12+MONTH(C2620)-8,""))</f>
        <v/>
      </c>
      <c r="T2620">
        <f>IF(AND(A2620="مصروف",R2620&gt;0,I2620="موافق",S2620&lt;&gt;"",H2620&lt;&gt;""),N(G2620),0)</f>
        <v/>
      </c>
    </row>
    <row r="2621">
      <c r="A2621" s="19" t="n"/>
      <c r="B2621" s="20">
        <f>IF(A2621="","",IF(R2621=0,"⚠ أضف سطر عهدة أولًا","DMT-"&amp;TEXT(R2621,"000")))</f>
        <v/>
      </c>
      <c r="C2621" s="21" t="n"/>
      <c r="D2621" s="20">
        <f>IF(C2621="","",IF(S2621="","خارج السنة المالية",INDEX(القوائم!$D$2:$D$13,S2621)))</f>
        <v/>
      </c>
      <c r="E2621" s="22" t="n"/>
      <c r="F2621" s="23" t="n"/>
      <c r="G2621" s="23" t="n"/>
      <c r="H2621" s="22" t="n"/>
      <c r="I2621" s="19" t="n"/>
      <c r="J2621" s="21" t="n"/>
      <c r="K2621" s="19" t="n"/>
      <c r="L2621" s="19" t="n"/>
      <c r="M2621" s="21" t="n"/>
      <c r="N2621" s="22" t="n"/>
      <c r="O2621" s="24">
        <f>IF(A2621&lt;&gt;"عهدة","",SUMIFS($G$8:$G$5007,$B$8:$B$5007,B2621,$A$8:$A$5007,"مصروف",$I$8:$I$5007,"&lt;&gt;مرفوض"))</f>
        <v/>
      </c>
      <c r="P2621" s="25">
        <f>IF(A2621&lt;&gt;"عهدة","",N(F2621)-O2621)</f>
        <v/>
      </c>
      <c r="Q2621" s="26">
        <f>IF(A2621="","",IF(A2621="عهدة",IF(N(F2621)=0,"⚠ أدخل قيمة العهدة",IF(P2621&lt;0,"⛔ عجز / زيادة مصروفات "&amp;TEXT(-P2621,"#,##0"),IF(COUNTIFS($B$8:$B$5007,B2621,$A$8:$A$5007,"مصروف",$I$8:$I$5007,"&lt;&gt;مرفوض",$K$8:$K$5007,"&lt;&gt;نعم")&gt;0,"⚠ "&amp;COUNTIFS($B$8:$B$5007,B2621,$A$8:$A$5007,"مصروف",$I$8:$I$5007,"&lt;&gt;مرفوض",$K$8:$K$5007,"&lt;&gt;نعم")&amp;" مصروف غير مسوى",IF(L2621="تمت التسوية",IF(P2621=0,"✔ متوازنة وتمت التسوية","✔ تمت التسوية – متبقي "&amp;TEXT(P2621,"#,##0")),IF(P2621&gt;0,"متبقي "&amp;TEXT(P2621,"#,##0"),"✔ متوازنة"))))),IF(R2621=0,"⚠ أضف سطر عهدة أولًا",IF(OR(C2621="",N(G2621)=0),"⚠ أكمل التاريخ والقيمة",IF(S2621="","⚠ التاريخ خارج السنة المالية",IF(H2621="","⚠ اختر بند الموازنة",IF(I2621="مرفوض","✖ مرفوض من المدير",IF(I2621&lt;&gt;"موافق","⏳ بانتظار موافقة المدير",IF(K2621&lt;&gt;"نعم","⚠ غير مسوى مع الحسابات","✔ معتمد ومسوى")))))))))</f>
        <v/>
      </c>
      <c r="R2621">
        <f>N(R2620)+IF(A2621="عهدة",1,0)</f>
        <v/>
      </c>
      <c r="S2621">
        <f>IF(C2621="","",IF(AND(C2621&gt;=DATE(2026,9,1),C2621&lt;=DATE(2027,8,31)),(YEAR(C2621)-2026)*12+MONTH(C2621)-8,""))</f>
        <v/>
      </c>
      <c r="T2621">
        <f>IF(AND(A2621="مصروف",R2621&gt;0,I2621="موافق",S2621&lt;&gt;"",H2621&lt;&gt;""),N(G2621),0)</f>
        <v/>
      </c>
    </row>
    <row r="2622">
      <c r="A2622" s="19" t="n"/>
      <c r="B2622" s="20">
        <f>IF(A2622="","",IF(R2622=0,"⚠ أضف سطر عهدة أولًا","DMT-"&amp;TEXT(R2622,"000")))</f>
        <v/>
      </c>
      <c r="C2622" s="21" t="n"/>
      <c r="D2622" s="20">
        <f>IF(C2622="","",IF(S2622="","خارج السنة المالية",INDEX(القوائم!$D$2:$D$13,S2622)))</f>
        <v/>
      </c>
      <c r="E2622" s="22" t="n"/>
      <c r="F2622" s="23" t="n"/>
      <c r="G2622" s="23" t="n"/>
      <c r="H2622" s="22" t="n"/>
      <c r="I2622" s="19" t="n"/>
      <c r="J2622" s="21" t="n"/>
      <c r="K2622" s="19" t="n"/>
      <c r="L2622" s="19" t="n"/>
      <c r="M2622" s="21" t="n"/>
      <c r="N2622" s="22" t="n"/>
      <c r="O2622" s="24">
        <f>IF(A2622&lt;&gt;"عهدة","",SUMIFS($G$8:$G$5007,$B$8:$B$5007,B2622,$A$8:$A$5007,"مصروف",$I$8:$I$5007,"&lt;&gt;مرفوض"))</f>
        <v/>
      </c>
      <c r="P2622" s="25">
        <f>IF(A2622&lt;&gt;"عهدة","",N(F2622)-O2622)</f>
        <v/>
      </c>
      <c r="Q2622" s="26">
        <f>IF(A2622="","",IF(A2622="عهدة",IF(N(F2622)=0,"⚠ أدخل قيمة العهدة",IF(P2622&lt;0,"⛔ عجز / زيادة مصروفات "&amp;TEXT(-P2622,"#,##0"),IF(COUNTIFS($B$8:$B$5007,B2622,$A$8:$A$5007,"مصروف",$I$8:$I$5007,"&lt;&gt;مرفوض",$K$8:$K$5007,"&lt;&gt;نعم")&gt;0,"⚠ "&amp;COUNTIFS($B$8:$B$5007,B2622,$A$8:$A$5007,"مصروف",$I$8:$I$5007,"&lt;&gt;مرفوض",$K$8:$K$5007,"&lt;&gt;نعم")&amp;" مصروف غير مسوى",IF(L2622="تمت التسوية",IF(P2622=0,"✔ متوازنة وتمت التسوية","✔ تمت التسوية – متبقي "&amp;TEXT(P2622,"#,##0")),IF(P2622&gt;0,"متبقي "&amp;TEXT(P2622,"#,##0"),"✔ متوازنة"))))),IF(R2622=0,"⚠ أضف سطر عهدة أولًا",IF(OR(C2622="",N(G2622)=0),"⚠ أكمل التاريخ والقيمة",IF(S2622="","⚠ التاريخ خارج السنة المالية",IF(H2622="","⚠ اختر بند الموازنة",IF(I2622="مرفوض","✖ مرفوض من المدير",IF(I2622&lt;&gt;"موافق","⏳ بانتظار موافقة المدير",IF(K2622&lt;&gt;"نعم","⚠ غير مسوى مع الحسابات","✔ معتمد ومسوى")))))))))</f>
        <v/>
      </c>
      <c r="R2622">
        <f>N(R2621)+IF(A2622="عهدة",1,0)</f>
        <v/>
      </c>
      <c r="S2622">
        <f>IF(C2622="","",IF(AND(C2622&gt;=DATE(2026,9,1),C2622&lt;=DATE(2027,8,31)),(YEAR(C2622)-2026)*12+MONTH(C2622)-8,""))</f>
        <v/>
      </c>
      <c r="T2622">
        <f>IF(AND(A2622="مصروف",R2622&gt;0,I2622="موافق",S2622&lt;&gt;"",H2622&lt;&gt;""),N(G2622),0)</f>
        <v/>
      </c>
    </row>
    <row r="2623">
      <c r="A2623" s="19" t="n"/>
      <c r="B2623" s="20">
        <f>IF(A2623="","",IF(R2623=0,"⚠ أضف سطر عهدة أولًا","DMT-"&amp;TEXT(R2623,"000")))</f>
        <v/>
      </c>
      <c r="C2623" s="21" t="n"/>
      <c r="D2623" s="20">
        <f>IF(C2623="","",IF(S2623="","خارج السنة المالية",INDEX(القوائم!$D$2:$D$13,S2623)))</f>
        <v/>
      </c>
      <c r="E2623" s="22" t="n"/>
      <c r="F2623" s="23" t="n"/>
      <c r="G2623" s="23" t="n"/>
      <c r="H2623" s="22" t="n"/>
      <c r="I2623" s="19" t="n"/>
      <c r="J2623" s="21" t="n"/>
      <c r="K2623" s="19" t="n"/>
      <c r="L2623" s="19" t="n"/>
      <c r="M2623" s="21" t="n"/>
      <c r="N2623" s="22" t="n"/>
      <c r="O2623" s="24">
        <f>IF(A2623&lt;&gt;"عهدة","",SUMIFS($G$8:$G$5007,$B$8:$B$5007,B2623,$A$8:$A$5007,"مصروف",$I$8:$I$5007,"&lt;&gt;مرفوض"))</f>
        <v/>
      </c>
      <c r="P2623" s="25">
        <f>IF(A2623&lt;&gt;"عهدة","",N(F2623)-O2623)</f>
        <v/>
      </c>
      <c r="Q2623" s="26">
        <f>IF(A2623="","",IF(A2623="عهدة",IF(N(F2623)=0,"⚠ أدخل قيمة العهدة",IF(P2623&lt;0,"⛔ عجز / زيادة مصروفات "&amp;TEXT(-P2623,"#,##0"),IF(COUNTIFS($B$8:$B$5007,B2623,$A$8:$A$5007,"مصروف",$I$8:$I$5007,"&lt;&gt;مرفوض",$K$8:$K$5007,"&lt;&gt;نعم")&gt;0,"⚠ "&amp;COUNTIFS($B$8:$B$5007,B2623,$A$8:$A$5007,"مصروف",$I$8:$I$5007,"&lt;&gt;مرفوض",$K$8:$K$5007,"&lt;&gt;نعم")&amp;" مصروف غير مسوى",IF(L2623="تمت التسوية",IF(P2623=0,"✔ متوازنة وتمت التسوية","✔ تمت التسوية – متبقي "&amp;TEXT(P2623,"#,##0")),IF(P2623&gt;0,"متبقي "&amp;TEXT(P2623,"#,##0"),"✔ متوازنة"))))),IF(R2623=0,"⚠ أضف سطر عهدة أولًا",IF(OR(C2623="",N(G2623)=0),"⚠ أكمل التاريخ والقيمة",IF(S2623="","⚠ التاريخ خارج السنة المالية",IF(H2623="","⚠ اختر بند الموازنة",IF(I2623="مرفوض","✖ مرفوض من المدير",IF(I2623&lt;&gt;"موافق","⏳ بانتظار موافقة المدير",IF(K2623&lt;&gt;"نعم","⚠ غير مسوى مع الحسابات","✔ معتمد ومسوى")))))))))</f>
        <v/>
      </c>
      <c r="R2623">
        <f>N(R2622)+IF(A2623="عهدة",1,0)</f>
        <v/>
      </c>
      <c r="S2623">
        <f>IF(C2623="","",IF(AND(C2623&gt;=DATE(2026,9,1),C2623&lt;=DATE(2027,8,31)),(YEAR(C2623)-2026)*12+MONTH(C2623)-8,""))</f>
        <v/>
      </c>
      <c r="T2623">
        <f>IF(AND(A2623="مصروف",R2623&gt;0,I2623="موافق",S2623&lt;&gt;"",H2623&lt;&gt;""),N(G2623),0)</f>
        <v/>
      </c>
    </row>
    <row r="2624">
      <c r="A2624" s="19" t="n"/>
      <c r="B2624" s="20">
        <f>IF(A2624="","",IF(R2624=0,"⚠ أضف سطر عهدة أولًا","DMT-"&amp;TEXT(R2624,"000")))</f>
        <v/>
      </c>
      <c r="C2624" s="21" t="n"/>
      <c r="D2624" s="20">
        <f>IF(C2624="","",IF(S2624="","خارج السنة المالية",INDEX(القوائم!$D$2:$D$13,S2624)))</f>
        <v/>
      </c>
      <c r="E2624" s="22" t="n"/>
      <c r="F2624" s="23" t="n"/>
      <c r="G2624" s="23" t="n"/>
      <c r="H2624" s="22" t="n"/>
      <c r="I2624" s="19" t="n"/>
      <c r="J2624" s="21" t="n"/>
      <c r="K2624" s="19" t="n"/>
      <c r="L2624" s="19" t="n"/>
      <c r="M2624" s="21" t="n"/>
      <c r="N2624" s="22" t="n"/>
      <c r="O2624" s="24">
        <f>IF(A2624&lt;&gt;"عهدة","",SUMIFS($G$8:$G$5007,$B$8:$B$5007,B2624,$A$8:$A$5007,"مصروف",$I$8:$I$5007,"&lt;&gt;مرفوض"))</f>
        <v/>
      </c>
      <c r="P2624" s="25">
        <f>IF(A2624&lt;&gt;"عهدة","",N(F2624)-O2624)</f>
        <v/>
      </c>
      <c r="Q2624" s="26">
        <f>IF(A2624="","",IF(A2624="عهدة",IF(N(F2624)=0,"⚠ أدخل قيمة العهدة",IF(P2624&lt;0,"⛔ عجز / زيادة مصروفات "&amp;TEXT(-P2624,"#,##0"),IF(COUNTIFS($B$8:$B$5007,B2624,$A$8:$A$5007,"مصروف",$I$8:$I$5007,"&lt;&gt;مرفوض",$K$8:$K$5007,"&lt;&gt;نعم")&gt;0,"⚠ "&amp;COUNTIFS($B$8:$B$5007,B2624,$A$8:$A$5007,"مصروف",$I$8:$I$5007,"&lt;&gt;مرفوض",$K$8:$K$5007,"&lt;&gt;نعم")&amp;" مصروف غير مسوى",IF(L2624="تمت التسوية",IF(P2624=0,"✔ متوازنة وتمت التسوية","✔ تمت التسوية – متبقي "&amp;TEXT(P2624,"#,##0")),IF(P2624&gt;0,"متبقي "&amp;TEXT(P2624,"#,##0"),"✔ متوازنة"))))),IF(R2624=0,"⚠ أضف سطر عهدة أولًا",IF(OR(C2624="",N(G2624)=0),"⚠ أكمل التاريخ والقيمة",IF(S2624="","⚠ التاريخ خارج السنة المالية",IF(H2624="","⚠ اختر بند الموازنة",IF(I2624="مرفوض","✖ مرفوض من المدير",IF(I2624&lt;&gt;"موافق","⏳ بانتظار موافقة المدير",IF(K2624&lt;&gt;"نعم","⚠ غير مسوى مع الحسابات","✔ معتمد ومسوى")))))))))</f>
        <v/>
      </c>
      <c r="R2624">
        <f>N(R2623)+IF(A2624="عهدة",1,0)</f>
        <v/>
      </c>
      <c r="S2624">
        <f>IF(C2624="","",IF(AND(C2624&gt;=DATE(2026,9,1),C2624&lt;=DATE(2027,8,31)),(YEAR(C2624)-2026)*12+MONTH(C2624)-8,""))</f>
        <v/>
      </c>
      <c r="T2624">
        <f>IF(AND(A2624="مصروف",R2624&gt;0,I2624="موافق",S2624&lt;&gt;"",H2624&lt;&gt;""),N(G2624),0)</f>
        <v/>
      </c>
    </row>
    <row r="2625">
      <c r="A2625" s="19" t="n"/>
      <c r="B2625" s="20">
        <f>IF(A2625="","",IF(R2625=0,"⚠ أضف سطر عهدة أولًا","DMT-"&amp;TEXT(R2625,"000")))</f>
        <v/>
      </c>
      <c r="C2625" s="21" t="n"/>
      <c r="D2625" s="20">
        <f>IF(C2625="","",IF(S2625="","خارج السنة المالية",INDEX(القوائم!$D$2:$D$13,S2625)))</f>
        <v/>
      </c>
      <c r="E2625" s="22" t="n"/>
      <c r="F2625" s="23" t="n"/>
      <c r="G2625" s="23" t="n"/>
      <c r="H2625" s="22" t="n"/>
      <c r="I2625" s="19" t="n"/>
      <c r="J2625" s="21" t="n"/>
      <c r="K2625" s="19" t="n"/>
      <c r="L2625" s="19" t="n"/>
      <c r="M2625" s="21" t="n"/>
      <c r="N2625" s="22" t="n"/>
      <c r="O2625" s="24">
        <f>IF(A2625&lt;&gt;"عهدة","",SUMIFS($G$8:$G$5007,$B$8:$B$5007,B2625,$A$8:$A$5007,"مصروف",$I$8:$I$5007,"&lt;&gt;مرفوض"))</f>
        <v/>
      </c>
      <c r="P2625" s="25">
        <f>IF(A2625&lt;&gt;"عهدة","",N(F2625)-O2625)</f>
        <v/>
      </c>
      <c r="Q2625" s="26">
        <f>IF(A2625="","",IF(A2625="عهدة",IF(N(F2625)=0,"⚠ أدخل قيمة العهدة",IF(P2625&lt;0,"⛔ عجز / زيادة مصروفات "&amp;TEXT(-P2625,"#,##0"),IF(COUNTIFS($B$8:$B$5007,B2625,$A$8:$A$5007,"مصروف",$I$8:$I$5007,"&lt;&gt;مرفوض",$K$8:$K$5007,"&lt;&gt;نعم")&gt;0,"⚠ "&amp;COUNTIFS($B$8:$B$5007,B2625,$A$8:$A$5007,"مصروف",$I$8:$I$5007,"&lt;&gt;مرفوض",$K$8:$K$5007,"&lt;&gt;نعم")&amp;" مصروف غير مسوى",IF(L2625="تمت التسوية",IF(P2625=0,"✔ متوازنة وتمت التسوية","✔ تمت التسوية – متبقي "&amp;TEXT(P2625,"#,##0")),IF(P2625&gt;0,"متبقي "&amp;TEXT(P2625,"#,##0"),"✔ متوازنة"))))),IF(R2625=0,"⚠ أضف سطر عهدة أولًا",IF(OR(C2625="",N(G2625)=0),"⚠ أكمل التاريخ والقيمة",IF(S2625="","⚠ التاريخ خارج السنة المالية",IF(H2625="","⚠ اختر بند الموازنة",IF(I2625="مرفوض","✖ مرفوض من المدير",IF(I2625&lt;&gt;"موافق","⏳ بانتظار موافقة المدير",IF(K2625&lt;&gt;"نعم","⚠ غير مسوى مع الحسابات","✔ معتمد ومسوى")))))))))</f>
        <v/>
      </c>
      <c r="R2625">
        <f>N(R2624)+IF(A2625="عهدة",1,0)</f>
        <v/>
      </c>
      <c r="S2625">
        <f>IF(C2625="","",IF(AND(C2625&gt;=DATE(2026,9,1),C2625&lt;=DATE(2027,8,31)),(YEAR(C2625)-2026)*12+MONTH(C2625)-8,""))</f>
        <v/>
      </c>
      <c r="T2625">
        <f>IF(AND(A2625="مصروف",R2625&gt;0,I2625="موافق",S2625&lt;&gt;"",H2625&lt;&gt;""),N(G2625),0)</f>
        <v/>
      </c>
    </row>
    <row r="2626">
      <c r="A2626" s="19" t="n"/>
      <c r="B2626" s="20">
        <f>IF(A2626="","",IF(R2626=0,"⚠ أضف سطر عهدة أولًا","DMT-"&amp;TEXT(R2626,"000")))</f>
        <v/>
      </c>
      <c r="C2626" s="21" t="n"/>
      <c r="D2626" s="20">
        <f>IF(C2626="","",IF(S2626="","خارج السنة المالية",INDEX(القوائم!$D$2:$D$13,S2626)))</f>
        <v/>
      </c>
      <c r="E2626" s="22" t="n"/>
      <c r="F2626" s="23" t="n"/>
      <c r="G2626" s="23" t="n"/>
      <c r="H2626" s="22" t="n"/>
      <c r="I2626" s="19" t="n"/>
      <c r="J2626" s="21" t="n"/>
      <c r="K2626" s="19" t="n"/>
      <c r="L2626" s="19" t="n"/>
      <c r="M2626" s="21" t="n"/>
      <c r="N2626" s="22" t="n"/>
      <c r="O2626" s="24">
        <f>IF(A2626&lt;&gt;"عهدة","",SUMIFS($G$8:$G$5007,$B$8:$B$5007,B2626,$A$8:$A$5007,"مصروف",$I$8:$I$5007,"&lt;&gt;مرفوض"))</f>
        <v/>
      </c>
      <c r="P2626" s="25">
        <f>IF(A2626&lt;&gt;"عهدة","",N(F2626)-O2626)</f>
        <v/>
      </c>
      <c r="Q2626" s="26">
        <f>IF(A2626="","",IF(A2626="عهدة",IF(N(F2626)=0,"⚠ أدخل قيمة العهدة",IF(P2626&lt;0,"⛔ عجز / زيادة مصروفات "&amp;TEXT(-P2626,"#,##0"),IF(COUNTIFS($B$8:$B$5007,B2626,$A$8:$A$5007,"مصروف",$I$8:$I$5007,"&lt;&gt;مرفوض",$K$8:$K$5007,"&lt;&gt;نعم")&gt;0,"⚠ "&amp;COUNTIFS($B$8:$B$5007,B2626,$A$8:$A$5007,"مصروف",$I$8:$I$5007,"&lt;&gt;مرفوض",$K$8:$K$5007,"&lt;&gt;نعم")&amp;" مصروف غير مسوى",IF(L2626="تمت التسوية",IF(P2626=0,"✔ متوازنة وتمت التسوية","✔ تمت التسوية – متبقي "&amp;TEXT(P2626,"#,##0")),IF(P2626&gt;0,"متبقي "&amp;TEXT(P2626,"#,##0"),"✔ متوازنة"))))),IF(R2626=0,"⚠ أضف سطر عهدة أولًا",IF(OR(C2626="",N(G2626)=0),"⚠ أكمل التاريخ والقيمة",IF(S2626="","⚠ التاريخ خارج السنة المالية",IF(H2626="","⚠ اختر بند الموازنة",IF(I2626="مرفوض","✖ مرفوض من المدير",IF(I2626&lt;&gt;"موافق","⏳ بانتظار موافقة المدير",IF(K2626&lt;&gt;"نعم","⚠ غير مسوى مع الحسابات","✔ معتمد ومسوى")))))))))</f>
        <v/>
      </c>
      <c r="R2626">
        <f>N(R2625)+IF(A2626="عهدة",1,0)</f>
        <v/>
      </c>
      <c r="S2626">
        <f>IF(C2626="","",IF(AND(C2626&gt;=DATE(2026,9,1),C2626&lt;=DATE(2027,8,31)),(YEAR(C2626)-2026)*12+MONTH(C2626)-8,""))</f>
        <v/>
      </c>
      <c r="T2626">
        <f>IF(AND(A2626="مصروف",R2626&gt;0,I2626="موافق",S2626&lt;&gt;"",H2626&lt;&gt;""),N(G2626),0)</f>
        <v/>
      </c>
    </row>
    <row r="2627">
      <c r="A2627" s="19" t="n"/>
      <c r="B2627" s="20">
        <f>IF(A2627="","",IF(R2627=0,"⚠ أضف سطر عهدة أولًا","DMT-"&amp;TEXT(R2627,"000")))</f>
        <v/>
      </c>
      <c r="C2627" s="21" t="n"/>
      <c r="D2627" s="20">
        <f>IF(C2627="","",IF(S2627="","خارج السنة المالية",INDEX(القوائم!$D$2:$D$13,S2627)))</f>
        <v/>
      </c>
      <c r="E2627" s="22" t="n"/>
      <c r="F2627" s="23" t="n"/>
      <c r="G2627" s="23" t="n"/>
      <c r="H2627" s="22" t="n"/>
      <c r="I2627" s="19" t="n"/>
      <c r="J2627" s="21" t="n"/>
      <c r="K2627" s="19" t="n"/>
      <c r="L2627" s="19" t="n"/>
      <c r="M2627" s="21" t="n"/>
      <c r="N2627" s="22" t="n"/>
      <c r="O2627" s="24">
        <f>IF(A2627&lt;&gt;"عهدة","",SUMIFS($G$8:$G$5007,$B$8:$B$5007,B2627,$A$8:$A$5007,"مصروف",$I$8:$I$5007,"&lt;&gt;مرفوض"))</f>
        <v/>
      </c>
      <c r="P2627" s="25">
        <f>IF(A2627&lt;&gt;"عهدة","",N(F2627)-O2627)</f>
        <v/>
      </c>
      <c r="Q2627" s="26">
        <f>IF(A2627="","",IF(A2627="عهدة",IF(N(F2627)=0,"⚠ أدخل قيمة العهدة",IF(P2627&lt;0,"⛔ عجز / زيادة مصروفات "&amp;TEXT(-P2627,"#,##0"),IF(COUNTIFS($B$8:$B$5007,B2627,$A$8:$A$5007,"مصروف",$I$8:$I$5007,"&lt;&gt;مرفوض",$K$8:$K$5007,"&lt;&gt;نعم")&gt;0,"⚠ "&amp;COUNTIFS($B$8:$B$5007,B2627,$A$8:$A$5007,"مصروف",$I$8:$I$5007,"&lt;&gt;مرفوض",$K$8:$K$5007,"&lt;&gt;نعم")&amp;" مصروف غير مسوى",IF(L2627="تمت التسوية",IF(P2627=0,"✔ متوازنة وتمت التسوية","✔ تمت التسوية – متبقي "&amp;TEXT(P2627,"#,##0")),IF(P2627&gt;0,"متبقي "&amp;TEXT(P2627,"#,##0"),"✔ متوازنة"))))),IF(R2627=0,"⚠ أضف سطر عهدة أولًا",IF(OR(C2627="",N(G2627)=0),"⚠ أكمل التاريخ والقيمة",IF(S2627="","⚠ التاريخ خارج السنة المالية",IF(H2627="","⚠ اختر بند الموازنة",IF(I2627="مرفوض","✖ مرفوض من المدير",IF(I2627&lt;&gt;"موافق","⏳ بانتظار موافقة المدير",IF(K2627&lt;&gt;"نعم","⚠ غير مسوى مع الحسابات","✔ معتمد ومسوى")))))))))</f>
        <v/>
      </c>
      <c r="R2627">
        <f>N(R2626)+IF(A2627="عهدة",1,0)</f>
        <v/>
      </c>
      <c r="S2627">
        <f>IF(C2627="","",IF(AND(C2627&gt;=DATE(2026,9,1),C2627&lt;=DATE(2027,8,31)),(YEAR(C2627)-2026)*12+MONTH(C2627)-8,""))</f>
        <v/>
      </c>
      <c r="T2627">
        <f>IF(AND(A2627="مصروف",R2627&gt;0,I2627="موافق",S2627&lt;&gt;"",H2627&lt;&gt;""),N(G2627),0)</f>
        <v/>
      </c>
    </row>
    <row r="2628">
      <c r="A2628" s="19" t="n"/>
      <c r="B2628" s="20">
        <f>IF(A2628="","",IF(R2628=0,"⚠ أضف سطر عهدة أولًا","DMT-"&amp;TEXT(R2628,"000")))</f>
        <v/>
      </c>
      <c r="C2628" s="21" t="n"/>
      <c r="D2628" s="20">
        <f>IF(C2628="","",IF(S2628="","خارج السنة المالية",INDEX(القوائم!$D$2:$D$13,S2628)))</f>
        <v/>
      </c>
      <c r="E2628" s="22" t="n"/>
      <c r="F2628" s="23" t="n"/>
      <c r="G2628" s="23" t="n"/>
      <c r="H2628" s="22" t="n"/>
      <c r="I2628" s="19" t="n"/>
      <c r="J2628" s="21" t="n"/>
      <c r="K2628" s="19" t="n"/>
      <c r="L2628" s="19" t="n"/>
      <c r="M2628" s="21" t="n"/>
      <c r="N2628" s="22" t="n"/>
      <c r="O2628" s="24">
        <f>IF(A2628&lt;&gt;"عهدة","",SUMIFS($G$8:$G$5007,$B$8:$B$5007,B2628,$A$8:$A$5007,"مصروف",$I$8:$I$5007,"&lt;&gt;مرفوض"))</f>
        <v/>
      </c>
      <c r="P2628" s="25">
        <f>IF(A2628&lt;&gt;"عهدة","",N(F2628)-O2628)</f>
        <v/>
      </c>
      <c r="Q2628" s="26">
        <f>IF(A2628="","",IF(A2628="عهدة",IF(N(F2628)=0,"⚠ أدخل قيمة العهدة",IF(P2628&lt;0,"⛔ عجز / زيادة مصروفات "&amp;TEXT(-P2628,"#,##0"),IF(COUNTIFS($B$8:$B$5007,B2628,$A$8:$A$5007,"مصروف",$I$8:$I$5007,"&lt;&gt;مرفوض",$K$8:$K$5007,"&lt;&gt;نعم")&gt;0,"⚠ "&amp;COUNTIFS($B$8:$B$5007,B2628,$A$8:$A$5007,"مصروف",$I$8:$I$5007,"&lt;&gt;مرفوض",$K$8:$K$5007,"&lt;&gt;نعم")&amp;" مصروف غير مسوى",IF(L2628="تمت التسوية",IF(P2628=0,"✔ متوازنة وتمت التسوية","✔ تمت التسوية – متبقي "&amp;TEXT(P2628,"#,##0")),IF(P2628&gt;0,"متبقي "&amp;TEXT(P2628,"#,##0"),"✔ متوازنة"))))),IF(R2628=0,"⚠ أضف سطر عهدة أولًا",IF(OR(C2628="",N(G2628)=0),"⚠ أكمل التاريخ والقيمة",IF(S2628="","⚠ التاريخ خارج السنة المالية",IF(H2628="","⚠ اختر بند الموازنة",IF(I2628="مرفوض","✖ مرفوض من المدير",IF(I2628&lt;&gt;"موافق","⏳ بانتظار موافقة المدير",IF(K2628&lt;&gt;"نعم","⚠ غير مسوى مع الحسابات","✔ معتمد ومسوى")))))))))</f>
        <v/>
      </c>
      <c r="R2628">
        <f>N(R2627)+IF(A2628="عهدة",1,0)</f>
        <v/>
      </c>
      <c r="S2628">
        <f>IF(C2628="","",IF(AND(C2628&gt;=DATE(2026,9,1),C2628&lt;=DATE(2027,8,31)),(YEAR(C2628)-2026)*12+MONTH(C2628)-8,""))</f>
        <v/>
      </c>
      <c r="T2628">
        <f>IF(AND(A2628="مصروف",R2628&gt;0,I2628="موافق",S2628&lt;&gt;"",H2628&lt;&gt;""),N(G2628),0)</f>
        <v/>
      </c>
    </row>
    <row r="2629">
      <c r="A2629" s="19" t="n"/>
      <c r="B2629" s="20">
        <f>IF(A2629="","",IF(R2629=0,"⚠ أضف سطر عهدة أولًا","DMT-"&amp;TEXT(R2629,"000")))</f>
        <v/>
      </c>
      <c r="C2629" s="21" t="n"/>
      <c r="D2629" s="20">
        <f>IF(C2629="","",IF(S2629="","خارج السنة المالية",INDEX(القوائم!$D$2:$D$13,S2629)))</f>
        <v/>
      </c>
      <c r="E2629" s="22" t="n"/>
      <c r="F2629" s="23" t="n"/>
      <c r="G2629" s="23" t="n"/>
      <c r="H2629" s="22" t="n"/>
      <c r="I2629" s="19" t="n"/>
      <c r="J2629" s="21" t="n"/>
      <c r="K2629" s="19" t="n"/>
      <c r="L2629" s="19" t="n"/>
      <c r="M2629" s="21" t="n"/>
      <c r="N2629" s="22" t="n"/>
      <c r="O2629" s="24">
        <f>IF(A2629&lt;&gt;"عهدة","",SUMIFS($G$8:$G$5007,$B$8:$B$5007,B2629,$A$8:$A$5007,"مصروف",$I$8:$I$5007,"&lt;&gt;مرفوض"))</f>
        <v/>
      </c>
      <c r="P2629" s="25">
        <f>IF(A2629&lt;&gt;"عهدة","",N(F2629)-O2629)</f>
        <v/>
      </c>
      <c r="Q2629" s="26">
        <f>IF(A2629="","",IF(A2629="عهدة",IF(N(F2629)=0,"⚠ أدخل قيمة العهدة",IF(P2629&lt;0,"⛔ عجز / زيادة مصروفات "&amp;TEXT(-P2629,"#,##0"),IF(COUNTIFS($B$8:$B$5007,B2629,$A$8:$A$5007,"مصروف",$I$8:$I$5007,"&lt;&gt;مرفوض",$K$8:$K$5007,"&lt;&gt;نعم")&gt;0,"⚠ "&amp;COUNTIFS($B$8:$B$5007,B2629,$A$8:$A$5007,"مصروف",$I$8:$I$5007,"&lt;&gt;مرفوض",$K$8:$K$5007,"&lt;&gt;نعم")&amp;" مصروف غير مسوى",IF(L2629="تمت التسوية",IF(P2629=0,"✔ متوازنة وتمت التسوية","✔ تمت التسوية – متبقي "&amp;TEXT(P2629,"#,##0")),IF(P2629&gt;0,"متبقي "&amp;TEXT(P2629,"#,##0"),"✔ متوازنة"))))),IF(R2629=0,"⚠ أضف سطر عهدة أولًا",IF(OR(C2629="",N(G2629)=0),"⚠ أكمل التاريخ والقيمة",IF(S2629="","⚠ التاريخ خارج السنة المالية",IF(H2629="","⚠ اختر بند الموازنة",IF(I2629="مرفوض","✖ مرفوض من المدير",IF(I2629&lt;&gt;"موافق","⏳ بانتظار موافقة المدير",IF(K2629&lt;&gt;"نعم","⚠ غير مسوى مع الحسابات","✔ معتمد ومسوى")))))))))</f>
        <v/>
      </c>
      <c r="R2629">
        <f>N(R2628)+IF(A2629="عهدة",1,0)</f>
        <v/>
      </c>
      <c r="S2629">
        <f>IF(C2629="","",IF(AND(C2629&gt;=DATE(2026,9,1),C2629&lt;=DATE(2027,8,31)),(YEAR(C2629)-2026)*12+MONTH(C2629)-8,""))</f>
        <v/>
      </c>
      <c r="T2629">
        <f>IF(AND(A2629="مصروف",R2629&gt;0,I2629="موافق",S2629&lt;&gt;"",H2629&lt;&gt;""),N(G2629),0)</f>
        <v/>
      </c>
    </row>
    <row r="2630">
      <c r="A2630" s="19" t="n"/>
      <c r="B2630" s="20">
        <f>IF(A2630="","",IF(R2630=0,"⚠ أضف سطر عهدة أولًا","DMT-"&amp;TEXT(R2630,"000")))</f>
        <v/>
      </c>
      <c r="C2630" s="21" t="n"/>
      <c r="D2630" s="20">
        <f>IF(C2630="","",IF(S2630="","خارج السنة المالية",INDEX(القوائم!$D$2:$D$13,S2630)))</f>
        <v/>
      </c>
      <c r="E2630" s="22" t="n"/>
      <c r="F2630" s="23" t="n"/>
      <c r="G2630" s="23" t="n"/>
      <c r="H2630" s="22" t="n"/>
      <c r="I2630" s="19" t="n"/>
      <c r="J2630" s="21" t="n"/>
      <c r="K2630" s="19" t="n"/>
      <c r="L2630" s="19" t="n"/>
      <c r="M2630" s="21" t="n"/>
      <c r="N2630" s="22" t="n"/>
      <c r="O2630" s="24">
        <f>IF(A2630&lt;&gt;"عهدة","",SUMIFS($G$8:$G$5007,$B$8:$B$5007,B2630,$A$8:$A$5007,"مصروف",$I$8:$I$5007,"&lt;&gt;مرفوض"))</f>
        <v/>
      </c>
      <c r="P2630" s="25">
        <f>IF(A2630&lt;&gt;"عهدة","",N(F2630)-O2630)</f>
        <v/>
      </c>
      <c r="Q2630" s="26">
        <f>IF(A2630="","",IF(A2630="عهدة",IF(N(F2630)=0,"⚠ أدخل قيمة العهدة",IF(P2630&lt;0,"⛔ عجز / زيادة مصروفات "&amp;TEXT(-P2630,"#,##0"),IF(COUNTIFS($B$8:$B$5007,B2630,$A$8:$A$5007,"مصروف",$I$8:$I$5007,"&lt;&gt;مرفوض",$K$8:$K$5007,"&lt;&gt;نعم")&gt;0,"⚠ "&amp;COUNTIFS($B$8:$B$5007,B2630,$A$8:$A$5007,"مصروف",$I$8:$I$5007,"&lt;&gt;مرفوض",$K$8:$K$5007,"&lt;&gt;نعم")&amp;" مصروف غير مسوى",IF(L2630="تمت التسوية",IF(P2630=0,"✔ متوازنة وتمت التسوية","✔ تمت التسوية – متبقي "&amp;TEXT(P2630,"#,##0")),IF(P2630&gt;0,"متبقي "&amp;TEXT(P2630,"#,##0"),"✔ متوازنة"))))),IF(R2630=0,"⚠ أضف سطر عهدة أولًا",IF(OR(C2630="",N(G2630)=0),"⚠ أكمل التاريخ والقيمة",IF(S2630="","⚠ التاريخ خارج السنة المالية",IF(H2630="","⚠ اختر بند الموازنة",IF(I2630="مرفوض","✖ مرفوض من المدير",IF(I2630&lt;&gt;"موافق","⏳ بانتظار موافقة المدير",IF(K2630&lt;&gt;"نعم","⚠ غير مسوى مع الحسابات","✔ معتمد ومسوى")))))))))</f>
        <v/>
      </c>
      <c r="R2630">
        <f>N(R2629)+IF(A2630="عهدة",1,0)</f>
        <v/>
      </c>
      <c r="S2630">
        <f>IF(C2630="","",IF(AND(C2630&gt;=DATE(2026,9,1),C2630&lt;=DATE(2027,8,31)),(YEAR(C2630)-2026)*12+MONTH(C2630)-8,""))</f>
        <v/>
      </c>
      <c r="T2630">
        <f>IF(AND(A2630="مصروف",R2630&gt;0,I2630="موافق",S2630&lt;&gt;"",H2630&lt;&gt;""),N(G2630),0)</f>
        <v/>
      </c>
    </row>
    <row r="2631">
      <c r="A2631" s="19" t="n"/>
      <c r="B2631" s="20">
        <f>IF(A2631="","",IF(R2631=0,"⚠ أضف سطر عهدة أولًا","DMT-"&amp;TEXT(R2631,"000")))</f>
        <v/>
      </c>
      <c r="C2631" s="21" t="n"/>
      <c r="D2631" s="20">
        <f>IF(C2631="","",IF(S2631="","خارج السنة المالية",INDEX(القوائم!$D$2:$D$13,S2631)))</f>
        <v/>
      </c>
      <c r="E2631" s="22" t="n"/>
      <c r="F2631" s="23" t="n"/>
      <c r="G2631" s="23" t="n"/>
      <c r="H2631" s="22" t="n"/>
      <c r="I2631" s="19" t="n"/>
      <c r="J2631" s="21" t="n"/>
      <c r="K2631" s="19" t="n"/>
      <c r="L2631" s="19" t="n"/>
      <c r="M2631" s="21" t="n"/>
      <c r="N2631" s="22" t="n"/>
      <c r="O2631" s="24">
        <f>IF(A2631&lt;&gt;"عهدة","",SUMIFS($G$8:$G$5007,$B$8:$B$5007,B2631,$A$8:$A$5007,"مصروف",$I$8:$I$5007,"&lt;&gt;مرفوض"))</f>
        <v/>
      </c>
      <c r="P2631" s="25">
        <f>IF(A2631&lt;&gt;"عهدة","",N(F2631)-O2631)</f>
        <v/>
      </c>
      <c r="Q2631" s="26">
        <f>IF(A2631="","",IF(A2631="عهدة",IF(N(F2631)=0,"⚠ أدخل قيمة العهدة",IF(P2631&lt;0,"⛔ عجز / زيادة مصروفات "&amp;TEXT(-P2631,"#,##0"),IF(COUNTIFS($B$8:$B$5007,B2631,$A$8:$A$5007,"مصروف",$I$8:$I$5007,"&lt;&gt;مرفوض",$K$8:$K$5007,"&lt;&gt;نعم")&gt;0,"⚠ "&amp;COUNTIFS($B$8:$B$5007,B2631,$A$8:$A$5007,"مصروف",$I$8:$I$5007,"&lt;&gt;مرفوض",$K$8:$K$5007,"&lt;&gt;نعم")&amp;" مصروف غير مسوى",IF(L2631="تمت التسوية",IF(P2631=0,"✔ متوازنة وتمت التسوية","✔ تمت التسوية – متبقي "&amp;TEXT(P2631,"#,##0")),IF(P2631&gt;0,"متبقي "&amp;TEXT(P2631,"#,##0"),"✔ متوازنة"))))),IF(R2631=0,"⚠ أضف سطر عهدة أولًا",IF(OR(C2631="",N(G2631)=0),"⚠ أكمل التاريخ والقيمة",IF(S2631="","⚠ التاريخ خارج السنة المالية",IF(H2631="","⚠ اختر بند الموازنة",IF(I2631="مرفوض","✖ مرفوض من المدير",IF(I2631&lt;&gt;"موافق","⏳ بانتظار موافقة المدير",IF(K2631&lt;&gt;"نعم","⚠ غير مسوى مع الحسابات","✔ معتمد ومسوى")))))))))</f>
        <v/>
      </c>
      <c r="R2631">
        <f>N(R2630)+IF(A2631="عهدة",1,0)</f>
        <v/>
      </c>
      <c r="S2631">
        <f>IF(C2631="","",IF(AND(C2631&gt;=DATE(2026,9,1),C2631&lt;=DATE(2027,8,31)),(YEAR(C2631)-2026)*12+MONTH(C2631)-8,""))</f>
        <v/>
      </c>
      <c r="T2631">
        <f>IF(AND(A2631="مصروف",R2631&gt;0,I2631="موافق",S2631&lt;&gt;"",H2631&lt;&gt;""),N(G2631),0)</f>
        <v/>
      </c>
    </row>
    <row r="2632">
      <c r="A2632" s="19" t="n"/>
      <c r="B2632" s="20">
        <f>IF(A2632="","",IF(R2632=0,"⚠ أضف سطر عهدة أولًا","DMT-"&amp;TEXT(R2632,"000")))</f>
        <v/>
      </c>
      <c r="C2632" s="21" t="n"/>
      <c r="D2632" s="20">
        <f>IF(C2632="","",IF(S2632="","خارج السنة المالية",INDEX(القوائم!$D$2:$D$13,S2632)))</f>
        <v/>
      </c>
      <c r="E2632" s="22" t="n"/>
      <c r="F2632" s="23" t="n"/>
      <c r="G2632" s="23" t="n"/>
      <c r="H2632" s="22" t="n"/>
      <c r="I2632" s="19" t="n"/>
      <c r="J2632" s="21" t="n"/>
      <c r="K2632" s="19" t="n"/>
      <c r="L2632" s="19" t="n"/>
      <c r="M2632" s="21" t="n"/>
      <c r="N2632" s="22" t="n"/>
      <c r="O2632" s="24">
        <f>IF(A2632&lt;&gt;"عهدة","",SUMIFS($G$8:$G$5007,$B$8:$B$5007,B2632,$A$8:$A$5007,"مصروف",$I$8:$I$5007,"&lt;&gt;مرفوض"))</f>
        <v/>
      </c>
      <c r="P2632" s="25">
        <f>IF(A2632&lt;&gt;"عهدة","",N(F2632)-O2632)</f>
        <v/>
      </c>
      <c r="Q2632" s="26">
        <f>IF(A2632="","",IF(A2632="عهدة",IF(N(F2632)=0,"⚠ أدخل قيمة العهدة",IF(P2632&lt;0,"⛔ عجز / زيادة مصروفات "&amp;TEXT(-P2632,"#,##0"),IF(COUNTIFS($B$8:$B$5007,B2632,$A$8:$A$5007,"مصروف",$I$8:$I$5007,"&lt;&gt;مرفوض",$K$8:$K$5007,"&lt;&gt;نعم")&gt;0,"⚠ "&amp;COUNTIFS($B$8:$B$5007,B2632,$A$8:$A$5007,"مصروف",$I$8:$I$5007,"&lt;&gt;مرفوض",$K$8:$K$5007,"&lt;&gt;نعم")&amp;" مصروف غير مسوى",IF(L2632="تمت التسوية",IF(P2632=0,"✔ متوازنة وتمت التسوية","✔ تمت التسوية – متبقي "&amp;TEXT(P2632,"#,##0")),IF(P2632&gt;0,"متبقي "&amp;TEXT(P2632,"#,##0"),"✔ متوازنة"))))),IF(R2632=0,"⚠ أضف سطر عهدة أولًا",IF(OR(C2632="",N(G2632)=0),"⚠ أكمل التاريخ والقيمة",IF(S2632="","⚠ التاريخ خارج السنة المالية",IF(H2632="","⚠ اختر بند الموازنة",IF(I2632="مرفوض","✖ مرفوض من المدير",IF(I2632&lt;&gt;"موافق","⏳ بانتظار موافقة المدير",IF(K2632&lt;&gt;"نعم","⚠ غير مسوى مع الحسابات","✔ معتمد ومسوى")))))))))</f>
        <v/>
      </c>
      <c r="R2632">
        <f>N(R2631)+IF(A2632="عهدة",1,0)</f>
        <v/>
      </c>
      <c r="S2632">
        <f>IF(C2632="","",IF(AND(C2632&gt;=DATE(2026,9,1),C2632&lt;=DATE(2027,8,31)),(YEAR(C2632)-2026)*12+MONTH(C2632)-8,""))</f>
        <v/>
      </c>
      <c r="T2632">
        <f>IF(AND(A2632="مصروف",R2632&gt;0,I2632="موافق",S2632&lt;&gt;"",H2632&lt;&gt;""),N(G2632),0)</f>
        <v/>
      </c>
    </row>
    <row r="2633">
      <c r="A2633" s="19" t="n"/>
      <c r="B2633" s="20">
        <f>IF(A2633="","",IF(R2633=0,"⚠ أضف سطر عهدة أولًا","DMT-"&amp;TEXT(R2633,"000")))</f>
        <v/>
      </c>
      <c r="C2633" s="21" t="n"/>
      <c r="D2633" s="20">
        <f>IF(C2633="","",IF(S2633="","خارج السنة المالية",INDEX(القوائم!$D$2:$D$13,S2633)))</f>
        <v/>
      </c>
      <c r="E2633" s="22" t="n"/>
      <c r="F2633" s="23" t="n"/>
      <c r="G2633" s="23" t="n"/>
      <c r="H2633" s="22" t="n"/>
      <c r="I2633" s="19" t="n"/>
      <c r="J2633" s="21" t="n"/>
      <c r="K2633" s="19" t="n"/>
      <c r="L2633" s="19" t="n"/>
      <c r="M2633" s="21" t="n"/>
      <c r="N2633" s="22" t="n"/>
      <c r="O2633" s="24">
        <f>IF(A2633&lt;&gt;"عهدة","",SUMIFS($G$8:$G$5007,$B$8:$B$5007,B2633,$A$8:$A$5007,"مصروف",$I$8:$I$5007,"&lt;&gt;مرفوض"))</f>
        <v/>
      </c>
      <c r="P2633" s="25">
        <f>IF(A2633&lt;&gt;"عهدة","",N(F2633)-O2633)</f>
        <v/>
      </c>
      <c r="Q2633" s="26">
        <f>IF(A2633="","",IF(A2633="عهدة",IF(N(F2633)=0,"⚠ أدخل قيمة العهدة",IF(P2633&lt;0,"⛔ عجز / زيادة مصروفات "&amp;TEXT(-P2633,"#,##0"),IF(COUNTIFS($B$8:$B$5007,B2633,$A$8:$A$5007,"مصروف",$I$8:$I$5007,"&lt;&gt;مرفوض",$K$8:$K$5007,"&lt;&gt;نعم")&gt;0,"⚠ "&amp;COUNTIFS($B$8:$B$5007,B2633,$A$8:$A$5007,"مصروف",$I$8:$I$5007,"&lt;&gt;مرفوض",$K$8:$K$5007,"&lt;&gt;نعم")&amp;" مصروف غير مسوى",IF(L2633="تمت التسوية",IF(P2633=0,"✔ متوازنة وتمت التسوية","✔ تمت التسوية – متبقي "&amp;TEXT(P2633,"#,##0")),IF(P2633&gt;0,"متبقي "&amp;TEXT(P2633,"#,##0"),"✔ متوازنة"))))),IF(R2633=0,"⚠ أضف سطر عهدة أولًا",IF(OR(C2633="",N(G2633)=0),"⚠ أكمل التاريخ والقيمة",IF(S2633="","⚠ التاريخ خارج السنة المالية",IF(H2633="","⚠ اختر بند الموازنة",IF(I2633="مرفوض","✖ مرفوض من المدير",IF(I2633&lt;&gt;"موافق","⏳ بانتظار موافقة المدير",IF(K2633&lt;&gt;"نعم","⚠ غير مسوى مع الحسابات","✔ معتمد ومسوى")))))))))</f>
        <v/>
      </c>
      <c r="R2633">
        <f>N(R2632)+IF(A2633="عهدة",1,0)</f>
        <v/>
      </c>
      <c r="S2633">
        <f>IF(C2633="","",IF(AND(C2633&gt;=DATE(2026,9,1),C2633&lt;=DATE(2027,8,31)),(YEAR(C2633)-2026)*12+MONTH(C2633)-8,""))</f>
        <v/>
      </c>
      <c r="T2633">
        <f>IF(AND(A2633="مصروف",R2633&gt;0,I2633="موافق",S2633&lt;&gt;"",H2633&lt;&gt;""),N(G2633),0)</f>
        <v/>
      </c>
    </row>
    <row r="2634">
      <c r="A2634" s="19" t="n"/>
      <c r="B2634" s="20">
        <f>IF(A2634="","",IF(R2634=0,"⚠ أضف سطر عهدة أولًا","DMT-"&amp;TEXT(R2634,"000")))</f>
        <v/>
      </c>
      <c r="C2634" s="21" t="n"/>
      <c r="D2634" s="20">
        <f>IF(C2634="","",IF(S2634="","خارج السنة المالية",INDEX(القوائم!$D$2:$D$13,S2634)))</f>
        <v/>
      </c>
      <c r="E2634" s="22" t="n"/>
      <c r="F2634" s="23" t="n"/>
      <c r="G2634" s="23" t="n"/>
      <c r="H2634" s="22" t="n"/>
      <c r="I2634" s="19" t="n"/>
      <c r="J2634" s="21" t="n"/>
      <c r="K2634" s="19" t="n"/>
      <c r="L2634" s="19" t="n"/>
      <c r="M2634" s="21" t="n"/>
      <c r="N2634" s="22" t="n"/>
      <c r="O2634" s="24">
        <f>IF(A2634&lt;&gt;"عهدة","",SUMIFS($G$8:$G$5007,$B$8:$B$5007,B2634,$A$8:$A$5007,"مصروف",$I$8:$I$5007,"&lt;&gt;مرفوض"))</f>
        <v/>
      </c>
      <c r="P2634" s="25">
        <f>IF(A2634&lt;&gt;"عهدة","",N(F2634)-O2634)</f>
        <v/>
      </c>
      <c r="Q2634" s="26">
        <f>IF(A2634="","",IF(A2634="عهدة",IF(N(F2634)=0,"⚠ أدخل قيمة العهدة",IF(P2634&lt;0,"⛔ عجز / زيادة مصروفات "&amp;TEXT(-P2634,"#,##0"),IF(COUNTIFS($B$8:$B$5007,B2634,$A$8:$A$5007,"مصروف",$I$8:$I$5007,"&lt;&gt;مرفوض",$K$8:$K$5007,"&lt;&gt;نعم")&gt;0,"⚠ "&amp;COUNTIFS($B$8:$B$5007,B2634,$A$8:$A$5007,"مصروف",$I$8:$I$5007,"&lt;&gt;مرفوض",$K$8:$K$5007,"&lt;&gt;نعم")&amp;" مصروف غير مسوى",IF(L2634="تمت التسوية",IF(P2634=0,"✔ متوازنة وتمت التسوية","✔ تمت التسوية – متبقي "&amp;TEXT(P2634,"#,##0")),IF(P2634&gt;0,"متبقي "&amp;TEXT(P2634,"#,##0"),"✔ متوازنة"))))),IF(R2634=0,"⚠ أضف سطر عهدة أولًا",IF(OR(C2634="",N(G2634)=0),"⚠ أكمل التاريخ والقيمة",IF(S2634="","⚠ التاريخ خارج السنة المالية",IF(H2634="","⚠ اختر بند الموازنة",IF(I2634="مرفوض","✖ مرفوض من المدير",IF(I2634&lt;&gt;"موافق","⏳ بانتظار موافقة المدير",IF(K2634&lt;&gt;"نعم","⚠ غير مسوى مع الحسابات","✔ معتمد ومسوى")))))))))</f>
        <v/>
      </c>
      <c r="R2634">
        <f>N(R2633)+IF(A2634="عهدة",1,0)</f>
        <v/>
      </c>
      <c r="S2634">
        <f>IF(C2634="","",IF(AND(C2634&gt;=DATE(2026,9,1),C2634&lt;=DATE(2027,8,31)),(YEAR(C2634)-2026)*12+MONTH(C2634)-8,""))</f>
        <v/>
      </c>
      <c r="T2634">
        <f>IF(AND(A2634="مصروف",R2634&gt;0,I2634="موافق",S2634&lt;&gt;"",H2634&lt;&gt;""),N(G2634),0)</f>
        <v/>
      </c>
    </row>
    <row r="2635">
      <c r="A2635" s="19" t="n"/>
      <c r="B2635" s="20">
        <f>IF(A2635="","",IF(R2635=0,"⚠ أضف سطر عهدة أولًا","DMT-"&amp;TEXT(R2635,"000")))</f>
        <v/>
      </c>
      <c r="C2635" s="21" t="n"/>
      <c r="D2635" s="20">
        <f>IF(C2635="","",IF(S2635="","خارج السنة المالية",INDEX(القوائم!$D$2:$D$13,S2635)))</f>
        <v/>
      </c>
      <c r="E2635" s="22" t="n"/>
      <c r="F2635" s="23" t="n"/>
      <c r="G2635" s="23" t="n"/>
      <c r="H2635" s="22" t="n"/>
      <c r="I2635" s="19" t="n"/>
      <c r="J2635" s="21" t="n"/>
      <c r="K2635" s="19" t="n"/>
      <c r="L2635" s="19" t="n"/>
      <c r="M2635" s="21" t="n"/>
      <c r="N2635" s="22" t="n"/>
      <c r="O2635" s="24">
        <f>IF(A2635&lt;&gt;"عهدة","",SUMIFS($G$8:$G$5007,$B$8:$B$5007,B2635,$A$8:$A$5007,"مصروف",$I$8:$I$5007,"&lt;&gt;مرفوض"))</f>
        <v/>
      </c>
      <c r="P2635" s="25">
        <f>IF(A2635&lt;&gt;"عهدة","",N(F2635)-O2635)</f>
        <v/>
      </c>
      <c r="Q2635" s="26">
        <f>IF(A2635="","",IF(A2635="عهدة",IF(N(F2635)=0,"⚠ أدخل قيمة العهدة",IF(P2635&lt;0,"⛔ عجز / زيادة مصروفات "&amp;TEXT(-P2635,"#,##0"),IF(COUNTIFS($B$8:$B$5007,B2635,$A$8:$A$5007,"مصروف",$I$8:$I$5007,"&lt;&gt;مرفوض",$K$8:$K$5007,"&lt;&gt;نعم")&gt;0,"⚠ "&amp;COUNTIFS($B$8:$B$5007,B2635,$A$8:$A$5007,"مصروف",$I$8:$I$5007,"&lt;&gt;مرفوض",$K$8:$K$5007,"&lt;&gt;نعم")&amp;" مصروف غير مسوى",IF(L2635="تمت التسوية",IF(P2635=0,"✔ متوازنة وتمت التسوية","✔ تمت التسوية – متبقي "&amp;TEXT(P2635,"#,##0")),IF(P2635&gt;0,"متبقي "&amp;TEXT(P2635,"#,##0"),"✔ متوازنة"))))),IF(R2635=0,"⚠ أضف سطر عهدة أولًا",IF(OR(C2635="",N(G2635)=0),"⚠ أكمل التاريخ والقيمة",IF(S2635="","⚠ التاريخ خارج السنة المالية",IF(H2635="","⚠ اختر بند الموازنة",IF(I2635="مرفوض","✖ مرفوض من المدير",IF(I2635&lt;&gt;"موافق","⏳ بانتظار موافقة المدير",IF(K2635&lt;&gt;"نعم","⚠ غير مسوى مع الحسابات","✔ معتمد ومسوى")))))))))</f>
        <v/>
      </c>
      <c r="R2635">
        <f>N(R2634)+IF(A2635="عهدة",1,0)</f>
        <v/>
      </c>
      <c r="S2635">
        <f>IF(C2635="","",IF(AND(C2635&gt;=DATE(2026,9,1),C2635&lt;=DATE(2027,8,31)),(YEAR(C2635)-2026)*12+MONTH(C2635)-8,""))</f>
        <v/>
      </c>
      <c r="T2635">
        <f>IF(AND(A2635="مصروف",R2635&gt;0,I2635="موافق",S2635&lt;&gt;"",H2635&lt;&gt;""),N(G2635),0)</f>
        <v/>
      </c>
    </row>
    <row r="2636">
      <c r="A2636" s="19" t="n"/>
      <c r="B2636" s="20">
        <f>IF(A2636="","",IF(R2636=0,"⚠ أضف سطر عهدة أولًا","DMT-"&amp;TEXT(R2636,"000")))</f>
        <v/>
      </c>
      <c r="C2636" s="21" t="n"/>
      <c r="D2636" s="20">
        <f>IF(C2636="","",IF(S2636="","خارج السنة المالية",INDEX(القوائم!$D$2:$D$13,S2636)))</f>
        <v/>
      </c>
      <c r="E2636" s="22" t="n"/>
      <c r="F2636" s="23" t="n"/>
      <c r="G2636" s="23" t="n"/>
      <c r="H2636" s="22" t="n"/>
      <c r="I2636" s="19" t="n"/>
      <c r="J2636" s="21" t="n"/>
      <c r="K2636" s="19" t="n"/>
      <c r="L2636" s="19" t="n"/>
      <c r="M2636" s="21" t="n"/>
      <c r="N2636" s="22" t="n"/>
      <c r="O2636" s="24">
        <f>IF(A2636&lt;&gt;"عهدة","",SUMIFS($G$8:$G$5007,$B$8:$B$5007,B2636,$A$8:$A$5007,"مصروف",$I$8:$I$5007,"&lt;&gt;مرفوض"))</f>
        <v/>
      </c>
      <c r="P2636" s="25">
        <f>IF(A2636&lt;&gt;"عهدة","",N(F2636)-O2636)</f>
        <v/>
      </c>
      <c r="Q2636" s="26">
        <f>IF(A2636="","",IF(A2636="عهدة",IF(N(F2636)=0,"⚠ أدخل قيمة العهدة",IF(P2636&lt;0,"⛔ عجز / زيادة مصروفات "&amp;TEXT(-P2636,"#,##0"),IF(COUNTIFS($B$8:$B$5007,B2636,$A$8:$A$5007,"مصروف",$I$8:$I$5007,"&lt;&gt;مرفوض",$K$8:$K$5007,"&lt;&gt;نعم")&gt;0,"⚠ "&amp;COUNTIFS($B$8:$B$5007,B2636,$A$8:$A$5007,"مصروف",$I$8:$I$5007,"&lt;&gt;مرفوض",$K$8:$K$5007,"&lt;&gt;نعم")&amp;" مصروف غير مسوى",IF(L2636="تمت التسوية",IF(P2636=0,"✔ متوازنة وتمت التسوية","✔ تمت التسوية – متبقي "&amp;TEXT(P2636,"#,##0")),IF(P2636&gt;0,"متبقي "&amp;TEXT(P2636,"#,##0"),"✔ متوازنة"))))),IF(R2636=0,"⚠ أضف سطر عهدة أولًا",IF(OR(C2636="",N(G2636)=0),"⚠ أكمل التاريخ والقيمة",IF(S2636="","⚠ التاريخ خارج السنة المالية",IF(H2636="","⚠ اختر بند الموازنة",IF(I2636="مرفوض","✖ مرفوض من المدير",IF(I2636&lt;&gt;"موافق","⏳ بانتظار موافقة المدير",IF(K2636&lt;&gt;"نعم","⚠ غير مسوى مع الحسابات","✔ معتمد ومسوى")))))))))</f>
        <v/>
      </c>
      <c r="R2636">
        <f>N(R2635)+IF(A2636="عهدة",1,0)</f>
        <v/>
      </c>
      <c r="S2636">
        <f>IF(C2636="","",IF(AND(C2636&gt;=DATE(2026,9,1),C2636&lt;=DATE(2027,8,31)),(YEAR(C2636)-2026)*12+MONTH(C2636)-8,""))</f>
        <v/>
      </c>
      <c r="T2636">
        <f>IF(AND(A2636="مصروف",R2636&gt;0,I2636="موافق",S2636&lt;&gt;"",H2636&lt;&gt;""),N(G2636),0)</f>
        <v/>
      </c>
    </row>
    <row r="2637">
      <c r="A2637" s="19" t="n"/>
      <c r="B2637" s="20">
        <f>IF(A2637="","",IF(R2637=0,"⚠ أضف سطر عهدة أولًا","DMT-"&amp;TEXT(R2637,"000")))</f>
        <v/>
      </c>
      <c r="C2637" s="21" t="n"/>
      <c r="D2637" s="20">
        <f>IF(C2637="","",IF(S2637="","خارج السنة المالية",INDEX(القوائم!$D$2:$D$13,S2637)))</f>
        <v/>
      </c>
      <c r="E2637" s="22" t="n"/>
      <c r="F2637" s="23" t="n"/>
      <c r="G2637" s="23" t="n"/>
      <c r="H2637" s="22" t="n"/>
      <c r="I2637" s="19" t="n"/>
      <c r="J2637" s="21" t="n"/>
      <c r="K2637" s="19" t="n"/>
      <c r="L2637" s="19" t="n"/>
      <c r="M2637" s="21" t="n"/>
      <c r="N2637" s="22" t="n"/>
      <c r="O2637" s="24">
        <f>IF(A2637&lt;&gt;"عهدة","",SUMIFS($G$8:$G$5007,$B$8:$B$5007,B2637,$A$8:$A$5007,"مصروف",$I$8:$I$5007,"&lt;&gt;مرفوض"))</f>
        <v/>
      </c>
      <c r="P2637" s="25">
        <f>IF(A2637&lt;&gt;"عهدة","",N(F2637)-O2637)</f>
        <v/>
      </c>
      <c r="Q2637" s="26">
        <f>IF(A2637="","",IF(A2637="عهدة",IF(N(F2637)=0,"⚠ أدخل قيمة العهدة",IF(P2637&lt;0,"⛔ عجز / زيادة مصروفات "&amp;TEXT(-P2637,"#,##0"),IF(COUNTIFS($B$8:$B$5007,B2637,$A$8:$A$5007,"مصروف",$I$8:$I$5007,"&lt;&gt;مرفوض",$K$8:$K$5007,"&lt;&gt;نعم")&gt;0,"⚠ "&amp;COUNTIFS($B$8:$B$5007,B2637,$A$8:$A$5007,"مصروف",$I$8:$I$5007,"&lt;&gt;مرفوض",$K$8:$K$5007,"&lt;&gt;نعم")&amp;" مصروف غير مسوى",IF(L2637="تمت التسوية",IF(P2637=0,"✔ متوازنة وتمت التسوية","✔ تمت التسوية – متبقي "&amp;TEXT(P2637,"#,##0")),IF(P2637&gt;0,"متبقي "&amp;TEXT(P2637,"#,##0"),"✔ متوازنة"))))),IF(R2637=0,"⚠ أضف سطر عهدة أولًا",IF(OR(C2637="",N(G2637)=0),"⚠ أكمل التاريخ والقيمة",IF(S2637="","⚠ التاريخ خارج السنة المالية",IF(H2637="","⚠ اختر بند الموازنة",IF(I2637="مرفوض","✖ مرفوض من المدير",IF(I2637&lt;&gt;"موافق","⏳ بانتظار موافقة المدير",IF(K2637&lt;&gt;"نعم","⚠ غير مسوى مع الحسابات","✔ معتمد ومسوى")))))))))</f>
        <v/>
      </c>
      <c r="R2637">
        <f>N(R2636)+IF(A2637="عهدة",1,0)</f>
        <v/>
      </c>
      <c r="S2637">
        <f>IF(C2637="","",IF(AND(C2637&gt;=DATE(2026,9,1),C2637&lt;=DATE(2027,8,31)),(YEAR(C2637)-2026)*12+MONTH(C2637)-8,""))</f>
        <v/>
      </c>
      <c r="T2637">
        <f>IF(AND(A2637="مصروف",R2637&gt;0,I2637="موافق",S2637&lt;&gt;"",H2637&lt;&gt;""),N(G2637),0)</f>
        <v/>
      </c>
    </row>
    <row r="2638">
      <c r="A2638" s="19" t="n"/>
      <c r="B2638" s="20">
        <f>IF(A2638="","",IF(R2638=0,"⚠ أضف سطر عهدة أولًا","DMT-"&amp;TEXT(R2638,"000")))</f>
        <v/>
      </c>
      <c r="C2638" s="21" t="n"/>
      <c r="D2638" s="20">
        <f>IF(C2638="","",IF(S2638="","خارج السنة المالية",INDEX(القوائم!$D$2:$D$13,S2638)))</f>
        <v/>
      </c>
      <c r="E2638" s="22" t="n"/>
      <c r="F2638" s="23" t="n"/>
      <c r="G2638" s="23" t="n"/>
      <c r="H2638" s="22" t="n"/>
      <c r="I2638" s="19" t="n"/>
      <c r="J2638" s="21" t="n"/>
      <c r="K2638" s="19" t="n"/>
      <c r="L2638" s="19" t="n"/>
      <c r="M2638" s="21" t="n"/>
      <c r="N2638" s="22" t="n"/>
      <c r="O2638" s="24">
        <f>IF(A2638&lt;&gt;"عهدة","",SUMIFS($G$8:$G$5007,$B$8:$B$5007,B2638,$A$8:$A$5007,"مصروف",$I$8:$I$5007,"&lt;&gt;مرفوض"))</f>
        <v/>
      </c>
      <c r="P2638" s="25">
        <f>IF(A2638&lt;&gt;"عهدة","",N(F2638)-O2638)</f>
        <v/>
      </c>
      <c r="Q2638" s="26">
        <f>IF(A2638="","",IF(A2638="عهدة",IF(N(F2638)=0,"⚠ أدخل قيمة العهدة",IF(P2638&lt;0,"⛔ عجز / زيادة مصروفات "&amp;TEXT(-P2638,"#,##0"),IF(COUNTIFS($B$8:$B$5007,B2638,$A$8:$A$5007,"مصروف",$I$8:$I$5007,"&lt;&gt;مرفوض",$K$8:$K$5007,"&lt;&gt;نعم")&gt;0,"⚠ "&amp;COUNTIFS($B$8:$B$5007,B2638,$A$8:$A$5007,"مصروف",$I$8:$I$5007,"&lt;&gt;مرفوض",$K$8:$K$5007,"&lt;&gt;نعم")&amp;" مصروف غير مسوى",IF(L2638="تمت التسوية",IF(P2638=0,"✔ متوازنة وتمت التسوية","✔ تمت التسوية – متبقي "&amp;TEXT(P2638,"#,##0")),IF(P2638&gt;0,"متبقي "&amp;TEXT(P2638,"#,##0"),"✔ متوازنة"))))),IF(R2638=0,"⚠ أضف سطر عهدة أولًا",IF(OR(C2638="",N(G2638)=0),"⚠ أكمل التاريخ والقيمة",IF(S2638="","⚠ التاريخ خارج السنة المالية",IF(H2638="","⚠ اختر بند الموازنة",IF(I2638="مرفوض","✖ مرفوض من المدير",IF(I2638&lt;&gt;"موافق","⏳ بانتظار موافقة المدير",IF(K2638&lt;&gt;"نعم","⚠ غير مسوى مع الحسابات","✔ معتمد ومسوى")))))))))</f>
        <v/>
      </c>
      <c r="R2638">
        <f>N(R2637)+IF(A2638="عهدة",1,0)</f>
        <v/>
      </c>
      <c r="S2638">
        <f>IF(C2638="","",IF(AND(C2638&gt;=DATE(2026,9,1),C2638&lt;=DATE(2027,8,31)),(YEAR(C2638)-2026)*12+MONTH(C2638)-8,""))</f>
        <v/>
      </c>
      <c r="T2638">
        <f>IF(AND(A2638="مصروف",R2638&gt;0,I2638="موافق",S2638&lt;&gt;"",H2638&lt;&gt;""),N(G2638),0)</f>
        <v/>
      </c>
    </row>
    <row r="2639">
      <c r="A2639" s="19" t="n"/>
      <c r="B2639" s="20">
        <f>IF(A2639="","",IF(R2639=0,"⚠ أضف سطر عهدة أولًا","DMT-"&amp;TEXT(R2639,"000")))</f>
        <v/>
      </c>
      <c r="C2639" s="21" t="n"/>
      <c r="D2639" s="20">
        <f>IF(C2639="","",IF(S2639="","خارج السنة المالية",INDEX(القوائم!$D$2:$D$13,S2639)))</f>
        <v/>
      </c>
      <c r="E2639" s="22" t="n"/>
      <c r="F2639" s="23" t="n"/>
      <c r="G2639" s="23" t="n"/>
      <c r="H2639" s="22" t="n"/>
      <c r="I2639" s="19" t="n"/>
      <c r="J2639" s="21" t="n"/>
      <c r="K2639" s="19" t="n"/>
      <c r="L2639" s="19" t="n"/>
      <c r="M2639" s="21" t="n"/>
      <c r="N2639" s="22" t="n"/>
      <c r="O2639" s="24">
        <f>IF(A2639&lt;&gt;"عهدة","",SUMIFS($G$8:$G$5007,$B$8:$B$5007,B2639,$A$8:$A$5007,"مصروف",$I$8:$I$5007,"&lt;&gt;مرفوض"))</f>
        <v/>
      </c>
      <c r="P2639" s="25">
        <f>IF(A2639&lt;&gt;"عهدة","",N(F2639)-O2639)</f>
        <v/>
      </c>
      <c r="Q2639" s="26">
        <f>IF(A2639="","",IF(A2639="عهدة",IF(N(F2639)=0,"⚠ أدخل قيمة العهدة",IF(P2639&lt;0,"⛔ عجز / زيادة مصروفات "&amp;TEXT(-P2639,"#,##0"),IF(COUNTIFS($B$8:$B$5007,B2639,$A$8:$A$5007,"مصروف",$I$8:$I$5007,"&lt;&gt;مرفوض",$K$8:$K$5007,"&lt;&gt;نعم")&gt;0,"⚠ "&amp;COUNTIFS($B$8:$B$5007,B2639,$A$8:$A$5007,"مصروف",$I$8:$I$5007,"&lt;&gt;مرفوض",$K$8:$K$5007,"&lt;&gt;نعم")&amp;" مصروف غير مسوى",IF(L2639="تمت التسوية",IF(P2639=0,"✔ متوازنة وتمت التسوية","✔ تمت التسوية – متبقي "&amp;TEXT(P2639,"#,##0")),IF(P2639&gt;0,"متبقي "&amp;TEXT(P2639,"#,##0"),"✔ متوازنة"))))),IF(R2639=0,"⚠ أضف سطر عهدة أولًا",IF(OR(C2639="",N(G2639)=0),"⚠ أكمل التاريخ والقيمة",IF(S2639="","⚠ التاريخ خارج السنة المالية",IF(H2639="","⚠ اختر بند الموازنة",IF(I2639="مرفوض","✖ مرفوض من المدير",IF(I2639&lt;&gt;"موافق","⏳ بانتظار موافقة المدير",IF(K2639&lt;&gt;"نعم","⚠ غير مسوى مع الحسابات","✔ معتمد ومسوى")))))))))</f>
        <v/>
      </c>
      <c r="R2639">
        <f>N(R2638)+IF(A2639="عهدة",1,0)</f>
        <v/>
      </c>
      <c r="S2639">
        <f>IF(C2639="","",IF(AND(C2639&gt;=DATE(2026,9,1),C2639&lt;=DATE(2027,8,31)),(YEAR(C2639)-2026)*12+MONTH(C2639)-8,""))</f>
        <v/>
      </c>
      <c r="T2639">
        <f>IF(AND(A2639="مصروف",R2639&gt;0,I2639="موافق",S2639&lt;&gt;"",H2639&lt;&gt;""),N(G2639),0)</f>
        <v/>
      </c>
    </row>
    <row r="2640">
      <c r="A2640" s="19" t="n"/>
      <c r="B2640" s="20">
        <f>IF(A2640="","",IF(R2640=0,"⚠ أضف سطر عهدة أولًا","DMT-"&amp;TEXT(R2640,"000")))</f>
        <v/>
      </c>
      <c r="C2640" s="21" t="n"/>
      <c r="D2640" s="20">
        <f>IF(C2640="","",IF(S2640="","خارج السنة المالية",INDEX(القوائم!$D$2:$D$13,S2640)))</f>
        <v/>
      </c>
      <c r="E2640" s="22" t="n"/>
      <c r="F2640" s="23" t="n"/>
      <c r="G2640" s="23" t="n"/>
      <c r="H2640" s="22" t="n"/>
      <c r="I2640" s="19" t="n"/>
      <c r="J2640" s="21" t="n"/>
      <c r="K2640" s="19" t="n"/>
      <c r="L2640" s="19" t="n"/>
      <c r="M2640" s="21" t="n"/>
      <c r="N2640" s="22" t="n"/>
      <c r="O2640" s="24">
        <f>IF(A2640&lt;&gt;"عهدة","",SUMIFS($G$8:$G$5007,$B$8:$B$5007,B2640,$A$8:$A$5007,"مصروف",$I$8:$I$5007,"&lt;&gt;مرفوض"))</f>
        <v/>
      </c>
      <c r="P2640" s="25">
        <f>IF(A2640&lt;&gt;"عهدة","",N(F2640)-O2640)</f>
        <v/>
      </c>
      <c r="Q2640" s="26">
        <f>IF(A2640="","",IF(A2640="عهدة",IF(N(F2640)=0,"⚠ أدخل قيمة العهدة",IF(P2640&lt;0,"⛔ عجز / زيادة مصروفات "&amp;TEXT(-P2640,"#,##0"),IF(COUNTIFS($B$8:$B$5007,B2640,$A$8:$A$5007,"مصروف",$I$8:$I$5007,"&lt;&gt;مرفوض",$K$8:$K$5007,"&lt;&gt;نعم")&gt;0,"⚠ "&amp;COUNTIFS($B$8:$B$5007,B2640,$A$8:$A$5007,"مصروف",$I$8:$I$5007,"&lt;&gt;مرفوض",$K$8:$K$5007,"&lt;&gt;نعم")&amp;" مصروف غير مسوى",IF(L2640="تمت التسوية",IF(P2640=0,"✔ متوازنة وتمت التسوية","✔ تمت التسوية – متبقي "&amp;TEXT(P2640,"#,##0")),IF(P2640&gt;0,"متبقي "&amp;TEXT(P2640,"#,##0"),"✔ متوازنة"))))),IF(R2640=0,"⚠ أضف سطر عهدة أولًا",IF(OR(C2640="",N(G2640)=0),"⚠ أكمل التاريخ والقيمة",IF(S2640="","⚠ التاريخ خارج السنة المالية",IF(H2640="","⚠ اختر بند الموازنة",IF(I2640="مرفوض","✖ مرفوض من المدير",IF(I2640&lt;&gt;"موافق","⏳ بانتظار موافقة المدير",IF(K2640&lt;&gt;"نعم","⚠ غير مسوى مع الحسابات","✔ معتمد ومسوى")))))))))</f>
        <v/>
      </c>
      <c r="R2640">
        <f>N(R2639)+IF(A2640="عهدة",1,0)</f>
        <v/>
      </c>
      <c r="S2640">
        <f>IF(C2640="","",IF(AND(C2640&gt;=DATE(2026,9,1),C2640&lt;=DATE(2027,8,31)),(YEAR(C2640)-2026)*12+MONTH(C2640)-8,""))</f>
        <v/>
      </c>
      <c r="T2640">
        <f>IF(AND(A2640="مصروف",R2640&gt;0,I2640="موافق",S2640&lt;&gt;"",H2640&lt;&gt;""),N(G2640),0)</f>
        <v/>
      </c>
    </row>
    <row r="2641">
      <c r="A2641" s="19" t="n"/>
      <c r="B2641" s="20">
        <f>IF(A2641="","",IF(R2641=0,"⚠ أضف سطر عهدة أولًا","DMT-"&amp;TEXT(R2641,"000")))</f>
        <v/>
      </c>
      <c r="C2641" s="21" t="n"/>
      <c r="D2641" s="20">
        <f>IF(C2641="","",IF(S2641="","خارج السنة المالية",INDEX(القوائم!$D$2:$D$13,S2641)))</f>
        <v/>
      </c>
      <c r="E2641" s="22" t="n"/>
      <c r="F2641" s="23" t="n"/>
      <c r="G2641" s="23" t="n"/>
      <c r="H2641" s="22" t="n"/>
      <c r="I2641" s="19" t="n"/>
      <c r="J2641" s="21" t="n"/>
      <c r="K2641" s="19" t="n"/>
      <c r="L2641" s="19" t="n"/>
      <c r="M2641" s="21" t="n"/>
      <c r="N2641" s="22" t="n"/>
      <c r="O2641" s="24">
        <f>IF(A2641&lt;&gt;"عهدة","",SUMIFS($G$8:$G$5007,$B$8:$B$5007,B2641,$A$8:$A$5007,"مصروف",$I$8:$I$5007,"&lt;&gt;مرفوض"))</f>
        <v/>
      </c>
      <c r="P2641" s="25">
        <f>IF(A2641&lt;&gt;"عهدة","",N(F2641)-O2641)</f>
        <v/>
      </c>
      <c r="Q2641" s="26">
        <f>IF(A2641="","",IF(A2641="عهدة",IF(N(F2641)=0,"⚠ أدخل قيمة العهدة",IF(P2641&lt;0,"⛔ عجز / زيادة مصروفات "&amp;TEXT(-P2641,"#,##0"),IF(COUNTIFS($B$8:$B$5007,B2641,$A$8:$A$5007,"مصروف",$I$8:$I$5007,"&lt;&gt;مرفوض",$K$8:$K$5007,"&lt;&gt;نعم")&gt;0,"⚠ "&amp;COUNTIFS($B$8:$B$5007,B2641,$A$8:$A$5007,"مصروف",$I$8:$I$5007,"&lt;&gt;مرفوض",$K$8:$K$5007,"&lt;&gt;نعم")&amp;" مصروف غير مسوى",IF(L2641="تمت التسوية",IF(P2641=0,"✔ متوازنة وتمت التسوية","✔ تمت التسوية – متبقي "&amp;TEXT(P2641,"#,##0")),IF(P2641&gt;0,"متبقي "&amp;TEXT(P2641,"#,##0"),"✔ متوازنة"))))),IF(R2641=0,"⚠ أضف سطر عهدة أولًا",IF(OR(C2641="",N(G2641)=0),"⚠ أكمل التاريخ والقيمة",IF(S2641="","⚠ التاريخ خارج السنة المالية",IF(H2641="","⚠ اختر بند الموازنة",IF(I2641="مرفوض","✖ مرفوض من المدير",IF(I2641&lt;&gt;"موافق","⏳ بانتظار موافقة المدير",IF(K2641&lt;&gt;"نعم","⚠ غير مسوى مع الحسابات","✔ معتمد ومسوى")))))))))</f>
        <v/>
      </c>
      <c r="R2641">
        <f>N(R2640)+IF(A2641="عهدة",1,0)</f>
        <v/>
      </c>
      <c r="S2641">
        <f>IF(C2641="","",IF(AND(C2641&gt;=DATE(2026,9,1),C2641&lt;=DATE(2027,8,31)),(YEAR(C2641)-2026)*12+MONTH(C2641)-8,""))</f>
        <v/>
      </c>
      <c r="T2641">
        <f>IF(AND(A2641="مصروف",R2641&gt;0,I2641="موافق",S2641&lt;&gt;"",H2641&lt;&gt;""),N(G2641),0)</f>
        <v/>
      </c>
    </row>
    <row r="2642">
      <c r="A2642" s="19" t="n"/>
      <c r="B2642" s="20">
        <f>IF(A2642="","",IF(R2642=0,"⚠ أضف سطر عهدة أولًا","DMT-"&amp;TEXT(R2642,"000")))</f>
        <v/>
      </c>
      <c r="C2642" s="21" t="n"/>
      <c r="D2642" s="20">
        <f>IF(C2642="","",IF(S2642="","خارج السنة المالية",INDEX(القوائم!$D$2:$D$13,S2642)))</f>
        <v/>
      </c>
      <c r="E2642" s="22" t="n"/>
      <c r="F2642" s="23" t="n"/>
      <c r="G2642" s="23" t="n"/>
      <c r="H2642" s="22" t="n"/>
      <c r="I2642" s="19" t="n"/>
      <c r="J2642" s="21" t="n"/>
      <c r="K2642" s="19" t="n"/>
      <c r="L2642" s="19" t="n"/>
      <c r="M2642" s="21" t="n"/>
      <c r="N2642" s="22" t="n"/>
      <c r="O2642" s="24">
        <f>IF(A2642&lt;&gt;"عهدة","",SUMIFS($G$8:$G$5007,$B$8:$B$5007,B2642,$A$8:$A$5007,"مصروف",$I$8:$I$5007,"&lt;&gt;مرفوض"))</f>
        <v/>
      </c>
      <c r="P2642" s="25">
        <f>IF(A2642&lt;&gt;"عهدة","",N(F2642)-O2642)</f>
        <v/>
      </c>
      <c r="Q2642" s="26">
        <f>IF(A2642="","",IF(A2642="عهدة",IF(N(F2642)=0,"⚠ أدخل قيمة العهدة",IF(P2642&lt;0,"⛔ عجز / زيادة مصروفات "&amp;TEXT(-P2642,"#,##0"),IF(COUNTIFS($B$8:$B$5007,B2642,$A$8:$A$5007,"مصروف",$I$8:$I$5007,"&lt;&gt;مرفوض",$K$8:$K$5007,"&lt;&gt;نعم")&gt;0,"⚠ "&amp;COUNTIFS($B$8:$B$5007,B2642,$A$8:$A$5007,"مصروف",$I$8:$I$5007,"&lt;&gt;مرفوض",$K$8:$K$5007,"&lt;&gt;نعم")&amp;" مصروف غير مسوى",IF(L2642="تمت التسوية",IF(P2642=0,"✔ متوازنة وتمت التسوية","✔ تمت التسوية – متبقي "&amp;TEXT(P2642,"#,##0")),IF(P2642&gt;0,"متبقي "&amp;TEXT(P2642,"#,##0"),"✔ متوازنة"))))),IF(R2642=0,"⚠ أضف سطر عهدة أولًا",IF(OR(C2642="",N(G2642)=0),"⚠ أكمل التاريخ والقيمة",IF(S2642="","⚠ التاريخ خارج السنة المالية",IF(H2642="","⚠ اختر بند الموازنة",IF(I2642="مرفوض","✖ مرفوض من المدير",IF(I2642&lt;&gt;"موافق","⏳ بانتظار موافقة المدير",IF(K2642&lt;&gt;"نعم","⚠ غير مسوى مع الحسابات","✔ معتمد ومسوى")))))))))</f>
        <v/>
      </c>
      <c r="R2642">
        <f>N(R2641)+IF(A2642="عهدة",1,0)</f>
        <v/>
      </c>
      <c r="S2642">
        <f>IF(C2642="","",IF(AND(C2642&gt;=DATE(2026,9,1),C2642&lt;=DATE(2027,8,31)),(YEAR(C2642)-2026)*12+MONTH(C2642)-8,""))</f>
        <v/>
      </c>
      <c r="T2642">
        <f>IF(AND(A2642="مصروف",R2642&gt;0,I2642="موافق",S2642&lt;&gt;"",H2642&lt;&gt;""),N(G2642),0)</f>
        <v/>
      </c>
    </row>
    <row r="2643">
      <c r="A2643" s="19" t="n"/>
      <c r="B2643" s="20">
        <f>IF(A2643="","",IF(R2643=0,"⚠ أضف سطر عهدة أولًا","DMT-"&amp;TEXT(R2643,"000")))</f>
        <v/>
      </c>
      <c r="C2643" s="21" t="n"/>
      <c r="D2643" s="20">
        <f>IF(C2643="","",IF(S2643="","خارج السنة المالية",INDEX(القوائم!$D$2:$D$13,S2643)))</f>
        <v/>
      </c>
      <c r="E2643" s="22" t="n"/>
      <c r="F2643" s="23" t="n"/>
      <c r="G2643" s="23" t="n"/>
      <c r="H2643" s="22" t="n"/>
      <c r="I2643" s="19" t="n"/>
      <c r="J2643" s="21" t="n"/>
      <c r="K2643" s="19" t="n"/>
      <c r="L2643" s="19" t="n"/>
      <c r="M2643" s="21" t="n"/>
      <c r="N2643" s="22" t="n"/>
      <c r="O2643" s="24">
        <f>IF(A2643&lt;&gt;"عهدة","",SUMIFS($G$8:$G$5007,$B$8:$B$5007,B2643,$A$8:$A$5007,"مصروف",$I$8:$I$5007,"&lt;&gt;مرفوض"))</f>
        <v/>
      </c>
      <c r="P2643" s="25">
        <f>IF(A2643&lt;&gt;"عهدة","",N(F2643)-O2643)</f>
        <v/>
      </c>
      <c r="Q2643" s="26">
        <f>IF(A2643="","",IF(A2643="عهدة",IF(N(F2643)=0,"⚠ أدخل قيمة العهدة",IF(P2643&lt;0,"⛔ عجز / زيادة مصروفات "&amp;TEXT(-P2643,"#,##0"),IF(COUNTIFS($B$8:$B$5007,B2643,$A$8:$A$5007,"مصروف",$I$8:$I$5007,"&lt;&gt;مرفوض",$K$8:$K$5007,"&lt;&gt;نعم")&gt;0,"⚠ "&amp;COUNTIFS($B$8:$B$5007,B2643,$A$8:$A$5007,"مصروف",$I$8:$I$5007,"&lt;&gt;مرفوض",$K$8:$K$5007,"&lt;&gt;نعم")&amp;" مصروف غير مسوى",IF(L2643="تمت التسوية",IF(P2643=0,"✔ متوازنة وتمت التسوية","✔ تمت التسوية – متبقي "&amp;TEXT(P2643,"#,##0")),IF(P2643&gt;0,"متبقي "&amp;TEXT(P2643,"#,##0"),"✔ متوازنة"))))),IF(R2643=0,"⚠ أضف سطر عهدة أولًا",IF(OR(C2643="",N(G2643)=0),"⚠ أكمل التاريخ والقيمة",IF(S2643="","⚠ التاريخ خارج السنة المالية",IF(H2643="","⚠ اختر بند الموازنة",IF(I2643="مرفوض","✖ مرفوض من المدير",IF(I2643&lt;&gt;"موافق","⏳ بانتظار موافقة المدير",IF(K2643&lt;&gt;"نعم","⚠ غير مسوى مع الحسابات","✔ معتمد ومسوى")))))))))</f>
        <v/>
      </c>
      <c r="R2643">
        <f>N(R2642)+IF(A2643="عهدة",1,0)</f>
        <v/>
      </c>
      <c r="S2643">
        <f>IF(C2643="","",IF(AND(C2643&gt;=DATE(2026,9,1),C2643&lt;=DATE(2027,8,31)),(YEAR(C2643)-2026)*12+MONTH(C2643)-8,""))</f>
        <v/>
      </c>
      <c r="T2643">
        <f>IF(AND(A2643="مصروف",R2643&gt;0,I2643="موافق",S2643&lt;&gt;"",H2643&lt;&gt;""),N(G2643),0)</f>
        <v/>
      </c>
    </row>
    <row r="2644">
      <c r="A2644" s="19" t="n"/>
      <c r="B2644" s="20">
        <f>IF(A2644="","",IF(R2644=0,"⚠ أضف سطر عهدة أولًا","DMT-"&amp;TEXT(R2644,"000")))</f>
        <v/>
      </c>
      <c r="C2644" s="21" t="n"/>
      <c r="D2644" s="20">
        <f>IF(C2644="","",IF(S2644="","خارج السنة المالية",INDEX(القوائم!$D$2:$D$13,S2644)))</f>
        <v/>
      </c>
      <c r="E2644" s="22" t="n"/>
      <c r="F2644" s="23" t="n"/>
      <c r="G2644" s="23" t="n"/>
      <c r="H2644" s="22" t="n"/>
      <c r="I2644" s="19" t="n"/>
      <c r="J2644" s="21" t="n"/>
      <c r="K2644" s="19" t="n"/>
      <c r="L2644" s="19" t="n"/>
      <c r="M2644" s="21" t="n"/>
      <c r="N2644" s="22" t="n"/>
      <c r="O2644" s="24">
        <f>IF(A2644&lt;&gt;"عهدة","",SUMIFS($G$8:$G$5007,$B$8:$B$5007,B2644,$A$8:$A$5007,"مصروف",$I$8:$I$5007,"&lt;&gt;مرفوض"))</f>
        <v/>
      </c>
      <c r="P2644" s="25">
        <f>IF(A2644&lt;&gt;"عهدة","",N(F2644)-O2644)</f>
        <v/>
      </c>
      <c r="Q2644" s="26">
        <f>IF(A2644="","",IF(A2644="عهدة",IF(N(F2644)=0,"⚠ أدخل قيمة العهدة",IF(P2644&lt;0,"⛔ عجز / زيادة مصروفات "&amp;TEXT(-P2644,"#,##0"),IF(COUNTIFS($B$8:$B$5007,B2644,$A$8:$A$5007,"مصروف",$I$8:$I$5007,"&lt;&gt;مرفوض",$K$8:$K$5007,"&lt;&gt;نعم")&gt;0,"⚠ "&amp;COUNTIFS($B$8:$B$5007,B2644,$A$8:$A$5007,"مصروف",$I$8:$I$5007,"&lt;&gt;مرفوض",$K$8:$K$5007,"&lt;&gt;نعم")&amp;" مصروف غير مسوى",IF(L2644="تمت التسوية",IF(P2644=0,"✔ متوازنة وتمت التسوية","✔ تمت التسوية – متبقي "&amp;TEXT(P2644,"#,##0")),IF(P2644&gt;0,"متبقي "&amp;TEXT(P2644,"#,##0"),"✔ متوازنة"))))),IF(R2644=0,"⚠ أضف سطر عهدة أولًا",IF(OR(C2644="",N(G2644)=0),"⚠ أكمل التاريخ والقيمة",IF(S2644="","⚠ التاريخ خارج السنة المالية",IF(H2644="","⚠ اختر بند الموازنة",IF(I2644="مرفوض","✖ مرفوض من المدير",IF(I2644&lt;&gt;"موافق","⏳ بانتظار موافقة المدير",IF(K2644&lt;&gt;"نعم","⚠ غير مسوى مع الحسابات","✔ معتمد ومسوى")))))))))</f>
        <v/>
      </c>
      <c r="R2644">
        <f>N(R2643)+IF(A2644="عهدة",1,0)</f>
        <v/>
      </c>
      <c r="S2644">
        <f>IF(C2644="","",IF(AND(C2644&gt;=DATE(2026,9,1),C2644&lt;=DATE(2027,8,31)),(YEAR(C2644)-2026)*12+MONTH(C2644)-8,""))</f>
        <v/>
      </c>
      <c r="T2644">
        <f>IF(AND(A2644="مصروف",R2644&gt;0,I2644="موافق",S2644&lt;&gt;"",H2644&lt;&gt;""),N(G2644),0)</f>
        <v/>
      </c>
    </row>
    <row r="2645">
      <c r="A2645" s="19" t="n"/>
      <c r="B2645" s="20">
        <f>IF(A2645="","",IF(R2645=0,"⚠ أضف سطر عهدة أولًا","DMT-"&amp;TEXT(R2645,"000")))</f>
        <v/>
      </c>
      <c r="C2645" s="21" t="n"/>
      <c r="D2645" s="20">
        <f>IF(C2645="","",IF(S2645="","خارج السنة المالية",INDEX(القوائم!$D$2:$D$13,S2645)))</f>
        <v/>
      </c>
      <c r="E2645" s="22" t="n"/>
      <c r="F2645" s="23" t="n"/>
      <c r="G2645" s="23" t="n"/>
      <c r="H2645" s="22" t="n"/>
      <c r="I2645" s="19" t="n"/>
      <c r="J2645" s="21" t="n"/>
      <c r="K2645" s="19" t="n"/>
      <c r="L2645" s="19" t="n"/>
      <c r="M2645" s="21" t="n"/>
      <c r="N2645" s="22" t="n"/>
      <c r="O2645" s="24">
        <f>IF(A2645&lt;&gt;"عهدة","",SUMIFS($G$8:$G$5007,$B$8:$B$5007,B2645,$A$8:$A$5007,"مصروف",$I$8:$I$5007,"&lt;&gt;مرفوض"))</f>
        <v/>
      </c>
      <c r="P2645" s="25">
        <f>IF(A2645&lt;&gt;"عهدة","",N(F2645)-O2645)</f>
        <v/>
      </c>
      <c r="Q2645" s="26">
        <f>IF(A2645="","",IF(A2645="عهدة",IF(N(F2645)=0,"⚠ أدخل قيمة العهدة",IF(P2645&lt;0,"⛔ عجز / زيادة مصروفات "&amp;TEXT(-P2645,"#,##0"),IF(COUNTIFS($B$8:$B$5007,B2645,$A$8:$A$5007,"مصروف",$I$8:$I$5007,"&lt;&gt;مرفوض",$K$8:$K$5007,"&lt;&gt;نعم")&gt;0,"⚠ "&amp;COUNTIFS($B$8:$B$5007,B2645,$A$8:$A$5007,"مصروف",$I$8:$I$5007,"&lt;&gt;مرفوض",$K$8:$K$5007,"&lt;&gt;نعم")&amp;" مصروف غير مسوى",IF(L2645="تمت التسوية",IF(P2645=0,"✔ متوازنة وتمت التسوية","✔ تمت التسوية – متبقي "&amp;TEXT(P2645,"#,##0")),IF(P2645&gt;0,"متبقي "&amp;TEXT(P2645,"#,##0"),"✔ متوازنة"))))),IF(R2645=0,"⚠ أضف سطر عهدة أولًا",IF(OR(C2645="",N(G2645)=0),"⚠ أكمل التاريخ والقيمة",IF(S2645="","⚠ التاريخ خارج السنة المالية",IF(H2645="","⚠ اختر بند الموازنة",IF(I2645="مرفوض","✖ مرفوض من المدير",IF(I2645&lt;&gt;"موافق","⏳ بانتظار موافقة المدير",IF(K2645&lt;&gt;"نعم","⚠ غير مسوى مع الحسابات","✔ معتمد ومسوى")))))))))</f>
        <v/>
      </c>
      <c r="R2645">
        <f>N(R2644)+IF(A2645="عهدة",1,0)</f>
        <v/>
      </c>
      <c r="S2645">
        <f>IF(C2645="","",IF(AND(C2645&gt;=DATE(2026,9,1),C2645&lt;=DATE(2027,8,31)),(YEAR(C2645)-2026)*12+MONTH(C2645)-8,""))</f>
        <v/>
      </c>
      <c r="T2645">
        <f>IF(AND(A2645="مصروف",R2645&gt;0,I2645="موافق",S2645&lt;&gt;"",H2645&lt;&gt;""),N(G2645),0)</f>
        <v/>
      </c>
    </row>
    <row r="2646">
      <c r="A2646" s="19" t="n"/>
      <c r="B2646" s="20">
        <f>IF(A2646="","",IF(R2646=0,"⚠ أضف سطر عهدة أولًا","DMT-"&amp;TEXT(R2646,"000")))</f>
        <v/>
      </c>
      <c r="C2646" s="21" t="n"/>
      <c r="D2646" s="20">
        <f>IF(C2646="","",IF(S2646="","خارج السنة المالية",INDEX(القوائم!$D$2:$D$13,S2646)))</f>
        <v/>
      </c>
      <c r="E2646" s="22" t="n"/>
      <c r="F2646" s="23" t="n"/>
      <c r="G2646" s="23" t="n"/>
      <c r="H2646" s="22" t="n"/>
      <c r="I2646" s="19" t="n"/>
      <c r="J2646" s="21" t="n"/>
      <c r="K2646" s="19" t="n"/>
      <c r="L2646" s="19" t="n"/>
      <c r="M2646" s="21" t="n"/>
      <c r="N2646" s="22" t="n"/>
      <c r="O2646" s="24">
        <f>IF(A2646&lt;&gt;"عهدة","",SUMIFS($G$8:$G$5007,$B$8:$B$5007,B2646,$A$8:$A$5007,"مصروف",$I$8:$I$5007,"&lt;&gt;مرفوض"))</f>
        <v/>
      </c>
      <c r="P2646" s="25">
        <f>IF(A2646&lt;&gt;"عهدة","",N(F2646)-O2646)</f>
        <v/>
      </c>
      <c r="Q2646" s="26">
        <f>IF(A2646="","",IF(A2646="عهدة",IF(N(F2646)=0,"⚠ أدخل قيمة العهدة",IF(P2646&lt;0,"⛔ عجز / زيادة مصروفات "&amp;TEXT(-P2646,"#,##0"),IF(COUNTIFS($B$8:$B$5007,B2646,$A$8:$A$5007,"مصروف",$I$8:$I$5007,"&lt;&gt;مرفوض",$K$8:$K$5007,"&lt;&gt;نعم")&gt;0,"⚠ "&amp;COUNTIFS($B$8:$B$5007,B2646,$A$8:$A$5007,"مصروف",$I$8:$I$5007,"&lt;&gt;مرفوض",$K$8:$K$5007,"&lt;&gt;نعم")&amp;" مصروف غير مسوى",IF(L2646="تمت التسوية",IF(P2646=0,"✔ متوازنة وتمت التسوية","✔ تمت التسوية – متبقي "&amp;TEXT(P2646,"#,##0")),IF(P2646&gt;0,"متبقي "&amp;TEXT(P2646,"#,##0"),"✔ متوازنة"))))),IF(R2646=0,"⚠ أضف سطر عهدة أولًا",IF(OR(C2646="",N(G2646)=0),"⚠ أكمل التاريخ والقيمة",IF(S2646="","⚠ التاريخ خارج السنة المالية",IF(H2646="","⚠ اختر بند الموازنة",IF(I2646="مرفوض","✖ مرفوض من المدير",IF(I2646&lt;&gt;"موافق","⏳ بانتظار موافقة المدير",IF(K2646&lt;&gt;"نعم","⚠ غير مسوى مع الحسابات","✔ معتمد ومسوى")))))))))</f>
        <v/>
      </c>
      <c r="R2646">
        <f>N(R2645)+IF(A2646="عهدة",1,0)</f>
        <v/>
      </c>
      <c r="S2646">
        <f>IF(C2646="","",IF(AND(C2646&gt;=DATE(2026,9,1),C2646&lt;=DATE(2027,8,31)),(YEAR(C2646)-2026)*12+MONTH(C2646)-8,""))</f>
        <v/>
      </c>
      <c r="T2646">
        <f>IF(AND(A2646="مصروف",R2646&gt;0,I2646="موافق",S2646&lt;&gt;"",H2646&lt;&gt;""),N(G2646),0)</f>
        <v/>
      </c>
    </row>
    <row r="2647">
      <c r="A2647" s="19" t="n"/>
      <c r="B2647" s="20">
        <f>IF(A2647="","",IF(R2647=0,"⚠ أضف سطر عهدة أولًا","DMT-"&amp;TEXT(R2647,"000")))</f>
        <v/>
      </c>
      <c r="C2647" s="21" t="n"/>
      <c r="D2647" s="20">
        <f>IF(C2647="","",IF(S2647="","خارج السنة المالية",INDEX(القوائم!$D$2:$D$13,S2647)))</f>
        <v/>
      </c>
      <c r="E2647" s="22" t="n"/>
      <c r="F2647" s="23" t="n"/>
      <c r="G2647" s="23" t="n"/>
      <c r="H2647" s="22" t="n"/>
      <c r="I2647" s="19" t="n"/>
      <c r="J2647" s="21" t="n"/>
      <c r="K2647" s="19" t="n"/>
      <c r="L2647" s="19" t="n"/>
      <c r="M2647" s="21" t="n"/>
      <c r="N2647" s="22" t="n"/>
      <c r="O2647" s="24">
        <f>IF(A2647&lt;&gt;"عهدة","",SUMIFS($G$8:$G$5007,$B$8:$B$5007,B2647,$A$8:$A$5007,"مصروف",$I$8:$I$5007,"&lt;&gt;مرفوض"))</f>
        <v/>
      </c>
      <c r="P2647" s="25">
        <f>IF(A2647&lt;&gt;"عهدة","",N(F2647)-O2647)</f>
        <v/>
      </c>
      <c r="Q2647" s="26">
        <f>IF(A2647="","",IF(A2647="عهدة",IF(N(F2647)=0,"⚠ أدخل قيمة العهدة",IF(P2647&lt;0,"⛔ عجز / زيادة مصروفات "&amp;TEXT(-P2647,"#,##0"),IF(COUNTIFS($B$8:$B$5007,B2647,$A$8:$A$5007,"مصروف",$I$8:$I$5007,"&lt;&gt;مرفوض",$K$8:$K$5007,"&lt;&gt;نعم")&gt;0,"⚠ "&amp;COUNTIFS($B$8:$B$5007,B2647,$A$8:$A$5007,"مصروف",$I$8:$I$5007,"&lt;&gt;مرفوض",$K$8:$K$5007,"&lt;&gt;نعم")&amp;" مصروف غير مسوى",IF(L2647="تمت التسوية",IF(P2647=0,"✔ متوازنة وتمت التسوية","✔ تمت التسوية – متبقي "&amp;TEXT(P2647,"#,##0")),IF(P2647&gt;0,"متبقي "&amp;TEXT(P2647,"#,##0"),"✔ متوازنة"))))),IF(R2647=0,"⚠ أضف سطر عهدة أولًا",IF(OR(C2647="",N(G2647)=0),"⚠ أكمل التاريخ والقيمة",IF(S2647="","⚠ التاريخ خارج السنة المالية",IF(H2647="","⚠ اختر بند الموازنة",IF(I2647="مرفوض","✖ مرفوض من المدير",IF(I2647&lt;&gt;"موافق","⏳ بانتظار موافقة المدير",IF(K2647&lt;&gt;"نعم","⚠ غير مسوى مع الحسابات","✔ معتمد ومسوى")))))))))</f>
        <v/>
      </c>
      <c r="R2647">
        <f>N(R2646)+IF(A2647="عهدة",1,0)</f>
        <v/>
      </c>
      <c r="S2647">
        <f>IF(C2647="","",IF(AND(C2647&gt;=DATE(2026,9,1),C2647&lt;=DATE(2027,8,31)),(YEAR(C2647)-2026)*12+MONTH(C2647)-8,""))</f>
        <v/>
      </c>
      <c r="T2647">
        <f>IF(AND(A2647="مصروف",R2647&gt;0,I2647="موافق",S2647&lt;&gt;"",H2647&lt;&gt;""),N(G2647),0)</f>
        <v/>
      </c>
    </row>
    <row r="2648">
      <c r="A2648" s="19" t="n"/>
      <c r="B2648" s="20">
        <f>IF(A2648="","",IF(R2648=0,"⚠ أضف سطر عهدة أولًا","DMT-"&amp;TEXT(R2648,"000")))</f>
        <v/>
      </c>
      <c r="C2648" s="21" t="n"/>
      <c r="D2648" s="20">
        <f>IF(C2648="","",IF(S2648="","خارج السنة المالية",INDEX(القوائم!$D$2:$D$13,S2648)))</f>
        <v/>
      </c>
      <c r="E2648" s="22" t="n"/>
      <c r="F2648" s="23" t="n"/>
      <c r="G2648" s="23" t="n"/>
      <c r="H2648" s="22" t="n"/>
      <c r="I2648" s="19" t="n"/>
      <c r="J2648" s="21" t="n"/>
      <c r="K2648" s="19" t="n"/>
      <c r="L2648" s="19" t="n"/>
      <c r="M2648" s="21" t="n"/>
      <c r="N2648" s="22" t="n"/>
      <c r="O2648" s="24">
        <f>IF(A2648&lt;&gt;"عهدة","",SUMIFS($G$8:$G$5007,$B$8:$B$5007,B2648,$A$8:$A$5007,"مصروف",$I$8:$I$5007,"&lt;&gt;مرفوض"))</f>
        <v/>
      </c>
      <c r="P2648" s="25">
        <f>IF(A2648&lt;&gt;"عهدة","",N(F2648)-O2648)</f>
        <v/>
      </c>
      <c r="Q2648" s="26">
        <f>IF(A2648="","",IF(A2648="عهدة",IF(N(F2648)=0,"⚠ أدخل قيمة العهدة",IF(P2648&lt;0,"⛔ عجز / زيادة مصروفات "&amp;TEXT(-P2648,"#,##0"),IF(COUNTIFS($B$8:$B$5007,B2648,$A$8:$A$5007,"مصروف",$I$8:$I$5007,"&lt;&gt;مرفوض",$K$8:$K$5007,"&lt;&gt;نعم")&gt;0,"⚠ "&amp;COUNTIFS($B$8:$B$5007,B2648,$A$8:$A$5007,"مصروف",$I$8:$I$5007,"&lt;&gt;مرفوض",$K$8:$K$5007,"&lt;&gt;نعم")&amp;" مصروف غير مسوى",IF(L2648="تمت التسوية",IF(P2648=0,"✔ متوازنة وتمت التسوية","✔ تمت التسوية – متبقي "&amp;TEXT(P2648,"#,##0")),IF(P2648&gt;0,"متبقي "&amp;TEXT(P2648,"#,##0"),"✔ متوازنة"))))),IF(R2648=0,"⚠ أضف سطر عهدة أولًا",IF(OR(C2648="",N(G2648)=0),"⚠ أكمل التاريخ والقيمة",IF(S2648="","⚠ التاريخ خارج السنة المالية",IF(H2648="","⚠ اختر بند الموازنة",IF(I2648="مرفوض","✖ مرفوض من المدير",IF(I2648&lt;&gt;"موافق","⏳ بانتظار موافقة المدير",IF(K2648&lt;&gt;"نعم","⚠ غير مسوى مع الحسابات","✔ معتمد ومسوى")))))))))</f>
        <v/>
      </c>
      <c r="R2648">
        <f>N(R2647)+IF(A2648="عهدة",1,0)</f>
        <v/>
      </c>
      <c r="S2648">
        <f>IF(C2648="","",IF(AND(C2648&gt;=DATE(2026,9,1),C2648&lt;=DATE(2027,8,31)),(YEAR(C2648)-2026)*12+MONTH(C2648)-8,""))</f>
        <v/>
      </c>
      <c r="T2648">
        <f>IF(AND(A2648="مصروف",R2648&gt;0,I2648="موافق",S2648&lt;&gt;"",H2648&lt;&gt;""),N(G2648),0)</f>
        <v/>
      </c>
    </row>
    <row r="2649">
      <c r="A2649" s="19" t="n"/>
      <c r="B2649" s="20">
        <f>IF(A2649="","",IF(R2649=0,"⚠ أضف سطر عهدة أولًا","DMT-"&amp;TEXT(R2649,"000")))</f>
        <v/>
      </c>
      <c r="C2649" s="21" t="n"/>
      <c r="D2649" s="20">
        <f>IF(C2649="","",IF(S2649="","خارج السنة المالية",INDEX(القوائم!$D$2:$D$13,S2649)))</f>
        <v/>
      </c>
      <c r="E2649" s="22" t="n"/>
      <c r="F2649" s="23" t="n"/>
      <c r="G2649" s="23" t="n"/>
      <c r="H2649" s="22" t="n"/>
      <c r="I2649" s="19" t="n"/>
      <c r="J2649" s="21" t="n"/>
      <c r="K2649" s="19" t="n"/>
      <c r="L2649" s="19" t="n"/>
      <c r="M2649" s="21" t="n"/>
      <c r="N2649" s="22" t="n"/>
      <c r="O2649" s="24">
        <f>IF(A2649&lt;&gt;"عهدة","",SUMIFS($G$8:$G$5007,$B$8:$B$5007,B2649,$A$8:$A$5007,"مصروف",$I$8:$I$5007,"&lt;&gt;مرفوض"))</f>
        <v/>
      </c>
      <c r="P2649" s="25">
        <f>IF(A2649&lt;&gt;"عهدة","",N(F2649)-O2649)</f>
        <v/>
      </c>
      <c r="Q2649" s="26">
        <f>IF(A2649="","",IF(A2649="عهدة",IF(N(F2649)=0,"⚠ أدخل قيمة العهدة",IF(P2649&lt;0,"⛔ عجز / زيادة مصروفات "&amp;TEXT(-P2649,"#,##0"),IF(COUNTIFS($B$8:$B$5007,B2649,$A$8:$A$5007,"مصروف",$I$8:$I$5007,"&lt;&gt;مرفوض",$K$8:$K$5007,"&lt;&gt;نعم")&gt;0,"⚠ "&amp;COUNTIFS($B$8:$B$5007,B2649,$A$8:$A$5007,"مصروف",$I$8:$I$5007,"&lt;&gt;مرفوض",$K$8:$K$5007,"&lt;&gt;نعم")&amp;" مصروف غير مسوى",IF(L2649="تمت التسوية",IF(P2649=0,"✔ متوازنة وتمت التسوية","✔ تمت التسوية – متبقي "&amp;TEXT(P2649,"#,##0")),IF(P2649&gt;0,"متبقي "&amp;TEXT(P2649,"#,##0"),"✔ متوازنة"))))),IF(R2649=0,"⚠ أضف سطر عهدة أولًا",IF(OR(C2649="",N(G2649)=0),"⚠ أكمل التاريخ والقيمة",IF(S2649="","⚠ التاريخ خارج السنة المالية",IF(H2649="","⚠ اختر بند الموازنة",IF(I2649="مرفوض","✖ مرفوض من المدير",IF(I2649&lt;&gt;"موافق","⏳ بانتظار موافقة المدير",IF(K2649&lt;&gt;"نعم","⚠ غير مسوى مع الحسابات","✔ معتمد ومسوى")))))))))</f>
        <v/>
      </c>
      <c r="R2649">
        <f>N(R2648)+IF(A2649="عهدة",1,0)</f>
        <v/>
      </c>
      <c r="S2649">
        <f>IF(C2649="","",IF(AND(C2649&gt;=DATE(2026,9,1),C2649&lt;=DATE(2027,8,31)),(YEAR(C2649)-2026)*12+MONTH(C2649)-8,""))</f>
        <v/>
      </c>
      <c r="T2649">
        <f>IF(AND(A2649="مصروف",R2649&gt;0,I2649="موافق",S2649&lt;&gt;"",H2649&lt;&gt;""),N(G2649),0)</f>
        <v/>
      </c>
    </row>
    <row r="2650">
      <c r="A2650" s="19" t="n"/>
      <c r="B2650" s="20">
        <f>IF(A2650="","",IF(R2650=0,"⚠ أضف سطر عهدة أولًا","DMT-"&amp;TEXT(R2650,"000")))</f>
        <v/>
      </c>
      <c r="C2650" s="21" t="n"/>
      <c r="D2650" s="20">
        <f>IF(C2650="","",IF(S2650="","خارج السنة المالية",INDEX(القوائم!$D$2:$D$13,S2650)))</f>
        <v/>
      </c>
      <c r="E2650" s="22" t="n"/>
      <c r="F2650" s="23" t="n"/>
      <c r="G2650" s="23" t="n"/>
      <c r="H2650" s="22" t="n"/>
      <c r="I2650" s="19" t="n"/>
      <c r="J2650" s="21" t="n"/>
      <c r="K2650" s="19" t="n"/>
      <c r="L2650" s="19" t="n"/>
      <c r="M2650" s="21" t="n"/>
      <c r="N2650" s="22" t="n"/>
      <c r="O2650" s="24">
        <f>IF(A2650&lt;&gt;"عهدة","",SUMIFS($G$8:$G$5007,$B$8:$B$5007,B2650,$A$8:$A$5007,"مصروف",$I$8:$I$5007,"&lt;&gt;مرفوض"))</f>
        <v/>
      </c>
      <c r="P2650" s="25">
        <f>IF(A2650&lt;&gt;"عهدة","",N(F2650)-O2650)</f>
        <v/>
      </c>
      <c r="Q2650" s="26">
        <f>IF(A2650="","",IF(A2650="عهدة",IF(N(F2650)=0,"⚠ أدخل قيمة العهدة",IF(P2650&lt;0,"⛔ عجز / زيادة مصروفات "&amp;TEXT(-P2650,"#,##0"),IF(COUNTIFS($B$8:$B$5007,B2650,$A$8:$A$5007,"مصروف",$I$8:$I$5007,"&lt;&gt;مرفوض",$K$8:$K$5007,"&lt;&gt;نعم")&gt;0,"⚠ "&amp;COUNTIFS($B$8:$B$5007,B2650,$A$8:$A$5007,"مصروف",$I$8:$I$5007,"&lt;&gt;مرفوض",$K$8:$K$5007,"&lt;&gt;نعم")&amp;" مصروف غير مسوى",IF(L2650="تمت التسوية",IF(P2650=0,"✔ متوازنة وتمت التسوية","✔ تمت التسوية – متبقي "&amp;TEXT(P2650,"#,##0")),IF(P2650&gt;0,"متبقي "&amp;TEXT(P2650,"#,##0"),"✔ متوازنة"))))),IF(R2650=0,"⚠ أضف سطر عهدة أولًا",IF(OR(C2650="",N(G2650)=0),"⚠ أكمل التاريخ والقيمة",IF(S2650="","⚠ التاريخ خارج السنة المالية",IF(H2650="","⚠ اختر بند الموازنة",IF(I2650="مرفوض","✖ مرفوض من المدير",IF(I2650&lt;&gt;"موافق","⏳ بانتظار موافقة المدير",IF(K2650&lt;&gt;"نعم","⚠ غير مسوى مع الحسابات","✔ معتمد ومسوى")))))))))</f>
        <v/>
      </c>
      <c r="R2650">
        <f>N(R2649)+IF(A2650="عهدة",1,0)</f>
        <v/>
      </c>
      <c r="S2650">
        <f>IF(C2650="","",IF(AND(C2650&gt;=DATE(2026,9,1),C2650&lt;=DATE(2027,8,31)),(YEAR(C2650)-2026)*12+MONTH(C2650)-8,""))</f>
        <v/>
      </c>
      <c r="T2650">
        <f>IF(AND(A2650="مصروف",R2650&gt;0,I2650="موافق",S2650&lt;&gt;"",H2650&lt;&gt;""),N(G2650),0)</f>
        <v/>
      </c>
    </row>
    <row r="2651">
      <c r="A2651" s="19" t="n"/>
      <c r="B2651" s="20">
        <f>IF(A2651="","",IF(R2651=0,"⚠ أضف سطر عهدة أولًا","DMT-"&amp;TEXT(R2651,"000")))</f>
        <v/>
      </c>
      <c r="C2651" s="21" t="n"/>
      <c r="D2651" s="20">
        <f>IF(C2651="","",IF(S2651="","خارج السنة المالية",INDEX(القوائم!$D$2:$D$13,S2651)))</f>
        <v/>
      </c>
      <c r="E2651" s="22" t="n"/>
      <c r="F2651" s="23" t="n"/>
      <c r="G2651" s="23" t="n"/>
      <c r="H2651" s="22" t="n"/>
      <c r="I2651" s="19" t="n"/>
      <c r="J2651" s="21" t="n"/>
      <c r="K2651" s="19" t="n"/>
      <c r="L2651" s="19" t="n"/>
      <c r="M2651" s="21" t="n"/>
      <c r="N2651" s="22" t="n"/>
      <c r="O2651" s="24">
        <f>IF(A2651&lt;&gt;"عهدة","",SUMIFS($G$8:$G$5007,$B$8:$B$5007,B2651,$A$8:$A$5007,"مصروف",$I$8:$I$5007,"&lt;&gt;مرفوض"))</f>
        <v/>
      </c>
      <c r="P2651" s="25">
        <f>IF(A2651&lt;&gt;"عهدة","",N(F2651)-O2651)</f>
        <v/>
      </c>
      <c r="Q2651" s="26">
        <f>IF(A2651="","",IF(A2651="عهدة",IF(N(F2651)=0,"⚠ أدخل قيمة العهدة",IF(P2651&lt;0,"⛔ عجز / زيادة مصروفات "&amp;TEXT(-P2651,"#,##0"),IF(COUNTIFS($B$8:$B$5007,B2651,$A$8:$A$5007,"مصروف",$I$8:$I$5007,"&lt;&gt;مرفوض",$K$8:$K$5007,"&lt;&gt;نعم")&gt;0,"⚠ "&amp;COUNTIFS($B$8:$B$5007,B2651,$A$8:$A$5007,"مصروف",$I$8:$I$5007,"&lt;&gt;مرفوض",$K$8:$K$5007,"&lt;&gt;نعم")&amp;" مصروف غير مسوى",IF(L2651="تمت التسوية",IF(P2651=0,"✔ متوازنة وتمت التسوية","✔ تمت التسوية – متبقي "&amp;TEXT(P2651,"#,##0")),IF(P2651&gt;0,"متبقي "&amp;TEXT(P2651,"#,##0"),"✔ متوازنة"))))),IF(R2651=0,"⚠ أضف سطر عهدة أولًا",IF(OR(C2651="",N(G2651)=0),"⚠ أكمل التاريخ والقيمة",IF(S2651="","⚠ التاريخ خارج السنة المالية",IF(H2651="","⚠ اختر بند الموازنة",IF(I2651="مرفوض","✖ مرفوض من المدير",IF(I2651&lt;&gt;"موافق","⏳ بانتظار موافقة المدير",IF(K2651&lt;&gt;"نعم","⚠ غير مسوى مع الحسابات","✔ معتمد ومسوى")))))))))</f>
        <v/>
      </c>
      <c r="R2651">
        <f>N(R2650)+IF(A2651="عهدة",1,0)</f>
        <v/>
      </c>
      <c r="S2651">
        <f>IF(C2651="","",IF(AND(C2651&gt;=DATE(2026,9,1),C2651&lt;=DATE(2027,8,31)),(YEAR(C2651)-2026)*12+MONTH(C2651)-8,""))</f>
        <v/>
      </c>
      <c r="T2651">
        <f>IF(AND(A2651="مصروف",R2651&gt;0,I2651="موافق",S2651&lt;&gt;"",H2651&lt;&gt;""),N(G2651),0)</f>
        <v/>
      </c>
    </row>
    <row r="2652">
      <c r="A2652" s="19" t="n"/>
      <c r="B2652" s="20">
        <f>IF(A2652="","",IF(R2652=0,"⚠ أضف سطر عهدة أولًا","DMT-"&amp;TEXT(R2652,"000")))</f>
        <v/>
      </c>
      <c r="C2652" s="21" t="n"/>
      <c r="D2652" s="20">
        <f>IF(C2652="","",IF(S2652="","خارج السنة المالية",INDEX(القوائم!$D$2:$D$13,S2652)))</f>
        <v/>
      </c>
      <c r="E2652" s="22" t="n"/>
      <c r="F2652" s="23" t="n"/>
      <c r="G2652" s="23" t="n"/>
      <c r="H2652" s="22" t="n"/>
      <c r="I2652" s="19" t="n"/>
      <c r="J2652" s="21" t="n"/>
      <c r="K2652" s="19" t="n"/>
      <c r="L2652" s="19" t="n"/>
      <c r="M2652" s="21" t="n"/>
      <c r="N2652" s="22" t="n"/>
      <c r="O2652" s="24">
        <f>IF(A2652&lt;&gt;"عهدة","",SUMIFS($G$8:$G$5007,$B$8:$B$5007,B2652,$A$8:$A$5007,"مصروف",$I$8:$I$5007,"&lt;&gt;مرفوض"))</f>
        <v/>
      </c>
      <c r="P2652" s="25">
        <f>IF(A2652&lt;&gt;"عهدة","",N(F2652)-O2652)</f>
        <v/>
      </c>
      <c r="Q2652" s="26">
        <f>IF(A2652="","",IF(A2652="عهدة",IF(N(F2652)=0,"⚠ أدخل قيمة العهدة",IF(P2652&lt;0,"⛔ عجز / زيادة مصروفات "&amp;TEXT(-P2652,"#,##0"),IF(COUNTIFS($B$8:$B$5007,B2652,$A$8:$A$5007,"مصروف",$I$8:$I$5007,"&lt;&gt;مرفوض",$K$8:$K$5007,"&lt;&gt;نعم")&gt;0,"⚠ "&amp;COUNTIFS($B$8:$B$5007,B2652,$A$8:$A$5007,"مصروف",$I$8:$I$5007,"&lt;&gt;مرفوض",$K$8:$K$5007,"&lt;&gt;نعم")&amp;" مصروف غير مسوى",IF(L2652="تمت التسوية",IF(P2652=0,"✔ متوازنة وتمت التسوية","✔ تمت التسوية – متبقي "&amp;TEXT(P2652,"#,##0")),IF(P2652&gt;0,"متبقي "&amp;TEXT(P2652,"#,##0"),"✔ متوازنة"))))),IF(R2652=0,"⚠ أضف سطر عهدة أولًا",IF(OR(C2652="",N(G2652)=0),"⚠ أكمل التاريخ والقيمة",IF(S2652="","⚠ التاريخ خارج السنة المالية",IF(H2652="","⚠ اختر بند الموازنة",IF(I2652="مرفوض","✖ مرفوض من المدير",IF(I2652&lt;&gt;"موافق","⏳ بانتظار موافقة المدير",IF(K2652&lt;&gt;"نعم","⚠ غير مسوى مع الحسابات","✔ معتمد ومسوى")))))))))</f>
        <v/>
      </c>
      <c r="R2652">
        <f>N(R2651)+IF(A2652="عهدة",1,0)</f>
        <v/>
      </c>
      <c r="S2652">
        <f>IF(C2652="","",IF(AND(C2652&gt;=DATE(2026,9,1),C2652&lt;=DATE(2027,8,31)),(YEAR(C2652)-2026)*12+MONTH(C2652)-8,""))</f>
        <v/>
      </c>
      <c r="T2652">
        <f>IF(AND(A2652="مصروف",R2652&gt;0,I2652="موافق",S2652&lt;&gt;"",H2652&lt;&gt;""),N(G2652),0)</f>
        <v/>
      </c>
    </row>
    <row r="2653">
      <c r="A2653" s="19" t="n"/>
      <c r="B2653" s="20">
        <f>IF(A2653="","",IF(R2653=0,"⚠ أضف سطر عهدة أولًا","DMT-"&amp;TEXT(R2653,"000")))</f>
        <v/>
      </c>
      <c r="C2653" s="21" t="n"/>
      <c r="D2653" s="20">
        <f>IF(C2653="","",IF(S2653="","خارج السنة المالية",INDEX(القوائم!$D$2:$D$13,S2653)))</f>
        <v/>
      </c>
      <c r="E2653" s="22" t="n"/>
      <c r="F2653" s="23" t="n"/>
      <c r="G2653" s="23" t="n"/>
      <c r="H2653" s="22" t="n"/>
      <c r="I2653" s="19" t="n"/>
      <c r="J2653" s="21" t="n"/>
      <c r="K2653" s="19" t="n"/>
      <c r="L2653" s="19" t="n"/>
      <c r="M2653" s="21" t="n"/>
      <c r="N2653" s="22" t="n"/>
      <c r="O2653" s="24">
        <f>IF(A2653&lt;&gt;"عهدة","",SUMIFS($G$8:$G$5007,$B$8:$B$5007,B2653,$A$8:$A$5007,"مصروف",$I$8:$I$5007,"&lt;&gt;مرفوض"))</f>
        <v/>
      </c>
      <c r="P2653" s="25">
        <f>IF(A2653&lt;&gt;"عهدة","",N(F2653)-O2653)</f>
        <v/>
      </c>
      <c r="Q2653" s="26">
        <f>IF(A2653="","",IF(A2653="عهدة",IF(N(F2653)=0,"⚠ أدخل قيمة العهدة",IF(P2653&lt;0,"⛔ عجز / زيادة مصروفات "&amp;TEXT(-P2653,"#,##0"),IF(COUNTIFS($B$8:$B$5007,B2653,$A$8:$A$5007,"مصروف",$I$8:$I$5007,"&lt;&gt;مرفوض",$K$8:$K$5007,"&lt;&gt;نعم")&gt;0,"⚠ "&amp;COUNTIFS($B$8:$B$5007,B2653,$A$8:$A$5007,"مصروف",$I$8:$I$5007,"&lt;&gt;مرفوض",$K$8:$K$5007,"&lt;&gt;نعم")&amp;" مصروف غير مسوى",IF(L2653="تمت التسوية",IF(P2653=0,"✔ متوازنة وتمت التسوية","✔ تمت التسوية – متبقي "&amp;TEXT(P2653,"#,##0")),IF(P2653&gt;0,"متبقي "&amp;TEXT(P2653,"#,##0"),"✔ متوازنة"))))),IF(R2653=0,"⚠ أضف سطر عهدة أولًا",IF(OR(C2653="",N(G2653)=0),"⚠ أكمل التاريخ والقيمة",IF(S2653="","⚠ التاريخ خارج السنة المالية",IF(H2653="","⚠ اختر بند الموازنة",IF(I2653="مرفوض","✖ مرفوض من المدير",IF(I2653&lt;&gt;"موافق","⏳ بانتظار موافقة المدير",IF(K2653&lt;&gt;"نعم","⚠ غير مسوى مع الحسابات","✔ معتمد ومسوى")))))))))</f>
        <v/>
      </c>
      <c r="R2653">
        <f>N(R2652)+IF(A2653="عهدة",1,0)</f>
        <v/>
      </c>
      <c r="S2653">
        <f>IF(C2653="","",IF(AND(C2653&gt;=DATE(2026,9,1),C2653&lt;=DATE(2027,8,31)),(YEAR(C2653)-2026)*12+MONTH(C2653)-8,""))</f>
        <v/>
      </c>
      <c r="T2653">
        <f>IF(AND(A2653="مصروف",R2653&gt;0,I2653="موافق",S2653&lt;&gt;"",H2653&lt;&gt;""),N(G2653),0)</f>
        <v/>
      </c>
    </row>
    <row r="2654">
      <c r="A2654" s="19" t="n"/>
      <c r="B2654" s="20">
        <f>IF(A2654="","",IF(R2654=0,"⚠ أضف سطر عهدة أولًا","DMT-"&amp;TEXT(R2654,"000")))</f>
        <v/>
      </c>
      <c r="C2654" s="21" t="n"/>
      <c r="D2654" s="20">
        <f>IF(C2654="","",IF(S2654="","خارج السنة المالية",INDEX(القوائم!$D$2:$D$13,S2654)))</f>
        <v/>
      </c>
      <c r="E2654" s="22" t="n"/>
      <c r="F2654" s="23" t="n"/>
      <c r="G2654" s="23" t="n"/>
      <c r="H2654" s="22" t="n"/>
      <c r="I2654" s="19" t="n"/>
      <c r="J2654" s="21" t="n"/>
      <c r="K2654" s="19" t="n"/>
      <c r="L2654" s="19" t="n"/>
      <c r="M2654" s="21" t="n"/>
      <c r="N2654" s="22" t="n"/>
      <c r="O2654" s="24">
        <f>IF(A2654&lt;&gt;"عهدة","",SUMIFS($G$8:$G$5007,$B$8:$B$5007,B2654,$A$8:$A$5007,"مصروف",$I$8:$I$5007,"&lt;&gt;مرفوض"))</f>
        <v/>
      </c>
      <c r="P2654" s="25">
        <f>IF(A2654&lt;&gt;"عهدة","",N(F2654)-O2654)</f>
        <v/>
      </c>
      <c r="Q2654" s="26">
        <f>IF(A2654="","",IF(A2654="عهدة",IF(N(F2654)=0,"⚠ أدخل قيمة العهدة",IF(P2654&lt;0,"⛔ عجز / زيادة مصروفات "&amp;TEXT(-P2654,"#,##0"),IF(COUNTIFS($B$8:$B$5007,B2654,$A$8:$A$5007,"مصروف",$I$8:$I$5007,"&lt;&gt;مرفوض",$K$8:$K$5007,"&lt;&gt;نعم")&gt;0,"⚠ "&amp;COUNTIFS($B$8:$B$5007,B2654,$A$8:$A$5007,"مصروف",$I$8:$I$5007,"&lt;&gt;مرفوض",$K$8:$K$5007,"&lt;&gt;نعم")&amp;" مصروف غير مسوى",IF(L2654="تمت التسوية",IF(P2654=0,"✔ متوازنة وتمت التسوية","✔ تمت التسوية – متبقي "&amp;TEXT(P2654,"#,##0")),IF(P2654&gt;0,"متبقي "&amp;TEXT(P2654,"#,##0"),"✔ متوازنة"))))),IF(R2654=0,"⚠ أضف سطر عهدة أولًا",IF(OR(C2654="",N(G2654)=0),"⚠ أكمل التاريخ والقيمة",IF(S2654="","⚠ التاريخ خارج السنة المالية",IF(H2654="","⚠ اختر بند الموازنة",IF(I2654="مرفوض","✖ مرفوض من المدير",IF(I2654&lt;&gt;"موافق","⏳ بانتظار موافقة المدير",IF(K2654&lt;&gt;"نعم","⚠ غير مسوى مع الحسابات","✔ معتمد ومسوى")))))))))</f>
        <v/>
      </c>
      <c r="R2654">
        <f>N(R2653)+IF(A2654="عهدة",1,0)</f>
        <v/>
      </c>
      <c r="S2654">
        <f>IF(C2654="","",IF(AND(C2654&gt;=DATE(2026,9,1),C2654&lt;=DATE(2027,8,31)),(YEAR(C2654)-2026)*12+MONTH(C2654)-8,""))</f>
        <v/>
      </c>
      <c r="T2654">
        <f>IF(AND(A2654="مصروف",R2654&gt;0,I2654="موافق",S2654&lt;&gt;"",H2654&lt;&gt;""),N(G2654),0)</f>
        <v/>
      </c>
    </row>
    <row r="2655">
      <c r="A2655" s="19" t="n"/>
      <c r="B2655" s="20">
        <f>IF(A2655="","",IF(R2655=0,"⚠ أضف سطر عهدة أولًا","DMT-"&amp;TEXT(R2655,"000")))</f>
        <v/>
      </c>
      <c r="C2655" s="21" t="n"/>
      <c r="D2655" s="20">
        <f>IF(C2655="","",IF(S2655="","خارج السنة المالية",INDEX(القوائم!$D$2:$D$13,S2655)))</f>
        <v/>
      </c>
      <c r="E2655" s="22" t="n"/>
      <c r="F2655" s="23" t="n"/>
      <c r="G2655" s="23" t="n"/>
      <c r="H2655" s="22" t="n"/>
      <c r="I2655" s="19" t="n"/>
      <c r="J2655" s="21" t="n"/>
      <c r="K2655" s="19" t="n"/>
      <c r="L2655" s="19" t="n"/>
      <c r="M2655" s="21" t="n"/>
      <c r="N2655" s="22" t="n"/>
      <c r="O2655" s="24">
        <f>IF(A2655&lt;&gt;"عهدة","",SUMIFS($G$8:$G$5007,$B$8:$B$5007,B2655,$A$8:$A$5007,"مصروف",$I$8:$I$5007,"&lt;&gt;مرفوض"))</f>
        <v/>
      </c>
      <c r="P2655" s="25">
        <f>IF(A2655&lt;&gt;"عهدة","",N(F2655)-O2655)</f>
        <v/>
      </c>
      <c r="Q2655" s="26">
        <f>IF(A2655="","",IF(A2655="عهدة",IF(N(F2655)=0,"⚠ أدخل قيمة العهدة",IF(P2655&lt;0,"⛔ عجز / زيادة مصروفات "&amp;TEXT(-P2655,"#,##0"),IF(COUNTIFS($B$8:$B$5007,B2655,$A$8:$A$5007,"مصروف",$I$8:$I$5007,"&lt;&gt;مرفوض",$K$8:$K$5007,"&lt;&gt;نعم")&gt;0,"⚠ "&amp;COUNTIFS($B$8:$B$5007,B2655,$A$8:$A$5007,"مصروف",$I$8:$I$5007,"&lt;&gt;مرفوض",$K$8:$K$5007,"&lt;&gt;نعم")&amp;" مصروف غير مسوى",IF(L2655="تمت التسوية",IF(P2655=0,"✔ متوازنة وتمت التسوية","✔ تمت التسوية – متبقي "&amp;TEXT(P2655,"#,##0")),IF(P2655&gt;0,"متبقي "&amp;TEXT(P2655,"#,##0"),"✔ متوازنة"))))),IF(R2655=0,"⚠ أضف سطر عهدة أولًا",IF(OR(C2655="",N(G2655)=0),"⚠ أكمل التاريخ والقيمة",IF(S2655="","⚠ التاريخ خارج السنة المالية",IF(H2655="","⚠ اختر بند الموازنة",IF(I2655="مرفوض","✖ مرفوض من المدير",IF(I2655&lt;&gt;"موافق","⏳ بانتظار موافقة المدير",IF(K2655&lt;&gt;"نعم","⚠ غير مسوى مع الحسابات","✔ معتمد ومسوى")))))))))</f>
        <v/>
      </c>
      <c r="R2655">
        <f>N(R2654)+IF(A2655="عهدة",1,0)</f>
        <v/>
      </c>
      <c r="S2655">
        <f>IF(C2655="","",IF(AND(C2655&gt;=DATE(2026,9,1),C2655&lt;=DATE(2027,8,31)),(YEAR(C2655)-2026)*12+MONTH(C2655)-8,""))</f>
        <v/>
      </c>
      <c r="T2655">
        <f>IF(AND(A2655="مصروف",R2655&gt;0,I2655="موافق",S2655&lt;&gt;"",H2655&lt;&gt;""),N(G2655),0)</f>
        <v/>
      </c>
    </row>
    <row r="2656">
      <c r="A2656" s="19" t="n"/>
      <c r="B2656" s="20">
        <f>IF(A2656="","",IF(R2656=0,"⚠ أضف سطر عهدة أولًا","DMT-"&amp;TEXT(R2656,"000")))</f>
        <v/>
      </c>
      <c r="C2656" s="21" t="n"/>
      <c r="D2656" s="20">
        <f>IF(C2656="","",IF(S2656="","خارج السنة المالية",INDEX(القوائم!$D$2:$D$13,S2656)))</f>
        <v/>
      </c>
      <c r="E2656" s="22" t="n"/>
      <c r="F2656" s="23" t="n"/>
      <c r="G2656" s="23" t="n"/>
      <c r="H2656" s="22" t="n"/>
      <c r="I2656" s="19" t="n"/>
      <c r="J2656" s="21" t="n"/>
      <c r="K2656" s="19" t="n"/>
      <c r="L2656" s="19" t="n"/>
      <c r="M2656" s="21" t="n"/>
      <c r="N2656" s="22" t="n"/>
      <c r="O2656" s="24">
        <f>IF(A2656&lt;&gt;"عهدة","",SUMIFS($G$8:$G$5007,$B$8:$B$5007,B2656,$A$8:$A$5007,"مصروف",$I$8:$I$5007,"&lt;&gt;مرفوض"))</f>
        <v/>
      </c>
      <c r="P2656" s="25">
        <f>IF(A2656&lt;&gt;"عهدة","",N(F2656)-O2656)</f>
        <v/>
      </c>
      <c r="Q2656" s="26">
        <f>IF(A2656="","",IF(A2656="عهدة",IF(N(F2656)=0,"⚠ أدخل قيمة العهدة",IF(P2656&lt;0,"⛔ عجز / زيادة مصروفات "&amp;TEXT(-P2656,"#,##0"),IF(COUNTIFS($B$8:$B$5007,B2656,$A$8:$A$5007,"مصروف",$I$8:$I$5007,"&lt;&gt;مرفوض",$K$8:$K$5007,"&lt;&gt;نعم")&gt;0,"⚠ "&amp;COUNTIFS($B$8:$B$5007,B2656,$A$8:$A$5007,"مصروف",$I$8:$I$5007,"&lt;&gt;مرفوض",$K$8:$K$5007,"&lt;&gt;نعم")&amp;" مصروف غير مسوى",IF(L2656="تمت التسوية",IF(P2656=0,"✔ متوازنة وتمت التسوية","✔ تمت التسوية – متبقي "&amp;TEXT(P2656,"#,##0")),IF(P2656&gt;0,"متبقي "&amp;TEXT(P2656,"#,##0"),"✔ متوازنة"))))),IF(R2656=0,"⚠ أضف سطر عهدة أولًا",IF(OR(C2656="",N(G2656)=0),"⚠ أكمل التاريخ والقيمة",IF(S2656="","⚠ التاريخ خارج السنة المالية",IF(H2656="","⚠ اختر بند الموازنة",IF(I2656="مرفوض","✖ مرفوض من المدير",IF(I2656&lt;&gt;"موافق","⏳ بانتظار موافقة المدير",IF(K2656&lt;&gt;"نعم","⚠ غير مسوى مع الحسابات","✔ معتمد ومسوى")))))))))</f>
        <v/>
      </c>
      <c r="R2656">
        <f>N(R2655)+IF(A2656="عهدة",1,0)</f>
        <v/>
      </c>
      <c r="S2656">
        <f>IF(C2656="","",IF(AND(C2656&gt;=DATE(2026,9,1),C2656&lt;=DATE(2027,8,31)),(YEAR(C2656)-2026)*12+MONTH(C2656)-8,""))</f>
        <v/>
      </c>
      <c r="T2656">
        <f>IF(AND(A2656="مصروف",R2656&gt;0,I2656="موافق",S2656&lt;&gt;"",H2656&lt;&gt;""),N(G2656),0)</f>
        <v/>
      </c>
    </row>
    <row r="2657">
      <c r="A2657" s="19" t="n"/>
      <c r="B2657" s="20">
        <f>IF(A2657="","",IF(R2657=0,"⚠ أضف سطر عهدة أولًا","DMT-"&amp;TEXT(R2657,"000")))</f>
        <v/>
      </c>
      <c r="C2657" s="21" t="n"/>
      <c r="D2657" s="20">
        <f>IF(C2657="","",IF(S2657="","خارج السنة المالية",INDEX(القوائم!$D$2:$D$13,S2657)))</f>
        <v/>
      </c>
      <c r="E2657" s="22" t="n"/>
      <c r="F2657" s="23" t="n"/>
      <c r="G2657" s="23" t="n"/>
      <c r="H2657" s="22" t="n"/>
      <c r="I2657" s="19" t="n"/>
      <c r="J2657" s="21" t="n"/>
      <c r="K2657" s="19" t="n"/>
      <c r="L2657" s="19" t="n"/>
      <c r="M2657" s="21" t="n"/>
      <c r="N2657" s="22" t="n"/>
      <c r="O2657" s="24">
        <f>IF(A2657&lt;&gt;"عهدة","",SUMIFS($G$8:$G$5007,$B$8:$B$5007,B2657,$A$8:$A$5007,"مصروف",$I$8:$I$5007,"&lt;&gt;مرفوض"))</f>
        <v/>
      </c>
      <c r="P2657" s="25">
        <f>IF(A2657&lt;&gt;"عهدة","",N(F2657)-O2657)</f>
        <v/>
      </c>
      <c r="Q2657" s="26">
        <f>IF(A2657="","",IF(A2657="عهدة",IF(N(F2657)=0,"⚠ أدخل قيمة العهدة",IF(P2657&lt;0,"⛔ عجز / زيادة مصروفات "&amp;TEXT(-P2657,"#,##0"),IF(COUNTIFS($B$8:$B$5007,B2657,$A$8:$A$5007,"مصروف",$I$8:$I$5007,"&lt;&gt;مرفوض",$K$8:$K$5007,"&lt;&gt;نعم")&gt;0,"⚠ "&amp;COUNTIFS($B$8:$B$5007,B2657,$A$8:$A$5007,"مصروف",$I$8:$I$5007,"&lt;&gt;مرفوض",$K$8:$K$5007,"&lt;&gt;نعم")&amp;" مصروف غير مسوى",IF(L2657="تمت التسوية",IF(P2657=0,"✔ متوازنة وتمت التسوية","✔ تمت التسوية – متبقي "&amp;TEXT(P2657,"#,##0")),IF(P2657&gt;0,"متبقي "&amp;TEXT(P2657,"#,##0"),"✔ متوازنة"))))),IF(R2657=0,"⚠ أضف سطر عهدة أولًا",IF(OR(C2657="",N(G2657)=0),"⚠ أكمل التاريخ والقيمة",IF(S2657="","⚠ التاريخ خارج السنة المالية",IF(H2657="","⚠ اختر بند الموازنة",IF(I2657="مرفوض","✖ مرفوض من المدير",IF(I2657&lt;&gt;"موافق","⏳ بانتظار موافقة المدير",IF(K2657&lt;&gt;"نعم","⚠ غير مسوى مع الحسابات","✔ معتمد ومسوى")))))))))</f>
        <v/>
      </c>
      <c r="R2657">
        <f>N(R2656)+IF(A2657="عهدة",1,0)</f>
        <v/>
      </c>
      <c r="S2657">
        <f>IF(C2657="","",IF(AND(C2657&gt;=DATE(2026,9,1),C2657&lt;=DATE(2027,8,31)),(YEAR(C2657)-2026)*12+MONTH(C2657)-8,""))</f>
        <v/>
      </c>
      <c r="T2657">
        <f>IF(AND(A2657="مصروف",R2657&gt;0,I2657="موافق",S2657&lt;&gt;"",H2657&lt;&gt;""),N(G2657),0)</f>
        <v/>
      </c>
    </row>
    <row r="2658">
      <c r="A2658" s="19" t="n"/>
      <c r="B2658" s="20">
        <f>IF(A2658="","",IF(R2658=0,"⚠ أضف سطر عهدة أولًا","DMT-"&amp;TEXT(R2658,"000")))</f>
        <v/>
      </c>
      <c r="C2658" s="21" t="n"/>
      <c r="D2658" s="20">
        <f>IF(C2658="","",IF(S2658="","خارج السنة المالية",INDEX(القوائم!$D$2:$D$13,S2658)))</f>
        <v/>
      </c>
      <c r="E2658" s="22" t="n"/>
      <c r="F2658" s="23" t="n"/>
      <c r="G2658" s="23" t="n"/>
      <c r="H2658" s="22" t="n"/>
      <c r="I2658" s="19" t="n"/>
      <c r="J2658" s="21" t="n"/>
      <c r="K2658" s="19" t="n"/>
      <c r="L2658" s="19" t="n"/>
      <c r="M2658" s="21" t="n"/>
      <c r="N2658" s="22" t="n"/>
      <c r="O2658" s="24">
        <f>IF(A2658&lt;&gt;"عهدة","",SUMIFS($G$8:$G$5007,$B$8:$B$5007,B2658,$A$8:$A$5007,"مصروف",$I$8:$I$5007,"&lt;&gt;مرفوض"))</f>
        <v/>
      </c>
      <c r="P2658" s="25">
        <f>IF(A2658&lt;&gt;"عهدة","",N(F2658)-O2658)</f>
        <v/>
      </c>
      <c r="Q2658" s="26">
        <f>IF(A2658="","",IF(A2658="عهدة",IF(N(F2658)=0,"⚠ أدخل قيمة العهدة",IF(P2658&lt;0,"⛔ عجز / زيادة مصروفات "&amp;TEXT(-P2658,"#,##0"),IF(COUNTIFS($B$8:$B$5007,B2658,$A$8:$A$5007,"مصروف",$I$8:$I$5007,"&lt;&gt;مرفوض",$K$8:$K$5007,"&lt;&gt;نعم")&gt;0,"⚠ "&amp;COUNTIFS($B$8:$B$5007,B2658,$A$8:$A$5007,"مصروف",$I$8:$I$5007,"&lt;&gt;مرفوض",$K$8:$K$5007,"&lt;&gt;نعم")&amp;" مصروف غير مسوى",IF(L2658="تمت التسوية",IF(P2658=0,"✔ متوازنة وتمت التسوية","✔ تمت التسوية – متبقي "&amp;TEXT(P2658,"#,##0")),IF(P2658&gt;0,"متبقي "&amp;TEXT(P2658,"#,##0"),"✔ متوازنة"))))),IF(R2658=0,"⚠ أضف سطر عهدة أولًا",IF(OR(C2658="",N(G2658)=0),"⚠ أكمل التاريخ والقيمة",IF(S2658="","⚠ التاريخ خارج السنة المالية",IF(H2658="","⚠ اختر بند الموازنة",IF(I2658="مرفوض","✖ مرفوض من المدير",IF(I2658&lt;&gt;"موافق","⏳ بانتظار موافقة المدير",IF(K2658&lt;&gt;"نعم","⚠ غير مسوى مع الحسابات","✔ معتمد ومسوى")))))))))</f>
        <v/>
      </c>
      <c r="R2658">
        <f>N(R2657)+IF(A2658="عهدة",1,0)</f>
        <v/>
      </c>
      <c r="S2658">
        <f>IF(C2658="","",IF(AND(C2658&gt;=DATE(2026,9,1),C2658&lt;=DATE(2027,8,31)),(YEAR(C2658)-2026)*12+MONTH(C2658)-8,""))</f>
        <v/>
      </c>
      <c r="T2658">
        <f>IF(AND(A2658="مصروف",R2658&gt;0,I2658="موافق",S2658&lt;&gt;"",H2658&lt;&gt;""),N(G2658),0)</f>
        <v/>
      </c>
    </row>
    <row r="2659">
      <c r="A2659" s="19" t="n"/>
      <c r="B2659" s="20">
        <f>IF(A2659="","",IF(R2659=0,"⚠ أضف سطر عهدة أولًا","DMT-"&amp;TEXT(R2659,"000")))</f>
        <v/>
      </c>
      <c r="C2659" s="21" t="n"/>
      <c r="D2659" s="20">
        <f>IF(C2659="","",IF(S2659="","خارج السنة المالية",INDEX(القوائم!$D$2:$D$13,S2659)))</f>
        <v/>
      </c>
      <c r="E2659" s="22" t="n"/>
      <c r="F2659" s="23" t="n"/>
      <c r="G2659" s="23" t="n"/>
      <c r="H2659" s="22" t="n"/>
      <c r="I2659" s="19" t="n"/>
      <c r="J2659" s="21" t="n"/>
      <c r="K2659" s="19" t="n"/>
      <c r="L2659" s="19" t="n"/>
      <c r="M2659" s="21" t="n"/>
      <c r="N2659" s="22" t="n"/>
      <c r="O2659" s="24">
        <f>IF(A2659&lt;&gt;"عهدة","",SUMIFS($G$8:$G$5007,$B$8:$B$5007,B2659,$A$8:$A$5007,"مصروف",$I$8:$I$5007,"&lt;&gt;مرفوض"))</f>
        <v/>
      </c>
      <c r="P2659" s="25">
        <f>IF(A2659&lt;&gt;"عهدة","",N(F2659)-O2659)</f>
        <v/>
      </c>
      <c r="Q2659" s="26">
        <f>IF(A2659="","",IF(A2659="عهدة",IF(N(F2659)=0,"⚠ أدخل قيمة العهدة",IF(P2659&lt;0,"⛔ عجز / زيادة مصروفات "&amp;TEXT(-P2659,"#,##0"),IF(COUNTIFS($B$8:$B$5007,B2659,$A$8:$A$5007,"مصروف",$I$8:$I$5007,"&lt;&gt;مرفوض",$K$8:$K$5007,"&lt;&gt;نعم")&gt;0,"⚠ "&amp;COUNTIFS($B$8:$B$5007,B2659,$A$8:$A$5007,"مصروف",$I$8:$I$5007,"&lt;&gt;مرفوض",$K$8:$K$5007,"&lt;&gt;نعم")&amp;" مصروف غير مسوى",IF(L2659="تمت التسوية",IF(P2659=0,"✔ متوازنة وتمت التسوية","✔ تمت التسوية – متبقي "&amp;TEXT(P2659,"#,##0")),IF(P2659&gt;0,"متبقي "&amp;TEXT(P2659,"#,##0"),"✔ متوازنة"))))),IF(R2659=0,"⚠ أضف سطر عهدة أولًا",IF(OR(C2659="",N(G2659)=0),"⚠ أكمل التاريخ والقيمة",IF(S2659="","⚠ التاريخ خارج السنة المالية",IF(H2659="","⚠ اختر بند الموازنة",IF(I2659="مرفوض","✖ مرفوض من المدير",IF(I2659&lt;&gt;"موافق","⏳ بانتظار موافقة المدير",IF(K2659&lt;&gt;"نعم","⚠ غير مسوى مع الحسابات","✔ معتمد ومسوى")))))))))</f>
        <v/>
      </c>
      <c r="R2659">
        <f>N(R2658)+IF(A2659="عهدة",1,0)</f>
        <v/>
      </c>
      <c r="S2659">
        <f>IF(C2659="","",IF(AND(C2659&gt;=DATE(2026,9,1),C2659&lt;=DATE(2027,8,31)),(YEAR(C2659)-2026)*12+MONTH(C2659)-8,""))</f>
        <v/>
      </c>
      <c r="T2659">
        <f>IF(AND(A2659="مصروف",R2659&gt;0,I2659="موافق",S2659&lt;&gt;"",H2659&lt;&gt;""),N(G2659),0)</f>
        <v/>
      </c>
    </row>
    <row r="2660">
      <c r="A2660" s="19" t="n"/>
      <c r="B2660" s="20">
        <f>IF(A2660="","",IF(R2660=0,"⚠ أضف سطر عهدة أولًا","DMT-"&amp;TEXT(R2660,"000")))</f>
        <v/>
      </c>
      <c r="C2660" s="21" t="n"/>
      <c r="D2660" s="20">
        <f>IF(C2660="","",IF(S2660="","خارج السنة المالية",INDEX(القوائم!$D$2:$D$13,S2660)))</f>
        <v/>
      </c>
      <c r="E2660" s="22" t="n"/>
      <c r="F2660" s="23" t="n"/>
      <c r="G2660" s="23" t="n"/>
      <c r="H2660" s="22" t="n"/>
      <c r="I2660" s="19" t="n"/>
      <c r="J2660" s="21" t="n"/>
      <c r="K2660" s="19" t="n"/>
      <c r="L2660" s="19" t="n"/>
      <c r="M2660" s="21" t="n"/>
      <c r="N2660" s="22" t="n"/>
      <c r="O2660" s="24">
        <f>IF(A2660&lt;&gt;"عهدة","",SUMIFS($G$8:$G$5007,$B$8:$B$5007,B2660,$A$8:$A$5007,"مصروف",$I$8:$I$5007,"&lt;&gt;مرفوض"))</f>
        <v/>
      </c>
      <c r="P2660" s="25">
        <f>IF(A2660&lt;&gt;"عهدة","",N(F2660)-O2660)</f>
        <v/>
      </c>
      <c r="Q2660" s="26">
        <f>IF(A2660="","",IF(A2660="عهدة",IF(N(F2660)=0,"⚠ أدخل قيمة العهدة",IF(P2660&lt;0,"⛔ عجز / زيادة مصروفات "&amp;TEXT(-P2660,"#,##0"),IF(COUNTIFS($B$8:$B$5007,B2660,$A$8:$A$5007,"مصروف",$I$8:$I$5007,"&lt;&gt;مرفوض",$K$8:$K$5007,"&lt;&gt;نعم")&gt;0,"⚠ "&amp;COUNTIFS($B$8:$B$5007,B2660,$A$8:$A$5007,"مصروف",$I$8:$I$5007,"&lt;&gt;مرفوض",$K$8:$K$5007,"&lt;&gt;نعم")&amp;" مصروف غير مسوى",IF(L2660="تمت التسوية",IF(P2660=0,"✔ متوازنة وتمت التسوية","✔ تمت التسوية – متبقي "&amp;TEXT(P2660,"#,##0")),IF(P2660&gt;0,"متبقي "&amp;TEXT(P2660,"#,##0"),"✔ متوازنة"))))),IF(R2660=0,"⚠ أضف سطر عهدة أولًا",IF(OR(C2660="",N(G2660)=0),"⚠ أكمل التاريخ والقيمة",IF(S2660="","⚠ التاريخ خارج السنة المالية",IF(H2660="","⚠ اختر بند الموازنة",IF(I2660="مرفوض","✖ مرفوض من المدير",IF(I2660&lt;&gt;"موافق","⏳ بانتظار موافقة المدير",IF(K2660&lt;&gt;"نعم","⚠ غير مسوى مع الحسابات","✔ معتمد ومسوى")))))))))</f>
        <v/>
      </c>
      <c r="R2660">
        <f>N(R2659)+IF(A2660="عهدة",1,0)</f>
        <v/>
      </c>
      <c r="S2660">
        <f>IF(C2660="","",IF(AND(C2660&gt;=DATE(2026,9,1),C2660&lt;=DATE(2027,8,31)),(YEAR(C2660)-2026)*12+MONTH(C2660)-8,""))</f>
        <v/>
      </c>
      <c r="T2660">
        <f>IF(AND(A2660="مصروف",R2660&gt;0,I2660="موافق",S2660&lt;&gt;"",H2660&lt;&gt;""),N(G2660),0)</f>
        <v/>
      </c>
    </row>
    <row r="2661">
      <c r="A2661" s="19" t="n"/>
      <c r="B2661" s="20">
        <f>IF(A2661="","",IF(R2661=0,"⚠ أضف سطر عهدة أولًا","DMT-"&amp;TEXT(R2661,"000")))</f>
        <v/>
      </c>
      <c r="C2661" s="21" t="n"/>
      <c r="D2661" s="20">
        <f>IF(C2661="","",IF(S2661="","خارج السنة المالية",INDEX(القوائم!$D$2:$D$13,S2661)))</f>
        <v/>
      </c>
      <c r="E2661" s="22" t="n"/>
      <c r="F2661" s="23" t="n"/>
      <c r="G2661" s="23" t="n"/>
      <c r="H2661" s="22" t="n"/>
      <c r="I2661" s="19" t="n"/>
      <c r="J2661" s="21" t="n"/>
      <c r="K2661" s="19" t="n"/>
      <c r="L2661" s="19" t="n"/>
      <c r="M2661" s="21" t="n"/>
      <c r="N2661" s="22" t="n"/>
      <c r="O2661" s="24">
        <f>IF(A2661&lt;&gt;"عهدة","",SUMIFS($G$8:$G$5007,$B$8:$B$5007,B2661,$A$8:$A$5007,"مصروف",$I$8:$I$5007,"&lt;&gt;مرفوض"))</f>
        <v/>
      </c>
      <c r="P2661" s="25">
        <f>IF(A2661&lt;&gt;"عهدة","",N(F2661)-O2661)</f>
        <v/>
      </c>
      <c r="Q2661" s="26">
        <f>IF(A2661="","",IF(A2661="عهدة",IF(N(F2661)=0,"⚠ أدخل قيمة العهدة",IF(P2661&lt;0,"⛔ عجز / زيادة مصروفات "&amp;TEXT(-P2661,"#,##0"),IF(COUNTIFS($B$8:$B$5007,B2661,$A$8:$A$5007,"مصروف",$I$8:$I$5007,"&lt;&gt;مرفوض",$K$8:$K$5007,"&lt;&gt;نعم")&gt;0,"⚠ "&amp;COUNTIFS($B$8:$B$5007,B2661,$A$8:$A$5007,"مصروف",$I$8:$I$5007,"&lt;&gt;مرفوض",$K$8:$K$5007,"&lt;&gt;نعم")&amp;" مصروف غير مسوى",IF(L2661="تمت التسوية",IF(P2661=0,"✔ متوازنة وتمت التسوية","✔ تمت التسوية – متبقي "&amp;TEXT(P2661,"#,##0")),IF(P2661&gt;0,"متبقي "&amp;TEXT(P2661,"#,##0"),"✔ متوازنة"))))),IF(R2661=0,"⚠ أضف سطر عهدة أولًا",IF(OR(C2661="",N(G2661)=0),"⚠ أكمل التاريخ والقيمة",IF(S2661="","⚠ التاريخ خارج السنة المالية",IF(H2661="","⚠ اختر بند الموازنة",IF(I2661="مرفوض","✖ مرفوض من المدير",IF(I2661&lt;&gt;"موافق","⏳ بانتظار موافقة المدير",IF(K2661&lt;&gt;"نعم","⚠ غير مسوى مع الحسابات","✔ معتمد ومسوى")))))))))</f>
        <v/>
      </c>
      <c r="R2661">
        <f>N(R2660)+IF(A2661="عهدة",1,0)</f>
        <v/>
      </c>
      <c r="S2661">
        <f>IF(C2661="","",IF(AND(C2661&gt;=DATE(2026,9,1),C2661&lt;=DATE(2027,8,31)),(YEAR(C2661)-2026)*12+MONTH(C2661)-8,""))</f>
        <v/>
      </c>
      <c r="T2661">
        <f>IF(AND(A2661="مصروف",R2661&gt;0,I2661="موافق",S2661&lt;&gt;"",H2661&lt;&gt;""),N(G2661),0)</f>
        <v/>
      </c>
    </row>
    <row r="2662">
      <c r="A2662" s="19" t="n"/>
      <c r="B2662" s="20">
        <f>IF(A2662="","",IF(R2662=0,"⚠ أضف سطر عهدة أولًا","DMT-"&amp;TEXT(R2662,"000")))</f>
        <v/>
      </c>
      <c r="C2662" s="21" t="n"/>
      <c r="D2662" s="20">
        <f>IF(C2662="","",IF(S2662="","خارج السنة المالية",INDEX(القوائم!$D$2:$D$13,S2662)))</f>
        <v/>
      </c>
      <c r="E2662" s="22" t="n"/>
      <c r="F2662" s="23" t="n"/>
      <c r="G2662" s="23" t="n"/>
      <c r="H2662" s="22" t="n"/>
      <c r="I2662" s="19" t="n"/>
      <c r="J2662" s="21" t="n"/>
      <c r="K2662" s="19" t="n"/>
      <c r="L2662" s="19" t="n"/>
      <c r="M2662" s="21" t="n"/>
      <c r="N2662" s="22" t="n"/>
      <c r="O2662" s="24">
        <f>IF(A2662&lt;&gt;"عهدة","",SUMIFS($G$8:$G$5007,$B$8:$B$5007,B2662,$A$8:$A$5007,"مصروف",$I$8:$I$5007,"&lt;&gt;مرفوض"))</f>
        <v/>
      </c>
      <c r="P2662" s="25">
        <f>IF(A2662&lt;&gt;"عهدة","",N(F2662)-O2662)</f>
        <v/>
      </c>
      <c r="Q2662" s="26">
        <f>IF(A2662="","",IF(A2662="عهدة",IF(N(F2662)=0,"⚠ أدخل قيمة العهدة",IF(P2662&lt;0,"⛔ عجز / زيادة مصروفات "&amp;TEXT(-P2662,"#,##0"),IF(COUNTIFS($B$8:$B$5007,B2662,$A$8:$A$5007,"مصروف",$I$8:$I$5007,"&lt;&gt;مرفوض",$K$8:$K$5007,"&lt;&gt;نعم")&gt;0,"⚠ "&amp;COUNTIFS($B$8:$B$5007,B2662,$A$8:$A$5007,"مصروف",$I$8:$I$5007,"&lt;&gt;مرفوض",$K$8:$K$5007,"&lt;&gt;نعم")&amp;" مصروف غير مسوى",IF(L2662="تمت التسوية",IF(P2662=0,"✔ متوازنة وتمت التسوية","✔ تمت التسوية – متبقي "&amp;TEXT(P2662,"#,##0")),IF(P2662&gt;0,"متبقي "&amp;TEXT(P2662,"#,##0"),"✔ متوازنة"))))),IF(R2662=0,"⚠ أضف سطر عهدة أولًا",IF(OR(C2662="",N(G2662)=0),"⚠ أكمل التاريخ والقيمة",IF(S2662="","⚠ التاريخ خارج السنة المالية",IF(H2662="","⚠ اختر بند الموازنة",IF(I2662="مرفوض","✖ مرفوض من المدير",IF(I2662&lt;&gt;"موافق","⏳ بانتظار موافقة المدير",IF(K2662&lt;&gt;"نعم","⚠ غير مسوى مع الحسابات","✔ معتمد ومسوى")))))))))</f>
        <v/>
      </c>
      <c r="R2662">
        <f>N(R2661)+IF(A2662="عهدة",1,0)</f>
        <v/>
      </c>
      <c r="S2662">
        <f>IF(C2662="","",IF(AND(C2662&gt;=DATE(2026,9,1),C2662&lt;=DATE(2027,8,31)),(YEAR(C2662)-2026)*12+MONTH(C2662)-8,""))</f>
        <v/>
      </c>
      <c r="T2662">
        <f>IF(AND(A2662="مصروف",R2662&gt;0,I2662="موافق",S2662&lt;&gt;"",H2662&lt;&gt;""),N(G2662),0)</f>
        <v/>
      </c>
    </row>
    <row r="2663">
      <c r="A2663" s="19" t="n"/>
      <c r="B2663" s="20">
        <f>IF(A2663="","",IF(R2663=0,"⚠ أضف سطر عهدة أولًا","DMT-"&amp;TEXT(R2663,"000")))</f>
        <v/>
      </c>
      <c r="C2663" s="21" t="n"/>
      <c r="D2663" s="20">
        <f>IF(C2663="","",IF(S2663="","خارج السنة المالية",INDEX(القوائم!$D$2:$D$13,S2663)))</f>
        <v/>
      </c>
      <c r="E2663" s="22" t="n"/>
      <c r="F2663" s="23" t="n"/>
      <c r="G2663" s="23" t="n"/>
      <c r="H2663" s="22" t="n"/>
      <c r="I2663" s="19" t="n"/>
      <c r="J2663" s="21" t="n"/>
      <c r="K2663" s="19" t="n"/>
      <c r="L2663" s="19" t="n"/>
      <c r="M2663" s="21" t="n"/>
      <c r="N2663" s="22" t="n"/>
      <c r="O2663" s="24">
        <f>IF(A2663&lt;&gt;"عهدة","",SUMIFS($G$8:$G$5007,$B$8:$B$5007,B2663,$A$8:$A$5007,"مصروف",$I$8:$I$5007,"&lt;&gt;مرفوض"))</f>
        <v/>
      </c>
      <c r="P2663" s="25">
        <f>IF(A2663&lt;&gt;"عهدة","",N(F2663)-O2663)</f>
        <v/>
      </c>
      <c r="Q2663" s="26">
        <f>IF(A2663="","",IF(A2663="عهدة",IF(N(F2663)=0,"⚠ أدخل قيمة العهدة",IF(P2663&lt;0,"⛔ عجز / زيادة مصروفات "&amp;TEXT(-P2663,"#,##0"),IF(COUNTIFS($B$8:$B$5007,B2663,$A$8:$A$5007,"مصروف",$I$8:$I$5007,"&lt;&gt;مرفوض",$K$8:$K$5007,"&lt;&gt;نعم")&gt;0,"⚠ "&amp;COUNTIFS($B$8:$B$5007,B2663,$A$8:$A$5007,"مصروف",$I$8:$I$5007,"&lt;&gt;مرفوض",$K$8:$K$5007,"&lt;&gt;نعم")&amp;" مصروف غير مسوى",IF(L2663="تمت التسوية",IF(P2663=0,"✔ متوازنة وتمت التسوية","✔ تمت التسوية – متبقي "&amp;TEXT(P2663,"#,##0")),IF(P2663&gt;0,"متبقي "&amp;TEXT(P2663,"#,##0"),"✔ متوازنة"))))),IF(R2663=0,"⚠ أضف سطر عهدة أولًا",IF(OR(C2663="",N(G2663)=0),"⚠ أكمل التاريخ والقيمة",IF(S2663="","⚠ التاريخ خارج السنة المالية",IF(H2663="","⚠ اختر بند الموازنة",IF(I2663="مرفوض","✖ مرفوض من المدير",IF(I2663&lt;&gt;"موافق","⏳ بانتظار موافقة المدير",IF(K2663&lt;&gt;"نعم","⚠ غير مسوى مع الحسابات","✔ معتمد ومسوى")))))))))</f>
        <v/>
      </c>
      <c r="R2663">
        <f>N(R2662)+IF(A2663="عهدة",1,0)</f>
        <v/>
      </c>
      <c r="S2663">
        <f>IF(C2663="","",IF(AND(C2663&gt;=DATE(2026,9,1),C2663&lt;=DATE(2027,8,31)),(YEAR(C2663)-2026)*12+MONTH(C2663)-8,""))</f>
        <v/>
      </c>
      <c r="T2663">
        <f>IF(AND(A2663="مصروف",R2663&gt;0,I2663="موافق",S2663&lt;&gt;"",H2663&lt;&gt;""),N(G2663),0)</f>
        <v/>
      </c>
    </row>
    <row r="2664">
      <c r="A2664" s="19" t="n"/>
      <c r="B2664" s="20">
        <f>IF(A2664="","",IF(R2664=0,"⚠ أضف سطر عهدة أولًا","DMT-"&amp;TEXT(R2664,"000")))</f>
        <v/>
      </c>
      <c r="C2664" s="21" t="n"/>
      <c r="D2664" s="20">
        <f>IF(C2664="","",IF(S2664="","خارج السنة المالية",INDEX(القوائم!$D$2:$D$13,S2664)))</f>
        <v/>
      </c>
      <c r="E2664" s="22" t="n"/>
      <c r="F2664" s="23" t="n"/>
      <c r="G2664" s="23" t="n"/>
      <c r="H2664" s="22" t="n"/>
      <c r="I2664" s="19" t="n"/>
      <c r="J2664" s="21" t="n"/>
      <c r="K2664" s="19" t="n"/>
      <c r="L2664" s="19" t="n"/>
      <c r="M2664" s="21" t="n"/>
      <c r="N2664" s="22" t="n"/>
      <c r="O2664" s="24">
        <f>IF(A2664&lt;&gt;"عهدة","",SUMIFS($G$8:$G$5007,$B$8:$B$5007,B2664,$A$8:$A$5007,"مصروف",$I$8:$I$5007,"&lt;&gt;مرفوض"))</f>
        <v/>
      </c>
      <c r="P2664" s="25">
        <f>IF(A2664&lt;&gt;"عهدة","",N(F2664)-O2664)</f>
        <v/>
      </c>
      <c r="Q2664" s="26">
        <f>IF(A2664="","",IF(A2664="عهدة",IF(N(F2664)=0,"⚠ أدخل قيمة العهدة",IF(P2664&lt;0,"⛔ عجز / زيادة مصروفات "&amp;TEXT(-P2664,"#,##0"),IF(COUNTIFS($B$8:$B$5007,B2664,$A$8:$A$5007,"مصروف",$I$8:$I$5007,"&lt;&gt;مرفوض",$K$8:$K$5007,"&lt;&gt;نعم")&gt;0,"⚠ "&amp;COUNTIFS($B$8:$B$5007,B2664,$A$8:$A$5007,"مصروف",$I$8:$I$5007,"&lt;&gt;مرفوض",$K$8:$K$5007,"&lt;&gt;نعم")&amp;" مصروف غير مسوى",IF(L2664="تمت التسوية",IF(P2664=0,"✔ متوازنة وتمت التسوية","✔ تمت التسوية – متبقي "&amp;TEXT(P2664,"#,##0")),IF(P2664&gt;0,"متبقي "&amp;TEXT(P2664,"#,##0"),"✔ متوازنة"))))),IF(R2664=0,"⚠ أضف سطر عهدة أولًا",IF(OR(C2664="",N(G2664)=0),"⚠ أكمل التاريخ والقيمة",IF(S2664="","⚠ التاريخ خارج السنة المالية",IF(H2664="","⚠ اختر بند الموازنة",IF(I2664="مرفوض","✖ مرفوض من المدير",IF(I2664&lt;&gt;"موافق","⏳ بانتظار موافقة المدير",IF(K2664&lt;&gt;"نعم","⚠ غير مسوى مع الحسابات","✔ معتمد ومسوى")))))))))</f>
        <v/>
      </c>
      <c r="R2664">
        <f>N(R2663)+IF(A2664="عهدة",1,0)</f>
        <v/>
      </c>
      <c r="S2664">
        <f>IF(C2664="","",IF(AND(C2664&gt;=DATE(2026,9,1),C2664&lt;=DATE(2027,8,31)),(YEAR(C2664)-2026)*12+MONTH(C2664)-8,""))</f>
        <v/>
      </c>
      <c r="T2664">
        <f>IF(AND(A2664="مصروف",R2664&gt;0,I2664="موافق",S2664&lt;&gt;"",H2664&lt;&gt;""),N(G2664),0)</f>
        <v/>
      </c>
    </row>
    <row r="2665">
      <c r="A2665" s="19" t="n"/>
      <c r="B2665" s="20">
        <f>IF(A2665="","",IF(R2665=0,"⚠ أضف سطر عهدة أولًا","DMT-"&amp;TEXT(R2665,"000")))</f>
        <v/>
      </c>
      <c r="C2665" s="21" t="n"/>
      <c r="D2665" s="20">
        <f>IF(C2665="","",IF(S2665="","خارج السنة المالية",INDEX(القوائم!$D$2:$D$13,S2665)))</f>
        <v/>
      </c>
      <c r="E2665" s="22" t="n"/>
      <c r="F2665" s="23" t="n"/>
      <c r="G2665" s="23" t="n"/>
      <c r="H2665" s="22" t="n"/>
      <c r="I2665" s="19" t="n"/>
      <c r="J2665" s="21" t="n"/>
      <c r="K2665" s="19" t="n"/>
      <c r="L2665" s="19" t="n"/>
      <c r="M2665" s="21" t="n"/>
      <c r="N2665" s="22" t="n"/>
      <c r="O2665" s="24">
        <f>IF(A2665&lt;&gt;"عهدة","",SUMIFS($G$8:$G$5007,$B$8:$B$5007,B2665,$A$8:$A$5007,"مصروف",$I$8:$I$5007,"&lt;&gt;مرفوض"))</f>
        <v/>
      </c>
      <c r="P2665" s="25">
        <f>IF(A2665&lt;&gt;"عهدة","",N(F2665)-O2665)</f>
        <v/>
      </c>
      <c r="Q2665" s="26">
        <f>IF(A2665="","",IF(A2665="عهدة",IF(N(F2665)=0,"⚠ أدخل قيمة العهدة",IF(P2665&lt;0,"⛔ عجز / زيادة مصروفات "&amp;TEXT(-P2665,"#,##0"),IF(COUNTIFS($B$8:$B$5007,B2665,$A$8:$A$5007,"مصروف",$I$8:$I$5007,"&lt;&gt;مرفوض",$K$8:$K$5007,"&lt;&gt;نعم")&gt;0,"⚠ "&amp;COUNTIFS($B$8:$B$5007,B2665,$A$8:$A$5007,"مصروف",$I$8:$I$5007,"&lt;&gt;مرفوض",$K$8:$K$5007,"&lt;&gt;نعم")&amp;" مصروف غير مسوى",IF(L2665="تمت التسوية",IF(P2665=0,"✔ متوازنة وتمت التسوية","✔ تمت التسوية – متبقي "&amp;TEXT(P2665,"#,##0")),IF(P2665&gt;0,"متبقي "&amp;TEXT(P2665,"#,##0"),"✔ متوازنة"))))),IF(R2665=0,"⚠ أضف سطر عهدة أولًا",IF(OR(C2665="",N(G2665)=0),"⚠ أكمل التاريخ والقيمة",IF(S2665="","⚠ التاريخ خارج السنة المالية",IF(H2665="","⚠ اختر بند الموازنة",IF(I2665="مرفوض","✖ مرفوض من المدير",IF(I2665&lt;&gt;"موافق","⏳ بانتظار موافقة المدير",IF(K2665&lt;&gt;"نعم","⚠ غير مسوى مع الحسابات","✔ معتمد ومسوى")))))))))</f>
        <v/>
      </c>
      <c r="R2665">
        <f>N(R2664)+IF(A2665="عهدة",1,0)</f>
        <v/>
      </c>
      <c r="S2665">
        <f>IF(C2665="","",IF(AND(C2665&gt;=DATE(2026,9,1),C2665&lt;=DATE(2027,8,31)),(YEAR(C2665)-2026)*12+MONTH(C2665)-8,""))</f>
        <v/>
      </c>
      <c r="T2665">
        <f>IF(AND(A2665="مصروف",R2665&gt;0,I2665="موافق",S2665&lt;&gt;"",H2665&lt;&gt;""),N(G2665),0)</f>
        <v/>
      </c>
    </row>
    <row r="2666">
      <c r="A2666" s="19" t="n"/>
      <c r="B2666" s="20">
        <f>IF(A2666="","",IF(R2666=0,"⚠ أضف سطر عهدة أولًا","DMT-"&amp;TEXT(R2666,"000")))</f>
        <v/>
      </c>
      <c r="C2666" s="21" t="n"/>
      <c r="D2666" s="20">
        <f>IF(C2666="","",IF(S2666="","خارج السنة المالية",INDEX(القوائم!$D$2:$D$13,S2666)))</f>
        <v/>
      </c>
      <c r="E2666" s="22" t="n"/>
      <c r="F2666" s="23" t="n"/>
      <c r="G2666" s="23" t="n"/>
      <c r="H2666" s="22" t="n"/>
      <c r="I2666" s="19" t="n"/>
      <c r="J2666" s="21" t="n"/>
      <c r="K2666" s="19" t="n"/>
      <c r="L2666" s="19" t="n"/>
      <c r="M2666" s="21" t="n"/>
      <c r="N2666" s="22" t="n"/>
      <c r="O2666" s="24">
        <f>IF(A2666&lt;&gt;"عهدة","",SUMIFS($G$8:$G$5007,$B$8:$B$5007,B2666,$A$8:$A$5007,"مصروف",$I$8:$I$5007,"&lt;&gt;مرفوض"))</f>
        <v/>
      </c>
      <c r="P2666" s="25">
        <f>IF(A2666&lt;&gt;"عهدة","",N(F2666)-O2666)</f>
        <v/>
      </c>
      <c r="Q2666" s="26">
        <f>IF(A2666="","",IF(A2666="عهدة",IF(N(F2666)=0,"⚠ أدخل قيمة العهدة",IF(P2666&lt;0,"⛔ عجز / زيادة مصروفات "&amp;TEXT(-P2666,"#,##0"),IF(COUNTIFS($B$8:$B$5007,B2666,$A$8:$A$5007,"مصروف",$I$8:$I$5007,"&lt;&gt;مرفوض",$K$8:$K$5007,"&lt;&gt;نعم")&gt;0,"⚠ "&amp;COUNTIFS($B$8:$B$5007,B2666,$A$8:$A$5007,"مصروف",$I$8:$I$5007,"&lt;&gt;مرفوض",$K$8:$K$5007,"&lt;&gt;نعم")&amp;" مصروف غير مسوى",IF(L2666="تمت التسوية",IF(P2666=0,"✔ متوازنة وتمت التسوية","✔ تمت التسوية – متبقي "&amp;TEXT(P2666,"#,##0")),IF(P2666&gt;0,"متبقي "&amp;TEXT(P2666,"#,##0"),"✔ متوازنة"))))),IF(R2666=0,"⚠ أضف سطر عهدة أولًا",IF(OR(C2666="",N(G2666)=0),"⚠ أكمل التاريخ والقيمة",IF(S2666="","⚠ التاريخ خارج السنة المالية",IF(H2666="","⚠ اختر بند الموازنة",IF(I2666="مرفوض","✖ مرفوض من المدير",IF(I2666&lt;&gt;"موافق","⏳ بانتظار موافقة المدير",IF(K2666&lt;&gt;"نعم","⚠ غير مسوى مع الحسابات","✔ معتمد ومسوى")))))))))</f>
        <v/>
      </c>
      <c r="R2666">
        <f>N(R2665)+IF(A2666="عهدة",1,0)</f>
        <v/>
      </c>
      <c r="S2666">
        <f>IF(C2666="","",IF(AND(C2666&gt;=DATE(2026,9,1),C2666&lt;=DATE(2027,8,31)),(YEAR(C2666)-2026)*12+MONTH(C2666)-8,""))</f>
        <v/>
      </c>
      <c r="T2666">
        <f>IF(AND(A2666="مصروف",R2666&gt;0,I2666="موافق",S2666&lt;&gt;"",H2666&lt;&gt;""),N(G2666),0)</f>
        <v/>
      </c>
    </row>
    <row r="2667">
      <c r="A2667" s="19" t="n"/>
      <c r="B2667" s="20">
        <f>IF(A2667="","",IF(R2667=0,"⚠ أضف سطر عهدة أولًا","DMT-"&amp;TEXT(R2667,"000")))</f>
        <v/>
      </c>
      <c r="C2667" s="21" t="n"/>
      <c r="D2667" s="20">
        <f>IF(C2667="","",IF(S2667="","خارج السنة المالية",INDEX(القوائم!$D$2:$D$13,S2667)))</f>
        <v/>
      </c>
      <c r="E2667" s="22" t="n"/>
      <c r="F2667" s="23" t="n"/>
      <c r="G2667" s="23" t="n"/>
      <c r="H2667" s="22" t="n"/>
      <c r="I2667" s="19" t="n"/>
      <c r="J2667" s="21" t="n"/>
      <c r="K2667" s="19" t="n"/>
      <c r="L2667" s="19" t="n"/>
      <c r="M2667" s="21" t="n"/>
      <c r="N2667" s="22" t="n"/>
      <c r="O2667" s="24">
        <f>IF(A2667&lt;&gt;"عهدة","",SUMIFS($G$8:$G$5007,$B$8:$B$5007,B2667,$A$8:$A$5007,"مصروف",$I$8:$I$5007,"&lt;&gt;مرفوض"))</f>
        <v/>
      </c>
      <c r="P2667" s="25">
        <f>IF(A2667&lt;&gt;"عهدة","",N(F2667)-O2667)</f>
        <v/>
      </c>
      <c r="Q2667" s="26">
        <f>IF(A2667="","",IF(A2667="عهدة",IF(N(F2667)=0,"⚠ أدخل قيمة العهدة",IF(P2667&lt;0,"⛔ عجز / زيادة مصروفات "&amp;TEXT(-P2667,"#,##0"),IF(COUNTIFS($B$8:$B$5007,B2667,$A$8:$A$5007,"مصروف",$I$8:$I$5007,"&lt;&gt;مرفوض",$K$8:$K$5007,"&lt;&gt;نعم")&gt;0,"⚠ "&amp;COUNTIFS($B$8:$B$5007,B2667,$A$8:$A$5007,"مصروف",$I$8:$I$5007,"&lt;&gt;مرفوض",$K$8:$K$5007,"&lt;&gt;نعم")&amp;" مصروف غير مسوى",IF(L2667="تمت التسوية",IF(P2667=0,"✔ متوازنة وتمت التسوية","✔ تمت التسوية – متبقي "&amp;TEXT(P2667,"#,##0")),IF(P2667&gt;0,"متبقي "&amp;TEXT(P2667,"#,##0"),"✔ متوازنة"))))),IF(R2667=0,"⚠ أضف سطر عهدة أولًا",IF(OR(C2667="",N(G2667)=0),"⚠ أكمل التاريخ والقيمة",IF(S2667="","⚠ التاريخ خارج السنة المالية",IF(H2667="","⚠ اختر بند الموازنة",IF(I2667="مرفوض","✖ مرفوض من المدير",IF(I2667&lt;&gt;"موافق","⏳ بانتظار موافقة المدير",IF(K2667&lt;&gt;"نعم","⚠ غير مسوى مع الحسابات","✔ معتمد ومسوى")))))))))</f>
        <v/>
      </c>
      <c r="R2667">
        <f>N(R2666)+IF(A2667="عهدة",1,0)</f>
        <v/>
      </c>
      <c r="S2667">
        <f>IF(C2667="","",IF(AND(C2667&gt;=DATE(2026,9,1),C2667&lt;=DATE(2027,8,31)),(YEAR(C2667)-2026)*12+MONTH(C2667)-8,""))</f>
        <v/>
      </c>
      <c r="T2667">
        <f>IF(AND(A2667="مصروف",R2667&gt;0,I2667="موافق",S2667&lt;&gt;"",H2667&lt;&gt;""),N(G2667),0)</f>
        <v/>
      </c>
    </row>
    <row r="2668">
      <c r="A2668" s="19" t="n"/>
      <c r="B2668" s="20">
        <f>IF(A2668="","",IF(R2668=0,"⚠ أضف سطر عهدة أولًا","DMT-"&amp;TEXT(R2668,"000")))</f>
        <v/>
      </c>
      <c r="C2668" s="21" t="n"/>
      <c r="D2668" s="20">
        <f>IF(C2668="","",IF(S2668="","خارج السنة المالية",INDEX(القوائم!$D$2:$D$13,S2668)))</f>
        <v/>
      </c>
      <c r="E2668" s="22" t="n"/>
      <c r="F2668" s="23" t="n"/>
      <c r="G2668" s="23" t="n"/>
      <c r="H2668" s="22" t="n"/>
      <c r="I2668" s="19" t="n"/>
      <c r="J2668" s="21" t="n"/>
      <c r="K2668" s="19" t="n"/>
      <c r="L2668" s="19" t="n"/>
      <c r="M2668" s="21" t="n"/>
      <c r="N2668" s="22" t="n"/>
      <c r="O2668" s="24">
        <f>IF(A2668&lt;&gt;"عهدة","",SUMIFS($G$8:$G$5007,$B$8:$B$5007,B2668,$A$8:$A$5007,"مصروف",$I$8:$I$5007,"&lt;&gt;مرفوض"))</f>
        <v/>
      </c>
      <c r="P2668" s="25">
        <f>IF(A2668&lt;&gt;"عهدة","",N(F2668)-O2668)</f>
        <v/>
      </c>
      <c r="Q2668" s="26">
        <f>IF(A2668="","",IF(A2668="عهدة",IF(N(F2668)=0,"⚠ أدخل قيمة العهدة",IF(P2668&lt;0,"⛔ عجز / زيادة مصروفات "&amp;TEXT(-P2668,"#,##0"),IF(COUNTIFS($B$8:$B$5007,B2668,$A$8:$A$5007,"مصروف",$I$8:$I$5007,"&lt;&gt;مرفوض",$K$8:$K$5007,"&lt;&gt;نعم")&gt;0,"⚠ "&amp;COUNTIFS($B$8:$B$5007,B2668,$A$8:$A$5007,"مصروف",$I$8:$I$5007,"&lt;&gt;مرفوض",$K$8:$K$5007,"&lt;&gt;نعم")&amp;" مصروف غير مسوى",IF(L2668="تمت التسوية",IF(P2668=0,"✔ متوازنة وتمت التسوية","✔ تمت التسوية – متبقي "&amp;TEXT(P2668,"#,##0")),IF(P2668&gt;0,"متبقي "&amp;TEXT(P2668,"#,##0"),"✔ متوازنة"))))),IF(R2668=0,"⚠ أضف سطر عهدة أولًا",IF(OR(C2668="",N(G2668)=0),"⚠ أكمل التاريخ والقيمة",IF(S2668="","⚠ التاريخ خارج السنة المالية",IF(H2668="","⚠ اختر بند الموازنة",IF(I2668="مرفوض","✖ مرفوض من المدير",IF(I2668&lt;&gt;"موافق","⏳ بانتظار موافقة المدير",IF(K2668&lt;&gt;"نعم","⚠ غير مسوى مع الحسابات","✔ معتمد ومسوى")))))))))</f>
        <v/>
      </c>
      <c r="R2668">
        <f>N(R2667)+IF(A2668="عهدة",1,0)</f>
        <v/>
      </c>
      <c r="S2668">
        <f>IF(C2668="","",IF(AND(C2668&gt;=DATE(2026,9,1),C2668&lt;=DATE(2027,8,31)),(YEAR(C2668)-2026)*12+MONTH(C2668)-8,""))</f>
        <v/>
      </c>
      <c r="T2668">
        <f>IF(AND(A2668="مصروف",R2668&gt;0,I2668="موافق",S2668&lt;&gt;"",H2668&lt;&gt;""),N(G2668),0)</f>
        <v/>
      </c>
    </row>
    <row r="2669">
      <c r="A2669" s="19" t="n"/>
      <c r="B2669" s="20">
        <f>IF(A2669="","",IF(R2669=0,"⚠ أضف سطر عهدة أولًا","DMT-"&amp;TEXT(R2669,"000")))</f>
        <v/>
      </c>
      <c r="C2669" s="21" t="n"/>
      <c r="D2669" s="20">
        <f>IF(C2669="","",IF(S2669="","خارج السنة المالية",INDEX(القوائم!$D$2:$D$13,S2669)))</f>
        <v/>
      </c>
      <c r="E2669" s="22" t="n"/>
      <c r="F2669" s="23" t="n"/>
      <c r="G2669" s="23" t="n"/>
      <c r="H2669" s="22" t="n"/>
      <c r="I2669" s="19" t="n"/>
      <c r="J2669" s="21" t="n"/>
      <c r="K2669" s="19" t="n"/>
      <c r="L2669" s="19" t="n"/>
      <c r="M2669" s="21" t="n"/>
      <c r="N2669" s="22" t="n"/>
      <c r="O2669" s="24">
        <f>IF(A2669&lt;&gt;"عهدة","",SUMIFS($G$8:$G$5007,$B$8:$B$5007,B2669,$A$8:$A$5007,"مصروف",$I$8:$I$5007,"&lt;&gt;مرفوض"))</f>
        <v/>
      </c>
      <c r="P2669" s="25">
        <f>IF(A2669&lt;&gt;"عهدة","",N(F2669)-O2669)</f>
        <v/>
      </c>
      <c r="Q2669" s="26">
        <f>IF(A2669="","",IF(A2669="عهدة",IF(N(F2669)=0,"⚠ أدخل قيمة العهدة",IF(P2669&lt;0,"⛔ عجز / زيادة مصروفات "&amp;TEXT(-P2669,"#,##0"),IF(COUNTIFS($B$8:$B$5007,B2669,$A$8:$A$5007,"مصروف",$I$8:$I$5007,"&lt;&gt;مرفوض",$K$8:$K$5007,"&lt;&gt;نعم")&gt;0,"⚠ "&amp;COUNTIFS($B$8:$B$5007,B2669,$A$8:$A$5007,"مصروف",$I$8:$I$5007,"&lt;&gt;مرفوض",$K$8:$K$5007,"&lt;&gt;نعم")&amp;" مصروف غير مسوى",IF(L2669="تمت التسوية",IF(P2669=0,"✔ متوازنة وتمت التسوية","✔ تمت التسوية – متبقي "&amp;TEXT(P2669,"#,##0")),IF(P2669&gt;0,"متبقي "&amp;TEXT(P2669,"#,##0"),"✔ متوازنة"))))),IF(R2669=0,"⚠ أضف سطر عهدة أولًا",IF(OR(C2669="",N(G2669)=0),"⚠ أكمل التاريخ والقيمة",IF(S2669="","⚠ التاريخ خارج السنة المالية",IF(H2669="","⚠ اختر بند الموازنة",IF(I2669="مرفوض","✖ مرفوض من المدير",IF(I2669&lt;&gt;"موافق","⏳ بانتظار موافقة المدير",IF(K2669&lt;&gt;"نعم","⚠ غير مسوى مع الحسابات","✔ معتمد ومسوى")))))))))</f>
        <v/>
      </c>
      <c r="R2669">
        <f>N(R2668)+IF(A2669="عهدة",1,0)</f>
        <v/>
      </c>
      <c r="S2669">
        <f>IF(C2669="","",IF(AND(C2669&gt;=DATE(2026,9,1),C2669&lt;=DATE(2027,8,31)),(YEAR(C2669)-2026)*12+MONTH(C2669)-8,""))</f>
        <v/>
      </c>
      <c r="T2669">
        <f>IF(AND(A2669="مصروف",R2669&gt;0,I2669="موافق",S2669&lt;&gt;"",H2669&lt;&gt;""),N(G2669),0)</f>
        <v/>
      </c>
    </row>
    <row r="2670">
      <c r="A2670" s="19" t="n"/>
      <c r="B2670" s="20">
        <f>IF(A2670="","",IF(R2670=0,"⚠ أضف سطر عهدة أولًا","DMT-"&amp;TEXT(R2670,"000")))</f>
        <v/>
      </c>
      <c r="C2670" s="21" t="n"/>
      <c r="D2670" s="20">
        <f>IF(C2670="","",IF(S2670="","خارج السنة المالية",INDEX(القوائم!$D$2:$D$13,S2670)))</f>
        <v/>
      </c>
      <c r="E2670" s="22" t="n"/>
      <c r="F2670" s="23" t="n"/>
      <c r="G2670" s="23" t="n"/>
      <c r="H2670" s="22" t="n"/>
      <c r="I2670" s="19" t="n"/>
      <c r="J2670" s="21" t="n"/>
      <c r="K2670" s="19" t="n"/>
      <c r="L2670" s="19" t="n"/>
      <c r="M2670" s="21" t="n"/>
      <c r="N2670" s="22" t="n"/>
      <c r="O2670" s="24">
        <f>IF(A2670&lt;&gt;"عهدة","",SUMIFS($G$8:$G$5007,$B$8:$B$5007,B2670,$A$8:$A$5007,"مصروف",$I$8:$I$5007,"&lt;&gt;مرفوض"))</f>
        <v/>
      </c>
      <c r="P2670" s="25">
        <f>IF(A2670&lt;&gt;"عهدة","",N(F2670)-O2670)</f>
        <v/>
      </c>
      <c r="Q2670" s="26">
        <f>IF(A2670="","",IF(A2670="عهدة",IF(N(F2670)=0,"⚠ أدخل قيمة العهدة",IF(P2670&lt;0,"⛔ عجز / زيادة مصروفات "&amp;TEXT(-P2670,"#,##0"),IF(COUNTIFS($B$8:$B$5007,B2670,$A$8:$A$5007,"مصروف",$I$8:$I$5007,"&lt;&gt;مرفوض",$K$8:$K$5007,"&lt;&gt;نعم")&gt;0,"⚠ "&amp;COUNTIFS($B$8:$B$5007,B2670,$A$8:$A$5007,"مصروف",$I$8:$I$5007,"&lt;&gt;مرفوض",$K$8:$K$5007,"&lt;&gt;نعم")&amp;" مصروف غير مسوى",IF(L2670="تمت التسوية",IF(P2670=0,"✔ متوازنة وتمت التسوية","✔ تمت التسوية – متبقي "&amp;TEXT(P2670,"#,##0")),IF(P2670&gt;0,"متبقي "&amp;TEXT(P2670,"#,##0"),"✔ متوازنة"))))),IF(R2670=0,"⚠ أضف سطر عهدة أولًا",IF(OR(C2670="",N(G2670)=0),"⚠ أكمل التاريخ والقيمة",IF(S2670="","⚠ التاريخ خارج السنة المالية",IF(H2670="","⚠ اختر بند الموازنة",IF(I2670="مرفوض","✖ مرفوض من المدير",IF(I2670&lt;&gt;"موافق","⏳ بانتظار موافقة المدير",IF(K2670&lt;&gt;"نعم","⚠ غير مسوى مع الحسابات","✔ معتمد ومسوى")))))))))</f>
        <v/>
      </c>
      <c r="R2670">
        <f>N(R2669)+IF(A2670="عهدة",1,0)</f>
        <v/>
      </c>
      <c r="S2670">
        <f>IF(C2670="","",IF(AND(C2670&gt;=DATE(2026,9,1),C2670&lt;=DATE(2027,8,31)),(YEAR(C2670)-2026)*12+MONTH(C2670)-8,""))</f>
        <v/>
      </c>
      <c r="T2670">
        <f>IF(AND(A2670="مصروف",R2670&gt;0,I2670="موافق",S2670&lt;&gt;"",H2670&lt;&gt;""),N(G2670),0)</f>
        <v/>
      </c>
    </row>
    <row r="2671">
      <c r="A2671" s="19" t="n"/>
      <c r="B2671" s="20">
        <f>IF(A2671="","",IF(R2671=0,"⚠ أضف سطر عهدة أولًا","DMT-"&amp;TEXT(R2671,"000")))</f>
        <v/>
      </c>
      <c r="C2671" s="21" t="n"/>
      <c r="D2671" s="20">
        <f>IF(C2671="","",IF(S2671="","خارج السنة المالية",INDEX(القوائم!$D$2:$D$13,S2671)))</f>
        <v/>
      </c>
      <c r="E2671" s="22" t="n"/>
      <c r="F2671" s="23" t="n"/>
      <c r="G2671" s="23" t="n"/>
      <c r="H2671" s="22" t="n"/>
      <c r="I2671" s="19" t="n"/>
      <c r="J2671" s="21" t="n"/>
      <c r="K2671" s="19" t="n"/>
      <c r="L2671" s="19" t="n"/>
      <c r="M2671" s="21" t="n"/>
      <c r="N2671" s="22" t="n"/>
      <c r="O2671" s="24">
        <f>IF(A2671&lt;&gt;"عهدة","",SUMIFS($G$8:$G$5007,$B$8:$B$5007,B2671,$A$8:$A$5007,"مصروف",$I$8:$I$5007,"&lt;&gt;مرفوض"))</f>
        <v/>
      </c>
      <c r="P2671" s="25">
        <f>IF(A2671&lt;&gt;"عهدة","",N(F2671)-O2671)</f>
        <v/>
      </c>
      <c r="Q2671" s="26">
        <f>IF(A2671="","",IF(A2671="عهدة",IF(N(F2671)=0,"⚠ أدخل قيمة العهدة",IF(P2671&lt;0,"⛔ عجز / زيادة مصروفات "&amp;TEXT(-P2671,"#,##0"),IF(COUNTIFS($B$8:$B$5007,B2671,$A$8:$A$5007,"مصروف",$I$8:$I$5007,"&lt;&gt;مرفوض",$K$8:$K$5007,"&lt;&gt;نعم")&gt;0,"⚠ "&amp;COUNTIFS($B$8:$B$5007,B2671,$A$8:$A$5007,"مصروف",$I$8:$I$5007,"&lt;&gt;مرفوض",$K$8:$K$5007,"&lt;&gt;نعم")&amp;" مصروف غير مسوى",IF(L2671="تمت التسوية",IF(P2671=0,"✔ متوازنة وتمت التسوية","✔ تمت التسوية – متبقي "&amp;TEXT(P2671,"#,##0")),IF(P2671&gt;0,"متبقي "&amp;TEXT(P2671,"#,##0"),"✔ متوازنة"))))),IF(R2671=0,"⚠ أضف سطر عهدة أولًا",IF(OR(C2671="",N(G2671)=0),"⚠ أكمل التاريخ والقيمة",IF(S2671="","⚠ التاريخ خارج السنة المالية",IF(H2671="","⚠ اختر بند الموازنة",IF(I2671="مرفوض","✖ مرفوض من المدير",IF(I2671&lt;&gt;"موافق","⏳ بانتظار موافقة المدير",IF(K2671&lt;&gt;"نعم","⚠ غير مسوى مع الحسابات","✔ معتمد ومسوى")))))))))</f>
        <v/>
      </c>
      <c r="R2671">
        <f>N(R2670)+IF(A2671="عهدة",1,0)</f>
        <v/>
      </c>
      <c r="S2671">
        <f>IF(C2671="","",IF(AND(C2671&gt;=DATE(2026,9,1),C2671&lt;=DATE(2027,8,31)),(YEAR(C2671)-2026)*12+MONTH(C2671)-8,""))</f>
        <v/>
      </c>
      <c r="T2671">
        <f>IF(AND(A2671="مصروف",R2671&gt;0,I2671="موافق",S2671&lt;&gt;"",H2671&lt;&gt;""),N(G2671),0)</f>
        <v/>
      </c>
    </row>
    <row r="2672">
      <c r="A2672" s="19" t="n"/>
      <c r="B2672" s="20">
        <f>IF(A2672="","",IF(R2672=0,"⚠ أضف سطر عهدة أولًا","DMT-"&amp;TEXT(R2672,"000")))</f>
        <v/>
      </c>
      <c r="C2672" s="21" t="n"/>
      <c r="D2672" s="20">
        <f>IF(C2672="","",IF(S2672="","خارج السنة المالية",INDEX(القوائم!$D$2:$D$13,S2672)))</f>
        <v/>
      </c>
      <c r="E2672" s="22" t="n"/>
      <c r="F2672" s="23" t="n"/>
      <c r="G2672" s="23" t="n"/>
      <c r="H2672" s="22" t="n"/>
      <c r="I2672" s="19" t="n"/>
      <c r="J2672" s="21" t="n"/>
      <c r="K2672" s="19" t="n"/>
      <c r="L2672" s="19" t="n"/>
      <c r="M2672" s="21" t="n"/>
      <c r="N2672" s="22" t="n"/>
      <c r="O2672" s="24">
        <f>IF(A2672&lt;&gt;"عهدة","",SUMIFS($G$8:$G$5007,$B$8:$B$5007,B2672,$A$8:$A$5007,"مصروف",$I$8:$I$5007,"&lt;&gt;مرفوض"))</f>
        <v/>
      </c>
      <c r="P2672" s="25">
        <f>IF(A2672&lt;&gt;"عهدة","",N(F2672)-O2672)</f>
        <v/>
      </c>
      <c r="Q2672" s="26">
        <f>IF(A2672="","",IF(A2672="عهدة",IF(N(F2672)=0,"⚠ أدخل قيمة العهدة",IF(P2672&lt;0,"⛔ عجز / زيادة مصروفات "&amp;TEXT(-P2672,"#,##0"),IF(COUNTIFS($B$8:$B$5007,B2672,$A$8:$A$5007,"مصروف",$I$8:$I$5007,"&lt;&gt;مرفوض",$K$8:$K$5007,"&lt;&gt;نعم")&gt;0,"⚠ "&amp;COUNTIFS($B$8:$B$5007,B2672,$A$8:$A$5007,"مصروف",$I$8:$I$5007,"&lt;&gt;مرفوض",$K$8:$K$5007,"&lt;&gt;نعم")&amp;" مصروف غير مسوى",IF(L2672="تمت التسوية",IF(P2672=0,"✔ متوازنة وتمت التسوية","✔ تمت التسوية – متبقي "&amp;TEXT(P2672,"#,##0")),IF(P2672&gt;0,"متبقي "&amp;TEXT(P2672,"#,##0"),"✔ متوازنة"))))),IF(R2672=0,"⚠ أضف سطر عهدة أولًا",IF(OR(C2672="",N(G2672)=0),"⚠ أكمل التاريخ والقيمة",IF(S2672="","⚠ التاريخ خارج السنة المالية",IF(H2672="","⚠ اختر بند الموازنة",IF(I2672="مرفوض","✖ مرفوض من المدير",IF(I2672&lt;&gt;"موافق","⏳ بانتظار موافقة المدير",IF(K2672&lt;&gt;"نعم","⚠ غير مسوى مع الحسابات","✔ معتمد ومسوى")))))))))</f>
        <v/>
      </c>
      <c r="R2672">
        <f>N(R2671)+IF(A2672="عهدة",1,0)</f>
        <v/>
      </c>
      <c r="S2672">
        <f>IF(C2672="","",IF(AND(C2672&gt;=DATE(2026,9,1),C2672&lt;=DATE(2027,8,31)),(YEAR(C2672)-2026)*12+MONTH(C2672)-8,""))</f>
        <v/>
      </c>
      <c r="T2672">
        <f>IF(AND(A2672="مصروف",R2672&gt;0,I2672="موافق",S2672&lt;&gt;"",H2672&lt;&gt;""),N(G2672),0)</f>
        <v/>
      </c>
    </row>
    <row r="2673">
      <c r="A2673" s="19" t="n"/>
      <c r="B2673" s="20">
        <f>IF(A2673="","",IF(R2673=0,"⚠ أضف سطر عهدة أولًا","DMT-"&amp;TEXT(R2673,"000")))</f>
        <v/>
      </c>
      <c r="C2673" s="21" t="n"/>
      <c r="D2673" s="20">
        <f>IF(C2673="","",IF(S2673="","خارج السنة المالية",INDEX(القوائم!$D$2:$D$13,S2673)))</f>
        <v/>
      </c>
      <c r="E2673" s="22" t="n"/>
      <c r="F2673" s="23" t="n"/>
      <c r="G2673" s="23" t="n"/>
      <c r="H2673" s="22" t="n"/>
      <c r="I2673" s="19" t="n"/>
      <c r="J2673" s="21" t="n"/>
      <c r="K2673" s="19" t="n"/>
      <c r="L2673" s="19" t="n"/>
      <c r="M2673" s="21" t="n"/>
      <c r="N2673" s="22" t="n"/>
      <c r="O2673" s="24">
        <f>IF(A2673&lt;&gt;"عهدة","",SUMIFS($G$8:$G$5007,$B$8:$B$5007,B2673,$A$8:$A$5007,"مصروف",$I$8:$I$5007,"&lt;&gt;مرفوض"))</f>
        <v/>
      </c>
      <c r="P2673" s="25">
        <f>IF(A2673&lt;&gt;"عهدة","",N(F2673)-O2673)</f>
        <v/>
      </c>
      <c r="Q2673" s="26">
        <f>IF(A2673="","",IF(A2673="عهدة",IF(N(F2673)=0,"⚠ أدخل قيمة العهدة",IF(P2673&lt;0,"⛔ عجز / زيادة مصروفات "&amp;TEXT(-P2673,"#,##0"),IF(COUNTIFS($B$8:$B$5007,B2673,$A$8:$A$5007,"مصروف",$I$8:$I$5007,"&lt;&gt;مرفوض",$K$8:$K$5007,"&lt;&gt;نعم")&gt;0,"⚠ "&amp;COUNTIFS($B$8:$B$5007,B2673,$A$8:$A$5007,"مصروف",$I$8:$I$5007,"&lt;&gt;مرفوض",$K$8:$K$5007,"&lt;&gt;نعم")&amp;" مصروف غير مسوى",IF(L2673="تمت التسوية",IF(P2673=0,"✔ متوازنة وتمت التسوية","✔ تمت التسوية – متبقي "&amp;TEXT(P2673,"#,##0")),IF(P2673&gt;0,"متبقي "&amp;TEXT(P2673,"#,##0"),"✔ متوازنة"))))),IF(R2673=0,"⚠ أضف سطر عهدة أولًا",IF(OR(C2673="",N(G2673)=0),"⚠ أكمل التاريخ والقيمة",IF(S2673="","⚠ التاريخ خارج السنة المالية",IF(H2673="","⚠ اختر بند الموازنة",IF(I2673="مرفوض","✖ مرفوض من المدير",IF(I2673&lt;&gt;"موافق","⏳ بانتظار موافقة المدير",IF(K2673&lt;&gt;"نعم","⚠ غير مسوى مع الحسابات","✔ معتمد ومسوى")))))))))</f>
        <v/>
      </c>
      <c r="R2673">
        <f>N(R2672)+IF(A2673="عهدة",1,0)</f>
        <v/>
      </c>
      <c r="S2673">
        <f>IF(C2673="","",IF(AND(C2673&gt;=DATE(2026,9,1),C2673&lt;=DATE(2027,8,31)),(YEAR(C2673)-2026)*12+MONTH(C2673)-8,""))</f>
        <v/>
      </c>
      <c r="T2673">
        <f>IF(AND(A2673="مصروف",R2673&gt;0,I2673="موافق",S2673&lt;&gt;"",H2673&lt;&gt;""),N(G2673),0)</f>
        <v/>
      </c>
    </row>
    <row r="2674">
      <c r="A2674" s="19" t="n"/>
      <c r="B2674" s="20">
        <f>IF(A2674="","",IF(R2674=0,"⚠ أضف سطر عهدة أولًا","DMT-"&amp;TEXT(R2674,"000")))</f>
        <v/>
      </c>
      <c r="C2674" s="21" t="n"/>
      <c r="D2674" s="20">
        <f>IF(C2674="","",IF(S2674="","خارج السنة المالية",INDEX(القوائم!$D$2:$D$13,S2674)))</f>
        <v/>
      </c>
      <c r="E2674" s="22" t="n"/>
      <c r="F2674" s="23" t="n"/>
      <c r="G2674" s="23" t="n"/>
      <c r="H2674" s="22" t="n"/>
      <c r="I2674" s="19" t="n"/>
      <c r="J2674" s="21" t="n"/>
      <c r="K2674" s="19" t="n"/>
      <c r="L2674" s="19" t="n"/>
      <c r="M2674" s="21" t="n"/>
      <c r="N2674" s="22" t="n"/>
      <c r="O2674" s="24">
        <f>IF(A2674&lt;&gt;"عهدة","",SUMIFS($G$8:$G$5007,$B$8:$B$5007,B2674,$A$8:$A$5007,"مصروف",$I$8:$I$5007,"&lt;&gt;مرفوض"))</f>
        <v/>
      </c>
      <c r="P2674" s="25">
        <f>IF(A2674&lt;&gt;"عهدة","",N(F2674)-O2674)</f>
        <v/>
      </c>
      <c r="Q2674" s="26">
        <f>IF(A2674="","",IF(A2674="عهدة",IF(N(F2674)=0,"⚠ أدخل قيمة العهدة",IF(P2674&lt;0,"⛔ عجز / زيادة مصروفات "&amp;TEXT(-P2674,"#,##0"),IF(COUNTIFS($B$8:$B$5007,B2674,$A$8:$A$5007,"مصروف",$I$8:$I$5007,"&lt;&gt;مرفوض",$K$8:$K$5007,"&lt;&gt;نعم")&gt;0,"⚠ "&amp;COUNTIFS($B$8:$B$5007,B2674,$A$8:$A$5007,"مصروف",$I$8:$I$5007,"&lt;&gt;مرفوض",$K$8:$K$5007,"&lt;&gt;نعم")&amp;" مصروف غير مسوى",IF(L2674="تمت التسوية",IF(P2674=0,"✔ متوازنة وتمت التسوية","✔ تمت التسوية – متبقي "&amp;TEXT(P2674,"#,##0")),IF(P2674&gt;0,"متبقي "&amp;TEXT(P2674,"#,##0"),"✔ متوازنة"))))),IF(R2674=0,"⚠ أضف سطر عهدة أولًا",IF(OR(C2674="",N(G2674)=0),"⚠ أكمل التاريخ والقيمة",IF(S2674="","⚠ التاريخ خارج السنة المالية",IF(H2674="","⚠ اختر بند الموازنة",IF(I2674="مرفوض","✖ مرفوض من المدير",IF(I2674&lt;&gt;"موافق","⏳ بانتظار موافقة المدير",IF(K2674&lt;&gt;"نعم","⚠ غير مسوى مع الحسابات","✔ معتمد ومسوى")))))))))</f>
        <v/>
      </c>
      <c r="R2674">
        <f>N(R2673)+IF(A2674="عهدة",1,0)</f>
        <v/>
      </c>
      <c r="S2674">
        <f>IF(C2674="","",IF(AND(C2674&gt;=DATE(2026,9,1),C2674&lt;=DATE(2027,8,31)),(YEAR(C2674)-2026)*12+MONTH(C2674)-8,""))</f>
        <v/>
      </c>
      <c r="T2674">
        <f>IF(AND(A2674="مصروف",R2674&gt;0,I2674="موافق",S2674&lt;&gt;"",H2674&lt;&gt;""),N(G2674),0)</f>
        <v/>
      </c>
    </row>
    <row r="2675">
      <c r="A2675" s="19" t="n"/>
      <c r="B2675" s="20">
        <f>IF(A2675="","",IF(R2675=0,"⚠ أضف سطر عهدة أولًا","DMT-"&amp;TEXT(R2675,"000")))</f>
        <v/>
      </c>
      <c r="C2675" s="21" t="n"/>
      <c r="D2675" s="20">
        <f>IF(C2675="","",IF(S2675="","خارج السنة المالية",INDEX(القوائم!$D$2:$D$13,S2675)))</f>
        <v/>
      </c>
      <c r="E2675" s="22" t="n"/>
      <c r="F2675" s="23" t="n"/>
      <c r="G2675" s="23" t="n"/>
      <c r="H2675" s="22" t="n"/>
      <c r="I2675" s="19" t="n"/>
      <c r="J2675" s="21" t="n"/>
      <c r="K2675" s="19" t="n"/>
      <c r="L2675" s="19" t="n"/>
      <c r="M2675" s="21" t="n"/>
      <c r="N2675" s="22" t="n"/>
      <c r="O2675" s="24">
        <f>IF(A2675&lt;&gt;"عهدة","",SUMIFS($G$8:$G$5007,$B$8:$B$5007,B2675,$A$8:$A$5007,"مصروف",$I$8:$I$5007,"&lt;&gt;مرفوض"))</f>
        <v/>
      </c>
      <c r="P2675" s="25">
        <f>IF(A2675&lt;&gt;"عهدة","",N(F2675)-O2675)</f>
        <v/>
      </c>
      <c r="Q2675" s="26">
        <f>IF(A2675="","",IF(A2675="عهدة",IF(N(F2675)=0,"⚠ أدخل قيمة العهدة",IF(P2675&lt;0,"⛔ عجز / زيادة مصروفات "&amp;TEXT(-P2675,"#,##0"),IF(COUNTIFS($B$8:$B$5007,B2675,$A$8:$A$5007,"مصروف",$I$8:$I$5007,"&lt;&gt;مرفوض",$K$8:$K$5007,"&lt;&gt;نعم")&gt;0,"⚠ "&amp;COUNTIFS($B$8:$B$5007,B2675,$A$8:$A$5007,"مصروف",$I$8:$I$5007,"&lt;&gt;مرفوض",$K$8:$K$5007,"&lt;&gt;نعم")&amp;" مصروف غير مسوى",IF(L2675="تمت التسوية",IF(P2675=0,"✔ متوازنة وتمت التسوية","✔ تمت التسوية – متبقي "&amp;TEXT(P2675,"#,##0")),IF(P2675&gt;0,"متبقي "&amp;TEXT(P2675,"#,##0"),"✔ متوازنة"))))),IF(R2675=0,"⚠ أضف سطر عهدة أولًا",IF(OR(C2675="",N(G2675)=0),"⚠ أكمل التاريخ والقيمة",IF(S2675="","⚠ التاريخ خارج السنة المالية",IF(H2675="","⚠ اختر بند الموازنة",IF(I2675="مرفوض","✖ مرفوض من المدير",IF(I2675&lt;&gt;"موافق","⏳ بانتظار موافقة المدير",IF(K2675&lt;&gt;"نعم","⚠ غير مسوى مع الحسابات","✔ معتمد ومسوى")))))))))</f>
        <v/>
      </c>
      <c r="R2675">
        <f>N(R2674)+IF(A2675="عهدة",1,0)</f>
        <v/>
      </c>
      <c r="S2675">
        <f>IF(C2675="","",IF(AND(C2675&gt;=DATE(2026,9,1),C2675&lt;=DATE(2027,8,31)),(YEAR(C2675)-2026)*12+MONTH(C2675)-8,""))</f>
        <v/>
      </c>
      <c r="T2675">
        <f>IF(AND(A2675="مصروف",R2675&gt;0,I2675="موافق",S2675&lt;&gt;"",H2675&lt;&gt;""),N(G2675),0)</f>
        <v/>
      </c>
    </row>
    <row r="2676">
      <c r="A2676" s="19" t="n"/>
      <c r="B2676" s="20">
        <f>IF(A2676="","",IF(R2676=0,"⚠ أضف سطر عهدة أولًا","DMT-"&amp;TEXT(R2676,"000")))</f>
        <v/>
      </c>
      <c r="C2676" s="21" t="n"/>
      <c r="D2676" s="20">
        <f>IF(C2676="","",IF(S2676="","خارج السنة المالية",INDEX(القوائم!$D$2:$D$13,S2676)))</f>
        <v/>
      </c>
      <c r="E2676" s="22" t="n"/>
      <c r="F2676" s="23" t="n"/>
      <c r="G2676" s="23" t="n"/>
      <c r="H2676" s="22" t="n"/>
      <c r="I2676" s="19" t="n"/>
      <c r="J2676" s="21" t="n"/>
      <c r="K2676" s="19" t="n"/>
      <c r="L2676" s="19" t="n"/>
      <c r="M2676" s="21" t="n"/>
      <c r="N2676" s="22" t="n"/>
      <c r="O2676" s="24">
        <f>IF(A2676&lt;&gt;"عهدة","",SUMIFS($G$8:$G$5007,$B$8:$B$5007,B2676,$A$8:$A$5007,"مصروف",$I$8:$I$5007,"&lt;&gt;مرفوض"))</f>
        <v/>
      </c>
      <c r="P2676" s="25">
        <f>IF(A2676&lt;&gt;"عهدة","",N(F2676)-O2676)</f>
        <v/>
      </c>
      <c r="Q2676" s="26">
        <f>IF(A2676="","",IF(A2676="عهدة",IF(N(F2676)=0,"⚠ أدخل قيمة العهدة",IF(P2676&lt;0,"⛔ عجز / زيادة مصروفات "&amp;TEXT(-P2676,"#,##0"),IF(COUNTIFS($B$8:$B$5007,B2676,$A$8:$A$5007,"مصروف",$I$8:$I$5007,"&lt;&gt;مرفوض",$K$8:$K$5007,"&lt;&gt;نعم")&gt;0,"⚠ "&amp;COUNTIFS($B$8:$B$5007,B2676,$A$8:$A$5007,"مصروف",$I$8:$I$5007,"&lt;&gt;مرفوض",$K$8:$K$5007,"&lt;&gt;نعم")&amp;" مصروف غير مسوى",IF(L2676="تمت التسوية",IF(P2676=0,"✔ متوازنة وتمت التسوية","✔ تمت التسوية – متبقي "&amp;TEXT(P2676,"#,##0")),IF(P2676&gt;0,"متبقي "&amp;TEXT(P2676,"#,##0"),"✔ متوازنة"))))),IF(R2676=0,"⚠ أضف سطر عهدة أولًا",IF(OR(C2676="",N(G2676)=0),"⚠ أكمل التاريخ والقيمة",IF(S2676="","⚠ التاريخ خارج السنة المالية",IF(H2676="","⚠ اختر بند الموازنة",IF(I2676="مرفوض","✖ مرفوض من المدير",IF(I2676&lt;&gt;"موافق","⏳ بانتظار موافقة المدير",IF(K2676&lt;&gt;"نعم","⚠ غير مسوى مع الحسابات","✔ معتمد ومسوى")))))))))</f>
        <v/>
      </c>
      <c r="R2676">
        <f>N(R2675)+IF(A2676="عهدة",1,0)</f>
        <v/>
      </c>
      <c r="S2676">
        <f>IF(C2676="","",IF(AND(C2676&gt;=DATE(2026,9,1),C2676&lt;=DATE(2027,8,31)),(YEAR(C2676)-2026)*12+MONTH(C2676)-8,""))</f>
        <v/>
      </c>
      <c r="T2676">
        <f>IF(AND(A2676="مصروف",R2676&gt;0,I2676="موافق",S2676&lt;&gt;"",H2676&lt;&gt;""),N(G2676),0)</f>
        <v/>
      </c>
    </row>
    <row r="2677">
      <c r="A2677" s="19" t="n"/>
      <c r="B2677" s="20">
        <f>IF(A2677="","",IF(R2677=0,"⚠ أضف سطر عهدة أولًا","DMT-"&amp;TEXT(R2677,"000")))</f>
        <v/>
      </c>
      <c r="C2677" s="21" t="n"/>
      <c r="D2677" s="20">
        <f>IF(C2677="","",IF(S2677="","خارج السنة المالية",INDEX(القوائم!$D$2:$D$13,S2677)))</f>
        <v/>
      </c>
      <c r="E2677" s="22" t="n"/>
      <c r="F2677" s="23" t="n"/>
      <c r="G2677" s="23" t="n"/>
      <c r="H2677" s="22" t="n"/>
      <c r="I2677" s="19" t="n"/>
      <c r="J2677" s="21" t="n"/>
      <c r="K2677" s="19" t="n"/>
      <c r="L2677" s="19" t="n"/>
      <c r="M2677" s="21" t="n"/>
      <c r="N2677" s="22" t="n"/>
      <c r="O2677" s="24">
        <f>IF(A2677&lt;&gt;"عهدة","",SUMIFS($G$8:$G$5007,$B$8:$B$5007,B2677,$A$8:$A$5007,"مصروف",$I$8:$I$5007,"&lt;&gt;مرفوض"))</f>
        <v/>
      </c>
      <c r="P2677" s="25">
        <f>IF(A2677&lt;&gt;"عهدة","",N(F2677)-O2677)</f>
        <v/>
      </c>
      <c r="Q2677" s="26">
        <f>IF(A2677="","",IF(A2677="عهدة",IF(N(F2677)=0,"⚠ أدخل قيمة العهدة",IF(P2677&lt;0,"⛔ عجز / زيادة مصروفات "&amp;TEXT(-P2677,"#,##0"),IF(COUNTIFS($B$8:$B$5007,B2677,$A$8:$A$5007,"مصروف",$I$8:$I$5007,"&lt;&gt;مرفوض",$K$8:$K$5007,"&lt;&gt;نعم")&gt;0,"⚠ "&amp;COUNTIFS($B$8:$B$5007,B2677,$A$8:$A$5007,"مصروف",$I$8:$I$5007,"&lt;&gt;مرفوض",$K$8:$K$5007,"&lt;&gt;نعم")&amp;" مصروف غير مسوى",IF(L2677="تمت التسوية",IF(P2677=0,"✔ متوازنة وتمت التسوية","✔ تمت التسوية – متبقي "&amp;TEXT(P2677,"#,##0")),IF(P2677&gt;0,"متبقي "&amp;TEXT(P2677,"#,##0"),"✔ متوازنة"))))),IF(R2677=0,"⚠ أضف سطر عهدة أولًا",IF(OR(C2677="",N(G2677)=0),"⚠ أكمل التاريخ والقيمة",IF(S2677="","⚠ التاريخ خارج السنة المالية",IF(H2677="","⚠ اختر بند الموازنة",IF(I2677="مرفوض","✖ مرفوض من المدير",IF(I2677&lt;&gt;"موافق","⏳ بانتظار موافقة المدير",IF(K2677&lt;&gt;"نعم","⚠ غير مسوى مع الحسابات","✔ معتمد ومسوى")))))))))</f>
        <v/>
      </c>
      <c r="R2677">
        <f>N(R2676)+IF(A2677="عهدة",1,0)</f>
        <v/>
      </c>
      <c r="S2677">
        <f>IF(C2677="","",IF(AND(C2677&gt;=DATE(2026,9,1),C2677&lt;=DATE(2027,8,31)),(YEAR(C2677)-2026)*12+MONTH(C2677)-8,""))</f>
        <v/>
      </c>
      <c r="T2677">
        <f>IF(AND(A2677="مصروف",R2677&gt;0,I2677="موافق",S2677&lt;&gt;"",H2677&lt;&gt;""),N(G2677),0)</f>
        <v/>
      </c>
    </row>
    <row r="2678">
      <c r="A2678" s="19" t="n"/>
      <c r="B2678" s="20">
        <f>IF(A2678="","",IF(R2678=0,"⚠ أضف سطر عهدة أولًا","DMT-"&amp;TEXT(R2678,"000")))</f>
        <v/>
      </c>
      <c r="C2678" s="21" t="n"/>
      <c r="D2678" s="20">
        <f>IF(C2678="","",IF(S2678="","خارج السنة المالية",INDEX(القوائم!$D$2:$D$13,S2678)))</f>
        <v/>
      </c>
      <c r="E2678" s="22" t="n"/>
      <c r="F2678" s="23" t="n"/>
      <c r="G2678" s="23" t="n"/>
      <c r="H2678" s="22" t="n"/>
      <c r="I2678" s="19" t="n"/>
      <c r="J2678" s="21" t="n"/>
      <c r="K2678" s="19" t="n"/>
      <c r="L2678" s="19" t="n"/>
      <c r="M2678" s="21" t="n"/>
      <c r="N2678" s="22" t="n"/>
      <c r="O2678" s="24">
        <f>IF(A2678&lt;&gt;"عهدة","",SUMIFS($G$8:$G$5007,$B$8:$B$5007,B2678,$A$8:$A$5007,"مصروف",$I$8:$I$5007,"&lt;&gt;مرفوض"))</f>
        <v/>
      </c>
      <c r="P2678" s="25">
        <f>IF(A2678&lt;&gt;"عهدة","",N(F2678)-O2678)</f>
        <v/>
      </c>
      <c r="Q2678" s="26">
        <f>IF(A2678="","",IF(A2678="عهدة",IF(N(F2678)=0,"⚠ أدخل قيمة العهدة",IF(P2678&lt;0,"⛔ عجز / زيادة مصروفات "&amp;TEXT(-P2678,"#,##0"),IF(COUNTIFS($B$8:$B$5007,B2678,$A$8:$A$5007,"مصروف",$I$8:$I$5007,"&lt;&gt;مرفوض",$K$8:$K$5007,"&lt;&gt;نعم")&gt;0,"⚠ "&amp;COUNTIFS($B$8:$B$5007,B2678,$A$8:$A$5007,"مصروف",$I$8:$I$5007,"&lt;&gt;مرفوض",$K$8:$K$5007,"&lt;&gt;نعم")&amp;" مصروف غير مسوى",IF(L2678="تمت التسوية",IF(P2678=0,"✔ متوازنة وتمت التسوية","✔ تمت التسوية – متبقي "&amp;TEXT(P2678,"#,##0")),IF(P2678&gt;0,"متبقي "&amp;TEXT(P2678,"#,##0"),"✔ متوازنة"))))),IF(R2678=0,"⚠ أضف سطر عهدة أولًا",IF(OR(C2678="",N(G2678)=0),"⚠ أكمل التاريخ والقيمة",IF(S2678="","⚠ التاريخ خارج السنة المالية",IF(H2678="","⚠ اختر بند الموازنة",IF(I2678="مرفوض","✖ مرفوض من المدير",IF(I2678&lt;&gt;"موافق","⏳ بانتظار موافقة المدير",IF(K2678&lt;&gt;"نعم","⚠ غير مسوى مع الحسابات","✔ معتمد ومسوى")))))))))</f>
        <v/>
      </c>
      <c r="R2678">
        <f>N(R2677)+IF(A2678="عهدة",1,0)</f>
        <v/>
      </c>
      <c r="S2678">
        <f>IF(C2678="","",IF(AND(C2678&gt;=DATE(2026,9,1),C2678&lt;=DATE(2027,8,31)),(YEAR(C2678)-2026)*12+MONTH(C2678)-8,""))</f>
        <v/>
      </c>
      <c r="T2678">
        <f>IF(AND(A2678="مصروف",R2678&gt;0,I2678="موافق",S2678&lt;&gt;"",H2678&lt;&gt;""),N(G2678),0)</f>
        <v/>
      </c>
    </row>
    <row r="2679">
      <c r="A2679" s="19" t="n"/>
      <c r="B2679" s="20">
        <f>IF(A2679="","",IF(R2679=0,"⚠ أضف سطر عهدة أولًا","DMT-"&amp;TEXT(R2679,"000")))</f>
        <v/>
      </c>
      <c r="C2679" s="21" t="n"/>
      <c r="D2679" s="20">
        <f>IF(C2679="","",IF(S2679="","خارج السنة المالية",INDEX(القوائم!$D$2:$D$13,S2679)))</f>
        <v/>
      </c>
      <c r="E2679" s="22" t="n"/>
      <c r="F2679" s="23" t="n"/>
      <c r="G2679" s="23" t="n"/>
      <c r="H2679" s="22" t="n"/>
      <c r="I2679" s="19" t="n"/>
      <c r="J2679" s="21" t="n"/>
      <c r="K2679" s="19" t="n"/>
      <c r="L2679" s="19" t="n"/>
      <c r="M2679" s="21" t="n"/>
      <c r="N2679" s="22" t="n"/>
      <c r="O2679" s="24">
        <f>IF(A2679&lt;&gt;"عهدة","",SUMIFS($G$8:$G$5007,$B$8:$B$5007,B2679,$A$8:$A$5007,"مصروف",$I$8:$I$5007,"&lt;&gt;مرفوض"))</f>
        <v/>
      </c>
      <c r="P2679" s="25">
        <f>IF(A2679&lt;&gt;"عهدة","",N(F2679)-O2679)</f>
        <v/>
      </c>
      <c r="Q2679" s="26">
        <f>IF(A2679="","",IF(A2679="عهدة",IF(N(F2679)=0,"⚠ أدخل قيمة العهدة",IF(P2679&lt;0,"⛔ عجز / زيادة مصروفات "&amp;TEXT(-P2679,"#,##0"),IF(COUNTIFS($B$8:$B$5007,B2679,$A$8:$A$5007,"مصروف",$I$8:$I$5007,"&lt;&gt;مرفوض",$K$8:$K$5007,"&lt;&gt;نعم")&gt;0,"⚠ "&amp;COUNTIFS($B$8:$B$5007,B2679,$A$8:$A$5007,"مصروف",$I$8:$I$5007,"&lt;&gt;مرفوض",$K$8:$K$5007,"&lt;&gt;نعم")&amp;" مصروف غير مسوى",IF(L2679="تمت التسوية",IF(P2679=0,"✔ متوازنة وتمت التسوية","✔ تمت التسوية – متبقي "&amp;TEXT(P2679,"#,##0")),IF(P2679&gt;0,"متبقي "&amp;TEXT(P2679,"#,##0"),"✔ متوازنة"))))),IF(R2679=0,"⚠ أضف سطر عهدة أولًا",IF(OR(C2679="",N(G2679)=0),"⚠ أكمل التاريخ والقيمة",IF(S2679="","⚠ التاريخ خارج السنة المالية",IF(H2679="","⚠ اختر بند الموازنة",IF(I2679="مرفوض","✖ مرفوض من المدير",IF(I2679&lt;&gt;"موافق","⏳ بانتظار موافقة المدير",IF(K2679&lt;&gt;"نعم","⚠ غير مسوى مع الحسابات","✔ معتمد ومسوى")))))))))</f>
        <v/>
      </c>
      <c r="R2679">
        <f>N(R2678)+IF(A2679="عهدة",1,0)</f>
        <v/>
      </c>
      <c r="S2679">
        <f>IF(C2679="","",IF(AND(C2679&gt;=DATE(2026,9,1),C2679&lt;=DATE(2027,8,31)),(YEAR(C2679)-2026)*12+MONTH(C2679)-8,""))</f>
        <v/>
      </c>
      <c r="T2679">
        <f>IF(AND(A2679="مصروف",R2679&gt;0,I2679="موافق",S2679&lt;&gt;"",H2679&lt;&gt;""),N(G2679),0)</f>
        <v/>
      </c>
    </row>
    <row r="2680">
      <c r="A2680" s="19" t="n"/>
      <c r="B2680" s="20">
        <f>IF(A2680="","",IF(R2680=0,"⚠ أضف سطر عهدة أولًا","DMT-"&amp;TEXT(R2680,"000")))</f>
        <v/>
      </c>
      <c r="C2680" s="21" t="n"/>
      <c r="D2680" s="20">
        <f>IF(C2680="","",IF(S2680="","خارج السنة المالية",INDEX(القوائم!$D$2:$D$13,S2680)))</f>
        <v/>
      </c>
      <c r="E2680" s="22" t="n"/>
      <c r="F2680" s="23" t="n"/>
      <c r="G2680" s="23" t="n"/>
      <c r="H2680" s="22" t="n"/>
      <c r="I2680" s="19" t="n"/>
      <c r="J2680" s="21" t="n"/>
      <c r="K2680" s="19" t="n"/>
      <c r="L2680" s="19" t="n"/>
      <c r="M2680" s="21" t="n"/>
      <c r="N2680" s="22" t="n"/>
      <c r="O2680" s="24">
        <f>IF(A2680&lt;&gt;"عهدة","",SUMIFS($G$8:$G$5007,$B$8:$B$5007,B2680,$A$8:$A$5007,"مصروف",$I$8:$I$5007,"&lt;&gt;مرفوض"))</f>
        <v/>
      </c>
      <c r="P2680" s="25">
        <f>IF(A2680&lt;&gt;"عهدة","",N(F2680)-O2680)</f>
        <v/>
      </c>
      <c r="Q2680" s="26">
        <f>IF(A2680="","",IF(A2680="عهدة",IF(N(F2680)=0,"⚠ أدخل قيمة العهدة",IF(P2680&lt;0,"⛔ عجز / زيادة مصروفات "&amp;TEXT(-P2680,"#,##0"),IF(COUNTIFS($B$8:$B$5007,B2680,$A$8:$A$5007,"مصروف",$I$8:$I$5007,"&lt;&gt;مرفوض",$K$8:$K$5007,"&lt;&gt;نعم")&gt;0,"⚠ "&amp;COUNTIFS($B$8:$B$5007,B2680,$A$8:$A$5007,"مصروف",$I$8:$I$5007,"&lt;&gt;مرفوض",$K$8:$K$5007,"&lt;&gt;نعم")&amp;" مصروف غير مسوى",IF(L2680="تمت التسوية",IF(P2680=0,"✔ متوازنة وتمت التسوية","✔ تمت التسوية – متبقي "&amp;TEXT(P2680,"#,##0")),IF(P2680&gt;0,"متبقي "&amp;TEXT(P2680,"#,##0"),"✔ متوازنة"))))),IF(R2680=0,"⚠ أضف سطر عهدة أولًا",IF(OR(C2680="",N(G2680)=0),"⚠ أكمل التاريخ والقيمة",IF(S2680="","⚠ التاريخ خارج السنة المالية",IF(H2680="","⚠ اختر بند الموازنة",IF(I2680="مرفوض","✖ مرفوض من المدير",IF(I2680&lt;&gt;"موافق","⏳ بانتظار موافقة المدير",IF(K2680&lt;&gt;"نعم","⚠ غير مسوى مع الحسابات","✔ معتمد ومسوى")))))))))</f>
        <v/>
      </c>
      <c r="R2680">
        <f>N(R2679)+IF(A2680="عهدة",1,0)</f>
        <v/>
      </c>
      <c r="S2680">
        <f>IF(C2680="","",IF(AND(C2680&gt;=DATE(2026,9,1),C2680&lt;=DATE(2027,8,31)),(YEAR(C2680)-2026)*12+MONTH(C2680)-8,""))</f>
        <v/>
      </c>
      <c r="T2680">
        <f>IF(AND(A2680="مصروف",R2680&gt;0,I2680="موافق",S2680&lt;&gt;"",H2680&lt;&gt;""),N(G2680),0)</f>
        <v/>
      </c>
    </row>
    <row r="2681">
      <c r="A2681" s="19" t="n"/>
      <c r="B2681" s="20">
        <f>IF(A2681="","",IF(R2681=0,"⚠ أضف سطر عهدة أولًا","DMT-"&amp;TEXT(R2681,"000")))</f>
        <v/>
      </c>
      <c r="C2681" s="21" t="n"/>
      <c r="D2681" s="20">
        <f>IF(C2681="","",IF(S2681="","خارج السنة المالية",INDEX(القوائم!$D$2:$D$13,S2681)))</f>
        <v/>
      </c>
      <c r="E2681" s="22" t="n"/>
      <c r="F2681" s="23" t="n"/>
      <c r="G2681" s="23" t="n"/>
      <c r="H2681" s="22" t="n"/>
      <c r="I2681" s="19" t="n"/>
      <c r="J2681" s="21" t="n"/>
      <c r="K2681" s="19" t="n"/>
      <c r="L2681" s="19" t="n"/>
      <c r="M2681" s="21" t="n"/>
      <c r="N2681" s="22" t="n"/>
      <c r="O2681" s="24">
        <f>IF(A2681&lt;&gt;"عهدة","",SUMIFS($G$8:$G$5007,$B$8:$B$5007,B2681,$A$8:$A$5007,"مصروف",$I$8:$I$5007,"&lt;&gt;مرفوض"))</f>
        <v/>
      </c>
      <c r="P2681" s="25">
        <f>IF(A2681&lt;&gt;"عهدة","",N(F2681)-O2681)</f>
        <v/>
      </c>
      <c r="Q2681" s="26">
        <f>IF(A2681="","",IF(A2681="عهدة",IF(N(F2681)=0,"⚠ أدخل قيمة العهدة",IF(P2681&lt;0,"⛔ عجز / زيادة مصروفات "&amp;TEXT(-P2681,"#,##0"),IF(COUNTIFS($B$8:$B$5007,B2681,$A$8:$A$5007,"مصروف",$I$8:$I$5007,"&lt;&gt;مرفوض",$K$8:$K$5007,"&lt;&gt;نعم")&gt;0,"⚠ "&amp;COUNTIFS($B$8:$B$5007,B2681,$A$8:$A$5007,"مصروف",$I$8:$I$5007,"&lt;&gt;مرفوض",$K$8:$K$5007,"&lt;&gt;نعم")&amp;" مصروف غير مسوى",IF(L2681="تمت التسوية",IF(P2681=0,"✔ متوازنة وتمت التسوية","✔ تمت التسوية – متبقي "&amp;TEXT(P2681,"#,##0")),IF(P2681&gt;0,"متبقي "&amp;TEXT(P2681,"#,##0"),"✔ متوازنة"))))),IF(R2681=0,"⚠ أضف سطر عهدة أولًا",IF(OR(C2681="",N(G2681)=0),"⚠ أكمل التاريخ والقيمة",IF(S2681="","⚠ التاريخ خارج السنة المالية",IF(H2681="","⚠ اختر بند الموازنة",IF(I2681="مرفوض","✖ مرفوض من المدير",IF(I2681&lt;&gt;"موافق","⏳ بانتظار موافقة المدير",IF(K2681&lt;&gt;"نعم","⚠ غير مسوى مع الحسابات","✔ معتمد ومسوى")))))))))</f>
        <v/>
      </c>
      <c r="R2681">
        <f>N(R2680)+IF(A2681="عهدة",1,0)</f>
        <v/>
      </c>
      <c r="S2681">
        <f>IF(C2681="","",IF(AND(C2681&gt;=DATE(2026,9,1),C2681&lt;=DATE(2027,8,31)),(YEAR(C2681)-2026)*12+MONTH(C2681)-8,""))</f>
        <v/>
      </c>
      <c r="T2681">
        <f>IF(AND(A2681="مصروف",R2681&gt;0,I2681="موافق",S2681&lt;&gt;"",H2681&lt;&gt;""),N(G2681),0)</f>
        <v/>
      </c>
    </row>
    <row r="2682">
      <c r="A2682" s="19" t="n"/>
      <c r="B2682" s="20">
        <f>IF(A2682="","",IF(R2682=0,"⚠ أضف سطر عهدة أولًا","DMT-"&amp;TEXT(R2682,"000")))</f>
        <v/>
      </c>
      <c r="C2682" s="21" t="n"/>
      <c r="D2682" s="20">
        <f>IF(C2682="","",IF(S2682="","خارج السنة المالية",INDEX(القوائم!$D$2:$D$13,S2682)))</f>
        <v/>
      </c>
      <c r="E2682" s="22" t="n"/>
      <c r="F2682" s="23" t="n"/>
      <c r="G2682" s="23" t="n"/>
      <c r="H2682" s="22" t="n"/>
      <c r="I2682" s="19" t="n"/>
      <c r="J2682" s="21" t="n"/>
      <c r="K2682" s="19" t="n"/>
      <c r="L2682" s="19" t="n"/>
      <c r="M2682" s="21" t="n"/>
      <c r="N2682" s="22" t="n"/>
      <c r="O2682" s="24">
        <f>IF(A2682&lt;&gt;"عهدة","",SUMIFS($G$8:$G$5007,$B$8:$B$5007,B2682,$A$8:$A$5007,"مصروف",$I$8:$I$5007,"&lt;&gt;مرفوض"))</f>
        <v/>
      </c>
      <c r="P2682" s="25">
        <f>IF(A2682&lt;&gt;"عهدة","",N(F2682)-O2682)</f>
        <v/>
      </c>
      <c r="Q2682" s="26">
        <f>IF(A2682="","",IF(A2682="عهدة",IF(N(F2682)=0,"⚠ أدخل قيمة العهدة",IF(P2682&lt;0,"⛔ عجز / زيادة مصروفات "&amp;TEXT(-P2682,"#,##0"),IF(COUNTIFS($B$8:$B$5007,B2682,$A$8:$A$5007,"مصروف",$I$8:$I$5007,"&lt;&gt;مرفوض",$K$8:$K$5007,"&lt;&gt;نعم")&gt;0,"⚠ "&amp;COUNTIFS($B$8:$B$5007,B2682,$A$8:$A$5007,"مصروف",$I$8:$I$5007,"&lt;&gt;مرفوض",$K$8:$K$5007,"&lt;&gt;نعم")&amp;" مصروف غير مسوى",IF(L2682="تمت التسوية",IF(P2682=0,"✔ متوازنة وتمت التسوية","✔ تمت التسوية – متبقي "&amp;TEXT(P2682,"#,##0")),IF(P2682&gt;0,"متبقي "&amp;TEXT(P2682,"#,##0"),"✔ متوازنة"))))),IF(R2682=0,"⚠ أضف سطر عهدة أولًا",IF(OR(C2682="",N(G2682)=0),"⚠ أكمل التاريخ والقيمة",IF(S2682="","⚠ التاريخ خارج السنة المالية",IF(H2682="","⚠ اختر بند الموازنة",IF(I2682="مرفوض","✖ مرفوض من المدير",IF(I2682&lt;&gt;"موافق","⏳ بانتظار موافقة المدير",IF(K2682&lt;&gt;"نعم","⚠ غير مسوى مع الحسابات","✔ معتمد ومسوى")))))))))</f>
        <v/>
      </c>
      <c r="R2682">
        <f>N(R2681)+IF(A2682="عهدة",1,0)</f>
        <v/>
      </c>
      <c r="S2682">
        <f>IF(C2682="","",IF(AND(C2682&gt;=DATE(2026,9,1),C2682&lt;=DATE(2027,8,31)),(YEAR(C2682)-2026)*12+MONTH(C2682)-8,""))</f>
        <v/>
      </c>
      <c r="T2682">
        <f>IF(AND(A2682="مصروف",R2682&gt;0,I2682="موافق",S2682&lt;&gt;"",H2682&lt;&gt;""),N(G2682),0)</f>
        <v/>
      </c>
    </row>
    <row r="2683">
      <c r="A2683" s="19" t="n"/>
      <c r="B2683" s="20">
        <f>IF(A2683="","",IF(R2683=0,"⚠ أضف سطر عهدة أولًا","DMT-"&amp;TEXT(R2683,"000")))</f>
        <v/>
      </c>
      <c r="C2683" s="21" t="n"/>
      <c r="D2683" s="20">
        <f>IF(C2683="","",IF(S2683="","خارج السنة المالية",INDEX(القوائم!$D$2:$D$13,S2683)))</f>
        <v/>
      </c>
      <c r="E2683" s="22" t="n"/>
      <c r="F2683" s="23" t="n"/>
      <c r="G2683" s="23" t="n"/>
      <c r="H2683" s="22" t="n"/>
      <c r="I2683" s="19" t="n"/>
      <c r="J2683" s="21" t="n"/>
      <c r="K2683" s="19" t="n"/>
      <c r="L2683" s="19" t="n"/>
      <c r="M2683" s="21" t="n"/>
      <c r="N2683" s="22" t="n"/>
      <c r="O2683" s="24">
        <f>IF(A2683&lt;&gt;"عهدة","",SUMIFS($G$8:$G$5007,$B$8:$B$5007,B2683,$A$8:$A$5007,"مصروف",$I$8:$I$5007,"&lt;&gt;مرفوض"))</f>
        <v/>
      </c>
      <c r="P2683" s="25">
        <f>IF(A2683&lt;&gt;"عهدة","",N(F2683)-O2683)</f>
        <v/>
      </c>
      <c r="Q2683" s="26">
        <f>IF(A2683="","",IF(A2683="عهدة",IF(N(F2683)=0,"⚠ أدخل قيمة العهدة",IF(P2683&lt;0,"⛔ عجز / زيادة مصروفات "&amp;TEXT(-P2683,"#,##0"),IF(COUNTIFS($B$8:$B$5007,B2683,$A$8:$A$5007,"مصروف",$I$8:$I$5007,"&lt;&gt;مرفوض",$K$8:$K$5007,"&lt;&gt;نعم")&gt;0,"⚠ "&amp;COUNTIFS($B$8:$B$5007,B2683,$A$8:$A$5007,"مصروف",$I$8:$I$5007,"&lt;&gt;مرفوض",$K$8:$K$5007,"&lt;&gt;نعم")&amp;" مصروف غير مسوى",IF(L2683="تمت التسوية",IF(P2683=0,"✔ متوازنة وتمت التسوية","✔ تمت التسوية – متبقي "&amp;TEXT(P2683,"#,##0")),IF(P2683&gt;0,"متبقي "&amp;TEXT(P2683,"#,##0"),"✔ متوازنة"))))),IF(R2683=0,"⚠ أضف سطر عهدة أولًا",IF(OR(C2683="",N(G2683)=0),"⚠ أكمل التاريخ والقيمة",IF(S2683="","⚠ التاريخ خارج السنة المالية",IF(H2683="","⚠ اختر بند الموازنة",IF(I2683="مرفوض","✖ مرفوض من المدير",IF(I2683&lt;&gt;"موافق","⏳ بانتظار موافقة المدير",IF(K2683&lt;&gt;"نعم","⚠ غير مسوى مع الحسابات","✔ معتمد ومسوى")))))))))</f>
        <v/>
      </c>
      <c r="R2683">
        <f>N(R2682)+IF(A2683="عهدة",1,0)</f>
        <v/>
      </c>
      <c r="S2683">
        <f>IF(C2683="","",IF(AND(C2683&gt;=DATE(2026,9,1),C2683&lt;=DATE(2027,8,31)),(YEAR(C2683)-2026)*12+MONTH(C2683)-8,""))</f>
        <v/>
      </c>
      <c r="T2683">
        <f>IF(AND(A2683="مصروف",R2683&gt;0,I2683="موافق",S2683&lt;&gt;"",H2683&lt;&gt;""),N(G2683),0)</f>
        <v/>
      </c>
    </row>
    <row r="2684">
      <c r="A2684" s="19" t="n"/>
      <c r="B2684" s="20">
        <f>IF(A2684="","",IF(R2684=0,"⚠ أضف سطر عهدة أولًا","DMT-"&amp;TEXT(R2684,"000")))</f>
        <v/>
      </c>
      <c r="C2684" s="21" t="n"/>
      <c r="D2684" s="20">
        <f>IF(C2684="","",IF(S2684="","خارج السنة المالية",INDEX(القوائم!$D$2:$D$13,S2684)))</f>
        <v/>
      </c>
      <c r="E2684" s="22" t="n"/>
      <c r="F2684" s="23" t="n"/>
      <c r="G2684" s="23" t="n"/>
      <c r="H2684" s="22" t="n"/>
      <c r="I2684" s="19" t="n"/>
      <c r="J2684" s="21" t="n"/>
      <c r="K2684" s="19" t="n"/>
      <c r="L2684" s="19" t="n"/>
      <c r="M2684" s="21" t="n"/>
      <c r="N2684" s="22" t="n"/>
      <c r="O2684" s="24">
        <f>IF(A2684&lt;&gt;"عهدة","",SUMIFS($G$8:$G$5007,$B$8:$B$5007,B2684,$A$8:$A$5007,"مصروف",$I$8:$I$5007,"&lt;&gt;مرفوض"))</f>
        <v/>
      </c>
      <c r="P2684" s="25">
        <f>IF(A2684&lt;&gt;"عهدة","",N(F2684)-O2684)</f>
        <v/>
      </c>
      <c r="Q2684" s="26">
        <f>IF(A2684="","",IF(A2684="عهدة",IF(N(F2684)=0,"⚠ أدخل قيمة العهدة",IF(P2684&lt;0,"⛔ عجز / زيادة مصروفات "&amp;TEXT(-P2684,"#,##0"),IF(COUNTIFS($B$8:$B$5007,B2684,$A$8:$A$5007,"مصروف",$I$8:$I$5007,"&lt;&gt;مرفوض",$K$8:$K$5007,"&lt;&gt;نعم")&gt;0,"⚠ "&amp;COUNTIFS($B$8:$B$5007,B2684,$A$8:$A$5007,"مصروف",$I$8:$I$5007,"&lt;&gt;مرفوض",$K$8:$K$5007,"&lt;&gt;نعم")&amp;" مصروف غير مسوى",IF(L2684="تمت التسوية",IF(P2684=0,"✔ متوازنة وتمت التسوية","✔ تمت التسوية – متبقي "&amp;TEXT(P2684,"#,##0")),IF(P2684&gt;0,"متبقي "&amp;TEXT(P2684,"#,##0"),"✔ متوازنة"))))),IF(R2684=0,"⚠ أضف سطر عهدة أولًا",IF(OR(C2684="",N(G2684)=0),"⚠ أكمل التاريخ والقيمة",IF(S2684="","⚠ التاريخ خارج السنة المالية",IF(H2684="","⚠ اختر بند الموازنة",IF(I2684="مرفوض","✖ مرفوض من المدير",IF(I2684&lt;&gt;"موافق","⏳ بانتظار موافقة المدير",IF(K2684&lt;&gt;"نعم","⚠ غير مسوى مع الحسابات","✔ معتمد ومسوى")))))))))</f>
        <v/>
      </c>
      <c r="R2684">
        <f>N(R2683)+IF(A2684="عهدة",1,0)</f>
        <v/>
      </c>
      <c r="S2684">
        <f>IF(C2684="","",IF(AND(C2684&gt;=DATE(2026,9,1),C2684&lt;=DATE(2027,8,31)),(YEAR(C2684)-2026)*12+MONTH(C2684)-8,""))</f>
        <v/>
      </c>
      <c r="T2684">
        <f>IF(AND(A2684="مصروف",R2684&gt;0,I2684="موافق",S2684&lt;&gt;"",H2684&lt;&gt;""),N(G2684),0)</f>
        <v/>
      </c>
    </row>
    <row r="2685">
      <c r="A2685" s="19" t="n"/>
      <c r="B2685" s="20">
        <f>IF(A2685="","",IF(R2685=0,"⚠ أضف سطر عهدة أولًا","DMT-"&amp;TEXT(R2685,"000")))</f>
        <v/>
      </c>
      <c r="C2685" s="21" t="n"/>
      <c r="D2685" s="20">
        <f>IF(C2685="","",IF(S2685="","خارج السنة المالية",INDEX(القوائم!$D$2:$D$13,S2685)))</f>
        <v/>
      </c>
      <c r="E2685" s="22" t="n"/>
      <c r="F2685" s="23" t="n"/>
      <c r="G2685" s="23" t="n"/>
      <c r="H2685" s="22" t="n"/>
      <c r="I2685" s="19" t="n"/>
      <c r="J2685" s="21" t="n"/>
      <c r="K2685" s="19" t="n"/>
      <c r="L2685" s="19" t="n"/>
      <c r="M2685" s="21" t="n"/>
      <c r="N2685" s="22" t="n"/>
      <c r="O2685" s="24">
        <f>IF(A2685&lt;&gt;"عهدة","",SUMIFS($G$8:$G$5007,$B$8:$B$5007,B2685,$A$8:$A$5007,"مصروف",$I$8:$I$5007,"&lt;&gt;مرفوض"))</f>
        <v/>
      </c>
      <c r="P2685" s="25">
        <f>IF(A2685&lt;&gt;"عهدة","",N(F2685)-O2685)</f>
        <v/>
      </c>
      <c r="Q2685" s="26">
        <f>IF(A2685="","",IF(A2685="عهدة",IF(N(F2685)=0,"⚠ أدخل قيمة العهدة",IF(P2685&lt;0,"⛔ عجز / زيادة مصروفات "&amp;TEXT(-P2685,"#,##0"),IF(COUNTIFS($B$8:$B$5007,B2685,$A$8:$A$5007,"مصروف",$I$8:$I$5007,"&lt;&gt;مرفوض",$K$8:$K$5007,"&lt;&gt;نعم")&gt;0,"⚠ "&amp;COUNTIFS($B$8:$B$5007,B2685,$A$8:$A$5007,"مصروف",$I$8:$I$5007,"&lt;&gt;مرفوض",$K$8:$K$5007,"&lt;&gt;نعم")&amp;" مصروف غير مسوى",IF(L2685="تمت التسوية",IF(P2685=0,"✔ متوازنة وتمت التسوية","✔ تمت التسوية – متبقي "&amp;TEXT(P2685,"#,##0")),IF(P2685&gt;0,"متبقي "&amp;TEXT(P2685,"#,##0"),"✔ متوازنة"))))),IF(R2685=0,"⚠ أضف سطر عهدة أولًا",IF(OR(C2685="",N(G2685)=0),"⚠ أكمل التاريخ والقيمة",IF(S2685="","⚠ التاريخ خارج السنة المالية",IF(H2685="","⚠ اختر بند الموازنة",IF(I2685="مرفوض","✖ مرفوض من المدير",IF(I2685&lt;&gt;"موافق","⏳ بانتظار موافقة المدير",IF(K2685&lt;&gt;"نعم","⚠ غير مسوى مع الحسابات","✔ معتمد ومسوى")))))))))</f>
        <v/>
      </c>
      <c r="R2685">
        <f>N(R2684)+IF(A2685="عهدة",1,0)</f>
        <v/>
      </c>
      <c r="S2685">
        <f>IF(C2685="","",IF(AND(C2685&gt;=DATE(2026,9,1),C2685&lt;=DATE(2027,8,31)),(YEAR(C2685)-2026)*12+MONTH(C2685)-8,""))</f>
        <v/>
      </c>
      <c r="T2685">
        <f>IF(AND(A2685="مصروف",R2685&gt;0,I2685="موافق",S2685&lt;&gt;"",H2685&lt;&gt;""),N(G2685),0)</f>
        <v/>
      </c>
    </row>
    <row r="2686">
      <c r="A2686" s="19" t="n"/>
      <c r="B2686" s="20">
        <f>IF(A2686="","",IF(R2686=0,"⚠ أضف سطر عهدة أولًا","DMT-"&amp;TEXT(R2686,"000")))</f>
        <v/>
      </c>
      <c r="C2686" s="21" t="n"/>
      <c r="D2686" s="20">
        <f>IF(C2686="","",IF(S2686="","خارج السنة المالية",INDEX(القوائم!$D$2:$D$13,S2686)))</f>
        <v/>
      </c>
      <c r="E2686" s="22" t="n"/>
      <c r="F2686" s="23" t="n"/>
      <c r="G2686" s="23" t="n"/>
      <c r="H2686" s="22" t="n"/>
      <c r="I2686" s="19" t="n"/>
      <c r="J2686" s="21" t="n"/>
      <c r="K2686" s="19" t="n"/>
      <c r="L2686" s="19" t="n"/>
      <c r="M2686" s="21" t="n"/>
      <c r="N2686" s="22" t="n"/>
      <c r="O2686" s="24">
        <f>IF(A2686&lt;&gt;"عهدة","",SUMIFS($G$8:$G$5007,$B$8:$B$5007,B2686,$A$8:$A$5007,"مصروف",$I$8:$I$5007,"&lt;&gt;مرفوض"))</f>
        <v/>
      </c>
      <c r="P2686" s="25">
        <f>IF(A2686&lt;&gt;"عهدة","",N(F2686)-O2686)</f>
        <v/>
      </c>
      <c r="Q2686" s="26">
        <f>IF(A2686="","",IF(A2686="عهدة",IF(N(F2686)=0,"⚠ أدخل قيمة العهدة",IF(P2686&lt;0,"⛔ عجز / زيادة مصروفات "&amp;TEXT(-P2686,"#,##0"),IF(COUNTIFS($B$8:$B$5007,B2686,$A$8:$A$5007,"مصروف",$I$8:$I$5007,"&lt;&gt;مرفوض",$K$8:$K$5007,"&lt;&gt;نعم")&gt;0,"⚠ "&amp;COUNTIFS($B$8:$B$5007,B2686,$A$8:$A$5007,"مصروف",$I$8:$I$5007,"&lt;&gt;مرفوض",$K$8:$K$5007,"&lt;&gt;نعم")&amp;" مصروف غير مسوى",IF(L2686="تمت التسوية",IF(P2686=0,"✔ متوازنة وتمت التسوية","✔ تمت التسوية – متبقي "&amp;TEXT(P2686,"#,##0")),IF(P2686&gt;0,"متبقي "&amp;TEXT(P2686,"#,##0"),"✔ متوازنة"))))),IF(R2686=0,"⚠ أضف سطر عهدة أولًا",IF(OR(C2686="",N(G2686)=0),"⚠ أكمل التاريخ والقيمة",IF(S2686="","⚠ التاريخ خارج السنة المالية",IF(H2686="","⚠ اختر بند الموازنة",IF(I2686="مرفوض","✖ مرفوض من المدير",IF(I2686&lt;&gt;"موافق","⏳ بانتظار موافقة المدير",IF(K2686&lt;&gt;"نعم","⚠ غير مسوى مع الحسابات","✔ معتمد ومسوى")))))))))</f>
        <v/>
      </c>
      <c r="R2686">
        <f>N(R2685)+IF(A2686="عهدة",1,0)</f>
        <v/>
      </c>
      <c r="S2686">
        <f>IF(C2686="","",IF(AND(C2686&gt;=DATE(2026,9,1),C2686&lt;=DATE(2027,8,31)),(YEAR(C2686)-2026)*12+MONTH(C2686)-8,""))</f>
        <v/>
      </c>
      <c r="T2686">
        <f>IF(AND(A2686="مصروف",R2686&gt;0,I2686="موافق",S2686&lt;&gt;"",H2686&lt;&gt;""),N(G2686),0)</f>
        <v/>
      </c>
    </row>
    <row r="2687">
      <c r="A2687" s="19" t="n"/>
      <c r="B2687" s="20">
        <f>IF(A2687="","",IF(R2687=0,"⚠ أضف سطر عهدة أولًا","DMT-"&amp;TEXT(R2687,"000")))</f>
        <v/>
      </c>
      <c r="C2687" s="21" t="n"/>
      <c r="D2687" s="20">
        <f>IF(C2687="","",IF(S2687="","خارج السنة المالية",INDEX(القوائم!$D$2:$D$13,S2687)))</f>
        <v/>
      </c>
      <c r="E2687" s="22" t="n"/>
      <c r="F2687" s="23" t="n"/>
      <c r="G2687" s="23" t="n"/>
      <c r="H2687" s="22" t="n"/>
      <c r="I2687" s="19" t="n"/>
      <c r="J2687" s="21" t="n"/>
      <c r="K2687" s="19" t="n"/>
      <c r="L2687" s="19" t="n"/>
      <c r="M2687" s="21" t="n"/>
      <c r="N2687" s="22" t="n"/>
      <c r="O2687" s="24">
        <f>IF(A2687&lt;&gt;"عهدة","",SUMIFS($G$8:$G$5007,$B$8:$B$5007,B2687,$A$8:$A$5007,"مصروف",$I$8:$I$5007,"&lt;&gt;مرفوض"))</f>
        <v/>
      </c>
      <c r="P2687" s="25">
        <f>IF(A2687&lt;&gt;"عهدة","",N(F2687)-O2687)</f>
        <v/>
      </c>
      <c r="Q2687" s="26">
        <f>IF(A2687="","",IF(A2687="عهدة",IF(N(F2687)=0,"⚠ أدخل قيمة العهدة",IF(P2687&lt;0,"⛔ عجز / زيادة مصروفات "&amp;TEXT(-P2687,"#,##0"),IF(COUNTIFS($B$8:$B$5007,B2687,$A$8:$A$5007,"مصروف",$I$8:$I$5007,"&lt;&gt;مرفوض",$K$8:$K$5007,"&lt;&gt;نعم")&gt;0,"⚠ "&amp;COUNTIFS($B$8:$B$5007,B2687,$A$8:$A$5007,"مصروف",$I$8:$I$5007,"&lt;&gt;مرفوض",$K$8:$K$5007,"&lt;&gt;نعم")&amp;" مصروف غير مسوى",IF(L2687="تمت التسوية",IF(P2687=0,"✔ متوازنة وتمت التسوية","✔ تمت التسوية – متبقي "&amp;TEXT(P2687,"#,##0")),IF(P2687&gt;0,"متبقي "&amp;TEXT(P2687,"#,##0"),"✔ متوازنة"))))),IF(R2687=0,"⚠ أضف سطر عهدة أولًا",IF(OR(C2687="",N(G2687)=0),"⚠ أكمل التاريخ والقيمة",IF(S2687="","⚠ التاريخ خارج السنة المالية",IF(H2687="","⚠ اختر بند الموازنة",IF(I2687="مرفوض","✖ مرفوض من المدير",IF(I2687&lt;&gt;"موافق","⏳ بانتظار موافقة المدير",IF(K2687&lt;&gt;"نعم","⚠ غير مسوى مع الحسابات","✔ معتمد ومسوى")))))))))</f>
        <v/>
      </c>
      <c r="R2687">
        <f>N(R2686)+IF(A2687="عهدة",1,0)</f>
        <v/>
      </c>
      <c r="S2687">
        <f>IF(C2687="","",IF(AND(C2687&gt;=DATE(2026,9,1),C2687&lt;=DATE(2027,8,31)),(YEAR(C2687)-2026)*12+MONTH(C2687)-8,""))</f>
        <v/>
      </c>
      <c r="T2687">
        <f>IF(AND(A2687="مصروف",R2687&gt;0,I2687="موافق",S2687&lt;&gt;"",H2687&lt;&gt;""),N(G2687),0)</f>
        <v/>
      </c>
    </row>
    <row r="2688">
      <c r="A2688" s="19" t="n"/>
      <c r="B2688" s="20">
        <f>IF(A2688="","",IF(R2688=0,"⚠ أضف سطر عهدة أولًا","DMT-"&amp;TEXT(R2688,"000")))</f>
        <v/>
      </c>
      <c r="C2688" s="21" t="n"/>
      <c r="D2688" s="20">
        <f>IF(C2688="","",IF(S2688="","خارج السنة المالية",INDEX(القوائم!$D$2:$D$13,S2688)))</f>
        <v/>
      </c>
      <c r="E2688" s="22" t="n"/>
      <c r="F2688" s="23" t="n"/>
      <c r="G2688" s="23" t="n"/>
      <c r="H2688" s="22" t="n"/>
      <c r="I2688" s="19" t="n"/>
      <c r="J2688" s="21" t="n"/>
      <c r="K2688" s="19" t="n"/>
      <c r="L2688" s="19" t="n"/>
      <c r="M2688" s="21" t="n"/>
      <c r="N2688" s="22" t="n"/>
      <c r="O2688" s="24">
        <f>IF(A2688&lt;&gt;"عهدة","",SUMIFS($G$8:$G$5007,$B$8:$B$5007,B2688,$A$8:$A$5007,"مصروف",$I$8:$I$5007,"&lt;&gt;مرفوض"))</f>
        <v/>
      </c>
      <c r="P2688" s="25">
        <f>IF(A2688&lt;&gt;"عهدة","",N(F2688)-O2688)</f>
        <v/>
      </c>
      <c r="Q2688" s="26">
        <f>IF(A2688="","",IF(A2688="عهدة",IF(N(F2688)=0,"⚠ أدخل قيمة العهدة",IF(P2688&lt;0,"⛔ عجز / زيادة مصروفات "&amp;TEXT(-P2688,"#,##0"),IF(COUNTIFS($B$8:$B$5007,B2688,$A$8:$A$5007,"مصروف",$I$8:$I$5007,"&lt;&gt;مرفوض",$K$8:$K$5007,"&lt;&gt;نعم")&gt;0,"⚠ "&amp;COUNTIFS($B$8:$B$5007,B2688,$A$8:$A$5007,"مصروف",$I$8:$I$5007,"&lt;&gt;مرفوض",$K$8:$K$5007,"&lt;&gt;نعم")&amp;" مصروف غير مسوى",IF(L2688="تمت التسوية",IF(P2688=0,"✔ متوازنة وتمت التسوية","✔ تمت التسوية – متبقي "&amp;TEXT(P2688,"#,##0")),IF(P2688&gt;0,"متبقي "&amp;TEXT(P2688,"#,##0"),"✔ متوازنة"))))),IF(R2688=0,"⚠ أضف سطر عهدة أولًا",IF(OR(C2688="",N(G2688)=0),"⚠ أكمل التاريخ والقيمة",IF(S2688="","⚠ التاريخ خارج السنة المالية",IF(H2688="","⚠ اختر بند الموازنة",IF(I2688="مرفوض","✖ مرفوض من المدير",IF(I2688&lt;&gt;"موافق","⏳ بانتظار موافقة المدير",IF(K2688&lt;&gt;"نعم","⚠ غير مسوى مع الحسابات","✔ معتمد ومسوى")))))))))</f>
        <v/>
      </c>
      <c r="R2688">
        <f>N(R2687)+IF(A2688="عهدة",1,0)</f>
        <v/>
      </c>
      <c r="S2688">
        <f>IF(C2688="","",IF(AND(C2688&gt;=DATE(2026,9,1),C2688&lt;=DATE(2027,8,31)),(YEAR(C2688)-2026)*12+MONTH(C2688)-8,""))</f>
        <v/>
      </c>
      <c r="T2688">
        <f>IF(AND(A2688="مصروف",R2688&gt;0,I2688="موافق",S2688&lt;&gt;"",H2688&lt;&gt;""),N(G2688),0)</f>
        <v/>
      </c>
    </row>
    <row r="2689">
      <c r="A2689" s="19" t="n"/>
      <c r="B2689" s="20">
        <f>IF(A2689="","",IF(R2689=0,"⚠ أضف سطر عهدة أولًا","DMT-"&amp;TEXT(R2689,"000")))</f>
        <v/>
      </c>
      <c r="C2689" s="21" t="n"/>
      <c r="D2689" s="20">
        <f>IF(C2689="","",IF(S2689="","خارج السنة المالية",INDEX(القوائم!$D$2:$D$13,S2689)))</f>
        <v/>
      </c>
      <c r="E2689" s="22" t="n"/>
      <c r="F2689" s="23" t="n"/>
      <c r="G2689" s="23" t="n"/>
      <c r="H2689" s="22" t="n"/>
      <c r="I2689" s="19" t="n"/>
      <c r="J2689" s="21" t="n"/>
      <c r="K2689" s="19" t="n"/>
      <c r="L2689" s="19" t="n"/>
      <c r="M2689" s="21" t="n"/>
      <c r="N2689" s="22" t="n"/>
      <c r="O2689" s="24">
        <f>IF(A2689&lt;&gt;"عهدة","",SUMIFS($G$8:$G$5007,$B$8:$B$5007,B2689,$A$8:$A$5007,"مصروف",$I$8:$I$5007,"&lt;&gt;مرفوض"))</f>
        <v/>
      </c>
      <c r="P2689" s="25">
        <f>IF(A2689&lt;&gt;"عهدة","",N(F2689)-O2689)</f>
        <v/>
      </c>
      <c r="Q2689" s="26">
        <f>IF(A2689="","",IF(A2689="عهدة",IF(N(F2689)=0,"⚠ أدخل قيمة العهدة",IF(P2689&lt;0,"⛔ عجز / زيادة مصروفات "&amp;TEXT(-P2689,"#,##0"),IF(COUNTIFS($B$8:$B$5007,B2689,$A$8:$A$5007,"مصروف",$I$8:$I$5007,"&lt;&gt;مرفوض",$K$8:$K$5007,"&lt;&gt;نعم")&gt;0,"⚠ "&amp;COUNTIFS($B$8:$B$5007,B2689,$A$8:$A$5007,"مصروف",$I$8:$I$5007,"&lt;&gt;مرفوض",$K$8:$K$5007,"&lt;&gt;نعم")&amp;" مصروف غير مسوى",IF(L2689="تمت التسوية",IF(P2689=0,"✔ متوازنة وتمت التسوية","✔ تمت التسوية – متبقي "&amp;TEXT(P2689,"#,##0")),IF(P2689&gt;0,"متبقي "&amp;TEXT(P2689,"#,##0"),"✔ متوازنة"))))),IF(R2689=0,"⚠ أضف سطر عهدة أولًا",IF(OR(C2689="",N(G2689)=0),"⚠ أكمل التاريخ والقيمة",IF(S2689="","⚠ التاريخ خارج السنة المالية",IF(H2689="","⚠ اختر بند الموازنة",IF(I2689="مرفوض","✖ مرفوض من المدير",IF(I2689&lt;&gt;"موافق","⏳ بانتظار موافقة المدير",IF(K2689&lt;&gt;"نعم","⚠ غير مسوى مع الحسابات","✔ معتمد ومسوى")))))))))</f>
        <v/>
      </c>
      <c r="R2689">
        <f>N(R2688)+IF(A2689="عهدة",1,0)</f>
        <v/>
      </c>
      <c r="S2689">
        <f>IF(C2689="","",IF(AND(C2689&gt;=DATE(2026,9,1),C2689&lt;=DATE(2027,8,31)),(YEAR(C2689)-2026)*12+MONTH(C2689)-8,""))</f>
        <v/>
      </c>
      <c r="T2689">
        <f>IF(AND(A2689="مصروف",R2689&gt;0,I2689="موافق",S2689&lt;&gt;"",H2689&lt;&gt;""),N(G2689),0)</f>
        <v/>
      </c>
    </row>
    <row r="2690">
      <c r="A2690" s="19" t="n"/>
      <c r="B2690" s="20">
        <f>IF(A2690="","",IF(R2690=0,"⚠ أضف سطر عهدة أولًا","DMT-"&amp;TEXT(R2690,"000")))</f>
        <v/>
      </c>
      <c r="C2690" s="21" t="n"/>
      <c r="D2690" s="20">
        <f>IF(C2690="","",IF(S2690="","خارج السنة المالية",INDEX(القوائم!$D$2:$D$13,S2690)))</f>
        <v/>
      </c>
      <c r="E2690" s="22" t="n"/>
      <c r="F2690" s="23" t="n"/>
      <c r="G2690" s="23" t="n"/>
      <c r="H2690" s="22" t="n"/>
      <c r="I2690" s="19" t="n"/>
      <c r="J2690" s="21" t="n"/>
      <c r="K2690" s="19" t="n"/>
      <c r="L2690" s="19" t="n"/>
      <c r="M2690" s="21" t="n"/>
      <c r="N2690" s="22" t="n"/>
      <c r="O2690" s="24">
        <f>IF(A2690&lt;&gt;"عهدة","",SUMIFS($G$8:$G$5007,$B$8:$B$5007,B2690,$A$8:$A$5007,"مصروف",$I$8:$I$5007,"&lt;&gt;مرفوض"))</f>
        <v/>
      </c>
      <c r="P2690" s="25">
        <f>IF(A2690&lt;&gt;"عهدة","",N(F2690)-O2690)</f>
        <v/>
      </c>
      <c r="Q2690" s="26">
        <f>IF(A2690="","",IF(A2690="عهدة",IF(N(F2690)=0,"⚠ أدخل قيمة العهدة",IF(P2690&lt;0,"⛔ عجز / زيادة مصروفات "&amp;TEXT(-P2690,"#,##0"),IF(COUNTIFS($B$8:$B$5007,B2690,$A$8:$A$5007,"مصروف",$I$8:$I$5007,"&lt;&gt;مرفوض",$K$8:$K$5007,"&lt;&gt;نعم")&gt;0,"⚠ "&amp;COUNTIFS($B$8:$B$5007,B2690,$A$8:$A$5007,"مصروف",$I$8:$I$5007,"&lt;&gt;مرفوض",$K$8:$K$5007,"&lt;&gt;نعم")&amp;" مصروف غير مسوى",IF(L2690="تمت التسوية",IF(P2690=0,"✔ متوازنة وتمت التسوية","✔ تمت التسوية – متبقي "&amp;TEXT(P2690,"#,##0")),IF(P2690&gt;0,"متبقي "&amp;TEXT(P2690,"#,##0"),"✔ متوازنة"))))),IF(R2690=0,"⚠ أضف سطر عهدة أولًا",IF(OR(C2690="",N(G2690)=0),"⚠ أكمل التاريخ والقيمة",IF(S2690="","⚠ التاريخ خارج السنة المالية",IF(H2690="","⚠ اختر بند الموازنة",IF(I2690="مرفوض","✖ مرفوض من المدير",IF(I2690&lt;&gt;"موافق","⏳ بانتظار موافقة المدير",IF(K2690&lt;&gt;"نعم","⚠ غير مسوى مع الحسابات","✔ معتمد ومسوى")))))))))</f>
        <v/>
      </c>
      <c r="R2690">
        <f>N(R2689)+IF(A2690="عهدة",1,0)</f>
        <v/>
      </c>
      <c r="S2690">
        <f>IF(C2690="","",IF(AND(C2690&gt;=DATE(2026,9,1),C2690&lt;=DATE(2027,8,31)),(YEAR(C2690)-2026)*12+MONTH(C2690)-8,""))</f>
        <v/>
      </c>
      <c r="T2690">
        <f>IF(AND(A2690="مصروف",R2690&gt;0,I2690="موافق",S2690&lt;&gt;"",H2690&lt;&gt;""),N(G2690),0)</f>
        <v/>
      </c>
    </row>
    <row r="2691">
      <c r="A2691" s="19" t="n"/>
      <c r="B2691" s="20">
        <f>IF(A2691="","",IF(R2691=0,"⚠ أضف سطر عهدة أولًا","DMT-"&amp;TEXT(R2691,"000")))</f>
        <v/>
      </c>
      <c r="C2691" s="21" t="n"/>
      <c r="D2691" s="20">
        <f>IF(C2691="","",IF(S2691="","خارج السنة المالية",INDEX(القوائم!$D$2:$D$13,S2691)))</f>
        <v/>
      </c>
      <c r="E2691" s="22" t="n"/>
      <c r="F2691" s="23" t="n"/>
      <c r="G2691" s="23" t="n"/>
      <c r="H2691" s="22" t="n"/>
      <c r="I2691" s="19" t="n"/>
      <c r="J2691" s="21" t="n"/>
      <c r="K2691" s="19" t="n"/>
      <c r="L2691" s="19" t="n"/>
      <c r="M2691" s="21" t="n"/>
      <c r="N2691" s="22" t="n"/>
      <c r="O2691" s="24">
        <f>IF(A2691&lt;&gt;"عهدة","",SUMIFS($G$8:$G$5007,$B$8:$B$5007,B2691,$A$8:$A$5007,"مصروف",$I$8:$I$5007,"&lt;&gt;مرفوض"))</f>
        <v/>
      </c>
      <c r="P2691" s="25">
        <f>IF(A2691&lt;&gt;"عهدة","",N(F2691)-O2691)</f>
        <v/>
      </c>
      <c r="Q2691" s="26">
        <f>IF(A2691="","",IF(A2691="عهدة",IF(N(F2691)=0,"⚠ أدخل قيمة العهدة",IF(P2691&lt;0,"⛔ عجز / زيادة مصروفات "&amp;TEXT(-P2691,"#,##0"),IF(COUNTIFS($B$8:$B$5007,B2691,$A$8:$A$5007,"مصروف",$I$8:$I$5007,"&lt;&gt;مرفوض",$K$8:$K$5007,"&lt;&gt;نعم")&gt;0,"⚠ "&amp;COUNTIFS($B$8:$B$5007,B2691,$A$8:$A$5007,"مصروف",$I$8:$I$5007,"&lt;&gt;مرفوض",$K$8:$K$5007,"&lt;&gt;نعم")&amp;" مصروف غير مسوى",IF(L2691="تمت التسوية",IF(P2691=0,"✔ متوازنة وتمت التسوية","✔ تمت التسوية – متبقي "&amp;TEXT(P2691,"#,##0")),IF(P2691&gt;0,"متبقي "&amp;TEXT(P2691,"#,##0"),"✔ متوازنة"))))),IF(R2691=0,"⚠ أضف سطر عهدة أولًا",IF(OR(C2691="",N(G2691)=0),"⚠ أكمل التاريخ والقيمة",IF(S2691="","⚠ التاريخ خارج السنة المالية",IF(H2691="","⚠ اختر بند الموازنة",IF(I2691="مرفوض","✖ مرفوض من المدير",IF(I2691&lt;&gt;"موافق","⏳ بانتظار موافقة المدير",IF(K2691&lt;&gt;"نعم","⚠ غير مسوى مع الحسابات","✔ معتمد ومسوى")))))))))</f>
        <v/>
      </c>
      <c r="R2691">
        <f>N(R2690)+IF(A2691="عهدة",1,0)</f>
        <v/>
      </c>
      <c r="S2691">
        <f>IF(C2691="","",IF(AND(C2691&gt;=DATE(2026,9,1),C2691&lt;=DATE(2027,8,31)),(YEAR(C2691)-2026)*12+MONTH(C2691)-8,""))</f>
        <v/>
      </c>
      <c r="T2691">
        <f>IF(AND(A2691="مصروف",R2691&gt;0,I2691="موافق",S2691&lt;&gt;"",H2691&lt;&gt;""),N(G2691),0)</f>
        <v/>
      </c>
    </row>
    <row r="2692">
      <c r="A2692" s="19" t="n"/>
      <c r="B2692" s="20">
        <f>IF(A2692="","",IF(R2692=0,"⚠ أضف سطر عهدة أولًا","DMT-"&amp;TEXT(R2692,"000")))</f>
        <v/>
      </c>
      <c r="C2692" s="21" t="n"/>
      <c r="D2692" s="20">
        <f>IF(C2692="","",IF(S2692="","خارج السنة المالية",INDEX(القوائم!$D$2:$D$13,S2692)))</f>
        <v/>
      </c>
      <c r="E2692" s="22" t="n"/>
      <c r="F2692" s="23" t="n"/>
      <c r="G2692" s="23" t="n"/>
      <c r="H2692" s="22" t="n"/>
      <c r="I2692" s="19" t="n"/>
      <c r="J2692" s="21" t="n"/>
      <c r="K2692" s="19" t="n"/>
      <c r="L2692" s="19" t="n"/>
      <c r="M2692" s="21" t="n"/>
      <c r="N2692" s="22" t="n"/>
      <c r="O2692" s="24">
        <f>IF(A2692&lt;&gt;"عهدة","",SUMIFS($G$8:$G$5007,$B$8:$B$5007,B2692,$A$8:$A$5007,"مصروف",$I$8:$I$5007,"&lt;&gt;مرفوض"))</f>
        <v/>
      </c>
      <c r="P2692" s="25">
        <f>IF(A2692&lt;&gt;"عهدة","",N(F2692)-O2692)</f>
        <v/>
      </c>
      <c r="Q2692" s="26">
        <f>IF(A2692="","",IF(A2692="عهدة",IF(N(F2692)=0,"⚠ أدخل قيمة العهدة",IF(P2692&lt;0,"⛔ عجز / زيادة مصروفات "&amp;TEXT(-P2692,"#,##0"),IF(COUNTIFS($B$8:$B$5007,B2692,$A$8:$A$5007,"مصروف",$I$8:$I$5007,"&lt;&gt;مرفوض",$K$8:$K$5007,"&lt;&gt;نعم")&gt;0,"⚠ "&amp;COUNTIFS($B$8:$B$5007,B2692,$A$8:$A$5007,"مصروف",$I$8:$I$5007,"&lt;&gt;مرفوض",$K$8:$K$5007,"&lt;&gt;نعم")&amp;" مصروف غير مسوى",IF(L2692="تمت التسوية",IF(P2692=0,"✔ متوازنة وتمت التسوية","✔ تمت التسوية – متبقي "&amp;TEXT(P2692,"#,##0")),IF(P2692&gt;0,"متبقي "&amp;TEXT(P2692,"#,##0"),"✔ متوازنة"))))),IF(R2692=0,"⚠ أضف سطر عهدة أولًا",IF(OR(C2692="",N(G2692)=0),"⚠ أكمل التاريخ والقيمة",IF(S2692="","⚠ التاريخ خارج السنة المالية",IF(H2692="","⚠ اختر بند الموازنة",IF(I2692="مرفوض","✖ مرفوض من المدير",IF(I2692&lt;&gt;"موافق","⏳ بانتظار موافقة المدير",IF(K2692&lt;&gt;"نعم","⚠ غير مسوى مع الحسابات","✔ معتمد ومسوى")))))))))</f>
        <v/>
      </c>
      <c r="R2692">
        <f>N(R2691)+IF(A2692="عهدة",1,0)</f>
        <v/>
      </c>
      <c r="S2692">
        <f>IF(C2692="","",IF(AND(C2692&gt;=DATE(2026,9,1),C2692&lt;=DATE(2027,8,31)),(YEAR(C2692)-2026)*12+MONTH(C2692)-8,""))</f>
        <v/>
      </c>
      <c r="T2692">
        <f>IF(AND(A2692="مصروف",R2692&gt;0,I2692="موافق",S2692&lt;&gt;"",H2692&lt;&gt;""),N(G2692),0)</f>
        <v/>
      </c>
    </row>
    <row r="2693">
      <c r="A2693" s="19" t="n"/>
      <c r="B2693" s="20">
        <f>IF(A2693="","",IF(R2693=0,"⚠ أضف سطر عهدة أولًا","DMT-"&amp;TEXT(R2693,"000")))</f>
        <v/>
      </c>
      <c r="C2693" s="21" t="n"/>
      <c r="D2693" s="20">
        <f>IF(C2693="","",IF(S2693="","خارج السنة المالية",INDEX(القوائم!$D$2:$D$13,S2693)))</f>
        <v/>
      </c>
      <c r="E2693" s="22" t="n"/>
      <c r="F2693" s="23" t="n"/>
      <c r="G2693" s="23" t="n"/>
      <c r="H2693" s="22" t="n"/>
      <c r="I2693" s="19" t="n"/>
      <c r="J2693" s="21" t="n"/>
      <c r="K2693" s="19" t="n"/>
      <c r="L2693" s="19" t="n"/>
      <c r="M2693" s="21" t="n"/>
      <c r="N2693" s="22" t="n"/>
      <c r="O2693" s="24">
        <f>IF(A2693&lt;&gt;"عهدة","",SUMIFS($G$8:$G$5007,$B$8:$B$5007,B2693,$A$8:$A$5007,"مصروف",$I$8:$I$5007,"&lt;&gt;مرفوض"))</f>
        <v/>
      </c>
      <c r="P2693" s="25">
        <f>IF(A2693&lt;&gt;"عهدة","",N(F2693)-O2693)</f>
        <v/>
      </c>
      <c r="Q2693" s="26">
        <f>IF(A2693="","",IF(A2693="عهدة",IF(N(F2693)=0,"⚠ أدخل قيمة العهدة",IF(P2693&lt;0,"⛔ عجز / زيادة مصروفات "&amp;TEXT(-P2693,"#,##0"),IF(COUNTIFS($B$8:$B$5007,B2693,$A$8:$A$5007,"مصروف",$I$8:$I$5007,"&lt;&gt;مرفوض",$K$8:$K$5007,"&lt;&gt;نعم")&gt;0,"⚠ "&amp;COUNTIFS($B$8:$B$5007,B2693,$A$8:$A$5007,"مصروف",$I$8:$I$5007,"&lt;&gt;مرفوض",$K$8:$K$5007,"&lt;&gt;نعم")&amp;" مصروف غير مسوى",IF(L2693="تمت التسوية",IF(P2693=0,"✔ متوازنة وتمت التسوية","✔ تمت التسوية – متبقي "&amp;TEXT(P2693,"#,##0")),IF(P2693&gt;0,"متبقي "&amp;TEXT(P2693,"#,##0"),"✔ متوازنة"))))),IF(R2693=0,"⚠ أضف سطر عهدة أولًا",IF(OR(C2693="",N(G2693)=0),"⚠ أكمل التاريخ والقيمة",IF(S2693="","⚠ التاريخ خارج السنة المالية",IF(H2693="","⚠ اختر بند الموازنة",IF(I2693="مرفوض","✖ مرفوض من المدير",IF(I2693&lt;&gt;"موافق","⏳ بانتظار موافقة المدير",IF(K2693&lt;&gt;"نعم","⚠ غير مسوى مع الحسابات","✔ معتمد ومسوى")))))))))</f>
        <v/>
      </c>
      <c r="R2693">
        <f>N(R2692)+IF(A2693="عهدة",1,0)</f>
        <v/>
      </c>
      <c r="S2693">
        <f>IF(C2693="","",IF(AND(C2693&gt;=DATE(2026,9,1),C2693&lt;=DATE(2027,8,31)),(YEAR(C2693)-2026)*12+MONTH(C2693)-8,""))</f>
        <v/>
      </c>
      <c r="T2693">
        <f>IF(AND(A2693="مصروف",R2693&gt;0,I2693="موافق",S2693&lt;&gt;"",H2693&lt;&gt;""),N(G2693),0)</f>
        <v/>
      </c>
    </row>
    <row r="2694">
      <c r="A2694" s="19" t="n"/>
      <c r="B2694" s="20">
        <f>IF(A2694="","",IF(R2694=0,"⚠ أضف سطر عهدة أولًا","DMT-"&amp;TEXT(R2694,"000")))</f>
        <v/>
      </c>
      <c r="C2694" s="21" t="n"/>
      <c r="D2694" s="20">
        <f>IF(C2694="","",IF(S2694="","خارج السنة المالية",INDEX(القوائم!$D$2:$D$13,S2694)))</f>
        <v/>
      </c>
      <c r="E2694" s="22" t="n"/>
      <c r="F2694" s="23" t="n"/>
      <c r="G2694" s="23" t="n"/>
      <c r="H2694" s="22" t="n"/>
      <c r="I2694" s="19" t="n"/>
      <c r="J2694" s="21" t="n"/>
      <c r="K2694" s="19" t="n"/>
      <c r="L2694" s="19" t="n"/>
      <c r="M2694" s="21" t="n"/>
      <c r="N2694" s="22" t="n"/>
      <c r="O2694" s="24">
        <f>IF(A2694&lt;&gt;"عهدة","",SUMIFS($G$8:$G$5007,$B$8:$B$5007,B2694,$A$8:$A$5007,"مصروف",$I$8:$I$5007,"&lt;&gt;مرفوض"))</f>
        <v/>
      </c>
      <c r="P2694" s="25">
        <f>IF(A2694&lt;&gt;"عهدة","",N(F2694)-O2694)</f>
        <v/>
      </c>
      <c r="Q2694" s="26">
        <f>IF(A2694="","",IF(A2694="عهدة",IF(N(F2694)=0,"⚠ أدخل قيمة العهدة",IF(P2694&lt;0,"⛔ عجز / زيادة مصروفات "&amp;TEXT(-P2694,"#,##0"),IF(COUNTIFS($B$8:$B$5007,B2694,$A$8:$A$5007,"مصروف",$I$8:$I$5007,"&lt;&gt;مرفوض",$K$8:$K$5007,"&lt;&gt;نعم")&gt;0,"⚠ "&amp;COUNTIFS($B$8:$B$5007,B2694,$A$8:$A$5007,"مصروف",$I$8:$I$5007,"&lt;&gt;مرفوض",$K$8:$K$5007,"&lt;&gt;نعم")&amp;" مصروف غير مسوى",IF(L2694="تمت التسوية",IF(P2694=0,"✔ متوازنة وتمت التسوية","✔ تمت التسوية – متبقي "&amp;TEXT(P2694,"#,##0")),IF(P2694&gt;0,"متبقي "&amp;TEXT(P2694,"#,##0"),"✔ متوازنة"))))),IF(R2694=0,"⚠ أضف سطر عهدة أولًا",IF(OR(C2694="",N(G2694)=0),"⚠ أكمل التاريخ والقيمة",IF(S2694="","⚠ التاريخ خارج السنة المالية",IF(H2694="","⚠ اختر بند الموازنة",IF(I2694="مرفوض","✖ مرفوض من المدير",IF(I2694&lt;&gt;"موافق","⏳ بانتظار موافقة المدير",IF(K2694&lt;&gt;"نعم","⚠ غير مسوى مع الحسابات","✔ معتمد ومسوى")))))))))</f>
        <v/>
      </c>
      <c r="R2694">
        <f>N(R2693)+IF(A2694="عهدة",1,0)</f>
        <v/>
      </c>
      <c r="S2694">
        <f>IF(C2694="","",IF(AND(C2694&gt;=DATE(2026,9,1),C2694&lt;=DATE(2027,8,31)),(YEAR(C2694)-2026)*12+MONTH(C2694)-8,""))</f>
        <v/>
      </c>
      <c r="T2694">
        <f>IF(AND(A2694="مصروف",R2694&gt;0,I2694="موافق",S2694&lt;&gt;"",H2694&lt;&gt;""),N(G2694),0)</f>
        <v/>
      </c>
    </row>
    <row r="2695">
      <c r="A2695" s="19" t="n"/>
      <c r="B2695" s="20">
        <f>IF(A2695="","",IF(R2695=0,"⚠ أضف سطر عهدة أولًا","DMT-"&amp;TEXT(R2695,"000")))</f>
        <v/>
      </c>
      <c r="C2695" s="21" t="n"/>
      <c r="D2695" s="20">
        <f>IF(C2695="","",IF(S2695="","خارج السنة المالية",INDEX(القوائم!$D$2:$D$13,S2695)))</f>
        <v/>
      </c>
      <c r="E2695" s="22" t="n"/>
      <c r="F2695" s="23" t="n"/>
      <c r="G2695" s="23" t="n"/>
      <c r="H2695" s="22" t="n"/>
      <c r="I2695" s="19" t="n"/>
      <c r="J2695" s="21" t="n"/>
      <c r="K2695" s="19" t="n"/>
      <c r="L2695" s="19" t="n"/>
      <c r="M2695" s="21" t="n"/>
      <c r="N2695" s="22" t="n"/>
      <c r="O2695" s="24">
        <f>IF(A2695&lt;&gt;"عهدة","",SUMIFS($G$8:$G$5007,$B$8:$B$5007,B2695,$A$8:$A$5007,"مصروف",$I$8:$I$5007,"&lt;&gt;مرفوض"))</f>
        <v/>
      </c>
      <c r="P2695" s="25">
        <f>IF(A2695&lt;&gt;"عهدة","",N(F2695)-O2695)</f>
        <v/>
      </c>
      <c r="Q2695" s="26">
        <f>IF(A2695="","",IF(A2695="عهدة",IF(N(F2695)=0,"⚠ أدخل قيمة العهدة",IF(P2695&lt;0,"⛔ عجز / زيادة مصروفات "&amp;TEXT(-P2695,"#,##0"),IF(COUNTIFS($B$8:$B$5007,B2695,$A$8:$A$5007,"مصروف",$I$8:$I$5007,"&lt;&gt;مرفوض",$K$8:$K$5007,"&lt;&gt;نعم")&gt;0,"⚠ "&amp;COUNTIFS($B$8:$B$5007,B2695,$A$8:$A$5007,"مصروف",$I$8:$I$5007,"&lt;&gt;مرفوض",$K$8:$K$5007,"&lt;&gt;نعم")&amp;" مصروف غير مسوى",IF(L2695="تمت التسوية",IF(P2695=0,"✔ متوازنة وتمت التسوية","✔ تمت التسوية – متبقي "&amp;TEXT(P2695,"#,##0")),IF(P2695&gt;0,"متبقي "&amp;TEXT(P2695,"#,##0"),"✔ متوازنة"))))),IF(R2695=0,"⚠ أضف سطر عهدة أولًا",IF(OR(C2695="",N(G2695)=0),"⚠ أكمل التاريخ والقيمة",IF(S2695="","⚠ التاريخ خارج السنة المالية",IF(H2695="","⚠ اختر بند الموازنة",IF(I2695="مرفوض","✖ مرفوض من المدير",IF(I2695&lt;&gt;"موافق","⏳ بانتظار موافقة المدير",IF(K2695&lt;&gt;"نعم","⚠ غير مسوى مع الحسابات","✔ معتمد ومسوى")))))))))</f>
        <v/>
      </c>
      <c r="R2695">
        <f>N(R2694)+IF(A2695="عهدة",1,0)</f>
        <v/>
      </c>
      <c r="S2695">
        <f>IF(C2695="","",IF(AND(C2695&gt;=DATE(2026,9,1),C2695&lt;=DATE(2027,8,31)),(YEAR(C2695)-2026)*12+MONTH(C2695)-8,""))</f>
        <v/>
      </c>
      <c r="T2695">
        <f>IF(AND(A2695="مصروف",R2695&gt;0,I2695="موافق",S2695&lt;&gt;"",H2695&lt;&gt;""),N(G2695),0)</f>
        <v/>
      </c>
    </row>
    <row r="2696">
      <c r="A2696" s="19" t="n"/>
      <c r="B2696" s="20">
        <f>IF(A2696="","",IF(R2696=0,"⚠ أضف سطر عهدة أولًا","DMT-"&amp;TEXT(R2696,"000")))</f>
        <v/>
      </c>
      <c r="C2696" s="21" t="n"/>
      <c r="D2696" s="20">
        <f>IF(C2696="","",IF(S2696="","خارج السنة المالية",INDEX(القوائم!$D$2:$D$13,S2696)))</f>
        <v/>
      </c>
      <c r="E2696" s="22" t="n"/>
      <c r="F2696" s="23" t="n"/>
      <c r="G2696" s="23" t="n"/>
      <c r="H2696" s="22" t="n"/>
      <c r="I2696" s="19" t="n"/>
      <c r="J2696" s="21" t="n"/>
      <c r="K2696" s="19" t="n"/>
      <c r="L2696" s="19" t="n"/>
      <c r="M2696" s="21" t="n"/>
      <c r="N2696" s="22" t="n"/>
      <c r="O2696" s="24">
        <f>IF(A2696&lt;&gt;"عهدة","",SUMIFS($G$8:$G$5007,$B$8:$B$5007,B2696,$A$8:$A$5007,"مصروف",$I$8:$I$5007,"&lt;&gt;مرفوض"))</f>
        <v/>
      </c>
      <c r="P2696" s="25">
        <f>IF(A2696&lt;&gt;"عهدة","",N(F2696)-O2696)</f>
        <v/>
      </c>
      <c r="Q2696" s="26">
        <f>IF(A2696="","",IF(A2696="عهدة",IF(N(F2696)=0,"⚠ أدخل قيمة العهدة",IF(P2696&lt;0,"⛔ عجز / زيادة مصروفات "&amp;TEXT(-P2696,"#,##0"),IF(COUNTIFS($B$8:$B$5007,B2696,$A$8:$A$5007,"مصروف",$I$8:$I$5007,"&lt;&gt;مرفوض",$K$8:$K$5007,"&lt;&gt;نعم")&gt;0,"⚠ "&amp;COUNTIFS($B$8:$B$5007,B2696,$A$8:$A$5007,"مصروف",$I$8:$I$5007,"&lt;&gt;مرفوض",$K$8:$K$5007,"&lt;&gt;نعم")&amp;" مصروف غير مسوى",IF(L2696="تمت التسوية",IF(P2696=0,"✔ متوازنة وتمت التسوية","✔ تمت التسوية – متبقي "&amp;TEXT(P2696,"#,##0")),IF(P2696&gt;0,"متبقي "&amp;TEXT(P2696,"#,##0"),"✔ متوازنة"))))),IF(R2696=0,"⚠ أضف سطر عهدة أولًا",IF(OR(C2696="",N(G2696)=0),"⚠ أكمل التاريخ والقيمة",IF(S2696="","⚠ التاريخ خارج السنة المالية",IF(H2696="","⚠ اختر بند الموازنة",IF(I2696="مرفوض","✖ مرفوض من المدير",IF(I2696&lt;&gt;"موافق","⏳ بانتظار موافقة المدير",IF(K2696&lt;&gt;"نعم","⚠ غير مسوى مع الحسابات","✔ معتمد ومسوى")))))))))</f>
        <v/>
      </c>
      <c r="R2696">
        <f>N(R2695)+IF(A2696="عهدة",1,0)</f>
        <v/>
      </c>
      <c r="S2696">
        <f>IF(C2696="","",IF(AND(C2696&gt;=DATE(2026,9,1),C2696&lt;=DATE(2027,8,31)),(YEAR(C2696)-2026)*12+MONTH(C2696)-8,""))</f>
        <v/>
      </c>
      <c r="T2696">
        <f>IF(AND(A2696="مصروف",R2696&gt;0,I2696="موافق",S2696&lt;&gt;"",H2696&lt;&gt;""),N(G2696),0)</f>
        <v/>
      </c>
    </row>
    <row r="2697">
      <c r="A2697" s="19" t="n"/>
      <c r="B2697" s="20">
        <f>IF(A2697="","",IF(R2697=0,"⚠ أضف سطر عهدة أولًا","DMT-"&amp;TEXT(R2697,"000")))</f>
        <v/>
      </c>
      <c r="C2697" s="21" t="n"/>
      <c r="D2697" s="20">
        <f>IF(C2697="","",IF(S2697="","خارج السنة المالية",INDEX(القوائم!$D$2:$D$13,S2697)))</f>
        <v/>
      </c>
      <c r="E2697" s="22" t="n"/>
      <c r="F2697" s="23" t="n"/>
      <c r="G2697" s="23" t="n"/>
      <c r="H2697" s="22" t="n"/>
      <c r="I2697" s="19" t="n"/>
      <c r="J2697" s="21" t="n"/>
      <c r="K2697" s="19" t="n"/>
      <c r="L2697" s="19" t="n"/>
      <c r="M2697" s="21" t="n"/>
      <c r="N2697" s="22" t="n"/>
      <c r="O2697" s="24">
        <f>IF(A2697&lt;&gt;"عهدة","",SUMIFS($G$8:$G$5007,$B$8:$B$5007,B2697,$A$8:$A$5007,"مصروف",$I$8:$I$5007,"&lt;&gt;مرفوض"))</f>
        <v/>
      </c>
      <c r="P2697" s="25">
        <f>IF(A2697&lt;&gt;"عهدة","",N(F2697)-O2697)</f>
        <v/>
      </c>
      <c r="Q2697" s="26">
        <f>IF(A2697="","",IF(A2697="عهدة",IF(N(F2697)=0,"⚠ أدخل قيمة العهدة",IF(P2697&lt;0,"⛔ عجز / زيادة مصروفات "&amp;TEXT(-P2697,"#,##0"),IF(COUNTIFS($B$8:$B$5007,B2697,$A$8:$A$5007,"مصروف",$I$8:$I$5007,"&lt;&gt;مرفوض",$K$8:$K$5007,"&lt;&gt;نعم")&gt;0,"⚠ "&amp;COUNTIFS($B$8:$B$5007,B2697,$A$8:$A$5007,"مصروف",$I$8:$I$5007,"&lt;&gt;مرفوض",$K$8:$K$5007,"&lt;&gt;نعم")&amp;" مصروف غير مسوى",IF(L2697="تمت التسوية",IF(P2697=0,"✔ متوازنة وتمت التسوية","✔ تمت التسوية – متبقي "&amp;TEXT(P2697,"#,##0")),IF(P2697&gt;0,"متبقي "&amp;TEXT(P2697,"#,##0"),"✔ متوازنة"))))),IF(R2697=0,"⚠ أضف سطر عهدة أولًا",IF(OR(C2697="",N(G2697)=0),"⚠ أكمل التاريخ والقيمة",IF(S2697="","⚠ التاريخ خارج السنة المالية",IF(H2697="","⚠ اختر بند الموازنة",IF(I2697="مرفوض","✖ مرفوض من المدير",IF(I2697&lt;&gt;"موافق","⏳ بانتظار موافقة المدير",IF(K2697&lt;&gt;"نعم","⚠ غير مسوى مع الحسابات","✔ معتمد ومسوى")))))))))</f>
        <v/>
      </c>
      <c r="R2697">
        <f>N(R2696)+IF(A2697="عهدة",1,0)</f>
        <v/>
      </c>
      <c r="S2697">
        <f>IF(C2697="","",IF(AND(C2697&gt;=DATE(2026,9,1),C2697&lt;=DATE(2027,8,31)),(YEAR(C2697)-2026)*12+MONTH(C2697)-8,""))</f>
        <v/>
      </c>
      <c r="T2697">
        <f>IF(AND(A2697="مصروف",R2697&gt;0,I2697="موافق",S2697&lt;&gt;"",H2697&lt;&gt;""),N(G2697),0)</f>
        <v/>
      </c>
    </row>
    <row r="2698">
      <c r="A2698" s="19" t="n"/>
      <c r="B2698" s="20">
        <f>IF(A2698="","",IF(R2698=0,"⚠ أضف سطر عهدة أولًا","DMT-"&amp;TEXT(R2698,"000")))</f>
        <v/>
      </c>
      <c r="C2698" s="21" t="n"/>
      <c r="D2698" s="20">
        <f>IF(C2698="","",IF(S2698="","خارج السنة المالية",INDEX(القوائم!$D$2:$D$13,S2698)))</f>
        <v/>
      </c>
      <c r="E2698" s="22" t="n"/>
      <c r="F2698" s="23" t="n"/>
      <c r="G2698" s="23" t="n"/>
      <c r="H2698" s="22" t="n"/>
      <c r="I2698" s="19" t="n"/>
      <c r="J2698" s="21" t="n"/>
      <c r="K2698" s="19" t="n"/>
      <c r="L2698" s="19" t="n"/>
      <c r="M2698" s="21" t="n"/>
      <c r="N2698" s="22" t="n"/>
      <c r="O2698" s="24">
        <f>IF(A2698&lt;&gt;"عهدة","",SUMIFS($G$8:$G$5007,$B$8:$B$5007,B2698,$A$8:$A$5007,"مصروف",$I$8:$I$5007,"&lt;&gt;مرفوض"))</f>
        <v/>
      </c>
      <c r="P2698" s="25">
        <f>IF(A2698&lt;&gt;"عهدة","",N(F2698)-O2698)</f>
        <v/>
      </c>
      <c r="Q2698" s="26">
        <f>IF(A2698="","",IF(A2698="عهدة",IF(N(F2698)=0,"⚠ أدخل قيمة العهدة",IF(P2698&lt;0,"⛔ عجز / زيادة مصروفات "&amp;TEXT(-P2698,"#,##0"),IF(COUNTIFS($B$8:$B$5007,B2698,$A$8:$A$5007,"مصروف",$I$8:$I$5007,"&lt;&gt;مرفوض",$K$8:$K$5007,"&lt;&gt;نعم")&gt;0,"⚠ "&amp;COUNTIFS($B$8:$B$5007,B2698,$A$8:$A$5007,"مصروف",$I$8:$I$5007,"&lt;&gt;مرفوض",$K$8:$K$5007,"&lt;&gt;نعم")&amp;" مصروف غير مسوى",IF(L2698="تمت التسوية",IF(P2698=0,"✔ متوازنة وتمت التسوية","✔ تمت التسوية – متبقي "&amp;TEXT(P2698,"#,##0")),IF(P2698&gt;0,"متبقي "&amp;TEXT(P2698,"#,##0"),"✔ متوازنة"))))),IF(R2698=0,"⚠ أضف سطر عهدة أولًا",IF(OR(C2698="",N(G2698)=0),"⚠ أكمل التاريخ والقيمة",IF(S2698="","⚠ التاريخ خارج السنة المالية",IF(H2698="","⚠ اختر بند الموازنة",IF(I2698="مرفوض","✖ مرفوض من المدير",IF(I2698&lt;&gt;"موافق","⏳ بانتظار موافقة المدير",IF(K2698&lt;&gt;"نعم","⚠ غير مسوى مع الحسابات","✔ معتمد ومسوى")))))))))</f>
        <v/>
      </c>
      <c r="R2698">
        <f>N(R2697)+IF(A2698="عهدة",1,0)</f>
        <v/>
      </c>
      <c r="S2698">
        <f>IF(C2698="","",IF(AND(C2698&gt;=DATE(2026,9,1),C2698&lt;=DATE(2027,8,31)),(YEAR(C2698)-2026)*12+MONTH(C2698)-8,""))</f>
        <v/>
      </c>
      <c r="T2698">
        <f>IF(AND(A2698="مصروف",R2698&gt;0,I2698="موافق",S2698&lt;&gt;"",H2698&lt;&gt;""),N(G2698),0)</f>
        <v/>
      </c>
    </row>
    <row r="2699">
      <c r="A2699" s="19" t="n"/>
      <c r="B2699" s="20">
        <f>IF(A2699="","",IF(R2699=0,"⚠ أضف سطر عهدة أولًا","DMT-"&amp;TEXT(R2699,"000")))</f>
        <v/>
      </c>
      <c r="C2699" s="21" t="n"/>
      <c r="D2699" s="20">
        <f>IF(C2699="","",IF(S2699="","خارج السنة المالية",INDEX(القوائم!$D$2:$D$13,S2699)))</f>
        <v/>
      </c>
      <c r="E2699" s="22" t="n"/>
      <c r="F2699" s="23" t="n"/>
      <c r="G2699" s="23" t="n"/>
      <c r="H2699" s="22" t="n"/>
      <c r="I2699" s="19" t="n"/>
      <c r="J2699" s="21" t="n"/>
      <c r="K2699" s="19" t="n"/>
      <c r="L2699" s="19" t="n"/>
      <c r="M2699" s="21" t="n"/>
      <c r="N2699" s="22" t="n"/>
      <c r="O2699" s="24">
        <f>IF(A2699&lt;&gt;"عهدة","",SUMIFS($G$8:$G$5007,$B$8:$B$5007,B2699,$A$8:$A$5007,"مصروف",$I$8:$I$5007,"&lt;&gt;مرفوض"))</f>
        <v/>
      </c>
      <c r="P2699" s="25">
        <f>IF(A2699&lt;&gt;"عهدة","",N(F2699)-O2699)</f>
        <v/>
      </c>
      <c r="Q2699" s="26">
        <f>IF(A2699="","",IF(A2699="عهدة",IF(N(F2699)=0,"⚠ أدخل قيمة العهدة",IF(P2699&lt;0,"⛔ عجز / زيادة مصروفات "&amp;TEXT(-P2699,"#,##0"),IF(COUNTIFS($B$8:$B$5007,B2699,$A$8:$A$5007,"مصروف",$I$8:$I$5007,"&lt;&gt;مرفوض",$K$8:$K$5007,"&lt;&gt;نعم")&gt;0,"⚠ "&amp;COUNTIFS($B$8:$B$5007,B2699,$A$8:$A$5007,"مصروف",$I$8:$I$5007,"&lt;&gt;مرفوض",$K$8:$K$5007,"&lt;&gt;نعم")&amp;" مصروف غير مسوى",IF(L2699="تمت التسوية",IF(P2699=0,"✔ متوازنة وتمت التسوية","✔ تمت التسوية – متبقي "&amp;TEXT(P2699,"#,##0")),IF(P2699&gt;0,"متبقي "&amp;TEXT(P2699,"#,##0"),"✔ متوازنة"))))),IF(R2699=0,"⚠ أضف سطر عهدة أولًا",IF(OR(C2699="",N(G2699)=0),"⚠ أكمل التاريخ والقيمة",IF(S2699="","⚠ التاريخ خارج السنة المالية",IF(H2699="","⚠ اختر بند الموازنة",IF(I2699="مرفوض","✖ مرفوض من المدير",IF(I2699&lt;&gt;"موافق","⏳ بانتظار موافقة المدير",IF(K2699&lt;&gt;"نعم","⚠ غير مسوى مع الحسابات","✔ معتمد ومسوى")))))))))</f>
        <v/>
      </c>
      <c r="R2699">
        <f>N(R2698)+IF(A2699="عهدة",1,0)</f>
        <v/>
      </c>
      <c r="S2699">
        <f>IF(C2699="","",IF(AND(C2699&gt;=DATE(2026,9,1),C2699&lt;=DATE(2027,8,31)),(YEAR(C2699)-2026)*12+MONTH(C2699)-8,""))</f>
        <v/>
      </c>
      <c r="T2699">
        <f>IF(AND(A2699="مصروف",R2699&gt;0,I2699="موافق",S2699&lt;&gt;"",H2699&lt;&gt;""),N(G2699),0)</f>
        <v/>
      </c>
    </row>
    <row r="2700">
      <c r="A2700" s="19" t="n"/>
      <c r="B2700" s="20">
        <f>IF(A2700="","",IF(R2700=0,"⚠ أضف سطر عهدة أولًا","DMT-"&amp;TEXT(R2700,"000")))</f>
        <v/>
      </c>
      <c r="C2700" s="21" t="n"/>
      <c r="D2700" s="20">
        <f>IF(C2700="","",IF(S2700="","خارج السنة المالية",INDEX(القوائم!$D$2:$D$13,S2700)))</f>
        <v/>
      </c>
      <c r="E2700" s="22" t="n"/>
      <c r="F2700" s="23" t="n"/>
      <c r="G2700" s="23" t="n"/>
      <c r="H2700" s="22" t="n"/>
      <c r="I2700" s="19" t="n"/>
      <c r="J2700" s="21" t="n"/>
      <c r="K2700" s="19" t="n"/>
      <c r="L2700" s="19" t="n"/>
      <c r="M2700" s="21" t="n"/>
      <c r="N2700" s="22" t="n"/>
      <c r="O2700" s="24">
        <f>IF(A2700&lt;&gt;"عهدة","",SUMIFS($G$8:$G$5007,$B$8:$B$5007,B2700,$A$8:$A$5007,"مصروف",$I$8:$I$5007,"&lt;&gt;مرفوض"))</f>
        <v/>
      </c>
      <c r="P2700" s="25">
        <f>IF(A2700&lt;&gt;"عهدة","",N(F2700)-O2700)</f>
        <v/>
      </c>
      <c r="Q2700" s="26">
        <f>IF(A2700="","",IF(A2700="عهدة",IF(N(F2700)=0,"⚠ أدخل قيمة العهدة",IF(P2700&lt;0,"⛔ عجز / زيادة مصروفات "&amp;TEXT(-P2700,"#,##0"),IF(COUNTIFS($B$8:$B$5007,B2700,$A$8:$A$5007,"مصروف",$I$8:$I$5007,"&lt;&gt;مرفوض",$K$8:$K$5007,"&lt;&gt;نعم")&gt;0,"⚠ "&amp;COUNTIFS($B$8:$B$5007,B2700,$A$8:$A$5007,"مصروف",$I$8:$I$5007,"&lt;&gt;مرفوض",$K$8:$K$5007,"&lt;&gt;نعم")&amp;" مصروف غير مسوى",IF(L2700="تمت التسوية",IF(P2700=0,"✔ متوازنة وتمت التسوية","✔ تمت التسوية – متبقي "&amp;TEXT(P2700,"#,##0")),IF(P2700&gt;0,"متبقي "&amp;TEXT(P2700,"#,##0"),"✔ متوازنة"))))),IF(R2700=0,"⚠ أضف سطر عهدة أولًا",IF(OR(C2700="",N(G2700)=0),"⚠ أكمل التاريخ والقيمة",IF(S2700="","⚠ التاريخ خارج السنة المالية",IF(H2700="","⚠ اختر بند الموازنة",IF(I2700="مرفوض","✖ مرفوض من المدير",IF(I2700&lt;&gt;"موافق","⏳ بانتظار موافقة المدير",IF(K2700&lt;&gt;"نعم","⚠ غير مسوى مع الحسابات","✔ معتمد ومسوى")))))))))</f>
        <v/>
      </c>
      <c r="R2700">
        <f>N(R2699)+IF(A2700="عهدة",1,0)</f>
        <v/>
      </c>
      <c r="S2700">
        <f>IF(C2700="","",IF(AND(C2700&gt;=DATE(2026,9,1),C2700&lt;=DATE(2027,8,31)),(YEAR(C2700)-2026)*12+MONTH(C2700)-8,""))</f>
        <v/>
      </c>
      <c r="T2700">
        <f>IF(AND(A2700="مصروف",R2700&gt;0,I2700="موافق",S2700&lt;&gt;"",H2700&lt;&gt;""),N(G2700),0)</f>
        <v/>
      </c>
    </row>
    <row r="2701">
      <c r="A2701" s="19" t="n"/>
      <c r="B2701" s="20">
        <f>IF(A2701="","",IF(R2701=0,"⚠ أضف سطر عهدة أولًا","DMT-"&amp;TEXT(R2701,"000")))</f>
        <v/>
      </c>
      <c r="C2701" s="21" t="n"/>
      <c r="D2701" s="20">
        <f>IF(C2701="","",IF(S2701="","خارج السنة المالية",INDEX(القوائم!$D$2:$D$13,S2701)))</f>
        <v/>
      </c>
      <c r="E2701" s="22" t="n"/>
      <c r="F2701" s="23" t="n"/>
      <c r="G2701" s="23" t="n"/>
      <c r="H2701" s="22" t="n"/>
      <c r="I2701" s="19" t="n"/>
      <c r="J2701" s="21" t="n"/>
      <c r="K2701" s="19" t="n"/>
      <c r="L2701" s="19" t="n"/>
      <c r="M2701" s="21" t="n"/>
      <c r="N2701" s="22" t="n"/>
      <c r="O2701" s="24">
        <f>IF(A2701&lt;&gt;"عهدة","",SUMIFS($G$8:$G$5007,$B$8:$B$5007,B2701,$A$8:$A$5007,"مصروف",$I$8:$I$5007,"&lt;&gt;مرفوض"))</f>
        <v/>
      </c>
      <c r="P2701" s="25">
        <f>IF(A2701&lt;&gt;"عهدة","",N(F2701)-O2701)</f>
        <v/>
      </c>
      <c r="Q2701" s="26">
        <f>IF(A2701="","",IF(A2701="عهدة",IF(N(F2701)=0,"⚠ أدخل قيمة العهدة",IF(P2701&lt;0,"⛔ عجز / زيادة مصروفات "&amp;TEXT(-P2701,"#,##0"),IF(COUNTIFS($B$8:$B$5007,B2701,$A$8:$A$5007,"مصروف",$I$8:$I$5007,"&lt;&gt;مرفوض",$K$8:$K$5007,"&lt;&gt;نعم")&gt;0,"⚠ "&amp;COUNTIFS($B$8:$B$5007,B2701,$A$8:$A$5007,"مصروف",$I$8:$I$5007,"&lt;&gt;مرفوض",$K$8:$K$5007,"&lt;&gt;نعم")&amp;" مصروف غير مسوى",IF(L2701="تمت التسوية",IF(P2701=0,"✔ متوازنة وتمت التسوية","✔ تمت التسوية – متبقي "&amp;TEXT(P2701,"#,##0")),IF(P2701&gt;0,"متبقي "&amp;TEXT(P2701,"#,##0"),"✔ متوازنة"))))),IF(R2701=0,"⚠ أضف سطر عهدة أولًا",IF(OR(C2701="",N(G2701)=0),"⚠ أكمل التاريخ والقيمة",IF(S2701="","⚠ التاريخ خارج السنة المالية",IF(H2701="","⚠ اختر بند الموازنة",IF(I2701="مرفوض","✖ مرفوض من المدير",IF(I2701&lt;&gt;"موافق","⏳ بانتظار موافقة المدير",IF(K2701&lt;&gt;"نعم","⚠ غير مسوى مع الحسابات","✔ معتمد ومسوى")))))))))</f>
        <v/>
      </c>
      <c r="R2701">
        <f>N(R2700)+IF(A2701="عهدة",1,0)</f>
        <v/>
      </c>
      <c r="S2701">
        <f>IF(C2701="","",IF(AND(C2701&gt;=DATE(2026,9,1),C2701&lt;=DATE(2027,8,31)),(YEAR(C2701)-2026)*12+MONTH(C2701)-8,""))</f>
        <v/>
      </c>
      <c r="T2701">
        <f>IF(AND(A2701="مصروف",R2701&gt;0,I2701="موافق",S2701&lt;&gt;"",H2701&lt;&gt;""),N(G2701),0)</f>
        <v/>
      </c>
    </row>
    <row r="2702">
      <c r="A2702" s="19" t="n"/>
      <c r="B2702" s="20">
        <f>IF(A2702="","",IF(R2702=0,"⚠ أضف سطر عهدة أولًا","DMT-"&amp;TEXT(R2702,"000")))</f>
        <v/>
      </c>
      <c r="C2702" s="21" t="n"/>
      <c r="D2702" s="20">
        <f>IF(C2702="","",IF(S2702="","خارج السنة المالية",INDEX(القوائم!$D$2:$D$13,S2702)))</f>
        <v/>
      </c>
      <c r="E2702" s="22" t="n"/>
      <c r="F2702" s="23" t="n"/>
      <c r="G2702" s="23" t="n"/>
      <c r="H2702" s="22" t="n"/>
      <c r="I2702" s="19" t="n"/>
      <c r="J2702" s="21" t="n"/>
      <c r="K2702" s="19" t="n"/>
      <c r="L2702" s="19" t="n"/>
      <c r="M2702" s="21" t="n"/>
      <c r="N2702" s="22" t="n"/>
      <c r="O2702" s="24">
        <f>IF(A2702&lt;&gt;"عهدة","",SUMIFS($G$8:$G$5007,$B$8:$B$5007,B2702,$A$8:$A$5007,"مصروف",$I$8:$I$5007,"&lt;&gt;مرفوض"))</f>
        <v/>
      </c>
      <c r="P2702" s="25">
        <f>IF(A2702&lt;&gt;"عهدة","",N(F2702)-O2702)</f>
        <v/>
      </c>
      <c r="Q2702" s="26">
        <f>IF(A2702="","",IF(A2702="عهدة",IF(N(F2702)=0,"⚠ أدخل قيمة العهدة",IF(P2702&lt;0,"⛔ عجز / زيادة مصروفات "&amp;TEXT(-P2702,"#,##0"),IF(COUNTIFS($B$8:$B$5007,B2702,$A$8:$A$5007,"مصروف",$I$8:$I$5007,"&lt;&gt;مرفوض",$K$8:$K$5007,"&lt;&gt;نعم")&gt;0,"⚠ "&amp;COUNTIFS($B$8:$B$5007,B2702,$A$8:$A$5007,"مصروف",$I$8:$I$5007,"&lt;&gt;مرفوض",$K$8:$K$5007,"&lt;&gt;نعم")&amp;" مصروف غير مسوى",IF(L2702="تمت التسوية",IF(P2702=0,"✔ متوازنة وتمت التسوية","✔ تمت التسوية – متبقي "&amp;TEXT(P2702,"#,##0")),IF(P2702&gt;0,"متبقي "&amp;TEXT(P2702,"#,##0"),"✔ متوازنة"))))),IF(R2702=0,"⚠ أضف سطر عهدة أولًا",IF(OR(C2702="",N(G2702)=0),"⚠ أكمل التاريخ والقيمة",IF(S2702="","⚠ التاريخ خارج السنة المالية",IF(H2702="","⚠ اختر بند الموازنة",IF(I2702="مرفوض","✖ مرفوض من المدير",IF(I2702&lt;&gt;"موافق","⏳ بانتظار موافقة المدير",IF(K2702&lt;&gt;"نعم","⚠ غير مسوى مع الحسابات","✔ معتمد ومسوى")))))))))</f>
        <v/>
      </c>
      <c r="R2702">
        <f>N(R2701)+IF(A2702="عهدة",1,0)</f>
        <v/>
      </c>
      <c r="S2702">
        <f>IF(C2702="","",IF(AND(C2702&gt;=DATE(2026,9,1),C2702&lt;=DATE(2027,8,31)),(YEAR(C2702)-2026)*12+MONTH(C2702)-8,""))</f>
        <v/>
      </c>
      <c r="T2702">
        <f>IF(AND(A2702="مصروف",R2702&gt;0,I2702="موافق",S2702&lt;&gt;"",H2702&lt;&gt;""),N(G2702),0)</f>
        <v/>
      </c>
    </row>
    <row r="2703">
      <c r="A2703" s="19" t="n"/>
      <c r="B2703" s="20">
        <f>IF(A2703="","",IF(R2703=0,"⚠ أضف سطر عهدة أولًا","DMT-"&amp;TEXT(R2703,"000")))</f>
        <v/>
      </c>
      <c r="C2703" s="21" t="n"/>
      <c r="D2703" s="20">
        <f>IF(C2703="","",IF(S2703="","خارج السنة المالية",INDEX(القوائم!$D$2:$D$13,S2703)))</f>
        <v/>
      </c>
      <c r="E2703" s="22" t="n"/>
      <c r="F2703" s="23" t="n"/>
      <c r="G2703" s="23" t="n"/>
      <c r="H2703" s="22" t="n"/>
      <c r="I2703" s="19" t="n"/>
      <c r="J2703" s="21" t="n"/>
      <c r="K2703" s="19" t="n"/>
      <c r="L2703" s="19" t="n"/>
      <c r="M2703" s="21" t="n"/>
      <c r="N2703" s="22" t="n"/>
      <c r="O2703" s="24">
        <f>IF(A2703&lt;&gt;"عهدة","",SUMIFS($G$8:$G$5007,$B$8:$B$5007,B2703,$A$8:$A$5007,"مصروف",$I$8:$I$5007,"&lt;&gt;مرفوض"))</f>
        <v/>
      </c>
      <c r="P2703" s="25">
        <f>IF(A2703&lt;&gt;"عهدة","",N(F2703)-O2703)</f>
        <v/>
      </c>
      <c r="Q2703" s="26">
        <f>IF(A2703="","",IF(A2703="عهدة",IF(N(F2703)=0,"⚠ أدخل قيمة العهدة",IF(P2703&lt;0,"⛔ عجز / زيادة مصروفات "&amp;TEXT(-P2703,"#,##0"),IF(COUNTIFS($B$8:$B$5007,B2703,$A$8:$A$5007,"مصروف",$I$8:$I$5007,"&lt;&gt;مرفوض",$K$8:$K$5007,"&lt;&gt;نعم")&gt;0,"⚠ "&amp;COUNTIFS($B$8:$B$5007,B2703,$A$8:$A$5007,"مصروف",$I$8:$I$5007,"&lt;&gt;مرفوض",$K$8:$K$5007,"&lt;&gt;نعم")&amp;" مصروف غير مسوى",IF(L2703="تمت التسوية",IF(P2703=0,"✔ متوازنة وتمت التسوية","✔ تمت التسوية – متبقي "&amp;TEXT(P2703,"#,##0")),IF(P2703&gt;0,"متبقي "&amp;TEXT(P2703,"#,##0"),"✔ متوازنة"))))),IF(R2703=0,"⚠ أضف سطر عهدة أولًا",IF(OR(C2703="",N(G2703)=0),"⚠ أكمل التاريخ والقيمة",IF(S2703="","⚠ التاريخ خارج السنة المالية",IF(H2703="","⚠ اختر بند الموازنة",IF(I2703="مرفوض","✖ مرفوض من المدير",IF(I2703&lt;&gt;"موافق","⏳ بانتظار موافقة المدير",IF(K2703&lt;&gt;"نعم","⚠ غير مسوى مع الحسابات","✔ معتمد ومسوى")))))))))</f>
        <v/>
      </c>
      <c r="R2703">
        <f>N(R2702)+IF(A2703="عهدة",1,0)</f>
        <v/>
      </c>
      <c r="S2703">
        <f>IF(C2703="","",IF(AND(C2703&gt;=DATE(2026,9,1),C2703&lt;=DATE(2027,8,31)),(YEAR(C2703)-2026)*12+MONTH(C2703)-8,""))</f>
        <v/>
      </c>
      <c r="T2703">
        <f>IF(AND(A2703="مصروف",R2703&gt;0,I2703="موافق",S2703&lt;&gt;"",H2703&lt;&gt;""),N(G2703),0)</f>
        <v/>
      </c>
    </row>
    <row r="2704">
      <c r="A2704" s="19" t="n"/>
      <c r="B2704" s="20">
        <f>IF(A2704="","",IF(R2704=0,"⚠ أضف سطر عهدة أولًا","DMT-"&amp;TEXT(R2704,"000")))</f>
        <v/>
      </c>
      <c r="C2704" s="21" t="n"/>
      <c r="D2704" s="20">
        <f>IF(C2704="","",IF(S2704="","خارج السنة المالية",INDEX(القوائم!$D$2:$D$13,S2704)))</f>
        <v/>
      </c>
      <c r="E2704" s="22" t="n"/>
      <c r="F2704" s="23" t="n"/>
      <c r="G2704" s="23" t="n"/>
      <c r="H2704" s="22" t="n"/>
      <c r="I2704" s="19" t="n"/>
      <c r="J2704" s="21" t="n"/>
      <c r="K2704" s="19" t="n"/>
      <c r="L2704" s="19" t="n"/>
      <c r="M2704" s="21" t="n"/>
      <c r="N2704" s="22" t="n"/>
      <c r="O2704" s="24">
        <f>IF(A2704&lt;&gt;"عهدة","",SUMIFS($G$8:$G$5007,$B$8:$B$5007,B2704,$A$8:$A$5007,"مصروف",$I$8:$I$5007,"&lt;&gt;مرفوض"))</f>
        <v/>
      </c>
      <c r="P2704" s="25">
        <f>IF(A2704&lt;&gt;"عهدة","",N(F2704)-O2704)</f>
        <v/>
      </c>
      <c r="Q2704" s="26">
        <f>IF(A2704="","",IF(A2704="عهدة",IF(N(F2704)=0,"⚠ أدخل قيمة العهدة",IF(P2704&lt;0,"⛔ عجز / زيادة مصروفات "&amp;TEXT(-P2704,"#,##0"),IF(COUNTIFS($B$8:$B$5007,B2704,$A$8:$A$5007,"مصروف",$I$8:$I$5007,"&lt;&gt;مرفوض",$K$8:$K$5007,"&lt;&gt;نعم")&gt;0,"⚠ "&amp;COUNTIFS($B$8:$B$5007,B2704,$A$8:$A$5007,"مصروف",$I$8:$I$5007,"&lt;&gt;مرفوض",$K$8:$K$5007,"&lt;&gt;نعم")&amp;" مصروف غير مسوى",IF(L2704="تمت التسوية",IF(P2704=0,"✔ متوازنة وتمت التسوية","✔ تمت التسوية – متبقي "&amp;TEXT(P2704,"#,##0")),IF(P2704&gt;0,"متبقي "&amp;TEXT(P2704,"#,##0"),"✔ متوازنة"))))),IF(R2704=0,"⚠ أضف سطر عهدة أولًا",IF(OR(C2704="",N(G2704)=0),"⚠ أكمل التاريخ والقيمة",IF(S2704="","⚠ التاريخ خارج السنة المالية",IF(H2704="","⚠ اختر بند الموازنة",IF(I2704="مرفوض","✖ مرفوض من المدير",IF(I2704&lt;&gt;"موافق","⏳ بانتظار موافقة المدير",IF(K2704&lt;&gt;"نعم","⚠ غير مسوى مع الحسابات","✔ معتمد ومسوى")))))))))</f>
        <v/>
      </c>
      <c r="R2704">
        <f>N(R2703)+IF(A2704="عهدة",1,0)</f>
        <v/>
      </c>
      <c r="S2704">
        <f>IF(C2704="","",IF(AND(C2704&gt;=DATE(2026,9,1),C2704&lt;=DATE(2027,8,31)),(YEAR(C2704)-2026)*12+MONTH(C2704)-8,""))</f>
        <v/>
      </c>
      <c r="T2704">
        <f>IF(AND(A2704="مصروف",R2704&gt;0,I2704="موافق",S2704&lt;&gt;"",H2704&lt;&gt;""),N(G2704),0)</f>
        <v/>
      </c>
    </row>
    <row r="2705">
      <c r="A2705" s="19" t="n"/>
      <c r="B2705" s="20">
        <f>IF(A2705="","",IF(R2705=0,"⚠ أضف سطر عهدة أولًا","DMT-"&amp;TEXT(R2705,"000")))</f>
        <v/>
      </c>
      <c r="C2705" s="21" t="n"/>
      <c r="D2705" s="20">
        <f>IF(C2705="","",IF(S2705="","خارج السنة المالية",INDEX(القوائم!$D$2:$D$13,S2705)))</f>
        <v/>
      </c>
      <c r="E2705" s="22" t="n"/>
      <c r="F2705" s="23" t="n"/>
      <c r="G2705" s="23" t="n"/>
      <c r="H2705" s="22" t="n"/>
      <c r="I2705" s="19" t="n"/>
      <c r="J2705" s="21" t="n"/>
      <c r="K2705" s="19" t="n"/>
      <c r="L2705" s="19" t="n"/>
      <c r="M2705" s="21" t="n"/>
      <c r="N2705" s="22" t="n"/>
      <c r="O2705" s="24">
        <f>IF(A2705&lt;&gt;"عهدة","",SUMIFS($G$8:$G$5007,$B$8:$B$5007,B2705,$A$8:$A$5007,"مصروف",$I$8:$I$5007,"&lt;&gt;مرفوض"))</f>
        <v/>
      </c>
      <c r="P2705" s="25">
        <f>IF(A2705&lt;&gt;"عهدة","",N(F2705)-O2705)</f>
        <v/>
      </c>
      <c r="Q2705" s="26">
        <f>IF(A2705="","",IF(A2705="عهدة",IF(N(F2705)=0,"⚠ أدخل قيمة العهدة",IF(P2705&lt;0,"⛔ عجز / زيادة مصروفات "&amp;TEXT(-P2705,"#,##0"),IF(COUNTIFS($B$8:$B$5007,B2705,$A$8:$A$5007,"مصروف",$I$8:$I$5007,"&lt;&gt;مرفوض",$K$8:$K$5007,"&lt;&gt;نعم")&gt;0,"⚠ "&amp;COUNTIFS($B$8:$B$5007,B2705,$A$8:$A$5007,"مصروف",$I$8:$I$5007,"&lt;&gt;مرفوض",$K$8:$K$5007,"&lt;&gt;نعم")&amp;" مصروف غير مسوى",IF(L2705="تمت التسوية",IF(P2705=0,"✔ متوازنة وتمت التسوية","✔ تمت التسوية – متبقي "&amp;TEXT(P2705,"#,##0")),IF(P2705&gt;0,"متبقي "&amp;TEXT(P2705,"#,##0"),"✔ متوازنة"))))),IF(R2705=0,"⚠ أضف سطر عهدة أولًا",IF(OR(C2705="",N(G2705)=0),"⚠ أكمل التاريخ والقيمة",IF(S2705="","⚠ التاريخ خارج السنة المالية",IF(H2705="","⚠ اختر بند الموازنة",IF(I2705="مرفوض","✖ مرفوض من المدير",IF(I2705&lt;&gt;"موافق","⏳ بانتظار موافقة المدير",IF(K2705&lt;&gt;"نعم","⚠ غير مسوى مع الحسابات","✔ معتمد ومسوى")))))))))</f>
        <v/>
      </c>
      <c r="R2705">
        <f>N(R2704)+IF(A2705="عهدة",1,0)</f>
        <v/>
      </c>
      <c r="S2705">
        <f>IF(C2705="","",IF(AND(C2705&gt;=DATE(2026,9,1),C2705&lt;=DATE(2027,8,31)),(YEAR(C2705)-2026)*12+MONTH(C2705)-8,""))</f>
        <v/>
      </c>
      <c r="T2705">
        <f>IF(AND(A2705="مصروف",R2705&gt;0,I2705="موافق",S2705&lt;&gt;"",H2705&lt;&gt;""),N(G2705),0)</f>
        <v/>
      </c>
    </row>
    <row r="2706">
      <c r="A2706" s="19" t="n"/>
      <c r="B2706" s="20">
        <f>IF(A2706="","",IF(R2706=0,"⚠ أضف سطر عهدة أولًا","DMT-"&amp;TEXT(R2706,"000")))</f>
        <v/>
      </c>
      <c r="C2706" s="21" t="n"/>
      <c r="D2706" s="20">
        <f>IF(C2706="","",IF(S2706="","خارج السنة المالية",INDEX(القوائم!$D$2:$D$13,S2706)))</f>
        <v/>
      </c>
      <c r="E2706" s="22" t="n"/>
      <c r="F2706" s="23" t="n"/>
      <c r="G2706" s="23" t="n"/>
      <c r="H2706" s="22" t="n"/>
      <c r="I2706" s="19" t="n"/>
      <c r="J2706" s="21" t="n"/>
      <c r="K2706" s="19" t="n"/>
      <c r="L2706" s="19" t="n"/>
      <c r="M2706" s="21" t="n"/>
      <c r="N2706" s="22" t="n"/>
      <c r="O2706" s="24">
        <f>IF(A2706&lt;&gt;"عهدة","",SUMIFS($G$8:$G$5007,$B$8:$B$5007,B2706,$A$8:$A$5007,"مصروف",$I$8:$I$5007,"&lt;&gt;مرفوض"))</f>
        <v/>
      </c>
      <c r="P2706" s="25">
        <f>IF(A2706&lt;&gt;"عهدة","",N(F2706)-O2706)</f>
        <v/>
      </c>
      <c r="Q2706" s="26">
        <f>IF(A2706="","",IF(A2706="عهدة",IF(N(F2706)=0,"⚠ أدخل قيمة العهدة",IF(P2706&lt;0,"⛔ عجز / زيادة مصروفات "&amp;TEXT(-P2706,"#,##0"),IF(COUNTIFS($B$8:$B$5007,B2706,$A$8:$A$5007,"مصروف",$I$8:$I$5007,"&lt;&gt;مرفوض",$K$8:$K$5007,"&lt;&gt;نعم")&gt;0,"⚠ "&amp;COUNTIFS($B$8:$B$5007,B2706,$A$8:$A$5007,"مصروف",$I$8:$I$5007,"&lt;&gt;مرفوض",$K$8:$K$5007,"&lt;&gt;نعم")&amp;" مصروف غير مسوى",IF(L2706="تمت التسوية",IF(P2706=0,"✔ متوازنة وتمت التسوية","✔ تمت التسوية – متبقي "&amp;TEXT(P2706,"#,##0")),IF(P2706&gt;0,"متبقي "&amp;TEXT(P2706,"#,##0"),"✔ متوازنة"))))),IF(R2706=0,"⚠ أضف سطر عهدة أولًا",IF(OR(C2706="",N(G2706)=0),"⚠ أكمل التاريخ والقيمة",IF(S2706="","⚠ التاريخ خارج السنة المالية",IF(H2706="","⚠ اختر بند الموازنة",IF(I2706="مرفوض","✖ مرفوض من المدير",IF(I2706&lt;&gt;"موافق","⏳ بانتظار موافقة المدير",IF(K2706&lt;&gt;"نعم","⚠ غير مسوى مع الحسابات","✔ معتمد ومسوى")))))))))</f>
        <v/>
      </c>
      <c r="R2706">
        <f>N(R2705)+IF(A2706="عهدة",1,0)</f>
        <v/>
      </c>
      <c r="S2706">
        <f>IF(C2706="","",IF(AND(C2706&gt;=DATE(2026,9,1),C2706&lt;=DATE(2027,8,31)),(YEAR(C2706)-2026)*12+MONTH(C2706)-8,""))</f>
        <v/>
      </c>
      <c r="T2706">
        <f>IF(AND(A2706="مصروف",R2706&gt;0,I2706="موافق",S2706&lt;&gt;"",H2706&lt;&gt;""),N(G2706),0)</f>
        <v/>
      </c>
    </row>
    <row r="2707">
      <c r="A2707" s="19" t="n"/>
      <c r="B2707" s="20">
        <f>IF(A2707="","",IF(R2707=0,"⚠ أضف سطر عهدة أولًا","DMT-"&amp;TEXT(R2707,"000")))</f>
        <v/>
      </c>
      <c r="C2707" s="21" t="n"/>
      <c r="D2707" s="20">
        <f>IF(C2707="","",IF(S2707="","خارج السنة المالية",INDEX(القوائم!$D$2:$D$13,S2707)))</f>
        <v/>
      </c>
      <c r="E2707" s="22" t="n"/>
      <c r="F2707" s="23" t="n"/>
      <c r="G2707" s="23" t="n"/>
      <c r="H2707" s="22" t="n"/>
      <c r="I2707" s="19" t="n"/>
      <c r="J2707" s="21" t="n"/>
      <c r="K2707" s="19" t="n"/>
      <c r="L2707" s="19" t="n"/>
      <c r="M2707" s="21" t="n"/>
      <c r="N2707" s="22" t="n"/>
      <c r="O2707" s="24">
        <f>IF(A2707&lt;&gt;"عهدة","",SUMIFS($G$8:$G$5007,$B$8:$B$5007,B2707,$A$8:$A$5007,"مصروف",$I$8:$I$5007,"&lt;&gt;مرفوض"))</f>
        <v/>
      </c>
      <c r="P2707" s="25">
        <f>IF(A2707&lt;&gt;"عهدة","",N(F2707)-O2707)</f>
        <v/>
      </c>
      <c r="Q2707" s="26">
        <f>IF(A2707="","",IF(A2707="عهدة",IF(N(F2707)=0,"⚠ أدخل قيمة العهدة",IF(P2707&lt;0,"⛔ عجز / زيادة مصروفات "&amp;TEXT(-P2707,"#,##0"),IF(COUNTIFS($B$8:$B$5007,B2707,$A$8:$A$5007,"مصروف",$I$8:$I$5007,"&lt;&gt;مرفوض",$K$8:$K$5007,"&lt;&gt;نعم")&gt;0,"⚠ "&amp;COUNTIFS($B$8:$B$5007,B2707,$A$8:$A$5007,"مصروف",$I$8:$I$5007,"&lt;&gt;مرفوض",$K$8:$K$5007,"&lt;&gt;نعم")&amp;" مصروف غير مسوى",IF(L2707="تمت التسوية",IF(P2707=0,"✔ متوازنة وتمت التسوية","✔ تمت التسوية – متبقي "&amp;TEXT(P2707,"#,##0")),IF(P2707&gt;0,"متبقي "&amp;TEXT(P2707,"#,##0"),"✔ متوازنة"))))),IF(R2707=0,"⚠ أضف سطر عهدة أولًا",IF(OR(C2707="",N(G2707)=0),"⚠ أكمل التاريخ والقيمة",IF(S2707="","⚠ التاريخ خارج السنة المالية",IF(H2707="","⚠ اختر بند الموازنة",IF(I2707="مرفوض","✖ مرفوض من المدير",IF(I2707&lt;&gt;"موافق","⏳ بانتظار موافقة المدير",IF(K2707&lt;&gt;"نعم","⚠ غير مسوى مع الحسابات","✔ معتمد ومسوى")))))))))</f>
        <v/>
      </c>
      <c r="R2707">
        <f>N(R2706)+IF(A2707="عهدة",1,0)</f>
        <v/>
      </c>
      <c r="S2707">
        <f>IF(C2707="","",IF(AND(C2707&gt;=DATE(2026,9,1),C2707&lt;=DATE(2027,8,31)),(YEAR(C2707)-2026)*12+MONTH(C2707)-8,""))</f>
        <v/>
      </c>
      <c r="T2707">
        <f>IF(AND(A2707="مصروف",R2707&gt;0,I2707="موافق",S2707&lt;&gt;"",H2707&lt;&gt;""),N(G2707),0)</f>
        <v/>
      </c>
    </row>
    <row r="2708">
      <c r="A2708" s="19" t="n"/>
      <c r="B2708" s="20">
        <f>IF(A2708="","",IF(R2708=0,"⚠ أضف سطر عهدة أولًا","DMT-"&amp;TEXT(R2708,"000")))</f>
        <v/>
      </c>
      <c r="C2708" s="21" t="n"/>
      <c r="D2708" s="20">
        <f>IF(C2708="","",IF(S2708="","خارج السنة المالية",INDEX(القوائم!$D$2:$D$13,S2708)))</f>
        <v/>
      </c>
      <c r="E2708" s="22" t="n"/>
      <c r="F2708" s="23" t="n"/>
      <c r="G2708" s="23" t="n"/>
      <c r="H2708" s="22" t="n"/>
      <c r="I2708" s="19" t="n"/>
      <c r="J2708" s="21" t="n"/>
      <c r="K2708" s="19" t="n"/>
      <c r="L2708" s="19" t="n"/>
      <c r="M2708" s="21" t="n"/>
      <c r="N2708" s="22" t="n"/>
      <c r="O2708" s="24">
        <f>IF(A2708&lt;&gt;"عهدة","",SUMIFS($G$8:$G$5007,$B$8:$B$5007,B2708,$A$8:$A$5007,"مصروف",$I$8:$I$5007,"&lt;&gt;مرفوض"))</f>
        <v/>
      </c>
      <c r="P2708" s="25">
        <f>IF(A2708&lt;&gt;"عهدة","",N(F2708)-O2708)</f>
        <v/>
      </c>
      <c r="Q2708" s="26">
        <f>IF(A2708="","",IF(A2708="عهدة",IF(N(F2708)=0,"⚠ أدخل قيمة العهدة",IF(P2708&lt;0,"⛔ عجز / زيادة مصروفات "&amp;TEXT(-P2708,"#,##0"),IF(COUNTIFS($B$8:$B$5007,B2708,$A$8:$A$5007,"مصروف",$I$8:$I$5007,"&lt;&gt;مرفوض",$K$8:$K$5007,"&lt;&gt;نعم")&gt;0,"⚠ "&amp;COUNTIFS($B$8:$B$5007,B2708,$A$8:$A$5007,"مصروف",$I$8:$I$5007,"&lt;&gt;مرفوض",$K$8:$K$5007,"&lt;&gt;نعم")&amp;" مصروف غير مسوى",IF(L2708="تمت التسوية",IF(P2708=0,"✔ متوازنة وتمت التسوية","✔ تمت التسوية – متبقي "&amp;TEXT(P2708,"#,##0")),IF(P2708&gt;0,"متبقي "&amp;TEXT(P2708,"#,##0"),"✔ متوازنة"))))),IF(R2708=0,"⚠ أضف سطر عهدة أولًا",IF(OR(C2708="",N(G2708)=0),"⚠ أكمل التاريخ والقيمة",IF(S2708="","⚠ التاريخ خارج السنة المالية",IF(H2708="","⚠ اختر بند الموازنة",IF(I2708="مرفوض","✖ مرفوض من المدير",IF(I2708&lt;&gt;"موافق","⏳ بانتظار موافقة المدير",IF(K2708&lt;&gt;"نعم","⚠ غير مسوى مع الحسابات","✔ معتمد ومسوى")))))))))</f>
        <v/>
      </c>
      <c r="R2708">
        <f>N(R2707)+IF(A2708="عهدة",1,0)</f>
        <v/>
      </c>
      <c r="S2708">
        <f>IF(C2708="","",IF(AND(C2708&gt;=DATE(2026,9,1),C2708&lt;=DATE(2027,8,31)),(YEAR(C2708)-2026)*12+MONTH(C2708)-8,""))</f>
        <v/>
      </c>
      <c r="T2708">
        <f>IF(AND(A2708="مصروف",R2708&gt;0,I2708="موافق",S2708&lt;&gt;"",H2708&lt;&gt;""),N(G2708),0)</f>
        <v/>
      </c>
    </row>
    <row r="2709">
      <c r="A2709" s="19" t="n"/>
      <c r="B2709" s="20">
        <f>IF(A2709="","",IF(R2709=0,"⚠ أضف سطر عهدة أولًا","DMT-"&amp;TEXT(R2709,"000")))</f>
        <v/>
      </c>
      <c r="C2709" s="21" t="n"/>
      <c r="D2709" s="20">
        <f>IF(C2709="","",IF(S2709="","خارج السنة المالية",INDEX(القوائم!$D$2:$D$13,S2709)))</f>
        <v/>
      </c>
      <c r="E2709" s="22" t="n"/>
      <c r="F2709" s="23" t="n"/>
      <c r="G2709" s="23" t="n"/>
      <c r="H2709" s="22" t="n"/>
      <c r="I2709" s="19" t="n"/>
      <c r="J2709" s="21" t="n"/>
      <c r="K2709" s="19" t="n"/>
      <c r="L2709" s="19" t="n"/>
      <c r="M2709" s="21" t="n"/>
      <c r="N2709" s="22" t="n"/>
      <c r="O2709" s="24">
        <f>IF(A2709&lt;&gt;"عهدة","",SUMIFS($G$8:$G$5007,$B$8:$B$5007,B2709,$A$8:$A$5007,"مصروف",$I$8:$I$5007,"&lt;&gt;مرفوض"))</f>
        <v/>
      </c>
      <c r="P2709" s="25">
        <f>IF(A2709&lt;&gt;"عهدة","",N(F2709)-O2709)</f>
        <v/>
      </c>
      <c r="Q2709" s="26">
        <f>IF(A2709="","",IF(A2709="عهدة",IF(N(F2709)=0,"⚠ أدخل قيمة العهدة",IF(P2709&lt;0,"⛔ عجز / زيادة مصروفات "&amp;TEXT(-P2709,"#,##0"),IF(COUNTIFS($B$8:$B$5007,B2709,$A$8:$A$5007,"مصروف",$I$8:$I$5007,"&lt;&gt;مرفوض",$K$8:$K$5007,"&lt;&gt;نعم")&gt;0,"⚠ "&amp;COUNTIFS($B$8:$B$5007,B2709,$A$8:$A$5007,"مصروف",$I$8:$I$5007,"&lt;&gt;مرفوض",$K$8:$K$5007,"&lt;&gt;نعم")&amp;" مصروف غير مسوى",IF(L2709="تمت التسوية",IF(P2709=0,"✔ متوازنة وتمت التسوية","✔ تمت التسوية – متبقي "&amp;TEXT(P2709,"#,##0")),IF(P2709&gt;0,"متبقي "&amp;TEXT(P2709,"#,##0"),"✔ متوازنة"))))),IF(R2709=0,"⚠ أضف سطر عهدة أولًا",IF(OR(C2709="",N(G2709)=0),"⚠ أكمل التاريخ والقيمة",IF(S2709="","⚠ التاريخ خارج السنة المالية",IF(H2709="","⚠ اختر بند الموازنة",IF(I2709="مرفوض","✖ مرفوض من المدير",IF(I2709&lt;&gt;"موافق","⏳ بانتظار موافقة المدير",IF(K2709&lt;&gt;"نعم","⚠ غير مسوى مع الحسابات","✔ معتمد ومسوى")))))))))</f>
        <v/>
      </c>
      <c r="R2709">
        <f>N(R2708)+IF(A2709="عهدة",1,0)</f>
        <v/>
      </c>
      <c r="S2709">
        <f>IF(C2709="","",IF(AND(C2709&gt;=DATE(2026,9,1),C2709&lt;=DATE(2027,8,31)),(YEAR(C2709)-2026)*12+MONTH(C2709)-8,""))</f>
        <v/>
      </c>
      <c r="T2709">
        <f>IF(AND(A2709="مصروف",R2709&gt;0,I2709="موافق",S2709&lt;&gt;"",H2709&lt;&gt;""),N(G2709),0)</f>
        <v/>
      </c>
    </row>
    <row r="2710">
      <c r="A2710" s="19" t="n"/>
      <c r="B2710" s="20">
        <f>IF(A2710="","",IF(R2710=0,"⚠ أضف سطر عهدة أولًا","DMT-"&amp;TEXT(R2710,"000")))</f>
        <v/>
      </c>
      <c r="C2710" s="21" t="n"/>
      <c r="D2710" s="20">
        <f>IF(C2710="","",IF(S2710="","خارج السنة المالية",INDEX(القوائم!$D$2:$D$13,S2710)))</f>
        <v/>
      </c>
      <c r="E2710" s="22" t="n"/>
      <c r="F2710" s="23" t="n"/>
      <c r="G2710" s="23" t="n"/>
      <c r="H2710" s="22" t="n"/>
      <c r="I2710" s="19" t="n"/>
      <c r="J2710" s="21" t="n"/>
      <c r="K2710" s="19" t="n"/>
      <c r="L2710" s="19" t="n"/>
      <c r="M2710" s="21" t="n"/>
      <c r="N2710" s="22" t="n"/>
      <c r="O2710" s="24">
        <f>IF(A2710&lt;&gt;"عهدة","",SUMIFS($G$8:$G$5007,$B$8:$B$5007,B2710,$A$8:$A$5007,"مصروف",$I$8:$I$5007,"&lt;&gt;مرفوض"))</f>
        <v/>
      </c>
      <c r="P2710" s="25">
        <f>IF(A2710&lt;&gt;"عهدة","",N(F2710)-O2710)</f>
        <v/>
      </c>
      <c r="Q2710" s="26">
        <f>IF(A2710="","",IF(A2710="عهدة",IF(N(F2710)=0,"⚠ أدخل قيمة العهدة",IF(P2710&lt;0,"⛔ عجز / زيادة مصروفات "&amp;TEXT(-P2710,"#,##0"),IF(COUNTIFS($B$8:$B$5007,B2710,$A$8:$A$5007,"مصروف",$I$8:$I$5007,"&lt;&gt;مرفوض",$K$8:$K$5007,"&lt;&gt;نعم")&gt;0,"⚠ "&amp;COUNTIFS($B$8:$B$5007,B2710,$A$8:$A$5007,"مصروف",$I$8:$I$5007,"&lt;&gt;مرفوض",$K$8:$K$5007,"&lt;&gt;نعم")&amp;" مصروف غير مسوى",IF(L2710="تمت التسوية",IF(P2710=0,"✔ متوازنة وتمت التسوية","✔ تمت التسوية – متبقي "&amp;TEXT(P2710,"#,##0")),IF(P2710&gt;0,"متبقي "&amp;TEXT(P2710,"#,##0"),"✔ متوازنة"))))),IF(R2710=0,"⚠ أضف سطر عهدة أولًا",IF(OR(C2710="",N(G2710)=0),"⚠ أكمل التاريخ والقيمة",IF(S2710="","⚠ التاريخ خارج السنة المالية",IF(H2710="","⚠ اختر بند الموازنة",IF(I2710="مرفوض","✖ مرفوض من المدير",IF(I2710&lt;&gt;"موافق","⏳ بانتظار موافقة المدير",IF(K2710&lt;&gt;"نعم","⚠ غير مسوى مع الحسابات","✔ معتمد ومسوى")))))))))</f>
        <v/>
      </c>
      <c r="R2710">
        <f>N(R2709)+IF(A2710="عهدة",1,0)</f>
        <v/>
      </c>
      <c r="S2710">
        <f>IF(C2710="","",IF(AND(C2710&gt;=DATE(2026,9,1),C2710&lt;=DATE(2027,8,31)),(YEAR(C2710)-2026)*12+MONTH(C2710)-8,""))</f>
        <v/>
      </c>
      <c r="T2710">
        <f>IF(AND(A2710="مصروف",R2710&gt;0,I2710="موافق",S2710&lt;&gt;"",H2710&lt;&gt;""),N(G2710),0)</f>
        <v/>
      </c>
    </row>
    <row r="2711">
      <c r="A2711" s="19" t="n"/>
      <c r="B2711" s="20">
        <f>IF(A2711="","",IF(R2711=0,"⚠ أضف سطر عهدة أولًا","DMT-"&amp;TEXT(R2711,"000")))</f>
        <v/>
      </c>
      <c r="C2711" s="21" t="n"/>
      <c r="D2711" s="20">
        <f>IF(C2711="","",IF(S2711="","خارج السنة المالية",INDEX(القوائم!$D$2:$D$13,S2711)))</f>
        <v/>
      </c>
      <c r="E2711" s="22" t="n"/>
      <c r="F2711" s="23" t="n"/>
      <c r="G2711" s="23" t="n"/>
      <c r="H2711" s="22" t="n"/>
      <c r="I2711" s="19" t="n"/>
      <c r="J2711" s="21" t="n"/>
      <c r="K2711" s="19" t="n"/>
      <c r="L2711" s="19" t="n"/>
      <c r="M2711" s="21" t="n"/>
      <c r="N2711" s="22" t="n"/>
      <c r="O2711" s="24">
        <f>IF(A2711&lt;&gt;"عهدة","",SUMIFS($G$8:$G$5007,$B$8:$B$5007,B2711,$A$8:$A$5007,"مصروف",$I$8:$I$5007,"&lt;&gt;مرفوض"))</f>
        <v/>
      </c>
      <c r="P2711" s="25">
        <f>IF(A2711&lt;&gt;"عهدة","",N(F2711)-O2711)</f>
        <v/>
      </c>
      <c r="Q2711" s="26">
        <f>IF(A2711="","",IF(A2711="عهدة",IF(N(F2711)=0,"⚠ أدخل قيمة العهدة",IF(P2711&lt;0,"⛔ عجز / زيادة مصروفات "&amp;TEXT(-P2711,"#,##0"),IF(COUNTIFS($B$8:$B$5007,B2711,$A$8:$A$5007,"مصروف",$I$8:$I$5007,"&lt;&gt;مرفوض",$K$8:$K$5007,"&lt;&gt;نعم")&gt;0,"⚠ "&amp;COUNTIFS($B$8:$B$5007,B2711,$A$8:$A$5007,"مصروف",$I$8:$I$5007,"&lt;&gt;مرفوض",$K$8:$K$5007,"&lt;&gt;نعم")&amp;" مصروف غير مسوى",IF(L2711="تمت التسوية",IF(P2711=0,"✔ متوازنة وتمت التسوية","✔ تمت التسوية – متبقي "&amp;TEXT(P2711,"#,##0")),IF(P2711&gt;0,"متبقي "&amp;TEXT(P2711,"#,##0"),"✔ متوازنة"))))),IF(R2711=0,"⚠ أضف سطر عهدة أولًا",IF(OR(C2711="",N(G2711)=0),"⚠ أكمل التاريخ والقيمة",IF(S2711="","⚠ التاريخ خارج السنة المالية",IF(H2711="","⚠ اختر بند الموازنة",IF(I2711="مرفوض","✖ مرفوض من المدير",IF(I2711&lt;&gt;"موافق","⏳ بانتظار موافقة المدير",IF(K2711&lt;&gt;"نعم","⚠ غير مسوى مع الحسابات","✔ معتمد ومسوى")))))))))</f>
        <v/>
      </c>
      <c r="R2711">
        <f>N(R2710)+IF(A2711="عهدة",1,0)</f>
        <v/>
      </c>
      <c r="S2711">
        <f>IF(C2711="","",IF(AND(C2711&gt;=DATE(2026,9,1),C2711&lt;=DATE(2027,8,31)),(YEAR(C2711)-2026)*12+MONTH(C2711)-8,""))</f>
        <v/>
      </c>
      <c r="T2711">
        <f>IF(AND(A2711="مصروف",R2711&gt;0,I2711="موافق",S2711&lt;&gt;"",H2711&lt;&gt;""),N(G2711),0)</f>
        <v/>
      </c>
    </row>
    <row r="2712">
      <c r="A2712" s="19" t="n"/>
      <c r="B2712" s="20">
        <f>IF(A2712="","",IF(R2712=0,"⚠ أضف سطر عهدة أولًا","DMT-"&amp;TEXT(R2712,"000")))</f>
        <v/>
      </c>
      <c r="C2712" s="21" t="n"/>
      <c r="D2712" s="20">
        <f>IF(C2712="","",IF(S2712="","خارج السنة المالية",INDEX(القوائم!$D$2:$D$13,S2712)))</f>
        <v/>
      </c>
      <c r="E2712" s="22" t="n"/>
      <c r="F2712" s="23" t="n"/>
      <c r="G2712" s="23" t="n"/>
      <c r="H2712" s="22" t="n"/>
      <c r="I2712" s="19" t="n"/>
      <c r="J2712" s="21" t="n"/>
      <c r="K2712" s="19" t="n"/>
      <c r="L2712" s="19" t="n"/>
      <c r="M2712" s="21" t="n"/>
      <c r="N2712" s="22" t="n"/>
      <c r="O2712" s="24">
        <f>IF(A2712&lt;&gt;"عهدة","",SUMIFS($G$8:$G$5007,$B$8:$B$5007,B2712,$A$8:$A$5007,"مصروف",$I$8:$I$5007,"&lt;&gt;مرفوض"))</f>
        <v/>
      </c>
      <c r="P2712" s="25">
        <f>IF(A2712&lt;&gt;"عهدة","",N(F2712)-O2712)</f>
        <v/>
      </c>
      <c r="Q2712" s="26">
        <f>IF(A2712="","",IF(A2712="عهدة",IF(N(F2712)=0,"⚠ أدخل قيمة العهدة",IF(P2712&lt;0,"⛔ عجز / زيادة مصروفات "&amp;TEXT(-P2712,"#,##0"),IF(COUNTIFS($B$8:$B$5007,B2712,$A$8:$A$5007,"مصروف",$I$8:$I$5007,"&lt;&gt;مرفوض",$K$8:$K$5007,"&lt;&gt;نعم")&gt;0,"⚠ "&amp;COUNTIFS($B$8:$B$5007,B2712,$A$8:$A$5007,"مصروف",$I$8:$I$5007,"&lt;&gt;مرفوض",$K$8:$K$5007,"&lt;&gt;نعم")&amp;" مصروف غير مسوى",IF(L2712="تمت التسوية",IF(P2712=0,"✔ متوازنة وتمت التسوية","✔ تمت التسوية – متبقي "&amp;TEXT(P2712,"#,##0")),IF(P2712&gt;0,"متبقي "&amp;TEXT(P2712,"#,##0"),"✔ متوازنة"))))),IF(R2712=0,"⚠ أضف سطر عهدة أولًا",IF(OR(C2712="",N(G2712)=0),"⚠ أكمل التاريخ والقيمة",IF(S2712="","⚠ التاريخ خارج السنة المالية",IF(H2712="","⚠ اختر بند الموازنة",IF(I2712="مرفوض","✖ مرفوض من المدير",IF(I2712&lt;&gt;"موافق","⏳ بانتظار موافقة المدير",IF(K2712&lt;&gt;"نعم","⚠ غير مسوى مع الحسابات","✔ معتمد ومسوى")))))))))</f>
        <v/>
      </c>
      <c r="R2712">
        <f>N(R2711)+IF(A2712="عهدة",1,0)</f>
        <v/>
      </c>
      <c r="S2712">
        <f>IF(C2712="","",IF(AND(C2712&gt;=DATE(2026,9,1),C2712&lt;=DATE(2027,8,31)),(YEAR(C2712)-2026)*12+MONTH(C2712)-8,""))</f>
        <v/>
      </c>
      <c r="T2712">
        <f>IF(AND(A2712="مصروف",R2712&gt;0,I2712="موافق",S2712&lt;&gt;"",H2712&lt;&gt;""),N(G2712),0)</f>
        <v/>
      </c>
    </row>
    <row r="2713">
      <c r="A2713" s="19" t="n"/>
      <c r="B2713" s="20">
        <f>IF(A2713="","",IF(R2713=0,"⚠ أضف سطر عهدة أولًا","DMT-"&amp;TEXT(R2713,"000")))</f>
        <v/>
      </c>
      <c r="C2713" s="21" t="n"/>
      <c r="D2713" s="20">
        <f>IF(C2713="","",IF(S2713="","خارج السنة المالية",INDEX(القوائم!$D$2:$D$13,S2713)))</f>
        <v/>
      </c>
      <c r="E2713" s="22" t="n"/>
      <c r="F2713" s="23" t="n"/>
      <c r="G2713" s="23" t="n"/>
      <c r="H2713" s="22" t="n"/>
      <c r="I2713" s="19" t="n"/>
      <c r="J2713" s="21" t="n"/>
      <c r="K2713" s="19" t="n"/>
      <c r="L2713" s="19" t="n"/>
      <c r="M2713" s="21" t="n"/>
      <c r="N2713" s="22" t="n"/>
      <c r="O2713" s="24">
        <f>IF(A2713&lt;&gt;"عهدة","",SUMIFS($G$8:$G$5007,$B$8:$B$5007,B2713,$A$8:$A$5007,"مصروف",$I$8:$I$5007,"&lt;&gt;مرفوض"))</f>
        <v/>
      </c>
      <c r="P2713" s="25">
        <f>IF(A2713&lt;&gt;"عهدة","",N(F2713)-O2713)</f>
        <v/>
      </c>
      <c r="Q2713" s="26">
        <f>IF(A2713="","",IF(A2713="عهدة",IF(N(F2713)=0,"⚠ أدخل قيمة العهدة",IF(P2713&lt;0,"⛔ عجز / زيادة مصروفات "&amp;TEXT(-P2713,"#,##0"),IF(COUNTIFS($B$8:$B$5007,B2713,$A$8:$A$5007,"مصروف",$I$8:$I$5007,"&lt;&gt;مرفوض",$K$8:$K$5007,"&lt;&gt;نعم")&gt;0,"⚠ "&amp;COUNTIFS($B$8:$B$5007,B2713,$A$8:$A$5007,"مصروف",$I$8:$I$5007,"&lt;&gt;مرفوض",$K$8:$K$5007,"&lt;&gt;نعم")&amp;" مصروف غير مسوى",IF(L2713="تمت التسوية",IF(P2713=0,"✔ متوازنة وتمت التسوية","✔ تمت التسوية – متبقي "&amp;TEXT(P2713,"#,##0")),IF(P2713&gt;0,"متبقي "&amp;TEXT(P2713,"#,##0"),"✔ متوازنة"))))),IF(R2713=0,"⚠ أضف سطر عهدة أولًا",IF(OR(C2713="",N(G2713)=0),"⚠ أكمل التاريخ والقيمة",IF(S2713="","⚠ التاريخ خارج السنة المالية",IF(H2713="","⚠ اختر بند الموازنة",IF(I2713="مرفوض","✖ مرفوض من المدير",IF(I2713&lt;&gt;"موافق","⏳ بانتظار موافقة المدير",IF(K2713&lt;&gt;"نعم","⚠ غير مسوى مع الحسابات","✔ معتمد ومسوى")))))))))</f>
        <v/>
      </c>
      <c r="R2713">
        <f>N(R2712)+IF(A2713="عهدة",1,0)</f>
        <v/>
      </c>
      <c r="S2713">
        <f>IF(C2713="","",IF(AND(C2713&gt;=DATE(2026,9,1),C2713&lt;=DATE(2027,8,31)),(YEAR(C2713)-2026)*12+MONTH(C2713)-8,""))</f>
        <v/>
      </c>
      <c r="T2713">
        <f>IF(AND(A2713="مصروف",R2713&gt;0,I2713="موافق",S2713&lt;&gt;"",H2713&lt;&gt;""),N(G2713),0)</f>
        <v/>
      </c>
    </row>
    <row r="2714">
      <c r="A2714" s="19" t="n"/>
      <c r="B2714" s="20">
        <f>IF(A2714="","",IF(R2714=0,"⚠ أضف سطر عهدة أولًا","DMT-"&amp;TEXT(R2714,"000")))</f>
        <v/>
      </c>
      <c r="C2714" s="21" t="n"/>
      <c r="D2714" s="20">
        <f>IF(C2714="","",IF(S2714="","خارج السنة المالية",INDEX(القوائم!$D$2:$D$13,S2714)))</f>
        <v/>
      </c>
      <c r="E2714" s="22" t="n"/>
      <c r="F2714" s="23" t="n"/>
      <c r="G2714" s="23" t="n"/>
      <c r="H2714" s="22" t="n"/>
      <c r="I2714" s="19" t="n"/>
      <c r="J2714" s="21" t="n"/>
      <c r="K2714" s="19" t="n"/>
      <c r="L2714" s="19" t="n"/>
      <c r="M2714" s="21" t="n"/>
      <c r="N2714" s="22" t="n"/>
      <c r="O2714" s="24">
        <f>IF(A2714&lt;&gt;"عهدة","",SUMIFS($G$8:$G$5007,$B$8:$B$5007,B2714,$A$8:$A$5007,"مصروف",$I$8:$I$5007,"&lt;&gt;مرفوض"))</f>
        <v/>
      </c>
      <c r="P2714" s="25">
        <f>IF(A2714&lt;&gt;"عهدة","",N(F2714)-O2714)</f>
        <v/>
      </c>
      <c r="Q2714" s="26">
        <f>IF(A2714="","",IF(A2714="عهدة",IF(N(F2714)=0,"⚠ أدخل قيمة العهدة",IF(P2714&lt;0,"⛔ عجز / زيادة مصروفات "&amp;TEXT(-P2714,"#,##0"),IF(COUNTIFS($B$8:$B$5007,B2714,$A$8:$A$5007,"مصروف",$I$8:$I$5007,"&lt;&gt;مرفوض",$K$8:$K$5007,"&lt;&gt;نعم")&gt;0,"⚠ "&amp;COUNTIFS($B$8:$B$5007,B2714,$A$8:$A$5007,"مصروف",$I$8:$I$5007,"&lt;&gt;مرفوض",$K$8:$K$5007,"&lt;&gt;نعم")&amp;" مصروف غير مسوى",IF(L2714="تمت التسوية",IF(P2714=0,"✔ متوازنة وتمت التسوية","✔ تمت التسوية – متبقي "&amp;TEXT(P2714,"#,##0")),IF(P2714&gt;0,"متبقي "&amp;TEXT(P2714,"#,##0"),"✔ متوازنة"))))),IF(R2714=0,"⚠ أضف سطر عهدة أولًا",IF(OR(C2714="",N(G2714)=0),"⚠ أكمل التاريخ والقيمة",IF(S2714="","⚠ التاريخ خارج السنة المالية",IF(H2714="","⚠ اختر بند الموازنة",IF(I2714="مرفوض","✖ مرفوض من المدير",IF(I2714&lt;&gt;"موافق","⏳ بانتظار موافقة المدير",IF(K2714&lt;&gt;"نعم","⚠ غير مسوى مع الحسابات","✔ معتمد ومسوى")))))))))</f>
        <v/>
      </c>
      <c r="R2714">
        <f>N(R2713)+IF(A2714="عهدة",1,0)</f>
        <v/>
      </c>
      <c r="S2714">
        <f>IF(C2714="","",IF(AND(C2714&gt;=DATE(2026,9,1),C2714&lt;=DATE(2027,8,31)),(YEAR(C2714)-2026)*12+MONTH(C2714)-8,""))</f>
        <v/>
      </c>
      <c r="T2714">
        <f>IF(AND(A2714="مصروف",R2714&gt;0,I2714="موافق",S2714&lt;&gt;"",H2714&lt;&gt;""),N(G2714),0)</f>
        <v/>
      </c>
    </row>
    <row r="2715">
      <c r="A2715" s="19" t="n"/>
      <c r="B2715" s="20">
        <f>IF(A2715="","",IF(R2715=0,"⚠ أضف سطر عهدة أولًا","DMT-"&amp;TEXT(R2715,"000")))</f>
        <v/>
      </c>
      <c r="C2715" s="21" t="n"/>
      <c r="D2715" s="20">
        <f>IF(C2715="","",IF(S2715="","خارج السنة المالية",INDEX(القوائم!$D$2:$D$13,S2715)))</f>
        <v/>
      </c>
      <c r="E2715" s="22" t="n"/>
      <c r="F2715" s="23" t="n"/>
      <c r="G2715" s="23" t="n"/>
      <c r="H2715" s="22" t="n"/>
      <c r="I2715" s="19" t="n"/>
      <c r="J2715" s="21" t="n"/>
      <c r="K2715" s="19" t="n"/>
      <c r="L2715" s="19" t="n"/>
      <c r="M2715" s="21" t="n"/>
      <c r="N2715" s="22" t="n"/>
      <c r="O2715" s="24">
        <f>IF(A2715&lt;&gt;"عهدة","",SUMIFS($G$8:$G$5007,$B$8:$B$5007,B2715,$A$8:$A$5007,"مصروف",$I$8:$I$5007,"&lt;&gt;مرفوض"))</f>
        <v/>
      </c>
      <c r="P2715" s="25">
        <f>IF(A2715&lt;&gt;"عهدة","",N(F2715)-O2715)</f>
        <v/>
      </c>
      <c r="Q2715" s="26">
        <f>IF(A2715="","",IF(A2715="عهدة",IF(N(F2715)=0,"⚠ أدخل قيمة العهدة",IF(P2715&lt;0,"⛔ عجز / زيادة مصروفات "&amp;TEXT(-P2715,"#,##0"),IF(COUNTIFS($B$8:$B$5007,B2715,$A$8:$A$5007,"مصروف",$I$8:$I$5007,"&lt;&gt;مرفوض",$K$8:$K$5007,"&lt;&gt;نعم")&gt;0,"⚠ "&amp;COUNTIFS($B$8:$B$5007,B2715,$A$8:$A$5007,"مصروف",$I$8:$I$5007,"&lt;&gt;مرفوض",$K$8:$K$5007,"&lt;&gt;نعم")&amp;" مصروف غير مسوى",IF(L2715="تمت التسوية",IF(P2715=0,"✔ متوازنة وتمت التسوية","✔ تمت التسوية – متبقي "&amp;TEXT(P2715,"#,##0")),IF(P2715&gt;0,"متبقي "&amp;TEXT(P2715,"#,##0"),"✔ متوازنة"))))),IF(R2715=0,"⚠ أضف سطر عهدة أولًا",IF(OR(C2715="",N(G2715)=0),"⚠ أكمل التاريخ والقيمة",IF(S2715="","⚠ التاريخ خارج السنة المالية",IF(H2715="","⚠ اختر بند الموازنة",IF(I2715="مرفوض","✖ مرفوض من المدير",IF(I2715&lt;&gt;"موافق","⏳ بانتظار موافقة المدير",IF(K2715&lt;&gt;"نعم","⚠ غير مسوى مع الحسابات","✔ معتمد ومسوى")))))))))</f>
        <v/>
      </c>
      <c r="R2715">
        <f>N(R2714)+IF(A2715="عهدة",1,0)</f>
        <v/>
      </c>
      <c r="S2715">
        <f>IF(C2715="","",IF(AND(C2715&gt;=DATE(2026,9,1),C2715&lt;=DATE(2027,8,31)),(YEAR(C2715)-2026)*12+MONTH(C2715)-8,""))</f>
        <v/>
      </c>
      <c r="T2715">
        <f>IF(AND(A2715="مصروف",R2715&gt;0,I2715="موافق",S2715&lt;&gt;"",H2715&lt;&gt;""),N(G2715),0)</f>
        <v/>
      </c>
    </row>
    <row r="2716">
      <c r="A2716" s="19" t="n"/>
      <c r="B2716" s="20">
        <f>IF(A2716="","",IF(R2716=0,"⚠ أضف سطر عهدة أولًا","DMT-"&amp;TEXT(R2716,"000")))</f>
        <v/>
      </c>
      <c r="C2716" s="21" t="n"/>
      <c r="D2716" s="20">
        <f>IF(C2716="","",IF(S2716="","خارج السنة المالية",INDEX(القوائم!$D$2:$D$13,S2716)))</f>
        <v/>
      </c>
      <c r="E2716" s="22" t="n"/>
      <c r="F2716" s="23" t="n"/>
      <c r="G2716" s="23" t="n"/>
      <c r="H2716" s="22" t="n"/>
      <c r="I2716" s="19" t="n"/>
      <c r="J2716" s="21" t="n"/>
      <c r="K2716" s="19" t="n"/>
      <c r="L2716" s="19" t="n"/>
      <c r="M2716" s="21" t="n"/>
      <c r="N2716" s="22" t="n"/>
      <c r="O2716" s="24">
        <f>IF(A2716&lt;&gt;"عهدة","",SUMIFS($G$8:$G$5007,$B$8:$B$5007,B2716,$A$8:$A$5007,"مصروف",$I$8:$I$5007,"&lt;&gt;مرفوض"))</f>
        <v/>
      </c>
      <c r="P2716" s="25">
        <f>IF(A2716&lt;&gt;"عهدة","",N(F2716)-O2716)</f>
        <v/>
      </c>
      <c r="Q2716" s="26">
        <f>IF(A2716="","",IF(A2716="عهدة",IF(N(F2716)=0,"⚠ أدخل قيمة العهدة",IF(P2716&lt;0,"⛔ عجز / زيادة مصروفات "&amp;TEXT(-P2716,"#,##0"),IF(COUNTIFS($B$8:$B$5007,B2716,$A$8:$A$5007,"مصروف",$I$8:$I$5007,"&lt;&gt;مرفوض",$K$8:$K$5007,"&lt;&gt;نعم")&gt;0,"⚠ "&amp;COUNTIFS($B$8:$B$5007,B2716,$A$8:$A$5007,"مصروف",$I$8:$I$5007,"&lt;&gt;مرفوض",$K$8:$K$5007,"&lt;&gt;نعم")&amp;" مصروف غير مسوى",IF(L2716="تمت التسوية",IF(P2716=0,"✔ متوازنة وتمت التسوية","✔ تمت التسوية – متبقي "&amp;TEXT(P2716,"#,##0")),IF(P2716&gt;0,"متبقي "&amp;TEXT(P2716,"#,##0"),"✔ متوازنة"))))),IF(R2716=0,"⚠ أضف سطر عهدة أولًا",IF(OR(C2716="",N(G2716)=0),"⚠ أكمل التاريخ والقيمة",IF(S2716="","⚠ التاريخ خارج السنة المالية",IF(H2716="","⚠ اختر بند الموازنة",IF(I2716="مرفوض","✖ مرفوض من المدير",IF(I2716&lt;&gt;"موافق","⏳ بانتظار موافقة المدير",IF(K2716&lt;&gt;"نعم","⚠ غير مسوى مع الحسابات","✔ معتمد ومسوى")))))))))</f>
        <v/>
      </c>
      <c r="R2716">
        <f>N(R2715)+IF(A2716="عهدة",1,0)</f>
        <v/>
      </c>
      <c r="S2716">
        <f>IF(C2716="","",IF(AND(C2716&gt;=DATE(2026,9,1),C2716&lt;=DATE(2027,8,31)),(YEAR(C2716)-2026)*12+MONTH(C2716)-8,""))</f>
        <v/>
      </c>
      <c r="T2716">
        <f>IF(AND(A2716="مصروف",R2716&gt;0,I2716="موافق",S2716&lt;&gt;"",H2716&lt;&gt;""),N(G2716),0)</f>
        <v/>
      </c>
    </row>
    <row r="2717">
      <c r="A2717" s="19" t="n"/>
      <c r="B2717" s="20">
        <f>IF(A2717="","",IF(R2717=0,"⚠ أضف سطر عهدة أولًا","DMT-"&amp;TEXT(R2717,"000")))</f>
        <v/>
      </c>
      <c r="C2717" s="21" t="n"/>
      <c r="D2717" s="20">
        <f>IF(C2717="","",IF(S2717="","خارج السنة المالية",INDEX(القوائم!$D$2:$D$13,S2717)))</f>
        <v/>
      </c>
      <c r="E2717" s="22" t="n"/>
      <c r="F2717" s="23" t="n"/>
      <c r="G2717" s="23" t="n"/>
      <c r="H2717" s="22" t="n"/>
      <c r="I2717" s="19" t="n"/>
      <c r="J2717" s="21" t="n"/>
      <c r="K2717" s="19" t="n"/>
      <c r="L2717" s="19" t="n"/>
      <c r="M2717" s="21" t="n"/>
      <c r="N2717" s="22" t="n"/>
      <c r="O2717" s="24">
        <f>IF(A2717&lt;&gt;"عهدة","",SUMIFS($G$8:$G$5007,$B$8:$B$5007,B2717,$A$8:$A$5007,"مصروف",$I$8:$I$5007,"&lt;&gt;مرفوض"))</f>
        <v/>
      </c>
      <c r="P2717" s="25">
        <f>IF(A2717&lt;&gt;"عهدة","",N(F2717)-O2717)</f>
        <v/>
      </c>
      <c r="Q2717" s="26">
        <f>IF(A2717="","",IF(A2717="عهدة",IF(N(F2717)=0,"⚠ أدخل قيمة العهدة",IF(P2717&lt;0,"⛔ عجز / زيادة مصروفات "&amp;TEXT(-P2717,"#,##0"),IF(COUNTIFS($B$8:$B$5007,B2717,$A$8:$A$5007,"مصروف",$I$8:$I$5007,"&lt;&gt;مرفوض",$K$8:$K$5007,"&lt;&gt;نعم")&gt;0,"⚠ "&amp;COUNTIFS($B$8:$B$5007,B2717,$A$8:$A$5007,"مصروف",$I$8:$I$5007,"&lt;&gt;مرفوض",$K$8:$K$5007,"&lt;&gt;نعم")&amp;" مصروف غير مسوى",IF(L2717="تمت التسوية",IF(P2717=0,"✔ متوازنة وتمت التسوية","✔ تمت التسوية – متبقي "&amp;TEXT(P2717,"#,##0")),IF(P2717&gt;0,"متبقي "&amp;TEXT(P2717,"#,##0"),"✔ متوازنة"))))),IF(R2717=0,"⚠ أضف سطر عهدة أولًا",IF(OR(C2717="",N(G2717)=0),"⚠ أكمل التاريخ والقيمة",IF(S2717="","⚠ التاريخ خارج السنة المالية",IF(H2717="","⚠ اختر بند الموازنة",IF(I2717="مرفوض","✖ مرفوض من المدير",IF(I2717&lt;&gt;"موافق","⏳ بانتظار موافقة المدير",IF(K2717&lt;&gt;"نعم","⚠ غير مسوى مع الحسابات","✔ معتمد ومسوى")))))))))</f>
        <v/>
      </c>
      <c r="R2717">
        <f>N(R2716)+IF(A2717="عهدة",1,0)</f>
        <v/>
      </c>
      <c r="S2717">
        <f>IF(C2717="","",IF(AND(C2717&gt;=DATE(2026,9,1),C2717&lt;=DATE(2027,8,31)),(YEAR(C2717)-2026)*12+MONTH(C2717)-8,""))</f>
        <v/>
      </c>
      <c r="T2717">
        <f>IF(AND(A2717="مصروف",R2717&gt;0,I2717="موافق",S2717&lt;&gt;"",H2717&lt;&gt;""),N(G2717),0)</f>
        <v/>
      </c>
    </row>
    <row r="2718">
      <c r="A2718" s="19" t="n"/>
      <c r="B2718" s="20">
        <f>IF(A2718="","",IF(R2718=0,"⚠ أضف سطر عهدة أولًا","DMT-"&amp;TEXT(R2718,"000")))</f>
        <v/>
      </c>
      <c r="C2718" s="21" t="n"/>
      <c r="D2718" s="20">
        <f>IF(C2718="","",IF(S2718="","خارج السنة المالية",INDEX(القوائم!$D$2:$D$13,S2718)))</f>
        <v/>
      </c>
      <c r="E2718" s="22" t="n"/>
      <c r="F2718" s="23" t="n"/>
      <c r="G2718" s="23" t="n"/>
      <c r="H2718" s="22" t="n"/>
      <c r="I2718" s="19" t="n"/>
      <c r="J2718" s="21" t="n"/>
      <c r="K2718" s="19" t="n"/>
      <c r="L2718" s="19" t="n"/>
      <c r="M2718" s="21" t="n"/>
      <c r="N2718" s="22" t="n"/>
      <c r="O2718" s="24">
        <f>IF(A2718&lt;&gt;"عهدة","",SUMIFS($G$8:$G$5007,$B$8:$B$5007,B2718,$A$8:$A$5007,"مصروف",$I$8:$I$5007,"&lt;&gt;مرفوض"))</f>
        <v/>
      </c>
      <c r="P2718" s="25">
        <f>IF(A2718&lt;&gt;"عهدة","",N(F2718)-O2718)</f>
        <v/>
      </c>
      <c r="Q2718" s="26">
        <f>IF(A2718="","",IF(A2718="عهدة",IF(N(F2718)=0,"⚠ أدخل قيمة العهدة",IF(P2718&lt;0,"⛔ عجز / زيادة مصروفات "&amp;TEXT(-P2718,"#,##0"),IF(COUNTIFS($B$8:$B$5007,B2718,$A$8:$A$5007,"مصروف",$I$8:$I$5007,"&lt;&gt;مرفوض",$K$8:$K$5007,"&lt;&gt;نعم")&gt;0,"⚠ "&amp;COUNTIFS($B$8:$B$5007,B2718,$A$8:$A$5007,"مصروف",$I$8:$I$5007,"&lt;&gt;مرفوض",$K$8:$K$5007,"&lt;&gt;نعم")&amp;" مصروف غير مسوى",IF(L2718="تمت التسوية",IF(P2718=0,"✔ متوازنة وتمت التسوية","✔ تمت التسوية – متبقي "&amp;TEXT(P2718,"#,##0")),IF(P2718&gt;0,"متبقي "&amp;TEXT(P2718,"#,##0"),"✔ متوازنة"))))),IF(R2718=0,"⚠ أضف سطر عهدة أولًا",IF(OR(C2718="",N(G2718)=0),"⚠ أكمل التاريخ والقيمة",IF(S2718="","⚠ التاريخ خارج السنة المالية",IF(H2718="","⚠ اختر بند الموازنة",IF(I2718="مرفوض","✖ مرفوض من المدير",IF(I2718&lt;&gt;"موافق","⏳ بانتظار موافقة المدير",IF(K2718&lt;&gt;"نعم","⚠ غير مسوى مع الحسابات","✔ معتمد ومسوى")))))))))</f>
        <v/>
      </c>
      <c r="R2718">
        <f>N(R2717)+IF(A2718="عهدة",1,0)</f>
        <v/>
      </c>
      <c r="S2718">
        <f>IF(C2718="","",IF(AND(C2718&gt;=DATE(2026,9,1),C2718&lt;=DATE(2027,8,31)),(YEAR(C2718)-2026)*12+MONTH(C2718)-8,""))</f>
        <v/>
      </c>
      <c r="T2718">
        <f>IF(AND(A2718="مصروف",R2718&gt;0,I2718="موافق",S2718&lt;&gt;"",H2718&lt;&gt;""),N(G2718),0)</f>
        <v/>
      </c>
    </row>
    <row r="2719">
      <c r="A2719" s="19" t="n"/>
      <c r="B2719" s="20">
        <f>IF(A2719="","",IF(R2719=0,"⚠ أضف سطر عهدة أولًا","DMT-"&amp;TEXT(R2719,"000")))</f>
        <v/>
      </c>
      <c r="C2719" s="21" t="n"/>
      <c r="D2719" s="20">
        <f>IF(C2719="","",IF(S2719="","خارج السنة المالية",INDEX(القوائم!$D$2:$D$13,S2719)))</f>
        <v/>
      </c>
      <c r="E2719" s="22" t="n"/>
      <c r="F2719" s="23" t="n"/>
      <c r="G2719" s="23" t="n"/>
      <c r="H2719" s="22" t="n"/>
      <c r="I2719" s="19" t="n"/>
      <c r="J2719" s="21" t="n"/>
      <c r="K2719" s="19" t="n"/>
      <c r="L2719" s="19" t="n"/>
      <c r="M2719" s="21" t="n"/>
      <c r="N2719" s="22" t="n"/>
      <c r="O2719" s="24">
        <f>IF(A2719&lt;&gt;"عهدة","",SUMIFS($G$8:$G$5007,$B$8:$B$5007,B2719,$A$8:$A$5007,"مصروف",$I$8:$I$5007,"&lt;&gt;مرفوض"))</f>
        <v/>
      </c>
      <c r="P2719" s="25">
        <f>IF(A2719&lt;&gt;"عهدة","",N(F2719)-O2719)</f>
        <v/>
      </c>
      <c r="Q2719" s="26">
        <f>IF(A2719="","",IF(A2719="عهدة",IF(N(F2719)=0,"⚠ أدخل قيمة العهدة",IF(P2719&lt;0,"⛔ عجز / زيادة مصروفات "&amp;TEXT(-P2719,"#,##0"),IF(COUNTIFS($B$8:$B$5007,B2719,$A$8:$A$5007,"مصروف",$I$8:$I$5007,"&lt;&gt;مرفوض",$K$8:$K$5007,"&lt;&gt;نعم")&gt;0,"⚠ "&amp;COUNTIFS($B$8:$B$5007,B2719,$A$8:$A$5007,"مصروف",$I$8:$I$5007,"&lt;&gt;مرفوض",$K$8:$K$5007,"&lt;&gt;نعم")&amp;" مصروف غير مسوى",IF(L2719="تمت التسوية",IF(P2719=0,"✔ متوازنة وتمت التسوية","✔ تمت التسوية – متبقي "&amp;TEXT(P2719,"#,##0")),IF(P2719&gt;0,"متبقي "&amp;TEXT(P2719,"#,##0"),"✔ متوازنة"))))),IF(R2719=0,"⚠ أضف سطر عهدة أولًا",IF(OR(C2719="",N(G2719)=0),"⚠ أكمل التاريخ والقيمة",IF(S2719="","⚠ التاريخ خارج السنة المالية",IF(H2719="","⚠ اختر بند الموازنة",IF(I2719="مرفوض","✖ مرفوض من المدير",IF(I2719&lt;&gt;"موافق","⏳ بانتظار موافقة المدير",IF(K2719&lt;&gt;"نعم","⚠ غير مسوى مع الحسابات","✔ معتمد ومسوى")))))))))</f>
        <v/>
      </c>
      <c r="R2719">
        <f>N(R2718)+IF(A2719="عهدة",1,0)</f>
        <v/>
      </c>
      <c r="S2719">
        <f>IF(C2719="","",IF(AND(C2719&gt;=DATE(2026,9,1),C2719&lt;=DATE(2027,8,31)),(YEAR(C2719)-2026)*12+MONTH(C2719)-8,""))</f>
        <v/>
      </c>
      <c r="T2719">
        <f>IF(AND(A2719="مصروف",R2719&gt;0,I2719="موافق",S2719&lt;&gt;"",H2719&lt;&gt;""),N(G2719),0)</f>
        <v/>
      </c>
    </row>
    <row r="2720">
      <c r="A2720" s="19" t="n"/>
      <c r="B2720" s="20">
        <f>IF(A2720="","",IF(R2720=0,"⚠ أضف سطر عهدة أولًا","DMT-"&amp;TEXT(R2720,"000")))</f>
        <v/>
      </c>
      <c r="C2720" s="21" t="n"/>
      <c r="D2720" s="20">
        <f>IF(C2720="","",IF(S2720="","خارج السنة المالية",INDEX(القوائم!$D$2:$D$13,S2720)))</f>
        <v/>
      </c>
      <c r="E2720" s="22" t="n"/>
      <c r="F2720" s="23" t="n"/>
      <c r="G2720" s="23" t="n"/>
      <c r="H2720" s="22" t="n"/>
      <c r="I2720" s="19" t="n"/>
      <c r="J2720" s="21" t="n"/>
      <c r="K2720" s="19" t="n"/>
      <c r="L2720" s="19" t="n"/>
      <c r="M2720" s="21" t="n"/>
      <c r="N2720" s="22" t="n"/>
      <c r="O2720" s="24">
        <f>IF(A2720&lt;&gt;"عهدة","",SUMIFS($G$8:$G$5007,$B$8:$B$5007,B2720,$A$8:$A$5007,"مصروف",$I$8:$I$5007,"&lt;&gt;مرفوض"))</f>
        <v/>
      </c>
      <c r="P2720" s="25">
        <f>IF(A2720&lt;&gt;"عهدة","",N(F2720)-O2720)</f>
        <v/>
      </c>
      <c r="Q2720" s="26">
        <f>IF(A2720="","",IF(A2720="عهدة",IF(N(F2720)=0,"⚠ أدخل قيمة العهدة",IF(P2720&lt;0,"⛔ عجز / زيادة مصروفات "&amp;TEXT(-P2720,"#,##0"),IF(COUNTIFS($B$8:$B$5007,B2720,$A$8:$A$5007,"مصروف",$I$8:$I$5007,"&lt;&gt;مرفوض",$K$8:$K$5007,"&lt;&gt;نعم")&gt;0,"⚠ "&amp;COUNTIFS($B$8:$B$5007,B2720,$A$8:$A$5007,"مصروف",$I$8:$I$5007,"&lt;&gt;مرفوض",$K$8:$K$5007,"&lt;&gt;نعم")&amp;" مصروف غير مسوى",IF(L2720="تمت التسوية",IF(P2720=0,"✔ متوازنة وتمت التسوية","✔ تمت التسوية – متبقي "&amp;TEXT(P2720,"#,##0")),IF(P2720&gt;0,"متبقي "&amp;TEXT(P2720,"#,##0"),"✔ متوازنة"))))),IF(R2720=0,"⚠ أضف سطر عهدة أولًا",IF(OR(C2720="",N(G2720)=0),"⚠ أكمل التاريخ والقيمة",IF(S2720="","⚠ التاريخ خارج السنة المالية",IF(H2720="","⚠ اختر بند الموازنة",IF(I2720="مرفوض","✖ مرفوض من المدير",IF(I2720&lt;&gt;"موافق","⏳ بانتظار موافقة المدير",IF(K2720&lt;&gt;"نعم","⚠ غير مسوى مع الحسابات","✔ معتمد ومسوى")))))))))</f>
        <v/>
      </c>
      <c r="R2720">
        <f>N(R2719)+IF(A2720="عهدة",1,0)</f>
        <v/>
      </c>
      <c r="S2720">
        <f>IF(C2720="","",IF(AND(C2720&gt;=DATE(2026,9,1),C2720&lt;=DATE(2027,8,31)),(YEAR(C2720)-2026)*12+MONTH(C2720)-8,""))</f>
        <v/>
      </c>
      <c r="T2720">
        <f>IF(AND(A2720="مصروف",R2720&gt;0,I2720="موافق",S2720&lt;&gt;"",H2720&lt;&gt;""),N(G2720),0)</f>
        <v/>
      </c>
    </row>
    <row r="2721">
      <c r="A2721" s="19" t="n"/>
      <c r="B2721" s="20">
        <f>IF(A2721="","",IF(R2721=0,"⚠ أضف سطر عهدة أولًا","DMT-"&amp;TEXT(R2721,"000")))</f>
        <v/>
      </c>
      <c r="C2721" s="21" t="n"/>
      <c r="D2721" s="20">
        <f>IF(C2721="","",IF(S2721="","خارج السنة المالية",INDEX(القوائم!$D$2:$D$13,S2721)))</f>
        <v/>
      </c>
      <c r="E2721" s="22" t="n"/>
      <c r="F2721" s="23" t="n"/>
      <c r="G2721" s="23" t="n"/>
      <c r="H2721" s="22" t="n"/>
      <c r="I2721" s="19" t="n"/>
      <c r="J2721" s="21" t="n"/>
      <c r="K2721" s="19" t="n"/>
      <c r="L2721" s="19" t="n"/>
      <c r="M2721" s="21" t="n"/>
      <c r="N2721" s="22" t="n"/>
      <c r="O2721" s="24">
        <f>IF(A2721&lt;&gt;"عهدة","",SUMIFS($G$8:$G$5007,$B$8:$B$5007,B2721,$A$8:$A$5007,"مصروف",$I$8:$I$5007,"&lt;&gt;مرفوض"))</f>
        <v/>
      </c>
      <c r="P2721" s="25">
        <f>IF(A2721&lt;&gt;"عهدة","",N(F2721)-O2721)</f>
        <v/>
      </c>
      <c r="Q2721" s="26">
        <f>IF(A2721="","",IF(A2721="عهدة",IF(N(F2721)=0,"⚠ أدخل قيمة العهدة",IF(P2721&lt;0,"⛔ عجز / زيادة مصروفات "&amp;TEXT(-P2721,"#,##0"),IF(COUNTIFS($B$8:$B$5007,B2721,$A$8:$A$5007,"مصروف",$I$8:$I$5007,"&lt;&gt;مرفوض",$K$8:$K$5007,"&lt;&gt;نعم")&gt;0,"⚠ "&amp;COUNTIFS($B$8:$B$5007,B2721,$A$8:$A$5007,"مصروف",$I$8:$I$5007,"&lt;&gt;مرفوض",$K$8:$K$5007,"&lt;&gt;نعم")&amp;" مصروف غير مسوى",IF(L2721="تمت التسوية",IF(P2721=0,"✔ متوازنة وتمت التسوية","✔ تمت التسوية – متبقي "&amp;TEXT(P2721,"#,##0")),IF(P2721&gt;0,"متبقي "&amp;TEXT(P2721,"#,##0"),"✔ متوازنة"))))),IF(R2721=0,"⚠ أضف سطر عهدة أولًا",IF(OR(C2721="",N(G2721)=0),"⚠ أكمل التاريخ والقيمة",IF(S2721="","⚠ التاريخ خارج السنة المالية",IF(H2721="","⚠ اختر بند الموازنة",IF(I2721="مرفوض","✖ مرفوض من المدير",IF(I2721&lt;&gt;"موافق","⏳ بانتظار موافقة المدير",IF(K2721&lt;&gt;"نعم","⚠ غير مسوى مع الحسابات","✔ معتمد ومسوى")))))))))</f>
        <v/>
      </c>
      <c r="R2721">
        <f>N(R2720)+IF(A2721="عهدة",1,0)</f>
        <v/>
      </c>
      <c r="S2721">
        <f>IF(C2721="","",IF(AND(C2721&gt;=DATE(2026,9,1),C2721&lt;=DATE(2027,8,31)),(YEAR(C2721)-2026)*12+MONTH(C2721)-8,""))</f>
        <v/>
      </c>
      <c r="T2721">
        <f>IF(AND(A2721="مصروف",R2721&gt;0,I2721="موافق",S2721&lt;&gt;"",H2721&lt;&gt;""),N(G2721),0)</f>
        <v/>
      </c>
    </row>
    <row r="2722">
      <c r="A2722" s="19" t="n"/>
      <c r="B2722" s="20">
        <f>IF(A2722="","",IF(R2722=0,"⚠ أضف سطر عهدة أولًا","DMT-"&amp;TEXT(R2722,"000")))</f>
        <v/>
      </c>
      <c r="C2722" s="21" t="n"/>
      <c r="D2722" s="20">
        <f>IF(C2722="","",IF(S2722="","خارج السنة المالية",INDEX(القوائم!$D$2:$D$13,S2722)))</f>
        <v/>
      </c>
      <c r="E2722" s="22" t="n"/>
      <c r="F2722" s="23" t="n"/>
      <c r="G2722" s="23" t="n"/>
      <c r="H2722" s="22" t="n"/>
      <c r="I2722" s="19" t="n"/>
      <c r="J2722" s="21" t="n"/>
      <c r="K2722" s="19" t="n"/>
      <c r="L2722" s="19" t="n"/>
      <c r="M2722" s="21" t="n"/>
      <c r="N2722" s="22" t="n"/>
      <c r="O2722" s="24">
        <f>IF(A2722&lt;&gt;"عهدة","",SUMIFS($G$8:$G$5007,$B$8:$B$5007,B2722,$A$8:$A$5007,"مصروف",$I$8:$I$5007,"&lt;&gt;مرفوض"))</f>
        <v/>
      </c>
      <c r="P2722" s="25">
        <f>IF(A2722&lt;&gt;"عهدة","",N(F2722)-O2722)</f>
        <v/>
      </c>
      <c r="Q2722" s="26">
        <f>IF(A2722="","",IF(A2722="عهدة",IF(N(F2722)=0,"⚠ أدخل قيمة العهدة",IF(P2722&lt;0,"⛔ عجز / زيادة مصروفات "&amp;TEXT(-P2722,"#,##0"),IF(COUNTIFS($B$8:$B$5007,B2722,$A$8:$A$5007,"مصروف",$I$8:$I$5007,"&lt;&gt;مرفوض",$K$8:$K$5007,"&lt;&gt;نعم")&gt;0,"⚠ "&amp;COUNTIFS($B$8:$B$5007,B2722,$A$8:$A$5007,"مصروف",$I$8:$I$5007,"&lt;&gt;مرفوض",$K$8:$K$5007,"&lt;&gt;نعم")&amp;" مصروف غير مسوى",IF(L2722="تمت التسوية",IF(P2722=0,"✔ متوازنة وتمت التسوية","✔ تمت التسوية – متبقي "&amp;TEXT(P2722,"#,##0")),IF(P2722&gt;0,"متبقي "&amp;TEXT(P2722,"#,##0"),"✔ متوازنة"))))),IF(R2722=0,"⚠ أضف سطر عهدة أولًا",IF(OR(C2722="",N(G2722)=0),"⚠ أكمل التاريخ والقيمة",IF(S2722="","⚠ التاريخ خارج السنة المالية",IF(H2722="","⚠ اختر بند الموازنة",IF(I2722="مرفوض","✖ مرفوض من المدير",IF(I2722&lt;&gt;"موافق","⏳ بانتظار موافقة المدير",IF(K2722&lt;&gt;"نعم","⚠ غير مسوى مع الحسابات","✔ معتمد ومسوى")))))))))</f>
        <v/>
      </c>
      <c r="R2722">
        <f>N(R2721)+IF(A2722="عهدة",1,0)</f>
        <v/>
      </c>
      <c r="S2722">
        <f>IF(C2722="","",IF(AND(C2722&gt;=DATE(2026,9,1),C2722&lt;=DATE(2027,8,31)),(YEAR(C2722)-2026)*12+MONTH(C2722)-8,""))</f>
        <v/>
      </c>
      <c r="T2722">
        <f>IF(AND(A2722="مصروف",R2722&gt;0,I2722="موافق",S2722&lt;&gt;"",H2722&lt;&gt;""),N(G2722),0)</f>
        <v/>
      </c>
    </row>
    <row r="2723">
      <c r="A2723" s="19" t="n"/>
      <c r="B2723" s="20">
        <f>IF(A2723="","",IF(R2723=0,"⚠ أضف سطر عهدة أولًا","DMT-"&amp;TEXT(R2723,"000")))</f>
        <v/>
      </c>
      <c r="C2723" s="21" t="n"/>
      <c r="D2723" s="20">
        <f>IF(C2723="","",IF(S2723="","خارج السنة المالية",INDEX(القوائم!$D$2:$D$13,S2723)))</f>
        <v/>
      </c>
      <c r="E2723" s="22" t="n"/>
      <c r="F2723" s="23" t="n"/>
      <c r="G2723" s="23" t="n"/>
      <c r="H2723" s="22" t="n"/>
      <c r="I2723" s="19" t="n"/>
      <c r="J2723" s="21" t="n"/>
      <c r="K2723" s="19" t="n"/>
      <c r="L2723" s="19" t="n"/>
      <c r="M2723" s="21" t="n"/>
      <c r="N2723" s="22" t="n"/>
      <c r="O2723" s="24">
        <f>IF(A2723&lt;&gt;"عهدة","",SUMIFS($G$8:$G$5007,$B$8:$B$5007,B2723,$A$8:$A$5007,"مصروف",$I$8:$I$5007,"&lt;&gt;مرفوض"))</f>
        <v/>
      </c>
      <c r="P2723" s="25">
        <f>IF(A2723&lt;&gt;"عهدة","",N(F2723)-O2723)</f>
        <v/>
      </c>
      <c r="Q2723" s="26">
        <f>IF(A2723="","",IF(A2723="عهدة",IF(N(F2723)=0,"⚠ أدخل قيمة العهدة",IF(P2723&lt;0,"⛔ عجز / زيادة مصروفات "&amp;TEXT(-P2723,"#,##0"),IF(COUNTIFS($B$8:$B$5007,B2723,$A$8:$A$5007,"مصروف",$I$8:$I$5007,"&lt;&gt;مرفوض",$K$8:$K$5007,"&lt;&gt;نعم")&gt;0,"⚠ "&amp;COUNTIFS($B$8:$B$5007,B2723,$A$8:$A$5007,"مصروف",$I$8:$I$5007,"&lt;&gt;مرفوض",$K$8:$K$5007,"&lt;&gt;نعم")&amp;" مصروف غير مسوى",IF(L2723="تمت التسوية",IF(P2723=0,"✔ متوازنة وتمت التسوية","✔ تمت التسوية – متبقي "&amp;TEXT(P2723,"#,##0")),IF(P2723&gt;0,"متبقي "&amp;TEXT(P2723,"#,##0"),"✔ متوازنة"))))),IF(R2723=0,"⚠ أضف سطر عهدة أولًا",IF(OR(C2723="",N(G2723)=0),"⚠ أكمل التاريخ والقيمة",IF(S2723="","⚠ التاريخ خارج السنة المالية",IF(H2723="","⚠ اختر بند الموازنة",IF(I2723="مرفوض","✖ مرفوض من المدير",IF(I2723&lt;&gt;"موافق","⏳ بانتظار موافقة المدير",IF(K2723&lt;&gt;"نعم","⚠ غير مسوى مع الحسابات","✔ معتمد ومسوى")))))))))</f>
        <v/>
      </c>
      <c r="R2723">
        <f>N(R2722)+IF(A2723="عهدة",1,0)</f>
        <v/>
      </c>
      <c r="S2723">
        <f>IF(C2723="","",IF(AND(C2723&gt;=DATE(2026,9,1),C2723&lt;=DATE(2027,8,31)),(YEAR(C2723)-2026)*12+MONTH(C2723)-8,""))</f>
        <v/>
      </c>
      <c r="T2723">
        <f>IF(AND(A2723="مصروف",R2723&gt;0,I2723="موافق",S2723&lt;&gt;"",H2723&lt;&gt;""),N(G2723),0)</f>
        <v/>
      </c>
    </row>
    <row r="2724">
      <c r="A2724" s="19" t="n"/>
      <c r="B2724" s="20">
        <f>IF(A2724="","",IF(R2724=0,"⚠ أضف سطر عهدة أولًا","DMT-"&amp;TEXT(R2724,"000")))</f>
        <v/>
      </c>
      <c r="C2724" s="21" t="n"/>
      <c r="D2724" s="20">
        <f>IF(C2724="","",IF(S2724="","خارج السنة المالية",INDEX(القوائم!$D$2:$D$13,S2724)))</f>
        <v/>
      </c>
      <c r="E2724" s="22" t="n"/>
      <c r="F2724" s="23" t="n"/>
      <c r="G2724" s="23" t="n"/>
      <c r="H2724" s="22" t="n"/>
      <c r="I2724" s="19" t="n"/>
      <c r="J2724" s="21" t="n"/>
      <c r="K2724" s="19" t="n"/>
      <c r="L2724" s="19" t="n"/>
      <c r="M2724" s="21" t="n"/>
      <c r="N2724" s="22" t="n"/>
      <c r="O2724" s="24">
        <f>IF(A2724&lt;&gt;"عهدة","",SUMIFS($G$8:$G$5007,$B$8:$B$5007,B2724,$A$8:$A$5007,"مصروف",$I$8:$I$5007,"&lt;&gt;مرفوض"))</f>
        <v/>
      </c>
      <c r="P2724" s="25">
        <f>IF(A2724&lt;&gt;"عهدة","",N(F2724)-O2724)</f>
        <v/>
      </c>
      <c r="Q2724" s="26">
        <f>IF(A2724="","",IF(A2724="عهدة",IF(N(F2724)=0,"⚠ أدخل قيمة العهدة",IF(P2724&lt;0,"⛔ عجز / زيادة مصروفات "&amp;TEXT(-P2724,"#,##0"),IF(COUNTIFS($B$8:$B$5007,B2724,$A$8:$A$5007,"مصروف",$I$8:$I$5007,"&lt;&gt;مرفوض",$K$8:$K$5007,"&lt;&gt;نعم")&gt;0,"⚠ "&amp;COUNTIFS($B$8:$B$5007,B2724,$A$8:$A$5007,"مصروف",$I$8:$I$5007,"&lt;&gt;مرفوض",$K$8:$K$5007,"&lt;&gt;نعم")&amp;" مصروف غير مسوى",IF(L2724="تمت التسوية",IF(P2724=0,"✔ متوازنة وتمت التسوية","✔ تمت التسوية – متبقي "&amp;TEXT(P2724,"#,##0")),IF(P2724&gt;0,"متبقي "&amp;TEXT(P2724,"#,##0"),"✔ متوازنة"))))),IF(R2724=0,"⚠ أضف سطر عهدة أولًا",IF(OR(C2724="",N(G2724)=0),"⚠ أكمل التاريخ والقيمة",IF(S2724="","⚠ التاريخ خارج السنة المالية",IF(H2724="","⚠ اختر بند الموازنة",IF(I2724="مرفوض","✖ مرفوض من المدير",IF(I2724&lt;&gt;"موافق","⏳ بانتظار موافقة المدير",IF(K2724&lt;&gt;"نعم","⚠ غير مسوى مع الحسابات","✔ معتمد ومسوى")))))))))</f>
        <v/>
      </c>
      <c r="R2724">
        <f>N(R2723)+IF(A2724="عهدة",1,0)</f>
        <v/>
      </c>
      <c r="S2724">
        <f>IF(C2724="","",IF(AND(C2724&gt;=DATE(2026,9,1),C2724&lt;=DATE(2027,8,31)),(YEAR(C2724)-2026)*12+MONTH(C2724)-8,""))</f>
        <v/>
      </c>
      <c r="T2724">
        <f>IF(AND(A2724="مصروف",R2724&gt;0,I2724="موافق",S2724&lt;&gt;"",H2724&lt;&gt;""),N(G2724),0)</f>
        <v/>
      </c>
    </row>
    <row r="2725">
      <c r="A2725" s="19" t="n"/>
      <c r="B2725" s="20">
        <f>IF(A2725="","",IF(R2725=0,"⚠ أضف سطر عهدة أولًا","DMT-"&amp;TEXT(R2725,"000")))</f>
        <v/>
      </c>
      <c r="C2725" s="21" t="n"/>
      <c r="D2725" s="20">
        <f>IF(C2725="","",IF(S2725="","خارج السنة المالية",INDEX(القوائم!$D$2:$D$13,S2725)))</f>
        <v/>
      </c>
      <c r="E2725" s="22" t="n"/>
      <c r="F2725" s="23" t="n"/>
      <c r="G2725" s="23" t="n"/>
      <c r="H2725" s="22" t="n"/>
      <c r="I2725" s="19" t="n"/>
      <c r="J2725" s="21" t="n"/>
      <c r="K2725" s="19" t="n"/>
      <c r="L2725" s="19" t="n"/>
      <c r="M2725" s="21" t="n"/>
      <c r="N2725" s="22" t="n"/>
      <c r="O2725" s="24">
        <f>IF(A2725&lt;&gt;"عهدة","",SUMIFS($G$8:$G$5007,$B$8:$B$5007,B2725,$A$8:$A$5007,"مصروف",$I$8:$I$5007,"&lt;&gt;مرفوض"))</f>
        <v/>
      </c>
      <c r="P2725" s="25">
        <f>IF(A2725&lt;&gt;"عهدة","",N(F2725)-O2725)</f>
        <v/>
      </c>
      <c r="Q2725" s="26">
        <f>IF(A2725="","",IF(A2725="عهدة",IF(N(F2725)=0,"⚠ أدخل قيمة العهدة",IF(P2725&lt;0,"⛔ عجز / زيادة مصروفات "&amp;TEXT(-P2725,"#,##0"),IF(COUNTIFS($B$8:$B$5007,B2725,$A$8:$A$5007,"مصروف",$I$8:$I$5007,"&lt;&gt;مرفوض",$K$8:$K$5007,"&lt;&gt;نعم")&gt;0,"⚠ "&amp;COUNTIFS($B$8:$B$5007,B2725,$A$8:$A$5007,"مصروف",$I$8:$I$5007,"&lt;&gt;مرفوض",$K$8:$K$5007,"&lt;&gt;نعم")&amp;" مصروف غير مسوى",IF(L2725="تمت التسوية",IF(P2725=0,"✔ متوازنة وتمت التسوية","✔ تمت التسوية – متبقي "&amp;TEXT(P2725,"#,##0")),IF(P2725&gt;0,"متبقي "&amp;TEXT(P2725,"#,##0"),"✔ متوازنة"))))),IF(R2725=0,"⚠ أضف سطر عهدة أولًا",IF(OR(C2725="",N(G2725)=0),"⚠ أكمل التاريخ والقيمة",IF(S2725="","⚠ التاريخ خارج السنة المالية",IF(H2725="","⚠ اختر بند الموازنة",IF(I2725="مرفوض","✖ مرفوض من المدير",IF(I2725&lt;&gt;"موافق","⏳ بانتظار موافقة المدير",IF(K2725&lt;&gt;"نعم","⚠ غير مسوى مع الحسابات","✔ معتمد ومسوى")))))))))</f>
        <v/>
      </c>
      <c r="R2725">
        <f>N(R2724)+IF(A2725="عهدة",1,0)</f>
        <v/>
      </c>
      <c r="S2725">
        <f>IF(C2725="","",IF(AND(C2725&gt;=DATE(2026,9,1),C2725&lt;=DATE(2027,8,31)),(YEAR(C2725)-2026)*12+MONTH(C2725)-8,""))</f>
        <v/>
      </c>
      <c r="T2725">
        <f>IF(AND(A2725="مصروف",R2725&gt;0,I2725="موافق",S2725&lt;&gt;"",H2725&lt;&gt;""),N(G2725),0)</f>
        <v/>
      </c>
    </row>
    <row r="2726">
      <c r="A2726" s="19" t="n"/>
      <c r="B2726" s="20">
        <f>IF(A2726="","",IF(R2726=0,"⚠ أضف سطر عهدة أولًا","DMT-"&amp;TEXT(R2726,"000")))</f>
        <v/>
      </c>
      <c r="C2726" s="21" t="n"/>
      <c r="D2726" s="20">
        <f>IF(C2726="","",IF(S2726="","خارج السنة المالية",INDEX(القوائم!$D$2:$D$13,S2726)))</f>
        <v/>
      </c>
      <c r="E2726" s="22" t="n"/>
      <c r="F2726" s="23" t="n"/>
      <c r="G2726" s="23" t="n"/>
      <c r="H2726" s="22" t="n"/>
      <c r="I2726" s="19" t="n"/>
      <c r="J2726" s="21" t="n"/>
      <c r="K2726" s="19" t="n"/>
      <c r="L2726" s="19" t="n"/>
      <c r="M2726" s="21" t="n"/>
      <c r="N2726" s="22" t="n"/>
      <c r="O2726" s="24">
        <f>IF(A2726&lt;&gt;"عهدة","",SUMIFS($G$8:$G$5007,$B$8:$B$5007,B2726,$A$8:$A$5007,"مصروف",$I$8:$I$5007,"&lt;&gt;مرفوض"))</f>
        <v/>
      </c>
      <c r="P2726" s="25">
        <f>IF(A2726&lt;&gt;"عهدة","",N(F2726)-O2726)</f>
        <v/>
      </c>
      <c r="Q2726" s="26">
        <f>IF(A2726="","",IF(A2726="عهدة",IF(N(F2726)=0,"⚠ أدخل قيمة العهدة",IF(P2726&lt;0,"⛔ عجز / زيادة مصروفات "&amp;TEXT(-P2726,"#,##0"),IF(COUNTIFS($B$8:$B$5007,B2726,$A$8:$A$5007,"مصروف",$I$8:$I$5007,"&lt;&gt;مرفوض",$K$8:$K$5007,"&lt;&gt;نعم")&gt;0,"⚠ "&amp;COUNTIFS($B$8:$B$5007,B2726,$A$8:$A$5007,"مصروف",$I$8:$I$5007,"&lt;&gt;مرفوض",$K$8:$K$5007,"&lt;&gt;نعم")&amp;" مصروف غير مسوى",IF(L2726="تمت التسوية",IF(P2726=0,"✔ متوازنة وتمت التسوية","✔ تمت التسوية – متبقي "&amp;TEXT(P2726,"#,##0")),IF(P2726&gt;0,"متبقي "&amp;TEXT(P2726,"#,##0"),"✔ متوازنة"))))),IF(R2726=0,"⚠ أضف سطر عهدة أولًا",IF(OR(C2726="",N(G2726)=0),"⚠ أكمل التاريخ والقيمة",IF(S2726="","⚠ التاريخ خارج السنة المالية",IF(H2726="","⚠ اختر بند الموازنة",IF(I2726="مرفوض","✖ مرفوض من المدير",IF(I2726&lt;&gt;"موافق","⏳ بانتظار موافقة المدير",IF(K2726&lt;&gt;"نعم","⚠ غير مسوى مع الحسابات","✔ معتمد ومسوى")))))))))</f>
        <v/>
      </c>
      <c r="R2726">
        <f>N(R2725)+IF(A2726="عهدة",1,0)</f>
        <v/>
      </c>
      <c r="S2726">
        <f>IF(C2726="","",IF(AND(C2726&gt;=DATE(2026,9,1),C2726&lt;=DATE(2027,8,31)),(YEAR(C2726)-2026)*12+MONTH(C2726)-8,""))</f>
        <v/>
      </c>
      <c r="T2726">
        <f>IF(AND(A2726="مصروف",R2726&gt;0,I2726="موافق",S2726&lt;&gt;"",H2726&lt;&gt;""),N(G2726),0)</f>
        <v/>
      </c>
    </row>
    <row r="2727">
      <c r="A2727" s="19" t="n"/>
      <c r="B2727" s="20">
        <f>IF(A2727="","",IF(R2727=0,"⚠ أضف سطر عهدة أولًا","DMT-"&amp;TEXT(R2727,"000")))</f>
        <v/>
      </c>
      <c r="C2727" s="21" t="n"/>
      <c r="D2727" s="20">
        <f>IF(C2727="","",IF(S2727="","خارج السنة المالية",INDEX(القوائم!$D$2:$D$13,S2727)))</f>
        <v/>
      </c>
      <c r="E2727" s="22" t="n"/>
      <c r="F2727" s="23" t="n"/>
      <c r="G2727" s="23" t="n"/>
      <c r="H2727" s="22" t="n"/>
      <c r="I2727" s="19" t="n"/>
      <c r="J2727" s="21" t="n"/>
      <c r="K2727" s="19" t="n"/>
      <c r="L2727" s="19" t="n"/>
      <c r="M2727" s="21" t="n"/>
      <c r="N2727" s="22" t="n"/>
      <c r="O2727" s="24">
        <f>IF(A2727&lt;&gt;"عهدة","",SUMIFS($G$8:$G$5007,$B$8:$B$5007,B2727,$A$8:$A$5007,"مصروف",$I$8:$I$5007,"&lt;&gt;مرفوض"))</f>
        <v/>
      </c>
      <c r="P2727" s="25">
        <f>IF(A2727&lt;&gt;"عهدة","",N(F2727)-O2727)</f>
        <v/>
      </c>
      <c r="Q2727" s="26">
        <f>IF(A2727="","",IF(A2727="عهدة",IF(N(F2727)=0,"⚠ أدخل قيمة العهدة",IF(P2727&lt;0,"⛔ عجز / زيادة مصروفات "&amp;TEXT(-P2727,"#,##0"),IF(COUNTIFS($B$8:$B$5007,B2727,$A$8:$A$5007,"مصروف",$I$8:$I$5007,"&lt;&gt;مرفوض",$K$8:$K$5007,"&lt;&gt;نعم")&gt;0,"⚠ "&amp;COUNTIFS($B$8:$B$5007,B2727,$A$8:$A$5007,"مصروف",$I$8:$I$5007,"&lt;&gt;مرفوض",$K$8:$K$5007,"&lt;&gt;نعم")&amp;" مصروف غير مسوى",IF(L2727="تمت التسوية",IF(P2727=0,"✔ متوازنة وتمت التسوية","✔ تمت التسوية – متبقي "&amp;TEXT(P2727,"#,##0")),IF(P2727&gt;0,"متبقي "&amp;TEXT(P2727,"#,##0"),"✔ متوازنة"))))),IF(R2727=0,"⚠ أضف سطر عهدة أولًا",IF(OR(C2727="",N(G2727)=0),"⚠ أكمل التاريخ والقيمة",IF(S2727="","⚠ التاريخ خارج السنة المالية",IF(H2727="","⚠ اختر بند الموازنة",IF(I2727="مرفوض","✖ مرفوض من المدير",IF(I2727&lt;&gt;"موافق","⏳ بانتظار موافقة المدير",IF(K2727&lt;&gt;"نعم","⚠ غير مسوى مع الحسابات","✔ معتمد ومسوى")))))))))</f>
        <v/>
      </c>
      <c r="R2727">
        <f>N(R2726)+IF(A2727="عهدة",1,0)</f>
        <v/>
      </c>
      <c r="S2727">
        <f>IF(C2727="","",IF(AND(C2727&gt;=DATE(2026,9,1),C2727&lt;=DATE(2027,8,31)),(YEAR(C2727)-2026)*12+MONTH(C2727)-8,""))</f>
        <v/>
      </c>
      <c r="T2727">
        <f>IF(AND(A2727="مصروف",R2727&gt;0,I2727="موافق",S2727&lt;&gt;"",H2727&lt;&gt;""),N(G2727),0)</f>
        <v/>
      </c>
    </row>
    <row r="2728">
      <c r="A2728" s="19" t="n"/>
      <c r="B2728" s="20">
        <f>IF(A2728="","",IF(R2728=0,"⚠ أضف سطر عهدة أولًا","DMT-"&amp;TEXT(R2728,"000")))</f>
        <v/>
      </c>
      <c r="C2728" s="21" t="n"/>
      <c r="D2728" s="20">
        <f>IF(C2728="","",IF(S2728="","خارج السنة المالية",INDEX(القوائم!$D$2:$D$13,S2728)))</f>
        <v/>
      </c>
      <c r="E2728" s="22" t="n"/>
      <c r="F2728" s="23" t="n"/>
      <c r="G2728" s="23" t="n"/>
      <c r="H2728" s="22" t="n"/>
      <c r="I2728" s="19" t="n"/>
      <c r="J2728" s="21" t="n"/>
      <c r="K2728" s="19" t="n"/>
      <c r="L2728" s="19" t="n"/>
      <c r="M2728" s="21" t="n"/>
      <c r="N2728" s="22" t="n"/>
      <c r="O2728" s="24">
        <f>IF(A2728&lt;&gt;"عهدة","",SUMIFS($G$8:$G$5007,$B$8:$B$5007,B2728,$A$8:$A$5007,"مصروف",$I$8:$I$5007,"&lt;&gt;مرفوض"))</f>
        <v/>
      </c>
      <c r="P2728" s="25">
        <f>IF(A2728&lt;&gt;"عهدة","",N(F2728)-O2728)</f>
        <v/>
      </c>
      <c r="Q2728" s="26">
        <f>IF(A2728="","",IF(A2728="عهدة",IF(N(F2728)=0,"⚠ أدخل قيمة العهدة",IF(P2728&lt;0,"⛔ عجز / زيادة مصروفات "&amp;TEXT(-P2728,"#,##0"),IF(COUNTIFS($B$8:$B$5007,B2728,$A$8:$A$5007,"مصروف",$I$8:$I$5007,"&lt;&gt;مرفوض",$K$8:$K$5007,"&lt;&gt;نعم")&gt;0,"⚠ "&amp;COUNTIFS($B$8:$B$5007,B2728,$A$8:$A$5007,"مصروف",$I$8:$I$5007,"&lt;&gt;مرفوض",$K$8:$K$5007,"&lt;&gt;نعم")&amp;" مصروف غير مسوى",IF(L2728="تمت التسوية",IF(P2728=0,"✔ متوازنة وتمت التسوية","✔ تمت التسوية – متبقي "&amp;TEXT(P2728,"#,##0")),IF(P2728&gt;0,"متبقي "&amp;TEXT(P2728,"#,##0"),"✔ متوازنة"))))),IF(R2728=0,"⚠ أضف سطر عهدة أولًا",IF(OR(C2728="",N(G2728)=0),"⚠ أكمل التاريخ والقيمة",IF(S2728="","⚠ التاريخ خارج السنة المالية",IF(H2728="","⚠ اختر بند الموازنة",IF(I2728="مرفوض","✖ مرفوض من المدير",IF(I2728&lt;&gt;"موافق","⏳ بانتظار موافقة المدير",IF(K2728&lt;&gt;"نعم","⚠ غير مسوى مع الحسابات","✔ معتمد ومسوى")))))))))</f>
        <v/>
      </c>
      <c r="R2728">
        <f>N(R2727)+IF(A2728="عهدة",1,0)</f>
        <v/>
      </c>
      <c r="S2728">
        <f>IF(C2728="","",IF(AND(C2728&gt;=DATE(2026,9,1),C2728&lt;=DATE(2027,8,31)),(YEAR(C2728)-2026)*12+MONTH(C2728)-8,""))</f>
        <v/>
      </c>
      <c r="T2728">
        <f>IF(AND(A2728="مصروف",R2728&gt;0,I2728="موافق",S2728&lt;&gt;"",H2728&lt;&gt;""),N(G2728),0)</f>
        <v/>
      </c>
    </row>
    <row r="2729">
      <c r="A2729" s="19" t="n"/>
      <c r="B2729" s="20">
        <f>IF(A2729="","",IF(R2729=0,"⚠ أضف سطر عهدة أولًا","DMT-"&amp;TEXT(R2729,"000")))</f>
        <v/>
      </c>
      <c r="C2729" s="21" t="n"/>
      <c r="D2729" s="20">
        <f>IF(C2729="","",IF(S2729="","خارج السنة المالية",INDEX(القوائم!$D$2:$D$13,S2729)))</f>
        <v/>
      </c>
      <c r="E2729" s="22" t="n"/>
      <c r="F2729" s="23" t="n"/>
      <c r="G2729" s="23" t="n"/>
      <c r="H2729" s="22" t="n"/>
      <c r="I2729" s="19" t="n"/>
      <c r="J2729" s="21" t="n"/>
      <c r="K2729" s="19" t="n"/>
      <c r="L2729" s="19" t="n"/>
      <c r="M2729" s="21" t="n"/>
      <c r="N2729" s="22" t="n"/>
      <c r="O2729" s="24">
        <f>IF(A2729&lt;&gt;"عهدة","",SUMIFS($G$8:$G$5007,$B$8:$B$5007,B2729,$A$8:$A$5007,"مصروف",$I$8:$I$5007,"&lt;&gt;مرفوض"))</f>
        <v/>
      </c>
      <c r="P2729" s="25">
        <f>IF(A2729&lt;&gt;"عهدة","",N(F2729)-O2729)</f>
        <v/>
      </c>
      <c r="Q2729" s="26">
        <f>IF(A2729="","",IF(A2729="عهدة",IF(N(F2729)=0,"⚠ أدخل قيمة العهدة",IF(P2729&lt;0,"⛔ عجز / زيادة مصروفات "&amp;TEXT(-P2729,"#,##0"),IF(COUNTIFS($B$8:$B$5007,B2729,$A$8:$A$5007,"مصروف",$I$8:$I$5007,"&lt;&gt;مرفوض",$K$8:$K$5007,"&lt;&gt;نعم")&gt;0,"⚠ "&amp;COUNTIFS($B$8:$B$5007,B2729,$A$8:$A$5007,"مصروف",$I$8:$I$5007,"&lt;&gt;مرفوض",$K$8:$K$5007,"&lt;&gt;نعم")&amp;" مصروف غير مسوى",IF(L2729="تمت التسوية",IF(P2729=0,"✔ متوازنة وتمت التسوية","✔ تمت التسوية – متبقي "&amp;TEXT(P2729,"#,##0")),IF(P2729&gt;0,"متبقي "&amp;TEXT(P2729,"#,##0"),"✔ متوازنة"))))),IF(R2729=0,"⚠ أضف سطر عهدة أولًا",IF(OR(C2729="",N(G2729)=0),"⚠ أكمل التاريخ والقيمة",IF(S2729="","⚠ التاريخ خارج السنة المالية",IF(H2729="","⚠ اختر بند الموازنة",IF(I2729="مرفوض","✖ مرفوض من المدير",IF(I2729&lt;&gt;"موافق","⏳ بانتظار موافقة المدير",IF(K2729&lt;&gt;"نعم","⚠ غير مسوى مع الحسابات","✔ معتمد ومسوى")))))))))</f>
        <v/>
      </c>
      <c r="R2729">
        <f>N(R2728)+IF(A2729="عهدة",1,0)</f>
        <v/>
      </c>
      <c r="S2729">
        <f>IF(C2729="","",IF(AND(C2729&gt;=DATE(2026,9,1),C2729&lt;=DATE(2027,8,31)),(YEAR(C2729)-2026)*12+MONTH(C2729)-8,""))</f>
        <v/>
      </c>
      <c r="T2729">
        <f>IF(AND(A2729="مصروف",R2729&gt;0,I2729="موافق",S2729&lt;&gt;"",H2729&lt;&gt;""),N(G2729),0)</f>
        <v/>
      </c>
    </row>
    <row r="2730">
      <c r="A2730" s="19" t="n"/>
      <c r="B2730" s="20">
        <f>IF(A2730="","",IF(R2730=0,"⚠ أضف سطر عهدة أولًا","DMT-"&amp;TEXT(R2730,"000")))</f>
        <v/>
      </c>
      <c r="C2730" s="21" t="n"/>
      <c r="D2730" s="20">
        <f>IF(C2730="","",IF(S2730="","خارج السنة المالية",INDEX(القوائم!$D$2:$D$13,S2730)))</f>
        <v/>
      </c>
      <c r="E2730" s="22" t="n"/>
      <c r="F2730" s="23" t="n"/>
      <c r="G2730" s="23" t="n"/>
      <c r="H2730" s="22" t="n"/>
      <c r="I2730" s="19" t="n"/>
      <c r="J2730" s="21" t="n"/>
      <c r="K2730" s="19" t="n"/>
      <c r="L2730" s="19" t="n"/>
      <c r="M2730" s="21" t="n"/>
      <c r="N2730" s="22" t="n"/>
      <c r="O2730" s="24">
        <f>IF(A2730&lt;&gt;"عهدة","",SUMIFS($G$8:$G$5007,$B$8:$B$5007,B2730,$A$8:$A$5007,"مصروف",$I$8:$I$5007,"&lt;&gt;مرفوض"))</f>
        <v/>
      </c>
      <c r="P2730" s="25">
        <f>IF(A2730&lt;&gt;"عهدة","",N(F2730)-O2730)</f>
        <v/>
      </c>
      <c r="Q2730" s="26">
        <f>IF(A2730="","",IF(A2730="عهدة",IF(N(F2730)=0,"⚠ أدخل قيمة العهدة",IF(P2730&lt;0,"⛔ عجز / زيادة مصروفات "&amp;TEXT(-P2730,"#,##0"),IF(COUNTIFS($B$8:$B$5007,B2730,$A$8:$A$5007,"مصروف",$I$8:$I$5007,"&lt;&gt;مرفوض",$K$8:$K$5007,"&lt;&gt;نعم")&gt;0,"⚠ "&amp;COUNTIFS($B$8:$B$5007,B2730,$A$8:$A$5007,"مصروف",$I$8:$I$5007,"&lt;&gt;مرفوض",$K$8:$K$5007,"&lt;&gt;نعم")&amp;" مصروف غير مسوى",IF(L2730="تمت التسوية",IF(P2730=0,"✔ متوازنة وتمت التسوية","✔ تمت التسوية – متبقي "&amp;TEXT(P2730,"#,##0")),IF(P2730&gt;0,"متبقي "&amp;TEXT(P2730,"#,##0"),"✔ متوازنة"))))),IF(R2730=0,"⚠ أضف سطر عهدة أولًا",IF(OR(C2730="",N(G2730)=0),"⚠ أكمل التاريخ والقيمة",IF(S2730="","⚠ التاريخ خارج السنة المالية",IF(H2730="","⚠ اختر بند الموازنة",IF(I2730="مرفوض","✖ مرفوض من المدير",IF(I2730&lt;&gt;"موافق","⏳ بانتظار موافقة المدير",IF(K2730&lt;&gt;"نعم","⚠ غير مسوى مع الحسابات","✔ معتمد ومسوى")))))))))</f>
        <v/>
      </c>
      <c r="R2730">
        <f>N(R2729)+IF(A2730="عهدة",1,0)</f>
        <v/>
      </c>
      <c r="S2730">
        <f>IF(C2730="","",IF(AND(C2730&gt;=DATE(2026,9,1),C2730&lt;=DATE(2027,8,31)),(YEAR(C2730)-2026)*12+MONTH(C2730)-8,""))</f>
        <v/>
      </c>
      <c r="T2730">
        <f>IF(AND(A2730="مصروف",R2730&gt;0,I2730="موافق",S2730&lt;&gt;"",H2730&lt;&gt;""),N(G2730),0)</f>
        <v/>
      </c>
    </row>
    <row r="2731">
      <c r="A2731" s="19" t="n"/>
      <c r="B2731" s="20">
        <f>IF(A2731="","",IF(R2731=0,"⚠ أضف سطر عهدة أولًا","DMT-"&amp;TEXT(R2731,"000")))</f>
        <v/>
      </c>
      <c r="C2731" s="21" t="n"/>
      <c r="D2731" s="20">
        <f>IF(C2731="","",IF(S2731="","خارج السنة المالية",INDEX(القوائم!$D$2:$D$13,S2731)))</f>
        <v/>
      </c>
      <c r="E2731" s="22" t="n"/>
      <c r="F2731" s="23" t="n"/>
      <c r="G2731" s="23" t="n"/>
      <c r="H2731" s="22" t="n"/>
      <c r="I2731" s="19" t="n"/>
      <c r="J2731" s="21" t="n"/>
      <c r="K2731" s="19" t="n"/>
      <c r="L2731" s="19" t="n"/>
      <c r="M2731" s="21" t="n"/>
      <c r="N2731" s="22" t="n"/>
      <c r="O2731" s="24">
        <f>IF(A2731&lt;&gt;"عهدة","",SUMIFS($G$8:$G$5007,$B$8:$B$5007,B2731,$A$8:$A$5007,"مصروف",$I$8:$I$5007,"&lt;&gt;مرفوض"))</f>
        <v/>
      </c>
      <c r="P2731" s="25">
        <f>IF(A2731&lt;&gt;"عهدة","",N(F2731)-O2731)</f>
        <v/>
      </c>
      <c r="Q2731" s="26">
        <f>IF(A2731="","",IF(A2731="عهدة",IF(N(F2731)=0,"⚠ أدخل قيمة العهدة",IF(P2731&lt;0,"⛔ عجز / زيادة مصروفات "&amp;TEXT(-P2731,"#,##0"),IF(COUNTIFS($B$8:$B$5007,B2731,$A$8:$A$5007,"مصروف",$I$8:$I$5007,"&lt;&gt;مرفوض",$K$8:$K$5007,"&lt;&gt;نعم")&gt;0,"⚠ "&amp;COUNTIFS($B$8:$B$5007,B2731,$A$8:$A$5007,"مصروف",$I$8:$I$5007,"&lt;&gt;مرفوض",$K$8:$K$5007,"&lt;&gt;نعم")&amp;" مصروف غير مسوى",IF(L2731="تمت التسوية",IF(P2731=0,"✔ متوازنة وتمت التسوية","✔ تمت التسوية – متبقي "&amp;TEXT(P2731,"#,##0")),IF(P2731&gt;0,"متبقي "&amp;TEXT(P2731,"#,##0"),"✔ متوازنة"))))),IF(R2731=0,"⚠ أضف سطر عهدة أولًا",IF(OR(C2731="",N(G2731)=0),"⚠ أكمل التاريخ والقيمة",IF(S2731="","⚠ التاريخ خارج السنة المالية",IF(H2731="","⚠ اختر بند الموازنة",IF(I2731="مرفوض","✖ مرفوض من المدير",IF(I2731&lt;&gt;"موافق","⏳ بانتظار موافقة المدير",IF(K2731&lt;&gt;"نعم","⚠ غير مسوى مع الحسابات","✔ معتمد ومسوى")))))))))</f>
        <v/>
      </c>
      <c r="R2731">
        <f>N(R2730)+IF(A2731="عهدة",1,0)</f>
        <v/>
      </c>
      <c r="S2731">
        <f>IF(C2731="","",IF(AND(C2731&gt;=DATE(2026,9,1),C2731&lt;=DATE(2027,8,31)),(YEAR(C2731)-2026)*12+MONTH(C2731)-8,""))</f>
        <v/>
      </c>
      <c r="T2731">
        <f>IF(AND(A2731="مصروف",R2731&gt;0,I2731="موافق",S2731&lt;&gt;"",H2731&lt;&gt;""),N(G2731),0)</f>
        <v/>
      </c>
    </row>
    <row r="2732">
      <c r="A2732" s="19" t="n"/>
      <c r="B2732" s="20">
        <f>IF(A2732="","",IF(R2732=0,"⚠ أضف سطر عهدة أولًا","DMT-"&amp;TEXT(R2732,"000")))</f>
        <v/>
      </c>
      <c r="C2732" s="21" t="n"/>
      <c r="D2732" s="20">
        <f>IF(C2732="","",IF(S2732="","خارج السنة المالية",INDEX(القوائم!$D$2:$D$13,S2732)))</f>
        <v/>
      </c>
      <c r="E2732" s="22" t="n"/>
      <c r="F2732" s="23" t="n"/>
      <c r="G2732" s="23" t="n"/>
      <c r="H2732" s="22" t="n"/>
      <c r="I2732" s="19" t="n"/>
      <c r="J2732" s="21" t="n"/>
      <c r="K2732" s="19" t="n"/>
      <c r="L2732" s="19" t="n"/>
      <c r="M2732" s="21" t="n"/>
      <c r="N2732" s="22" t="n"/>
      <c r="O2732" s="24">
        <f>IF(A2732&lt;&gt;"عهدة","",SUMIFS($G$8:$G$5007,$B$8:$B$5007,B2732,$A$8:$A$5007,"مصروف",$I$8:$I$5007,"&lt;&gt;مرفوض"))</f>
        <v/>
      </c>
      <c r="P2732" s="25">
        <f>IF(A2732&lt;&gt;"عهدة","",N(F2732)-O2732)</f>
        <v/>
      </c>
      <c r="Q2732" s="26">
        <f>IF(A2732="","",IF(A2732="عهدة",IF(N(F2732)=0,"⚠ أدخل قيمة العهدة",IF(P2732&lt;0,"⛔ عجز / زيادة مصروفات "&amp;TEXT(-P2732,"#,##0"),IF(COUNTIFS($B$8:$B$5007,B2732,$A$8:$A$5007,"مصروف",$I$8:$I$5007,"&lt;&gt;مرفوض",$K$8:$K$5007,"&lt;&gt;نعم")&gt;0,"⚠ "&amp;COUNTIFS($B$8:$B$5007,B2732,$A$8:$A$5007,"مصروف",$I$8:$I$5007,"&lt;&gt;مرفوض",$K$8:$K$5007,"&lt;&gt;نعم")&amp;" مصروف غير مسوى",IF(L2732="تمت التسوية",IF(P2732=0,"✔ متوازنة وتمت التسوية","✔ تمت التسوية – متبقي "&amp;TEXT(P2732,"#,##0")),IF(P2732&gt;0,"متبقي "&amp;TEXT(P2732,"#,##0"),"✔ متوازنة"))))),IF(R2732=0,"⚠ أضف سطر عهدة أولًا",IF(OR(C2732="",N(G2732)=0),"⚠ أكمل التاريخ والقيمة",IF(S2732="","⚠ التاريخ خارج السنة المالية",IF(H2732="","⚠ اختر بند الموازنة",IF(I2732="مرفوض","✖ مرفوض من المدير",IF(I2732&lt;&gt;"موافق","⏳ بانتظار موافقة المدير",IF(K2732&lt;&gt;"نعم","⚠ غير مسوى مع الحسابات","✔ معتمد ومسوى")))))))))</f>
        <v/>
      </c>
      <c r="R2732">
        <f>N(R2731)+IF(A2732="عهدة",1,0)</f>
        <v/>
      </c>
      <c r="S2732">
        <f>IF(C2732="","",IF(AND(C2732&gt;=DATE(2026,9,1),C2732&lt;=DATE(2027,8,31)),(YEAR(C2732)-2026)*12+MONTH(C2732)-8,""))</f>
        <v/>
      </c>
      <c r="T2732">
        <f>IF(AND(A2732="مصروف",R2732&gt;0,I2732="موافق",S2732&lt;&gt;"",H2732&lt;&gt;""),N(G2732),0)</f>
        <v/>
      </c>
    </row>
    <row r="2733">
      <c r="A2733" s="19" t="n"/>
      <c r="B2733" s="20">
        <f>IF(A2733="","",IF(R2733=0,"⚠ أضف سطر عهدة أولًا","DMT-"&amp;TEXT(R2733,"000")))</f>
        <v/>
      </c>
      <c r="C2733" s="21" t="n"/>
      <c r="D2733" s="20">
        <f>IF(C2733="","",IF(S2733="","خارج السنة المالية",INDEX(القوائم!$D$2:$D$13,S2733)))</f>
        <v/>
      </c>
      <c r="E2733" s="22" t="n"/>
      <c r="F2733" s="23" t="n"/>
      <c r="G2733" s="23" t="n"/>
      <c r="H2733" s="22" t="n"/>
      <c r="I2733" s="19" t="n"/>
      <c r="J2733" s="21" t="n"/>
      <c r="K2733" s="19" t="n"/>
      <c r="L2733" s="19" t="n"/>
      <c r="M2733" s="21" t="n"/>
      <c r="N2733" s="22" t="n"/>
      <c r="O2733" s="24">
        <f>IF(A2733&lt;&gt;"عهدة","",SUMIFS($G$8:$G$5007,$B$8:$B$5007,B2733,$A$8:$A$5007,"مصروف",$I$8:$I$5007,"&lt;&gt;مرفوض"))</f>
        <v/>
      </c>
      <c r="P2733" s="25">
        <f>IF(A2733&lt;&gt;"عهدة","",N(F2733)-O2733)</f>
        <v/>
      </c>
      <c r="Q2733" s="26">
        <f>IF(A2733="","",IF(A2733="عهدة",IF(N(F2733)=0,"⚠ أدخل قيمة العهدة",IF(P2733&lt;0,"⛔ عجز / زيادة مصروفات "&amp;TEXT(-P2733,"#,##0"),IF(COUNTIFS($B$8:$B$5007,B2733,$A$8:$A$5007,"مصروف",$I$8:$I$5007,"&lt;&gt;مرفوض",$K$8:$K$5007,"&lt;&gt;نعم")&gt;0,"⚠ "&amp;COUNTIFS($B$8:$B$5007,B2733,$A$8:$A$5007,"مصروف",$I$8:$I$5007,"&lt;&gt;مرفوض",$K$8:$K$5007,"&lt;&gt;نعم")&amp;" مصروف غير مسوى",IF(L2733="تمت التسوية",IF(P2733=0,"✔ متوازنة وتمت التسوية","✔ تمت التسوية – متبقي "&amp;TEXT(P2733,"#,##0")),IF(P2733&gt;0,"متبقي "&amp;TEXT(P2733,"#,##0"),"✔ متوازنة"))))),IF(R2733=0,"⚠ أضف سطر عهدة أولًا",IF(OR(C2733="",N(G2733)=0),"⚠ أكمل التاريخ والقيمة",IF(S2733="","⚠ التاريخ خارج السنة المالية",IF(H2733="","⚠ اختر بند الموازنة",IF(I2733="مرفوض","✖ مرفوض من المدير",IF(I2733&lt;&gt;"موافق","⏳ بانتظار موافقة المدير",IF(K2733&lt;&gt;"نعم","⚠ غير مسوى مع الحسابات","✔ معتمد ومسوى")))))))))</f>
        <v/>
      </c>
      <c r="R2733">
        <f>N(R2732)+IF(A2733="عهدة",1,0)</f>
        <v/>
      </c>
      <c r="S2733">
        <f>IF(C2733="","",IF(AND(C2733&gt;=DATE(2026,9,1),C2733&lt;=DATE(2027,8,31)),(YEAR(C2733)-2026)*12+MONTH(C2733)-8,""))</f>
        <v/>
      </c>
      <c r="T2733">
        <f>IF(AND(A2733="مصروف",R2733&gt;0,I2733="موافق",S2733&lt;&gt;"",H2733&lt;&gt;""),N(G2733),0)</f>
        <v/>
      </c>
    </row>
    <row r="2734">
      <c r="A2734" s="19" t="n"/>
      <c r="B2734" s="20">
        <f>IF(A2734="","",IF(R2734=0,"⚠ أضف سطر عهدة أولًا","DMT-"&amp;TEXT(R2734,"000")))</f>
        <v/>
      </c>
      <c r="C2734" s="21" t="n"/>
      <c r="D2734" s="20">
        <f>IF(C2734="","",IF(S2734="","خارج السنة المالية",INDEX(القوائم!$D$2:$D$13,S2734)))</f>
        <v/>
      </c>
      <c r="E2734" s="22" t="n"/>
      <c r="F2734" s="23" t="n"/>
      <c r="G2734" s="23" t="n"/>
      <c r="H2734" s="22" t="n"/>
      <c r="I2734" s="19" t="n"/>
      <c r="J2734" s="21" t="n"/>
      <c r="K2734" s="19" t="n"/>
      <c r="L2734" s="19" t="n"/>
      <c r="M2734" s="21" t="n"/>
      <c r="N2734" s="22" t="n"/>
      <c r="O2734" s="24">
        <f>IF(A2734&lt;&gt;"عهدة","",SUMIFS($G$8:$G$5007,$B$8:$B$5007,B2734,$A$8:$A$5007,"مصروف",$I$8:$I$5007,"&lt;&gt;مرفوض"))</f>
        <v/>
      </c>
      <c r="P2734" s="25">
        <f>IF(A2734&lt;&gt;"عهدة","",N(F2734)-O2734)</f>
        <v/>
      </c>
      <c r="Q2734" s="26">
        <f>IF(A2734="","",IF(A2734="عهدة",IF(N(F2734)=0,"⚠ أدخل قيمة العهدة",IF(P2734&lt;0,"⛔ عجز / زيادة مصروفات "&amp;TEXT(-P2734,"#,##0"),IF(COUNTIFS($B$8:$B$5007,B2734,$A$8:$A$5007,"مصروف",$I$8:$I$5007,"&lt;&gt;مرفوض",$K$8:$K$5007,"&lt;&gt;نعم")&gt;0,"⚠ "&amp;COUNTIFS($B$8:$B$5007,B2734,$A$8:$A$5007,"مصروف",$I$8:$I$5007,"&lt;&gt;مرفوض",$K$8:$K$5007,"&lt;&gt;نعم")&amp;" مصروف غير مسوى",IF(L2734="تمت التسوية",IF(P2734=0,"✔ متوازنة وتمت التسوية","✔ تمت التسوية – متبقي "&amp;TEXT(P2734,"#,##0")),IF(P2734&gt;0,"متبقي "&amp;TEXT(P2734,"#,##0"),"✔ متوازنة"))))),IF(R2734=0,"⚠ أضف سطر عهدة أولًا",IF(OR(C2734="",N(G2734)=0),"⚠ أكمل التاريخ والقيمة",IF(S2734="","⚠ التاريخ خارج السنة المالية",IF(H2734="","⚠ اختر بند الموازنة",IF(I2734="مرفوض","✖ مرفوض من المدير",IF(I2734&lt;&gt;"موافق","⏳ بانتظار موافقة المدير",IF(K2734&lt;&gt;"نعم","⚠ غير مسوى مع الحسابات","✔ معتمد ومسوى")))))))))</f>
        <v/>
      </c>
      <c r="R2734">
        <f>N(R2733)+IF(A2734="عهدة",1,0)</f>
        <v/>
      </c>
      <c r="S2734">
        <f>IF(C2734="","",IF(AND(C2734&gt;=DATE(2026,9,1),C2734&lt;=DATE(2027,8,31)),(YEAR(C2734)-2026)*12+MONTH(C2734)-8,""))</f>
        <v/>
      </c>
      <c r="T2734">
        <f>IF(AND(A2734="مصروف",R2734&gt;0,I2734="موافق",S2734&lt;&gt;"",H2734&lt;&gt;""),N(G2734),0)</f>
        <v/>
      </c>
    </row>
    <row r="2735">
      <c r="A2735" s="19" t="n"/>
      <c r="B2735" s="20">
        <f>IF(A2735="","",IF(R2735=0,"⚠ أضف سطر عهدة أولًا","DMT-"&amp;TEXT(R2735,"000")))</f>
        <v/>
      </c>
      <c r="C2735" s="21" t="n"/>
      <c r="D2735" s="20">
        <f>IF(C2735="","",IF(S2735="","خارج السنة المالية",INDEX(القوائم!$D$2:$D$13,S2735)))</f>
        <v/>
      </c>
      <c r="E2735" s="22" t="n"/>
      <c r="F2735" s="23" t="n"/>
      <c r="G2735" s="23" t="n"/>
      <c r="H2735" s="22" t="n"/>
      <c r="I2735" s="19" t="n"/>
      <c r="J2735" s="21" t="n"/>
      <c r="K2735" s="19" t="n"/>
      <c r="L2735" s="19" t="n"/>
      <c r="M2735" s="21" t="n"/>
      <c r="N2735" s="22" t="n"/>
      <c r="O2735" s="24">
        <f>IF(A2735&lt;&gt;"عهدة","",SUMIFS($G$8:$G$5007,$B$8:$B$5007,B2735,$A$8:$A$5007,"مصروف",$I$8:$I$5007,"&lt;&gt;مرفوض"))</f>
        <v/>
      </c>
      <c r="P2735" s="25">
        <f>IF(A2735&lt;&gt;"عهدة","",N(F2735)-O2735)</f>
        <v/>
      </c>
      <c r="Q2735" s="26">
        <f>IF(A2735="","",IF(A2735="عهدة",IF(N(F2735)=0,"⚠ أدخل قيمة العهدة",IF(P2735&lt;0,"⛔ عجز / زيادة مصروفات "&amp;TEXT(-P2735,"#,##0"),IF(COUNTIFS($B$8:$B$5007,B2735,$A$8:$A$5007,"مصروف",$I$8:$I$5007,"&lt;&gt;مرفوض",$K$8:$K$5007,"&lt;&gt;نعم")&gt;0,"⚠ "&amp;COUNTIFS($B$8:$B$5007,B2735,$A$8:$A$5007,"مصروف",$I$8:$I$5007,"&lt;&gt;مرفوض",$K$8:$K$5007,"&lt;&gt;نعم")&amp;" مصروف غير مسوى",IF(L2735="تمت التسوية",IF(P2735=0,"✔ متوازنة وتمت التسوية","✔ تمت التسوية – متبقي "&amp;TEXT(P2735,"#,##0")),IF(P2735&gt;0,"متبقي "&amp;TEXT(P2735,"#,##0"),"✔ متوازنة"))))),IF(R2735=0,"⚠ أضف سطر عهدة أولًا",IF(OR(C2735="",N(G2735)=0),"⚠ أكمل التاريخ والقيمة",IF(S2735="","⚠ التاريخ خارج السنة المالية",IF(H2735="","⚠ اختر بند الموازنة",IF(I2735="مرفوض","✖ مرفوض من المدير",IF(I2735&lt;&gt;"موافق","⏳ بانتظار موافقة المدير",IF(K2735&lt;&gt;"نعم","⚠ غير مسوى مع الحسابات","✔ معتمد ومسوى")))))))))</f>
        <v/>
      </c>
      <c r="R2735">
        <f>N(R2734)+IF(A2735="عهدة",1,0)</f>
        <v/>
      </c>
      <c r="S2735">
        <f>IF(C2735="","",IF(AND(C2735&gt;=DATE(2026,9,1),C2735&lt;=DATE(2027,8,31)),(YEAR(C2735)-2026)*12+MONTH(C2735)-8,""))</f>
        <v/>
      </c>
      <c r="T2735">
        <f>IF(AND(A2735="مصروف",R2735&gt;0,I2735="موافق",S2735&lt;&gt;"",H2735&lt;&gt;""),N(G2735),0)</f>
        <v/>
      </c>
    </row>
    <row r="2736">
      <c r="A2736" s="19" t="n"/>
      <c r="B2736" s="20">
        <f>IF(A2736="","",IF(R2736=0,"⚠ أضف سطر عهدة أولًا","DMT-"&amp;TEXT(R2736,"000")))</f>
        <v/>
      </c>
      <c r="C2736" s="21" t="n"/>
      <c r="D2736" s="20">
        <f>IF(C2736="","",IF(S2736="","خارج السنة المالية",INDEX(القوائم!$D$2:$D$13,S2736)))</f>
        <v/>
      </c>
      <c r="E2736" s="22" t="n"/>
      <c r="F2736" s="23" t="n"/>
      <c r="G2736" s="23" t="n"/>
      <c r="H2736" s="22" t="n"/>
      <c r="I2736" s="19" t="n"/>
      <c r="J2736" s="21" t="n"/>
      <c r="K2736" s="19" t="n"/>
      <c r="L2736" s="19" t="n"/>
      <c r="M2736" s="21" t="n"/>
      <c r="N2736" s="22" t="n"/>
      <c r="O2736" s="24">
        <f>IF(A2736&lt;&gt;"عهدة","",SUMIFS($G$8:$G$5007,$B$8:$B$5007,B2736,$A$8:$A$5007,"مصروف",$I$8:$I$5007,"&lt;&gt;مرفوض"))</f>
        <v/>
      </c>
      <c r="P2736" s="25">
        <f>IF(A2736&lt;&gt;"عهدة","",N(F2736)-O2736)</f>
        <v/>
      </c>
      <c r="Q2736" s="26">
        <f>IF(A2736="","",IF(A2736="عهدة",IF(N(F2736)=0,"⚠ أدخل قيمة العهدة",IF(P2736&lt;0,"⛔ عجز / زيادة مصروفات "&amp;TEXT(-P2736,"#,##0"),IF(COUNTIFS($B$8:$B$5007,B2736,$A$8:$A$5007,"مصروف",$I$8:$I$5007,"&lt;&gt;مرفوض",$K$8:$K$5007,"&lt;&gt;نعم")&gt;0,"⚠ "&amp;COUNTIFS($B$8:$B$5007,B2736,$A$8:$A$5007,"مصروف",$I$8:$I$5007,"&lt;&gt;مرفوض",$K$8:$K$5007,"&lt;&gt;نعم")&amp;" مصروف غير مسوى",IF(L2736="تمت التسوية",IF(P2736=0,"✔ متوازنة وتمت التسوية","✔ تمت التسوية – متبقي "&amp;TEXT(P2736,"#,##0")),IF(P2736&gt;0,"متبقي "&amp;TEXT(P2736,"#,##0"),"✔ متوازنة"))))),IF(R2736=0,"⚠ أضف سطر عهدة أولًا",IF(OR(C2736="",N(G2736)=0),"⚠ أكمل التاريخ والقيمة",IF(S2736="","⚠ التاريخ خارج السنة المالية",IF(H2736="","⚠ اختر بند الموازنة",IF(I2736="مرفوض","✖ مرفوض من المدير",IF(I2736&lt;&gt;"موافق","⏳ بانتظار موافقة المدير",IF(K2736&lt;&gt;"نعم","⚠ غير مسوى مع الحسابات","✔ معتمد ومسوى")))))))))</f>
        <v/>
      </c>
      <c r="R2736">
        <f>N(R2735)+IF(A2736="عهدة",1,0)</f>
        <v/>
      </c>
      <c r="S2736">
        <f>IF(C2736="","",IF(AND(C2736&gt;=DATE(2026,9,1),C2736&lt;=DATE(2027,8,31)),(YEAR(C2736)-2026)*12+MONTH(C2736)-8,""))</f>
        <v/>
      </c>
      <c r="T2736">
        <f>IF(AND(A2736="مصروف",R2736&gt;0,I2736="موافق",S2736&lt;&gt;"",H2736&lt;&gt;""),N(G2736),0)</f>
        <v/>
      </c>
    </row>
    <row r="2737">
      <c r="A2737" s="19" t="n"/>
      <c r="B2737" s="20">
        <f>IF(A2737="","",IF(R2737=0,"⚠ أضف سطر عهدة أولًا","DMT-"&amp;TEXT(R2737,"000")))</f>
        <v/>
      </c>
      <c r="C2737" s="21" t="n"/>
      <c r="D2737" s="20">
        <f>IF(C2737="","",IF(S2737="","خارج السنة المالية",INDEX(القوائم!$D$2:$D$13,S2737)))</f>
        <v/>
      </c>
      <c r="E2737" s="22" t="n"/>
      <c r="F2737" s="23" t="n"/>
      <c r="G2737" s="23" t="n"/>
      <c r="H2737" s="22" t="n"/>
      <c r="I2737" s="19" t="n"/>
      <c r="J2737" s="21" t="n"/>
      <c r="K2737" s="19" t="n"/>
      <c r="L2737" s="19" t="n"/>
      <c r="M2737" s="21" t="n"/>
      <c r="N2737" s="22" t="n"/>
      <c r="O2737" s="24">
        <f>IF(A2737&lt;&gt;"عهدة","",SUMIFS($G$8:$G$5007,$B$8:$B$5007,B2737,$A$8:$A$5007,"مصروف",$I$8:$I$5007,"&lt;&gt;مرفوض"))</f>
        <v/>
      </c>
      <c r="P2737" s="25">
        <f>IF(A2737&lt;&gt;"عهدة","",N(F2737)-O2737)</f>
        <v/>
      </c>
      <c r="Q2737" s="26">
        <f>IF(A2737="","",IF(A2737="عهدة",IF(N(F2737)=0,"⚠ أدخل قيمة العهدة",IF(P2737&lt;0,"⛔ عجز / زيادة مصروفات "&amp;TEXT(-P2737,"#,##0"),IF(COUNTIFS($B$8:$B$5007,B2737,$A$8:$A$5007,"مصروف",$I$8:$I$5007,"&lt;&gt;مرفوض",$K$8:$K$5007,"&lt;&gt;نعم")&gt;0,"⚠ "&amp;COUNTIFS($B$8:$B$5007,B2737,$A$8:$A$5007,"مصروف",$I$8:$I$5007,"&lt;&gt;مرفوض",$K$8:$K$5007,"&lt;&gt;نعم")&amp;" مصروف غير مسوى",IF(L2737="تمت التسوية",IF(P2737=0,"✔ متوازنة وتمت التسوية","✔ تمت التسوية – متبقي "&amp;TEXT(P2737,"#,##0")),IF(P2737&gt;0,"متبقي "&amp;TEXT(P2737,"#,##0"),"✔ متوازنة"))))),IF(R2737=0,"⚠ أضف سطر عهدة أولًا",IF(OR(C2737="",N(G2737)=0),"⚠ أكمل التاريخ والقيمة",IF(S2737="","⚠ التاريخ خارج السنة المالية",IF(H2737="","⚠ اختر بند الموازنة",IF(I2737="مرفوض","✖ مرفوض من المدير",IF(I2737&lt;&gt;"موافق","⏳ بانتظار موافقة المدير",IF(K2737&lt;&gt;"نعم","⚠ غير مسوى مع الحسابات","✔ معتمد ومسوى")))))))))</f>
        <v/>
      </c>
      <c r="R2737">
        <f>N(R2736)+IF(A2737="عهدة",1,0)</f>
        <v/>
      </c>
      <c r="S2737">
        <f>IF(C2737="","",IF(AND(C2737&gt;=DATE(2026,9,1),C2737&lt;=DATE(2027,8,31)),(YEAR(C2737)-2026)*12+MONTH(C2737)-8,""))</f>
        <v/>
      </c>
      <c r="T2737">
        <f>IF(AND(A2737="مصروف",R2737&gt;0,I2737="موافق",S2737&lt;&gt;"",H2737&lt;&gt;""),N(G2737),0)</f>
        <v/>
      </c>
    </row>
    <row r="2738">
      <c r="A2738" s="19" t="n"/>
      <c r="B2738" s="20">
        <f>IF(A2738="","",IF(R2738=0,"⚠ أضف سطر عهدة أولًا","DMT-"&amp;TEXT(R2738,"000")))</f>
        <v/>
      </c>
      <c r="C2738" s="21" t="n"/>
      <c r="D2738" s="20">
        <f>IF(C2738="","",IF(S2738="","خارج السنة المالية",INDEX(القوائم!$D$2:$D$13,S2738)))</f>
        <v/>
      </c>
      <c r="E2738" s="22" t="n"/>
      <c r="F2738" s="23" t="n"/>
      <c r="G2738" s="23" t="n"/>
      <c r="H2738" s="22" t="n"/>
      <c r="I2738" s="19" t="n"/>
      <c r="J2738" s="21" t="n"/>
      <c r="K2738" s="19" t="n"/>
      <c r="L2738" s="19" t="n"/>
      <c r="M2738" s="21" t="n"/>
      <c r="N2738" s="22" t="n"/>
      <c r="O2738" s="24">
        <f>IF(A2738&lt;&gt;"عهدة","",SUMIFS($G$8:$G$5007,$B$8:$B$5007,B2738,$A$8:$A$5007,"مصروف",$I$8:$I$5007,"&lt;&gt;مرفوض"))</f>
        <v/>
      </c>
      <c r="P2738" s="25">
        <f>IF(A2738&lt;&gt;"عهدة","",N(F2738)-O2738)</f>
        <v/>
      </c>
      <c r="Q2738" s="26">
        <f>IF(A2738="","",IF(A2738="عهدة",IF(N(F2738)=0,"⚠ أدخل قيمة العهدة",IF(P2738&lt;0,"⛔ عجز / زيادة مصروفات "&amp;TEXT(-P2738,"#,##0"),IF(COUNTIFS($B$8:$B$5007,B2738,$A$8:$A$5007,"مصروف",$I$8:$I$5007,"&lt;&gt;مرفوض",$K$8:$K$5007,"&lt;&gt;نعم")&gt;0,"⚠ "&amp;COUNTIFS($B$8:$B$5007,B2738,$A$8:$A$5007,"مصروف",$I$8:$I$5007,"&lt;&gt;مرفوض",$K$8:$K$5007,"&lt;&gt;نعم")&amp;" مصروف غير مسوى",IF(L2738="تمت التسوية",IF(P2738=0,"✔ متوازنة وتمت التسوية","✔ تمت التسوية – متبقي "&amp;TEXT(P2738,"#,##0")),IF(P2738&gt;0,"متبقي "&amp;TEXT(P2738,"#,##0"),"✔ متوازنة"))))),IF(R2738=0,"⚠ أضف سطر عهدة أولًا",IF(OR(C2738="",N(G2738)=0),"⚠ أكمل التاريخ والقيمة",IF(S2738="","⚠ التاريخ خارج السنة المالية",IF(H2738="","⚠ اختر بند الموازنة",IF(I2738="مرفوض","✖ مرفوض من المدير",IF(I2738&lt;&gt;"موافق","⏳ بانتظار موافقة المدير",IF(K2738&lt;&gt;"نعم","⚠ غير مسوى مع الحسابات","✔ معتمد ومسوى")))))))))</f>
        <v/>
      </c>
      <c r="R2738">
        <f>N(R2737)+IF(A2738="عهدة",1,0)</f>
        <v/>
      </c>
      <c r="S2738">
        <f>IF(C2738="","",IF(AND(C2738&gt;=DATE(2026,9,1),C2738&lt;=DATE(2027,8,31)),(YEAR(C2738)-2026)*12+MONTH(C2738)-8,""))</f>
        <v/>
      </c>
      <c r="T2738">
        <f>IF(AND(A2738="مصروف",R2738&gt;0,I2738="موافق",S2738&lt;&gt;"",H2738&lt;&gt;""),N(G2738),0)</f>
        <v/>
      </c>
    </row>
    <row r="2739">
      <c r="A2739" s="19" t="n"/>
      <c r="B2739" s="20">
        <f>IF(A2739="","",IF(R2739=0,"⚠ أضف سطر عهدة أولًا","DMT-"&amp;TEXT(R2739,"000")))</f>
        <v/>
      </c>
      <c r="C2739" s="21" t="n"/>
      <c r="D2739" s="20">
        <f>IF(C2739="","",IF(S2739="","خارج السنة المالية",INDEX(القوائم!$D$2:$D$13,S2739)))</f>
        <v/>
      </c>
      <c r="E2739" s="22" t="n"/>
      <c r="F2739" s="23" t="n"/>
      <c r="G2739" s="23" t="n"/>
      <c r="H2739" s="22" t="n"/>
      <c r="I2739" s="19" t="n"/>
      <c r="J2739" s="21" t="n"/>
      <c r="K2739" s="19" t="n"/>
      <c r="L2739" s="19" t="n"/>
      <c r="M2739" s="21" t="n"/>
      <c r="N2739" s="22" t="n"/>
      <c r="O2739" s="24">
        <f>IF(A2739&lt;&gt;"عهدة","",SUMIFS($G$8:$G$5007,$B$8:$B$5007,B2739,$A$8:$A$5007,"مصروف",$I$8:$I$5007,"&lt;&gt;مرفوض"))</f>
        <v/>
      </c>
      <c r="P2739" s="25">
        <f>IF(A2739&lt;&gt;"عهدة","",N(F2739)-O2739)</f>
        <v/>
      </c>
      <c r="Q2739" s="26">
        <f>IF(A2739="","",IF(A2739="عهدة",IF(N(F2739)=0,"⚠ أدخل قيمة العهدة",IF(P2739&lt;0,"⛔ عجز / زيادة مصروفات "&amp;TEXT(-P2739,"#,##0"),IF(COUNTIFS($B$8:$B$5007,B2739,$A$8:$A$5007,"مصروف",$I$8:$I$5007,"&lt;&gt;مرفوض",$K$8:$K$5007,"&lt;&gt;نعم")&gt;0,"⚠ "&amp;COUNTIFS($B$8:$B$5007,B2739,$A$8:$A$5007,"مصروف",$I$8:$I$5007,"&lt;&gt;مرفوض",$K$8:$K$5007,"&lt;&gt;نعم")&amp;" مصروف غير مسوى",IF(L2739="تمت التسوية",IF(P2739=0,"✔ متوازنة وتمت التسوية","✔ تمت التسوية – متبقي "&amp;TEXT(P2739,"#,##0")),IF(P2739&gt;0,"متبقي "&amp;TEXT(P2739,"#,##0"),"✔ متوازنة"))))),IF(R2739=0,"⚠ أضف سطر عهدة أولًا",IF(OR(C2739="",N(G2739)=0),"⚠ أكمل التاريخ والقيمة",IF(S2739="","⚠ التاريخ خارج السنة المالية",IF(H2739="","⚠ اختر بند الموازنة",IF(I2739="مرفوض","✖ مرفوض من المدير",IF(I2739&lt;&gt;"موافق","⏳ بانتظار موافقة المدير",IF(K2739&lt;&gt;"نعم","⚠ غير مسوى مع الحسابات","✔ معتمد ومسوى")))))))))</f>
        <v/>
      </c>
      <c r="R2739">
        <f>N(R2738)+IF(A2739="عهدة",1,0)</f>
        <v/>
      </c>
      <c r="S2739">
        <f>IF(C2739="","",IF(AND(C2739&gt;=DATE(2026,9,1),C2739&lt;=DATE(2027,8,31)),(YEAR(C2739)-2026)*12+MONTH(C2739)-8,""))</f>
        <v/>
      </c>
      <c r="T2739">
        <f>IF(AND(A2739="مصروف",R2739&gt;0,I2739="موافق",S2739&lt;&gt;"",H2739&lt;&gt;""),N(G2739),0)</f>
        <v/>
      </c>
    </row>
    <row r="2740">
      <c r="A2740" s="19" t="n"/>
      <c r="B2740" s="20">
        <f>IF(A2740="","",IF(R2740=0,"⚠ أضف سطر عهدة أولًا","DMT-"&amp;TEXT(R2740,"000")))</f>
        <v/>
      </c>
      <c r="C2740" s="21" t="n"/>
      <c r="D2740" s="20">
        <f>IF(C2740="","",IF(S2740="","خارج السنة المالية",INDEX(القوائم!$D$2:$D$13,S2740)))</f>
        <v/>
      </c>
      <c r="E2740" s="22" t="n"/>
      <c r="F2740" s="23" t="n"/>
      <c r="G2740" s="23" t="n"/>
      <c r="H2740" s="22" t="n"/>
      <c r="I2740" s="19" t="n"/>
      <c r="J2740" s="21" t="n"/>
      <c r="K2740" s="19" t="n"/>
      <c r="L2740" s="19" t="n"/>
      <c r="M2740" s="21" t="n"/>
      <c r="N2740" s="22" t="n"/>
      <c r="O2740" s="24">
        <f>IF(A2740&lt;&gt;"عهدة","",SUMIFS($G$8:$G$5007,$B$8:$B$5007,B2740,$A$8:$A$5007,"مصروف",$I$8:$I$5007,"&lt;&gt;مرفوض"))</f>
        <v/>
      </c>
      <c r="P2740" s="25">
        <f>IF(A2740&lt;&gt;"عهدة","",N(F2740)-O2740)</f>
        <v/>
      </c>
      <c r="Q2740" s="26">
        <f>IF(A2740="","",IF(A2740="عهدة",IF(N(F2740)=0,"⚠ أدخل قيمة العهدة",IF(P2740&lt;0,"⛔ عجز / زيادة مصروفات "&amp;TEXT(-P2740,"#,##0"),IF(COUNTIFS($B$8:$B$5007,B2740,$A$8:$A$5007,"مصروف",$I$8:$I$5007,"&lt;&gt;مرفوض",$K$8:$K$5007,"&lt;&gt;نعم")&gt;0,"⚠ "&amp;COUNTIFS($B$8:$B$5007,B2740,$A$8:$A$5007,"مصروف",$I$8:$I$5007,"&lt;&gt;مرفوض",$K$8:$K$5007,"&lt;&gt;نعم")&amp;" مصروف غير مسوى",IF(L2740="تمت التسوية",IF(P2740=0,"✔ متوازنة وتمت التسوية","✔ تمت التسوية – متبقي "&amp;TEXT(P2740,"#,##0")),IF(P2740&gt;0,"متبقي "&amp;TEXT(P2740,"#,##0"),"✔ متوازنة"))))),IF(R2740=0,"⚠ أضف سطر عهدة أولًا",IF(OR(C2740="",N(G2740)=0),"⚠ أكمل التاريخ والقيمة",IF(S2740="","⚠ التاريخ خارج السنة المالية",IF(H2740="","⚠ اختر بند الموازنة",IF(I2740="مرفوض","✖ مرفوض من المدير",IF(I2740&lt;&gt;"موافق","⏳ بانتظار موافقة المدير",IF(K2740&lt;&gt;"نعم","⚠ غير مسوى مع الحسابات","✔ معتمد ومسوى")))))))))</f>
        <v/>
      </c>
      <c r="R2740">
        <f>N(R2739)+IF(A2740="عهدة",1,0)</f>
        <v/>
      </c>
      <c r="S2740">
        <f>IF(C2740="","",IF(AND(C2740&gt;=DATE(2026,9,1),C2740&lt;=DATE(2027,8,31)),(YEAR(C2740)-2026)*12+MONTH(C2740)-8,""))</f>
        <v/>
      </c>
      <c r="T2740">
        <f>IF(AND(A2740="مصروف",R2740&gt;0,I2740="موافق",S2740&lt;&gt;"",H2740&lt;&gt;""),N(G2740),0)</f>
        <v/>
      </c>
    </row>
    <row r="2741">
      <c r="A2741" s="19" t="n"/>
      <c r="B2741" s="20">
        <f>IF(A2741="","",IF(R2741=0,"⚠ أضف سطر عهدة أولًا","DMT-"&amp;TEXT(R2741,"000")))</f>
        <v/>
      </c>
      <c r="C2741" s="21" t="n"/>
      <c r="D2741" s="20">
        <f>IF(C2741="","",IF(S2741="","خارج السنة المالية",INDEX(القوائم!$D$2:$D$13,S2741)))</f>
        <v/>
      </c>
      <c r="E2741" s="22" t="n"/>
      <c r="F2741" s="23" t="n"/>
      <c r="G2741" s="23" t="n"/>
      <c r="H2741" s="22" t="n"/>
      <c r="I2741" s="19" t="n"/>
      <c r="J2741" s="21" t="n"/>
      <c r="K2741" s="19" t="n"/>
      <c r="L2741" s="19" t="n"/>
      <c r="M2741" s="21" t="n"/>
      <c r="N2741" s="22" t="n"/>
      <c r="O2741" s="24">
        <f>IF(A2741&lt;&gt;"عهدة","",SUMIFS($G$8:$G$5007,$B$8:$B$5007,B2741,$A$8:$A$5007,"مصروف",$I$8:$I$5007,"&lt;&gt;مرفوض"))</f>
        <v/>
      </c>
      <c r="P2741" s="25">
        <f>IF(A2741&lt;&gt;"عهدة","",N(F2741)-O2741)</f>
        <v/>
      </c>
      <c r="Q2741" s="26">
        <f>IF(A2741="","",IF(A2741="عهدة",IF(N(F2741)=0,"⚠ أدخل قيمة العهدة",IF(P2741&lt;0,"⛔ عجز / زيادة مصروفات "&amp;TEXT(-P2741,"#,##0"),IF(COUNTIFS($B$8:$B$5007,B2741,$A$8:$A$5007,"مصروف",$I$8:$I$5007,"&lt;&gt;مرفوض",$K$8:$K$5007,"&lt;&gt;نعم")&gt;0,"⚠ "&amp;COUNTIFS($B$8:$B$5007,B2741,$A$8:$A$5007,"مصروف",$I$8:$I$5007,"&lt;&gt;مرفوض",$K$8:$K$5007,"&lt;&gt;نعم")&amp;" مصروف غير مسوى",IF(L2741="تمت التسوية",IF(P2741=0,"✔ متوازنة وتمت التسوية","✔ تمت التسوية – متبقي "&amp;TEXT(P2741,"#,##0")),IF(P2741&gt;0,"متبقي "&amp;TEXT(P2741,"#,##0"),"✔ متوازنة"))))),IF(R2741=0,"⚠ أضف سطر عهدة أولًا",IF(OR(C2741="",N(G2741)=0),"⚠ أكمل التاريخ والقيمة",IF(S2741="","⚠ التاريخ خارج السنة المالية",IF(H2741="","⚠ اختر بند الموازنة",IF(I2741="مرفوض","✖ مرفوض من المدير",IF(I2741&lt;&gt;"موافق","⏳ بانتظار موافقة المدير",IF(K2741&lt;&gt;"نعم","⚠ غير مسوى مع الحسابات","✔ معتمد ومسوى")))))))))</f>
        <v/>
      </c>
      <c r="R2741">
        <f>N(R2740)+IF(A2741="عهدة",1,0)</f>
        <v/>
      </c>
      <c r="S2741">
        <f>IF(C2741="","",IF(AND(C2741&gt;=DATE(2026,9,1),C2741&lt;=DATE(2027,8,31)),(YEAR(C2741)-2026)*12+MONTH(C2741)-8,""))</f>
        <v/>
      </c>
      <c r="T2741">
        <f>IF(AND(A2741="مصروف",R2741&gt;0,I2741="موافق",S2741&lt;&gt;"",H2741&lt;&gt;""),N(G2741),0)</f>
        <v/>
      </c>
    </row>
    <row r="2742">
      <c r="A2742" s="19" t="n"/>
      <c r="B2742" s="20">
        <f>IF(A2742="","",IF(R2742=0,"⚠ أضف سطر عهدة أولًا","DMT-"&amp;TEXT(R2742,"000")))</f>
        <v/>
      </c>
      <c r="C2742" s="21" t="n"/>
      <c r="D2742" s="20">
        <f>IF(C2742="","",IF(S2742="","خارج السنة المالية",INDEX(القوائم!$D$2:$D$13,S2742)))</f>
        <v/>
      </c>
      <c r="E2742" s="22" t="n"/>
      <c r="F2742" s="23" t="n"/>
      <c r="G2742" s="23" t="n"/>
      <c r="H2742" s="22" t="n"/>
      <c r="I2742" s="19" t="n"/>
      <c r="J2742" s="21" t="n"/>
      <c r="K2742" s="19" t="n"/>
      <c r="L2742" s="19" t="n"/>
      <c r="M2742" s="21" t="n"/>
      <c r="N2742" s="22" t="n"/>
      <c r="O2742" s="24">
        <f>IF(A2742&lt;&gt;"عهدة","",SUMIFS($G$8:$G$5007,$B$8:$B$5007,B2742,$A$8:$A$5007,"مصروف",$I$8:$I$5007,"&lt;&gt;مرفوض"))</f>
        <v/>
      </c>
      <c r="P2742" s="25">
        <f>IF(A2742&lt;&gt;"عهدة","",N(F2742)-O2742)</f>
        <v/>
      </c>
      <c r="Q2742" s="26">
        <f>IF(A2742="","",IF(A2742="عهدة",IF(N(F2742)=0,"⚠ أدخل قيمة العهدة",IF(P2742&lt;0,"⛔ عجز / زيادة مصروفات "&amp;TEXT(-P2742,"#,##0"),IF(COUNTIFS($B$8:$B$5007,B2742,$A$8:$A$5007,"مصروف",$I$8:$I$5007,"&lt;&gt;مرفوض",$K$8:$K$5007,"&lt;&gt;نعم")&gt;0,"⚠ "&amp;COUNTIFS($B$8:$B$5007,B2742,$A$8:$A$5007,"مصروف",$I$8:$I$5007,"&lt;&gt;مرفوض",$K$8:$K$5007,"&lt;&gt;نعم")&amp;" مصروف غير مسوى",IF(L2742="تمت التسوية",IF(P2742=0,"✔ متوازنة وتمت التسوية","✔ تمت التسوية – متبقي "&amp;TEXT(P2742,"#,##0")),IF(P2742&gt;0,"متبقي "&amp;TEXT(P2742,"#,##0"),"✔ متوازنة"))))),IF(R2742=0,"⚠ أضف سطر عهدة أولًا",IF(OR(C2742="",N(G2742)=0),"⚠ أكمل التاريخ والقيمة",IF(S2742="","⚠ التاريخ خارج السنة المالية",IF(H2742="","⚠ اختر بند الموازنة",IF(I2742="مرفوض","✖ مرفوض من المدير",IF(I2742&lt;&gt;"موافق","⏳ بانتظار موافقة المدير",IF(K2742&lt;&gt;"نعم","⚠ غير مسوى مع الحسابات","✔ معتمد ومسوى")))))))))</f>
        <v/>
      </c>
      <c r="R2742">
        <f>N(R2741)+IF(A2742="عهدة",1,0)</f>
        <v/>
      </c>
      <c r="S2742">
        <f>IF(C2742="","",IF(AND(C2742&gt;=DATE(2026,9,1),C2742&lt;=DATE(2027,8,31)),(YEAR(C2742)-2026)*12+MONTH(C2742)-8,""))</f>
        <v/>
      </c>
      <c r="T2742">
        <f>IF(AND(A2742="مصروف",R2742&gt;0,I2742="موافق",S2742&lt;&gt;"",H2742&lt;&gt;""),N(G2742),0)</f>
        <v/>
      </c>
    </row>
    <row r="2743">
      <c r="A2743" s="19" t="n"/>
      <c r="B2743" s="20">
        <f>IF(A2743="","",IF(R2743=0,"⚠ أضف سطر عهدة أولًا","DMT-"&amp;TEXT(R2743,"000")))</f>
        <v/>
      </c>
      <c r="C2743" s="21" t="n"/>
      <c r="D2743" s="20">
        <f>IF(C2743="","",IF(S2743="","خارج السنة المالية",INDEX(القوائم!$D$2:$D$13,S2743)))</f>
        <v/>
      </c>
      <c r="E2743" s="22" t="n"/>
      <c r="F2743" s="23" t="n"/>
      <c r="G2743" s="23" t="n"/>
      <c r="H2743" s="22" t="n"/>
      <c r="I2743" s="19" t="n"/>
      <c r="J2743" s="21" t="n"/>
      <c r="K2743" s="19" t="n"/>
      <c r="L2743" s="19" t="n"/>
      <c r="M2743" s="21" t="n"/>
      <c r="N2743" s="22" t="n"/>
      <c r="O2743" s="24">
        <f>IF(A2743&lt;&gt;"عهدة","",SUMIFS($G$8:$G$5007,$B$8:$B$5007,B2743,$A$8:$A$5007,"مصروف",$I$8:$I$5007,"&lt;&gt;مرفوض"))</f>
        <v/>
      </c>
      <c r="P2743" s="25">
        <f>IF(A2743&lt;&gt;"عهدة","",N(F2743)-O2743)</f>
        <v/>
      </c>
      <c r="Q2743" s="26">
        <f>IF(A2743="","",IF(A2743="عهدة",IF(N(F2743)=0,"⚠ أدخل قيمة العهدة",IF(P2743&lt;0,"⛔ عجز / زيادة مصروفات "&amp;TEXT(-P2743,"#,##0"),IF(COUNTIFS($B$8:$B$5007,B2743,$A$8:$A$5007,"مصروف",$I$8:$I$5007,"&lt;&gt;مرفوض",$K$8:$K$5007,"&lt;&gt;نعم")&gt;0,"⚠ "&amp;COUNTIFS($B$8:$B$5007,B2743,$A$8:$A$5007,"مصروف",$I$8:$I$5007,"&lt;&gt;مرفوض",$K$8:$K$5007,"&lt;&gt;نعم")&amp;" مصروف غير مسوى",IF(L2743="تمت التسوية",IF(P2743=0,"✔ متوازنة وتمت التسوية","✔ تمت التسوية – متبقي "&amp;TEXT(P2743,"#,##0")),IF(P2743&gt;0,"متبقي "&amp;TEXT(P2743,"#,##0"),"✔ متوازنة"))))),IF(R2743=0,"⚠ أضف سطر عهدة أولًا",IF(OR(C2743="",N(G2743)=0),"⚠ أكمل التاريخ والقيمة",IF(S2743="","⚠ التاريخ خارج السنة المالية",IF(H2743="","⚠ اختر بند الموازنة",IF(I2743="مرفوض","✖ مرفوض من المدير",IF(I2743&lt;&gt;"موافق","⏳ بانتظار موافقة المدير",IF(K2743&lt;&gt;"نعم","⚠ غير مسوى مع الحسابات","✔ معتمد ومسوى")))))))))</f>
        <v/>
      </c>
      <c r="R2743">
        <f>N(R2742)+IF(A2743="عهدة",1,0)</f>
        <v/>
      </c>
      <c r="S2743">
        <f>IF(C2743="","",IF(AND(C2743&gt;=DATE(2026,9,1),C2743&lt;=DATE(2027,8,31)),(YEAR(C2743)-2026)*12+MONTH(C2743)-8,""))</f>
        <v/>
      </c>
      <c r="T2743">
        <f>IF(AND(A2743="مصروف",R2743&gt;0,I2743="موافق",S2743&lt;&gt;"",H2743&lt;&gt;""),N(G2743),0)</f>
        <v/>
      </c>
    </row>
    <row r="2744">
      <c r="A2744" s="19" t="n"/>
      <c r="B2744" s="20">
        <f>IF(A2744="","",IF(R2744=0,"⚠ أضف سطر عهدة أولًا","DMT-"&amp;TEXT(R2744,"000")))</f>
        <v/>
      </c>
      <c r="C2744" s="21" t="n"/>
      <c r="D2744" s="20">
        <f>IF(C2744="","",IF(S2744="","خارج السنة المالية",INDEX(القوائم!$D$2:$D$13,S2744)))</f>
        <v/>
      </c>
      <c r="E2744" s="22" t="n"/>
      <c r="F2744" s="23" t="n"/>
      <c r="G2744" s="23" t="n"/>
      <c r="H2744" s="22" t="n"/>
      <c r="I2744" s="19" t="n"/>
      <c r="J2744" s="21" t="n"/>
      <c r="K2744" s="19" t="n"/>
      <c r="L2744" s="19" t="n"/>
      <c r="M2744" s="21" t="n"/>
      <c r="N2744" s="22" t="n"/>
      <c r="O2744" s="24">
        <f>IF(A2744&lt;&gt;"عهدة","",SUMIFS($G$8:$G$5007,$B$8:$B$5007,B2744,$A$8:$A$5007,"مصروف",$I$8:$I$5007,"&lt;&gt;مرفوض"))</f>
        <v/>
      </c>
      <c r="P2744" s="25">
        <f>IF(A2744&lt;&gt;"عهدة","",N(F2744)-O2744)</f>
        <v/>
      </c>
      <c r="Q2744" s="26">
        <f>IF(A2744="","",IF(A2744="عهدة",IF(N(F2744)=0,"⚠ أدخل قيمة العهدة",IF(P2744&lt;0,"⛔ عجز / زيادة مصروفات "&amp;TEXT(-P2744,"#,##0"),IF(COUNTIFS($B$8:$B$5007,B2744,$A$8:$A$5007,"مصروف",$I$8:$I$5007,"&lt;&gt;مرفوض",$K$8:$K$5007,"&lt;&gt;نعم")&gt;0,"⚠ "&amp;COUNTIFS($B$8:$B$5007,B2744,$A$8:$A$5007,"مصروف",$I$8:$I$5007,"&lt;&gt;مرفوض",$K$8:$K$5007,"&lt;&gt;نعم")&amp;" مصروف غير مسوى",IF(L2744="تمت التسوية",IF(P2744=0,"✔ متوازنة وتمت التسوية","✔ تمت التسوية – متبقي "&amp;TEXT(P2744,"#,##0")),IF(P2744&gt;0,"متبقي "&amp;TEXT(P2744,"#,##0"),"✔ متوازنة"))))),IF(R2744=0,"⚠ أضف سطر عهدة أولًا",IF(OR(C2744="",N(G2744)=0),"⚠ أكمل التاريخ والقيمة",IF(S2744="","⚠ التاريخ خارج السنة المالية",IF(H2744="","⚠ اختر بند الموازنة",IF(I2744="مرفوض","✖ مرفوض من المدير",IF(I2744&lt;&gt;"موافق","⏳ بانتظار موافقة المدير",IF(K2744&lt;&gt;"نعم","⚠ غير مسوى مع الحسابات","✔ معتمد ومسوى")))))))))</f>
        <v/>
      </c>
      <c r="R2744">
        <f>N(R2743)+IF(A2744="عهدة",1,0)</f>
        <v/>
      </c>
      <c r="S2744">
        <f>IF(C2744="","",IF(AND(C2744&gt;=DATE(2026,9,1),C2744&lt;=DATE(2027,8,31)),(YEAR(C2744)-2026)*12+MONTH(C2744)-8,""))</f>
        <v/>
      </c>
      <c r="T2744">
        <f>IF(AND(A2744="مصروف",R2744&gt;0,I2744="موافق",S2744&lt;&gt;"",H2744&lt;&gt;""),N(G2744),0)</f>
        <v/>
      </c>
    </row>
    <row r="2745">
      <c r="A2745" s="19" t="n"/>
      <c r="B2745" s="20">
        <f>IF(A2745="","",IF(R2745=0,"⚠ أضف سطر عهدة أولًا","DMT-"&amp;TEXT(R2745,"000")))</f>
        <v/>
      </c>
      <c r="C2745" s="21" t="n"/>
      <c r="D2745" s="20">
        <f>IF(C2745="","",IF(S2745="","خارج السنة المالية",INDEX(القوائم!$D$2:$D$13,S2745)))</f>
        <v/>
      </c>
      <c r="E2745" s="22" t="n"/>
      <c r="F2745" s="23" t="n"/>
      <c r="G2745" s="23" t="n"/>
      <c r="H2745" s="22" t="n"/>
      <c r="I2745" s="19" t="n"/>
      <c r="J2745" s="21" t="n"/>
      <c r="K2745" s="19" t="n"/>
      <c r="L2745" s="19" t="n"/>
      <c r="M2745" s="21" t="n"/>
      <c r="N2745" s="22" t="n"/>
      <c r="O2745" s="24">
        <f>IF(A2745&lt;&gt;"عهدة","",SUMIFS($G$8:$G$5007,$B$8:$B$5007,B2745,$A$8:$A$5007,"مصروف",$I$8:$I$5007,"&lt;&gt;مرفوض"))</f>
        <v/>
      </c>
      <c r="P2745" s="25">
        <f>IF(A2745&lt;&gt;"عهدة","",N(F2745)-O2745)</f>
        <v/>
      </c>
      <c r="Q2745" s="26">
        <f>IF(A2745="","",IF(A2745="عهدة",IF(N(F2745)=0,"⚠ أدخل قيمة العهدة",IF(P2745&lt;0,"⛔ عجز / زيادة مصروفات "&amp;TEXT(-P2745,"#,##0"),IF(COUNTIFS($B$8:$B$5007,B2745,$A$8:$A$5007,"مصروف",$I$8:$I$5007,"&lt;&gt;مرفوض",$K$8:$K$5007,"&lt;&gt;نعم")&gt;0,"⚠ "&amp;COUNTIFS($B$8:$B$5007,B2745,$A$8:$A$5007,"مصروف",$I$8:$I$5007,"&lt;&gt;مرفوض",$K$8:$K$5007,"&lt;&gt;نعم")&amp;" مصروف غير مسوى",IF(L2745="تمت التسوية",IF(P2745=0,"✔ متوازنة وتمت التسوية","✔ تمت التسوية – متبقي "&amp;TEXT(P2745,"#,##0")),IF(P2745&gt;0,"متبقي "&amp;TEXT(P2745,"#,##0"),"✔ متوازنة"))))),IF(R2745=0,"⚠ أضف سطر عهدة أولًا",IF(OR(C2745="",N(G2745)=0),"⚠ أكمل التاريخ والقيمة",IF(S2745="","⚠ التاريخ خارج السنة المالية",IF(H2745="","⚠ اختر بند الموازنة",IF(I2745="مرفوض","✖ مرفوض من المدير",IF(I2745&lt;&gt;"موافق","⏳ بانتظار موافقة المدير",IF(K2745&lt;&gt;"نعم","⚠ غير مسوى مع الحسابات","✔ معتمد ومسوى")))))))))</f>
        <v/>
      </c>
      <c r="R2745">
        <f>N(R2744)+IF(A2745="عهدة",1,0)</f>
        <v/>
      </c>
      <c r="S2745">
        <f>IF(C2745="","",IF(AND(C2745&gt;=DATE(2026,9,1),C2745&lt;=DATE(2027,8,31)),(YEAR(C2745)-2026)*12+MONTH(C2745)-8,""))</f>
        <v/>
      </c>
      <c r="T2745">
        <f>IF(AND(A2745="مصروف",R2745&gt;0,I2745="موافق",S2745&lt;&gt;"",H2745&lt;&gt;""),N(G2745),0)</f>
        <v/>
      </c>
    </row>
    <row r="2746">
      <c r="A2746" s="19" t="n"/>
      <c r="B2746" s="20">
        <f>IF(A2746="","",IF(R2746=0,"⚠ أضف سطر عهدة أولًا","DMT-"&amp;TEXT(R2746,"000")))</f>
        <v/>
      </c>
      <c r="C2746" s="21" t="n"/>
      <c r="D2746" s="20">
        <f>IF(C2746="","",IF(S2746="","خارج السنة المالية",INDEX(القوائم!$D$2:$D$13,S2746)))</f>
        <v/>
      </c>
      <c r="E2746" s="22" t="n"/>
      <c r="F2746" s="23" t="n"/>
      <c r="G2746" s="23" t="n"/>
      <c r="H2746" s="22" t="n"/>
      <c r="I2746" s="19" t="n"/>
      <c r="J2746" s="21" t="n"/>
      <c r="K2746" s="19" t="n"/>
      <c r="L2746" s="19" t="n"/>
      <c r="M2746" s="21" t="n"/>
      <c r="N2746" s="22" t="n"/>
      <c r="O2746" s="24">
        <f>IF(A2746&lt;&gt;"عهدة","",SUMIFS($G$8:$G$5007,$B$8:$B$5007,B2746,$A$8:$A$5007,"مصروف",$I$8:$I$5007,"&lt;&gt;مرفوض"))</f>
        <v/>
      </c>
      <c r="P2746" s="25">
        <f>IF(A2746&lt;&gt;"عهدة","",N(F2746)-O2746)</f>
        <v/>
      </c>
      <c r="Q2746" s="26">
        <f>IF(A2746="","",IF(A2746="عهدة",IF(N(F2746)=0,"⚠ أدخل قيمة العهدة",IF(P2746&lt;0,"⛔ عجز / زيادة مصروفات "&amp;TEXT(-P2746,"#,##0"),IF(COUNTIFS($B$8:$B$5007,B2746,$A$8:$A$5007,"مصروف",$I$8:$I$5007,"&lt;&gt;مرفوض",$K$8:$K$5007,"&lt;&gt;نعم")&gt;0,"⚠ "&amp;COUNTIFS($B$8:$B$5007,B2746,$A$8:$A$5007,"مصروف",$I$8:$I$5007,"&lt;&gt;مرفوض",$K$8:$K$5007,"&lt;&gt;نعم")&amp;" مصروف غير مسوى",IF(L2746="تمت التسوية",IF(P2746=0,"✔ متوازنة وتمت التسوية","✔ تمت التسوية – متبقي "&amp;TEXT(P2746,"#,##0")),IF(P2746&gt;0,"متبقي "&amp;TEXT(P2746,"#,##0"),"✔ متوازنة"))))),IF(R2746=0,"⚠ أضف سطر عهدة أولًا",IF(OR(C2746="",N(G2746)=0),"⚠ أكمل التاريخ والقيمة",IF(S2746="","⚠ التاريخ خارج السنة المالية",IF(H2746="","⚠ اختر بند الموازنة",IF(I2746="مرفوض","✖ مرفوض من المدير",IF(I2746&lt;&gt;"موافق","⏳ بانتظار موافقة المدير",IF(K2746&lt;&gt;"نعم","⚠ غير مسوى مع الحسابات","✔ معتمد ومسوى")))))))))</f>
        <v/>
      </c>
      <c r="R2746">
        <f>N(R2745)+IF(A2746="عهدة",1,0)</f>
        <v/>
      </c>
      <c r="S2746">
        <f>IF(C2746="","",IF(AND(C2746&gt;=DATE(2026,9,1),C2746&lt;=DATE(2027,8,31)),(YEAR(C2746)-2026)*12+MONTH(C2746)-8,""))</f>
        <v/>
      </c>
      <c r="T2746">
        <f>IF(AND(A2746="مصروف",R2746&gt;0,I2746="موافق",S2746&lt;&gt;"",H2746&lt;&gt;""),N(G2746),0)</f>
        <v/>
      </c>
    </row>
    <row r="2747">
      <c r="A2747" s="19" t="n"/>
      <c r="B2747" s="20">
        <f>IF(A2747="","",IF(R2747=0,"⚠ أضف سطر عهدة أولًا","DMT-"&amp;TEXT(R2747,"000")))</f>
        <v/>
      </c>
      <c r="C2747" s="21" t="n"/>
      <c r="D2747" s="20">
        <f>IF(C2747="","",IF(S2747="","خارج السنة المالية",INDEX(القوائم!$D$2:$D$13,S2747)))</f>
        <v/>
      </c>
      <c r="E2747" s="22" t="n"/>
      <c r="F2747" s="23" t="n"/>
      <c r="G2747" s="23" t="n"/>
      <c r="H2747" s="22" t="n"/>
      <c r="I2747" s="19" t="n"/>
      <c r="J2747" s="21" t="n"/>
      <c r="K2747" s="19" t="n"/>
      <c r="L2747" s="19" t="n"/>
      <c r="M2747" s="21" t="n"/>
      <c r="N2747" s="22" t="n"/>
      <c r="O2747" s="24">
        <f>IF(A2747&lt;&gt;"عهدة","",SUMIFS($G$8:$G$5007,$B$8:$B$5007,B2747,$A$8:$A$5007,"مصروف",$I$8:$I$5007,"&lt;&gt;مرفوض"))</f>
        <v/>
      </c>
      <c r="P2747" s="25">
        <f>IF(A2747&lt;&gt;"عهدة","",N(F2747)-O2747)</f>
        <v/>
      </c>
      <c r="Q2747" s="26">
        <f>IF(A2747="","",IF(A2747="عهدة",IF(N(F2747)=0,"⚠ أدخل قيمة العهدة",IF(P2747&lt;0,"⛔ عجز / زيادة مصروفات "&amp;TEXT(-P2747,"#,##0"),IF(COUNTIFS($B$8:$B$5007,B2747,$A$8:$A$5007,"مصروف",$I$8:$I$5007,"&lt;&gt;مرفوض",$K$8:$K$5007,"&lt;&gt;نعم")&gt;0,"⚠ "&amp;COUNTIFS($B$8:$B$5007,B2747,$A$8:$A$5007,"مصروف",$I$8:$I$5007,"&lt;&gt;مرفوض",$K$8:$K$5007,"&lt;&gt;نعم")&amp;" مصروف غير مسوى",IF(L2747="تمت التسوية",IF(P2747=0,"✔ متوازنة وتمت التسوية","✔ تمت التسوية – متبقي "&amp;TEXT(P2747,"#,##0")),IF(P2747&gt;0,"متبقي "&amp;TEXT(P2747,"#,##0"),"✔ متوازنة"))))),IF(R2747=0,"⚠ أضف سطر عهدة أولًا",IF(OR(C2747="",N(G2747)=0),"⚠ أكمل التاريخ والقيمة",IF(S2747="","⚠ التاريخ خارج السنة المالية",IF(H2747="","⚠ اختر بند الموازنة",IF(I2747="مرفوض","✖ مرفوض من المدير",IF(I2747&lt;&gt;"موافق","⏳ بانتظار موافقة المدير",IF(K2747&lt;&gt;"نعم","⚠ غير مسوى مع الحسابات","✔ معتمد ومسوى")))))))))</f>
        <v/>
      </c>
      <c r="R2747">
        <f>N(R2746)+IF(A2747="عهدة",1,0)</f>
        <v/>
      </c>
      <c r="S2747">
        <f>IF(C2747="","",IF(AND(C2747&gt;=DATE(2026,9,1),C2747&lt;=DATE(2027,8,31)),(YEAR(C2747)-2026)*12+MONTH(C2747)-8,""))</f>
        <v/>
      </c>
      <c r="T2747">
        <f>IF(AND(A2747="مصروف",R2747&gt;0,I2747="موافق",S2747&lt;&gt;"",H2747&lt;&gt;""),N(G2747),0)</f>
        <v/>
      </c>
    </row>
    <row r="2748">
      <c r="A2748" s="19" t="n"/>
      <c r="B2748" s="20">
        <f>IF(A2748="","",IF(R2748=0,"⚠ أضف سطر عهدة أولًا","DMT-"&amp;TEXT(R2748,"000")))</f>
        <v/>
      </c>
      <c r="C2748" s="21" t="n"/>
      <c r="D2748" s="20">
        <f>IF(C2748="","",IF(S2748="","خارج السنة المالية",INDEX(القوائم!$D$2:$D$13,S2748)))</f>
        <v/>
      </c>
      <c r="E2748" s="22" t="n"/>
      <c r="F2748" s="23" t="n"/>
      <c r="G2748" s="23" t="n"/>
      <c r="H2748" s="22" t="n"/>
      <c r="I2748" s="19" t="n"/>
      <c r="J2748" s="21" t="n"/>
      <c r="K2748" s="19" t="n"/>
      <c r="L2748" s="19" t="n"/>
      <c r="M2748" s="21" t="n"/>
      <c r="N2748" s="22" t="n"/>
      <c r="O2748" s="24">
        <f>IF(A2748&lt;&gt;"عهدة","",SUMIFS($G$8:$G$5007,$B$8:$B$5007,B2748,$A$8:$A$5007,"مصروف",$I$8:$I$5007,"&lt;&gt;مرفوض"))</f>
        <v/>
      </c>
      <c r="P2748" s="25">
        <f>IF(A2748&lt;&gt;"عهدة","",N(F2748)-O2748)</f>
        <v/>
      </c>
      <c r="Q2748" s="26">
        <f>IF(A2748="","",IF(A2748="عهدة",IF(N(F2748)=0,"⚠ أدخل قيمة العهدة",IF(P2748&lt;0,"⛔ عجز / زيادة مصروفات "&amp;TEXT(-P2748,"#,##0"),IF(COUNTIFS($B$8:$B$5007,B2748,$A$8:$A$5007,"مصروف",$I$8:$I$5007,"&lt;&gt;مرفوض",$K$8:$K$5007,"&lt;&gt;نعم")&gt;0,"⚠ "&amp;COUNTIFS($B$8:$B$5007,B2748,$A$8:$A$5007,"مصروف",$I$8:$I$5007,"&lt;&gt;مرفوض",$K$8:$K$5007,"&lt;&gt;نعم")&amp;" مصروف غير مسوى",IF(L2748="تمت التسوية",IF(P2748=0,"✔ متوازنة وتمت التسوية","✔ تمت التسوية – متبقي "&amp;TEXT(P2748,"#,##0")),IF(P2748&gt;0,"متبقي "&amp;TEXT(P2748,"#,##0"),"✔ متوازنة"))))),IF(R2748=0,"⚠ أضف سطر عهدة أولًا",IF(OR(C2748="",N(G2748)=0),"⚠ أكمل التاريخ والقيمة",IF(S2748="","⚠ التاريخ خارج السنة المالية",IF(H2748="","⚠ اختر بند الموازنة",IF(I2748="مرفوض","✖ مرفوض من المدير",IF(I2748&lt;&gt;"موافق","⏳ بانتظار موافقة المدير",IF(K2748&lt;&gt;"نعم","⚠ غير مسوى مع الحسابات","✔ معتمد ومسوى")))))))))</f>
        <v/>
      </c>
      <c r="R2748">
        <f>N(R2747)+IF(A2748="عهدة",1,0)</f>
        <v/>
      </c>
      <c r="S2748">
        <f>IF(C2748="","",IF(AND(C2748&gt;=DATE(2026,9,1),C2748&lt;=DATE(2027,8,31)),(YEAR(C2748)-2026)*12+MONTH(C2748)-8,""))</f>
        <v/>
      </c>
      <c r="T2748">
        <f>IF(AND(A2748="مصروف",R2748&gt;0,I2748="موافق",S2748&lt;&gt;"",H2748&lt;&gt;""),N(G2748),0)</f>
        <v/>
      </c>
    </row>
    <row r="2749">
      <c r="A2749" s="19" t="n"/>
      <c r="B2749" s="20">
        <f>IF(A2749="","",IF(R2749=0,"⚠ أضف سطر عهدة أولًا","DMT-"&amp;TEXT(R2749,"000")))</f>
        <v/>
      </c>
      <c r="C2749" s="21" t="n"/>
      <c r="D2749" s="20">
        <f>IF(C2749="","",IF(S2749="","خارج السنة المالية",INDEX(القوائم!$D$2:$D$13,S2749)))</f>
        <v/>
      </c>
      <c r="E2749" s="22" t="n"/>
      <c r="F2749" s="23" t="n"/>
      <c r="G2749" s="23" t="n"/>
      <c r="H2749" s="22" t="n"/>
      <c r="I2749" s="19" t="n"/>
      <c r="J2749" s="21" t="n"/>
      <c r="K2749" s="19" t="n"/>
      <c r="L2749" s="19" t="n"/>
      <c r="M2749" s="21" t="n"/>
      <c r="N2749" s="22" t="n"/>
      <c r="O2749" s="24">
        <f>IF(A2749&lt;&gt;"عهدة","",SUMIFS($G$8:$G$5007,$B$8:$B$5007,B2749,$A$8:$A$5007,"مصروف",$I$8:$I$5007,"&lt;&gt;مرفوض"))</f>
        <v/>
      </c>
      <c r="P2749" s="25">
        <f>IF(A2749&lt;&gt;"عهدة","",N(F2749)-O2749)</f>
        <v/>
      </c>
      <c r="Q2749" s="26">
        <f>IF(A2749="","",IF(A2749="عهدة",IF(N(F2749)=0,"⚠ أدخل قيمة العهدة",IF(P2749&lt;0,"⛔ عجز / زيادة مصروفات "&amp;TEXT(-P2749,"#,##0"),IF(COUNTIFS($B$8:$B$5007,B2749,$A$8:$A$5007,"مصروف",$I$8:$I$5007,"&lt;&gt;مرفوض",$K$8:$K$5007,"&lt;&gt;نعم")&gt;0,"⚠ "&amp;COUNTIFS($B$8:$B$5007,B2749,$A$8:$A$5007,"مصروف",$I$8:$I$5007,"&lt;&gt;مرفوض",$K$8:$K$5007,"&lt;&gt;نعم")&amp;" مصروف غير مسوى",IF(L2749="تمت التسوية",IF(P2749=0,"✔ متوازنة وتمت التسوية","✔ تمت التسوية – متبقي "&amp;TEXT(P2749,"#,##0")),IF(P2749&gt;0,"متبقي "&amp;TEXT(P2749,"#,##0"),"✔ متوازنة"))))),IF(R2749=0,"⚠ أضف سطر عهدة أولًا",IF(OR(C2749="",N(G2749)=0),"⚠ أكمل التاريخ والقيمة",IF(S2749="","⚠ التاريخ خارج السنة المالية",IF(H2749="","⚠ اختر بند الموازنة",IF(I2749="مرفوض","✖ مرفوض من المدير",IF(I2749&lt;&gt;"موافق","⏳ بانتظار موافقة المدير",IF(K2749&lt;&gt;"نعم","⚠ غير مسوى مع الحسابات","✔ معتمد ومسوى")))))))))</f>
        <v/>
      </c>
      <c r="R2749">
        <f>N(R2748)+IF(A2749="عهدة",1,0)</f>
        <v/>
      </c>
      <c r="S2749">
        <f>IF(C2749="","",IF(AND(C2749&gt;=DATE(2026,9,1),C2749&lt;=DATE(2027,8,31)),(YEAR(C2749)-2026)*12+MONTH(C2749)-8,""))</f>
        <v/>
      </c>
      <c r="T2749">
        <f>IF(AND(A2749="مصروف",R2749&gt;0,I2749="موافق",S2749&lt;&gt;"",H2749&lt;&gt;""),N(G2749),0)</f>
        <v/>
      </c>
    </row>
    <row r="2750">
      <c r="A2750" s="19" t="n"/>
      <c r="B2750" s="20">
        <f>IF(A2750="","",IF(R2750=0,"⚠ أضف سطر عهدة أولًا","DMT-"&amp;TEXT(R2750,"000")))</f>
        <v/>
      </c>
      <c r="C2750" s="21" t="n"/>
      <c r="D2750" s="20">
        <f>IF(C2750="","",IF(S2750="","خارج السنة المالية",INDEX(القوائم!$D$2:$D$13,S2750)))</f>
        <v/>
      </c>
      <c r="E2750" s="22" t="n"/>
      <c r="F2750" s="23" t="n"/>
      <c r="G2750" s="23" t="n"/>
      <c r="H2750" s="22" t="n"/>
      <c r="I2750" s="19" t="n"/>
      <c r="J2750" s="21" t="n"/>
      <c r="K2750" s="19" t="n"/>
      <c r="L2750" s="19" t="n"/>
      <c r="M2750" s="21" t="n"/>
      <c r="N2750" s="22" t="n"/>
      <c r="O2750" s="24">
        <f>IF(A2750&lt;&gt;"عهدة","",SUMIFS($G$8:$G$5007,$B$8:$B$5007,B2750,$A$8:$A$5007,"مصروف",$I$8:$I$5007,"&lt;&gt;مرفوض"))</f>
        <v/>
      </c>
      <c r="P2750" s="25">
        <f>IF(A2750&lt;&gt;"عهدة","",N(F2750)-O2750)</f>
        <v/>
      </c>
      <c r="Q2750" s="26">
        <f>IF(A2750="","",IF(A2750="عهدة",IF(N(F2750)=0,"⚠ أدخل قيمة العهدة",IF(P2750&lt;0,"⛔ عجز / زيادة مصروفات "&amp;TEXT(-P2750,"#,##0"),IF(COUNTIFS($B$8:$B$5007,B2750,$A$8:$A$5007,"مصروف",$I$8:$I$5007,"&lt;&gt;مرفوض",$K$8:$K$5007,"&lt;&gt;نعم")&gt;0,"⚠ "&amp;COUNTIFS($B$8:$B$5007,B2750,$A$8:$A$5007,"مصروف",$I$8:$I$5007,"&lt;&gt;مرفوض",$K$8:$K$5007,"&lt;&gt;نعم")&amp;" مصروف غير مسوى",IF(L2750="تمت التسوية",IF(P2750=0,"✔ متوازنة وتمت التسوية","✔ تمت التسوية – متبقي "&amp;TEXT(P2750,"#,##0")),IF(P2750&gt;0,"متبقي "&amp;TEXT(P2750,"#,##0"),"✔ متوازنة"))))),IF(R2750=0,"⚠ أضف سطر عهدة أولًا",IF(OR(C2750="",N(G2750)=0),"⚠ أكمل التاريخ والقيمة",IF(S2750="","⚠ التاريخ خارج السنة المالية",IF(H2750="","⚠ اختر بند الموازنة",IF(I2750="مرفوض","✖ مرفوض من المدير",IF(I2750&lt;&gt;"موافق","⏳ بانتظار موافقة المدير",IF(K2750&lt;&gt;"نعم","⚠ غير مسوى مع الحسابات","✔ معتمد ومسوى")))))))))</f>
        <v/>
      </c>
      <c r="R2750">
        <f>N(R2749)+IF(A2750="عهدة",1,0)</f>
        <v/>
      </c>
      <c r="S2750">
        <f>IF(C2750="","",IF(AND(C2750&gt;=DATE(2026,9,1),C2750&lt;=DATE(2027,8,31)),(YEAR(C2750)-2026)*12+MONTH(C2750)-8,""))</f>
        <v/>
      </c>
      <c r="T2750">
        <f>IF(AND(A2750="مصروف",R2750&gt;0,I2750="موافق",S2750&lt;&gt;"",H2750&lt;&gt;""),N(G2750),0)</f>
        <v/>
      </c>
    </row>
    <row r="2751">
      <c r="A2751" s="19" t="n"/>
      <c r="B2751" s="20">
        <f>IF(A2751="","",IF(R2751=0,"⚠ أضف سطر عهدة أولًا","DMT-"&amp;TEXT(R2751,"000")))</f>
        <v/>
      </c>
      <c r="C2751" s="21" t="n"/>
      <c r="D2751" s="20">
        <f>IF(C2751="","",IF(S2751="","خارج السنة المالية",INDEX(القوائم!$D$2:$D$13,S2751)))</f>
        <v/>
      </c>
      <c r="E2751" s="22" t="n"/>
      <c r="F2751" s="23" t="n"/>
      <c r="G2751" s="23" t="n"/>
      <c r="H2751" s="22" t="n"/>
      <c r="I2751" s="19" t="n"/>
      <c r="J2751" s="21" t="n"/>
      <c r="K2751" s="19" t="n"/>
      <c r="L2751" s="19" t="n"/>
      <c r="M2751" s="21" t="n"/>
      <c r="N2751" s="22" t="n"/>
      <c r="O2751" s="24">
        <f>IF(A2751&lt;&gt;"عهدة","",SUMIFS($G$8:$G$5007,$B$8:$B$5007,B2751,$A$8:$A$5007,"مصروف",$I$8:$I$5007,"&lt;&gt;مرفوض"))</f>
        <v/>
      </c>
      <c r="P2751" s="25">
        <f>IF(A2751&lt;&gt;"عهدة","",N(F2751)-O2751)</f>
        <v/>
      </c>
      <c r="Q2751" s="26">
        <f>IF(A2751="","",IF(A2751="عهدة",IF(N(F2751)=0,"⚠ أدخل قيمة العهدة",IF(P2751&lt;0,"⛔ عجز / زيادة مصروفات "&amp;TEXT(-P2751,"#,##0"),IF(COUNTIFS($B$8:$B$5007,B2751,$A$8:$A$5007,"مصروف",$I$8:$I$5007,"&lt;&gt;مرفوض",$K$8:$K$5007,"&lt;&gt;نعم")&gt;0,"⚠ "&amp;COUNTIFS($B$8:$B$5007,B2751,$A$8:$A$5007,"مصروف",$I$8:$I$5007,"&lt;&gt;مرفوض",$K$8:$K$5007,"&lt;&gt;نعم")&amp;" مصروف غير مسوى",IF(L2751="تمت التسوية",IF(P2751=0,"✔ متوازنة وتمت التسوية","✔ تمت التسوية – متبقي "&amp;TEXT(P2751,"#,##0")),IF(P2751&gt;0,"متبقي "&amp;TEXT(P2751,"#,##0"),"✔ متوازنة"))))),IF(R2751=0,"⚠ أضف سطر عهدة أولًا",IF(OR(C2751="",N(G2751)=0),"⚠ أكمل التاريخ والقيمة",IF(S2751="","⚠ التاريخ خارج السنة المالية",IF(H2751="","⚠ اختر بند الموازنة",IF(I2751="مرفوض","✖ مرفوض من المدير",IF(I2751&lt;&gt;"موافق","⏳ بانتظار موافقة المدير",IF(K2751&lt;&gt;"نعم","⚠ غير مسوى مع الحسابات","✔ معتمد ومسوى")))))))))</f>
        <v/>
      </c>
      <c r="R2751">
        <f>N(R2750)+IF(A2751="عهدة",1,0)</f>
        <v/>
      </c>
      <c r="S2751">
        <f>IF(C2751="","",IF(AND(C2751&gt;=DATE(2026,9,1),C2751&lt;=DATE(2027,8,31)),(YEAR(C2751)-2026)*12+MONTH(C2751)-8,""))</f>
        <v/>
      </c>
      <c r="T2751">
        <f>IF(AND(A2751="مصروف",R2751&gt;0,I2751="موافق",S2751&lt;&gt;"",H2751&lt;&gt;""),N(G2751),0)</f>
        <v/>
      </c>
    </row>
    <row r="2752">
      <c r="A2752" s="19" t="n"/>
      <c r="B2752" s="20">
        <f>IF(A2752="","",IF(R2752=0,"⚠ أضف سطر عهدة أولًا","DMT-"&amp;TEXT(R2752,"000")))</f>
        <v/>
      </c>
      <c r="C2752" s="21" t="n"/>
      <c r="D2752" s="20">
        <f>IF(C2752="","",IF(S2752="","خارج السنة المالية",INDEX(القوائم!$D$2:$D$13,S2752)))</f>
        <v/>
      </c>
      <c r="E2752" s="22" t="n"/>
      <c r="F2752" s="23" t="n"/>
      <c r="G2752" s="23" t="n"/>
      <c r="H2752" s="22" t="n"/>
      <c r="I2752" s="19" t="n"/>
      <c r="J2752" s="21" t="n"/>
      <c r="K2752" s="19" t="n"/>
      <c r="L2752" s="19" t="n"/>
      <c r="M2752" s="21" t="n"/>
      <c r="N2752" s="22" t="n"/>
      <c r="O2752" s="24">
        <f>IF(A2752&lt;&gt;"عهدة","",SUMIFS($G$8:$G$5007,$B$8:$B$5007,B2752,$A$8:$A$5007,"مصروف",$I$8:$I$5007,"&lt;&gt;مرفوض"))</f>
        <v/>
      </c>
      <c r="P2752" s="25">
        <f>IF(A2752&lt;&gt;"عهدة","",N(F2752)-O2752)</f>
        <v/>
      </c>
      <c r="Q2752" s="26">
        <f>IF(A2752="","",IF(A2752="عهدة",IF(N(F2752)=0,"⚠ أدخل قيمة العهدة",IF(P2752&lt;0,"⛔ عجز / زيادة مصروفات "&amp;TEXT(-P2752,"#,##0"),IF(COUNTIFS($B$8:$B$5007,B2752,$A$8:$A$5007,"مصروف",$I$8:$I$5007,"&lt;&gt;مرفوض",$K$8:$K$5007,"&lt;&gt;نعم")&gt;0,"⚠ "&amp;COUNTIFS($B$8:$B$5007,B2752,$A$8:$A$5007,"مصروف",$I$8:$I$5007,"&lt;&gt;مرفوض",$K$8:$K$5007,"&lt;&gt;نعم")&amp;" مصروف غير مسوى",IF(L2752="تمت التسوية",IF(P2752=0,"✔ متوازنة وتمت التسوية","✔ تمت التسوية – متبقي "&amp;TEXT(P2752,"#,##0")),IF(P2752&gt;0,"متبقي "&amp;TEXT(P2752,"#,##0"),"✔ متوازنة"))))),IF(R2752=0,"⚠ أضف سطر عهدة أولًا",IF(OR(C2752="",N(G2752)=0),"⚠ أكمل التاريخ والقيمة",IF(S2752="","⚠ التاريخ خارج السنة المالية",IF(H2752="","⚠ اختر بند الموازنة",IF(I2752="مرفوض","✖ مرفوض من المدير",IF(I2752&lt;&gt;"موافق","⏳ بانتظار موافقة المدير",IF(K2752&lt;&gt;"نعم","⚠ غير مسوى مع الحسابات","✔ معتمد ومسوى")))))))))</f>
        <v/>
      </c>
      <c r="R2752">
        <f>N(R2751)+IF(A2752="عهدة",1,0)</f>
        <v/>
      </c>
      <c r="S2752">
        <f>IF(C2752="","",IF(AND(C2752&gt;=DATE(2026,9,1),C2752&lt;=DATE(2027,8,31)),(YEAR(C2752)-2026)*12+MONTH(C2752)-8,""))</f>
        <v/>
      </c>
      <c r="T2752">
        <f>IF(AND(A2752="مصروف",R2752&gt;0,I2752="موافق",S2752&lt;&gt;"",H2752&lt;&gt;""),N(G2752),0)</f>
        <v/>
      </c>
    </row>
    <row r="2753">
      <c r="A2753" s="19" t="n"/>
      <c r="B2753" s="20">
        <f>IF(A2753="","",IF(R2753=0,"⚠ أضف سطر عهدة أولًا","DMT-"&amp;TEXT(R2753,"000")))</f>
        <v/>
      </c>
      <c r="C2753" s="21" t="n"/>
      <c r="D2753" s="20">
        <f>IF(C2753="","",IF(S2753="","خارج السنة المالية",INDEX(القوائم!$D$2:$D$13,S2753)))</f>
        <v/>
      </c>
      <c r="E2753" s="22" t="n"/>
      <c r="F2753" s="23" t="n"/>
      <c r="G2753" s="23" t="n"/>
      <c r="H2753" s="22" t="n"/>
      <c r="I2753" s="19" t="n"/>
      <c r="J2753" s="21" t="n"/>
      <c r="K2753" s="19" t="n"/>
      <c r="L2753" s="19" t="n"/>
      <c r="M2753" s="21" t="n"/>
      <c r="N2753" s="22" t="n"/>
      <c r="O2753" s="24">
        <f>IF(A2753&lt;&gt;"عهدة","",SUMIFS($G$8:$G$5007,$B$8:$B$5007,B2753,$A$8:$A$5007,"مصروف",$I$8:$I$5007,"&lt;&gt;مرفوض"))</f>
        <v/>
      </c>
      <c r="P2753" s="25">
        <f>IF(A2753&lt;&gt;"عهدة","",N(F2753)-O2753)</f>
        <v/>
      </c>
      <c r="Q2753" s="26">
        <f>IF(A2753="","",IF(A2753="عهدة",IF(N(F2753)=0,"⚠ أدخل قيمة العهدة",IF(P2753&lt;0,"⛔ عجز / زيادة مصروفات "&amp;TEXT(-P2753,"#,##0"),IF(COUNTIFS($B$8:$B$5007,B2753,$A$8:$A$5007,"مصروف",$I$8:$I$5007,"&lt;&gt;مرفوض",$K$8:$K$5007,"&lt;&gt;نعم")&gt;0,"⚠ "&amp;COUNTIFS($B$8:$B$5007,B2753,$A$8:$A$5007,"مصروف",$I$8:$I$5007,"&lt;&gt;مرفوض",$K$8:$K$5007,"&lt;&gt;نعم")&amp;" مصروف غير مسوى",IF(L2753="تمت التسوية",IF(P2753=0,"✔ متوازنة وتمت التسوية","✔ تمت التسوية – متبقي "&amp;TEXT(P2753,"#,##0")),IF(P2753&gt;0,"متبقي "&amp;TEXT(P2753,"#,##0"),"✔ متوازنة"))))),IF(R2753=0,"⚠ أضف سطر عهدة أولًا",IF(OR(C2753="",N(G2753)=0),"⚠ أكمل التاريخ والقيمة",IF(S2753="","⚠ التاريخ خارج السنة المالية",IF(H2753="","⚠ اختر بند الموازنة",IF(I2753="مرفوض","✖ مرفوض من المدير",IF(I2753&lt;&gt;"موافق","⏳ بانتظار موافقة المدير",IF(K2753&lt;&gt;"نعم","⚠ غير مسوى مع الحسابات","✔ معتمد ومسوى")))))))))</f>
        <v/>
      </c>
      <c r="R2753">
        <f>N(R2752)+IF(A2753="عهدة",1,0)</f>
        <v/>
      </c>
      <c r="S2753">
        <f>IF(C2753="","",IF(AND(C2753&gt;=DATE(2026,9,1),C2753&lt;=DATE(2027,8,31)),(YEAR(C2753)-2026)*12+MONTH(C2753)-8,""))</f>
        <v/>
      </c>
      <c r="T2753">
        <f>IF(AND(A2753="مصروف",R2753&gt;0,I2753="موافق",S2753&lt;&gt;"",H2753&lt;&gt;""),N(G2753),0)</f>
        <v/>
      </c>
    </row>
    <row r="2754">
      <c r="A2754" s="19" t="n"/>
      <c r="B2754" s="20">
        <f>IF(A2754="","",IF(R2754=0,"⚠ أضف سطر عهدة أولًا","DMT-"&amp;TEXT(R2754,"000")))</f>
        <v/>
      </c>
      <c r="C2754" s="21" t="n"/>
      <c r="D2754" s="20">
        <f>IF(C2754="","",IF(S2754="","خارج السنة المالية",INDEX(القوائم!$D$2:$D$13,S2754)))</f>
        <v/>
      </c>
      <c r="E2754" s="22" t="n"/>
      <c r="F2754" s="23" t="n"/>
      <c r="G2754" s="23" t="n"/>
      <c r="H2754" s="22" t="n"/>
      <c r="I2754" s="19" t="n"/>
      <c r="J2754" s="21" t="n"/>
      <c r="K2754" s="19" t="n"/>
      <c r="L2754" s="19" t="n"/>
      <c r="M2754" s="21" t="n"/>
      <c r="N2754" s="22" t="n"/>
      <c r="O2754" s="24">
        <f>IF(A2754&lt;&gt;"عهدة","",SUMIFS($G$8:$G$5007,$B$8:$B$5007,B2754,$A$8:$A$5007,"مصروف",$I$8:$I$5007,"&lt;&gt;مرفوض"))</f>
        <v/>
      </c>
      <c r="P2754" s="25">
        <f>IF(A2754&lt;&gt;"عهدة","",N(F2754)-O2754)</f>
        <v/>
      </c>
      <c r="Q2754" s="26">
        <f>IF(A2754="","",IF(A2754="عهدة",IF(N(F2754)=0,"⚠ أدخل قيمة العهدة",IF(P2754&lt;0,"⛔ عجز / زيادة مصروفات "&amp;TEXT(-P2754,"#,##0"),IF(COUNTIFS($B$8:$B$5007,B2754,$A$8:$A$5007,"مصروف",$I$8:$I$5007,"&lt;&gt;مرفوض",$K$8:$K$5007,"&lt;&gt;نعم")&gt;0,"⚠ "&amp;COUNTIFS($B$8:$B$5007,B2754,$A$8:$A$5007,"مصروف",$I$8:$I$5007,"&lt;&gt;مرفوض",$K$8:$K$5007,"&lt;&gt;نعم")&amp;" مصروف غير مسوى",IF(L2754="تمت التسوية",IF(P2754=0,"✔ متوازنة وتمت التسوية","✔ تمت التسوية – متبقي "&amp;TEXT(P2754,"#,##0")),IF(P2754&gt;0,"متبقي "&amp;TEXT(P2754,"#,##0"),"✔ متوازنة"))))),IF(R2754=0,"⚠ أضف سطر عهدة أولًا",IF(OR(C2754="",N(G2754)=0),"⚠ أكمل التاريخ والقيمة",IF(S2754="","⚠ التاريخ خارج السنة المالية",IF(H2754="","⚠ اختر بند الموازنة",IF(I2754="مرفوض","✖ مرفوض من المدير",IF(I2754&lt;&gt;"موافق","⏳ بانتظار موافقة المدير",IF(K2754&lt;&gt;"نعم","⚠ غير مسوى مع الحسابات","✔ معتمد ومسوى")))))))))</f>
        <v/>
      </c>
      <c r="R2754">
        <f>N(R2753)+IF(A2754="عهدة",1,0)</f>
        <v/>
      </c>
      <c r="S2754">
        <f>IF(C2754="","",IF(AND(C2754&gt;=DATE(2026,9,1),C2754&lt;=DATE(2027,8,31)),(YEAR(C2754)-2026)*12+MONTH(C2754)-8,""))</f>
        <v/>
      </c>
      <c r="T2754">
        <f>IF(AND(A2754="مصروف",R2754&gt;0,I2754="موافق",S2754&lt;&gt;"",H2754&lt;&gt;""),N(G2754),0)</f>
        <v/>
      </c>
    </row>
    <row r="2755">
      <c r="A2755" s="19" t="n"/>
      <c r="B2755" s="20">
        <f>IF(A2755="","",IF(R2755=0,"⚠ أضف سطر عهدة أولًا","DMT-"&amp;TEXT(R2755,"000")))</f>
        <v/>
      </c>
      <c r="C2755" s="21" t="n"/>
      <c r="D2755" s="20">
        <f>IF(C2755="","",IF(S2755="","خارج السنة المالية",INDEX(القوائم!$D$2:$D$13,S2755)))</f>
        <v/>
      </c>
      <c r="E2755" s="22" t="n"/>
      <c r="F2755" s="23" t="n"/>
      <c r="G2755" s="23" t="n"/>
      <c r="H2755" s="22" t="n"/>
      <c r="I2755" s="19" t="n"/>
      <c r="J2755" s="21" t="n"/>
      <c r="K2755" s="19" t="n"/>
      <c r="L2755" s="19" t="n"/>
      <c r="M2755" s="21" t="n"/>
      <c r="N2755" s="22" t="n"/>
      <c r="O2755" s="24">
        <f>IF(A2755&lt;&gt;"عهدة","",SUMIFS($G$8:$G$5007,$B$8:$B$5007,B2755,$A$8:$A$5007,"مصروف",$I$8:$I$5007,"&lt;&gt;مرفوض"))</f>
        <v/>
      </c>
      <c r="P2755" s="25">
        <f>IF(A2755&lt;&gt;"عهدة","",N(F2755)-O2755)</f>
        <v/>
      </c>
      <c r="Q2755" s="26">
        <f>IF(A2755="","",IF(A2755="عهدة",IF(N(F2755)=0,"⚠ أدخل قيمة العهدة",IF(P2755&lt;0,"⛔ عجز / زيادة مصروفات "&amp;TEXT(-P2755,"#,##0"),IF(COUNTIFS($B$8:$B$5007,B2755,$A$8:$A$5007,"مصروف",$I$8:$I$5007,"&lt;&gt;مرفوض",$K$8:$K$5007,"&lt;&gt;نعم")&gt;0,"⚠ "&amp;COUNTIFS($B$8:$B$5007,B2755,$A$8:$A$5007,"مصروف",$I$8:$I$5007,"&lt;&gt;مرفوض",$K$8:$K$5007,"&lt;&gt;نعم")&amp;" مصروف غير مسوى",IF(L2755="تمت التسوية",IF(P2755=0,"✔ متوازنة وتمت التسوية","✔ تمت التسوية – متبقي "&amp;TEXT(P2755,"#,##0")),IF(P2755&gt;0,"متبقي "&amp;TEXT(P2755,"#,##0"),"✔ متوازنة"))))),IF(R2755=0,"⚠ أضف سطر عهدة أولًا",IF(OR(C2755="",N(G2755)=0),"⚠ أكمل التاريخ والقيمة",IF(S2755="","⚠ التاريخ خارج السنة المالية",IF(H2755="","⚠ اختر بند الموازنة",IF(I2755="مرفوض","✖ مرفوض من المدير",IF(I2755&lt;&gt;"موافق","⏳ بانتظار موافقة المدير",IF(K2755&lt;&gt;"نعم","⚠ غير مسوى مع الحسابات","✔ معتمد ومسوى")))))))))</f>
        <v/>
      </c>
      <c r="R2755">
        <f>N(R2754)+IF(A2755="عهدة",1,0)</f>
        <v/>
      </c>
      <c r="S2755">
        <f>IF(C2755="","",IF(AND(C2755&gt;=DATE(2026,9,1),C2755&lt;=DATE(2027,8,31)),(YEAR(C2755)-2026)*12+MONTH(C2755)-8,""))</f>
        <v/>
      </c>
      <c r="T2755">
        <f>IF(AND(A2755="مصروف",R2755&gt;0,I2755="موافق",S2755&lt;&gt;"",H2755&lt;&gt;""),N(G2755),0)</f>
        <v/>
      </c>
    </row>
    <row r="2756">
      <c r="A2756" s="19" t="n"/>
      <c r="B2756" s="20">
        <f>IF(A2756="","",IF(R2756=0,"⚠ أضف سطر عهدة أولًا","DMT-"&amp;TEXT(R2756,"000")))</f>
        <v/>
      </c>
      <c r="C2756" s="21" t="n"/>
      <c r="D2756" s="20">
        <f>IF(C2756="","",IF(S2756="","خارج السنة المالية",INDEX(القوائم!$D$2:$D$13,S2756)))</f>
        <v/>
      </c>
      <c r="E2756" s="22" t="n"/>
      <c r="F2756" s="23" t="n"/>
      <c r="G2756" s="23" t="n"/>
      <c r="H2756" s="22" t="n"/>
      <c r="I2756" s="19" t="n"/>
      <c r="J2756" s="21" t="n"/>
      <c r="K2756" s="19" t="n"/>
      <c r="L2756" s="19" t="n"/>
      <c r="M2756" s="21" t="n"/>
      <c r="N2756" s="22" t="n"/>
      <c r="O2756" s="24">
        <f>IF(A2756&lt;&gt;"عهدة","",SUMIFS($G$8:$G$5007,$B$8:$B$5007,B2756,$A$8:$A$5007,"مصروف",$I$8:$I$5007,"&lt;&gt;مرفوض"))</f>
        <v/>
      </c>
      <c r="P2756" s="25">
        <f>IF(A2756&lt;&gt;"عهدة","",N(F2756)-O2756)</f>
        <v/>
      </c>
      <c r="Q2756" s="26">
        <f>IF(A2756="","",IF(A2756="عهدة",IF(N(F2756)=0,"⚠ أدخل قيمة العهدة",IF(P2756&lt;0,"⛔ عجز / زيادة مصروفات "&amp;TEXT(-P2756,"#,##0"),IF(COUNTIFS($B$8:$B$5007,B2756,$A$8:$A$5007,"مصروف",$I$8:$I$5007,"&lt;&gt;مرفوض",$K$8:$K$5007,"&lt;&gt;نعم")&gt;0,"⚠ "&amp;COUNTIFS($B$8:$B$5007,B2756,$A$8:$A$5007,"مصروف",$I$8:$I$5007,"&lt;&gt;مرفوض",$K$8:$K$5007,"&lt;&gt;نعم")&amp;" مصروف غير مسوى",IF(L2756="تمت التسوية",IF(P2756=0,"✔ متوازنة وتمت التسوية","✔ تمت التسوية – متبقي "&amp;TEXT(P2756,"#,##0")),IF(P2756&gt;0,"متبقي "&amp;TEXT(P2756,"#,##0"),"✔ متوازنة"))))),IF(R2756=0,"⚠ أضف سطر عهدة أولًا",IF(OR(C2756="",N(G2756)=0),"⚠ أكمل التاريخ والقيمة",IF(S2756="","⚠ التاريخ خارج السنة المالية",IF(H2756="","⚠ اختر بند الموازنة",IF(I2756="مرفوض","✖ مرفوض من المدير",IF(I2756&lt;&gt;"موافق","⏳ بانتظار موافقة المدير",IF(K2756&lt;&gt;"نعم","⚠ غير مسوى مع الحسابات","✔ معتمد ومسوى")))))))))</f>
        <v/>
      </c>
      <c r="R2756">
        <f>N(R2755)+IF(A2756="عهدة",1,0)</f>
        <v/>
      </c>
      <c r="S2756">
        <f>IF(C2756="","",IF(AND(C2756&gt;=DATE(2026,9,1),C2756&lt;=DATE(2027,8,31)),(YEAR(C2756)-2026)*12+MONTH(C2756)-8,""))</f>
        <v/>
      </c>
      <c r="T2756">
        <f>IF(AND(A2756="مصروف",R2756&gt;0,I2756="موافق",S2756&lt;&gt;"",H2756&lt;&gt;""),N(G2756),0)</f>
        <v/>
      </c>
    </row>
    <row r="2757">
      <c r="A2757" s="19" t="n"/>
      <c r="B2757" s="20">
        <f>IF(A2757="","",IF(R2757=0,"⚠ أضف سطر عهدة أولًا","DMT-"&amp;TEXT(R2757,"000")))</f>
        <v/>
      </c>
      <c r="C2757" s="21" t="n"/>
      <c r="D2757" s="20">
        <f>IF(C2757="","",IF(S2757="","خارج السنة المالية",INDEX(القوائم!$D$2:$D$13,S2757)))</f>
        <v/>
      </c>
      <c r="E2757" s="22" t="n"/>
      <c r="F2757" s="23" t="n"/>
      <c r="G2757" s="23" t="n"/>
      <c r="H2757" s="22" t="n"/>
      <c r="I2757" s="19" t="n"/>
      <c r="J2757" s="21" t="n"/>
      <c r="K2757" s="19" t="n"/>
      <c r="L2757" s="19" t="n"/>
      <c r="M2757" s="21" t="n"/>
      <c r="N2757" s="22" t="n"/>
      <c r="O2757" s="24">
        <f>IF(A2757&lt;&gt;"عهدة","",SUMIFS($G$8:$G$5007,$B$8:$B$5007,B2757,$A$8:$A$5007,"مصروف",$I$8:$I$5007,"&lt;&gt;مرفوض"))</f>
        <v/>
      </c>
      <c r="P2757" s="25">
        <f>IF(A2757&lt;&gt;"عهدة","",N(F2757)-O2757)</f>
        <v/>
      </c>
      <c r="Q2757" s="26">
        <f>IF(A2757="","",IF(A2757="عهدة",IF(N(F2757)=0,"⚠ أدخل قيمة العهدة",IF(P2757&lt;0,"⛔ عجز / زيادة مصروفات "&amp;TEXT(-P2757,"#,##0"),IF(COUNTIFS($B$8:$B$5007,B2757,$A$8:$A$5007,"مصروف",$I$8:$I$5007,"&lt;&gt;مرفوض",$K$8:$K$5007,"&lt;&gt;نعم")&gt;0,"⚠ "&amp;COUNTIFS($B$8:$B$5007,B2757,$A$8:$A$5007,"مصروف",$I$8:$I$5007,"&lt;&gt;مرفوض",$K$8:$K$5007,"&lt;&gt;نعم")&amp;" مصروف غير مسوى",IF(L2757="تمت التسوية",IF(P2757=0,"✔ متوازنة وتمت التسوية","✔ تمت التسوية – متبقي "&amp;TEXT(P2757,"#,##0")),IF(P2757&gt;0,"متبقي "&amp;TEXT(P2757,"#,##0"),"✔ متوازنة"))))),IF(R2757=0,"⚠ أضف سطر عهدة أولًا",IF(OR(C2757="",N(G2757)=0),"⚠ أكمل التاريخ والقيمة",IF(S2757="","⚠ التاريخ خارج السنة المالية",IF(H2757="","⚠ اختر بند الموازنة",IF(I2757="مرفوض","✖ مرفوض من المدير",IF(I2757&lt;&gt;"موافق","⏳ بانتظار موافقة المدير",IF(K2757&lt;&gt;"نعم","⚠ غير مسوى مع الحسابات","✔ معتمد ومسوى")))))))))</f>
        <v/>
      </c>
      <c r="R2757">
        <f>N(R2756)+IF(A2757="عهدة",1,0)</f>
        <v/>
      </c>
      <c r="S2757">
        <f>IF(C2757="","",IF(AND(C2757&gt;=DATE(2026,9,1),C2757&lt;=DATE(2027,8,31)),(YEAR(C2757)-2026)*12+MONTH(C2757)-8,""))</f>
        <v/>
      </c>
      <c r="T2757">
        <f>IF(AND(A2757="مصروف",R2757&gt;0,I2757="موافق",S2757&lt;&gt;"",H2757&lt;&gt;""),N(G2757),0)</f>
        <v/>
      </c>
    </row>
    <row r="2758">
      <c r="A2758" s="19" t="n"/>
      <c r="B2758" s="20">
        <f>IF(A2758="","",IF(R2758=0,"⚠ أضف سطر عهدة أولًا","DMT-"&amp;TEXT(R2758,"000")))</f>
        <v/>
      </c>
      <c r="C2758" s="21" t="n"/>
      <c r="D2758" s="20">
        <f>IF(C2758="","",IF(S2758="","خارج السنة المالية",INDEX(القوائم!$D$2:$D$13,S2758)))</f>
        <v/>
      </c>
      <c r="E2758" s="22" t="n"/>
      <c r="F2758" s="23" t="n"/>
      <c r="G2758" s="23" t="n"/>
      <c r="H2758" s="22" t="n"/>
      <c r="I2758" s="19" t="n"/>
      <c r="J2758" s="21" t="n"/>
      <c r="K2758" s="19" t="n"/>
      <c r="L2758" s="19" t="n"/>
      <c r="M2758" s="21" t="n"/>
      <c r="N2758" s="22" t="n"/>
      <c r="O2758" s="24">
        <f>IF(A2758&lt;&gt;"عهدة","",SUMIFS($G$8:$G$5007,$B$8:$B$5007,B2758,$A$8:$A$5007,"مصروف",$I$8:$I$5007,"&lt;&gt;مرفوض"))</f>
        <v/>
      </c>
      <c r="P2758" s="25">
        <f>IF(A2758&lt;&gt;"عهدة","",N(F2758)-O2758)</f>
        <v/>
      </c>
      <c r="Q2758" s="26">
        <f>IF(A2758="","",IF(A2758="عهدة",IF(N(F2758)=0,"⚠ أدخل قيمة العهدة",IF(P2758&lt;0,"⛔ عجز / زيادة مصروفات "&amp;TEXT(-P2758,"#,##0"),IF(COUNTIFS($B$8:$B$5007,B2758,$A$8:$A$5007,"مصروف",$I$8:$I$5007,"&lt;&gt;مرفوض",$K$8:$K$5007,"&lt;&gt;نعم")&gt;0,"⚠ "&amp;COUNTIFS($B$8:$B$5007,B2758,$A$8:$A$5007,"مصروف",$I$8:$I$5007,"&lt;&gt;مرفوض",$K$8:$K$5007,"&lt;&gt;نعم")&amp;" مصروف غير مسوى",IF(L2758="تمت التسوية",IF(P2758=0,"✔ متوازنة وتمت التسوية","✔ تمت التسوية – متبقي "&amp;TEXT(P2758,"#,##0")),IF(P2758&gt;0,"متبقي "&amp;TEXT(P2758,"#,##0"),"✔ متوازنة"))))),IF(R2758=0,"⚠ أضف سطر عهدة أولًا",IF(OR(C2758="",N(G2758)=0),"⚠ أكمل التاريخ والقيمة",IF(S2758="","⚠ التاريخ خارج السنة المالية",IF(H2758="","⚠ اختر بند الموازنة",IF(I2758="مرفوض","✖ مرفوض من المدير",IF(I2758&lt;&gt;"موافق","⏳ بانتظار موافقة المدير",IF(K2758&lt;&gt;"نعم","⚠ غير مسوى مع الحسابات","✔ معتمد ومسوى")))))))))</f>
        <v/>
      </c>
      <c r="R2758">
        <f>N(R2757)+IF(A2758="عهدة",1,0)</f>
        <v/>
      </c>
      <c r="S2758">
        <f>IF(C2758="","",IF(AND(C2758&gt;=DATE(2026,9,1),C2758&lt;=DATE(2027,8,31)),(YEAR(C2758)-2026)*12+MONTH(C2758)-8,""))</f>
        <v/>
      </c>
      <c r="T2758">
        <f>IF(AND(A2758="مصروف",R2758&gt;0,I2758="موافق",S2758&lt;&gt;"",H2758&lt;&gt;""),N(G2758),0)</f>
        <v/>
      </c>
    </row>
    <row r="2759">
      <c r="A2759" s="19" t="n"/>
      <c r="B2759" s="20">
        <f>IF(A2759="","",IF(R2759=0,"⚠ أضف سطر عهدة أولًا","DMT-"&amp;TEXT(R2759,"000")))</f>
        <v/>
      </c>
      <c r="C2759" s="21" t="n"/>
      <c r="D2759" s="20">
        <f>IF(C2759="","",IF(S2759="","خارج السنة المالية",INDEX(القوائم!$D$2:$D$13,S2759)))</f>
        <v/>
      </c>
      <c r="E2759" s="22" t="n"/>
      <c r="F2759" s="23" t="n"/>
      <c r="G2759" s="23" t="n"/>
      <c r="H2759" s="22" t="n"/>
      <c r="I2759" s="19" t="n"/>
      <c r="J2759" s="21" t="n"/>
      <c r="K2759" s="19" t="n"/>
      <c r="L2759" s="19" t="n"/>
      <c r="M2759" s="21" t="n"/>
      <c r="N2759" s="22" t="n"/>
      <c r="O2759" s="24">
        <f>IF(A2759&lt;&gt;"عهدة","",SUMIFS($G$8:$G$5007,$B$8:$B$5007,B2759,$A$8:$A$5007,"مصروف",$I$8:$I$5007,"&lt;&gt;مرفوض"))</f>
        <v/>
      </c>
      <c r="P2759" s="25">
        <f>IF(A2759&lt;&gt;"عهدة","",N(F2759)-O2759)</f>
        <v/>
      </c>
      <c r="Q2759" s="26">
        <f>IF(A2759="","",IF(A2759="عهدة",IF(N(F2759)=0,"⚠ أدخل قيمة العهدة",IF(P2759&lt;0,"⛔ عجز / زيادة مصروفات "&amp;TEXT(-P2759,"#,##0"),IF(COUNTIFS($B$8:$B$5007,B2759,$A$8:$A$5007,"مصروف",$I$8:$I$5007,"&lt;&gt;مرفوض",$K$8:$K$5007,"&lt;&gt;نعم")&gt;0,"⚠ "&amp;COUNTIFS($B$8:$B$5007,B2759,$A$8:$A$5007,"مصروف",$I$8:$I$5007,"&lt;&gt;مرفوض",$K$8:$K$5007,"&lt;&gt;نعم")&amp;" مصروف غير مسوى",IF(L2759="تمت التسوية",IF(P2759=0,"✔ متوازنة وتمت التسوية","✔ تمت التسوية – متبقي "&amp;TEXT(P2759,"#,##0")),IF(P2759&gt;0,"متبقي "&amp;TEXT(P2759,"#,##0"),"✔ متوازنة"))))),IF(R2759=0,"⚠ أضف سطر عهدة أولًا",IF(OR(C2759="",N(G2759)=0),"⚠ أكمل التاريخ والقيمة",IF(S2759="","⚠ التاريخ خارج السنة المالية",IF(H2759="","⚠ اختر بند الموازنة",IF(I2759="مرفوض","✖ مرفوض من المدير",IF(I2759&lt;&gt;"موافق","⏳ بانتظار موافقة المدير",IF(K2759&lt;&gt;"نعم","⚠ غير مسوى مع الحسابات","✔ معتمد ومسوى")))))))))</f>
        <v/>
      </c>
      <c r="R2759">
        <f>N(R2758)+IF(A2759="عهدة",1,0)</f>
        <v/>
      </c>
      <c r="S2759">
        <f>IF(C2759="","",IF(AND(C2759&gt;=DATE(2026,9,1),C2759&lt;=DATE(2027,8,31)),(YEAR(C2759)-2026)*12+MONTH(C2759)-8,""))</f>
        <v/>
      </c>
      <c r="T2759">
        <f>IF(AND(A2759="مصروف",R2759&gt;0,I2759="موافق",S2759&lt;&gt;"",H2759&lt;&gt;""),N(G2759),0)</f>
        <v/>
      </c>
    </row>
    <row r="2760">
      <c r="A2760" s="19" t="n"/>
      <c r="B2760" s="20">
        <f>IF(A2760="","",IF(R2760=0,"⚠ أضف سطر عهدة أولًا","DMT-"&amp;TEXT(R2760,"000")))</f>
        <v/>
      </c>
      <c r="C2760" s="21" t="n"/>
      <c r="D2760" s="20">
        <f>IF(C2760="","",IF(S2760="","خارج السنة المالية",INDEX(القوائم!$D$2:$D$13,S2760)))</f>
        <v/>
      </c>
      <c r="E2760" s="22" t="n"/>
      <c r="F2760" s="23" t="n"/>
      <c r="G2760" s="23" t="n"/>
      <c r="H2760" s="22" t="n"/>
      <c r="I2760" s="19" t="n"/>
      <c r="J2760" s="21" t="n"/>
      <c r="K2760" s="19" t="n"/>
      <c r="L2760" s="19" t="n"/>
      <c r="M2760" s="21" t="n"/>
      <c r="N2760" s="22" t="n"/>
      <c r="O2760" s="24">
        <f>IF(A2760&lt;&gt;"عهدة","",SUMIFS($G$8:$G$5007,$B$8:$B$5007,B2760,$A$8:$A$5007,"مصروف",$I$8:$I$5007,"&lt;&gt;مرفوض"))</f>
        <v/>
      </c>
      <c r="P2760" s="25">
        <f>IF(A2760&lt;&gt;"عهدة","",N(F2760)-O2760)</f>
        <v/>
      </c>
      <c r="Q2760" s="26">
        <f>IF(A2760="","",IF(A2760="عهدة",IF(N(F2760)=0,"⚠ أدخل قيمة العهدة",IF(P2760&lt;0,"⛔ عجز / زيادة مصروفات "&amp;TEXT(-P2760,"#,##0"),IF(COUNTIFS($B$8:$B$5007,B2760,$A$8:$A$5007,"مصروف",$I$8:$I$5007,"&lt;&gt;مرفوض",$K$8:$K$5007,"&lt;&gt;نعم")&gt;0,"⚠ "&amp;COUNTIFS($B$8:$B$5007,B2760,$A$8:$A$5007,"مصروف",$I$8:$I$5007,"&lt;&gt;مرفوض",$K$8:$K$5007,"&lt;&gt;نعم")&amp;" مصروف غير مسوى",IF(L2760="تمت التسوية",IF(P2760=0,"✔ متوازنة وتمت التسوية","✔ تمت التسوية – متبقي "&amp;TEXT(P2760,"#,##0")),IF(P2760&gt;0,"متبقي "&amp;TEXT(P2760,"#,##0"),"✔ متوازنة"))))),IF(R2760=0,"⚠ أضف سطر عهدة أولًا",IF(OR(C2760="",N(G2760)=0),"⚠ أكمل التاريخ والقيمة",IF(S2760="","⚠ التاريخ خارج السنة المالية",IF(H2760="","⚠ اختر بند الموازنة",IF(I2760="مرفوض","✖ مرفوض من المدير",IF(I2760&lt;&gt;"موافق","⏳ بانتظار موافقة المدير",IF(K2760&lt;&gt;"نعم","⚠ غير مسوى مع الحسابات","✔ معتمد ومسوى")))))))))</f>
        <v/>
      </c>
      <c r="R2760">
        <f>N(R2759)+IF(A2760="عهدة",1,0)</f>
        <v/>
      </c>
      <c r="S2760">
        <f>IF(C2760="","",IF(AND(C2760&gt;=DATE(2026,9,1),C2760&lt;=DATE(2027,8,31)),(YEAR(C2760)-2026)*12+MONTH(C2760)-8,""))</f>
        <v/>
      </c>
      <c r="T2760">
        <f>IF(AND(A2760="مصروف",R2760&gt;0,I2760="موافق",S2760&lt;&gt;"",H2760&lt;&gt;""),N(G2760),0)</f>
        <v/>
      </c>
    </row>
    <row r="2761">
      <c r="A2761" s="19" t="n"/>
      <c r="B2761" s="20">
        <f>IF(A2761="","",IF(R2761=0,"⚠ أضف سطر عهدة أولًا","DMT-"&amp;TEXT(R2761,"000")))</f>
        <v/>
      </c>
      <c r="C2761" s="21" t="n"/>
      <c r="D2761" s="20">
        <f>IF(C2761="","",IF(S2761="","خارج السنة المالية",INDEX(القوائم!$D$2:$D$13,S2761)))</f>
        <v/>
      </c>
      <c r="E2761" s="22" t="n"/>
      <c r="F2761" s="23" t="n"/>
      <c r="G2761" s="23" t="n"/>
      <c r="H2761" s="22" t="n"/>
      <c r="I2761" s="19" t="n"/>
      <c r="J2761" s="21" t="n"/>
      <c r="K2761" s="19" t="n"/>
      <c r="L2761" s="19" t="n"/>
      <c r="M2761" s="21" t="n"/>
      <c r="N2761" s="22" t="n"/>
      <c r="O2761" s="24">
        <f>IF(A2761&lt;&gt;"عهدة","",SUMIFS($G$8:$G$5007,$B$8:$B$5007,B2761,$A$8:$A$5007,"مصروف",$I$8:$I$5007,"&lt;&gt;مرفوض"))</f>
        <v/>
      </c>
      <c r="P2761" s="25">
        <f>IF(A2761&lt;&gt;"عهدة","",N(F2761)-O2761)</f>
        <v/>
      </c>
      <c r="Q2761" s="26">
        <f>IF(A2761="","",IF(A2761="عهدة",IF(N(F2761)=0,"⚠ أدخل قيمة العهدة",IF(P2761&lt;0,"⛔ عجز / زيادة مصروفات "&amp;TEXT(-P2761,"#,##0"),IF(COUNTIFS($B$8:$B$5007,B2761,$A$8:$A$5007,"مصروف",$I$8:$I$5007,"&lt;&gt;مرفوض",$K$8:$K$5007,"&lt;&gt;نعم")&gt;0,"⚠ "&amp;COUNTIFS($B$8:$B$5007,B2761,$A$8:$A$5007,"مصروف",$I$8:$I$5007,"&lt;&gt;مرفوض",$K$8:$K$5007,"&lt;&gt;نعم")&amp;" مصروف غير مسوى",IF(L2761="تمت التسوية",IF(P2761=0,"✔ متوازنة وتمت التسوية","✔ تمت التسوية – متبقي "&amp;TEXT(P2761,"#,##0")),IF(P2761&gt;0,"متبقي "&amp;TEXT(P2761,"#,##0"),"✔ متوازنة"))))),IF(R2761=0,"⚠ أضف سطر عهدة أولًا",IF(OR(C2761="",N(G2761)=0),"⚠ أكمل التاريخ والقيمة",IF(S2761="","⚠ التاريخ خارج السنة المالية",IF(H2761="","⚠ اختر بند الموازنة",IF(I2761="مرفوض","✖ مرفوض من المدير",IF(I2761&lt;&gt;"موافق","⏳ بانتظار موافقة المدير",IF(K2761&lt;&gt;"نعم","⚠ غير مسوى مع الحسابات","✔ معتمد ومسوى")))))))))</f>
        <v/>
      </c>
      <c r="R2761">
        <f>N(R2760)+IF(A2761="عهدة",1,0)</f>
        <v/>
      </c>
      <c r="S2761">
        <f>IF(C2761="","",IF(AND(C2761&gt;=DATE(2026,9,1),C2761&lt;=DATE(2027,8,31)),(YEAR(C2761)-2026)*12+MONTH(C2761)-8,""))</f>
        <v/>
      </c>
      <c r="T2761">
        <f>IF(AND(A2761="مصروف",R2761&gt;0,I2761="موافق",S2761&lt;&gt;"",H2761&lt;&gt;""),N(G2761),0)</f>
        <v/>
      </c>
    </row>
    <row r="2762">
      <c r="A2762" s="19" t="n"/>
      <c r="B2762" s="20">
        <f>IF(A2762="","",IF(R2762=0,"⚠ أضف سطر عهدة أولًا","DMT-"&amp;TEXT(R2762,"000")))</f>
        <v/>
      </c>
      <c r="C2762" s="21" t="n"/>
      <c r="D2762" s="20">
        <f>IF(C2762="","",IF(S2762="","خارج السنة المالية",INDEX(القوائم!$D$2:$D$13,S2762)))</f>
        <v/>
      </c>
      <c r="E2762" s="22" t="n"/>
      <c r="F2762" s="23" t="n"/>
      <c r="G2762" s="23" t="n"/>
      <c r="H2762" s="22" t="n"/>
      <c r="I2762" s="19" t="n"/>
      <c r="J2762" s="21" t="n"/>
      <c r="K2762" s="19" t="n"/>
      <c r="L2762" s="19" t="n"/>
      <c r="M2762" s="21" t="n"/>
      <c r="N2762" s="22" t="n"/>
      <c r="O2762" s="24">
        <f>IF(A2762&lt;&gt;"عهدة","",SUMIFS($G$8:$G$5007,$B$8:$B$5007,B2762,$A$8:$A$5007,"مصروف",$I$8:$I$5007,"&lt;&gt;مرفوض"))</f>
        <v/>
      </c>
      <c r="P2762" s="25">
        <f>IF(A2762&lt;&gt;"عهدة","",N(F2762)-O2762)</f>
        <v/>
      </c>
      <c r="Q2762" s="26">
        <f>IF(A2762="","",IF(A2762="عهدة",IF(N(F2762)=0,"⚠ أدخل قيمة العهدة",IF(P2762&lt;0,"⛔ عجز / زيادة مصروفات "&amp;TEXT(-P2762,"#,##0"),IF(COUNTIFS($B$8:$B$5007,B2762,$A$8:$A$5007,"مصروف",$I$8:$I$5007,"&lt;&gt;مرفوض",$K$8:$K$5007,"&lt;&gt;نعم")&gt;0,"⚠ "&amp;COUNTIFS($B$8:$B$5007,B2762,$A$8:$A$5007,"مصروف",$I$8:$I$5007,"&lt;&gt;مرفوض",$K$8:$K$5007,"&lt;&gt;نعم")&amp;" مصروف غير مسوى",IF(L2762="تمت التسوية",IF(P2762=0,"✔ متوازنة وتمت التسوية","✔ تمت التسوية – متبقي "&amp;TEXT(P2762,"#,##0")),IF(P2762&gt;0,"متبقي "&amp;TEXT(P2762,"#,##0"),"✔ متوازنة"))))),IF(R2762=0,"⚠ أضف سطر عهدة أولًا",IF(OR(C2762="",N(G2762)=0),"⚠ أكمل التاريخ والقيمة",IF(S2762="","⚠ التاريخ خارج السنة المالية",IF(H2762="","⚠ اختر بند الموازنة",IF(I2762="مرفوض","✖ مرفوض من المدير",IF(I2762&lt;&gt;"موافق","⏳ بانتظار موافقة المدير",IF(K2762&lt;&gt;"نعم","⚠ غير مسوى مع الحسابات","✔ معتمد ومسوى")))))))))</f>
        <v/>
      </c>
      <c r="R2762">
        <f>N(R2761)+IF(A2762="عهدة",1,0)</f>
        <v/>
      </c>
      <c r="S2762">
        <f>IF(C2762="","",IF(AND(C2762&gt;=DATE(2026,9,1),C2762&lt;=DATE(2027,8,31)),(YEAR(C2762)-2026)*12+MONTH(C2762)-8,""))</f>
        <v/>
      </c>
      <c r="T2762">
        <f>IF(AND(A2762="مصروف",R2762&gt;0,I2762="موافق",S2762&lt;&gt;"",H2762&lt;&gt;""),N(G2762),0)</f>
        <v/>
      </c>
    </row>
    <row r="2763">
      <c r="A2763" s="19" t="n"/>
      <c r="B2763" s="20">
        <f>IF(A2763="","",IF(R2763=0,"⚠ أضف سطر عهدة أولًا","DMT-"&amp;TEXT(R2763,"000")))</f>
        <v/>
      </c>
      <c r="C2763" s="21" t="n"/>
      <c r="D2763" s="20">
        <f>IF(C2763="","",IF(S2763="","خارج السنة المالية",INDEX(القوائم!$D$2:$D$13,S2763)))</f>
        <v/>
      </c>
      <c r="E2763" s="22" t="n"/>
      <c r="F2763" s="23" t="n"/>
      <c r="G2763" s="23" t="n"/>
      <c r="H2763" s="22" t="n"/>
      <c r="I2763" s="19" t="n"/>
      <c r="J2763" s="21" t="n"/>
      <c r="K2763" s="19" t="n"/>
      <c r="L2763" s="19" t="n"/>
      <c r="M2763" s="21" t="n"/>
      <c r="N2763" s="22" t="n"/>
      <c r="O2763" s="24">
        <f>IF(A2763&lt;&gt;"عهدة","",SUMIFS($G$8:$G$5007,$B$8:$B$5007,B2763,$A$8:$A$5007,"مصروف",$I$8:$I$5007,"&lt;&gt;مرفوض"))</f>
        <v/>
      </c>
      <c r="P2763" s="25">
        <f>IF(A2763&lt;&gt;"عهدة","",N(F2763)-O2763)</f>
        <v/>
      </c>
      <c r="Q2763" s="26">
        <f>IF(A2763="","",IF(A2763="عهدة",IF(N(F2763)=0,"⚠ أدخل قيمة العهدة",IF(P2763&lt;0,"⛔ عجز / زيادة مصروفات "&amp;TEXT(-P2763,"#,##0"),IF(COUNTIFS($B$8:$B$5007,B2763,$A$8:$A$5007,"مصروف",$I$8:$I$5007,"&lt;&gt;مرفوض",$K$8:$K$5007,"&lt;&gt;نعم")&gt;0,"⚠ "&amp;COUNTIFS($B$8:$B$5007,B2763,$A$8:$A$5007,"مصروف",$I$8:$I$5007,"&lt;&gt;مرفوض",$K$8:$K$5007,"&lt;&gt;نعم")&amp;" مصروف غير مسوى",IF(L2763="تمت التسوية",IF(P2763=0,"✔ متوازنة وتمت التسوية","✔ تمت التسوية – متبقي "&amp;TEXT(P2763,"#,##0")),IF(P2763&gt;0,"متبقي "&amp;TEXT(P2763,"#,##0"),"✔ متوازنة"))))),IF(R2763=0,"⚠ أضف سطر عهدة أولًا",IF(OR(C2763="",N(G2763)=0),"⚠ أكمل التاريخ والقيمة",IF(S2763="","⚠ التاريخ خارج السنة المالية",IF(H2763="","⚠ اختر بند الموازنة",IF(I2763="مرفوض","✖ مرفوض من المدير",IF(I2763&lt;&gt;"موافق","⏳ بانتظار موافقة المدير",IF(K2763&lt;&gt;"نعم","⚠ غير مسوى مع الحسابات","✔ معتمد ومسوى")))))))))</f>
        <v/>
      </c>
      <c r="R2763">
        <f>N(R2762)+IF(A2763="عهدة",1,0)</f>
        <v/>
      </c>
      <c r="S2763">
        <f>IF(C2763="","",IF(AND(C2763&gt;=DATE(2026,9,1),C2763&lt;=DATE(2027,8,31)),(YEAR(C2763)-2026)*12+MONTH(C2763)-8,""))</f>
        <v/>
      </c>
      <c r="T2763">
        <f>IF(AND(A2763="مصروف",R2763&gt;0,I2763="موافق",S2763&lt;&gt;"",H2763&lt;&gt;""),N(G2763),0)</f>
        <v/>
      </c>
    </row>
    <row r="2764">
      <c r="A2764" s="19" t="n"/>
      <c r="B2764" s="20">
        <f>IF(A2764="","",IF(R2764=0,"⚠ أضف سطر عهدة أولًا","DMT-"&amp;TEXT(R2764,"000")))</f>
        <v/>
      </c>
      <c r="C2764" s="21" t="n"/>
      <c r="D2764" s="20">
        <f>IF(C2764="","",IF(S2764="","خارج السنة المالية",INDEX(القوائم!$D$2:$D$13,S2764)))</f>
        <v/>
      </c>
      <c r="E2764" s="22" t="n"/>
      <c r="F2764" s="23" t="n"/>
      <c r="G2764" s="23" t="n"/>
      <c r="H2764" s="22" t="n"/>
      <c r="I2764" s="19" t="n"/>
      <c r="J2764" s="21" t="n"/>
      <c r="K2764" s="19" t="n"/>
      <c r="L2764" s="19" t="n"/>
      <c r="M2764" s="21" t="n"/>
      <c r="N2764" s="22" t="n"/>
      <c r="O2764" s="24">
        <f>IF(A2764&lt;&gt;"عهدة","",SUMIFS($G$8:$G$5007,$B$8:$B$5007,B2764,$A$8:$A$5007,"مصروف",$I$8:$I$5007,"&lt;&gt;مرفوض"))</f>
        <v/>
      </c>
      <c r="P2764" s="25">
        <f>IF(A2764&lt;&gt;"عهدة","",N(F2764)-O2764)</f>
        <v/>
      </c>
      <c r="Q2764" s="26">
        <f>IF(A2764="","",IF(A2764="عهدة",IF(N(F2764)=0,"⚠ أدخل قيمة العهدة",IF(P2764&lt;0,"⛔ عجز / زيادة مصروفات "&amp;TEXT(-P2764,"#,##0"),IF(COUNTIFS($B$8:$B$5007,B2764,$A$8:$A$5007,"مصروف",$I$8:$I$5007,"&lt;&gt;مرفوض",$K$8:$K$5007,"&lt;&gt;نعم")&gt;0,"⚠ "&amp;COUNTIFS($B$8:$B$5007,B2764,$A$8:$A$5007,"مصروف",$I$8:$I$5007,"&lt;&gt;مرفوض",$K$8:$K$5007,"&lt;&gt;نعم")&amp;" مصروف غير مسوى",IF(L2764="تمت التسوية",IF(P2764=0,"✔ متوازنة وتمت التسوية","✔ تمت التسوية – متبقي "&amp;TEXT(P2764,"#,##0")),IF(P2764&gt;0,"متبقي "&amp;TEXT(P2764,"#,##0"),"✔ متوازنة"))))),IF(R2764=0,"⚠ أضف سطر عهدة أولًا",IF(OR(C2764="",N(G2764)=0),"⚠ أكمل التاريخ والقيمة",IF(S2764="","⚠ التاريخ خارج السنة المالية",IF(H2764="","⚠ اختر بند الموازنة",IF(I2764="مرفوض","✖ مرفوض من المدير",IF(I2764&lt;&gt;"موافق","⏳ بانتظار موافقة المدير",IF(K2764&lt;&gt;"نعم","⚠ غير مسوى مع الحسابات","✔ معتمد ومسوى")))))))))</f>
        <v/>
      </c>
      <c r="R2764">
        <f>N(R2763)+IF(A2764="عهدة",1,0)</f>
        <v/>
      </c>
      <c r="S2764">
        <f>IF(C2764="","",IF(AND(C2764&gt;=DATE(2026,9,1),C2764&lt;=DATE(2027,8,31)),(YEAR(C2764)-2026)*12+MONTH(C2764)-8,""))</f>
        <v/>
      </c>
      <c r="T2764">
        <f>IF(AND(A2764="مصروف",R2764&gt;0,I2764="موافق",S2764&lt;&gt;"",H2764&lt;&gt;""),N(G2764),0)</f>
        <v/>
      </c>
    </row>
    <row r="2765">
      <c r="A2765" s="19" t="n"/>
      <c r="B2765" s="20">
        <f>IF(A2765="","",IF(R2765=0,"⚠ أضف سطر عهدة أولًا","DMT-"&amp;TEXT(R2765,"000")))</f>
        <v/>
      </c>
      <c r="C2765" s="21" t="n"/>
      <c r="D2765" s="20">
        <f>IF(C2765="","",IF(S2765="","خارج السنة المالية",INDEX(القوائم!$D$2:$D$13,S2765)))</f>
        <v/>
      </c>
      <c r="E2765" s="22" t="n"/>
      <c r="F2765" s="23" t="n"/>
      <c r="G2765" s="23" t="n"/>
      <c r="H2765" s="22" t="n"/>
      <c r="I2765" s="19" t="n"/>
      <c r="J2765" s="21" t="n"/>
      <c r="K2765" s="19" t="n"/>
      <c r="L2765" s="19" t="n"/>
      <c r="M2765" s="21" t="n"/>
      <c r="N2765" s="22" t="n"/>
      <c r="O2765" s="24">
        <f>IF(A2765&lt;&gt;"عهدة","",SUMIFS($G$8:$G$5007,$B$8:$B$5007,B2765,$A$8:$A$5007,"مصروف",$I$8:$I$5007,"&lt;&gt;مرفوض"))</f>
        <v/>
      </c>
      <c r="P2765" s="25">
        <f>IF(A2765&lt;&gt;"عهدة","",N(F2765)-O2765)</f>
        <v/>
      </c>
      <c r="Q2765" s="26">
        <f>IF(A2765="","",IF(A2765="عهدة",IF(N(F2765)=0,"⚠ أدخل قيمة العهدة",IF(P2765&lt;0,"⛔ عجز / زيادة مصروفات "&amp;TEXT(-P2765,"#,##0"),IF(COUNTIFS($B$8:$B$5007,B2765,$A$8:$A$5007,"مصروف",$I$8:$I$5007,"&lt;&gt;مرفوض",$K$8:$K$5007,"&lt;&gt;نعم")&gt;0,"⚠ "&amp;COUNTIFS($B$8:$B$5007,B2765,$A$8:$A$5007,"مصروف",$I$8:$I$5007,"&lt;&gt;مرفوض",$K$8:$K$5007,"&lt;&gt;نعم")&amp;" مصروف غير مسوى",IF(L2765="تمت التسوية",IF(P2765=0,"✔ متوازنة وتمت التسوية","✔ تمت التسوية – متبقي "&amp;TEXT(P2765,"#,##0")),IF(P2765&gt;0,"متبقي "&amp;TEXT(P2765,"#,##0"),"✔ متوازنة"))))),IF(R2765=0,"⚠ أضف سطر عهدة أولًا",IF(OR(C2765="",N(G2765)=0),"⚠ أكمل التاريخ والقيمة",IF(S2765="","⚠ التاريخ خارج السنة المالية",IF(H2765="","⚠ اختر بند الموازنة",IF(I2765="مرفوض","✖ مرفوض من المدير",IF(I2765&lt;&gt;"موافق","⏳ بانتظار موافقة المدير",IF(K2765&lt;&gt;"نعم","⚠ غير مسوى مع الحسابات","✔ معتمد ومسوى")))))))))</f>
        <v/>
      </c>
      <c r="R2765">
        <f>N(R2764)+IF(A2765="عهدة",1,0)</f>
        <v/>
      </c>
      <c r="S2765">
        <f>IF(C2765="","",IF(AND(C2765&gt;=DATE(2026,9,1),C2765&lt;=DATE(2027,8,31)),(YEAR(C2765)-2026)*12+MONTH(C2765)-8,""))</f>
        <v/>
      </c>
      <c r="T2765">
        <f>IF(AND(A2765="مصروف",R2765&gt;0,I2765="موافق",S2765&lt;&gt;"",H2765&lt;&gt;""),N(G2765),0)</f>
        <v/>
      </c>
    </row>
    <row r="2766">
      <c r="A2766" s="19" t="n"/>
      <c r="B2766" s="20">
        <f>IF(A2766="","",IF(R2766=0,"⚠ أضف سطر عهدة أولًا","DMT-"&amp;TEXT(R2766,"000")))</f>
        <v/>
      </c>
      <c r="C2766" s="21" t="n"/>
      <c r="D2766" s="20">
        <f>IF(C2766="","",IF(S2766="","خارج السنة المالية",INDEX(القوائم!$D$2:$D$13,S2766)))</f>
        <v/>
      </c>
      <c r="E2766" s="22" t="n"/>
      <c r="F2766" s="23" t="n"/>
      <c r="G2766" s="23" t="n"/>
      <c r="H2766" s="22" t="n"/>
      <c r="I2766" s="19" t="n"/>
      <c r="J2766" s="21" t="n"/>
      <c r="K2766" s="19" t="n"/>
      <c r="L2766" s="19" t="n"/>
      <c r="M2766" s="21" t="n"/>
      <c r="N2766" s="22" t="n"/>
      <c r="O2766" s="24">
        <f>IF(A2766&lt;&gt;"عهدة","",SUMIFS($G$8:$G$5007,$B$8:$B$5007,B2766,$A$8:$A$5007,"مصروف",$I$8:$I$5007,"&lt;&gt;مرفوض"))</f>
        <v/>
      </c>
      <c r="P2766" s="25">
        <f>IF(A2766&lt;&gt;"عهدة","",N(F2766)-O2766)</f>
        <v/>
      </c>
      <c r="Q2766" s="26">
        <f>IF(A2766="","",IF(A2766="عهدة",IF(N(F2766)=0,"⚠ أدخل قيمة العهدة",IF(P2766&lt;0,"⛔ عجز / زيادة مصروفات "&amp;TEXT(-P2766,"#,##0"),IF(COUNTIFS($B$8:$B$5007,B2766,$A$8:$A$5007,"مصروف",$I$8:$I$5007,"&lt;&gt;مرفوض",$K$8:$K$5007,"&lt;&gt;نعم")&gt;0,"⚠ "&amp;COUNTIFS($B$8:$B$5007,B2766,$A$8:$A$5007,"مصروف",$I$8:$I$5007,"&lt;&gt;مرفوض",$K$8:$K$5007,"&lt;&gt;نعم")&amp;" مصروف غير مسوى",IF(L2766="تمت التسوية",IF(P2766=0,"✔ متوازنة وتمت التسوية","✔ تمت التسوية – متبقي "&amp;TEXT(P2766,"#,##0")),IF(P2766&gt;0,"متبقي "&amp;TEXT(P2766,"#,##0"),"✔ متوازنة"))))),IF(R2766=0,"⚠ أضف سطر عهدة أولًا",IF(OR(C2766="",N(G2766)=0),"⚠ أكمل التاريخ والقيمة",IF(S2766="","⚠ التاريخ خارج السنة المالية",IF(H2766="","⚠ اختر بند الموازنة",IF(I2766="مرفوض","✖ مرفوض من المدير",IF(I2766&lt;&gt;"موافق","⏳ بانتظار موافقة المدير",IF(K2766&lt;&gt;"نعم","⚠ غير مسوى مع الحسابات","✔ معتمد ومسوى")))))))))</f>
        <v/>
      </c>
      <c r="R2766">
        <f>N(R2765)+IF(A2766="عهدة",1,0)</f>
        <v/>
      </c>
      <c r="S2766">
        <f>IF(C2766="","",IF(AND(C2766&gt;=DATE(2026,9,1),C2766&lt;=DATE(2027,8,31)),(YEAR(C2766)-2026)*12+MONTH(C2766)-8,""))</f>
        <v/>
      </c>
      <c r="T2766">
        <f>IF(AND(A2766="مصروف",R2766&gt;0,I2766="موافق",S2766&lt;&gt;"",H2766&lt;&gt;""),N(G2766),0)</f>
        <v/>
      </c>
    </row>
    <row r="2767">
      <c r="A2767" s="19" t="n"/>
      <c r="B2767" s="20">
        <f>IF(A2767="","",IF(R2767=0,"⚠ أضف سطر عهدة أولًا","DMT-"&amp;TEXT(R2767,"000")))</f>
        <v/>
      </c>
      <c r="C2767" s="21" t="n"/>
      <c r="D2767" s="20">
        <f>IF(C2767="","",IF(S2767="","خارج السنة المالية",INDEX(القوائم!$D$2:$D$13,S2767)))</f>
        <v/>
      </c>
      <c r="E2767" s="22" t="n"/>
      <c r="F2767" s="23" t="n"/>
      <c r="G2767" s="23" t="n"/>
      <c r="H2767" s="22" t="n"/>
      <c r="I2767" s="19" t="n"/>
      <c r="J2767" s="21" t="n"/>
      <c r="K2767" s="19" t="n"/>
      <c r="L2767" s="19" t="n"/>
      <c r="M2767" s="21" t="n"/>
      <c r="N2767" s="22" t="n"/>
      <c r="O2767" s="24">
        <f>IF(A2767&lt;&gt;"عهدة","",SUMIFS($G$8:$G$5007,$B$8:$B$5007,B2767,$A$8:$A$5007,"مصروف",$I$8:$I$5007,"&lt;&gt;مرفوض"))</f>
        <v/>
      </c>
      <c r="P2767" s="25">
        <f>IF(A2767&lt;&gt;"عهدة","",N(F2767)-O2767)</f>
        <v/>
      </c>
      <c r="Q2767" s="26">
        <f>IF(A2767="","",IF(A2767="عهدة",IF(N(F2767)=0,"⚠ أدخل قيمة العهدة",IF(P2767&lt;0,"⛔ عجز / زيادة مصروفات "&amp;TEXT(-P2767,"#,##0"),IF(COUNTIFS($B$8:$B$5007,B2767,$A$8:$A$5007,"مصروف",$I$8:$I$5007,"&lt;&gt;مرفوض",$K$8:$K$5007,"&lt;&gt;نعم")&gt;0,"⚠ "&amp;COUNTIFS($B$8:$B$5007,B2767,$A$8:$A$5007,"مصروف",$I$8:$I$5007,"&lt;&gt;مرفوض",$K$8:$K$5007,"&lt;&gt;نعم")&amp;" مصروف غير مسوى",IF(L2767="تمت التسوية",IF(P2767=0,"✔ متوازنة وتمت التسوية","✔ تمت التسوية – متبقي "&amp;TEXT(P2767,"#,##0")),IF(P2767&gt;0,"متبقي "&amp;TEXT(P2767,"#,##0"),"✔ متوازنة"))))),IF(R2767=0,"⚠ أضف سطر عهدة أولًا",IF(OR(C2767="",N(G2767)=0),"⚠ أكمل التاريخ والقيمة",IF(S2767="","⚠ التاريخ خارج السنة المالية",IF(H2767="","⚠ اختر بند الموازنة",IF(I2767="مرفوض","✖ مرفوض من المدير",IF(I2767&lt;&gt;"موافق","⏳ بانتظار موافقة المدير",IF(K2767&lt;&gt;"نعم","⚠ غير مسوى مع الحسابات","✔ معتمد ومسوى")))))))))</f>
        <v/>
      </c>
      <c r="R2767">
        <f>N(R2766)+IF(A2767="عهدة",1,0)</f>
        <v/>
      </c>
      <c r="S2767">
        <f>IF(C2767="","",IF(AND(C2767&gt;=DATE(2026,9,1),C2767&lt;=DATE(2027,8,31)),(YEAR(C2767)-2026)*12+MONTH(C2767)-8,""))</f>
        <v/>
      </c>
      <c r="T2767">
        <f>IF(AND(A2767="مصروف",R2767&gt;0,I2767="موافق",S2767&lt;&gt;"",H2767&lt;&gt;""),N(G2767),0)</f>
        <v/>
      </c>
    </row>
    <row r="2768">
      <c r="A2768" s="19" t="n"/>
      <c r="B2768" s="20">
        <f>IF(A2768="","",IF(R2768=0,"⚠ أضف سطر عهدة أولًا","DMT-"&amp;TEXT(R2768,"000")))</f>
        <v/>
      </c>
      <c r="C2768" s="21" t="n"/>
      <c r="D2768" s="20">
        <f>IF(C2768="","",IF(S2768="","خارج السنة المالية",INDEX(القوائم!$D$2:$D$13,S2768)))</f>
        <v/>
      </c>
      <c r="E2768" s="22" t="n"/>
      <c r="F2768" s="23" t="n"/>
      <c r="G2768" s="23" t="n"/>
      <c r="H2768" s="22" t="n"/>
      <c r="I2768" s="19" t="n"/>
      <c r="J2768" s="21" t="n"/>
      <c r="K2768" s="19" t="n"/>
      <c r="L2768" s="19" t="n"/>
      <c r="M2768" s="21" t="n"/>
      <c r="N2768" s="22" t="n"/>
      <c r="O2768" s="24">
        <f>IF(A2768&lt;&gt;"عهدة","",SUMIFS($G$8:$G$5007,$B$8:$B$5007,B2768,$A$8:$A$5007,"مصروف",$I$8:$I$5007,"&lt;&gt;مرفوض"))</f>
        <v/>
      </c>
      <c r="P2768" s="25">
        <f>IF(A2768&lt;&gt;"عهدة","",N(F2768)-O2768)</f>
        <v/>
      </c>
      <c r="Q2768" s="26">
        <f>IF(A2768="","",IF(A2768="عهدة",IF(N(F2768)=0,"⚠ أدخل قيمة العهدة",IF(P2768&lt;0,"⛔ عجز / زيادة مصروفات "&amp;TEXT(-P2768,"#,##0"),IF(COUNTIFS($B$8:$B$5007,B2768,$A$8:$A$5007,"مصروف",$I$8:$I$5007,"&lt;&gt;مرفوض",$K$8:$K$5007,"&lt;&gt;نعم")&gt;0,"⚠ "&amp;COUNTIFS($B$8:$B$5007,B2768,$A$8:$A$5007,"مصروف",$I$8:$I$5007,"&lt;&gt;مرفوض",$K$8:$K$5007,"&lt;&gt;نعم")&amp;" مصروف غير مسوى",IF(L2768="تمت التسوية",IF(P2768=0,"✔ متوازنة وتمت التسوية","✔ تمت التسوية – متبقي "&amp;TEXT(P2768,"#,##0")),IF(P2768&gt;0,"متبقي "&amp;TEXT(P2768,"#,##0"),"✔ متوازنة"))))),IF(R2768=0,"⚠ أضف سطر عهدة أولًا",IF(OR(C2768="",N(G2768)=0),"⚠ أكمل التاريخ والقيمة",IF(S2768="","⚠ التاريخ خارج السنة المالية",IF(H2768="","⚠ اختر بند الموازنة",IF(I2768="مرفوض","✖ مرفوض من المدير",IF(I2768&lt;&gt;"موافق","⏳ بانتظار موافقة المدير",IF(K2768&lt;&gt;"نعم","⚠ غير مسوى مع الحسابات","✔ معتمد ومسوى")))))))))</f>
        <v/>
      </c>
      <c r="R2768">
        <f>N(R2767)+IF(A2768="عهدة",1,0)</f>
        <v/>
      </c>
      <c r="S2768">
        <f>IF(C2768="","",IF(AND(C2768&gt;=DATE(2026,9,1),C2768&lt;=DATE(2027,8,31)),(YEAR(C2768)-2026)*12+MONTH(C2768)-8,""))</f>
        <v/>
      </c>
      <c r="T2768">
        <f>IF(AND(A2768="مصروف",R2768&gt;0,I2768="موافق",S2768&lt;&gt;"",H2768&lt;&gt;""),N(G2768),0)</f>
        <v/>
      </c>
    </row>
    <row r="2769">
      <c r="A2769" s="19" t="n"/>
      <c r="B2769" s="20">
        <f>IF(A2769="","",IF(R2769=0,"⚠ أضف سطر عهدة أولًا","DMT-"&amp;TEXT(R2769,"000")))</f>
        <v/>
      </c>
      <c r="C2769" s="21" t="n"/>
      <c r="D2769" s="20">
        <f>IF(C2769="","",IF(S2769="","خارج السنة المالية",INDEX(القوائم!$D$2:$D$13,S2769)))</f>
        <v/>
      </c>
      <c r="E2769" s="22" t="n"/>
      <c r="F2769" s="23" t="n"/>
      <c r="G2769" s="23" t="n"/>
      <c r="H2769" s="22" t="n"/>
      <c r="I2769" s="19" t="n"/>
      <c r="J2769" s="21" t="n"/>
      <c r="K2769" s="19" t="n"/>
      <c r="L2769" s="19" t="n"/>
      <c r="M2769" s="21" t="n"/>
      <c r="N2769" s="22" t="n"/>
      <c r="O2769" s="24">
        <f>IF(A2769&lt;&gt;"عهدة","",SUMIFS($G$8:$G$5007,$B$8:$B$5007,B2769,$A$8:$A$5007,"مصروف",$I$8:$I$5007,"&lt;&gt;مرفوض"))</f>
        <v/>
      </c>
      <c r="P2769" s="25">
        <f>IF(A2769&lt;&gt;"عهدة","",N(F2769)-O2769)</f>
        <v/>
      </c>
      <c r="Q2769" s="26">
        <f>IF(A2769="","",IF(A2769="عهدة",IF(N(F2769)=0,"⚠ أدخل قيمة العهدة",IF(P2769&lt;0,"⛔ عجز / زيادة مصروفات "&amp;TEXT(-P2769,"#,##0"),IF(COUNTIFS($B$8:$B$5007,B2769,$A$8:$A$5007,"مصروف",$I$8:$I$5007,"&lt;&gt;مرفوض",$K$8:$K$5007,"&lt;&gt;نعم")&gt;0,"⚠ "&amp;COUNTIFS($B$8:$B$5007,B2769,$A$8:$A$5007,"مصروف",$I$8:$I$5007,"&lt;&gt;مرفوض",$K$8:$K$5007,"&lt;&gt;نعم")&amp;" مصروف غير مسوى",IF(L2769="تمت التسوية",IF(P2769=0,"✔ متوازنة وتمت التسوية","✔ تمت التسوية – متبقي "&amp;TEXT(P2769,"#,##0")),IF(P2769&gt;0,"متبقي "&amp;TEXT(P2769,"#,##0"),"✔ متوازنة"))))),IF(R2769=0,"⚠ أضف سطر عهدة أولًا",IF(OR(C2769="",N(G2769)=0),"⚠ أكمل التاريخ والقيمة",IF(S2769="","⚠ التاريخ خارج السنة المالية",IF(H2769="","⚠ اختر بند الموازنة",IF(I2769="مرفوض","✖ مرفوض من المدير",IF(I2769&lt;&gt;"موافق","⏳ بانتظار موافقة المدير",IF(K2769&lt;&gt;"نعم","⚠ غير مسوى مع الحسابات","✔ معتمد ومسوى")))))))))</f>
        <v/>
      </c>
      <c r="R2769">
        <f>N(R2768)+IF(A2769="عهدة",1,0)</f>
        <v/>
      </c>
      <c r="S2769">
        <f>IF(C2769="","",IF(AND(C2769&gt;=DATE(2026,9,1),C2769&lt;=DATE(2027,8,31)),(YEAR(C2769)-2026)*12+MONTH(C2769)-8,""))</f>
        <v/>
      </c>
      <c r="T2769">
        <f>IF(AND(A2769="مصروف",R2769&gt;0,I2769="موافق",S2769&lt;&gt;"",H2769&lt;&gt;""),N(G2769),0)</f>
        <v/>
      </c>
    </row>
    <row r="2770">
      <c r="A2770" s="19" t="n"/>
      <c r="B2770" s="20">
        <f>IF(A2770="","",IF(R2770=0,"⚠ أضف سطر عهدة أولًا","DMT-"&amp;TEXT(R2770,"000")))</f>
        <v/>
      </c>
      <c r="C2770" s="21" t="n"/>
      <c r="D2770" s="20">
        <f>IF(C2770="","",IF(S2770="","خارج السنة المالية",INDEX(القوائم!$D$2:$D$13,S2770)))</f>
        <v/>
      </c>
      <c r="E2770" s="22" t="n"/>
      <c r="F2770" s="23" t="n"/>
      <c r="G2770" s="23" t="n"/>
      <c r="H2770" s="22" t="n"/>
      <c r="I2770" s="19" t="n"/>
      <c r="J2770" s="21" t="n"/>
      <c r="K2770" s="19" t="n"/>
      <c r="L2770" s="19" t="n"/>
      <c r="M2770" s="21" t="n"/>
      <c r="N2770" s="22" t="n"/>
      <c r="O2770" s="24">
        <f>IF(A2770&lt;&gt;"عهدة","",SUMIFS($G$8:$G$5007,$B$8:$B$5007,B2770,$A$8:$A$5007,"مصروف",$I$8:$I$5007,"&lt;&gt;مرفوض"))</f>
        <v/>
      </c>
      <c r="P2770" s="25">
        <f>IF(A2770&lt;&gt;"عهدة","",N(F2770)-O2770)</f>
        <v/>
      </c>
      <c r="Q2770" s="26">
        <f>IF(A2770="","",IF(A2770="عهدة",IF(N(F2770)=0,"⚠ أدخل قيمة العهدة",IF(P2770&lt;0,"⛔ عجز / زيادة مصروفات "&amp;TEXT(-P2770,"#,##0"),IF(COUNTIFS($B$8:$B$5007,B2770,$A$8:$A$5007,"مصروف",$I$8:$I$5007,"&lt;&gt;مرفوض",$K$8:$K$5007,"&lt;&gt;نعم")&gt;0,"⚠ "&amp;COUNTIFS($B$8:$B$5007,B2770,$A$8:$A$5007,"مصروف",$I$8:$I$5007,"&lt;&gt;مرفوض",$K$8:$K$5007,"&lt;&gt;نعم")&amp;" مصروف غير مسوى",IF(L2770="تمت التسوية",IF(P2770=0,"✔ متوازنة وتمت التسوية","✔ تمت التسوية – متبقي "&amp;TEXT(P2770,"#,##0")),IF(P2770&gt;0,"متبقي "&amp;TEXT(P2770,"#,##0"),"✔ متوازنة"))))),IF(R2770=0,"⚠ أضف سطر عهدة أولًا",IF(OR(C2770="",N(G2770)=0),"⚠ أكمل التاريخ والقيمة",IF(S2770="","⚠ التاريخ خارج السنة المالية",IF(H2770="","⚠ اختر بند الموازنة",IF(I2770="مرفوض","✖ مرفوض من المدير",IF(I2770&lt;&gt;"موافق","⏳ بانتظار موافقة المدير",IF(K2770&lt;&gt;"نعم","⚠ غير مسوى مع الحسابات","✔ معتمد ومسوى")))))))))</f>
        <v/>
      </c>
      <c r="R2770">
        <f>N(R2769)+IF(A2770="عهدة",1,0)</f>
        <v/>
      </c>
      <c r="S2770">
        <f>IF(C2770="","",IF(AND(C2770&gt;=DATE(2026,9,1),C2770&lt;=DATE(2027,8,31)),(YEAR(C2770)-2026)*12+MONTH(C2770)-8,""))</f>
        <v/>
      </c>
      <c r="T2770">
        <f>IF(AND(A2770="مصروف",R2770&gt;0,I2770="موافق",S2770&lt;&gt;"",H2770&lt;&gt;""),N(G2770),0)</f>
        <v/>
      </c>
    </row>
    <row r="2771">
      <c r="A2771" s="19" t="n"/>
      <c r="B2771" s="20">
        <f>IF(A2771="","",IF(R2771=0,"⚠ أضف سطر عهدة أولًا","DMT-"&amp;TEXT(R2771,"000")))</f>
        <v/>
      </c>
      <c r="C2771" s="21" t="n"/>
      <c r="D2771" s="20">
        <f>IF(C2771="","",IF(S2771="","خارج السنة المالية",INDEX(القوائم!$D$2:$D$13,S2771)))</f>
        <v/>
      </c>
      <c r="E2771" s="22" t="n"/>
      <c r="F2771" s="23" t="n"/>
      <c r="G2771" s="23" t="n"/>
      <c r="H2771" s="22" t="n"/>
      <c r="I2771" s="19" t="n"/>
      <c r="J2771" s="21" t="n"/>
      <c r="K2771" s="19" t="n"/>
      <c r="L2771" s="19" t="n"/>
      <c r="M2771" s="21" t="n"/>
      <c r="N2771" s="22" t="n"/>
      <c r="O2771" s="24">
        <f>IF(A2771&lt;&gt;"عهدة","",SUMIFS($G$8:$G$5007,$B$8:$B$5007,B2771,$A$8:$A$5007,"مصروف",$I$8:$I$5007,"&lt;&gt;مرفوض"))</f>
        <v/>
      </c>
      <c r="P2771" s="25">
        <f>IF(A2771&lt;&gt;"عهدة","",N(F2771)-O2771)</f>
        <v/>
      </c>
      <c r="Q2771" s="26">
        <f>IF(A2771="","",IF(A2771="عهدة",IF(N(F2771)=0,"⚠ أدخل قيمة العهدة",IF(P2771&lt;0,"⛔ عجز / زيادة مصروفات "&amp;TEXT(-P2771,"#,##0"),IF(COUNTIFS($B$8:$B$5007,B2771,$A$8:$A$5007,"مصروف",$I$8:$I$5007,"&lt;&gt;مرفوض",$K$8:$K$5007,"&lt;&gt;نعم")&gt;0,"⚠ "&amp;COUNTIFS($B$8:$B$5007,B2771,$A$8:$A$5007,"مصروف",$I$8:$I$5007,"&lt;&gt;مرفوض",$K$8:$K$5007,"&lt;&gt;نعم")&amp;" مصروف غير مسوى",IF(L2771="تمت التسوية",IF(P2771=0,"✔ متوازنة وتمت التسوية","✔ تمت التسوية – متبقي "&amp;TEXT(P2771,"#,##0")),IF(P2771&gt;0,"متبقي "&amp;TEXT(P2771,"#,##0"),"✔ متوازنة"))))),IF(R2771=0,"⚠ أضف سطر عهدة أولًا",IF(OR(C2771="",N(G2771)=0),"⚠ أكمل التاريخ والقيمة",IF(S2771="","⚠ التاريخ خارج السنة المالية",IF(H2771="","⚠ اختر بند الموازنة",IF(I2771="مرفوض","✖ مرفوض من المدير",IF(I2771&lt;&gt;"موافق","⏳ بانتظار موافقة المدير",IF(K2771&lt;&gt;"نعم","⚠ غير مسوى مع الحسابات","✔ معتمد ومسوى")))))))))</f>
        <v/>
      </c>
      <c r="R2771">
        <f>N(R2770)+IF(A2771="عهدة",1,0)</f>
        <v/>
      </c>
      <c r="S2771">
        <f>IF(C2771="","",IF(AND(C2771&gt;=DATE(2026,9,1),C2771&lt;=DATE(2027,8,31)),(YEAR(C2771)-2026)*12+MONTH(C2771)-8,""))</f>
        <v/>
      </c>
      <c r="T2771">
        <f>IF(AND(A2771="مصروف",R2771&gt;0,I2771="موافق",S2771&lt;&gt;"",H2771&lt;&gt;""),N(G2771),0)</f>
        <v/>
      </c>
    </row>
    <row r="2772">
      <c r="A2772" s="19" t="n"/>
      <c r="B2772" s="20">
        <f>IF(A2772="","",IF(R2772=0,"⚠ أضف سطر عهدة أولًا","DMT-"&amp;TEXT(R2772,"000")))</f>
        <v/>
      </c>
      <c r="C2772" s="21" t="n"/>
      <c r="D2772" s="20">
        <f>IF(C2772="","",IF(S2772="","خارج السنة المالية",INDEX(القوائم!$D$2:$D$13,S2772)))</f>
        <v/>
      </c>
      <c r="E2772" s="22" t="n"/>
      <c r="F2772" s="23" t="n"/>
      <c r="G2772" s="23" t="n"/>
      <c r="H2772" s="22" t="n"/>
      <c r="I2772" s="19" t="n"/>
      <c r="J2772" s="21" t="n"/>
      <c r="K2772" s="19" t="n"/>
      <c r="L2772" s="19" t="n"/>
      <c r="M2772" s="21" t="n"/>
      <c r="N2772" s="22" t="n"/>
      <c r="O2772" s="24">
        <f>IF(A2772&lt;&gt;"عهدة","",SUMIFS($G$8:$G$5007,$B$8:$B$5007,B2772,$A$8:$A$5007,"مصروف",$I$8:$I$5007,"&lt;&gt;مرفوض"))</f>
        <v/>
      </c>
      <c r="P2772" s="25">
        <f>IF(A2772&lt;&gt;"عهدة","",N(F2772)-O2772)</f>
        <v/>
      </c>
      <c r="Q2772" s="26">
        <f>IF(A2772="","",IF(A2772="عهدة",IF(N(F2772)=0,"⚠ أدخل قيمة العهدة",IF(P2772&lt;0,"⛔ عجز / زيادة مصروفات "&amp;TEXT(-P2772,"#,##0"),IF(COUNTIFS($B$8:$B$5007,B2772,$A$8:$A$5007,"مصروف",$I$8:$I$5007,"&lt;&gt;مرفوض",$K$8:$K$5007,"&lt;&gt;نعم")&gt;0,"⚠ "&amp;COUNTIFS($B$8:$B$5007,B2772,$A$8:$A$5007,"مصروف",$I$8:$I$5007,"&lt;&gt;مرفوض",$K$8:$K$5007,"&lt;&gt;نعم")&amp;" مصروف غير مسوى",IF(L2772="تمت التسوية",IF(P2772=0,"✔ متوازنة وتمت التسوية","✔ تمت التسوية – متبقي "&amp;TEXT(P2772,"#,##0")),IF(P2772&gt;0,"متبقي "&amp;TEXT(P2772,"#,##0"),"✔ متوازنة"))))),IF(R2772=0,"⚠ أضف سطر عهدة أولًا",IF(OR(C2772="",N(G2772)=0),"⚠ أكمل التاريخ والقيمة",IF(S2772="","⚠ التاريخ خارج السنة المالية",IF(H2772="","⚠ اختر بند الموازنة",IF(I2772="مرفوض","✖ مرفوض من المدير",IF(I2772&lt;&gt;"موافق","⏳ بانتظار موافقة المدير",IF(K2772&lt;&gt;"نعم","⚠ غير مسوى مع الحسابات","✔ معتمد ومسوى")))))))))</f>
        <v/>
      </c>
      <c r="R2772">
        <f>N(R2771)+IF(A2772="عهدة",1,0)</f>
        <v/>
      </c>
      <c r="S2772">
        <f>IF(C2772="","",IF(AND(C2772&gt;=DATE(2026,9,1),C2772&lt;=DATE(2027,8,31)),(YEAR(C2772)-2026)*12+MONTH(C2772)-8,""))</f>
        <v/>
      </c>
      <c r="T2772">
        <f>IF(AND(A2772="مصروف",R2772&gt;0,I2772="موافق",S2772&lt;&gt;"",H2772&lt;&gt;""),N(G2772),0)</f>
        <v/>
      </c>
    </row>
    <row r="2773">
      <c r="A2773" s="19" t="n"/>
      <c r="B2773" s="20">
        <f>IF(A2773="","",IF(R2773=0,"⚠ أضف سطر عهدة أولًا","DMT-"&amp;TEXT(R2773,"000")))</f>
        <v/>
      </c>
      <c r="C2773" s="21" t="n"/>
      <c r="D2773" s="20">
        <f>IF(C2773="","",IF(S2773="","خارج السنة المالية",INDEX(القوائم!$D$2:$D$13,S2773)))</f>
        <v/>
      </c>
      <c r="E2773" s="22" t="n"/>
      <c r="F2773" s="23" t="n"/>
      <c r="G2773" s="23" t="n"/>
      <c r="H2773" s="22" t="n"/>
      <c r="I2773" s="19" t="n"/>
      <c r="J2773" s="21" t="n"/>
      <c r="K2773" s="19" t="n"/>
      <c r="L2773" s="19" t="n"/>
      <c r="M2773" s="21" t="n"/>
      <c r="N2773" s="22" t="n"/>
      <c r="O2773" s="24">
        <f>IF(A2773&lt;&gt;"عهدة","",SUMIFS($G$8:$G$5007,$B$8:$B$5007,B2773,$A$8:$A$5007,"مصروف",$I$8:$I$5007,"&lt;&gt;مرفوض"))</f>
        <v/>
      </c>
      <c r="P2773" s="25">
        <f>IF(A2773&lt;&gt;"عهدة","",N(F2773)-O2773)</f>
        <v/>
      </c>
      <c r="Q2773" s="26">
        <f>IF(A2773="","",IF(A2773="عهدة",IF(N(F2773)=0,"⚠ أدخل قيمة العهدة",IF(P2773&lt;0,"⛔ عجز / زيادة مصروفات "&amp;TEXT(-P2773,"#,##0"),IF(COUNTIFS($B$8:$B$5007,B2773,$A$8:$A$5007,"مصروف",$I$8:$I$5007,"&lt;&gt;مرفوض",$K$8:$K$5007,"&lt;&gt;نعم")&gt;0,"⚠ "&amp;COUNTIFS($B$8:$B$5007,B2773,$A$8:$A$5007,"مصروف",$I$8:$I$5007,"&lt;&gt;مرفوض",$K$8:$K$5007,"&lt;&gt;نعم")&amp;" مصروف غير مسوى",IF(L2773="تمت التسوية",IF(P2773=0,"✔ متوازنة وتمت التسوية","✔ تمت التسوية – متبقي "&amp;TEXT(P2773,"#,##0")),IF(P2773&gt;0,"متبقي "&amp;TEXT(P2773,"#,##0"),"✔ متوازنة"))))),IF(R2773=0,"⚠ أضف سطر عهدة أولًا",IF(OR(C2773="",N(G2773)=0),"⚠ أكمل التاريخ والقيمة",IF(S2773="","⚠ التاريخ خارج السنة المالية",IF(H2773="","⚠ اختر بند الموازنة",IF(I2773="مرفوض","✖ مرفوض من المدير",IF(I2773&lt;&gt;"موافق","⏳ بانتظار موافقة المدير",IF(K2773&lt;&gt;"نعم","⚠ غير مسوى مع الحسابات","✔ معتمد ومسوى")))))))))</f>
        <v/>
      </c>
      <c r="R2773">
        <f>N(R2772)+IF(A2773="عهدة",1,0)</f>
        <v/>
      </c>
      <c r="S2773">
        <f>IF(C2773="","",IF(AND(C2773&gt;=DATE(2026,9,1),C2773&lt;=DATE(2027,8,31)),(YEAR(C2773)-2026)*12+MONTH(C2773)-8,""))</f>
        <v/>
      </c>
      <c r="T2773">
        <f>IF(AND(A2773="مصروف",R2773&gt;0,I2773="موافق",S2773&lt;&gt;"",H2773&lt;&gt;""),N(G2773),0)</f>
        <v/>
      </c>
    </row>
    <row r="2774">
      <c r="A2774" s="19" t="n"/>
      <c r="B2774" s="20">
        <f>IF(A2774="","",IF(R2774=0,"⚠ أضف سطر عهدة أولًا","DMT-"&amp;TEXT(R2774,"000")))</f>
        <v/>
      </c>
      <c r="C2774" s="21" t="n"/>
      <c r="D2774" s="20">
        <f>IF(C2774="","",IF(S2774="","خارج السنة المالية",INDEX(القوائم!$D$2:$D$13,S2774)))</f>
        <v/>
      </c>
      <c r="E2774" s="22" t="n"/>
      <c r="F2774" s="23" t="n"/>
      <c r="G2774" s="23" t="n"/>
      <c r="H2774" s="22" t="n"/>
      <c r="I2774" s="19" t="n"/>
      <c r="J2774" s="21" t="n"/>
      <c r="K2774" s="19" t="n"/>
      <c r="L2774" s="19" t="n"/>
      <c r="M2774" s="21" t="n"/>
      <c r="N2774" s="22" t="n"/>
      <c r="O2774" s="24">
        <f>IF(A2774&lt;&gt;"عهدة","",SUMIFS($G$8:$G$5007,$B$8:$B$5007,B2774,$A$8:$A$5007,"مصروف",$I$8:$I$5007,"&lt;&gt;مرفوض"))</f>
        <v/>
      </c>
      <c r="P2774" s="25">
        <f>IF(A2774&lt;&gt;"عهدة","",N(F2774)-O2774)</f>
        <v/>
      </c>
      <c r="Q2774" s="26">
        <f>IF(A2774="","",IF(A2774="عهدة",IF(N(F2774)=0,"⚠ أدخل قيمة العهدة",IF(P2774&lt;0,"⛔ عجز / زيادة مصروفات "&amp;TEXT(-P2774,"#,##0"),IF(COUNTIFS($B$8:$B$5007,B2774,$A$8:$A$5007,"مصروف",$I$8:$I$5007,"&lt;&gt;مرفوض",$K$8:$K$5007,"&lt;&gt;نعم")&gt;0,"⚠ "&amp;COUNTIFS($B$8:$B$5007,B2774,$A$8:$A$5007,"مصروف",$I$8:$I$5007,"&lt;&gt;مرفوض",$K$8:$K$5007,"&lt;&gt;نعم")&amp;" مصروف غير مسوى",IF(L2774="تمت التسوية",IF(P2774=0,"✔ متوازنة وتمت التسوية","✔ تمت التسوية – متبقي "&amp;TEXT(P2774,"#,##0")),IF(P2774&gt;0,"متبقي "&amp;TEXT(P2774,"#,##0"),"✔ متوازنة"))))),IF(R2774=0,"⚠ أضف سطر عهدة أولًا",IF(OR(C2774="",N(G2774)=0),"⚠ أكمل التاريخ والقيمة",IF(S2774="","⚠ التاريخ خارج السنة المالية",IF(H2774="","⚠ اختر بند الموازنة",IF(I2774="مرفوض","✖ مرفوض من المدير",IF(I2774&lt;&gt;"موافق","⏳ بانتظار موافقة المدير",IF(K2774&lt;&gt;"نعم","⚠ غير مسوى مع الحسابات","✔ معتمد ومسوى")))))))))</f>
        <v/>
      </c>
      <c r="R2774">
        <f>N(R2773)+IF(A2774="عهدة",1,0)</f>
        <v/>
      </c>
      <c r="S2774">
        <f>IF(C2774="","",IF(AND(C2774&gt;=DATE(2026,9,1),C2774&lt;=DATE(2027,8,31)),(YEAR(C2774)-2026)*12+MONTH(C2774)-8,""))</f>
        <v/>
      </c>
      <c r="T2774">
        <f>IF(AND(A2774="مصروف",R2774&gt;0,I2774="موافق",S2774&lt;&gt;"",H2774&lt;&gt;""),N(G2774),0)</f>
        <v/>
      </c>
    </row>
    <row r="2775">
      <c r="A2775" s="19" t="n"/>
      <c r="B2775" s="20">
        <f>IF(A2775="","",IF(R2775=0,"⚠ أضف سطر عهدة أولًا","DMT-"&amp;TEXT(R2775,"000")))</f>
        <v/>
      </c>
      <c r="C2775" s="21" t="n"/>
      <c r="D2775" s="20">
        <f>IF(C2775="","",IF(S2775="","خارج السنة المالية",INDEX(القوائم!$D$2:$D$13,S2775)))</f>
        <v/>
      </c>
      <c r="E2775" s="22" t="n"/>
      <c r="F2775" s="23" t="n"/>
      <c r="G2775" s="23" t="n"/>
      <c r="H2775" s="22" t="n"/>
      <c r="I2775" s="19" t="n"/>
      <c r="J2775" s="21" t="n"/>
      <c r="K2775" s="19" t="n"/>
      <c r="L2775" s="19" t="n"/>
      <c r="M2775" s="21" t="n"/>
      <c r="N2775" s="22" t="n"/>
      <c r="O2775" s="24">
        <f>IF(A2775&lt;&gt;"عهدة","",SUMIFS($G$8:$G$5007,$B$8:$B$5007,B2775,$A$8:$A$5007,"مصروف",$I$8:$I$5007,"&lt;&gt;مرفوض"))</f>
        <v/>
      </c>
      <c r="P2775" s="25">
        <f>IF(A2775&lt;&gt;"عهدة","",N(F2775)-O2775)</f>
        <v/>
      </c>
      <c r="Q2775" s="26">
        <f>IF(A2775="","",IF(A2775="عهدة",IF(N(F2775)=0,"⚠ أدخل قيمة العهدة",IF(P2775&lt;0,"⛔ عجز / زيادة مصروفات "&amp;TEXT(-P2775,"#,##0"),IF(COUNTIFS($B$8:$B$5007,B2775,$A$8:$A$5007,"مصروف",$I$8:$I$5007,"&lt;&gt;مرفوض",$K$8:$K$5007,"&lt;&gt;نعم")&gt;0,"⚠ "&amp;COUNTIFS($B$8:$B$5007,B2775,$A$8:$A$5007,"مصروف",$I$8:$I$5007,"&lt;&gt;مرفوض",$K$8:$K$5007,"&lt;&gt;نعم")&amp;" مصروف غير مسوى",IF(L2775="تمت التسوية",IF(P2775=0,"✔ متوازنة وتمت التسوية","✔ تمت التسوية – متبقي "&amp;TEXT(P2775,"#,##0")),IF(P2775&gt;0,"متبقي "&amp;TEXT(P2775,"#,##0"),"✔ متوازنة"))))),IF(R2775=0,"⚠ أضف سطر عهدة أولًا",IF(OR(C2775="",N(G2775)=0),"⚠ أكمل التاريخ والقيمة",IF(S2775="","⚠ التاريخ خارج السنة المالية",IF(H2775="","⚠ اختر بند الموازنة",IF(I2775="مرفوض","✖ مرفوض من المدير",IF(I2775&lt;&gt;"موافق","⏳ بانتظار موافقة المدير",IF(K2775&lt;&gt;"نعم","⚠ غير مسوى مع الحسابات","✔ معتمد ومسوى")))))))))</f>
        <v/>
      </c>
      <c r="R2775">
        <f>N(R2774)+IF(A2775="عهدة",1,0)</f>
        <v/>
      </c>
      <c r="S2775">
        <f>IF(C2775="","",IF(AND(C2775&gt;=DATE(2026,9,1),C2775&lt;=DATE(2027,8,31)),(YEAR(C2775)-2026)*12+MONTH(C2775)-8,""))</f>
        <v/>
      </c>
      <c r="T2775">
        <f>IF(AND(A2775="مصروف",R2775&gt;0,I2775="موافق",S2775&lt;&gt;"",H2775&lt;&gt;""),N(G2775),0)</f>
        <v/>
      </c>
    </row>
    <row r="2776">
      <c r="A2776" s="19" t="n"/>
      <c r="B2776" s="20">
        <f>IF(A2776="","",IF(R2776=0,"⚠ أضف سطر عهدة أولًا","DMT-"&amp;TEXT(R2776,"000")))</f>
        <v/>
      </c>
      <c r="C2776" s="21" t="n"/>
      <c r="D2776" s="20">
        <f>IF(C2776="","",IF(S2776="","خارج السنة المالية",INDEX(القوائم!$D$2:$D$13,S2776)))</f>
        <v/>
      </c>
      <c r="E2776" s="22" t="n"/>
      <c r="F2776" s="23" t="n"/>
      <c r="G2776" s="23" t="n"/>
      <c r="H2776" s="22" t="n"/>
      <c r="I2776" s="19" t="n"/>
      <c r="J2776" s="21" t="n"/>
      <c r="K2776" s="19" t="n"/>
      <c r="L2776" s="19" t="n"/>
      <c r="M2776" s="21" t="n"/>
      <c r="N2776" s="22" t="n"/>
      <c r="O2776" s="24">
        <f>IF(A2776&lt;&gt;"عهدة","",SUMIFS($G$8:$G$5007,$B$8:$B$5007,B2776,$A$8:$A$5007,"مصروف",$I$8:$I$5007,"&lt;&gt;مرفوض"))</f>
        <v/>
      </c>
      <c r="P2776" s="25">
        <f>IF(A2776&lt;&gt;"عهدة","",N(F2776)-O2776)</f>
        <v/>
      </c>
      <c r="Q2776" s="26">
        <f>IF(A2776="","",IF(A2776="عهدة",IF(N(F2776)=0,"⚠ أدخل قيمة العهدة",IF(P2776&lt;0,"⛔ عجز / زيادة مصروفات "&amp;TEXT(-P2776,"#,##0"),IF(COUNTIFS($B$8:$B$5007,B2776,$A$8:$A$5007,"مصروف",$I$8:$I$5007,"&lt;&gt;مرفوض",$K$8:$K$5007,"&lt;&gt;نعم")&gt;0,"⚠ "&amp;COUNTIFS($B$8:$B$5007,B2776,$A$8:$A$5007,"مصروف",$I$8:$I$5007,"&lt;&gt;مرفوض",$K$8:$K$5007,"&lt;&gt;نعم")&amp;" مصروف غير مسوى",IF(L2776="تمت التسوية",IF(P2776=0,"✔ متوازنة وتمت التسوية","✔ تمت التسوية – متبقي "&amp;TEXT(P2776,"#,##0")),IF(P2776&gt;0,"متبقي "&amp;TEXT(P2776,"#,##0"),"✔ متوازنة"))))),IF(R2776=0,"⚠ أضف سطر عهدة أولًا",IF(OR(C2776="",N(G2776)=0),"⚠ أكمل التاريخ والقيمة",IF(S2776="","⚠ التاريخ خارج السنة المالية",IF(H2776="","⚠ اختر بند الموازنة",IF(I2776="مرفوض","✖ مرفوض من المدير",IF(I2776&lt;&gt;"موافق","⏳ بانتظار موافقة المدير",IF(K2776&lt;&gt;"نعم","⚠ غير مسوى مع الحسابات","✔ معتمد ومسوى")))))))))</f>
        <v/>
      </c>
      <c r="R2776">
        <f>N(R2775)+IF(A2776="عهدة",1,0)</f>
        <v/>
      </c>
      <c r="S2776">
        <f>IF(C2776="","",IF(AND(C2776&gt;=DATE(2026,9,1),C2776&lt;=DATE(2027,8,31)),(YEAR(C2776)-2026)*12+MONTH(C2776)-8,""))</f>
        <v/>
      </c>
      <c r="T2776">
        <f>IF(AND(A2776="مصروف",R2776&gt;0,I2776="موافق",S2776&lt;&gt;"",H2776&lt;&gt;""),N(G2776),0)</f>
        <v/>
      </c>
    </row>
    <row r="2777">
      <c r="A2777" s="19" t="n"/>
      <c r="B2777" s="20">
        <f>IF(A2777="","",IF(R2777=0,"⚠ أضف سطر عهدة أولًا","DMT-"&amp;TEXT(R2777,"000")))</f>
        <v/>
      </c>
      <c r="C2777" s="21" t="n"/>
      <c r="D2777" s="20">
        <f>IF(C2777="","",IF(S2777="","خارج السنة المالية",INDEX(القوائم!$D$2:$D$13,S2777)))</f>
        <v/>
      </c>
      <c r="E2777" s="22" t="n"/>
      <c r="F2777" s="23" t="n"/>
      <c r="G2777" s="23" t="n"/>
      <c r="H2777" s="22" t="n"/>
      <c r="I2777" s="19" t="n"/>
      <c r="J2777" s="21" t="n"/>
      <c r="K2777" s="19" t="n"/>
      <c r="L2777" s="19" t="n"/>
      <c r="M2777" s="21" t="n"/>
      <c r="N2777" s="22" t="n"/>
      <c r="O2777" s="24">
        <f>IF(A2777&lt;&gt;"عهدة","",SUMIFS($G$8:$G$5007,$B$8:$B$5007,B2777,$A$8:$A$5007,"مصروف",$I$8:$I$5007,"&lt;&gt;مرفوض"))</f>
        <v/>
      </c>
      <c r="P2777" s="25">
        <f>IF(A2777&lt;&gt;"عهدة","",N(F2777)-O2777)</f>
        <v/>
      </c>
      <c r="Q2777" s="26">
        <f>IF(A2777="","",IF(A2777="عهدة",IF(N(F2777)=0,"⚠ أدخل قيمة العهدة",IF(P2777&lt;0,"⛔ عجز / زيادة مصروفات "&amp;TEXT(-P2777,"#,##0"),IF(COUNTIFS($B$8:$B$5007,B2777,$A$8:$A$5007,"مصروف",$I$8:$I$5007,"&lt;&gt;مرفوض",$K$8:$K$5007,"&lt;&gt;نعم")&gt;0,"⚠ "&amp;COUNTIFS($B$8:$B$5007,B2777,$A$8:$A$5007,"مصروف",$I$8:$I$5007,"&lt;&gt;مرفوض",$K$8:$K$5007,"&lt;&gt;نعم")&amp;" مصروف غير مسوى",IF(L2777="تمت التسوية",IF(P2777=0,"✔ متوازنة وتمت التسوية","✔ تمت التسوية – متبقي "&amp;TEXT(P2777,"#,##0")),IF(P2777&gt;0,"متبقي "&amp;TEXT(P2777,"#,##0"),"✔ متوازنة"))))),IF(R2777=0,"⚠ أضف سطر عهدة أولًا",IF(OR(C2777="",N(G2777)=0),"⚠ أكمل التاريخ والقيمة",IF(S2777="","⚠ التاريخ خارج السنة المالية",IF(H2777="","⚠ اختر بند الموازنة",IF(I2777="مرفوض","✖ مرفوض من المدير",IF(I2777&lt;&gt;"موافق","⏳ بانتظار موافقة المدير",IF(K2777&lt;&gt;"نعم","⚠ غير مسوى مع الحسابات","✔ معتمد ومسوى")))))))))</f>
        <v/>
      </c>
      <c r="R2777">
        <f>N(R2776)+IF(A2777="عهدة",1,0)</f>
        <v/>
      </c>
      <c r="S2777">
        <f>IF(C2777="","",IF(AND(C2777&gt;=DATE(2026,9,1),C2777&lt;=DATE(2027,8,31)),(YEAR(C2777)-2026)*12+MONTH(C2777)-8,""))</f>
        <v/>
      </c>
      <c r="T2777">
        <f>IF(AND(A2777="مصروف",R2777&gt;0,I2777="موافق",S2777&lt;&gt;"",H2777&lt;&gt;""),N(G2777),0)</f>
        <v/>
      </c>
    </row>
    <row r="2778">
      <c r="A2778" s="19" t="n"/>
      <c r="B2778" s="20">
        <f>IF(A2778="","",IF(R2778=0,"⚠ أضف سطر عهدة أولًا","DMT-"&amp;TEXT(R2778,"000")))</f>
        <v/>
      </c>
      <c r="C2778" s="21" t="n"/>
      <c r="D2778" s="20">
        <f>IF(C2778="","",IF(S2778="","خارج السنة المالية",INDEX(القوائم!$D$2:$D$13,S2778)))</f>
        <v/>
      </c>
      <c r="E2778" s="22" t="n"/>
      <c r="F2778" s="23" t="n"/>
      <c r="G2778" s="23" t="n"/>
      <c r="H2778" s="22" t="n"/>
      <c r="I2778" s="19" t="n"/>
      <c r="J2778" s="21" t="n"/>
      <c r="K2778" s="19" t="n"/>
      <c r="L2778" s="19" t="n"/>
      <c r="M2778" s="21" t="n"/>
      <c r="N2778" s="22" t="n"/>
      <c r="O2778" s="24">
        <f>IF(A2778&lt;&gt;"عهدة","",SUMIFS($G$8:$G$5007,$B$8:$B$5007,B2778,$A$8:$A$5007,"مصروف",$I$8:$I$5007,"&lt;&gt;مرفوض"))</f>
        <v/>
      </c>
      <c r="P2778" s="25">
        <f>IF(A2778&lt;&gt;"عهدة","",N(F2778)-O2778)</f>
        <v/>
      </c>
      <c r="Q2778" s="26">
        <f>IF(A2778="","",IF(A2778="عهدة",IF(N(F2778)=0,"⚠ أدخل قيمة العهدة",IF(P2778&lt;0,"⛔ عجز / زيادة مصروفات "&amp;TEXT(-P2778,"#,##0"),IF(COUNTIFS($B$8:$B$5007,B2778,$A$8:$A$5007,"مصروف",$I$8:$I$5007,"&lt;&gt;مرفوض",$K$8:$K$5007,"&lt;&gt;نعم")&gt;0,"⚠ "&amp;COUNTIFS($B$8:$B$5007,B2778,$A$8:$A$5007,"مصروف",$I$8:$I$5007,"&lt;&gt;مرفوض",$K$8:$K$5007,"&lt;&gt;نعم")&amp;" مصروف غير مسوى",IF(L2778="تمت التسوية",IF(P2778=0,"✔ متوازنة وتمت التسوية","✔ تمت التسوية – متبقي "&amp;TEXT(P2778,"#,##0")),IF(P2778&gt;0,"متبقي "&amp;TEXT(P2778,"#,##0"),"✔ متوازنة"))))),IF(R2778=0,"⚠ أضف سطر عهدة أولًا",IF(OR(C2778="",N(G2778)=0),"⚠ أكمل التاريخ والقيمة",IF(S2778="","⚠ التاريخ خارج السنة المالية",IF(H2778="","⚠ اختر بند الموازنة",IF(I2778="مرفوض","✖ مرفوض من المدير",IF(I2778&lt;&gt;"موافق","⏳ بانتظار موافقة المدير",IF(K2778&lt;&gt;"نعم","⚠ غير مسوى مع الحسابات","✔ معتمد ومسوى")))))))))</f>
        <v/>
      </c>
      <c r="R2778">
        <f>N(R2777)+IF(A2778="عهدة",1,0)</f>
        <v/>
      </c>
      <c r="S2778">
        <f>IF(C2778="","",IF(AND(C2778&gt;=DATE(2026,9,1),C2778&lt;=DATE(2027,8,31)),(YEAR(C2778)-2026)*12+MONTH(C2778)-8,""))</f>
        <v/>
      </c>
      <c r="T2778">
        <f>IF(AND(A2778="مصروف",R2778&gt;0,I2778="موافق",S2778&lt;&gt;"",H2778&lt;&gt;""),N(G2778),0)</f>
        <v/>
      </c>
    </row>
    <row r="2779">
      <c r="A2779" s="19" t="n"/>
      <c r="B2779" s="20">
        <f>IF(A2779="","",IF(R2779=0,"⚠ أضف سطر عهدة أولًا","DMT-"&amp;TEXT(R2779,"000")))</f>
        <v/>
      </c>
      <c r="C2779" s="21" t="n"/>
      <c r="D2779" s="20">
        <f>IF(C2779="","",IF(S2779="","خارج السنة المالية",INDEX(القوائم!$D$2:$D$13,S2779)))</f>
        <v/>
      </c>
      <c r="E2779" s="22" t="n"/>
      <c r="F2779" s="23" t="n"/>
      <c r="G2779" s="23" t="n"/>
      <c r="H2779" s="22" t="n"/>
      <c r="I2779" s="19" t="n"/>
      <c r="J2779" s="21" t="n"/>
      <c r="K2779" s="19" t="n"/>
      <c r="L2779" s="19" t="n"/>
      <c r="M2779" s="21" t="n"/>
      <c r="N2779" s="22" t="n"/>
      <c r="O2779" s="24">
        <f>IF(A2779&lt;&gt;"عهدة","",SUMIFS($G$8:$G$5007,$B$8:$B$5007,B2779,$A$8:$A$5007,"مصروف",$I$8:$I$5007,"&lt;&gt;مرفوض"))</f>
        <v/>
      </c>
      <c r="P2779" s="25">
        <f>IF(A2779&lt;&gt;"عهدة","",N(F2779)-O2779)</f>
        <v/>
      </c>
      <c r="Q2779" s="26">
        <f>IF(A2779="","",IF(A2779="عهدة",IF(N(F2779)=0,"⚠ أدخل قيمة العهدة",IF(P2779&lt;0,"⛔ عجز / زيادة مصروفات "&amp;TEXT(-P2779,"#,##0"),IF(COUNTIFS($B$8:$B$5007,B2779,$A$8:$A$5007,"مصروف",$I$8:$I$5007,"&lt;&gt;مرفوض",$K$8:$K$5007,"&lt;&gt;نعم")&gt;0,"⚠ "&amp;COUNTIFS($B$8:$B$5007,B2779,$A$8:$A$5007,"مصروف",$I$8:$I$5007,"&lt;&gt;مرفوض",$K$8:$K$5007,"&lt;&gt;نعم")&amp;" مصروف غير مسوى",IF(L2779="تمت التسوية",IF(P2779=0,"✔ متوازنة وتمت التسوية","✔ تمت التسوية – متبقي "&amp;TEXT(P2779,"#,##0")),IF(P2779&gt;0,"متبقي "&amp;TEXT(P2779,"#,##0"),"✔ متوازنة"))))),IF(R2779=0,"⚠ أضف سطر عهدة أولًا",IF(OR(C2779="",N(G2779)=0),"⚠ أكمل التاريخ والقيمة",IF(S2779="","⚠ التاريخ خارج السنة المالية",IF(H2779="","⚠ اختر بند الموازنة",IF(I2779="مرفوض","✖ مرفوض من المدير",IF(I2779&lt;&gt;"موافق","⏳ بانتظار موافقة المدير",IF(K2779&lt;&gt;"نعم","⚠ غير مسوى مع الحسابات","✔ معتمد ومسوى")))))))))</f>
        <v/>
      </c>
      <c r="R2779">
        <f>N(R2778)+IF(A2779="عهدة",1,0)</f>
        <v/>
      </c>
      <c r="S2779">
        <f>IF(C2779="","",IF(AND(C2779&gt;=DATE(2026,9,1),C2779&lt;=DATE(2027,8,31)),(YEAR(C2779)-2026)*12+MONTH(C2779)-8,""))</f>
        <v/>
      </c>
      <c r="T2779">
        <f>IF(AND(A2779="مصروف",R2779&gt;0,I2779="موافق",S2779&lt;&gt;"",H2779&lt;&gt;""),N(G2779),0)</f>
        <v/>
      </c>
    </row>
    <row r="2780">
      <c r="A2780" s="19" t="n"/>
      <c r="B2780" s="20">
        <f>IF(A2780="","",IF(R2780=0,"⚠ أضف سطر عهدة أولًا","DMT-"&amp;TEXT(R2780,"000")))</f>
        <v/>
      </c>
      <c r="C2780" s="21" t="n"/>
      <c r="D2780" s="20">
        <f>IF(C2780="","",IF(S2780="","خارج السنة المالية",INDEX(القوائم!$D$2:$D$13,S2780)))</f>
        <v/>
      </c>
      <c r="E2780" s="22" t="n"/>
      <c r="F2780" s="23" t="n"/>
      <c r="G2780" s="23" t="n"/>
      <c r="H2780" s="22" t="n"/>
      <c r="I2780" s="19" t="n"/>
      <c r="J2780" s="21" t="n"/>
      <c r="K2780" s="19" t="n"/>
      <c r="L2780" s="19" t="n"/>
      <c r="M2780" s="21" t="n"/>
      <c r="N2780" s="22" t="n"/>
      <c r="O2780" s="24">
        <f>IF(A2780&lt;&gt;"عهدة","",SUMIFS($G$8:$G$5007,$B$8:$B$5007,B2780,$A$8:$A$5007,"مصروف",$I$8:$I$5007,"&lt;&gt;مرفوض"))</f>
        <v/>
      </c>
      <c r="P2780" s="25">
        <f>IF(A2780&lt;&gt;"عهدة","",N(F2780)-O2780)</f>
        <v/>
      </c>
      <c r="Q2780" s="26">
        <f>IF(A2780="","",IF(A2780="عهدة",IF(N(F2780)=0,"⚠ أدخل قيمة العهدة",IF(P2780&lt;0,"⛔ عجز / زيادة مصروفات "&amp;TEXT(-P2780,"#,##0"),IF(COUNTIFS($B$8:$B$5007,B2780,$A$8:$A$5007,"مصروف",$I$8:$I$5007,"&lt;&gt;مرفوض",$K$8:$K$5007,"&lt;&gt;نعم")&gt;0,"⚠ "&amp;COUNTIFS($B$8:$B$5007,B2780,$A$8:$A$5007,"مصروف",$I$8:$I$5007,"&lt;&gt;مرفوض",$K$8:$K$5007,"&lt;&gt;نعم")&amp;" مصروف غير مسوى",IF(L2780="تمت التسوية",IF(P2780=0,"✔ متوازنة وتمت التسوية","✔ تمت التسوية – متبقي "&amp;TEXT(P2780,"#,##0")),IF(P2780&gt;0,"متبقي "&amp;TEXT(P2780,"#,##0"),"✔ متوازنة"))))),IF(R2780=0,"⚠ أضف سطر عهدة أولًا",IF(OR(C2780="",N(G2780)=0),"⚠ أكمل التاريخ والقيمة",IF(S2780="","⚠ التاريخ خارج السنة المالية",IF(H2780="","⚠ اختر بند الموازنة",IF(I2780="مرفوض","✖ مرفوض من المدير",IF(I2780&lt;&gt;"موافق","⏳ بانتظار موافقة المدير",IF(K2780&lt;&gt;"نعم","⚠ غير مسوى مع الحسابات","✔ معتمد ومسوى")))))))))</f>
        <v/>
      </c>
      <c r="R2780">
        <f>N(R2779)+IF(A2780="عهدة",1,0)</f>
        <v/>
      </c>
      <c r="S2780">
        <f>IF(C2780="","",IF(AND(C2780&gt;=DATE(2026,9,1),C2780&lt;=DATE(2027,8,31)),(YEAR(C2780)-2026)*12+MONTH(C2780)-8,""))</f>
        <v/>
      </c>
      <c r="T2780">
        <f>IF(AND(A2780="مصروف",R2780&gt;0,I2780="موافق",S2780&lt;&gt;"",H2780&lt;&gt;""),N(G2780),0)</f>
        <v/>
      </c>
    </row>
    <row r="2781">
      <c r="A2781" s="19" t="n"/>
      <c r="B2781" s="20">
        <f>IF(A2781="","",IF(R2781=0,"⚠ أضف سطر عهدة أولًا","DMT-"&amp;TEXT(R2781,"000")))</f>
        <v/>
      </c>
      <c r="C2781" s="21" t="n"/>
      <c r="D2781" s="20">
        <f>IF(C2781="","",IF(S2781="","خارج السنة المالية",INDEX(القوائم!$D$2:$D$13,S2781)))</f>
        <v/>
      </c>
      <c r="E2781" s="22" t="n"/>
      <c r="F2781" s="23" t="n"/>
      <c r="G2781" s="23" t="n"/>
      <c r="H2781" s="22" t="n"/>
      <c r="I2781" s="19" t="n"/>
      <c r="J2781" s="21" t="n"/>
      <c r="K2781" s="19" t="n"/>
      <c r="L2781" s="19" t="n"/>
      <c r="M2781" s="21" t="n"/>
      <c r="N2781" s="22" t="n"/>
      <c r="O2781" s="24">
        <f>IF(A2781&lt;&gt;"عهدة","",SUMIFS($G$8:$G$5007,$B$8:$B$5007,B2781,$A$8:$A$5007,"مصروف",$I$8:$I$5007,"&lt;&gt;مرفوض"))</f>
        <v/>
      </c>
      <c r="P2781" s="25">
        <f>IF(A2781&lt;&gt;"عهدة","",N(F2781)-O2781)</f>
        <v/>
      </c>
      <c r="Q2781" s="26">
        <f>IF(A2781="","",IF(A2781="عهدة",IF(N(F2781)=0,"⚠ أدخل قيمة العهدة",IF(P2781&lt;0,"⛔ عجز / زيادة مصروفات "&amp;TEXT(-P2781,"#,##0"),IF(COUNTIFS($B$8:$B$5007,B2781,$A$8:$A$5007,"مصروف",$I$8:$I$5007,"&lt;&gt;مرفوض",$K$8:$K$5007,"&lt;&gt;نعم")&gt;0,"⚠ "&amp;COUNTIFS($B$8:$B$5007,B2781,$A$8:$A$5007,"مصروف",$I$8:$I$5007,"&lt;&gt;مرفوض",$K$8:$K$5007,"&lt;&gt;نعم")&amp;" مصروف غير مسوى",IF(L2781="تمت التسوية",IF(P2781=0,"✔ متوازنة وتمت التسوية","✔ تمت التسوية – متبقي "&amp;TEXT(P2781,"#,##0")),IF(P2781&gt;0,"متبقي "&amp;TEXT(P2781,"#,##0"),"✔ متوازنة"))))),IF(R2781=0,"⚠ أضف سطر عهدة أولًا",IF(OR(C2781="",N(G2781)=0),"⚠ أكمل التاريخ والقيمة",IF(S2781="","⚠ التاريخ خارج السنة المالية",IF(H2781="","⚠ اختر بند الموازنة",IF(I2781="مرفوض","✖ مرفوض من المدير",IF(I2781&lt;&gt;"موافق","⏳ بانتظار موافقة المدير",IF(K2781&lt;&gt;"نعم","⚠ غير مسوى مع الحسابات","✔ معتمد ومسوى")))))))))</f>
        <v/>
      </c>
      <c r="R2781">
        <f>N(R2780)+IF(A2781="عهدة",1,0)</f>
        <v/>
      </c>
      <c r="S2781">
        <f>IF(C2781="","",IF(AND(C2781&gt;=DATE(2026,9,1),C2781&lt;=DATE(2027,8,31)),(YEAR(C2781)-2026)*12+MONTH(C2781)-8,""))</f>
        <v/>
      </c>
      <c r="T2781">
        <f>IF(AND(A2781="مصروف",R2781&gt;0,I2781="موافق",S2781&lt;&gt;"",H2781&lt;&gt;""),N(G2781),0)</f>
        <v/>
      </c>
    </row>
    <row r="2782">
      <c r="A2782" s="19" t="n"/>
      <c r="B2782" s="20">
        <f>IF(A2782="","",IF(R2782=0,"⚠ أضف سطر عهدة أولًا","DMT-"&amp;TEXT(R2782,"000")))</f>
        <v/>
      </c>
      <c r="C2782" s="21" t="n"/>
      <c r="D2782" s="20">
        <f>IF(C2782="","",IF(S2782="","خارج السنة المالية",INDEX(القوائم!$D$2:$D$13,S2782)))</f>
        <v/>
      </c>
      <c r="E2782" s="22" t="n"/>
      <c r="F2782" s="23" t="n"/>
      <c r="G2782" s="23" t="n"/>
      <c r="H2782" s="22" t="n"/>
      <c r="I2782" s="19" t="n"/>
      <c r="J2782" s="21" t="n"/>
      <c r="K2782" s="19" t="n"/>
      <c r="L2782" s="19" t="n"/>
      <c r="M2782" s="21" t="n"/>
      <c r="N2782" s="22" t="n"/>
      <c r="O2782" s="24">
        <f>IF(A2782&lt;&gt;"عهدة","",SUMIFS($G$8:$G$5007,$B$8:$B$5007,B2782,$A$8:$A$5007,"مصروف",$I$8:$I$5007,"&lt;&gt;مرفوض"))</f>
        <v/>
      </c>
      <c r="P2782" s="25">
        <f>IF(A2782&lt;&gt;"عهدة","",N(F2782)-O2782)</f>
        <v/>
      </c>
      <c r="Q2782" s="26">
        <f>IF(A2782="","",IF(A2782="عهدة",IF(N(F2782)=0,"⚠ أدخل قيمة العهدة",IF(P2782&lt;0,"⛔ عجز / زيادة مصروفات "&amp;TEXT(-P2782,"#,##0"),IF(COUNTIFS($B$8:$B$5007,B2782,$A$8:$A$5007,"مصروف",$I$8:$I$5007,"&lt;&gt;مرفوض",$K$8:$K$5007,"&lt;&gt;نعم")&gt;0,"⚠ "&amp;COUNTIFS($B$8:$B$5007,B2782,$A$8:$A$5007,"مصروف",$I$8:$I$5007,"&lt;&gt;مرفوض",$K$8:$K$5007,"&lt;&gt;نعم")&amp;" مصروف غير مسوى",IF(L2782="تمت التسوية",IF(P2782=0,"✔ متوازنة وتمت التسوية","✔ تمت التسوية – متبقي "&amp;TEXT(P2782,"#,##0")),IF(P2782&gt;0,"متبقي "&amp;TEXT(P2782,"#,##0"),"✔ متوازنة"))))),IF(R2782=0,"⚠ أضف سطر عهدة أولًا",IF(OR(C2782="",N(G2782)=0),"⚠ أكمل التاريخ والقيمة",IF(S2782="","⚠ التاريخ خارج السنة المالية",IF(H2782="","⚠ اختر بند الموازنة",IF(I2782="مرفوض","✖ مرفوض من المدير",IF(I2782&lt;&gt;"موافق","⏳ بانتظار موافقة المدير",IF(K2782&lt;&gt;"نعم","⚠ غير مسوى مع الحسابات","✔ معتمد ومسوى")))))))))</f>
        <v/>
      </c>
      <c r="R2782">
        <f>N(R2781)+IF(A2782="عهدة",1,0)</f>
        <v/>
      </c>
      <c r="S2782">
        <f>IF(C2782="","",IF(AND(C2782&gt;=DATE(2026,9,1),C2782&lt;=DATE(2027,8,31)),(YEAR(C2782)-2026)*12+MONTH(C2782)-8,""))</f>
        <v/>
      </c>
      <c r="T2782">
        <f>IF(AND(A2782="مصروف",R2782&gt;0,I2782="موافق",S2782&lt;&gt;"",H2782&lt;&gt;""),N(G2782),0)</f>
        <v/>
      </c>
    </row>
    <row r="2783">
      <c r="A2783" s="19" t="n"/>
      <c r="B2783" s="20">
        <f>IF(A2783="","",IF(R2783=0,"⚠ أضف سطر عهدة أولًا","DMT-"&amp;TEXT(R2783,"000")))</f>
        <v/>
      </c>
      <c r="C2783" s="21" t="n"/>
      <c r="D2783" s="20">
        <f>IF(C2783="","",IF(S2783="","خارج السنة المالية",INDEX(القوائم!$D$2:$D$13,S2783)))</f>
        <v/>
      </c>
      <c r="E2783" s="22" t="n"/>
      <c r="F2783" s="23" t="n"/>
      <c r="G2783" s="23" t="n"/>
      <c r="H2783" s="22" t="n"/>
      <c r="I2783" s="19" t="n"/>
      <c r="J2783" s="21" t="n"/>
      <c r="K2783" s="19" t="n"/>
      <c r="L2783" s="19" t="n"/>
      <c r="M2783" s="21" t="n"/>
      <c r="N2783" s="22" t="n"/>
      <c r="O2783" s="24">
        <f>IF(A2783&lt;&gt;"عهدة","",SUMIFS($G$8:$G$5007,$B$8:$B$5007,B2783,$A$8:$A$5007,"مصروف",$I$8:$I$5007,"&lt;&gt;مرفوض"))</f>
        <v/>
      </c>
      <c r="P2783" s="25">
        <f>IF(A2783&lt;&gt;"عهدة","",N(F2783)-O2783)</f>
        <v/>
      </c>
      <c r="Q2783" s="26">
        <f>IF(A2783="","",IF(A2783="عهدة",IF(N(F2783)=0,"⚠ أدخل قيمة العهدة",IF(P2783&lt;0,"⛔ عجز / زيادة مصروفات "&amp;TEXT(-P2783,"#,##0"),IF(COUNTIFS($B$8:$B$5007,B2783,$A$8:$A$5007,"مصروف",$I$8:$I$5007,"&lt;&gt;مرفوض",$K$8:$K$5007,"&lt;&gt;نعم")&gt;0,"⚠ "&amp;COUNTIFS($B$8:$B$5007,B2783,$A$8:$A$5007,"مصروف",$I$8:$I$5007,"&lt;&gt;مرفوض",$K$8:$K$5007,"&lt;&gt;نعم")&amp;" مصروف غير مسوى",IF(L2783="تمت التسوية",IF(P2783=0,"✔ متوازنة وتمت التسوية","✔ تمت التسوية – متبقي "&amp;TEXT(P2783,"#,##0")),IF(P2783&gt;0,"متبقي "&amp;TEXT(P2783,"#,##0"),"✔ متوازنة"))))),IF(R2783=0,"⚠ أضف سطر عهدة أولًا",IF(OR(C2783="",N(G2783)=0),"⚠ أكمل التاريخ والقيمة",IF(S2783="","⚠ التاريخ خارج السنة المالية",IF(H2783="","⚠ اختر بند الموازنة",IF(I2783="مرفوض","✖ مرفوض من المدير",IF(I2783&lt;&gt;"موافق","⏳ بانتظار موافقة المدير",IF(K2783&lt;&gt;"نعم","⚠ غير مسوى مع الحسابات","✔ معتمد ومسوى")))))))))</f>
        <v/>
      </c>
      <c r="R2783">
        <f>N(R2782)+IF(A2783="عهدة",1,0)</f>
        <v/>
      </c>
      <c r="S2783">
        <f>IF(C2783="","",IF(AND(C2783&gt;=DATE(2026,9,1),C2783&lt;=DATE(2027,8,31)),(YEAR(C2783)-2026)*12+MONTH(C2783)-8,""))</f>
        <v/>
      </c>
      <c r="T2783">
        <f>IF(AND(A2783="مصروف",R2783&gt;0,I2783="موافق",S2783&lt;&gt;"",H2783&lt;&gt;""),N(G2783),0)</f>
        <v/>
      </c>
    </row>
    <row r="2784">
      <c r="A2784" s="19" t="n"/>
      <c r="B2784" s="20">
        <f>IF(A2784="","",IF(R2784=0,"⚠ أضف سطر عهدة أولًا","DMT-"&amp;TEXT(R2784,"000")))</f>
        <v/>
      </c>
      <c r="C2784" s="21" t="n"/>
      <c r="D2784" s="20">
        <f>IF(C2784="","",IF(S2784="","خارج السنة المالية",INDEX(القوائم!$D$2:$D$13,S2784)))</f>
        <v/>
      </c>
      <c r="E2784" s="22" t="n"/>
      <c r="F2784" s="23" t="n"/>
      <c r="G2784" s="23" t="n"/>
      <c r="H2784" s="22" t="n"/>
      <c r="I2784" s="19" t="n"/>
      <c r="J2784" s="21" t="n"/>
      <c r="K2784" s="19" t="n"/>
      <c r="L2784" s="19" t="n"/>
      <c r="M2784" s="21" t="n"/>
      <c r="N2784" s="22" t="n"/>
      <c r="O2784" s="24">
        <f>IF(A2784&lt;&gt;"عهدة","",SUMIFS($G$8:$G$5007,$B$8:$B$5007,B2784,$A$8:$A$5007,"مصروف",$I$8:$I$5007,"&lt;&gt;مرفوض"))</f>
        <v/>
      </c>
      <c r="P2784" s="25">
        <f>IF(A2784&lt;&gt;"عهدة","",N(F2784)-O2784)</f>
        <v/>
      </c>
      <c r="Q2784" s="26">
        <f>IF(A2784="","",IF(A2784="عهدة",IF(N(F2784)=0,"⚠ أدخل قيمة العهدة",IF(P2784&lt;0,"⛔ عجز / زيادة مصروفات "&amp;TEXT(-P2784,"#,##0"),IF(COUNTIFS($B$8:$B$5007,B2784,$A$8:$A$5007,"مصروف",$I$8:$I$5007,"&lt;&gt;مرفوض",$K$8:$K$5007,"&lt;&gt;نعم")&gt;0,"⚠ "&amp;COUNTIFS($B$8:$B$5007,B2784,$A$8:$A$5007,"مصروف",$I$8:$I$5007,"&lt;&gt;مرفوض",$K$8:$K$5007,"&lt;&gt;نعم")&amp;" مصروف غير مسوى",IF(L2784="تمت التسوية",IF(P2784=0,"✔ متوازنة وتمت التسوية","✔ تمت التسوية – متبقي "&amp;TEXT(P2784,"#,##0")),IF(P2784&gt;0,"متبقي "&amp;TEXT(P2784,"#,##0"),"✔ متوازنة"))))),IF(R2784=0,"⚠ أضف سطر عهدة أولًا",IF(OR(C2784="",N(G2784)=0),"⚠ أكمل التاريخ والقيمة",IF(S2784="","⚠ التاريخ خارج السنة المالية",IF(H2784="","⚠ اختر بند الموازنة",IF(I2784="مرفوض","✖ مرفوض من المدير",IF(I2784&lt;&gt;"موافق","⏳ بانتظار موافقة المدير",IF(K2784&lt;&gt;"نعم","⚠ غير مسوى مع الحسابات","✔ معتمد ومسوى")))))))))</f>
        <v/>
      </c>
      <c r="R2784">
        <f>N(R2783)+IF(A2784="عهدة",1,0)</f>
        <v/>
      </c>
      <c r="S2784">
        <f>IF(C2784="","",IF(AND(C2784&gt;=DATE(2026,9,1),C2784&lt;=DATE(2027,8,31)),(YEAR(C2784)-2026)*12+MONTH(C2784)-8,""))</f>
        <v/>
      </c>
      <c r="T2784">
        <f>IF(AND(A2784="مصروف",R2784&gt;0,I2784="موافق",S2784&lt;&gt;"",H2784&lt;&gt;""),N(G2784),0)</f>
        <v/>
      </c>
    </row>
    <row r="2785">
      <c r="A2785" s="19" t="n"/>
      <c r="B2785" s="20">
        <f>IF(A2785="","",IF(R2785=0,"⚠ أضف سطر عهدة أولًا","DMT-"&amp;TEXT(R2785,"000")))</f>
        <v/>
      </c>
      <c r="C2785" s="21" t="n"/>
      <c r="D2785" s="20">
        <f>IF(C2785="","",IF(S2785="","خارج السنة المالية",INDEX(القوائم!$D$2:$D$13,S2785)))</f>
        <v/>
      </c>
      <c r="E2785" s="22" t="n"/>
      <c r="F2785" s="23" t="n"/>
      <c r="G2785" s="23" t="n"/>
      <c r="H2785" s="22" t="n"/>
      <c r="I2785" s="19" t="n"/>
      <c r="J2785" s="21" t="n"/>
      <c r="K2785" s="19" t="n"/>
      <c r="L2785" s="19" t="n"/>
      <c r="M2785" s="21" t="n"/>
      <c r="N2785" s="22" t="n"/>
      <c r="O2785" s="24">
        <f>IF(A2785&lt;&gt;"عهدة","",SUMIFS($G$8:$G$5007,$B$8:$B$5007,B2785,$A$8:$A$5007,"مصروف",$I$8:$I$5007,"&lt;&gt;مرفوض"))</f>
        <v/>
      </c>
      <c r="P2785" s="25">
        <f>IF(A2785&lt;&gt;"عهدة","",N(F2785)-O2785)</f>
        <v/>
      </c>
      <c r="Q2785" s="26">
        <f>IF(A2785="","",IF(A2785="عهدة",IF(N(F2785)=0,"⚠ أدخل قيمة العهدة",IF(P2785&lt;0,"⛔ عجز / زيادة مصروفات "&amp;TEXT(-P2785,"#,##0"),IF(COUNTIFS($B$8:$B$5007,B2785,$A$8:$A$5007,"مصروف",$I$8:$I$5007,"&lt;&gt;مرفوض",$K$8:$K$5007,"&lt;&gt;نعم")&gt;0,"⚠ "&amp;COUNTIFS($B$8:$B$5007,B2785,$A$8:$A$5007,"مصروف",$I$8:$I$5007,"&lt;&gt;مرفوض",$K$8:$K$5007,"&lt;&gt;نعم")&amp;" مصروف غير مسوى",IF(L2785="تمت التسوية",IF(P2785=0,"✔ متوازنة وتمت التسوية","✔ تمت التسوية – متبقي "&amp;TEXT(P2785,"#,##0")),IF(P2785&gt;0,"متبقي "&amp;TEXT(P2785,"#,##0"),"✔ متوازنة"))))),IF(R2785=0,"⚠ أضف سطر عهدة أولًا",IF(OR(C2785="",N(G2785)=0),"⚠ أكمل التاريخ والقيمة",IF(S2785="","⚠ التاريخ خارج السنة المالية",IF(H2785="","⚠ اختر بند الموازنة",IF(I2785="مرفوض","✖ مرفوض من المدير",IF(I2785&lt;&gt;"موافق","⏳ بانتظار موافقة المدير",IF(K2785&lt;&gt;"نعم","⚠ غير مسوى مع الحسابات","✔ معتمد ومسوى")))))))))</f>
        <v/>
      </c>
      <c r="R2785">
        <f>N(R2784)+IF(A2785="عهدة",1,0)</f>
        <v/>
      </c>
      <c r="S2785">
        <f>IF(C2785="","",IF(AND(C2785&gt;=DATE(2026,9,1),C2785&lt;=DATE(2027,8,31)),(YEAR(C2785)-2026)*12+MONTH(C2785)-8,""))</f>
        <v/>
      </c>
      <c r="T2785">
        <f>IF(AND(A2785="مصروف",R2785&gt;0,I2785="موافق",S2785&lt;&gt;"",H2785&lt;&gt;""),N(G2785),0)</f>
        <v/>
      </c>
    </row>
    <row r="2786">
      <c r="A2786" s="19" t="n"/>
      <c r="B2786" s="20">
        <f>IF(A2786="","",IF(R2786=0,"⚠ أضف سطر عهدة أولًا","DMT-"&amp;TEXT(R2786,"000")))</f>
        <v/>
      </c>
      <c r="C2786" s="21" t="n"/>
      <c r="D2786" s="20">
        <f>IF(C2786="","",IF(S2786="","خارج السنة المالية",INDEX(القوائم!$D$2:$D$13,S2786)))</f>
        <v/>
      </c>
      <c r="E2786" s="22" t="n"/>
      <c r="F2786" s="23" t="n"/>
      <c r="G2786" s="23" t="n"/>
      <c r="H2786" s="22" t="n"/>
      <c r="I2786" s="19" t="n"/>
      <c r="J2786" s="21" t="n"/>
      <c r="K2786" s="19" t="n"/>
      <c r="L2786" s="19" t="n"/>
      <c r="M2786" s="21" t="n"/>
      <c r="N2786" s="22" t="n"/>
      <c r="O2786" s="24">
        <f>IF(A2786&lt;&gt;"عهدة","",SUMIFS($G$8:$G$5007,$B$8:$B$5007,B2786,$A$8:$A$5007,"مصروف",$I$8:$I$5007,"&lt;&gt;مرفوض"))</f>
        <v/>
      </c>
      <c r="P2786" s="25">
        <f>IF(A2786&lt;&gt;"عهدة","",N(F2786)-O2786)</f>
        <v/>
      </c>
      <c r="Q2786" s="26">
        <f>IF(A2786="","",IF(A2786="عهدة",IF(N(F2786)=0,"⚠ أدخل قيمة العهدة",IF(P2786&lt;0,"⛔ عجز / زيادة مصروفات "&amp;TEXT(-P2786,"#,##0"),IF(COUNTIFS($B$8:$B$5007,B2786,$A$8:$A$5007,"مصروف",$I$8:$I$5007,"&lt;&gt;مرفوض",$K$8:$K$5007,"&lt;&gt;نعم")&gt;0,"⚠ "&amp;COUNTIFS($B$8:$B$5007,B2786,$A$8:$A$5007,"مصروف",$I$8:$I$5007,"&lt;&gt;مرفوض",$K$8:$K$5007,"&lt;&gt;نعم")&amp;" مصروف غير مسوى",IF(L2786="تمت التسوية",IF(P2786=0,"✔ متوازنة وتمت التسوية","✔ تمت التسوية – متبقي "&amp;TEXT(P2786,"#,##0")),IF(P2786&gt;0,"متبقي "&amp;TEXT(P2786,"#,##0"),"✔ متوازنة"))))),IF(R2786=0,"⚠ أضف سطر عهدة أولًا",IF(OR(C2786="",N(G2786)=0),"⚠ أكمل التاريخ والقيمة",IF(S2786="","⚠ التاريخ خارج السنة المالية",IF(H2786="","⚠ اختر بند الموازنة",IF(I2786="مرفوض","✖ مرفوض من المدير",IF(I2786&lt;&gt;"موافق","⏳ بانتظار موافقة المدير",IF(K2786&lt;&gt;"نعم","⚠ غير مسوى مع الحسابات","✔ معتمد ومسوى")))))))))</f>
        <v/>
      </c>
      <c r="R2786">
        <f>N(R2785)+IF(A2786="عهدة",1,0)</f>
        <v/>
      </c>
      <c r="S2786">
        <f>IF(C2786="","",IF(AND(C2786&gt;=DATE(2026,9,1),C2786&lt;=DATE(2027,8,31)),(YEAR(C2786)-2026)*12+MONTH(C2786)-8,""))</f>
        <v/>
      </c>
      <c r="T2786">
        <f>IF(AND(A2786="مصروف",R2786&gt;0,I2786="موافق",S2786&lt;&gt;"",H2786&lt;&gt;""),N(G2786),0)</f>
        <v/>
      </c>
    </row>
    <row r="2787">
      <c r="A2787" s="19" t="n"/>
      <c r="B2787" s="20">
        <f>IF(A2787="","",IF(R2787=0,"⚠ أضف سطر عهدة أولًا","DMT-"&amp;TEXT(R2787,"000")))</f>
        <v/>
      </c>
      <c r="C2787" s="21" t="n"/>
      <c r="D2787" s="20">
        <f>IF(C2787="","",IF(S2787="","خارج السنة المالية",INDEX(القوائم!$D$2:$D$13,S2787)))</f>
        <v/>
      </c>
      <c r="E2787" s="22" t="n"/>
      <c r="F2787" s="23" t="n"/>
      <c r="G2787" s="23" t="n"/>
      <c r="H2787" s="22" t="n"/>
      <c r="I2787" s="19" t="n"/>
      <c r="J2787" s="21" t="n"/>
      <c r="K2787" s="19" t="n"/>
      <c r="L2787" s="19" t="n"/>
      <c r="M2787" s="21" t="n"/>
      <c r="N2787" s="22" t="n"/>
      <c r="O2787" s="24">
        <f>IF(A2787&lt;&gt;"عهدة","",SUMIFS($G$8:$G$5007,$B$8:$B$5007,B2787,$A$8:$A$5007,"مصروف",$I$8:$I$5007,"&lt;&gt;مرفوض"))</f>
        <v/>
      </c>
      <c r="P2787" s="25">
        <f>IF(A2787&lt;&gt;"عهدة","",N(F2787)-O2787)</f>
        <v/>
      </c>
      <c r="Q2787" s="26">
        <f>IF(A2787="","",IF(A2787="عهدة",IF(N(F2787)=0,"⚠ أدخل قيمة العهدة",IF(P2787&lt;0,"⛔ عجز / زيادة مصروفات "&amp;TEXT(-P2787,"#,##0"),IF(COUNTIFS($B$8:$B$5007,B2787,$A$8:$A$5007,"مصروف",$I$8:$I$5007,"&lt;&gt;مرفوض",$K$8:$K$5007,"&lt;&gt;نعم")&gt;0,"⚠ "&amp;COUNTIFS($B$8:$B$5007,B2787,$A$8:$A$5007,"مصروف",$I$8:$I$5007,"&lt;&gt;مرفوض",$K$8:$K$5007,"&lt;&gt;نعم")&amp;" مصروف غير مسوى",IF(L2787="تمت التسوية",IF(P2787=0,"✔ متوازنة وتمت التسوية","✔ تمت التسوية – متبقي "&amp;TEXT(P2787,"#,##0")),IF(P2787&gt;0,"متبقي "&amp;TEXT(P2787,"#,##0"),"✔ متوازنة"))))),IF(R2787=0,"⚠ أضف سطر عهدة أولًا",IF(OR(C2787="",N(G2787)=0),"⚠ أكمل التاريخ والقيمة",IF(S2787="","⚠ التاريخ خارج السنة المالية",IF(H2787="","⚠ اختر بند الموازنة",IF(I2787="مرفوض","✖ مرفوض من المدير",IF(I2787&lt;&gt;"موافق","⏳ بانتظار موافقة المدير",IF(K2787&lt;&gt;"نعم","⚠ غير مسوى مع الحسابات","✔ معتمد ومسوى")))))))))</f>
        <v/>
      </c>
      <c r="R2787">
        <f>N(R2786)+IF(A2787="عهدة",1,0)</f>
        <v/>
      </c>
      <c r="S2787">
        <f>IF(C2787="","",IF(AND(C2787&gt;=DATE(2026,9,1),C2787&lt;=DATE(2027,8,31)),(YEAR(C2787)-2026)*12+MONTH(C2787)-8,""))</f>
        <v/>
      </c>
      <c r="T2787">
        <f>IF(AND(A2787="مصروف",R2787&gt;0,I2787="موافق",S2787&lt;&gt;"",H2787&lt;&gt;""),N(G2787),0)</f>
        <v/>
      </c>
    </row>
    <row r="2788">
      <c r="A2788" s="19" t="n"/>
      <c r="B2788" s="20">
        <f>IF(A2788="","",IF(R2788=0,"⚠ أضف سطر عهدة أولًا","DMT-"&amp;TEXT(R2788,"000")))</f>
        <v/>
      </c>
      <c r="C2788" s="21" t="n"/>
      <c r="D2788" s="20">
        <f>IF(C2788="","",IF(S2788="","خارج السنة المالية",INDEX(القوائم!$D$2:$D$13,S2788)))</f>
        <v/>
      </c>
      <c r="E2788" s="22" t="n"/>
      <c r="F2788" s="23" t="n"/>
      <c r="G2788" s="23" t="n"/>
      <c r="H2788" s="22" t="n"/>
      <c r="I2788" s="19" t="n"/>
      <c r="J2788" s="21" t="n"/>
      <c r="K2788" s="19" t="n"/>
      <c r="L2788" s="19" t="n"/>
      <c r="M2788" s="21" t="n"/>
      <c r="N2788" s="22" t="n"/>
      <c r="O2788" s="24">
        <f>IF(A2788&lt;&gt;"عهدة","",SUMIFS($G$8:$G$5007,$B$8:$B$5007,B2788,$A$8:$A$5007,"مصروف",$I$8:$I$5007,"&lt;&gt;مرفوض"))</f>
        <v/>
      </c>
      <c r="P2788" s="25">
        <f>IF(A2788&lt;&gt;"عهدة","",N(F2788)-O2788)</f>
        <v/>
      </c>
      <c r="Q2788" s="26">
        <f>IF(A2788="","",IF(A2788="عهدة",IF(N(F2788)=0,"⚠ أدخل قيمة العهدة",IF(P2788&lt;0,"⛔ عجز / زيادة مصروفات "&amp;TEXT(-P2788,"#,##0"),IF(COUNTIFS($B$8:$B$5007,B2788,$A$8:$A$5007,"مصروف",$I$8:$I$5007,"&lt;&gt;مرفوض",$K$8:$K$5007,"&lt;&gt;نعم")&gt;0,"⚠ "&amp;COUNTIFS($B$8:$B$5007,B2788,$A$8:$A$5007,"مصروف",$I$8:$I$5007,"&lt;&gt;مرفوض",$K$8:$K$5007,"&lt;&gt;نعم")&amp;" مصروف غير مسوى",IF(L2788="تمت التسوية",IF(P2788=0,"✔ متوازنة وتمت التسوية","✔ تمت التسوية – متبقي "&amp;TEXT(P2788,"#,##0")),IF(P2788&gt;0,"متبقي "&amp;TEXT(P2788,"#,##0"),"✔ متوازنة"))))),IF(R2788=0,"⚠ أضف سطر عهدة أولًا",IF(OR(C2788="",N(G2788)=0),"⚠ أكمل التاريخ والقيمة",IF(S2788="","⚠ التاريخ خارج السنة المالية",IF(H2788="","⚠ اختر بند الموازنة",IF(I2788="مرفوض","✖ مرفوض من المدير",IF(I2788&lt;&gt;"موافق","⏳ بانتظار موافقة المدير",IF(K2788&lt;&gt;"نعم","⚠ غير مسوى مع الحسابات","✔ معتمد ومسوى")))))))))</f>
        <v/>
      </c>
      <c r="R2788">
        <f>N(R2787)+IF(A2788="عهدة",1,0)</f>
        <v/>
      </c>
      <c r="S2788">
        <f>IF(C2788="","",IF(AND(C2788&gt;=DATE(2026,9,1),C2788&lt;=DATE(2027,8,31)),(YEAR(C2788)-2026)*12+MONTH(C2788)-8,""))</f>
        <v/>
      </c>
      <c r="T2788">
        <f>IF(AND(A2788="مصروف",R2788&gt;0,I2788="موافق",S2788&lt;&gt;"",H2788&lt;&gt;""),N(G2788),0)</f>
        <v/>
      </c>
    </row>
    <row r="2789">
      <c r="A2789" s="19" t="n"/>
      <c r="B2789" s="20">
        <f>IF(A2789="","",IF(R2789=0,"⚠ أضف سطر عهدة أولًا","DMT-"&amp;TEXT(R2789,"000")))</f>
        <v/>
      </c>
      <c r="C2789" s="21" t="n"/>
      <c r="D2789" s="20">
        <f>IF(C2789="","",IF(S2789="","خارج السنة المالية",INDEX(القوائم!$D$2:$D$13,S2789)))</f>
        <v/>
      </c>
      <c r="E2789" s="22" t="n"/>
      <c r="F2789" s="23" t="n"/>
      <c r="G2789" s="23" t="n"/>
      <c r="H2789" s="22" t="n"/>
      <c r="I2789" s="19" t="n"/>
      <c r="J2789" s="21" t="n"/>
      <c r="K2789" s="19" t="n"/>
      <c r="L2789" s="19" t="n"/>
      <c r="M2789" s="21" t="n"/>
      <c r="N2789" s="22" t="n"/>
      <c r="O2789" s="24">
        <f>IF(A2789&lt;&gt;"عهدة","",SUMIFS($G$8:$G$5007,$B$8:$B$5007,B2789,$A$8:$A$5007,"مصروف",$I$8:$I$5007,"&lt;&gt;مرفوض"))</f>
        <v/>
      </c>
      <c r="P2789" s="25">
        <f>IF(A2789&lt;&gt;"عهدة","",N(F2789)-O2789)</f>
        <v/>
      </c>
      <c r="Q2789" s="26">
        <f>IF(A2789="","",IF(A2789="عهدة",IF(N(F2789)=0,"⚠ أدخل قيمة العهدة",IF(P2789&lt;0,"⛔ عجز / زيادة مصروفات "&amp;TEXT(-P2789,"#,##0"),IF(COUNTIFS($B$8:$B$5007,B2789,$A$8:$A$5007,"مصروف",$I$8:$I$5007,"&lt;&gt;مرفوض",$K$8:$K$5007,"&lt;&gt;نعم")&gt;0,"⚠ "&amp;COUNTIFS($B$8:$B$5007,B2789,$A$8:$A$5007,"مصروف",$I$8:$I$5007,"&lt;&gt;مرفوض",$K$8:$K$5007,"&lt;&gt;نعم")&amp;" مصروف غير مسوى",IF(L2789="تمت التسوية",IF(P2789=0,"✔ متوازنة وتمت التسوية","✔ تمت التسوية – متبقي "&amp;TEXT(P2789,"#,##0")),IF(P2789&gt;0,"متبقي "&amp;TEXT(P2789,"#,##0"),"✔ متوازنة"))))),IF(R2789=0,"⚠ أضف سطر عهدة أولًا",IF(OR(C2789="",N(G2789)=0),"⚠ أكمل التاريخ والقيمة",IF(S2789="","⚠ التاريخ خارج السنة المالية",IF(H2789="","⚠ اختر بند الموازنة",IF(I2789="مرفوض","✖ مرفوض من المدير",IF(I2789&lt;&gt;"موافق","⏳ بانتظار موافقة المدير",IF(K2789&lt;&gt;"نعم","⚠ غير مسوى مع الحسابات","✔ معتمد ومسوى")))))))))</f>
        <v/>
      </c>
      <c r="R2789">
        <f>N(R2788)+IF(A2789="عهدة",1,0)</f>
        <v/>
      </c>
      <c r="S2789">
        <f>IF(C2789="","",IF(AND(C2789&gt;=DATE(2026,9,1),C2789&lt;=DATE(2027,8,31)),(YEAR(C2789)-2026)*12+MONTH(C2789)-8,""))</f>
        <v/>
      </c>
      <c r="T2789">
        <f>IF(AND(A2789="مصروف",R2789&gt;0,I2789="موافق",S2789&lt;&gt;"",H2789&lt;&gt;""),N(G2789),0)</f>
        <v/>
      </c>
    </row>
    <row r="2790">
      <c r="A2790" s="19" t="n"/>
      <c r="B2790" s="20">
        <f>IF(A2790="","",IF(R2790=0,"⚠ أضف سطر عهدة أولًا","DMT-"&amp;TEXT(R2790,"000")))</f>
        <v/>
      </c>
      <c r="C2790" s="21" t="n"/>
      <c r="D2790" s="20">
        <f>IF(C2790="","",IF(S2790="","خارج السنة المالية",INDEX(القوائم!$D$2:$D$13,S2790)))</f>
        <v/>
      </c>
      <c r="E2790" s="22" t="n"/>
      <c r="F2790" s="23" t="n"/>
      <c r="G2790" s="23" t="n"/>
      <c r="H2790" s="22" t="n"/>
      <c r="I2790" s="19" t="n"/>
      <c r="J2790" s="21" t="n"/>
      <c r="K2790" s="19" t="n"/>
      <c r="L2790" s="19" t="n"/>
      <c r="M2790" s="21" t="n"/>
      <c r="N2790" s="22" t="n"/>
      <c r="O2790" s="24">
        <f>IF(A2790&lt;&gt;"عهدة","",SUMIFS($G$8:$G$5007,$B$8:$B$5007,B2790,$A$8:$A$5007,"مصروف",$I$8:$I$5007,"&lt;&gt;مرفوض"))</f>
        <v/>
      </c>
      <c r="P2790" s="25">
        <f>IF(A2790&lt;&gt;"عهدة","",N(F2790)-O2790)</f>
        <v/>
      </c>
      <c r="Q2790" s="26">
        <f>IF(A2790="","",IF(A2790="عهدة",IF(N(F2790)=0,"⚠ أدخل قيمة العهدة",IF(P2790&lt;0,"⛔ عجز / زيادة مصروفات "&amp;TEXT(-P2790,"#,##0"),IF(COUNTIFS($B$8:$B$5007,B2790,$A$8:$A$5007,"مصروف",$I$8:$I$5007,"&lt;&gt;مرفوض",$K$8:$K$5007,"&lt;&gt;نعم")&gt;0,"⚠ "&amp;COUNTIFS($B$8:$B$5007,B2790,$A$8:$A$5007,"مصروف",$I$8:$I$5007,"&lt;&gt;مرفوض",$K$8:$K$5007,"&lt;&gt;نعم")&amp;" مصروف غير مسوى",IF(L2790="تمت التسوية",IF(P2790=0,"✔ متوازنة وتمت التسوية","✔ تمت التسوية – متبقي "&amp;TEXT(P2790,"#,##0")),IF(P2790&gt;0,"متبقي "&amp;TEXT(P2790,"#,##0"),"✔ متوازنة"))))),IF(R2790=0,"⚠ أضف سطر عهدة أولًا",IF(OR(C2790="",N(G2790)=0),"⚠ أكمل التاريخ والقيمة",IF(S2790="","⚠ التاريخ خارج السنة المالية",IF(H2790="","⚠ اختر بند الموازنة",IF(I2790="مرفوض","✖ مرفوض من المدير",IF(I2790&lt;&gt;"موافق","⏳ بانتظار موافقة المدير",IF(K2790&lt;&gt;"نعم","⚠ غير مسوى مع الحسابات","✔ معتمد ومسوى")))))))))</f>
        <v/>
      </c>
      <c r="R2790">
        <f>N(R2789)+IF(A2790="عهدة",1,0)</f>
        <v/>
      </c>
      <c r="S2790">
        <f>IF(C2790="","",IF(AND(C2790&gt;=DATE(2026,9,1),C2790&lt;=DATE(2027,8,31)),(YEAR(C2790)-2026)*12+MONTH(C2790)-8,""))</f>
        <v/>
      </c>
      <c r="T2790">
        <f>IF(AND(A2790="مصروف",R2790&gt;0,I2790="موافق",S2790&lt;&gt;"",H2790&lt;&gt;""),N(G2790),0)</f>
        <v/>
      </c>
    </row>
    <row r="2791">
      <c r="A2791" s="19" t="n"/>
      <c r="B2791" s="20">
        <f>IF(A2791="","",IF(R2791=0,"⚠ أضف سطر عهدة أولًا","DMT-"&amp;TEXT(R2791,"000")))</f>
        <v/>
      </c>
      <c r="C2791" s="21" t="n"/>
      <c r="D2791" s="20">
        <f>IF(C2791="","",IF(S2791="","خارج السنة المالية",INDEX(القوائم!$D$2:$D$13,S2791)))</f>
        <v/>
      </c>
      <c r="E2791" s="22" t="n"/>
      <c r="F2791" s="23" t="n"/>
      <c r="G2791" s="23" t="n"/>
      <c r="H2791" s="22" t="n"/>
      <c r="I2791" s="19" t="n"/>
      <c r="J2791" s="21" t="n"/>
      <c r="K2791" s="19" t="n"/>
      <c r="L2791" s="19" t="n"/>
      <c r="M2791" s="21" t="n"/>
      <c r="N2791" s="22" t="n"/>
      <c r="O2791" s="24">
        <f>IF(A2791&lt;&gt;"عهدة","",SUMIFS($G$8:$G$5007,$B$8:$B$5007,B2791,$A$8:$A$5007,"مصروف",$I$8:$I$5007,"&lt;&gt;مرفوض"))</f>
        <v/>
      </c>
      <c r="P2791" s="25">
        <f>IF(A2791&lt;&gt;"عهدة","",N(F2791)-O2791)</f>
        <v/>
      </c>
      <c r="Q2791" s="26">
        <f>IF(A2791="","",IF(A2791="عهدة",IF(N(F2791)=0,"⚠ أدخل قيمة العهدة",IF(P2791&lt;0,"⛔ عجز / زيادة مصروفات "&amp;TEXT(-P2791,"#,##0"),IF(COUNTIFS($B$8:$B$5007,B2791,$A$8:$A$5007,"مصروف",$I$8:$I$5007,"&lt;&gt;مرفوض",$K$8:$K$5007,"&lt;&gt;نعم")&gt;0,"⚠ "&amp;COUNTIFS($B$8:$B$5007,B2791,$A$8:$A$5007,"مصروف",$I$8:$I$5007,"&lt;&gt;مرفوض",$K$8:$K$5007,"&lt;&gt;نعم")&amp;" مصروف غير مسوى",IF(L2791="تمت التسوية",IF(P2791=0,"✔ متوازنة وتمت التسوية","✔ تمت التسوية – متبقي "&amp;TEXT(P2791,"#,##0")),IF(P2791&gt;0,"متبقي "&amp;TEXT(P2791,"#,##0"),"✔ متوازنة"))))),IF(R2791=0,"⚠ أضف سطر عهدة أولًا",IF(OR(C2791="",N(G2791)=0),"⚠ أكمل التاريخ والقيمة",IF(S2791="","⚠ التاريخ خارج السنة المالية",IF(H2791="","⚠ اختر بند الموازنة",IF(I2791="مرفوض","✖ مرفوض من المدير",IF(I2791&lt;&gt;"موافق","⏳ بانتظار موافقة المدير",IF(K2791&lt;&gt;"نعم","⚠ غير مسوى مع الحسابات","✔ معتمد ومسوى")))))))))</f>
        <v/>
      </c>
      <c r="R2791">
        <f>N(R2790)+IF(A2791="عهدة",1,0)</f>
        <v/>
      </c>
      <c r="S2791">
        <f>IF(C2791="","",IF(AND(C2791&gt;=DATE(2026,9,1),C2791&lt;=DATE(2027,8,31)),(YEAR(C2791)-2026)*12+MONTH(C2791)-8,""))</f>
        <v/>
      </c>
      <c r="T2791">
        <f>IF(AND(A2791="مصروف",R2791&gt;0,I2791="موافق",S2791&lt;&gt;"",H2791&lt;&gt;""),N(G2791),0)</f>
        <v/>
      </c>
    </row>
    <row r="2792">
      <c r="A2792" s="19" t="n"/>
      <c r="B2792" s="20">
        <f>IF(A2792="","",IF(R2792=0,"⚠ أضف سطر عهدة أولًا","DMT-"&amp;TEXT(R2792,"000")))</f>
        <v/>
      </c>
      <c r="C2792" s="21" t="n"/>
      <c r="D2792" s="20">
        <f>IF(C2792="","",IF(S2792="","خارج السنة المالية",INDEX(القوائم!$D$2:$D$13,S2792)))</f>
        <v/>
      </c>
      <c r="E2792" s="22" t="n"/>
      <c r="F2792" s="23" t="n"/>
      <c r="G2792" s="23" t="n"/>
      <c r="H2792" s="22" t="n"/>
      <c r="I2792" s="19" t="n"/>
      <c r="J2792" s="21" t="n"/>
      <c r="K2792" s="19" t="n"/>
      <c r="L2792" s="19" t="n"/>
      <c r="M2792" s="21" t="n"/>
      <c r="N2792" s="22" t="n"/>
      <c r="O2792" s="24">
        <f>IF(A2792&lt;&gt;"عهدة","",SUMIFS($G$8:$G$5007,$B$8:$B$5007,B2792,$A$8:$A$5007,"مصروف",$I$8:$I$5007,"&lt;&gt;مرفوض"))</f>
        <v/>
      </c>
      <c r="P2792" s="25">
        <f>IF(A2792&lt;&gt;"عهدة","",N(F2792)-O2792)</f>
        <v/>
      </c>
      <c r="Q2792" s="26">
        <f>IF(A2792="","",IF(A2792="عهدة",IF(N(F2792)=0,"⚠ أدخل قيمة العهدة",IF(P2792&lt;0,"⛔ عجز / زيادة مصروفات "&amp;TEXT(-P2792,"#,##0"),IF(COUNTIFS($B$8:$B$5007,B2792,$A$8:$A$5007,"مصروف",$I$8:$I$5007,"&lt;&gt;مرفوض",$K$8:$K$5007,"&lt;&gt;نعم")&gt;0,"⚠ "&amp;COUNTIFS($B$8:$B$5007,B2792,$A$8:$A$5007,"مصروف",$I$8:$I$5007,"&lt;&gt;مرفوض",$K$8:$K$5007,"&lt;&gt;نعم")&amp;" مصروف غير مسوى",IF(L2792="تمت التسوية",IF(P2792=0,"✔ متوازنة وتمت التسوية","✔ تمت التسوية – متبقي "&amp;TEXT(P2792,"#,##0")),IF(P2792&gt;0,"متبقي "&amp;TEXT(P2792,"#,##0"),"✔ متوازنة"))))),IF(R2792=0,"⚠ أضف سطر عهدة أولًا",IF(OR(C2792="",N(G2792)=0),"⚠ أكمل التاريخ والقيمة",IF(S2792="","⚠ التاريخ خارج السنة المالية",IF(H2792="","⚠ اختر بند الموازنة",IF(I2792="مرفوض","✖ مرفوض من المدير",IF(I2792&lt;&gt;"موافق","⏳ بانتظار موافقة المدير",IF(K2792&lt;&gt;"نعم","⚠ غير مسوى مع الحسابات","✔ معتمد ومسوى")))))))))</f>
        <v/>
      </c>
      <c r="R2792">
        <f>N(R2791)+IF(A2792="عهدة",1,0)</f>
        <v/>
      </c>
      <c r="S2792">
        <f>IF(C2792="","",IF(AND(C2792&gt;=DATE(2026,9,1),C2792&lt;=DATE(2027,8,31)),(YEAR(C2792)-2026)*12+MONTH(C2792)-8,""))</f>
        <v/>
      </c>
      <c r="T2792">
        <f>IF(AND(A2792="مصروف",R2792&gt;0,I2792="موافق",S2792&lt;&gt;"",H2792&lt;&gt;""),N(G2792),0)</f>
        <v/>
      </c>
    </row>
    <row r="2793">
      <c r="A2793" s="19" t="n"/>
      <c r="B2793" s="20">
        <f>IF(A2793="","",IF(R2793=0,"⚠ أضف سطر عهدة أولًا","DMT-"&amp;TEXT(R2793,"000")))</f>
        <v/>
      </c>
      <c r="C2793" s="21" t="n"/>
      <c r="D2793" s="20">
        <f>IF(C2793="","",IF(S2793="","خارج السنة المالية",INDEX(القوائم!$D$2:$D$13,S2793)))</f>
        <v/>
      </c>
      <c r="E2793" s="22" t="n"/>
      <c r="F2793" s="23" t="n"/>
      <c r="G2793" s="23" t="n"/>
      <c r="H2793" s="22" t="n"/>
      <c r="I2793" s="19" t="n"/>
      <c r="J2793" s="21" t="n"/>
      <c r="K2793" s="19" t="n"/>
      <c r="L2793" s="19" t="n"/>
      <c r="M2793" s="21" t="n"/>
      <c r="N2793" s="22" t="n"/>
      <c r="O2793" s="24">
        <f>IF(A2793&lt;&gt;"عهدة","",SUMIFS($G$8:$G$5007,$B$8:$B$5007,B2793,$A$8:$A$5007,"مصروف",$I$8:$I$5007,"&lt;&gt;مرفوض"))</f>
        <v/>
      </c>
      <c r="P2793" s="25">
        <f>IF(A2793&lt;&gt;"عهدة","",N(F2793)-O2793)</f>
        <v/>
      </c>
      <c r="Q2793" s="26">
        <f>IF(A2793="","",IF(A2793="عهدة",IF(N(F2793)=0,"⚠ أدخل قيمة العهدة",IF(P2793&lt;0,"⛔ عجز / زيادة مصروفات "&amp;TEXT(-P2793,"#,##0"),IF(COUNTIFS($B$8:$B$5007,B2793,$A$8:$A$5007,"مصروف",$I$8:$I$5007,"&lt;&gt;مرفوض",$K$8:$K$5007,"&lt;&gt;نعم")&gt;0,"⚠ "&amp;COUNTIFS($B$8:$B$5007,B2793,$A$8:$A$5007,"مصروف",$I$8:$I$5007,"&lt;&gt;مرفوض",$K$8:$K$5007,"&lt;&gt;نعم")&amp;" مصروف غير مسوى",IF(L2793="تمت التسوية",IF(P2793=0,"✔ متوازنة وتمت التسوية","✔ تمت التسوية – متبقي "&amp;TEXT(P2793,"#,##0")),IF(P2793&gt;0,"متبقي "&amp;TEXT(P2793,"#,##0"),"✔ متوازنة"))))),IF(R2793=0,"⚠ أضف سطر عهدة أولًا",IF(OR(C2793="",N(G2793)=0),"⚠ أكمل التاريخ والقيمة",IF(S2793="","⚠ التاريخ خارج السنة المالية",IF(H2793="","⚠ اختر بند الموازنة",IF(I2793="مرفوض","✖ مرفوض من المدير",IF(I2793&lt;&gt;"موافق","⏳ بانتظار موافقة المدير",IF(K2793&lt;&gt;"نعم","⚠ غير مسوى مع الحسابات","✔ معتمد ومسوى")))))))))</f>
        <v/>
      </c>
      <c r="R2793">
        <f>N(R2792)+IF(A2793="عهدة",1,0)</f>
        <v/>
      </c>
      <c r="S2793">
        <f>IF(C2793="","",IF(AND(C2793&gt;=DATE(2026,9,1),C2793&lt;=DATE(2027,8,31)),(YEAR(C2793)-2026)*12+MONTH(C2793)-8,""))</f>
        <v/>
      </c>
      <c r="T2793">
        <f>IF(AND(A2793="مصروف",R2793&gt;0,I2793="موافق",S2793&lt;&gt;"",H2793&lt;&gt;""),N(G2793),0)</f>
        <v/>
      </c>
    </row>
    <row r="2794">
      <c r="A2794" s="19" t="n"/>
      <c r="B2794" s="20">
        <f>IF(A2794="","",IF(R2794=0,"⚠ أضف سطر عهدة أولًا","DMT-"&amp;TEXT(R2794,"000")))</f>
        <v/>
      </c>
      <c r="C2794" s="21" t="n"/>
      <c r="D2794" s="20">
        <f>IF(C2794="","",IF(S2794="","خارج السنة المالية",INDEX(القوائم!$D$2:$D$13,S2794)))</f>
        <v/>
      </c>
      <c r="E2794" s="22" t="n"/>
      <c r="F2794" s="23" t="n"/>
      <c r="G2794" s="23" t="n"/>
      <c r="H2794" s="22" t="n"/>
      <c r="I2794" s="19" t="n"/>
      <c r="J2794" s="21" t="n"/>
      <c r="K2794" s="19" t="n"/>
      <c r="L2794" s="19" t="n"/>
      <c r="M2794" s="21" t="n"/>
      <c r="N2794" s="22" t="n"/>
      <c r="O2794" s="24">
        <f>IF(A2794&lt;&gt;"عهدة","",SUMIFS($G$8:$G$5007,$B$8:$B$5007,B2794,$A$8:$A$5007,"مصروف",$I$8:$I$5007,"&lt;&gt;مرفوض"))</f>
        <v/>
      </c>
      <c r="P2794" s="25">
        <f>IF(A2794&lt;&gt;"عهدة","",N(F2794)-O2794)</f>
        <v/>
      </c>
      <c r="Q2794" s="26">
        <f>IF(A2794="","",IF(A2794="عهدة",IF(N(F2794)=0,"⚠ أدخل قيمة العهدة",IF(P2794&lt;0,"⛔ عجز / زيادة مصروفات "&amp;TEXT(-P2794,"#,##0"),IF(COUNTIFS($B$8:$B$5007,B2794,$A$8:$A$5007,"مصروف",$I$8:$I$5007,"&lt;&gt;مرفوض",$K$8:$K$5007,"&lt;&gt;نعم")&gt;0,"⚠ "&amp;COUNTIFS($B$8:$B$5007,B2794,$A$8:$A$5007,"مصروف",$I$8:$I$5007,"&lt;&gt;مرفوض",$K$8:$K$5007,"&lt;&gt;نعم")&amp;" مصروف غير مسوى",IF(L2794="تمت التسوية",IF(P2794=0,"✔ متوازنة وتمت التسوية","✔ تمت التسوية – متبقي "&amp;TEXT(P2794,"#,##0")),IF(P2794&gt;0,"متبقي "&amp;TEXT(P2794,"#,##0"),"✔ متوازنة"))))),IF(R2794=0,"⚠ أضف سطر عهدة أولًا",IF(OR(C2794="",N(G2794)=0),"⚠ أكمل التاريخ والقيمة",IF(S2794="","⚠ التاريخ خارج السنة المالية",IF(H2794="","⚠ اختر بند الموازنة",IF(I2794="مرفوض","✖ مرفوض من المدير",IF(I2794&lt;&gt;"موافق","⏳ بانتظار موافقة المدير",IF(K2794&lt;&gt;"نعم","⚠ غير مسوى مع الحسابات","✔ معتمد ومسوى")))))))))</f>
        <v/>
      </c>
      <c r="R2794">
        <f>N(R2793)+IF(A2794="عهدة",1,0)</f>
        <v/>
      </c>
      <c r="S2794">
        <f>IF(C2794="","",IF(AND(C2794&gt;=DATE(2026,9,1),C2794&lt;=DATE(2027,8,31)),(YEAR(C2794)-2026)*12+MONTH(C2794)-8,""))</f>
        <v/>
      </c>
      <c r="T2794">
        <f>IF(AND(A2794="مصروف",R2794&gt;0,I2794="موافق",S2794&lt;&gt;"",H2794&lt;&gt;""),N(G2794),0)</f>
        <v/>
      </c>
    </row>
    <row r="2795">
      <c r="A2795" s="19" t="n"/>
      <c r="B2795" s="20">
        <f>IF(A2795="","",IF(R2795=0,"⚠ أضف سطر عهدة أولًا","DMT-"&amp;TEXT(R2795,"000")))</f>
        <v/>
      </c>
      <c r="C2795" s="21" t="n"/>
      <c r="D2795" s="20">
        <f>IF(C2795="","",IF(S2795="","خارج السنة المالية",INDEX(القوائم!$D$2:$D$13,S2795)))</f>
        <v/>
      </c>
      <c r="E2795" s="22" t="n"/>
      <c r="F2795" s="23" t="n"/>
      <c r="G2795" s="23" t="n"/>
      <c r="H2795" s="22" t="n"/>
      <c r="I2795" s="19" t="n"/>
      <c r="J2795" s="21" t="n"/>
      <c r="K2795" s="19" t="n"/>
      <c r="L2795" s="19" t="n"/>
      <c r="M2795" s="21" t="n"/>
      <c r="N2795" s="22" t="n"/>
      <c r="O2795" s="24">
        <f>IF(A2795&lt;&gt;"عهدة","",SUMIFS($G$8:$G$5007,$B$8:$B$5007,B2795,$A$8:$A$5007,"مصروف",$I$8:$I$5007,"&lt;&gt;مرفوض"))</f>
        <v/>
      </c>
      <c r="P2795" s="25">
        <f>IF(A2795&lt;&gt;"عهدة","",N(F2795)-O2795)</f>
        <v/>
      </c>
      <c r="Q2795" s="26">
        <f>IF(A2795="","",IF(A2795="عهدة",IF(N(F2795)=0,"⚠ أدخل قيمة العهدة",IF(P2795&lt;0,"⛔ عجز / زيادة مصروفات "&amp;TEXT(-P2795,"#,##0"),IF(COUNTIFS($B$8:$B$5007,B2795,$A$8:$A$5007,"مصروف",$I$8:$I$5007,"&lt;&gt;مرفوض",$K$8:$K$5007,"&lt;&gt;نعم")&gt;0,"⚠ "&amp;COUNTIFS($B$8:$B$5007,B2795,$A$8:$A$5007,"مصروف",$I$8:$I$5007,"&lt;&gt;مرفوض",$K$8:$K$5007,"&lt;&gt;نعم")&amp;" مصروف غير مسوى",IF(L2795="تمت التسوية",IF(P2795=0,"✔ متوازنة وتمت التسوية","✔ تمت التسوية – متبقي "&amp;TEXT(P2795,"#,##0")),IF(P2795&gt;0,"متبقي "&amp;TEXT(P2795,"#,##0"),"✔ متوازنة"))))),IF(R2795=0,"⚠ أضف سطر عهدة أولًا",IF(OR(C2795="",N(G2795)=0),"⚠ أكمل التاريخ والقيمة",IF(S2795="","⚠ التاريخ خارج السنة المالية",IF(H2795="","⚠ اختر بند الموازنة",IF(I2795="مرفوض","✖ مرفوض من المدير",IF(I2795&lt;&gt;"موافق","⏳ بانتظار موافقة المدير",IF(K2795&lt;&gt;"نعم","⚠ غير مسوى مع الحسابات","✔ معتمد ومسوى")))))))))</f>
        <v/>
      </c>
      <c r="R2795">
        <f>N(R2794)+IF(A2795="عهدة",1,0)</f>
        <v/>
      </c>
      <c r="S2795">
        <f>IF(C2795="","",IF(AND(C2795&gt;=DATE(2026,9,1),C2795&lt;=DATE(2027,8,31)),(YEAR(C2795)-2026)*12+MONTH(C2795)-8,""))</f>
        <v/>
      </c>
      <c r="T2795">
        <f>IF(AND(A2795="مصروف",R2795&gt;0,I2795="موافق",S2795&lt;&gt;"",H2795&lt;&gt;""),N(G2795),0)</f>
        <v/>
      </c>
    </row>
    <row r="2796">
      <c r="A2796" s="19" t="n"/>
      <c r="B2796" s="20">
        <f>IF(A2796="","",IF(R2796=0,"⚠ أضف سطر عهدة أولًا","DMT-"&amp;TEXT(R2796,"000")))</f>
        <v/>
      </c>
      <c r="C2796" s="21" t="n"/>
      <c r="D2796" s="20">
        <f>IF(C2796="","",IF(S2796="","خارج السنة المالية",INDEX(القوائم!$D$2:$D$13,S2796)))</f>
        <v/>
      </c>
      <c r="E2796" s="22" t="n"/>
      <c r="F2796" s="23" t="n"/>
      <c r="G2796" s="23" t="n"/>
      <c r="H2796" s="22" t="n"/>
      <c r="I2796" s="19" t="n"/>
      <c r="J2796" s="21" t="n"/>
      <c r="K2796" s="19" t="n"/>
      <c r="L2796" s="19" t="n"/>
      <c r="M2796" s="21" t="n"/>
      <c r="N2796" s="22" t="n"/>
      <c r="O2796" s="24">
        <f>IF(A2796&lt;&gt;"عهدة","",SUMIFS($G$8:$G$5007,$B$8:$B$5007,B2796,$A$8:$A$5007,"مصروف",$I$8:$I$5007,"&lt;&gt;مرفوض"))</f>
        <v/>
      </c>
      <c r="P2796" s="25">
        <f>IF(A2796&lt;&gt;"عهدة","",N(F2796)-O2796)</f>
        <v/>
      </c>
      <c r="Q2796" s="26">
        <f>IF(A2796="","",IF(A2796="عهدة",IF(N(F2796)=0,"⚠ أدخل قيمة العهدة",IF(P2796&lt;0,"⛔ عجز / زيادة مصروفات "&amp;TEXT(-P2796,"#,##0"),IF(COUNTIFS($B$8:$B$5007,B2796,$A$8:$A$5007,"مصروف",$I$8:$I$5007,"&lt;&gt;مرفوض",$K$8:$K$5007,"&lt;&gt;نعم")&gt;0,"⚠ "&amp;COUNTIFS($B$8:$B$5007,B2796,$A$8:$A$5007,"مصروف",$I$8:$I$5007,"&lt;&gt;مرفوض",$K$8:$K$5007,"&lt;&gt;نعم")&amp;" مصروف غير مسوى",IF(L2796="تمت التسوية",IF(P2796=0,"✔ متوازنة وتمت التسوية","✔ تمت التسوية – متبقي "&amp;TEXT(P2796,"#,##0")),IF(P2796&gt;0,"متبقي "&amp;TEXT(P2796,"#,##0"),"✔ متوازنة"))))),IF(R2796=0,"⚠ أضف سطر عهدة أولًا",IF(OR(C2796="",N(G2796)=0),"⚠ أكمل التاريخ والقيمة",IF(S2796="","⚠ التاريخ خارج السنة المالية",IF(H2796="","⚠ اختر بند الموازنة",IF(I2796="مرفوض","✖ مرفوض من المدير",IF(I2796&lt;&gt;"موافق","⏳ بانتظار موافقة المدير",IF(K2796&lt;&gt;"نعم","⚠ غير مسوى مع الحسابات","✔ معتمد ومسوى")))))))))</f>
        <v/>
      </c>
      <c r="R2796">
        <f>N(R2795)+IF(A2796="عهدة",1,0)</f>
        <v/>
      </c>
      <c r="S2796">
        <f>IF(C2796="","",IF(AND(C2796&gt;=DATE(2026,9,1),C2796&lt;=DATE(2027,8,31)),(YEAR(C2796)-2026)*12+MONTH(C2796)-8,""))</f>
        <v/>
      </c>
      <c r="T2796">
        <f>IF(AND(A2796="مصروف",R2796&gt;0,I2796="موافق",S2796&lt;&gt;"",H2796&lt;&gt;""),N(G2796),0)</f>
        <v/>
      </c>
    </row>
    <row r="2797">
      <c r="A2797" s="19" t="n"/>
      <c r="B2797" s="20">
        <f>IF(A2797="","",IF(R2797=0,"⚠ أضف سطر عهدة أولًا","DMT-"&amp;TEXT(R2797,"000")))</f>
        <v/>
      </c>
      <c r="C2797" s="21" t="n"/>
      <c r="D2797" s="20">
        <f>IF(C2797="","",IF(S2797="","خارج السنة المالية",INDEX(القوائم!$D$2:$D$13,S2797)))</f>
        <v/>
      </c>
      <c r="E2797" s="22" t="n"/>
      <c r="F2797" s="23" t="n"/>
      <c r="G2797" s="23" t="n"/>
      <c r="H2797" s="22" t="n"/>
      <c r="I2797" s="19" t="n"/>
      <c r="J2797" s="21" t="n"/>
      <c r="K2797" s="19" t="n"/>
      <c r="L2797" s="19" t="n"/>
      <c r="M2797" s="21" t="n"/>
      <c r="N2797" s="22" t="n"/>
      <c r="O2797" s="24">
        <f>IF(A2797&lt;&gt;"عهدة","",SUMIFS($G$8:$G$5007,$B$8:$B$5007,B2797,$A$8:$A$5007,"مصروف",$I$8:$I$5007,"&lt;&gt;مرفوض"))</f>
        <v/>
      </c>
      <c r="P2797" s="25">
        <f>IF(A2797&lt;&gt;"عهدة","",N(F2797)-O2797)</f>
        <v/>
      </c>
      <c r="Q2797" s="26">
        <f>IF(A2797="","",IF(A2797="عهدة",IF(N(F2797)=0,"⚠ أدخل قيمة العهدة",IF(P2797&lt;0,"⛔ عجز / زيادة مصروفات "&amp;TEXT(-P2797,"#,##0"),IF(COUNTIFS($B$8:$B$5007,B2797,$A$8:$A$5007,"مصروف",$I$8:$I$5007,"&lt;&gt;مرفوض",$K$8:$K$5007,"&lt;&gt;نعم")&gt;0,"⚠ "&amp;COUNTIFS($B$8:$B$5007,B2797,$A$8:$A$5007,"مصروف",$I$8:$I$5007,"&lt;&gt;مرفوض",$K$8:$K$5007,"&lt;&gt;نعم")&amp;" مصروف غير مسوى",IF(L2797="تمت التسوية",IF(P2797=0,"✔ متوازنة وتمت التسوية","✔ تمت التسوية – متبقي "&amp;TEXT(P2797,"#,##0")),IF(P2797&gt;0,"متبقي "&amp;TEXT(P2797,"#,##0"),"✔ متوازنة"))))),IF(R2797=0,"⚠ أضف سطر عهدة أولًا",IF(OR(C2797="",N(G2797)=0),"⚠ أكمل التاريخ والقيمة",IF(S2797="","⚠ التاريخ خارج السنة المالية",IF(H2797="","⚠ اختر بند الموازنة",IF(I2797="مرفوض","✖ مرفوض من المدير",IF(I2797&lt;&gt;"موافق","⏳ بانتظار موافقة المدير",IF(K2797&lt;&gt;"نعم","⚠ غير مسوى مع الحسابات","✔ معتمد ومسوى")))))))))</f>
        <v/>
      </c>
      <c r="R2797">
        <f>N(R2796)+IF(A2797="عهدة",1,0)</f>
        <v/>
      </c>
      <c r="S2797">
        <f>IF(C2797="","",IF(AND(C2797&gt;=DATE(2026,9,1),C2797&lt;=DATE(2027,8,31)),(YEAR(C2797)-2026)*12+MONTH(C2797)-8,""))</f>
        <v/>
      </c>
      <c r="T2797">
        <f>IF(AND(A2797="مصروف",R2797&gt;0,I2797="موافق",S2797&lt;&gt;"",H2797&lt;&gt;""),N(G2797),0)</f>
        <v/>
      </c>
    </row>
    <row r="2798">
      <c r="A2798" s="19" t="n"/>
      <c r="B2798" s="20">
        <f>IF(A2798="","",IF(R2798=0,"⚠ أضف سطر عهدة أولًا","DMT-"&amp;TEXT(R2798,"000")))</f>
        <v/>
      </c>
      <c r="C2798" s="21" t="n"/>
      <c r="D2798" s="20">
        <f>IF(C2798="","",IF(S2798="","خارج السنة المالية",INDEX(القوائم!$D$2:$D$13,S2798)))</f>
        <v/>
      </c>
      <c r="E2798" s="22" t="n"/>
      <c r="F2798" s="23" t="n"/>
      <c r="G2798" s="23" t="n"/>
      <c r="H2798" s="22" t="n"/>
      <c r="I2798" s="19" t="n"/>
      <c r="J2798" s="21" t="n"/>
      <c r="K2798" s="19" t="n"/>
      <c r="L2798" s="19" t="n"/>
      <c r="M2798" s="21" t="n"/>
      <c r="N2798" s="22" t="n"/>
      <c r="O2798" s="24">
        <f>IF(A2798&lt;&gt;"عهدة","",SUMIFS($G$8:$G$5007,$B$8:$B$5007,B2798,$A$8:$A$5007,"مصروف",$I$8:$I$5007,"&lt;&gt;مرفوض"))</f>
        <v/>
      </c>
      <c r="P2798" s="25">
        <f>IF(A2798&lt;&gt;"عهدة","",N(F2798)-O2798)</f>
        <v/>
      </c>
      <c r="Q2798" s="26">
        <f>IF(A2798="","",IF(A2798="عهدة",IF(N(F2798)=0,"⚠ أدخل قيمة العهدة",IF(P2798&lt;0,"⛔ عجز / زيادة مصروفات "&amp;TEXT(-P2798,"#,##0"),IF(COUNTIFS($B$8:$B$5007,B2798,$A$8:$A$5007,"مصروف",$I$8:$I$5007,"&lt;&gt;مرفوض",$K$8:$K$5007,"&lt;&gt;نعم")&gt;0,"⚠ "&amp;COUNTIFS($B$8:$B$5007,B2798,$A$8:$A$5007,"مصروف",$I$8:$I$5007,"&lt;&gt;مرفوض",$K$8:$K$5007,"&lt;&gt;نعم")&amp;" مصروف غير مسوى",IF(L2798="تمت التسوية",IF(P2798=0,"✔ متوازنة وتمت التسوية","✔ تمت التسوية – متبقي "&amp;TEXT(P2798,"#,##0")),IF(P2798&gt;0,"متبقي "&amp;TEXT(P2798,"#,##0"),"✔ متوازنة"))))),IF(R2798=0,"⚠ أضف سطر عهدة أولًا",IF(OR(C2798="",N(G2798)=0),"⚠ أكمل التاريخ والقيمة",IF(S2798="","⚠ التاريخ خارج السنة المالية",IF(H2798="","⚠ اختر بند الموازنة",IF(I2798="مرفوض","✖ مرفوض من المدير",IF(I2798&lt;&gt;"موافق","⏳ بانتظار موافقة المدير",IF(K2798&lt;&gt;"نعم","⚠ غير مسوى مع الحسابات","✔ معتمد ومسوى")))))))))</f>
        <v/>
      </c>
      <c r="R2798">
        <f>N(R2797)+IF(A2798="عهدة",1,0)</f>
        <v/>
      </c>
      <c r="S2798">
        <f>IF(C2798="","",IF(AND(C2798&gt;=DATE(2026,9,1),C2798&lt;=DATE(2027,8,31)),(YEAR(C2798)-2026)*12+MONTH(C2798)-8,""))</f>
        <v/>
      </c>
      <c r="T2798">
        <f>IF(AND(A2798="مصروف",R2798&gt;0,I2798="موافق",S2798&lt;&gt;"",H2798&lt;&gt;""),N(G2798),0)</f>
        <v/>
      </c>
    </row>
    <row r="2799">
      <c r="A2799" s="19" t="n"/>
      <c r="B2799" s="20">
        <f>IF(A2799="","",IF(R2799=0,"⚠ أضف سطر عهدة أولًا","DMT-"&amp;TEXT(R2799,"000")))</f>
        <v/>
      </c>
      <c r="C2799" s="21" t="n"/>
      <c r="D2799" s="20">
        <f>IF(C2799="","",IF(S2799="","خارج السنة المالية",INDEX(القوائم!$D$2:$D$13,S2799)))</f>
        <v/>
      </c>
      <c r="E2799" s="22" t="n"/>
      <c r="F2799" s="23" t="n"/>
      <c r="G2799" s="23" t="n"/>
      <c r="H2799" s="22" t="n"/>
      <c r="I2799" s="19" t="n"/>
      <c r="J2799" s="21" t="n"/>
      <c r="K2799" s="19" t="n"/>
      <c r="L2799" s="19" t="n"/>
      <c r="M2799" s="21" t="n"/>
      <c r="N2799" s="22" t="n"/>
      <c r="O2799" s="24">
        <f>IF(A2799&lt;&gt;"عهدة","",SUMIFS($G$8:$G$5007,$B$8:$B$5007,B2799,$A$8:$A$5007,"مصروف",$I$8:$I$5007,"&lt;&gt;مرفوض"))</f>
        <v/>
      </c>
      <c r="P2799" s="25">
        <f>IF(A2799&lt;&gt;"عهدة","",N(F2799)-O2799)</f>
        <v/>
      </c>
      <c r="Q2799" s="26">
        <f>IF(A2799="","",IF(A2799="عهدة",IF(N(F2799)=0,"⚠ أدخل قيمة العهدة",IF(P2799&lt;0,"⛔ عجز / زيادة مصروفات "&amp;TEXT(-P2799,"#,##0"),IF(COUNTIFS($B$8:$B$5007,B2799,$A$8:$A$5007,"مصروف",$I$8:$I$5007,"&lt;&gt;مرفوض",$K$8:$K$5007,"&lt;&gt;نعم")&gt;0,"⚠ "&amp;COUNTIFS($B$8:$B$5007,B2799,$A$8:$A$5007,"مصروف",$I$8:$I$5007,"&lt;&gt;مرفوض",$K$8:$K$5007,"&lt;&gt;نعم")&amp;" مصروف غير مسوى",IF(L2799="تمت التسوية",IF(P2799=0,"✔ متوازنة وتمت التسوية","✔ تمت التسوية – متبقي "&amp;TEXT(P2799,"#,##0")),IF(P2799&gt;0,"متبقي "&amp;TEXT(P2799,"#,##0"),"✔ متوازنة"))))),IF(R2799=0,"⚠ أضف سطر عهدة أولًا",IF(OR(C2799="",N(G2799)=0),"⚠ أكمل التاريخ والقيمة",IF(S2799="","⚠ التاريخ خارج السنة المالية",IF(H2799="","⚠ اختر بند الموازنة",IF(I2799="مرفوض","✖ مرفوض من المدير",IF(I2799&lt;&gt;"موافق","⏳ بانتظار موافقة المدير",IF(K2799&lt;&gt;"نعم","⚠ غير مسوى مع الحسابات","✔ معتمد ومسوى")))))))))</f>
        <v/>
      </c>
      <c r="R2799">
        <f>N(R2798)+IF(A2799="عهدة",1,0)</f>
        <v/>
      </c>
      <c r="S2799">
        <f>IF(C2799="","",IF(AND(C2799&gt;=DATE(2026,9,1),C2799&lt;=DATE(2027,8,31)),(YEAR(C2799)-2026)*12+MONTH(C2799)-8,""))</f>
        <v/>
      </c>
      <c r="T2799">
        <f>IF(AND(A2799="مصروف",R2799&gt;0,I2799="موافق",S2799&lt;&gt;"",H2799&lt;&gt;""),N(G2799),0)</f>
        <v/>
      </c>
    </row>
    <row r="2800">
      <c r="A2800" s="19" t="n"/>
      <c r="B2800" s="20">
        <f>IF(A2800="","",IF(R2800=0,"⚠ أضف سطر عهدة أولًا","DMT-"&amp;TEXT(R2800,"000")))</f>
        <v/>
      </c>
      <c r="C2800" s="21" t="n"/>
      <c r="D2800" s="20">
        <f>IF(C2800="","",IF(S2800="","خارج السنة المالية",INDEX(القوائم!$D$2:$D$13,S2800)))</f>
        <v/>
      </c>
      <c r="E2800" s="22" t="n"/>
      <c r="F2800" s="23" t="n"/>
      <c r="G2800" s="23" t="n"/>
      <c r="H2800" s="22" t="n"/>
      <c r="I2800" s="19" t="n"/>
      <c r="J2800" s="21" t="n"/>
      <c r="K2800" s="19" t="n"/>
      <c r="L2800" s="19" t="n"/>
      <c r="M2800" s="21" t="n"/>
      <c r="N2800" s="22" t="n"/>
      <c r="O2800" s="24">
        <f>IF(A2800&lt;&gt;"عهدة","",SUMIFS($G$8:$G$5007,$B$8:$B$5007,B2800,$A$8:$A$5007,"مصروف",$I$8:$I$5007,"&lt;&gt;مرفوض"))</f>
        <v/>
      </c>
      <c r="P2800" s="25">
        <f>IF(A2800&lt;&gt;"عهدة","",N(F2800)-O2800)</f>
        <v/>
      </c>
      <c r="Q2800" s="26">
        <f>IF(A2800="","",IF(A2800="عهدة",IF(N(F2800)=0,"⚠ أدخل قيمة العهدة",IF(P2800&lt;0,"⛔ عجز / زيادة مصروفات "&amp;TEXT(-P2800,"#,##0"),IF(COUNTIFS($B$8:$B$5007,B2800,$A$8:$A$5007,"مصروف",$I$8:$I$5007,"&lt;&gt;مرفوض",$K$8:$K$5007,"&lt;&gt;نعم")&gt;0,"⚠ "&amp;COUNTIFS($B$8:$B$5007,B2800,$A$8:$A$5007,"مصروف",$I$8:$I$5007,"&lt;&gt;مرفوض",$K$8:$K$5007,"&lt;&gt;نعم")&amp;" مصروف غير مسوى",IF(L2800="تمت التسوية",IF(P2800=0,"✔ متوازنة وتمت التسوية","✔ تمت التسوية – متبقي "&amp;TEXT(P2800,"#,##0")),IF(P2800&gt;0,"متبقي "&amp;TEXT(P2800,"#,##0"),"✔ متوازنة"))))),IF(R2800=0,"⚠ أضف سطر عهدة أولًا",IF(OR(C2800="",N(G2800)=0),"⚠ أكمل التاريخ والقيمة",IF(S2800="","⚠ التاريخ خارج السنة المالية",IF(H2800="","⚠ اختر بند الموازنة",IF(I2800="مرفوض","✖ مرفوض من المدير",IF(I2800&lt;&gt;"موافق","⏳ بانتظار موافقة المدير",IF(K2800&lt;&gt;"نعم","⚠ غير مسوى مع الحسابات","✔ معتمد ومسوى")))))))))</f>
        <v/>
      </c>
      <c r="R2800">
        <f>N(R2799)+IF(A2800="عهدة",1,0)</f>
        <v/>
      </c>
      <c r="S2800">
        <f>IF(C2800="","",IF(AND(C2800&gt;=DATE(2026,9,1),C2800&lt;=DATE(2027,8,31)),(YEAR(C2800)-2026)*12+MONTH(C2800)-8,""))</f>
        <v/>
      </c>
      <c r="T2800">
        <f>IF(AND(A2800="مصروف",R2800&gt;0,I2800="موافق",S2800&lt;&gt;"",H2800&lt;&gt;""),N(G2800),0)</f>
        <v/>
      </c>
    </row>
    <row r="2801">
      <c r="A2801" s="19" t="n"/>
      <c r="B2801" s="20">
        <f>IF(A2801="","",IF(R2801=0,"⚠ أضف سطر عهدة أولًا","DMT-"&amp;TEXT(R2801,"000")))</f>
        <v/>
      </c>
      <c r="C2801" s="21" t="n"/>
      <c r="D2801" s="20">
        <f>IF(C2801="","",IF(S2801="","خارج السنة المالية",INDEX(القوائم!$D$2:$D$13,S2801)))</f>
        <v/>
      </c>
      <c r="E2801" s="22" t="n"/>
      <c r="F2801" s="23" t="n"/>
      <c r="G2801" s="23" t="n"/>
      <c r="H2801" s="22" t="n"/>
      <c r="I2801" s="19" t="n"/>
      <c r="J2801" s="21" t="n"/>
      <c r="K2801" s="19" t="n"/>
      <c r="L2801" s="19" t="n"/>
      <c r="M2801" s="21" t="n"/>
      <c r="N2801" s="22" t="n"/>
      <c r="O2801" s="24">
        <f>IF(A2801&lt;&gt;"عهدة","",SUMIFS($G$8:$G$5007,$B$8:$B$5007,B2801,$A$8:$A$5007,"مصروف",$I$8:$I$5007,"&lt;&gt;مرفوض"))</f>
        <v/>
      </c>
      <c r="P2801" s="25">
        <f>IF(A2801&lt;&gt;"عهدة","",N(F2801)-O2801)</f>
        <v/>
      </c>
      <c r="Q2801" s="26">
        <f>IF(A2801="","",IF(A2801="عهدة",IF(N(F2801)=0,"⚠ أدخل قيمة العهدة",IF(P2801&lt;0,"⛔ عجز / زيادة مصروفات "&amp;TEXT(-P2801,"#,##0"),IF(COUNTIFS($B$8:$B$5007,B2801,$A$8:$A$5007,"مصروف",$I$8:$I$5007,"&lt;&gt;مرفوض",$K$8:$K$5007,"&lt;&gt;نعم")&gt;0,"⚠ "&amp;COUNTIFS($B$8:$B$5007,B2801,$A$8:$A$5007,"مصروف",$I$8:$I$5007,"&lt;&gt;مرفوض",$K$8:$K$5007,"&lt;&gt;نعم")&amp;" مصروف غير مسوى",IF(L2801="تمت التسوية",IF(P2801=0,"✔ متوازنة وتمت التسوية","✔ تمت التسوية – متبقي "&amp;TEXT(P2801,"#,##0")),IF(P2801&gt;0,"متبقي "&amp;TEXT(P2801,"#,##0"),"✔ متوازنة"))))),IF(R2801=0,"⚠ أضف سطر عهدة أولًا",IF(OR(C2801="",N(G2801)=0),"⚠ أكمل التاريخ والقيمة",IF(S2801="","⚠ التاريخ خارج السنة المالية",IF(H2801="","⚠ اختر بند الموازنة",IF(I2801="مرفوض","✖ مرفوض من المدير",IF(I2801&lt;&gt;"موافق","⏳ بانتظار موافقة المدير",IF(K2801&lt;&gt;"نعم","⚠ غير مسوى مع الحسابات","✔ معتمد ومسوى")))))))))</f>
        <v/>
      </c>
      <c r="R2801">
        <f>N(R2800)+IF(A2801="عهدة",1,0)</f>
        <v/>
      </c>
      <c r="S2801">
        <f>IF(C2801="","",IF(AND(C2801&gt;=DATE(2026,9,1),C2801&lt;=DATE(2027,8,31)),(YEAR(C2801)-2026)*12+MONTH(C2801)-8,""))</f>
        <v/>
      </c>
      <c r="T2801">
        <f>IF(AND(A2801="مصروف",R2801&gt;0,I2801="موافق",S2801&lt;&gt;"",H2801&lt;&gt;""),N(G2801),0)</f>
        <v/>
      </c>
    </row>
    <row r="2802">
      <c r="A2802" s="19" t="n"/>
      <c r="B2802" s="20">
        <f>IF(A2802="","",IF(R2802=0,"⚠ أضف سطر عهدة أولًا","DMT-"&amp;TEXT(R2802,"000")))</f>
        <v/>
      </c>
      <c r="C2802" s="21" t="n"/>
      <c r="D2802" s="20">
        <f>IF(C2802="","",IF(S2802="","خارج السنة المالية",INDEX(القوائم!$D$2:$D$13,S2802)))</f>
        <v/>
      </c>
      <c r="E2802" s="22" t="n"/>
      <c r="F2802" s="23" t="n"/>
      <c r="G2802" s="23" t="n"/>
      <c r="H2802" s="22" t="n"/>
      <c r="I2802" s="19" t="n"/>
      <c r="J2802" s="21" t="n"/>
      <c r="K2802" s="19" t="n"/>
      <c r="L2802" s="19" t="n"/>
      <c r="M2802" s="21" t="n"/>
      <c r="N2802" s="22" t="n"/>
      <c r="O2802" s="24">
        <f>IF(A2802&lt;&gt;"عهدة","",SUMIFS($G$8:$G$5007,$B$8:$B$5007,B2802,$A$8:$A$5007,"مصروف",$I$8:$I$5007,"&lt;&gt;مرفوض"))</f>
        <v/>
      </c>
      <c r="P2802" s="25">
        <f>IF(A2802&lt;&gt;"عهدة","",N(F2802)-O2802)</f>
        <v/>
      </c>
      <c r="Q2802" s="26">
        <f>IF(A2802="","",IF(A2802="عهدة",IF(N(F2802)=0,"⚠ أدخل قيمة العهدة",IF(P2802&lt;0,"⛔ عجز / زيادة مصروفات "&amp;TEXT(-P2802,"#,##0"),IF(COUNTIFS($B$8:$B$5007,B2802,$A$8:$A$5007,"مصروف",$I$8:$I$5007,"&lt;&gt;مرفوض",$K$8:$K$5007,"&lt;&gt;نعم")&gt;0,"⚠ "&amp;COUNTIFS($B$8:$B$5007,B2802,$A$8:$A$5007,"مصروف",$I$8:$I$5007,"&lt;&gt;مرفوض",$K$8:$K$5007,"&lt;&gt;نعم")&amp;" مصروف غير مسوى",IF(L2802="تمت التسوية",IF(P2802=0,"✔ متوازنة وتمت التسوية","✔ تمت التسوية – متبقي "&amp;TEXT(P2802,"#,##0")),IF(P2802&gt;0,"متبقي "&amp;TEXT(P2802,"#,##0"),"✔ متوازنة"))))),IF(R2802=0,"⚠ أضف سطر عهدة أولًا",IF(OR(C2802="",N(G2802)=0),"⚠ أكمل التاريخ والقيمة",IF(S2802="","⚠ التاريخ خارج السنة المالية",IF(H2802="","⚠ اختر بند الموازنة",IF(I2802="مرفوض","✖ مرفوض من المدير",IF(I2802&lt;&gt;"موافق","⏳ بانتظار موافقة المدير",IF(K2802&lt;&gt;"نعم","⚠ غير مسوى مع الحسابات","✔ معتمد ومسوى")))))))))</f>
        <v/>
      </c>
      <c r="R2802">
        <f>N(R2801)+IF(A2802="عهدة",1,0)</f>
        <v/>
      </c>
      <c r="S2802">
        <f>IF(C2802="","",IF(AND(C2802&gt;=DATE(2026,9,1),C2802&lt;=DATE(2027,8,31)),(YEAR(C2802)-2026)*12+MONTH(C2802)-8,""))</f>
        <v/>
      </c>
      <c r="T2802">
        <f>IF(AND(A2802="مصروف",R2802&gt;0,I2802="موافق",S2802&lt;&gt;"",H2802&lt;&gt;""),N(G2802),0)</f>
        <v/>
      </c>
    </row>
    <row r="2803">
      <c r="A2803" s="19" t="n"/>
      <c r="B2803" s="20">
        <f>IF(A2803="","",IF(R2803=0,"⚠ أضف سطر عهدة أولًا","DMT-"&amp;TEXT(R2803,"000")))</f>
        <v/>
      </c>
      <c r="C2803" s="21" t="n"/>
      <c r="D2803" s="20">
        <f>IF(C2803="","",IF(S2803="","خارج السنة المالية",INDEX(القوائم!$D$2:$D$13,S2803)))</f>
        <v/>
      </c>
      <c r="E2803" s="22" t="n"/>
      <c r="F2803" s="23" t="n"/>
      <c r="G2803" s="23" t="n"/>
      <c r="H2803" s="22" t="n"/>
      <c r="I2803" s="19" t="n"/>
      <c r="J2803" s="21" t="n"/>
      <c r="K2803" s="19" t="n"/>
      <c r="L2803" s="19" t="n"/>
      <c r="M2803" s="21" t="n"/>
      <c r="N2803" s="22" t="n"/>
      <c r="O2803" s="24">
        <f>IF(A2803&lt;&gt;"عهدة","",SUMIFS($G$8:$G$5007,$B$8:$B$5007,B2803,$A$8:$A$5007,"مصروف",$I$8:$I$5007,"&lt;&gt;مرفوض"))</f>
        <v/>
      </c>
      <c r="P2803" s="25">
        <f>IF(A2803&lt;&gt;"عهدة","",N(F2803)-O2803)</f>
        <v/>
      </c>
      <c r="Q2803" s="26">
        <f>IF(A2803="","",IF(A2803="عهدة",IF(N(F2803)=0,"⚠ أدخل قيمة العهدة",IF(P2803&lt;0,"⛔ عجز / زيادة مصروفات "&amp;TEXT(-P2803,"#,##0"),IF(COUNTIFS($B$8:$B$5007,B2803,$A$8:$A$5007,"مصروف",$I$8:$I$5007,"&lt;&gt;مرفوض",$K$8:$K$5007,"&lt;&gt;نعم")&gt;0,"⚠ "&amp;COUNTIFS($B$8:$B$5007,B2803,$A$8:$A$5007,"مصروف",$I$8:$I$5007,"&lt;&gt;مرفوض",$K$8:$K$5007,"&lt;&gt;نعم")&amp;" مصروف غير مسوى",IF(L2803="تمت التسوية",IF(P2803=0,"✔ متوازنة وتمت التسوية","✔ تمت التسوية – متبقي "&amp;TEXT(P2803,"#,##0")),IF(P2803&gt;0,"متبقي "&amp;TEXT(P2803,"#,##0"),"✔ متوازنة"))))),IF(R2803=0,"⚠ أضف سطر عهدة أولًا",IF(OR(C2803="",N(G2803)=0),"⚠ أكمل التاريخ والقيمة",IF(S2803="","⚠ التاريخ خارج السنة المالية",IF(H2803="","⚠ اختر بند الموازنة",IF(I2803="مرفوض","✖ مرفوض من المدير",IF(I2803&lt;&gt;"موافق","⏳ بانتظار موافقة المدير",IF(K2803&lt;&gt;"نعم","⚠ غير مسوى مع الحسابات","✔ معتمد ومسوى")))))))))</f>
        <v/>
      </c>
      <c r="R2803">
        <f>N(R2802)+IF(A2803="عهدة",1,0)</f>
        <v/>
      </c>
      <c r="S2803">
        <f>IF(C2803="","",IF(AND(C2803&gt;=DATE(2026,9,1),C2803&lt;=DATE(2027,8,31)),(YEAR(C2803)-2026)*12+MONTH(C2803)-8,""))</f>
        <v/>
      </c>
      <c r="T2803">
        <f>IF(AND(A2803="مصروف",R2803&gt;0,I2803="موافق",S2803&lt;&gt;"",H2803&lt;&gt;""),N(G2803),0)</f>
        <v/>
      </c>
    </row>
    <row r="2804">
      <c r="A2804" s="19" t="n"/>
      <c r="B2804" s="20">
        <f>IF(A2804="","",IF(R2804=0,"⚠ أضف سطر عهدة أولًا","DMT-"&amp;TEXT(R2804,"000")))</f>
        <v/>
      </c>
      <c r="C2804" s="21" t="n"/>
      <c r="D2804" s="20">
        <f>IF(C2804="","",IF(S2804="","خارج السنة المالية",INDEX(القوائم!$D$2:$D$13,S2804)))</f>
        <v/>
      </c>
      <c r="E2804" s="22" t="n"/>
      <c r="F2804" s="23" t="n"/>
      <c r="G2804" s="23" t="n"/>
      <c r="H2804" s="22" t="n"/>
      <c r="I2804" s="19" t="n"/>
      <c r="J2804" s="21" t="n"/>
      <c r="K2804" s="19" t="n"/>
      <c r="L2804" s="19" t="n"/>
      <c r="M2804" s="21" t="n"/>
      <c r="N2804" s="22" t="n"/>
      <c r="O2804" s="24">
        <f>IF(A2804&lt;&gt;"عهدة","",SUMIFS($G$8:$G$5007,$B$8:$B$5007,B2804,$A$8:$A$5007,"مصروف",$I$8:$I$5007,"&lt;&gt;مرفوض"))</f>
        <v/>
      </c>
      <c r="P2804" s="25">
        <f>IF(A2804&lt;&gt;"عهدة","",N(F2804)-O2804)</f>
        <v/>
      </c>
      <c r="Q2804" s="26">
        <f>IF(A2804="","",IF(A2804="عهدة",IF(N(F2804)=0,"⚠ أدخل قيمة العهدة",IF(P2804&lt;0,"⛔ عجز / زيادة مصروفات "&amp;TEXT(-P2804,"#,##0"),IF(COUNTIFS($B$8:$B$5007,B2804,$A$8:$A$5007,"مصروف",$I$8:$I$5007,"&lt;&gt;مرفوض",$K$8:$K$5007,"&lt;&gt;نعم")&gt;0,"⚠ "&amp;COUNTIFS($B$8:$B$5007,B2804,$A$8:$A$5007,"مصروف",$I$8:$I$5007,"&lt;&gt;مرفوض",$K$8:$K$5007,"&lt;&gt;نعم")&amp;" مصروف غير مسوى",IF(L2804="تمت التسوية",IF(P2804=0,"✔ متوازنة وتمت التسوية","✔ تمت التسوية – متبقي "&amp;TEXT(P2804,"#,##0")),IF(P2804&gt;0,"متبقي "&amp;TEXT(P2804,"#,##0"),"✔ متوازنة"))))),IF(R2804=0,"⚠ أضف سطر عهدة أولًا",IF(OR(C2804="",N(G2804)=0),"⚠ أكمل التاريخ والقيمة",IF(S2804="","⚠ التاريخ خارج السنة المالية",IF(H2804="","⚠ اختر بند الموازنة",IF(I2804="مرفوض","✖ مرفوض من المدير",IF(I2804&lt;&gt;"موافق","⏳ بانتظار موافقة المدير",IF(K2804&lt;&gt;"نعم","⚠ غير مسوى مع الحسابات","✔ معتمد ومسوى")))))))))</f>
        <v/>
      </c>
      <c r="R2804">
        <f>N(R2803)+IF(A2804="عهدة",1,0)</f>
        <v/>
      </c>
      <c r="S2804">
        <f>IF(C2804="","",IF(AND(C2804&gt;=DATE(2026,9,1),C2804&lt;=DATE(2027,8,31)),(YEAR(C2804)-2026)*12+MONTH(C2804)-8,""))</f>
        <v/>
      </c>
      <c r="T2804">
        <f>IF(AND(A2804="مصروف",R2804&gt;0,I2804="موافق",S2804&lt;&gt;"",H2804&lt;&gt;""),N(G2804),0)</f>
        <v/>
      </c>
    </row>
    <row r="2805">
      <c r="A2805" s="19" t="n"/>
      <c r="B2805" s="20">
        <f>IF(A2805="","",IF(R2805=0,"⚠ أضف سطر عهدة أولًا","DMT-"&amp;TEXT(R2805,"000")))</f>
        <v/>
      </c>
      <c r="C2805" s="21" t="n"/>
      <c r="D2805" s="20">
        <f>IF(C2805="","",IF(S2805="","خارج السنة المالية",INDEX(القوائم!$D$2:$D$13,S2805)))</f>
        <v/>
      </c>
      <c r="E2805" s="22" t="n"/>
      <c r="F2805" s="23" t="n"/>
      <c r="G2805" s="23" t="n"/>
      <c r="H2805" s="22" t="n"/>
      <c r="I2805" s="19" t="n"/>
      <c r="J2805" s="21" t="n"/>
      <c r="K2805" s="19" t="n"/>
      <c r="L2805" s="19" t="n"/>
      <c r="M2805" s="21" t="n"/>
      <c r="N2805" s="22" t="n"/>
      <c r="O2805" s="24">
        <f>IF(A2805&lt;&gt;"عهدة","",SUMIFS($G$8:$G$5007,$B$8:$B$5007,B2805,$A$8:$A$5007,"مصروف",$I$8:$I$5007,"&lt;&gt;مرفوض"))</f>
        <v/>
      </c>
      <c r="P2805" s="25">
        <f>IF(A2805&lt;&gt;"عهدة","",N(F2805)-O2805)</f>
        <v/>
      </c>
      <c r="Q2805" s="26">
        <f>IF(A2805="","",IF(A2805="عهدة",IF(N(F2805)=0,"⚠ أدخل قيمة العهدة",IF(P2805&lt;0,"⛔ عجز / زيادة مصروفات "&amp;TEXT(-P2805,"#,##0"),IF(COUNTIFS($B$8:$B$5007,B2805,$A$8:$A$5007,"مصروف",$I$8:$I$5007,"&lt;&gt;مرفوض",$K$8:$K$5007,"&lt;&gt;نعم")&gt;0,"⚠ "&amp;COUNTIFS($B$8:$B$5007,B2805,$A$8:$A$5007,"مصروف",$I$8:$I$5007,"&lt;&gt;مرفوض",$K$8:$K$5007,"&lt;&gt;نعم")&amp;" مصروف غير مسوى",IF(L2805="تمت التسوية",IF(P2805=0,"✔ متوازنة وتمت التسوية","✔ تمت التسوية – متبقي "&amp;TEXT(P2805,"#,##0")),IF(P2805&gt;0,"متبقي "&amp;TEXT(P2805,"#,##0"),"✔ متوازنة"))))),IF(R2805=0,"⚠ أضف سطر عهدة أولًا",IF(OR(C2805="",N(G2805)=0),"⚠ أكمل التاريخ والقيمة",IF(S2805="","⚠ التاريخ خارج السنة المالية",IF(H2805="","⚠ اختر بند الموازنة",IF(I2805="مرفوض","✖ مرفوض من المدير",IF(I2805&lt;&gt;"موافق","⏳ بانتظار موافقة المدير",IF(K2805&lt;&gt;"نعم","⚠ غير مسوى مع الحسابات","✔ معتمد ومسوى")))))))))</f>
        <v/>
      </c>
      <c r="R2805">
        <f>N(R2804)+IF(A2805="عهدة",1,0)</f>
        <v/>
      </c>
      <c r="S2805">
        <f>IF(C2805="","",IF(AND(C2805&gt;=DATE(2026,9,1),C2805&lt;=DATE(2027,8,31)),(YEAR(C2805)-2026)*12+MONTH(C2805)-8,""))</f>
        <v/>
      </c>
      <c r="T2805">
        <f>IF(AND(A2805="مصروف",R2805&gt;0,I2805="موافق",S2805&lt;&gt;"",H2805&lt;&gt;""),N(G2805),0)</f>
        <v/>
      </c>
    </row>
    <row r="2806">
      <c r="A2806" s="19" t="n"/>
      <c r="B2806" s="20">
        <f>IF(A2806="","",IF(R2806=0,"⚠ أضف سطر عهدة أولًا","DMT-"&amp;TEXT(R2806,"000")))</f>
        <v/>
      </c>
      <c r="C2806" s="21" t="n"/>
      <c r="D2806" s="20">
        <f>IF(C2806="","",IF(S2806="","خارج السنة المالية",INDEX(القوائم!$D$2:$D$13,S2806)))</f>
        <v/>
      </c>
      <c r="E2806" s="22" t="n"/>
      <c r="F2806" s="23" t="n"/>
      <c r="G2806" s="23" t="n"/>
      <c r="H2806" s="22" t="n"/>
      <c r="I2806" s="19" t="n"/>
      <c r="J2806" s="21" t="n"/>
      <c r="K2806" s="19" t="n"/>
      <c r="L2806" s="19" t="n"/>
      <c r="M2806" s="21" t="n"/>
      <c r="N2806" s="22" t="n"/>
      <c r="O2806" s="24">
        <f>IF(A2806&lt;&gt;"عهدة","",SUMIFS($G$8:$G$5007,$B$8:$B$5007,B2806,$A$8:$A$5007,"مصروف",$I$8:$I$5007,"&lt;&gt;مرفوض"))</f>
        <v/>
      </c>
      <c r="P2806" s="25">
        <f>IF(A2806&lt;&gt;"عهدة","",N(F2806)-O2806)</f>
        <v/>
      </c>
      <c r="Q2806" s="26">
        <f>IF(A2806="","",IF(A2806="عهدة",IF(N(F2806)=0,"⚠ أدخل قيمة العهدة",IF(P2806&lt;0,"⛔ عجز / زيادة مصروفات "&amp;TEXT(-P2806,"#,##0"),IF(COUNTIFS($B$8:$B$5007,B2806,$A$8:$A$5007,"مصروف",$I$8:$I$5007,"&lt;&gt;مرفوض",$K$8:$K$5007,"&lt;&gt;نعم")&gt;0,"⚠ "&amp;COUNTIFS($B$8:$B$5007,B2806,$A$8:$A$5007,"مصروف",$I$8:$I$5007,"&lt;&gt;مرفوض",$K$8:$K$5007,"&lt;&gt;نعم")&amp;" مصروف غير مسوى",IF(L2806="تمت التسوية",IF(P2806=0,"✔ متوازنة وتمت التسوية","✔ تمت التسوية – متبقي "&amp;TEXT(P2806,"#,##0")),IF(P2806&gt;0,"متبقي "&amp;TEXT(P2806,"#,##0"),"✔ متوازنة"))))),IF(R2806=0,"⚠ أضف سطر عهدة أولًا",IF(OR(C2806="",N(G2806)=0),"⚠ أكمل التاريخ والقيمة",IF(S2806="","⚠ التاريخ خارج السنة المالية",IF(H2806="","⚠ اختر بند الموازنة",IF(I2806="مرفوض","✖ مرفوض من المدير",IF(I2806&lt;&gt;"موافق","⏳ بانتظار موافقة المدير",IF(K2806&lt;&gt;"نعم","⚠ غير مسوى مع الحسابات","✔ معتمد ومسوى")))))))))</f>
        <v/>
      </c>
      <c r="R2806">
        <f>N(R2805)+IF(A2806="عهدة",1,0)</f>
        <v/>
      </c>
      <c r="S2806">
        <f>IF(C2806="","",IF(AND(C2806&gt;=DATE(2026,9,1),C2806&lt;=DATE(2027,8,31)),(YEAR(C2806)-2026)*12+MONTH(C2806)-8,""))</f>
        <v/>
      </c>
      <c r="T2806">
        <f>IF(AND(A2806="مصروف",R2806&gt;0,I2806="موافق",S2806&lt;&gt;"",H2806&lt;&gt;""),N(G2806),0)</f>
        <v/>
      </c>
    </row>
    <row r="2807">
      <c r="A2807" s="19" t="n"/>
      <c r="B2807" s="20">
        <f>IF(A2807="","",IF(R2807=0,"⚠ أضف سطر عهدة أولًا","DMT-"&amp;TEXT(R2807,"000")))</f>
        <v/>
      </c>
      <c r="C2807" s="21" t="n"/>
      <c r="D2807" s="20">
        <f>IF(C2807="","",IF(S2807="","خارج السنة المالية",INDEX(القوائم!$D$2:$D$13,S2807)))</f>
        <v/>
      </c>
      <c r="E2807" s="22" t="n"/>
      <c r="F2807" s="23" t="n"/>
      <c r="G2807" s="23" t="n"/>
      <c r="H2807" s="22" t="n"/>
      <c r="I2807" s="19" t="n"/>
      <c r="J2807" s="21" t="n"/>
      <c r="K2807" s="19" t="n"/>
      <c r="L2807" s="19" t="n"/>
      <c r="M2807" s="21" t="n"/>
      <c r="N2807" s="22" t="n"/>
      <c r="O2807" s="24">
        <f>IF(A2807&lt;&gt;"عهدة","",SUMIFS($G$8:$G$5007,$B$8:$B$5007,B2807,$A$8:$A$5007,"مصروف",$I$8:$I$5007,"&lt;&gt;مرفوض"))</f>
        <v/>
      </c>
      <c r="P2807" s="25">
        <f>IF(A2807&lt;&gt;"عهدة","",N(F2807)-O2807)</f>
        <v/>
      </c>
      <c r="Q2807" s="26">
        <f>IF(A2807="","",IF(A2807="عهدة",IF(N(F2807)=0,"⚠ أدخل قيمة العهدة",IF(P2807&lt;0,"⛔ عجز / زيادة مصروفات "&amp;TEXT(-P2807,"#,##0"),IF(COUNTIFS($B$8:$B$5007,B2807,$A$8:$A$5007,"مصروف",$I$8:$I$5007,"&lt;&gt;مرفوض",$K$8:$K$5007,"&lt;&gt;نعم")&gt;0,"⚠ "&amp;COUNTIFS($B$8:$B$5007,B2807,$A$8:$A$5007,"مصروف",$I$8:$I$5007,"&lt;&gt;مرفوض",$K$8:$K$5007,"&lt;&gt;نعم")&amp;" مصروف غير مسوى",IF(L2807="تمت التسوية",IF(P2807=0,"✔ متوازنة وتمت التسوية","✔ تمت التسوية – متبقي "&amp;TEXT(P2807,"#,##0")),IF(P2807&gt;0,"متبقي "&amp;TEXT(P2807,"#,##0"),"✔ متوازنة"))))),IF(R2807=0,"⚠ أضف سطر عهدة أولًا",IF(OR(C2807="",N(G2807)=0),"⚠ أكمل التاريخ والقيمة",IF(S2807="","⚠ التاريخ خارج السنة المالية",IF(H2807="","⚠ اختر بند الموازنة",IF(I2807="مرفوض","✖ مرفوض من المدير",IF(I2807&lt;&gt;"موافق","⏳ بانتظار موافقة المدير",IF(K2807&lt;&gt;"نعم","⚠ غير مسوى مع الحسابات","✔ معتمد ومسوى")))))))))</f>
        <v/>
      </c>
      <c r="R2807">
        <f>N(R2806)+IF(A2807="عهدة",1,0)</f>
        <v/>
      </c>
      <c r="S2807">
        <f>IF(C2807="","",IF(AND(C2807&gt;=DATE(2026,9,1),C2807&lt;=DATE(2027,8,31)),(YEAR(C2807)-2026)*12+MONTH(C2807)-8,""))</f>
        <v/>
      </c>
      <c r="T2807">
        <f>IF(AND(A2807="مصروف",R2807&gt;0,I2807="موافق",S2807&lt;&gt;"",H2807&lt;&gt;""),N(G2807),0)</f>
        <v/>
      </c>
    </row>
    <row r="2808">
      <c r="A2808" s="19" t="n"/>
      <c r="B2808" s="20">
        <f>IF(A2808="","",IF(R2808=0,"⚠ أضف سطر عهدة أولًا","DMT-"&amp;TEXT(R2808,"000")))</f>
        <v/>
      </c>
      <c r="C2808" s="21" t="n"/>
      <c r="D2808" s="20">
        <f>IF(C2808="","",IF(S2808="","خارج السنة المالية",INDEX(القوائم!$D$2:$D$13,S2808)))</f>
        <v/>
      </c>
      <c r="E2808" s="22" t="n"/>
      <c r="F2808" s="23" t="n"/>
      <c r="G2808" s="23" t="n"/>
      <c r="H2808" s="22" t="n"/>
      <c r="I2808" s="19" t="n"/>
      <c r="J2808" s="21" t="n"/>
      <c r="K2808" s="19" t="n"/>
      <c r="L2808" s="19" t="n"/>
      <c r="M2808" s="21" t="n"/>
      <c r="N2808" s="22" t="n"/>
      <c r="O2808" s="24">
        <f>IF(A2808&lt;&gt;"عهدة","",SUMIFS($G$8:$G$5007,$B$8:$B$5007,B2808,$A$8:$A$5007,"مصروف",$I$8:$I$5007,"&lt;&gt;مرفوض"))</f>
        <v/>
      </c>
      <c r="P2808" s="25">
        <f>IF(A2808&lt;&gt;"عهدة","",N(F2808)-O2808)</f>
        <v/>
      </c>
      <c r="Q2808" s="26">
        <f>IF(A2808="","",IF(A2808="عهدة",IF(N(F2808)=0,"⚠ أدخل قيمة العهدة",IF(P2808&lt;0,"⛔ عجز / زيادة مصروفات "&amp;TEXT(-P2808,"#,##0"),IF(COUNTIFS($B$8:$B$5007,B2808,$A$8:$A$5007,"مصروف",$I$8:$I$5007,"&lt;&gt;مرفوض",$K$8:$K$5007,"&lt;&gt;نعم")&gt;0,"⚠ "&amp;COUNTIFS($B$8:$B$5007,B2808,$A$8:$A$5007,"مصروف",$I$8:$I$5007,"&lt;&gt;مرفوض",$K$8:$K$5007,"&lt;&gt;نعم")&amp;" مصروف غير مسوى",IF(L2808="تمت التسوية",IF(P2808=0,"✔ متوازنة وتمت التسوية","✔ تمت التسوية – متبقي "&amp;TEXT(P2808,"#,##0")),IF(P2808&gt;0,"متبقي "&amp;TEXT(P2808,"#,##0"),"✔ متوازنة"))))),IF(R2808=0,"⚠ أضف سطر عهدة أولًا",IF(OR(C2808="",N(G2808)=0),"⚠ أكمل التاريخ والقيمة",IF(S2808="","⚠ التاريخ خارج السنة المالية",IF(H2808="","⚠ اختر بند الموازنة",IF(I2808="مرفوض","✖ مرفوض من المدير",IF(I2808&lt;&gt;"موافق","⏳ بانتظار موافقة المدير",IF(K2808&lt;&gt;"نعم","⚠ غير مسوى مع الحسابات","✔ معتمد ومسوى")))))))))</f>
        <v/>
      </c>
      <c r="R2808">
        <f>N(R2807)+IF(A2808="عهدة",1,0)</f>
        <v/>
      </c>
      <c r="S2808">
        <f>IF(C2808="","",IF(AND(C2808&gt;=DATE(2026,9,1),C2808&lt;=DATE(2027,8,31)),(YEAR(C2808)-2026)*12+MONTH(C2808)-8,""))</f>
        <v/>
      </c>
      <c r="T2808">
        <f>IF(AND(A2808="مصروف",R2808&gt;0,I2808="موافق",S2808&lt;&gt;"",H2808&lt;&gt;""),N(G2808),0)</f>
        <v/>
      </c>
    </row>
    <row r="2809">
      <c r="A2809" s="19" t="n"/>
      <c r="B2809" s="20">
        <f>IF(A2809="","",IF(R2809=0,"⚠ أضف سطر عهدة أولًا","DMT-"&amp;TEXT(R2809,"000")))</f>
        <v/>
      </c>
      <c r="C2809" s="21" t="n"/>
      <c r="D2809" s="20">
        <f>IF(C2809="","",IF(S2809="","خارج السنة المالية",INDEX(القوائم!$D$2:$D$13,S2809)))</f>
        <v/>
      </c>
      <c r="E2809" s="22" t="n"/>
      <c r="F2809" s="23" t="n"/>
      <c r="G2809" s="23" t="n"/>
      <c r="H2809" s="22" t="n"/>
      <c r="I2809" s="19" t="n"/>
      <c r="J2809" s="21" t="n"/>
      <c r="K2809" s="19" t="n"/>
      <c r="L2809" s="19" t="n"/>
      <c r="M2809" s="21" t="n"/>
      <c r="N2809" s="22" t="n"/>
      <c r="O2809" s="24">
        <f>IF(A2809&lt;&gt;"عهدة","",SUMIFS($G$8:$G$5007,$B$8:$B$5007,B2809,$A$8:$A$5007,"مصروف",$I$8:$I$5007,"&lt;&gt;مرفوض"))</f>
        <v/>
      </c>
      <c r="P2809" s="25">
        <f>IF(A2809&lt;&gt;"عهدة","",N(F2809)-O2809)</f>
        <v/>
      </c>
      <c r="Q2809" s="26">
        <f>IF(A2809="","",IF(A2809="عهدة",IF(N(F2809)=0,"⚠ أدخل قيمة العهدة",IF(P2809&lt;0,"⛔ عجز / زيادة مصروفات "&amp;TEXT(-P2809,"#,##0"),IF(COUNTIFS($B$8:$B$5007,B2809,$A$8:$A$5007,"مصروف",$I$8:$I$5007,"&lt;&gt;مرفوض",$K$8:$K$5007,"&lt;&gt;نعم")&gt;0,"⚠ "&amp;COUNTIFS($B$8:$B$5007,B2809,$A$8:$A$5007,"مصروف",$I$8:$I$5007,"&lt;&gt;مرفوض",$K$8:$K$5007,"&lt;&gt;نعم")&amp;" مصروف غير مسوى",IF(L2809="تمت التسوية",IF(P2809=0,"✔ متوازنة وتمت التسوية","✔ تمت التسوية – متبقي "&amp;TEXT(P2809,"#,##0")),IF(P2809&gt;0,"متبقي "&amp;TEXT(P2809,"#,##0"),"✔ متوازنة"))))),IF(R2809=0,"⚠ أضف سطر عهدة أولًا",IF(OR(C2809="",N(G2809)=0),"⚠ أكمل التاريخ والقيمة",IF(S2809="","⚠ التاريخ خارج السنة المالية",IF(H2809="","⚠ اختر بند الموازنة",IF(I2809="مرفوض","✖ مرفوض من المدير",IF(I2809&lt;&gt;"موافق","⏳ بانتظار موافقة المدير",IF(K2809&lt;&gt;"نعم","⚠ غير مسوى مع الحسابات","✔ معتمد ومسوى")))))))))</f>
        <v/>
      </c>
      <c r="R2809">
        <f>N(R2808)+IF(A2809="عهدة",1,0)</f>
        <v/>
      </c>
      <c r="S2809">
        <f>IF(C2809="","",IF(AND(C2809&gt;=DATE(2026,9,1),C2809&lt;=DATE(2027,8,31)),(YEAR(C2809)-2026)*12+MONTH(C2809)-8,""))</f>
        <v/>
      </c>
      <c r="T2809">
        <f>IF(AND(A2809="مصروف",R2809&gt;0,I2809="موافق",S2809&lt;&gt;"",H2809&lt;&gt;""),N(G2809),0)</f>
        <v/>
      </c>
    </row>
    <row r="2810">
      <c r="A2810" s="19" t="n"/>
      <c r="B2810" s="20">
        <f>IF(A2810="","",IF(R2810=0,"⚠ أضف سطر عهدة أولًا","DMT-"&amp;TEXT(R2810,"000")))</f>
        <v/>
      </c>
      <c r="C2810" s="21" t="n"/>
      <c r="D2810" s="20">
        <f>IF(C2810="","",IF(S2810="","خارج السنة المالية",INDEX(القوائم!$D$2:$D$13,S2810)))</f>
        <v/>
      </c>
      <c r="E2810" s="22" t="n"/>
      <c r="F2810" s="23" t="n"/>
      <c r="G2810" s="23" t="n"/>
      <c r="H2810" s="22" t="n"/>
      <c r="I2810" s="19" t="n"/>
      <c r="J2810" s="21" t="n"/>
      <c r="K2810" s="19" t="n"/>
      <c r="L2810" s="19" t="n"/>
      <c r="M2810" s="21" t="n"/>
      <c r="N2810" s="22" t="n"/>
      <c r="O2810" s="24">
        <f>IF(A2810&lt;&gt;"عهدة","",SUMIFS($G$8:$G$5007,$B$8:$B$5007,B2810,$A$8:$A$5007,"مصروف",$I$8:$I$5007,"&lt;&gt;مرفوض"))</f>
        <v/>
      </c>
      <c r="P2810" s="25">
        <f>IF(A2810&lt;&gt;"عهدة","",N(F2810)-O2810)</f>
        <v/>
      </c>
      <c r="Q2810" s="26">
        <f>IF(A2810="","",IF(A2810="عهدة",IF(N(F2810)=0,"⚠ أدخل قيمة العهدة",IF(P2810&lt;0,"⛔ عجز / زيادة مصروفات "&amp;TEXT(-P2810,"#,##0"),IF(COUNTIFS($B$8:$B$5007,B2810,$A$8:$A$5007,"مصروف",$I$8:$I$5007,"&lt;&gt;مرفوض",$K$8:$K$5007,"&lt;&gt;نعم")&gt;0,"⚠ "&amp;COUNTIFS($B$8:$B$5007,B2810,$A$8:$A$5007,"مصروف",$I$8:$I$5007,"&lt;&gt;مرفوض",$K$8:$K$5007,"&lt;&gt;نعم")&amp;" مصروف غير مسوى",IF(L2810="تمت التسوية",IF(P2810=0,"✔ متوازنة وتمت التسوية","✔ تمت التسوية – متبقي "&amp;TEXT(P2810,"#,##0")),IF(P2810&gt;0,"متبقي "&amp;TEXT(P2810,"#,##0"),"✔ متوازنة"))))),IF(R2810=0,"⚠ أضف سطر عهدة أولًا",IF(OR(C2810="",N(G2810)=0),"⚠ أكمل التاريخ والقيمة",IF(S2810="","⚠ التاريخ خارج السنة المالية",IF(H2810="","⚠ اختر بند الموازنة",IF(I2810="مرفوض","✖ مرفوض من المدير",IF(I2810&lt;&gt;"موافق","⏳ بانتظار موافقة المدير",IF(K2810&lt;&gt;"نعم","⚠ غير مسوى مع الحسابات","✔ معتمد ومسوى")))))))))</f>
        <v/>
      </c>
      <c r="R2810">
        <f>N(R2809)+IF(A2810="عهدة",1,0)</f>
        <v/>
      </c>
      <c r="S2810">
        <f>IF(C2810="","",IF(AND(C2810&gt;=DATE(2026,9,1),C2810&lt;=DATE(2027,8,31)),(YEAR(C2810)-2026)*12+MONTH(C2810)-8,""))</f>
        <v/>
      </c>
      <c r="T2810">
        <f>IF(AND(A2810="مصروف",R2810&gt;0,I2810="موافق",S2810&lt;&gt;"",H2810&lt;&gt;""),N(G2810),0)</f>
        <v/>
      </c>
    </row>
    <row r="2811">
      <c r="A2811" s="19" t="n"/>
      <c r="B2811" s="20">
        <f>IF(A2811="","",IF(R2811=0,"⚠ أضف سطر عهدة أولًا","DMT-"&amp;TEXT(R2811,"000")))</f>
        <v/>
      </c>
      <c r="C2811" s="21" t="n"/>
      <c r="D2811" s="20">
        <f>IF(C2811="","",IF(S2811="","خارج السنة المالية",INDEX(القوائم!$D$2:$D$13,S2811)))</f>
        <v/>
      </c>
      <c r="E2811" s="22" t="n"/>
      <c r="F2811" s="23" t="n"/>
      <c r="G2811" s="23" t="n"/>
      <c r="H2811" s="22" t="n"/>
      <c r="I2811" s="19" t="n"/>
      <c r="J2811" s="21" t="n"/>
      <c r="K2811" s="19" t="n"/>
      <c r="L2811" s="19" t="n"/>
      <c r="M2811" s="21" t="n"/>
      <c r="N2811" s="22" t="n"/>
      <c r="O2811" s="24">
        <f>IF(A2811&lt;&gt;"عهدة","",SUMIFS($G$8:$G$5007,$B$8:$B$5007,B2811,$A$8:$A$5007,"مصروف",$I$8:$I$5007,"&lt;&gt;مرفوض"))</f>
        <v/>
      </c>
      <c r="P2811" s="25">
        <f>IF(A2811&lt;&gt;"عهدة","",N(F2811)-O2811)</f>
        <v/>
      </c>
      <c r="Q2811" s="26">
        <f>IF(A2811="","",IF(A2811="عهدة",IF(N(F2811)=0,"⚠ أدخل قيمة العهدة",IF(P2811&lt;0,"⛔ عجز / زيادة مصروفات "&amp;TEXT(-P2811,"#,##0"),IF(COUNTIFS($B$8:$B$5007,B2811,$A$8:$A$5007,"مصروف",$I$8:$I$5007,"&lt;&gt;مرفوض",$K$8:$K$5007,"&lt;&gt;نعم")&gt;0,"⚠ "&amp;COUNTIFS($B$8:$B$5007,B2811,$A$8:$A$5007,"مصروف",$I$8:$I$5007,"&lt;&gt;مرفوض",$K$8:$K$5007,"&lt;&gt;نعم")&amp;" مصروف غير مسوى",IF(L2811="تمت التسوية",IF(P2811=0,"✔ متوازنة وتمت التسوية","✔ تمت التسوية – متبقي "&amp;TEXT(P2811,"#,##0")),IF(P2811&gt;0,"متبقي "&amp;TEXT(P2811,"#,##0"),"✔ متوازنة"))))),IF(R2811=0,"⚠ أضف سطر عهدة أولًا",IF(OR(C2811="",N(G2811)=0),"⚠ أكمل التاريخ والقيمة",IF(S2811="","⚠ التاريخ خارج السنة المالية",IF(H2811="","⚠ اختر بند الموازنة",IF(I2811="مرفوض","✖ مرفوض من المدير",IF(I2811&lt;&gt;"موافق","⏳ بانتظار موافقة المدير",IF(K2811&lt;&gt;"نعم","⚠ غير مسوى مع الحسابات","✔ معتمد ومسوى")))))))))</f>
        <v/>
      </c>
      <c r="R2811">
        <f>N(R2810)+IF(A2811="عهدة",1,0)</f>
        <v/>
      </c>
      <c r="S2811">
        <f>IF(C2811="","",IF(AND(C2811&gt;=DATE(2026,9,1),C2811&lt;=DATE(2027,8,31)),(YEAR(C2811)-2026)*12+MONTH(C2811)-8,""))</f>
        <v/>
      </c>
      <c r="T2811">
        <f>IF(AND(A2811="مصروف",R2811&gt;0,I2811="موافق",S2811&lt;&gt;"",H2811&lt;&gt;""),N(G2811),0)</f>
        <v/>
      </c>
    </row>
    <row r="2812">
      <c r="A2812" s="19" t="n"/>
      <c r="B2812" s="20">
        <f>IF(A2812="","",IF(R2812=0,"⚠ أضف سطر عهدة أولًا","DMT-"&amp;TEXT(R2812,"000")))</f>
        <v/>
      </c>
      <c r="C2812" s="21" t="n"/>
      <c r="D2812" s="20">
        <f>IF(C2812="","",IF(S2812="","خارج السنة المالية",INDEX(القوائم!$D$2:$D$13,S2812)))</f>
        <v/>
      </c>
      <c r="E2812" s="22" t="n"/>
      <c r="F2812" s="23" t="n"/>
      <c r="G2812" s="23" t="n"/>
      <c r="H2812" s="22" t="n"/>
      <c r="I2812" s="19" t="n"/>
      <c r="J2812" s="21" t="n"/>
      <c r="K2812" s="19" t="n"/>
      <c r="L2812" s="19" t="n"/>
      <c r="M2812" s="21" t="n"/>
      <c r="N2812" s="22" t="n"/>
      <c r="O2812" s="24">
        <f>IF(A2812&lt;&gt;"عهدة","",SUMIFS($G$8:$G$5007,$B$8:$B$5007,B2812,$A$8:$A$5007,"مصروف",$I$8:$I$5007,"&lt;&gt;مرفوض"))</f>
        <v/>
      </c>
      <c r="P2812" s="25">
        <f>IF(A2812&lt;&gt;"عهدة","",N(F2812)-O2812)</f>
        <v/>
      </c>
      <c r="Q2812" s="26">
        <f>IF(A2812="","",IF(A2812="عهدة",IF(N(F2812)=0,"⚠ أدخل قيمة العهدة",IF(P2812&lt;0,"⛔ عجز / زيادة مصروفات "&amp;TEXT(-P2812,"#,##0"),IF(COUNTIFS($B$8:$B$5007,B2812,$A$8:$A$5007,"مصروف",$I$8:$I$5007,"&lt;&gt;مرفوض",$K$8:$K$5007,"&lt;&gt;نعم")&gt;0,"⚠ "&amp;COUNTIFS($B$8:$B$5007,B2812,$A$8:$A$5007,"مصروف",$I$8:$I$5007,"&lt;&gt;مرفوض",$K$8:$K$5007,"&lt;&gt;نعم")&amp;" مصروف غير مسوى",IF(L2812="تمت التسوية",IF(P2812=0,"✔ متوازنة وتمت التسوية","✔ تمت التسوية – متبقي "&amp;TEXT(P2812,"#,##0")),IF(P2812&gt;0,"متبقي "&amp;TEXT(P2812,"#,##0"),"✔ متوازنة"))))),IF(R2812=0,"⚠ أضف سطر عهدة أولًا",IF(OR(C2812="",N(G2812)=0),"⚠ أكمل التاريخ والقيمة",IF(S2812="","⚠ التاريخ خارج السنة المالية",IF(H2812="","⚠ اختر بند الموازنة",IF(I2812="مرفوض","✖ مرفوض من المدير",IF(I2812&lt;&gt;"موافق","⏳ بانتظار موافقة المدير",IF(K2812&lt;&gt;"نعم","⚠ غير مسوى مع الحسابات","✔ معتمد ومسوى")))))))))</f>
        <v/>
      </c>
      <c r="R2812">
        <f>N(R2811)+IF(A2812="عهدة",1,0)</f>
        <v/>
      </c>
      <c r="S2812">
        <f>IF(C2812="","",IF(AND(C2812&gt;=DATE(2026,9,1),C2812&lt;=DATE(2027,8,31)),(YEAR(C2812)-2026)*12+MONTH(C2812)-8,""))</f>
        <v/>
      </c>
      <c r="T2812">
        <f>IF(AND(A2812="مصروف",R2812&gt;0,I2812="موافق",S2812&lt;&gt;"",H2812&lt;&gt;""),N(G2812),0)</f>
        <v/>
      </c>
    </row>
    <row r="2813">
      <c r="A2813" s="19" t="n"/>
      <c r="B2813" s="20">
        <f>IF(A2813="","",IF(R2813=0,"⚠ أضف سطر عهدة أولًا","DMT-"&amp;TEXT(R2813,"000")))</f>
        <v/>
      </c>
      <c r="C2813" s="21" t="n"/>
      <c r="D2813" s="20">
        <f>IF(C2813="","",IF(S2813="","خارج السنة المالية",INDEX(القوائم!$D$2:$D$13,S2813)))</f>
        <v/>
      </c>
      <c r="E2813" s="22" t="n"/>
      <c r="F2813" s="23" t="n"/>
      <c r="G2813" s="23" t="n"/>
      <c r="H2813" s="22" t="n"/>
      <c r="I2813" s="19" t="n"/>
      <c r="J2813" s="21" t="n"/>
      <c r="K2813" s="19" t="n"/>
      <c r="L2813" s="19" t="n"/>
      <c r="M2813" s="21" t="n"/>
      <c r="N2813" s="22" t="n"/>
      <c r="O2813" s="24">
        <f>IF(A2813&lt;&gt;"عهدة","",SUMIFS($G$8:$G$5007,$B$8:$B$5007,B2813,$A$8:$A$5007,"مصروف",$I$8:$I$5007,"&lt;&gt;مرفوض"))</f>
        <v/>
      </c>
      <c r="P2813" s="25">
        <f>IF(A2813&lt;&gt;"عهدة","",N(F2813)-O2813)</f>
        <v/>
      </c>
      <c r="Q2813" s="26">
        <f>IF(A2813="","",IF(A2813="عهدة",IF(N(F2813)=0,"⚠ أدخل قيمة العهدة",IF(P2813&lt;0,"⛔ عجز / زيادة مصروفات "&amp;TEXT(-P2813,"#,##0"),IF(COUNTIFS($B$8:$B$5007,B2813,$A$8:$A$5007,"مصروف",$I$8:$I$5007,"&lt;&gt;مرفوض",$K$8:$K$5007,"&lt;&gt;نعم")&gt;0,"⚠ "&amp;COUNTIFS($B$8:$B$5007,B2813,$A$8:$A$5007,"مصروف",$I$8:$I$5007,"&lt;&gt;مرفوض",$K$8:$K$5007,"&lt;&gt;نعم")&amp;" مصروف غير مسوى",IF(L2813="تمت التسوية",IF(P2813=0,"✔ متوازنة وتمت التسوية","✔ تمت التسوية – متبقي "&amp;TEXT(P2813,"#,##0")),IF(P2813&gt;0,"متبقي "&amp;TEXT(P2813,"#,##0"),"✔ متوازنة"))))),IF(R2813=0,"⚠ أضف سطر عهدة أولًا",IF(OR(C2813="",N(G2813)=0),"⚠ أكمل التاريخ والقيمة",IF(S2813="","⚠ التاريخ خارج السنة المالية",IF(H2813="","⚠ اختر بند الموازنة",IF(I2813="مرفوض","✖ مرفوض من المدير",IF(I2813&lt;&gt;"موافق","⏳ بانتظار موافقة المدير",IF(K2813&lt;&gt;"نعم","⚠ غير مسوى مع الحسابات","✔ معتمد ومسوى")))))))))</f>
        <v/>
      </c>
      <c r="R2813">
        <f>N(R2812)+IF(A2813="عهدة",1,0)</f>
        <v/>
      </c>
      <c r="S2813">
        <f>IF(C2813="","",IF(AND(C2813&gt;=DATE(2026,9,1),C2813&lt;=DATE(2027,8,31)),(YEAR(C2813)-2026)*12+MONTH(C2813)-8,""))</f>
        <v/>
      </c>
      <c r="T2813">
        <f>IF(AND(A2813="مصروف",R2813&gt;0,I2813="موافق",S2813&lt;&gt;"",H2813&lt;&gt;""),N(G2813),0)</f>
        <v/>
      </c>
    </row>
    <row r="2814">
      <c r="A2814" s="19" t="n"/>
      <c r="B2814" s="20">
        <f>IF(A2814="","",IF(R2814=0,"⚠ أضف سطر عهدة أولًا","DMT-"&amp;TEXT(R2814,"000")))</f>
        <v/>
      </c>
      <c r="C2814" s="21" t="n"/>
      <c r="D2814" s="20">
        <f>IF(C2814="","",IF(S2814="","خارج السنة المالية",INDEX(القوائم!$D$2:$D$13,S2814)))</f>
        <v/>
      </c>
      <c r="E2814" s="22" t="n"/>
      <c r="F2814" s="23" t="n"/>
      <c r="G2814" s="23" t="n"/>
      <c r="H2814" s="22" t="n"/>
      <c r="I2814" s="19" t="n"/>
      <c r="J2814" s="21" t="n"/>
      <c r="K2814" s="19" t="n"/>
      <c r="L2814" s="19" t="n"/>
      <c r="M2814" s="21" t="n"/>
      <c r="N2814" s="22" t="n"/>
      <c r="O2814" s="24">
        <f>IF(A2814&lt;&gt;"عهدة","",SUMIFS($G$8:$G$5007,$B$8:$B$5007,B2814,$A$8:$A$5007,"مصروف",$I$8:$I$5007,"&lt;&gt;مرفوض"))</f>
        <v/>
      </c>
      <c r="P2814" s="25">
        <f>IF(A2814&lt;&gt;"عهدة","",N(F2814)-O2814)</f>
        <v/>
      </c>
      <c r="Q2814" s="26">
        <f>IF(A2814="","",IF(A2814="عهدة",IF(N(F2814)=0,"⚠ أدخل قيمة العهدة",IF(P2814&lt;0,"⛔ عجز / زيادة مصروفات "&amp;TEXT(-P2814,"#,##0"),IF(COUNTIFS($B$8:$B$5007,B2814,$A$8:$A$5007,"مصروف",$I$8:$I$5007,"&lt;&gt;مرفوض",$K$8:$K$5007,"&lt;&gt;نعم")&gt;0,"⚠ "&amp;COUNTIFS($B$8:$B$5007,B2814,$A$8:$A$5007,"مصروف",$I$8:$I$5007,"&lt;&gt;مرفوض",$K$8:$K$5007,"&lt;&gt;نعم")&amp;" مصروف غير مسوى",IF(L2814="تمت التسوية",IF(P2814=0,"✔ متوازنة وتمت التسوية","✔ تمت التسوية – متبقي "&amp;TEXT(P2814,"#,##0")),IF(P2814&gt;0,"متبقي "&amp;TEXT(P2814,"#,##0"),"✔ متوازنة"))))),IF(R2814=0,"⚠ أضف سطر عهدة أولًا",IF(OR(C2814="",N(G2814)=0),"⚠ أكمل التاريخ والقيمة",IF(S2814="","⚠ التاريخ خارج السنة المالية",IF(H2814="","⚠ اختر بند الموازنة",IF(I2814="مرفوض","✖ مرفوض من المدير",IF(I2814&lt;&gt;"موافق","⏳ بانتظار موافقة المدير",IF(K2814&lt;&gt;"نعم","⚠ غير مسوى مع الحسابات","✔ معتمد ومسوى")))))))))</f>
        <v/>
      </c>
      <c r="R2814">
        <f>N(R2813)+IF(A2814="عهدة",1,0)</f>
        <v/>
      </c>
      <c r="S2814">
        <f>IF(C2814="","",IF(AND(C2814&gt;=DATE(2026,9,1),C2814&lt;=DATE(2027,8,31)),(YEAR(C2814)-2026)*12+MONTH(C2814)-8,""))</f>
        <v/>
      </c>
      <c r="T2814">
        <f>IF(AND(A2814="مصروف",R2814&gt;0,I2814="موافق",S2814&lt;&gt;"",H2814&lt;&gt;""),N(G2814),0)</f>
        <v/>
      </c>
    </row>
    <row r="2815">
      <c r="A2815" s="19" t="n"/>
      <c r="B2815" s="20">
        <f>IF(A2815="","",IF(R2815=0,"⚠ أضف سطر عهدة أولًا","DMT-"&amp;TEXT(R2815,"000")))</f>
        <v/>
      </c>
      <c r="C2815" s="21" t="n"/>
      <c r="D2815" s="20">
        <f>IF(C2815="","",IF(S2815="","خارج السنة المالية",INDEX(القوائم!$D$2:$D$13,S2815)))</f>
        <v/>
      </c>
      <c r="E2815" s="22" t="n"/>
      <c r="F2815" s="23" t="n"/>
      <c r="G2815" s="23" t="n"/>
      <c r="H2815" s="22" t="n"/>
      <c r="I2815" s="19" t="n"/>
      <c r="J2815" s="21" t="n"/>
      <c r="K2815" s="19" t="n"/>
      <c r="L2815" s="19" t="n"/>
      <c r="M2815" s="21" t="n"/>
      <c r="N2815" s="22" t="n"/>
      <c r="O2815" s="24">
        <f>IF(A2815&lt;&gt;"عهدة","",SUMIFS($G$8:$G$5007,$B$8:$B$5007,B2815,$A$8:$A$5007,"مصروف",$I$8:$I$5007,"&lt;&gt;مرفوض"))</f>
        <v/>
      </c>
      <c r="P2815" s="25">
        <f>IF(A2815&lt;&gt;"عهدة","",N(F2815)-O2815)</f>
        <v/>
      </c>
      <c r="Q2815" s="26">
        <f>IF(A2815="","",IF(A2815="عهدة",IF(N(F2815)=0,"⚠ أدخل قيمة العهدة",IF(P2815&lt;0,"⛔ عجز / زيادة مصروفات "&amp;TEXT(-P2815,"#,##0"),IF(COUNTIFS($B$8:$B$5007,B2815,$A$8:$A$5007,"مصروف",$I$8:$I$5007,"&lt;&gt;مرفوض",$K$8:$K$5007,"&lt;&gt;نعم")&gt;0,"⚠ "&amp;COUNTIFS($B$8:$B$5007,B2815,$A$8:$A$5007,"مصروف",$I$8:$I$5007,"&lt;&gt;مرفوض",$K$8:$K$5007,"&lt;&gt;نعم")&amp;" مصروف غير مسوى",IF(L2815="تمت التسوية",IF(P2815=0,"✔ متوازنة وتمت التسوية","✔ تمت التسوية – متبقي "&amp;TEXT(P2815,"#,##0")),IF(P2815&gt;0,"متبقي "&amp;TEXT(P2815,"#,##0"),"✔ متوازنة"))))),IF(R2815=0,"⚠ أضف سطر عهدة أولًا",IF(OR(C2815="",N(G2815)=0),"⚠ أكمل التاريخ والقيمة",IF(S2815="","⚠ التاريخ خارج السنة المالية",IF(H2815="","⚠ اختر بند الموازنة",IF(I2815="مرفوض","✖ مرفوض من المدير",IF(I2815&lt;&gt;"موافق","⏳ بانتظار موافقة المدير",IF(K2815&lt;&gt;"نعم","⚠ غير مسوى مع الحسابات","✔ معتمد ومسوى")))))))))</f>
        <v/>
      </c>
      <c r="R2815">
        <f>N(R2814)+IF(A2815="عهدة",1,0)</f>
        <v/>
      </c>
      <c r="S2815">
        <f>IF(C2815="","",IF(AND(C2815&gt;=DATE(2026,9,1),C2815&lt;=DATE(2027,8,31)),(YEAR(C2815)-2026)*12+MONTH(C2815)-8,""))</f>
        <v/>
      </c>
      <c r="T2815">
        <f>IF(AND(A2815="مصروف",R2815&gt;0,I2815="موافق",S2815&lt;&gt;"",H2815&lt;&gt;""),N(G2815),0)</f>
        <v/>
      </c>
    </row>
    <row r="2816">
      <c r="A2816" s="19" t="n"/>
      <c r="B2816" s="20">
        <f>IF(A2816="","",IF(R2816=0,"⚠ أضف سطر عهدة أولًا","DMT-"&amp;TEXT(R2816,"000")))</f>
        <v/>
      </c>
      <c r="C2816" s="21" t="n"/>
      <c r="D2816" s="20">
        <f>IF(C2816="","",IF(S2816="","خارج السنة المالية",INDEX(القوائم!$D$2:$D$13,S2816)))</f>
        <v/>
      </c>
      <c r="E2816" s="22" t="n"/>
      <c r="F2816" s="23" t="n"/>
      <c r="G2816" s="23" t="n"/>
      <c r="H2816" s="22" t="n"/>
      <c r="I2816" s="19" t="n"/>
      <c r="J2816" s="21" t="n"/>
      <c r="K2816" s="19" t="n"/>
      <c r="L2816" s="19" t="n"/>
      <c r="M2816" s="21" t="n"/>
      <c r="N2816" s="22" t="n"/>
      <c r="O2816" s="24">
        <f>IF(A2816&lt;&gt;"عهدة","",SUMIFS($G$8:$G$5007,$B$8:$B$5007,B2816,$A$8:$A$5007,"مصروف",$I$8:$I$5007,"&lt;&gt;مرفوض"))</f>
        <v/>
      </c>
      <c r="P2816" s="25">
        <f>IF(A2816&lt;&gt;"عهدة","",N(F2816)-O2816)</f>
        <v/>
      </c>
      <c r="Q2816" s="26">
        <f>IF(A2816="","",IF(A2816="عهدة",IF(N(F2816)=0,"⚠ أدخل قيمة العهدة",IF(P2816&lt;0,"⛔ عجز / زيادة مصروفات "&amp;TEXT(-P2816,"#,##0"),IF(COUNTIFS($B$8:$B$5007,B2816,$A$8:$A$5007,"مصروف",$I$8:$I$5007,"&lt;&gt;مرفوض",$K$8:$K$5007,"&lt;&gt;نعم")&gt;0,"⚠ "&amp;COUNTIFS($B$8:$B$5007,B2816,$A$8:$A$5007,"مصروف",$I$8:$I$5007,"&lt;&gt;مرفوض",$K$8:$K$5007,"&lt;&gt;نعم")&amp;" مصروف غير مسوى",IF(L2816="تمت التسوية",IF(P2816=0,"✔ متوازنة وتمت التسوية","✔ تمت التسوية – متبقي "&amp;TEXT(P2816,"#,##0")),IF(P2816&gt;0,"متبقي "&amp;TEXT(P2816,"#,##0"),"✔ متوازنة"))))),IF(R2816=0,"⚠ أضف سطر عهدة أولًا",IF(OR(C2816="",N(G2816)=0),"⚠ أكمل التاريخ والقيمة",IF(S2816="","⚠ التاريخ خارج السنة المالية",IF(H2816="","⚠ اختر بند الموازنة",IF(I2816="مرفوض","✖ مرفوض من المدير",IF(I2816&lt;&gt;"موافق","⏳ بانتظار موافقة المدير",IF(K2816&lt;&gt;"نعم","⚠ غير مسوى مع الحسابات","✔ معتمد ومسوى")))))))))</f>
        <v/>
      </c>
      <c r="R2816">
        <f>N(R2815)+IF(A2816="عهدة",1,0)</f>
        <v/>
      </c>
      <c r="S2816">
        <f>IF(C2816="","",IF(AND(C2816&gt;=DATE(2026,9,1),C2816&lt;=DATE(2027,8,31)),(YEAR(C2816)-2026)*12+MONTH(C2816)-8,""))</f>
        <v/>
      </c>
      <c r="T2816">
        <f>IF(AND(A2816="مصروف",R2816&gt;0,I2816="موافق",S2816&lt;&gt;"",H2816&lt;&gt;""),N(G2816),0)</f>
        <v/>
      </c>
    </row>
    <row r="2817">
      <c r="A2817" s="19" t="n"/>
      <c r="B2817" s="20">
        <f>IF(A2817="","",IF(R2817=0,"⚠ أضف سطر عهدة أولًا","DMT-"&amp;TEXT(R2817,"000")))</f>
        <v/>
      </c>
      <c r="C2817" s="21" t="n"/>
      <c r="D2817" s="20">
        <f>IF(C2817="","",IF(S2817="","خارج السنة المالية",INDEX(القوائم!$D$2:$D$13,S2817)))</f>
        <v/>
      </c>
      <c r="E2817" s="22" t="n"/>
      <c r="F2817" s="23" t="n"/>
      <c r="G2817" s="23" t="n"/>
      <c r="H2817" s="22" t="n"/>
      <c r="I2817" s="19" t="n"/>
      <c r="J2817" s="21" t="n"/>
      <c r="K2817" s="19" t="n"/>
      <c r="L2817" s="19" t="n"/>
      <c r="M2817" s="21" t="n"/>
      <c r="N2817" s="22" t="n"/>
      <c r="O2817" s="24">
        <f>IF(A2817&lt;&gt;"عهدة","",SUMIFS($G$8:$G$5007,$B$8:$B$5007,B2817,$A$8:$A$5007,"مصروف",$I$8:$I$5007,"&lt;&gt;مرفوض"))</f>
        <v/>
      </c>
      <c r="P2817" s="25">
        <f>IF(A2817&lt;&gt;"عهدة","",N(F2817)-O2817)</f>
        <v/>
      </c>
      <c r="Q2817" s="26">
        <f>IF(A2817="","",IF(A2817="عهدة",IF(N(F2817)=0,"⚠ أدخل قيمة العهدة",IF(P2817&lt;0,"⛔ عجز / زيادة مصروفات "&amp;TEXT(-P2817,"#,##0"),IF(COUNTIFS($B$8:$B$5007,B2817,$A$8:$A$5007,"مصروف",$I$8:$I$5007,"&lt;&gt;مرفوض",$K$8:$K$5007,"&lt;&gt;نعم")&gt;0,"⚠ "&amp;COUNTIFS($B$8:$B$5007,B2817,$A$8:$A$5007,"مصروف",$I$8:$I$5007,"&lt;&gt;مرفوض",$K$8:$K$5007,"&lt;&gt;نعم")&amp;" مصروف غير مسوى",IF(L2817="تمت التسوية",IF(P2817=0,"✔ متوازنة وتمت التسوية","✔ تمت التسوية – متبقي "&amp;TEXT(P2817,"#,##0")),IF(P2817&gt;0,"متبقي "&amp;TEXT(P2817,"#,##0"),"✔ متوازنة"))))),IF(R2817=0,"⚠ أضف سطر عهدة أولًا",IF(OR(C2817="",N(G2817)=0),"⚠ أكمل التاريخ والقيمة",IF(S2817="","⚠ التاريخ خارج السنة المالية",IF(H2817="","⚠ اختر بند الموازنة",IF(I2817="مرفوض","✖ مرفوض من المدير",IF(I2817&lt;&gt;"موافق","⏳ بانتظار موافقة المدير",IF(K2817&lt;&gt;"نعم","⚠ غير مسوى مع الحسابات","✔ معتمد ومسوى")))))))))</f>
        <v/>
      </c>
      <c r="R2817">
        <f>N(R2816)+IF(A2817="عهدة",1,0)</f>
        <v/>
      </c>
      <c r="S2817">
        <f>IF(C2817="","",IF(AND(C2817&gt;=DATE(2026,9,1),C2817&lt;=DATE(2027,8,31)),(YEAR(C2817)-2026)*12+MONTH(C2817)-8,""))</f>
        <v/>
      </c>
      <c r="T2817">
        <f>IF(AND(A2817="مصروف",R2817&gt;0,I2817="موافق",S2817&lt;&gt;"",H2817&lt;&gt;""),N(G2817),0)</f>
        <v/>
      </c>
    </row>
    <row r="2818">
      <c r="A2818" s="19" t="n"/>
      <c r="B2818" s="20">
        <f>IF(A2818="","",IF(R2818=0,"⚠ أضف سطر عهدة أولًا","DMT-"&amp;TEXT(R2818,"000")))</f>
        <v/>
      </c>
      <c r="C2818" s="21" t="n"/>
      <c r="D2818" s="20">
        <f>IF(C2818="","",IF(S2818="","خارج السنة المالية",INDEX(القوائم!$D$2:$D$13,S2818)))</f>
        <v/>
      </c>
      <c r="E2818" s="22" t="n"/>
      <c r="F2818" s="23" t="n"/>
      <c r="G2818" s="23" t="n"/>
      <c r="H2818" s="22" t="n"/>
      <c r="I2818" s="19" t="n"/>
      <c r="J2818" s="21" t="n"/>
      <c r="K2818" s="19" t="n"/>
      <c r="L2818" s="19" t="n"/>
      <c r="M2818" s="21" t="n"/>
      <c r="N2818" s="22" t="n"/>
      <c r="O2818" s="24">
        <f>IF(A2818&lt;&gt;"عهدة","",SUMIFS($G$8:$G$5007,$B$8:$B$5007,B2818,$A$8:$A$5007,"مصروف",$I$8:$I$5007,"&lt;&gt;مرفوض"))</f>
        <v/>
      </c>
      <c r="P2818" s="25">
        <f>IF(A2818&lt;&gt;"عهدة","",N(F2818)-O2818)</f>
        <v/>
      </c>
      <c r="Q2818" s="26">
        <f>IF(A2818="","",IF(A2818="عهدة",IF(N(F2818)=0,"⚠ أدخل قيمة العهدة",IF(P2818&lt;0,"⛔ عجز / زيادة مصروفات "&amp;TEXT(-P2818,"#,##0"),IF(COUNTIFS($B$8:$B$5007,B2818,$A$8:$A$5007,"مصروف",$I$8:$I$5007,"&lt;&gt;مرفوض",$K$8:$K$5007,"&lt;&gt;نعم")&gt;0,"⚠ "&amp;COUNTIFS($B$8:$B$5007,B2818,$A$8:$A$5007,"مصروف",$I$8:$I$5007,"&lt;&gt;مرفوض",$K$8:$K$5007,"&lt;&gt;نعم")&amp;" مصروف غير مسوى",IF(L2818="تمت التسوية",IF(P2818=0,"✔ متوازنة وتمت التسوية","✔ تمت التسوية – متبقي "&amp;TEXT(P2818,"#,##0")),IF(P2818&gt;0,"متبقي "&amp;TEXT(P2818,"#,##0"),"✔ متوازنة"))))),IF(R2818=0,"⚠ أضف سطر عهدة أولًا",IF(OR(C2818="",N(G2818)=0),"⚠ أكمل التاريخ والقيمة",IF(S2818="","⚠ التاريخ خارج السنة المالية",IF(H2818="","⚠ اختر بند الموازنة",IF(I2818="مرفوض","✖ مرفوض من المدير",IF(I2818&lt;&gt;"موافق","⏳ بانتظار موافقة المدير",IF(K2818&lt;&gt;"نعم","⚠ غير مسوى مع الحسابات","✔ معتمد ومسوى")))))))))</f>
        <v/>
      </c>
      <c r="R2818">
        <f>N(R2817)+IF(A2818="عهدة",1,0)</f>
        <v/>
      </c>
      <c r="S2818">
        <f>IF(C2818="","",IF(AND(C2818&gt;=DATE(2026,9,1),C2818&lt;=DATE(2027,8,31)),(YEAR(C2818)-2026)*12+MONTH(C2818)-8,""))</f>
        <v/>
      </c>
      <c r="T2818">
        <f>IF(AND(A2818="مصروف",R2818&gt;0,I2818="موافق",S2818&lt;&gt;"",H2818&lt;&gt;""),N(G2818),0)</f>
        <v/>
      </c>
    </row>
    <row r="2819">
      <c r="A2819" s="19" t="n"/>
      <c r="B2819" s="20">
        <f>IF(A2819="","",IF(R2819=0,"⚠ أضف سطر عهدة أولًا","DMT-"&amp;TEXT(R2819,"000")))</f>
        <v/>
      </c>
      <c r="C2819" s="21" t="n"/>
      <c r="D2819" s="20">
        <f>IF(C2819="","",IF(S2819="","خارج السنة المالية",INDEX(القوائم!$D$2:$D$13,S2819)))</f>
        <v/>
      </c>
      <c r="E2819" s="22" t="n"/>
      <c r="F2819" s="23" t="n"/>
      <c r="G2819" s="23" t="n"/>
      <c r="H2819" s="22" t="n"/>
      <c r="I2819" s="19" t="n"/>
      <c r="J2819" s="21" t="n"/>
      <c r="K2819" s="19" t="n"/>
      <c r="L2819" s="19" t="n"/>
      <c r="M2819" s="21" t="n"/>
      <c r="N2819" s="22" t="n"/>
      <c r="O2819" s="24">
        <f>IF(A2819&lt;&gt;"عهدة","",SUMIFS($G$8:$G$5007,$B$8:$B$5007,B2819,$A$8:$A$5007,"مصروف",$I$8:$I$5007,"&lt;&gt;مرفوض"))</f>
        <v/>
      </c>
      <c r="P2819" s="25">
        <f>IF(A2819&lt;&gt;"عهدة","",N(F2819)-O2819)</f>
        <v/>
      </c>
      <c r="Q2819" s="26">
        <f>IF(A2819="","",IF(A2819="عهدة",IF(N(F2819)=0,"⚠ أدخل قيمة العهدة",IF(P2819&lt;0,"⛔ عجز / زيادة مصروفات "&amp;TEXT(-P2819,"#,##0"),IF(COUNTIFS($B$8:$B$5007,B2819,$A$8:$A$5007,"مصروف",$I$8:$I$5007,"&lt;&gt;مرفوض",$K$8:$K$5007,"&lt;&gt;نعم")&gt;0,"⚠ "&amp;COUNTIFS($B$8:$B$5007,B2819,$A$8:$A$5007,"مصروف",$I$8:$I$5007,"&lt;&gt;مرفوض",$K$8:$K$5007,"&lt;&gt;نعم")&amp;" مصروف غير مسوى",IF(L2819="تمت التسوية",IF(P2819=0,"✔ متوازنة وتمت التسوية","✔ تمت التسوية – متبقي "&amp;TEXT(P2819,"#,##0")),IF(P2819&gt;0,"متبقي "&amp;TEXT(P2819,"#,##0"),"✔ متوازنة"))))),IF(R2819=0,"⚠ أضف سطر عهدة أولًا",IF(OR(C2819="",N(G2819)=0),"⚠ أكمل التاريخ والقيمة",IF(S2819="","⚠ التاريخ خارج السنة المالية",IF(H2819="","⚠ اختر بند الموازنة",IF(I2819="مرفوض","✖ مرفوض من المدير",IF(I2819&lt;&gt;"موافق","⏳ بانتظار موافقة المدير",IF(K2819&lt;&gt;"نعم","⚠ غير مسوى مع الحسابات","✔ معتمد ومسوى")))))))))</f>
        <v/>
      </c>
      <c r="R2819">
        <f>N(R2818)+IF(A2819="عهدة",1,0)</f>
        <v/>
      </c>
      <c r="S2819">
        <f>IF(C2819="","",IF(AND(C2819&gt;=DATE(2026,9,1),C2819&lt;=DATE(2027,8,31)),(YEAR(C2819)-2026)*12+MONTH(C2819)-8,""))</f>
        <v/>
      </c>
      <c r="T2819">
        <f>IF(AND(A2819="مصروف",R2819&gt;0,I2819="موافق",S2819&lt;&gt;"",H2819&lt;&gt;""),N(G2819),0)</f>
        <v/>
      </c>
    </row>
    <row r="2820">
      <c r="A2820" s="19" t="n"/>
      <c r="B2820" s="20">
        <f>IF(A2820="","",IF(R2820=0,"⚠ أضف سطر عهدة أولًا","DMT-"&amp;TEXT(R2820,"000")))</f>
        <v/>
      </c>
      <c r="C2820" s="21" t="n"/>
      <c r="D2820" s="20">
        <f>IF(C2820="","",IF(S2820="","خارج السنة المالية",INDEX(القوائم!$D$2:$D$13,S2820)))</f>
        <v/>
      </c>
      <c r="E2820" s="22" t="n"/>
      <c r="F2820" s="23" t="n"/>
      <c r="G2820" s="23" t="n"/>
      <c r="H2820" s="22" t="n"/>
      <c r="I2820" s="19" t="n"/>
      <c r="J2820" s="21" t="n"/>
      <c r="K2820" s="19" t="n"/>
      <c r="L2820" s="19" t="n"/>
      <c r="M2820" s="21" t="n"/>
      <c r="N2820" s="22" t="n"/>
      <c r="O2820" s="24">
        <f>IF(A2820&lt;&gt;"عهدة","",SUMIFS($G$8:$G$5007,$B$8:$B$5007,B2820,$A$8:$A$5007,"مصروف",$I$8:$I$5007,"&lt;&gt;مرفوض"))</f>
        <v/>
      </c>
      <c r="P2820" s="25">
        <f>IF(A2820&lt;&gt;"عهدة","",N(F2820)-O2820)</f>
        <v/>
      </c>
      <c r="Q2820" s="26">
        <f>IF(A2820="","",IF(A2820="عهدة",IF(N(F2820)=0,"⚠ أدخل قيمة العهدة",IF(P2820&lt;0,"⛔ عجز / زيادة مصروفات "&amp;TEXT(-P2820,"#,##0"),IF(COUNTIFS($B$8:$B$5007,B2820,$A$8:$A$5007,"مصروف",$I$8:$I$5007,"&lt;&gt;مرفوض",$K$8:$K$5007,"&lt;&gt;نعم")&gt;0,"⚠ "&amp;COUNTIFS($B$8:$B$5007,B2820,$A$8:$A$5007,"مصروف",$I$8:$I$5007,"&lt;&gt;مرفوض",$K$8:$K$5007,"&lt;&gt;نعم")&amp;" مصروف غير مسوى",IF(L2820="تمت التسوية",IF(P2820=0,"✔ متوازنة وتمت التسوية","✔ تمت التسوية – متبقي "&amp;TEXT(P2820,"#,##0")),IF(P2820&gt;0,"متبقي "&amp;TEXT(P2820,"#,##0"),"✔ متوازنة"))))),IF(R2820=0,"⚠ أضف سطر عهدة أولًا",IF(OR(C2820="",N(G2820)=0),"⚠ أكمل التاريخ والقيمة",IF(S2820="","⚠ التاريخ خارج السنة المالية",IF(H2820="","⚠ اختر بند الموازنة",IF(I2820="مرفوض","✖ مرفوض من المدير",IF(I2820&lt;&gt;"موافق","⏳ بانتظار موافقة المدير",IF(K2820&lt;&gt;"نعم","⚠ غير مسوى مع الحسابات","✔ معتمد ومسوى")))))))))</f>
        <v/>
      </c>
      <c r="R2820">
        <f>N(R2819)+IF(A2820="عهدة",1,0)</f>
        <v/>
      </c>
      <c r="S2820">
        <f>IF(C2820="","",IF(AND(C2820&gt;=DATE(2026,9,1),C2820&lt;=DATE(2027,8,31)),(YEAR(C2820)-2026)*12+MONTH(C2820)-8,""))</f>
        <v/>
      </c>
      <c r="T2820">
        <f>IF(AND(A2820="مصروف",R2820&gt;0,I2820="موافق",S2820&lt;&gt;"",H2820&lt;&gt;""),N(G2820),0)</f>
        <v/>
      </c>
    </row>
    <row r="2821">
      <c r="A2821" s="19" t="n"/>
      <c r="B2821" s="20">
        <f>IF(A2821="","",IF(R2821=0,"⚠ أضف سطر عهدة أولًا","DMT-"&amp;TEXT(R2821,"000")))</f>
        <v/>
      </c>
      <c r="C2821" s="21" t="n"/>
      <c r="D2821" s="20">
        <f>IF(C2821="","",IF(S2821="","خارج السنة المالية",INDEX(القوائم!$D$2:$D$13,S2821)))</f>
        <v/>
      </c>
      <c r="E2821" s="22" t="n"/>
      <c r="F2821" s="23" t="n"/>
      <c r="G2821" s="23" t="n"/>
      <c r="H2821" s="22" t="n"/>
      <c r="I2821" s="19" t="n"/>
      <c r="J2821" s="21" t="n"/>
      <c r="K2821" s="19" t="n"/>
      <c r="L2821" s="19" t="n"/>
      <c r="M2821" s="21" t="n"/>
      <c r="N2821" s="22" t="n"/>
      <c r="O2821" s="24">
        <f>IF(A2821&lt;&gt;"عهدة","",SUMIFS($G$8:$G$5007,$B$8:$B$5007,B2821,$A$8:$A$5007,"مصروف",$I$8:$I$5007,"&lt;&gt;مرفوض"))</f>
        <v/>
      </c>
      <c r="P2821" s="25">
        <f>IF(A2821&lt;&gt;"عهدة","",N(F2821)-O2821)</f>
        <v/>
      </c>
      <c r="Q2821" s="26">
        <f>IF(A2821="","",IF(A2821="عهدة",IF(N(F2821)=0,"⚠ أدخل قيمة العهدة",IF(P2821&lt;0,"⛔ عجز / زيادة مصروفات "&amp;TEXT(-P2821,"#,##0"),IF(COUNTIFS($B$8:$B$5007,B2821,$A$8:$A$5007,"مصروف",$I$8:$I$5007,"&lt;&gt;مرفوض",$K$8:$K$5007,"&lt;&gt;نعم")&gt;0,"⚠ "&amp;COUNTIFS($B$8:$B$5007,B2821,$A$8:$A$5007,"مصروف",$I$8:$I$5007,"&lt;&gt;مرفوض",$K$8:$K$5007,"&lt;&gt;نعم")&amp;" مصروف غير مسوى",IF(L2821="تمت التسوية",IF(P2821=0,"✔ متوازنة وتمت التسوية","✔ تمت التسوية – متبقي "&amp;TEXT(P2821,"#,##0")),IF(P2821&gt;0,"متبقي "&amp;TEXT(P2821,"#,##0"),"✔ متوازنة"))))),IF(R2821=0,"⚠ أضف سطر عهدة أولًا",IF(OR(C2821="",N(G2821)=0),"⚠ أكمل التاريخ والقيمة",IF(S2821="","⚠ التاريخ خارج السنة المالية",IF(H2821="","⚠ اختر بند الموازنة",IF(I2821="مرفوض","✖ مرفوض من المدير",IF(I2821&lt;&gt;"موافق","⏳ بانتظار موافقة المدير",IF(K2821&lt;&gt;"نعم","⚠ غير مسوى مع الحسابات","✔ معتمد ومسوى")))))))))</f>
        <v/>
      </c>
      <c r="R2821">
        <f>N(R2820)+IF(A2821="عهدة",1,0)</f>
        <v/>
      </c>
      <c r="S2821">
        <f>IF(C2821="","",IF(AND(C2821&gt;=DATE(2026,9,1),C2821&lt;=DATE(2027,8,31)),(YEAR(C2821)-2026)*12+MONTH(C2821)-8,""))</f>
        <v/>
      </c>
      <c r="T2821">
        <f>IF(AND(A2821="مصروف",R2821&gt;0,I2821="موافق",S2821&lt;&gt;"",H2821&lt;&gt;""),N(G2821),0)</f>
        <v/>
      </c>
    </row>
    <row r="2822">
      <c r="A2822" s="19" t="n"/>
      <c r="B2822" s="20">
        <f>IF(A2822="","",IF(R2822=0,"⚠ أضف سطر عهدة أولًا","DMT-"&amp;TEXT(R2822,"000")))</f>
        <v/>
      </c>
      <c r="C2822" s="21" t="n"/>
      <c r="D2822" s="20">
        <f>IF(C2822="","",IF(S2822="","خارج السنة المالية",INDEX(القوائم!$D$2:$D$13,S2822)))</f>
        <v/>
      </c>
      <c r="E2822" s="22" t="n"/>
      <c r="F2822" s="23" t="n"/>
      <c r="G2822" s="23" t="n"/>
      <c r="H2822" s="22" t="n"/>
      <c r="I2822" s="19" t="n"/>
      <c r="J2822" s="21" t="n"/>
      <c r="K2822" s="19" t="n"/>
      <c r="L2822" s="19" t="n"/>
      <c r="M2822" s="21" t="n"/>
      <c r="N2822" s="22" t="n"/>
      <c r="O2822" s="24">
        <f>IF(A2822&lt;&gt;"عهدة","",SUMIFS($G$8:$G$5007,$B$8:$B$5007,B2822,$A$8:$A$5007,"مصروف",$I$8:$I$5007,"&lt;&gt;مرفوض"))</f>
        <v/>
      </c>
      <c r="P2822" s="25">
        <f>IF(A2822&lt;&gt;"عهدة","",N(F2822)-O2822)</f>
        <v/>
      </c>
      <c r="Q2822" s="26">
        <f>IF(A2822="","",IF(A2822="عهدة",IF(N(F2822)=0,"⚠ أدخل قيمة العهدة",IF(P2822&lt;0,"⛔ عجز / زيادة مصروفات "&amp;TEXT(-P2822,"#,##0"),IF(COUNTIFS($B$8:$B$5007,B2822,$A$8:$A$5007,"مصروف",$I$8:$I$5007,"&lt;&gt;مرفوض",$K$8:$K$5007,"&lt;&gt;نعم")&gt;0,"⚠ "&amp;COUNTIFS($B$8:$B$5007,B2822,$A$8:$A$5007,"مصروف",$I$8:$I$5007,"&lt;&gt;مرفوض",$K$8:$K$5007,"&lt;&gt;نعم")&amp;" مصروف غير مسوى",IF(L2822="تمت التسوية",IF(P2822=0,"✔ متوازنة وتمت التسوية","✔ تمت التسوية – متبقي "&amp;TEXT(P2822,"#,##0")),IF(P2822&gt;0,"متبقي "&amp;TEXT(P2822,"#,##0"),"✔ متوازنة"))))),IF(R2822=0,"⚠ أضف سطر عهدة أولًا",IF(OR(C2822="",N(G2822)=0),"⚠ أكمل التاريخ والقيمة",IF(S2822="","⚠ التاريخ خارج السنة المالية",IF(H2822="","⚠ اختر بند الموازنة",IF(I2822="مرفوض","✖ مرفوض من المدير",IF(I2822&lt;&gt;"موافق","⏳ بانتظار موافقة المدير",IF(K2822&lt;&gt;"نعم","⚠ غير مسوى مع الحسابات","✔ معتمد ومسوى")))))))))</f>
        <v/>
      </c>
      <c r="R2822">
        <f>N(R2821)+IF(A2822="عهدة",1,0)</f>
        <v/>
      </c>
      <c r="S2822">
        <f>IF(C2822="","",IF(AND(C2822&gt;=DATE(2026,9,1),C2822&lt;=DATE(2027,8,31)),(YEAR(C2822)-2026)*12+MONTH(C2822)-8,""))</f>
        <v/>
      </c>
      <c r="T2822">
        <f>IF(AND(A2822="مصروف",R2822&gt;0,I2822="موافق",S2822&lt;&gt;"",H2822&lt;&gt;""),N(G2822),0)</f>
        <v/>
      </c>
    </row>
    <row r="2823">
      <c r="A2823" s="19" t="n"/>
      <c r="B2823" s="20">
        <f>IF(A2823="","",IF(R2823=0,"⚠ أضف سطر عهدة أولًا","DMT-"&amp;TEXT(R2823,"000")))</f>
        <v/>
      </c>
      <c r="C2823" s="21" t="n"/>
      <c r="D2823" s="20">
        <f>IF(C2823="","",IF(S2823="","خارج السنة المالية",INDEX(القوائم!$D$2:$D$13,S2823)))</f>
        <v/>
      </c>
      <c r="E2823" s="22" t="n"/>
      <c r="F2823" s="23" t="n"/>
      <c r="G2823" s="23" t="n"/>
      <c r="H2823" s="22" t="n"/>
      <c r="I2823" s="19" t="n"/>
      <c r="J2823" s="21" t="n"/>
      <c r="K2823" s="19" t="n"/>
      <c r="L2823" s="19" t="n"/>
      <c r="M2823" s="21" t="n"/>
      <c r="N2823" s="22" t="n"/>
      <c r="O2823" s="24">
        <f>IF(A2823&lt;&gt;"عهدة","",SUMIFS($G$8:$G$5007,$B$8:$B$5007,B2823,$A$8:$A$5007,"مصروف",$I$8:$I$5007,"&lt;&gt;مرفوض"))</f>
        <v/>
      </c>
      <c r="P2823" s="25">
        <f>IF(A2823&lt;&gt;"عهدة","",N(F2823)-O2823)</f>
        <v/>
      </c>
      <c r="Q2823" s="26">
        <f>IF(A2823="","",IF(A2823="عهدة",IF(N(F2823)=0,"⚠ أدخل قيمة العهدة",IF(P2823&lt;0,"⛔ عجز / زيادة مصروفات "&amp;TEXT(-P2823,"#,##0"),IF(COUNTIFS($B$8:$B$5007,B2823,$A$8:$A$5007,"مصروف",$I$8:$I$5007,"&lt;&gt;مرفوض",$K$8:$K$5007,"&lt;&gt;نعم")&gt;0,"⚠ "&amp;COUNTIFS($B$8:$B$5007,B2823,$A$8:$A$5007,"مصروف",$I$8:$I$5007,"&lt;&gt;مرفوض",$K$8:$K$5007,"&lt;&gt;نعم")&amp;" مصروف غير مسوى",IF(L2823="تمت التسوية",IF(P2823=0,"✔ متوازنة وتمت التسوية","✔ تمت التسوية – متبقي "&amp;TEXT(P2823,"#,##0")),IF(P2823&gt;0,"متبقي "&amp;TEXT(P2823,"#,##0"),"✔ متوازنة"))))),IF(R2823=0,"⚠ أضف سطر عهدة أولًا",IF(OR(C2823="",N(G2823)=0),"⚠ أكمل التاريخ والقيمة",IF(S2823="","⚠ التاريخ خارج السنة المالية",IF(H2823="","⚠ اختر بند الموازنة",IF(I2823="مرفوض","✖ مرفوض من المدير",IF(I2823&lt;&gt;"موافق","⏳ بانتظار موافقة المدير",IF(K2823&lt;&gt;"نعم","⚠ غير مسوى مع الحسابات","✔ معتمد ومسوى")))))))))</f>
        <v/>
      </c>
      <c r="R2823">
        <f>N(R2822)+IF(A2823="عهدة",1,0)</f>
        <v/>
      </c>
      <c r="S2823">
        <f>IF(C2823="","",IF(AND(C2823&gt;=DATE(2026,9,1),C2823&lt;=DATE(2027,8,31)),(YEAR(C2823)-2026)*12+MONTH(C2823)-8,""))</f>
        <v/>
      </c>
      <c r="T2823">
        <f>IF(AND(A2823="مصروف",R2823&gt;0,I2823="موافق",S2823&lt;&gt;"",H2823&lt;&gt;""),N(G2823),0)</f>
        <v/>
      </c>
    </row>
    <row r="2824">
      <c r="A2824" s="19" t="n"/>
      <c r="B2824" s="20">
        <f>IF(A2824="","",IF(R2824=0,"⚠ أضف سطر عهدة أولًا","DMT-"&amp;TEXT(R2824,"000")))</f>
        <v/>
      </c>
      <c r="C2824" s="21" t="n"/>
      <c r="D2824" s="20">
        <f>IF(C2824="","",IF(S2824="","خارج السنة المالية",INDEX(القوائم!$D$2:$D$13,S2824)))</f>
        <v/>
      </c>
      <c r="E2824" s="22" t="n"/>
      <c r="F2824" s="23" t="n"/>
      <c r="G2824" s="23" t="n"/>
      <c r="H2824" s="22" t="n"/>
      <c r="I2824" s="19" t="n"/>
      <c r="J2824" s="21" t="n"/>
      <c r="K2824" s="19" t="n"/>
      <c r="L2824" s="19" t="n"/>
      <c r="M2824" s="21" t="n"/>
      <c r="N2824" s="22" t="n"/>
      <c r="O2824" s="24">
        <f>IF(A2824&lt;&gt;"عهدة","",SUMIFS($G$8:$G$5007,$B$8:$B$5007,B2824,$A$8:$A$5007,"مصروف",$I$8:$I$5007,"&lt;&gt;مرفوض"))</f>
        <v/>
      </c>
      <c r="P2824" s="25">
        <f>IF(A2824&lt;&gt;"عهدة","",N(F2824)-O2824)</f>
        <v/>
      </c>
      <c r="Q2824" s="26">
        <f>IF(A2824="","",IF(A2824="عهدة",IF(N(F2824)=0,"⚠ أدخل قيمة العهدة",IF(P2824&lt;0,"⛔ عجز / زيادة مصروفات "&amp;TEXT(-P2824,"#,##0"),IF(COUNTIFS($B$8:$B$5007,B2824,$A$8:$A$5007,"مصروف",$I$8:$I$5007,"&lt;&gt;مرفوض",$K$8:$K$5007,"&lt;&gt;نعم")&gt;0,"⚠ "&amp;COUNTIFS($B$8:$B$5007,B2824,$A$8:$A$5007,"مصروف",$I$8:$I$5007,"&lt;&gt;مرفوض",$K$8:$K$5007,"&lt;&gt;نعم")&amp;" مصروف غير مسوى",IF(L2824="تمت التسوية",IF(P2824=0,"✔ متوازنة وتمت التسوية","✔ تمت التسوية – متبقي "&amp;TEXT(P2824,"#,##0")),IF(P2824&gt;0,"متبقي "&amp;TEXT(P2824,"#,##0"),"✔ متوازنة"))))),IF(R2824=0,"⚠ أضف سطر عهدة أولًا",IF(OR(C2824="",N(G2824)=0),"⚠ أكمل التاريخ والقيمة",IF(S2824="","⚠ التاريخ خارج السنة المالية",IF(H2824="","⚠ اختر بند الموازنة",IF(I2824="مرفوض","✖ مرفوض من المدير",IF(I2824&lt;&gt;"موافق","⏳ بانتظار موافقة المدير",IF(K2824&lt;&gt;"نعم","⚠ غير مسوى مع الحسابات","✔ معتمد ومسوى")))))))))</f>
        <v/>
      </c>
      <c r="R2824">
        <f>N(R2823)+IF(A2824="عهدة",1,0)</f>
        <v/>
      </c>
      <c r="S2824">
        <f>IF(C2824="","",IF(AND(C2824&gt;=DATE(2026,9,1),C2824&lt;=DATE(2027,8,31)),(YEAR(C2824)-2026)*12+MONTH(C2824)-8,""))</f>
        <v/>
      </c>
      <c r="T2824">
        <f>IF(AND(A2824="مصروف",R2824&gt;0,I2824="موافق",S2824&lt;&gt;"",H2824&lt;&gt;""),N(G2824),0)</f>
        <v/>
      </c>
    </row>
    <row r="2825">
      <c r="A2825" s="19" t="n"/>
      <c r="B2825" s="20">
        <f>IF(A2825="","",IF(R2825=0,"⚠ أضف سطر عهدة أولًا","DMT-"&amp;TEXT(R2825,"000")))</f>
        <v/>
      </c>
      <c r="C2825" s="21" t="n"/>
      <c r="D2825" s="20">
        <f>IF(C2825="","",IF(S2825="","خارج السنة المالية",INDEX(القوائم!$D$2:$D$13,S2825)))</f>
        <v/>
      </c>
      <c r="E2825" s="22" t="n"/>
      <c r="F2825" s="23" t="n"/>
      <c r="G2825" s="23" t="n"/>
      <c r="H2825" s="22" t="n"/>
      <c r="I2825" s="19" t="n"/>
      <c r="J2825" s="21" t="n"/>
      <c r="K2825" s="19" t="n"/>
      <c r="L2825" s="19" t="n"/>
      <c r="M2825" s="21" t="n"/>
      <c r="N2825" s="22" t="n"/>
      <c r="O2825" s="24">
        <f>IF(A2825&lt;&gt;"عهدة","",SUMIFS($G$8:$G$5007,$B$8:$B$5007,B2825,$A$8:$A$5007,"مصروف",$I$8:$I$5007,"&lt;&gt;مرفوض"))</f>
        <v/>
      </c>
      <c r="P2825" s="25">
        <f>IF(A2825&lt;&gt;"عهدة","",N(F2825)-O2825)</f>
        <v/>
      </c>
      <c r="Q2825" s="26">
        <f>IF(A2825="","",IF(A2825="عهدة",IF(N(F2825)=0,"⚠ أدخل قيمة العهدة",IF(P2825&lt;0,"⛔ عجز / زيادة مصروفات "&amp;TEXT(-P2825,"#,##0"),IF(COUNTIFS($B$8:$B$5007,B2825,$A$8:$A$5007,"مصروف",$I$8:$I$5007,"&lt;&gt;مرفوض",$K$8:$K$5007,"&lt;&gt;نعم")&gt;0,"⚠ "&amp;COUNTIFS($B$8:$B$5007,B2825,$A$8:$A$5007,"مصروف",$I$8:$I$5007,"&lt;&gt;مرفوض",$K$8:$K$5007,"&lt;&gt;نعم")&amp;" مصروف غير مسوى",IF(L2825="تمت التسوية",IF(P2825=0,"✔ متوازنة وتمت التسوية","✔ تمت التسوية – متبقي "&amp;TEXT(P2825,"#,##0")),IF(P2825&gt;0,"متبقي "&amp;TEXT(P2825,"#,##0"),"✔ متوازنة"))))),IF(R2825=0,"⚠ أضف سطر عهدة أولًا",IF(OR(C2825="",N(G2825)=0),"⚠ أكمل التاريخ والقيمة",IF(S2825="","⚠ التاريخ خارج السنة المالية",IF(H2825="","⚠ اختر بند الموازنة",IF(I2825="مرفوض","✖ مرفوض من المدير",IF(I2825&lt;&gt;"موافق","⏳ بانتظار موافقة المدير",IF(K2825&lt;&gt;"نعم","⚠ غير مسوى مع الحسابات","✔ معتمد ومسوى")))))))))</f>
        <v/>
      </c>
      <c r="R2825">
        <f>N(R2824)+IF(A2825="عهدة",1,0)</f>
        <v/>
      </c>
      <c r="S2825">
        <f>IF(C2825="","",IF(AND(C2825&gt;=DATE(2026,9,1),C2825&lt;=DATE(2027,8,31)),(YEAR(C2825)-2026)*12+MONTH(C2825)-8,""))</f>
        <v/>
      </c>
      <c r="T2825">
        <f>IF(AND(A2825="مصروف",R2825&gt;0,I2825="موافق",S2825&lt;&gt;"",H2825&lt;&gt;""),N(G2825),0)</f>
        <v/>
      </c>
    </row>
    <row r="2826">
      <c r="A2826" s="19" t="n"/>
      <c r="B2826" s="20">
        <f>IF(A2826="","",IF(R2826=0,"⚠ أضف سطر عهدة أولًا","DMT-"&amp;TEXT(R2826,"000")))</f>
        <v/>
      </c>
      <c r="C2826" s="21" t="n"/>
      <c r="D2826" s="20">
        <f>IF(C2826="","",IF(S2826="","خارج السنة المالية",INDEX(القوائم!$D$2:$D$13,S2826)))</f>
        <v/>
      </c>
      <c r="E2826" s="22" t="n"/>
      <c r="F2826" s="23" t="n"/>
      <c r="G2826" s="23" t="n"/>
      <c r="H2826" s="22" t="n"/>
      <c r="I2826" s="19" t="n"/>
      <c r="J2826" s="21" t="n"/>
      <c r="K2826" s="19" t="n"/>
      <c r="L2826" s="19" t="n"/>
      <c r="M2826" s="21" t="n"/>
      <c r="N2826" s="22" t="n"/>
      <c r="O2826" s="24">
        <f>IF(A2826&lt;&gt;"عهدة","",SUMIFS($G$8:$G$5007,$B$8:$B$5007,B2826,$A$8:$A$5007,"مصروف",$I$8:$I$5007,"&lt;&gt;مرفوض"))</f>
        <v/>
      </c>
      <c r="P2826" s="25">
        <f>IF(A2826&lt;&gt;"عهدة","",N(F2826)-O2826)</f>
        <v/>
      </c>
      <c r="Q2826" s="26">
        <f>IF(A2826="","",IF(A2826="عهدة",IF(N(F2826)=0,"⚠ أدخل قيمة العهدة",IF(P2826&lt;0,"⛔ عجز / زيادة مصروفات "&amp;TEXT(-P2826,"#,##0"),IF(COUNTIFS($B$8:$B$5007,B2826,$A$8:$A$5007,"مصروف",$I$8:$I$5007,"&lt;&gt;مرفوض",$K$8:$K$5007,"&lt;&gt;نعم")&gt;0,"⚠ "&amp;COUNTIFS($B$8:$B$5007,B2826,$A$8:$A$5007,"مصروف",$I$8:$I$5007,"&lt;&gt;مرفوض",$K$8:$K$5007,"&lt;&gt;نعم")&amp;" مصروف غير مسوى",IF(L2826="تمت التسوية",IF(P2826=0,"✔ متوازنة وتمت التسوية","✔ تمت التسوية – متبقي "&amp;TEXT(P2826,"#,##0")),IF(P2826&gt;0,"متبقي "&amp;TEXT(P2826,"#,##0"),"✔ متوازنة"))))),IF(R2826=0,"⚠ أضف سطر عهدة أولًا",IF(OR(C2826="",N(G2826)=0),"⚠ أكمل التاريخ والقيمة",IF(S2826="","⚠ التاريخ خارج السنة المالية",IF(H2826="","⚠ اختر بند الموازنة",IF(I2826="مرفوض","✖ مرفوض من المدير",IF(I2826&lt;&gt;"موافق","⏳ بانتظار موافقة المدير",IF(K2826&lt;&gt;"نعم","⚠ غير مسوى مع الحسابات","✔ معتمد ومسوى")))))))))</f>
        <v/>
      </c>
      <c r="R2826">
        <f>N(R2825)+IF(A2826="عهدة",1,0)</f>
        <v/>
      </c>
      <c r="S2826">
        <f>IF(C2826="","",IF(AND(C2826&gt;=DATE(2026,9,1),C2826&lt;=DATE(2027,8,31)),(YEAR(C2826)-2026)*12+MONTH(C2826)-8,""))</f>
        <v/>
      </c>
      <c r="T2826">
        <f>IF(AND(A2826="مصروف",R2826&gt;0,I2826="موافق",S2826&lt;&gt;"",H2826&lt;&gt;""),N(G2826),0)</f>
        <v/>
      </c>
    </row>
    <row r="2827">
      <c r="A2827" s="19" t="n"/>
      <c r="B2827" s="20">
        <f>IF(A2827="","",IF(R2827=0,"⚠ أضف سطر عهدة أولًا","DMT-"&amp;TEXT(R2827,"000")))</f>
        <v/>
      </c>
      <c r="C2827" s="21" t="n"/>
      <c r="D2827" s="20">
        <f>IF(C2827="","",IF(S2827="","خارج السنة المالية",INDEX(القوائم!$D$2:$D$13,S2827)))</f>
        <v/>
      </c>
      <c r="E2827" s="22" t="n"/>
      <c r="F2827" s="23" t="n"/>
      <c r="G2827" s="23" t="n"/>
      <c r="H2827" s="22" t="n"/>
      <c r="I2827" s="19" t="n"/>
      <c r="J2827" s="21" t="n"/>
      <c r="K2827" s="19" t="n"/>
      <c r="L2827" s="19" t="n"/>
      <c r="M2827" s="21" t="n"/>
      <c r="N2827" s="22" t="n"/>
      <c r="O2827" s="24">
        <f>IF(A2827&lt;&gt;"عهدة","",SUMIFS($G$8:$G$5007,$B$8:$B$5007,B2827,$A$8:$A$5007,"مصروف",$I$8:$I$5007,"&lt;&gt;مرفوض"))</f>
        <v/>
      </c>
      <c r="P2827" s="25">
        <f>IF(A2827&lt;&gt;"عهدة","",N(F2827)-O2827)</f>
        <v/>
      </c>
      <c r="Q2827" s="26">
        <f>IF(A2827="","",IF(A2827="عهدة",IF(N(F2827)=0,"⚠ أدخل قيمة العهدة",IF(P2827&lt;0,"⛔ عجز / زيادة مصروفات "&amp;TEXT(-P2827,"#,##0"),IF(COUNTIFS($B$8:$B$5007,B2827,$A$8:$A$5007,"مصروف",$I$8:$I$5007,"&lt;&gt;مرفوض",$K$8:$K$5007,"&lt;&gt;نعم")&gt;0,"⚠ "&amp;COUNTIFS($B$8:$B$5007,B2827,$A$8:$A$5007,"مصروف",$I$8:$I$5007,"&lt;&gt;مرفوض",$K$8:$K$5007,"&lt;&gt;نعم")&amp;" مصروف غير مسوى",IF(L2827="تمت التسوية",IF(P2827=0,"✔ متوازنة وتمت التسوية","✔ تمت التسوية – متبقي "&amp;TEXT(P2827,"#,##0")),IF(P2827&gt;0,"متبقي "&amp;TEXT(P2827,"#,##0"),"✔ متوازنة"))))),IF(R2827=0,"⚠ أضف سطر عهدة أولًا",IF(OR(C2827="",N(G2827)=0),"⚠ أكمل التاريخ والقيمة",IF(S2827="","⚠ التاريخ خارج السنة المالية",IF(H2827="","⚠ اختر بند الموازنة",IF(I2827="مرفوض","✖ مرفوض من المدير",IF(I2827&lt;&gt;"موافق","⏳ بانتظار موافقة المدير",IF(K2827&lt;&gt;"نعم","⚠ غير مسوى مع الحسابات","✔ معتمد ومسوى")))))))))</f>
        <v/>
      </c>
      <c r="R2827">
        <f>N(R2826)+IF(A2827="عهدة",1,0)</f>
        <v/>
      </c>
      <c r="S2827">
        <f>IF(C2827="","",IF(AND(C2827&gt;=DATE(2026,9,1),C2827&lt;=DATE(2027,8,31)),(YEAR(C2827)-2026)*12+MONTH(C2827)-8,""))</f>
        <v/>
      </c>
      <c r="T2827">
        <f>IF(AND(A2827="مصروف",R2827&gt;0,I2827="موافق",S2827&lt;&gt;"",H2827&lt;&gt;""),N(G2827),0)</f>
        <v/>
      </c>
    </row>
    <row r="2828">
      <c r="A2828" s="19" t="n"/>
      <c r="B2828" s="20">
        <f>IF(A2828="","",IF(R2828=0,"⚠ أضف سطر عهدة أولًا","DMT-"&amp;TEXT(R2828,"000")))</f>
        <v/>
      </c>
      <c r="C2828" s="21" t="n"/>
      <c r="D2828" s="20">
        <f>IF(C2828="","",IF(S2828="","خارج السنة المالية",INDEX(القوائم!$D$2:$D$13,S2828)))</f>
        <v/>
      </c>
      <c r="E2828" s="22" t="n"/>
      <c r="F2828" s="23" t="n"/>
      <c r="G2828" s="23" t="n"/>
      <c r="H2828" s="22" t="n"/>
      <c r="I2828" s="19" t="n"/>
      <c r="J2828" s="21" t="n"/>
      <c r="K2828" s="19" t="n"/>
      <c r="L2828" s="19" t="n"/>
      <c r="M2828" s="21" t="n"/>
      <c r="N2828" s="22" t="n"/>
      <c r="O2828" s="24">
        <f>IF(A2828&lt;&gt;"عهدة","",SUMIFS($G$8:$G$5007,$B$8:$B$5007,B2828,$A$8:$A$5007,"مصروف",$I$8:$I$5007,"&lt;&gt;مرفوض"))</f>
        <v/>
      </c>
      <c r="P2828" s="25">
        <f>IF(A2828&lt;&gt;"عهدة","",N(F2828)-O2828)</f>
        <v/>
      </c>
      <c r="Q2828" s="26">
        <f>IF(A2828="","",IF(A2828="عهدة",IF(N(F2828)=0,"⚠ أدخل قيمة العهدة",IF(P2828&lt;0,"⛔ عجز / زيادة مصروفات "&amp;TEXT(-P2828,"#,##0"),IF(COUNTIFS($B$8:$B$5007,B2828,$A$8:$A$5007,"مصروف",$I$8:$I$5007,"&lt;&gt;مرفوض",$K$8:$K$5007,"&lt;&gt;نعم")&gt;0,"⚠ "&amp;COUNTIFS($B$8:$B$5007,B2828,$A$8:$A$5007,"مصروف",$I$8:$I$5007,"&lt;&gt;مرفوض",$K$8:$K$5007,"&lt;&gt;نعم")&amp;" مصروف غير مسوى",IF(L2828="تمت التسوية",IF(P2828=0,"✔ متوازنة وتمت التسوية","✔ تمت التسوية – متبقي "&amp;TEXT(P2828,"#,##0")),IF(P2828&gt;0,"متبقي "&amp;TEXT(P2828,"#,##0"),"✔ متوازنة"))))),IF(R2828=0,"⚠ أضف سطر عهدة أولًا",IF(OR(C2828="",N(G2828)=0),"⚠ أكمل التاريخ والقيمة",IF(S2828="","⚠ التاريخ خارج السنة المالية",IF(H2828="","⚠ اختر بند الموازنة",IF(I2828="مرفوض","✖ مرفوض من المدير",IF(I2828&lt;&gt;"موافق","⏳ بانتظار موافقة المدير",IF(K2828&lt;&gt;"نعم","⚠ غير مسوى مع الحسابات","✔ معتمد ومسوى")))))))))</f>
        <v/>
      </c>
      <c r="R2828">
        <f>N(R2827)+IF(A2828="عهدة",1,0)</f>
        <v/>
      </c>
      <c r="S2828">
        <f>IF(C2828="","",IF(AND(C2828&gt;=DATE(2026,9,1),C2828&lt;=DATE(2027,8,31)),(YEAR(C2828)-2026)*12+MONTH(C2828)-8,""))</f>
        <v/>
      </c>
      <c r="T2828">
        <f>IF(AND(A2828="مصروف",R2828&gt;0,I2828="موافق",S2828&lt;&gt;"",H2828&lt;&gt;""),N(G2828),0)</f>
        <v/>
      </c>
    </row>
    <row r="2829">
      <c r="A2829" s="19" t="n"/>
      <c r="B2829" s="20">
        <f>IF(A2829="","",IF(R2829=0,"⚠ أضف سطر عهدة أولًا","DMT-"&amp;TEXT(R2829,"000")))</f>
        <v/>
      </c>
      <c r="C2829" s="21" t="n"/>
      <c r="D2829" s="20">
        <f>IF(C2829="","",IF(S2829="","خارج السنة المالية",INDEX(القوائم!$D$2:$D$13,S2829)))</f>
        <v/>
      </c>
      <c r="E2829" s="22" t="n"/>
      <c r="F2829" s="23" t="n"/>
      <c r="G2829" s="23" t="n"/>
      <c r="H2829" s="22" t="n"/>
      <c r="I2829" s="19" t="n"/>
      <c r="J2829" s="21" t="n"/>
      <c r="K2829" s="19" t="n"/>
      <c r="L2829" s="19" t="n"/>
      <c r="M2829" s="21" t="n"/>
      <c r="N2829" s="22" t="n"/>
      <c r="O2829" s="24">
        <f>IF(A2829&lt;&gt;"عهدة","",SUMIFS($G$8:$G$5007,$B$8:$B$5007,B2829,$A$8:$A$5007,"مصروف",$I$8:$I$5007,"&lt;&gt;مرفوض"))</f>
        <v/>
      </c>
      <c r="P2829" s="25">
        <f>IF(A2829&lt;&gt;"عهدة","",N(F2829)-O2829)</f>
        <v/>
      </c>
      <c r="Q2829" s="26">
        <f>IF(A2829="","",IF(A2829="عهدة",IF(N(F2829)=0,"⚠ أدخل قيمة العهدة",IF(P2829&lt;0,"⛔ عجز / زيادة مصروفات "&amp;TEXT(-P2829,"#,##0"),IF(COUNTIFS($B$8:$B$5007,B2829,$A$8:$A$5007,"مصروف",$I$8:$I$5007,"&lt;&gt;مرفوض",$K$8:$K$5007,"&lt;&gt;نعم")&gt;0,"⚠ "&amp;COUNTIFS($B$8:$B$5007,B2829,$A$8:$A$5007,"مصروف",$I$8:$I$5007,"&lt;&gt;مرفوض",$K$8:$K$5007,"&lt;&gt;نعم")&amp;" مصروف غير مسوى",IF(L2829="تمت التسوية",IF(P2829=0,"✔ متوازنة وتمت التسوية","✔ تمت التسوية – متبقي "&amp;TEXT(P2829,"#,##0")),IF(P2829&gt;0,"متبقي "&amp;TEXT(P2829,"#,##0"),"✔ متوازنة"))))),IF(R2829=0,"⚠ أضف سطر عهدة أولًا",IF(OR(C2829="",N(G2829)=0),"⚠ أكمل التاريخ والقيمة",IF(S2829="","⚠ التاريخ خارج السنة المالية",IF(H2829="","⚠ اختر بند الموازنة",IF(I2829="مرفوض","✖ مرفوض من المدير",IF(I2829&lt;&gt;"موافق","⏳ بانتظار موافقة المدير",IF(K2829&lt;&gt;"نعم","⚠ غير مسوى مع الحسابات","✔ معتمد ومسوى")))))))))</f>
        <v/>
      </c>
      <c r="R2829">
        <f>N(R2828)+IF(A2829="عهدة",1,0)</f>
        <v/>
      </c>
      <c r="S2829">
        <f>IF(C2829="","",IF(AND(C2829&gt;=DATE(2026,9,1),C2829&lt;=DATE(2027,8,31)),(YEAR(C2829)-2026)*12+MONTH(C2829)-8,""))</f>
        <v/>
      </c>
      <c r="T2829">
        <f>IF(AND(A2829="مصروف",R2829&gt;0,I2829="موافق",S2829&lt;&gt;"",H2829&lt;&gt;""),N(G2829),0)</f>
        <v/>
      </c>
    </row>
    <row r="2830">
      <c r="A2830" s="19" t="n"/>
      <c r="B2830" s="20">
        <f>IF(A2830="","",IF(R2830=0,"⚠ أضف سطر عهدة أولًا","DMT-"&amp;TEXT(R2830,"000")))</f>
        <v/>
      </c>
      <c r="C2830" s="21" t="n"/>
      <c r="D2830" s="20">
        <f>IF(C2830="","",IF(S2830="","خارج السنة المالية",INDEX(القوائم!$D$2:$D$13,S2830)))</f>
        <v/>
      </c>
      <c r="E2830" s="22" t="n"/>
      <c r="F2830" s="23" t="n"/>
      <c r="G2830" s="23" t="n"/>
      <c r="H2830" s="22" t="n"/>
      <c r="I2830" s="19" t="n"/>
      <c r="J2830" s="21" t="n"/>
      <c r="K2830" s="19" t="n"/>
      <c r="L2830" s="19" t="n"/>
      <c r="M2830" s="21" t="n"/>
      <c r="N2830" s="22" t="n"/>
      <c r="O2830" s="24">
        <f>IF(A2830&lt;&gt;"عهدة","",SUMIFS($G$8:$G$5007,$B$8:$B$5007,B2830,$A$8:$A$5007,"مصروف",$I$8:$I$5007,"&lt;&gt;مرفوض"))</f>
        <v/>
      </c>
      <c r="P2830" s="25">
        <f>IF(A2830&lt;&gt;"عهدة","",N(F2830)-O2830)</f>
        <v/>
      </c>
      <c r="Q2830" s="26">
        <f>IF(A2830="","",IF(A2830="عهدة",IF(N(F2830)=0,"⚠ أدخل قيمة العهدة",IF(P2830&lt;0,"⛔ عجز / زيادة مصروفات "&amp;TEXT(-P2830,"#,##0"),IF(COUNTIFS($B$8:$B$5007,B2830,$A$8:$A$5007,"مصروف",$I$8:$I$5007,"&lt;&gt;مرفوض",$K$8:$K$5007,"&lt;&gt;نعم")&gt;0,"⚠ "&amp;COUNTIFS($B$8:$B$5007,B2830,$A$8:$A$5007,"مصروف",$I$8:$I$5007,"&lt;&gt;مرفوض",$K$8:$K$5007,"&lt;&gt;نعم")&amp;" مصروف غير مسوى",IF(L2830="تمت التسوية",IF(P2830=0,"✔ متوازنة وتمت التسوية","✔ تمت التسوية – متبقي "&amp;TEXT(P2830,"#,##0")),IF(P2830&gt;0,"متبقي "&amp;TEXT(P2830,"#,##0"),"✔ متوازنة"))))),IF(R2830=0,"⚠ أضف سطر عهدة أولًا",IF(OR(C2830="",N(G2830)=0),"⚠ أكمل التاريخ والقيمة",IF(S2830="","⚠ التاريخ خارج السنة المالية",IF(H2830="","⚠ اختر بند الموازنة",IF(I2830="مرفوض","✖ مرفوض من المدير",IF(I2830&lt;&gt;"موافق","⏳ بانتظار موافقة المدير",IF(K2830&lt;&gt;"نعم","⚠ غير مسوى مع الحسابات","✔ معتمد ومسوى")))))))))</f>
        <v/>
      </c>
      <c r="R2830">
        <f>N(R2829)+IF(A2830="عهدة",1,0)</f>
        <v/>
      </c>
      <c r="S2830">
        <f>IF(C2830="","",IF(AND(C2830&gt;=DATE(2026,9,1),C2830&lt;=DATE(2027,8,31)),(YEAR(C2830)-2026)*12+MONTH(C2830)-8,""))</f>
        <v/>
      </c>
      <c r="T2830">
        <f>IF(AND(A2830="مصروف",R2830&gt;0,I2830="موافق",S2830&lt;&gt;"",H2830&lt;&gt;""),N(G2830),0)</f>
        <v/>
      </c>
    </row>
    <row r="2831">
      <c r="A2831" s="19" t="n"/>
      <c r="B2831" s="20">
        <f>IF(A2831="","",IF(R2831=0,"⚠ أضف سطر عهدة أولًا","DMT-"&amp;TEXT(R2831,"000")))</f>
        <v/>
      </c>
      <c r="C2831" s="21" t="n"/>
      <c r="D2831" s="20">
        <f>IF(C2831="","",IF(S2831="","خارج السنة المالية",INDEX(القوائم!$D$2:$D$13,S2831)))</f>
        <v/>
      </c>
      <c r="E2831" s="22" t="n"/>
      <c r="F2831" s="23" t="n"/>
      <c r="G2831" s="23" t="n"/>
      <c r="H2831" s="22" t="n"/>
      <c r="I2831" s="19" t="n"/>
      <c r="J2831" s="21" t="n"/>
      <c r="K2831" s="19" t="n"/>
      <c r="L2831" s="19" t="n"/>
      <c r="M2831" s="21" t="n"/>
      <c r="N2831" s="22" t="n"/>
      <c r="O2831" s="24">
        <f>IF(A2831&lt;&gt;"عهدة","",SUMIFS($G$8:$G$5007,$B$8:$B$5007,B2831,$A$8:$A$5007,"مصروف",$I$8:$I$5007,"&lt;&gt;مرفوض"))</f>
        <v/>
      </c>
      <c r="P2831" s="25">
        <f>IF(A2831&lt;&gt;"عهدة","",N(F2831)-O2831)</f>
        <v/>
      </c>
      <c r="Q2831" s="26">
        <f>IF(A2831="","",IF(A2831="عهدة",IF(N(F2831)=0,"⚠ أدخل قيمة العهدة",IF(P2831&lt;0,"⛔ عجز / زيادة مصروفات "&amp;TEXT(-P2831,"#,##0"),IF(COUNTIFS($B$8:$B$5007,B2831,$A$8:$A$5007,"مصروف",$I$8:$I$5007,"&lt;&gt;مرفوض",$K$8:$K$5007,"&lt;&gt;نعم")&gt;0,"⚠ "&amp;COUNTIFS($B$8:$B$5007,B2831,$A$8:$A$5007,"مصروف",$I$8:$I$5007,"&lt;&gt;مرفوض",$K$8:$K$5007,"&lt;&gt;نعم")&amp;" مصروف غير مسوى",IF(L2831="تمت التسوية",IF(P2831=0,"✔ متوازنة وتمت التسوية","✔ تمت التسوية – متبقي "&amp;TEXT(P2831,"#,##0")),IF(P2831&gt;0,"متبقي "&amp;TEXT(P2831,"#,##0"),"✔ متوازنة"))))),IF(R2831=0,"⚠ أضف سطر عهدة أولًا",IF(OR(C2831="",N(G2831)=0),"⚠ أكمل التاريخ والقيمة",IF(S2831="","⚠ التاريخ خارج السنة المالية",IF(H2831="","⚠ اختر بند الموازنة",IF(I2831="مرفوض","✖ مرفوض من المدير",IF(I2831&lt;&gt;"موافق","⏳ بانتظار موافقة المدير",IF(K2831&lt;&gt;"نعم","⚠ غير مسوى مع الحسابات","✔ معتمد ومسوى")))))))))</f>
        <v/>
      </c>
      <c r="R2831">
        <f>N(R2830)+IF(A2831="عهدة",1,0)</f>
        <v/>
      </c>
      <c r="S2831">
        <f>IF(C2831="","",IF(AND(C2831&gt;=DATE(2026,9,1),C2831&lt;=DATE(2027,8,31)),(YEAR(C2831)-2026)*12+MONTH(C2831)-8,""))</f>
        <v/>
      </c>
      <c r="T2831">
        <f>IF(AND(A2831="مصروف",R2831&gt;0,I2831="موافق",S2831&lt;&gt;"",H2831&lt;&gt;""),N(G2831),0)</f>
        <v/>
      </c>
    </row>
    <row r="2832">
      <c r="A2832" s="19" t="n"/>
      <c r="B2832" s="20">
        <f>IF(A2832="","",IF(R2832=0,"⚠ أضف سطر عهدة أولًا","DMT-"&amp;TEXT(R2832,"000")))</f>
        <v/>
      </c>
      <c r="C2832" s="21" t="n"/>
      <c r="D2832" s="20">
        <f>IF(C2832="","",IF(S2832="","خارج السنة المالية",INDEX(القوائم!$D$2:$D$13,S2832)))</f>
        <v/>
      </c>
      <c r="E2832" s="22" t="n"/>
      <c r="F2832" s="23" t="n"/>
      <c r="G2832" s="23" t="n"/>
      <c r="H2832" s="22" t="n"/>
      <c r="I2832" s="19" t="n"/>
      <c r="J2832" s="21" t="n"/>
      <c r="K2832" s="19" t="n"/>
      <c r="L2832" s="19" t="n"/>
      <c r="M2832" s="21" t="n"/>
      <c r="N2832" s="22" t="n"/>
      <c r="O2832" s="24">
        <f>IF(A2832&lt;&gt;"عهدة","",SUMIFS($G$8:$G$5007,$B$8:$B$5007,B2832,$A$8:$A$5007,"مصروف",$I$8:$I$5007,"&lt;&gt;مرفوض"))</f>
        <v/>
      </c>
      <c r="P2832" s="25">
        <f>IF(A2832&lt;&gt;"عهدة","",N(F2832)-O2832)</f>
        <v/>
      </c>
      <c r="Q2832" s="26">
        <f>IF(A2832="","",IF(A2832="عهدة",IF(N(F2832)=0,"⚠ أدخل قيمة العهدة",IF(P2832&lt;0,"⛔ عجز / زيادة مصروفات "&amp;TEXT(-P2832,"#,##0"),IF(COUNTIFS($B$8:$B$5007,B2832,$A$8:$A$5007,"مصروف",$I$8:$I$5007,"&lt;&gt;مرفوض",$K$8:$K$5007,"&lt;&gt;نعم")&gt;0,"⚠ "&amp;COUNTIFS($B$8:$B$5007,B2832,$A$8:$A$5007,"مصروف",$I$8:$I$5007,"&lt;&gt;مرفوض",$K$8:$K$5007,"&lt;&gt;نعم")&amp;" مصروف غير مسوى",IF(L2832="تمت التسوية",IF(P2832=0,"✔ متوازنة وتمت التسوية","✔ تمت التسوية – متبقي "&amp;TEXT(P2832,"#,##0")),IF(P2832&gt;0,"متبقي "&amp;TEXT(P2832,"#,##0"),"✔ متوازنة"))))),IF(R2832=0,"⚠ أضف سطر عهدة أولًا",IF(OR(C2832="",N(G2832)=0),"⚠ أكمل التاريخ والقيمة",IF(S2832="","⚠ التاريخ خارج السنة المالية",IF(H2832="","⚠ اختر بند الموازنة",IF(I2832="مرفوض","✖ مرفوض من المدير",IF(I2832&lt;&gt;"موافق","⏳ بانتظار موافقة المدير",IF(K2832&lt;&gt;"نعم","⚠ غير مسوى مع الحسابات","✔ معتمد ومسوى")))))))))</f>
        <v/>
      </c>
      <c r="R2832">
        <f>N(R2831)+IF(A2832="عهدة",1,0)</f>
        <v/>
      </c>
      <c r="S2832">
        <f>IF(C2832="","",IF(AND(C2832&gt;=DATE(2026,9,1),C2832&lt;=DATE(2027,8,31)),(YEAR(C2832)-2026)*12+MONTH(C2832)-8,""))</f>
        <v/>
      </c>
      <c r="T2832">
        <f>IF(AND(A2832="مصروف",R2832&gt;0,I2832="موافق",S2832&lt;&gt;"",H2832&lt;&gt;""),N(G2832),0)</f>
        <v/>
      </c>
    </row>
    <row r="2833">
      <c r="A2833" s="19" t="n"/>
      <c r="B2833" s="20">
        <f>IF(A2833="","",IF(R2833=0,"⚠ أضف سطر عهدة أولًا","DMT-"&amp;TEXT(R2833,"000")))</f>
        <v/>
      </c>
      <c r="C2833" s="21" t="n"/>
      <c r="D2833" s="20">
        <f>IF(C2833="","",IF(S2833="","خارج السنة المالية",INDEX(القوائم!$D$2:$D$13,S2833)))</f>
        <v/>
      </c>
      <c r="E2833" s="22" t="n"/>
      <c r="F2833" s="23" t="n"/>
      <c r="G2833" s="23" t="n"/>
      <c r="H2833" s="22" t="n"/>
      <c r="I2833" s="19" t="n"/>
      <c r="J2833" s="21" t="n"/>
      <c r="K2833" s="19" t="n"/>
      <c r="L2833" s="19" t="n"/>
      <c r="M2833" s="21" t="n"/>
      <c r="N2833" s="22" t="n"/>
      <c r="O2833" s="24">
        <f>IF(A2833&lt;&gt;"عهدة","",SUMIFS($G$8:$G$5007,$B$8:$B$5007,B2833,$A$8:$A$5007,"مصروف",$I$8:$I$5007,"&lt;&gt;مرفوض"))</f>
        <v/>
      </c>
      <c r="P2833" s="25">
        <f>IF(A2833&lt;&gt;"عهدة","",N(F2833)-O2833)</f>
        <v/>
      </c>
      <c r="Q2833" s="26">
        <f>IF(A2833="","",IF(A2833="عهدة",IF(N(F2833)=0,"⚠ أدخل قيمة العهدة",IF(P2833&lt;0,"⛔ عجز / زيادة مصروفات "&amp;TEXT(-P2833,"#,##0"),IF(COUNTIFS($B$8:$B$5007,B2833,$A$8:$A$5007,"مصروف",$I$8:$I$5007,"&lt;&gt;مرفوض",$K$8:$K$5007,"&lt;&gt;نعم")&gt;0,"⚠ "&amp;COUNTIFS($B$8:$B$5007,B2833,$A$8:$A$5007,"مصروف",$I$8:$I$5007,"&lt;&gt;مرفوض",$K$8:$K$5007,"&lt;&gt;نعم")&amp;" مصروف غير مسوى",IF(L2833="تمت التسوية",IF(P2833=0,"✔ متوازنة وتمت التسوية","✔ تمت التسوية – متبقي "&amp;TEXT(P2833,"#,##0")),IF(P2833&gt;0,"متبقي "&amp;TEXT(P2833,"#,##0"),"✔ متوازنة"))))),IF(R2833=0,"⚠ أضف سطر عهدة أولًا",IF(OR(C2833="",N(G2833)=0),"⚠ أكمل التاريخ والقيمة",IF(S2833="","⚠ التاريخ خارج السنة المالية",IF(H2833="","⚠ اختر بند الموازنة",IF(I2833="مرفوض","✖ مرفوض من المدير",IF(I2833&lt;&gt;"موافق","⏳ بانتظار موافقة المدير",IF(K2833&lt;&gt;"نعم","⚠ غير مسوى مع الحسابات","✔ معتمد ومسوى")))))))))</f>
        <v/>
      </c>
      <c r="R2833">
        <f>N(R2832)+IF(A2833="عهدة",1,0)</f>
        <v/>
      </c>
      <c r="S2833">
        <f>IF(C2833="","",IF(AND(C2833&gt;=DATE(2026,9,1),C2833&lt;=DATE(2027,8,31)),(YEAR(C2833)-2026)*12+MONTH(C2833)-8,""))</f>
        <v/>
      </c>
      <c r="T2833">
        <f>IF(AND(A2833="مصروف",R2833&gt;0,I2833="موافق",S2833&lt;&gt;"",H2833&lt;&gt;""),N(G2833),0)</f>
        <v/>
      </c>
    </row>
    <row r="2834">
      <c r="A2834" s="19" t="n"/>
      <c r="B2834" s="20">
        <f>IF(A2834="","",IF(R2834=0,"⚠ أضف سطر عهدة أولًا","DMT-"&amp;TEXT(R2834,"000")))</f>
        <v/>
      </c>
      <c r="C2834" s="21" t="n"/>
      <c r="D2834" s="20">
        <f>IF(C2834="","",IF(S2834="","خارج السنة المالية",INDEX(القوائم!$D$2:$D$13,S2834)))</f>
        <v/>
      </c>
      <c r="E2834" s="22" t="n"/>
      <c r="F2834" s="23" t="n"/>
      <c r="G2834" s="23" t="n"/>
      <c r="H2834" s="22" t="n"/>
      <c r="I2834" s="19" t="n"/>
      <c r="J2834" s="21" t="n"/>
      <c r="K2834" s="19" t="n"/>
      <c r="L2834" s="19" t="n"/>
      <c r="M2834" s="21" t="n"/>
      <c r="N2834" s="22" t="n"/>
      <c r="O2834" s="24">
        <f>IF(A2834&lt;&gt;"عهدة","",SUMIFS($G$8:$G$5007,$B$8:$B$5007,B2834,$A$8:$A$5007,"مصروف",$I$8:$I$5007,"&lt;&gt;مرفوض"))</f>
        <v/>
      </c>
      <c r="P2834" s="25">
        <f>IF(A2834&lt;&gt;"عهدة","",N(F2834)-O2834)</f>
        <v/>
      </c>
      <c r="Q2834" s="26">
        <f>IF(A2834="","",IF(A2834="عهدة",IF(N(F2834)=0,"⚠ أدخل قيمة العهدة",IF(P2834&lt;0,"⛔ عجز / زيادة مصروفات "&amp;TEXT(-P2834,"#,##0"),IF(COUNTIFS($B$8:$B$5007,B2834,$A$8:$A$5007,"مصروف",$I$8:$I$5007,"&lt;&gt;مرفوض",$K$8:$K$5007,"&lt;&gt;نعم")&gt;0,"⚠ "&amp;COUNTIFS($B$8:$B$5007,B2834,$A$8:$A$5007,"مصروف",$I$8:$I$5007,"&lt;&gt;مرفوض",$K$8:$K$5007,"&lt;&gt;نعم")&amp;" مصروف غير مسوى",IF(L2834="تمت التسوية",IF(P2834=0,"✔ متوازنة وتمت التسوية","✔ تمت التسوية – متبقي "&amp;TEXT(P2834,"#,##0")),IF(P2834&gt;0,"متبقي "&amp;TEXT(P2834,"#,##0"),"✔ متوازنة"))))),IF(R2834=0,"⚠ أضف سطر عهدة أولًا",IF(OR(C2834="",N(G2834)=0),"⚠ أكمل التاريخ والقيمة",IF(S2834="","⚠ التاريخ خارج السنة المالية",IF(H2834="","⚠ اختر بند الموازنة",IF(I2834="مرفوض","✖ مرفوض من المدير",IF(I2834&lt;&gt;"موافق","⏳ بانتظار موافقة المدير",IF(K2834&lt;&gt;"نعم","⚠ غير مسوى مع الحسابات","✔ معتمد ومسوى")))))))))</f>
        <v/>
      </c>
      <c r="R2834">
        <f>N(R2833)+IF(A2834="عهدة",1,0)</f>
        <v/>
      </c>
      <c r="S2834">
        <f>IF(C2834="","",IF(AND(C2834&gt;=DATE(2026,9,1),C2834&lt;=DATE(2027,8,31)),(YEAR(C2834)-2026)*12+MONTH(C2834)-8,""))</f>
        <v/>
      </c>
      <c r="T2834">
        <f>IF(AND(A2834="مصروف",R2834&gt;0,I2834="موافق",S2834&lt;&gt;"",H2834&lt;&gt;""),N(G2834),0)</f>
        <v/>
      </c>
    </row>
    <row r="2835">
      <c r="A2835" s="19" t="n"/>
      <c r="B2835" s="20">
        <f>IF(A2835="","",IF(R2835=0,"⚠ أضف سطر عهدة أولًا","DMT-"&amp;TEXT(R2835,"000")))</f>
        <v/>
      </c>
      <c r="C2835" s="21" t="n"/>
      <c r="D2835" s="20">
        <f>IF(C2835="","",IF(S2835="","خارج السنة المالية",INDEX(القوائم!$D$2:$D$13,S2835)))</f>
        <v/>
      </c>
      <c r="E2835" s="22" t="n"/>
      <c r="F2835" s="23" t="n"/>
      <c r="G2835" s="23" t="n"/>
      <c r="H2835" s="22" t="n"/>
      <c r="I2835" s="19" t="n"/>
      <c r="J2835" s="21" t="n"/>
      <c r="K2835" s="19" t="n"/>
      <c r="L2835" s="19" t="n"/>
      <c r="M2835" s="21" t="n"/>
      <c r="N2835" s="22" t="n"/>
      <c r="O2835" s="24">
        <f>IF(A2835&lt;&gt;"عهدة","",SUMIFS($G$8:$G$5007,$B$8:$B$5007,B2835,$A$8:$A$5007,"مصروف",$I$8:$I$5007,"&lt;&gt;مرفوض"))</f>
        <v/>
      </c>
      <c r="P2835" s="25">
        <f>IF(A2835&lt;&gt;"عهدة","",N(F2835)-O2835)</f>
        <v/>
      </c>
      <c r="Q2835" s="26">
        <f>IF(A2835="","",IF(A2835="عهدة",IF(N(F2835)=0,"⚠ أدخل قيمة العهدة",IF(P2835&lt;0,"⛔ عجز / زيادة مصروفات "&amp;TEXT(-P2835,"#,##0"),IF(COUNTIFS($B$8:$B$5007,B2835,$A$8:$A$5007,"مصروف",$I$8:$I$5007,"&lt;&gt;مرفوض",$K$8:$K$5007,"&lt;&gt;نعم")&gt;0,"⚠ "&amp;COUNTIFS($B$8:$B$5007,B2835,$A$8:$A$5007,"مصروف",$I$8:$I$5007,"&lt;&gt;مرفوض",$K$8:$K$5007,"&lt;&gt;نعم")&amp;" مصروف غير مسوى",IF(L2835="تمت التسوية",IF(P2835=0,"✔ متوازنة وتمت التسوية","✔ تمت التسوية – متبقي "&amp;TEXT(P2835,"#,##0")),IF(P2835&gt;0,"متبقي "&amp;TEXT(P2835,"#,##0"),"✔ متوازنة"))))),IF(R2835=0,"⚠ أضف سطر عهدة أولًا",IF(OR(C2835="",N(G2835)=0),"⚠ أكمل التاريخ والقيمة",IF(S2835="","⚠ التاريخ خارج السنة المالية",IF(H2835="","⚠ اختر بند الموازنة",IF(I2835="مرفوض","✖ مرفوض من المدير",IF(I2835&lt;&gt;"موافق","⏳ بانتظار موافقة المدير",IF(K2835&lt;&gt;"نعم","⚠ غير مسوى مع الحسابات","✔ معتمد ومسوى")))))))))</f>
        <v/>
      </c>
      <c r="R2835">
        <f>N(R2834)+IF(A2835="عهدة",1,0)</f>
        <v/>
      </c>
      <c r="S2835">
        <f>IF(C2835="","",IF(AND(C2835&gt;=DATE(2026,9,1),C2835&lt;=DATE(2027,8,31)),(YEAR(C2835)-2026)*12+MONTH(C2835)-8,""))</f>
        <v/>
      </c>
      <c r="T2835">
        <f>IF(AND(A2835="مصروف",R2835&gt;0,I2835="موافق",S2835&lt;&gt;"",H2835&lt;&gt;""),N(G2835),0)</f>
        <v/>
      </c>
    </row>
    <row r="2836">
      <c r="A2836" s="19" t="n"/>
      <c r="B2836" s="20">
        <f>IF(A2836="","",IF(R2836=0,"⚠ أضف سطر عهدة أولًا","DMT-"&amp;TEXT(R2836,"000")))</f>
        <v/>
      </c>
      <c r="C2836" s="21" t="n"/>
      <c r="D2836" s="20">
        <f>IF(C2836="","",IF(S2836="","خارج السنة المالية",INDEX(القوائم!$D$2:$D$13,S2836)))</f>
        <v/>
      </c>
      <c r="E2836" s="22" t="n"/>
      <c r="F2836" s="23" t="n"/>
      <c r="G2836" s="23" t="n"/>
      <c r="H2836" s="22" t="n"/>
      <c r="I2836" s="19" t="n"/>
      <c r="J2836" s="21" t="n"/>
      <c r="K2836" s="19" t="n"/>
      <c r="L2836" s="19" t="n"/>
      <c r="M2836" s="21" t="n"/>
      <c r="N2836" s="22" t="n"/>
      <c r="O2836" s="24">
        <f>IF(A2836&lt;&gt;"عهدة","",SUMIFS($G$8:$G$5007,$B$8:$B$5007,B2836,$A$8:$A$5007,"مصروف",$I$8:$I$5007,"&lt;&gt;مرفوض"))</f>
        <v/>
      </c>
      <c r="P2836" s="25">
        <f>IF(A2836&lt;&gt;"عهدة","",N(F2836)-O2836)</f>
        <v/>
      </c>
      <c r="Q2836" s="26">
        <f>IF(A2836="","",IF(A2836="عهدة",IF(N(F2836)=0,"⚠ أدخل قيمة العهدة",IF(P2836&lt;0,"⛔ عجز / زيادة مصروفات "&amp;TEXT(-P2836,"#,##0"),IF(COUNTIFS($B$8:$B$5007,B2836,$A$8:$A$5007,"مصروف",$I$8:$I$5007,"&lt;&gt;مرفوض",$K$8:$K$5007,"&lt;&gt;نعم")&gt;0,"⚠ "&amp;COUNTIFS($B$8:$B$5007,B2836,$A$8:$A$5007,"مصروف",$I$8:$I$5007,"&lt;&gt;مرفوض",$K$8:$K$5007,"&lt;&gt;نعم")&amp;" مصروف غير مسوى",IF(L2836="تمت التسوية",IF(P2836=0,"✔ متوازنة وتمت التسوية","✔ تمت التسوية – متبقي "&amp;TEXT(P2836,"#,##0")),IF(P2836&gt;0,"متبقي "&amp;TEXT(P2836,"#,##0"),"✔ متوازنة"))))),IF(R2836=0,"⚠ أضف سطر عهدة أولًا",IF(OR(C2836="",N(G2836)=0),"⚠ أكمل التاريخ والقيمة",IF(S2836="","⚠ التاريخ خارج السنة المالية",IF(H2836="","⚠ اختر بند الموازنة",IF(I2836="مرفوض","✖ مرفوض من المدير",IF(I2836&lt;&gt;"موافق","⏳ بانتظار موافقة المدير",IF(K2836&lt;&gt;"نعم","⚠ غير مسوى مع الحسابات","✔ معتمد ومسوى")))))))))</f>
        <v/>
      </c>
      <c r="R2836">
        <f>N(R2835)+IF(A2836="عهدة",1,0)</f>
        <v/>
      </c>
      <c r="S2836">
        <f>IF(C2836="","",IF(AND(C2836&gt;=DATE(2026,9,1),C2836&lt;=DATE(2027,8,31)),(YEAR(C2836)-2026)*12+MONTH(C2836)-8,""))</f>
        <v/>
      </c>
      <c r="T2836">
        <f>IF(AND(A2836="مصروف",R2836&gt;0,I2836="موافق",S2836&lt;&gt;"",H2836&lt;&gt;""),N(G2836),0)</f>
        <v/>
      </c>
    </row>
    <row r="2837">
      <c r="A2837" s="19" t="n"/>
      <c r="B2837" s="20">
        <f>IF(A2837="","",IF(R2837=0,"⚠ أضف سطر عهدة أولًا","DMT-"&amp;TEXT(R2837,"000")))</f>
        <v/>
      </c>
      <c r="C2837" s="21" t="n"/>
      <c r="D2837" s="20">
        <f>IF(C2837="","",IF(S2837="","خارج السنة المالية",INDEX(القوائم!$D$2:$D$13,S2837)))</f>
        <v/>
      </c>
      <c r="E2837" s="22" t="n"/>
      <c r="F2837" s="23" t="n"/>
      <c r="G2837" s="23" t="n"/>
      <c r="H2837" s="22" t="n"/>
      <c r="I2837" s="19" t="n"/>
      <c r="J2837" s="21" t="n"/>
      <c r="K2837" s="19" t="n"/>
      <c r="L2837" s="19" t="n"/>
      <c r="M2837" s="21" t="n"/>
      <c r="N2837" s="22" t="n"/>
      <c r="O2837" s="24">
        <f>IF(A2837&lt;&gt;"عهدة","",SUMIFS($G$8:$G$5007,$B$8:$B$5007,B2837,$A$8:$A$5007,"مصروف",$I$8:$I$5007,"&lt;&gt;مرفوض"))</f>
        <v/>
      </c>
      <c r="P2837" s="25">
        <f>IF(A2837&lt;&gt;"عهدة","",N(F2837)-O2837)</f>
        <v/>
      </c>
      <c r="Q2837" s="26">
        <f>IF(A2837="","",IF(A2837="عهدة",IF(N(F2837)=0,"⚠ أدخل قيمة العهدة",IF(P2837&lt;0,"⛔ عجز / زيادة مصروفات "&amp;TEXT(-P2837,"#,##0"),IF(COUNTIFS($B$8:$B$5007,B2837,$A$8:$A$5007,"مصروف",$I$8:$I$5007,"&lt;&gt;مرفوض",$K$8:$K$5007,"&lt;&gt;نعم")&gt;0,"⚠ "&amp;COUNTIFS($B$8:$B$5007,B2837,$A$8:$A$5007,"مصروف",$I$8:$I$5007,"&lt;&gt;مرفوض",$K$8:$K$5007,"&lt;&gt;نعم")&amp;" مصروف غير مسوى",IF(L2837="تمت التسوية",IF(P2837=0,"✔ متوازنة وتمت التسوية","✔ تمت التسوية – متبقي "&amp;TEXT(P2837,"#,##0")),IF(P2837&gt;0,"متبقي "&amp;TEXT(P2837,"#,##0"),"✔ متوازنة"))))),IF(R2837=0,"⚠ أضف سطر عهدة أولًا",IF(OR(C2837="",N(G2837)=0),"⚠ أكمل التاريخ والقيمة",IF(S2837="","⚠ التاريخ خارج السنة المالية",IF(H2837="","⚠ اختر بند الموازنة",IF(I2837="مرفوض","✖ مرفوض من المدير",IF(I2837&lt;&gt;"موافق","⏳ بانتظار موافقة المدير",IF(K2837&lt;&gt;"نعم","⚠ غير مسوى مع الحسابات","✔ معتمد ومسوى")))))))))</f>
        <v/>
      </c>
      <c r="R2837">
        <f>N(R2836)+IF(A2837="عهدة",1,0)</f>
        <v/>
      </c>
      <c r="S2837">
        <f>IF(C2837="","",IF(AND(C2837&gt;=DATE(2026,9,1),C2837&lt;=DATE(2027,8,31)),(YEAR(C2837)-2026)*12+MONTH(C2837)-8,""))</f>
        <v/>
      </c>
      <c r="T2837">
        <f>IF(AND(A2837="مصروف",R2837&gt;0,I2837="موافق",S2837&lt;&gt;"",H2837&lt;&gt;""),N(G2837),0)</f>
        <v/>
      </c>
    </row>
    <row r="2838">
      <c r="A2838" s="19" t="n"/>
      <c r="B2838" s="20">
        <f>IF(A2838="","",IF(R2838=0,"⚠ أضف سطر عهدة أولًا","DMT-"&amp;TEXT(R2838,"000")))</f>
        <v/>
      </c>
      <c r="C2838" s="21" t="n"/>
      <c r="D2838" s="20">
        <f>IF(C2838="","",IF(S2838="","خارج السنة المالية",INDEX(القوائم!$D$2:$D$13,S2838)))</f>
        <v/>
      </c>
      <c r="E2838" s="22" t="n"/>
      <c r="F2838" s="23" t="n"/>
      <c r="G2838" s="23" t="n"/>
      <c r="H2838" s="22" t="n"/>
      <c r="I2838" s="19" t="n"/>
      <c r="J2838" s="21" t="n"/>
      <c r="K2838" s="19" t="n"/>
      <c r="L2838" s="19" t="n"/>
      <c r="M2838" s="21" t="n"/>
      <c r="N2838" s="22" t="n"/>
      <c r="O2838" s="24">
        <f>IF(A2838&lt;&gt;"عهدة","",SUMIFS($G$8:$G$5007,$B$8:$B$5007,B2838,$A$8:$A$5007,"مصروف",$I$8:$I$5007,"&lt;&gt;مرفوض"))</f>
        <v/>
      </c>
      <c r="P2838" s="25">
        <f>IF(A2838&lt;&gt;"عهدة","",N(F2838)-O2838)</f>
        <v/>
      </c>
      <c r="Q2838" s="26">
        <f>IF(A2838="","",IF(A2838="عهدة",IF(N(F2838)=0,"⚠ أدخل قيمة العهدة",IF(P2838&lt;0,"⛔ عجز / زيادة مصروفات "&amp;TEXT(-P2838,"#,##0"),IF(COUNTIFS($B$8:$B$5007,B2838,$A$8:$A$5007,"مصروف",$I$8:$I$5007,"&lt;&gt;مرفوض",$K$8:$K$5007,"&lt;&gt;نعم")&gt;0,"⚠ "&amp;COUNTIFS($B$8:$B$5007,B2838,$A$8:$A$5007,"مصروف",$I$8:$I$5007,"&lt;&gt;مرفوض",$K$8:$K$5007,"&lt;&gt;نعم")&amp;" مصروف غير مسوى",IF(L2838="تمت التسوية",IF(P2838=0,"✔ متوازنة وتمت التسوية","✔ تمت التسوية – متبقي "&amp;TEXT(P2838,"#,##0")),IF(P2838&gt;0,"متبقي "&amp;TEXT(P2838,"#,##0"),"✔ متوازنة"))))),IF(R2838=0,"⚠ أضف سطر عهدة أولًا",IF(OR(C2838="",N(G2838)=0),"⚠ أكمل التاريخ والقيمة",IF(S2838="","⚠ التاريخ خارج السنة المالية",IF(H2838="","⚠ اختر بند الموازنة",IF(I2838="مرفوض","✖ مرفوض من المدير",IF(I2838&lt;&gt;"موافق","⏳ بانتظار موافقة المدير",IF(K2838&lt;&gt;"نعم","⚠ غير مسوى مع الحسابات","✔ معتمد ومسوى")))))))))</f>
        <v/>
      </c>
      <c r="R2838">
        <f>N(R2837)+IF(A2838="عهدة",1,0)</f>
        <v/>
      </c>
      <c r="S2838">
        <f>IF(C2838="","",IF(AND(C2838&gt;=DATE(2026,9,1),C2838&lt;=DATE(2027,8,31)),(YEAR(C2838)-2026)*12+MONTH(C2838)-8,""))</f>
        <v/>
      </c>
      <c r="T2838">
        <f>IF(AND(A2838="مصروف",R2838&gt;0,I2838="موافق",S2838&lt;&gt;"",H2838&lt;&gt;""),N(G2838),0)</f>
        <v/>
      </c>
    </row>
    <row r="2839">
      <c r="A2839" s="19" t="n"/>
      <c r="B2839" s="20">
        <f>IF(A2839="","",IF(R2839=0,"⚠ أضف سطر عهدة أولًا","DMT-"&amp;TEXT(R2839,"000")))</f>
        <v/>
      </c>
      <c r="C2839" s="21" t="n"/>
      <c r="D2839" s="20">
        <f>IF(C2839="","",IF(S2839="","خارج السنة المالية",INDEX(القوائم!$D$2:$D$13,S2839)))</f>
        <v/>
      </c>
      <c r="E2839" s="22" t="n"/>
      <c r="F2839" s="23" t="n"/>
      <c r="G2839" s="23" t="n"/>
      <c r="H2839" s="22" t="n"/>
      <c r="I2839" s="19" t="n"/>
      <c r="J2839" s="21" t="n"/>
      <c r="K2839" s="19" t="n"/>
      <c r="L2839" s="19" t="n"/>
      <c r="M2839" s="21" t="n"/>
      <c r="N2839" s="22" t="n"/>
      <c r="O2839" s="24">
        <f>IF(A2839&lt;&gt;"عهدة","",SUMIFS($G$8:$G$5007,$B$8:$B$5007,B2839,$A$8:$A$5007,"مصروف",$I$8:$I$5007,"&lt;&gt;مرفوض"))</f>
        <v/>
      </c>
      <c r="P2839" s="25">
        <f>IF(A2839&lt;&gt;"عهدة","",N(F2839)-O2839)</f>
        <v/>
      </c>
      <c r="Q2839" s="26">
        <f>IF(A2839="","",IF(A2839="عهدة",IF(N(F2839)=0,"⚠ أدخل قيمة العهدة",IF(P2839&lt;0,"⛔ عجز / زيادة مصروفات "&amp;TEXT(-P2839,"#,##0"),IF(COUNTIFS($B$8:$B$5007,B2839,$A$8:$A$5007,"مصروف",$I$8:$I$5007,"&lt;&gt;مرفوض",$K$8:$K$5007,"&lt;&gt;نعم")&gt;0,"⚠ "&amp;COUNTIFS($B$8:$B$5007,B2839,$A$8:$A$5007,"مصروف",$I$8:$I$5007,"&lt;&gt;مرفوض",$K$8:$K$5007,"&lt;&gt;نعم")&amp;" مصروف غير مسوى",IF(L2839="تمت التسوية",IF(P2839=0,"✔ متوازنة وتمت التسوية","✔ تمت التسوية – متبقي "&amp;TEXT(P2839,"#,##0")),IF(P2839&gt;0,"متبقي "&amp;TEXT(P2839,"#,##0"),"✔ متوازنة"))))),IF(R2839=0,"⚠ أضف سطر عهدة أولًا",IF(OR(C2839="",N(G2839)=0),"⚠ أكمل التاريخ والقيمة",IF(S2839="","⚠ التاريخ خارج السنة المالية",IF(H2839="","⚠ اختر بند الموازنة",IF(I2839="مرفوض","✖ مرفوض من المدير",IF(I2839&lt;&gt;"موافق","⏳ بانتظار موافقة المدير",IF(K2839&lt;&gt;"نعم","⚠ غير مسوى مع الحسابات","✔ معتمد ومسوى")))))))))</f>
        <v/>
      </c>
      <c r="R2839">
        <f>N(R2838)+IF(A2839="عهدة",1,0)</f>
        <v/>
      </c>
      <c r="S2839">
        <f>IF(C2839="","",IF(AND(C2839&gt;=DATE(2026,9,1),C2839&lt;=DATE(2027,8,31)),(YEAR(C2839)-2026)*12+MONTH(C2839)-8,""))</f>
        <v/>
      </c>
      <c r="T2839">
        <f>IF(AND(A2839="مصروف",R2839&gt;0,I2839="موافق",S2839&lt;&gt;"",H2839&lt;&gt;""),N(G2839),0)</f>
        <v/>
      </c>
    </row>
    <row r="2840">
      <c r="A2840" s="19" t="n"/>
      <c r="B2840" s="20">
        <f>IF(A2840="","",IF(R2840=0,"⚠ أضف سطر عهدة أولًا","DMT-"&amp;TEXT(R2840,"000")))</f>
        <v/>
      </c>
      <c r="C2840" s="21" t="n"/>
      <c r="D2840" s="20">
        <f>IF(C2840="","",IF(S2840="","خارج السنة المالية",INDEX(القوائم!$D$2:$D$13,S2840)))</f>
        <v/>
      </c>
      <c r="E2840" s="22" t="n"/>
      <c r="F2840" s="23" t="n"/>
      <c r="G2840" s="23" t="n"/>
      <c r="H2840" s="22" t="n"/>
      <c r="I2840" s="19" t="n"/>
      <c r="J2840" s="21" t="n"/>
      <c r="K2840" s="19" t="n"/>
      <c r="L2840" s="19" t="n"/>
      <c r="M2840" s="21" t="n"/>
      <c r="N2840" s="22" t="n"/>
      <c r="O2840" s="24">
        <f>IF(A2840&lt;&gt;"عهدة","",SUMIFS($G$8:$G$5007,$B$8:$B$5007,B2840,$A$8:$A$5007,"مصروف",$I$8:$I$5007,"&lt;&gt;مرفوض"))</f>
        <v/>
      </c>
      <c r="P2840" s="25">
        <f>IF(A2840&lt;&gt;"عهدة","",N(F2840)-O2840)</f>
        <v/>
      </c>
      <c r="Q2840" s="26">
        <f>IF(A2840="","",IF(A2840="عهدة",IF(N(F2840)=0,"⚠ أدخل قيمة العهدة",IF(P2840&lt;0,"⛔ عجز / زيادة مصروفات "&amp;TEXT(-P2840,"#,##0"),IF(COUNTIFS($B$8:$B$5007,B2840,$A$8:$A$5007,"مصروف",$I$8:$I$5007,"&lt;&gt;مرفوض",$K$8:$K$5007,"&lt;&gt;نعم")&gt;0,"⚠ "&amp;COUNTIFS($B$8:$B$5007,B2840,$A$8:$A$5007,"مصروف",$I$8:$I$5007,"&lt;&gt;مرفوض",$K$8:$K$5007,"&lt;&gt;نعم")&amp;" مصروف غير مسوى",IF(L2840="تمت التسوية",IF(P2840=0,"✔ متوازنة وتمت التسوية","✔ تمت التسوية – متبقي "&amp;TEXT(P2840,"#,##0")),IF(P2840&gt;0,"متبقي "&amp;TEXT(P2840,"#,##0"),"✔ متوازنة"))))),IF(R2840=0,"⚠ أضف سطر عهدة أولًا",IF(OR(C2840="",N(G2840)=0),"⚠ أكمل التاريخ والقيمة",IF(S2840="","⚠ التاريخ خارج السنة المالية",IF(H2840="","⚠ اختر بند الموازنة",IF(I2840="مرفوض","✖ مرفوض من المدير",IF(I2840&lt;&gt;"موافق","⏳ بانتظار موافقة المدير",IF(K2840&lt;&gt;"نعم","⚠ غير مسوى مع الحسابات","✔ معتمد ومسوى")))))))))</f>
        <v/>
      </c>
      <c r="R2840">
        <f>N(R2839)+IF(A2840="عهدة",1,0)</f>
        <v/>
      </c>
      <c r="S2840">
        <f>IF(C2840="","",IF(AND(C2840&gt;=DATE(2026,9,1),C2840&lt;=DATE(2027,8,31)),(YEAR(C2840)-2026)*12+MONTH(C2840)-8,""))</f>
        <v/>
      </c>
      <c r="T2840">
        <f>IF(AND(A2840="مصروف",R2840&gt;0,I2840="موافق",S2840&lt;&gt;"",H2840&lt;&gt;""),N(G2840),0)</f>
        <v/>
      </c>
    </row>
    <row r="2841">
      <c r="A2841" s="19" t="n"/>
      <c r="B2841" s="20">
        <f>IF(A2841="","",IF(R2841=0,"⚠ أضف سطر عهدة أولًا","DMT-"&amp;TEXT(R2841,"000")))</f>
        <v/>
      </c>
      <c r="C2841" s="21" t="n"/>
      <c r="D2841" s="20">
        <f>IF(C2841="","",IF(S2841="","خارج السنة المالية",INDEX(القوائم!$D$2:$D$13,S2841)))</f>
        <v/>
      </c>
      <c r="E2841" s="22" t="n"/>
      <c r="F2841" s="23" t="n"/>
      <c r="G2841" s="23" t="n"/>
      <c r="H2841" s="22" t="n"/>
      <c r="I2841" s="19" t="n"/>
      <c r="J2841" s="21" t="n"/>
      <c r="K2841" s="19" t="n"/>
      <c r="L2841" s="19" t="n"/>
      <c r="M2841" s="21" t="n"/>
      <c r="N2841" s="22" t="n"/>
      <c r="O2841" s="24">
        <f>IF(A2841&lt;&gt;"عهدة","",SUMIFS($G$8:$G$5007,$B$8:$B$5007,B2841,$A$8:$A$5007,"مصروف",$I$8:$I$5007,"&lt;&gt;مرفوض"))</f>
        <v/>
      </c>
      <c r="P2841" s="25">
        <f>IF(A2841&lt;&gt;"عهدة","",N(F2841)-O2841)</f>
        <v/>
      </c>
      <c r="Q2841" s="26">
        <f>IF(A2841="","",IF(A2841="عهدة",IF(N(F2841)=0,"⚠ أدخل قيمة العهدة",IF(P2841&lt;0,"⛔ عجز / زيادة مصروفات "&amp;TEXT(-P2841,"#,##0"),IF(COUNTIFS($B$8:$B$5007,B2841,$A$8:$A$5007,"مصروف",$I$8:$I$5007,"&lt;&gt;مرفوض",$K$8:$K$5007,"&lt;&gt;نعم")&gt;0,"⚠ "&amp;COUNTIFS($B$8:$B$5007,B2841,$A$8:$A$5007,"مصروف",$I$8:$I$5007,"&lt;&gt;مرفوض",$K$8:$K$5007,"&lt;&gt;نعم")&amp;" مصروف غير مسوى",IF(L2841="تمت التسوية",IF(P2841=0,"✔ متوازنة وتمت التسوية","✔ تمت التسوية – متبقي "&amp;TEXT(P2841,"#,##0")),IF(P2841&gt;0,"متبقي "&amp;TEXT(P2841,"#,##0"),"✔ متوازنة"))))),IF(R2841=0,"⚠ أضف سطر عهدة أولًا",IF(OR(C2841="",N(G2841)=0),"⚠ أكمل التاريخ والقيمة",IF(S2841="","⚠ التاريخ خارج السنة المالية",IF(H2841="","⚠ اختر بند الموازنة",IF(I2841="مرفوض","✖ مرفوض من المدير",IF(I2841&lt;&gt;"موافق","⏳ بانتظار موافقة المدير",IF(K2841&lt;&gt;"نعم","⚠ غير مسوى مع الحسابات","✔ معتمد ومسوى")))))))))</f>
        <v/>
      </c>
      <c r="R2841">
        <f>N(R2840)+IF(A2841="عهدة",1,0)</f>
        <v/>
      </c>
      <c r="S2841">
        <f>IF(C2841="","",IF(AND(C2841&gt;=DATE(2026,9,1),C2841&lt;=DATE(2027,8,31)),(YEAR(C2841)-2026)*12+MONTH(C2841)-8,""))</f>
        <v/>
      </c>
      <c r="T2841">
        <f>IF(AND(A2841="مصروف",R2841&gt;0,I2841="موافق",S2841&lt;&gt;"",H2841&lt;&gt;""),N(G2841),0)</f>
        <v/>
      </c>
    </row>
    <row r="2842">
      <c r="A2842" s="19" t="n"/>
      <c r="B2842" s="20">
        <f>IF(A2842="","",IF(R2842=0,"⚠ أضف سطر عهدة أولًا","DMT-"&amp;TEXT(R2842,"000")))</f>
        <v/>
      </c>
      <c r="C2842" s="21" t="n"/>
      <c r="D2842" s="20">
        <f>IF(C2842="","",IF(S2842="","خارج السنة المالية",INDEX(القوائم!$D$2:$D$13,S2842)))</f>
        <v/>
      </c>
      <c r="E2842" s="22" t="n"/>
      <c r="F2842" s="23" t="n"/>
      <c r="G2842" s="23" t="n"/>
      <c r="H2842" s="22" t="n"/>
      <c r="I2842" s="19" t="n"/>
      <c r="J2842" s="21" t="n"/>
      <c r="K2842" s="19" t="n"/>
      <c r="L2842" s="19" t="n"/>
      <c r="M2842" s="21" t="n"/>
      <c r="N2842" s="22" t="n"/>
      <c r="O2842" s="24">
        <f>IF(A2842&lt;&gt;"عهدة","",SUMIFS($G$8:$G$5007,$B$8:$B$5007,B2842,$A$8:$A$5007,"مصروف",$I$8:$I$5007,"&lt;&gt;مرفوض"))</f>
        <v/>
      </c>
      <c r="P2842" s="25">
        <f>IF(A2842&lt;&gt;"عهدة","",N(F2842)-O2842)</f>
        <v/>
      </c>
      <c r="Q2842" s="26">
        <f>IF(A2842="","",IF(A2842="عهدة",IF(N(F2842)=0,"⚠ أدخل قيمة العهدة",IF(P2842&lt;0,"⛔ عجز / زيادة مصروفات "&amp;TEXT(-P2842,"#,##0"),IF(COUNTIFS($B$8:$B$5007,B2842,$A$8:$A$5007,"مصروف",$I$8:$I$5007,"&lt;&gt;مرفوض",$K$8:$K$5007,"&lt;&gt;نعم")&gt;0,"⚠ "&amp;COUNTIFS($B$8:$B$5007,B2842,$A$8:$A$5007,"مصروف",$I$8:$I$5007,"&lt;&gt;مرفوض",$K$8:$K$5007,"&lt;&gt;نعم")&amp;" مصروف غير مسوى",IF(L2842="تمت التسوية",IF(P2842=0,"✔ متوازنة وتمت التسوية","✔ تمت التسوية – متبقي "&amp;TEXT(P2842,"#,##0")),IF(P2842&gt;0,"متبقي "&amp;TEXT(P2842,"#,##0"),"✔ متوازنة"))))),IF(R2842=0,"⚠ أضف سطر عهدة أولًا",IF(OR(C2842="",N(G2842)=0),"⚠ أكمل التاريخ والقيمة",IF(S2842="","⚠ التاريخ خارج السنة المالية",IF(H2842="","⚠ اختر بند الموازنة",IF(I2842="مرفوض","✖ مرفوض من المدير",IF(I2842&lt;&gt;"موافق","⏳ بانتظار موافقة المدير",IF(K2842&lt;&gt;"نعم","⚠ غير مسوى مع الحسابات","✔ معتمد ومسوى")))))))))</f>
        <v/>
      </c>
      <c r="R2842">
        <f>N(R2841)+IF(A2842="عهدة",1,0)</f>
        <v/>
      </c>
      <c r="S2842">
        <f>IF(C2842="","",IF(AND(C2842&gt;=DATE(2026,9,1),C2842&lt;=DATE(2027,8,31)),(YEAR(C2842)-2026)*12+MONTH(C2842)-8,""))</f>
        <v/>
      </c>
      <c r="T2842">
        <f>IF(AND(A2842="مصروف",R2842&gt;0,I2842="موافق",S2842&lt;&gt;"",H2842&lt;&gt;""),N(G2842),0)</f>
        <v/>
      </c>
    </row>
    <row r="2843">
      <c r="A2843" s="19" t="n"/>
      <c r="B2843" s="20">
        <f>IF(A2843="","",IF(R2843=0,"⚠ أضف سطر عهدة أولًا","DMT-"&amp;TEXT(R2843,"000")))</f>
        <v/>
      </c>
      <c r="C2843" s="21" t="n"/>
      <c r="D2843" s="20">
        <f>IF(C2843="","",IF(S2843="","خارج السنة المالية",INDEX(القوائم!$D$2:$D$13,S2843)))</f>
        <v/>
      </c>
      <c r="E2843" s="22" t="n"/>
      <c r="F2843" s="23" t="n"/>
      <c r="G2843" s="23" t="n"/>
      <c r="H2843" s="22" t="n"/>
      <c r="I2843" s="19" t="n"/>
      <c r="J2843" s="21" t="n"/>
      <c r="K2843" s="19" t="n"/>
      <c r="L2843" s="19" t="n"/>
      <c r="M2843" s="21" t="n"/>
      <c r="N2843" s="22" t="n"/>
      <c r="O2843" s="24">
        <f>IF(A2843&lt;&gt;"عهدة","",SUMIFS($G$8:$G$5007,$B$8:$B$5007,B2843,$A$8:$A$5007,"مصروف",$I$8:$I$5007,"&lt;&gt;مرفوض"))</f>
        <v/>
      </c>
      <c r="P2843" s="25">
        <f>IF(A2843&lt;&gt;"عهدة","",N(F2843)-O2843)</f>
        <v/>
      </c>
      <c r="Q2843" s="26">
        <f>IF(A2843="","",IF(A2843="عهدة",IF(N(F2843)=0,"⚠ أدخل قيمة العهدة",IF(P2843&lt;0,"⛔ عجز / زيادة مصروفات "&amp;TEXT(-P2843,"#,##0"),IF(COUNTIFS($B$8:$B$5007,B2843,$A$8:$A$5007,"مصروف",$I$8:$I$5007,"&lt;&gt;مرفوض",$K$8:$K$5007,"&lt;&gt;نعم")&gt;0,"⚠ "&amp;COUNTIFS($B$8:$B$5007,B2843,$A$8:$A$5007,"مصروف",$I$8:$I$5007,"&lt;&gt;مرفوض",$K$8:$K$5007,"&lt;&gt;نعم")&amp;" مصروف غير مسوى",IF(L2843="تمت التسوية",IF(P2843=0,"✔ متوازنة وتمت التسوية","✔ تمت التسوية – متبقي "&amp;TEXT(P2843,"#,##0")),IF(P2843&gt;0,"متبقي "&amp;TEXT(P2843,"#,##0"),"✔ متوازنة"))))),IF(R2843=0,"⚠ أضف سطر عهدة أولًا",IF(OR(C2843="",N(G2843)=0),"⚠ أكمل التاريخ والقيمة",IF(S2843="","⚠ التاريخ خارج السنة المالية",IF(H2843="","⚠ اختر بند الموازنة",IF(I2843="مرفوض","✖ مرفوض من المدير",IF(I2843&lt;&gt;"موافق","⏳ بانتظار موافقة المدير",IF(K2843&lt;&gt;"نعم","⚠ غير مسوى مع الحسابات","✔ معتمد ومسوى")))))))))</f>
        <v/>
      </c>
      <c r="R2843">
        <f>N(R2842)+IF(A2843="عهدة",1,0)</f>
        <v/>
      </c>
      <c r="S2843">
        <f>IF(C2843="","",IF(AND(C2843&gt;=DATE(2026,9,1),C2843&lt;=DATE(2027,8,31)),(YEAR(C2843)-2026)*12+MONTH(C2843)-8,""))</f>
        <v/>
      </c>
      <c r="T2843">
        <f>IF(AND(A2843="مصروف",R2843&gt;0,I2843="موافق",S2843&lt;&gt;"",H2843&lt;&gt;""),N(G2843),0)</f>
        <v/>
      </c>
    </row>
    <row r="2844">
      <c r="A2844" s="19" t="n"/>
      <c r="B2844" s="20">
        <f>IF(A2844="","",IF(R2844=0,"⚠ أضف سطر عهدة أولًا","DMT-"&amp;TEXT(R2844,"000")))</f>
        <v/>
      </c>
      <c r="C2844" s="21" t="n"/>
      <c r="D2844" s="20">
        <f>IF(C2844="","",IF(S2844="","خارج السنة المالية",INDEX(القوائم!$D$2:$D$13,S2844)))</f>
        <v/>
      </c>
      <c r="E2844" s="22" t="n"/>
      <c r="F2844" s="23" t="n"/>
      <c r="G2844" s="23" t="n"/>
      <c r="H2844" s="22" t="n"/>
      <c r="I2844" s="19" t="n"/>
      <c r="J2844" s="21" t="n"/>
      <c r="K2844" s="19" t="n"/>
      <c r="L2844" s="19" t="n"/>
      <c r="M2844" s="21" t="n"/>
      <c r="N2844" s="22" t="n"/>
      <c r="O2844" s="24">
        <f>IF(A2844&lt;&gt;"عهدة","",SUMIFS($G$8:$G$5007,$B$8:$B$5007,B2844,$A$8:$A$5007,"مصروف",$I$8:$I$5007,"&lt;&gt;مرفوض"))</f>
        <v/>
      </c>
      <c r="P2844" s="25">
        <f>IF(A2844&lt;&gt;"عهدة","",N(F2844)-O2844)</f>
        <v/>
      </c>
      <c r="Q2844" s="26">
        <f>IF(A2844="","",IF(A2844="عهدة",IF(N(F2844)=0,"⚠ أدخل قيمة العهدة",IF(P2844&lt;0,"⛔ عجز / زيادة مصروفات "&amp;TEXT(-P2844,"#,##0"),IF(COUNTIFS($B$8:$B$5007,B2844,$A$8:$A$5007,"مصروف",$I$8:$I$5007,"&lt;&gt;مرفوض",$K$8:$K$5007,"&lt;&gt;نعم")&gt;0,"⚠ "&amp;COUNTIFS($B$8:$B$5007,B2844,$A$8:$A$5007,"مصروف",$I$8:$I$5007,"&lt;&gt;مرفوض",$K$8:$K$5007,"&lt;&gt;نعم")&amp;" مصروف غير مسوى",IF(L2844="تمت التسوية",IF(P2844=0,"✔ متوازنة وتمت التسوية","✔ تمت التسوية – متبقي "&amp;TEXT(P2844,"#,##0")),IF(P2844&gt;0,"متبقي "&amp;TEXT(P2844,"#,##0"),"✔ متوازنة"))))),IF(R2844=0,"⚠ أضف سطر عهدة أولًا",IF(OR(C2844="",N(G2844)=0),"⚠ أكمل التاريخ والقيمة",IF(S2844="","⚠ التاريخ خارج السنة المالية",IF(H2844="","⚠ اختر بند الموازنة",IF(I2844="مرفوض","✖ مرفوض من المدير",IF(I2844&lt;&gt;"موافق","⏳ بانتظار موافقة المدير",IF(K2844&lt;&gt;"نعم","⚠ غير مسوى مع الحسابات","✔ معتمد ومسوى")))))))))</f>
        <v/>
      </c>
      <c r="R2844">
        <f>N(R2843)+IF(A2844="عهدة",1,0)</f>
        <v/>
      </c>
      <c r="S2844">
        <f>IF(C2844="","",IF(AND(C2844&gt;=DATE(2026,9,1),C2844&lt;=DATE(2027,8,31)),(YEAR(C2844)-2026)*12+MONTH(C2844)-8,""))</f>
        <v/>
      </c>
      <c r="T2844">
        <f>IF(AND(A2844="مصروف",R2844&gt;0,I2844="موافق",S2844&lt;&gt;"",H2844&lt;&gt;""),N(G2844),0)</f>
        <v/>
      </c>
    </row>
    <row r="2845">
      <c r="A2845" s="19" t="n"/>
      <c r="B2845" s="20">
        <f>IF(A2845="","",IF(R2845=0,"⚠ أضف سطر عهدة أولًا","DMT-"&amp;TEXT(R2845,"000")))</f>
        <v/>
      </c>
      <c r="C2845" s="21" t="n"/>
      <c r="D2845" s="20">
        <f>IF(C2845="","",IF(S2845="","خارج السنة المالية",INDEX(القوائم!$D$2:$D$13,S2845)))</f>
        <v/>
      </c>
      <c r="E2845" s="22" t="n"/>
      <c r="F2845" s="23" t="n"/>
      <c r="G2845" s="23" t="n"/>
      <c r="H2845" s="22" t="n"/>
      <c r="I2845" s="19" t="n"/>
      <c r="J2845" s="21" t="n"/>
      <c r="K2845" s="19" t="n"/>
      <c r="L2845" s="19" t="n"/>
      <c r="M2845" s="21" t="n"/>
      <c r="N2845" s="22" t="n"/>
      <c r="O2845" s="24">
        <f>IF(A2845&lt;&gt;"عهدة","",SUMIFS($G$8:$G$5007,$B$8:$B$5007,B2845,$A$8:$A$5007,"مصروف",$I$8:$I$5007,"&lt;&gt;مرفوض"))</f>
        <v/>
      </c>
      <c r="P2845" s="25">
        <f>IF(A2845&lt;&gt;"عهدة","",N(F2845)-O2845)</f>
        <v/>
      </c>
      <c r="Q2845" s="26">
        <f>IF(A2845="","",IF(A2845="عهدة",IF(N(F2845)=0,"⚠ أدخل قيمة العهدة",IF(P2845&lt;0,"⛔ عجز / زيادة مصروفات "&amp;TEXT(-P2845,"#,##0"),IF(COUNTIFS($B$8:$B$5007,B2845,$A$8:$A$5007,"مصروف",$I$8:$I$5007,"&lt;&gt;مرفوض",$K$8:$K$5007,"&lt;&gt;نعم")&gt;0,"⚠ "&amp;COUNTIFS($B$8:$B$5007,B2845,$A$8:$A$5007,"مصروف",$I$8:$I$5007,"&lt;&gt;مرفوض",$K$8:$K$5007,"&lt;&gt;نعم")&amp;" مصروف غير مسوى",IF(L2845="تمت التسوية",IF(P2845=0,"✔ متوازنة وتمت التسوية","✔ تمت التسوية – متبقي "&amp;TEXT(P2845,"#,##0")),IF(P2845&gt;0,"متبقي "&amp;TEXT(P2845,"#,##0"),"✔ متوازنة"))))),IF(R2845=0,"⚠ أضف سطر عهدة أولًا",IF(OR(C2845="",N(G2845)=0),"⚠ أكمل التاريخ والقيمة",IF(S2845="","⚠ التاريخ خارج السنة المالية",IF(H2845="","⚠ اختر بند الموازنة",IF(I2845="مرفوض","✖ مرفوض من المدير",IF(I2845&lt;&gt;"موافق","⏳ بانتظار موافقة المدير",IF(K2845&lt;&gt;"نعم","⚠ غير مسوى مع الحسابات","✔ معتمد ومسوى")))))))))</f>
        <v/>
      </c>
      <c r="R2845">
        <f>N(R2844)+IF(A2845="عهدة",1,0)</f>
        <v/>
      </c>
      <c r="S2845">
        <f>IF(C2845="","",IF(AND(C2845&gt;=DATE(2026,9,1),C2845&lt;=DATE(2027,8,31)),(YEAR(C2845)-2026)*12+MONTH(C2845)-8,""))</f>
        <v/>
      </c>
      <c r="T2845">
        <f>IF(AND(A2845="مصروف",R2845&gt;0,I2845="موافق",S2845&lt;&gt;"",H2845&lt;&gt;""),N(G2845),0)</f>
        <v/>
      </c>
    </row>
    <row r="2846">
      <c r="A2846" s="19" t="n"/>
      <c r="B2846" s="20">
        <f>IF(A2846="","",IF(R2846=0,"⚠ أضف سطر عهدة أولًا","DMT-"&amp;TEXT(R2846,"000")))</f>
        <v/>
      </c>
      <c r="C2846" s="21" t="n"/>
      <c r="D2846" s="20">
        <f>IF(C2846="","",IF(S2846="","خارج السنة المالية",INDEX(القوائم!$D$2:$D$13,S2846)))</f>
        <v/>
      </c>
      <c r="E2846" s="22" t="n"/>
      <c r="F2846" s="23" t="n"/>
      <c r="G2846" s="23" t="n"/>
      <c r="H2846" s="22" t="n"/>
      <c r="I2846" s="19" t="n"/>
      <c r="J2846" s="21" t="n"/>
      <c r="K2846" s="19" t="n"/>
      <c r="L2846" s="19" t="n"/>
      <c r="M2846" s="21" t="n"/>
      <c r="N2846" s="22" t="n"/>
      <c r="O2846" s="24">
        <f>IF(A2846&lt;&gt;"عهدة","",SUMIFS($G$8:$G$5007,$B$8:$B$5007,B2846,$A$8:$A$5007,"مصروف",$I$8:$I$5007,"&lt;&gt;مرفوض"))</f>
        <v/>
      </c>
      <c r="P2846" s="25">
        <f>IF(A2846&lt;&gt;"عهدة","",N(F2846)-O2846)</f>
        <v/>
      </c>
      <c r="Q2846" s="26">
        <f>IF(A2846="","",IF(A2846="عهدة",IF(N(F2846)=0,"⚠ أدخل قيمة العهدة",IF(P2846&lt;0,"⛔ عجز / زيادة مصروفات "&amp;TEXT(-P2846,"#,##0"),IF(COUNTIFS($B$8:$B$5007,B2846,$A$8:$A$5007,"مصروف",$I$8:$I$5007,"&lt;&gt;مرفوض",$K$8:$K$5007,"&lt;&gt;نعم")&gt;0,"⚠ "&amp;COUNTIFS($B$8:$B$5007,B2846,$A$8:$A$5007,"مصروف",$I$8:$I$5007,"&lt;&gt;مرفوض",$K$8:$K$5007,"&lt;&gt;نعم")&amp;" مصروف غير مسوى",IF(L2846="تمت التسوية",IF(P2846=0,"✔ متوازنة وتمت التسوية","✔ تمت التسوية – متبقي "&amp;TEXT(P2846,"#,##0")),IF(P2846&gt;0,"متبقي "&amp;TEXT(P2846,"#,##0"),"✔ متوازنة"))))),IF(R2846=0,"⚠ أضف سطر عهدة أولًا",IF(OR(C2846="",N(G2846)=0),"⚠ أكمل التاريخ والقيمة",IF(S2846="","⚠ التاريخ خارج السنة المالية",IF(H2846="","⚠ اختر بند الموازنة",IF(I2846="مرفوض","✖ مرفوض من المدير",IF(I2846&lt;&gt;"موافق","⏳ بانتظار موافقة المدير",IF(K2846&lt;&gt;"نعم","⚠ غير مسوى مع الحسابات","✔ معتمد ومسوى")))))))))</f>
        <v/>
      </c>
      <c r="R2846">
        <f>N(R2845)+IF(A2846="عهدة",1,0)</f>
        <v/>
      </c>
      <c r="S2846">
        <f>IF(C2846="","",IF(AND(C2846&gt;=DATE(2026,9,1),C2846&lt;=DATE(2027,8,31)),(YEAR(C2846)-2026)*12+MONTH(C2846)-8,""))</f>
        <v/>
      </c>
      <c r="T2846">
        <f>IF(AND(A2846="مصروف",R2846&gt;0,I2846="موافق",S2846&lt;&gt;"",H2846&lt;&gt;""),N(G2846),0)</f>
        <v/>
      </c>
    </row>
    <row r="2847">
      <c r="A2847" s="19" t="n"/>
      <c r="B2847" s="20">
        <f>IF(A2847="","",IF(R2847=0,"⚠ أضف سطر عهدة أولًا","DMT-"&amp;TEXT(R2847,"000")))</f>
        <v/>
      </c>
      <c r="C2847" s="21" t="n"/>
      <c r="D2847" s="20">
        <f>IF(C2847="","",IF(S2847="","خارج السنة المالية",INDEX(القوائم!$D$2:$D$13,S2847)))</f>
        <v/>
      </c>
      <c r="E2847" s="22" t="n"/>
      <c r="F2847" s="23" t="n"/>
      <c r="G2847" s="23" t="n"/>
      <c r="H2847" s="22" t="n"/>
      <c r="I2847" s="19" t="n"/>
      <c r="J2847" s="21" t="n"/>
      <c r="K2847" s="19" t="n"/>
      <c r="L2847" s="19" t="n"/>
      <c r="M2847" s="21" t="n"/>
      <c r="N2847" s="22" t="n"/>
      <c r="O2847" s="24">
        <f>IF(A2847&lt;&gt;"عهدة","",SUMIFS($G$8:$G$5007,$B$8:$B$5007,B2847,$A$8:$A$5007,"مصروف",$I$8:$I$5007,"&lt;&gt;مرفوض"))</f>
        <v/>
      </c>
      <c r="P2847" s="25">
        <f>IF(A2847&lt;&gt;"عهدة","",N(F2847)-O2847)</f>
        <v/>
      </c>
      <c r="Q2847" s="26">
        <f>IF(A2847="","",IF(A2847="عهدة",IF(N(F2847)=0,"⚠ أدخل قيمة العهدة",IF(P2847&lt;0,"⛔ عجز / زيادة مصروفات "&amp;TEXT(-P2847,"#,##0"),IF(COUNTIFS($B$8:$B$5007,B2847,$A$8:$A$5007,"مصروف",$I$8:$I$5007,"&lt;&gt;مرفوض",$K$8:$K$5007,"&lt;&gt;نعم")&gt;0,"⚠ "&amp;COUNTIFS($B$8:$B$5007,B2847,$A$8:$A$5007,"مصروف",$I$8:$I$5007,"&lt;&gt;مرفوض",$K$8:$K$5007,"&lt;&gt;نعم")&amp;" مصروف غير مسوى",IF(L2847="تمت التسوية",IF(P2847=0,"✔ متوازنة وتمت التسوية","✔ تمت التسوية – متبقي "&amp;TEXT(P2847,"#,##0")),IF(P2847&gt;0,"متبقي "&amp;TEXT(P2847,"#,##0"),"✔ متوازنة"))))),IF(R2847=0,"⚠ أضف سطر عهدة أولًا",IF(OR(C2847="",N(G2847)=0),"⚠ أكمل التاريخ والقيمة",IF(S2847="","⚠ التاريخ خارج السنة المالية",IF(H2847="","⚠ اختر بند الموازنة",IF(I2847="مرفوض","✖ مرفوض من المدير",IF(I2847&lt;&gt;"موافق","⏳ بانتظار موافقة المدير",IF(K2847&lt;&gt;"نعم","⚠ غير مسوى مع الحسابات","✔ معتمد ومسوى")))))))))</f>
        <v/>
      </c>
      <c r="R2847">
        <f>N(R2846)+IF(A2847="عهدة",1,0)</f>
        <v/>
      </c>
      <c r="S2847">
        <f>IF(C2847="","",IF(AND(C2847&gt;=DATE(2026,9,1),C2847&lt;=DATE(2027,8,31)),(YEAR(C2847)-2026)*12+MONTH(C2847)-8,""))</f>
        <v/>
      </c>
      <c r="T2847">
        <f>IF(AND(A2847="مصروف",R2847&gt;0,I2847="موافق",S2847&lt;&gt;"",H2847&lt;&gt;""),N(G2847),0)</f>
        <v/>
      </c>
    </row>
    <row r="2848">
      <c r="A2848" s="19" t="n"/>
      <c r="B2848" s="20">
        <f>IF(A2848="","",IF(R2848=0,"⚠ أضف سطر عهدة أولًا","DMT-"&amp;TEXT(R2848,"000")))</f>
        <v/>
      </c>
      <c r="C2848" s="21" t="n"/>
      <c r="D2848" s="20">
        <f>IF(C2848="","",IF(S2848="","خارج السنة المالية",INDEX(القوائم!$D$2:$D$13,S2848)))</f>
        <v/>
      </c>
      <c r="E2848" s="22" t="n"/>
      <c r="F2848" s="23" t="n"/>
      <c r="G2848" s="23" t="n"/>
      <c r="H2848" s="22" t="n"/>
      <c r="I2848" s="19" t="n"/>
      <c r="J2848" s="21" t="n"/>
      <c r="K2848" s="19" t="n"/>
      <c r="L2848" s="19" t="n"/>
      <c r="M2848" s="21" t="n"/>
      <c r="N2848" s="22" t="n"/>
      <c r="O2848" s="24">
        <f>IF(A2848&lt;&gt;"عهدة","",SUMIFS($G$8:$G$5007,$B$8:$B$5007,B2848,$A$8:$A$5007,"مصروف",$I$8:$I$5007,"&lt;&gt;مرفوض"))</f>
        <v/>
      </c>
      <c r="P2848" s="25">
        <f>IF(A2848&lt;&gt;"عهدة","",N(F2848)-O2848)</f>
        <v/>
      </c>
      <c r="Q2848" s="26">
        <f>IF(A2848="","",IF(A2848="عهدة",IF(N(F2848)=0,"⚠ أدخل قيمة العهدة",IF(P2848&lt;0,"⛔ عجز / زيادة مصروفات "&amp;TEXT(-P2848,"#,##0"),IF(COUNTIFS($B$8:$B$5007,B2848,$A$8:$A$5007,"مصروف",$I$8:$I$5007,"&lt;&gt;مرفوض",$K$8:$K$5007,"&lt;&gt;نعم")&gt;0,"⚠ "&amp;COUNTIFS($B$8:$B$5007,B2848,$A$8:$A$5007,"مصروف",$I$8:$I$5007,"&lt;&gt;مرفوض",$K$8:$K$5007,"&lt;&gt;نعم")&amp;" مصروف غير مسوى",IF(L2848="تمت التسوية",IF(P2848=0,"✔ متوازنة وتمت التسوية","✔ تمت التسوية – متبقي "&amp;TEXT(P2848,"#,##0")),IF(P2848&gt;0,"متبقي "&amp;TEXT(P2848,"#,##0"),"✔ متوازنة"))))),IF(R2848=0,"⚠ أضف سطر عهدة أولًا",IF(OR(C2848="",N(G2848)=0),"⚠ أكمل التاريخ والقيمة",IF(S2848="","⚠ التاريخ خارج السنة المالية",IF(H2848="","⚠ اختر بند الموازنة",IF(I2848="مرفوض","✖ مرفوض من المدير",IF(I2848&lt;&gt;"موافق","⏳ بانتظار موافقة المدير",IF(K2848&lt;&gt;"نعم","⚠ غير مسوى مع الحسابات","✔ معتمد ومسوى")))))))))</f>
        <v/>
      </c>
      <c r="R2848">
        <f>N(R2847)+IF(A2848="عهدة",1,0)</f>
        <v/>
      </c>
      <c r="S2848">
        <f>IF(C2848="","",IF(AND(C2848&gt;=DATE(2026,9,1),C2848&lt;=DATE(2027,8,31)),(YEAR(C2848)-2026)*12+MONTH(C2848)-8,""))</f>
        <v/>
      </c>
      <c r="T2848">
        <f>IF(AND(A2848="مصروف",R2848&gt;0,I2848="موافق",S2848&lt;&gt;"",H2848&lt;&gt;""),N(G2848),0)</f>
        <v/>
      </c>
    </row>
    <row r="2849">
      <c r="A2849" s="19" t="n"/>
      <c r="B2849" s="20">
        <f>IF(A2849="","",IF(R2849=0,"⚠ أضف سطر عهدة أولًا","DMT-"&amp;TEXT(R2849,"000")))</f>
        <v/>
      </c>
      <c r="C2849" s="21" t="n"/>
      <c r="D2849" s="20">
        <f>IF(C2849="","",IF(S2849="","خارج السنة المالية",INDEX(القوائم!$D$2:$D$13,S2849)))</f>
        <v/>
      </c>
      <c r="E2849" s="22" t="n"/>
      <c r="F2849" s="23" t="n"/>
      <c r="G2849" s="23" t="n"/>
      <c r="H2849" s="22" t="n"/>
      <c r="I2849" s="19" t="n"/>
      <c r="J2849" s="21" t="n"/>
      <c r="K2849" s="19" t="n"/>
      <c r="L2849" s="19" t="n"/>
      <c r="M2849" s="21" t="n"/>
      <c r="N2849" s="22" t="n"/>
      <c r="O2849" s="24">
        <f>IF(A2849&lt;&gt;"عهدة","",SUMIFS($G$8:$G$5007,$B$8:$B$5007,B2849,$A$8:$A$5007,"مصروف",$I$8:$I$5007,"&lt;&gt;مرفوض"))</f>
        <v/>
      </c>
      <c r="P2849" s="25">
        <f>IF(A2849&lt;&gt;"عهدة","",N(F2849)-O2849)</f>
        <v/>
      </c>
      <c r="Q2849" s="26">
        <f>IF(A2849="","",IF(A2849="عهدة",IF(N(F2849)=0,"⚠ أدخل قيمة العهدة",IF(P2849&lt;0,"⛔ عجز / زيادة مصروفات "&amp;TEXT(-P2849,"#,##0"),IF(COUNTIFS($B$8:$B$5007,B2849,$A$8:$A$5007,"مصروف",$I$8:$I$5007,"&lt;&gt;مرفوض",$K$8:$K$5007,"&lt;&gt;نعم")&gt;0,"⚠ "&amp;COUNTIFS($B$8:$B$5007,B2849,$A$8:$A$5007,"مصروف",$I$8:$I$5007,"&lt;&gt;مرفوض",$K$8:$K$5007,"&lt;&gt;نعم")&amp;" مصروف غير مسوى",IF(L2849="تمت التسوية",IF(P2849=0,"✔ متوازنة وتمت التسوية","✔ تمت التسوية – متبقي "&amp;TEXT(P2849,"#,##0")),IF(P2849&gt;0,"متبقي "&amp;TEXT(P2849,"#,##0"),"✔ متوازنة"))))),IF(R2849=0,"⚠ أضف سطر عهدة أولًا",IF(OR(C2849="",N(G2849)=0),"⚠ أكمل التاريخ والقيمة",IF(S2849="","⚠ التاريخ خارج السنة المالية",IF(H2849="","⚠ اختر بند الموازنة",IF(I2849="مرفوض","✖ مرفوض من المدير",IF(I2849&lt;&gt;"موافق","⏳ بانتظار موافقة المدير",IF(K2849&lt;&gt;"نعم","⚠ غير مسوى مع الحسابات","✔ معتمد ومسوى")))))))))</f>
        <v/>
      </c>
      <c r="R2849">
        <f>N(R2848)+IF(A2849="عهدة",1,0)</f>
        <v/>
      </c>
      <c r="S2849">
        <f>IF(C2849="","",IF(AND(C2849&gt;=DATE(2026,9,1),C2849&lt;=DATE(2027,8,31)),(YEAR(C2849)-2026)*12+MONTH(C2849)-8,""))</f>
        <v/>
      </c>
      <c r="T2849">
        <f>IF(AND(A2849="مصروف",R2849&gt;0,I2849="موافق",S2849&lt;&gt;"",H2849&lt;&gt;""),N(G2849),0)</f>
        <v/>
      </c>
    </row>
    <row r="2850">
      <c r="A2850" s="19" t="n"/>
      <c r="B2850" s="20">
        <f>IF(A2850="","",IF(R2850=0,"⚠ أضف سطر عهدة أولًا","DMT-"&amp;TEXT(R2850,"000")))</f>
        <v/>
      </c>
      <c r="C2850" s="21" t="n"/>
      <c r="D2850" s="20">
        <f>IF(C2850="","",IF(S2850="","خارج السنة المالية",INDEX(القوائم!$D$2:$D$13,S2850)))</f>
        <v/>
      </c>
      <c r="E2850" s="22" t="n"/>
      <c r="F2850" s="23" t="n"/>
      <c r="G2850" s="23" t="n"/>
      <c r="H2850" s="22" t="n"/>
      <c r="I2850" s="19" t="n"/>
      <c r="J2850" s="21" t="n"/>
      <c r="K2850" s="19" t="n"/>
      <c r="L2850" s="19" t="n"/>
      <c r="M2850" s="21" t="n"/>
      <c r="N2850" s="22" t="n"/>
      <c r="O2850" s="24">
        <f>IF(A2850&lt;&gt;"عهدة","",SUMIFS($G$8:$G$5007,$B$8:$B$5007,B2850,$A$8:$A$5007,"مصروف",$I$8:$I$5007,"&lt;&gt;مرفوض"))</f>
        <v/>
      </c>
      <c r="P2850" s="25">
        <f>IF(A2850&lt;&gt;"عهدة","",N(F2850)-O2850)</f>
        <v/>
      </c>
      <c r="Q2850" s="26">
        <f>IF(A2850="","",IF(A2850="عهدة",IF(N(F2850)=0,"⚠ أدخل قيمة العهدة",IF(P2850&lt;0,"⛔ عجز / زيادة مصروفات "&amp;TEXT(-P2850,"#,##0"),IF(COUNTIFS($B$8:$B$5007,B2850,$A$8:$A$5007,"مصروف",$I$8:$I$5007,"&lt;&gt;مرفوض",$K$8:$K$5007,"&lt;&gt;نعم")&gt;0,"⚠ "&amp;COUNTIFS($B$8:$B$5007,B2850,$A$8:$A$5007,"مصروف",$I$8:$I$5007,"&lt;&gt;مرفوض",$K$8:$K$5007,"&lt;&gt;نعم")&amp;" مصروف غير مسوى",IF(L2850="تمت التسوية",IF(P2850=0,"✔ متوازنة وتمت التسوية","✔ تمت التسوية – متبقي "&amp;TEXT(P2850,"#,##0")),IF(P2850&gt;0,"متبقي "&amp;TEXT(P2850,"#,##0"),"✔ متوازنة"))))),IF(R2850=0,"⚠ أضف سطر عهدة أولًا",IF(OR(C2850="",N(G2850)=0),"⚠ أكمل التاريخ والقيمة",IF(S2850="","⚠ التاريخ خارج السنة المالية",IF(H2850="","⚠ اختر بند الموازنة",IF(I2850="مرفوض","✖ مرفوض من المدير",IF(I2850&lt;&gt;"موافق","⏳ بانتظار موافقة المدير",IF(K2850&lt;&gt;"نعم","⚠ غير مسوى مع الحسابات","✔ معتمد ومسوى")))))))))</f>
        <v/>
      </c>
      <c r="R2850">
        <f>N(R2849)+IF(A2850="عهدة",1,0)</f>
        <v/>
      </c>
      <c r="S2850">
        <f>IF(C2850="","",IF(AND(C2850&gt;=DATE(2026,9,1),C2850&lt;=DATE(2027,8,31)),(YEAR(C2850)-2026)*12+MONTH(C2850)-8,""))</f>
        <v/>
      </c>
      <c r="T2850">
        <f>IF(AND(A2850="مصروف",R2850&gt;0,I2850="موافق",S2850&lt;&gt;"",H2850&lt;&gt;""),N(G2850),0)</f>
        <v/>
      </c>
    </row>
    <row r="2851">
      <c r="A2851" s="19" t="n"/>
      <c r="B2851" s="20">
        <f>IF(A2851="","",IF(R2851=0,"⚠ أضف سطر عهدة أولًا","DMT-"&amp;TEXT(R2851,"000")))</f>
        <v/>
      </c>
      <c r="C2851" s="21" t="n"/>
      <c r="D2851" s="20">
        <f>IF(C2851="","",IF(S2851="","خارج السنة المالية",INDEX(القوائم!$D$2:$D$13,S2851)))</f>
        <v/>
      </c>
      <c r="E2851" s="22" t="n"/>
      <c r="F2851" s="23" t="n"/>
      <c r="G2851" s="23" t="n"/>
      <c r="H2851" s="22" t="n"/>
      <c r="I2851" s="19" t="n"/>
      <c r="J2851" s="21" t="n"/>
      <c r="K2851" s="19" t="n"/>
      <c r="L2851" s="19" t="n"/>
      <c r="M2851" s="21" t="n"/>
      <c r="N2851" s="22" t="n"/>
      <c r="O2851" s="24">
        <f>IF(A2851&lt;&gt;"عهدة","",SUMIFS($G$8:$G$5007,$B$8:$B$5007,B2851,$A$8:$A$5007,"مصروف",$I$8:$I$5007,"&lt;&gt;مرفوض"))</f>
        <v/>
      </c>
      <c r="P2851" s="25">
        <f>IF(A2851&lt;&gt;"عهدة","",N(F2851)-O2851)</f>
        <v/>
      </c>
      <c r="Q2851" s="26">
        <f>IF(A2851="","",IF(A2851="عهدة",IF(N(F2851)=0,"⚠ أدخل قيمة العهدة",IF(P2851&lt;0,"⛔ عجز / زيادة مصروفات "&amp;TEXT(-P2851,"#,##0"),IF(COUNTIFS($B$8:$B$5007,B2851,$A$8:$A$5007,"مصروف",$I$8:$I$5007,"&lt;&gt;مرفوض",$K$8:$K$5007,"&lt;&gt;نعم")&gt;0,"⚠ "&amp;COUNTIFS($B$8:$B$5007,B2851,$A$8:$A$5007,"مصروف",$I$8:$I$5007,"&lt;&gt;مرفوض",$K$8:$K$5007,"&lt;&gt;نعم")&amp;" مصروف غير مسوى",IF(L2851="تمت التسوية",IF(P2851=0,"✔ متوازنة وتمت التسوية","✔ تمت التسوية – متبقي "&amp;TEXT(P2851,"#,##0")),IF(P2851&gt;0,"متبقي "&amp;TEXT(P2851,"#,##0"),"✔ متوازنة"))))),IF(R2851=0,"⚠ أضف سطر عهدة أولًا",IF(OR(C2851="",N(G2851)=0),"⚠ أكمل التاريخ والقيمة",IF(S2851="","⚠ التاريخ خارج السنة المالية",IF(H2851="","⚠ اختر بند الموازنة",IF(I2851="مرفوض","✖ مرفوض من المدير",IF(I2851&lt;&gt;"موافق","⏳ بانتظار موافقة المدير",IF(K2851&lt;&gt;"نعم","⚠ غير مسوى مع الحسابات","✔ معتمد ومسوى")))))))))</f>
        <v/>
      </c>
      <c r="R2851">
        <f>N(R2850)+IF(A2851="عهدة",1,0)</f>
        <v/>
      </c>
      <c r="S2851">
        <f>IF(C2851="","",IF(AND(C2851&gt;=DATE(2026,9,1),C2851&lt;=DATE(2027,8,31)),(YEAR(C2851)-2026)*12+MONTH(C2851)-8,""))</f>
        <v/>
      </c>
      <c r="T2851">
        <f>IF(AND(A2851="مصروف",R2851&gt;0,I2851="موافق",S2851&lt;&gt;"",H2851&lt;&gt;""),N(G2851),0)</f>
        <v/>
      </c>
    </row>
    <row r="2852">
      <c r="A2852" s="19" t="n"/>
      <c r="B2852" s="20">
        <f>IF(A2852="","",IF(R2852=0,"⚠ أضف سطر عهدة أولًا","DMT-"&amp;TEXT(R2852,"000")))</f>
        <v/>
      </c>
      <c r="C2852" s="21" t="n"/>
      <c r="D2852" s="20">
        <f>IF(C2852="","",IF(S2852="","خارج السنة المالية",INDEX(القوائم!$D$2:$D$13,S2852)))</f>
        <v/>
      </c>
      <c r="E2852" s="22" t="n"/>
      <c r="F2852" s="23" t="n"/>
      <c r="G2852" s="23" t="n"/>
      <c r="H2852" s="22" t="n"/>
      <c r="I2852" s="19" t="n"/>
      <c r="J2852" s="21" t="n"/>
      <c r="K2852" s="19" t="n"/>
      <c r="L2852" s="19" t="n"/>
      <c r="M2852" s="21" t="n"/>
      <c r="N2852" s="22" t="n"/>
      <c r="O2852" s="24">
        <f>IF(A2852&lt;&gt;"عهدة","",SUMIFS($G$8:$G$5007,$B$8:$B$5007,B2852,$A$8:$A$5007,"مصروف",$I$8:$I$5007,"&lt;&gt;مرفوض"))</f>
        <v/>
      </c>
      <c r="P2852" s="25">
        <f>IF(A2852&lt;&gt;"عهدة","",N(F2852)-O2852)</f>
        <v/>
      </c>
      <c r="Q2852" s="26">
        <f>IF(A2852="","",IF(A2852="عهدة",IF(N(F2852)=0,"⚠ أدخل قيمة العهدة",IF(P2852&lt;0,"⛔ عجز / زيادة مصروفات "&amp;TEXT(-P2852,"#,##0"),IF(COUNTIFS($B$8:$B$5007,B2852,$A$8:$A$5007,"مصروف",$I$8:$I$5007,"&lt;&gt;مرفوض",$K$8:$K$5007,"&lt;&gt;نعم")&gt;0,"⚠ "&amp;COUNTIFS($B$8:$B$5007,B2852,$A$8:$A$5007,"مصروف",$I$8:$I$5007,"&lt;&gt;مرفوض",$K$8:$K$5007,"&lt;&gt;نعم")&amp;" مصروف غير مسوى",IF(L2852="تمت التسوية",IF(P2852=0,"✔ متوازنة وتمت التسوية","✔ تمت التسوية – متبقي "&amp;TEXT(P2852,"#,##0")),IF(P2852&gt;0,"متبقي "&amp;TEXT(P2852,"#,##0"),"✔ متوازنة"))))),IF(R2852=0,"⚠ أضف سطر عهدة أولًا",IF(OR(C2852="",N(G2852)=0),"⚠ أكمل التاريخ والقيمة",IF(S2852="","⚠ التاريخ خارج السنة المالية",IF(H2852="","⚠ اختر بند الموازنة",IF(I2852="مرفوض","✖ مرفوض من المدير",IF(I2852&lt;&gt;"موافق","⏳ بانتظار موافقة المدير",IF(K2852&lt;&gt;"نعم","⚠ غير مسوى مع الحسابات","✔ معتمد ومسوى")))))))))</f>
        <v/>
      </c>
      <c r="R2852">
        <f>N(R2851)+IF(A2852="عهدة",1,0)</f>
        <v/>
      </c>
      <c r="S2852">
        <f>IF(C2852="","",IF(AND(C2852&gt;=DATE(2026,9,1),C2852&lt;=DATE(2027,8,31)),(YEAR(C2852)-2026)*12+MONTH(C2852)-8,""))</f>
        <v/>
      </c>
      <c r="T2852">
        <f>IF(AND(A2852="مصروف",R2852&gt;0,I2852="موافق",S2852&lt;&gt;"",H2852&lt;&gt;""),N(G2852),0)</f>
        <v/>
      </c>
    </row>
    <row r="2853">
      <c r="A2853" s="19" t="n"/>
      <c r="B2853" s="20">
        <f>IF(A2853="","",IF(R2853=0,"⚠ أضف سطر عهدة أولًا","DMT-"&amp;TEXT(R2853,"000")))</f>
        <v/>
      </c>
      <c r="C2853" s="21" t="n"/>
      <c r="D2853" s="20">
        <f>IF(C2853="","",IF(S2853="","خارج السنة المالية",INDEX(القوائم!$D$2:$D$13,S2853)))</f>
        <v/>
      </c>
      <c r="E2853" s="22" t="n"/>
      <c r="F2853" s="23" t="n"/>
      <c r="G2853" s="23" t="n"/>
      <c r="H2853" s="22" t="n"/>
      <c r="I2853" s="19" t="n"/>
      <c r="J2853" s="21" t="n"/>
      <c r="K2853" s="19" t="n"/>
      <c r="L2853" s="19" t="n"/>
      <c r="M2853" s="21" t="n"/>
      <c r="N2853" s="22" t="n"/>
      <c r="O2853" s="24">
        <f>IF(A2853&lt;&gt;"عهدة","",SUMIFS($G$8:$G$5007,$B$8:$B$5007,B2853,$A$8:$A$5007,"مصروف",$I$8:$I$5007,"&lt;&gt;مرفوض"))</f>
        <v/>
      </c>
      <c r="P2853" s="25">
        <f>IF(A2853&lt;&gt;"عهدة","",N(F2853)-O2853)</f>
        <v/>
      </c>
      <c r="Q2853" s="26">
        <f>IF(A2853="","",IF(A2853="عهدة",IF(N(F2853)=0,"⚠ أدخل قيمة العهدة",IF(P2853&lt;0,"⛔ عجز / زيادة مصروفات "&amp;TEXT(-P2853,"#,##0"),IF(COUNTIFS($B$8:$B$5007,B2853,$A$8:$A$5007,"مصروف",$I$8:$I$5007,"&lt;&gt;مرفوض",$K$8:$K$5007,"&lt;&gt;نعم")&gt;0,"⚠ "&amp;COUNTIFS($B$8:$B$5007,B2853,$A$8:$A$5007,"مصروف",$I$8:$I$5007,"&lt;&gt;مرفوض",$K$8:$K$5007,"&lt;&gt;نعم")&amp;" مصروف غير مسوى",IF(L2853="تمت التسوية",IF(P2853=0,"✔ متوازنة وتمت التسوية","✔ تمت التسوية – متبقي "&amp;TEXT(P2853,"#,##0")),IF(P2853&gt;0,"متبقي "&amp;TEXT(P2853,"#,##0"),"✔ متوازنة"))))),IF(R2853=0,"⚠ أضف سطر عهدة أولًا",IF(OR(C2853="",N(G2853)=0),"⚠ أكمل التاريخ والقيمة",IF(S2853="","⚠ التاريخ خارج السنة المالية",IF(H2853="","⚠ اختر بند الموازنة",IF(I2853="مرفوض","✖ مرفوض من المدير",IF(I2853&lt;&gt;"موافق","⏳ بانتظار موافقة المدير",IF(K2853&lt;&gt;"نعم","⚠ غير مسوى مع الحسابات","✔ معتمد ومسوى")))))))))</f>
        <v/>
      </c>
      <c r="R2853">
        <f>N(R2852)+IF(A2853="عهدة",1,0)</f>
        <v/>
      </c>
      <c r="S2853">
        <f>IF(C2853="","",IF(AND(C2853&gt;=DATE(2026,9,1),C2853&lt;=DATE(2027,8,31)),(YEAR(C2853)-2026)*12+MONTH(C2853)-8,""))</f>
        <v/>
      </c>
      <c r="T2853">
        <f>IF(AND(A2853="مصروف",R2853&gt;0,I2853="موافق",S2853&lt;&gt;"",H2853&lt;&gt;""),N(G2853),0)</f>
        <v/>
      </c>
    </row>
    <row r="2854">
      <c r="A2854" s="19" t="n"/>
      <c r="B2854" s="20">
        <f>IF(A2854="","",IF(R2854=0,"⚠ أضف سطر عهدة أولًا","DMT-"&amp;TEXT(R2854,"000")))</f>
        <v/>
      </c>
      <c r="C2854" s="21" t="n"/>
      <c r="D2854" s="20">
        <f>IF(C2854="","",IF(S2854="","خارج السنة المالية",INDEX(القوائم!$D$2:$D$13,S2854)))</f>
        <v/>
      </c>
      <c r="E2854" s="22" t="n"/>
      <c r="F2854" s="23" t="n"/>
      <c r="G2854" s="23" t="n"/>
      <c r="H2854" s="22" t="n"/>
      <c r="I2854" s="19" t="n"/>
      <c r="J2854" s="21" t="n"/>
      <c r="K2854" s="19" t="n"/>
      <c r="L2854" s="19" t="n"/>
      <c r="M2854" s="21" t="n"/>
      <c r="N2854" s="22" t="n"/>
      <c r="O2854" s="24">
        <f>IF(A2854&lt;&gt;"عهدة","",SUMIFS($G$8:$G$5007,$B$8:$B$5007,B2854,$A$8:$A$5007,"مصروف",$I$8:$I$5007,"&lt;&gt;مرفوض"))</f>
        <v/>
      </c>
      <c r="P2854" s="25">
        <f>IF(A2854&lt;&gt;"عهدة","",N(F2854)-O2854)</f>
        <v/>
      </c>
      <c r="Q2854" s="26">
        <f>IF(A2854="","",IF(A2854="عهدة",IF(N(F2854)=0,"⚠ أدخل قيمة العهدة",IF(P2854&lt;0,"⛔ عجز / زيادة مصروفات "&amp;TEXT(-P2854,"#,##0"),IF(COUNTIFS($B$8:$B$5007,B2854,$A$8:$A$5007,"مصروف",$I$8:$I$5007,"&lt;&gt;مرفوض",$K$8:$K$5007,"&lt;&gt;نعم")&gt;0,"⚠ "&amp;COUNTIFS($B$8:$B$5007,B2854,$A$8:$A$5007,"مصروف",$I$8:$I$5007,"&lt;&gt;مرفوض",$K$8:$K$5007,"&lt;&gt;نعم")&amp;" مصروف غير مسوى",IF(L2854="تمت التسوية",IF(P2854=0,"✔ متوازنة وتمت التسوية","✔ تمت التسوية – متبقي "&amp;TEXT(P2854,"#,##0")),IF(P2854&gt;0,"متبقي "&amp;TEXT(P2854,"#,##0"),"✔ متوازنة"))))),IF(R2854=0,"⚠ أضف سطر عهدة أولًا",IF(OR(C2854="",N(G2854)=0),"⚠ أكمل التاريخ والقيمة",IF(S2854="","⚠ التاريخ خارج السنة المالية",IF(H2854="","⚠ اختر بند الموازنة",IF(I2854="مرفوض","✖ مرفوض من المدير",IF(I2854&lt;&gt;"موافق","⏳ بانتظار موافقة المدير",IF(K2854&lt;&gt;"نعم","⚠ غير مسوى مع الحسابات","✔ معتمد ومسوى")))))))))</f>
        <v/>
      </c>
      <c r="R2854">
        <f>N(R2853)+IF(A2854="عهدة",1,0)</f>
        <v/>
      </c>
      <c r="S2854">
        <f>IF(C2854="","",IF(AND(C2854&gt;=DATE(2026,9,1),C2854&lt;=DATE(2027,8,31)),(YEAR(C2854)-2026)*12+MONTH(C2854)-8,""))</f>
        <v/>
      </c>
      <c r="T2854">
        <f>IF(AND(A2854="مصروف",R2854&gt;0,I2854="موافق",S2854&lt;&gt;"",H2854&lt;&gt;""),N(G2854),0)</f>
        <v/>
      </c>
    </row>
    <row r="2855">
      <c r="A2855" s="19" t="n"/>
      <c r="B2855" s="20">
        <f>IF(A2855="","",IF(R2855=0,"⚠ أضف سطر عهدة أولًا","DMT-"&amp;TEXT(R2855,"000")))</f>
        <v/>
      </c>
      <c r="C2855" s="21" t="n"/>
      <c r="D2855" s="20">
        <f>IF(C2855="","",IF(S2855="","خارج السنة المالية",INDEX(القوائم!$D$2:$D$13,S2855)))</f>
        <v/>
      </c>
      <c r="E2855" s="22" t="n"/>
      <c r="F2855" s="23" t="n"/>
      <c r="G2855" s="23" t="n"/>
      <c r="H2855" s="22" t="n"/>
      <c r="I2855" s="19" t="n"/>
      <c r="J2855" s="21" t="n"/>
      <c r="K2855" s="19" t="n"/>
      <c r="L2855" s="19" t="n"/>
      <c r="M2855" s="21" t="n"/>
      <c r="N2855" s="22" t="n"/>
      <c r="O2855" s="24">
        <f>IF(A2855&lt;&gt;"عهدة","",SUMIFS($G$8:$G$5007,$B$8:$B$5007,B2855,$A$8:$A$5007,"مصروف",$I$8:$I$5007,"&lt;&gt;مرفوض"))</f>
        <v/>
      </c>
      <c r="P2855" s="25">
        <f>IF(A2855&lt;&gt;"عهدة","",N(F2855)-O2855)</f>
        <v/>
      </c>
      <c r="Q2855" s="26">
        <f>IF(A2855="","",IF(A2855="عهدة",IF(N(F2855)=0,"⚠ أدخل قيمة العهدة",IF(P2855&lt;0,"⛔ عجز / زيادة مصروفات "&amp;TEXT(-P2855,"#,##0"),IF(COUNTIFS($B$8:$B$5007,B2855,$A$8:$A$5007,"مصروف",$I$8:$I$5007,"&lt;&gt;مرفوض",$K$8:$K$5007,"&lt;&gt;نعم")&gt;0,"⚠ "&amp;COUNTIFS($B$8:$B$5007,B2855,$A$8:$A$5007,"مصروف",$I$8:$I$5007,"&lt;&gt;مرفوض",$K$8:$K$5007,"&lt;&gt;نعم")&amp;" مصروف غير مسوى",IF(L2855="تمت التسوية",IF(P2855=0,"✔ متوازنة وتمت التسوية","✔ تمت التسوية – متبقي "&amp;TEXT(P2855,"#,##0")),IF(P2855&gt;0,"متبقي "&amp;TEXT(P2855,"#,##0"),"✔ متوازنة"))))),IF(R2855=0,"⚠ أضف سطر عهدة أولًا",IF(OR(C2855="",N(G2855)=0),"⚠ أكمل التاريخ والقيمة",IF(S2855="","⚠ التاريخ خارج السنة المالية",IF(H2855="","⚠ اختر بند الموازنة",IF(I2855="مرفوض","✖ مرفوض من المدير",IF(I2855&lt;&gt;"موافق","⏳ بانتظار موافقة المدير",IF(K2855&lt;&gt;"نعم","⚠ غير مسوى مع الحسابات","✔ معتمد ومسوى")))))))))</f>
        <v/>
      </c>
      <c r="R2855">
        <f>N(R2854)+IF(A2855="عهدة",1,0)</f>
        <v/>
      </c>
      <c r="S2855">
        <f>IF(C2855="","",IF(AND(C2855&gt;=DATE(2026,9,1),C2855&lt;=DATE(2027,8,31)),(YEAR(C2855)-2026)*12+MONTH(C2855)-8,""))</f>
        <v/>
      </c>
      <c r="T2855">
        <f>IF(AND(A2855="مصروف",R2855&gt;0,I2855="موافق",S2855&lt;&gt;"",H2855&lt;&gt;""),N(G2855),0)</f>
        <v/>
      </c>
    </row>
    <row r="2856">
      <c r="A2856" s="19" t="n"/>
      <c r="B2856" s="20">
        <f>IF(A2856="","",IF(R2856=0,"⚠ أضف سطر عهدة أولًا","DMT-"&amp;TEXT(R2856,"000")))</f>
        <v/>
      </c>
      <c r="C2856" s="21" t="n"/>
      <c r="D2856" s="20">
        <f>IF(C2856="","",IF(S2856="","خارج السنة المالية",INDEX(القوائم!$D$2:$D$13,S2856)))</f>
        <v/>
      </c>
      <c r="E2856" s="22" t="n"/>
      <c r="F2856" s="23" t="n"/>
      <c r="G2856" s="23" t="n"/>
      <c r="H2856" s="22" t="n"/>
      <c r="I2856" s="19" t="n"/>
      <c r="J2856" s="21" t="n"/>
      <c r="K2856" s="19" t="n"/>
      <c r="L2856" s="19" t="n"/>
      <c r="M2856" s="21" t="n"/>
      <c r="N2856" s="22" t="n"/>
      <c r="O2856" s="24">
        <f>IF(A2856&lt;&gt;"عهدة","",SUMIFS($G$8:$G$5007,$B$8:$B$5007,B2856,$A$8:$A$5007,"مصروف",$I$8:$I$5007,"&lt;&gt;مرفوض"))</f>
        <v/>
      </c>
      <c r="P2856" s="25">
        <f>IF(A2856&lt;&gt;"عهدة","",N(F2856)-O2856)</f>
        <v/>
      </c>
      <c r="Q2856" s="26">
        <f>IF(A2856="","",IF(A2856="عهدة",IF(N(F2856)=0,"⚠ أدخل قيمة العهدة",IF(P2856&lt;0,"⛔ عجز / زيادة مصروفات "&amp;TEXT(-P2856,"#,##0"),IF(COUNTIFS($B$8:$B$5007,B2856,$A$8:$A$5007,"مصروف",$I$8:$I$5007,"&lt;&gt;مرفوض",$K$8:$K$5007,"&lt;&gt;نعم")&gt;0,"⚠ "&amp;COUNTIFS($B$8:$B$5007,B2856,$A$8:$A$5007,"مصروف",$I$8:$I$5007,"&lt;&gt;مرفوض",$K$8:$K$5007,"&lt;&gt;نعم")&amp;" مصروف غير مسوى",IF(L2856="تمت التسوية",IF(P2856=0,"✔ متوازنة وتمت التسوية","✔ تمت التسوية – متبقي "&amp;TEXT(P2856,"#,##0")),IF(P2856&gt;0,"متبقي "&amp;TEXT(P2856,"#,##0"),"✔ متوازنة"))))),IF(R2856=0,"⚠ أضف سطر عهدة أولًا",IF(OR(C2856="",N(G2856)=0),"⚠ أكمل التاريخ والقيمة",IF(S2856="","⚠ التاريخ خارج السنة المالية",IF(H2856="","⚠ اختر بند الموازنة",IF(I2856="مرفوض","✖ مرفوض من المدير",IF(I2856&lt;&gt;"موافق","⏳ بانتظار موافقة المدير",IF(K2856&lt;&gt;"نعم","⚠ غير مسوى مع الحسابات","✔ معتمد ومسوى")))))))))</f>
        <v/>
      </c>
      <c r="R2856">
        <f>N(R2855)+IF(A2856="عهدة",1,0)</f>
        <v/>
      </c>
      <c r="S2856">
        <f>IF(C2856="","",IF(AND(C2856&gt;=DATE(2026,9,1),C2856&lt;=DATE(2027,8,31)),(YEAR(C2856)-2026)*12+MONTH(C2856)-8,""))</f>
        <v/>
      </c>
      <c r="T2856">
        <f>IF(AND(A2856="مصروف",R2856&gt;0,I2856="موافق",S2856&lt;&gt;"",H2856&lt;&gt;""),N(G2856),0)</f>
        <v/>
      </c>
    </row>
    <row r="2857">
      <c r="A2857" s="19" t="n"/>
      <c r="B2857" s="20">
        <f>IF(A2857="","",IF(R2857=0,"⚠ أضف سطر عهدة أولًا","DMT-"&amp;TEXT(R2857,"000")))</f>
        <v/>
      </c>
      <c r="C2857" s="21" t="n"/>
      <c r="D2857" s="20">
        <f>IF(C2857="","",IF(S2857="","خارج السنة المالية",INDEX(القوائم!$D$2:$D$13,S2857)))</f>
        <v/>
      </c>
      <c r="E2857" s="22" t="n"/>
      <c r="F2857" s="23" t="n"/>
      <c r="G2857" s="23" t="n"/>
      <c r="H2857" s="22" t="n"/>
      <c r="I2857" s="19" t="n"/>
      <c r="J2857" s="21" t="n"/>
      <c r="K2857" s="19" t="n"/>
      <c r="L2857" s="19" t="n"/>
      <c r="M2857" s="21" t="n"/>
      <c r="N2857" s="22" t="n"/>
      <c r="O2857" s="24">
        <f>IF(A2857&lt;&gt;"عهدة","",SUMIFS($G$8:$G$5007,$B$8:$B$5007,B2857,$A$8:$A$5007,"مصروف",$I$8:$I$5007,"&lt;&gt;مرفوض"))</f>
        <v/>
      </c>
      <c r="P2857" s="25">
        <f>IF(A2857&lt;&gt;"عهدة","",N(F2857)-O2857)</f>
        <v/>
      </c>
      <c r="Q2857" s="26">
        <f>IF(A2857="","",IF(A2857="عهدة",IF(N(F2857)=0,"⚠ أدخل قيمة العهدة",IF(P2857&lt;0,"⛔ عجز / زيادة مصروفات "&amp;TEXT(-P2857,"#,##0"),IF(COUNTIFS($B$8:$B$5007,B2857,$A$8:$A$5007,"مصروف",$I$8:$I$5007,"&lt;&gt;مرفوض",$K$8:$K$5007,"&lt;&gt;نعم")&gt;0,"⚠ "&amp;COUNTIFS($B$8:$B$5007,B2857,$A$8:$A$5007,"مصروف",$I$8:$I$5007,"&lt;&gt;مرفوض",$K$8:$K$5007,"&lt;&gt;نعم")&amp;" مصروف غير مسوى",IF(L2857="تمت التسوية",IF(P2857=0,"✔ متوازنة وتمت التسوية","✔ تمت التسوية – متبقي "&amp;TEXT(P2857,"#,##0")),IF(P2857&gt;0,"متبقي "&amp;TEXT(P2857,"#,##0"),"✔ متوازنة"))))),IF(R2857=0,"⚠ أضف سطر عهدة أولًا",IF(OR(C2857="",N(G2857)=0),"⚠ أكمل التاريخ والقيمة",IF(S2857="","⚠ التاريخ خارج السنة المالية",IF(H2857="","⚠ اختر بند الموازنة",IF(I2857="مرفوض","✖ مرفوض من المدير",IF(I2857&lt;&gt;"موافق","⏳ بانتظار موافقة المدير",IF(K2857&lt;&gt;"نعم","⚠ غير مسوى مع الحسابات","✔ معتمد ومسوى")))))))))</f>
        <v/>
      </c>
      <c r="R2857">
        <f>N(R2856)+IF(A2857="عهدة",1,0)</f>
        <v/>
      </c>
      <c r="S2857">
        <f>IF(C2857="","",IF(AND(C2857&gt;=DATE(2026,9,1),C2857&lt;=DATE(2027,8,31)),(YEAR(C2857)-2026)*12+MONTH(C2857)-8,""))</f>
        <v/>
      </c>
      <c r="T2857">
        <f>IF(AND(A2857="مصروف",R2857&gt;0,I2857="موافق",S2857&lt;&gt;"",H2857&lt;&gt;""),N(G2857),0)</f>
        <v/>
      </c>
    </row>
    <row r="2858">
      <c r="A2858" s="19" t="n"/>
      <c r="B2858" s="20">
        <f>IF(A2858="","",IF(R2858=0,"⚠ أضف سطر عهدة أولًا","DMT-"&amp;TEXT(R2858,"000")))</f>
        <v/>
      </c>
      <c r="C2858" s="21" t="n"/>
      <c r="D2858" s="20">
        <f>IF(C2858="","",IF(S2858="","خارج السنة المالية",INDEX(القوائم!$D$2:$D$13,S2858)))</f>
        <v/>
      </c>
      <c r="E2858" s="22" t="n"/>
      <c r="F2858" s="23" t="n"/>
      <c r="G2858" s="23" t="n"/>
      <c r="H2858" s="22" t="n"/>
      <c r="I2858" s="19" t="n"/>
      <c r="J2858" s="21" t="n"/>
      <c r="K2858" s="19" t="n"/>
      <c r="L2858" s="19" t="n"/>
      <c r="M2858" s="21" t="n"/>
      <c r="N2858" s="22" t="n"/>
      <c r="O2858" s="24">
        <f>IF(A2858&lt;&gt;"عهدة","",SUMIFS($G$8:$G$5007,$B$8:$B$5007,B2858,$A$8:$A$5007,"مصروف",$I$8:$I$5007,"&lt;&gt;مرفوض"))</f>
        <v/>
      </c>
      <c r="P2858" s="25">
        <f>IF(A2858&lt;&gt;"عهدة","",N(F2858)-O2858)</f>
        <v/>
      </c>
      <c r="Q2858" s="26">
        <f>IF(A2858="","",IF(A2858="عهدة",IF(N(F2858)=0,"⚠ أدخل قيمة العهدة",IF(P2858&lt;0,"⛔ عجز / زيادة مصروفات "&amp;TEXT(-P2858,"#,##0"),IF(COUNTIFS($B$8:$B$5007,B2858,$A$8:$A$5007,"مصروف",$I$8:$I$5007,"&lt;&gt;مرفوض",$K$8:$K$5007,"&lt;&gt;نعم")&gt;0,"⚠ "&amp;COUNTIFS($B$8:$B$5007,B2858,$A$8:$A$5007,"مصروف",$I$8:$I$5007,"&lt;&gt;مرفوض",$K$8:$K$5007,"&lt;&gt;نعم")&amp;" مصروف غير مسوى",IF(L2858="تمت التسوية",IF(P2858=0,"✔ متوازنة وتمت التسوية","✔ تمت التسوية – متبقي "&amp;TEXT(P2858,"#,##0")),IF(P2858&gt;0,"متبقي "&amp;TEXT(P2858,"#,##0"),"✔ متوازنة"))))),IF(R2858=0,"⚠ أضف سطر عهدة أولًا",IF(OR(C2858="",N(G2858)=0),"⚠ أكمل التاريخ والقيمة",IF(S2858="","⚠ التاريخ خارج السنة المالية",IF(H2858="","⚠ اختر بند الموازنة",IF(I2858="مرفوض","✖ مرفوض من المدير",IF(I2858&lt;&gt;"موافق","⏳ بانتظار موافقة المدير",IF(K2858&lt;&gt;"نعم","⚠ غير مسوى مع الحسابات","✔ معتمد ومسوى")))))))))</f>
        <v/>
      </c>
      <c r="R2858">
        <f>N(R2857)+IF(A2858="عهدة",1,0)</f>
        <v/>
      </c>
      <c r="S2858">
        <f>IF(C2858="","",IF(AND(C2858&gt;=DATE(2026,9,1),C2858&lt;=DATE(2027,8,31)),(YEAR(C2858)-2026)*12+MONTH(C2858)-8,""))</f>
        <v/>
      </c>
      <c r="T2858">
        <f>IF(AND(A2858="مصروف",R2858&gt;0,I2858="موافق",S2858&lt;&gt;"",H2858&lt;&gt;""),N(G2858),0)</f>
        <v/>
      </c>
    </row>
    <row r="2859">
      <c r="A2859" s="19" t="n"/>
      <c r="B2859" s="20">
        <f>IF(A2859="","",IF(R2859=0,"⚠ أضف سطر عهدة أولًا","DMT-"&amp;TEXT(R2859,"000")))</f>
        <v/>
      </c>
      <c r="C2859" s="21" t="n"/>
      <c r="D2859" s="20">
        <f>IF(C2859="","",IF(S2859="","خارج السنة المالية",INDEX(القوائم!$D$2:$D$13,S2859)))</f>
        <v/>
      </c>
      <c r="E2859" s="22" t="n"/>
      <c r="F2859" s="23" t="n"/>
      <c r="G2859" s="23" t="n"/>
      <c r="H2859" s="22" t="n"/>
      <c r="I2859" s="19" t="n"/>
      <c r="J2859" s="21" t="n"/>
      <c r="K2859" s="19" t="n"/>
      <c r="L2859" s="19" t="n"/>
      <c r="M2859" s="21" t="n"/>
      <c r="N2859" s="22" t="n"/>
      <c r="O2859" s="24">
        <f>IF(A2859&lt;&gt;"عهدة","",SUMIFS($G$8:$G$5007,$B$8:$B$5007,B2859,$A$8:$A$5007,"مصروف",$I$8:$I$5007,"&lt;&gt;مرفوض"))</f>
        <v/>
      </c>
      <c r="P2859" s="25">
        <f>IF(A2859&lt;&gt;"عهدة","",N(F2859)-O2859)</f>
        <v/>
      </c>
      <c r="Q2859" s="26">
        <f>IF(A2859="","",IF(A2859="عهدة",IF(N(F2859)=0,"⚠ أدخل قيمة العهدة",IF(P2859&lt;0,"⛔ عجز / زيادة مصروفات "&amp;TEXT(-P2859,"#,##0"),IF(COUNTIFS($B$8:$B$5007,B2859,$A$8:$A$5007,"مصروف",$I$8:$I$5007,"&lt;&gt;مرفوض",$K$8:$K$5007,"&lt;&gt;نعم")&gt;0,"⚠ "&amp;COUNTIFS($B$8:$B$5007,B2859,$A$8:$A$5007,"مصروف",$I$8:$I$5007,"&lt;&gt;مرفوض",$K$8:$K$5007,"&lt;&gt;نعم")&amp;" مصروف غير مسوى",IF(L2859="تمت التسوية",IF(P2859=0,"✔ متوازنة وتمت التسوية","✔ تمت التسوية – متبقي "&amp;TEXT(P2859,"#,##0")),IF(P2859&gt;0,"متبقي "&amp;TEXT(P2859,"#,##0"),"✔ متوازنة"))))),IF(R2859=0,"⚠ أضف سطر عهدة أولًا",IF(OR(C2859="",N(G2859)=0),"⚠ أكمل التاريخ والقيمة",IF(S2859="","⚠ التاريخ خارج السنة المالية",IF(H2859="","⚠ اختر بند الموازنة",IF(I2859="مرفوض","✖ مرفوض من المدير",IF(I2859&lt;&gt;"موافق","⏳ بانتظار موافقة المدير",IF(K2859&lt;&gt;"نعم","⚠ غير مسوى مع الحسابات","✔ معتمد ومسوى")))))))))</f>
        <v/>
      </c>
      <c r="R2859">
        <f>N(R2858)+IF(A2859="عهدة",1,0)</f>
        <v/>
      </c>
      <c r="S2859">
        <f>IF(C2859="","",IF(AND(C2859&gt;=DATE(2026,9,1),C2859&lt;=DATE(2027,8,31)),(YEAR(C2859)-2026)*12+MONTH(C2859)-8,""))</f>
        <v/>
      </c>
      <c r="T2859">
        <f>IF(AND(A2859="مصروف",R2859&gt;0,I2859="موافق",S2859&lt;&gt;"",H2859&lt;&gt;""),N(G2859),0)</f>
        <v/>
      </c>
    </row>
    <row r="2860">
      <c r="A2860" s="19" t="n"/>
      <c r="B2860" s="20">
        <f>IF(A2860="","",IF(R2860=0,"⚠ أضف سطر عهدة أولًا","DMT-"&amp;TEXT(R2860,"000")))</f>
        <v/>
      </c>
      <c r="C2860" s="21" t="n"/>
      <c r="D2860" s="20">
        <f>IF(C2860="","",IF(S2860="","خارج السنة المالية",INDEX(القوائم!$D$2:$D$13,S2860)))</f>
        <v/>
      </c>
      <c r="E2860" s="22" t="n"/>
      <c r="F2860" s="23" t="n"/>
      <c r="G2860" s="23" t="n"/>
      <c r="H2860" s="22" t="n"/>
      <c r="I2860" s="19" t="n"/>
      <c r="J2860" s="21" t="n"/>
      <c r="K2860" s="19" t="n"/>
      <c r="L2860" s="19" t="n"/>
      <c r="M2860" s="21" t="n"/>
      <c r="N2860" s="22" t="n"/>
      <c r="O2860" s="24">
        <f>IF(A2860&lt;&gt;"عهدة","",SUMIFS($G$8:$G$5007,$B$8:$B$5007,B2860,$A$8:$A$5007,"مصروف",$I$8:$I$5007,"&lt;&gt;مرفوض"))</f>
        <v/>
      </c>
      <c r="P2860" s="25">
        <f>IF(A2860&lt;&gt;"عهدة","",N(F2860)-O2860)</f>
        <v/>
      </c>
      <c r="Q2860" s="26">
        <f>IF(A2860="","",IF(A2860="عهدة",IF(N(F2860)=0,"⚠ أدخل قيمة العهدة",IF(P2860&lt;0,"⛔ عجز / زيادة مصروفات "&amp;TEXT(-P2860,"#,##0"),IF(COUNTIFS($B$8:$B$5007,B2860,$A$8:$A$5007,"مصروف",$I$8:$I$5007,"&lt;&gt;مرفوض",$K$8:$K$5007,"&lt;&gt;نعم")&gt;0,"⚠ "&amp;COUNTIFS($B$8:$B$5007,B2860,$A$8:$A$5007,"مصروف",$I$8:$I$5007,"&lt;&gt;مرفوض",$K$8:$K$5007,"&lt;&gt;نعم")&amp;" مصروف غير مسوى",IF(L2860="تمت التسوية",IF(P2860=0,"✔ متوازنة وتمت التسوية","✔ تمت التسوية – متبقي "&amp;TEXT(P2860,"#,##0")),IF(P2860&gt;0,"متبقي "&amp;TEXT(P2860,"#,##0"),"✔ متوازنة"))))),IF(R2860=0,"⚠ أضف سطر عهدة أولًا",IF(OR(C2860="",N(G2860)=0),"⚠ أكمل التاريخ والقيمة",IF(S2860="","⚠ التاريخ خارج السنة المالية",IF(H2860="","⚠ اختر بند الموازنة",IF(I2860="مرفوض","✖ مرفوض من المدير",IF(I2860&lt;&gt;"موافق","⏳ بانتظار موافقة المدير",IF(K2860&lt;&gt;"نعم","⚠ غير مسوى مع الحسابات","✔ معتمد ومسوى")))))))))</f>
        <v/>
      </c>
      <c r="R2860">
        <f>N(R2859)+IF(A2860="عهدة",1,0)</f>
        <v/>
      </c>
      <c r="S2860">
        <f>IF(C2860="","",IF(AND(C2860&gt;=DATE(2026,9,1),C2860&lt;=DATE(2027,8,31)),(YEAR(C2860)-2026)*12+MONTH(C2860)-8,""))</f>
        <v/>
      </c>
      <c r="T2860">
        <f>IF(AND(A2860="مصروف",R2860&gt;0,I2860="موافق",S2860&lt;&gt;"",H2860&lt;&gt;""),N(G2860),0)</f>
        <v/>
      </c>
    </row>
    <row r="2861">
      <c r="A2861" s="19" t="n"/>
      <c r="B2861" s="20">
        <f>IF(A2861="","",IF(R2861=0,"⚠ أضف سطر عهدة أولًا","DMT-"&amp;TEXT(R2861,"000")))</f>
        <v/>
      </c>
      <c r="C2861" s="21" t="n"/>
      <c r="D2861" s="20">
        <f>IF(C2861="","",IF(S2861="","خارج السنة المالية",INDEX(القوائم!$D$2:$D$13,S2861)))</f>
        <v/>
      </c>
      <c r="E2861" s="22" t="n"/>
      <c r="F2861" s="23" t="n"/>
      <c r="G2861" s="23" t="n"/>
      <c r="H2861" s="22" t="n"/>
      <c r="I2861" s="19" t="n"/>
      <c r="J2861" s="21" t="n"/>
      <c r="K2861" s="19" t="n"/>
      <c r="L2861" s="19" t="n"/>
      <c r="M2861" s="21" t="n"/>
      <c r="N2861" s="22" t="n"/>
      <c r="O2861" s="24">
        <f>IF(A2861&lt;&gt;"عهدة","",SUMIFS($G$8:$G$5007,$B$8:$B$5007,B2861,$A$8:$A$5007,"مصروف",$I$8:$I$5007,"&lt;&gt;مرفوض"))</f>
        <v/>
      </c>
      <c r="P2861" s="25">
        <f>IF(A2861&lt;&gt;"عهدة","",N(F2861)-O2861)</f>
        <v/>
      </c>
      <c r="Q2861" s="26">
        <f>IF(A2861="","",IF(A2861="عهدة",IF(N(F2861)=0,"⚠ أدخل قيمة العهدة",IF(P2861&lt;0,"⛔ عجز / زيادة مصروفات "&amp;TEXT(-P2861,"#,##0"),IF(COUNTIFS($B$8:$B$5007,B2861,$A$8:$A$5007,"مصروف",$I$8:$I$5007,"&lt;&gt;مرفوض",$K$8:$K$5007,"&lt;&gt;نعم")&gt;0,"⚠ "&amp;COUNTIFS($B$8:$B$5007,B2861,$A$8:$A$5007,"مصروف",$I$8:$I$5007,"&lt;&gt;مرفوض",$K$8:$K$5007,"&lt;&gt;نعم")&amp;" مصروف غير مسوى",IF(L2861="تمت التسوية",IF(P2861=0,"✔ متوازنة وتمت التسوية","✔ تمت التسوية – متبقي "&amp;TEXT(P2861,"#,##0")),IF(P2861&gt;0,"متبقي "&amp;TEXT(P2861,"#,##0"),"✔ متوازنة"))))),IF(R2861=0,"⚠ أضف سطر عهدة أولًا",IF(OR(C2861="",N(G2861)=0),"⚠ أكمل التاريخ والقيمة",IF(S2861="","⚠ التاريخ خارج السنة المالية",IF(H2861="","⚠ اختر بند الموازنة",IF(I2861="مرفوض","✖ مرفوض من المدير",IF(I2861&lt;&gt;"موافق","⏳ بانتظار موافقة المدير",IF(K2861&lt;&gt;"نعم","⚠ غير مسوى مع الحسابات","✔ معتمد ومسوى")))))))))</f>
        <v/>
      </c>
      <c r="R2861">
        <f>N(R2860)+IF(A2861="عهدة",1,0)</f>
        <v/>
      </c>
      <c r="S2861">
        <f>IF(C2861="","",IF(AND(C2861&gt;=DATE(2026,9,1),C2861&lt;=DATE(2027,8,31)),(YEAR(C2861)-2026)*12+MONTH(C2861)-8,""))</f>
        <v/>
      </c>
      <c r="T2861">
        <f>IF(AND(A2861="مصروف",R2861&gt;0,I2861="موافق",S2861&lt;&gt;"",H2861&lt;&gt;""),N(G2861),0)</f>
        <v/>
      </c>
    </row>
    <row r="2862">
      <c r="A2862" s="19" t="n"/>
      <c r="B2862" s="20">
        <f>IF(A2862="","",IF(R2862=0,"⚠ أضف سطر عهدة أولًا","DMT-"&amp;TEXT(R2862,"000")))</f>
        <v/>
      </c>
      <c r="C2862" s="21" t="n"/>
      <c r="D2862" s="20">
        <f>IF(C2862="","",IF(S2862="","خارج السنة المالية",INDEX(القوائم!$D$2:$D$13,S2862)))</f>
        <v/>
      </c>
      <c r="E2862" s="22" t="n"/>
      <c r="F2862" s="23" t="n"/>
      <c r="G2862" s="23" t="n"/>
      <c r="H2862" s="22" t="n"/>
      <c r="I2862" s="19" t="n"/>
      <c r="J2862" s="21" t="n"/>
      <c r="K2862" s="19" t="n"/>
      <c r="L2862" s="19" t="n"/>
      <c r="M2862" s="21" t="n"/>
      <c r="N2862" s="22" t="n"/>
      <c r="O2862" s="24">
        <f>IF(A2862&lt;&gt;"عهدة","",SUMIFS($G$8:$G$5007,$B$8:$B$5007,B2862,$A$8:$A$5007,"مصروف",$I$8:$I$5007,"&lt;&gt;مرفوض"))</f>
        <v/>
      </c>
      <c r="P2862" s="25">
        <f>IF(A2862&lt;&gt;"عهدة","",N(F2862)-O2862)</f>
        <v/>
      </c>
      <c r="Q2862" s="26">
        <f>IF(A2862="","",IF(A2862="عهدة",IF(N(F2862)=0,"⚠ أدخل قيمة العهدة",IF(P2862&lt;0,"⛔ عجز / زيادة مصروفات "&amp;TEXT(-P2862,"#,##0"),IF(COUNTIFS($B$8:$B$5007,B2862,$A$8:$A$5007,"مصروف",$I$8:$I$5007,"&lt;&gt;مرفوض",$K$8:$K$5007,"&lt;&gt;نعم")&gt;0,"⚠ "&amp;COUNTIFS($B$8:$B$5007,B2862,$A$8:$A$5007,"مصروف",$I$8:$I$5007,"&lt;&gt;مرفوض",$K$8:$K$5007,"&lt;&gt;نعم")&amp;" مصروف غير مسوى",IF(L2862="تمت التسوية",IF(P2862=0,"✔ متوازنة وتمت التسوية","✔ تمت التسوية – متبقي "&amp;TEXT(P2862,"#,##0")),IF(P2862&gt;0,"متبقي "&amp;TEXT(P2862,"#,##0"),"✔ متوازنة"))))),IF(R2862=0,"⚠ أضف سطر عهدة أولًا",IF(OR(C2862="",N(G2862)=0),"⚠ أكمل التاريخ والقيمة",IF(S2862="","⚠ التاريخ خارج السنة المالية",IF(H2862="","⚠ اختر بند الموازنة",IF(I2862="مرفوض","✖ مرفوض من المدير",IF(I2862&lt;&gt;"موافق","⏳ بانتظار موافقة المدير",IF(K2862&lt;&gt;"نعم","⚠ غير مسوى مع الحسابات","✔ معتمد ومسوى")))))))))</f>
        <v/>
      </c>
      <c r="R2862">
        <f>N(R2861)+IF(A2862="عهدة",1,0)</f>
        <v/>
      </c>
      <c r="S2862">
        <f>IF(C2862="","",IF(AND(C2862&gt;=DATE(2026,9,1),C2862&lt;=DATE(2027,8,31)),(YEAR(C2862)-2026)*12+MONTH(C2862)-8,""))</f>
        <v/>
      </c>
      <c r="T2862">
        <f>IF(AND(A2862="مصروف",R2862&gt;0,I2862="موافق",S2862&lt;&gt;"",H2862&lt;&gt;""),N(G2862),0)</f>
        <v/>
      </c>
    </row>
    <row r="2863">
      <c r="A2863" s="19" t="n"/>
      <c r="B2863" s="20">
        <f>IF(A2863="","",IF(R2863=0,"⚠ أضف سطر عهدة أولًا","DMT-"&amp;TEXT(R2863,"000")))</f>
        <v/>
      </c>
      <c r="C2863" s="21" t="n"/>
      <c r="D2863" s="20">
        <f>IF(C2863="","",IF(S2863="","خارج السنة المالية",INDEX(القوائم!$D$2:$D$13,S2863)))</f>
        <v/>
      </c>
      <c r="E2863" s="22" t="n"/>
      <c r="F2863" s="23" t="n"/>
      <c r="G2863" s="23" t="n"/>
      <c r="H2863" s="22" t="n"/>
      <c r="I2863" s="19" t="n"/>
      <c r="J2863" s="21" t="n"/>
      <c r="K2863" s="19" t="n"/>
      <c r="L2863" s="19" t="n"/>
      <c r="M2863" s="21" t="n"/>
      <c r="N2863" s="22" t="n"/>
      <c r="O2863" s="24">
        <f>IF(A2863&lt;&gt;"عهدة","",SUMIFS($G$8:$G$5007,$B$8:$B$5007,B2863,$A$8:$A$5007,"مصروف",$I$8:$I$5007,"&lt;&gt;مرفوض"))</f>
        <v/>
      </c>
      <c r="P2863" s="25">
        <f>IF(A2863&lt;&gt;"عهدة","",N(F2863)-O2863)</f>
        <v/>
      </c>
      <c r="Q2863" s="26">
        <f>IF(A2863="","",IF(A2863="عهدة",IF(N(F2863)=0,"⚠ أدخل قيمة العهدة",IF(P2863&lt;0,"⛔ عجز / زيادة مصروفات "&amp;TEXT(-P2863,"#,##0"),IF(COUNTIFS($B$8:$B$5007,B2863,$A$8:$A$5007,"مصروف",$I$8:$I$5007,"&lt;&gt;مرفوض",$K$8:$K$5007,"&lt;&gt;نعم")&gt;0,"⚠ "&amp;COUNTIFS($B$8:$B$5007,B2863,$A$8:$A$5007,"مصروف",$I$8:$I$5007,"&lt;&gt;مرفوض",$K$8:$K$5007,"&lt;&gt;نعم")&amp;" مصروف غير مسوى",IF(L2863="تمت التسوية",IF(P2863=0,"✔ متوازنة وتمت التسوية","✔ تمت التسوية – متبقي "&amp;TEXT(P2863,"#,##0")),IF(P2863&gt;0,"متبقي "&amp;TEXT(P2863,"#,##0"),"✔ متوازنة"))))),IF(R2863=0,"⚠ أضف سطر عهدة أولًا",IF(OR(C2863="",N(G2863)=0),"⚠ أكمل التاريخ والقيمة",IF(S2863="","⚠ التاريخ خارج السنة المالية",IF(H2863="","⚠ اختر بند الموازنة",IF(I2863="مرفوض","✖ مرفوض من المدير",IF(I2863&lt;&gt;"موافق","⏳ بانتظار موافقة المدير",IF(K2863&lt;&gt;"نعم","⚠ غير مسوى مع الحسابات","✔ معتمد ومسوى")))))))))</f>
        <v/>
      </c>
      <c r="R2863">
        <f>N(R2862)+IF(A2863="عهدة",1,0)</f>
        <v/>
      </c>
      <c r="S2863">
        <f>IF(C2863="","",IF(AND(C2863&gt;=DATE(2026,9,1),C2863&lt;=DATE(2027,8,31)),(YEAR(C2863)-2026)*12+MONTH(C2863)-8,""))</f>
        <v/>
      </c>
      <c r="T2863">
        <f>IF(AND(A2863="مصروف",R2863&gt;0,I2863="موافق",S2863&lt;&gt;"",H2863&lt;&gt;""),N(G2863),0)</f>
        <v/>
      </c>
    </row>
    <row r="2864">
      <c r="A2864" s="19" t="n"/>
      <c r="B2864" s="20">
        <f>IF(A2864="","",IF(R2864=0,"⚠ أضف سطر عهدة أولًا","DMT-"&amp;TEXT(R2864,"000")))</f>
        <v/>
      </c>
      <c r="C2864" s="21" t="n"/>
      <c r="D2864" s="20">
        <f>IF(C2864="","",IF(S2864="","خارج السنة المالية",INDEX(القوائم!$D$2:$D$13,S2864)))</f>
        <v/>
      </c>
      <c r="E2864" s="22" t="n"/>
      <c r="F2864" s="23" t="n"/>
      <c r="G2864" s="23" t="n"/>
      <c r="H2864" s="22" t="n"/>
      <c r="I2864" s="19" t="n"/>
      <c r="J2864" s="21" t="n"/>
      <c r="K2864" s="19" t="n"/>
      <c r="L2864" s="19" t="n"/>
      <c r="M2864" s="21" t="n"/>
      <c r="N2864" s="22" t="n"/>
      <c r="O2864" s="24">
        <f>IF(A2864&lt;&gt;"عهدة","",SUMIFS($G$8:$G$5007,$B$8:$B$5007,B2864,$A$8:$A$5007,"مصروف",$I$8:$I$5007,"&lt;&gt;مرفوض"))</f>
        <v/>
      </c>
      <c r="P2864" s="25">
        <f>IF(A2864&lt;&gt;"عهدة","",N(F2864)-O2864)</f>
        <v/>
      </c>
      <c r="Q2864" s="26">
        <f>IF(A2864="","",IF(A2864="عهدة",IF(N(F2864)=0,"⚠ أدخل قيمة العهدة",IF(P2864&lt;0,"⛔ عجز / زيادة مصروفات "&amp;TEXT(-P2864,"#,##0"),IF(COUNTIFS($B$8:$B$5007,B2864,$A$8:$A$5007,"مصروف",$I$8:$I$5007,"&lt;&gt;مرفوض",$K$8:$K$5007,"&lt;&gt;نعم")&gt;0,"⚠ "&amp;COUNTIFS($B$8:$B$5007,B2864,$A$8:$A$5007,"مصروف",$I$8:$I$5007,"&lt;&gt;مرفوض",$K$8:$K$5007,"&lt;&gt;نعم")&amp;" مصروف غير مسوى",IF(L2864="تمت التسوية",IF(P2864=0,"✔ متوازنة وتمت التسوية","✔ تمت التسوية – متبقي "&amp;TEXT(P2864,"#,##0")),IF(P2864&gt;0,"متبقي "&amp;TEXT(P2864,"#,##0"),"✔ متوازنة"))))),IF(R2864=0,"⚠ أضف سطر عهدة أولًا",IF(OR(C2864="",N(G2864)=0),"⚠ أكمل التاريخ والقيمة",IF(S2864="","⚠ التاريخ خارج السنة المالية",IF(H2864="","⚠ اختر بند الموازنة",IF(I2864="مرفوض","✖ مرفوض من المدير",IF(I2864&lt;&gt;"موافق","⏳ بانتظار موافقة المدير",IF(K2864&lt;&gt;"نعم","⚠ غير مسوى مع الحسابات","✔ معتمد ومسوى")))))))))</f>
        <v/>
      </c>
      <c r="R2864">
        <f>N(R2863)+IF(A2864="عهدة",1,0)</f>
        <v/>
      </c>
      <c r="S2864">
        <f>IF(C2864="","",IF(AND(C2864&gt;=DATE(2026,9,1),C2864&lt;=DATE(2027,8,31)),(YEAR(C2864)-2026)*12+MONTH(C2864)-8,""))</f>
        <v/>
      </c>
      <c r="T2864">
        <f>IF(AND(A2864="مصروف",R2864&gt;0,I2864="موافق",S2864&lt;&gt;"",H2864&lt;&gt;""),N(G2864),0)</f>
        <v/>
      </c>
    </row>
    <row r="2865">
      <c r="A2865" s="19" t="n"/>
      <c r="B2865" s="20">
        <f>IF(A2865="","",IF(R2865=0,"⚠ أضف سطر عهدة أولًا","DMT-"&amp;TEXT(R2865,"000")))</f>
        <v/>
      </c>
      <c r="C2865" s="21" t="n"/>
      <c r="D2865" s="20">
        <f>IF(C2865="","",IF(S2865="","خارج السنة المالية",INDEX(القوائم!$D$2:$D$13,S2865)))</f>
        <v/>
      </c>
      <c r="E2865" s="22" t="n"/>
      <c r="F2865" s="23" t="n"/>
      <c r="G2865" s="23" t="n"/>
      <c r="H2865" s="22" t="n"/>
      <c r="I2865" s="19" t="n"/>
      <c r="J2865" s="21" t="n"/>
      <c r="K2865" s="19" t="n"/>
      <c r="L2865" s="19" t="n"/>
      <c r="M2865" s="21" t="n"/>
      <c r="N2865" s="22" t="n"/>
      <c r="O2865" s="24">
        <f>IF(A2865&lt;&gt;"عهدة","",SUMIFS($G$8:$G$5007,$B$8:$B$5007,B2865,$A$8:$A$5007,"مصروف",$I$8:$I$5007,"&lt;&gt;مرفوض"))</f>
        <v/>
      </c>
      <c r="P2865" s="25">
        <f>IF(A2865&lt;&gt;"عهدة","",N(F2865)-O2865)</f>
        <v/>
      </c>
      <c r="Q2865" s="26">
        <f>IF(A2865="","",IF(A2865="عهدة",IF(N(F2865)=0,"⚠ أدخل قيمة العهدة",IF(P2865&lt;0,"⛔ عجز / زيادة مصروفات "&amp;TEXT(-P2865,"#,##0"),IF(COUNTIFS($B$8:$B$5007,B2865,$A$8:$A$5007,"مصروف",$I$8:$I$5007,"&lt;&gt;مرفوض",$K$8:$K$5007,"&lt;&gt;نعم")&gt;0,"⚠ "&amp;COUNTIFS($B$8:$B$5007,B2865,$A$8:$A$5007,"مصروف",$I$8:$I$5007,"&lt;&gt;مرفوض",$K$8:$K$5007,"&lt;&gt;نعم")&amp;" مصروف غير مسوى",IF(L2865="تمت التسوية",IF(P2865=0,"✔ متوازنة وتمت التسوية","✔ تمت التسوية – متبقي "&amp;TEXT(P2865,"#,##0")),IF(P2865&gt;0,"متبقي "&amp;TEXT(P2865,"#,##0"),"✔ متوازنة"))))),IF(R2865=0,"⚠ أضف سطر عهدة أولًا",IF(OR(C2865="",N(G2865)=0),"⚠ أكمل التاريخ والقيمة",IF(S2865="","⚠ التاريخ خارج السنة المالية",IF(H2865="","⚠ اختر بند الموازنة",IF(I2865="مرفوض","✖ مرفوض من المدير",IF(I2865&lt;&gt;"موافق","⏳ بانتظار موافقة المدير",IF(K2865&lt;&gt;"نعم","⚠ غير مسوى مع الحسابات","✔ معتمد ومسوى")))))))))</f>
        <v/>
      </c>
      <c r="R2865">
        <f>N(R2864)+IF(A2865="عهدة",1,0)</f>
        <v/>
      </c>
      <c r="S2865">
        <f>IF(C2865="","",IF(AND(C2865&gt;=DATE(2026,9,1),C2865&lt;=DATE(2027,8,31)),(YEAR(C2865)-2026)*12+MONTH(C2865)-8,""))</f>
        <v/>
      </c>
      <c r="T2865">
        <f>IF(AND(A2865="مصروف",R2865&gt;0,I2865="موافق",S2865&lt;&gt;"",H2865&lt;&gt;""),N(G2865),0)</f>
        <v/>
      </c>
    </row>
    <row r="2866">
      <c r="A2866" s="19" t="n"/>
      <c r="B2866" s="20">
        <f>IF(A2866="","",IF(R2866=0,"⚠ أضف سطر عهدة أولًا","DMT-"&amp;TEXT(R2866,"000")))</f>
        <v/>
      </c>
      <c r="C2866" s="21" t="n"/>
      <c r="D2866" s="20">
        <f>IF(C2866="","",IF(S2866="","خارج السنة المالية",INDEX(القوائم!$D$2:$D$13,S2866)))</f>
        <v/>
      </c>
      <c r="E2866" s="22" t="n"/>
      <c r="F2866" s="23" t="n"/>
      <c r="G2866" s="23" t="n"/>
      <c r="H2866" s="22" t="n"/>
      <c r="I2866" s="19" t="n"/>
      <c r="J2866" s="21" t="n"/>
      <c r="K2866" s="19" t="n"/>
      <c r="L2866" s="19" t="n"/>
      <c r="M2866" s="21" t="n"/>
      <c r="N2866" s="22" t="n"/>
      <c r="O2866" s="24">
        <f>IF(A2866&lt;&gt;"عهدة","",SUMIFS($G$8:$G$5007,$B$8:$B$5007,B2866,$A$8:$A$5007,"مصروف",$I$8:$I$5007,"&lt;&gt;مرفوض"))</f>
        <v/>
      </c>
      <c r="P2866" s="25">
        <f>IF(A2866&lt;&gt;"عهدة","",N(F2866)-O2866)</f>
        <v/>
      </c>
      <c r="Q2866" s="26">
        <f>IF(A2866="","",IF(A2866="عهدة",IF(N(F2866)=0,"⚠ أدخل قيمة العهدة",IF(P2866&lt;0,"⛔ عجز / زيادة مصروفات "&amp;TEXT(-P2866,"#,##0"),IF(COUNTIFS($B$8:$B$5007,B2866,$A$8:$A$5007,"مصروف",$I$8:$I$5007,"&lt;&gt;مرفوض",$K$8:$K$5007,"&lt;&gt;نعم")&gt;0,"⚠ "&amp;COUNTIFS($B$8:$B$5007,B2866,$A$8:$A$5007,"مصروف",$I$8:$I$5007,"&lt;&gt;مرفوض",$K$8:$K$5007,"&lt;&gt;نعم")&amp;" مصروف غير مسوى",IF(L2866="تمت التسوية",IF(P2866=0,"✔ متوازنة وتمت التسوية","✔ تمت التسوية – متبقي "&amp;TEXT(P2866,"#,##0")),IF(P2866&gt;0,"متبقي "&amp;TEXT(P2866,"#,##0"),"✔ متوازنة"))))),IF(R2866=0,"⚠ أضف سطر عهدة أولًا",IF(OR(C2866="",N(G2866)=0),"⚠ أكمل التاريخ والقيمة",IF(S2866="","⚠ التاريخ خارج السنة المالية",IF(H2866="","⚠ اختر بند الموازنة",IF(I2866="مرفوض","✖ مرفوض من المدير",IF(I2866&lt;&gt;"موافق","⏳ بانتظار موافقة المدير",IF(K2866&lt;&gt;"نعم","⚠ غير مسوى مع الحسابات","✔ معتمد ومسوى")))))))))</f>
        <v/>
      </c>
      <c r="R2866">
        <f>N(R2865)+IF(A2866="عهدة",1,0)</f>
        <v/>
      </c>
      <c r="S2866">
        <f>IF(C2866="","",IF(AND(C2866&gt;=DATE(2026,9,1),C2866&lt;=DATE(2027,8,31)),(YEAR(C2866)-2026)*12+MONTH(C2866)-8,""))</f>
        <v/>
      </c>
      <c r="T2866">
        <f>IF(AND(A2866="مصروف",R2866&gt;0,I2866="موافق",S2866&lt;&gt;"",H2866&lt;&gt;""),N(G2866),0)</f>
        <v/>
      </c>
    </row>
    <row r="2867">
      <c r="A2867" s="19" t="n"/>
      <c r="B2867" s="20">
        <f>IF(A2867="","",IF(R2867=0,"⚠ أضف سطر عهدة أولًا","DMT-"&amp;TEXT(R2867,"000")))</f>
        <v/>
      </c>
      <c r="C2867" s="21" t="n"/>
      <c r="D2867" s="20">
        <f>IF(C2867="","",IF(S2867="","خارج السنة المالية",INDEX(القوائم!$D$2:$D$13,S2867)))</f>
        <v/>
      </c>
      <c r="E2867" s="22" t="n"/>
      <c r="F2867" s="23" t="n"/>
      <c r="G2867" s="23" t="n"/>
      <c r="H2867" s="22" t="n"/>
      <c r="I2867" s="19" t="n"/>
      <c r="J2867" s="21" t="n"/>
      <c r="K2867" s="19" t="n"/>
      <c r="L2867" s="19" t="n"/>
      <c r="M2867" s="21" t="n"/>
      <c r="N2867" s="22" t="n"/>
      <c r="O2867" s="24">
        <f>IF(A2867&lt;&gt;"عهدة","",SUMIFS($G$8:$G$5007,$B$8:$B$5007,B2867,$A$8:$A$5007,"مصروف",$I$8:$I$5007,"&lt;&gt;مرفوض"))</f>
        <v/>
      </c>
      <c r="P2867" s="25">
        <f>IF(A2867&lt;&gt;"عهدة","",N(F2867)-O2867)</f>
        <v/>
      </c>
      <c r="Q2867" s="26">
        <f>IF(A2867="","",IF(A2867="عهدة",IF(N(F2867)=0,"⚠ أدخل قيمة العهدة",IF(P2867&lt;0,"⛔ عجز / زيادة مصروفات "&amp;TEXT(-P2867,"#,##0"),IF(COUNTIFS($B$8:$B$5007,B2867,$A$8:$A$5007,"مصروف",$I$8:$I$5007,"&lt;&gt;مرفوض",$K$8:$K$5007,"&lt;&gt;نعم")&gt;0,"⚠ "&amp;COUNTIFS($B$8:$B$5007,B2867,$A$8:$A$5007,"مصروف",$I$8:$I$5007,"&lt;&gt;مرفوض",$K$8:$K$5007,"&lt;&gt;نعم")&amp;" مصروف غير مسوى",IF(L2867="تمت التسوية",IF(P2867=0,"✔ متوازنة وتمت التسوية","✔ تمت التسوية – متبقي "&amp;TEXT(P2867,"#,##0")),IF(P2867&gt;0,"متبقي "&amp;TEXT(P2867,"#,##0"),"✔ متوازنة"))))),IF(R2867=0,"⚠ أضف سطر عهدة أولًا",IF(OR(C2867="",N(G2867)=0),"⚠ أكمل التاريخ والقيمة",IF(S2867="","⚠ التاريخ خارج السنة المالية",IF(H2867="","⚠ اختر بند الموازنة",IF(I2867="مرفوض","✖ مرفوض من المدير",IF(I2867&lt;&gt;"موافق","⏳ بانتظار موافقة المدير",IF(K2867&lt;&gt;"نعم","⚠ غير مسوى مع الحسابات","✔ معتمد ومسوى")))))))))</f>
        <v/>
      </c>
      <c r="R2867">
        <f>N(R2866)+IF(A2867="عهدة",1,0)</f>
        <v/>
      </c>
      <c r="S2867">
        <f>IF(C2867="","",IF(AND(C2867&gt;=DATE(2026,9,1),C2867&lt;=DATE(2027,8,31)),(YEAR(C2867)-2026)*12+MONTH(C2867)-8,""))</f>
        <v/>
      </c>
      <c r="T2867">
        <f>IF(AND(A2867="مصروف",R2867&gt;0,I2867="موافق",S2867&lt;&gt;"",H2867&lt;&gt;""),N(G2867),0)</f>
        <v/>
      </c>
    </row>
    <row r="2868">
      <c r="A2868" s="19" t="n"/>
      <c r="B2868" s="20">
        <f>IF(A2868="","",IF(R2868=0,"⚠ أضف سطر عهدة أولًا","DMT-"&amp;TEXT(R2868,"000")))</f>
        <v/>
      </c>
      <c r="C2868" s="21" t="n"/>
      <c r="D2868" s="20">
        <f>IF(C2868="","",IF(S2868="","خارج السنة المالية",INDEX(القوائم!$D$2:$D$13,S2868)))</f>
        <v/>
      </c>
      <c r="E2868" s="22" t="n"/>
      <c r="F2868" s="23" t="n"/>
      <c r="G2868" s="23" t="n"/>
      <c r="H2868" s="22" t="n"/>
      <c r="I2868" s="19" t="n"/>
      <c r="J2868" s="21" t="n"/>
      <c r="K2868" s="19" t="n"/>
      <c r="L2868" s="19" t="n"/>
      <c r="M2868" s="21" t="n"/>
      <c r="N2868" s="22" t="n"/>
      <c r="O2868" s="24">
        <f>IF(A2868&lt;&gt;"عهدة","",SUMIFS($G$8:$G$5007,$B$8:$B$5007,B2868,$A$8:$A$5007,"مصروف",$I$8:$I$5007,"&lt;&gt;مرفوض"))</f>
        <v/>
      </c>
      <c r="P2868" s="25">
        <f>IF(A2868&lt;&gt;"عهدة","",N(F2868)-O2868)</f>
        <v/>
      </c>
      <c r="Q2868" s="26">
        <f>IF(A2868="","",IF(A2868="عهدة",IF(N(F2868)=0,"⚠ أدخل قيمة العهدة",IF(P2868&lt;0,"⛔ عجز / زيادة مصروفات "&amp;TEXT(-P2868,"#,##0"),IF(COUNTIFS($B$8:$B$5007,B2868,$A$8:$A$5007,"مصروف",$I$8:$I$5007,"&lt;&gt;مرفوض",$K$8:$K$5007,"&lt;&gt;نعم")&gt;0,"⚠ "&amp;COUNTIFS($B$8:$B$5007,B2868,$A$8:$A$5007,"مصروف",$I$8:$I$5007,"&lt;&gt;مرفوض",$K$8:$K$5007,"&lt;&gt;نعم")&amp;" مصروف غير مسوى",IF(L2868="تمت التسوية",IF(P2868=0,"✔ متوازنة وتمت التسوية","✔ تمت التسوية – متبقي "&amp;TEXT(P2868,"#,##0")),IF(P2868&gt;0,"متبقي "&amp;TEXT(P2868,"#,##0"),"✔ متوازنة"))))),IF(R2868=0,"⚠ أضف سطر عهدة أولًا",IF(OR(C2868="",N(G2868)=0),"⚠ أكمل التاريخ والقيمة",IF(S2868="","⚠ التاريخ خارج السنة المالية",IF(H2868="","⚠ اختر بند الموازنة",IF(I2868="مرفوض","✖ مرفوض من المدير",IF(I2868&lt;&gt;"موافق","⏳ بانتظار موافقة المدير",IF(K2868&lt;&gt;"نعم","⚠ غير مسوى مع الحسابات","✔ معتمد ومسوى")))))))))</f>
        <v/>
      </c>
      <c r="R2868">
        <f>N(R2867)+IF(A2868="عهدة",1,0)</f>
        <v/>
      </c>
      <c r="S2868">
        <f>IF(C2868="","",IF(AND(C2868&gt;=DATE(2026,9,1),C2868&lt;=DATE(2027,8,31)),(YEAR(C2868)-2026)*12+MONTH(C2868)-8,""))</f>
        <v/>
      </c>
      <c r="T2868">
        <f>IF(AND(A2868="مصروف",R2868&gt;0,I2868="موافق",S2868&lt;&gt;"",H2868&lt;&gt;""),N(G2868),0)</f>
        <v/>
      </c>
    </row>
    <row r="2869">
      <c r="A2869" s="19" t="n"/>
      <c r="B2869" s="20">
        <f>IF(A2869="","",IF(R2869=0,"⚠ أضف سطر عهدة أولًا","DMT-"&amp;TEXT(R2869,"000")))</f>
        <v/>
      </c>
      <c r="C2869" s="21" t="n"/>
      <c r="D2869" s="20">
        <f>IF(C2869="","",IF(S2869="","خارج السنة المالية",INDEX(القوائم!$D$2:$D$13,S2869)))</f>
        <v/>
      </c>
      <c r="E2869" s="22" t="n"/>
      <c r="F2869" s="23" t="n"/>
      <c r="G2869" s="23" t="n"/>
      <c r="H2869" s="22" t="n"/>
      <c r="I2869" s="19" t="n"/>
      <c r="J2869" s="21" t="n"/>
      <c r="K2869" s="19" t="n"/>
      <c r="L2869" s="19" t="n"/>
      <c r="M2869" s="21" t="n"/>
      <c r="N2869" s="22" t="n"/>
      <c r="O2869" s="24">
        <f>IF(A2869&lt;&gt;"عهدة","",SUMIFS($G$8:$G$5007,$B$8:$B$5007,B2869,$A$8:$A$5007,"مصروف",$I$8:$I$5007,"&lt;&gt;مرفوض"))</f>
        <v/>
      </c>
      <c r="P2869" s="25">
        <f>IF(A2869&lt;&gt;"عهدة","",N(F2869)-O2869)</f>
        <v/>
      </c>
      <c r="Q2869" s="26">
        <f>IF(A2869="","",IF(A2869="عهدة",IF(N(F2869)=0,"⚠ أدخل قيمة العهدة",IF(P2869&lt;0,"⛔ عجز / زيادة مصروفات "&amp;TEXT(-P2869,"#,##0"),IF(COUNTIFS($B$8:$B$5007,B2869,$A$8:$A$5007,"مصروف",$I$8:$I$5007,"&lt;&gt;مرفوض",$K$8:$K$5007,"&lt;&gt;نعم")&gt;0,"⚠ "&amp;COUNTIFS($B$8:$B$5007,B2869,$A$8:$A$5007,"مصروف",$I$8:$I$5007,"&lt;&gt;مرفوض",$K$8:$K$5007,"&lt;&gt;نعم")&amp;" مصروف غير مسوى",IF(L2869="تمت التسوية",IF(P2869=0,"✔ متوازنة وتمت التسوية","✔ تمت التسوية – متبقي "&amp;TEXT(P2869,"#,##0")),IF(P2869&gt;0,"متبقي "&amp;TEXT(P2869,"#,##0"),"✔ متوازنة"))))),IF(R2869=0,"⚠ أضف سطر عهدة أولًا",IF(OR(C2869="",N(G2869)=0),"⚠ أكمل التاريخ والقيمة",IF(S2869="","⚠ التاريخ خارج السنة المالية",IF(H2869="","⚠ اختر بند الموازنة",IF(I2869="مرفوض","✖ مرفوض من المدير",IF(I2869&lt;&gt;"موافق","⏳ بانتظار موافقة المدير",IF(K2869&lt;&gt;"نعم","⚠ غير مسوى مع الحسابات","✔ معتمد ومسوى")))))))))</f>
        <v/>
      </c>
      <c r="R2869">
        <f>N(R2868)+IF(A2869="عهدة",1,0)</f>
        <v/>
      </c>
      <c r="S2869">
        <f>IF(C2869="","",IF(AND(C2869&gt;=DATE(2026,9,1),C2869&lt;=DATE(2027,8,31)),(YEAR(C2869)-2026)*12+MONTH(C2869)-8,""))</f>
        <v/>
      </c>
      <c r="T2869">
        <f>IF(AND(A2869="مصروف",R2869&gt;0,I2869="موافق",S2869&lt;&gt;"",H2869&lt;&gt;""),N(G2869),0)</f>
        <v/>
      </c>
    </row>
    <row r="2870">
      <c r="A2870" s="19" t="n"/>
      <c r="B2870" s="20">
        <f>IF(A2870="","",IF(R2870=0,"⚠ أضف سطر عهدة أولًا","DMT-"&amp;TEXT(R2870,"000")))</f>
        <v/>
      </c>
      <c r="C2870" s="21" t="n"/>
      <c r="D2870" s="20">
        <f>IF(C2870="","",IF(S2870="","خارج السنة المالية",INDEX(القوائم!$D$2:$D$13,S2870)))</f>
        <v/>
      </c>
      <c r="E2870" s="22" t="n"/>
      <c r="F2870" s="23" t="n"/>
      <c r="G2870" s="23" t="n"/>
      <c r="H2870" s="22" t="n"/>
      <c r="I2870" s="19" t="n"/>
      <c r="J2870" s="21" t="n"/>
      <c r="K2870" s="19" t="n"/>
      <c r="L2870" s="19" t="n"/>
      <c r="M2870" s="21" t="n"/>
      <c r="N2870" s="22" t="n"/>
      <c r="O2870" s="24">
        <f>IF(A2870&lt;&gt;"عهدة","",SUMIFS($G$8:$G$5007,$B$8:$B$5007,B2870,$A$8:$A$5007,"مصروف",$I$8:$I$5007,"&lt;&gt;مرفوض"))</f>
        <v/>
      </c>
      <c r="P2870" s="25">
        <f>IF(A2870&lt;&gt;"عهدة","",N(F2870)-O2870)</f>
        <v/>
      </c>
      <c r="Q2870" s="26">
        <f>IF(A2870="","",IF(A2870="عهدة",IF(N(F2870)=0,"⚠ أدخل قيمة العهدة",IF(P2870&lt;0,"⛔ عجز / زيادة مصروفات "&amp;TEXT(-P2870,"#,##0"),IF(COUNTIFS($B$8:$B$5007,B2870,$A$8:$A$5007,"مصروف",$I$8:$I$5007,"&lt;&gt;مرفوض",$K$8:$K$5007,"&lt;&gt;نعم")&gt;0,"⚠ "&amp;COUNTIFS($B$8:$B$5007,B2870,$A$8:$A$5007,"مصروف",$I$8:$I$5007,"&lt;&gt;مرفوض",$K$8:$K$5007,"&lt;&gt;نعم")&amp;" مصروف غير مسوى",IF(L2870="تمت التسوية",IF(P2870=0,"✔ متوازنة وتمت التسوية","✔ تمت التسوية – متبقي "&amp;TEXT(P2870,"#,##0")),IF(P2870&gt;0,"متبقي "&amp;TEXT(P2870,"#,##0"),"✔ متوازنة"))))),IF(R2870=0,"⚠ أضف سطر عهدة أولًا",IF(OR(C2870="",N(G2870)=0),"⚠ أكمل التاريخ والقيمة",IF(S2870="","⚠ التاريخ خارج السنة المالية",IF(H2870="","⚠ اختر بند الموازنة",IF(I2870="مرفوض","✖ مرفوض من المدير",IF(I2870&lt;&gt;"موافق","⏳ بانتظار موافقة المدير",IF(K2870&lt;&gt;"نعم","⚠ غير مسوى مع الحسابات","✔ معتمد ومسوى")))))))))</f>
        <v/>
      </c>
      <c r="R2870">
        <f>N(R2869)+IF(A2870="عهدة",1,0)</f>
        <v/>
      </c>
      <c r="S2870">
        <f>IF(C2870="","",IF(AND(C2870&gt;=DATE(2026,9,1),C2870&lt;=DATE(2027,8,31)),(YEAR(C2870)-2026)*12+MONTH(C2870)-8,""))</f>
        <v/>
      </c>
      <c r="T2870">
        <f>IF(AND(A2870="مصروف",R2870&gt;0,I2870="موافق",S2870&lt;&gt;"",H2870&lt;&gt;""),N(G2870),0)</f>
        <v/>
      </c>
    </row>
    <row r="2871">
      <c r="A2871" s="19" t="n"/>
      <c r="B2871" s="20">
        <f>IF(A2871="","",IF(R2871=0,"⚠ أضف سطر عهدة أولًا","DMT-"&amp;TEXT(R2871,"000")))</f>
        <v/>
      </c>
      <c r="C2871" s="21" t="n"/>
      <c r="D2871" s="20">
        <f>IF(C2871="","",IF(S2871="","خارج السنة المالية",INDEX(القوائم!$D$2:$D$13,S2871)))</f>
        <v/>
      </c>
      <c r="E2871" s="22" t="n"/>
      <c r="F2871" s="23" t="n"/>
      <c r="G2871" s="23" t="n"/>
      <c r="H2871" s="22" t="n"/>
      <c r="I2871" s="19" t="n"/>
      <c r="J2871" s="21" t="n"/>
      <c r="K2871" s="19" t="n"/>
      <c r="L2871" s="19" t="n"/>
      <c r="M2871" s="21" t="n"/>
      <c r="N2871" s="22" t="n"/>
      <c r="O2871" s="24">
        <f>IF(A2871&lt;&gt;"عهدة","",SUMIFS($G$8:$G$5007,$B$8:$B$5007,B2871,$A$8:$A$5007,"مصروف",$I$8:$I$5007,"&lt;&gt;مرفوض"))</f>
        <v/>
      </c>
      <c r="P2871" s="25">
        <f>IF(A2871&lt;&gt;"عهدة","",N(F2871)-O2871)</f>
        <v/>
      </c>
      <c r="Q2871" s="26">
        <f>IF(A2871="","",IF(A2871="عهدة",IF(N(F2871)=0,"⚠ أدخل قيمة العهدة",IF(P2871&lt;0,"⛔ عجز / زيادة مصروفات "&amp;TEXT(-P2871,"#,##0"),IF(COUNTIFS($B$8:$B$5007,B2871,$A$8:$A$5007,"مصروف",$I$8:$I$5007,"&lt;&gt;مرفوض",$K$8:$K$5007,"&lt;&gt;نعم")&gt;0,"⚠ "&amp;COUNTIFS($B$8:$B$5007,B2871,$A$8:$A$5007,"مصروف",$I$8:$I$5007,"&lt;&gt;مرفوض",$K$8:$K$5007,"&lt;&gt;نعم")&amp;" مصروف غير مسوى",IF(L2871="تمت التسوية",IF(P2871=0,"✔ متوازنة وتمت التسوية","✔ تمت التسوية – متبقي "&amp;TEXT(P2871,"#,##0")),IF(P2871&gt;0,"متبقي "&amp;TEXT(P2871,"#,##0"),"✔ متوازنة"))))),IF(R2871=0,"⚠ أضف سطر عهدة أولًا",IF(OR(C2871="",N(G2871)=0),"⚠ أكمل التاريخ والقيمة",IF(S2871="","⚠ التاريخ خارج السنة المالية",IF(H2871="","⚠ اختر بند الموازنة",IF(I2871="مرفوض","✖ مرفوض من المدير",IF(I2871&lt;&gt;"موافق","⏳ بانتظار موافقة المدير",IF(K2871&lt;&gt;"نعم","⚠ غير مسوى مع الحسابات","✔ معتمد ومسوى")))))))))</f>
        <v/>
      </c>
      <c r="R2871">
        <f>N(R2870)+IF(A2871="عهدة",1,0)</f>
        <v/>
      </c>
      <c r="S2871">
        <f>IF(C2871="","",IF(AND(C2871&gt;=DATE(2026,9,1),C2871&lt;=DATE(2027,8,31)),(YEAR(C2871)-2026)*12+MONTH(C2871)-8,""))</f>
        <v/>
      </c>
      <c r="T2871">
        <f>IF(AND(A2871="مصروف",R2871&gt;0,I2871="موافق",S2871&lt;&gt;"",H2871&lt;&gt;""),N(G2871),0)</f>
        <v/>
      </c>
    </row>
    <row r="2872">
      <c r="A2872" s="19" t="n"/>
      <c r="B2872" s="20">
        <f>IF(A2872="","",IF(R2872=0,"⚠ أضف سطر عهدة أولًا","DMT-"&amp;TEXT(R2872,"000")))</f>
        <v/>
      </c>
      <c r="C2872" s="21" t="n"/>
      <c r="D2872" s="20">
        <f>IF(C2872="","",IF(S2872="","خارج السنة المالية",INDEX(القوائم!$D$2:$D$13,S2872)))</f>
        <v/>
      </c>
      <c r="E2872" s="22" t="n"/>
      <c r="F2872" s="23" t="n"/>
      <c r="G2872" s="23" t="n"/>
      <c r="H2872" s="22" t="n"/>
      <c r="I2872" s="19" t="n"/>
      <c r="J2872" s="21" t="n"/>
      <c r="K2872" s="19" t="n"/>
      <c r="L2872" s="19" t="n"/>
      <c r="M2872" s="21" t="n"/>
      <c r="N2872" s="22" t="n"/>
      <c r="O2872" s="24">
        <f>IF(A2872&lt;&gt;"عهدة","",SUMIFS($G$8:$G$5007,$B$8:$B$5007,B2872,$A$8:$A$5007,"مصروف",$I$8:$I$5007,"&lt;&gt;مرفوض"))</f>
        <v/>
      </c>
      <c r="P2872" s="25">
        <f>IF(A2872&lt;&gt;"عهدة","",N(F2872)-O2872)</f>
        <v/>
      </c>
      <c r="Q2872" s="26">
        <f>IF(A2872="","",IF(A2872="عهدة",IF(N(F2872)=0,"⚠ أدخل قيمة العهدة",IF(P2872&lt;0,"⛔ عجز / زيادة مصروفات "&amp;TEXT(-P2872,"#,##0"),IF(COUNTIFS($B$8:$B$5007,B2872,$A$8:$A$5007,"مصروف",$I$8:$I$5007,"&lt;&gt;مرفوض",$K$8:$K$5007,"&lt;&gt;نعم")&gt;0,"⚠ "&amp;COUNTIFS($B$8:$B$5007,B2872,$A$8:$A$5007,"مصروف",$I$8:$I$5007,"&lt;&gt;مرفوض",$K$8:$K$5007,"&lt;&gt;نعم")&amp;" مصروف غير مسوى",IF(L2872="تمت التسوية",IF(P2872=0,"✔ متوازنة وتمت التسوية","✔ تمت التسوية – متبقي "&amp;TEXT(P2872,"#,##0")),IF(P2872&gt;0,"متبقي "&amp;TEXT(P2872,"#,##0"),"✔ متوازنة"))))),IF(R2872=0,"⚠ أضف سطر عهدة أولًا",IF(OR(C2872="",N(G2872)=0),"⚠ أكمل التاريخ والقيمة",IF(S2872="","⚠ التاريخ خارج السنة المالية",IF(H2872="","⚠ اختر بند الموازنة",IF(I2872="مرفوض","✖ مرفوض من المدير",IF(I2872&lt;&gt;"موافق","⏳ بانتظار موافقة المدير",IF(K2872&lt;&gt;"نعم","⚠ غير مسوى مع الحسابات","✔ معتمد ومسوى")))))))))</f>
        <v/>
      </c>
      <c r="R2872">
        <f>N(R2871)+IF(A2872="عهدة",1,0)</f>
        <v/>
      </c>
      <c r="S2872">
        <f>IF(C2872="","",IF(AND(C2872&gt;=DATE(2026,9,1),C2872&lt;=DATE(2027,8,31)),(YEAR(C2872)-2026)*12+MONTH(C2872)-8,""))</f>
        <v/>
      </c>
      <c r="T2872">
        <f>IF(AND(A2872="مصروف",R2872&gt;0,I2872="موافق",S2872&lt;&gt;"",H2872&lt;&gt;""),N(G2872),0)</f>
        <v/>
      </c>
    </row>
    <row r="2873">
      <c r="A2873" s="19" t="n"/>
      <c r="B2873" s="20">
        <f>IF(A2873="","",IF(R2873=0,"⚠ أضف سطر عهدة أولًا","DMT-"&amp;TEXT(R2873,"000")))</f>
        <v/>
      </c>
      <c r="C2873" s="21" t="n"/>
      <c r="D2873" s="20">
        <f>IF(C2873="","",IF(S2873="","خارج السنة المالية",INDEX(القوائم!$D$2:$D$13,S2873)))</f>
        <v/>
      </c>
      <c r="E2873" s="22" t="n"/>
      <c r="F2873" s="23" t="n"/>
      <c r="G2873" s="23" t="n"/>
      <c r="H2873" s="22" t="n"/>
      <c r="I2873" s="19" t="n"/>
      <c r="J2873" s="21" t="n"/>
      <c r="K2873" s="19" t="n"/>
      <c r="L2873" s="19" t="n"/>
      <c r="M2873" s="21" t="n"/>
      <c r="N2873" s="22" t="n"/>
      <c r="O2873" s="24">
        <f>IF(A2873&lt;&gt;"عهدة","",SUMIFS($G$8:$G$5007,$B$8:$B$5007,B2873,$A$8:$A$5007,"مصروف",$I$8:$I$5007,"&lt;&gt;مرفوض"))</f>
        <v/>
      </c>
      <c r="P2873" s="25">
        <f>IF(A2873&lt;&gt;"عهدة","",N(F2873)-O2873)</f>
        <v/>
      </c>
      <c r="Q2873" s="26">
        <f>IF(A2873="","",IF(A2873="عهدة",IF(N(F2873)=0,"⚠ أدخل قيمة العهدة",IF(P2873&lt;0,"⛔ عجز / زيادة مصروفات "&amp;TEXT(-P2873,"#,##0"),IF(COUNTIFS($B$8:$B$5007,B2873,$A$8:$A$5007,"مصروف",$I$8:$I$5007,"&lt;&gt;مرفوض",$K$8:$K$5007,"&lt;&gt;نعم")&gt;0,"⚠ "&amp;COUNTIFS($B$8:$B$5007,B2873,$A$8:$A$5007,"مصروف",$I$8:$I$5007,"&lt;&gt;مرفوض",$K$8:$K$5007,"&lt;&gt;نعم")&amp;" مصروف غير مسوى",IF(L2873="تمت التسوية",IF(P2873=0,"✔ متوازنة وتمت التسوية","✔ تمت التسوية – متبقي "&amp;TEXT(P2873,"#,##0")),IF(P2873&gt;0,"متبقي "&amp;TEXT(P2873,"#,##0"),"✔ متوازنة"))))),IF(R2873=0,"⚠ أضف سطر عهدة أولًا",IF(OR(C2873="",N(G2873)=0),"⚠ أكمل التاريخ والقيمة",IF(S2873="","⚠ التاريخ خارج السنة المالية",IF(H2873="","⚠ اختر بند الموازنة",IF(I2873="مرفوض","✖ مرفوض من المدير",IF(I2873&lt;&gt;"موافق","⏳ بانتظار موافقة المدير",IF(K2873&lt;&gt;"نعم","⚠ غير مسوى مع الحسابات","✔ معتمد ومسوى")))))))))</f>
        <v/>
      </c>
      <c r="R2873">
        <f>N(R2872)+IF(A2873="عهدة",1,0)</f>
        <v/>
      </c>
      <c r="S2873">
        <f>IF(C2873="","",IF(AND(C2873&gt;=DATE(2026,9,1),C2873&lt;=DATE(2027,8,31)),(YEAR(C2873)-2026)*12+MONTH(C2873)-8,""))</f>
        <v/>
      </c>
      <c r="T2873">
        <f>IF(AND(A2873="مصروف",R2873&gt;0,I2873="موافق",S2873&lt;&gt;"",H2873&lt;&gt;""),N(G2873),0)</f>
        <v/>
      </c>
    </row>
    <row r="2874">
      <c r="A2874" s="19" t="n"/>
      <c r="B2874" s="20">
        <f>IF(A2874="","",IF(R2874=0,"⚠ أضف سطر عهدة أولًا","DMT-"&amp;TEXT(R2874,"000")))</f>
        <v/>
      </c>
      <c r="C2874" s="21" t="n"/>
      <c r="D2874" s="20">
        <f>IF(C2874="","",IF(S2874="","خارج السنة المالية",INDEX(القوائم!$D$2:$D$13,S2874)))</f>
        <v/>
      </c>
      <c r="E2874" s="22" t="n"/>
      <c r="F2874" s="23" t="n"/>
      <c r="G2874" s="23" t="n"/>
      <c r="H2874" s="22" t="n"/>
      <c r="I2874" s="19" t="n"/>
      <c r="J2874" s="21" t="n"/>
      <c r="K2874" s="19" t="n"/>
      <c r="L2874" s="19" t="n"/>
      <c r="M2874" s="21" t="n"/>
      <c r="N2874" s="22" t="n"/>
      <c r="O2874" s="24">
        <f>IF(A2874&lt;&gt;"عهدة","",SUMIFS($G$8:$G$5007,$B$8:$B$5007,B2874,$A$8:$A$5007,"مصروف",$I$8:$I$5007,"&lt;&gt;مرفوض"))</f>
        <v/>
      </c>
      <c r="P2874" s="25">
        <f>IF(A2874&lt;&gt;"عهدة","",N(F2874)-O2874)</f>
        <v/>
      </c>
      <c r="Q2874" s="26">
        <f>IF(A2874="","",IF(A2874="عهدة",IF(N(F2874)=0,"⚠ أدخل قيمة العهدة",IF(P2874&lt;0,"⛔ عجز / زيادة مصروفات "&amp;TEXT(-P2874,"#,##0"),IF(COUNTIFS($B$8:$B$5007,B2874,$A$8:$A$5007,"مصروف",$I$8:$I$5007,"&lt;&gt;مرفوض",$K$8:$K$5007,"&lt;&gt;نعم")&gt;0,"⚠ "&amp;COUNTIFS($B$8:$B$5007,B2874,$A$8:$A$5007,"مصروف",$I$8:$I$5007,"&lt;&gt;مرفوض",$K$8:$K$5007,"&lt;&gt;نعم")&amp;" مصروف غير مسوى",IF(L2874="تمت التسوية",IF(P2874=0,"✔ متوازنة وتمت التسوية","✔ تمت التسوية – متبقي "&amp;TEXT(P2874,"#,##0")),IF(P2874&gt;0,"متبقي "&amp;TEXT(P2874,"#,##0"),"✔ متوازنة"))))),IF(R2874=0,"⚠ أضف سطر عهدة أولًا",IF(OR(C2874="",N(G2874)=0),"⚠ أكمل التاريخ والقيمة",IF(S2874="","⚠ التاريخ خارج السنة المالية",IF(H2874="","⚠ اختر بند الموازنة",IF(I2874="مرفوض","✖ مرفوض من المدير",IF(I2874&lt;&gt;"موافق","⏳ بانتظار موافقة المدير",IF(K2874&lt;&gt;"نعم","⚠ غير مسوى مع الحسابات","✔ معتمد ومسوى")))))))))</f>
        <v/>
      </c>
      <c r="R2874">
        <f>N(R2873)+IF(A2874="عهدة",1,0)</f>
        <v/>
      </c>
      <c r="S2874">
        <f>IF(C2874="","",IF(AND(C2874&gt;=DATE(2026,9,1),C2874&lt;=DATE(2027,8,31)),(YEAR(C2874)-2026)*12+MONTH(C2874)-8,""))</f>
        <v/>
      </c>
      <c r="T2874">
        <f>IF(AND(A2874="مصروف",R2874&gt;0,I2874="موافق",S2874&lt;&gt;"",H2874&lt;&gt;""),N(G2874),0)</f>
        <v/>
      </c>
    </row>
    <row r="2875">
      <c r="A2875" s="19" t="n"/>
      <c r="B2875" s="20">
        <f>IF(A2875="","",IF(R2875=0,"⚠ أضف سطر عهدة أولًا","DMT-"&amp;TEXT(R2875,"000")))</f>
        <v/>
      </c>
      <c r="C2875" s="21" t="n"/>
      <c r="D2875" s="20">
        <f>IF(C2875="","",IF(S2875="","خارج السنة المالية",INDEX(القوائم!$D$2:$D$13,S2875)))</f>
        <v/>
      </c>
      <c r="E2875" s="22" t="n"/>
      <c r="F2875" s="23" t="n"/>
      <c r="G2875" s="23" t="n"/>
      <c r="H2875" s="22" t="n"/>
      <c r="I2875" s="19" t="n"/>
      <c r="J2875" s="21" t="n"/>
      <c r="K2875" s="19" t="n"/>
      <c r="L2875" s="19" t="n"/>
      <c r="M2875" s="21" t="n"/>
      <c r="N2875" s="22" t="n"/>
      <c r="O2875" s="24">
        <f>IF(A2875&lt;&gt;"عهدة","",SUMIFS($G$8:$G$5007,$B$8:$B$5007,B2875,$A$8:$A$5007,"مصروف",$I$8:$I$5007,"&lt;&gt;مرفوض"))</f>
        <v/>
      </c>
      <c r="P2875" s="25">
        <f>IF(A2875&lt;&gt;"عهدة","",N(F2875)-O2875)</f>
        <v/>
      </c>
      <c r="Q2875" s="26">
        <f>IF(A2875="","",IF(A2875="عهدة",IF(N(F2875)=0,"⚠ أدخل قيمة العهدة",IF(P2875&lt;0,"⛔ عجز / زيادة مصروفات "&amp;TEXT(-P2875,"#,##0"),IF(COUNTIFS($B$8:$B$5007,B2875,$A$8:$A$5007,"مصروف",$I$8:$I$5007,"&lt;&gt;مرفوض",$K$8:$K$5007,"&lt;&gt;نعم")&gt;0,"⚠ "&amp;COUNTIFS($B$8:$B$5007,B2875,$A$8:$A$5007,"مصروف",$I$8:$I$5007,"&lt;&gt;مرفوض",$K$8:$K$5007,"&lt;&gt;نعم")&amp;" مصروف غير مسوى",IF(L2875="تمت التسوية",IF(P2875=0,"✔ متوازنة وتمت التسوية","✔ تمت التسوية – متبقي "&amp;TEXT(P2875,"#,##0")),IF(P2875&gt;0,"متبقي "&amp;TEXT(P2875,"#,##0"),"✔ متوازنة"))))),IF(R2875=0,"⚠ أضف سطر عهدة أولًا",IF(OR(C2875="",N(G2875)=0),"⚠ أكمل التاريخ والقيمة",IF(S2875="","⚠ التاريخ خارج السنة المالية",IF(H2875="","⚠ اختر بند الموازنة",IF(I2875="مرفوض","✖ مرفوض من المدير",IF(I2875&lt;&gt;"موافق","⏳ بانتظار موافقة المدير",IF(K2875&lt;&gt;"نعم","⚠ غير مسوى مع الحسابات","✔ معتمد ومسوى")))))))))</f>
        <v/>
      </c>
      <c r="R2875">
        <f>N(R2874)+IF(A2875="عهدة",1,0)</f>
        <v/>
      </c>
      <c r="S2875">
        <f>IF(C2875="","",IF(AND(C2875&gt;=DATE(2026,9,1),C2875&lt;=DATE(2027,8,31)),(YEAR(C2875)-2026)*12+MONTH(C2875)-8,""))</f>
        <v/>
      </c>
      <c r="T2875">
        <f>IF(AND(A2875="مصروف",R2875&gt;0,I2875="موافق",S2875&lt;&gt;"",H2875&lt;&gt;""),N(G2875),0)</f>
        <v/>
      </c>
    </row>
    <row r="2876">
      <c r="A2876" s="19" t="n"/>
      <c r="B2876" s="20">
        <f>IF(A2876="","",IF(R2876=0,"⚠ أضف سطر عهدة أولًا","DMT-"&amp;TEXT(R2876,"000")))</f>
        <v/>
      </c>
      <c r="C2876" s="21" t="n"/>
      <c r="D2876" s="20">
        <f>IF(C2876="","",IF(S2876="","خارج السنة المالية",INDEX(القوائم!$D$2:$D$13,S2876)))</f>
        <v/>
      </c>
      <c r="E2876" s="22" t="n"/>
      <c r="F2876" s="23" t="n"/>
      <c r="G2876" s="23" t="n"/>
      <c r="H2876" s="22" t="n"/>
      <c r="I2876" s="19" t="n"/>
      <c r="J2876" s="21" t="n"/>
      <c r="K2876" s="19" t="n"/>
      <c r="L2876" s="19" t="n"/>
      <c r="M2876" s="21" t="n"/>
      <c r="N2876" s="22" t="n"/>
      <c r="O2876" s="24">
        <f>IF(A2876&lt;&gt;"عهدة","",SUMIFS($G$8:$G$5007,$B$8:$B$5007,B2876,$A$8:$A$5007,"مصروف",$I$8:$I$5007,"&lt;&gt;مرفوض"))</f>
        <v/>
      </c>
      <c r="P2876" s="25">
        <f>IF(A2876&lt;&gt;"عهدة","",N(F2876)-O2876)</f>
        <v/>
      </c>
      <c r="Q2876" s="26">
        <f>IF(A2876="","",IF(A2876="عهدة",IF(N(F2876)=0,"⚠ أدخل قيمة العهدة",IF(P2876&lt;0,"⛔ عجز / زيادة مصروفات "&amp;TEXT(-P2876,"#,##0"),IF(COUNTIFS($B$8:$B$5007,B2876,$A$8:$A$5007,"مصروف",$I$8:$I$5007,"&lt;&gt;مرفوض",$K$8:$K$5007,"&lt;&gt;نعم")&gt;0,"⚠ "&amp;COUNTIFS($B$8:$B$5007,B2876,$A$8:$A$5007,"مصروف",$I$8:$I$5007,"&lt;&gt;مرفوض",$K$8:$K$5007,"&lt;&gt;نعم")&amp;" مصروف غير مسوى",IF(L2876="تمت التسوية",IF(P2876=0,"✔ متوازنة وتمت التسوية","✔ تمت التسوية – متبقي "&amp;TEXT(P2876,"#,##0")),IF(P2876&gt;0,"متبقي "&amp;TEXT(P2876,"#,##0"),"✔ متوازنة"))))),IF(R2876=0,"⚠ أضف سطر عهدة أولًا",IF(OR(C2876="",N(G2876)=0),"⚠ أكمل التاريخ والقيمة",IF(S2876="","⚠ التاريخ خارج السنة المالية",IF(H2876="","⚠ اختر بند الموازنة",IF(I2876="مرفوض","✖ مرفوض من المدير",IF(I2876&lt;&gt;"موافق","⏳ بانتظار موافقة المدير",IF(K2876&lt;&gt;"نعم","⚠ غير مسوى مع الحسابات","✔ معتمد ومسوى")))))))))</f>
        <v/>
      </c>
      <c r="R2876">
        <f>N(R2875)+IF(A2876="عهدة",1,0)</f>
        <v/>
      </c>
      <c r="S2876">
        <f>IF(C2876="","",IF(AND(C2876&gt;=DATE(2026,9,1),C2876&lt;=DATE(2027,8,31)),(YEAR(C2876)-2026)*12+MONTH(C2876)-8,""))</f>
        <v/>
      </c>
      <c r="T2876">
        <f>IF(AND(A2876="مصروف",R2876&gt;0,I2876="موافق",S2876&lt;&gt;"",H2876&lt;&gt;""),N(G2876),0)</f>
        <v/>
      </c>
    </row>
    <row r="2877">
      <c r="A2877" s="19" t="n"/>
      <c r="B2877" s="20">
        <f>IF(A2877="","",IF(R2877=0,"⚠ أضف سطر عهدة أولًا","DMT-"&amp;TEXT(R2877,"000")))</f>
        <v/>
      </c>
      <c r="C2877" s="21" t="n"/>
      <c r="D2877" s="20">
        <f>IF(C2877="","",IF(S2877="","خارج السنة المالية",INDEX(القوائم!$D$2:$D$13,S2877)))</f>
        <v/>
      </c>
      <c r="E2877" s="22" t="n"/>
      <c r="F2877" s="23" t="n"/>
      <c r="G2877" s="23" t="n"/>
      <c r="H2877" s="22" t="n"/>
      <c r="I2877" s="19" t="n"/>
      <c r="J2877" s="21" t="n"/>
      <c r="K2877" s="19" t="n"/>
      <c r="L2877" s="19" t="n"/>
      <c r="M2877" s="21" t="n"/>
      <c r="N2877" s="22" t="n"/>
      <c r="O2877" s="24">
        <f>IF(A2877&lt;&gt;"عهدة","",SUMIFS($G$8:$G$5007,$B$8:$B$5007,B2877,$A$8:$A$5007,"مصروف",$I$8:$I$5007,"&lt;&gt;مرفوض"))</f>
        <v/>
      </c>
      <c r="P2877" s="25">
        <f>IF(A2877&lt;&gt;"عهدة","",N(F2877)-O2877)</f>
        <v/>
      </c>
      <c r="Q2877" s="26">
        <f>IF(A2877="","",IF(A2877="عهدة",IF(N(F2877)=0,"⚠ أدخل قيمة العهدة",IF(P2877&lt;0,"⛔ عجز / زيادة مصروفات "&amp;TEXT(-P2877,"#,##0"),IF(COUNTIFS($B$8:$B$5007,B2877,$A$8:$A$5007,"مصروف",$I$8:$I$5007,"&lt;&gt;مرفوض",$K$8:$K$5007,"&lt;&gt;نعم")&gt;0,"⚠ "&amp;COUNTIFS($B$8:$B$5007,B2877,$A$8:$A$5007,"مصروف",$I$8:$I$5007,"&lt;&gt;مرفوض",$K$8:$K$5007,"&lt;&gt;نعم")&amp;" مصروف غير مسوى",IF(L2877="تمت التسوية",IF(P2877=0,"✔ متوازنة وتمت التسوية","✔ تمت التسوية – متبقي "&amp;TEXT(P2877,"#,##0")),IF(P2877&gt;0,"متبقي "&amp;TEXT(P2877,"#,##0"),"✔ متوازنة"))))),IF(R2877=0,"⚠ أضف سطر عهدة أولًا",IF(OR(C2877="",N(G2877)=0),"⚠ أكمل التاريخ والقيمة",IF(S2877="","⚠ التاريخ خارج السنة المالية",IF(H2877="","⚠ اختر بند الموازنة",IF(I2877="مرفوض","✖ مرفوض من المدير",IF(I2877&lt;&gt;"موافق","⏳ بانتظار موافقة المدير",IF(K2877&lt;&gt;"نعم","⚠ غير مسوى مع الحسابات","✔ معتمد ومسوى")))))))))</f>
        <v/>
      </c>
      <c r="R2877">
        <f>N(R2876)+IF(A2877="عهدة",1,0)</f>
        <v/>
      </c>
      <c r="S2877">
        <f>IF(C2877="","",IF(AND(C2877&gt;=DATE(2026,9,1),C2877&lt;=DATE(2027,8,31)),(YEAR(C2877)-2026)*12+MONTH(C2877)-8,""))</f>
        <v/>
      </c>
      <c r="T2877">
        <f>IF(AND(A2877="مصروف",R2877&gt;0,I2877="موافق",S2877&lt;&gt;"",H2877&lt;&gt;""),N(G2877),0)</f>
        <v/>
      </c>
    </row>
    <row r="2878">
      <c r="A2878" s="19" t="n"/>
      <c r="B2878" s="20">
        <f>IF(A2878="","",IF(R2878=0,"⚠ أضف سطر عهدة أولًا","DMT-"&amp;TEXT(R2878,"000")))</f>
        <v/>
      </c>
      <c r="C2878" s="21" t="n"/>
      <c r="D2878" s="20">
        <f>IF(C2878="","",IF(S2878="","خارج السنة المالية",INDEX(القوائم!$D$2:$D$13,S2878)))</f>
        <v/>
      </c>
      <c r="E2878" s="22" t="n"/>
      <c r="F2878" s="23" t="n"/>
      <c r="G2878" s="23" t="n"/>
      <c r="H2878" s="22" t="n"/>
      <c r="I2878" s="19" t="n"/>
      <c r="J2878" s="21" t="n"/>
      <c r="K2878" s="19" t="n"/>
      <c r="L2878" s="19" t="n"/>
      <c r="M2878" s="21" t="n"/>
      <c r="N2878" s="22" t="n"/>
      <c r="O2878" s="24">
        <f>IF(A2878&lt;&gt;"عهدة","",SUMIFS($G$8:$G$5007,$B$8:$B$5007,B2878,$A$8:$A$5007,"مصروف",$I$8:$I$5007,"&lt;&gt;مرفوض"))</f>
        <v/>
      </c>
      <c r="P2878" s="25">
        <f>IF(A2878&lt;&gt;"عهدة","",N(F2878)-O2878)</f>
        <v/>
      </c>
      <c r="Q2878" s="26">
        <f>IF(A2878="","",IF(A2878="عهدة",IF(N(F2878)=0,"⚠ أدخل قيمة العهدة",IF(P2878&lt;0,"⛔ عجز / زيادة مصروفات "&amp;TEXT(-P2878,"#,##0"),IF(COUNTIFS($B$8:$B$5007,B2878,$A$8:$A$5007,"مصروف",$I$8:$I$5007,"&lt;&gt;مرفوض",$K$8:$K$5007,"&lt;&gt;نعم")&gt;0,"⚠ "&amp;COUNTIFS($B$8:$B$5007,B2878,$A$8:$A$5007,"مصروف",$I$8:$I$5007,"&lt;&gt;مرفوض",$K$8:$K$5007,"&lt;&gt;نعم")&amp;" مصروف غير مسوى",IF(L2878="تمت التسوية",IF(P2878=0,"✔ متوازنة وتمت التسوية","✔ تمت التسوية – متبقي "&amp;TEXT(P2878,"#,##0")),IF(P2878&gt;0,"متبقي "&amp;TEXT(P2878,"#,##0"),"✔ متوازنة"))))),IF(R2878=0,"⚠ أضف سطر عهدة أولًا",IF(OR(C2878="",N(G2878)=0),"⚠ أكمل التاريخ والقيمة",IF(S2878="","⚠ التاريخ خارج السنة المالية",IF(H2878="","⚠ اختر بند الموازنة",IF(I2878="مرفوض","✖ مرفوض من المدير",IF(I2878&lt;&gt;"موافق","⏳ بانتظار موافقة المدير",IF(K2878&lt;&gt;"نعم","⚠ غير مسوى مع الحسابات","✔ معتمد ومسوى")))))))))</f>
        <v/>
      </c>
      <c r="R2878">
        <f>N(R2877)+IF(A2878="عهدة",1,0)</f>
        <v/>
      </c>
      <c r="S2878">
        <f>IF(C2878="","",IF(AND(C2878&gt;=DATE(2026,9,1),C2878&lt;=DATE(2027,8,31)),(YEAR(C2878)-2026)*12+MONTH(C2878)-8,""))</f>
        <v/>
      </c>
      <c r="T2878">
        <f>IF(AND(A2878="مصروف",R2878&gt;0,I2878="موافق",S2878&lt;&gt;"",H2878&lt;&gt;""),N(G2878),0)</f>
        <v/>
      </c>
    </row>
    <row r="2879">
      <c r="A2879" s="19" t="n"/>
      <c r="B2879" s="20">
        <f>IF(A2879="","",IF(R2879=0,"⚠ أضف سطر عهدة أولًا","DMT-"&amp;TEXT(R2879,"000")))</f>
        <v/>
      </c>
      <c r="C2879" s="21" t="n"/>
      <c r="D2879" s="20">
        <f>IF(C2879="","",IF(S2879="","خارج السنة المالية",INDEX(القوائم!$D$2:$D$13,S2879)))</f>
        <v/>
      </c>
      <c r="E2879" s="22" t="n"/>
      <c r="F2879" s="23" t="n"/>
      <c r="G2879" s="23" t="n"/>
      <c r="H2879" s="22" t="n"/>
      <c r="I2879" s="19" t="n"/>
      <c r="J2879" s="21" t="n"/>
      <c r="K2879" s="19" t="n"/>
      <c r="L2879" s="19" t="n"/>
      <c r="M2879" s="21" t="n"/>
      <c r="N2879" s="22" t="n"/>
      <c r="O2879" s="24">
        <f>IF(A2879&lt;&gt;"عهدة","",SUMIFS($G$8:$G$5007,$B$8:$B$5007,B2879,$A$8:$A$5007,"مصروف",$I$8:$I$5007,"&lt;&gt;مرفوض"))</f>
        <v/>
      </c>
      <c r="P2879" s="25">
        <f>IF(A2879&lt;&gt;"عهدة","",N(F2879)-O2879)</f>
        <v/>
      </c>
      <c r="Q2879" s="26">
        <f>IF(A2879="","",IF(A2879="عهدة",IF(N(F2879)=0,"⚠ أدخل قيمة العهدة",IF(P2879&lt;0,"⛔ عجز / زيادة مصروفات "&amp;TEXT(-P2879,"#,##0"),IF(COUNTIFS($B$8:$B$5007,B2879,$A$8:$A$5007,"مصروف",$I$8:$I$5007,"&lt;&gt;مرفوض",$K$8:$K$5007,"&lt;&gt;نعم")&gt;0,"⚠ "&amp;COUNTIFS($B$8:$B$5007,B2879,$A$8:$A$5007,"مصروف",$I$8:$I$5007,"&lt;&gt;مرفوض",$K$8:$K$5007,"&lt;&gt;نعم")&amp;" مصروف غير مسوى",IF(L2879="تمت التسوية",IF(P2879=0,"✔ متوازنة وتمت التسوية","✔ تمت التسوية – متبقي "&amp;TEXT(P2879,"#,##0")),IF(P2879&gt;0,"متبقي "&amp;TEXT(P2879,"#,##0"),"✔ متوازنة"))))),IF(R2879=0,"⚠ أضف سطر عهدة أولًا",IF(OR(C2879="",N(G2879)=0),"⚠ أكمل التاريخ والقيمة",IF(S2879="","⚠ التاريخ خارج السنة المالية",IF(H2879="","⚠ اختر بند الموازنة",IF(I2879="مرفوض","✖ مرفوض من المدير",IF(I2879&lt;&gt;"موافق","⏳ بانتظار موافقة المدير",IF(K2879&lt;&gt;"نعم","⚠ غير مسوى مع الحسابات","✔ معتمد ومسوى")))))))))</f>
        <v/>
      </c>
      <c r="R2879">
        <f>N(R2878)+IF(A2879="عهدة",1,0)</f>
        <v/>
      </c>
      <c r="S2879">
        <f>IF(C2879="","",IF(AND(C2879&gt;=DATE(2026,9,1),C2879&lt;=DATE(2027,8,31)),(YEAR(C2879)-2026)*12+MONTH(C2879)-8,""))</f>
        <v/>
      </c>
      <c r="T2879">
        <f>IF(AND(A2879="مصروف",R2879&gt;0,I2879="موافق",S2879&lt;&gt;"",H2879&lt;&gt;""),N(G2879),0)</f>
        <v/>
      </c>
    </row>
    <row r="2880">
      <c r="A2880" s="19" t="n"/>
      <c r="B2880" s="20">
        <f>IF(A2880="","",IF(R2880=0,"⚠ أضف سطر عهدة أولًا","DMT-"&amp;TEXT(R2880,"000")))</f>
        <v/>
      </c>
      <c r="C2880" s="21" t="n"/>
      <c r="D2880" s="20">
        <f>IF(C2880="","",IF(S2880="","خارج السنة المالية",INDEX(القوائم!$D$2:$D$13,S2880)))</f>
        <v/>
      </c>
      <c r="E2880" s="22" t="n"/>
      <c r="F2880" s="23" t="n"/>
      <c r="G2880" s="23" t="n"/>
      <c r="H2880" s="22" t="n"/>
      <c r="I2880" s="19" t="n"/>
      <c r="J2880" s="21" t="n"/>
      <c r="K2880" s="19" t="n"/>
      <c r="L2880" s="19" t="n"/>
      <c r="M2880" s="21" t="n"/>
      <c r="N2880" s="22" t="n"/>
      <c r="O2880" s="24">
        <f>IF(A2880&lt;&gt;"عهدة","",SUMIFS($G$8:$G$5007,$B$8:$B$5007,B2880,$A$8:$A$5007,"مصروف",$I$8:$I$5007,"&lt;&gt;مرفوض"))</f>
        <v/>
      </c>
      <c r="P2880" s="25">
        <f>IF(A2880&lt;&gt;"عهدة","",N(F2880)-O2880)</f>
        <v/>
      </c>
      <c r="Q2880" s="26">
        <f>IF(A2880="","",IF(A2880="عهدة",IF(N(F2880)=0,"⚠ أدخل قيمة العهدة",IF(P2880&lt;0,"⛔ عجز / زيادة مصروفات "&amp;TEXT(-P2880,"#,##0"),IF(COUNTIFS($B$8:$B$5007,B2880,$A$8:$A$5007,"مصروف",$I$8:$I$5007,"&lt;&gt;مرفوض",$K$8:$K$5007,"&lt;&gt;نعم")&gt;0,"⚠ "&amp;COUNTIFS($B$8:$B$5007,B2880,$A$8:$A$5007,"مصروف",$I$8:$I$5007,"&lt;&gt;مرفوض",$K$8:$K$5007,"&lt;&gt;نعم")&amp;" مصروف غير مسوى",IF(L2880="تمت التسوية",IF(P2880=0,"✔ متوازنة وتمت التسوية","✔ تمت التسوية – متبقي "&amp;TEXT(P2880,"#,##0")),IF(P2880&gt;0,"متبقي "&amp;TEXT(P2880,"#,##0"),"✔ متوازنة"))))),IF(R2880=0,"⚠ أضف سطر عهدة أولًا",IF(OR(C2880="",N(G2880)=0),"⚠ أكمل التاريخ والقيمة",IF(S2880="","⚠ التاريخ خارج السنة المالية",IF(H2880="","⚠ اختر بند الموازنة",IF(I2880="مرفوض","✖ مرفوض من المدير",IF(I2880&lt;&gt;"موافق","⏳ بانتظار موافقة المدير",IF(K2880&lt;&gt;"نعم","⚠ غير مسوى مع الحسابات","✔ معتمد ومسوى")))))))))</f>
        <v/>
      </c>
      <c r="R2880">
        <f>N(R2879)+IF(A2880="عهدة",1,0)</f>
        <v/>
      </c>
      <c r="S2880">
        <f>IF(C2880="","",IF(AND(C2880&gt;=DATE(2026,9,1),C2880&lt;=DATE(2027,8,31)),(YEAR(C2880)-2026)*12+MONTH(C2880)-8,""))</f>
        <v/>
      </c>
      <c r="T2880">
        <f>IF(AND(A2880="مصروف",R2880&gt;0,I2880="موافق",S2880&lt;&gt;"",H2880&lt;&gt;""),N(G2880),0)</f>
        <v/>
      </c>
    </row>
    <row r="2881">
      <c r="A2881" s="19" t="n"/>
      <c r="B2881" s="20">
        <f>IF(A2881="","",IF(R2881=0,"⚠ أضف سطر عهدة أولًا","DMT-"&amp;TEXT(R2881,"000")))</f>
        <v/>
      </c>
      <c r="C2881" s="21" t="n"/>
      <c r="D2881" s="20">
        <f>IF(C2881="","",IF(S2881="","خارج السنة المالية",INDEX(القوائم!$D$2:$D$13,S2881)))</f>
        <v/>
      </c>
      <c r="E2881" s="22" t="n"/>
      <c r="F2881" s="23" t="n"/>
      <c r="G2881" s="23" t="n"/>
      <c r="H2881" s="22" t="n"/>
      <c r="I2881" s="19" t="n"/>
      <c r="J2881" s="21" t="n"/>
      <c r="K2881" s="19" t="n"/>
      <c r="L2881" s="19" t="n"/>
      <c r="M2881" s="21" t="n"/>
      <c r="N2881" s="22" t="n"/>
      <c r="O2881" s="24">
        <f>IF(A2881&lt;&gt;"عهدة","",SUMIFS($G$8:$G$5007,$B$8:$B$5007,B2881,$A$8:$A$5007,"مصروف",$I$8:$I$5007,"&lt;&gt;مرفوض"))</f>
        <v/>
      </c>
      <c r="P2881" s="25">
        <f>IF(A2881&lt;&gt;"عهدة","",N(F2881)-O2881)</f>
        <v/>
      </c>
      <c r="Q2881" s="26">
        <f>IF(A2881="","",IF(A2881="عهدة",IF(N(F2881)=0,"⚠ أدخل قيمة العهدة",IF(P2881&lt;0,"⛔ عجز / زيادة مصروفات "&amp;TEXT(-P2881,"#,##0"),IF(COUNTIFS($B$8:$B$5007,B2881,$A$8:$A$5007,"مصروف",$I$8:$I$5007,"&lt;&gt;مرفوض",$K$8:$K$5007,"&lt;&gt;نعم")&gt;0,"⚠ "&amp;COUNTIFS($B$8:$B$5007,B2881,$A$8:$A$5007,"مصروف",$I$8:$I$5007,"&lt;&gt;مرفوض",$K$8:$K$5007,"&lt;&gt;نعم")&amp;" مصروف غير مسوى",IF(L2881="تمت التسوية",IF(P2881=0,"✔ متوازنة وتمت التسوية","✔ تمت التسوية – متبقي "&amp;TEXT(P2881,"#,##0")),IF(P2881&gt;0,"متبقي "&amp;TEXT(P2881,"#,##0"),"✔ متوازنة"))))),IF(R2881=0,"⚠ أضف سطر عهدة أولًا",IF(OR(C2881="",N(G2881)=0),"⚠ أكمل التاريخ والقيمة",IF(S2881="","⚠ التاريخ خارج السنة المالية",IF(H2881="","⚠ اختر بند الموازنة",IF(I2881="مرفوض","✖ مرفوض من المدير",IF(I2881&lt;&gt;"موافق","⏳ بانتظار موافقة المدير",IF(K2881&lt;&gt;"نعم","⚠ غير مسوى مع الحسابات","✔ معتمد ومسوى")))))))))</f>
        <v/>
      </c>
      <c r="R2881">
        <f>N(R2880)+IF(A2881="عهدة",1,0)</f>
        <v/>
      </c>
      <c r="S2881">
        <f>IF(C2881="","",IF(AND(C2881&gt;=DATE(2026,9,1),C2881&lt;=DATE(2027,8,31)),(YEAR(C2881)-2026)*12+MONTH(C2881)-8,""))</f>
        <v/>
      </c>
      <c r="T2881">
        <f>IF(AND(A2881="مصروف",R2881&gt;0,I2881="موافق",S2881&lt;&gt;"",H2881&lt;&gt;""),N(G2881),0)</f>
        <v/>
      </c>
    </row>
    <row r="2882">
      <c r="A2882" s="19" t="n"/>
      <c r="B2882" s="20">
        <f>IF(A2882="","",IF(R2882=0,"⚠ أضف سطر عهدة أولًا","DMT-"&amp;TEXT(R2882,"000")))</f>
        <v/>
      </c>
      <c r="C2882" s="21" t="n"/>
      <c r="D2882" s="20">
        <f>IF(C2882="","",IF(S2882="","خارج السنة المالية",INDEX(القوائم!$D$2:$D$13,S2882)))</f>
        <v/>
      </c>
      <c r="E2882" s="22" t="n"/>
      <c r="F2882" s="23" t="n"/>
      <c r="G2882" s="23" t="n"/>
      <c r="H2882" s="22" t="n"/>
      <c r="I2882" s="19" t="n"/>
      <c r="J2882" s="21" t="n"/>
      <c r="K2882" s="19" t="n"/>
      <c r="L2882" s="19" t="n"/>
      <c r="M2882" s="21" t="n"/>
      <c r="N2882" s="22" t="n"/>
      <c r="O2882" s="24">
        <f>IF(A2882&lt;&gt;"عهدة","",SUMIFS($G$8:$G$5007,$B$8:$B$5007,B2882,$A$8:$A$5007,"مصروف",$I$8:$I$5007,"&lt;&gt;مرفوض"))</f>
        <v/>
      </c>
      <c r="P2882" s="25">
        <f>IF(A2882&lt;&gt;"عهدة","",N(F2882)-O2882)</f>
        <v/>
      </c>
      <c r="Q2882" s="26">
        <f>IF(A2882="","",IF(A2882="عهدة",IF(N(F2882)=0,"⚠ أدخل قيمة العهدة",IF(P2882&lt;0,"⛔ عجز / زيادة مصروفات "&amp;TEXT(-P2882,"#,##0"),IF(COUNTIFS($B$8:$B$5007,B2882,$A$8:$A$5007,"مصروف",$I$8:$I$5007,"&lt;&gt;مرفوض",$K$8:$K$5007,"&lt;&gt;نعم")&gt;0,"⚠ "&amp;COUNTIFS($B$8:$B$5007,B2882,$A$8:$A$5007,"مصروف",$I$8:$I$5007,"&lt;&gt;مرفوض",$K$8:$K$5007,"&lt;&gt;نعم")&amp;" مصروف غير مسوى",IF(L2882="تمت التسوية",IF(P2882=0,"✔ متوازنة وتمت التسوية","✔ تمت التسوية – متبقي "&amp;TEXT(P2882,"#,##0")),IF(P2882&gt;0,"متبقي "&amp;TEXT(P2882,"#,##0"),"✔ متوازنة"))))),IF(R2882=0,"⚠ أضف سطر عهدة أولًا",IF(OR(C2882="",N(G2882)=0),"⚠ أكمل التاريخ والقيمة",IF(S2882="","⚠ التاريخ خارج السنة المالية",IF(H2882="","⚠ اختر بند الموازنة",IF(I2882="مرفوض","✖ مرفوض من المدير",IF(I2882&lt;&gt;"موافق","⏳ بانتظار موافقة المدير",IF(K2882&lt;&gt;"نعم","⚠ غير مسوى مع الحسابات","✔ معتمد ومسوى")))))))))</f>
        <v/>
      </c>
      <c r="R2882">
        <f>N(R2881)+IF(A2882="عهدة",1,0)</f>
        <v/>
      </c>
      <c r="S2882">
        <f>IF(C2882="","",IF(AND(C2882&gt;=DATE(2026,9,1),C2882&lt;=DATE(2027,8,31)),(YEAR(C2882)-2026)*12+MONTH(C2882)-8,""))</f>
        <v/>
      </c>
      <c r="T2882">
        <f>IF(AND(A2882="مصروف",R2882&gt;0,I2882="موافق",S2882&lt;&gt;"",H2882&lt;&gt;""),N(G2882),0)</f>
        <v/>
      </c>
    </row>
    <row r="2883">
      <c r="A2883" s="19" t="n"/>
      <c r="B2883" s="20">
        <f>IF(A2883="","",IF(R2883=0,"⚠ أضف سطر عهدة أولًا","DMT-"&amp;TEXT(R2883,"000")))</f>
        <v/>
      </c>
      <c r="C2883" s="21" t="n"/>
      <c r="D2883" s="20">
        <f>IF(C2883="","",IF(S2883="","خارج السنة المالية",INDEX(القوائم!$D$2:$D$13,S2883)))</f>
        <v/>
      </c>
      <c r="E2883" s="22" t="n"/>
      <c r="F2883" s="23" t="n"/>
      <c r="G2883" s="23" t="n"/>
      <c r="H2883" s="22" t="n"/>
      <c r="I2883" s="19" t="n"/>
      <c r="J2883" s="21" t="n"/>
      <c r="K2883" s="19" t="n"/>
      <c r="L2883" s="19" t="n"/>
      <c r="M2883" s="21" t="n"/>
      <c r="N2883" s="22" t="n"/>
      <c r="O2883" s="24">
        <f>IF(A2883&lt;&gt;"عهدة","",SUMIFS($G$8:$G$5007,$B$8:$B$5007,B2883,$A$8:$A$5007,"مصروف",$I$8:$I$5007,"&lt;&gt;مرفوض"))</f>
        <v/>
      </c>
      <c r="P2883" s="25">
        <f>IF(A2883&lt;&gt;"عهدة","",N(F2883)-O2883)</f>
        <v/>
      </c>
      <c r="Q2883" s="26">
        <f>IF(A2883="","",IF(A2883="عهدة",IF(N(F2883)=0,"⚠ أدخل قيمة العهدة",IF(P2883&lt;0,"⛔ عجز / زيادة مصروفات "&amp;TEXT(-P2883,"#,##0"),IF(COUNTIFS($B$8:$B$5007,B2883,$A$8:$A$5007,"مصروف",$I$8:$I$5007,"&lt;&gt;مرفوض",$K$8:$K$5007,"&lt;&gt;نعم")&gt;0,"⚠ "&amp;COUNTIFS($B$8:$B$5007,B2883,$A$8:$A$5007,"مصروف",$I$8:$I$5007,"&lt;&gt;مرفوض",$K$8:$K$5007,"&lt;&gt;نعم")&amp;" مصروف غير مسوى",IF(L2883="تمت التسوية",IF(P2883=0,"✔ متوازنة وتمت التسوية","✔ تمت التسوية – متبقي "&amp;TEXT(P2883,"#,##0")),IF(P2883&gt;0,"متبقي "&amp;TEXT(P2883,"#,##0"),"✔ متوازنة"))))),IF(R2883=0,"⚠ أضف سطر عهدة أولًا",IF(OR(C2883="",N(G2883)=0),"⚠ أكمل التاريخ والقيمة",IF(S2883="","⚠ التاريخ خارج السنة المالية",IF(H2883="","⚠ اختر بند الموازنة",IF(I2883="مرفوض","✖ مرفوض من المدير",IF(I2883&lt;&gt;"موافق","⏳ بانتظار موافقة المدير",IF(K2883&lt;&gt;"نعم","⚠ غير مسوى مع الحسابات","✔ معتمد ومسوى")))))))))</f>
        <v/>
      </c>
      <c r="R2883">
        <f>N(R2882)+IF(A2883="عهدة",1,0)</f>
        <v/>
      </c>
      <c r="S2883">
        <f>IF(C2883="","",IF(AND(C2883&gt;=DATE(2026,9,1),C2883&lt;=DATE(2027,8,31)),(YEAR(C2883)-2026)*12+MONTH(C2883)-8,""))</f>
        <v/>
      </c>
      <c r="T2883">
        <f>IF(AND(A2883="مصروف",R2883&gt;0,I2883="موافق",S2883&lt;&gt;"",H2883&lt;&gt;""),N(G2883),0)</f>
        <v/>
      </c>
    </row>
    <row r="2884">
      <c r="A2884" s="19" t="n"/>
      <c r="B2884" s="20">
        <f>IF(A2884="","",IF(R2884=0,"⚠ أضف سطر عهدة أولًا","DMT-"&amp;TEXT(R2884,"000")))</f>
        <v/>
      </c>
      <c r="C2884" s="21" t="n"/>
      <c r="D2884" s="20">
        <f>IF(C2884="","",IF(S2884="","خارج السنة المالية",INDEX(القوائم!$D$2:$D$13,S2884)))</f>
        <v/>
      </c>
      <c r="E2884" s="22" t="n"/>
      <c r="F2884" s="23" t="n"/>
      <c r="G2884" s="23" t="n"/>
      <c r="H2884" s="22" t="n"/>
      <c r="I2884" s="19" t="n"/>
      <c r="J2884" s="21" t="n"/>
      <c r="K2884" s="19" t="n"/>
      <c r="L2884" s="19" t="n"/>
      <c r="M2884" s="21" t="n"/>
      <c r="N2884" s="22" t="n"/>
      <c r="O2884" s="24">
        <f>IF(A2884&lt;&gt;"عهدة","",SUMIFS($G$8:$G$5007,$B$8:$B$5007,B2884,$A$8:$A$5007,"مصروف",$I$8:$I$5007,"&lt;&gt;مرفوض"))</f>
        <v/>
      </c>
      <c r="P2884" s="25">
        <f>IF(A2884&lt;&gt;"عهدة","",N(F2884)-O2884)</f>
        <v/>
      </c>
      <c r="Q2884" s="26">
        <f>IF(A2884="","",IF(A2884="عهدة",IF(N(F2884)=0,"⚠ أدخل قيمة العهدة",IF(P2884&lt;0,"⛔ عجز / زيادة مصروفات "&amp;TEXT(-P2884,"#,##0"),IF(COUNTIFS($B$8:$B$5007,B2884,$A$8:$A$5007,"مصروف",$I$8:$I$5007,"&lt;&gt;مرفوض",$K$8:$K$5007,"&lt;&gt;نعم")&gt;0,"⚠ "&amp;COUNTIFS($B$8:$B$5007,B2884,$A$8:$A$5007,"مصروف",$I$8:$I$5007,"&lt;&gt;مرفوض",$K$8:$K$5007,"&lt;&gt;نعم")&amp;" مصروف غير مسوى",IF(L2884="تمت التسوية",IF(P2884=0,"✔ متوازنة وتمت التسوية","✔ تمت التسوية – متبقي "&amp;TEXT(P2884,"#,##0")),IF(P2884&gt;0,"متبقي "&amp;TEXT(P2884,"#,##0"),"✔ متوازنة"))))),IF(R2884=0,"⚠ أضف سطر عهدة أولًا",IF(OR(C2884="",N(G2884)=0),"⚠ أكمل التاريخ والقيمة",IF(S2884="","⚠ التاريخ خارج السنة المالية",IF(H2884="","⚠ اختر بند الموازنة",IF(I2884="مرفوض","✖ مرفوض من المدير",IF(I2884&lt;&gt;"موافق","⏳ بانتظار موافقة المدير",IF(K2884&lt;&gt;"نعم","⚠ غير مسوى مع الحسابات","✔ معتمد ومسوى")))))))))</f>
        <v/>
      </c>
      <c r="R2884">
        <f>N(R2883)+IF(A2884="عهدة",1,0)</f>
        <v/>
      </c>
      <c r="S2884">
        <f>IF(C2884="","",IF(AND(C2884&gt;=DATE(2026,9,1),C2884&lt;=DATE(2027,8,31)),(YEAR(C2884)-2026)*12+MONTH(C2884)-8,""))</f>
        <v/>
      </c>
      <c r="T2884">
        <f>IF(AND(A2884="مصروف",R2884&gt;0,I2884="موافق",S2884&lt;&gt;"",H2884&lt;&gt;""),N(G2884),0)</f>
        <v/>
      </c>
    </row>
    <row r="2885">
      <c r="A2885" s="19" t="n"/>
      <c r="B2885" s="20">
        <f>IF(A2885="","",IF(R2885=0,"⚠ أضف سطر عهدة أولًا","DMT-"&amp;TEXT(R2885,"000")))</f>
        <v/>
      </c>
      <c r="C2885" s="21" t="n"/>
      <c r="D2885" s="20">
        <f>IF(C2885="","",IF(S2885="","خارج السنة المالية",INDEX(القوائم!$D$2:$D$13,S2885)))</f>
        <v/>
      </c>
      <c r="E2885" s="22" t="n"/>
      <c r="F2885" s="23" t="n"/>
      <c r="G2885" s="23" t="n"/>
      <c r="H2885" s="22" t="n"/>
      <c r="I2885" s="19" t="n"/>
      <c r="J2885" s="21" t="n"/>
      <c r="K2885" s="19" t="n"/>
      <c r="L2885" s="19" t="n"/>
      <c r="M2885" s="21" t="n"/>
      <c r="N2885" s="22" t="n"/>
      <c r="O2885" s="24">
        <f>IF(A2885&lt;&gt;"عهدة","",SUMIFS($G$8:$G$5007,$B$8:$B$5007,B2885,$A$8:$A$5007,"مصروف",$I$8:$I$5007,"&lt;&gt;مرفوض"))</f>
        <v/>
      </c>
      <c r="P2885" s="25">
        <f>IF(A2885&lt;&gt;"عهدة","",N(F2885)-O2885)</f>
        <v/>
      </c>
      <c r="Q2885" s="26">
        <f>IF(A2885="","",IF(A2885="عهدة",IF(N(F2885)=0,"⚠ أدخل قيمة العهدة",IF(P2885&lt;0,"⛔ عجز / زيادة مصروفات "&amp;TEXT(-P2885,"#,##0"),IF(COUNTIFS($B$8:$B$5007,B2885,$A$8:$A$5007,"مصروف",$I$8:$I$5007,"&lt;&gt;مرفوض",$K$8:$K$5007,"&lt;&gt;نعم")&gt;0,"⚠ "&amp;COUNTIFS($B$8:$B$5007,B2885,$A$8:$A$5007,"مصروف",$I$8:$I$5007,"&lt;&gt;مرفوض",$K$8:$K$5007,"&lt;&gt;نعم")&amp;" مصروف غير مسوى",IF(L2885="تمت التسوية",IF(P2885=0,"✔ متوازنة وتمت التسوية","✔ تمت التسوية – متبقي "&amp;TEXT(P2885,"#,##0")),IF(P2885&gt;0,"متبقي "&amp;TEXT(P2885,"#,##0"),"✔ متوازنة"))))),IF(R2885=0,"⚠ أضف سطر عهدة أولًا",IF(OR(C2885="",N(G2885)=0),"⚠ أكمل التاريخ والقيمة",IF(S2885="","⚠ التاريخ خارج السنة المالية",IF(H2885="","⚠ اختر بند الموازنة",IF(I2885="مرفوض","✖ مرفوض من المدير",IF(I2885&lt;&gt;"موافق","⏳ بانتظار موافقة المدير",IF(K2885&lt;&gt;"نعم","⚠ غير مسوى مع الحسابات","✔ معتمد ومسوى")))))))))</f>
        <v/>
      </c>
      <c r="R2885">
        <f>N(R2884)+IF(A2885="عهدة",1,0)</f>
        <v/>
      </c>
      <c r="S2885">
        <f>IF(C2885="","",IF(AND(C2885&gt;=DATE(2026,9,1),C2885&lt;=DATE(2027,8,31)),(YEAR(C2885)-2026)*12+MONTH(C2885)-8,""))</f>
        <v/>
      </c>
      <c r="T2885">
        <f>IF(AND(A2885="مصروف",R2885&gt;0,I2885="موافق",S2885&lt;&gt;"",H2885&lt;&gt;""),N(G2885),0)</f>
        <v/>
      </c>
    </row>
    <row r="2886">
      <c r="A2886" s="19" t="n"/>
      <c r="B2886" s="20">
        <f>IF(A2886="","",IF(R2886=0,"⚠ أضف سطر عهدة أولًا","DMT-"&amp;TEXT(R2886,"000")))</f>
        <v/>
      </c>
      <c r="C2886" s="21" t="n"/>
      <c r="D2886" s="20">
        <f>IF(C2886="","",IF(S2886="","خارج السنة المالية",INDEX(القوائم!$D$2:$D$13,S2886)))</f>
        <v/>
      </c>
      <c r="E2886" s="22" t="n"/>
      <c r="F2886" s="23" t="n"/>
      <c r="G2886" s="23" t="n"/>
      <c r="H2886" s="22" t="n"/>
      <c r="I2886" s="19" t="n"/>
      <c r="J2886" s="21" t="n"/>
      <c r="K2886" s="19" t="n"/>
      <c r="L2886" s="19" t="n"/>
      <c r="M2886" s="21" t="n"/>
      <c r="N2886" s="22" t="n"/>
      <c r="O2886" s="24">
        <f>IF(A2886&lt;&gt;"عهدة","",SUMIFS($G$8:$G$5007,$B$8:$B$5007,B2886,$A$8:$A$5007,"مصروف",$I$8:$I$5007,"&lt;&gt;مرفوض"))</f>
        <v/>
      </c>
      <c r="P2886" s="25">
        <f>IF(A2886&lt;&gt;"عهدة","",N(F2886)-O2886)</f>
        <v/>
      </c>
      <c r="Q2886" s="26">
        <f>IF(A2886="","",IF(A2886="عهدة",IF(N(F2886)=0,"⚠ أدخل قيمة العهدة",IF(P2886&lt;0,"⛔ عجز / زيادة مصروفات "&amp;TEXT(-P2886,"#,##0"),IF(COUNTIFS($B$8:$B$5007,B2886,$A$8:$A$5007,"مصروف",$I$8:$I$5007,"&lt;&gt;مرفوض",$K$8:$K$5007,"&lt;&gt;نعم")&gt;0,"⚠ "&amp;COUNTIFS($B$8:$B$5007,B2886,$A$8:$A$5007,"مصروف",$I$8:$I$5007,"&lt;&gt;مرفوض",$K$8:$K$5007,"&lt;&gt;نعم")&amp;" مصروف غير مسوى",IF(L2886="تمت التسوية",IF(P2886=0,"✔ متوازنة وتمت التسوية","✔ تمت التسوية – متبقي "&amp;TEXT(P2886,"#,##0")),IF(P2886&gt;0,"متبقي "&amp;TEXT(P2886,"#,##0"),"✔ متوازنة"))))),IF(R2886=0,"⚠ أضف سطر عهدة أولًا",IF(OR(C2886="",N(G2886)=0),"⚠ أكمل التاريخ والقيمة",IF(S2886="","⚠ التاريخ خارج السنة المالية",IF(H2886="","⚠ اختر بند الموازنة",IF(I2886="مرفوض","✖ مرفوض من المدير",IF(I2886&lt;&gt;"موافق","⏳ بانتظار موافقة المدير",IF(K2886&lt;&gt;"نعم","⚠ غير مسوى مع الحسابات","✔ معتمد ومسوى")))))))))</f>
        <v/>
      </c>
      <c r="R2886">
        <f>N(R2885)+IF(A2886="عهدة",1,0)</f>
        <v/>
      </c>
      <c r="S2886">
        <f>IF(C2886="","",IF(AND(C2886&gt;=DATE(2026,9,1),C2886&lt;=DATE(2027,8,31)),(YEAR(C2886)-2026)*12+MONTH(C2886)-8,""))</f>
        <v/>
      </c>
      <c r="T2886">
        <f>IF(AND(A2886="مصروف",R2886&gt;0,I2886="موافق",S2886&lt;&gt;"",H2886&lt;&gt;""),N(G2886),0)</f>
        <v/>
      </c>
    </row>
    <row r="2887">
      <c r="A2887" s="19" t="n"/>
      <c r="B2887" s="20">
        <f>IF(A2887="","",IF(R2887=0,"⚠ أضف سطر عهدة أولًا","DMT-"&amp;TEXT(R2887,"000")))</f>
        <v/>
      </c>
      <c r="C2887" s="21" t="n"/>
      <c r="D2887" s="20">
        <f>IF(C2887="","",IF(S2887="","خارج السنة المالية",INDEX(القوائم!$D$2:$D$13,S2887)))</f>
        <v/>
      </c>
      <c r="E2887" s="22" t="n"/>
      <c r="F2887" s="23" t="n"/>
      <c r="G2887" s="23" t="n"/>
      <c r="H2887" s="22" t="n"/>
      <c r="I2887" s="19" t="n"/>
      <c r="J2887" s="21" t="n"/>
      <c r="K2887" s="19" t="n"/>
      <c r="L2887" s="19" t="n"/>
      <c r="M2887" s="21" t="n"/>
      <c r="N2887" s="22" t="n"/>
      <c r="O2887" s="24">
        <f>IF(A2887&lt;&gt;"عهدة","",SUMIFS($G$8:$G$5007,$B$8:$B$5007,B2887,$A$8:$A$5007,"مصروف",$I$8:$I$5007,"&lt;&gt;مرفوض"))</f>
        <v/>
      </c>
      <c r="P2887" s="25">
        <f>IF(A2887&lt;&gt;"عهدة","",N(F2887)-O2887)</f>
        <v/>
      </c>
      <c r="Q2887" s="26">
        <f>IF(A2887="","",IF(A2887="عهدة",IF(N(F2887)=0,"⚠ أدخل قيمة العهدة",IF(P2887&lt;0,"⛔ عجز / زيادة مصروفات "&amp;TEXT(-P2887,"#,##0"),IF(COUNTIFS($B$8:$B$5007,B2887,$A$8:$A$5007,"مصروف",$I$8:$I$5007,"&lt;&gt;مرفوض",$K$8:$K$5007,"&lt;&gt;نعم")&gt;0,"⚠ "&amp;COUNTIFS($B$8:$B$5007,B2887,$A$8:$A$5007,"مصروف",$I$8:$I$5007,"&lt;&gt;مرفوض",$K$8:$K$5007,"&lt;&gt;نعم")&amp;" مصروف غير مسوى",IF(L2887="تمت التسوية",IF(P2887=0,"✔ متوازنة وتمت التسوية","✔ تمت التسوية – متبقي "&amp;TEXT(P2887,"#,##0")),IF(P2887&gt;0,"متبقي "&amp;TEXT(P2887,"#,##0"),"✔ متوازنة"))))),IF(R2887=0,"⚠ أضف سطر عهدة أولًا",IF(OR(C2887="",N(G2887)=0),"⚠ أكمل التاريخ والقيمة",IF(S2887="","⚠ التاريخ خارج السنة المالية",IF(H2887="","⚠ اختر بند الموازنة",IF(I2887="مرفوض","✖ مرفوض من المدير",IF(I2887&lt;&gt;"موافق","⏳ بانتظار موافقة المدير",IF(K2887&lt;&gt;"نعم","⚠ غير مسوى مع الحسابات","✔ معتمد ومسوى")))))))))</f>
        <v/>
      </c>
      <c r="R2887">
        <f>N(R2886)+IF(A2887="عهدة",1,0)</f>
        <v/>
      </c>
      <c r="S2887">
        <f>IF(C2887="","",IF(AND(C2887&gt;=DATE(2026,9,1),C2887&lt;=DATE(2027,8,31)),(YEAR(C2887)-2026)*12+MONTH(C2887)-8,""))</f>
        <v/>
      </c>
      <c r="T2887">
        <f>IF(AND(A2887="مصروف",R2887&gt;0,I2887="موافق",S2887&lt;&gt;"",H2887&lt;&gt;""),N(G2887),0)</f>
        <v/>
      </c>
    </row>
    <row r="2888">
      <c r="A2888" s="19" t="n"/>
      <c r="B2888" s="20">
        <f>IF(A2888="","",IF(R2888=0,"⚠ أضف سطر عهدة أولًا","DMT-"&amp;TEXT(R2888,"000")))</f>
        <v/>
      </c>
      <c r="C2888" s="21" t="n"/>
      <c r="D2888" s="20">
        <f>IF(C2888="","",IF(S2888="","خارج السنة المالية",INDEX(القوائم!$D$2:$D$13,S2888)))</f>
        <v/>
      </c>
      <c r="E2888" s="22" t="n"/>
      <c r="F2888" s="23" t="n"/>
      <c r="G2888" s="23" t="n"/>
      <c r="H2888" s="22" t="n"/>
      <c r="I2888" s="19" t="n"/>
      <c r="J2888" s="21" t="n"/>
      <c r="K2888" s="19" t="n"/>
      <c r="L2888" s="19" t="n"/>
      <c r="M2888" s="21" t="n"/>
      <c r="N2888" s="22" t="n"/>
      <c r="O2888" s="24">
        <f>IF(A2888&lt;&gt;"عهدة","",SUMIFS($G$8:$G$5007,$B$8:$B$5007,B2888,$A$8:$A$5007,"مصروف",$I$8:$I$5007,"&lt;&gt;مرفوض"))</f>
        <v/>
      </c>
      <c r="P2888" s="25">
        <f>IF(A2888&lt;&gt;"عهدة","",N(F2888)-O2888)</f>
        <v/>
      </c>
      <c r="Q2888" s="26">
        <f>IF(A2888="","",IF(A2888="عهدة",IF(N(F2888)=0,"⚠ أدخل قيمة العهدة",IF(P2888&lt;0,"⛔ عجز / زيادة مصروفات "&amp;TEXT(-P2888,"#,##0"),IF(COUNTIFS($B$8:$B$5007,B2888,$A$8:$A$5007,"مصروف",$I$8:$I$5007,"&lt;&gt;مرفوض",$K$8:$K$5007,"&lt;&gt;نعم")&gt;0,"⚠ "&amp;COUNTIFS($B$8:$B$5007,B2888,$A$8:$A$5007,"مصروف",$I$8:$I$5007,"&lt;&gt;مرفوض",$K$8:$K$5007,"&lt;&gt;نعم")&amp;" مصروف غير مسوى",IF(L2888="تمت التسوية",IF(P2888=0,"✔ متوازنة وتمت التسوية","✔ تمت التسوية – متبقي "&amp;TEXT(P2888,"#,##0")),IF(P2888&gt;0,"متبقي "&amp;TEXT(P2888,"#,##0"),"✔ متوازنة"))))),IF(R2888=0,"⚠ أضف سطر عهدة أولًا",IF(OR(C2888="",N(G2888)=0),"⚠ أكمل التاريخ والقيمة",IF(S2888="","⚠ التاريخ خارج السنة المالية",IF(H2888="","⚠ اختر بند الموازنة",IF(I2888="مرفوض","✖ مرفوض من المدير",IF(I2888&lt;&gt;"موافق","⏳ بانتظار موافقة المدير",IF(K2888&lt;&gt;"نعم","⚠ غير مسوى مع الحسابات","✔ معتمد ومسوى")))))))))</f>
        <v/>
      </c>
      <c r="R2888">
        <f>N(R2887)+IF(A2888="عهدة",1,0)</f>
        <v/>
      </c>
      <c r="S2888">
        <f>IF(C2888="","",IF(AND(C2888&gt;=DATE(2026,9,1),C2888&lt;=DATE(2027,8,31)),(YEAR(C2888)-2026)*12+MONTH(C2888)-8,""))</f>
        <v/>
      </c>
      <c r="T2888">
        <f>IF(AND(A2888="مصروف",R2888&gt;0,I2888="موافق",S2888&lt;&gt;"",H2888&lt;&gt;""),N(G2888),0)</f>
        <v/>
      </c>
    </row>
    <row r="2889">
      <c r="A2889" s="19" t="n"/>
      <c r="B2889" s="20">
        <f>IF(A2889="","",IF(R2889=0,"⚠ أضف سطر عهدة أولًا","DMT-"&amp;TEXT(R2889,"000")))</f>
        <v/>
      </c>
      <c r="C2889" s="21" t="n"/>
      <c r="D2889" s="20">
        <f>IF(C2889="","",IF(S2889="","خارج السنة المالية",INDEX(القوائم!$D$2:$D$13,S2889)))</f>
        <v/>
      </c>
      <c r="E2889" s="22" t="n"/>
      <c r="F2889" s="23" t="n"/>
      <c r="G2889" s="23" t="n"/>
      <c r="H2889" s="22" t="n"/>
      <c r="I2889" s="19" t="n"/>
      <c r="J2889" s="21" t="n"/>
      <c r="K2889" s="19" t="n"/>
      <c r="L2889" s="19" t="n"/>
      <c r="M2889" s="21" t="n"/>
      <c r="N2889" s="22" t="n"/>
      <c r="O2889" s="24">
        <f>IF(A2889&lt;&gt;"عهدة","",SUMIFS($G$8:$G$5007,$B$8:$B$5007,B2889,$A$8:$A$5007,"مصروف",$I$8:$I$5007,"&lt;&gt;مرفوض"))</f>
        <v/>
      </c>
      <c r="P2889" s="25">
        <f>IF(A2889&lt;&gt;"عهدة","",N(F2889)-O2889)</f>
        <v/>
      </c>
      <c r="Q2889" s="26">
        <f>IF(A2889="","",IF(A2889="عهدة",IF(N(F2889)=0,"⚠ أدخل قيمة العهدة",IF(P2889&lt;0,"⛔ عجز / زيادة مصروفات "&amp;TEXT(-P2889,"#,##0"),IF(COUNTIFS($B$8:$B$5007,B2889,$A$8:$A$5007,"مصروف",$I$8:$I$5007,"&lt;&gt;مرفوض",$K$8:$K$5007,"&lt;&gt;نعم")&gt;0,"⚠ "&amp;COUNTIFS($B$8:$B$5007,B2889,$A$8:$A$5007,"مصروف",$I$8:$I$5007,"&lt;&gt;مرفوض",$K$8:$K$5007,"&lt;&gt;نعم")&amp;" مصروف غير مسوى",IF(L2889="تمت التسوية",IF(P2889=0,"✔ متوازنة وتمت التسوية","✔ تمت التسوية – متبقي "&amp;TEXT(P2889,"#,##0")),IF(P2889&gt;0,"متبقي "&amp;TEXT(P2889,"#,##0"),"✔ متوازنة"))))),IF(R2889=0,"⚠ أضف سطر عهدة أولًا",IF(OR(C2889="",N(G2889)=0),"⚠ أكمل التاريخ والقيمة",IF(S2889="","⚠ التاريخ خارج السنة المالية",IF(H2889="","⚠ اختر بند الموازنة",IF(I2889="مرفوض","✖ مرفوض من المدير",IF(I2889&lt;&gt;"موافق","⏳ بانتظار موافقة المدير",IF(K2889&lt;&gt;"نعم","⚠ غير مسوى مع الحسابات","✔ معتمد ومسوى")))))))))</f>
        <v/>
      </c>
      <c r="R2889">
        <f>N(R2888)+IF(A2889="عهدة",1,0)</f>
        <v/>
      </c>
      <c r="S2889">
        <f>IF(C2889="","",IF(AND(C2889&gt;=DATE(2026,9,1),C2889&lt;=DATE(2027,8,31)),(YEAR(C2889)-2026)*12+MONTH(C2889)-8,""))</f>
        <v/>
      </c>
      <c r="T2889">
        <f>IF(AND(A2889="مصروف",R2889&gt;0,I2889="موافق",S2889&lt;&gt;"",H2889&lt;&gt;""),N(G2889),0)</f>
        <v/>
      </c>
    </row>
    <row r="2890">
      <c r="A2890" s="19" t="n"/>
      <c r="B2890" s="20">
        <f>IF(A2890="","",IF(R2890=0,"⚠ أضف سطر عهدة أولًا","DMT-"&amp;TEXT(R2890,"000")))</f>
        <v/>
      </c>
      <c r="C2890" s="21" t="n"/>
      <c r="D2890" s="20">
        <f>IF(C2890="","",IF(S2890="","خارج السنة المالية",INDEX(القوائم!$D$2:$D$13,S2890)))</f>
        <v/>
      </c>
      <c r="E2890" s="22" t="n"/>
      <c r="F2890" s="23" t="n"/>
      <c r="G2890" s="23" t="n"/>
      <c r="H2890" s="22" t="n"/>
      <c r="I2890" s="19" t="n"/>
      <c r="J2890" s="21" t="n"/>
      <c r="K2890" s="19" t="n"/>
      <c r="L2890" s="19" t="n"/>
      <c r="M2890" s="21" t="n"/>
      <c r="N2890" s="22" t="n"/>
      <c r="O2890" s="24">
        <f>IF(A2890&lt;&gt;"عهدة","",SUMIFS($G$8:$G$5007,$B$8:$B$5007,B2890,$A$8:$A$5007,"مصروف",$I$8:$I$5007,"&lt;&gt;مرفوض"))</f>
        <v/>
      </c>
      <c r="P2890" s="25">
        <f>IF(A2890&lt;&gt;"عهدة","",N(F2890)-O2890)</f>
        <v/>
      </c>
      <c r="Q2890" s="26">
        <f>IF(A2890="","",IF(A2890="عهدة",IF(N(F2890)=0,"⚠ أدخل قيمة العهدة",IF(P2890&lt;0,"⛔ عجز / زيادة مصروفات "&amp;TEXT(-P2890,"#,##0"),IF(COUNTIFS($B$8:$B$5007,B2890,$A$8:$A$5007,"مصروف",$I$8:$I$5007,"&lt;&gt;مرفوض",$K$8:$K$5007,"&lt;&gt;نعم")&gt;0,"⚠ "&amp;COUNTIFS($B$8:$B$5007,B2890,$A$8:$A$5007,"مصروف",$I$8:$I$5007,"&lt;&gt;مرفوض",$K$8:$K$5007,"&lt;&gt;نعم")&amp;" مصروف غير مسوى",IF(L2890="تمت التسوية",IF(P2890=0,"✔ متوازنة وتمت التسوية","✔ تمت التسوية – متبقي "&amp;TEXT(P2890,"#,##0")),IF(P2890&gt;0,"متبقي "&amp;TEXT(P2890,"#,##0"),"✔ متوازنة"))))),IF(R2890=0,"⚠ أضف سطر عهدة أولًا",IF(OR(C2890="",N(G2890)=0),"⚠ أكمل التاريخ والقيمة",IF(S2890="","⚠ التاريخ خارج السنة المالية",IF(H2890="","⚠ اختر بند الموازنة",IF(I2890="مرفوض","✖ مرفوض من المدير",IF(I2890&lt;&gt;"موافق","⏳ بانتظار موافقة المدير",IF(K2890&lt;&gt;"نعم","⚠ غير مسوى مع الحسابات","✔ معتمد ومسوى")))))))))</f>
        <v/>
      </c>
      <c r="R2890">
        <f>N(R2889)+IF(A2890="عهدة",1,0)</f>
        <v/>
      </c>
      <c r="S2890">
        <f>IF(C2890="","",IF(AND(C2890&gt;=DATE(2026,9,1),C2890&lt;=DATE(2027,8,31)),(YEAR(C2890)-2026)*12+MONTH(C2890)-8,""))</f>
        <v/>
      </c>
      <c r="T2890">
        <f>IF(AND(A2890="مصروف",R2890&gt;0,I2890="موافق",S2890&lt;&gt;"",H2890&lt;&gt;""),N(G2890),0)</f>
        <v/>
      </c>
    </row>
    <row r="2891">
      <c r="A2891" s="19" t="n"/>
      <c r="B2891" s="20">
        <f>IF(A2891="","",IF(R2891=0,"⚠ أضف سطر عهدة أولًا","DMT-"&amp;TEXT(R2891,"000")))</f>
        <v/>
      </c>
      <c r="C2891" s="21" t="n"/>
      <c r="D2891" s="20">
        <f>IF(C2891="","",IF(S2891="","خارج السنة المالية",INDEX(القوائم!$D$2:$D$13,S2891)))</f>
        <v/>
      </c>
      <c r="E2891" s="22" t="n"/>
      <c r="F2891" s="23" t="n"/>
      <c r="G2891" s="23" t="n"/>
      <c r="H2891" s="22" t="n"/>
      <c r="I2891" s="19" t="n"/>
      <c r="J2891" s="21" t="n"/>
      <c r="K2891" s="19" t="n"/>
      <c r="L2891" s="19" t="n"/>
      <c r="M2891" s="21" t="n"/>
      <c r="N2891" s="22" t="n"/>
      <c r="O2891" s="24">
        <f>IF(A2891&lt;&gt;"عهدة","",SUMIFS($G$8:$G$5007,$B$8:$B$5007,B2891,$A$8:$A$5007,"مصروف",$I$8:$I$5007,"&lt;&gt;مرفوض"))</f>
        <v/>
      </c>
      <c r="P2891" s="25">
        <f>IF(A2891&lt;&gt;"عهدة","",N(F2891)-O2891)</f>
        <v/>
      </c>
      <c r="Q2891" s="26">
        <f>IF(A2891="","",IF(A2891="عهدة",IF(N(F2891)=0,"⚠ أدخل قيمة العهدة",IF(P2891&lt;0,"⛔ عجز / زيادة مصروفات "&amp;TEXT(-P2891,"#,##0"),IF(COUNTIFS($B$8:$B$5007,B2891,$A$8:$A$5007,"مصروف",$I$8:$I$5007,"&lt;&gt;مرفوض",$K$8:$K$5007,"&lt;&gt;نعم")&gt;0,"⚠ "&amp;COUNTIFS($B$8:$B$5007,B2891,$A$8:$A$5007,"مصروف",$I$8:$I$5007,"&lt;&gt;مرفوض",$K$8:$K$5007,"&lt;&gt;نعم")&amp;" مصروف غير مسوى",IF(L2891="تمت التسوية",IF(P2891=0,"✔ متوازنة وتمت التسوية","✔ تمت التسوية – متبقي "&amp;TEXT(P2891,"#,##0")),IF(P2891&gt;0,"متبقي "&amp;TEXT(P2891,"#,##0"),"✔ متوازنة"))))),IF(R2891=0,"⚠ أضف سطر عهدة أولًا",IF(OR(C2891="",N(G2891)=0),"⚠ أكمل التاريخ والقيمة",IF(S2891="","⚠ التاريخ خارج السنة المالية",IF(H2891="","⚠ اختر بند الموازنة",IF(I2891="مرفوض","✖ مرفوض من المدير",IF(I2891&lt;&gt;"موافق","⏳ بانتظار موافقة المدير",IF(K2891&lt;&gt;"نعم","⚠ غير مسوى مع الحسابات","✔ معتمد ومسوى")))))))))</f>
        <v/>
      </c>
      <c r="R2891">
        <f>N(R2890)+IF(A2891="عهدة",1,0)</f>
        <v/>
      </c>
      <c r="S2891">
        <f>IF(C2891="","",IF(AND(C2891&gt;=DATE(2026,9,1),C2891&lt;=DATE(2027,8,31)),(YEAR(C2891)-2026)*12+MONTH(C2891)-8,""))</f>
        <v/>
      </c>
      <c r="T2891">
        <f>IF(AND(A2891="مصروف",R2891&gt;0,I2891="موافق",S2891&lt;&gt;"",H2891&lt;&gt;""),N(G2891),0)</f>
        <v/>
      </c>
    </row>
    <row r="2892">
      <c r="A2892" s="19" t="n"/>
      <c r="B2892" s="20">
        <f>IF(A2892="","",IF(R2892=0,"⚠ أضف سطر عهدة أولًا","DMT-"&amp;TEXT(R2892,"000")))</f>
        <v/>
      </c>
      <c r="C2892" s="21" t="n"/>
      <c r="D2892" s="20">
        <f>IF(C2892="","",IF(S2892="","خارج السنة المالية",INDEX(القوائم!$D$2:$D$13,S2892)))</f>
        <v/>
      </c>
      <c r="E2892" s="22" t="n"/>
      <c r="F2892" s="23" t="n"/>
      <c r="G2892" s="23" t="n"/>
      <c r="H2892" s="22" t="n"/>
      <c r="I2892" s="19" t="n"/>
      <c r="J2892" s="21" t="n"/>
      <c r="K2892" s="19" t="n"/>
      <c r="L2892" s="19" t="n"/>
      <c r="M2892" s="21" t="n"/>
      <c r="N2892" s="22" t="n"/>
      <c r="O2892" s="24">
        <f>IF(A2892&lt;&gt;"عهدة","",SUMIFS($G$8:$G$5007,$B$8:$B$5007,B2892,$A$8:$A$5007,"مصروف",$I$8:$I$5007,"&lt;&gt;مرفوض"))</f>
        <v/>
      </c>
      <c r="P2892" s="25">
        <f>IF(A2892&lt;&gt;"عهدة","",N(F2892)-O2892)</f>
        <v/>
      </c>
      <c r="Q2892" s="26">
        <f>IF(A2892="","",IF(A2892="عهدة",IF(N(F2892)=0,"⚠ أدخل قيمة العهدة",IF(P2892&lt;0,"⛔ عجز / زيادة مصروفات "&amp;TEXT(-P2892,"#,##0"),IF(COUNTIFS($B$8:$B$5007,B2892,$A$8:$A$5007,"مصروف",$I$8:$I$5007,"&lt;&gt;مرفوض",$K$8:$K$5007,"&lt;&gt;نعم")&gt;0,"⚠ "&amp;COUNTIFS($B$8:$B$5007,B2892,$A$8:$A$5007,"مصروف",$I$8:$I$5007,"&lt;&gt;مرفوض",$K$8:$K$5007,"&lt;&gt;نعم")&amp;" مصروف غير مسوى",IF(L2892="تمت التسوية",IF(P2892=0,"✔ متوازنة وتمت التسوية","✔ تمت التسوية – متبقي "&amp;TEXT(P2892,"#,##0")),IF(P2892&gt;0,"متبقي "&amp;TEXT(P2892,"#,##0"),"✔ متوازنة"))))),IF(R2892=0,"⚠ أضف سطر عهدة أولًا",IF(OR(C2892="",N(G2892)=0),"⚠ أكمل التاريخ والقيمة",IF(S2892="","⚠ التاريخ خارج السنة المالية",IF(H2892="","⚠ اختر بند الموازنة",IF(I2892="مرفوض","✖ مرفوض من المدير",IF(I2892&lt;&gt;"موافق","⏳ بانتظار موافقة المدير",IF(K2892&lt;&gt;"نعم","⚠ غير مسوى مع الحسابات","✔ معتمد ومسوى")))))))))</f>
        <v/>
      </c>
      <c r="R2892">
        <f>N(R2891)+IF(A2892="عهدة",1,0)</f>
        <v/>
      </c>
      <c r="S2892">
        <f>IF(C2892="","",IF(AND(C2892&gt;=DATE(2026,9,1),C2892&lt;=DATE(2027,8,31)),(YEAR(C2892)-2026)*12+MONTH(C2892)-8,""))</f>
        <v/>
      </c>
      <c r="T2892">
        <f>IF(AND(A2892="مصروف",R2892&gt;0,I2892="موافق",S2892&lt;&gt;"",H2892&lt;&gt;""),N(G2892),0)</f>
        <v/>
      </c>
    </row>
    <row r="2893">
      <c r="A2893" s="19" t="n"/>
      <c r="B2893" s="20">
        <f>IF(A2893="","",IF(R2893=0,"⚠ أضف سطر عهدة أولًا","DMT-"&amp;TEXT(R2893,"000")))</f>
        <v/>
      </c>
      <c r="C2893" s="21" t="n"/>
      <c r="D2893" s="20">
        <f>IF(C2893="","",IF(S2893="","خارج السنة المالية",INDEX(القوائم!$D$2:$D$13,S2893)))</f>
        <v/>
      </c>
      <c r="E2893" s="22" t="n"/>
      <c r="F2893" s="23" t="n"/>
      <c r="G2893" s="23" t="n"/>
      <c r="H2893" s="22" t="n"/>
      <c r="I2893" s="19" t="n"/>
      <c r="J2893" s="21" t="n"/>
      <c r="K2893" s="19" t="n"/>
      <c r="L2893" s="19" t="n"/>
      <c r="M2893" s="21" t="n"/>
      <c r="N2893" s="22" t="n"/>
      <c r="O2893" s="24">
        <f>IF(A2893&lt;&gt;"عهدة","",SUMIFS($G$8:$G$5007,$B$8:$B$5007,B2893,$A$8:$A$5007,"مصروف",$I$8:$I$5007,"&lt;&gt;مرفوض"))</f>
        <v/>
      </c>
      <c r="P2893" s="25">
        <f>IF(A2893&lt;&gt;"عهدة","",N(F2893)-O2893)</f>
        <v/>
      </c>
      <c r="Q2893" s="26">
        <f>IF(A2893="","",IF(A2893="عهدة",IF(N(F2893)=0,"⚠ أدخل قيمة العهدة",IF(P2893&lt;0,"⛔ عجز / زيادة مصروفات "&amp;TEXT(-P2893,"#,##0"),IF(COUNTIFS($B$8:$B$5007,B2893,$A$8:$A$5007,"مصروف",$I$8:$I$5007,"&lt;&gt;مرفوض",$K$8:$K$5007,"&lt;&gt;نعم")&gt;0,"⚠ "&amp;COUNTIFS($B$8:$B$5007,B2893,$A$8:$A$5007,"مصروف",$I$8:$I$5007,"&lt;&gt;مرفوض",$K$8:$K$5007,"&lt;&gt;نعم")&amp;" مصروف غير مسوى",IF(L2893="تمت التسوية",IF(P2893=0,"✔ متوازنة وتمت التسوية","✔ تمت التسوية – متبقي "&amp;TEXT(P2893,"#,##0")),IF(P2893&gt;0,"متبقي "&amp;TEXT(P2893,"#,##0"),"✔ متوازنة"))))),IF(R2893=0,"⚠ أضف سطر عهدة أولًا",IF(OR(C2893="",N(G2893)=0),"⚠ أكمل التاريخ والقيمة",IF(S2893="","⚠ التاريخ خارج السنة المالية",IF(H2893="","⚠ اختر بند الموازنة",IF(I2893="مرفوض","✖ مرفوض من المدير",IF(I2893&lt;&gt;"موافق","⏳ بانتظار موافقة المدير",IF(K2893&lt;&gt;"نعم","⚠ غير مسوى مع الحسابات","✔ معتمد ومسوى")))))))))</f>
        <v/>
      </c>
      <c r="R2893">
        <f>N(R2892)+IF(A2893="عهدة",1,0)</f>
        <v/>
      </c>
      <c r="S2893">
        <f>IF(C2893="","",IF(AND(C2893&gt;=DATE(2026,9,1),C2893&lt;=DATE(2027,8,31)),(YEAR(C2893)-2026)*12+MONTH(C2893)-8,""))</f>
        <v/>
      </c>
      <c r="T2893">
        <f>IF(AND(A2893="مصروف",R2893&gt;0,I2893="موافق",S2893&lt;&gt;"",H2893&lt;&gt;""),N(G2893),0)</f>
        <v/>
      </c>
    </row>
    <row r="2894">
      <c r="A2894" s="19" t="n"/>
      <c r="B2894" s="20">
        <f>IF(A2894="","",IF(R2894=0,"⚠ أضف سطر عهدة أولًا","DMT-"&amp;TEXT(R2894,"000")))</f>
        <v/>
      </c>
      <c r="C2894" s="21" t="n"/>
      <c r="D2894" s="20">
        <f>IF(C2894="","",IF(S2894="","خارج السنة المالية",INDEX(القوائم!$D$2:$D$13,S2894)))</f>
        <v/>
      </c>
      <c r="E2894" s="22" t="n"/>
      <c r="F2894" s="23" t="n"/>
      <c r="G2894" s="23" t="n"/>
      <c r="H2894" s="22" t="n"/>
      <c r="I2894" s="19" t="n"/>
      <c r="J2894" s="21" t="n"/>
      <c r="K2894" s="19" t="n"/>
      <c r="L2894" s="19" t="n"/>
      <c r="M2894" s="21" t="n"/>
      <c r="N2894" s="22" t="n"/>
      <c r="O2894" s="24">
        <f>IF(A2894&lt;&gt;"عهدة","",SUMIFS($G$8:$G$5007,$B$8:$B$5007,B2894,$A$8:$A$5007,"مصروف",$I$8:$I$5007,"&lt;&gt;مرفوض"))</f>
        <v/>
      </c>
      <c r="P2894" s="25">
        <f>IF(A2894&lt;&gt;"عهدة","",N(F2894)-O2894)</f>
        <v/>
      </c>
      <c r="Q2894" s="26">
        <f>IF(A2894="","",IF(A2894="عهدة",IF(N(F2894)=0,"⚠ أدخل قيمة العهدة",IF(P2894&lt;0,"⛔ عجز / زيادة مصروفات "&amp;TEXT(-P2894,"#,##0"),IF(COUNTIFS($B$8:$B$5007,B2894,$A$8:$A$5007,"مصروف",$I$8:$I$5007,"&lt;&gt;مرفوض",$K$8:$K$5007,"&lt;&gt;نعم")&gt;0,"⚠ "&amp;COUNTIFS($B$8:$B$5007,B2894,$A$8:$A$5007,"مصروف",$I$8:$I$5007,"&lt;&gt;مرفوض",$K$8:$K$5007,"&lt;&gt;نعم")&amp;" مصروف غير مسوى",IF(L2894="تمت التسوية",IF(P2894=0,"✔ متوازنة وتمت التسوية","✔ تمت التسوية – متبقي "&amp;TEXT(P2894,"#,##0")),IF(P2894&gt;0,"متبقي "&amp;TEXT(P2894,"#,##0"),"✔ متوازنة"))))),IF(R2894=0,"⚠ أضف سطر عهدة أولًا",IF(OR(C2894="",N(G2894)=0),"⚠ أكمل التاريخ والقيمة",IF(S2894="","⚠ التاريخ خارج السنة المالية",IF(H2894="","⚠ اختر بند الموازنة",IF(I2894="مرفوض","✖ مرفوض من المدير",IF(I2894&lt;&gt;"موافق","⏳ بانتظار موافقة المدير",IF(K2894&lt;&gt;"نعم","⚠ غير مسوى مع الحسابات","✔ معتمد ومسوى")))))))))</f>
        <v/>
      </c>
      <c r="R2894">
        <f>N(R2893)+IF(A2894="عهدة",1,0)</f>
        <v/>
      </c>
      <c r="S2894">
        <f>IF(C2894="","",IF(AND(C2894&gt;=DATE(2026,9,1),C2894&lt;=DATE(2027,8,31)),(YEAR(C2894)-2026)*12+MONTH(C2894)-8,""))</f>
        <v/>
      </c>
      <c r="T2894">
        <f>IF(AND(A2894="مصروف",R2894&gt;0,I2894="موافق",S2894&lt;&gt;"",H2894&lt;&gt;""),N(G2894),0)</f>
        <v/>
      </c>
    </row>
    <row r="2895">
      <c r="A2895" s="19" t="n"/>
      <c r="B2895" s="20">
        <f>IF(A2895="","",IF(R2895=0,"⚠ أضف سطر عهدة أولًا","DMT-"&amp;TEXT(R2895,"000")))</f>
        <v/>
      </c>
      <c r="C2895" s="21" t="n"/>
      <c r="D2895" s="20">
        <f>IF(C2895="","",IF(S2895="","خارج السنة المالية",INDEX(القوائم!$D$2:$D$13,S2895)))</f>
        <v/>
      </c>
      <c r="E2895" s="22" t="n"/>
      <c r="F2895" s="23" t="n"/>
      <c r="G2895" s="23" t="n"/>
      <c r="H2895" s="22" t="n"/>
      <c r="I2895" s="19" t="n"/>
      <c r="J2895" s="21" t="n"/>
      <c r="K2895" s="19" t="n"/>
      <c r="L2895" s="19" t="n"/>
      <c r="M2895" s="21" t="n"/>
      <c r="N2895" s="22" t="n"/>
      <c r="O2895" s="24">
        <f>IF(A2895&lt;&gt;"عهدة","",SUMIFS($G$8:$G$5007,$B$8:$B$5007,B2895,$A$8:$A$5007,"مصروف",$I$8:$I$5007,"&lt;&gt;مرفوض"))</f>
        <v/>
      </c>
      <c r="P2895" s="25">
        <f>IF(A2895&lt;&gt;"عهدة","",N(F2895)-O2895)</f>
        <v/>
      </c>
      <c r="Q2895" s="26">
        <f>IF(A2895="","",IF(A2895="عهدة",IF(N(F2895)=0,"⚠ أدخل قيمة العهدة",IF(P2895&lt;0,"⛔ عجز / زيادة مصروفات "&amp;TEXT(-P2895,"#,##0"),IF(COUNTIFS($B$8:$B$5007,B2895,$A$8:$A$5007,"مصروف",$I$8:$I$5007,"&lt;&gt;مرفوض",$K$8:$K$5007,"&lt;&gt;نعم")&gt;0,"⚠ "&amp;COUNTIFS($B$8:$B$5007,B2895,$A$8:$A$5007,"مصروف",$I$8:$I$5007,"&lt;&gt;مرفوض",$K$8:$K$5007,"&lt;&gt;نعم")&amp;" مصروف غير مسوى",IF(L2895="تمت التسوية",IF(P2895=0,"✔ متوازنة وتمت التسوية","✔ تمت التسوية – متبقي "&amp;TEXT(P2895,"#,##0")),IF(P2895&gt;0,"متبقي "&amp;TEXT(P2895,"#,##0"),"✔ متوازنة"))))),IF(R2895=0,"⚠ أضف سطر عهدة أولًا",IF(OR(C2895="",N(G2895)=0),"⚠ أكمل التاريخ والقيمة",IF(S2895="","⚠ التاريخ خارج السنة المالية",IF(H2895="","⚠ اختر بند الموازنة",IF(I2895="مرفوض","✖ مرفوض من المدير",IF(I2895&lt;&gt;"موافق","⏳ بانتظار موافقة المدير",IF(K2895&lt;&gt;"نعم","⚠ غير مسوى مع الحسابات","✔ معتمد ومسوى")))))))))</f>
        <v/>
      </c>
      <c r="R2895">
        <f>N(R2894)+IF(A2895="عهدة",1,0)</f>
        <v/>
      </c>
      <c r="S2895">
        <f>IF(C2895="","",IF(AND(C2895&gt;=DATE(2026,9,1),C2895&lt;=DATE(2027,8,31)),(YEAR(C2895)-2026)*12+MONTH(C2895)-8,""))</f>
        <v/>
      </c>
      <c r="T2895">
        <f>IF(AND(A2895="مصروف",R2895&gt;0,I2895="موافق",S2895&lt;&gt;"",H2895&lt;&gt;""),N(G2895),0)</f>
        <v/>
      </c>
    </row>
    <row r="2896">
      <c r="A2896" s="19" t="n"/>
      <c r="B2896" s="20">
        <f>IF(A2896="","",IF(R2896=0,"⚠ أضف سطر عهدة أولًا","DMT-"&amp;TEXT(R2896,"000")))</f>
        <v/>
      </c>
      <c r="C2896" s="21" t="n"/>
      <c r="D2896" s="20">
        <f>IF(C2896="","",IF(S2896="","خارج السنة المالية",INDEX(القوائم!$D$2:$D$13,S2896)))</f>
        <v/>
      </c>
      <c r="E2896" s="22" t="n"/>
      <c r="F2896" s="23" t="n"/>
      <c r="G2896" s="23" t="n"/>
      <c r="H2896" s="22" t="n"/>
      <c r="I2896" s="19" t="n"/>
      <c r="J2896" s="21" t="n"/>
      <c r="K2896" s="19" t="n"/>
      <c r="L2896" s="19" t="n"/>
      <c r="M2896" s="21" t="n"/>
      <c r="N2896" s="22" t="n"/>
      <c r="O2896" s="24">
        <f>IF(A2896&lt;&gt;"عهدة","",SUMIFS($G$8:$G$5007,$B$8:$B$5007,B2896,$A$8:$A$5007,"مصروف",$I$8:$I$5007,"&lt;&gt;مرفوض"))</f>
        <v/>
      </c>
      <c r="P2896" s="25">
        <f>IF(A2896&lt;&gt;"عهدة","",N(F2896)-O2896)</f>
        <v/>
      </c>
      <c r="Q2896" s="26">
        <f>IF(A2896="","",IF(A2896="عهدة",IF(N(F2896)=0,"⚠ أدخل قيمة العهدة",IF(P2896&lt;0,"⛔ عجز / زيادة مصروفات "&amp;TEXT(-P2896,"#,##0"),IF(COUNTIFS($B$8:$B$5007,B2896,$A$8:$A$5007,"مصروف",$I$8:$I$5007,"&lt;&gt;مرفوض",$K$8:$K$5007,"&lt;&gt;نعم")&gt;0,"⚠ "&amp;COUNTIFS($B$8:$B$5007,B2896,$A$8:$A$5007,"مصروف",$I$8:$I$5007,"&lt;&gt;مرفوض",$K$8:$K$5007,"&lt;&gt;نعم")&amp;" مصروف غير مسوى",IF(L2896="تمت التسوية",IF(P2896=0,"✔ متوازنة وتمت التسوية","✔ تمت التسوية – متبقي "&amp;TEXT(P2896,"#,##0")),IF(P2896&gt;0,"متبقي "&amp;TEXT(P2896,"#,##0"),"✔ متوازنة"))))),IF(R2896=0,"⚠ أضف سطر عهدة أولًا",IF(OR(C2896="",N(G2896)=0),"⚠ أكمل التاريخ والقيمة",IF(S2896="","⚠ التاريخ خارج السنة المالية",IF(H2896="","⚠ اختر بند الموازنة",IF(I2896="مرفوض","✖ مرفوض من المدير",IF(I2896&lt;&gt;"موافق","⏳ بانتظار موافقة المدير",IF(K2896&lt;&gt;"نعم","⚠ غير مسوى مع الحسابات","✔ معتمد ومسوى")))))))))</f>
        <v/>
      </c>
      <c r="R2896">
        <f>N(R2895)+IF(A2896="عهدة",1,0)</f>
        <v/>
      </c>
      <c r="S2896">
        <f>IF(C2896="","",IF(AND(C2896&gt;=DATE(2026,9,1),C2896&lt;=DATE(2027,8,31)),(YEAR(C2896)-2026)*12+MONTH(C2896)-8,""))</f>
        <v/>
      </c>
      <c r="T2896">
        <f>IF(AND(A2896="مصروف",R2896&gt;0,I2896="موافق",S2896&lt;&gt;"",H2896&lt;&gt;""),N(G2896),0)</f>
        <v/>
      </c>
    </row>
    <row r="2897">
      <c r="A2897" s="19" t="n"/>
      <c r="B2897" s="20">
        <f>IF(A2897="","",IF(R2897=0,"⚠ أضف سطر عهدة أولًا","DMT-"&amp;TEXT(R2897,"000")))</f>
        <v/>
      </c>
      <c r="C2897" s="21" t="n"/>
      <c r="D2897" s="20">
        <f>IF(C2897="","",IF(S2897="","خارج السنة المالية",INDEX(القوائم!$D$2:$D$13,S2897)))</f>
        <v/>
      </c>
      <c r="E2897" s="22" t="n"/>
      <c r="F2897" s="23" t="n"/>
      <c r="G2897" s="23" t="n"/>
      <c r="H2897" s="22" t="n"/>
      <c r="I2897" s="19" t="n"/>
      <c r="J2897" s="21" t="n"/>
      <c r="K2897" s="19" t="n"/>
      <c r="L2897" s="19" t="n"/>
      <c r="M2897" s="21" t="n"/>
      <c r="N2897" s="22" t="n"/>
      <c r="O2897" s="24">
        <f>IF(A2897&lt;&gt;"عهدة","",SUMIFS($G$8:$G$5007,$B$8:$B$5007,B2897,$A$8:$A$5007,"مصروف",$I$8:$I$5007,"&lt;&gt;مرفوض"))</f>
        <v/>
      </c>
      <c r="P2897" s="25">
        <f>IF(A2897&lt;&gt;"عهدة","",N(F2897)-O2897)</f>
        <v/>
      </c>
      <c r="Q2897" s="26">
        <f>IF(A2897="","",IF(A2897="عهدة",IF(N(F2897)=0,"⚠ أدخل قيمة العهدة",IF(P2897&lt;0,"⛔ عجز / زيادة مصروفات "&amp;TEXT(-P2897,"#,##0"),IF(COUNTIFS($B$8:$B$5007,B2897,$A$8:$A$5007,"مصروف",$I$8:$I$5007,"&lt;&gt;مرفوض",$K$8:$K$5007,"&lt;&gt;نعم")&gt;0,"⚠ "&amp;COUNTIFS($B$8:$B$5007,B2897,$A$8:$A$5007,"مصروف",$I$8:$I$5007,"&lt;&gt;مرفوض",$K$8:$K$5007,"&lt;&gt;نعم")&amp;" مصروف غير مسوى",IF(L2897="تمت التسوية",IF(P2897=0,"✔ متوازنة وتمت التسوية","✔ تمت التسوية – متبقي "&amp;TEXT(P2897,"#,##0")),IF(P2897&gt;0,"متبقي "&amp;TEXT(P2897,"#,##0"),"✔ متوازنة"))))),IF(R2897=0,"⚠ أضف سطر عهدة أولًا",IF(OR(C2897="",N(G2897)=0),"⚠ أكمل التاريخ والقيمة",IF(S2897="","⚠ التاريخ خارج السنة المالية",IF(H2897="","⚠ اختر بند الموازنة",IF(I2897="مرفوض","✖ مرفوض من المدير",IF(I2897&lt;&gt;"موافق","⏳ بانتظار موافقة المدير",IF(K2897&lt;&gt;"نعم","⚠ غير مسوى مع الحسابات","✔ معتمد ومسوى")))))))))</f>
        <v/>
      </c>
      <c r="R2897">
        <f>N(R2896)+IF(A2897="عهدة",1,0)</f>
        <v/>
      </c>
      <c r="S2897">
        <f>IF(C2897="","",IF(AND(C2897&gt;=DATE(2026,9,1),C2897&lt;=DATE(2027,8,31)),(YEAR(C2897)-2026)*12+MONTH(C2897)-8,""))</f>
        <v/>
      </c>
      <c r="T2897">
        <f>IF(AND(A2897="مصروف",R2897&gt;0,I2897="موافق",S2897&lt;&gt;"",H2897&lt;&gt;""),N(G2897),0)</f>
        <v/>
      </c>
    </row>
    <row r="2898">
      <c r="A2898" s="19" t="n"/>
      <c r="B2898" s="20">
        <f>IF(A2898="","",IF(R2898=0,"⚠ أضف سطر عهدة أولًا","DMT-"&amp;TEXT(R2898,"000")))</f>
        <v/>
      </c>
      <c r="C2898" s="21" t="n"/>
      <c r="D2898" s="20">
        <f>IF(C2898="","",IF(S2898="","خارج السنة المالية",INDEX(القوائم!$D$2:$D$13,S2898)))</f>
        <v/>
      </c>
      <c r="E2898" s="22" t="n"/>
      <c r="F2898" s="23" t="n"/>
      <c r="G2898" s="23" t="n"/>
      <c r="H2898" s="22" t="n"/>
      <c r="I2898" s="19" t="n"/>
      <c r="J2898" s="21" t="n"/>
      <c r="K2898" s="19" t="n"/>
      <c r="L2898" s="19" t="n"/>
      <c r="M2898" s="21" t="n"/>
      <c r="N2898" s="22" t="n"/>
      <c r="O2898" s="24">
        <f>IF(A2898&lt;&gt;"عهدة","",SUMIFS($G$8:$G$5007,$B$8:$B$5007,B2898,$A$8:$A$5007,"مصروف",$I$8:$I$5007,"&lt;&gt;مرفوض"))</f>
        <v/>
      </c>
      <c r="P2898" s="25">
        <f>IF(A2898&lt;&gt;"عهدة","",N(F2898)-O2898)</f>
        <v/>
      </c>
      <c r="Q2898" s="26">
        <f>IF(A2898="","",IF(A2898="عهدة",IF(N(F2898)=0,"⚠ أدخل قيمة العهدة",IF(P2898&lt;0,"⛔ عجز / زيادة مصروفات "&amp;TEXT(-P2898,"#,##0"),IF(COUNTIFS($B$8:$B$5007,B2898,$A$8:$A$5007,"مصروف",$I$8:$I$5007,"&lt;&gt;مرفوض",$K$8:$K$5007,"&lt;&gt;نعم")&gt;0,"⚠ "&amp;COUNTIFS($B$8:$B$5007,B2898,$A$8:$A$5007,"مصروف",$I$8:$I$5007,"&lt;&gt;مرفوض",$K$8:$K$5007,"&lt;&gt;نعم")&amp;" مصروف غير مسوى",IF(L2898="تمت التسوية",IF(P2898=0,"✔ متوازنة وتمت التسوية","✔ تمت التسوية – متبقي "&amp;TEXT(P2898,"#,##0")),IF(P2898&gt;0,"متبقي "&amp;TEXT(P2898,"#,##0"),"✔ متوازنة"))))),IF(R2898=0,"⚠ أضف سطر عهدة أولًا",IF(OR(C2898="",N(G2898)=0),"⚠ أكمل التاريخ والقيمة",IF(S2898="","⚠ التاريخ خارج السنة المالية",IF(H2898="","⚠ اختر بند الموازنة",IF(I2898="مرفوض","✖ مرفوض من المدير",IF(I2898&lt;&gt;"موافق","⏳ بانتظار موافقة المدير",IF(K2898&lt;&gt;"نعم","⚠ غير مسوى مع الحسابات","✔ معتمد ومسوى")))))))))</f>
        <v/>
      </c>
      <c r="R2898">
        <f>N(R2897)+IF(A2898="عهدة",1,0)</f>
        <v/>
      </c>
      <c r="S2898">
        <f>IF(C2898="","",IF(AND(C2898&gt;=DATE(2026,9,1),C2898&lt;=DATE(2027,8,31)),(YEAR(C2898)-2026)*12+MONTH(C2898)-8,""))</f>
        <v/>
      </c>
      <c r="T2898">
        <f>IF(AND(A2898="مصروف",R2898&gt;0,I2898="موافق",S2898&lt;&gt;"",H2898&lt;&gt;""),N(G2898),0)</f>
        <v/>
      </c>
    </row>
    <row r="2899">
      <c r="A2899" s="19" t="n"/>
      <c r="B2899" s="20">
        <f>IF(A2899="","",IF(R2899=0,"⚠ أضف سطر عهدة أولًا","DMT-"&amp;TEXT(R2899,"000")))</f>
        <v/>
      </c>
      <c r="C2899" s="21" t="n"/>
      <c r="D2899" s="20">
        <f>IF(C2899="","",IF(S2899="","خارج السنة المالية",INDEX(القوائم!$D$2:$D$13,S2899)))</f>
        <v/>
      </c>
      <c r="E2899" s="22" t="n"/>
      <c r="F2899" s="23" t="n"/>
      <c r="G2899" s="23" t="n"/>
      <c r="H2899" s="22" t="n"/>
      <c r="I2899" s="19" t="n"/>
      <c r="J2899" s="21" t="n"/>
      <c r="K2899" s="19" t="n"/>
      <c r="L2899" s="19" t="n"/>
      <c r="M2899" s="21" t="n"/>
      <c r="N2899" s="22" t="n"/>
      <c r="O2899" s="24">
        <f>IF(A2899&lt;&gt;"عهدة","",SUMIFS($G$8:$G$5007,$B$8:$B$5007,B2899,$A$8:$A$5007,"مصروف",$I$8:$I$5007,"&lt;&gt;مرفوض"))</f>
        <v/>
      </c>
      <c r="P2899" s="25">
        <f>IF(A2899&lt;&gt;"عهدة","",N(F2899)-O2899)</f>
        <v/>
      </c>
      <c r="Q2899" s="26">
        <f>IF(A2899="","",IF(A2899="عهدة",IF(N(F2899)=0,"⚠ أدخل قيمة العهدة",IF(P2899&lt;0,"⛔ عجز / زيادة مصروفات "&amp;TEXT(-P2899,"#,##0"),IF(COUNTIFS($B$8:$B$5007,B2899,$A$8:$A$5007,"مصروف",$I$8:$I$5007,"&lt;&gt;مرفوض",$K$8:$K$5007,"&lt;&gt;نعم")&gt;0,"⚠ "&amp;COUNTIFS($B$8:$B$5007,B2899,$A$8:$A$5007,"مصروف",$I$8:$I$5007,"&lt;&gt;مرفوض",$K$8:$K$5007,"&lt;&gt;نعم")&amp;" مصروف غير مسوى",IF(L2899="تمت التسوية",IF(P2899=0,"✔ متوازنة وتمت التسوية","✔ تمت التسوية – متبقي "&amp;TEXT(P2899,"#,##0")),IF(P2899&gt;0,"متبقي "&amp;TEXT(P2899,"#,##0"),"✔ متوازنة"))))),IF(R2899=0,"⚠ أضف سطر عهدة أولًا",IF(OR(C2899="",N(G2899)=0),"⚠ أكمل التاريخ والقيمة",IF(S2899="","⚠ التاريخ خارج السنة المالية",IF(H2899="","⚠ اختر بند الموازنة",IF(I2899="مرفوض","✖ مرفوض من المدير",IF(I2899&lt;&gt;"موافق","⏳ بانتظار موافقة المدير",IF(K2899&lt;&gt;"نعم","⚠ غير مسوى مع الحسابات","✔ معتمد ومسوى")))))))))</f>
        <v/>
      </c>
      <c r="R2899">
        <f>N(R2898)+IF(A2899="عهدة",1,0)</f>
        <v/>
      </c>
      <c r="S2899">
        <f>IF(C2899="","",IF(AND(C2899&gt;=DATE(2026,9,1),C2899&lt;=DATE(2027,8,31)),(YEAR(C2899)-2026)*12+MONTH(C2899)-8,""))</f>
        <v/>
      </c>
      <c r="T2899">
        <f>IF(AND(A2899="مصروف",R2899&gt;0,I2899="موافق",S2899&lt;&gt;"",H2899&lt;&gt;""),N(G2899),0)</f>
        <v/>
      </c>
    </row>
    <row r="2900">
      <c r="A2900" s="19" t="n"/>
      <c r="B2900" s="20">
        <f>IF(A2900="","",IF(R2900=0,"⚠ أضف سطر عهدة أولًا","DMT-"&amp;TEXT(R2900,"000")))</f>
        <v/>
      </c>
      <c r="C2900" s="21" t="n"/>
      <c r="D2900" s="20">
        <f>IF(C2900="","",IF(S2900="","خارج السنة المالية",INDEX(القوائم!$D$2:$D$13,S2900)))</f>
        <v/>
      </c>
      <c r="E2900" s="22" t="n"/>
      <c r="F2900" s="23" t="n"/>
      <c r="G2900" s="23" t="n"/>
      <c r="H2900" s="22" t="n"/>
      <c r="I2900" s="19" t="n"/>
      <c r="J2900" s="21" t="n"/>
      <c r="K2900" s="19" t="n"/>
      <c r="L2900" s="19" t="n"/>
      <c r="M2900" s="21" t="n"/>
      <c r="N2900" s="22" t="n"/>
      <c r="O2900" s="24">
        <f>IF(A2900&lt;&gt;"عهدة","",SUMIFS($G$8:$G$5007,$B$8:$B$5007,B2900,$A$8:$A$5007,"مصروف",$I$8:$I$5007,"&lt;&gt;مرفوض"))</f>
        <v/>
      </c>
      <c r="P2900" s="25">
        <f>IF(A2900&lt;&gt;"عهدة","",N(F2900)-O2900)</f>
        <v/>
      </c>
      <c r="Q2900" s="26">
        <f>IF(A2900="","",IF(A2900="عهدة",IF(N(F2900)=0,"⚠ أدخل قيمة العهدة",IF(P2900&lt;0,"⛔ عجز / زيادة مصروفات "&amp;TEXT(-P2900,"#,##0"),IF(COUNTIFS($B$8:$B$5007,B2900,$A$8:$A$5007,"مصروف",$I$8:$I$5007,"&lt;&gt;مرفوض",$K$8:$K$5007,"&lt;&gt;نعم")&gt;0,"⚠ "&amp;COUNTIFS($B$8:$B$5007,B2900,$A$8:$A$5007,"مصروف",$I$8:$I$5007,"&lt;&gt;مرفوض",$K$8:$K$5007,"&lt;&gt;نعم")&amp;" مصروف غير مسوى",IF(L2900="تمت التسوية",IF(P2900=0,"✔ متوازنة وتمت التسوية","✔ تمت التسوية – متبقي "&amp;TEXT(P2900,"#,##0")),IF(P2900&gt;0,"متبقي "&amp;TEXT(P2900,"#,##0"),"✔ متوازنة"))))),IF(R2900=0,"⚠ أضف سطر عهدة أولًا",IF(OR(C2900="",N(G2900)=0),"⚠ أكمل التاريخ والقيمة",IF(S2900="","⚠ التاريخ خارج السنة المالية",IF(H2900="","⚠ اختر بند الموازنة",IF(I2900="مرفوض","✖ مرفوض من المدير",IF(I2900&lt;&gt;"موافق","⏳ بانتظار موافقة المدير",IF(K2900&lt;&gt;"نعم","⚠ غير مسوى مع الحسابات","✔ معتمد ومسوى")))))))))</f>
        <v/>
      </c>
      <c r="R2900">
        <f>N(R2899)+IF(A2900="عهدة",1,0)</f>
        <v/>
      </c>
      <c r="S2900">
        <f>IF(C2900="","",IF(AND(C2900&gt;=DATE(2026,9,1),C2900&lt;=DATE(2027,8,31)),(YEAR(C2900)-2026)*12+MONTH(C2900)-8,""))</f>
        <v/>
      </c>
      <c r="T2900">
        <f>IF(AND(A2900="مصروف",R2900&gt;0,I2900="موافق",S2900&lt;&gt;"",H2900&lt;&gt;""),N(G2900),0)</f>
        <v/>
      </c>
    </row>
    <row r="2901">
      <c r="A2901" s="19" t="n"/>
      <c r="B2901" s="20">
        <f>IF(A2901="","",IF(R2901=0,"⚠ أضف سطر عهدة أولًا","DMT-"&amp;TEXT(R2901,"000")))</f>
        <v/>
      </c>
      <c r="C2901" s="21" t="n"/>
      <c r="D2901" s="20">
        <f>IF(C2901="","",IF(S2901="","خارج السنة المالية",INDEX(القوائم!$D$2:$D$13,S2901)))</f>
        <v/>
      </c>
      <c r="E2901" s="22" t="n"/>
      <c r="F2901" s="23" t="n"/>
      <c r="G2901" s="23" t="n"/>
      <c r="H2901" s="22" t="n"/>
      <c r="I2901" s="19" t="n"/>
      <c r="J2901" s="21" t="n"/>
      <c r="K2901" s="19" t="n"/>
      <c r="L2901" s="19" t="n"/>
      <c r="M2901" s="21" t="n"/>
      <c r="N2901" s="22" t="n"/>
      <c r="O2901" s="24">
        <f>IF(A2901&lt;&gt;"عهدة","",SUMIFS($G$8:$G$5007,$B$8:$B$5007,B2901,$A$8:$A$5007,"مصروف",$I$8:$I$5007,"&lt;&gt;مرفوض"))</f>
        <v/>
      </c>
      <c r="P2901" s="25">
        <f>IF(A2901&lt;&gt;"عهدة","",N(F2901)-O2901)</f>
        <v/>
      </c>
      <c r="Q2901" s="26">
        <f>IF(A2901="","",IF(A2901="عهدة",IF(N(F2901)=0,"⚠ أدخل قيمة العهدة",IF(P2901&lt;0,"⛔ عجز / زيادة مصروفات "&amp;TEXT(-P2901,"#,##0"),IF(COUNTIFS($B$8:$B$5007,B2901,$A$8:$A$5007,"مصروف",$I$8:$I$5007,"&lt;&gt;مرفوض",$K$8:$K$5007,"&lt;&gt;نعم")&gt;0,"⚠ "&amp;COUNTIFS($B$8:$B$5007,B2901,$A$8:$A$5007,"مصروف",$I$8:$I$5007,"&lt;&gt;مرفوض",$K$8:$K$5007,"&lt;&gt;نعم")&amp;" مصروف غير مسوى",IF(L2901="تمت التسوية",IF(P2901=0,"✔ متوازنة وتمت التسوية","✔ تمت التسوية – متبقي "&amp;TEXT(P2901,"#,##0")),IF(P2901&gt;0,"متبقي "&amp;TEXT(P2901,"#,##0"),"✔ متوازنة"))))),IF(R2901=0,"⚠ أضف سطر عهدة أولًا",IF(OR(C2901="",N(G2901)=0),"⚠ أكمل التاريخ والقيمة",IF(S2901="","⚠ التاريخ خارج السنة المالية",IF(H2901="","⚠ اختر بند الموازنة",IF(I2901="مرفوض","✖ مرفوض من المدير",IF(I2901&lt;&gt;"موافق","⏳ بانتظار موافقة المدير",IF(K2901&lt;&gt;"نعم","⚠ غير مسوى مع الحسابات","✔ معتمد ومسوى")))))))))</f>
        <v/>
      </c>
      <c r="R2901">
        <f>N(R2900)+IF(A2901="عهدة",1,0)</f>
        <v/>
      </c>
      <c r="S2901">
        <f>IF(C2901="","",IF(AND(C2901&gt;=DATE(2026,9,1),C2901&lt;=DATE(2027,8,31)),(YEAR(C2901)-2026)*12+MONTH(C2901)-8,""))</f>
        <v/>
      </c>
      <c r="T2901">
        <f>IF(AND(A2901="مصروف",R2901&gt;0,I2901="موافق",S2901&lt;&gt;"",H2901&lt;&gt;""),N(G2901),0)</f>
        <v/>
      </c>
    </row>
    <row r="2902">
      <c r="A2902" s="19" t="n"/>
      <c r="B2902" s="20">
        <f>IF(A2902="","",IF(R2902=0,"⚠ أضف سطر عهدة أولًا","DMT-"&amp;TEXT(R2902,"000")))</f>
        <v/>
      </c>
      <c r="C2902" s="21" t="n"/>
      <c r="D2902" s="20">
        <f>IF(C2902="","",IF(S2902="","خارج السنة المالية",INDEX(القوائم!$D$2:$D$13,S2902)))</f>
        <v/>
      </c>
      <c r="E2902" s="22" t="n"/>
      <c r="F2902" s="23" t="n"/>
      <c r="G2902" s="23" t="n"/>
      <c r="H2902" s="22" t="n"/>
      <c r="I2902" s="19" t="n"/>
      <c r="J2902" s="21" t="n"/>
      <c r="K2902" s="19" t="n"/>
      <c r="L2902" s="19" t="n"/>
      <c r="M2902" s="21" t="n"/>
      <c r="N2902" s="22" t="n"/>
      <c r="O2902" s="24">
        <f>IF(A2902&lt;&gt;"عهدة","",SUMIFS($G$8:$G$5007,$B$8:$B$5007,B2902,$A$8:$A$5007,"مصروف",$I$8:$I$5007,"&lt;&gt;مرفوض"))</f>
        <v/>
      </c>
      <c r="P2902" s="25">
        <f>IF(A2902&lt;&gt;"عهدة","",N(F2902)-O2902)</f>
        <v/>
      </c>
      <c r="Q2902" s="26">
        <f>IF(A2902="","",IF(A2902="عهدة",IF(N(F2902)=0,"⚠ أدخل قيمة العهدة",IF(P2902&lt;0,"⛔ عجز / زيادة مصروفات "&amp;TEXT(-P2902,"#,##0"),IF(COUNTIFS($B$8:$B$5007,B2902,$A$8:$A$5007,"مصروف",$I$8:$I$5007,"&lt;&gt;مرفوض",$K$8:$K$5007,"&lt;&gt;نعم")&gt;0,"⚠ "&amp;COUNTIFS($B$8:$B$5007,B2902,$A$8:$A$5007,"مصروف",$I$8:$I$5007,"&lt;&gt;مرفوض",$K$8:$K$5007,"&lt;&gt;نعم")&amp;" مصروف غير مسوى",IF(L2902="تمت التسوية",IF(P2902=0,"✔ متوازنة وتمت التسوية","✔ تمت التسوية – متبقي "&amp;TEXT(P2902,"#,##0")),IF(P2902&gt;0,"متبقي "&amp;TEXT(P2902,"#,##0"),"✔ متوازنة"))))),IF(R2902=0,"⚠ أضف سطر عهدة أولًا",IF(OR(C2902="",N(G2902)=0),"⚠ أكمل التاريخ والقيمة",IF(S2902="","⚠ التاريخ خارج السنة المالية",IF(H2902="","⚠ اختر بند الموازنة",IF(I2902="مرفوض","✖ مرفوض من المدير",IF(I2902&lt;&gt;"موافق","⏳ بانتظار موافقة المدير",IF(K2902&lt;&gt;"نعم","⚠ غير مسوى مع الحسابات","✔ معتمد ومسوى")))))))))</f>
        <v/>
      </c>
      <c r="R2902">
        <f>N(R2901)+IF(A2902="عهدة",1,0)</f>
        <v/>
      </c>
      <c r="S2902">
        <f>IF(C2902="","",IF(AND(C2902&gt;=DATE(2026,9,1),C2902&lt;=DATE(2027,8,31)),(YEAR(C2902)-2026)*12+MONTH(C2902)-8,""))</f>
        <v/>
      </c>
      <c r="T2902">
        <f>IF(AND(A2902="مصروف",R2902&gt;0,I2902="موافق",S2902&lt;&gt;"",H2902&lt;&gt;""),N(G2902),0)</f>
        <v/>
      </c>
    </row>
    <row r="2903">
      <c r="A2903" s="19" t="n"/>
      <c r="B2903" s="20">
        <f>IF(A2903="","",IF(R2903=0,"⚠ أضف سطر عهدة أولًا","DMT-"&amp;TEXT(R2903,"000")))</f>
        <v/>
      </c>
      <c r="C2903" s="21" t="n"/>
      <c r="D2903" s="20">
        <f>IF(C2903="","",IF(S2903="","خارج السنة المالية",INDEX(القوائم!$D$2:$D$13,S2903)))</f>
        <v/>
      </c>
      <c r="E2903" s="22" t="n"/>
      <c r="F2903" s="23" t="n"/>
      <c r="G2903" s="23" t="n"/>
      <c r="H2903" s="22" t="n"/>
      <c r="I2903" s="19" t="n"/>
      <c r="J2903" s="21" t="n"/>
      <c r="K2903" s="19" t="n"/>
      <c r="L2903" s="19" t="n"/>
      <c r="M2903" s="21" t="n"/>
      <c r="N2903" s="22" t="n"/>
      <c r="O2903" s="24">
        <f>IF(A2903&lt;&gt;"عهدة","",SUMIFS($G$8:$G$5007,$B$8:$B$5007,B2903,$A$8:$A$5007,"مصروف",$I$8:$I$5007,"&lt;&gt;مرفوض"))</f>
        <v/>
      </c>
      <c r="P2903" s="25">
        <f>IF(A2903&lt;&gt;"عهدة","",N(F2903)-O2903)</f>
        <v/>
      </c>
      <c r="Q2903" s="26">
        <f>IF(A2903="","",IF(A2903="عهدة",IF(N(F2903)=0,"⚠ أدخل قيمة العهدة",IF(P2903&lt;0,"⛔ عجز / زيادة مصروفات "&amp;TEXT(-P2903,"#,##0"),IF(COUNTIFS($B$8:$B$5007,B2903,$A$8:$A$5007,"مصروف",$I$8:$I$5007,"&lt;&gt;مرفوض",$K$8:$K$5007,"&lt;&gt;نعم")&gt;0,"⚠ "&amp;COUNTIFS($B$8:$B$5007,B2903,$A$8:$A$5007,"مصروف",$I$8:$I$5007,"&lt;&gt;مرفوض",$K$8:$K$5007,"&lt;&gt;نعم")&amp;" مصروف غير مسوى",IF(L2903="تمت التسوية",IF(P2903=0,"✔ متوازنة وتمت التسوية","✔ تمت التسوية – متبقي "&amp;TEXT(P2903,"#,##0")),IF(P2903&gt;0,"متبقي "&amp;TEXT(P2903,"#,##0"),"✔ متوازنة"))))),IF(R2903=0,"⚠ أضف سطر عهدة أولًا",IF(OR(C2903="",N(G2903)=0),"⚠ أكمل التاريخ والقيمة",IF(S2903="","⚠ التاريخ خارج السنة المالية",IF(H2903="","⚠ اختر بند الموازنة",IF(I2903="مرفوض","✖ مرفوض من المدير",IF(I2903&lt;&gt;"موافق","⏳ بانتظار موافقة المدير",IF(K2903&lt;&gt;"نعم","⚠ غير مسوى مع الحسابات","✔ معتمد ومسوى")))))))))</f>
        <v/>
      </c>
      <c r="R2903">
        <f>N(R2902)+IF(A2903="عهدة",1,0)</f>
        <v/>
      </c>
      <c r="S2903">
        <f>IF(C2903="","",IF(AND(C2903&gt;=DATE(2026,9,1),C2903&lt;=DATE(2027,8,31)),(YEAR(C2903)-2026)*12+MONTH(C2903)-8,""))</f>
        <v/>
      </c>
      <c r="T2903">
        <f>IF(AND(A2903="مصروف",R2903&gt;0,I2903="موافق",S2903&lt;&gt;"",H2903&lt;&gt;""),N(G2903),0)</f>
        <v/>
      </c>
    </row>
    <row r="2904">
      <c r="A2904" s="19" t="n"/>
      <c r="B2904" s="20">
        <f>IF(A2904="","",IF(R2904=0,"⚠ أضف سطر عهدة أولًا","DMT-"&amp;TEXT(R2904,"000")))</f>
        <v/>
      </c>
      <c r="C2904" s="21" t="n"/>
      <c r="D2904" s="20">
        <f>IF(C2904="","",IF(S2904="","خارج السنة المالية",INDEX(القوائم!$D$2:$D$13,S2904)))</f>
        <v/>
      </c>
      <c r="E2904" s="22" t="n"/>
      <c r="F2904" s="23" t="n"/>
      <c r="G2904" s="23" t="n"/>
      <c r="H2904" s="22" t="n"/>
      <c r="I2904" s="19" t="n"/>
      <c r="J2904" s="21" t="n"/>
      <c r="K2904" s="19" t="n"/>
      <c r="L2904" s="19" t="n"/>
      <c r="M2904" s="21" t="n"/>
      <c r="N2904" s="22" t="n"/>
      <c r="O2904" s="24">
        <f>IF(A2904&lt;&gt;"عهدة","",SUMIFS($G$8:$G$5007,$B$8:$B$5007,B2904,$A$8:$A$5007,"مصروف",$I$8:$I$5007,"&lt;&gt;مرفوض"))</f>
        <v/>
      </c>
      <c r="P2904" s="25">
        <f>IF(A2904&lt;&gt;"عهدة","",N(F2904)-O2904)</f>
        <v/>
      </c>
      <c r="Q2904" s="26">
        <f>IF(A2904="","",IF(A2904="عهدة",IF(N(F2904)=0,"⚠ أدخل قيمة العهدة",IF(P2904&lt;0,"⛔ عجز / زيادة مصروفات "&amp;TEXT(-P2904,"#,##0"),IF(COUNTIFS($B$8:$B$5007,B2904,$A$8:$A$5007,"مصروف",$I$8:$I$5007,"&lt;&gt;مرفوض",$K$8:$K$5007,"&lt;&gt;نعم")&gt;0,"⚠ "&amp;COUNTIFS($B$8:$B$5007,B2904,$A$8:$A$5007,"مصروف",$I$8:$I$5007,"&lt;&gt;مرفوض",$K$8:$K$5007,"&lt;&gt;نعم")&amp;" مصروف غير مسوى",IF(L2904="تمت التسوية",IF(P2904=0,"✔ متوازنة وتمت التسوية","✔ تمت التسوية – متبقي "&amp;TEXT(P2904,"#,##0")),IF(P2904&gt;0,"متبقي "&amp;TEXT(P2904,"#,##0"),"✔ متوازنة"))))),IF(R2904=0,"⚠ أضف سطر عهدة أولًا",IF(OR(C2904="",N(G2904)=0),"⚠ أكمل التاريخ والقيمة",IF(S2904="","⚠ التاريخ خارج السنة المالية",IF(H2904="","⚠ اختر بند الموازنة",IF(I2904="مرفوض","✖ مرفوض من المدير",IF(I2904&lt;&gt;"موافق","⏳ بانتظار موافقة المدير",IF(K2904&lt;&gt;"نعم","⚠ غير مسوى مع الحسابات","✔ معتمد ومسوى")))))))))</f>
        <v/>
      </c>
      <c r="R2904">
        <f>N(R2903)+IF(A2904="عهدة",1,0)</f>
        <v/>
      </c>
      <c r="S2904">
        <f>IF(C2904="","",IF(AND(C2904&gt;=DATE(2026,9,1),C2904&lt;=DATE(2027,8,31)),(YEAR(C2904)-2026)*12+MONTH(C2904)-8,""))</f>
        <v/>
      </c>
      <c r="T2904">
        <f>IF(AND(A2904="مصروف",R2904&gt;0,I2904="موافق",S2904&lt;&gt;"",H2904&lt;&gt;""),N(G2904),0)</f>
        <v/>
      </c>
    </row>
    <row r="2905">
      <c r="A2905" s="19" t="n"/>
      <c r="B2905" s="20">
        <f>IF(A2905="","",IF(R2905=0,"⚠ أضف سطر عهدة أولًا","DMT-"&amp;TEXT(R2905,"000")))</f>
        <v/>
      </c>
      <c r="C2905" s="21" t="n"/>
      <c r="D2905" s="20">
        <f>IF(C2905="","",IF(S2905="","خارج السنة المالية",INDEX(القوائم!$D$2:$D$13,S2905)))</f>
        <v/>
      </c>
      <c r="E2905" s="22" t="n"/>
      <c r="F2905" s="23" t="n"/>
      <c r="G2905" s="23" t="n"/>
      <c r="H2905" s="22" t="n"/>
      <c r="I2905" s="19" t="n"/>
      <c r="J2905" s="21" t="n"/>
      <c r="K2905" s="19" t="n"/>
      <c r="L2905" s="19" t="n"/>
      <c r="M2905" s="21" t="n"/>
      <c r="N2905" s="22" t="n"/>
      <c r="O2905" s="24">
        <f>IF(A2905&lt;&gt;"عهدة","",SUMIFS($G$8:$G$5007,$B$8:$B$5007,B2905,$A$8:$A$5007,"مصروف",$I$8:$I$5007,"&lt;&gt;مرفوض"))</f>
        <v/>
      </c>
      <c r="P2905" s="25">
        <f>IF(A2905&lt;&gt;"عهدة","",N(F2905)-O2905)</f>
        <v/>
      </c>
      <c r="Q2905" s="26">
        <f>IF(A2905="","",IF(A2905="عهدة",IF(N(F2905)=0,"⚠ أدخل قيمة العهدة",IF(P2905&lt;0,"⛔ عجز / زيادة مصروفات "&amp;TEXT(-P2905,"#,##0"),IF(COUNTIFS($B$8:$B$5007,B2905,$A$8:$A$5007,"مصروف",$I$8:$I$5007,"&lt;&gt;مرفوض",$K$8:$K$5007,"&lt;&gt;نعم")&gt;0,"⚠ "&amp;COUNTIFS($B$8:$B$5007,B2905,$A$8:$A$5007,"مصروف",$I$8:$I$5007,"&lt;&gt;مرفوض",$K$8:$K$5007,"&lt;&gt;نعم")&amp;" مصروف غير مسوى",IF(L2905="تمت التسوية",IF(P2905=0,"✔ متوازنة وتمت التسوية","✔ تمت التسوية – متبقي "&amp;TEXT(P2905,"#,##0")),IF(P2905&gt;0,"متبقي "&amp;TEXT(P2905,"#,##0"),"✔ متوازنة"))))),IF(R2905=0,"⚠ أضف سطر عهدة أولًا",IF(OR(C2905="",N(G2905)=0),"⚠ أكمل التاريخ والقيمة",IF(S2905="","⚠ التاريخ خارج السنة المالية",IF(H2905="","⚠ اختر بند الموازنة",IF(I2905="مرفوض","✖ مرفوض من المدير",IF(I2905&lt;&gt;"موافق","⏳ بانتظار موافقة المدير",IF(K2905&lt;&gt;"نعم","⚠ غير مسوى مع الحسابات","✔ معتمد ومسوى")))))))))</f>
        <v/>
      </c>
      <c r="R2905">
        <f>N(R2904)+IF(A2905="عهدة",1,0)</f>
        <v/>
      </c>
      <c r="S2905">
        <f>IF(C2905="","",IF(AND(C2905&gt;=DATE(2026,9,1),C2905&lt;=DATE(2027,8,31)),(YEAR(C2905)-2026)*12+MONTH(C2905)-8,""))</f>
        <v/>
      </c>
      <c r="T2905">
        <f>IF(AND(A2905="مصروف",R2905&gt;0,I2905="موافق",S2905&lt;&gt;"",H2905&lt;&gt;""),N(G2905),0)</f>
        <v/>
      </c>
    </row>
    <row r="2906">
      <c r="A2906" s="19" t="n"/>
      <c r="B2906" s="20">
        <f>IF(A2906="","",IF(R2906=0,"⚠ أضف سطر عهدة أولًا","DMT-"&amp;TEXT(R2906,"000")))</f>
        <v/>
      </c>
      <c r="C2906" s="21" t="n"/>
      <c r="D2906" s="20">
        <f>IF(C2906="","",IF(S2906="","خارج السنة المالية",INDEX(القوائم!$D$2:$D$13,S2906)))</f>
        <v/>
      </c>
      <c r="E2906" s="22" t="n"/>
      <c r="F2906" s="23" t="n"/>
      <c r="G2906" s="23" t="n"/>
      <c r="H2906" s="22" t="n"/>
      <c r="I2906" s="19" t="n"/>
      <c r="J2906" s="21" t="n"/>
      <c r="K2906" s="19" t="n"/>
      <c r="L2906" s="19" t="n"/>
      <c r="M2906" s="21" t="n"/>
      <c r="N2906" s="22" t="n"/>
      <c r="O2906" s="24">
        <f>IF(A2906&lt;&gt;"عهدة","",SUMIFS($G$8:$G$5007,$B$8:$B$5007,B2906,$A$8:$A$5007,"مصروف",$I$8:$I$5007,"&lt;&gt;مرفوض"))</f>
        <v/>
      </c>
      <c r="P2906" s="25">
        <f>IF(A2906&lt;&gt;"عهدة","",N(F2906)-O2906)</f>
        <v/>
      </c>
      <c r="Q2906" s="26">
        <f>IF(A2906="","",IF(A2906="عهدة",IF(N(F2906)=0,"⚠ أدخل قيمة العهدة",IF(P2906&lt;0,"⛔ عجز / زيادة مصروفات "&amp;TEXT(-P2906,"#,##0"),IF(COUNTIFS($B$8:$B$5007,B2906,$A$8:$A$5007,"مصروف",$I$8:$I$5007,"&lt;&gt;مرفوض",$K$8:$K$5007,"&lt;&gt;نعم")&gt;0,"⚠ "&amp;COUNTIFS($B$8:$B$5007,B2906,$A$8:$A$5007,"مصروف",$I$8:$I$5007,"&lt;&gt;مرفوض",$K$8:$K$5007,"&lt;&gt;نعم")&amp;" مصروف غير مسوى",IF(L2906="تمت التسوية",IF(P2906=0,"✔ متوازنة وتمت التسوية","✔ تمت التسوية – متبقي "&amp;TEXT(P2906,"#,##0")),IF(P2906&gt;0,"متبقي "&amp;TEXT(P2906,"#,##0"),"✔ متوازنة"))))),IF(R2906=0,"⚠ أضف سطر عهدة أولًا",IF(OR(C2906="",N(G2906)=0),"⚠ أكمل التاريخ والقيمة",IF(S2906="","⚠ التاريخ خارج السنة المالية",IF(H2906="","⚠ اختر بند الموازنة",IF(I2906="مرفوض","✖ مرفوض من المدير",IF(I2906&lt;&gt;"موافق","⏳ بانتظار موافقة المدير",IF(K2906&lt;&gt;"نعم","⚠ غير مسوى مع الحسابات","✔ معتمد ومسوى")))))))))</f>
        <v/>
      </c>
      <c r="R2906">
        <f>N(R2905)+IF(A2906="عهدة",1,0)</f>
        <v/>
      </c>
      <c r="S2906">
        <f>IF(C2906="","",IF(AND(C2906&gt;=DATE(2026,9,1),C2906&lt;=DATE(2027,8,31)),(YEAR(C2906)-2026)*12+MONTH(C2906)-8,""))</f>
        <v/>
      </c>
      <c r="T2906">
        <f>IF(AND(A2906="مصروف",R2906&gt;0,I2906="موافق",S2906&lt;&gt;"",H2906&lt;&gt;""),N(G2906),0)</f>
        <v/>
      </c>
    </row>
    <row r="2907">
      <c r="A2907" s="19" t="n"/>
      <c r="B2907" s="20">
        <f>IF(A2907="","",IF(R2907=0,"⚠ أضف سطر عهدة أولًا","DMT-"&amp;TEXT(R2907,"000")))</f>
        <v/>
      </c>
      <c r="C2907" s="21" t="n"/>
      <c r="D2907" s="20">
        <f>IF(C2907="","",IF(S2907="","خارج السنة المالية",INDEX(القوائم!$D$2:$D$13,S2907)))</f>
        <v/>
      </c>
      <c r="E2907" s="22" t="n"/>
      <c r="F2907" s="23" t="n"/>
      <c r="G2907" s="23" t="n"/>
      <c r="H2907" s="22" t="n"/>
      <c r="I2907" s="19" t="n"/>
      <c r="J2907" s="21" t="n"/>
      <c r="K2907" s="19" t="n"/>
      <c r="L2907" s="19" t="n"/>
      <c r="M2907" s="21" t="n"/>
      <c r="N2907" s="22" t="n"/>
      <c r="O2907" s="24">
        <f>IF(A2907&lt;&gt;"عهدة","",SUMIFS($G$8:$G$5007,$B$8:$B$5007,B2907,$A$8:$A$5007,"مصروف",$I$8:$I$5007,"&lt;&gt;مرفوض"))</f>
        <v/>
      </c>
      <c r="P2907" s="25">
        <f>IF(A2907&lt;&gt;"عهدة","",N(F2907)-O2907)</f>
        <v/>
      </c>
      <c r="Q2907" s="26">
        <f>IF(A2907="","",IF(A2907="عهدة",IF(N(F2907)=0,"⚠ أدخل قيمة العهدة",IF(P2907&lt;0,"⛔ عجز / زيادة مصروفات "&amp;TEXT(-P2907,"#,##0"),IF(COUNTIFS($B$8:$B$5007,B2907,$A$8:$A$5007,"مصروف",$I$8:$I$5007,"&lt;&gt;مرفوض",$K$8:$K$5007,"&lt;&gt;نعم")&gt;0,"⚠ "&amp;COUNTIFS($B$8:$B$5007,B2907,$A$8:$A$5007,"مصروف",$I$8:$I$5007,"&lt;&gt;مرفوض",$K$8:$K$5007,"&lt;&gt;نعم")&amp;" مصروف غير مسوى",IF(L2907="تمت التسوية",IF(P2907=0,"✔ متوازنة وتمت التسوية","✔ تمت التسوية – متبقي "&amp;TEXT(P2907,"#,##0")),IF(P2907&gt;0,"متبقي "&amp;TEXT(P2907,"#,##0"),"✔ متوازنة"))))),IF(R2907=0,"⚠ أضف سطر عهدة أولًا",IF(OR(C2907="",N(G2907)=0),"⚠ أكمل التاريخ والقيمة",IF(S2907="","⚠ التاريخ خارج السنة المالية",IF(H2907="","⚠ اختر بند الموازنة",IF(I2907="مرفوض","✖ مرفوض من المدير",IF(I2907&lt;&gt;"موافق","⏳ بانتظار موافقة المدير",IF(K2907&lt;&gt;"نعم","⚠ غير مسوى مع الحسابات","✔ معتمد ومسوى")))))))))</f>
        <v/>
      </c>
      <c r="R2907">
        <f>N(R2906)+IF(A2907="عهدة",1,0)</f>
        <v/>
      </c>
      <c r="S2907">
        <f>IF(C2907="","",IF(AND(C2907&gt;=DATE(2026,9,1),C2907&lt;=DATE(2027,8,31)),(YEAR(C2907)-2026)*12+MONTH(C2907)-8,""))</f>
        <v/>
      </c>
      <c r="T2907">
        <f>IF(AND(A2907="مصروف",R2907&gt;0,I2907="موافق",S2907&lt;&gt;"",H2907&lt;&gt;""),N(G2907),0)</f>
        <v/>
      </c>
    </row>
    <row r="2908">
      <c r="A2908" s="19" t="n"/>
      <c r="B2908" s="20">
        <f>IF(A2908="","",IF(R2908=0,"⚠ أضف سطر عهدة أولًا","DMT-"&amp;TEXT(R2908,"000")))</f>
        <v/>
      </c>
      <c r="C2908" s="21" t="n"/>
      <c r="D2908" s="20">
        <f>IF(C2908="","",IF(S2908="","خارج السنة المالية",INDEX(القوائم!$D$2:$D$13,S2908)))</f>
        <v/>
      </c>
      <c r="E2908" s="22" t="n"/>
      <c r="F2908" s="23" t="n"/>
      <c r="G2908" s="23" t="n"/>
      <c r="H2908" s="22" t="n"/>
      <c r="I2908" s="19" t="n"/>
      <c r="J2908" s="21" t="n"/>
      <c r="K2908" s="19" t="n"/>
      <c r="L2908" s="19" t="n"/>
      <c r="M2908" s="21" t="n"/>
      <c r="N2908" s="22" t="n"/>
      <c r="O2908" s="24">
        <f>IF(A2908&lt;&gt;"عهدة","",SUMIFS($G$8:$G$5007,$B$8:$B$5007,B2908,$A$8:$A$5007,"مصروف",$I$8:$I$5007,"&lt;&gt;مرفوض"))</f>
        <v/>
      </c>
      <c r="P2908" s="25">
        <f>IF(A2908&lt;&gt;"عهدة","",N(F2908)-O2908)</f>
        <v/>
      </c>
      <c r="Q2908" s="26">
        <f>IF(A2908="","",IF(A2908="عهدة",IF(N(F2908)=0,"⚠ أدخل قيمة العهدة",IF(P2908&lt;0,"⛔ عجز / زيادة مصروفات "&amp;TEXT(-P2908,"#,##0"),IF(COUNTIFS($B$8:$B$5007,B2908,$A$8:$A$5007,"مصروف",$I$8:$I$5007,"&lt;&gt;مرفوض",$K$8:$K$5007,"&lt;&gt;نعم")&gt;0,"⚠ "&amp;COUNTIFS($B$8:$B$5007,B2908,$A$8:$A$5007,"مصروف",$I$8:$I$5007,"&lt;&gt;مرفوض",$K$8:$K$5007,"&lt;&gt;نعم")&amp;" مصروف غير مسوى",IF(L2908="تمت التسوية",IF(P2908=0,"✔ متوازنة وتمت التسوية","✔ تمت التسوية – متبقي "&amp;TEXT(P2908,"#,##0")),IF(P2908&gt;0,"متبقي "&amp;TEXT(P2908,"#,##0"),"✔ متوازنة"))))),IF(R2908=0,"⚠ أضف سطر عهدة أولًا",IF(OR(C2908="",N(G2908)=0),"⚠ أكمل التاريخ والقيمة",IF(S2908="","⚠ التاريخ خارج السنة المالية",IF(H2908="","⚠ اختر بند الموازنة",IF(I2908="مرفوض","✖ مرفوض من المدير",IF(I2908&lt;&gt;"موافق","⏳ بانتظار موافقة المدير",IF(K2908&lt;&gt;"نعم","⚠ غير مسوى مع الحسابات","✔ معتمد ومسوى")))))))))</f>
        <v/>
      </c>
      <c r="R2908">
        <f>N(R2907)+IF(A2908="عهدة",1,0)</f>
        <v/>
      </c>
      <c r="S2908">
        <f>IF(C2908="","",IF(AND(C2908&gt;=DATE(2026,9,1),C2908&lt;=DATE(2027,8,31)),(YEAR(C2908)-2026)*12+MONTH(C2908)-8,""))</f>
        <v/>
      </c>
      <c r="T2908">
        <f>IF(AND(A2908="مصروف",R2908&gt;0,I2908="موافق",S2908&lt;&gt;"",H2908&lt;&gt;""),N(G2908),0)</f>
        <v/>
      </c>
    </row>
    <row r="2909">
      <c r="A2909" s="19" t="n"/>
      <c r="B2909" s="20">
        <f>IF(A2909="","",IF(R2909=0,"⚠ أضف سطر عهدة أولًا","DMT-"&amp;TEXT(R2909,"000")))</f>
        <v/>
      </c>
      <c r="C2909" s="21" t="n"/>
      <c r="D2909" s="20">
        <f>IF(C2909="","",IF(S2909="","خارج السنة المالية",INDEX(القوائم!$D$2:$D$13,S2909)))</f>
        <v/>
      </c>
      <c r="E2909" s="22" t="n"/>
      <c r="F2909" s="23" t="n"/>
      <c r="G2909" s="23" t="n"/>
      <c r="H2909" s="22" t="n"/>
      <c r="I2909" s="19" t="n"/>
      <c r="J2909" s="21" t="n"/>
      <c r="K2909" s="19" t="n"/>
      <c r="L2909" s="19" t="n"/>
      <c r="M2909" s="21" t="n"/>
      <c r="N2909" s="22" t="n"/>
      <c r="O2909" s="24">
        <f>IF(A2909&lt;&gt;"عهدة","",SUMIFS($G$8:$G$5007,$B$8:$B$5007,B2909,$A$8:$A$5007,"مصروف",$I$8:$I$5007,"&lt;&gt;مرفوض"))</f>
        <v/>
      </c>
      <c r="P2909" s="25">
        <f>IF(A2909&lt;&gt;"عهدة","",N(F2909)-O2909)</f>
        <v/>
      </c>
      <c r="Q2909" s="26">
        <f>IF(A2909="","",IF(A2909="عهدة",IF(N(F2909)=0,"⚠ أدخل قيمة العهدة",IF(P2909&lt;0,"⛔ عجز / زيادة مصروفات "&amp;TEXT(-P2909,"#,##0"),IF(COUNTIFS($B$8:$B$5007,B2909,$A$8:$A$5007,"مصروف",$I$8:$I$5007,"&lt;&gt;مرفوض",$K$8:$K$5007,"&lt;&gt;نعم")&gt;0,"⚠ "&amp;COUNTIFS($B$8:$B$5007,B2909,$A$8:$A$5007,"مصروف",$I$8:$I$5007,"&lt;&gt;مرفوض",$K$8:$K$5007,"&lt;&gt;نعم")&amp;" مصروف غير مسوى",IF(L2909="تمت التسوية",IF(P2909=0,"✔ متوازنة وتمت التسوية","✔ تمت التسوية – متبقي "&amp;TEXT(P2909,"#,##0")),IF(P2909&gt;0,"متبقي "&amp;TEXT(P2909,"#,##0"),"✔ متوازنة"))))),IF(R2909=0,"⚠ أضف سطر عهدة أولًا",IF(OR(C2909="",N(G2909)=0),"⚠ أكمل التاريخ والقيمة",IF(S2909="","⚠ التاريخ خارج السنة المالية",IF(H2909="","⚠ اختر بند الموازنة",IF(I2909="مرفوض","✖ مرفوض من المدير",IF(I2909&lt;&gt;"موافق","⏳ بانتظار موافقة المدير",IF(K2909&lt;&gt;"نعم","⚠ غير مسوى مع الحسابات","✔ معتمد ومسوى")))))))))</f>
        <v/>
      </c>
      <c r="R2909">
        <f>N(R2908)+IF(A2909="عهدة",1,0)</f>
        <v/>
      </c>
      <c r="S2909">
        <f>IF(C2909="","",IF(AND(C2909&gt;=DATE(2026,9,1),C2909&lt;=DATE(2027,8,31)),(YEAR(C2909)-2026)*12+MONTH(C2909)-8,""))</f>
        <v/>
      </c>
      <c r="T2909">
        <f>IF(AND(A2909="مصروف",R2909&gt;0,I2909="موافق",S2909&lt;&gt;"",H2909&lt;&gt;""),N(G2909),0)</f>
        <v/>
      </c>
    </row>
    <row r="2910">
      <c r="A2910" s="19" t="n"/>
      <c r="B2910" s="20">
        <f>IF(A2910="","",IF(R2910=0,"⚠ أضف سطر عهدة أولًا","DMT-"&amp;TEXT(R2910,"000")))</f>
        <v/>
      </c>
      <c r="C2910" s="21" t="n"/>
      <c r="D2910" s="20">
        <f>IF(C2910="","",IF(S2910="","خارج السنة المالية",INDEX(القوائم!$D$2:$D$13,S2910)))</f>
        <v/>
      </c>
      <c r="E2910" s="22" t="n"/>
      <c r="F2910" s="23" t="n"/>
      <c r="G2910" s="23" t="n"/>
      <c r="H2910" s="22" t="n"/>
      <c r="I2910" s="19" t="n"/>
      <c r="J2910" s="21" t="n"/>
      <c r="K2910" s="19" t="n"/>
      <c r="L2910" s="19" t="n"/>
      <c r="M2910" s="21" t="n"/>
      <c r="N2910" s="22" t="n"/>
      <c r="O2910" s="24">
        <f>IF(A2910&lt;&gt;"عهدة","",SUMIFS($G$8:$G$5007,$B$8:$B$5007,B2910,$A$8:$A$5007,"مصروف",$I$8:$I$5007,"&lt;&gt;مرفوض"))</f>
        <v/>
      </c>
      <c r="P2910" s="25">
        <f>IF(A2910&lt;&gt;"عهدة","",N(F2910)-O2910)</f>
        <v/>
      </c>
      <c r="Q2910" s="26">
        <f>IF(A2910="","",IF(A2910="عهدة",IF(N(F2910)=0,"⚠ أدخل قيمة العهدة",IF(P2910&lt;0,"⛔ عجز / زيادة مصروفات "&amp;TEXT(-P2910,"#,##0"),IF(COUNTIFS($B$8:$B$5007,B2910,$A$8:$A$5007,"مصروف",$I$8:$I$5007,"&lt;&gt;مرفوض",$K$8:$K$5007,"&lt;&gt;نعم")&gt;0,"⚠ "&amp;COUNTIFS($B$8:$B$5007,B2910,$A$8:$A$5007,"مصروف",$I$8:$I$5007,"&lt;&gt;مرفوض",$K$8:$K$5007,"&lt;&gt;نعم")&amp;" مصروف غير مسوى",IF(L2910="تمت التسوية",IF(P2910=0,"✔ متوازنة وتمت التسوية","✔ تمت التسوية – متبقي "&amp;TEXT(P2910,"#,##0")),IF(P2910&gt;0,"متبقي "&amp;TEXT(P2910,"#,##0"),"✔ متوازنة"))))),IF(R2910=0,"⚠ أضف سطر عهدة أولًا",IF(OR(C2910="",N(G2910)=0),"⚠ أكمل التاريخ والقيمة",IF(S2910="","⚠ التاريخ خارج السنة المالية",IF(H2910="","⚠ اختر بند الموازنة",IF(I2910="مرفوض","✖ مرفوض من المدير",IF(I2910&lt;&gt;"موافق","⏳ بانتظار موافقة المدير",IF(K2910&lt;&gt;"نعم","⚠ غير مسوى مع الحسابات","✔ معتمد ومسوى")))))))))</f>
        <v/>
      </c>
      <c r="R2910">
        <f>N(R2909)+IF(A2910="عهدة",1,0)</f>
        <v/>
      </c>
      <c r="S2910">
        <f>IF(C2910="","",IF(AND(C2910&gt;=DATE(2026,9,1),C2910&lt;=DATE(2027,8,31)),(YEAR(C2910)-2026)*12+MONTH(C2910)-8,""))</f>
        <v/>
      </c>
      <c r="T2910">
        <f>IF(AND(A2910="مصروف",R2910&gt;0,I2910="موافق",S2910&lt;&gt;"",H2910&lt;&gt;""),N(G2910),0)</f>
        <v/>
      </c>
    </row>
    <row r="2911">
      <c r="A2911" s="19" t="n"/>
      <c r="B2911" s="20">
        <f>IF(A2911="","",IF(R2911=0,"⚠ أضف سطر عهدة أولًا","DMT-"&amp;TEXT(R2911,"000")))</f>
        <v/>
      </c>
      <c r="C2911" s="21" t="n"/>
      <c r="D2911" s="20">
        <f>IF(C2911="","",IF(S2911="","خارج السنة المالية",INDEX(القوائم!$D$2:$D$13,S2911)))</f>
        <v/>
      </c>
      <c r="E2911" s="22" t="n"/>
      <c r="F2911" s="23" t="n"/>
      <c r="G2911" s="23" t="n"/>
      <c r="H2911" s="22" t="n"/>
      <c r="I2911" s="19" t="n"/>
      <c r="J2911" s="21" t="n"/>
      <c r="K2911" s="19" t="n"/>
      <c r="L2911" s="19" t="n"/>
      <c r="M2911" s="21" t="n"/>
      <c r="N2911" s="22" t="n"/>
      <c r="O2911" s="24">
        <f>IF(A2911&lt;&gt;"عهدة","",SUMIFS($G$8:$G$5007,$B$8:$B$5007,B2911,$A$8:$A$5007,"مصروف",$I$8:$I$5007,"&lt;&gt;مرفوض"))</f>
        <v/>
      </c>
      <c r="P2911" s="25">
        <f>IF(A2911&lt;&gt;"عهدة","",N(F2911)-O2911)</f>
        <v/>
      </c>
      <c r="Q2911" s="26">
        <f>IF(A2911="","",IF(A2911="عهدة",IF(N(F2911)=0,"⚠ أدخل قيمة العهدة",IF(P2911&lt;0,"⛔ عجز / زيادة مصروفات "&amp;TEXT(-P2911,"#,##0"),IF(COUNTIFS($B$8:$B$5007,B2911,$A$8:$A$5007,"مصروف",$I$8:$I$5007,"&lt;&gt;مرفوض",$K$8:$K$5007,"&lt;&gt;نعم")&gt;0,"⚠ "&amp;COUNTIFS($B$8:$B$5007,B2911,$A$8:$A$5007,"مصروف",$I$8:$I$5007,"&lt;&gt;مرفوض",$K$8:$K$5007,"&lt;&gt;نعم")&amp;" مصروف غير مسوى",IF(L2911="تمت التسوية",IF(P2911=0,"✔ متوازنة وتمت التسوية","✔ تمت التسوية – متبقي "&amp;TEXT(P2911,"#,##0")),IF(P2911&gt;0,"متبقي "&amp;TEXT(P2911,"#,##0"),"✔ متوازنة"))))),IF(R2911=0,"⚠ أضف سطر عهدة أولًا",IF(OR(C2911="",N(G2911)=0),"⚠ أكمل التاريخ والقيمة",IF(S2911="","⚠ التاريخ خارج السنة المالية",IF(H2911="","⚠ اختر بند الموازنة",IF(I2911="مرفوض","✖ مرفوض من المدير",IF(I2911&lt;&gt;"موافق","⏳ بانتظار موافقة المدير",IF(K2911&lt;&gt;"نعم","⚠ غير مسوى مع الحسابات","✔ معتمد ومسوى")))))))))</f>
        <v/>
      </c>
      <c r="R2911">
        <f>N(R2910)+IF(A2911="عهدة",1,0)</f>
        <v/>
      </c>
      <c r="S2911">
        <f>IF(C2911="","",IF(AND(C2911&gt;=DATE(2026,9,1),C2911&lt;=DATE(2027,8,31)),(YEAR(C2911)-2026)*12+MONTH(C2911)-8,""))</f>
        <v/>
      </c>
      <c r="T2911">
        <f>IF(AND(A2911="مصروف",R2911&gt;0,I2911="موافق",S2911&lt;&gt;"",H2911&lt;&gt;""),N(G2911),0)</f>
        <v/>
      </c>
    </row>
    <row r="2912">
      <c r="A2912" s="19" t="n"/>
      <c r="B2912" s="20">
        <f>IF(A2912="","",IF(R2912=0,"⚠ أضف سطر عهدة أولًا","DMT-"&amp;TEXT(R2912,"000")))</f>
        <v/>
      </c>
      <c r="C2912" s="21" t="n"/>
      <c r="D2912" s="20">
        <f>IF(C2912="","",IF(S2912="","خارج السنة المالية",INDEX(القوائم!$D$2:$D$13,S2912)))</f>
        <v/>
      </c>
      <c r="E2912" s="22" t="n"/>
      <c r="F2912" s="23" t="n"/>
      <c r="G2912" s="23" t="n"/>
      <c r="H2912" s="22" t="n"/>
      <c r="I2912" s="19" t="n"/>
      <c r="J2912" s="21" t="n"/>
      <c r="K2912" s="19" t="n"/>
      <c r="L2912" s="19" t="n"/>
      <c r="M2912" s="21" t="n"/>
      <c r="N2912" s="22" t="n"/>
      <c r="O2912" s="24">
        <f>IF(A2912&lt;&gt;"عهدة","",SUMIFS($G$8:$G$5007,$B$8:$B$5007,B2912,$A$8:$A$5007,"مصروف",$I$8:$I$5007,"&lt;&gt;مرفوض"))</f>
        <v/>
      </c>
      <c r="P2912" s="25">
        <f>IF(A2912&lt;&gt;"عهدة","",N(F2912)-O2912)</f>
        <v/>
      </c>
      <c r="Q2912" s="26">
        <f>IF(A2912="","",IF(A2912="عهدة",IF(N(F2912)=0,"⚠ أدخل قيمة العهدة",IF(P2912&lt;0,"⛔ عجز / زيادة مصروفات "&amp;TEXT(-P2912,"#,##0"),IF(COUNTIFS($B$8:$B$5007,B2912,$A$8:$A$5007,"مصروف",$I$8:$I$5007,"&lt;&gt;مرفوض",$K$8:$K$5007,"&lt;&gt;نعم")&gt;0,"⚠ "&amp;COUNTIFS($B$8:$B$5007,B2912,$A$8:$A$5007,"مصروف",$I$8:$I$5007,"&lt;&gt;مرفوض",$K$8:$K$5007,"&lt;&gt;نعم")&amp;" مصروف غير مسوى",IF(L2912="تمت التسوية",IF(P2912=0,"✔ متوازنة وتمت التسوية","✔ تمت التسوية – متبقي "&amp;TEXT(P2912,"#,##0")),IF(P2912&gt;0,"متبقي "&amp;TEXT(P2912,"#,##0"),"✔ متوازنة"))))),IF(R2912=0,"⚠ أضف سطر عهدة أولًا",IF(OR(C2912="",N(G2912)=0),"⚠ أكمل التاريخ والقيمة",IF(S2912="","⚠ التاريخ خارج السنة المالية",IF(H2912="","⚠ اختر بند الموازنة",IF(I2912="مرفوض","✖ مرفوض من المدير",IF(I2912&lt;&gt;"موافق","⏳ بانتظار موافقة المدير",IF(K2912&lt;&gt;"نعم","⚠ غير مسوى مع الحسابات","✔ معتمد ومسوى")))))))))</f>
        <v/>
      </c>
      <c r="R2912">
        <f>N(R2911)+IF(A2912="عهدة",1,0)</f>
        <v/>
      </c>
      <c r="S2912">
        <f>IF(C2912="","",IF(AND(C2912&gt;=DATE(2026,9,1),C2912&lt;=DATE(2027,8,31)),(YEAR(C2912)-2026)*12+MONTH(C2912)-8,""))</f>
        <v/>
      </c>
      <c r="T2912">
        <f>IF(AND(A2912="مصروف",R2912&gt;0,I2912="موافق",S2912&lt;&gt;"",H2912&lt;&gt;""),N(G2912),0)</f>
        <v/>
      </c>
    </row>
    <row r="2913">
      <c r="A2913" s="19" t="n"/>
      <c r="B2913" s="20">
        <f>IF(A2913="","",IF(R2913=0,"⚠ أضف سطر عهدة أولًا","DMT-"&amp;TEXT(R2913,"000")))</f>
        <v/>
      </c>
      <c r="C2913" s="21" t="n"/>
      <c r="D2913" s="20">
        <f>IF(C2913="","",IF(S2913="","خارج السنة المالية",INDEX(القوائم!$D$2:$D$13,S2913)))</f>
        <v/>
      </c>
      <c r="E2913" s="22" t="n"/>
      <c r="F2913" s="23" t="n"/>
      <c r="G2913" s="23" t="n"/>
      <c r="H2913" s="22" t="n"/>
      <c r="I2913" s="19" t="n"/>
      <c r="J2913" s="21" t="n"/>
      <c r="K2913" s="19" t="n"/>
      <c r="L2913" s="19" t="n"/>
      <c r="M2913" s="21" t="n"/>
      <c r="N2913" s="22" t="n"/>
      <c r="O2913" s="24">
        <f>IF(A2913&lt;&gt;"عهدة","",SUMIFS($G$8:$G$5007,$B$8:$B$5007,B2913,$A$8:$A$5007,"مصروف",$I$8:$I$5007,"&lt;&gt;مرفوض"))</f>
        <v/>
      </c>
      <c r="P2913" s="25">
        <f>IF(A2913&lt;&gt;"عهدة","",N(F2913)-O2913)</f>
        <v/>
      </c>
      <c r="Q2913" s="26">
        <f>IF(A2913="","",IF(A2913="عهدة",IF(N(F2913)=0,"⚠ أدخل قيمة العهدة",IF(P2913&lt;0,"⛔ عجز / زيادة مصروفات "&amp;TEXT(-P2913,"#,##0"),IF(COUNTIFS($B$8:$B$5007,B2913,$A$8:$A$5007,"مصروف",$I$8:$I$5007,"&lt;&gt;مرفوض",$K$8:$K$5007,"&lt;&gt;نعم")&gt;0,"⚠ "&amp;COUNTIFS($B$8:$B$5007,B2913,$A$8:$A$5007,"مصروف",$I$8:$I$5007,"&lt;&gt;مرفوض",$K$8:$K$5007,"&lt;&gt;نعم")&amp;" مصروف غير مسوى",IF(L2913="تمت التسوية",IF(P2913=0,"✔ متوازنة وتمت التسوية","✔ تمت التسوية – متبقي "&amp;TEXT(P2913,"#,##0")),IF(P2913&gt;0,"متبقي "&amp;TEXT(P2913,"#,##0"),"✔ متوازنة"))))),IF(R2913=0,"⚠ أضف سطر عهدة أولًا",IF(OR(C2913="",N(G2913)=0),"⚠ أكمل التاريخ والقيمة",IF(S2913="","⚠ التاريخ خارج السنة المالية",IF(H2913="","⚠ اختر بند الموازنة",IF(I2913="مرفوض","✖ مرفوض من المدير",IF(I2913&lt;&gt;"موافق","⏳ بانتظار موافقة المدير",IF(K2913&lt;&gt;"نعم","⚠ غير مسوى مع الحسابات","✔ معتمد ومسوى")))))))))</f>
        <v/>
      </c>
      <c r="R2913">
        <f>N(R2912)+IF(A2913="عهدة",1,0)</f>
        <v/>
      </c>
      <c r="S2913">
        <f>IF(C2913="","",IF(AND(C2913&gt;=DATE(2026,9,1),C2913&lt;=DATE(2027,8,31)),(YEAR(C2913)-2026)*12+MONTH(C2913)-8,""))</f>
        <v/>
      </c>
      <c r="T2913">
        <f>IF(AND(A2913="مصروف",R2913&gt;0,I2913="موافق",S2913&lt;&gt;"",H2913&lt;&gt;""),N(G2913),0)</f>
        <v/>
      </c>
    </row>
    <row r="2914">
      <c r="A2914" s="19" t="n"/>
      <c r="B2914" s="20">
        <f>IF(A2914="","",IF(R2914=0,"⚠ أضف سطر عهدة أولًا","DMT-"&amp;TEXT(R2914,"000")))</f>
        <v/>
      </c>
      <c r="C2914" s="21" t="n"/>
      <c r="D2914" s="20">
        <f>IF(C2914="","",IF(S2914="","خارج السنة المالية",INDEX(القوائم!$D$2:$D$13,S2914)))</f>
        <v/>
      </c>
      <c r="E2914" s="22" t="n"/>
      <c r="F2914" s="23" t="n"/>
      <c r="G2914" s="23" t="n"/>
      <c r="H2914" s="22" t="n"/>
      <c r="I2914" s="19" t="n"/>
      <c r="J2914" s="21" t="n"/>
      <c r="K2914" s="19" t="n"/>
      <c r="L2914" s="19" t="n"/>
      <c r="M2914" s="21" t="n"/>
      <c r="N2914" s="22" t="n"/>
      <c r="O2914" s="24">
        <f>IF(A2914&lt;&gt;"عهدة","",SUMIFS($G$8:$G$5007,$B$8:$B$5007,B2914,$A$8:$A$5007,"مصروف",$I$8:$I$5007,"&lt;&gt;مرفوض"))</f>
        <v/>
      </c>
      <c r="P2914" s="25">
        <f>IF(A2914&lt;&gt;"عهدة","",N(F2914)-O2914)</f>
        <v/>
      </c>
      <c r="Q2914" s="26">
        <f>IF(A2914="","",IF(A2914="عهدة",IF(N(F2914)=0,"⚠ أدخل قيمة العهدة",IF(P2914&lt;0,"⛔ عجز / زيادة مصروفات "&amp;TEXT(-P2914,"#,##0"),IF(COUNTIFS($B$8:$B$5007,B2914,$A$8:$A$5007,"مصروف",$I$8:$I$5007,"&lt;&gt;مرفوض",$K$8:$K$5007,"&lt;&gt;نعم")&gt;0,"⚠ "&amp;COUNTIFS($B$8:$B$5007,B2914,$A$8:$A$5007,"مصروف",$I$8:$I$5007,"&lt;&gt;مرفوض",$K$8:$K$5007,"&lt;&gt;نعم")&amp;" مصروف غير مسوى",IF(L2914="تمت التسوية",IF(P2914=0,"✔ متوازنة وتمت التسوية","✔ تمت التسوية – متبقي "&amp;TEXT(P2914,"#,##0")),IF(P2914&gt;0,"متبقي "&amp;TEXT(P2914,"#,##0"),"✔ متوازنة"))))),IF(R2914=0,"⚠ أضف سطر عهدة أولًا",IF(OR(C2914="",N(G2914)=0),"⚠ أكمل التاريخ والقيمة",IF(S2914="","⚠ التاريخ خارج السنة المالية",IF(H2914="","⚠ اختر بند الموازنة",IF(I2914="مرفوض","✖ مرفوض من المدير",IF(I2914&lt;&gt;"موافق","⏳ بانتظار موافقة المدير",IF(K2914&lt;&gt;"نعم","⚠ غير مسوى مع الحسابات","✔ معتمد ومسوى")))))))))</f>
        <v/>
      </c>
      <c r="R2914">
        <f>N(R2913)+IF(A2914="عهدة",1,0)</f>
        <v/>
      </c>
      <c r="S2914">
        <f>IF(C2914="","",IF(AND(C2914&gt;=DATE(2026,9,1),C2914&lt;=DATE(2027,8,31)),(YEAR(C2914)-2026)*12+MONTH(C2914)-8,""))</f>
        <v/>
      </c>
      <c r="T2914">
        <f>IF(AND(A2914="مصروف",R2914&gt;0,I2914="موافق",S2914&lt;&gt;"",H2914&lt;&gt;""),N(G2914),0)</f>
        <v/>
      </c>
    </row>
    <row r="2915">
      <c r="A2915" s="19" t="n"/>
      <c r="B2915" s="20">
        <f>IF(A2915="","",IF(R2915=0,"⚠ أضف سطر عهدة أولًا","DMT-"&amp;TEXT(R2915,"000")))</f>
        <v/>
      </c>
      <c r="C2915" s="21" t="n"/>
      <c r="D2915" s="20">
        <f>IF(C2915="","",IF(S2915="","خارج السنة المالية",INDEX(القوائم!$D$2:$D$13,S2915)))</f>
        <v/>
      </c>
      <c r="E2915" s="22" t="n"/>
      <c r="F2915" s="23" t="n"/>
      <c r="G2915" s="23" t="n"/>
      <c r="H2915" s="22" t="n"/>
      <c r="I2915" s="19" t="n"/>
      <c r="J2915" s="21" t="n"/>
      <c r="K2915" s="19" t="n"/>
      <c r="L2915" s="19" t="n"/>
      <c r="M2915" s="21" t="n"/>
      <c r="N2915" s="22" t="n"/>
      <c r="O2915" s="24">
        <f>IF(A2915&lt;&gt;"عهدة","",SUMIFS($G$8:$G$5007,$B$8:$B$5007,B2915,$A$8:$A$5007,"مصروف",$I$8:$I$5007,"&lt;&gt;مرفوض"))</f>
        <v/>
      </c>
      <c r="P2915" s="25">
        <f>IF(A2915&lt;&gt;"عهدة","",N(F2915)-O2915)</f>
        <v/>
      </c>
      <c r="Q2915" s="26">
        <f>IF(A2915="","",IF(A2915="عهدة",IF(N(F2915)=0,"⚠ أدخل قيمة العهدة",IF(P2915&lt;0,"⛔ عجز / زيادة مصروفات "&amp;TEXT(-P2915,"#,##0"),IF(COUNTIFS($B$8:$B$5007,B2915,$A$8:$A$5007,"مصروف",$I$8:$I$5007,"&lt;&gt;مرفوض",$K$8:$K$5007,"&lt;&gt;نعم")&gt;0,"⚠ "&amp;COUNTIFS($B$8:$B$5007,B2915,$A$8:$A$5007,"مصروف",$I$8:$I$5007,"&lt;&gt;مرفوض",$K$8:$K$5007,"&lt;&gt;نعم")&amp;" مصروف غير مسوى",IF(L2915="تمت التسوية",IF(P2915=0,"✔ متوازنة وتمت التسوية","✔ تمت التسوية – متبقي "&amp;TEXT(P2915,"#,##0")),IF(P2915&gt;0,"متبقي "&amp;TEXT(P2915,"#,##0"),"✔ متوازنة"))))),IF(R2915=0,"⚠ أضف سطر عهدة أولًا",IF(OR(C2915="",N(G2915)=0),"⚠ أكمل التاريخ والقيمة",IF(S2915="","⚠ التاريخ خارج السنة المالية",IF(H2915="","⚠ اختر بند الموازنة",IF(I2915="مرفوض","✖ مرفوض من المدير",IF(I2915&lt;&gt;"موافق","⏳ بانتظار موافقة المدير",IF(K2915&lt;&gt;"نعم","⚠ غير مسوى مع الحسابات","✔ معتمد ومسوى")))))))))</f>
        <v/>
      </c>
      <c r="R2915">
        <f>N(R2914)+IF(A2915="عهدة",1,0)</f>
        <v/>
      </c>
      <c r="S2915">
        <f>IF(C2915="","",IF(AND(C2915&gt;=DATE(2026,9,1),C2915&lt;=DATE(2027,8,31)),(YEAR(C2915)-2026)*12+MONTH(C2915)-8,""))</f>
        <v/>
      </c>
      <c r="T2915">
        <f>IF(AND(A2915="مصروف",R2915&gt;0,I2915="موافق",S2915&lt;&gt;"",H2915&lt;&gt;""),N(G2915),0)</f>
        <v/>
      </c>
    </row>
    <row r="2916">
      <c r="A2916" s="19" t="n"/>
      <c r="B2916" s="20">
        <f>IF(A2916="","",IF(R2916=0,"⚠ أضف سطر عهدة أولًا","DMT-"&amp;TEXT(R2916,"000")))</f>
        <v/>
      </c>
      <c r="C2916" s="21" t="n"/>
      <c r="D2916" s="20">
        <f>IF(C2916="","",IF(S2916="","خارج السنة المالية",INDEX(القوائم!$D$2:$D$13,S2916)))</f>
        <v/>
      </c>
      <c r="E2916" s="22" t="n"/>
      <c r="F2916" s="23" t="n"/>
      <c r="G2916" s="23" t="n"/>
      <c r="H2916" s="22" t="n"/>
      <c r="I2916" s="19" t="n"/>
      <c r="J2916" s="21" t="n"/>
      <c r="K2916" s="19" t="n"/>
      <c r="L2916" s="19" t="n"/>
      <c r="M2916" s="21" t="n"/>
      <c r="N2916" s="22" t="n"/>
      <c r="O2916" s="24">
        <f>IF(A2916&lt;&gt;"عهدة","",SUMIFS($G$8:$G$5007,$B$8:$B$5007,B2916,$A$8:$A$5007,"مصروف",$I$8:$I$5007,"&lt;&gt;مرفوض"))</f>
        <v/>
      </c>
      <c r="P2916" s="25">
        <f>IF(A2916&lt;&gt;"عهدة","",N(F2916)-O2916)</f>
        <v/>
      </c>
      <c r="Q2916" s="26">
        <f>IF(A2916="","",IF(A2916="عهدة",IF(N(F2916)=0,"⚠ أدخل قيمة العهدة",IF(P2916&lt;0,"⛔ عجز / زيادة مصروفات "&amp;TEXT(-P2916,"#,##0"),IF(COUNTIFS($B$8:$B$5007,B2916,$A$8:$A$5007,"مصروف",$I$8:$I$5007,"&lt;&gt;مرفوض",$K$8:$K$5007,"&lt;&gt;نعم")&gt;0,"⚠ "&amp;COUNTIFS($B$8:$B$5007,B2916,$A$8:$A$5007,"مصروف",$I$8:$I$5007,"&lt;&gt;مرفوض",$K$8:$K$5007,"&lt;&gt;نعم")&amp;" مصروف غير مسوى",IF(L2916="تمت التسوية",IF(P2916=0,"✔ متوازنة وتمت التسوية","✔ تمت التسوية – متبقي "&amp;TEXT(P2916,"#,##0")),IF(P2916&gt;0,"متبقي "&amp;TEXT(P2916,"#,##0"),"✔ متوازنة"))))),IF(R2916=0,"⚠ أضف سطر عهدة أولًا",IF(OR(C2916="",N(G2916)=0),"⚠ أكمل التاريخ والقيمة",IF(S2916="","⚠ التاريخ خارج السنة المالية",IF(H2916="","⚠ اختر بند الموازنة",IF(I2916="مرفوض","✖ مرفوض من المدير",IF(I2916&lt;&gt;"موافق","⏳ بانتظار موافقة المدير",IF(K2916&lt;&gt;"نعم","⚠ غير مسوى مع الحسابات","✔ معتمد ومسوى")))))))))</f>
        <v/>
      </c>
      <c r="R2916">
        <f>N(R2915)+IF(A2916="عهدة",1,0)</f>
        <v/>
      </c>
      <c r="S2916">
        <f>IF(C2916="","",IF(AND(C2916&gt;=DATE(2026,9,1),C2916&lt;=DATE(2027,8,31)),(YEAR(C2916)-2026)*12+MONTH(C2916)-8,""))</f>
        <v/>
      </c>
      <c r="T2916">
        <f>IF(AND(A2916="مصروف",R2916&gt;0,I2916="موافق",S2916&lt;&gt;"",H2916&lt;&gt;""),N(G2916),0)</f>
        <v/>
      </c>
    </row>
    <row r="2917">
      <c r="A2917" s="19" t="n"/>
      <c r="B2917" s="20">
        <f>IF(A2917="","",IF(R2917=0,"⚠ أضف سطر عهدة أولًا","DMT-"&amp;TEXT(R2917,"000")))</f>
        <v/>
      </c>
      <c r="C2917" s="21" t="n"/>
      <c r="D2917" s="20">
        <f>IF(C2917="","",IF(S2917="","خارج السنة المالية",INDEX(القوائم!$D$2:$D$13,S2917)))</f>
        <v/>
      </c>
      <c r="E2917" s="22" t="n"/>
      <c r="F2917" s="23" t="n"/>
      <c r="G2917" s="23" t="n"/>
      <c r="H2917" s="22" t="n"/>
      <c r="I2917" s="19" t="n"/>
      <c r="J2917" s="21" t="n"/>
      <c r="K2917" s="19" t="n"/>
      <c r="L2917" s="19" t="n"/>
      <c r="M2917" s="21" t="n"/>
      <c r="N2917" s="22" t="n"/>
      <c r="O2917" s="24">
        <f>IF(A2917&lt;&gt;"عهدة","",SUMIFS($G$8:$G$5007,$B$8:$B$5007,B2917,$A$8:$A$5007,"مصروف",$I$8:$I$5007,"&lt;&gt;مرفوض"))</f>
        <v/>
      </c>
      <c r="P2917" s="25">
        <f>IF(A2917&lt;&gt;"عهدة","",N(F2917)-O2917)</f>
        <v/>
      </c>
      <c r="Q2917" s="26">
        <f>IF(A2917="","",IF(A2917="عهدة",IF(N(F2917)=0,"⚠ أدخل قيمة العهدة",IF(P2917&lt;0,"⛔ عجز / زيادة مصروفات "&amp;TEXT(-P2917,"#,##0"),IF(COUNTIFS($B$8:$B$5007,B2917,$A$8:$A$5007,"مصروف",$I$8:$I$5007,"&lt;&gt;مرفوض",$K$8:$K$5007,"&lt;&gt;نعم")&gt;0,"⚠ "&amp;COUNTIFS($B$8:$B$5007,B2917,$A$8:$A$5007,"مصروف",$I$8:$I$5007,"&lt;&gt;مرفوض",$K$8:$K$5007,"&lt;&gt;نعم")&amp;" مصروف غير مسوى",IF(L2917="تمت التسوية",IF(P2917=0,"✔ متوازنة وتمت التسوية","✔ تمت التسوية – متبقي "&amp;TEXT(P2917,"#,##0")),IF(P2917&gt;0,"متبقي "&amp;TEXT(P2917,"#,##0"),"✔ متوازنة"))))),IF(R2917=0,"⚠ أضف سطر عهدة أولًا",IF(OR(C2917="",N(G2917)=0),"⚠ أكمل التاريخ والقيمة",IF(S2917="","⚠ التاريخ خارج السنة المالية",IF(H2917="","⚠ اختر بند الموازنة",IF(I2917="مرفوض","✖ مرفوض من المدير",IF(I2917&lt;&gt;"موافق","⏳ بانتظار موافقة المدير",IF(K2917&lt;&gt;"نعم","⚠ غير مسوى مع الحسابات","✔ معتمد ومسوى")))))))))</f>
        <v/>
      </c>
      <c r="R2917">
        <f>N(R2916)+IF(A2917="عهدة",1,0)</f>
        <v/>
      </c>
      <c r="S2917">
        <f>IF(C2917="","",IF(AND(C2917&gt;=DATE(2026,9,1),C2917&lt;=DATE(2027,8,31)),(YEAR(C2917)-2026)*12+MONTH(C2917)-8,""))</f>
        <v/>
      </c>
      <c r="T2917">
        <f>IF(AND(A2917="مصروف",R2917&gt;0,I2917="موافق",S2917&lt;&gt;"",H2917&lt;&gt;""),N(G2917),0)</f>
        <v/>
      </c>
    </row>
    <row r="2918">
      <c r="A2918" s="19" t="n"/>
      <c r="B2918" s="20">
        <f>IF(A2918="","",IF(R2918=0,"⚠ أضف سطر عهدة أولًا","DMT-"&amp;TEXT(R2918,"000")))</f>
        <v/>
      </c>
      <c r="C2918" s="21" t="n"/>
      <c r="D2918" s="20">
        <f>IF(C2918="","",IF(S2918="","خارج السنة المالية",INDEX(القوائم!$D$2:$D$13,S2918)))</f>
        <v/>
      </c>
      <c r="E2918" s="22" t="n"/>
      <c r="F2918" s="23" t="n"/>
      <c r="G2918" s="23" t="n"/>
      <c r="H2918" s="22" t="n"/>
      <c r="I2918" s="19" t="n"/>
      <c r="J2918" s="21" t="n"/>
      <c r="K2918" s="19" t="n"/>
      <c r="L2918" s="19" t="n"/>
      <c r="M2918" s="21" t="n"/>
      <c r="N2918" s="22" t="n"/>
      <c r="O2918" s="24">
        <f>IF(A2918&lt;&gt;"عهدة","",SUMIFS($G$8:$G$5007,$B$8:$B$5007,B2918,$A$8:$A$5007,"مصروف",$I$8:$I$5007,"&lt;&gt;مرفوض"))</f>
        <v/>
      </c>
      <c r="P2918" s="25">
        <f>IF(A2918&lt;&gt;"عهدة","",N(F2918)-O2918)</f>
        <v/>
      </c>
      <c r="Q2918" s="26">
        <f>IF(A2918="","",IF(A2918="عهدة",IF(N(F2918)=0,"⚠ أدخل قيمة العهدة",IF(P2918&lt;0,"⛔ عجز / زيادة مصروفات "&amp;TEXT(-P2918,"#,##0"),IF(COUNTIFS($B$8:$B$5007,B2918,$A$8:$A$5007,"مصروف",$I$8:$I$5007,"&lt;&gt;مرفوض",$K$8:$K$5007,"&lt;&gt;نعم")&gt;0,"⚠ "&amp;COUNTIFS($B$8:$B$5007,B2918,$A$8:$A$5007,"مصروف",$I$8:$I$5007,"&lt;&gt;مرفوض",$K$8:$K$5007,"&lt;&gt;نعم")&amp;" مصروف غير مسوى",IF(L2918="تمت التسوية",IF(P2918=0,"✔ متوازنة وتمت التسوية","✔ تمت التسوية – متبقي "&amp;TEXT(P2918,"#,##0")),IF(P2918&gt;0,"متبقي "&amp;TEXT(P2918,"#,##0"),"✔ متوازنة"))))),IF(R2918=0,"⚠ أضف سطر عهدة أولًا",IF(OR(C2918="",N(G2918)=0),"⚠ أكمل التاريخ والقيمة",IF(S2918="","⚠ التاريخ خارج السنة المالية",IF(H2918="","⚠ اختر بند الموازنة",IF(I2918="مرفوض","✖ مرفوض من المدير",IF(I2918&lt;&gt;"موافق","⏳ بانتظار موافقة المدير",IF(K2918&lt;&gt;"نعم","⚠ غير مسوى مع الحسابات","✔ معتمد ومسوى")))))))))</f>
        <v/>
      </c>
      <c r="R2918">
        <f>N(R2917)+IF(A2918="عهدة",1,0)</f>
        <v/>
      </c>
      <c r="S2918">
        <f>IF(C2918="","",IF(AND(C2918&gt;=DATE(2026,9,1),C2918&lt;=DATE(2027,8,31)),(YEAR(C2918)-2026)*12+MONTH(C2918)-8,""))</f>
        <v/>
      </c>
      <c r="T2918">
        <f>IF(AND(A2918="مصروف",R2918&gt;0,I2918="موافق",S2918&lt;&gt;"",H2918&lt;&gt;""),N(G2918),0)</f>
        <v/>
      </c>
    </row>
    <row r="2919">
      <c r="A2919" s="19" t="n"/>
      <c r="B2919" s="20">
        <f>IF(A2919="","",IF(R2919=0,"⚠ أضف سطر عهدة أولًا","DMT-"&amp;TEXT(R2919,"000")))</f>
        <v/>
      </c>
      <c r="C2919" s="21" t="n"/>
      <c r="D2919" s="20">
        <f>IF(C2919="","",IF(S2919="","خارج السنة المالية",INDEX(القوائم!$D$2:$D$13,S2919)))</f>
        <v/>
      </c>
      <c r="E2919" s="22" t="n"/>
      <c r="F2919" s="23" t="n"/>
      <c r="G2919" s="23" t="n"/>
      <c r="H2919" s="22" t="n"/>
      <c r="I2919" s="19" t="n"/>
      <c r="J2919" s="21" t="n"/>
      <c r="K2919" s="19" t="n"/>
      <c r="L2919" s="19" t="n"/>
      <c r="M2919" s="21" t="n"/>
      <c r="N2919" s="22" t="n"/>
      <c r="O2919" s="24">
        <f>IF(A2919&lt;&gt;"عهدة","",SUMIFS($G$8:$G$5007,$B$8:$B$5007,B2919,$A$8:$A$5007,"مصروف",$I$8:$I$5007,"&lt;&gt;مرفوض"))</f>
        <v/>
      </c>
      <c r="P2919" s="25">
        <f>IF(A2919&lt;&gt;"عهدة","",N(F2919)-O2919)</f>
        <v/>
      </c>
      <c r="Q2919" s="26">
        <f>IF(A2919="","",IF(A2919="عهدة",IF(N(F2919)=0,"⚠ أدخل قيمة العهدة",IF(P2919&lt;0,"⛔ عجز / زيادة مصروفات "&amp;TEXT(-P2919,"#,##0"),IF(COUNTIFS($B$8:$B$5007,B2919,$A$8:$A$5007,"مصروف",$I$8:$I$5007,"&lt;&gt;مرفوض",$K$8:$K$5007,"&lt;&gt;نعم")&gt;0,"⚠ "&amp;COUNTIFS($B$8:$B$5007,B2919,$A$8:$A$5007,"مصروف",$I$8:$I$5007,"&lt;&gt;مرفوض",$K$8:$K$5007,"&lt;&gt;نعم")&amp;" مصروف غير مسوى",IF(L2919="تمت التسوية",IF(P2919=0,"✔ متوازنة وتمت التسوية","✔ تمت التسوية – متبقي "&amp;TEXT(P2919,"#,##0")),IF(P2919&gt;0,"متبقي "&amp;TEXT(P2919,"#,##0"),"✔ متوازنة"))))),IF(R2919=0,"⚠ أضف سطر عهدة أولًا",IF(OR(C2919="",N(G2919)=0),"⚠ أكمل التاريخ والقيمة",IF(S2919="","⚠ التاريخ خارج السنة المالية",IF(H2919="","⚠ اختر بند الموازنة",IF(I2919="مرفوض","✖ مرفوض من المدير",IF(I2919&lt;&gt;"موافق","⏳ بانتظار موافقة المدير",IF(K2919&lt;&gt;"نعم","⚠ غير مسوى مع الحسابات","✔ معتمد ومسوى")))))))))</f>
        <v/>
      </c>
      <c r="R2919">
        <f>N(R2918)+IF(A2919="عهدة",1,0)</f>
        <v/>
      </c>
      <c r="S2919">
        <f>IF(C2919="","",IF(AND(C2919&gt;=DATE(2026,9,1),C2919&lt;=DATE(2027,8,31)),(YEAR(C2919)-2026)*12+MONTH(C2919)-8,""))</f>
        <v/>
      </c>
      <c r="T2919">
        <f>IF(AND(A2919="مصروف",R2919&gt;0,I2919="موافق",S2919&lt;&gt;"",H2919&lt;&gt;""),N(G2919),0)</f>
        <v/>
      </c>
    </row>
    <row r="2920">
      <c r="A2920" s="19" t="n"/>
      <c r="B2920" s="20">
        <f>IF(A2920="","",IF(R2920=0,"⚠ أضف سطر عهدة أولًا","DMT-"&amp;TEXT(R2920,"000")))</f>
        <v/>
      </c>
      <c r="C2920" s="21" t="n"/>
      <c r="D2920" s="20">
        <f>IF(C2920="","",IF(S2920="","خارج السنة المالية",INDEX(القوائم!$D$2:$D$13,S2920)))</f>
        <v/>
      </c>
      <c r="E2920" s="22" t="n"/>
      <c r="F2920" s="23" t="n"/>
      <c r="G2920" s="23" t="n"/>
      <c r="H2920" s="22" t="n"/>
      <c r="I2920" s="19" t="n"/>
      <c r="J2920" s="21" t="n"/>
      <c r="K2920" s="19" t="n"/>
      <c r="L2920" s="19" t="n"/>
      <c r="M2920" s="21" t="n"/>
      <c r="N2920" s="22" t="n"/>
      <c r="O2920" s="24">
        <f>IF(A2920&lt;&gt;"عهدة","",SUMIFS($G$8:$G$5007,$B$8:$B$5007,B2920,$A$8:$A$5007,"مصروف",$I$8:$I$5007,"&lt;&gt;مرفوض"))</f>
        <v/>
      </c>
      <c r="P2920" s="25">
        <f>IF(A2920&lt;&gt;"عهدة","",N(F2920)-O2920)</f>
        <v/>
      </c>
      <c r="Q2920" s="26">
        <f>IF(A2920="","",IF(A2920="عهدة",IF(N(F2920)=0,"⚠ أدخل قيمة العهدة",IF(P2920&lt;0,"⛔ عجز / زيادة مصروفات "&amp;TEXT(-P2920,"#,##0"),IF(COUNTIFS($B$8:$B$5007,B2920,$A$8:$A$5007,"مصروف",$I$8:$I$5007,"&lt;&gt;مرفوض",$K$8:$K$5007,"&lt;&gt;نعم")&gt;0,"⚠ "&amp;COUNTIFS($B$8:$B$5007,B2920,$A$8:$A$5007,"مصروف",$I$8:$I$5007,"&lt;&gt;مرفوض",$K$8:$K$5007,"&lt;&gt;نعم")&amp;" مصروف غير مسوى",IF(L2920="تمت التسوية",IF(P2920=0,"✔ متوازنة وتمت التسوية","✔ تمت التسوية – متبقي "&amp;TEXT(P2920,"#,##0")),IF(P2920&gt;0,"متبقي "&amp;TEXT(P2920,"#,##0"),"✔ متوازنة"))))),IF(R2920=0,"⚠ أضف سطر عهدة أولًا",IF(OR(C2920="",N(G2920)=0),"⚠ أكمل التاريخ والقيمة",IF(S2920="","⚠ التاريخ خارج السنة المالية",IF(H2920="","⚠ اختر بند الموازنة",IF(I2920="مرفوض","✖ مرفوض من المدير",IF(I2920&lt;&gt;"موافق","⏳ بانتظار موافقة المدير",IF(K2920&lt;&gt;"نعم","⚠ غير مسوى مع الحسابات","✔ معتمد ومسوى")))))))))</f>
        <v/>
      </c>
      <c r="R2920">
        <f>N(R2919)+IF(A2920="عهدة",1,0)</f>
        <v/>
      </c>
      <c r="S2920">
        <f>IF(C2920="","",IF(AND(C2920&gt;=DATE(2026,9,1),C2920&lt;=DATE(2027,8,31)),(YEAR(C2920)-2026)*12+MONTH(C2920)-8,""))</f>
        <v/>
      </c>
      <c r="T2920">
        <f>IF(AND(A2920="مصروف",R2920&gt;0,I2920="موافق",S2920&lt;&gt;"",H2920&lt;&gt;""),N(G2920),0)</f>
        <v/>
      </c>
    </row>
    <row r="2921">
      <c r="A2921" s="19" t="n"/>
      <c r="B2921" s="20">
        <f>IF(A2921="","",IF(R2921=0,"⚠ أضف سطر عهدة أولًا","DMT-"&amp;TEXT(R2921,"000")))</f>
        <v/>
      </c>
      <c r="C2921" s="21" t="n"/>
      <c r="D2921" s="20">
        <f>IF(C2921="","",IF(S2921="","خارج السنة المالية",INDEX(القوائم!$D$2:$D$13,S2921)))</f>
        <v/>
      </c>
      <c r="E2921" s="22" t="n"/>
      <c r="F2921" s="23" t="n"/>
      <c r="G2921" s="23" t="n"/>
      <c r="H2921" s="22" t="n"/>
      <c r="I2921" s="19" t="n"/>
      <c r="J2921" s="21" t="n"/>
      <c r="K2921" s="19" t="n"/>
      <c r="L2921" s="19" t="n"/>
      <c r="M2921" s="21" t="n"/>
      <c r="N2921" s="22" t="n"/>
      <c r="O2921" s="24">
        <f>IF(A2921&lt;&gt;"عهدة","",SUMIFS($G$8:$G$5007,$B$8:$B$5007,B2921,$A$8:$A$5007,"مصروف",$I$8:$I$5007,"&lt;&gt;مرفوض"))</f>
        <v/>
      </c>
      <c r="P2921" s="25">
        <f>IF(A2921&lt;&gt;"عهدة","",N(F2921)-O2921)</f>
        <v/>
      </c>
      <c r="Q2921" s="26">
        <f>IF(A2921="","",IF(A2921="عهدة",IF(N(F2921)=0,"⚠ أدخل قيمة العهدة",IF(P2921&lt;0,"⛔ عجز / زيادة مصروفات "&amp;TEXT(-P2921,"#,##0"),IF(COUNTIFS($B$8:$B$5007,B2921,$A$8:$A$5007,"مصروف",$I$8:$I$5007,"&lt;&gt;مرفوض",$K$8:$K$5007,"&lt;&gt;نعم")&gt;0,"⚠ "&amp;COUNTIFS($B$8:$B$5007,B2921,$A$8:$A$5007,"مصروف",$I$8:$I$5007,"&lt;&gt;مرفوض",$K$8:$K$5007,"&lt;&gt;نعم")&amp;" مصروف غير مسوى",IF(L2921="تمت التسوية",IF(P2921=0,"✔ متوازنة وتمت التسوية","✔ تمت التسوية – متبقي "&amp;TEXT(P2921,"#,##0")),IF(P2921&gt;0,"متبقي "&amp;TEXT(P2921,"#,##0"),"✔ متوازنة"))))),IF(R2921=0,"⚠ أضف سطر عهدة أولًا",IF(OR(C2921="",N(G2921)=0),"⚠ أكمل التاريخ والقيمة",IF(S2921="","⚠ التاريخ خارج السنة المالية",IF(H2921="","⚠ اختر بند الموازنة",IF(I2921="مرفوض","✖ مرفوض من المدير",IF(I2921&lt;&gt;"موافق","⏳ بانتظار موافقة المدير",IF(K2921&lt;&gt;"نعم","⚠ غير مسوى مع الحسابات","✔ معتمد ومسوى")))))))))</f>
        <v/>
      </c>
      <c r="R2921">
        <f>N(R2920)+IF(A2921="عهدة",1,0)</f>
        <v/>
      </c>
      <c r="S2921">
        <f>IF(C2921="","",IF(AND(C2921&gt;=DATE(2026,9,1),C2921&lt;=DATE(2027,8,31)),(YEAR(C2921)-2026)*12+MONTH(C2921)-8,""))</f>
        <v/>
      </c>
      <c r="T2921">
        <f>IF(AND(A2921="مصروف",R2921&gt;0,I2921="موافق",S2921&lt;&gt;"",H2921&lt;&gt;""),N(G2921),0)</f>
        <v/>
      </c>
    </row>
    <row r="2922">
      <c r="A2922" s="19" t="n"/>
      <c r="B2922" s="20">
        <f>IF(A2922="","",IF(R2922=0,"⚠ أضف سطر عهدة أولًا","DMT-"&amp;TEXT(R2922,"000")))</f>
        <v/>
      </c>
      <c r="C2922" s="21" t="n"/>
      <c r="D2922" s="20">
        <f>IF(C2922="","",IF(S2922="","خارج السنة المالية",INDEX(القوائم!$D$2:$D$13,S2922)))</f>
        <v/>
      </c>
      <c r="E2922" s="22" t="n"/>
      <c r="F2922" s="23" t="n"/>
      <c r="G2922" s="23" t="n"/>
      <c r="H2922" s="22" t="n"/>
      <c r="I2922" s="19" t="n"/>
      <c r="J2922" s="21" t="n"/>
      <c r="K2922" s="19" t="n"/>
      <c r="L2922" s="19" t="n"/>
      <c r="M2922" s="21" t="n"/>
      <c r="N2922" s="22" t="n"/>
      <c r="O2922" s="24">
        <f>IF(A2922&lt;&gt;"عهدة","",SUMIFS($G$8:$G$5007,$B$8:$B$5007,B2922,$A$8:$A$5007,"مصروف",$I$8:$I$5007,"&lt;&gt;مرفوض"))</f>
        <v/>
      </c>
      <c r="P2922" s="25">
        <f>IF(A2922&lt;&gt;"عهدة","",N(F2922)-O2922)</f>
        <v/>
      </c>
      <c r="Q2922" s="26">
        <f>IF(A2922="","",IF(A2922="عهدة",IF(N(F2922)=0,"⚠ أدخل قيمة العهدة",IF(P2922&lt;0,"⛔ عجز / زيادة مصروفات "&amp;TEXT(-P2922,"#,##0"),IF(COUNTIFS($B$8:$B$5007,B2922,$A$8:$A$5007,"مصروف",$I$8:$I$5007,"&lt;&gt;مرفوض",$K$8:$K$5007,"&lt;&gt;نعم")&gt;0,"⚠ "&amp;COUNTIFS($B$8:$B$5007,B2922,$A$8:$A$5007,"مصروف",$I$8:$I$5007,"&lt;&gt;مرفوض",$K$8:$K$5007,"&lt;&gt;نعم")&amp;" مصروف غير مسوى",IF(L2922="تمت التسوية",IF(P2922=0,"✔ متوازنة وتمت التسوية","✔ تمت التسوية – متبقي "&amp;TEXT(P2922,"#,##0")),IF(P2922&gt;0,"متبقي "&amp;TEXT(P2922,"#,##0"),"✔ متوازنة"))))),IF(R2922=0,"⚠ أضف سطر عهدة أولًا",IF(OR(C2922="",N(G2922)=0),"⚠ أكمل التاريخ والقيمة",IF(S2922="","⚠ التاريخ خارج السنة المالية",IF(H2922="","⚠ اختر بند الموازنة",IF(I2922="مرفوض","✖ مرفوض من المدير",IF(I2922&lt;&gt;"موافق","⏳ بانتظار موافقة المدير",IF(K2922&lt;&gt;"نعم","⚠ غير مسوى مع الحسابات","✔ معتمد ومسوى")))))))))</f>
        <v/>
      </c>
      <c r="R2922">
        <f>N(R2921)+IF(A2922="عهدة",1,0)</f>
        <v/>
      </c>
      <c r="S2922">
        <f>IF(C2922="","",IF(AND(C2922&gt;=DATE(2026,9,1),C2922&lt;=DATE(2027,8,31)),(YEAR(C2922)-2026)*12+MONTH(C2922)-8,""))</f>
        <v/>
      </c>
      <c r="T2922">
        <f>IF(AND(A2922="مصروف",R2922&gt;0,I2922="موافق",S2922&lt;&gt;"",H2922&lt;&gt;""),N(G2922),0)</f>
        <v/>
      </c>
    </row>
    <row r="2923">
      <c r="A2923" s="19" t="n"/>
      <c r="B2923" s="20">
        <f>IF(A2923="","",IF(R2923=0,"⚠ أضف سطر عهدة أولًا","DMT-"&amp;TEXT(R2923,"000")))</f>
        <v/>
      </c>
      <c r="C2923" s="21" t="n"/>
      <c r="D2923" s="20">
        <f>IF(C2923="","",IF(S2923="","خارج السنة المالية",INDEX(القوائم!$D$2:$D$13,S2923)))</f>
        <v/>
      </c>
      <c r="E2923" s="22" t="n"/>
      <c r="F2923" s="23" t="n"/>
      <c r="G2923" s="23" t="n"/>
      <c r="H2923" s="22" t="n"/>
      <c r="I2923" s="19" t="n"/>
      <c r="J2923" s="21" t="n"/>
      <c r="K2923" s="19" t="n"/>
      <c r="L2923" s="19" t="n"/>
      <c r="M2923" s="21" t="n"/>
      <c r="N2923" s="22" t="n"/>
      <c r="O2923" s="24">
        <f>IF(A2923&lt;&gt;"عهدة","",SUMIFS($G$8:$G$5007,$B$8:$B$5007,B2923,$A$8:$A$5007,"مصروف",$I$8:$I$5007,"&lt;&gt;مرفوض"))</f>
        <v/>
      </c>
      <c r="P2923" s="25">
        <f>IF(A2923&lt;&gt;"عهدة","",N(F2923)-O2923)</f>
        <v/>
      </c>
      <c r="Q2923" s="26">
        <f>IF(A2923="","",IF(A2923="عهدة",IF(N(F2923)=0,"⚠ أدخل قيمة العهدة",IF(P2923&lt;0,"⛔ عجز / زيادة مصروفات "&amp;TEXT(-P2923,"#,##0"),IF(COUNTIFS($B$8:$B$5007,B2923,$A$8:$A$5007,"مصروف",$I$8:$I$5007,"&lt;&gt;مرفوض",$K$8:$K$5007,"&lt;&gt;نعم")&gt;0,"⚠ "&amp;COUNTIFS($B$8:$B$5007,B2923,$A$8:$A$5007,"مصروف",$I$8:$I$5007,"&lt;&gt;مرفوض",$K$8:$K$5007,"&lt;&gt;نعم")&amp;" مصروف غير مسوى",IF(L2923="تمت التسوية",IF(P2923=0,"✔ متوازنة وتمت التسوية","✔ تمت التسوية – متبقي "&amp;TEXT(P2923,"#,##0")),IF(P2923&gt;0,"متبقي "&amp;TEXT(P2923,"#,##0"),"✔ متوازنة"))))),IF(R2923=0,"⚠ أضف سطر عهدة أولًا",IF(OR(C2923="",N(G2923)=0),"⚠ أكمل التاريخ والقيمة",IF(S2923="","⚠ التاريخ خارج السنة المالية",IF(H2923="","⚠ اختر بند الموازنة",IF(I2923="مرفوض","✖ مرفوض من المدير",IF(I2923&lt;&gt;"موافق","⏳ بانتظار موافقة المدير",IF(K2923&lt;&gt;"نعم","⚠ غير مسوى مع الحسابات","✔ معتمد ومسوى")))))))))</f>
        <v/>
      </c>
      <c r="R2923">
        <f>N(R2922)+IF(A2923="عهدة",1,0)</f>
        <v/>
      </c>
      <c r="S2923">
        <f>IF(C2923="","",IF(AND(C2923&gt;=DATE(2026,9,1),C2923&lt;=DATE(2027,8,31)),(YEAR(C2923)-2026)*12+MONTH(C2923)-8,""))</f>
        <v/>
      </c>
      <c r="T2923">
        <f>IF(AND(A2923="مصروف",R2923&gt;0,I2923="موافق",S2923&lt;&gt;"",H2923&lt;&gt;""),N(G2923),0)</f>
        <v/>
      </c>
    </row>
    <row r="2924">
      <c r="A2924" s="19" t="n"/>
      <c r="B2924" s="20">
        <f>IF(A2924="","",IF(R2924=0,"⚠ أضف سطر عهدة أولًا","DMT-"&amp;TEXT(R2924,"000")))</f>
        <v/>
      </c>
      <c r="C2924" s="21" t="n"/>
      <c r="D2924" s="20">
        <f>IF(C2924="","",IF(S2924="","خارج السنة المالية",INDEX(القوائم!$D$2:$D$13,S2924)))</f>
        <v/>
      </c>
      <c r="E2924" s="22" t="n"/>
      <c r="F2924" s="23" t="n"/>
      <c r="G2924" s="23" t="n"/>
      <c r="H2924" s="22" t="n"/>
      <c r="I2924" s="19" t="n"/>
      <c r="J2924" s="21" t="n"/>
      <c r="K2924" s="19" t="n"/>
      <c r="L2924" s="19" t="n"/>
      <c r="M2924" s="21" t="n"/>
      <c r="N2924" s="22" t="n"/>
      <c r="O2924" s="24">
        <f>IF(A2924&lt;&gt;"عهدة","",SUMIFS($G$8:$G$5007,$B$8:$B$5007,B2924,$A$8:$A$5007,"مصروف",$I$8:$I$5007,"&lt;&gt;مرفوض"))</f>
        <v/>
      </c>
      <c r="P2924" s="25">
        <f>IF(A2924&lt;&gt;"عهدة","",N(F2924)-O2924)</f>
        <v/>
      </c>
      <c r="Q2924" s="26">
        <f>IF(A2924="","",IF(A2924="عهدة",IF(N(F2924)=0,"⚠ أدخل قيمة العهدة",IF(P2924&lt;0,"⛔ عجز / زيادة مصروفات "&amp;TEXT(-P2924,"#,##0"),IF(COUNTIFS($B$8:$B$5007,B2924,$A$8:$A$5007,"مصروف",$I$8:$I$5007,"&lt;&gt;مرفوض",$K$8:$K$5007,"&lt;&gt;نعم")&gt;0,"⚠ "&amp;COUNTIFS($B$8:$B$5007,B2924,$A$8:$A$5007,"مصروف",$I$8:$I$5007,"&lt;&gt;مرفوض",$K$8:$K$5007,"&lt;&gt;نعم")&amp;" مصروف غير مسوى",IF(L2924="تمت التسوية",IF(P2924=0,"✔ متوازنة وتمت التسوية","✔ تمت التسوية – متبقي "&amp;TEXT(P2924,"#,##0")),IF(P2924&gt;0,"متبقي "&amp;TEXT(P2924,"#,##0"),"✔ متوازنة"))))),IF(R2924=0,"⚠ أضف سطر عهدة أولًا",IF(OR(C2924="",N(G2924)=0),"⚠ أكمل التاريخ والقيمة",IF(S2924="","⚠ التاريخ خارج السنة المالية",IF(H2924="","⚠ اختر بند الموازنة",IF(I2924="مرفوض","✖ مرفوض من المدير",IF(I2924&lt;&gt;"موافق","⏳ بانتظار موافقة المدير",IF(K2924&lt;&gt;"نعم","⚠ غير مسوى مع الحسابات","✔ معتمد ومسوى")))))))))</f>
        <v/>
      </c>
      <c r="R2924">
        <f>N(R2923)+IF(A2924="عهدة",1,0)</f>
        <v/>
      </c>
      <c r="S2924">
        <f>IF(C2924="","",IF(AND(C2924&gt;=DATE(2026,9,1),C2924&lt;=DATE(2027,8,31)),(YEAR(C2924)-2026)*12+MONTH(C2924)-8,""))</f>
        <v/>
      </c>
      <c r="T2924">
        <f>IF(AND(A2924="مصروف",R2924&gt;0,I2924="موافق",S2924&lt;&gt;"",H2924&lt;&gt;""),N(G2924),0)</f>
        <v/>
      </c>
    </row>
    <row r="2925">
      <c r="A2925" s="19" t="n"/>
      <c r="B2925" s="20">
        <f>IF(A2925="","",IF(R2925=0,"⚠ أضف سطر عهدة أولًا","DMT-"&amp;TEXT(R2925,"000")))</f>
        <v/>
      </c>
      <c r="C2925" s="21" t="n"/>
      <c r="D2925" s="20">
        <f>IF(C2925="","",IF(S2925="","خارج السنة المالية",INDEX(القوائم!$D$2:$D$13,S2925)))</f>
        <v/>
      </c>
      <c r="E2925" s="22" t="n"/>
      <c r="F2925" s="23" t="n"/>
      <c r="G2925" s="23" t="n"/>
      <c r="H2925" s="22" t="n"/>
      <c r="I2925" s="19" t="n"/>
      <c r="J2925" s="21" t="n"/>
      <c r="K2925" s="19" t="n"/>
      <c r="L2925" s="19" t="n"/>
      <c r="M2925" s="21" t="n"/>
      <c r="N2925" s="22" t="n"/>
      <c r="O2925" s="24">
        <f>IF(A2925&lt;&gt;"عهدة","",SUMIFS($G$8:$G$5007,$B$8:$B$5007,B2925,$A$8:$A$5007,"مصروف",$I$8:$I$5007,"&lt;&gt;مرفوض"))</f>
        <v/>
      </c>
      <c r="P2925" s="25">
        <f>IF(A2925&lt;&gt;"عهدة","",N(F2925)-O2925)</f>
        <v/>
      </c>
      <c r="Q2925" s="26">
        <f>IF(A2925="","",IF(A2925="عهدة",IF(N(F2925)=0,"⚠ أدخل قيمة العهدة",IF(P2925&lt;0,"⛔ عجز / زيادة مصروفات "&amp;TEXT(-P2925,"#,##0"),IF(COUNTIFS($B$8:$B$5007,B2925,$A$8:$A$5007,"مصروف",$I$8:$I$5007,"&lt;&gt;مرفوض",$K$8:$K$5007,"&lt;&gt;نعم")&gt;0,"⚠ "&amp;COUNTIFS($B$8:$B$5007,B2925,$A$8:$A$5007,"مصروف",$I$8:$I$5007,"&lt;&gt;مرفوض",$K$8:$K$5007,"&lt;&gt;نعم")&amp;" مصروف غير مسوى",IF(L2925="تمت التسوية",IF(P2925=0,"✔ متوازنة وتمت التسوية","✔ تمت التسوية – متبقي "&amp;TEXT(P2925,"#,##0")),IF(P2925&gt;0,"متبقي "&amp;TEXT(P2925,"#,##0"),"✔ متوازنة"))))),IF(R2925=0,"⚠ أضف سطر عهدة أولًا",IF(OR(C2925="",N(G2925)=0),"⚠ أكمل التاريخ والقيمة",IF(S2925="","⚠ التاريخ خارج السنة المالية",IF(H2925="","⚠ اختر بند الموازنة",IF(I2925="مرفوض","✖ مرفوض من المدير",IF(I2925&lt;&gt;"موافق","⏳ بانتظار موافقة المدير",IF(K2925&lt;&gt;"نعم","⚠ غير مسوى مع الحسابات","✔ معتمد ومسوى")))))))))</f>
        <v/>
      </c>
      <c r="R2925">
        <f>N(R2924)+IF(A2925="عهدة",1,0)</f>
        <v/>
      </c>
      <c r="S2925">
        <f>IF(C2925="","",IF(AND(C2925&gt;=DATE(2026,9,1),C2925&lt;=DATE(2027,8,31)),(YEAR(C2925)-2026)*12+MONTH(C2925)-8,""))</f>
        <v/>
      </c>
      <c r="T2925">
        <f>IF(AND(A2925="مصروف",R2925&gt;0,I2925="موافق",S2925&lt;&gt;"",H2925&lt;&gt;""),N(G2925),0)</f>
        <v/>
      </c>
    </row>
    <row r="2926">
      <c r="A2926" s="19" t="n"/>
      <c r="B2926" s="20">
        <f>IF(A2926="","",IF(R2926=0,"⚠ أضف سطر عهدة أولًا","DMT-"&amp;TEXT(R2926,"000")))</f>
        <v/>
      </c>
      <c r="C2926" s="21" t="n"/>
      <c r="D2926" s="20">
        <f>IF(C2926="","",IF(S2926="","خارج السنة المالية",INDEX(القوائم!$D$2:$D$13,S2926)))</f>
        <v/>
      </c>
      <c r="E2926" s="22" t="n"/>
      <c r="F2926" s="23" t="n"/>
      <c r="G2926" s="23" t="n"/>
      <c r="H2926" s="22" t="n"/>
      <c r="I2926" s="19" t="n"/>
      <c r="J2926" s="21" t="n"/>
      <c r="K2926" s="19" t="n"/>
      <c r="L2926" s="19" t="n"/>
      <c r="M2926" s="21" t="n"/>
      <c r="N2926" s="22" t="n"/>
      <c r="O2926" s="24">
        <f>IF(A2926&lt;&gt;"عهدة","",SUMIFS($G$8:$G$5007,$B$8:$B$5007,B2926,$A$8:$A$5007,"مصروف",$I$8:$I$5007,"&lt;&gt;مرفوض"))</f>
        <v/>
      </c>
      <c r="P2926" s="25">
        <f>IF(A2926&lt;&gt;"عهدة","",N(F2926)-O2926)</f>
        <v/>
      </c>
      <c r="Q2926" s="26">
        <f>IF(A2926="","",IF(A2926="عهدة",IF(N(F2926)=0,"⚠ أدخل قيمة العهدة",IF(P2926&lt;0,"⛔ عجز / زيادة مصروفات "&amp;TEXT(-P2926,"#,##0"),IF(COUNTIFS($B$8:$B$5007,B2926,$A$8:$A$5007,"مصروف",$I$8:$I$5007,"&lt;&gt;مرفوض",$K$8:$K$5007,"&lt;&gt;نعم")&gt;0,"⚠ "&amp;COUNTIFS($B$8:$B$5007,B2926,$A$8:$A$5007,"مصروف",$I$8:$I$5007,"&lt;&gt;مرفوض",$K$8:$K$5007,"&lt;&gt;نعم")&amp;" مصروف غير مسوى",IF(L2926="تمت التسوية",IF(P2926=0,"✔ متوازنة وتمت التسوية","✔ تمت التسوية – متبقي "&amp;TEXT(P2926,"#,##0")),IF(P2926&gt;0,"متبقي "&amp;TEXT(P2926,"#,##0"),"✔ متوازنة"))))),IF(R2926=0,"⚠ أضف سطر عهدة أولًا",IF(OR(C2926="",N(G2926)=0),"⚠ أكمل التاريخ والقيمة",IF(S2926="","⚠ التاريخ خارج السنة المالية",IF(H2926="","⚠ اختر بند الموازنة",IF(I2926="مرفوض","✖ مرفوض من المدير",IF(I2926&lt;&gt;"موافق","⏳ بانتظار موافقة المدير",IF(K2926&lt;&gt;"نعم","⚠ غير مسوى مع الحسابات","✔ معتمد ومسوى")))))))))</f>
        <v/>
      </c>
      <c r="R2926">
        <f>N(R2925)+IF(A2926="عهدة",1,0)</f>
        <v/>
      </c>
      <c r="S2926">
        <f>IF(C2926="","",IF(AND(C2926&gt;=DATE(2026,9,1),C2926&lt;=DATE(2027,8,31)),(YEAR(C2926)-2026)*12+MONTH(C2926)-8,""))</f>
        <v/>
      </c>
      <c r="T2926">
        <f>IF(AND(A2926="مصروف",R2926&gt;0,I2926="موافق",S2926&lt;&gt;"",H2926&lt;&gt;""),N(G2926),0)</f>
        <v/>
      </c>
    </row>
    <row r="2927">
      <c r="A2927" s="19" t="n"/>
      <c r="B2927" s="20">
        <f>IF(A2927="","",IF(R2927=0,"⚠ أضف سطر عهدة أولًا","DMT-"&amp;TEXT(R2927,"000")))</f>
        <v/>
      </c>
      <c r="C2927" s="21" t="n"/>
      <c r="D2927" s="20">
        <f>IF(C2927="","",IF(S2927="","خارج السنة المالية",INDEX(القوائم!$D$2:$D$13,S2927)))</f>
        <v/>
      </c>
      <c r="E2927" s="22" t="n"/>
      <c r="F2927" s="23" t="n"/>
      <c r="G2927" s="23" t="n"/>
      <c r="H2927" s="22" t="n"/>
      <c r="I2927" s="19" t="n"/>
      <c r="J2927" s="21" t="n"/>
      <c r="K2927" s="19" t="n"/>
      <c r="L2927" s="19" t="n"/>
      <c r="M2927" s="21" t="n"/>
      <c r="N2927" s="22" t="n"/>
      <c r="O2927" s="24">
        <f>IF(A2927&lt;&gt;"عهدة","",SUMIFS($G$8:$G$5007,$B$8:$B$5007,B2927,$A$8:$A$5007,"مصروف",$I$8:$I$5007,"&lt;&gt;مرفوض"))</f>
        <v/>
      </c>
      <c r="P2927" s="25">
        <f>IF(A2927&lt;&gt;"عهدة","",N(F2927)-O2927)</f>
        <v/>
      </c>
      <c r="Q2927" s="26">
        <f>IF(A2927="","",IF(A2927="عهدة",IF(N(F2927)=0,"⚠ أدخل قيمة العهدة",IF(P2927&lt;0,"⛔ عجز / زيادة مصروفات "&amp;TEXT(-P2927,"#,##0"),IF(COUNTIFS($B$8:$B$5007,B2927,$A$8:$A$5007,"مصروف",$I$8:$I$5007,"&lt;&gt;مرفوض",$K$8:$K$5007,"&lt;&gt;نعم")&gt;0,"⚠ "&amp;COUNTIFS($B$8:$B$5007,B2927,$A$8:$A$5007,"مصروف",$I$8:$I$5007,"&lt;&gt;مرفوض",$K$8:$K$5007,"&lt;&gt;نعم")&amp;" مصروف غير مسوى",IF(L2927="تمت التسوية",IF(P2927=0,"✔ متوازنة وتمت التسوية","✔ تمت التسوية – متبقي "&amp;TEXT(P2927,"#,##0")),IF(P2927&gt;0,"متبقي "&amp;TEXT(P2927,"#,##0"),"✔ متوازنة"))))),IF(R2927=0,"⚠ أضف سطر عهدة أولًا",IF(OR(C2927="",N(G2927)=0),"⚠ أكمل التاريخ والقيمة",IF(S2927="","⚠ التاريخ خارج السنة المالية",IF(H2927="","⚠ اختر بند الموازنة",IF(I2927="مرفوض","✖ مرفوض من المدير",IF(I2927&lt;&gt;"موافق","⏳ بانتظار موافقة المدير",IF(K2927&lt;&gt;"نعم","⚠ غير مسوى مع الحسابات","✔ معتمد ومسوى")))))))))</f>
        <v/>
      </c>
      <c r="R2927">
        <f>N(R2926)+IF(A2927="عهدة",1,0)</f>
        <v/>
      </c>
      <c r="S2927">
        <f>IF(C2927="","",IF(AND(C2927&gt;=DATE(2026,9,1),C2927&lt;=DATE(2027,8,31)),(YEAR(C2927)-2026)*12+MONTH(C2927)-8,""))</f>
        <v/>
      </c>
      <c r="T2927">
        <f>IF(AND(A2927="مصروف",R2927&gt;0,I2927="موافق",S2927&lt;&gt;"",H2927&lt;&gt;""),N(G2927),0)</f>
        <v/>
      </c>
    </row>
    <row r="2928">
      <c r="A2928" s="19" t="n"/>
      <c r="B2928" s="20">
        <f>IF(A2928="","",IF(R2928=0,"⚠ أضف سطر عهدة أولًا","DMT-"&amp;TEXT(R2928,"000")))</f>
        <v/>
      </c>
      <c r="C2928" s="21" t="n"/>
      <c r="D2928" s="20">
        <f>IF(C2928="","",IF(S2928="","خارج السنة المالية",INDEX(القوائم!$D$2:$D$13,S2928)))</f>
        <v/>
      </c>
      <c r="E2928" s="22" t="n"/>
      <c r="F2928" s="23" t="n"/>
      <c r="G2928" s="23" t="n"/>
      <c r="H2928" s="22" t="n"/>
      <c r="I2928" s="19" t="n"/>
      <c r="J2928" s="21" t="n"/>
      <c r="K2928" s="19" t="n"/>
      <c r="L2928" s="19" t="n"/>
      <c r="M2928" s="21" t="n"/>
      <c r="N2928" s="22" t="n"/>
      <c r="O2928" s="24">
        <f>IF(A2928&lt;&gt;"عهدة","",SUMIFS($G$8:$G$5007,$B$8:$B$5007,B2928,$A$8:$A$5007,"مصروف",$I$8:$I$5007,"&lt;&gt;مرفوض"))</f>
        <v/>
      </c>
      <c r="P2928" s="25">
        <f>IF(A2928&lt;&gt;"عهدة","",N(F2928)-O2928)</f>
        <v/>
      </c>
      <c r="Q2928" s="26">
        <f>IF(A2928="","",IF(A2928="عهدة",IF(N(F2928)=0,"⚠ أدخل قيمة العهدة",IF(P2928&lt;0,"⛔ عجز / زيادة مصروفات "&amp;TEXT(-P2928,"#,##0"),IF(COUNTIFS($B$8:$B$5007,B2928,$A$8:$A$5007,"مصروف",$I$8:$I$5007,"&lt;&gt;مرفوض",$K$8:$K$5007,"&lt;&gt;نعم")&gt;0,"⚠ "&amp;COUNTIFS($B$8:$B$5007,B2928,$A$8:$A$5007,"مصروف",$I$8:$I$5007,"&lt;&gt;مرفوض",$K$8:$K$5007,"&lt;&gt;نعم")&amp;" مصروف غير مسوى",IF(L2928="تمت التسوية",IF(P2928=0,"✔ متوازنة وتمت التسوية","✔ تمت التسوية – متبقي "&amp;TEXT(P2928,"#,##0")),IF(P2928&gt;0,"متبقي "&amp;TEXT(P2928,"#,##0"),"✔ متوازنة"))))),IF(R2928=0,"⚠ أضف سطر عهدة أولًا",IF(OR(C2928="",N(G2928)=0),"⚠ أكمل التاريخ والقيمة",IF(S2928="","⚠ التاريخ خارج السنة المالية",IF(H2928="","⚠ اختر بند الموازنة",IF(I2928="مرفوض","✖ مرفوض من المدير",IF(I2928&lt;&gt;"موافق","⏳ بانتظار موافقة المدير",IF(K2928&lt;&gt;"نعم","⚠ غير مسوى مع الحسابات","✔ معتمد ومسوى")))))))))</f>
        <v/>
      </c>
      <c r="R2928">
        <f>N(R2927)+IF(A2928="عهدة",1,0)</f>
        <v/>
      </c>
      <c r="S2928">
        <f>IF(C2928="","",IF(AND(C2928&gt;=DATE(2026,9,1),C2928&lt;=DATE(2027,8,31)),(YEAR(C2928)-2026)*12+MONTH(C2928)-8,""))</f>
        <v/>
      </c>
      <c r="T2928">
        <f>IF(AND(A2928="مصروف",R2928&gt;0,I2928="موافق",S2928&lt;&gt;"",H2928&lt;&gt;""),N(G2928),0)</f>
        <v/>
      </c>
    </row>
    <row r="2929">
      <c r="A2929" s="19" t="n"/>
      <c r="B2929" s="20">
        <f>IF(A2929="","",IF(R2929=0,"⚠ أضف سطر عهدة أولًا","DMT-"&amp;TEXT(R2929,"000")))</f>
        <v/>
      </c>
      <c r="C2929" s="21" t="n"/>
      <c r="D2929" s="20">
        <f>IF(C2929="","",IF(S2929="","خارج السنة المالية",INDEX(القوائم!$D$2:$D$13,S2929)))</f>
        <v/>
      </c>
      <c r="E2929" s="22" t="n"/>
      <c r="F2929" s="23" t="n"/>
      <c r="G2929" s="23" t="n"/>
      <c r="H2929" s="22" t="n"/>
      <c r="I2929" s="19" t="n"/>
      <c r="J2929" s="21" t="n"/>
      <c r="K2929" s="19" t="n"/>
      <c r="L2929" s="19" t="n"/>
      <c r="M2929" s="21" t="n"/>
      <c r="N2929" s="22" t="n"/>
      <c r="O2929" s="24">
        <f>IF(A2929&lt;&gt;"عهدة","",SUMIFS($G$8:$G$5007,$B$8:$B$5007,B2929,$A$8:$A$5007,"مصروف",$I$8:$I$5007,"&lt;&gt;مرفوض"))</f>
        <v/>
      </c>
      <c r="P2929" s="25">
        <f>IF(A2929&lt;&gt;"عهدة","",N(F2929)-O2929)</f>
        <v/>
      </c>
      <c r="Q2929" s="26">
        <f>IF(A2929="","",IF(A2929="عهدة",IF(N(F2929)=0,"⚠ أدخل قيمة العهدة",IF(P2929&lt;0,"⛔ عجز / زيادة مصروفات "&amp;TEXT(-P2929,"#,##0"),IF(COUNTIFS($B$8:$B$5007,B2929,$A$8:$A$5007,"مصروف",$I$8:$I$5007,"&lt;&gt;مرفوض",$K$8:$K$5007,"&lt;&gt;نعم")&gt;0,"⚠ "&amp;COUNTIFS($B$8:$B$5007,B2929,$A$8:$A$5007,"مصروف",$I$8:$I$5007,"&lt;&gt;مرفوض",$K$8:$K$5007,"&lt;&gt;نعم")&amp;" مصروف غير مسوى",IF(L2929="تمت التسوية",IF(P2929=0,"✔ متوازنة وتمت التسوية","✔ تمت التسوية – متبقي "&amp;TEXT(P2929,"#,##0")),IF(P2929&gt;0,"متبقي "&amp;TEXT(P2929,"#,##0"),"✔ متوازنة"))))),IF(R2929=0,"⚠ أضف سطر عهدة أولًا",IF(OR(C2929="",N(G2929)=0),"⚠ أكمل التاريخ والقيمة",IF(S2929="","⚠ التاريخ خارج السنة المالية",IF(H2929="","⚠ اختر بند الموازنة",IF(I2929="مرفوض","✖ مرفوض من المدير",IF(I2929&lt;&gt;"موافق","⏳ بانتظار موافقة المدير",IF(K2929&lt;&gt;"نعم","⚠ غير مسوى مع الحسابات","✔ معتمد ومسوى")))))))))</f>
        <v/>
      </c>
      <c r="R2929">
        <f>N(R2928)+IF(A2929="عهدة",1,0)</f>
        <v/>
      </c>
      <c r="S2929">
        <f>IF(C2929="","",IF(AND(C2929&gt;=DATE(2026,9,1),C2929&lt;=DATE(2027,8,31)),(YEAR(C2929)-2026)*12+MONTH(C2929)-8,""))</f>
        <v/>
      </c>
      <c r="T2929">
        <f>IF(AND(A2929="مصروف",R2929&gt;0,I2929="موافق",S2929&lt;&gt;"",H2929&lt;&gt;""),N(G2929),0)</f>
        <v/>
      </c>
    </row>
    <row r="2930">
      <c r="A2930" s="19" t="n"/>
      <c r="B2930" s="20">
        <f>IF(A2930="","",IF(R2930=0,"⚠ أضف سطر عهدة أولًا","DMT-"&amp;TEXT(R2930,"000")))</f>
        <v/>
      </c>
      <c r="C2930" s="21" t="n"/>
      <c r="D2930" s="20">
        <f>IF(C2930="","",IF(S2930="","خارج السنة المالية",INDEX(القوائم!$D$2:$D$13,S2930)))</f>
        <v/>
      </c>
      <c r="E2930" s="22" t="n"/>
      <c r="F2930" s="23" t="n"/>
      <c r="G2930" s="23" t="n"/>
      <c r="H2930" s="22" t="n"/>
      <c r="I2930" s="19" t="n"/>
      <c r="J2930" s="21" t="n"/>
      <c r="K2930" s="19" t="n"/>
      <c r="L2930" s="19" t="n"/>
      <c r="M2930" s="21" t="n"/>
      <c r="N2930" s="22" t="n"/>
      <c r="O2930" s="24">
        <f>IF(A2930&lt;&gt;"عهدة","",SUMIFS($G$8:$G$5007,$B$8:$B$5007,B2930,$A$8:$A$5007,"مصروف",$I$8:$I$5007,"&lt;&gt;مرفوض"))</f>
        <v/>
      </c>
      <c r="P2930" s="25">
        <f>IF(A2930&lt;&gt;"عهدة","",N(F2930)-O2930)</f>
        <v/>
      </c>
      <c r="Q2930" s="26">
        <f>IF(A2930="","",IF(A2930="عهدة",IF(N(F2930)=0,"⚠ أدخل قيمة العهدة",IF(P2930&lt;0,"⛔ عجز / زيادة مصروفات "&amp;TEXT(-P2930,"#,##0"),IF(COUNTIFS($B$8:$B$5007,B2930,$A$8:$A$5007,"مصروف",$I$8:$I$5007,"&lt;&gt;مرفوض",$K$8:$K$5007,"&lt;&gt;نعم")&gt;0,"⚠ "&amp;COUNTIFS($B$8:$B$5007,B2930,$A$8:$A$5007,"مصروف",$I$8:$I$5007,"&lt;&gt;مرفوض",$K$8:$K$5007,"&lt;&gt;نعم")&amp;" مصروف غير مسوى",IF(L2930="تمت التسوية",IF(P2930=0,"✔ متوازنة وتمت التسوية","✔ تمت التسوية – متبقي "&amp;TEXT(P2930,"#,##0")),IF(P2930&gt;0,"متبقي "&amp;TEXT(P2930,"#,##0"),"✔ متوازنة"))))),IF(R2930=0,"⚠ أضف سطر عهدة أولًا",IF(OR(C2930="",N(G2930)=0),"⚠ أكمل التاريخ والقيمة",IF(S2930="","⚠ التاريخ خارج السنة المالية",IF(H2930="","⚠ اختر بند الموازنة",IF(I2930="مرفوض","✖ مرفوض من المدير",IF(I2930&lt;&gt;"موافق","⏳ بانتظار موافقة المدير",IF(K2930&lt;&gt;"نعم","⚠ غير مسوى مع الحسابات","✔ معتمد ومسوى")))))))))</f>
        <v/>
      </c>
      <c r="R2930">
        <f>N(R2929)+IF(A2930="عهدة",1,0)</f>
        <v/>
      </c>
      <c r="S2930">
        <f>IF(C2930="","",IF(AND(C2930&gt;=DATE(2026,9,1),C2930&lt;=DATE(2027,8,31)),(YEAR(C2930)-2026)*12+MONTH(C2930)-8,""))</f>
        <v/>
      </c>
      <c r="T2930">
        <f>IF(AND(A2930="مصروف",R2930&gt;0,I2930="موافق",S2930&lt;&gt;"",H2930&lt;&gt;""),N(G2930),0)</f>
        <v/>
      </c>
    </row>
    <row r="2931">
      <c r="A2931" s="19" t="n"/>
      <c r="B2931" s="20">
        <f>IF(A2931="","",IF(R2931=0,"⚠ أضف سطر عهدة أولًا","DMT-"&amp;TEXT(R2931,"000")))</f>
        <v/>
      </c>
      <c r="C2931" s="21" t="n"/>
      <c r="D2931" s="20">
        <f>IF(C2931="","",IF(S2931="","خارج السنة المالية",INDEX(القوائم!$D$2:$D$13,S2931)))</f>
        <v/>
      </c>
      <c r="E2931" s="22" t="n"/>
      <c r="F2931" s="23" t="n"/>
      <c r="G2931" s="23" t="n"/>
      <c r="H2931" s="22" t="n"/>
      <c r="I2931" s="19" t="n"/>
      <c r="J2931" s="21" t="n"/>
      <c r="K2931" s="19" t="n"/>
      <c r="L2931" s="19" t="n"/>
      <c r="M2931" s="21" t="n"/>
      <c r="N2931" s="22" t="n"/>
      <c r="O2931" s="24">
        <f>IF(A2931&lt;&gt;"عهدة","",SUMIFS($G$8:$G$5007,$B$8:$B$5007,B2931,$A$8:$A$5007,"مصروف",$I$8:$I$5007,"&lt;&gt;مرفوض"))</f>
        <v/>
      </c>
      <c r="P2931" s="25">
        <f>IF(A2931&lt;&gt;"عهدة","",N(F2931)-O2931)</f>
        <v/>
      </c>
      <c r="Q2931" s="26">
        <f>IF(A2931="","",IF(A2931="عهدة",IF(N(F2931)=0,"⚠ أدخل قيمة العهدة",IF(P2931&lt;0,"⛔ عجز / زيادة مصروفات "&amp;TEXT(-P2931,"#,##0"),IF(COUNTIFS($B$8:$B$5007,B2931,$A$8:$A$5007,"مصروف",$I$8:$I$5007,"&lt;&gt;مرفوض",$K$8:$K$5007,"&lt;&gt;نعم")&gt;0,"⚠ "&amp;COUNTIFS($B$8:$B$5007,B2931,$A$8:$A$5007,"مصروف",$I$8:$I$5007,"&lt;&gt;مرفوض",$K$8:$K$5007,"&lt;&gt;نعم")&amp;" مصروف غير مسوى",IF(L2931="تمت التسوية",IF(P2931=0,"✔ متوازنة وتمت التسوية","✔ تمت التسوية – متبقي "&amp;TEXT(P2931,"#,##0")),IF(P2931&gt;0,"متبقي "&amp;TEXT(P2931,"#,##0"),"✔ متوازنة"))))),IF(R2931=0,"⚠ أضف سطر عهدة أولًا",IF(OR(C2931="",N(G2931)=0),"⚠ أكمل التاريخ والقيمة",IF(S2931="","⚠ التاريخ خارج السنة المالية",IF(H2931="","⚠ اختر بند الموازنة",IF(I2931="مرفوض","✖ مرفوض من المدير",IF(I2931&lt;&gt;"موافق","⏳ بانتظار موافقة المدير",IF(K2931&lt;&gt;"نعم","⚠ غير مسوى مع الحسابات","✔ معتمد ومسوى")))))))))</f>
        <v/>
      </c>
      <c r="R2931">
        <f>N(R2930)+IF(A2931="عهدة",1,0)</f>
        <v/>
      </c>
      <c r="S2931">
        <f>IF(C2931="","",IF(AND(C2931&gt;=DATE(2026,9,1),C2931&lt;=DATE(2027,8,31)),(YEAR(C2931)-2026)*12+MONTH(C2931)-8,""))</f>
        <v/>
      </c>
      <c r="T2931">
        <f>IF(AND(A2931="مصروف",R2931&gt;0,I2931="موافق",S2931&lt;&gt;"",H2931&lt;&gt;""),N(G2931),0)</f>
        <v/>
      </c>
    </row>
    <row r="2932">
      <c r="A2932" s="19" t="n"/>
      <c r="B2932" s="20">
        <f>IF(A2932="","",IF(R2932=0,"⚠ أضف سطر عهدة أولًا","DMT-"&amp;TEXT(R2932,"000")))</f>
        <v/>
      </c>
      <c r="C2932" s="21" t="n"/>
      <c r="D2932" s="20">
        <f>IF(C2932="","",IF(S2932="","خارج السنة المالية",INDEX(القوائم!$D$2:$D$13,S2932)))</f>
        <v/>
      </c>
      <c r="E2932" s="22" t="n"/>
      <c r="F2932" s="23" t="n"/>
      <c r="G2932" s="23" t="n"/>
      <c r="H2932" s="22" t="n"/>
      <c r="I2932" s="19" t="n"/>
      <c r="J2932" s="21" t="n"/>
      <c r="K2932" s="19" t="n"/>
      <c r="L2932" s="19" t="n"/>
      <c r="M2932" s="21" t="n"/>
      <c r="N2932" s="22" t="n"/>
      <c r="O2932" s="24">
        <f>IF(A2932&lt;&gt;"عهدة","",SUMIFS($G$8:$G$5007,$B$8:$B$5007,B2932,$A$8:$A$5007,"مصروف",$I$8:$I$5007,"&lt;&gt;مرفوض"))</f>
        <v/>
      </c>
      <c r="P2932" s="25">
        <f>IF(A2932&lt;&gt;"عهدة","",N(F2932)-O2932)</f>
        <v/>
      </c>
      <c r="Q2932" s="26">
        <f>IF(A2932="","",IF(A2932="عهدة",IF(N(F2932)=0,"⚠ أدخل قيمة العهدة",IF(P2932&lt;0,"⛔ عجز / زيادة مصروفات "&amp;TEXT(-P2932,"#,##0"),IF(COUNTIFS($B$8:$B$5007,B2932,$A$8:$A$5007,"مصروف",$I$8:$I$5007,"&lt;&gt;مرفوض",$K$8:$K$5007,"&lt;&gt;نعم")&gt;0,"⚠ "&amp;COUNTIFS($B$8:$B$5007,B2932,$A$8:$A$5007,"مصروف",$I$8:$I$5007,"&lt;&gt;مرفوض",$K$8:$K$5007,"&lt;&gt;نعم")&amp;" مصروف غير مسوى",IF(L2932="تمت التسوية",IF(P2932=0,"✔ متوازنة وتمت التسوية","✔ تمت التسوية – متبقي "&amp;TEXT(P2932,"#,##0")),IF(P2932&gt;0,"متبقي "&amp;TEXT(P2932,"#,##0"),"✔ متوازنة"))))),IF(R2932=0,"⚠ أضف سطر عهدة أولًا",IF(OR(C2932="",N(G2932)=0),"⚠ أكمل التاريخ والقيمة",IF(S2932="","⚠ التاريخ خارج السنة المالية",IF(H2932="","⚠ اختر بند الموازنة",IF(I2932="مرفوض","✖ مرفوض من المدير",IF(I2932&lt;&gt;"موافق","⏳ بانتظار موافقة المدير",IF(K2932&lt;&gt;"نعم","⚠ غير مسوى مع الحسابات","✔ معتمد ومسوى")))))))))</f>
        <v/>
      </c>
      <c r="R2932">
        <f>N(R2931)+IF(A2932="عهدة",1,0)</f>
        <v/>
      </c>
      <c r="S2932">
        <f>IF(C2932="","",IF(AND(C2932&gt;=DATE(2026,9,1),C2932&lt;=DATE(2027,8,31)),(YEAR(C2932)-2026)*12+MONTH(C2932)-8,""))</f>
        <v/>
      </c>
      <c r="T2932">
        <f>IF(AND(A2932="مصروف",R2932&gt;0,I2932="موافق",S2932&lt;&gt;"",H2932&lt;&gt;""),N(G2932),0)</f>
        <v/>
      </c>
    </row>
    <row r="2933">
      <c r="A2933" s="19" t="n"/>
      <c r="B2933" s="20">
        <f>IF(A2933="","",IF(R2933=0,"⚠ أضف سطر عهدة أولًا","DMT-"&amp;TEXT(R2933,"000")))</f>
        <v/>
      </c>
      <c r="C2933" s="21" t="n"/>
      <c r="D2933" s="20">
        <f>IF(C2933="","",IF(S2933="","خارج السنة المالية",INDEX(القوائم!$D$2:$D$13,S2933)))</f>
        <v/>
      </c>
      <c r="E2933" s="22" t="n"/>
      <c r="F2933" s="23" t="n"/>
      <c r="G2933" s="23" t="n"/>
      <c r="H2933" s="22" t="n"/>
      <c r="I2933" s="19" t="n"/>
      <c r="J2933" s="21" t="n"/>
      <c r="K2933" s="19" t="n"/>
      <c r="L2933" s="19" t="n"/>
      <c r="M2933" s="21" t="n"/>
      <c r="N2933" s="22" t="n"/>
      <c r="O2933" s="24">
        <f>IF(A2933&lt;&gt;"عهدة","",SUMIFS($G$8:$G$5007,$B$8:$B$5007,B2933,$A$8:$A$5007,"مصروف",$I$8:$I$5007,"&lt;&gt;مرفوض"))</f>
        <v/>
      </c>
      <c r="P2933" s="25">
        <f>IF(A2933&lt;&gt;"عهدة","",N(F2933)-O2933)</f>
        <v/>
      </c>
      <c r="Q2933" s="26">
        <f>IF(A2933="","",IF(A2933="عهدة",IF(N(F2933)=0,"⚠ أدخل قيمة العهدة",IF(P2933&lt;0,"⛔ عجز / زيادة مصروفات "&amp;TEXT(-P2933,"#,##0"),IF(COUNTIFS($B$8:$B$5007,B2933,$A$8:$A$5007,"مصروف",$I$8:$I$5007,"&lt;&gt;مرفوض",$K$8:$K$5007,"&lt;&gt;نعم")&gt;0,"⚠ "&amp;COUNTIFS($B$8:$B$5007,B2933,$A$8:$A$5007,"مصروف",$I$8:$I$5007,"&lt;&gt;مرفوض",$K$8:$K$5007,"&lt;&gt;نعم")&amp;" مصروف غير مسوى",IF(L2933="تمت التسوية",IF(P2933=0,"✔ متوازنة وتمت التسوية","✔ تمت التسوية – متبقي "&amp;TEXT(P2933,"#,##0")),IF(P2933&gt;0,"متبقي "&amp;TEXT(P2933,"#,##0"),"✔ متوازنة"))))),IF(R2933=0,"⚠ أضف سطر عهدة أولًا",IF(OR(C2933="",N(G2933)=0),"⚠ أكمل التاريخ والقيمة",IF(S2933="","⚠ التاريخ خارج السنة المالية",IF(H2933="","⚠ اختر بند الموازنة",IF(I2933="مرفوض","✖ مرفوض من المدير",IF(I2933&lt;&gt;"موافق","⏳ بانتظار موافقة المدير",IF(K2933&lt;&gt;"نعم","⚠ غير مسوى مع الحسابات","✔ معتمد ومسوى")))))))))</f>
        <v/>
      </c>
      <c r="R2933">
        <f>N(R2932)+IF(A2933="عهدة",1,0)</f>
        <v/>
      </c>
      <c r="S2933">
        <f>IF(C2933="","",IF(AND(C2933&gt;=DATE(2026,9,1),C2933&lt;=DATE(2027,8,31)),(YEAR(C2933)-2026)*12+MONTH(C2933)-8,""))</f>
        <v/>
      </c>
      <c r="T2933">
        <f>IF(AND(A2933="مصروف",R2933&gt;0,I2933="موافق",S2933&lt;&gt;"",H2933&lt;&gt;""),N(G2933),0)</f>
        <v/>
      </c>
    </row>
    <row r="2934">
      <c r="A2934" s="19" t="n"/>
      <c r="B2934" s="20">
        <f>IF(A2934="","",IF(R2934=0,"⚠ أضف سطر عهدة أولًا","DMT-"&amp;TEXT(R2934,"000")))</f>
        <v/>
      </c>
      <c r="C2934" s="21" t="n"/>
      <c r="D2934" s="20">
        <f>IF(C2934="","",IF(S2934="","خارج السنة المالية",INDEX(القوائم!$D$2:$D$13,S2934)))</f>
        <v/>
      </c>
      <c r="E2934" s="22" t="n"/>
      <c r="F2934" s="23" t="n"/>
      <c r="G2934" s="23" t="n"/>
      <c r="H2934" s="22" t="n"/>
      <c r="I2934" s="19" t="n"/>
      <c r="J2934" s="21" t="n"/>
      <c r="K2934" s="19" t="n"/>
      <c r="L2934" s="19" t="n"/>
      <c r="M2934" s="21" t="n"/>
      <c r="N2934" s="22" t="n"/>
      <c r="O2934" s="24">
        <f>IF(A2934&lt;&gt;"عهدة","",SUMIFS($G$8:$G$5007,$B$8:$B$5007,B2934,$A$8:$A$5007,"مصروف",$I$8:$I$5007,"&lt;&gt;مرفوض"))</f>
        <v/>
      </c>
      <c r="P2934" s="25">
        <f>IF(A2934&lt;&gt;"عهدة","",N(F2934)-O2934)</f>
        <v/>
      </c>
      <c r="Q2934" s="26">
        <f>IF(A2934="","",IF(A2934="عهدة",IF(N(F2934)=0,"⚠ أدخل قيمة العهدة",IF(P2934&lt;0,"⛔ عجز / زيادة مصروفات "&amp;TEXT(-P2934,"#,##0"),IF(COUNTIFS($B$8:$B$5007,B2934,$A$8:$A$5007,"مصروف",$I$8:$I$5007,"&lt;&gt;مرفوض",$K$8:$K$5007,"&lt;&gt;نعم")&gt;0,"⚠ "&amp;COUNTIFS($B$8:$B$5007,B2934,$A$8:$A$5007,"مصروف",$I$8:$I$5007,"&lt;&gt;مرفوض",$K$8:$K$5007,"&lt;&gt;نعم")&amp;" مصروف غير مسوى",IF(L2934="تمت التسوية",IF(P2934=0,"✔ متوازنة وتمت التسوية","✔ تمت التسوية – متبقي "&amp;TEXT(P2934,"#,##0")),IF(P2934&gt;0,"متبقي "&amp;TEXT(P2934,"#,##0"),"✔ متوازنة"))))),IF(R2934=0,"⚠ أضف سطر عهدة أولًا",IF(OR(C2934="",N(G2934)=0),"⚠ أكمل التاريخ والقيمة",IF(S2934="","⚠ التاريخ خارج السنة المالية",IF(H2934="","⚠ اختر بند الموازنة",IF(I2934="مرفوض","✖ مرفوض من المدير",IF(I2934&lt;&gt;"موافق","⏳ بانتظار موافقة المدير",IF(K2934&lt;&gt;"نعم","⚠ غير مسوى مع الحسابات","✔ معتمد ومسوى")))))))))</f>
        <v/>
      </c>
      <c r="R2934">
        <f>N(R2933)+IF(A2934="عهدة",1,0)</f>
        <v/>
      </c>
      <c r="S2934">
        <f>IF(C2934="","",IF(AND(C2934&gt;=DATE(2026,9,1),C2934&lt;=DATE(2027,8,31)),(YEAR(C2934)-2026)*12+MONTH(C2934)-8,""))</f>
        <v/>
      </c>
      <c r="T2934">
        <f>IF(AND(A2934="مصروف",R2934&gt;0,I2934="موافق",S2934&lt;&gt;"",H2934&lt;&gt;""),N(G2934),0)</f>
        <v/>
      </c>
    </row>
    <row r="2935">
      <c r="A2935" s="19" t="n"/>
      <c r="B2935" s="20">
        <f>IF(A2935="","",IF(R2935=0,"⚠ أضف سطر عهدة أولًا","DMT-"&amp;TEXT(R2935,"000")))</f>
        <v/>
      </c>
      <c r="C2935" s="21" t="n"/>
      <c r="D2935" s="20">
        <f>IF(C2935="","",IF(S2935="","خارج السنة المالية",INDEX(القوائم!$D$2:$D$13,S2935)))</f>
        <v/>
      </c>
      <c r="E2935" s="22" t="n"/>
      <c r="F2935" s="23" t="n"/>
      <c r="G2935" s="23" t="n"/>
      <c r="H2935" s="22" t="n"/>
      <c r="I2935" s="19" t="n"/>
      <c r="J2935" s="21" t="n"/>
      <c r="K2935" s="19" t="n"/>
      <c r="L2935" s="19" t="n"/>
      <c r="M2935" s="21" t="n"/>
      <c r="N2935" s="22" t="n"/>
      <c r="O2935" s="24">
        <f>IF(A2935&lt;&gt;"عهدة","",SUMIFS($G$8:$G$5007,$B$8:$B$5007,B2935,$A$8:$A$5007,"مصروف",$I$8:$I$5007,"&lt;&gt;مرفوض"))</f>
        <v/>
      </c>
      <c r="P2935" s="25">
        <f>IF(A2935&lt;&gt;"عهدة","",N(F2935)-O2935)</f>
        <v/>
      </c>
      <c r="Q2935" s="26">
        <f>IF(A2935="","",IF(A2935="عهدة",IF(N(F2935)=0,"⚠ أدخل قيمة العهدة",IF(P2935&lt;0,"⛔ عجز / زيادة مصروفات "&amp;TEXT(-P2935,"#,##0"),IF(COUNTIFS($B$8:$B$5007,B2935,$A$8:$A$5007,"مصروف",$I$8:$I$5007,"&lt;&gt;مرفوض",$K$8:$K$5007,"&lt;&gt;نعم")&gt;0,"⚠ "&amp;COUNTIFS($B$8:$B$5007,B2935,$A$8:$A$5007,"مصروف",$I$8:$I$5007,"&lt;&gt;مرفوض",$K$8:$K$5007,"&lt;&gt;نعم")&amp;" مصروف غير مسوى",IF(L2935="تمت التسوية",IF(P2935=0,"✔ متوازنة وتمت التسوية","✔ تمت التسوية – متبقي "&amp;TEXT(P2935,"#,##0")),IF(P2935&gt;0,"متبقي "&amp;TEXT(P2935,"#,##0"),"✔ متوازنة"))))),IF(R2935=0,"⚠ أضف سطر عهدة أولًا",IF(OR(C2935="",N(G2935)=0),"⚠ أكمل التاريخ والقيمة",IF(S2935="","⚠ التاريخ خارج السنة المالية",IF(H2935="","⚠ اختر بند الموازنة",IF(I2935="مرفوض","✖ مرفوض من المدير",IF(I2935&lt;&gt;"موافق","⏳ بانتظار موافقة المدير",IF(K2935&lt;&gt;"نعم","⚠ غير مسوى مع الحسابات","✔ معتمد ومسوى")))))))))</f>
        <v/>
      </c>
      <c r="R2935">
        <f>N(R2934)+IF(A2935="عهدة",1,0)</f>
        <v/>
      </c>
      <c r="S2935">
        <f>IF(C2935="","",IF(AND(C2935&gt;=DATE(2026,9,1),C2935&lt;=DATE(2027,8,31)),(YEAR(C2935)-2026)*12+MONTH(C2935)-8,""))</f>
        <v/>
      </c>
      <c r="T2935">
        <f>IF(AND(A2935="مصروف",R2935&gt;0,I2935="موافق",S2935&lt;&gt;"",H2935&lt;&gt;""),N(G2935),0)</f>
        <v/>
      </c>
    </row>
    <row r="2936">
      <c r="A2936" s="19" t="n"/>
      <c r="B2936" s="20">
        <f>IF(A2936="","",IF(R2936=0,"⚠ أضف سطر عهدة أولًا","DMT-"&amp;TEXT(R2936,"000")))</f>
        <v/>
      </c>
      <c r="C2936" s="21" t="n"/>
      <c r="D2936" s="20">
        <f>IF(C2936="","",IF(S2936="","خارج السنة المالية",INDEX(القوائم!$D$2:$D$13,S2936)))</f>
        <v/>
      </c>
      <c r="E2936" s="22" t="n"/>
      <c r="F2936" s="23" t="n"/>
      <c r="G2936" s="23" t="n"/>
      <c r="H2936" s="22" t="n"/>
      <c r="I2936" s="19" t="n"/>
      <c r="J2936" s="21" t="n"/>
      <c r="K2936" s="19" t="n"/>
      <c r="L2936" s="19" t="n"/>
      <c r="M2936" s="21" t="n"/>
      <c r="N2936" s="22" t="n"/>
      <c r="O2936" s="24">
        <f>IF(A2936&lt;&gt;"عهدة","",SUMIFS($G$8:$G$5007,$B$8:$B$5007,B2936,$A$8:$A$5007,"مصروف",$I$8:$I$5007,"&lt;&gt;مرفوض"))</f>
        <v/>
      </c>
      <c r="P2936" s="25">
        <f>IF(A2936&lt;&gt;"عهدة","",N(F2936)-O2936)</f>
        <v/>
      </c>
      <c r="Q2936" s="26">
        <f>IF(A2936="","",IF(A2936="عهدة",IF(N(F2936)=0,"⚠ أدخل قيمة العهدة",IF(P2936&lt;0,"⛔ عجز / زيادة مصروفات "&amp;TEXT(-P2936,"#,##0"),IF(COUNTIFS($B$8:$B$5007,B2936,$A$8:$A$5007,"مصروف",$I$8:$I$5007,"&lt;&gt;مرفوض",$K$8:$K$5007,"&lt;&gt;نعم")&gt;0,"⚠ "&amp;COUNTIFS($B$8:$B$5007,B2936,$A$8:$A$5007,"مصروف",$I$8:$I$5007,"&lt;&gt;مرفوض",$K$8:$K$5007,"&lt;&gt;نعم")&amp;" مصروف غير مسوى",IF(L2936="تمت التسوية",IF(P2936=0,"✔ متوازنة وتمت التسوية","✔ تمت التسوية – متبقي "&amp;TEXT(P2936,"#,##0")),IF(P2936&gt;0,"متبقي "&amp;TEXT(P2936,"#,##0"),"✔ متوازنة"))))),IF(R2936=0,"⚠ أضف سطر عهدة أولًا",IF(OR(C2936="",N(G2936)=0),"⚠ أكمل التاريخ والقيمة",IF(S2936="","⚠ التاريخ خارج السنة المالية",IF(H2936="","⚠ اختر بند الموازنة",IF(I2936="مرفوض","✖ مرفوض من المدير",IF(I2936&lt;&gt;"موافق","⏳ بانتظار موافقة المدير",IF(K2936&lt;&gt;"نعم","⚠ غير مسوى مع الحسابات","✔ معتمد ومسوى")))))))))</f>
        <v/>
      </c>
      <c r="R2936">
        <f>N(R2935)+IF(A2936="عهدة",1,0)</f>
        <v/>
      </c>
      <c r="S2936">
        <f>IF(C2936="","",IF(AND(C2936&gt;=DATE(2026,9,1),C2936&lt;=DATE(2027,8,31)),(YEAR(C2936)-2026)*12+MONTH(C2936)-8,""))</f>
        <v/>
      </c>
      <c r="T2936">
        <f>IF(AND(A2936="مصروف",R2936&gt;0,I2936="موافق",S2936&lt;&gt;"",H2936&lt;&gt;""),N(G2936),0)</f>
        <v/>
      </c>
    </row>
    <row r="2937">
      <c r="A2937" s="19" t="n"/>
      <c r="B2937" s="20">
        <f>IF(A2937="","",IF(R2937=0,"⚠ أضف سطر عهدة أولًا","DMT-"&amp;TEXT(R2937,"000")))</f>
        <v/>
      </c>
      <c r="C2937" s="21" t="n"/>
      <c r="D2937" s="20">
        <f>IF(C2937="","",IF(S2937="","خارج السنة المالية",INDEX(القوائم!$D$2:$D$13,S2937)))</f>
        <v/>
      </c>
      <c r="E2937" s="22" t="n"/>
      <c r="F2937" s="23" t="n"/>
      <c r="G2937" s="23" t="n"/>
      <c r="H2937" s="22" t="n"/>
      <c r="I2937" s="19" t="n"/>
      <c r="J2937" s="21" t="n"/>
      <c r="K2937" s="19" t="n"/>
      <c r="L2937" s="19" t="n"/>
      <c r="M2937" s="21" t="n"/>
      <c r="N2937" s="22" t="n"/>
      <c r="O2937" s="24">
        <f>IF(A2937&lt;&gt;"عهدة","",SUMIFS($G$8:$G$5007,$B$8:$B$5007,B2937,$A$8:$A$5007,"مصروف",$I$8:$I$5007,"&lt;&gt;مرفوض"))</f>
        <v/>
      </c>
      <c r="P2937" s="25">
        <f>IF(A2937&lt;&gt;"عهدة","",N(F2937)-O2937)</f>
        <v/>
      </c>
      <c r="Q2937" s="26">
        <f>IF(A2937="","",IF(A2937="عهدة",IF(N(F2937)=0,"⚠ أدخل قيمة العهدة",IF(P2937&lt;0,"⛔ عجز / زيادة مصروفات "&amp;TEXT(-P2937,"#,##0"),IF(COUNTIFS($B$8:$B$5007,B2937,$A$8:$A$5007,"مصروف",$I$8:$I$5007,"&lt;&gt;مرفوض",$K$8:$K$5007,"&lt;&gt;نعم")&gt;0,"⚠ "&amp;COUNTIFS($B$8:$B$5007,B2937,$A$8:$A$5007,"مصروف",$I$8:$I$5007,"&lt;&gt;مرفوض",$K$8:$K$5007,"&lt;&gt;نعم")&amp;" مصروف غير مسوى",IF(L2937="تمت التسوية",IF(P2937=0,"✔ متوازنة وتمت التسوية","✔ تمت التسوية – متبقي "&amp;TEXT(P2937,"#,##0")),IF(P2937&gt;0,"متبقي "&amp;TEXT(P2937,"#,##0"),"✔ متوازنة"))))),IF(R2937=0,"⚠ أضف سطر عهدة أولًا",IF(OR(C2937="",N(G2937)=0),"⚠ أكمل التاريخ والقيمة",IF(S2937="","⚠ التاريخ خارج السنة المالية",IF(H2937="","⚠ اختر بند الموازنة",IF(I2937="مرفوض","✖ مرفوض من المدير",IF(I2937&lt;&gt;"موافق","⏳ بانتظار موافقة المدير",IF(K2937&lt;&gt;"نعم","⚠ غير مسوى مع الحسابات","✔ معتمد ومسوى")))))))))</f>
        <v/>
      </c>
      <c r="R2937">
        <f>N(R2936)+IF(A2937="عهدة",1,0)</f>
        <v/>
      </c>
      <c r="S2937">
        <f>IF(C2937="","",IF(AND(C2937&gt;=DATE(2026,9,1),C2937&lt;=DATE(2027,8,31)),(YEAR(C2937)-2026)*12+MONTH(C2937)-8,""))</f>
        <v/>
      </c>
      <c r="T2937">
        <f>IF(AND(A2937="مصروف",R2937&gt;0,I2937="موافق",S2937&lt;&gt;"",H2937&lt;&gt;""),N(G2937),0)</f>
        <v/>
      </c>
    </row>
    <row r="2938">
      <c r="A2938" s="19" t="n"/>
      <c r="B2938" s="20">
        <f>IF(A2938="","",IF(R2938=0,"⚠ أضف سطر عهدة أولًا","DMT-"&amp;TEXT(R2938,"000")))</f>
        <v/>
      </c>
      <c r="C2938" s="21" t="n"/>
      <c r="D2938" s="20">
        <f>IF(C2938="","",IF(S2938="","خارج السنة المالية",INDEX(القوائم!$D$2:$D$13,S2938)))</f>
        <v/>
      </c>
      <c r="E2938" s="22" t="n"/>
      <c r="F2938" s="23" t="n"/>
      <c r="G2938" s="23" t="n"/>
      <c r="H2938" s="22" t="n"/>
      <c r="I2938" s="19" t="n"/>
      <c r="J2938" s="21" t="n"/>
      <c r="K2938" s="19" t="n"/>
      <c r="L2938" s="19" t="n"/>
      <c r="M2938" s="21" t="n"/>
      <c r="N2938" s="22" t="n"/>
      <c r="O2938" s="24">
        <f>IF(A2938&lt;&gt;"عهدة","",SUMIFS($G$8:$G$5007,$B$8:$B$5007,B2938,$A$8:$A$5007,"مصروف",$I$8:$I$5007,"&lt;&gt;مرفوض"))</f>
        <v/>
      </c>
      <c r="P2938" s="25">
        <f>IF(A2938&lt;&gt;"عهدة","",N(F2938)-O2938)</f>
        <v/>
      </c>
      <c r="Q2938" s="26">
        <f>IF(A2938="","",IF(A2938="عهدة",IF(N(F2938)=0,"⚠ أدخل قيمة العهدة",IF(P2938&lt;0,"⛔ عجز / زيادة مصروفات "&amp;TEXT(-P2938,"#,##0"),IF(COUNTIFS($B$8:$B$5007,B2938,$A$8:$A$5007,"مصروف",$I$8:$I$5007,"&lt;&gt;مرفوض",$K$8:$K$5007,"&lt;&gt;نعم")&gt;0,"⚠ "&amp;COUNTIFS($B$8:$B$5007,B2938,$A$8:$A$5007,"مصروف",$I$8:$I$5007,"&lt;&gt;مرفوض",$K$8:$K$5007,"&lt;&gt;نعم")&amp;" مصروف غير مسوى",IF(L2938="تمت التسوية",IF(P2938=0,"✔ متوازنة وتمت التسوية","✔ تمت التسوية – متبقي "&amp;TEXT(P2938,"#,##0")),IF(P2938&gt;0,"متبقي "&amp;TEXT(P2938,"#,##0"),"✔ متوازنة"))))),IF(R2938=0,"⚠ أضف سطر عهدة أولًا",IF(OR(C2938="",N(G2938)=0),"⚠ أكمل التاريخ والقيمة",IF(S2938="","⚠ التاريخ خارج السنة المالية",IF(H2938="","⚠ اختر بند الموازنة",IF(I2938="مرفوض","✖ مرفوض من المدير",IF(I2938&lt;&gt;"موافق","⏳ بانتظار موافقة المدير",IF(K2938&lt;&gt;"نعم","⚠ غير مسوى مع الحسابات","✔ معتمد ومسوى")))))))))</f>
        <v/>
      </c>
      <c r="R2938">
        <f>N(R2937)+IF(A2938="عهدة",1,0)</f>
        <v/>
      </c>
      <c r="S2938">
        <f>IF(C2938="","",IF(AND(C2938&gt;=DATE(2026,9,1),C2938&lt;=DATE(2027,8,31)),(YEAR(C2938)-2026)*12+MONTH(C2938)-8,""))</f>
        <v/>
      </c>
      <c r="T2938">
        <f>IF(AND(A2938="مصروف",R2938&gt;0,I2938="موافق",S2938&lt;&gt;"",H2938&lt;&gt;""),N(G2938),0)</f>
        <v/>
      </c>
    </row>
    <row r="2939">
      <c r="A2939" s="19" t="n"/>
      <c r="B2939" s="20">
        <f>IF(A2939="","",IF(R2939=0,"⚠ أضف سطر عهدة أولًا","DMT-"&amp;TEXT(R2939,"000")))</f>
        <v/>
      </c>
      <c r="C2939" s="21" t="n"/>
      <c r="D2939" s="20">
        <f>IF(C2939="","",IF(S2939="","خارج السنة المالية",INDEX(القوائم!$D$2:$D$13,S2939)))</f>
        <v/>
      </c>
      <c r="E2939" s="22" t="n"/>
      <c r="F2939" s="23" t="n"/>
      <c r="G2939" s="23" t="n"/>
      <c r="H2939" s="22" t="n"/>
      <c r="I2939" s="19" t="n"/>
      <c r="J2939" s="21" t="n"/>
      <c r="K2939" s="19" t="n"/>
      <c r="L2939" s="19" t="n"/>
      <c r="M2939" s="21" t="n"/>
      <c r="N2939" s="22" t="n"/>
      <c r="O2939" s="24">
        <f>IF(A2939&lt;&gt;"عهدة","",SUMIFS($G$8:$G$5007,$B$8:$B$5007,B2939,$A$8:$A$5007,"مصروف",$I$8:$I$5007,"&lt;&gt;مرفوض"))</f>
        <v/>
      </c>
      <c r="P2939" s="25">
        <f>IF(A2939&lt;&gt;"عهدة","",N(F2939)-O2939)</f>
        <v/>
      </c>
      <c r="Q2939" s="26">
        <f>IF(A2939="","",IF(A2939="عهدة",IF(N(F2939)=0,"⚠ أدخل قيمة العهدة",IF(P2939&lt;0,"⛔ عجز / زيادة مصروفات "&amp;TEXT(-P2939,"#,##0"),IF(COUNTIFS($B$8:$B$5007,B2939,$A$8:$A$5007,"مصروف",$I$8:$I$5007,"&lt;&gt;مرفوض",$K$8:$K$5007,"&lt;&gt;نعم")&gt;0,"⚠ "&amp;COUNTIFS($B$8:$B$5007,B2939,$A$8:$A$5007,"مصروف",$I$8:$I$5007,"&lt;&gt;مرفوض",$K$8:$K$5007,"&lt;&gt;نعم")&amp;" مصروف غير مسوى",IF(L2939="تمت التسوية",IF(P2939=0,"✔ متوازنة وتمت التسوية","✔ تمت التسوية – متبقي "&amp;TEXT(P2939,"#,##0")),IF(P2939&gt;0,"متبقي "&amp;TEXT(P2939,"#,##0"),"✔ متوازنة"))))),IF(R2939=0,"⚠ أضف سطر عهدة أولًا",IF(OR(C2939="",N(G2939)=0),"⚠ أكمل التاريخ والقيمة",IF(S2939="","⚠ التاريخ خارج السنة المالية",IF(H2939="","⚠ اختر بند الموازنة",IF(I2939="مرفوض","✖ مرفوض من المدير",IF(I2939&lt;&gt;"موافق","⏳ بانتظار موافقة المدير",IF(K2939&lt;&gt;"نعم","⚠ غير مسوى مع الحسابات","✔ معتمد ومسوى")))))))))</f>
        <v/>
      </c>
      <c r="R2939">
        <f>N(R2938)+IF(A2939="عهدة",1,0)</f>
        <v/>
      </c>
      <c r="S2939">
        <f>IF(C2939="","",IF(AND(C2939&gt;=DATE(2026,9,1),C2939&lt;=DATE(2027,8,31)),(YEAR(C2939)-2026)*12+MONTH(C2939)-8,""))</f>
        <v/>
      </c>
      <c r="T2939">
        <f>IF(AND(A2939="مصروف",R2939&gt;0,I2939="موافق",S2939&lt;&gt;"",H2939&lt;&gt;""),N(G2939),0)</f>
        <v/>
      </c>
    </row>
    <row r="2940">
      <c r="A2940" s="19" t="n"/>
      <c r="B2940" s="20">
        <f>IF(A2940="","",IF(R2940=0,"⚠ أضف سطر عهدة أولًا","DMT-"&amp;TEXT(R2940,"000")))</f>
        <v/>
      </c>
      <c r="C2940" s="21" t="n"/>
      <c r="D2940" s="20">
        <f>IF(C2940="","",IF(S2940="","خارج السنة المالية",INDEX(القوائم!$D$2:$D$13,S2940)))</f>
        <v/>
      </c>
      <c r="E2940" s="22" t="n"/>
      <c r="F2940" s="23" t="n"/>
      <c r="G2940" s="23" t="n"/>
      <c r="H2940" s="22" t="n"/>
      <c r="I2940" s="19" t="n"/>
      <c r="J2940" s="21" t="n"/>
      <c r="K2940" s="19" t="n"/>
      <c r="L2940" s="19" t="n"/>
      <c r="M2940" s="21" t="n"/>
      <c r="N2940" s="22" t="n"/>
      <c r="O2940" s="24">
        <f>IF(A2940&lt;&gt;"عهدة","",SUMIFS($G$8:$G$5007,$B$8:$B$5007,B2940,$A$8:$A$5007,"مصروف",$I$8:$I$5007,"&lt;&gt;مرفوض"))</f>
        <v/>
      </c>
      <c r="P2940" s="25">
        <f>IF(A2940&lt;&gt;"عهدة","",N(F2940)-O2940)</f>
        <v/>
      </c>
      <c r="Q2940" s="26">
        <f>IF(A2940="","",IF(A2940="عهدة",IF(N(F2940)=0,"⚠ أدخل قيمة العهدة",IF(P2940&lt;0,"⛔ عجز / زيادة مصروفات "&amp;TEXT(-P2940,"#,##0"),IF(COUNTIFS($B$8:$B$5007,B2940,$A$8:$A$5007,"مصروف",$I$8:$I$5007,"&lt;&gt;مرفوض",$K$8:$K$5007,"&lt;&gt;نعم")&gt;0,"⚠ "&amp;COUNTIFS($B$8:$B$5007,B2940,$A$8:$A$5007,"مصروف",$I$8:$I$5007,"&lt;&gt;مرفوض",$K$8:$K$5007,"&lt;&gt;نعم")&amp;" مصروف غير مسوى",IF(L2940="تمت التسوية",IF(P2940=0,"✔ متوازنة وتمت التسوية","✔ تمت التسوية – متبقي "&amp;TEXT(P2940,"#,##0")),IF(P2940&gt;0,"متبقي "&amp;TEXT(P2940,"#,##0"),"✔ متوازنة"))))),IF(R2940=0,"⚠ أضف سطر عهدة أولًا",IF(OR(C2940="",N(G2940)=0),"⚠ أكمل التاريخ والقيمة",IF(S2940="","⚠ التاريخ خارج السنة المالية",IF(H2940="","⚠ اختر بند الموازنة",IF(I2940="مرفوض","✖ مرفوض من المدير",IF(I2940&lt;&gt;"موافق","⏳ بانتظار موافقة المدير",IF(K2940&lt;&gt;"نعم","⚠ غير مسوى مع الحسابات","✔ معتمد ومسوى")))))))))</f>
        <v/>
      </c>
      <c r="R2940">
        <f>N(R2939)+IF(A2940="عهدة",1,0)</f>
        <v/>
      </c>
      <c r="S2940">
        <f>IF(C2940="","",IF(AND(C2940&gt;=DATE(2026,9,1),C2940&lt;=DATE(2027,8,31)),(YEAR(C2940)-2026)*12+MONTH(C2940)-8,""))</f>
        <v/>
      </c>
      <c r="T2940">
        <f>IF(AND(A2940="مصروف",R2940&gt;0,I2940="موافق",S2940&lt;&gt;"",H2940&lt;&gt;""),N(G2940),0)</f>
        <v/>
      </c>
    </row>
    <row r="2941">
      <c r="A2941" s="19" t="n"/>
      <c r="B2941" s="20">
        <f>IF(A2941="","",IF(R2941=0,"⚠ أضف سطر عهدة أولًا","DMT-"&amp;TEXT(R2941,"000")))</f>
        <v/>
      </c>
      <c r="C2941" s="21" t="n"/>
      <c r="D2941" s="20">
        <f>IF(C2941="","",IF(S2941="","خارج السنة المالية",INDEX(القوائم!$D$2:$D$13,S2941)))</f>
        <v/>
      </c>
      <c r="E2941" s="22" t="n"/>
      <c r="F2941" s="23" t="n"/>
      <c r="G2941" s="23" t="n"/>
      <c r="H2941" s="22" t="n"/>
      <c r="I2941" s="19" t="n"/>
      <c r="J2941" s="21" t="n"/>
      <c r="K2941" s="19" t="n"/>
      <c r="L2941" s="19" t="n"/>
      <c r="M2941" s="21" t="n"/>
      <c r="N2941" s="22" t="n"/>
      <c r="O2941" s="24">
        <f>IF(A2941&lt;&gt;"عهدة","",SUMIFS($G$8:$G$5007,$B$8:$B$5007,B2941,$A$8:$A$5007,"مصروف",$I$8:$I$5007,"&lt;&gt;مرفوض"))</f>
        <v/>
      </c>
      <c r="P2941" s="25">
        <f>IF(A2941&lt;&gt;"عهدة","",N(F2941)-O2941)</f>
        <v/>
      </c>
      <c r="Q2941" s="26">
        <f>IF(A2941="","",IF(A2941="عهدة",IF(N(F2941)=0,"⚠ أدخل قيمة العهدة",IF(P2941&lt;0,"⛔ عجز / زيادة مصروفات "&amp;TEXT(-P2941,"#,##0"),IF(COUNTIFS($B$8:$B$5007,B2941,$A$8:$A$5007,"مصروف",$I$8:$I$5007,"&lt;&gt;مرفوض",$K$8:$K$5007,"&lt;&gt;نعم")&gt;0,"⚠ "&amp;COUNTIFS($B$8:$B$5007,B2941,$A$8:$A$5007,"مصروف",$I$8:$I$5007,"&lt;&gt;مرفوض",$K$8:$K$5007,"&lt;&gt;نعم")&amp;" مصروف غير مسوى",IF(L2941="تمت التسوية",IF(P2941=0,"✔ متوازنة وتمت التسوية","✔ تمت التسوية – متبقي "&amp;TEXT(P2941,"#,##0")),IF(P2941&gt;0,"متبقي "&amp;TEXT(P2941,"#,##0"),"✔ متوازنة"))))),IF(R2941=0,"⚠ أضف سطر عهدة أولًا",IF(OR(C2941="",N(G2941)=0),"⚠ أكمل التاريخ والقيمة",IF(S2941="","⚠ التاريخ خارج السنة المالية",IF(H2941="","⚠ اختر بند الموازنة",IF(I2941="مرفوض","✖ مرفوض من المدير",IF(I2941&lt;&gt;"موافق","⏳ بانتظار موافقة المدير",IF(K2941&lt;&gt;"نعم","⚠ غير مسوى مع الحسابات","✔ معتمد ومسوى")))))))))</f>
        <v/>
      </c>
      <c r="R2941">
        <f>N(R2940)+IF(A2941="عهدة",1,0)</f>
        <v/>
      </c>
      <c r="S2941">
        <f>IF(C2941="","",IF(AND(C2941&gt;=DATE(2026,9,1),C2941&lt;=DATE(2027,8,31)),(YEAR(C2941)-2026)*12+MONTH(C2941)-8,""))</f>
        <v/>
      </c>
      <c r="T2941">
        <f>IF(AND(A2941="مصروف",R2941&gt;0,I2941="موافق",S2941&lt;&gt;"",H2941&lt;&gt;""),N(G2941),0)</f>
        <v/>
      </c>
    </row>
    <row r="2942">
      <c r="A2942" s="19" t="n"/>
      <c r="B2942" s="20">
        <f>IF(A2942="","",IF(R2942=0,"⚠ أضف سطر عهدة أولًا","DMT-"&amp;TEXT(R2942,"000")))</f>
        <v/>
      </c>
      <c r="C2942" s="21" t="n"/>
      <c r="D2942" s="20">
        <f>IF(C2942="","",IF(S2942="","خارج السنة المالية",INDEX(القوائم!$D$2:$D$13,S2942)))</f>
        <v/>
      </c>
      <c r="E2942" s="22" t="n"/>
      <c r="F2942" s="23" t="n"/>
      <c r="G2942" s="23" t="n"/>
      <c r="H2942" s="22" t="n"/>
      <c r="I2942" s="19" t="n"/>
      <c r="J2942" s="21" t="n"/>
      <c r="K2942" s="19" t="n"/>
      <c r="L2942" s="19" t="n"/>
      <c r="M2942" s="21" t="n"/>
      <c r="N2942" s="22" t="n"/>
      <c r="O2942" s="24">
        <f>IF(A2942&lt;&gt;"عهدة","",SUMIFS($G$8:$G$5007,$B$8:$B$5007,B2942,$A$8:$A$5007,"مصروف",$I$8:$I$5007,"&lt;&gt;مرفوض"))</f>
        <v/>
      </c>
      <c r="P2942" s="25">
        <f>IF(A2942&lt;&gt;"عهدة","",N(F2942)-O2942)</f>
        <v/>
      </c>
      <c r="Q2942" s="26">
        <f>IF(A2942="","",IF(A2942="عهدة",IF(N(F2942)=0,"⚠ أدخل قيمة العهدة",IF(P2942&lt;0,"⛔ عجز / زيادة مصروفات "&amp;TEXT(-P2942,"#,##0"),IF(COUNTIFS($B$8:$B$5007,B2942,$A$8:$A$5007,"مصروف",$I$8:$I$5007,"&lt;&gt;مرفوض",$K$8:$K$5007,"&lt;&gt;نعم")&gt;0,"⚠ "&amp;COUNTIFS($B$8:$B$5007,B2942,$A$8:$A$5007,"مصروف",$I$8:$I$5007,"&lt;&gt;مرفوض",$K$8:$K$5007,"&lt;&gt;نعم")&amp;" مصروف غير مسوى",IF(L2942="تمت التسوية",IF(P2942=0,"✔ متوازنة وتمت التسوية","✔ تمت التسوية – متبقي "&amp;TEXT(P2942,"#,##0")),IF(P2942&gt;0,"متبقي "&amp;TEXT(P2942,"#,##0"),"✔ متوازنة"))))),IF(R2942=0,"⚠ أضف سطر عهدة أولًا",IF(OR(C2942="",N(G2942)=0),"⚠ أكمل التاريخ والقيمة",IF(S2942="","⚠ التاريخ خارج السنة المالية",IF(H2942="","⚠ اختر بند الموازنة",IF(I2942="مرفوض","✖ مرفوض من المدير",IF(I2942&lt;&gt;"موافق","⏳ بانتظار موافقة المدير",IF(K2942&lt;&gt;"نعم","⚠ غير مسوى مع الحسابات","✔ معتمد ومسوى")))))))))</f>
        <v/>
      </c>
      <c r="R2942">
        <f>N(R2941)+IF(A2942="عهدة",1,0)</f>
        <v/>
      </c>
      <c r="S2942">
        <f>IF(C2942="","",IF(AND(C2942&gt;=DATE(2026,9,1),C2942&lt;=DATE(2027,8,31)),(YEAR(C2942)-2026)*12+MONTH(C2942)-8,""))</f>
        <v/>
      </c>
      <c r="T2942">
        <f>IF(AND(A2942="مصروف",R2942&gt;0,I2942="موافق",S2942&lt;&gt;"",H2942&lt;&gt;""),N(G2942),0)</f>
        <v/>
      </c>
    </row>
    <row r="2943">
      <c r="A2943" s="19" t="n"/>
      <c r="B2943" s="20">
        <f>IF(A2943="","",IF(R2943=0,"⚠ أضف سطر عهدة أولًا","DMT-"&amp;TEXT(R2943,"000")))</f>
        <v/>
      </c>
      <c r="C2943" s="21" t="n"/>
      <c r="D2943" s="20">
        <f>IF(C2943="","",IF(S2943="","خارج السنة المالية",INDEX(القوائم!$D$2:$D$13,S2943)))</f>
        <v/>
      </c>
      <c r="E2943" s="22" t="n"/>
      <c r="F2943" s="23" t="n"/>
      <c r="G2943" s="23" t="n"/>
      <c r="H2943" s="22" t="n"/>
      <c r="I2943" s="19" t="n"/>
      <c r="J2943" s="21" t="n"/>
      <c r="K2943" s="19" t="n"/>
      <c r="L2943" s="19" t="n"/>
      <c r="M2943" s="21" t="n"/>
      <c r="N2943" s="22" t="n"/>
      <c r="O2943" s="24">
        <f>IF(A2943&lt;&gt;"عهدة","",SUMIFS($G$8:$G$5007,$B$8:$B$5007,B2943,$A$8:$A$5007,"مصروف",$I$8:$I$5007,"&lt;&gt;مرفوض"))</f>
        <v/>
      </c>
      <c r="P2943" s="25">
        <f>IF(A2943&lt;&gt;"عهدة","",N(F2943)-O2943)</f>
        <v/>
      </c>
      <c r="Q2943" s="26">
        <f>IF(A2943="","",IF(A2943="عهدة",IF(N(F2943)=0,"⚠ أدخل قيمة العهدة",IF(P2943&lt;0,"⛔ عجز / زيادة مصروفات "&amp;TEXT(-P2943,"#,##0"),IF(COUNTIFS($B$8:$B$5007,B2943,$A$8:$A$5007,"مصروف",$I$8:$I$5007,"&lt;&gt;مرفوض",$K$8:$K$5007,"&lt;&gt;نعم")&gt;0,"⚠ "&amp;COUNTIFS($B$8:$B$5007,B2943,$A$8:$A$5007,"مصروف",$I$8:$I$5007,"&lt;&gt;مرفوض",$K$8:$K$5007,"&lt;&gt;نعم")&amp;" مصروف غير مسوى",IF(L2943="تمت التسوية",IF(P2943=0,"✔ متوازنة وتمت التسوية","✔ تمت التسوية – متبقي "&amp;TEXT(P2943,"#,##0")),IF(P2943&gt;0,"متبقي "&amp;TEXT(P2943,"#,##0"),"✔ متوازنة"))))),IF(R2943=0,"⚠ أضف سطر عهدة أولًا",IF(OR(C2943="",N(G2943)=0),"⚠ أكمل التاريخ والقيمة",IF(S2943="","⚠ التاريخ خارج السنة المالية",IF(H2943="","⚠ اختر بند الموازنة",IF(I2943="مرفوض","✖ مرفوض من المدير",IF(I2943&lt;&gt;"موافق","⏳ بانتظار موافقة المدير",IF(K2943&lt;&gt;"نعم","⚠ غير مسوى مع الحسابات","✔ معتمد ومسوى")))))))))</f>
        <v/>
      </c>
      <c r="R2943">
        <f>N(R2942)+IF(A2943="عهدة",1,0)</f>
        <v/>
      </c>
      <c r="S2943">
        <f>IF(C2943="","",IF(AND(C2943&gt;=DATE(2026,9,1),C2943&lt;=DATE(2027,8,31)),(YEAR(C2943)-2026)*12+MONTH(C2943)-8,""))</f>
        <v/>
      </c>
      <c r="T2943">
        <f>IF(AND(A2943="مصروف",R2943&gt;0,I2943="موافق",S2943&lt;&gt;"",H2943&lt;&gt;""),N(G2943),0)</f>
        <v/>
      </c>
    </row>
    <row r="2944">
      <c r="A2944" s="19" t="n"/>
      <c r="B2944" s="20">
        <f>IF(A2944="","",IF(R2944=0,"⚠ أضف سطر عهدة أولًا","DMT-"&amp;TEXT(R2944,"000")))</f>
        <v/>
      </c>
      <c r="C2944" s="21" t="n"/>
      <c r="D2944" s="20">
        <f>IF(C2944="","",IF(S2944="","خارج السنة المالية",INDEX(القوائم!$D$2:$D$13,S2944)))</f>
        <v/>
      </c>
      <c r="E2944" s="22" t="n"/>
      <c r="F2944" s="23" t="n"/>
      <c r="G2944" s="23" t="n"/>
      <c r="H2944" s="22" t="n"/>
      <c r="I2944" s="19" t="n"/>
      <c r="J2944" s="21" t="n"/>
      <c r="K2944" s="19" t="n"/>
      <c r="L2944" s="19" t="n"/>
      <c r="M2944" s="21" t="n"/>
      <c r="N2944" s="22" t="n"/>
      <c r="O2944" s="24">
        <f>IF(A2944&lt;&gt;"عهدة","",SUMIFS($G$8:$G$5007,$B$8:$B$5007,B2944,$A$8:$A$5007,"مصروف",$I$8:$I$5007,"&lt;&gt;مرفوض"))</f>
        <v/>
      </c>
      <c r="P2944" s="25">
        <f>IF(A2944&lt;&gt;"عهدة","",N(F2944)-O2944)</f>
        <v/>
      </c>
      <c r="Q2944" s="26">
        <f>IF(A2944="","",IF(A2944="عهدة",IF(N(F2944)=0,"⚠ أدخل قيمة العهدة",IF(P2944&lt;0,"⛔ عجز / زيادة مصروفات "&amp;TEXT(-P2944,"#,##0"),IF(COUNTIFS($B$8:$B$5007,B2944,$A$8:$A$5007,"مصروف",$I$8:$I$5007,"&lt;&gt;مرفوض",$K$8:$K$5007,"&lt;&gt;نعم")&gt;0,"⚠ "&amp;COUNTIFS($B$8:$B$5007,B2944,$A$8:$A$5007,"مصروف",$I$8:$I$5007,"&lt;&gt;مرفوض",$K$8:$K$5007,"&lt;&gt;نعم")&amp;" مصروف غير مسوى",IF(L2944="تمت التسوية",IF(P2944=0,"✔ متوازنة وتمت التسوية","✔ تمت التسوية – متبقي "&amp;TEXT(P2944,"#,##0")),IF(P2944&gt;0,"متبقي "&amp;TEXT(P2944,"#,##0"),"✔ متوازنة"))))),IF(R2944=0,"⚠ أضف سطر عهدة أولًا",IF(OR(C2944="",N(G2944)=0),"⚠ أكمل التاريخ والقيمة",IF(S2944="","⚠ التاريخ خارج السنة المالية",IF(H2944="","⚠ اختر بند الموازنة",IF(I2944="مرفوض","✖ مرفوض من المدير",IF(I2944&lt;&gt;"موافق","⏳ بانتظار موافقة المدير",IF(K2944&lt;&gt;"نعم","⚠ غير مسوى مع الحسابات","✔ معتمد ومسوى")))))))))</f>
        <v/>
      </c>
      <c r="R2944">
        <f>N(R2943)+IF(A2944="عهدة",1,0)</f>
        <v/>
      </c>
      <c r="S2944">
        <f>IF(C2944="","",IF(AND(C2944&gt;=DATE(2026,9,1),C2944&lt;=DATE(2027,8,31)),(YEAR(C2944)-2026)*12+MONTH(C2944)-8,""))</f>
        <v/>
      </c>
      <c r="T2944">
        <f>IF(AND(A2944="مصروف",R2944&gt;0,I2944="موافق",S2944&lt;&gt;"",H2944&lt;&gt;""),N(G2944),0)</f>
        <v/>
      </c>
    </row>
    <row r="2945">
      <c r="A2945" s="19" t="n"/>
      <c r="B2945" s="20">
        <f>IF(A2945="","",IF(R2945=0,"⚠ أضف سطر عهدة أولًا","DMT-"&amp;TEXT(R2945,"000")))</f>
        <v/>
      </c>
      <c r="C2945" s="21" t="n"/>
      <c r="D2945" s="20">
        <f>IF(C2945="","",IF(S2945="","خارج السنة المالية",INDEX(القوائم!$D$2:$D$13,S2945)))</f>
        <v/>
      </c>
      <c r="E2945" s="22" t="n"/>
      <c r="F2945" s="23" t="n"/>
      <c r="G2945" s="23" t="n"/>
      <c r="H2945" s="22" t="n"/>
      <c r="I2945" s="19" t="n"/>
      <c r="J2945" s="21" t="n"/>
      <c r="K2945" s="19" t="n"/>
      <c r="L2945" s="19" t="n"/>
      <c r="M2945" s="21" t="n"/>
      <c r="N2945" s="22" t="n"/>
      <c r="O2945" s="24">
        <f>IF(A2945&lt;&gt;"عهدة","",SUMIFS($G$8:$G$5007,$B$8:$B$5007,B2945,$A$8:$A$5007,"مصروف",$I$8:$I$5007,"&lt;&gt;مرفوض"))</f>
        <v/>
      </c>
      <c r="P2945" s="25">
        <f>IF(A2945&lt;&gt;"عهدة","",N(F2945)-O2945)</f>
        <v/>
      </c>
      <c r="Q2945" s="26">
        <f>IF(A2945="","",IF(A2945="عهدة",IF(N(F2945)=0,"⚠ أدخل قيمة العهدة",IF(P2945&lt;0,"⛔ عجز / زيادة مصروفات "&amp;TEXT(-P2945,"#,##0"),IF(COUNTIFS($B$8:$B$5007,B2945,$A$8:$A$5007,"مصروف",$I$8:$I$5007,"&lt;&gt;مرفوض",$K$8:$K$5007,"&lt;&gt;نعم")&gt;0,"⚠ "&amp;COUNTIFS($B$8:$B$5007,B2945,$A$8:$A$5007,"مصروف",$I$8:$I$5007,"&lt;&gt;مرفوض",$K$8:$K$5007,"&lt;&gt;نعم")&amp;" مصروف غير مسوى",IF(L2945="تمت التسوية",IF(P2945=0,"✔ متوازنة وتمت التسوية","✔ تمت التسوية – متبقي "&amp;TEXT(P2945,"#,##0")),IF(P2945&gt;0,"متبقي "&amp;TEXT(P2945,"#,##0"),"✔ متوازنة"))))),IF(R2945=0,"⚠ أضف سطر عهدة أولًا",IF(OR(C2945="",N(G2945)=0),"⚠ أكمل التاريخ والقيمة",IF(S2945="","⚠ التاريخ خارج السنة المالية",IF(H2945="","⚠ اختر بند الموازنة",IF(I2945="مرفوض","✖ مرفوض من المدير",IF(I2945&lt;&gt;"موافق","⏳ بانتظار موافقة المدير",IF(K2945&lt;&gt;"نعم","⚠ غير مسوى مع الحسابات","✔ معتمد ومسوى")))))))))</f>
        <v/>
      </c>
      <c r="R2945">
        <f>N(R2944)+IF(A2945="عهدة",1,0)</f>
        <v/>
      </c>
      <c r="S2945">
        <f>IF(C2945="","",IF(AND(C2945&gt;=DATE(2026,9,1),C2945&lt;=DATE(2027,8,31)),(YEAR(C2945)-2026)*12+MONTH(C2945)-8,""))</f>
        <v/>
      </c>
      <c r="T2945">
        <f>IF(AND(A2945="مصروف",R2945&gt;0,I2945="موافق",S2945&lt;&gt;"",H2945&lt;&gt;""),N(G2945),0)</f>
        <v/>
      </c>
    </row>
    <row r="2946">
      <c r="A2946" s="19" t="n"/>
      <c r="B2946" s="20">
        <f>IF(A2946="","",IF(R2946=0,"⚠ أضف سطر عهدة أولًا","DMT-"&amp;TEXT(R2946,"000")))</f>
        <v/>
      </c>
      <c r="C2946" s="21" t="n"/>
      <c r="D2946" s="20">
        <f>IF(C2946="","",IF(S2946="","خارج السنة المالية",INDEX(القوائم!$D$2:$D$13,S2946)))</f>
        <v/>
      </c>
      <c r="E2946" s="22" t="n"/>
      <c r="F2946" s="23" t="n"/>
      <c r="G2946" s="23" t="n"/>
      <c r="H2946" s="22" t="n"/>
      <c r="I2946" s="19" t="n"/>
      <c r="J2946" s="21" t="n"/>
      <c r="K2946" s="19" t="n"/>
      <c r="L2946" s="19" t="n"/>
      <c r="M2946" s="21" t="n"/>
      <c r="N2946" s="22" t="n"/>
      <c r="O2946" s="24">
        <f>IF(A2946&lt;&gt;"عهدة","",SUMIFS($G$8:$G$5007,$B$8:$B$5007,B2946,$A$8:$A$5007,"مصروف",$I$8:$I$5007,"&lt;&gt;مرفوض"))</f>
        <v/>
      </c>
      <c r="P2946" s="25">
        <f>IF(A2946&lt;&gt;"عهدة","",N(F2946)-O2946)</f>
        <v/>
      </c>
      <c r="Q2946" s="26">
        <f>IF(A2946="","",IF(A2946="عهدة",IF(N(F2946)=0,"⚠ أدخل قيمة العهدة",IF(P2946&lt;0,"⛔ عجز / زيادة مصروفات "&amp;TEXT(-P2946,"#,##0"),IF(COUNTIFS($B$8:$B$5007,B2946,$A$8:$A$5007,"مصروف",$I$8:$I$5007,"&lt;&gt;مرفوض",$K$8:$K$5007,"&lt;&gt;نعم")&gt;0,"⚠ "&amp;COUNTIFS($B$8:$B$5007,B2946,$A$8:$A$5007,"مصروف",$I$8:$I$5007,"&lt;&gt;مرفوض",$K$8:$K$5007,"&lt;&gt;نعم")&amp;" مصروف غير مسوى",IF(L2946="تمت التسوية",IF(P2946=0,"✔ متوازنة وتمت التسوية","✔ تمت التسوية – متبقي "&amp;TEXT(P2946,"#,##0")),IF(P2946&gt;0,"متبقي "&amp;TEXT(P2946,"#,##0"),"✔ متوازنة"))))),IF(R2946=0,"⚠ أضف سطر عهدة أولًا",IF(OR(C2946="",N(G2946)=0),"⚠ أكمل التاريخ والقيمة",IF(S2946="","⚠ التاريخ خارج السنة المالية",IF(H2946="","⚠ اختر بند الموازنة",IF(I2946="مرفوض","✖ مرفوض من المدير",IF(I2946&lt;&gt;"موافق","⏳ بانتظار موافقة المدير",IF(K2946&lt;&gt;"نعم","⚠ غير مسوى مع الحسابات","✔ معتمد ومسوى")))))))))</f>
        <v/>
      </c>
      <c r="R2946">
        <f>N(R2945)+IF(A2946="عهدة",1,0)</f>
        <v/>
      </c>
      <c r="S2946">
        <f>IF(C2946="","",IF(AND(C2946&gt;=DATE(2026,9,1),C2946&lt;=DATE(2027,8,31)),(YEAR(C2946)-2026)*12+MONTH(C2946)-8,""))</f>
        <v/>
      </c>
      <c r="T2946">
        <f>IF(AND(A2946="مصروف",R2946&gt;0,I2946="موافق",S2946&lt;&gt;"",H2946&lt;&gt;""),N(G2946),0)</f>
        <v/>
      </c>
    </row>
    <row r="2947">
      <c r="A2947" s="19" t="n"/>
      <c r="B2947" s="20">
        <f>IF(A2947="","",IF(R2947=0,"⚠ أضف سطر عهدة أولًا","DMT-"&amp;TEXT(R2947,"000")))</f>
        <v/>
      </c>
      <c r="C2947" s="21" t="n"/>
      <c r="D2947" s="20">
        <f>IF(C2947="","",IF(S2947="","خارج السنة المالية",INDEX(القوائم!$D$2:$D$13,S2947)))</f>
        <v/>
      </c>
      <c r="E2947" s="22" t="n"/>
      <c r="F2947" s="23" t="n"/>
      <c r="G2947" s="23" t="n"/>
      <c r="H2947" s="22" t="n"/>
      <c r="I2947" s="19" t="n"/>
      <c r="J2947" s="21" t="n"/>
      <c r="K2947" s="19" t="n"/>
      <c r="L2947" s="19" t="n"/>
      <c r="M2947" s="21" t="n"/>
      <c r="N2947" s="22" t="n"/>
      <c r="O2947" s="24">
        <f>IF(A2947&lt;&gt;"عهدة","",SUMIFS($G$8:$G$5007,$B$8:$B$5007,B2947,$A$8:$A$5007,"مصروف",$I$8:$I$5007,"&lt;&gt;مرفوض"))</f>
        <v/>
      </c>
      <c r="P2947" s="25">
        <f>IF(A2947&lt;&gt;"عهدة","",N(F2947)-O2947)</f>
        <v/>
      </c>
      <c r="Q2947" s="26">
        <f>IF(A2947="","",IF(A2947="عهدة",IF(N(F2947)=0,"⚠ أدخل قيمة العهدة",IF(P2947&lt;0,"⛔ عجز / زيادة مصروفات "&amp;TEXT(-P2947,"#,##0"),IF(COUNTIFS($B$8:$B$5007,B2947,$A$8:$A$5007,"مصروف",$I$8:$I$5007,"&lt;&gt;مرفوض",$K$8:$K$5007,"&lt;&gt;نعم")&gt;0,"⚠ "&amp;COUNTIFS($B$8:$B$5007,B2947,$A$8:$A$5007,"مصروف",$I$8:$I$5007,"&lt;&gt;مرفوض",$K$8:$K$5007,"&lt;&gt;نعم")&amp;" مصروف غير مسوى",IF(L2947="تمت التسوية",IF(P2947=0,"✔ متوازنة وتمت التسوية","✔ تمت التسوية – متبقي "&amp;TEXT(P2947,"#,##0")),IF(P2947&gt;0,"متبقي "&amp;TEXT(P2947,"#,##0"),"✔ متوازنة"))))),IF(R2947=0,"⚠ أضف سطر عهدة أولًا",IF(OR(C2947="",N(G2947)=0),"⚠ أكمل التاريخ والقيمة",IF(S2947="","⚠ التاريخ خارج السنة المالية",IF(H2947="","⚠ اختر بند الموازنة",IF(I2947="مرفوض","✖ مرفوض من المدير",IF(I2947&lt;&gt;"موافق","⏳ بانتظار موافقة المدير",IF(K2947&lt;&gt;"نعم","⚠ غير مسوى مع الحسابات","✔ معتمد ومسوى")))))))))</f>
        <v/>
      </c>
      <c r="R2947">
        <f>N(R2946)+IF(A2947="عهدة",1,0)</f>
        <v/>
      </c>
      <c r="S2947">
        <f>IF(C2947="","",IF(AND(C2947&gt;=DATE(2026,9,1),C2947&lt;=DATE(2027,8,31)),(YEAR(C2947)-2026)*12+MONTH(C2947)-8,""))</f>
        <v/>
      </c>
      <c r="T2947">
        <f>IF(AND(A2947="مصروف",R2947&gt;0,I2947="موافق",S2947&lt;&gt;"",H2947&lt;&gt;""),N(G2947),0)</f>
        <v/>
      </c>
    </row>
    <row r="2948">
      <c r="A2948" s="19" t="n"/>
      <c r="B2948" s="20">
        <f>IF(A2948="","",IF(R2948=0,"⚠ أضف سطر عهدة أولًا","DMT-"&amp;TEXT(R2948,"000")))</f>
        <v/>
      </c>
      <c r="C2948" s="21" t="n"/>
      <c r="D2948" s="20">
        <f>IF(C2948="","",IF(S2948="","خارج السنة المالية",INDEX(القوائم!$D$2:$D$13,S2948)))</f>
        <v/>
      </c>
      <c r="E2948" s="22" t="n"/>
      <c r="F2948" s="23" t="n"/>
      <c r="G2948" s="23" t="n"/>
      <c r="H2948" s="22" t="n"/>
      <c r="I2948" s="19" t="n"/>
      <c r="J2948" s="21" t="n"/>
      <c r="K2948" s="19" t="n"/>
      <c r="L2948" s="19" t="n"/>
      <c r="M2948" s="21" t="n"/>
      <c r="N2948" s="22" t="n"/>
      <c r="O2948" s="24">
        <f>IF(A2948&lt;&gt;"عهدة","",SUMIFS($G$8:$G$5007,$B$8:$B$5007,B2948,$A$8:$A$5007,"مصروف",$I$8:$I$5007,"&lt;&gt;مرفوض"))</f>
        <v/>
      </c>
      <c r="P2948" s="25">
        <f>IF(A2948&lt;&gt;"عهدة","",N(F2948)-O2948)</f>
        <v/>
      </c>
      <c r="Q2948" s="26">
        <f>IF(A2948="","",IF(A2948="عهدة",IF(N(F2948)=0,"⚠ أدخل قيمة العهدة",IF(P2948&lt;0,"⛔ عجز / زيادة مصروفات "&amp;TEXT(-P2948,"#,##0"),IF(COUNTIFS($B$8:$B$5007,B2948,$A$8:$A$5007,"مصروف",$I$8:$I$5007,"&lt;&gt;مرفوض",$K$8:$K$5007,"&lt;&gt;نعم")&gt;0,"⚠ "&amp;COUNTIFS($B$8:$B$5007,B2948,$A$8:$A$5007,"مصروف",$I$8:$I$5007,"&lt;&gt;مرفوض",$K$8:$K$5007,"&lt;&gt;نعم")&amp;" مصروف غير مسوى",IF(L2948="تمت التسوية",IF(P2948=0,"✔ متوازنة وتمت التسوية","✔ تمت التسوية – متبقي "&amp;TEXT(P2948,"#,##0")),IF(P2948&gt;0,"متبقي "&amp;TEXT(P2948,"#,##0"),"✔ متوازنة"))))),IF(R2948=0,"⚠ أضف سطر عهدة أولًا",IF(OR(C2948="",N(G2948)=0),"⚠ أكمل التاريخ والقيمة",IF(S2948="","⚠ التاريخ خارج السنة المالية",IF(H2948="","⚠ اختر بند الموازنة",IF(I2948="مرفوض","✖ مرفوض من المدير",IF(I2948&lt;&gt;"موافق","⏳ بانتظار موافقة المدير",IF(K2948&lt;&gt;"نعم","⚠ غير مسوى مع الحسابات","✔ معتمد ومسوى")))))))))</f>
        <v/>
      </c>
      <c r="R2948">
        <f>N(R2947)+IF(A2948="عهدة",1,0)</f>
        <v/>
      </c>
      <c r="S2948">
        <f>IF(C2948="","",IF(AND(C2948&gt;=DATE(2026,9,1),C2948&lt;=DATE(2027,8,31)),(YEAR(C2948)-2026)*12+MONTH(C2948)-8,""))</f>
        <v/>
      </c>
      <c r="T2948">
        <f>IF(AND(A2948="مصروف",R2948&gt;0,I2948="موافق",S2948&lt;&gt;"",H2948&lt;&gt;""),N(G2948),0)</f>
        <v/>
      </c>
    </row>
    <row r="2949">
      <c r="A2949" s="19" t="n"/>
      <c r="B2949" s="20">
        <f>IF(A2949="","",IF(R2949=0,"⚠ أضف سطر عهدة أولًا","DMT-"&amp;TEXT(R2949,"000")))</f>
        <v/>
      </c>
      <c r="C2949" s="21" t="n"/>
      <c r="D2949" s="20">
        <f>IF(C2949="","",IF(S2949="","خارج السنة المالية",INDEX(القوائم!$D$2:$D$13,S2949)))</f>
        <v/>
      </c>
      <c r="E2949" s="22" t="n"/>
      <c r="F2949" s="23" t="n"/>
      <c r="G2949" s="23" t="n"/>
      <c r="H2949" s="22" t="n"/>
      <c r="I2949" s="19" t="n"/>
      <c r="J2949" s="21" t="n"/>
      <c r="K2949" s="19" t="n"/>
      <c r="L2949" s="19" t="n"/>
      <c r="M2949" s="21" t="n"/>
      <c r="N2949" s="22" t="n"/>
      <c r="O2949" s="24">
        <f>IF(A2949&lt;&gt;"عهدة","",SUMIFS($G$8:$G$5007,$B$8:$B$5007,B2949,$A$8:$A$5007,"مصروف",$I$8:$I$5007,"&lt;&gt;مرفوض"))</f>
        <v/>
      </c>
      <c r="P2949" s="25">
        <f>IF(A2949&lt;&gt;"عهدة","",N(F2949)-O2949)</f>
        <v/>
      </c>
      <c r="Q2949" s="26">
        <f>IF(A2949="","",IF(A2949="عهدة",IF(N(F2949)=0,"⚠ أدخل قيمة العهدة",IF(P2949&lt;0,"⛔ عجز / زيادة مصروفات "&amp;TEXT(-P2949,"#,##0"),IF(COUNTIFS($B$8:$B$5007,B2949,$A$8:$A$5007,"مصروف",$I$8:$I$5007,"&lt;&gt;مرفوض",$K$8:$K$5007,"&lt;&gt;نعم")&gt;0,"⚠ "&amp;COUNTIFS($B$8:$B$5007,B2949,$A$8:$A$5007,"مصروف",$I$8:$I$5007,"&lt;&gt;مرفوض",$K$8:$K$5007,"&lt;&gt;نعم")&amp;" مصروف غير مسوى",IF(L2949="تمت التسوية",IF(P2949=0,"✔ متوازنة وتمت التسوية","✔ تمت التسوية – متبقي "&amp;TEXT(P2949,"#,##0")),IF(P2949&gt;0,"متبقي "&amp;TEXT(P2949,"#,##0"),"✔ متوازنة"))))),IF(R2949=0,"⚠ أضف سطر عهدة أولًا",IF(OR(C2949="",N(G2949)=0),"⚠ أكمل التاريخ والقيمة",IF(S2949="","⚠ التاريخ خارج السنة المالية",IF(H2949="","⚠ اختر بند الموازنة",IF(I2949="مرفوض","✖ مرفوض من المدير",IF(I2949&lt;&gt;"موافق","⏳ بانتظار موافقة المدير",IF(K2949&lt;&gt;"نعم","⚠ غير مسوى مع الحسابات","✔ معتمد ومسوى")))))))))</f>
        <v/>
      </c>
      <c r="R2949">
        <f>N(R2948)+IF(A2949="عهدة",1,0)</f>
        <v/>
      </c>
      <c r="S2949">
        <f>IF(C2949="","",IF(AND(C2949&gt;=DATE(2026,9,1),C2949&lt;=DATE(2027,8,31)),(YEAR(C2949)-2026)*12+MONTH(C2949)-8,""))</f>
        <v/>
      </c>
      <c r="T2949">
        <f>IF(AND(A2949="مصروف",R2949&gt;0,I2949="موافق",S2949&lt;&gt;"",H2949&lt;&gt;""),N(G2949),0)</f>
        <v/>
      </c>
    </row>
    <row r="2950">
      <c r="A2950" s="19" t="n"/>
      <c r="B2950" s="20">
        <f>IF(A2950="","",IF(R2950=0,"⚠ أضف سطر عهدة أولًا","DMT-"&amp;TEXT(R2950,"000")))</f>
        <v/>
      </c>
      <c r="C2950" s="21" t="n"/>
      <c r="D2950" s="20">
        <f>IF(C2950="","",IF(S2950="","خارج السنة المالية",INDEX(القوائم!$D$2:$D$13,S2950)))</f>
        <v/>
      </c>
      <c r="E2950" s="22" t="n"/>
      <c r="F2950" s="23" t="n"/>
      <c r="G2950" s="23" t="n"/>
      <c r="H2950" s="22" t="n"/>
      <c r="I2950" s="19" t="n"/>
      <c r="J2950" s="21" t="n"/>
      <c r="K2950" s="19" t="n"/>
      <c r="L2950" s="19" t="n"/>
      <c r="M2950" s="21" t="n"/>
      <c r="N2950" s="22" t="n"/>
      <c r="O2950" s="24">
        <f>IF(A2950&lt;&gt;"عهدة","",SUMIFS($G$8:$G$5007,$B$8:$B$5007,B2950,$A$8:$A$5007,"مصروف",$I$8:$I$5007,"&lt;&gt;مرفوض"))</f>
        <v/>
      </c>
      <c r="P2950" s="25">
        <f>IF(A2950&lt;&gt;"عهدة","",N(F2950)-O2950)</f>
        <v/>
      </c>
      <c r="Q2950" s="26">
        <f>IF(A2950="","",IF(A2950="عهدة",IF(N(F2950)=0,"⚠ أدخل قيمة العهدة",IF(P2950&lt;0,"⛔ عجز / زيادة مصروفات "&amp;TEXT(-P2950,"#,##0"),IF(COUNTIFS($B$8:$B$5007,B2950,$A$8:$A$5007,"مصروف",$I$8:$I$5007,"&lt;&gt;مرفوض",$K$8:$K$5007,"&lt;&gt;نعم")&gt;0,"⚠ "&amp;COUNTIFS($B$8:$B$5007,B2950,$A$8:$A$5007,"مصروف",$I$8:$I$5007,"&lt;&gt;مرفوض",$K$8:$K$5007,"&lt;&gt;نعم")&amp;" مصروف غير مسوى",IF(L2950="تمت التسوية",IF(P2950=0,"✔ متوازنة وتمت التسوية","✔ تمت التسوية – متبقي "&amp;TEXT(P2950,"#,##0")),IF(P2950&gt;0,"متبقي "&amp;TEXT(P2950,"#,##0"),"✔ متوازنة"))))),IF(R2950=0,"⚠ أضف سطر عهدة أولًا",IF(OR(C2950="",N(G2950)=0),"⚠ أكمل التاريخ والقيمة",IF(S2950="","⚠ التاريخ خارج السنة المالية",IF(H2950="","⚠ اختر بند الموازنة",IF(I2950="مرفوض","✖ مرفوض من المدير",IF(I2950&lt;&gt;"موافق","⏳ بانتظار موافقة المدير",IF(K2950&lt;&gt;"نعم","⚠ غير مسوى مع الحسابات","✔ معتمد ومسوى")))))))))</f>
        <v/>
      </c>
      <c r="R2950">
        <f>N(R2949)+IF(A2950="عهدة",1,0)</f>
        <v/>
      </c>
      <c r="S2950">
        <f>IF(C2950="","",IF(AND(C2950&gt;=DATE(2026,9,1),C2950&lt;=DATE(2027,8,31)),(YEAR(C2950)-2026)*12+MONTH(C2950)-8,""))</f>
        <v/>
      </c>
      <c r="T2950">
        <f>IF(AND(A2950="مصروف",R2950&gt;0,I2950="موافق",S2950&lt;&gt;"",H2950&lt;&gt;""),N(G2950),0)</f>
        <v/>
      </c>
    </row>
    <row r="2951">
      <c r="A2951" s="19" t="n"/>
      <c r="B2951" s="20">
        <f>IF(A2951="","",IF(R2951=0,"⚠ أضف سطر عهدة أولًا","DMT-"&amp;TEXT(R2951,"000")))</f>
        <v/>
      </c>
      <c r="C2951" s="21" t="n"/>
      <c r="D2951" s="20">
        <f>IF(C2951="","",IF(S2951="","خارج السنة المالية",INDEX(القوائم!$D$2:$D$13,S2951)))</f>
        <v/>
      </c>
      <c r="E2951" s="22" t="n"/>
      <c r="F2951" s="23" t="n"/>
      <c r="G2951" s="23" t="n"/>
      <c r="H2951" s="22" t="n"/>
      <c r="I2951" s="19" t="n"/>
      <c r="J2951" s="21" t="n"/>
      <c r="K2951" s="19" t="n"/>
      <c r="L2951" s="19" t="n"/>
      <c r="M2951" s="21" t="n"/>
      <c r="N2951" s="22" t="n"/>
      <c r="O2951" s="24">
        <f>IF(A2951&lt;&gt;"عهدة","",SUMIFS($G$8:$G$5007,$B$8:$B$5007,B2951,$A$8:$A$5007,"مصروف",$I$8:$I$5007,"&lt;&gt;مرفوض"))</f>
        <v/>
      </c>
      <c r="P2951" s="25">
        <f>IF(A2951&lt;&gt;"عهدة","",N(F2951)-O2951)</f>
        <v/>
      </c>
      <c r="Q2951" s="26">
        <f>IF(A2951="","",IF(A2951="عهدة",IF(N(F2951)=0,"⚠ أدخل قيمة العهدة",IF(P2951&lt;0,"⛔ عجز / زيادة مصروفات "&amp;TEXT(-P2951,"#,##0"),IF(COUNTIFS($B$8:$B$5007,B2951,$A$8:$A$5007,"مصروف",$I$8:$I$5007,"&lt;&gt;مرفوض",$K$8:$K$5007,"&lt;&gt;نعم")&gt;0,"⚠ "&amp;COUNTIFS($B$8:$B$5007,B2951,$A$8:$A$5007,"مصروف",$I$8:$I$5007,"&lt;&gt;مرفوض",$K$8:$K$5007,"&lt;&gt;نعم")&amp;" مصروف غير مسوى",IF(L2951="تمت التسوية",IF(P2951=0,"✔ متوازنة وتمت التسوية","✔ تمت التسوية – متبقي "&amp;TEXT(P2951,"#,##0")),IF(P2951&gt;0,"متبقي "&amp;TEXT(P2951,"#,##0"),"✔ متوازنة"))))),IF(R2951=0,"⚠ أضف سطر عهدة أولًا",IF(OR(C2951="",N(G2951)=0),"⚠ أكمل التاريخ والقيمة",IF(S2951="","⚠ التاريخ خارج السنة المالية",IF(H2951="","⚠ اختر بند الموازنة",IF(I2951="مرفوض","✖ مرفوض من المدير",IF(I2951&lt;&gt;"موافق","⏳ بانتظار موافقة المدير",IF(K2951&lt;&gt;"نعم","⚠ غير مسوى مع الحسابات","✔ معتمد ومسوى")))))))))</f>
        <v/>
      </c>
      <c r="R2951">
        <f>N(R2950)+IF(A2951="عهدة",1,0)</f>
        <v/>
      </c>
      <c r="S2951">
        <f>IF(C2951="","",IF(AND(C2951&gt;=DATE(2026,9,1),C2951&lt;=DATE(2027,8,31)),(YEAR(C2951)-2026)*12+MONTH(C2951)-8,""))</f>
        <v/>
      </c>
      <c r="T2951">
        <f>IF(AND(A2951="مصروف",R2951&gt;0,I2951="موافق",S2951&lt;&gt;"",H2951&lt;&gt;""),N(G2951),0)</f>
        <v/>
      </c>
    </row>
    <row r="2952">
      <c r="A2952" s="19" t="n"/>
      <c r="B2952" s="20">
        <f>IF(A2952="","",IF(R2952=0,"⚠ أضف سطر عهدة أولًا","DMT-"&amp;TEXT(R2952,"000")))</f>
        <v/>
      </c>
      <c r="C2952" s="21" t="n"/>
      <c r="D2952" s="20">
        <f>IF(C2952="","",IF(S2952="","خارج السنة المالية",INDEX(القوائم!$D$2:$D$13,S2952)))</f>
        <v/>
      </c>
      <c r="E2952" s="22" t="n"/>
      <c r="F2952" s="23" t="n"/>
      <c r="G2952" s="23" t="n"/>
      <c r="H2952" s="22" t="n"/>
      <c r="I2952" s="19" t="n"/>
      <c r="J2952" s="21" t="n"/>
      <c r="K2952" s="19" t="n"/>
      <c r="L2952" s="19" t="n"/>
      <c r="M2952" s="21" t="n"/>
      <c r="N2952" s="22" t="n"/>
      <c r="O2952" s="24">
        <f>IF(A2952&lt;&gt;"عهدة","",SUMIFS($G$8:$G$5007,$B$8:$B$5007,B2952,$A$8:$A$5007,"مصروف",$I$8:$I$5007,"&lt;&gt;مرفوض"))</f>
        <v/>
      </c>
      <c r="P2952" s="25">
        <f>IF(A2952&lt;&gt;"عهدة","",N(F2952)-O2952)</f>
        <v/>
      </c>
      <c r="Q2952" s="26">
        <f>IF(A2952="","",IF(A2952="عهدة",IF(N(F2952)=0,"⚠ أدخل قيمة العهدة",IF(P2952&lt;0,"⛔ عجز / زيادة مصروفات "&amp;TEXT(-P2952,"#,##0"),IF(COUNTIFS($B$8:$B$5007,B2952,$A$8:$A$5007,"مصروف",$I$8:$I$5007,"&lt;&gt;مرفوض",$K$8:$K$5007,"&lt;&gt;نعم")&gt;0,"⚠ "&amp;COUNTIFS($B$8:$B$5007,B2952,$A$8:$A$5007,"مصروف",$I$8:$I$5007,"&lt;&gt;مرفوض",$K$8:$K$5007,"&lt;&gt;نعم")&amp;" مصروف غير مسوى",IF(L2952="تمت التسوية",IF(P2952=0,"✔ متوازنة وتمت التسوية","✔ تمت التسوية – متبقي "&amp;TEXT(P2952,"#,##0")),IF(P2952&gt;0,"متبقي "&amp;TEXT(P2952,"#,##0"),"✔ متوازنة"))))),IF(R2952=0,"⚠ أضف سطر عهدة أولًا",IF(OR(C2952="",N(G2952)=0),"⚠ أكمل التاريخ والقيمة",IF(S2952="","⚠ التاريخ خارج السنة المالية",IF(H2952="","⚠ اختر بند الموازنة",IF(I2952="مرفوض","✖ مرفوض من المدير",IF(I2952&lt;&gt;"موافق","⏳ بانتظار موافقة المدير",IF(K2952&lt;&gt;"نعم","⚠ غير مسوى مع الحسابات","✔ معتمد ومسوى")))))))))</f>
        <v/>
      </c>
      <c r="R2952">
        <f>N(R2951)+IF(A2952="عهدة",1,0)</f>
        <v/>
      </c>
      <c r="S2952">
        <f>IF(C2952="","",IF(AND(C2952&gt;=DATE(2026,9,1),C2952&lt;=DATE(2027,8,31)),(YEAR(C2952)-2026)*12+MONTH(C2952)-8,""))</f>
        <v/>
      </c>
      <c r="T2952">
        <f>IF(AND(A2952="مصروف",R2952&gt;0,I2952="موافق",S2952&lt;&gt;"",H2952&lt;&gt;""),N(G2952),0)</f>
        <v/>
      </c>
    </row>
    <row r="2953">
      <c r="A2953" s="19" t="n"/>
      <c r="B2953" s="20">
        <f>IF(A2953="","",IF(R2953=0,"⚠ أضف سطر عهدة أولًا","DMT-"&amp;TEXT(R2953,"000")))</f>
        <v/>
      </c>
      <c r="C2953" s="21" t="n"/>
      <c r="D2953" s="20">
        <f>IF(C2953="","",IF(S2953="","خارج السنة المالية",INDEX(القوائم!$D$2:$D$13,S2953)))</f>
        <v/>
      </c>
      <c r="E2953" s="22" t="n"/>
      <c r="F2953" s="23" t="n"/>
      <c r="G2953" s="23" t="n"/>
      <c r="H2953" s="22" t="n"/>
      <c r="I2953" s="19" t="n"/>
      <c r="J2953" s="21" t="n"/>
      <c r="K2953" s="19" t="n"/>
      <c r="L2953" s="19" t="n"/>
      <c r="M2953" s="21" t="n"/>
      <c r="N2953" s="22" t="n"/>
      <c r="O2953" s="24">
        <f>IF(A2953&lt;&gt;"عهدة","",SUMIFS($G$8:$G$5007,$B$8:$B$5007,B2953,$A$8:$A$5007,"مصروف",$I$8:$I$5007,"&lt;&gt;مرفوض"))</f>
        <v/>
      </c>
      <c r="P2953" s="25">
        <f>IF(A2953&lt;&gt;"عهدة","",N(F2953)-O2953)</f>
        <v/>
      </c>
      <c r="Q2953" s="26">
        <f>IF(A2953="","",IF(A2953="عهدة",IF(N(F2953)=0,"⚠ أدخل قيمة العهدة",IF(P2953&lt;0,"⛔ عجز / زيادة مصروفات "&amp;TEXT(-P2953,"#,##0"),IF(COUNTIFS($B$8:$B$5007,B2953,$A$8:$A$5007,"مصروف",$I$8:$I$5007,"&lt;&gt;مرفوض",$K$8:$K$5007,"&lt;&gt;نعم")&gt;0,"⚠ "&amp;COUNTIFS($B$8:$B$5007,B2953,$A$8:$A$5007,"مصروف",$I$8:$I$5007,"&lt;&gt;مرفوض",$K$8:$K$5007,"&lt;&gt;نعم")&amp;" مصروف غير مسوى",IF(L2953="تمت التسوية",IF(P2953=0,"✔ متوازنة وتمت التسوية","✔ تمت التسوية – متبقي "&amp;TEXT(P2953,"#,##0")),IF(P2953&gt;0,"متبقي "&amp;TEXT(P2953,"#,##0"),"✔ متوازنة"))))),IF(R2953=0,"⚠ أضف سطر عهدة أولًا",IF(OR(C2953="",N(G2953)=0),"⚠ أكمل التاريخ والقيمة",IF(S2953="","⚠ التاريخ خارج السنة المالية",IF(H2953="","⚠ اختر بند الموازنة",IF(I2953="مرفوض","✖ مرفوض من المدير",IF(I2953&lt;&gt;"موافق","⏳ بانتظار موافقة المدير",IF(K2953&lt;&gt;"نعم","⚠ غير مسوى مع الحسابات","✔ معتمد ومسوى")))))))))</f>
        <v/>
      </c>
      <c r="R2953">
        <f>N(R2952)+IF(A2953="عهدة",1,0)</f>
        <v/>
      </c>
      <c r="S2953">
        <f>IF(C2953="","",IF(AND(C2953&gt;=DATE(2026,9,1),C2953&lt;=DATE(2027,8,31)),(YEAR(C2953)-2026)*12+MONTH(C2953)-8,""))</f>
        <v/>
      </c>
      <c r="T2953">
        <f>IF(AND(A2953="مصروف",R2953&gt;0,I2953="موافق",S2953&lt;&gt;"",H2953&lt;&gt;""),N(G2953),0)</f>
        <v/>
      </c>
    </row>
    <row r="2954">
      <c r="A2954" s="19" t="n"/>
      <c r="B2954" s="20">
        <f>IF(A2954="","",IF(R2954=0,"⚠ أضف سطر عهدة أولًا","DMT-"&amp;TEXT(R2954,"000")))</f>
        <v/>
      </c>
      <c r="C2954" s="21" t="n"/>
      <c r="D2954" s="20">
        <f>IF(C2954="","",IF(S2954="","خارج السنة المالية",INDEX(القوائم!$D$2:$D$13,S2954)))</f>
        <v/>
      </c>
      <c r="E2954" s="22" t="n"/>
      <c r="F2954" s="23" t="n"/>
      <c r="G2954" s="23" t="n"/>
      <c r="H2954" s="22" t="n"/>
      <c r="I2954" s="19" t="n"/>
      <c r="J2954" s="21" t="n"/>
      <c r="K2954" s="19" t="n"/>
      <c r="L2954" s="19" t="n"/>
      <c r="M2954" s="21" t="n"/>
      <c r="N2954" s="22" t="n"/>
      <c r="O2954" s="24">
        <f>IF(A2954&lt;&gt;"عهدة","",SUMIFS($G$8:$G$5007,$B$8:$B$5007,B2954,$A$8:$A$5007,"مصروف",$I$8:$I$5007,"&lt;&gt;مرفوض"))</f>
        <v/>
      </c>
      <c r="P2954" s="25">
        <f>IF(A2954&lt;&gt;"عهدة","",N(F2954)-O2954)</f>
        <v/>
      </c>
      <c r="Q2954" s="26">
        <f>IF(A2954="","",IF(A2954="عهدة",IF(N(F2954)=0,"⚠ أدخل قيمة العهدة",IF(P2954&lt;0,"⛔ عجز / زيادة مصروفات "&amp;TEXT(-P2954,"#,##0"),IF(COUNTIFS($B$8:$B$5007,B2954,$A$8:$A$5007,"مصروف",$I$8:$I$5007,"&lt;&gt;مرفوض",$K$8:$K$5007,"&lt;&gt;نعم")&gt;0,"⚠ "&amp;COUNTIFS($B$8:$B$5007,B2954,$A$8:$A$5007,"مصروف",$I$8:$I$5007,"&lt;&gt;مرفوض",$K$8:$K$5007,"&lt;&gt;نعم")&amp;" مصروف غير مسوى",IF(L2954="تمت التسوية",IF(P2954=0,"✔ متوازنة وتمت التسوية","✔ تمت التسوية – متبقي "&amp;TEXT(P2954,"#,##0")),IF(P2954&gt;0,"متبقي "&amp;TEXT(P2954,"#,##0"),"✔ متوازنة"))))),IF(R2954=0,"⚠ أضف سطر عهدة أولًا",IF(OR(C2954="",N(G2954)=0),"⚠ أكمل التاريخ والقيمة",IF(S2954="","⚠ التاريخ خارج السنة المالية",IF(H2954="","⚠ اختر بند الموازنة",IF(I2954="مرفوض","✖ مرفوض من المدير",IF(I2954&lt;&gt;"موافق","⏳ بانتظار موافقة المدير",IF(K2954&lt;&gt;"نعم","⚠ غير مسوى مع الحسابات","✔ معتمد ومسوى")))))))))</f>
        <v/>
      </c>
      <c r="R2954">
        <f>N(R2953)+IF(A2954="عهدة",1,0)</f>
        <v/>
      </c>
      <c r="S2954">
        <f>IF(C2954="","",IF(AND(C2954&gt;=DATE(2026,9,1),C2954&lt;=DATE(2027,8,31)),(YEAR(C2954)-2026)*12+MONTH(C2954)-8,""))</f>
        <v/>
      </c>
      <c r="T2954">
        <f>IF(AND(A2954="مصروف",R2954&gt;0,I2954="موافق",S2954&lt;&gt;"",H2954&lt;&gt;""),N(G2954),0)</f>
        <v/>
      </c>
    </row>
    <row r="2955">
      <c r="A2955" s="19" t="n"/>
      <c r="B2955" s="20">
        <f>IF(A2955="","",IF(R2955=0,"⚠ أضف سطر عهدة أولًا","DMT-"&amp;TEXT(R2955,"000")))</f>
        <v/>
      </c>
      <c r="C2955" s="21" t="n"/>
      <c r="D2955" s="20">
        <f>IF(C2955="","",IF(S2955="","خارج السنة المالية",INDEX(القوائم!$D$2:$D$13,S2955)))</f>
        <v/>
      </c>
      <c r="E2955" s="22" t="n"/>
      <c r="F2955" s="23" t="n"/>
      <c r="G2955" s="23" t="n"/>
      <c r="H2955" s="22" t="n"/>
      <c r="I2955" s="19" t="n"/>
      <c r="J2955" s="21" t="n"/>
      <c r="K2955" s="19" t="n"/>
      <c r="L2955" s="19" t="n"/>
      <c r="M2955" s="21" t="n"/>
      <c r="N2955" s="22" t="n"/>
      <c r="O2955" s="24">
        <f>IF(A2955&lt;&gt;"عهدة","",SUMIFS($G$8:$G$5007,$B$8:$B$5007,B2955,$A$8:$A$5007,"مصروف",$I$8:$I$5007,"&lt;&gt;مرفوض"))</f>
        <v/>
      </c>
      <c r="P2955" s="25">
        <f>IF(A2955&lt;&gt;"عهدة","",N(F2955)-O2955)</f>
        <v/>
      </c>
      <c r="Q2955" s="26">
        <f>IF(A2955="","",IF(A2955="عهدة",IF(N(F2955)=0,"⚠ أدخل قيمة العهدة",IF(P2955&lt;0,"⛔ عجز / زيادة مصروفات "&amp;TEXT(-P2955,"#,##0"),IF(COUNTIFS($B$8:$B$5007,B2955,$A$8:$A$5007,"مصروف",$I$8:$I$5007,"&lt;&gt;مرفوض",$K$8:$K$5007,"&lt;&gt;نعم")&gt;0,"⚠ "&amp;COUNTIFS($B$8:$B$5007,B2955,$A$8:$A$5007,"مصروف",$I$8:$I$5007,"&lt;&gt;مرفوض",$K$8:$K$5007,"&lt;&gt;نعم")&amp;" مصروف غير مسوى",IF(L2955="تمت التسوية",IF(P2955=0,"✔ متوازنة وتمت التسوية","✔ تمت التسوية – متبقي "&amp;TEXT(P2955,"#,##0")),IF(P2955&gt;0,"متبقي "&amp;TEXT(P2955,"#,##0"),"✔ متوازنة"))))),IF(R2955=0,"⚠ أضف سطر عهدة أولًا",IF(OR(C2955="",N(G2955)=0),"⚠ أكمل التاريخ والقيمة",IF(S2955="","⚠ التاريخ خارج السنة المالية",IF(H2955="","⚠ اختر بند الموازنة",IF(I2955="مرفوض","✖ مرفوض من المدير",IF(I2955&lt;&gt;"موافق","⏳ بانتظار موافقة المدير",IF(K2955&lt;&gt;"نعم","⚠ غير مسوى مع الحسابات","✔ معتمد ومسوى")))))))))</f>
        <v/>
      </c>
      <c r="R2955">
        <f>N(R2954)+IF(A2955="عهدة",1,0)</f>
        <v/>
      </c>
      <c r="S2955">
        <f>IF(C2955="","",IF(AND(C2955&gt;=DATE(2026,9,1),C2955&lt;=DATE(2027,8,31)),(YEAR(C2955)-2026)*12+MONTH(C2955)-8,""))</f>
        <v/>
      </c>
      <c r="T2955">
        <f>IF(AND(A2955="مصروف",R2955&gt;0,I2955="موافق",S2955&lt;&gt;"",H2955&lt;&gt;""),N(G2955),0)</f>
        <v/>
      </c>
    </row>
    <row r="2956">
      <c r="A2956" s="19" t="n"/>
      <c r="B2956" s="20">
        <f>IF(A2956="","",IF(R2956=0,"⚠ أضف سطر عهدة أولًا","DMT-"&amp;TEXT(R2956,"000")))</f>
        <v/>
      </c>
      <c r="C2956" s="21" t="n"/>
      <c r="D2956" s="20">
        <f>IF(C2956="","",IF(S2956="","خارج السنة المالية",INDEX(القوائم!$D$2:$D$13,S2956)))</f>
        <v/>
      </c>
      <c r="E2956" s="22" t="n"/>
      <c r="F2956" s="23" t="n"/>
      <c r="G2956" s="23" t="n"/>
      <c r="H2956" s="22" t="n"/>
      <c r="I2956" s="19" t="n"/>
      <c r="J2956" s="21" t="n"/>
      <c r="K2956" s="19" t="n"/>
      <c r="L2956" s="19" t="n"/>
      <c r="M2956" s="21" t="n"/>
      <c r="N2956" s="22" t="n"/>
      <c r="O2956" s="24">
        <f>IF(A2956&lt;&gt;"عهدة","",SUMIFS($G$8:$G$5007,$B$8:$B$5007,B2956,$A$8:$A$5007,"مصروف",$I$8:$I$5007,"&lt;&gt;مرفوض"))</f>
        <v/>
      </c>
      <c r="P2956" s="25">
        <f>IF(A2956&lt;&gt;"عهدة","",N(F2956)-O2956)</f>
        <v/>
      </c>
      <c r="Q2956" s="26">
        <f>IF(A2956="","",IF(A2956="عهدة",IF(N(F2956)=0,"⚠ أدخل قيمة العهدة",IF(P2956&lt;0,"⛔ عجز / زيادة مصروفات "&amp;TEXT(-P2956,"#,##0"),IF(COUNTIFS($B$8:$B$5007,B2956,$A$8:$A$5007,"مصروف",$I$8:$I$5007,"&lt;&gt;مرفوض",$K$8:$K$5007,"&lt;&gt;نعم")&gt;0,"⚠ "&amp;COUNTIFS($B$8:$B$5007,B2956,$A$8:$A$5007,"مصروف",$I$8:$I$5007,"&lt;&gt;مرفوض",$K$8:$K$5007,"&lt;&gt;نعم")&amp;" مصروف غير مسوى",IF(L2956="تمت التسوية",IF(P2956=0,"✔ متوازنة وتمت التسوية","✔ تمت التسوية – متبقي "&amp;TEXT(P2956,"#,##0")),IF(P2956&gt;0,"متبقي "&amp;TEXT(P2956,"#,##0"),"✔ متوازنة"))))),IF(R2956=0,"⚠ أضف سطر عهدة أولًا",IF(OR(C2956="",N(G2956)=0),"⚠ أكمل التاريخ والقيمة",IF(S2956="","⚠ التاريخ خارج السنة المالية",IF(H2956="","⚠ اختر بند الموازنة",IF(I2956="مرفوض","✖ مرفوض من المدير",IF(I2956&lt;&gt;"موافق","⏳ بانتظار موافقة المدير",IF(K2956&lt;&gt;"نعم","⚠ غير مسوى مع الحسابات","✔ معتمد ومسوى")))))))))</f>
        <v/>
      </c>
      <c r="R2956">
        <f>N(R2955)+IF(A2956="عهدة",1,0)</f>
        <v/>
      </c>
      <c r="S2956">
        <f>IF(C2956="","",IF(AND(C2956&gt;=DATE(2026,9,1),C2956&lt;=DATE(2027,8,31)),(YEAR(C2956)-2026)*12+MONTH(C2956)-8,""))</f>
        <v/>
      </c>
      <c r="T2956">
        <f>IF(AND(A2956="مصروف",R2956&gt;0,I2956="موافق",S2956&lt;&gt;"",H2956&lt;&gt;""),N(G2956),0)</f>
        <v/>
      </c>
    </row>
    <row r="2957">
      <c r="A2957" s="19" t="n"/>
      <c r="B2957" s="20">
        <f>IF(A2957="","",IF(R2957=0,"⚠ أضف سطر عهدة أولًا","DMT-"&amp;TEXT(R2957,"000")))</f>
        <v/>
      </c>
      <c r="C2957" s="21" t="n"/>
      <c r="D2957" s="20">
        <f>IF(C2957="","",IF(S2957="","خارج السنة المالية",INDEX(القوائم!$D$2:$D$13,S2957)))</f>
        <v/>
      </c>
      <c r="E2957" s="22" t="n"/>
      <c r="F2957" s="23" t="n"/>
      <c r="G2957" s="23" t="n"/>
      <c r="H2957" s="22" t="n"/>
      <c r="I2957" s="19" t="n"/>
      <c r="J2957" s="21" t="n"/>
      <c r="K2957" s="19" t="n"/>
      <c r="L2957" s="19" t="n"/>
      <c r="M2957" s="21" t="n"/>
      <c r="N2957" s="22" t="n"/>
      <c r="O2957" s="24">
        <f>IF(A2957&lt;&gt;"عهدة","",SUMIFS($G$8:$G$5007,$B$8:$B$5007,B2957,$A$8:$A$5007,"مصروف",$I$8:$I$5007,"&lt;&gt;مرفوض"))</f>
        <v/>
      </c>
      <c r="P2957" s="25">
        <f>IF(A2957&lt;&gt;"عهدة","",N(F2957)-O2957)</f>
        <v/>
      </c>
      <c r="Q2957" s="26">
        <f>IF(A2957="","",IF(A2957="عهدة",IF(N(F2957)=0,"⚠ أدخل قيمة العهدة",IF(P2957&lt;0,"⛔ عجز / زيادة مصروفات "&amp;TEXT(-P2957,"#,##0"),IF(COUNTIFS($B$8:$B$5007,B2957,$A$8:$A$5007,"مصروف",$I$8:$I$5007,"&lt;&gt;مرفوض",$K$8:$K$5007,"&lt;&gt;نعم")&gt;0,"⚠ "&amp;COUNTIFS($B$8:$B$5007,B2957,$A$8:$A$5007,"مصروف",$I$8:$I$5007,"&lt;&gt;مرفوض",$K$8:$K$5007,"&lt;&gt;نعم")&amp;" مصروف غير مسوى",IF(L2957="تمت التسوية",IF(P2957=0,"✔ متوازنة وتمت التسوية","✔ تمت التسوية – متبقي "&amp;TEXT(P2957,"#,##0")),IF(P2957&gt;0,"متبقي "&amp;TEXT(P2957,"#,##0"),"✔ متوازنة"))))),IF(R2957=0,"⚠ أضف سطر عهدة أولًا",IF(OR(C2957="",N(G2957)=0),"⚠ أكمل التاريخ والقيمة",IF(S2957="","⚠ التاريخ خارج السنة المالية",IF(H2957="","⚠ اختر بند الموازنة",IF(I2957="مرفوض","✖ مرفوض من المدير",IF(I2957&lt;&gt;"موافق","⏳ بانتظار موافقة المدير",IF(K2957&lt;&gt;"نعم","⚠ غير مسوى مع الحسابات","✔ معتمد ومسوى")))))))))</f>
        <v/>
      </c>
      <c r="R2957">
        <f>N(R2956)+IF(A2957="عهدة",1,0)</f>
        <v/>
      </c>
      <c r="S2957">
        <f>IF(C2957="","",IF(AND(C2957&gt;=DATE(2026,9,1),C2957&lt;=DATE(2027,8,31)),(YEAR(C2957)-2026)*12+MONTH(C2957)-8,""))</f>
        <v/>
      </c>
      <c r="T2957">
        <f>IF(AND(A2957="مصروف",R2957&gt;0,I2957="موافق",S2957&lt;&gt;"",H2957&lt;&gt;""),N(G2957),0)</f>
        <v/>
      </c>
    </row>
    <row r="2958">
      <c r="A2958" s="19" t="n"/>
      <c r="B2958" s="20">
        <f>IF(A2958="","",IF(R2958=0,"⚠ أضف سطر عهدة أولًا","DMT-"&amp;TEXT(R2958,"000")))</f>
        <v/>
      </c>
      <c r="C2958" s="21" t="n"/>
      <c r="D2958" s="20">
        <f>IF(C2958="","",IF(S2958="","خارج السنة المالية",INDEX(القوائم!$D$2:$D$13,S2958)))</f>
        <v/>
      </c>
      <c r="E2958" s="22" t="n"/>
      <c r="F2958" s="23" t="n"/>
      <c r="G2958" s="23" t="n"/>
      <c r="H2958" s="22" t="n"/>
      <c r="I2958" s="19" t="n"/>
      <c r="J2958" s="21" t="n"/>
      <c r="K2958" s="19" t="n"/>
      <c r="L2958" s="19" t="n"/>
      <c r="M2958" s="21" t="n"/>
      <c r="N2958" s="22" t="n"/>
      <c r="O2958" s="24">
        <f>IF(A2958&lt;&gt;"عهدة","",SUMIFS($G$8:$G$5007,$B$8:$B$5007,B2958,$A$8:$A$5007,"مصروف",$I$8:$I$5007,"&lt;&gt;مرفوض"))</f>
        <v/>
      </c>
      <c r="P2958" s="25">
        <f>IF(A2958&lt;&gt;"عهدة","",N(F2958)-O2958)</f>
        <v/>
      </c>
      <c r="Q2958" s="26">
        <f>IF(A2958="","",IF(A2958="عهدة",IF(N(F2958)=0,"⚠ أدخل قيمة العهدة",IF(P2958&lt;0,"⛔ عجز / زيادة مصروفات "&amp;TEXT(-P2958,"#,##0"),IF(COUNTIFS($B$8:$B$5007,B2958,$A$8:$A$5007,"مصروف",$I$8:$I$5007,"&lt;&gt;مرفوض",$K$8:$K$5007,"&lt;&gt;نعم")&gt;0,"⚠ "&amp;COUNTIFS($B$8:$B$5007,B2958,$A$8:$A$5007,"مصروف",$I$8:$I$5007,"&lt;&gt;مرفوض",$K$8:$K$5007,"&lt;&gt;نعم")&amp;" مصروف غير مسوى",IF(L2958="تمت التسوية",IF(P2958=0,"✔ متوازنة وتمت التسوية","✔ تمت التسوية – متبقي "&amp;TEXT(P2958,"#,##0")),IF(P2958&gt;0,"متبقي "&amp;TEXT(P2958,"#,##0"),"✔ متوازنة"))))),IF(R2958=0,"⚠ أضف سطر عهدة أولًا",IF(OR(C2958="",N(G2958)=0),"⚠ أكمل التاريخ والقيمة",IF(S2958="","⚠ التاريخ خارج السنة المالية",IF(H2958="","⚠ اختر بند الموازنة",IF(I2958="مرفوض","✖ مرفوض من المدير",IF(I2958&lt;&gt;"موافق","⏳ بانتظار موافقة المدير",IF(K2958&lt;&gt;"نعم","⚠ غير مسوى مع الحسابات","✔ معتمد ومسوى")))))))))</f>
        <v/>
      </c>
      <c r="R2958">
        <f>N(R2957)+IF(A2958="عهدة",1,0)</f>
        <v/>
      </c>
      <c r="S2958">
        <f>IF(C2958="","",IF(AND(C2958&gt;=DATE(2026,9,1),C2958&lt;=DATE(2027,8,31)),(YEAR(C2958)-2026)*12+MONTH(C2958)-8,""))</f>
        <v/>
      </c>
      <c r="T2958">
        <f>IF(AND(A2958="مصروف",R2958&gt;0,I2958="موافق",S2958&lt;&gt;"",H2958&lt;&gt;""),N(G2958),0)</f>
        <v/>
      </c>
    </row>
    <row r="2959">
      <c r="A2959" s="19" t="n"/>
      <c r="B2959" s="20">
        <f>IF(A2959="","",IF(R2959=0,"⚠ أضف سطر عهدة أولًا","DMT-"&amp;TEXT(R2959,"000")))</f>
        <v/>
      </c>
      <c r="C2959" s="21" t="n"/>
      <c r="D2959" s="20">
        <f>IF(C2959="","",IF(S2959="","خارج السنة المالية",INDEX(القوائم!$D$2:$D$13,S2959)))</f>
        <v/>
      </c>
      <c r="E2959" s="22" t="n"/>
      <c r="F2959" s="23" t="n"/>
      <c r="G2959" s="23" t="n"/>
      <c r="H2959" s="22" t="n"/>
      <c r="I2959" s="19" t="n"/>
      <c r="J2959" s="21" t="n"/>
      <c r="K2959" s="19" t="n"/>
      <c r="L2959" s="19" t="n"/>
      <c r="M2959" s="21" t="n"/>
      <c r="N2959" s="22" t="n"/>
      <c r="O2959" s="24">
        <f>IF(A2959&lt;&gt;"عهدة","",SUMIFS($G$8:$G$5007,$B$8:$B$5007,B2959,$A$8:$A$5007,"مصروف",$I$8:$I$5007,"&lt;&gt;مرفوض"))</f>
        <v/>
      </c>
      <c r="P2959" s="25">
        <f>IF(A2959&lt;&gt;"عهدة","",N(F2959)-O2959)</f>
        <v/>
      </c>
      <c r="Q2959" s="26">
        <f>IF(A2959="","",IF(A2959="عهدة",IF(N(F2959)=0,"⚠ أدخل قيمة العهدة",IF(P2959&lt;0,"⛔ عجز / زيادة مصروفات "&amp;TEXT(-P2959,"#,##0"),IF(COUNTIFS($B$8:$B$5007,B2959,$A$8:$A$5007,"مصروف",$I$8:$I$5007,"&lt;&gt;مرفوض",$K$8:$K$5007,"&lt;&gt;نعم")&gt;0,"⚠ "&amp;COUNTIFS($B$8:$B$5007,B2959,$A$8:$A$5007,"مصروف",$I$8:$I$5007,"&lt;&gt;مرفوض",$K$8:$K$5007,"&lt;&gt;نعم")&amp;" مصروف غير مسوى",IF(L2959="تمت التسوية",IF(P2959=0,"✔ متوازنة وتمت التسوية","✔ تمت التسوية – متبقي "&amp;TEXT(P2959,"#,##0")),IF(P2959&gt;0,"متبقي "&amp;TEXT(P2959,"#,##0"),"✔ متوازنة"))))),IF(R2959=0,"⚠ أضف سطر عهدة أولًا",IF(OR(C2959="",N(G2959)=0),"⚠ أكمل التاريخ والقيمة",IF(S2959="","⚠ التاريخ خارج السنة المالية",IF(H2959="","⚠ اختر بند الموازنة",IF(I2959="مرفوض","✖ مرفوض من المدير",IF(I2959&lt;&gt;"موافق","⏳ بانتظار موافقة المدير",IF(K2959&lt;&gt;"نعم","⚠ غير مسوى مع الحسابات","✔ معتمد ومسوى")))))))))</f>
        <v/>
      </c>
      <c r="R2959">
        <f>N(R2958)+IF(A2959="عهدة",1,0)</f>
        <v/>
      </c>
      <c r="S2959">
        <f>IF(C2959="","",IF(AND(C2959&gt;=DATE(2026,9,1),C2959&lt;=DATE(2027,8,31)),(YEAR(C2959)-2026)*12+MONTH(C2959)-8,""))</f>
        <v/>
      </c>
      <c r="T2959">
        <f>IF(AND(A2959="مصروف",R2959&gt;0,I2959="موافق",S2959&lt;&gt;"",H2959&lt;&gt;""),N(G2959),0)</f>
        <v/>
      </c>
    </row>
    <row r="2960">
      <c r="A2960" s="19" t="n"/>
      <c r="B2960" s="20">
        <f>IF(A2960="","",IF(R2960=0,"⚠ أضف سطر عهدة أولًا","DMT-"&amp;TEXT(R2960,"000")))</f>
        <v/>
      </c>
      <c r="C2960" s="21" t="n"/>
      <c r="D2960" s="20">
        <f>IF(C2960="","",IF(S2960="","خارج السنة المالية",INDEX(القوائم!$D$2:$D$13,S2960)))</f>
        <v/>
      </c>
      <c r="E2960" s="22" t="n"/>
      <c r="F2960" s="23" t="n"/>
      <c r="G2960" s="23" t="n"/>
      <c r="H2960" s="22" t="n"/>
      <c r="I2960" s="19" t="n"/>
      <c r="J2960" s="21" t="n"/>
      <c r="K2960" s="19" t="n"/>
      <c r="L2960" s="19" t="n"/>
      <c r="M2960" s="21" t="n"/>
      <c r="N2960" s="22" t="n"/>
      <c r="O2960" s="24">
        <f>IF(A2960&lt;&gt;"عهدة","",SUMIFS($G$8:$G$5007,$B$8:$B$5007,B2960,$A$8:$A$5007,"مصروف",$I$8:$I$5007,"&lt;&gt;مرفوض"))</f>
        <v/>
      </c>
      <c r="P2960" s="25">
        <f>IF(A2960&lt;&gt;"عهدة","",N(F2960)-O2960)</f>
        <v/>
      </c>
      <c r="Q2960" s="26">
        <f>IF(A2960="","",IF(A2960="عهدة",IF(N(F2960)=0,"⚠ أدخل قيمة العهدة",IF(P2960&lt;0,"⛔ عجز / زيادة مصروفات "&amp;TEXT(-P2960,"#,##0"),IF(COUNTIFS($B$8:$B$5007,B2960,$A$8:$A$5007,"مصروف",$I$8:$I$5007,"&lt;&gt;مرفوض",$K$8:$K$5007,"&lt;&gt;نعم")&gt;0,"⚠ "&amp;COUNTIFS($B$8:$B$5007,B2960,$A$8:$A$5007,"مصروف",$I$8:$I$5007,"&lt;&gt;مرفوض",$K$8:$K$5007,"&lt;&gt;نعم")&amp;" مصروف غير مسوى",IF(L2960="تمت التسوية",IF(P2960=0,"✔ متوازنة وتمت التسوية","✔ تمت التسوية – متبقي "&amp;TEXT(P2960,"#,##0")),IF(P2960&gt;0,"متبقي "&amp;TEXT(P2960,"#,##0"),"✔ متوازنة"))))),IF(R2960=0,"⚠ أضف سطر عهدة أولًا",IF(OR(C2960="",N(G2960)=0),"⚠ أكمل التاريخ والقيمة",IF(S2960="","⚠ التاريخ خارج السنة المالية",IF(H2960="","⚠ اختر بند الموازنة",IF(I2960="مرفوض","✖ مرفوض من المدير",IF(I2960&lt;&gt;"موافق","⏳ بانتظار موافقة المدير",IF(K2960&lt;&gt;"نعم","⚠ غير مسوى مع الحسابات","✔ معتمد ومسوى")))))))))</f>
        <v/>
      </c>
      <c r="R2960">
        <f>N(R2959)+IF(A2960="عهدة",1,0)</f>
        <v/>
      </c>
      <c r="S2960">
        <f>IF(C2960="","",IF(AND(C2960&gt;=DATE(2026,9,1),C2960&lt;=DATE(2027,8,31)),(YEAR(C2960)-2026)*12+MONTH(C2960)-8,""))</f>
        <v/>
      </c>
      <c r="T2960">
        <f>IF(AND(A2960="مصروف",R2960&gt;0,I2960="موافق",S2960&lt;&gt;"",H2960&lt;&gt;""),N(G2960),0)</f>
        <v/>
      </c>
    </row>
    <row r="2961">
      <c r="A2961" s="19" t="n"/>
      <c r="B2961" s="20">
        <f>IF(A2961="","",IF(R2961=0,"⚠ أضف سطر عهدة أولًا","DMT-"&amp;TEXT(R2961,"000")))</f>
        <v/>
      </c>
      <c r="C2961" s="21" t="n"/>
      <c r="D2961" s="20">
        <f>IF(C2961="","",IF(S2961="","خارج السنة المالية",INDEX(القوائم!$D$2:$D$13,S2961)))</f>
        <v/>
      </c>
      <c r="E2961" s="22" t="n"/>
      <c r="F2961" s="23" t="n"/>
      <c r="G2961" s="23" t="n"/>
      <c r="H2961" s="22" t="n"/>
      <c r="I2961" s="19" t="n"/>
      <c r="J2961" s="21" t="n"/>
      <c r="K2961" s="19" t="n"/>
      <c r="L2961" s="19" t="n"/>
      <c r="M2961" s="21" t="n"/>
      <c r="N2961" s="22" t="n"/>
      <c r="O2961" s="24">
        <f>IF(A2961&lt;&gt;"عهدة","",SUMIFS($G$8:$G$5007,$B$8:$B$5007,B2961,$A$8:$A$5007,"مصروف",$I$8:$I$5007,"&lt;&gt;مرفوض"))</f>
        <v/>
      </c>
      <c r="P2961" s="25">
        <f>IF(A2961&lt;&gt;"عهدة","",N(F2961)-O2961)</f>
        <v/>
      </c>
      <c r="Q2961" s="26">
        <f>IF(A2961="","",IF(A2961="عهدة",IF(N(F2961)=0,"⚠ أدخل قيمة العهدة",IF(P2961&lt;0,"⛔ عجز / زيادة مصروفات "&amp;TEXT(-P2961,"#,##0"),IF(COUNTIFS($B$8:$B$5007,B2961,$A$8:$A$5007,"مصروف",$I$8:$I$5007,"&lt;&gt;مرفوض",$K$8:$K$5007,"&lt;&gt;نعم")&gt;0,"⚠ "&amp;COUNTIFS($B$8:$B$5007,B2961,$A$8:$A$5007,"مصروف",$I$8:$I$5007,"&lt;&gt;مرفوض",$K$8:$K$5007,"&lt;&gt;نعم")&amp;" مصروف غير مسوى",IF(L2961="تمت التسوية",IF(P2961=0,"✔ متوازنة وتمت التسوية","✔ تمت التسوية – متبقي "&amp;TEXT(P2961,"#,##0")),IF(P2961&gt;0,"متبقي "&amp;TEXT(P2961,"#,##0"),"✔ متوازنة"))))),IF(R2961=0,"⚠ أضف سطر عهدة أولًا",IF(OR(C2961="",N(G2961)=0),"⚠ أكمل التاريخ والقيمة",IF(S2961="","⚠ التاريخ خارج السنة المالية",IF(H2961="","⚠ اختر بند الموازنة",IF(I2961="مرفوض","✖ مرفوض من المدير",IF(I2961&lt;&gt;"موافق","⏳ بانتظار موافقة المدير",IF(K2961&lt;&gt;"نعم","⚠ غير مسوى مع الحسابات","✔ معتمد ومسوى")))))))))</f>
        <v/>
      </c>
      <c r="R2961">
        <f>N(R2960)+IF(A2961="عهدة",1,0)</f>
        <v/>
      </c>
      <c r="S2961">
        <f>IF(C2961="","",IF(AND(C2961&gt;=DATE(2026,9,1),C2961&lt;=DATE(2027,8,31)),(YEAR(C2961)-2026)*12+MONTH(C2961)-8,""))</f>
        <v/>
      </c>
      <c r="T2961">
        <f>IF(AND(A2961="مصروف",R2961&gt;0,I2961="موافق",S2961&lt;&gt;"",H2961&lt;&gt;""),N(G2961),0)</f>
        <v/>
      </c>
    </row>
    <row r="2962">
      <c r="A2962" s="19" t="n"/>
      <c r="B2962" s="20">
        <f>IF(A2962="","",IF(R2962=0,"⚠ أضف سطر عهدة أولًا","DMT-"&amp;TEXT(R2962,"000")))</f>
        <v/>
      </c>
      <c r="C2962" s="21" t="n"/>
      <c r="D2962" s="20">
        <f>IF(C2962="","",IF(S2962="","خارج السنة المالية",INDEX(القوائم!$D$2:$D$13,S2962)))</f>
        <v/>
      </c>
      <c r="E2962" s="22" t="n"/>
      <c r="F2962" s="23" t="n"/>
      <c r="G2962" s="23" t="n"/>
      <c r="H2962" s="22" t="n"/>
      <c r="I2962" s="19" t="n"/>
      <c r="J2962" s="21" t="n"/>
      <c r="K2962" s="19" t="n"/>
      <c r="L2962" s="19" t="n"/>
      <c r="M2962" s="21" t="n"/>
      <c r="N2962" s="22" t="n"/>
      <c r="O2962" s="24">
        <f>IF(A2962&lt;&gt;"عهدة","",SUMIFS($G$8:$G$5007,$B$8:$B$5007,B2962,$A$8:$A$5007,"مصروف",$I$8:$I$5007,"&lt;&gt;مرفوض"))</f>
        <v/>
      </c>
      <c r="P2962" s="25">
        <f>IF(A2962&lt;&gt;"عهدة","",N(F2962)-O2962)</f>
        <v/>
      </c>
      <c r="Q2962" s="26">
        <f>IF(A2962="","",IF(A2962="عهدة",IF(N(F2962)=0,"⚠ أدخل قيمة العهدة",IF(P2962&lt;0,"⛔ عجز / زيادة مصروفات "&amp;TEXT(-P2962,"#,##0"),IF(COUNTIFS($B$8:$B$5007,B2962,$A$8:$A$5007,"مصروف",$I$8:$I$5007,"&lt;&gt;مرفوض",$K$8:$K$5007,"&lt;&gt;نعم")&gt;0,"⚠ "&amp;COUNTIFS($B$8:$B$5007,B2962,$A$8:$A$5007,"مصروف",$I$8:$I$5007,"&lt;&gt;مرفوض",$K$8:$K$5007,"&lt;&gt;نعم")&amp;" مصروف غير مسوى",IF(L2962="تمت التسوية",IF(P2962=0,"✔ متوازنة وتمت التسوية","✔ تمت التسوية – متبقي "&amp;TEXT(P2962,"#,##0")),IF(P2962&gt;0,"متبقي "&amp;TEXT(P2962,"#,##0"),"✔ متوازنة"))))),IF(R2962=0,"⚠ أضف سطر عهدة أولًا",IF(OR(C2962="",N(G2962)=0),"⚠ أكمل التاريخ والقيمة",IF(S2962="","⚠ التاريخ خارج السنة المالية",IF(H2962="","⚠ اختر بند الموازنة",IF(I2962="مرفوض","✖ مرفوض من المدير",IF(I2962&lt;&gt;"موافق","⏳ بانتظار موافقة المدير",IF(K2962&lt;&gt;"نعم","⚠ غير مسوى مع الحسابات","✔ معتمد ومسوى")))))))))</f>
        <v/>
      </c>
      <c r="R2962">
        <f>N(R2961)+IF(A2962="عهدة",1,0)</f>
        <v/>
      </c>
      <c r="S2962">
        <f>IF(C2962="","",IF(AND(C2962&gt;=DATE(2026,9,1),C2962&lt;=DATE(2027,8,31)),(YEAR(C2962)-2026)*12+MONTH(C2962)-8,""))</f>
        <v/>
      </c>
      <c r="T2962">
        <f>IF(AND(A2962="مصروف",R2962&gt;0,I2962="موافق",S2962&lt;&gt;"",H2962&lt;&gt;""),N(G2962),0)</f>
        <v/>
      </c>
    </row>
    <row r="2963">
      <c r="A2963" s="19" t="n"/>
      <c r="B2963" s="20">
        <f>IF(A2963="","",IF(R2963=0,"⚠ أضف سطر عهدة أولًا","DMT-"&amp;TEXT(R2963,"000")))</f>
        <v/>
      </c>
      <c r="C2963" s="21" t="n"/>
      <c r="D2963" s="20">
        <f>IF(C2963="","",IF(S2963="","خارج السنة المالية",INDEX(القوائم!$D$2:$D$13,S2963)))</f>
        <v/>
      </c>
      <c r="E2963" s="22" t="n"/>
      <c r="F2963" s="23" t="n"/>
      <c r="G2963" s="23" t="n"/>
      <c r="H2963" s="22" t="n"/>
      <c r="I2963" s="19" t="n"/>
      <c r="J2963" s="21" t="n"/>
      <c r="K2963" s="19" t="n"/>
      <c r="L2963" s="19" t="n"/>
      <c r="M2963" s="21" t="n"/>
      <c r="N2963" s="22" t="n"/>
      <c r="O2963" s="24">
        <f>IF(A2963&lt;&gt;"عهدة","",SUMIFS($G$8:$G$5007,$B$8:$B$5007,B2963,$A$8:$A$5007,"مصروف",$I$8:$I$5007,"&lt;&gt;مرفوض"))</f>
        <v/>
      </c>
      <c r="P2963" s="25">
        <f>IF(A2963&lt;&gt;"عهدة","",N(F2963)-O2963)</f>
        <v/>
      </c>
      <c r="Q2963" s="26">
        <f>IF(A2963="","",IF(A2963="عهدة",IF(N(F2963)=0,"⚠ أدخل قيمة العهدة",IF(P2963&lt;0,"⛔ عجز / زيادة مصروفات "&amp;TEXT(-P2963,"#,##0"),IF(COUNTIFS($B$8:$B$5007,B2963,$A$8:$A$5007,"مصروف",$I$8:$I$5007,"&lt;&gt;مرفوض",$K$8:$K$5007,"&lt;&gt;نعم")&gt;0,"⚠ "&amp;COUNTIFS($B$8:$B$5007,B2963,$A$8:$A$5007,"مصروف",$I$8:$I$5007,"&lt;&gt;مرفوض",$K$8:$K$5007,"&lt;&gt;نعم")&amp;" مصروف غير مسوى",IF(L2963="تمت التسوية",IF(P2963=0,"✔ متوازنة وتمت التسوية","✔ تمت التسوية – متبقي "&amp;TEXT(P2963,"#,##0")),IF(P2963&gt;0,"متبقي "&amp;TEXT(P2963,"#,##0"),"✔ متوازنة"))))),IF(R2963=0,"⚠ أضف سطر عهدة أولًا",IF(OR(C2963="",N(G2963)=0),"⚠ أكمل التاريخ والقيمة",IF(S2963="","⚠ التاريخ خارج السنة المالية",IF(H2963="","⚠ اختر بند الموازنة",IF(I2963="مرفوض","✖ مرفوض من المدير",IF(I2963&lt;&gt;"موافق","⏳ بانتظار موافقة المدير",IF(K2963&lt;&gt;"نعم","⚠ غير مسوى مع الحسابات","✔ معتمد ومسوى")))))))))</f>
        <v/>
      </c>
      <c r="R2963">
        <f>N(R2962)+IF(A2963="عهدة",1,0)</f>
        <v/>
      </c>
      <c r="S2963">
        <f>IF(C2963="","",IF(AND(C2963&gt;=DATE(2026,9,1),C2963&lt;=DATE(2027,8,31)),(YEAR(C2963)-2026)*12+MONTH(C2963)-8,""))</f>
        <v/>
      </c>
      <c r="T2963">
        <f>IF(AND(A2963="مصروف",R2963&gt;0,I2963="موافق",S2963&lt;&gt;"",H2963&lt;&gt;""),N(G2963),0)</f>
        <v/>
      </c>
    </row>
    <row r="2964">
      <c r="A2964" s="19" t="n"/>
      <c r="B2964" s="20">
        <f>IF(A2964="","",IF(R2964=0,"⚠ أضف سطر عهدة أولًا","DMT-"&amp;TEXT(R2964,"000")))</f>
        <v/>
      </c>
      <c r="C2964" s="21" t="n"/>
      <c r="D2964" s="20">
        <f>IF(C2964="","",IF(S2964="","خارج السنة المالية",INDEX(القوائم!$D$2:$D$13,S2964)))</f>
        <v/>
      </c>
      <c r="E2964" s="22" t="n"/>
      <c r="F2964" s="23" t="n"/>
      <c r="G2964" s="23" t="n"/>
      <c r="H2964" s="22" t="n"/>
      <c r="I2964" s="19" t="n"/>
      <c r="J2964" s="21" t="n"/>
      <c r="K2964" s="19" t="n"/>
      <c r="L2964" s="19" t="n"/>
      <c r="M2964" s="21" t="n"/>
      <c r="N2964" s="22" t="n"/>
      <c r="O2964" s="24">
        <f>IF(A2964&lt;&gt;"عهدة","",SUMIFS($G$8:$G$5007,$B$8:$B$5007,B2964,$A$8:$A$5007,"مصروف",$I$8:$I$5007,"&lt;&gt;مرفوض"))</f>
        <v/>
      </c>
      <c r="P2964" s="25">
        <f>IF(A2964&lt;&gt;"عهدة","",N(F2964)-O2964)</f>
        <v/>
      </c>
      <c r="Q2964" s="26">
        <f>IF(A2964="","",IF(A2964="عهدة",IF(N(F2964)=0,"⚠ أدخل قيمة العهدة",IF(P2964&lt;0,"⛔ عجز / زيادة مصروفات "&amp;TEXT(-P2964,"#,##0"),IF(COUNTIFS($B$8:$B$5007,B2964,$A$8:$A$5007,"مصروف",$I$8:$I$5007,"&lt;&gt;مرفوض",$K$8:$K$5007,"&lt;&gt;نعم")&gt;0,"⚠ "&amp;COUNTIFS($B$8:$B$5007,B2964,$A$8:$A$5007,"مصروف",$I$8:$I$5007,"&lt;&gt;مرفوض",$K$8:$K$5007,"&lt;&gt;نعم")&amp;" مصروف غير مسوى",IF(L2964="تمت التسوية",IF(P2964=0,"✔ متوازنة وتمت التسوية","✔ تمت التسوية – متبقي "&amp;TEXT(P2964,"#,##0")),IF(P2964&gt;0,"متبقي "&amp;TEXT(P2964,"#,##0"),"✔ متوازنة"))))),IF(R2964=0,"⚠ أضف سطر عهدة أولًا",IF(OR(C2964="",N(G2964)=0),"⚠ أكمل التاريخ والقيمة",IF(S2964="","⚠ التاريخ خارج السنة المالية",IF(H2964="","⚠ اختر بند الموازنة",IF(I2964="مرفوض","✖ مرفوض من المدير",IF(I2964&lt;&gt;"موافق","⏳ بانتظار موافقة المدير",IF(K2964&lt;&gt;"نعم","⚠ غير مسوى مع الحسابات","✔ معتمد ومسوى")))))))))</f>
        <v/>
      </c>
      <c r="R2964">
        <f>N(R2963)+IF(A2964="عهدة",1,0)</f>
        <v/>
      </c>
      <c r="S2964">
        <f>IF(C2964="","",IF(AND(C2964&gt;=DATE(2026,9,1),C2964&lt;=DATE(2027,8,31)),(YEAR(C2964)-2026)*12+MONTH(C2964)-8,""))</f>
        <v/>
      </c>
      <c r="T2964">
        <f>IF(AND(A2964="مصروف",R2964&gt;0,I2964="موافق",S2964&lt;&gt;"",H2964&lt;&gt;""),N(G2964),0)</f>
        <v/>
      </c>
    </row>
    <row r="2965">
      <c r="A2965" s="19" t="n"/>
      <c r="B2965" s="20">
        <f>IF(A2965="","",IF(R2965=0,"⚠ أضف سطر عهدة أولًا","DMT-"&amp;TEXT(R2965,"000")))</f>
        <v/>
      </c>
      <c r="C2965" s="21" t="n"/>
      <c r="D2965" s="20">
        <f>IF(C2965="","",IF(S2965="","خارج السنة المالية",INDEX(القوائم!$D$2:$D$13,S2965)))</f>
        <v/>
      </c>
      <c r="E2965" s="22" t="n"/>
      <c r="F2965" s="23" t="n"/>
      <c r="G2965" s="23" t="n"/>
      <c r="H2965" s="22" t="n"/>
      <c r="I2965" s="19" t="n"/>
      <c r="J2965" s="21" t="n"/>
      <c r="K2965" s="19" t="n"/>
      <c r="L2965" s="19" t="n"/>
      <c r="M2965" s="21" t="n"/>
      <c r="N2965" s="22" t="n"/>
      <c r="O2965" s="24">
        <f>IF(A2965&lt;&gt;"عهدة","",SUMIFS($G$8:$G$5007,$B$8:$B$5007,B2965,$A$8:$A$5007,"مصروف",$I$8:$I$5007,"&lt;&gt;مرفوض"))</f>
        <v/>
      </c>
      <c r="P2965" s="25">
        <f>IF(A2965&lt;&gt;"عهدة","",N(F2965)-O2965)</f>
        <v/>
      </c>
      <c r="Q2965" s="26">
        <f>IF(A2965="","",IF(A2965="عهدة",IF(N(F2965)=0,"⚠ أدخل قيمة العهدة",IF(P2965&lt;0,"⛔ عجز / زيادة مصروفات "&amp;TEXT(-P2965,"#,##0"),IF(COUNTIFS($B$8:$B$5007,B2965,$A$8:$A$5007,"مصروف",$I$8:$I$5007,"&lt;&gt;مرفوض",$K$8:$K$5007,"&lt;&gt;نعم")&gt;0,"⚠ "&amp;COUNTIFS($B$8:$B$5007,B2965,$A$8:$A$5007,"مصروف",$I$8:$I$5007,"&lt;&gt;مرفوض",$K$8:$K$5007,"&lt;&gt;نعم")&amp;" مصروف غير مسوى",IF(L2965="تمت التسوية",IF(P2965=0,"✔ متوازنة وتمت التسوية","✔ تمت التسوية – متبقي "&amp;TEXT(P2965,"#,##0")),IF(P2965&gt;0,"متبقي "&amp;TEXT(P2965,"#,##0"),"✔ متوازنة"))))),IF(R2965=0,"⚠ أضف سطر عهدة أولًا",IF(OR(C2965="",N(G2965)=0),"⚠ أكمل التاريخ والقيمة",IF(S2965="","⚠ التاريخ خارج السنة المالية",IF(H2965="","⚠ اختر بند الموازنة",IF(I2965="مرفوض","✖ مرفوض من المدير",IF(I2965&lt;&gt;"موافق","⏳ بانتظار موافقة المدير",IF(K2965&lt;&gt;"نعم","⚠ غير مسوى مع الحسابات","✔ معتمد ومسوى")))))))))</f>
        <v/>
      </c>
      <c r="R2965">
        <f>N(R2964)+IF(A2965="عهدة",1,0)</f>
        <v/>
      </c>
      <c r="S2965">
        <f>IF(C2965="","",IF(AND(C2965&gt;=DATE(2026,9,1),C2965&lt;=DATE(2027,8,31)),(YEAR(C2965)-2026)*12+MONTH(C2965)-8,""))</f>
        <v/>
      </c>
      <c r="T2965">
        <f>IF(AND(A2965="مصروف",R2965&gt;0,I2965="موافق",S2965&lt;&gt;"",H2965&lt;&gt;""),N(G2965),0)</f>
        <v/>
      </c>
    </row>
    <row r="2966">
      <c r="A2966" s="19" t="n"/>
      <c r="B2966" s="20">
        <f>IF(A2966="","",IF(R2966=0,"⚠ أضف سطر عهدة أولًا","DMT-"&amp;TEXT(R2966,"000")))</f>
        <v/>
      </c>
      <c r="C2966" s="21" t="n"/>
      <c r="D2966" s="20">
        <f>IF(C2966="","",IF(S2966="","خارج السنة المالية",INDEX(القوائم!$D$2:$D$13,S2966)))</f>
        <v/>
      </c>
      <c r="E2966" s="22" t="n"/>
      <c r="F2966" s="23" t="n"/>
      <c r="G2966" s="23" t="n"/>
      <c r="H2966" s="22" t="n"/>
      <c r="I2966" s="19" t="n"/>
      <c r="J2966" s="21" t="n"/>
      <c r="K2966" s="19" t="n"/>
      <c r="L2966" s="19" t="n"/>
      <c r="M2966" s="21" t="n"/>
      <c r="N2966" s="22" t="n"/>
      <c r="O2966" s="24">
        <f>IF(A2966&lt;&gt;"عهدة","",SUMIFS($G$8:$G$5007,$B$8:$B$5007,B2966,$A$8:$A$5007,"مصروف",$I$8:$I$5007,"&lt;&gt;مرفوض"))</f>
        <v/>
      </c>
      <c r="P2966" s="25">
        <f>IF(A2966&lt;&gt;"عهدة","",N(F2966)-O2966)</f>
        <v/>
      </c>
      <c r="Q2966" s="26">
        <f>IF(A2966="","",IF(A2966="عهدة",IF(N(F2966)=0,"⚠ أدخل قيمة العهدة",IF(P2966&lt;0,"⛔ عجز / زيادة مصروفات "&amp;TEXT(-P2966,"#,##0"),IF(COUNTIFS($B$8:$B$5007,B2966,$A$8:$A$5007,"مصروف",$I$8:$I$5007,"&lt;&gt;مرفوض",$K$8:$K$5007,"&lt;&gt;نعم")&gt;0,"⚠ "&amp;COUNTIFS($B$8:$B$5007,B2966,$A$8:$A$5007,"مصروف",$I$8:$I$5007,"&lt;&gt;مرفوض",$K$8:$K$5007,"&lt;&gt;نعم")&amp;" مصروف غير مسوى",IF(L2966="تمت التسوية",IF(P2966=0,"✔ متوازنة وتمت التسوية","✔ تمت التسوية – متبقي "&amp;TEXT(P2966,"#,##0")),IF(P2966&gt;0,"متبقي "&amp;TEXT(P2966,"#,##0"),"✔ متوازنة"))))),IF(R2966=0,"⚠ أضف سطر عهدة أولًا",IF(OR(C2966="",N(G2966)=0),"⚠ أكمل التاريخ والقيمة",IF(S2966="","⚠ التاريخ خارج السنة المالية",IF(H2966="","⚠ اختر بند الموازنة",IF(I2966="مرفوض","✖ مرفوض من المدير",IF(I2966&lt;&gt;"موافق","⏳ بانتظار موافقة المدير",IF(K2966&lt;&gt;"نعم","⚠ غير مسوى مع الحسابات","✔ معتمد ومسوى")))))))))</f>
        <v/>
      </c>
      <c r="R2966">
        <f>N(R2965)+IF(A2966="عهدة",1,0)</f>
        <v/>
      </c>
      <c r="S2966">
        <f>IF(C2966="","",IF(AND(C2966&gt;=DATE(2026,9,1),C2966&lt;=DATE(2027,8,31)),(YEAR(C2966)-2026)*12+MONTH(C2966)-8,""))</f>
        <v/>
      </c>
      <c r="T2966">
        <f>IF(AND(A2966="مصروف",R2966&gt;0,I2966="موافق",S2966&lt;&gt;"",H2966&lt;&gt;""),N(G2966),0)</f>
        <v/>
      </c>
    </row>
    <row r="2967">
      <c r="A2967" s="19" t="n"/>
      <c r="B2967" s="20">
        <f>IF(A2967="","",IF(R2967=0,"⚠ أضف سطر عهدة أولًا","DMT-"&amp;TEXT(R2967,"000")))</f>
        <v/>
      </c>
      <c r="C2967" s="21" t="n"/>
      <c r="D2967" s="20">
        <f>IF(C2967="","",IF(S2967="","خارج السنة المالية",INDEX(القوائم!$D$2:$D$13,S2967)))</f>
        <v/>
      </c>
      <c r="E2967" s="22" t="n"/>
      <c r="F2967" s="23" t="n"/>
      <c r="G2967" s="23" t="n"/>
      <c r="H2967" s="22" t="n"/>
      <c r="I2967" s="19" t="n"/>
      <c r="J2967" s="21" t="n"/>
      <c r="K2967" s="19" t="n"/>
      <c r="L2967" s="19" t="n"/>
      <c r="M2967" s="21" t="n"/>
      <c r="N2967" s="22" t="n"/>
      <c r="O2967" s="24">
        <f>IF(A2967&lt;&gt;"عهدة","",SUMIFS($G$8:$G$5007,$B$8:$B$5007,B2967,$A$8:$A$5007,"مصروف",$I$8:$I$5007,"&lt;&gt;مرفوض"))</f>
        <v/>
      </c>
      <c r="P2967" s="25">
        <f>IF(A2967&lt;&gt;"عهدة","",N(F2967)-O2967)</f>
        <v/>
      </c>
      <c r="Q2967" s="26">
        <f>IF(A2967="","",IF(A2967="عهدة",IF(N(F2967)=0,"⚠ أدخل قيمة العهدة",IF(P2967&lt;0,"⛔ عجز / زيادة مصروفات "&amp;TEXT(-P2967,"#,##0"),IF(COUNTIFS($B$8:$B$5007,B2967,$A$8:$A$5007,"مصروف",$I$8:$I$5007,"&lt;&gt;مرفوض",$K$8:$K$5007,"&lt;&gt;نعم")&gt;0,"⚠ "&amp;COUNTIFS($B$8:$B$5007,B2967,$A$8:$A$5007,"مصروف",$I$8:$I$5007,"&lt;&gt;مرفوض",$K$8:$K$5007,"&lt;&gt;نعم")&amp;" مصروف غير مسوى",IF(L2967="تمت التسوية",IF(P2967=0,"✔ متوازنة وتمت التسوية","✔ تمت التسوية – متبقي "&amp;TEXT(P2967,"#,##0")),IF(P2967&gt;0,"متبقي "&amp;TEXT(P2967,"#,##0"),"✔ متوازنة"))))),IF(R2967=0,"⚠ أضف سطر عهدة أولًا",IF(OR(C2967="",N(G2967)=0),"⚠ أكمل التاريخ والقيمة",IF(S2967="","⚠ التاريخ خارج السنة المالية",IF(H2967="","⚠ اختر بند الموازنة",IF(I2967="مرفوض","✖ مرفوض من المدير",IF(I2967&lt;&gt;"موافق","⏳ بانتظار موافقة المدير",IF(K2967&lt;&gt;"نعم","⚠ غير مسوى مع الحسابات","✔ معتمد ومسوى")))))))))</f>
        <v/>
      </c>
      <c r="R2967">
        <f>N(R2966)+IF(A2967="عهدة",1,0)</f>
        <v/>
      </c>
      <c r="S2967">
        <f>IF(C2967="","",IF(AND(C2967&gt;=DATE(2026,9,1),C2967&lt;=DATE(2027,8,31)),(YEAR(C2967)-2026)*12+MONTH(C2967)-8,""))</f>
        <v/>
      </c>
      <c r="T2967">
        <f>IF(AND(A2967="مصروف",R2967&gt;0,I2967="موافق",S2967&lt;&gt;"",H2967&lt;&gt;""),N(G2967),0)</f>
        <v/>
      </c>
    </row>
    <row r="2968">
      <c r="A2968" s="19" t="n"/>
      <c r="B2968" s="20">
        <f>IF(A2968="","",IF(R2968=0,"⚠ أضف سطر عهدة أولًا","DMT-"&amp;TEXT(R2968,"000")))</f>
        <v/>
      </c>
      <c r="C2968" s="21" t="n"/>
      <c r="D2968" s="20">
        <f>IF(C2968="","",IF(S2968="","خارج السنة المالية",INDEX(القوائم!$D$2:$D$13,S2968)))</f>
        <v/>
      </c>
      <c r="E2968" s="22" t="n"/>
      <c r="F2968" s="23" t="n"/>
      <c r="G2968" s="23" t="n"/>
      <c r="H2968" s="22" t="n"/>
      <c r="I2968" s="19" t="n"/>
      <c r="J2968" s="21" t="n"/>
      <c r="K2968" s="19" t="n"/>
      <c r="L2968" s="19" t="n"/>
      <c r="M2968" s="21" t="n"/>
      <c r="N2968" s="22" t="n"/>
      <c r="O2968" s="24">
        <f>IF(A2968&lt;&gt;"عهدة","",SUMIFS($G$8:$G$5007,$B$8:$B$5007,B2968,$A$8:$A$5007,"مصروف",$I$8:$I$5007,"&lt;&gt;مرفوض"))</f>
        <v/>
      </c>
      <c r="P2968" s="25">
        <f>IF(A2968&lt;&gt;"عهدة","",N(F2968)-O2968)</f>
        <v/>
      </c>
      <c r="Q2968" s="26">
        <f>IF(A2968="","",IF(A2968="عهدة",IF(N(F2968)=0,"⚠ أدخل قيمة العهدة",IF(P2968&lt;0,"⛔ عجز / زيادة مصروفات "&amp;TEXT(-P2968,"#,##0"),IF(COUNTIFS($B$8:$B$5007,B2968,$A$8:$A$5007,"مصروف",$I$8:$I$5007,"&lt;&gt;مرفوض",$K$8:$K$5007,"&lt;&gt;نعم")&gt;0,"⚠ "&amp;COUNTIFS($B$8:$B$5007,B2968,$A$8:$A$5007,"مصروف",$I$8:$I$5007,"&lt;&gt;مرفوض",$K$8:$K$5007,"&lt;&gt;نعم")&amp;" مصروف غير مسوى",IF(L2968="تمت التسوية",IF(P2968=0,"✔ متوازنة وتمت التسوية","✔ تمت التسوية – متبقي "&amp;TEXT(P2968,"#,##0")),IF(P2968&gt;0,"متبقي "&amp;TEXT(P2968,"#,##0"),"✔ متوازنة"))))),IF(R2968=0,"⚠ أضف سطر عهدة أولًا",IF(OR(C2968="",N(G2968)=0),"⚠ أكمل التاريخ والقيمة",IF(S2968="","⚠ التاريخ خارج السنة المالية",IF(H2968="","⚠ اختر بند الموازنة",IF(I2968="مرفوض","✖ مرفوض من المدير",IF(I2968&lt;&gt;"موافق","⏳ بانتظار موافقة المدير",IF(K2968&lt;&gt;"نعم","⚠ غير مسوى مع الحسابات","✔ معتمد ومسوى")))))))))</f>
        <v/>
      </c>
      <c r="R2968">
        <f>N(R2967)+IF(A2968="عهدة",1,0)</f>
        <v/>
      </c>
      <c r="S2968">
        <f>IF(C2968="","",IF(AND(C2968&gt;=DATE(2026,9,1),C2968&lt;=DATE(2027,8,31)),(YEAR(C2968)-2026)*12+MONTH(C2968)-8,""))</f>
        <v/>
      </c>
      <c r="T2968">
        <f>IF(AND(A2968="مصروف",R2968&gt;0,I2968="موافق",S2968&lt;&gt;"",H2968&lt;&gt;""),N(G2968),0)</f>
        <v/>
      </c>
    </row>
    <row r="2969">
      <c r="A2969" s="19" t="n"/>
      <c r="B2969" s="20">
        <f>IF(A2969="","",IF(R2969=0,"⚠ أضف سطر عهدة أولًا","DMT-"&amp;TEXT(R2969,"000")))</f>
        <v/>
      </c>
      <c r="C2969" s="21" t="n"/>
      <c r="D2969" s="20">
        <f>IF(C2969="","",IF(S2969="","خارج السنة المالية",INDEX(القوائم!$D$2:$D$13,S2969)))</f>
        <v/>
      </c>
      <c r="E2969" s="22" t="n"/>
      <c r="F2969" s="23" t="n"/>
      <c r="G2969" s="23" t="n"/>
      <c r="H2969" s="22" t="n"/>
      <c r="I2969" s="19" t="n"/>
      <c r="J2969" s="21" t="n"/>
      <c r="K2969" s="19" t="n"/>
      <c r="L2969" s="19" t="n"/>
      <c r="M2969" s="21" t="n"/>
      <c r="N2969" s="22" t="n"/>
      <c r="O2969" s="24">
        <f>IF(A2969&lt;&gt;"عهدة","",SUMIFS($G$8:$G$5007,$B$8:$B$5007,B2969,$A$8:$A$5007,"مصروف",$I$8:$I$5007,"&lt;&gt;مرفوض"))</f>
        <v/>
      </c>
      <c r="P2969" s="25">
        <f>IF(A2969&lt;&gt;"عهدة","",N(F2969)-O2969)</f>
        <v/>
      </c>
      <c r="Q2969" s="26">
        <f>IF(A2969="","",IF(A2969="عهدة",IF(N(F2969)=0,"⚠ أدخل قيمة العهدة",IF(P2969&lt;0,"⛔ عجز / زيادة مصروفات "&amp;TEXT(-P2969,"#,##0"),IF(COUNTIFS($B$8:$B$5007,B2969,$A$8:$A$5007,"مصروف",$I$8:$I$5007,"&lt;&gt;مرفوض",$K$8:$K$5007,"&lt;&gt;نعم")&gt;0,"⚠ "&amp;COUNTIFS($B$8:$B$5007,B2969,$A$8:$A$5007,"مصروف",$I$8:$I$5007,"&lt;&gt;مرفوض",$K$8:$K$5007,"&lt;&gt;نعم")&amp;" مصروف غير مسوى",IF(L2969="تمت التسوية",IF(P2969=0,"✔ متوازنة وتمت التسوية","✔ تمت التسوية – متبقي "&amp;TEXT(P2969,"#,##0")),IF(P2969&gt;0,"متبقي "&amp;TEXT(P2969,"#,##0"),"✔ متوازنة"))))),IF(R2969=0,"⚠ أضف سطر عهدة أولًا",IF(OR(C2969="",N(G2969)=0),"⚠ أكمل التاريخ والقيمة",IF(S2969="","⚠ التاريخ خارج السنة المالية",IF(H2969="","⚠ اختر بند الموازنة",IF(I2969="مرفوض","✖ مرفوض من المدير",IF(I2969&lt;&gt;"موافق","⏳ بانتظار موافقة المدير",IF(K2969&lt;&gt;"نعم","⚠ غير مسوى مع الحسابات","✔ معتمد ومسوى")))))))))</f>
        <v/>
      </c>
      <c r="R2969">
        <f>N(R2968)+IF(A2969="عهدة",1,0)</f>
        <v/>
      </c>
      <c r="S2969">
        <f>IF(C2969="","",IF(AND(C2969&gt;=DATE(2026,9,1),C2969&lt;=DATE(2027,8,31)),(YEAR(C2969)-2026)*12+MONTH(C2969)-8,""))</f>
        <v/>
      </c>
      <c r="T2969">
        <f>IF(AND(A2969="مصروف",R2969&gt;0,I2969="موافق",S2969&lt;&gt;"",H2969&lt;&gt;""),N(G2969),0)</f>
        <v/>
      </c>
    </row>
    <row r="2970">
      <c r="A2970" s="19" t="n"/>
      <c r="B2970" s="20">
        <f>IF(A2970="","",IF(R2970=0,"⚠ أضف سطر عهدة أولًا","DMT-"&amp;TEXT(R2970,"000")))</f>
        <v/>
      </c>
      <c r="C2970" s="21" t="n"/>
      <c r="D2970" s="20">
        <f>IF(C2970="","",IF(S2970="","خارج السنة المالية",INDEX(القوائم!$D$2:$D$13,S2970)))</f>
        <v/>
      </c>
      <c r="E2970" s="22" t="n"/>
      <c r="F2970" s="23" t="n"/>
      <c r="G2970" s="23" t="n"/>
      <c r="H2970" s="22" t="n"/>
      <c r="I2970" s="19" t="n"/>
      <c r="J2970" s="21" t="n"/>
      <c r="K2970" s="19" t="n"/>
      <c r="L2970" s="19" t="n"/>
      <c r="M2970" s="21" t="n"/>
      <c r="N2970" s="22" t="n"/>
      <c r="O2970" s="24">
        <f>IF(A2970&lt;&gt;"عهدة","",SUMIFS($G$8:$G$5007,$B$8:$B$5007,B2970,$A$8:$A$5007,"مصروف",$I$8:$I$5007,"&lt;&gt;مرفوض"))</f>
        <v/>
      </c>
      <c r="P2970" s="25">
        <f>IF(A2970&lt;&gt;"عهدة","",N(F2970)-O2970)</f>
        <v/>
      </c>
      <c r="Q2970" s="26">
        <f>IF(A2970="","",IF(A2970="عهدة",IF(N(F2970)=0,"⚠ أدخل قيمة العهدة",IF(P2970&lt;0,"⛔ عجز / زيادة مصروفات "&amp;TEXT(-P2970,"#,##0"),IF(COUNTIFS($B$8:$B$5007,B2970,$A$8:$A$5007,"مصروف",$I$8:$I$5007,"&lt;&gt;مرفوض",$K$8:$K$5007,"&lt;&gt;نعم")&gt;0,"⚠ "&amp;COUNTIFS($B$8:$B$5007,B2970,$A$8:$A$5007,"مصروف",$I$8:$I$5007,"&lt;&gt;مرفوض",$K$8:$K$5007,"&lt;&gt;نعم")&amp;" مصروف غير مسوى",IF(L2970="تمت التسوية",IF(P2970=0,"✔ متوازنة وتمت التسوية","✔ تمت التسوية – متبقي "&amp;TEXT(P2970,"#,##0")),IF(P2970&gt;0,"متبقي "&amp;TEXT(P2970,"#,##0"),"✔ متوازنة"))))),IF(R2970=0,"⚠ أضف سطر عهدة أولًا",IF(OR(C2970="",N(G2970)=0),"⚠ أكمل التاريخ والقيمة",IF(S2970="","⚠ التاريخ خارج السنة المالية",IF(H2970="","⚠ اختر بند الموازنة",IF(I2970="مرفوض","✖ مرفوض من المدير",IF(I2970&lt;&gt;"موافق","⏳ بانتظار موافقة المدير",IF(K2970&lt;&gt;"نعم","⚠ غير مسوى مع الحسابات","✔ معتمد ومسوى")))))))))</f>
        <v/>
      </c>
      <c r="R2970">
        <f>N(R2969)+IF(A2970="عهدة",1,0)</f>
        <v/>
      </c>
      <c r="S2970">
        <f>IF(C2970="","",IF(AND(C2970&gt;=DATE(2026,9,1),C2970&lt;=DATE(2027,8,31)),(YEAR(C2970)-2026)*12+MONTH(C2970)-8,""))</f>
        <v/>
      </c>
      <c r="T2970">
        <f>IF(AND(A2970="مصروف",R2970&gt;0,I2970="موافق",S2970&lt;&gt;"",H2970&lt;&gt;""),N(G2970),0)</f>
        <v/>
      </c>
    </row>
    <row r="2971">
      <c r="A2971" s="19" t="n"/>
      <c r="B2971" s="20">
        <f>IF(A2971="","",IF(R2971=0,"⚠ أضف سطر عهدة أولًا","DMT-"&amp;TEXT(R2971,"000")))</f>
        <v/>
      </c>
      <c r="C2971" s="21" t="n"/>
      <c r="D2971" s="20">
        <f>IF(C2971="","",IF(S2971="","خارج السنة المالية",INDEX(القوائم!$D$2:$D$13,S2971)))</f>
        <v/>
      </c>
      <c r="E2971" s="22" t="n"/>
      <c r="F2971" s="23" t="n"/>
      <c r="G2971" s="23" t="n"/>
      <c r="H2971" s="22" t="n"/>
      <c r="I2971" s="19" t="n"/>
      <c r="J2971" s="21" t="n"/>
      <c r="K2971" s="19" t="n"/>
      <c r="L2971" s="19" t="n"/>
      <c r="M2971" s="21" t="n"/>
      <c r="N2971" s="22" t="n"/>
      <c r="O2971" s="24">
        <f>IF(A2971&lt;&gt;"عهدة","",SUMIFS($G$8:$G$5007,$B$8:$B$5007,B2971,$A$8:$A$5007,"مصروف",$I$8:$I$5007,"&lt;&gt;مرفوض"))</f>
        <v/>
      </c>
      <c r="P2971" s="25">
        <f>IF(A2971&lt;&gt;"عهدة","",N(F2971)-O2971)</f>
        <v/>
      </c>
      <c r="Q2971" s="26">
        <f>IF(A2971="","",IF(A2971="عهدة",IF(N(F2971)=0,"⚠ أدخل قيمة العهدة",IF(P2971&lt;0,"⛔ عجز / زيادة مصروفات "&amp;TEXT(-P2971,"#,##0"),IF(COUNTIFS($B$8:$B$5007,B2971,$A$8:$A$5007,"مصروف",$I$8:$I$5007,"&lt;&gt;مرفوض",$K$8:$K$5007,"&lt;&gt;نعم")&gt;0,"⚠ "&amp;COUNTIFS($B$8:$B$5007,B2971,$A$8:$A$5007,"مصروف",$I$8:$I$5007,"&lt;&gt;مرفوض",$K$8:$K$5007,"&lt;&gt;نعم")&amp;" مصروف غير مسوى",IF(L2971="تمت التسوية",IF(P2971=0,"✔ متوازنة وتمت التسوية","✔ تمت التسوية – متبقي "&amp;TEXT(P2971,"#,##0")),IF(P2971&gt;0,"متبقي "&amp;TEXT(P2971,"#,##0"),"✔ متوازنة"))))),IF(R2971=0,"⚠ أضف سطر عهدة أولًا",IF(OR(C2971="",N(G2971)=0),"⚠ أكمل التاريخ والقيمة",IF(S2971="","⚠ التاريخ خارج السنة المالية",IF(H2971="","⚠ اختر بند الموازنة",IF(I2971="مرفوض","✖ مرفوض من المدير",IF(I2971&lt;&gt;"موافق","⏳ بانتظار موافقة المدير",IF(K2971&lt;&gt;"نعم","⚠ غير مسوى مع الحسابات","✔ معتمد ومسوى")))))))))</f>
        <v/>
      </c>
      <c r="R2971">
        <f>N(R2970)+IF(A2971="عهدة",1,0)</f>
        <v/>
      </c>
      <c r="S2971">
        <f>IF(C2971="","",IF(AND(C2971&gt;=DATE(2026,9,1),C2971&lt;=DATE(2027,8,31)),(YEAR(C2971)-2026)*12+MONTH(C2971)-8,""))</f>
        <v/>
      </c>
      <c r="T2971">
        <f>IF(AND(A2971="مصروف",R2971&gt;0,I2971="موافق",S2971&lt;&gt;"",H2971&lt;&gt;""),N(G2971),0)</f>
        <v/>
      </c>
    </row>
    <row r="2972">
      <c r="A2972" s="19" t="n"/>
      <c r="B2972" s="20">
        <f>IF(A2972="","",IF(R2972=0,"⚠ أضف سطر عهدة أولًا","DMT-"&amp;TEXT(R2972,"000")))</f>
        <v/>
      </c>
      <c r="C2972" s="21" t="n"/>
      <c r="D2972" s="20">
        <f>IF(C2972="","",IF(S2972="","خارج السنة المالية",INDEX(القوائم!$D$2:$D$13,S2972)))</f>
        <v/>
      </c>
      <c r="E2972" s="22" t="n"/>
      <c r="F2972" s="23" t="n"/>
      <c r="G2972" s="23" t="n"/>
      <c r="H2972" s="22" t="n"/>
      <c r="I2972" s="19" t="n"/>
      <c r="J2972" s="21" t="n"/>
      <c r="K2972" s="19" t="n"/>
      <c r="L2972" s="19" t="n"/>
      <c r="M2972" s="21" t="n"/>
      <c r="N2972" s="22" t="n"/>
      <c r="O2972" s="24">
        <f>IF(A2972&lt;&gt;"عهدة","",SUMIFS($G$8:$G$5007,$B$8:$B$5007,B2972,$A$8:$A$5007,"مصروف",$I$8:$I$5007,"&lt;&gt;مرفوض"))</f>
        <v/>
      </c>
      <c r="P2972" s="25">
        <f>IF(A2972&lt;&gt;"عهدة","",N(F2972)-O2972)</f>
        <v/>
      </c>
      <c r="Q2972" s="26">
        <f>IF(A2972="","",IF(A2972="عهدة",IF(N(F2972)=0,"⚠ أدخل قيمة العهدة",IF(P2972&lt;0,"⛔ عجز / زيادة مصروفات "&amp;TEXT(-P2972,"#,##0"),IF(COUNTIFS($B$8:$B$5007,B2972,$A$8:$A$5007,"مصروف",$I$8:$I$5007,"&lt;&gt;مرفوض",$K$8:$K$5007,"&lt;&gt;نعم")&gt;0,"⚠ "&amp;COUNTIFS($B$8:$B$5007,B2972,$A$8:$A$5007,"مصروف",$I$8:$I$5007,"&lt;&gt;مرفوض",$K$8:$K$5007,"&lt;&gt;نعم")&amp;" مصروف غير مسوى",IF(L2972="تمت التسوية",IF(P2972=0,"✔ متوازنة وتمت التسوية","✔ تمت التسوية – متبقي "&amp;TEXT(P2972,"#,##0")),IF(P2972&gt;0,"متبقي "&amp;TEXT(P2972,"#,##0"),"✔ متوازنة"))))),IF(R2972=0,"⚠ أضف سطر عهدة أولًا",IF(OR(C2972="",N(G2972)=0),"⚠ أكمل التاريخ والقيمة",IF(S2972="","⚠ التاريخ خارج السنة المالية",IF(H2972="","⚠ اختر بند الموازنة",IF(I2972="مرفوض","✖ مرفوض من المدير",IF(I2972&lt;&gt;"موافق","⏳ بانتظار موافقة المدير",IF(K2972&lt;&gt;"نعم","⚠ غير مسوى مع الحسابات","✔ معتمد ومسوى")))))))))</f>
        <v/>
      </c>
      <c r="R2972">
        <f>N(R2971)+IF(A2972="عهدة",1,0)</f>
        <v/>
      </c>
      <c r="S2972">
        <f>IF(C2972="","",IF(AND(C2972&gt;=DATE(2026,9,1),C2972&lt;=DATE(2027,8,31)),(YEAR(C2972)-2026)*12+MONTH(C2972)-8,""))</f>
        <v/>
      </c>
      <c r="T2972">
        <f>IF(AND(A2972="مصروف",R2972&gt;0,I2972="موافق",S2972&lt;&gt;"",H2972&lt;&gt;""),N(G2972),0)</f>
        <v/>
      </c>
    </row>
    <row r="2973">
      <c r="A2973" s="19" t="n"/>
      <c r="B2973" s="20">
        <f>IF(A2973="","",IF(R2973=0,"⚠ أضف سطر عهدة أولًا","DMT-"&amp;TEXT(R2973,"000")))</f>
        <v/>
      </c>
      <c r="C2973" s="21" t="n"/>
      <c r="D2973" s="20">
        <f>IF(C2973="","",IF(S2973="","خارج السنة المالية",INDEX(القوائم!$D$2:$D$13,S2973)))</f>
        <v/>
      </c>
      <c r="E2973" s="22" t="n"/>
      <c r="F2973" s="23" t="n"/>
      <c r="G2973" s="23" t="n"/>
      <c r="H2973" s="22" t="n"/>
      <c r="I2973" s="19" t="n"/>
      <c r="J2973" s="21" t="n"/>
      <c r="K2973" s="19" t="n"/>
      <c r="L2973" s="19" t="n"/>
      <c r="M2973" s="21" t="n"/>
      <c r="N2973" s="22" t="n"/>
      <c r="O2973" s="24">
        <f>IF(A2973&lt;&gt;"عهدة","",SUMIFS($G$8:$G$5007,$B$8:$B$5007,B2973,$A$8:$A$5007,"مصروف",$I$8:$I$5007,"&lt;&gt;مرفوض"))</f>
        <v/>
      </c>
      <c r="P2973" s="25">
        <f>IF(A2973&lt;&gt;"عهدة","",N(F2973)-O2973)</f>
        <v/>
      </c>
      <c r="Q2973" s="26">
        <f>IF(A2973="","",IF(A2973="عهدة",IF(N(F2973)=0,"⚠ أدخل قيمة العهدة",IF(P2973&lt;0,"⛔ عجز / زيادة مصروفات "&amp;TEXT(-P2973,"#,##0"),IF(COUNTIFS($B$8:$B$5007,B2973,$A$8:$A$5007,"مصروف",$I$8:$I$5007,"&lt;&gt;مرفوض",$K$8:$K$5007,"&lt;&gt;نعم")&gt;0,"⚠ "&amp;COUNTIFS($B$8:$B$5007,B2973,$A$8:$A$5007,"مصروف",$I$8:$I$5007,"&lt;&gt;مرفوض",$K$8:$K$5007,"&lt;&gt;نعم")&amp;" مصروف غير مسوى",IF(L2973="تمت التسوية",IF(P2973=0,"✔ متوازنة وتمت التسوية","✔ تمت التسوية – متبقي "&amp;TEXT(P2973,"#,##0")),IF(P2973&gt;0,"متبقي "&amp;TEXT(P2973,"#,##0"),"✔ متوازنة"))))),IF(R2973=0,"⚠ أضف سطر عهدة أولًا",IF(OR(C2973="",N(G2973)=0),"⚠ أكمل التاريخ والقيمة",IF(S2973="","⚠ التاريخ خارج السنة المالية",IF(H2973="","⚠ اختر بند الموازنة",IF(I2973="مرفوض","✖ مرفوض من المدير",IF(I2973&lt;&gt;"موافق","⏳ بانتظار موافقة المدير",IF(K2973&lt;&gt;"نعم","⚠ غير مسوى مع الحسابات","✔ معتمد ومسوى")))))))))</f>
        <v/>
      </c>
      <c r="R2973">
        <f>N(R2972)+IF(A2973="عهدة",1,0)</f>
        <v/>
      </c>
      <c r="S2973">
        <f>IF(C2973="","",IF(AND(C2973&gt;=DATE(2026,9,1),C2973&lt;=DATE(2027,8,31)),(YEAR(C2973)-2026)*12+MONTH(C2973)-8,""))</f>
        <v/>
      </c>
      <c r="T2973">
        <f>IF(AND(A2973="مصروف",R2973&gt;0,I2973="موافق",S2973&lt;&gt;"",H2973&lt;&gt;""),N(G2973),0)</f>
        <v/>
      </c>
    </row>
    <row r="2974">
      <c r="A2974" s="19" t="n"/>
      <c r="B2974" s="20">
        <f>IF(A2974="","",IF(R2974=0,"⚠ أضف سطر عهدة أولًا","DMT-"&amp;TEXT(R2974,"000")))</f>
        <v/>
      </c>
      <c r="C2974" s="21" t="n"/>
      <c r="D2974" s="20">
        <f>IF(C2974="","",IF(S2974="","خارج السنة المالية",INDEX(القوائم!$D$2:$D$13,S2974)))</f>
        <v/>
      </c>
      <c r="E2974" s="22" t="n"/>
      <c r="F2974" s="23" t="n"/>
      <c r="G2974" s="23" t="n"/>
      <c r="H2974" s="22" t="n"/>
      <c r="I2974" s="19" t="n"/>
      <c r="J2974" s="21" t="n"/>
      <c r="K2974" s="19" t="n"/>
      <c r="L2974" s="19" t="n"/>
      <c r="M2974" s="21" t="n"/>
      <c r="N2974" s="22" t="n"/>
      <c r="O2974" s="24">
        <f>IF(A2974&lt;&gt;"عهدة","",SUMIFS($G$8:$G$5007,$B$8:$B$5007,B2974,$A$8:$A$5007,"مصروف",$I$8:$I$5007,"&lt;&gt;مرفوض"))</f>
        <v/>
      </c>
      <c r="P2974" s="25">
        <f>IF(A2974&lt;&gt;"عهدة","",N(F2974)-O2974)</f>
        <v/>
      </c>
      <c r="Q2974" s="26">
        <f>IF(A2974="","",IF(A2974="عهدة",IF(N(F2974)=0,"⚠ أدخل قيمة العهدة",IF(P2974&lt;0,"⛔ عجز / زيادة مصروفات "&amp;TEXT(-P2974,"#,##0"),IF(COUNTIFS($B$8:$B$5007,B2974,$A$8:$A$5007,"مصروف",$I$8:$I$5007,"&lt;&gt;مرفوض",$K$8:$K$5007,"&lt;&gt;نعم")&gt;0,"⚠ "&amp;COUNTIFS($B$8:$B$5007,B2974,$A$8:$A$5007,"مصروف",$I$8:$I$5007,"&lt;&gt;مرفوض",$K$8:$K$5007,"&lt;&gt;نعم")&amp;" مصروف غير مسوى",IF(L2974="تمت التسوية",IF(P2974=0,"✔ متوازنة وتمت التسوية","✔ تمت التسوية – متبقي "&amp;TEXT(P2974,"#,##0")),IF(P2974&gt;0,"متبقي "&amp;TEXT(P2974,"#,##0"),"✔ متوازنة"))))),IF(R2974=0,"⚠ أضف سطر عهدة أولًا",IF(OR(C2974="",N(G2974)=0),"⚠ أكمل التاريخ والقيمة",IF(S2974="","⚠ التاريخ خارج السنة المالية",IF(H2974="","⚠ اختر بند الموازنة",IF(I2974="مرفوض","✖ مرفوض من المدير",IF(I2974&lt;&gt;"موافق","⏳ بانتظار موافقة المدير",IF(K2974&lt;&gt;"نعم","⚠ غير مسوى مع الحسابات","✔ معتمد ومسوى")))))))))</f>
        <v/>
      </c>
      <c r="R2974">
        <f>N(R2973)+IF(A2974="عهدة",1,0)</f>
        <v/>
      </c>
      <c r="S2974">
        <f>IF(C2974="","",IF(AND(C2974&gt;=DATE(2026,9,1),C2974&lt;=DATE(2027,8,31)),(YEAR(C2974)-2026)*12+MONTH(C2974)-8,""))</f>
        <v/>
      </c>
      <c r="T2974">
        <f>IF(AND(A2974="مصروف",R2974&gt;0,I2974="موافق",S2974&lt;&gt;"",H2974&lt;&gt;""),N(G2974),0)</f>
        <v/>
      </c>
    </row>
    <row r="2975">
      <c r="A2975" s="19" t="n"/>
      <c r="B2975" s="20">
        <f>IF(A2975="","",IF(R2975=0,"⚠ أضف سطر عهدة أولًا","DMT-"&amp;TEXT(R2975,"000")))</f>
        <v/>
      </c>
      <c r="C2975" s="21" t="n"/>
      <c r="D2975" s="20">
        <f>IF(C2975="","",IF(S2975="","خارج السنة المالية",INDEX(القوائم!$D$2:$D$13,S2975)))</f>
        <v/>
      </c>
      <c r="E2975" s="22" t="n"/>
      <c r="F2975" s="23" t="n"/>
      <c r="G2975" s="23" t="n"/>
      <c r="H2975" s="22" t="n"/>
      <c r="I2975" s="19" t="n"/>
      <c r="J2975" s="21" t="n"/>
      <c r="K2975" s="19" t="n"/>
      <c r="L2975" s="19" t="n"/>
      <c r="M2975" s="21" t="n"/>
      <c r="N2975" s="22" t="n"/>
      <c r="O2975" s="24">
        <f>IF(A2975&lt;&gt;"عهدة","",SUMIFS($G$8:$G$5007,$B$8:$B$5007,B2975,$A$8:$A$5007,"مصروف",$I$8:$I$5007,"&lt;&gt;مرفوض"))</f>
        <v/>
      </c>
      <c r="P2975" s="25">
        <f>IF(A2975&lt;&gt;"عهدة","",N(F2975)-O2975)</f>
        <v/>
      </c>
      <c r="Q2975" s="26">
        <f>IF(A2975="","",IF(A2975="عهدة",IF(N(F2975)=0,"⚠ أدخل قيمة العهدة",IF(P2975&lt;0,"⛔ عجز / زيادة مصروفات "&amp;TEXT(-P2975,"#,##0"),IF(COUNTIFS($B$8:$B$5007,B2975,$A$8:$A$5007,"مصروف",$I$8:$I$5007,"&lt;&gt;مرفوض",$K$8:$K$5007,"&lt;&gt;نعم")&gt;0,"⚠ "&amp;COUNTIFS($B$8:$B$5007,B2975,$A$8:$A$5007,"مصروف",$I$8:$I$5007,"&lt;&gt;مرفوض",$K$8:$K$5007,"&lt;&gt;نعم")&amp;" مصروف غير مسوى",IF(L2975="تمت التسوية",IF(P2975=0,"✔ متوازنة وتمت التسوية","✔ تمت التسوية – متبقي "&amp;TEXT(P2975,"#,##0")),IF(P2975&gt;0,"متبقي "&amp;TEXT(P2975,"#,##0"),"✔ متوازنة"))))),IF(R2975=0,"⚠ أضف سطر عهدة أولًا",IF(OR(C2975="",N(G2975)=0),"⚠ أكمل التاريخ والقيمة",IF(S2975="","⚠ التاريخ خارج السنة المالية",IF(H2975="","⚠ اختر بند الموازنة",IF(I2975="مرفوض","✖ مرفوض من المدير",IF(I2975&lt;&gt;"موافق","⏳ بانتظار موافقة المدير",IF(K2975&lt;&gt;"نعم","⚠ غير مسوى مع الحسابات","✔ معتمد ومسوى")))))))))</f>
        <v/>
      </c>
      <c r="R2975">
        <f>N(R2974)+IF(A2975="عهدة",1,0)</f>
        <v/>
      </c>
      <c r="S2975">
        <f>IF(C2975="","",IF(AND(C2975&gt;=DATE(2026,9,1),C2975&lt;=DATE(2027,8,31)),(YEAR(C2975)-2026)*12+MONTH(C2975)-8,""))</f>
        <v/>
      </c>
      <c r="T2975">
        <f>IF(AND(A2975="مصروف",R2975&gt;0,I2975="موافق",S2975&lt;&gt;"",H2975&lt;&gt;""),N(G2975),0)</f>
        <v/>
      </c>
    </row>
    <row r="2976">
      <c r="A2976" s="19" t="n"/>
      <c r="B2976" s="20">
        <f>IF(A2976="","",IF(R2976=0,"⚠ أضف سطر عهدة أولًا","DMT-"&amp;TEXT(R2976,"000")))</f>
        <v/>
      </c>
      <c r="C2976" s="21" t="n"/>
      <c r="D2976" s="20">
        <f>IF(C2976="","",IF(S2976="","خارج السنة المالية",INDEX(القوائم!$D$2:$D$13,S2976)))</f>
        <v/>
      </c>
      <c r="E2976" s="22" t="n"/>
      <c r="F2976" s="23" t="n"/>
      <c r="G2976" s="23" t="n"/>
      <c r="H2976" s="22" t="n"/>
      <c r="I2976" s="19" t="n"/>
      <c r="J2976" s="21" t="n"/>
      <c r="K2976" s="19" t="n"/>
      <c r="L2976" s="19" t="n"/>
      <c r="M2976" s="21" t="n"/>
      <c r="N2976" s="22" t="n"/>
      <c r="O2976" s="24">
        <f>IF(A2976&lt;&gt;"عهدة","",SUMIFS($G$8:$G$5007,$B$8:$B$5007,B2976,$A$8:$A$5007,"مصروف",$I$8:$I$5007,"&lt;&gt;مرفوض"))</f>
        <v/>
      </c>
      <c r="P2976" s="25">
        <f>IF(A2976&lt;&gt;"عهدة","",N(F2976)-O2976)</f>
        <v/>
      </c>
      <c r="Q2976" s="26">
        <f>IF(A2976="","",IF(A2976="عهدة",IF(N(F2976)=0,"⚠ أدخل قيمة العهدة",IF(P2976&lt;0,"⛔ عجز / زيادة مصروفات "&amp;TEXT(-P2976,"#,##0"),IF(COUNTIFS($B$8:$B$5007,B2976,$A$8:$A$5007,"مصروف",$I$8:$I$5007,"&lt;&gt;مرفوض",$K$8:$K$5007,"&lt;&gt;نعم")&gt;0,"⚠ "&amp;COUNTIFS($B$8:$B$5007,B2976,$A$8:$A$5007,"مصروف",$I$8:$I$5007,"&lt;&gt;مرفوض",$K$8:$K$5007,"&lt;&gt;نعم")&amp;" مصروف غير مسوى",IF(L2976="تمت التسوية",IF(P2976=0,"✔ متوازنة وتمت التسوية","✔ تمت التسوية – متبقي "&amp;TEXT(P2976,"#,##0")),IF(P2976&gt;0,"متبقي "&amp;TEXT(P2976,"#,##0"),"✔ متوازنة"))))),IF(R2976=0,"⚠ أضف سطر عهدة أولًا",IF(OR(C2976="",N(G2976)=0),"⚠ أكمل التاريخ والقيمة",IF(S2976="","⚠ التاريخ خارج السنة المالية",IF(H2976="","⚠ اختر بند الموازنة",IF(I2976="مرفوض","✖ مرفوض من المدير",IF(I2976&lt;&gt;"موافق","⏳ بانتظار موافقة المدير",IF(K2976&lt;&gt;"نعم","⚠ غير مسوى مع الحسابات","✔ معتمد ومسوى")))))))))</f>
        <v/>
      </c>
      <c r="R2976">
        <f>N(R2975)+IF(A2976="عهدة",1,0)</f>
        <v/>
      </c>
      <c r="S2976">
        <f>IF(C2976="","",IF(AND(C2976&gt;=DATE(2026,9,1),C2976&lt;=DATE(2027,8,31)),(YEAR(C2976)-2026)*12+MONTH(C2976)-8,""))</f>
        <v/>
      </c>
      <c r="T2976">
        <f>IF(AND(A2976="مصروف",R2976&gt;0,I2976="موافق",S2976&lt;&gt;"",H2976&lt;&gt;""),N(G2976),0)</f>
        <v/>
      </c>
    </row>
    <row r="2977">
      <c r="A2977" s="19" t="n"/>
      <c r="B2977" s="20">
        <f>IF(A2977="","",IF(R2977=0,"⚠ أضف سطر عهدة أولًا","DMT-"&amp;TEXT(R2977,"000")))</f>
        <v/>
      </c>
      <c r="C2977" s="21" t="n"/>
      <c r="D2977" s="20">
        <f>IF(C2977="","",IF(S2977="","خارج السنة المالية",INDEX(القوائم!$D$2:$D$13,S2977)))</f>
        <v/>
      </c>
      <c r="E2977" s="22" t="n"/>
      <c r="F2977" s="23" t="n"/>
      <c r="G2977" s="23" t="n"/>
      <c r="H2977" s="22" t="n"/>
      <c r="I2977" s="19" t="n"/>
      <c r="J2977" s="21" t="n"/>
      <c r="K2977" s="19" t="n"/>
      <c r="L2977" s="19" t="n"/>
      <c r="M2977" s="21" t="n"/>
      <c r="N2977" s="22" t="n"/>
      <c r="O2977" s="24">
        <f>IF(A2977&lt;&gt;"عهدة","",SUMIFS($G$8:$G$5007,$B$8:$B$5007,B2977,$A$8:$A$5007,"مصروف",$I$8:$I$5007,"&lt;&gt;مرفوض"))</f>
        <v/>
      </c>
      <c r="P2977" s="25">
        <f>IF(A2977&lt;&gt;"عهدة","",N(F2977)-O2977)</f>
        <v/>
      </c>
      <c r="Q2977" s="26">
        <f>IF(A2977="","",IF(A2977="عهدة",IF(N(F2977)=0,"⚠ أدخل قيمة العهدة",IF(P2977&lt;0,"⛔ عجز / زيادة مصروفات "&amp;TEXT(-P2977,"#,##0"),IF(COUNTIFS($B$8:$B$5007,B2977,$A$8:$A$5007,"مصروف",$I$8:$I$5007,"&lt;&gt;مرفوض",$K$8:$K$5007,"&lt;&gt;نعم")&gt;0,"⚠ "&amp;COUNTIFS($B$8:$B$5007,B2977,$A$8:$A$5007,"مصروف",$I$8:$I$5007,"&lt;&gt;مرفوض",$K$8:$K$5007,"&lt;&gt;نعم")&amp;" مصروف غير مسوى",IF(L2977="تمت التسوية",IF(P2977=0,"✔ متوازنة وتمت التسوية","✔ تمت التسوية – متبقي "&amp;TEXT(P2977,"#,##0")),IF(P2977&gt;0,"متبقي "&amp;TEXT(P2977,"#,##0"),"✔ متوازنة"))))),IF(R2977=0,"⚠ أضف سطر عهدة أولًا",IF(OR(C2977="",N(G2977)=0),"⚠ أكمل التاريخ والقيمة",IF(S2977="","⚠ التاريخ خارج السنة المالية",IF(H2977="","⚠ اختر بند الموازنة",IF(I2977="مرفوض","✖ مرفوض من المدير",IF(I2977&lt;&gt;"موافق","⏳ بانتظار موافقة المدير",IF(K2977&lt;&gt;"نعم","⚠ غير مسوى مع الحسابات","✔ معتمد ومسوى")))))))))</f>
        <v/>
      </c>
      <c r="R2977">
        <f>N(R2976)+IF(A2977="عهدة",1,0)</f>
        <v/>
      </c>
      <c r="S2977">
        <f>IF(C2977="","",IF(AND(C2977&gt;=DATE(2026,9,1),C2977&lt;=DATE(2027,8,31)),(YEAR(C2977)-2026)*12+MONTH(C2977)-8,""))</f>
        <v/>
      </c>
      <c r="T2977">
        <f>IF(AND(A2977="مصروف",R2977&gt;0,I2977="موافق",S2977&lt;&gt;"",H2977&lt;&gt;""),N(G2977),0)</f>
        <v/>
      </c>
    </row>
    <row r="2978">
      <c r="A2978" s="19" t="n"/>
      <c r="B2978" s="20">
        <f>IF(A2978="","",IF(R2978=0,"⚠ أضف سطر عهدة أولًا","DMT-"&amp;TEXT(R2978,"000")))</f>
        <v/>
      </c>
      <c r="C2978" s="21" t="n"/>
      <c r="D2978" s="20">
        <f>IF(C2978="","",IF(S2978="","خارج السنة المالية",INDEX(القوائم!$D$2:$D$13,S2978)))</f>
        <v/>
      </c>
      <c r="E2978" s="22" t="n"/>
      <c r="F2978" s="23" t="n"/>
      <c r="G2978" s="23" t="n"/>
      <c r="H2978" s="22" t="n"/>
      <c r="I2978" s="19" t="n"/>
      <c r="J2978" s="21" t="n"/>
      <c r="K2978" s="19" t="n"/>
      <c r="L2978" s="19" t="n"/>
      <c r="M2978" s="21" t="n"/>
      <c r="N2978" s="22" t="n"/>
      <c r="O2978" s="24">
        <f>IF(A2978&lt;&gt;"عهدة","",SUMIFS($G$8:$G$5007,$B$8:$B$5007,B2978,$A$8:$A$5007,"مصروف",$I$8:$I$5007,"&lt;&gt;مرفوض"))</f>
        <v/>
      </c>
      <c r="P2978" s="25">
        <f>IF(A2978&lt;&gt;"عهدة","",N(F2978)-O2978)</f>
        <v/>
      </c>
      <c r="Q2978" s="26">
        <f>IF(A2978="","",IF(A2978="عهدة",IF(N(F2978)=0,"⚠ أدخل قيمة العهدة",IF(P2978&lt;0,"⛔ عجز / زيادة مصروفات "&amp;TEXT(-P2978,"#,##0"),IF(COUNTIFS($B$8:$B$5007,B2978,$A$8:$A$5007,"مصروف",$I$8:$I$5007,"&lt;&gt;مرفوض",$K$8:$K$5007,"&lt;&gt;نعم")&gt;0,"⚠ "&amp;COUNTIFS($B$8:$B$5007,B2978,$A$8:$A$5007,"مصروف",$I$8:$I$5007,"&lt;&gt;مرفوض",$K$8:$K$5007,"&lt;&gt;نعم")&amp;" مصروف غير مسوى",IF(L2978="تمت التسوية",IF(P2978=0,"✔ متوازنة وتمت التسوية","✔ تمت التسوية – متبقي "&amp;TEXT(P2978,"#,##0")),IF(P2978&gt;0,"متبقي "&amp;TEXT(P2978,"#,##0"),"✔ متوازنة"))))),IF(R2978=0,"⚠ أضف سطر عهدة أولًا",IF(OR(C2978="",N(G2978)=0),"⚠ أكمل التاريخ والقيمة",IF(S2978="","⚠ التاريخ خارج السنة المالية",IF(H2978="","⚠ اختر بند الموازنة",IF(I2978="مرفوض","✖ مرفوض من المدير",IF(I2978&lt;&gt;"موافق","⏳ بانتظار موافقة المدير",IF(K2978&lt;&gt;"نعم","⚠ غير مسوى مع الحسابات","✔ معتمد ومسوى")))))))))</f>
        <v/>
      </c>
      <c r="R2978">
        <f>N(R2977)+IF(A2978="عهدة",1,0)</f>
        <v/>
      </c>
      <c r="S2978">
        <f>IF(C2978="","",IF(AND(C2978&gt;=DATE(2026,9,1),C2978&lt;=DATE(2027,8,31)),(YEAR(C2978)-2026)*12+MONTH(C2978)-8,""))</f>
        <v/>
      </c>
      <c r="T2978">
        <f>IF(AND(A2978="مصروف",R2978&gt;0,I2978="موافق",S2978&lt;&gt;"",H2978&lt;&gt;""),N(G2978),0)</f>
        <v/>
      </c>
    </row>
    <row r="2979">
      <c r="A2979" s="19" t="n"/>
      <c r="B2979" s="20">
        <f>IF(A2979="","",IF(R2979=0,"⚠ أضف سطر عهدة أولًا","DMT-"&amp;TEXT(R2979,"000")))</f>
        <v/>
      </c>
      <c r="C2979" s="21" t="n"/>
      <c r="D2979" s="20">
        <f>IF(C2979="","",IF(S2979="","خارج السنة المالية",INDEX(القوائم!$D$2:$D$13,S2979)))</f>
        <v/>
      </c>
      <c r="E2979" s="22" t="n"/>
      <c r="F2979" s="23" t="n"/>
      <c r="G2979" s="23" t="n"/>
      <c r="H2979" s="22" t="n"/>
      <c r="I2979" s="19" t="n"/>
      <c r="J2979" s="21" t="n"/>
      <c r="K2979" s="19" t="n"/>
      <c r="L2979" s="19" t="n"/>
      <c r="M2979" s="21" t="n"/>
      <c r="N2979" s="22" t="n"/>
      <c r="O2979" s="24">
        <f>IF(A2979&lt;&gt;"عهدة","",SUMIFS($G$8:$G$5007,$B$8:$B$5007,B2979,$A$8:$A$5007,"مصروف",$I$8:$I$5007,"&lt;&gt;مرفوض"))</f>
        <v/>
      </c>
      <c r="P2979" s="25">
        <f>IF(A2979&lt;&gt;"عهدة","",N(F2979)-O2979)</f>
        <v/>
      </c>
      <c r="Q2979" s="26">
        <f>IF(A2979="","",IF(A2979="عهدة",IF(N(F2979)=0,"⚠ أدخل قيمة العهدة",IF(P2979&lt;0,"⛔ عجز / زيادة مصروفات "&amp;TEXT(-P2979,"#,##0"),IF(COUNTIFS($B$8:$B$5007,B2979,$A$8:$A$5007,"مصروف",$I$8:$I$5007,"&lt;&gt;مرفوض",$K$8:$K$5007,"&lt;&gt;نعم")&gt;0,"⚠ "&amp;COUNTIFS($B$8:$B$5007,B2979,$A$8:$A$5007,"مصروف",$I$8:$I$5007,"&lt;&gt;مرفوض",$K$8:$K$5007,"&lt;&gt;نعم")&amp;" مصروف غير مسوى",IF(L2979="تمت التسوية",IF(P2979=0,"✔ متوازنة وتمت التسوية","✔ تمت التسوية – متبقي "&amp;TEXT(P2979,"#,##0")),IF(P2979&gt;0,"متبقي "&amp;TEXT(P2979,"#,##0"),"✔ متوازنة"))))),IF(R2979=0,"⚠ أضف سطر عهدة أولًا",IF(OR(C2979="",N(G2979)=0),"⚠ أكمل التاريخ والقيمة",IF(S2979="","⚠ التاريخ خارج السنة المالية",IF(H2979="","⚠ اختر بند الموازنة",IF(I2979="مرفوض","✖ مرفوض من المدير",IF(I2979&lt;&gt;"موافق","⏳ بانتظار موافقة المدير",IF(K2979&lt;&gt;"نعم","⚠ غير مسوى مع الحسابات","✔ معتمد ومسوى")))))))))</f>
        <v/>
      </c>
      <c r="R2979">
        <f>N(R2978)+IF(A2979="عهدة",1,0)</f>
        <v/>
      </c>
      <c r="S2979">
        <f>IF(C2979="","",IF(AND(C2979&gt;=DATE(2026,9,1),C2979&lt;=DATE(2027,8,31)),(YEAR(C2979)-2026)*12+MONTH(C2979)-8,""))</f>
        <v/>
      </c>
      <c r="T2979">
        <f>IF(AND(A2979="مصروف",R2979&gt;0,I2979="موافق",S2979&lt;&gt;"",H2979&lt;&gt;""),N(G2979),0)</f>
        <v/>
      </c>
    </row>
    <row r="2980">
      <c r="A2980" s="19" t="n"/>
      <c r="B2980" s="20">
        <f>IF(A2980="","",IF(R2980=0,"⚠ أضف سطر عهدة أولًا","DMT-"&amp;TEXT(R2980,"000")))</f>
        <v/>
      </c>
      <c r="C2980" s="21" t="n"/>
      <c r="D2980" s="20">
        <f>IF(C2980="","",IF(S2980="","خارج السنة المالية",INDEX(القوائم!$D$2:$D$13,S2980)))</f>
        <v/>
      </c>
      <c r="E2980" s="22" t="n"/>
      <c r="F2980" s="23" t="n"/>
      <c r="G2980" s="23" t="n"/>
      <c r="H2980" s="22" t="n"/>
      <c r="I2980" s="19" t="n"/>
      <c r="J2980" s="21" t="n"/>
      <c r="K2980" s="19" t="n"/>
      <c r="L2980" s="19" t="n"/>
      <c r="M2980" s="21" t="n"/>
      <c r="N2980" s="22" t="n"/>
      <c r="O2980" s="24">
        <f>IF(A2980&lt;&gt;"عهدة","",SUMIFS($G$8:$G$5007,$B$8:$B$5007,B2980,$A$8:$A$5007,"مصروف",$I$8:$I$5007,"&lt;&gt;مرفوض"))</f>
        <v/>
      </c>
      <c r="P2980" s="25">
        <f>IF(A2980&lt;&gt;"عهدة","",N(F2980)-O2980)</f>
        <v/>
      </c>
      <c r="Q2980" s="26">
        <f>IF(A2980="","",IF(A2980="عهدة",IF(N(F2980)=0,"⚠ أدخل قيمة العهدة",IF(P2980&lt;0,"⛔ عجز / زيادة مصروفات "&amp;TEXT(-P2980,"#,##0"),IF(COUNTIFS($B$8:$B$5007,B2980,$A$8:$A$5007,"مصروف",$I$8:$I$5007,"&lt;&gt;مرفوض",$K$8:$K$5007,"&lt;&gt;نعم")&gt;0,"⚠ "&amp;COUNTIFS($B$8:$B$5007,B2980,$A$8:$A$5007,"مصروف",$I$8:$I$5007,"&lt;&gt;مرفوض",$K$8:$K$5007,"&lt;&gt;نعم")&amp;" مصروف غير مسوى",IF(L2980="تمت التسوية",IF(P2980=0,"✔ متوازنة وتمت التسوية","✔ تمت التسوية – متبقي "&amp;TEXT(P2980,"#,##0")),IF(P2980&gt;0,"متبقي "&amp;TEXT(P2980,"#,##0"),"✔ متوازنة"))))),IF(R2980=0,"⚠ أضف سطر عهدة أولًا",IF(OR(C2980="",N(G2980)=0),"⚠ أكمل التاريخ والقيمة",IF(S2980="","⚠ التاريخ خارج السنة المالية",IF(H2980="","⚠ اختر بند الموازنة",IF(I2980="مرفوض","✖ مرفوض من المدير",IF(I2980&lt;&gt;"موافق","⏳ بانتظار موافقة المدير",IF(K2980&lt;&gt;"نعم","⚠ غير مسوى مع الحسابات","✔ معتمد ومسوى")))))))))</f>
        <v/>
      </c>
      <c r="R2980">
        <f>N(R2979)+IF(A2980="عهدة",1,0)</f>
        <v/>
      </c>
      <c r="S2980">
        <f>IF(C2980="","",IF(AND(C2980&gt;=DATE(2026,9,1),C2980&lt;=DATE(2027,8,31)),(YEAR(C2980)-2026)*12+MONTH(C2980)-8,""))</f>
        <v/>
      </c>
      <c r="T2980">
        <f>IF(AND(A2980="مصروف",R2980&gt;0,I2980="موافق",S2980&lt;&gt;"",H2980&lt;&gt;""),N(G2980),0)</f>
        <v/>
      </c>
    </row>
    <row r="2981">
      <c r="A2981" s="19" t="n"/>
      <c r="B2981" s="20">
        <f>IF(A2981="","",IF(R2981=0,"⚠ أضف سطر عهدة أولًا","DMT-"&amp;TEXT(R2981,"000")))</f>
        <v/>
      </c>
      <c r="C2981" s="21" t="n"/>
      <c r="D2981" s="20">
        <f>IF(C2981="","",IF(S2981="","خارج السنة المالية",INDEX(القوائم!$D$2:$D$13,S2981)))</f>
        <v/>
      </c>
      <c r="E2981" s="22" t="n"/>
      <c r="F2981" s="23" t="n"/>
      <c r="G2981" s="23" t="n"/>
      <c r="H2981" s="22" t="n"/>
      <c r="I2981" s="19" t="n"/>
      <c r="J2981" s="21" t="n"/>
      <c r="K2981" s="19" t="n"/>
      <c r="L2981" s="19" t="n"/>
      <c r="M2981" s="21" t="n"/>
      <c r="N2981" s="22" t="n"/>
      <c r="O2981" s="24">
        <f>IF(A2981&lt;&gt;"عهدة","",SUMIFS($G$8:$G$5007,$B$8:$B$5007,B2981,$A$8:$A$5007,"مصروف",$I$8:$I$5007,"&lt;&gt;مرفوض"))</f>
        <v/>
      </c>
      <c r="P2981" s="25">
        <f>IF(A2981&lt;&gt;"عهدة","",N(F2981)-O2981)</f>
        <v/>
      </c>
      <c r="Q2981" s="26">
        <f>IF(A2981="","",IF(A2981="عهدة",IF(N(F2981)=0,"⚠ أدخل قيمة العهدة",IF(P2981&lt;0,"⛔ عجز / زيادة مصروفات "&amp;TEXT(-P2981,"#,##0"),IF(COUNTIFS($B$8:$B$5007,B2981,$A$8:$A$5007,"مصروف",$I$8:$I$5007,"&lt;&gt;مرفوض",$K$8:$K$5007,"&lt;&gt;نعم")&gt;0,"⚠ "&amp;COUNTIFS($B$8:$B$5007,B2981,$A$8:$A$5007,"مصروف",$I$8:$I$5007,"&lt;&gt;مرفوض",$K$8:$K$5007,"&lt;&gt;نعم")&amp;" مصروف غير مسوى",IF(L2981="تمت التسوية",IF(P2981=0,"✔ متوازنة وتمت التسوية","✔ تمت التسوية – متبقي "&amp;TEXT(P2981,"#,##0")),IF(P2981&gt;0,"متبقي "&amp;TEXT(P2981,"#,##0"),"✔ متوازنة"))))),IF(R2981=0,"⚠ أضف سطر عهدة أولًا",IF(OR(C2981="",N(G2981)=0),"⚠ أكمل التاريخ والقيمة",IF(S2981="","⚠ التاريخ خارج السنة المالية",IF(H2981="","⚠ اختر بند الموازنة",IF(I2981="مرفوض","✖ مرفوض من المدير",IF(I2981&lt;&gt;"موافق","⏳ بانتظار موافقة المدير",IF(K2981&lt;&gt;"نعم","⚠ غير مسوى مع الحسابات","✔ معتمد ومسوى")))))))))</f>
        <v/>
      </c>
      <c r="R2981">
        <f>N(R2980)+IF(A2981="عهدة",1,0)</f>
        <v/>
      </c>
      <c r="S2981">
        <f>IF(C2981="","",IF(AND(C2981&gt;=DATE(2026,9,1),C2981&lt;=DATE(2027,8,31)),(YEAR(C2981)-2026)*12+MONTH(C2981)-8,""))</f>
        <v/>
      </c>
      <c r="T2981">
        <f>IF(AND(A2981="مصروف",R2981&gt;0,I2981="موافق",S2981&lt;&gt;"",H2981&lt;&gt;""),N(G2981),0)</f>
        <v/>
      </c>
    </row>
    <row r="2982">
      <c r="A2982" s="19" t="n"/>
      <c r="B2982" s="20">
        <f>IF(A2982="","",IF(R2982=0,"⚠ أضف سطر عهدة أولًا","DMT-"&amp;TEXT(R2982,"000")))</f>
        <v/>
      </c>
      <c r="C2982" s="21" t="n"/>
      <c r="D2982" s="20">
        <f>IF(C2982="","",IF(S2982="","خارج السنة المالية",INDEX(القوائم!$D$2:$D$13,S2982)))</f>
        <v/>
      </c>
      <c r="E2982" s="22" t="n"/>
      <c r="F2982" s="23" t="n"/>
      <c r="G2982" s="23" t="n"/>
      <c r="H2982" s="22" t="n"/>
      <c r="I2982" s="19" t="n"/>
      <c r="J2982" s="21" t="n"/>
      <c r="K2982" s="19" t="n"/>
      <c r="L2982" s="19" t="n"/>
      <c r="M2982" s="21" t="n"/>
      <c r="N2982" s="22" t="n"/>
      <c r="O2982" s="24">
        <f>IF(A2982&lt;&gt;"عهدة","",SUMIFS($G$8:$G$5007,$B$8:$B$5007,B2982,$A$8:$A$5007,"مصروف",$I$8:$I$5007,"&lt;&gt;مرفوض"))</f>
        <v/>
      </c>
      <c r="P2982" s="25">
        <f>IF(A2982&lt;&gt;"عهدة","",N(F2982)-O2982)</f>
        <v/>
      </c>
      <c r="Q2982" s="26">
        <f>IF(A2982="","",IF(A2982="عهدة",IF(N(F2982)=0,"⚠ أدخل قيمة العهدة",IF(P2982&lt;0,"⛔ عجز / زيادة مصروفات "&amp;TEXT(-P2982,"#,##0"),IF(COUNTIFS($B$8:$B$5007,B2982,$A$8:$A$5007,"مصروف",$I$8:$I$5007,"&lt;&gt;مرفوض",$K$8:$K$5007,"&lt;&gt;نعم")&gt;0,"⚠ "&amp;COUNTIFS($B$8:$B$5007,B2982,$A$8:$A$5007,"مصروف",$I$8:$I$5007,"&lt;&gt;مرفوض",$K$8:$K$5007,"&lt;&gt;نعم")&amp;" مصروف غير مسوى",IF(L2982="تمت التسوية",IF(P2982=0,"✔ متوازنة وتمت التسوية","✔ تمت التسوية – متبقي "&amp;TEXT(P2982,"#,##0")),IF(P2982&gt;0,"متبقي "&amp;TEXT(P2982,"#,##0"),"✔ متوازنة"))))),IF(R2982=0,"⚠ أضف سطر عهدة أولًا",IF(OR(C2982="",N(G2982)=0),"⚠ أكمل التاريخ والقيمة",IF(S2982="","⚠ التاريخ خارج السنة المالية",IF(H2982="","⚠ اختر بند الموازنة",IF(I2982="مرفوض","✖ مرفوض من المدير",IF(I2982&lt;&gt;"موافق","⏳ بانتظار موافقة المدير",IF(K2982&lt;&gt;"نعم","⚠ غير مسوى مع الحسابات","✔ معتمد ومسوى")))))))))</f>
        <v/>
      </c>
      <c r="R2982">
        <f>N(R2981)+IF(A2982="عهدة",1,0)</f>
        <v/>
      </c>
      <c r="S2982">
        <f>IF(C2982="","",IF(AND(C2982&gt;=DATE(2026,9,1),C2982&lt;=DATE(2027,8,31)),(YEAR(C2982)-2026)*12+MONTH(C2982)-8,""))</f>
        <v/>
      </c>
      <c r="T2982">
        <f>IF(AND(A2982="مصروف",R2982&gt;0,I2982="موافق",S2982&lt;&gt;"",H2982&lt;&gt;""),N(G2982),0)</f>
        <v/>
      </c>
    </row>
    <row r="2983">
      <c r="A2983" s="19" t="n"/>
      <c r="B2983" s="20">
        <f>IF(A2983="","",IF(R2983=0,"⚠ أضف سطر عهدة أولًا","DMT-"&amp;TEXT(R2983,"000")))</f>
        <v/>
      </c>
      <c r="C2983" s="21" t="n"/>
      <c r="D2983" s="20">
        <f>IF(C2983="","",IF(S2983="","خارج السنة المالية",INDEX(القوائم!$D$2:$D$13,S2983)))</f>
        <v/>
      </c>
      <c r="E2983" s="22" t="n"/>
      <c r="F2983" s="23" t="n"/>
      <c r="G2983" s="23" t="n"/>
      <c r="H2983" s="22" t="n"/>
      <c r="I2983" s="19" t="n"/>
      <c r="J2983" s="21" t="n"/>
      <c r="K2983" s="19" t="n"/>
      <c r="L2983" s="19" t="n"/>
      <c r="M2983" s="21" t="n"/>
      <c r="N2983" s="22" t="n"/>
      <c r="O2983" s="24">
        <f>IF(A2983&lt;&gt;"عهدة","",SUMIFS($G$8:$G$5007,$B$8:$B$5007,B2983,$A$8:$A$5007,"مصروف",$I$8:$I$5007,"&lt;&gt;مرفوض"))</f>
        <v/>
      </c>
      <c r="P2983" s="25">
        <f>IF(A2983&lt;&gt;"عهدة","",N(F2983)-O2983)</f>
        <v/>
      </c>
      <c r="Q2983" s="26">
        <f>IF(A2983="","",IF(A2983="عهدة",IF(N(F2983)=0,"⚠ أدخل قيمة العهدة",IF(P2983&lt;0,"⛔ عجز / زيادة مصروفات "&amp;TEXT(-P2983,"#,##0"),IF(COUNTIFS($B$8:$B$5007,B2983,$A$8:$A$5007,"مصروف",$I$8:$I$5007,"&lt;&gt;مرفوض",$K$8:$K$5007,"&lt;&gt;نعم")&gt;0,"⚠ "&amp;COUNTIFS($B$8:$B$5007,B2983,$A$8:$A$5007,"مصروف",$I$8:$I$5007,"&lt;&gt;مرفوض",$K$8:$K$5007,"&lt;&gt;نعم")&amp;" مصروف غير مسوى",IF(L2983="تمت التسوية",IF(P2983=0,"✔ متوازنة وتمت التسوية","✔ تمت التسوية – متبقي "&amp;TEXT(P2983,"#,##0")),IF(P2983&gt;0,"متبقي "&amp;TEXT(P2983,"#,##0"),"✔ متوازنة"))))),IF(R2983=0,"⚠ أضف سطر عهدة أولًا",IF(OR(C2983="",N(G2983)=0),"⚠ أكمل التاريخ والقيمة",IF(S2983="","⚠ التاريخ خارج السنة المالية",IF(H2983="","⚠ اختر بند الموازنة",IF(I2983="مرفوض","✖ مرفوض من المدير",IF(I2983&lt;&gt;"موافق","⏳ بانتظار موافقة المدير",IF(K2983&lt;&gt;"نعم","⚠ غير مسوى مع الحسابات","✔ معتمد ومسوى")))))))))</f>
        <v/>
      </c>
      <c r="R2983">
        <f>N(R2982)+IF(A2983="عهدة",1,0)</f>
        <v/>
      </c>
      <c r="S2983">
        <f>IF(C2983="","",IF(AND(C2983&gt;=DATE(2026,9,1),C2983&lt;=DATE(2027,8,31)),(YEAR(C2983)-2026)*12+MONTH(C2983)-8,""))</f>
        <v/>
      </c>
      <c r="T2983">
        <f>IF(AND(A2983="مصروف",R2983&gt;0,I2983="موافق",S2983&lt;&gt;"",H2983&lt;&gt;""),N(G2983),0)</f>
        <v/>
      </c>
    </row>
    <row r="2984">
      <c r="A2984" s="19" t="n"/>
      <c r="B2984" s="20">
        <f>IF(A2984="","",IF(R2984=0,"⚠ أضف سطر عهدة أولًا","DMT-"&amp;TEXT(R2984,"000")))</f>
        <v/>
      </c>
      <c r="C2984" s="21" t="n"/>
      <c r="D2984" s="20">
        <f>IF(C2984="","",IF(S2984="","خارج السنة المالية",INDEX(القوائم!$D$2:$D$13,S2984)))</f>
        <v/>
      </c>
      <c r="E2984" s="22" t="n"/>
      <c r="F2984" s="23" t="n"/>
      <c r="G2984" s="23" t="n"/>
      <c r="H2984" s="22" t="n"/>
      <c r="I2984" s="19" t="n"/>
      <c r="J2984" s="21" t="n"/>
      <c r="K2984" s="19" t="n"/>
      <c r="L2984" s="19" t="n"/>
      <c r="M2984" s="21" t="n"/>
      <c r="N2984" s="22" t="n"/>
      <c r="O2984" s="24">
        <f>IF(A2984&lt;&gt;"عهدة","",SUMIFS($G$8:$G$5007,$B$8:$B$5007,B2984,$A$8:$A$5007,"مصروف",$I$8:$I$5007,"&lt;&gt;مرفوض"))</f>
        <v/>
      </c>
      <c r="P2984" s="25">
        <f>IF(A2984&lt;&gt;"عهدة","",N(F2984)-O2984)</f>
        <v/>
      </c>
      <c r="Q2984" s="26">
        <f>IF(A2984="","",IF(A2984="عهدة",IF(N(F2984)=0,"⚠ أدخل قيمة العهدة",IF(P2984&lt;0,"⛔ عجز / زيادة مصروفات "&amp;TEXT(-P2984,"#,##0"),IF(COUNTIFS($B$8:$B$5007,B2984,$A$8:$A$5007,"مصروف",$I$8:$I$5007,"&lt;&gt;مرفوض",$K$8:$K$5007,"&lt;&gt;نعم")&gt;0,"⚠ "&amp;COUNTIFS($B$8:$B$5007,B2984,$A$8:$A$5007,"مصروف",$I$8:$I$5007,"&lt;&gt;مرفوض",$K$8:$K$5007,"&lt;&gt;نعم")&amp;" مصروف غير مسوى",IF(L2984="تمت التسوية",IF(P2984=0,"✔ متوازنة وتمت التسوية","✔ تمت التسوية – متبقي "&amp;TEXT(P2984,"#,##0")),IF(P2984&gt;0,"متبقي "&amp;TEXT(P2984,"#,##0"),"✔ متوازنة"))))),IF(R2984=0,"⚠ أضف سطر عهدة أولًا",IF(OR(C2984="",N(G2984)=0),"⚠ أكمل التاريخ والقيمة",IF(S2984="","⚠ التاريخ خارج السنة المالية",IF(H2984="","⚠ اختر بند الموازنة",IF(I2984="مرفوض","✖ مرفوض من المدير",IF(I2984&lt;&gt;"موافق","⏳ بانتظار موافقة المدير",IF(K2984&lt;&gt;"نعم","⚠ غير مسوى مع الحسابات","✔ معتمد ومسوى")))))))))</f>
        <v/>
      </c>
      <c r="R2984">
        <f>N(R2983)+IF(A2984="عهدة",1,0)</f>
        <v/>
      </c>
      <c r="S2984">
        <f>IF(C2984="","",IF(AND(C2984&gt;=DATE(2026,9,1),C2984&lt;=DATE(2027,8,31)),(YEAR(C2984)-2026)*12+MONTH(C2984)-8,""))</f>
        <v/>
      </c>
      <c r="T2984">
        <f>IF(AND(A2984="مصروف",R2984&gt;0,I2984="موافق",S2984&lt;&gt;"",H2984&lt;&gt;""),N(G2984),0)</f>
        <v/>
      </c>
    </row>
    <row r="2985">
      <c r="A2985" s="19" t="n"/>
      <c r="B2985" s="20">
        <f>IF(A2985="","",IF(R2985=0,"⚠ أضف سطر عهدة أولًا","DMT-"&amp;TEXT(R2985,"000")))</f>
        <v/>
      </c>
      <c r="C2985" s="21" t="n"/>
      <c r="D2985" s="20">
        <f>IF(C2985="","",IF(S2985="","خارج السنة المالية",INDEX(القوائم!$D$2:$D$13,S2985)))</f>
        <v/>
      </c>
      <c r="E2985" s="22" t="n"/>
      <c r="F2985" s="23" t="n"/>
      <c r="G2985" s="23" t="n"/>
      <c r="H2985" s="22" t="n"/>
      <c r="I2985" s="19" t="n"/>
      <c r="J2985" s="21" t="n"/>
      <c r="K2985" s="19" t="n"/>
      <c r="L2985" s="19" t="n"/>
      <c r="M2985" s="21" t="n"/>
      <c r="N2985" s="22" t="n"/>
      <c r="O2985" s="24">
        <f>IF(A2985&lt;&gt;"عهدة","",SUMIFS($G$8:$G$5007,$B$8:$B$5007,B2985,$A$8:$A$5007,"مصروف",$I$8:$I$5007,"&lt;&gt;مرفوض"))</f>
        <v/>
      </c>
      <c r="P2985" s="25">
        <f>IF(A2985&lt;&gt;"عهدة","",N(F2985)-O2985)</f>
        <v/>
      </c>
      <c r="Q2985" s="26">
        <f>IF(A2985="","",IF(A2985="عهدة",IF(N(F2985)=0,"⚠ أدخل قيمة العهدة",IF(P2985&lt;0,"⛔ عجز / زيادة مصروفات "&amp;TEXT(-P2985,"#,##0"),IF(COUNTIFS($B$8:$B$5007,B2985,$A$8:$A$5007,"مصروف",$I$8:$I$5007,"&lt;&gt;مرفوض",$K$8:$K$5007,"&lt;&gt;نعم")&gt;0,"⚠ "&amp;COUNTIFS($B$8:$B$5007,B2985,$A$8:$A$5007,"مصروف",$I$8:$I$5007,"&lt;&gt;مرفوض",$K$8:$K$5007,"&lt;&gt;نعم")&amp;" مصروف غير مسوى",IF(L2985="تمت التسوية",IF(P2985=0,"✔ متوازنة وتمت التسوية","✔ تمت التسوية – متبقي "&amp;TEXT(P2985,"#,##0")),IF(P2985&gt;0,"متبقي "&amp;TEXT(P2985,"#,##0"),"✔ متوازنة"))))),IF(R2985=0,"⚠ أضف سطر عهدة أولًا",IF(OR(C2985="",N(G2985)=0),"⚠ أكمل التاريخ والقيمة",IF(S2985="","⚠ التاريخ خارج السنة المالية",IF(H2985="","⚠ اختر بند الموازنة",IF(I2985="مرفوض","✖ مرفوض من المدير",IF(I2985&lt;&gt;"موافق","⏳ بانتظار موافقة المدير",IF(K2985&lt;&gt;"نعم","⚠ غير مسوى مع الحسابات","✔ معتمد ومسوى")))))))))</f>
        <v/>
      </c>
      <c r="R2985">
        <f>N(R2984)+IF(A2985="عهدة",1,0)</f>
        <v/>
      </c>
      <c r="S2985">
        <f>IF(C2985="","",IF(AND(C2985&gt;=DATE(2026,9,1),C2985&lt;=DATE(2027,8,31)),(YEAR(C2985)-2026)*12+MONTH(C2985)-8,""))</f>
        <v/>
      </c>
      <c r="T2985">
        <f>IF(AND(A2985="مصروف",R2985&gt;0,I2985="موافق",S2985&lt;&gt;"",H2985&lt;&gt;""),N(G2985),0)</f>
        <v/>
      </c>
    </row>
    <row r="2986">
      <c r="A2986" s="19" t="n"/>
      <c r="B2986" s="20">
        <f>IF(A2986="","",IF(R2986=0,"⚠ أضف سطر عهدة أولًا","DMT-"&amp;TEXT(R2986,"000")))</f>
        <v/>
      </c>
      <c r="C2986" s="21" t="n"/>
      <c r="D2986" s="20">
        <f>IF(C2986="","",IF(S2986="","خارج السنة المالية",INDEX(القوائم!$D$2:$D$13,S2986)))</f>
        <v/>
      </c>
      <c r="E2986" s="22" t="n"/>
      <c r="F2986" s="23" t="n"/>
      <c r="G2986" s="23" t="n"/>
      <c r="H2986" s="22" t="n"/>
      <c r="I2986" s="19" t="n"/>
      <c r="J2986" s="21" t="n"/>
      <c r="K2986" s="19" t="n"/>
      <c r="L2986" s="19" t="n"/>
      <c r="M2986" s="21" t="n"/>
      <c r="N2986" s="22" t="n"/>
      <c r="O2986" s="24">
        <f>IF(A2986&lt;&gt;"عهدة","",SUMIFS($G$8:$G$5007,$B$8:$B$5007,B2986,$A$8:$A$5007,"مصروف",$I$8:$I$5007,"&lt;&gt;مرفوض"))</f>
        <v/>
      </c>
      <c r="P2986" s="25">
        <f>IF(A2986&lt;&gt;"عهدة","",N(F2986)-O2986)</f>
        <v/>
      </c>
      <c r="Q2986" s="26">
        <f>IF(A2986="","",IF(A2986="عهدة",IF(N(F2986)=0,"⚠ أدخل قيمة العهدة",IF(P2986&lt;0,"⛔ عجز / زيادة مصروفات "&amp;TEXT(-P2986,"#,##0"),IF(COUNTIFS($B$8:$B$5007,B2986,$A$8:$A$5007,"مصروف",$I$8:$I$5007,"&lt;&gt;مرفوض",$K$8:$K$5007,"&lt;&gt;نعم")&gt;0,"⚠ "&amp;COUNTIFS($B$8:$B$5007,B2986,$A$8:$A$5007,"مصروف",$I$8:$I$5007,"&lt;&gt;مرفوض",$K$8:$K$5007,"&lt;&gt;نعم")&amp;" مصروف غير مسوى",IF(L2986="تمت التسوية",IF(P2986=0,"✔ متوازنة وتمت التسوية","✔ تمت التسوية – متبقي "&amp;TEXT(P2986,"#,##0")),IF(P2986&gt;0,"متبقي "&amp;TEXT(P2986,"#,##0"),"✔ متوازنة"))))),IF(R2986=0,"⚠ أضف سطر عهدة أولًا",IF(OR(C2986="",N(G2986)=0),"⚠ أكمل التاريخ والقيمة",IF(S2986="","⚠ التاريخ خارج السنة المالية",IF(H2986="","⚠ اختر بند الموازنة",IF(I2986="مرفوض","✖ مرفوض من المدير",IF(I2986&lt;&gt;"موافق","⏳ بانتظار موافقة المدير",IF(K2986&lt;&gt;"نعم","⚠ غير مسوى مع الحسابات","✔ معتمد ومسوى")))))))))</f>
        <v/>
      </c>
      <c r="R2986">
        <f>N(R2985)+IF(A2986="عهدة",1,0)</f>
        <v/>
      </c>
      <c r="S2986">
        <f>IF(C2986="","",IF(AND(C2986&gt;=DATE(2026,9,1),C2986&lt;=DATE(2027,8,31)),(YEAR(C2986)-2026)*12+MONTH(C2986)-8,""))</f>
        <v/>
      </c>
      <c r="T2986">
        <f>IF(AND(A2986="مصروف",R2986&gt;0,I2986="موافق",S2986&lt;&gt;"",H2986&lt;&gt;""),N(G2986),0)</f>
        <v/>
      </c>
    </row>
    <row r="2987">
      <c r="A2987" s="19" t="n"/>
      <c r="B2987" s="20">
        <f>IF(A2987="","",IF(R2987=0,"⚠ أضف سطر عهدة أولًا","DMT-"&amp;TEXT(R2987,"000")))</f>
        <v/>
      </c>
      <c r="C2987" s="21" t="n"/>
      <c r="D2987" s="20">
        <f>IF(C2987="","",IF(S2987="","خارج السنة المالية",INDEX(القوائم!$D$2:$D$13,S2987)))</f>
        <v/>
      </c>
      <c r="E2987" s="22" t="n"/>
      <c r="F2987" s="23" t="n"/>
      <c r="G2987" s="23" t="n"/>
      <c r="H2987" s="22" t="n"/>
      <c r="I2987" s="19" t="n"/>
      <c r="J2987" s="21" t="n"/>
      <c r="K2987" s="19" t="n"/>
      <c r="L2987" s="19" t="n"/>
      <c r="M2987" s="21" t="n"/>
      <c r="N2987" s="22" t="n"/>
      <c r="O2987" s="24">
        <f>IF(A2987&lt;&gt;"عهدة","",SUMIFS($G$8:$G$5007,$B$8:$B$5007,B2987,$A$8:$A$5007,"مصروف",$I$8:$I$5007,"&lt;&gt;مرفوض"))</f>
        <v/>
      </c>
      <c r="P2987" s="25">
        <f>IF(A2987&lt;&gt;"عهدة","",N(F2987)-O2987)</f>
        <v/>
      </c>
      <c r="Q2987" s="26">
        <f>IF(A2987="","",IF(A2987="عهدة",IF(N(F2987)=0,"⚠ أدخل قيمة العهدة",IF(P2987&lt;0,"⛔ عجز / زيادة مصروفات "&amp;TEXT(-P2987,"#,##0"),IF(COUNTIFS($B$8:$B$5007,B2987,$A$8:$A$5007,"مصروف",$I$8:$I$5007,"&lt;&gt;مرفوض",$K$8:$K$5007,"&lt;&gt;نعم")&gt;0,"⚠ "&amp;COUNTIFS($B$8:$B$5007,B2987,$A$8:$A$5007,"مصروف",$I$8:$I$5007,"&lt;&gt;مرفوض",$K$8:$K$5007,"&lt;&gt;نعم")&amp;" مصروف غير مسوى",IF(L2987="تمت التسوية",IF(P2987=0,"✔ متوازنة وتمت التسوية","✔ تمت التسوية – متبقي "&amp;TEXT(P2987,"#,##0")),IF(P2987&gt;0,"متبقي "&amp;TEXT(P2987,"#,##0"),"✔ متوازنة"))))),IF(R2987=0,"⚠ أضف سطر عهدة أولًا",IF(OR(C2987="",N(G2987)=0),"⚠ أكمل التاريخ والقيمة",IF(S2987="","⚠ التاريخ خارج السنة المالية",IF(H2987="","⚠ اختر بند الموازنة",IF(I2987="مرفوض","✖ مرفوض من المدير",IF(I2987&lt;&gt;"موافق","⏳ بانتظار موافقة المدير",IF(K2987&lt;&gt;"نعم","⚠ غير مسوى مع الحسابات","✔ معتمد ومسوى")))))))))</f>
        <v/>
      </c>
      <c r="R2987">
        <f>N(R2986)+IF(A2987="عهدة",1,0)</f>
        <v/>
      </c>
      <c r="S2987">
        <f>IF(C2987="","",IF(AND(C2987&gt;=DATE(2026,9,1),C2987&lt;=DATE(2027,8,31)),(YEAR(C2987)-2026)*12+MONTH(C2987)-8,""))</f>
        <v/>
      </c>
      <c r="T2987">
        <f>IF(AND(A2987="مصروف",R2987&gt;0,I2987="موافق",S2987&lt;&gt;"",H2987&lt;&gt;""),N(G2987),0)</f>
        <v/>
      </c>
    </row>
    <row r="2988">
      <c r="A2988" s="19" t="n"/>
      <c r="B2988" s="20">
        <f>IF(A2988="","",IF(R2988=0,"⚠ أضف سطر عهدة أولًا","DMT-"&amp;TEXT(R2988,"000")))</f>
        <v/>
      </c>
      <c r="C2988" s="21" t="n"/>
      <c r="D2988" s="20">
        <f>IF(C2988="","",IF(S2988="","خارج السنة المالية",INDEX(القوائم!$D$2:$D$13,S2988)))</f>
        <v/>
      </c>
      <c r="E2988" s="22" t="n"/>
      <c r="F2988" s="23" t="n"/>
      <c r="G2988" s="23" t="n"/>
      <c r="H2988" s="22" t="n"/>
      <c r="I2988" s="19" t="n"/>
      <c r="J2988" s="21" t="n"/>
      <c r="K2988" s="19" t="n"/>
      <c r="L2988" s="19" t="n"/>
      <c r="M2988" s="21" t="n"/>
      <c r="N2988" s="22" t="n"/>
      <c r="O2988" s="24">
        <f>IF(A2988&lt;&gt;"عهدة","",SUMIFS($G$8:$G$5007,$B$8:$B$5007,B2988,$A$8:$A$5007,"مصروف",$I$8:$I$5007,"&lt;&gt;مرفوض"))</f>
        <v/>
      </c>
      <c r="P2988" s="25">
        <f>IF(A2988&lt;&gt;"عهدة","",N(F2988)-O2988)</f>
        <v/>
      </c>
      <c r="Q2988" s="26">
        <f>IF(A2988="","",IF(A2988="عهدة",IF(N(F2988)=0,"⚠ أدخل قيمة العهدة",IF(P2988&lt;0,"⛔ عجز / زيادة مصروفات "&amp;TEXT(-P2988,"#,##0"),IF(COUNTIFS($B$8:$B$5007,B2988,$A$8:$A$5007,"مصروف",$I$8:$I$5007,"&lt;&gt;مرفوض",$K$8:$K$5007,"&lt;&gt;نعم")&gt;0,"⚠ "&amp;COUNTIFS($B$8:$B$5007,B2988,$A$8:$A$5007,"مصروف",$I$8:$I$5007,"&lt;&gt;مرفوض",$K$8:$K$5007,"&lt;&gt;نعم")&amp;" مصروف غير مسوى",IF(L2988="تمت التسوية",IF(P2988=0,"✔ متوازنة وتمت التسوية","✔ تمت التسوية – متبقي "&amp;TEXT(P2988,"#,##0")),IF(P2988&gt;0,"متبقي "&amp;TEXT(P2988,"#,##0"),"✔ متوازنة"))))),IF(R2988=0,"⚠ أضف سطر عهدة أولًا",IF(OR(C2988="",N(G2988)=0),"⚠ أكمل التاريخ والقيمة",IF(S2988="","⚠ التاريخ خارج السنة المالية",IF(H2988="","⚠ اختر بند الموازنة",IF(I2988="مرفوض","✖ مرفوض من المدير",IF(I2988&lt;&gt;"موافق","⏳ بانتظار موافقة المدير",IF(K2988&lt;&gt;"نعم","⚠ غير مسوى مع الحسابات","✔ معتمد ومسوى")))))))))</f>
        <v/>
      </c>
      <c r="R2988">
        <f>N(R2987)+IF(A2988="عهدة",1,0)</f>
        <v/>
      </c>
      <c r="S2988">
        <f>IF(C2988="","",IF(AND(C2988&gt;=DATE(2026,9,1),C2988&lt;=DATE(2027,8,31)),(YEAR(C2988)-2026)*12+MONTH(C2988)-8,""))</f>
        <v/>
      </c>
      <c r="T2988">
        <f>IF(AND(A2988="مصروف",R2988&gt;0,I2988="موافق",S2988&lt;&gt;"",H2988&lt;&gt;""),N(G2988),0)</f>
        <v/>
      </c>
    </row>
    <row r="2989">
      <c r="A2989" s="19" t="n"/>
      <c r="B2989" s="20">
        <f>IF(A2989="","",IF(R2989=0,"⚠ أضف سطر عهدة أولًا","DMT-"&amp;TEXT(R2989,"000")))</f>
        <v/>
      </c>
      <c r="C2989" s="21" t="n"/>
      <c r="D2989" s="20">
        <f>IF(C2989="","",IF(S2989="","خارج السنة المالية",INDEX(القوائم!$D$2:$D$13,S2989)))</f>
        <v/>
      </c>
      <c r="E2989" s="22" t="n"/>
      <c r="F2989" s="23" t="n"/>
      <c r="G2989" s="23" t="n"/>
      <c r="H2989" s="22" t="n"/>
      <c r="I2989" s="19" t="n"/>
      <c r="J2989" s="21" t="n"/>
      <c r="K2989" s="19" t="n"/>
      <c r="L2989" s="19" t="n"/>
      <c r="M2989" s="21" t="n"/>
      <c r="N2989" s="22" t="n"/>
      <c r="O2989" s="24">
        <f>IF(A2989&lt;&gt;"عهدة","",SUMIFS($G$8:$G$5007,$B$8:$B$5007,B2989,$A$8:$A$5007,"مصروف",$I$8:$I$5007,"&lt;&gt;مرفوض"))</f>
        <v/>
      </c>
      <c r="P2989" s="25">
        <f>IF(A2989&lt;&gt;"عهدة","",N(F2989)-O2989)</f>
        <v/>
      </c>
      <c r="Q2989" s="26">
        <f>IF(A2989="","",IF(A2989="عهدة",IF(N(F2989)=0,"⚠ أدخل قيمة العهدة",IF(P2989&lt;0,"⛔ عجز / زيادة مصروفات "&amp;TEXT(-P2989,"#,##0"),IF(COUNTIFS($B$8:$B$5007,B2989,$A$8:$A$5007,"مصروف",$I$8:$I$5007,"&lt;&gt;مرفوض",$K$8:$K$5007,"&lt;&gt;نعم")&gt;0,"⚠ "&amp;COUNTIFS($B$8:$B$5007,B2989,$A$8:$A$5007,"مصروف",$I$8:$I$5007,"&lt;&gt;مرفوض",$K$8:$K$5007,"&lt;&gt;نعم")&amp;" مصروف غير مسوى",IF(L2989="تمت التسوية",IF(P2989=0,"✔ متوازنة وتمت التسوية","✔ تمت التسوية – متبقي "&amp;TEXT(P2989,"#,##0")),IF(P2989&gt;0,"متبقي "&amp;TEXT(P2989,"#,##0"),"✔ متوازنة"))))),IF(R2989=0,"⚠ أضف سطر عهدة أولًا",IF(OR(C2989="",N(G2989)=0),"⚠ أكمل التاريخ والقيمة",IF(S2989="","⚠ التاريخ خارج السنة المالية",IF(H2989="","⚠ اختر بند الموازنة",IF(I2989="مرفوض","✖ مرفوض من المدير",IF(I2989&lt;&gt;"موافق","⏳ بانتظار موافقة المدير",IF(K2989&lt;&gt;"نعم","⚠ غير مسوى مع الحسابات","✔ معتمد ومسوى")))))))))</f>
        <v/>
      </c>
      <c r="R2989">
        <f>N(R2988)+IF(A2989="عهدة",1,0)</f>
        <v/>
      </c>
      <c r="S2989">
        <f>IF(C2989="","",IF(AND(C2989&gt;=DATE(2026,9,1),C2989&lt;=DATE(2027,8,31)),(YEAR(C2989)-2026)*12+MONTH(C2989)-8,""))</f>
        <v/>
      </c>
      <c r="T2989">
        <f>IF(AND(A2989="مصروف",R2989&gt;0,I2989="موافق",S2989&lt;&gt;"",H2989&lt;&gt;""),N(G2989),0)</f>
        <v/>
      </c>
    </row>
    <row r="2990">
      <c r="A2990" s="19" t="n"/>
      <c r="B2990" s="20">
        <f>IF(A2990="","",IF(R2990=0,"⚠ أضف سطر عهدة أولًا","DMT-"&amp;TEXT(R2990,"000")))</f>
        <v/>
      </c>
      <c r="C2990" s="21" t="n"/>
      <c r="D2990" s="20">
        <f>IF(C2990="","",IF(S2990="","خارج السنة المالية",INDEX(القوائم!$D$2:$D$13,S2990)))</f>
        <v/>
      </c>
      <c r="E2990" s="22" t="n"/>
      <c r="F2990" s="23" t="n"/>
      <c r="G2990" s="23" t="n"/>
      <c r="H2990" s="22" t="n"/>
      <c r="I2990" s="19" t="n"/>
      <c r="J2990" s="21" t="n"/>
      <c r="K2990" s="19" t="n"/>
      <c r="L2990" s="19" t="n"/>
      <c r="M2990" s="21" t="n"/>
      <c r="N2990" s="22" t="n"/>
      <c r="O2990" s="24">
        <f>IF(A2990&lt;&gt;"عهدة","",SUMIFS($G$8:$G$5007,$B$8:$B$5007,B2990,$A$8:$A$5007,"مصروف",$I$8:$I$5007,"&lt;&gt;مرفوض"))</f>
        <v/>
      </c>
      <c r="P2990" s="25">
        <f>IF(A2990&lt;&gt;"عهدة","",N(F2990)-O2990)</f>
        <v/>
      </c>
      <c r="Q2990" s="26">
        <f>IF(A2990="","",IF(A2990="عهدة",IF(N(F2990)=0,"⚠ أدخل قيمة العهدة",IF(P2990&lt;0,"⛔ عجز / زيادة مصروفات "&amp;TEXT(-P2990,"#,##0"),IF(COUNTIFS($B$8:$B$5007,B2990,$A$8:$A$5007,"مصروف",$I$8:$I$5007,"&lt;&gt;مرفوض",$K$8:$K$5007,"&lt;&gt;نعم")&gt;0,"⚠ "&amp;COUNTIFS($B$8:$B$5007,B2990,$A$8:$A$5007,"مصروف",$I$8:$I$5007,"&lt;&gt;مرفوض",$K$8:$K$5007,"&lt;&gt;نعم")&amp;" مصروف غير مسوى",IF(L2990="تمت التسوية",IF(P2990=0,"✔ متوازنة وتمت التسوية","✔ تمت التسوية – متبقي "&amp;TEXT(P2990,"#,##0")),IF(P2990&gt;0,"متبقي "&amp;TEXT(P2990,"#,##0"),"✔ متوازنة"))))),IF(R2990=0,"⚠ أضف سطر عهدة أولًا",IF(OR(C2990="",N(G2990)=0),"⚠ أكمل التاريخ والقيمة",IF(S2990="","⚠ التاريخ خارج السنة المالية",IF(H2990="","⚠ اختر بند الموازنة",IF(I2990="مرفوض","✖ مرفوض من المدير",IF(I2990&lt;&gt;"موافق","⏳ بانتظار موافقة المدير",IF(K2990&lt;&gt;"نعم","⚠ غير مسوى مع الحسابات","✔ معتمد ومسوى")))))))))</f>
        <v/>
      </c>
      <c r="R2990">
        <f>N(R2989)+IF(A2990="عهدة",1,0)</f>
        <v/>
      </c>
      <c r="S2990">
        <f>IF(C2990="","",IF(AND(C2990&gt;=DATE(2026,9,1),C2990&lt;=DATE(2027,8,31)),(YEAR(C2990)-2026)*12+MONTH(C2990)-8,""))</f>
        <v/>
      </c>
      <c r="T2990">
        <f>IF(AND(A2990="مصروف",R2990&gt;0,I2990="موافق",S2990&lt;&gt;"",H2990&lt;&gt;""),N(G2990),0)</f>
        <v/>
      </c>
    </row>
    <row r="2991">
      <c r="A2991" s="19" t="n"/>
      <c r="B2991" s="20">
        <f>IF(A2991="","",IF(R2991=0,"⚠ أضف سطر عهدة أولًا","DMT-"&amp;TEXT(R2991,"000")))</f>
        <v/>
      </c>
      <c r="C2991" s="21" t="n"/>
      <c r="D2991" s="20">
        <f>IF(C2991="","",IF(S2991="","خارج السنة المالية",INDEX(القوائم!$D$2:$D$13,S2991)))</f>
        <v/>
      </c>
      <c r="E2991" s="22" t="n"/>
      <c r="F2991" s="23" t="n"/>
      <c r="G2991" s="23" t="n"/>
      <c r="H2991" s="22" t="n"/>
      <c r="I2991" s="19" t="n"/>
      <c r="J2991" s="21" t="n"/>
      <c r="K2991" s="19" t="n"/>
      <c r="L2991" s="19" t="n"/>
      <c r="M2991" s="21" t="n"/>
      <c r="N2991" s="22" t="n"/>
      <c r="O2991" s="24">
        <f>IF(A2991&lt;&gt;"عهدة","",SUMIFS($G$8:$G$5007,$B$8:$B$5007,B2991,$A$8:$A$5007,"مصروف",$I$8:$I$5007,"&lt;&gt;مرفوض"))</f>
        <v/>
      </c>
      <c r="P2991" s="25">
        <f>IF(A2991&lt;&gt;"عهدة","",N(F2991)-O2991)</f>
        <v/>
      </c>
      <c r="Q2991" s="26">
        <f>IF(A2991="","",IF(A2991="عهدة",IF(N(F2991)=0,"⚠ أدخل قيمة العهدة",IF(P2991&lt;0,"⛔ عجز / زيادة مصروفات "&amp;TEXT(-P2991,"#,##0"),IF(COUNTIFS($B$8:$B$5007,B2991,$A$8:$A$5007,"مصروف",$I$8:$I$5007,"&lt;&gt;مرفوض",$K$8:$K$5007,"&lt;&gt;نعم")&gt;0,"⚠ "&amp;COUNTIFS($B$8:$B$5007,B2991,$A$8:$A$5007,"مصروف",$I$8:$I$5007,"&lt;&gt;مرفوض",$K$8:$K$5007,"&lt;&gt;نعم")&amp;" مصروف غير مسوى",IF(L2991="تمت التسوية",IF(P2991=0,"✔ متوازنة وتمت التسوية","✔ تمت التسوية – متبقي "&amp;TEXT(P2991,"#,##0")),IF(P2991&gt;0,"متبقي "&amp;TEXT(P2991,"#,##0"),"✔ متوازنة"))))),IF(R2991=0,"⚠ أضف سطر عهدة أولًا",IF(OR(C2991="",N(G2991)=0),"⚠ أكمل التاريخ والقيمة",IF(S2991="","⚠ التاريخ خارج السنة المالية",IF(H2991="","⚠ اختر بند الموازنة",IF(I2991="مرفوض","✖ مرفوض من المدير",IF(I2991&lt;&gt;"موافق","⏳ بانتظار موافقة المدير",IF(K2991&lt;&gt;"نعم","⚠ غير مسوى مع الحسابات","✔ معتمد ومسوى")))))))))</f>
        <v/>
      </c>
      <c r="R2991">
        <f>N(R2990)+IF(A2991="عهدة",1,0)</f>
        <v/>
      </c>
      <c r="S2991">
        <f>IF(C2991="","",IF(AND(C2991&gt;=DATE(2026,9,1),C2991&lt;=DATE(2027,8,31)),(YEAR(C2991)-2026)*12+MONTH(C2991)-8,""))</f>
        <v/>
      </c>
      <c r="T2991">
        <f>IF(AND(A2991="مصروف",R2991&gt;0,I2991="موافق",S2991&lt;&gt;"",H2991&lt;&gt;""),N(G2991),0)</f>
        <v/>
      </c>
    </row>
    <row r="2992">
      <c r="A2992" s="19" t="n"/>
      <c r="B2992" s="20">
        <f>IF(A2992="","",IF(R2992=0,"⚠ أضف سطر عهدة أولًا","DMT-"&amp;TEXT(R2992,"000")))</f>
        <v/>
      </c>
      <c r="C2992" s="21" t="n"/>
      <c r="D2992" s="20">
        <f>IF(C2992="","",IF(S2992="","خارج السنة المالية",INDEX(القوائم!$D$2:$D$13,S2992)))</f>
        <v/>
      </c>
      <c r="E2992" s="22" t="n"/>
      <c r="F2992" s="23" t="n"/>
      <c r="G2992" s="23" t="n"/>
      <c r="H2992" s="22" t="n"/>
      <c r="I2992" s="19" t="n"/>
      <c r="J2992" s="21" t="n"/>
      <c r="K2992" s="19" t="n"/>
      <c r="L2992" s="19" t="n"/>
      <c r="M2992" s="21" t="n"/>
      <c r="N2992" s="22" t="n"/>
      <c r="O2992" s="24">
        <f>IF(A2992&lt;&gt;"عهدة","",SUMIFS($G$8:$G$5007,$B$8:$B$5007,B2992,$A$8:$A$5007,"مصروف",$I$8:$I$5007,"&lt;&gt;مرفوض"))</f>
        <v/>
      </c>
      <c r="P2992" s="25">
        <f>IF(A2992&lt;&gt;"عهدة","",N(F2992)-O2992)</f>
        <v/>
      </c>
      <c r="Q2992" s="26">
        <f>IF(A2992="","",IF(A2992="عهدة",IF(N(F2992)=0,"⚠ أدخل قيمة العهدة",IF(P2992&lt;0,"⛔ عجز / زيادة مصروفات "&amp;TEXT(-P2992,"#,##0"),IF(COUNTIFS($B$8:$B$5007,B2992,$A$8:$A$5007,"مصروف",$I$8:$I$5007,"&lt;&gt;مرفوض",$K$8:$K$5007,"&lt;&gt;نعم")&gt;0,"⚠ "&amp;COUNTIFS($B$8:$B$5007,B2992,$A$8:$A$5007,"مصروف",$I$8:$I$5007,"&lt;&gt;مرفوض",$K$8:$K$5007,"&lt;&gt;نعم")&amp;" مصروف غير مسوى",IF(L2992="تمت التسوية",IF(P2992=0,"✔ متوازنة وتمت التسوية","✔ تمت التسوية – متبقي "&amp;TEXT(P2992,"#,##0")),IF(P2992&gt;0,"متبقي "&amp;TEXT(P2992,"#,##0"),"✔ متوازنة"))))),IF(R2992=0,"⚠ أضف سطر عهدة أولًا",IF(OR(C2992="",N(G2992)=0),"⚠ أكمل التاريخ والقيمة",IF(S2992="","⚠ التاريخ خارج السنة المالية",IF(H2992="","⚠ اختر بند الموازنة",IF(I2992="مرفوض","✖ مرفوض من المدير",IF(I2992&lt;&gt;"موافق","⏳ بانتظار موافقة المدير",IF(K2992&lt;&gt;"نعم","⚠ غير مسوى مع الحسابات","✔ معتمد ومسوى")))))))))</f>
        <v/>
      </c>
      <c r="R2992">
        <f>N(R2991)+IF(A2992="عهدة",1,0)</f>
        <v/>
      </c>
      <c r="S2992">
        <f>IF(C2992="","",IF(AND(C2992&gt;=DATE(2026,9,1),C2992&lt;=DATE(2027,8,31)),(YEAR(C2992)-2026)*12+MONTH(C2992)-8,""))</f>
        <v/>
      </c>
      <c r="T2992">
        <f>IF(AND(A2992="مصروف",R2992&gt;0,I2992="موافق",S2992&lt;&gt;"",H2992&lt;&gt;""),N(G2992),0)</f>
        <v/>
      </c>
    </row>
    <row r="2993">
      <c r="A2993" s="19" t="n"/>
      <c r="B2993" s="20">
        <f>IF(A2993="","",IF(R2993=0,"⚠ أضف سطر عهدة أولًا","DMT-"&amp;TEXT(R2993,"000")))</f>
        <v/>
      </c>
      <c r="C2993" s="21" t="n"/>
      <c r="D2993" s="20">
        <f>IF(C2993="","",IF(S2993="","خارج السنة المالية",INDEX(القوائم!$D$2:$D$13,S2993)))</f>
        <v/>
      </c>
      <c r="E2993" s="22" t="n"/>
      <c r="F2993" s="23" t="n"/>
      <c r="G2993" s="23" t="n"/>
      <c r="H2993" s="22" t="n"/>
      <c r="I2993" s="19" t="n"/>
      <c r="J2993" s="21" t="n"/>
      <c r="K2993" s="19" t="n"/>
      <c r="L2993" s="19" t="n"/>
      <c r="M2993" s="21" t="n"/>
      <c r="N2993" s="22" t="n"/>
      <c r="O2993" s="24">
        <f>IF(A2993&lt;&gt;"عهدة","",SUMIFS($G$8:$G$5007,$B$8:$B$5007,B2993,$A$8:$A$5007,"مصروف",$I$8:$I$5007,"&lt;&gt;مرفوض"))</f>
        <v/>
      </c>
      <c r="P2993" s="25">
        <f>IF(A2993&lt;&gt;"عهدة","",N(F2993)-O2993)</f>
        <v/>
      </c>
      <c r="Q2993" s="26">
        <f>IF(A2993="","",IF(A2993="عهدة",IF(N(F2993)=0,"⚠ أدخل قيمة العهدة",IF(P2993&lt;0,"⛔ عجز / زيادة مصروفات "&amp;TEXT(-P2993,"#,##0"),IF(COUNTIFS($B$8:$B$5007,B2993,$A$8:$A$5007,"مصروف",$I$8:$I$5007,"&lt;&gt;مرفوض",$K$8:$K$5007,"&lt;&gt;نعم")&gt;0,"⚠ "&amp;COUNTIFS($B$8:$B$5007,B2993,$A$8:$A$5007,"مصروف",$I$8:$I$5007,"&lt;&gt;مرفوض",$K$8:$K$5007,"&lt;&gt;نعم")&amp;" مصروف غير مسوى",IF(L2993="تمت التسوية",IF(P2993=0,"✔ متوازنة وتمت التسوية","✔ تمت التسوية – متبقي "&amp;TEXT(P2993,"#,##0")),IF(P2993&gt;0,"متبقي "&amp;TEXT(P2993,"#,##0"),"✔ متوازنة"))))),IF(R2993=0,"⚠ أضف سطر عهدة أولًا",IF(OR(C2993="",N(G2993)=0),"⚠ أكمل التاريخ والقيمة",IF(S2993="","⚠ التاريخ خارج السنة المالية",IF(H2993="","⚠ اختر بند الموازنة",IF(I2993="مرفوض","✖ مرفوض من المدير",IF(I2993&lt;&gt;"موافق","⏳ بانتظار موافقة المدير",IF(K2993&lt;&gt;"نعم","⚠ غير مسوى مع الحسابات","✔ معتمد ومسوى")))))))))</f>
        <v/>
      </c>
      <c r="R2993">
        <f>N(R2992)+IF(A2993="عهدة",1,0)</f>
        <v/>
      </c>
      <c r="S2993">
        <f>IF(C2993="","",IF(AND(C2993&gt;=DATE(2026,9,1),C2993&lt;=DATE(2027,8,31)),(YEAR(C2993)-2026)*12+MONTH(C2993)-8,""))</f>
        <v/>
      </c>
      <c r="T2993">
        <f>IF(AND(A2993="مصروف",R2993&gt;0,I2993="موافق",S2993&lt;&gt;"",H2993&lt;&gt;""),N(G2993),0)</f>
        <v/>
      </c>
    </row>
    <row r="2994">
      <c r="A2994" s="19" t="n"/>
      <c r="B2994" s="20">
        <f>IF(A2994="","",IF(R2994=0,"⚠ أضف سطر عهدة أولًا","DMT-"&amp;TEXT(R2994,"000")))</f>
        <v/>
      </c>
      <c r="C2994" s="21" t="n"/>
      <c r="D2994" s="20">
        <f>IF(C2994="","",IF(S2994="","خارج السنة المالية",INDEX(القوائم!$D$2:$D$13,S2994)))</f>
        <v/>
      </c>
      <c r="E2994" s="22" t="n"/>
      <c r="F2994" s="23" t="n"/>
      <c r="G2994" s="23" t="n"/>
      <c r="H2994" s="22" t="n"/>
      <c r="I2994" s="19" t="n"/>
      <c r="J2994" s="21" t="n"/>
      <c r="K2994" s="19" t="n"/>
      <c r="L2994" s="19" t="n"/>
      <c r="M2994" s="21" t="n"/>
      <c r="N2994" s="22" t="n"/>
      <c r="O2994" s="24">
        <f>IF(A2994&lt;&gt;"عهدة","",SUMIFS($G$8:$G$5007,$B$8:$B$5007,B2994,$A$8:$A$5007,"مصروف",$I$8:$I$5007,"&lt;&gt;مرفوض"))</f>
        <v/>
      </c>
      <c r="P2994" s="25">
        <f>IF(A2994&lt;&gt;"عهدة","",N(F2994)-O2994)</f>
        <v/>
      </c>
      <c r="Q2994" s="26">
        <f>IF(A2994="","",IF(A2994="عهدة",IF(N(F2994)=0,"⚠ أدخل قيمة العهدة",IF(P2994&lt;0,"⛔ عجز / زيادة مصروفات "&amp;TEXT(-P2994,"#,##0"),IF(COUNTIFS($B$8:$B$5007,B2994,$A$8:$A$5007,"مصروف",$I$8:$I$5007,"&lt;&gt;مرفوض",$K$8:$K$5007,"&lt;&gt;نعم")&gt;0,"⚠ "&amp;COUNTIFS($B$8:$B$5007,B2994,$A$8:$A$5007,"مصروف",$I$8:$I$5007,"&lt;&gt;مرفوض",$K$8:$K$5007,"&lt;&gt;نعم")&amp;" مصروف غير مسوى",IF(L2994="تمت التسوية",IF(P2994=0,"✔ متوازنة وتمت التسوية","✔ تمت التسوية – متبقي "&amp;TEXT(P2994,"#,##0")),IF(P2994&gt;0,"متبقي "&amp;TEXT(P2994,"#,##0"),"✔ متوازنة"))))),IF(R2994=0,"⚠ أضف سطر عهدة أولًا",IF(OR(C2994="",N(G2994)=0),"⚠ أكمل التاريخ والقيمة",IF(S2994="","⚠ التاريخ خارج السنة المالية",IF(H2994="","⚠ اختر بند الموازنة",IF(I2994="مرفوض","✖ مرفوض من المدير",IF(I2994&lt;&gt;"موافق","⏳ بانتظار موافقة المدير",IF(K2994&lt;&gt;"نعم","⚠ غير مسوى مع الحسابات","✔ معتمد ومسوى")))))))))</f>
        <v/>
      </c>
      <c r="R2994">
        <f>N(R2993)+IF(A2994="عهدة",1,0)</f>
        <v/>
      </c>
      <c r="S2994">
        <f>IF(C2994="","",IF(AND(C2994&gt;=DATE(2026,9,1),C2994&lt;=DATE(2027,8,31)),(YEAR(C2994)-2026)*12+MONTH(C2994)-8,""))</f>
        <v/>
      </c>
      <c r="T2994">
        <f>IF(AND(A2994="مصروف",R2994&gt;0,I2994="موافق",S2994&lt;&gt;"",H2994&lt;&gt;""),N(G2994),0)</f>
        <v/>
      </c>
    </row>
    <row r="2995">
      <c r="A2995" s="19" t="n"/>
      <c r="B2995" s="20">
        <f>IF(A2995="","",IF(R2995=0,"⚠ أضف سطر عهدة أولًا","DMT-"&amp;TEXT(R2995,"000")))</f>
        <v/>
      </c>
      <c r="C2995" s="21" t="n"/>
      <c r="D2995" s="20">
        <f>IF(C2995="","",IF(S2995="","خارج السنة المالية",INDEX(القوائم!$D$2:$D$13,S2995)))</f>
        <v/>
      </c>
      <c r="E2995" s="22" t="n"/>
      <c r="F2995" s="23" t="n"/>
      <c r="G2995" s="23" t="n"/>
      <c r="H2995" s="22" t="n"/>
      <c r="I2995" s="19" t="n"/>
      <c r="J2995" s="21" t="n"/>
      <c r="K2995" s="19" t="n"/>
      <c r="L2995" s="19" t="n"/>
      <c r="M2995" s="21" t="n"/>
      <c r="N2995" s="22" t="n"/>
      <c r="O2995" s="24">
        <f>IF(A2995&lt;&gt;"عهدة","",SUMIFS($G$8:$G$5007,$B$8:$B$5007,B2995,$A$8:$A$5007,"مصروف",$I$8:$I$5007,"&lt;&gt;مرفوض"))</f>
        <v/>
      </c>
      <c r="P2995" s="25">
        <f>IF(A2995&lt;&gt;"عهدة","",N(F2995)-O2995)</f>
        <v/>
      </c>
      <c r="Q2995" s="26">
        <f>IF(A2995="","",IF(A2995="عهدة",IF(N(F2995)=0,"⚠ أدخل قيمة العهدة",IF(P2995&lt;0,"⛔ عجز / زيادة مصروفات "&amp;TEXT(-P2995,"#,##0"),IF(COUNTIFS($B$8:$B$5007,B2995,$A$8:$A$5007,"مصروف",$I$8:$I$5007,"&lt;&gt;مرفوض",$K$8:$K$5007,"&lt;&gt;نعم")&gt;0,"⚠ "&amp;COUNTIFS($B$8:$B$5007,B2995,$A$8:$A$5007,"مصروف",$I$8:$I$5007,"&lt;&gt;مرفوض",$K$8:$K$5007,"&lt;&gt;نعم")&amp;" مصروف غير مسوى",IF(L2995="تمت التسوية",IF(P2995=0,"✔ متوازنة وتمت التسوية","✔ تمت التسوية – متبقي "&amp;TEXT(P2995,"#,##0")),IF(P2995&gt;0,"متبقي "&amp;TEXT(P2995,"#,##0"),"✔ متوازنة"))))),IF(R2995=0,"⚠ أضف سطر عهدة أولًا",IF(OR(C2995="",N(G2995)=0),"⚠ أكمل التاريخ والقيمة",IF(S2995="","⚠ التاريخ خارج السنة المالية",IF(H2995="","⚠ اختر بند الموازنة",IF(I2995="مرفوض","✖ مرفوض من المدير",IF(I2995&lt;&gt;"موافق","⏳ بانتظار موافقة المدير",IF(K2995&lt;&gt;"نعم","⚠ غير مسوى مع الحسابات","✔ معتمد ومسوى")))))))))</f>
        <v/>
      </c>
      <c r="R2995">
        <f>N(R2994)+IF(A2995="عهدة",1,0)</f>
        <v/>
      </c>
      <c r="S2995">
        <f>IF(C2995="","",IF(AND(C2995&gt;=DATE(2026,9,1),C2995&lt;=DATE(2027,8,31)),(YEAR(C2995)-2026)*12+MONTH(C2995)-8,""))</f>
        <v/>
      </c>
      <c r="T2995">
        <f>IF(AND(A2995="مصروف",R2995&gt;0,I2995="موافق",S2995&lt;&gt;"",H2995&lt;&gt;""),N(G2995),0)</f>
        <v/>
      </c>
    </row>
    <row r="2996">
      <c r="A2996" s="19" t="n"/>
      <c r="B2996" s="20">
        <f>IF(A2996="","",IF(R2996=0,"⚠ أضف سطر عهدة أولًا","DMT-"&amp;TEXT(R2996,"000")))</f>
        <v/>
      </c>
      <c r="C2996" s="21" t="n"/>
      <c r="D2996" s="20">
        <f>IF(C2996="","",IF(S2996="","خارج السنة المالية",INDEX(القوائم!$D$2:$D$13,S2996)))</f>
        <v/>
      </c>
      <c r="E2996" s="22" t="n"/>
      <c r="F2996" s="23" t="n"/>
      <c r="G2996" s="23" t="n"/>
      <c r="H2996" s="22" t="n"/>
      <c r="I2996" s="19" t="n"/>
      <c r="J2996" s="21" t="n"/>
      <c r="K2996" s="19" t="n"/>
      <c r="L2996" s="19" t="n"/>
      <c r="M2996" s="21" t="n"/>
      <c r="N2996" s="22" t="n"/>
      <c r="O2996" s="24">
        <f>IF(A2996&lt;&gt;"عهدة","",SUMIFS($G$8:$G$5007,$B$8:$B$5007,B2996,$A$8:$A$5007,"مصروف",$I$8:$I$5007,"&lt;&gt;مرفوض"))</f>
        <v/>
      </c>
      <c r="P2996" s="25">
        <f>IF(A2996&lt;&gt;"عهدة","",N(F2996)-O2996)</f>
        <v/>
      </c>
      <c r="Q2996" s="26">
        <f>IF(A2996="","",IF(A2996="عهدة",IF(N(F2996)=0,"⚠ أدخل قيمة العهدة",IF(P2996&lt;0,"⛔ عجز / زيادة مصروفات "&amp;TEXT(-P2996,"#,##0"),IF(COUNTIFS($B$8:$B$5007,B2996,$A$8:$A$5007,"مصروف",$I$8:$I$5007,"&lt;&gt;مرفوض",$K$8:$K$5007,"&lt;&gt;نعم")&gt;0,"⚠ "&amp;COUNTIFS($B$8:$B$5007,B2996,$A$8:$A$5007,"مصروف",$I$8:$I$5007,"&lt;&gt;مرفوض",$K$8:$K$5007,"&lt;&gt;نعم")&amp;" مصروف غير مسوى",IF(L2996="تمت التسوية",IF(P2996=0,"✔ متوازنة وتمت التسوية","✔ تمت التسوية – متبقي "&amp;TEXT(P2996,"#,##0")),IF(P2996&gt;0,"متبقي "&amp;TEXT(P2996,"#,##0"),"✔ متوازنة"))))),IF(R2996=0,"⚠ أضف سطر عهدة أولًا",IF(OR(C2996="",N(G2996)=0),"⚠ أكمل التاريخ والقيمة",IF(S2996="","⚠ التاريخ خارج السنة المالية",IF(H2996="","⚠ اختر بند الموازنة",IF(I2996="مرفوض","✖ مرفوض من المدير",IF(I2996&lt;&gt;"موافق","⏳ بانتظار موافقة المدير",IF(K2996&lt;&gt;"نعم","⚠ غير مسوى مع الحسابات","✔ معتمد ومسوى")))))))))</f>
        <v/>
      </c>
      <c r="R2996">
        <f>N(R2995)+IF(A2996="عهدة",1,0)</f>
        <v/>
      </c>
      <c r="S2996">
        <f>IF(C2996="","",IF(AND(C2996&gt;=DATE(2026,9,1),C2996&lt;=DATE(2027,8,31)),(YEAR(C2996)-2026)*12+MONTH(C2996)-8,""))</f>
        <v/>
      </c>
      <c r="T2996">
        <f>IF(AND(A2996="مصروف",R2996&gt;0,I2996="موافق",S2996&lt;&gt;"",H2996&lt;&gt;""),N(G2996),0)</f>
        <v/>
      </c>
    </row>
    <row r="2997">
      <c r="A2997" s="19" t="n"/>
      <c r="B2997" s="20">
        <f>IF(A2997="","",IF(R2997=0,"⚠ أضف سطر عهدة أولًا","DMT-"&amp;TEXT(R2997,"000")))</f>
        <v/>
      </c>
      <c r="C2997" s="21" t="n"/>
      <c r="D2997" s="20">
        <f>IF(C2997="","",IF(S2997="","خارج السنة المالية",INDEX(القوائم!$D$2:$D$13,S2997)))</f>
        <v/>
      </c>
      <c r="E2997" s="22" t="n"/>
      <c r="F2997" s="23" t="n"/>
      <c r="G2997" s="23" t="n"/>
      <c r="H2997" s="22" t="n"/>
      <c r="I2997" s="19" t="n"/>
      <c r="J2997" s="21" t="n"/>
      <c r="K2997" s="19" t="n"/>
      <c r="L2997" s="19" t="n"/>
      <c r="M2997" s="21" t="n"/>
      <c r="N2997" s="22" t="n"/>
      <c r="O2997" s="24">
        <f>IF(A2997&lt;&gt;"عهدة","",SUMIFS($G$8:$G$5007,$B$8:$B$5007,B2997,$A$8:$A$5007,"مصروف",$I$8:$I$5007,"&lt;&gt;مرفوض"))</f>
        <v/>
      </c>
      <c r="P2997" s="25">
        <f>IF(A2997&lt;&gt;"عهدة","",N(F2997)-O2997)</f>
        <v/>
      </c>
      <c r="Q2997" s="26">
        <f>IF(A2997="","",IF(A2997="عهدة",IF(N(F2997)=0,"⚠ أدخل قيمة العهدة",IF(P2997&lt;0,"⛔ عجز / زيادة مصروفات "&amp;TEXT(-P2997,"#,##0"),IF(COUNTIFS($B$8:$B$5007,B2997,$A$8:$A$5007,"مصروف",$I$8:$I$5007,"&lt;&gt;مرفوض",$K$8:$K$5007,"&lt;&gt;نعم")&gt;0,"⚠ "&amp;COUNTIFS($B$8:$B$5007,B2997,$A$8:$A$5007,"مصروف",$I$8:$I$5007,"&lt;&gt;مرفوض",$K$8:$K$5007,"&lt;&gt;نعم")&amp;" مصروف غير مسوى",IF(L2997="تمت التسوية",IF(P2997=0,"✔ متوازنة وتمت التسوية","✔ تمت التسوية – متبقي "&amp;TEXT(P2997,"#,##0")),IF(P2997&gt;0,"متبقي "&amp;TEXT(P2997,"#,##0"),"✔ متوازنة"))))),IF(R2997=0,"⚠ أضف سطر عهدة أولًا",IF(OR(C2997="",N(G2997)=0),"⚠ أكمل التاريخ والقيمة",IF(S2997="","⚠ التاريخ خارج السنة المالية",IF(H2997="","⚠ اختر بند الموازنة",IF(I2997="مرفوض","✖ مرفوض من المدير",IF(I2997&lt;&gt;"موافق","⏳ بانتظار موافقة المدير",IF(K2997&lt;&gt;"نعم","⚠ غير مسوى مع الحسابات","✔ معتمد ومسوى")))))))))</f>
        <v/>
      </c>
      <c r="R2997">
        <f>N(R2996)+IF(A2997="عهدة",1,0)</f>
        <v/>
      </c>
      <c r="S2997">
        <f>IF(C2997="","",IF(AND(C2997&gt;=DATE(2026,9,1),C2997&lt;=DATE(2027,8,31)),(YEAR(C2997)-2026)*12+MONTH(C2997)-8,""))</f>
        <v/>
      </c>
      <c r="T2997">
        <f>IF(AND(A2997="مصروف",R2997&gt;0,I2997="موافق",S2997&lt;&gt;"",H2997&lt;&gt;""),N(G2997),0)</f>
        <v/>
      </c>
    </row>
    <row r="2998">
      <c r="A2998" s="19" t="n"/>
      <c r="B2998" s="20">
        <f>IF(A2998="","",IF(R2998=0,"⚠ أضف سطر عهدة أولًا","DMT-"&amp;TEXT(R2998,"000")))</f>
        <v/>
      </c>
      <c r="C2998" s="21" t="n"/>
      <c r="D2998" s="20">
        <f>IF(C2998="","",IF(S2998="","خارج السنة المالية",INDEX(القوائم!$D$2:$D$13,S2998)))</f>
        <v/>
      </c>
      <c r="E2998" s="22" t="n"/>
      <c r="F2998" s="23" t="n"/>
      <c r="G2998" s="23" t="n"/>
      <c r="H2998" s="22" t="n"/>
      <c r="I2998" s="19" t="n"/>
      <c r="J2998" s="21" t="n"/>
      <c r="K2998" s="19" t="n"/>
      <c r="L2998" s="19" t="n"/>
      <c r="M2998" s="21" t="n"/>
      <c r="N2998" s="22" t="n"/>
      <c r="O2998" s="24">
        <f>IF(A2998&lt;&gt;"عهدة","",SUMIFS($G$8:$G$5007,$B$8:$B$5007,B2998,$A$8:$A$5007,"مصروف",$I$8:$I$5007,"&lt;&gt;مرفوض"))</f>
        <v/>
      </c>
      <c r="P2998" s="25">
        <f>IF(A2998&lt;&gt;"عهدة","",N(F2998)-O2998)</f>
        <v/>
      </c>
      <c r="Q2998" s="26">
        <f>IF(A2998="","",IF(A2998="عهدة",IF(N(F2998)=0,"⚠ أدخل قيمة العهدة",IF(P2998&lt;0,"⛔ عجز / زيادة مصروفات "&amp;TEXT(-P2998,"#,##0"),IF(COUNTIFS($B$8:$B$5007,B2998,$A$8:$A$5007,"مصروف",$I$8:$I$5007,"&lt;&gt;مرفوض",$K$8:$K$5007,"&lt;&gt;نعم")&gt;0,"⚠ "&amp;COUNTIFS($B$8:$B$5007,B2998,$A$8:$A$5007,"مصروف",$I$8:$I$5007,"&lt;&gt;مرفوض",$K$8:$K$5007,"&lt;&gt;نعم")&amp;" مصروف غير مسوى",IF(L2998="تمت التسوية",IF(P2998=0,"✔ متوازنة وتمت التسوية","✔ تمت التسوية – متبقي "&amp;TEXT(P2998,"#,##0")),IF(P2998&gt;0,"متبقي "&amp;TEXT(P2998,"#,##0"),"✔ متوازنة"))))),IF(R2998=0,"⚠ أضف سطر عهدة أولًا",IF(OR(C2998="",N(G2998)=0),"⚠ أكمل التاريخ والقيمة",IF(S2998="","⚠ التاريخ خارج السنة المالية",IF(H2998="","⚠ اختر بند الموازنة",IF(I2998="مرفوض","✖ مرفوض من المدير",IF(I2998&lt;&gt;"موافق","⏳ بانتظار موافقة المدير",IF(K2998&lt;&gt;"نعم","⚠ غير مسوى مع الحسابات","✔ معتمد ومسوى")))))))))</f>
        <v/>
      </c>
      <c r="R2998">
        <f>N(R2997)+IF(A2998="عهدة",1,0)</f>
        <v/>
      </c>
      <c r="S2998">
        <f>IF(C2998="","",IF(AND(C2998&gt;=DATE(2026,9,1),C2998&lt;=DATE(2027,8,31)),(YEAR(C2998)-2026)*12+MONTH(C2998)-8,""))</f>
        <v/>
      </c>
      <c r="T2998">
        <f>IF(AND(A2998="مصروف",R2998&gt;0,I2998="موافق",S2998&lt;&gt;"",H2998&lt;&gt;""),N(G2998),0)</f>
        <v/>
      </c>
    </row>
    <row r="2999">
      <c r="A2999" s="19" t="n"/>
      <c r="B2999" s="20">
        <f>IF(A2999="","",IF(R2999=0,"⚠ أضف سطر عهدة أولًا","DMT-"&amp;TEXT(R2999,"000")))</f>
        <v/>
      </c>
      <c r="C2999" s="21" t="n"/>
      <c r="D2999" s="20">
        <f>IF(C2999="","",IF(S2999="","خارج السنة المالية",INDEX(القوائم!$D$2:$D$13,S2999)))</f>
        <v/>
      </c>
      <c r="E2999" s="22" t="n"/>
      <c r="F2999" s="23" t="n"/>
      <c r="G2999" s="23" t="n"/>
      <c r="H2999" s="22" t="n"/>
      <c r="I2999" s="19" t="n"/>
      <c r="J2999" s="21" t="n"/>
      <c r="K2999" s="19" t="n"/>
      <c r="L2999" s="19" t="n"/>
      <c r="M2999" s="21" t="n"/>
      <c r="N2999" s="22" t="n"/>
      <c r="O2999" s="24">
        <f>IF(A2999&lt;&gt;"عهدة","",SUMIFS($G$8:$G$5007,$B$8:$B$5007,B2999,$A$8:$A$5007,"مصروف",$I$8:$I$5007,"&lt;&gt;مرفوض"))</f>
        <v/>
      </c>
      <c r="P2999" s="25">
        <f>IF(A2999&lt;&gt;"عهدة","",N(F2999)-O2999)</f>
        <v/>
      </c>
      <c r="Q2999" s="26">
        <f>IF(A2999="","",IF(A2999="عهدة",IF(N(F2999)=0,"⚠ أدخل قيمة العهدة",IF(P2999&lt;0,"⛔ عجز / زيادة مصروفات "&amp;TEXT(-P2999,"#,##0"),IF(COUNTIFS($B$8:$B$5007,B2999,$A$8:$A$5007,"مصروف",$I$8:$I$5007,"&lt;&gt;مرفوض",$K$8:$K$5007,"&lt;&gt;نعم")&gt;0,"⚠ "&amp;COUNTIFS($B$8:$B$5007,B2999,$A$8:$A$5007,"مصروف",$I$8:$I$5007,"&lt;&gt;مرفوض",$K$8:$K$5007,"&lt;&gt;نعم")&amp;" مصروف غير مسوى",IF(L2999="تمت التسوية",IF(P2999=0,"✔ متوازنة وتمت التسوية","✔ تمت التسوية – متبقي "&amp;TEXT(P2999,"#,##0")),IF(P2999&gt;0,"متبقي "&amp;TEXT(P2999,"#,##0"),"✔ متوازنة"))))),IF(R2999=0,"⚠ أضف سطر عهدة أولًا",IF(OR(C2999="",N(G2999)=0),"⚠ أكمل التاريخ والقيمة",IF(S2999="","⚠ التاريخ خارج السنة المالية",IF(H2999="","⚠ اختر بند الموازنة",IF(I2999="مرفوض","✖ مرفوض من المدير",IF(I2999&lt;&gt;"موافق","⏳ بانتظار موافقة المدير",IF(K2999&lt;&gt;"نعم","⚠ غير مسوى مع الحسابات","✔ معتمد ومسوى")))))))))</f>
        <v/>
      </c>
      <c r="R2999">
        <f>N(R2998)+IF(A2999="عهدة",1,0)</f>
        <v/>
      </c>
      <c r="S2999">
        <f>IF(C2999="","",IF(AND(C2999&gt;=DATE(2026,9,1),C2999&lt;=DATE(2027,8,31)),(YEAR(C2999)-2026)*12+MONTH(C2999)-8,""))</f>
        <v/>
      </c>
      <c r="T2999">
        <f>IF(AND(A2999="مصروف",R2999&gt;0,I2999="موافق",S2999&lt;&gt;"",H2999&lt;&gt;""),N(G2999),0)</f>
        <v/>
      </c>
    </row>
    <row r="3000">
      <c r="A3000" s="19" t="n"/>
      <c r="B3000" s="20">
        <f>IF(A3000="","",IF(R3000=0,"⚠ أضف سطر عهدة أولًا","DMT-"&amp;TEXT(R3000,"000")))</f>
        <v/>
      </c>
      <c r="C3000" s="21" t="n"/>
      <c r="D3000" s="20">
        <f>IF(C3000="","",IF(S3000="","خارج السنة المالية",INDEX(القوائم!$D$2:$D$13,S3000)))</f>
        <v/>
      </c>
      <c r="E3000" s="22" t="n"/>
      <c r="F3000" s="23" t="n"/>
      <c r="G3000" s="23" t="n"/>
      <c r="H3000" s="22" t="n"/>
      <c r="I3000" s="19" t="n"/>
      <c r="J3000" s="21" t="n"/>
      <c r="K3000" s="19" t="n"/>
      <c r="L3000" s="19" t="n"/>
      <c r="M3000" s="21" t="n"/>
      <c r="N3000" s="22" t="n"/>
      <c r="O3000" s="24">
        <f>IF(A3000&lt;&gt;"عهدة","",SUMIFS($G$8:$G$5007,$B$8:$B$5007,B3000,$A$8:$A$5007,"مصروف",$I$8:$I$5007,"&lt;&gt;مرفوض"))</f>
        <v/>
      </c>
      <c r="P3000" s="25">
        <f>IF(A3000&lt;&gt;"عهدة","",N(F3000)-O3000)</f>
        <v/>
      </c>
      <c r="Q3000" s="26">
        <f>IF(A3000="","",IF(A3000="عهدة",IF(N(F3000)=0,"⚠ أدخل قيمة العهدة",IF(P3000&lt;0,"⛔ عجز / زيادة مصروفات "&amp;TEXT(-P3000,"#,##0"),IF(COUNTIFS($B$8:$B$5007,B3000,$A$8:$A$5007,"مصروف",$I$8:$I$5007,"&lt;&gt;مرفوض",$K$8:$K$5007,"&lt;&gt;نعم")&gt;0,"⚠ "&amp;COUNTIFS($B$8:$B$5007,B3000,$A$8:$A$5007,"مصروف",$I$8:$I$5007,"&lt;&gt;مرفوض",$K$8:$K$5007,"&lt;&gt;نعم")&amp;" مصروف غير مسوى",IF(L3000="تمت التسوية",IF(P3000=0,"✔ متوازنة وتمت التسوية","✔ تمت التسوية – متبقي "&amp;TEXT(P3000,"#,##0")),IF(P3000&gt;0,"متبقي "&amp;TEXT(P3000,"#,##0"),"✔ متوازنة"))))),IF(R3000=0,"⚠ أضف سطر عهدة أولًا",IF(OR(C3000="",N(G3000)=0),"⚠ أكمل التاريخ والقيمة",IF(S3000="","⚠ التاريخ خارج السنة المالية",IF(H3000="","⚠ اختر بند الموازنة",IF(I3000="مرفوض","✖ مرفوض من المدير",IF(I3000&lt;&gt;"موافق","⏳ بانتظار موافقة المدير",IF(K3000&lt;&gt;"نعم","⚠ غير مسوى مع الحسابات","✔ معتمد ومسوى")))))))))</f>
        <v/>
      </c>
      <c r="R3000">
        <f>N(R2999)+IF(A3000="عهدة",1,0)</f>
        <v/>
      </c>
      <c r="S3000">
        <f>IF(C3000="","",IF(AND(C3000&gt;=DATE(2026,9,1),C3000&lt;=DATE(2027,8,31)),(YEAR(C3000)-2026)*12+MONTH(C3000)-8,""))</f>
        <v/>
      </c>
      <c r="T3000">
        <f>IF(AND(A3000="مصروف",R3000&gt;0,I3000="موافق",S3000&lt;&gt;"",H3000&lt;&gt;""),N(G3000),0)</f>
        <v/>
      </c>
    </row>
    <row r="3001">
      <c r="A3001" s="19" t="n"/>
      <c r="B3001" s="20">
        <f>IF(A3001="","",IF(R3001=0,"⚠ أضف سطر عهدة أولًا","DMT-"&amp;TEXT(R3001,"000")))</f>
        <v/>
      </c>
      <c r="C3001" s="21" t="n"/>
      <c r="D3001" s="20">
        <f>IF(C3001="","",IF(S3001="","خارج السنة المالية",INDEX(القوائم!$D$2:$D$13,S3001)))</f>
        <v/>
      </c>
      <c r="E3001" s="22" t="n"/>
      <c r="F3001" s="23" t="n"/>
      <c r="G3001" s="23" t="n"/>
      <c r="H3001" s="22" t="n"/>
      <c r="I3001" s="19" t="n"/>
      <c r="J3001" s="21" t="n"/>
      <c r="K3001" s="19" t="n"/>
      <c r="L3001" s="19" t="n"/>
      <c r="M3001" s="21" t="n"/>
      <c r="N3001" s="22" t="n"/>
      <c r="O3001" s="24">
        <f>IF(A3001&lt;&gt;"عهدة","",SUMIFS($G$8:$G$5007,$B$8:$B$5007,B3001,$A$8:$A$5007,"مصروف",$I$8:$I$5007,"&lt;&gt;مرفوض"))</f>
        <v/>
      </c>
      <c r="P3001" s="25">
        <f>IF(A3001&lt;&gt;"عهدة","",N(F3001)-O3001)</f>
        <v/>
      </c>
      <c r="Q3001" s="26">
        <f>IF(A3001="","",IF(A3001="عهدة",IF(N(F3001)=0,"⚠ أدخل قيمة العهدة",IF(P3001&lt;0,"⛔ عجز / زيادة مصروفات "&amp;TEXT(-P3001,"#,##0"),IF(COUNTIFS($B$8:$B$5007,B3001,$A$8:$A$5007,"مصروف",$I$8:$I$5007,"&lt;&gt;مرفوض",$K$8:$K$5007,"&lt;&gt;نعم")&gt;0,"⚠ "&amp;COUNTIFS($B$8:$B$5007,B3001,$A$8:$A$5007,"مصروف",$I$8:$I$5007,"&lt;&gt;مرفوض",$K$8:$K$5007,"&lt;&gt;نعم")&amp;" مصروف غير مسوى",IF(L3001="تمت التسوية",IF(P3001=0,"✔ متوازنة وتمت التسوية","✔ تمت التسوية – متبقي "&amp;TEXT(P3001,"#,##0")),IF(P3001&gt;0,"متبقي "&amp;TEXT(P3001,"#,##0"),"✔ متوازنة"))))),IF(R3001=0,"⚠ أضف سطر عهدة أولًا",IF(OR(C3001="",N(G3001)=0),"⚠ أكمل التاريخ والقيمة",IF(S3001="","⚠ التاريخ خارج السنة المالية",IF(H3001="","⚠ اختر بند الموازنة",IF(I3001="مرفوض","✖ مرفوض من المدير",IF(I3001&lt;&gt;"موافق","⏳ بانتظار موافقة المدير",IF(K3001&lt;&gt;"نعم","⚠ غير مسوى مع الحسابات","✔ معتمد ومسوى")))))))))</f>
        <v/>
      </c>
      <c r="R3001">
        <f>N(R3000)+IF(A3001="عهدة",1,0)</f>
        <v/>
      </c>
      <c r="S3001">
        <f>IF(C3001="","",IF(AND(C3001&gt;=DATE(2026,9,1),C3001&lt;=DATE(2027,8,31)),(YEAR(C3001)-2026)*12+MONTH(C3001)-8,""))</f>
        <v/>
      </c>
      <c r="T3001">
        <f>IF(AND(A3001="مصروف",R3001&gt;0,I3001="موافق",S3001&lt;&gt;"",H3001&lt;&gt;""),N(G3001),0)</f>
        <v/>
      </c>
    </row>
    <row r="3002">
      <c r="A3002" s="19" t="n"/>
      <c r="B3002" s="20">
        <f>IF(A3002="","",IF(R3002=0,"⚠ أضف سطر عهدة أولًا","DMT-"&amp;TEXT(R3002,"000")))</f>
        <v/>
      </c>
      <c r="C3002" s="21" t="n"/>
      <c r="D3002" s="20">
        <f>IF(C3002="","",IF(S3002="","خارج السنة المالية",INDEX(القوائم!$D$2:$D$13,S3002)))</f>
        <v/>
      </c>
      <c r="E3002" s="22" t="n"/>
      <c r="F3002" s="23" t="n"/>
      <c r="G3002" s="23" t="n"/>
      <c r="H3002" s="22" t="n"/>
      <c r="I3002" s="19" t="n"/>
      <c r="J3002" s="21" t="n"/>
      <c r="K3002" s="19" t="n"/>
      <c r="L3002" s="19" t="n"/>
      <c r="M3002" s="21" t="n"/>
      <c r="N3002" s="22" t="n"/>
      <c r="O3002" s="24">
        <f>IF(A3002&lt;&gt;"عهدة","",SUMIFS($G$8:$G$5007,$B$8:$B$5007,B3002,$A$8:$A$5007,"مصروف",$I$8:$I$5007,"&lt;&gt;مرفوض"))</f>
        <v/>
      </c>
      <c r="P3002" s="25">
        <f>IF(A3002&lt;&gt;"عهدة","",N(F3002)-O3002)</f>
        <v/>
      </c>
      <c r="Q3002" s="26">
        <f>IF(A3002="","",IF(A3002="عهدة",IF(N(F3002)=0,"⚠ أدخل قيمة العهدة",IF(P3002&lt;0,"⛔ عجز / زيادة مصروفات "&amp;TEXT(-P3002,"#,##0"),IF(COUNTIFS($B$8:$B$5007,B3002,$A$8:$A$5007,"مصروف",$I$8:$I$5007,"&lt;&gt;مرفوض",$K$8:$K$5007,"&lt;&gt;نعم")&gt;0,"⚠ "&amp;COUNTIFS($B$8:$B$5007,B3002,$A$8:$A$5007,"مصروف",$I$8:$I$5007,"&lt;&gt;مرفوض",$K$8:$K$5007,"&lt;&gt;نعم")&amp;" مصروف غير مسوى",IF(L3002="تمت التسوية",IF(P3002=0,"✔ متوازنة وتمت التسوية","✔ تمت التسوية – متبقي "&amp;TEXT(P3002,"#,##0")),IF(P3002&gt;0,"متبقي "&amp;TEXT(P3002,"#,##0"),"✔ متوازنة"))))),IF(R3002=0,"⚠ أضف سطر عهدة أولًا",IF(OR(C3002="",N(G3002)=0),"⚠ أكمل التاريخ والقيمة",IF(S3002="","⚠ التاريخ خارج السنة المالية",IF(H3002="","⚠ اختر بند الموازنة",IF(I3002="مرفوض","✖ مرفوض من المدير",IF(I3002&lt;&gt;"موافق","⏳ بانتظار موافقة المدير",IF(K3002&lt;&gt;"نعم","⚠ غير مسوى مع الحسابات","✔ معتمد ومسوى")))))))))</f>
        <v/>
      </c>
      <c r="R3002">
        <f>N(R3001)+IF(A3002="عهدة",1,0)</f>
        <v/>
      </c>
      <c r="S3002">
        <f>IF(C3002="","",IF(AND(C3002&gt;=DATE(2026,9,1),C3002&lt;=DATE(2027,8,31)),(YEAR(C3002)-2026)*12+MONTH(C3002)-8,""))</f>
        <v/>
      </c>
      <c r="T3002">
        <f>IF(AND(A3002="مصروف",R3002&gt;0,I3002="موافق",S3002&lt;&gt;"",H3002&lt;&gt;""),N(G3002),0)</f>
        <v/>
      </c>
    </row>
    <row r="3003">
      <c r="A3003" s="19" t="n"/>
      <c r="B3003" s="20">
        <f>IF(A3003="","",IF(R3003=0,"⚠ أضف سطر عهدة أولًا","DMT-"&amp;TEXT(R3003,"000")))</f>
        <v/>
      </c>
      <c r="C3003" s="21" t="n"/>
      <c r="D3003" s="20">
        <f>IF(C3003="","",IF(S3003="","خارج السنة المالية",INDEX(القوائم!$D$2:$D$13,S3003)))</f>
        <v/>
      </c>
      <c r="E3003" s="22" t="n"/>
      <c r="F3003" s="23" t="n"/>
      <c r="G3003" s="23" t="n"/>
      <c r="H3003" s="22" t="n"/>
      <c r="I3003" s="19" t="n"/>
      <c r="J3003" s="21" t="n"/>
      <c r="K3003" s="19" t="n"/>
      <c r="L3003" s="19" t="n"/>
      <c r="M3003" s="21" t="n"/>
      <c r="N3003" s="22" t="n"/>
      <c r="O3003" s="24">
        <f>IF(A3003&lt;&gt;"عهدة","",SUMIFS($G$8:$G$5007,$B$8:$B$5007,B3003,$A$8:$A$5007,"مصروف",$I$8:$I$5007,"&lt;&gt;مرفوض"))</f>
        <v/>
      </c>
      <c r="P3003" s="25">
        <f>IF(A3003&lt;&gt;"عهدة","",N(F3003)-O3003)</f>
        <v/>
      </c>
      <c r="Q3003" s="26">
        <f>IF(A3003="","",IF(A3003="عهدة",IF(N(F3003)=0,"⚠ أدخل قيمة العهدة",IF(P3003&lt;0,"⛔ عجز / زيادة مصروفات "&amp;TEXT(-P3003,"#,##0"),IF(COUNTIFS($B$8:$B$5007,B3003,$A$8:$A$5007,"مصروف",$I$8:$I$5007,"&lt;&gt;مرفوض",$K$8:$K$5007,"&lt;&gt;نعم")&gt;0,"⚠ "&amp;COUNTIFS($B$8:$B$5007,B3003,$A$8:$A$5007,"مصروف",$I$8:$I$5007,"&lt;&gt;مرفوض",$K$8:$K$5007,"&lt;&gt;نعم")&amp;" مصروف غير مسوى",IF(L3003="تمت التسوية",IF(P3003=0,"✔ متوازنة وتمت التسوية","✔ تمت التسوية – متبقي "&amp;TEXT(P3003,"#,##0")),IF(P3003&gt;0,"متبقي "&amp;TEXT(P3003,"#,##0"),"✔ متوازنة"))))),IF(R3003=0,"⚠ أضف سطر عهدة أولًا",IF(OR(C3003="",N(G3003)=0),"⚠ أكمل التاريخ والقيمة",IF(S3003="","⚠ التاريخ خارج السنة المالية",IF(H3003="","⚠ اختر بند الموازنة",IF(I3003="مرفوض","✖ مرفوض من المدير",IF(I3003&lt;&gt;"موافق","⏳ بانتظار موافقة المدير",IF(K3003&lt;&gt;"نعم","⚠ غير مسوى مع الحسابات","✔ معتمد ومسوى")))))))))</f>
        <v/>
      </c>
      <c r="R3003">
        <f>N(R3002)+IF(A3003="عهدة",1,0)</f>
        <v/>
      </c>
      <c r="S3003">
        <f>IF(C3003="","",IF(AND(C3003&gt;=DATE(2026,9,1),C3003&lt;=DATE(2027,8,31)),(YEAR(C3003)-2026)*12+MONTH(C3003)-8,""))</f>
        <v/>
      </c>
      <c r="T3003">
        <f>IF(AND(A3003="مصروف",R3003&gt;0,I3003="موافق",S3003&lt;&gt;"",H3003&lt;&gt;""),N(G3003),0)</f>
        <v/>
      </c>
    </row>
    <row r="3004">
      <c r="A3004" s="19" t="n"/>
      <c r="B3004" s="20">
        <f>IF(A3004="","",IF(R3004=0,"⚠ أضف سطر عهدة أولًا","DMT-"&amp;TEXT(R3004,"000")))</f>
        <v/>
      </c>
      <c r="C3004" s="21" t="n"/>
      <c r="D3004" s="20">
        <f>IF(C3004="","",IF(S3004="","خارج السنة المالية",INDEX(القوائم!$D$2:$D$13,S3004)))</f>
        <v/>
      </c>
      <c r="E3004" s="22" t="n"/>
      <c r="F3004" s="23" t="n"/>
      <c r="G3004" s="23" t="n"/>
      <c r="H3004" s="22" t="n"/>
      <c r="I3004" s="19" t="n"/>
      <c r="J3004" s="21" t="n"/>
      <c r="K3004" s="19" t="n"/>
      <c r="L3004" s="19" t="n"/>
      <c r="M3004" s="21" t="n"/>
      <c r="N3004" s="22" t="n"/>
      <c r="O3004" s="24">
        <f>IF(A3004&lt;&gt;"عهدة","",SUMIFS($G$8:$G$5007,$B$8:$B$5007,B3004,$A$8:$A$5007,"مصروف",$I$8:$I$5007,"&lt;&gt;مرفوض"))</f>
        <v/>
      </c>
      <c r="P3004" s="25">
        <f>IF(A3004&lt;&gt;"عهدة","",N(F3004)-O3004)</f>
        <v/>
      </c>
      <c r="Q3004" s="26">
        <f>IF(A3004="","",IF(A3004="عهدة",IF(N(F3004)=0,"⚠ أدخل قيمة العهدة",IF(P3004&lt;0,"⛔ عجز / زيادة مصروفات "&amp;TEXT(-P3004,"#,##0"),IF(COUNTIFS($B$8:$B$5007,B3004,$A$8:$A$5007,"مصروف",$I$8:$I$5007,"&lt;&gt;مرفوض",$K$8:$K$5007,"&lt;&gt;نعم")&gt;0,"⚠ "&amp;COUNTIFS($B$8:$B$5007,B3004,$A$8:$A$5007,"مصروف",$I$8:$I$5007,"&lt;&gt;مرفوض",$K$8:$K$5007,"&lt;&gt;نعم")&amp;" مصروف غير مسوى",IF(L3004="تمت التسوية",IF(P3004=0,"✔ متوازنة وتمت التسوية","✔ تمت التسوية – متبقي "&amp;TEXT(P3004,"#,##0")),IF(P3004&gt;0,"متبقي "&amp;TEXT(P3004,"#,##0"),"✔ متوازنة"))))),IF(R3004=0,"⚠ أضف سطر عهدة أولًا",IF(OR(C3004="",N(G3004)=0),"⚠ أكمل التاريخ والقيمة",IF(S3004="","⚠ التاريخ خارج السنة المالية",IF(H3004="","⚠ اختر بند الموازنة",IF(I3004="مرفوض","✖ مرفوض من المدير",IF(I3004&lt;&gt;"موافق","⏳ بانتظار موافقة المدير",IF(K3004&lt;&gt;"نعم","⚠ غير مسوى مع الحسابات","✔ معتمد ومسوى")))))))))</f>
        <v/>
      </c>
      <c r="R3004">
        <f>N(R3003)+IF(A3004="عهدة",1,0)</f>
        <v/>
      </c>
      <c r="S3004">
        <f>IF(C3004="","",IF(AND(C3004&gt;=DATE(2026,9,1),C3004&lt;=DATE(2027,8,31)),(YEAR(C3004)-2026)*12+MONTH(C3004)-8,""))</f>
        <v/>
      </c>
      <c r="T3004">
        <f>IF(AND(A3004="مصروف",R3004&gt;0,I3004="موافق",S3004&lt;&gt;"",H3004&lt;&gt;""),N(G3004),0)</f>
        <v/>
      </c>
    </row>
    <row r="3005">
      <c r="A3005" s="19" t="n"/>
      <c r="B3005" s="20">
        <f>IF(A3005="","",IF(R3005=0,"⚠ أضف سطر عهدة أولًا","DMT-"&amp;TEXT(R3005,"000")))</f>
        <v/>
      </c>
      <c r="C3005" s="21" t="n"/>
      <c r="D3005" s="20">
        <f>IF(C3005="","",IF(S3005="","خارج السنة المالية",INDEX(القوائم!$D$2:$D$13,S3005)))</f>
        <v/>
      </c>
      <c r="E3005" s="22" t="n"/>
      <c r="F3005" s="23" t="n"/>
      <c r="G3005" s="23" t="n"/>
      <c r="H3005" s="22" t="n"/>
      <c r="I3005" s="19" t="n"/>
      <c r="J3005" s="21" t="n"/>
      <c r="K3005" s="19" t="n"/>
      <c r="L3005" s="19" t="n"/>
      <c r="M3005" s="21" t="n"/>
      <c r="N3005" s="22" t="n"/>
      <c r="O3005" s="24">
        <f>IF(A3005&lt;&gt;"عهدة","",SUMIFS($G$8:$G$5007,$B$8:$B$5007,B3005,$A$8:$A$5007,"مصروف",$I$8:$I$5007,"&lt;&gt;مرفوض"))</f>
        <v/>
      </c>
      <c r="P3005" s="25">
        <f>IF(A3005&lt;&gt;"عهدة","",N(F3005)-O3005)</f>
        <v/>
      </c>
      <c r="Q3005" s="26">
        <f>IF(A3005="","",IF(A3005="عهدة",IF(N(F3005)=0,"⚠ أدخل قيمة العهدة",IF(P3005&lt;0,"⛔ عجز / زيادة مصروفات "&amp;TEXT(-P3005,"#,##0"),IF(COUNTIFS($B$8:$B$5007,B3005,$A$8:$A$5007,"مصروف",$I$8:$I$5007,"&lt;&gt;مرفوض",$K$8:$K$5007,"&lt;&gt;نعم")&gt;0,"⚠ "&amp;COUNTIFS($B$8:$B$5007,B3005,$A$8:$A$5007,"مصروف",$I$8:$I$5007,"&lt;&gt;مرفوض",$K$8:$K$5007,"&lt;&gt;نعم")&amp;" مصروف غير مسوى",IF(L3005="تمت التسوية",IF(P3005=0,"✔ متوازنة وتمت التسوية","✔ تمت التسوية – متبقي "&amp;TEXT(P3005,"#,##0")),IF(P3005&gt;0,"متبقي "&amp;TEXT(P3005,"#,##0"),"✔ متوازنة"))))),IF(R3005=0,"⚠ أضف سطر عهدة أولًا",IF(OR(C3005="",N(G3005)=0),"⚠ أكمل التاريخ والقيمة",IF(S3005="","⚠ التاريخ خارج السنة المالية",IF(H3005="","⚠ اختر بند الموازنة",IF(I3005="مرفوض","✖ مرفوض من المدير",IF(I3005&lt;&gt;"موافق","⏳ بانتظار موافقة المدير",IF(K3005&lt;&gt;"نعم","⚠ غير مسوى مع الحسابات","✔ معتمد ومسوى")))))))))</f>
        <v/>
      </c>
      <c r="R3005">
        <f>N(R3004)+IF(A3005="عهدة",1,0)</f>
        <v/>
      </c>
      <c r="S3005">
        <f>IF(C3005="","",IF(AND(C3005&gt;=DATE(2026,9,1),C3005&lt;=DATE(2027,8,31)),(YEAR(C3005)-2026)*12+MONTH(C3005)-8,""))</f>
        <v/>
      </c>
      <c r="T3005">
        <f>IF(AND(A3005="مصروف",R3005&gt;0,I3005="موافق",S3005&lt;&gt;"",H3005&lt;&gt;""),N(G3005),0)</f>
        <v/>
      </c>
    </row>
    <row r="3006">
      <c r="A3006" s="19" t="n"/>
      <c r="B3006" s="20">
        <f>IF(A3006="","",IF(R3006=0,"⚠ أضف سطر عهدة أولًا","DMT-"&amp;TEXT(R3006,"000")))</f>
        <v/>
      </c>
      <c r="C3006" s="21" t="n"/>
      <c r="D3006" s="20">
        <f>IF(C3006="","",IF(S3006="","خارج السنة المالية",INDEX(القوائم!$D$2:$D$13,S3006)))</f>
        <v/>
      </c>
      <c r="E3006" s="22" t="n"/>
      <c r="F3006" s="23" t="n"/>
      <c r="G3006" s="23" t="n"/>
      <c r="H3006" s="22" t="n"/>
      <c r="I3006" s="19" t="n"/>
      <c r="J3006" s="21" t="n"/>
      <c r="K3006" s="19" t="n"/>
      <c r="L3006" s="19" t="n"/>
      <c r="M3006" s="21" t="n"/>
      <c r="N3006" s="22" t="n"/>
      <c r="O3006" s="24">
        <f>IF(A3006&lt;&gt;"عهدة","",SUMIFS($G$8:$G$5007,$B$8:$B$5007,B3006,$A$8:$A$5007,"مصروف",$I$8:$I$5007,"&lt;&gt;مرفوض"))</f>
        <v/>
      </c>
      <c r="P3006" s="25">
        <f>IF(A3006&lt;&gt;"عهدة","",N(F3006)-O3006)</f>
        <v/>
      </c>
      <c r="Q3006" s="26">
        <f>IF(A3006="","",IF(A3006="عهدة",IF(N(F3006)=0,"⚠ أدخل قيمة العهدة",IF(P3006&lt;0,"⛔ عجز / زيادة مصروفات "&amp;TEXT(-P3006,"#,##0"),IF(COUNTIFS($B$8:$B$5007,B3006,$A$8:$A$5007,"مصروف",$I$8:$I$5007,"&lt;&gt;مرفوض",$K$8:$K$5007,"&lt;&gt;نعم")&gt;0,"⚠ "&amp;COUNTIFS($B$8:$B$5007,B3006,$A$8:$A$5007,"مصروف",$I$8:$I$5007,"&lt;&gt;مرفوض",$K$8:$K$5007,"&lt;&gt;نعم")&amp;" مصروف غير مسوى",IF(L3006="تمت التسوية",IF(P3006=0,"✔ متوازنة وتمت التسوية","✔ تمت التسوية – متبقي "&amp;TEXT(P3006,"#,##0")),IF(P3006&gt;0,"متبقي "&amp;TEXT(P3006,"#,##0"),"✔ متوازنة"))))),IF(R3006=0,"⚠ أضف سطر عهدة أولًا",IF(OR(C3006="",N(G3006)=0),"⚠ أكمل التاريخ والقيمة",IF(S3006="","⚠ التاريخ خارج السنة المالية",IF(H3006="","⚠ اختر بند الموازنة",IF(I3006="مرفوض","✖ مرفوض من المدير",IF(I3006&lt;&gt;"موافق","⏳ بانتظار موافقة المدير",IF(K3006&lt;&gt;"نعم","⚠ غير مسوى مع الحسابات","✔ معتمد ومسوى")))))))))</f>
        <v/>
      </c>
      <c r="R3006">
        <f>N(R3005)+IF(A3006="عهدة",1,0)</f>
        <v/>
      </c>
      <c r="S3006">
        <f>IF(C3006="","",IF(AND(C3006&gt;=DATE(2026,9,1),C3006&lt;=DATE(2027,8,31)),(YEAR(C3006)-2026)*12+MONTH(C3006)-8,""))</f>
        <v/>
      </c>
      <c r="T3006">
        <f>IF(AND(A3006="مصروف",R3006&gt;0,I3006="موافق",S3006&lt;&gt;"",H3006&lt;&gt;""),N(G3006),0)</f>
        <v/>
      </c>
    </row>
    <row r="3007">
      <c r="A3007" s="19" t="n"/>
      <c r="B3007" s="20">
        <f>IF(A3007="","",IF(R3007=0,"⚠ أضف سطر عهدة أولًا","DMT-"&amp;TEXT(R3007,"000")))</f>
        <v/>
      </c>
      <c r="C3007" s="21" t="n"/>
      <c r="D3007" s="20">
        <f>IF(C3007="","",IF(S3007="","خارج السنة المالية",INDEX(القوائم!$D$2:$D$13,S3007)))</f>
        <v/>
      </c>
      <c r="E3007" s="22" t="n"/>
      <c r="F3007" s="23" t="n"/>
      <c r="G3007" s="23" t="n"/>
      <c r="H3007" s="22" t="n"/>
      <c r="I3007" s="19" t="n"/>
      <c r="J3007" s="21" t="n"/>
      <c r="K3007" s="19" t="n"/>
      <c r="L3007" s="19" t="n"/>
      <c r="M3007" s="21" t="n"/>
      <c r="N3007" s="22" t="n"/>
      <c r="O3007" s="24">
        <f>IF(A3007&lt;&gt;"عهدة","",SUMIFS($G$8:$G$5007,$B$8:$B$5007,B3007,$A$8:$A$5007,"مصروف",$I$8:$I$5007,"&lt;&gt;مرفوض"))</f>
        <v/>
      </c>
      <c r="P3007" s="25">
        <f>IF(A3007&lt;&gt;"عهدة","",N(F3007)-O3007)</f>
        <v/>
      </c>
      <c r="Q3007" s="26">
        <f>IF(A3007="","",IF(A3007="عهدة",IF(N(F3007)=0,"⚠ أدخل قيمة العهدة",IF(P3007&lt;0,"⛔ عجز / زيادة مصروفات "&amp;TEXT(-P3007,"#,##0"),IF(COUNTIFS($B$8:$B$5007,B3007,$A$8:$A$5007,"مصروف",$I$8:$I$5007,"&lt;&gt;مرفوض",$K$8:$K$5007,"&lt;&gt;نعم")&gt;0,"⚠ "&amp;COUNTIFS($B$8:$B$5007,B3007,$A$8:$A$5007,"مصروف",$I$8:$I$5007,"&lt;&gt;مرفوض",$K$8:$K$5007,"&lt;&gt;نعم")&amp;" مصروف غير مسوى",IF(L3007="تمت التسوية",IF(P3007=0,"✔ متوازنة وتمت التسوية","✔ تمت التسوية – متبقي "&amp;TEXT(P3007,"#,##0")),IF(P3007&gt;0,"متبقي "&amp;TEXT(P3007,"#,##0"),"✔ متوازنة"))))),IF(R3007=0,"⚠ أضف سطر عهدة أولًا",IF(OR(C3007="",N(G3007)=0),"⚠ أكمل التاريخ والقيمة",IF(S3007="","⚠ التاريخ خارج السنة المالية",IF(H3007="","⚠ اختر بند الموازنة",IF(I3007="مرفوض","✖ مرفوض من المدير",IF(I3007&lt;&gt;"موافق","⏳ بانتظار موافقة المدير",IF(K3007&lt;&gt;"نعم","⚠ غير مسوى مع الحسابات","✔ معتمد ومسوى")))))))))</f>
        <v/>
      </c>
      <c r="R3007">
        <f>N(R3006)+IF(A3007="عهدة",1,0)</f>
        <v/>
      </c>
      <c r="S3007">
        <f>IF(C3007="","",IF(AND(C3007&gt;=DATE(2026,9,1),C3007&lt;=DATE(2027,8,31)),(YEAR(C3007)-2026)*12+MONTH(C3007)-8,""))</f>
        <v/>
      </c>
      <c r="T3007">
        <f>IF(AND(A3007="مصروف",R3007&gt;0,I3007="موافق",S3007&lt;&gt;"",H3007&lt;&gt;""),N(G3007),0)</f>
        <v/>
      </c>
    </row>
    <row r="3008">
      <c r="A3008" s="19" t="n"/>
      <c r="B3008" s="20">
        <f>IF(A3008="","",IF(R3008=0,"⚠ أضف سطر عهدة أولًا","DMT-"&amp;TEXT(R3008,"000")))</f>
        <v/>
      </c>
      <c r="C3008" s="21" t="n"/>
      <c r="D3008" s="20">
        <f>IF(C3008="","",IF(S3008="","خارج السنة المالية",INDEX(القوائم!$D$2:$D$13,S3008)))</f>
        <v/>
      </c>
      <c r="E3008" s="22" t="n"/>
      <c r="F3008" s="23" t="n"/>
      <c r="G3008" s="23" t="n"/>
      <c r="H3008" s="22" t="n"/>
      <c r="I3008" s="19" t="n"/>
      <c r="J3008" s="21" t="n"/>
      <c r="K3008" s="19" t="n"/>
      <c r="L3008" s="19" t="n"/>
      <c r="M3008" s="21" t="n"/>
      <c r="N3008" s="22" t="n"/>
      <c r="O3008" s="24">
        <f>IF(A3008&lt;&gt;"عهدة","",SUMIFS($G$8:$G$5007,$B$8:$B$5007,B3008,$A$8:$A$5007,"مصروف",$I$8:$I$5007,"&lt;&gt;مرفوض"))</f>
        <v/>
      </c>
      <c r="P3008" s="25">
        <f>IF(A3008&lt;&gt;"عهدة","",N(F3008)-O3008)</f>
        <v/>
      </c>
      <c r="Q3008" s="26">
        <f>IF(A3008="","",IF(A3008="عهدة",IF(N(F3008)=0,"⚠ أدخل قيمة العهدة",IF(P3008&lt;0,"⛔ عجز / زيادة مصروفات "&amp;TEXT(-P3008,"#,##0"),IF(COUNTIFS($B$8:$B$5007,B3008,$A$8:$A$5007,"مصروف",$I$8:$I$5007,"&lt;&gt;مرفوض",$K$8:$K$5007,"&lt;&gt;نعم")&gt;0,"⚠ "&amp;COUNTIFS($B$8:$B$5007,B3008,$A$8:$A$5007,"مصروف",$I$8:$I$5007,"&lt;&gt;مرفوض",$K$8:$K$5007,"&lt;&gt;نعم")&amp;" مصروف غير مسوى",IF(L3008="تمت التسوية",IF(P3008=0,"✔ متوازنة وتمت التسوية","✔ تمت التسوية – متبقي "&amp;TEXT(P3008,"#,##0")),IF(P3008&gt;0,"متبقي "&amp;TEXT(P3008,"#,##0"),"✔ متوازنة"))))),IF(R3008=0,"⚠ أضف سطر عهدة أولًا",IF(OR(C3008="",N(G3008)=0),"⚠ أكمل التاريخ والقيمة",IF(S3008="","⚠ التاريخ خارج السنة المالية",IF(H3008="","⚠ اختر بند الموازنة",IF(I3008="مرفوض","✖ مرفوض من المدير",IF(I3008&lt;&gt;"موافق","⏳ بانتظار موافقة المدير",IF(K3008&lt;&gt;"نعم","⚠ غير مسوى مع الحسابات","✔ معتمد ومسوى")))))))))</f>
        <v/>
      </c>
      <c r="R3008">
        <f>N(R3007)+IF(A3008="عهدة",1,0)</f>
        <v/>
      </c>
      <c r="S3008">
        <f>IF(C3008="","",IF(AND(C3008&gt;=DATE(2026,9,1),C3008&lt;=DATE(2027,8,31)),(YEAR(C3008)-2026)*12+MONTH(C3008)-8,""))</f>
        <v/>
      </c>
      <c r="T3008">
        <f>IF(AND(A3008="مصروف",R3008&gt;0,I3008="موافق",S3008&lt;&gt;"",H3008&lt;&gt;""),N(G3008),0)</f>
        <v/>
      </c>
    </row>
    <row r="3009">
      <c r="A3009" s="19" t="n"/>
      <c r="B3009" s="20">
        <f>IF(A3009="","",IF(R3009=0,"⚠ أضف سطر عهدة أولًا","DMT-"&amp;TEXT(R3009,"000")))</f>
        <v/>
      </c>
      <c r="C3009" s="21" t="n"/>
      <c r="D3009" s="20">
        <f>IF(C3009="","",IF(S3009="","خارج السنة المالية",INDEX(القوائم!$D$2:$D$13,S3009)))</f>
        <v/>
      </c>
      <c r="E3009" s="22" t="n"/>
      <c r="F3009" s="23" t="n"/>
      <c r="G3009" s="23" t="n"/>
      <c r="H3009" s="22" t="n"/>
      <c r="I3009" s="19" t="n"/>
      <c r="J3009" s="21" t="n"/>
      <c r="K3009" s="19" t="n"/>
      <c r="L3009" s="19" t="n"/>
      <c r="M3009" s="21" t="n"/>
      <c r="N3009" s="22" t="n"/>
      <c r="O3009" s="24">
        <f>IF(A3009&lt;&gt;"عهدة","",SUMIFS($G$8:$G$5007,$B$8:$B$5007,B3009,$A$8:$A$5007,"مصروف",$I$8:$I$5007,"&lt;&gt;مرفوض"))</f>
        <v/>
      </c>
      <c r="P3009" s="25">
        <f>IF(A3009&lt;&gt;"عهدة","",N(F3009)-O3009)</f>
        <v/>
      </c>
      <c r="Q3009" s="26">
        <f>IF(A3009="","",IF(A3009="عهدة",IF(N(F3009)=0,"⚠ أدخل قيمة العهدة",IF(P3009&lt;0,"⛔ عجز / زيادة مصروفات "&amp;TEXT(-P3009,"#,##0"),IF(COUNTIFS($B$8:$B$5007,B3009,$A$8:$A$5007,"مصروف",$I$8:$I$5007,"&lt;&gt;مرفوض",$K$8:$K$5007,"&lt;&gt;نعم")&gt;0,"⚠ "&amp;COUNTIFS($B$8:$B$5007,B3009,$A$8:$A$5007,"مصروف",$I$8:$I$5007,"&lt;&gt;مرفوض",$K$8:$K$5007,"&lt;&gt;نعم")&amp;" مصروف غير مسوى",IF(L3009="تمت التسوية",IF(P3009=0,"✔ متوازنة وتمت التسوية","✔ تمت التسوية – متبقي "&amp;TEXT(P3009,"#,##0")),IF(P3009&gt;0,"متبقي "&amp;TEXT(P3009,"#,##0"),"✔ متوازنة"))))),IF(R3009=0,"⚠ أضف سطر عهدة أولًا",IF(OR(C3009="",N(G3009)=0),"⚠ أكمل التاريخ والقيمة",IF(S3009="","⚠ التاريخ خارج السنة المالية",IF(H3009="","⚠ اختر بند الموازنة",IF(I3009="مرفوض","✖ مرفوض من المدير",IF(I3009&lt;&gt;"موافق","⏳ بانتظار موافقة المدير",IF(K3009&lt;&gt;"نعم","⚠ غير مسوى مع الحسابات","✔ معتمد ومسوى")))))))))</f>
        <v/>
      </c>
      <c r="R3009">
        <f>N(R3008)+IF(A3009="عهدة",1,0)</f>
        <v/>
      </c>
      <c r="S3009">
        <f>IF(C3009="","",IF(AND(C3009&gt;=DATE(2026,9,1),C3009&lt;=DATE(2027,8,31)),(YEAR(C3009)-2026)*12+MONTH(C3009)-8,""))</f>
        <v/>
      </c>
      <c r="T3009">
        <f>IF(AND(A3009="مصروف",R3009&gt;0,I3009="موافق",S3009&lt;&gt;"",H3009&lt;&gt;""),N(G3009),0)</f>
        <v/>
      </c>
    </row>
    <row r="3010">
      <c r="A3010" s="19" t="n"/>
      <c r="B3010" s="20">
        <f>IF(A3010="","",IF(R3010=0,"⚠ أضف سطر عهدة أولًا","DMT-"&amp;TEXT(R3010,"000")))</f>
        <v/>
      </c>
      <c r="C3010" s="21" t="n"/>
      <c r="D3010" s="20">
        <f>IF(C3010="","",IF(S3010="","خارج السنة المالية",INDEX(القوائم!$D$2:$D$13,S3010)))</f>
        <v/>
      </c>
      <c r="E3010" s="22" t="n"/>
      <c r="F3010" s="23" t="n"/>
      <c r="G3010" s="23" t="n"/>
      <c r="H3010" s="22" t="n"/>
      <c r="I3010" s="19" t="n"/>
      <c r="J3010" s="21" t="n"/>
      <c r="K3010" s="19" t="n"/>
      <c r="L3010" s="19" t="n"/>
      <c r="M3010" s="21" t="n"/>
      <c r="N3010" s="22" t="n"/>
      <c r="O3010" s="24">
        <f>IF(A3010&lt;&gt;"عهدة","",SUMIFS($G$8:$G$5007,$B$8:$B$5007,B3010,$A$8:$A$5007,"مصروف",$I$8:$I$5007,"&lt;&gt;مرفوض"))</f>
        <v/>
      </c>
      <c r="P3010" s="25">
        <f>IF(A3010&lt;&gt;"عهدة","",N(F3010)-O3010)</f>
        <v/>
      </c>
      <c r="Q3010" s="26">
        <f>IF(A3010="","",IF(A3010="عهدة",IF(N(F3010)=0,"⚠ أدخل قيمة العهدة",IF(P3010&lt;0,"⛔ عجز / زيادة مصروفات "&amp;TEXT(-P3010,"#,##0"),IF(COUNTIFS($B$8:$B$5007,B3010,$A$8:$A$5007,"مصروف",$I$8:$I$5007,"&lt;&gt;مرفوض",$K$8:$K$5007,"&lt;&gt;نعم")&gt;0,"⚠ "&amp;COUNTIFS($B$8:$B$5007,B3010,$A$8:$A$5007,"مصروف",$I$8:$I$5007,"&lt;&gt;مرفوض",$K$8:$K$5007,"&lt;&gt;نعم")&amp;" مصروف غير مسوى",IF(L3010="تمت التسوية",IF(P3010=0,"✔ متوازنة وتمت التسوية","✔ تمت التسوية – متبقي "&amp;TEXT(P3010,"#,##0")),IF(P3010&gt;0,"متبقي "&amp;TEXT(P3010,"#,##0"),"✔ متوازنة"))))),IF(R3010=0,"⚠ أضف سطر عهدة أولًا",IF(OR(C3010="",N(G3010)=0),"⚠ أكمل التاريخ والقيمة",IF(S3010="","⚠ التاريخ خارج السنة المالية",IF(H3010="","⚠ اختر بند الموازنة",IF(I3010="مرفوض","✖ مرفوض من المدير",IF(I3010&lt;&gt;"موافق","⏳ بانتظار موافقة المدير",IF(K3010&lt;&gt;"نعم","⚠ غير مسوى مع الحسابات","✔ معتمد ومسوى")))))))))</f>
        <v/>
      </c>
      <c r="R3010">
        <f>N(R3009)+IF(A3010="عهدة",1,0)</f>
        <v/>
      </c>
      <c r="S3010">
        <f>IF(C3010="","",IF(AND(C3010&gt;=DATE(2026,9,1),C3010&lt;=DATE(2027,8,31)),(YEAR(C3010)-2026)*12+MONTH(C3010)-8,""))</f>
        <v/>
      </c>
      <c r="T3010">
        <f>IF(AND(A3010="مصروف",R3010&gt;0,I3010="موافق",S3010&lt;&gt;"",H3010&lt;&gt;""),N(G3010),0)</f>
        <v/>
      </c>
    </row>
    <row r="3011">
      <c r="A3011" s="19" t="n"/>
      <c r="B3011" s="20">
        <f>IF(A3011="","",IF(R3011=0,"⚠ أضف سطر عهدة أولًا","DMT-"&amp;TEXT(R3011,"000")))</f>
        <v/>
      </c>
      <c r="C3011" s="21" t="n"/>
      <c r="D3011" s="20">
        <f>IF(C3011="","",IF(S3011="","خارج السنة المالية",INDEX(القوائم!$D$2:$D$13,S3011)))</f>
        <v/>
      </c>
      <c r="E3011" s="22" t="n"/>
      <c r="F3011" s="23" t="n"/>
      <c r="G3011" s="23" t="n"/>
      <c r="H3011" s="22" t="n"/>
      <c r="I3011" s="19" t="n"/>
      <c r="J3011" s="21" t="n"/>
      <c r="K3011" s="19" t="n"/>
      <c r="L3011" s="19" t="n"/>
      <c r="M3011" s="21" t="n"/>
      <c r="N3011" s="22" t="n"/>
      <c r="O3011" s="24">
        <f>IF(A3011&lt;&gt;"عهدة","",SUMIFS($G$8:$G$5007,$B$8:$B$5007,B3011,$A$8:$A$5007,"مصروف",$I$8:$I$5007,"&lt;&gt;مرفوض"))</f>
        <v/>
      </c>
      <c r="P3011" s="25">
        <f>IF(A3011&lt;&gt;"عهدة","",N(F3011)-O3011)</f>
        <v/>
      </c>
      <c r="Q3011" s="26">
        <f>IF(A3011="","",IF(A3011="عهدة",IF(N(F3011)=0,"⚠ أدخل قيمة العهدة",IF(P3011&lt;0,"⛔ عجز / زيادة مصروفات "&amp;TEXT(-P3011,"#,##0"),IF(COUNTIFS($B$8:$B$5007,B3011,$A$8:$A$5007,"مصروف",$I$8:$I$5007,"&lt;&gt;مرفوض",$K$8:$K$5007,"&lt;&gt;نعم")&gt;0,"⚠ "&amp;COUNTIFS($B$8:$B$5007,B3011,$A$8:$A$5007,"مصروف",$I$8:$I$5007,"&lt;&gt;مرفوض",$K$8:$K$5007,"&lt;&gt;نعم")&amp;" مصروف غير مسوى",IF(L3011="تمت التسوية",IF(P3011=0,"✔ متوازنة وتمت التسوية","✔ تمت التسوية – متبقي "&amp;TEXT(P3011,"#,##0")),IF(P3011&gt;0,"متبقي "&amp;TEXT(P3011,"#,##0"),"✔ متوازنة"))))),IF(R3011=0,"⚠ أضف سطر عهدة أولًا",IF(OR(C3011="",N(G3011)=0),"⚠ أكمل التاريخ والقيمة",IF(S3011="","⚠ التاريخ خارج السنة المالية",IF(H3011="","⚠ اختر بند الموازنة",IF(I3011="مرفوض","✖ مرفوض من المدير",IF(I3011&lt;&gt;"موافق","⏳ بانتظار موافقة المدير",IF(K3011&lt;&gt;"نعم","⚠ غير مسوى مع الحسابات","✔ معتمد ومسوى")))))))))</f>
        <v/>
      </c>
      <c r="R3011">
        <f>N(R3010)+IF(A3011="عهدة",1,0)</f>
        <v/>
      </c>
      <c r="S3011">
        <f>IF(C3011="","",IF(AND(C3011&gt;=DATE(2026,9,1),C3011&lt;=DATE(2027,8,31)),(YEAR(C3011)-2026)*12+MONTH(C3011)-8,""))</f>
        <v/>
      </c>
      <c r="T3011">
        <f>IF(AND(A3011="مصروف",R3011&gt;0,I3011="موافق",S3011&lt;&gt;"",H3011&lt;&gt;""),N(G3011),0)</f>
        <v/>
      </c>
    </row>
    <row r="3012">
      <c r="A3012" s="19" t="n"/>
      <c r="B3012" s="20">
        <f>IF(A3012="","",IF(R3012=0,"⚠ أضف سطر عهدة أولًا","DMT-"&amp;TEXT(R3012,"000")))</f>
        <v/>
      </c>
      <c r="C3012" s="21" t="n"/>
      <c r="D3012" s="20">
        <f>IF(C3012="","",IF(S3012="","خارج السنة المالية",INDEX(القوائم!$D$2:$D$13,S3012)))</f>
        <v/>
      </c>
      <c r="E3012" s="22" t="n"/>
      <c r="F3012" s="23" t="n"/>
      <c r="G3012" s="23" t="n"/>
      <c r="H3012" s="22" t="n"/>
      <c r="I3012" s="19" t="n"/>
      <c r="J3012" s="21" t="n"/>
      <c r="K3012" s="19" t="n"/>
      <c r="L3012" s="19" t="n"/>
      <c r="M3012" s="21" t="n"/>
      <c r="N3012" s="22" t="n"/>
      <c r="O3012" s="24">
        <f>IF(A3012&lt;&gt;"عهدة","",SUMIFS($G$8:$G$5007,$B$8:$B$5007,B3012,$A$8:$A$5007,"مصروف",$I$8:$I$5007,"&lt;&gt;مرفوض"))</f>
        <v/>
      </c>
      <c r="P3012" s="25">
        <f>IF(A3012&lt;&gt;"عهدة","",N(F3012)-O3012)</f>
        <v/>
      </c>
      <c r="Q3012" s="26">
        <f>IF(A3012="","",IF(A3012="عهدة",IF(N(F3012)=0,"⚠ أدخل قيمة العهدة",IF(P3012&lt;0,"⛔ عجز / زيادة مصروفات "&amp;TEXT(-P3012,"#,##0"),IF(COUNTIFS($B$8:$B$5007,B3012,$A$8:$A$5007,"مصروف",$I$8:$I$5007,"&lt;&gt;مرفوض",$K$8:$K$5007,"&lt;&gt;نعم")&gt;0,"⚠ "&amp;COUNTIFS($B$8:$B$5007,B3012,$A$8:$A$5007,"مصروف",$I$8:$I$5007,"&lt;&gt;مرفوض",$K$8:$K$5007,"&lt;&gt;نعم")&amp;" مصروف غير مسوى",IF(L3012="تمت التسوية",IF(P3012=0,"✔ متوازنة وتمت التسوية","✔ تمت التسوية – متبقي "&amp;TEXT(P3012,"#,##0")),IF(P3012&gt;0,"متبقي "&amp;TEXT(P3012,"#,##0"),"✔ متوازنة"))))),IF(R3012=0,"⚠ أضف سطر عهدة أولًا",IF(OR(C3012="",N(G3012)=0),"⚠ أكمل التاريخ والقيمة",IF(S3012="","⚠ التاريخ خارج السنة المالية",IF(H3012="","⚠ اختر بند الموازنة",IF(I3012="مرفوض","✖ مرفوض من المدير",IF(I3012&lt;&gt;"موافق","⏳ بانتظار موافقة المدير",IF(K3012&lt;&gt;"نعم","⚠ غير مسوى مع الحسابات","✔ معتمد ومسوى")))))))))</f>
        <v/>
      </c>
      <c r="R3012">
        <f>N(R3011)+IF(A3012="عهدة",1,0)</f>
        <v/>
      </c>
      <c r="S3012">
        <f>IF(C3012="","",IF(AND(C3012&gt;=DATE(2026,9,1),C3012&lt;=DATE(2027,8,31)),(YEAR(C3012)-2026)*12+MONTH(C3012)-8,""))</f>
        <v/>
      </c>
      <c r="T3012">
        <f>IF(AND(A3012="مصروف",R3012&gt;0,I3012="موافق",S3012&lt;&gt;"",H3012&lt;&gt;""),N(G3012),0)</f>
        <v/>
      </c>
    </row>
    <row r="3013">
      <c r="A3013" s="19" t="n"/>
      <c r="B3013" s="20">
        <f>IF(A3013="","",IF(R3013=0,"⚠ أضف سطر عهدة أولًا","DMT-"&amp;TEXT(R3013,"000")))</f>
        <v/>
      </c>
      <c r="C3013" s="21" t="n"/>
      <c r="D3013" s="20">
        <f>IF(C3013="","",IF(S3013="","خارج السنة المالية",INDEX(القوائم!$D$2:$D$13,S3013)))</f>
        <v/>
      </c>
      <c r="E3013" s="22" t="n"/>
      <c r="F3013" s="23" t="n"/>
      <c r="G3013" s="23" t="n"/>
      <c r="H3013" s="22" t="n"/>
      <c r="I3013" s="19" t="n"/>
      <c r="J3013" s="21" t="n"/>
      <c r="K3013" s="19" t="n"/>
      <c r="L3013" s="19" t="n"/>
      <c r="M3013" s="21" t="n"/>
      <c r="N3013" s="22" t="n"/>
      <c r="O3013" s="24">
        <f>IF(A3013&lt;&gt;"عهدة","",SUMIFS($G$8:$G$5007,$B$8:$B$5007,B3013,$A$8:$A$5007,"مصروف",$I$8:$I$5007,"&lt;&gt;مرفوض"))</f>
        <v/>
      </c>
      <c r="P3013" s="25">
        <f>IF(A3013&lt;&gt;"عهدة","",N(F3013)-O3013)</f>
        <v/>
      </c>
      <c r="Q3013" s="26">
        <f>IF(A3013="","",IF(A3013="عهدة",IF(N(F3013)=0,"⚠ أدخل قيمة العهدة",IF(P3013&lt;0,"⛔ عجز / زيادة مصروفات "&amp;TEXT(-P3013,"#,##0"),IF(COUNTIFS($B$8:$B$5007,B3013,$A$8:$A$5007,"مصروف",$I$8:$I$5007,"&lt;&gt;مرفوض",$K$8:$K$5007,"&lt;&gt;نعم")&gt;0,"⚠ "&amp;COUNTIFS($B$8:$B$5007,B3013,$A$8:$A$5007,"مصروف",$I$8:$I$5007,"&lt;&gt;مرفوض",$K$8:$K$5007,"&lt;&gt;نعم")&amp;" مصروف غير مسوى",IF(L3013="تمت التسوية",IF(P3013=0,"✔ متوازنة وتمت التسوية","✔ تمت التسوية – متبقي "&amp;TEXT(P3013,"#,##0")),IF(P3013&gt;0,"متبقي "&amp;TEXT(P3013,"#,##0"),"✔ متوازنة"))))),IF(R3013=0,"⚠ أضف سطر عهدة أولًا",IF(OR(C3013="",N(G3013)=0),"⚠ أكمل التاريخ والقيمة",IF(S3013="","⚠ التاريخ خارج السنة المالية",IF(H3013="","⚠ اختر بند الموازنة",IF(I3013="مرفوض","✖ مرفوض من المدير",IF(I3013&lt;&gt;"موافق","⏳ بانتظار موافقة المدير",IF(K3013&lt;&gt;"نعم","⚠ غير مسوى مع الحسابات","✔ معتمد ومسوى")))))))))</f>
        <v/>
      </c>
      <c r="R3013">
        <f>N(R3012)+IF(A3013="عهدة",1,0)</f>
        <v/>
      </c>
      <c r="S3013">
        <f>IF(C3013="","",IF(AND(C3013&gt;=DATE(2026,9,1),C3013&lt;=DATE(2027,8,31)),(YEAR(C3013)-2026)*12+MONTH(C3013)-8,""))</f>
        <v/>
      </c>
      <c r="T3013">
        <f>IF(AND(A3013="مصروف",R3013&gt;0,I3013="موافق",S3013&lt;&gt;"",H3013&lt;&gt;""),N(G3013),0)</f>
        <v/>
      </c>
    </row>
    <row r="3014">
      <c r="A3014" s="19" t="n"/>
      <c r="B3014" s="20">
        <f>IF(A3014="","",IF(R3014=0,"⚠ أضف سطر عهدة أولًا","DMT-"&amp;TEXT(R3014,"000")))</f>
        <v/>
      </c>
      <c r="C3014" s="21" t="n"/>
      <c r="D3014" s="20">
        <f>IF(C3014="","",IF(S3014="","خارج السنة المالية",INDEX(القوائم!$D$2:$D$13,S3014)))</f>
        <v/>
      </c>
      <c r="E3014" s="22" t="n"/>
      <c r="F3014" s="23" t="n"/>
      <c r="G3014" s="23" t="n"/>
      <c r="H3014" s="22" t="n"/>
      <c r="I3014" s="19" t="n"/>
      <c r="J3014" s="21" t="n"/>
      <c r="K3014" s="19" t="n"/>
      <c r="L3014" s="19" t="n"/>
      <c r="M3014" s="21" t="n"/>
      <c r="N3014" s="22" t="n"/>
      <c r="O3014" s="24">
        <f>IF(A3014&lt;&gt;"عهدة","",SUMIFS($G$8:$G$5007,$B$8:$B$5007,B3014,$A$8:$A$5007,"مصروف",$I$8:$I$5007,"&lt;&gt;مرفوض"))</f>
        <v/>
      </c>
      <c r="P3014" s="25">
        <f>IF(A3014&lt;&gt;"عهدة","",N(F3014)-O3014)</f>
        <v/>
      </c>
      <c r="Q3014" s="26">
        <f>IF(A3014="","",IF(A3014="عهدة",IF(N(F3014)=0,"⚠ أدخل قيمة العهدة",IF(P3014&lt;0,"⛔ عجز / زيادة مصروفات "&amp;TEXT(-P3014,"#,##0"),IF(COUNTIFS($B$8:$B$5007,B3014,$A$8:$A$5007,"مصروف",$I$8:$I$5007,"&lt;&gt;مرفوض",$K$8:$K$5007,"&lt;&gt;نعم")&gt;0,"⚠ "&amp;COUNTIFS($B$8:$B$5007,B3014,$A$8:$A$5007,"مصروف",$I$8:$I$5007,"&lt;&gt;مرفوض",$K$8:$K$5007,"&lt;&gt;نعم")&amp;" مصروف غير مسوى",IF(L3014="تمت التسوية",IF(P3014=0,"✔ متوازنة وتمت التسوية","✔ تمت التسوية – متبقي "&amp;TEXT(P3014,"#,##0")),IF(P3014&gt;0,"متبقي "&amp;TEXT(P3014,"#,##0"),"✔ متوازنة"))))),IF(R3014=0,"⚠ أضف سطر عهدة أولًا",IF(OR(C3014="",N(G3014)=0),"⚠ أكمل التاريخ والقيمة",IF(S3014="","⚠ التاريخ خارج السنة المالية",IF(H3014="","⚠ اختر بند الموازنة",IF(I3014="مرفوض","✖ مرفوض من المدير",IF(I3014&lt;&gt;"موافق","⏳ بانتظار موافقة المدير",IF(K3014&lt;&gt;"نعم","⚠ غير مسوى مع الحسابات","✔ معتمد ومسوى")))))))))</f>
        <v/>
      </c>
      <c r="R3014">
        <f>N(R3013)+IF(A3014="عهدة",1,0)</f>
        <v/>
      </c>
      <c r="S3014">
        <f>IF(C3014="","",IF(AND(C3014&gt;=DATE(2026,9,1),C3014&lt;=DATE(2027,8,31)),(YEAR(C3014)-2026)*12+MONTH(C3014)-8,""))</f>
        <v/>
      </c>
      <c r="T3014">
        <f>IF(AND(A3014="مصروف",R3014&gt;0,I3014="موافق",S3014&lt;&gt;"",H3014&lt;&gt;""),N(G3014),0)</f>
        <v/>
      </c>
    </row>
    <row r="3015">
      <c r="A3015" s="19" t="n"/>
      <c r="B3015" s="20">
        <f>IF(A3015="","",IF(R3015=0,"⚠ أضف سطر عهدة أولًا","DMT-"&amp;TEXT(R3015,"000")))</f>
        <v/>
      </c>
      <c r="C3015" s="21" t="n"/>
      <c r="D3015" s="20">
        <f>IF(C3015="","",IF(S3015="","خارج السنة المالية",INDEX(القوائم!$D$2:$D$13,S3015)))</f>
        <v/>
      </c>
      <c r="E3015" s="22" t="n"/>
      <c r="F3015" s="23" t="n"/>
      <c r="G3015" s="23" t="n"/>
      <c r="H3015" s="22" t="n"/>
      <c r="I3015" s="19" t="n"/>
      <c r="J3015" s="21" t="n"/>
      <c r="K3015" s="19" t="n"/>
      <c r="L3015" s="19" t="n"/>
      <c r="M3015" s="21" t="n"/>
      <c r="N3015" s="22" t="n"/>
      <c r="O3015" s="24">
        <f>IF(A3015&lt;&gt;"عهدة","",SUMIFS($G$8:$G$5007,$B$8:$B$5007,B3015,$A$8:$A$5007,"مصروف",$I$8:$I$5007,"&lt;&gt;مرفوض"))</f>
        <v/>
      </c>
      <c r="P3015" s="25">
        <f>IF(A3015&lt;&gt;"عهدة","",N(F3015)-O3015)</f>
        <v/>
      </c>
      <c r="Q3015" s="26">
        <f>IF(A3015="","",IF(A3015="عهدة",IF(N(F3015)=0,"⚠ أدخل قيمة العهدة",IF(P3015&lt;0,"⛔ عجز / زيادة مصروفات "&amp;TEXT(-P3015,"#,##0"),IF(COUNTIFS($B$8:$B$5007,B3015,$A$8:$A$5007,"مصروف",$I$8:$I$5007,"&lt;&gt;مرفوض",$K$8:$K$5007,"&lt;&gt;نعم")&gt;0,"⚠ "&amp;COUNTIFS($B$8:$B$5007,B3015,$A$8:$A$5007,"مصروف",$I$8:$I$5007,"&lt;&gt;مرفوض",$K$8:$K$5007,"&lt;&gt;نعم")&amp;" مصروف غير مسوى",IF(L3015="تمت التسوية",IF(P3015=0,"✔ متوازنة وتمت التسوية","✔ تمت التسوية – متبقي "&amp;TEXT(P3015,"#,##0")),IF(P3015&gt;0,"متبقي "&amp;TEXT(P3015,"#,##0"),"✔ متوازنة"))))),IF(R3015=0,"⚠ أضف سطر عهدة أولًا",IF(OR(C3015="",N(G3015)=0),"⚠ أكمل التاريخ والقيمة",IF(S3015="","⚠ التاريخ خارج السنة المالية",IF(H3015="","⚠ اختر بند الموازنة",IF(I3015="مرفوض","✖ مرفوض من المدير",IF(I3015&lt;&gt;"موافق","⏳ بانتظار موافقة المدير",IF(K3015&lt;&gt;"نعم","⚠ غير مسوى مع الحسابات","✔ معتمد ومسوى")))))))))</f>
        <v/>
      </c>
      <c r="R3015">
        <f>N(R3014)+IF(A3015="عهدة",1,0)</f>
        <v/>
      </c>
      <c r="S3015">
        <f>IF(C3015="","",IF(AND(C3015&gt;=DATE(2026,9,1),C3015&lt;=DATE(2027,8,31)),(YEAR(C3015)-2026)*12+MONTH(C3015)-8,""))</f>
        <v/>
      </c>
      <c r="T3015">
        <f>IF(AND(A3015="مصروف",R3015&gt;0,I3015="موافق",S3015&lt;&gt;"",H3015&lt;&gt;""),N(G3015),0)</f>
        <v/>
      </c>
    </row>
    <row r="3016">
      <c r="A3016" s="19" t="n"/>
      <c r="B3016" s="20">
        <f>IF(A3016="","",IF(R3016=0,"⚠ أضف سطر عهدة أولًا","DMT-"&amp;TEXT(R3016,"000")))</f>
        <v/>
      </c>
      <c r="C3016" s="21" t="n"/>
      <c r="D3016" s="20">
        <f>IF(C3016="","",IF(S3016="","خارج السنة المالية",INDEX(القوائم!$D$2:$D$13,S3016)))</f>
        <v/>
      </c>
      <c r="E3016" s="22" t="n"/>
      <c r="F3016" s="23" t="n"/>
      <c r="G3016" s="23" t="n"/>
      <c r="H3016" s="22" t="n"/>
      <c r="I3016" s="19" t="n"/>
      <c r="J3016" s="21" t="n"/>
      <c r="K3016" s="19" t="n"/>
      <c r="L3016" s="19" t="n"/>
      <c r="M3016" s="21" t="n"/>
      <c r="N3016" s="22" t="n"/>
      <c r="O3016" s="24">
        <f>IF(A3016&lt;&gt;"عهدة","",SUMIFS($G$8:$G$5007,$B$8:$B$5007,B3016,$A$8:$A$5007,"مصروف",$I$8:$I$5007,"&lt;&gt;مرفوض"))</f>
        <v/>
      </c>
      <c r="P3016" s="25">
        <f>IF(A3016&lt;&gt;"عهدة","",N(F3016)-O3016)</f>
        <v/>
      </c>
      <c r="Q3016" s="26">
        <f>IF(A3016="","",IF(A3016="عهدة",IF(N(F3016)=0,"⚠ أدخل قيمة العهدة",IF(P3016&lt;0,"⛔ عجز / زيادة مصروفات "&amp;TEXT(-P3016,"#,##0"),IF(COUNTIFS($B$8:$B$5007,B3016,$A$8:$A$5007,"مصروف",$I$8:$I$5007,"&lt;&gt;مرفوض",$K$8:$K$5007,"&lt;&gt;نعم")&gt;0,"⚠ "&amp;COUNTIFS($B$8:$B$5007,B3016,$A$8:$A$5007,"مصروف",$I$8:$I$5007,"&lt;&gt;مرفوض",$K$8:$K$5007,"&lt;&gt;نعم")&amp;" مصروف غير مسوى",IF(L3016="تمت التسوية",IF(P3016=0,"✔ متوازنة وتمت التسوية","✔ تمت التسوية – متبقي "&amp;TEXT(P3016,"#,##0")),IF(P3016&gt;0,"متبقي "&amp;TEXT(P3016,"#,##0"),"✔ متوازنة"))))),IF(R3016=0,"⚠ أضف سطر عهدة أولًا",IF(OR(C3016="",N(G3016)=0),"⚠ أكمل التاريخ والقيمة",IF(S3016="","⚠ التاريخ خارج السنة المالية",IF(H3016="","⚠ اختر بند الموازنة",IF(I3016="مرفوض","✖ مرفوض من المدير",IF(I3016&lt;&gt;"موافق","⏳ بانتظار موافقة المدير",IF(K3016&lt;&gt;"نعم","⚠ غير مسوى مع الحسابات","✔ معتمد ومسوى")))))))))</f>
        <v/>
      </c>
      <c r="R3016">
        <f>N(R3015)+IF(A3016="عهدة",1,0)</f>
        <v/>
      </c>
      <c r="S3016">
        <f>IF(C3016="","",IF(AND(C3016&gt;=DATE(2026,9,1),C3016&lt;=DATE(2027,8,31)),(YEAR(C3016)-2026)*12+MONTH(C3016)-8,""))</f>
        <v/>
      </c>
      <c r="T3016">
        <f>IF(AND(A3016="مصروف",R3016&gt;0,I3016="موافق",S3016&lt;&gt;"",H3016&lt;&gt;""),N(G3016),0)</f>
        <v/>
      </c>
    </row>
    <row r="3017">
      <c r="A3017" s="19" t="n"/>
      <c r="B3017" s="20">
        <f>IF(A3017="","",IF(R3017=0,"⚠ أضف سطر عهدة أولًا","DMT-"&amp;TEXT(R3017,"000")))</f>
        <v/>
      </c>
      <c r="C3017" s="21" t="n"/>
      <c r="D3017" s="20">
        <f>IF(C3017="","",IF(S3017="","خارج السنة المالية",INDEX(القوائم!$D$2:$D$13,S3017)))</f>
        <v/>
      </c>
      <c r="E3017" s="22" t="n"/>
      <c r="F3017" s="23" t="n"/>
      <c r="G3017" s="23" t="n"/>
      <c r="H3017" s="22" t="n"/>
      <c r="I3017" s="19" t="n"/>
      <c r="J3017" s="21" t="n"/>
      <c r="K3017" s="19" t="n"/>
      <c r="L3017" s="19" t="n"/>
      <c r="M3017" s="21" t="n"/>
      <c r="N3017" s="22" t="n"/>
      <c r="O3017" s="24">
        <f>IF(A3017&lt;&gt;"عهدة","",SUMIFS($G$8:$G$5007,$B$8:$B$5007,B3017,$A$8:$A$5007,"مصروف",$I$8:$I$5007,"&lt;&gt;مرفوض"))</f>
        <v/>
      </c>
      <c r="P3017" s="25">
        <f>IF(A3017&lt;&gt;"عهدة","",N(F3017)-O3017)</f>
        <v/>
      </c>
      <c r="Q3017" s="26">
        <f>IF(A3017="","",IF(A3017="عهدة",IF(N(F3017)=0,"⚠ أدخل قيمة العهدة",IF(P3017&lt;0,"⛔ عجز / زيادة مصروفات "&amp;TEXT(-P3017,"#,##0"),IF(COUNTIFS($B$8:$B$5007,B3017,$A$8:$A$5007,"مصروف",$I$8:$I$5007,"&lt;&gt;مرفوض",$K$8:$K$5007,"&lt;&gt;نعم")&gt;0,"⚠ "&amp;COUNTIFS($B$8:$B$5007,B3017,$A$8:$A$5007,"مصروف",$I$8:$I$5007,"&lt;&gt;مرفوض",$K$8:$K$5007,"&lt;&gt;نعم")&amp;" مصروف غير مسوى",IF(L3017="تمت التسوية",IF(P3017=0,"✔ متوازنة وتمت التسوية","✔ تمت التسوية – متبقي "&amp;TEXT(P3017,"#,##0")),IF(P3017&gt;0,"متبقي "&amp;TEXT(P3017,"#,##0"),"✔ متوازنة"))))),IF(R3017=0,"⚠ أضف سطر عهدة أولًا",IF(OR(C3017="",N(G3017)=0),"⚠ أكمل التاريخ والقيمة",IF(S3017="","⚠ التاريخ خارج السنة المالية",IF(H3017="","⚠ اختر بند الموازنة",IF(I3017="مرفوض","✖ مرفوض من المدير",IF(I3017&lt;&gt;"موافق","⏳ بانتظار موافقة المدير",IF(K3017&lt;&gt;"نعم","⚠ غير مسوى مع الحسابات","✔ معتمد ومسوى")))))))))</f>
        <v/>
      </c>
      <c r="R3017">
        <f>N(R3016)+IF(A3017="عهدة",1,0)</f>
        <v/>
      </c>
      <c r="S3017">
        <f>IF(C3017="","",IF(AND(C3017&gt;=DATE(2026,9,1),C3017&lt;=DATE(2027,8,31)),(YEAR(C3017)-2026)*12+MONTH(C3017)-8,""))</f>
        <v/>
      </c>
      <c r="T3017">
        <f>IF(AND(A3017="مصروف",R3017&gt;0,I3017="موافق",S3017&lt;&gt;"",H3017&lt;&gt;""),N(G3017),0)</f>
        <v/>
      </c>
    </row>
    <row r="3018">
      <c r="A3018" s="19" t="n"/>
      <c r="B3018" s="20">
        <f>IF(A3018="","",IF(R3018=0,"⚠ أضف سطر عهدة أولًا","DMT-"&amp;TEXT(R3018,"000")))</f>
        <v/>
      </c>
      <c r="C3018" s="21" t="n"/>
      <c r="D3018" s="20">
        <f>IF(C3018="","",IF(S3018="","خارج السنة المالية",INDEX(القوائم!$D$2:$D$13,S3018)))</f>
        <v/>
      </c>
      <c r="E3018" s="22" t="n"/>
      <c r="F3018" s="23" t="n"/>
      <c r="G3018" s="23" t="n"/>
      <c r="H3018" s="22" t="n"/>
      <c r="I3018" s="19" t="n"/>
      <c r="J3018" s="21" t="n"/>
      <c r="K3018" s="19" t="n"/>
      <c r="L3018" s="19" t="n"/>
      <c r="M3018" s="21" t="n"/>
      <c r="N3018" s="22" t="n"/>
      <c r="O3018" s="24">
        <f>IF(A3018&lt;&gt;"عهدة","",SUMIFS($G$8:$G$5007,$B$8:$B$5007,B3018,$A$8:$A$5007,"مصروف",$I$8:$I$5007,"&lt;&gt;مرفوض"))</f>
        <v/>
      </c>
      <c r="P3018" s="25">
        <f>IF(A3018&lt;&gt;"عهدة","",N(F3018)-O3018)</f>
        <v/>
      </c>
      <c r="Q3018" s="26">
        <f>IF(A3018="","",IF(A3018="عهدة",IF(N(F3018)=0,"⚠ أدخل قيمة العهدة",IF(P3018&lt;0,"⛔ عجز / زيادة مصروفات "&amp;TEXT(-P3018,"#,##0"),IF(COUNTIFS($B$8:$B$5007,B3018,$A$8:$A$5007,"مصروف",$I$8:$I$5007,"&lt;&gt;مرفوض",$K$8:$K$5007,"&lt;&gt;نعم")&gt;0,"⚠ "&amp;COUNTIFS($B$8:$B$5007,B3018,$A$8:$A$5007,"مصروف",$I$8:$I$5007,"&lt;&gt;مرفوض",$K$8:$K$5007,"&lt;&gt;نعم")&amp;" مصروف غير مسوى",IF(L3018="تمت التسوية",IF(P3018=0,"✔ متوازنة وتمت التسوية","✔ تمت التسوية – متبقي "&amp;TEXT(P3018,"#,##0")),IF(P3018&gt;0,"متبقي "&amp;TEXT(P3018,"#,##0"),"✔ متوازنة"))))),IF(R3018=0,"⚠ أضف سطر عهدة أولًا",IF(OR(C3018="",N(G3018)=0),"⚠ أكمل التاريخ والقيمة",IF(S3018="","⚠ التاريخ خارج السنة المالية",IF(H3018="","⚠ اختر بند الموازنة",IF(I3018="مرفوض","✖ مرفوض من المدير",IF(I3018&lt;&gt;"موافق","⏳ بانتظار موافقة المدير",IF(K3018&lt;&gt;"نعم","⚠ غير مسوى مع الحسابات","✔ معتمد ومسوى")))))))))</f>
        <v/>
      </c>
      <c r="R3018">
        <f>N(R3017)+IF(A3018="عهدة",1,0)</f>
        <v/>
      </c>
      <c r="S3018">
        <f>IF(C3018="","",IF(AND(C3018&gt;=DATE(2026,9,1),C3018&lt;=DATE(2027,8,31)),(YEAR(C3018)-2026)*12+MONTH(C3018)-8,""))</f>
        <v/>
      </c>
      <c r="T3018">
        <f>IF(AND(A3018="مصروف",R3018&gt;0,I3018="موافق",S3018&lt;&gt;"",H3018&lt;&gt;""),N(G3018),0)</f>
        <v/>
      </c>
    </row>
    <row r="3019">
      <c r="A3019" s="19" t="n"/>
      <c r="B3019" s="20">
        <f>IF(A3019="","",IF(R3019=0,"⚠ أضف سطر عهدة أولًا","DMT-"&amp;TEXT(R3019,"000")))</f>
        <v/>
      </c>
      <c r="C3019" s="21" t="n"/>
      <c r="D3019" s="20">
        <f>IF(C3019="","",IF(S3019="","خارج السنة المالية",INDEX(القوائم!$D$2:$D$13,S3019)))</f>
        <v/>
      </c>
      <c r="E3019" s="22" t="n"/>
      <c r="F3019" s="23" t="n"/>
      <c r="G3019" s="23" t="n"/>
      <c r="H3019" s="22" t="n"/>
      <c r="I3019" s="19" t="n"/>
      <c r="J3019" s="21" t="n"/>
      <c r="K3019" s="19" t="n"/>
      <c r="L3019" s="19" t="n"/>
      <c r="M3019" s="21" t="n"/>
      <c r="N3019" s="22" t="n"/>
      <c r="O3019" s="24">
        <f>IF(A3019&lt;&gt;"عهدة","",SUMIFS($G$8:$G$5007,$B$8:$B$5007,B3019,$A$8:$A$5007,"مصروف",$I$8:$I$5007,"&lt;&gt;مرفوض"))</f>
        <v/>
      </c>
      <c r="P3019" s="25">
        <f>IF(A3019&lt;&gt;"عهدة","",N(F3019)-O3019)</f>
        <v/>
      </c>
      <c r="Q3019" s="26">
        <f>IF(A3019="","",IF(A3019="عهدة",IF(N(F3019)=0,"⚠ أدخل قيمة العهدة",IF(P3019&lt;0,"⛔ عجز / زيادة مصروفات "&amp;TEXT(-P3019,"#,##0"),IF(COUNTIFS($B$8:$B$5007,B3019,$A$8:$A$5007,"مصروف",$I$8:$I$5007,"&lt;&gt;مرفوض",$K$8:$K$5007,"&lt;&gt;نعم")&gt;0,"⚠ "&amp;COUNTIFS($B$8:$B$5007,B3019,$A$8:$A$5007,"مصروف",$I$8:$I$5007,"&lt;&gt;مرفوض",$K$8:$K$5007,"&lt;&gt;نعم")&amp;" مصروف غير مسوى",IF(L3019="تمت التسوية",IF(P3019=0,"✔ متوازنة وتمت التسوية","✔ تمت التسوية – متبقي "&amp;TEXT(P3019,"#,##0")),IF(P3019&gt;0,"متبقي "&amp;TEXT(P3019,"#,##0"),"✔ متوازنة"))))),IF(R3019=0,"⚠ أضف سطر عهدة أولًا",IF(OR(C3019="",N(G3019)=0),"⚠ أكمل التاريخ والقيمة",IF(S3019="","⚠ التاريخ خارج السنة المالية",IF(H3019="","⚠ اختر بند الموازنة",IF(I3019="مرفوض","✖ مرفوض من المدير",IF(I3019&lt;&gt;"موافق","⏳ بانتظار موافقة المدير",IF(K3019&lt;&gt;"نعم","⚠ غير مسوى مع الحسابات","✔ معتمد ومسوى")))))))))</f>
        <v/>
      </c>
      <c r="R3019">
        <f>N(R3018)+IF(A3019="عهدة",1,0)</f>
        <v/>
      </c>
      <c r="S3019">
        <f>IF(C3019="","",IF(AND(C3019&gt;=DATE(2026,9,1),C3019&lt;=DATE(2027,8,31)),(YEAR(C3019)-2026)*12+MONTH(C3019)-8,""))</f>
        <v/>
      </c>
      <c r="T3019">
        <f>IF(AND(A3019="مصروف",R3019&gt;0,I3019="موافق",S3019&lt;&gt;"",H3019&lt;&gt;""),N(G3019),0)</f>
        <v/>
      </c>
    </row>
    <row r="3020">
      <c r="A3020" s="19" t="n"/>
      <c r="B3020" s="20">
        <f>IF(A3020="","",IF(R3020=0,"⚠ أضف سطر عهدة أولًا","DMT-"&amp;TEXT(R3020,"000")))</f>
        <v/>
      </c>
      <c r="C3020" s="21" t="n"/>
      <c r="D3020" s="20">
        <f>IF(C3020="","",IF(S3020="","خارج السنة المالية",INDEX(القوائم!$D$2:$D$13,S3020)))</f>
        <v/>
      </c>
      <c r="E3020" s="22" t="n"/>
      <c r="F3020" s="23" t="n"/>
      <c r="G3020" s="23" t="n"/>
      <c r="H3020" s="22" t="n"/>
      <c r="I3020" s="19" t="n"/>
      <c r="J3020" s="21" t="n"/>
      <c r="K3020" s="19" t="n"/>
      <c r="L3020" s="19" t="n"/>
      <c r="M3020" s="21" t="n"/>
      <c r="N3020" s="22" t="n"/>
      <c r="O3020" s="24">
        <f>IF(A3020&lt;&gt;"عهدة","",SUMIFS($G$8:$G$5007,$B$8:$B$5007,B3020,$A$8:$A$5007,"مصروف",$I$8:$I$5007,"&lt;&gt;مرفوض"))</f>
        <v/>
      </c>
      <c r="P3020" s="25">
        <f>IF(A3020&lt;&gt;"عهدة","",N(F3020)-O3020)</f>
        <v/>
      </c>
      <c r="Q3020" s="26">
        <f>IF(A3020="","",IF(A3020="عهدة",IF(N(F3020)=0,"⚠ أدخل قيمة العهدة",IF(P3020&lt;0,"⛔ عجز / زيادة مصروفات "&amp;TEXT(-P3020,"#,##0"),IF(COUNTIFS($B$8:$B$5007,B3020,$A$8:$A$5007,"مصروف",$I$8:$I$5007,"&lt;&gt;مرفوض",$K$8:$K$5007,"&lt;&gt;نعم")&gt;0,"⚠ "&amp;COUNTIFS($B$8:$B$5007,B3020,$A$8:$A$5007,"مصروف",$I$8:$I$5007,"&lt;&gt;مرفوض",$K$8:$K$5007,"&lt;&gt;نعم")&amp;" مصروف غير مسوى",IF(L3020="تمت التسوية",IF(P3020=0,"✔ متوازنة وتمت التسوية","✔ تمت التسوية – متبقي "&amp;TEXT(P3020,"#,##0")),IF(P3020&gt;0,"متبقي "&amp;TEXT(P3020,"#,##0"),"✔ متوازنة"))))),IF(R3020=0,"⚠ أضف سطر عهدة أولًا",IF(OR(C3020="",N(G3020)=0),"⚠ أكمل التاريخ والقيمة",IF(S3020="","⚠ التاريخ خارج السنة المالية",IF(H3020="","⚠ اختر بند الموازنة",IF(I3020="مرفوض","✖ مرفوض من المدير",IF(I3020&lt;&gt;"موافق","⏳ بانتظار موافقة المدير",IF(K3020&lt;&gt;"نعم","⚠ غير مسوى مع الحسابات","✔ معتمد ومسوى")))))))))</f>
        <v/>
      </c>
      <c r="R3020">
        <f>N(R3019)+IF(A3020="عهدة",1,0)</f>
        <v/>
      </c>
      <c r="S3020">
        <f>IF(C3020="","",IF(AND(C3020&gt;=DATE(2026,9,1),C3020&lt;=DATE(2027,8,31)),(YEAR(C3020)-2026)*12+MONTH(C3020)-8,""))</f>
        <v/>
      </c>
      <c r="T3020">
        <f>IF(AND(A3020="مصروف",R3020&gt;0,I3020="موافق",S3020&lt;&gt;"",H3020&lt;&gt;""),N(G3020),0)</f>
        <v/>
      </c>
    </row>
    <row r="3021">
      <c r="A3021" s="19" t="n"/>
      <c r="B3021" s="20">
        <f>IF(A3021="","",IF(R3021=0,"⚠ أضف سطر عهدة أولًا","DMT-"&amp;TEXT(R3021,"000")))</f>
        <v/>
      </c>
      <c r="C3021" s="21" t="n"/>
      <c r="D3021" s="20">
        <f>IF(C3021="","",IF(S3021="","خارج السنة المالية",INDEX(القوائم!$D$2:$D$13,S3021)))</f>
        <v/>
      </c>
      <c r="E3021" s="22" t="n"/>
      <c r="F3021" s="23" t="n"/>
      <c r="G3021" s="23" t="n"/>
      <c r="H3021" s="22" t="n"/>
      <c r="I3021" s="19" t="n"/>
      <c r="J3021" s="21" t="n"/>
      <c r="K3021" s="19" t="n"/>
      <c r="L3021" s="19" t="n"/>
      <c r="M3021" s="21" t="n"/>
      <c r="N3021" s="22" t="n"/>
      <c r="O3021" s="24">
        <f>IF(A3021&lt;&gt;"عهدة","",SUMIFS($G$8:$G$5007,$B$8:$B$5007,B3021,$A$8:$A$5007,"مصروف",$I$8:$I$5007,"&lt;&gt;مرفوض"))</f>
        <v/>
      </c>
      <c r="P3021" s="25">
        <f>IF(A3021&lt;&gt;"عهدة","",N(F3021)-O3021)</f>
        <v/>
      </c>
      <c r="Q3021" s="26">
        <f>IF(A3021="","",IF(A3021="عهدة",IF(N(F3021)=0,"⚠ أدخل قيمة العهدة",IF(P3021&lt;0,"⛔ عجز / زيادة مصروفات "&amp;TEXT(-P3021,"#,##0"),IF(COUNTIFS($B$8:$B$5007,B3021,$A$8:$A$5007,"مصروف",$I$8:$I$5007,"&lt;&gt;مرفوض",$K$8:$K$5007,"&lt;&gt;نعم")&gt;0,"⚠ "&amp;COUNTIFS($B$8:$B$5007,B3021,$A$8:$A$5007,"مصروف",$I$8:$I$5007,"&lt;&gt;مرفوض",$K$8:$K$5007,"&lt;&gt;نعم")&amp;" مصروف غير مسوى",IF(L3021="تمت التسوية",IF(P3021=0,"✔ متوازنة وتمت التسوية","✔ تمت التسوية – متبقي "&amp;TEXT(P3021,"#,##0")),IF(P3021&gt;0,"متبقي "&amp;TEXT(P3021,"#,##0"),"✔ متوازنة"))))),IF(R3021=0,"⚠ أضف سطر عهدة أولًا",IF(OR(C3021="",N(G3021)=0),"⚠ أكمل التاريخ والقيمة",IF(S3021="","⚠ التاريخ خارج السنة المالية",IF(H3021="","⚠ اختر بند الموازنة",IF(I3021="مرفوض","✖ مرفوض من المدير",IF(I3021&lt;&gt;"موافق","⏳ بانتظار موافقة المدير",IF(K3021&lt;&gt;"نعم","⚠ غير مسوى مع الحسابات","✔ معتمد ومسوى")))))))))</f>
        <v/>
      </c>
      <c r="R3021">
        <f>N(R3020)+IF(A3021="عهدة",1,0)</f>
        <v/>
      </c>
      <c r="S3021">
        <f>IF(C3021="","",IF(AND(C3021&gt;=DATE(2026,9,1),C3021&lt;=DATE(2027,8,31)),(YEAR(C3021)-2026)*12+MONTH(C3021)-8,""))</f>
        <v/>
      </c>
      <c r="T3021">
        <f>IF(AND(A3021="مصروف",R3021&gt;0,I3021="موافق",S3021&lt;&gt;"",H3021&lt;&gt;""),N(G3021),0)</f>
        <v/>
      </c>
    </row>
    <row r="3022">
      <c r="A3022" s="19" t="n"/>
      <c r="B3022" s="20">
        <f>IF(A3022="","",IF(R3022=0,"⚠ أضف سطر عهدة أولًا","DMT-"&amp;TEXT(R3022,"000")))</f>
        <v/>
      </c>
      <c r="C3022" s="21" t="n"/>
      <c r="D3022" s="20">
        <f>IF(C3022="","",IF(S3022="","خارج السنة المالية",INDEX(القوائم!$D$2:$D$13,S3022)))</f>
        <v/>
      </c>
      <c r="E3022" s="22" t="n"/>
      <c r="F3022" s="23" t="n"/>
      <c r="G3022" s="23" t="n"/>
      <c r="H3022" s="22" t="n"/>
      <c r="I3022" s="19" t="n"/>
      <c r="J3022" s="21" t="n"/>
      <c r="K3022" s="19" t="n"/>
      <c r="L3022" s="19" t="n"/>
      <c r="M3022" s="21" t="n"/>
      <c r="N3022" s="22" t="n"/>
      <c r="O3022" s="24">
        <f>IF(A3022&lt;&gt;"عهدة","",SUMIFS($G$8:$G$5007,$B$8:$B$5007,B3022,$A$8:$A$5007,"مصروف",$I$8:$I$5007,"&lt;&gt;مرفوض"))</f>
        <v/>
      </c>
      <c r="P3022" s="25">
        <f>IF(A3022&lt;&gt;"عهدة","",N(F3022)-O3022)</f>
        <v/>
      </c>
      <c r="Q3022" s="26">
        <f>IF(A3022="","",IF(A3022="عهدة",IF(N(F3022)=0,"⚠ أدخل قيمة العهدة",IF(P3022&lt;0,"⛔ عجز / زيادة مصروفات "&amp;TEXT(-P3022,"#,##0"),IF(COUNTIFS($B$8:$B$5007,B3022,$A$8:$A$5007,"مصروف",$I$8:$I$5007,"&lt;&gt;مرفوض",$K$8:$K$5007,"&lt;&gt;نعم")&gt;0,"⚠ "&amp;COUNTIFS($B$8:$B$5007,B3022,$A$8:$A$5007,"مصروف",$I$8:$I$5007,"&lt;&gt;مرفوض",$K$8:$K$5007,"&lt;&gt;نعم")&amp;" مصروف غير مسوى",IF(L3022="تمت التسوية",IF(P3022=0,"✔ متوازنة وتمت التسوية","✔ تمت التسوية – متبقي "&amp;TEXT(P3022,"#,##0")),IF(P3022&gt;0,"متبقي "&amp;TEXT(P3022,"#,##0"),"✔ متوازنة"))))),IF(R3022=0,"⚠ أضف سطر عهدة أولًا",IF(OR(C3022="",N(G3022)=0),"⚠ أكمل التاريخ والقيمة",IF(S3022="","⚠ التاريخ خارج السنة المالية",IF(H3022="","⚠ اختر بند الموازنة",IF(I3022="مرفوض","✖ مرفوض من المدير",IF(I3022&lt;&gt;"موافق","⏳ بانتظار موافقة المدير",IF(K3022&lt;&gt;"نعم","⚠ غير مسوى مع الحسابات","✔ معتمد ومسوى")))))))))</f>
        <v/>
      </c>
      <c r="R3022">
        <f>N(R3021)+IF(A3022="عهدة",1,0)</f>
        <v/>
      </c>
      <c r="S3022">
        <f>IF(C3022="","",IF(AND(C3022&gt;=DATE(2026,9,1),C3022&lt;=DATE(2027,8,31)),(YEAR(C3022)-2026)*12+MONTH(C3022)-8,""))</f>
        <v/>
      </c>
      <c r="T3022">
        <f>IF(AND(A3022="مصروف",R3022&gt;0,I3022="موافق",S3022&lt;&gt;"",H3022&lt;&gt;""),N(G3022),0)</f>
        <v/>
      </c>
    </row>
    <row r="3023">
      <c r="A3023" s="19" t="n"/>
      <c r="B3023" s="20">
        <f>IF(A3023="","",IF(R3023=0,"⚠ أضف سطر عهدة أولًا","DMT-"&amp;TEXT(R3023,"000")))</f>
        <v/>
      </c>
      <c r="C3023" s="21" t="n"/>
      <c r="D3023" s="20">
        <f>IF(C3023="","",IF(S3023="","خارج السنة المالية",INDEX(القوائم!$D$2:$D$13,S3023)))</f>
        <v/>
      </c>
      <c r="E3023" s="22" t="n"/>
      <c r="F3023" s="23" t="n"/>
      <c r="G3023" s="23" t="n"/>
      <c r="H3023" s="22" t="n"/>
      <c r="I3023" s="19" t="n"/>
      <c r="J3023" s="21" t="n"/>
      <c r="K3023" s="19" t="n"/>
      <c r="L3023" s="19" t="n"/>
      <c r="M3023" s="21" t="n"/>
      <c r="N3023" s="22" t="n"/>
      <c r="O3023" s="24">
        <f>IF(A3023&lt;&gt;"عهدة","",SUMIFS($G$8:$G$5007,$B$8:$B$5007,B3023,$A$8:$A$5007,"مصروف",$I$8:$I$5007,"&lt;&gt;مرفوض"))</f>
        <v/>
      </c>
      <c r="P3023" s="25">
        <f>IF(A3023&lt;&gt;"عهدة","",N(F3023)-O3023)</f>
        <v/>
      </c>
      <c r="Q3023" s="26">
        <f>IF(A3023="","",IF(A3023="عهدة",IF(N(F3023)=0,"⚠ أدخل قيمة العهدة",IF(P3023&lt;0,"⛔ عجز / زيادة مصروفات "&amp;TEXT(-P3023,"#,##0"),IF(COUNTIFS($B$8:$B$5007,B3023,$A$8:$A$5007,"مصروف",$I$8:$I$5007,"&lt;&gt;مرفوض",$K$8:$K$5007,"&lt;&gt;نعم")&gt;0,"⚠ "&amp;COUNTIFS($B$8:$B$5007,B3023,$A$8:$A$5007,"مصروف",$I$8:$I$5007,"&lt;&gt;مرفوض",$K$8:$K$5007,"&lt;&gt;نعم")&amp;" مصروف غير مسوى",IF(L3023="تمت التسوية",IF(P3023=0,"✔ متوازنة وتمت التسوية","✔ تمت التسوية – متبقي "&amp;TEXT(P3023,"#,##0")),IF(P3023&gt;0,"متبقي "&amp;TEXT(P3023,"#,##0"),"✔ متوازنة"))))),IF(R3023=0,"⚠ أضف سطر عهدة أولًا",IF(OR(C3023="",N(G3023)=0),"⚠ أكمل التاريخ والقيمة",IF(S3023="","⚠ التاريخ خارج السنة المالية",IF(H3023="","⚠ اختر بند الموازنة",IF(I3023="مرفوض","✖ مرفوض من المدير",IF(I3023&lt;&gt;"موافق","⏳ بانتظار موافقة المدير",IF(K3023&lt;&gt;"نعم","⚠ غير مسوى مع الحسابات","✔ معتمد ومسوى")))))))))</f>
        <v/>
      </c>
      <c r="R3023">
        <f>N(R3022)+IF(A3023="عهدة",1,0)</f>
        <v/>
      </c>
      <c r="S3023">
        <f>IF(C3023="","",IF(AND(C3023&gt;=DATE(2026,9,1),C3023&lt;=DATE(2027,8,31)),(YEAR(C3023)-2026)*12+MONTH(C3023)-8,""))</f>
        <v/>
      </c>
      <c r="T3023">
        <f>IF(AND(A3023="مصروف",R3023&gt;0,I3023="موافق",S3023&lt;&gt;"",H3023&lt;&gt;""),N(G3023),0)</f>
        <v/>
      </c>
    </row>
    <row r="3024">
      <c r="A3024" s="19" t="n"/>
      <c r="B3024" s="20">
        <f>IF(A3024="","",IF(R3024=0,"⚠ أضف سطر عهدة أولًا","DMT-"&amp;TEXT(R3024,"000")))</f>
        <v/>
      </c>
      <c r="C3024" s="21" t="n"/>
      <c r="D3024" s="20">
        <f>IF(C3024="","",IF(S3024="","خارج السنة المالية",INDEX(القوائم!$D$2:$D$13,S3024)))</f>
        <v/>
      </c>
      <c r="E3024" s="22" t="n"/>
      <c r="F3024" s="23" t="n"/>
      <c r="G3024" s="23" t="n"/>
      <c r="H3024" s="22" t="n"/>
      <c r="I3024" s="19" t="n"/>
      <c r="J3024" s="21" t="n"/>
      <c r="K3024" s="19" t="n"/>
      <c r="L3024" s="19" t="n"/>
      <c r="M3024" s="21" t="n"/>
      <c r="N3024" s="22" t="n"/>
      <c r="O3024" s="24">
        <f>IF(A3024&lt;&gt;"عهدة","",SUMIFS($G$8:$G$5007,$B$8:$B$5007,B3024,$A$8:$A$5007,"مصروف",$I$8:$I$5007,"&lt;&gt;مرفوض"))</f>
        <v/>
      </c>
      <c r="P3024" s="25">
        <f>IF(A3024&lt;&gt;"عهدة","",N(F3024)-O3024)</f>
        <v/>
      </c>
      <c r="Q3024" s="26">
        <f>IF(A3024="","",IF(A3024="عهدة",IF(N(F3024)=0,"⚠ أدخل قيمة العهدة",IF(P3024&lt;0,"⛔ عجز / زيادة مصروفات "&amp;TEXT(-P3024,"#,##0"),IF(COUNTIFS($B$8:$B$5007,B3024,$A$8:$A$5007,"مصروف",$I$8:$I$5007,"&lt;&gt;مرفوض",$K$8:$K$5007,"&lt;&gt;نعم")&gt;0,"⚠ "&amp;COUNTIFS($B$8:$B$5007,B3024,$A$8:$A$5007,"مصروف",$I$8:$I$5007,"&lt;&gt;مرفوض",$K$8:$K$5007,"&lt;&gt;نعم")&amp;" مصروف غير مسوى",IF(L3024="تمت التسوية",IF(P3024=0,"✔ متوازنة وتمت التسوية","✔ تمت التسوية – متبقي "&amp;TEXT(P3024,"#,##0")),IF(P3024&gt;0,"متبقي "&amp;TEXT(P3024,"#,##0"),"✔ متوازنة"))))),IF(R3024=0,"⚠ أضف سطر عهدة أولًا",IF(OR(C3024="",N(G3024)=0),"⚠ أكمل التاريخ والقيمة",IF(S3024="","⚠ التاريخ خارج السنة المالية",IF(H3024="","⚠ اختر بند الموازنة",IF(I3024="مرفوض","✖ مرفوض من المدير",IF(I3024&lt;&gt;"موافق","⏳ بانتظار موافقة المدير",IF(K3024&lt;&gt;"نعم","⚠ غير مسوى مع الحسابات","✔ معتمد ومسوى")))))))))</f>
        <v/>
      </c>
      <c r="R3024">
        <f>N(R3023)+IF(A3024="عهدة",1,0)</f>
        <v/>
      </c>
      <c r="S3024">
        <f>IF(C3024="","",IF(AND(C3024&gt;=DATE(2026,9,1),C3024&lt;=DATE(2027,8,31)),(YEAR(C3024)-2026)*12+MONTH(C3024)-8,""))</f>
        <v/>
      </c>
      <c r="T3024">
        <f>IF(AND(A3024="مصروف",R3024&gt;0,I3024="موافق",S3024&lt;&gt;"",H3024&lt;&gt;""),N(G3024),0)</f>
        <v/>
      </c>
    </row>
    <row r="3025">
      <c r="A3025" s="19" t="n"/>
      <c r="B3025" s="20">
        <f>IF(A3025="","",IF(R3025=0,"⚠ أضف سطر عهدة أولًا","DMT-"&amp;TEXT(R3025,"000")))</f>
        <v/>
      </c>
      <c r="C3025" s="21" t="n"/>
      <c r="D3025" s="20">
        <f>IF(C3025="","",IF(S3025="","خارج السنة المالية",INDEX(القوائم!$D$2:$D$13,S3025)))</f>
        <v/>
      </c>
      <c r="E3025" s="22" t="n"/>
      <c r="F3025" s="23" t="n"/>
      <c r="G3025" s="23" t="n"/>
      <c r="H3025" s="22" t="n"/>
      <c r="I3025" s="19" t="n"/>
      <c r="J3025" s="21" t="n"/>
      <c r="K3025" s="19" t="n"/>
      <c r="L3025" s="19" t="n"/>
      <c r="M3025" s="21" t="n"/>
      <c r="N3025" s="22" t="n"/>
      <c r="O3025" s="24">
        <f>IF(A3025&lt;&gt;"عهدة","",SUMIFS($G$8:$G$5007,$B$8:$B$5007,B3025,$A$8:$A$5007,"مصروف",$I$8:$I$5007,"&lt;&gt;مرفوض"))</f>
        <v/>
      </c>
      <c r="P3025" s="25">
        <f>IF(A3025&lt;&gt;"عهدة","",N(F3025)-O3025)</f>
        <v/>
      </c>
      <c r="Q3025" s="26">
        <f>IF(A3025="","",IF(A3025="عهدة",IF(N(F3025)=0,"⚠ أدخل قيمة العهدة",IF(P3025&lt;0,"⛔ عجز / زيادة مصروفات "&amp;TEXT(-P3025,"#,##0"),IF(COUNTIFS($B$8:$B$5007,B3025,$A$8:$A$5007,"مصروف",$I$8:$I$5007,"&lt;&gt;مرفوض",$K$8:$K$5007,"&lt;&gt;نعم")&gt;0,"⚠ "&amp;COUNTIFS($B$8:$B$5007,B3025,$A$8:$A$5007,"مصروف",$I$8:$I$5007,"&lt;&gt;مرفوض",$K$8:$K$5007,"&lt;&gt;نعم")&amp;" مصروف غير مسوى",IF(L3025="تمت التسوية",IF(P3025=0,"✔ متوازنة وتمت التسوية","✔ تمت التسوية – متبقي "&amp;TEXT(P3025,"#,##0")),IF(P3025&gt;0,"متبقي "&amp;TEXT(P3025,"#,##0"),"✔ متوازنة"))))),IF(R3025=0,"⚠ أضف سطر عهدة أولًا",IF(OR(C3025="",N(G3025)=0),"⚠ أكمل التاريخ والقيمة",IF(S3025="","⚠ التاريخ خارج السنة المالية",IF(H3025="","⚠ اختر بند الموازنة",IF(I3025="مرفوض","✖ مرفوض من المدير",IF(I3025&lt;&gt;"موافق","⏳ بانتظار موافقة المدير",IF(K3025&lt;&gt;"نعم","⚠ غير مسوى مع الحسابات","✔ معتمد ومسوى")))))))))</f>
        <v/>
      </c>
      <c r="R3025">
        <f>N(R3024)+IF(A3025="عهدة",1,0)</f>
        <v/>
      </c>
      <c r="S3025">
        <f>IF(C3025="","",IF(AND(C3025&gt;=DATE(2026,9,1),C3025&lt;=DATE(2027,8,31)),(YEAR(C3025)-2026)*12+MONTH(C3025)-8,""))</f>
        <v/>
      </c>
      <c r="T3025">
        <f>IF(AND(A3025="مصروف",R3025&gt;0,I3025="موافق",S3025&lt;&gt;"",H3025&lt;&gt;""),N(G3025),0)</f>
        <v/>
      </c>
    </row>
    <row r="3026">
      <c r="A3026" s="19" t="n"/>
      <c r="B3026" s="20">
        <f>IF(A3026="","",IF(R3026=0,"⚠ أضف سطر عهدة أولًا","DMT-"&amp;TEXT(R3026,"000")))</f>
        <v/>
      </c>
      <c r="C3026" s="21" t="n"/>
      <c r="D3026" s="20">
        <f>IF(C3026="","",IF(S3026="","خارج السنة المالية",INDEX(القوائم!$D$2:$D$13,S3026)))</f>
        <v/>
      </c>
      <c r="E3026" s="22" t="n"/>
      <c r="F3026" s="23" t="n"/>
      <c r="G3026" s="23" t="n"/>
      <c r="H3026" s="22" t="n"/>
      <c r="I3026" s="19" t="n"/>
      <c r="J3026" s="21" t="n"/>
      <c r="K3026" s="19" t="n"/>
      <c r="L3026" s="19" t="n"/>
      <c r="M3026" s="21" t="n"/>
      <c r="N3026" s="22" t="n"/>
      <c r="O3026" s="24">
        <f>IF(A3026&lt;&gt;"عهدة","",SUMIFS($G$8:$G$5007,$B$8:$B$5007,B3026,$A$8:$A$5007,"مصروف",$I$8:$I$5007,"&lt;&gt;مرفوض"))</f>
        <v/>
      </c>
      <c r="P3026" s="25">
        <f>IF(A3026&lt;&gt;"عهدة","",N(F3026)-O3026)</f>
        <v/>
      </c>
      <c r="Q3026" s="26">
        <f>IF(A3026="","",IF(A3026="عهدة",IF(N(F3026)=0,"⚠ أدخل قيمة العهدة",IF(P3026&lt;0,"⛔ عجز / زيادة مصروفات "&amp;TEXT(-P3026,"#,##0"),IF(COUNTIFS($B$8:$B$5007,B3026,$A$8:$A$5007,"مصروف",$I$8:$I$5007,"&lt;&gt;مرفوض",$K$8:$K$5007,"&lt;&gt;نعم")&gt;0,"⚠ "&amp;COUNTIFS($B$8:$B$5007,B3026,$A$8:$A$5007,"مصروف",$I$8:$I$5007,"&lt;&gt;مرفوض",$K$8:$K$5007,"&lt;&gt;نعم")&amp;" مصروف غير مسوى",IF(L3026="تمت التسوية",IF(P3026=0,"✔ متوازنة وتمت التسوية","✔ تمت التسوية – متبقي "&amp;TEXT(P3026,"#,##0")),IF(P3026&gt;0,"متبقي "&amp;TEXT(P3026,"#,##0"),"✔ متوازنة"))))),IF(R3026=0,"⚠ أضف سطر عهدة أولًا",IF(OR(C3026="",N(G3026)=0),"⚠ أكمل التاريخ والقيمة",IF(S3026="","⚠ التاريخ خارج السنة المالية",IF(H3026="","⚠ اختر بند الموازنة",IF(I3026="مرفوض","✖ مرفوض من المدير",IF(I3026&lt;&gt;"موافق","⏳ بانتظار موافقة المدير",IF(K3026&lt;&gt;"نعم","⚠ غير مسوى مع الحسابات","✔ معتمد ومسوى")))))))))</f>
        <v/>
      </c>
      <c r="R3026">
        <f>N(R3025)+IF(A3026="عهدة",1,0)</f>
        <v/>
      </c>
      <c r="S3026">
        <f>IF(C3026="","",IF(AND(C3026&gt;=DATE(2026,9,1),C3026&lt;=DATE(2027,8,31)),(YEAR(C3026)-2026)*12+MONTH(C3026)-8,""))</f>
        <v/>
      </c>
      <c r="T3026">
        <f>IF(AND(A3026="مصروف",R3026&gt;0,I3026="موافق",S3026&lt;&gt;"",H3026&lt;&gt;""),N(G3026),0)</f>
        <v/>
      </c>
    </row>
    <row r="3027">
      <c r="A3027" s="19" t="n"/>
      <c r="B3027" s="20">
        <f>IF(A3027="","",IF(R3027=0,"⚠ أضف سطر عهدة أولًا","DMT-"&amp;TEXT(R3027,"000")))</f>
        <v/>
      </c>
      <c r="C3027" s="21" t="n"/>
      <c r="D3027" s="20">
        <f>IF(C3027="","",IF(S3027="","خارج السنة المالية",INDEX(القوائم!$D$2:$D$13,S3027)))</f>
        <v/>
      </c>
      <c r="E3027" s="22" t="n"/>
      <c r="F3027" s="23" t="n"/>
      <c r="G3027" s="23" t="n"/>
      <c r="H3027" s="22" t="n"/>
      <c r="I3027" s="19" t="n"/>
      <c r="J3027" s="21" t="n"/>
      <c r="K3027" s="19" t="n"/>
      <c r="L3027" s="19" t="n"/>
      <c r="M3027" s="21" t="n"/>
      <c r="N3027" s="22" t="n"/>
      <c r="O3027" s="24">
        <f>IF(A3027&lt;&gt;"عهدة","",SUMIFS($G$8:$G$5007,$B$8:$B$5007,B3027,$A$8:$A$5007,"مصروف",$I$8:$I$5007,"&lt;&gt;مرفوض"))</f>
        <v/>
      </c>
      <c r="P3027" s="25">
        <f>IF(A3027&lt;&gt;"عهدة","",N(F3027)-O3027)</f>
        <v/>
      </c>
      <c r="Q3027" s="26">
        <f>IF(A3027="","",IF(A3027="عهدة",IF(N(F3027)=0,"⚠ أدخل قيمة العهدة",IF(P3027&lt;0,"⛔ عجز / زيادة مصروفات "&amp;TEXT(-P3027,"#,##0"),IF(COUNTIFS($B$8:$B$5007,B3027,$A$8:$A$5007,"مصروف",$I$8:$I$5007,"&lt;&gt;مرفوض",$K$8:$K$5007,"&lt;&gt;نعم")&gt;0,"⚠ "&amp;COUNTIFS($B$8:$B$5007,B3027,$A$8:$A$5007,"مصروف",$I$8:$I$5007,"&lt;&gt;مرفوض",$K$8:$K$5007,"&lt;&gt;نعم")&amp;" مصروف غير مسوى",IF(L3027="تمت التسوية",IF(P3027=0,"✔ متوازنة وتمت التسوية","✔ تمت التسوية – متبقي "&amp;TEXT(P3027,"#,##0")),IF(P3027&gt;0,"متبقي "&amp;TEXT(P3027,"#,##0"),"✔ متوازنة"))))),IF(R3027=0,"⚠ أضف سطر عهدة أولًا",IF(OR(C3027="",N(G3027)=0),"⚠ أكمل التاريخ والقيمة",IF(S3027="","⚠ التاريخ خارج السنة المالية",IF(H3027="","⚠ اختر بند الموازنة",IF(I3027="مرفوض","✖ مرفوض من المدير",IF(I3027&lt;&gt;"موافق","⏳ بانتظار موافقة المدير",IF(K3027&lt;&gt;"نعم","⚠ غير مسوى مع الحسابات","✔ معتمد ومسوى")))))))))</f>
        <v/>
      </c>
      <c r="R3027">
        <f>N(R3026)+IF(A3027="عهدة",1,0)</f>
        <v/>
      </c>
      <c r="S3027">
        <f>IF(C3027="","",IF(AND(C3027&gt;=DATE(2026,9,1),C3027&lt;=DATE(2027,8,31)),(YEAR(C3027)-2026)*12+MONTH(C3027)-8,""))</f>
        <v/>
      </c>
      <c r="T3027">
        <f>IF(AND(A3027="مصروف",R3027&gt;0,I3027="موافق",S3027&lt;&gt;"",H3027&lt;&gt;""),N(G3027),0)</f>
        <v/>
      </c>
    </row>
    <row r="3028">
      <c r="A3028" s="19" t="n"/>
      <c r="B3028" s="20">
        <f>IF(A3028="","",IF(R3028=0,"⚠ أضف سطر عهدة أولًا","DMT-"&amp;TEXT(R3028,"000")))</f>
        <v/>
      </c>
      <c r="C3028" s="21" t="n"/>
      <c r="D3028" s="20">
        <f>IF(C3028="","",IF(S3028="","خارج السنة المالية",INDEX(القوائم!$D$2:$D$13,S3028)))</f>
        <v/>
      </c>
      <c r="E3028" s="22" t="n"/>
      <c r="F3028" s="23" t="n"/>
      <c r="G3028" s="23" t="n"/>
      <c r="H3028" s="22" t="n"/>
      <c r="I3028" s="19" t="n"/>
      <c r="J3028" s="21" t="n"/>
      <c r="K3028" s="19" t="n"/>
      <c r="L3028" s="19" t="n"/>
      <c r="M3028" s="21" t="n"/>
      <c r="N3028" s="22" t="n"/>
      <c r="O3028" s="24">
        <f>IF(A3028&lt;&gt;"عهدة","",SUMIFS($G$8:$G$5007,$B$8:$B$5007,B3028,$A$8:$A$5007,"مصروف",$I$8:$I$5007,"&lt;&gt;مرفوض"))</f>
        <v/>
      </c>
      <c r="P3028" s="25">
        <f>IF(A3028&lt;&gt;"عهدة","",N(F3028)-O3028)</f>
        <v/>
      </c>
      <c r="Q3028" s="26">
        <f>IF(A3028="","",IF(A3028="عهدة",IF(N(F3028)=0,"⚠ أدخل قيمة العهدة",IF(P3028&lt;0,"⛔ عجز / زيادة مصروفات "&amp;TEXT(-P3028,"#,##0"),IF(COUNTIFS($B$8:$B$5007,B3028,$A$8:$A$5007,"مصروف",$I$8:$I$5007,"&lt;&gt;مرفوض",$K$8:$K$5007,"&lt;&gt;نعم")&gt;0,"⚠ "&amp;COUNTIFS($B$8:$B$5007,B3028,$A$8:$A$5007,"مصروف",$I$8:$I$5007,"&lt;&gt;مرفوض",$K$8:$K$5007,"&lt;&gt;نعم")&amp;" مصروف غير مسوى",IF(L3028="تمت التسوية",IF(P3028=0,"✔ متوازنة وتمت التسوية","✔ تمت التسوية – متبقي "&amp;TEXT(P3028,"#,##0")),IF(P3028&gt;0,"متبقي "&amp;TEXT(P3028,"#,##0"),"✔ متوازنة"))))),IF(R3028=0,"⚠ أضف سطر عهدة أولًا",IF(OR(C3028="",N(G3028)=0),"⚠ أكمل التاريخ والقيمة",IF(S3028="","⚠ التاريخ خارج السنة المالية",IF(H3028="","⚠ اختر بند الموازنة",IF(I3028="مرفوض","✖ مرفوض من المدير",IF(I3028&lt;&gt;"موافق","⏳ بانتظار موافقة المدير",IF(K3028&lt;&gt;"نعم","⚠ غير مسوى مع الحسابات","✔ معتمد ومسوى")))))))))</f>
        <v/>
      </c>
      <c r="R3028">
        <f>N(R3027)+IF(A3028="عهدة",1,0)</f>
        <v/>
      </c>
      <c r="S3028">
        <f>IF(C3028="","",IF(AND(C3028&gt;=DATE(2026,9,1),C3028&lt;=DATE(2027,8,31)),(YEAR(C3028)-2026)*12+MONTH(C3028)-8,""))</f>
        <v/>
      </c>
      <c r="T3028">
        <f>IF(AND(A3028="مصروف",R3028&gt;0,I3028="موافق",S3028&lt;&gt;"",H3028&lt;&gt;""),N(G3028),0)</f>
        <v/>
      </c>
    </row>
    <row r="3029">
      <c r="A3029" s="19" t="n"/>
      <c r="B3029" s="20">
        <f>IF(A3029="","",IF(R3029=0,"⚠ أضف سطر عهدة أولًا","DMT-"&amp;TEXT(R3029,"000")))</f>
        <v/>
      </c>
      <c r="C3029" s="21" t="n"/>
      <c r="D3029" s="20">
        <f>IF(C3029="","",IF(S3029="","خارج السنة المالية",INDEX(القوائم!$D$2:$D$13,S3029)))</f>
        <v/>
      </c>
      <c r="E3029" s="22" t="n"/>
      <c r="F3029" s="23" t="n"/>
      <c r="G3029" s="23" t="n"/>
      <c r="H3029" s="22" t="n"/>
      <c r="I3029" s="19" t="n"/>
      <c r="J3029" s="21" t="n"/>
      <c r="K3029" s="19" t="n"/>
      <c r="L3029" s="19" t="n"/>
      <c r="M3029" s="21" t="n"/>
      <c r="N3029" s="22" t="n"/>
      <c r="O3029" s="24">
        <f>IF(A3029&lt;&gt;"عهدة","",SUMIFS($G$8:$G$5007,$B$8:$B$5007,B3029,$A$8:$A$5007,"مصروف",$I$8:$I$5007,"&lt;&gt;مرفوض"))</f>
        <v/>
      </c>
      <c r="P3029" s="25">
        <f>IF(A3029&lt;&gt;"عهدة","",N(F3029)-O3029)</f>
        <v/>
      </c>
      <c r="Q3029" s="26">
        <f>IF(A3029="","",IF(A3029="عهدة",IF(N(F3029)=0,"⚠ أدخل قيمة العهدة",IF(P3029&lt;0,"⛔ عجز / زيادة مصروفات "&amp;TEXT(-P3029,"#,##0"),IF(COUNTIFS($B$8:$B$5007,B3029,$A$8:$A$5007,"مصروف",$I$8:$I$5007,"&lt;&gt;مرفوض",$K$8:$K$5007,"&lt;&gt;نعم")&gt;0,"⚠ "&amp;COUNTIFS($B$8:$B$5007,B3029,$A$8:$A$5007,"مصروف",$I$8:$I$5007,"&lt;&gt;مرفوض",$K$8:$K$5007,"&lt;&gt;نعم")&amp;" مصروف غير مسوى",IF(L3029="تمت التسوية",IF(P3029=0,"✔ متوازنة وتمت التسوية","✔ تمت التسوية – متبقي "&amp;TEXT(P3029,"#,##0")),IF(P3029&gt;0,"متبقي "&amp;TEXT(P3029,"#,##0"),"✔ متوازنة"))))),IF(R3029=0,"⚠ أضف سطر عهدة أولًا",IF(OR(C3029="",N(G3029)=0),"⚠ أكمل التاريخ والقيمة",IF(S3029="","⚠ التاريخ خارج السنة المالية",IF(H3029="","⚠ اختر بند الموازنة",IF(I3029="مرفوض","✖ مرفوض من المدير",IF(I3029&lt;&gt;"موافق","⏳ بانتظار موافقة المدير",IF(K3029&lt;&gt;"نعم","⚠ غير مسوى مع الحسابات","✔ معتمد ومسوى")))))))))</f>
        <v/>
      </c>
      <c r="R3029">
        <f>N(R3028)+IF(A3029="عهدة",1,0)</f>
        <v/>
      </c>
      <c r="S3029">
        <f>IF(C3029="","",IF(AND(C3029&gt;=DATE(2026,9,1),C3029&lt;=DATE(2027,8,31)),(YEAR(C3029)-2026)*12+MONTH(C3029)-8,""))</f>
        <v/>
      </c>
      <c r="T3029">
        <f>IF(AND(A3029="مصروف",R3029&gt;0,I3029="موافق",S3029&lt;&gt;"",H3029&lt;&gt;""),N(G3029),0)</f>
        <v/>
      </c>
    </row>
    <row r="3030">
      <c r="A3030" s="19" t="n"/>
      <c r="B3030" s="20">
        <f>IF(A3030="","",IF(R3030=0,"⚠ أضف سطر عهدة أولًا","DMT-"&amp;TEXT(R3030,"000")))</f>
        <v/>
      </c>
      <c r="C3030" s="21" t="n"/>
      <c r="D3030" s="20">
        <f>IF(C3030="","",IF(S3030="","خارج السنة المالية",INDEX(القوائم!$D$2:$D$13,S3030)))</f>
        <v/>
      </c>
      <c r="E3030" s="22" t="n"/>
      <c r="F3030" s="23" t="n"/>
      <c r="G3030" s="23" t="n"/>
      <c r="H3030" s="22" t="n"/>
      <c r="I3030" s="19" t="n"/>
      <c r="J3030" s="21" t="n"/>
      <c r="K3030" s="19" t="n"/>
      <c r="L3030" s="19" t="n"/>
      <c r="M3030" s="21" t="n"/>
      <c r="N3030" s="22" t="n"/>
      <c r="O3030" s="24">
        <f>IF(A3030&lt;&gt;"عهدة","",SUMIFS($G$8:$G$5007,$B$8:$B$5007,B3030,$A$8:$A$5007,"مصروف",$I$8:$I$5007,"&lt;&gt;مرفوض"))</f>
        <v/>
      </c>
      <c r="P3030" s="25">
        <f>IF(A3030&lt;&gt;"عهدة","",N(F3030)-O3030)</f>
        <v/>
      </c>
      <c r="Q3030" s="26">
        <f>IF(A3030="","",IF(A3030="عهدة",IF(N(F3030)=0,"⚠ أدخل قيمة العهدة",IF(P3030&lt;0,"⛔ عجز / زيادة مصروفات "&amp;TEXT(-P3030,"#,##0"),IF(COUNTIFS($B$8:$B$5007,B3030,$A$8:$A$5007,"مصروف",$I$8:$I$5007,"&lt;&gt;مرفوض",$K$8:$K$5007,"&lt;&gt;نعم")&gt;0,"⚠ "&amp;COUNTIFS($B$8:$B$5007,B3030,$A$8:$A$5007,"مصروف",$I$8:$I$5007,"&lt;&gt;مرفوض",$K$8:$K$5007,"&lt;&gt;نعم")&amp;" مصروف غير مسوى",IF(L3030="تمت التسوية",IF(P3030=0,"✔ متوازنة وتمت التسوية","✔ تمت التسوية – متبقي "&amp;TEXT(P3030,"#,##0")),IF(P3030&gt;0,"متبقي "&amp;TEXT(P3030,"#,##0"),"✔ متوازنة"))))),IF(R3030=0,"⚠ أضف سطر عهدة أولًا",IF(OR(C3030="",N(G3030)=0),"⚠ أكمل التاريخ والقيمة",IF(S3030="","⚠ التاريخ خارج السنة المالية",IF(H3030="","⚠ اختر بند الموازنة",IF(I3030="مرفوض","✖ مرفوض من المدير",IF(I3030&lt;&gt;"موافق","⏳ بانتظار موافقة المدير",IF(K3030&lt;&gt;"نعم","⚠ غير مسوى مع الحسابات","✔ معتمد ومسوى")))))))))</f>
        <v/>
      </c>
      <c r="R3030">
        <f>N(R3029)+IF(A3030="عهدة",1,0)</f>
        <v/>
      </c>
      <c r="S3030">
        <f>IF(C3030="","",IF(AND(C3030&gt;=DATE(2026,9,1),C3030&lt;=DATE(2027,8,31)),(YEAR(C3030)-2026)*12+MONTH(C3030)-8,""))</f>
        <v/>
      </c>
      <c r="T3030">
        <f>IF(AND(A3030="مصروف",R3030&gt;0,I3030="موافق",S3030&lt;&gt;"",H3030&lt;&gt;""),N(G3030),0)</f>
        <v/>
      </c>
    </row>
    <row r="3031">
      <c r="A3031" s="19" t="n"/>
      <c r="B3031" s="20">
        <f>IF(A3031="","",IF(R3031=0,"⚠ أضف سطر عهدة أولًا","DMT-"&amp;TEXT(R3031,"000")))</f>
        <v/>
      </c>
      <c r="C3031" s="21" t="n"/>
      <c r="D3031" s="20">
        <f>IF(C3031="","",IF(S3031="","خارج السنة المالية",INDEX(القوائم!$D$2:$D$13,S3031)))</f>
        <v/>
      </c>
      <c r="E3031" s="22" t="n"/>
      <c r="F3031" s="23" t="n"/>
      <c r="G3031" s="23" t="n"/>
      <c r="H3031" s="22" t="n"/>
      <c r="I3031" s="19" t="n"/>
      <c r="J3031" s="21" t="n"/>
      <c r="K3031" s="19" t="n"/>
      <c r="L3031" s="19" t="n"/>
      <c r="M3031" s="21" t="n"/>
      <c r="N3031" s="22" t="n"/>
      <c r="O3031" s="24">
        <f>IF(A3031&lt;&gt;"عهدة","",SUMIFS($G$8:$G$5007,$B$8:$B$5007,B3031,$A$8:$A$5007,"مصروف",$I$8:$I$5007,"&lt;&gt;مرفوض"))</f>
        <v/>
      </c>
      <c r="P3031" s="25">
        <f>IF(A3031&lt;&gt;"عهدة","",N(F3031)-O3031)</f>
        <v/>
      </c>
      <c r="Q3031" s="26">
        <f>IF(A3031="","",IF(A3031="عهدة",IF(N(F3031)=0,"⚠ أدخل قيمة العهدة",IF(P3031&lt;0,"⛔ عجز / زيادة مصروفات "&amp;TEXT(-P3031,"#,##0"),IF(COUNTIFS($B$8:$B$5007,B3031,$A$8:$A$5007,"مصروف",$I$8:$I$5007,"&lt;&gt;مرفوض",$K$8:$K$5007,"&lt;&gt;نعم")&gt;0,"⚠ "&amp;COUNTIFS($B$8:$B$5007,B3031,$A$8:$A$5007,"مصروف",$I$8:$I$5007,"&lt;&gt;مرفوض",$K$8:$K$5007,"&lt;&gt;نعم")&amp;" مصروف غير مسوى",IF(L3031="تمت التسوية",IF(P3031=0,"✔ متوازنة وتمت التسوية","✔ تمت التسوية – متبقي "&amp;TEXT(P3031,"#,##0")),IF(P3031&gt;0,"متبقي "&amp;TEXT(P3031,"#,##0"),"✔ متوازنة"))))),IF(R3031=0,"⚠ أضف سطر عهدة أولًا",IF(OR(C3031="",N(G3031)=0),"⚠ أكمل التاريخ والقيمة",IF(S3031="","⚠ التاريخ خارج السنة المالية",IF(H3031="","⚠ اختر بند الموازنة",IF(I3031="مرفوض","✖ مرفوض من المدير",IF(I3031&lt;&gt;"موافق","⏳ بانتظار موافقة المدير",IF(K3031&lt;&gt;"نعم","⚠ غير مسوى مع الحسابات","✔ معتمد ومسوى")))))))))</f>
        <v/>
      </c>
      <c r="R3031">
        <f>N(R3030)+IF(A3031="عهدة",1,0)</f>
        <v/>
      </c>
      <c r="S3031">
        <f>IF(C3031="","",IF(AND(C3031&gt;=DATE(2026,9,1),C3031&lt;=DATE(2027,8,31)),(YEAR(C3031)-2026)*12+MONTH(C3031)-8,""))</f>
        <v/>
      </c>
      <c r="T3031">
        <f>IF(AND(A3031="مصروف",R3031&gt;0,I3031="موافق",S3031&lt;&gt;"",H3031&lt;&gt;""),N(G3031),0)</f>
        <v/>
      </c>
    </row>
    <row r="3032">
      <c r="A3032" s="19" t="n"/>
      <c r="B3032" s="20">
        <f>IF(A3032="","",IF(R3032=0,"⚠ أضف سطر عهدة أولًا","DMT-"&amp;TEXT(R3032,"000")))</f>
        <v/>
      </c>
      <c r="C3032" s="21" t="n"/>
      <c r="D3032" s="20">
        <f>IF(C3032="","",IF(S3032="","خارج السنة المالية",INDEX(القوائم!$D$2:$D$13,S3032)))</f>
        <v/>
      </c>
      <c r="E3032" s="22" t="n"/>
      <c r="F3032" s="23" t="n"/>
      <c r="G3032" s="23" t="n"/>
      <c r="H3032" s="22" t="n"/>
      <c r="I3032" s="19" t="n"/>
      <c r="J3032" s="21" t="n"/>
      <c r="K3032" s="19" t="n"/>
      <c r="L3032" s="19" t="n"/>
      <c r="M3032" s="21" t="n"/>
      <c r="N3032" s="22" t="n"/>
      <c r="O3032" s="24">
        <f>IF(A3032&lt;&gt;"عهدة","",SUMIFS($G$8:$G$5007,$B$8:$B$5007,B3032,$A$8:$A$5007,"مصروف",$I$8:$I$5007,"&lt;&gt;مرفوض"))</f>
        <v/>
      </c>
      <c r="P3032" s="25">
        <f>IF(A3032&lt;&gt;"عهدة","",N(F3032)-O3032)</f>
        <v/>
      </c>
      <c r="Q3032" s="26">
        <f>IF(A3032="","",IF(A3032="عهدة",IF(N(F3032)=0,"⚠ أدخل قيمة العهدة",IF(P3032&lt;0,"⛔ عجز / زيادة مصروفات "&amp;TEXT(-P3032,"#,##0"),IF(COUNTIFS($B$8:$B$5007,B3032,$A$8:$A$5007,"مصروف",$I$8:$I$5007,"&lt;&gt;مرفوض",$K$8:$K$5007,"&lt;&gt;نعم")&gt;0,"⚠ "&amp;COUNTIFS($B$8:$B$5007,B3032,$A$8:$A$5007,"مصروف",$I$8:$I$5007,"&lt;&gt;مرفوض",$K$8:$K$5007,"&lt;&gt;نعم")&amp;" مصروف غير مسوى",IF(L3032="تمت التسوية",IF(P3032=0,"✔ متوازنة وتمت التسوية","✔ تمت التسوية – متبقي "&amp;TEXT(P3032,"#,##0")),IF(P3032&gt;0,"متبقي "&amp;TEXT(P3032,"#,##0"),"✔ متوازنة"))))),IF(R3032=0,"⚠ أضف سطر عهدة أولًا",IF(OR(C3032="",N(G3032)=0),"⚠ أكمل التاريخ والقيمة",IF(S3032="","⚠ التاريخ خارج السنة المالية",IF(H3032="","⚠ اختر بند الموازنة",IF(I3032="مرفوض","✖ مرفوض من المدير",IF(I3032&lt;&gt;"موافق","⏳ بانتظار موافقة المدير",IF(K3032&lt;&gt;"نعم","⚠ غير مسوى مع الحسابات","✔ معتمد ومسوى")))))))))</f>
        <v/>
      </c>
      <c r="R3032">
        <f>N(R3031)+IF(A3032="عهدة",1,0)</f>
        <v/>
      </c>
      <c r="S3032">
        <f>IF(C3032="","",IF(AND(C3032&gt;=DATE(2026,9,1),C3032&lt;=DATE(2027,8,31)),(YEAR(C3032)-2026)*12+MONTH(C3032)-8,""))</f>
        <v/>
      </c>
      <c r="T3032">
        <f>IF(AND(A3032="مصروف",R3032&gt;0,I3032="موافق",S3032&lt;&gt;"",H3032&lt;&gt;""),N(G3032),0)</f>
        <v/>
      </c>
    </row>
    <row r="3033">
      <c r="A3033" s="19" t="n"/>
      <c r="B3033" s="20">
        <f>IF(A3033="","",IF(R3033=0,"⚠ أضف سطر عهدة أولًا","DMT-"&amp;TEXT(R3033,"000")))</f>
        <v/>
      </c>
      <c r="C3033" s="21" t="n"/>
      <c r="D3033" s="20">
        <f>IF(C3033="","",IF(S3033="","خارج السنة المالية",INDEX(القوائم!$D$2:$D$13,S3033)))</f>
        <v/>
      </c>
      <c r="E3033" s="22" t="n"/>
      <c r="F3033" s="23" t="n"/>
      <c r="G3033" s="23" t="n"/>
      <c r="H3033" s="22" t="n"/>
      <c r="I3033" s="19" t="n"/>
      <c r="J3033" s="21" t="n"/>
      <c r="K3033" s="19" t="n"/>
      <c r="L3033" s="19" t="n"/>
      <c r="M3033" s="21" t="n"/>
      <c r="N3033" s="22" t="n"/>
      <c r="O3033" s="24">
        <f>IF(A3033&lt;&gt;"عهدة","",SUMIFS($G$8:$G$5007,$B$8:$B$5007,B3033,$A$8:$A$5007,"مصروف",$I$8:$I$5007,"&lt;&gt;مرفوض"))</f>
        <v/>
      </c>
      <c r="P3033" s="25">
        <f>IF(A3033&lt;&gt;"عهدة","",N(F3033)-O3033)</f>
        <v/>
      </c>
      <c r="Q3033" s="26">
        <f>IF(A3033="","",IF(A3033="عهدة",IF(N(F3033)=0,"⚠ أدخل قيمة العهدة",IF(P3033&lt;0,"⛔ عجز / زيادة مصروفات "&amp;TEXT(-P3033,"#,##0"),IF(COUNTIFS($B$8:$B$5007,B3033,$A$8:$A$5007,"مصروف",$I$8:$I$5007,"&lt;&gt;مرفوض",$K$8:$K$5007,"&lt;&gt;نعم")&gt;0,"⚠ "&amp;COUNTIFS($B$8:$B$5007,B3033,$A$8:$A$5007,"مصروف",$I$8:$I$5007,"&lt;&gt;مرفوض",$K$8:$K$5007,"&lt;&gt;نعم")&amp;" مصروف غير مسوى",IF(L3033="تمت التسوية",IF(P3033=0,"✔ متوازنة وتمت التسوية","✔ تمت التسوية – متبقي "&amp;TEXT(P3033,"#,##0")),IF(P3033&gt;0,"متبقي "&amp;TEXT(P3033,"#,##0"),"✔ متوازنة"))))),IF(R3033=0,"⚠ أضف سطر عهدة أولًا",IF(OR(C3033="",N(G3033)=0),"⚠ أكمل التاريخ والقيمة",IF(S3033="","⚠ التاريخ خارج السنة المالية",IF(H3033="","⚠ اختر بند الموازنة",IF(I3033="مرفوض","✖ مرفوض من المدير",IF(I3033&lt;&gt;"موافق","⏳ بانتظار موافقة المدير",IF(K3033&lt;&gt;"نعم","⚠ غير مسوى مع الحسابات","✔ معتمد ومسوى")))))))))</f>
        <v/>
      </c>
      <c r="R3033">
        <f>N(R3032)+IF(A3033="عهدة",1,0)</f>
        <v/>
      </c>
      <c r="S3033">
        <f>IF(C3033="","",IF(AND(C3033&gt;=DATE(2026,9,1),C3033&lt;=DATE(2027,8,31)),(YEAR(C3033)-2026)*12+MONTH(C3033)-8,""))</f>
        <v/>
      </c>
      <c r="T3033">
        <f>IF(AND(A3033="مصروف",R3033&gt;0,I3033="موافق",S3033&lt;&gt;"",H3033&lt;&gt;""),N(G3033),0)</f>
        <v/>
      </c>
    </row>
    <row r="3034">
      <c r="A3034" s="19" t="n"/>
      <c r="B3034" s="20">
        <f>IF(A3034="","",IF(R3034=0,"⚠ أضف سطر عهدة أولًا","DMT-"&amp;TEXT(R3034,"000")))</f>
        <v/>
      </c>
      <c r="C3034" s="21" t="n"/>
      <c r="D3034" s="20">
        <f>IF(C3034="","",IF(S3034="","خارج السنة المالية",INDEX(القوائم!$D$2:$D$13,S3034)))</f>
        <v/>
      </c>
      <c r="E3034" s="22" t="n"/>
      <c r="F3034" s="23" t="n"/>
      <c r="G3034" s="23" t="n"/>
      <c r="H3034" s="22" t="n"/>
      <c r="I3034" s="19" t="n"/>
      <c r="J3034" s="21" t="n"/>
      <c r="K3034" s="19" t="n"/>
      <c r="L3034" s="19" t="n"/>
      <c r="M3034" s="21" t="n"/>
      <c r="N3034" s="22" t="n"/>
      <c r="O3034" s="24">
        <f>IF(A3034&lt;&gt;"عهدة","",SUMIFS($G$8:$G$5007,$B$8:$B$5007,B3034,$A$8:$A$5007,"مصروف",$I$8:$I$5007,"&lt;&gt;مرفوض"))</f>
        <v/>
      </c>
      <c r="P3034" s="25">
        <f>IF(A3034&lt;&gt;"عهدة","",N(F3034)-O3034)</f>
        <v/>
      </c>
      <c r="Q3034" s="26">
        <f>IF(A3034="","",IF(A3034="عهدة",IF(N(F3034)=0,"⚠ أدخل قيمة العهدة",IF(P3034&lt;0,"⛔ عجز / زيادة مصروفات "&amp;TEXT(-P3034,"#,##0"),IF(COUNTIFS($B$8:$B$5007,B3034,$A$8:$A$5007,"مصروف",$I$8:$I$5007,"&lt;&gt;مرفوض",$K$8:$K$5007,"&lt;&gt;نعم")&gt;0,"⚠ "&amp;COUNTIFS($B$8:$B$5007,B3034,$A$8:$A$5007,"مصروف",$I$8:$I$5007,"&lt;&gt;مرفوض",$K$8:$K$5007,"&lt;&gt;نعم")&amp;" مصروف غير مسوى",IF(L3034="تمت التسوية",IF(P3034=0,"✔ متوازنة وتمت التسوية","✔ تمت التسوية – متبقي "&amp;TEXT(P3034,"#,##0")),IF(P3034&gt;0,"متبقي "&amp;TEXT(P3034,"#,##0"),"✔ متوازنة"))))),IF(R3034=0,"⚠ أضف سطر عهدة أولًا",IF(OR(C3034="",N(G3034)=0),"⚠ أكمل التاريخ والقيمة",IF(S3034="","⚠ التاريخ خارج السنة المالية",IF(H3034="","⚠ اختر بند الموازنة",IF(I3034="مرفوض","✖ مرفوض من المدير",IF(I3034&lt;&gt;"موافق","⏳ بانتظار موافقة المدير",IF(K3034&lt;&gt;"نعم","⚠ غير مسوى مع الحسابات","✔ معتمد ومسوى")))))))))</f>
        <v/>
      </c>
      <c r="R3034">
        <f>N(R3033)+IF(A3034="عهدة",1,0)</f>
        <v/>
      </c>
      <c r="S3034">
        <f>IF(C3034="","",IF(AND(C3034&gt;=DATE(2026,9,1),C3034&lt;=DATE(2027,8,31)),(YEAR(C3034)-2026)*12+MONTH(C3034)-8,""))</f>
        <v/>
      </c>
      <c r="T3034">
        <f>IF(AND(A3034="مصروف",R3034&gt;0,I3034="موافق",S3034&lt;&gt;"",H3034&lt;&gt;""),N(G3034),0)</f>
        <v/>
      </c>
    </row>
    <row r="3035">
      <c r="A3035" s="19" t="n"/>
      <c r="B3035" s="20">
        <f>IF(A3035="","",IF(R3035=0,"⚠ أضف سطر عهدة أولًا","DMT-"&amp;TEXT(R3035,"000")))</f>
        <v/>
      </c>
      <c r="C3035" s="21" t="n"/>
      <c r="D3035" s="20">
        <f>IF(C3035="","",IF(S3035="","خارج السنة المالية",INDEX(القوائم!$D$2:$D$13,S3035)))</f>
        <v/>
      </c>
      <c r="E3035" s="22" t="n"/>
      <c r="F3035" s="23" t="n"/>
      <c r="G3035" s="23" t="n"/>
      <c r="H3035" s="22" t="n"/>
      <c r="I3035" s="19" t="n"/>
      <c r="J3035" s="21" t="n"/>
      <c r="K3035" s="19" t="n"/>
      <c r="L3035" s="19" t="n"/>
      <c r="M3035" s="21" t="n"/>
      <c r="N3035" s="22" t="n"/>
      <c r="O3035" s="24">
        <f>IF(A3035&lt;&gt;"عهدة","",SUMIFS($G$8:$G$5007,$B$8:$B$5007,B3035,$A$8:$A$5007,"مصروف",$I$8:$I$5007,"&lt;&gt;مرفوض"))</f>
        <v/>
      </c>
      <c r="P3035" s="25">
        <f>IF(A3035&lt;&gt;"عهدة","",N(F3035)-O3035)</f>
        <v/>
      </c>
      <c r="Q3035" s="26">
        <f>IF(A3035="","",IF(A3035="عهدة",IF(N(F3035)=0,"⚠ أدخل قيمة العهدة",IF(P3035&lt;0,"⛔ عجز / زيادة مصروفات "&amp;TEXT(-P3035,"#,##0"),IF(COUNTIFS($B$8:$B$5007,B3035,$A$8:$A$5007,"مصروف",$I$8:$I$5007,"&lt;&gt;مرفوض",$K$8:$K$5007,"&lt;&gt;نعم")&gt;0,"⚠ "&amp;COUNTIFS($B$8:$B$5007,B3035,$A$8:$A$5007,"مصروف",$I$8:$I$5007,"&lt;&gt;مرفوض",$K$8:$K$5007,"&lt;&gt;نعم")&amp;" مصروف غير مسوى",IF(L3035="تمت التسوية",IF(P3035=0,"✔ متوازنة وتمت التسوية","✔ تمت التسوية – متبقي "&amp;TEXT(P3035,"#,##0")),IF(P3035&gt;0,"متبقي "&amp;TEXT(P3035,"#,##0"),"✔ متوازنة"))))),IF(R3035=0,"⚠ أضف سطر عهدة أولًا",IF(OR(C3035="",N(G3035)=0),"⚠ أكمل التاريخ والقيمة",IF(S3035="","⚠ التاريخ خارج السنة المالية",IF(H3035="","⚠ اختر بند الموازنة",IF(I3035="مرفوض","✖ مرفوض من المدير",IF(I3035&lt;&gt;"موافق","⏳ بانتظار موافقة المدير",IF(K3035&lt;&gt;"نعم","⚠ غير مسوى مع الحسابات","✔ معتمد ومسوى")))))))))</f>
        <v/>
      </c>
      <c r="R3035">
        <f>N(R3034)+IF(A3035="عهدة",1,0)</f>
        <v/>
      </c>
      <c r="S3035">
        <f>IF(C3035="","",IF(AND(C3035&gt;=DATE(2026,9,1),C3035&lt;=DATE(2027,8,31)),(YEAR(C3035)-2026)*12+MONTH(C3035)-8,""))</f>
        <v/>
      </c>
      <c r="T3035">
        <f>IF(AND(A3035="مصروف",R3035&gt;0,I3035="موافق",S3035&lt;&gt;"",H3035&lt;&gt;""),N(G3035),0)</f>
        <v/>
      </c>
    </row>
    <row r="3036">
      <c r="A3036" s="19" t="n"/>
      <c r="B3036" s="20">
        <f>IF(A3036="","",IF(R3036=0,"⚠ أضف سطر عهدة أولًا","DMT-"&amp;TEXT(R3036,"000")))</f>
        <v/>
      </c>
      <c r="C3036" s="21" t="n"/>
      <c r="D3036" s="20">
        <f>IF(C3036="","",IF(S3036="","خارج السنة المالية",INDEX(القوائم!$D$2:$D$13,S3036)))</f>
        <v/>
      </c>
      <c r="E3036" s="22" t="n"/>
      <c r="F3036" s="23" t="n"/>
      <c r="G3036" s="23" t="n"/>
      <c r="H3036" s="22" t="n"/>
      <c r="I3036" s="19" t="n"/>
      <c r="J3036" s="21" t="n"/>
      <c r="K3036" s="19" t="n"/>
      <c r="L3036" s="19" t="n"/>
      <c r="M3036" s="21" t="n"/>
      <c r="N3036" s="22" t="n"/>
      <c r="O3036" s="24">
        <f>IF(A3036&lt;&gt;"عهدة","",SUMIFS($G$8:$G$5007,$B$8:$B$5007,B3036,$A$8:$A$5007,"مصروف",$I$8:$I$5007,"&lt;&gt;مرفوض"))</f>
        <v/>
      </c>
      <c r="P3036" s="25">
        <f>IF(A3036&lt;&gt;"عهدة","",N(F3036)-O3036)</f>
        <v/>
      </c>
      <c r="Q3036" s="26">
        <f>IF(A3036="","",IF(A3036="عهدة",IF(N(F3036)=0,"⚠ أدخل قيمة العهدة",IF(P3036&lt;0,"⛔ عجز / زيادة مصروفات "&amp;TEXT(-P3036,"#,##0"),IF(COUNTIFS($B$8:$B$5007,B3036,$A$8:$A$5007,"مصروف",$I$8:$I$5007,"&lt;&gt;مرفوض",$K$8:$K$5007,"&lt;&gt;نعم")&gt;0,"⚠ "&amp;COUNTIFS($B$8:$B$5007,B3036,$A$8:$A$5007,"مصروف",$I$8:$I$5007,"&lt;&gt;مرفوض",$K$8:$K$5007,"&lt;&gt;نعم")&amp;" مصروف غير مسوى",IF(L3036="تمت التسوية",IF(P3036=0,"✔ متوازنة وتمت التسوية","✔ تمت التسوية – متبقي "&amp;TEXT(P3036,"#,##0")),IF(P3036&gt;0,"متبقي "&amp;TEXT(P3036,"#,##0"),"✔ متوازنة"))))),IF(R3036=0,"⚠ أضف سطر عهدة أولًا",IF(OR(C3036="",N(G3036)=0),"⚠ أكمل التاريخ والقيمة",IF(S3036="","⚠ التاريخ خارج السنة المالية",IF(H3036="","⚠ اختر بند الموازنة",IF(I3036="مرفوض","✖ مرفوض من المدير",IF(I3036&lt;&gt;"موافق","⏳ بانتظار موافقة المدير",IF(K3036&lt;&gt;"نعم","⚠ غير مسوى مع الحسابات","✔ معتمد ومسوى")))))))))</f>
        <v/>
      </c>
      <c r="R3036">
        <f>N(R3035)+IF(A3036="عهدة",1,0)</f>
        <v/>
      </c>
      <c r="S3036">
        <f>IF(C3036="","",IF(AND(C3036&gt;=DATE(2026,9,1),C3036&lt;=DATE(2027,8,31)),(YEAR(C3036)-2026)*12+MONTH(C3036)-8,""))</f>
        <v/>
      </c>
      <c r="T3036">
        <f>IF(AND(A3036="مصروف",R3036&gt;0,I3036="موافق",S3036&lt;&gt;"",H3036&lt;&gt;""),N(G3036),0)</f>
        <v/>
      </c>
    </row>
    <row r="3037">
      <c r="A3037" s="19" t="n"/>
      <c r="B3037" s="20">
        <f>IF(A3037="","",IF(R3037=0,"⚠ أضف سطر عهدة أولًا","DMT-"&amp;TEXT(R3037,"000")))</f>
        <v/>
      </c>
      <c r="C3037" s="21" t="n"/>
      <c r="D3037" s="20">
        <f>IF(C3037="","",IF(S3037="","خارج السنة المالية",INDEX(القوائم!$D$2:$D$13,S3037)))</f>
        <v/>
      </c>
      <c r="E3037" s="22" t="n"/>
      <c r="F3037" s="23" t="n"/>
      <c r="G3037" s="23" t="n"/>
      <c r="H3037" s="22" t="n"/>
      <c r="I3037" s="19" t="n"/>
      <c r="J3037" s="21" t="n"/>
      <c r="K3037" s="19" t="n"/>
      <c r="L3037" s="19" t="n"/>
      <c r="M3037" s="21" t="n"/>
      <c r="N3037" s="22" t="n"/>
      <c r="O3037" s="24">
        <f>IF(A3037&lt;&gt;"عهدة","",SUMIFS($G$8:$G$5007,$B$8:$B$5007,B3037,$A$8:$A$5007,"مصروف",$I$8:$I$5007,"&lt;&gt;مرفوض"))</f>
        <v/>
      </c>
      <c r="P3037" s="25">
        <f>IF(A3037&lt;&gt;"عهدة","",N(F3037)-O3037)</f>
        <v/>
      </c>
      <c r="Q3037" s="26">
        <f>IF(A3037="","",IF(A3037="عهدة",IF(N(F3037)=0,"⚠ أدخل قيمة العهدة",IF(P3037&lt;0,"⛔ عجز / زيادة مصروفات "&amp;TEXT(-P3037,"#,##0"),IF(COUNTIFS($B$8:$B$5007,B3037,$A$8:$A$5007,"مصروف",$I$8:$I$5007,"&lt;&gt;مرفوض",$K$8:$K$5007,"&lt;&gt;نعم")&gt;0,"⚠ "&amp;COUNTIFS($B$8:$B$5007,B3037,$A$8:$A$5007,"مصروف",$I$8:$I$5007,"&lt;&gt;مرفوض",$K$8:$K$5007,"&lt;&gt;نعم")&amp;" مصروف غير مسوى",IF(L3037="تمت التسوية",IF(P3037=0,"✔ متوازنة وتمت التسوية","✔ تمت التسوية – متبقي "&amp;TEXT(P3037,"#,##0")),IF(P3037&gt;0,"متبقي "&amp;TEXT(P3037,"#,##0"),"✔ متوازنة"))))),IF(R3037=0,"⚠ أضف سطر عهدة أولًا",IF(OR(C3037="",N(G3037)=0),"⚠ أكمل التاريخ والقيمة",IF(S3037="","⚠ التاريخ خارج السنة المالية",IF(H3037="","⚠ اختر بند الموازنة",IF(I3037="مرفوض","✖ مرفوض من المدير",IF(I3037&lt;&gt;"موافق","⏳ بانتظار موافقة المدير",IF(K3037&lt;&gt;"نعم","⚠ غير مسوى مع الحسابات","✔ معتمد ومسوى")))))))))</f>
        <v/>
      </c>
      <c r="R3037">
        <f>N(R3036)+IF(A3037="عهدة",1,0)</f>
        <v/>
      </c>
      <c r="S3037">
        <f>IF(C3037="","",IF(AND(C3037&gt;=DATE(2026,9,1),C3037&lt;=DATE(2027,8,31)),(YEAR(C3037)-2026)*12+MONTH(C3037)-8,""))</f>
        <v/>
      </c>
      <c r="T3037">
        <f>IF(AND(A3037="مصروف",R3037&gt;0,I3037="موافق",S3037&lt;&gt;"",H3037&lt;&gt;""),N(G3037),0)</f>
        <v/>
      </c>
    </row>
    <row r="3038">
      <c r="A3038" s="19" t="n"/>
      <c r="B3038" s="20">
        <f>IF(A3038="","",IF(R3038=0,"⚠ أضف سطر عهدة أولًا","DMT-"&amp;TEXT(R3038,"000")))</f>
        <v/>
      </c>
      <c r="C3038" s="21" t="n"/>
      <c r="D3038" s="20">
        <f>IF(C3038="","",IF(S3038="","خارج السنة المالية",INDEX(القوائم!$D$2:$D$13,S3038)))</f>
        <v/>
      </c>
      <c r="E3038" s="22" t="n"/>
      <c r="F3038" s="23" t="n"/>
      <c r="G3038" s="23" t="n"/>
      <c r="H3038" s="22" t="n"/>
      <c r="I3038" s="19" t="n"/>
      <c r="J3038" s="21" t="n"/>
      <c r="K3038" s="19" t="n"/>
      <c r="L3038" s="19" t="n"/>
      <c r="M3038" s="21" t="n"/>
      <c r="N3038" s="22" t="n"/>
      <c r="O3038" s="24">
        <f>IF(A3038&lt;&gt;"عهدة","",SUMIFS($G$8:$G$5007,$B$8:$B$5007,B3038,$A$8:$A$5007,"مصروف",$I$8:$I$5007,"&lt;&gt;مرفوض"))</f>
        <v/>
      </c>
      <c r="P3038" s="25">
        <f>IF(A3038&lt;&gt;"عهدة","",N(F3038)-O3038)</f>
        <v/>
      </c>
      <c r="Q3038" s="26">
        <f>IF(A3038="","",IF(A3038="عهدة",IF(N(F3038)=0,"⚠ أدخل قيمة العهدة",IF(P3038&lt;0,"⛔ عجز / زيادة مصروفات "&amp;TEXT(-P3038,"#,##0"),IF(COUNTIFS($B$8:$B$5007,B3038,$A$8:$A$5007,"مصروف",$I$8:$I$5007,"&lt;&gt;مرفوض",$K$8:$K$5007,"&lt;&gt;نعم")&gt;0,"⚠ "&amp;COUNTIFS($B$8:$B$5007,B3038,$A$8:$A$5007,"مصروف",$I$8:$I$5007,"&lt;&gt;مرفوض",$K$8:$K$5007,"&lt;&gt;نعم")&amp;" مصروف غير مسوى",IF(L3038="تمت التسوية",IF(P3038=0,"✔ متوازنة وتمت التسوية","✔ تمت التسوية – متبقي "&amp;TEXT(P3038,"#,##0")),IF(P3038&gt;0,"متبقي "&amp;TEXT(P3038,"#,##0"),"✔ متوازنة"))))),IF(R3038=0,"⚠ أضف سطر عهدة أولًا",IF(OR(C3038="",N(G3038)=0),"⚠ أكمل التاريخ والقيمة",IF(S3038="","⚠ التاريخ خارج السنة المالية",IF(H3038="","⚠ اختر بند الموازنة",IF(I3038="مرفوض","✖ مرفوض من المدير",IF(I3038&lt;&gt;"موافق","⏳ بانتظار موافقة المدير",IF(K3038&lt;&gt;"نعم","⚠ غير مسوى مع الحسابات","✔ معتمد ومسوى")))))))))</f>
        <v/>
      </c>
      <c r="R3038">
        <f>N(R3037)+IF(A3038="عهدة",1,0)</f>
        <v/>
      </c>
      <c r="S3038">
        <f>IF(C3038="","",IF(AND(C3038&gt;=DATE(2026,9,1),C3038&lt;=DATE(2027,8,31)),(YEAR(C3038)-2026)*12+MONTH(C3038)-8,""))</f>
        <v/>
      </c>
      <c r="T3038">
        <f>IF(AND(A3038="مصروف",R3038&gt;0,I3038="موافق",S3038&lt;&gt;"",H3038&lt;&gt;""),N(G3038),0)</f>
        <v/>
      </c>
    </row>
    <row r="3039">
      <c r="A3039" s="19" t="n"/>
      <c r="B3039" s="20">
        <f>IF(A3039="","",IF(R3039=0,"⚠ أضف سطر عهدة أولًا","DMT-"&amp;TEXT(R3039,"000")))</f>
        <v/>
      </c>
      <c r="C3039" s="21" t="n"/>
      <c r="D3039" s="20">
        <f>IF(C3039="","",IF(S3039="","خارج السنة المالية",INDEX(القوائم!$D$2:$D$13,S3039)))</f>
        <v/>
      </c>
      <c r="E3039" s="22" t="n"/>
      <c r="F3039" s="23" t="n"/>
      <c r="G3039" s="23" t="n"/>
      <c r="H3039" s="22" t="n"/>
      <c r="I3039" s="19" t="n"/>
      <c r="J3039" s="21" t="n"/>
      <c r="K3039" s="19" t="n"/>
      <c r="L3039" s="19" t="n"/>
      <c r="M3039" s="21" t="n"/>
      <c r="N3039" s="22" t="n"/>
      <c r="O3039" s="24">
        <f>IF(A3039&lt;&gt;"عهدة","",SUMIFS($G$8:$G$5007,$B$8:$B$5007,B3039,$A$8:$A$5007,"مصروف",$I$8:$I$5007,"&lt;&gt;مرفوض"))</f>
        <v/>
      </c>
      <c r="P3039" s="25">
        <f>IF(A3039&lt;&gt;"عهدة","",N(F3039)-O3039)</f>
        <v/>
      </c>
      <c r="Q3039" s="26">
        <f>IF(A3039="","",IF(A3039="عهدة",IF(N(F3039)=0,"⚠ أدخل قيمة العهدة",IF(P3039&lt;0,"⛔ عجز / زيادة مصروفات "&amp;TEXT(-P3039,"#,##0"),IF(COUNTIFS($B$8:$B$5007,B3039,$A$8:$A$5007,"مصروف",$I$8:$I$5007,"&lt;&gt;مرفوض",$K$8:$K$5007,"&lt;&gt;نعم")&gt;0,"⚠ "&amp;COUNTIFS($B$8:$B$5007,B3039,$A$8:$A$5007,"مصروف",$I$8:$I$5007,"&lt;&gt;مرفوض",$K$8:$K$5007,"&lt;&gt;نعم")&amp;" مصروف غير مسوى",IF(L3039="تمت التسوية",IF(P3039=0,"✔ متوازنة وتمت التسوية","✔ تمت التسوية – متبقي "&amp;TEXT(P3039,"#,##0")),IF(P3039&gt;0,"متبقي "&amp;TEXT(P3039,"#,##0"),"✔ متوازنة"))))),IF(R3039=0,"⚠ أضف سطر عهدة أولًا",IF(OR(C3039="",N(G3039)=0),"⚠ أكمل التاريخ والقيمة",IF(S3039="","⚠ التاريخ خارج السنة المالية",IF(H3039="","⚠ اختر بند الموازنة",IF(I3039="مرفوض","✖ مرفوض من المدير",IF(I3039&lt;&gt;"موافق","⏳ بانتظار موافقة المدير",IF(K3039&lt;&gt;"نعم","⚠ غير مسوى مع الحسابات","✔ معتمد ومسوى")))))))))</f>
        <v/>
      </c>
      <c r="R3039">
        <f>N(R3038)+IF(A3039="عهدة",1,0)</f>
        <v/>
      </c>
      <c r="S3039">
        <f>IF(C3039="","",IF(AND(C3039&gt;=DATE(2026,9,1),C3039&lt;=DATE(2027,8,31)),(YEAR(C3039)-2026)*12+MONTH(C3039)-8,""))</f>
        <v/>
      </c>
      <c r="T3039">
        <f>IF(AND(A3039="مصروف",R3039&gt;0,I3039="موافق",S3039&lt;&gt;"",H3039&lt;&gt;""),N(G3039),0)</f>
        <v/>
      </c>
    </row>
    <row r="3040">
      <c r="A3040" s="19" t="n"/>
      <c r="B3040" s="20">
        <f>IF(A3040="","",IF(R3040=0,"⚠ أضف سطر عهدة أولًا","DMT-"&amp;TEXT(R3040,"000")))</f>
        <v/>
      </c>
      <c r="C3040" s="21" t="n"/>
      <c r="D3040" s="20">
        <f>IF(C3040="","",IF(S3040="","خارج السنة المالية",INDEX(القوائم!$D$2:$D$13,S3040)))</f>
        <v/>
      </c>
      <c r="E3040" s="22" t="n"/>
      <c r="F3040" s="23" t="n"/>
      <c r="G3040" s="23" t="n"/>
      <c r="H3040" s="22" t="n"/>
      <c r="I3040" s="19" t="n"/>
      <c r="J3040" s="21" t="n"/>
      <c r="K3040" s="19" t="n"/>
      <c r="L3040" s="19" t="n"/>
      <c r="M3040" s="21" t="n"/>
      <c r="N3040" s="22" t="n"/>
      <c r="O3040" s="24">
        <f>IF(A3040&lt;&gt;"عهدة","",SUMIFS($G$8:$G$5007,$B$8:$B$5007,B3040,$A$8:$A$5007,"مصروف",$I$8:$I$5007,"&lt;&gt;مرفوض"))</f>
        <v/>
      </c>
      <c r="P3040" s="25">
        <f>IF(A3040&lt;&gt;"عهدة","",N(F3040)-O3040)</f>
        <v/>
      </c>
      <c r="Q3040" s="26">
        <f>IF(A3040="","",IF(A3040="عهدة",IF(N(F3040)=0,"⚠ أدخل قيمة العهدة",IF(P3040&lt;0,"⛔ عجز / زيادة مصروفات "&amp;TEXT(-P3040,"#,##0"),IF(COUNTIFS($B$8:$B$5007,B3040,$A$8:$A$5007,"مصروف",$I$8:$I$5007,"&lt;&gt;مرفوض",$K$8:$K$5007,"&lt;&gt;نعم")&gt;0,"⚠ "&amp;COUNTIFS($B$8:$B$5007,B3040,$A$8:$A$5007,"مصروف",$I$8:$I$5007,"&lt;&gt;مرفوض",$K$8:$K$5007,"&lt;&gt;نعم")&amp;" مصروف غير مسوى",IF(L3040="تمت التسوية",IF(P3040=0,"✔ متوازنة وتمت التسوية","✔ تمت التسوية – متبقي "&amp;TEXT(P3040,"#,##0")),IF(P3040&gt;0,"متبقي "&amp;TEXT(P3040,"#,##0"),"✔ متوازنة"))))),IF(R3040=0,"⚠ أضف سطر عهدة أولًا",IF(OR(C3040="",N(G3040)=0),"⚠ أكمل التاريخ والقيمة",IF(S3040="","⚠ التاريخ خارج السنة المالية",IF(H3040="","⚠ اختر بند الموازنة",IF(I3040="مرفوض","✖ مرفوض من المدير",IF(I3040&lt;&gt;"موافق","⏳ بانتظار موافقة المدير",IF(K3040&lt;&gt;"نعم","⚠ غير مسوى مع الحسابات","✔ معتمد ومسوى")))))))))</f>
        <v/>
      </c>
      <c r="R3040">
        <f>N(R3039)+IF(A3040="عهدة",1,0)</f>
        <v/>
      </c>
      <c r="S3040">
        <f>IF(C3040="","",IF(AND(C3040&gt;=DATE(2026,9,1),C3040&lt;=DATE(2027,8,31)),(YEAR(C3040)-2026)*12+MONTH(C3040)-8,""))</f>
        <v/>
      </c>
      <c r="T3040">
        <f>IF(AND(A3040="مصروف",R3040&gt;0,I3040="موافق",S3040&lt;&gt;"",H3040&lt;&gt;""),N(G3040),0)</f>
        <v/>
      </c>
    </row>
    <row r="3041">
      <c r="A3041" s="19" t="n"/>
      <c r="B3041" s="20">
        <f>IF(A3041="","",IF(R3041=0,"⚠ أضف سطر عهدة أولًا","DMT-"&amp;TEXT(R3041,"000")))</f>
        <v/>
      </c>
      <c r="C3041" s="21" t="n"/>
      <c r="D3041" s="20">
        <f>IF(C3041="","",IF(S3041="","خارج السنة المالية",INDEX(القوائم!$D$2:$D$13,S3041)))</f>
        <v/>
      </c>
      <c r="E3041" s="22" t="n"/>
      <c r="F3041" s="23" t="n"/>
      <c r="G3041" s="23" t="n"/>
      <c r="H3041" s="22" t="n"/>
      <c r="I3041" s="19" t="n"/>
      <c r="J3041" s="21" t="n"/>
      <c r="K3041" s="19" t="n"/>
      <c r="L3041" s="19" t="n"/>
      <c r="M3041" s="21" t="n"/>
      <c r="N3041" s="22" t="n"/>
      <c r="O3041" s="24">
        <f>IF(A3041&lt;&gt;"عهدة","",SUMIFS($G$8:$G$5007,$B$8:$B$5007,B3041,$A$8:$A$5007,"مصروف",$I$8:$I$5007,"&lt;&gt;مرفوض"))</f>
        <v/>
      </c>
      <c r="P3041" s="25">
        <f>IF(A3041&lt;&gt;"عهدة","",N(F3041)-O3041)</f>
        <v/>
      </c>
      <c r="Q3041" s="26">
        <f>IF(A3041="","",IF(A3041="عهدة",IF(N(F3041)=0,"⚠ أدخل قيمة العهدة",IF(P3041&lt;0,"⛔ عجز / زيادة مصروفات "&amp;TEXT(-P3041,"#,##0"),IF(COUNTIFS($B$8:$B$5007,B3041,$A$8:$A$5007,"مصروف",$I$8:$I$5007,"&lt;&gt;مرفوض",$K$8:$K$5007,"&lt;&gt;نعم")&gt;0,"⚠ "&amp;COUNTIFS($B$8:$B$5007,B3041,$A$8:$A$5007,"مصروف",$I$8:$I$5007,"&lt;&gt;مرفوض",$K$8:$K$5007,"&lt;&gt;نعم")&amp;" مصروف غير مسوى",IF(L3041="تمت التسوية",IF(P3041=0,"✔ متوازنة وتمت التسوية","✔ تمت التسوية – متبقي "&amp;TEXT(P3041,"#,##0")),IF(P3041&gt;0,"متبقي "&amp;TEXT(P3041,"#,##0"),"✔ متوازنة"))))),IF(R3041=0,"⚠ أضف سطر عهدة أولًا",IF(OR(C3041="",N(G3041)=0),"⚠ أكمل التاريخ والقيمة",IF(S3041="","⚠ التاريخ خارج السنة المالية",IF(H3041="","⚠ اختر بند الموازنة",IF(I3041="مرفوض","✖ مرفوض من المدير",IF(I3041&lt;&gt;"موافق","⏳ بانتظار موافقة المدير",IF(K3041&lt;&gt;"نعم","⚠ غير مسوى مع الحسابات","✔ معتمد ومسوى")))))))))</f>
        <v/>
      </c>
      <c r="R3041">
        <f>N(R3040)+IF(A3041="عهدة",1,0)</f>
        <v/>
      </c>
      <c r="S3041">
        <f>IF(C3041="","",IF(AND(C3041&gt;=DATE(2026,9,1),C3041&lt;=DATE(2027,8,31)),(YEAR(C3041)-2026)*12+MONTH(C3041)-8,""))</f>
        <v/>
      </c>
      <c r="T3041">
        <f>IF(AND(A3041="مصروف",R3041&gt;0,I3041="موافق",S3041&lt;&gt;"",H3041&lt;&gt;""),N(G3041),0)</f>
        <v/>
      </c>
    </row>
    <row r="3042">
      <c r="A3042" s="19" t="n"/>
      <c r="B3042" s="20">
        <f>IF(A3042="","",IF(R3042=0,"⚠ أضف سطر عهدة أولًا","DMT-"&amp;TEXT(R3042,"000")))</f>
        <v/>
      </c>
      <c r="C3042" s="21" t="n"/>
      <c r="D3042" s="20">
        <f>IF(C3042="","",IF(S3042="","خارج السنة المالية",INDEX(القوائم!$D$2:$D$13,S3042)))</f>
        <v/>
      </c>
      <c r="E3042" s="22" t="n"/>
      <c r="F3042" s="23" t="n"/>
      <c r="G3042" s="23" t="n"/>
      <c r="H3042" s="22" t="n"/>
      <c r="I3042" s="19" t="n"/>
      <c r="J3042" s="21" t="n"/>
      <c r="K3042" s="19" t="n"/>
      <c r="L3042" s="19" t="n"/>
      <c r="M3042" s="21" t="n"/>
      <c r="N3042" s="22" t="n"/>
      <c r="O3042" s="24">
        <f>IF(A3042&lt;&gt;"عهدة","",SUMIFS($G$8:$G$5007,$B$8:$B$5007,B3042,$A$8:$A$5007,"مصروف",$I$8:$I$5007,"&lt;&gt;مرفوض"))</f>
        <v/>
      </c>
      <c r="P3042" s="25">
        <f>IF(A3042&lt;&gt;"عهدة","",N(F3042)-O3042)</f>
        <v/>
      </c>
      <c r="Q3042" s="26">
        <f>IF(A3042="","",IF(A3042="عهدة",IF(N(F3042)=0,"⚠ أدخل قيمة العهدة",IF(P3042&lt;0,"⛔ عجز / زيادة مصروفات "&amp;TEXT(-P3042,"#,##0"),IF(COUNTIFS($B$8:$B$5007,B3042,$A$8:$A$5007,"مصروف",$I$8:$I$5007,"&lt;&gt;مرفوض",$K$8:$K$5007,"&lt;&gt;نعم")&gt;0,"⚠ "&amp;COUNTIFS($B$8:$B$5007,B3042,$A$8:$A$5007,"مصروف",$I$8:$I$5007,"&lt;&gt;مرفوض",$K$8:$K$5007,"&lt;&gt;نعم")&amp;" مصروف غير مسوى",IF(L3042="تمت التسوية",IF(P3042=0,"✔ متوازنة وتمت التسوية","✔ تمت التسوية – متبقي "&amp;TEXT(P3042,"#,##0")),IF(P3042&gt;0,"متبقي "&amp;TEXT(P3042,"#,##0"),"✔ متوازنة"))))),IF(R3042=0,"⚠ أضف سطر عهدة أولًا",IF(OR(C3042="",N(G3042)=0),"⚠ أكمل التاريخ والقيمة",IF(S3042="","⚠ التاريخ خارج السنة المالية",IF(H3042="","⚠ اختر بند الموازنة",IF(I3042="مرفوض","✖ مرفوض من المدير",IF(I3042&lt;&gt;"موافق","⏳ بانتظار موافقة المدير",IF(K3042&lt;&gt;"نعم","⚠ غير مسوى مع الحسابات","✔ معتمد ومسوى")))))))))</f>
        <v/>
      </c>
      <c r="R3042">
        <f>N(R3041)+IF(A3042="عهدة",1,0)</f>
        <v/>
      </c>
      <c r="S3042">
        <f>IF(C3042="","",IF(AND(C3042&gt;=DATE(2026,9,1),C3042&lt;=DATE(2027,8,31)),(YEAR(C3042)-2026)*12+MONTH(C3042)-8,""))</f>
        <v/>
      </c>
      <c r="T3042">
        <f>IF(AND(A3042="مصروف",R3042&gt;0,I3042="موافق",S3042&lt;&gt;"",H3042&lt;&gt;""),N(G3042),0)</f>
        <v/>
      </c>
    </row>
    <row r="3043">
      <c r="A3043" s="19" t="n"/>
      <c r="B3043" s="20">
        <f>IF(A3043="","",IF(R3043=0,"⚠ أضف سطر عهدة أولًا","DMT-"&amp;TEXT(R3043,"000")))</f>
        <v/>
      </c>
      <c r="C3043" s="21" t="n"/>
      <c r="D3043" s="20">
        <f>IF(C3043="","",IF(S3043="","خارج السنة المالية",INDEX(القوائم!$D$2:$D$13,S3043)))</f>
        <v/>
      </c>
      <c r="E3043" s="22" t="n"/>
      <c r="F3043" s="23" t="n"/>
      <c r="G3043" s="23" t="n"/>
      <c r="H3043" s="22" t="n"/>
      <c r="I3043" s="19" t="n"/>
      <c r="J3043" s="21" t="n"/>
      <c r="K3043" s="19" t="n"/>
      <c r="L3043" s="19" t="n"/>
      <c r="M3043" s="21" t="n"/>
      <c r="N3043" s="22" t="n"/>
      <c r="O3043" s="24">
        <f>IF(A3043&lt;&gt;"عهدة","",SUMIFS($G$8:$G$5007,$B$8:$B$5007,B3043,$A$8:$A$5007,"مصروف",$I$8:$I$5007,"&lt;&gt;مرفوض"))</f>
        <v/>
      </c>
      <c r="P3043" s="25">
        <f>IF(A3043&lt;&gt;"عهدة","",N(F3043)-O3043)</f>
        <v/>
      </c>
      <c r="Q3043" s="26">
        <f>IF(A3043="","",IF(A3043="عهدة",IF(N(F3043)=0,"⚠ أدخل قيمة العهدة",IF(P3043&lt;0,"⛔ عجز / زيادة مصروفات "&amp;TEXT(-P3043,"#,##0"),IF(COUNTIFS($B$8:$B$5007,B3043,$A$8:$A$5007,"مصروف",$I$8:$I$5007,"&lt;&gt;مرفوض",$K$8:$K$5007,"&lt;&gt;نعم")&gt;0,"⚠ "&amp;COUNTIFS($B$8:$B$5007,B3043,$A$8:$A$5007,"مصروف",$I$8:$I$5007,"&lt;&gt;مرفوض",$K$8:$K$5007,"&lt;&gt;نعم")&amp;" مصروف غير مسوى",IF(L3043="تمت التسوية",IF(P3043=0,"✔ متوازنة وتمت التسوية","✔ تمت التسوية – متبقي "&amp;TEXT(P3043,"#,##0")),IF(P3043&gt;0,"متبقي "&amp;TEXT(P3043,"#,##0"),"✔ متوازنة"))))),IF(R3043=0,"⚠ أضف سطر عهدة أولًا",IF(OR(C3043="",N(G3043)=0),"⚠ أكمل التاريخ والقيمة",IF(S3043="","⚠ التاريخ خارج السنة المالية",IF(H3043="","⚠ اختر بند الموازنة",IF(I3043="مرفوض","✖ مرفوض من المدير",IF(I3043&lt;&gt;"موافق","⏳ بانتظار موافقة المدير",IF(K3043&lt;&gt;"نعم","⚠ غير مسوى مع الحسابات","✔ معتمد ومسوى")))))))))</f>
        <v/>
      </c>
      <c r="R3043">
        <f>N(R3042)+IF(A3043="عهدة",1,0)</f>
        <v/>
      </c>
      <c r="S3043">
        <f>IF(C3043="","",IF(AND(C3043&gt;=DATE(2026,9,1),C3043&lt;=DATE(2027,8,31)),(YEAR(C3043)-2026)*12+MONTH(C3043)-8,""))</f>
        <v/>
      </c>
      <c r="T3043">
        <f>IF(AND(A3043="مصروف",R3043&gt;0,I3043="موافق",S3043&lt;&gt;"",H3043&lt;&gt;""),N(G3043),0)</f>
        <v/>
      </c>
    </row>
    <row r="3044">
      <c r="A3044" s="19" t="n"/>
      <c r="B3044" s="20">
        <f>IF(A3044="","",IF(R3044=0,"⚠ أضف سطر عهدة أولًا","DMT-"&amp;TEXT(R3044,"000")))</f>
        <v/>
      </c>
      <c r="C3044" s="21" t="n"/>
      <c r="D3044" s="20">
        <f>IF(C3044="","",IF(S3044="","خارج السنة المالية",INDEX(القوائم!$D$2:$D$13,S3044)))</f>
        <v/>
      </c>
      <c r="E3044" s="22" t="n"/>
      <c r="F3044" s="23" t="n"/>
      <c r="G3044" s="23" t="n"/>
      <c r="H3044" s="22" t="n"/>
      <c r="I3044" s="19" t="n"/>
      <c r="J3044" s="21" t="n"/>
      <c r="K3044" s="19" t="n"/>
      <c r="L3044" s="19" t="n"/>
      <c r="M3044" s="21" t="n"/>
      <c r="N3044" s="22" t="n"/>
      <c r="O3044" s="24">
        <f>IF(A3044&lt;&gt;"عهدة","",SUMIFS($G$8:$G$5007,$B$8:$B$5007,B3044,$A$8:$A$5007,"مصروف",$I$8:$I$5007,"&lt;&gt;مرفوض"))</f>
        <v/>
      </c>
      <c r="P3044" s="25">
        <f>IF(A3044&lt;&gt;"عهدة","",N(F3044)-O3044)</f>
        <v/>
      </c>
      <c r="Q3044" s="26">
        <f>IF(A3044="","",IF(A3044="عهدة",IF(N(F3044)=0,"⚠ أدخل قيمة العهدة",IF(P3044&lt;0,"⛔ عجز / زيادة مصروفات "&amp;TEXT(-P3044,"#,##0"),IF(COUNTIFS($B$8:$B$5007,B3044,$A$8:$A$5007,"مصروف",$I$8:$I$5007,"&lt;&gt;مرفوض",$K$8:$K$5007,"&lt;&gt;نعم")&gt;0,"⚠ "&amp;COUNTIFS($B$8:$B$5007,B3044,$A$8:$A$5007,"مصروف",$I$8:$I$5007,"&lt;&gt;مرفوض",$K$8:$K$5007,"&lt;&gt;نعم")&amp;" مصروف غير مسوى",IF(L3044="تمت التسوية",IF(P3044=0,"✔ متوازنة وتمت التسوية","✔ تمت التسوية – متبقي "&amp;TEXT(P3044,"#,##0")),IF(P3044&gt;0,"متبقي "&amp;TEXT(P3044,"#,##0"),"✔ متوازنة"))))),IF(R3044=0,"⚠ أضف سطر عهدة أولًا",IF(OR(C3044="",N(G3044)=0),"⚠ أكمل التاريخ والقيمة",IF(S3044="","⚠ التاريخ خارج السنة المالية",IF(H3044="","⚠ اختر بند الموازنة",IF(I3044="مرفوض","✖ مرفوض من المدير",IF(I3044&lt;&gt;"موافق","⏳ بانتظار موافقة المدير",IF(K3044&lt;&gt;"نعم","⚠ غير مسوى مع الحسابات","✔ معتمد ومسوى")))))))))</f>
        <v/>
      </c>
      <c r="R3044">
        <f>N(R3043)+IF(A3044="عهدة",1,0)</f>
        <v/>
      </c>
      <c r="S3044">
        <f>IF(C3044="","",IF(AND(C3044&gt;=DATE(2026,9,1),C3044&lt;=DATE(2027,8,31)),(YEAR(C3044)-2026)*12+MONTH(C3044)-8,""))</f>
        <v/>
      </c>
      <c r="T3044">
        <f>IF(AND(A3044="مصروف",R3044&gt;0,I3044="موافق",S3044&lt;&gt;"",H3044&lt;&gt;""),N(G3044),0)</f>
        <v/>
      </c>
    </row>
    <row r="3045">
      <c r="A3045" s="19" t="n"/>
      <c r="B3045" s="20">
        <f>IF(A3045="","",IF(R3045=0,"⚠ أضف سطر عهدة أولًا","DMT-"&amp;TEXT(R3045,"000")))</f>
        <v/>
      </c>
      <c r="C3045" s="21" t="n"/>
      <c r="D3045" s="20">
        <f>IF(C3045="","",IF(S3045="","خارج السنة المالية",INDEX(القوائم!$D$2:$D$13,S3045)))</f>
        <v/>
      </c>
      <c r="E3045" s="22" t="n"/>
      <c r="F3045" s="23" t="n"/>
      <c r="G3045" s="23" t="n"/>
      <c r="H3045" s="22" t="n"/>
      <c r="I3045" s="19" t="n"/>
      <c r="J3045" s="21" t="n"/>
      <c r="K3045" s="19" t="n"/>
      <c r="L3045" s="19" t="n"/>
      <c r="M3045" s="21" t="n"/>
      <c r="N3045" s="22" t="n"/>
      <c r="O3045" s="24">
        <f>IF(A3045&lt;&gt;"عهدة","",SUMIFS($G$8:$G$5007,$B$8:$B$5007,B3045,$A$8:$A$5007,"مصروف",$I$8:$I$5007,"&lt;&gt;مرفوض"))</f>
        <v/>
      </c>
      <c r="P3045" s="25">
        <f>IF(A3045&lt;&gt;"عهدة","",N(F3045)-O3045)</f>
        <v/>
      </c>
      <c r="Q3045" s="26">
        <f>IF(A3045="","",IF(A3045="عهدة",IF(N(F3045)=0,"⚠ أدخل قيمة العهدة",IF(P3045&lt;0,"⛔ عجز / زيادة مصروفات "&amp;TEXT(-P3045,"#,##0"),IF(COUNTIFS($B$8:$B$5007,B3045,$A$8:$A$5007,"مصروف",$I$8:$I$5007,"&lt;&gt;مرفوض",$K$8:$K$5007,"&lt;&gt;نعم")&gt;0,"⚠ "&amp;COUNTIFS($B$8:$B$5007,B3045,$A$8:$A$5007,"مصروف",$I$8:$I$5007,"&lt;&gt;مرفوض",$K$8:$K$5007,"&lt;&gt;نعم")&amp;" مصروف غير مسوى",IF(L3045="تمت التسوية",IF(P3045=0,"✔ متوازنة وتمت التسوية","✔ تمت التسوية – متبقي "&amp;TEXT(P3045,"#,##0")),IF(P3045&gt;0,"متبقي "&amp;TEXT(P3045,"#,##0"),"✔ متوازنة"))))),IF(R3045=0,"⚠ أضف سطر عهدة أولًا",IF(OR(C3045="",N(G3045)=0),"⚠ أكمل التاريخ والقيمة",IF(S3045="","⚠ التاريخ خارج السنة المالية",IF(H3045="","⚠ اختر بند الموازنة",IF(I3045="مرفوض","✖ مرفوض من المدير",IF(I3045&lt;&gt;"موافق","⏳ بانتظار موافقة المدير",IF(K3045&lt;&gt;"نعم","⚠ غير مسوى مع الحسابات","✔ معتمد ومسوى")))))))))</f>
        <v/>
      </c>
      <c r="R3045">
        <f>N(R3044)+IF(A3045="عهدة",1,0)</f>
        <v/>
      </c>
      <c r="S3045">
        <f>IF(C3045="","",IF(AND(C3045&gt;=DATE(2026,9,1),C3045&lt;=DATE(2027,8,31)),(YEAR(C3045)-2026)*12+MONTH(C3045)-8,""))</f>
        <v/>
      </c>
      <c r="T3045">
        <f>IF(AND(A3045="مصروف",R3045&gt;0,I3045="موافق",S3045&lt;&gt;"",H3045&lt;&gt;""),N(G3045),0)</f>
        <v/>
      </c>
    </row>
    <row r="3046">
      <c r="A3046" s="19" t="n"/>
      <c r="B3046" s="20">
        <f>IF(A3046="","",IF(R3046=0,"⚠ أضف سطر عهدة أولًا","DMT-"&amp;TEXT(R3046,"000")))</f>
        <v/>
      </c>
      <c r="C3046" s="21" t="n"/>
      <c r="D3046" s="20">
        <f>IF(C3046="","",IF(S3046="","خارج السنة المالية",INDEX(القوائم!$D$2:$D$13,S3046)))</f>
        <v/>
      </c>
      <c r="E3046" s="22" t="n"/>
      <c r="F3046" s="23" t="n"/>
      <c r="G3046" s="23" t="n"/>
      <c r="H3046" s="22" t="n"/>
      <c r="I3046" s="19" t="n"/>
      <c r="J3046" s="21" t="n"/>
      <c r="K3046" s="19" t="n"/>
      <c r="L3046" s="19" t="n"/>
      <c r="M3046" s="21" t="n"/>
      <c r="N3046" s="22" t="n"/>
      <c r="O3046" s="24">
        <f>IF(A3046&lt;&gt;"عهدة","",SUMIFS($G$8:$G$5007,$B$8:$B$5007,B3046,$A$8:$A$5007,"مصروف",$I$8:$I$5007,"&lt;&gt;مرفوض"))</f>
        <v/>
      </c>
      <c r="P3046" s="25">
        <f>IF(A3046&lt;&gt;"عهدة","",N(F3046)-O3046)</f>
        <v/>
      </c>
      <c r="Q3046" s="26">
        <f>IF(A3046="","",IF(A3046="عهدة",IF(N(F3046)=0,"⚠ أدخل قيمة العهدة",IF(P3046&lt;0,"⛔ عجز / زيادة مصروفات "&amp;TEXT(-P3046,"#,##0"),IF(COUNTIFS($B$8:$B$5007,B3046,$A$8:$A$5007,"مصروف",$I$8:$I$5007,"&lt;&gt;مرفوض",$K$8:$K$5007,"&lt;&gt;نعم")&gt;0,"⚠ "&amp;COUNTIFS($B$8:$B$5007,B3046,$A$8:$A$5007,"مصروف",$I$8:$I$5007,"&lt;&gt;مرفوض",$K$8:$K$5007,"&lt;&gt;نعم")&amp;" مصروف غير مسوى",IF(L3046="تمت التسوية",IF(P3046=0,"✔ متوازنة وتمت التسوية","✔ تمت التسوية – متبقي "&amp;TEXT(P3046,"#,##0")),IF(P3046&gt;0,"متبقي "&amp;TEXT(P3046,"#,##0"),"✔ متوازنة"))))),IF(R3046=0,"⚠ أضف سطر عهدة أولًا",IF(OR(C3046="",N(G3046)=0),"⚠ أكمل التاريخ والقيمة",IF(S3046="","⚠ التاريخ خارج السنة المالية",IF(H3046="","⚠ اختر بند الموازنة",IF(I3046="مرفوض","✖ مرفوض من المدير",IF(I3046&lt;&gt;"موافق","⏳ بانتظار موافقة المدير",IF(K3046&lt;&gt;"نعم","⚠ غير مسوى مع الحسابات","✔ معتمد ومسوى")))))))))</f>
        <v/>
      </c>
      <c r="R3046">
        <f>N(R3045)+IF(A3046="عهدة",1,0)</f>
        <v/>
      </c>
      <c r="S3046">
        <f>IF(C3046="","",IF(AND(C3046&gt;=DATE(2026,9,1),C3046&lt;=DATE(2027,8,31)),(YEAR(C3046)-2026)*12+MONTH(C3046)-8,""))</f>
        <v/>
      </c>
      <c r="T3046">
        <f>IF(AND(A3046="مصروف",R3046&gt;0,I3046="موافق",S3046&lt;&gt;"",H3046&lt;&gt;""),N(G3046),0)</f>
        <v/>
      </c>
    </row>
    <row r="3047">
      <c r="A3047" s="19" t="n"/>
      <c r="B3047" s="20">
        <f>IF(A3047="","",IF(R3047=0,"⚠ أضف سطر عهدة أولًا","DMT-"&amp;TEXT(R3047,"000")))</f>
        <v/>
      </c>
      <c r="C3047" s="21" t="n"/>
      <c r="D3047" s="20">
        <f>IF(C3047="","",IF(S3047="","خارج السنة المالية",INDEX(القوائم!$D$2:$D$13,S3047)))</f>
        <v/>
      </c>
      <c r="E3047" s="22" t="n"/>
      <c r="F3047" s="23" t="n"/>
      <c r="G3047" s="23" t="n"/>
      <c r="H3047" s="22" t="n"/>
      <c r="I3047" s="19" t="n"/>
      <c r="J3047" s="21" t="n"/>
      <c r="K3047" s="19" t="n"/>
      <c r="L3047" s="19" t="n"/>
      <c r="M3047" s="21" t="n"/>
      <c r="N3047" s="22" t="n"/>
      <c r="O3047" s="24">
        <f>IF(A3047&lt;&gt;"عهدة","",SUMIFS($G$8:$G$5007,$B$8:$B$5007,B3047,$A$8:$A$5007,"مصروف",$I$8:$I$5007,"&lt;&gt;مرفوض"))</f>
        <v/>
      </c>
      <c r="P3047" s="25">
        <f>IF(A3047&lt;&gt;"عهدة","",N(F3047)-O3047)</f>
        <v/>
      </c>
      <c r="Q3047" s="26">
        <f>IF(A3047="","",IF(A3047="عهدة",IF(N(F3047)=0,"⚠ أدخل قيمة العهدة",IF(P3047&lt;0,"⛔ عجز / زيادة مصروفات "&amp;TEXT(-P3047,"#,##0"),IF(COUNTIFS($B$8:$B$5007,B3047,$A$8:$A$5007,"مصروف",$I$8:$I$5007,"&lt;&gt;مرفوض",$K$8:$K$5007,"&lt;&gt;نعم")&gt;0,"⚠ "&amp;COUNTIFS($B$8:$B$5007,B3047,$A$8:$A$5007,"مصروف",$I$8:$I$5007,"&lt;&gt;مرفوض",$K$8:$K$5007,"&lt;&gt;نعم")&amp;" مصروف غير مسوى",IF(L3047="تمت التسوية",IF(P3047=0,"✔ متوازنة وتمت التسوية","✔ تمت التسوية – متبقي "&amp;TEXT(P3047,"#,##0")),IF(P3047&gt;0,"متبقي "&amp;TEXT(P3047,"#,##0"),"✔ متوازنة"))))),IF(R3047=0,"⚠ أضف سطر عهدة أولًا",IF(OR(C3047="",N(G3047)=0),"⚠ أكمل التاريخ والقيمة",IF(S3047="","⚠ التاريخ خارج السنة المالية",IF(H3047="","⚠ اختر بند الموازنة",IF(I3047="مرفوض","✖ مرفوض من المدير",IF(I3047&lt;&gt;"موافق","⏳ بانتظار موافقة المدير",IF(K3047&lt;&gt;"نعم","⚠ غير مسوى مع الحسابات","✔ معتمد ومسوى")))))))))</f>
        <v/>
      </c>
      <c r="R3047">
        <f>N(R3046)+IF(A3047="عهدة",1,0)</f>
        <v/>
      </c>
      <c r="S3047">
        <f>IF(C3047="","",IF(AND(C3047&gt;=DATE(2026,9,1),C3047&lt;=DATE(2027,8,31)),(YEAR(C3047)-2026)*12+MONTH(C3047)-8,""))</f>
        <v/>
      </c>
      <c r="T3047">
        <f>IF(AND(A3047="مصروف",R3047&gt;0,I3047="موافق",S3047&lt;&gt;"",H3047&lt;&gt;""),N(G3047),0)</f>
        <v/>
      </c>
    </row>
    <row r="3048">
      <c r="A3048" s="19" t="n"/>
      <c r="B3048" s="20">
        <f>IF(A3048="","",IF(R3048=0,"⚠ أضف سطر عهدة أولًا","DMT-"&amp;TEXT(R3048,"000")))</f>
        <v/>
      </c>
      <c r="C3048" s="21" t="n"/>
      <c r="D3048" s="20">
        <f>IF(C3048="","",IF(S3048="","خارج السنة المالية",INDEX(القوائم!$D$2:$D$13,S3048)))</f>
        <v/>
      </c>
      <c r="E3048" s="22" t="n"/>
      <c r="F3048" s="23" t="n"/>
      <c r="G3048" s="23" t="n"/>
      <c r="H3048" s="22" t="n"/>
      <c r="I3048" s="19" t="n"/>
      <c r="J3048" s="21" t="n"/>
      <c r="K3048" s="19" t="n"/>
      <c r="L3048" s="19" t="n"/>
      <c r="M3048" s="21" t="n"/>
      <c r="N3048" s="22" t="n"/>
      <c r="O3048" s="24">
        <f>IF(A3048&lt;&gt;"عهدة","",SUMIFS($G$8:$G$5007,$B$8:$B$5007,B3048,$A$8:$A$5007,"مصروف",$I$8:$I$5007,"&lt;&gt;مرفوض"))</f>
        <v/>
      </c>
      <c r="P3048" s="25">
        <f>IF(A3048&lt;&gt;"عهدة","",N(F3048)-O3048)</f>
        <v/>
      </c>
      <c r="Q3048" s="26">
        <f>IF(A3048="","",IF(A3048="عهدة",IF(N(F3048)=0,"⚠ أدخل قيمة العهدة",IF(P3048&lt;0,"⛔ عجز / زيادة مصروفات "&amp;TEXT(-P3048,"#,##0"),IF(COUNTIFS($B$8:$B$5007,B3048,$A$8:$A$5007,"مصروف",$I$8:$I$5007,"&lt;&gt;مرفوض",$K$8:$K$5007,"&lt;&gt;نعم")&gt;0,"⚠ "&amp;COUNTIFS($B$8:$B$5007,B3048,$A$8:$A$5007,"مصروف",$I$8:$I$5007,"&lt;&gt;مرفوض",$K$8:$K$5007,"&lt;&gt;نعم")&amp;" مصروف غير مسوى",IF(L3048="تمت التسوية",IF(P3048=0,"✔ متوازنة وتمت التسوية","✔ تمت التسوية – متبقي "&amp;TEXT(P3048,"#,##0")),IF(P3048&gt;0,"متبقي "&amp;TEXT(P3048,"#,##0"),"✔ متوازنة"))))),IF(R3048=0,"⚠ أضف سطر عهدة أولًا",IF(OR(C3048="",N(G3048)=0),"⚠ أكمل التاريخ والقيمة",IF(S3048="","⚠ التاريخ خارج السنة المالية",IF(H3048="","⚠ اختر بند الموازنة",IF(I3048="مرفوض","✖ مرفوض من المدير",IF(I3048&lt;&gt;"موافق","⏳ بانتظار موافقة المدير",IF(K3048&lt;&gt;"نعم","⚠ غير مسوى مع الحسابات","✔ معتمد ومسوى")))))))))</f>
        <v/>
      </c>
      <c r="R3048">
        <f>N(R3047)+IF(A3048="عهدة",1,0)</f>
        <v/>
      </c>
      <c r="S3048">
        <f>IF(C3048="","",IF(AND(C3048&gt;=DATE(2026,9,1),C3048&lt;=DATE(2027,8,31)),(YEAR(C3048)-2026)*12+MONTH(C3048)-8,""))</f>
        <v/>
      </c>
      <c r="T3048">
        <f>IF(AND(A3048="مصروف",R3048&gt;0,I3048="موافق",S3048&lt;&gt;"",H3048&lt;&gt;""),N(G3048),0)</f>
        <v/>
      </c>
    </row>
    <row r="3049">
      <c r="A3049" s="19" t="n"/>
      <c r="B3049" s="20">
        <f>IF(A3049="","",IF(R3049=0,"⚠ أضف سطر عهدة أولًا","DMT-"&amp;TEXT(R3049,"000")))</f>
        <v/>
      </c>
      <c r="C3049" s="21" t="n"/>
      <c r="D3049" s="20">
        <f>IF(C3049="","",IF(S3049="","خارج السنة المالية",INDEX(القوائم!$D$2:$D$13,S3049)))</f>
        <v/>
      </c>
      <c r="E3049" s="22" t="n"/>
      <c r="F3049" s="23" t="n"/>
      <c r="G3049" s="23" t="n"/>
      <c r="H3049" s="22" t="n"/>
      <c r="I3049" s="19" t="n"/>
      <c r="J3049" s="21" t="n"/>
      <c r="K3049" s="19" t="n"/>
      <c r="L3049" s="19" t="n"/>
      <c r="M3049" s="21" t="n"/>
      <c r="N3049" s="22" t="n"/>
      <c r="O3049" s="24">
        <f>IF(A3049&lt;&gt;"عهدة","",SUMIFS($G$8:$G$5007,$B$8:$B$5007,B3049,$A$8:$A$5007,"مصروف",$I$8:$I$5007,"&lt;&gt;مرفوض"))</f>
        <v/>
      </c>
      <c r="P3049" s="25">
        <f>IF(A3049&lt;&gt;"عهدة","",N(F3049)-O3049)</f>
        <v/>
      </c>
      <c r="Q3049" s="26">
        <f>IF(A3049="","",IF(A3049="عهدة",IF(N(F3049)=0,"⚠ أدخل قيمة العهدة",IF(P3049&lt;0,"⛔ عجز / زيادة مصروفات "&amp;TEXT(-P3049,"#,##0"),IF(COUNTIFS($B$8:$B$5007,B3049,$A$8:$A$5007,"مصروف",$I$8:$I$5007,"&lt;&gt;مرفوض",$K$8:$K$5007,"&lt;&gt;نعم")&gt;0,"⚠ "&amp;COUNTIFS($B$8:$B$5007,B3049,$A$8:$A$5007,"مصروف",$I$8:$I$5007,"&lt;&gt;مرفوض",$K$8:$K$5007,"&lt;&gt;نعم")&amp;" مصروف غير مسوى",IF(L3049="تمت التسوية",IF(P3049=0,"✔ متوازنة وتمت التسوية","✔ تمت التسوية – متبقي "&amp;TEXT(P3049,"#,##0")),IF(P3049&gt;0,"متبقي "&amp;TEXT(P3049,"#,##0"),"✔ متوازنة"))))),IF(R3049=0,"⚠ أضف سطر عهدة أولًا",IF(OR(C3049="",N(G3049)=0),"⚠ أكمل التاريخ والقيمة",IF(S3049="","⚠ التاريخ خارج السنة المالية",IF(H3049="","⚠ اختر بند الموازنة",IF(I3049="مرفوض","✖ مرفوض من المدير",IF(I3049&lt;&gt;"موافق","⏳ بانتظار موافقة المدير",IF(K3049&lt;&gt;"نعم","⚠ غير مسوى مع الحسابات","✔ معتمد ومسوى")))))))))</f>
        <v/>
      </c>
      <c r="R3049">
        <f>N(R3048)+IF(A3049="عهدة",1,0)</f>
        <v/>
      </c>
      <c r="S3049">
        <f>IF(C3049="","",IF(AND(C3049&gt;=DATE(2026,9,1),C3049&lt;=DATE(2027,8,31)),(YEAR(C3049)-2026)*12+MONTH(C3049)-8,""))</f>
        <v/>
      </c>
      <c r="T3049">
        <f>IF(AND(A3049="مصروف",R3049&gt;0,I3049="موافق",S3049&lt;&gt;"",H3049&lt;&gt;""),N(G3049),0)</f>
        <v/>
      </c>
    </row>
    <row r="3050">
      <c r="A3050" s="19" t="n"/>
      <c r="B3050" s="20">
        <f>IF(A3050="","",IF(R3050=0,"⚠ أضف سطر عهدة أولًا","DMT-"&amp;TEXT(R3050,"000")))</f>
        <v/>
      </c>
      <c r="C3050" s="21" t="n"/>
      <c r="D3050" s="20">
        <f>IF(C3050="","",IF(S3050="","خارج السنة المالية",INDEX(القوائم!$D$2:$D$13,S3050)))</f>
        <v/>
      </c>
      <c r="E3050" s="22" t="n"/>
      <c r="F3050" s="23" t="n"/>
      <c r="G3050" s="23" t="n"/>
      <c r="H3050" s="22" t="n"/>
      <c r="I3050" s="19" t="n"/>
      <c r="J3050" s="21" t="n"/>
      <c r="K3050" s="19" t="n"/>
      <c r="L3050" s="19" t="n"/>
      <c r="M3050" s="21" t="n"/>
      <c r="N3050" s="22" t="n"/>
      <c r="O3050" s="24">
        <f>IF(A3050&lt;&gt;"عهدة","",SUMIFS($G$8:$G$5007,$B$8:$B$5007,B3050,$A$8:$A$5007,"مصروف",$I$8:$I$5007,"&lt;&gt;مرفوض"))</f>
        <v/>
      </c>
      <c r="P3050" s="25">
        <f>IF(A3050&lt;&gt;"عهدة","",N(F3050)-O3050)</f>
        <v/>
      </c>
      <c r="Q3050" s="26">
        <f>IF(A3050="","",IF(A3050="عهدة",IF(N(F3050)=0,"⚠ أدخل قيمة العهدة",IF(P3050&lt;0,"⛔ عجز / زيادة مصروفات "&amp;TEXT(-P3050,"#,##0"),IF(COUNTIFS($B$8:$B$5007,B3050,$A$8:$A$5007,"مصروف",$I$8:$I$5007,"&lt;&gt;مرفوض",$K$8:$K$5007,"&lt;&gt;نعم")&gt;0,"⚠ "&amp;COUNTIFS($B$8:$B$5007,B3050,$A$8:$A$5007,"مصروف",$I$8:$I$5007,"&lt;&gt;مرفوض",$K$8:$K$5007,"&lt;&gt;نعم")&amp;" مصروف غير مسوى",IF(L3050="تمت التسوية",IF(P3050=0,"✔ متوازنة وتمت التسوية","✔ تمت التسوية – متبقي "&amp;TEXT(P3050,"#,##0")),IF(P3050&gt;0,"متبقي "&amp;TEXT(P3050,"#,##0"),"✔ متوازنة"))))),IF(R3050=0,"⚠ أضف سطر عهدة أولًا",IF(OR(C3050="",N(G3050)=0),"⚠ أكمل التاريخ والقيمة",IF(S3050="","⚠ التاريخ خارج السنة المالية",IF(H3050="","⚠ اختر بند الموازنة",IF(I3050="مرفوض","✖ مرفوض من المدير",IF(I3050&lt;&gt;"موافق","⏳ بانتظار موافقة المدير",IF(K3050&lt;&gt;"نعم","⚠ غير مسوى مع الحسابات","✔ معتمد ومسوى")))))))))</f>
        <v/>
      </c>
      <c r="R3050">
        <f>N(R3049)+IF(A3050="عهدة",1,0)</f>
        <v/>
      </c>
      <c r="S3050">
        <f>IF(C3050="","",IF(AND(C3050&gt;=DATE(2026,9,1),C3050&lt;=DATE(2027,8,31)),(YEAR(C3050)-2026)*12+MONTH(C3050)-8,""))</f>
        <v/>
      </c>
      <c r="T3050">
        <f>IF(AND(A3050="مصروف",R3050&gt;0,I3050="موافق",S3050&lt;&gt;"",H3050&lt;&gt;""),N(G3050),0)</f>
        <v/>
      </c>
    </row>
    <row r="3051">
      <c r="A3051" s="19" t="n"/>
      <c r="B3051" s="20">
        <f>IF(A3051="","",IF(R3051=0,"⚠ أضف سطر عهدة أولًا","DMT-"&amp;TEXT(R3051,"000")))</f>
        <v/>
      </c>
      <c r="C3051" s="21" t="n"/>
      <c r="D3051" s="20">
        <f>IF(C3051="","",IF(S3051="","خارج السنة المالية",INDEX(القوائم!$D$2:$D$13,S3051)))</f>
        <v/>
      </c>
      <c r="E3051" s="22" t="n"/>
      <c r="F3051" s="23" t="n"/>
      <c r="G3051" s="23" t="n"/>
      <c r="H3051" s="22" t="n"/>
      <c r="I3051" s="19" t="n"/>
      <c r="J3051" s="21" t="n"/>
      <c r="K3051" s="19" t="n"/>
      <c r="L3051" s="19" t="n"/>
      <c r="M3051" s="21" t="n"/>
      <c r="N3051" s="22" t="n"/>
      <c r="O3051" s="24">
        <f>IF(A3051&lt;&gt;"عهدة","",SUMIFS($G$8:$G$5007,$B$8:$B$5007,B3051,$A$8:$A$5007,"مصروف",$I$8:$I$5007,"&lt;&gt;مرفوض"))</f>
        <v/>
      </c>
      <c r="P3051" s="25">
        <f>IF(A3051&lt;&gt;"عهدة","",N(F3051)-O3051)</f>
        <v/>
      </c>
      <c r="Q3051" s="26">
        <f>IF(A3051="","",IF(A3051="عهدة",IF(N(F3051)=0,"⚠ أدخل قيمة العهدة",IF(P3051&lt;0,"⛔ عجز / زيادة مصروفات "&amp;TEXT(-P3051,"#,##0"),IF(COUNTIFS($B$8:$B$5007,B3051,$A$8:$A$5007,"مصروف",$I$8:$I$5007,"&lt;&gt;مرفوض",$K$8:$K$5007,"&lt;&gt;نعم")&gt;0,"⚠ "&amp;COUNTIFS($B$8:$B$5007,B3051,$A$8:$A$5007,"مصروف",$I$8:$I$5007,"&lt;&gt;مرفوض",$K$8:$K$5007,"&lt;&gt;نعم")&amp;" مصروف غير مسوى",IF(L3051="تمت التسوية",IF(P3051=0,"✔ متوازنة وتمت التسوية","✔ تمت التسوية – متبقي "&amp;TEXT(P3051,"#,##0")),IF(P3051&gt;0,"متبقي "&amp;TEXT(P3051,"#,##0"),"✔ متوازنة"))))),IF(R3051=0,"⚠ أضف سطر عهدة أولًا",IF(OR(C3051="",N(G3051)=0),"⚠ أكمل التاريخ والقيمة",IF(S3051="","⚠ التاريخ خارج السنة المالية",IF(H3051="","⚠ اختر بند الموازنة",IF(I3051="مرفوض","✖ مرفوض من المدير",IF(I3051&lt;&gt;"موافق","⏳ بانتظار موافقة المدير",IF(K3051&lt;&gt;"نعم","⚠ غير مسوى مع الحسابات","✔ معتمد ومسوى")))))))))</f>
        <v/>
      </c>
      <c r="R3051">
        <f>N(R3050)+IF(A3051="عهدة",1,0)</f>
        <v/>
      </c>
      <c r="S3051">
        <f>IF(C3051="","",IF(AND(C3051&gt;=DATE(2026,9,1),C3051&lt;=DATE(2027,8,31)),(YEAR(C3051)-2026)*12+MONTH(C3051)-8,""))</f>
        <v/>
      </c>
      <c r="T3051">
        <f>IF(AND(A3051="مصروف",R3051&gt;0,I3051="موافق",S3051&lt;&gt;"",H3051&lt;&gt;""),N(G3051),0)</f>
        <v/>
      </c>
    </row>
    <row r="3052">
      <c r="A3052" s="19" t="n"/>
      <c r="B3052" s="20">
        <f>IF(A3052="","",IF(R3052=0,"⚠ أضف سطر عهدة أولًا","DMT-"&amp;TEXT(R3052,"000")))</f>
        <v/>
      </c>
      <c r="C3052" s="21" t="n"/>
      <c r="D3052" s="20">
        <f>IF(C3052="","",IF(S3052="","خارج السنة المالية",INDEX(القوائم!$D$2:$D$13,S3052)))</f>
        <v/>
      </c>
      <c r="E3052" s="22" t="n"/>
      <c r="F3052" s="23" t="n"/>
      <c r="G3052" s="23" t="n"/>
      <c r="H3052" s="22" t="n"/>
      <c r="I3052" s="19" t="n"/>
      <c r="J3052" s="21" t="n"/>
      <c r="K3052" s="19" t="n"/>
      <c r="L3052" s="19" t="n"/>
      <c r="M3052" s="21" t="n"/>
      <c r="N3052" s="22" t="n"/>
      <c r="O3052" s="24">
        <f>IF(A3052&lt;&gt;"عهدة","",SUMIFS($G$8:$G$5007,$B$8:$B$5007,B3052,$A$8:$A$5007,"مصروف",$I$8:$I$5007,"&lt;&gt;مرفوض"))</f>
        <v/>
      </c>
      <c r="P3052" s="25">
        <f>IF(A3052&lt;&gt;"عهدة","",N(F3052)-O3052)</f>
        <v/>
      </c>
      <c r="Q3052" s="26">
        <f>IF(A3052="","",IF(A3052="عهدة",IF(N(F3052)=0,"⚠ أدخل قيمة العهدة",IF(P3052&lt;0,"⛔ عجز / زيادة مصروفات "&amp;TEXT(-P3052,"#,##0"),IF(COUNTIFS($B$8:$B$5007,B3052,$A$8:$A$5007,"مصروف",$I$8:$I$5007,"&lt;&gt;مرفوض",$K$8:$K$5007,"&lt;&gt;نعم")&gt;0,"⚠ "&amp;COUNTIFS($B$8:$B$5007,B3052,$A$8:$A$5007,"مصروف",$I$8:$I$5007,"&lt;&gt;مرفوض",$K$8:$K$5007,"&lt;&gt;نعم")&amp;" مصروف غير مسوى",IF(L3052="تمت التسوية",IF(P3052=0,"✔ متوازنة وتمت التسوية","✔ تمت التسوية – متبقي "&amp;TEXT(P3052,"#,##0")),IF(P3052&gt;0,"متبقي "&amp;TEXT(P3052,"#,##0"),"✔ متوازنة"))))),IF(R3052=0,"⚠ أضف سطر عهدة أولًا",IF(OR(C3052="",N(G3052)=0),"⚠ أكمل التاريخ والقيمة",IF(S3052="","⚠ التاريخ خارج السنة المالية",IF(H3052="","⚠ اختر بند الموازنة",IF(I3052="مرفوض","✖ مرفوض من المدير",IF(I3052&lt;&gt;"موافق","⏳ بانتظار موافقة المدير",IF(K3052&lt;&gt;"نعم","⚠ غير مسوى مع الحسابات","✔ معتمد ومسوى")))))))))</f>
        <v/>
      </c>
      <c r="R3052">
        <f>N(R3051)+IF(A3052="عهدة",1,0)</f>
        <v/>
      </c>
      <c r="S3052">
        <f>IF(C3052="","",IF(AND(C3052&gt;=DATE(2026,9,1),C3052&lt;=DATE(2027,8,31)),(YEAR(C3052)-2026)*12+MONTH(C3052)-8,""))</f>
        <v/>
      </c>
      <c r="T3052">
        <f>IF(AND(A3052="مصروف",R3052&gt;0,I3052="موافق",S3052&lt;&gt;"",H3052&lt;&gt;""),N(G3052),0)</f>
        <v/>
      </c>
    </row>
    <row r="3053">
      <c r="A3053" s="19" t="n"/>
      <c r="B3053" s="20">
        <f>IF(A3053="","",IF(R3053=0,"⚠ أضف سطر عهدة أولًا","DMT-"&amp;TEXT(R3053,"000")))</f>
        <v/>
      </c>
      <c r="C3053" s="21" t="n"/>
      <c r="D3053" s="20">
        <f>IF(C3053="","",IF(S3053="","خارج السنة المالية",INDEX(القوائم!$D$2:$D$13,S3053)))</f>
        <v/>
      </c>
      <c r="E3053" s="22" t="n"/>
      <c r="F3053" s="23" t="n"/>
      <c r="G3053" s="23" t="n"/>
      <c r="H3053" s="22" t="n"/>
      <c r="I3053" s="19" t="n"/>
      <c r="J3053" s="21" t="n"/>
      <c r="K3053" s="19" t="n"/>
      <c r="L3053" s="19" t="n"/>
      <c r="M3053" s="21" t="n"/>
      <c r="N3053" s="22" t="n"/>
      <c r="O3053" s="24">
        <f>IF(A3053&lt;&gt;"عهدة","",SUMIFS($G$8:$G$5007,$B$8:$B$5007,B3053,$A$8:$A$5007,"مصروف",$I$8:$I$5007,"&lt;&gt;مرفوض"))</f>
        <v/>
      </c>
      <c r="P3053" s="25">
        <f>IF(A3053&lt;&gt;"عهدة","",N(F3053)-O3053)</f>
        <v/>
      </c>
      <c r="Q3053" s="26">
        <f>IF(A3053="","",IF(A3053="عهدة",IF(N(F3053)=0,"⚠ أدخل قيمة العهدة",IF(P3053&lt;0,"⛔ عجز / زيادة مصروفات "&amp;TEXT(-P3053,"#,##0"),IF(COUNTIFS($B$8:$B$5007,B3053,$A$8:$A$5007,"مصروف",$I$8:$I$5007,"&lt;&gt;مرفوض",$K$8:$K$5007,"&lt;&gt;نعم")&gt;0,"⚠ "&amp;COUNTIFS($B$8:$B$5007,B3053,$A$8:$A$5007,"مصروف",$I$8:$I$5007,"&lt;&gt;مرفوض",$K$8:$K$5007,"&lt;&gt;نعم")&amp;" مصروف غير مسوى",IF(L3053="تمت التسوية",IF(P3053=0,"✔ متوازنة وتمت التسوية","✔ تمت التسوية – متبقي "&amp;TEXT(P3053,"#,##0")),IF(P3053&gt;0,"متبقي "&amp;TEXT(P3053,"#,##0"),"✔ متوازنة"))))),IF(R3053=0,"⚠ أضف سطر عهدة أولًا",IF(OR(C3053="",N(G3053)=0),"⚠ أكمل التاريخ والقيمة",IF(S3053="","⚠ التاريخ خارج السنة المالية",IF(H3053="","⚠ اختر بند الموازنة",IF(I3053="مرفوض","✖ مرفوض من المدير",IF(I3053&lt;&gt;"موافق","⏳ بانتظار موافقة المدير",IF(K3053&lt;&gt;"نعم","⚠ غير مسوى مع الحسابات","✔ معتمد ومسوى")))))))))</f>
        <v/>
      </c>
      <c r="R3053">
        <f>N(R3052)+IF(A3053="عهدة",1,0)</f>
        <v/>
      </c>
      <c r="S3053">
        <f>IF(C3053="","",IF(AND(C3053&gt;=DATE(2026,9,1),C3053&lt;=DATE(2027,8,31)),(YEAR(C3053)-2026)*12+MONTH(C3053)-8,""))</f>
        <v/>
      </c>
      <c r="T3053">
        <f>IF(AND(A3053="مصروف",R3053&gt;0,I3053="موافق",S3053&lt;&gt;"",H3053&lt;&gt;""),N(G3053),0)</f>
        <v/>
      </c>
    </row>
    <row r="3054">
      <c r="A3054" s="19" t="n"/>
      <c r="B3054" s="20">
        <f>IF(A3054="","",IF(R3054=0,"⚠ أضف سطر عهدة أولًا","DMT-"&amp;TEXT(R3054,"000")))</f>
        <v/>
      </c>
      <c r="C3054" s="21" t="n"/>
      <c r="D3054" s="20">
        <f>IF(C3054="","",IF(S3054="","خارج السنة المالية",INDEX(القوائم!$D$2:$D$13,S3054)))</f>
        <v/>
      </c>
      <c r="E3054" s="22" t="n"/>
      <c r="F3054" s="23" t="n"/>
      <c r="G3054" s="23" t="n"/>
      <c r="H3054" s="22" t="n"/>
      <c r="I3054" s="19" t="n"/>
      <c r="J3054" s="21" t="n"/>
      <c r="K3054" s="19" t="n"/>
      <c r="L3054" s="19" t="n"/>
      <c r="M3054" s="21" t="n"/>
      <c r="N3054" s="22" t="n"/>
      <c r="O3054" s="24">
        <f>IF(A3054&lt;&gt;"عهدة","",SUMIFS($G$8:$G$5007,$B$8:$B$5007,B3054,$A$8:$A$5007,"مصروف",$I$8:$I$5007,"&lt;&gt;مرفوض"))</f>
        <v/>
      </c>
      <c r="P3054" s="25">
        <f>IF(A3054&lt;&gt;"عهدة","",N(F3054)-O3054)</f>
        <v/>
      </c>
      <c r="Q3054" s="26">
        <f>IF(A3054="","",IF(A3054="عهدة",IF(N(F3054)=0,"⚠ أدخل قيمة العهدة",IF(P3054&lt;0,"⛔ عجز / زيادة مصروفات "&amp;TEXT(-P3054,"#,##0"),IF(COUNTIFS($B$8:$B$5007,B3054,$A$8:$A$5007,"مصروف",$I$8:$I$5007,"&lt;&gt;مرفوض",$K$8:$K$5007,"&lt;&gt;نعم")&gt;0,"⚠ "&amp;COUNTIFS($B$8:$B$5007,B3054,$A$8:$A$5007,"مصروف",$I$8:$I$5007,"&lt;&gt;مرفوض",$K$8:$K$5007,"&lt;&gt;نعم")&amp;" مصروف غير مسوى",IF(L3054="تمت التسوية",IF(P3054=0,"✔ متوازنة وتمت التسوية","✔ تمت التسوية – متبقي "&amp;TEXT(P3054,"#,##0")),IF(P3054&gt;0,"متبقي "&amp;TEXT(P3054,"#,##0"),"✔ متوازنة"))))),IF(R3054=0,"⚠ أضف سطر عهدة أولًا",IF(OR(C3054="",N(G3054)=0),"⚠ أكمل التاريخ والقيمة",IF(S3054="","⚠ التاريخ خارج السنة المالية",IF(H3054="","⚠ اختر بند الموازنة",IF(I3054="مرفوض","✖ مرفوض من المدير",IF(I3054&lt;&gt;"موافق","⏳ بانتظار موافقة المدير",IF(K3054&lt;&gt;"نعم","⚠ غير مسوى مع الحسابات","✔ معتمد ومسوى")))))))))</f>
        <v/>
      </c>
      <c r="R3054">
        <f>N(R3053)+IF(A3054="عهدة",1,0)</f>
        <v/>
      </c>
      <c r="S3054">
        <f>IF(C3054="","",IF(AND(C3054&gt;=DATE(2026,9,1),C3054&lt;=DATE(2027,8,31)),(YEAR(C3054)-2026)*12+MONTH(C3054)-8,""))</f>
        <v/>
      </c>
      <c r="T3054">
        <f>IF(AND(A3054="مصروف",R3054&gt;0,I3054="موافق",S3054&lt;&gt;"",H3054&lt;&gt;""),N(G3054),0)</f>
        <v/>
      </c>
    </row>
    <row r="3055">
      <c r="A3055" s="19" t="n"/>
      <c r="B3055" s="20">
        <f>IF(A3055="","",IF(R3055=0,"⚠ أضف سطر عهدة أولًا","DMT-"&amp;TEXT(R3055,"000")))</f>
        <v/>
      </c>
      <c r="C3055" s="21" t="n"/>
      <c r="D3055" s="20">
        <f>IF(C3055="","",IF(S3055="","خارج السنة المالية",INDEX(القوائم!$D$2:$D$13,S3055)))</f>
        <v/>
      </c>
      <c r="E3055" s="22" t="n"/>
      <c r="F3055" s="23" t="n"/>
      <c r="G3055" s="23" t="n"/>
      <c r="H3055" s="22" t="n"/>
      <c r="I3055" s="19" t="n"/>
      <c r="J3055" s="21" t="n"/>
      <c r="K3055" s="19" t="n"/>
      <c r="L3055" s="19" t="n"/>
      <c r="M3055" s="21" t="n"/>
      <c r="N3055" s="22" t="n"/>
      <c r="O3055" s="24">
        <f>IF(A3055&lt;&gt;"عهدة","",SUMIFS($G$8:$G$5007,$B$8:$B$5007,B3055,$A$8:$A$5007,"مصروف",$I$8:$I$5007,"&lt;&gt;مرفوض"))</f>
        <v/>
      </c>
      <c r="P3055" s="25">
        <f>IF(A3055&lt;&gt;"عهدة","",N(F3055)-O3055)</f>
        <v/>
      </c>
      <c r="Q3055" s="26">
        <f>IF(A3055="","",IF(A3055="عهدة",IF(N(F3055)=0,"⚠ أدخل قيمة العهدة",IF(P3055&lt;0,"⛔ عجز / زيادة مصروفات "&amp;TEXT(-P3055,"#,##0"),IF(COUNTIFS($B$8:$B$5007,B3055,$A$8:$A$5007,"مصروف",$I$8:$I$5007,"&lt;&gt;مرفوض",$K$8:$K$5007,"&lt;&gt;نعم")&gt;0,"⚠ "&amp;COUNTIFS($B$8:$B$5007,B3055,$A$8:$A$5007,"مصروف",$I$8:$I$5007,"&lt;&gt;مرفوض",$K$8:$K$5007,"&lt;&gt;نعم")&amp;" مصروف غير مسوى",IF(L3055="تمت التسوية",IF(P3055=0,"✔ متوازنة وتمت التسوية","✔ تمت التسوية – متبقي "&amp;TEXT(P3055,"#,##0")),IF(P3055&gt;0,"متبقي "&amp;TEXT(P3055,"#,##0"),"✔ متوازنة"))))),IF(R3055=0,"⚠ أضف سطر عهدة أولًا",IF(OR(C3055="",N(G3055)=0),"⚠ أكمل التاريخ والقيمة",IF(S3055="","⚠ التاريخ خارج السنة المالية",IF(H3055="","⚠ اختر بند الموازنة",IF(I3055="مرفوض","✖ مرفوض من المدير",IF(I3055&lt;&gt;"موافق","⏳ بانتظار موافقة المدير",IF(K3055&lt;&gt;"نعم","⚠ غير مسوى مع الحسابات","✔ معتمد ومسوى")))))))))</f>
        <v/>
      </c>
      <c r="R3055">
        <f>N(R3054)+IF(A3055="عهدة",1,0)</f>
        <v/>
      </c>
      <c r="S3055">
        <f>IF(C3055="","",IF(AND(C3055&gt;=DATE(2026,9,1),C3055&lt;=DATE(2027,8,31)),(YEAR(C3055)-2026)*12+MONTH(C3055)-8,""))</f>
        <v/>
      </c>
      <c r="T3055">
        <f>IF(AND(A3055="مصروف",R3055&gt;0,I3055="موافق",S3055&lt;&gt;"",H3055&lt;&gt;""),N(G3055),0)</f>
        <v/>
      </c>
    </row>
    <row r="3056">
      <c r="A3056" s="19" t="n"/>
      <c r="B3056" s="20">
        <f>IF(A3056="","",IF(R3056=0,"⚠ أضف سطر عهدة أولًا","DMT-"&amp;TEXT(R3056,"000")))</f>
        <v/>
      </c>
      <c r="C3056" s="21" t="n"/>
      <c r="D3056" s="20">
        <f>IF(C3056="","",IF(S3056="","خارج السنة المالية",INDEX(القوائم!$D$2:$D$13,S3056)))</f>
        <v/>
      </c>
      <c r="E3056" s="22" t="n"/>
      <c r="F3056" s="23" t="n"/>
      <c r="G3056" s="23" t="n"/>
      <c r="H3056" s="22" t="n"/>
      <c r="I3056" s="19" t="n"/>
      <c r="J3056" s="21" t="n"/>
      <c r="K3056" s="19" t="n"/>
      <c r="L3056" s="19" t="n"/>
      <c r="M3056" s="21" t="n"/>
      <c r="N3056" s="22" t="n"/>
      <c r="O3056" s="24">
        <f>IF(A3056&lt;&gt;"عهدة","",SUMIFS($G$8:$G$5007,$B$8:$B$5007,B3056,$A$8:$A$5007,"مصروف",$I$8:$I$5007,"&lt;&gt;مرفوض"))</f>
        <v/>
      </c>
      <c r="P3056" s="25">
        <f>IF(A3056&lt;&gt;"عهدة","",N(F3056)-O3056)</f>
        <v/>
      </c>
      <c r="Q3056" s="26">
        <f>IF(A3056="","",IF(A3056="عهدة",IF(N(F3056)=0,"⚠ أدخل قيمة العهدة",IF(P3056&lt;0,"⛔ عجز / زيادة مصروفات "&amp;TEXT(-P3056,"#,##0"),IF(COUNTIFS($B$8:$B$5007,B3056,$A$8:$A$5007,"مصروف",$I$8:$I$5007,"&lt;&gt;مرفوض",$K$8:$K$5007,"&lt;&gt;نعم")&gt;0,"⚠ "&amp;COUNTIFS($B$8:$B$5007,B3056,$A$8:$A$5007,"مصروف",$I$8:$I$5007,"&lt;&gt;مرفوض",$K$8:$K$5007,"&lt;&gt;نعم")&amp;" مصروف غير مسوى",IF(L3056="تمت التسوية",IF(P3056=0,"✔ متوازنة وتمت التسوية","✔ تمت التسوية – متبقي "&amp;TEXT(P3056,"#,##0")),IF(P3056&gt;0,"متبقي "&amp;TEXT(P3056,"#,##0"),"✔ متوازنة"))))),IF(R3056=0,"⚠ أضف سطر عهدة أولًا",IF(OR(C3056="",N(G3056)=0),"⚠ أكمل التاريخ والقيمة",IF(S3056="","⚠ التاريخ خارج السنة المالية",IF(H3056="","⚠ اختر بند الموازنة",IF(I3056="مرفوض","✖ مرفوض من المدير",IF(I3056&lt;&gt;"موافق","⏳ بانتظار موافقة المدير",IF(K3056&lt;&gt;"نعم","⚠ غير مسوى مع الحسابات","✔ معتمد ومسوى")))))))))</f>
        <v/>
      </c>
      <c r="R3056">
        <f>N(R3055)+IF(A3056="عهدة",1,0)</f>
        <v/>
      </c>
      <c r="S3056">
        <f>IF(C3056="","",IF(AND(C3056&gt;=DATE(2026,9,1),C3056&lt;=DATE(2027,8,31)),(YEAR(C3056)-2026)*12+MONTH(C3056)-8,""))</f>
        <v/>
      </c>
      <c r="T3056">
        <f>IF(AND(A3056="مصروف",R3056&gt;0,I3056="موافق",S3056&lt;&gt;"",H3056&lt;&gt;""),N(G3056),0)</f>
        <v/>
      </c>
    </row>
    <row r="3057">
      <c r="A3057" s="19" t="n"/>
      <c r="B3057" s="20">
        <f>IF(A3057="","",IF(R3057=0,"⚠ أضف سطر عهدة أولًا","DMT-"&amp;TEXT(R3057,"000")))</f>
        <v/>
      </c>
      <c r="C3057" s="21" t="n"/>
      <c r="D3057" s="20">
        <f>IF(C3057="","",IF(S3057="","خارج السنة المالية",INDEX(القوائم!$D$2:$D$13,S3057)))</f>
        <v/>
      </c>
      <c r="E3057" s="22" t="n"/>
      <c r="F3057" s="23" t="n"/>
      <c r="G3057" s="23" t="n"/>
      <c r="H3057" s="22" t="n"/>
      <c r="I3057" s="19" t="n"/>
      <c r="J3057" s="21" t="n"/>
      <c r="K3057" s="19" t="n"/>
      <c r="L3057" s="19" t="n"/>
      <c r="M3057" s="21" t="n"/>
      <c r="N3057" s="22" t="n"/>
      <c r="O3057" s="24">
        <f>IF(A3057&lt;&gt;"عهدة","",SUMIFS($G$8:$G$5007,$B$8:$B$5007,B3057,$A$8:$A$5007,"مصروف",$I$8:$I$5007,"&lt;&gt;مرفوض"))</f>
        <v/>
      </c>
      <c r="P3057" s="25">
        <f>IF(A3057&lt;&gt;"عهدة","",N(F3057)-O3057)</f>
        <v/>
      </c>
      <c r="Q3057" s="26">
        <f>IF(A3057="","",IF(A3057="عهدة",IF(N(F3057)=0,"⚠ أدخل قيمة العهدة",IF(P3057&lt;0,"⛔ عجز / زيادة مصروفات "&amp;TEXT(-P3057,"#,##0"),IF(COUNTIFS($B$8:$B$5007,B3057,$A$8:$A$5007,"مصروف",$I$8:$I$5007,"&lt;&gt;مرفوض",$K$8:$K$5007,"&lt;&gt;نعم")&gt;0,"⚠ "&amp;COUNTIFS($B$8:$B$5007,B3057,$A$8:$A$5007,"مصروف",$I$8:$I$5007,"&lt;&gt;مرفوض",$K$8:$K$5007,"&lt;&gt;نعم")&amp;" مصروف غير مسوى",IF(L3057="تمت التسوية",IF(P3057=0,"✔ متوازنة وتمت التسوية","✔ تمت التسوية – متبقي "&amp;TEXT(P3057,"#,##0")),IF(P3057&gt;0,"متبقي "&amp;TEXT(P3057,"#,##0"),"✔ متوازنة"))))),IF(R3057=0,"⚠ أضف سطر عهدة أولًا",IF(OR(C3057="",N(G3057)=0),"⚠ أكمل التاريخ والقيمة",IF(S3057="","⚠ التاريخ خارج السنة المالية",IF(H3057="","⚠ اختر بند الموازنة",IF(I3057="مرفوض","✖ مرفوض من المدير",IF(I3057&lt;&gt;"موافق","⏳ بانتظار موافقة المدير",IF(K3057&lt;&gt;"نعم","⚠ غير مسوى مع الحسابات","✔ معتمد ومسوى")))))))))</f>
        <v/>
      </c>
      <c r="R3057">
        <f>N(R3056)+IF(A3057="عهدة",1,0)</f>
        <v/>
      </c>
      <c r="S3057">
        <f>IF(C3057="","",IF(AND(C3057&gt;=DATE(2026,9,1),C3057&lt;=DATE(2027,8,31)),(YEAR(C3057)-2026)*12+MONTH(C3057)-8,""))</f>
        <v/>
      </c>
      <c r="T3057">
        <f>IF(AND(A3057="مصروف",R3057&gt;0,I3057="موافق",S3057&lt;&gt;"",H3057&lt;&gt;""),N(G3057),0)</f>
        <v/>
      </c>
    </row>
    <row r="3058">
      <c r="A3058" s="19" t="n"/>
      <c r="B3058" s="20">
        <f>IF(A3058="","",IF(R3058=0,"⚠ أضف سطر عهدة أولًا","DMT-"&amp;TEXT(R3058,"000")))</f>
        <v/>
      </c>
      <c r="C3058" s="21" t="n"/>
      <c r="D3058" s="20">
        <f>IF(C3058="","",IF(S3058="","خارج السنة المالية",INDEX(القوائم!$D$2:$D$13,S3058)))</f>
        <v/>
      </c>
      <c r="E3058" s="22" t="n"/>
      <c r="F3058" s="23" t="n"/>
      <c r="G3058" s="23" t="n"/>
      <c r="H3058" s="22" t="n"/>
      <c r="I3058" s="19" t="n"/>
      <c r="J3058" s="21" t="n"/>
      <c r="K3058" s="19" t="n"/>
      <c r="L3058" s="19" t="n"/>
      <c r="M3058" s="21" t="n"/>
      <c r="N3058" s="22" t="n"/>
      <c r="O3058" s="24">
        <f>IF(A3058&lt;&gt;"عهدة","",SUMIFS($G$8:$G$5007,$B$8:$B$5007,B3058,$A$8:$A$5007,"مصروف",$I$8:$I$5007,"&lt;&gt;مرفوض"))</f>
        <v/>
      </c>
      <c r="P3058" s="25">
        <f>IF(A3058&lt;&gt;"عهدة","",N(F3058)-O3058)</f>
        <v/>
      </c>
      <c r="Q3058" s="26">
        <f>IF(A3058="","",IF(A3058="عهدة",IF(N(F3058)=0,"⚠ أدخل قيمة العهدة",IF(P3058&lt;0,"⛔ عجز / زيادة مصروفات "&amp;TEXT(-P3058,"#,##0"),IF(COUNTIFS($B$8:$B$5007,B3058,$A$8:$A$5007,"مصروف",$I$8:$I$5007,"&lt;&gt;مرفوض",$K$8:$K$5007,"&lt;&gt;نعم")&gt;0,"⚠ "&amp;COUNTIFS($B$8:$B$5007,B3058,$A$8:$A$5007,"مصروف",$I$8:$I$5007,"&lt;&gt;مرفوض",$K$8:$K$5007,"&lt;&gt;نعم")&amp;" مصروف غير مسوى",IF(L3058="تمت التسوية",IF(P3058=0,"✔ متوازنة وتمت التسوية","✔ تمت التسوية – متبقي "&amp;TEXT(P3058,"#,##0")),IF(P3058&gt;0,"متبقي "&amp;TEXT(P3058,"#,##0"),"✔ متوازنة"))))),IF(R3058=0,"⚠ أضف سطر عهدة أولًا",IF(OR(C3058="",N(G3058)=0),"⚠ أكمل التاريخ والقيمة",IF(S3058="","⚠ التاريخ خارج السنة المالية",IF(H3058="","⚠ اختر بند الموازنة",IF(I3058="مرفوض","✖ مرفوض من المدير",IF(I3058&lt;&gt;"موافق","⏳ بانتظار موافقة المدير",IF(K3058&lt;&gt;"نعم","⚠ غير مسوى مع الحسابات","✔ معتمد ومسوى")))))))))</f>
        <v/>
      </c>
      <c r="R3058">
        <f>N(R3057)+IF(A3058="عهدة",1,0)</f>
        <v/>
      </c>
      <c r="S3058">
        <f>IF(C3058="","",IF(AND(C3058&gt;=DATE(2026,9,1),C3058&lt;=DATE(2027,8,31)),(YEAR(C3058)-2026)*12+MONTH(C3058)-8,""))</f>
        <v/>
      </c>
      <c r="T3058">
        <f>IF(AND(A3058="مصروف",R3058&gt;0,I3058="موافق",S3058&lt;&gt;"",H3058&lt;&gt;""),N(G3058),0)</f>
        <v/>
      </c>
    </row>
    <row r="3059">
      <c r="A3059" s="19" t="n"/>
      <c r="B3059" s="20">
        <f>IF(A3059="","",IF(R3059=0,"⚠ أضف سطر عهدة أولًا","DMT-"&amp;TEXT(R3059,"000")))</f>
        <v/>
      </c>
      <c r="C3059" s="21" t="n"/>
      <c r="D3059" s="20">
        <f>IF(C3059="","",IF(S3059="","خارج السنة المالية",INDEX(القوائم!$D$2:$D$13,S3059)))</f>
        <v/>
      </c>
      <c r="E3059" s="22" t="n"/>
      <c r="F3059" s="23" t="n"/>
      <c r="G3059" s="23" t="n"/>
      <c r="H3059" s="22" t="n"/>
      <c r="I3059" s="19" t="n"/>
      <c r="J3059" s="21" t="n"/>
      <c r="K3059" s="19" t="n"/>
      <c r="L3059" s="19" t="n"/>
      <c r="M3059" s="21" t="n"/>
      <c r="N3059" s="22" t="n"/>
      <c r="O3059" s="24">
        <f>IF(A3059&lt;&gt;"عهدة","",SUMIFS($G$8:$G$5007,$B$8:$B$5007,B3059,$A$8:$A$5007,"مصروف",$I$8:$I$5007,"&lt;&gt;مرفوض"))</f>
        <v/>
      </c>
      <c r="P3059" s="25">
        <f>IF(A3059&lt;&gt;"عهدة","",N(F3059)-O3059)</f>
        <v/>
      </c>
      <c r="Q3059" s="26">
        <f>IF(A3059="","",IF(A3059="عهدة",IF(N(F3059)=0,"⚠ أدخل قيمة العهدة",IF(P3059&lt;0,"⛔ عجز / زيادة مصروفات "&amp;TEXT(-P3059,"#,##0"),IF(COUNTIFS($B$8:$B$5007,B3059,$A$8:$A$5007,"مصروف",$I$8:$I$5007,"&lt;&gt;مرفوض",$K$8:$K$5007,"&lt;&gt;نعم")&gt;0,"⚠ "&amp;COUNTIFS($B$8:$B$5007,B3059,$A$8:$A$5007,"مصروف",$I$8:$I$5007,"&lt;&gt;مرفوض",$K$8:$K$5007,"&lt;&gt;نعم")&amp;" مصروف غير مسوى",IF(L3059="تمت التسوية",IF(P3059=0,"✔ متوازنة وتمت التسوية","✔ تمت التسوية – متبقي "&amp;TEXT(P3059,"#,##0")),IF(P3059&gt;0,"متبقي "&amp;TEXT(P3059,"#,##0"),"✔ متوازنة"))))),IF(R3059=0,"⚠ أضف سطر عهدة أولًا",IF(OR(C3059="",N(G3059)=0),"⚠ أكمل التاريخ والقيمة",IF(S3059="","⚠ التاريخ خارج السنة المالية",IF(H3059="","⚠ اختر بند الموازنة",IF(I3059="مرفوض","✖ مرفوض من المدير",IF(I3059&lt;&gt;"موافق","⏳ بانتظار موافقة المدير",IF(K3059&lt;&gt;"نعم","⚠ غير مسوى مع الحسابات","✔ معتمد ومسوى")))))))))</f>
        <v/>
      </c>
      <c r="R3059">
        <f>N(R3058)+IF(A3059="عهدة",1,0)</f>
        <v/>
      </c>
      <c r="S3059">
        <f>IF(C3059="","",IF(AND(C3059&gt;=DATE(2026,9,1),C3059&lt;=DATE(2027,8,31)),(YEAR(C3059)-2026)*12+MONTH(C3059)-8,""))</f>
        <v/>
      </c>
      <c r="T3059">
        <f>IF(AND(A3059="مصروف",R3059&gt;0,I3059="موافق",S3059&lt;&gt;"",H3059&lt;&gt;""),N(G3059),0)</f>
        <v/>
      </c>
    </row>
    <row r="3060">
      <c r="A3060" s="19" t="n"/>
      <c r="B3060" s="20">
        <f>IF(A3060="","",IF(R3060=0,"⚠ أضف سطر عهدة أولًا","DMT-"&amp;TEXT(R3060,"000")))</f>
        <v/>
      </c>
      <c r="C3060" s="21" t="n"/>
      <c r="D3060" s="20">
        <f>IF(C3060="","",IF(S3060="","خارج السنة المالية",INDEX(القوائم!$D$2:$D$13,S3060)))</f>
        <v/>
      </c>
      <c r="E3060" s="22" t="n"/>
      <c r="F3060" s="23" t="n"/>
      <c r="G3060" s="23" t="n"/>
      <c r="H3060" s="22" t="n"/>
      <c r="I3060" s="19" t="n"/>
      <c r="J3060" s="21" t="n"/>
      <c r="K3060" s="19" t="n"/>
      <c r="L3060" s="19" t="n"/>
      <c r="M3060" s="21" t="n"/>
      <c r="N3060" s="22" t="n"/>
      <c r="O3060" s="24">
        <f>IF(A3060&lt;&gt;"عهدة","",SUMIFS($G$8:$G$5007,$B$8:$B$5007,B3060,$A$8:$A$5007,"مصروف",$I$8:$I$5007,"&lt;&gt;مرفوض"))</f>
        <v/>
      </c>
      <c r="P3060" s="25">
        <f>IF(A3060&lt;&gt;"عهدة","",N(F3060)-O3060)</f>
        <v/>
      </c>
      <c r="Q3060" s="26">
        <f>IF(A3060="","",IF(A3060="عهدة",IF(N(F3060)=0,"⚠ أدخل قيمة العهدة",IF(P3060&lt;0,"⛔ عجز / زيادة مصروفات "&amp;TEXT(-P3060,"#,##0"),IF(COUNTIFS($B$8:$B$5007,B3060,$A$8:$A$5007,"مصروف",$I$8:$I$5007,"&lt;&gt;مرفوض",$K$8:$K$5007,"&lt;&gt;نعم")&gt;0,"⚠ "&amp;COUNTIFS($B$8:$B$5007,B3060,$A$8:$A$5007,"مصروف",$I$8:$I$5007,"&lt;&gt;مرفوض",$K$8:$K$5007,"&lt;&gt;نعم")&amp;" مصروف غير مسوى",IF(L3060="تمت التسوية",IF(P3060=0,"✔ متوازنة وتمت التسوية","✔ تمت التسوية – متبقي "&amp;TEXT(P3060,"#,##0")),IF(P3060&gt;0,"متبقي "&amp;TEXT(P3060,"#,##0"),"✔ متوازنة"))))),IF(R3060=0,"⚠ أضف سطر عهدة أولًا",IF(OR(C3060="",N(G3060)=0),"⚠ أكمل التاريخ والقيمة",IF(S3060="","⚠ التاريخ خارج السنة المالية",IF(H3060="","⚠ اختر بند الموازنة",IF(I3060="مرفوض","✖ مرفوض من المدير",IF(I3060&lt;&gt;"موافق","⏳ بانتظار موافقة المدير",IF(K3060&lt;&gt;"نعم","⚠ غير مسوى مع الحسابات","✔ معتمد ومسوى")))))))))</f>
        <v/>
      </c>
      <c r="R3060">
        <f>N(R3059)+IF(A3060="عهدة",1,0)</f>
        <v/>
      </c>
      <c r="S3060">
        <f>IF(C3060="","",IF(AND(C3060&gt;=DATE(2026,9,1),C3060&lt;=DATE(2027,8,31)),(YEAR(C3060)-2026)*12+MONTH(C3060)-8,""))</f>
        <v/>
      </c>
      <c r="T3060">
        <f>IF(AND(A3060="مصروف",R3060&gt;0,I3060="موافق",S3060&lt;&gt;"",H3060&lt;&gt;""),N(G3060),0)</f>
        <v/>
      </c>
    </row>
    <row r="3061">
      <c r="A3061" s="19" t="n"/>
      <c r="B3061" s="20">
        <f>IF(A3061="","",IF(R3061=0,"⚠ أضف سطر عهدة أولًا","DMT-"&amp;TEXT(R3061,"000")))</f>
        <v/>
      </c>
      <c r="C3061" s="21" t="n"/>
      <c r="D3061" s="20">
        <f>IF(C3061="","",IF(S3061="","خارج السنة المالية",INDEX(القوائم!$D$2:$D$13,S3061)))</f>
        <v/>
      </c>
      <c r="E3061" s="22" t="n"/>
      <c r="F3061" s="23" t="n"/>
      <c r="G3061" s="23" t="n"/>
      <c r="H3061" s="22" t="n"/>
      <c r="I3061" s="19" t="n"/>
      <c r="J3061" s="21" t="n"/>
      <c r="K3061" s="19" t="n"/>
      <c r="L3061" s="19" t="n"/>
      <c r="M3061" s="21" t="n"/>
      <c r="N3061" s="22" t="n"/>
      <c r="O3061" s="24">
        <f>IF(A3061&lt;&gt;"عهدة","",SUMIFS($G$8:$G$5007,$B$8:$B$5007,B3061,$A$8:$A$5007,"مصروف",$I$8:$I$5007,"&lt;&gt;مرفوض"))</f>
        <v/>
      </c>
      <c r="P3061" s="25">
        <f>IF(A3061&lt;&gt;"عهدة","",N(F3061)-O3061)</f>
        <v/>
      </c>
      <c r="Q3061" s="26">
        <f>IF(A3061="","",IF(A3061="عهدة",IF(N(F3061)=0,"⚠ أدخل قيمة العهدة",IF(P3061&lt;0,"⛔ عجز / زيادة مصروفات "&amp;TEXT(-P3061,"#,##0"),IF(COUNTIFS($B$8:$B$5007,B3061,$A$8:$A$5007,"مصروف",$I$8:$I$5007,"&lt;&gt;مرفوض",$K$8:$K$5007,"&lt;&gt;نعم")&gt;0,"⚠ "&amp;COUNTIFS($B$8:$B$5007,B3061,$A$8:$A$5007,"مصروف",$I$8:$I$5007,"&lt;&gt;مرفوض",$K$8:$K$5007,"&lt;&gt;نعم")&amp;" مصروف غير مسوى",IF(L3061="تمت التسوية",IF(P3061=0,"✔ متوازنة وتمت التسوية","✔ تمت التسوية – متبقي "&amp;TEXT(P3061,"#,##0")),IF(P3061&gt;0,"متبقي "&amp;TEXT(P3061,"#,##0"),"✔ متوازنة"))))),IF(R3061=0,"⚠ أضف سطر عهدة أولًا",IF(OR(C3061="",N(G3061)=0),"⚠ أكمل التاريخ والقيمة",IF(S3061="","⚠ التاريخ خارج السنة المالية",IF(H3061="","⚠ اختر بند الموازنة",IF(I3061="مرفوض","✖ مرفوض من المدير",IF(I3061&lt;&gt;"موافق","⏳ بانتظار موافقة المدير",IF(K3061&lt;&gt;"نعم","⚠ غير مسوى مع الحسابات","✔ معتمد ومسوى")))))))))</f>
        <v/>
      </c>
      <c r="R3061">
        <f>N(R3060)+IF(A3061="عهدة",1,0)</f>
        <v/>
      </c>
      <c r="S3061">
        <f>IF(C3061="","",IF(AND(C3061&gt;=DATE(2026,9,1),C3061&lt;=DATE(2027,8,31)),(YEAR(C3061)-2026)*12+MONTH(C3061)-8,""))</f>
        <v/>
      </c>
      <c r="T3061">
        <f>IF(AND(A3061="مصروف",R3061&gt;0,I3061="موافق",S3061&lt;&gt;"",H3061&lt;&gt;""),N(G3061),0)</f>
        <v/>
      </c>
    </row>
    <row r="3062">
      <c r="A3062" s="19" t="n"/>
      <c r="B3062" s="20">
        <f>IF(A3062="","",IF(R3062=0,"⚠ أضف سطر عهدة أولًا","DMT-"&amp;TEXT(R3062,"000")))</f>
        <v/>
      </c>
      <c r="C3062" s="21" t="n"/>
      <c r="D3062" s="20">
        <f>IF(C3062="","",IF(S3062="","خارج السنة المالية",INDEX(القوائم!$D$2:$D$13,S3062)))</f>
        <v/>
      </c>
      <c r="E3062" s="22" t="n"/>
      <c r="F3062" s="23" t="n"/>
      <c r="G3062" s="23" t="n"/>
      <c r="H3062" s="22" t="n"/>
      <c r="I3062" s="19" t="n"/>
      <c r="J3062" s="21" t="n"/>
      <c r="K3062" s="19" t="n"/>
      <c r="L3062" s="19" t="n"/>
      <c r="M3062" s="21" t="n"/>
      <c r="N3062" s="22" t="n"/>
      <c r="O3062" s="24">
        <f>IF(A3062&lt;&gt;"عهدة","",SUMIFS($G$8:$G$5007,$B$8:$B$5007,B3062,$A$8:$A$5007,"مصروف",$I$8:$I$5007,"&lt;&gt;مرفوض"))</f>
        <v/>
      </c>
      <c r="P3062" s="25">
        <f>IF(A3062&lt;&gt;"عهدة","",N(F3062)-O3062)</f>
        <v/>
      </c>
      <c r="Q3062" s="26">
        <f>IF(A3062="","",IF(A3062="عهدة",IF(N(F3062)=0,"⚠ أدخل قيمة العهدة",IF(P3062&lt;0,"⛔ عجز / زيادة مصروفات "&amp;TEXT(-P3062,"#,##0"),IF(COUNTIFS($B$8:$B$5007,B3062,$A$8:$A$5007,"مصروف",$I$8:$I$5007,"&lt;&gt;مرفوض",$K$8:$K$5007,"&lt;&gt;نعم")&gt;0,"⚠ "&amp;COUNTIFS($B$8:$B$5007,B3062,$A$8:$A$5007,"مصروف",$I$8:$I$5007,"&lt;&gt;مرفوض",$K$8:$K$5007,"&lt;&gt;نعم")&amp;" مصروف غير مسوى",IF(L3062="تمت التسوية",IF(P3062=0,"✔ متوازنة وتمت التسوية","✔ تمت التسوية – متبقي "&amp;TEXT(P3062,"#,##0")),IF(P3062&gt;0,"متبقي "&amp;TEXT(P3062,"#,##0"),"✔ متوازنة"))))),IF(R3062=0,"⚠ أضف سطر عهدة أولًا",IF(OR(C3062="",N(G3062)=0),"⚠ أكمل التاريخ والقيمة",IF(S3062="","⚠ التاريخ خارج السنة المالية",IF(H3062="","⚠ اختر بند الموازنة",IF(I3062="مرفوض","✖ مرفوض من المدير",IF(I3062&lt;&gt;"موافق","⏳ بانتظار موافقة المدير",IF(K3062&lt;&gt;"نعم","⚠ غير مسوى مع الحسابات","✔ معتمد ومسوى")))))))))</f>
        <v/>
      </c>
      <c r="R3062">
        <f>N(R3061)+IF(A3062="عهدة",1,0)</f>
        <v/>
      </c>
      <c r="S3062">
        <f>IF(C3062="","",IF(AND(C3062&gt;=DATE(2026,9,1),C3062&lt;=DATE(2027,8,31)),(YEAR(C3062)-2026)*12+MONTH(C3062)-8,""))</f>
        <v/>
      </c>
      <c r="T3062">
        <f>IF(AND(A3062="مصروف",R3062&gt;0,I3062="موافق",S3062&lt;&gt;"",H3062&lt;&gt;""),N(G3062),0)</f>
        <v/>
      </c>
    </row>
    <row r="3063">
      <c r="A3063" s="19" t="n"/>
      <c r="B3063" s="20">
        <f>IF(A3063="","",IF(R3063=0,"⚠ أضف سطر عهدة أولًا","DMT-"&amp;TEXT(R3063,"000")))</f>
        <v/>
      </c>
      <c r="C3063" s="21" t="n"/>
      <c r="D3063" s="20">
        <f>IF(C3063="","",IF(S3063="","خارج السنة المالية",INDEX(القوائم!$D$2:$D$13,S3063)))</f>
        <v/>
      </c>
      <c r="E3063" s="22" t="n"/>
      <c r="F3063" s="23" t="n"/>
      <c r="G3063" s="23" t="n"/>
      <c r="H3063" s="22" t="n"/>
      <c r="I3063" s="19" t="n"/>
      <c r="J3063" s="21" t="n"/>
      <c r="K3063" s="19" t="n"/>
      <c r="L3063" s="19" t="n"/>
      <c r="M3063" s="21" t="n"/>
      <c r="N3063" s="22" t="n"/>
      <c r="O3063" s="24">
        <f>IF(A3063&lt;&gt;"عهدة","",SUMIFS($G$8:$G$5007,$B$8:$B$5007,B3063,$A$8:$A$5007,"مصروف",$I$8:$I$5007,"&lt;&gt;مرفوض"))</f>
        <v/>
      </c>
      <c r="P3063" s="25">
        <f>IF(A3063&lt;&gt;"عهدة","",N(F3063)-O3063)</f>
        <v/>
      </c>
      <c r="Q3063" s="26">
        <f>IF(A3063="","",IF(A3063="عهدة",IF(N(F3063)=0,"⚠ أدخل قيمة العهدة",IF(P3063&lt;0,"⛔ عجز / زيادة مصروفات "&amp;TEXT(-P3063,"#,##0"),IF(COUNTIFS($B$8:$B$5007,B3063,$A$8:$A$5007,"مصروف",$I$8:$I$5007,"&lt;&gt;مرفوض",$K$8:$K$5007,"&lt;&gt;نعم")&gt;0,"⚠ "&amp;COUNTIFS($B$8:$B$5007,B3063,$A$8:$A$5007,"مصروف",$I$8:$I$5007,"&lt;&gt;مرفوض",$K$8:$K$5007,"&lt;&gt;نعم")&amp;" مصروف غير مسوى",IF(L3063="تمت التسوية",IF(P3063=0,"✔ متوازنة وتمت التسوية","✔ تمت التسوية – متبقي "&amp;TEXT(P3063,"#,##0")),IF(P3063&gt;0,"متبقي "&amp;TEXT(P3063,"#,##0"),"✔ متوازنة"))))),IF(R3063=0,"⚠ أضف سطر عهدة أولًا",IF(OR(C3063="",N(G3063)=0),"⚠ أكمل التاريخ والقيمة",IF(S3063="","⚠ التاريخ خارج السنة المالية",IF(H3063="","⚠ اختر بند الموازنة",IF(I3063="مرفوض","✖ مرفوض من المدير",IF(I3063&lt;&gt;"موافق","⏳ بانتظار موافقة المدير",IF(K3063&lt;&gt;"نعم","⚠ غير مسوى مع الحسابات","✔ معتمد ومسوى")))))))))</f>
        <v/>
      </c>
      <c r="R3063">
        <f>N(R3062)+IF(A3063="عهدة",1,0)</f>
        <v/>
      </c>
      <c r="S3063">
        <f>IF(C3063="","",IF(AND(C3063&gt;=DATE(2026,9,1),C3063&lt;=DATE(2027,8,31)),(YEAR(C3063)-2026)*12+MONTH(C3063)-8,""))</f>
        <v/>
      </c>
      <c r="T3063">
        <f>IF(AND(A3063="مصروف",R3063&gt;0,I3063="موافق",S3063&lt;&gt;"",H3063&lt;&gt;""),N(G3063),0)</f>
        <v/>
      </c>
    </row>
    <row r="3064">
      <c r="A3064" s="19" t="n"/>
      <c r="B3064" s="20">
        <f>IF(A3064="","",IF(R3064=0,"⚠ أضف سطر عهدة أولًا","DMT-"&amp;TEXT(R3064,"000")))</f>
        <v/>
      </c>
      <c r="C3064" s="21" t="n"/>
      <c r="D3064" s="20">
        <f>IF(C3064="","",IF(S3064="","خارج السنة المالية",INDEX(القوائم!$D$2:$D$13,S3064)))</f>
        <v/>
      </c>
      <c r="E3064" s="22" t="n"/>
      <c r="F3064" s="23" t="n"/>
      <c r="G3064" s="23" t="n"/>
      <c r="H3064" s="22" t="n"/>
      <c r="I3064" s="19" t="n"/>
      <c r="J3064" s="21" t="n"/>
      <c r="K3064" s="19" t="n"/>
      <c r="L3064" s="19" t="n"/>
      <c r="M3064" s="21" t="n"/>
      <c r="N3064" s="22" t="n"/>
      <c r="O3064" s="24">
        <f>IF(A3064&lt;&gt;"عهدة","",SUMIFS($G$8:$G$5007,$B$8:$B$5007,B3064,$A$8:$A$5007,"مصروف",$I$8:$I$5007,"&lt;&gt;مرفوض"))</f>
        <v/>
      </c>
      <c r="P3064" s="25">
        <f>IF(A3064&lt;&gt;"عهدة","",N(F3064)-O3064)</f>
        <v/>
      </c>
      <c r="Q3064" s="26">
        <f>IF(A3064="","",IF(A3064="عهدة",IF(N(F3064)=0,"⚠ أدخل قيمة العهدة",IF(P3064&lt;0,"⛔ عجز / زيادة مصروفات "&amp;TEXT(-P3064,"#,##0"),IF(COUNTIFS($B$8:$B$5007,B3064,$A$8:$A$5007,"مصروف",$I$8:$I$5007,"&lt;&gt;مرفوض",$K$8:$K$5007,"&lt;&gt;نعم")&gt;0,"⚠ "&amp;COUNTIFS($B$8:$B$5007,B3064,$A$8:$A$5007,"مصروف",$I$8:$I$5007,"&lt;&gt;مرفوض",$K$8:$K$5007,"&lt;&gt;نعم")&amp;" مصروف غير مسوى",IF(L3064="تمت التسوية",IF(P3064=0,"✔ متوازنة وتمت التسوية","✔ تمت التسوية – متبقي "&amp;TEXT(P3064,"#,##0")),IF(P3064&gt;0,"متبقي "&amp;TEXT(P3064,"#,##0"),"✔ متوازنة"))))),IF(R3064=0,"⚠ أضف سطر عهدة أولًا",IF(OR(C3064="",N(G3064)=0),"⚠ أكمل التاريخ والقيمة",IF(S3064="","⚠ التاريخ خارج السنة المالية",IF(H3064="","⚠ اختر بند الموازنة",IF(I3064="مرفوض","✖ مرفوض من المدير",IF(I3064&lt;&gt;"موافق","⏳ بانتظار موافقة المدير",IF(K3064&lt;&gt;"نعم","⚠ غير مسوى مع الحسابات","✔ معتمد ومسوى")))))))))</f>
        <v/>
      </c>
      <c r="R3064">
        <f>N(R3063)+IF(A3064="عهدة",1,0)</f>
        <v/>
      </c>
      <c r="S3064">
        <f>IF(C3064="","",IF(AND(C3064&gt;=DATE(2026,9,1),C3064&lt;=DATE(2027,8,31)),(YEAR(C3064)-2026)*12+MONTH(C3064)-8,""))</f>
        <v/>
      </c>
      <c r="T3064">
        <f>IF(AND(A3064="مصروف",R3064&gt;0,I3064="موافق",S3064&lt;&gt;"",H3064&lt;&gt;""),N(G3064),0)</f>
        <v/>
      </c>
    </row>
    <row r="3065">
      <c r="A3065" s="19" t="n"/>
      <c r="B3065" s="20">
        <f>IF(A3065="","",IF(R3065=0,"⚠ أضف سطر عهدة أولًا","DMT-"&amp;TEXT(R3065,"000")))</f>
        <v/>
      </c>
      <c r="C3065" s="21" t="n"/>
      <c r="D3065" s="20">
        <f>IF(C3065="","",IF(S3065="","خارج السنة المالية",INDEX(القوائم!$D$2:$D$13,S3065)))</f>
        <v/>
      </c>
      <c r="E3065" s="22" t="n"/>
      <c r="F3065" s="23" t="n"/>
      <c r="G3065" s="23" t="n"/>
      <c r="H3065" s="22" t="n"/>
      <c r="I3065" s="19" t="n"/>
      <c r="J3065" s="21" t="n"/>
      <c r="K3065" s="19" t="n"/>
      <c r="L3065" s="19" t="n"/>
      <c r="M3065" s="21" t="n"/>
      <c r="N3065" s="22" t="n"/>
      <c r="O3065" s="24">
        <f>IF(A3065&lt;&gt;"عهدة","",SUMIFS($G$8:$G$5007,$B$8:$B$5007,B3065,$A$8:$A$5007,"مصروف",$I$8:$I$5007,"&lt;&gt;مرفوض"))</f>
        <v/>
      </c>
      <c r="P3065" s="25">
        <f>IF(A3065&lt;&gt;"عهدة","",N(F3065)-O3065)</f>
        <v/>
      </c>
      <c r="Q3065" s="26">
        <f>IF(A3065="","",IF(A3065="عهدة",IF(N(F3065)=0,"⚠ أدخل قيمة العهدة",IF(P3065&lt;0,"⛔ عجز / زيادة مصروفات "&amp;TEXT(-P3065,"#,##0"),IF(COUNTIFS($B$8:$B$5007,B3065,$A$8:$A$5007,"مصروف",$I$8:$I$5007,"&lt;&gt;مرفوض",$K$8:$K$5007,"&lt;&gt;نعم")&gt;0,"⚠ "&amp;COUNTIFS($B$8:$B$5007,B3065,$A$8:$A$5007,"مصروف",$I$8:$I$5007,"&lt;&gt;مرفوض",$K$8:$K$5007,"&lt;&gt;نعم")&amp;" مصروف غير مسوى",IF(L3065="تمت التسوية",IF(P3065=0,"✔ متوازنة وتمت التسوية","✔ تمت التسوية – متبقي "&amp;TEXT(P3065,"#,##0")),IF(P3065&gt;0,"متبقي "&amp;TEXT(P3065,"#,##0"),"✔ متوازنة"))))),IF(R3065=0,"⚠ أضف سطر عهدة أولًا",IF(OR(C3065="",N(G3065)=0),"⚠ أكمل التاريخ والقيمة",IF(S3065="","⚠ التاريخ خارج السنة المالية",IF(H3065="","⚠ اختر بند الموازنة",IF(I3065="مرفوض","✖ مرفوض من المدير",IF(I3065&lt;&gt;"موافق","⏳ بانتظار موافقة المدير",IF(K3065&lt;&gt;"نعم","⚠ غير مسوى مع الحسابات","✔ معتمد ومسوى")))))))))</f>
        <v/>
      </c>
      <c r="R3065">
        <f>N(R3064)+IF(A3065="عهدة",1,0)</f>
        <v/>
      </c>
      <c r="S3065">
        <f>IF(C3065="","",IF(AND(C3065&gt;=DATE(2026,9,1),C3065&lt;=DATE(2027,8,31)),(YEAR(C3065)-2026)*12+MONTH(C3065)-8,""))</f>
        <v/>
      </c>
      <c r="T3065">
        <f>IF(AND(A3065="مصروف",R3065&gt;0,I3065="موافق",S3065&lt;&gt;"",H3065&lt;&gt;""),N(G3065),0)</f>
        <v/>
      </c>
    </row>
    <row r="3066">
      <c r="A3066" s="19" t="n"/>
      <c r="B3066" s="20">
        <f>IF(A3066="","",IF(R3066=0,"⚠ أضف سطر عهدة أولًا","DMT-"&amp;TEXT(R3066,"000")))</f>
        <v/>
      </c>
      <c r="C3066" s="21" t="n"/>
      <c r="D3066" s="20">
        <f>IF(C3066="","",IF(S3066="","خارج السنة المالية",INDEX(القوائم!$D$2:$D$13,S3066)))</f>
        <v/>
      </c>
      <c r="E3066" s="22" t="n"/>
      <c r="F3066" s="23" t="n"/>
      <c r="G3066" s="23" t="n"/>
      <c r="H3066" s="22" t="n"/>
      <c r="I3066" s="19" t="n"/>
      <c r="J3066" s="21" t="n"/>
      <c r="K3066" s="19" t="n"/>
      <c r="L3066" s="19" t="n"/>
      <c r="M3066" s="21" t="n"/>
      <c r="N3066" s="22" t="n"/>
      <c r="O3066" s="24">
        <f>IF(A3066&lt;&gt;"عهدة","",SUMIFS($G$8:$G$5007,$B$8:$B$5007,B3066,$A$8:$A$5007,"مصروف",$I$8:$I$5007,"&lt;&gt;مرفوض"))</f>
        <v/>
      </c>
      <c r="P3066" s="25">
        <f>IF(A3066&lt;&gt;"عهدة","",N(F3066)-O3066)</f>
        <v/>
      </c>
      <c r="Q3066" s="26">
        <f>IF(A3066="","",IF(A3066="عهدة",IF(N(F3066)=0,"⚠ أدخل قيمة العهدة",IF(P3066&lt;0,"⛔ عجز / زيادة مصروفات "&amp;TEXT(-P3066,"#,##0"),IF(COUNTIFS($B$8:$B$5007,B3066,$A$8:$A$5007,"مصروف",$I$8:$I$5007,"&lt;&gt;مرفوض",$K$8:$K$5007,"&lt;&gt;نعم")&gt;0,"⚠ "&amp;COUNTIFS($B$8:$B$5007,B3066,$A$8:$A$5007,"مصروف",$I$8:$I$5007,"&lt;&gt;مرفوض",$K$8:$K$5007,"&lt;&gt;نعم")&amp;" مصروف غير مسوى",IF(L3066="تمت التسوية",IF(P3066=0,"✔ متوازنة وتمت التسوية","✔ تمت التسوية – متبقي "&amp;TEXT(P3066,"#,##0")),IF(P3066&gt;0,"متبقي "&amp;TEXT(P3066,"#,##0"),"✔ متوازنة"))))),IF(R3066=0,"⚠ أضف سطر عهدة أولًا",IF(OR(C3066="",N(G3066)=0),"⚠ أكمل التاريخ والقيمة",IF(S3066="","⚠ التاريخ خارج السنة المالية",IF(H3066="","⚠ اختر بند الموازنة",IF(I3066="مرفوض","✖ مرفوض من المدير",IF(I3066&lt;&gt;"موافق","⏳ بانتظار موافقة المدير",IF(K3066&lt;&gt;"نعم","⚠ غير مسوى مع الحسابات","✔ معتمد ومسوى")))))))))</f>
        <v/>
      </c>
      <c r="R3066">
        <f>N(R3065)+IF(A3066="عهدة",1,0)</f>
        <v/>
      </c>
      <c r="S3066">
        <f>IF(C3066="","",IF(AND(C3066&gt;=DATE(2026,9,1),C3066&lt;=DATE(2027,8,31)),(YEAR(C3066)-2026)*12+MONTH(C3066)-8,""))</f>
        <v/>
      </c>
      <c r="T3066">
        <f>IF(AND(A3066="مصروف",R3066&gt;0,I3066="موافق",S3066&lt;&gt;"",H3066&lt;&gt;""),N(G3066),0)</f>
        <v/>
      </c>
    </row>
    <row r="3067">
      <c r="A3067" s="19" t="n"/>
      <c r="B3067" s="20">
        <f>IF(A3067="","",IF(R3067=0,"⚠ أضف سطر عهدة أولًا","DMT-"&amp;TEXT(R3067,"000")))</f>
        <v/>
      </c>
      <c r="C3067" s="21" t="n"/>
      <c r="D3067" s="20">
        <f>IF(C3067="","",IF(S3067="","خارج السنة المالية",INDEX(القوائم!$D$2:$D$13,S3067)))</f>
        <v/>
      </c>
      <c r="E3067" s="22" t="n"/>
      <c r="F3067" s="23" t="n"/>
      <c r="G3067" s="23" t="n"/>
      <c r="H3067" s="22" t="n"/>
      <c r="I3067" s="19" t="n"/>
      <c r="J3067" s="21" t="n"/>
      <c r="K3067" s="19" t="n"/>
      <c r="L3067" s="19" t="n"/>
      <c r="M3067" s="21" t="n"/>
      <c r="N3067" s="22" t="n"/>
      <c r="O3067" s="24">
        <f>IF(A3067&lt;&gt;"عهدة","",SUMIFS($G$8:$G$5007,$B$8:$B$5007,B3067,$A$8:$A$5007,"مصروف",$I$8:$I$5007,"&lt;&gt;مرفوض"))</f>
        <v/>
      </c>
      <c r="P3067" s="25">
        <f>IF(A3067&lt;&gt;"عهدة","",N(F3067)-O3067)</f>
        <v/>
      </c>
      <c r="Q3067" s="26">
        <f>IF(A3067="","",IF(A3067="عهدة",IF(N(F3067)=0,"⚠ أدخل قيمة العهدة",IF(P3067&lt;0,"⛔ عجز / زيادة مصروفات "&amp;TEXT(-P3067,"#,##0"),IF(COUNTIFS($B$8:$B$5007,B3067,$A$8:$A$5007,"مصروف",$I$8:$I$5007,"&lt;&gt;مرفوض",$K$8:$K$5007,"&lt;&gt;نعم")&gt;0,"⚠ "&amp;COUNTIFS($B$8:$B$5007,B3067,$A$8:$A$5007,"مصروف",$I$8:$I$5007,"&lt;&gt;مرفوض",$K$8:$K$5007,"&lt;&gt;نعم")&amp;" مصروف غير مسوى",IF(L3067="تمت التسوية",IF(P3067=0,"✔ متوازنة وتمت التسوية","✔ تمت التسوية – متبقي "&amp;TEXT(P3067,"#,##0")),IF(P3067&gt;0,"متبقي "&amp;TEXT(P3067,"#,##0"),"✔ متوازنة"))))),IF(R3067=0,"⚠ أضف سطر عهدة أولًا",IF(OR(C3067="",N(G3067)=0),"⚠ أكمل التاريخ والقيمة",IF(S3067="","⚠ التاريخ خارج السنة المالية",IF(H3067="","⚠ اختر بند الموازنة",IF(I3067="مرفوض","✖ مرفوض من المدير",IF(I3067&lt;&gt;"موافق","⏳ بانتظار موافقة المدير",IF(K3067&lt;&gt;"نعم","⚠ غير مسوى مع الحسابات","✔ معتمد ومسوى")))))))))</f>
        <v/>
      </c>
      <c r="R3067">
        <f>N(R3066)+IF(A3067="عهدة",1,0)</f>
        <v/>
      </c>
      <c r="S3067">
        <f>IF(C3067="","",IF(AND(C3067&gt;=DATE(2026,9,1),C3067&lt;=DATE(2027,8,31)),(YEAR(C3067)-2026)*12+MONTH(C3067)-8,""))</f>
        <v/>
      </c>
      <c r="T3067">
        <f>IF(AND(A3067="مصروف",R3067&gt;0,I3067="موافق",S3067&lt;&gt;"",H3067&lt;&gt;""),N(G3067),0)</f>
        <v/>
      </c>
    </row>
    <row r="3068">
      <c r="A3068" s="19" t="n"/>
      <c r="B3068" s="20">
        <f>IF(A3068="","",IF(R3068=0,"⚠ أضف سطر عهدة أولًا","DMT-"&amp;TEXT(R3068,"000")))</f>
        <v/>
      </c>
      <c r="C3068" s="21" t="n"/>
      <c r="D3068" s="20">
        <f>IF(C3068="","",IF(S3068="","خارج السنة المالية",INDEX(القوائم!$D$2:$D$13,S3068)))</f>
        <v/>
      </c>
      <c r="E3068" s="22" t="n"/>
      <c r="F3068" s="23" t="n"/>
      <c r="G3068" s="23" t="n"/>
      <c r="H3068" s="22" t="n"/>
      <c r="I3068" s="19" t="n"/>
      <c r="J3068" s="21" t="n"/>
      <c r="K3068" s="19" t="n"/>
      <c r="L3068" s="19" t="n"/>
      <c r="M3068" s="21" t="n"/>
      <c r="N3068" s="22" t="n"/>
      <c r="O3068" s="24">
        <f>IF(A3068&lt;&gt;"عهدة","",SUMIFS($G$8:$G$5007,$B$8:$B$5007,B3068,$A$8:$A$5007,"مصروف",$I$8:$I$5007,"&lt;&gt;مرفوض"))</f>
        <v/>
      </c>
      <c r="P3068" s="25">
        <f>IF(A3068&lt;&gt;"عهدة","",N(F3068)-O3068)</f>
        <v/>
      </c>
      <c r="Q3068" s="26">
        <f>IF(A3068="","",IF(A3068="عهدة",IF(N(F3068)=0,"⚠ أدخل قيمة العهدة",IF(P3068&lt;0,"⛔ عجز / زيادة مصروفات "&amp;TEXT(-P3068,"#,##0"),IF(COUNTIFS($B$8:$B$5007,B3068,$A$8:$A$5007,"مصروف",$I$8:$I$5007,"&lt;&gt;مرفوض",$K$8:$K$5007,"&lt;&gt;نعم")&gt;0,"⚠ "&amp;COUNTIFS($B$8:$B$5007,B3068,$A$8:$A$5007,"مصروف",$I$8:$I$5007,"&lt;&gt;مرفوض",$K$8:$K$5007,"&lt;&gt;نعم")&amp;" مصروف غير مسوى",IF(L3068="تمت التسوية",IF(P3068=0,"✔ متوازنة وتمت التسوية","✔ تمت التسوية – متبقي "&amp;TEXT(P3068,"#,##0")),IF(P3068&gt;0,"متبقي "&amp;TEXT(P3068,"#,##0"),"✔ متوازنة"))))),IF(R3068=0,"⚠ أضف سطر عهدة أولًا",IF(OR(C3068="",N(G3068)=0),"⚠ أكمل التاريخ والقيمة",IF(S3068="","⚠ التاريخ خارج السنة المالية",IF(H3068="","⚠ اختر بند الموازنة",IF(I3068="مرفوض","✖ مرفوض من المدير",IF(I3068&lt;&gt;"موافق","⏳ بانتظار موافقة المدير",IF(K3068&lt;&gt;"نعم","⚠ غير مسوى مع الحسابات","✔ معتمد ومسوى")))))))))</f>
        <v/>
      </c>
      <c r="R3068">
        <f>N(R3067)+IF(A3068="عهدة",1,0)</f>
        <v/>
      </c>
      <c r="S3068">
        <f>IF(C3068="","",IF(AND(C3068&gt;=DATE(2026,9,1),C3068&lt;=DATE(2027,8,31)),(YEAR(C3068)-2026)*12+MONTH(C3068)-8,""))</f>
        <v/>
      </c>
      <c r="T3068">
        <f>IF(AND(A3068="مصروف",R3068&gt;0,I3068="موافق",S3068&lt;&gt;"",H3068&lt;&gt;""),N(G3068),0)</f>
        <v/>
      </c>
    </row>
    <row r="3069">
      <c r="A3069" s="19" t="n"/>
      <c r="B3069" s="20">
        <f>IF(A3069="","",IF(R3069=0,"⚠ أضف سطر عهدة أولًا","DMT-"&amp;TEXT(R3069,"000")))</f>
        <v/>
      </c>
      <c r="C3069" s="21" t="n"/>
      <c r="D3069" s="20">
        <f>IF(C3069="","",IF(S3069="","خارج السنة المالية",INDEX(القوائم!$D$2:$D$13,S3069)))</f>
        <v/>
      </c>
      <c r="E3069" s="22" t="n"/>
      <c r="F3069" s="23" t="n"/>
      <c r="G3069" s="23" t="n"/>
      <c r="H3069" s="22" t="n"/>
      <c r="I3069" s="19" t="n"/>
      <c r="J3069" s="21" t="n"/>
      <c r="K3069" s="19" t="n"/>
      <c r="L3069" s="19" t="n"/>
      <c r="M3069" s="21" t="n"/>
      <c r="N3069" s="22" t="n"/>
      <c r="O3069" s="24">
        <f>IF(A3069&lt;&gt;"عهدة","",SUMIFS($G$8:$G$5007,$B$8:$B$5007,B3069,$A$8:$A$5007,"مصروف",$I$8:$I$5007,"&lt;&gt;مرفوض"))</f>
        <v/>
      </c>
      <c r="P3069" s="25">
        <f>IF(A3069&lt;&gt;"عهدة","",N(F3069)-O3069)</f>
        <v/>
      </c>
      <c r="Q3069" s="26">
        <f>IF(A3069="","",IF(A3069="عهدة",IF(N(F3069)=0,"⚠ أدخل قيمة العهدة",IF(P3069&lt;0,"⛔ عجز / زيادة مصروفات "&amp;TEXT(-P3069,"#,##0"),IF(COUNTIFS($B$8:$B$5007,B3069,$A$8:$A$5007,"مصروف",$I$8:$I$5007,"&lt;&gt;مرفوض",$K$8:$K$5007,"&lt;&gt;نعم")&gt;0,"⚠ "&amp;COUNTIFS($B$8:$B$5007,B3069,$A$8:$A$5007,"مصروف",$I$8:$I$5007,"&lt;&gt;مرفوض",$K$8:$K$5007,"&lt;&gt;نعم")&amp;" مصروف غير مسوى",IF(L3069="تمت التسوية",IF(P3069=0,"✔ متوازنة وتمت التسوية","✔ تمت التسوية – متبقي "&amp;TEXT(P3069,"#,##0")),IF(P3069&gt;0,"متبقي "&amp;TEXT(P3069,"#,##0"),"✔ متوازنة"))))),IF(R3069=0,"⚠ أضف سطر عهدة أولًا",IF(OR(C3069="",N(G3069)=0),"⚠ أكمل التاريخ والقيمة",IF(S3069="","⚠ التاريخ خارج السنة المالية",IF(H3069="","⚠ اختر بند الموازنة",IF(I3069="مرفوض","✖ مرفوض من المدير",IF(I3069&lt;&gt;"موافق","⏳ بانتظار موافقة المدير",IF(K3069&lt;&gt;"نعم","⚠ غير مسوى مع الحسابات","✔ معتمد ومسوى")))))))))</f>
        <v/>
      </c>
      <c r="R3069">
        <f>N(R3068)+IF(A3069="عهدة",1,0)</f>
        <v/>
      </c>
      <c r="S3069">
        <f>IF(C3069="","",IF(AND(C3069&gt;=DATE(2026,9,1),C3069&lt;=DATE(2027,8,31)),(YEAR(C3069)-2026)*12+MONTH(C3069)-8,""))</f>
        <v/>
      </c>
      <c r="T3069">
        <f>IF(AND(A3069="مصروف",R3069&gt;0,I3069="موافق",S3069&lt;&gt;"",H3069&lt;&gt;""),N(G3069),0)</f>
        <v/>
      </c>
    </row>
    <row r="3070">
      <c r="A3070" s="19" t="n"/>
      <c r="B3070" s="20">
        <f>IF(A3070="","",IF(R3070=0,"⚠ أضف سطر عهدة أولًا","DMT-"&amp;TEXT(R3070,"000")))</f>
        <v/>
      </c>
      <c r="C3070" s="21" t="n"/>
      <c r="D3070" s="20">
        <f>IF(C3070="","",IF(S3070="","خارج السنة المالية",INDEX(القوائم!$D$2:$D$13,S3070)))</f>
        <v/>
      </c>
      <c r="E3070" s="22" t="n"/>
      <c r="F3070" s="23" t="n"/>
      <c r="G3070" s="23" t="n"/>
      <c r="H3070" s="22" t="n"/>
      <c r="I3070" s="19" t="n"/>
      <c r="J3070" s="21" t="n"/>
      <c r="K3070" s="19" t="n"/>
      <c r="L3070" s="19" t="n"/>
      <c r="M3070" s="21" t="n"/>
      <c r="N3070" s="22" t="n"/>
      <c r="O3070" s="24">
        <f>IF(A3070&lt;&gt;"عهدة","",SUMIFS($G$8:$G$5007,$B$8:$B$5007,B3070,$A$8:$A$5007,"مصروف",$I$8:$I$5007,"&lt;&gt;مرفوض"))</f>
        <v/>
      </c>
      <c r="P3070" s="25">
        <f>IF(A3070&lt;&gt;"عهدة","",N(F3070)-O3070)</f>
        <v/>
      </c>
      <c r="Q3070" s="26">
        <f>IF(A3070="","",IF(A3070="عهدة",IF(N(F3070)=0,"⚠ أدخل قيمة العهدة",IF(P3070&lt;0,"⛔ عجز / زيادة مصروفات "&amp;TEXT(-P3070,"#,##0"),IF(COUNTIFS($B$8:$B$5007,B3070,$A$8:$A$5007,"مصروف",$I$8:$I$5007,"&lt;&gt;مرفوض",$K$8:$K$5007,"&lt;&gt;نعم")&gt;0,"⚠ "&amp;COUNTIFS($B$8:$B$5007,B3070,$A$8:$A$5007,"مصروف",$I$8:$I$5007,"&lt;&gt;مرفوض",$K$8:$K$5007,"&lt;&gt;نعم")&amp;" مصروف غير مسوى",IF(L3070="تمت التسوية",IF(P3070=0,"✔ متوازنة وتمت التسوية","✔ تمت التسوية – متبقي "&amp;TEXT(P3070,"#,##0")),IF(P3070&gt;0,"متبقي "&amp;TEXT(P3070,"#,##0"),"✔ متوازنة"))))),IF(R3070=0,"⚠ أضف سطر عهدة أولًا",IF(OR(C3070="",N(G3070)=0),"⚠ أكمل التاريخ والقيمة",IF(S3070="","⚠ التاريخ خارج السنة المالية",IF(H3070="","⚠ اختر بند الموازنة",IF(I3070="مرفوض","✖ مرفوض من المدير",IF(I3070&lt;&gt;"موافق","⏳ بانتظار موافقة المدير",IF(K3070&lt;&gt;"نعم","⚠ غير مسوى مع الحسابات","✔ معتمد ومسوى")))))))))</f>
        <v/>
      </c>
      <c r="R3070">
        <f>N(R3069)+IF(A3070="عهدة",1,0)</f>
        <v/>
      </c>
      <c r="S3070">
        <f>IF(C3070="","",IF(AND(C3070&gt;=DATE(2026,9,1),C3070&lt;=DATE(2027,8,31)),(YEAR(C3070)-2026)*12+MONTH(C3070)-8,""))</f>
        <v/>
      </c>
      <c r="T3070">
        <f>IF(AND(A3070="مصروف",R3070&gt;0,I3070="موافق",S3070&lt;&gt;"",H3070&lt;&gt;""),N(G3070),0)</f>
        <v/>
      </c>
    </row>
    <row r="3071">
      <c r="A3071" s="19" t="n"/>
      <c r="B3071" s="20">
        <f>IF(A3071="","",IF(R3071=0,"⚠ أضف سطر عهدة أولًا","DMT-"&amp;TEXT(R3071,"000")))</f>
        <v/>
      </c>
      <c r="C3071" s="21" t="n"/>
      <c r="D3071" s="20">
        <f>IF(C3071="","",IF(S3071="","خارج السنة المالية",INDEX(القوائم!$D$2:$D$13,S3071)))</f>
        <v/>
      </c>
      <c r="E3071" s="22" t="n"/>
      <c r="F3071" s="23" t="n"/>
      <c r="G3071" s="23" t="n"/>
      <c r="H3071" s="22" t="n"/>
      <c r="I3071" s="19" t="n"/>
      <c r="J3071" s="21" t="n"/>
      <c r="K3071" s="19" t="n"/>
      <c r="L3071" s="19" t="n"/>
      <c r="M3071" s="21" t="n"/>
      <c r="N3071" s="22" t="n"/>
      <c r="O3071" s="24">
        <f>IF(A3071&lt;&gt;"عهدة","",SUMIFS($G$8:$G$5007,$B$8:$B$5007,B3071,$A$8:$A$5007,"مصروف",$I$8:$I$5007,"&lt;&gt;مرفوض"))</f>
        <v/>
      </c>
      <c r="P3071" s="25">
        <f>IF(A3071&lt;&gt;"عهدة","",N(F3071)-O3071)</f>
        <v/>
      </c>
      <c r="Q3071" s="26">
        <f>IF(A3071="","",IF(A3071="عهدة",IF(N(F3071)=0,"⚠ أدخل قيمة العهدة",IF(P3071&lt;0,"⛔ عجز / زيادة مصروفات "&amp;TEXT(-P3071,"#,##0"),IF(COUNTIFS($B$8:$B$5007,B3071,$A$8:$A$5007,"مصروف",$I$8:$I$5007,"&lt;&gt;مرفوض",$K$8:$K$5007,"&lt;&gt;نعم")&gt;0,"⚠ "&amp;COUNTIFS($B$8:$B$5007,B3071,$A$8:$A$5007,"مصروف",$I$8:$I$5007,"&lt;&gt;مرفوض",$K$8:$K$5007,"&lt;&gt;نعم")&amp;" مصروف غير مسوى",IF(L3071="تمت التسوية",IF(P3071=0,"✔ متوازنة وتمت التسوية","✔ تمت التسوية – متبقي "&amp;TEXT(P3071,"#,##0")),IF(P3071&gt;0,"متبقي "&amp;TEXT(P3071,"#,##0"),"✔ متوازنة"))))),IF(R3071=0,"⚠ أضف سطر عهدة أولًا",IF(OR(C3071="",N(G3071)=0),"⚠ أكمل التاريخ والقيمة",IF(S3071="","⚠ التاريخ خارج السنة المالية",IF(H3071="","⚠ اختر بند الموازنة",IF(I3071="مرفوض","✖ مرفوض من المدير",IF(I3071&lt;&gt;"موافق","⏳ بانتظار موافقة المدير",IF(K3071&lt;&gt;"نعم","⚠ غير مسوى مع الحسابات","✔ معتمد ومسوى")))))))))</f>
        <v/>
      </c>
      <c r="R3071">
        <f>N(R3070)+IF(A3071="عهدة",1,0)</f>
        <v/>
      </c>
      <c r="S3071">
        <f>IF(C3071="","",IF(AND(C3071&gt;=DATE(2026,9,1),C3071&lt;=DATE(2027,8,31)),(YEAR(C3071)-2026)*12+MONTH(C3071)-8,""))</f>
        <v/>
      </c>
      <c r="T3071">
        <f>IF(AND(A3071="مصروف",R3071&gt;0,I3071="موافق",S3071&lt;&gt;"",H3071&lt;&gt;""),N(G3071),0)</f>
        <v/>
      </c>
    </row>
    <row r="3072">
      <c r="A3072" s="19" t="n"/>
      <c r="B3072" s="20">
        <f>IF(A3072="","",IF(R3072=0,"⚠ أضف سطر عهدة أولًا","DMT-"&amp;TEXT(R3072,"000")))</f>
        <v/>
      </c>
      <c r="C3072" s="21" t="n"/>
      <c r="D3072" s="20">
        <f>IF(C3072="","",IF(S3072="","خارج السنة المالية",INDEX(القوائم!$D$2:$D$13,S3072)))</f>
        <v/>
      </c>
      <c r="E3072" s="22" t="n"/>
      <c r="F3072" s="23" t="n"/>
      <c r="G3072" s="23" t="n"/>
      <c r="H3072" s="22" t="n"/>
      <c r="I3072" s="19" t="n"/>
      <c r="J3072" s="21" t="n"/>
      <c r="K3072" s="19" t="n"/>
      <c r="L3072" s="19" t="n"/>
      <c r="M3072" s="21" t="n"/>
      <c r="N3072" s="22" t="n"/>
      <c r="O3072" s="24">
        <f>IF(A3072&lt;&gt;"عهدة","",SUMIFS($G$8:$G$5007,$B$8:$B$5007,B3072,$A$8:$A$5007,"مصروف",$I$8:$I$5007,"&lt;&gt;مرفوض"))</f>
        <v/>
      </c>
      <c r="P3072" s="25">
        <f>IF(A3072&lt;&gt;"عهدة","",N(F3072)-O3072)</f>
        <v/>
      </c>
      <c r="Q3072" s="26">
        <f>IF(A3072="","",IF(A3072="عهدة",IF(N(F3072)=0,"⚠ أدخل قيمة العهدة",IF(P3072&lt;0,"⛔ عجز / زيادة مصروفات "&amp;TEXT(-P3072,"#,##0"),IF(COUNTIFS($B$8:$B$5007,B3072,$A$8:$A$5007,"مصروف",$I$8:$I$5007,"&lt;&gt;مرفوض",$K$8:$K$5007,"&lt;&gt;نعم")&gt;0,"⚠ "&amp;COUNTIFS($B$8:$B$5007,B3072,$A$8:$A$5007,"مصروف",$I$8:$I$5007,"&lt;&gt;مرفوض",$K$8:$K$5007,"&lt;&gt;نعم")&amp;" مصروف غير مسوى",IF(L3072="تمت التسوية",IF(P3072=0,"✔ متوازنة وتمت التسوية","✔ تمت التسوية – متبقي "&amp;TEXT(P3072,"#,##0")),IF(P3072&gt;0,"متبقي "&amp;TEXT(P3072,"#,##0"),"✔ متوازنة"))))),IF(R3072=0,"⚠ أضف سطر عهدة أولًا",IF(OR(C3072="",N(G3072)=0),"⚠ أكمل التاريخ والقيمة",IF(S3072="","⚠ التاريخ خارج السنة المالية",IF(H3072="","⚠ اختر بند الموازنة",IF(I3072="مرفوض","✖ مرفوض من المدير",IF(I3072&lt;&gt;"موافق","⏳ بانتظار موافقة المدير",IF(K3072&lt;&gt;"نعم","⚠ غير مسوى مع الحسابات","✔ معتمد ومسوى")))))))))</f>
        <v/>
      </c>
      <c r="R3072">
        <f>N(R3071)+IF(A3072="عهدة",1,0)</f>
        <v/>
      </c>
      <c r="S3072">
        <f>IF(C3072="","",IF(AND(C3072&gt;=DATE(2026,9,1),C3072&lt;=DATE(2027,8,31)),(YEAR(C3072)-2026)*12+MONTH(C3072)-8,""))</f>
        <v/>
      </c>
      <c r="T3072">
        <f>IF(AND(A3072="مصروف",R3072&gt;0,I3072="موافق",S3072&lt;&gt;"",H3072&lt;&gt;""),N(G3072),0)</f>
        <v/>
      </c>
    </row>
    <row r="3073">
      <c r="A3073" s="19" t="n"/>
      <c r="B3073" s="20">
        <f>IF(A3073="","",IF(R3073=0,"⚠ أضف سطر عهدة أولًا","DMT-"&amp;TEXT(R3073,"000")))</f>
        <v/>
      </c>
      <c r="C3073" s="21" t="n"/>
      <c r="D3073" s="20">
        <f>IF(C3073="","",IF(S3073="","خارج السنة المالية",INDEX(القوائم!$D$2:$D$13,S3073)))</f>
        <v/>
      </c>
      <c r="E3073" s="22" t="n"/>
      <c r="F3073" s="23" t="n"/>
      <c r="G3073" s="23" t="n"/>
      <c r="H3073" s="22" t="n"/>
      <c r="I3073" s="19" t="n"/>
      <c r="J3073" s="21" t="n"/>
      <c r="K3073" s="19" t="n"/>
      <c r="L3073" s="19" t="n"/>
      <c r="M3073" s="21" t="n"/>
      <c r="N3073" s="22" t="n"/>
      <c r="O3073" s="24">
        <f>IF(A3073&lt;&gt;"عهدة","",SUMIFS($G$8:$G$5007,$B$8:$B$5007,B3073,$A$8:$A$5007,"مصروف",$I$8:$I$5007,"&lt;&gt;مرفوض"))</f>
        <v/>
      </c>
      <c r="P3073" s="25">
        <f>IF(A3073&lt;&gt;"عهدة","",N(F3073)-O3073)</f>
        <v/>
      </c>
      <c r="Q3073" s="26">
        <f>IF(A3073="","",IF(A3073="عهدة",IF(N(F3073)=0,"⚠ أدخل قيمة العهدة",IF(P3073&lt;0,"⛔ عجز / زيادة مصروفات "&amp;TEXT(-P3073,"#,##0"),IF(COUNTIFS($B$8:$B$5007,B3073,$A$8:$A$5007,"مصروف",$I$8:$I$5007,"&lt;&gt;مرفوض",$K$8:$K$5007,"&lt;&gt;نعم")&gt;0,"⚠ "&amp;COUNTIFS($B$8:$B$5007,B3073,$A$8:$A$5007,"مصروف",$I$8:$I$5007,"&lt;&gt;مرفوض",$K$8:$K$5007,"&lt;&gt;نعم")&amp;" مصروف غير مسوى",IF(L3073="تمت التسوية",IF(P3073=0,"✔ متوازنة وتمت التسوية","✔ تمت التسوية – متبقي "&amp;TEXT(P3073,"#,##0")),IF(P3073&gt;0,"متبقي "&amp;TEXT(P3073,"#,##0"),"✔ متوازنة"))))),IF(R3073=0,"⚠ أضف سطر عهدة أولًا",IF(OR(C3073="",N(G3073)=0),"⚠ أكمل التاريخ والقيمة",IF(S3073="","⚠ التاريخ خارج السنة المالية",IF(H3073="","⚠ اختر بند الموازنة",IF(I3073="مرفوض","✖ مرفوض من المدير",IF(I3073&lt;&gt;"موافق","⏳ بانتظار موافقة المدير",IF(K3073&lt;&gt;"نعم","⚠ غير مسوى مع الحسابات","✔ معتمد ومسوى")))))))))</f>
        <v/>
      </c>
      <c r="R3073">
        <f>N(R3072)+IF(A3073="عهدة",1,0)</f>
        <v/>
      </c>
      <c r="S3073">
        <f>IF(C3073="","",IF(AND(C3073&gt;=DATE(2026,9,1),C3073&lt;=DATE(2027,8,31)),(YEAR(C3073)-2026)*12+MONTH(C3073)-8,""))</f>
        <v/>
      </c>
      <c r="T3073">
        <f>IF(AND(A3073="مصروف",R3073&gt;0,I3073="موافق",S3073&lt;&gt;"",H3073&lt;&gt;""),N(G3073),0)</f>
        <v/>
      </c>
    </row>
    <row r="3074">
      <c r="A3074" s="19" t="n"/>
      <c r="B3074" s="20">
        <f>IF(A3074="","",IF(R3074=0,"⚠ أضف سطر عهدة أولًا","DMT-"&amp;TEXT(R3074,"000")))</f>
        <v/>
      </c>
      <c r="C3074" s="21" t="n"/>
      <c r="D3074" s="20">
        <f>IF(C3074="","",IF(S3074="","خارج السنة المالية",INDEX(القوائم!$D$2:$D$13,S3074)))</f>
        <v/>
      </c>
      <c r="E3074" s="22" t="n"/>
      <c r="F3074" s="23" t="n"/>
      <c r="G3074" s="23" t="n"/>
      <c r="H3074" s="22" t="n"/>
      <c r="I3074" s="19" t="n"/>
      <c r="J3074" s="21" t="n"/>
      <c r="K3074" s="19" t="n"/>
      <c r="L3074" s="19" t="n"/>
      <c r="M3074" s="21" t="n"/>
      <c r="N3074" s="22" t="n"/>
      <c r="O3074" s="24">
        <f>IF(A3074&lt;&gt;"عهدة","",SUMIFS($G$8:$G$5007,$B$8:$B$5007,B3074,$A$8:$A$5007,"مصروف",$I$8:$I$5007,"&lt;&gt;مرفوض"))</f>
        <v/>
      </c>
      <c r="P3074" s="25">
        <f>IF(A3074&lt;&gt;"عهدة","",N(F3074)-O3074)</f>
        <v/>
      </c>
      <c r="Q3074" s="26">
        <f>IF(A3074="","",IF(A3074="عهدة",IF(N(F3074)=0,"⚠ أدخل قيمة العهدة",IF(P3074&lt;0,"⛔ عجز / زيادة مصروفات "&amp;TEXT(-P3074,"#,##0"),IF(COUNTIFS($B$8:$B$5007,B3074,$A$8:$A$5007,"مصروف",$I$8:$I$5007,"&lt;&gt;مرفوض",$K$8:$K$5007,"&lt;&gt;نعم")&gt;0,"⚠ "&amp;COUNTIFS($B$8:$B$5007,B3074,$A$8:$A$5007,"مصروف",$I$8:$I$5007,"&lt;&gt;مرفوض",$K$8:$K$5007,"&lt;&gt;نعم")&amp;" مصروف غير مسوى",IF(L3074="تمت التسوية",IF(P3074=0,"✔ متوازنة وتمت التسوية","✔ تمت التسوية – متبقي "&amp;TEXT(P3074,"#,##0")),IF(P3074&gt;0,"متبقي "&amp;TEXT(P3074,"#,##0"),"✔ متوازنة"))))),IF(R3074=0,"⚠ أضف سطر عهدة أولًا",IF(OR(C3074="",N(G3074)=0),"⚠ أكمل التاريخ والقيمة",IF(S3074="","⚠ التاريخ خارج السنة المالية",IF(H3074="","⚠ اختر بند الموازنة",IF(I3074="مرفوض","✖ مرفوض من المدير",IF(I3074&lt;&gt;"موافق","⏳ بانتظار موافقة المدير",IF(K3074&lt;&gt;"نعم","⚠ غير مسوى مع الحسابات","✔ معتمد ومسوى")))))))))</f>
        <v/>
      </c>
      <c r="R3074">
        <f>N(R3073)+IF(A3074="عهدة",1,0)</f>
        <v/>
      </c>
      <c r="S3074">
        <f>IF(C3074="","",IF(AND(C3074&gt;=DATE(2026,9,1),C3074&lt;=DATE(2027,8,31)),(YEAR(C3074)-2026)*12+MONTH(C3074)-8,""))</f>
        <v/>
      </c>
      <c r="T3074">
        <f>IF(AND(A3074="مصروف",R3074&gt;0,I3074="موافق",S3074&lt;&gt;"",H3074&lt;&gt;""),N(G3074),0)</f>
        <v/>
      </c>
    </row>
    <row r="3075">
      <c r="A3075" s="19" t="n"/>
      <c r="B3075" s="20">
        <f>IF(A3075="","",IF(R3075=0,"⚠ أضف سطر عهدة أولًا","DMT-"&amp;TEXT(R3075,"000")))</f>
        <v/>
      </c>
      <c r="C3075" s="21" t="n"/>
      <c r="D3075" s="20">
        <f>IF(C3075="","",IF(S3075="","خارج السنة المالية",INDEX(القوائم!$D$2:$D$13,S3075)))</f>
        <v/>
      </c>
      <c r="E3075" s="22" t="n"/>
      <c r="F3075" s="23" t="n"/>
      <c r="G3075" s="23" t="n"/>
      <c r="H3075" s="22" t="n"/>
      <c r="I3075" s="19" t="n"/>
      <c r="J3075" s="21" t="n"/>
      <c r="K3075" s="19" t="n"/>
      <c r="L3075" s="19" t="n"/>
      <c r="M3075" s="21" t="n"/>
      <c r="N3075" s="22" t="n"/>
      <c r="O3075" s="24">
        <f>IF(A3075&lt;&gt;"عهدة","",SUMIFS($G$8:$G$5007,$B$8:$B$5007,B3075,$A$8:$A$5007,"مصروف",$I$8:$I$5007,"&lt;&gt;مرفوض"))</f>
        <v/>
      </c>
      <c r="P3075" s="25">
        <f>IF(A3075&lt;&gt;"عهدة","",N(F3075)-O3075)</f>
        <v/>
      </c>
      <c r="Q3075" s="26">
        <f>IF(A3075="","",IF(A3075="عهدة",IF(N(F3075)=0,"⚠ أدخل قيمة العهدة",IF(P3075&lt;0,"⛔ عجز / زيادة مصروفات "&amp;TEXT(-P3075,"#,##0"),IF(COUNTIFS($B$8:$B$5007,B3075,$A$8:$A$5007,"مصروف",$I$8:$I$5007,"&lt;&gt;مرفوض",$K$8:$K$5007,"&lt;&gt;نعم")&gt;0,"⚠ "&amp;COUNTIFS($B$8:$B$5007,B3075,$A$8:$A$5007,"مصروف",$I$8:$I$5007,"&lt;&gt;مرفوض",$K$8:$K$5007,"&lt;&gt;نعم")&amp;" مصروف غير مسوى",IF(L3075="تمت التسوية",IF(P3075=0,"✔ متوازنة وتمت التسوية","✔ تمت التسوية – متبقي "&amp;TEXT(P3075,"#,##0")),IF(P3075&gt;0,"متبقي "&amp;TEXT(P3075,"#,##0"),"✔ متوازنة"))))),IF(R3075=0,"⚠ أضف سطر عهدة أولًا",IF(OR(C3075="",N(G3075)=0),"⚠ أكمل التاريخ والقيمة",IF(S3075="","⚠ التاريخ خارج السنة المالية",IF(H3075="","⚠ اختر بند الموازنة",IF(I3075="مرفوض","✖ مرفوض من المدير",IF(I3075&lt;&gt;"موافق","⏳ بانتظار موافقة المدير",IF(K3075&lt;&gt;"نعم","⚠ غير مسوى مع الحسابات","✔ معتمد ومسوى")))))))))</f>
        <v/>
      </c>
      <c r="R3075">
        <f>N(R3074)+IF(A3075="عهدة",1,0)</f>
        <v/>
      </c>
      <c r="S3075">
        <f>IF(C3075="","",IF(AND(C3075&gt;=DATE(2026,9,1),C3075&lt;=DATE(2027,8,31)),(YEAR(C3075)-2026)*12+MONTH(C3075)-8,""))</f>
        <v/>
      </c>
      <c r="T3075">
        <f>IF(AND(A3075="مصروف",R3075&gt;0,I3075="موافق",S3075&lt;&gt;"",H3075&lt;&gt;""),N(G3075),0)</f>
        <v/>
      </c>
    </row>
    <row r="3076">
      <c r="A3076" s="19" t="n"/>
      <c r="B3076" s="20">
        <f>IF(A3076="","",IF(R3076=0,"⚠ أضف سطر عهدة أولًا","DMT-"&amp;TEXT(R3076,"000")))</f>
        <v/>
      </c>
      <c r="C3076" s="21" t="n"/>
      <c r="D3076" s="20">
        <f>IF(C3076="","",IF(S3076="","خارج السنة المالية",INDEX(القوائم!$D$2:$D$13,S3076)))</f>
        <v/>
      </c>
      <c r="E3076" s="22" t="n"/>
      <c r="F3076" s="23" t="n"/>
      <c r="G3076" s="23" t="n"/>
      <c r="H3076" s="22" t="n"/>
      <c r="I3076" s="19" t="n"/>
      <c r="J3076" s="21" t="n"/>
      <c r="K3076" s="19" t="n"/>
      <c r="L3076" s="19" t="n"/>
      <c r="M3076" s="21" t="n"/>
      <c r="N3076" s="22" t="n"/>
      <c r="O3076" s="24">
        <f>IF(A3076&lt;&gt;"عهدة","",SUMIFS($G$8:$G$5007,$B$8:$B$5007,B3076,$A$8:$A$5007,"مصروف",$I$8:$I$5007,"&lt;&gt;مرفوض"))</f>
        <v/>
      </c>
      <c r="P3076" s="25">
        <f>IF(A3076&lt;&gt;"عهدة","",N(F3076)-O3076)</f>
        <v/>
      </c>
      <c r="Q3076" s="26">
        <f>IF(A3076="","",IF(A3076="عهدة",IF(N(F3076)=0,"⚠ أدخل قيمة العهدة",IF(P3076&lt;0,"⛔ عجز / زيادة مصروفات "&amp;TEXT(-P3076,"#,##0"),IF(COUNTIFS($B$8:$B$5007,B3076,$A$8:$A$5007,"مصروف",$I$8:$I$5007,"&lt;&gt;مرفوض",$K$8:$K$5007,"&lt;&gt;نعم")&gt;0,"⚠ "&amp;COUNTIFS($B$8:$B$5007,B3076,$A$8:$A$5007,"مصروف",$I$8:$I$5007,"&lt;&gt;مرفوض",$K$8:$K$5007,"&lt;&gt;نعم")&amp;" مصروف غير مسوى",IF(L3076="تمت التسوية",IF(P3076=0,"✔ متوازنة وتمت التسوية","✔ تمت التسوية – متبقي "&amp;TEXT(P3076,"#,##0")),IF(P3076&gt;0,"متبقي "&amp;TEXT(P3076,"#,##0"),"✔ متوازنة"))))),IF(R3076=0,"⚠ أضف سطر عهدة أولًا",IF(OR(C3076="",N(G3076)=0),"⚠ أكمل التاريخ والقيمة",IF(S3076="","⚠ التاريخ خارج السنة المالية",IF(H3076="","⚠ اختر بند الموازنة",IF(I3076="مرفوض","✖ مرفوض من المدير",IF(I3076&lt;&gt;"موافق","⏳ بانتظار موافقة المدير",IF(K3076&lt;&gt;"نعم","⚠ غير مسوى مع الحسابات","✔ معتمد ومسوى")))))))))</f>
        <v/>
      </c>
      <c r="R3076">
        <f>N(R3075)+IF(A3076="عهدة",1,0)</f>
        <v/>
      </c>
      <c r="S3076">
        <f>IF(C3076="","",IF(AND(C3076&gt;=DATE(2026,9,1),C3076&lt;=DATE(2027,8,31)),(YEAR(C3076)-2026)*12+MONTH(C3076)-8,""))</f>
        <v/>
      </c>
      <c r="T3076">
        <f>IF(AND(A3076="مصروف",R3076&gt;0,I3076="موافق",S3076&lt;&gt;"",H3076&lt;&gt;""),N(G3076),0)</f>
        <v/>
      </c>
    </row>
    <row r="3077">
      <c r="A3077" s="19" t="n"/>
      <c r="B3077" s="20">
        <f>IF(A3077="","",IF(R3077=0,"⚠ أضف سطر عهدة أولًا","DMT-"&amp;TEXT(R3077,"000")))</f>
        <v/>
      </c>
      <c r="C3077" s="21" t="n"/>
      <c r="D3077" s="20">
        <f>IF(C3077="","",IF(S3077="","خارج السنة المالية",INDEX(القوائم!$D$2:$D$13,S3077)))</f>
        <v/>
      </c>
      <c r="E3077" s="22" t="n"/>
      <c r="F3077" s="23" t="n"/>
      <c r="G3077" s="23" t="n"/>
      <c r="H3077" s="22" t="n"/>
      <c r="I3077" s="19" t="n"/>
      <c r="J3077" s="21" t="n"/>
      <c r="K3077" s="19" t="n"/>
      <c r="L3077" s="19" t="n"/>
      <c r="M3077" s="21" t="n"/>
      <c r="N3077" s="22" t="n"/>
      <c r="O3077" s="24">
        <f>IF(A3077&lt;&gt;"عهدة","",SUMIFS($G$8:$G$5007,$B$8:$B$5007,B3077,$A$8:$A$5007,"مصروف",$I$8:$I$5007,"&lt;&gt;مرفوض"))</f>
        <v/>
      </c>
      <c r="P3077" s="25">
        <f>IF(A3077&lt;&gt;"عهدة","",N(F3077)-O3077)</f>
        <v/>
      </c>
      <c r="Q3077" s="26">
        <f>IF(A3077="","",IF(A3077="عهدة",IF(N(F3077)=0,"⚠ أدخل قيمة العهدة",IF(P3077&lt;0,"⛔ عجز / زيادة مصروفات "&amp;TEXT(-P3077,"#,##0"),IF(COUNTIFS($B$8:$B$5007,B3077,$A$8:$A$5007,"مصروف",$I$8:$I$5007,"&lt;&gt;مرفوض",$K$8:$K$5007,"&lt;&gt;نعم")&gt;0,"⚠ "&amp;COUNTIFS($B$8:$B$5007,B3077,$A$8:$A$5007,"مصروف",$I$8:$I$5007,"&lt;&gt;مرفوض",$K$8:$K$5007,"&lt;&gt;نعم")&amp;" مصروف غير مسوى",IF(L3077="تمت التسوية",IF(P3077=0,"✔ متوازنة وتمت التسوية","✔ تمت التسوية – متبقي "&amp;TEXT(P3077,"#,##0")),IF(P3077&gt;0,"متبقي "&amp;TEXT(P3077,"#,##0"),"✔ متوازنة"))))),IF(R3077=0,"⚠ أضف سطر عهدة أولًا",IF(OR(C3077="",N(G3077)=0),"⚠ أكمل التاريخ والقيمة",IF(S3077="","⚠ التاريخ خارج السنة المالية",IF(H3077="","⚠ اختر بند الموازنة",IF(I3077="مرفوض","✖ مرفوض من المدير",IF(I3077&lt;&gt;"موافق","⏳ بانتظار موافقة المدير",IF(K3077&lt;&gt;"نعم","⚠ غير مسوى مع الحسابات","✔ معتمد ومسوى")))))))))</f>
        <v/>
      </c>
      <c r="R3077">
        <f>N(R3076)+IF(A3077="عهدة",1,0)</f>
        <v/>
      </c>
      <c r="S3077">
        <f>IF(C3077="","",IF(AND(C3077&gt;=DATE(2026,9,1),C3077&lt;=DATE(2027,8,31)),(YEAR(C3077)-2026)*12+MONTH(C3077)-8,""))</f>
        <v/>
      </c>
      <c r="T3077">
        <f>IF(AND(A3077="مصروف",R3077&gt;0,I3077="موافق",S3077&lt;&gt;"",H3077&lt;&gt;""),N(G3077),0)</f>
        <v/>
      </c>
    </row>
    <row r="3078">
      <c r="A3078" s="19" t="n"/>
      <c r="B3078" s="20">
        <f>IF(A3078="","",IF(R3078=0,"⚠ أضف سطر عهدة أولًا","DMT-"&amp;TEXT(R3078,"000")))</f>
        <v/>
      </c>
      <c r="C3078" s="21" t="n"/>
      <c r="D3078" s="20">
        <f>IF(C3078="","",IF(S3078="","خارج السنة المالية",INDEX(القوائم!$D$2:$D$13,S3078)))</f>
        <v/>
      </c>
      <c r="E3078" s="22" t="n"/>
      <c r="F3078" s="23" t="n"/>
      <c r="G3078" s="23" t="n"/>
      <c r="H3078" s="22" t="n"/>
      <c r="I3078" s="19" t="n"/>
      <c r="J3078" s="21" t="n"/>
      <c r="K3078" s="19" t="n"/>
      <c r="L3078" s="19" t="n"/>
      <c r="M3078" s="21" t="n"/>
      <c r="N3078" s="22" t="n"/>
      <c r="O3078" s="24">
        <f>IF(A3078&lt;&gt;"عهدة","",SUMIFS($G$8:$G$5007,$B$8:$B$5007,B3078,$A$8:$A$5007,"مصروف",$I$8:$I$5007,"&lt;&gt;مرفوض"))</f>
        <v/>
      </c>
      <c r="P3078" s="25">
        <f>IF(A3078&lt;&gt;"عهدة","",N(F3078)-O3078)</f>
        <v/>
      </c>
      <c r="Q3078" s="26">
        <f>IF(A3078="","",IF(A3078="عهدة",IF(N(F3078)=0,"⚠ أدخل قيمة العهدة",IF(P3078&lt;0,"⛔ عجز / زيادة مصروفات "&amp;TEXT(-P3078,"#,##0"),IF(COUNTIFS($B$8:$B$5007,B3078,$A$8:$A$5007,"مصروف",$I$8:$I$5007,"&lt;&gt;مرفوض",$K$8:$K$5007,"&lt;&gt;نعم")&gt;0,"⚠ "&amp;COUNTIFS($B$8:$B$5007,B3078,$A$8:$A$5007,"مصروف",$I$8:$I$5007,"&lt;&gt;مرفوض",$K$8:$K$5007,"&lt;&gt;نعم")&amp;" مصروف غير مسوى",IF(L3078="تمت التسوية",IF(P3078=0,"✔ متوازنة وتمت التسوية","✔ تمت التسوية – متبقي "&amp;TEXT(P3078,"#,##0")),IF(P3078&gt;0,"متبقي "&amp;TEXT(P3078,"#,##0"),"✔ متوازنة"))))),IF(R3078=0,"⚠ أضف سطر عهدة أولًا",IF(OR(C3078="",N(G3078)=0),"⚠ أكمل التاريخ والقيمة",IF(S3078="","⚠ التاريخ خارج السنة المالية",IF(H3078="","⚠ اختر بند الموازنة",IF(I3078="مرفوض","✖ مرفوض من المدير",IF(I3078&lt;&gt;"موافق","⏳ بانتظار موافقة المدير",IF(K3078&lt;&gt;"نعم","⚠ غير مسوى مع الحسابات","✔ معتمد ومسوى")))))))))</f>
        <v/>
      </c>
      <c r="R3078">
        <f>N(R3077)+IF(A3078="عهدة",1,0)</f>
        <v/>
      </c>
      <c r="S3078">
        <f>IF(C3078="","",IF(AND(C3078&gt;=DATE(2026,9,1),C3078&lt;=DATE(2027,8,31)),(YEAR(C3078)-2026)*12+MONTH(C3078)-8,""))</f>
        <v/>
      </c>
      <c r="T3078">
        <f>IF(AND(A3078="مصروف",R3078&gt;0,I3078="موافق",S3078&lt;&gt;"",H3078&lt;&gt;""),N(G3078),0)</f>
        <v/>
      </c>
    </row>
    <row r="3079">
      <c r="A3079" s="19" t="n"/>
      <c r="B3079" s="20">
        <f>IF(A3079="","",IF(R3079=0,"⚠ أضف سطر عهدة أولًا","DMT-"&amp;TEXT(R3079,"000")))</f>
        <v/>
      </c>
      <c r="C3079" s="21" t="n"/>
      <c r="D3079" s="20">
        <f>IF(C3079="","",IF(S3079="","خارج السنة المالية",INDEX(القوائم!$D$2:$D$13,S3079)))</f>
        <v/>
      </c>
      <c r="E3079" s="22" t="n"/>
      <c r="F3079" s="23" t="n"/>
      <c r="G3079" s="23" t="n"/>
      <c r="H3079" s="22" t="n"/>
      <c r="I3079" s="19" t="n"/>
      <c r="J3079" s="21" t="n"/>
      <c r="K3079" s="19" t="n"/>
      <c r="L3079" s="19" t="n"/>
      <c r="M3079" s="21" t="n"/>
      <c r="N3079" s="22" t="n"/>
      <c r="O3079" s="24">
        <f>IF(A3079&lt;&gt;"عهدة","",SUMIFS($G$8:$G$5007,$B$8:$B$5007,B3079,$A$8:$A$5007,"مصروف",$I$8:$I$5007,"&lt;&gt;مرفوض"))</f>
        <v/>
      </c>
      <c r="P3079" s="25">
        <f>IF(A3079&lt;&gt;"عهدة","",N(F3079)-O3079)</f>
        <v/>
      </c>
      <c r="Q3079" s="26">
        <f>IF(A3079="","",IF(A3079="عهدة",IF(N(F3079)=0,"⚠ أدخل قيمة العهدة",IF(P3079&lt;0,"⛔ عجز / زيادة مصروفات "&amp;TEXT(-P3079,"#,##0"),IF(COUNTIFS($B$8:$B$5007,B3079,$A$8:$A$5007,"مصروف",$I$8:$I$5007,"&lt;&gt;مرفوض",$K$8:$K$5007,"&lt;&gt;نعم")&gt;0,"⚠ "&amp;COUNTIFS($B$8:$B$5007,B3079,$A$8:$A$5007,"مصروف",$I$8:$I$5007,"&lt;&gt;مرفوض",$K$8:$K$5007,"&lt;&gt;نعم")&amp;" مصروف غير مسوى",IF(L3079="تمت التسوية",IF(P3079=0,"✔ متوازنة وتمت التسوية","✔ تمت التسوية – متبقي "&amp;TEXT(P3079,"#,##0")),IF(P3079&gt;0,"متبقي "&amp;TEXT(P3079,"#,##0"),"✔ متوازنة"))))),IF(R3079=0,"⚠ أضف سطر عهدة أولًا",IF(OR(C3079="",N(G3079)=0),"⚠ أكمل التاريخ والقيمة",IF(S3079="","⚠ التاريخ خارج السنة المالية",IF(H3079="","⚠ اختر بند الموازنة",IF(I3079="مرفوض","✖ مرفوض من المدير",IF(I3079&lt;&gt;"موافق","⏳ بانتظار موافقة المدير",IF(K3079&lt;&gt;"نعم","⚠ غير مسوى مع الحسابات","✔ معتمد ومسوى")))))))))</f>
        <v/>
      </c>
      <c r="R3079">
        <f>N(R3078)+IF(A3079="عهدة",1,0)</f>
        <v/>
      </c>
      <c r="S3079">
        <f>IF(C3079="","",IF(AND(C3079&gt;=DATE(2026,9,1),C3079&lt;=DATE(2027,8,31)),(YEAR(C3079)-2026)*12+MONTH(C3079)-8,""))</f>
        <v/>
      </c>
      <c r="T3079">
        <f>IF(AND(A3079="مصروف",R3079&gt;0,I3079="موافق",S3079&lt;&gt;"",H3079&lt;&gt;""),N(G3079),0)</f>
        <v/>
      </c>
    </row>
    <row r="3080">
      <c r="A3080" s="19" t="n"/>
      <c r="B3080" s="20">
        <f>IF(A3080="","",IF(R3080=0,"⚠ أضف سطر عهدة أولًا","DMT-"&amp;TEXT(R3080,"000")))</f>
        <v/>
      </c>
      <c r="C3080" s="21" t="n"/>
      <c r="D3080" s="20">
        <f>IF(C3080="","",IF(S3080="","خارج السنة المالية",INDEX(القوائم!$D$2:$D$13,S3080)))</f>
        <v/>
      </c>
      <c r="E3080" s="22" t="n"/>
      <c r="F3080" s="23" t="n"/>
      <c r="G3080" s="23" t="n"/>
      <c r="H3080" s="22" t="n"/>
      <c r="I3080" s="19" t="n"/>
      <c r="J3080" s="21" t="n"/>
      <c r="K3080" s="19" t="n"/>
      <c r="L3080" s="19" t="n"/>
      <c r="M3080" s="21" t="n"/>
      <c r="N3080" s="22" t="n"/>
      <c r="O3080" s="24">
        <f>IF(A3080&lt;&gt;"عهدة","",SUMIFS($G$8:$G$5007,$B$8:$B$5007,B3080,$A$8:$A$5007,"مصروف",$I$8:$I$5007,"&lt;&gt;مرفوض"))</f>
        <v/>
      </c>
      <c r="P3080" s="25">
        <f>IF(A3080&lt;&gt;"عهدة","",N(F3080)-O3080)</f>
        <v/>
      </c>
      <c r="Q3080" s="26">
        <f>IF(A3080="","",IF(A3080="عهدة",IF(N(F3080)=0,"⚠ أدخل قيمة العهدة",IF(P3080&lt;0,"⛔ عجز / زيادة مصروفات "&amp;TEXT(-P3080,"#,##0"),IF(COUNTIFS($B$8:$B$5007,B3080,$A$8:$A$5007,"مصروف",$I$8:$I$5007,"&lt;&gt;مرفوض",$K$8:$K$5007,"&lt;&gt;نعم")&gt;0,"⚠ "&amp;COUNTIFS($B$8:$B$5007,B3080,$A$8:$A$5007,"مصروف",$I$8:$I$5007,"&lt;&gt;مرفوض",$K$8:$K$5007,"&lt;&gt;نعم")&amp;" مصروف غير مسوى",IF(L3080="تمت التسوية",IF(P3080=0,"✔ متوازنة وتمت التسوية","✔ تمت التسوية – متبقي "&amp;TEXT(P3080,"#,##0")),IF(P3080&gt;0,"متبقي "&amp;TEXT(P3080,"#,##0"),"✔ متوازنة"))))),IF(R3080=0,"⚠ أضف سطر عهدة أولًا",IF(OR(C3080="",N(G3080)=0),"⚠ أكمل التاريخ والقيمة",IF(S3080="","⚠ التاريخ خارج السنة المالية",IF(H3080="","⚠ اختر بند الموازنة",IF(I3080="مرفوض","✖ مرفوض من المدير",IF(I3080&lt;&gt;"موافق","⏳ بانتظار موافقة المدير",IF(K3080&lt;&gt;"نعم","⚠ غير مسوى مع الحسابات","✔ معتمد ومسوى")))))))))</f>
        <v/>
      </c>
      <c r="R3080">
        <f>N(R3079)+IF(A3080="عهدة",1,0)</f>
        <v/>
      </c>
      <c r="S3080">
        <f>IF(C3080="","",IF(AND(C3080&gt;=DATE(2026,9,1),C3080&lt;=DATE(2027,8,31)),(YEAR(C3080)-2026)*12+MONTH(C3080)-8,""))</f>
        <v/>
      </c>
      <c r="T3080">
        <f>IF(AND(A3080="مصروف",R3080&gt;0,I3080="موافق",S3080&lt;&gt;"",H3080&lt;&gt;""),N(G3080),0)</f>
        <v/>
      </c>
    </row>
    <row r="3081">
      <c r="A3081" s="19" t="n"/>
      <c r="B3081" s="20">
        <f>IF(A3081="","",IF(R3081=0,"⚠ أضف سطر عهدة أولًا","DMT-"&amp;TEXT(R3081,"000")))</f>
        <v/>
      </c>
      <c r="C3081" s="21" t="n"/>
      <c r="D3081" s="20">
        <f>IF(C3081="","",IF(S3081="","خارج السنة المالية",INDEX(القوائم!$D$2:$D$13,S3081)))</f>
        <v/>
      </c>
      <c r="E3081" s="22" t="n"/>
      <c r="F3081" s="23" t="n"/>
      <c r="G3081" s="23" t="n"/>
      <c r="H3081" s="22" t="n"/>
      <c r="I3081" s="19" t="n"/>
      <c r="J3081" s="21" t="n"/>
      <c r="K3081" s="19" t="n"/>
      <c r="L3081" s="19" t="n"/>
      <c r="M3081" s="21" t="n"/>
      <c r="N3081" s="22" t="n"/>
      <c r="O3081" s="24">
        <f>IF(A3081&lt;&gt;"عهدة","",SUMIFS($G$8:$G$5007,$B$8:$B$5007,B3081,$A$8:$A$5007,"مصروف",$I$8:$I$5007,"&lt;&gt;مرفوض"))</f>
        <v/>
      </c>
      <c r="P3081" s="25">
        <f>IF(A3081&lt;&gt;"عهدة","",N(F3081)-O3081)</f>
        <v/>
      </c>
      <c r="Q3081" s="26">
        <f>IF(A3081="","",IF(A3081="عهدة",IF(N(F3081)=0,"⚠ أدخل قيمة العهدة",IF(P3081&lt;0,"⛔ عجز / زيادة مصروفات "&amp;TEXT(-P3081,"#,##0"),IF(COUNTIFS($B$8:$B$5007,B3081,$A$8:$A$5007,"مصروف",$I$8:$I$5007,"&lt;&gt;مرفوض",$K$8:$K$5007,"&lt;&gt;نعم")&gt;0,"⚠ "&amp;COUNTIFS($B$8:$B$5007,B3081,$A$8:$A$5007,"مصروف",$I$8:$I$5007,"&lt;&gt;مرفوض",$K$8:$K$5007,"&lt;&gt;نعم")&amp;" مصروف غير مسوى",IF(L3081="تمت التسوية",IF(P3081=0,"✔ متوازنة وتمت التسوية","✔ تمت التسوية – متبقي "&amp;TEXT(P3081,"#,##0")),IF(P3081&gt;0,"متبقي "&amp;TEXT(P3081,"#,##0"),"✔ متوازنة"))))),IF(R3081=0,"⚠ أضف سطر عهدة أولًا",IF(OR(C3081="",N(G3081)=0),"⚠ أكمل التاريخ والقيمة",IF(S3081="","⚠ التاريخ خارج السنة المالية",IF(H3081="","⚠ اختر بند الموازنة",IF(I3081="مرفوض","✖ مرفوض من المدير",IF(I3081&lt;&gt;"موافق","⏳ بانتظار موافقة المدير",IF(K3081&lt;&gt;"نعم","⚠ غير مسوى مع الحسابات","✔ معتمد ومسوى")))))))))</f>
        <v/>
      </c>
      <c r="R3081">
        <f>N(R3080)+IF(A3081="عهدة",1,0)</f>
        <v/>
      </c>
      <c r="S3081">
        <f>IF(C3081="","",IF(AND(C3081&gt;=DATE(2026,9,1),C3081&lt;=DATE(2027,8,31)),(YEAR(C3081)-2026)*12+MONTH(C3081)-8,""))</f>
        <v/>
      </c>
      <c r="T3081">
        <f>IF(AND(A3081="مصروف",R3081&gt;0,I3081="موافق",S3081&lt;&gt;"",H3081&lt;&gt;""),N(G3081),0)</f>
        <v/>
      </c>
    </row>
    <row r="3082">
      <c r="A3082" s="19" t="n"/>
      <c r="B3082" s="20">
        <f>IF(A3082="","",IF(R3082=0,"⚠ أضف سطر عهدة أولًا","DMT-"&amp;TEXT(R3082,"000")))</f>
        <v/>
      </c>
      <c r="C3082" s="21" t="n"/>
      <c r="D3082" s="20">
        <f>IF(C3082="","",IF(S3082="","خارج السنة المالية",INDEX(القوائم!$D$2:$D$13,S3082)))</f>
        <v/>
      </c>
      <c r="E3082" s="22" t="n"/>
      <c r="F3082" s="23" t="n"/>
      <c r="G3082" s="23" t="n"/>
      <c r="H3082" s="22" t="n"/>
      <c r="I3082" s="19" t="n"/>
      <c r="J3082" s="21" t="n"/>
      <c r="K3082" s="19" t="n"/>
      <c r="L3082" s="19" t="n"/>
      <c r="M3082" s="21" t="n"/>
      <c r="N3082" s="22" t="n"/>
      <c r="O3082" s="24">
        <f>IF(A3082&lt;&gt;"عهدة","",SUMIFS($G$8:$G$5007,$B$8:$B$5007,B3082,$A$8:$A$5007,"مصروف",$I$8:$I$5007,"&lt;&gt;مرفوض"))</f>
        <v/>
      </c>
      <c r="P3082" s="25">
        <f>IF(A3082&lt;&gt;"عهدة","",N(F3082)-O3082)</f>
        <v/>
      </c>
      <c r="Q3082" s="26">
        <f>IF(A3082="","",IF(A3082="عهدة",IF(N(F3082)=0,"⚠ أدخل قيمة العهدة",IF(P3082&lt;0,"⛔ عجز / زيادة مصروفات "&amp;TEXT(-P3082,"#,##0"),IF(COUNTIFS($B$8:$B$5007,B3082,$A$8:$A$5007,"مصروف",$I$8:$I$5007,"&lt;&gt;مرفوض",$K$8:$K$5007,"&lt;&gt;نعم")&gt;0,"⚠ "&amp;COUNTIFS($B$8:$B$5007,B3082,$A$8:$A$5007,"مصروف",$I$8:$I$5007,"&lt;&gt;مرفوض",$K$8:$K$5007,"&lt;&gt;نعم")&amp;" مصروف غير مسوى",IF(L3082="تمت التسوية",IF(P3082=0,"✔ متوازنة وتمت التسوية","✔ تمت التسوية – متبقي "&amp;TEXT(P3082,"#,##0")),IF(P3082&gt;0,"متبقي "&amp;TEXT(P3082,"#,##0"),"✔ متوازنة"))))),IF(R3082=0,"⚠ أضف سطر عهدة أولًا",IF(OR(C3082="",N(G3082)=0),"⚠ أكمل التاريخ والقيمة",IF(S3082="","⚠ التاريخ خارج السنة المالية",IF(H3082="","⚠ اختر بند الموازنة",IF(I3082="مرفوض","✖ مرفوض من المدير",IF(I3082&lt;&gt;"موافق","⏳ بانتظار موافقة المدير",IF(K3082&lt;&gt;"نعم","⚠ غير مسوى مع الحسابات","✔ معتمد ومسوى")))))))))</f>
        <v/>
      </c>
      <c r="R3082">
        <f>N(R3081)+IF(A3082="عهدة",1,0)</f>
        <v/>
      </c>
      <c r="S3082">
        <f>IF(C3082="","",IF(AND(C3082&gt;=DATE(2026,9,1),C3082&lt;=DATE(2027,8,31)),(YEAR(C3082)-2026)*12+MONTH(C3082)-8,""))</f>
        <v/>
      </c>
      <c r="T3082">
        <f>IF(AND(A3082="مصروف",R3082&gt;0,I3082="موافق",S3082&lt;&gt;"",H3082&lt;&gt;""),N(G3082),0)</f>
        <v/>
      </c>
    </row>
    <row r="3083">
      <c r="A3083" s="19" t="n"/>
      <c r="B3083" s="20">
        <f>IF(A3083="","",IF(R3083=0,"⚠ أضف سطر عهدة أولًا","DMT-"&amp;TEXT(R3083,"000")))</f>
        <v/>
      </c>
      <c r="C3083" s="21" t="n"/>
      <c r="D3083" s="20">
        <f>IF(C3083="","",IF(S3083="","خارج السنة المالية",INDEX(القوائم!$D$2:$D$13,S3083)))</f>
        <v/>
      </c>
      <c r="E3083" s="22" t="n"/>
      <c r="F3083" s="23" t="n"/>
      <c r="G3083" s="23" t="n"/>
      <c r="H3083" s="22" t="n"/>
      <c r="I3083" s="19" t="n"/>
      <c r="J3083" s="21" t="n"/>
      <c r="K3083" s="19" t="n"/>
      <c r="L3083" s="19" t="n"/>
      <c r="M3083" s="21" t="n"/>
      <c r="N3083" s="22" t="n"/>
      <c r="O3083" s="24">
        <f>IF(A3083&lt;&gt;"عهدة","",SUMIFS($G$8:$G$5007,$B$8:$B$5007,B3083,$A$8:$A$5007,"مصروف",$I$8:$I$5007,"&lt;&gt;مرفوض"))</f>
        <v/>
      </c>
      <c r="P3083" s="25">
        <f>IF(A3083&lt;&gt;"عهدة","",N(F3083)-O3083)</f>
        <v/>
      </c>
      <c r="Q3083" s="26">
        <f>IF(A3083="","",IF(A3083="عهدة",IF(N(F3083)=0,"⚠ أدخل قيمة العهدة",IF(P3083&lt;0,"⛔ عجز / زيادة مصروفات "&amp;TEXT(-P3083,"#,##0"),IF(COUNTIFS($B$8:$B$5007,B3083,$A$8:$A$5007,"مصروف",$I$8:$I$5007,"&lt;&gt;مرفوض",$K$8:$K$5007,"&lt;&gt;نعم")&gt;0,"⚠ "&amp;COUNTIFS($B$8:$B$5007,B3083,$A$8:$A$5007,"مصروف",$I$8:$I$5007,"&lt;&gt;مرفوض",$K$8:$K$5007,"&lt;&gt;نعم")&amp;" مصروف غير مسوى",IF(L3083="تمت التسوية",IF(P3083=0,"✔ متوازنة وتمت التسوية","✔ تمت التسوية – متبقي "&amp;TEXT(P3083,"#,##0")),IF(P3083&gt;0,"متبقي "&amp;TEXT(P3083,"#,##0"),"✔ متوازنة"))))),IF(R3083=0,"⚠ أضف سطر عهدة أولًا",IF(OR(C3083="",N(G3083)=0),"⚠ أكمل التاريخ والقيمة",IF(S3083="","⚠ التاريخ خارج السنة المالية",IF(H3083="","⚠ اختر بند الموازنة",IF(I3083="مرفوض","✖ مرفوض من المدير",IF(I3083&lt;&gt;"موافق","⏳ بانتظار موافقة المدير",IF(K3083&lt;&gt;"نعم","⚠ غير مسوى مع الحسابات","✔ معتمد ومسوى")))))))))</f>
        <v/>
      </c>
      <c r="R3083">
        <f>N(R3082)+IF(A3083="عهدة",1,0)</f>
        <v/>
      </c>
      <c r="S3083">
        <f>IF(C3083="","",IF(AND(C3083&gt;=DATE(2026,9,1),C3083&lt;=DATE(2027,8,31)),(YEAR(C3083)-2026)*12+MONTH(C3083)-8,""))</f>
        <v/>
      </c>
      <c r="T3083">
        <f>IF(AND(A3083="مصروف",R3083&gt;0,I3083="موافق",S3083&lt;&gt;"",H3083&lt;&gt;""),N(G3083),0)</f>
        <v/>
      </c>
    </row>
    <row r="3084">
      <c r="A3084" s="19" t="n"/>
      <c r="B3084" s="20">
        <f>IF(A3084="","",IF(R3084=0,"⚠ أضف سطر عهدة أولًا","DMT-"&amp;TEXT(R3084,"000")))</f>
        <v/>
      </c>
      <c r="C3084" s="21" t="n"/>
      <c r="D3084" s="20">
        <f>IF(C3084="","",IF(S3084="","خارج السنة المالية",INDEX(القوائم!$D$2:$D$13,S3084)))</f>
        <v/>
      </c>
      <c r="E3084" s="22" t="n"/>
      <c r="F3084" s="23" t="n"/>
      <c r="G3084" s="23" t="n"/>
      <c r="H3084" s="22" t="n"/>
      <c r="I3084" s="19" t="n"/>
      <c r="J3084" s="21" t="n"/>
      <c r="K3084" s="19" t="n"/>
      <c r="L3084" s="19" t="n"/>
      <c r="M3084" s="21" t="n"/>
      <c r="N3084" s="22" t="n"/>
      <c r="O3084" s="24">
        <f>IF(A3084&lt;&gt;"عهدة","",SUMIFS($G$8:$G$5007,$B$8:$B$5007,B3084,$A$8:$A$5007,"مصروف",$I$8:$I$5007,"&lt;&gt;مرفوض"))</f>
        <v/>
      </c>
      <c r="P3084" s="25">
        <f>IF(A3084&lt;&gt;"عهدة","",N(F3084)-O3084)</f>
        <v/>
      </c>
      <c r="Q3084" s="26">
        <f>IF(A3084="","",IF(A3084="عهدة",IF(N(F3084)=0,"⚠ أدخل قيمة العهدة",IF(P3084&lt;0,"⛔ عجز / زيادة مصروفات "&amp;TEXT(-P3084,"#,##0"),IF(COUNTIFS($B$8:$B$5007,B3084,$A$8:$A$5007,"مصروف",$I$8:$I$5007,"&lt;&gt;مرفوض",$K$8:$K$5007,"&lt;&gt;نعم")&gt;0,"⚠ "&amp;COUNTIFS($B$8:$B$5007,B3084,$A$8:$A$5007,"مصروف",$I$8:$I$5007,"&lt;&gt;مرفوض",$K$8:$K$5007,"&lt;&gt;نعم")&amp;" مصروف غير مسوى",IF(L3084="تمت التسوية",IF(P3084=0,"✔ متوازنة وتمت التسوية","✔ تمت التسوية – متبقي "&amp;TEXT(P3084,"#,##0")),IF(P3084&gt;0,"متبقي "&amp;TEXT(P3084,"#,##0"),"✔ متوازنة"))))),IF(R3084=0,"⚠ أضف سطر عهدة أولًا",IF(OR(C3084="",N(G3084)=0),"⚠ أكمل التاريخ والقيمة",IF(S3084="","⚠ التاريخ خارج السنة المالية",IF(H3084="","⚠ اختر بند الموازنة",IF(I3084="مرفوض","✖ مرفوض من المدير",IF(I3084&lt;&gt;"موافق","⏳ بانتظار موافقة المدير",IF(K3084&lt;&gt;"نعم","⚠ غير مسوى مع الحسابات","✔ معتمد ومسوى")))))))))</f>
        <v/>
      </c>
      <c r="R3084">
        <f>N(R3083)+IF(A3084="عهدة",1,0)</f>
        <v/>
      </c>
      <c r="S3084">
        <f>IF(C3084="","",IF(AND(C3084&gt;=DATE(2026,9,1),C3084&lt;=DATE(2027,8,31)),(YEAR(C3084)-2026)*12+MONTH(C3084)-8,""))</f>
        <v/>
      </c>
      <c r="T3084">
        <f>IF(AND(A3084="مصروف",R3084&gt;0,I3084="موافق",S3084&lt;&gt;"",H3084&lt;&gt;""),N(G3084),0)</f>
        <v/>
      </c>
    </row>
    <row r="3085">
      <c r="A3085" s="19" t="n"/>
      <c r="B3085" s="20">
        <f>IF(A3085="","",IF(R3085=0,"⚠ أضف سطر عهدة أولًا","DMT-"&amp;TEXT(R3085,"000")))</f>
        <v/>
      </c>
      <c r="C3085" s="21" t="n"/>
      <c r="D3085" s="20">
        <f>IF(C3085="","",IF(S3085="","خارج السنة المالية",INDEX(القوائم!$D$2:$D$13,S3085)))</f>
        <v/>
      </c>
      <c r="E3085" s="22" t="n"/>
      <c r="F3085" s="23" t="n"/>
      <c r="G3085" s="23" t="n"/>
      <c r="H3085" s="22" t="n"/>
      <c r="I3085" s="19" t="n"/>
      <c r="J3085" s="21" t="n"/>
      <c r="K3085" s="19" t="n"/>
      <c r="L3085" s="19" t="n"/>
      <c r="M3085" s="21" t="n"/>
      <c r="N3085" s="22" t="n"/>
      <c r="O3085" s="24">
        <f>IF(A3085&lt;&gt;"عهدة","",SUMIFS($G$8:$G$5007,$B$8:$B$5007,B3085,$A$8:$A$5007,"مصروف",$I$8:$I$5007,"&lt;&gt;مرفوض"))</f>
        <v/>
      </c>
      <c r="P3085" s="25">
        <f>IF(A3085&lt;&gt;"عهدة","",N(F3085)-O3085)</f>
        <v/>
      </c>
      <c r="Q3085" s="26">
        <f>IF(A3085="","",IF(A3085="عهدة",IF(N(F3085)=0,"⚠ أدخل قيمة العهدة",IF(P3085&lt;0,"⛔ عجز / زيادة مصروفات "&amp;TEXT(-P3085,"#,##0"),IF(COUNTIFS($B$8:$B$5007,B3085,$A$8:$A$5007,"مصروف",$I$8:$I$5007,"&lt;&gt;مرفوض",$K$8:$K$5007,"&lt;&gt;نعم")&gt;0,"⚠ "&amp;COUNTIFS($B$8:$B$5007,B3085,$A$8:$A$5007,"مصروف",$I$8:$I$5007,"&lt;&gt;مرفوض",$K$8:$K$5007,"&lt;&gt;نعم")&amp;" مصروف غير مسوى",IF(L3085="تمت التسوية",IF(P3085=0,"✔ متوازنة وتمت التسوية","✔ تمت التسوية – متبقي "&amp;TEXT(P3085,"#,##0")),IF(P3085&gt;0,"متبقي "&amp;TEXT(P3085,"#,##0"),"✔ متوازنة"))))),IF(R3085=0,"⚠ أضف سطر عهدة أولًا",IF(OR(C3085="",N(G3085)=0),"⚠ أكمل التاريخ والقيمة",IF(S3085="","⚠ التاريخ خارج السنة المالية",IF(H3085="","⚠ اختر بند الموازنة",IF(I3085="مرفوض","✖ مرفوض من المدير",IF(I3085&lt;&gt;"موافق","⏳ بانتظار موافقة المدير",IF(K3085&lt;&gt;"نعم","⚠ غير مسوى مع الحسابات","✔ معتمد ومسوى")))))))))</f>
        <v/>
      </c>
      <c r="R3085">
        <f>N(R3084)+IF(A3085="عهدة",1,0)</f>
        <v/>
      </c>
      <c r="S3085">
        <f>IF(C3085="","",IF(AND(C3085&gt;=DATE(2026,9,1),C3085&lt;=DATE(2027,8,31)),(YEAR(C3085)-2026)*12+MONTH(C3085)-8,""))</f>
        <v/>
      </c>
      <c r="T3085">
        <f>IF(AND(A3085="مصروف",R3085&gt;0,I3085="موافق",S3085&lt;&gt;"",H3085&lt;&gt;""),N(G3085),0)</f>
        <v/>
      </c>
    </row>
    <row r="3086">
      <c r="A3086" s="19" t="n"/>
      <c r="B3086" s="20">
        <f>IF(A3086="","",IF(R3086=0,"⚠ أضف سطر عهدة أولًا","DMT-"&amp;TEXT(R3086,"000")))</f>
        <v/>
      </c>
      <c r="C3086" s="21" t="n"/>
      <c r="D3086" s="20">
        <f>IF(C3086="","",IF(S3086="","خارج السنة المالية",INDEX(القوائم!$D$2:$D$13,S3086)))</f>
        <v/>
      </c>
      <c r="E3086" s="22" t="n"/>
      <c r="F3086" s="23" t="n"/>
      <c r="G3086" s="23" t="n"/>
      <c r="H3086" s="22" t="n"/>
      <c r="I3086" s="19" t="n"/>
      <c r="J3086" s="21" t="n"/>
      <c r="K3086" s="19" t="n"/>
      <c r="L3086" s="19" t="n"/>
      <c r="M3086" s="21" t="n"/>
      <c r="N3086" s="22" t="n"/>
      <c r="O3086" s="24">
        <f>IF(A3086&lt;&gt;"عهدة","",SUMIFS($G$8:$G$5007,$B$8:$B$5007,B3086,$A$8:$A$5007,"مصروف",$I$8:$I$5007,"&lt;&gt;مرفوض"))</f>
        <v/>
      </c>
      <c r="P3086" s="25">
        <f>IF(A3086&lt;&gt;"عهدة","",N(F3086)-O3086)</f>
        <v/>
      </c>
      <c r="Q3086" s="26">
        <f>IF(A3086="","",IF(A3086="عهدة",IF(N(F3086)=0,"⚠ أدخل قيمة العهدة",IF(P3086&lt;0,"⛔ عجز / زيادة مصروفات "&amp;TEXT(-P3086,"#,##0"),IF(COUNTIFS($B$8:$B$5007,B3086,$A$8:$A$5007,"مصروف",$I$8:$I$5007,"&lt;&gt;مرفوض",$K$8:$K$5007,"&lt;&gt;نعم")&gt;0,"⚠ "&amp;COUNTIFS($B$8:$B$5007,B3086,$A$8:$A$5007,"مصروف",$I$8:$I$5007,"&lt;&gt;مرفوض",$K$8:$K$5007,"&lt;&gt;نعم")&amp;" مصروف غير مسوى",IF(L3086="تمت التسوية",IF(P3086=0,"✔ متوازنة وتمت التسوية","✔ تمت التسوية – متبقي "&amp;TEXT(P3086,"#,##0")),IF(P3086&gt;0,"متبقي "&amp;TEXT(P3086,"#,##0"),"✔ متوازنة"))))),IF(R3086=0,"⚠ أضف سطر عهدة أولًا",IF(OR(C3086="",N(G3086)=0),"⚠ أكمل التاريخ والقيمة",IF(S3086="","⚠ التاريخ خارج السنة المالية",IF(H3086="","⚠ اختر بند الموازنة",IF(I3086="مرفوض","✖ مرفوض من المدير",IF(I3086&lt;&gt;"موافق","⏳ بانتظار موافقة المدير",IF(K3086&lt;&gt;"نعم","⚠ غير مسوى مع الحسابات","✔ معتمد ومسوى")))))))))</f>
        <v/>
      </c>
      <c r="R3086">
        <f>N(R3085)+IF(A3086="عهدة",1,0)</f>
        <v/>
      </c>
      <c r="S3086">
        <f>IF(C3086="","",IF(AND(C3086&gt;=DATE(2026,9,1),C3086&lt;=DATE(2027,8,31)),(YEAR(C3086)-2026)*12+MONTH(C3086)-8,""))</f>
        <v/>
      </c>
      <c r="T3086">
        <f>IF(AND(A3086="مصروف",R3086&gt;0,I3086="موافق",S3086&lt;&gt;"",H3086&lt;&gt;""),N(G3086),0)</f>
        <v/>
      </c>
    </row>
    <row r="3087">
      <c r="A3087" s="19" t="n"/>
      <c r="B3087" s="20">
        <f>IF(A3087="","",IF(R3087=0,"⚠ أضف سطر عهدة أولًا","DMT-"&amp;TEXT(R3087,"000")))</f>
        <v/>
      </c>
      <c r="C3087" s="21" t="n"/>
      <c r="D3087" s="20">
        <f>IF(C3087="","",IF(S3087="","خارج السنة المالية",INDEX(القوائم!$D$2:$D$13,S3087)))</f>
        <v/>
      </c>
      <c r="E3087" s="22" t="n"/>
      <c r="F3087" s="23" t="n"/>
      <c r="G3087" s="23" t="n"/>
      <c r="H3087" s="22" t="n"/>
      <c r="I3087" s="19" t="n"/>
      <c r="J3087" s="21" t="n"/>
      <c r="K3087" s="19" t="n"/>
      <c r="L3087" s="19" t="n"/>
      <c r="M3087" s="21" t="n"/>
      <c r="N3087" s="22" t="n"/>
      <c r="O3087" s="24">
        <f>IF(A3087&lt;&gt;"عهدة","",SUMIFS($G$8:$G$5007,$B$8:$B$5007,B3087,$A$8:$A$5007,"مصروف",$I$8:$I$5007,"&lt;&gt;مرفوض"))</f>
        <v/>
      </c>
      <c r="P3087" s="25">
        <f>IF(A3087&lt;&gt;"عهدة","",N(F3087)-O3087)</f>
        <v/>
      </c>
      <c r="Q3087" s="26">
        <f>IF(A3087="","",IF(A3087="عهدة",IF(N(F3087)=0,"⚠ أدخل قيمة العهدة",IF(P3087&lt;0,"⛔ عجز / زيادة مصروفات "&amp;TEXT(-P3087,"#,##0"),IF(COUNTIFS($B$8:$B$5007,B3087,$A$8:$A$5007,"مصروف",$I$8:$I$5007,"&lt;&gt;مرفوض",$K$8:$K$5007,"&lt;&gt;نعم")&gt;0,"⚠ "&amp;COUNTIFS($B$8:$B$5007,B3087,$A$8:$A$5007,"مصروف",$I$8:$I$5007,"&lt;&gt;مرفوض",$K$8:$K$5007,"&lt;&gt;نعم")&amp;" مصروف غير مسوى",IF(L3087="تمت التسوية",IF(P3087=0,"✔ متوازنة وتمت التسوية","✔ تمت التسوية – متبقي "&amp;TEXT(P3087,"#,##0")),IF(P3087&gt;0,"متبقي "&amp;TEXT(P3087,"#,##0"),"✔ متوازنة"))))),IF(R3087=0,"⚠ أضف سطر عهدة أولًا",IF(OR(C3087="",N(G3087)=0),"⚠ أكمل التاريخ والقيمة",IF(S3087="","⚠ التاريخ خارج السنة المالية",IF(H3087="","⚠ اختر بند الموازنة",IF(I3087="مرفوض","✖ مرفوض من المدير",IF(I3087&lt;&gt;"موافق","⏳ بانتظار موافقة المدير",IF(K3087&lt;&gt;"نعم","⚠ غير مسوى مع الحسابات","✔ معتمد ومسوى")))))))))</f>
        <v/>
      </c>
      <c r="R3087">
        <f>N(R3086)+IF(A3087="عهدة",1,0)</f>
        <v/>
      </c>
      <c r="S3087">
        <f>IF(C3087="","",IF(AND(C3087&gt;=DATE(2026,9,1),C3087&lt;=DATE(2027,8,31)),(YEAR(C3087)-2026)*12+MONTH(C3087)-8,""))</f>
        <v/>
      </c>
      <c r="T3087">
        <f>IF(AND(A3087="مصروف",R3087&gt;0,I3087="موافق",S3087&lt;&gt;"",H3087&lt;&gt;""),N(G3087),0)</f>
        <v/>
      </c>
    </row>
    <row r="3088">
      <c r="A3088" s="19" t="n"/>
      <c r="B3088" s="20">
        <f>IF(A3088="","",IF(R3088=0,"⚠ أضف سطر عهدة أولًا","DMT-"&amp;TEXT(R3088,"000")))</f>
        <v/>
      </c>
      <c r="C3088" s="21" t="n"/>
      <c r="D3088" s="20">
        <f>IF(C3088="","",IF(S3088="","خارج السنة المالية",INDEX(القوائم!$D$2:$D$13,S3088)))</f>
        <v/>
      </c>
      <c r="E3088" s="22" t="n"/>
      <c r="F3088" s="23" t="n"/>
      <c r="G3088" s="23" t="n"/>
      <c r="H3088" s="22" t="n"/>
      <c r="I3088" s="19" t="n"/>
      <c r="J3088" s="21" t="n"/>
      <c r="K3088" s="19" t="n"/>
      <c r="L3088" s="19" t="n"/>
      <c r="M3088" s="21" t="n"/>
      <c r="N3088" s="22" t="n"/>
      <c r="O3088" s="24">
        <f>IF(A3088&lt;&gt;"عهدة","",SUMIFS($G$8:$G$5007,$B$8:$B$5007,B3088,$A$8:$A$5007,"مصروف",$I$8:$I$5007,"&lt;&gt;مرفوض"))</f>
        <v/>
      </c>
      <c r="P3088" s="25">
        <f>IF(A3088&lt;&gt;"عهدة","",N(F3088)-O3088)</f>
        <v/>
      </c>
      <c r="Q3088" s="26">
        <f>IF(A3088="","",IF(A3088="عهدة",IF(N(F3088)=0,"⚠ أدخل قيمة العهدة",IF(P3088&lt;0,"⛔ عجز / زيادة مصروفات "&amp;TEXT(-P3088,"#,##0"),IF(COUNTIFS($B$8:$B$5007,B3088,$A$8:$A$5007,"مصروف",$I$8:$I$5007,"&lt;&gt;مرفوض",$K$8:$K$5007,"&lt;&gt;نعم")&gt;0,"⚠ "&amp;COUNTIFS($B$8:$B$5007,B3088,$A$8:$A$5007,"مصروف",$I$8:$I$5007,"&lt;&gt;مرفوض",$K$8:$K$5007,"&lt;&gt;نعم")&amp;" مصروف غير مسوى",IF(L3088="تمت التسوية",IF(P3088=0,"✔ متوازنة وتمت التسوية","✔ تمت التسوية – متبقي "&amp;TEXT(P3088,"#,##0")),IF(P3088&gt;0,"متبقي "&amp;TEXT(P3088,"#,##0"),"✔ متوازنة"))))),IF(R3088=0,"⚠ أضف سطر عهدة أولًا",IF(OR(C3088="",N(G3088)=0),"⚠ أكمل التاريخ والقيمة",IF(S3088="","⚠ التاريخ خارج السنة المالية",IF(H3088="","⚠ اختر بند الموازنة",IF(I3088="مرفوض","✖ مرفوض من المدير",IF(I3088&lt;&gt;"موافق","⏳ بانتظار موافقة المدير",IF(K3088&lt;&gt;"نعم","⚠ غير مسوى مع الحسابات","✔ معتمد ومسوى")))))))))</f>
        <v/>
      </c>
      <c r="R3088">
        <f>N(R3087)+IF(A3088="عهدة",1,0)</f>
        <v/>
      </c>
      <c r="S3088">
        <f>IF(C3088="","",IF(AND(C3088&gt;=DATE(2026,9,1),C3088&lt;=DATE(2027,8,31)),(YEAR(C3088)-2026)*12+MONTH(C3088)-8,""))</f>
        <v/>
      </c>
      <c r="T3088">
        <f>IF(AND(A3088="مصروف",R3088&gt;0,I3088="موافق",S3088&lt;&gt;"",H3088&lt;&gt;""),N(G3088),0)</f>
        <v/>
      </c>
    </row>
    <row r="3089">
      <c r="A3089" s="19" t="n"/>
      <c r="B3089" s="20">
        <f>IF(A3089="","",IF(R3089=0,"⚠ أضف سطر عهدة أولًا","DMT-"&amp;TEXT(R3089,"000")))</f>
        <v/>
      </c>
      <c r="C3089" s="21" t="n"/>
      <c r="D3089" s="20">
        <f>IF(C3089="","",IF(S3089="","خارج السنة المالية",INDEX(القوائم!$D$2:$D$13,S3089)))</f>
        <v/>
      </c>
      <c r="E3089" s="22" t="n"/>
      <c r="F3089" s="23" t="n"/>
      <c r="G3089" s="23" t="n"/>
      <c r="H3089" s="22" t="n"/>
      <c r="I3089" s="19" t="n"/>
      <c r="J3089" s="21" t="n"/>
      <c r="K3089" s="19" t="n"/>
      <c r="L3089" s="19" t="n"/>
      <c r="M3089" s="21" t="n"/>
      <c r="N3089" s="22" t="n"/>
      <c r="O3089" s="24">
        <f>IF(A3089&lt;&gt;"عهدة","",SUMIFS($G$8:$G$5007,$B$8:$B$5007,B3089,$A$8:$A$5007,"مصروف",$I$8:$I$5007,"&lt;&gt;مرفوض"))</f>
        <v/>
      </c>
      <c r="P3089" s="25">
        <f>IF(A3089&lt;&gt;"عهدة","",N(F3089)-O3089)</f>
        <v/>
      </c>
      <c r="Q3089" s="26">
        <f>IF(A3089="","",IF(A3089="عهدة",IF(N(F3089)=0,"⚠ أدخل قيمة العهدة",IF(P3089&lt;0,"⛔ عجز / زيادة مصروفات "&amp;TEXT(-P3089,"#,##0"),IF(COUNTIFS($B$8:$B$5007,B3089,$A$8:$A$5007,"مصروف",$I$8:$I$5007,"&lt;&gt;مرفوض",$K$8:$K$5007,"&lt;&gt;نعم")&gt;0,"⚠ "&amp;COUNTIFS($B$8:$B$5007,B3089,$A$8:$A$5007,"مصروف",$I$8:$I$5007,"&lt;&gt;مرفوض",$K$8:$K$5007,"&lt;&gt;نعم")&amp;" مصروف غير مسوى",IF(L3089="تمت التسوية",IF(P3089=0,"✔ متوازنة وتمت التسوية","✔ تمت التسوية – متبقي "&amp;TEXT(P3089,"#,##0")),IF(P3089&gt;0,"متبقي "&amp;TEXT(P3089,"#,##0"),"✔ متوازنة"))))),IF(R3089=0,"⚠ أضف سطر عهدة أولًا",IF(OR(C3089="",N(G3089)=0),"⚠ أكمل التاريخ والقيمة",IF(S3089="","⚠ التاريخ خارج السنة المالية",IF(H3089="","⚠ اختر بند الموازنة",IF(I3089="مرفوض","✖ مرفوض من المدير",IF(I3089&lt;&gt;"موافق","⏳ بانتظار موافقة المدير",IF(K3089&lt;&gt;"نعم","⚠ غير مسوى مع الحسابات","✔ معتمد ومسوى")))))))))</f>
        <v/>
      </c>
      <c r="R3089">
        <f>N(R3088)+IF(A3089="عهدة",1,0)</f>
        <v/>
      </c>
      <c r="S3089">
        <f>IF(C3089="","",IF(AND(C3089&gt;=DATE(2026,9,1),C3089&lt;=DATE(2027,8,31)),(YEAR(C3089)-2026)*12+MONTH(C3089)-8,""))</f>
        <v/>
      </c>
      <c r="T3089">
        <f>IF(AND(A3089="مصروف",R3089&gt;0,I3089="موافق",S3089&lt;&gt;"",H3089&lt;&gt;""),N(G3089),0)</f>
        <v/>
      </c>
    </row>
    <row r="3090">
      <c r="A3090" s="19" t="n"/>
      <c r="B3090" s="20">
        <f>IF(A3090="","",IF(R3090=0,"⚠ أضف سطر عهدة أولًا","DMT-"&amp;TEXT(R3090,"000")))</f>
        <v/>
      </c>
      <c r="C3090" s="21" t="n"/>
      <c r="D3090" s="20">
        <f>IF(C3090="","",IF(S3090="","خارج السنة المالية",INDEX(القوائم!$D$2:$D$13,S3090)))</f>
        <v/>
      </c>
      <c r="E3090" s="22" t="n"/>
      <c r="F3090" s="23" t="n"/>
      <c r="G3090" s="23" t="n"/>
      <c r="H3090" s="22" t="n"/>
      <c r="I3090" s="19" t="n"/>
      <c r="J3090" s="21" t="n"/>
      <c r="K3090" s="19" t="n"/>
      <c r="L3090" s="19" t="n"/>
      <c r="M3090" s="21" t="n"/>
      <c r="N3090" s="22" t="n"/>
      <c r="O3090" s="24">
        <f>IF(A3090&lt;&gt;"عهدة","",SUMIFS($G$8:$G$5007,$B$8:$B$5007,B3090,$A$8:$A$5007,"مصروف",$I$8:$I$5007,"&lt;&gt;مرفوض"))</f>
        <v/>
      </c>
      <c r="P3090" s="25">
        <f>IF(A3090&lt;&gt;"عهدة","",N(F3090)-O3090)</f>
        <v/>
      </c>
      <c r="Q3090" s="26">
        <f>IF(A3090="","",IF(A3090="عهدة",IF(N(F3090)=0,"⚠ أدخل قيمة العهدة",IF(P3090&lt;0,"⛔ عجز / زيادة مصروفات "&amp;TEXT(-P3090,"#,##0"),IF(COUNTIFS($B$8:$B$5007,B3090,$A$8:$A$5007,"مصروف",$I$8:$I$5007,"&lt;&gt;مرفوض",$K$8:$K$5007,"&lt;&gt;نعم")&gt;0,"⚠ "&amp;COUNTIFS($B$8:$B$5007,B3090,$A$8:$A$5007,"مصروف",$I$8:$I$5007,"&lt;&gt;مرفوض",$K$8:$K$5007,"&lt;&gt;نعم")&amp;" مصروف غير مسوى",IF(L3090="تمت التسوية",IF(P3090=0,"✔ متوازنة وتمت التسوية","✔ تمت التسوية – متبقي "&amp;TEXT(P3090,"#,##0")),IF(P3090&gt;0,"متبقي "&amp;TEXT(P3090,"#,##0"),"✔ متوازنة"))))),IF(R3090=0,"⚠ أضف سطر عهدة أولًا",IF(OR(C3090="",N(G3090)=0),"⚠ أكمل التاريخ والقيمة",IF(S3090="","⚠ التاريخ خارج السنة المالية",IF(H3090="","⚠ اختر بند الموازنة",IF(I3090="مرفوض","✖ مرفوض من المدير",IF(I3090&lt;&gt;"موافق","⏳ بانتظار موافقة المدير",IF(K3090&lt;&gt;"نعم","⚠ غير مسوى مع الحسابات","✔ معتمد ومسوى")))))))))</f>
        <v/>
      </c>
      <c r="R3090">
        <f>N(R3089)+IF(A3090="عهدة",1,0)</f>
        <v/>
      </c>
      <c r="S3090">
        <f>IF(C3090="","",IF(AND(C3090&gt;=DATE(2026,9,1),C3090&lt;=DATE(2027,8,31)),(YEAR(C3090)-2026)*12+MONTH(C3090)-8,""))</f>
        <v/>
      </c>
      <c r="T3090">
        <f>IF(AND(A3090="مصروف",R3090&gt;0,I3090="موافق",S3090&lt;&gt;"",H3090&lt;&gt;""),N(G3090),0)</f>
        <v/>
      </c>
    </row>
    <row r="3091">
      <c r="A3091" s="19" t="n"/>
      <c r="B3091" s="20">
        <f>IF(A3091="","",IF(R3091=0,"⚠ أضف سطر عهدة أولًا","DMT-"&amp;TEXT(R3091,"000")))</f>
        <v/>
      </c>
      <c r="C3091" s="21" t="n"/>
      <c r="D3091" s="20">
        <f>IF(C3091="","",IF(S3091="","خارج السنة المالية",INDEX(القوائم!$D$2:$D$13,S3091)))</f>
        <v/>
      </c>
      <c r="E3091" s="22" t="n"/>
      <c r="F3091" s="23" t="n"/>
      <c r="G3091" s="23" t="n"/>
      <c r="H3091" s="22" t="n"/>
      <c r="I3091" s="19" t="n"/>
      <c r="J3091" s="21" t="n"/>
      <c r="K3091" s="19" t="n"/>
      <c r="L3091" s="19" t="n"/>
      <c r="M3091" s="21" t="n"/>
      <c r="N3091" s="22" t="n"/>
      <c r="O3091" s="24">
        <f>IF(A3091&lt;&gt;"عهدة","",SUMIFS($G$8:$G$5007,$B$8:$B$5007,B3091,$A$8:$A$5007,"مصروف",$I$8:$I$5007,"&lt;&gt;مرفوض"))</f>
        <v/>
      </c>
      <c r="P3091" s="25">
        <f>IF(A3091&lt;&gt;"عهدة","",N(F3091)-O3091)</f>
        <v/>
      </c>
      <c r="Q3091" s="26">
        <f>IF(A3091="","",IF(A3091="عهدة",IF(N(F3091)=0,"⚠ أدخل قيمة العهدة",IF(P3091&lt;0,"⛔ عجز / زيادة مصروفات "&amp;TEXT(-P3091,"#,##0"),IF(COUNTIFS($B$8:$B$5007,B3091,$A$8:$A$5007,"مصروف",$I$8:$I$5007,"&lt;&gt;مرفوض",$K$8:$K$5007,"&lt;&gt;نعم")&gt;0,"⚠ "&amp;COUNTIFS($B$8:$B$5007,B3091,$A$8:$A$5007,"مصروف",$I$8:$I$5007,"&lt;&gt;مرفوض",$K$8:$K$5007,"&lt;&gt;نعم")&amp;" مصروف غير مسوى",IF(L3091="تمت التسوية",IF(P3091=0,"✔ متوازنة وتمت التسوية","✔ تمت التسوية – متبقي "&amp;TEXT(P3091,"#,##0")),IF(P3091&gt;0,"متبقي "&amp;TEXT(P3091,"#,##0"),"✔ متوازنة"))))),IF(R3091=0,"⚠ أضف سطر عهدة أولًا",IF(OR(C3091="",N(G3091)=0),"⚠ أكمل التاريخ والقيمة",IF(S3091="","⚠ التاريخ خارج السنة المالية",IF(H3091="","⚠ اختر بند الموازنة",IF(I3091="مرفوض","✖ مرفوض من المدير",IF(I3091&lt;&gt;"موافق","⏳ بانتظار موافقة المدير",IF(K3091&lt;&gt;"نعم","⚠ غير مسوى مع الحسابات","✔ معتمد ومسوى")))))))))</f>
        <v/>
      </c>
      <c r="R3091">
        <f>N(R3090)+IF(A3091="عهدة",1,0)</f>
        <v/>
      </c>
      <c r="S3091">
        <f>IF(C3091="","",IF(AND(C3091&gt;=DATE(2026,9,1),C3091&lt;=DATE(2027,8,31)),(YEAR(C3091)-2026)*12+MONTH(C3091)-8,""))</f>
        <v/>
      </c>
      <c r="T3091">
        <f>IF(AND(A3091="مصروف",R3091&gt;0,I3091="موافق",S3091&lt;&gt;"",H3091&lt;&gt;""),N(G3091),0)</f>
        <v/>
      </c>
    </row>
    <row r="3092">
      <c r="A3092" s="19" t="n"/>
      <c r="B3092" s="20">
        <f>IF(A3092="","",IF(R3092=0,"⚠ أضف سطر عهدة أولًا","DMT-"&amp;TEXT(R3092,"000")))</f>
        <v/>
      </c>
      <c r="C3092" s="21" t="n"/>
      <c r="D3092" s="20">
        <f>IF(C3092="","",IF(S3092="","خارج السنة المالية",INDEX(القوائم!$D$2:$D$13,S3092)))</f>
        <v/>
      </c>
      <c r="E3092" s="22" t="n"/>
      <c r="F3092" s="23" t="n"/>
      <c r="G3092" s="23" t="n"/>
      <c r="H3092" s="22" t="n"/>
      <c r="I3092" s="19" t="n"/>
      <c r="J3092" s="21" t="n"/>
      <c r="K3092" s="19" t="n"/>
      <c r="L3092" s="19" t="n"/>
      <c r="M3092" s="21" t="n"/>
      <c r="N3092" s="22" t="n"/>
      <c r="O3092" s="24">
        <f>IF(A3092&lt;&gt;"عهدة","",SUMIFS($G$8:$G$5007,$B$8:$B$5007,B3092,$A$8:$A$5007,"مصروف",$I$8:$I$5007,"&lt;&gt;مرفوض"))</f>
        <v/>
      </c>
      <c r="P3092" s="25">
        <f>IF(A3092&lt;&gt;"عهدة","",N(F3092)-O3092)</f>
        <v/>
      </c>
      <c r="Q3092" s="26">
        <f>IF(A3092="","",IF(A3092="عهدة",IF(N(F3092)=0,"⚠ أدخل قيمة العهدة",IF(P3092&lt;0,"⛔ عجز / زيادة مصروفات "&amp;TEXT(-P3092,"#,##0"),IF(COUNTIFS($B$8:$B$5007,B3092,$A$8:$A$5007,"مصروف",$I$8:$I$5007,"&lt;&gt;مرفوض",$K$8:$K$5007,"&lt;&gt;نعم")&gt;0,"⚠ "&amp;COUNTIFS($B$8:$B$5007,B3092,$A$8:$A$5007,"مصروف",$I$8:$I$5007,"&lt;&gt;مرفوض",$K$8:$K$5007,"&lt;&gt;نعم")&amp;" مصروف غير مسوى",IF(L3092="تمت التسوية",IF(P3092=0,"✔ متوازنة وتمت التسوية","✔ تمت التسوية – متبقي "&amp;TEXT(P3092,"#,##0")),IF(P3092&gt;0,"متبقي "&amp;TEXT(P3092,"#,##0"),"✔ متوازنة"))))),IF(R3092=0,"⚠ أضف سطر عهدة أولًا",IF(OR(C3092="",N(G3092)=0),"⚠ أكمل التاريخ والقيمة",IF(S3092="","⚠ التاريخ خارج السنة المالية",IF(H3092="","⚠ اختر بند الموازنة",IF(I3092="مرفوض","✖ مرفوض من المدير",IF(I3092&lt;&gt;"موافق","⏳ بانتظار موافقة المدير",IF(K3092&lt;&gt;"نعم","⚠ غير مسوى مع الحسابات","✔ معتمد ومسوى")))))))))</f>
        <v/>
      </c>
      <c r="R3092">
        <f>N(R3091)+IF(A3092="عهدة",1,0)</f>
        <v/>
      </c>
      <c r="S3092">
        <f>IF(C3092="","",IF(AND(C3092&gt;=DATE(2026,9,1),C3092&lt;=DATE(2027,8,31)),(YEAR(C3092)-2026)*12+MONTH(C3092)-8,""))</f>
        <v/>
      </c>
      <c r="T3092">
        <f>IF(AND(A3092="مصروف",R3092&gt;0,I3092="موافق",S3092&lt;&gt;"",H3092&lt;&gt;""),N(G3092),0)</f>
        <v/>
      </c>
    </row>
    <row r="3093">
      <c r="A3093" s="19" t="n"/>
      <c r="B3093" s="20">
        <f>IF(A3093="","",IF(R3093=0,"⚠ أضف سطر عهدة أولًا","DMT-"&amp;TEXT(R3093,"000")))</f>
        <v/>
      </c>
      <c r="C3093" s="21" t="n"/>
      <c r="D3093" s="20">
        <f>IF(C3093="","",IF(S3093="","خارج السنة المالية",INDEX(القوائم!$D$2:$D$13,S3093)))</f>
        <v/>
      </c>
      <c r="E3093" s="22" t="n"/>
      <c r="F3093" s="23" t="n"/>
      <c r="G3093" s="23" t="n"/>
      <c r="H3093" s="22" t="n"/>
      <c r="I3093" s="19" t="n"/>
      <c r="J3093" s="21" t="n"/>
      <c r="K3093" s="19" t="n"/>
      <c r="L3093" s="19" t="n"/>
      <c r="M3093" s="21" t="n"/>
      <c r="N3093" s="22" t="n"/>
      <c r="O3093" s="24">
        <f>IF(A3093&lt;&gt;"عهدة","",SUMIFS($G$8:$G$5007,$B$8:$B$5007,B3093,$A$8:$A$5007,"مصروف",$I$8:$I$5007,"&lt;&gt;مرفوض"))</f>
        <v/>
      </c>
      <c r="P3093" s="25">
        <f>IF(A3093&lt;&gt;"عهدة","",N(F3093)-O3093)</f>
        <v/>
      </c>
      <c r="Q3093" s="26">
        <f>IF(A3093="","",IF(A3093="عهدة",IF(N(F3093)=0,"⚠ أدخل قيمة العهدة",IF(P3093&lt;0,"⛔ عجز / زيادة مصروفات "&amp;TEXT(-P3093,"#,##0"),IF(COUNTIFS($B$8:$B$5007,B3093,$A$8:$A$5007,"مصروف",$I$8:$I$5007,"&lt;&gt;مرفوض",$K$8:$K$5007,"&lt;&gt;نعم")&gt;0,"⚠ "&amp;COUNTIFS($B$8:$B$5007,B3093,$A$8:$A$5007,"مصروف",$I$8:$I$5007,"&lt;&gt;مرفوض",$K$8:$K$5007,"&lt;&gt;نعم")&amp;" مصروف غير مسوى",IF(L3093="تمت التسوية",IF(P3093=0,"✔ متوازنة وتمت التسوية","✔ تمت التسوية – متبقي "&amp;TEXT(P3093,"#,##0")),IF(P3093&gt;0,"متبقي "&amp;TEXT(P3093,"#,##0"),"✔ متوازنة"))))),IF(R3093=0,"⚠ أضف سطر عهدة أولًا",IF(OR(C3093="",N(G3093)=0),"⚠ أكمل التاريخ والقيمة",IF(S3093="","⚠ التاريخ خارج السنة المالية",IF(H3093="","⚠ اختر بند الموازنة",IF(I3093="مرفوض","✖ مرفوض من المدير",IF(I3093&lt;&gt;"موافق","⏳ بانتظار موافقة المدير",IF(K3093&lt;&gt;"نعم","⚠ غير مسوى مع الحسابات","✔ معتمد ومسوى")))))))))</f>
        <v/>
      </c>
      <c r="R3093">
        <f>N(R3092)+IF(A3093="عهدة",1,0)</f>
        <v/>
      </c>
      <c r="S3093">
        <f>IF(C3093="","",IF(AND(C3093&gt;=DATE(2026,9,1),C3093&lt;=DATE(2027,8,31)),(YEAR(C3093)-2026)*12+MONTH(C3093)-8,""))</f>
        <v/>
      </c>
      <c r="T3093">
        <f>IF(AND(A3093="مصروف",R3093&gt;0,I3093="موافق",S3093&lt;&gt;"",H3093&lt;&gt;""),N(G3093),0)</f>
        <v/>
      </c>
    </row>
    <row r="3094">
      <c r="A3094" s="19" t="n"/>
      <c r="B3094" s="20">
        <f>IF(A3094="","",IF(R3094=0,"⚠ أضف سطر عهدة أولًا","DMT-"&amp;TEXT(R3094,"000")))</f>
        <v/>
      </c>
      <c r="C3094" s="21" t="n"/>
      <c r="D3094" s="20">
        <f>IF(C3094="","",IF(S3094="","خارج السنة المالية",INDEX(القوائم!$D$2:$D$13,S3094)))</f>
        <v/>
      </c>
      <c r="E3094" s="22" t="n"/>
      <c r="F3094" s="23" t="n"/>
      <c r="G3094" s="23" t="n"/>
      <c r="H3094" s="22" t="n"/>
      <c r="I3094" s="19" t="n"/>
      <c r="J3094" s="21" t="n"/>
      <c r="K3094" s="19" t="n"/>
      <c r="L3094" s="19" t="n"/>
      <c r="M3094" s="21" t="n"/>
      <c r="N3094" s="22" t="n"/>
      <c r="O3094" s="24">
        <f>IF(A3094&lt;&gt;"عهدة","",SUMIFS($G$8:$G$5007,$B$8:$B$5007,B3094,$A$8:$A$5007,"مصروف",$I$8:$I$5007,"&lt;&gt;مرفوض"))</f>
        <v/>
      </c>
      <c r="P3094" s="25">
        <f>IF(A3094&lt;&gt;"عهدة","",N(F3094)-O3094)</f>
        <v/>
      </c>
      <c r="Q3094" s="26">
        <f>IF(A3094="","",IF(A3094="عهدة",IF(N(F3094)=0,"⚠ أدخل قيمة العهدة",IF(P3094&lt;0,"⛔ عجز / زيادة مصروفات "&amp;TEXT(-P3094,"#,##0"),IF(COUNTIFS($B$8:$B$5007,B3094,$A$8:$A$5007,"مصروف",$I$8:$I$5007,"&lt;&gt;مرفوض",$K$8:$K$5007,"&lt;&gt;نعم")&gt;0,"⚠ "&amp;COUNTIFS($B$8:$B$5007,B3094,$A$8:$A$5007,"مصروف",$I$8:$I$5007,"&lt;&gt;مرفوض",$K$8:$K$5007,"&lt;&gt;نعم")&amp;" مصروف غير مسوى",IF(L3094="تمت التسوية",IF(P3094=0,"✔ متوازنة وتمت التسوية","✔ تمت التسوية – متبقي "&amp;TEXT(P3094,"#,##0")),IF(P3094&gt;0,"متبقي "&amp;TEXT(P3094,"#,##0"),"✔ متوازنة"))))),IF(R3094=0,"⚠ أضف سطر عهدة أولًا",IF(OR(C3094="",N(G3094)=0),"⚠ أكمل التاريخ والقيمة",IF(S3094="","⚠ التاريخ خارج السنة المالية",IF(H3094="","⚠ اختر بند الموازنة",IF(I3094="مرفوض","✖ مرفوض من المدير",IF(I3094&lt;&gt;"موافق","⏳ بانتظار موافقة المدير",IF(K3094&lt;&gt;"نعم","⚠ غير مسوى مع الحسابات","✔ معتمد ومسوى")))))))))</f>
        <v/>
      </c>
      <c r="R3094">
        <f>N(R3093)+IF(A3094="عهدة",1,0)</f>
        <v/>
      </c>
      <c r="S3094">
        <f>IF(C3094="","",IF(AND(C3094&gt;=DATE(2026,9,1),C3094&lt;=DATE(2027,8,31)),(YEAR(C3094)-2026)*12+MONTH(C3094)-8,""))</f>
        <v/>
      </c>
      <c r="T3094">
        <f>IF(AND(A3094="مصروف",R3094&gt;0,I3094="موافق",S3094&lt;&gt;"",H3094&lt;&gt;""),N(G3094),0)</f>
        <v/>
      </c>
    </row>
    <row r="3095">
      <c r="A3095" s="19" t="n"/>
      <c r="B3095" s="20">
        <f>IF(A3095="","",IF(R3095=0,"⚠ أضف سطر عهدة أولًا","DMT-"&amp;TEXT(R3095,"000")))</f>
        <v/>
      </c>
      <c r="C3095" s="21" t="n"/>
      <c r="D3095" s="20">
        <f>IF(C3095="","",IF(S3095="","خارج السنة المالية",INDEX(القوائم!$D$2:$D$13,S3095)))</f>
        <v/>
      </c>
      <c r="E3095" s="22" t="n"/>
      <c r="F3095" s="23" t="n"/>
      <c r="G3095" s="23" t="n"/>
      <c r="H3095" s="22" t="n"/>
      <c r="I3095" s="19" t="n"/>
      <c r="J3095" s="21" t="n"/>
      <c r="K3095" s="19" t="n"/>
      <c r="L3095" s="19" t="n"/>
      <c r="M3095" s="21" t="n"/>
      <c r="N3095" s="22" t="n"/>
      <c r="O3095" s="24">
        <f>IF(A3095&lt;&gt;"عهدة","",SUMIFS($G$8:$G$5007,$B$8:$B$5007,B3095,$A$8:$A$5007,"مصروف",$I$8:$I$5007,"&lt;&gt;مرفوض"))</f>
        <v/>
      </c>
      <c r="P3095" s="25">
        <f>IF(A3095&lt;&gt;"عهدة","",N(F3095)-O3095)</f>
        <v/>
      </c>
      <c r="Q3095" s="26">
        <f>IF(A3095="","",IF(A3095="عهدة",IF(N(F3095)=0,"⚠ أدخل قيمة العهدة",IF(P3095&lt;0,"⛔ عجز / زيادة مصروفات "&amp;TEXT(-P3095,"#,##0"),IF(COUNTIFS($B$8:$B$5007,B3095,$A$8:$A$5007,"مصروف",$I$8:$I$5007,"&lt;&gt;مرفوض",$K$8:$K$5007,"&lt;&gt;نعم")&gt;0,"⚠ "&amp;COUNTIFS($B$8:$B$5007,B3095,$A$8:$A$5007,"مصروف",$I$8:$I$5007,"&lt;&gt;مرفوض",$K$8:$K$5007,"&lt;&gt;نعم")&amp;" مصروف غير مسوى",IF(L3095="تمت التسوية",IF(P3095=0,"✔ متوازنة وتمت التسوية","✔ تمت التسوية – متبقي "&amp;TEXT(P3095,"#,##0")),IF(P3095&gt;0,"متبقي "&amp;TEXT(P3095,"#,##0"),"✔ متوازنة"))))),IF(R3095=0,"⚠ أضف سطر عهدة أولًا",IF(OR(C3095="",N(G3095)=0),"⚠ أكمل التاريخ والقيمة",IF(S3095="","⚠ التاريخ خارج السنة المالية",IF(H3095="","⚠ اختر بند الموازنة",IF(I3095="مرفوض","✖ مرفوض من المدير",IF(I3095&lt;&gt;"موافق","⏳ بانتظار موافقة المدير",IF(K3095&lt;&gt;"نعم","⚠ غير مسوى مع الحسابات","✔ معتمد ومسوى")))))))))</f>
        <v/>
      </c>
      <c r="R3095">
        <f>N(R3094)+IF(A3095="عهدة",1,0)</f>
        <v/>
      </c>
      <c r="S3095">
        <f>IF(C3095="","",IF(AND(C3095&gt;=DATE(2026,9,1),C3095&lt;=DATE(2027,8,31)),(YEAR(C3095)-2026)*12+MONTH(C3095)-8,""))</f>
        <v/>
      </c>
      <c r="T3095">
        <f>IF(AND(A3095="مصروف",R3095&gt;0,I3095="موافق",S3095&lt;&gt;"",H3095&lt;&gt;""),N(G3095),0)</f>
        <v/>
      </c>
    </row>
    <row r="3096">
      <c r="A3096" s="19" t="n"/>
      <c r="B3096" s="20">
        <f>IF(A3096="","",IF(R3096=0,"⚠ أضف سطر عهدة أولًا","DMT-"&amp;TEXT(R3096,"000")))</f>
        <v/>
      </c>
      <c r="C3096" s="21" t="n"/>
      <c r="D3096" s="20">
        <f>IF(C3096="","",IF(S3096="","خارج السنة المالية",INDEX(القوائم!$D$2:$D$13,S3096)))</f>
        <v/>
      </c>
      <c r="E3096" s="22" t="n"/>
      <c r="F3096" s="23" t="n"/>
      <c r="G3096" s="23" t="n"/>
      <c r="H3096" s="22" t="n"/>
      <c r="I3096" s="19" t="n"/>
      <c r="J3096" s="21" t="n"/>
      <c r="K3096" s="19" t="n"/>
      <c r="L3096" s="19" t="n"/>
      <c r="M3096" s="21" t="n"/>
      <c r="N3096" s="22" t="n"/>
      <c r="O3096" s="24">
        <f>IF(A3096&lt;&gt;"عهدة","",SUMIFS($G$8:$G$5007,$B$8:$B$5007,B3096,$A$8:$A$5007,"مصروف",$I$8:$I$5007,"&lt;&gt;مرفوض"))</f>
        <v/>
      </c>
      <c r="P3096" s="25">
        <f>IF(A3096&lt;&gt;"عهدة","",N(F3096)-O3096)</f>
        <v/>
      </c>
      <c r="Q3096" s="26">
        <f>IF(A3096="","",IF(A3096="عهدة",IF(N(F3096)=0,"⚠ أدخل قيمة العهدة",IF(P3096&lt;0,"⛔ عجز / زيادة مصروفات "&amp;TEXT(-P3096,"#,##0"),IF(COUNTIFS($B$8:$B$5007,B3096,$A$8:$A$5007,"مصروف",$I$8:$I$5007,"&lt;&gt;مرفوض",$K$8:$K$5007,"&lt;&gt;نعم")&gt;0,"⚠ "&amp;COUNTIFS($B$8:$B$5007,B3096,$A$8:$A$5007,"مصروف",$I$8:$I$5007,"&lt;&gt;مرفوض",$K$8:$K$5007,"&lt;&gt;نعم")&amp;" مصروف غير مسوى",IF(L3096="تمت التسوية",IF(P3096=0,"✔ متوازنة وتمت التسوية","✔ تمت التسوية – متبقي "&amp;TEXT(P3096,"#,##0")),IF(P3096&gt;0,"متبقي "&amp;TEXT(P3096,"#,##0"),"✔ متوازنة"))))),IF(R3096=0,"⚠ أضف سطر عهدة أولًا",IF(OR(C3096="",N(G3096)=0),"⚠ أكمل التاريخ والقيمة",IF(S3096="","⚠ التاريخ خارج السنة المالية",IF(H3096="","⚠ اختر بند الموازنة",IF(I3096="مرفوض","✖ مرفوض من المدير",IF(I3096&lt;&gt;"موافق","⏳ بانتظار موافقة المدير",IF(K3096&lt;&gt;"نعم","⚠ غير مسوى مع الحسابات","✔ معتمد ومسوى")))))))))</f>
        <v/>
      </c>
      <c r="R3096">
        <f>N(R3095)+IF(A3096="عهدة",1,0)</f>
        <v/>
      </c>
      <c r="S3096">
        <f>IF(C3096="","",IF(AND(C3096&gt;=DATE(2026,9,1),C3096&lt;=DATE(2027,8,31)),(YEAR(C3096)-2026)*12+MONTH(C3096)-8,""))</f>
        <v/>
      </c>
      <c r="T3096">
        <f>IF(AND(A3096="مصروف",R3096&gt;0,I3096="موافق",S3096&lt;&gt;"",H3096&lt;&gt;""),N(G3096),0)</f>
        <v/>
      </c>
    </row>
    <row r="3097">
      <c r="A3097" s="19" t="n"/>
      <c r="B3097" s="20">
        <f>IF(A3097="","",IF(R3097=0,"⚠ أضف سطر عهدة أولًا","DMT-"&amp;TEXT(R3097,"000")))</f>
        <v/>
      </c>
      <c r="C3097" s="21" t="n"/>
      <c r="D3097" s="20">
        <f>IF(C3097="","",IF(S3097="","خارج السنة المالية",INDEX(القوائم!$D$2:$D$13,S3097)))</f>
        <v/>
      </c>
      <c r="E3097" s="22" t="n"/>
      <c r="F3097" s="23" t="n"/>
      <c r="G3097" s="23" t="n"/>
      <c r="H3097" s="22" t="n"/>
      <c r="I3097" s="19" t="n"/>
      <c r="J3097" s="21" t="n"/>
      <c r="K3097" s="19" t="n"/>
      <c r="L3097" s="19" t="n"/>
      <c r="M3097" s="21" t="n"/>
      <c r="N3097" s="22" t="n"/>
      <c r="O3097" s="24">
        <f>IF(A3097&lt;&gt;"عهدة","",SUMIFS($G$8:$G$5007,$B$8:$B$5007,B3097,$A$8:$A$5007,"مصروف",$I$8:$I$5007,"&lt;&gt;مرفوض"))</f>
        <v/>
      </c>
      <c r="P3097" s="25">
        <f>IF(A3097&lt;&gt;"عهدة","",N(F3097)-O3097)</f>
        <v/>
      </c>
      <c r="Q3097" s="26">
        <f>IF(A3097="","",IF(A3097="عهدة",IF(N(F3097)=0,"⚠ أدخل قيمة العهدة",IF(P3097&lt;0,"⛔ عجز / زيادة مصروفات "&amp;TEXT(-P3097,"#,##0"),IF(COUNTIFS($B$8:$B$5007,B3097,$A$8:$A$5007,"مصروف",$I$8:$I$5007,"&lt;&gt;مرفوض",$K$8:$K$5007,"&lt;&gt;نعم")&gt;0,"⚠ "&amp;COUNTIFS($B$8:$B$5007,B3097,$A$8:$A$5007,"مصروف",$I$8:$I$5007,"&lt;&gt;مرفوض",$K$8:$K$5007,"&lt;&gt;نعم")&amp;" مصروف غير مسوى",IF(L3097="تمت التسوية",IF(P3097=0,"✔ متوازنة وتمت التسوية","✔ تمت التسوية – متبقي "&amp;TEXT(P3097,"#,##0")),IF(P3097&gt;0,"متبقي "&amp;TEXT(P3097,"#,##0"),"✔ متوازنة"))))),IF(R3097=0,"⚠ أضف سطر عهدة أولًا",IF(OR(C3097="",N(G3097)=0),"⚠ أكمل التاريخ والقيمة",IF(S3097="","⚠ التاريخ خارج السنة المالية",IF(H3097="","⚠ اختر بند الموازنة",IF(I3097="مرفوض","✖ مرفوض من المدير",IF(I3097&lt;&gt;"موافق","⏳ بانتظار موافقة المدير",IF(K3097&lt;&gt;"نعم","⚠ غير مسوى مع الحسابات","✔ معتمد ومسوى")))))))))</f>
        <v/>
      </c>
      <c r="R3097">
        <f>N(R3096)+IF(A3097="عهدة",1,0)</f>
        <v/>
      </c>
      <c r="S3097">
        <f>IF(C3097="","",IF(AND(C3097&gt;=DATE(2026,9,1),C3097&lt;=DATE(2027,8,31)),(YEAR(C3097)-2026)*12+MONTH(C3097)-8,""))</f>
        <v/>
      </c>
      <c r="T3097">
        <f>IF(AND(A3097="مصروف",R3097&gt;0,I3097="موافق",S3097&lt;&gt;"",H3097&lt;&gt;""),N(G3097),0)</f>
        <v/>
      </c>
    </row>
    <row r="3098">
      <c r="A3098" s="19" t="n"/>
      <c r="B3098" s="20">
        <f>IF(A3098="","",IF(R3098=0,"⚠ أضف سطر عهدة أولًا","DMT-"&amp;TEXT(R3098,"000")))</f>
        <v/>
      </c>
      <c r="C3098" s="21" t="n"/>
      <c r="D3098" s="20">
        <f>IF(C3098="","",IF(S3098="","خارج السنة المالية",INDEX(القوائم!$D$2:$D$13,S3098)))</f>
        <v/>
      </c>
      <c r="E3098" s="22" t="n"/>
      <c r="F3098" s="23" t="n"/>
      <c r="G3098" s="23" t="n"/>
      <c r="H3098" s="22" t="n"/>
      <c r="I3098" s="19" t="n"/>
      <c r="J3098" s="21" t="n"/>
      <c r="K3098" s="19" t="n"/>
      <c r="L3098" s="19" t="n"/>
      <c r="M3098" s="21" t="n"/>
      <c r="N3098" s="22" t="n"/>
      <c r="O3098" s="24">
        <f>IF(A3098&lt;&gt;"عهدة","",SUMIFS($G$8:$G$5007,$B$8:$B$5007,B3098,$A$8:$A$5007,"مصروف",$I$8:$I$5007,"&lt;&gt;مرفوض"))</f>
        <v/>
      </c>
      <c r="P3098" s="25">
        <f>IF(A3098&lt;&gt;"عهدة","",N(F3098)-O3098)</f>
        <v/>
      </c>
      <c r="Q3098" s="26">
        <f>IF(A3098="","",IF(A3098="عهدة",IF(N(F3098)=0,"⚠ أدخل قيمة العهدة",IF(P3098&lt;0,"⛔ عجز / زيادة مصروفات "&amp;TEXT(-P3098,"#,##0"),IF(COUNTIFS($B$8:$B$5007,B3098,$A$8:$A$5007,"مصروف",$I$8:$I$5007,"&lt;&gt;مرفوض",$K$8:$K$5007,"&lt;&gt;نعم")&gt;0,"⚠ "&amp;COUNTIFS($B$8:$B$5007,B3098,$A$8:$A$5007,"مصروف",$I$8:$I$5007,"&lt;&gt;مرفوض",$K$8:$K$5007,"&lt;&gt;نعم")&amp;" مصروف غير مسوى",IF(L3098="تمت التسوية",IF(P3098=0,"✔ متوازنة وتمت التسوية","✔ تمت التسوية – متبقي "&amp;TEXT(P3098,"#,##0")),IF(P3098&gt;0,"متبقي "&amp;TEXT(P3098,"#,##0"),"✔ متوازنة"))))),IF(R3098=0,"⚠ أضف سطر عهدة أولًا",IF(OR(C3098="",N(G3098)=0),"⚠ أكمل التاريخ والقيمة",IF(S3098="","⚠ التاريخ خارج السنة المالية",IF(H3098="","⚠ اختر بند الموازنة",IF(I3098="مرفوض","✖ مرفوض من المدير",IF(I3098&lt;&gt;"موافق","⏳ بانتظار موافقة المدير",IF(K3098&lt;&gt;"نعم","⚠ غير مسوى مع الحسابات","✔ معتمد ومسوى")))))))))</f>
        <v/>
      </c>
      <c r="R3098">
        <f>N(R3097)+IF(A3098="عهدة",1,0)</f>
        <v/>
      </c>
      <c r="S3098">
        <f>IF(C3098="","",IF(AND(C3098&gt;=DATE(2026,9,1),C3098&lt;=DATE(2027,8,31)),(YEAR(C3098)-2026)*12+MONTH(C3098)-8,""))</f>
        <v/>
      </c>
      <c r="T3098">
        <f>IF(AND(A3098="مصروف",R3098&gt;0,I3098="موافق",S3098&lt;&gt;"",H3098&lt;&gt;""),N(G3098),0)</f>
        <v/>
      </c>
    </row>
    <row r="3099">
      <c r="A3099" s="19" t="n"/>
      <c r="B3099" s="20">
        <f>IF(A3099="","",IF(R3099=0,"⚠ أضف سطر عهدة أولًا","DMT-"&amp;TEXT(R3099,"000")))</f>
        <v/>
      </c>
      <c r="C3099" s="21" t="n"/>
      <c r="D3099" s="20">
        <f>IF(C3099="","",IF(S3099="","خارج السنة المالية",INDEX(القوائم!$D$2:$D$13,S3099)))</f>
        <v/>
      </c>
      <c r="E3099" s="22" t="n"/>
      <c r="F3099" s="23" t="n"/>
      <c r="G3099" s="23" t="n"/>
      <c r="H3099" s="22" t="n"/>
      <c r="I3099" s="19" t="n"/>
      <c r="J3099" s="21" t="n"/>
      <c r="K3099" s="19" t="n"/>
      <c r="L3099" s="19" t="n"/>
      <c r="M3099" s="21" t="n"/>
      <c r="N3099" s="22" t="n"/>
      <c r="O3099" s="24">
        <f>IF(A3099&lt;&gt;"عهدة","",SUMIFS($G$8:$G$5007,$B$8:$B$5007,B3099,$A$8:$A$5007,"مصروف",$I$8:$I$5007,"&lt;&gt;مرفوض"))</f>
        <v/>
      </c>
      <c r="P3099" s="25">
        <f>IF(A3099&lt;&gt;"عهدة","",N(F3099)-O3099)</f>
        <v/>
      </c>
      <c r="Q3099" s="26">
        <f>IF(A3099="","",IF(A3099="عهدة",IF(N(F3099)=0,"⚠ أدخل قيمة العهدة",IF(P3099&lt;0,"⛔ عجز / زيادة مصروفات "&amp;TEXT(-P3099,"#,##0"),IF(COUNTIFS($B$8:$B$5007,B3099,$A$8:$A$5007,"مصروف",$I$8:$I$5007,"&lt;&gt;مرفوض",$K$8:$K$5007,"&lt;&gt;نعم")&gt;0,"⚠ "&amp;COUNTIFS($B$8:$B$5007,B3099,$A$8:$A$5007,"مصروف",$I$8:$I$5007,"&lt;&gt;مرفوض",$K$8:$K$5007,"&lt;&gt;نعم")&amp;" مصروف غير مسوى",IF(L3099="تمت التسوية",IF(P3099=0,"✔ متوازنة وتمت التسوية","✔ تمت التسوية – متبقي "&amp;TEXT(P3099,"#,##0")),IF(P3099&gt;0,"متبقي "&amp;TEXT(P3099,"#,##0"),"✔ متوازنة"))))),IF(R3099=0,"⚠ أضف سطر عهدة أولًا",IF(OR(C3099="",N(G3099)=0),"⚠ أكمل التاريخ والقيمة",IF(S3099="","⚠ التاريخ خارج السنة المالية",IF(H3099="","⚠ اختر بند الموازنة",IF(I3099="مرفوض","✖ مرفوض من المدير",IF(I3099&lt;&gt;"موافق","⏳ بانتظار موافقة المدير",IF(K3099&lt;&gt;"نعم","⚠ غير مسوى مع الحسابات","✔ معتمد ومسوى")))))))))</f>
        <v/>
      </c>
      <c r="R3099">
        <f>N(R3098)+IF(A3099="عهدة",1,0)</f>
        <v/>
      </c>
      <c r="S3099">
        <f>IF(C3099="","",IF(AND(C3099&gt;=DATE(2026,9,1),C3099&lt;=DATE(2027,8,31)),(YEAR(C3099)-2026)*12+MONTH(C3099)-8,""))</f>
        <v/>
      </c>
      <c r="T3099">
        <f>IF(AND(A3099="مصروف",R3099&gt;0,I3099="موافق",S3099&lt;&gt;"",H3099&lt;&gt;""),N(G3099),0)</f>
        <v/>
      </c>
    </row>
    <row r="3100">
      <c r="A3100" s="19" t="n"/>
      <c r="B3100" s="20">
        <f>IF(A3100="","",IF(R3100=0,"⚠ أضف سطر عهدة أولًا","DMT-"&amp;TEXT(R3100,"000")))</f>
        <v/>
      </c>
      <c r="C3100" s="21" t="n"/>
      <c r="D3100" s="20">
        <f>IF(C3100="","",IF(S3100="","خارج السنة المالية",INDEX(القوائم!$D$2:$D$13,S3100)))</f>
        <v/>
      </c>
      <c r="E3100" s="22" t="n"/>
      <c r="F3100" s="23" t="n"/>
      <c r="G3100" s="23" t="n"/>
      <c r="H3100" s="22" t="n"/>
      <c r="I3100" s="19" t="n"/>
      <c r="J3100" s="21" t="n"/>
      <c r="K3100" s="19" t="n"/>
      <c r="L3100" s="19" t="n"/>
      <c r="M3100" s="21" t="n"/>
      <c r="N3100" s="22" t="n"/>
      <c r="O3100" s="24">
        <f>IF(A3100&lt;&gt;"عهدة","",SUMIFS($G$8:$G$5007,$B$8:$B$5007,B3100,$A$8:$A$5007,"مصروف",$I$8:$I$5007,"&lt;&gt;مرفوض"))</f>
        <v/>
      </c>
      <c r="P3100" s="25">
        <f>IF(A3100&lt;&gt;"عهدة","",N(F3100)-O3100)</f>
        <v/>
      </c>
      <c r="Q3100" s="26">
        <f>IF(A3100="","",IF(A3100="عهدة",IF(N(F3100)=0,"⚠ أدخل قيمة العهدة",IF(P3100&lt;0,"⛔ عجز / زيادة مصروفات "&amp;TEXT(-P3100,"#,##0"),IF(COUNTIFS($B$8:$B$5007,B3100,$A$8:$A$5007,"مصروف",$I$8:$I$5007,"&lt;&gt;مرفوض",$K$8:$K$5007,"&lt;&gt;نعم")&gt;0,"⚠ "&amp;COUNTIFS($B$8:$B$5007,B3100,$A$8:$A$5007,"مصروف",$I$8:$I$5007,"&lt;&gt;مرفوض",$K$8:$K$5007,"&lt;&gt;نعم")&amp;" مصروف غير مسوى",IF(L3100="تمت التسوية",IF(P3100=0,"✔ متوازنة وتمت التسوية","✔ تمت التسوية – متبقي "&amp;TEXT(P3100,"#,##0")),IF(P3100&gt;0,"متبقي "&amp;TEXT(P3100,"#,##0"),"✔ متوازنة"))))),IF(R3100=0,"⚠ أضف سطر عهدة أولًا",IF(OR(C3100="",N(G3100)=0),"⚠ أكمل التاريخ والقيمة",IF(S3100="","⚠ التاريخ خارج السنة المالية",IF(H3100="","⚠ اختر بند الموازنة",IF(I3100="مرفوض","✖ مرفوض من المدير",IF(I3100&lt;&gt;"موافق","⏳ بانتظار موافقة المدير",IF(K3100&lt;&gt;"نعم","⚠ غير مسوى مع الحسابات","✔ معتمد ومسوى")))))))))</f>
        <v/>
      </c>
      <c r="R3100">
        <f>N(R3099)+IF(A3100="عهدة",1,0)</f>
        <v/>
      </c>
      <c r="S3100">
        <f>IF(C3100="","",IF(AND(C3100&gt;=DATE(2026,9,1),C3100&lt;=DATE(2027,8,31)),(YEAR(C3100)-2026)*12+MONTH(C3100)-8,""))</f>
        <v/>
      </c>
      <c r="T3100">
        <f>IF(AND(A3100="مصروف",R3100&gt;0,I3100="موافق",S3100&lt;&gt;"",H3100&lt;&gt;""),N(G3100),0)</f>
        <v/>
      </c>
    </row>
    <row r="3101">
      <c r="A3101" s="19" t="n"/>
      <c r="B3101" s="20">
        <f>IF(A3101="","",IF(R3101=0,"⚠ أضف سطر عهدة أولًا","DMT-"&amp;TEXT(R3101,"000")))</f>
        <v/>
      </c>
      <c r="C3101" s="21" t="n"/>
      <c r="D3101" s="20">
        <f>IF(C3101="","",IF(S3101="","خارج السنة المالية",INDEX(القوائم!$D$2:$D$13,S3101)))</f>
        <v/>
      </c>
      <c r="E3101" s="22" t="n"/>
      <c r="F3101" s="23" t="n"/>
      <c r="G3101" s="23" t="n"/>
      <c r="H3101" s="22" t="n"/>
      <c r="I3101" s="19" t="n"/>
      <c r="J3101" s="21" t="n"/>
      <c r="K3101" s="19" t="n"/>
      <c r="L3101" s="19" t="n"/>
      <c r="M3101" s="21" t="n"/>
      <c r="N3101" s="22" t="n"/>
      <c r="O3101" s="24">
        <f>IF(A3101&lt;&gt;"عهدة","",SUMIFS($G$8:$G$5007,$B$8:$B$5007,B3101,$A$8:$A$5007,"مصروف",$I$8:$I$5007,"&lt;&gt;مرفوض"))</f>
        <v/>
      </c>
      <c r="P3101" s="25">
        <f>IF(A3101&lt;&gt;"عهدة","",N(F3101)-O3101)</f>
        <v/>
      </c>
      <c r="Q3101" s="26">
        <f>IF(A3101="","",IF(A3101="عهدة",IF(N(F3101)=0,"⚠ أدخل قيمة العهدة",IF(P3101&lt;0,"⛔ عجز / زيادة مصروفات "&amp;TEXT(-P3101,"#,##0"),IF(COUNTIFS($B$8:$B$5007,B3101,$A$8:$A$5007,"مصروف",$I$8:$I$5007,"&lt;&gt;مرفوض",$K$8:$K$5007,"&lt;&gt;نعم")&gt;0,"⚠ "&amp;COUNTIFS($B$8:$B$5007,B3101,$A$8:$A$5007,"مصروف",$I$8:$I$5007,"&lt;&gt;مرفوض",$K$8:$K$5007,"&lt;&gt;نعم")&amp;" مصروف غير مسوى",IF(L3101="تمت التسوية",IF(P3101=0,"✔ متوازنة وتمت التسوية","✔ تمت التسوية – متبقي "&amp;TEXT(P3101,"#,##0")),IF(P3101&gt;0,"متبقي "&amp;TEXT(P3101,"#,##0"),"✔ متوازنة"))))),IF(R3101=0,"⚠ أضف سطر عهدة أولًا",IF(OR(C3101="",N(G3101)=0),"⚠ أكمل التاريخ والقيمة",IF(S3101="","⚠ التاريخ خارج السنة المالية",IF(H3101="","⚠ اختر بند الموازنة",IF(I3101="مرفوض","✖ مرفوض من المدير",IF(I3101&lt;&gt;"موافق","⏳ بانتظار موافقة المدير",IF(K3101&lt;&gt;"نعم","⚠ غير مسوى مع الحسابات","✔ معتمد ومسوى")))))))))</f>
        <v/>
      </c>
      <c r="R3101">
        <f>N(R3100)+IF(A3101="عهدة",1,0)</f>
        <v/>
      </c>
      <c r="S3101">
        <f>IF(C3101="","",IF(AND(C3101&gt;=DATE(2026,9,1),C3101&lt;=DATE(2027,8,31)),(YEAR(C3101)-2026)*12+MONTH(C3101)-8,""))</f>
        <v/>
      </c>
      <c r="T3101">
        <f>IF(AND(A3101="مصروف",R3101&gt;0,I3101="موافق",S3101&lt;&gt;"",H3101&lt;&gt;""),N(G3101),0)</f>
        <v/>
      </c>
    </row>
    <row r="3102">
      <c r="A3102" s="19" t="n"/>
      <c r="B3102" s="20">
        <f>IF(A3102="","",IF(R3102=0,"⚠ أضف سطر عهدة أولًا","DMT-"&amp;TEXT(R3102,"000")))</f>
        <v/>
      </c>
      <c r="C3102" s="21" t="n"/>
      <c r="D3102" s="20">
        <f>IF(C3102="","",IF(S3102="","خارج السنة المالية",INDEX(القوائم!$D$2:$D$13,S3102)))</f>
        <v/>
      </c>
      <c r="E3102" s="22" t="n"/>
      <c r="F3102" s="23" t="n"/>
      <c r="G3102" s="23" t="n"/>
      <c r="H3102" s="22" t="n"/>
      <c r="I3102" s="19" t="n"/>
      <c r="J3102" s="21" t="n"/>
      <c r="K3102" s="19" t="n"/>
      <c r="L3102" s="19" t="n"/>
      <c r="M3102" s="21" t="n"/>
      <c r="N3102" s="22" t="n"/>
      <c r="O3102" s="24">
        <f>IF(A3102&lt;&gt;"عهدة","",SUMIFS($G$8:$G$5007,$B$8:$B$5007,B3102,$A$8:$A$5007,"مصروف",$I$8:$I$5007,"&lt;&gt;مرفوض"))</f>
        <v/>
      </c>
      <c r="P3102" s="25">
        <f>IF(A3102&lt;&gt;"عهدة","",N(F3102)-O3102)</f>
        <v/>
      </c>
      <c r="Q3102" s="26">
        <f>IF(A3102="","",IF(A3102="عهدة",IF(N(F3102)=0,"⚠ أدخل قيمة العهدة",IF(P3102&lt;0,"⛔ عجز / زيادة مصروفات "&amp;TEXT(-P3102,"#,##0"),IF(COUNTIFS($B$8:$B$5007,B3102,$A$8:$A$5007,"مصروف",$I$8:$I$5007,"&lt;&gt;مرفوض",$K$8:$K$5007,"&lt;&gt;نعم")&gt;0,"⚠ "&amp;COUNTIFS($B$8:$B$5007,B3102,$A$8:$A$5007,"مصروف",$I$8:$I$5007,"&lt;&gt;مرفوض",$K$8:$K$5007,"&lt;&gt;نعم")&amp;" مصروف غير مسوى",IF(L3102="تمت التسوية",IF(P3102=0,"✔ متوازنة وتمت التسوية","✔ تمت التسوية – متبقي "&amp;TEXT(P3102,"#,##0")),IF(P3102&gt;0,"متبقي "&amp;TEXT(P3102,"#,##0"),"✔ متوازنة"))))),IF(R3102=0,"⚠ أضف سطر عهدة أولًا",IF(OR(C3102="",N(G3102)=0),"⚠ أكمل التاريخ والقيمة",IF(S3102="","⚠ التاريخ خارج السنة المالية",IF(H3102="","⚠ اختر بند الموازنة",IF(I3102="مرفوض","✖ مرفوض من المدير",IF(I3102&lt;&gt;"موافق","⏳ بانتظار موافقة المدير",IF(K3102&lt;&gt;"نعم","⚠ غير مسوى مع الحسابات","✔ معتمد ومسوى")))))))))</f>
        <v/>
      </c>
      <c r="R3102">
        <f>N(R3101)+IF(A3102="عهدة",1,0)</f>
        <v/>
      </c>
      <c r="S3102">
        <f>IF(C3102="","",IF(AND(C3102&gt;=DATE(2026,9,1),C3102&lt;=DATE(2027,8,31)),(YEAR(C3102)-2026)*12+MONTH(C3102)-8,""))</f>
        <v/>
      </c>
      <c r="T3102">
        <f>IF(AND(A3102="مصروف",R3102&gt;0,I3102="موافق",S3102&lt;&gt;"",H3102&lt;&gt;""),N(G3102),0)</f>
        <v/>
      </c>
    </row>
    <row r="3103">
      <c r="A3103" s="19" t="n"/>
      <c r="B3103" s="20">
        <f>IF(A3103="","",IF(R3103=0,"⚠ أضف سطر عهدة أولًا","DMT-"&amp;TEXT(R3103,"000")))</f>
        <v/>
      </c>
      <c r="C3103" s="21" t="n"/>
      <c r="D3103" s="20">
        <f>IF(C3103="","",IF(S3103="","خارج السنة المالية",INDEX(القوائم!$D$2:$D$13,S3103)))</f>
        <v/>
      </c>
      <c r="E3103" s="22" t="n"/>
      <c r="F3103" s="23" t="n"/>
      <c r="G3103" s="23" t="n"/>
      <c r="H3103" s="22" t="n"/>
      <c r="I3103" s="19" t="n"/>
      <c r="J3103" s="21" t="n"/>
      <c r="K3103" s="19" t="n"/>
      <c r="L3103" s="19" t="n"/>
      <c r="M3103" s="21" t="n"/>
      <c r="N3103" s="22" t="n"/>
      <c r="O3103" s="24">
        <f>IF(A3103&lt;&gt;"عهدة","",SUMIFS($G$8:$G$5007,$B$8:$B$5007,B3103,$A$8:$A$5007,"مصروف",$I$8:$I$5007,"&lt;&gt;مرفوض"))</f>
        <v/>
      </c>
      <c r="P3103" s="25">
        <f>IF(A3103&lt;&gt;"عهدة","",N(F3103)-O3103)</f>
        <v/>
      </c>
      <c r="Q3103" s="26">
        <f>IF(A3103="","",IF(A3103="عهدة",IF(N(F3103)=0,"⚠ أدخل قيمة العهدة",IF(P3103&lt;0,"⛔ عجز / زيادة مصروفات "&amp;TEXT(-P3103,"#,##0"),IF(COUNTIFS($B$8:$B$5007,B3103,$A$8:$A$5007,"مصروف",$I$8:$I$5007,"&lt;&gt;مرفوض",$K$8:$K$5007,"&lt;&gt;نعم")&gt;0,"⚠ "&amp;COUNTIFS($B$8:$B$5007,B3103,$A$8:$A$5007,"مصروف",$I$8:$I$5007,"&lt;&gt;مرفوض",$K$8:$K$5007,"&lt;&gt;نعم")&amp;" مصروف غير مسوى",IF(L3103="تمت التسوية",IF(P3103=0,"✔ متوازنة وتمت التسوية","✔ تمت التسوية – متبقي "&amp;TEXT(P3103,"#,##0")),IF(P3103&gt;0,"متبقي "&amp;TEXT(P3103,"#,##0"),"✔ متوازنة"))))),IF(R3103=0,"⚠ أضف سطر عهدة أولًا",IF(OR(C3103="",N(G3103)=0),"⚠ أكمل التاريخ والقيمة",IF(S3103="","⚠ التاريخ خارج السنة المالية",IF(H3103="","⚠ اختر بند الموازنة",IF(I3103="مرفوض","✖ مرفوض من المدير",IF(I3103&lt;&gt;"موافق","⏳ بانتظار موافقة المدير",IF(K3103&lt;&gt;"نعم","⚠ غير مسوى مع الحسابات","✔ معتمد ومسوى")))))))))</f>
        <v/>
      </c>
      <c r="R3103">
        <f>N(R3102)+IF(A3103="عهدة",1,0)</f>
        <v/>
      </c>
      <c r="S3103">
        <f>IF(C3103="","",IF(AND(C3103&gt;=DATE(2026,9,1),C3103&lt;=DATE(2027,8,31)),(YEAR(C3103)-2026)*12+MONTH(C3103)-8,""))</f>
        <v/>
      </c>
      <c r="T3103">
        <f>IF(AND(A3103="مصروف",R3103&gt;0,I3103="موافق",S3103&lt;&gt;"",H3103&lt;&gt;""),N(G3103),0)</f>
        <v/>
      </c>
    </row>
    <row r="3104">
      <c r="A3104" s="19" t="n"/>
      <c r="B3104" s="20">
        <f>IF(A3104="","",IF(R3104=0,"⚠ أضف سطر عهدة أولًا","DMT-"&amp;TEXT(R3104,"000")))</f>
        <v/>
      </c>
      <c r="C3104" s="21" t="n"/>
      <c r="D3104" s="20">
        <f>IF(C3104="","",IF(S3104="","خارج السنة المالية",INDEX(القوائم!$D$2:$D$13,S3104)))</f>
        <v/>
      </c>
      <c r="E3104" s="22" t="n"/>
      <c r="F3104" s="23" t="n"/>
      <c r="G3104" s="23" t="n"/>
      <c r="H3104" s="22" t="n"/>
      <c r="I3104" s="19" t="n"/>
      <c r="J3104" s="21" t="n"/>
      <c r="K3104" s="19" t="n"/>
      <c r="L3104" s="19" t="n"/>
      <c r="M3104" s="21" t="n"/>
      <c r="N3104" s="22" t="n"/>
      <c r="O3104" s="24">
        <f>IF(A3104&lt;&gt;"عهدة","",SUMIFS($G$8:$G$5007,$B$8:$B$5007,B3104,$A$8:$A$5007,"مصروف",$I$8:$I$5007,"&lt;&gt;مرفوض"))</f>
        <v/>
      </c>
      <c r="P3104" s="25">
        <f>IF(A3104&lt;&gt;"عهدة","",N(F3104)-O3104)</f>
        <v/>
      </c>
      <c r="Q3104" s="26">
        <f>IF(A3104="","",IF(A3104="عهدة",IF(N(F3104)=0,"⚠ أدخل قيمة العهدة",IF(P3104&lt;0,"⛔ عجز / زيادة مصروفات "&amp;TEXT(-P3104,"#,##0"),IF(COUNTIFS($B$8:$B$5007,B3104,$A$8:$A$5007,"مصروف",$I$8:$I$5007,"&lt;&gt;مرفوض",$K$8:$K$5007,"&lt;&gt;نعم")&gt;0,"⚠ "&amp;COUNTIFS($B$8:$B$5007,B3104,$A$8:$A$5007,"مصروف",$I$8:$I$5007,"&lt;&gt;مرفوض",$K$8:$K$5007,"&lt;&gt;نعم")&amp;" مصروف غير مسوى",IF(L3104="تمت التسوية",IF(P3104=0,"✔ متوازنة وتمت التسوية","✔ تمت التسوية – متبقي "&amp;TEXT(P3104,"#,##0")),IF(P3104&gt;0,"متبقي "&amp;TEXT(P3104,"#,##0"),"✔ متوازنة"))))),IF(R3104=0,"⚠ أضف سطر عهدة أولًا",IF(OR(C3104="",N(G3104)=0),"⚠ أكمل التاريخ والقيمة",IF(S3104="","⚠ التاريخ خارج السنة المالية",IF(H3104="","⚠ اختر بند الموازنة",IF(I3104="مرفوض","✖ مرفوض من المدير",IF(I3104&lt;&gt;"موافق","⏳ بانتظار موافقة المدير",IF(K3104&lt;&gt;"نعم","⚠ غير مسوى مع الحسابات","✔ معتمد ومسوى")))))))))</f>
        <v/>
      </c>
      <c r="R3104">
        <f>N(R3103)+IF(A3104="عهدة",1,0)</f>
        <v/>
      </c>
      <c r="S3104">
        <f>IF(C3104="","",IF(AND(C3104&gt;=DATE(2026,9,1),C3104&lt;=DATE(2027,8,31)),(YEAR(C3104)-2026)*12+MONTH(C3104)-8,""))</f>
        <v/>
      </c>
      <c r="T3104">
        <f>IF(AND(A3104="مصروف",R3104&gt;0,I3104="موافق",S3104&lt;&gt;"",H3104&lt;&gt;""),N(G3104),0)</f>
        <v/>
      </c>
    </row>
    <row r="3105">
      <c r="A3105" s="19" t="n"/>
      <c r="B3105" s="20">
        <f>IF(A3105="","",IF(R3105=0,"⚠ أضف سطر عهدة أولًا","DMT-"&amp;TEXT(R3105,"000")))</f>
        <v/>
      </c>
      <c r="C3105" s="21" t="n"/>
      <c r="D3105" s="20">
        <f>IF(C3105="","",IF(S3105="","خارج السنة المالية",INDEX(القوائم!$D$2:$D$13,S3105)))</f>
        <v/>
      </c>
      <c r="E3105" s="22" t="n"/>
      <c r="F3105" s="23" t="n"/>
      <c r="G3105" s="23" t="n"/>
      <c r="H3105" s="22" t="n"/>
      <c r="I3105" s="19" t="n"/>
      <c r="J3105" s="21" t="n"/>
      <c r="K3105" s="19" t="n"/>
      <c r="L3105" s="19" t="n"/>
      <c r="M3105" s="21" t="n"/>
      <c r="N3105" s="22" t="n"/>
      <c r="O3105" s="24">
        <f>IF(A3105&lt;&gt;"عهدة","",SUMIFS($G$8:$G$5007,$B$8:$B$5007,B3105,$A$8:$A$5007,"مصروف",$I$8:$I$5007,"&lt;&gt;مرفوض"))</f>
        <v/>
      </c>
      <c r="P3105" s="25">
        <f>IF(A3105&lt;&gt;"عهدة","",N(F3105)-O3105)</f>
        <v/>
      </c>
      <c r="Q3105" s="26">
        <f>IF(A3105="","",IF(A3105="عهدة",IF(N(F3105)=0,"⚠ أدخل قيمة العهدة",IF(P3105&lt;0,"⛔ عجز / زيادة مصروفات "&amp;TEXT(-P3105,"#,##0"),IF(COUNTIFS($B$8:$B$5007,B3105,$A$8:$A$5007,"مصروف",$I$8:$I$5007,"&lt;&gt;مرفوض",$K$8:$K$5007,"&lt;&gt;نعم")&gt;0,"⚠ "&amp;COUNTIFS($B$8:$B$5007,B3105,$A$8:$A$5007,"مصروف",$I$8:$I$5007,"&lt;&gt;مرفوض",$K$8:$K$5007,"&lt;&gt;نعم")&amp;" مصروف غير مسوى",IF(L3105="تمت التسوية",IF(P3105=0,"✔ متوازنة وتمت التسوية","✔ تمت التسوية – متبقي "&amp;TEXT(P3105,"#,##0")),IF(P3105&gt;0,"متبقي "&amp;TEXT(P3105,"#,##0"),"✔ متوازنة"))))),IF(R3105=0,"⚠ أضف سطر عهدة أولًا",IF(OR(C3105="",N(G3105)=0),"⚠ أكمل التاريخ والقيمة",IF(S3105="","⚠ التاريخ خارج السنة المالية",IF(H3105="","⚠ اختر بند الموازنة",IF(I3105="مرفوض","✖ مرفوض من المدير",IF(I3105&lt;&gt;"موافق","⏳ بانتظار موافقة المدير",IF(K3105&lt;&gt;"نعم","⚠ غير مسوى مع الحسابات","✔ معتمد ومسوى")))))))))</f>
        <v/>
      </c>
      <c r="R3105">
        <f>N(R3104)+IF(A3105="عهدة",1,0)</f>
        <v/>
      </c>
      <c r="S3105">
        <f>IF(C3105="","",IF(AND(C3105&gt;=DATE(2026,9,1),C3105&lt;=DATE(2027,8,31)),(YEAR(C3105)-2026)*12+MONTH(C3105)-8,""))</f>
        <v/>
      </c>
      <c r="T3105">
        <f>IF(AND(A3105="مصروف",R3105&gt;0,I3105="موافق",S3105&lt;&gt;"",H3105&lt;&gt;""),N(G3105),0)</f>
        <v/>
      </c>
    </row>
    <row r="3106">
      <c r="A3106" s="19" t="n"/>
      <c r="B3106" s="20">
        <f>IF(A3106="","",IF(R3106=0,"⚠ أضف سطر عهدة أولًا","DMT-"&amp;TEXT(R3106,"000")))</f>
        <v/>
      </c>
      <c r="C3106" s="21" t="n"/>
      <c r="D3106" s="20">
        <f>IF(C3106="","",IF(S3106="","خارج السنة المالية",INDEX(القوائم!$D$2:$D$13,S3106)))</f>
        <v/>
      </c>
      <c r="E3106" s="22" t="n"/>
      <c r="F3106" s="23" t="n"/>
      <c r="G3106" s="23" t="n"/>
      <c r="H3106" s="22" t="n"/>
      <c r="I3106" s="19" t="n"/>
      <c r="J3106" s="21" t="n"/>
      <c r="K3106" s="19" t="n"/>
      <c r="L3106" s="19" t="n"/>
      <c r="M3106" s="21" t="n"/>
      <c r="N3106" s="22" t="n"/>
      <c r="O3106" s="24">
        <f>IF(A3106&lt;&gt;"عهدة","",SUMIFS($G$8:$G$5007,$B$8:$B$5007,B3106,$A$8:$A$5007,"مصروف",$I$8:$I$5007,"&lt;&gt;مرفوض"))</f>
        <v/>
      </c>
      <c r="P3106" s="25">
        <f>IF(A3106&lt;&gt;"عهدة","",N(F3106)-O3106)</f>
        <v/>
      </c>
      <c r="Q3106" s="26">
        <f>IF(A3106="","",IF(A3106="عهدة",IF(N(F3106)=0,"⚠ أدخل قيمة العهدة",IF(P3106&lt;0,"⛔ عجز / زيادة مصروفات "&amp;TEXT(-P3106,"#,##0"),IF(COUNTIFS($B$8:$B$5007,B3106,$A$8:$A$5007,"مصروف",$I$8:$I$5007,"&lt;&gt;مرفوض",$K$8:$K$5007,"&lt;&gt;نعم")&gt;0,"⚠ "&amp;COUNTIFS($B$8:$B$5007,B3106,$A$8:$A$5007,"مصروف",$I$8:$I$5007,"&lt;&gt;مرفوض",$K$8:$K$5007,"&lt;&gt;نعم")&amp;" مصروف غير مسوى",IF(L3106="تمت التسوية",IF(P3106=0,"✔ متوازنة وتمت التسوية","✔ تمت التسوية – متبقي "&amp;TEXT(P3106,"#,##0")),IF(P3106&gt;0,"متبقي "&amp;TEXT(P3106,"#,##0"),"✔ متوازنة"))))),IF(R3106=0,"⚠ أضف سطر عهدة أولًا",IF(OR(C3106="",N(G3106)=0),"⚠ أكمل التاريخ والقيمة",IF(S3106="","⚠ التاريخ خارج السنة المالية",IF(H3106="","⚠ اختر بند الموازنة",IF(I3106="مرفوض","✖ مرفوض من المدير",IF(I3106&lt;&gt;"موافق","⏳ بانتظار موافقة المدير",IF(K3106&lt;&gt;"نعم","⚠ غير مسوى مع الحسابات","✔ معتمد ومسوى")))))))))</f>
        <v/>
      </c>
      <c r="R3106">
        <f>N(R3105)+IF(A3106="عهدة",1,0)</f>
        <v/>
      </c>
      <c r="S3106">
        <f>IF(C3106="","",IF(AND(C3106&gt;=DATE(2026,9,1),C3106&lt;=DATE(2027,8,31)),(YEAR(C3106)-2026)*12+MONTH(C3106)-8,""))</f>
        <v/>
      </c>
      <c r="T3106">
        <f>IF(AND(A3106="مصروف",R3106&gt;0,I3106="موافق",S3106&lt;&gt;"",H3106&lt;&gt;""),N(G3106),0)</f>
        <v/>
      </c>
    </row>
    <row r="3107">
      <c r="A3107" s="19" t="n"/>
      <c r="B3107" s="20">
        <f>IF(A3107="","",IF(R3107=0,"⚠ أضف سطر عهدة أولًا","DMT-"&amp;TEXT(R3107,"000")))</f>
        <v/>
      </c>
      <c r="C3107" s="21" t="n"/>
      <c r="D3107" s="20">
        <f>IF(C3107="","",IF(S3107="","خارج السنة المالية",INDEX(القوائم!$D$2:$D$13,S3107)))</f>
        <v/>
      </c>
      <c r="E3107" s="22" t="n"/>
      <c r="F3107" s="23" t="n"/>
      <c r="G3107" s="23" t="n"/>
      <c r="H3107" s="22" t="n"/>
      <c r="I3107" s="19" t="n"/>
      <c r="J3107" s="21" t="n"/>
      <c r="K3107" s="19" t="n"/>
      <c r="L3107" s="19" t="n"/>
      <c r="M3107" s="21" t="n"/>
      <c r="N3107" s="22" t="n"/>
      <c r="O3107" s="24">
        <f>IF(A3107&lt;&gt;"عهدة","",SUMIFS($G$8:$G$5007,$B$8:$B$5007,B3107,$A$8:$A$5007,"مصروف",$I$8:$I$5007,"&lt;&gt;مرفوض"))</f>
        <v/>
      </c>
      <c r="P3107" s="25">
        <f>IF(A3107&lt;&gt;"عهدة","",N(F3107)-O3107)</f>
        <v/>
      </c>
      <c r="Q3107" s="26">
        <f>IF(A3107="","",IF(A3107="عهدة",IF(N(F3107)=0,"⚠ أدخل قيمة العهدة",IF(P3107&lt;0,"⛔ عجز / زيادة مصروفات "&amp;TEXT(-P3107,"#,##0"),IF(COUNTIFS($B$8:$B$5007,B3107,$A$8:$A$5007,"مصروف",$I$8:$I$5007,"&lt;&gt;مرفوض",$K$8:$K$5007,"&lt;&gt;نعم")&gt;0,"⚠ "&amp;COUNTIFS($B$8:$B$5007,B3107,$A$8:$A$5007,"مصروف",$I$8:$I$5007,"&lt;&gt;مرفوض",$K$8:$K$5007,"&lt;&gt;نعم")&amp;" مصروف غير مسوى",IF(L3107="تمت التسوية",IF(P3107=0,"✔ متوازنة وتمت التسوية","✔ تمت التسوية – متبقي "&amp;TEXT(P3107,"#,##0")),IF(P3107&gt;0,"متبقي "&amp;TEXT(P3107,"#,##0"),"✔ متوازنة"))))),IF(R3107=0,"⚠ أضف سطر عهدة أولًا",IF(OR(C3107="",N(G3107)=0),"⚠ أكمل التاريخ والقيمة",IF(S3107="","⚠ التاريخ خارج السنة المالية",IF(H3107="","⚠ اختر بند الموازنة",IF(I3107="مرفوض","✖ مرفوض من المدير",IF(I3107&lt;&gt;"موافق","⏳ بانتظار موافقة المدير",IF(K3107&lt;&gt;"نعم","⚠ غير مسوى مع الحسابات","✔ معتمد ومسوى")))))))))</f>
        <v/>
      </c>
      <c r="R3107">
        <f>N(R3106)+IF(A3107="عهدة",1,0)</f>
        <v/>
      </c>
      <c r="S3107">
        <f>IF(C3107="","",IF(AND(C3107&gt;=DATE(2026,9,1),C3107&lt;=DATE(2027,8,31)),(YEAR(C3107)-2026)*12+MONTH(C3107)-8,""))</f>
        <v/>
      </c>
      <c r="T3107">
        <f>IF(AND(A3107="مصروف",R3107&gt;0,I3107="موافق",S3107&lt;&gt;"",H3107&lt;&gt;""),N(G3107),0)</f>
        <v/>
      </c>
    </row>
    <row r="3108">
      <c r="A3108" s="19" t="n"/>
      <c r="B3108" s="20">
        <f>IF(A3108="","",IF(R3108=0,"⚠ أضف سطر عهدة أولًا","DMT-"&amp;TEXT(R3108,"000")))</f>
        <v/>
      </c>
      <c r="C3108" s="21" t="n"/>
      <c r="D3108" s="20">
        <f>IF(C3108="","",IF(S3108="","خارج السنة المالية",INDEX(القوائم!$D$2:$D$13,S3108)))</f>
        <v/>
      </c>
      <c r="E3108" s="22" t="n"/>
      <c r="F3108" s="23" t="n"/>
      <c r="G3108" s="23" t="n"/>
      <c r="H3108" s="22" t="n"/>
      <c r="I3108" s="19" t="n"/>
      <c r="J3108" s="21" t="n"/>
      <c r="K3108" s="19" t="n"/>
      <c r="L3108" s="19" t="n"/>
      <c r="M3108" s="21" t="n"/>
      <c r="N3108" s="22" t="n"/>
      <c r="O3108" s="24">
        <f>IF(A3108&lt;&gt;"عهدة","",SUMIFS($G$8:$G$5007,$B$8:$B$5007,B3108,$A$8:$A$5007,"مصروف",$I$8:$I$5007,"&lt;&gt;مرفوض"))</f>
        <v/>
      </c>
      <c r="P3108" s="25">
        <f>IF(A3108&lt;&gt;"عهدة","",N(F3108)-O3108)</f>
        <v/>
      </c>
      <c r="Q3108" s="26">
        <f>IF(A3108="","",IF(A3108="عهدة",IF(N(F3108)=0,"⚠ أدخل قيمة العهدة",IF(P3108&lt;0,"⛔ عجز / زيادة مصروفات "&amp;TEXT(-P3108,"#,##0"),IF(COUNTIFS($B$8:$B$5007,B3108,$A$8:$A$5007,"مصروف",$I$8:$I$5007,"&lt;&gt;مرفوض",$K$8:$K$5007,"&lt;&gt;نعم")&gt;0,"⚠ "&amp;COUNTIFS($B$8:$B$5007,B3108,$A$8:$A$5007,"مصروف",$I$8:$I$5007,"&lt;&gt;مرفوض",$K$8:$K$5007,"&lt;&gt;نعم")&amp;" مصروف غير مسوى",IF(L3108="تمت التسوية",IF(P3108=0,"✔ متوازنة وتمت التسوية","✔ تمت التسوية – متبقي "&amp;TEXT(P3108,"#,##0")),IF(P3108&gt;0,"متبقي "&amp;TEXT(P3108,"#,##0"),"✔ متوازنة"))))),IF(R3108=0,"⚠ أضف سطر عهدة أولًا",IF(OR(C3108="",N(G3108)=0),"⚠ أكمل التاريخ والقيمة",IF(S3108="","⚠ التاريخ خارج السنة المالية",IF(H3108="","⚠ اختر بند الموازنة",IF(I3108="مرفوض","✖ مرفوض من المدير",IF(I3108&lt;&gt;"موافق","⏳ بانتظار موافقة المدير",IF(K3108&lt;&gt;"نعم","⚠ غير مسوى مع الحسابات","✔ معتمد ومسوى")))))))))</f>
        <v/>
      </c>
      <c r="R3108">
        <f>N(R3107)+IF(A3108="عهدة",1,0)</f>
        <v/>
      </c>
      <c r="S3108">
        <f>IF(C3108="","",IF(AND(C3108&gt;=DATE(2026,9,1),C3108&lt;=DATE(2027,8,31)),(YEAR(C3108)-2026)*12+MONTH(C3108)-8,""))</f>
        <v/>
      </c>
      <c r="T3108">
        <f>IF(AND(A3108="مصروف",R3108&gt;0,I3108="موافق",S3108&lt;&gt;"",H3108&lt;&gt;""),N(G3108),0)</f>
        <v/>
      </c>
    </row>
    <row r="3109">
      <c r="A3109" s="19" t="n"/>
      <c r="B3109" s="20">
        <f>IF(A3109="","",IF(R3109=0,"⚠ أضف سطر عهدة أولًا","DMT-"&amp;TEXT(R3109,"000")))</f>
        <v/>
      </c>
      <c r="C3109" s="21" t="n"/>
      <c r="D3109" s="20">
        <f>IF(C3109="","",IF(S3109="","خارج السنة المالية",INDEX(القوائم!$D$2:$D$13,S3109)))</f>
        <v/>
      </c>
      <c r="E3109" s="22" t="n"/>
      <c r="F3109" s="23" t="n"/>
      <c r="G3109" s="23" t="n"/>
      <c r="H3109" s="22" t="n"/>
      <c r="I3109" s="19" t="n"/>
      <c r="J3109" s="21" t="n"/>
      <c r="K3109" s="19" t="n"/>
      <c r="L3109" s="19" t="n"/>
      <c r="M3109" s="21" t="n"/>
      <c r="N3109" s="22" t="n"/>
      <c r="O3109" s="24">
        <f>IF(A3109&lt;&gt;"عهدة","",SUMIFS($G$8:$G$5007,$B$8:$B$5007,B3109,$A$8:$A$5007,"مصروف",$I$8:$I$5007,"&lt;&gt;مرفوض"))</f>
        <v/>
      </c>
      <c r="P3109" s="25">
        <f>IF(A3109&lt;&gt;"عهدة","",N(F3109)-O3109)</f>
        <v/>
      </c>
      <c r="Q3109" s="26">
        <f>IF(A3109="","",IF(A3109="عهدة",IF(N(F3109)=0,"⚠ أدخل قيمة العهدة",IF(P3109&lt;0,"⛔ عجز / زيادة مصروفات "&amp;TEXT(-P3109,"#,##0"),IF(COUNTIFS($B$8:$B$5007,B3109,$A$8:$A$5007,"مصروف",$I$8:$I$5007,"&lt;&gt;مرفوض",$K$8:$K$5007,"&lt;&gt;نعم")&gt;0,"⚠ "&amp;COUNTIFS($B$8:$B$5007,B3109,$A$8:$A$5007,"مصروف",$I$8:$I$5007,"&lt;&gt;مرفوض",$K$8:$K$5007,"&lt;&gt;نعم")&amp;" مصروف غير مسوى",IF(L3109="تمت التسوية",IF(P3109=0,"✔ متوازنة وتمت التسوية","✔ تمت التسوية – متبقي "&amp;TEXT(P3109,"#,##0")),IF(P3109&gt;0,"متبقي "&amp;TEXT(P3109,"#,##0"),"✔ متوازنة"))))),IF(R3109=0,"⚠ أضف سطر عهدة أولًا",IF(OR(C3109="",N(G3109)=0),"⚠ أكمل التاريخ والقيمة",IF(S3109="","⚠ التاريخ خارج السنة المالية",IF(H3109="","⚠ اختر بند الموازنة",IF(I3109="مرفوض","✖ مرفوض من المدير",IF(I3109&lt;&gt;"موافق","⏳ بانتظار موافقة المدير",IF(K3109&lt;&gt;"نعم","⚠ غير مسوى مع الحسابات","✔ معتمد ومسوى")))))))))</f>
        <v/>
      </c>
      <c r="R3109">
        <f>N(R3108)+IF(A3109="عهدة",1,0)</f>
        <v/>
      </c>
      <c r="S3109">
        <f>IF(C3109="","",IF(AND(C3109&gt;=DATE(2026,9,1),C3109&lt;=DATE(2027,8,31)),(YEAR(C3109)-2026)*12+MONTH(C3109)-8,""))</f>
        <v/>
      </c>
      <c r="T3109">
        <f>IF(AND(A3109="مصروف",R3109&gt;0,I3109="موافق",S3109&lt;&gt;"",H3109&lt;&gt;""),N(G3109),0)</f>
        <v/>
      </c>
    </row>
    <row r="3110">
      <c r="A3110" s="19" t="n"/>
      <c r="B3110" s="20">
        <f>IF(A3110="","",IF(R3110=0,"⚠ أضف سطر عهدة أولًا","DMT-"&amp;TEXT(R3110,"000")))</f>
        <v/>
      </c>
      <c r="C3110" s="21" t="n"/>
      <c r="D3110" s="20">
        <f>IF(C3110="","",IF(S3110="","خارج السنة المالية",INDEX(القوائم!$D$2:$D$13,S3110)))</f>
        <v/>
      </c>
      <c r="E3110" s="22" t="n"/>
      <c r="F3110" s="23" t="n"/>
      <c r="G3110" s="23" t="n"/>
      <c r="H3110" s="22" t="n"/>
      <c r="I3110" s="19" t="n"/>
      <c r="J3110" s="21" t="n"/>
      <c r="K3110" s="19" t="n"/>
      <c r="L3110" s="19" t="n"/>
      <c r="M3110" s="21" t="n"/>
      <c r="N3110" s="22" t="n"/>
      <c r="O3110" s="24">
        <f>IF(A3110&lt;&gt;"عهدة","",SUMIFS($G$8:$G$5007,$B$8:$B$5007,B3110,$A$8:$A$5007,"مصروف",$I$8:$I$5007,"&lt;&gt;مرفوض"))</f>
        <v/>
      </c>
      <c r="P3110" s="25">
        <f>IF(A3110&lt;&gt;"عهدة","",N(F3110)-O3110)</f>
        <v/>
      </c>
      <c r="Q3110" s="26">
        <f>IF(A3110="","",IF(A3110="عهدة",IF(N(F3110)=0,"⚠ أدخل قيمة العهدة",IF(P3110&lt;0,"⛔ عجز / زيادة مصروفات "&amp;TEXT(-P3110,"#,##0"),IF(COUNTIFS($B$8:$B$5007,B3110,$A$8:$A$5007,"مصروف",$I$8:$I$5007,"&lt;&gt;مرفوض",$K$8:$K$5007,"&lt;&gt;نعم")&gt;0,"⚠ "&amp;COUNTIFS($B$8:$B$5007,B3110,$A$8:$A$5007,"مصروف",$I$8:$I$5007,"&lt;&gt;مرفوض",$K$8:$K$5007,"&lt;&gt;نعم")&amp;" مصروف غير مسوى",IF(L3110="تمت التسوية",IF(P3110=0,"✔ متوازنة وتمت التسوية","✔ تمت التسوية – متبقي "&amp;TEXT(P3110,"#,##0")),IF(P3110&gt;0,"متبقي "&amp;TEXT(P3110,"#,##0"),"✔ متوازنة"))))),IF(R3110=0,"⚠ أضف سطر عهدة أولًا",IF(OR(C3110="",N(G3110)=0),"⚠ أكمل التاريخ والقيمة",IF(S3110="","⚠ التاريخ خارج السنة المالية",IF(H3110="","⚠ اختر بند الموازنة",IF(I3110="مرفوض","✖ مرفوض من المدير",IF(I3110&lt;&gt;"موافق","⏳ بانتظار موافقة المدير",IF(K3110&lt;&gt;"نعم","⚠ غير مسوى مع الحسابات","✔ معتمد ومسوى")))))))))</f>
        <v/>
      </c>
      <c r="R3110">
        <f>N(R3109)+IF(A3110="عهدة",1,0)</f>
        <v/>
      </c>
      <c r="S3110">
        <f>IF(C3110="","",IF(AND(C3110&gt;=DATE(2026,9,1),C3110&lt;=DATE(2027,8,31)),(YEAR(C3110)-2026)*12+MONTH(C3110)-8,""))</f>
        <v/>
      </c>
      <c r="T3110">
        <f>IF(AND(A3110="مصروف",R3110&gt;0,I3110="موافق",S3110&lt;&gt;"",H3110&lt;&gt;""),N(G3110),0)</f>
        <v/>
      </c>
    </row>
    <row r="3111">
      <c r="A3111" s="19" t="n"/>
      <c r="B3111" s="20">
        <f>IF(A3111="","",IF(R3111=0,"⚠ أضف سطر عهدة أولًا","DMT-"&amp;TEXT(R3111,"000")))</f>
        <v/>
      </c>
      <c r="C3111" s="21" t="n"/>
      <c r="D3111" s="20">
        <f>IF(C3111="","",IF(S3111="","خارج السنة المالية",INDEX(القوائم!$D$2:$D$13,S3111)))</f>
        <v/>
      </c>
      <c r="E3111" s="22" t="n"/>
      <c r="F3111" s="23" t="n"/>
      <c r="G3111" s="23" t="n"/>
      <c r="H3111" s="22" t="n"/>
      <c r="I3111" s="19" t="n"/>
      <c r="J3111" s="21" t="n"/>
      <c r="K3111" s="19" t="n"/>
      <c r="L3111" s="19" t="n"/>
      <c r="M3111" s="21" t="n"/>
      <c r="N3111" s="22" t="n"/>
      <c r="O3111" s="24">
        <f>IF(A3111&lt;&gt;"عهدة","",SUMIFS($G$8:$G$5007,$B$8:$B$5007,B3111,$A$8:$A$5007,"مصروف",$I$8:$I$5007,"&lt;&gt;مرفوض"))</f>
        <v/>
      </c>
      <c r="P3111" s="25">
        <f>IF(A3111&lt;&gt;"عهدة","",N(F3111)-O3111)</f>
        <v/>
      </c>
      <c r="Q3111" s="26">
        <f>IF(A3111="","",IF(A3111="عهدة",IF(N(F3111)=0,"⚠ أدخل قيمة العهدة",IF(P3111&lt;0,"⛔ عجز / زيادة مصروفات "&amp;TEXT(-P3111,"#,##0"),IF(COUNTIFS($B$8:$B$5007,B3111,$A$8:$A$5007,"مصروف",$I$8:$I$5007,"&lt;&gt;مرفوض",$K$8:$K$5007,"&lt;&gt;نعم")&gt;0,"⚠ "&amp;COUNTIFS($B$8:$B$5007,B3111,$A$8:$A$5007,"مصروف",$I$8:$I$5007,"&lt;&gt;مرفوض",$K$8:$K$5007,"&lt;&gt;نعم")&amp;" مصروف غير مسوى",IF(L3111="تمت التسوية",IF(P3111=0,"✔ متوازنة وتمت التسوية","✔ تمت التسوية – متبقي "&amp;TEXT(P3111,"#,##0")),IF(P3111&gt;0,"متبقي "&amp;TEXT(P3111,"#,##0"),"✔ متوازنة"))))),IF(R3111=0,"⚠ أضف سطر عهدة أولًا",IF(OR(C3111="",N(G3111)=0),"⚠ أكمل التاريخ والقيمة",IF(S3111="","⚠ التاريخ خارج السنة المالية",IF(H3111="","⚠ اختر بند الموازنة",IF(I3111="مرفوض","✖ مرفوض من المدير",IF(I3111&lt;&gt;"موافق","⏳ بانتظار موافقة المدير",IF(K3111&lt;&gt;"نعم","⚠ غير مسوى مع الحسابات","✔ معتمد ومسوى")))))))))</f>
        <v/>
      </c>
      <c r="R3111">
        <f>N(R3110)+IF(A3111="عهدة",1,0)</f>
        <v/>
      </c>
      <c r="S3111">
        <f>IF(C3111="","",IF(AND(C3111&gt;=DATE(2026,9,1),C3111&lt;=DATE(2027,8,31)),(YEAR(C3111)-2026)*12+MONTH(C3111)-8,""))</f>
        <v/>
      </c>
      <c r="T3111">
        <f>IF(AND(A3111="مصروف",R3111&gt;0,I3111="موافق",S3111&lt;&gt;"",H3111&lt;&gt;""),N(G3111),0)</f>
        <v/>
      </c>
    </row>
    <row r="3112">
      <c r="A3112" s="19" t="n"/>
      <c r="B3112" s="20">
        <f>IF(A3112="","",IF(R3112=0,"⚠ أضف سطر عهدة أولًا","DMT-"&amp;TEXT(R3112,"000")))</f>
        <v/>
      </c>
      <c r="C3112" s="21" t="n"/>
      <c r="D3112" s="20">
        <f>IF(C3112="","",IF(S3112="","خارج السنة المالية",INDEX(القوائم!$D$2:$D$13,S3112)))</f>
        <v/>
      </c>
      <c r="E3112" s="22" t="n"/>
      <c r="F3112" s="23" t="n"/>
      <c r="G3112" s="23" t="n"/>
      <c r="H3112" s="22" t="n"/>
      <c r="I3112" s="19" t="n"/>
      <c r="J3112" s="21" t="n"/>
      <c r="K3112" s="19" t="n"/>
      <c r="L3112" s="19" t="n"/>
      <c r="M3112" s="21" t="n"/>
      <c r="N3112" s="22" t="n"/>
      <c r="O3112" s="24">
        <f>IF(A3112&lt;&gt;"عهدة","",SUMIFS($G$8:$G$5007,$B$8:$B$5007,B3112,$A$8:$A$5007,"مصروف",$I$8:$I$5007,"&lt;&gt;مرفوض"))</f>
        <v/>
      </c>
      <c r="P3112" s="25">
        <f>IF(A3112&lt;&gt;"عهدة","",N(F3112)-O3112)</f>
        <v/>
      </c>
      <c r="Q3112" s="26">
        <f>IF(A3112="","",IF(A3112="عهدة",IF(N(F3112)=0,"⚠ أدخل قيمة العهدة",IF(P3112&lt;0,"⛔ عجز / زيادة مصروفات "&amp;TEXT(-P3112,"#,##0"),IF(COUNTIFS($B$8:$B$5007,B3112,$A$8:$A$5007,"مصروف",$I$8:$I$5007,"&lt;&gt;مرفوض",$K$8:$K$5007,"&lt;&gt;نعم")&gt;0,"⚠ "&amp;COUNTIFS($B$8:$B$5007,B3112,$A$8:$A$5007,"مصروف",$I$8:$I$5007,"&lt;&gt;مرفوض",$K$8:$K$5007,"&lt;&gt;نعم")&amp;" مصروف غير مسوى",IF(L3112="تمت التسوية",IF(P3112=0,"✔ متوازنة وتمت التسوية","✔ تمت التسوية – متبقي "&amp;TEXT(P3112,"#,##0")),IF(P3112&gt;0,"متبقي "&amp;TEXT(P3112,"#,##0"),"✔ متوازنة"))))),IF(R3112=0,"⚠ أضف سطر عهدة أولًا",IF(OR(C3112="",N(G3112)=0),"⚠ أكمل التاريخ والقيمة",IF(S3112="","⚠ التاريخ خارج السنة المالية",IF(H3112="","⚠ اختر بند الموازنة",IF(I3112="مرفوض","✖ مرفوض من المدير",IF(I3112&lt;&gt;"موافق","⏳ بانتظار موافقة المدير",IF(K3112&lt;&gt;"نعم","⚠ غير مسوى مع الحسابات","✔ معتمد ومسوى")))))))))</f>
        <v/>
      </c>
      <c r="R3112">
        <f>N(R3111)+IF(A3112="عهدة",1,0)</f>
        <v/>
      </c>
      <c r="S3112">
        <f>IF(C3112="","",IF(AND(C3112&gt;=DATE(2026,9,1),C3112&lt;=DATE(2027,8,31)),(YEAR(C3112)-2026)*12+MONTH(C3112)-8,""))</f>
        <v/>
      </c>
      <c r="T3112">
        <f>IF(AND(A3112="مصروف",R3112&gt;0,I3112="موافق",S3112&lt;&gt;"",H3112&lt;&gt;""),N(G3112),0)</f>
        <v/>
      </c>
    </row>
    <row r="3113">
      <c r="A3113" s="19" t="n"/>
      <c r="B3113" s="20">
        <f>IF(A3113="","",IF(R3113=0,"⚠ أضف سطر عهدة أولًا","DMT-"&amp;TEXT(R3113,"000")))</f>
        <v/>
      </c>
      <c r="C3113" s="21" t="n"/>
      <c r="D3113" s="20">
        <f>IF(C3113="","",IF(S3113="","خارج السنة المالية",INDEX(القوائم!$D$2:$D$13,S3113)))</f>
        <v/>
      </c>
      <c r="E3113" s="22" t="n"/>
      <c r="F3113" s="23" t="n"/>
      <c r="G3113" s="23" t="n"/>
      <c r="H3113" s="22" t="n"/>
      <c r="I3113" s="19" t="n"/>
      <c r="J3113" s="21" t="n"/>
      <c r="K3113" s="19" t="n"/>
      <c r="L3113" s="19" t="n"/>
      <c r="M3113" s="21" t="n"/>
      <c r="N3113" s="22" t="n"/>
      <c r="O3113" s="24">
        <f>IF(A3113&lt;&gt;"عهدة","",SUMIFS($G$8:$G$5007,$B$8:$B$5007,B3113,$A$8:$A$5007,"مصروف",$I$8:$I$5007,"&lt;&gt;مرفوض"))</f>
        <v/>
      </c>
      <c r="P3113" s="25">
        <f>IF(A3113&lt;&gt;"عهدة","",N(F3113)-O3113)</f>
        <v/>
      </c>
      <c r="Q3113" s="26">
        <f>IF(A3113="","",IF(A3113="عهدة",IF(N(F3113)=0,"⚠ أدخل قيمة العهدة",IF(P3113&lt;0,"⛔ عجز / زيادة مصروفات "&amp;TEXT(-P3113,"#,##0"),IF(COUNTIFS($B$8:$B$5007,B3113,$A$8:$A$5007,"مصروف",$I$8:$I$5007,"&lt;&gt;مرفوض",$K$8:$K$5007,"&lt;&gt;نعم")&gt;0,"⚠ "&amp;COUNTIFS($B$8:$B$5007,B3113,$A$8:$A$5007,"مصروف",$I$8:$I$5007,"&lt;&gt;مرفوض",$K$8:$K$5007,"&lt;&gt;نعم")&amp;" مصروف غير مسوى",IF(L3113="تمت التسوية",IF(P3113=0,"✔ متوازنة وتمت التسوية","✔ تمت التسوية – متبقي "&amp;TEXT(P3113,"#,##0")),IF(P3113&gt;0,"متبقي "&amp;TEXT(P3113,"#,##0"),"✔ متوازنة"))))),IF(R3113=0,"⚠ أضف سطر عهدة أولًا",IF(OR(C3113="",N(G3113)=0),"⚠ أكمل التاريخ والقيمة",IF(S3113="","⚠ التاريخ خارج السنة المالية",IF(H3113="","⚠ اختر بند الموازنة",IF(I3113="مرفوض","✖ مرفوض من المدير",IF(I3113&lt;&gt;"موافق","⏳ بانتظار موافقة المدير",IF(K3113&lt;&gt;"نعم","⚠ غير مسوى مع الحسابات","✔ معتمد ومسوى")))))))))</f>
        <v/>
      </c>
      <c r="R3113">
        <f>N(R3112)+IF(A3113="عهدة",1,0)</f>
        <v/>
      </c>
      <c r="S3113">
        <f>IF(C3113="","",IF(AND(C3113&gt;=DATE(2026,9,1),C3113&lt;=DATE(2027,8,31)),(YEAR(C3113)-2026)*12+MONTH(C3113)-8,""))</f>
        <v/>
      </c>
      <c r="T3113">
        <f>IF(AND(A3113="مصروف",R3113&gt;0,I3113="موافق",S3113&lt;&gt;"",H3113&lt;&gt;""),N(G3113),0)</f>
        <v/>
      </c>
    </row>
    <row r="3114">
      <c r="A3114" s="19" t="n"/>
      <c r="B3114" s="20">
        <f>IF(A3114="","",IF(R3114=0,"⚠ أضف سطر عهدة أولًا","DMT-"&amp;TEXT(R3114,"000")))</f>
        <v/>
      </c>
      <c r="C3114" s="21" t="n"/>
      <c r="D3114" s="20">
        <f>IF(C3114="","",IF(S3114="","خارج السنة المالية",INDEX(القوائم!$D$2:$D$13,S3114)))</f>
        <v/>
      </c>
      <c r="E3114" s="22" t="n"/>
      <c r="F3114" s="23" t="n"/>
      <c r="G3114" s="23" t="n"/>
      <c r="H3114" s="22" t="n"/>
      <c r="I3114" s="19" t="n"/>
      <c r="J3114" s="21" t="n"/>
      <c r="K3114" s="19" t="n"/>
      <c r="L3114" s="19" t="n"/>
      <c r="M3114" s="21" t="n"/>
      <c r="N3114" s="22" t="n"/>
      <c r="O3114" s="24">
        <f>IF(A3114&lt;&gt;"عهدة","",SUMIFS($G$8:$G$5007,$B$8:$B$5007,B3114,$A$8:$A$5007,"مصروف",$I$8:$I$5007,"&lt;&gt;مرفوض"))</f>
        <v/>
      </c>
      <c r="P3114" s="25">
        <f>IF(A3114&lt;&gt;"عهدة","",N(F3114)-O3114)</f>
        <v/>
      </c>
      <c r="Q3114" s="26">
        <f>IF(A3114="","",IF(A3114="عهدة",IF(N(F3114)=0,"⚠ أدخل قيمة العهدة",IF(P3114&lt;0,"⛔ عجز / زيادة مصروفات "&amp;TEXT(-P3114,"#,##0"),IF(COUNTIFS($B$8:$B$5007,B3114,$A$8:$A$5007,"مصروف",$I$8:$I$5007,"&lt;&gt;مرفوض",$K$8:$K$5007,"&lt;&gt;نعم")&gt;0,"⚠ "&amp;COUNTIFS($B$8:$B$5007,B3114,$A$8:$A$5007,"مصروف",$I$8:$I$5007,"&lt;&gt;مرفوض",$K$8:$K$5007,"&lt;&gt;نعم")&amp;" مصروف غير مسوى",IF(L3114="تمت التسوية",IF(P3114=0,"✔ متوازنة وتمت التسوية","✔ تمت التسوية – متبقي "&amp;TEXT(P3114,"#,##0")),IF(P3114&gt;0,"متبقي "&amp;TEXT(P3114,"#,##0"),"✔ متوازنة"))))),IF(R3114=0,"⚠ أضف سطر عهدة أولًا",IF(OR(C3114="",N(G3114)=0),"⚠ أكمل التاريخ والقيمة",IF(S3114="","⚠ التاريخ خارج السنة المالية",IF(H3114="","⚠ اختر بند الموازنة",IF(I3114="مرفوض","✖ مرفوض من المدير",IF(I3114&lt;&gt;"موافق","⏳ بانتظار موافقة المدير",IF(K3114&lt;&gt;"نعم","⚠ غير مسوى مع الحسابات","✔ معتمد ومسوى")))))))))</f>
        <v/>
      </c>
      <c r="R3114">
        <f>N(R3113)+IF(A3114="عهدة",1,0)</f>
        <v/>
      </c>
      <c r="S3114">
        <f>IF(C3114="","",IF(AND(C3114&gt;=DATE(2026,9,1),C3114&lt;=DATE(2027,8,31)),(YEAR(C3114)-2026)*12+MONTH(C3114)-8,""))</f>
        <v/>
      </c>
      <c r="T3114">
        <f>IF(AND(A3114="مصروف",R3114&gt;0,I3114="موافق",S3114&lt;&gt;"",H3114&lt;&gt;""),N(G3114),0)</f>
        <v/>
      </c>
    </row>
    <row r="3115">
      <c r="A3115" s="19" t="n"/>
      <c r="B3115" s="20">
        <f>IF(A3115="","",IF(R3115=0,"⚠ أضف سطر عهدة أولًا","DMT-"&amp;TEXT(R3115,"000")))</f>
        <v/>
      </c>
      <c r="C3115" s="21" t="n"/>
      <c r="D3115" s="20">
        <f>IF(C3115="","",IF(S3115="","خارج السنة المالية",INDEX(القوائم!$D$2:$D$13,S3115)))</f>
        <v/>
      </c>
      <c r="E3115" s="22" t="n"/>
      <c r="F3115" s="23" t="n"/>
      <c r="G3115" s="23" t="n"/>
      <c r="H3115" s="22" t="n"/>
      <c r="I3115" s="19" t="n"/>
      <c r="J3115" s="21" t="n"/>
      <c r="K3115" s="19" t="n"/>
      <c r="L3115" s="19" t="n"/>
      <c r="M3115" s="21" t="n"/>
      <c r="N3115" s="22" t="n"/>
      <c r="O3115" s="24">
        <f>IF(A3115&lt;&gt;"عهدة","",SUMIFS($G$8:$G$5007,$B$8:$B$5007,B3115,$A$8:$A$5007,"مصروف",$I$8:$I$5007,"&lt;&gt;مرفوض"))</f>
        <v/>
      </c>
      <c r="P3115" s="25">
        <f>IF(A3115&lt;&gt;"عهدة","",N(F3115)-O3115)</f>
        <v/>
      </c>
      <c r="Q3115" s="26">
        <f>IF(A3115="","",IF(A3115="عهدة",IF(N(F3115)=0,"⚠ أدخل قيمة العهدة",IF(P3115&lt;0,"⛔ عجز / زيادة مصروفات "&amp;TEXT(-P3115,"#,##0"),IF(COUNTIFS($B$8:$B$5007,B3115,$A$8:$A$5007,"مصروف",$I$8:$I$5007,"&lt;&gt;مرفوض",$K$8:$K$5007,"&lt;&gt;نعم")&gt;0,"⚠ "&amp;COUNTIFS($B$8:$B$5007,B3115,$A$8:$A$5007,"مصروف",$I$8:$I$5007,"&lt;&gt;مرفوض",$K$8:$K$5007,"&lt;&gt;نعم")&amp;" مصروف غير مسوى",IF(L3115="تمت التسوية",IF(P3115=0,"✔ متوازنة وتمت التسوية","✔ تمت التسوية – متبقي "&amp;TEXT(P3115,"#,##0")),IF(P3115&gt;0,"متبقي "&amp;TEXT(P3115,"#,##0"),"✔ متوازنة"))))),IF(R3115=0,"⚠ أضف سطر عهدة أولًا",IF(OR(C3115="",N(G3115)=0),"⚠ أكمل التاريخ والقيمة",IF(S3115="","⚠ التاريخ خارج السنة المالية",IF(H3115="","⚠ اختر بند الموازنة",IF(I3115="مرفوض","✖ مرفوض من المدير",IF(I3115&lt;&gt;"موافق","⏳ بانتظار موافقة المدير",IF(K3115&lt;&gt;"نعم","⚠ غير مسوى مع الحسابات","✔ معتمد ومسوى")))))))))</f>
        <v/>
      </c>
      <c r="R3115">
        <f>N(R3114)+IF(A3115="عهدة",1,0)</f>
        <v/>
      </c>
      <c r="S3115">
        <f>IF(C3115="","",IF(AND(C3115&gt;=DATE(2026,9,1),C3115&lt;=DATE(2027,8,31)),(YEAR(C3115)-2026)*12+MONTH(C3115)-8,""))</f>
        <v/>
      </c>
      <c r="T3115">
        <f>IF(AND(A3115="مصروف",R3115&gt;0,I3115="موافق",S3115&lt;&gt;"",H3115&lt;&gt;""),N(G3115),0)</f>
        <v/>
      </c>
    </row>
    <row r="3116">
      <c r="A3116" s="19" t="n"/>
      <c r="B3116" s="20">
        <f>IF(A3116="","",IF(R3116=0,"⚠ أضف سطر عهدة أولًا","DMT-"&amp;TEXT(R3116,"000")))</f>
        <v/>
      </c>
      <c r="C3116" s="21" t="n"/>
      <c r="D3116" s="20">
        <f>IF(C3116="","",IF(S3116="","خارج السنة المالية",INDEX(القوائم!$D$2:$D$13,S3116)))</f>
        <v/>
      </c>
      <c r="E3116" s="22" t="n"/>
      <c r="F3116" s="23" t="n"/>
      <c r="G3116" s="23" t="n"/>
      <c r="H3116" s="22" t="n"/>
      <c r="I3116" s="19" t="n"/>
      <c r="J3116" s="21" t="n"/>
      <c r="K3116" s="19" t="n"/>
      <c r="L3116" s="19" t="n"/>
      <c r="M3116" s="21" t="n"/>
      <c r="N3116" s="22" t="n"/>
      <c r="O3116" s="24">
        <f>IF(A3116&lt;&gt;"عهدة","",SUMIFS($G$8:$G$5007,$B$8:$B$5007,B3116,$A$8:$A$5007,"مصروف",$I$8:$I$5007,"&lt;&gt;مرفوض"))</f>
        <v/>
      </c>
      <c r="P3116" s="25">
        <f>IF(A3116&lt;&gt;"عهدة","",N(F3116)-O3116)</f>
        <v/>
      </c>
      <c r="Q3116" s="26">
        <f>IF(A3116="","",IF(A3116="عهدة",IF(N(F3116)=0,"⚠ أدخل قيمة العهدة",IF(P3116&lt;0,"⛔ عجز / زيادة مصروفات "&amp;TEXT(-P3116,"#,##0"),IF(COUNTIFS($B$8:$B$5007,B3116,$A$8:$A$5007,"مصروف",$I$8:$I$5007,"&lt;&gt;مرفوض",$K$8:$K$5007,"&lt;&gt;نعم")&gt;0,"⚠ "&amp;COUNTIFS($B$8:$B$5007,B3116,$A$8:$A$5007,"مصروف",$I$8:$I$5007,"&lt;&gt;مرفوض",$K$8:$K$5007,"&lt;&gt;نعم")&amp;" مصروف غير مسوى",IF(L3116="تمت التسوية",IF(P3116=0,"✔ متوازنة وتمت التسوية","✔ تمت التسوية – متبقي "&amp;TEXT(P3116,"#,##0")),IF(P3116&gt;0,"متبقي "&amp;TEXT(P3116,"#,##0"),"✔ متوازنة"))))),IF(R3116=0,"⚠ أضف سطر عهدة أولًا",IF(OR(C3116="",N(G3116)=0),"⚠ أكمل التاريخ والقيمة",IF(S3116="","⚠ التاريخ خارج السنة المالية",IF(H3116="","⚠ اختر بند الموازنة",IF(I3116="مرفوض","✖ مرفوض من المدير",IF(I3116&lt;&gt;"موافق","⏳ بانتظار موافقة المدير",IF(K3116&lt;&gt;"نعم","⚠ غير مسوى مع الحسابات","✔ معتمد ومسوى")))))))))</f>
        <v/>
      </c>
      <c r="R3116">
        <f>N(R3115)+IF(A3116="عهدة",1,0)</f>
        <v/>
      </c>
      <c r="S3116">
        <f>IF(C3116="","",IF(AND(C3116&gt;=DATE(2026,9,1),C3116&lt;=DATE(2027,8,31)),(YEAR(C3116)-2026)*12+MONTH(C3116)-8,""))</f>
        <v/>
      </c>
      <c r="T3116">
        <f>IF(AND(A3116="مصروف",R3116&gt;0,I3116="موافق",S3116&lt;&gt;"",H3116&lt;&gt;""),N(G3116),0)</f>
        <v/>
      </c>
    </row>
    <row r="3117">
      <c r="A3117" s="19" t="n"/>
      <c r="B3117" s="20">
        <f>IF(A3117="","",IF(R3117=0,"⚠ أضف سطر عهدة أولًا","DMT-"&amp;TEXT(R3117,"000")))</f>
        <v/>
      </c>
      <c r="C3117" s="21" t="n"/>
      <c r="D3117" s="20">
        <f>IF(C3117="","",IF(S3117="","خارج السنة المالية",INDEX(القوائم!$D$2:$D$13,S3117)))</f>
        <v/>
      </c>
      <c r="E3117" s="22" t="n"/>
      <c r="F3117" s="23" t="n"/>
      <c r="G3117" s="23" t="n"/>
      <c r="H3117" s="22" t="n"/>
      <c r="I3117" s="19" t="n"/>
      <c r="J3117" s="21" t="n"/>
      <c r="K3117" s="19" t="n"/>
      <c r="L3117" s="19" t="n"/>
      <c r="M3117" s="21" t="n"/>
      <c r="N3117" s="22" t="n"/>
      <c r="O3117" s="24">
        <f>IF(A3117&lt;&gt;"عهدة","",SUMIFS($G$8:$G$5007,$B$8:$B$5007,B3117,$A$8:$A$5007,"مصروف",$I$8:$I$5007,"&lt;&gt;مرفوض"))</f>
        <v/>
      </c>
      <c r="P3117" s="25">
        <f>IF(A3117&lt;&gt;"عهدة","",N(F3117)-O3117)</f>
        <v/>
      </c>
      <c r="Q3117" s="26">
        <f>IF(A3117="","",IF(A3117="عهدة",IF(N(F3117)=0,"⚠ أدخل قيمة العهدة",IF(P3117&lt;0,"⛔ عجز / زيادة مصروفات "&amp;TEXT(-P3117,"#,##0"),IF(COUNTIFS($B$8:$B$5007,B3117,$A$8:$A$5007,"مصروف",$I$8:$I$5007,"&lt;&gt;مرفوض",$K$8:$K$5007,"&lt;&gt;نعم")&gt;0,"⚠ "&amp;COUNTIFS($B$8:$B$5007,B3117,$A$8:$A$5007,"مصروف",$I$8:$I$5007,"&lt;&gt;مرفوض",$K$8:$K$5007,"&lt;&gt;نعم")&amp;" مصروف غير مسوى",IF(L3117="تمت التسوية",IF(P3117=0,"✔ متوازنة وتمت التسوية","✔ تمت التسوية – متبقي "&amp;TEXT(P3117,"#,##0")),IF(P3117&gt;0,"متبقي "&amp;TEXT(P3117,"#,##0"),"✔ متوازنة"))))),IF(R3117=0,"⚠ أضف سطر عهدة أولًا",IF(OR(C3117="",N(G3117)=0),"⚠ أكمل التاريخ والقيمة",IF(S3117="","⚠ التاريخ خارج السنة المالية",IF(H3117="","⚠ اختر بند الموازنة",IF(I3117="مرفوض","✖ مرفوض من المدير",IF(I3117&lt;&gt;"موافق","⏳ بانتظار موافقة المدير",IF(K3117&lt;&gt;"نعم","⚠ غير مسوى مع الحسابات","✔ معتمد ومسوى")))))))))</f>
        <v/>
      </c>
      <c r="R3117">
        <f>N(R3116)+IF(A3117="عهدة",1,0)</f>
        <v/>
      </c>
      <c r="S3117">
        <f>IF(C3117="","",IF(AND(C3117&gt;=DATE(2026,9,1),C3117&lt;=DATE(2027,8,31)),(YEAR(C3117)-2026)*12+MONTH(C3117)-8,""))</f>
        <v/>
      </c>
      <c r="T3117">
        <f>IF(AND(A3117="مصروف",R3117&gt;0,I3117="موافق",S3117&lt;&gt;"",H3117&lt;&gt;""),N(G3117),0)</f>
        <v/>
      </c>
    </row>
    <row r="3118">
      <c r="A3118" s="19" t="n"/>
      <c r="B3118" s="20">
        <f>IF(A3118="","",IF(R3118=0,"⚠ أضف سطر عهدة أولًا","DMT-"&amp;TEXT(R3118,"000")))</f>
        <v/>
      </c>
      <c r="C3118" s="21" t="n"/>
      <c r="D3118" s="20">
        <f>IF(C3118="","",IF(S3118="","خارج السنة المالية",INDEX(القوائم!$D$2:$D$13,S3118)))</f>
        <v/>
      </c>
      <c r="E3118" s="22" t="n"/>
      <c r="F3118" s="23" t="n"/>
      <c r="G3118" s="23" t="n"/>
      <c r="H3118" s="22" t="n"/>
      <c r="I3118" s="19" t="n"/>
      <c r="J3118" s="21" t="n"/>
      <c r="K3118" s="19" t="n"/>
      <c r="L3118" s="19" t="n"/>
      <c r="M3118" s="21" t="n"/>
      <c r="N3118" s="22" t="n"/>
      <c r="O3118" s="24">
        <f>IF(A3118&lt;&gt;"عهدة","",SUMIFS($G$8:$G$5007,$B$8:$B$5007,B3118,$A$8:$A$5007,"مصروف",$I$8:$I$5007,"&lt;&gt;مرفوض"))</f>
        <v/>
      </c>
      <c r="P3118" s="25">
        <f>IF(A3118&lt;&gt;"عهدة","",N(F3118)-O3118)</f>
        <v/>
      </c>
      <c r="Q3118" s="26">
        <f>IF(A3118="","",IF(A3118="عهدة",IF(N(F3118)=0,"⚠ أدخل قيمة العهدة",IF(P3118&lt;0,"⛔ عجز / زيادة مصروفات "&amp;TEXT(-P3118,"#,##0"),IF(COUNTIFS($B$8:$B$5007,B3118,$A$8:$A$5007,"مصروف",$I$8:$I$5007,"&lt;&gt;مرفوض",$K$8:$K$5007,"&lt;&gt;نعم")&gt;0,"⚠ "&amp;COUNTIFS($B$8:$B$5007,B3118,$A$8:$A$5007,"مصروف",$I$8:$I$5007,"&lt;&gt;مرفوض",$K$8:$K$5007,"&lt;&gt;نعم")&amp;" مصروف غير مسوى",IF(L3118="تمت التسوية",IF(P3118=0,"✔ متوازنة وتمت التسوية","✔ تمت التسوية – متبقي "&amp;TEXT(P3118,"#,##0")),IF(P3118&gt;0,"متبقي "&amp;TEXT(P3118,"#,##0"),"✔ متوازنة"))))),IF(R3118=0,"⚠ أضف سطر عهدة أولًا",IF(OR(C3118="",N(G3118)=0),"⚠ أكمل التاريخ والقيمة",IF(S3118="","⚠ التاريخ خارج السنة المالية",IF(H3118="","⚠ اختر بند الموازنة",IF(I3118="مرفوض","✖ مرفوض من المدير",IF(I3118&lt;&gt;"موافق","⏳ بانتظار موافقة المدير",IF(K3118&lt;&gt;"نعم","⚠ غير مسوى مع الحسابات","✔ معتمد ومسوى")))))))))</f>
        <v/>
      </c>
      <c r="R3118">
        <f>N(R3117)+IF(A3118="عهدة",1,0)</f>
        <v/>
      </c>
      <c r="S3118">
        <f>IF(C3118="","",IF(AND(C3118&gt;=DATE(2026,9,1),C3118&lt;=DATE(2027,8,31)),(YEAR(C3118)-2026)*12+MONTH(C3118)-8,""))</f>
        <v/>
      </c>
      <c r="T3118">
        <f>IF(AND(A3118="مصروف",R3118&gt;0,I3118="موافق",S3118&lt;&gt;"",H3118&lt;&gt;""),N(G3118),0)</f>
        <v/>
      </c>
    </row>
    <row r="3119">
      <c r="A3119" s="19" t="n"/>
      <c r="B3119" s="20">
        <f>IF(A3119="","",IF(R3119=0,"⚠ أضف سطر عهدة أولًا","DMT-"&amp;TEXT(R3119,"000")))</f>
        <v/>
      </c>
      <c r="C3119" s="21" t="n"/>
      <c r="D3119" s="20">
        <f>IF(C3119="","",IF(S3119="","خارج السنة المالية",INDEX(القوائم!$D$2:$D$13,S3119)))</f>
        <v/>
      </c>
      <c r="E3119" s="22" t="n"/>
      <c r="F3119" s="23" t="n"/>
      <c r="G3119" s="23" t="n"/>
      <c r="H3119" s="22" t="n"/>
      <c r="I3119" s="19" t="n"/>
      <c r="J3119" s="21" t="n"/>
      <c r="K3119" s="19" t="n"/>
      <c r="L3119" s="19" t="n"/>
      <c r="M3119" s="21" t="n"/>
      <c r="N3119" s="22" t="n"/>
      <c r="O3119" s="24">
        <f>IF(A3119&lt;&gt;"عهدة","",SUMIFS($G$8:$G$5007,$B$8:$B$5007,B3119,$A$8:$A$5007,"مصروف",$I$8:$I$5007,"&lt;&gt;مرفوض"))</f>
        <v/>
      </c>
      <c r="P3119" s="25">
        <f>IF(A3119&lt;&gt;"عهدة","",N(F3119)-O3119)</f>
        <v/>
      </c>
      <c r="Q3119" s="26">
        <f>IF(A3119="","",IF(A3119="عهدة",IF(N(F3119)=0,"⚠ أدخل قيمة العهدة",IF(P3119&lt;0,"⛔ عجز / زيادة مصروفات "&amp;TEXT(-P3119,"#,##0"),IF(COUNTIFS($B$8:$B$5007,B3119,$A$8:$A$5007,"مصروف",$I$8:$I$5007,"&lt;&gt;مرفوض",$K$8:$K$5007,"&lt;&gt;نعم")&gt;0,"⚠ "&amp;COUNTIFS($B$8:$B$5007,B3119,$A$8:$A$5007,"مصروف",$I$8:$I$5007,"&lt;&gt;مرفوض",$K$8:$K$5007,"&lt;&gt;نعم")&amp;" مصروف غير مسوى",IF(L3119="تمت التسوية",IF(P3119=0,"✔ متوازنة وتمت التسوية","✔ تمت التسوية – متبقي "&amp;TEXT(P3119,"#,##0")),IF(P3119&gt;0,"متبقي "&amp;TEXT(P3119,"#,##0"),"✔ متوازنة"))))),IF(R3119=0,"⚠ أضف سطر عهدة أولًا",IF(OR(C3119="",N(G3119)=0),"⚠ أكمل التاريخ والقيمة",IF(S3119="","⚠ التاريخ خارج السنة المالية",IF(H3119="","⚠ اختر بند الموازنة",IF(I3119="مرفوض","✖ مرفوض من المدير",IF(I3119&lt;&gt;"موافق","⏳ بانتظار موافقة المدير",IF(K3119&lt;&gt;"نعم","⚠ غير مسوى مع الحسابات","✔ معتمد ومسوى")))))))))</f>
        <v/>
      </c>
      <c r="R3119">
        <f>N(R3118)+IF(A3119="عهدة",1,0)</f>
        <v/>
      </c>
      <c r="S3119">
        <f>IF(C3119="","",IF(AND(C3119&gt;=DATE(2026,9,1),C3119&lt;=DATE(2027,8,31)),(YEAR(C3119)-2026)*12+MONTH(C3119)-8,""))</f>
        <v/>
      </c>
      <c r="T3119">
        <f>IF(AND(A3119="مصروف",R3119&gt;0,I3119="موافق",S3119&lt;&gt;"",H3119&lt;&gt;""),N(G3119),0)</f>
        <v/>
      </c>
    </row>
    <row r="3120">
      <c r="A3120" s="19" t="n"/>
      <c r="B3120" s="20">
        <f>IF(A3120="","",IF(R3120=0,"⚠ أضف سطر عهدة أولًا","DMT-"&amp;TEXT(R3120,"000")))</f>
        <v/>
      </c>
      <c r="C3120" s="21" t="n"/>
      <c r="D3120" s="20">
        <f>IF(C3120="","",IF(S3120="","خارج السنة المالية",INDEX(القوائم!$D$2:$D$13,S3120)))</f>
        <v/>
      </c>
      <c r="E3120" s="22" t="n"/>
      <c r="F3120" s="23" t="n"/>
      <c r="G3120" s="23" t="n"/>
      <c r="H3120" s="22" t="n"/>
      <c r="I3120" s="19" t="n"/>
      <c r="J3120" s="21" t="n"/>
      <c r="K3120" s="19" t="n"/>
      <c r="L3120" s="19" t="n"/>
      <c r="M3120" s="21" t="n"/>
      <c r="N3120" s="22" t="n"/>
      <c r="O3120" s="24">
        <f>IF(A3120&lt;&gt;"عهدة","",SUMIFS($G$8:$G$5007,$B$8:$B$5007,B3120,$A$8:$A$5007,"مصروف",$I$8:$I$5007,"&lt;&gt;مرفوض"))</f>
        <v/>
      </c>
      <c r="P3120" s="25">
        <f>IF(A3120&lt;&gt;"عهدة","",N(F3120)-O3120)</f>
        <v/>
      </c>
      <c r="Q3120" s="26">
        <f>IF(A3120="","",IF(A3120="عهدة",IF(N(F3120)=0,"⚠ أدخل قيمة العهدة",IF(P3120&lt;0,"⛔ عجز / زيادة مصروفات "&amp;TEXT(-P3120,"#,##0"),IF(COUNTIFS($B$8:$B$5007,B3120,$A$8:$A$5007,"مصروف",$I$8:$I$5007,"&lt;&gt;مرفوض",$K$8:$K$5007,"&lt;&gt;نعم")&gt;0,"⚠ "&amp;COUNTIFS($B$8:$B$5007,B3120,$A$8:$A$5007,"مصروف",$I$8:$I$5007,"&lt;&gt;مرفوض",$K$8:$K$5007,"&lt;&gt;نعم")&amp;" مصروف غير مسوى",IF(L3120="تمت التسوية",IF(P3120=0,"✔ متوازنة وتمت التسوية","✔ تمت التسوية – متبقي "&amp;TEXT(P3120,"#,##0")),IF(P3120&gt;0,"متبقي "&amp;TEXT(P3120,"#,##0"),"✔ متوازنة"))))),IF(R3120=0,"⚠ أضف سطر عهدة أولًا",IF(OR(C3120="",N(G3120)=0),"⚠ أكمل التاريخ والقيمة",IF(S3120="","⚠ التاريخ خارج السنة المالية",IF(H3120="","⚠ اختر بند الموازنة",IF(I3120="مرفوض","✖ مرفوض من المدير",IF(I3120&lt;&gt;"موافق","⏳ بانتظار موافقة المدير",IF(K3120&lt;&gt;"نعم","⚠ غير مسوى مع الحسابات","✔ معتمد ومسوى")))))))))</f>
        <v/>
      </c>
      <c r="R3120">
        <f>N(R3119)+IF(A3120="عهدة",1,0)</f>
        <v/>
      </c>
      <c r="S3120">
        <f>IF(C3120="","",IF(AND(C3120&gt;=DATE(2026,9,1),C3120&lt;=DATE(2027,8,31)),(YEAR(C3120)-2026)*12+MONTH(C3120)-8,""))</f>
        <v/>
      </c>
      <c r="T3120">
        <f>IF(AND(A3120="مصروف",R3120&gt;0,I3120="موافق",S3120&lt;&gt;"",H3120&lt;&gt;""),N(G3120),0)</f>
        <v/>
      </c>
    </row>
    <row r="3121">
      <c r="A3121" s="19" t="n"/>
      <c r="B3121" s="20">
        <f>IF(A3121="","",IF(R3121=0,"⚠ أضف سطر عهدة أولًا","DMT-"&amp;TEXT(R3121,"000")))</f>
        <v/>
      </c>
      <c r="C3121" s="21" t="n"/>
      <c r="D3121" s="20">
        <f>IF(C3121="","",IF(S3121="","خارج السنة المالية",INDEX(القوائم!$D$2:$D$13,S3121)))</f>
        <v/>
      </c>
      <c r="E3121" s="22" t="n"/>
      <c r="F3121" s="23" t="n"/>
      <c r="G3121" s="23" t="n"/>
      <c r="H3121" s="22" t="n"/>
      <c r="I3121" s="19" t="n"/>
      <c r="J3121" s="21" t="n"/>
      <c r="K3121" s="19" t="n"/>
      <c r="L3121" s="19" t="n"/>
      <c r="M3121" s="21" t="n"/>
      <c r="N3121" s="22" t="n"/>
      <c r="O3121" s="24">
        <f>IF(A3121&lt;&gt;"عهدة","",SUMIFS($G$8:$G$5007,$B$8:$B$5007,B3121,$A$8:$A$5007,"مصروف",$I$8:$I$5007,"&lt;&gt;مرفوض"))</f>
        <v/>
      </c>
      <c r="P3121" s="25">
        <f>IF(A3121&lt;&gt;"عهدة","",N(F3121)-O3121)</f>
        <v/>
      </c>
      <c r="Q3121" s="26">
        <f>IF(A3121="","",IF(A3121="عهدة",IF(N(F3121)=0,"⚠ أدخل قيمة العهدة",IF(P3121&lt;0,"⛔ عجز / زيادة مصروفات "&amp;TEXT(-P3121,"#,##0"),IF(COUNTIFS($B$8:$B$5007,B3121,$A$8:$A$5007,"مصروف",$I$8:$I$5007,"&lt;&gt;مرفوض",$K$8:$K$5007,"&lt;&gt;نعم")&gt;0,"⚠ "&amp;COUNTIFS($B$8:$B$5007,B3121,$A$8:$A$5007,"مصروف",$I$8:$I$5007,"&lt;&gt;مرفوض",$K$8:$K$5007,"&lt;&gt;نعم")&amp;" مصروف غير مسوى",IF(L3121="تمت التسوية",IF(P3121=0,"✔ متوازنة وتمت التسوية","✔ تمت التسوية – متبقي "&amp;TEXT(P3121,"#,##0")),IF(P3121&gt;0,"متبقي "&amp;TEXT(P3121,"#,##0"),"✔ متوازنة"))))),IF(R3121=0,"⚠ أضف سطر عهدة أولًا",IF(OR(C3121="",N(G3121)=0),"⚠ أكمل التاريخ والقيمة",IF(S3121="","⚠ التاريخ خارج السنة المالية",IF(H3121="","⚠ اختر بند الموازنة",IF(I3121="مرفوض","✖ مرفوض من المدير",IF(I3121&lt;&gt;"موافق","⏳ بانتظار موافقة المدير",IF(K3121&lt;&gt;"نعم","⚠ غير مسوى مع الحسابات","✔ معتمد ومسوى")))))))))</f>
        <v/>
      </c>
      <c r="R3121">
        <f>N(R3120)+IF(A3121="عهدة",1,0)</f>
        <v/>
      </c>
      <c r="S3121">
        <f>IF(C3121="","",IF(AND(C3121&gt;=DATE(2026,9,1),C3121&lt;=DATE(2027,8,31)),(YEAR(C3121)-2026)*12+MONTH(C3121)-8,""))</f>
        <v/>
      </c>
      <c r="T3121">
        <f>IF(AND(A3121="مصروف",R3121&gt;0,I3121="موافق",S3121&lt;&gt;"",H3121&lt;&gt;""),N(G3121),0)</f>
        <v/>
      </c>
    </row>
    <row r="3122">
      <c r="A3122" s="19" t="n"/>
      <c r="B3122" s="20">
        <f>IF(A3122="","",IF(R3122=0,"⚠ أضف سطر عهدة أولًا","DMT-"&amp;TEXT(R3122,"000")))</f>
        <v/>
      </c>
      <c r="C3122" s="21" t="n"/>
      <c r="D3122" s="20">
        <f>IF(C3122="","",IF(S3122="","خارج السنة المالية",INDEX(القوائم!$D$2:$D$13,S3122)))</f>
        <v/>
      </c>
      <c r="E3122" s="22" t="n"/>
      <c r="F3122" s="23" t="n"/>
      <c r="G3122" s="23" t="n"/>
      <c r="H3122" s="22" t="n"/>
      <c r="I3122" s="19" t="n"/>
      <c r="J3122" s="21" t="n"/>
      <c r="K3122" s="19" t="n"/>
      <c r="L3122" s="19" t="n"/>
      <c r="M3122" s="21" t="n"/>
      <c r="N3122" s="22" t="n"/>
      <c r="O3122" s="24">
        <f>IF(A3122&lt;&gt;"عهدة","",SUMIFS($G$8:$G$5007,$B$8:$B$5007,B3122,$A$8:$A$5007,"مصروف",$I$8:$I$5007,"&lt;&gt;مرفوض"))</f>
        <v/>
      </c>
      <c r="P3122" s="25">
        <f>IF(A3122&lt;&gt;"عهدة","",N(F3122)-O3122)</f>
        <v/>
      </c>
      <c r="Q3122" s="26">
        <f>IF(A3122="","",IF(A3122="عهدة",IF(N(F3122)=0,"⚠ أدخل قيمة العهدة",IF(P3122&lt;0,"⛔ عجز / زيادة مصروفات "&amp;TEXT(-P3122,"#,##0"),IF(COUNTIFS($B$8:$B$5007,B3122,$A$8:$A$5007,"مصروف",$I$8:$I$5007,"&lt;&gt;مرفوض",$K$8:$K$5007,"&lt;&gt;نعم")&gt;0,"⚠ "&amp;COUNTIFS($B$8:$B$5007,B3122,$A$8:$A$5007,"مصروف",$I$8:$I$5007,"&lt;&gt;مرفوض",$K$8:$K$5007,"&lt;&gt;نعم")&amp;" مصروف غير مسوى",IF(L3122="تمت التسوية",IF(P3122=0,"✔ متوازنة وتمت التسوية","✔ تمت التسوية – متبقي "&amp;TEXT(P3122,"#,##0")),IF(P3122&gt;0,"متبقي "&amp;TEXT(P3122,"#,##0"),"✔ متوازنة"))))),IF(R3122=0,"⚠ أضف سطر عهدة أولًا",IF(OR(C3122="",N(G3122)=0),"⚠ أكمل التاريخ والقيمة",IF(S3122="","⚠ التاريخ خارج السنة المالية",IF(H3122="","⚠ اختر بند الموازنة",IF(I3122="مرفوض","✖ مرفوض من المدير",IF(I3122&lt;&gt;"موافق","⏳ بانتظار موافقة المدير",IF(K3122&lt;&gt;"نعم","⚠ غير مسوى مع الحسابات","✔ معتمد ومسوى")))))))))</f>
        <v/>
      </c>
      <c r="R3122">
        <f>N(R3121)+IF(A3122="عهدة",1,0)</f>
        <v/>
      </c>
      <c r="S3122">
        <f>IF(C3122="","",IF(AND(C3122&gt;=DATE(2026,9,1),C3122&lt;=DATE(2027,8,31)),(YEAR(C3122)-2026)*12+MONTH(C3122)-8,""))</f>
        <v/>
      </c>
      <c r="T3122">
        <f>IF(AND(A3122="مصروف",R3122&gt;0,I3122="موافق",S3122&lt;&gt;"",H3122&lt;&gt;""),N(G3122),0)</f>
        <v/>
      </c>
    </row>
    <row r="3123">
      <c r="A3123" s="19" t="n"/>
      <c r="B3123" s="20">
        <f>IF(A3123="","",IF(R3123=0,"⚠ أضف سطر عهدة أولًا","DMT-"&amp;TEXT(R3123,"000")))</f>
        <v/>
      </c>
      <c r="C3123" s="21" t="n"/>
      <c r="D3123" s="20">
        <f>IF(C3123="","",IF(S3123="","خارج السنة المالية",INDEX(القوائم!$D$2:$D$13,S3123)))</f>
        <v/>
      </c>
      <c r="E3123" s="22" t="n"/>
      <c r="F3123" s="23" t="n"/>
      <c r="G3123" s="23" t="n"/>
      <c r="H3123" s="22" t="n"/>
      <c r="I3123" s="19" t="n"/>
      <c r="J3123" s="21" t="n"/>
      <c r="K3123" s="19" t="n"/>
      <c r="L3123" s="19" t="n"/>
      <c r="M3123" s="21" t="n"/>
      <c r="N3123" s="22" t="n"/>
      <c r="O3123" s="24">
        <f>IF(A3123&lt;&gt;"عهدة","",SUMIFS($G$8:$G$5007,$B$8:$B$5007,B3123,$A$8:$A$5007,"مصروف",$I$8:$I$5007,"&lt;&gt;مرفوض"))</f>
        <v/>
      </c>
      <c r="P3123" s="25">
        <f>IF(A3123&lt;&gt;"عهدة","",N(F3123)-O3123)</f>
        <v/>
      </c>
      <c r="Q3123" s="26">
        <f>IF(A3123="","",IF(A3123="عهدة",IF(N(F3123)=0,"⚠ أدخل قيمة العهدة",IF(P3123&lt;0,"⛔ عجز / زيادة مصروفات "&amp;TEXT(-P3123,"#,##0"),IF(COUNTIFS($B$8:$B$5007,B3123,$A$8:$A$5007,"مصروف",$I$8:$I$5007,"&lt;&gt;مرفوض",$K$8:$K$5007,"&lt;&gt;نعم")&gt;0,"⚠ "&amp;COUNTIFS($B$8:$B$5007,B3123,$A$8:$A$5007,"مصروف",$I$8:$I$5007,"&lt;&gt;مرفوض",$K$8:$K$5007,"&lt;&gt;نعم")&amp;" مصروف غير مسوى",IF(L3123="تمت التسوية",IF(P3123=0,"✔ متوازنة وتمت التسوية","✔ تمت التسوية – متبقي "&amp;TEXT(P3123,"#,##0")),IF(P3123&gt;0,"متبقي "&amp;TEXT(P3123,"#,##0"),"✔ متوازنة"))))),IF(R3123=0,"⚠ أضف سطر عهدة أولًا",IF(OR(C3123="",N(G3123)=0),"⚠ أكمل التاريخ والقيمة",IF(S3123="","⚠ التاريخ خارج السنة المالية",IF(H3123="","⚠ اختر بند الموازنة",IF(I3123="مرفوض","✖ مرفوض من المدير",IF(I3123&lt;&gt;"موافق","⏳ بانتظار موافقة المدير",IF(K3123&lt;&gt;"نعم","⚠ غير مسوى مع الحسابات","✔ معتمد ومسوى")))))))))</f>
        <v/>
      </c>
      <c r="R3123">
        <f>N(R3122)+IF(A3123="عهدة",1,0)</f>
        <v/>
      </c>
      <c r="S3123">
        <f>IF(C3123="","",IF(AND(C3123&gt;=DATE(2026,9,1),C3123&lt;=DATE(2027,8,31)),(YEAR(C3123)-2026)*12+MONTH(C3123)-8,""))</f>
        <v/>
      </c>
      <c r="T3123">
        <f>IF(AND(A3123="مصروف",R3123&gt;0,I3123="موافق",S3123&lt;&gt;"",H3123&lt;&gt;""),N(G3123),0)</f>
        <v/>
      </c>
    </row>
    <row r="3124">
      <c r="A3124" s="19" t="n"/>
      <c r="B3124" s="20">
        <f>IF(A3124="","",IF(R3124=0,"⚠ أضف سطر عهدة أولًا","DMT-"&amp;TEXT(R3124,"000")))</f>
        <v/>
      </c>
      <c r="C3124" s="21" t="n"/>
      <c r="D3124" s="20">
        <f>IF(C3124="","",IF(S3124="","خارج السنة المالية",INDEX(القوائم!$D$2:$D$13,S3124)))</f>
        <v/>
      </c>
      <c r="E3124" s="22" t="n"/>
      <c r="F3124" s="23" t="n"/>
      <c r="G3124" s="23" t="n"/>
      <c r="H3124" s="22" t="n"/>
      <c r="I3124" s="19" t="n"/>
      <c r="J3124" s="21" t="n"/>
      <c r="K3124" s="19" t="n"/>
      <c r="L3124" s="19" t="n"/>
      <c r="M3124" s="21" t="n"/>
      <c r="N3124" s="22" t="n"/>
      <c r="O3124" s="24">
        <f>IF(A3124&lt;&gt;"عهدة","",SUMIFS($G$8:$G$5007,$B$8:$B$5007,B3124,$A$8:$A$5007,"مصروف",$I$8:$I$5007,"&lt;&gt;مرفوض"))</f>
        <v/>
      </c>
      <c r="P3124" s="25">
        <f>IF(A3124&lt;&gt;"عهدة","",N(F3124)-O3124)</f>
        <v/>
      </c>
      <c r="Q3124" s="26">
        <f>IF(A3124="","",IF(A3124="عهدة",IF(N(F3124)=0,"⚠ أدخل قيمة العهدة",IF(P3124&lt;0,"⛔ عجز / زيادة مصروفات "&amp;TEXT(-P3124,"#,##0"),IF(COUNTIFS($B$8:$B$5007,B3124,$A$8:$A$5007,"مصروف",$I$8:$I$5007,"&lt;&gt;مرفوض",$K$8:$K$5007,"&lt;&gt;نعم")&gt;0,"⚠ "&amp;COUNTIFS($B$8:$B$5007,B3124,$A$8:$A$5007,"مصروف",$I$8:$I$5007,"&lt;&gt;مرفوض",$K$8:$K$5007,"&lt;&gt;نعم")&amp;" مصروف غير مسوى",IF(L3124="تمت التسوية",IF(P3124=0,"✔ متوازنة وتمت التسوية","✔ تمت التسوية – متبقي "&amp;TEXT(P3124,"#,##0")),IF(P3124&gt;0,"متبقي "&amp;TEXT(P3124,"#,##0"),"✔ متوازنة"))))),IF(R3124=0,"⚠ أضف سطر عهدة أولًا",IF(OR(C3124="",N(G3124)=0),"⚠ أكمل التاريخ والقيمة",IF(S3124="","⚠ التاريخ خارج السنة المالية",IF(H3124="","⚠ اختر بند الموازنة",IF(I3124="مرفوض","✖ مرفوض من المدير",IF(I3124&lt;&gt;"موافق","⏳ بانتظار موافقة المدير",IF(K3124&lt;&gt;"نعم","⚠ غير مسوى مع الحسابات","✔ معتمد ومسوى")))))))))</f>
        <v/>
      </c>
      <c r="R3124">
        <f>N(R3123)+IF(A3124="عهدة",1,0)</f>
        <v/>
      </c>
      <c r="S3124">
        <f>IF(C3124="","",IF(AND(C3124&gt;=DATE(2026,9,1),C3124&lt;=DATE(2027,8,31)),(YEAR(C3124)-2026)*12+MONTH(C3124)-8,""))</f>
        <v/>
      </c>
      <c r="T3124">
        <f>IF(AND(A3124="مصروف",R3124&gt;0,I3124="موافق",S3124&lt;&gt;"",H3124&lt;&gt;""),N(G3124),0)</f>
        <v/>
      </c>
    </row>
    <row r="3125">
      <c r="A3125" s="19" t="n"/>
      <c r="B3125" s="20">
        <f>IF(A3125="","",IF(R3125=0,"⚠ أضف سطر عهدة أولًا","DMT-"&amp;TEXT(R3125,"000")))</f>
        <v/>
      </c>
      <c r="C3125" s="21" t="n"/>
      <c r="D3125" s="20">
        <f>IF(C3125="","",IF(S3125="","خارج السنة المالية",INDEX(القوائم!$D$2:$D$13,S3125)))</f>
        <v/>
      </c>
      <c r="E3125" s="22" t="n"/>
      <c r="F3125" s="23" t="n"/>
      <c r="G3125" s="23" t="n"/>
      <c r="H3125" s="22" t="n"/>
      <c r="I3125" s="19" t="n"/>
      <c r="J3125" s="21" t="n"/>
      <c r="K3125" s="19" t="n"/>
      <c r="L3125" s="19" t="n"/>
      <c r="M3125" s="21" t="n"/>
      <c r="N3125" s="22" t="n"/>
      <c r="O3125" s="24">
        <f>IF(A3125&lt;&gt;"عهدة","",SUMIFS($G$8:$G$5007,$B$8:$B$5007,B3125,$A$8:$A$5007,"مصروف",$I$8:$I$5007,"&lt;&gt;مرفوض"))</f>
        <v/>
      </c>
      <c r="P3125" s="25">
        <f>IF(A3125&lt;&gt;"عهدة","",N(F3125)-O3125)</f>
        <v/>
      </c>
      <c r="Q3125" s="26">
        <f>IF(A3125="","",IF(A3125="عهدة",IF(N(F3125)=0,"⚠ أدخل قيمة العهدة",IF(P3125&lt;0,"⛔ عجز / زيادة مصروفات "&amp;TEXT(-P3125,"#,##0"),IF(COUNTIFS($B$8:$B$5007,B3125,$A$8:$A$5007,"مصروف",$I$8:$I$5007,"&lt;&gt;مرفوض",$K$8:$K$5007,"&lt;&gt;نعم")&gt;0,"⚠ "&amp;COUNTIFS($B$8:$B$5007,B3125,$A$8:$A$5007,"مصروف",$I$8:$I$5007,"&lt;&gt;مرفوض",$K$8:$K$5007,"&lt;&gt;نعم")&amp;" مصروف غير مسوى",IF(L3125="تمت التسوية",IF(P3125=0,"✔ متوازنة وتمت التسوية","✔ تمت التسوية – متبقي "&amp;TEXT(P3125,"#,##0")),IF(P3125&gt;0,"متبقي "&amp;TEXT(P3125,"#,##0"),"✔ متوازنة"))))),IF(R3125=0,"⚠ أضف سطر عهدة أولًا",IF(OR(C3125="",N(G3125)=0),"⚠ أكمل التاريخ والقيمة",IF(S3125="","⚠ التاريخ خارج السنة المالية",IF(H3125="","⚠ اختر بند الموازنة",IF(I3125="مرفوض","✖ مرفوض من المدير",IF(I3125&lt;&gt;"موافق","⏳ بانتظار موافقة المدير",IF(K3125&lt;&gt;"نعم","⚠ غير مسوى مع الحسابات","✔ معتمد ومسوى")))))))))</f>
        <v/>
      </c>
      <c r="R3125">
        <f>N(R3124)+IF(A3125="عهدة",1,0)</f>
        <v/>
      </c>
      <c r="S3125">
        <f>IF(C3125="","",IF(AND(C3125&gt;=DATE(2026,9,1),C3125&lt;=DATE(2027,8,31)),(YEAR(C3125)-2026)*12+MONTH(C3125)-8,""))</f>
        <v/>
      </c>
      <c r="T3125">
        <f>IF(AND(A3125="مصروف",R3125&gt;0,I3125="موافق",S3125&lt;&gt;"",H3125&lt;&gt;""),N(G3125),0)</f>
        <v/>
      </c>
    </row>
    <row r="3126">
      <c r="A3126" s="19" t="n"/>
      <c r="B3126" s="20">
        <f>IF(A3126="","",IF(R3126=0,"⚠ أضف سطر عهدة أولًا","DMT-"&amp;TEXT(R3126,"000")))</f>
        <v/>
      </c>
      <c r="C3126" s="21" t="n"/>
      <c r="D3126" s="20">
        <f>IF(C3126="","",IF(S3126="","خارج السنة المالية",INDEX(القوائم!$D$2:$D$13,S3126)))</f>
        <v/>
      </c>
      <c r="E3126" s="22" t="n"/>
      <c r="F3126" s="23" t="n"/>
      <c r="G3126" s="23" t="n"/>
      <c r="H3126" s="22" t="n"/>
      <c r="I3126" s="19" t="n"/>
      <c r="J3126" s="21" t="n"/>
      <c r="K3126" s="19" t="n"/>
      <c r="L3126" s="19" t="n"/>
      <c r="M3126" s="21" t="n"/>
      <c r="N3126" s="22" t="n"/>
      <c r="O3126" s="24">
        <f>IF(A3126&lt;&gt;"عهدة","",SUMIFS($G$8:$G$5007,$B$8:$B$5007,B3126,$A$8:$A$5007,"مصروف",$I$8:$I$5007,"&lt;&gt;مرفوض"))</f>
        <v/>
      </c>
      <c r="P3126" s="25">
        <f>IF(A3126&lt;&gt;"عهدة","",N(F3126)-O3126)</f>
        <v/>
      </c>
      <c r="Q3126" s="26">
        <f>IF(A3126="","",IF(A3126="عهدة",IF(N(F3126)=0,"⚠ أدخل قيمة العهدة",IF(P3126&lt;0,"⛔ عجز / زيادة مصروفات "&amp;TEXT(-P3126,"#,##0"),IF(COUNTIFS($B$8:$B$5007,B3126,$A$8:$A$5007,"مصروف",$I$8:$I$5007,"&lt;&gt;مرفوض",$K$8:$K$5007,"&lt;&gt;نعم")&gt;0,"⚠ "&amp;COUNTIFS($B$8:$B$5007,B3126,$A$8:$A$5007,"مصروف",$I$8:$I$5007,"&lt;&gt;مرفوض",$K$8:$K$5007,"&lt;&gt;نعم")&amp;" مصروف غير مسوى",IF(L3126="تمت التسوية",IF(P3126=0,"✔ متوازنة وتمت التسوية","✔ تمت التسوية – متبقي "&amp;TEXT(P3126,"#,##0")),IF(P3126&gt;0,"متبقي "&amp;TEXT(P3126,"#,##0"),"✔ متوازنة"))))),IF(R3126=0,"⚠ أضف سطر عهدة أولًا",IF(OR(C3126="",N(G3126)=0),"⚠ أكمل التاريخ والقيمة",IF(S3126="","⚠ التاريخ خارج السنة المالية",IF(H3126="","⚠ اختر بند الموازنة",IF(I3126="مرفوض","✖ مرفوض من المدير",IF(I3126&lt;&gt;"موافق","⏳ بانتظار موافقة المدير",IF(K3126&lt;&gt;"نعم","⚠ غير مسوى مع الحسابات","✔ معتمد ومسوى")))))))))</f>
        <v/>
      </c>
      <c r="R3126">
        <f>N(R3125)+IF(A3126="عهدة",1,0)</f>
        <v/>
      </c>
      <c r="S3126">
        <f>IF(C3126="","",IF(AND(C3126&gt;=DATE(2026,9,1),C3126&lt;=DATE(2027,8,31)),(YEAR(C3126)-2026)*12+MONTH(C3126)-8,""))</f>
        <v/>
      </c>
      <c r="T3126">
        <f>IF(AND(A3126="مصروف",R3126&gt;0,I3126="موافق",S3126&lt;&gt;"",H3126&lt;&gt;""),N(G3126),0)</f>
        <v/>
      </c>
    </row>
    <row r="3127">
      <c r="A3127" s="19" t="n"/>
      <c r="B3127" s="20">
        <f>IF(A3127="","",IF(R3127=0,"⚠ أضف سطر عهدة أولًا","DMT-"&amp;TEXT(R3127,"000")))</f>
        <v/>
      </c>
      <c r="C3127" s="21" t="n"/>
      <c r="D3127" s="20">
        <f>IF(C3127="","",IF(S3127="","خارج السنة المالية",INDEX(القوائم!$D$2:$D$13,S3127)))</f>
        <v/>
      </c>
      <c r="E3127" s="22" t="n"/>
      <c r="F3127" s="23" t="n"/>
      <c r="G3127" s="23" t="n"/>
      <c r="H3127" s="22" t="n"/>
      <c r="I3127" s="19" t="n"/>
      <c r="J3127" s="21" t="n"/>
      <c r="K3127" s="19" t="n"/>
      <c r="L3127" s="19" t="n"/>
      <c r="M3127" s="21" t="n"/>
      <c r="N3127" s="22" t="n"/>
      <c r="O3127" s="24">
        <f>IF(A3127&lt;&gt;"عهدة","",SUMIFS($G$8:$G$5007,$B$8:$B$5007,B3127,$A$8:$A$5007,"مصروف",$I$8:$I$5007,"&lt;&gt;مرفوض"))</f>
        <v/>
      </c>
      <c r="P3127" s="25">
        <f>IF(A3127&lt;&gt;"عهدة","",N(F3127)-O3127)</f>
        <v/>
      </c>
      <c r="Q3127" s="26">
        <f>IF(A3127="","",IF(A3127="عهدة",IF(N(F3127)=0,"⚠ أدخل قيمة العهدة",IF(P3127&lt;0,"⛔ عجز / زيادة مصروفات "&amp;TEXT(-P3127,"#,##0"),IF(COUNTIFS($B$8:$B$5007,B3127,$A$8:$A$5007,"مصروف",$I$8:$I$5007,"&lt;&gt;مرفوض",$K$8:$K$5007,"&lt;&gt;نعم")&gt;0,"⚠ "&amp;COUNTIFS($B$8:$B$5007,B3127,$A$8:$A$5007,"مصروف",$I$8:$I$5007,"&lt;&gt;مرفوض",$K$8:$K$5007,"&lt;&gt;نعم")&amp;" مصروف غير مسوى",IF(L3127="تمت التسوية",IF(P3127=0,"✔ متوازنة وتمت التسوية","✔ تمت التسوية – متبقي "&amp;TEXT(P3127,"#,##0")),IF(P3127&gt;0,"متبقي "&amp;TEXT(P3127,"#,##0"),"✔ متوازنة"))))),IF(R3127=0,"⚠ أضف سطر عهدة أولًا",IF(OR(C3127="",N(G3127)=0),"⚠ أكمل التاريخ والقيمة",IF(S3127="","⚠ التاريخ خارج السنة المالية",IF(H3127="","⚠ اختر بند الموازنة",IF(I3127="مرفوض","✖ مرفوض من المدير",IF(I3127&lt;&gt;"موافق","⏳ بانتظار موافقة المدير",IF(K3127&lt;&gt;"نعم","⚠ غير مسوى مع الحسابات","✔ معتمد ومسوى")))))))))</f>
        <v/>
      </c>
      <c r="R3127">
        <f>N(R3126)+IF(A3127="عهدة",1,0)</f>
        <v/>
      </c>
      <c r="S3127">
        <f>IF(C3127="","",IF(AND(C3127&gt;=DATE(2026,9,1),C3127&lt;=DATE(2027,8,31)),(YEAR(C3127)-2026)*12+MONTH(C3127)-8,""))</f>
        <v/>
      </c>
      <c r="T3127">
        <f>IF(AND(A3127="مصروف",R3127&gt;0,I3127="موافق",S3127&lt;&gt;"",H3127&lt;&gt;""),N(G3127),0)</f>
        <v/>
      </c>
    </row>
    <row r="3128">
      <c r="A3128" s="19" t="n"/>
      <c r="B3128" s="20">
        <f>IF(A3128="","",IF(R3128=0,"⚠ أضف سطر عهدة أولًا","DMT-"&amp;TEXT(R3128,"000")))</f>
        <v/>
      </c>
      <c r="C3128" s="21" t="n"/>
      <c r="D3128" s="20">
        <f>IF(C3128="","",IF(S3128="","خارج السنة المالية",INDEX(القوائم!$D$2:$D$13,S3128)))</f>
        <v/>
      </c>
      <c r="E3128" s="22" t="n"/>
      <c r="F3128" s="23" t="n"/>
      <c r="G3128" s="23" t="n"/>
      <c r="H3128" s="22" t="n"/>
      <c r="I3128" s="19" t="n"/>
      <c r="J3128" s="21" t="n"/>
      <c r="K3128" s="19" t="n"/>
      <c r="L3128" s="19" t="n"/>
      <c r="M3128" s="21" t="n"/>
      <c r="N3128" s="22" t="n"/>
      <c r="O3128" s="24">
        <f>IF(A3128&lt;&gt;"عهدة","",SUMIFS($G$8:$G$5007,$B$8:$B$5007,B3128,$A$8:$A$5007,"مصروف",$I$8:$I$5007,"&lt;&gt;مرفوض"))</f>
        <v/>
      </c>
      <c r="P3128" s="25">
        <f>IF(A3128&lt;&gt;"عهدة","",N(F3128)-O3128)</f>
        <v/>
      </c>
      <c r="Q3128" s="26">
        <f>IF(A3128="","",IF(A3128="عهدة",IF(N(F3128)=0,"⚠ أدخل قيمة العهدة",IF(P3128&lt;0,"⛔ عجز / زيادة مصروفات "&amp;TEXT(-P3128,"#,##0"),IF(COUNTIFS($B$8:$B$5007,B3128,$A$8:$A$5007,"مصروف",$I$8:$I$5007,"&lt;&gt;مرفوض",$K$8:$K$5007,"&lt;&gt;نعم")&gt;0,"⚠ "&amp;COUNTIFS($B$8:$B$5007,B3128,$A$8:$A$5007,"مصروف",$I$8:$I$5007,"&lt;&gt;مرفوض",$K$8:$K$5007,"&lt;&gt;نعم")&amp;" مصروف غير مسوى",IF(L3128="تمت التسوية",IF(P3128=0,"✔ متوازنة وتمت التسوية","✔ تمت التسوية – متبقي "&amp;TEXT(P3128,"#,##0")),IF(P3128&gt;0,"متبقي "&amp;TEXT(P3128,"#,##0"),"✔ متوازنة"))))),IF(R3128=0,"⚠ أضف سطر عهدة أولًا",IF(OR(C3128="",N(G3128)=0),"⚠ أكمل التاريخ والقيمة",IF(S3128="","⚠ التاريخ خارج السنة المالية",IF(H3128="","⚠ اختر بند الموازنة",IF(I3128="مرفوض","✖ مرفوض من المدير",IF(I3128&lt;&gt;"موافق","⏳ بانتظار موافقة المدير",IF(K3128&lt;&gt;"نعم","⚠ غير مسوى مع الحسابات","✔ معتمد ومسوى")))))))))</f>
        <v/>
      </c>
      <c r="R3128">
        <f>N(R3127)+IF(A3128="عهدة",1,0)</f>
        <v/>
      </c>
      <c r="S3128">
        <f>IF(C3128="","",IF(AND(C3128&gt;=DATE(2026,9,1),C3128&lt;=DATE(2027,8,31)),(YEAR(C3128)-2026)*12+MONTH(C3128)-8,""))</f>
        <v/>
      </c>
      <c r="T3128">
        <f>IF(AND(A3128="مصروف",R3128&gt;0,I3128="موافق",S3128&lt;&gt;"",H3128&lt;&gt;""),N(G3128),0)</f>
        <v/>
      </c>
    </row>
    <row r="3129">
      <c r="A3129" s="19" t="n"/>
      <c r="B3129" s="20">
        <f>IF(A3129="","",IF(R3129=0,"⚠ أضف سطر عهدة أولًا","DMT-"&amp;TEXT(R3129,"000")))</f>
        <v/>
      </c>
      <c r="C3129" s="21" t="n"/>
      <c r="D3129" s="20">
        <f>IF(C3129="","",IF(S3129="","خارج السنة المالية",INDEX(القوائم!$D$2:$D$13,S3129)))</f>
        <v/>
      </c>
      <c r="E3129" s="22" t="n"/>
      <c r="F3129" s="23" t="n"/>
      <c r="G3129" s="23" t="n"/>
      <c r="H3129" s="22" t="n"/>
      <c r="I3129" s="19" t="n"/>
      <c r="J3129" s="21" t="n"/>
      <c r="K3129" s="19" t="n"/>
      <c r="L3129" s="19" t="n"/>
      <c r="M3129" s="21" t="n"/>
      <c r="N3129" s="22" t="n"/>
      <c r="O3129" s="24">
        <f>IF(A3129&lt;&gt;"عهدة","",SUMIFS($G$8:$G$5007,$B$8:$B$5007,B3129,$A$8:$A$5007,"مصروف",$I$8:$I$5007,"&lt;&gt;مرفوض"))</f>
        <v/>
      </c>
      <c r="P3129" s="25">
        <f>IF(A3129&lt;&gt;"عهدة","",N(F3129)-O3129)</f>
        <v/>
      </c>
      <c r="Q3129" s="26">
        <f>IF(A3129="","",IF(A3129="عهدة",IF(N(F3129)=0,"⚠ أدخل قيمة العهدة",IF(P3129&lt;0,"⛔ عجز / زيادة مصروفات "&amp;TEXT(-P3129,"#,##0"),IF(COUNTIFS($B$8:$B$5007,B3129,$A$8:$A$5007,"مصروف",$I$8:$I$5007,"&lt;&gt;مرفوض",$K$8:$K$5007,"&lt;&gt;نعم")&gt;0,"⚠ "&amp;COUNTIFS($B$8:$B$5007,B3129,$A$8:$A$5007,"مصروف",$I$8:$I$5007,"&lt;&gt;مرفوض",$K$8:$K$5007,"&lt;&gt;نعم")&amp;" مصروف غير مسوى",IF(L3129="تمت التسوية",IF(P3129=0,"✔ متوازنة وتمت التسوية","✔ تمت التسوية – متبقي "&amp;TEXT(P3129,"#,##0")),IF(P3129&gt;0,"متبقي "&amp;TEXT(P3129,"#,##0"),"✔ متوازنة"))))),IF(R3129=0,"⚠ أضف سطر عهدة أولًا",IF(OR(C3129="",N(G3129)=0),"⚠ أكمل التاريخ والقيمة",IF(S3129="","⚠ التاريخ خارج السنة المالية",IF(H3129="","⚠ اختر بند الموازنة",IF(I3129="مرفوض","✖ مرفوض من المدير",IF(I3129&lt;&gt;"موافق","⏳ بانتظار موافقة المدير",IF(K3129&lt;&gt;"نعم","⚠ غير مسوى مع الحسابات","✔ معتمد ومسوى")))))))))</f>
        <v/>
      </c>
      <c r="R3129">
        <f>N(R3128)+IF(A3129="عهدة",1,0)</f>
        <v/>
      </c>
      <c r="S3129">
        <f>IF(C3129="","",IF(AND(C3129&gt;=DATE(2026,9,1),C3129&lt;=DATE(2027,8,31)),(YEAR(C3129)-2026)*12+MONTH(C3129)-8,""))</f>
        <v/>
      </c>
      <c r="T3129">
        <f>IF(AND(A3129="مصروف",R3129&gt;0,I3129="موافق",S3129&lt;&gt;"",H3129&lt;&gt;""),N(G3129),0)</f>
        <v/>
      </c>
    </row>
    <row r="3130">
      <c r="A3130" s="19" t="n"/>
      <c r="B3130" s="20">
        <f>IF(A3130="","",IF(R3130=0,"⚠ أضف سطر عهدة أولًا","DMT-"&amp;TEXT(R3130,"000")))</f>
        <v/>
      </c>
      <c r="C3130" s="21" t="n"/>
      <c r="D3130" s="20">
        <f>IF(C3130="","",IF(S3130="","خارج السنة المالية",INDEX(القوائم!$D$2:$D$13,S3130)))</f>
        <v/>
      </c>
      <c r="E3130" s="22" t="n"/>
      <c r="F3130" s="23" t="n"/>
      <c r="G3130" s="23" t="n"/>
      <c r="H3130" s="22" t="n"/>
      <c r="I3130" s="19" t="n"/>
      <c r="J3130" s="21" t="n"/>
      <c r="K3130" s="19" t="n"/>
      <c r="L3130" s="19" t="n"/>
      <c r="M3130" s="21" t="n"/>
      <c r="N3130" s="22" t="n"/>
      <c r="O3130" s="24">
        <f>IF(A3130&lt;&gt;"عهدة","",SUMIFS($G$8:$G$5007,$B$8:$B$5007,B3130,$A$8:$A$5007,"مصروف",$I$8:$I$5007,"&lt;&gt;مرفوض"))</f>
        <v/>
      </c>
      <c r="P3130" s="25">
        <f>IF(A3130&lt;&gt;"عهدة","",N(F3130)-O3130)</f>
        <v/>
      </c>
      <c r="Q3130" s="26">
        <f>IF(A3130="","",IF(A3130="عهدة",IF(N(F3130)=0,"⚠ أدخل قيمة العهدة",IF(P3130&lt;0,"⛔ عجز / زيادة مصروفات "&amp;TEXT(-P3130,"#,##0"),IF(COUNTIFS($B$8:$B$5007,B3130,$A$8:$A$5007,"مصروف",$I$8:$I$5007,"&lt;&gt;مرفوض",$K$8:$K$5007,"&lt;&gt;نعم")&gt;0,"⚠ "&amp;COUNTIFS($B$8:$B$5007,B3130,$A$8:$A$5007,"مصروف",$I$8:$I$5007,"&lt;&gt;مرفوض",$K$8:$K$5007,"&lt;&gt;نعم")&amp;" مصروف غير مسوى",IF(L3130="تمت التسوية",IF(P3130=0,"✔ متوازنة وتمت التسوية","✔ تمت التسوية – متبقي "&amp;TEXT(P3130,"#,##0")),IF(P3130&gt;0,"متبقي "&amp;TEXT(P3130,"#,##0"),"✔ متوازنة"))))),IF(R3130=0,"⚠ أضف سطر عهدة أولًا",IF(OR(C3130="",N(G3130)=0),"⚠ أكمل التاريخ والقيمة",IF(S3130="","⚠ التاريخ خارج السنة المالية",IF(H3130="","⚠ اختر بند الموازنة",IF(I3130="مرفوض","✖ مرفوض من المدير",IF(I3130&lt;&gt;"موافق","⏳ بانتظار موافقة المدير",IF(K3130&lt;&gt;"نعم","⚠ غير مسوى مع الحسابات","✔ معتمد ومسوى")))))))))</f>
        <v/>
      </c>
      <c r="R3130">
        <f>N(R3129)+IF(A3130="عهدة",1,0)</f>
        <v/>
      </c>
      <c r="S3130">
        <f>IF(C3130="","",IF(AND(C3130&gt;=DATE(2026,9,1),C3130&lt;=DATE(2027,8,31)),(YEAR(C3130)-2026)*12+MONTH(C3130)-8,""))</f>
        <v/>
      </c>
      <c r="T3130">
        <f>IF(AND(A3130="مصروف",R3130&gt;0,I3130="موافق",S3130&lt;&gt;"",H3130&lt;&gt;""),N(G3130),0)</f>
        <v/>
      </c>
    </row>
    <row r="3131">
      <c r="A3131" s="19" t="n"/>
      <c r="B3131" s="20">
        <f>IF(A3131="","",IF(R3131=0,"⚠ أضف سطر عهدة أولًا","DMT-"&amp;TEXT(R3131,"000")))</f>
        <v/>
      </c>
      <c r="C3131" s="21" t="n"/>
      <c r="D3131" s="20">
        <f>IF(C3131="","",IF(S3131="","خارج السنة المالية",INDEX(القوائم!$D$2:$D$13,S3131)))</f>
        <v/>
      </c>
      <c r="E3131" s="22" t="n"/>
      <c r="F3131" s="23" t="n"/>
      <c r="G3131" s="23" t="n"/>
      <c r="H3131" s="22" t="n"/>
      <c r="I3131" s="19" t="n"/>
      <c r="J3131" s="21" t="n"/>
      <c r="K3131" s="19" t="n"/>
      <c r="L3131" s="19" t="n"/>
      <c r="M3131" s="21" t="n"/>
      <c r="N3131" s="22" t="n"/>
      <c r="O3131" s="24">
        <f>IF(A3131&lt;&gt;"عهدة","",SUMIFS($G$8:$G$5007,$B$8:$B$5007,B3131,$A$8:$A$5007,"مصروف",$I$8:$I$5007,"&lt;&gt;مرفوض"))</f>
        <v/>
      </c>
      <c r="P3131" s="25">
        <f>IF(A3131&lt;&gt;"عهدة","",N(F3131)-O3131)</f>
        <v/>
      </c>
      <c r="Q3131" s="26">
        <f>IF(A3131="","",IF(A3131="عهدة",IF(N(F3131)=0,"⚠ أدخل قيمة العهدة",IF(P3131&lt;0,"⛔ عجز / زيادة مصروفات "&amp;TEXT(-P3131,"#,##0"),IF(COUNTIFS($B$8:$B$5007,B3131,$A$8:$A$5007,"مصروف",$I$8:$I$5007,"&lt;&gt;مرفوض",$K$8:$K$5007,"&lt;&gt;نعم")&gt;0,"⚠ "&amp;COUNTIFS($B$8:$B$5007,B3131,$A$8:$A$5007,"مصروف",$I$8:$I$5007,"&lt;&gt;مرفوض",$K$8:$K$5007,"&lt;&gt;نعم")&amp;" مصروف غير مسوى",IF(L3131="تمت التسوية",IF(P3131=0,"✔ متوازنة وتمت التسوية","✔ تمت التسوية – متبقي "&amp;TEXT(P3131,"#,##0")),IF(P3131&gt;0,"متبقي "&amp;TEXT(P3131,"#,##0"),"✔ متوازنة"))))),IF(R3131=0,"⚠ أضف سطر عهدة أولًا",IF(OR(C3131="",N(G3131)=0),"⚠ أكمل التاريخ والقيمة",IF(S3131="","⚠ التاريخ خارج السنة المالية",IF(H3131="","⚠ اختر بند الموازنة",IF(I3131="مرفوض","✖ مرفوض من المدير",IF(I3131&lt;&gt;"موافق","⏳ بانتظار موافقة المدير",IF(K3131&lt;&gt;"نعم","⚠ غير مسوى مع الحسابات","✔ معتمد ومسوى")))))))))</f>
        <v/>
      </c>
      <c r="R3131">
        <f>N(R3130)+IF(A3131="عهدة",1,0)</f>
        <v/>
      </c>
      <c r="S3131">
        <f>IF(C3131="","",IF(AND(C3131&gt;=DATE(2026,9,1),C3131&lt;=DATE(2027,8,31)),(YEAR(C3131)-2026)*12+MONTH(C3131)-8,""))</f>
        <v/>
      </c>
      <c r="T3131">
        <f>IF(AND(A3131="مصروف",R3131&gt;0,I3131="موافق",S3131&lt;&gt;"",H3131&lt;&gt;""),N(G3131),0)</f>
        <v/>
      </c>
    </row>
    <row r="3132">
      <c r="A3132" s="19" t="n"/>
      <c r="B3132" s="20">
        <f>IF(A3132="","",IF(R3132=0,"⚠ أضف سطر عهدة أولًا","DMT-"&amp;TEXT(R3132,"000")))</f>
        <v/>
      </c>
      <c r="C3132" s="21" t="n"/>
      <c r="D3132" s="20">
        <f>IF(C3132="","",IF(S3132="","خارج السنة المالية",INDEX(القوائم!$D$2:$D$13,S3132)))</f>
        <v/>
      </c>
      <c r="E3132" s="22" t="n"/>
      <c r="F3132" s="23" t="n"/>
      <c r="G3132" s="23" t="n"/>
      <c r="H3132" s="22" t="n"/>
      <c r="I3132" s="19" t="n"/>
      <c r="J3132" s="21" t="n"/>
      <c r="K3132" s="19" t="n"/>
      <c r="L3132" s="19" t="n"/>
      <c r="M3132" s="21" t="n"/>
      <c r="N3132" s="22" t="n"/>
      <c r="O3132" s="24">
        <f>IF(A3132&lt;&gt;"عهدة","",SUMIFS($G$8:$G$5007,$B$8:$B$5007,B3132,$A$8:$A$5007,"مصروف",$I$8:$I$5007,"&lt;&gt;مرفوض"))</f>
        <v/>
      </c>
      <c r="P3132" s="25">
        <f>IF(A3132&lt;&gt;"عهدة","",N(F3132)-O3132)</f>
        <v/>
      </c>
      <c r="Q3132" s="26">
        <f>IF(A3132="","",IF(A3132="عهدة",IF(N(F3132)=0,"⚠ أدخل قيمة العهدة",IF(P3132&lt;0,"⛔ عجز / زيادة مصروفات "&amp;TEXT(-P3132,"#,##0"),IF(COUNTIFS($B$8:$B$5007,B3132,$A$8:$A$5007,"مصروف",$I$8:$I$5007,"&lt;&gt;مرفوض",$K$8:$K$5007,"&lt;&gt;نعم")&gt;0,"⚠ "&amp;COUNTIFS($B$8:$B$5007,B3132,$A$8:$A$5007,"مصروف",$I$8:$I$5007,"&lt;&gt;مرفوض",$K$8:$K$5007,"&lt;&gt;نعم")&amp;" مصروف غير مسوى",IF(L3132="تمت التسوية",IF(P3132=0,"✔ متوازنة وتمت التسوية","✔ تمت التسوية – متبقي "&amp;TEXT(P3132,"#,##0")),IF(P3132&gt;0,"متبقي "&amp;TEXT(P3132,"#,##0"),"✔ متوازنة"))))),IF(R3132=0,"⚠ أضف سطر عهدة أولًا",IF(OR(C3132="",N(G3132)=0),"⚠ أكمل التاريخ والقيمة",IF(S3132="","⚠ التاريخ خارج السنة المالية",IF(H3132="","⚠ اختر بند الموازنة",IF(I3132="مرفوض","✖ مرفوض من المدير",IF(I3132&lt;&gt;"موافق","⏳ بانتظار موافقة المدير",IF(K3132&lt;&gt;"نعم","⚠ غير مسوى مع الحسابات","✔ معتمد ومسوى")))))))))</f>
        <v/>
      </c>
      <c r="R3132">
        <f>N(R3131)+IF(A3132="عهدة",1,0)</f>
        <v/>
      </c>
      <c r="S3132">
        <f>IF(C3132="","",IF(AND(C3132&gt;=DATE(2026,9,1),C3132&lt;=DATE(2027,8,31)),(YEAR(C3132)-2026)*12+MONTH(C3132)-8,""))</f>
        <v/>
      </c>
      <c r="T3132">
        <f>IF(AND(A3132="مصروف",R3132&gt;0,I3132="موافق",S3132&lt;&gt;"",H3132&lt;&gt;""),N(G3132),0)</f>
        <v/>
      </c>
    </row>
    <row r="3133">
      <c r="A3133" s="19" t="n"/>
      <c r="B3133" s="20">
        <f>IF(A3133="","",IF(R3133=0,"⚠ أضف سطر عهدة أولًا","DMT-"&amp;TEXT(R3133,"000")))</f>
        <v/>
      </c>
      <c r="C3133" s="21" t="n"/>
      <c r="D3133" s="20">
        <f>IF(C3133="","",IF(S3133="","خارج السنة المالية",INDEX(القوائم!$D$2:$D$13,S3133)))</f>
        <v/>
      </c>
      <c r="E3133" s="22" t="n"/>
      <c r="F3133" s="23" t="n"/>
      <c r="G3133" s="23" t="n"/>
      <c r="H3133" s="22" t="n"/>
      <c r="I3133" s="19" t="n"/>
      <c r="J3133" s="21" t="n"/>
      <c r="K3133" s="19" t="n"/>
      <c r="L3133" s="19" t="n"/>
      <c r="M3133" s="21" t="n"/>
      <c r="N3133" s="22" t="n"/>
      <c r="O3133" s="24">
        <f>IF(A3133&lt;&gt;"عهدة","",SUMIFS($G$8:$G$5007,$B$8:$B$5007,B3133,$A$8:$A$5007,"مصروف",$I$8:$I$5007,"&lt;&gt;مرفوض"))</f>
        <v/>
      </c>
      <c r="P3133" s="25">
        <f>IF(A3133&lt;&gt;"عهدة","",N(F3133)-O3133)</f>
        <v/>
      </c>
      <c r="Q3133" s="26">
        <f>IF(A3133="","",IF(A3133="عهدة",IF(N(F3133)=0,"⚠ أدخل قيمة العهدة",IF(P3133&lt;0,"⛔ عجز / زيادة مصروفات "&amp;TEXT(-P3133,"#,##0"),IF(COUNTIFS($B$8:$B$5007,B3133,$A$8:$A$5007,"مصروف",$I$8:$I$5007,"&lt;&gt;مرفوض",$K$8:$K$5007,"&lt;&gt;نعم")&gt;0,"⚠ "&amp;COUNTIFS($B$8:$B$5007,B3133,$A$8:$A$5007,"مصروف",$I$8:$I$5007,"&lt;&gt;مرفوض",$K$8:$K$5007,"&lt;&gt;نعم")&amp;" مصروف غير مسوى",IF(L3133="تمت التسوية",IF(P3133=0,"✔ متوازنة وتمت التسوية","✔ تمت التسوية – متبقي "&amp;TEXT(P3133,"#,##0")),IF(P3133&gt;0,"متبقي "&amp;TEXT(P3133,"#,##0"),"✔ متوازنة"))))),IF(R3133=0,"⚠ أضف سطر عهدة أولًا",IF(OR(C3133="",N(G3133)=0),"⚠ أكمل التاريخ والقيمة",IF(S3133="","⚠ التاريخ خارج السنة المالية",IF(H3133="","⚠ اختر بند الموازنة",IF(I3133="مرفوض","✖ مرفوض من المدير",IF(I3133&lt;&gt;"موافق","⏳ بانتظار موافقة المدير",IF(K3133&lt;&gt;"نعم","⚠ غير مسوى مع الحسابات","✔ معتمد ومسوى")))))))))</f>
        <v/>
      </c>
      <c r="R3133">
        <f>N(R3132)+IF(A3133="عهدة",1,0)</f>
        <v/>
      </c>
      <c r="S3133">
        <f>IF(C3133="","",IF(AND(C3133&gt;=DATE(2026,9,1),C3133&lt;=DATE(2027,8,31)),(YEAR(C3133)-2026)*12+MONTH(C3133)-8,""))</f>
        <v/>
      </c>
      <c r="T3133">
        <f>IF(AND(A3133="مصروف",R3133&gt;0,I3133="موافق",S3133&lt;&gt;"",H3133&lt;&gt;""),N(G3133),0)</f>
        <v/>
      </c>
    </row>
    <row r="3134">
      <c r="A3134" s="19" t="n"/>
      <c r="B3134" s="20">
        <f>IF(A3134="","",IF(R3134=0,"⚠ أضف سطر عهدة أولًا","DMT-"&amp;TEXT(R3134,"000")))</f>
        <v/>
      </c>
      <c r="C3134" s="21" t="n"/>
      <c r="D3134" s="20">
        <f>IF(C3134="","",IF(S3134="","خارج السنة المالية",INDEX(القوائم!$D$2:$D$13,S3134)))</f>
        <v/>
      </c>
      <c r="E3134" s="22" t="n"/>
      <c r="F3134" s="23" t="n"/>
      <c r="G3134" s="23" t="n"/>
      <c r="H3134" s="22" t="n"/>
      <c r="I3134" s="19" t="n"/>
      <c r="J3134" s="21" t="n"/>
      <c r="K3134" s="19" t="n"/>
      <c r="L3134" s="19" t="n"/>
      <c r="M3134" s="21" t="n"/>
      <c r="N3134" s="22" t="n"/>
      <c r="O3134" s="24">
        <f>IF(A3134&lt;&gt;"عهدة","",SUMIFS($G$8:$G$5007,$B$8:$B$5007,B3134,$A$8:$A$5007,"مصروف",$I$8:$I$5007,"&lt;&gt;مرفوض"))</f>
        <v/>
      </c>
      <c r="P3134" s="25">
        <f>IF(A3134&lt;&gt;"عهدة","",N(F3134)-O3134)</f>
        <v/>
      </c>
      <c r="Q3134" s="26">
        <f>IF(A3134="","",IF(A3134="عهدة",IF(N(F3134)=0,"⚠ أدخل قيمة العهدة",IF(P3134&lt;0,"⛔ عجز / زيادة مصروفات "&amp;TEXT(-P3134,"#,##0"),IF(COUNTIFS($B$8:$B$5007,B3134,$A$8:$A$5007,"مصروف",$I$8:$I$5007,"&lt;&gt;مرفوض",$K$8:$K$5007,"&lt;&gt;نعم")&gt;0,"⚠ "&amp;COUNTIFS($B$8:$B$5007,B3134,$A$8:$A$5007,"مصروف",$I$8:$I$5007,"&lt;&gt;مرفوض",$K$8:$K$5007,"&lt;&gt;نعم")&amp;" مصروف غير مسوى",IF(L3134="تمت التسوية",IF(P3134=0,"✔ متوازنة وتمت التسوية","✔ تمت التسوية – متبقي "&amp;TEXT(P3134,"#,##0")),IF(P3134&gt;0,"متبقي "&amp;TEXT(P3134,"#,##0"),"✔ متوازنة"))))),IF(R3134=0,"⚠ أضف سطر عهدة أولًا",IF(OR(C3134="",N(G3134)=0),"⚠ أكمل التاريخ والقيمة",IF(S3134="","⚠ التاريخ خارج السنة المالية",IF(H3134="","⚠ اختر بند الموازنة",IF(I3134="مرفوض","✖ مرفوض من المدير",IF(I3134&lt;&gt;"موافق","⏳ بانتظار موافقة المدير",IF(K3134&lt;&gt;"نعم","⚠ غير مسوى مع الحسابات","✔ معتمد ومسوى")))))))))</f>
        <v/>
      </c>
      <c r="R3134">
        <f>N(R3133)+IF(A3134="عهدة",1,0)</f>
        <v/>
      </c>
      <c r="S3134">
        <f>IF(C3134="","",IF(AND(C3134&gt;=DATE(2026,9,1),C3134&lt;=DATE(2027,8,31)),(YEAR(C3134)-2026)*12+MONTH(C3134)-8,""))</f>
        <v/>
      </c>
      <c r="T3134">
        <f>IF(AND(A3134="مصروف",R3134&gt;0,I3134="موافق",S3134&lt;&gt;"",H3134&lt;&gt;""),N(G3134),0)</f>
        <v/>
      </c>
    </row>
    <row r="3135">
      <c r="A3135" s="19" t="n"/>
      <c r="B3135" s="20">
        <f>IF(A3135="","",IF(R3135=0,"⚠ أضف سطر عهدة أولًا","DMT-"&amp;TEXT(R3135,"000")))</f>
        <v/>
      </c>
      <c r="C3135" s="21" t="n"/>
      <c r="D3135" s="20">
        <f>IF(C3135="","",IF(S3135="","خارج السنة المالية",INDEX(القوائم!$D$2:$D$13,S3135)))</f>
        <v/>
      </c>
      <c r="E3135" s="22" t="n"/>
      <c r="F3135" s="23" t="n"/>
      <c r="G3135" s="23" t="n"/>
      <c r="H3135" s="22" t="n"/>
      <c r="I3135" s="19" t="n"/>
      <c r="J3135" s="21" t="n"/>
      <c r="K3135" s="19" t="n"/>
      <c r="L3135" s="19" t="n"/>
      <c r="M3135" s="21" t="n"/>
      <c r="N3135" s="22" t="n"/>
      <c r="O3135" s="24">
        <f>IF(A3135&lt;&gt;"عهدة","",SUMIFS($G$8:$G$5007,$B$8:$B$5007,B3135,$A$8:$A$5007,"مصروف",$I$8:$I$5007,"&lt;&gt;مرفوض"))</f>
        <v/>
      </c>
      <c r="P3135" s="25">
        <f>IF(A3135&lt;&gt;"عهدة","",N(F3135)-O3135)</f>
        <v/>
      </c>
      <c r="Q3135" s="26">
        <f>IF(A3135="","",IF(A3135="عهدة",IF(N(F3135)=0,"⚠ أدخل قيمة العهدة",IF(P3135&lt;0,"⛔ عجز / زيادة مصروفات "&amp;TEXT(-P3135,"#,##0"),IF(COUNTIFS($B$8:$B$5007,B3135,$A$8:$A$5007,"مصروف",$I$8:$I$5007,"&lt;&gt;مرفوض",$K$8:$K$5007,"&lt;&gt;نعم")&gt;0,"⚠ "&amp;COUNTIFS($B$8:$B$5007,B3135,$A$8:$A$5007,"مصروف",$I$8:$I$5007,"&lt;&gt;مرفوض",$K$8:$K$5007,"&lt;&gt;نعم")&amp;" مصروف غير مسوى",IF(L3135="تمت التسوية",IF(P3135=0,"✔ متوازنة وتمت التسوية","✔ تمت التسوية – متبقي "&amp;TEXT(P3135,"#,##0")),IF(P3135&gt;0,"متبقي "&amp;TEXT(P3135,"#,##0"),"✔ متوازنة"))))),IF(R3135=0,"⚠ أضف سطر عهدة أولًا",IF(OR(C3135="",N(G3135)=0),"⚠ أكمل التاريخ والقيمة",IF(S3135="","⚠ التاريخ خارج السنة المالية",IF(H3135="","⚠ اختر بند الموازنة",IF(I3135="مرفوض","✖ مرفوض من المدير",IF(I3135&lt;&gt;"موافق","⏳ بانتظار موافقة المدير",IF(K3135&lt;&gt;"نعم","⚠ غير مسوى مع الحسابات","✔ معتمد ومسوى")))))))))</f>
        <v/>
      </c>
      <c r="R3135">
        <f>N(R3134)+IF(A3135="عهدة",1,0)</f>
        <v/>
      </c>
      <c r="S3135">
        <f>IF(C3135="","",IF(AND(C3135&gt;=DATE(2026,9,1),C3135&lt;=DATE(2027,8,31)),(YEAR(C3135)-2026)*12+MONTH(C3135)-8,""))</f>
        <v/>
      </c>
      <c r="T3135">
        <f>IF(AND(A3135="مصروف",R3135&gt;0,I3135="موافق",S3135&lt;&gt;"",H3135&lt;&gt;""),N(G3135),0)</f>
        <v/>
      </c>
    </row>
    <row r="3136">
      <c r="A3136" s="19" t="n"/>
      <c r="B3136" s="20">
        <f>IF(A3136="","",IF(R3136=0,"⚠ أضف سطر عهدة أولًا","DMT-"&amp;TEXT(R3136,"000")))</f>
        <v/>
      </c>
      <c r="C3136" s="21" t="n"/>
      <c r="D3136" s="20">
        <f>IF(C3136="","",IF(S3136="","خارج السنة المالية",INDEX(القوائم!$D$2:$D$13,S3136)))</f>
        <v/>
      </c>
      <c r="E3136" s="22" t="n"/>
      <c r="F3136" s="23" t="n"/>
      <c r="G3136" s="23" t="n"/>
      <c r="H3136" s="22" t="n"/>
      <c r="I3136" s="19" t="n"/>
      <c r="J3136" s="21" t="n"/>
      <c r="K3136" s="19" t="n"/>
      <c r="L3136" s="19" t="n"/>
      <c r="M3136" s="21" t="n"/>
      <c r="N3136" s="22" t="n"/>
      <c r="O3136" s="24">
        <f>IF(A3136&lt;&gt;"عهدة","",SUMIFS($G$8:$G$5007,$B$8:$B$5007,B3136,$A$8:$A$5007,"مصروف",$I$8:$I$5007,"&lt;&gt;مرفوض"))</f>
        <v/>
      </c>
      <c r="P3136" s="25">
        <f>IF(A3136&lt;&gt;"عهدة","",N(F3136)-O3136)</f>
        <v/>
      </c>
      <c r="Q3136" s="26">
        <f>IF(A3136="","",IF(A3136="عهدة",IF(N(F3136)=0,"⚠ أدخل قيمة العهدة",IF(P3136&lt;0,"⛔ عجز / زيادة مصروفات "&amp;TEXT(-P3136,"#,##0"),IF(COUNTIFS($B$8:$B$5007,B3136,$A$8:$A$5007,"مصروف",$I$8:$I$5007,"&lt;&gt;مرفوض",$K$8:$K$5007,"&lt;&gt;نعم")&gt;0,"⚠ "&amp;COUNTIFS($B$8:$B$5007,B3136,$A$8:$A$5007,"مصروف",$I$8:$I$5007,"&lt;&gt;مرفوض",$K$8:$K$5007,"&lt;&gt;نعم")&amp;" مصروف غير مسوى",IF(L3136="تمت التسوية",IF(P3136=0,"✔ متوازنة وتمت التسوية","✔ تمت التسوية – متبقي "&amp;TEXT(P3136,"#,##0")),IF(P3136&gt;0,"متبقي "&amp;TEXT(P3136,"#,##0"),"✔ متوازنة"))))),IF(R3136=0,"⚠ أضف سطر عهدة أولًا",IF(OR(C3136="",N(G3136)=0),"⚠ أكمل التاريخ والقيمة",IF(S3136="","⚠ التاريخ خارج السنة المالية",IF(H3136="","⚠ اختر بند الموازنة",IF(I3136="مرفوض","✖ مرفوض من المدير",IF(I3136&lt;&gt;"موافق","⏳ بانتظار موافقة المدير",IF(K3136&lt;&gt;"نعم","⚠ غير مسوى مع الحسابات","✔ معتمد ومسوى")))))))))</f>
        <v/>
      </c>
      <c r="R3136">
        <f>N(R3135)+IF(A3136="عهدة",1,0)</f>
        <v/>
      </c>
      <c r="S3136">
        <f>IF(C3136="","",IF(AND(C3136&gt;=DATE(2026,9,1),C3136&lt;=DATE(2027,8,31)),(YEAR(C3136)-2026)*12+MONTH(C3136)-8,""))</f>
        <v/>
      </c>
      <c r="T3136">
        <f>IF(AND(A3136="مصروف",R3136&gt;0,I3136="موافق",S3136&lt;&gt;"",H3136&lt;&gt;""),N(G3136),0)</f>
        <v/>
      </c>
    </row>
    <row r="3137">
      <c r="A3137" s="19" t="n"/>
      <c r="B3137" s="20">
        <f>IF(A3137="","",IF(R3137=0,"⚠ أضف سطر عهدة أولًا","DMT-"&amp;TEXT(R3137,"000")))</f>
        <v/>
      </c>
      <c r="C3137" s="21" t="n"/>
      <c r="D3137" s="20">
        <f>IF(C3137="","",IF(S3137="","خارج السنة المالية",INDEX(القوائم!$D$2:$D$13,S3137)))</f>
        <v/>
      </c>
      <c r="E3137" s="22" t="n"/>
      <c r="F3137" s="23" t="n"/>
      <c r="G3137" s="23" t="n"/>
      <c r="H3137" s="22" t="n"/>
      <c r="I3137" s="19" t="n"/>
      <c r="J3137" s="21" t="n"/>
      <c r="K3137" s="19" t="n"/>
      <c r="L3137" s="19" t="n"/>
      <c r="M3137" s="21" t="n"/>
      <c r="N3137" s="22" t="n"/>
      <c r="O3137" s="24">
        <f>IF(A3137&lt;&gt;"عهدة","",SUMIFS($G$8:$G$5007,$B$8:$B$5007,B3137,$A$8:$A$5007,"مصروف",$I$8:$I$5007,"&lt;&gt;مرفوض"))</f>
        <v/>
      </c>
      <c r="P3137" s="25">
        <f>IF(A3137&lt;&gt;"عهدة","",N(F3137)-O3137)</f>
        <v/>
      </c>
      <c r="Q3137" s="26">
        <f>IF(A3137="","",IF(A3137="عهدة",IF(N(F3137)=0,"⚠ أدخل قيمة العهدة",IF(P3137&lt;0,"⛔ عجز / زيادة مصروفات "&amp;TEXT(-P3137,"#,##0"),IF(COUNTIFS($B$8:$B$5007,B3137,$A$8:$A$5007,"مصروف",$I$8:$I$5007,"&lt;&gt;مرفوض",$K$8:$K$5007,"&lt;&gt;نعم")&gt;0,"⚠ "&amp;COUNTIFS($B$8:$B$5007,B3137,$A$8:$A$5007,"مصروف",$I$8:$I$5007,"&lt;&gt;مرفوض",$K$8:$K$5007,"&lt;&gt;نعم")&amp;" مصروف غير مسوى",IF(L3137="تمت التسوية",IF(P3137=0,"✔ متوازنة وتمت التسوية","✔ تمت التسوية – متبقي "&amp;TEXT(P3137,"#,##0")),IF(P3137&gt;0,"متبقي "&amp;TEXT(P3137,"#,##0"),"✔ متوازنة"))))),IF(R3137=0,"⚠ أضف سطر عهدة أولًا",IF(OR(C3137="",N(G3137)=0),"⚠ أكمل التاريخ والقيمة",IF(S3137="","⚠ التاريخ خارج السنة المالية",IF(H3137="","⚠ اختر بند الموازنة",IF(I3137="مرفوض","✖ مرفوض من المدير",IF(I3137&lt;&gt;"موافق","⏳ بانتظار موافقة المدير",IF(K3137&lt;&gt;"نعم","⚠ غير مسوى مع الحسابات","✔ معتمد ومسوى")))))))))</f>
        <v/>
      </c>
      <c r="R3137">
        <f>N(R3136)+IF(A3137="عهدة",1,0)</f>
        <v/>
      </c>
      <c r="S3137">
        <f>IF(C3137="","",IF(AND(C3137&gt;=DATE(2026,9,1),C3137&lt;=DATE(2027,8,31)),(YEAR(C3137)-2026)*12+MONTH(C3137)-8,""))</f>
        <v/>
      </c>
      <c r="T3137">
        <f>IF(AND(A3137="مصروف",R3137&gt;0,I3137="موافق",S3137&lt;&gt;"",H3137&lt;&gt;""),N(G3137),0)</f>
        <v/>
      </c>
    </row>
    <row r="3138">
      <c r="A3138" s="19" t="n"/>
      <c r="B3138" s="20">
        <f>IF(A3138="","",IF(R3138=0,"⚠ أضف سطر عهدة أولًا","DMT-"&amp;TEXT(R3138,"000")))</f>
        <v/>
      </c>
      <c r="C3138" s="21" t="n"/>
      <c r="D3138" s="20">
        <f>IF(C3138="","",IF(S3138="","خارج السنة المالية",INDEX(القوائم!$D$2:$D$13,S3138)))</f>
        <v/>
      </c>
      <c r="E3138" s="22" t="n"/>
      <c r="F3138" s="23" t="n"/>
      <c r="G3138" s="23" t="n"/>
      <c r="H3138" s="22" t="n"/>
      <c r="I3138" s="19" t="n"/>
      <c r="J3138" s="21" t="n"/>
      <c r="K3138" s="19" t="n"/>
      <c r="L3138" s="19" t="n"/>
      <c r="M3138" s="21" t="n"/>
      <c r="N3138" s="22" t="n"/>
      <c r="O3138" s="24">
        <f>IF(A3138&lt;&gt;"عهدة","",SUMIFS($G$8:$G$5007,$B$8:$B$5007,B3138,$A$8:$A$5007,"مصروف",$I$8:$I$5007,"&lt;&gt;مرفوض"))</f>
        <v/>
      </c>
      <c r="P3138" s="25">
        <f>IF(A3138&lt;&gt;"عهدة","",N(F3138)-O3138)</f>
        <v/>
      </c>
      <c r="Q3138" s="26">
        <f>IF(A3138="","",IF(A3138="عهدة",IF(N(F3138)=0,"⚠ أدخل قيمة العهدة",IF(P3138&lt;0,"⛔ عجز / زيادة مصروفات "&amp;TEXT(-P3138,"#,##0"),IF(COUNTIFS($B$8:$B$5007,B3138,$A$8:$A$5007,"مصروف",$I$8:$I$5007,"&lt;&gt;مرفوض",$K$8:$K$5007,"&lt;&gt;نعم")&gt;0,"⚠ "&amp;COUNTIFS($B$8:$B$5007,B3138,$A$8:$A$5007,"مصروف",$I$8:$I$5007,"&lt;&gt;مرفوض",$K$8:$K$5007,"&lt;&gt;نعم")&amp;" مصروف غير مسوى",IF(L3138="تمت التسوية",IF(P3138=0,"✔ متوازنة وتمت التسوية","✔ تمت التسوية – متبقي "&amp;TEXT(P3138,"#,##0")),IF(P3138&gt;0,"متبقي "&amp;TEXT(P3138,"#,##0"),"✔ متوازنة"))))),IF(R3138=0,"⚠ أضف سطر عهدة أولًا",IF(OR(C3138="",N(G3138)=0),"⚠ أكمل التاريخ والقيمة",IF(S3138="","⚠ التاريخ خارج السنة المالية",IF(H3138="","⚠ اختر بند الموازنة",IF(I3138="مرفوض","✖ مرفوض من المدير",IF(I3138&lt;&gt;"موافق","⏳ بانتظار موافقة المدير",IF(K3138&lt;&gt;"نعم","⚠ غير مسوى مع الحسابات","✔ معتمد ومسوى")))))))))</f>
        <v/>
      </c>
      <c r="R3138">
        <f>N(R3137)+IF(A3138="عهدة",1,0)</f>
        <v/>
      </c>
      <c r="S3138">
        <f>IF(C3138="","",IF(AND(C3138&gt;=DATE(2026,9,1),C3138&lt;=DATE(2027,8,31)),(YEAR(C3138)-2026)*12+MONTH(C3138)-8,""))</f>
        <v/>
      </c>
      <c r="T3138">
        <f>IF(AND(A3138="مصروف",R3138&gt;0,I3138="موافق",S3138&lt;&gt;"",H3138&lt;&gt;""),N(G3138),0)</f>
        <v/>
      </c>
    </row>
    <row r="3139">
      <c r="A3139" s="19" t="n"/>
      <c r="B3139" s="20">
        <f>IF(A3139="","",IF(R3139=0,"⚠ أضف سطر عهدة أولًا","DMT-"&amp;TEXT(R3139,"000")))</f>
        <v/>
      </c>
      <c r="C3139" s="21" t="n"/>
      <c r="D3139" s="20">
        <f>IF(C3139="","",IF(S3139="","خارج السنة المالية",INDEX(القوائم!$D$2:$D$13,S3139)))</f>
        <v/>
      </c>
      <c r="E3139" s="22" t="n"/>
      <c r="F3139" s="23" t="n"/>
      <c r="G3139" s="23" t="n"/>
      <c r="H3139" s="22" t="n"/>
      <c r="I3139" s="19" t="n"/>
      <c r="J3139" s="21" t="n"/>
      <c r="K3139" s="19" t="n"/>
      <c r="L3139" s="19" t="n"/>
      <c r="M3139" s="21" t="n"/>
      <c r="N3139" s="22" t="n"/>
      <c r="O3139" s="24">
        <f>IF(A3139&lt;&gt;"عهدة","",SUMIFS($G$8:$G$5007,$B$8:$B$5007,B3139,$A$8:$A$5007,"مصروف",$I$8:$I$5007,"&lt;&gt;مرفوض"))</f>
        <v/>
      </c>
      <c r="P3139" s="25">
        <f>IF(A3139&lt;&gt;"عهدة","",N(F3139)-O3139)</f>
        <v/>
      </c>
      <c r="Q3139" s="26">
        <f>IF(A3139="","",IF(A3139="عهدة",IF(N(F3139)=0,"⚠ أدخل قيمة العهدة",IF(P3139&lt;0,"⛔ عجز / زيادة مصروفات "&amp;TEXT(-P3139,"#,##0"),IF(COUNTIFS($B$8:$B$5007,B3139,$A$8:$A$5007,"مصروف",$I$8:$I$5007,"&lt;&gt;مرفوض",$K$8:$K$5007,"&lt;&gt;نعم")&gt;0,"⚠ "&amp;COUNTIFS($B$8:$B$5007,B3139,$A$8:$A$5007,"مصروف",$I$8:$I$5007,"&lt;&gt;مرفوض",$K$8:$K$5007,"&lt;&gt;نعم")&amp;" مصروف غير مسوى",IF(L3139="تمت التسوية",IF(P3139=0,"✔ متوازنة وتمت التسوية","✔ تمت التسوية – متبقي "&amp;TEXT(P3139,"#,##0")),IF(P3139&gt;0,"متبقي "&amp;TEXT(P3139,"#,##0"),"✔ متوازنة"))))),IF(R3139=0,"⚠ أضف سطر عهدة أولًا",IF(OR(C3139="",N(G3139)=0),"⚠ أكمل التاريخ والقيمة",IF(S3139="","⚠ التاريخ خارج السنة المالية",IF(H3139="","⚠ اختر بند الموازنة",IF(I3139="مرفوض","✖ مرفوض من المدير",IF(I3139&lt;&gt;"موافق","⏳ بانتظار موافقة المدير",IF(K3139&lt;&gt;"نعم","⚠ غير مسوى مع الحسابات","✔ معتمد ومسوى")))))))))</f>
        <v/>
      </c>
      <c r="R3139">
        <f>N(R3138)+IF(A3139="عهدة",1,0)</f>
        <v/>
      </c>
      <c r="S3139">
        <f>IF(C3139="","",IF(AND(C3139&gt;=DATE(2026,9,1),C3139&lt;=DATE(2027,8,31)),(YEAR(C3139)-2026)*12+MONTH(C3139)-8,""))</f>
        <v/>
      </c>
      <c r="T3139">
        <f>IF(AND(A3139="مصروف",R3139&gt;0,I3139="موافق",S3139&lt;&gt;"",H3139&lt;&gt;""),N(G3139),0)</f>
        <v/>
      </c>
    </row>
    <row r="3140">
      <c r="A3140" s="19" t="n"/>
      <c r="B3140" s="20">
        <f>IF(A3140="","",IF(R3140=0,"⚠ أضف سطر عهدة أولًا","DMT-"&amp;TEXT(R3140,"000")))</f>
        <v/>
      </c>
      <c r="C3140" s="21" t="n"/>
      <c r="D3140" s="20">
        <f>IF(C3140="","",IF(S3140="","خارج السنة المالية",INDEX(القوائم!$D$2:$D$13,S3140)))</f>
        <v/>
      </c>
      <c r="E3140" s="22" t="n"/>
      <c r="F3140" s="23" t="n"/>
      <c r="G3140" s="23" t="n"/>
      <c r="H3140" s="22" t="n"/>
      <c r="I3140" s="19" t="n"/>
      <c r="J3140" s="21" t="n"/>
      <c r="K3140" s="19" t="n"/>
      <c r="L3140" s="19" t="n"/>
      <c r="M3140" s="21" t="n"/>
      <c r="N3140" s="22" t="n"/>
      <c r="O3140" s="24">
        <f>IF(A3140&lt;&gt;"عهدة","",SUMIFS($G$8:$G$5007,$B$8:$B$5007,B3140,$A$8:$A$5007,"مصروف",$I$8:$I$5007,"&lt;&gt;مرفوض"))</f>
        <v/>
      </c>
      <c r="P3140" s="25">
        <f>IF(A3140&lt;&gt;"عهدة","",N(F3140)-O3140)</f>
        <v/>
      </c>
      <c r="Q3140" s="26">
        <f>IF(A3140="","",IF(A3140="عهدة",IF(N(F3140)=0,"⚠ أدخل قيمة العهدة",IF(P3140&lt;0,"⛔ عجز / زيادة مصروفات "&amp;TEXT(-P3140,"#,##0"),IF(COUNTIFS($B$8:$B$5007,B3140,$A$8:$A$5007,"مصروف",$I$8:$I$5007,"&lt;&gt;مرفوض",$K$8:$K$5007,"&lt;&gt;نعم")&gt;0,"⚠ "&amp;COUNTIFS($B$8:$B$5007,B3140,$A$8:$A$5007,"مصروف",$I$8:$I$5007,"&lt;&gt;مرفوض",$K$8:$K$5007,"&lt;&gt;نعم")&amp;" مصروف غير مسوى",IF(L3140="تمت التسوية",IF(P3140=0,"✔ متوازنة وتمت التسوية","✔ تمت التسوية – متبقي "&amp;TEXT(P3140,"#,##0")),IF(P3140&gt;0,"متبقي "&amp;TEXT(P3140,"#,##0"),"✔ متوازنة"))))),IF(R3140=0,"⚠ أضف سطر عهدة أولًا",IF(OR(C3140="",N(G3140)=0),"⚠ أكمل التاريخ والقيمة",IF(S3140="","⚠ التاريخ خارج السنة المالية",IF(H3140="","⚠ اختر بند الموازنة",IF(I3140="مرفوض","✖ مرفوض من المدير",IF(I3140&lt;&gt;"موافق","⏳ بانتظار موافقة المدير",IF(K3140&lt;&gt;"نعم","⚠ غير مسوى مع الحسابات","✔ معتمد ومسوى")))))))))</f>
        <v/>
      </c>
      <c r="R3140">
        <f>N(R3139)+IF(A3140="عهدة",1,0)</f>
        <v/>
      </c>
      <c r="S3140">
        <f>IF(C3140="","",IF(AND(C3140&gt;=DATE(2026,9,1),C3140&lt;=DATE(2027,8,31)),(YEAR(C3140)-2026)*12+MONTH(C3140)-8,""))</f>
        <v/>
      </c>
      <c r="T3140">
        <f>IF(AND(A3140="مصروف",R3140&gt;0,I3140="موافق",S3140&lt;&gt;"",H3140&lt;&gt;""),N(G3140),0)</f>
        <v/>
      </c>
    </row>
    <row r="3141">
      <c r="A3141" s="19" t="n"/>
      <c r="B3141" s="20">
        <f>IF(A3141="","",IF(R3141=0,"⚠ أضف سطر عهدة أولًا","DMT-"&amp;TEXT(R3141,"000")))</f>
        <v/>
      </c>
      <c r="C3141" s="21" t="n"/>
      <c r="D3141" s="20">
        <f>IF(C3141="","",IF(S3141="","خارج السنة المالية",INDEX(القوائم!$D$2:$D$13,S3141)))</f>
        <v/>
      </c>
      <c r="E3141" s="22" t="n"/>
      <c r="F3141" s="23" t="n"/>
      <c r="G3141" s="23" t="n"/>
      <c r="H3141" s="22" t="n"/>
      <c r="I3141" s="19" t="n"/>
      <c r="J3141" s="21" t="n"/>
      <c r="K3141" s="19" t="n"/>
      <c r="L3141" s="19" t="n"/>
      <c r="M3141" s="21" t="n"/>
      <c r="N3141" s="22" t="n"/>
      <c r="O3141" s="24">
        <f>IF(A3141&lt;&gt;"عهدة","",SUMIFS($G$8:$G$5007,$B$8:$B$5007,B3141,$A$8:$A$5007,"مصروف",$I$8:$I$5007,"&lt;&gt;مرفوض"))</f>
        <v/>
      </c>
      <c r="P3141" s="25">
        <f>IF(A3141&lt;&gt;"عهدة","",N(F3141)-O3141)</f>
        <v/>
      </c>
      <c r="Q3141" s="26">
        <f>IF(A3141="","",IF(A3141="عهدة",IF(N(F3141)=0,"⚠ أدخل قيمة العهدة",IF(P3141&lt;0,"⛔ عجز / زيادة مصروفات "&amp;TEXT(-P3141,"#,##0"),IF(COUNTIFS($B$8:$B$5007,B3141,$A$8:$A$5007,"مصروف",$I$8:$I$5007,"&lt;&gt;مرفوض",$K$8:$K$5007,"&lt;&gt;نعم")&gt;0,"⚠ "&amp;COUNTIFS($B$8:$B$5007,B3141,$A$8:$A$5007,"مصروف",$I$8:$I$5007,"&lt;&gt;مرفوض",$K$8:$K$5007,"&lt;&gt;نعم")&amp;" مصروف غير مسوى",IF(L3141="تمت التسوية",IF(P3141=0,"✔ متوازنة وتمت التسوية","✔ تمت التسوية – متبقي "&amp;TEXT(P3141,"#,##0")),IF(P3141&gt;0,"متبقي "&amp;TEXT(P3141,"#,##0"),"✔ متوازنة"))))),IF(R3141=0,"⚠ أضف سطر عهدة أولًا",IF(OR(C3141="",N(G3141)=0),"⚠ أكمل التاريخ والقيمة",IF(S3141="","⚠ التاريخ خارج السنة المالية",IF(H3141="","⚠ اختر بند الموازنة",IF(I3141="مرفوض","✖ مرفوض من المدير",IF(I3141&lt;&gt;"موافق","⏳ بانتظار موافقة المدير",IF(K3141&lt;&gt;"نعم","⚠ غير مسوى مع الحسابات","✔ معتمد ومسوى")))))))))</f>
        <v/>
      </c>
      <c r="R3141">
        <f>N(R3140)+IF(A3141="عهدة",1,0)</f>
        <v/>
      </c>
      <c r="S3141">
        <f>IF(C3141="","",IF(AND(C3141&gt;=DATE(2026,9,1),C3141&lt;=DATE(2027,8,31)),(YEAR(C3141)-2026)*12+MONTH(C3141)-8,""))</f>
        <v/>
      </c>
      <c r="T3141">
        <f>IF(AND(A3141="مصروف",R3141&gt;0,I3141="موافق",S3141&lt;&gt;"",H3141&lt;&gt;""),N(G3141),0)</f>
        <v/>
      </c>
    </row>
    <row r="3142">
      <c r="A3142" s="19" t="n"/>
      <c r="B3142" s="20">
        <f>IF(A3142="","",IF(R3142=0,"⚠ أضف سطر عهدة أولًا","DMT-"&amp;TEXT(R3142,"000")))</f>
        <v/>
      </c>
      <c r="C3142" s="21" t="n"/>
      <c r="D3142" s="20">
        <f>IF(C3142="","",IF(S3142="","خارج السنة المالية",INDEX(القوائم!$D$2:$D$13,S3142)))</f>
        <v/>
      </c>
      <c r="E3142" s="22" t="n"/>
      <c r="F3142" s="23" t="n"/>
      <c r="G3142" s="23" t="n"/>
      <c r="H3142" s="22" t="n"/>
      <c r="I3142" s="19" t="n"/>
      <c r="J3142" s="21" t="n"/>
      <c r="K3142" s="19" t="n"/>
      <c r="L3142" s="19" t="n"/>
      <c r="M3142" s="21" t="n"/>
      <c r="N3142" s="22" t="n"/>
      <c r="O3142" s="24">
        <f>IF(A3142&lt;&gt;"عهدة","",SUMIFS($G$8:$G$5007,$B$8:$B$5007,B3142,$A$8:$A$5007,"مصروف",$I$8:$I$5007,"&lt;&gt;مرفوض"))</f>
        <v/>
      </c>
      <c r="P3142" s="25">
        <f>IF(A3142&lt;&gt;"عهدة","",N(F3142)-O3142)</f>
        <v/>
      </c>
      <c r="Q3142" s="26">
        <f>IF(A3142="","",IF(A3142="عهدة",IF(N(F3142)=0,"⚠ أدخل قيمة العهدة",IF(P3142&lt;0,"⛔ عجز / زيادة مصروفات "&amp;TEXT(-P3142,"#,##0"),IF(COUNTIFS($B$8:$B$5007,B3142,$A$8:$A$5007,"مصروف",$I$8:$I$5007,"&lt;&gt;مرفوض",$K$8:$K$5007,"&lt;&gt;نعم")&gt;0,"⚠ "&amp;COUNTIFS($B$8:$B$5007,B3142,$A$8:$A$5007,"مصروف",$I$8:$I$5007,"&lt;&gt;مرفوض",$K$8:$K$5007,"&lt;&gt;نعم")&amp;" مصروف غير مسوى",IF(L3142="تمت التسوية",IF(P3142=0,"✔ متوازنة وتمت التسوية","✔ تمت التسوية – متبقي "&amp;TEXT(P3142,"#,##0")),IF(P3142&gt;0,"متبقي "&amp;TEXT(P3142,"#,##0"),"✔ متوازنة"))))),IF(R3142=0,"⚠ أضف سطر عهدة أولًا",IF(OR(C3142="",N(G3142)=0),"⚠ أكمل التاريخ والقيمة",IF(S3142="","⚠ التاريخ خارج السنة المالية",IF(H3142="","⚠ اختر بند الموازنة",IF(I3142="مرفوض","✖ مرفوض من المدير",IF(I3142&lt;&gt;"موافق","⏳ بانتظار موافقة المدير",IF(K3142&lt;&gt;"نعم","⚠ غير مسوى مع الحسابات","✔ معتمد ومسوى")))))))))</f>
        <v/>
      </c>
      <c r="R3142">
        <f>N(R3141)+IF(A3142="عهدة",1,0)</f>
        <v/>
      </c>
      <c r="S3142">
        <f>IF(C3142="","",IF(AND(C3142&gt;=DATE(2026,9,1),C3142&lt;=DATE(2027,8,31)),(YEAR(C3142)-2026)*12+MONTH(C3142)-8,""))</f>
        <v/>
      </c>
      <c r="T3142">
        <f>IF(AND(A3142="مصروف",R3142&gt;0,I3142="موافق",S3142&lt;&gt;"",H3142&lt;&gt;""),N(G3142),0)</f>
        <v/>
      </c>
    </row>
    <row r="3143">
      <c r="A3143" s="19" t="n"/>
      <c r="B3143" s="20">
        <f>IF(A3143="","",IF(R3143=0,"⚠ أضف سطر عهدة أولًا","DMT-"&amp;TEXT(R3143,"000")))</f>
        <v/>
      </c>
      <c r="C3143" s="21" t="n"/>
      <c r="D3143" s="20">
        <f>IF(C3143="","",IF(S3143="","خارج السنة المالية",INDEX(القوائم!$D$2:$D$13,S3143)))</f>
        <v/>
      </c>
      <c r="E3143" s="22" t="n"/>
      <c r="F3143" s="23" t="n"/>
      <c r="G3143" s="23" t="n"/>
      <c r="H3143" s="22" t="n"/>
      <c r="I3143" s="19" t="n"/>
      <c r="J3143" s="21" t="n"/>
      <c r="K3143" s="19" t="n"/>
      <c r="L3143" s="19" t="n"/>
      <c r="M3143" s="21" t="n"/>
      <c r="N3143" s="22" t="n"/>
      <c r="O3143" s="24">
        <f>IF(A3143&lt;&gt;"عهدة","",SUMIFS($G$8:$G$5007,$B$8:$B$5007,B3143,$A$8:$A$5007,"مصروف",$I$8:$I$5007,"&lt;&gt;مرفوض"))</f>
        <v/>
      </c>
      <c r="P3143" s="25">
        <f>IF(A3143&lt;&gt;"عهدة","",N(F3143)-O3143)</f>
        <v/>
      </c>
      <c r="Q3143" s="26">
        <f>IF(A3143="","",IF(A3143="عهدة",IF(N(F3143)=0,"⚠ أدخل قيمة العهدة",IF(P3143&lt;0,"⛔ عجز / زيادة مصروفات "&amp;TEXT(-P3143,"#,##0"),IF(COUNTIFS($B$8:$B$5007,B3143,$A$8:$A$5007,"مصروف",$I$8:$I$5007,"&lt;&gt;مرفوض",$K$8:$K$5007,"&lt;&gt;نعم")&gt;0,"⚠ "&amp;COUNTIFS($B$8:$B$5007,B3143,$A$8:$A$5007,"مصروف",$I$8:$I$5007,"&lt;&gt;مرفوض",$K$8:$K$5007,"&lt;&gt;نعم")&amp;" مصروف غير مسوى",IF(L3143="تمت التسوية",IF(P3143=0,"✔ متوازنة وتمت التسوية","✔ تمت التسوية – متبقي "&amp;TEXT(P3143,"#,##0")),IF(P3143&gt;0,"متبقي "&amp;TEXT(P3143,"#,##0"),"✔ متوازنة"))))),IF(R3143=0,"⚠ أضف سطر عهدة أولًا",IF(OR(C3143="",N(G3143)=0),"⚠ أكمل التاريخ والقيمة",IF(S3143="","⚠ التاريخ خارج السنة المالية",IF(H3143="","⚠ اختر بند الموازنة",IF(I3143="مرفوض","✖ مرفوض من المدير",IF(I3143&lt;&gt;"موافق","⏳ بانتظار موافقة المدير",IF(K3143&lt;&gt;"نعم","⚠ غير مسوى مع الحسابات","✔ معتمد ومسوى")))))))))</f>
        <v/>
      </c>
      <c r="R3143">
        <f>N(R3142)+IF(A3143="عهدة",1,0)</f>
        <v/>
      </c>
      <c r="S3143">
        <f>IF(C3143="","",IF(AND(C3143&gt;=DATE(2026,9,1),C3143&lt;=DATE(2027,8,31)),(YEAR(C3143)-2026)*12+MONTH(C3143)-8,""))</f>
        <v/>
      </c>
      <c r="T3143">
        <f>IF(AND(A3143="مصروف",R3143&gt;0,I3143="موافق",S3143&lt;&gt;"",H3143&lt;&gt;""),N(G3143),0)</f>
        <v/>
      </c>
    </row>
    <row r="3144">
      <c r="A3144" s="19" t="n"/>
      <c r="B3144" s="20">
        <f>IF(A3144="","",IF(R3144=0,"⚠ أضف سطر عهدة أولًا","DMT-"&amp;TEXT(R3144,"000")))</f>
        <v/>
      </c>
      <c r="C3144" s="21" t="n"/>
      <c r="D3144" s="20">
        <f>IF(C3144="","",IF(S3144="","خارج السنة المالية",INDEX(القوائم!$D$2:$D$13,S3144)))</f>
        <v/>
      </c>
      <c r="E3144" s="22" t="n"/>
      <c r="F3144" s="23" t="n"/>
      <c r="G3144" s="23" t="n"/>
      <c r="H3144" s="22" t="n"/>
      <c r="I3144" s="19" t="n"/>
      <c r="J3144" s="21" t="n"/>
      <c r="K3144" s="19" t="n"/>
      <c r="L3144" s="19" t="n"/>
      <c r="M3144" s="21" t="n"/>
      <c r="N3144" s="22" t="n"/>
      <c r="O3144" s="24">
        <f>IF(A3144&lt;&gt;"عهدة","",SUMIFS($G$8:$G$5007,$B$8:$B$5007,B3144,$A$8:$A$5007,"مصروف",$I$8:$I$5007,"&lt;&gt;مرفوض"))</f>
        <v/>
      </c>
      <c r="P3144" s="25">
        <f>IF(A3144&lt;&gt;"عهدة","",N(F3144)-O3144)</f>
        <v/>
      </c>
      <c r="Q3144" s="26">
        <f>IF(A3144="","",IF(A3144="عهدة",IF(N(F3144)=0,"⚠ أدخل قيمة العهدة",IF(P3144&lt;0,"⛔ عجز / زيادة مصروفات "&amp;TEXT(-P3144,"#,##0"),IF(COUNTIFS($B$8:$B$5007,B3144,$A$8:$A$5007,"مصروف",$I$8:$I$5007,"&lt;&gt;مرفوض",$K$8:$K$5007,"&lt;&gt;نعم")&gt;0,"⚠ "&amp;COUNTIFS($B$8:$B$5007,B3144,$A$8:$A$5007,"مصروف",$I$8:$I$5007,"&lt;&gt;مرفوض",$K$8:$K$5007,"&lt;&gt;نعم")&amp;" مصروف غير مسوى",IF(L3144="تمت التسوية",IF(P3144=0,"✔ متوازنة وتمت التسوية","✔ تمت التسوية – متبقي "&amp;TEXT(P3144,"#,##0")),IF(P3144&gt;0,"متبقي "&amp;TEXT(P3144,"#,##0"),"✔ متوازنة"))))),IF(R3144=0,"⚠ أضف سطر عهدة أولًا",IF(OR(C3144="",N(G3144)=0),"⚠ أكمل التاريخ والقيمة",IF(S3144="","⚠ التاريخ خارج السنة المالية",IF(H3144="","⚠ اختر بند الموازنة",IF(I3144="مرفوض","✖ مرفوض من المدير",IF(I3144&lt;&gt;"موافق","⏳ بانتظار موافقة المدير",IF(K3144&lt;&gt;"نعم","⚠ غير مسوى مع الحسابات","✔ معتمد ومسوى")))))))))</f>
        <v/>
      </c>
      <c r="R3144">
        <f>N(R3143)+IF(A3144="عهدة",1,0)</f>
        <v/>
      </c>
      <c r="S3144">
        <f>IF(C3144="","",IF(AND(C3144&gt;=DATE(2026,9,1),C3144&lt;=DATE(2027,8,31)),(YEAR(C3144)-2026)*12+MONTH(C3144)-8,""))</f>
        <v/>
      </c>
      <c r="T3144">
        <f>IF(AND(A3144="مصروف",R3144&gt;0,I3144="موافق",S3144&lt;&gt;"",H3144&lt;&gt;""),N(G3144),0)</f>
        <v/>
      </c>
    </row>
    <row r="3145">
      <c r="A3145" s="19" t="n"/>
      <c r="B3145" s="20">
        <f>IF(A3145="","",IF(R3145=0,"⚠ أضف سطر عهدة أولًا","DMT-"&amp;TEXT(R3145,"000")))</f>
        <v/>
      </c>
      <c r="C3145" s="21" t="n"/>
      <c r="D3145" s="20">
        <f>IF(C3145="","",IF(S3145="","خارج السنة المالية",INDEX(القوائم!$D$2:$D$13,S3145)))</f>
        <v/>
      </c>
      <c r="E3145" s="22" t="n"/>
      <c r="F3145" s="23" t="n"/>
      <c r="G3145" s="23" t="n"/>
      <c r="H3145" s="22" t="n"/>
      <c r="I3145" s="19" t="n"/>
      <c r="J3145" s="21" t="n"/>
      <c r="K3145" s="19" t="n"/>
      <c r="L3145" s="19" t="n"/>
      <c r="M3145" s="21" t="n"/>
      <c r="N3145" s="22" t="n"/>
      <c r="O3145" s="24">
        <f>IF(A3145&lt;&gt;"عهدة","",SUMIFS($G$8:$G$5007,$B$8:$B$5007,B3145,$A$8:$A$5007,"مصروف",$I$8:$I$5007,"&lt;&gt;مرفوض"))</f>
        <v/>
      </c>
      <c r="P3145" s="25">
        <f>IF(A3145&lt;&gt;"عهدة","",N(F3145)-O3145)</f>
        <v/>
      </c>
      <c r="Q3145" s="26">
        <f>IF(A3145="","",IF(A3145="عهدة",IF(N(F3145)=0,"⚠ أدخل قيمة العهدة",IF(P3145&lt;0,"⛔ عجز / زيادة مصروفات "&amp;TEXT(-P3145,"#,##0"),IF(COUNTIFS($B$8:$B$5007,B3145,$A$8:$A$5007,"مصروف",$I$8:$I$5007,"&lt;&gt;مرفوض",$K$8:$K$5007,"&lt;&gt;نعم")&gt;0,"⚠ "&amp;COUNTIFS($B$8:$B$5007,B3145,$A$8:$A$5007,"مصروف",$I$8:$I$5007,"&lt;&gt;مرفوض",$K$8:$K$5007,"&lt;&gt;نعم")&amp;" مصروف غير مسوى",IF(L3145="تمت التسوية",IF(P3145=0,"✔ متوازنة وتمت التسوية","✔ تمت التسوية – متبقي "&amp;TEXT(P3145,"#,##0")),IF(P3145&gt;0,"متبقي "&amp;TEXT(P3145,"#,##0"),"✔ متوازنة"))))),IF(R3145=0,"⚠ أضف سطر عهدة أولًا",IF(OR(C3145="",N(G3145)=0),"⚠ أكمل التاريخ والقيمة",IF(S3145="","⚠ التاريخ خارج السنة المالية",IF(H3145="","⚠ اختر بند الموازنة",IF(I3145="مرفوض","✖ مرفوض من المدير",IF(I3145&lt;&gt;"موافق","⏳ بانتظار موافقة المدير",IF(K3145&lt;&gt;"نعم","⚠ غير مسوى مع الحسابات","✔ معتمد ومسوى")))))))))</f>
        <v/>
      </c>
      <c r="R3145">
        <f>N(R3144)+IF(A3145="عهدة",1,0)</f>
        <v/>
      </c>
      <c r="S3145">
        <f>IF(C3145="","",IF(AND(C3145&gt;=DATE(2026,9,1),C3145&lt;=DATE(2027,8,31)),(YEAR(C3145)-2026)*12+MONTH(C3145)-8,""))</f>
        <v/>
      </c>
      <c r="T3145">
        <f>IF(AND(A3145="مصروف",R3145&gt;0,I3145="موافق",S3145&lt;&gt;"",H3145&lt;&gt;""),N(G3145),0)</f>
        <v/>
      </c>
    </row>
    <row r="3146">
      <c r="A3146" s="19" t="n"/>
      <c r="B3146" s="20">
        <f>IF(A3146="","",IF(R3146=0,"⚠ أضف سطر عهدة أولًا","DMT-"&amp;TEXT(R3146,"000")))</f>
        <v/>
      </c>
      <c r="C3146" s="21" t="n"/>
      <c r="D3146" s="20">
        <f>IF(C3146="","",IF(S3146="","خارج السنة المالية",INDEX(القوائم!$D$2:$D$13,S3146)))</f>
        <v/>
      </c>
      <c r="E3146" s="22" t="n"/>
      <c r="F3146" s="23" t="n"/>
      <c r="G3146" s="23" t="n"/>
      <c r="H3146" s="22" t="n"/>
      <c r="I3146" s="19" t="n"/>
      <c r="J3146" s="21" t="n"/>
      <c r="K3146" s="19" t="n"/>
      <c r="L3146" s="19" t="n"/>
      <c r="M3146" s="21" t="n"/>
      <c r="N3146" s="22" t="n"/>
      <c r="O3146" s="24">
        <f>IF(A3146&lt;&gt;"عهدة","",SUMIFS($G$8:$G$5007,$B$8:$B$5007,B3146,$A$8:$A$5007,"مصروف",$I$8:$I$5007,"&lt;&gt;مرفوض"))</f>
        <v/>
      </c>
      <c r="P3146" s="25">
        <f>IF(A3146&lt;&gt;"عهدة","",N(F3146)-O3146)</f>
        <v/>
      </c>
      <c r="Q3146" s="26">
        <f>IF(A3146="","",IF(A3146="عهدة",IF(N(F3146)=0,"⚠ أدخل قيمة العهدة",IF(P3146&lt;0,"⛔ عجز / زيادة مصروفات "&amp;TEXT(-P3146,"#,##0"),IF(COUNTIFS($B$8:$B$5007,B3146,$A$8:$A$5007,"مصروف",$I$8:$I$5007,"&lt;&gt;مرفوض",$K$8:$K$5007,"&lt;&gt;نعم")&gt;0,"⚠ "&amp;COUNTIFS($B$8:$B$5007,B3146,$A$8:$A$5007,"مصروف",$I$8:$I$5007,"&lt;&gt;مرفوض",$K$8:$K$5007,"&lt;&gt;نعم")&amp;" مصروف غير مسوى",IF(L3146="تمت التسوية",IF(P3146=0,"✔ متوازنة وتمت التسوية","✔ تمت التسوية – متبقي "&amp;TEXT(P3146,"#,##0")),IF(P3146&gt;0,"متبقي "&amp;TEXT(P3146,"#,##0"),"✔ متوازنة"))))),IF(R3146=0,"⚠ أضف سطر عهدة أولًا",IF(OR(C3146="",N(G3146)=0),"⚠ أكمل التاريخ والقيمة",IF(S3146="","⚠ التاريخ خارج السنة المالية",IF(H3146="","⚠ اختر بند الموازنة",IF(I3146="مرفوض","✖ مرفوض من المدير",IF(I3146&lt;&gt;"موافق","⏳ بانتظار موافقة المدير",IF(K3146&lt;&gt;"نعم","⚠ غير مسوى مع الحسابات","✔ معتمد ومسوى")))))))))</f>
        <v/>
      </c>
      <c r="R3146">
        <f>N(R3145)+IF(A3146="عهدة",1,0)</f>
        <v/>
      </c>
      <c r="S3146">
        <f>IF(C3146="","",IF(AND(C3146&gt;=DATE(2026,9,1),C3146&lt;=DATE(2027,8,31)),(YEAR(C3146)-2026)*12+MONTH(C3146)-8,""))</f>
        <v/>
      </c>
      <c r="T3146">
        <f>IF(AND(A3146="مصروف",R3146&gt;0,I3146="موافق",S3146&lt;&gt;"",H3146&lt;&gt;""),N(G3146),0)</f>
        <v/>
      </c>
    </row>
    <row r="3147">
      <c r="A3147" s="19" t="n"/>
      <c r="B3147" s="20">
        <f>IF(A3147="","",IF(R3147=0,"⚠ أضف سطر عهدة أولًا","DMT-"&amp;TEXT(R3147,"000")))</f>
        <v/>
      </c>
      <c r="C3147" s="21" t="n"/>
      <c r="D3147" s="20">
        <f>IF(C3147="","",IF(S3147="","خارج السنة المالية",INDEX(القوائم!$D$2:$D$13,S3147)))</f>
        <v/>
      </c>
      <c r="E3147" s="22" t="n"/>
      <c r="F3147" s="23" t="n"/>
      <c r="G3147" s="23" t="n"/>
      <c r="H3147" s="22" t="n"/>
      <c r="I3147" s="19" t="n"/>
      <c r="J3147" s="21" t="n"/>
      <c r="K3147" s="19" t="n"/>
      <c r="L3147" s="19" t="n"/>
      <c r="M3147" s="21" t="n"/>
      <c r="N3147" s="22" t="n"/>
      <c r="O3147" s="24">
        <f>IF(A3147&lt;&gt;"عهدة","",SUMIFS($G$8:$G$5007,$B$8:$B$5007,B3147,$A$8:$A$5007,"مصروف",$I$8:$I$5007,"&lt;&gt;مرفوض"))</f>
        <v/>
      </c>
      <c r="P3147" s="25">
        <f>IF(A3147&lt;&gt;"عهدة","",N(F3147)-O3147)</f>
        <v/>
      </c>
      <c r="Q3147" s="26">
        <f>IF(A3147="","",IF(A3147="عهدة",IF(N(F3147)=0,"⚠ أدخل قيمة العهدة",IF(P3147&lt;0,"⛔ عجز / زيادة مصروفات "&amp;TEXT(-P3147,"#,##0"),IF(COUNTIFS($B$8:$B$5007,B3147,$A$8:$A$5007,"مصروف",$I$8:$I$5007,"&lt;&gt;مرفوض",$K$8:$K$5007,"&lt;&gt;نعم")&gt;0,"⚠ "&amp;COUNTIFS($B$8:$B$5007,B3147,$A$8:$A$5007,"مصروف",$I$8:$I$5007,"&lt;&gt;مرفوض",$K$8:$K$5007,"&lt;&gt;نعم")&amp;" مصروف غير مسوى",IF(L3147="تمت التسوية",IF(P3147=0,"✔ متوازنة وتمت التسوية","✔ تمت التسوية – متبقي "&amp;TEXT(P3147,"#,##0")),IF(P3147&gt;0,"متبقي "&amp;TEXT(P3147,"#,##0"),"✔ متوازنة"))))),IF(R3147=0,"⚠ أضف سطر عهدة أولًا",IF(OR(C3147="",N(G3147)=0),"⚠ أكمل التاريخ والقيمة",IF(S3147="","⚠ التاريخ خارج السنة المالية",IF(H3147="","⚠ اختر بند الموازنة",IF(I3147="مرفوض","✖ مرفوض من المدير",IF(I3147&lt;&gt;"موافق","⏳ بانتظار موافقة المدير",IF(K3147&lt;&gt;"نعم","⚠ غير مسوى مع الحسابات","✔ معتمد ومسوى")))))))))</f>
        <v/>
      </c>
      <c r="R3147">
        <f>N(R3146)+IF(A3147="عهدة",1,0)</f>
        <v/>
      </c>
      <c r="S3147">
        <f>IF(C3147="","",IF(AND(C3147&gt;=DATE(2026,9,1),C3147&lt;=DATE(2027,8,31)),(YEAR(C3147)-2026)*12+MONTH(C3147)-8,""))</f>
        <v/>
      </c>
      <c r="T3147">
        <f>IF(AND(A3147="مصروف",R3147&gt;0,I3147="موافق",S3147&lt;&gt;"",H3147&lt;&gt;""),N(G3147),0)</f>
        <v/>
      </c>
    </row>
    <row r="3148">
      <c r="A3148" s="19" t="n"/>
      <c r="B3148" s="20">
        <f>IF(A3148="","",IF(R3148=0,"⚠ أضف سطر عهدة أولًا","DMT-"&amp;TEXT(R3148,"000")))</f>
        <v/>
      </c>
      <c r="C3148" s="21" t="n"/>
      <c r="D3148" s="20">
        <f>IF(C3148="","",IF(S3148="","خارج السنة المالية",INDEX(القوائم!$D$2:$D$13,S3148)))</f>
        <v/>
      </c>
      <c r="E3148" s="22" t="n"/>
      <c r="F3148" s="23" t="n"/>
      <c r="G3148" s="23" t="n"/>
      <c r="H3148" s="22" t="n"/>
      <c r="I3148" s="19" t="n"/>
      <c r="J3148" s="21" t="n"/>
      <c r="K3148" s="19" t="n"/>
      <c r="L3148" s="19" t="n"/>
      <c r="M3148" s="21" t="n"/>
      <c r="N3148" s="22" t="n"/>
      <c r="O3148" s="24">
        <f>IF(A3148&lt;&gt;"عهدة","",SUMIFS($G$8:$G$5007,$B$8:$B$5007,B3148,$A$8:$A$5007,"مصروف",$I$8:$I$5007,"&lt;&gt;مرفوض"))</f>
        <v/>
      </c>
      <c r="P3148" s="25">
        <f>IF(A3148&lt;&gt;"عهدة","",N(F3148)-O3148)</f>
        <v/>
      </c>
      <c r="Q3148" s="26">
        <f>IF(A3148="","",IF(A3148="عهدة",IF(N(F3148)=0,"⚠ أدخل قيمة العهدة",IF(P3148&lt;0,"⛔ عجز / زيادة مصروفات "&amp;TEXT(-P3148,"#,##0"),IF(COUNTIFS($B$8:$B$5007,B3148,$A$8:$A$5007,"مصروف",$I$8:$I$5007,"&lt;&gt;مرفوض",$K$8:$K$5007,"&lt;&gt;نعم")&gt;0,"⚠ "&amp;COUNTIFS($B$8:$B$5007,B3148,$A$8:$A$5007,"مصروف",$I$8:$I$5007,"&lt;&gt;مرفوض",$K$8:$K$5007,"&lt;&gt;نعم")&amp;" مصروف غير مسوى",IF(L3148="تمت التسوية",IF(P3148=0,"✔ متوازنة وتمت التسوية","✔ تمت التسوية – متبقي "&amp;TEXT(P3148,"#,##0")),IF(P3148&gt;0,"متبقي "&amp;TEXT(P3148,"#,##0"),"✔ متوازنة"))))),IF(R3148=0,"⚠ أضف سطر عهدة أولًا",IF(OR(C3148="",N(G3148)=0),"⚠ أكمل التاريخ والقيمة",IF(S3148="","⚠ التاريخ خارج السنة المالية",IF(H3148="","⚠ اختر بند الموازنة",IF(I3148="مرفوض","✖ مرفوض من المدير",IF(I3148&lt;&gt;"موافق","⏳ بانتظار موافقة المدير",IF(K3148&lt;&gt;"نعم","⚠ غير مسوى مع الحسابات","✔ معتمد ومسوى")))))))))</f>
        <v/>
      </c>
      <c r="R3148">
        <f>N(R3147)+IF(A3148="عهدة",1,0)</f>
        <v/>
      </c>
      <c r="S3148">
        <f>IF(C3148="","",IF(AND(C3148&gt;=DATE(2026,9,1),C3148&lt;=DATE(2027,8,31)),(YEAR(C3148)-2026)*12+MONTH(C3148)-8,""))</f>
        <v/>
      </c>
      <c r="T3148">
        <f>IF(AND(A3148="مصروف",R3148&gt;0,I3148="موافق",S3148&lt;&gt;"",H3148&lt;&gt;""),N(G3148),0)</f>
        <v/>
      </c>
    </row>
    <row r="3149">
      <c r="A3149" s="19" t="n"/>
      <c r="B3149" s="20">
        <f>IF(A3149="","",IF(R3149=0,"⚠ أضف سطر عهدة أولًا","DMT-"&amp;TEXT(R3149,"000")))</f>
        <v/>
      </c>
      <c r="C3149" s="21" t="n"/>
      <c r="D3149" s="20">
        <f>IF(C3149="","",IF(S3149="","خارج السنة المالية",INDEX(القوائم!$D$2:$D$13,S3149)))</f>
        <v/>
      </c>
      <c r="E3149" s="22" t="n"/>
      <c r="F3149" s="23" t="n"/>
      <c r="G3149" s="23" t="n"/>
      <c r="H3149" s="22" t="n"/>
      <c r="I3149" s="19" t="n"/>
      <c r="J3149" s="21" t="n"/>
      <c r="K3149" s="19" t="n"/>
      <c r="L3149" s="19" t="n"/>
      <c r="M3149" s="21" t="n"/>
      <c r="N3149" s="22" t="n"/>
      <c r="O3149" s="24">
        <f>IF(A3149&lt;&gt;"عهدة","",SUMIFS($G$8:$G$5007,$B$8:$B$5007,B3149,$A$8:$A$5007,"مصروف",$I$8:$I$5007,"&lt;&gt;مرفوض"))</f>
        <v/>
      </c>
      <c r="P3149" s="25">
        <f>IF(A3149&lt;&gt;"عهدة","",N(F3149)-O3149)</f>
        <v/>
      </c>
      <c r="Q3149" s="26">
        <f>IF(A3149="","",IF(A3149="عهدة",IF(N(F3149)=0,"⚠ أدخل قيمة العهدة",IF(P3149&lt;0,"⛔ عجز / زيادة مصروفات "&amp;TEXT(-P3149,"#,##0"),IF(COUNTIFS($B$8:$B$5007,B3149,$A$8:$A$5007,"مصروف",$I$8:$I$5007,"&lt;&gt;مرفوض",$K$8:$K$5007,"&lt;&gt;نعم")&gt;0,"⚠ "&amp;COUNTIFS($B$8:$B$5007,B3149,$A$8:$A$5007,"مصروف",$I$8:$I$5007,"&lt;&gt;مرفوض",$K$8:$K$5007,"&lt;&gt;نعم")&amp;" مصروف غير مسوى",IF(L3149="تمت التسوية",IF(P3149=0,"✔ متوازنة وتمت التسوية","✔ تمت التسوية – متبقي "&amp;TEXT(P3149,"#,##0")),IF(P3149&gt;0,"متبقي "&amp;TEXT(P3149,"#,##0"),"✔ متوازنة"))))),IF(R3149=0,"⚠ أضف سطر عهدة أولًا",IF(OR(C3149="",N(G3149)=0),"⚠ أكمل التاريخ والقيمة",IF(S3149="","⚠ التاريخ خارج السنة المالية",IF(H3149="","⚠ اختر بند الموازنة",IF(I3149="مرفوض","✖ مرفوض من المدير",IF(I3149&lt;&gt;"موافق","⏳ بانتظار موافقة المدير",IF(K3149&lt;&gt;"نعم","⚠ غير مسوى مع الحسابات","✔ معتمد ومسوى")))))))))</f>
        <v/>
      </c>
      <c r="R3149">
        <f>N(R3148)+IF(A3149="عهدة",1,0)</f>
        <v/>
      </c>
      <c r="S3149">
        <f>IF(C3149="","",IF(AND(C3149&gt;=DATE(2026,9,1),C3149&lt;=DATE(2027,8,31)),(YEAR(C3149)-2026)*12+MONTH(C3149)-8,""))</f>
        <v/>
      </c>
      <c r="T3149">
        <f>IF(AND(A3149="مصروف",R3149&gt;0,I3149="موافق",S3149&lt;&gt;"",H3149&lt;&gt;""),N(G3149),0)</f>
        <v/>
      </c>
    </row>
    <row r="3150">
      <c r="A3150" s="19" t="n"/>
      <c r="B3150" s="20">
        <f>IF(A3150="","",IF(R3150=0,"⚠ أضف سطر عهدة أولًا","DMT-"&amp;TEXT(R3150,"000")))</f>
        <v/>
      </c>
      <c r="C3150" s="21" t="n"/>
      <c r="D3150" s="20">
        <f>IF(C3150="","",IF(S3150="","خارج السنة المالية",INDEX(القوائم!$D$2:$D$13,S3150)))</f>
        <v/>
      </c>
      <c r="E3150" s="22" t="n"/>
      <c r="F3150" s="23" t="n"/>
      <c r="G3150" s="23" t="n"/>
      <c r="H3150" s="22" t="n"/>
      <c r="I3150" s="19" t="n"/>
      <c r="J3150" s="21" t="n"/>
      <c r="K3150" s="19" t="n"/>
      <c r="L3150" s="19" t="n"/>
      <c r="M3150" s="21" t="n"/>
      <c r="N3150" s="22" t="n"/>
      <c r="O3150" s="24">
        <f>IF(A3150&lt;&gt;"عهدة","",SUMIFS($G$8:$G$5007,$B$8:$B$5007,B3150,$A$8:$A$5007,"مصروف",$I$8:$I$5007,"&lt;&gt;مرفوض"))</f>
        <v/>
      </c>
      <c r="P3150" s="25">
        <f>IF(A3150&lt;&gt;"عهدة","",N(F3150)-O3150)</f>
        <v/>
      </c>
      <c r="Q3150" s="26">
        <f>IF(A3150="","",IF(A3150="عهدة",IF(N(F3150)=0,"⚠ أدخل قيمة العهدة",IF(P3150&lt;0,"⛔ عجز / زيادة مصروفات "&amp;TEXT(-P3150,"#,##0"),IF(COUNTIFS($B$8:$B$5007,B3150,$A$8:$A$5007,"مصروف",$I$8:$I$5007,"&lt;&gt;مرفوض",$K$8:$K$5007,"&lt;&gt;نعم")&gt;0,"⚠ "&amp;COUNTIFS($B$8:$B$5007,B3150,$A$8:$A$5007,"مصروف",$I$8:$I$5007,"&lt;&gt;مرفوض",$K$8:$K$5007,"&lt;&gt;نعم")&amp;" مصروف غير مسوى",IF(L3150="تمت التسوية",IF(P3150=0,"✔ متوازنة وتمت التسوية","✔ تمت التسوية – متبقي "&amp;TEXT(P3150,"#,##0")),IF(P3150&gt;0,"متبقي "&amp;TEXT(P3150,"#,##0"),"✔ متوازنة"))))),IF(R3150=0,"⚠ أضف سطر عهدة أولًا",IF(OR(C3150="",N(G3150)=0),"⚠ أكمل التاريخ والقيمة",IF(S3150="","⚠ التاريخ خارج السنة المالية",IF(H3150="","⚠ اختر بند الموازنة",IF(I3150="مرفوض","✖ مرفوض من المدير",IF(I3150&lt;&gt;"موافق","⏳ بانتظار موافقة المدير",IF(K3150&lt;&gt;"نعم","⚠ غير مسوى مع الحسابات","✔ معتمد ومسوى")))))))))</f>
        <v/>
      </c>
      <c r="R3150">
        <f>N(R3149)+IF(A3150="عهدة",1,0)</f>
        <v/>
      </c>
      <c r="S3150">
        <f>IF(C3150="","",IF(AND(C3150&gt;=DATE(2026,9,1),C3150&lt;=DATE(2027,8,31)),(YEAR(C3150)-2026)*12+MONTH(C3150)-8,""))</f>
        <v/>
      </c>
      <c r="T3150">
        <f>IF(AND(A3150="مصروف",R3150&gt;0,I3150="موافق",S3150&lt;&gt;"",H3150&lt;&gt;""),N(G3150),0)</f>
        <v/>
      </c>
    </row>
    <row r="3151">
      <c r="A3151" s="19" t="n"/>
      <c r="B3151" s="20">
        <f>IF(A3151="","",IF(R3151=0,"⚠ أضف سطر عهدة أولًا","DMT-"&amp;TEXT(R3151,"000")))</f>
        <v/>
      </c>
      <c r="C3151" s="21" t="n"/>
      <c r="D3151" s="20">
        <f>IF(C3151="","",IF(S3151="","خارج السنة المالية",INDEX(القوائم!$D$2:$D$13,S3151)))</f>
        <v/>
      </c>
      <c r="E3151" s="22" t="n"/>
      <c r="F3151" s="23" t="n"/>
      <c r="G3151" s="23" t="n"/>
      <c r="H3151" s="22" t="n"/>
      <c r="I3151" s="19" t="n"/>
      <c r="J3151" s="21" t="n"/>
      <c r="K3151" s="19" t="n"/>
      <c r="L3151" s="19" t="n"/>
      <c r="M3151" s="21" t="n"/>
      <c r="N3151" s="22" t="n"/>
      <c r="O3151" s="24">
        <f>IF(A3151&lt;&gt;"عهدة","",SUMIFS($G$8:$G$5007,$B$8:$B$5007,B3151,$A$8:$A$5007,"مصروف",$I$8:$I$5007,"&lt;&gt;مرفوض"))</f>
        <v/>
      </c>
      <c r="P3151" s="25">
        <f>IF(A3151&lt;&gt;"عهدة","",N(F3151)-O3151)</f>
        <v/>
      </c>
      <c r="Q3151" s="26">
        <f>IF(A3151="","",IF(A3151="عهدة",IF(N(F3151)=0,"⚠ أدخل قيمة العهدة",IF(P3151&lt;0,"⛔ عجز / زيادة مصروفات "&amp;TEXT(-P3151,"#,##0"),IF(COUNTIFS($B$8:$B$5007,B3151,$A$8:$A$5007,"مصروف",$I$8:$I$5007,"&lt;&gt;مرفوض",$K$8:$K$5007,"&lt;&gt;نعم")&gt;0,"⚠ "&amp;COUNTIFS($B$8:$B$5007,B3151,$A$8:$A$5007,"مصروف",$I$8:$I$5007,"&lt;&gt;مرفوض",$K$8:$K$5007,"&lt;&gt;نعم")&amp;" مصروف غير مسوى",IF(L3151="تمت التسوية",IF(P3151=0,"✔ متوازنة وتمت التسوية","✔ تمت التسوية – متبقي "&amp;TEXT(P3151,"#,##0")),IF(P3151&gt;0,"متبقي "&amp;TEXT(P3151,"#,##0"),"✔ متوازنة"))))),IF(R3151=0,"⚠ أضف سطر عهدة أولًا",IF(OR(C3151="",N(G3151)=0),"⚠ أكمل التاريخ والقيمة",IF(S3151="","⚠ التاريخ خارج السنة المالية",IF(H3151="","⚠ اختر بند الموازنة",IF(I3151="مرفوض","✖ مرفوض من المدير",IF(I3151&lt;&gt;"موافق","⏳ بانتظار موافقة المدير",IF(K3151&lt;&gt;"نعم","⚠ غير مسوى مع الحسابات","✔ معتمد ومسوى")))))))))</f>
        <v/>
      </c>
      <c r="R3151">
        <f>N(R3150)+IF(A3151="عهدة",1,0)</f>
        <v/>
      </c>
      <c r="S3151">
        <f>IF(C3151="","",IF(AND(C3151&gt;=DATE(2026,9,1),C3151&lt;=DATE(2027,8,31)),(YEAR(C3151)-2026)*12+MONTH(C3151)-8,""))</f>
        <v/>
      </c>
      <c r="T3151">
        <f>IF(AND(A3151="مصروف",R3151&gt;0,I3151="موافق",S3151&lt;&gt;"",H3151&lt;&gt;""),N(G3151),0)</f>
        <v/>
      </c>
    </row>
    <row r="3152">
      <c r="A3152" s="19" t="n"/>
      <c r="B3152" s="20">
        <f>IF(A3152="","",IF(R3152=0,"⚠ أضف سطر عهدة أولًا","DMT-"&amp;TEXT(R3152,"000")))</f>
        <v/>
      </c>
      <c r="C3152" s="21" t="n"/>
      <c r="D3152" s="20">
        <f>IF(C3152="","",IF(S3152="","خارج السنة المالية",INDEX(القوائم!$D$2:$D$13,S3152)))</f>
        <v/>
      </c>
      <c r="E3152" s="22" t="n"/>
      <c r="F3152" s="23" t="n"/>
      <c r="G3152" s="23" t="n"/>
      <c r="H3152" s="22" t="n"/>
      <c r="I3152" s="19" t="n"/>
      <c r="J3152" s="21" t="n"/>
      <c r="K3152" s="19" t="n"/>
      <c r="L3152" s="19" t="n"/>
      <c r="M3152" s="21" t="n"/>
      <c r="N3152" s="22" t="n"/>
      <c r="O3152" s="24">
        <f>IF(A3152&lt;&gt;"عهدة","",SUMIFS($G$8:$G$5007,$B$8:$B$5007,B3152,$A$8:$A$5007,"مصروف",$I$8:$I$5007,"&lt;&gt;مرفوض"))</f>
        <v/>
      </c>
      <c r="P3152" s="25">
        <f>IF(A3152&lt;&gt;"عهدة","",N(F3152)-O3152)</f>
        <v/>
      </c>
      <c r="Q3152" s="26">
        <f>IF(A3152="","",IF(A3152="عهدة",IF(N(F3152)=0,"⚠ أدخل قيمة العهدة",IF(P3152&lt;0,"⛔ عجز / زيادة مصروفات "&amp;TEXT(-P3152,"#,##0"),IF(COUNTIFS($B$8:$B$5007,B3152,$A$8:$A$5007,"مصروف",$I$8:$I$5007,"&lt;&gt;مرفوض",$K$8:$K$5007,"&lt;&gt;نعم")&gt;0,"⚠ "&amp;COUNTIFS($B$8:$B$5007,B3152,$A$8:$A$5007,"مصروف",$I$8:$I$5007,"&lt;&gt;مرفوض",$K$8:$K$5007,"&lt;&gt;نعم")&amp;" مصروف غير مسوى",IF(L3152="تمت التسوية",IF(P3152=0,"✔ متوازنة وتمت التسوية","✔ تمت التسوية – متبقي "&amp;TEXT(P3152,"#,##0")),IF(P3152&gt;0,"متبقي "&amp;TEXT(P3152,"#,##0"),"✔ متوازنة"))))),IF(R3152=0,"⚠ أضف سطر عهدة أولًا",IF(OR(C3152="",N(G3152)=0),"⚠ أكمل التاريخ والقيمة",IF(S3152="","⚠ التاريخ خارج السنة المالية",IF(H3152="","⚠ اختر بند الموازنة",IF(I3152="مرفوض","✖ مرفوض من المدير",IF(I3152&lt;&gt;"موافق","⏳ بانتظار موافقة المدير",IF(K3152&lt;&gt;"نعم","⚠ غير مسوى مع الحسابات","✔ معتمد ومسوى")))))))))</f>
        <v/>
      </c>
      <c r="R3152">
        <f>N(R3151)+IF(A3152="عهدة",1,0)</f>
        <v/>
      </c>
      <c r="S3152">
        <f>IF(C3152="","",IF(AND(C3152&gt;=DATE(2026,9,1),C3152&lt;=DATE(2027,8,31)),(YEAR(C3152)-2026)*12+MONTH(C3152)-8,""))</f>
        <v/>
      </c>
      <c r="T3152">
        <f>IF(AND(A3152="مصروف",R3152&gt;0,I3152="موافق",S3152&lt;&gt;"",H3152&lt;&gt;""),N(G3152),0)</f>
        <v/>
      </c>
    </row>
    <row r="3153">
      <c r="A3153" s="19" t="n"/>
      <c r="B3153" s="20">
        <f>IF(A3153="","",IF(R3153=0,"⚠ أضف سطر عهدة أولًا","DMT-"&amp;TEXT(R3153,"000")))</f>
        <v/>
      </c>
      <c r="C3153" s="21" t="n"/>
      <c r="D3153" s="20">
        <f>IF(C3153="","",IF(S3153="","خارج السنة المالية",INDEX(القوائم!$D$2:$D$13,S3153)))</f>
        <v/>
      </c>
      <c r="E3153" s="22" t="n"/>
      <c r="F3153" s="23" t="n"/>
      <c r="G3153" s="23" t="n"/>
      <c r="H3153" s="22" t="n"/>
      <c r="I3153" s="19" t="n"/>
      <c r="J3153" s="21" t="n"/>
      <c r="K3153" s="19" t="n"/>
      <c r="L3153" s="19" t="n"/>
      <c r="M3153" s="21" t="n"/>
      <c r="N3153" s="22" t="n"/>
      <c r="O3153" s="24">
        <f>IF(A3153&lt;&gt;"عهدة","",SUMIFS($G$8:$G$5007,$B$8:$B$5007,B3153,$A$8:$A$5007,"مصروف",$I$8:$I$5007,"&lt;&gt;مرفوض"))</f>
        <v/>
      </c>
      <c r="P3153" s="25">
        <f>IF(A3153&lt;&gt;"عهدة","",N(F3153)-O3153)</f>
        <v/>
      </c>
      <c r="Q3153" s="26">
        <f>IF(A3153="","",IF(A3153="عهدة",IF(N(F3153)=0,"⚠ أدخل قيمة العهدة",IF(P3153&lt;0,"⛔ عجز / زيادة مصروفات "&amp;TEXT(-P3153,"#,##0"),IF(COUNTIFS($B$8:$B$5007,B3153,$A$8:$A$5007,"مصروف",$I$8:$I$5007,"&lt;&gt;مرفوض",$K$8:$K$5007,"&lt;&gt;نعم")&gt;0,"⚠ "&amp;COUNTIFS($B$8:$B$5007,B3153,$A$8:$A$5007,"مصروف",$I$8:$I$5007,"&lt;&gt;مرفوض",$K$8:$K$5007,"&lt;&gt;نعم")&amp;" مصروف غير مسوى",IF(L3153="تمت التسوية",IF(P3153=0,"✔ متوازنة وتمت التسوية","✔ تمت التسوية – متبقي "&amp;TEXT(P3153,"#,##0")),IF(P3153&gt;0,"متبقي "&amp;TEXT(P3153,"#,##0"),"✔ متوازنة"))))),IF(R3153=0,"⚠ أضف سطر عهدة أولًا",IF(OR(C3153="",N(G3153)=0),"⚠ أكمل التاريخ والقيمة",IF(S3153="","⚠ التاريخ خارج السنة المالية",IF(H3153="","⚠ اختر بند الموازنة",IF(I3153="مرفوض","✖ مرفوض من المدير",IF(I3153&lt;&gt;"موافق","⏳ بانتظار موافقة المدير",IF(K3153&lt;&gt;"نعم","⚠ غير مسوى مع الحسابات","✔ معتمد ومسوى")))))))))</f>
        <v/>
      </c>
      <c r="R3153">
        <f>N(R3152)+IF(A3153="عهدة",1,0)</f>
        <v/>
      </c>
      <c r="S3153">
        <f>IF(C3153="","",IF(AND(C3153&gt;=DATE(2026,9,1),C3153&lt;=DATE(2027,8,31)),(YEAR(C3153)-2026)*12+MONTH(C3153)-8,""))</f>
        <v/>
      </c>
      <c r="T3153">
        <f>IF(AND(A3153="مصروف",R3153&gt;0,I3153="موافق",S3153&lt;&gt;"",H3153&lt;&gt;""),N(G3153),0)</f>
        <v/>
      </c>
    </row>
    <row r="3154">
      <c r="A3154" s="19" t="n"/>
      <c r="B3154" s="20">
        <f>IF(A3154="","",IF(R3154=0,"⚠ أضف سطر عهدة أولًا","DMT-"&amp;TEXT(R3154,"000")))</f>
        <v/>
      </c>
      <c r="C3154" s="21" t="n"/>
      <c r="D3154" s="20">
        <f>IF(C3154="","",IF(S3154="","خارج السنة المالية",INDEX(القوائم!$D$2:$D$13,S3154)))</f>
        <v/>
      </c>
      <c r="E3154" s="22" t="n"/>
      <c r="F3154" s="23" t="n"/>
      <c r="G3154" s="23" t="n"/>
      <c r="H3154" s="22" t="n"/>
      <c r="I3154" s="19" t="n"/>
      <c r="J3154" s="21" t="n"/>
      <c r="K3154" s="19" t="n"/>
      <c r="L3154" s="19" t="n"/>
      <c r="M3154" s="21" t="n"/>
      <c r="N3154" s="22" t="n"/>
      <c r="O3154" s="24">
        <f>IF(A3154&lt;&gt;"عهدة","",SUMIFS($G$8:$G$5007,$B$8:$B$5007,B3154,$A$8:$A$5007,"مصروف",$I$8:$I$5007,"&lt;&gt;مرفوض"))</f>
        <v/>
      </c>
      <c r="P3154" s="25">
        <f>IF(A3154&lt;&gt;"عهدة","",N(F3154)-O3154)</f>
        <v/>
      </c>
      <c r="Q3154" s="26">
        <f>IF(A3154="","",IF(A3154="عهدة",IF(N(F3154)=0,"⚠ أدخل قيمة العهدة",IF(P3154&lt;0,"⛔ عجز / زيادة مصروفات "&amp;TEXT(-P3154,"#,##0"),IF(COUNTIFS($B$8:$B$5007,B3154,$A$8:$A$5007,"مصروف",$I$8:$I$5007,"&lt;&gt;مرفوض",$K$8:$K$5007,"&lt;&gt;نعم")&gt;0,"⚠ "&amp;COUNTIFS($B$8:$B$5007,B3154,$A$8:$A$5007,"مصروف",$I$8:$I$5007,"&lt;&gt;مرفوض",$K$8:$K$5007,"&lt;&gt;نعم")&amp;" مصروف غير مسوى",IF(L3154="تمت التسوية",IF(P3154=0,"✔ متوازنة وتمت التسوية","✔ تمت التسوية – متبقي "&amp;TEXT(P3154,"#,##0")),IF(P3154&gt;0,"متبقي "&amp;TEXT(P3154,"#,##0"),"✔ متوازنة"))))),IF(R3154=0,"⚠ أضف سطر عهدة أولًا",IF(OR(C3154="",N(G3154)=0),"⚠ أكمل التاريخ والقيمة",IF(S3154="","⚠ التاريخ خارج السنة المالية",IF(H3154="","⚠ اختر بند الموازنة",IF(I3154="مرفوض","✖ مرفوض من المدير",IF(I3154&lt;&gt;"موافق","⏳ بانتظار موافقة المدير",IF(K3154&lt;&gt;"نعم","⚠ غير مسوى مع الحسابات","✔ معتمد ومسوى")))))))))</f>
        <v/>
      </c>
      <c r="R3154">
        <f>N(R3153)+IF(A3154="عهدة",1,0)</f>
        <v/>
      </c>
      <c r="S3154">
        <f>IF(C3154="","",IF(AND(C3154&gt;=DATE(2026,9,1),C3154&lt;=DATE(2027,8,31)),(YEAR(C3154)-2026)*12+MONTH(C3154)-8,""))</f>
        <v/>
      </c>
      <c r="T3154">
        <f>IF(AND(A3154="مصروف",R3154&gt;0,I3154="موافق",S3154&lt;&gt;"",H3154&lt;&gt;""),N(G3154),0)</f>
        <v/>
      </c>
    </row>
    <row r="3155">
      <c r="A3155" s="19" t="n"/>
      <c r="B3155" s="20">
        <f>IF(A3155="","",IF(R3155=0,"⚠ أضف سطر عهدة أولًا","DMT-"&amp;TEXT(R3155,"000")))</f>
        <v/>
      </c>
      <c r="C3155" s="21" t="n"/>
      <c r="D3155" s="20">
        <f>IF(C3155="","",IF(S3155="","خارج السنة المالية",INDEX(القوائم!$D$2:$D$13,S3155)))</f>
        <v/>
      </c>
      <c r="E3155" s="22" t="n"/>
      <c r="F3155" s="23" t="n"/>
      <c r="G3155" s="23" t="n"/>
      <c r="H3155" s="22" t="n"/>
      <c r="I3155" s="19" t="n"/>
      <c r="J3155" s="21" t="n"/>
      <c r="K3155" s="19" t="n"/>
      <c r="L3155" s="19" t="n"/>
      <c r="M3155" s="21" t="n"/>
      <c r="N3155" s="22" t="n"/>
      <c r="O3155" s="24">
        <f>IF(A3155&lt;&gt;"عهدة","",SUMIFS($G$8:$G$5007,$B$8:$B$5007,B3155,$A$8:$A$5007,"مصروف",$I$8:$I$5007,"&lt;&gt;مرفوض"))</f>
        <v/>
      </c>
      <c r="P3155" s="25">
        <f>IF(A3155&lt;&gt;"عهدة","",N(F3155)-O3155)</f>
        <v/>
      </c>
      <c r="Q3155" s="26">
        <f>IF(A3155="","",IF(A3155="عهدة",IF(N(F3155)=0,"⚠ أدخل قيمة العهدة",IF(P3155&lt;0,"⛔ عجز / زيادة مصروفات "&amp;TEXT(-P3155,"#,##0"),IF(COUNTIFS($B$8:$B$5007,B3155,$A$8:$A$5007,"مصروف",$I$8:$I$5007,"&lt;&gt;مرفوض",$K$8:$K$5007,"&lt;&gt;نعم")&gt;0,"⚠ "&amp;COUNTIFS($B$8:$B$5007,B3155,$A$8:$A$5007,"مصروف",$I$8:$I$5007,"&lt;&gt;مرفوض",$K$8:$K$5007,"&lt;&gt;نعم")&amp;" مصروف غير مسوى",IF(L3155="تمت التسوية",IF(P3155=0,"✔ متوازنة وتمت التسوية","✔ تمت التسوية – متبقي "&amp;TEXT(P3155,"#,##0")),IF(P3155&gt;0,"متبقي "&amp;TEXT(P3155,"#,##0"),"✔ متوازنة"))))),IF(R3155=0,"⚠ أضف سطر عهدة أولًا",IF(OR(C3155="",N(G3155)=0),"⚠ أكمل التاريخ والقيمة",IF(S3155="","⚠ التاريخ خارج السنة المالية",IF(H3155="","⚠ اختر بند الموازنة",IF(I3155="مرفوض","✖ مرفوض من المدير",IF(I3155&lt;&gt;"موافق","⏳ بانتظار موافقة المدير",IF(K3155&lt;&gt;"نعم","⚠ غير مسوى مع الحسابات","✔ معتمد ومسوى")))))))))</f>
        <v/>
      </c>
      <c r="R3155">
        <f>N(R3154)+IF(A3155="عهدة",1,0)</f>
        <v/>
      </c>
      <c r="S3155">
        <f>IF(C3155="","",IF(AND(C3155&gt;=DATE(2026,9,1),C3155&lt;=DATE(2027,8,31)),(YEAR(C3155)-2026)*12+MONTH(C3155)-8,""))</f>
        <v/>
      </c>
      <c r="T3155">
        <f>IF(AND(A3155="مصروف",R3155&gt;0,I3155="موافق",S3155&lt;&gt;"",H3155&lt;&gt;""),N(G3155),0)</f>
        <v/>
      </c>
    </row>
    <row r="3156">
      <c r="A3156" s="19" t="n"/>
      <c r="B3156" s="20">
        <f>IF(A3156="","",IF(R3156=0,"⚠ أضف سطر عهدة أولًا","DMT-"&amp;TEXT(R3156,"000")))</f>
        <v/>
      </c>
      <c r="C3156" s="21" t="n"/>
      <c r="D3156" s="20">
        <f>IF(C3156="","",IF(S3156="","خارج السنة المالية",INDEX(القوائم!$D$2:$D$13,S3156)))</f>
        <v/>
      </c>
      <c r="E3156" s="22" t="n"/>
      <c r="F3156" s="23" t="n"/>
      <c r="G3156" s="23" t="n"/>
      <c r="H3156" s="22" t="n"/>
      <c r="I3156" s="19" t="n"/>
      <c r="J3156" s="21" t="n"/>
      <c r="K3156" s="19" t="n"/>
      <c r="L3156" s="19" t="n"/>
      <c r="M3156" s="21" t="n"/>
      <c r="N3156" s="22" t="n"/>
      <c r="O3156" s="24">
        <f>IF(A3156&lt;&gt;"عهدة","",SUMIFS($G$8:$G$5007,$B$8:$B$5007,B3156,$A$8:$A$5007,"مصروف",$I$8:$I$5007,"&lt;&gt;مرفوض"))</f>
        <v/>
      </c>
      <c r="P3156" s="25">
        <f>IF(A3156&lt;&gt;"عهدة","",N(F3156)-O3156)</f>
        <v/>
      </c>
      <c r="Q3156" s="26">
        <f>IF(A3156="","",IF(A3156="عهدة",IF(N(F3156)=0,"⚠ أدخل قيمة العهدة",IF(P3156&lt;0,"⛔ عجز / زيادة مصروفات "&amp;TEXT(-P3156,"#,##0"),IF(COUNTIFS($B$8:$B$5007,B3156,$A$8:$A$5007,"مصروف",$I$8:$I$5007,"&lt;&gt;مرفوض",$K$8:$K$5007,"&lt;&gt;نعم")&gt;0,"⚠ "&amp;COUNTIFS($B$8:$B$5007,B3156,$A$8:$A$5007,"مصروف",$I$8:$I$5007,"&lt;&gt;مرفوض",$K$8:$K$5007,"&lt;&gt;نعم")&amp;" مصروف غير مسوى",IF(L3156="تمت التسوية",IF(P3156=0,"✔ متوازنة وتمت التسوية","✔ تمت التسوية – متبقي "&amp;TEXT(P3156,"#,##0")),IF(P3156&gt;0,"متبقي "&amp;TEXT(P3156,"#,##0"),"✔ متوازنة"))))),IF(R3156=0,"⚠ أضف سطر عهدة أولًا",IF(OR(C3156="",N(G3156)=0),"⚠ أكمل التاريخ والقيمة",IF(S3156="","⚠ التاريخ خارج السنة المالية",IF(H3156="","⚠ اختر بند الموازنة",IF(I3156="مرفوض","✖ مرفوض من المدير",IF(I3156&lt;&gt;"موافق","⏳ بانتظار موافقة المدير",IF(K3156&lt;&gt;"نعم","⚠ غير مسوى مع الحسابات","✔ معتمد ومسوى")))))))))</f>
        <v/>
      </c>
      <c r="R3156">
        <f>N(R3155)+IF(A3156="عهدة",1,0)</f>
        <v/>
      </c>
      <c r="S3156">
        <f>IF(C3156="","",IF(AND(C3156&gt;=DATE(2026,9,1),C3156&lt;=DATE(2027,8,31)),(YEAR(C3156)-2026)*12+MONTH(C3156)-8,""))</f>
        <v/>
      </c>
      <c r="T3156">
        <f>IF(AND(A3156="مصروف",R3156&gt;0,I3156="موافق",S3156&lt;&gt;"",H3156&lt;&gt;""),N(G3156),0)</f>
        <v/>
      </c>
    </row>
    <row r="3157">
      <c r="A3157" s="19" t="n"/>
      <c r="B3157" s="20">
        <f>IF(A3157="","",IF(R3157=0,"⚠ أضف سطر عهدة أولًا","DMT-"&amp;TEXT(R3157,"000")))</f>
        <v/>
      </c>
      <c r="C3157" s="21" t="n"/>
      <c r="D3157" s="20">
        <f>IF(C3157="","",IF(S3157="","خارج السنة المالية",INDEX(القوائم!$D$2:$D$13,S3157)))</f>
        <v/>
      </c>
      <c r="E3157" s="22" t="n"/>
      <c r="F3157" s="23" t="n"/>
      <c r="G3157" s="23" t="n"/>
      <c r="H3157" s="22" t="n"/>
      <c r="I3157" s="19" t="n"/>
      <c r="J3157" s="21" t="n"/>
      <c r="K3157" s="19" t="n"/>
      <c r="L3157" s="19" t="n"/>
      <c r="M3157" s="21" t="n"/>
      <c r="N3157" s="22" t="n"/>
      <c r="O3157" s="24">
        <f>IF(A3157&lt;&gt;"عهدة","",SUMIFS($G$8:$G$5007,$B$8:$B$5007,B3157,$A$8:$A$5007,"مصروف",$I$8:$I$5007,"&lt;&gt;مرفوض"))</f>
        <v/>
      </c>
      <c r="P3157" s="25">
        <f>IF(A3157&lt;&gt;"عهدة","",N(F3157)-O3157)</f>
        <v/>
      </c>
      <c r="Q3157" s="26">
        <f>IF(A3157="","",IF(A3157="عهدة",IF(N(F3157)=0,"⚠ أدخل قيمة العهدة",IF(P3157&lt;0,"⛔ عجز / زيادة مصروفات "&amp;TEXT(-P3157,"#,##0"),IF(COUNTIFS($B$8:$B$5007,B3157,$A$8:$A$5007,"مصروف",$I$8:$I$5007,"&lt;&gt;مرفوض",$K$8:$K$5007,"&lt;&gt;نعم")&gt;0,"⚠ "&amp;COUNTIFS($B$8:$B$5007,B3157,$A$8:$A$5007,"مصروف",$I$8:$I$5007,"&lt;&gt;مرفوض",$K$8:$K$5007,"&lt;&gt;نعم")&amp;" مصروف غير مسوى",IF(L3157="تمت التسوية",IF(P3157=0,"✔ متوازنة وتمت التسوية","✔ تمت التسوية – متبقي "&amp;TEXT(P3157,"#,##0")),IF(P3157&gt;0,"متبقي "&amp;TEXT(P3157,"#,##0"),"✔ متوازنة"))))),IF(R3157=0,"⚠ أضف سطر عهدة أولًا",IF(OR(C3157="",N(G3157)=0),"⚠ أكمل التاريخ والقيمة",IF(S3157="","⚠ التاريخ خارج السنة المالية",IF(H3157="","⚠ اختر بند الموازنة",IF(I3157="مرفوض","✖ مرفوض من المدير",IF(I3157&lt;&gt;"موافق","⏳ بانتظار موافقة المدير",IF(K3157&lt;&gt;"نعم","⚠ غير مسوى مع الحسابات","✔ معتمد ومسوى")))))))))</f>
        <v/>
      </c>
      <c r="R3157">
        <f>N(R3156)+IF(A3157="عهدة",1,0)</f>
        <v/>
      </c>
      <c r="S3157">
        <f>IF(C3157="","",IF(AND(C3157&gt;=DATE(2026,9,1),C3157&lt;=DATE(2027,8,31)),(YEAR(C3157)-2026)*12+MONTH(C3157)-8,""))</f>
        <v/>
      </c>
      <c r="T3157">
        <f>IF(AND(A3157="مصروف",R3157&gt;0,I3157="موافق",S3157&lt;&gt;"",H3157&lt;&gt;""),N(G3157),0)</f>
        <v/>
      </c>
    </row>
    <row r="3158">
      <c r="A3158" s="19" t="n"/>
      <c r="B3158" s="20">
        <f>IF(A3158="","",IF(R3158=0,"⚠ أضف سطر عهدة أولًا","DMT-"&amp;TEXT(R3158,"000")))</f>
        <v/>
      </c>
      <c r="C3158" s="21" t="n"/>
      <c r="D3158" s="20">
        <f>IF(C3158="","",IF(S3158="","خارج السنة المالية",INDEX(القوائم!$D$2:$D$13,S3158)))</f>
        <v/>
      </c>
      <c r="E3158" s="22" t="n"/>
      <c r="F3158" s="23" t="n"/>
      <c r="G3158" s="23" t="n"/>
      <c r="H3158" s="22" t="n"/>
      <c r="I3158" s="19" t="n"/>
      <c r="J3158" s="21" t="n"/>
      <c r="K3158" s="19" t="n"/>
      <c r="L3158" s="19" t="n"/>
      <c r="M3158" s="21" t="n"/>
      <c r="N3158" s="22" t="n"/>
      <c r="O3158" s="24">
        <f>IF(A3158&lt;&gt;"عهدة","",SUMIFS($G$8:$G$5007,$B$8:$B$5007,B3158,$A$8:$A$5007,"مصروف",$I$8:$I$5007,"&lt;&gt;مرفوض"))</f>
        <v/>
      </c>
      <c r="P3158" s="25">
        <f>IF(A3158&lt;&gt;"عهدة","",N(F3158)-O3158)</f>
        <v/>
      </c>
      <c r="Q3158" s="26">
        <f>IF(A3158="","",IF(A3158="عهدة",IF(N(F3158)=0,"⚠ أدخل قيمة العهدة",IF(P3158&lt;0,"⛔ عجز / زيادة مصروفات "&amp;TEXT(-P3158,"#,##0"),IF(COUNTIFS($B$8:$B$5007,B3158,$A$8:$A$5007,"مصروف",$I$8:$I$5007,"&lt;&gt;مرفوض",$K$8:$K$5007,"&lt;&gt;نعم")&gt;0,"⚠ "&amp;COUNTIFS($B$8:$B$5007,B3158,$A$8:$A$5007,"مصروف",$I$8:$I$5007,"&lt;&gt;مرفوض",$K$8:$K$5007,"&lt;&gt;نعم")&amp;" مصروف غير مسوى",IF(L3158="تمت التسوية",IF(P3158=0,"✔ متوازنة وتمت التسوية","✔ تمت التسوية – متبقي "&amp;TEXT(P3158,"#,##0")),IF(P3158&gt;0,"متبقي "&amp;TEXT(P3158,"#,##0"),"✔ متوازنة"))))),IF(R3158=0,"⚠ أضف سطر عهدة أولًا",IF(OR(C3158="",N(G3158)=0),"⚠ أكمل التاريخ والقيمة",IF(S3158="","⚠ التاريخ خارج السنة المالية",IF(H3158="","⚠ اختر بند الموازنة",IF(I3158="مرفوض","✖ مرفوض من المدير",IF(I3158&lt;&gt;"موافق","⏳ بانتظار موافقة المدير",IF(K3158&lt;&gt;"نعم","⚠ غير مسوى مع الحسابات","✔ معتمد ومسوى")))))))))</f>
        <v/>
      </c>
      <c r="R3158">
        <f>N(R3157)+IF(A3158="عهدة",1,0)</f>
        <v/>
      </c>
      <c r="S3158">
        <f>IF(C3158="","",IF(AND(C3158&gt;=DATE(2026,9,1),C3158&lt;=DATE(2027,8,31)),(YEAR(C3158)-2026)*12+MONTH(C3158)-8,""))</f>
        <v/>
      </c>
      <c r="T3158">
        <f>IF(AND(A3158="مصروف",R3158&gt;0,I3158="موافق",S3158&lt;&gt;"",H3158&lt;&gt;""),N(G3158),0)</f>
        <v/>
      </c>
    </row>
    <row r="3159">
      <c r="A3159" s="19" t="n"/>
      <c r="B3159" s="20">
        <f>IF(A3159="","",IF(R3159=0,"⚠ أضف سطر عهدة أولًا","DMT-"&amp;TEXT(R3159,"000")))</f>
        <v/>
      </c>
      <c r="C3159" s="21" t="n"/>
      <c r="D3159" s="20">
        <f>IF(C3159="","",IF(S3159="","خارج السنة المالية",INDEX(القوائم!$D$2:$D$13,S3159)))</f>
        <v/>
      </c>
      <c r="E3159" s="22" t="n"/>
      <c r="F3159" s="23" t="n"/>
      <c r="G3159" s="23" t="n"/>
      <c r="H3159" s="22" t="n"/>
      <c r="I3159" s="19" t="n"/>
      <c r="J3159" s="21" t="n"/>
      <c r="K3159" s="19" t="n"/>
      <c r="L3159" s="19" t="n"/>
      <c r="M3159" s="21" t="n"/>
      <c r="N3159" s="22" t="n"/>
      <c r="O3159" s="24">
        <f>IF(A3159&lt;&gt;"عهدة","",SUMIFS($G$8:$G$5007,$B$8:$B$5007,B3159,$A$8:$A$5007,"مصروف",$I$8:$I$5007,"&lt;&gt;مرفوض"))</f>
        <v/>
      </c>
      <c r="P3159" s="25">
        <f>IF(A3159&lt;&gt;"عهدة","",N(F3159)-O3159)</f>
        <v/>
      </c>
      <c r="Q3159" s="26">
        <f>IF(A3159="","",IF(A3159="عهدة",IF(N(F3159)=0,"⚠ أدخل قيمة العهدة",IF(P3159&lt;0,"⛔ عجز / زيادة مصروفات "&amp;TEXT(-P3159,"#,##0"),IF(COUNTIFS($B$8:$B$5007,B3159,$A$8:$A$5007,"مصروف",$I$8:$I$5007,"&lt;&gt;مرفوض",$K$8:$K$5007,"&lt;&gt;نعم")&gt;0,"⚠ "&amp;COUNTIFS($B$8:$B$5007,B3159,$A$8:$A$5007,"مصروف",$I$8:$I$5007,"&lt;&gt;مرفوض",$K$8:$K$5007,"&lt;&gt;نعم")&amp;" مصروف غير مسوى",IF(L3159="تمت التسوية",IF(P3159=0,"✔ متوازنة وتمت التسوية","✔ تمت التسوية – متبقي "&amp;TEXT(P3159,"#,##0")),IF(P3159&gt;0,"متبقي "&amp;TEXT(P3159,"#,##0"),"✔ متوازنة"))))),IF(R3159=0,"⚠ أضف سطر عهدة أولًا",IF(OR(C3159="",N(G3159)=0),"⚠ أكمل التاريخ والقيمة",IF(S3159="","⚠ التاريخ خارج السنة المالية",IF(H3159="","⚠ اختر بند الموازنة",IF(I3159="مرفوض","✖ مرفوض من المدير",IF(I3159&lt;&gt;"موافق","⏳ بانتظار موافقة المدير",IF(K3159&lt;&gt;"نعم","⚠ غير مسوى مع الحسابات","✔ معتمد ومسوى")))))))))</f>
        <v/>
      </c>
      <c r="R3159">
        <f>N(R3158)+IF(A3159="عهدة",1,0)</f>
        <v/>
      </c>
      <c r="S3159">
        <f>IF(C3159="","",IF(AND(C3159&gt;=DATE(2026,9,1),C3159&lt;=DATE(2027,8,31)),(YEAR(C3159)-2026)*12+MONTH(C3159)-8,""))</f>
        <v/>
      </c>
      <c r="T3159">
        <f>IF(AND(A3159="مصروف",R3159&gt;0,I3159="موافق",S3159&lt;&gt;"",H3159&lt;&gt;""),N(G3159),0)</f>
        <v/>
      </c>
    </row>
    <row r="3160">
      <c r="A3160" s="19" t="n"/>
      <c r="B3160" s="20">
        <f>IF(A3160="","",IF(R3160=0,"⚠ أضف سطر عهدة أولًا","DMT-"&amp;TEXT(R3160,"000")))</f>
        <v/>
      </c>
      <c r="C3160" s="21" t="n"/>
      <c r="D3160" s="20">
        <f>IF(C3160="","",IF(S3160="","خارج السنة المالية",INDEX(القوائم!$D$2:$D$13,S3160)))</f>
        <v/>
      </c>
      <c r="E3160" s="22" t="n"/>
      <c r="F3160" s="23" t="n"/>
      <c r="G3160" s="23" t="n"/>
      <c r="H3160" s="22" t="n"/>
      <c r="I3160" s="19" t="n"/>
      <c r="J3160" s="21" t="n"/>
      <c r="K3160" s="19" t="n"/>
      <c r="L3160" s="19" t="n"/>
      <c r="M3160" s="21" t="n"/>
      <c r="N3160" s="22" t="n"/>
      <c r="O3160" s="24">
        <f>IF(A3160&lt;&gt;"عهدة","",SUMIFS($G$8:$G$5007,$B$8:$B$5007,B3160,$A$8:$A$5007,"مصروف",$I$8:$I$5007,"&lt;&gt;مرفوض"))</f>
        <v/>
      </c>
      <c r="P3160" s="25">
        <f>IF(A3160&lt;&gt;"عهدة","",N(F3160)-O3160)</f>
        <v/>
      </c>
      <c r="Q3160" s="26">
        <f>IF(A3160="","",IF(A3160="عهدة",IF(N(F3160)=0,"⚠ أدخل قيمة العهدة",IF(P3160&lt;0,"⛔ عجز / زيادة مصروفات "&amp;TEXT(-P3160,"#,##0"),IF(COUNTIFS($B$8:$B$5007,B3160,$A$8:$A$5007,"مصروف",$I$8:$I$5007,"&lt;&gt;مرفوض",$K$8:$K$5007,"&lt;&gt;نعم")&gt;0,"⚠ "&amp;COUNTIFS($B$8:$B$5007,B3160,$A$8:$A$5007,"مصروف",$I$8:$I$5007,"&lt;&gt;مرفوض",$K$8:$K$5007,"&lt;&gt;نعم")&amp;" مصروف غير مسوى",IF(L3160="تمت التسوية",IF(P3160=0,"✔ متوازنة وتمت التسوية","✔ تمت التسوية – متبقي "&amp;TEXT(P3160,"#,##0")),IF(P3160&gt;0,"متبقي "&amp;TEXT(P3160,"#,##0"),"✔ متوازنة"))))),IF(R3160=0,"⚠ أضف سطر عهدة أولًا",IF(OR(C3160="",N(G3160)=0),"⚠ أكمل التاريخ والقيمة",IF(S3160="","⚠ التاريخ خارج السنة المالية",IF(H3160="","⚠ اختر بند الموازنة",IF(I3160="مرفوض","✖ مرفوض من المدير",IF(I3160&lt;&gt;"موافق","⏳ بانتظار موافقة المدير",IF(K3160&lt;&gt;"نعم","⚠ غير مسوى مع الحسابات","✔ معتمد ومسوى")))))))))</f>
        <v/>
      </c>
      <c r="R3160">
        <f>N(R3159)+IF(A3160="عهدة",1,0)</f>
        <v/>
      </c>
      <c r="S3160">
        <f>IF(C3160="","",IF(AND(C3160&gt;=DATE(2026,9,1),C3160&lt;=DATE(2027,8,31)),(YEAR(C3160)-2026)*12+MONTH(C3160)-8,""))</f>
        <v/>
      </c>
      <c r="T3160">
        <f>IF(AND(A3160="مصروف",R3160&gt;0,I3160="موافق",S3160&lt;&gt;"",H3160&lt;&gt;""),N(G3160),0)</f>
        <v/>
      </c>
    </row>
    <row r="3161">
      <c r="A3161" s="19" t="n"/>
      <c r="B3161" s="20">
        <f>IF(A3161="","",IF(R3161=0,"⚠ أضف سطر عهدة أولًا","DMT-"&amp;TEXT(R3161,"000")))</f>
        <v/>
      </c>
      <c r="C3161" s="21" t="n"/>
      <c r="D3161" s="20">
        <f>IF(C3161="","",IF(S3161="","خارج السنة المالية",INDEX(القوائم!$D$2:$D$13,S3161)))</f>
        <v/>
      </c>
      <c r="E3161" s="22" t="n"/>
      <c r="F3161" s="23" t="n"/>
      <c r="G3161" s="23" t="n"/>
      <c r="H3161" s="22" t="n"/>
      <c r="I3161" s="19" t="n"/>
      <c r="J3161" s="21" t="n"/>
      <c r="K3161" s="19" t="n"/>
      <c r="L3161" s="19" t="n"/>
      <c r="M3161" s="21" t="n"/>
      <c r="N3161" s="22" t="n"/>
      <c r="O3161" s="24">
        <f>IF(A3161&lt;&gt;"عهدة","",SUMIFS($G$8:$G$5007,$B$8:$B$5007,B3161,$A$8:$A$5007,"مصروف",$I$8:$I$5007,"&lt;&gt;مرفوض"))</f>
        <v/>
      </c>
      <c r="P3161" s="25">
        <f>IF(A3161&lt;&gt;"عهدة","",N(F3161)-O3161)</f>
        <v/>
      </c>
      <c r="Q3161" s="26">
        <f>IF(A3161="","",IF(A3161="عهدة",IF(N(F3161)=0,"⚠ أدخل قيمة العهدة",IF(P3161&lt;0,"⛔ عجز / زيادة مصروفات "&amp;TEXT(-P3161,"#,##0"),IF(COUNTIFS($B$8:$B$5007,B3161,$A$8:$A$5007,"مصروف",$I$8:$I$5007,"&lt;&gt;مرفوض",$K$8:$K$5007,"&lt;&gt;نعم")&gt;0,"⚠ "&amp;COUNTIFS($B$8:$B$5007,B3161,$A$8:$A$5007,"مصروف",$I$8:$I$5007,"&lt;&gt;مرفوض",$K$8:$K$5007,"&lt;&gt;نعم")&amp;" مصروف غير مسوى",IF(L3161="تمت التسوية",IF(P3161=0,"✔ متوازنة وتمت التسوية","✔ تمت التسوية – متبقي "&amp;TEXT(P3161,"#,##0")),IF(P3161&gt;0,"متبقي "&amp;TEXT(P3161,"#,##0"),"✔ متوازنة"))))),IF(R3161=0,"⚠ أضف سطر عهدة أولًا",IF(OR(C3161="",N(G3161)=0),"⚠ أكمل التاريخ والقيمة",IF(S3161="","⚠ التاريخ خارج السنة المالية",IF(H3161="","⚠ اختر بند الموازنة",IF(I3161="مرفوض","✖ مرفوض من المدير",IF(I3161&lt;&gt;"موافق","⏳ بانتظار موافقة المدير",IF(K3161&lt;&gt;"نعم","⚠ غير مسوى مع الحسابات","✔ معتمد ومسوى")))))))))</f>
        <v/>
      </c>
      <c r="R3161">
        <f>N(R3160)+IF(A3161="عهدة",1,0)</f>
        <v/>
      </c>
      <c r="S3161">
        <f>IF(C3161="","",IF(AND(C3161&gt;=DATE(2026,9,1),C3161&lt;=DATE(2027,8,31)),(YEAR(C3161)-2026)*12+MONTH(C3161)-8,""))</f>
        <v/>
      </c>
      <c r="T3161">
        <f>IF(AND(A3161="مصروف",R3161&gt;0,I3161="موافق",S3161&lt;&gt;"",H3161&lt;&gt;""),N(G3161),0)</f>
        <v/>
      </c>
    </row>
    <row r="3162">
      <c r="A3162" s="19" t="n"/>
      <c r="B3162" s="20">
        <f>IF(A3162="","",IF(R3162=0,"⚠ أضف سطر عهدة أولًا","DMT-"&amp;TEXT(R3162,"000")))</f>
        <v/>
      </c>
      <c r="C3162" s="21" t="n"/>
      <c r="D3162" s="20">
        <f>IF(C3162="","",IF(S3162="","خارج السنة المالية",INDEX(القوائم!$D$2:$D$13,S3162)))</f>
        <v/>
      </c>
      <c r="E3162" s="22" t="n"/>
      <c r="F3162" s="23" t="n"/>
      <c r="G3162" s="23" t="n"/>
      <c r="H3162" s="22" t="n"/>
      <c r="I3162" s="19" t="n"/>
      <c r="J3162" s="21" t="n"/>
      <c r="K3162" s="19" t="n"/>
      <c r="L3162" s="19" t="n"/>
      <c r="M3162" s="21" t="n"/>
      <c r="N3162" s="22" t="n"/>
      <c r="O3162" s="24">
        <f>IF(A3162&lt;&gt;"عهدة","",SUMIFS($G$8:$G$5007,$B$8:$B$5007,B3162,$A$8:$A$5007,"مصروف",$I$8:$I$5007,"&lt;&gt;مرفوض"))</f>
        <v/>
      </c>
      <c r="P3162" s="25">
        <f>IF(A3162&lt;&gt;"عهدة","",N(F3162)-O3162)</f>
        <v/>
      </c>
      <c r="Q3162" s="26">
        <f>IF(A3162="","",IF(A3162="عهدة",IF(N(F3162)=0,"⚠ أدخل قيمة العهدة",IF(P3162&lt;0,"⛔ عجز / زيادة مصروفات "&amp;TEXT(-P3162,"#,##0"),IF(COUNTIFS($B$8:$B$5007,B3162,$A$8:$A$5007,"مصروف",$I$8:$I$5007,"&lt;&gt;مرفوض",$K$8:$K$5007,"&lt;&gt;نعم")&gt;0,"⚠ "&amp;COUNTIFS($B$8:$B$5007,B3162,$A$8:$A$5007,"مصروف",$I$8:$I$5007,"&lt;&gt;مرفوض",$K$8:$K$5007,"&lt;&gt;نعم")&amp;" مصروف غير مسوى",IF(L3162="تمت التسوية",IF(P3162=0,"✔ متوازنة وتمت التسوية","✔ تمت التسوية – متبقي "&amp;TEXT(P3162,"#,##0")),IF(P3162&gt;0,"متبقي "&amp;TEXT(P3162,"#,##0"),"✔ متوازنة"))))),IF(R3162=0,"⚠ أضف سطر عهدة أولًا",IF(OR(C3162="",N(G3162)=0),"⚠ أكمل التاريخ والقيمة",IF(S3162="","⚠ التاريخ خارج السنة المالية",IF(H3162="","⚠ اختر بند الموازنة",IF(I3162="مرفوض","✖ مرفوض من المدير",IF(I3162&lt;&gt;"موافق","⏳ بانتظار موافقة المدير",IF(K3162&lt;&gt;"نعم","⚠ غير مسوى مع الحسابات","✔ معتمد ومسوى")))))))))</f>
        <v/>
      </c>
      <c r="R3162">
        <f>N(R3161)+IF(A3162="عهدة",1,0)</f>
        <v/>
      </c>
      <c r="S3162">
        <f>IF(C3162="","",IF(AND(C3162&gt;=DATE(2026,9,1),C3162&lt;=DATE(2027,8,31)),(YEAR(C3162)-2026)*12+MONTH(C3162)-8,""))</f>
        <v/>
      </c>
      <c r="T3162">
        <f>IF(AND(A3162="مصروف",R3162&gt;0,I3162="موافق",S3162&lt;&gt;"",H3162&lt;&gt;""),N(G3162),0)</f>
        <v/>
      </c>
    </row>
    <row r="3163">
      <c r="A3163" s="19" t="n"/>
      <c r="B3163" s="20">
        <f>IF(A3163="","",IF(R3163=0,"⚠ أضف سطر عهدة أولًا","DMT-"&amp;TEXT(R3163,"000")))</f>
        <v/>
      </c>
      <c r="C3163" s="21" t="n"/>
      <c r="D3163" s="20">
        <f>IF(C3163="","",IF(S3163="","خارج السنة المالية",INDEX(القوائم!$D$2:$D$13,S3163)))</f>
        <v/>
      </c>
      <c r="E3163" s="22" t="n"/>
      <c r="F3163" s="23" t="n"/>
      <c r="G3163" s="23" t="n"/>
      <c r="H3163" s="22" t="n"/>
      <c r="I3163" s="19" t="n"/>
      <c r="J3163" s="21" t="n"/>
      <c r="K3163" s="19" t="n"/>
      <c r="L3163" s="19" t="n"/>
      <c r="M3163" s="21" t="n"/>
      <c r="N3163" s="22" t="n"/>
      <c r="O3163" s="24">
        <f>IF(A3163&lt;&gt;"عهدة","",SUMIFS($G$8:$G$5007,$B$8:$B$5007,B3163,$A$8:$A$5007,"مصروف",$I$8:$I$5007,"&lt;&gt;مرفوض"))</f>
        <v/>
      </c>
      <c r="P3163" s="25">
        <f>IF(A3163&lt;&gt;"عهدة","",N(F3163)-O3163)</f>
        <v/>
      </c>
      <c r="Q3163" s="26">
        <f>IF(A3163="","",IF(A3163="عهدة",IF(N(F3163)=0,"⚠ أدخل قيمة العهدة",IF(P3163&lt;0,"⛔ عجز / زيادة مصروفات "&amp;TEXT(-P3163,"#,##0"),IF(COUNTIFS($B$8:$B$5007,B3163,$A$8:$A$5007,"مصروف",$I$8:$I$5007,"&lt;&gt;مرفوض",$K$8:$K$5007,"&lt;&gt;نعم")&gt;0,"⚠ "&amp;COUNTIFS($B$8:$B$5007,B3163,$A$8:$A$5007,"مصروف",$I$8:$I$5007,"&lt;&gt;مرفوض",$K$8:$K$5007,"&lt;&gt;نعم")&amp;" مصروف غير مسوى",IF(L3163="تمت التسوية",IF(P3163=0,"✔ متوازنة وتمت التسوية","✔ تمت التسوية – متبقي "&amp;TEXT(P3163,"#,##0")),IF(P3163&gt;0,"متبقي "&amp;TEXT(P3163,"#,##0"),"✔ متوازنة"))))),IF(R3163=0,"⚠ أضف سطر عهدة أولًا",IF(OR(C3163="",N(G3163)=0),"⚠ أكمل التاريخ والقيمة",IF(S3163="","⚠ التاريخ خارج السنة المالية",IF(H3163="","⚠ اختر بند الموازنة",IF(I3163="مرفوض","✖ مرفوض من المدير",IF(I3163&lt;&gt;"موافق","⏳ بانتظار موافقة المدير",IF(K3163&lt;&gt;"نعم","⚠ غير مسوى مع الحسابات","✔ معتمد ومسوى")))))))))</f>
        <v/>
      </c>
      <c r="R3163">
        <f>N(R3162)+IF(A3163="عهدة",1,0)</f>
        <v/>
      </c>
      <c r="S3163">
        <f>IF(C3163="","",IF(AND(C3163&gt;=DATE(2026,9,1),C3163&lt;=DATE(2027,8,31)),(YEAR(C3163)-2026)*12+MONTH(C3163)-8,""))</f>
        <v/>
      </c>
      <c r="T3163">
        <f>IF(AND(A3163="مصروف",R3163&gt;0,I3163="موافق",S3163&lt;&gt;"",H3163&lt;&gt;""),N(G3163),0)</f>
        <v/>
      </c>
    </row>
    <row r="3164">
      <c r="A3164" s="19" t="n"/>
      <c r="B3164" s="20">
        <f>IF(A3164="","",IF(R3164=0,"⚠ أضف سطر عهدة أولًا","DMT-"&amp;TEXT(R3164,"000")))</f>
        <v/>
      </c>
      <c r="C3164" s="21" t="n"/>
      <c r="D3164" s="20">
        <f>IF(C3164="","",IF(S3164="","خارج السنة المالية",INDEX(القوائم!$D$2:$D$13,S3164)))</f>
        <v/>
      </c>
      <c r="E3164" s="22" t="n"/>
      <c r="F3164" s="23" t="n"/>
      <c r="G3164" s="23" t="n"/>
      <c r="H3164" s="22" t="n"/>
      <c r="I3164" s="19" t="n"/>
      <c r="J3164" s="21" t="n"/>
      <c r="K3164" s="19" t="n"/>
      <c r="L3164" s="19" t="n"/>
      <c r="M3164" s="21" t="n"/>
      <c r="N3164" s="22" t="n"/>
      <c r="O3164" s="24">
        <f>IF(A3164&lt;&gt;"عهدة","",SUMIFS($G$8:$G$5007,$B$8:$B$5007,B3164,$A$8:$A$5007,"مصروف",$I$8:$I$5007,"&lt;&gt;مرفوض"))</f>
        <v/>
      </c>
      <c r="P3164" s="25">
        <f>IF(A3164&lt;&gt;"عهدة","",N(F3164)-O3164)</f>
        <v/>
      </c>
      <c r="Q3164" s="26">
        <f>IF(A3164="","",IF(A3164="عهدة",IF(N(F3164)=0,"⚠ أدخل قيمة العهدة",IF(P3164&lt;0,"⛔ عجز / زيادة مصروفات "&amp;TEXT(-P3164,"#,##0"),IF(COUNTIFS($B$8:$B$5007,B3164,$A$8:$A$5007,"مصروف",$I$8:$I$5007,"&lt;&gt;مرفوض",$K$8:$K$5007,"&lt;&gt;نعم")&gt;0,"⚠ "&amp;COUNTIFS($B$8:$B$5007,B3164,$A$8:$A$5007,"مصروف",$I$8:$I$5007,"&lt;&gt;مرفوض",$K$8:$K$5007,"&lt;&gt;نعم")&amp;" مصروف غير مسوى",IF(L3164="تمت التسوية",IF(P3164=0,"✔ متوازنة وتمت التسوية","✔ تمت التسوية – متبقي "&amp;TEXT(P3164,"#,##0")),IF(P3164&gt;0,"متبقي "&amp;TEXT(P3164,"#,##0"),"✔ متوازنة"))))),IF(R3164=0,"⚠ أضف سطر عهدة أولًا",IF(OR(C3164="",N(G3164)=0),"⚠ أكمل التاريخ والقيمة",IF(S3164="","⚠ التاريخ خارج السنة المالية",IF(H3164="","⚠ اختر بند الموازنة",IF(I3164="مرفوض","✖ مرفوض من المدير",IF(I3164&lt;&gt;"موافق","⏳ بانتظار موافقة المدير",IF(K3164&lt;&gt;"نعم","⚠ غير مسوى مع الحسابات","✔ معتمد ومسوى")))))))))</f>
        <v/>
      </c>
      <c r="R3164">
        <f>N(R3163)+IF(A3164="عهدة",1,0)</f>
        <v/>
      </c>
      <c r="S3164">
        <f>IF(C3164="","",IF(AND(C3164&gt;=DATE(2026,9,1),C3164&lt;=DATE(2027,8,31)),(YEAR(C3164)-2026)*12+MONTH(C3164)-8,""))</f>
        <v/>
      </c>
      <c r="T3164">
        <f>IF(AND(A3164="مصروف",R3164&gt;0,I3164="موافق",S3164&lt;&gt;"",H3164&lt;&gt;""),N(G3164),0)</f>
        <v/>
      </c>
    </row>
    <row r="3165">
      <c r="A3165" s="19" t="n"/>
      <c r="B3165" s="20">
        <f>IF(A3165="","",IF(R3165=0,"⚠ أضف سطر عهدة أولًا","DMT-"&amp;TEXT(R3165,"000")))</f>
        <v/>
      </c>
      <c r="C3165" s="21" t="n"/>
      <c r="D3165" s="20">
        <f>IF(C3165="","",IF(S3165="","خارج السنة المالية",INDEX(القوائم!$D$2:$D$13,S3165)))</f>
        <v/>
      </c>
      <c r="E3165" s="22" t="n"/>
      <c r="F3165" s="23" t="n"/>
      <c r="G3165" s="23" t="n"/>
      <c r="H3165" s="22" t="n"/>
      <c r="I3165" s="19" t="n"/>
      <c r="J3165" s="21" t="n"/>
      <c r="K3165" s="19" t="n"/>
      <c r="L3165" s="19" t="n"/>
      <c r="M3165" s="21" t="n"/>
      <c r="N3165" s="22" t="n"/>
      <c r="O3165" s="24">
        <f>IF(A3165&lt;&gt;"عهدة","",SUMIFS($G$8:$G$5007,$B$8:$B$5007,B3165,$A$8:$A$5007,"مصروف",$I$8:$I$5007,"&lt;&gt;مرفوض"))</f>
        <v/>
      </c>
      <c r="P3165" s="25">
        <f>IF(A3165&lt;&gt;"عهدة","",N(F3165)-O3165)</f>
        <v/>
      </c>
      <c r="Q3165" s="26">
        <f>IF(A3165="","",IF(A3165="عهدة",IF(N(F3165)=0,"⚠ أدخل قيمة العهدة",IF(P3165&lt;0,"⛔ عجز / زيادة مصروفات "&amp;TEXT(-P3165,"#,##0"),IF(COUNTIFS($B$8:$B$5007,B3165,$A$8:$A$5007,"مصروف",$I$8:$I$5007,"&lt;&gt;مرفوض",$K$8:$K$5007,"&lt;&gt;نعم")&gt;0,"⚠ "&amp;COUNTIFS($B$8:$B$5007,B3165,$A$8:$A$5007,"مصروف",$I$8:$I$5007,"&lt;&gt;مرفوض",$K$8:$K$5007,"&lt;&gt;نعم")&amp;" مصروف غير مسوى",IF(L3165="تمت التسوية",IF(P3165=0,"✔ متوازنة وتمت التسوية","✔ تمت التسوية – متبقي "&amp;TEXT(P3165,"#,##0")),IF(P3165&gt;0,"متبقي "&amp;TEXT(P3165,"#,##0"),"✔ متوازنة"))))),IF(R3165=0,"⚠ أضف سطر عهدة أولًا",IF(OR(C3165="",N(G3165)=0),"⚠ أكمل التاريخ والقيمة",IF(S3165="","⚠ التاريخ خارج السنة المالية",IF(H3165="","⚠ اختر بند الموازنة",IF(I3165="مرفوض","✖ مرفوض من المدير",IF(I3165&lt;&gt;"موافق","⏳ بانتظار موافقة المدير",IF(K3165&lt;&gt;"نعم","⚠ غير مسوى مع الحسابات","✔ معتمد ومسوى")))))))))</f>
        <v/>
      </c>
      <c r="R3165">
        <f>N(R3164)+IF(A3165="عهدة",1,0)</f>
        <v/>
      </c>
      <c r="S3165">
        <f>IF(C3165="","",IF(AND(C3165&gt;=DATE(2026,9,1),C3165&lt;=DATE(2027,8,31)),(YEAR(C3165)-2026)*12+MONTH(C3165)-8,""))</f>
        <v/>
      </c>
      <c r="T3165">
        <f>IF(AND(A3165="مصروف",R3165&gt;0,I3165="موافق",S3165&lt;&gt;"",H3165&lt;&gt;""),N(G3165),0)</f>
        <v/>
      </c>
    </row>
    <row r="3166">
      <c r="A3166" s="19" t="n"/>
      <c r="B3166" s="20">
        <f>IF(A3166="","",IF(R3166=0,"⚠ أضف سطر عهدة أولًا","DMT-"&amp;TEXT(R3166,"000")))</f>
        <v/>
      </c>
      <c r="C3166" s="21" t="n"/>
      <c r="D3166" s="20">
        <f>IF(C3166="","",IF(S3166="","خارج السنة المالية",INDEX(القوائم!$D$2:$D$13,S3166)))</f>
        <v/>
      </c>
      <c r="E3166" s="22" t="n"/>
      <c r="F3166" s="23" t="n"/>
      <c r="G3166" s="23" t="n"/>
      <c r="H3166" s="22" t="n"/>
      <c r="I3166" s="19" t="n"/>
      <c r="J3166" s="21" t="n"/>
      <c r="K3166" s="19" t="n"/>
      <c r="L3166" s="19" t="n"/>
      <c r="M3166" s="21" t="n"/>
      <c r="N3166" s="22" t="n"/>
      <c r="O3166" s="24">
        <f>IF(A3166&lt;&gt;"عهدة","",SUMIFS($G$8:$G$5007,$B$8:$B$5007,B3166,$A$8:$A$5007,"مصروف",$I$8:$I$5007,"&lt;&gt;مرفوض"))</f>
        <v/>
      </c>
      <c r="P3166" s="25">
        <f>IF(A3166&lt;&gt;"عهدة","",N(F3166)-O3166)</f>
        <v/>
      </c>
      <c r="Q3166" s="26">
        <f>IF(A3166="","",IF(A3166="عهدة",IF(N(F3166)=0,"⚠ أدخل قيمة العهدة",IF(P3166&lt;0,"⛔ عجز / زيادة مصروفات "&amp;TEXT(-P3166,"#,##0"),IF(COUNTIFS($B$8:$B$5007,B3166,$A$8:$A$5007,"مصروف",$I$8:$I$5007,"&lt;&gt;مرفوض",$K$8:$K$5007,"&lt;&gt;نعم")&gt;0,"⚠ "&amp;COUNTIFS($B$8:$B$5007,B3166,$A$8:$A$5007,"مصروف",$I$8:$I$5007,"&lt;&gt;مرفوض",$K$8:$K$5007,"&lt;&gt;نعم")&amp;" مصروف غير مسوى",IF(L3166="تمت التسوية",IF(P3166=0,"✔ متوازنة وتمت التسوية","✔ تمت التسوية – متبقي "&amp;TEXT(P3166,"#,##0")),IF(P3166&gt;0,"متبقي "&amp;TEXT(P3166,"#,##0"),"✔ متوازنة"))))),IF(R3166=0,"⚠ أضف سطر عهدة أولًا",IF(OR(C3166="",N(G3166)=0),"⚠ أكمل التاريخ والقيمة",IF(S3166="","⚠ التاريخ خارج السنة المالية",IF(H3166="","⚠ اختر بند الموازنة",IF(I3166="مرفوض","✖ مرفوض من المدير",IF(I3166&lt;&gt;"موافق","⏳ بانتظار موافقة المدير",IF(K3166&lt;&gt;"نعم","⚠ غير مسوى مع الحسابات","✔ معتمد ومسوى")))))))))</f>
        <v/>
      </c>
      <c r="R3166">
        <f>N(R3165)+IF(A3166="عهدة",1,0)</f>
        <v/>
      </c>
      <c r="S3166">
        <f>IF(C3166="","",IF(AND(C3166&gt;=DATE(2026,9,1),C3166&lt;=DATE(2027,8,31)),(YEAR(C3166)-2026)*12+MONTH(C3166)-8,""))</f>
        <v/>
      </c>
      <c r="T3166">
        <f>IF(AND(A3166="مصروف",R3166&gt;0,I3166="موافق",S3166&lt;&gt;"",H3166&lt;&gt;""),N(G3166),0)</f>
        <v/>
      </c>
    </row>
    <row r="3167">
      <c r="A3167" s="19" t="n"/>
      <c r="B3167" s="20">
        <f>IF(A3167="","",IF(R3167=0,"⚠ أضف سطر عهدة أولًا","DMT-"&amp;TEXT(R3167,"000")))</f>
        <v/>
      </c>
      <c r="C3167" s="21" t="n"/>
      <c r="D3167" s="20">
        <f>IF(C3167="","",IF(S3167="","خارج السنة المالية",INDEX(القوائم!$D$2:$D$13,S3167)))</f>
        <v/>
      </c>
      <c r="E3167" s="22" t="n"/>
      <c r="F3167" s="23" t="n"/>
      <c r="G3167" s="23" t="n"/>
      <c r="H3167" s="22" t="n"/>
      <c r="I3167" s="19" t="n"/>
      <c r="J3167" s="21" t="n"/>
      <c r="K3167" s="19" t="n"/>
      <c r="L3167" s="19" t="n"/>
      <c r="M3167" s="21" t="n"/>
      <c r="N3167" s="22" t="n"/>
      <c r="O3167" s="24">
        <f>IF(A3167&lt;&gt;"عهدة","",SUMIFS($G$8:$G$5007,$B$8:$B$5007,B3167,$A$8:$A$5007,"مصروف",$I$8:$I$5007,"&lt;&gt;مرفوض"))</f>
        <v/>
      </c>
      <c r="P3167" s="25">
        <f>IF(A3167&lt;&gt;"عهدة","",N(F3167)-O3167)</f>
        <v/>
      </c>
      <c r="Q3167" s="26">
        <f>IF(A3167="","",IF(A3167="عهدة",IF(N(F3167)=0,"⚠ أدخل قيمة العهدة",IF(P3167&lt;0,"⛔ عجز / زيادة مصروفات "&amp;TEXT(-P3167,"#,##0"),IF(COUNTIFS($B$8:$B$5007,B3167,$A$8:$A$5007,"مصروف",$I$8:$I$5007,"&lt;&gt;مرفوض",$K$8:$K$5007,"&lt;&gt;نعم")&gt;0,"⚠ "&amp;COUNTIFS($B$8:$B$5007,B3167,$A$8:$A$5007,"مصروف",$I$8:$I$5007,"&lt;&gt;مرفوض",$K$8:$K$5007,"&lt;&gt;نعم")&amp;" مصروف غير مسوى",IF(L3167="تمت التسوية",IF(P3167=0,"✔ متوازنة وتمت التسوية","✔ تمت التسوية – متبقي "&amp;TEXT(P3167,"#,##0")),IF(P3167&gt;0,"متبقي "&amp;TEXT(P3167,"#,##0"),"✔ متوازنة"))))),IF(R3167=0,"⚠ أضف سطر عهدة أولًا",IF(OR(C3167="",N(G3167)=0),"⚠ أكمل التاريخ والقيمة",IF(S3167="","⚠ التاريخ خارج السنة المالية",IF(H3167="","⚠ اختر بند الموازنة",IF(I3167="مرفوض","✖ مرفوض من المدير",IF(I3167&lt;&gt;"موافق","⏳ بانتظار موافقة المدير",IF(K3167&lt;&gt;"نعم","⚠ غير مسوى مع الحسابات","✔ معتمد ومسوى")))))))))</f>
        <v/>
      </c>
      <c r="R3167">
        <f>N(R3166)+IF(A3167="عهدة",1,0)</f>
        <v/>
      </c>
      <c r="S3167">
        <f>IF(C3167="","",IF(AND(C3167&gt;=DATE(2026,9,1),C3167&lt;=DATE(2027,8,31)),(YEAR(C3167)-2026)*12+MONTH(C3167)-8,""))</f>
        <v/>
      </c>
      <c r="T3167">
        <f>IF(AND(A3167="مصروف",R3167&gt;0,I3167="موافق",S3167&lt;&gt;"",H3167&lt;&gt;""),N(G3167),0)</f>
        <v/>
      </c>
    </row>
    <row r="3168">
      <c r="A3168" s="19" t="n"/>
      <c r="B3168" s="20">
        <f>IF(A3168="","",IF(R3168=0,"⚠ أضف سطر عهدة أولًا","DMT-"&amp;TEXT(R3168,"000")))</f>
        <v/>
      </c>
      <c r="C3168" s="21" t="n"/>
      <c r="D3168" s="20">
        <f>IF(C3168="","",IF(S3168="","خارج السنة المالية",INDEX(القوائم!$D$2:$D$13,S3168)))</f>
        <v/>
      </c>
      <c r="E3168" s="22" t="n"/>
      <c r="F3168" s="23" t="n"/>
      <c r="G3168" s="23" t="n"/>
      <c r="H3168" s="22" t="n"/>
      <c r="I3168" s="19" t="n"/>
      <c r="J3168" s="21" t="n"/>
      <c r="K3168" s="19" t="n"/>
      <c r="L3168" s="19" t="n"/>
      <c r="M3168" s="21" t="n"/>
      <c r="N3168" s="22" t="n"/>
      <c r="O3168" s="24">
        <f>IF(A3168&lt;&gt;"عهدة","",SUMIFS($G$8:$G$5007,$B$8:$B$5007,B3168,$A$8:$A$5007,"مصروف",$I$8:$I$5007,"&lt;&gt;مرفوض"))</f>
        <v/>
      </c>
      <c r="P3168" s="25">
        <f>IF(A3168&lt;&gt;"عهدة","",N(F3168)-O3168)</f>
        <v/>
      </c>
      <c r="Q3168" s="26">
        <f>IF(A3168="","",IF(A3168="عهدة",IF(N(F3168)=0,"⚠ أدخل قيمة العهدة",IF(P3168&lt;0,"⛔ عجز / زيادة مصروفات "&amp;TEXT(-P3168,"#,##0"),IF(COUNTIFS($B$8:$B$5007,B3168,$A$8:$A$5007,"مصروف",$I$8:$I$5007,"&lt;&gt;مرفوض",$K$8:$K$5007,"&lt;&gt;نعم")&gt;0,"⚠ "&amp;COUNTIFS($B$8:$B$5007,B3168,$A$8:$A$5007,"مصروف",$I$8:$I$5007,"&lt;&gt;مرفوض",$K$8:$K$5007,"&lt;&gt;نعم")&amp;" مصروف غير مسوى",IF(L3168="تمت التسوية",IF(P3168=0,"✔ متوازنة وتمت التسوية","✔ تمت التسوية – متبقي "&amp;TEXT(P3168,"#,##0")),IF(P3168&gt;0,"متبقي "&amp;TEXT(P3168,"#,##0"),"✔ متوازنة"))))),IF(R3168=0,"⚠ أضف سطر عهدة أولًا",IF(OR(C3168="",N(G3168)=0),"⚠ أكمل التاريخ والقيمة",IF(S3168="","⚠ التاريخ خارج السنة المالية",IF(H3168="","⚠ اختر بند الموازنة",IF(I3168="مرفوض","✖ مرفوض من المدير",IF(I3168&lt;&gt;"موافق","⏳ بانتظار موافقة المدير",IF(K3168&lt;&gt;"نعم","⚠ غير مسوى مع الحسابات","✔ معتمد ومسوى")))))))))</f>
        <v/>
      </c>
      <c r="R3168">
        <f>N(R3167)+IF(A3168="عهدة",1,0)</f>
        <v/>
      </c>
      <c r="S3168">
        <f>IF(C3168="","",IF(AND(C3168&gt;=DATE(2026,9,1),C3168&lt;=DATE(2027,8,31)),(YEAR(C3168)-2026)*12+MONTH(C3168)-8,""))</f>
        <v/>
      </c>
      <c r="T3168">
        <f>IF(AND(A3168="مصروف",R3168&gt;0,I3168="موافق",S3168&lt;&gt;"",H3168&lt;&gt;""),N(G3168),0)</f>
        <v/>
      </c>
    </row>
    <row r="3169">
      <c r="A3169" s="19" t="n"/>
      <c r="B3169" s="20">
        <f>IF(A3169="","",IF(R3169=0,"⚠ أضف سطر عهدة أولًا","DMT-"&amp;TEXT(R3169,"000")))</f>
        <v/>
      </c>
      <c r="C3169" s="21" t="n"/>
      <c r="D3169" s="20">
        <f>IF(C3169="","",IF(S3169="","خارج السنة المالية",INDEX(القوائم!$D$2:$D$13,S3169)))</f>
        <v/>
      </c>
      <c r="E3169" s="22" t="n"/>
      <c r="F3169" s="23" t="n"/>
      <c r="G3169" s="23" t="n"/>
      <c r="H3169" s="22" t="n"/>
      <c r="I3169" s="19" t="n"/>
      <c r="J3169" s="21" t="n"/>
      <c r="K3169" s="19" t="n"/>
      <c r="L3169" s="19" t="n"/>
      <c r="M3169" s="21" t="n"/>
      <c r="N3169" s="22" t="n"/>
      <c r="O3169" s="24">
        <f>IF(A3169&lt;&gt;"عهدة","",SUMIFS($G$8:$G$5007,$B$8:$B$5007,B3169,$A$8:$A$5007,"مصروف",$I$8:$I$5007,"&lt;&gt;مرفوض"))</f>
        <v/>
      </c>
      <c r="P3169" s="25">
        <f>IF(A3169&lt;&gt;"عهدة","",N(F3169)-O3169)</f>
        <v/>
      </c>
      <c r="Q3169" s="26">
        <f>IF(A3169="","",IF(A3169="عهدة",IF(N(F3169)=0,"⚠ أدخل قيمة العهدة",IF(P3169&lt;0,"⛔ عجز / زيادة مصروفات "&amp;TEXT(-P3169,"#,##0"),IF(COUNTIFS($B$8:$B$5007,B3169,$A$8:$A$5007,"مصروف",$I$8:$I$5007,"&lt;&gt;مرفوض",$K$8:$K$5007,"&lt;&gt;نعم")&gt;0,"⚠ "&amp;COUNTIFS($B$8:$B$5007,B3169,$A$8:$A$5007,"مصروف",$I$8:$I$5007,"&lt;&gt;مرفوض",$K$8:$K$5007,"&lt;&gt;نعم")&amp;" مصروف غير مسوى",IF(L3169="تمت التسوية",IF(P3169=0,"✔ متوازنة وتمت التسوية","✔ تمت التسوية – متبقي "&amp;TEXT(P3169,"#,##0")),IF(P3169&gt;0,"متبقي "&amp;TEXT(P3169,"#,##0"),"✔ متوازنة"))))),IF(R3169=0,"⚠ أضف سطر عهدة أولًا",IF(OR(C3169="",N(G3169)=0),"⚠ أكمل التاريخ والقيمة",IF(S3169="","⚠ التاريخ خارج السنة المالية",IF(H3169="","⚠ اختر بند الموازنة",IF(I3169="مرفوض","✖ مرفوض من المدير",IF(I3169&lt;&gt;"موافق","⏳ بانتظار موافقة المدير",IF(K3169&lt;&gt;"نعم","⚠ غير مسوى مع الحسابات","✔ معتمد ومسوى")))))))))</f>
        <v/>
      </c>
      <c r="R3169">
        <f>N(R3168)+IF(A3169="عهدة",1,0)</f>
        <v/>
      </c>
      <c r="S3169">
        <f>IF(C3169="","",IF(AND(C3169&gt;=DATE(2026,9,1),C3169&lt;=DATE(2027,8,31)),(YEAR(C3169)-2026)*12+MONTH(C3169)-8,""))</f>
        <v/>
      </c>
      <c r="T3169">
        <f>IF(AND(A3169="مصروف",R3169&gt;0,I3169="موافق",S3169&lt;&gt;"",H3169&lt;&gt;""),N(G3169),0)</f>
        <v/>
      </c>
    </row>
    <row r="3170">
      <c r="A3170" s="19" t="n"/>
      <c r="B3170" s="20">
        <f>IF(A3170="","",IF(R3170=0,"⚠ أضف سطر عهدة أولًا","DMT-"&amp;TEXT(R3170,"000")))</f>
        <v/>
      </c>
      <c r="C3170" s="21" t="n"/>
      <c r="D3170" s="20">
        <f>IF(C3170="","",IF(S3170="","خارج السنة المالية",INDEX(القوائم!$D$2:$D$13,S3170)))</f>
        <v/>
      </c>
      <c r="E3170" s="22" t="n"/>
      <c r="F3170" s="23" t="n"/>
      <c r="G3170" s="23" t="n"/>
      <c r="H3170" s="22" t="n"/>
      <c r="I3170" s="19" t="n"/>
      <c r="J3170" s="21" t="n"/>
      <c r="K3170" s="19" t="n"/>
      <c r="L3170" s="19" t="n"/>
      <c r="M3170" s="21" t="n"/>
      <c r="N3170" s="22" t="n"/>
      <c r="O3170" s="24">
        <f>IF(A3170&lt;&gt;"عهدة","",SUMIFS($G$8:$G$5007,$B$8:$B$5007,B3170,$A$8:$A$5007,"مصروف",$I$8:$I$5007,"&lt;&gt;مرفوض"))</f>
        <v/>
      </c>
      <c r="P3170" s="25">
        <f>IF(A3170&lt;&gt;"عهدة","",N(F3170)-O3170)</f>
        <v/>
      </c>
      <c r="Q3170" s="26">
        <f>IF(A3170="","",IF(A3170="عهدة",IF(N(F3170)=0,"⚠ أدخل قيمة العهدة",IF(P3170&lt;0,"⛔ عجز / زيادة مصروفات "&amp;TEXT(-P3170,"#,##0"),IF(COUNTIFS($B$8:$B$5007,B3170,$A$8:$A$5007,"مصروف",$I$8:$I$5007,"&lt;&gt;مرفوض",$K$8:$K$5007,"&lt;&gt;نعم")&gt;0,"⚠ "&amp;COUNTIFS($B$8:$B$5007,B3170,$A$8:$A$5007,"مصروف",$I$8:$I$5007,"&lt;&gt;مرفوض",$K$8:$K$5007,"&lt;&gt;نعم")&amp;" مصروف غير مسوى",IF(L3170="تمت التسوية",IF(P3170=0,"✔ متوازنة وتمت التسوية","✔ تمت التسوية – متبقي "&amp;TEXT(P3170,"#,##0")),IF(P3170&gt;0,"متبقي "&amp;TEXT(P3170,"#,##0"),"✔ متوازنة"))))),IF(R3170=0,"⚠ أضف سطر عهدة أولًا",IF(OR(C3170="",N(G3170)=0),"⚠ أكمل التاريخ والقيمة",IF(S3170="","⚠ التاريخ خارج السنة المالية",IF(H3170="","⚠ اختر بند الموازنة",IF(I3170="مرفوض","✖ مرفوض من المدير",IF(I3170&lt;&gt;"موافق","⏳ بانتظار موافقة المدير",IF(K3170&lt;&gt;"نعم","⚠ غير مسوى مع الحسابات","✔ معتمد ومسوى")))))))))</f>
        <v/>
      </c>
      <c r="R3170">
        <f>N(R3169)+IF(A3170="عهدة",1,0)</f>
        <v/>
      </c>
      <c r="S3170">
        <f>IF(C3170="","",IF(AND(C3170&gt;=DATE(2026,9,1),C3170&lt;=DATE(2027,8,31)),(YEAR(C3170)-2026)*12+MONTH(C3170)-8,""))</f>
        <v/>
      </c>
      <c r="T3170">
        <f>IF(AND(A3170="مصروف",R3170&gt;0,I3170="موافق",S3170&lt;&gt;"",H3170&lt;&gt;""),N(G3170),0)</f>
        <v/>
      </c>
    </row>
    <row r="3171">
      <c r="A3171" s="19" t="n"/>
      <c r="B3171" s="20">
        <f>IF(A3171="","",IF(R3171=0,"⚠ أضف سطر عهدة أولًا","DMT-"&amp;TEXT(R3171,"000")))</f>
        <v/>
      </c>
      <c r="C3171" s="21" t="n"/>
      <c r="D3171" s="20">
        <f>IF(C3171="","",IF(S3171="","خارج السنة المالية",INDEX(القوائم!$D$2:$D$13,S3171)))</f>
        <v/>
      </c>
      <c r="E3171" s="22" t="n"/>
      <c r="F3171" s="23" t="n"/>
      <c r="G3171" s="23" t="n"/>
      <c r="H3171" s="22" t="n"/>
      <c r="I3171" s="19" t="n"/>
      <c r="J3171" s="21" t="n"/>
      <c r="K3171" s="19" t="n"/>
      <c r="L3171" s="19" t="n"/>
      <c r="M3171" s="21" t="n"/>
      <c r="N3171" s="22" t="n"/>
      <c r="O3171" s="24">
        <f>IF(A3171&lt;&gt;"عهدة","",SUMIFS($G$8:$G$5007,$B$8:$B$5007,B3171,$A$8:$A$5007,"مصروف",$I$8:$I$5007,"&lt;&gt;مرفوض"))</f>
        <v/>
      </c>
      <c r="P3171" s="25">
        <f>IF(A3171&lt;&gt;"عهدة","",N(F3171)-O3171)</f>
        <v/>
      </c>
      <c r="Q3171" s="26">
        <f>IF(A3171="","",IF(A3171="عهدة",IF(N(F3171)=0,"⚠ أدخل قيمة العهدة",IF(P3171&lt;0,"⛔ عجز / زيادة مصروفات "&amp;TEXT(-P3171,"#,##0"),IF(COUNTIFS($B$8:$B$5007,B3171,$A$8:$A$5007,"مصروف",$I$8:$I$5007,"&lt;&gt;مرفوض",$K$8:$K$5007,"&lt;&gt;نعم")&gt;0,"⚠ "&amp;COUNTIFS($B$8:$B$5007,B3171,$A$8:$A$5007,"مصروف",$I$8:$I$5007,"&lt;&gt;مرفوض",$K$8:$K$5007,"&lt;&gt;نعم")&amp;" مصروف غير مسوى",IF(L3171="تمت التسوية",IF(P3171=0,"✔ متوازنة وتمت التسوية","✔ تمت التسوية – متبقي "&amp;TEXT(P3171,"#,##0")),IF(P3171&gt;0,"متبقي "&amp;TEXT(P3171,"#,##0"),"✔ متوازنة"))))),IF(R3171=0,"⚠ أضف سطر عهدة أولًا",IF(OR(C3171="",N(G3171)=0),"⚠ أكمل التاريخ والقيمة",IF(S3171="","⚠ التاريخ خارج السنة المالية",IF(H3171="","⚠ اختر بند الموازنة",IF(I3171="مرفوض","✖ مرفوض من المدير",IF(I3171&lt;&gt;"موافق","⏳ بانتظار موافقة المدير",IF(K3171&lt;&gt;"نعم","⚠ غير مسوى مع الحسابات","✔ معتمد ومسوى")))))))))</f>
        <v/>
      </c>
      <c r="R3171">
        <f>N(R3170)+IF(A3171="عهدة",1,0)</f>
        <v/>
      </c>
      <c r="S3171">
        <f>IF(C3171="","",IF(AND(C3171&gt;=DATE(2026,9,1),C3171&lt;=DATE(2027,8,31)),(YEAR(C3171)-2026)*12+MONTH(C3171)-8,""))</f>
        <v/>
      </c>
      <c r="T3171">
        <f>IF(AND(A3171="مصروف",R3171&gt;0,I3171="موافق",S3171&lt;&gt;"",H3171&lt;&gt;""),N(G3171),0)</f>
        <v/>
      </c>
    </row>
    <row r="3172">
      <c r="A3172" s="19" t="n"/>
      <c r="B3172" s="20">
        <f>IF(A3172="","",IF(R3172=0,"⚠ أضف سطر عهدة أولًا","DMT-"&amp;TEXT(R3172,"000")))</f>
        <v/>
      </c>
      <c r="C3172" s="21" t="n"/>
      <c r="D3172" s="20">
        <f>IF(C3172="","",IF(S3172="","خارج السنة المالية",INDEX(القوائم!$D$2:$D$13,S3172)))</f>
        <v/>
      </c>
      <c r="E3172" s="22" t="n"/>
      <c r="F3172" s="23" t="n"/>
      <c r="G3172" s="23" t="n"/>
      <c r="H3172" s="22" t="n"/>
      <c r="I3172" s="19" t="n"/>
      <c r="J3172" s="21" t="n"/>
      <c r="K3172" s="19" t="n"/>
      <c r="L3172" s="19" t="n"/>
      <c r="M3172" s="21" t="n"/>
      <c r="N3172" s="22" t="n"/>
      <c r="O3172" s="24">
        <f>IF(A3172&lt;&gt;"عهدة","",SUMIFS($G$8:$G$5007,$B$8:$B$5007,B3172,$A$8:$A$5007,"مصروف",$I$8:$I$5007,"&lt;&gt;مرفوض"))</f>
        <v/>
      </c>
      <c r="P3172" s="25">
        <f>IF(A3172&lt;&gt;"عهدة","",N(F3172)-O3172)</f>
        <v/>
      </c>
      <c r="Q3172" s="26">
        <f>IF(A3172="","",IF(A3172="عهدة",IF(N(F3172)=0,"⚠ أدخل قيمة العهدة",IF(P3172&lt;0,"⛔ عجز / زيادة مصروفات "&amp;TEXT(-P3172,"#,##0"),IF(COUNTIFS($B$8:$B$5007,B3172,$A$8:$A$5007,"مصروف",$I$8:$I$5007,"&lt;&gt;مرفوض",$K$8:$K$5007,"&lt;&gt;نعم")&gt;0,"⚠ "&amp;COUNTIFS($B$8:$B$5007,B3172,$A$8:$A$5007,"مصروف",$I$8:$I$5007,"&lt;&gt;مرفوض",$K$8:$K$5007,"&lt;&gt;نعم")&amp;" مصروف غير مسوى",IF(L3172="تمت التسوية",IF(P3172=0,"✔ متوازنة وتمت التسوية","✔ تمت التسوية – متبقي "&amp;TEXT(P3172,"#,##0")),IF(P3172&gt;0,"متبقي "&amp;TEXT(P3172,"#,##0"),"✔ متوازنة"))))),IF(R3172=0,"⚠ أضف سطر عهدة أولًا",IF(OR(C3172="",N(G3172)=0),"⚠ أكمل التاريخ والقيمة",IF(S3172="","⚠ التاريخ خارج السنة المالية",IF(H3172="","⚠ اختر بند الموازنة",IF(I3172="مرفوض","✖ مرفوض من المدير",IF(I3172&lt;&gt;"موافق","⏳ بانتظار موافقة المدير",IF(K3172&lt;&gt;"نعم","⚠ غير مسوى مع الحسابات","✔ معتمد ومسوى")))))))))</f>
        <v/>
      </c>
      <c r="R3172">
        <f>N(R3171)+IF(A3172="عهدة",1,0)</f>
        <v/>
      </c>
      <c r="S3172">
        <f>IF(C3172="","",IF(AND(C3172&gt;=DATE(2026,9,1),C3172&lt;=DATE(2027,8,31)),(YEAR(C3172)-2026)*12+MONTH(C3172)-8,""))</f>
        <v/>
      </c>
      <c r="T3172">
        <f>IF(AND(A3172="مصروف",R3172&gt;0,I3172="موافق",S3172&lt;&gt;"",H3172&lt;&gt;""),N(G3172),0)</f>
        <v/>
      </c>
    </row>
    <row r="3173">
      <c r="A3173" s="19" t="n"/>
      <c r="B3173" s="20">
        <f>IF(A3173="","",IF(R3173=0,"⚠ أضف سطر عهدة أولًا","DMT-"&amp;TEXT(R3173,"000")))</f>
        <v/>
      </c>
      <c r="C3173" s="21" t="n"/>
      <c r="D3173" s="20">
        <f>IF(C3173="","",IF(S3173="","خارج السنة المالية",INDEX(القوائم!$D$2:$D$13,S3173)))</f>
        <v/>
      </c>
      <c r="E3173" s="22" t="n"/>
      <c r="F3173" s="23" t="n"/>
      <c r="G3173" s="23" t="n"/>
      <c r="H3173" s="22" t="n"/>
      <c r="I3173" s="19" t="n"/>
      <c r="J3173" s="21" t="n"/>
      <c r="K3173" s="19" t="n"/>
      <c r="L3173" s="19" t="n"/>
      <c r="M3173" s="21" t="n"/>
      <c r="N3173" s="22" t="n"/>
      <c r="O3173" s="24">
        <f>IF(A3173&lt;&gt;"عهدة","",SUMIFS($G$8:$G$5007,$B$8:$B$5007,B3173,$A$8:$A$5007,"مصروف",$I$8:$I$5007,"&lt;&gt;مرفوض"))</f>
        <v/>
      </c>
      <c r="P3173" s="25">
        <f>IF(A3173&lt;&gt;"عهدة","",N(F3173)-O3173)</f>
        <v/>
      </c>
      <c r="Q3173" s="26">
        <f>IF(A3173="","",IF(A3173="عهدة",IF(N(F3173)=0,"⚠ أدخل قيمة العهدة",IF(P3173&lt;0,"⛔ عجز / زيادة مصروفات "&amp;TEXT(-P3173,"#,##0"),IF(COUNTIFS($B$8:$B$5007,B3173,$A$8:$A$5007,"مصروف",$I$8:$I$5007,"&lt;&gt;مرفوض",$K$8:$K$5007,"&lt;&gt;نعم")&gt;0,"⚠ "&amp;COUNTIFS($B$8:$B$5007,B3173,$A$8:$A$5007,"مصروف",$I$8:$I$5007,"&lt;&gt;مرفوض",$K$8:$K$5007,"&lt;&gt;نعم")&amp;" مصروف غير مسوى",IF(L3173="تمت التسوية",IF(P3173=0,"✔ متوازنة وتمت التسوية","✔ تمت التسوية – متبقي "&amp;TEXT(P3173,"#,##0")),IF(P3173&gt;0,"متبقي "&amp;TEXT(P3173,"#,##0"),"✔ متوازنة"))))),IF(R3173=0,"⚠ أضف سطر عهدة أولًا",IF(OR(C3173="",N(G3173)=0),"⚠ أكمل التاريخ والقيمة",IF(S3173="","⚠ التاريخ خارج السنة المالية",IF(H3173="","⚠ اختر بند الموازنة",IF(I3173="مرفوض","✖ مرفوض من المدير",IF(I3173&lt;&gt;"موافق","⏳ بانتظار موافقة المدير",IF(K3173&lt;&gt;"نعم","⚠ غير مسوى مع الحسابات","✔ معتمد ومسوى")))))))))</f>
        <v/>
      </c>
      <c r="R3173">
        <f>N(R3172)+IF(A3173="عهدة",1,0)</f>
        <v/>
      </c>
      <c r="S3173">
        <f>IF(C3173="","",IF(AND(C3173&gt;=DATE(2026,9,1),C3173&lt;=DATE(2027,8,31)),(YEAR(C3173)-2026)*12+MONTH(C3173)-8,""))</f>
        <v/>
      </c>
      <c r="T3173">
        <f>IF(AND(A3173="مصروف",R3173&gt;0,I3173="موافق",S3173&lt;&gt;"",H3173&lt;&gt;""),N(G3173),0)</f>
        <v/>
      </c>
    </row>
    <row r="3174">
      <c r="A3174" s="19" t="n"/>
      <c r="B3174" s="20">
        <f>IF(A3174="","",IF(R3174=0,"⚠ أضف سطر عهدة أولًا","DMT-"&amp;TEXT(R3174,"000")))</f>
        <v/>
      </c>
      <c r="C3174" s="21" t="n"/>
      <c r="D3174" s="20">
        <f>IF(C3174="","",IF(S3174="","خارج السنة المالية",INDEX(القوائم!$D$2:$D$13,S3174)))</f>
        <v/>
      </c>
      <c r="E3174" s="22" t="n"/>
      <c r="F3174" s="23" t="n"/>
      <c r="G3174" s="23" t="n"/>
      <c r="H3174" s="22" t="n"/>
      <c r="I3174" s="19" t="n"/>
      <c r="J3174" s="21" t="n"/>
      <c r="K3174" s="19" t="n"/>
      <c r="L3174" s="19" t="n"/>
      <c r="M3174" s="21" t="n"/>
      <c r="N3174" s="22" t="n"/>
      <c r="O3174" s="24">
        <f>IF(A3174&lt;&gt;"عهدة","",SUMIFS($G$8:$G$5007,$B$8:$B$5007,B3174,$A$8:$A$5007,"مصروف",$I$8:$I$5007,"&lt;&gt;مرفوض"))</f>
        <v/>
      </c>
      <c r="P3174" s="25">
        <f>IF(A3174&lt;&gt;"عهدة","",N(F3174)-O3174)</f>
        <v/>
      </c>
      <c r="Q3174" s="26">
        <f>IF(A3174="","",IF(A3174="عهدة",IF(N(F3174)=0,"⚠ أدخل قيمة العهدة",IF(P3174&lt;0,"⛔ عجز / زيادة مصروفات "&amp;TEXT(-P3174,"#,##0"),IF(COUNTIFS($B$8:$B$5007,B3174,$A$8:$A$5007,"مصروف",$I$8:$I$5007,"&lt;&gt;مرفوض",$K$8:$K$5007,"&lt;&gt;نعم")&gt;0,"⚠ "&amp;COUNTIFS($B$8:$B$5007,B3174,$A$8:$A$5007,"مصروف",$I$8:$I$5007,"&lt;&gt;مرفوض",$K$8:$K$5007,"&lt;&gt;نعم")&amp;" مصروف غير مسوى",IF(L3174="تمت التسوية",IF(P3174=0,"✔ متوازنة وتمت التسوية","✔ تمت التسوية – متبقي "&amp;TEXT(P3174,"#,##0")),IF(P3174&gt;0,"متبقي "&amp;TEXT(P3174,"#,##0"),"✔ متوازنة"))))),IF(R3174=0,"⚠ أضف سطر عهدة أولًا",IF(OR(C3174="",N(G3174)=0),"⚠ أكمل التاريخ والقيمة",IF(S3174="","⚠ التاريخ خارج السنة المالية",IF(H3174="","⚠ اختر بند الموازنة",IF(I3174="مرفوض","✖ مرفوض من المدير",IF(I3174&lt;&gt;"موافق","⏳ بانتظار موافقة المدير",IF(K3174&lt;&gt;"نعم","⚠ غير مسوى مع الحسابات","✔ معتمد ومسوى")))))))))</f>
        <v/>
      </c>
      <c r="R3174">
        <f>N(R3173)+IF(A3174="عهدة",1,0)</f>
        <v/>
      </c>
      <c r="S3174">
        <f>IF(C3174="","",IF(AND(C3174&gt;=DATE(2026,9,1),C3174&lt;=DATE(2027,8,31)),(YEAR(C3174)-2026)*12+MONTH(C3174)-8,""))</f>
        <v/>
      </c>
      <c r="T3174">
        <f>IF(AND(A3174="مصروف",R3174&gt;0,I3174="موافق",S3174&lt;&gt;"",H3174&lt;&gt;""),N(G3174),0)</f>
        <v/>
      </c>
    </row>
    <row r="3175">
      <c r="A3175" s="19" t="n"/>
      <c r="B3175" s="20">
        <f>IF(A3175="","",IF(R3175=0,"⚠ أضف سطر عهدة أولًا","DMT-"&amp;TEXT(R3175,"000")))</f>
        <v/>
      </c>
      <c r="C3175" s="21" t="n"/>
      <c r="D3175" s="20">
        <f>IF(C3175="","",IF(S3175="","خارج السنة المالية",INDEX(القوائم!$D$2:$D$13,S3175)))</f>
        <v/>
      </c>
      <c r="E3175" s="22" t="n"/>
      <c r="F3175" s="23" t="n"/>
      <c r="G3175" s="23" t="n"/>
      <c r="H3175" s="22" t="n"/>
      <c r="I3175" s="19" t="n"/>
      <c r="J3175" s="21" t="n"/>
      <c r="K3175" s="19" t="n"/>
      <c r="L3175" s="19" t="n"/>
      <c r="M3175" s="21" t="n"/>
      <c r="N3175" s="22" t="n"/>
      <c r="O3175" s="24">
        <f>IF(A3175&lt;&gt;"عهدة","",SUMIFS($G$8:$G$5007,$B$8:$B$5007,B3175,$A$8:$A$5007,"مصروف",$I$8:$I$5007,"&lt;&gt;مرفوض"))</f>
        <v/>
      </c>
      <c r="P3175" s="25">
        <f>IF(A3175&lt;&gt;"عهدة","",N(F3175)-O3175)</f>
        <v/>
      </c>
      <c r="Q3175" s="26">
        <f>IF(A3175="","",IF(A3175="عهدة",IF(N(F3175)=0,"⚠ أدخل قيمة العهدة",IF(P3175&lt;0,"⛔ عجز / زيادة مصروفات "&amp;TEXT(-P3175,"#,##0"),IF(COUNTIFS($B$8:$B$5007,B3175,$A$8:$A$5007,"مصروف",$I$8:$I$5007,"&lt;&gt;مرفوض",$K$8:$K$5007,"&lt;&gt;نعم")&gt;0,"⚠ "&amp;COUNTIFS($B$8:$B$5007,B3175,$A$8:$A$5007,"مصروف",$I$8:$I$5007,"&lt;&gt;مرفوض",$K$8:$K$5007,"&lt;&gt;نعم")&amp;" مصروف غير مسوى",IF(L3175="تمت التسوية",IF(P3175=0,"✔ متوازنة وتمت التسوية","✔ تمت التسوية – متبقي "&amp;TEXT(P3175,"#,##0")),IF(P3175&gt;0,"متبقي "&amp;TEXT(P3175,"#,##0"),"✔ متوازنة"))))),IF(R3175=0,"⚠ أضف سطر عهدة أولًا",IF(OR(C3175="",N(G3175)=0),"⚠ أكمل التاريخ والقيمة",IF(S3175="","⚠ التاريخ خارج السنة المالية",IF(H3175="","⚠ اختر بند الموازنة",IF(I3175="مرفوض","✖ مرفوض من المدير",IF(I3175&lt;&gt;"موافق","⏳ بانتظار موافقة المدير",IF(K3175&lt;&gt;"نعم","⚠ غير مسوى مع الحسابات","✔ معتمد ومسوى")))))))))</f>
        <v/>
      </c>
      <c r="R3175">
        <f>N(R3174)+IF(A3175="عهدة",1,0)</f>
        <v/>
      </c>
      <c r="S3175">
        <f>IF(C3175="","",IF(AND(C3175&gt;=DATE(2026,9,1),C3175&lt;=DATE(2027,8,31)),(YEAR(C3175)-2026)*12+MONTH(C3175)-8,""))</f>
        <v/>
      </c>
      <c r="T3175">
        <f>IF(AND(A3175="مصروف",R3175&gt;0,I3175="موافق",S3175&lt;&gt;"",H3175&lt;&gt;""),N(G3175),0)</f>
        <v/>
      </c>
    </row>
    <row r="3176">
      <c r="A3176" s="19" t="n"/>
      <c r="B3176" s="20">
        <f>IF(A3176="","",IF(R3176=0,"⚠ أضف سطر عهدة أولًا","DMT-"&amp;TEXT(R3176,"000")))</f>
        <v/>
      </c>
      <c r="C3176" s="21" t="n"/>
      <c r="D3176" s="20">
        <f>IF(C3176="","",IF(S3176="","خارج السنة المالية",INDEX(القوائم!$D$2:$D$13,S3176)))</f>
        <v/>
      </c>
      <c r="E3176" s="22" t="n"/>
      <c r="F3176" s="23" t="n"/>
      <c r="G3176" s="23" t="n"/>
      <c r="H3176" s="22" t="n"/>
      <c r="I3176" s="19" t="n"/>
      <c r="J3176" s="21" t="n"/>
      <c r="K3176" s="19" t="n"/>
      <c r="L3176" s="19" t="n"/>
      <c r="M3176" s="21" t="n"/>
      <c r="N3176" s="22" t="n"/>
      <c r="O3176" s="24">
        <f>IF(A3176&lt;&gt;"عهدة","",SUMIFS($G$8:$G$5007,$B$8:$B$5007,B3176,$A$8:$A$5007,"مصروف",$I$8:$I$5007,"&lt;&gt;مرفوض"))</f>
        <v/>
      </c>
      <c r="P3176" s="25">
        <f>IF(A3176&lt;&gt;"عهدة","",N(F3176)-O3176)</f>
        <v/>
      </c>
      <c r="Q3176" s="26">
        <f>IF(A3176="","",IF(A3176="عهدة",IF(N(F3176)=0,"⚠ أدخل قيمة العهدة",IF(P3176&lt;0,"⛔ عجز / زيادة مصروفات "&amp;TEXT(-P3176,"#,##0"),IF(COUNTIFS($B$8:$B$5007,B3176,$A$8:$A$5007,"مصروف",$I$8:$I$5007,"&lt;&gt;مرفوض",$K$8:$K$5007,"&lt;&gt;نعم")&gt;0,"⚠ "&amp;COUNTIFS($B$8:$B$5007,B3176,$A$8:$A$5007,"مصروف",$I$8:$I$5007,"&lt;&gt;مرفوض",$K$8:$K$5007,"&lt;&gt;نعم")&amp;" مصروف غير مسوى",IF(L3176="تمت التسوية",IF(P3176=0,"✔ متوازنة وتمت التسوية","✔ تمت التسوية – متبقي "&amp;TEXT(P3176,"#,##0")),IF(P3176&gt;0,"متبقي "&amp;TEXT(P3176,"#,##0"),"✔ متوازنة"))))),IF(R3176=0,"⚠ أضف سطر عهدة أولًا",IF(OR(C3176="",N(G3176)=0),"⚠ أكمل التاريخ والقيمة",IF(S3176="","⚠ التاريخ خارج السنة المالية",IF(H3176="","⚠ اختر بند الموازنة",IF(I3176="مرفوض","✖ مرفوض من المدير",IF(I3176&lt;&gt;"موافق","⏳ بانتظار موافقة المدير",IF(K3176&lt;&gt;"نعم","⚠ غير مسوى مع الحسابات","✔ معتمد ومسوى")))))))))</f>
        <v/>
      </c>
      <c r="R3176">
        <f>N(R3175)+IF(A3176="عهدة",1,0)</f>
        <v/>
      </c>
      <c r="S3176">
        <f>IF(C3176="","",IF(AND(C3176&gt;=DATE(2026,9,1),C3176&lt;=DATE(2027,8,31)),(YEAR(C3176)-2026)*12+MONTH(C3176)-8,""))</f>
        <v/>
      </c>
      <c r="T3176">
        <f>IF(AND(A3176="مصروف",R3176&gt;0,I3176="موافق",S3176&lt;&gt;"",H3176&lt;&gt;""),N(G3176),0)</f>
        <v/>
      </c>
    </row>
    <row r="3177">
      <c r="A3177" s="19" t="n"/>
      <c r="B3177" s="20">
        <f>IF(A3177="","",IF(R3177=0,"⚠ أضف سطر عهدة أولًا","DMT-"&amp;TEXT(R3177,"000")))</f>
        <v/>
      </c>
      <c r="C3177" s="21" t="n"/>
      <c r="D3177" s="20">
        <f>IF(C3177="","",IF(S3177="","خارج السنة المالية",INDEX(القوائم!$D$2:$D$13,S3177)))</f>
        <v/>
      </c>
      <c r="E3177" s="22" t="n"/>
      <c r="F3177" s="23" t="n"/>
      <c r="G3177" s="23" t="n"/>
      <c r="H3177" s="22" t="n"/>
      <c r="I3177" s="19" t="n"/>
      <c r="J3177" s="21" t="n"/>
      <c r="K3177" s="19" t="n"/>
      <c r="L3177" s="19" t="n"/>
      <c r="M3177" s="21" t="n"/>
      <c r="N3177" s="22" t="n"/>
      <c r="O3177" s="24">
        <f>IF(A3177&lt;&gt;"عهدة","",SUMIFS($G$8:$G$5007,$B$8:$B$5007,B3177,$A$8:$A$5007,"مصروف",$I$8:$I$5007,"&lt;&gt;مرفوض"))</f>
        <v/>
      </c>
      <c r="P3177" s="25">
        <f>IF(A3177&lt;&gt;"عهدة","",N(F3177)-O3177)</f>
        <v/>
      </c>
      <c r="Q3177" s="26">
        <f>IF(A3177="","",IF(A3177="عهدة",IF(N(F3177)=0,"⚠ أدخل قيمة العهدة",IF(P3177&lt;0,"⛔ عجز / زيادة مصروفات "&amp;TEXT(-P3177,"#,##0"),IF(COUNTIFS($B$8:$B$5007,B3177,$A$8:$A$5007,"مصروف",$I$8:$I$5007,"&lt;&gt;مرفوض",$K$8:$K$5007,"&lt;&gt;نعم")&gt;0,"⚠ "&amp;COUNTIFS($B$8:$B$5007,B3177,$A$8:$A$5007,"مصروف",$I$8:$I$5007,"&lt;&gt;مرفوض",$K$8:$K$5007,"&lt;&gt;نعم")&amp;" مصروف غير مسوى",IF(L3177="تمت التسوية",IF(P3177=0,"✔ متوازنة وتمت التسوية","✔ تمت التسوية – متبقي "&amp;TEXT(P3177,"#,##0")),IF(P3177&gt;0,"متبقي "&amp;TEXT(P3177,"#,##0"),"✔ متوازنة"))))),IF(R3177=0,"⚠ أضف سطر عهدة أولًا",IF(OR(C3177="",N(G3177)=0),"⚠ أكمل التاريخ والقيمة",IF(S3177="","⚠ التاريخ خارج السنة المالية",IF(H3177="","⚠ اختر بند الموازنة",IF(I3177="مرفوض","✖ مرفوض من المدير",IF(I3177&lt;&gt;"موافق","⏳ بانتظار موافقة المدير",IF(K3177&lt;&gt;"نعم","⚠ غير مسوى مع الحسابات","✔ معتمد ومسوى")))))))))</f>
        <v/>
      </c>
      <c r="R3177">
        <f>N(R3176)+IF(A3177="عهدة",1,0)</f>
        <v/>
      </c>
      <c r="S3177">
        <f>IF(C3177="","",IF(AND(C3177&gt;=DATE(2026,9,1),C3177&lt;=DATE(2027,8,31)),(YEAR(C3177)-2026)*12+MONTH(C3177)-8,""))</f>
        <v/>
      </c>
      <c r="T3177">
        <f>IF(AND(A3177="مصروف",R3177&gt;0,I3177="موافق",S3177&lt;&gt;"",H3177&lt;&gt;""),N(G3177),0)</f>
        <v/>
      </c>
    </row>
    <row r="3178">
      <c r="A3178" s="19" t="n"/>
      <c r="B3178" s="20">
        <f>IF(A3178="","",IF(R3178=0,"⚠ أضف سطر عهدة أولًا","DMT-"&amp;TEXT(R3178,"000")))</f>
        <v/>
      </c>
      <c r="C3178" s="21" t="n"/>
      <c r="D3178" s="20">
        <f>IF(C3178="","",IF(S3178="","خارج السنة المالية",INDEX(القوائم!$D$2:$D$13,S3178)))</f>
        <v/>
      </c>
      <c r="E3178" s="22" t="n"/>
      <c r="F3178" s="23" t="n"/>
      <c r="G3178" s="23" t="n"/>
      <c r="H3178" s="22" t="n"/>
      <c r="I3178" s="19" t="n"/>
      <c r="J3178" s="21" t="n"/>
      <c r="K3178" s="19" t="n"/>
      <c r="L3178" s="19" t="n"/>
      <c r="M3178" s="21" t="n"/>
      <c r="N3178" s="22" t="n"/>
      <c r="O3178" s="24">
        <f>IF(A3178&lt;&gt;"عهدة","",SUMIFS($G$8:$G$5007,$B$8:$B$5007,B3178,$A$8:$A$5007,"مصروف",$I$8:$I$5007,"&lt;&gt;مرفوض"))</f>
        <v/>
      </c>
      <c r="P3178" s="25">
        <f>IF(A3178&lt;&gt;"عهدة","",N(F3178)-O3178)</f>
        <v/>
      </c>
      <c r="Q3178" s="26">
        <f>IF(A3178="","",IF(A3178="عهدة",IF(N(F3178)=0,"⚠ أدخل قيمة العهدة",IF(P3178&lt;0,"⛔ عجز / زيادة مصروفات "&amp;TEXT(-P3178,"#,##0"),IF(COUNTIFS($B$8:$B$5007,B3178,$A$8:$A$5007,"مصروف",$I$8:$I$5007,"&lt;&gt;مرفوض",$K$8:$K$5007,"&lt;&gt;نعم")&gt;0,"⚠ "&amp;COUNTIFS($B$8:$B$5007,B3178,$A$8:$A$5007,"مصروف",$I$8:$I$5007,"&lt;&gt;مرفوض",$K$8:$K$5007,"&lt;&gt;نعم")&amp;" مصروف غير مسوى",IF(L3178="تمت التسوية",IF(P3178=0,"✔ متوازنة وتمت التسوية","✔ تمت التسوية – متبقي "&amp;TEXT(P3178,"#,##0")),IF(P3178&gt;0,"متبقي "&amp;TEXT(P3178,"#,##0"),"✔ متوازنة"))))),IF(R3178=0,"⚠ أضف سطر عهدة أولًا",IF(OR(C3178="",N(G3178)=0),"⚠ أكمل التاريخ والقيمة",IF(S3178="","⚠ التاريخ خارج السنة المالية",IF(H3178="","⚠ اختر بند الموازنة",IF(I3178="مرفوض","✖ مرفوض من المدير",IF(I3178&lt;&gt;"موافق","⏳ بانتظار موافقة المدير",IF(K3178&lt;&gt;"نعم","⚠ غير مسوى مع الحسابات","✔ معتمد ومسوى")))))))))</f>
        <v/>
      </c>
      <c r="R3178">
        <f>N(R3177)+IF(A3178="عهدة",1,0)</f>
        <v/>
      </c>
      <c r="S3178">
        <f>IF(C3178="","",IF(AND(C3178&gt;=DATE(2026,9,1),C3178&lt;=DATE(2027,8,31)),(YEAR(C3178)-2026)*12+MONTH(C3178)-8,""))</f>
        <v/>
      </c>
      <c r="T3178">
        <f>IF(AND(A3178="مصروف",R3178&gt;0,I3178="موافق",S3178&lt;&gt;"",H3178&lt;&gt;""),N(G3178),0)</f>
        <v/>
      </c>
    </row>
    <row r="3179">
      <c r="A3179" s="19" t="n"/>
      <c r="B3179" s="20">
        <f>IF(A3179="","",IF(R3179=0,"⚠ أضف سطر عهدة أولًا","DMT-"&amp;TEXT(R3179,"000")))</f>
        <v/>
      </c>
      <c r="C3179" s="21" t="n"/>
      <c r="D3179" s="20">
        <f>IF(C3179="","",IF(S3179="","خارج السنة المالية",INDEX(القوائم!$D$2:$D$13,S3179)))</f>
        <v/>
      </c>
      <c r="E3179" s="22" t="n"/>
      <c r="F3179" s="23" t="n"/>
      <c r="G3179" s="23" t="n"/>
      <c r="H3179" s="22" t="n"/>
      <c r="I3179" s="19" t="n"/>
      <c r="J3179" s="21" t="n"/>
      <c r="K3179" s="19" t="n"/>
      <c r="L3179" s="19" t="n"/>
      <c r="M3179" s="21" t="n"/>
      <c r="N3179" s="22" t="n"/>
      <c r="O3179" s="24">
        <f>IF(A3179&lt;&gt;"عهدة","",SUMIFS($G$8:$G$5007,$B$8:$B$5007,B3179,$A$8:$A$5007,"مصروف",$I$8:$I$5007,"&lt;&gt;مرفوض"))</f>
        <v/>
      </c>
      <c r="P3179" s="25">
        <f>IF(A3179&lt;&gt;"عهدة","",N(F3179)-O3179)</f>
        <v/>
      </c>
      <c r="Q3179" s="26">
        <f>IF(A3179="","",IF(A3179="عهدة",IF(N(F3179)=0,"⚠ أدخل قيمة العهدة",IF(P3179&lt;0,"⛔ عجز / زيادة مصروفات "&amp;TEXT(-P3179,"#,##0"),IF(COUNTIFS($B$8:$B$5007,B3179,$A$8:$A$5007,"مصروف",$I$8:$I$5007,"&lt;&gt;مرفوض",$K$8:$K$5007,"&lt;&gt;نعم")&gt;0,"⚠ "&amp;COUNTIFS($B$8:$B$5007,B3179,$A$8:$A$5007,"مصروف",$I$8:$I$5007,"&lt;&gt;مرفوض",$K$8:$K$5007,"&lt;&gt;نعم")&amp;" مصروف غير مسوى",IF(L3179="تمت التسوية",IF(P3179=0,"✔ متوازنة وتمت التسوية","✔ تمت التسوية – متبقي "&amp;TEXT(P3179,"#,##0")),IF(P3179&gt;0,"متبقي "&amp;TEXT(P3179,"#,##0"),"✔ متوازنة"))))),IF(R3179=0,"⚠ أضف سطر عهدة أولًا",IF(OR(C3179="",N(G3179)=0),"⚠ أكمل التاريخ والقيمة",IF(S3179="","⚠ التاريخ خارج السنة المالية",IF(H3179="","⚠ اختر بند الموازنة",IF(I3179="مرفوض","✖ مرفوض من المدير",IF(I3179&lt;&gt;"موافق","⏳ بانتظار موافقة المدير",IF(K3179&lt;&gt;"نعم","⚠ غير مسوى مع الحسابات","✔ معتمد ومسوى")))))))))</f>
        <v/>
      </c>
      <c r="R3179">
        <f>N(R3178)+IF(A3179="عهدة",1,0)</f>
        <v/>
      </c>
      <c r="S3179">
        <f>IF(C3179="","",IF(AND(C3179&gt;=DATE(2026,9,1),C3179&lt;=DATE(2027,8,31)),(YEAR(C3179)-2026)*12+MONTH(C3179)-8,""))</f>
        <v/>
      </c>
      <c r="T3179">
        <f>IF(AND(A3179="مصروف",R3179&gt;0,I3179="موافق",S3179&lt;&gt;"",H3179&lt;&gt;""),N(G3179),0)</f>
        <v/>
      </c>
    </row>
    <row r="3180">
      <c r="A3180" s="19" t="n"/>
      <c r="B3180" s="20">
        <f>IF(A3180="","",IF(R3180=0,"⚠ أضف سطر عهدة أولًا","DMT-"&amp;TEXT(R3180,"000")))</f>
        <v/>
      </c>
      <c r="C3180" s="21" t="n"/>
      <c r="D3180" s="20">
        <f>IF(C3180="","",IF(S3180="","خارج السنة المالية",INDEX(القوائم!$D$2:$D$13,S3180)))</f>
        <v/>
      </c>
      <c r="E3180" s="22" t="n"/>
      <c r="F3180" s="23" t="n"/>
      <c r="G3180" s="23" t="n"/>
      <c r="H3180" s="22" t="n"/>
      <c r="I3180" s="19" t="n"/>
      <c r="J3180" s="21" t="n"/>
      <c r="K3180" s="19" t="n"/>
      <c r="L3180" s="19" t="n"/>
      <c r="M3180" s="21" t="n"/>
      <c r="N3180" s="22" t="n"/>
      <c r="O3180" s="24">
        <f>IF(A3180&lt;&gt;"عهدة","",SUMIFS($G$8:$G$5007,$B$8:$B$5007,B3180,$A$8:$A$5007,"مصروف",$I$8:$I$5007,"&lt;&gt;مرفوض"))</f>
        <v/>
      </c>
      <c r="P3180" s="25">
        <f>IF(A3180&lt;&gt;"عهدة","",N(F3180)-O3180)</f>
        <v/>
      </c>
      <c r="Q3180" s="26">
        <f>IF(A3180="","",IF(A3180="عهدة",IF(N(F3180)=0,"⚠ أدخل قيمة العهدة",IF(P3180&lt;0,"⛔ عجز / زيادة مصروفات "&amp;TEXT(-P3180,"#,##0"),IF(COUNTIFS($B$8:$B$5007,B3180,$A$8:$A$5007,"مصروف",$I$8:$I$5007,"&lt;&gt;مرفوض",$K$8:$K$5007,"&lt;&gt;نعم")&gt;0,"⚠ "&amp;COUNTIFS($B$8:$B$5007,B3180,$A$8:$A$5007,"مصروف",$I$8:$I$5007,"&lt;&gt;مرفوض",$K$8:$K$5007,"&lt;&gt;نعم")&amp;" مصروف غير مسوى",IF(L3180="تمت التسوية",IF(P3180=0,"✔ متوازنة وتمت التسوية","✔ تمت التسوية – متبقي "&amp;TEXT(P3180,"#,##0")),IF(P3180&gt;0,"متبقي "&amp;TEXT(P3180,"#,##0"),"✔ متوازنة"))))),IF(R3180=0,"⚠ أضف سطر عهدة أولًا",IF(OR(C3180="",N(G3180)=0),"⚠ أكمل التاريخ والقيمة",IF(S3180="","⚠ التاريخ خارج السنة المالية",IF(H3180="","⚠ اختر بند الموازنة",IF(I3180="مرفوض","✖ مرفوض من المدير",IF(I3180&lt;&gt;"موافق","⏳ بانتظار موافقة المدير",IF(K3180&lt;&gt;"نعم","⚠ غير مسوى مع الحسابات","✔ معتمد ومسوى")))))))))</f>
        <v/>
      </c>
      <c r="R3180">
        <f>N(R3179)+IF(A3180="عهدة",1,0)</f>
        <v/>
      </c>
      <c r="S3180">
        <f>IF(C3180="","",IF(AND(C3180&gt;=DATE(2026,9,1),C3180&lt;=DATE(2027,8,31)),(YEAR(C3180)-2026)*12+MONTH(C3180)-8,""))</f>
        <v/>
      </c>
      <c r="T3180">
        <f>IF(AND(A3180="مصروف",R3180&gt;0,I3180="موافق",S3180&lt;&gt;"",H3180&lt;&gt;""),N(G3180),0)</f>
        <v/>
      </c>
    </row>
    <row r="3181">
      <c r="A3181" s="19" t="n"/>
      <c r="B3181" s="20">
        <f>IF(A3181="","",IF(R3181=0,"⚠ أضف سطر عهدة أولًا","DMT-"&amp;TEXT(R3181,"000")))</f>
        <v/>
      </c>
      <c r="C3181" s="21" t="n"/>
      <c r="D3181" s="20">
        <f>IF(C3181="","",IF(S3181="","خارج السنة المالية",INDEX(القوائم!$D$2:$D$13,S3181)))</f>
        <v/>
      </c>
      <c r="E3181" s="22" t="n"/>
      <c r="F3181" s="23" t="n"/>
      <c r="G3181" s="23" t="n"/>
      <c r="H3181" s="22" t="n"/>
      <c r="I3181" s="19" t="n"/>
      <c r="J3181" s="21" t="n"/>
      <c r="K3181" s="19" t="n"/>
      <c r="L3181" s="19" t="n"/>
      <c r="M3181" s="21" t="n"/>
      <c r="N3181" s="22" t="n"/>
      <c r="O3181" s="24">
        <f>IF(A3181&lt;&gt;"عهدة","",SUMIFS($G$8:$G$5007,$B$8:$B$5007,B3181,$A$8:$A$5007,"مصروف",$I$8:$I$5007,"&lt;&gt;مرفوض"))</f>
        <v/>
      </c>
      <c r="P3181" s="25">
        <f>IF(A3181&lt;&gt;"عهدة","",N(F3181)-O3181)</f>
        <v/>
      </c>
      <c r="Q3181" s="26">
        <f>IF(A3181="","",IF(A3181="عهدة",IF(N(F3181)=0,"⚠ أدخل قيمة العهدة",IF(P3181&lt;0,"⛔ عجز / زيادة مصروفات "&amp;TEXT(-P3181,"#,##0"),IF(COUNTIFS($B$8:$B$5007,B3181,$A$8:$A$5007,"مصروف",$I$8:$I$5007,"&lt;&gt;مرفوض",$K$8:$K$5007,"&lt;&gt;نعم")&gt;0,"⚠ "&amp;COUNTIFS($B$8:$B$5007,B3181,$A$8:$A$5007,"مصروف",$I$8:$I$5007,"&lt;&gt;مرفوض",$K$8:$K$5007,"&lt;&gt;نعم")&amp;" مصروف غير مسوى",IF(L3181="تمت التسوية",IF(P3181=0,"✔ متوازنة وتمت التسوية","✔ تمت التسوية – متبقي "&amp;TEXT(P3181,"#,##0")),IF(P3181&gt;0,"متبقي "&amp;TEXT(P3181,"#,##0"),"✔ متوازنة"))))),IF(R3181=0,"⚠ أضف سطر عهدة أولًا",IF(OR(C3181="",N(G3181)=0),"⚠ أكمل التاريخ والقيمة",IF(S3181="","⚠ التاريخ خارج السنة المالية",IF(H3181="","⚠ اختر بند الموازنة",IF(I3181="مرفوض","✖ مرفوض من المدير",IF(I3181&lt;&gt;"موافق","⏳ بانتظار موافقة المدير",IF(K3181&lt;&gt;"نعم","⚠ غير مسوى مع الحسابات","✔ معتمد ومسوى")))))))))</f>
        <v/>
      </c>
      <c r="R3181">
        <f>N(R3180)+IF(A3181="عهدة",1,0)</f>
        <v/>
      </c>
      <c r="S3181">
        <f>IF(C3181="","",IF(AND(C3181&gt;=DATE(2026,9,1),C3181&lt;=DATE(2027,8,31)),(YEAR(C3181)-2026)*12+MONTH(C3181)-8,""))</f>
        <v/>
      </c>
      <c r="T3181">
        <f>IF(AND(A3181="مصروف",R3181&gt;0,I3181="موافق",S3181&lt;&gt;"",H3181&lt;&gt;""),N(G3181),0)</f>
        <v/>
      </c>
    </row>
    <row r="3182">
      <c r="A3182" s="19" t="n"/>
      <c r="B3182" s="20">
        <f>IF(A3182="","",IF(R3182=0,"⚠ أضف سطر عهدة أولًا","DMT-"&amp;TEXT(R3182,"000")))</f>
        <v/>
      </c>
      <c r="C3182" s="21" t="n"/>
      <c r="D3182" s="20">
        <f>IF(C3182="","",IF(S3182="","خارج السنة المالية",INDEX(القوائم!$D$2:$D$13,S3182)))</f>
        <v/>
      </c>
      <c r="E3182" s="22" t="n"/>
      <c r="F3182" s="23" t="n"/>
      <c r="G3182" s="23" t="n"/>
      <c r="H3182" s="22" t="n"/>
      <c r="I3182" s="19" t="n"/>
      <c r="J3182" s="21" t="n"/>
      <c r="K3182" s="19" t="n"/>
      <c r="L3182" s="19" t="n"/>
      <c r="M3182" s="21" t="n"/>
      <c r="N3182" s="22" t="n"/>
      <c r="O3182" s="24">
        <f>IF(A3182&lt;&gt;"عهدة","",SUMIFS($G$8:$G$5007,$B$8:$B$5007,B3182,$A$8:$A$5007,"مصروف",$I$8:$I$5007,"&lt;&gt;مرفوض"))</f>
        <v/>
      </c>
      <c r="P3182" s="25">
        <f>IF(A3182&lt;&gt;"عهدة","",N(F3182)-O3182)</f>
        <v/>
      </c>
      <c r="Q3182" s="26">
        <f>IF(A3182="","",IF(A3182="عهدة",IF(N(F3182)=0,"⚠ أدخل قيمة العهدة",IF(P3182&lt;0,"⛔ عجز / زيادة مصروفات "&amp;TEXT(-P3182,"#,##0"),IF(COUNTIFS($B$8:$B$5007,B3182,$A$8:$A$5007,"مصروف",$I$8:$I$5007,"&lt;&gt;مرفوض",$K$8:$K$5007,"&lt;&gt;نعم")&gt;0,"⚠ "&amp;COUNTIFS($B$8:$B$5007,B3182,$A$8:$A$5007,"مصروف",$I$8:$I$5007,"&lt;&gt;مرفوض",$K$8:$K$5007,"&lt;&gt;نعم")&amp;" مصروف غير مسوى",IF(L3182="تمت التسوية",IF(P3182=0,"✔ متوازنة وتمت التسوية","✔ تمت التسوية – متبقي "&amp;TEXT(P3182,"#,##0")),IF(P3182&gt;0,"متبقي "&amp;TEXT(P3182,"#,##0"),"✔ متوازنة"))))),IF(R3182=0,"⚠ أضف سطر عهدة أولًا",IF(OR(C3182="",N(G3182)=0),"⚠ أكمل التاريخ والقيمة",IF(S3182="","⚠ التاريخ خارج السنة المالية",IF(H3182="","⚠ اختر بند الموازنة",IF(I3182="مرفوض","✖ مرفوض من المدير",IF(I3182&lt;&gt;"موافق","⏳ بانتظار موافقة المدير",IF(K3182&lt;&gt;"نعم","⚠ غير مسوى مع الحسابات","✔ معتمد ومسوى")))))))))</f>
        <v/>
      </c>
      <c r="R3182">
        <f>N(R3181)+IF(A3182="عهدة",1,0)</f>
        <v/>
      </c>
      <c r="S3182">
        <f>IF(C3182="","",IF(AND(C3182&gt;=DATE(2026,9,1),C3182&lt;=DATE(2027,8,31)),(YEAR(C3182)-2026)*12+MONTH(C3182)-8,""))</f>
        <v/>
      </c>
      <c r="T3182">
        <f>IF(AND(A3182="مصروف",R3182&gt;0,I3182="موافق",S3182&lt;&gt;"",H3182&lt;&gt;""),N(G3182),0)</f>
        <v/>
      </c>
    </row>
    <row r="3183">
      <c r="A3183" s="19" t="n"/>
      <c r="B3183" s="20">
        <f>IF(A3183="","",IF(R3183=0,"⚠ أضف سطر عهدة أولًا","DMT-"&amp;TEXT(R3183,"000")))</f>
        <v/>
      </c>
      <c r="C3183" s="21" t="n"/>
      <c r="D3183" s="20">
        <f>IF(C3183="","",IF(S3183="","خارج السنة المالية",INDEX(القوائم!$D$2:$D$13,S3183)))</f>
        <v/>
      </c>
      <c r="E3183" s="22" t="n"/>
      <c r="F3183" s="23" t="n"/>
      <c r="G3183" s="23" t="n"/>
      <c r="H3183" s="22" t="n"/>
      <c r="I3183" s="19" t="n"/>
      <c r="J3183" s="21" t="n"/>
      <c r="K3183" s="19" t="n"/>
      <c r="L3183" s="19" t="n"/>
      <c r="M3183" s="21" t="n"/>
      <c r="N3183" s="22" t="n"/>
      <c r="O3183" s="24">
        <f>IF(A3183&lt;&gt;"عهدة","",SUMIFS($G$8:$G$5007,$B$8:$B$5007,B3183,$A$8:$A$5007,"مصروف",$I$8:$I$5007,"&lt;&gt;مرفوض"))</f>
        <v/>
      </c>
      <c r="P3183" s="25">
        <f>IF(A3183&lt;&gt;"عهدة","",N(F3183)-O3183)</f>
        <v/>
      </c>
      <c r="Q3183" s="26">
        <f>IF(A3183="","",IF(A3183="عهدة",IF(N(F3183)=0,"⚠ أدخل قيمة العهدة",IF(P3183&lt;0,"⛔ عجز / زيادة مصروفات "&amp;TEXT(-P3183,"#,##0"),IF(COUNTIFS($B$8:$B$5007,B3183,$A$8:$A$5007,"مصروف",$I$8:$I$5007,"&lt;&gt;مرفوض",$K$8:$K$5007,"&lt;&gt;نعم")&gt;0,"⚠ "&amp;COUNTIFS($B$8:$B$5007,B3183,$A$8:$A$5007,"مصروف",$I$8:$I$5007,"&lt;&gt;مرفوض",$K$8:$K$5007,"&lt;&gt;نعم")&amp;" مصروف غير مسوى",IF(L3183="تمت التسوية",IF(P3183=0,"✔ متوازنة وتمت التسوية","✔ تمت التسوية – متبقي "&amp;TEXT(P3183,"#,##0")),IF(P3183&gt;0,"متبقي "&amp;TEXT(P3183,"#,##0"),"✔ متوازنة"))))),IF(R3183=0,"⚠ أضف سطر عهدة أولًا",IF(OR(C3183="",N(G3183)=0),"⚠ أكمل التاريخ والقيمة",IF(S3183="","⚠ التاريخ خارج السنة المالية",IF(H3183="","⚠ اختر بند الموازنة",IF(I3183="مرفوض","✖ مرفوض من المدير",IF(I3183&lt;&gt;"موافق","⏳ بانتظار موافقة المدير",IF(K3183&lt;&gt;"نعم","⚠ غير مسوى مع الحسابات","✔ معتمد ومسوى")))))))))</f>
        <v/>
      </c>
      <c r="R3183">
        <f>N(R3182)+IF(A3183="عهدة",1,0)</f>
        <v/>
      </c>
      <c r="S3183">
        <f>IF(C3183="","",IF(AND(C3183&gt;=DATE(2026,9,1),C3183&lt;=DATE(2027,8,31)),(YEAR(C3183)-2026)*12+MONTH(C3183)-8,""))</f>
        <v/>
      </c>
      <c r="T3183">
        <f>IF(AND(A3183="مصروف",R3183&gt;0,I3183="موافق",S3183&lt;&gt;"",H3183&lt;&gt;""),N(G3183),0)</f>
        <v/>
      </c>
    </row>
    <row r="3184">
      <c r="A3184" s="19" t="n"/>
      <c r="B3184" s="20">
        <f>IF(A3184="","",IF(R3184=0,"⚠ أضف سطر عهدة أولًا","DMT-"&amp;TEXT(R3184,"000")))</f>
        <v/>
      </c>
      <c r="C3184" s="21" t="n"/>
      <c r="D3184" s="20">
        <f>IF(C3184="","",IF(S3184="","خارج السنة المالية",INDEX(القوائم!$D$2:$D$13,S3184)))</f>
        <v/>
      </c>
      <c r="E3184" s="22" t="n"/>
      <c r="F3184" s="23" t="n"/>
      <c r="G3184" s="23" t="n"/>
      <c r="H3184" s="22" t="n"/>
      <c r="I3184" s="19" t="n"/>
      <c r="J3184" s="21" t="n"/>
      <c r="K3184" s="19" t="n"/>
      <c r="L3184" s="19" t="n"/>
      <c r="M3184" s="21" t="n"/>
      <c r="N3184" s="22" t="n"/>
      <c r="O3184" s="24">
        <f>IF(A3184&lt;&gt;"عهدة","",SUMIFS($G$8:$G$5007,$B$8:$B$5007,B3184,$A$8:$A$5007,"مصروف",$I$8:$I$5007,"&lt;&gt;مرفوض"))</f>
        <v/>
      </c>
      <c r="P3184" s="25">
        <f>IF(A3184&lt;&gt;"عهدة","",N(F3184)-O3184)</f>
        <v/>
      </c>
      <c r="Q3184" s="26">
        <f>IF(A3184="","",IF(A3184="عهدة",IF(N(F3184)=0,"⚠ أدخل قيمة العهدة",IF(P3184&lt;0,"⛔ عجز / زيادة مصروفات "&amp;TEXT(-P3184,"#,##0"),IF(COUNTIFS($B$8:$B$5007,B3184,$A$8:$A$5007,"مصروف",$I$8:$I$5007,"&lt;&gt;مرفوض",$K$8:$K$5007,"&lt;&gt;نعم")&gt;0,"⚠ "&amp;COUNTIFS($B$8:$B$5007,B3184,$A$8:$A$5007,"مصروف",$I$8:$I$5007,"&lt;&gt;مرفوض",$K$8:$K$5007,"&lt;&gt;نعم")&amp;" مصروف غير مسوى",IF(L3184="تمت التسوية",IF(P3184=0,"✔ متوازنة وتمت التسوية","✔ تمت التسوية – متبقي "&amp;TEXT(P3184,"#,##0")),IF(P3184&gt;0,"متبقي "&amp;TEXT(P3184,"#,##0"),"✔ متوازنة"))))),IF(R3184=0,"⚠ أضف سطر عهدة أولًا",IF(OR(C3184="",N(G3184)=0),"⚠ أكمل التاريخ والقيمة",IF(S3184="","⚠ التاريخ خارج السنة المالية",IF(H3184="","⚠ اختر بند الموازنة",IF(I3184="مرفوض","✖ مرفوض من المدير",IF(I3184&lt;&gt;"موافق","⏳ بانتظار موافقة المدير",IF(K3184&lt;&gt;"نعم","⚠ غير مسوى مع الحسابات","✔ معتمد ومسوى")))))))))</f>
        <v/>
      </c>
      <c r="R3184">
        <f>N(R3183)+IF(A3184="عهدة",1,0)</f>
        <v/>
      </c>
      <c r="S3184">
        <f>IF(C3184="","",IF(AND(C3184&gt;=DATE(2026,9,1),C3184&lt;=DATE(2027,8,31)),(YEAR(C3184)-2026)*12+MONTH(C3184)-8,""))</f>
        <v/>
      </c>
      <c r="T3184">
        <f>IF(AND(A3184="مصروف",R3184&gt;0,I3184="موافق",S3184&lt;&gt;"",H3184&lt;&gt;""),N(G3184),0)</f>
        <v/>
      </c>
    </row>
    <row r="3185">
      <c r="A3185" s="19" t="n"/>
      <c r="B3185" s="20">
        <f>IF(A3185="","",IF(R3185=0,"⚠ أضف سطر عهدة أولًا","DMT-"&amp;TEXT(R3185,"000")))</f>
        <v/>
      </c>
      <c r="C3185" s="21" t="n"/>
      <c r="D3185" s="20">
        <f>IF(C3185="","",IF(S3185="","خارج السنة المالية",INDEX(القوائم!$D$2:$D$13,S3185)))</f>
        <v/>
      </c>
      <c r="E3185" s="22" t="n"/>
      <c r="F3185" s="23" t="n"/>
      <c r="G3185" s="23" t="n"/>
      <c r="H3185" s="22" t="n"/>
      <c r="I3185" s="19" t="n"/>
      <c r="J3185" s="21" t="n"/>
      <c r="K3185" s="19" t="n"/>
      <c r="L3185" s="19" t="n"/>
      <c r="M3185" s="21" t="n"/>
      <c r="N3185" s="22" t="n"/>
      <c r="O3185" s="24">
        <f>IF(A3185&lt;&gt;"عهدة","",SUMIFS($G$8:$G$5007,$B$8:$B$5007,B3185,$A$8:$A$5007,"مصروف",$I$8:$I$5007,"&lt;&gt;مرفوض"))</f>
        <v/>
      </c>
      <c r="P3185" s="25">
        <f>IF(A3185&lt;&gt;"عهدة","",N(F3185)-O3185)</f>
        <v/>
      </c>
      <c r="Q3185" s="26">
        <f>IF(A3185="","",IF(A3185="عهدة",IF(N(F3185)=0,"⚠ أدخل قيمة العهدة",IF(P3185&lt;0,"⛔ عجز / زيادة مصروفات "&amp;TEXT(-P3185,"#,##0"),IF(COUNTIFS($B$8:$B$5007,B3185,$A$8:$A$5007,"مصروف",$I$8:$I$5007,"&lt;&gt;مرفوض",$K$8:$K$5007,"&lt;&gt;نعم")&gt;0,"⚠ "&amp;COUNTIFS($B$8:$B$5007,B3185,$A$8:$A$5007,"مصروف",$I$8:$I$5007,"&lt;&gt;مرفوض",$K$8:$K$5007,"&lt;&gt;نعم")&amp;" مصروف غير مسوى",IF(L3185="تمت التسوية",IF(P3185=0,"✔ متوازنة وتمت التسوية","✔ تمت التسوية – متبقي "&amp;TEXT(P3185,"#,##0")),IF(P3185&gt;0,"متبقي "&amp;TEXT(P3185,"#,##0"),"✔ متوازنة"))))),IF(R3185=0,"⚠ أضف سطر عهدة أولًا",IF(OR(C3185="",N(G3185)=0),"⚠ أكمل التاريخ والقيمة",IF(S3185="","⚠ التاريخ خارج السنة المالية",IF(H3185="","⚠ اختر بند الموازنة",IF(I3185="مرفوض","✖ مرفوض من المدير",IF(I3185&lt;&gt;"موافق","⏳ بانتظار موافقة المدير",IF(K3185&lt;&gt;"نعم","⚠ غير مسوى مع الحسابات","✔ معتمد ومسوى")))))))))</f>
        <v/>
      </c>
      <c r="R3185">
        <f>N(R3184)+IF(A3185="عهدة",1,0)</f>
        <v/>
      </c>
      <c r="S3185">
        <f>IF(C3185="","",IF(AND(C3185&gt;=DATE(2026,9,1),C3185&lt;=DATE(2027,8,31)),(YEAR(C3185)-2026)*12+MONTH(C3185)-8,""))</f>
        <v/>
      </c>
      <c r="T3185">
        <f>IF(AND(A3185="مصروف",R3185&gt;0,I3185="موافق",S3185&lt;&gt;"",H3185&lt;&gt;""),N(G3185),0)</f>
        <v/>
      </c>
    </row>
    <row r="3186">
      <c r="A3186" s="19" t="n"/>
      <c r="B3186" s="20">
        <f>IF(A3186="","",IF(R3186=0,"⚠ أضف سطر عهدة أولًا","DMT-"&amp;TEXT(R3186,"000")))</f>
        <v/>
      </c>
      <c r="C3186" s="21" t="n"/>
      <c r="D3186" s="20">
        <f>IF(C3186="","",IF(S3186="","خارج السنة المالية",INDEX(القوائم!$D$2:$D$13,S3186)))</f>
        <v/>
      </c>
      <c r="E3186" s="22" t="n"/>
      <c r="F3186" s="23" t="n"/>
      <c r="G3186" s="23" t="n"/>
      <c r="H3186" s="22" t="n"/>
      <c r="I3186" s="19" t="n"/>
      <c r="J3186" s="21" t="n"/>
      <c r="K3186" s="19" t="n"/>
      <c r="L3186" s="19" t="n"/>
      <c r="M3186" s="21" t="n"/>
      <c r="N3186" s="22" t="n"/>
      <c r="O3186" s="24">
        <f>IF(A3186&lt;&gt;"عهدة","",SUMIFS($G$8:$G$5007,$B$8:$B$5007,B3186,$A$8:$A$5007,"مصروف",$I$8:$I$5007,"&lt;&gt;مرفوض"))</f>
        <v/>
      </c>
      <c r="P3186" s="25">
        <f>IF(A3186&lt;&gt;"عهدة","",N(F3186)-O3186)</f>
        <v/>
      </c>
      <c r="Q3186" s="26">
        <f>IF(A3186="","",IF(A3186="عهدة",IF(N(F3186)=0,"⚠ أدخل قيمة العهدة",IF(P3186&lt;0,"⛔ عجز / زيادة مصروفات "&amp;TEXT(-P3186,"#,##0"),IF(COUNTIFS($B$8:$B$5007,B3186,$A$8:$A$5007,"مصروف",$I$8:$I$5007,"&lt;&gt;مرفوض",$K$8:$K$5007,"&lt;&gt;نعم")&gt;0,"⚠ "&amp;COUNTIFS($B$8:$B$5007,B3186,$A$8:$A$5007,"مصروف",$I$8:$I$5007,"&lt;&gt;مرفوض",$K$8:$K$5007,"&lt;&gt;نعم")&amp;" مصروف غير مسوى",IF(L3186="تمت التسوية",IF(P3186=0,"✔ متوازنة وتمت التسوية","✔ تمت التسوية – متبقي "&amp;TEXT(P3186,"#,##0")),IF(P3186&gt;0,"متبقي "&amp;TEXT(P3186,"#,##0"),"✔ متوازنة"))))),IF(R3186=0,"⚠ أضف سطر عهدة أولًا",IF(OR(C3186="",N(G3186)=0),"⚠ أكمل التاريخ والقيمة",IF(S3186="","⚠ التاريخ خارج السنة المالية",IF(H3186="","⚠ اختر بند الموازنة",IF(I3186="مرفوض","✖ مرفوض من المدير",IF(I3186&lt;&gt;"موافق","⏳ بانتظار موافقة المدير",IF(K3186&lt;&gt;"نعم","⚠ غير مسوى مع الحسابات","✔ معتمد ومسوى")))))))))</f>
        <v/>
      </c>
      <c r="R3186">
        <f>N(R3185)+IF(A3186="عهدة",1,0)</f>
        <v/>
      </c>
      <c r="S3186">
        <f>IF(C3186="","",IF(AND(C3186&gt;=DATE(2026,9,1),C3186&lt;=DATE(2027,8,31)),(YEAR(C3186)-2026)*12+MONTH(C3186)-8,""))</f>
        <v/>
      </c>
      <c r="T3186">
        <f>IF(AND(A3186="مصروف",R3186&gt;0,I3186="موافق",S3186&lt;&gt;"",H3186&lt;&gt;""),N(G3186),0)</f>
        <v/>
      </c>
    </row>
    <row r="3187">
      <c r="A3187" s="19" t="n"/>
      <c r="B3187" s="20">
        <f>IF(A3187="","",IF(R3187=0,"⚠ أضف سطر عهدة أولًا","DMT-"&amp;TEXT(R3187,"000")))</f>
        <v/>
      </c>
      <c r="C3187" s="21" t="n"/>
      <c r="D3187" s="20">
        <f>IF(C3187="","",IF(S3187="","خارج السنة المالية",INDEX(القوائم!$D$2:$D$13,S3187)))</f>
        <v/>
      </c>
      <c r="E3187" s="22" t="n"/>
      <c r="F3187" s="23" t="n"/>
      <c r="G3187" s="23" t="n"/>
      <c r="H3187" s="22" t="n"/>
      <c r="I3187" s="19" t="n"/>
      <c r="J3187" s="21" t="n"/>
      <c r="K3187" s="19" t="n"/>
      <c r="L3187" s="19" t="n"/>
      <c r="M3187" s="21" t="n"/>
      <c r="N3187" s="22" t="n"/>
      <c r="O3187" s="24">
        <f>IF(A3187&lt;&gt;"عهدة","",SUMIFS($G$8:$G$5007,$B$8:$B$5007,B3187,$A$8:$A$5007,"مصروف",$I$8:$I$5007,"&lt;&gt;مرفوض"))</f>
        <v/>
      </c>
      <c r="P3187" s="25">
        <f>IF(A3187&lt;&gt;"عهدة","",N(F3187)-O3187)</f>
        <v/>
      </c>
      <c r="Q3187" s="26">
        <f>IF(A3187="","",IF(A3187="عهدة",IF(N(F3187)=0,"⚠ أدخل قيمة العهدة",IF(P3187&lt;0,"⛔ عجز / زيادة مصروفات "&amp;TEXT(-P3187,"#,##0"),IF(COUNTIFS($B$8:$B$5007,B3187,$A$8:$A$5007,"مصروف",$I$8:$I$5007,"&lt;&gt;مرفوض",$K$8:$K$5007,"&lt;&gt;نعم")&gt;0,"⚠ "&amp;COUNTIFS($B$8:$B$5007,B3187,$A$8:$A$5007,"مصروف",$I$8:$I$5007,"&lt;&gt;مرفوض",$K$8:$K$5007,"&lt;&gt;نعم")&amp;" مصروف غير مسوى",IF(L3187="تمت التسوية",IF(P3187=0,"✔ متوازنة وتمت التسوية","✔ تمت التسوية – متبقي "&amp;TEXT(P3187,"#,##0")),IF(P3187&gt;0,"متبقي "&amp;TEXT(P3187,"#,##0"),"✔ متوازنة"))))),IF(R3187=0,"⚠ أضف سطر عهدة أولًا",IF(OR(C3187="",N(G3187)=0),"⚠ أكمل التاريخ والقيمة",IF(S3187="","⚠ التاريخ خارج السنة المالية",IF(H3187="","⚠ اختر بند الموازنة",IF(I3187="مرفوض","✖ مرفوض من المدير",IF(I3187&lt;&gt;"موافق","⏳ بانتظار موافقة المدير",IF(K3187&lt;&gt;"نعم","⚠ غير مسوى مع الحسابات","✔ معتمد ومسوى")))))))))</f>
        <v/>
      </c>
      <c r="R3187">
        <f>N(R3186)+IF(A3187="عهدة",1,0)</f>
        <v/>
      </c>
      <c r="S3187">
        <f>IF(C3187="","",IF(AND(C3187&gt;=DATE(2026,9,1),C3187&lt;=DATE(2027,8,31)),(YEAR(C3187)-2026)*12+MONTH(C3187)-8,""))</f>
        <v/>
      </c>
      <c r="T3187">
        <f>IF(AND(A3187="مصروف",R3187&gt;0,I3187="موافق",S3187&lt;&gt;"",H3187&lt;&gt;""),N(G3187),0)</f>
        <v/>
      </c>
    </row>
    <row r="3188">
      <c r="A3188" s="19" t="n"/>
      <c r="B3188" s="20">
        <f>IF(A3188="","",IF(R3188=0,"⚠ أضف سطر عهدة أولًا","DMT-"&amp;TEXT(R3188,"000")))</f>
        <v/>
      </c>
      <c r="C3188" s="21" t="n"/>
      <c r="D3188" s="20">
        <f>IF(C3188="","",IF(S3188="","خارج السنة المالية",INDEX(القوائم!$D$2:$D$13,S3188)))</f>
        <v/>
      </c>
      <c r="E3188" s="22" t="n"/>
      <c r="F3188" s="23" t="n"/>
      <c r="G3188" s="23" t="n"/>
      <c r="H3188" s="22" t="n"/>
      <c r="I3188" s="19" t="n"/>
      <c r="J3188" s="21" t="n"/>
      <c r="K3188" s="19" t="n"/>
      <c r="L3188" s="19" t="n"/>
      <c r="M3188" s="21" t="n"/>
      <c r="N3188" s="22" t="n"/>
      <c r="O3188" s="24">
        <f>IF(A3188&lt;&gt;"عهدة","",SUMIFS($G$8:$G$5007,$B$8:$B$5007,B3188,$A$8:$A$5007,"مصروف",$I$8:$I$5007,"&lt;&gt;مرفوض"))</f>
        <v/>
      </c>
      <c r="P3188" s="25">
        <f>IF(A3188&lt;&gt;"عهدة","",N(F3188)-O3188)</f>
        <v/>
      </c>
      <c r="Q3188" s="26">
        <f>IF(A3188="","",IF(A3188="عهدة",IF(N(F3188)=0,"⚠ أدخل قيمة العهدة",IF(P3188&lt;0,"⛔ عجز / زيادة مصروفات "&amp;TEXT(-P3188,"#,##0"),IF(COUNTIFS($B$8:$B$5007,B3188,$A$8:$A$5007,"مصروف",$I$8:$I$5007,"&lt;&gt;مرفوض",$K$8:$K$5007,"&lt;&gt;نعم")&gt;0,"⚠ "&amp;COUNTIFS($B$8:$B$5007,B3188,$A$8:$A$5007,"مصروف",$I$8:$I$5007,"&lt;&gt;مرفوض",$K$8:$K$5007,"&lt;&gt;نعم")&amp;" مصروف غير مسوى",IF(L3188="تمت التسوية",IF(P3188=0,"✔ متوازنة وتمت التسوية","✔ تمت التسوية – متبقي "&amp;TEXT(P3188,"#,##0")),IF(P3188&gt;0,"متبقي "&amp;TEXT(P3188,"#,##0"),"✔ متوازنة"))))),IF(R3188=0,"⚠ أضف سطر عهدة أولًا",IF(OR(C3188="",N(G3188)=0),"⚠ أكمل التاريخ والقيمة",IF(S3188="","⚠ التاريخ خارج السنة المالية",IF(H3188="","⚠ اختر بند الموازنة",IF(I3188="مرفوض","✖ مرفوض من المدير",IF(I3188&lt;&gt;"موافق","⏳ بانتظار موافقة المدير",IF(K3188&lt;&gt;"نعم","⚠ غير مسوى مع الحسابات","✔ معتمد ومسوى")))))))))</f>
        <v/>
      </c>
      <c r="R3188">
        <f>N(R3187)+IF(A3188="عهدة",1,0)</f>
        <v/>
      </c>
      <c r="S3188">
        <f>IF(C3188="","",IF(AND(C3188&gt;=DATE(2026,9,1),C3188&lt;=DATE(2027,8,31)),(YEAR(C3188)-2026)*12+MONTH(C3188)-8,""))</f>
        <v/>
      </c>
      <c r="T3188">
        <f>IF(AND(A3188="مصروف",R3188&gt;0,I3188="موافق",S3188&lt;&gt;"",H3188&lt;&gt;""),N(G3188),0)</f>
        <v/>
      </c>
    </row>
    <row r="3189">
      <c r="A3189" s="19" t="n"/>
      <c r="B3189" s="20">
        <f>IF(A3189="","",IF(R3189=0,"⚠ أضف سطر عهدة أولًا","DMT-"&amp;TEXT(R3189,"000")))</f>
        <v/>
      </c>
      <c r="C3189" s="21" t="n"/>
      <c r="D3189" s="20">
        <f>IF(C3189="","",IF(S3189="","خارج السنة المالية",INDEX(القوائم!$D$2:$D$13,S3189)))</f>
        <v/>
      </c>
      <c r="E3189" s="22" t="n"/>
      <c r="F3189" s="23" t="n"/>
      <c r="G3189" s="23" t="n"/>
      <c r="H3189" s="22" t="n"/>
      <c r="I3189" s="19" t="n"/>
      <c r="J3189" s="21" t="n"/>
      <c r="K3189" s="19" t="n"/>
      <c r="L3189" s="19" t="n"/>
      <c r="M3189" s="21" t="n"/>
      <c r="N3189" s="22" t="n"/>
      <c r="O3189" s="24">
        <f>IF(A3189&lt;&gt;"عهدة","",SUMIFS($G$8:$G$5007,$B$8:$B$5007,B3189,$A$8:$A$5007,"مصروف",$I$8:$I$5007,"&lt;&gt;مرفوض"))</f>
        <v/>
      </c>
      <c r="P3189" s="25">
        <f>IF(A3189&lt;&gt;"عهدة","",N(F3189)-O3189)</f>
        <v/>
      </c>
      <c r="Q3189" s="26">
        <f>IF(A3189="","",IF(A3189="عهدة",IF(N(F3189)=0,"⚠ أدخل قيمة العهدة",IF(P3189&lt;0,"⛔ عجز / زيادة مصروفات "&amp;TEXT(-P3189,"#,##0"),IF(COUNTIFS($B$8:$B$5007,B3189,$A$8:$A$5007,"مصروف",$I$8:$I$5007,"&lt;&gt;مرفوض",$K$8:$K$5007,"&lt;&gt;نعم")&gt;0,"⚠ "&amp;COUNTIFS($B$8:$B$5007,B3189,$A$8:$A$5007,"مصروف",$I$8:$I$5007,"&lt;&gt;مرفوض",$K$8:$K$5007,"&lt;&gt;نعم")&amp;" مصروف غير مسوى",IF(L3189="تمت التسوية",IF(P3189=0,"✔ متوازنة وتمت التسوية","✔ تمت التسوية – متبقي "&amp;TEXT(P3189,"#,##0")),IF(P3189&gt;0,"متبقي "&amp;TEXT(P3189,"#,##0"),"✔ متوازنة"))))),IF(R3189=0,"⚠ أضف سطر عهدة أولًا",IF(OR(C3189="",N(G3189)=0),"⚠ أكمل التاريخ والقيمة",IF(S3189="","⚠ التاريخ خارج السنة المالية",IF(H3189="","⚠ اختر بند الموازنة",IF(I3189="مرفوض","✖ مرفوض من المدير",IF(I3189&lt;&gt;"موافق","⏳ بانتظار موافقة المدير",IF(K3189&lt;&gt;"نعم","⚠ غير مسوى مع الحسابات","✔ معتمد ومسوى")))))))))</f>
        <v/>
      </c>
      <c r="R3189">
        <f>N(R3188)+IF(A3189="عهدة",1,0)</f>
        <v/>
      </c>
      <c r="S3189">
        <f>IF(C3189="","",IF(AND(C3189&gt;=DATE(2026,9,1),C3189&lt;=DATE(2027,8,31)),(YEAR(C3189)-2026)*12+MONTH(C3189)-8,""))</f>
        <v/>
      </c>
      <c r="T3189">
        <f>IF(AND(A3189="مصروف",R3189&gt;0,I3189="موافق",S3189&lt;&gt;"",H3189&lt;&gt;""),N(G3189),0)</f>
        <v/>
      </c>
    </row>
    <row r="3190">
      <c r="A3190" s="19" t="n"/>
      <c r="B3190" s="20">
        <f>IF(A3190="","",IF(R3190=0,"⚠ أضف سطر عهدة أولًا","DMT-"&amp;TEXT(R3190,"000")))</f>
        <v/>
      </c>
      <c r="C3190" s="21" t="n"/>
      <c r="D3190" s="20">
        <f>IF(C3190="","",IF(S3190="","خارج السنة المالية",INDEX(القوائم!$D$2:$D$13,S3190)))</f>
        <v/>
      </c>
      <c r="E3190" s="22" t="n"/>
      <c r="F3190" s="23" t="n"/>
      <c r="G3190" s="23" t="n"/>
      <c r="H3190" s="22" t="n"/>
      <c r="I3190" s="19" t="n"/>
      <c r="J3190" s="21" t="n"/>
      <c r="K3190" s="19" t="n"/>
      <c r="L3190" s="19" t="n"/>
      <c r="M3190" s="21" t="n"/>
      <c r="N3190" s="22" t="n"/>
      <c r="O3190" s="24">
        <f>IF(A3190&lt;&gt;"عهدة","",SUMIFS($G$8:$G$5007,$B$8:$B$5007,B3190,$A$8:$A$5007,"مصروف",$I$8:$I$5007,"&lt;&gt;مرفوض"))</f>
        <v/>
      </c>
      <c r="P3190" s="25">
        <f>IF(A3190&lt;&gt;"عهدة","",N(F3190)-O3190)</f>
        <v/>
      </c>
      <c r="Q3190" s="26">
        <f>IF(A3190="","",IF(A3190="عهدة",IF(N(F3190)=0,"⚠ أدخل قيمة العهدة",IF(P3190&lt;0,"⛔ عجز / زيادة مصروفات "&amp;TEXT(-P3190,"#,##0"),IF(COUNTIFS($B$8:$B$5007,B3190,$A$8:$A$5007,"مصروف",$I$8:$I$5007,"&lt;&gt;مرفوض",$K$8:$K$5007,"&lt;&gt;نعم")&gt;0,"⚠ "&amp;COUNTIFS($B$8:$B$5007,B3190,$A$8:$A$5007,"مصروف",$I$8:$I$5007,"&lt;&gt;مرفوض",$K$8:$K$5007,"&lt;&gt;نعم")&amp;" مصروف غير مسوى",IF(L3190="تمت التسوية",IF(P3190=0,"✔ متوازنة وتمت التسوية","✔ تمت التسوية – متبقي "&amp;TEXT(P3190,"#,##0")),IF(P3190&gt;0,"متبقي "&amp;TEXT(P3190,"#,##0"),"✔ متوازنة"))))),IF(R3190=0,"⚠ أضف سطر عهدة أولًا",IF(OR(C3190="",N(G3190)=0),"⚠ أكمل التاريخ والقيمة",IF(S3190="","⚠ التاريخ خارج السنة المالية",IF(H3190="","⚠ اختر بند الموازنة",IF(I3190="مرفوض","✖ مرفوض من المدير",IF(I3190&lt;&gt;"موافق","⏳ بانتظار موافقة المدير",IF(K3190&lt;&gt;"نعم","⚠ غير مسوى مع الحسابات","✔ معتمد ومسوى")))))))))</f>
        <v/>
      </c>
      <c r="R3190">
        <f>N(R3189)+IF(A3190="عهدة",1,0)</f>
        <v/>
      </c>
      <c r="S3190">
        <f>IF(C3190="","",IF(AND(C3190&gt;=DATE(2026,9,1),C3190&lt;=DATE(2027,8,31)),(YEAR(C3190)-2026)*12+MONTH(C3190)-8,""))</f>
        <v/>
      </c>
      <c r="T3190">
        <f>IF(AND(A3190="مصروف",R3190&gt;0,I3190="موافق",S3190&lt;&gt;"",H3190&lt;&gt;""),N(G3190),0)</f>
        <v/>
      </c>
    </row>
    <row r="3191">
      <c r="A3191" s="19" t="n"/>
      <c r="B3191" s="20">
        <f>IF(A3191="","",IF(R3191=0,"⚠ أضف سطر عهدة أولًا","DMT-"&amp;TEXT(R3191,"000")))</f>
        <v/>
      </c>
      <c r="C3191" s="21" t="n"/>
      <c r="D3191" s="20">
        <f>IF(C3191="","",IF(S3191="","خارج السنة المالية",INDEX(القوائم!$D$2:$D$13,S3191)))</f>
        <v/>
      </c>
      <c r="E3191" s="22" t="n"/>
      <c r="F3191" s="23" t="n"/>
      <c r="G3191" s="23" t="n"/>
      <c r="H3191" s="22" t="n"/>
      <c r="I3191" s="19" t="n"/>
      <c r="J3191" s="21" t="n"/>
      <c r="K3191" s="19" t="n"/>
      <c r="L3191" s="19" t="n"/>
      <c r="M3191" s="21" t="n"/>
      <c r="N3191" s="22" t="n"/>
      <c r="O3191" s="24">
        <f>IF(A3191&lt;&gt;"عهدة","",SUMIFS($G$8:$G$5007,$B$8:$B$5007,B3191,$A$8:$A$5007,"مصروف",$I$8:$I$5007,"&lt;&gt;مرفوض"))</f>
        <v/>
      </c>
      <c r="P3191" s="25">
        <f>IF(A3191&lt;&gt;"عهدة","",N(F3191)-O3191)</f>
        <v/>
      </c>
      <c r="Q3191" s="26">
        <f>IF(A3191="","",IF(A3191="عهدة",IF(N(F3191)=0,"⚠ أدخل قيمة العهدة",IF(P3191&lt;0,"⛔ عجز / زيادة مصروفات "&amp;TEXT(-P3191,"#,##0"),IF(COUNTIFS($B$8:$B$5007,B3191,$A$8:$A$5007,"مصروف",$I$8:$I$5007,"&lt;&gt;مرفوض",$K$8:$K$5007,"&lt;&gt;نعم")&gt;0,"⚠ "&amp;COUNTIFS($B$8:$B$5007,B3191,$A$8:$A$5007,"مصروف",$I$8:$I$5007,"&lt;&gt;مرفوض",$K$8:$K$5007,"&lt;&gt;نعم")&amp;" مصروف غير مسوى",IF(L3191="تمت التسوية",IF(P3191=0,"✔ متوازنة وتمت التسوية","✔ تمت التسوية – متبقي "&amp;TEXT(P3191,"#,##0")),IF(P3191&gt;0,"متبقي "&amp;TEXT(P3191,"#,##0"),"✔ متوازنة"))))),IF(R3191=0,"⚠ أضف سطر عهدة أولًا",IF(OR(C3191="",N(G3191)=0),"⚠ أكمل التاريخ والقيمة",IF(S3191="","⚠ التاريخ خارج السنة المالية",IF(H3191="","⚠ اختر بند الموازنة",IF(I3191="مرفوض","✖ مرفوض من المدير",IF(I3191&lt;&gt;"موافق","⏳ بانتظار موافقة المدير",IF(K3191&lt;&gt;"نعم","⚠ غير مسوى مع الحسابات","✔ معتمد ومسوى")))))))))</f>
        <v/>
      </c>
      <c r="R3191">
        <f>N(R3190)+IF(A3191="عهدة",1,0)</f>
        <v/>
      </c>
      <c r="S3191">
        <f>IF(C3191="","",IF(AND(C3191&gt;=DATE(2026,9,1),C3191&lt;=DATE(2027,8,31)),(YEAR(C3191)-2026)*12+MONTH(C3191)-8,""))</f>
        <v/>
      </c>
      <c r="T3191">
        <f>IF(AND(A3191="مصروف",R3191&gt;0,I3191="موافق",S3191&lt;&gt;"",H3191&lt;&gt;""),N(G3191),0)</f>
        <v/>
      </c>
    </row>
    <row r="3192">
      <c r="A3192" s="19" t="n"/>
      <c r="B3192" s="20">
        <f>IF(A3192="","",IF(R3192=0,"⚠ أضف سطر عهدة أولًا","DMT-"&amp;TEXT(R3192,"000")))</f>
        <v/>
      </c>
      <c r="C3192" s="21" t="n"/>
      <c r="D3192" s="20">
        <f>IF(C3192="","",IF(S3192="","خارج السنة المالية",INDEX(القوائم!$D$2:$D$13,S3192)))</f>
        <v/>
      </c>
      <c r="E3192" s="22" t="n"/>
      <c r="F3192" s="23" t="n"/>
      <c r="G3192" s="23" t="n"/>
      <c r="H3192" s="22" t="n"/>
      <c r="I3192" s="19" t="n"/>
      <c r="J3192" s="21" t="n"/>
      <c r="K3192" s="19" t="n"/>
      <c r="L3192" s="19" t="n"/>
      <c r="M3192" s="21" t="n"/>
      <c r="N3192" s="22" t="n"/>
      <c r="O3192" s="24">
        <f>IF(A3192&lt;&gt;"عهدة","",SUMIFS($G$8:$G$5007,$B$8:$B$5007,B3192,$A$8:$A$5007,"مصروف",$I$8:$I$5007,"&lt;&gt;مرفوض"))</f>
        <v/>
      </c>
      <c r="P3192" s="25">
        <f>IF(A3192&lt;&gt;"عهدة","",N(F3192)-O3192)</f>
        <v/>
      </c>
      <c r="Q3192" s="26">
        <f>IF(A3192="","",IF(A3192="عهدة",IF(N(F3192)=0,"⚠ أدخل قيمة العهدة",IF(P3192&lt;0,"⛔ عجز / زيادة مصروفات "&amp;TEXT(-P3192,"#,##0"),IF(COUNTIFS($B$8:$B$5007,B3192,$A$8:$A$5007,"مصروف",$I$8:$I$5007,"&lt;&gt;مرفوض",$K$8:$K$5007,"&lt;&gt;نعم")&gt;0,"⚠ "&amp;COUNTIFS($B$8:$B$5007,B3192,$A$8:$A$5007,"مصروف",$I$8:$I$5007,"&lt;&gt;مرفوض",$K$8:$K$5007,"&lt;&gt;نعم")&amp;" مصروف غير مسوى",IF(L3192="تمت التسوية",IF(P3192=0,"✔ متوازنة وتمت التسوية","✔ تمت التسوية – متبقي "&amp;TEXT(P3192,"#,##0")),IF(P3192&gt;0,"متبقي "&amp;TEXT(P3192,"#,##0"),"✔ متوازنة"))))),IF(R3192=0,"⚠ أضف سطر عهدة أولًا",IF(OR(C3192="",N(G3192)=0),"⚠ أكمل التاريخ والقيمة",IF(S3192="","⚠ التاريخ خارج السنة المالية",IF(H3192="","⚠ اختر بند الموازنة",IF(I3192="مرفوض","✖ مرفوض من المدير",IF(I3192&lt;&gt;"موافق","⏳ بانتظار موافقة المدير",IF(K3192&lt;&gt;"نعم","⚠ غير مسوى مع الحسابات","✔ معتمد ومسوى")))))))))</f>
        <v/>
      </c>
      <c r="R3192">
        <f>N(R3191)+IF(A3192="عهدة",1,0)</f>
        <v/>
      </c>
      <c r="S3192">
        <f>IF(C3192="","",IF(AND(C3192&gt;=DATE(2026,9,1),C3192&lt;=DATE(2027,8,31)),(YEAR(C3192)-2026)*12+MONTH(C3192)-8,""))</f>
        <v/>
      </c>
      <c r="T3192">
        <f>IF(AND(A3192="مصروف",R3192&gt;0,I3192="موافق",S3192&lt;&gt;"",H3192&lt;&gt;""),N(G3192),0)</f>
        <v/>
      </c>
    </row>
    <row r="3193">
      <c r="A3193" s="19" t="n"/>
      <c r="B3193" s="20">
        <f>IF(A3193="","",IF(R3193=0,"⚠ أضف سطر عهدة أولًا","DMT-"&amp;TEXT(R3193,"000")))</f>
        <v/>
      </c>
      <c r="C3193" s="21" t="n"/>
      <c r="D3193" s="20">
        <f>IF(C3193="","",IF(S3193="","خارج السنة المالية",INDEX(القوائم!$D$2:$D$13,S3193)))</f>
        <v/>
      </c>
      <c r="E3193" s="22" t="n"/>
      <c r="F3193" s="23" t="n"/>
      <c r="G3193" s="23" t="n"/>
      <c r="H3193" s="22" t="n"/>
      <c r="I3193" s="19" t="n"/>
      <c r="J3193" s="21" t="n"/>
      <c r="K3193" s="19" t="n"/>
      <c r="L3193" s="19" t="n"/>
      <c r="M3193" s="21" t="n"/>
      <c r="N3193" s="22" t="n"/>
      <c r="O3193" s="24">
        <f>IF(A3193&lt;&gt;"عهدة","",SUMIFS($G$8:$G$5007,$B$8:$B$5007,B3193,$A$8:$A$5007,"مصروف",$I$8:$I$5007,"&lt;&gt;مرفوض"))</f>
        <v/>
      </c>
      <c r="P3193" s="25">
        <f>IF(A3193&lt;&gt;"عهدة","",N(F3193)-O3193)</f>
        <v/>
      </c>
      <c r="Q3193" s="26">
        <f>IF(A3193="","",IF(A3193="عهدة",IF(N(F3193)=0,"⚠ أدخل قيمة العهدة",IF(P3193&lt;0,"⛔ عجز / زيادة مصروفات "&amp;TEXT(-P3193,"#,##0"),IF(COUNTIFS($B$8:$B$5007,B3193,$A$8:$A$5007,"مصروف",$I$8:$I$5007,"&lt;&gt;مرفوض",$K$8:$K$5007,"&lt;&gt;نعم")&gt;0,"⚠ "&amp;COUNTIFS($B$8:$B$5007,B3193,$A$8:$A$5007,"مصروف",$I$8:$I$5007,"&lt;&gt;مرفوض",$K$8:$K$5007,"&lt;&gt;نعم")&amp;" مصروف غير مسوى",IF(L3193="تمت التسوية",IF(P3193=0,"✔ متوازنة وتمت التسوية","✔ تمت التسوية – متبقي "&amp;TEXT(P3193,"#,##0")),IF(P3193&gt;0,"متبقي "&amp;TEXT(P3193,"#,##0"),"✔ متوازنة"))))),IF(R3193=0,"⚠ أضف سطر عهدة أولًا",IF(OR(C3193="",N(G3193)=0),"⚠ أكمل التاريخ والقيمة",IF(S3193="","⚠ التاريخ خارج السنة المالية",IF(H3193="","⚠ اختر بند الموازنة",IF(I3193="مرفوض","✖ مرفوض من المدير",IF(I3193&lt;&gt;"موافق","⏳ بانتظار موافقة المدير",IF(K3193&lt;&gt;"نعم","⚠ غير مسوى مع الحسابات","✔ معتمد ومسوى")))))))))</f>
        <v/>
      </c>
      <c r="R3193">
        <f>N(R3192)+IF(A3193="عهدة",1,0)</f>
        <v/>
      </c>
      <c r="S3193">
        <f>IF(C3193="","",IF(AND(C3193&gt;=DATE(2026,9,1),C3193&lt;=DATE(2027,8,31)),(YEAR(C3193)-2026)*12+MONTH(C3193)-8,""))</f>
        <v/>
      </c>
      <c r="T3193">
        <f>IF(AND(A3193="مصروف",R3193&gt;0,I3193="موافق",S3193&lt;&gt;"",H3193&lt;&gt;""),N(G3193),0)</f>
        <v/>
      </c>
    </row>
    <row r="3194">
      <c r="A3194" s="19" t="n"/>
      <c r="B3194" s="20">
        <f>IF(A3194="","",IF(R3194=0,"⚠ أضف سطر عهدة أولًا","DMT-"&amp;TEXT(R3194,"000")))</f>
        <v/>
      </c>
      <c r="C3194" s="21" t="n"/>
      <c r="D3194" s="20">
        <f>IF(C3194="","",IF(S3194="","خارج السنة المالية",INDEX(القوائم!$D$2:$D$13,S3194)))</f>
        <v/>
      </c>
      <c r="E3194" s="22" t="n"/>
      <c r="F3194" s="23" t="n"/>
      <c r="G3194" s="23" t="n"/>
      <c r="H3194" s="22" t="n"/>
      <c r="I3194" s="19" t="n"/>
      <c r="J3194" s="21" t="n"/>
      <c r="K3194" s="19" t="n"/>
      <c r="L3194" s="19" t="n"/>
      <c r="M3194" s="21" t="n"/>
      <c r="N3194" s="22" t="n"/>
      <c r="O3194" s="24">
        <f>IF(A3194&lt;&gt;"عهدة","",SUMIFS($G$8:$G$5007,$B$8:$B$5007,B3194,$A$8:$A$5007,"مصروف",$I$8:$I$5007,"&lt;&gt;مرفوض"))</f>
        <v/>
      </c>
      <c r="P3194" s="25">
        <f>IF(A3194&lt;&gt;"عهدة","",N(F3194)-O3194)</f>
        <v/>
      </c>
      <c r="Q3194" s="26">
        <f>IF(A3194="","",IF(A3194="عهدة",IF(N(F3194)=0,"⚠ أدخل قيمة العهدة",IF(P3194&lt;0,"⛔ عجز / زيادة مصروفات "&amp;TEXT(-P3194,"#,##0"),IF(COUNTIFS($B$8:$B$5007,B3194,$A$8:$A$5007,"مصروف",$I$8:$I$5007,"&lt;&gt;مرفوض",$K$8:$K$5007,"&lt;&gt;نعم")&gt;0,"⚠ "&amp;COUNTIFS($B$8:$B$5007,B3194,$A$8:$A$5007,"مصروف",$I$8:$I$5007,"&lt;&gt;مرفوض",$K$8:$K$5007,"&lt;&gt;نعم")&amp;" مصروف غير مسوى",IF(L3194="تمت التسوية",IF(P3194=0,"✔ متوازنة وتمت التسوية","✔ تمت التسوية – متبقي "&amp;TEXT(P3194,"#,##0")),IF(P3194&gt;0,"متبقي "&amp;TEXT(P3194,"#,##0"),"✔ متوازنة"))))),IF(R3194=0,"⚠ أضف سطر عهدة أولًا",IF(OR(C3194="",N(G3194)=0),"⚠ أكمل التاريخ والقيمة",IF(S3194="","⚠ التاريخ خارج السنة المالية",IF(H3194="","⚠ اختر بند الموازنة",IF(I3194="مرفوض","✖ مرفوض من المدير",IF(I3194&lt;&gt;"موافق","⏳ بانتظار موافقة المدير",IF(K3194&lt;&gt;"نعم","⚠ غير مسوى مع الحسابات","✔ معتمد ومسوى")))))))))</f>
        <v/>
      </c>
      <c r="R3194">
        <f>N(R3193)+IF(A3194="عهدة",1,0)</f>
        <v/>
      </c>
      <c r="S3194">
        <f>IF(C3194="","",IF(AND(C3194&gt;=DATE(2026,9,1),C3194&lt;=DATE(2027,8,31)),(YEAR(C3194)-2026)*12+MONTH(C3194)-8,""))</f>
        <v/>
      </c>
      <c r="T3194">
        <f>IF(AND(A3194="مصروف",R3194&gt;0,I3194="موافق",S3194&lt;&gt;"",H3194&lt;&gt;""),N(G3194),0)</f>
        <v/>
      </c>
    </row>
    <row r="3195">
      <c r="A3195" s="19" t="n"/>
      <c r="B3195" s="20">
        <f>IF(A3195="","",IF(R3195=0,"⚠ أضف سطر عهدة أولًا","DMT-"&amp;TEXT(R3195,"000")))</f>
        <v/>
      </c>
      <c r="C3195" s="21" t="n"/>
      <c r="D3195" s="20">
        <f>IF(C3195="","",IF(S3195="","خارج السنة المالية",INDEX(القوائم!$D$2:$D$13,S3195)))</f>
        <v/>
      </c>
      <c r="E3195" s="22" t="n"/>
      <c r="F3195" s="23" t="n"/>
      <c r="G3195" s="23" t="n"/>
      <c r="H3195" s="22" t="n"/>
      <c r="I3195" s="19" t="n"/>
      <c r="J3195" s="21" t="n"/>
      <c r="K3195" s="19" t="n"/>
      <c r="L3195" s="19" t="n"/>
      <c r="M3195" s="21" t="n"/>
      <c r="N3195" s="22" t="n"/>
      <c r="O3195" s="24">
        <f>IF(A3195&lt;&gt;"عهدة","",SUMIFS($G$8:$G$5007,$B$8:$B$5007,B3195,$A$8:$A$5007,"مصروف",$I$8:$I$5007,"&lt;&gt;مرفوض"))</f>
        <v/>
      </c>
      <c r="P3195" s="25">
        <f>IF(A3195&lt;&gt;"عهدة","",N(F3195)-O3195)</f>
        <v/>
      </c>
      <c r="Q3195" s="26">
        <f>IF(A3195="","",IF(A3195="عهدة",IF(N(F3195)=0,"⚠ أدخل قيمة العهدة",IF(P3195&lt;0,"⛔ عجز / زيادة مصروفات "&amp;TEXT(-P3195,"#,##0"),IF(COUNTIFS($B$8:$B$5007,B3195,$A$8:$A$5007,"مصروف",$I$8:$I$5007,"&lt;&gt;مرفوض",$K$8:$K$5007,"&lt;&gt;نعم")&gt;0,"⚠ "&amp;COUNTIFS($B$8:$B$5007,B3195,$A$8:$A$5007,"مصروف",$I$8:$I$5007,"&lt;&gt;مرفوض",$K$8:$K$5007,"&lt;&gt;نعم")&amp;" مصروف غير مسوى",IF(L3195="تمت التسوية",IF(P3195=0,"✔ متوازنة وتمت التسوية","✔ تمت التسوية – متبقي "&amp;TEXT(P3195,"#,##0")),IF(P3195&gt;0,"متبقي "&amp;TEXT(P3195,"#,##0"),"✔ متوازنة"))))),IF(R3195=0,"⚠ أضف سطر عهدة أولًا",IF(OR(C3195="",N(G3195)=0),"⚠ أكمل التاريخ والقيمة",IF(S3195="","⚠ التاريخ خارج السنة المالية",IF(H3195="","⚠ اختر بند الموازنة",IF(I3195="مرفوض","✖ مرفوض من المدير",IF(I3195&lt;&gt;"موافق","⏳ بانتظار موافقة المدير",IF(K3195&lt;&gt;"نعم","⚠ غير مسوى مع الحسابات","✔ معتمد ومسوى")))))))))</f>
        <v/>
      </c>
      <c r="R3195">
        <f>N(R3194)+IF(A3195="عهدة",1,0)</f>
        <v/>
      </c>
      <c r="S3195">
        <f>IF(C3195="","",IF(AND(C3195&gt;=DATE(2026,9,1),C3195&lt;=DATE(2027,8,31)),(YEAR(C3195)-2026)*12+MONTH(C3195)-8,""))</f>
        <v/>
      </c>
      <c r="T3195">
        <f>IF(AND(A3195="مصروف",R3195&gt;0,I3195="موافق",S3195&lt;&gt;"",H3195&lt;&gt;""),N(G3195),0)</f>
        <v/>
      </c>
    </row>
    <row r="3196">
      <c r="A3196" s="19" t="n"/>
      <c r="B3196" s="20">
        <f>IF(A3196="","",IF(R3196=0,"⚠ أضف سطر عهدة أولًا","DMT-"&amp;TEXT(R3196,"000")))</f>
        <v/>
      </c>
      <c r="C3196" s="21" t="n"/>
      <c r="D3196" s="20">
        <f>IF(C3196="","",IF(S3196="","خارج السنة المالية",INDEX(القوائم!$D$2:$D$13,S3196)))</f>
        <v/>
      </c>
      <c r="E3196" s="22" t="n"/>
      <c r="F3196" s="23" t="n"/>
      <c r="G3196" s="23" t="n"/>
      <c r="H3196" s="22" t="n"/>
      <c r="I3196" s="19" t="n"/>
      <c r="J3196" s="21" t="n"/>
      <c r="K3196" s="19" t="n"/>
      <c r="L3196" s="19" t="n"/>
      <c r="M3196" s="21" t="n"/>
      <c r="N3196" s="22" t="n"/>
      <c r="O3196" s="24">
        <f>IF(A3196&lt;&gt;"عهدة","",SUMIFS($G$8:$G$5007,$B$8:$B$5007,B3196,$A$8:$A$5007,"مصروف",$I$8:$I$5007,"&lt;&gt;مرفوض"))</f>
        <v/>
      </c>
      <c r="P3196" s="25">
        <f>IF(A3196&lt;&gt;"عهدة","",N(F3196)-O3196)</f>
        <v/>
      </c>
      <c r="Q3196" s="26">
        <f>IF(A3196="","",IF(A3196="عهدة",IF(N(F3196)=0,"⚠ أدخل قيمة العهدة",IF(P3196&lt;0,"⛔ عجز / زيادة مصروفات "&amp;TEXT(-P3196,"#,##0"),IF(COUNTIFS($B$8:$B$5007,B3196,$A$8:$A$5007,"مصروف",$I$8:$I$5007,"&lt;&gt;مرفوض",$K$8:$K$5007,"&lt;&gt;نعم")&gt;0,"⚠ "&amp;COUNTIFS($B$8:$B$5007,B3196,$A$8:$A$5007,"مصروف",$I$8:$I$5007,"&lt;&gt;مرفوض",$K$8:$K$5007,"&lt;&gt;نعم")&amp;" مصروف غير مسوى",IF(L3196="تمت التسوية",IF(P3196=0,"✔ متوازنة وتمت التسوية","✔ تمت التسوية – متبقي "&amp;TEXT(P3196,"#,##0")),IF(P3196&gt;0,"متبقي "&amp;TEXT(P3196,"#,##0"),"✔ متوازنة"))))),IF(R3196=0,"⚠ أضف سطر عهدة أولًا",IF(OR(C3196="",N(G3196)=0),"⚠ أكمل التاريخ والقيمة",IF(S3196="","⚠ التاريخ خارج السنة المالية",IF(H3196="","⚠ اختر بند الموازنة",IF(I3196="مرفوض","✖ مرفوض من المدير",IF(I3196&lt;&gt;"موافق","⏳ بانتظار موافقة المدير",IF(K3196&lt;&gt;"نعم","⚠ غير مسوى مع الحسابات","✔ معتمد ومسوى")))))))))</f>
        <v/>
      </c>
      <c r="R3196">
        <f>N(R3195)+IF(A3196="عهدة",1,0)</f>
        <v/>
      </c>
      <c r="S3196">
        <f>IF(C3196="","",IF(AND(C3196&gt;=DATE(2026,9,1),C3196&lt;=DATE(2027,8,31)),(YEAR(C3196)-2026)*12+MONTH(C3196)-8,""))</f>
        <v/>
      </c>
      <c r="T3196">
        <f>IF(AND(A3196="مصروف",R3196&gt;0,I3196="موافق",S3196&lt;&gt;"",H3196&lt;&gt;""),N(G3196),0)</f>
        <v/>
      </c>
    </row>
    <row r="3197">
      <c r="A3197" s="19" t="n"/>
      <c r="B3197" s="20">
        <f>IF(A3197="","",IF(R3197=0,"⚠ أضف سطر عهدة أولًا","DMT-"&amp;TEXT(R3197,"000")))</f>
        <v/>
      </c>
      <c r="C3197" s="21" t="n"/>
      <c r="D3197" s="20">
        <f>IF(C3197="","",IF(S3197="","خارج السنة المالية",INDEX(القوائم!$D$2:$D$13,S3197)))</f>
        <v/>
      </c>
      <c r="E3197" s="22" t="n"/>
      <c r="F3197" s="23" t="n"/>
      <c r="G3197" s="23" t="n"/>
      <c r="H3197" s="22" t="n"/>
      <c r="I3197" s="19" t="n"/>
      <c r="J3197" s="21" t="n"/>
      <c r="K3197" s="19" t="n"/>
      <c r="L3197" s="19" t="n"/>
      <c r="M3197" s="21" t="n"/>
      <c r="N3197" s="22" t="n"/>
      <c r="O3197" s="24">
        <f>IF(A3197&lt;&gt;"عهدة","",SUMIFS($G$8:$G$5007,$B$8:$B$5007,B3197,$A$8:$A$5007,"مصروف",$I$8:$I$5007,"&lt;&gt;مرفوض"))</f>
        <v/>
      </c>
      <c r="P3197" s="25">
        <f>IF(A3197&lt;&gt;"عهدة","",N(F3197)-O3197)</f>
        <v/>
      </c>
      <c r="Q3197" s="26">
        <f>IF(A3197="","",IF(A3197="عهدة",IF(N(F3197)=0,"⚠ أدخل قيمة العهدة",IF(P3197&lt;0,"⛔ عجز / زيادة مصروفات "&amp;TEXT(-P3197,"#,##0"),IF(COUNTIFS($B$8:$B$5007,B3197,$A$8:$A$5007,"مصروف",$I$8:$I$5007,"&lt;&gt;مرفوض",$K$8:$K$5007,"&lt;&gt;نعم")&gt;0,"⚠ "&amp;COUNTIFS($B$8:$B$5007,B3197,$A$8:$A$5007,"مصروف",$I$8:$I$5007,"&lt;&gt;مرفوض",$K$8:$K$5007,"&lt;&gt;نعم")&amp;" مصروف غير مسوى",IF(L3197="تمت التسوية",IF(P3197=0,"✔ متوازنة وتمت التسوية","✔ تمت التسوية – متبقي "&amp;TEXT(P3197,"#,##0")),IF(P3197&gt;0,"متبقي "&amp;TEXT(P3197,"#,##0"),"✔ متوازنة"))))),IF(R3197=0,"⚠ أضف سطر عهدة أولًا",IF(OR(C3197="",N(G3197)=0),"⚠ أكمل التاريخ والقيمة",IF(S3197="","⚠ التاريخ خارج السنة المالية",IF(H3197="","⚠ اختر بند الموازنة",IF(I3197="مرفوض","✖ مرفوض من المدير",IF(I3197&lt;&gt;"موافق","⏳ بانتظار موافقة المدير",IF(K3197&lt;&gt;"نعم","⚠ غير مسوى مع الحسابات","✔ معتمد ومسوى")))))))))</f>
        <v/>
      </c>
      <c r="R3197">
        <f>N(R3196)+IF(A3197="عهدة",1,0)</f>
        <v/>
      </c>
      <c r="S3197">
        <f>IF(C3197="","",IF(AND(C3197&gt;=DATE(2026,9,1),C3197&lt;=DATE(2027,8,31)),(YEAR(C3197)-2026)*12+MONTH(C3197)-8,""))</f>
        <v/>
      </c>
      <c r="T3197">
        <f>IF(AND(A3197="مصروف",R3197&gt;0,I3197="موافق",S3197&lt;&gt;"",H3197&lt;&gt;""),N(G3197),0)</f>
        <v/>
      </c>
    </row>
    <row r="3198">
      <c r="A3198" s="19" t="n"/>
      <c r="B3198" s="20">
        <f>IF(A3198="","",IF(R3198=0,"⚠ أضف سطر عهدة أولًا","DMT-"&amp;TEXT(R3198,"000")))</f>
        <v/>
      </c>
      <c r="C3198" s="21" t="n"/>
      <c r="D3198" s="20">
        <f>IF(C3198="","",IF(S3198="","خارج السنة المالية",INDEX(القوائم!$D$2:$D$13,S3198)))</f>
        <v/>
      </c>
      <c r="E3198" s="22" t="n"/>
      <c r="F3198" s="23" t="n"/>
      <c r="G3198" s="23" t="n"/>
      <c r="H3198" s="22" t="n"/>
      <c r="I3198" s="19" t="n"/>
      <c r="J3198" s="21" t="n"/>
      <c r="K3198" s="19" t="n"/>
      <c r="L3198" s="19" t="n"/>
      <c r="M3198" s="21" t="n"/>
      <c r="N3198" s="22" t="n"/>
      <c r="O3198" s="24">
        <f>IF(A3198&lt;&gt;"عهدة","",SUMIFS($G$8:$G$5007,$B$8:$B$5007,B3198,$A$8:$A$5007,"مصروف",$I$8:$I$5007,"&lt;&gt;مرفوض"))</f>
        <v/>
      </c>
      <c r="P3198" s="25">
        <f>IF(A3198&lt;&gt;"عهدة","",N(F3198)-O3198)</f>
        <v/>
      </c>
      <c r="Q3198" s="26">
        <f>IF(A3198="","",IF(A3198="عهدة",IF(N(F3198)=0,"⚠ أدخل قيمة العهدة",IF(P3198&lt;0,"⛔ عجز / زيادة مصروفات "&amp;TEXT(-P3198,"#,##0"),IF(COUNTIFS($B$8:$B$5007,B3198,$A$8:$A$5007,"مصروف",$I$8:$I$5007,"&lt;&gt;مرفوض",$K$8:$K$5007,"&lt;&gt;نعم")&gt;0,"⚠ "&amp;COUNTIFS($B$8:$B$5007,B3198,$A$8:$A$5007,"مصروف",$I$8:$I$5007,"&lt;&gt;مرفوض",$K$8:$K$5007,"&lt;&gt;نعم")&amp;" مصروف غير مسوى",IF(L3198="تمت التسوية",IF(P3198=0,"✔ متوازنة وتمت التسوية","✔ تمت التسوية – متبقي "&amp;TEXT(P3198,"#,##0")),IF(P3198&gt;0,"متبقي "&amp;TEXT(P3198,"#,##0"),"✔ متوازنة"))))),IF(R3198=0,"⚠ أضف سطر عهدة أولًا",IF(OR(C3198="",N(G3198)=0),"⚠ أكمل التاريخ والقيمة",IF(S3198="","⚠ التاريخ خارج السنة المالية",IF(H3198="","⚠ اختر بند الموازنة",IF(I3198="مرفوض","✖ مرفوض من المدير",IF(I3198&lt;&gt;"موافق","⏳ بانتظار موافقة المدير",IF(K3198&lt;&gt;"نعم","⚠ غير مسوى مع الحسابات","✔ معتمد ومسوى")))))))))</f>
        <v/>
      </c>
      <c r="R3198">
        <f>N(R3197)+IF(A3198="عهدة",1,0)</f>
        <v/>
      </c>
      <c r="S3198">
        <f>IF(C3198="","",IF(AND(C3198&gt;=DATE(2026,9,1),C3198&lt;=DATE(2027,8,31)),(YEAR(C3198)-2026)*12+MONTH(C3198)-8,""))</f>
        <v/>
      </c>
      <c r="T3198">
        <f>IF(AND(A3198="مصروف",R3198&gt;0,I3198="موافق",S3198&lt;&gt;"",H3198&lt;&gt;""),N(G3198),0)</f>
        <v/>
      </c>
    </row>
    <row r="3199">
      <c r="A3199" s="19" t="n"/>
      <c r="B3199" s="20">
        <f>IF(A3199="","",IF(R3199=0,"⚠ أضف سطر عهدة أولًا","DMT-"&amp;TEXT(R3199,"000")))</f>
        <v/>
      </c>
      <c r="C3199" s="21" t="n"/>
      <c r="D3199" s="20">
        <f>IF(C3199="","",IF(S3199="","خارج السنة المالية",INDEX(القوائم!$D$2:$D$13,S3199)))</f>
        <v/>
      </c>
      <c r="E3199" s="22" t="n"/>
      <c r="F3199" s="23" t="n"/>
      <c r="G3199" s="23" t="n"/>
      <c r="H3199" s="22" t="n"/>
      <c r="I3199" s="19" t="n"/>
      <c r="J3199" s="21" t="n"/>
      <c r="K3199" s="19" t="n"/>
      <c r="L3199" s="19" t="n"/>
      <c r="M3199" s="21" t="n"/>
      <c r="N3199" s="22" t="n"/>
      <c r="O3199" s="24">
        <f>IF(A3199&lt;&gt;"عهدة","",SUMIFS($G$8:$G$5007,$B$8:$B$5007,B3199,$A$8:$A$5007,"مصروف",$I$8:$I$5007,"&lt;&gt;مرفوض"))</f>
        <v/>
      </c>
      <c r="P3199" s="25">
        <f>IF(A3199&lt;&gt;"عهدة","",N(F3199)-O3199)</f>
        <v/>
      </c>
      <c r="Q3199" s="26">
        <f>IF(A3199="","",IF(A3199="عهدة",IF(N(F3199)=0,"⚠ أدخل قيمة العهدة",IF(P3199&lt;0,"⛔ عجز / زيادة مصروفات "&amp;TEXT(-P3199,"#,##0"),IF(COUNTIFS($B$8:$B$5007,B3199,$A$8:$A$5007,"مصروف",$I$8:$I$5007,"&lt;&gt;مرفوض",$K$8:$K$5007,"&lt;&gt;نعم")&gt;0,"⚠ "&amp;COUNTIFS($B$8:$B$5007,B3199,$A$8:$A$5007,"مصروف",$I$8:$I$5007,"&lt;&gt;مرفوض",$K$8:$K$5007,"&lt;&gt;نعم")&amp;" مصروف غير مسوى",IF(L3199="تمت التسوية",IF(P3199=0,"✔ متوازنة وتمت التسوية","✔ تمت التسوية – متبقي "&amp;TEXT(P3199,"#,##0")),IF(P3199&gt;0,"متبقي "&amp;TEXT(P3199,"#,##0"),"✔ متوازنة"))))),IF(R3199=0,"⚠ أضف سطر عهدة أولًا",IF(OR(C3199="",N(G3199)=0),"⚠ أكمل التاريخ والقيمة",IF(S3199="","⚠ التاريخ خارج السنة المالية",IF(H3199="","⚠ اختر بند الموازنة",IF(I3199="مرفوض","✖ مرفوض من المدير",IF(I3199&lt;&gt;"موافق","⏳ بانتظار موافقة المدير",IF(K3199&lt;&gt;"نعم","⚠ غير مسوى مع الحسابات","✔ معتمد ومسوى")))))))))</f>
        <v/>
      </c>
      <c r="R3199">
        <f>N(R3198)+IF(A3199="عهدة",1,0)</f>
        <v/>
      </c>
      <c r="S3199">
        <f>IF(C3199="","",IF(AND(C3199&gt;=DATE(2026,9,1),C3199&lt;=DATE(2027,8,31)),(YEAR(C3199)-2026)*12+MONTH(C3199)-8,""))</f>
        <v/>
      </c>
      <c r="T3199">
        <f>IF(AND(A3199="مصروف",R3199&gt;0,I3199="موافق",S3199&lt;&gt;"",H3199&lt;&gt;""),N(G3199),0)</f>
        <v/>
      </c>
    </row>
    <row r="3200">
      <c r="A3200" s="19" t="n"/>
      <c r="B3200" s="20">
        <f>IF(A3200="","",IF(R3200=0,"⚠ أضف سطر عهدة أولًا","DMT-"&amp;TEXT(R3200,"000")))</f>
        <v/>
      </c>
      <c r="C3200" s="21" t="n"/>
      <c r="D3200" s="20">
        <f>IF(C3200="","",IF(S3200="","خارج السنة المالية",INDEX(القوائم!$D$2:$D$13,S3200)))</f>
        <v/>
      </c>
      <c r="E3200" s="22" t="n"/>
      <c r="F3200" s="23" t="n"/>
      <c r="G3200" s="23" t="n"/>
      <c r="H3200" s="22" t="n"/>
      <c r="I3200" s="19" t="n"/>
      <c r="J3200" s="21" t="n"/>
      <c r="K3200" s="19" t="n"/>
      <c r="L3200" s="19" t="n"/>
      <c r="M3200" s="21" t="n"/>
      <c r="N3200" s="22" t="n"/>
      <c r="O3200" s="24">
        <f>IF(A3200&lt;&gt;"عهدة","",SUMIFS($G$8:$G$5007,$B$8:$B$5007,B3200,$A$8:$A$5007,"مصروف",$I$8:$I$5007,"&lt;&gt;مرفوض"))</f>
        <v/>
      </c>
      <c r="P3200" s="25">
        <f>IF(A3200&lt;&gt;"عهدة","",N(F3200)-O3200)</f>
        <v/>
      </c>
      <c r="Q3200" s="26">
        <f>IF(A3200="","",IF(A3200="عهدة",IF(N(F3200)=0,"⚠ أدخل قيمة العهدة",IF(P3200&lt;0,"⛔ عجز / زيادة مصروفات "&amp;TEXT(-P3200,"#,##0"),IF(COUNTIFS($B$8:$B$5007,B3200,$A$8:$A$5007,"مصروف",$I$8:$I$5007,"&lt;&gt;مرفوض",$K$8:$K$5007,"&lt;&gt;نعم")&gt;0,"⚠ "&amp;COUNTIFS($B$8:$B$5007,B3200,$A$8:$A$5007,"مصروف",$I$8:$I$5007,"&lt;&gt;مرفوض",$K$8:$K$5007,"&lt;&gt;نعم")&amp;" مصروف غير مسوى",IF(L3200="تمت التسوية",IF(P3200=0,"✔ متوازنة وتمت التسوية","✔ تمت التسوية – متبقي "&amp;TEXT(P3200,"#,##0")),IF(P3200&gt;0,"متبقي "&amp;TEXT(P3200,"#,##0"),"✔ متوازنة"))))),IF(R3200=0,"⚠ أضف سطر عهدة أولًا",IF(OR(C3200="",N(G3200)=0),"⚠ أكمل التاريخ والقيمة",IF(S3200="","⚠ التاريخ خارج السنة المالية",IF(H3200="","⚠ اختر بند الموازنة",IF(I3200="مرفوض","✖ مرفوض من المدير",IF(I3200&lt;&gt;"موافق","⏳ بانتظار موافقة المدير",IF(K3200&lt;&gt;"نعم","⚠ غير مسوى مع الحسابات","✔ معتمد ومسوى")))))))))</f>
        <v/>
      </c>
      <c r="R3200">
        <f>N(R3199)+IF(A3200="عهدة",1,0)</f>
        <v/>
      </c>
      <c r="S3200">
        <f>IF(C3200="","",IF(AND(C3200&gt;=DATE(2026,9,1),C3200&lt;=DATE(2027,8,31)),(YEAR(C3200)-2026)*12+MONTH(C3200)-8,""))</f>
        <v/>
      </c>
      <c r="T3200">
        <f>IF(AND(A3200="مصروف",R3200&gt;0,I3200="موافق",S3200&lt;&gt;"",H3200&lt;&gt;""),N(G3200),0)</f>
        <v/>
      </c>
    </row>
    <row r="3201">
      <c r="A3201" s="19" t="n"/>
      <c r="B3201" s="20">
        <f>IF(A3201="","",IF(R3201=0,"⚠ أضف سطر عهدة أولًا","DMT-"&amp;TEXT(R3201,"000")))</f>
        <v/>
      </c>
      <c r="C3201" s="21" t="n"/>
      <c r="D3201" s="20">
        <f>IF(C3201="","",IF(S3201="","خارج السنة المالية",INDEX(القوائم!$D$2:$D$13,S3201)))</f>
        <v/>
      </c>
      <c r="E3201" s="22" t="n"/>
      <c r="F3201" s="23" t="n"/>
      <c r="G3201" s="23" t="n"/>
      <c r="H3201" s="22" t="n"/>
      <c r="I3201" s="19" t="n"/>
      <c r="J3201" s="21" t="n"/>
      <c r="K3201" s="19" t="n"/>
      <c r="L3201" s="19" t="n"/>
      <c r="M3201" s="21" t="n"/>
      <c r="N3201" s="22" t="n"/>
      <c r="O3201" s="24">
        <f>IF(A3201&lt;&gt;"عهدة","",SUMIFS($G$8:$G$5007,$B$8:$B$5007,B3201,$A$8:$A$5007,"مصروف",$I$8:$I$5007,"&lt;&gt;مرفوض"))</f>
        <v/>
      </c>
      <c r="P3201" s="25">
        <f>IF(A3201&lt;&gt;"عهدة","",N(F3201)-O3201)</f>
        <v/>
      </c>
      <c r="Q3201" s="26">
        <f>IF(A3201="","",IF(A3201="عهدة",IF(N(F3201)=0,"⚠ أدخل قيمة العهدة",IF(P3201&lt;0,"⛔ عجز / زيادة مصروفات "&amp;TEXT(-P3201,"#,##0"),IF(COUNTIFS($B$8:$B$5007,B3201,$A$8:$A$5007,"مصروف",$I$8:$I$5007,"&lt;&gt;مرفوض",$K$8:$K$5007,"&lt;&gt;نعم")&gt;0,"⚠ "&amp;COUNTIFS($B$8:$B$5007,B3201,$A$8:$A$5007,"مصروف",$I$8:$I$5007,"&lt;&gt;مرفوض",$K$8:$K$5007,"&lt;&gt;نعم")&amp;" مصروف غير مسوى",IF(L3201="تمت التسوية",IF(P3201=0,"✔ متوازنة وتمت التسوية","✔ تمت التسوية – متبقي "&amp;TEXT(P3201,"#,##0")),IF(P3201&gt;0,"متبقي "&amp;TEXT(P3201,"#,##0"),"✔ متوازنة"))))),IF(R3201=0,"⚠ أضف سطر عهدة أولًا",IF(OR(C3201="",N(G3201)=0),"⚠ أكمل التاريخ والقيمة",IF(S3201="","⚠ التاريخ خارج السنة المالية",IF(H3201="","⚠ اختر بند الموازنة",IF(I3201="مرفوض","✖ مرفوض من المدير",IF(I3201&lt;&gt;"موافق","⏳ بانتظار موافقة المدير",IF(K3201&lt;&gt;"نعم","⚠ غير مسوى مع الحسابات","✔ معتمد ومسوى")))))))))</f>
        <v/>
      </c>
      <c r="R3201">
        <f>N(R3200)+IF(A3201="عهدة",1,0)</f>
        <v/>
      </c>
      <c r="S3201">
        <f>IF(C3201="","",IF(AND(C3201&gt;=DATE(2026,9,1),C3201&lt;=DATE(2027,8,31)),(YEAR(C3201)-2026)*12+MONTH(C3201)-8,""))</f>
        <v/>
      </c>
      <c r="T3201">
        <f>IF(AND(A3201="مصروف",R3201&gt;0,I3201="موافق",S3201&lt;&gt;"",H3201&lt;&gt;""),N(G3201),0)</f>
        <v/>
      </c>
    </row>
    <row r="3202">
      <c r="A3202" s="19" t="n"/>
      <c r="B3202" s="20">
        <f>IF(A3202="","",IF(R3202=0,"⚠ أضف سطر عهدة أولًا","DMT-"&amp;TEXT(R3202,"000")))</f>
        <v/>
      </c>
      <c r="C3202" s="21" t="n"/>
      <c r="D3202" s="20">
        <f>IF(C3202="","",IF(S3202="","خارج السنة المالية",INDEX(القوائم!$D$2:$D$13,S3202)))</f>
        <v/>
      </c>
      <c r="E3202" s="22" t="n"/>
      <c r="F3202" s="23" t="n"/>
      <c r="G3202" s="23" t="n"/>
      <c r="H3202" s="22" t="n"/>
      <c r="I3202" s="19" t="n"/>
      <c r="J3202" s="21" t="n"/>
      <c r="K3202" s="19" t="n"/>
      <c r="L3202" s="19" t="n"/>
      <c r="M3202" s="21" t="n"/>
      <c r="N3202" s="22" t="n"/>
      <c r="O3202" s="24">
        <f>IF(A3202&lt;&gt;"عهدة","",SUMIFS($G$8:$G$5007,$B$8:$B$5007,B3202,$A$8:$A$5007,"مصروف",$I$8:$I$5007,"&lt;&gt;مرفوض"))</f>
        <v/>
      </c>
      <c r="P3202" s="25">
        <f>IF(A3202&lt;&gt;"عهدة","",N(F3202)-O3202)</f>
        <v/>
      </c>
      <c r="Q3202" s="26">
        <f>IF(A3202="","",IF(A3202="عهدة",IF(N(F3202)=0,"⚠ أدخل قيمة العهدة",IF(P3202&lt;0,"⛔ عجز / زيادة مصروفات "&amp;TEXT(-P3202,"#,##0"),IF(COUNTIFS($B$8:$B$5007,B3202,$A$8:$A$5007,"مصروف",$I$8:$I$5007,"&lt;&gt;مرفوض",$K$8:$K$5007,"&lt;&gt;نعم")&gt;0,"⚠ "&amp;COUNTIFS($B$8:$B$5007,B3202,$A$8:$A$5007,"مصروف",$I$8:$I$5007,"&lt;&gt;مرفوض",$K$8:$K$5007,"&lt;&gt;نعم")&amp;" مصروف غير مسوى",IF(L3202="تمت التسوية",IF(P3202=0,"✔ متوازنة وتمت التسوية","✔ تمت التسوية – متبقي "&amp;TEXT(P3202,"#,##0")),IF(P3202&gt;0,"متبقي "&amp;TEXT(P3202,"#,##0"),"✔ متوازنة"))))),IF(R3202=0,"⚠ أضف سطر عهدة أولًا",IF(OR(C3202="",N(G3202)=0),"⚠ أكمل التاريخ والقيمة",IF(S3202="","⚠ التاريخ خارج السنة المالية",IF(H3202="","⚠ اختر بند الموازنة",IF(I3202="مرفوض","✖ مرفوض من المدير",IF(I3202&lt;&gt;"موافق","⏳ بانتظار موافقة المدير",IF(K3202&lt;&gt;"نعم","⚠ غير مسوى مع الحسابات","✔ معتمد ومسوى")))))))))</f>
        <v/>
      </c>
      <c r="R3202">
        <f>N(R3201)+IF(A3202="عهدة",1,0)</f>
        <v/>
      </c>
      <c r="S3202">
        <f>IF(C3202="","",IF(AND(C3202&gt;=DATE(2026,9,1),C3202&lt;=DATE(2027,8,31)),(YEAR(C3202)-2026)*12+MONTH(C3202)-8,""))</f>
        <v/>
      </c>
      <c r="T3202">
        <f>IF(AND(A3202="مصروف",R3202&gt;0,I3202="موافق",S3202&lt;&gt;"",H3202&lt;&gt;""),N(G3202),0)</f>
        <v/>
      </c>
    </row>
    <row r="3203">
      <c r="A3203" s="19" t="n"/>
      <c r="B3203" s="20">
        <f>IF(A3203="","",IF(R3203=0,"⚠ أضف سطر عهدة أولًا","DMT-"&amp;TEXT(R3203,"000")))</f>
        <v/>
      </c>
      <c r="C3203" s="21" t="n"/>
      <c r="D3203" s="20">
        <f>IF(C3203="","",IF(S3203="","خارج السنة المالية",INDEX(القوائم!$D$2:$D$13,S3203)))</f>
        <v/>
      </c>
      <c r="E3203" s="22" t="n"/>
      <c r="F3203" s="23" t="n"/>
      <c r="G3203" s="23" t="n"/>
      <c r="H3203" s="22" t="n"/>
      <c r="I3203" s="19" t="n"/>
      <c r="J3203" s="21" t="n"/>
      <c r="K3203" s="19" t="n"/>
      <c r="L3203" s="19" t="n"/>
      <c r="M3203" s="21" t="n"/>
      <c r="N3203" s="22" t="n"/>
      <c r="O3203" s="24">
        <f>IF(A3203&lt;&gt;"عهدة","",SUMIFS($G$8:$G$5007,$B$8:$B$5007,B3203,$A$8:$A$5007,"مصروف",$I$8:$I$5007,"&lt;&gt;مرفوض"))</f>
        <v/>
      </c>
      <c r="P3203" s="25">
        <f>IF(A3203&lt;&gt;"عهدة","",N(F3203)-O3203)</f>
        <v/>
      </c>
      <c r="Q3203" s="26">
        <f>IF(A3203="","",IF(A3203="عهدة",IF(N(F3203)=0,"⚠ أدخل قيمة العهدة",IF(P3203&lt;0,"⛔ عجز / زيادة مصروفات "&amp;TEXT(-P3203,"#,##0"),IF(COUNTIFS($B$8:$B$5007,B3203,$A$8:$A$5007,"مصروف",$I$8:$I$5007,"&lt;&gt;مرفوض",$K$8:$K$5007,"&lt;&gt;نعم")&gt;0,"⚠ "&amp;COUNTIFS($B$8:$B$5007,B3203,$A$8:$A$5007,"مصروف",$I$8:$I$5007,"&lt;&gt;مرفوض",$K$8:$K$5007,"&lt;&gt;نعم")&amp;" مصروف غير مسوى",IF(L3203="تمت التسوية",IF(P3203=0,"✔ متوازنة وتمت التسوية","✔ تمت التسوية – متبقي "&amp;TEXT(P3203,"#,##0")),IF(P3203&gt;0,"متبقي "&amp;TEXT(P3203,"#,##0"),"✔ متوازنة"))))),IF(R3203=0,"⚠ أضف سطر عهدة أولًا",IF(OR(C3203="",N(G3203)=0),"⚠ أكمل التاريخ والقيمة",IF(S3203="","⚠ التاريخ خارج السنة المالية",IF(H3203="","⚠ اختر بند الموازنة",IF(I3203="مرفوض","✖ مرفوض من المدير",IF(I3203&lt;&gt;"موافق","⏳ بانتظار موافقة المدير",IF(K3203&lt;&gt;"نعم","⚠ غير مسوى مع الحسابات","✔ معتمد ومسوى")))))))))</f>
        <v/>
      </c>
      <c r="R3203">
        <f>N(R3202)+IF(A3203="عهدة",1,0)</f>
        <v/>
      </c>
      <c r="S3203">
        <f>IF(C3203="","",IF(AND(C3203&gt;=DATE(2026,9,1),C3203&lt;=DATE(2027,8,31)),(YEAR(C3203)-2026)*12+MONTH(C3203)-8,""))</f>
        <v/>
      </c>
      <c r="T3203">
        <f>IF(AND(A3203="مصروف",R3203&gt;0,I3203="موافق",S3203&lt;&gt;"",H3203&lt;&gt;""),N(G3203),0)</f>
        <v/>
      </c>
    </row>
    <row r="3204">
      <c r="A3204" s="19" t="n"/>
      <c r="B3204" s="20">
        <f>IF(A3204="","",IF(R3204=0,"⚠ أضف سطر عهدة أولًا","DMT-"&amp;TEXT(R3204,"000")))</f>
        <v/>
      </c>
      <c r="C3204" s="21" t="n"/>
      <c r="D3204" s="20">
        <f>IF(C3204="","",IF(S3204="","خارج السنة المالية",INDEX(القوائم!$D$2:$D$13,S3204)))</f>
        <v/>
      </c>
      <c r="E3204" s="22" t="n"/>
      <c r="F3204" s="23" t="n"/>
      <c r="G3204" s="23" t="n"/>
      <c r="H3204" s="22" t="n"/>
      <c r="I3204" s="19" t="n"/>
      <c r="J3204" s="21" t="n"/>
      <c r="K3204" s="19" t="n"/>
      <c r="L3204" s="19" t="n"/>
      <c r="M3204" s="21" t="n"/>
      <c r="N3204" s="22" t="n"/>
      <c r="O3204" s="24">
        <f>IF(A3204&lt;&gt;"عهدة","",SUMIFS($G$8:$G$5007,$B$8:$B$5007,B3204,$A$8:$A$5007,"مصروف",$I$8:$I$5007,"&lt;&gt;مرفوض"))</f>
        <v/>
      </c>
      <c r="P3204" s="25">
        <f>IF(A3204&lt;&gt;"عهدة","",N(F3204)-O3204)</f>
        <v/>
      </c>
      <c r="Q3204" s="26">
        <f>IF(A3204="","",IF(A3204="عهدة",IF(N(F3204)=0,"⚠ أدخل قيمة العهدة",IF(P3204&lt;0,"⛔ عجز / زيادة مصروفات "&amp;TEXT(-P3204,"#,##0"),IF(COUNTIFS($B$8:$B$5007,B3204,$A$8:$A$5007,"مصروف",$I$8:$I$5007,"&lt;&gt;مرفوض",$K$8:$K$5007,"&lt;&gt;نعم")&gt;0,"⚠ "&amp;COUNTIFS($B$8:$B$5007,B3204,$A$8:$A$5007,"مصروف",$I$8:$I$5007,"&lt;&gt;مرفوض",$K$8:$K$5007,"&lt;&gt;نعم")&amp;" مصروف غير مسوى",IF(L3204="تمت التسوية",IF(P3204=0,"✔ متوازنة وتمت التسوية","✔ تمت التسوية – متبقي "&amp;TEXT(P3204,"#,##0")),IF(P3204&gt;0,"متبقي "&amp;TEXT(P3204,"#,##0"),"✔ متوازنة"))))),IF(R3204=0,"⚠ أضف سطر عهدة أولًا",IF(OR(C3204="",N(G3204)=0),"⚠ أكمل التاريخ والقيمة",IF(S3204="","⚠ التاريخ خارج السنة المالية",IF(H3204="","⚠ اختر بند الموازنة",IF(I3204="مرفوض","✖ مرفوض من المدير",IF(I3204&lt;&gt;"موافق","⏳ بانتظار موافقة المدير",IF(K3204&lt;&gt;"نعم","⚠ غير مسوى مع الحسابات","✔ معتمد ومسوى")))))))))</f>
        <v/>
      </c>
      <c r="R3204">
        <f>N(R3203)+IF(A3204="عهدة",1,0)</f>
        <v/>
      </c>
      <c r="S3204">
        <f>IF(C3204="","",IF(AND(C3204&gt;=DATE(2026,9,1),C3204&lt;=DATE(2027,8,31)),(YEAR(C3204)-2026)*12+MONTH(C3204)-8,""))</f>
        <v/>
      </c>
      <c r="T3204">
        <f>IF(AND(A3204="مصروف",R3204&gt;0,I3204="موافق",S3204&lt;&gt;"",H3204&lt;&gt;""),N(G3204),0)</f>
        <v/>
      </c>
    </row>
    <row r="3205">
      <c r="A3205" s="19" t="n"/>
      <c r="B3205" s="20">
        <f>IF(A3205="","",IF(R3205=0,"⚠ أضف سطر عهدة أولًا","DMT-"&amp;TEXT(R3205,"000")))</f>
        <v/>
      </c>
      <c r="C3205" s="21" t="n"/>
      <c r="D3205" s="20">
        <f>IF(C3205="","",IF(S3205="","خارج السنة المالية",INDEX(القوائم!$D$2:$D$13,S3205)))</f>
        <v/>
      </c>
      <c r="E3205" s="22" t="n"/>
      <c r="F3205" s="23" t="n"/>
      <c r="G3205" s="23" t="n"/>
      <c r="H3205" s="22" t="n"/>
      <c r="I3205" s="19" t="n"/>
      <c r="J3205" s="21" t="n"/>
      <c r="K3205" s="19" t="n"/>
      <c r="L3205" s="19" t="n"/>
      <c r="M3205" s="21" t="n"/>
      <c r="N3205" s="22" t="n"/>
      <c r="O3205" s="24">
        <f>IF(A3205&lt;&gt;"عهدة","",SUMIFS($G$8:$G$5007,$B$8:$B$5007,B3205,$A$8:$A$5007,"مصروف",$I$8:$I$5007,"&lt;&gt;مرفوض"))</f>
        <v/>
      </c>
      <c r="P3205" s="25">
        <f>IF(A3205&lt;&gt;"عهدة","",N(F3205)-O3205)</f>
        <v/>
      </c>
      <c r="Q3205" s="26">
        <f>IF(A3205="","",IF(A3205="عهدة",IF(N(F3205)=0,"⚠ أدخل قيمة العهدة",IF(P3205&lt;0,"⛔ عجز / زيادة مصروفات "&amp;TEXT(-P3205,"#,##0"),IF(COUNTIFS($B$8:$B$5007,B3205,$A$8:$A$5007,"مصروف",$I$8:$I$5007,"&lt;&gt;مرفوض",$K$8:$K$5007,"&lt;&gt;نعم")&gt;0,"⚠ "&amp;COUNTIFS($B$8:$B$5007,B3205,$A$8:$A$5007,"مصروف",$I$8:$I$5007,"&lt;&gt;مرفوض",$K$8:$K$5007,"&lt;&gt;نعم")&amp;" مصروف غير مسوى",IF(L3205="تمت التسوية",IF(P3205=0,"✔ متوازنة وتمت التسوية","✔ تمت التسوية – متبقي "&amp;TEXT(P3205,"#,##0")),IF(P3205&gt;0,"متبقي "&amp;TEXT(P3205,"#,##0"),"✔ متوازنة"))))),IF(R3205=0,"⚠ أضف سطر عهدة أولًا",IF(OR(C3205="",N(G3205)=0),"⚠ أكمل التاريخ والقيمة",IF(S3205="","⚠ التاريخ خارج السنة المالية",IF(H3205="","⚠ اختر بند الموازنة",IF(I3205="مرفوض","✖ مرفوض من المدير",IF(I3205&lt;&gt;"موافق","⏳ بانتظار موافقة المدير",IF(K3205&lt;&gt;"نعم","⚠ غير مسوى مع الحسابات","✔ معتمد ومسوى")))))))))</f>
        <v/>
      </c>
      <c r="R3205">
        <f>N(R3204)+IF(A3205="عهدة",1,0)</f>
        <v/>
      </c>
      <c r="S3205">
        <f>IF(C3205="","",IF(AND(C3205&gt;=DATE(2026,9,1),C3205&lt;=DATE(2027,8,31)),(YEAR(C3205)-2026)*12+MONTH(C3205)-8,""))</f>
        <v/>
      </c>
      <c r="T3205">
        <f>IF(AND(A3205="مصروف",R3205&gt;0,I3205="موافق",S3205&lt;&gt;"",H3205&lt;&gt;""),N(G3205),0)</f>
        <v/>
      </c>
    </row>
    <row r="3206">
      <c r="A3206" s="19" t="n"/>
      <c r="B3206" s="20">
        <f>IF(A3206="","",IF(R3206=0,"⚠ أضف سطر عهدة أولًا","DMT-"&amp;TEXT(R3206,"000")))</f>
        <v/>
      </c>
      <c r="C3206" s="21" t="n"/>
      <c r="D3206" s="20">
        <f>IF(C3206="","",IF(S3206="","خارج السنة المالية",INDEX(القوائم!$D$2:$D$13,S3206)))</f>
        <v/>
      </c>
      <c r="E3206" s="22" t="n"/>
      <c r="F3206" s="23" t="n"/>
      <c r="G3206" s="23" t="n"/>
      <c r="H3206" s="22" t="n"/>
      <c r="I3206" s="19" t="n"/>
      <c r="J3206" s="21" t="n"/>
      <c r="K3206" s="19" t="n"/>
      <c r="L3206" s="19" t="n"/>
      <c r="M3206" s="21" t="n"/>
      <c r="N3206" s="22" t="n"/>
      <c r="O3206" s="24">
        <f>IF(A3206&lt;&gt;"عهدة","",SUMIFS($G$8:$G$5007,$B$8:$B$5007,B3206,$A$8:$A$5007,"مصروف",$I$8:$I$5007,"&lt;&gt;مرفوض"))</f>
        <v/>
      </c>
      <c r="P3206" s="25">
        <f>IF(A3206&lt;&gt;"عهدة","",N(F3206)-O3206)</f>
        <v/>
      </c>
      <c r="Q3206" s="26">
        <f>IF(A3206="","",IF(A3206="عهدة",IF(N(F3206)=0,"⚠ أدخل قيمة العهدة",IF(P3206&lt;0,"⛔ عجز / زيادة مصروفات "&amp;TEXT(-P3206,"#,##0"),IF(COUNTIFS($B$8:$B$5007,B3206,$A$8:$A$5007,"مصروف",$I$8:$I$5007,"&lt;&gt;مرفوض",$K$8:$K$5007,"&lt;&gt;نعم")&gt;0,"⚠ "&amp;COUNTIFS($B$8:$B$5007,B3206,$A$8:$A$5007,"مصروف",$I$8:$I$5007,"&lt;&gt;مرفوض",$K$8:$K$5007,"&lt;&gt;نعم")&amp;" مصروف غير مسوى",IF(L3206="تمت التسوية",IF(P3206=0,"✔ متوازنة وتمت التسوية","✔ تمت التسوية – متبقي "&amp;TEXT(P3206,"#,##0")),IF(P3206&gt;0,"متبقي "&amp;TEXT(P3206,"#,##0"),"✔ متوازنة"))))),IF(R3206=0,"⚠ أضف سطر عهدة أولًا",IF(OR(C3206="",N(G3206)=0),"⚠ أكمل التاريخ والقيمة",IF(S3206="","⚠ التاريخ خارج السنة المالية",IF(H3206="","⚠ اختر بند الموازنة",IF(I3206="مرفوض","✖ مرفوض من المدير",IF(I3206&lt;&gt;"موافق","⏳ بانتظار موافقة المدير",IF(K3206&lt;&gt;"نعم","⚠ غير مسوى مع الحسابات","✔ معتمد ومسوى")))))))))</f>
        <v/>
      </c>
      <c r="R3206">
        <f>N(R3205)+IF(A3206="عهدة",1,0)</f>
        <v/>
      </c>
      <c r="S3206">
        <f>IF(C3206="","",IF(AND(C3206&gt;=DATE(2026,9,1),C3206&lt;=DATE(2027,8,31)),(YEAR(C3206)-2026)*12+MONTH(C3206)-8,""))</f>
        <v/>
      </c>
      <c r="T3206">
        <f>IF(AND(A3206="مصروف",R3206&gt;0,I3206="موافق",S3206&lt;&gt;"",H3206&lt;&gt;""),N(G3206),0)</f>
        <v/>
      </c>
    </row>
    <row r="3207">
      <c r="A3207" s="19" t="n"/>
      <c r="B3207" s="20">
        <f>IF(A3207="","",IF(R3207=0,"⚠ أضف سطر عهدة أولًا","DMT-"&amp;TEXT(R3207,"000")))</f>
        <v/>
      </c>
      <c r="C3207" s="21" t="n"/>
      <c r="D3207" s="20">
        <f>IF(C3207="","",IF(S3207="","خارج السنة المالية",INDEX(القوائم!$D$2:$D$13,S3207)))</f>
        <v/>
      </c>
      <c r="E3207" s="22" t="n"/>
      <c r="F3207" s="23" t="n"/>
      <c r="G3207" s="23" t="n"/>
      <c r="H3207" s="22" t="n"/>
      <c r="I3207" s="19" t="n"/>
      <c r="J3207" s="21" t="n"/>
      <c r="K3207" s="19" t="n"/>
      <c r="L3207" s="19" t="n"/>
      <c r="M3207" s="21" t="n"/>
      <c r="N3207" s="22" t="n"/>
      <c r="O3207" s="24">
        <f>IF(A3207&lt;&gt;"عهدة","",SUMIFS($G$8:$G$5007,$B$8:$B$5007,B3207,$A$8:$A$5007,"مصروف",$I$8:$I$5007,"&lt;&gt;مرفوض"))</f>
        <v/>
      </c>
      <c r="P3207" s="25">
        <f>IF(A3207&lt;&gt;"عهدة","",N(F3207)-O3207)</f>
        <v/>
      </c>
      <c r="Q3207" s="26">
        <f>IF(A3207="","",IF(A3207="عهدة",IF(N(F3207)=0,"⚠ أدخل قيمة العهدة",IF(P3207&lt;0,"⛔ عجز / زيادة مصروفات "&amp;TEXT(-P3207,"#,##0"),IF(COUNTIFS($B$8:$B$5007,B3207,$A$8:$A$5007,"مصروف",$I$8:$I$5007,"&lt;&gt;مرفوض",$K$8:$K$5007,"&lt;&gt;نعم")&gt;0,"⚠ "&amp;COUNTIFS($B$8:$B$5007,B3207,$A$8:$A$5007,"مصروف",$I$8:$I$5007,"&lt;&gt;مرفوض",$K$8:$K$5007,"&lt;&gt;نعم")&amp;" مصروف غير مسوى",IF(L3207="تمت التسوية",IF(P3207=0,"✔ متوازنة وتمت التسوية","✔ تمت التسوية – متبقي "&amp;TEXT(P3207,"#,##0")),IF(P3207&gt;0,"متبقي "&amp;TEXT(P3207,"#,##0"),"✔ متوازنة"))))),IF(R3207=0,"⚠ أضف سطر عهدة أولًا",IF(OR(C3207="",N(G3207)=0),"⚠ أكمل التاريخ والقيمة",IF(S3207="","⚠ التاريخ خارج السنة المالية",IF(H3207="","⚠ اختر بند الموازنة",IF(I3207="مرفوض","✖ مرفوض من المدير",IF(I3207&lt;&gt;"موافق","⏳ بانتظار موافقة المدير",IF(K3207&lt;&gt;"نعم","⚠ غير مسوى مع الحسابات","✔ معتمد ومسوى")))))))))</f>
        <v/>
      </c>
      <c r="R3207">
        <f>N(R3206)+IF(A3207="عهدة",1,0)</f>
        <v/>
      </c>
      <c r="S3207">
        <f>IF(C3207="","",IF(AND(C3207&gt;=DATE(2026,9,1),C3207&lt;=DATE(2027,8,31)),(YEAR(C3207)-2026)*12+MONTH(C3207)-8,""))</f>
        <v/>
      </c>
      <c r="T3207">
        <f>IF(AND(A3207="مصروف",R3207&gt;0,I3207="موافق",S3207&lt;&gt;"",H3207&lt;&gt;""),N(G3207),0)</f>
        <v/>
      </c>
    </row>
    <row r="3208">
      <c r="A3208" s="19" t="n"/>
      <c r="B3208" s="20">
        <f>IF(A3208="","",IF(R3208=0,"⚠ أضف سطر عهدة أولًا","DMT-"&amp;TEXT(R3208,"000")))</f>
        <v/>
      </c>
      <c r="C3208" s="21" t="n"/>
      <c r="D3208" s="20">
        <f>IF(C3208="","",IF(S3208="","خارج السنة المالية",INDEX(القوائم!$D$2:$D$13,S3208)))</f>
        <v/>
      </c>
      <c r="E3208" s="22" t="n"/>
      <c r="F3208" s="23" t="n"/>
      <c r="G3208" s="23" t="n"/>
      <c r="H3208" s="22" t="n"/>
      <c r="I3208" s="19" t="n"/>
      <c r="J3208" s="21" t="n"/>
      <c r="K3208" s="19" t="n"/>
      <c r="L3208" s="19" t="n"/>
      <c r="M3208" s="21" t="n"/>
      <c r="N3208" s="22" t="n"/>
      <c r="O3208" s="24">
        <f>IF(A3208&lt;&gt;"عهدة","",SUMIFS($G$8:$G$5007,$B$8:$B$5007,B3208,$A$8:$A$5007,"مصروف",$I$8:$I$5007,"&lt;&gt;مرفوض"))</f>
        <v/>
      </c>
      <c r="P3208" s="25">
        <f>IF(A3208&lt;&gt;"عهدة","",N(F3208)-O3208)</f>
        <v/>
      </c>
      <c r="Q3208" s="26">
        <f>IF(A3208="","",IF(A3208="عهدة",IF(N(F3208)=0,"⚠ أدخل قيمة العهدة",IF(P3208&lt;0,"⛔ عجز / زيادة مصروفات "&amp;TEXT(-P3208,"#,##0"),IF(COUNTIFS($B$8:$B$5007,B3208,$A$8:$A$5007,"مصروف",$I$8:$I$5007,"&lt;&gt;مرفوض",$K$8:$K$5007,"&lt;&gt;نعم")&gt;0,"⚠ "&amp;COUNTIFS($B$8:$B$5007,B3208,$A$8:$A$5007,"مصروف",$I$8:$I$5007,"&lt;&gt;مرفوض",$K$8:$K$5007,"&lt;&gt;نعم")&amp;" مصروف غير مسوى",IF(L3208="تمت التسوية",IF(P3208=0,"✔ متوازنة وتمت التسوية","✔ تمت التسوية – متبقي "&amp;TEXT(P3208,"#,##0")),IF(P3208&gt;0,"متبقي "&amp;TEXT(P3208,"#,##0"),"✔ متوازنة"))))),IF(R3208=0,"⚠ أضف سطر عهدة أولًا",IF(OR(C3208="",N(G3208)=0),"⚠ أكمل التاريخ والقيمة",IF(S3208="","⚠ التاريخ خارج السنة المالية",IF(H3208="","⚠ اختر بند الموازنة",IF(I3208="مرفوض","✖ مرفوض من المدير",IF(I3208&lt;&gt;"موافق","⏳ بانتظار موافقة المدير",IF(K3208&lt;&gt;"نعم","⚠ غير مسوى مع الحسابات","✔ معتمد ومسوى")))))))))</f>
        <v/>
      </c>
      <c r="R3208">
        <f>N(R3207)+IF(A3208="عهدة",1,0)</f>
        <v/>
      </c>
      <c r="S3208">
        <f>IF(C3208="","",IF(AND(C3208&gt;=DATE(2026,9,1),C3208&lt;=DATE(2027,8,31)),(YEAR(C3208)-2026)*12+MONTH(C3208)-8,""))</f>
        <v/>
      </c>
      <c r="T3208">
        <f>IF(AND(A3208="مصروف",R3208&gt;0,I3208="موافق",S3208&lt;&gt;"",H3208&lt;&gt;""),N(G3208),0)</f>
        <v/>
      </c>
    </row>
    <row r="3209">
      <c r="A3209" s="19" t="n"/>
      <c r="B3209" s="20">
        <f>IF(A3209="","",IF(R3209=0,"⚠ أضف سطر عهدة أولًا","DMT-"&amp;TEXT(R3209,"000")))</f>
        <v/>
      </c>
      <c r="C3209" s="21" t="n"/>
      <c r="D3209" s="20">
        <f>IF(C3209="","",IF(S3209="","خارج السنة المالية",INDEX(القوائم!$D$2:$D$13,S3209)))</f>
        <v/>
      </c>
      <c r="E3209" s="22" t="n"/>
      <c r="F3209" s="23" t="n"/>
      <c r="G3209" s="23" t="n"/>
      <c r="H3209" s="22" t="n"/>
      <c r="I3209" s="19" t="n"/>
      <c r="J3209" s="21" t="n"/>
      <c r="K3209" s="19" t="n"/>
      <c r="L3209" s="19" t="n"/>
      <c r="M3209" s="21" t="n"/>
      <c r="N3209" s="22" t="n"/>
      <c r="O3209" s="24">
        <f>IF(A3209&lt;&gt;"عهدة","",SUMIFS($G$8:$G$5007,$B$8:$B$5007,B3209,$A$8:$A$5007,"مصروف",$I$8:$I$5007,"&lt;&gt;مرفوض"))</f>
        <v/>
      </c>
      <c r="P3209" s="25">
        <f>IF(A3209&lt;&gt;"عهدة","",N(F3209)-O3209)</f>
        <v/>
      </c>
      <c r="Q3209" s="26">
        <f>IF(A3209="","",IF(A3209="عهدة",IF(N(F3209)=0,"⚠ أدخل قيمة العهدة",IF(P3209&lt;0,"⛔ عجز / زيادة مصروفات "&amp;TEXT(-P3209,"#,##0"),IF(COUNTIFS($B$8:$B$5007,B3209,$A$8:$A$5007,"مصروف",$I$8:$I$5007,"&lt;&gt;مرفوض",$K$8:$K$5007,"&lt;&gt;نعم")&gt;0,"⚠ "&amp;COUNTIFS($B$8:$B$5007,B3209,$A$8:$A$5007,"مصروف",$I$8:$I$5007,"&lt;&gt;مرفوض",$K$8:$K$5007,"&lt;&gt;نعم")&amp;" مصروف غير مسوى",IF(L3209="تمت التسوية",IF(P3209=0,"✔ متوازنة وتمت التسوية","✔ تمت التسوية – متبقي "&amp;TEXT(P3209,"#,##0")),IF(P3209&gt;0,"متبقي "&amp;TEXT(P3209,"#,##0"),"✔ متوازنة"))))),IF(R3209=0,"⚠ أضف سطر عهدة أولًا",IF(OR(C3209="",N(G3209)=0),"⚠ أكمل التاريخ والقيمة",IF(S3209="","⚠ التاريخ خارج السنة المالية",IF(H3209="","⚠ اختر بند الموازنة",IF(I3209="مرفوض","✖ مرفوض من المدير",IF(I3209&lt;&gt;"موافق","⏳ بانتظار موافقة المدير",IF(K3209&lt;&gt;"نعم","⚠ غير مسوى مع الحسابات","✔ معتمد ومسوى")))))))))</f>
        <v/>
      </c>
      <c r="R3209">
        <f>N(R3208)+IF(A3209="عهدة",1,0)</f>
        <v/>
      </c>
      <c r="S3209">
        <f>IF(C3209="","",IF(AND(C3209&gt;=DATE(2026,9,1),C3209&lt;=DATE(2027,8,31)),(YEAR(C3209)-2026)*12+MONTH(C3209)-8,""))</f>
        <v/>
      </c>
      <c r="T3209">
        <f>IF(AND(A3209="مصروف",R3209&gt;0,I3209="موافق",S3209&lt;&gt;"",H3209&lt;&gt;""),N(G3209),0)</f>
        <v/>
      </c>
    </row>
    <row r="3210">
      <c r="A3210" s="19" t="n"/>
      <c r="B3210" s="20">
        <f>IF(A3210="","",IF(R3210=0,"⚠ أضف سطر عهدة أولًا","DMT-"&amp;TEXT(R3210,"000")))</f>
        <v/>
      </c>
      <c r="C3210" s="21" t="n"/>
      <c r="D3210" s="20">
        <f>IF(C3210="","",IF(S3210="","خارج السنة المالية",INDEX(القوائم!$D$2:$D$13,S3210)))</f>
        <v/>
      </c>
      <c r="E3210" s="22" t="n"/>
      <c r="F3210" s="23" t="n"/>
      <c r="G3210" s="23" t="n"/>
      <c r="H3210" s="22" t="n"/>
      <c r="I3210" s="19" t="n"/>
      <c r="J3210" s="21" t="n"/>
      <c r="K3210" s="19" t="n"/>
      <c r="L3210" s="19" t="n"/>
      <c r="M3210" s="21" t="n"/>
      <c r="N3210" s="22" t="n"/>
      <c r="O3210" s="24">
        <f>IF(A3210&lt;&gt;"عهدة","",SUMIFS($G$8:$G$5007,$B$8:$B$5007,B3210,$A$8:$A$5007,"مصروف",$I$8:$I$5007,"&lt;&gt;مرفوض"))</f>
        <v/>
      </c>
      <c r="P3210" s="25">
        <f>IF(A3210&lt;&gt;"عهدة","",N(F3210)-O3210)</f>
        <v/>
      </c>
      <c r="Q3210" s="26">
        <f>IF(A3210="","",IF(A3210="عهدة",IF(N(F3210)=0,"⚠ أدخل قيمة العهدة",IF(P3210&lt;0,"⛔ عجز / زيادة مصروفات "&amp;TEXT(-P3210,"#,##0"),IF(COUNTIFS($B$8:$B$5007,B3210,$A$8:$A$5007,"مصروف",$I$8:$I$5007,"&lt;&gt;مرفوض",$K$8:$K$5007,"&lt;&gt;نعم")&gt;0,"⚠ "&amp;COUNTIFS($B$8:$B$5007,B3210,$A$8:$A$5007,"مصروف",$I$8:$I$5007,"&lt;&gt;مرفوض",$K$8:$K$5007,"&lt;&gt;نعم")&amp;" مصروف غير مسوى",IF(L3210="تمت التسوية",IF(P3210=0,"✔ متوازنة وتمت التسوية","✔ تمت التسوية – متبقي "&amp;TEXT(P3210,"#,##0")),IF(P3210&gt;0,"متبقي "&amp;TEXT(P3210,"#,##0"),"✔ متوازنة"))))),IF(R3210=0,"⚠ أضف سطر عهدة أولًا",IF(OR(C3210="",N(G3210)=0),"⚠ أكمل التاريخ والقيمة",IF(S3210="","⚠ التاريخ خارج السنة المالية",IF(H3210="","⚠ اختر بند الموازنة",IF(I3210="مرفوض","✖ مرفوض من المدير",IF(I3210&lt;&gt;"موافق","⏳ بانتظار موافقة المدير",IF(K3210&lt;&gt;"نعم","⚠ غير مسوى مع الحسابات","✔ معتمد ومسوى")))))))))</f>
        <v/>
      </c>
      <c r="R3210">
        <f>N(R3209)+IF(A3210="عهدة",1,0)</f>
        <v/>
      </c>
      <c r="S3210">
        <f>IF(C3210="","",IF(AND(C3210&gt;=DATE(2026,9,1),C3210&lt;=DATE(2027,8,31)),(YEAR(C3210)-2026)*12+MONTH(C3210)-8,""))</f>
        <v/>
      </c>
      <c r="T3210">
        <f>IF(AND(A3210="مصروف",R3210&gt;0,I3210="موافق",S3210&lt;&gt;"",H3210&lt;&gt;""),N(G3210),0)</f>
        <v/>
      </c>
    </row>
    <row r="3211">
      <c r="A3211" s="19" t="n"/>
      <c r="B3211" s="20">
        <f>IF(A3211="","",IF(R3211=0,"⚠ أضف سطر عهدة أولًا","DMT-"&amp;TEXT(R3211,"000")))</f>
        <v/>
      </c>
      <c r="C3211" s="21" t="n"/>
      <c r="D3211" s="20">
        <f>IF(C3211="","",IF(S3211="","خارج السنة المالية",INDEX(القوائم!$D$2:$D$13,S3211)))</f>
        <v/>
      </c>
      <c r="E3211" s="22" t="n"/>
      <c r="F3211" s="23" t="n"/>
      <c r="G3211" s="23" t="n"/>
      <c r="H3211" s="22" t="n"/>
      <c r="I3211" s="19" t="n"/>
      <c r="J3211" s="21" t="n"/>
      <c r="K3211" s="19" t="n"/>
      <c r="L3211" s="19" t="n"/>
      <c r="M3211" s="21" t="n"/>
      <c r="N3211" s="22" t="n"/>
      <c r="O3211" s="24">
        <f>IF(A3211&lt;&gt;"عهدة","",SUMIFS($G$8:$G$5007,$B$8:$B$5007,B3211,$A$8:$A$5007,"مصروف",$I$8:$I$5007,"&lt;&gt;مرفوض"))</f>
        <v/>
      </c>
      <c r="P3211" s="25">
        <f>IF(A3211&lt;&gt;"عهدة","",N(F3211)-O3211)</f>
        <v/>
      </c>
      <c r="Q3211" s="26">
        <f>IF(A3211="","",IF(A3211="عهدة",IF(N(F3211)=0,"⚠ أدخل قيمة العهدة",IF(P3211&lt;0,"⛔ عجز / زيادة مصروفات "&amp;TEXT(-P3211,"#,##0"),IF(COUNTIFS($B$8:$B$5007,B3211,$A$8:$A$5007,"مصروف",$I$8:$I$5007,"&lt;&gt;مرفوض",$K$8:$K$5007,"&lt;&gt;نعم")&gt;0,"⚠ "&amp;COUNTIFS($B$8:$B$5007,B3211,$A$8:$A$5007,"مصروف",$I$8:$I$5007,"&lt;&gt;مرفوض",$K$8:$K$5007,"&lt;&gt;نعم")&amp;" مصروف غير مسوى",IF(L3211="تمت التسوية",IF(P3211=0,"✔ متوازنة وتمت التسوية","✔ تمت التسوية – متبقي "&amp;TEXT(P3211,"#,##0")),IF(P3211&gt;0,"متبقي "&amp;TEXT(P3211,"#,##0"),"✔ متوازنة"))))),IF(R3211=0,"⚠ أضف سطر عهدة أولًا",IF(OR(C3211="",N(G3211)=0),"⚠ أكمل التاريخ والقيمة",IF(S3211="","⚠ التاريخ خارج السنة المالية",IF(H3211="","⚠ اختر بند الموازنة",IF(I3211="مرفوض","✖ مرفوض من المدير",IF(I3211&lt;&gt;"موافق","⏳ بانتظار موافقة المدير",IF(K3211&lt;&gt;"نعم","⚠ غير مسوى مع الحسابات","✔ معتمد ومسوى")))))))))</f>
        <v/>
      </c>
      <c r="R3211">
        <f>N(R3210)+IF(A3211="عهدة",1,0)</f>
        <v/>
      </c>
      <c r="S3211">
        <f>IF(C3211="","",IF(AND(C3211&gt;=DATE(2026,9,1),C3211&lt;=DATE(2027,8,31)),(YEAR(C3211)-2026)*12+MONTH(C3211)-8,""))</f>
        <v/>
      </c>
      <c r="T3211">
        <f>IF(AND(A3211="مصروف",R3211&gt;0,I3211="موافق",S3211&lt;&gt;"",H3211&lt;&gt;""),N(G3211),0)</f>
        <v/>
      </c>
    </row>
    <row r="3212">
      <c r="A3212" s="19" t="n"/>
      <c r="B3212" s="20">
        <f>IF(A3212="","",IF(R3212=0,"⚠ أضف سطر عهدة أولًا","DMT-"&amp;TEXT(R3212,"000")))</f>
        <v/>
      </c>
      <c r="C3212" s="21" t="n"/>
      <c r="D3212" s="20">
        <f>IF(C3212="","",IF(S3212="","خارج السنة المالية",INDEX(القوائم!$D$2:$D$13,S3212)))</f>
        <v/>
      </c>
      <c r="E3212" s="22" t="n"/>
      <c r="F3212" s="23" t="n"/>
      <c r="G3212" s="23" t="n"/>
      <c r="H3212" s="22" t="n"/>
      <c r="I3212" s="19" t="n"/>
      <c r="J3212" s="21" t="n"/>
      <c r="K3212" s="19" t="n"/>
      <c r="L3212" s="19" t="n"/>
      <c r="M3212" s="21" t="n"/>
      <c r="N3212" s="22" t="n"/>
      <c r="O3212" s="24">
        <f>IF(A3212&lt;&gt;"عهدة","",SUMIFS($G$8:$G$5007,$B$8:$B$5007,B3212,$A$8:$A$5007,"مصروف",$I$8:$I$5007,"&lt;&gt;مرفوض"))</f>
        <v/>
      </c>
      <c r="P3212" s="25">
        <f>IF(A3212&lt;&gt;"عهدة","",N(F3212)-O3212)</f>
        <v/>
      </c>
      <c r="Q3212" s="26">
        <f>IF(A3212="","",IF(A3212="عهدة",IF(N(F3212)=0,"⚠ أدخل قيمة العهدة",IF(P3212&lt;0,"⛔ عجز / زيادة مصروفات "&amp;TEXT(-P3212,"#,##0"),IF(COUNTIFS($B$8:$B$5007,B3212,$A$8:$A$5007,"مصروف",$I$8:$I$5007,"&lt;&gt;مرفوض",$K$8:$K$5007,"&lt;&gt;نعم")&gt;0,"⚠ "&amp;COUNTIFS($B$8:$B$5007,B3212,$A$8:$A$5007,"مصروف",$I$8:$I$5007,"&lt;&gt;مرفوض",$K$8:$K$5007,"&lt;&gt;نعم")&amp;" مصروف غير مسوى",IF(L3212="تمت التسوية",IF(P3212=0,"✔ متوازنة وتمت التسوية","✔ تمت التسوية – متبقي "&amp;TEXT(P3212,"#,##0")),IF(P3212&gt;0,"متبقي "&amp;TEXT(P3212,"#,##0"),"✔ متوازنة"))))),IF(R3212=0,"⚠ أضف سطر عهدة أولًا",IF(OR(C3212="",N(G3212)=0),"⚠ أكمل التاريخ والقيمة",IF(S3212="","⚠ التاريخ خارج السنة المالية",IF(H3212="","⚠ اختر بند الموازنة",IF(I3212="مرفوض","✖ مرفوض من المدير",IF(I3212&lt;&gt;"موافق","⏳ بانتظار موافقة المدير",IF(K3212&lt;&gt;"نعم","⚠ غير مسوى مع الحسابات","✔ معتمد ومسوى")))))))))</f>
        <v/>
      </c>
      <c r="R3212">
        <f>N(R3211)+IF(A3212="عهدة",1,0)</f>
        <v/>
      </c>
      <c r="S3212">
        <f>IF(C3212="","",IF(AND(C3212&gt;=DATE(2026,9,1),C3212&lt;=DATE(2027,8,31)),(YEAR(C3212)-2026)*12+MONTH(C3212)-8,""))</f>
        <v/>
      </c>
      <c r="T3212">
        <f>IF(AND(A3212="مصروف",R3212&gt;0,I3212="موافق",S3212&lt;&gt;"",H3212&lt;&gt;""),N(G3212),0)</f>
        <v/>
      </c>
    </row>
    <row r="3213">
      <c r="A3213" s="19" t="n"/>
      <c r="B3213" s="20">
        <f>IF(A3213="","",IF(R3213=0,"⚠ أضف سطر عهدة أولًا","DMT-"&amp;TEXT(R3213,"000")))</f>
        <v/>
      </c>
      <c r="C3213" s="21" t="n"/>
      <c r="D3213" s="20">
        <f>IF(C3213="","",IF(S3213="","خارج السنة المالية",INDEX(القوائم!$D$2:$D$13,S3213)))</f>
        <v/>
      </c>
      <c r="E3213" s="22" t="n"/>
      <c r="F3213" s="23" t="n"/>
      <c r="G3213" s="23" t="n"/>
      <c r="H3213" s="22" t="n"/>
      <c r="I3213" s="19" t="n"/>
      <c r="J3213" s="21" t="n"/>
      <c r="K3213" s="19" t="n"/>
      <c r="L3213" s="19" t="n"/>
      <c r="M3213" s="21" t="n"/>
      <c r="N3213" s="22" t="n"/>
      <c r="O3213" s="24">
        <f>IF(A3213&lt;&gt;"عهدة","",SUMIFS($G$8:$G$5007,$B$8:$B$5007,B3213,$A$8:$A$5007,"مصروف",$I$8:$I$5007,"&lt;&gt;مرفوض"))</f>
        <v/>
      </c>
      <c r="P3213" s="25">
        <f>IF(A3213&lt;&gt;"عهدة","",N(F3213)-O3213)</f>
        <v/>
      </c>
      <c r="Q3213" s="26">
        <f>IF(A3213="","",IF(A3213="عهدة",IF(N(F3213)=0,"⚠ أدخل قيمة العهدة",IF(P3213&lt;0,"⛔ عجز / زيادة مصروفات "&amp;TEXT(-P3213,"#,##0"),IF(COUNTIFS($B$8:$B$5007,B3213,$A$8:$A$5007,"مصروف",$I$8:$I$5007,"&lt;&gt;مرفوض",$K$8:$K$5007,"&lt;&gt;نعم")&gt;0,"⚠ "&amp;COUNTIFS($B$8:$B$5007,B3213,$A$8:$A$5007,"مصروف",$I$8:$I$5007,"&lt;&gt;مرفوض",$K$8:$K$5007,"&lt;&gt;نعم")&amp;" مصروف غير مسوى",IF(L3213="تمت التسوية",IF(P3213=0,"✔ متوازنة وتمت التسوية","✔ تمت التسوية – متبقي "&amp;TEXT(P3213,"#,##0")),IF(P3213&gt;0,"متبقي "&amp;TEXT(P3213,"#,##0"),"✔ متوازنة"))))),IF(R3213=0,"⚠ أضف سطر عهدة أولًا",IF(OR(C3213="",N(G3213)=0),"⚠ أكمل التاريخ والقيمة",IF(S3213="","⚠ التاريخ خارج السنة المالية",IF(H3213="","⚠ اختر بند الموازنة",IF(I3213="مرفوض","✖ مرفوض من المدير",IF(I3213&lt;&gt;"موافق","⏳ بانتظار موافقة المدير",IF(K3213&lt;&gt;"نعم","⚠ غير مسوى مع الحسابات","✔ معتمد ومسوى")))))))))</f>
        <v/>
      </c>
      <c r="R3213">
        <f>N(R3212)+IF(A3213="عهدة",1,0)</f>
        <v/>
      </c>
      <c r="S3213">
        <f>IF(C3213="","",IF(AND(C3213&gt;=DATE(2026,9,1),C3213&lt;=DATE(2027,8,31)),(YEAR(C3213)-2026)*12+MONTH(C3213)-8,""))</f>
        <v/>
      </c>
      <c r="T3213">
        <f>IF(AND(A3213="مصروف",R3213&gt;0,I3213="موافق",S3213&lt;&gt;"",H3213&lt;&gt;""),N(G3213),0)</f>
        <v/>
      </c>
    </row>
    <row r="3214">
      <c r="A3214" s="19" t="n"/>
      <c r="B3214" s="20">
        <f>IF(A3214="","",IF(R3214=0,"⚠ أضف سطر عهدة أولًا","DMT-"&amp;TEXT(R3214,"000")))</f>
        <v/>
      </c>
      <c r="C3214" s="21" t="n"/>
      <c r="D3214" s="20">
        <f>IF(C3214="","",IF(S3214="","خارج السنة المالية",INDEX(القوائم!$D$2:$D$13,S3214)))</f>
        <v/>
      </c>
      <c r="E3214" s="22" t="n"/>
      <c r="F3214" s="23" t="n"/>
      <c r="G3214" s="23" t="n"/>
      <c r="H3214" s="22" t="n"/>
      <c r="I3214" s="19" t="n"/>
      <c r="J3214" s="21" t="n"/>
      <c r="K3214" s="19" t="n"/>
      <c r="L3214" s="19" t="n"/>
      <c r="M3214" s="21" t="n"/>
      <c r="N3214" s="22" t="n"/>
      <c r="O3214" s="24">
        <f>IF(A3214&lt;&gt;"عهدة","",SUMIFS($G$8:$G$5007,$B$8:$B$5007,B3214,$A$8:$A$5007,"مصروف",$I$8:$I$5007,"&lt;&gt;مرفوض"))</f>
        <v/>
      </c>
      <c r="P3214" s="25">
        <f>IF(A3214&lt;&gt;"عهدة","",N(F3214)-O3214)</f>
        <v/>
      </c>
      <c r="Q3214" s="26">
        <f>IF(A3214="","",IF(A3214="عهدة",IF(N(F3214)=0,"⚠ أدخل قيمة العهدة",IF(P3214&lt;0,"⛔ عجز / زيادة مصروفات "&amp;TEXT(-P3214,"#,##0"),IF(COUNTIFS($B$8:$B$5007,B3214,$A$8:$A$5007,"مصروف",$I$8:$I$5007,"&lt;&gt;مرفوض",$K$8:$K$5007,"&lt;&gt;نعم")&gt;0,"⚠ "&amp;COUNTIFS($B$8:$B$5007,B3214,$A$8:$A$5007,"مصروف",$I$8:$I$5007,"&lt;&gt;مرفوض",$K$8:$K$5007,"&lt;&gt;نعم")&amp;" مصروف غير مسوى",IF(L3214="تمت التسوية",IF(P3214=0,"✔ متوازنة وتمت التسوية","✔ تمت التسوية – متبقي "&amp;TEXT(P3214,"#,##0")),IF(P3214&gt;0,"متبقي "&amp;TEXT(P3214,"#,##0"),"✔ متوازنة"))))),IF(R3214=0,"⚠ أضف سطر عهدة أولًا",IF(OR(C3214="",N(G3214)=0),"⚠ أكمل التاريخ والقيمة",IF(S3214="","⚠ التاريخ خارج السنة المالية",IF(H3214="","⚠ اختر بند الموازنة",IF(I3214="مرفوض","✖ مرفوض من المدير",IF(I3214&lt;&gt;"موافق","⏳ بانتظار موافقة المدير",IF(K3214&lt;&gt;"نعم","⚠ غير مسوى مع الحسابات","✔ معتمد ومسوى")))))))))</f>
        <v/>
      </c>
      <c r="R3214">
        <f>N(R3213)+IF(A3214="عهدة",1,0)</f>
        <v/>
      </c>
      <c r="S3214">
        <f>IF(C3214="","",IF(AND(C3214&gt;=DATE(2026,9,1),C3214&lt;=DATE(2027,8,31)),(YEAR(C3214)-2026)*12+MONTH(C3214)-8,""))</f>
        <v/>
      </c>
      <c r="T3214">
        <f>IF(AND(A3214="مصروف",R3214&gt;0,I3214="موافق",S3214&lt;&gt;"",H3214&lt;&gt;""),N(G3214),0)</f>
        <v/>
      </c>
    </row>
    <row r="3215">
      <c r="A3215" s="19" t="n"/>
      <c r="B3215" s="20">
        <f>IF(A3215="","",IF(R3215=0,"⚠ أضف سطر عهدة أولًا","DMT-"&amp;TEXT(R3215,"000")))</f>
        <v/>
      </c>
      <c r="C3215" s="21" t="n"/>
      <c r="D3215" s="20">
        <f>IF(C3215="","",IF(S3215="","خارج السنة المالية",INDEX(القوائم!$D$2:$D$13,S3215)))</f>
        <v/>
      </c>
      <c r="E3215" s="22" t="n"/>
      <c r="F3215" s="23" t="n"/>
      <c r="G3215" s="23" t="n"/>
      <c r="H3215" s="22" t="n"/>
      <c r="I3215" s="19" t="n"/>
      <c r="J3215" s="21" t="n"/>
      <c r="K3215" s="19" t="n"/>
      <c r="L3215" s="19" t="n"/>
      <c r="M3215" s="21" t="n"/>
      <c r="N3215" s="22" t="n"/>
      <c r="O3215" s="24">
        <f>IF(A3215&lt;&gt;"عهدة","",SUMIFS($G$8:$G$5007,$B$8:$B$5007,B3215,$A$8:$A$5007,"مصروف",$I$8:$I$5007,"&lt;&gt;مرفوض"))</f>
        <v/>
      </c>
      <c r="P3215" s="25">
        <f>IF(A3215&lt;&gt;"عهدة","",N(F3215)-O3215)</f>
        <v/>
      </c>
      <c r="Q3215" s="26">
        <f>IF(A3215="","",IF(A3215="عهدة",IF(N(F3215)=0,"⚠ أدخل قيمة العهدة",IF(P3215&lt;0,"⛔ عجز / زيادة مصروفات "&amp;TEXT(-P3215,"#,##0"),IF(COUNTIFS($B$8:$B$5007,B3215,$A$8:$A$5007,"مصروف",$I$8:$I$5007,"&lt;&gt;مرفوض",$K$8:$K$5007,"&lt;&gt;نعم")&gt;0,"⚠ "&amp;COUNTIFS($B$8:$B$5007,B3215,$A$8:$A$5007,"مصروف",$I$8:$I$5007,"&lt;&gt;مرفوض",$K$8:$K$5007,"&lt;&gt;نعم")&amp;" مصروف غير مسوى",IF(L3215="تمت التسوية",IF(P3215=0,"✔ متوازنة وتمت التسوية","✔ تمت التسوية – متبقي "&amp;TEXT(P3215,"#,##0")),IF(P3215&gt;0,"متبقي "&amp;TEXT(P3215,"#,##0"),"✔ متوازنة"))))),IF(R3215=0,"⚠ أضف سطر عهدة أولًا",IF(OR(C3215="",N(G3215)=0),"⚠ أكمل التاريخ والقيمة",IF(S3215="","⚠ التاريخ خارج السنة المالية",IF(H3215="","⚠ اختر بند الموازنة",IF(I3215="مرفوض","✖ مرفوض من المدير",IF(I3215&lt;&gt;"موافق","⏳ بانتظار موافقة المدير",IF(K3215&lt;&gt;"نعم","⚠ غير مسوى مع الحسابات","✔ معتمد ومسوى")))))))))</f>
        <v/>
      </c>
      <c r="R3215">
        <f>N(R3214)+IF(A3215="عهدة",1,0)</f>
        <v/>
      </c>
      <c r="S3215">
        <f>IF(C3215="","",IF(AND(C3215&gt;=DATE(2026,9,1),C3215&lt;=DATE(2027,8,31)),(YEAR(C3215)-2026)*12+MONTH(C3215)-8,""))</f>
        <v/>
      </c>
      <c r="T3215">
        <f>IF(AND(A3215="مصروف",R3215&gt;0,I3215="موافق",S3215&lt;&gt;"",H3215&lt;&gt;""),N(G3215),0)</f>
        <v/>
      </c>
    </row>
    <row r="3216">
      <c r="A3216" s="19" t="n"/>
      <c r="B3216" s="20">
        <f>IF(A3216="","",IF(R3216=0,"⚠ أضف سطر عهدة أولًا","DMT-"&amp;TEXT(R3216,"000")))</f>
        <v/>
      </c>
      <c r="C3216" s="21" t="n"/>
      <c r="D3216" s="20">
        <f>IF(C3216="","",IF(S3216="","خارج السنة المالية",INDEX(القوائم!$D$2:$D$13,S3216)))</f>
        <v/>
      </c>
      <c r="E3216" s="22" t="n"/>
      <c r="F3216" s="23" t="n"/>
      <c r="G3216" s="23" t="n"/>
      <c r="H3216" s="22" t="n"/>
      <c r="I3216" s="19" t="n"/>
      <c r="J3216" s="21" t="n"/>
      <c r="K3216" s="19" t="n"/>
      <c r="L3216" s="19" t="n"/>
      <c r="M3216" s="21" t="n"/>
      <c r="N3216" s="22" t="n"/>
      <c r="O3216" s="24">
        <f>IF(A3216&lt;&gt;"عهدة","",SUMIFS($G$8:$G$5007,$B$8:$B$5007,B3216,$A$8:$A$5007,"مصروف",$I$8:$I$5007,"&lt;&gt;مرفوض"))</f>
        <v/>
      </c>
      <c r="P3216" s="25">
        <f>IF(A3216&lt;&gt;"عهدة","",N(F3216)-O3216)</f>
        <v/>
      </c>
      <c r="Q3216" s="26">
        <f>IF(A3216="","",IF(A3216="عهدة",IF(N(F3216)=0,"⚠ أدخل قيمة العهدة",IF(P3216&lt;0,"⛔ عجز / زيادة مصروفات "&amp;TEXT(-P3216,"#,##0"),IF(COUNTIFS($B$8:$B$5007,B3216,$A$8:$A$5007,"مصروف",$I$8:$I$5007,"&lt;&gt;مرفوض",$K$8:$K$5007,"&lt;&gt;نعم")&gt;0,"⚠ "&amp;COUNTIFS($B$8:$B$5007,B3216,$A$8:$A$5007,"مصروف",$I$8:$I$5007,"&lt;&gt;مرفوض",$K$8:$K$5007,"&lt;&gt;نعم")&amp;" مصروف غير مسوى",IF(L3216="تمت التسوية",IF(P3216=0,"✔ متوازنة وتمت التسوية","✔ تمت التسوية – متبقي "&amp;TEXT(P3216,"#,##0")),IF(P3216&gt;0,"متبقي "&amp;TEXT(P3216,"#,##0"),"✔ متوازنة"))))),IF(R3216=0,"⚠ أضف سطر عهدة أولًا",IF(OR(C3216="",N(G3216)=0),"⚠ أكمل التاريخ والقيمة",IF(S3216="","⚠ التاريخ خارج السنة المالية",IF(H3216="","⚠ اختر بند الموازنة",IF(I3216="مرفوض","✖ مرفوض من المدير",IF(I3216&lt;&gt;"موافق","⏳ بانتظار موافقة المدير",IF(K3216&lt;&gt;"نعم","⚠ غير مسوى مع الحسابات","✔ معتمد ومسوى")))))))))</f>
        <v/>
      </c>
      <c r="R3216">
        <f>N(R3215)+IF(A3216="عهدة",1,0)</f>
        <v/>
      </c>
      <c r="S3216">
        <f>IF(C3216="","",IF(AND(C3216&gt;=DATE(2026,9,1),C3216&lt;=DATE(2027,8,31)),(YEAR(C3216)-2026)*12+MONTH(C3216)-8,""))</f>
        <v/>
      </c>
      <c r="T3216">
        <f>IF(AND(A3216="مصروف",R3216&gt;0,I3216="موافق",S3216&lt;&gt;"",H3216&lt;&gt;""),N(G3216),0)</f>
        <v/>
      </c>
    </row>
    <row r="3217">
      <c r="A3217" s="19" t="n"/>
      <c r="B3217" s="20">
        <f>IF(A3217="","",IF(R3217=0,"⚠ أضف سطر عهدة أولًا","DMT-"&amp;TEXT(R3217,"000")))</f>
        <v/>
      </c>
      <c r="C3217" s="21" t="n"/>
      <c r="D3217" s="20">
        <f>IF(C3217="","",IF(S3217="","خارج السنة المالية",INDEX(القوائم!$D$2:$D$13,S3217)))</f>
        <v/>
      </c>
      <c r="E3217" s="22" t="n"/>
      <c r="F3217" s="23" t="n"/>
      <c r="G3217" s="23" t="n"/>
      <c r="H3217" s="22" t="n"/>
      <c r="I3217" s="19" t="n"/>
      <c r="J3217" s="21" t="n"/>
      <c r="K3217" s="19" t="n"/>
      <c r="L3217" s="19" t="n"/>
      <c r="M3217" s="21" t="n"/>
      <c r="N3217" s="22" t="n"/>
      <c r="O3217" s="24">
        <f>IF(A3217&lt;&gt;"عهدة","",SUMIFS($G$8:$G$5007,$B$8:$B$5007,B3217,$A$8:$A$5007,"مصروف",$I$8:$I$5007,"&lt;&gt;مرفوض"))</f>
        <v/>
      </c>
      <c r="P3217" s="25">
        <f>IF(A3217&lt;&gt;"عهدة","",N(F3217)-O3217)</f>
        <v/>
      </c>
      <c r="Q3217" s="26">
        <f>IF(A3217="","",IF(A3217="عهدة",IF(N(F3217)=0,"⚠ أدخل قيمة العهدة",IF(P3217&lt;0,"⛔ عجز / زيادة مصروفات "&amp;TEXT(-P3217,"#,##0"),IF(COUNTIFS($B$8:$B$5007,B3217,$A$8:$A$5007,"مصروف",$I$8:$I$5007,"&lt;&gt;مرفوض",$K$8:$K$5007,"&lt;&gt;نعم")&gt;0,"⚠ "&amp;COUNTIFS($B$8:$B$5007,B3217,$A$8:$A$5007,"مصروف",$I$8:$I$5007,"&lt;&gt;مرفوض",$K$8:$K$5007,"&lt;&gt;نعم")&amp;" مصروف غير مسوى",IF(L3217="تمت التسوية",IF(P3217=0,"✔ متوازنة وتمت التسوية","✔ تمت التسوية – متبقي "&amp;TEXT(P3217,"#,##0")),IF(P3217&gt;0,"متبقي "&amp;TEXT(P3217,"#,##0"),"✔ متوازنة"))))),IF(R3217=0,"⚠ أضف سطر عهدة أولًا",IF(OR(C3217="",N(G3217)=0),"⚠ أكمل التاريخ والقيمة",IF(S3217="","⚠ التاريخ خارج السنة المالية",IF(H3217="","⚠ اختر بند الموازنة",IF(I3217="مرفوض","✖ مرفوض من المدير",IF(I3217&lt;&gt;"موافق","⏳ بانتظار موافقة المدير",IF(K3217&lt;&gt;"نعم","⚠ غير مسوى مع الحسابات","✔ معتمد ومسوى")))))))))</f>
        <v/>
      </c>
      <c r="R3217">
        <f>N(R3216)+IF(A3217="عهدة",1,0)</f>
        <v/>
      </c>
      <c r="S3217">
        <f>IF(C3217="","",IF(AND(C3217&gt;=DATE(2026,9,1),C3217&lt;=DATE(2027,8,31)),(YEAR(C3217)-2026)*12+MONTH(C3217)-8,""))</f>
        <v/>
      </c>
      <c r="T3217">
        <f>IF(AND(A3217="مصروف",R3217&gt;0,I3217="موافق",S3217&lt;&gt;"",H3217&lt;&gt;""),N(G3217),0)</f>
        <v/>
      </c>
    </row>
    <row r="3218">
      <c r="A3218" s="19" t="n"/>
      <c r="B3218" s="20">
        <f>IF(A3218="","",IF(R3218=0,"⚠ أضف سطر عهدة أولًا","DMT-"&amp;TEXT(R3218,"000")))</f>
        <v/>
      </c>
      <c r="C3218" s="21" t="n"/>
      <c r="D3218" s="20">
        <f>IF(C3218="","",IF(S3218="","خارج السنة المالية",INDEX(القوائم!$D$2:$D$13,S3218)))</f>
        <v/>
      </c>
      <c r="E3218" s="22" t="n"/>
      <c r="F3218" s="23" t="n"/>
      <c r="G3218" s="23" t="n"/>
      <c r="H3218" s="22" t="n"/>
      <c r="I3218" s="19" t="n"/>
      <c r="J3218" s="21" t="n"/>
      <c r="K3218" s="19" t="n"/>
      <c r="L3218" s="19" t="n"/>
      <c r="M3218" s="21" t="n"/>
      <c r="N3218" s="22" t="n"/>
      <c r="O3218" s="24">
        <f>IF(A3218&lt;&gt;"عهدة","",SUMIFS($G$8:$G$5007,$B$8:$B$5007,B3218,$A$8:$A$5007,"مصروف",$I$8:$I$5007,"&lt;&gt;مرفوض"))</f>
        <v/>
      </c>
      <c r="P3218" s="25">
        <f>IF(A3218&lt;&gt;"عهدة","",N(F3218)-O3218)</f>
        <v/>
      </c>
      <c r="Q3218" s="26">
        <f>IF(A3218="","",IF(A3218="عهدة",IF(N(F3218)=0,"⚠ أدخل قيمة العهدة",IF(P3218&lt;0,"⛔ عجز / زيادة مصروفات "&amp;TEXT(-P3218,"#,##0"),IF(COUNTIFS($B$8:$B$5007,B3218,$A$8:$A$5007,"مصروف",$I$8:$I$5007,"&lt;&gt;مرفوض",$K$8:$K$5007,"&lt;&gt;نعم")&gt;0,"⚠ "&amp;COUNTIFS($B$8:$B$5007,B3218,$A$8:$A$5007,"مصروف",$I$8:$I$5007,"&lt;&gt;مرفوض",$K$8:$K$5007,"&lt;&gt;نعم")&amp;" مصروف غير مسوى",IF(L3218="تمت التسوية",IF(P3218=0,"✔ متوازنة وتمت التسوية","✔ تمت التسوية – متبقي "&amp;TEXT(P3218,"#,##0")),IF(P3218&gt;0,"متبقي "&amp;TEXT(P3218,"#,##0"),"✔ متوازنة"))))),IF(R3218=0,"⚠ أضف سطر عهدة أولًا",IF(OR(C3218="",N(G3218)=0),"⚠ أكمل التاريخ والقيمة",IF(S3218="","⚠ التاريخ خارج السنة المالية",IF(H3218="","⚠ اختر بند الموازنة",IF(I3218="مرفوض","✖ مرفوض من المدير",IF(I3218&lt;&gt;"موافق","⏳ بانتظار موافقة المدير",IF(K3218&lt;&gt;"نعم","⚠ غير مسوى مع الحسابات","✔ معتمد ومسوى")))))))))</f>
        <v/>
      </c>
      <c r="R3218">
        <f>N(R3217)+IF(A3218="عهدة",1,0)</f>
        <v/>
      </c>
      <c r="S3218">
        <f>IF(C3218="","",IF(AND(C3218&gt;=DATE(2026,9,1),C3218&lt;=DATE(2027,8,31)),(YEAR(C3218)-2026)*12+MONTH(C3218)-8,""))</f>
        <v/>
      </c>
      <c r="T3218">
        <f>IF(AND(A3218="مصروف",R3218&gt;0,I3218="موافق",S3218&lt;&gt;"",H3218&lt;&gt;""),N(G3218),0)</f>
        <v/>
      </c>
    </row>
    <row r="3219">
      <c r="A3219" s="19" t="n"/>
      <c r="B3219" s="20">
        <f>IF(A3219="","",IF(R3219=0,"⚠ أضف سطر عهدة أولًا","DMT-"&amp;TEXT(R3219,"000")))</f>
        <v/>
      </c>
      <c r="C3219" s="21" t="n"/>
      <c r="D3219" s="20">
        <f>IF(C3219="","",IF(S3219="","خارج السنة المالية",INDEX(القوائم!$D$2:$D$13,S3219)))</f>
        <v/>
      </c>
      <c r="E3219" s="22" t="n"/>
      <c r="F3219" s="23" t="n"/>
      <c r="G3219" s="23" t="n"/>
      <c r="H3219" s="22" t="n"/>
      <c r="I3219" s="19" t="n"/>
      <c r="J3219" s="21" t="n"/>
      <c r="K3219" s="19" t="n"/>
      <c r="L3219" s="19" t="n"/>
      <c r="M3219" s="21" t="n"/>
      <c r="N3219" s="22" t="n"/>
      <c r="O3219" s="24">
        <f>IF(A3219&lt;&gt;"عهدة","",SUMIFS($G$8:$G$5007,$B$8:$B$5007,B3219,$A$8:$A$5007,"مصروف",$I$8:$I$5007,"&lt;&gt;مرفوض"))</f>
        <v/>
      </c>
      <c r="P3219" s="25">
        <f>IF(A3219&lt;&gt;"عهدة","",N(F3219)-O3219)</f>
        <v/>
      </c>
      <c r="Q3219" s="26">
        <f>IF(A3219="","",IF(A3219="عهدة",IF(N(F3219)=0,"⚠ أدخل قيمة العهدة",IF(P3219&lt;0,"⛔ عجز / زيادة مصروفات "&amp;TEXT(-P3219,"#,##0"),IF(COUNTIFS($B$8:$B$5007,B3219,$A$8:$A$5007,"مصروف",$I$8:$I$5007,"&lt;&gt;مرفوض",$K$8:$K$5007,"&lt;&gt;نعم")&gt;0,"⚠ "&amp;COUNTIFS($B$8:$B$5007,B3219,$A$8:$A$5007,"مصروف",$I$8:$I$5007,"&lt;&gt;مرفوض",$K$8:$K$5007,"&lt;&gt;نعم")&amp;" مصروف غير مسوى",IF(L3219="تمت التسوية",IF(P3219=0,"✔ متوازنة وتمت التسوية","✔ تمت التسوية – متبقي "&amp;TEXT(P3219,"#,##0")),IF(P3219&gt;0,"متبقي "&amp;TEXT(P3219,"#,##0"),"✔ متوازنة"))))),IF(R3219=0,"⚠ أضف سطر عهدة أولًا",IF(OR(C3219="",N(G3219)=0),"⚠ أكمل التاريخ والقيمة",IF(S3219="","⚠ التاريخ خارج السنة المالية",IF(H3219="","⚠ اختر بند الموازنة",IF(I3219="مرفوض","✖ مرفوض من المدير",IF(I3219&lt;&gt;"موافق","⏳ بانتظار موافقة المدير",IF(K3219&lt;&gt;"نعم","⚠ غير مسوى مع الحسابات","✔ معتمد ومسوى")))))))))</f>
        <v/>
      </c>
      <c r="R3219">
        <f>N(R3218)+IF(A3219="عهدة",1,0)</f>
        <v/>
      </c>
      <c r="S3219">
        <f>IF(C3219="","",IF(AND(C3219&gt;=DATE(2026,9,1),C3219&lt;=DATE(2027,8,31)),(YEAR(C3219)-2026)*12+MONTH(C3219)-8,""))</f>
        <v/>
      </c>
      <c r="T3219">
        <f>IF(AND(A3219="مصروف",R3219&gt;0,I3219="موافق",S3219&lt;&gt;"",H3219&lt;&gt;""),N(G3219),0)</f>
        <v/>
      </c>
    </row>
    <row r="3220">
      <c r="A3220" s="19" t="n"/>
      <c r="B3220" s="20">
        <f>IF(A3220="","",IF(R3220=0,"⚠ أضف سطر عهدة أولًا","DMT-"&amp;TEXT(R3220,"000")))</f>
        <v/>
      </c>
      <c r="C3220" s="21" t="n"/>
      <c r="D3220" s="20">
        <f>IF(C3220="","",IF(S3220="","خارج السنة المالية",INDEX(القوائم!$D$2:$D$13,S3220)))</f>
        <v/>
      </c>
      <c r="E3220" s="22" t="n"/>
      <c r="F3220" s="23" t="n"/>
      <c r="G3220" s="23" t="n"/>
      <c r="H3220" s="22" t="n"/>
      <c r="I3220" s="19" t="n"/>
      <c r="J3220" s="21" t="n"/>
      <c r="K3220" s="19" t="n"/>
      <c r="L3220" s="19" t="n"/>
      <c r="M3220" s="21" t="n"/>
      <c r="N3220" s="22" t="n"/>
      <c r="O3220" s="24">
        <f>IF(A3220&lt;&gt;"عهدة","",SUMIFS($G$8:$G$5007,$B$8:$B$5007,B3220,$A$8:$A$5007,"مصروف",$I$8:$I$5007,"&lt;&gt;مرفوض"))</f>
        <v/>
      </c>
      <c r="P3220" s="25">
        <f>IF(A3220&lt;&gt;"عهدة","",N(F3220)-O3220)</f>
        <v/>
      </c>
      <c r="Q3220" s="26">
        <f>IF(A3220="","",IF(A3220="عهدة",IF(N(F3220)=0,"⚠ أدخل قيمة العهدة",IF(P3220&lt;0,"⛔ عجز / زيادة مصروفات "&amp;TEXT(-P3220,"#,##0"),IF(COUNTIFS($B$8:$B$5007,B3220,$A$8:$A$5007,"مصروف",$I$8:$I$5007,"&lt;&gt;مرفوض",$K$8:$K$5007,"&lt;&gt;نعم")&gt;0,"⚠ "&amp;COUNTIFS($B$8:$B$5007,B3220,$A$8:$A$5007,"مصروف",$I$8:$I$5007,"&lt;&gt;مرفوض",$K$8:$K$5007,"&lt;&gt;نعم")&amp;" مصروف غير مسوى",IF(L3220="تمت التسوية",IF(P3220=0,"✔ متوازنة وتمت التسوية","✔ تمت التسوية – متبقي "&amp;TEXT(P3220,"#,##0")),IF(P3220&gt;0,"متبقي "&amp;TEXT(P3220,"#,##0"),"✔ متوازنة"))))),IF(R3220=0,"⚠ أضف سطر عهدة أولًا",IF(OR(C3220="",N(G3220)=0),"⚠ أكمل التاريخ والقيمة",IF(S3220="","⚠ التاريخ خارج السنة المالية",IF(H3220="","⚠ اختر بند الموازنة",IF(I3220="مرفوض","✖ مرفوض من المدير",IF(I3220&lt;&gt;"موافق","⏳ بانتظار موافقة المدير",IF(K3220&lt;&gt;"نعم","⚠ غير مسوى مع الحسابات","✔ معتمد ومسوى")))))))))</f>
        <v/>
      </c>
      <c r="R3220">
        <f>N(R3219)+IF(A3220="عهدة",1,0)</f>
        <v/>
      </c>
      <c r="S3220">
        <f>IF(C3220="","",IF(AND(C3220&gt;=DATE(2026,9,1),C3220&lt;=DATE(2027,8,31)),(YEAR(C3220)-2026)*12+MONTH(C3220)-8,""))</f>
        <v/>
      </c>
      <c r="T3220">
        <f>IF(AND(A3220="مصروف",R3220&gt;0,I3220="موافق",S3220&lt;&gt;"",H3220&lt;&gt;""),N(G3220),0)</f>
        <v/>
      </c>
    </row>
    <row r="3221">
      <c r="A3221" s="19" t="n"/>
      <c r="B3221" s="20">
        <f>IF(A3221="","",IF(R3221=0,"⚠ أضف سطر عهدة أولًا","DMT-"&amp;TEXT(R3221,"000")))</f>
        <v/>
      </c>
      <c r="C3221" s="21" t="n"/>
      <c r="D3221" s="20">
        <f>IF(C3221="","",IF(S3221="","خارج السنة المالية",INDEX(القوائم!$D$2:$D$13,S3221)))</f>
        <v/>
      </c>
      <c r="E3221" s="22" t="n"/>
      <c r="F3221" s="23" t="n"/>
      <c r="G3221" s="23" t="n"/>
      <c r="H3221" s="22" t="n"/>
      <c r="I3221" s="19" t="n"/>
      <c r="J3221" s="21" t="n"/>
      <c r="K3221" s="19" t="n"/>
      <c r="L3221" s="19" t="n"/>
      <c r="M3221" s="21" t="n"/>
      <c r="N3221" s="22" t="n"/>
      <c r="O3221" s="24">
        <f>IF(A3221&lt;&gt;"عهدة","",SUMIFS($G$8:$G$5007,$B$8:$B$5007,B3221,$A$8:$A$5007,"مصروف",$I$8:$I$5007,"&lt;&gt;مرفوض"))</f>
        <v/>
      </c>
      <c r="P3221" s="25">
        <f>IF(A3221&lt;&gt;"عهدة","",N(F3221)-O3221)</f>
        <v/>
      </c>
      <c r="Q3221" s="26">
        <f>IF(A3221="","",IF(A3221="عهدة",IF(N(F3221)=0,"⚠ أدخل قيمة العهدة",IF(P3221&lt;0,"⛔ عجز / زيادة مصروفات "&amp;TEXT(-P3221,"#,##0"),IF(COUNTIFS($B$8:$B$5007,B3221,$A$8:$A$5007,"مصروف",$I$8:$I$5007,"&lt;&gt;مرفوض",$K$8:$K$5007,"&lt;&gt;نعم")&gt;0,"⚠ "&amp;COUNTIFS($B$8:$B$5007,B3221,$A$8:$A$5007,"مصروف",$I$8:$I$5007,"&lt;&gt;مرفوض",$K$8:$K$5007,"&lt;&gt;نعم")&amp;" مصروف غير مسوى",IF(L3221="تمت التسوية",IF(P3221=0,"✔ متوازنة وتمت التسوية","✔ تمت التسوية – متبقي "&amp;TEXT(P3221,"#,##0")),IF(P3221&gt;0,"متبقي "&amp;TEXT(P3221,"#,##0"),"✔ متوازنة"))))),IF(R3221=0,"⚠ أضف سطر عهدة أولًا",IF(OR(C3221="",N(G3221)=0),"⚠ أكمل التاريخ والقيمة",IF(S3221="","⚠ التاريخ خارج السنة المالية",IF(H3221="","⚠ اختر بند الموازنة",IF(I3221="مرفوض","✖ مرفوض من المدير",IF(I3221&lt;&gt;"موافق","⏳ بانتظار موافقة المدير",IF(K3221&lt;&gt;"نعم","⚠ غير مسوى مع الحسابات","✔ معتمد ومسوى")))))))))</f>
        <v/>
      </c>
      <c r="R3221">
        <f>N(R3220)+IF(A3221="عهدة",1,0)</f>
        <v/>
      </c>
      <c r="S3221">
        <f>IF(C3221="","",IF(AND(C3221&gt;=DATE(2026,9,1),C3221&lt;=DATE(2027,8,31)),(YEAR(C3221)-2026)*12+MONTH(C3221)-8,""))</f>
        <v/>
      </c>
      <c r="T3221">
        <f>IF(AND(A3221="مصروف",R3221&gt;0,I3221="موافق",S3221&lt;&gt;"",H3221&lt;&gt;""),N(G3221),0)</f>
        <v/>
      </c>
    </row>
    <row r="3222">
      <c r="A3222" s="19" t="n"/>
      <c r="B3222" s="20">
        <f>IF(A3222="","",IF(R3222=0,"⚠ أضف سطر عهدة أولًا","DMT-"&amp;TEXT(R3222,"000")))</f>
        <v/>
      </c>
      <c r="C3222" s="21" t="n"/>
      <c r="D3222" s="20">
        <f>IF(C3222="","",IF(S3222="","خارج السنة المالية",INDEX(القوائم!$D$2:$D$13,S3222)))</f>
        <v/>
      </c>
      <c r="E3222" s="22" t="n"/>
      <c r="F3222" s="23" t="n"/>
      <c r="G3222" s="23" t="n"/>
      <c r="H3222" s="22" t="n"/>
      <c r="I3222" s="19" t="n"/>
      <c r="J3222" s="21" t="n"/>
      <c r="K3222" s="19" t="n"/>
      <c r="L3222" s="19" t="n"/>
      <c r="M3222" s="21" t="n"/>
      <c r="N3222" s="22" t="n"/>
      <c r="O3222" s="24">
        <f>IF(A3222&lt;&gt;"عهدة","",SUMIFS($G$8:$G$5007,$B$8:$B$5007,B3222,$A$8:$A$5007,"مصروف",$I$8:$I$5007,"&lt;&gt;مرفوض"))</f>
        <v/>
      </c>
      <c r="P3222" s="25">
        <f>IF(A3222&lt;&gt;"عهدة","",N(F3222)-O3222)</f>
        <v/>
      </c>
      <c r="Q3222" s="26">
        <f>IF(A3222="","",IF(A3222="عهدة",IF(N(F3222)=0,"⚠ أدخل قيمة العهدة",IF(P3222&lt;0,"⛔ عجز / زيادة مصروفات "&amp;TEXT(-P3222,"#,##0"),IF(COUNTIFS($B$8:$B$5007,B3222,$A$8:$A$5007,"مصروف",$I$8:$I$5007,"&lt;&gt;مرفوض",$K$8:$K$5007,"&lt;&gt;نعم")&gt;0,"⚠ "&amp;COUNTIFS($B$8:$B$5007,B3222,$A$8:$A$5007,"مصروف",$I$8:$I$5007,"&lt;&gt;مرفوض",$K$8:$K$5007,"&lt;&gt;نعم")&amp;" مصروف غير مسوى",IF(L3222="تمت التسوية",IF(P3222=0,"✔ متوازنة وتمت التسوية","✔ تمت التسوية – متبقي "&amp;TEXT(P3222,"#,##0")),IF(P3222&gt;0,"متبقي "&amp;TEXT(P3222,"#,##0"),"✔ متوازنة"))))),IF(R3222=0,"⚠ أضف سطر عهدة أولًا",IF(OR(C3222="",N(G3222)=0),"⚠ أكمل التاريخ والقيمة",IF(S3222="","⚠ التاريخ خارج السنة المالية",IF(H3222="","⚠ اختر بند الموازنة",IF(I3222="مرفوض","✖ مرفوض من المدير",IF(I3222&lt;&gt;"موافق","⏳ بانتظار موافقة المدير",IF(K3222&lt;&gt;"نعم","⚠ غير مسوى مع الحسابات","✔ معتمد ومسوى")))))))))</f>
        <v/>
      </c>
      <c r="R3222">
        <f>N(R3221)+IF(A3222="عهدة",1,0)</f>
        <v/>
      </c>
      <c r="S3222">
        <f>IF(C3222="","",IF(AND(C3222&gt;=DATE(2026,9,1),C3222&lt;=DATE(2027,8,31)),(YEAR(C3222)-2026)*12+MONTH(C3222)-8,""))</f>
        <v/>
      </c>
      <c r="T3222">
        <f>IF(AND(A3222="مصروف",R3222&gt;0,I3222="موافق",S3222&lt;&gt;"",H3222&lt;&gt;""),N(G3222),0)</f>
        <v/>
      </c>
    </row>
    <row r="3223">
      <c r="A3223" s="19" t="n"/>
      <c r="B3223" s="20">
        <f>IF(A3223="","",IF(R3223=0,"⚠ أضف سطر عهدة أولًا","DMT-"&amp;TEXT(R3223,"000")))</f>
        <v/>
      </c>
      <c r="C3223" s="21" t="n"/>
      <c r="D3223" s="20">
        <f>IF(C3223="","",IF(S3223="","خارج السنة المالية",INDEX(القوائم!$D$2:$D$13,S3223)))</f>
        <v/>
      </c>
      <c r="E3223" s="22" t="n"/>
      <c r="F3223" s="23" t="n"/>
      <c r="G3223" s="23" t="n"/>
      <c r="H3223" s="22" t="n"/>
      <c r="I3223" s="19" t="n"/>
      <c r="J3223" s="21" t="n"/>
      <c r="K3223" s="19" t="n"/>
      <c r="L3223" s="19" t="n"/>
      <c r="M3223" s="21" t="n"/>
      <c r="N3223" s="22" t="n"/>
      <c r="O3223" s="24">
        <f>IF(A3223&lt;&gt;"عهدة","",SUMIFS($G$8:$G$5007,$B$8:$B$5007,B3223,$A$8:$A$5007,"مصروف",$I$8:$I$5007,"&lt;&gt;مرفوض"))</f>
        <v/>
      </c>
      <c r="P3223" s="25">
        <f>IF(A3223&lt;&gt;"عهدة","",N(F3223)-O3223)</f>
        <v/>
      </c>
      <c r="Q3223" s="26">
        <f>IF(A3223="","",IF(A3223="عهدة",IF(N(F3223)=0,"⚠ أدخل قيمة العهدة",IF(P3223&lt;0,"⛔ عجز / زيادة مصروفات "&amp;TEXT(-P3223,"#,##0"),IF(COUNTIFS($B$8:$B$5007,B3223,$A$8:$A$5007,"مصروف",$I$8:$I$5007,"&lt;&gt;مرفوض",$K$8:$K$5007,"&lt;&gt;نعم")&gt;0,"⚠ "&amp;COUNTIFS($B$8:$B$5007,B3223,$A$8:$A$5007,"مصروف",$I$8:$I$5007,"&lt;&gt;مرفوض",$K$8:$K$5007,"&lt;&gt;نعم")&amp;" مصروف غير مسوى",IF(L3223="تمت التسوية",IF(P3223=0,"✔ متوازنة وتمت التسوية","✔ تمت التسوية – متبقي "&amp;TEXT(P3223,"#,##0")),IF(P3223&gt;0,"متبقي "&amp;TEXT(P3223,"#,##0"),"✔ متوازنة"))))),IF(R3223=0,"⚠ أضف سطر عهدة أولًا",IF(OR(C3223="",N(G3223)=0),"⚠ أكمل التاريخ والقيمة",IF(S3223="","⚠ التاريخ خارج السنة المالية",IF(H3223="","⚠ اختر بند الموازنة",IF(I3223="مرفوض","✖ مرفوض من المدير",IF(I3223&lt;&gt;"موافق","⏳ بانتظار موافقة المدير",IF(K3223&lt;&gt;"نعم","⚠ غير مسوى مع الحسابات","✔ معتمد ومسوى")))))))))</f>
        <v/>
      </c>
      <c r="R3223">
        <f>N(R3222)+IF(A3223="عهدة",1,0)</f>
        <v/>
      </c>
      <c r="S3223">
        <f>IF(C3223="","",IF(AND(C3223&gt;=DATE(2026,9,1),C3223&lt;=DATE(2027,8,31)),(YEAR(C3223)-2026)*12+MONTH(C3223)-8,""))</f>
        <v/>
      </c>
      <c r="T3223">
        <f>IF(AND(A3223="مصروف",R3223&gt;0,I3223="موافق",S3223&lt;&gt;"",H3223&lt;&gt;""),N(G3223),0)</f>
        <v/>
      </c>
    </row>
    <row r="3224">
      <c r="A3224" s="19" t="n"/>
      <c r="B3224" s="20">
        <f>IF(A3224="","",IF(R3224=0,"⚠ أضف سطر عهدة أولًا","DMT-"&amp;TEXT(R3224,"000")))</f>
        <v/>
      </c>
      <c r="C3224" s="21" t="n"/>
      <c r="D3224" s="20">
        <f>IF(C3224="","",IF(S3224="","خارج السنة المالية",INDEX(القوائم!$D$2:$D$13,S3224)))</f>
        <v/>
      </c>
      <c r="E3224" s="22" t="n"/>
      <c r="F3224" s="23" t="n"/>
      <c r="G3224" s="23" t="n"/>
      <c r="H3224" s="22" t="n"/>
      <c r="I3224" s="19" t="n"/>
      <c r="J3224" s="21" t="n"/>
      <c r="K3224" s="19" t="n"/>
      <c r="L3224" s="19" t="n"/>
      <c r="M3224" s="21" t="n"/>
      <c r="N3224" s="22" t="n"/>
      <c r="O3224" s="24">
        <f>IF(A3224&lt;&gt;"عهدة","",SUMIFS($G$8:$G$5007,$B$8:$B$5007,B3224,$A$8:$A$5007,"مصروف",$I$8:$I$5007,"&lt;&gt;مرفوض"))</f>
        <v/>
      </c>
      <c r="P3224" s="25">
        <f>IF(A3224&lt;&gt;"عهدة","",N(F3224)-O3224)</f>
        <v/>
      </c>
      <c r="Q3224" s="26">
        <f>IF(A3224="","",IF(A3224="عهدة",IF(N(F3224)=0,"⚠ أدخل قيمة العهدة",IF(P3224&lt;0,"⛔ عجز / زيادة مصروفات "&amp;TEXT(-P3224,"#,##0"),IF(COUNTIFS($B$8:$B$5007,B3224,$A$8:$A$5007,"مصروف",$I$8:$I$5007,"&lt;&gt;مرفوض",$K$8:$K$5007,"&lt;&gt;نعم")&gt;0,"⚠ "&amp;COUNTIFS($B$8:$B$5007,B3224,$A$8:$A$5007,"مصروف",$I$8:$I$5007,"&lt;&gt;مرفوض",$K$8:$K$5007,"&lt;&gt;نعم")&amp;" مصروف غير مسوى",IF(L3224="تمت التسوية",IF(P3224=0,"✔ متوازنة وتمت التسوية","✔ تمت التسوية – متبقي "&amp;TEXT(P3224,"#,##0")),IF(P3224&gt;0,"متبقي "&amp;TEXT(P3224,"#,##0"),"✔ متوازنة"))))),IF(R3224=0,"⚠ أضف سطر عهدة أولًا",IF(OR(C3224="",N(G3224)=0),"⚠ أكمل التاريخ والقيمة",IF(S3224="","⚠ التاريخ خارج السنة المالية",IF(H3224="","⚠ اختر بند الموازنة",IF(I3224="مرفوض","✖ مرفوض من المدير",IF(I3224&lt;&gt;"موافق","⏳ بانتظار موافقة المدير",IF(K3224&lt;&gt;"نعم","⚠ غير مسوى مع الحسابات","✔ معتمد ومسوى")))))))))</f>
        <v/>
      </c>
      <c r="R3224">
        <f>N(R3223)+IF(A3224="عهدة",1,0)</f>
        <v/>
      </c>
      <c r="S3224">
        <f>IF(C3224="","",IF(AND(C3224&gt;=DATE(2026,9,1),C3224&lt;=DATE(2027,8,31)),(YEAR(C3224)-2026)*12+MONTH(C3224)-8,""))</f>
        <v/>
      </c>
      <c r="T3224">
        <f>IF(AND(A3224="مصروف",R3224&gt;0,I3224="موافق",S3224&lt;&gt;"",H3224&lt;&gt;""),N(G3224),0)</f>
        <v/>
      </c>
    </row>
    <row r="3225">
      <c r="A3225" s="19" t="n"/>
      <c r="B3225" s="20">
        <f>IF(A3225="","",IF(R3225=0,"⚠ أضف سطر عهدة أولًا","DMT-"&amp;TEXT(R3225,"000")))</f>
        <v/>
      </c>
      <c r="C3225" s="21" t="n"/>
      <c r="D3225" s="20">
        <f>IF(C3225="","",IF(S3225="","خارج السنة المالية",INDEX(القوائم!$D$2:$D$13,S3225)))</f>
        <v/>
      </c>
      <c r="E3225" s="22" t="n"/>
      <c r="F3225" s="23" t="n"/>
      <c r="G3225" s="23" t="n"/>
      <c r="H3225" s="22" t="n"/>
      <c r="I3225" s="19" t="n"/>
      <c r="J3225" s="21" t="n"/>
      <c r="K3225" s="19" t="n"/>
      <c r="L3225" s="19" t="n"/>
      <c r="M3225" s="21" t="n"/>
      <c r="N3225" s="22" t="n"/>
      <c r="O3225" s="24">
        <f>IF(A3225&lt;&gt;"عهدة","",SUMIFS($G$8:$G$5007,$B$8:$B$5007,B3225,$A$8:$A$5007,"مصروف",$I$8:$I$5007,"&lt;&gt;مرفوض"))</f>
        <v/>
      </c>
      <c r="P3225" s="25">
        <f>IF(A3225&lt;&gt;"عهدة","",N(F3225)-O3225)</f>
        <v/>
      </c>
      <c r="Q3225" s="26">
        <f>IF(A3225="","",IF(A3225="عهدة",IF(N(F3225)=0,"⚠ أدخل قيمة العهدة",IF(P3225&lt;0,"⛔ عجز / زيادة مصروفات "&amp;TEXT(-P3225,"#,##0"),IF(COUNTIFS($B$8:$B$5007,B3225,$A$8:$A$5007,"مصروف",$I$8:$I$5007,"&lt;&gt;مرفوض",$K$8:$K$5007,"&lt;&gt;نعم")&gt;0,"⚠ "&amp;COUNTIFS($B$8:$B$5007,B3225,$A$8:$A$5007,"مصروف",$I$8:$I$5007,"&lt;&gt;مرفوض",$K$8:$K$5007,"&lt;&gt;نعم")&amp;" مصروف غير مسوى",IF(L3225="تمت التسوية",IF(P3225=0,"✔ متوازنة وتمت التسوية","✔ تمت التسوية – متبقي "&amp;TEXT(P3225,"#,##0")),IF(P3225&gt;0,"متبقي "&amp;TEXT(P3225,"#,##0"),"✔ متوازنة"))))),IF(R3225=0,"⚠ أضف سطر عهدة أولًا",IF(OR(C3225="",N(G3225)=0),"⚠ أكمل التاريخ والقيمة",IF(S3225="","⚠ التاريخ خارج السنة المالية",IF(H3225="","⚠ اختر بند الموازنة",IF(I3225="مرفوض","✖ مرفوض من المدير",IF(I3225&lt;&gt;"موافق","⏳ بانتظار موافقة المدير",IF(K3225&lt;&gt;"نعم","⚠ غير مسوى مع الحسابات","✔ معتمد ومسوى")))))))))</f>
        <v/>
      </c>
      <c r="R3225">
        <f>N(R3224)+IF(A3225="عهدة",1,0)</f>
        <v/>
      </c>
      <c r="S3225">
        <f>IF(C3225="","",IF(AND(C3225&gt;=DATE(2026,9,1),C3225&lt;=DATE(2027,8,31)),(YEAR(C3225)-2026)*12+MONTH(C3225)-8,""))</f>
        <v/>
      </c>
      <c r="T3225">
        <f>IF(AND(A3225="مصروف",R3225&gt;0,I3225="موافق",S3225&lt;&gt;"",H3225&lt;&gt;""),N(G3225),0)</f>
        <v/>
      </c>
    </row>
    <row r="3226">
      <c r="A3226" s="19" t="n"/>
      <c r="B3226" s="20">
        <f>IF(A3226="","",IF(R3226=0,"⚠ أضف سطر عهدة أولًا","DMT-"&amp;TEXT(R3226,"000")))</f>
        <v/>
      </c>
      <c r="C3226" s="21" t="n"/>
      <c r="D3226" s="20">
        <f>IF(C3226="","",IF(S3226="","خارج السنة المالية",INDEX(القوائم!$D$2:$D$13,S3226)))</f>
        <v/>
      </c>
      <c r="E3226" s="22" t="n"/>
      <c r="F3226" s="23" t="n"/>
      <c r="G3226" s="23" t="n"/>
      <c r="H3226" s="22" t="n"/>
      <c r="I3226" s="19" t="n"/>
      <c r="J3226" s="21" t="n"/>
      <c r="K3226" s="19" t="n"/>
      <c r="L3226" s="19" t="n"/>
      <c r="M3226" s="21" t="n"/>
      <c r="N3226" s="22" t="n"/>
      <c r="O3226" s="24">
        <f>IF(A3226&lt;&gt;"عهدة","",SUMIFS($G$8:$G$5007,$B$8:$B$5007,B3226,$A$8:$A$5007,"مصروف",$I$8:$I$5007,"&lt;&gt;مرفوض"))</f>
        <v/>
      </c>
      <c r="P3226" s="25">
        <f>IF(A3226&lt;&gt;"عهدة","",N(F3226)-O3226)</f>
        <v/>
      </c>
      <c r="Q3226" s="26">
        <f>IF(A3226="","",IF(A3226="عهدة",IF(N(F3226)=0,"⚠ أدخل قيمة العهدة",IF(P3226&lt;0,"⛔ عجز / زيادة مصروفات "&amp;TEXT(-P3226,"#,##0"),IF(COUNTIFS($B$8:$B$5007,B3226,$A$8:$A$5007,"مصروف",$I$8:$I$5007,"&lt;&gt;مرفوض",$K$8:$K$5007,"&lt;&gt;نعم")&gt;0,"⚠ "&amp;COUNTIFS($B$8:$B$5007,B3226,$A$8:$A$5007,"مصروف",$I$8:$I$5007,"&lt;&gt;مرفوض",$K$8:$K$5007,"&lt;&gt;نعم")&amp;" مصروف غير مسوى",IF(L3226="تمت التسوية",IF(P3226=0,"✔ متوازنة وتمت التسوية","✔ تمت التسوية – متبقي "&amp;TEXT(P3226,"#,##0")),IF(P3226&gt;0,"متبقي "&amp;TEXT(P3226,"#,##0"),"✔ متوازنة"))))),IF(R3226=0,"⚠ أضف سطر عهدة أولًا",IF(OR(C3226="",N(G3226)=0),"⚠ أكمل التاريخ والقيمة",IF(S3226="","⚠ التاريخ خارج السنة المالية",IF(H3226="","⚠ اختر بند الموازنة",IF(I3226="مرفوض","✖ مرفوض من المدير",IF(I3226&lt;&gt;"موافق","⏳ بانتظار موافقة المدير",IF(K3226&lt;&gt;"نعم","⚠ غير مسوى مع الحسابات","✔ معتمد ومسوى")))))))))</f>
        <v/>
      </c>
      <c r="R3226">
        <f>N(R3225)+IF(A3226="عهدة",1,0)</f>
        <v/>
      </c>
      <c r="S3226">
        <f>IF(C3226="","",IF(AND(C3226&gt;=DATE(2026,9,1),C3226&lt;=DATE(2027,8,31)),(YEAR(C3226)-2026)*12+MONTH(C3226)-8,""))</f>
        <v/>
      </c>
      <c r="T3226">
        <f>IF(AND(A3226="مصروف",R3226&gt;0,I3226="موافق",S3226&lt;&gt;"",H3226&lt;&gt;""),N(G3226),0)</f>
        <v/>
      </c>
    </row>
    <row r="3227">
      <c r="A3227" s="19" t="n"/>
      <c r="B3227" s="20">
        <f>IF(A3227="","",IF(R3227=0,"⚠ أضف سطر عهدة أولًا","DMT-"&amp;TEXT(R3227,"000")))</f>
        <v/>
      </c>
      <c r="C3227" s="21" t="n"/>
      <c r="D3227" s="20">
        <f>IF(C3227="","",IF(S3227="","خارج السنة المالية",INDEX(القوائم!$D$2:$D$13,S3227)))</f>
        <v/>
      </c>
      <c r="E3227" s="22" t="n"/>
      <c r="F3227" s="23" t="n"/>
      <c r="G3227" s="23" t="n"/>
      <c r="H3227" s="22" t="n"/>
      <c r="I3227" s="19" t="n"/>
      <c r="J3227" s="21" t="n"/>
      <c r="K3227" s="19" t="n"/>
      <c r="L3227" s="19" t="n"/>
      <c r="M3227" s="21" t="n"/>
      <c r="N3227" s="22" t="n"/>
      <c r="O3227" s="24">
        <f>IF(A3227&lt;&gt;"عهدة","",SUMIFS($G$8:$G$5007,$B$8:$B$5007,B3227,$A$8:$A$5007,"مصروف",$I$8:$I$5007,"&lt;&gt;مرفوض"))</f>
        <v/>
      </c>
      <c r="P3227" s="25">
        <f>IF(A3227&lt;&gt;"عهدة","",N(F3227)-O3227)</f>
        <v/>
      </c>
      <c r="Q3227" s="26">
        <f>IF(A3227="","",IF(A3227="عهدة",IF(N(F3227)=0,"⚠ أدخل قيمة العهدة",IF(P3227&lt;0,"⛔ عجز / زيادة مصروفات "&amp;TEXT(-P3227,"#,##0"),IF(COUNTIFS($B$8:$B$5007,B3227,$A$8:$A$5007,"مصروف",$I$8:$I$5007,"&lt;&gt;مرفوض",$K$8:$K$5007,"&lt;&gt;نعم")&gt;0,"⚠ "&amp;COUNTIFS($B$8:$B$5007,B3227,$A$8:$A$5007,"مصروف",$I$8:$I$5007,"&lt;&gt;مرفوض",$K$8:$K$5007,"&lt;&gt;نعم")&amp;" مصروف غير مسوى",IF(L3227="تمت التسوية",IF(P3227=0,"✔ متوازنة وتمت التسوية","✔ تمت التسوية – متبقي "&amp;TEXT(P3227,"#,##0")),IF(P3227&gt;0,"متبقي "&amp;TEXT(P3227,"#,##0"),"✔ متوازنة"))))),IF(R3227=0,"⚠ أضف سطر عهدة أولًا",IF(OR(C3227="",N(G3227)=0),"⚠ أكمل التاريخ والقيمة",IF(S3227="","⚠ التاريخ خارج السنة المالية",IF(H3227="","⚠ اختر بند الموازنة",IF(I3227="مرفوض","✖ مرفوض من المدير",IF(I3227&lt;&gt;"موافق","⏳ بانتظار موافقة المدير",IF(K3227&lt;&gt;"نعم","⚠ غير مسوى مع الحسابات","✔ معتمد ومسوى")))))))))</f>
        <v/>
      </c>
      <c r="R3227">
        <f>N(R3226)+IF(A3227="عهدة",1,0)</f>
        <v/>
      </c>
      <c r="S3227">
        <f>IF(C3227="","",IF(AND(C3227&gt;=DATE(2026,9,1),C3227&lt;=DATE(2027,8,31)),(YEAR(C3227)-2026)*12+MONTH(C3227)-8,""))</f>
        <v/>
      </c>
      <c r="T3227">
        <f>IF(AND(A3227="مصروف",R3227&gt;0,I3227="موافق",S3227&lt;&gt;"",H3227&lt;&gt;""),N(G3227),0)</f>
        <v/>
      </c>
    </row>
    <row r="3228">
      <c r="A3228" s="19" t="n"/>
      <c r="B3228" s="20">
        <f>IF(A3228="","",IF(R3228=0,"⚠ أضف سطر عهدة أولًا","DMT-"&amp;TEXT(R3228,"000")))</f>
        <v/>
      </c>
      <c r="C3228" s="21" t="n"/>
      <c r="D3228" s="20">
        <f>IF(C3228="","",IF(S3228="","خارج السنة المالية",INDEX(القوائم!$D$2:$D$13,S3228)))</f>
        <v/>
      </c>
      <c r="E3228" s="22" t="n"/>
      <c r="F3228" s="23" t="n"/>
      <c r="G3228" s="23" t="n"/>
      <c r="H3228" s="22" t="n"/>
      <c r="I3228" s="19" t="n"/>
      <c r="J3228" s="21" t="n"/>
      <c r="K3228" s="19" t="n"/>
      <c r="L3228" s="19" t="n"/>
      <c r="M3228" s="21" t="n"/>
      <c r="N3228" s="22" t="n"/>
      <c r="O3228" s="24">
        <f>IF(A3228&lt;&gt;"عهدة","",SUMIFS($G$8:$G$5007,$B$8:$B$5007,B3228,$A$8:$A$5007,"مصروف",$I$8:$I$5007,"&lt;&gt;مرفوض"))</f>
        <v/>
      </c>
      <c r="P3228" s="25">
        <f>IF(A3228&lt;&gt;"عهدة","",N(F3228)-O3228)</f>
        <v/>
      </c>
      <c r="Q3228" s="26">
        <f>IF(A3228="","",IF(A3228="عهدة",IF(N(F3228)=0,"⚠ أدخل قيمة العهدة",IF(P3228&lt;0,"⛔ عجز / زيادة مصروفات "&amp;TEXT(-P3228,"#,##0"),IF(COUNTIFS($B$8:$B$5007,B3228,$A$8:$A$5007,"مصروف",$I$8:$I$5007,"&lt;&gt;مرفوض",$K$8:$K$5007,"&lt;&gt;نعم")&gt;0,"⚠ "&amp;COUNTIFS($B$8:$B$5007,B3228,$A$8:$A$5007,"مصروف",$I$8:$I$5007,"&lt;&gt;مرفوض",$K$8:$K$5007,"&lt;&gt;نعم")&amp;" مصروف غير مسوى",IF(L3228="تمت التسوية",IF(P3228=0,"✔ متوازنة وتمت التسوية","✔ تمت التسوية – متبقي "&amp;TEXT(P3228,"#,##0")),IF(P3228&gt;0,"متبقي "&amp;TEXT(P3228,"#,##0"),"✔ متوازنة"))))),IF(R3228=0,"⚠ أضف سطر عهدة أولًا",IF(OR(C3228="",N(G3228)=0),"⚠ أكمل التاريخ والقيمة",IF(S3228="","⚠ التاريخ خارج السنة المالية",IF(H3228="","⚠ اختر بند الموازنة",IF(I3228="مرفوض","✖ مرفوض من المدير",IF(I3228&lt;&gt;"موافق","⏳ بانتظار موافقة المدير",IF(K3228&lt;&gt;"نعم","⚠ غير مسوى مع الحسابات","✔ معتمد ومسوى")))))))))</f>
        <v/>
      </c>
      <c r="R3228">
        <f>N(R3227)+IF(A3228="عهدة",1,0)</f>
        <v/>
      </c>
      <c r="S3228">
        <f>IF(C3228="","",IF(AND(C3228&gt;=DATE(2026,9,1),C3228&lt;=DATE(2027,8,31)),(YEAR(C3228)-2026)*12+MONTH(C3228)-8,""))</f>
        <v/>
      </c>
      <c r="T3228">
        <f>IF(AND(A3228="مصروف",R3228&gt;0,I3228="موافق",S3228&lt;&gt;"",H3228&lt;&gt;""),N(G3228),0)</f>
        <v/>
      </c>
    </row>
    <row r="3229">
      <c r="A3229" s="19" t="n"/>
      <c r="B3229" s="20">
        <f>IF(A3229="","",IF(R3229=0,"⚠ أضف سطر عهدة أولًا","DMT-"&amp;TEXT(R3229,"000")))</f>
        <v/>
      </c>
      <c r="C3229" s="21" t="n"/>
      <c r="D3229" s="20">
        <f>IF(C3229="","",IF(S3229="","خارج السنة المالية",INDEX(القوائم!$D$2:$D$13,S3229)))</f>
        <v/>
      </c>
      <c r="E3229" s="22" t="n"/>
      <c r="F3229" s="23" t="n"/>
      <c r="G3229" s="23" t="n"/>
      <c r="H3229" s="22" t="n"/>
      <c r="I3229" s="19" t="n"/>
      <c r="J3229" s="21" t="n"/>
      <c r="K3229" s="19" t="n"/>
      <c r="L3229" s="19" t="n"/>
      <c r="M3229" s="21" t="n"/>
      <c r="N3229" s="22" t="n"/>
      <c r="O3229" s="24">
        <f>IF(A3229&lt;&gt;"عهدة","",SUMIFS($G$8:$G$5007,$B$8:$B$5007,B3229,$A$8:$A$5007,"مصروف",$I$8:$I$5007,"&lt;&gt;مرفوض"))</f>
        <v/>
      </c>
      <c r="P3229" s="25">
        <f>IF(A3229&lt;&gt;"عهدة","",N(F3229)-O3229)</f>
        <v/>
      </c>
      <c r="Q3229" s="26">
        <f>IF(A3229="","",IF(A3229="عهدة",IF(N(F3229)=0,"⚠ أدخل قيمة العهدة",IF(P3229&lt;0,"⛔ عجز / زيادة مصروفات "&amp;TEXT(-P3229,"#,##0"),IF(COUNTIFS($B$8:$B$5007,B3229,$A$8:$A$5007,"مصروف",$I$8:$I$5007,"&lt;&gt;مرفوض",$K$8:$K$5007,"&lt;&gt;نعم")&gt;0,"⚠ "&amp;COUNTIFS($B$8:$B$5007,B3229,$A$8:$A$5007,"مصروف",$I$8:$I$5007,"&lt;&gt;مرفوض",$K$8:$K$5007,"&lt;&gt;نعم")&amp;" مصروف غير مسوى",IF(L3229="تمت التسوية",IF(P3229=0,"✔ متوازنة وتمت التسوية","✔ تمت التسوية – متبقي "&amp;TEXT(P3229,"#,##0")),IF(P3229&gt;0,"متبقي "&amp;TEXT(P3229,"#,##0"),"✔ متوازنة"))))),IF(R3229=0,"⚠ أضف سطر عهدة أولًا",IF(OR(C3229="",N(G3229)=0),"⚠ أكمل التاريخ والقيمة",IF(S3229="","⚠ التاريخ خارج السنة المالية",IF(H3229="","⚠ اختر بند الموازنة",IF(I3229="مرفوض","✖ مرفوض من المدير",IF(I3229&lt;&gt;"موافق","⏳ بانتظار موافقة المدير",IF(K3229&lt;&gt;"نعم","⚠ غير مسوى مع الحسابات","✔ معتمد ومسوى")))))))))</f>
        <v/>
      </c>
      <c r="R3229">
        <f>N(R3228)+IF(A3229="عهدة",1,0)</f>
        <v/>
      </c>
      <c r="S3229">
        <f>IF(C3229="","",IF(AND(C3229&gt;=DATE(2026,9,1),C3229&lt;=DATE(2027,8,31)),(YEAR(C3229)-2026)*12+MONTH(C3229)-8,""))</f>
        <v/>
      </c>
      <c r="T3229">
        <f>IF(AND(A3229="مصروف",R3229&gt;0,I3229="موافق",S3229&lt;&gt;"",H3229&lt;&gt;""),N(G3229),0)</f>
        <v/>
      </c>
    </row>
    <row r="3230">
      <c r="A3230" s="19" t="n"/>
      <c r="B3230" s="20">
        <f>IF(A3230="","",IF(R3230=0,"⚠ أضف سطر عهدة أولًا","DMT-"&amp;TEXT(R3230,"000")))</f>
        <v/>
      </c>
      <c r="C3230" s="21" t="n"/>
      <c r="D3230" s="20">
        <f>IF(C3230="","",IF(S3230="","خارج السنة المالية",INDEX(القوائم!$D$2:$D$13,S3230)))</f>
        <v/>
      </c>
      <c r="E3230" s="22" t="n"/>
      <c r="F3230" s="23" t="n"/>
      <c r="G3230" s="23" t="n"/>
      <c r="H3230" s="22" t="n"/>
      <c r="I3230" s="19" t="n"/>
      <c r="J3230" s="21" t="n"/>
      <c r="K3230" s="19" t="n"/>
      <c r="L3230" s="19" t="n"/>
      <c r="M3230" s="21" t="n"/>
      <c r="N3230" s="22" t="n"/>
      <c r="O3230" s="24">
        <f>IF(A3230&lt;&gt;"عهدة","",SUMIFS($G$8:$G$5007,$B$8:$B$5007,B3230,$A$8:$A$5007,"مصروف",$I$8:$I$5007,"&lt;&gt;مرفوض"))</f>
        <v/>
      </c>
      <c r="P3230" s="25">
        <f>IF(A3230&lt;&gt;"عهدة","",N(F3230)-O3230)</f>
        <v/>
      </c>
      <c r="Q3230" s="26">
        <f>IF(A3230="","",IF(A3230="عهدة",IF(N(F3230)=0,"⚠ أدخل قيمة العهدة",IF(P3230&lt;0,"⛔ عجز / زيادة مصروفات "&amp;TEXT(-P3230,"#,##0"),IF(COUNTIFS($B$8:$B$5007,B3230,$A$8:$A$5007,"مصروف",$I$8:$I$5007,"&lt;&gt;مرفوض",$K$8:$K$5007,"&lt;&gt;نعم")&gt;0,"⚠ "&amp;COUNTIFS($B$8:$B$5007,B3230,$A$8:$A$5007,"مصروف",$I$8:$I$5007,"&lt;&gt;مرفوض",$K$8:$K$5007,"&lt;&gt;نعم")&amp;" مصروف غير مسوى",IF(L3230="تمت التسوية",IF(P3230=0,"✔ متوازنة وتمت التسوية","✔ تمت التسوية – متبقي "&amp;TEXT(P3230,"#,##0")),IF(P3230&gt;0,"متبقي "&amp;TEXT(P3230,"#,##0"),"✔ متوازنة"))))),IF(R3230=0,"⚠ أضف سطر عهدة أولًا",IF(OR(C3230="",N(G3230)=0),"⚠ أكمل التاريخ والقيمة",IF(S3230="","⚠ التاريخ خارج السنة المالية",IF(H3230="","⚠ اختر بند الموازنة",IF(I3230="مرفوض","✖ مرفوض من المدير",IF(I3230&lt;&gt;"موافق","⏳ بانتظار موافقة المدير",IF(K3230&lt;&gt;"نعم","⚠ غير مسوى مع الحسابات","✔ معتمد ومسوى")))))))))</f>
        <v/>
      </c>
      <c r="R3230">
        <f>N(R3229)+IF(A3230="عهدة",1,0)</f>
        <v/>
      </c>
      <c r="S3230">
        <f>IF(C3230="","",IF(AND(C3230&gt;=DATE(2026,9,1),C3230&lt;=DATE(2027,8,31)),(YEAR(C3230)-2026)*12+MONTH(C3230)-8,""))</f>
        <v/>
      </c>
      <c r="T3230">
        <f>IF(AND(A3230="مصروف",R3230&gt;0,I3230="موافق",S3230&lt;&gt;"",H3230&lt;&gt;""),N(G3230),0)</f>
        <v/>
      </c>
    </row>
    <row r="3231">
      <c r="A3231" s="19" t="n"/>
      <c r="B3231" s="20">
        <f>IF(A3231="","",IF(R3231=0,"⚠ أضف سطر عهدة أولًا","DMT-"&amp;TEXT(R3231,"000")))</f>
        <v/>
      </c>
      <c r="C3231" s="21" t="n"/>
      <c r="D3231" s="20">
        <f>IF(C3231="","",IF(S3231="","خارج السنة المالية",INDEX(القوائم!$D$2:$D$13,S3231)))</f>
        <v/>
      </c>
      <c r="E3231" s="22" t="n"/>
      <c r="F3231" s="23" t="n"/>
      <c r="G3231" s="23" t="n"/>
      <c r="H3231" s="22" t="n"/>
      <c r="I3231" s="19" t="n"/>
      <c r="J3231" s="21" t="n"/>
      <c r="K3231" s="19" t="n"/>
      <c r="L3231" s="19" t="n"/>
      <c r="M3231" s="21" t="n"/>
      <c r="N3231" s="22" t="n"/>
      <c r="O3231" s="24">
        <f>IF(A3231&lt;&gt;"عهدة","",SUMIFS($G$8:$G$5007,$B$8:$B$5007,B3231,$A$8:$A$5007,"مصروف",$I$8:$I$5007,"&lt;&gt;مرفوض"))</f>
        <v/>
      </c>
      <c r="P3231" s="25">
        <f>IF(A3231&lt;&gt;"عهدة","",N(F3231)-O3231)</f>
        <v/>
      </c>
      <c r="Q3231" s="26">
        <f>IF(A3231="","",IF(A3231="عهدة",IF(N(F3231)=0,"⚠ أدخل قيمة العهدة",IF(P3231&lt;0,"⛔ عجز / زيادة مصروفات "&amp;TEXT(-P3231,"#,##0"),IF(COUNTIFS($B$8:$B$5007,B3231,$A$8:$A$5007,"مصروف",$I$8:$I$5007,"&lt;&gt;مرفوض",$K$8:$K$5007,"&lt;&gt;نعم")&gt;0,"⚠ "&amp;COUNTIFS($B$8:$B$5007,B3231,$A$8:$A$5007,"مصروف",$I$8:$I$5007,"&lt;&gt;مرفوض",$K$8:$K$5007,"&lt;&gt;نعم")&amp;" مصروف غير مسوى",IF(L3231="تمت التسوية",IF(P3231=0,"✔ متوازنة وتمت التسوية","✔ تمت التسوية – متبقي "&amp;TEXT(P3231,"#,##0")),IF(P3231&gt;0,"متبقي "&amp;TEXT(P3231,"#,##0"),"✔ متوازنة"))))),IF(R3231=0,"⚠ أضف سطر عهدة أولًا",IF(OR(C3231="",N(G3231)=0),"⚠ أكمل التاريخ والقيمة",IF(S3231="","⚠ التاريخ خارج السنة المالية",IF(H3231="","⚠ اختر بند الموازنة",IF(I3231="مرفوض","✖ مرفوض من المدير",IF(I3231&lt;&gt;"موافق","⏳ بانتظار موافقة المدير",IF(K3231&lt;&gt;"نعم","⚠ غير مسوى مع الحسابات","✔ معتمد ومسوى")))))))))</f>
        <v/>
      </c>
      <c r="R3231">
        <f>N(R3230)+IF(A3231="عهدة",1,0)</f>
        <v/>
      </c>
      <c r="S3231">
        <f>IF(C3231="","",IF(AND(C3231&gt;=DATE(2026,9,1),C3231&lt;=DATE(2027,8,31)),(YEAR(C3231)-2026)*12+MONTH(C3231)-8,""))</f>
        <v/>
      </c>
      <c r="T3231">
        <f>IF(AND(A3231="مصروف",R3231&gt;0,I3231="موافق",S3231&lt;&gt;"",H3231&lt;&gt;""),N(G3231),0)</f>
        <v/>
      </c>
    </row>
    <row r="3232">
      <c r="A3232" s="19" t="n"/>
      <c r="B3232" s="20">
        <f>IF(A3232="","",IF(R3232=0,"⚠ أضف سطر عهدة أولًا","DMT-"&amp;TEXT(R3232,"000")))</f>
        <v/>
      </c>
      <c r="C3232" s="21" t="n"/>
      <c r="D3232" s="20">
        <f>IF(C3232="","",IF(S3232="","خارج السنة المالية",INDEX(القوائم!$D$2:$D$13,S3232)))</f>
        <v/>
      </c>
      <c r="E3232" s="22" t="n"/>
      <c r="F3232" s="23" t="n"/>
      <c r="G3232" s="23" t="n"/>
      <c r="H3232" s="22" t="n"/>
      <c r="I3232" s="19" t="n"/>
      <c r="J3232" s="21" t="n"/>
      <c r="K3232" s="19" t="n"/>
      <c r="L3232" s="19" t="n"/>
      <c r="M3232" s="21" t="n"/>
      <c r="N3232" s="22" t="n"/>
      <c r="O3232" s="24">
        <f>IF(A3232&lt;&gt;"عهدة","",SUMIFS($G$8:$G$5007,$B$8:$B$5007,B3232,$A$8:$A$5007,"مصروف",$I$8:$I$5007,"&lt;&gt;مرفوض"))</f>
        <v/>
      </c>
      <c r="P3232" s="25">
        <f>IF(A3232&lt;&gt;"عهدة","",N(F3232)-O3232)</f>
        <v/>
      </c>
      <c r="Q3232" s="26">
        <f>IF(A3232="","",IF(A3232="عهدة",IF(N(F3232)=0,"⚠ أدخل قيمة العهدة",IF(P3232&lt;0,"⛔ عجز / زيادة مصروفات "&amp;TEXT(-P3232,"#,##0"),IF(COUNTIFS($B$8:$B$5007,B3232,$A$8:$A$5007,"مصروف",$I$8:$I$5007,"&lt;&gt;مرفوض",$K$8:$K$5007,"&lt;&gt;نعم")&gt;0,"⚠ "&amp;COUNTIFS($B$8:$B$5007,B3232,$A$8:$A$5007,"مصروف",$I$8:$I$5007,"&lt;&gt;مرفوض",$K$8:$K$5007,"&lt;&gt;نعم")&amp;" مصروف غير مسوى",IF(L3232="تمت التسوية",IF(P3232=0,"✔ متوازنة وتمت التسوية","✔ تمت التسوية – متبقي "&amp;TEXT(P3232,"#,##0")),IF(P3232&gt;0,"متبقي "&amp;TEXT(P3232,"#,##0"),"✔ متوازنة"))))),IF(R3232=0,"⚠ أضف سطر عهدة أولًا",IF(OR(C3232="",N(G3232)=0),"⚠ أكمل التاريخ والقيمة",IF(S3232="","⚠ التاريخ خارج السنة المالية",IF(H3232="","⚠ اختر بند الموازنة",IF(I3232="مرفوض","✖ مرفوض من المدير",IF(I3232&lt;&gt;"موافق","⏳ بانتظار موافقة المدير",IF(K3232&lt;&gt;"نعم","⚠ غير مسوى مع الحسابات","✔ معتمد ومسوى")))))))))</f>
        <v/>
      </c>
      <c r="R3232">
        <f>N(R3231)+IF(A3232="عهدة",1,0)</f>
        <v/>
      </c>
      <c r="S3232">
        <f>IF(C3232="","",IF(AND(C3232&gt;=DATE(2026,9,1),C3232&lt;=DATE(2027,8,31)),(YEAR(C3232)-2026)*12+MONTH(C3232)-8,""))</f>
        <v/>
      </c>
      <c r="T3232">
        <f>IF(AND(A3232="مصروف",R3232&gt;0,I3232="موافق",S3232&lt;&gt;"",H3232&lt;&gt;""),N(G3232),0)</f>
        <v/>
      </c>
    </row>
    <row r="3233">
      <c r="A3233" s="19" t="n"/>
      <c r="B3233" s="20">
        <f>IF(A3233="","",IF(R3233=0,"⚠ أضف سطر عهدة أولًا","DMT-"&amp;TEXT(R3233,"000")))</f>
        <v/>
      </c>
      <c r="C3233" s="21" t="n"/>
      <c r="D3233" s="20">
        <f>IF(C3233="","",IF(S3233="","خارج السنة المالية",INDEX(القوائم!$D$2:$D$13,S3233)))</f>
        <v/>
      </c>
      <c r="E3233" s="22" t="n"/>
      <c r="F3233" s="23" t="n"/>
      <c r="G3233" s="23" t="n"/>
      <c r="H3233" s="22" t="n"/>
      <c r="I3233" s="19" t="n"/>
      <c r="J3233" s="21" t="n"/>
      <c r="K3233" s="19" t="n"/>
      <c r="L3233" s="19" t="n"/>
      <c r="M3233" s="21" t="n"/>
      <c r="N3233" s="22" t="n"/>
      <c r="O3233" s="24">
        <f>IF(A3233&lt;&gt;"عهدة","",SUMIFS($G$8:$G$5007,$B$8:$B$5007,B3233,$A$8:$A$5007,"مصروف",$I$8:$I$5007,"&lt;&gt;مرفوض"))</f>
        <v/>
      </c>
      <c r="P3233" s="25">
        <f>IF(A3233&lt;&gt;"عهدة","",N(F3233)-O3233)</f>
        <v/>
      </c>
      <c r="Q3233" s="26">
        <f>IF(A3233="","",IF(A3233="عهدة",IF(N(F3233)=0,"⚠ أدخل قيمة العهدة",IF(P3233&lt;0,"⛔ عجز / زيادة مصروفات "&amp;TEXT(-P3233,"#,##0"),IF(COUNTIFS($B$8:$B$5007,B3233,$A$8:$A$5007,"مصروف",$I$8:$I$5007,"&lt;&gt;مرفوض",$K$8:$K$5007,"&lt;&gt;نعم")&gt;0,"⚠ "&amp;COUNTIFS($B$8:$B$5007,B3233,$A$8:$A$5007,"مصروف",$I$8:$I$5007,"&lt;&gt;مرفوض",$K$8:$K$5007,"&lt;&gt;نعم")&amp;" مصروف غير مسوى",IF(L3233="تمت التسوية",IF(P3233=0,"✔ متوازنة وتمت التسوية","✔ تمت التسوية – متبقي "&amp;TEXT(P3233,"#,##0")),IF(P3233&gt;0,"متبقي "&amp;TEXT(P3233,"#,##0"),"✔ متوازنة"))))),IF(R3233=0,"⚠ أضف سطر عهدة أولًا",IF(OR(C3233="",N(G3233)=0),"⚠ أكمل التاريخ والقيمة",IF(S3233="","⚠ التاريخ خارج السنة المالية",IF(H3233="","⚠ اختر بند الموازنة",IF(I3233="مرفوض","✖ مرفوض من المدير",IF(I3233&lt;&gt;"موافق","⏳ بانتظار موافقة المدير",IF(K3233&lt;&gt;"نعم","⚠ غير مسوى مع الحسابات","✔ معتمد ومسوى")))))))))</f>
        <v/>
      </c>
      <c r="R3233">
        <f>N(R3232)+IF(A3233="عهدة",1,0)</f>
        <v/>
      </c>
      <c r="S3233">
        <f>IF(C3233="","",IF(AND(C3233&gt;=DATE(2026,9,1),C3233&lt;=DATE(2027,8,31)),(YEAR(C3233)-2026)*12+MONTH(C3233)-8,""))</f>
        <v/>
      </c>
      <c r="T3233">
        <f>IF(AND(A3233="مصروف",R3233&gt;0,I3233="موافق",S3233&lt;&gt;"",H3233&lt;&gt;""),N(G3233),0)</f>
        <v/>
      </c>
    </row>
    <row r="3234">
      <c r="A3234" s="19" t="n"/>
      <c r="B3234" s="20">
        <f>IF(A3234="","",IF(R3234=0,"⚠ أضف سطر عهدة أولًا","DMT-"&amp;TEXT(R3234,"000")))</f>
        <v/>
      </c>
      <c r="C3234" s="21" t="n"/>
      <c r="D3234" s="20">
        <f>IF(C3234="","",IF(S3234="","خارج السنة المالية",INDEX(القوائم!$D$2:$D$13,S3234)))</f>
        <v/>
      </c>
      <c r="E3234" s="22" t="n"/>
      <c r="F3234" s="23" t="n"/>
      <c r="G3234" s="23" t="n"/>
      <c r="H3234" s="22" t="n"/>
      <c r="I3234" s="19" t="n"/>
      <c r="J3234" s="21" t="n"/>
      <c r="K3234" s="19" t="n"/>
      <c r="L3234" s="19" t="n"/>
      <c r="M3234" s="21" t="n"/>
      <c r="N3234" s="22" t="n"/>
      <c r="O3234" s="24">
        <f>IF(A3234&lt;&gt;"عهدة","",SUMIFS($G$8:$G$5007,$B$8:$B$5007,B3234,$A$8:$A$5007,"مصروف",$I$8:$I$5007,"&lt;&gt;مرفوض"))</f>
        <v/>
      </c>
      <c r="P3234" s="25">
        <f>IF(A3234&lt;&gt;"عهدة","",N(F3234)-O3234)</f>
        <v/>
      </c>
      <c r="Q3234" s="26">
        <f>IF(A3234="","",IF(A3234="عهدة",IF(N(F3234)=0,"⚠ أدخل قيمة العهدة",IF(P3234&lt;0,"⛔ عجز / زيادة مصروفات "&amp;TEXT(-P3234,"#,##0"),IF(COUNTIFS($B$8:$B$5007,B3234,$A$8:$A$5007,"مصروف",$I$8:$I$5007,"&lt;&gt;مرفوض",$K$8:$K$5007,"&lt;&gt;نعم")&gt;0,"⚠ "&amp;COUNTIFS($B$8:$B$5007,B3234,$A$8:$A$5007,"مصروف",$I$8:$I$5007,"&lt;&gt;مرفوض",$K$8:$K$5007,"&lt;&gt;نعم")&amp;" مصروف غير مسوى",IF(L3234="تمت التسوية",IF(P3234=0,"✔ متوازنة وتمت التسوية","✔ تمت التسوية – متبقي "&amp;TEXT(P3234,"#,##0")),IF(P3234&gt;0,"متبقي "&amp;TEXT(P3234,"#,##0"),"✔ متوازنة"))))),IF(R3234=0,"⚠ أضف سطر عهدة أولًا",IF(OR(C3234="",N(G3234)=0),"⚠ أكمل التاريخ والقيمة",IF(S3234="","⚠ التاريخ خارج السنة المالية",IF(H3234="","⚠ اختر بند الموازنة",IF(I3234="مرفوض","✖ مرفوض من المدير",IF(I3234&lt;&gt;"موافق","⏳ بانتظار موافقة المدير",IF(K3234&lt;&gt;"نعم","⚠ غير مسوى مع الحسابات","✔ معتمد ومسوى")))))))))</f>
        <v/>
      </c>
      <c r="R3234">
        <f>N(R3233)+IF(A3234="عهدة",1,0)</f>
        <v/>
      </c>
      <c r="S3234">
        <f>IF(C3234="","",IF(AND(C3234&gt;=DATE(2026,9,1),C3234&lt;=DATE(2027,8,31)),(YEAR(C3234)-2026)*12+MONTH(C3234)-8,""))</f>
        <v/>
      </c>
      <c r="T3234">
        <f>IF(AND(A3234="مصروف",R3234&gt;0,I3234="موافق",S3234&lt;&gt;"",H3234&lt;&gt;""),N(G3234),0)</f>
        <v/>
      </c>
    </row>
    <row r="3235">
      <c r="A3235" s="19" t="n"/>
      <c r="B3235" s="20">
        <f>IF(A3235="","",IF(R3235=0,"⚠ أضف سطر عهدة أولًا","DMT-"&amp;TEXT(R3235,"000")))</f>
        <v/>
      </c>
      <c r="C3235" s="21" t="n"/>
      <c r="D3235" s="20">
        <f>IF(C3235="","",IF(S3235="","خارج السنة المالية",INDEX(القوائم!$D$2:$D$13,S3235)))</f>
        <v/>
      </c>
      <c r="E3235" s="22" t="n"/>
      <c r="F3235" s="23" t="n"/>
      <c r="G3235" s="23" t="n"/>
      <c r="H3235" s="22" t="n"/>
      <c r="I3235" s="19" t="n"/>
      <c r="J3235" s="21" t="n"/>
      <c r="K3235" s="19" t="n"/>
      <c r="L3235" s="19" t="n"/>
      <c r="M3235" s="21" t="n"/>
      <c r="N3235" s="22" t="n"/>
      <c r="O3235" s="24">
        <f>IF(A3235&lt;&gt;"عهدة","",SUMIFS($G$8:$G$5007,$B$8:$B$5007,B3235,$A$8:$A$5007,"مصروف",$I$8:$I$5007,"&lt;&gt;مرفوض"))</f>
        <v/>
      </c>
      <c r="P3235" s="25">
        <f>IF(A3235&lt;&gt;"عهدة","",N(F3235)-O3235)</f>
        <v/>
      </c>
      <c r="Q3235" s="26">
        <f>IF(A3235="","",IF(A3235="عهدة",IF(N(F3235)=0,"⚠ أدخل قيمة العهدة",IF(P3235&lt;0,"⛔ عجز / زيادة مصروفات "&amp;TEXT(-P3235,"#,##0"),IF(COUNTIFS($B$8:$B$5007,B3235,$A$8:$A$5007,"مصروف",$I$8:$I$5007,"&lt;&gt;مرفوض",$K$8:$K$5007,"&lt;&gt;نعم")&gt;0,"⚠ "&amp;COUNTIFS($B$8:$B$5007,B3235,$A$8:$A$5007,"مصروف",$I$8:$I$5007,"&lt;&gt;مرفوض",$K$8:$K$5007,"&lt;&gt;نعم")&amp;" مصروف غير مسوى",IF(L3235="تمت التسوية",IF(P3235=0,"✔ متوازنة وتمت التسوية","✔ تمت التسوية – متبقي "&amp;TEXT(P3235,"#,##0")),IF(P3235&gt;0,"متبقي "&amp;TEXT(P3235,"#,##0"),"✔ متوازنة"))))),IF(R3235=0,"⚠ أضف سطر عهدة أولًا",IF(OR(C3235="",N(G3235)=0),"⚠ أكمل التاريخ والقيمة",IF(S3235="","⚠ التاريخ خارج السنة المالية",IF(H3235="","⚠ اختر بند الموازنة",IF(I3235="مرفوض","✖ مرفوض من المدير",IF(I3235&lt;&gt;"موافق","⏳ بانتظار موافقة المدير",IF(K3235&lt;&gt;"نعم","⚠ غير مسوى مع الحسابات","✔ معتمد ومسوى")))))))))</f>
        <v/>
      </c>
      <c r="R3235">
        <f>N(R3234)+IF(A3235="عهدة",1,0)</f>
        <v/>
      </c>
      <c r="S3235">
        <f>IF(C3235="","",IF(AND(C3235&gt;=DATE(2026,9,1),C3235&lt;=DATE(2027,8,31)),(YEAR(C3235)-2026)*12+MONTH(C3235)-8,""))</f>
        <v/>
      </c>
      <c r="T3235">
        <f>IF(AND(A3235="مصروف",R3235&gt;0,I3235="موافق",S3235&lt;&gt;"",H3235&lt;&gt;""),N(G3235),0)</f>
        <v/>
      </c>
    </row>
    <row r="3236">
      <c r="A3236" s="19" t="n"/>
      <c r="B3236" s="20">
        <f>IF(A3236="","",IF(R3236=0,"⚠ أضف سطر عهدة أولًا","DMT-"&amp;TEXT(R3236,"000")))</f>
        <v/>
      </c>
      <c r="C3236" s="21" t="n"/>
      <c r="D3236" s="20">
        <f>IF(C3236="","",IF(S3236="","خارج السنة المالية",INDEX(القوائم!$D$2:$D$13,S3236)))</f>
        <v/>
      </c>
      <c r="E3236" s="22" t="n"/>
      <c r="F3236" s="23" t="n"/>
      <c r="G3236" s="23" t="n"/>
      <c r="H3236" s="22" t="n"/>
      <c r="I3236" s="19" t="n"/>
      <c r="J3236" s="21" t="n"/>
      <c r="K3236" s="19" t="n"/>
      <c r="L3236" s="19" t="n"/>
      <c r="M3236" s="21" t="n"/>
      <c r="N3236" s="22" t="n"/>
      <c r="O3236" s="24">
        <f>IF(A3236&lt;&gt;"عهدة","",SUMIFS($G$8:$G$5007,$B$8:$B$5007,B3236,$A$8:$A$5007,"مصروف",$I$8:$I$5007,"&lt;&gt;مرفوض"))</f>
        <v/>
      </c>
      <c r="P3236" s="25">
        <f>IF(A3236&lt;&gt;"عهدة","",N(F3236)-O3236)</f>
        <v/>
      </c>
      <c r="Q3236" s="26">
        <f>IF(A3236="","",IF(A3236="عهدة",IF(N(F3236)=0,"⚠ أدخل قيمة العهدة",IF(P3236&lt;0,"⛔ عجز / زيادة مصروفات "&amp;TEXT(-P3236,"#,##0"),IF(COUNTIFS($B$8:$B$5007,B3236,$A$8:$A$5007,"مصروف",$I$8:$I$5007,"&lt;&gt;مرفوض",$K$8:$K$5007,"&lt;&gt;نعم")&gt;0,"⚠ "&amp;COUNTIFS($B$8:$B$5007,B3236,$A$8:$A$5007,"مصروف",$I$8:$I$5007,"&lt;&gt;مرفوض",$K$8:$K$5007,"&lt;&gt;نعم")&amp;" مصروف غير مسوى",IF(L3236="تمت التسوية",IF(P3236=0,"✔ متوازنة وتمت التسوية","✔ تمت التسوية – متبقي "&amp;TEXT(P3236,"#,##0")),IF(P3236&gt;0,"متبقي "&amp;TEXT(P3236,"#,##0"),"✔ متوازنة"))))),IF(R3236=0,"⚠ أضف سطر عهدة أولًا",IF(OR(C3236="",N(G3236)=0),"⚠ أكمل التاريخ والقيمة",IF(S3236="","⚠ التاريخ خارج السنة المالية",IF(H3236="","⚠ اختر بند الموازنة",IF(I3236="مرفوض","✖ مرفوض من المدير",IF(I3236&lt;&gt;"موافق","⏳ بانتظار موافقة المدير",IF(K3236&lt;&gt;"نعم","⚠ غير مسوى مع الحسابات","✔ معتمد ومسوى")))))))))</f>
        <v/>
      </c>
      <c r="R3236">
        <f>N(R3235)+IF(A3236="عهدة",1,0)</f>
        <v/>
      </c>
      <c r="S3236">
        <f>IF(C3236="","",IF(AND(C3236&gt;=DATE(2026,9,1),C3236&lt;=DATE(2027,8,31)),(YEAR(C3236)-2026)*12+MONTH(C3236)-8,""))</f>
        <v/>
      </c>
      <c r="T3236">
        <f>IF(AND(A3236="مصروف",R3236&gt;0,I3236="موافق",S3236&lt;&gt;"",H3236&lt;&gt;""),N(G3236),0)</f>
        <v/>
      </c>
    </row>
    <row r="3237">
      <c r="A3237" s="19" t="n"/>
      <c r="B3237" s="20">
        <f>IF(A3237="","",IF(R3237=0,"⚠ أضف سطر عهدة أولًا","DMT-"&amp;TEXT(R3237,"000")))</f>
        <v/>
      </c>
      <c r="C3237" s="21" t="n"/>
      <c r="D3237" s="20">
        <f>IF(C3237="","",IF(S3237="","خارج السنة المالية",INDEX(القوائم!$D$2:$D$13,S3237)))</f>
        <v/>
      </c>
      <c r="E3237" s="22" t="n"/>
      <c r="F3237" s="23" t="n"/>
      <c r="G3237" s="23" t="n"/>
      <c r="H3237" s="22" t="n"/>
      <c r="I3237" s="19" t="n"/>
      <c r="J3237" s="21" t="n"/>
      <c r="K3237" s="19" t="n"/>
      <c r="L3237" s="19" t="n"/>
      <c r="M3237" s="21" t="n"/>
      <c r="N3237" s="22" t="n"/>
      <c r="O3237" s="24">
        <f>IF(A3237&lt;&gt;"عهدة","",SUMIFS($G$8:$G$5007,$B$8:$B$5007,B3237,$A$8:$A$5007,"مصروف",$I$8:$I$5007,"&lt;&gt;مرفوض"))</f>
        <v/>
      </c>
      <c r="P3237" s="25">
        <f>IF(A3237&lt;&gt;"عهدة","",N(F3237)-O3237)</f>
        <v/>
      </c>
      <c r="Q3237" s="26">
        <f>IF(A3237="","",IF(A3237="عهدة",IF(N(F3237)=0,"⚠ أدخل قيمة العهدة",IF(P3237&lt;0,"⛔ عجز / زيادة مصروفات "&amp;TEXT(-P3237,"#,##0"),IF(COUNTIFS($B$8:$B$5007,B3237,$A$8:$A$5007,"مصروف",$I$8:$I$5007,"&lt;&gt;مرفوض",$K$8:$K$5007,"&lt;&gt;نعم")&gt;0,"⚠ "&amp;COUNTIFS($B$8:$B$5007,B3237,$A$8:$A$5007,"مصروف",$I$8:$I$5007,"&lt;&gt;مرفوض",$K$8:$K$5007,"&lt;&gt;نعم")&amp;" مصروف غير مسوى",IF(L3237="تمت التسوية",IF(P3237=0,"✔ متوازنة وتمت التسوية","✔ تمت التسوية – متبقي "&amp;TEXT(P3237,"#,##0")),IF(P3237&gt;0,"متبقي "&amp;TEXT(P3237,"#,##0"),"✔ متوازنة"))))),IF(R3237=0,"⚠ أضف سطر عهدة أولًا",IF(OR(C3237="",N(G3237)=0),"⚠ أكمل التاريخ والقيمة",IF(S3237="","⚠ التاريخ خارج السنة المالية",IF(H3237="","⚠ اختر بند الموازنة",IF(I3237="مرفوض","✖ مرفوض من المدير",IF(I3237&lt;&gt;"موافق","⏳ بانتظار موافقة المدير",IF(K3237&lt;&gt;"نعم","⚠ غير مسوى مع الحسابات","✔ معتمد ومسوى")))))))))</f>
        <v/>
      </c>
      <c r="R3237">
        <f>N(R3236)+IF(A3237="عهدة",1,0)</f>
        <v/>
      </c>
      <c r="S3237">
        <f>IF(C3237="","",IF(AND(C3237&gt;=DATE(2026,9,1),C3237&lt;=DATE(2027,8,31)),(YEAR(C3237)-2026)*12+MONTH(C3237)-8,""))</f>
        <v/>
      </c>
      <c r="T3237">
        <f>IF(AND(A3237="مصروف",R3237&gt;0,I3237="موافق",S3237&lt;&gt;"",H3237&lt;&gt;""),N(G3237),0)</f>
        <v/>
      </c>
    </row>
    <row r="3238">
      <c r="A3238" s="19" t="n"/>
      <c r="B3238" s="20">
        <f>IF(A3238="","",IF(R3238=0,"⚠ أضف سطر عهدة أولًا","DMT-"&amp;TEXT(R3238,"000")))</f>
        <v/>
      </c>
      <c r="C3238" s="21" t="n"/>
      <c r="D3238" s="20">
        <f>IF(C3238="","",IF(S3238="","خارج السنة المالية",INDEX(القوائم!$D$2:$D$13,S3238)))</f>
        <v/>
      </c>
      <c r="E3238" s="22" t="n"/>
      <c r="F3238" s="23" t="n"/>
      <c r="G3238" s="23" t="n"/>
      <c r="H3238" s="22" t="n"/>
      <c r="I3238" s="19" t="n"/>
      <c r="J3238" s="21" t="n"/>
      <c r="K3238" s="19" t="n"/>
      <c r="L3238" s="19" t="n"/>
      <c r="M3238" s="21" t="n"/>
      <c r="N3238" s="22" t="n"/>
      <c r="O3238" s="24">
        <f>IF(A3238&lt;&gt;"عهدة","",SUMIFS($G$8:$G$5007,$B$8:$B$5007,B3238,$A$8:$A$5007,"مصروف",$I$8:$I$5007,"&lt;&gt;مرفوض"))</f>
        <v/>
      </c>
      <c r="P3238" s="25">
        <f>IF(A3238&lt;&gt;"عهدة","",N(F3238)-O3238)</f>
        <v/>
      </c>
      <c r="Q3238" s="26">
        <f>IF(A3238="","",IF(A3238="عهدة",IF(N(F3238)=0,"⚠ أدخل قيمة العهدة",IF(P3238&lt;0,"⛔ عجز / زيادة مصروفات "&amp;TEXT(-P3238,"#,##0"),IF(COUNTIFS($B$8:$B$5007,B3238,$A$8:$A$5007,"مصروف",$I$8:$I$5007,"&lt;&gt;مرفوض",$K$8:$K$5007,"&lt;&gt;نعم")&gt;0,"⚠ "&amp;COUNTIFS($B$8:$B$5007,B3238,$A$8:$A$5007,"مصروف",$I$8:$I$5007,"&lt;&gt;مرفوض",$K$8:$K$5007,"&lt;&gt;نعم")&amp;" مصروف غير مسوى",IF(L3238="تمت التسوية",IF(P3238=0,"✔ متوازنة وتمت التسوية","✔ تمت التسوية – متبقي "&amp;TEXT(P3238,"#,##0")),IF(P3238&gt;0,"متبقي "&amp;TEXT(P3238,"#,##0"),"✔ متوازنة"))))),IF(R3238=0,"⚠ أضف سطر عهدة أولًا",IF(OR(C3238="",N(G3238)=0),"⚠ أكمل التاريخ والقيمة",IF(S3238="","⚠ التاريخ خارج السنة المالية",IF(H3238="","⚠ اختر بند الموازنة",IF(I3238="مرفوض","✖ مرفوض من المدير",IF(I3238&lt;&gt;"موافق","⏳ بانتظار موافقة المدير",IF(K3238&lt;&gt;"نعم","⚠ غير مسوى مع الحسابات","✔ معتمد ومسوى")))))))))</f>
        <v/>
      </c>
      <c r="R3238">
        <f>N(R3237)+IF(A3238="عهدة",1,0)</f>
        <v/>
      </c>
      <c r="S3238">
        <f>IF(C3238="","",IF(AND(C3238&gt;=DATE(2026,9,1),C3238&lt;=DATE(2027,8,31)),(YEAR(C3238)-2026)*12+MONTH(C3238)-8,""))</f>
        <v/>
      </c>
      <c r="T3238">
        <f>IF(AND(A3238="مصروف",R3238&gt;0,I3238="موافق",S3238&lt;&gt;"",H3238&lt;&gt;""),N(G3238),0)</f>
        <v/>
      </c>
    </row>
    <row r="3239">
      <c r="A3239" s="19" t="n"/>
      <c r="B3239" s="20">
        <f>IF(A3239="","",IF(R3239=0,"⚠ أضف سطر عهدة أولًا","DMT-"&amp;TEXT(R3239,"000")))</f>
        <v/>
      </c>
      <c r="C3239" s="21" t="n"/>
      <c r="D3239" s="20">
        <f>IF(C3239="","",IF(S3239="","خارج السنة المالية",INDEX(القوائم!$D$2:$D$13,S3239)))</f>
        <v/>
      </c>
      <c r="E3239" s="22" t="n"/>
      <c r="F3239" s="23" t="n"/>
      <c r="G3239" s="23" t="n"/>
      <c r="H3239" s="22" t="n"/>
      <c r="I3239" s="19" t="n"/>
      <c r="J3239" s="21" t="n"/>
      <c r="K3239" s="19" t="n"/>
      <c r="L3239" s="19" t="n"/>
      <c r="M3239" s="21" t="n"/>
      <c r="N3239" s="22" t="n"/>
      <c r="O3239" s="24">
        <f>IF(A3239&lt;&gt;"عهدة","",SUMIFS($G$8:$G$5007,$B$8:$B$5007,B3239,$A$8:$A$5007,"مصروف",$I$8:$I$5007,"&lt;&gt;مرفوض"))</f>
        <v/>
      </c>
      <c r="P3239" s="25">
        <f>IF(A3239&lt;&gt;"عهدة","",N(F3239)-O3239)</f>
        <v/>
      </c>
      <c r="Q3239" s="26">
        <f>IF(A3239="","",IF(A3239="عهدة",IF(N(F3239)=0,"⚠ أدخل قيمة العهدة",IF(P3239&lt;0,"⛔ عجز / زيادة مصروفات "&amp;TEXT(-P3239,"#,##0"),IF(COUNTIFS($B$8:$B$5007,B3239,$A$8:$A$5007,"مصروف",$I$8:$I$5007,"&lt;&gt;مرفوض",$K$8:$K$5007,"&lt;&gt;نعم")&gt;0,"⚠ "&amp;COUNTIFS($B$8:$B$5007,B3239,$A$8:$A$5007,"مصروف",$I$8:$I$5007,"&lt;&gt;مرفوض",$K$8:$K$5007,"&lt;&gt;نعم")&amp;" مصروف غير مسوى",IF(L3239="تمت التسوية",IF(P3239=0,"✔ متوازنة وتمت التسوية","✔ تمت التسوية – متبقي "&amp;TEXT(P3239,"#,##0")),IF(P3239&gt;0,"متبقي "&amp;TEXT(P3239,"#,##0"),"✔ متوازنة"))))),IF(R3239=0,"⚠ أضف سطر عهدة أولًا",IF(OR(C3239="",N(G3239)=0),"⚠ أكمل التاريخ والقيمة",IF(S3239="","⚠ التاريخ خارج السنة المالية",IF(H3239="","⚠ اختر بند الموازنة",IF(I3239="مرفوض","✖ مرفوض من المدير",IF(I3239&lt;&gt;"موافق","⏳ بانتظار موافقة المدير",IF(K3239&lt;&gt;"نعم","⚠ غير مسوى مع الحسابات","✔ معتمد ومسوى")))))))))</f>
        <v/>
      </c>
      <c r="R3239">
        <f>N(R3238)+IF(A3239="عهدة",1,0)</f>
        <v/>
      </c>
      <c r="S3239">
        <f>IF(C3239="","",IF(AND(C3239&gt;=DATE(2026,9,1),C3239&lt;=DATE(2027,8,31)),(YEAR(C3239)-2026)*12+MONTH(C3239)-8,""))</f>
        <v/>
      </c>
      <c r="T3239">
        <f>IF(AND(A3239="مصروف",R3239&gt;0,I3239="موافق",S3239&lt;&gt;"",H3239&lt;&gt;""),N(G3239),0)</f>
        <v/>
      </c>
    </row>
    <row r="3240">
      <c r="A3240" s="19" t="n"/>
      <c r="B3240" s="20">
        <f>IF(A3240="","",IF(R3240=0,"⚠ أضف سطر عهدة أولًا","DMT-"&amp;TEXT(R3240,"000")))</f>
        <v/>
      </c>
      <c r="C3240" s="21" t="n"/>
      <c r="D3240" s="20">
        <f>IF(C3240="","",IF(S3240="","خارج السنة المالية",INDEX(القوائم!$D$2:$D$13,S3240)))</f>
        <v/>
      </c>
      <c r="E3240" s="22" t="n"/>
      <c r="F3240" s="23" t="n"/>
      <c r="G3240" s="23" t="n"/>
      <c r="H3240" s="22" t="n"/>
      <c r="I3240" s="19" t="n"/>
      <c r="J3240" s="21" t="n"/>
      <c r="K3240" s="19" t="n"/>
      <c r="L3240" s="19" t="n"/>
      <c r="M3240" s="21" t="n"/>
      <c r="N3240" s="22" t="n"/>
      <c r="O3240" s="24">
        <f>IF(A3240&lt;&gt;"عهدة","",SUMIFS($G$8:$G$5007,$B$8:$B$5007,B3240,$A$8:$A$5007,"مصروف",$I$8:$I$5007,"&lt;&gt;مرفوض"))</f>
        <v/>
      </c>
      <c r="P3240" s="25">
        <f>IF(A3240&lt;&gt;"عهدة","",N(F3240)-O3240)</f>
        <v/>
      </c>
      <c r="Q3240" s="26">
        <f>IF(A3240="","",IF(A3240="عهدة",IF(N(F3240)=0,"⚠ أدخل قيمة العهدة",IF(P3240&lt;0,"⛔ عجز / زيادة مصروفات "&amp;TEXT(-P3240,"#,##0"),IF(COUNTIFS($B$8:$B$5007,B3240,$A$8:$A$5007,"مصروف",$I$8:$I$5007,"&lt;&gt;مرفوض",$K$8:$K$5007,"&lt;&gt;نعم")&gt;0,"⚠ "&amp;COUNTIFS($B$8:$B$5007,B3240,$A$8:$A$5007,"مصروف",$I$8:$I$5007,"&lt;&gt;مرفوض",$K$8:$K$5007,"&lt;&gt;نعم")&amp;" مصروف غير مسوى",IF(L3240="تمت التسوية",IF(P3240=0,"✔ متوازنة وتمت التسوية","✔ تمت التسوية – متبقي "&amp;TEXT(P3240,"#,##0")),IF(P3240&gt;0,"متبقي "&amp;TEXT(P3240,"#,##0"),"✔ متوازنة"))))),IF(R3240=0,"⚠ أضف سطر عهدة أولًا",IF(OR(C3240="",N(G3240)=0),"⚠ أكمل التاريخ والقيمة",IF(S3240="","⚠ التاريخ خارج السنة المالية",IF(H3240="","⚠ اختر بند الموازنة",IF(I3240="مرفوض","✖ مرفوض من المدير",IF(I3240&lt;&gt;"موافق","⏳ بانتظار موافقة المدير",IF(K3240&lt;&gt;"نعم","⚠ غير مسوى مع الحسابات","✔ معتمد ومسوى")))))))))</f>
        <v/>
      </c>
      <c r="R3240">
        <f>N(R3239)+IF(A3240="عهدة",1,0)</f>
        <v/>
      </c>
      <c r="S3240">
        <f>IF(C3240="","",IF(AND(C3240&gt;=DATE(2026,9,1),C3240&lt;=DATE(2027,8,31)),(YEAR(C3240)-2026)*12+MONTH(C3240)-8,""))</f>
        <v/>
      </c>
      <c r="T3240">
        <f>IF(AND(A3240="مصروف",R3240&gt;0,I3240="موافق",S3240&lt;&gt;"",H3240&lt;&gt;""),N(G3240),0)</f>
        <v/>
      </c>
    </row>
    <row r="3241">
      <c r="A3241" s="19" t="n"/>
      <c r="B3241" s="20">
        <f>IF(A3241="","",IF(R3241=0,"⚠ أضف سطر عهدة أولًا","DMT-"&amp;TEXT(R3241,"000")))</f>
        <v/>
      </c>
      <c r="C3241" s="21" t="n"/>
      <c r="D3241" s="20">
        <f>IF(C3241="","",IF(S3241="","خارج السنة المالية",INDEX(القوائم!$D$2:$D$13,S3241)))</f>
        <v/>
      </c>
      <c r="E3241" s="22" t="n"/>
      <c r="F3241" s="23" t="n"/>
      <c r="G3241" s="23" t="n"/>
      <c r="H3241" s="22" t="n"/>
      <c r="I3241" s="19" t="n"/>
      <c r="J3241" s="21" t="n"/>
      <c r="K3241" s="19" t="n"/>
      <c r="L3241" s="19" t="n"/>
      <c r="M3241" s="21" t="n"/>
      <c r="N3241" s="22" t="n"/>
      <c r="O3241" s="24">
        <f>IF(A3241&lt;&gt;"عهدة","",SUMIFS($G$8:$G$5007,$B$8:$B$5007,B3241,$A$8:$A$5007,"مصروف",$I$8:$I$5007,"&lt;&gt;مرفوض"))</f>
        <v/>
      </c>
      <c r="P3241" s="25">
        <f>IF(A3241&lt;&gt;"عهدة","",N(F3241)-O3241)</f>
        <v/>
      </c>
      <c r="Q3241" s="26">
        <f>IF(A3241="","",IF(A3241="عهدة",IF(N(F3241)=0,"⚠ أدخل قيمة العهدة",IF(P3241&lt;0,"⛔ عجز / زيادة مصروفات "&amp;TEXT(-P3241,"#,##0"),IF(COUNTIFS($B$8:$B$5007,B3241,$A$8:$A$5007,"مصروف",$I$8:$I$5007,"&lt;&gt;مرفوض",$K$8:$K$5007,"&lt;&gt;نعم")&gt;0,"⚠ "&amp;COUNTIFS($B$8:$B$5007,B3241,$A$8:$A$5007,"مصروف",$I$8:$I$5007,"&lt;&gt;مرفوض",$K$8:$K$5007,"&lt;&gt;نعم")&amp;" مصروف غير مسوى",IF(L3241="تمت التسوية",IF(P3241=0,"✔ متوازنة وتمت التسوية","✔ تمت التسوية – متبقي "&amp;TEXT(P3241,"#,##0")),IF(P3241&gt;0,"متبقي "&amp;TEXT(P3241,"#,##0"),"✔ متوازنة"))))),IF(R3241=0,"⚠ أضف سطر عهدة أولًا",IF(OR(C3241="",N(G3241)=0),"⚠ أكمل التاريخ والقيمة",IF(S3241="","⚠ التاريخ خارج السنة المالية",IF(H3241="","⚠ اختر بند الموازنة",IF(I3241="مرفوض","✖ مرفوض من المدير",IF(I3241&lt;&gt;"موافق","⏳ بانتظار موافقة المدير",IF(K3241&lt;&gt;"نعم","⚠ غير مسوى مع الحسابات","✔ معتمد ومسوى")))))))))</f>
        <v/>
      </c>
      <c r="R3241">
        <f>N(R3240)+IF(A3241="عهدة",1,0)</f>
        <v/>
      </c>
      <c r="S3241">
        <f>IF(C3241="","",IF(AND(C3241&gt;=DATE(2026,9,1),C3241&lt;=DATE(2027,8,31)),(YEAR(C3241)-2026)*12+MONTH(C3241)-8,""))</f>
        <v/>
      </c>
      <c r="T3241">
        <f>IF(AND(A3241="مصروف",R3241&gt;0,I3241="موافق",S3241&lt;&gt;"",H3241&lt;&gt;""),N(G3241),0)</f>
        <v/>
      </c>
    </row>
    <row r="3242">
      <c r="A3242" s="19" t="n"/>
      <c r="B3242" s="20">
        <f>IF(A3242="","",IF(R3242=0,"⚠ أضف سطر عهدة أولًا","DMT-"&amp;TEXT(R3242,"000")))</f>
        <v/>
      </c>
      <c r="C3242" s="21" t="n"/>
      <c r="D3242" s="20">
        <f>IF(C3242="","",IF(S3242="","خارج السنة المالية",INDEX(القوائم!$D$2:$D$13,S3242)))</f>
        <v/>
      </c>
      <c r="E3242" s="22" t="n"/>
      <c r="F3242" s="23" t="n"/>
      <c r="G3242" s="23" t="n"/>
      <c r="H3242" s="22" t="n"/>
      <c r="I3242" s="19" t="n"/>
      <c r="J3242" s="21" t="n"/>
      <c r="K3242" s="19" t="n"/>
      <c r="L3242" s="19" t="n"/>
      <c r="M3242" s="21" t="n"/>
      <c r="N3242" s="22" t="n"/>
      <c r="O3242" s="24">
        <f>IF(A3242&lt;&gt;"عهدة","",SUMIFS($G$8:$G$5007,$B$8:$B$5007,B3242,$A$8:$A$5007,"مصروف",$I$8:$I$5007,"&lt;&gt;مرفوض"))</f>
        <v/>
      </c>
      <c r="P3242" s="25">
        <f>IF(A3242&lt;&gt;"عهدة","",N(F3242)-O3242)</f>
        <v/>
      </c>
      <c r="Q3242" s="26">
        <f>IF(A3242="","",IF(A3242="عهدة",IF(N(F3242)=0,"⚠ أدخل قيمة العهدة",IF(P3242&lt;0,"⛔ عجز / زيادة مصروفات "&amp;TEXT(-P3242,"#,##0"),IF(COUNTIFS($B$8:$B$5007,B3242,$A$8:$A$5007,"مصروف",$I$8:$I$5007,"&lt;&gt;مرفوض",$K$8:$K$5007,"&lt;&gt;نعم")&gt;0,"⚠ "&amp;COUNTIFS($B$8:$B$5007,B3242,$A$8:$A$5007,"مصروف",$I$8:$I$5007,"&lt;&gt;مرفوض",$K$8:$K$5007,"&lt;&gt;نعم")&amp;" مصروف غير مسوى",IF(L3242="تمت التسوية",IF(P3242=0,"✔ متوازنة وتمت التسوية","✔ تمت التسوية – متبقي "&amp;TEXT(P3242,"#,##0")),IF(P3242&gt;0,"متبقي "&amp;TEXT(P3242,"#,##0"),"✔ متوازنة"))))),IF(R3242=0,"⚠ أضف سطر عهدة أولًا",IF(OR(C3242="",N(G3242)=0),"⚠ أكمل التاريخ والقيمة",IF(S3242="","⚠ التاريخ خارج السنة المالية",IF(H3242="","⚠ اختر بند الموازنة",IF(I3242="مرفوض","✖ مرفوض من المدير",IF(I3242&lt;&gt;"موافق","⏳ بانتظار موافقة المدير",IF(K3242&lt;&gt;"نعم","⚠ غير مسوى مع الحسابات","✔ معتمد ومسوى")))))))))</f>
        <v/>
      </c>
      <c r="R3242">
        <f>N(R3241)+IF(A3242="عهدة",1,0)</f>
        <v/>
      </c>
      <c r="S3242">
        <f>IF(C3242="","",IF(AND(C3242&gt;=DATE(2026,9,1),C3242&lt;=DATE(2027,8,31)),(YEAR(C3242)-2026)*12+MONTH(C3242)-8,""))</f>
        <v/>
      </c>
      <c r="T3242">
        <f>IF(AND(A3242="مصروف",R3242&gt;0,I3242="موافق",S3242&lt;&gt;"",H3242&lt;&gt;""),N(G3242),0)</f>
        <v/>
      </c>
    </row>
    <row r="3243">
      <c r="A3243" s="19" t="n"/>
      <c r="B3243" s="20">
        <f>IF(A3243="","",IF(R3243=0,"⚠ أضف سطر عهدة أولًا","DMT-"&amp;TEXT(R3243,"000")))</f>
        <v/>
      </c>
      <c r="C3243" s="21" t="n"/>
      <c r="D3243" s="20">
        <f>IF(C3243="","",IF(S3243="","خارج السنة المالية",INDEX(القوائم!$D$2:$D$13,S3243)))</f>
        <v/>
      </c>
      <c r="E3243" s="22" t="n"/>
      <c r="F3243" s="23" t="n"/>
      <c r="G3243" s="23" t="n"/>
      <c r="H3243" s="22" t="n"/>
      <c r="I3243" s="19" t="n"/>
      <c r="J3243" s="21" t="n"/>
      <c r="K3243" s="19" t="n"/>
      <c r="L3243" s="19" t="n"/>
      <c r="M3243" s="21" t="n"/>
      <c r="N3243" s="22" t="n"/>
      <c r="O3243" s="24">
        <f>IF(A3243&lt;&gt;"عهدة","",SUMIFS($G$8:$G$5007,$B$8:$B$5007,B3243,$A$8:$A$5007,"مصروف",$I$8:$I$5007,"&lt;&gt;مرفوض"))</f>
        <v/>
      </c>
      <c r="P3243" s="25">
        <f>IF(A3243&lt;&gt;"عهدة","",N(F3243)-O3243)</f>
        <v/>
      </c>
      <c r="Q3243" s="26">
        <f>IF(A3243="","",IF(A3243="عهدة",IF(N(F3243)=0,"⚠ أدخل قيمة العهدة",IF(P3243&lt;0,"⛔ عجز / زيادة مصروفات "&amp;TEXT(-P3243,"#,##0"),IF(COUNTIFS($B$8:$B$5007,B3243,$A$8:$A$5007,"مصروف",$I$8:$I$5007,"&lt;&gt;مرفوض",$K$8:$K$5007,"&lt;&gt;نعم")&gt;0,"⚠ "&amp;COUNTIFS($B$8:$B$5007,B3243,$A$8:$A$5007,"مصروف",$I$8:$I$5007,"&lt;&gt;مرفوض",$K$8:$K$5007,"&lt;&gt;نعم")&amp;" مصروف غير مسوى",IF(L3243="تمت التسوية",IF(P3243=0,"✔ متوازنة وتمت التسوية","✔ تمت التسوية – متبقي "&amp;TEXT(P3243,"#,##0")),IF(P3243&gt;0,"متبقي "&amp;TEXT(P3243,"#,##0"),"✔ متوازنة"))))),IF(R3243=0,"⚠ أضف سطر عهدة أولًا",IF(OR(C3243="",N(G3243)=0),"⚠ أكمل التاريخ والقيمة",IF(S3243="","⚠ التاريخ خارج السنة المالية",IF(H3243="","⚠ اختر بند الموازنة",IF(I3243="مرفوض","✖ مرفوض من المدير",IF(I3243&lt;&gt;"موافق","⏳ بانتظار موافقة المدير",IF(K3243&lt;&gt;"نعم","⚠ غير مسوى مع الحسابات","✔ معتمد ومسوى")))))))))</f>
        <v/>
      </c>
      <c r="R3243">
        <f>N(R3242)+IF(A3243="عهدة",1,0)</f>
        <v/>
      </c>
      <c r="S3243">
        <f>IF(C3243="","",IF(AND(C3243&gt;=DATE(2026,9,1),C3243&lt;=DATE(2027,8,31)),(YEAR(C3243)-2026)*12+MONTH(C3243)-8,""))</f>
        <v/>
      </c>
      <c r="T3243">
        <f>IF(AND(A3243="مصروف",R3243&gt;0,I3243="موافق",S3243&lt;&gt;"",H3243&lt;&gt;""),N(G3243),0)</f>
        <v/>
      </c>
    </row>
    <row r="3244">
      <c r="A3244" s="19" t="n"/>
      <c r="B3244" s="20">
        <f>IF(A3244="","",IF(R3244=0,"⚠ أضف سطر عهدة أولًا","DMT-"&amp;TEXT(R3244,"000")))</f>
        <v/>
      </c>
      <c r="C3244" s="21" t="n"/>
      <c r="D3244" s="20">
        <f>IF(C3244="","",IF(S3244="","خارج السنة المالية",INDEX(القوائم!$D$2:$D$13,S3244)))</f>
        <v/>
      </c>
      <c r="E3244" s="22" t="n"/>
      <c r="F3244" s="23" t="n"/>
      <c r="G3244" s="23" t="n"/>
      <c r="H3244" s="22" t="n"/>
      <c r="I3244" s="19" t="n"/>
      <c r="J3244" s="21" t="n"/>
      <c r="K3244" s="19" t="n"/>
      <c r="L3244" s="19" t="n"/>
      <c r="M3244" s="21" t="n"/>
      <c r="N3244" s="22" t="n"/>
      <c r="O3244" s="24">
        <f>IF(A3244&lt;&gt;"عهدة","",SUMIFS($G$8:$G$5007,$B$8:$B$5007,B3244,$A$8:$A$5007,"مصروف",$I$8:$I$5007,"&lt;&gt;مرفوض"))</f>
        <v/>
      </c>
      <c r="P3244" s="25">
        <f>IF(A3244&lt;&gt;"عهدة","",N(F3244)-O3244)</f>
        <v/>
      </c>
      <c r="Q3244" s="26">
        <f>IF(A3244="","",IF(A3244="عهدة",IF(N(F3244)=0,"⚠ أدخل قيمة العهدة",IF(P3244&lt;0,"⛔ عجز / زيادة مصروفات "&amp;TEXT(-P3244,"#,##0"),IF(COUNTIFS($B$8:$B$5007,B3244,$A$8:$A$5007,"مصروف",$I$8:$I$5007,"&lt;&gt;مرفوض",$K$8:$K$5007,"&lt;&gt;نعم")&gt;0,"⚠ "&amp;COUNTIFS($B$8:$B$5007,B3244,$A$8:$A$5007,"مصروف",$I$8:$I$5007,"&lt;&gt;مرفوض",$K$8:$K$5007,"&lt;&gt;نعم")&amp;" مصروف غير مسوى",IF(L3244="تمت التسوية",IF(P3244=0,"✔ متوازنة وتمت التسوية","✔ تمت التسوية – متبقي "&amp;TEXT(P3244,"#,##0")),IF(P3244&gt;0,"متبقي "&amp;TEXT(P3244,"#,##0"),"✔ متوازنة"))))),IF(R3244=0,"⚠ أضف سطر عهدة أولًا",IF(OR(C3244="",N(G3244)=0),"⚠ أكمل التاريخ والقيمة",IF(S3244="","⚠ التاريخ خارج السنة المالية",IF(H3244="","⚠ اختر بند الموازنة",IF(I3244="مرفوض","✖ مرفوض من المدير",IF(I3244&lt;&gt;"موافق","⏳ بانتظار موافقة المدير",IF(K3244&lt;&gt;"نعم","⚠ غير مسوى مع الحسابات","✔ معتمد ومسوى")))))))))</f>
        <v/>
      </c>
      <c r="R3244">
        <f>N(R3243)+IF(A3244="عهدة",1,0)</f>
        <v/>
      </c>
      <c r="S3244">
        <f>IF(C3244="","",IF(AND(C3244&gt;=DATE(2026,9,1),C3244&lt;=DATE(2027,8,31)),(YEAR(C3244)-2026)*12+MONTH(C3244)-8,""))</f>
        <v/>
      </c>
      <c r="T3244">
        <f>IF(AND(A3244="مصروف",R3244&gt;0,I3244="موافق",S3244&lt;&gt;"",H3244&lt;&gt;""),N(G3244),0)</f>
        <v/>
      </c>
    </row>
    <row r="3245">
      <c r="A3245" s="19" t="n"/>
      <c r="B3245" s="20">
        <f>IF(A3245="","",IF(R3245=0,"⚠ أضف سطر عهدة أولًا","DMT-"&amp;TEXT(R3245,"000")))</f>
        <v/>
      </c>
      <c r="C3245" s="21" t="n"/>
      <c r="D3245" s="20">
        <f>IF(C3245="","",IF(S3245="","خارج السنة المالية",INDEX(القوائم!$D$2:$D$13,S3245)))</f>
        <v/>
      </c>
      <c r="E3245" s="22" t="n"/>
      <c r="F3245" s="23" t="n"/>
      <c r="G3245" s="23" t="n"/>
      <c r="H3245" s="22" t="n"/>
      <c r="I3245" s="19" t="n"/>
      <c r="J3245" s="21" t="n"/>
      <c r="K3245" s="19" t="n"/>
      <c r="L3245" s="19" t="n"/>
      <c r="M3245" s="21" t="n"/>
      <c r="N3245" s="22" t="n"/>
      <c r="O3245" s="24">
        <f>IF(A3245&lt;&gt;"عهدة","",SUMIFS($G$8:$G$5007,$B$8:$B$5007,B3245,$A$8:$A$5007,"مصروف",$I$8:$I$5007,"&lt;&gt;مرفوض"))</f>
        <v/>
      </c>
      <c r="P3245" s="25">
        <f>IF(A3245&lt;&gt;"عهدة","",N(F3245)-O3245)</f>
        <v/>
      </c>
      <c r="Q3245" s="26">
        <f>IF(A3245="","",IF(A3245="عهدة",IF(N(F3245)=0,"⚠ أدخل قيمة العهدة",IF(P3245&lt;0,"⛔ عجز / زيادة مصروفات "&amp;TEXT(-P3245,"#,##0"),IF(COUNTIFS($B$8:$B$5007,B3245,$A$8:$A$5007,"مصروف",$I$8:$I$5007,"&lt;&gt;مرفوض",$K$8:$K$5007,"&lt;&gt;نعم")&gt;0,"⚠ "&amp;COUNTIFS($B$8:$B$5007,B3245,$A$8:$A$5007,"مصروف",$I$8:$I$5007,"&lt;&gt;مرفوض",$K$8:$K$5007,"&lt;&gt;نعم")&amp;" مصروف غير مسوى",IF(L3245="تمت التسوية",IF(P3245=0,"✔ متوازنة وتمت التسوية","✔ تمت التسوية – متبقي "&amp;TEXT(P3245,"#,##0")),IF(P3245&gt;0,"متبقي "&amp;TEXT(P3245,"#,##0"),"✔ متوازنة"))))),IF(R3245=0,"⚠ أضف سطر عهدة أولًا",IF(OR(C3245="",N(G3245)=0),"⚠ أكمل التاريخ والقيمة",IF(S3245="","⚠ التاريخ خارج السنة المالية",IF(H3245="","⚠ اختر بند الموازنة",IF(I3245="مرفوض","✖ مرفوض من المدير",IF(I3245&lt;&gt;"موافق","⏳ بانتظار موافقة المدير",IF(K3245&lt;&gt;"نعم","⚠ غير مسوى مع الحسابات","✔ معتمد ومسوى")))))))))</f>
        <v/>
      </c>
      <c r="R3245">
        <f>N(R3244)+IF(A3245="عهدة",1,0)</f>
        <v/>
      </c>
      <c r="S3245">
        <f>IF(C3245="","",IF(AND(C3245&gt;=DATE(2026,9,1),C3245&lt;=DATE(2027,8,31)),(YEAR(C3245)-2026)*12+MONTH(C3245)-8,""))</f>
        <v/>
      </c>
      <c r="T3245">
        <f>IF(AND(A3245="مصروف",R3245&gt;0,I3245="موافق",S3245&lt;&gt;"",H3245&lt;&gt;""),N(G3245),0)</f>
        <v/>
      </c>
    </row>
    <row r="3246">
      <c r="A3246" s="19" t="n"/>
      <c r="B3246" s="20">
        <f>IF(A3246="","",IF(R3246=0,"⚠ أضف سطر عهدة أولًا","DMT-"&amp;TEXT(R3246,"000")))</f>
        <v/>
      </c>
      <c r="C3246" s="21" t="n"/>
      <c r="D3246" s="20">
        <f>IF(C3246="","",IF(S3246="","خارج السنة المالية",INDEX(القوائم!$D$2:$D$13,S3246)))</f>
        <v/>
      </c>
      <c r="E3246" s="22" t="n"/>
      <c r="F3246" s="23" t="n"/>
      <c r="G3246" s="23" t="n"/>
      <c r="H3246" s="22" t="n"/>
      <c r="I3246" s="19" t="n"/>
      <c r="J3246" s="21" t="n"/>
      <c r="K3246" s="19" t="n"/>
      <c r="L3246" s="19" t="n"/>
      <c r="M3246" s="21" t="n"/>
      <c r="N3246" s="22" t="n"/>
      <c r="O3246" s="24">
        <f>IF(A3246&lt;&gt;"عهدة","",SUMIFS($G$8:$G$5007,$B$8:$B$5007,B3246,$A$8:$A$5007,"مصروف",$I$8:$I$5007,"&lt;&gt;مرفوض"))</f>
        <v/>
      </c>
      <c r="P3246" s="25">
        <f>IF(A3246&lt;&gt;"عهدة","",N(F3246)-O3246)</f>
        <v/>
      </c>
      <c r="Q3246" s="26">
        <f>IF(A3246="","",IF(A3246="عهدة",IF(N(F3246)=0,"⚠ أدخل قيمة العهدة",IF(P3246&lt;0,"⛔ عجز / زيادة مصروفات "&amp;TEXT(-P3246,"#,##0"),IF(COUNTIFS($B$8:$B$5007,B3246,$A$8:$A$5007,"مصروف",$I$8:$I$5007,"&lt;&gt;مرفوض",$K$8:$K$5007,"&lt;&gt;نعم")&gt;0,"⚠ "&amp;COUNTIFS($B$8:$B$5007,B3246,$A$8:$A$5007,"مصروف",$I$8:$I$5007,"&lt;&gt;مرفوض",$K$8:$K$5007,"&lt;&gt;نعم")&amp;" مصروف غير مسوى",IF(L3246="تمت التسوية",IF(P3246=0,"✔ متوازنة وتمت التسوية","✔ تمت التسوية – متبقي "&amp;TEXT(P3246,"#,##0")),IF(P3246&gt;0,"متبقي "&amp;TEXT(P3246,"#,##0"),"✔ متوازنة"))))),IF(R3246=0,"⚠ أضف سطر عهدة أولًا",IF(OR(C3246="",N(G3246)=0),"⚠ أكمل التاريخ والقيمة",IF(S3246="","⚠ التاريخ خارج السنة المالية",IF(H3246="","⚠ اختر بند الموازنة",IF(I3246="مرفوض","✖ مرفوض من المدير",IF(I3246&lt;&gt;"موافق","⏳ بانتظار موافقة المدير",IF(K3246&lt;&gt;"نعم","⚠ غير مسوى مع الحسابات","✔ معتمد ومسوى")))))))))</f>
        <v/>
      </c>
      <c r="R3246">
        <f>N(R3245)+IF(A3246="عهدة",1,0)</f>
        <v/>
      </c>
      <c r="S3246">
        <f>IF(C3246="","",IF(AND(C3246&gt;=DATE(2026,9,1),C3246&lt;=DATE(2027,8,31)),(YEAR(C3246)-2026)*12+MONTH(C3246)-8,""))</f>
        <v/>
      </c>
      <c r="T3246">
        <f>IF(AND(A3246="مصروف",R3246&gt;0,I3246="موافق",S3246&lt;&gt;"",H3246&lt;&gt;""),N(G3246),0)</f>
        <v/>
      </c>
    </row>
    <row r="3247">
      <c r="A3247" s="19" t="n"/>
      <c r="B3247" s="20">
        <f>IF(A3247="","",IF(R3247=0,"⚠ أضف سطر عهدة أولًا","DMT-"&amp;TEXT(R3247,"000")))</f>
        <v/>
      </c>
      <c r="C3247" s="21" t="n"/>
      <c r="D3247" s="20">
        <f>IF(C3247="","",IF(S3247="","خارج السنة المالية",INDEX(القوائم!$D$2:$D$13,S3247)))</f>
        <v/>
      </c>
      <c r="E3247" s="22" t="n"/>
      <c r="F3247" s="23" t="n"/>
      <c r="G3247" s="23" t="n"/>
      <c r="H3247" s="22" t="n"/>
      <c r="I3247" s="19" t="n"/>
      <c r="J3247" s="21" t="n"/>
      <c r="K3247" s="19" t="n"/>
      <c r="L3247" s="19" t="n"/>
      <c r="M3247" s="21" t="n"/>
      <c r="N3247" s="22" t="n"/>
      <c r="O3247" s="24">
        <f>IF(A3247&lt;&gt;"عهدة","",SUMIFS($G$8:$G$5007,$B$8:$B$5007,B3247,$A$8:$A$5007,"مصروف",$I$8:$I$5007,"&lt;&gt;مرفوض"))</f>
        <v/>
      </c>
      <c r="P3247" s="25">
        <f>IF(A3247&lt;&gt;"عهدة","",N(F3247)-O3247)</f>
        <v/>
      </c>
      <c r="Q3247" s="26">
        <f>IF(A3247="","",IF(A3247="عهدة",IF(N(F3247)=0,"⚠ أدخل قيمة العهدة",IF(P3247&lt;0,"⛔ عجز / زيادة مصروفات "&amp;TEXT(-P3247,"#,##0"),IF(COUNTIFS($B$8:$B$5007,B3247,$A$8:$A$5007,"مصروف",$I$8:$I$5007,"&lt;&gt;مرفوض",$K$8:$K$5007,"&lt;&gt;نعم")&gt;0,"⚠ "&amp;COUNTIFS($B$8:$B$5007,B3247,$A$8:$A$5007,"مصروف",$I$8:$I$5007,"&lt;&gt;مرفوض",$K$8:$K$5007,"&lt;&gt;نعم")&amp;" مصروف غير مسوى",IF(L3247="تمت التسوية",IF(P3247=0,"✔ متوازنة وتمت التسوية","✔ تمت التسوية – متبقي "&amp;TEXT(P3247,"#,##0")),IF(P3247&gt;0,"متبقي "&amp;TEXT(P3247,"#,##0"),"✔ متوازنة"))))),IF(R3247=0,"⚠ أضف سطر عهدة أولًا",IF(OR(C3247="",N(G3247)=0),"⚠ أكمل التاريخ والقيمة",IF(S3247="","⚠ التاريخ خارج السنة المالية",IF(H3247="","⚠ اختر بند الموازنة",IF(I3247="مرفوض","✖ مرفوض من المدير",IF(I3247&lt;&gt;"موافق","⏳ بانتظار موافقة المدير",IF(K3247&lt;&gt;"نعم","⚠ غير مسوى مع الحسابات","✔ معتمد ومسوى")))))))))</f>
        <v/>
      </c>
      <c r="R3247">
        <f>N(R3246)+IF(A3247="عهدة",1,0)</f>
        <v/>
      </c>
      <c r="S3247">
        <f>IF(C3247="","",IF(AND(C3247&gt;=DATE(2026,9,1),C3247&lt;=DATE(2027,8,31)),(YEAR(C3247)-2026)*12+MONTH(C3247)-8,""))</f>
        <v/>
      </c>
      <c r="T3247">
        <f>IF(AND(A3247="مصروف",R3247&gt;0,I3247="موافق",S3247&lt;&gt;"",H3247&lt;&gt;""),N(G3247),0)</f>
        <v/>
      </c>
    </row>
    <row r="3248">
      <c r="A3248" s="19" t="n"/>
      <c r="B3248" s="20">
        <f>IF(A3248="","",IF(R3248=0,"⚠ أضف سطر عهدة أولًا","DMT-"&amp;TEXT(R3248,"000")))</f>
        <v/>
      </c>
      <c r="C3248" s="21" t="n"/>
      <c r="D3248" s="20">
        <f>IF(C3248="","",IF(S3248="","خارج السنة المالية",INDEX(القوائم!$D$2:$D$13,S3248)))</f>
        <v/>
      </c>
      <c r="E3248" s="22" t="n"/>
      <c r="F3248" s="23" t="n"/>
      <c r="G3248" s="23" t="n"/>
      <c r="H3248" s="22" t="n"/>
      <c r="I3248" s="19" t="n"/>
      <c r="J3248" s="21" t="n"/>
      <c r="K3248" s="19" t="n"/>
      <c r="L3248" s="19" t="n"/>
      <c r="M3248" s="21" t="n"/>
      <c r="N3248" s="22" t="n"/>
      <c r="O3248" s="24">
        <f>IF(A3248&lt;&gt;"عهدة","",SUMIFS($G$8:$G$5007,$B$8:$B$5007,B3248,$A$8:$A$5007,"مصروف",$I$8:$I$5007,"&lt;&gt;مرفوض"))</f>
        <v/>
      </c>
      <c r="P3248" s="25">
        <f>IF(A3248&lt;&gt;"عهدة","",N(F3248)-O3248)</f>
        <v/>
      </c>
      <c r="Q3248" s="26">
        <f>IF(A3248="","",IF(A3248="عهدة",IF(N(F3248)=0,"⚠ أدخل قيمة العهدة",IF(P3248&lt;0,"⛔ عجز / زيادة مصروفات "&amp;TEXT(-P3248,"#,##0"),IF(COUNTIFS($B$8:$B$5007,B3248,$A$8:$A$5007,"مصروف",$I$8:$I$5007,"&lt;&gt;مرفوض",$K$8:$K$5007,"&lt;&gt;نعم")&gt;0,"⚠ "&amp;COUNTIFS($B$8:$B$5007,B3248,$A$8:$A$5007,"مصروف",$I$8:$I$5007,"&lt;&gt;مرفوض",$K$8:$K$5007,"&lt;&gt;نعم")&amp;" مصروف غير مسوى",IF(L3248="تمت التسوية",IF(P3248=0,"✔ متوازنة وتمت التسوية","✔ تمت التسوية – متبقي "&amp;TEXT(P3248,"#,##0")),IF(P3248&gt;0,"متبقي "&amp;TEXT(P3248,"#,##0"),"✔ متوازنة"))))),IF(R3248=0,"⚠ أضف سطر عهدة أولًا",IF(OR(C3248="",N(G3248)=0),"⚠ أكمل التاريخ والقيمة",IF(S3248="","⚠ التاريخ خارج السنة المالية",IF(H3248="","⚠ اختر بند الموازنة",IF(I3248="مرفوض","✖ مرفوض من المدير",IF(I3248&lt;&gt;"موافق","⏳ بانتظار موافقة المدير",IF(K3248&lt;&gt;"نعم","⚠ غير مسوى مع الحسابات","✔ معتمد ومسوى")))))))))</f>
        <v/>
      </c>
      <c r="R3248">
        <f>N(R3247)+IF(A3248="عهدة",1,0)</f>
        <v/>
      </c>
      <c r="S3248">
        <f>IF(C3248="","",IF(AND(C3248&gt;=DATE(2026,9,1),C3248&lt;=DATE(2027,8,31)),(YEAR(C3248)-2026)*12+MONTH(C3248)-8,""))</f>
        <v/>
      </c>
      <c r="T3248">
        <f>IF(AND(A3248="مصروف",R3248&gt;0,I3248="موافق",S3248&lt;&gt;"",H3248&lt;&gt;""),N(G3248),0)</f>
        <v/>
      </c>
    </row>
    <row r="3249">
      <c r="A3249" s="19" t="n"/>
      <c r="B3249" s="20">
        <f>IF(A3249="","",IF(R3249=0,"⚠ أضف سطر عهدة أولًا","DMT-"&amp;TEXT(R3249,"000")))</f>
        <v/>
      </c>
      <c r="C3249" s="21" t="n"/>
      <c r="D3249" s="20">
        <f>IF(C3249="","",IF(S3249="","خارج السنة المالية",INDEX(القوائم!$D$2:$D$13,S3249)))</f>
        <v/>
      </c>
      <c r="E3249" s="22" t="n"/>
      <c r="F3249" s="23" t="n"/>
      <c r="G3249" s="23" t="n"/>
      <c r="H3249" s="22" t="n"/>
      <c r="I3249" s="19" t="n"/>
      <c r="J3249" s="21" t="n"/>
      <c r="K3249" s="19" t="n"/>
      <c r="L3249" s="19" t="n"/>
      <c r="M3249" s="21" t="n"/>
      <c r="N3249" s="22" t="n"/>
      <c r="O3249" s="24">
        <f>IF(A3249&lt;&gt;"عهدة","",SUMIFS($G$8:$G$5007,$B$8:$B$5007,B3249,$A$8:$A$5007,"مصروف",$I$8:$I$5007,"&lt;&gt;مرفوض"))</f>
        <v/>
      </c>
      <c r="P3249" s="25">
        <f>IF(A3249&lt;&gt;"عهدة","",N(F3249)-O3249)</f>
        <v/>
      </c>
      <c r="Q3249" s="26">
        <f>IF(A3249="","",IF(A3249="عهدة",IF(N(F3249)=0,"⚠ أدخل قيمة العهدة",IF(P3249&lt;0,"⛔ عجز / زيادة مصروفات "&amp;TEXT(-P3249,"#,##0"),IF(COUNTIFS($B$8:$B$5007,B3249,$A$8:$A$5007,"مصروف",$I$8:$I$5007,"&lt;&gt;مرفوض",$K$8:$K$5007,"&lt;&gt;نعم")&gt;0,"⚠ "&amp;COUNTIFS($B$8:$B$5007,B3249,$A$8:$A$5007,"مصروف",$I$8:$I$5007,"&lt;&gt;مرفوض",$K$8:$K$5007,"&lt;&gt;نعم")&amp;" مصروف غير مسوى",IF(L3249="تمت التسوية",IF(P3249=0,"✔ متوازنة وتمت التسوية","✔ تمت التسوية – متبقي "&amp;TEXT(P3249,"#,##0")),IF(P3249&gt;0,"متبقي "&amp;TEXT(P3249,"#,##0"),"✔ متوازنة"))))),IF(R3249=0,"⚠ أضف سطر عهدة أولًا",IF(OR(C3249="",N(G3249)=0),"⚠ أكمل التاريخ والقيمة",IF(S3249="","⚠ التاريخ خارج السنة المالية",IF(H3249="","⚠ اختر بند الموازنة",IF(I3249="مرفوض","✖ مرفوض من المدير",IF(I3249&lt;&gt;"موافق","⏳ بانتظار موافقة المدير",IF(K3249&lt;&gt;"نعم","⚠ غير مسوى مع الحسابات","✔ معتمد ومسوى")))))))))</f>
        <v/>
      </c>
      <c r="R3249">
        <f>N(R3248)+IF(A3249="عهدة",1,0)</f>
        <v/>
      </c>
      <c r="S3249">
        <f>IF(C3249="","",IF(AND(C3249&gt;=DATE(2026,9,1),C3249&lt;=DATE(2027,8,31)),(YEAR(C3249)-2026)*12+MONTH(C3249)-8,""))</f>
        <v/>
      </c>
      <c r="T3249">
        <f>IF(AND(A3249="مصروف",R3249&gt;0,I3249="موافق",S3249&lt;&gt;"",H3249&lt;&gt;""),N(G3249),0)</f>
        <v/>
      </c>
    </row>
    <row r="3250">
      <c r="A3250" s="19" t="n"/>
      <c r="B3250" s="20">
        <f>IF(A3250="","",IF(R3250=0,"⚠ أضف سطر عهدة أولًا","DMT-"&amp;TEXT(R3250,"000")))</f>
        <v/>
      </c>
      <c r="C3250" s="21" t="n"/>
      <c r="D3250" s="20">
        <f>IF(C3250="","",IF(S3250="","خارج السنة المالية",INDEX(القوائم!$D$2:$D$13,S3250)))</f>
        <v/>
      </c>
      <c r="E3250" s="22" t="n"/>
      <c r="F3250" s="23" t="n"/>
      <c r="G3250" s="23" t="n"/>
      <c r="H3250" s="22" t="n"/>
      <c r="I3250" s="19" t="n"/>
      <c r="J3250" s="21" t="n"/>
      <c r="K3250" s="19" t="n"/>
      <c r="L3250" s="19" t="n"/>
      <c r="M3250" s="21" t="n"/>
      <c r="N3250" s="22" t="n"/>
      <c r="O3250" s="24">
        <f>IF(A3250&lt;&gt;"عهدة","",SUMIFS($G$8:$G$5007,$B$8:$B$5007,B3250,$A$8:$A$5007,"مصروف",$I$8:$I$5007,"&lt;&gt;مرفوض"))</f>
        <v/>
      </c>
      <c r="P3250" s="25">
        <f>IF(A3250&lt;&gt;"عهدة","",N(F3250)-O3250)</f>
        <v/>
      </c>
      <c r="Q3250" s="26">
        <f>IF(A3250="","",IF(A3250="عهدة",IF(N(F3250)=0,"⚠ أدخل قيمة العهدة",IF(P3250&lt;0,"⛔ عجز / زيادة مصروفات "&amp;TEXT(-P3250,"#,##0"),IF(COUNTIFS($B$8:$B$5007,B3250,$A$8:$A$5007,"مصروف",$I$8:$I$5007,"&lt;&gt;مرفوض",$K$8:$K$5007,"&lt;&gt;نعم")&gt;0,"⚠ "&amp;COUNTIFS($B$8:$B$5007,B3250,$A$8:$A$5007,"مصروف",$I$8:$I$5007,"&lt;&gt;مرفوض",$K$8:$K$5007,"&lt;&gt;نعم")&amp;" مصروف غير مسوى",IF(L3250="تمت التسوية",IF(P3250=0,"✔ متوازنة وتمت التسوية","✔ تمت التسوية – متبقي "&amp;TEXT(P3250,"#,##0")),IF(P3250&gt;0,"متبقي "&amp;TEXT(P3250,"#,##0"),"✔ متوازنة"))))),IF(R3250=0,"⚠ أضف سطر عهدة أولًا",IF(OR(C3250="",N(G3250)=0),"⚠ أكمل التاريخ والقيمة",IF(S3250="","⚠ التاريخ خارج السنة المالية",IF(H3250="","⚠ اختر بند الموازنة",IF(I3250="مرفوض","✖ مرفوض من المدير",IF(I3250&lt;&gt;"موافق","⏳ بانتظار موافقة المدير",IF(K3250&lt;&gt;"نعم","⚠ غير مسوى مع الحسابات","✔ معتمد ومسوى")))))))))</f>
        <v/>
      </c>
      <c r="R3250">
        <f>N(R3249)+IF(A3250="عهدة",1,0)</f>
        <v/>
      </c>
      <c r="S3250">
        <f>IF(C3250="","",IF(AND(C3250&gt;=DATE(2026,9,1),C3250&lt;=DATE(2027,8,31)),(YEAR(C3250)-2026)*12+MONTH(C3250)-8,""))</f>
        <v/>
      </c>
      <c r="T3250">
        <f>IF(AND(A3250="مصروف",R3250&gt;0,I3250="موافق",S3250&lt;&gt;"",H3250&lt;&gt;""),N(G3250),0)</f>
        <v/>
      </c>
    </row>
    <row r="3251">
      <c r="A3251" s="19" t="n"/>
      <c r="B3251" s="20">
        <f>IF(A3251="","",IF(R3251=0,"⚠ أضف سطر عهدة أولًا","DMT-"&amp;TEXT(R3251,"000")))</f>
        <v/>
      </c>
      <c r="C3251" s="21" t="n"/>
      <c r="D3251" s="20">
        <f>IF(C3251="","",IF(S3251="","خارج السنة المالية",INDEX(القوائم!$D$2:$D$13,S3251)))</f>
        <v/>
      </c>
      <c r="E3251" s="22" t="n"/>
      <c r="F3251" s="23" t="n"/>
      <c r="G3251" s="23" t="n"/>
      <c r="H3251" s="22" t="n"/>
      <c r="I3251" s="19" t="n"/>
      <c r="J3251" s="21" t="n"/>
      <c r="K3251" s="19" t="n"/>
      <c r="L3251" s="19" t="n"/>
      <c r="M3251" s="21" t="n"/>
      <c r="N3251" s="22" t="n"/>
      <c r="O3251" s="24">
        <f>IF(A3251&lt;&gt;"عهدة","",SUMIFS($G$8:$G$5007,$B$8:$B$5007,B3251,$A$8:$A$5007,"مصروف",$I$8:$I$5007,"&lt;&gt;مرفوض"))</f>
        <v/>
      </c>
      <c r="P3251" s="25">
        <f>IF(A3251&lt;&gt;"عهدة","",N(F3251)-O3251)</f>
        <v/>
      </c>
      <c r="Q3251" s="26">
        <f>IF(A3251="","",IF(A3251="عهدة",IF(N(F3251)=0,"⚠ أدخل قيمة العهدة",IF(P3251&lt;0,"⛔ عجز / زيادة مصروفات "&amp;TEXT(-P3251,"#,##0"),IF(COUNTIFS($B$8:$B$5007,B3251,$A$8:$A$5007,"مصروف",$I$8:$I$5007,"&lt;&gt;مرفوض",$K$8:$K$5007,"&lt;&gt;نعم")&gt;0,"⚠ "&amp;COUNTIFS($B$8:$B$5007,B3251,$A$8:$A$5007,"مصروف",$I$8:$I$5007,"&lt;&gt;مرفوض",$K$8:$K$5007,"&lt;&gt;نعم")&amp;" مصروف غير مسوى",IF(L3251="تمت التسوية",IF(P3251=0,"✔ متوازنة وتمت التسوية","✔ تمت التسوية – متبقي "&amp;TEXT(P3251,"#,##0")),IF(P3251&gt;0,"متبقي "&amp;TEXT(P3251,"#,##0"),"✔ متوازنة"))))),IF(R3251=0,"⚠ أضف سطر عهدة أولًا",IF(OR(C3251="",N(G3251)=0),"⚠ أكمل التاريخ والقيمة",IF(S3251="","⚠ التاريخ خارج السنة المالية",IF(H3251="","⚠ اختر بند الموازنة",IF(I3251="مرفوض","✖ مرفوض من المدير",IF(I3251&lt;&gt;"موافق","⏳ بانتظار موافقة المدير",IF(K3251&lt;&gt;"نعم","⚠ غير مسوى مع الحسابات","✔ معتمد ومسوى")))))))))</f>
        <v/>
      </c>
      <c r="R3251">
        <f>N(R3250)+IF(A3251="عهدة",1,0)</f>
        <v/>
      </c>
      <c r="S3251">
        <f>IF(C3251="","",IF(AND(C3251&gt;=DATE(2026,9,1),C3251&lt;=DATE(2027,8,31)),(YEAR(C3251)-2026)*12+MONTH(C3251)-8,""))</f>
        <v/>
      </c>
      <c r="T3251">
        <f>IF(AND(A3251="مصروف",R3251&gt;0,I3251="موافق",S3251&lt;&gt;"",H3251&lt;&gt;""),N(G3251),0)</f>
        <v/>
      </c>
    </row>
    <row r="3252">
      <c r="A3252" s="19" t="n"/>
      <c r="B3252" s="20">
        <f>IF(A3252="","",IF(R3252=0,"⚠ أضف سطر عهدة أولًا","DMT-"&amp;TEXT(R3252,"000")))</f>
        <v/>
      </c>
      <c r="C3252" s="21" t="n"/>
      <c r="D3252" s="20">
        <f>IF(C3252="","",IF(S3252="","خارج السنة المالية",INDEX(القوائم!$D$2:$D$13,S3252)))</f>
        <v/>
      </c>
      <c r="E3252" s="22" t="n"/>
      <c r="F3252" s="23" t="n"/>
      <c r="G3252" s="23" t="n"/>
      <c r="H3252" s="22" t="n"/>
      <c r="I3252" s="19" t="n"/>
      <c r="J3252" s="21" t="n"/>
      <c r="K3252" s="19" t="n"/>
      <c r="L3252" s="19" t="n"/>
      <c r="M3252" s="21" t="n"/>
      <c r="N3252" s="22" t="n"/>
      <c r="O3252" s="24">
        <f>IF(A3252&lt;&gt;"عهدة","",SUMIFS($G$8:$G$5007,$B$8:$B$5007,B3252,$A$8:$A$5007,"مصروف",$I$8:$I$5007,"&lt;&gt;مرفوض"))</f>
        <v/>
      </c>
      <c r="P3252" s="25">
        <f>IF(A3252&lt;&gt;"عهدة","",N(F3252)-O3252)</f>
        <v/>
      </c>
      <c r="Q3252" s="26">
        <f>IF(A3252="","",IF(A3252="عهدة",IF(N(F3252)=0,"⚠ أدخل قيمة العهدة",IF(P3252&lt;0,"⛔ عجز / زيادة مصروفات "&amp;TEXT(-P3252,"#,##0"),IF(COUNTIFS($B$8:$B$5007,B3252,$A$8:$A$5007,"مصروف",$I$8:$I$5007,"&lt;&gt;مرفوض",$K$8:$K$5007,"&lt;&gt;نعم")&gt;0,"⚠ "&amp;COUNTIFS($B$8:$B$5007,B3252,$A$8:$A$5007,"مصروف",$I$8:$I$5007,"&lt;&gt;مرفوض",$K$8:$K$5007,"&lt;&gt;نعم")&amp;" مصروف غير مسوى",IF(L3252="تمت التسوية",IF(P3252=0,"✔ متوازنة وتمت التسوية","✔ تمت التسوية – متبقي "&amp;TEXT(P3252,"#,##0")),IF(P3252&gt;0,"متبقي "&amp;TEXT(P3252,"#,##0"),"✔ متوازنة"))))),IF(R3252=0,"⚠ أضف سطر عهدة أولًا",IF(OR(C3252="",N(G3252)=0),"⚠ أكمل التاريخ والقيمة",IF(S3252="","⚠ التاريخ خارج السنة المالية",IF(H3252="","⚠ اختر بند الموازنة",IF(I3252="مرفوض","✖ مرفوض من المدير",IF(I3252&lt;&gt;"موافق","⏳ بانتظار موافقة المدير",IF(K3252&lt;&gt;"نعم","⚠ غير مسوى مع الحسابات","✔ معتمد ومسوى")))))))))</f>
        <v/>
      </c>
      <c r="R3252">
        <f>N(R3251)+IF(A3252="عهدة",1,0)</f>
        <v/>
      </c>
      <c r="S3252">
        <f>IF(C3252="","",IF(AND(C3252&gt;=DATE(2026,9,1),C3252&lt;=DATE(2027,8,31)),(YEAR(C3252)-2026)*12+MONTH(C3252)-8,""))</f>
        <v/>
      </c>
      <c r="T3252">
        <f>IF(AND(A3252="مصروف",R3252&gt;0,I3252="موافق",S3252&lt;&gt;"",H3252&lt;&gt;""),N(G3252),0)</f>
        <v/>
      </c>
    </row>
    <row r="3253">
      <c r="A3253" s="19" t="n"/>
      <c r="B3253" s="20">
        <f>IF(A3253="","",IF(R3253=0,"⚠ أضف سطر عهدة أولًا","DMT-"&amp;TEXT(R3253,"000")))</f>
        <v/>
      </c>
      <c r="C3253" s="21" t="n"/>
      <c r="D3253" s="20">
        <f>IF(C3253="","",IF(S3253="","خارج السنة المالية",INDEX(القوائم!$D$2:$D$13,S3253)))</f>
        <v/>
      </c>
      <c r="E3253" s="22" t="n"/>
      <c r="F3253" s="23" t="n"/>
      <c r="G3253" s="23" t="n"/>
      <c r="H3253" s="22" t="n"/>
      <c r="I3253" s="19" t="n"/>
      <c r="J3253" s="21" t="n"/>
      <c r="K3253" s="19" t="n"/>
      <c r="L3253" s="19" t="n"/>
      <c r="M3253" s="21" t="n"/>
      <c r="N3253" s="22" t="n"/>
      <c r="O3253" s="24">
        <f>IF(A3253&lt;&gt;"عهدة","",SUMIFS($G$8:$G$5007,$B$8:$B$5007,B3253,$A$8:$A$5007,"مصروف",$I$8:$I$5007,"&lt;&gt;مرفوض"))</f>
        <v/>
      </c>
      <c r="P3253" s="25">
        <f>IF(A3253&lt;&gt;"عهدة","",N(F3253)-O3253)</f>
        <v/>
      </c>
      <c r="Q3253" s="26">
        <f>IF(A3253="","",IF(A3253="عهدة",IF(N(F3253)=0,"⚠ أدخل قيمة العهدة",IF(P3253&lt;0,"⛔ عجز / زيادة مصروفات "&amp;TEXT(-P3253,"#,##0"),IF(COUNTIFS($B$8:$B$5007,B3253,$A$8:$A$5007,"مصروف",$I$8:$I$5007,"&lt;&gt;مرفوض",$K$8:$K$5007,"&lt;&gt;نعم")&gt;0,"⚠ "&amp;COUNTIFS($B$8:$B$5007,B3253,$A$8:$A$5007,"مصروف",$I$8:$I$5007,"&lt;&gt;مرفوض",$K$8:$K$5007,"&lt;&gt;نعم")&amp;" مصروف غير مسوى",IF(L3253="تمت التسوية",IF(P3253=0,"✔ متوازنة وتمت التسوية","✔ تمت التسوية – متبقي "&amp;TEXT(P3253,"#,##0")),IF(P3253&gt;0,"متبقي "&amp;TEXT(P3253,"#,##0"),"✔ متوازنة"))))),IF(R3253=0,"⚠ أضف سطر عهدة أولًا",IF(OR(C3253="",N(G3253)=0),"⚠ أكمل التاريخ والقيمة",IF(S3253="","⚠ التاريخ خارج السنة المالية",IF(H3253="","⚠ اختر بند الموازنة",IF(I3253="مرفوض","✖ مرفوض من المدير",IF(I3253&lt;&gt;"موافق","⏳ بانتظار موافقة المدير",IF(K3253&lt;&gt;"نعم","⚠ غير مسوى مع الحسابات","✔ معتمد ومسوى")))))))))</f>
        <v/>
      </c>
      <c r="R3253">
        <f>N(R3252)+IF(A3253="عهدة",1,0)</f>
        <v/>
      </c>
      <c r="S3253">
        <f>IF(C3253="","",IF(AND(C3253&gt;=DATE(2026,9,1),C3253&lt;=DATE(2027,8,31)),(YEAR(C3253)-2026)*12+MONTH(C3253)-8,""))</f>
        <v/>
      </c>
      <c r="T3253">
        <f>IF(AND(A3253="مصروف",R3253&gt;0,I3253="موافق",S3253&lt;&gt;"",H3253&lt;&gt;""),N(G3253),0)</f>
        <v/>
      </c>
    </row>
    <row r="3254">
      <c r="A3254" s="19" t="n"/>
      <c r="B3254" s="20">
        <f>IF(A3254="","",IF(R3254=0,"⚠ أضف سطر عهدة أولًا","DMT-"&amp;TEXT(R3254,"000")))</f>
        <v/>
      </c>
      <c r="C3254" s="21" t="n"/>
      <c r="D3254" s="20">
        <f>IF(C3254="","",IF(S3254="","خارج السنة المالية",INDEX(القوائم!$D$2:$D$13,S3254)))</f>
        <v/>
      </c>
      <c r="E3254" s="22" t="n"/>
      <c r="F3254" s="23" t="n"/>
      <c r="G3254" s="23" t="n"/>
      <c r="H3254" s="22" t="n"/>
      <c r="I3254" s="19" t="n"/>
      <c r="J3254" s="21" t="n"/>
      <c r="K3254" s="19" t="n"/>
      <c r="L3254" s="19" t="n"/>
      <c r="M3254" s="21" t="n"/>
      <c r="N3254" s="22" t="n"/>
      <c r="O3254" s="24">
        <f>IF(A3254&lt;&gt;"عهدة","",SUMIFS($G$8:$G$5007,$B$8:$B$5007,B3254,$A$8:$A$5007,"مصروف",$I$8:$I$5007,"&lt;&gt;مرفوض"))</f>
        <v/>
      </c>
      <c r="P3254" s="25">
        <f>IF(A3254&lt;&gt;"عهدة","",N(F3254)-O3254)</f>
        <v/>
      </c>
      <c r="Q3254" s="26">
        <f>IF(A3254="","",IF(A3254="عهدة",IF(N(F3254)=0,"⚠ أدخل قيمة العهدة",IF(P3254&lt;0,"⛔ عجز / زيادة مصروفات "&amp;TEXT(-P3254,"#,##0"),IF(COUNTIFS($B$8:$B$5007,B3254,$A$8:$A$5007,"مصروف",$I$8:$I$5007,"&lt;&gt;مرفوض",$K$8:$K$5007,"&lt;&gt;نعم")&gt;0,"⚠ "&amp;COUNTIFS($B$8:$B$5007,B3254,$A$8:$A$5007,"مصروف",$I$8:$I$5007,"&lt;&gt;مرفوض",$K$8:$K$5007,"&lt;&gt;نعم")&amp;" مصروف غير مسوى",IF(L3254="تمت التسوية",IF(P3254=0,"✔ متوازنة وتمت التسوية","✔ تمت التسوية – متبقي "&amp;TEXT(P3254,"#,##0")),IF(P3254&gt;0,"متبقي "&amp;TEXT(P3254,"#,##0"),"✔ متوازنة"))))),IF(R3254=0,"⚠ أضف سطر عهدة أولًا",IF(OR(C3254="",N(G3254)=0),"⚠ أكمل التاريخ والقيمة",IF(S3254="","⚠ التاريخ خارج السنة المالية",IF(H3254="","⚠ اختر بند الموازنة",IF(I3254="مرفوض","✖ مرفوض من المدير",IF(I3254&lt;&gt;"موافق","⏳ بانتظار موافقة المدير",IF(K3254&lt;&gt;"نعم","⚠ غير مسوى مع الحسابات","✔ معتمد ومسوى")))))))))</f>
        <v/>
      </c>
      <c r="R3254">
        <f>N(R3253)+IF(A3254="عهدة",1,0)</f>
        <v/>
      </c>
      <c r="S3254">
        <f>IF(C3254="","",IF(AND(C3254&gt;=DATE(2026,9,1),C3254&lt;=DATE(2027,8,31)),(YEAR(C3254)-2026)*12+MONTH(C3254)-8,""))</f>
        <v/>
      </c>
      <c r="T3254">
        <f>IF(AND(A3254="مصروف",R3254&gt;0,I3254="موافق",S3254&lt;&gt;"",H3254&lt;&gt;""),N(G3254),0)</f>
        <v/>
      </c>
    </row>
    <row r="3255">
      <c r="A3255" s="19" t="n"/>
      <c r="B3255" s="20">
        <f>IF(A3255="","",IF(R3255=0,"⚠ أضف سطر عهدة أولًا","DMT-"&amp;TEXT(R3255,"000")))</f>
        <v/>
      </c>
      <c r="C3255" s="21" t="n"/>
      <c r="D3255" s="20">
        <f>IF(C3255="","",IF(S3255="","خارج السنة المالية",INDEX(القوائم!$D$2:$D$13,S3255)))</f>
        <v/>
      </c>
      <c r="E3255" s="22" t="n"/>
      <c r="F3255" s="23" t="n"/>
      <c r="G3255" s="23" t="n"/>
      <c r="H3255" s="22" t="n"/>
      <c r="I3255" s="19" t="n"/>
      <c r="J3255" s="21" t="n"/>
      <c r="K3255" s="19" t="n"/>
      <c r="L3255" s="19" t="n"/>
      <c r="M3255" s="21" t="n"/>
      <c r="N3255" s="22" t="n"/>
      <c r="O3255" s="24">
        <f>IF(A3255&lt;&gt;"عهدة","",SUMIFS($G$8:$G$5007,$B$8:$B$5007,B3255,$A$8:$A$5007,"مصروف",$I$8:$I$5007,"&lt;&gt;مرفوض"))</f>
        <v/>
      </c>
      <c r="P3255" s="25">
        <f>IF(A3255&lt;&gt;"عهدة","",N(F3255)-O3255)</f>
        <v/>
      </c>
      <c r="Q3255" s="26">
        <f>IF(A3255="","",IF(A3255="عهدة",IF(N(F3255)=0,"⚠ أدخل قيمة العهدة",IF(P3255&lt;0,"⛔ عجز / زيادة مصروفات "&amp;TEXT(-P3255,"#,##0"),IF(COUNTIFS($B$8:$B$5007,B3255,$A$8:$A$5007,"مصروف",$I$8:$I$5007,"&lt;&gt;مرفوض",$K$8:$K$5007,"&lt;&gt;نعم")&gt;0,"⚠ "&amp;COUNTIFS($B$8:$B$5007,B3255,$A$8:$A$5007,"مصروف",$I$8:$I$5007,"&lt;&gt;مرفوض",$K$8:$K$5007,"&lt;&gt;نعم")&amp;" مصروف غير مسوى",IF(L3255="تمت التسوية",IF(P3255=0,"✔ متوازنة وتمت التسوية","✔ تمت التسوية – متبقي "&amp;TEXT(P3255,"#,##0")),IF(P3255&gt;0,"متبقي "&amp;TEXT(P3255,"#,##0"),"✔ متوازنة"))))),IF(R3255=0,"⚠ أضف سطر عهدة أولًا",IF(OR(C3255="",N(G3255)=0),"⚠ أكمل التاريخ والقيمة",IF(S3255="","⚠ التاريخ خارج السنة المالية",IF(H3255="","⚠ اختر بند الموازنة",IF(I3255="مرفوض","✖ مرفوض من المدير",IF(I3255&lt;&gt;"موافق","⏳ بانتظار موافقة المدير",IF(K3255&lt;&gt;"نعم","⚠ غير مسوى مع الحسابات","✔ معتمد ومسوى")))))))))</f>
        <v/>
      </c>
      <c r="R3255">
        <f>N(R3254)+IF(A3255="عهدة",1,0)</f>
        <v/>
      </c>
      <c r="S3255">
        <f>IF(C3255="","",IF(AND(C3255&gt;=DATE(2026,9,1),C3255&lt;=DATE(2027,8,31)),(YEAR(C3255)-2026)*12+MONTH(C3255)-8,""))</f>
        <v/>
      </c>
      <c r="T3255">
        <f>IF(AND(A3255="مصروف",R3255&gt;0,I3255="موافق",S3255&lt;&gt;"",H3255&lt;&gt;""),N(G3255),0)</f>
        <v/>
      </c>
    </row>
    <row r="3256">
      <c r="A3256" s="19" t="n"/>
      <c r="B3256" s="20">
        <f>IF(A3256="","",IF(R3256=0,"⚠ أضف سطر عهدة أولًا","DMT-"&amp;TEXT(R3256,"000")))</f>
        <v/>
      </c>
      <c r="C3256" s="21" t="n"/>
      <c r="D3256" s="20">
        <f>IF(C3256="","",IF(S3256="","خارج السنة المالية",INDEX(القوائم!$D$2:$D$13,S3256)))</f>
        <v/>
      </c>
      <c r="E3256" s="22" t="n"/>
      <c r="F3256" s="23" t="n"/>
      <c r="G3256" s="23" t="n"/>
      <c r="H3256" s="22" t="n"/>
      <c r="I3256" s="19" t="n"/>
      <c r="J3256" s="21" t="n"/>
      <c r="K3256" s="19" t="n"/>
      <c r="L3256" s="19" t="n"/>
      <c r="M3256" s="21" t="n"/>
      <c r="N3256" s="22" t="n"/>
      <c r="O3256" s="24">
        <f>IF(A3256&lt;&gt;"عهدة","",SUMIFS($G$8:$G$5007,$B$8:$B$5007,B3256,$A$8:$A$5007,"مصروف",$I$8:$I$5007,"&lt;&gt;مرفوض"))</f>
        <v/>
      </c>
      <c r="P3256" s="25">
        <f>IF(A3256&lt;&gt;"عهدة","",N(F3256)-O3256)</f>
        <v/>
      </c>
      <c r="Q3256" s="26">
        <f>IF(A3256="","",IF(A3256="عهدة",IF(N(F3256)=0,"⚠ أدخل قيمة العهدة",IF(P3256&lt;0,"⛔ عجز / زيادة مصروفات "&amp;TEXT(-P3256,"#,##0"),IF(COUNTIFS($B$8:$B$5007,B3256,$A$8:$A$5007,"مصروف",$I$8:$I$5007,"&lt;&gt;مرفوض",$K$8:$K$5007,"&lt;&gt;نعم")&gt;0,"⚠ "&amp;COUNTIFS($B$8:$B$5007,B3256,$A$8:$A$5007,"مصروف",$I$8:$I$5007,"&lt;&gt;مرفوض",$K$8:$K$5007,"&lt;&gt;نعم")&amp;" مصروف غير مسوى",IF(L3256="تمت التسوية",IF(P3256=0,"✔ متوازنة وتمت التسوية","✔ تمت التسوية – متبقي "&amp;TEXT(P3256,"#,##0")),IF(P3256&gt;0,"متبقي "&amp;TEXT(P3256,"#,##0"),"✔ متوازنة"))))),IF(R3256=0,"⚠ أضف سطر عهدة أولًا",IF(OR(C3256="",N(G3256)=0),"⚠ أكمل التاريخ والقيمة",IF(S3256="","⚠ التاريخ خارج السنة المالية",IF(H3256="","⚠ اختر بند الموازنة",IF(I3256="مرفوض","✖ مرفوض من المدير",IF(I3256&lt;&gt;"موافق","⏳ بانتظار موافقة المدير",IF(K3256&lt;&gt;"نعم","⚠ غير مسوى مع الحسابات","✔ معتمد ومسوى")))))))))</f>
        <v/>
      </c>
      <c r="R3256">
        <f>N(R3255)+IF(A3256="عهدة",1,0)</f>
        <v/>
      </c>
      <c r="S3256">
        <f>IF(C3256="","",IF(AND(C3256&gt;=DATE(2026,9,1),C3256&lt;=DATE(2027,8,31)),(YEAR(C3256)-2026)*12+MONTH(C3256)-8,""))</f>
        <v/>
      </c>
      <c r="T3256">
        <f>IF(AND(A3256="مصروف",R3256&gt;0,I3256="موافق",S3256&lt;&gt;"",H3256&lt;&gt;""),N(G3256),0)</f>
        <v/>
      </c>
    </row>
    <row r="3257">
      <c r="A3257" s="19" t="n"/>
      <c r="B3257" s="20">
        <f>IF(A3257="","",IF(R3257=0,"⚠ أضف سطر عهدة أولًا","DMT-"&amp;TEXT(R3257,"000")))</f>
        <v/>
      </c>
      <c r="C3257" s="21" t="n"/>
      <c r="D3257" s="20">
        <f>IF(C3257="","",IF(S3257="","خارج السنة المالية",INDEX(القوائم!$D$2:$D$13,S3257)))</f>
        <v/>
      </c>
      <c r="E3257" s="22" t="n"/>
      <c r="F3257" s="23" t="n"/>
      <c r="G3257" s="23" t="n"/>
      <c r="H3257" s="22" t="n"/>
      <c r="I3257" s="19" t="n"/>
      <c r="J3257" s="21" t="n"/>
      <c r="K3257" s="19" t="n"/>
      <c r="L3257" s="19" t="n"/>
      <c r="M3257" s="21" t="n"/>
      <c r="N3257" s="22" t="n"/>
      <c r="O3257" s="24">
        <f>IF(A3257&lt;&gt;"عهدة","",SUMIFS($G$8:$G$5007,$B$8:$B$5007,B3257,$A$8:$A$5007,"مصروف",$I$8:$I$5007,"&lt;&gt;مرفوض"))</f>
        <v/>
      </c>
      <c r="P3257" s="25">
        <f>IF(A3257&lt;&gt;"عهدة","",N(F3257)-O3257)</f>
        <v/>
      </c>
      <c r="Q3257" s="26">
        <f>IF(A3257="","",IF(A3257="عهدة",IF(N(F3257)=0,"⚠ أدخل قيمة العهدة",IF(P3257&lt;0,"⛔ عجز / زيادة مصروفات "&amp;TEXT(-P3257,"#,##0"),IF(COUNTIFS($B$8:$B$5007,B3257,$A$8:$A$5007,"مصروف",$I$8:$I$5007,"&lt;&gt;مرفوض",$K$8:$K$5007,"&lt;&gt;نعم")&gt;0,"⚠ "&amp;COUNTIFS($B$8:$B$5007,B3257,$A$8:$A$5007,"مصروف",$I$8:$I$5007,"&lt;&gt;مرفوض",$K$8:$K$5007,"&lt;&gt;نعم")&amp;" مصروف غير مسوى",IF(L3257="تمت التسوية",IF(P3257=0,"✔ متوازنة وتمت التسوية","✔ تمت التسوية – متبقي "&amp;TEXT(P3257,"#,##0")),IF(P3257&gt;0,"متبقي "&amp;TEXT(P3257,"#,##0"),"✔ متوازنة"))))),IF(R3257=0,"⚠ أضف سطر عهدة أولًا",IF(OR(C3257="",N(G3257)=0),"⚠ أكمل التاريخ والقيمة",IF(S3257="","⚠ التاريخ خارج السنة المالية",IF(H3257="","⚠ اختر بند الموازنة",IF(I3257="مرفوض","✖ مرفوض من المدير",IF(I3257&lt;&gt;"موافق","⏳ بانتظار موافقة المدير",IF(K3257&lt;&gt;"نعم","⚠ غير مسوى مع الحسابات","✔ معتمد ومسوى")))))))))</f>
        <v/>
      </c>
      <c r="R3257">
        <f>N(R3256)+IF(A3257="عهدة",1,0)</f>
        <v/>
      </c>
      <c r="S3257">
        <f>IF(C3257="","",IF(AND(C3257&gt;=DATE(2026,9,1),C3257&lt;=DATE(2027,8,31)),(YEAR(C3257)-2026)*12+MONTH(C3257)-8,""))</f>
        <v/>
      </c>
      <c r="T3257">
        <f>IF(AND(A3257="مصروف",R3257&gt;0,I3257="موافق",S3257&lt;&gt;"",H3257&lt;&gt;""),N(G3257),0)</f>
        <v/>
      </c>
    </row>
    <row r="3258">
      <c r="A3258" s="19" t="n"/>
      <c r="B3258" s="20">
        <f>IF(A3258="","",IF(R3258=0,"⚠ أضف سطر عهدة أولًا","DMT-"&amp;TEXT(R3258,"000")))</f>
        <v/>
      </c>
      <c r="C3258" s="21" t="n"/>
      <c r="D3258" s="20">
        <f>IF(C3258="","",IF(S3258="","خارج السنة المالية",INDEX(القوائم!$D$2:$D$13,S3258)))</f>
        <v/>
      </c>
      <c r="E3258" s="22" t="n"/>
      <c r="F3258" s="23" t="n"/>
      <c r="G3258" s="23" t="n"/>
      <c r="H3258" s="22" t="n"/>
      <c r="I3258" s="19" t="n"/>
      <c r="J3258" s="21" t="n"/>
      <c r="K3258" s="19" t="n"/>
      <c r="L3258" s="19" t="n"/>
      <c r="M3258" s="21" t="n"/>
      <c r="N3258" s="22" t="n"/>
      <c r="O3258" s="24">
        <f>IF(A3258&lt;&gt;"عهدة","",SUMIFS($G$8:$G$5007,$B$8:$B$5007,B3258,$A$8:$A$5007,"مصروف",$I$8:$I$5007,"&lt;&gt;مرفوض"))</f>
        <v/>
      </c>
      <c r="P3258" s="25">
        <f>IF(A3258&lt;&gt;"عهدة","",N(F3258)-O3258)</f>
        <v/>
      </c>
      <c r="Q3258" s="26">
        <f>IF(A3258="","",IF(A3258="عهدة",IF(N(F3258)=0,"⚠ أدخل قيمة العهدة",IF(P3258&lt;0,"⛔ عجز / زيادة مصروفات "&amp;TEXT(-P3258,"#,##0"),IF(COUNTIFS($B$8:$B$5007,B3258,$A$8:$A$5007,"مصروف",$I$8:$I$5007,"&lt;&gt;مرفوض",$K$8:$K$5007,"&lt;&gt;نعم")&gt;0,"⚠ "&amp;COUNTIFS($B$8:$B$5007,B3258,$A$8:$A$5007,"مصروف",$I$8:$I$5007,"&lt;&gt;مرفوض",$K$8:$K$5007,"&lt;&gt;نعم")&amp;" مصروف غير مسوى",IF(L3258="تمت التسوية",IF(P3258=0,"✔ متوازنة وتمت التسوية","✔ تمت التسوية – متبقي "&amp;TEXT(P3258,"#,##0")),IF(P3258&gt;0,"متبقي "&amp;TEXT(P3258,"#,##0"),"✔ متوازنة"))))),IF(R3258=0,"⚠ أضف سطر عهدة أولًا",IF(OR(C3258="",N(G3258)=0),"⚠ أكمل التاريخ والقيمة",IF(S3258="","⚠ التاريخ خارج السنة المالية",IF(H3258="","⚠ اختر بند الموازنة",IF(I3258="مرفوض","✖ مرفوض من المدير",IF(I3258&lt;&gt;"موافق","⏳ بانتظار موافقة المدير",IF(K3258&lt;&gt;"نعم","⚠ غير مسوى مع الحسابات","✔ معتمد ومسوى")))))))))</f>
        <v/>
      </c>
      <c r="R3258">
        <f>N(R3257)+IF(A3258="عهدة",1,0)</f>
        <v/>
      </c>
      <c r="S3258">
        <f>IF(C3258="","",IF(AND(C3258&gt;=DATE(2026,9,1),C3258&lt;=DATE(2027,8,31)),(YEAR(C3258)-2026)*12+MONTH(C3258)-8,""))</f>
        <v/>
      </c>
      <c r="T3258">
        <f>IF(AND(A3258="مصروف",R3258&gt;0,I3258="موافق",S3258&lt;&gt;"",H3258&lt;&gt;""),N(G3258),0)</f>
        <v/>
      </c>
    </row>
    <row r="3259">
      <c r="A3259" s="19" t="n"/>
      <c r="B3259" s="20">
        <f>IF(A3259="","",IF(R3259=0,"⚠ أضف سطر عهدة أولًا","DMT-"&amp;TEXT(R3259,"000")))</f>
        <v/>
      </c>
      <c r="C3259" s="21" t="n"/>
      <c r="D3259" s="20">
        <f>IF(C3259="","",IF(S3259="","خارج السنة المالية",INDEX(القوائم!$D$2:$D$13,S3259)))</f>
        <v/>
      </c>
      <c r="E3259" s="22" t="n"/>
      <c r="F3259" s="23" t="n"/>
      <c r="G3259" s="23" t="n"/>
      <c r="H3259" s="22" t="n"/>
      <c r="I3259" s="19" t="n"/>
      <c r="J3259" s="21" t="n"/>
      <c r="K3259" s="19" t="n"/>
      <c r="L3259" s="19" t="n"/>
      <c r="M3259" s="21" t="n"/>
      <c r="N3259" s="22" t="n"/>
      <c r="O3259" s="24">
        <f>IF(A3259&lt;&gt;"عهدة","",SUMIFS($G$8:$G$5007,$B$8:$B$5007,B3259,$A$8:$A$5007,"مصروف",$I$8:$I$5007,"&lt;&gt;مرفوض"))</f>
        <v/>
      </c>
      <c r="P3259" s="25">
        <f>IF(A3259&lt;&gt;"عهدة","",N(F3259)-O3259)</f>
        <v/>
      </c>
      <c r="Q3259" s="26">
        <f>IF(A3259="","",IF(A3259="عهدة",IF(N(F3259)=0,"⚠ أدخل قيمة العهدة",IF(P3259&lt;0,"⛔ عجز / زيادة مصروفات "&amp;TEXT(-P3259,"#,##0"),IF(COUNTIFS($B$8:$B$5007,B3259,$A$8:$A$5007,"مصروف",$I$8:$I$5007,"&lt;&gt;مرفوض",$K$8:$K$5007,"&lt;&gt;نعم")&gt;0,"⚠ "&amp;COUNTIFS($B$8:$B$5007,B3259,$A$8:$A$5007,"مصروف",$I$8:$I$5007,"&lt;&gt;مرفوض",$K$8:$K$5007,"&lt;&gt;نعم")&amp;" مصروف غير مسوى",IF(L3259="تمت التسوية",IF(P3259=0,"✔ متوازنة وتمت التسوية","✔ تمت التسوية – متبقي "&amp;TEXT(P3259,"#,##0")),IF(P3259&gt;0,"متبقي "&amp;TEXT(P3259,"#,##0"),"✔ متوازنة"))))),IF(R3259=0,"⚠ أضف سطر عهدة أولًا",IF(OR(C3259="",N(G3259)=0),"⚠ أكمل التاريخ والقيمة",IF(S3259="","⚠ التاريخ خارج السنة المالية",IF(H3259="","⚠ اختر بند الموازنة",IF(I3259="مرفوض","✖ مرفوض من المدير",IF(I3259&lt;&gt;"موافق","⏳ بانتظار موافقة المدير",IF(K3259&lt;&gt;"نعم","⚠ غير مسوى مع الحسابات","✔ معتمد ومسوى")))))))))</f>
        <v/>
      </c>
      <c r="R3259">
        <f>N(R3258)+IF(A3259="عهدة",1,0)</f>
        <v/>
      </c>
      <c r="S3259">
        <f>IF(C3259="","",IF(AND(C3259&gt;=DATE(2026,9,1),C3259&lt;=DATE(2027,8,31)),(YEAR(C3259)-2026)*12+MONTH(C3259)-8,""))</f>
        <v/>
      </c>
      <c r="T3259">
        <f>IF(AND(A3259="مصروف",R3259&gt;0,I3259="موافق",S3259&lt;&gt;"",H3259&lt;&gt;""),N(G3259),0)</f>
        <v/>
      </c>
    </row>
    <row r="3260">
      <c r="A3260" s="19" t="n"/>
      <c r="B3260" s="20">
        <f>IF(A3260="","",IF(R3260=0,"⚠ أضف سطر عهدة أولًا","DMT-"&amp;TEXT(R3260,"000")))</f>
        <v/>
      </c>
      <c r="C3260" s="21" t="n"/>
      <c r="D3260" s="20">
        <f>IF(C3260="","",IF(S3260="","خارج السنة المالية",INDEX(القوائم!$D$2:$D$13,S3260)))</f>
        <v/>
      </c>
      <c r="E3260" s="22" t="n"/>
      <c r="F3260" s="23" t="n"/>
      <c r="G3260" s="23" t="n"/>
      <c r="H3260" s="22" t="n"/>
      <c r="I3260" s="19" t="n"/>
      <c r="J3260" s="21" t="n"/>
      <c r="K3260" s="19" t="n"/>
      <c r="L3260" s="19" t="n"/>
      <c r="M3260" s="21" t="n"/>
      <c r="N3260" s="22" t="n"/>
      <c r="O3260" s="24">
        <f>IF(A3260&lt;&gt;"عهدة","",SUMIFS($G$8:$G$5007,$B$8:$B$5007,B3260,$A$8:$A$5007,"مصروف",$I$8:$I$5007,"&lt;&gt;مرفوض"))</f>
        <v/>
      </c>
      <c r="P3260" s="25">
        <f>IF(A3260&lt;&gt;"عهدة","",N(F3260)-O3260)</f>
        <v/>
      </c>
      <c r="Q3260" s="26">
        <f>IF(A3260="","",IF(A3260="عهدة",IF(N(F3260)=0,"⚠ أدخل قيمة العهدة",IF(P3260&lt;0,"⛔ عجز / زيادة مصروفات "&amp;TEXT(-P3260,"#,##0"),IF(COUNTIFS($B$8:$B$5007,B3260,$A$8:$A$5007,"مصروف",$I$8:$I$5007,"&lt;&gt;مرفوض",$K$8:$K$5007,"&lt;&gt;نعم")&gt;0,"⚠ "&amp;COUNTIFS($B$8:$B$5007,B3260,$A$8:$A$5007,"مصروف",$I$8:$I$5007,"&lt;&gt;مرفوض",$K$8:$K$5007,"&lt;&gt;نعم")&amp;" مصروف غير مسوى",IF(L3260="تمت التسوية",IF(P3260=0,"✔ متوازنة وتمت التسوية","✔ تمت التسوية – متبقي "&amp;TEXT(P3260,"#,##0")),IF(P3260&gt;0,"متبقي "&amp;TEXT(P3260,"#,##0"),"✔ متوازنة"))))),IF(R3260=0,"⚠ أضف سطر عهدة أولًا",IF(OR(C3260="",N(G3260)=0),"⚠ أكمل التاريخ والقيمة",IF(S3260="","⚠ التاريخ خارج السنة المالية",IF(H3260="","⚠ اختر بند الموازنة",IF(I3260="مرفوض","✖ مرفوض من المدير",IF(I3260&lt;&gt;"موافق","⏳ بانتظار موافقة المدير",IF(K3260&lt;&gt;"نعم","⚠ غير مسوى مع الحسابات","✔ معتمد ومسوى")))))))))</f>
        <v/>
      </c>
      <c r="R3260">
        <f>N(R3259)+IF(A3260="عهدة",1,0)</f>
        <v/>
      </c>
      <c r="S3260">
        <f>IF(C3260="","",IF(AND(C3260&gt;=DATE(2026,9,1),C3260&lt;=DATE(2027,8,31)),(YEAR(C3260)-2026)*12+MONTH(C3260)-8,""))</f>
        <v/>
      </c>
      <c r="T3260">
        <f>IF(AND(A3260="مصروف",R3260&gt;0,I3260="موافق",S3260&lt;&gt;"",H3260&lt;&gt;""),N(G3260),0)</f>
        <v/>
      </c>
    </row>
    <row r="3261">
      <c r="A3261" s="19" t="n"/>
      <c r="B3261" s="20">
        <f>IF(A3261="","",IF(R3261=0,"⚠ أضف سطر عهدة أولًا","DMT-"&amp;TEXT(R3261,"000")))</f>
        <v/>
      </c>
      <c r="C3261" s="21" t="n"/>
      <c r="D3261" s="20">
        <f>IF(C3261="","",IF(S3261="","خارج السنة المالية",INDEX(القوائم!$D$2:$D$13,S3261)))</f>
        <v/>
      </c>
      <c r="E3261" s="22" t="n"/>
      <c r="F3261" s="23" t="n"/>
      <c r="G3261" s="23" t="n"/>
      <c r="H3261" s="22" t="n"/>
      <c r="I3261" s="19" t="n"/>
      <c r="J3261" s="21" t="n"/>
      <c r="K3261" s="19" t="n"/>
      <c r="L3261" s="19" t="n"/>
      <c r="M3261" s="21" t="n"/>
      <c r="N3261" s="22" t="n"/>
      <c r="O3261" s="24">
        <f>IF(A3261&lt;&gt;"عهدة","",SUMIFS($G$8:$G$5007,$B$8:$B$5007,B3261,$A$8:$A$5007,"مصروف",$I$8:$I$5007,"&lt;&gt;مرفوض"))</f>
        <v/>
      </c>
      <c r="P3261" s="25">
        <f>IF(A3261&lt;&gt;"عهدة","",N(F3261)-O3261)</f>
        <v/>
      </c>
      <c r="Q3261" s="26">
        <f>IF(A3261="","",IF(A3261="عهدة",IF(N(F3261)=0,"⚠ أدخل قيمة العهدة",IF(P3261&lt;0,"⛔ عجز / زيادة مصروفات "&amp;TEXT(-P3261,"#,##0"),IF(COUNTIFS($B$8:$B$5007,B3261,$A$8:$A$5007,"مصروف",$I$8:$I$5007,"&lt;&gt;مرفوض",$K$8:$K$5007,"&lt;&gt;نعم")&gt;0,"⚠ "&amp;COUNTIFS($B$8:$B$5007,B3261,$A$8:$A$5007,"مصروف",$I$8:$I$5007,"&lt;&gt;مرفوض",$K$8:$K$5007,"&lt;&gt;نعم")&amp;" مصروف غير مسوى",IF(L3261="تمت التسوية",IF(P3261=0,"✔ متوازنة وتمت التسوية","✔ تمت التسوية – متبقي "&amp;TEXT(P3261,"#,##0")),IF(P3261&gt;0,"متبقي "&amp;TEXT(P3261,"#,##0"),"✔ متوازنة"))))),IF(R3261=0,"⚠ أضف سطر عهدة أولًا",IF(OR(C3261="",N(G3261)=0),"⚠ أكمل التاريخ والقيمة",IF(S3261="","⚠ التاريخ خارج السنة المالية",IF(H3261="","⚠ اختر بند الموازنة",IF(I3261="مرفوض","✖ مرفوض من المدير",IF(I3261&lt;&gt;"موافق","⏳ بانتظار موافقة المدير",IF(K3261&lt;&gt;"نعم","⚠ غير مسوى مع الحسابات","✔ معتمد ومسوى")))))))))</f>
        <v/>
      </c>
      <c r="R3261">
        <f>N(R3260)+IF(A3261="عهدة",1,0)</f>
        <v/>
      </c>
      <c r="S3261">
        <f>IF(C3261="","",IF(AND(C3261&gt;=DATE(2026,9,1),C3261&lt;=DATE(2027,8,31)),(YEAR(C3261)-2026)*12+MONTH(C3261)-8,""))</f>
        <v/>
      </c>
      <c r="T3261">
        <f>IF(AND(A3261="مصروف",R3261&gt;0,I3261="موافق",S3261&lt;&gt;"",H3261&lt;&gt;""),N(G3261),0)</f>
        <v/>
      </c>
    </row>
    <row r="3262">
      <c r="A3262" s="19" t="n"/>
      <c r="B3262" s="20">
        <f>IF(A3262="","",IF(R3262=0,"⚠ أضف سطر عهدة أولًا","DMT-"&amp;TEXT(R3262,"000")))</f>
        <v/>
      </c>
      <c r="C3262" s="21" t="n"/>
      <c r="D3262" s="20">
        <f>IF(C3262="","",IF(S3262="","خارج السنة المالية",INDEX(القوائم!$D$2:$D$13,S3262)))</f>
        <v/>
      </c>
      <c r="E3262" s="22" t="n"/>
      <c r="F3262" s="23" t="n"/>
      <c r="G3262" s="23" t="n"/>
      <c r="H3262" s="22" t="n"/>
      <c r="I3262" s="19" t="n"/>
      <c r="J3262" s="21" t="n"/>
      <c r="K3262" s="19" t="n"/>
      <c r="L3262" s="19" t="n"/>
      <c r="M3262" s="21" t="n"/>
      <c r="N3262" s="22" t="n"/>
      <c r="O3262" s="24">
        <f>IF(A3262&lt;&gt;"عهدة","",SUMIFS($G$8:$G$5007,$B$8:$B$5007,B3262,$A$8:$A$5007,"مصروف",$I$8:$I$5007,"&lt;&gt;مرفوض"))</f>
        <v/>
      </c>
      <c r="P3262" s="25">
        <f>IF(A3262&lt;&gt;"عهدة","",N(F3262)-O3262)</f>
        <v/>
      </c>
      <c r="Q3262" s="26">
        <f>IF(A3262="","",IF(A3262="عهدة",IF(N(F3262)=0,"⚠ أدخل قيمة العهدة",IF(P3262&lt;0,"⛔ عجز / زيادة مصروفات "&amp;TEXT(-P3262,"#,##0"),IF(COUNTIFS($B$8:$B$5007,B3262,$A$8:$A$5007,"مصروف",$I$8:$I$5007,"&lt;&gt;مرفوض",$K$8:$K$5007,"&lt;&gt;نعم")&gt;0,"⚠ "&amp;COUNTIFS($B$8:$B$5007,B3262,$A$8:$A$5007,"مصروف",$I$8:$I$5007,"&lt;&gt;مرفوض",$K$8:$K$5007,"&lt;&gt;نعم")&amp;" مصروف غير مسوى",IF(L3262="تمت التسوية",IF(P3262=0,"✔ متوازنة وتمت التسوية","✔ تمت التسوية – متبقي "&amp;TEXT(P3262,"#,##0")),IF(P3262&gt;0,"متبقي "&amp;TEXT(P3262,"#,##0"),"✔ متوازنة"))))),IF(R3262=0,"⚠ أضف سطر عهدة أولًا",IF(OR(C3262="",N(G3262)=0),"⚠ أكمل التاريخ والقيمة",IF(S3262="","⚠ التاريخ خارج السنة المالية",IF(H3262="","⚠ اختر بند الموازنة",IF(I3262="مرفوض","✖ مرفوض من المدير",IF(I3262&lt;&gt;"موافق","⏳ بانتظار موافقة المدير",IF(K3262&lt;&gt;"نعم","⚠ غير مسوى مع الحسابات","✔ معتمد ومسوى")))))))))</f>
        <v/>
      </c>
      <c r="R3262">
        <f>N(R3261)+IF(A3262="عهدة",1,0)</f>
        <v/>
      </c>
      <c r="S3262">
        <f>IF(C3262="","",IF(AND(C3262&gt;=DATE(2026,9,1),C3262&lt;=DATE(2027,8,31)),(YEAR(C3262)-2026)*12+MONTH(C3262)-8,""))</f>
        <v/>
      </c>
      <c r="T3262">
        <f>IF(AND(A3262="مصروف",R3262&gt;0,I3262="موافق",S3262&lt;&gt;"",H3262&lt;&gt;""),N(G3262),0)</f>
        <v/>
      </c>
    </row>
    <row r="3263">
      <c r="A3263" s="19" t="n"/>
      <c r="B3263" s="20">
        <f>IF(A3263="","",IF(R3263=0,"⚠ أضف سطر عهدة أولًا","DMT-"&amp;TEXT(R3263,"000")))</f>
        <v/>
      </c>
      <c r="C3263" s="21" t="n"/>
      <c r="D3263" s="20">
        <f>IF(C3263="","",IF(S3263="","خارج السنة المالية",INDEX(القوائم!$D$2:$D$13,S3263)))</f>
        <v/>
      </c>
      <c r="E3263" s="22" t="n"/>
      <c r="F3263" s="23" t="n"/>
      <c r="G3263" s="23" t="n"/>
      <c r="H3263" s="22" t="n"/>
      <c r="I3263" s="19" t="n"/>
      <c r="J3263" s="21" t="n"/>
      <c r="K3263" s="19" t="n"/>
      <c r="L3263" s="19" t="n"/>
      <c r="M3263" s="21" t="n"/>
      <c r="N3263" s="22" t="n"/>
      <c r="O3263" s="24">
        <f>IF(A3263&lt;&gt;"عهدة","",SUMIFS($G$8:$G$5007,$B$8:$B$5007,B3263,$A$8:$A$5007,"مصروف",$I$8:$I$5007,"&lt;&gt;مرفوض"))</f>
        <v/>
      </c>
      <c r="P3263" s="25">
        <f>IF(A3263&lt;&gt;"عهدة","",N(F3263)-O3263)</f>
        <v/>
      </c>
      <c r="Q3263" s="26">
        <f>IF(A3263="","",IF(A3263="عهدة",IF(N(F3263)=0,"⚠ أدخل قيمة العهدة",IF(P3263&lt;0,"⛔ عجز / زيادة مصروفات "&amp;TEXT(-P3263,"#,##0"),IF(COUNTIFS($B$8:$B$5007,B3263,$A$8:$A$5007,"مصروف",$I$8:$I$5007,"&lt;&gt;مرفوض",$K$8:$K$5007,"&lt;&gt;نعم")&gt;0,"⚠ "&amp;COUNTIFS($B$8:$B$5007,B3263,$A$8:$A$5007,"مصروف",$I$8:$I$5007,"&lt;&gt;مرفوض",$K$8:$K$5007,"&lt;&gt;نعم")&amp;" مصروف غير مسوى",IF(L3263="تمت التسوية",IF(P3263=0,"✔ متوازنة وتمت التسوية","✔ تمت التسوية – متبقي "&amp;TEXT(P3263,"#,##0")),IF(P3263&gt;0,"متبقي "&amp;TEXT(P3263,"#,##0"),"✔ متوازنة"))))),IF(R3263=0,"⚠ أضف سطر عهدة أولًا",IF(OR(C3263="",N(G3263)=0),"⚠ أكمل التاريخ والقيمة",IF(S3263="","⚠ التاريخ خارج السنة المالية",IF(H3263="","⚠ اختر بند الموازنة",IF(I3263="مرفوض","✖ مرفوض من المدير",IF(I3263&lt;&gt;"موافق","⏳ بانتظار موافقة المدير",IF(K3263&lt;&gt;"نعم","⚠ غير مسوى مع الحسابات","✔ معتمد ومسوى")))))))))</f>
        <v/>
      </c>
      <c r="R3263">
        <f>N(R3262)+IF(A3263="عهدة",1,0)</f>
        <v/>
      </c>
      <c r="S3263">
        <f>IF(C3263="","",IF(AND(C3263&gt;=DATE(2026,9,1),C3263&lt;=DATE(2027,8,31)),(YEAR(C3263)-2026)*12+MONTH(C3263)-8,""))</f>
        <v/>
      </c>
      <c r="T3263">
        <f>IF(AND(A3263="مصروف",R3263&gt;0,I3263="موافق",S3263&lt;&gt;"",H3263&lt;&gt;""),N(G3263),0)</f>
        <v/>
      </c>
    </row>
    <row r="3264">
      <c r="A3264" s="19" t="n"/>
      <c r="B3264" s="20">
        <f>IF(A3264="","",IF(R3264=0,"⚠ أضف سطر عهدة أولًا","DMT-"&amp;TEXT(R3264,"000")))</f>
        <v/>
      </c>
      <c r="C3264" s="21" t="n"/>
      <c r="D3264" s="20">
        <f>IF(C3264="","",IF(S3264="","خارج السنة المالية",INDEX(القوائم!$D$2:$D$13,S3264)))</f>
        <v/>
      </c>
      <c r="E3264" s="22" t="n"/>
      <c r="F3264" s="23" t="n"/>
      <c r="G3264" s="23" t="n"/>
      <c r="H3264" s="22" t="n"/>
      <c r="I3264" s="19" t="n"/>
      <c r="J3264" s="21" t="n"/>
      <c r="K3264" s="19" t="n"/>
      <c r="L3264" s="19" t="n"/>
      <c r="M3264" s="21" t="n"/>
      <c r="N3264" s="22" t="n"/>
      <c r="O3264" s="24">
        <f>IF(A3264&lt;&gt;"عهدة","",SUMIFS($G$8:$G$5007,$B$8:$B$5007,B3264,$A$8:$A$5007,"مصروف",$I$8:$I$5007,"&lt;&gt;مرفوض"))</f>
        <v/>
      </c>
      <c r="P3264" s="25">
        <f>IF(A3264&lt;&gt;"عهدة","",N(F3264)-O3264)</f>
        <v/>
      </c>
      <c r="Q3264" s="26">
        <f>IF(A3264="","",IF(A3264="عهدة",IF(N(F3264)=0,"⚠ أدخل قيمة العهدة",IF(P3264&lt;0,"⛔ عجز / زيادة مصروفات "&amp;TEXT(-P3264,"#,##0"),IF(COUNTIFS($B$8:$B$5007,B3264,$A$8:$A$5007,"مصروف",$I$8:$I$5007,"&lt;&gt;مرفوض",$K$8:$K$5007,"&lt;&gt;نعم")&gt;0,"⚠ "&amp;COUNTIFS($B$8:$B$5007,B3264,$A$8:$A$5007,"مصروف",$I$8:$I$5007,"&lt;&gt;مرفوض",$K$8:$K$5007,"&lt;&gt;نعم")&amp;" مصروف غير مسوى",IF(L3264="تمت التسوية",IF(P3264=0,"✔ متوازنة وتمت التسوية","✔ تمت التسوية – متبقي "&amp;TEXT(P3264,"#,##0")),IF(P3264&gt;0,"متبقي "&amp;TEXT(P3264,"#,##0"),"✔ متوازنة"))))),IF(R3264=0,"⚠ أضف سطر عهدة أولًا",IF(OR(C3264="",N(G3264)=0),"⚠ أكمل التاريخ والقيمة",IF(S3264="","⚠ التاريخ خارج السنة المالية",IF(H3264="","⚠ اختر بند الموازنة",IF(I3264="مرفوض","✖ مرفوض من المدير",IF(I3264&lt;&gt;"موافق","⏳ بانتظار موافقة المدير",IF(K3264&lt;&gt;"نعم","⚠ غير مسوى مع الحسابات","✔ معتمد ومسوى")))))))))</f>
        <v/>
      </c>
      <c r="R3264">
        <f>N(R3263)+IF(A3264="عهدة",1,0)</f>
        <v/>
      </c>
      <c r="S3264">
        <f>IF(C3264="","",IF(AND(C3264&gt;=DATE(2026,9,1),C3264&lt;=DATE(2027,8,31)),(YEAR(C3264)-2026)*12+MONTH(C3264)-8,""))</f>
        <v/>
      </c>
      <c r="T3264">
        <f>IF(AND(A3264="مصروف",R3264&gt;0,I3264="موافق",S3264&lt;&gt;"",H3264&lt;&gt;""),N(G3264),0)</f>
        <v/>
      </c>
    </row>
    <row r="3265">
      <c r="A3265" s="19" t="n"/>
      <c r="B3265" s="20">
        <f>IF(A3265="","",IF(R3265=0,"⚠ أضف سطر عهدة أولًا","DMT-"&amp;TEXT(R3265,"000")))</f>
        <v/>
      </c>
      <c r="C3265" s="21" t="n"/>
      <c r="D3265" s="20">
        <f>IF(C3265="","",IF(S3265="","خارج السنة المالية",INDEX(القوائم!$D$2:$D$13,S3265)))</f>
        <v/>
      </c>
      <c r="E3265" s="22" t="n"/>
      <c r="F3265" s="23" t="n"/>
      <c r="G3265" s="23" t="n"/>
      <c r="H3265" s="22" t="n"/>
      <c r="I3265" s="19" t="n"/>
      <c r="J3265" s="21" t="n"/>
      <c r="K3265" s="19" t="n"/>
      <c r="L3265" s="19" t="n"/>
      <c r="M3265" s="21" t="n"/>
      <c r="N3265" s="22" t="n"/>
      <c r="O3265" s="24">
        <f>IF(A3265&lt;&gt;"عهدة","",SUMIFS($G$8:$G$5007,$B$8:$B$5007,B3265,$A$8:$A$5007,"مصروف",$I$8:$I$5007,"&lt;&gt;مرفوض"))</f>
        <v/>
      </c>
      <c r="P3265" s="25">
        <f>IF(A3265&lt;&gt;"عهدة","",N(F3265)-O3265)</f>
        <v/>
      </c>
      <c r="Q3265" s="26">
        <f>IF(A3265="","",IF(A3265="عهدة",IF(N(F3265)=0,"⚠ أدخل قيمة العهدة",IF(P3265&lt;0,"⛔ عجز / زيادة مصروفات "&amp;TEXT(-P3265,"#,##0"),IF(COUNTIFS($B$8:$B$5007,B3265,$A$8:$A$5007,"مصروف",$I$8:$I$5007,"&lt;&gt;مرفوض",$K$8:$K$5007,"&lt;&gt;نعم")&gt;0,"⚠ "&amp;COUNTIFS($B$8:$B$5007,B3265,$A$8:$A$5007,"مصروف",$I$8:$I$5007,"&lt;&gt;مرفوض",$K$8:$K$5007,"&lt;&gt;نعم")&amp;" مصروف غير مسوى",IF(L3265="تمت التسوية",IF(P3265=0,"✔ متوازنة وتمت التسوية","✔ تمت التسوية – متبقي "&amp;TEXT(P3265,"#,##0")),IF(P3265&gt;0,"متبقي "&amp;TEXT(P3265,"#,##0"),"✔ متوازنة"))))),IF(R3265=0,"⚠ أضف سطر عهدة أولًا",IF(OR(C3265="",N(G3265)=0),"⚠ أكمل التاريخ والقيمة",IF(S3265="","⚠ التاريخ خارج السنة المالية",IF(H3265="","⚠ اختر بند الموازنة",IF(I3265="مرفوض","✖ مرفوض من المدير",IF(I3265&lt;&gt;"موافق","⏳ بانتظار موافقة المدير",IF(K3265&lt;&gt;"نعم","⚠ غير مسوى مع الحسابات","✔ معتمد ومسوى")))))))))</f>
        <v/>
      </c>
      <c r="R3265">
        <f>N(R3264)+IF(A3265="عهدة",1,0)</f>
        <v/>
      </c>
      <c r="S3265">
        <f>IF(C3265="","",IF(AND(C3265&gt;=DATE(2026,9,1),C3265&lt;=DATE(2027,8,31)),(YEAR(C3265)-2026)*12+MONTH(C3265)-8,""))</f>
        <v/>
      </c>
      <c r="T3265">
        <f>IF(AND(A3265="مصروف",R3265&gt;0,I3265="موافق",S3265&lt;&gt;"",H3265&lt;&gt;""),N(G3265),0)</f>
        <v/>
      </c>
    </row>
    <row r="3266">
      <c r="A3266" s="19" t="n"/>
      <c r="B3266" s="20">
        <f>IF(A3266="","",IF(R3266=0,"⚠ أضف سطر عهدة أولًا","DMT-"&amp;TEXT(R3266,"000")))</f>
        <v/>
      </c>
      <c r="C3266" s="21" t="n"/>
      <c r="D3266" s="20">
        <f>IF(C3266="","",IF(S3266="","خارج السنة المالية",INDEX(القوائم!$D$2:$D$13,S3266)))</f>
        <v/>
      </c>
      <c r="E3266" s="22" t="n"/>
      <c r="F3266" s="23" t="n"/>
      <c r="G3266" s="23" t="n"/>
      <c r="H3266" s="22" t="n"/>
      <c r="I3266" s="19" t="n"/>
      <c r="J3266" s="21" t="n"/>
      <c r="K3266" s="19" t="n"/>
      <c r="L3266" s="19" t="n"/>
      <c r="M3266" s="21" t="n"/>
      <c r="N3266" s="22" t="n"/>
      <c r="O3266" s="24">
        <f>IF(A3266&lt;&gt;"عهدة","",SUMIFS($G$8:$G$5007,$B$8:$B$5007,B3266,$A$8:$A$5007,"مصروف",$I$8:$I$5007,"&lt;&gt;مرفوض"))</f>
        <v/>
      </c>
      <c r="P3266" s="25">
        <f>IF(A3266&lt;&gt;"عهدة","",N(F3266)-O3266)</f>
        <v/>
      </c>
      <c r="Q3266" s="26">
        <f>IF(A3266="","",IF(A3266="عهدة",IF(N(F3266)=0,"⚠ أدخل قيمة العهدة",IF(P3266&lt;0,"⛔ عجز / زيادة مصروفات "&amp;TEXT(-P3266,"#,##0"),IF(COUNTIFS($B$8:$B$5007,B3266,$A$8:$A$5007,"مصروف",$I$8:$I$5007,"&lt;&gt;مرفوض",$K$8:$K$5007,"&lt;&gt;نعم")&gt;0,"⚠ "&amp;COUNTIFS($B$8:$B$5007,B3266,$A$8:$A$5007,"مصروف",$I$8:$I$5007,"&lt;&gt;مرفوض",$K$8:$K$5007,"&lt;&gt;نعم")&amp;" مصروف غير مسوى",IF(L3266="تمت التسوية",IF(P3266=0,"✔ متوازنة وتمت التسوية","✔ تمت التسوية – متبقي "&amp;TEXT(P3266,"#,##0")),IF(P3266&gt;0,"متبقي "&amp;TEXT(P3266,"#,##0"),"✔ متوازنة"))))),IF(R3266=0,"⚠ أضف سطر عهدة أولًا",IF(OR(C3266="",N(G3266)=0),"⚠ أكمل التاريخ والقيمة",IF(S3266="","⚠ التاريخ خارج السنة المالية",IF(H3266="","⚠ اختر بند الموازنة",IF(I3266="مرفوض","✖ مرفوض من المدير",IF(I3266&lt;&gt;"موافق","⏳ بانتظار موافقة المدير",IF(K3266&lt;&gt;"نعم","⚠ غير مسوى مع الحسابات","✔ معتمد ومسوى")))))))))</f>
        <v/>
      </c>
      <c r="R3266">
        <f>N(R3265)+IF(A3266="عهدة",1,0)</f>
        <v/>
      </c>
      <c r="S3266">
        <f>IF(C3266="","",IF(AND(C3266&gt;=DATE(2026,9,1),C3266&lt;=DATE(2027,8,31)),(YEAR(C3266)-2026)*12+MONTH(C3266)-8,""))</f>
        <v/>
      </c>
      <c r="T3266">
        <f>IF(AND(A3266="مصروف",R3266&gt;0,I3266="موافق",S3266&lt;&gt;"",H3266&lt;&gt;""),N(G3266),0)</f>
        <v/>
      </c>
    </row>
    <row r="3267">
      <c r="A3267" s="19" t="n"/>
      <c r="B3267" s="20">
        <f>IF(A3267="","",IF(R3267=0,"⚠ أضف سطر عهدة أولًا","DMT-"&amp;TEXT(R3267,"000")))</f>
        <v/>
      </c>
      <c r="C3267" s="21" t="n"/>
      <c r="D3267" s="20">
        <f>IF(C3267="","",IF(S3267="","خارج السنة المالية",INDEX(القوائم!$D$2:$D$13,S3267)))</f>
        <v/>
      </c>
      <c r="E3267" s="22" t="n"/>
      <c r="F3267" s="23" t="n"/>
      <c r="G3267" s="23" t="n"/>
      <c r="H3267" s="22" t="n"/>
      <c r="I3267" s="19" t="n"/>
      <c r="J3267" s="21" t="n"/>
      <c r="K3267" s="19" t="n"/>
      <c r="L3267" s="19" t="n"/>
      <c r="M3267" s="21" t="n"/>
      <c r="N3267" s="22" t="n"/>
      <c r="O3267" s="24">
        <f>IF(A3267&lt;&gt;"عهدة","",SUMIFS($G$8:$G$5007,$B$8:$B$5007,B3267,$A$8:$A$5007,"مصروف",$I$8:$I$5007,"&lt;&gt;مرفوض"))</f>
        <v/>
      </c>
      <c r="P3267" s="25">
        <f>IF(A3267&lt;&gt;"عهدة","",N(F3267)-O3267)</f>
        <v/>
      </c>
      <c r="Q3267" s="26">
        <f>IF(A3267="","",IF(A3267="عهدة",IF(N(F3267)=0,"⚠ أدخل قيمة العهدة",IF(P3267&lt;0,"⛔ عجز / زيادة مصروفات "&amp;TEXT(-P3267,"#,##0"),IF(COUNTIFS($B$8:$B$5007,B3267,$A$8:$A$5007,"مصروف",$I$8:$I$5007,"&lt;&gt;مرفوض",$K$8:$K$5007,"&lt;&gt;نعم")&gt;0,"⚠ "&amp;COUNTIFS($B$8:$B$5007,B3267,$A$8:$A$5007,"مصروف",$I$8:$I$5007,"&lt;&gt;مرفوض",$K$8:$K$5007,"&lt;&gt;نعم")&amp;" مصروف غير مسوى",IF(L3267="تمت التسوية",IF(P3267=0,"✔ متوازنة وتمت التسوية","✔ تمت التسوية – متبقي "&amp;TEXT(P3267,"#,##0")),IF(P3267&gt;0,"متبقي "&amp;TEXT(P3267,"#,##0"),"✔ متوازنة"))))),IF(R3267=0,"⚠ أضف سطر عهدة أولًا",IF(OR(C3267="",N(G3267)=0),"⚠ أكمل التاريخ والقيمة",IF(S3267="","⚠ التاريخ خارج السنة المالية",IF(H3267="","⚠ اختر بند الموازنة",IF(I3267="مرفوض","✖ مرفوض من المدير",IF(I3267&lt;&gt;"موافق","⏳ بانتظار موافقة المدير",IF(K3267&lt;&gt;"نعم","⚠ غير مسوى مع الحسابات","✔ معتمد ومسوى")))))))))</f>
        <v/>
      </c>
      <c r="R3267">
        <f>N(R3266)+IF(A3267="عهدة",1,0)</f>
        <v/>
      </c>
      <c r="S3267">
        <f>IF(C3267="","",IF(AND(C3267&gt;=DATE(2026,9,1),C3267&lt;=DATE(2027,8,31)),(YEAR(C3267)-2026)*12+MONTH(C3267)-8,""))</f>
        <v/>
      </c>
      <c r="T3267">
        <f>IF(AND(A3267="مصروف",R3267&gt;0,I3267="موافق",S3267&lt;&gt;"",H3267&lt;&gt;""),N(G3267),0)</f>
        <v/>
      </c>
    </row>
    <row r="3268">
      <c r="A3268" s="19" t="n"/>
      <c r="B3268" s="20">
        <f>IF(A3268="","",IF(R3268=0,"⚠ أضف سطر عهدة أولًا","DMT-"&amp;TEXT(R3268,"000")))</f>
        <v/>
      </c>
      <c r="C3268" s="21" t="n"/>
      <c r="D3268" s="20">
        <f>IF(C3268="","",IF(S3268="","خارج السنة المالية",INDEX(القوائم!$D$2:$D$13,S3268)))</f>
        <v/>
      </c>
      <c r="E3268" s="22" t="n"/>
      <c r="F3268" s="23" t="n"/>
      <c r="G3268" s="23" t="n"/>
      <c r="H3268" s="22" t="n"/>
      <c r="I3268" s="19" t="n"/>
      <c r="J3268" s="21" t="n"/>
      <c r="K3268" s="19" t="n"/>
      <c r="L3268" s="19" t="n"/>
      <c r="M3268" s="21" t="n"/>
      <c r="N3268" s="22" t="n"/>
      <c r="O3268" s="24">
        <f>IF(A3268&lt;&gt;"عهدة","",SUMIFS($G$8:$G$5007,$B$8:$B$5007,B3268,$A$8:$A$5007,"مصروف",$I$8:$I$5007,"&lt;&gt;مرفوض"))</f>
        <v/>
      </c>
      <c r="P3268" s="25">
        <f>IF(A3268&lt;&gt;"عهدة","",N(F3268)-O3268)</f>
        <v/>
      </c>
      <c r="Q3268" s="26">
        <f>IF(A3268="","",IF(A3268="عهدة",IF(N(F3268)=0,"⚠ أدخل قيمة العهدة",IF(P3268&lt;0,"⛔ عجز / زيادة مصروفات "&amp;TEXT(-P3268,"#,##0"),IF(COUNTIFS($B$8:$B$5007,B3268,$A$8:$A$5007,"مصروف",$I$8:$I$5007,"&lt;&gt;مرفوض",$K$8:$K$5007,"&lt;&gt;نعم")&gt;0,"⚠ "&amp;COUNTIFS($B$8:$B$5007,B3268,$A$8:$A$5007,"مصروف",$I$8:$I$5007,"&lt;&gt;مرفوض",$K$8:$K$5007,"&lt;&gt;نعم")&amp;" مصروف غير مسوى",IF(L3268="تمت التسوية",IF(P3268=0,"✔ متوازنة وتمت التسوية","✔ تمت التسوية – متبقي "&amp;TEXT(P3268,"#,##0")),IF(P3268&gt;0,"متبقي "&amp;TEXT(P3268,"#,##0"),"✔ متوازنة"))))),IF(R3268=0,"⚠ أضف سطر عهدة أولًا",IF(OR(C3268="",N(G3268)=0),"⚠ أكمل التاريخ والقيمة",IF(S3268="","⚠ التاريخ خارج السنة المالية",IF(H3268="","⚠ اختر بند الموازنة",IF(I3268="مرفوض","✖ مرفوض من المدير",IF(I3268&lt;&gt;"موافق","⏳ بانتظار موافقة المدير",IF(K3268&lt;&gt;"نعم","⚠ غير مسوى مع الحسابات","✔ معتمد ومسوى")))))))))</f>
        <v/>
      </c>
      <c r="R3268">
        <f>N(R3267)+IF(A3268="عهدة",1,0)</f>
        <v/>
      </c>
      <c r="S3268">
        <f>IF(C3268="","",IF(AND(C3268&gt;=DATE(2026,9,1),C3268&lt;=DATE(2027,8,31)),(YEAR(C3268)-2026)*12+MONTH(C3268)-8,""))</f>
        <v/>
      </c>
      <c r="T3268">
        <f>IF(AND(A3268="مصروف",R3268&gt;0,I3268="موافق",S3268&lt;&gt;"",H3268&lt;&gt;""),N(G3268),0)</f>
        <v/>
      </c>
    </row>
    <row r="3269">
      <c r="A3269" s="19" t="n"/>
      <c r="B3269" s="20">
        <f>IF(A3269="","",IF(R3269=0,"⚠ أضف سطر عهدة أولًا","DMT-"&amp;TEXT(R3269,"000")))</f>
        <v/>
      </c>
      <c r="C3269" s="21" t="n"/>
      <c r="D3269" s="20">
        <f>IF(C3269="","",IF(S3269="","خارج السنة المالية",INDEX(القوائم!$D$2:$D$13,S3269)))</f>
        <v/>
      </c>
      <c r="E3269" s="22" t="n"/>
      <c r="F3269" s="23" t="n"/>
      <c r="G3269" s="23" t="n"/>
      <c r="H3269" s="22" t="n"/>
      <c r="I3269" s="19" t="n"/>
      <c r="J3269" s="21" t="n"/>
      <c r="K3269" s="19" t="n"/>
      <c r="L3269" s="19" t="n"/>
      <c r="M3269" s="21" t="n"/>
      <c r="N3269" s="22" t="n"/>
      <c r="O3269" s="24">
        <f>IF(A3269&lt;&gt;"عهدة","",SUMIFS($G$8:$G$5007,$B$8:$B$5007,B3269,$A$8:$A$5007,"مصروف",$I$8:$I$5007,"&lt;&gt;مرفوض"))</f>
        <v/>
      </c>
      <c r="P3269" s="25">
        <f>IF(A3269&lt;&gt;"عهدة","",N(F3269)-O3269)</f>
        <v/>
      </c>
      <c r="Q3269" s="26">
        <f>IF(A3269="","",IF(A3269="عهدة",IF(N(F3269)=0,"⚠ أدخل قيمة العهدة",IF(P3269&lt;0,"⛔ عجز / زيادة مصروفات "&amp;TEXT(-P3269,"#,##0"),IF(COUNTIFS($B$8:$B$5007,B3269,$A$8:$A$5007,"مصروف",$I$8:$I$5007,"&lt;&gt;مرفوض",$K$8:$K$5007,"&lt;&gt;نعم")&gt;0,"⚠ "&amp;COUNTIFS($B$8:$B$5007,B3269,$A$8:$A$5007,"مصروف",$I$8:$I$5007,"&lt;&gt;مرفوض",$K$8:$K$5007,"&lt;&gt;نعم")&amp;" مصروف غير مسوى",IF(L3269="تمت التسوية",IF(P3269=0,"✔ متوازنة وتمت التسوية","✔ تمت التسوية – متبقي "&amp;TEXT(P3269,"#,##0")),IF(P3269&gt;0,"متبقي "&amp;TEXT(P3269,"#,##0"),"✔ متوازنة"))))),IF(R3269=0,"⚠ أضف سطر عهدة أولًا",IF(OR(C3269="",N(G3269)=0),"⚠ أكمل التاريخ والقيمة",IF(S3269="","⚠ التاريخ خارج السنة المالية",IF(H3269="","⚠ اختر بند الموازنة",IF(I3269="مرفوض","✖ مرفوض من المدير",IF(I3269&lt;&gt;"موافق","⏳ بانتظار موافقة المدير",IF(K3269&lt;&gt;"نعم","⚠ غير مسوى مع الحسابات","✔ معتمد ومسوى")))))))))</f>
        <v/>
      </c>
      <c r="R3269">
        <f>N(R3268)+IF(A3269="عهدة",1,0)</f>
        <v/>
      </c>
      <c r="S3269">
        <f>IF(C3269="","",IF(AND(C3269&gt;=DATE(2026,9,1),C3269&lt;=DATE(2027,8,31)),(YEAR(C3269)-2026)*12+MONTH(C3269)-8,""))</f>
        <v/>
      </c>
      <c r="T3269">
        <f>IF(AND(A3269="مصروف",R3269&gt;0,I3269="موافق",S3269&lt;&gt;"",H3269&lt;&gt;""),N(G3269),0)</f>
        <v/>
      </c>
    </row>
    <row r="3270">
      <c r="A3270" s="19" t="n"/>
      <c r="B3270" s="20">
        <f>IF(A3270="","",IF(R3270=0,"⚠ أضف سطر عهدة أولًا","DMT-"&amp;TEXT(R3270,"000")))</f>
        <v/>
      </c>
      <c r="C3270" s="21" t="n"/>
      <c r="D3270" s="20">
        <f>IF(C3270="","",IF(S3270="","خارج السنة المالية",INDEX(القوائم!$D$2:$D$13,S3270)))</f>
        <v/>
      </c>
      <c r="E3270" s="22" t="n"/>
      <c r="F3270" s="23" t="n"/>
      <c r="G3270" s="23" t="n"/>
      <c r="H3270" s="22" t="n"/>
      <c r="I3270" s="19" t="n"/>
      <c r="J3270" s="21" t="n"/>
      <c r="K3270" s="19" t="n"/>
      <c r="L3270" s="19" t="n"/>
      <c r="M3270" s="21" t="n"/>
      <c r="N3270" s="22" t="n"/>
      <c r="O3270" s="24">
        <f>IF(A3270&lt;&gt;"عهدة","",SUMIFS($G$8:$G$5007,$B$8:$B$5007,B3270,$A$8:$A$5007,"مصروف",$I$8:$I$5007,"&lt;&gt;مرفوض"))</f>
        <v/>
      </c>
      <c r="P3270" s="25">
        <f>IF(A3270&lt;&gt;"عهدة","",N(F3270)-O3270)</f>
        <v/>
      </c>
      <c r="Q3270" s="26">
        <f>IF(A3270="","",IF(A3270="عهدة",IF(N(F3270)=0,"⚠ أدخل قيمة العهدة",IF(P3270&lt;0,"⛔ عجز / زيادة مصروفات "&amp;TEXT(-P3270,"#,##0"),IF(COUNTIFS($B$8:$B$5007,B3270,$A$8:$A$5007,"مصروف",$I$8:$I$5007,"&lt;&gt;مرفوض",$K$8:$K$5007,"&lt;&gt;نعم")&gt;0,"⚠ "&amp;COUNTIFS($B$8:$B$5007,B3270,$A$8:$A$5007,"مصروف",$I$8:$I$5007,"&lt;&gt;مرفوض",$K$8:$K$5007,"&lt;&gt;نعم")&amp;" مصروف غير مسوى",IF(L3270="تمت التسوية",IF(P3270=0,"✔ متوازنة وتمت التسوية","✔ تمت التسوية – متبقي "&amp;TEXT(P3270,"#,##0")),IF(P3270&gt;0,"متبقي "&amp;TEXT(P3270,"#,##0"),"✔ متوازنة"))))),IF(R3270=0,"⚠ أضف سطر عهدة أولًا",IF(OR(C3270="",N(G3270)=0),"⚠ أكمل التاريخ والقيمة",IF(S3270="","⚠ التاريخ خارج السنة المالية",IF(H3270="","⚠ اختر بند الموازنة",IF(I3270="مرفوض","✖ مرفوض من المدير",IF(I3270&lt;&gt;"موافق","⏳ بانتظار موافقة المدير",IF(K3270&lt;&gt;"نعم","⚠ غير مسوى مع الحسابات","✔ معتمد ومسوى")))))))))</f>
        <v/>
      </c>
      <c r="R3270">
        <f>N(R3269)+IF(A3270="عهدة",1,0)</f>
        <v/>
      </c>
      <c r="S3270">
        <f>IF(C3270="","",IF(AND(C3270&gt;=DATE(2026,9,1),C3270&lt;=DATE(2027,8,31)),(YEAR(C3270)-2026)*12+MONTH(C3270)-8,""))</f>
        <v/>
      </c>
      <c r="T3270">
        <f>IF(AND(A3270="مصروف",R3270&gt;0,I3270="موافق",S3270&lt;&gt;"",H3270&lt;&gt;""),N(G3270),0)</f>
        <v/>
      </c>
    </row>
    <row r="3271">
      <c r="A3271" s="19" t="n"/>
      <c r="B3271" s="20">
        <f>IF(A3271="","",IF(R3271=0,"⚠ أضف سطر عهدة أولًا","DMT-"&amp;TEXT(R3271,"000")))</f>
        <v/>
      </c>
      <c r="C3271" s="21" t="n"/>
      <c r="D3271" s="20">
        <f>IF(C3271="","",IF(S3271="","خارج السنة المالية",INDEX(القوائم!$D$2:$D$13,S3271)))</f>
        <v/>
      </c>
      <c r="E3271" s="22" t="n"/>
      <c r="F3271" s="23" t="n"/>
      <c r="G3271" s="23" t="n"/>
      <c r="H3271" s="22" t="n"/>
      <c r="I3271" s="19" t="n"/>
      <c r="J3271" s="21" t="n"/>
      <c r="K3271" s="19" t="n"/>
      <c r="L3271" s="19" t="n"/>
      <c r="M3271" s="21" t="n"/>
      <c r="N3271" s="22" t="n"/>
      <c r="O3271" s="24">
        <f>IF(A3271&lt;&gt;"عهدة","",SUMIFS($G$8:$G$5007,$B$8:$B$5007,B3271,$A$8:$A$5007,"مصروف",$I$8:$I$5007,"&lt;&gt;مرفوض"))</f>
        <v/>
      </c>
      <c r="P3271" s="25">
        <f>IF(A3271&lt;&gt;"عهدة","",N(F3271)-O3271)</f>
        <v/>
      </c>
      <c r="Q3271" s="26">
        <f>IF(A3271="","",IF(A3271="عهدة",IF(N(F3271)=0,"⚠ أدخل قيمة العهدة",IF(P3271&lt;0,"⛔ عجز / زيادة مصروفات "&amp;TEXT(-P3271,"#,##0"),IF(COUNTIFS($B$8:$B$5007,B3271,$A$8:$A$5007,"مصروف",$I$8:$I$5007,"&lt;&gt;مرفوض",$K$8:$K$5007,"&lt;&gt;نعم")&gt;0,"⚠ "&amp;COUNTIFS($B$8:$B$5007,B3271,$A$8:$A$5007,"مصروف",$I$8:$I$5007,"&lt;&gt;مرفوض",$K$8:$K$5007,"&lt;&gt;نعم")&amp;" مصروف غير مسوى",IF(L3271="تمت التسوية",IF(P3271=0,"✔ متوازنة وتمت التسوية","✔ تمت التسوية – متبقي "&amp;TEXT(P3271,"#,##0")),IF(P3271&gt;0,"متبقي "&amp;TEXT(P3271,"#,##0"),"✔ متوازنة"))))),IF(R3271=0,"⚠ أضف سطر عهدة أولًا",IF(OR(C3271="",N(G3271)=0),"⚠ أكمل التاريخ والقيمة",IF(S3271="","⚠ التاريخ خارج السنة المالية",IF(H3271="","⚠ اختر بند الموازنة",IF(I3271="مرفوض","✖ مرفوض من المدير",IF(I3271&lt;&gt;"موافق","⏳ بانتظار موافقة المدير",IF(K3271&lt;&gt;"نعم","⚠ غير مسوى مع الحسابات","✔ معتمد ومسوى")))))))))</f>
        <v/>
      </c>
      <c r="R3271">
        <f>N(R3270)+IF(A3271="عهدة",1,0)</f>
        <v/>
      </c>
      <c r="S3271">
        <f>IF(C3271="","",IF(AND(C3271&gt;=DATE(2026,9,1),C3271&lt;=DATE(2027,8,31)),(YEAR(C3271)-2026)*12+MONTH(C3271)-8,""))</f>
        <v/>
      </c>
      <c r="T3271">
        <f>IF(AND(A3271="مصروف",R3271&gt;0,I3271="موافق",S3271&lt;&gt;"",H3271&lt;&gt;""),N(G3271),0)</f>
        <v/>
      </c>
    </row>
    <row r="3272">
      <c r="A3272" s="19" t="n"/>
      <c r="B3272" s="20">
        <f>IF(A3272="","",IF(R3272=0,"⚠ أضف سطر عهدة أولًا","DMT-"&amp;TEXT(R3272,"000")))</f>
        <v/>
      </c>
      <c r="C3272" s="21" t="n"/>
      <c r="D3272" s="20">
        <f>IF(C3272="","",IF(S3272="","خارج السنة المالية",INDEX(القوائم!$D$2:$D$13,S3272)))</f>
        <v/>
      </c>
      <c r="E3272" s="22" t="n"/>
      <c r="F3272" s="23" t="n"/>
      <c r="G3272" s="23" t="n"/>
      <c r="H3272" s="22" t="n"/>
      <c r="I3272" s="19" t="n"/>
      <c r="J3272" s="21" t="n"/>
      <c r="K3272" s="19" t="n"/>
      <c r="L3272" s="19" t="n"/>
      <c r="M3272" s="21" t="n"/>
      <c r="N3272" s="22" t="n"/>
      <c r="O3272" s="24">
        <f>IF(A3272&lt;&gt;"عهدة","",SUMIFS($G$8:$G$5007,$B$8:$B$5007,B3272,$A$8:$A$5007,"مصروف",$I$8:$I$5007,"&lt;&gt;مرفوض"))</f>
        <v/>
      </c>
      <c r="P3272" s="25">
        <f>IF(A3272&lt;&gt;"عهدة","",N(F3272)-O3272)</f>
        <v/>
      </c>
      <c r="Q3272" s="26">
        <f>IF(A3272="","",IF(A3272="عهدة",IF(N(F3272)=0,"⚠ أدخل قيمة العهدة",IF(P3272&lt;0,"⛔ عجز / زيادة مصروفات "&amp;TEXT(-P3272,"#,##0"),IF(COUNTIFS($B$8:$B$5007,B3272,$A$8:$A$5007,"مصروف",$I$8:$I$5007,"&lt;&gt;مرفوض",$K$8:$K$5007,"&lt;&gt;نعم")&gt;0,"⚠ "&amp;COUNTIFS($B$8:$B$5007,B3272,$A$8:$A$5007,"مصروف",$I$8:$I$5007,"&lt;&gt;مرفوض",$K$8:$K$5007,"&lt;&gt;نعم")&amp;" مصروف غير مسوى",IF(L3272="تمت التسوية",IF(P3272=0,"✔ متوازنة وتمت التسوية","✔ تمت التسوية – متبقي "&amp;TEXT(P3272,"#,##0")),IF(P3272&gt;0,"متبقي "&amp;TEXT(P3272,"#,##0"),"✔ متوازنة"))))),IF(R3272=0,"⚠ أضف سطر عهدة أولًا",IF(OR(C3272="",N(G3272)=0),"⚠ أكمل التاريخ والقيمة",IF(S3272="","⚠ التاريخ خارج السنة المالية",IF(H3272="","⚠ اختر بند الموازنة",IF(I3272="مرفوض","✖ مرفوض من المدير",IF(I3272&lt;&gt;"موافق","⏳ بانتظار موافقة المدير",IF(K3272&lt;&gt;"نعم","⚠ غير مسوى مع الحسابات","✔ معتمد ومسوى")))))))))</f>
        <v/>
      </c>
      <c r="R3272">
        <f>N(R3271)+IF(A3272="عهدة",1,0)</f>
        <v/>
      </c>
      <c r="S3272">
        <f>IF(C3272="","",IF(AND(C3272&gt;=DATE(2026,9,1),C3272&lt;=DATE(2027,8,31)),(YEAR(C3272)-2026)*12+MONTH(C3272)-8,""))</f>
        <v/>
      </c>
      <c r="T3272">
        <f>IF(AND(A3272="مصروف",R3272&gt;0,I3272="موافق",S3272&lt;&gt;"",H3272&lt;&gt;""),N(G3272),0)</f>
        <v/>
      </c>
    </row>
    <row r="3273">
      <c r="A3273" s="19" t="n"/>
      <c r="B3273" s="20">
        <f>IF(A3273="","",IF(R3273=0,"⚠ أضف سطر عهدة أولًا","DMT-"&amp;TEXT(R3273,"000")))</f>
        <v/>
      </c>
      <c r="C3273" s="21" t="n"/>
      <c r="D3273" s="20">
        <f>IF(C3273="","",IF(S3273="","خارج السنة المالية",INDEX(القوائم!$D$2:$D$13,S3273)))</f>
        <v/>
      </c>
      <c r="E3273" s="22" t="n"/>
      <c r="F3273" s="23" t="n"/>
      <c r="G3273" s="23" t="n"/>
      <c r="H3273" s="22" t="n"/>
      <c r="I3273" s="19" t="n"/>
      <c r="J3273" s="21" t="n"/>
      <c r="K3273" s="19" t="n"/>
      <c r="L3273" s="19" t="n"/>
      <c r="M3273" s="21" t="n"/>
      <c r="N3273" s="22" t="n"/>
      <c r="O3273" s="24">
        <f>IF(A3273&lt;&gt;"عهدة","",SUMIFS($G$8:$G$5007,$B$8:$B$5007,B3273,$A$8:$A$5007,"مصروف",$I$8:$I$5007,"&lt;&gt;مرفوض"))</f>
        <v/>
      </c>
      <c r="P3273" s="25">
        <f>IF(A3273&lt;&gt;"عهدة","",N(F3273)-O3273)</f>
        <v/>
      </c>
      <c r="Q3273" s="26">
        <f>IF(A3273="","",IF(A3273="عهدة",IF(N(F3273)=0,"⚠ أدخل قيمة العهدة",IF(P3273&lt;0,"⛔ عجز / زيادة مصروفات "&amp;TEXT(-P3273,"#,##0"),IF(COUNTIFS($B$8:$B$5007,B3273,$A$8:$A$5007,"مصروف",$I$8:$I$5007,"&lt;&gt;مرفوض",$K$8:$K$5007,"&lt;&gt;نعم")&gt;0,"⚠ "&amp;COUNTIFS($B$8:$B$5007,B3273,$A$8:$A$5007,"مصروف",$I$8:$I$5007,"&lt;&gt;مرفوض",$K$8:$K$5007,"&lt;&gt;نعم")&amp;" مصروف غير مسوى",IF(L3273="تمت التسوية",IF(P3273=0,"✔ متوازنة وتمت التسوية","✔ تمت التسوية – متبقي "&amp;TEXT(P3273,"#,##0")),IF(P3273&gt;0,"متبقي "&amp;TEXT(P3273,"#,##0"),"✔ متوازنة"))))),IF(R3273=0,"⚠ أضف سطر عهدة أولًا",IF(OR(C3273="",N(G3273)=0),"⚠ أكمل التاريخ والقيمة",IF(S3273="","⚠ التاريخ خارج السنة المالية",IF(H3273="","⚠ اختر بند الموازنة",IF(I3273="مرفوض","✖ مرفوض من المدير",IF(I3273&lt;&gt;"موافق","⏳ بانتظار موافقة المدير",IF(K3273&lt;&gt;"نعم","⚠ غير مسوى مع الحسابات","✔ معتمد ومسوى")))))))))</f>
        <v/>
      </c>
      <c r="R3273">
        <f>N(R3272)+IF(A3273="عهدة",1,0)</f>
        <v/>
      </c>
      <c r="S3273">
        <f>IF(C3273="","",IF(AND(C3273&gt;=DATE(2026,9,1),C3273&lt;=DATE(2027,8,31)),(YEAR(C3273)-2026)*12+MONTH(C3273)-8,""))</f>
        <v/>
      </c>
      <c r="T3273">
        <f>IF(AND(A3273="مصروف",R3273&gt;0,I3273="موافق",S3273&lt;&gt;"",H3273&lt;&gt;""),N(G3273),0)</f>
        <v/>
      </c>
    </row>
    <row r="3274">
      <c r="A3274" s="19" t="n"/>
      <c r="B3274" s="20">
        <f>IF(A3274="","",IF(R3274=0,"⚠ أضف سطر عهدة أولًا","DMT-"&amp;TEXT(R3274,"000")))</f>
        <v/>
      </c>
      <c r="C3274" s="21" t="n"/>
      <c r="D3274" s="20">
        <f>IF(C3274="","",IF(S3274="","خارج السنة المالية",INDEX(القوائم!$D$2:$D$13,S3274)))</f>
        <v/>
      </c>
      <c r="E3274" s="22" t="n"/>
      <c r="F3274" s="23" t="n"/>
      <c r="G3274" s="23" t="n"/>
      <c r="H3274" s="22" t="n"/>
      <c r="I3274" s="19" t="n"/>
      <c r="J3274" s="21" t="n"/>
      <c r="K3274" s="19" t="n"/>
      <c r="L3274" s="19" t="n"/>
      <c r="M3274" s="21" t="n"/>
      <c r="N3274" s="22" t="n"/>
      <c r="O3274" s="24">
        <f>IF(A3274&lt;&gt;"عهدة","",SUMIFS($G$8:$G$5007,$B$8:$B$5007,B3274,$A$8:$A$5007,"مصروف",$I$8:$I$5007,"&lt;&gt;مرفوض"))</f>
        <v/>
      </c>
      <c r="P3274" s="25">
        <f>IF(A3274&lt;&gt;"عهدة","",N(F3274)-O3274)</f>
        <v/>
      </c>
      <c r="Q3274" s="26">
        <f>IF(A3274="","",IF(A3274="عهدة",IF(N(F3274)=0,"⚠ أدخل قيمة العهدة",IF(P3274&lt;0,"⛔ عجز / زيادة مصروفات "&amp;TEXT(-P3274,"#,##0"),IF(COUNTIFS($B$8:$B$5007,B3274,$A$8:$A$5007,"مصروف",$I$8:$I$5007,"&lt;&gt;مرفوض",$K$8:$K$5007,"&lt;&gt;نعم")&gt;0,"⚠ "&amp;COUNTIFS($B$8:$B$5007,B3274,$A$8:$A$5007,"مصروف",$I$8:$I$5007,"&lt;&gt;مرفوض",$K$8:$K$5007,"&lt;&gt;نعم")&amp;" مصروف غير مسوى",IF(L3274="تمت التسوية",IF(P3274=0,"✔ متوازنة وتمت التسوية","✔ تمت التسوية – متبقي "&amp;TEXT(P3274,"#,##0")),IF(P3274&gt;0,"متبقي "&amp;TEXT(P3274,"#,##0"),"✔ متوازنة"))))),IF(R3274=0,"⚠ أضف سطر عهدة أولًا",IF(OR(C3274="",N(G3274)=0),"⚠ أكمل التاريخ والقيمة",IF(S3274="","⚠ التاريخ خارج السنة المالية",IF(H3274="","⚠ اختر بند الموازنة",IF(I3274="مرفوض","✖ مرفوض من المدير",IF(I3274&lt;&gt;"موافق","⏳ بانتظار موافقة المدير",IF(K3274&lt;&gt;"نعم","⚠ غير مسوى مع الحسابات","✔ معتمد ومسوى")))))))))</f>
        <v/>
      </c>
      <c r="R3274">
        <f>N(R3273)+IF(A3274="عهدة",1,0)</f>
        <v/>
      </c>
      <c r="S3274">
        <f>IF(C3274="","",IF(AND(C3274&gt;=DATE(2026,9,1),C3274&lt;=DATE(2027,8,31)),(YEAR(C3274)-2026)*12+MONTH(C3274)-8,""))</f>
        <v/>
      </c>
      <c r="T3274">
        <f>IF(AND(A3274="مصروف",R3274&gt;0,I3274="موافق",S3274&lt;&gt;"",H3274&lt;&gt;""),N(G3274),0)</f>
        <v/>
      </c>
    </row>
    <row r="3275">
      <c r="A3275" s="19" t="n"/>
      <c r="B3275" s="20">
        <f>IF(A3275="","",IF(R3275=0,"⚠ أضف سطر عهدة أولًا","DMT-"&amp;TEXT(R3275,"000")))</f>
        <v/>
      </c>
      <c r="C3275" s="21" t="n"/>
      <c r="D3275" s="20">
        <f>IF(C3275="","",IF(S3275="","خارج السنة المالية",INDEX(القوائم!$D$2:$D$13,S3275)))</f>
        <v/>
      </c>
      <c r="E3275" s="22" t="n"/>
      <c r="F3275" s="23" t="n"/>
      <c r="G3275" s="23" t="n"/>
      <c r="H3275" s="22" t="n"/>
      <c r="I3275" s="19" t="n"/>
      <c r="J3275" s="21" t="n"/>
      <c r="K3275" s="19" t="n"/>
      <c r="L3275" s="19" t="n"/>
      <c r="M3275" s="21" t="n"/>
      <c r="N3275" s="22" t="n"/>
      <c r="O3275" s="24">
        <f>IF(A3275&lt;&gt;"عهدة","",SUMIFS($G$8:$G$5007,$B$8:$B$5007,B3275,$A$8:$A$5007,"مصروف",$I$8:$I$5007,"&lt;&gt;مرفوض"))</f>
        <v/>
      </c>
      <c r="P3275" s="25">
        <f>IF(A3275&lt;&gt;"عهدة","",N(F3275)-O3275)</f>
        <v/>
      </c>
      <c r="Q3275" s="26">
        <f>IF(A3275="","",IF(A3275="عهدة",IF(N(F3275)=0,"⚠ أدخل قيمة العهدة",IF(P3275&lt;0,"⛔ عجز / زيادة مصروفات "&amp;TEXT(-P3275,"#,##0"),IF(COUNTIFS($B$8:$B$5007,B3275,$A$8:$A$5007,"مصروف",$I$8:$I$5007,"&lt;&gt;مرفوض",$K$8:$K$5007,"&lt;&gt;نعم")&gt;0,"⚠ "&amp;COUNTIFS($B$8:$B$5007,B3275,$A$8:$A$5007,"مصروف",$I$8:$I$5007,"&lt;&gt;مرفوض",$K$8:$K$5007,"&lt;&gt;نعم")&amp;" مصروف غير مسوى",IF(L3275="تمت التسوية",IF(P3275=0,"✔ متوازنة وتمت التسوية","✔ تمت التسوية – متبقي "&amp;TEXT(P3275,"#,##0")),IF(P3275&gt;0,"متبقي "&amp;TEXT(P3275,"#,##0"),"✔ متوازنة"))))),IF(R3275=0,"⚠ أضف سطر عهدة أولًا",IF(OR(C3275="",N(G3275)=0),"⚠ أكمل التاريخ والقيمة",IF(S3275="","⚠ التاريخ خارج السنة المالية",IF(H3275="","⚠ اختر بند الموازنة",IF(I3275="مرفوض","✖ مرفوض من المدير",IF(I3275&lt;&gt;"موافق","⏳ بانتظار موافقة المدير",IF(K3275&lt;&gt;"نعم","⚠ غير مسوى مع الحسابات","✔ معتمد ومسوى")))))))))</f>
        <v/>
      </c>
      <c r="R3275">
        <f>N(R3274)+IF(A3275="عهدة",1,0)</f>
        <v/>
      </c>
      <c r="S3275">
        <f>IF(C3275="","",IF(AND(C3275&gt;=DATE(2026,9,1),C3275&lt;=DATE(2027,8,31)),(YEAR(C3275)-2026)*12+MONTH(C3275)-8,""))</f>
        <v/>
      </c>
      <c r="T3275">
        <f>IF(AND(A3275="مصروف",R3275&gt;0,I3275="موافق",S3275&lt;&gt;"",H3275&lt;&gt;""),N(G3275),0)</f>
        <v/>
      </c>
    </row>
    <row r="3276">
      <c r="A3276" s="19" t="n"/>
      <c r="B3276" s="20">
        <f>IF(A3276="","",IF(R3276=0,"⚠ أضف سطر عهدة أولًا","DMT-"&amp;TEXT(R3276,"000")))</f>
        <v/>
      </c>
      <c r="C3276" s="21" t="n"/>
      <c r="D3276" s="20">
        <f>IF(C3276="","",IF(S3276="","خارج السنة المالية",INDEX(القوائم!$D$2:$D$13,S3276)))</f>
        <v/>
      </c>
      <c r="E3276" s="22" t="n"/>
      <c r="F3276" s="23" t="n"/>
      <c r="G3276" s="23" t="n"/>
      <c r="H3276" s="22" t="n"/>
      <c r="I3276" s="19" t="n"/>
      <c r="J3276" s="21" t="n"/>
      <c r="K3276" s="19" t="n"/>
      <c r="L3276" s="19" t="n"/>
      <c r="M3276" s="21" t="n"/>
      <c r="N3276" s="22" t="n"/>
      <c r="O3276" s="24">
        <f>IF(A3276&lt;&gt;"عهدة","",SUMIFS($G$8:$G$5007,$B$8:$B$5007,B3276,$A$8:$A$5007,"مصروف",$I$8:$I$5007,"&lt;&gt;مرفوض"))</f>
        <v/>
      </c>
      <c r="P3276" s="25">
        <f>IF(A3276&lt;&gt;"عهدة","",N(F3276)-O3276)</f>
        <v/>
      </c>
      <c r="Q3276" s="26">
        <f>IF(A3276="","",IF(A3276="عهدة",IF(N(F3276)=0,"⚠ أدخل قيمة العهدة",IF(P3276&lt;0,"⛔ عجز / زيادة مصروفات "&amp;TEXT(-P3276,"#,##0"),IF(COUNTIFS($B$8:$B$5007,B3276,$A$8:$A$5007,"مصروف",$I$8:$I$5007,"&lt;&gt;مرفوض",$K$8:$K$5007,"&lt;&gt;نعم")&gt;0,"⚠ "&amp;COUNTIFS($B$8:$B$5007,B3276,$A$8:$A$5007,"مصروف",$I$8:$I$5007,"&lt;&gt;مرفوض",$K$8:$K$5007,"&lt;&gt;نعم")&amp;" مصروف غير مسوى",IF(L3276="تمت التسوية",IF(P3276=0,"✔ متوازنة وتمت التسوية","✔ تمت التسوية – متبقي "&amp;TEXT(P3276,"#,##0")),IF(P3276&gt;0,"متبقي "&amp;TEXT(P3276,"#,##0"),"✔ متوازنة"))))),IF(R3276=0,"⚠ أضف سطر عهدة أولًا",IF(OR(C3276="",N(G3276)=0),"⚠ أكمل التاريخ والقيمة",IF(S3276="","⚠ التاريخ خارج السنة المالية",IF(H3276="","⚠ اختر بند الموازنة",IF(I3276="مرفوض","✖ مرفوض من المدير",IF(I3276&lt;&gt;"موافق","⏳ بانتظار موافقة المدير",IF(K3276&lt;&gt;"نعم","⚠ غير مسوى مع الحسابات","✔ معتمد ومسوى")))))))))</f>
        <v/>
      </c>
      <c r="R3276">
        <f>N(R3275)+IF(A3276="عهدة",1,0)</f>
        <v/>
      </c>
      <c r="S3276">
        <f>IF(C3276="","",IF(AND(C3276&gt;=DATE(2026,9,1),C3276&lt;=DATE(2027,8,31)),(YEAR(C3276)-2026)*12+MONTH(C3276)-8,""))</f>
        <v/>
      </c>
      <c r="T3276">
        <f>IF(AND(A3276="مصروف",R3276&gt;0,I3276="موافق",S3276&lt;&gt;"",H3276&lt;&gt;""),N(G3276),0)</f>
        <v/>
      </c>
    </row>
    <row r="3277">
      <c r="A3277" s="19" t="n"/>
      <c r="B3277" s="20">
        <f>IF(A3277="","",IF(R3277=0,"⚠ أضف سطر عهدة أولًا","DMT-"&amp;TEXT(R3277,"000")))</f>
        <v/>
      </c>
      <c r="C3277" s="21" t="n"/>
      <c r="D3277" s="20">
        <f>IF(C3277="","",IF(S3277="","خارج السنة المالية",INDEX(القوائم!$D$2:$D$13,S3277)))</f>
        <v/>
      </c>
      <c r="E3277" s="22" t="n"/>
      <c r="F3277" s="23" t="n"/>
      <c r="G3277" s="23" t="n"/>
      <c r="H3277" s="22" t="n"/>
      <c r="I3277" s="19" t="n"/>
      <c r="J3277" s="21" t="n"/>
      <c r="K3277" s="19" t="n"/>
      <c r="L3277" s="19" t="n"/>
      <c r="M3277" s="21" t="n"/>
      <c r="N3277" s="22" t="n"/>
      <c r="O3277" s="24">
        <f>IF(A3277&lt;&gt;"عهدة","",SUMIFS($G$8:$G$5007,$B$8:$B$5007,B3277,$A$8:$A$5007,"مصروف",$I$8:$I$5007,"&lt;&gt;مرفوض"))</f>
        <v/>
      </c>
      <c r="P3277" s="25">
        <f>IF(A3277&lt;&gt;"عهدة","",N(F3277)-O3277)</f>
        <v/>
      </c>
      <c r="Q3277" s="26">
        <f>IF(A3277="","",IF(A3277="عهدة",IF(N(F3277)=0,"⚠ أدخل قيمة العهدة",IF(P3277&lt;0,"⛔ عجز / زيادة مصروفات "&amp;TEXT(-P3277,"#,##0"),IF(COUNTIFS($B$8:$B$5007,B3277,$A$8:$A$5007,"مصروف",$I$8:$I$5007,"&lt;&gt;مرفوض",$K$8:$K$5007,"&lt;&gt;نعم")&gt;0,"⚠ "&amp;COUNTIFS($B$8:$B$5007,B3277,$A$8:$A$5007,"مصروف",$I$8:$I$5007,"&lt;&gt;مرفوض",$K$8:$K$5007,"&lt;&gt;نعم")&amp;" مصروف غير مسوى",IF(L3277="تمت التسوية",IF(P3277=0,"✔ متوازنة وتمت التسوية","✔ تمت التسوية – متبقي "&amp;TEXT(P3277,"#,##0")),IF(P3277&gt;0,"متبقي "&amp;TEXT(P3277,"#,##0"),"✔ متوازنة"))))),IF(R3277=0,"⚠ أضف سطر عهدة أولًا",IF(OR(C3277="",N(G3277)=0),"⚠ أكمل التاريخ والقيمة",IF(S3277="","⚠ التاريخ خارج السنة المالية",IF(H3277="","⚠ اختر بند الموازنة",IF(I3277="مرفوض","✖ مرفوض من المدير",IF(I3277&lt;&gt;"موافق","⏳ بانتظار موافقة المدير",IF(K3277&lt;&gt;"نعم","⚠ غير مسوى مع الحسابات","✔ معتمد ومسوى")))))))))</f>
        <v/>
      </c>
      <c r="R3277">
        <f>N(R3276)+IF(A3277="عهدة",1,0)</f>
        <v/>
      </c>
      <c r="S3277">
        <f>IF(C3277="","",IF(AND(C3277&gt;=DATE(2026,9,1),C3277&lt;=DATE(2027,8,31)),(YEAR(C3277)-2026)*12+MONTH(C3277)-8,""))</f>
        <v/>
      </c>
      <c r="T3277">
        <f>IF(AND(A3277="مصروف",R3277&gt;0,I3277="موافق",S3277&lt;&gt;"",H3277&lt;&gt;""),N(G3277),0)</f>
        <v/>
      </c>
    </row>
    <row r="3278">
      <c r="A3278" s="19" t="n"/>
      <c r="B3278" s="20">
        <f>IF(A3278="","",IF(R3278=0,"⚠ أضف سطر عهدة أولًا","DMT-"&amp;TEXT(R3278,"000")))</f>
        <v/>
      </c>
      <c r="C3278" s="21" t="n"/>
      <c r="D3278" s="20">
        <f>IF(C3278="","",IF(S3278="","خارج السنة المالية",INDEX(القوائم!$D$2:$D$13,S3278)))</f>
        <v/>
      </c>
      <c r="E3278" s="22" t="n"/>
      <c r="F3278" s="23" t="n"/>
      <c r="G3278" s="23" t="n"/>
      <c r="H3278" s="22" t="n"/>
      <c r="I3278" s="19" t="n"/>
      <c r="J3278" s="21" t="n"/>
      <c r="K3278" s="19" t="n"/>
      <c r="L3278" s="19" t="n"/>
      <c r="M3278" s="21" t="n"/>
      <c r="N3278" s="22" t="n"/>
      <c r="O3278" s="24">
        <f>IF(A3278&lt;&gt;"عهدة","",SUMIFS($G$8:$G$5007,$B$8:$B$5007,B3278,$A$8:$A$5007,"مصروف",$I$8:$I$5007,"&lt;&gt;مرفوض"))</f>
        <v/>
      </c>
      <c r="P3278" s="25">
        <f>IF(A3278&lt;&gt;"عهدة","",N(F3278)-O3278)</f>
        <v/>
      </c>
      <c r="Q3278" s="26">
        <f>IF(A3278="","",IF(A3278="عهدة",IF(N(F3278)=0,"⚠ أدخل قيمة العهدة",IF(P3278&lt;0,"⛔ عجز / زيادة مصروفات "&amp;TEXT(-P3278,"#,##0"),IF(COUNTIFS($B$8:$B$5007,B3278,$A$8:$A$5007,"مصروف",$I$8:$I$5007,"&lt;&gt;مرفوض",$K$8:$K$5007,"&lt;&gt;نعم")&gt;0,"⚠ "&amp;COUNTIFS($B$8:$B$5007,B3278,$A$8:$A$5007,"مصروف",$I$8:$I$5007,"&lt;&gt;مرفوض",$K$8:$K$5007,"&lt;&gt;نعم")&amp;" مصروف غير مسوى",IF(L3278="تمت التسوية",IF(P3278=0,"✔ متوازنة وتمت التسوية","✔ تمت التسوية – متبقي "&amp;TEXT(P3278,"#,##0")),IF(P3278&gt;0,"متبقي "&amp;TEXT(P3278,"#,##0"),"✔ متوازنة"))))),IF(R3278=0,"⚠ أضف سطر عهدة أولًا",IF(OR(C3278="",N(G3278)=0),"⚠ أكمل التاريخ والقيمة",IF(S3278="","⚠ التاريخ خارج السنة المالية",IF(H3278="","⚠ اختر بند الموازنة",IF(I3278="مرفوض","✖ مرفوض من المدير",IF(I3278&lt;&gt;"موافق","⏳ بانتظار موافقة المدير",IF(K3278&lt;&gt;"نعم","⚠ غير مسوى مع الحسابات","✔ معتمد ومسوى")))))))))</f>
        <v/>
      </c>
      <c r="R3278">
        <f>N(R3277)+IF(A3278="عهدة",1,0)</f>
        <v/>
      </c>
      <c r="S3278">
        <f>IF(C3278="","",IF(AND(C3278&gt;=DATE(2026,9,1),C3278&lt;=DATE(2027,8,31)),(YEAR(C3278)-2026)*12+MONTH(C3278)-8,""))</f>
        <v/>
      </c>
      <c r="T3278">
        <f>IF(AND(A3278="مصروف",R3278&gt;0,I3278="موافق",S3278&lt;&gt;"",H3278&lt;&gt;""),N(G3278),0)</f>
        <v/>
      </c>
    </row>
    <row r="3279">
      <c r="A3279" s="19" t="n"/>
      <c r="B3279" s="20">
        <f>IF(A3279="","",IF(R3279=0,"⚠ أضف سطر عهدة أولًا","DMT-"&amp;TEXT(R3279,"000")))</f>
        <v/>
      </c>
      <c r="C3279" s="21" t="n"/>
      <c r="D3279" s="20">
        <f>IF(C3279="","",IF(S3279="","خارج السنة المالية",INDEX(القوائم!$D$2:$D$13,S3279)))</f>
        <v/>
      </c>
      <c r="E3279" s="22" t="n"/>
      <c r="F3279" s="23" t="n"/>
      <c r="G3279" s="23" t="n"/>
      <c r="H3279" s="22" t="n"/>
      <c r="I3279" s="19" t="n"/>
      <c r="J3279" s="21" t="n"/>
      <c r="K3279" s="19" t="n"/>
      <c r="L3279" s="19" t="n"/>
      <c r="M3279" s="21" t="n"/>
      <c r="N3279" s="22" t="n"/>
      <c r="O3279" s="24">
        <f>IF(A3279&lt;&gt;"عهدة","",SUMIFS($G$8:$G$5007,$B$8:$B$5007,B3279,$A$8:$A$5007,"مصروف",$I$8:$I$5007,"&lt;&gt;مرفوض"))</f>
        <v/>
      </c>
      <c r="P3279" s="25">
        <f>IF(A3279&lt;&gt;"عهدة","",N(F3279)-O3279)</f>
        <v/>
      </c>
      <c r="Q3279" s="26">
        <f>IF(A3279="","",IF(A3279="عهدة",IF(N(F3279)=0,"⚠ أدخل قيمة العهدة",IF(P3279&lt;0,"⛔ عجز / زيادة مصروفات "&amp;TEXT(-P3279,"#,##0"),IF(COUNTIFS($B$8:$B$5007,B3279,$A$8:$A$5007,"مصروف",$I$8:$I$5007,"&lt;&gt;مرفوض",$K$8:$K$5007,"&lt;&gt;نعم")&gt;0,"⚠ "&amp;COUNTIFS($B$8:$B$5007,B3279,$A$8:$A$5007,"مصروف",$I$8:$I$5007,"&lt;&gt;مرفوض",$K$8:$K$5007,"&lt;&gt;نعم")&amp;" مصروف غير مسوى",IF(L3279="تمت التسوية",IF(P3279=0,"✔ متوازنة وتمت التسوية","✔ تمت التسوية – متبقي "&amp;TEXT(P3279,"#,##0")),IF(P3279&gt;0,"متبقي "&amp;TEXT(P3279,"#,##0"),"✔ متوازنة"))))),IF(R3279=0,"⚠ أضف سطر عهدة أولًا",IF(OR(C3279="",N(G3279)=0),"⚠ أكمل التاريخ والقيمة",IF(S3279="","⚠ التاريخ خارج السنة المالية",IF(H3279="","⚠ اختر بند الموازنة",IF(I3279="مرفوض","✖ مرفوض من المدير",IF(I3279&lt;&gt;"موافق","⏳ بانتظار موافقة المدير",IF(K3279&lt;&gt;"نعم","⚠ غير مسوى مع الحسابات","✔ معتمد ومسوى")))))))))</f>
        <v/>
      </c>
      <c r="R3279">
        <f>N(R3278)+IF(A3279="عهدة",1,0)</f>
        <v/>
      </c>
      <c r="S3279">
        <f>IF(C3279="","",IF(AND(C3279&gt;=DATE(2026,9,1),C3279&lt;=DATE(2027,8,31)),(YEAR(C3279)-2026)*12+MONTH(C3279)-8,""))</f>
        <v/>
      </c>
      <c r="T3279">
        <f>IF(AND(A3279="مصروف",R3279&gt;0,I3279="موافق",S3279&lt;&gt;"",H3279&lt;&gt;""),N(G3279),0)</f>
        <v/>
      </c>
    </row>
    <row r="3280">
      <c r="A3280" s="19" t="n"/>
      <c r="B3280" s="20">
        <f>IF(A3280="","",IF(R3280=0,"⚠ أضف سطر عهدة أولًا","DMT-"&amp;TEXT(R3280,"000")))</f>
        <v/>
      </c>
      <c r="C3280" s="21" t="n"/>
      <c r="D3280" s="20">
        <f>IF(C3280="","",IF(S3280="","خارج السنة المالية",INDEX(القوائم!$D$2:$D$13,S3280)))</f>
        <v/>
      </c>
      <c r="E3280" s="22" t="n"/>
      <c r="F3280" s="23" t="n"/>
      <c r="G3280" s="23" t="n"/>
      <c r="H3280" s="22" t="n"/>
      <c r="I3280" s="19" t="n"/>
      <c r="J3280" s="21" t="n"/>
      <c r="K3280" s="19" t="n"/>
      <c r="L3280" s="19" t="n"/>
      <c r="M3280" s="21" t="n"/>
      <c r="N3280" s="22" t="n"/>
      <c r="O3280" s="24">
        <f>IF(A3280&lt;&gt;"عهدة","",SUMIFS($G$8:$G$5007,$B$8:$B$5007,B3280,$A$8:$A$5007,"مصروف",$I$8:$I$5007,"&lt;&gt;مرفوض"))</f>
        <v/>
      </c>
      <c r="P3280" s="25">
        <f>IF(A3280&lt;&gt;"عهدة","",N(F3280)-O3280)</f>
        <v/>
      </c>
      <c r="Q3280" s="26">
        <f>IF(A3280="","",IF(A3280="عهدة",IF(N(F3280)=0,"⚠ أدخل قيمة العهدة",IF(P3280&lt;0,"⛔ عجز / زيادة مصروفات "&amp;TEXT(-P3280,"#,##0"),IF(COUNTIFS($B$8:$B$5007,B3280,$A$8:$A$5007,"مصروف",$I$8:$I$5007,"&lt;&gt;مرفوض",$K$8:$K$5007,"&lt;&gt;نعم")&gt;0,"⚠ "&amp;COUNTIFS($B$8:$B$5007,B3280,$A$8:$A$5007,"مصروف",$I$8:$I$5007,"&lt;&gt;مرفوض",$K$8:$K$5007,"&lt;&gt;نعم")&amp;" مصروف غير مسوى",IF(L3280="تمت التسوية",IF(P3280=0,"✔ متوازنة وتمت التسوية","✔ تمت التسوية – متبقي "&amp;TEXT(P3280,"#,##0")),IF(P3280&gt;0,"متبقي "&amp;TEXT(P3280,"#,##0"),"✔ متوازنة"))))),IF(R3280=0,"⚠ أضف سطر عهدة أولًا",IF(OR(C3280="",N(G3280)=0),"⚠ أكمل التاريخ والقيمة",IF(S3280="","⚠ التاريخ خارج السنة المالية",IF(H3280="","⚠ اختر بند الموازنة",IF(I3280="مرفوض","✖ مرفوض من المدير",IF(I3280&lt;&gt;"موافق","⏳ بانتظار موافقة المدير",IF(K3280&lt;&gt;"نعم","⚠ غير مسوى مع الحسابات","✔ معتمد ومسوى")))))))))</f>
        <v/>
      </c>
      <c r="R3280">
        <f>N(R3279)+IF(A3280="عهدة",1,0)</f>
        <v/>
      </c>
      <c r="S3280">
        <f>IF(C3280="","",IF(AND(C3280&gt;=DATE(2026,9,1),C3280&lt;=DATE(2027,8,31)),(YEAR(C3280)-2026)*12+MONTH(C3280)-8,""))</f>
        <v/>
      </c>
      <c r="T3280">
        <f>IF(AND(A3280="مصروف",R3280&gt;0,I3280="موافق",S3280&lt;&gt;"",H3280&lt;&gt;""),N(G3280),0)</f>
        <v/>
      </c>
    </row>
    <row r="3281">
      <c r="A3281" s="19" t="n"/>
      <c r="B3281" s="20">
        <f>IF(A3281="","",IF(R3281=0,"⚠ أضف سطر عهدة أولًا","DMT-"&amp;TEXT(R3281,"000")))</f>
        <v/>
      </c>
      <c r="C3281" s="21" t="n"/>
      <c r="D3281" s="20">
        <f>IF(C3281="","",IF(S3281="","خارج السنة المالية",INDEX(القوائم!$D$2:$D$13,S3281)))</f>
        <v/>
      </c>
      <c r="E3281" s="22" t="n"/>
      <c r="F3281" s="23" t="n"/>
      <c r="G3281" s="23" t="n"/>
      <c r="H3281" s="22" t="n"/>
      <c r="I3281" s="19" t="n"/>
      <c r="J3281" s="21" t="n"/>
      <c r="K3281" s="19" t="n"/>
      <c r="L3281" s="19" t="n"/>
      <c r="M3281" s="21" t="n"/>
      <c r="N3281" s="22" t="n"/>
      <c r="O3281" s="24">
        <f>IF(A3281&lt;&gt;"عهدة","",SUMIFS($G$8:$G$5007,$B$8:$B$5007,B3281,$A$8:$A$5007,"مصروف",$I$8:$I$5007,"&lt;&gt;مرفوض"))</f>
        <v/>
      </c>
      <c r="P3281" s="25">
        <f>IF(A3281&lt;&gt;"عهدة","",N(F3281)-O3281)</f>
        <v/>
      </c>
      <c r="Q3281" s="26">
        <f>IF(A3281="","",IF(A3281="عهدة",IF(N(F3281)=0,"⚠ أدخل قيمة العهدة",IF(P3281&lt;0,"⛔ عجز / زيادة مصروفات "&amp;TEXT(-P3281,"#,##0"),IF(COUNTIFS($B$8:$B$5007,B3281,$A$8:$A$5007,"مصروف",$I$8:$I$5007,"&lt;&gt;مرفوض",$K$8:$K$5007,"&lt;&gt;نعم")&gt;0,"⚠ "&amp;COUNTIFS($B$8:$B$5007,B3281,$A$8:$A$5007,"مصروف",$I$8:$I$5007,"&lt;&gt;مرفوض",$K$8:$K$5007,"&lt;&gt;نعم")&amp;" مصروف غير مسوى",IF(L3281="تمت التسوية",IF(P3281=0,"✔ متوازنة وتمت التسوية","✔ تمت التسوية – متبقي "&amp;TEXT(P3281,"#,##0")),IF(P3281&gt;0,"متبقي "&amp;TEXT(P3281,"#,##0"),"✔ متوازنة"))))),IF(R3281=0,"⚠ أضف سطر عهدة أولًا",IF(OR(C3281="",N(G3281)=0),"⚠ أكمل التاريخ والقيمة",IF(S3281="","⚠ التاريخ خارج السنة المالية",IF(H3281="","⚠ اختر بند الموازنة",IF(I3281="مرفوض","✖ مرفوض من المدير",IF(I3281&lt;&gt;"موافق","⏳ بانتظار موافقة المدير",IF(K3281&lt;&gt;"نعم","⚠ غير مسوى مع الحسابات","✔ معتمد ومسوى")))))))))</f>
        <v/>
      </c>
      <c r="R3281">
        <f>N(R3280)+IF(A3281="عهدة",1,0)</f>
        <v/>
      </c>
      <c r="S3281">
        <f>IF(C3281="","",IF(AND(C3281&gt;=DATE(2026,9,1),C3281&lt;=DATE(2027,8,31)),(YEAR(C3281)-2026)*12+MONTH(C3281)-8,""))</f>
        <v/>
      </c>
      <c r="T3281">
        <f>IF(AND(A3281="مصروف",R3281&gt;0,I3281="موافق",S3281&lt;&gt;"",H3281&lt;&gt;""),N(G3281),0)</f>
        <v/>
      </c>
    </row>
    <row r="3282">
      <c r="A3282" s="19" t="n"/>
      <c r="B3282" s="20">
        <f>IF(A3282="","",IF(R3282=0,"⚠ أضف سطر عهدة أولًا","DMT-"&amp;TEXT(R3282,"000")))</f>
        <v/>
      </c>
      <c r="C3282" s="21" t="n"/>
      <c r="D3282" s="20">
        <f>IF(C3282="","",IF(S3282="","خارج السنة المالية",INDEX(القوائم!$D$2:$D$13,S3282)))</f>
        <v/>
      </c>
      <c r="E3282" s="22" t="n"/>
      <c r="F3282" s="23" t="n"/>
      <c r="G3282" s="23" t="n"/>
      <c r="H3282" s="22" t="n"/>
      <c r="I3282" s="19" t="n"/>
      <c r="J3282" s="21" t="n"/>
      <c r="K3282" s="19" t="n"/>
      <c r="L3282" s="19" t="n"/>
      <c r="M3282" s="21" t="n"/>
      <c r="N3282" s="22" t="n"/>
      <c r="O3282" s="24">
        <f>IF(A3282&lt;&gt;"عهدة","",SUMIFS($G$8:$G$5007,$B$8:$B$5007,B3282,$A$8:$A$5007,"مصروف",$I$8:$I$5007,"&lt;&gt;مرفوض"))</f>
        <v/>
      </c>
      <c r="P3282" s="25">
        <f>IF(A3282&lt;&gt;"عهدة","",N(F3282)-O3282)</f>
        <v/>
      </c>
      <c r="Q3282" s="26">
        <f>IF(A3282="","",IF(A3282="عهدة",IF(N(F3282)=0,"⚠ أدخل قيمة العهدة",IF(P3282&lt;0,"⛔ عجز / زيادة مصروفات "&amp;TEXT(-P3282,"#,##0"),IF(COUNTIFS($B$8:$B$5007,B3282,$A$8:$A$5007,"مصروف",$I$8:$I$5007,"&lt;&gt;مرفوض",$K$8:$K$5007,"&lt;&gt;نعم")&gt;0,"⚠ "&amp;COUNTIFS($B$8:$B$5007,B3282,$A$8:$A$5007,"مصروف",$I$8:$I$5007,"&lt;&gt;مرفوض",$K$8:$K$5007,"&lt;&gt;نعم")&amp;" مصروف غير مسوى",IF(L3282="تمت التسوية",IF(P3282=0,"✔ متوازنة وتمت التسوية","✔ تمت التسوية – متبقي "&amp;TEXT(P3282,"#,##0")),IF(P3282&gt;0,"متبقي "&amp;TEXT(P3282,"#,##0"),"✔ متوازنة"))))),IF(R3282=0,"⚠ أضف سطر عهدة أولًا",IF(OR(C3282="",N(G3282)=0),"⚠ أكمل التاريخ والقيمة",IF(S3282="","⚠ التاريخ خارج السنة المالية",IF(H3282="","⚠ اختر بند الموازنة",IF(I3282="مرفوض","✖ مرفوض من المدير",IF(I3282&lt;&gt;"موافق","⏳ بانتظار موافقة المدير",IF(K3282&lt;&gt;"نعم","⚠ غير مسوى مع الحسابات","✔ معتمد ومسوى")))))))))</f>
        <v/>
      </c>
      <c r="R3282">
        <f>N(R3281)+IF(A3282="عهدة",1,0)</f>
        <v/>
      </c>
      <c r="S3282">
        <f>IF(C3282="","",IF(AND(C3282&gt;=DATE(2026,9,1),C3282&lt;=DATE(2027,8,31)),(YEAR(C3282)-2026)*12+MONTH(C3282)-8,""))</f>
        <v/>
      </c>
      <c r="T3282">
        <f>IF(AND(A3282="مصروف",R3282&gt;0,I3282="موافق",S3282&lt;&gt;"",H3282&lt;&gt;""),N(G3282),0)</f>
        <v/>
      </c>
    </row>
    <row r="3283">
      <c r="A3283" s="19" t="n"/>
      <c r="B3283" s="20">
        <f>IF(A3283="","",IF(R3283=0,"⚠ أضف سطر عهدة أولًا","DMT-"&amp;TEXT(R3283,"000")))</f>
        <v/>
      </c>
      <c r="C3283" s="21" t="n"/>
      <c r="D3283" s="20">
        <f>IF(C3283="","",IF(S3283="","خارج السنة المالية",INDEX(القوائم!$D$2:$D$13,S3283)))</f>
        <v/>
      </c>
      <c r="E3283" s="22" t="n"/>
      <c r="F3283" s="23" t="n"/>
      <c r="G3283" s="23" t="n"/>
      <c r="H3283" s="22" t="n"/>
      <c r="I3283" s="19" t="n"/>
      <c r="J3283" s="21" t="n"/>
      <c r="K3283" s="19" t="n"/>
      <c r="L3283" s="19" t="n"/>
      <c r="M3283" s="21" t="n"/>
      <c r="N3283" s="22" t="n"/>
      <c r="O3283" s="24">
        <f>IF(A3283&lt;&gt;"عهدة","",SUMIFS($G$8:$G$5007,$B$8:$B$5007,B3283,$A$8:$A$5007,"مصروف",$I$8:$I$5007,"&lt;&gt;مرفوض"))</f>
        <v/>
      </c>
      <c r="P3283" s="25">
        <f>IF(A3283&lt;&gt;"عهدة","",N(F3283)-O3283)</f>
        <v/>
      </c>
      <c r="Q3283" s="26">
        <f>IF(A3283="","",IF(A3283="عهدة",IF(N(F3283)=0,"⚠ أدخل قيمة العهدة",IF(P3283&lt;0,"⛔ عجز / زيادة مصروفات "&amp;TEXT(-P3283,"#,##0"),IF(COUNTIFS($B$8:$B$5007,B3283,$A$8:$A$5007,"مصروف",$I$8:$I$5007,"&lt;&gt;مرفوض",$K$8:$K$5007,"&lt;&gt;نعم")&gt;0,"⚠ "&amp;COUNTIFS($B$8:$B$5007,B3283,$A$8:$A$5007,"مصروف",$I$8:$I$5007,"&lt;&gt;مرفوض",$K$8:$K$5007,"&lt;&gt;نعم")&amp;" مصروف غير مسوى",IF(L3283="تمت التسوية",IF(P3283=0,"✔ متوازنة وتمت التسوية","✔ تمت التسوية – متبقي "&amp;TEXT(P3283,"#,##0")),IF(P3283&gt;0,"متبقي "&amp;TEXT(P3283,"#,##0"),"✔ متوازنة"))))),IF(R3283=0,"⚠ أضف سطر عهدة أولًا",IF(OR(C3283="",N(G3283)=0),"⚠ أكمل التاريخ والقيمة",IF(S3283="","⚠ التاريخ خارج السنة المالية",IF(H3283="","⚠ اختر بند الموازنة",IF(I3283="مرفوض","✖ مرفوض من المدير",IF(I3283&lt;&gt;"موافق","⏳ بانتظار موافقة المدير",IF(K3283&lt;&gt;"نعم","⚠ غير مسوى مع الحسابات","✔ معتمد ومسوى")))))))))</f>
        <v/>
      </c>
      <c r="R3283">
        <f>N(R3282)+IF(A3283="عهدة",1,0)</f>
        <v/>
      </c>
      <c r="S3283">
        <f>IF(C3283="","",IF(AND(C3283&gt;=DATE(2026,9,1),C3283&lt;=DATE(2027,8,31)),(YEAR(C3283)-2026)*12+MONTH(C3283)-8,""))</f>
        <v/>
      </c>
      <c r="T3283">
        <f>IF(AND(A3283="مصروف",R3283&gt;0,I3283="موافق",S3283&lt;&gt;"",H3283&lt;&gt;""),N(G3283),0)</f>
        <v/>
      </c>
    </row>
    <row r="3284">
      <c r="A3284" s="19" t="n"/>
      <c r="B3284" s="20">
        <f>IF(A3284="","",IF(R3284=0,"⚠ أضف سطر عهدة أولًا","DMT-"&amp;TEXT(R3284,"000")))</f>
        <v/>
      </c>
      <c r="C3284" s="21" t="n"/>
      <c r="D3284" s="20">
        <f>IF(C3284="","",IF(S3284="","خارج السنة المالية",INDEX(القوائم!$D$2:$D$13,S3284)))</f>
        <v/>
      </c>
      <c r="E3284" s="22" t="n"/>
      <c r="F3284" s="23" t="n"/>
      <c r="G3284" s="23" t="n"/>
      <c r="H3284" s="22" t="n"/>
      <c r="I3284" s="19" t="n"/>
      <c r="J3284" s="21" t="n"/>
      <c r="K3284" s="19" t="n"/>
      <c r="L3284" s="19" t="n"/>
      <c r="M3284" s="21" t="n"/>
      <c r="N3284" s="22" t="n"/>
      <c r="O3284" s="24">
        <f>IF(A3284&lt;&gt;"عهدة","",SUMIFS($G$8:$G$5007,$B$8:$B$5007,B3284,$A$8:$A$5007,"مصروف",$I$8:$I$5007,"&lt;&gt;مرفوض"))</f>
        <v/>
      </c>
      <c r="P3284" s="25">
        <f>IF(A3284&lt;&gt;"عهدة","",N(F3284)-O3284)</f>
        <v/>
      </c>
      <c r="Q3284" s="26">
        <f>IF(A3284="","",IF(A3284="عهدة",IF(N(F3284)=0,"⚠ أدخل قيمة العهدة",IF(P3284&lt;0,"⛔ عجز / زيادة مصروفات "&amp;TEXT(-P3284,"#,##0"),IF(COUNTIFS($B$8:$B$5007,B3284,$A$8:$A$5007,"مصروف",$I$8:$I$5007,"&lt;&gt;مرفوض",$K$8:$K$5007,"&lt;&gt;نعم")&gt;0,"⚠ "&amp;COUNTIFS($B$8:$B$5007,B3284,$A$8:$A$5007,"مصروف",$I$8:$I$5007,"&lt;&gt;مرفوض",$K$8:$K$5007,"&lt;&gt;نعم")&amp;" مصروف غير مسوى",IF(L3284="تمت التسوية",IF(P3284=0,"✔ متوازنة وتمت التسوية","✔ تمت التسوية – متبقي "&amp;TEXT(P3284,"#,##0")),IF(P3284&gt;0,"متبقي "&amp;TEXT(P3284,"#,##0"),"✔ متوازنة"))))),IF(R3284=0,"⚠ أضف سطر عهدة أولًا",IF(OR(C3284="",N(G3284)=0),"⚠ أكمل التاريخ والقيمة",IF(S3284="","⚠ التاريخ خارج السنة المالية",IF(H3284="","⚠ اختر بند الموازنة",IF(I3284="مرفوض","✖ مرفوض من المدير",IF(I3284&lt;&gt;"موافق","⏳ بانتظار موافقة المدير",IF(K3284&lt;&gt;"نعم","⚠ غير مسوى مع الحسابات","✔ معتمد ومسوى")))))))))</f>
        <v/>
      </c>
      <c r="R3284">
        <f>N(R3283)+IF(A3284="عهدة",1,0)</f>
        <v/>
      </c>
      <c r="S3284">
        <f>IF(C3284="","",IF(AND(C3284&gt;=DATE(2026,9,1),C3284&lt;=DATE(2027,8,31)),(YEAR(C3284)-2026)*12+MONTH(C3284)-8,""))</f>
        <v/>
      </c>
      <c r="T3284">
        <f>IF(AND(A3284="مصروف",R3284&gt;0,I3284="موافق",S3284&lt;&gt;"",H3284&lt;&gt;""),N(G3284),0)</f>
        <v/>
      </c>
    </row>
    <row r="3285">
      <c r="A3285" s="19" t="n"/>
      <c r="B3285" s="20">
        <f>IF(A3285="","",IF(R3285=0,"⚠ أضف سطر عهدة أولًا","DMT-"&amp;TEXT(R3285,"000")))</f>
        <v/>
      </c>
      <c r="C3285" s="21" t="n"/>
      <c r="D3285" s="20">
        <f>IF(C3285="","",IF(S3285="","خارج السنة المالية",INDEX(القوائم!$D$2:$D$13,S3285)))</f>
        <v/>
      </c>
      <c r="E3285" s="22" t="n"/>
      <c r="F3285" s="23" t="n"/>
      <c r="G3285" s="23" t="n"/>
      <c r="H3285" s="22" t="n"/>
      <c r="I3285" s="19" t="n"/>
      <c r="J3285" s="21" t="n"/>
      <c r="K3285" s="19" t="n"/>
      <c r="L3285" s="19" t="n"/>
      <c r="M3285" s="21" t="n"/>
      <c r="N3285" s="22" t="n"/>
      <c r="O3285" s="24">
        <f>IF(A3285&lt;&gt;"عهدة","",SUMIFS($G$8:$G$5007,$B$8:$B$5007,B3285,$A$8:$A$5007,"مصروف",$I$8:$I$5007,"&lt;&gt;مرفوض"))</f>
        <v/>
      </c>
      <c r="P3285" s="25">
        <f>IF(A3285&lt;&gt;"عهدة","",N(F3285)-O3285)</f>
        <v/>
      </c>
      <c r="Q3285" s="26">
        <f>IF(A3285="","",IF(A3285="عهدة",IF(N(F3285)=0,"⚠ أدخل قيمة العهدة",IF(P3285&lt;0,"⛔ عجز / زيادة مصروفات "&amp;TEXT(-P3285,"#,##0"),IF(COUNTIFS($B$8:$B$5007,B3285,$A$8:$A$5007,"مصروف",$I$8:$I$5007,"&lt;&gt;مرفوض",$K$8:$K$5007,"&lt;&gt;نعم")&gt;0,"⚠ "&amp;COUNTIFS($B$8:$B$5007,B3285,$A$8:$A$5007,"مصروف",$I$8:$I$5007,"&lt;&gt;مرفوض",$K$8:$K$5007,"&lt;&gt;نعم")&amp;" مصروف غير مسوى",IF(L3285="تمت التسوية",IF(P3285=0,"✔ متوازنة وتمت التسوية","✔ تمت التسوية – متبقي "&amp;TEXT(P3285,"#,##0")),IF(P3285&gt;0,"متبقي "&amp;TEXT(P3285,"#,##0"),"✔ متوازنة"))))),IF(R3285=0,"⚠ أضف سطر عهدة أولًا",IF(OR(C3285="",N(G3285)=0),"⚠ أكمل التاريخ والقيمة",IF(S3285="","⚠ التاريخ خارج السنة المالية",IF(H3285="","⚠ اختر بند الموازنة",IF(I3285="مرفوض","✖ مرفوض من المدير",IF(I3285&lt;&gt;"موافق","⏳ بانتظار موافقة المدير",IF(K3285&lt;&gt;"نعم","⚠ غير مسوى مع الحسابات","✔ معتمد ومسوى")))))))))</f>
        <v/>
      </c>
      <c r="R3285">
        <f>N(R3284)+IF(A3285="عهدة",1,0)</f>
        <v/>
      </c>
      <c r="S3285">
        <f>IF(C3285="","",IF(AND(C3285&gt;=DATE(2026,9,1),C3285&lt;=DATE(2027,8,31)),(YEAR(C3285)-2026)*12+MONTH(C3285)-8,""))</f>
        <v/>
      </c>
      <c r="T3285">
        <f>IF(AND(A3285="مصروف",R3285&gt;0,I3285="موافق",S3285&lt;&gt;"",H3285&lt;&gt;""),N(G3285),0)</f>
        <v/>
      </c>
    </row>
    <row r="3286">
      <c r="A3286" s="19" t="n"/>
      <c r="B3286" s="20">
        <f>IF(A3286="","",IF(R3286=0,"⚠ أضف سطر عهدة أولًا","DMT-"&amp;TEXT(R3286,"000")))</f>
        <v/>
      </c>
      <c r="C3286" s="21" t="n"/>
      <c r="D3286" s="20">
        <f>IF(C3286="","",IF(S3286="","خارج السنة المالية",INDEX(القوائم!$D$2:$D$13,S3286)))</f>
        <v/>
      </c>
      <c r="E3286" s="22" t="n"/>
      <c r="F3286" s="23" t="n"/>
      <c r="G3286" s="23" t="n"/>
      <c r="H3286" s="22" t="n"/>
      <c r="I3286" s="19" t="n"/>
      <c r="J3286" s="21" t="n"/>
      <c r="K3286" s="19" t="n"/>
      <c r="L3286" s="19" t="n"/>
      <c r="M3286" s="21" t="n"/>
      <c r="N3286" s="22" t="n"/>
      <c r="O3286" s="24">
        <f>IF(A3286&lt;&gt;"عهدة","",SUMIFS($G$8:$G$5007,$B$8:$B$5007,B3286,$A$8:$A$5007,"مصروف",$I$8:$I$5007,"&lt;&gt;مرفوض"))</f>
        <v/>
      </c>
      <c r="P3286" s="25">
        <f>IF(A3286&lt;&gt;"عهدة","",N(F3286)-O3286)</f>
        <v/>
      </c>
      <c r="Q3286" s="26">
        <f>IF(A3286="","",IF(A3286="عهدة",IF(N(F3286)=0,"⚠ أدخل قيمة العهدة",IF(P3286&lt;0,"⛔ عجز / زيادة مصروفات "&amp;TEXT(-P3286,"#,##0"),IF(COUNTIFS($B$8:$B$5007,B3286,$A$8:$A$5007,"مصروف",$I$8:$I$5007,"&lt;&gt;مرفوض",$K$8:$K$5007,"&lt;&gt;نعم")&gt;0,"⚠ "&amp;COUNTIFS($B$8:$B$5007,B3286,$A$8:$A$5007,"مصروف",$I$8:$I$5007,"&lt;&gt;مرفوض",$K$8:$K$5007,"&lt;&gt;نعم")&amp;" مصروف غير مسوى",IF(L3286="تمت التسوية",IF(P3286=0,"✔ متوازنة وتمت التسوية","✔ تمت التسوية – متبقي "&amp;TEXT(P3286,"#,##0")),IF(P3286&gt;0,"متبقي "&amp;TEXT(P3286,"#,##0"),"✔ متوازنة"))))),IF(R3286=0,"⚠ أضف سطر عهدة أولًا",IF(OR(C3286="",N(G3286)=0),"⚠ أكمل التاريخ والقيمة",IF(S3286="","⚠ التاريخ خارج السنة المالية",IF(H3286="","⚠ اختر بند الموازنة",IF(I3286="مرفوض","✖ مرفوض من المدير",IF(I3286&lt;&gt;"موافق","⏳ بانتظار موافقة المدير",IF(K3286&lt;&gt;"نعم","⚠ غير مسوى مع الحسابات","✔ معتمد ومسوى")))))))))</f>
        <v/>
      </c>
      <c r="R3286">
        <f>N(R3285)+IF(A3286="عهدة",1,0)</f>
        <v/>
      </c>
      <c r="S3286">
        <f>IF(C3286="","",IF(AND(C3286&gt;=DATE(2026,9,1),C3286&lt;=DATE(2027,8,31)),(YEAR(C3286)-2026)*12+MONTH(C3286)-8,""))</f>
        <v/>
      </c>
      <c r="T3286">
        <f>IF(AND(A3286="مصروف",R3286&gt;0,I3286="موافق",S3286&lt;&gt;"",H3286&lt;&gt;""),N(G3286),0)</f>
        <v/>
      </c>
    </row>
    <row r="3287">
      <c r="A3287" s="19" t="n"/>
      <c r="B3287" s="20">
        <f>IF(A3287="","",IF(R3287=0,"⚠ أضف سطر عهدة أولًا","DMT-"&amp;TEXT(R3287,"000")))</f>
        <v/>
      </c>
      <c r="C3287" s="21" t="n"/>
      <c r="D3287" s="20">
        <f>IF(C3287="","",IF(S3287="","خارج السنة المالية",INDEX(القوائم!$D$2:$D$13,S3287)))</f>
        <v/>
      </c>
      <c r="E3287" s="22" t="n"/>
      <c r="F3287" s="23" t="n"/>
      <c r="G3287" s="23" t="n"/>
      <c r="H3287" s="22" t="n"/>
      <c r="I3287" s="19" t="n"/>
      <c r="J3287" s="21" t="n"/>
      <c r="K3287" s="19" t="n"/>
      <c r="L3287" s="19" t="n"/>
      <c r="M3287" s="21" t="n"/>
      <c r="N3287" s="22" t="n"/>
      <c r="O3287" s="24">
        <f>IF(A3287&lt;&gt;"عهدة","",SUMIFS($G$8:$G$5007,$B$8:$B$5007,B3287,$A$8:$A$5007,"مصروف",$I$8:$I$5007,"&lt;&gt;مرفوض"))</f>
        <v/>
      </c>
      <c r="P3287" s="25">
        <f>IF(A3287&lt;&gt;"عهدة","",N(F3287)-O3287)</f>
        <v/>
      </c>
      <c r="Q3287" s="26">
        <f>IF(A3287="","",IF(A3287="عهدة",IF(N(F3287)=0,"⚠ أدخل قيمة العهدة",IF(P3287&lt;0,"⛔ عجز / زيادة مصروفات "&amp;TEXT(-P3287,"#,##0"),IF(COUNTIFS($B$8:$B$5007,B3287,$A$8:$A$5007,"مصروف",$I$8:$I$5007,"&lt;&gt;مرفوض",$K$8:$K$5007,"&lt;&gt;نعم")&gt;0,"⚠ "&amp;COUNTIFS($B$8:$B$5007,B3287,$A$8:$A$5007,"مصروف",$I$8:$I$5007,"&lt;&gt;مرفوض",$K$8:$K$5007,"&lt;&gt;نعم")&amp;" مصروف غير مسوى",IF(L3287="تمت التسوية",IF(P3287=0,"✔ متوازنة وتمت التسوية","✔ تمت التسوية – متبقي "&amp;TEXT(P3287,"#,##0")),IF(P3287&gt;0,"متبقي "&amp;TEXT(P3287,"#,##0"),"✔ متوازنة"))))),IF(R3287=0,"⚠ أضف سطر عهدة أولًا",IF(OR(C3287="",N(G3287)=0),"⚠ أكمل التاريخ والقيمة",IF(S3287="","⚠ التاريخ خارج السنة المالية",IF(H3287="","⚠ اختر بند الموازنة",IF(I3287="مرفوض","✖ مرفوض من المدير",IF(I3287&lt;&gt;"موافق","⏳ بانتظار موافقة المدير",IF(K3287&lt;&gt;"نعم","⚠ غير مسوى مع الحسابات","✔ معتمد ومسوى")))))))))</f>
        <v/>
      </c>
      <c r="R3287">
        <f>N(R3286)+IF(A3287="عهدة",1,0)</f>
        <v/>
      </c>
      <c r="S3287">
        <f>IF(C3287="","",IF(AND(C3287&gt;=DATE(2026,9,1),C3287&lt;=DATE(2027,8,31)),(YEAR(C3287)-2026)*12+MONTH(C3287)-8,""))</f>
        <v/>
      </c>
      <c r="T3287">
        <f>IF(AND(A3287="مصروف",R3287&gt;0,I3287="موافق",S3287&lt;&gt;"",H3287&lt;&gt;""),N(G3287),0)</f>
        <v/>
      </c>
    </row>
    <row r="3288">
      <c r="A3288" s="19" t="n"/>
      <c r="B3288" s="20">
        <f>IF(A3288="","",IF(R3288=0,"⚠ أضف سطر عهدة أولًا","DMT-"&amp;TEXT(R3288,"000")))</f>
        <v/>
      </c>
      <c r="C3288" s="21" t="n"/>
      <c r="D3288" s="20">
        <f>IF(C3288="","",IF(S3288="","خارج السنة المالية",INDEX(القوائم!$D$2:$D$13,S3288)))</f>
        <v/>
      </c>
      <c r="E3288" s="22" t="n"/>
      <c r="F3288" s="23" t="n"/>
      <c r="G3288" s="23" t="n"/>
      <c r="H3288" s="22" t="n"/>
      <c r="I3288" s="19" t="n"/>
      <c r="J3288" s="21" t="n"/>
      <c r="K3288" s="19" t="n"/>
      <c r="L3288" s="19" t="n"/>
      <c r="M3288" s="21" t="n"/>
      <c r="N3288" s="22" t="n"/>
      <c r="O3288" s="24">
        <f>IF(A3288&lt;&gt;"عهدة","",SUMIFS($G$8:$G$5007,$B$8:$B$5007,B3288,$A$8:$A$5007,"مصروف",$I$8:$I$5007,"&lt;&gt;مرفوض"))</f>
        <v/>
      </c>
      <c r="P3288" s="25">
        <f>IF(A3288&lt;&gt;"عهدة","",N(F3288)-O3288)</f>
        <v/>
      </c>
      <c r="Q3288" s="26">
        <f>IF(A3288="","",IF(A3288="عهدة",IF(N(F3288)=0,"⚠ أدخل قيمة العهدة",IF(P3288&lt;0,"⛔ عجز / زيادة مصروفات "&amp;TEXT(-P3288,"#,##0"),IF(COUNTIFS($B$8:$B$5007,B3288,$A$8:$A$5007,"مصروف",$I$8:$I$5007,"&lt;&gt;مرفوض",$K$8:$K$5007,"&lt;&gt;نعم")&gt;0,"⚠ "&amp;COUNTIFS($B$8:$B$5007,B3288,$A$8:$A$5007,"مصروف",$I$8:$I$5007,"&lt;&gt;مرفوض",$K$8:$K$5007,"&lt;&gt;نعم")&amp;" مصروف غير مسوى",IF(L3288="تمت التسوية",IF(P3288=0,"✔ متوازنة وتمت التسوية","✔ تمت التسوية – متبقي "&amp;TEXT(P3288,"#,##0")),IF(P3288&gt;0,"متبقي "&amp;TEXT(P3288,"#,##0"),"✔ متوازنة"))))),IF(R3288=0,"⚠ أضف سطر عهدة أولًا",IF(OR(C3288="",N(G3288)=0),"⚠ أكمل التاريخ والقيمة",IF(S3288="","⚠ التاريخ خارج السنة المالية",IF(H3288="","⚠ اختر بند الموازنة",IF(I3288="مرفوض","✖ مرفوض من المدير",IF(I3288&lt;&gt;"موافق","⏳ بانتظار موافقة المدير",IF(K3288&lt;&gt;"نعم","⚠ غير مسوى مع الحسابات","✔ معتمد ومسوى")))))))))</f>
        <v/>
      </c>
      <c r="R3288">
        <f>N(R3287)+IF(A3288="عهدة",1,0)</f>
        <v/>
      </c>
      <c r="S3288">
        <f>IF(C3288="","",IF(AND(C3288&gt;=DATE(2026,9,1),C3288&lt;=DATE(2027,8,31)),(YEAR(C3288)-2026)*12+MONTH(C3288)-8,""))</f>
        <v/>
      </c>
      <c r="T3288">
        <f>IF(AND(A3288="مصروف",R3288&gt;0,I3288="موافق",S3288&lt;&gt;"",H3288&lt;&gt;""),N(G3288),0)</f>
        <v/>
      </c>
    </row>
    <row r="3289">
      <c r="A3289" s="19" t="n"/>
      <c r="B3289" s="20">
        <f>IF(A3289="","",IF(R3289=0,"⚠ أضف سطر عهدة أولًا","DMT-"&amp;TEXT(R3289,"000")))</f>
        <v/>
      </c>
      <c r="C3289" s="21" t="n"/>
      <c r="D3289" s="20">
        <f>IF(C3289="","",IF(S3289="","خارج السنة المالية",INDEX(القوائم!$D$2:$D$13,S3289)))</f>
        <v/>
      </c>
      <c r="E3289" s="22" t="n"/>
      <c r="F3289" s="23" t="n"/>
      <c r="G3289" s="23" t="n"/>
      <c r="H3289" s="22" t="n"/>
      <c r="I3289" s="19" t="n"/>
      <c r="J3289" s="21" t="n"/>
      <c r="K3289" s="19" t="n"/>
      <c r="L3289" s="19" t="n"/>
      <c r="M3289" s="21" t="n"/>
      <c r="N3289" s="22" t="n"/>
      <c r="O3289" s="24">
        <f>IF(A3289&lt;&gt;"عهدة","",SUMIFS($G$8:$G$5007,$B$8:$B$5007,B3289,$A$8:$A$5007,"مصروف",$I$8:$I$5007,"&lt;&gt;مرفوض"))</f>
        <v/>
      </c>
      <c r="P3289" s="25">
        <f>IF(A3289&lt;&gt;"عهدة","",N(F3289)-O3289)</f>
        <v/>
      </c>
      <c r="Q3289" s="26">
        <f>IF(A3289="","",IF(A3289="عهدة",IF(N(F3289)=0,"⚠ أدخل قيمة العهدة",IF(P3289&lt;0,"⛔ عجز / زيادة مصروفات "&amp;TEXT(-P3289,"#,##0"),IF(COUNTIFS($B$8:$B$5007,B3289,$A$8:$A$5007,"مصروف",$I$8:$I$5007,"&lt;&gt;مرفوض",$K$8:$K$5007,"&lt;&gt;نعم")&gt;0,"⚠ "&amp;COUNTIFS($B$8:$B$5007,B3289,$A$8:$A$5007,"مصروف",$I$8:$I$5007,"&lt;&gt;مرفوض",$K$8:$K$5007,"&lt;&gt;نعم")&amp;" مصروف غير مسوى",IF(L3289="تمت التسوية",IF(P3289=0,"✔ متوازنة وتمت التسوية","✔ تمت التسوية – متبقي "&amp;TEXT(P3289,"#,##0")),IF(P3289&gt;0,"متبقي "&amp;TEXT(P3289,"#,##0"),"✔ متوازنة"))))),IF(R3289=0,"⚠ أضف سطر عهدة أولًا",IF(OR(C3289="",N(G3289)=0),"⚠ أكمل التاريخ والقيمة",IF(S3289="","⚠ التاريخ خارج السنة المالية",IF(H3289="","⚠ اختر بند الموازنة",IF(I3289="مرفوض","✖ مرفوض من المدير",IF(I3289&lt;&gt;"موافق","⏳ بانتظار موافقة المدير",IF(K3289&lt;&gt;"نعم","⚠ غير مسوى مع الحسابات","✔ معتمد ومسوى")))))))))</f>
        <v/>
      </c>
      <c r="R3289">
        <f>N(R3288)+IF(A3289="عهدة",1,0)</f>
        <v/>
      </c>
      <c r="S3289">
        <f>IF(C3289="","",IF(AND(C3289&gt;=DATE(2026,9,1),C3289&lt;=DATE(2027,8,31)),(YEAR(C3289)-2026)*12+MONTH(C3289)-8,""))</f>
        <v/>
      </c>
      <c r="T3289">
        <f>IF(AND(A3289="مصروف",R3289&gt;0,I3289="موافق",S3289&lt;&gt;"",H3289&lt;&gt;""),N(G3289),0)</f>
        <v/>
      </c>
    </row>
    <row r="3290">
      <c r="A3290" s="19" t="n"/>
      <c r="B3290" s="20">
        <f>IF(A3290="","",IF(R3290=0,"⚠ أضف سطر عهدة أولًا","DMT-"&amp;TEXT(R3290,"000")))</f>
        <v/>
      </c>
      <c r="C3290" s="21" t="n"/>
      <c r="D3290" s="20">
        <f>IF(C3290="","",IF(S3290="","خارج السنة المالية",INDEX(القوائم!$D$2:$D$13,S3290)))</f>
        <v/>
      </c>
      <c r="E3290" s="22" t="n"/>
      <c r="F3290" s="23" t="n"/>
      <c r="G3290" s="23" t="n"/>
      <c r="H3290" s="22" t="n"/>
      <c r="I3290" s="19" t="n"/>
      <c r="J3290" s="21" t="n"/>
      <c r="K3290" s="19" t="n"/>
      <c r="L3290" s="19" t="n"/>
      <c r="M3290" s="21" t="n"/>
      <c r="N3290" s="22" t="n"/>
      <c r="O3290" s="24">
        <f>IF(A3290&lt;&gt;"عهدة","",SUMIFS($G$8:$G$5007,$B$8:$B$5007,B3290,$A$8:$A$5007,"مصروف",$I$8:$I$5007,"&lt;&gt;مرفوض"))</f>
        <v/>
      </c>
      <c r="P3290" s="25">
        <f>IF(A3290&lt;&gt;"عهدة","",N(F3290)-O3290)</f>
        <v/>
      </c>
      <c r="Q3290" s="26">
        <f>IF(A3290="","",IF(A3290="عهدة",IF(N(F3290)=0,"⚠ أدخل قيمة العهدة",IF(P3290&lt;0,"⛔ عجز / زيادة مصروفات "&amp;TEXT(-P3290,"#,##0"),IF(COUNTIFS($B$8:$B$5007,B3290,$A$8:$A$5007,"مصروف",$I$8:$I$5007,"&lt;&gt;مرفوض",$K$8:$K$5007,"&lt;&gt;نعم")&gt;0,"⚠ "&amp;COUNTIFS($B$8:$B$5007,B3290,$A$8:$A$5007,"مصروف",$I$8:$I$5007,"&lt;&gt;مرفوض",$K$8:$K$5007,"&lt;&gt;نعم")&amp;" مصروف غير مسوى",IF(L3290="تمت التسوية",IF(P3290=0,"✔ متوازنة وتمت التسوية","✔ تمت التسوية – متبقي "&amp;TEXT(P3290,"#,##0")),IF(P3290&gt;0,"متبقي "&amp;TEXT(P3290,"#,##0"),"✔ متوازنة"))))),IF(R3290=0,"⚠ أضف سطر عهدة أولًا",IF(OR(C3290="",N(G3290)=0),"⚠ أكمل التاريخ والقيمة",IF(S3290="","⚠ التاريخ خارج السنة المالية",IF(H3290="","⚠ اختر بند الموازنة",IF(I3290="مرفوض","✖ مرفوض من المدير",IF(I3290&lt;&gt;"موافق","⏳ بانتظار موافقة المدير",IF(K3290&lt;&gt;"نعم","⚠ غير مسوى مع الحسابات","✔ معتمد ومسوى")))))))))</f>
        <v/>
      </c>
      <c r="R3290">
        <f>N(R3289)+IF(A3290="عهدة",1,0)</f>
        <v/>
      </c>
      <c r="S3290">
        <f>IF(C3290="","",IF(AND(C3290&gt;=DATE(2026,9,1),C3290&lt;=DATE(2027,8,31)),(YEAR(C3290)-2026)*12+MONTH(C3290)-8,""))</f>
        <v/>
      </c>
      <c r="T3290">
        <f>IF(AND(A3290="مصروف",R3290&gt;0,I3290="موافق",S3290&lt;&gt;"",H3290&lt;&gt;""),N(G3290),0)</f>
        <v/>
      </c>
    </row>
    <row r="3291">
      <c r="A3291" s="19" t="n"/>
      <c r="B3291" s="20">
        <f>IF(A3291="","",IF(R3291=0,"⚠ أضف سطر عهدة أولًا","DMT-"&amp;TEXT(R3291,"000")))</f>
        <v/>
      </c>
      <c r="C3291" s="21" t="n"/>
      <c r="D3291" s="20">
        <f>IF(C3291="","",IF(S3291="","خارج السنة المالية",INDEX(القوائم!$D$2:$D$13,S3291)))</f>
        <v/>
      </c>
      <c r="E3291" s="22" t="n"/>
      <c r="F3291" s="23" t="n"/>
      <c r="G3291" s="23" t="n"/>
      <c r="H3291" s="22" t="n"/>
      <c r="I3291" s="19" t="n"/>
      <c r="J3291" s="21" t="n"/>
      <c r="K3291" s="19" t="n"/>
      <c r="L3291" s="19" t="n"/>
      <c r="M3291" s="21" t="n"/>
      <c r="N3291" s="22" t="n"/>
      <c r="O3291" s="24">
        <f>IF(A3291&lt;&gt;"عهدة","",SUMIFS($G$8:$G$5007,$B$8:$B$5007,B3291,$A$8:$A$5007,"مصروف",$I$8:$I$5007,"&lt;&gt;مرفوض"))</f>
        <v/>
      </c>
      <c r="P3291" s="25">
        <f>IF(A3291&lt;&gt;"عهدة","",N(F3291)-O3291)</f>
        <v/>
      </c>
      <c r="Q3291" s="26">
        <f>IF(A3291="","",IF(A3291="عهدة",IF(N(F3291)=0,"⚠ أدخل قيمة العهدة",IF(P3291&lt;0,"⛔ عجز / زيادة مصروفات "&amp;TEXT(-P3291,"#,##0"),IF(COUNTIFS($B$8:$B$5007,B3291,$A$8:$A$5007,"مصروف",$I$8:$I$5007,"&lt;&gt;مرفوض",$K$8:$K$5007,"&lt;&gt;نعم")&gt;0,"⚠ "&amp;COUNTIFS($B$8:$B$5007,B3291,$A$8:$A$5007,"مصروف",$I$8:$I$5007,"&lt;&gt;مرفوض",$K$8:$K$5007,"&lt;&gt;نعم")&amp;" مصروف غير مسوى",IF(L3291="تمت التسوية",IF(P3291=0,"✔ متوازنة وتمت التسوية","✔ تمت التسوية – متبقي "&amp;TEXT(P3291,"#,##0")),IF(P3291&gt;0,"متبقي "&amp;TEXT(P3291,"#,##0"),"✔ متوازنة"))))),IF(R3291=0,"⚠ أضف سطر عهدة أولًا",IF(OR(C3291="",N(G3291)=0),"⚠ أكمل التاريخ والقيمة",IF(S3291="","⚠ التاريخ خارج السنة المالية",IF(H3291="","⚠ اختر بند الموازنة",IF(I3291="مرفوض","✖ مرفوض من المدير",IF(I3291&lt;&gt;"موافق","⏳ بانتظار موافقة المدير",IF(K3291&lt;&gt;"نعم","⚠ غير مسوى مع الحسابات","✔ معتمد ومسوى")))))))))</f>
        <v/>
      </c>
      <c r="R3291">
        <f>N(R3290)+IF(A3291="عهدة",1,0)</f>
        <v/>
      </c>
      <c r="S3291">
        <f>IF(C3291="","",IF(AND(C3291&gt;=DATE(2026,9,1),C3291&lt;=DATE(2027,8,31)),(YEAR(C3291)-2026)*12+MONTH(C3291)-8,""))</f>
        <v/>
      </c>
      <c r="T3291">
        <f>IF(AND(A3291="مصروف",R3291&gt;0,I3291="موافق",S3291&lt;&gt;"",H3291&lt;&gt;""),N(G3291),0)</f>
        <v/>
      </c>
    </row>
    <row r="3292">
      <c r="A3292" s="19" t="n"/>
      <c r="B3292" s="20">
        <f>IF(A3292="","",IF(R3292=0,"⚠ أضف سطر عهدة أولًا","DMT-"&amp;TEXT(R3292,"000")))</f>
        <v/>
      </c>
      <c r="C3292" s="21" t="n"/>
      <c r="D3292" s="20">
        <f>IF(C3292="","",IF(S3292="","خارج السنة المالية",INDEX(القوائم!$D$2:$D$13,S3292)))</f>
        <v/>
      </c>
      <c r="E3292" s="22" t="n"/>
      <c r="F3292" s="23" t="n"/>
      <c r="G3292" s="23" t="n"/>
      <c r="H3292" s="22" t="n"/>
      <c r="I3292" s="19" t="n"/>
      <c r="J3292" s="21" t="n"/>
      <c r="K3292" s="19" t="n"/>
      <c r="L3292" s="19" t="n"/>
      <c r="M3292" s="21" t="n"/>
      <c r="N3292" s="22" t="n"/>
      <c r="O3292" s="24">
        <f>IF(A3292&lt;&gt;"عهدة","",SUMIFS($G$8:$G$5007,$B$8:$B$5007,B3292,$A$8:$A$5007,"مصروف",$I$8:$I$5007,"&lt;&gt;مرفوض"))</f>
        <v/>
      </c>
      <c r="P3292" s="25">
        <f>IF(A3292&lt;&gt;"عهدة","",N(F3292)-O3292)</f>
        <v/>
      </c>
      <c r="Q3292" s="26">
        <f>IF(A3292="","",IF(A3292="عهدة",IF(N(F3292)=0,"⚠ أدخل قيمة العهدة",IF(P3292&lt;0,"⛔ عجز / زيادة مصروفات "&amp;TEXT(-P3292,"#,##0"),IF(COUNTIFS($B$8:$B$5007,B3292,$A$8:$A$5007,"مصروف",$I$8:$I$5007,"&lt;&gt;مرفوض",$K$8:$K$5007,"&lt;&gt;نعم")&gt;0,"⚠ "&amp;COUNTIFS($B$8:$B$5007,B3292,$A$8:$A$5007,"مصروف",$I$8:$I$5007,"&lt;&gt;مرفوض",$K$8:$K$5007,"&lt;&gt;نعم")&amp;" مصروف غير مسوى",IF(L3292="تمت التسوية",IF(P3292=0,"✔ متوازنة وتمت التسوية","✔ تمت التسوية – متبقي "&amp;TEXT(P3292,"#,##0")),IF(P3292&gt;0,"متبقي "&amp;TEXT(P3292,"#,##0"),"✔ متوازنة"))))),IF(R3292=0,"⚠ أضف سطر عهدة أولًا",IF(OR(C3292="",N(G3292)=0),"⚠ أكمل التاريخ والقيمة",IF(S3292="","⚠ التاريخ خارج السنة المالية",IF(H3292="","⚠ اختر بند الموازنة",IF(I3292="مرفوض","✖ مرفوض من المدير",IF(I3292&lt;&gt;"موافق","⏳ بانتظار موافقة المدير",IF(K3292&lt;&gt;"نعم","⚠ غير مسوى مع الحسابات","✔ معتمد ومسوى")))))))))</f>
        <v/>
      </c>
      <c r="R3292">
        <f>N(R3291)+IF(A3292="عهدة",1,0)</f>
        <v/>
      </c>
      <c r="S3292">
        <f>IF(C3292="","",IF(AND(C3292&gt;=DATE(2026,9,1),C3292&lt;=DATE(2027,8,31)),(YEAR(C3292)-2026)*12+MONTH(C3292)-8,""))</f>
        <v/>
      </c>
      <c r="T3292">
        <f>IF(AND(A3292="مصروف",R3292&gt;0,I3292="موافق",S3292&lt;&gt;"",H3292&lt;&gt;""),N(G3292),0)</f>
        <v/>
      </c>
    </row>
    <row r="3293">
      <c r="A3293" s="19" t="n"/>
      <c r="B3293" s="20">
        <f>IF(A3293="","",IF(R3293=0,"⚠ أضف سطر عهدة أولًا","DMT-"&amp;TEXT(R3293,"000")))</f>
        <v/>
      </c>
      <c r="C3293" s="21" t="n"/>
      <c r="D3293" s="20">
        <f>IF(C3293="","",IF(S3293="","خارج السنة المالية",INDEX(القوائم!$D$2:$D$13,S3293)))</f>
        <v/>
      </c>
      <c r="E3293" s="22" t="n"/>
      <c r="F3293" s="23" t="n"/>
      <c r="G3293" s="23" t="n"/>
      <c r="H3293" s="22" t="n"/>
      <c r="I3293" s="19" t="n"/>
      <c r="J3293" s="21" t="n"/>
      <c r="K3293" s="19" t="n"/>
      <c r="L3293" s="19" t="n"/>
      <c r="M3293" s="21" t="n"/>
      <c r="N3293" s="22" t="n"/>
      <c r="O3293" s="24">
        <f>IF(A3293&lt;&gt;"عهدة","",SUMIFS($G$8:$G$5007,$B$8:$B$5007,B3293,$A$8:$A$5007,"مصروف",$I$8:$I$5007,"&lt;&gt;مرفوض"))</f>
        <v/>
      </c>
      <c r="P3293" s="25">
        <f>IF(A3293&lt;&gt;"عهدة","",N(F3293)-O3293)</f>
        <v/>
      </c>
      <c r="Q3293" s="26">
        <f>IF(A3293="","",IF(A3293="عهدة",IF(N(F3293)=0,"⚠ أدخل قيمة العهدة",IF(P3293&lt;0,"⛔ عجز / زيادة مصروفات "&amp;TEXT(-P3293,"#,##0"),IF(COUNTIFS($B$8:$B$5007,B3293,$A$8:$A$5007,"مصروف",$I$8:$I$5007,"&lt;&gt;مرفوض",$K$8:$K$5007,"&lt;&gt;نعم")&gt;0,"⚠ "&amp;COUNTIFS($B$8:$B$5007,B3293,$A$8:$A$5007,"مصروف",$I$8:$I$5007,"&lt;&gt;مرفوض",$K$8:$K$5007,"&lt;&gt;نعم")&amp;" مصروف غير مسوى",IF(L3293="تمت التسوية",IF(P3293=0,"✔ متوازنة وتمت التسوية","✔ تمت التسوية – متبقي "&amp;TEXT(P3293,"#,##0")),IF(P3293&gt;0,"متبقي "&amp;TEXT(P3293,"#,##0"),"✔ متوازنة"))))),IF(R3293=0,"⚠ أضف سطر عهدة أولًا",IF(OR(C3293="",N(G3293)=0),"⚠ أكمل التاريخ والقيمة",IF(S3293="","⚠ التاريخ خارج السنة المالية",IF(H3293="","⚠ اختر بند الموازنة",IF(I3293="مرفوض","✖ مرفوض من المدير",IF(I3293&lt;&gt;"موافق","⏳ بانتظار موافقة المدير",IF(K3293&lt;&gt;"نعم","⚠ غير مسوى مع الحسابات","✔ معتمد ومسوى")))))))))</f>
        <v/>
      </c>
      <c r="R3293">
        <f>N(R3292)+IF(A3293="عهدة",1,0)</f>
        <v/>
      </c>
      <c r="S3293">
        <f>IF(C3293="","",IF(AND(C3293&gt;=DATE(2026,9,1),C3293&lt;=DATE(2027,8,31)),(YEAR(C3293)-2026)*12+MONTH(C3293)-8,""))</f>
        <v/>
      </c>
      <c r="T3293">
        <f>IF(AND(A3293="مصروف",R3293&gt;0,I3293="موافق",S3293&lt;&gt;"",H3293&lt;&gt;""),N(G3293),0)</f>
        <v/>
      </c>
    </row>
    <row r="3294">
      <c r="A3294" s="19" t="n"/>
      <c r="B3294" s="20">
        <f>IF(A3294="","",IF(R3294=0,"⚠ أضف سطر عهدة أولًا","DMT-"&amp;TEXT(R3294,"000")))</f>
        <v/>
      </c>
      <c r="C3294" s="21" t="n"/>
      <c r="D3294" s="20">
        <f>IF(C3294="","",IF(S3294="","خارج السنة المالية",INDEX(القوائم!$D$2:$D$13,S3294)))</f>
        <v/>
      </c>
      <c r="E3294" s="22" t="n"/>
      <c r="F3294" s="23" t="n"/>
      <c r="G3294" s="23" t="n"/>
      <c r="H3294" s="22" t="n"/>
      <c r="I3294" s="19" t="n"/>
      <c r="J3294" s="21" t="n"/>
      <c r="K3294" s="19" t="n"/>
      <c r="L3294" s="19" t="n"/>
      <c r="M3294" s="21" t="n"/>
      <c r="N3294" s="22" t="n"/>
      <c r="O3294" s="24">
        <f>IF(A3294&lt;&gt;"عهدة","",SUMIFS($G$8:$G$5007,$B$8:$B$5007,B3294,$A$8:$A$5007,"مصروف",$I$8:$I$5007,"&lt;&gt;مرفوض"))</f>
        <v/>
      </c>
      <c r="P3294" s="25">
        <f>IF(A3294&lt;&gt;"عهدة","",N(F3294)-O3294)</f>
        <v/>
      </c>
      <c r="Q3294" s="26">
        <f>IF(A3294="","",IF(A3294="عهدة",IF(N(F3294)=0,"⚠ أدخل قيمة العهدة",IF(P3294&lt;0,"⛔ عجز / زيادة مصروفات "&amp;TEXT(-P3294,"#,##0"),IF(COUNTIFS($B$8:$B$5007,B3294,$A$8:$A$5007,"مصروف",$I$8:$I$5007,"&lt;&gt;مرفوض",$K$8:$K$5007,"&lt;&gt;نعم")&gt;0,"⚠ "&amp;COUNTIFS($B$8:$B$5007,B3294,$A$8:$A$5007,"مصروف",$I$8:$I$5007,"&lt;&gt;مرفوض",$K$8:$K$5007,"&lt;&gt;نعم")&amp;" مصروف غير مسوى",IF(L3294="تمت التسوية",IF(P3294=0,"✔ متوازنة وتمت التسوية","✔ تمت التسوية – متبقي "&amp;TEXT(P3294,"#,##0")),IF(P3294&gt;0,"متبقي "&amp;TEXT(P3294,"#,##0"),"✔ متوازنة"))))),IF(R3294=0,"⚠ أضف سطر عهدة أولًا",IF(OR(C3294="",N(G3294)=0),"⚠ أكمل التاريخ والقيمة",IF(S3294="","⚠ التاريخ خارج السنة المالية",IF(H3294="","⚠ اختر بند الموازنة",IF(I3294="مرفوض","✖ مرفوض من المدير",IF(I3294&lt;&gt;"موافق","⏳ بانتظار موافقة المدير",IF(K3294&lt;&gt;"نعم","⚠ غير مسوى مع الحسابات","✔ معتمد ومسوى")))))))))</f>
        <v/>
      </c>
      <c r="R3294">
        <f>N(R3293)+IF(A3294="عهدة",1,0)</f>
        <v/>
      </c>
      <c r="S3294">
        <f>IF(C3294="","",IF(AND(C3294&gt;=DATE(2026,9,1),C3294&lt;=DATE(2027,8,31)),(YEAR(C3294)-2026)*12+MONTH(C3294)-8,""))</f>
        <v/>
      </c>
      <c r="T3294">
        <f>IF(AND(A3294="مصروف",R3294&gt;0,I3294="موافق",S3294&lt;&gt;"",H3294&lt;&gt;""),N(G3294),0)</f>
        <v/>
      </c>
    </row>
    <row r="3295">
      <c r="A3295" s="19" t="n"/>
      <c r="B3295" s="20">
        <f>IF(A3295="","",IF(R3295=0,"⚠ أضف سطر عهدة أولًا","DMT-"&amp;TEXT(R3295,"000")))</f>
        <v/>
      </c>
      <c r="C3295" s="21" t="n"/>
      <c r="D3295" s="20">
        <f>IF(C3295="","",IF(S3295="","خارج السنة المالية",INDEX(القوائم!$D$2:$D$13,S3295)))</f>
        <v/>
      </c>
      <c r="E3295" s="22" t="n"/>
      <c r="F3295" s="23" t="n"/>
      <c r="G3295" s="23" t="n"/>
      <c r="H3295" s="22" t="n"/>
      <c r="I3295" s="19" t="n"/>
      <c r="J3295" s="21" t="n"/>
      <c r="K3295" s="19" t="n"/>
      <c r="L3295" s="19" t="n"/>
      <c r="M3295" s="21" t="n"/>
      <c r="N3295" s="22" t="n"/>
      <c r="O3295" s="24">
        <f>IF(A3295&lt;&gt;"عهدة","",SUMIFS($G$8:$G$5007,$B$8:$B$5007,B3295,$A$8:$A$5007,"مصروف",$I$8:$I$5007,"&lt;&gt;مرفوض"))</f>
        <v/>
      </c>
      <c r="P3295" s="25">
        <f>IF(A3295&lt;&gt;"عهدة","",N(F3295)-O3295)</f>
        <v/>
      </c>
      <c r="Q3295" s="26">
        <f>IF(A3295="","",IF(A3295="عهدة",IF(N(F3295)=0,"⚠ أدخل قيمة العهدة",IF(P3295&lt;0,"⛔ عجز / زيادة مصروفات "&amp;TEXT(-P3295,"#,##0"),IF(COUNTIFS($B$8:$B$5007,B3295,$A$8:$A$5007,"مصروف",$I$8:$I$5007,"&lt;&gt;مرفوض",$K$8:$K$5007,"&lt;&gt;نعم")&gt;0,"⚠ "&amp;COUNTIFS($B$8:$B$5007,B3295,$A$8:$A$5007,"مصروف",$I$8:$I$5007,"&lt;&gt;مرفوض",$K$8:$K$5007,"&lt;&gt;نعم")&amp;" مصروف غير مسوى",IF(L3295="تمت التسوية",IF(P3295=0,"✔ متوازنة وتمت التسوية","✔ تمت التسوية – متبقي "&amp;TEXT(P3295,"#,##0")),IF(P3295&gt;0,"متبقي "&amp;TEXT(P3295,"#,##0"),"✔ متوازنة"))))),IF(R3295=0,"⚠ أضف سطر عهدة أولًا",IF(OR(C3295="",N(G3295)=0),"⚠ أكمل التاريخ والقيمة",IF(S3295="","⚠ التاريخ خارج السنة المالية",IF(H3295="","⚠ اختر بند الموازنة",IF(I3295="مرفوض","✖ مرفوض من المدير",IF(I3295&lt;&gt;"موافق","⏳ بانتظار موافقة المدير",IF(K3295&lt;&gt;"نعم","⚠ غير مسوى مع الحسابات","✔ معتمد ومسوى")))))))))</f>
        <v/>
      </c>
      <c r="R3295">
        <f>N(R3294)+IF(A3295="عهدة",1,0)</f>
        <v/>
      </c>
      <c r="S3295">
        <f>IF(C3295="","",IF(AND(C3295&gt;=DATE(2026,9,1),C3295&lt;=DATE(2027,8,31)),(YEAR(C3295)-2026)*12+MONTH(C3295)-8,""))</f>
        <v/>
      </c>
      <c r="T3295">
        <f>IF(AND(A3295="مصروف",R3295&gt;0,I3295="موافق",S3295&lt;&gt;"",H3295&lt;&gt;""),N(G3295),0)</f>
        <v/>
      </c>
    </row>
    <row r="3296">
      <c r="A3296" s="19" t="n"/>
      <c r="B3296" s="20">
        <f>IF(A3296="","",IF(R3296=0,"⚠ أضف سطر عهدة أولًا","DMT-"&amp;TEXT(R3296,"000")))</f>
        <v/>
      </c>
      <c r="C3296" s="21" t="n"/>
      <c r="D3296" s="20">
        <f>IF(C3296="","",IF(S3296="","خارج السنة المالية",INDEX(القوائم!$D$2:$D$13,S3296)))</f>
        <v/>
      </c>
      <c r="E3296" s="22" t="n"/>
      <c r="F3296" s="23" t="n"/>
      <c r="G3296" s="23" t="n"/>
      <c r="H3296" s="22" t="n"/>
      <c r="I3296" s="19" t="n"/>
      <c r="J3296" s="21" t="n"/>
      <c r="K3296" s="19" t="n"/>
      <c r="L3296" s="19" t="n"/>
      <c r="M3296" s="21" t="n"/>
      <c r="N3296" s="22" t="n"/>
      <c r="O3296" s="24">
        <f>IF(A3296&lt;&gt;"عهدة","",SUMIFS($G$8:$G$5007,$B$8:$B$5007,B3296,$A$8:$A$5007,"مصروف",$I$8:$I$5007,"&lt;&gt;مرفوض"))</f>
        <v/>
      </c>
      <c r="P3296" s="25">
        <f>IF(A3296&lt;&gt;"عهدة","",N(F3296)-O3296)</f>
        <v/>
      </c>
      <c r="Q3296" s="26">
        <f>IF(A3296="","",IF(A3296="عهدة",IF(N(F3296)=0,"⚠ أدخل قيمة العهدة",IF(P3296&lt;0,"⛔ عجز / زيادة مصروفات "&amp;TEXT(-P3296,"#,##0"),IF(COUNTIFS($B$8:$B$5007,B3296,$A$8:$A$5007,"مصروف",$I$8:$I$5007,"&lt;&gt;مرفوض",$K$8:$K$5007,"&lt;&gt;نعم")&gt;0,"⚠ "&amp;COUNTIFS($B$8:$B$5007,B3296,$A$8:$A$5007,"مصروف",$I$8:$I$5007,"&lt;&gt;مرفوض",$K$8:$K$5007,"&lt;&gt;نعم")&amp;" مصروف غير مسوى",IF(L3296="تمت التسوية",IF(P3296=0,"✔ متوازنة وتمت التسوية","✔ تمت التسوية – متبقي "&amp;TEXT(P3296,"#,##0")),IF(P3296&gt;0,"متبقي "&amp;TEXT(P3296,"#,##0"),"✔ متوازنة"))))),IF(R3296=0,"⚠ أضف سطر عهدة أولًا",IF(OR(C3296="",N(G3296)=0),"⚠ أكمل التاريخ والقيمة",IF(S3296="","⚠ التاريخ خارج السنة المالية",IF(H3296="","⚠ اختر بند الموازنة",IF(I3296="مرفوض","✖ مرفوض من المدير",IF(I3296&lt;&gt;"موافق","⏳ بانتظار موافقة المدير",IF(K3296&lt;&gt;"نعم","⚠ غير مسوى مع الحسابات","✔ معتمد ومسوى")))))))))</f>
        <v/>
      </c>
      <c r="R3296">
        <f>N(R3295)+IF(A3296="عهدة",1,0)</f>
        <v/>
      </c>
      <c r="S3296">
        <f>IF(C3296="","",IF(AND(C3296&gt;=DATE(2026,9,1),C3296&lt;=DATE(2027,8,31)),(YEAR(C3296)-2026)*12+MONTH(C3296)-8,""))</f>
        <v/>
      </c>
      <c r="T3296">
        <f>IF(AND(A3296="مصروف",R3296&gt;0,I3296="موافق",S3296&lt;&gt;"",H3296&lt;&gt;""),N(G3296),0)</f>
        <v/>
      </c>
    </row>
    <row r="3297">
      <c r="A3297" s="19" t="n"/>
      <c r="B3297" s="20">
        <f>IF(A3297="","",IF(R3297=0,"⚠ أضف سطر عهدة أولًا","DMT-"&amp;TEXT(R3297,"000")))</f>
        <v/>
      </c>
      <c r="C3297" s="21" t="n"/>
      <c r="D3297" s="20">
        <f>IF(C3297="","",IF(S3297="","خارج السنة المالية",INDEX(القوائم!$D$2:$D$13,S3297)))</f>
        <v/>
      </c>
      <c r="E3297" s="22" t="n"/>
      <c r="F3297" s="23" t="n"/>
      <c r="G3297" s="23" t="n"/>
      <c r="H3297" s="22" t="n"/>
      <c r="I3297" s="19" t="n"/>
      <c r="J3297" s="21" t="n"/>
      <c r="K3297" s="19" t="n"/>
      <c r="L3297" s="19" t="n"/>
      <c r="M3297" s="21" t="n"/>
      <c r="N3297" s="22" t="n"/>
      <c r="O3297" s="24">
        <f>IF(A3297&lt;&gt;"عهدة","",SUMIFS($G$8:$G$5007,$B$8:$B$5007,B3297,$A$8:$A$5007,"مصروف",$I$8:$I$5007,"&lt;&gt;مرفوض"))</f>
        <v/>
      </c>
      <c r="P3297" s="25">
        <f>IF(A3297&lt;&gt;"عهدة","",N(F3297)-O3297)</f>
        <v/>
      </c>
      <c r="Q3297" s="26">
        <f>IF(A3297="","",IF(A3297="عهدة",IF(N(F3297)=0,"⚠ أدخل قيمة العهدة",IF(P3297&lt;0,"⛔ عجز / زيادة مصروفات "&amp;TEXT(-P3297,"#,##0"),IF(COUNTIFS($B$8:$B$5007,B3297,$A$8:$A$5007,"مصروف",$I$8:$I$5007,"&lt;&gt;مرفوض",$K$8:$K$5007,"&lt;&gt;نعم")&gt;0,"⚠ "&amp;COUNTIFS($B$8:$B$5007,B3297,$A$8:$A$5007,"مصروف",$I$8:$I$5007,"&lt;&gt;مرفوض",$K$8:$K$5007,"&lt;&gt;نعم")&amp;" مصروف غير مسوى",IF(L3297="تمت التسوية",IF(P3297=0,"✔ متوازنة وتمت التسوية","✔ تمت التسوية – متبقي "&amp;TEXT(P3297,"#,##0")),IF(P3297&gt;0,"متبقي "&amp;TEXT(P3297,"#,##0"),"✔ متوازنة"))))),IF(R3297=0,"⚠ أضف سطر عهدة أولًا",IF(OR(C3297="",N(G3297)=0),"⚠ أكمل التاريخ والقيمة",IF(S3297="","⚠ التاريخ خارج السنة المالية",IF(H3297="","⚠ اختر بند الموازنة",IF(I3297="مرفوض","✖ مرفوض من المدير",IF(I3297&lt;&gt;"موافق","⏳ بانتظار موافقة المدير",IF(K3297&lt;&gt;"نعم","⚠ غير مسوى مع الحسابات","✔ معتمد ومسوى")))))))))</f>
        <v/>
      </c>
      <c r="R3297">
        <f>N(R3296)+IF(A3297="عهدة",1,0)</f>
        <v/>
      </c>
      <c r="S3297">
        <f>IF(C3297="","",IF(AND(C3297&gt;=DATE(2026,9,1),C3297&lt;=DATE(2027,8,31)),(YEAR(C3297)-2026)*12+MONTH(C3297)-8,""))</f>
        <v/>
      </c>
      <c r="T3297">
        <f>IF(AND(A3297="مصروف",R3297&gt;0,I3297="موافق",S3297&lt;&gt;"",H3297&lt;&gt;""),N(G3297),0)</f>
        <v/>
      </c>
    </row>
    <row r="3298">
      <c r="A3298" s="19" t="n"/>
      <c r="B3298" s="20">
        <f>IF(A3298="","",IF(R3298=0,"⚠ أضف سطر عهدة أولًا","DMT-"&amp;TEXT(R3298,"000")))</f>
        <v/>
      </c>
      <c r="C3298" s="21" t="n"/>
      <c r="D3298" s="20">
        <f>IF(C3298="","",IF(S3298="","خارج السنة المالية",INDEX(القوائم!$D$2:$D$13,S3298)))</f>
        <v/>
      </c>
      <c r="E3298" s="22" t="n"/>
      <c r="F3298" s="23" t="n"/>
      <c r="G3298" s="23" t="n"/>
      <c r="H3298" s="22" t="n"/>
      <c r="I3298" s="19" t="n"/>
      <c r="J3298" s="21" t="n"/>
      <c r="K3298" s="19" t="n"/>
      <c r="L3298" s="19" t="n"/>
      <c r="M3298" s="21" t="n"/>
      <c r="N3298" s="22" t="n"/>
      <c r="O3298" s="24">
        <f>IF(A3298&lt;&gt;"عهدة","",SUMIFS($G$8:$G$5007,$B$8:$B$5007,B3298,$A$8:$A$5007,"مصروف",$I$8:$I$5007,"&lt;&gt;مرفوض"))</f>
        <v/>
      </c>
      <c r="P3298" s="25">
        <f>IF(A3298&lt;&gt;"عهدة","",N(F3298)-O3298)</f>
        <v/>
      </c>
      <c r="Q3298" s="26">
        <f>IF(A3298="","",IF(A3298="عهدة",IF(N(F3298)=0,"⚠ أدخل قيمة العهدة",IF(P3298&lt;0,"⛔ عجز / زيادة مصروفات "&amp;TEXT(-P3298,"#,##0"),IF(COUNTIFS($B$8:$B$5007,B3298,$A$8:$A$5007,"مصروف",$I$8:$I$5007,"&lt;&gt;مرفوض",$K$8:$K$5007,"&lt;&gt;نعم")&gt;0,"⚠ "&amp;COUNTIFS($B$8:$B$5007,B3298,$A$8:$A$5007,"مصروف",$I$8:$I$5007,"&lt;&gt;مرفوض",$K$8:$K$5007,"&lt;&gt;نعم")&amp;" مصروف غير مسوى",IF(L3298="تمت التسوية",IF(P3298=0,"✔ متوازنة وتمت التسوية","✔ تمت التسوية – متبقي "&amp;TEXT(P3298,"#,##0")),IF(P3298&gt;0,"متبقي "&amp;TEXT(P3298,"#,##0"),"✔ متوازنة"))))),IF(R3298=0,"⚠ أضف سطر عهدة أولًا",IF(OR(C3298="",N(G3298)=0),"⚠ أكمل التاريخ والقيمة",IF(S3298="","⚠ التاريخ خارج السنة المالية",IF(H3298="","⚠ اختر بند الموازنة",IF(I3298="مرفوض","✖ مرفوض من المدير",IF(I3298&lt;&gt;"موافق","⏳ بانتظار موافقة المدير",IF(K3298&lt;&gt;"نعم","⚠ غير مسوى مع الحسابات","✔ معتمد ومسوى")))))))))</f>
        <v/>
      </c>
      <c r="R3298">
        <f>N(R3297)+IF(A3298="عهدة",1,0)</f>
        <v/>
      </c>
      <c r="S3298">
        <f>IF(C3298="","",IF(AND(C3298&gt;=DATE(2026,9,1),C3298&lt;=DATE(2027,8,31)),(YEAR(C3298)-2026)*12+MONTH(C3298)-8,""))</f>
        <v/>
      </c>
      <c r="T3298">
        <f>IF(AND(A3298="مصروف",R3298&gt;0,I3298="موافق",S3298&lt;&gt;"",H3298&lt;&gt;""),N(G3298),0)</f>
        <v/>
      </c>
    </row>
    <row r="3299">
      <c r="A3299" s="19" t="n"/>
      <c r="B3299" s="20">
        <f>IF(A3299="","",IF(R3299=0,"⚠ أضف سطر عهدة أولًا","DMT-"&amp;TEXT(R3299,"000")))</f>
        <v/>
      </c>
      <c r="C3299" s="21" t="n"/>
      <c r="D3299" s="20">
        <f>IF(C3299="","",IF(S3299="","خارج السنة المالية",INDEX(القوائم!$D$2:$D$13,S3299)))</f>
        <v/>
      </c>
      <c r="E3299" s="22" t="n"/>
      <c r="F3299" s="23" t="n"/>
      <c r="G3299" s="23" t="n"/>
      <c r="H3299" s="22" t="n"/>
      <c r="I3299" s="19" t="n"/>
      <c r="J3299" s="21" t="n"/>
      <c r="K3299" s="19" t="n"/>
      <c r="L3299" s="19" t="n"/>
      <c r="M3299" s="21" t="n"/>
      <c r="N3299" s="22" t="n"/>
      <c r="O3299" s="24">
        <f>IF(A3299&lt;&gt;"عهدة","",SUMIFS($G$8:$G$5007,$B$8:$B$5007,B3299,$A$8:$A$5007,"مصروف",$I$8:$I$5007,"&lt;&gt;مرفوض"))</f>
        <v/>
      </c>
      <c r="P3299" s="25">
        <f>IF(A3299&lt;&gt;"عهدة","",N(F3299)-O3299)</f>
        <v/>
      </c>
      <c r="Q3299" s="26">
        <f>IF(A3299="","",IF(A3299="عهدة",IF(N(F3299)=0,"⚠ أدخل قيمة العهدة",IF(P3299&lt;0,"⛔ عجز / زيادة مصروفات "&amp;TEXT(-P3299,"#,##0"),IF(COUNTIFS($B$8:$B$5007,B3299,$A$8:$A$5007,"مصروف",$I$8:$I$5007,"&lt;&gt;مرفوض",$K$8:$K$5007,"&lt;&gt;نعم")&gt;0,"⚠ "&amp;COUNTIFS($B$8:$B$5007,B3299,$A$8:$A$5007,"مصروف",$I$8:$I$5007,"&lt;&gt;مرفوض",$K$8:$K$5007,"&lt;&gt;نعم")&amp;" مصروف غير مسوى",IF(L3299="تمت التسوية",IF(P3299=0,"✔ متوازنة وتمت التسوية","✔ تمت التسوية – متبقي "&amp;TEXT(P3299,"#,##0")),IF(P3299&gt;0,"متبقي "&amp;TEXT(P3299,"#,##0"),"✔ متوازنة"))))),IF(R3299=0,"⚠ أضف سطر عهدة أولًا",IF(OR(C3299="",N(G3299)=0),"⚠ أكمل التاريخ والقيمة",IF(S3299="","⚠ التاريخ خارج السنة المالية",IF(H3299="","⚠ اختر بند الموازنة",IF(I3299="مرفوض","✖ مرفوض من المدير",IF(I3299&lt;&gt;"موافق","⏳ بانتظار موافقة المدير",IF(K3299&lt;&gt;"نعم","⚠ غير مسوى مع الحسابات","✔ معتمد ومسوى")))))))))</f>
        <v/>
      </c>
      <c r="R3299">
        <f>N(R3298)+IF(A3299="عهدة",1,0)</f>
        <v/>
      </c>
      <c r="S3299">
        <f>IF(C3299="","",IF(AND(C3299&gt;=DATE(2026,9,1),C3299&lt;=DATE(2027,8,31)),(YEAR(C3299)-2026)*12+MONTH(C3299)-8,""))</f>
        <v/>
      </c>
      <c r="T3299">
        <f>IF(AND(A3299="مصروف",R3299&gt;0,I3299="موافق",S3299&lt;&gt;"",H3299&lt;&gt;""),N(G3299),0)</f>
        <v/>
      </c>
    </row>
    <row r="3300">
      <c r="A3300" s="19" t="n"/>
      <c r="B3300" s="20">
        <f>IF(A3300="","",IF(R3300=0,"⚠ أضف سطر عهدة أولًا","DMT-"&amp;TEXT(R3300,"000")))</f>
        <v/>
      </c>
      <c r="C3300" s="21" t="n"/>
      <c r="D3300" s="20">
        <f>IF(C3300="","",IF(S3300="","خارج السنة المالية",INDEX(القوائم!$D$2:$D$13,S3300)))</f>
        <v/>
      </c>
      <c r="E3300" s="22" t="n"/>
      <c r="F3300" s="23" t="n"/>
      <c r="G3300" s="23" t="n"/>
      <c r="H3300" s="22" t="n"/>
      <c r="I3300" s="19" t="n"/>
      <c r="J3300" s="21" t="n"/>
      <c r="K3300" s="19" t="n"/>
      <c r="L3300" s="19" t="n"/>
      <c r="M3300" s="21" t="n"/>
      <c r="N3300" s="22" t="n"/>
      <c r="O3300" s="24">
        <f>IF(A3300&lt;&gt;"عهدة","",SUMIFS($G$8:$G$5007,$B$8:$B$5007,B3300,$A$8:$A$5007,"مصروف",$I$8:$I$5007,"&lt;&gt;مرفوض"))</f>
        <v/>
      </c>
      <c r="P3300" s="25">
        <f>IF(A3300&lt;&gt;"عهدة","",N(F3300)-O3300)</f>
        <v/>
      </c>
      <c r="Q3300" s="26">
        <f>IF(A3300="","",IF(A3300="عهدة",IF(N(F3300)=0,"⚠ أدخل قيمة العهدة",IF(P3300&lt;0,"⛔ عجز / زيادة مصروفات "&amp;TEXT(-P3300,"#,##0"),IF(COUNTIFS($B$8:$B$5007,B3300,$A$8:$A$5007,"مصروف",$I$8:$I$5007,"&lt;&gt;مرفوض",$K$8:$K$5007,"&lt;&gt;نعم")&gt;0,"⚠ "&amp;COUNTIFS($B$8:$B$5007,B3300,$A$8:$A$5007,"مصروف",$I$8:$I$5007,"&lt;&gt;مرفوض",$K$8:$K$5007,"&lt;&gt;نعم")&amp;" مصروف غير مسوى",IF(L3300="تمت التسوية",IF(P3300=0,"✔ متوازنة وتمت التسوية","✔ تمت التسوية – متبقي "&amp;TEXT(P3300,"#,##0")),IF(P3300&gt;0,"متبقي "&amp;TEXT(P3300,"#,##0"),"✔ متوازنة"))))),IF(R3300=0,"⚠ أضف سطر عهدة أولًا",IF(OR(C3300="",N(G3300)=0),"⚠ أكمل التاريخ والقيمة",IF(S3300="","⚠ التاريخ خارج السنة المالية",IF(H3300="","⚠ اختر بند الموازنة",IF(I3300="مرفوض","✖ مرفوض من المدير",IF(I3300&lt;&gt;"موافق","⏳ بانتظار موافقة المدير",IF(K3300&lt;&gt;"نعم","⚠ غير مسوى مع الحسابات","✔ معتمد ومسوى")))))))))</f>
        <v/>
      </c>
      <c r="R3300">
        <f>N(R3299)+IF(A3300="عهدة",1,0)</f>
        <v/>
      </c>
      <c r="S3300">
        <f>IF(C3300="","",IF(AND(C3300&gt;=DATE(2026,9,1),C3300&lt;=DATE(2027,8,31)),(YEAR(C3300)-2026)*12+MONTH(C3300)-8,""))</f>
        <v/>
      </c>
      <c r="T3300">
        <f>IF(AND(A3300="مصروف",R3300&gt;0,I3300="موافق",S3300&lt;&gt;"",H3300&lt;&gt;""),N(G3300),0)</f>
        <v/>
      </c>
    </row>
    <row r="3301">
      <c r="A3301" s="19" t="n"/>
      <c r="B3301" s="20">
        <f>IF(A3301="","",IF(R3301=0,"⚠ أضف سطر عهدة أولًا","DMT-"&amp;TEXT(R3301,"000")))</f>
        <v/>
      </c>
      <c r="C3301" s="21" t="n"/>
      <c r="D3301" s="20">
        <f>IF(C3301="","",IF(S3301="","خارج السنة المالية",INDEX(القوائم!$D$2:$D$13,S3301)))</f>
        <v/>
      </c>
      <c r="E3301" s="22" t="n"/>
      <c r="F3301" s="23" t="n"/>
      <c r="G3301" s="23" t="n"/>
      <c r="H3301" s="22" t="n"/>
      <c r="I3301" s="19" t="n"/>
      <c r="J3301" s="21" t="n"/>
      <c r="K3301" s="19" t="n"/>
      <c r="L3301" s="19" t="n"/>
      <c r="M3301" s="21" t="n"/>
      <c r="N3301" s="22" t="n"/>
      <c r="O3301" s="24">
        <f>IF(A3301&lt;&gt;"عهدة","",SUMIFS($G$8:$G$5007,$B$8:$B$5007,B3301,$A$8:$A$5007,"مصروف",$I$8:$I$5007,"&lt;&gt;مرفوض"))</f>
        <v/>
      </c>
      <c r="P3301" s="25">
        <f>IF(A3301&lt;&gt;"عهدة","",N(F3301)-O3301)</f>
        <v/>
      </c>
      <c r="Q3301" s="26">
        <f>IF(A3301="","",IF(A3301="عهدة",IF(N(F3301)=0,"⚠ أدخل قيمة العهدة",IF(P3301&lt;0,"⛔ عجز / زيادة مصروفات "&amp;TEXT(-P3301,"#,##0"),IF(COUNTIFS($B$8:$B$5007,B3301,$A$8:$A$5007,"مصروف",$I$8:$I$5007,"&lt;&gt;مرفوض",$K$8:$K$5007,"&lt;&gt;نعم")&gt;0,"⚠ "&amp;COUNTIFS($B$8:$B$5007,B3301,$A$8:$A$5007,"مصروف",$I$8:$I$5007,"&lt;&gt;مرفوض",$K$8:$K$5007,"&lt;&gt;نعم")&amp;" مصروف غير مسوى",IF(L3301="تمت التسوية",IF(P3301=0,"✔ متوازنة وتمت التسوية","✔ تمت التسوية – متبقي "&amp;TEXT(P3301,"#,##0")),IF(P3301&gt;0,"متبقي "&amp;TEXT(P3301,"#,##0"),"✔ متوازنة"))))),IF(R3301=0,"⚠ أضف سطر عهدة أولًا",IF(OR(C3301="",N(G3301)=0),"⚠ أكمل التاريخ والقيمة",IF(S3301="","⚠ التاريخ خارج السنة المالية",IF(H3301="","⚠ اختر بند الموازنة",IF(I3301="مرفوض","✖ مرفوض من المدير",IF(I3301&lt;&gt;"موافق","⏳ بانتظار موافقة المدير",IF(K3301&lt;&gt;"نعم","⚠ غير مسوى مع الحسابات","✔ معتمد ومسوى")))))))))</f>
        <v/>
      </c>
      <c r="R3301">
        <f>N(R3300)+IF(A3301="عهدة",1,0)</f>
        <v/>
      </c>
      <c r="S3301">
        <f>IF(C3301="","",IF(AND(C3301&gt;=DATE(2026,9,1),C3301&lt;=DATE(2027,8,31)),(YEAR(C3301)-2026)*12+MONTH(C3301)-8,""))</f>
        <v/>
      </c>
      <c r="T3301">
        <f>IF(AND(A3301="مصروف",R3301&gt;0,I3301="موافق",S3301&lt;&gt;"",H3301&lt;&gt;""),N(G3301),0)</f>
        <v/>
      </c>
    </row>
    <row r="3302">
      <c r="A3302" s="19" t="n"/>
      <c r="B3302" s="20">
        <f>IF(A3302="","",IF(R3302=0,"⚠ أضف سطر عهدة أولًا","DMT-"&amp;TEXT(R3302,"000")))</f>
        <v/>
      </c>
      <c r="C3302" s="21" t="n"/>
      <c r="D3302" s="20">
        <f>IF(C3302="","",IF(S3302="","خارج السنة المالية",INDEX(القوائم!$D$2:$D$13,S3302)))</f>
        <v/>
      </c>
      <c r="E3302" s="22" t="n"/>
      <c r="F3302" s="23" t="n"/>
      <c r="G3302" s="23" t="n"/>
      <c r="H3302" s="22" t="n"/>
      <c r="I3302" s="19" t="n"/>
      <c r="J3302" s="21" t="n"/>
      <c r="K3302" s="19" t="n"/>
      <c r="L3302" s="19" t="n"/>
      <c r="M3302" s="21" t="n"/>
      <c r="N3302" s="22" t="n"/>
      <c r="O3302" s="24">
        <f>IF(A3302&lt;&gt;"عهدة","",SUMIFS($G$8:$G$5007,$B$8:$B$5007,B3302,$A$8:$A$5007,"مصروف",$I$8:$I$5007,"&lt;&gt;مرفوض"))</f>
        <v/>
      </c>
      <c r="P3302" s="25">
        <f>IF(A3302&lt;&gt;"عهدة","",N(F3302)-O3302)</f>
        <v/>
      </c>
      <c r="Q3302" s="26">
        <f>IF(A3302="","",IF(A3302="عهدة",IF(N(F3302)=0,"⚠ أدخل قيمة العهدة",IF(P3302&lt;0,"⛔ عجز / زيادة مصروفات "&amp;TEXT(-P3302,"#,##0"),IF(COUNTIFS($B$8:$B$5007,B3302,$A$8:$A$5007,"مصروف",$I$8:$I$5007,"&lt;&gt;مرفوض",$K$8:$K$5007,"&lt;&gt;نعم")&gt;0,"⚠ "&amp;COUNTIFS($B$8:$B$5007,B3302,$A$8:$A$5007,"مصروف",$I$8:$I$5007,"&lt;&gt;مرفوض",$K$8:$K$5007,"&lt;&gt;نعم")&amp;" مصروف غير مسوى",IF(L3302="تمت التسوية",IF(P3302=0,"✔ متوازنة وتمت التسوية","✔ تمت التسوية – متبقي "&amp;TEXT(P3302,"#,##0")),IF(P3302&gt;0,"متبقي "&amp;TEXT(P3302,"#,##0"),"✔ متوازنة"))))),IF(R3302=0,"⚠ أضف سطر عهدة أولًا",IF(OR(C3302="",N(G3302)=0),"⚠ أكمل التاريخ والقيمة",IF(S3302="","⚠ التاريخ خارج السنة المالية",IF(H3302="","⚠ اختر بند الموازنة",IF(I3302="مرفوض","✖ مرفوض من المدير",IF(I3302&lt;&gt;"موافق","⏳ بانتظار موافقة المدير",IF(K3302&lt;&gt;"نعم","⚠ غير مسوى مع الحسابات","✔ معتمد ومسوى")))))))))</f>
        <v/>
      </c>
      <c r="R3302">
        <f>N(R3301)+IF(A3302="عهدة",1,0)</f>
        <v/>
      </c>
      <c r="S3302">
        <f>IF(C3302="","",IF(AND(C3302&gt;=DATE(2026,9,1),C3302&lt;=DATE(2027,8,31)),(YEAR(C3302)-2026)*12+MONTH(C3302)-8,""))</f>
        <v/>
      </c>
      <c r="T3302">
        <f>IF(AND(A3302="مصروف",R3302&gt;0,I3302="موافق",S3302&lt;&gt;"",H3302&lt;&gt;""),N(G3302),0)</f>
        <v/>
      </c>
    </row>
    <row r="3303">
      <c r="A3303" s="19" t="n"/>
      <c r="B3303" s="20">
        <f>IF(A3303="","",IF(R3303=0,"⚠ أضف سطر عهدة أولًا","DMT-"&amp;TEXT(R3303,"000")))</f>
        <v/>
      </c>
      <c r="C3303" s="21" t="n"/>
      <c r="D3303" s="20">
        <f>IF(C3303="","",IF(S3303="","خارج السنة المالية",INDEX(القوائم!$D$2:$D$13,S3303)))</f>
        <v/>
      </c>
      <c r="E3303" s="22" t="n"/>
      <c r="F3303" s="23" t="n"/>
      <c r="G3303" s="23" t="n"/>
      <c r="H3303" s="22" t="n"/>
      <c r="I3303" s="19" t="n"/>
      <c r="J3303" s="21" t="n"/>
      <c r="K3303" s="19" t="n"/>
      <c r="L3303" s="19" t="n"/>
      <c r="M3303" s="21" t="n"/>
      <c r="N3303" s="22" t="n"/>
      <c r="O3303" s="24">
        <f>IF(A3303&lt;&gt;"عهدة","",SUMIFS($G$8:$G$5007,$B$8:$B$5007,B3303,$A$8:$A$5007,"مصروف",$I$8:$I$5007,"&lt;&gt;مرفوض"))</f>
        <v/>
      </c>
      <c r="P3303" s="25">
        <f>IF(A3303&lt;&gt;"عهدة","",N(F3303)-O3303)</f>
        <v/>
      </c>
      <c r="Q3303" s="26">
        <f>IF(A3303="","",IF(A3303="عهدة",IF(N(F3303)=0,"⚠ أدخل قيمة العهدة",IF(P3303&lt;0,"⛔ عجز / زيادة مصروفات "&amp;TEXT(-P3303,"#,##0"),IF(COUNTIFS($B$8:$B$5007,B3303,$A$8:$A$5007,"مصروف",$I$8:$I$5007,"&lt;&gt;مرفوض",$K$8:$K$5007,"&lt;&gt;نعم")&gt;0,"⚠ "&amp;COUNTIFS($B$8:$B$5007,B3303,$A$8:$A$5007,"مصروف",$I$8:$I$5007,"&lt;&gt;مرفوض",$K$8:$K$5007,"&lt;&gt;نعم")&amp;" مصروف غير مسوى",IF(L3303="تمت التسوية",IF(P3303=0,"✔ متوازنة وتمت التسوية","✔ تمت التسوية – متبقي "&amp;TEXT(P3303,"#,##0")),IF(P3303&gt;0,"متبقي "&amp;TEXT(P3303,"#,##0"),"✔ متوازنة"))))),IF(R3303=0,"⚠ أضف سطر عهدة أولًا",IF(OR(C3303="",N(G3303)=0),"⚠ أكمل التاريخ والقيمة",IF(S3303="","⚠ التاريخ خارج السنة المالية",IF(H3303="","⚠ اختر بند الموازنة",IF(I3303="مرفوض","✖ مرفوض من المدير",IF(I3303&lt;&gt;"موافق","⏳ بانتظار موافقة المدير",IF(K3303&lt;&gt;"نعم","⚠ غير مسوى مع الحسابات","✔ معتمد ومسوى")))))))))</f>
        <v/>
      </c>
      <c r="R3303">
        <f>N(R3302)+IF(A3303="عهدة",1,0)</f>
        <v/>
      </c>
      <c r="S3303">
        <f>IF(C3303="","",IF(AND(C3303&gt;=DATE(2026,9,1),C3303&lt;=DATE(2027,8,31)),(YEAR(C3303)-2026)*12+MONTH(C3303)-8,""))</f>
        <v/>
      </c>
      <c r="T3303">
        <f>IF(AND(A3303="مصروف",R3303&gt;0,I3303="موافق",S3303&lt;&gt;"",H3303&lt;&gt;""),N(G3303),0)</f>
        <v/>
      </c>
    </row>
    <row r="3304">
      <c r="A3304" s="19" t="n"/>
      <c r="B3304" s="20">
        <f>IF(A3304="","",IF(R3304=0,"⚠ أضف سطر عهدة أولًا","DMT-"&amp;TEXT(R3304,"000")))</f>
        <v/>
      </c>
      <c r="C3304" s="21" t="n"/>
      <c r="D3304" s="20">
        <f>IF(C3304="","",IF(S3304="","خارج السنة المالية",INDEX(القوائم!$D$2:$D$13,S3304)))</f>
        <v/>
      </c>
      <c r="E3304" s="22" t="n"/>
      <c r="F3304" s="23" t="n"/>
      <c r="G3304" s="23" t="n"/>
      <c r="H3304" s="22" t="n"/>
      <c r="I3304" s="19" t="n"/>
      <c r="J3304" s="21" t="n"/>
      <c r="K3304" s="19" t="n"/>
      <c r="L3304" s="19" t="n"/>
      <c r="M3304" s="21" t="n"/>
      <c r="N3304" s="22" t="n"/>
      <c r="O3304" s="24">
        <f>IF(A3304&lt;&gt;"عهدة","",SUMIFS($G$8:$G$5007,$B$8:$B$5007,B3304,$A$8:$A$5007,"مصروف",$I$8:$I$5007,"&lt;&gt;مرفوض"))</f>
        <v/>
      </c>
      <c r="P3304" s="25">
        <f>IF(A3304&lt;&gt;"عهدة","",N(F3304)-O3304)</f>
        <v/>
      </c>
      <c r="Q3304" s="26">
        <f>IF(A3304="","",IF(A3304="عهدة",IF(N(F3304)=0,"⚠ أدخل قيمة العهدة",IF(P3304&lt;0,"⛔ عجز / زيادة مصروفات "&amp;TEXT(-P3304,"#,##0"),IF(COUNTIFS($B$8:$B$5007,B3304,$A$8:$A$5007,"مصروف",$I$8:$I$5007,"&lt;&gt;مرفوض",$K$8:$K$5007,"&lt;&gt;نعم")&gt;0,"⚠ "&amp;COUNTIFS($B$8:$B$5007,B3304,$A$8:$A$5007,"مصروف",$I$8:$I$5007,"&lt;&gt;مرفوض",$K$8:$K$5007,"&lt;&gt;نعم")&amp;" مصروف غير مسوى",IF(L3304="تمت التسوية",IF(P3304=0,"✔ متوازنة وتمت التسوية","✔ تمت التسوية – متبقي "&amp;TEXT(P3304,"#,##0")),IF(P3304&gt;0,"متبقي "&amp;TEXT(P3304,"#,##0"),"✔ متوازنة"))))),IF(R3304=0,"⚠ أضف سطر عهدة أولًا",IF(OR(C3304="",N(G3304)=0),"⚠ أكمل التاريخ والقيمة",IF(S3304="","⚠ التاريخ خارج السنة المالية",IF(H3304="","⚠ اختر بند الموازنة",IF(I3304="مرفوض","✖ مرفوض من المدير",IF(I3304&lt;&gt;"موافق","⏳ بانتظار موافقة المدير",IF(K3304&lt;&gt;"نعم","⚠ غير مسوى مع الحسابات","✔ معتمد ومسوى")))))))))</f>
        <v/>
      </c>
      <c r="R3304">
        <f>N(R3303)+IF(A3304="عهدة",1,0)</f>
        <v/>
      </c>
      <c r="S3304">
        <f>IF(C3304="","",IF(AND(C3304&gt;=DATE(2026,9,1),C3304&lt;=DATE(2027,8,31)),(YEAR(C3304)-2026)*12+MONTH(C3304)-8,""))</f>
        <v/>
      </c>
      <c r="T3304">
        <f>IF(AND(A3304="مصروف",R3304&gt;0,I3304="موافق",S3304&lt;&gt;"",H3304&lt;&gt;""),N(G3304),0)</f>
        <v/>
      </c>
    </row>
    <row r="3305">
      <c r="A3305" s="19" t="n"/>
      <c r="B3305" s="20">
        <f>IF(A3305="","",IF(R3305=0,"⚠ أضف سطر عهدة أولًا","DMT-"&amp;TEXT(R3305,"000")))</f>
        <v/>
      </c>
      <c r="C3305" s="21" t="n"/>
      <c r="D3305" s="20">
        <f>IF(C3305="","",IF(S3305="","خارج السنة المالية",INDEX(القوائم!$D$2:$D$13,S3305)))</f>
        <v/>
      </c>
      <c r="E3305" s="22" t="n"/>
      <c r="F3305" s="23" t="n"/>
      <c r="G3305" s="23" t="n"/>
      <c r="H3305" s="22" t="n"/>
      <c r="I3305" s="19" t="n"/>
      <c r="J3305" s="21" t="n"/>
      <c r="K3305" s="19" t="n"/>
      <c r="L3305" s="19" t="n"/>
      <c r="M3305" s="21" t="n"/>
      <c r="N3305" s="22" t="n"/>
      <c r="O3305" s="24">
        <f>IF(A3305&lt;&gt;"عهدة","",SUMIFS($G$8:$G$5007,$B$8:$B$5007,B3305,$A$8:$A$5007,"مصروف",$I$8:$I$5007,"&lt;&gt;مرفوض"))</f>
        <v/>
      </c>
      <c r="P3305" s="25">
        <f>IF(A3305&lt;&gt;"عهدة","",N(F3305)-O3305)</f>
        <v/>
      </c>
      <c r="Q3305" s="26">
        <f>IF(A3305="","",IF(A3305="عهدة",IF(N(F3305)=0,"⚠ أدخل قيمة العهدة",IF(P3305&lt;0,"⛔ عجز / زيادة مصروفات "&amp;TEXT(-P3305,"#,##0"),IF(COUNTIFS($B$8:$B$5007,B3305,$A$8:$A$5007,"مصروف",$I$8:$I$5007,"&lt;&gt;مرفوض",$K$8:$K$5007,"&lt;&gt;نعم")&gt;0,"⚠ "&amp;COUNTIFS($B$8:$B$5007,B3305,$A$8:$A$5007,"مصروف",$I$8:$I$5007,"&lt;&gt;مرفوض",$K$8:$K$5007,"&lt;&gt;نعم")&amp;" مصروف غير مسوى",IF(L3305="تمت التسوية",IF(P3305=0,"✔ متوازنة وتمت التسوية","✔ تمت التسوية – متبقي "&amp;TEXT(P3305,"#,##0")),IF(P3305&gt;0,"متبقي "&amp;TEXT(P3305,"#,##0"),"✔ متوازنة"))))),IF(R3305=0,"⚠ أضف سطر عهدة أولًا",IF(OR(C3305="",N(G3305)=0),"⚠ أكمل التاريخ والقيمة",IF(S3305="","⚠ التاريخ خارج السنة المالية",IF(H3305="","⚠ اختر بند الموازنة",IF(I3305="مرفوض","✖ مرفوض من المدير",IF(I3305&lt;&gt;"موافق","⏳ بانتظار موافقة المدير",IF(K3305&lt;&gt;"نعم","⚠ غير مسوى مع الحسابات","✔ معتمد ومسوى")))))))))</f>
        <v/>
      </c>
      <c r="R3305">
        <f>N(R3304)+IF(A3305="عهدة",1,0)</f>
        <v/>
      </c>
      <c r="S3305">
        <f>IF(C3305="","",IF(AND(C3305&gt;=DATE(2026,9,1),C3305&lt;=DATE(2027,8,31)),(YEAR(C3305)-2026)*12+MONTH(C3305)-8,""))</f>
        <v/>
      </c>
      <c r="T3305">
        <f>IF(AND(A3305="مصروف",R3305&gt;0,I3305="موافق",S3305&lt;&gt;"",H3305&lt;&gt;""),N(G3305),0)</f>
        <v/>
      </c>
    </row>
    <row r="3306">
      <c r="A3306" s="19" t="n"/>
      <c r="B3306" s="20">
        <f>IF(A3306="","",IF(R3306=0,"⚠ أضف سطر عهدة أولًا","DMT-"&amp;TEXT(R3306,"000")))</f>
        <v/>
      </c>
      <c r="C3306" s="21" t="n"/>
      <c r="D3306" s="20">
        <f>IF(C3306="","",IF(S3306="","خارج السنة المالية",INDEX(القوائم!$D$2:$D$13,S3306)))</f>
        <v/>
      </c>
      <c r="E3306" s="22" t="n"/>
      <c r="F3306" s="23" t="n"/>
      <c r="G3306" s="23" t="n"/>
      <c r="H3306" s="22" t="n"/>
      <c r="I3306" s="19" t="n"/>
      <c r="J3306" s="21" t="n"/>
      <c r="K3306" s="19" t="n"/>
      <c r="L3306" s="19" t="n"/>
      <c r="M3306" s="21" t="n"/>
      <c r="N3306" s="22" t="n"/>
      <c r="O3306" s="24">
        <f>IF(A3306&lt;&gt;"عهدة","",SUMIFS($G$8:$G$5007,$B$8:$B$5007,B3306,$A$8:$A$5007,"مصروف",$I$8:$I$5007,"&lt;&gt;مرفوض"))</f>
        <v/>
      </c>
      <c r="P3306" s="25">
        <f>IF(A3306&lt;&gt;"عهدة","",N(F3306)-O3306)</f>
        <v/>
      </c>
      <c r="Q3306" s="26">
        <f>IF(A3306="","",IF(A3306="عهدة",IF(N(F3306)=0,"⚠ أدخل قيمة العهدة",IF(P3306&lt;0,"⛔ عجز / زيادة مصروفات "&amp;TEXT(-P3306,"#,##0"),IF(COUNTIFS($B$8:$B$5007,B3306,$A$8:$A$5007,"مصروف",$I$8:$I$5007,"&lt;&gt;مرفوض",$K$8:$K$5007,"&lt;&gt;نعم")&gt;0,"⚠ "&amp;COUNTIFS($B$8:$B$5007,B3306,$A$8:$A$5007,"مصروف",$I$8:$I$5007,"&lt;&gt;مرفوض",$K$8:$K$5007,"&lt;&gt;نعم")&amp;" مصروف غير مسوى",IF(L3306="تمت التسوية",IF(P3306=0,"✔ متوازنة وتمت التسوية","✔ تمت التسوية – متبقي "&amp;TEXT(P3306,"#,##0")),IF(P3306&gt;0,"متبقي "&amp;TEXT(P3306,"#,##0"),"✔ متوازنة"))))),IF(R3306=0,"⚠ أضف سطر عهدة أولًا",IF(OR(C3306="",N(G3306)=0),"⚠ أكمل التاريخ والقيمة",IF(S3306="","⚠ التاريخ خارج السنة المالية",IF(H3306="","⚠ اختر بند الموازنة",IF(I3306="مرفوض","✖ مرفوض من المدير",IF(I3306&lt;&gt;"موافق","⏳ بانتظار موافقة المدير",IF(K3306&lt;&gt;"نعم","⚠ غير مسوى مع الحسابات","✔ معتمد ومسوى")))))))))</f>
        <v/>
      </c>
      <c r="R3306">
        <f>N(R3305)+IF(A3306="عهدة",1,0)</f>
        <v/>
      </c>
      <c r="S3306">
        <f>IF(C3306="","",IF(AND(C3306&gt;=DATE(2026,9,1),C3306&lt;=DATE(2027,8,31)),(YEAR(C3306)-2026)*12+MONTH(C3306)-8,""))</f>
        <v/>
      </c>
      <c r="T3306">
        <f>IF(AND(A3306="مصروف",R3306&gt;0,I3306="موافق",S3306&lt;&gt;"",H3306&lt;&gt;""),N(G3306),0)</f>
        <v/>
      </c>
    </row>
    <row r="3307">
      <c r="A3307" s="19" t="n"/>
      <c r="B3307" s="20">
        <f>IF(A3307="","",IF(R3307=0,"⚠ أضف سطر عهدة أولًا","DMT-"&amp;TEXT(R3307,"000")))</f>
        <v/>
      </c>
      <c r="C3307" s="21" t="n"/>
      <c r="D3307" s="20">
        <f>IF(C3307="","",IF(S3307="","خارج السنة المالية",INDEX(القوائم!$D$2:$D$13,S3307)))</f>
        <v/>
      </c>
      <c r="E3307" s="22" t="n"/>
      <c r="F3307" s="23" t="n"/>
      <c r="G3307" s="23" t="n"/>
      <c r="H3307" s="22" t="n"/>
      <c r="I3307" s="19" t="n"/>
      <c r="J3307" s="21" t="n"/>
      <c r="K3307" s="19" t="n"/>
      <c r="L3307" s="19" t="n"/>
      <c r="M3307" s="21" t="n"/>
      <c r="N3307" s="22" t="n"/>
      <c r="O3307" s="24">
        <f>IF(A3307&lt;&gt;"عهدة","",SUMIFS($G$8:$G$5007,$B$8:$B$5007,B3307,$A$8:$A$5007,"مصروف",$I$8:$I$5007,"&lt;&gt;مرفوض"))</f>
        <v/>
      </c>
      <c r="P3307" s="25">
        <f>IF(A3307&lt;&gt;"عهدة","",N(F3307)-O3307)</f>
        <v/>
      </c>
      <c r="Q3307" s="26">
        <f>IF(A3307="","",IF(A3307="عهدة",IF(N(F3307)=0,"⚠ أدخل قيمة العهدة",IF(P3307&lt;0,"⛔ عجز / زيادة مصروفات "&amp;TEXT(-P3307,"#,##0"),IF(COUNTIFS($B$8:$B$5007,B3307,$A$8:$A$5007,"مصروف",$I$8:$I$5007,"&lt;&gt;مرفوض",$K$8:$K$5007,"&lt;&gt;نعم")&gt;0,"⚠ "&amp;COUNTIFS($B$8:$B$5007,B3307,$A$8:$A$5007,"مصروف",$I$8:$I$5007,"&lt;&gt;مرفوض",$K$8:$K$5007,"&lt;&gt;نعم")&amp;" مصروف غير مسوى",IF(L3307="تمت التسوية",IF(P3307=0,"✔ متوازنة وتمت التسوية","✔ تمت التسوية – متبقي "&amp;TEXT(P3307,"#,##0")),IF(P3307&gt;0,"متبقي "&amp;TEXT(P3307,"#,##0"),"✔ متوازنة"))))),IF(R3307=0,"⚠ أضف سطر عهدة أولًا",IF(OR(C3307="",N(G3307)=0),"⚠ أكمل التاريخ والقيمة",IF(S3307="","⚠ التاريخ خارج السنة المالية",IF(H3307="","⚠ اختر بند الموازنة",IF(I3307="مرفوض","✖ مرفوض من المدير",IF(I3307&lt;&gt;"موافق","⏳ بانتظار موافقة المدير",IF(K3307&lt;&gt;"نعم","⚠ غير مسوى مع الحسابات","✔ معتمد ومسوى")))))))))</f>
        <v/>
      </c>
      <c r="R3307">
        <f>N(R3306)+IF(A3307="عهدة",1,0)</f>
        <v/>
      </c>
      <c r="S3307">
        <f>IF(C3307="","",IF(AND(C3307&gt;=DATE(2026,9,1),C3307&lt;=DATE(2027,8,31)),(YEAR(C3307)-2026)*12+MONTH(C3307)-8,""))</f>
        <v/>
      </c>
      <c r="T3307">
        <f>IF(AND(A3307="مصروف",R3307&gt;0,I3307="موافق",S3307&lt;&gt;"",H3307&lt;&gt;""),N(G3307),0)</f>
        <v/>
      </c>
    </row>
    <row r="3308">
      <c r="A3308" s="19" t="n"/>
      <c r="B3308" s="20">
        <f>IF(A3308="","",IF(R3308=0,"⚠ أضف سطر عهدة أولًا","DMT-"&amp;TEXT(R3308,"000")))</f>
        <v/>
      </c>
      <c r="C3308" s="21" t="n"/>
      <c r="D3308" s="20">
        <f>IF(C3308="","",IF(S3308="","خارج السنة المالية",INDEX(القوائم!$D$2:$D$13,S3308)))</f>
        <v/>
      </c>
      <c r="E3308" s="22" t="n"/>
      <c r="F3308" s="23" t="n"/>
      <c r="G3308" s="23" t="n"/>
      <c r="H3308" s="22" t="n"/>
      <c r="I3308" s="19" t="n"/>
      <c r="J3308" s="21" t="n"/>
      <c r="K3308" s="19" t="n"/>
      <c r="L3308" s="19" t="n"/>
      <c r="M3308" s="21" t="n"/>
      <c r="N3308" s="22" t="n"/>
      <c r="O3308" s="24">
        <f>IF(A3308&lt;&gt;"عهدة","",SUMIFS($G$8:$G$5007,$B$8:$B$5007,B3308,$A$8:$A$5007,"مصروف",$I$8:$I$5007,"&lt;&gt;مرفوض"))</f>
        <v/>
      </c>
      <c r="P3308" s="25">
        <f>IF(A3308&lt;&gt;"عهدة","",N(F3308)-O3308)</f>
        <v/>
      </c>
      <c r="Q3308" s="26">
        <f>IF(A3308="","",IF(A3308="عهدة",IF(N(F3308)=0,"⚠ أدخل قيمة العهدة",IF(P3308&lt;0,"⛔ عجز / زيادة مصروفات "&amp;TEXT(-P3308,"#,##0"),IF(COUNTIFS($B$8:$B$5007,B3308,$A$8:$A$5007,"مصروف",$I$8:$I$5007,"&lt;&gt;مرفوض",$K$8:$K$5007,"&lt;&gt;نعم")&gt;0,"⚠ "&amp;COUNTIFS($B$8:$B$5007,B3308,$A$8:$A$5007,"مصروف",$I$8:$I$5007,"&lt;&gt;مرفوض",$K$8:$K$5007,"&lt;&gt;نعم")&amp;" مصروف غير مسوى",IF(L3308="تمت التسوية",IF(P3308=0,"✔ متوازنة وتمت التسوية","✔ تمت التسوية – متبقي "&amp;TEXT(P3308,"#,##0")),IF(P3308&gt;0,"متبقي "&amp;TEXT(P3308,"#,##0"),"✔ متوازنة"))))),IF(R3308=0,"⚠ أضف سطر عهدة أولًا",IF(OR(C3308="",N(G3308)=0),"⚠ أكمل التاريخ والقيمة",IF(S3308="","⚠ التاريخ خارج السنة المالية",IF(H3308="","⚠ اختر بند الموازنة",IF(I3308="مرفوض","✖ مرفوض من المدير",IF(I3308&lt;&gt;"موافق","⏳ بانتظار موافقة المدير",IF(K3308&lt;&gt;"نعم","⚠ غير مسوى مع الحسابات","✔ معتمد ومسوى")))))))))</f>
        <v/>
      </c>
      <c r="R3308">
        <f>N(R3307)+IF(A3308="عهدة",1,0)</f>
        <v/>
      </c>
      <c r="S3308">
        <f>IF(C3308="","",IF(AND(C3308&gt;=DATE(2026,9,1),C3308&lt;=DATE(2027,8,31)),(YEAR(C3308)-2026)*12+MONTH(C3308)-8,""))</f>
        <v/>
      </c>
      <c r="T3308">
        <f>IF(AND(A3308="مصروف",R3308&gt;0,I3308="موافق",S3308&lt;&gt;"",H3308&lt;&gt;""),N(G3308),0)</f>
        <v/>
      </c>
    </row>
    <row r="3309">
      <c r="A3309" s="19" t="n"/>
      <c r="B3309" s="20">
        <f>IF(A3309="","",IF(R3309=0,"⚠ أضف سطر عهدة أولًا","DMT-"&amp;TEXT(R3309,"000")))</f>
        <v/>
      </c>
      <c r="C3309" s="21" t="n"/>
      <c r="D3309" s="20">
        <f>IF(C3309="","",IF(S3309="","خارج السنة المالية",INDEX(القوائم!$D$2:$D$13,S3309)))</f>
        <v/>
      </c>
      <c r="E3309" s="22" t="n"/>
      <c r="F3309" s="23" t="n"/>
      <c r="G3309" s="23" t="n"/>
      <c r="H3309" s="22" t="n"/>
      <c r="I3309" s="19" t="n"/>
      <c r="J3309" s="21" t="n"/>
      <c r="K3309" s="19" t="n"/>
      <c r="L3309" s="19" t="n"/>
      <c r="M3309" s="21" t="n"/>
      <c r="N3309" s="22" t="n"/>
      <c r="O3309" s="24">
        <f>IF(A3309&lt;&gt;"عهدة","",SUMIFS($G$8:$G$5007,$B$8:$B$5007,B3309,$A$8:$A$5007,"مصروف",$I$8:$I$5007,"&lt;&gt;مرفوض"))</f>
        <v/>
      </c>
      <c r="P3309" s="25">
        <f>IF(A3309&lt;&gt;"عهدة","",N(F3309)-O3309)</f>
        <v/>
      </c>
      <c r="Q3309" s="26">
        <f>IF(A3309="","",IF(A3309="عهدة",IF(N(F3309)=0,"⚠ أدخل قيمة العهدة",IF(P3309&lt;0,"⛔ عجز / زيادة مصروفات "&amp;TEXT(-P3309,"#,##0"),IF(COUNTIFS($B$8:$B$5007,B3309,$A$8:$A$5007,"مصروف",$I$8:$I$5007,"&lt;&gt;مرفوض",$K$8:$K$5007,"&lt;&gt;نعم")&gt;0,"⚠ "&amp;COUNTIFS($B$8:$B$5007,B3309,$A$8:$A$5007,"مصروف",$I$8:$I$5007,"&lt;&gt;مرفوض",$K$8:$K$5007,"&lt;&gt;نعم")&amp;" مصروف غير مسوى",IF(L3309="تمت التسوية",IF(P3309=0,"✔ متوازنة وتمت التسوية","✔ تمت التسوية – متبقي "&amp;TEXT(P3309,"#,##0")),IF(P3309&gt;0,"متبقي "&amp;TEXT(P3309,"#,##0"),"✔ متوازنة"))))),IF(R3309=0,"⚠ أضف سطر عهدة أولًا",IF(OR(C3309="",N(G3309)=0),"⚠ أكمل التاريخ والقيمة",IF(S3309="","⚠ التاريخ خارج السنة المالية",IF(H3309="","⚠ اختر بند الموازنة",IF(I3309="مرفوض","✖ مرفوض من المدير",IF(I3309&lt;&gt;"موافق","⏳ بانتظار موافقة المدير",IF(K3309&lt;&gt;"نعم","⚠ غير مسوى مع الحسابات","✔ معتمد ومسوى")))))))))</f>
        <v/>
      </c>
      <c r="R3309">
        <f>N(R3308)+IF(A3309="عهدة",1,0)</f>
        <v/>
      </c>
      <c r="S3309">
        <f>IF(C3309="","",IF(AND(C3309&gt;=DATE(2026,9,1),C3309&lt;=DATE(2027,8,31)),(YEAR(C3309)-2026)*12+MONTH(C3309)-8,""))</f>
        <v/>
      </c>
      <c r="T3309">
        <f>IF(AND(A3309="مصروف",R3309&gt;0,I3309="موافق",S3309&lt;&gt;"",H3309&lt;&gt;""),N(G3309),0)</f>
        <v/>
      </c>
    </row>
    <row r="3310">
      <c r="A3310" s="19" t="n"/>
      <c r="B3310" s="20">
        <f>IF(A3310="","",IF(R3310=0,"⚠ أضف سطر عهدة أولًا","DMT-"&amp;TEXT(R3310,"000")))</f>
        <v/>
      </c>
      <c r="C3310" s="21" t="n"/>
      <c r="D3310" s="20">
        <f>IF(C3310="","",IF(S3310="","خارج السنة المالية",INDEX(القوائم!$D$2:$D$13,S3310)))</f>
        <v/>
      </c>
      <c r="E3310" s="22" t="n"/>
      <c r="F3310" s="23" t="n"/>
      <c r="G3310" s="23" t="n"/>
      <c r="H3310" s="22" t="n"/>
      <c r="I3310" s="19" t="n"/>
      <c r="J3310" s="21" t="n"/>
      <c r="K3310" s="19" t="n"/>
      <c r="L3310" s="19" t="n"/>
      <c r="M3310" s="21" t="n"/>
      <c r="N3310" s="22" t="n"/>
      <c r="O3310" s="24">
        <f>IF(A3310&lt;&gt;"عهدة","",SUMIFS($G$8:$G$5007,$B$8:$B$5007,B3310,$A$8:$A$5007,"مصروف",$I$8:$I$5007,"&lt;&gt;مرفوض"))</f>
        <v/>
      </c>
      <c r="P3310" s="25">
        <f>IF(A3310&lt;&gt;"عهدة","",N(F3310)-O3310)</f>
        <v/>
      </c>
      <c r="Q3310" s="26">
        <f>IF(A3310="","",IF(A3310="عهدة",IF(N(F3310)=0,"⚠ أدخل قيمة العهدة",IF(P3310&lt;0,"⛔ عجز / زيادة مصروفات "&amp;TEXT(-P3310,"#,##0"),IF(COUNTIFS($B$8:$B$5007,B3310,$A$8:$A$5007,"مصروف",$I$8:$I$5007,"&lt;&gt;مرفوض",$K$8:$K$5007,"&lt;&gt;نعم")&gt;0,"⚠ "&amp;COUNTIFS($B$8:$B$5007,B3310,$A$8:$A$5007,"مصروف",$I$8:$I$5007,"&lt;&gt;مرفوض",$K$8:$K$5007,"&lt;&gt;نعم")&amp;" مصروف غير مسوى",IF(L3310="تمت التسوية",IF(P3310=0,"✔ متوازنة وتمت التسوية","✔ تمت التسوية – متبقي "&amp;TEXT(P3310,"#,##0")),IF(P3310&gt;0,"متبقي "&amp;TEXT(P3310,"#,##0"),"✔ متوازنة"))))),IF(R3310=0,"⚠ أضف سطر عهدة أولًا",IF(OR(C3310="",N(G3310)=0),"⚠ أكمل التاريخ والقيمة",IF(S3310="","⚠ التاريخ خارج السنة المالية",IF(H3310="","⚠ اختر بند الموازنة",IF(I3310="مرفوض","✖ مرفوض من المدير",IF(I3310&lt;&gt;"موافق","⏳ بانتظار موافقة المدير",IF(K3310&lt;&gt;"نعم","⚠ غير مسوى مع الحسابات","✔ معتمد ومسوى")))))))))</f>
        <v/>
      </c>
      <c r="R3310">
        <f>N(R3309)+IF(A3310="عهدة",1,0)</f>
        <v/>
      </c>
      <c r="S3310">
        <f>IF(C3310="","",IF(AND(C3310&gt;=DATE(2026,9,1),C3310&lt;=DATE(2027,8,31)),(YEAR(C3310)-2026)*12+MONTH(C3310)-8,""))</f>
        <v/>
      </c>
      <c r="T3310">
        <f>IF(AND(A3310="مصروف",R3310&gt;0,I3310="موافق",S3310&lt;&gt;"",H3310&lt;&gt;""),N(G3310),0)</f>
        <v/>
      </c>
    </row>
    <row r="3311">
      <c r="A3311" s="19" t="n"/>
      <c r="B3311" s="20">
        <f>IF(A3311="","",IF(R3311=0,"⚠ أضف سطر عهدة أولًا","DMT-"&amp;TEXT(R3311,"000")))</f>
        <v/>
      </c>
      <c r="C3311" s="21" t="n"/>
      <c r="D3311" s="20">
        <f>IF(C3311="","",IF(S3311="","خارج السنة المالية",INDEX(القوائم!$D$2:$D$13,S3311)))</f>
        <v/>
      </c>
      <c r="E3311" s="22" t="n"/>
      <c r="F3311" s="23" t="n"/>
      <c r="G3311" s="23" t="n"/>
      <c r="H3311" s="22" t="n"/>
      <c r="I3311" s="19" t="n"/>
      <c r="J3311" s="21" t="n"/>
      <c r="K3311" s="19" t="n"/>
      <c r="L3311" s="19" t="n"/>
      <c r="M3311" s="21" t="n"/>
      <c r="N3311" s="22" t="n"/>
      <c r="O3311" s="24">
        <f>IF(A3311&lt;&gt;"عهدة","",SUMIFS($G$8:$G$5007,$B$8:$B$5007,B3311,$A$8:$A$5007,"مصروف",$I$8:$I$5007,"&lt;&gt;مرفوض"))</f>
        <v/>
      </c>
      <c r="P3311" s="25">
        <f>IF(A3311&lt;&gt;"عهدة","",N(F3311)-O3311)</f>
        <v/>
      </c>
      <c r="Q3311" s="26">
        <f>IF(A3311="","",IF(A3311="عهدة",IF(N(F3311)=0,"⚠ أدخل قيمة العهدة",IF(P3311&lt;0,"⛔ عجز / زيادة مصروفات "&amp;TEXT(-P3311,"#,##0"),IF(COUNTIFS($B$8:$B$5007,B3311,$A$8:$A$5007,"مصروف",$I$8:$I$5007,"&lt;&gt;مرفوض",$K$8:$K$5007,"&lt;&gt;نعم")&gt;0,"⚠ "&amp;COUNTIFS($B$8:$B$5007,B3311,$A$8:$A$5007,"مصروف",$I$8:$I$5007,"&lt;&gt;مرفوض",$K$8:$K$5007,"&lt;&gt;نعم")&amp;" مصروف غير مسوى",IF(L3311="تمت التسوية",IF(P3311=0,"✔ متوازنة وتمت التسوية","✔ تمت التسوية – متبقي "&amp;TEXT(P3311,"#,##0")),IF(P3311&gt;0,"متبقي "&amp;TEXT(P3311,"#,##0"),"✔ متوازنة"))))),IF(R3311=0,"⚠ أضف سطر عهدة أولًا",IF(OR(C3311="",N(G3311)=0),"⚠ أكمل التاريخ والقيمة",IF(S3311="","⚠ التاريخ خارج السنة المالية",IF(H3311="","⚠ اختر بند الموازنة",IF(I3311="مرفوض","✖ مرفوض من المدير",IF(I3311&lt;&gt;"موافق","⏳ بانتظار موافقة المدير",IF(K3311&lt;&gt;"نعم","⚠ غير مسوى مع الحسابات","✔ معتمد ومسوى")))))))))</f>
        <v/>
      </c>
      <c r="R3311">
        <f>N(R3310)+IF(A3311="عهدة",1,0)</f>
        <v/>
      </c>
      <c r="S3311">
        <f>IF(C3311="","",IF(AND(C3311&gt;=DATE(2026,9,1),C3311&lt;=DATE(2027,8,31)),(YEAR(C3311)-2026)*12+MONTH(C3311)-8,""))</f>
        <v/>
      </c>
      <c r="T3311">
        <f>IF(AND(A3311="مصروف",R3311&gt;0,I3311="موافق",S3311&lt;&gt;"",H3311&lt;&gt;""),N(G3311),0)</f>
        <v/>
      </c>
    </row>
    <row r="3312">
      <c r="A3312" s="19" t="n"/>
      <c r="B3312" s="20">
        <f>IF(A3312="","",IF(R3312=0,"⚠ أضف سطر عهدة أولًا","DMT-"&amp;TEXT(R3312,"000")))</f>
        <v/>
      </c>
      <c r="C3312" s="21" t="n"/>
      <c r="D3312" s="20">
        <f>IF(C3312="","",IF(S3312="","خارج السنة المالية",INDEX(القوائم!$D$2:$D$13,S3312)))</f>
        <v/>
      </c>
      <c r="E3312" s="22" t="n"/>
      <c r="F3312" s="23" t="n"/>
      <c r="G3312" s="23" t="n"/>
      <c r="H3312" s="22" t="n"/>
      <c r="I3312" s="19" t="n"/>
      <c r="J3312" s="21" t="n"/>
      <c r="K3312" s="19" t="n"/>
      <c r="L3312" s="19" t="n"/>
      <c r="M3312" s="21" t="n"/>
      <c r="N3312" s="22" t="n"/>
      <c r="O3312" s="24">
        <f>IF(A3312&lt;&gt;"عهدة","",SUMIFS($G$8:$G$5007,$B$8:$B$5007,B3312,$A$8:$A$5007,"مصروف",$I$8:$I$5007,"&lt;&gt;مرفوض"))</f>
        <v/>
      </c>
      <c r="P3312" s="25">
        <f>IF(A3312&lt;&gt;"عهدة","",N(F3312)-O3312)</f>
        <v/>
      </c>
      <c r="Q3312" s="26">
        <f>IF(A3312="","",IF(A3312="عهدة",IF(N(F3312)=0,"⚠ أدخل قيمة العهدة",IF(P3312&lt;0,"⛔ عجز / زيادة مصروفات "&amp;TEXT(-P3312,"#,##0"),IF(COUNTIFS($B$8:$B$5007,B3312,$A$8:$A$5007,"مصروف",$I$8:$I$5007,"&lt;&gt;مرفوض",$K$8:$K$5007,"&lt;&gt;نعم")&gt;0,"⚠ "&amp;COUNTIFS($B$8:$B$5007,B3312,$A$8:$A$5007,"مصروف",$I$8:$I$5007,"&lt;&gt;مرفوض",$K$8:$K$5007,"&lt;&gt;نعم")&amp;" مصروف غير مسوى",IF(L3312="تمت التسوية",IF(P3312=0,"✔ متوازنة وتمت التسوية","✔ تمت التسوية – متبقي "&amp;TEXT(P3312,"#,##0")),IF(P3312&gt;0,"متبقي "&amp;TEXT(P3312,"#,##0"),"✔ متوازنة"))))),IF(R3312=0,"⚠ أضف سطر عهدة أولًا",IF(OR(C3312="",N(G3312)=0),"⚠ أكمل التاريخ والقيمة",IF(S3312="","⚠ التاريخ خارج السنة المالية",IF(H3312="","⚠ اختر بند الموازنة",IF(I3312="مرفوض","✖ مرفوض من المدير",IF(I3312&lt;&gt;"موافق","⏳ بانتظار موافقة المدير",IF(K3312&lt;&gt;"نعم","⚠ غير مسوى مع الحسابات","✔ معتمد ومسوى")))))))))</f>
        <v/>
      </c>
      <c r="R3312">
        <f>N(R3311)+IF(A3312="عهدة",1,0)</f>
        <v/>
      </c>
      <c r="S3312">
        <f>IF(C3312="","",IF(AND(C3312&gt;=DATE(2026,9,1),C3312&lt;=DATE(2027,8,31)),(YEAR(C3312)-2026)*12+MONTH(C3312)-8,""))</f>
        <v/>
      </c>
      <c r="T3312">
        <f>IF(AND(A3312="مصروف",R3312&gt;0,I3312="موافق",S3312&lt;&gt;"",H3312&lt;&gt;""),N(G3312),0)</f>
        <v/>
      </c>
    </row>
    <row r="3313">
      <c r="A3313" s="19" t="n"/>
      <c r="B3313" s="20">
        <f>IF(A3313="","",IF(R3313=0,"⚠ أضف سطر عهدة أولًا","DMT-"&amp;TEXT(R3313,"000")))</f>
        <v/>
      </c>
      <c r="C3313" s="21" t="n"/>
      <c r="D3313" s="20">
        <f>IF(C3313="","",IF(S3313="","خارج السنة المالية",INDEX(القوائم!$D$2:$D$13,S3313)))</f>
        <v/>
      </c>
      <c r="E3313" s="22" t="n"/>
      <c r="F3313" s="23" t="n"/>
      <c r="G3313" s="23" t="n"/>
      <c r="H3313" s="22" t="n"/>
      <c r="I3313" s="19" t="n"/>
      <c r="J3313" s="21" t="n"/>
      <c r="K3313" s="19" t="n"/>
      <c r="L3313" s="19" t="n"/>
      <c r="M3313" s="21" t="n"/>
      <c r="N3313" s="22" t="n"/>
      <c r="O3313" s="24">
        <f>IF(A3313&lt;&gt;"عهدة","",SUMIFS($G$8:$G$5007,$B$8:$B$5007,B3313,$A$8:$A$5007,"مصروف",$I$8:$I$5007,"&lt;&gt;مرفوض"))</f>
        <v/>
      </c>
      <c r="P3313" s="25">
        <f>IF(A3313&lt;&gt;"عهدة","",N(F3313)-O3313)</f>
        <v/>
      </c>
      <c r="Q3313" s="26">
        <f>IF(A3313="","",IF(A3313="عهدة",IF(N(F3313)=0,"⚠ أدخل قيمة العهدة",IF(P3313&lt;0,"⛔ عجز / زيادة مصروفات "&amp;TEXT(-P3313,"#,##0"),IF(COUNTIFS($B$8:$B$5007,B3313,$A$8:$A$5007,"مصروف",$I$8:$I$5007,"&lt;&gt;مرفوض",$K$8:$K$5007,"&lt;&gt;نعم")&gt;0,"⚠ "&amp;COUNTIFS($B$8:$B$5007,B3313,$A$8:$A$5007,"مصروف",$I$8:$I$5007,"&lt;&gt;مرفوض",$K$8:$K$5007,"&lt;&gt;نعم")&amp;" مصروف غير مسوى",IF(L3313="تمت التسوية",IF(P3313=0,"✔ متوازنة وتمت التسوية","✔ تمت التسوية – متبقي "&amp;TEXT(P3313,"#,##0")),IF(P3313&gt;0,"متبقي "&amp;TEXT(P3313,"#,##0"),"✔ متوازنة"))))),IF(R3313=0,"⚠ أضف سطر عهدة أولًا",IF(OR(C3313="",N(G3313)=0),"⚠ أكمل التاريخ والقيمة",IF(S3313="","⚠ التاريخ خارج السنة المالية",IF(H3313="","⚠ اختر بند الموازنة",IF(I3313="مرفوض","✖ مرفوض من المدير",IF(I3313&lt;&gt;"موافق","⏳ بانتظار موافقة المدير",IF(K3313&lt;&gt;"نعم","⚠ غير مسوى مع الحسابات","✔ معتمد ومسوى")))))))))</f>
        <v/>
      </c>
      <c r="R3313">
        <f>N(R3312)+IF(A3313="عهدة",1,0)</f>
        <v/>
      </c>
      <c r="S3313">
        <f>IF(C3313="","",IF(AND(C3313&gt;=DATE(2026,9,1),C3313&lt;=DATE(2027,8,31)),(YEAR(C3313)-2026)*12+MONTH(C3313)-8,""))</f>
        <v/>
      </c>
      <c r="T3313">
        <f>IF(AND(A3313="مصروف",R3313&gt;0,I3313="موافق",S3313&lt;&gt;"",H3313&lt;&gt;""),N(G3313),0)</f>
        <v/>
      </c>
    </row>
    <row r="3314">
      <c r="A3314" s="19" t="n"/>
      <c r="B3314" s="20">
        <f>IF(A3314="","",IF(R3314=0,"⚠ أضف سطر عهدة أولًا","DMT-"&amp;TEXT(R3314,"000")))</f>
        <v/>
      </c>
      <c r="C3314" s="21" t="n"/>
      <c r="D3314" s="20">
        <f>IF(C3314="","",IF(S3314="","خارج السنة المالية",INDEX(القوائم!$D$2:$D$13,S3314)))</f>
        <v/>
      </c>
      <c r="E3314" s="22" t="n"/>
      <c r="F3314" s="23" t="n"/>
      <c r="G3314" s="23" t="n"/>
      <c r="H3314" s="22" t="n"/>
      <c r="I3314" s="19" t="n"/>
      <c r="J3314" s="21" t="n"/>
      <c r="K3314" s="19" t="n"/>
      <c r="L3314" s="19" t="n"/>
      <c r="M3314" s="21" t="n"/>
      <c r="N3314" s="22" t="n"/>
      <c r="O3314" s="24">
        <f>IF(A3314&lt;&gt;"عهدة","",SUMIFS($G$8:$G$5007,$B$8:$B$5007,B3314,$A$8:$A$5007,"مصروف",$I$8:$I$5007,"&lt;&gt;مرفوض"))</f>
        <v/>
      </c>
      <c r="P3314" s="25">
        <f>IF(A3314&lt;&gt;"عهدة","",N(F3314)-O3314)</f>
        <v/>
      </c>
      <c r="Q3314" s="26">
        <f>IF(A3314="","",IF(A3314="عهدة",IF(N(F3314)=0,"⚠ أدخل قيمة العهدة",IF(P3314&lt;0,"⛔ عجز / زيادة مصروفات "&amp;TEXT(-P3314,"#,##0"),IF(COUNTIFS($B$8:$B$5007,B3314,$A$8:$A$5007,"مصروف",$I$8:$I$5007,"&lt;&gt;مرفوض",$K$8:$K$5007,"&lt;&gt;نعم")&gt;0,"⚠ "&amp;COUNTIFS($B$8:$B$5007,B3314,$A$8:$A$5007,"مصروف",$I$8:$I$5007,"&lt;&gt;مرفوض",$K$8:$K$5007,"&lt;&gt;نعم")&amp;" مصروف غير مسوى",IF(L3314="تمت التسوية",IF(P3314=0,"✔ متوازنة وتمت التسوية","✔ تمت التسوية – متبقي "&amp;TEXT(P3314,"#,##0")),IF(P3314&gt;0,"متبقي "&amp;TEXT(P3314,"#,##0"),"✔ متوازنة"))))),IF(R3314=0,"⚠ أضف سطر عهدة أولًا",IF(OR(C3314="",N(G3314)=0),"⚠ أكمل التاريخ والقيمة",IF(S3314="","⚠ التاريخ خارج السنة المالية",IF(H3314="","⚠ اختر بند الموازنة",IF(I3314="مرفوض","✖ مرفوض من المدير",IF(I3314&lt;&gt;"موافق","⏳ بانتظار موافقة المدير",IF(K3314&lt;&gt;"نعم","⚠ غير مسوى مع الحسابات","✔ معتمد ومسوى")))))))))</f>
        <v/>
      </c>
      <c r="R3314">
        <f>N(R3313)+IF(A3314="عهدة",1,0)</f>
        <v/>
      </c>
      <c r="S3314">
        <f>IF(C3314="","",IF(AND(C3314&gt;=DATE(2026,9,1),C3314&lt;=DATE(2027,8,31)),(YEAR(C3314)-2026)*12+MONTH(C3314)-8,""))</f>
        <v/>
      </c>
      <c r="T3314">
        <f>IF(AND(A3314="مصروف",R3314&gt;0,I3314="موافق",S3314&lt;&gt;"",H3314&lt;&gt;""),N(G3314),0)</f>
        <v/>
      </c>
    </row>
    <row r="3315">
      <c r="A3315" s="19" t="n"/>
      <c r="B3315" s="20">
        <f>IF(A3315="","",IF(R3315=0,"⚠ أضف سطر عهدة أولًا","DMT-"&amp;TEXT(R3315,"000")))</f>
        <v/>
      </c>
      <c r="C3315" s="21" t="n"/>
      <c r="D3315" s="20">
        <f>IF(C3315="","",IF(S3315="","خارج السنة المالية",INDEX(القوائم!$D$2:$D$13,S3315)))</f>
        <v/>
      </c>
      <c r="E3315" s="22" t="n"/>
      <c r="F3315" s="23" t="n"/>
      <c r="G3315" s="23" t="n"/>
      <c r="H3315" s="22" t="n"/>
      <c r="I3315" s="19" t="n"/>
      <c r="J3315" s="21" t="n"/>
      <c r="K3315" s="19" t="n"/>
      <c r="L3315" s="19" t="n"/>
      <c r="M3315" s="21" t="n"/>
      <c r="N3315" s="22" t="n"/>
      <c r="O3315" s="24">
        <f>IF(A3315&lt;&gt;"عهدة","",SUMIFS($G$8:$G$5007,$B$8:$B$5007,B3315,$A$8:$A$5007,"مصروف",$I$8:$I$5007,"&lt;&gt;مرفوض"))</f>
        <v/>
      </c>
      <c r="P3315" s="25">
        <f>IF(A3315&lt;&gt;"عهدة","",N(F3315)-O3315)</f>
        <v/>
      </c>
      <c r="Q3315" s="26">
        <f>IF(A3315="","",IF(A3315="عهدة",IF(N(F3315)=0,"⚠ أدخل قيمة العهدة",IF(P3315&lt;0,"⛔ عجز / زيادة مصروفات "&amp;TEXT(-P3315,"#,##0"),IF(COUNTIFS($B$8:$B$5007,B3315,$A$8:$A$5007,"مصروف",$I$8:$I$5007,"&lt;&gt;مرفوض",$K$8:$K$5007,"&lt;&gt;نعم")&gt;0,"⚠ "&amp;COUNTIFS($B$8:$B$5007,B3315,$A$8:$A$5007,"مصروف",$I$8:$I$5007,"&lt;&gt;مرفوض",$K$8:$K$5007,"&lt;&gt;نعم")&amp;" مصروف غير مسوى",IF(L3315="تمت التسوية",IF(P3315=0,"✔ متوازنة وتمت التسوية","✔ تمت التسوية – متبقي "&amp;TEXT(P3315,"#,##0")),IF(P3315&gt;0,"متبقي "&amp;TEXT(P3315,"#,##0"),"✔ متوازنة"))))),IF(R3315=0,"⚠ أضف سطر عهدة أولًا",IF(OR(C3315="",N(G3315)=0),"⚠ أكمل التاريخ والقيمة",IF(S3315="","⚠ التاريخ خارج السنة المالية",IF(H3315="","⚠ اختر بند الموازنة",IF(I3315="مرفوض","✖ مرفوض من المدير",IF(I3315&lt;&gt;"موافق","⏳ بانتظار موافقة المدير",IF(K3315&lt;&gt;"نعم","⚠ غير مسوى مع الحسابات","✔ معتمد ومسوى")))))))))</f>
        <v/>
      </c>
      <c r="R3315">
        <f>N(R3314)+IF(A3315="عهدة",1,0)</f>
        <v/>
      </c>
      <c r="S3315">
        <f>IF(C3315="","",IF(AND(C3315&gt;=DATE(2026,9,1),C3315&lt;=DATE(2027,8,31)),(YEAR(C3315)-2026)*12+MONTH(C3315)-8,""))</f>
        <v/>
      </c>
      <c r="T3315">
        <f>IF(AND(A3315="مصروف",R3315&gt;0,I3315="موافق",S3315&lt;&gt;"",H3315&lt;&gt;""),N(G3315),0)</f>
        <v/>
      </c>
    </row>
    <row r="3316">
      <c r="A3316" s="19" t="n"/>
      <c r="B3316" s="20">
        <f>IF(A3316="","",IF(R3316=0,"⚠ أضف سطر عهدة أولًا","DMT-"&amp;TEXT(R3316,"000")))</f>
        <v/>
      </c>
      <c r="C3316" s="21" t="n"/>
      <c r="D3316" s="20">
        <f>IF(C3316="","",IF(S3316="","خارج السنة المالية",INDEX(القوائم!$D$2:$D$13,S3316)))</f>
        <v/>
      </c>
      <c r="E3316" s="22" t="n"/>
      <c r="F3316" s="23" t="n"/>
      <c r="G3316" s="23" t="n"/>
      <c r="H3316" s="22" t="n"/>
      <c r="I3316" s="19" t="n"/>
      <c r="J3316" s="21" t="n"/>
      <c r="K3316" s="19" t="n"/>
      <c r="L3316" s="19" t="n"/>
      <c r="M3316" s="21" t="n"/>
      <c r="N3316" s="22" t="n"/>
      <c r="O3316" s="24">
        <f>IF(A3316&lt;&gt;"عهدة","",SUMIFS($G$8:$G$5007,$B$8:$B$5007,B3316,$A$8:$A$5007,"مصروف",$I$8:$I$5007,"&lt;&gt;مرفوض"))</f>
        <v/>
      </c>
      <c r="P3316" s="25">
        <f>IF(A3316&lt;&gt;"عهدة","",N(F3316)-O3316)</f>
        <v/>
      </c>
      <c r="Q3316" s="26">
        <f>IF(A3316="","",IF(A3316="عهدة",IF(N(F3316)=0,"⚠ أدخل قيمة العهدة",IF(P3316&lt;0,"⛔ عجز / زيادة مصروفات "&amp;TEXT(-P3316,"#,##0"),IF(COUNTIFS($B$8:$B$5007,B3316,$A$8:$A$5007,"مصروف",$I$8:$I$5007,"&lt;&gt;مرفوض",$K$8:$K$5007,"&lt;&gt;نعم")&gt;0,"⚠ "&amp;COUNTIFS($B$8:$B$5007,B3316,$A$8:$A$5007,"مصروف",$I$8:$I$5007,"&lt;&gt;مرفوض",$K$8:$K$5007,"&lt;&gt;نعم")&amp;" مصروف غير مسوى",IF(L3316="تمت التسوية",IF(P3316=0,"✔ متوازنة وتمت التسوية","✔ تمت التسوية – متبقي "&amp;TEXT(P3316,"#,##0")),IF(P3316&gt;0,"متبقي "&amp;TEXT(P3316,"#,##0"),"✔ متوازنة"))))),IF(R3316=0,"⚠ أضف سطر عهدة أولًا",IF(OR(C3316="",N(G3316)=0),"⚠ أكمل التاريخ والقيمة",IF(S3316="","⚠ التاريخ خارج السنة المالية",IF(H3316="","⚠ اختر بند الموازنة",IF(I3316="مرفوض","✖ مرفوض من المدير",IF(I3316&lt;&gt;"موافق","⏳ بانتظار موافقة المدير",IF(K3316&lt;&gt;"نعم","⚠ غير مسوى مع الحسابات","✔ معتمد ومسوى")))))))))</f>
        <v/>
      </c>
      <c r="R3316">
        <f>N(R3315)+IF(A3316="عهدة",1,0)</f>
        <v/>
      </c>
      <c r="S3316">
        <f>IF(C3316="","",IF(AND(C3316&gt;=DATE(2026,9,1),C3316&lt;=DATE(2027,8,31)),(YEAR(C3316)-2026)*12+MONTH(C3316)-8,""))</f>
        <v/>
      </c>
      <c r="T3316">
        <f>IF(AND(A3316="مصروف",R3316&gt;0,I3316="موافق",S3316&lt;&gt;"",H3316&lt;&gt;""),N(G3316),0)</f>
        <v/>
      </c>
    </row>
    <row r="3317">
      <c r="A3317" s="19" t="n"/>
      <c r="B3317" s="20">
        <f>IF(A3317="","",IF(R3317=0,"⚠ أضف سطر عهدة أولًا","DMT-"&amp;TEXT(R3317,"000")))</f>
        <v/>
      </c>
      <c r="C3317" s="21" t="n"/>
      <c r="D3317" s="20">
        <f>IF(C3317="","",IF(S3317="","خارج السنة المالية",INDEX(القوائم!$D$2:$D$13,S3317)))</f>
        <v/>
      </c>
      <c r="E3317" s="22" t="n"/>
      <c r="F3317" s="23" t="n"/>
      <c r="G3317" s="23" t="n"/>
      <c r="H3317" s="22" t="n"/>
      <c r="I3317" s="19" t="n"/>
      <c r="J3317" s="21" t="n"/>
      <c r="K3317" s="19" t="n"/>
      <c r="L3317" s="19" t="n"/>
      <c r="M3317" s="21" t="n"/>
      <c r="N3317" s="22" t="n"/>
      <c r="O3317" s="24">
        <f>IF(A3317&lt;&gt;"عهدة","",SUMIFS($G$8:$G$5007,$B$8:$B$5007,B3317,$A$8:$A$5007,"مصروف",$I$8:$I$5007,"&lt;&gt;مرفوض"))</f>
        <v/>
      </c>
      <c r="P3317" s="25">
        <f>IF(A3317&lt;&gt;"عهدة","",N(F3317)-O3317)</f>
        <v/>
      </c>
      <c r="Q3317" s="26">
        <f>IF(A3317="","",IF(A3317="عهدة",IF(N(F3317)=0,"⚠ أدخل قيمة العهدة",IF(P3317&lt;0,"⛔ عجز / زيادة مصروفات "&amp;TEXT(-P3317,"#,##0"),IF(COUNTIFS($B$8:$B$5007,B3317,$A$8:$A$5007,"مصروف",$I$8:$I$5007,"&lt;&gt;مرفوض",$K$8:$K$5007,"&lt;&gt;نعم")&gt;0,"⚠ "&amp;COUNTIFS($B$8:$B$5007,B3317,$A$8:$A$5007,"مصروف",$I$8:$I$5007,"&lt;&gt;مرفوض",$K$8:$K$5007,"&lt;&gt;نعم")&amp;" مصروف غير مسوى",IF(L3317="تمت التسوية",IF(P3317=0,"✔ متوازنة وتمت التسوية","✔ تمت التسوية – متبقي "&amp;TEXT(P3317,"#,##0")),IF(P3317&gt;0,"متبقي "&amp;TEXT(P3317,"#,##0"),"✔ متوازنة"))))),IF(R3317=0,"⚠ أضف سطر عهدة أولًا",IF(OR(C3317="",N(G3317)=0),"⚠ أكمل التاريخ والقيمة",IF(S3317="","⚠ التاريخ خارج السنة المالية",IF(H3317="","⚠ اختر بند الموازنة",IF(I3317="مرفوض","✖ مرفوض من المدير",IF(I3317&lt;&gt;"موافق","⏳ بانتظار موافقة المدير",IF(K3317&lt;&gt;"نعم","⚠ غير مسوى مع الحسابات","✔ معتمد ومسوى")))))))))</f>
        <v/>
      </c>
      <c r="R3317">
        <f>N(R3316)+IF(A3317="عهدة",1,0)</f>
        <v/>
      </c>
      <c r="S3317">
        <f>IF(C3317="","",IF(AND(C3317&gt;=DATE(2026,9,1),C3317&lt;=DATE(2027,8,31)),(YEAR(C3317)-2026)*12+MONTH(C3317)-8,""))</f>
        <v/>
      </c>
      <c r="T3317">
        <f>IF(AND(A3317="مصروف",R3317&gt;0,I3317="موافق",S3317&lt;&gt;"",H3317&lt;&gt;""),N(G3317),0)</f>
        <v/>
      </c>
    </row>
    <row r="3318">
      <c r="A3318" s="19" t="n"/>
      <c r="B3318" s="20">
        <f>IF(A3318="","",IF(R3318=0,"⚠ أضف سطر عهدة أولًا","DMT-"&amp;TEXT(R3318,"000")))</f>
        <v/>
      </c>
      <c r="C3318" s="21" t="n"/>
      <c r="D3318" s="20">
        <f>IF(C3318="","",IF(S3318="","خارج السنة المالية",INDEX(القوائم!$D$2:$D$13,S3318)))</f>
        <v/>
      </c>
      <c r="E3318" s="22" t="n"/>
      <c r="F3318" s="23" t="n"/>
      <c r="G3318" s="23" t="n"/>
      <c r="H3318" s="22" t="n"/>
      <c r="I3318" s="19" t="n"/>
      <c r="J3318" s="21" t="n"/>
      <c r="K3318" s="19" t="n"/>
      <c r="L3318" s="19" t="n"/>
      <c r="M3318" s="21" t="n"/>
      <c r="N3318" s="22" t="n"/>
      <c r="O3318" s="24">
        <f>IF(A3318&lt;&gt;"عهدة","",SUMIFS($G$8:$G$5007,$B$8:$B$5007,B3318,$A$8:$A$5007,"مصروف",$I$8:$I$5007,"&lt;&gt;مرفوض"))</f>
        <v/>
      </c>
      <c r="P3318" s="25">
        <f>IF(A3318&lt;&gt;"عهدة","",N(F3318)-O3318)</f>
        <v/>
      </c>
      <c r="Q3318" s="26">
        <f>IF(A3318="","",IF(A3318="عهدة",IF(N(F3318)=0,"⚠ أدخل قيمة العهدة",IF(P3318&lt;0,"⛔ عجز / زيادة مصروفات "&amp;TEXT(-P3318,"#,##0"),IF(COUNTIFS($B$8:$B$5007,B3318,$A$8:$A$5007,"مصروف",$I$8:$I$5007,"&lt;&gt;مرفوض",$K$8:$K$5007,"&lt;&gt;نعم")&gt;0,"⚠ "&amp;COUNTIFS($B$8:$B$5007,B3318,$A$8:$A$5007,"مصروف",$I$8:$I$5007,"&lt;&gt;مرفوض",$K$8:$K$5007,"&lt;&gt;نعم")&amp;" مصروف غير مسوى",IF(L3318="تمت التسوية",IF(P3318=0,"✔ متوازنة وتمت التسوية","✔ تمت التسوية – متبقي "&amp;TEXT(P3318,"#,##0")),IF(P3318&gt;0,"متبقي "&amp;TEXT(P3318,"#,##0"),"✔ متوازنة"))))),IF(R3318=0,"⚠ أضف سطر عهدة أولًا",IF(OR(C3318="",N(G3318)=0),"⚠ أكمل التاريخ والقيمة",IF(S3318="","⚠ التاريخ خارج السنة المالية",IF(H3318="","⚠ اختر بند الموازنة",IF(I3318="مرفوض","✖ مرفوض من المدير",IF(I3318&lt;&gt;"موافق","⏳ بانتظار موافقة المدير",IF(K3318&lt;&gt;"نعم","⚠ غير مسوى مع الحسابات","✔ معتمد ومسوى")))))))))</f>
        <v/>
      </c>
      <c r="R3318">
        <f>N(R3317)+IF(A3318="عهدة",1,0)</f>
        <v/>
      </c>
      <c r="S3318">
        <f>IF(C3318="","",IF(AND(C3318&gt;=DATE(2026,9,1),C3318&lt;=DATE(2027,8,31)),(YEAR(C3318)-2026)*12+MONTH(C3318)-8,""))</f>
        <v/>
      </c>
      <c r="T3318">
        <f>IF(AND(A3318="مصروف",R3318&gt;0,I3318="موافق",S3318&lt;&gt;"",H3318&lt;&gt;""),N(G3318),0)</f>
        <v/>
      </c>
    </row>
    <row r="3319">
      <c r="A3319" s="19" t="n"/>
      <c r="B3319" s="20">
        <f>IF(A3319="","",IF(R3319=0,"⚠ أضف سطر عهدة أولًا","DMT-"&amp;TEXT(R3319,"000")))</f>
        <v/>
      </c>
      <c r="C3319" s="21" t="n"/>
      <c r="D3319" s="20">
        <f>IF(C3319="","",IF(S3319="","خارج السنة المالية",INDEX(القوائم!$D$2:$D$13,S3319)))</f>
        <v/>
      </c>
      <c r="E3319" s="22" t="n"/>
      <c r="F3319" s="23" t="n"/>
      <c r="G3319" s="23" t="n"/>
      <c r="H3319" s="22" t="n"/>
      <c r="I3319" s="19" t="n"/>
      <c r="J3319" s="21" t="n"/>
      <c r="K3319" s="19" t="n"/>
      <c r="L3319" s="19" t="n"/>
      <c r="M3319" s="21" t="n"/>
      <c r="N3319" s="22" t="n"/>
      <c r="O3319" s="24">
        <f>IF(A3319&lt;&gt;"عهدة","",SUMIFS($G$8:$G$5007,$B$8:$B$5007,B3319,$A$8:$A$5007,"مصروف",$I$8:$I$5007,"&lt;&gt;مرفوض"))</f>
        <v/>
      </c>
      <c r="P3319" s="25">
        <f>IF(A3319&lt;&gt;"عهدة","",N(F3319)-O3319)</f>
        <v/>
      </c>
      <c r="Q3319" s="26">
        <f>IF(A3319="","",IF(A3319="عهدة",IF(N(F3319)=0,"⚠ أدخل قيمة العهدة",IF(P3319&lt;0,"⛔ عجز / زيادة مصروفات "&amp;TEXT(-P3319,"#,##0"),IF(COUNTIFS($B$8:$B$5007,B3319,$A$8:$A$5007,"مصروف",$I$8:$I$5007,"&lt;&gt;مرفوض",$K$8:$K$5007,"&lt;&gt;نعم")&gt;0,"⚠ "&amp;COUNTIFS($B$8:$B$5007,B3319,$A$8:$A$5007,"مصروف",$I$8:$I$5007,"&lt;&gt;مرفوض",$K$8:$K$5007,"&lt;&gt;نعم")&amp;" مصروف غير مسوى",IF(L3319="تمت التسوية",IF(P3319=0,"✔ متوازنة وتمت التسوية","✔ تمت التسوية – متبقي "&amp;TEXT(P3319,"#,##0")),IF(P3319&gt;0,"متبقي "&amp;TEXT(P3319,"#,##0"),"✔ متوازنة"))))),IF(R3319=0,"⚠ أضف سطر عهدة أولًا",IF(OR(C3319="",N(G3319)=0),"⚠ أكمل التاريخ والقيمة",IF(S3319="","⚠ التاريخ خارج السنة المالية",IF(H3319="","⚠ اختر بند الموازنة",IF(I3319="مرفوض","✖ مرفوض من المدير",IF(I3319&lt;&gt;"موافق","⏳ بانتظار موافقة المدير",IF(K3319&lt;&gt;"نعم","⚠ غير مسوى مع الحسابات","✔ معتمد ومسوى")))))))))</f>
        <v/>
      </c>
      <c r="R3319">
        <f>N(R3318)+IF(A3319="عهدة",1,0)</f>
        <v/>
      </c>
      <c r="S3319">
        <f>IF(C3319="","",IF(AND(C3319&gt;=DATE(2026,9,1),C3319&lt;=DATE(2027,8,31)),(YEAR(C3319)-2026)*12+MONTH(C3319)-8,""))</f>
        <v/>
      </c>
      <c r="T3319">
        <f>IF(AND(A3319="مصروف",R3319&gt;0,I3319="موافق",S3319&lt;&gt;"",H3319&lt;&gt;""),N(G3319),0)</f>
        <v/>
      </c>
    </row>
    <row r="3320">
      <c r="A3320" s="19" t="n"/>
      <c r="B3320" s="20">
        <f>IF(A3320="","",IF(R3320=0,"⚠ أضف سطر عهدة أولًا","DMT-"&amp;TEXT(R3320,"000")))</f>
        <v/>
      </c>
      <c r="C3320" s="21" t="n"/>
      <c r="D3320" s="20">
        <f>IF(C3320="","",IF(S3320="","خارج السنة المالية",INDEX(القوائم!$D$2:$D$13,S3320)))</f>
        <v/>
      </c>
      <c r="E3320" s="22" t="n"/>
      <c r="F3320" s="23" t="n"/>
      <c r="G3320" s="23" t="n"/>
      <c r="H3320" s="22" t="n"/>
      <c r="I3320" s="19" t="n"/>
      <c r="J3320" s="21" t="n"/>
      <c r="K3320" s="19" t="n"/>
      <c r="L3320" s="19" t="n"/>
      <c r="M3320" s="21" t="n"/>
      <c r="N3320" s="22" t="n"/>
      <c r="O3320" s="24">
        <f>IF(A3320&lt;&gt;"عهدة","",SUMIFS($G$8:$G$5007,$B$8:$B$5007,B3320,$A$8:$A$5007,"مصروف",$I$8:$I$5007,"&lt;&gt;مرفوض"))</f>
        <v/>
      </c>
      <c r="P3320" s="25">
        <f>IF(A3320&lt;&gt;"عهدة","",N(F3320)-O3320)</f>
        <v/>
      </c>
      <c r="Q3320" s="26">
        <f>IF(A3320="","",IF(A3320="عهدة",IF(N(F3320)=0,"⚠ أدخل قيمة العهدة",IF(P3320&lt;0,"⛔ عجز / زيادة مصروفات "&amp;TEXT(-P3320,"#,##0"),IF(COUNTIFS($B$8:$B$5007,B3320,$A$8:$A$5007,"مصروف",$I$8:$I$5007,"&lt;&gt;مرفوض",$K$8:$K$5007,"&lt;&gt;نعم")&gt;0,"⚠ "&amp;COUNTIFS($B$8:$B$5007,B3320,$A$8:$A$5007,"مصروف",$I$8:$I$5007,"&lt;&gt;مرفوض",$K$8:$K$5007,"&lt;&gt;نعم")&amp;" مصروف غير مسوى",IF(L3320="تمت التسوية",IF(P3320=0,"✔ متوازنة وتمت التسوية","✔ تمت التسوية – متبقي "&amp;TEXT(P3320,"#,##0")),IF(P3320&gt;0,"متبقي "&amp;TEXT(P3320,"#,##0"),"✔ متوازنة"))))),IF(R3320=0,"⚠ أضف سطر عهدة أولًا",IF(OR(C3320="",N(G3320)=0),"⚠ أكمل التاريخ والقيمة",IF(S3320="","⚠ التاريخ خارج السنة المالية",IF(H3320="","⚠ اختر بند الموازنة",IF(I3320="مرفوض","✖ مرفوض من المدير",IF(I3320&lt;&gt;"موافق","⏳ بانتظار موافقة المدير",IF(K3320&lt;&gt;"نعم","⚠ غير مسوى مع الحسابات","✔ معتمد ومسوى")))))))))</f>
        <v/>
      </c>
      <c r="R3320">
        <f>N(R3319)+IF(A3320="عهدة",1,0)</f>
        <v/>
      </c>
      <c r="S3320">
        <f>IF(C3320="","",IF(AND(C3320&gt;=DATE(2026,9,1),C3320&lt;=DATE(2027,8,31)),(YEAR(C3320)-2026)*12+MONTH(C3320)-8,""))</f>
        <v/>
      </c>
      <c r="T3320">
        <f>IF(AND(A3320="مصروف",R3320&gt;0,I3320="موافق",S3320&lt;&gt;"",H3320&lt;&gt;""),N(G3320),0)</f>
        <v/>
      </c>
    </row>
    <row r="3321">
      <c r="A3321" s="19" t="n"/>
      <c r="B3321" s="20">
        <f>IF(A3321="","",IF(R3321=0,"⚠ أضف سطر عهدة أولًا","DMT-"&amp;TEXT(R3321,"000")))</f>
        <v/>
      </c>
      <c r="C3321" s="21" t="n"/>
      <c r="D3321" s="20">
        <f>IF(C3321="","",IF(S3321="","خارج السنة المالية",INDEX(القوائم!$D$2:$D$13,S3321)))</f>
        <v/>
      </c>
      <c r="E3321" s="22" t="n"/>
      <c r="F3321" s="23" t="n"/>
      <c r="G3321" s="23" t="n"/>
      <c r="H3321" s="22" t="n"/>
      <c r="I3321" s="19" t="n"/>
      <c r="J3321" s="21" t="n"/>
      <c r="K3321" s="19" t="n"/>
      <c r="L3321" s="19" t="n"/>
      <c r="M3321" s="21" t="n"/>
      <c r="N3321" s="22" t="n"/>
      <c r="O3321" s="24">
        <f>IF(A3321&lt;&gt;"عهدة","",SUMIFS($G$8:$G$5007,$B$8:$B$5007,B3321,$A$8:$A$5007,"مصروف",$I$8:$I$5007,"&lt;&gt;مرفوض"))</f>
        <v/>
      </c>
      <c r="P3321" s="25">
        <f>IF(A3321&lt;&gt;"عهدة","",N(F3321)-O3321)</f>
        <v/>
      </c>
      <c r="Q3321" s="26">
        <f>IF(A3321="","",IF(A3321="عهدة",IF(N(F3321)=0,"⚠ أدخل قيمة العهدة",IF(P3321&lt;0,"⛔ عجز / زيادة مصروفات "&amp;TEXT(-P3321,"#,##0"),IF(COUNTIFS($B$8:$B$5007,B3321,$A$8:$A$5007,"مصروف",$I$8:$I$5007,"&lt;&gt;مرفوض",$K$8:$K$5007,"&lt;&gt;نعم")&gt;0,"⚠ "&amp;COUNTIFS($B$8:$B$5007,B3321,$A$8:$A$5007,"مصروف",$I$8:$I$5007,"&lt;&gt;مرفوض",$K$8:$K$5007,"&lt;&gt;نعم")&amp;" مصروف غير مسوى",IF(L3321="تمت التسوية",IF(P3321=0,"✔ متوازنة وتمت التسوية","✔ تمت التسوية – متبقي "&amp;TEXT(P3321,"#,##0")),IF(P3321&gt;0,"متبقي "&amp;TEXT(P3321,"#,##0"),"✔ متوازنة"))))),IF(R3321=0,"⚠ أضف سطر عهدة أولًا",IF(OR(C3321="",N(G3321)=0),"⚠ أكمل التاريخ والقيمة",IF(S3321="","⚠ التاريخ خارج السنة المالية",IF(H3321="","⚠ اختر بند الموازنة",IF(I3321="مرفوض","✖ مرفوض من المدير",IF(I3321&lt;&gt;"موافق","⏳ بانتظار موافقة المدير",IF(K3321&lt;&gt;"نعم","⚠ غير مسوى مع الحسابات","✔ معتمد ومسوى")))))))))</f>
        <v/>
      </c>
      <c r="R3321">
        <f>N(R3320)+IF(A3321="عهدة",1,0)</f>
        <v/>
      </c>
      <c r="S3321">
        <f>IF(C3321="","",IF(AND(C3321&gt;=DATE(2026,9,1),C3321&lt;=DATE(2027,8,31)),(YEAR(C3321)-2026)*12+MONTH(C3321)-8,""))</f>
        <v/>
      </c>
      <c r="T3321">
        <f>IF(AND(A3321="مصروف",R3321&gt;0,I3321="موافق",S3321&lt;&gt;"",H3321&lt;&gt;""),N(G3321),0)</f>
        <v/>
      </c>
    </row>
    <row r="3322">
      <c r="A3322" s="19" t="n"/>
      <c r="B3322" s="20">
        <f>IF(A3322="","",IF(R3322=0,"⚠ أضف سطر عهدة أولًا","DMT-"&amp;TEXT(R3322,"000")))</f>
        <v/>
      </c>
      <c r="C3322" s="21" t="n"/>
      <c r="D3322" s="20">
        <f>IF(C3322="","",IF(S3322="","خارج السنة المالية",INDEX(القوائم!$D$2:$D$13,S3322)))</f>
        <v/>
      </c>
      <c r="E3322" s="22" t="n"/>
      <c r="F3322" s="23" t="n"/>
      <c r="G3322" s="23" t="n"/>
      <c r="H3322" s="22" t="n"/>
      <c r="I3322" s="19" t="n"/>
      <c r="J3322" s="21" t="n"/>
      <c r="K3322" s="19" t="n"/>
      <c r="L3322" s="19" t="n"/>
      <c r="M3322" s="21" t="n"/>
      <c r="N3322" s="22" t="n"/>
      <c r="O3322" s="24">
        <f>IF(A3322&lt;&gt;"عهدة","",SUMIFS($G$8:$G$5007,$B$8:$B$5007,B3322,$A$8:$A$5007,"مصروف",$I$8:$I$5007,"&lt;&gt;مرفوض"))</f>
        <v/>
      </c>
      <c r="P3322" s="25">
        <f>IF(A3322&lt;&gt;"عهدة","",N(F3322)-O3322)</f>
        <v/>
      </c>
      <c r="Q3322" s="26">
        <f>IF(A3322="","",IF(A3322="عهدة",IF(N(F3322)=0,"⚠ أدخل قيمة العهدة",IF(P3322&lt;0,"⛔ عجز / زيادة مصروفات "&amp;TEXT(-P3322,"#,##0"),IF(COUNTIFS($B$8:$B$5007,B3322,$A$8:$A$5007,"مصروف",$I$8:$I$5007,"&lt;&gt;مرفوض",$K$8:$K$5007,"&lt;&gt;نعم")&gt;0,"⚠ "&amp;COUNTIFS($B$8:$B$5007,B3322,$A$8:$A$5007,"مصروف",$I$8:$I$5007,"&lt;&gt;مرفوض",$K$8:$K$5007,"&lt;&gt;نعم")&amp;" مصروف غير مسوى",IF(L3322="تمت التسوية",IF(P3322=0,"✔ متوازنة وتمت التسوية","✔ تمت التسوية – متبقي "&amp;TEXT(P3322,"#,##0")),IF(P3322&gt;0,"متبقي "&amp;TEXT(P3322,"#,##0"),"✔ متوازنة"))))),IF(R3322=0,"⚠ أضف سطر عهدة أولًا",IF(OR(C3322="",N(G3322)=0),"⚠ أكمل التاريخ والقيمة",IF(S3322="","⚠ التاريخ خارج السنة المالية",IF(H3322="","⚠ اختر بند الموازنة",IF(I3322="مرفوض","✖ مرفوض من المدير",IF(I3322&lt;&gt;"موافق","⏳ بانتظار موافقة المدير",IF(K3322&lt;&gt;"نعم","⚠ غير مسوى مع الحسابات","✔ معتمد ومسوى")))))))))</f>
        <v/>
      </c>
      <c r="R3322">
        <f>N(R3321)+IF(A3322="عهدة",1,0)</f>
        <v/>
      </c>
      <c r="S3322">
        <f>IF(C3322="","",IF(AND(C3322&gt;=DATE(2026,9,1),C3322&lt;=DATE(2027,8,31)),(YEAR(C3322)-2026)*12+MONTH(C3322)-8,""))</f>
        <v/>
      </c>
      <c r="T3322">
        <f>IF(AND(A3322="مصروف",R3322&gt;0,I3322="موافق",S3322&lt;&gt;"",H3322&lt;&gt;""),N(G3322),0)</f>
        <v/>
      </c>
    </row>
    <row r="3323">
      <c r="A3323" s="19" t="n"/>
      <c r="B3323" s="20">
        <f>IF(A3323="","",IF(R3323=0,"⚠ أضف سطر عهدة أولًا","DMT-"&amp;TEXT(R3323,"000")))</f>
        <v/>
      </c>
      <c r="C3323" s="21" t="n"/>
      <c r="D3323" s="20">
        <f>IF(C3323="","",IF(S3323="","خارج السنة المالية",INDEX(القوائم!$D$2:$D$13,S3323)))</f>
        <v/>
      </c>
      <c r="E3323" s="22" t="n"/>
      <c r="F3323" s="23" t="n"/>
      <c r="G3323" s="23" t="n"/>
      <c r="H3323" s="22" t="n"/>
      <c r="I3323" s="19" t="n"/>
      <c r="J3323" s="21" t="n"/>
      <c r="K3323" s="19" t="n"/>
      <c r="L3323" s="19" t="n"/>
      <c r="M3323" s="21" t="n"/>
      <c r="N3323" s="22" t="n"/>
      <c r="O3323" s="24">
        <f>IF(A3323&lt;&gt;"عهدة","",SUMIFS($G$8:$G$5007,$B$8:$B$5007,B3323,$A$8:$A$5007,"مصروف",$I$8:$I$5007,"&lt;&gt;مرفوض"))</f>
        <v/>
      </c>
      <c r="P3323" s="25">
        <f>IF(A3323&lt;&gt;"عهدة","",N(F3323)-O3323)</f>
        <v/>
      </c>
      <c r="Q3323" s="26">
        <f>IF(A3323="","",IF(A3323="عهدة",IF(N(F3323)=0,"⚠ أدخل قيمة العهدة",IF(P3323&lt;0,"⛔ عجز / زيادة مصروفات "&amp;TEXT(-P3323,"#,##0"),IF(COUNTIFS($B$8:$B$5007,B3323,$A$8:$A$5007,"مصروف",$I$8:$I$5007,"&lt;&gt;مرفوض",$K$8:$K$5007,"&lt;&gt;نعم")&gt;0,"⚠ "&amp;COUNTIFS($B$8:$B$5007,B3323,$A$8:$A$5007,"مصروف",$I$8:$I$5007,"&lt;&gt;مرفوض",$K$8:$K$5007,"&lt;&gt;نعم")&amp;" مصروف غير مسوى",IF(L3323="تمت التسوية",IF(P3323=0,"✔ متوازنة وتمت التسوية","✔ تمت التسوية – متبقي "&amp;TEXT(P3323,"#,##0")),IF(P3323&gt;0,"متبقي "&amp;TEXT(P3323,"#,##0"),"✔ متوازنة"))))),IF(R3323=0,"⚠ أضف سطر عهدة أولًا",IF(OR(C3323="",N(G3323)=0),"⚠ أكمل التاريخ والقيمة",IF(S3323="","⚠ التاريخ خارج السنة المالية",IF(H3323="","⚠ اختر بند الموازنة",IF(I3323="مرفوض","✖ مرفوض من المدير",IF(I3323&lt;&gt;"موافق","⏳ بانتظار موافقة المدير",IF(K3323&lt;&gt;"نعم","⚠ غير مسوى مع الحسابات","✔ معتمد ومسوى")))))))))</f>
        <v/>
      </c>
      <c r="R3323">
        <f>N(R3322)+IF(A3323="عهدة",1,0)</f>
        <v/>
      </c>
      <c r="S3323">
        <f>IF(C3323="","",IF(AND(C3323&gt;=DATE(2026,9,1),C3323&lt;=DATE(2027,8,31)),(YEAR(C3323)-2026)*12+MONTH(C3323)-8,""))</f>
        <v/>
      </c>
      <c r="T3323">
        <f>IF(AND(A3323="مصروف",R3323&gt;0,I3323="موافق",S3323&lt;&gt;"",H3323&lt;&gt;""),N(G3323),0)</f>
        <v/>
      </c>
    </row>
    <row r="3324">
      <c r="A3324" s="19" t="n"/>
      <c r="B3324" s="20">
        <f>IF(A3324="","",IF(R3324=0,"⚠ أضف سطر عهدة أولًا","DMT-"&amp;TEXT(R3324,"000")))</f>
        <v/>
      </c>
      <c r="C3324" s="21" t="n"/>
      <c r="D3324" s="20">
        <f>IF(C3324="","",IF(S3324="","خارج السنة المالية",INDEX(القوائم!$D$2:$D$13,S3324)))</f>
        <v/>
      </c>
      <c r="E3324" s="22" t="n"/>
      <c r="F3324" s="23" t="n"/>
      <c r="G3324" s="23" t="n"/>
      <c r="H3324" s="22" t="n"/>
      <c r="I3324" s="19" t="n"/>
      <c r="J3324" s="21" t="n"/>
      <c r="K3324" s="19" t="n"/>
      <c r="L3324" s="19" t="n"/>
      <c r="M3324" s="21" t="n"/>
      <c r="N3324" s="22" t="n"/>
      <c r="O3324" s="24">
        <f>IF(A3324&lt;&gt;"عهدة","",SUMIFS($G$8:$G$5007,$B$8:$B$5007,B3324,$A$8:$A$5007,"مصروف",$I$8:$I$5007,"&lt;&gt;مرفوض"))</f>
        <v/>
      </c>
      <c r="P3324" s="25">
        <f>IF(A3324&lt;&gt;"عهدة","",N(F3324)-O3324)</f>
        <v/>
      </c>
      <c r="Q3324" s="26">
        <f>IF(A3324="","",IF(A3324="عهدة",IF(N(F3324)=0,"⚠ أدخل قيمة العهدة",IF(P3324&lt;0,"⛔ عجز / زيادة مصروفات "&amp;TEXT(-P3324,"#,##0"),IF(COUNTIFS($B$8:$B$5007,B3324,$A$8:$A$5007,"مصروف",$I$8:$I$5007,"&lt;&gt;مرفوض",$K$8:$K$5007,"&lt;&gt;نعم")&gt;0,"⚠ "&amp;COUNTIFS($B$8:$B$5007,B3324,$A$8:$A$5007,"مصروف",$I$8:$I$5007,"&lt;&gt;مرفوض",$K$8:$K$5007,"&lt;&gt;نعم")&amp;" مصروف غير مسوى",IF(L3324="تمت التسوية",IF(P3324=0,"✔ متوازنة وتمت التسوية","✔ تمت التسوية – متبقي "&amp;TEXT(P3324,"#,##0")),IF(P3324&gt;0,"متبقي "&amp;TEXT(P3324,"#,##0"),"✔ متوازنة"))))),IF(R3324=0,"⚠ أضف سطر عهدة أولًا",IF(OR(C3324="",N(G3324)=0),"⚠ أكمل التاريخ والقيمة",IF(S3324="","⚠ التاريخ خارج السنة المالية",IF(H3324="","⚠ اختر بند الموازنة",IF(I3324="مرفوض","✖ مرفوض من المدير",IF(I3324&lt;&gt;"موافق","⏳ بانتظار موافقة المدير",IF(K3324&lt;&gt;"نعم","⚠ غير مسوى مع الحسابات","✔ معتمد ومسوى")))))))))</f>
        <v/>
      </c>
      <c r="R3324">
        <f>N(R3323)+IF(A3324="عهدة",1,0)</f>
        <v/>
      </c>
      <c r="S3324">
        <f>IF(C3324="","",IF(AND(C3324&gt;=DATE(2026,9,1),C3324&lt;=DATE(2027,8,31)),(YEAR(C3324)-2026)*12+MONTH(C3324)-8,""))</f>
        <v/>
      </c>
      <c r="T3324">
        <f>IF(AND(A3324="مصروف",R3324&gt;0,I3324="موافق",S3324&lt;&gt;"",H3324&lt;&gt;""),N(G3324),0)</f>
        <v/>
      </c>
    </row>
    <row r="3325">
      <c r="A3325" s="19" t="n"/>
      <c r="B3325" s="20">
        <f>IF(A3325="","",IF(R3325=0,"⚠ أضف سطر عهدة أولًا","DMT-"&amp;TEXT(R3325,"000")))</f>
        <v/>
      </c>
      <c r="C3325" s="21" t="n"/>
      <c r="D3325" s="20">
        <f>IF(C3325="","",IF(S3325="","خارج السنة المالية",INDEX(القوائم!$D$2:$D$13,S3325)))</f>
        <v/>
      </c>
      <c r="E3325" s="22" t="n"/>
      <c r="F3325" s="23" t="n"/>
      <c r="G3325" s="23" t="n"/>
      <c r="H3325" s="22" t="n"/>
      <c r="I3325" s="19" t="n"/>
      <c r="J3325" s="21" t="n"/>
      <c r="K3325" s="19" t="n"/>
      <c r="L3325" s="19" t="n"/>
      <c r="M3325" s="21" t="n"/>
      <c r="N3325" s="22" t="n"/>
      <c r="O3325" s="24">
        <f>IF(A3325&lt;&gt;"عهدة","",SUMIFS($G$8:$G$5007,$B$8:$B$5007,B3325,$A$8:$A$5007,"مصروف",$I$8:$I$5007,"&lt;&gt;مرفوض"))</f>
        <v/>
      </c>
      <c r="P3325" s="25">
        <f>IF(A3325&lt;&gt;"عهدة","",N(F3325)-O3325)</f>
        <v/>
      </c>
      <c r="Q3325" s="26">
        <f>IF(A3325="","",IF(A3325="عهدة",IF(N(F3325)=0,"⚠ أدخل قيمة العهدة",IF(P3325&lt;0,"⛔ عجز / زيادة مصروفات "&amp;TEXT(-P3325,"#,##0"),IF(COUNTIFS($B$8:$B$5007,B3325,$A$8:$A$5007,"مصروف",$I$8:$I$5007,"&lt;&gt;مرفوض",$K$8:$K$5007,"&lt;&gt;نعم")&gt;0,"⚠ "&amp;COUNTIFS($B$8:$B$5007,B3325,$A$8:$A$5007,"مصروف",$I$8:$I$5007,"&lt;&gt;مرفوض",$K$8:$K$5007,"&lt;&gt;نعم")&amp;" مصروف غير مسوى",IF(L3325="تمت التسوية",IF(P3325=0,"✔ متوازنة وتمت التسوية","✔ تمت التسوية – متبقي "&amp;TEXT(P3325,"#,##0")),IF(P3325&gt;0,"متبقي "&amp;TEXT(P3325,"#,##0"),"✔ متوازنة"))))),IF(R3325=0,"⚠ أضف سطر عهدة أولًا",IF(OR(C3325="",N(G3325)=0),"⚠ أكمل التاريخ والقيمة",IF(S3325="","⚠ التاريخ خارج السنة المالية",IF(H3325="","⚠ اختر بند الموازنة",IF(I3325="مرفوض","✖ مرفوض من المدير",IF(I3325&lt;&gt;"موافق","⏳ بانتظار موافقة المدير",IF(K3325&lt;&gt;"نعم","⚠ غير مسوى مع الحسابات","✔ معتمد ومسوى")))))))))</f>
        <v/>
      </c>
      <c r="R3325">
        <f>N(R3324)+IF(A3325="عهدة",1,0)</f>
        <v/>
      </c>
      <c r="S3325">
        <f>IF(C3325="","",IF(AND(C3325&gt;=DATE(2026,9,1),C3325&lt;=DATE(2027,8,31)),(YEAR(C3325)-2026)*12+MONTH(C3325)-8,""))</f>
        <v/>
      </c>
      <c r="T3325">
        <f>IF(AND(A3325="مصروف",R3325&gt;0,I3325="موافق",S3325&lt;&gt;"",H3325&lt;&gt;""),N(G3325),0)</f>
        <v/>
      </c>
    </row>
    <row r="3326">
      <c r="A3326" s="19" t="n"/>
      <c r="B3326" s="20">
        <f>IF(A3326="","",IF(R3326=0,"⚠ أضف سطر عهدة أولًا","DMT-"&amp;TEXT(R3326,"000")))</f>
        <v/>
      </c>
      <c r="C3326" s="21" t="n"/>
      <c r="D3326" s="20">
        <f>IF(C3326="","",IF(S3326="","خارج السنة المالية",INDEX(القوائم!$D$2:$D$13,S3326)))</f>
        <v/>
      </c>
      <c r="E3326" s="22" t="n"/>
      <c r="F3326" s="23" t="n"/>
      <c r="G3326" s="23" t="n"/>
      <c r="H3326" s="22" t="n"/>
      <c r="I3326" s="19" t="n"/>
      <c r="J3326" s="21" t="n"/>
      <c r="K3326" s="19" t="n"/>
      <c r="L3326" s="19" t="n"/>
      <c r="M3326" s="21" t="n"/>
      <c r="N3326" s="22" t="n"/>
      <c r="O3326" s="24">
        <f>IF(A3326&lt;&gt;"عهدة","",SUMIFS($G$8:$G$5007,$B$8:$B$5007,B3326,$A$8:$A$5007,"مصروف",$I$8:$I$5007,"&lt;&gt;مرفوض"))</f>
        <v/>
      </c>
      <c r="P3326" s="25">
        <f>IF(A3326&lt;&gt;"عهدة","",N(F3326)-O3326)</f>
        <v/>
      </c>
      <c r="Q3326" s="26">
        <f>IF(A3326="","",IF(A3326="عهدة",IF(N(F3326)=0,"⚠ أدخل قيمة العهدة",IF(P3326&lt;0,"⛔ عجز / زيادة مصروفات "&amp;TEXT(-P3326,"#,##0"),IF(COUNTIFS($B$8:$B$5007,B3326,$A$8:$A$5007,"مصروف",$I$8:$I$5007,"&lt;&gt;مرفوض",$K$8:$K$5007,"&lt;&gt;نعم")&gt;0,"⚠ "&amp;COUNTIFS($B$8:$B$5007,B3326,$A$8:$A$5007,"مصروف",$I$8:$I$5007,"&lt;&gt;مرفوض",$K$8:$K$5007,"&lt;&gt;نعم")&amp;" مصروف غير مسوى",IF(L3326="تمت التسوية",IF(P3326=0,"✔ متوازنة وتمت التسوية","✔ تمت التسوية – متبقي "&amp;TEXT(P3326,"#,##0")),IF(P3326&gt;0,"متبقي "&amp;TEXT(P3326,"#,##0"),"✔ متوازنة"))))),IF(R3326=0,"⚠ أضف سطر عهدة أولًا",IF(OR(C3326="",N(G3326)=0),"⚠ أكمل التاريخ والقيمة",IF(S3326="","⚠ التاريخ خارج السنة المالية",IF(H3326="","⚠ اختر بند الموازنة",IF(I3326="مرفوض","✖ مرفوض من المدير",IF(I3326&lt;&gt;"موافق","⏳ بانتظار موافقة المدير",IF(K3326&lt;&gt;"نعم","⚠ غير مسوى مع الحسابات","✔ معتمد ومسوى")))))))))</f>
        <v/>
      </c>
      <c r="R3326">
        <f>N(R3325)+IF(A3326="عهدة",1,0)</f>
        <v/>
      </c>
      <c r="S3326">
        <f>IF(C3326="","",IF(AND(C3326&gt;=DATE(2026,9,1),C3326&lt;=DATE(2027,8,31)),(YEAR(C3326)-2026)*12+MONTH(C3326)-8,""))</f>
        <v/>
      </c>
      <c r="T3326">
        <f>IF(AND(A3326="مصروف",R3326&gt;0,I3326="موافق",S3326&lt;&gt;"",H3326&lt;&gt;""),N(G3326),0)</f>
        <v/>
      </c>
    </row>
    <row r="3327">
      <c r="A3327" s="19" t="n"/>
      <c r="B3327" s="20">
        <f>IF(A3327="","",IF(R3327=0,"⚠ أضف سطر عهدة أولًا","DMT-"&amp;TEXT(R3327,"000")))</f>
        <v/>
      </c>
      <c r="C3327" s="21" t="n"/>
      <c r="D3327" s="20">
        <f>IF(C3327="","",IF(S3327="","خارج السنة المالية",INDEX(القوائم!$D$2:$D$13,S3327)))</f>
        <v/>
      </c>
      <c r="E3327" s="22" t="n"/>
      <c r="F3327" s="23" t="n"/>
      <c r="G3327" s="23" t="n"/>
      <c r="H3327" s="22" t="n"/>
      <c r="I3327" s="19" t="n"/>
      <c r="J3327" s="21" t="n"/>
      <c r="K3327" s="19" t="n"/>
      <c r="L3327" s="19" t="n"/>
      <c r="M3327" s="21" t="n"/>
      <c r="N3327" s="22" t="n"/>
      <c r="O3327" s="24">
        <f>IF(A3327&lt;&gt;"عهدة","",SUMIFS($G$8:$G$5007,$B$8:$B$5007,B3327,$A$8:$A$5007,"مصروف",$I$8:$I$5007,"&lt;&gt;مرفوض"))</f>
        <v/>
      </c>
      <c r="P3327" s="25">
        <f>IF(A3327&lt;&gt;"عهدة","",N(F3327)-O3327)</f>
        <v/>
      </c>
      <c r="Q3327" s="26">
        <f>IF(A3327="","",IF(A3327="عهدة",IF(N(F3327)=0,"⚠ أدخل قيمة العهدة",IF(P3327&lt;0,"⛔ عجز / زيادة مصروفات "&amp;TEXT(-P3327,"#,##0"),IF(COUNTIFS($B$8:$B$5007,B3327,$A$8:$A$5007,"مصروف",$I$8:$I$5007,"&lt;&gt;مرفوض",$K$8:$K$5007,"&lt;&gt;نعم")&gt;0,"⚠ "&amp;COUNTIFS($B$8:$B$5007,B3327,$A$8:$A$5007,"مصروف",$I$8:$I$5007,"&lt;&gt;مرفوض",$K$8:$K$5007,"&lt;&gt;نعم")&amp;" مصروف غير مسوى",IF(L3327="تمت التسوية",IF(P3327=0,"✔ متوازنة وتمت التسوية","✔ تمت التسوية – متبقي "&amp;TEXT(P3327,"#,##0")),IF(P3327&gt;0,"متبقي "&amp;TEXT(P3327,"#,##0"),"✔ متوازنة"))))),IF(R3327=0,"⚠ أضف سطر عهدة أولًا",IF(OR(C3327="",N(G3327)=0),"⚠ أكمل التاريخ والقيمة",IF(S3327="","⚠ التاريخ خارج السنة المالية",IF(H3327="","⚠ اختر بند الموازنة",IF(I3327="مرفوض","✖ مرفوض من المدير",IF(I3327&lt;&gt;"موافق","⏳ بانتظار موافقة المدير",IF(K3327&lt;&gt;"نعم","⚠ غير مسوى مع الحسابات","✔ معتمد ومسوى")))))))))</f>
        <v/>
      </c>
      <c r="R3327">
        <f>N(R3326)+IF(A3327="عهدة",1,0)</f>
        <v/>
      </c>
      <c r="S3327">
        <f>IF(C3327="","",IF(AND(C3327&gt;=DATE(2026,9,1),C3327&lt;=DATE(2027,8,31)),(YEAR(C3327)-2026)*12+MONTH(C3327)-8,""))</f>
        <v/>
      </c>
      <c r="T3327">
        <f>IF(AND(A3327="مصروف",R3327&gt;0,I3327="موافق",S3327&lt;&gt;"",H3327&lt;&gt;""),N(G3327),0)</f>
        <v/>
      </c>
    </row>
    <row r="3328">
      <c r="A3328" s="19" t="n"/>
      <c r="B3328" s="20">
        <f>IF(A3328="","",IF(R3328=0,"⚠ أضف سطر عهدة أولًا","DMT-"&amp;TEXT(R3328,"000")))</f>
        <v/>
      </c>
      <c r="C3328" s="21" t="n"/>
      <c r="D3328" s="20">
        <f>IF(C3328="","",IF(S3328="","خارج السنة المالية",INDEX(القوائم!$D$2:$D$13,S3328)))</f>
        <v/>
      </c>
      <c r="E3328" s="22" t="n"/>
      <c r="F3328" s="23" t="n"/>
      <c r="G3328" s="23" t="n"/>
      <c r="H3328" s="22" t="n"/>
      <c r="I3328" s="19" t="n"/>
      <c r="J3328" s="21" t="n"/>
      <c r="K3328" s="19" t="n"/>
      <c r="L3328" s="19" t="n"/>
      <c r="M3328" s="21" t="n"/>
      <c r="N3328" s="22" t="n"/>
      <c r="O3328" s="24">
        <f>IF(A3328&lt;&gt;"عهدة","",SUMIFS($G$8:$G$5007,$B$8:$B$5007,B3328,$A$8:$A$5007,"مصروف",$I$8:$I$5007,"&lt;&gt;مرفوض"))</f>
        <v/>
      </c>
      <c r="P3328" s="25">
        <f>IF(A3328&lt;&gt;"عهدة","",N(F3328)-O3328)</f>
        <v/>
      </c>
      <c r="Q3328" s="26">
        <f>IF(A3328="","",IF(A3328="عهدة",IF(N(F3328)=0,"⚠ أدخل قيمة العهدة",IF(P3328&lt;0,"⛔ عجز / زيادة مصروفات "&amp;TEXT(-P3328,"#,##0"),IF(COUNTIFS($B$8:$B$5007,B3328,$A$8:$A$5007,"مصروف",$I$8:$I$5007,"&lt;&gt;مرفوض",$K$8:$K$5007,"&lt;&gt;نعم")&gt;0,"⚠ "&amp;COUNTIFS($B$8:$B$5007,B3328,$A$8:$A$5007,"مصروف",$I$8:$I$5007,"&lt;&gt;مرفوض",$K$8:$K$5007,"&lt;&gt;نعم")&amp;" مصروف غير مسوى",IF(L3328="تمت التسوية",IF(P3328=0,"✔ متوازنة وتمت التسوية","✔ تمت التسوية – متبقي "&amp;TEXT(P3328,"#,##0")),IF(P3328&gt;0,"متبقي "&amp;TEXT(P3328,"#,##0"),"✔ متوازنة"))))),IF(R3328=0,"⚠ أضف سطر عهدة أولًا",IF(OR(C3328="",N(G3328)=0),"⚠ أكمل التاريخ والقيمة",IF(S3328="","⚠ التاريخ خارج السنة المالية",IF(H3328="","⚠ اختر بند الموازنة",IF(I3328="مرفوض","✖ مرفوض من المدير",IF(I3328&lt;&gt;"موافق","⏳ بانتظار موافقة المدير",IF(K3328&lt;&gt;"نعم","⚠ غير مسوى مع الحسابات","✔ معتمد ومسوى")))))))))</f>
        <v/>
      </c>
      <c r="R3328">
        <f>N(R3327)+IF(A3328="عهدة",1,0)</f>
        <v/>
      </c>
      <c r="S3328">
        <f>IF(C3328="","",IF(AND(C3328&gt;=DATE(2026,9,1),C3328&lt;=DATE(2027,8,31)),(YEAR(C3328)-2026)*12+MONTH(C3328)-8,""))</f>
        <v/>
      </c>
      <c r="T3328">
        <f>IF(AND(A3328="مصروف",R3328&gt;0,I3328="موافق",S3328&lt;&gt;"",H3328&lt;&gt;""),N(G3328),0)</f>
        <v/>
      </c>
    </row>
    <row r="3329">
      <c r="A3329" s="19" t="n"/>
      <c r="B3329" s="20">
        <f>IF(A3329="","",IF(R3329=0,"⚠ أضف سطر عهدة أولًا","DMT-"&amp;TEXT(R3329,"000")))</f>
        <v/>
      </c>
      <c r="C3329" s="21" t="n"/>
      <c r="D3329" s="20">
        <f>IF(C3329="","",IF(S3329="","خارج السنة المالية",INDEX(القوائم!$D$2:$D$13,S3329)))</f>
        <v/>
      </c>
      <c r="E3329" s="22" t="n"/>
      <c r="F3329" s="23" t="n"/>
      <c r="G3329" s="23" t="n"/>
      <c r="H3329" s="22" t="n"/>
      <c r="I3329" s="19" t="n"/>
      <c r="J3329" s="21" t="n"/>
      <c r="K3329" s="19" t="n"/>
      <c r="L3329" s="19" t="n"/>
      <c r="M3329" s="21" t="n"/>
      <c r="N3329" s="22" t="n"/>
      <c r="O3329" s="24">
        <f>IF(A3329&lt;&gt;"عهدة","",SUMIFS($G$8:$G$5007,$B$8:$B$5007,B3329,$A$8:$A$5007,"مصروف",$I$8:$I$5007,"&lt;&gt;مرفوض"))</f>
        <v/>
      </c>
      <c r="P3329" s="25">
        <f>IF(A3329&lt;&gt;"عهدة","",N(F3329)-O3329)</f>
        <v/>
      </c>
      <c r="Q3329" s="26">
        <f>IF(A3329="","",IF(A3329="عهدة",IF(N(F3329)=0,"⚠ أدخل قيمة العهدة",IF(P3329&lt;0,"⛔ عجز / زيادة مصروفات "&amp;TEXT(-P3329,"#,##0"),IF(COUNTIFS($B$8:$B$5007,B3329,$A$8:$A$5007,"مصروف",$I$8:$I$5007,"&lt;&gt;مرفوض",$K$8:$K$5007,"&lt;&gt;نعم")&gt;0,"⚠ "&amp;COUNTIFS($B$8:$B$5007,B3329,$A$8:$A$5007,"مصروف",$I$8:$I$5007,"&lt;&gt;مرفوض",$K$8:$K$5007,"&lt;&gt;نعم")&amp;" مصروف غير مسوى",IF(L3329="تمت التسوية",IF(P3329=0,"✔ متوازنة وتمت التسوية","✔ تمت التسوية – متبقي "&amp;TEXT(P3329,"#,##0")),IF(P3329&gt;0,"متبقي "&amp;TEXT(P3329,"#,##0"),"✔ متوازنة"))))),IF(R3329=0,"⚠ أضف سطر عهدة أولًا",IF(OR(C3329="",N(G3329)=0),"⚠ أكمل التاريخ والقيمة",IF(S3329="","⚠ التاريخ خارج السنة المالية",IF(H3329="","⚠ اختر بند الموازنة",IF(I3329="مرفوض","✖ مرفوض من المدير",IF(I3329&lt;&gt;"موافق","⏳ بانتظار موافقة المدير",IF(K3329&lt;&gt;"نعم","⚠ غير مسوى مع الحسابات","✔ معتمد ومسوى")))))))))</f>
        <v/>
      </c>
      <c r="R3329">
        <f>N(R3328)+IF(A3329="عهدة",1,0)</f>
        <v/>
      </c>
      <c r="S3329">
        <f>IF(C3329="","",IF(AND(C3329&gt;=DATE(2026,9,1),C3329&lt;=DATE(2027,8,31)),(YEAR(C3329)-2026)*12+MONTH(C3329)-8,""))</f>
        <v/>
      </c>
      <c r="T3329">
        <f>IF(AND(A3329="مصروف",R3329&gt;0,I3329="موافق",S3329&lt;&gt;"",H3329&lt;&gt;""),N(G3329),0)</f>
        <v/>
      </c>
    </row>
    <row r="3330">
      <c r="A3330" s="19" t="n"/>
      <c r="B3330" s="20">
        <f>IF(A3330="","",IF(R3330=0,"⚠ أضف سطر عهدة أولًا","DMT-"&amp;TEXT(R3330,"000")))</f>
        <v/>
      </c>
      <c r="C3330" s="21" t="n"/>
      <c r="D3330" s="20">
        <f>IF(C3330="","",IF(S3330="","خارج السنة المالية",INDEX(القوائم!$D$2:$D$13,S3330)))</f>
        <v/>
      </c>
      <c r="E3330" s="22" t="n"/>
      <c r="F3330" s="23" t="n"/>
      <c r="G3330" s="23" t="n"/>
      <c r="H3330" s="22" t="n"/>
      <c r="I3330" s="19" t="n"/>
      <c r="J3330" s="21" t="n"/>
      <c r="K3330" s="19" t="n"/>
      <c r="L3330" s="19" t="n"/>
      <c r="M3330" s="21" t="n"/>
      <c r="N3330" s="22" t="n"/>
      <c r="O3330" s="24">
        <f>IF(A3330&lt;&gt;"عهدة","",SUMIFS($G$8:$G$5007,$B$8:$B$5007,B3330,$A$8:$A$5007,"مصروف",$I$8:$I$5007,"&lt;&gt;مرفوض"))</f>
        <v/>
      </c>
      <c r="P3330" s="25">
        <f>IF(A3330&lt;&gt;"عهدة","",N(F3330)-O3330)</f>
        <v/>
      </c>
      <c r="Q3330" s="26">
        <f>IF(A3330="","",IF(A3330="عهدة",IF(N(F3330)=0,"⚠ أدخل قيمة العهدة",IF(P3330&lt;0,"⛔ عجز / زيادة مصروفات "&amp;TEXT(-P3330,"#,##0"),IF(COUNTIFS($B$8:$B$5007,B3330,$A$8:$A$5007,"مصروف",$I$8:$I$5007,"&lt;&gt;مرفوض",$K$8:$K$5007,"&lt;&gt;نعم")&gt;0,"⚠ "&amp;COUNTIFS($B$8:$B$5007,B3330,$A$8:$A$5007,"مصروف",$I$8:$I$5007,"&lt;&gt;مرفوض",$K$8:$K$5007,"&lt;&gt;نعم")&amp;" مصروف غير مسوى",IF(L3330="تمت التسوية",IF(P3330=0,"✔ متوازنة وتمت التسوية","✔ تمت التسوية – متبقي "&amp;TEXT(P3330,"#,##0")),IF(P3330&gt;0,"متبقي "&amp;TEXT(P3330,"#,##0"),"✔ متوازنة"))))),IF(R3330=0,"⚠ أضف سطر عهدة أولًا",IF(OR(C3330="",N(G3330)=0),"⚠ أكمل التاريخ والقيمة",IF(S3330="","⚠ التاريخ خارج السنة المالية",IF(H3330="","⚠ اختر بند الموازنة",IF(I3330="مرفوض","✖ مرفوض من المدير",IF(I3330&lt;&gt;"موافق","⏳ بانتظار موافقة المدير",IF(K3330&lt;&gt;"نعم","⚠ غير مسوى مع الحسابات","✔ معتمد ومسوى")))))))))</f>
        <v/>
      </c>
      <c r="R3330">
        <f>N(R3329)+IF(A3330="عهدة",1,0)</f>
        <v/>
      </c>
      <c r="S3330">
        <f>IF(C3330="","",IF(AND(C3330&gt;=DATE(2026,9,1),C3330&lt;=DATE(2027,8,31)),(YEAR(C3330)-2026)*12+MONTH(C3330)-8,""))</f>
        <v/>
      </c>
      <c r="T3330">
        <f>IF(AND(A3330="مصروف",R3330&gt;0,I3330="موافق",S3330&lt;&gt;"",H3330&lt;&gt;""),N(G3330),0)</f>
        <v/>
      </c>
    </row>
    <row r="3331">
      <c r="A3331" s="19" t="n"/>
      <c r="B3331" s="20">
        <f>IF(A3331="","",IF(R3331=0,"⚠ أضف سطر عهدة أولًا","DMT-"&amp;TEXT(R3331,"000")))</f>
        <v/>
      </c>
      <c r="C3331" s="21" t="n"/>
      <c r="D3331" s="20">
        <f>IF(C3331="","",IF(S3331="","خارج السنة المالية",INDEX(القوائم!$D$2:$D$13,S3331)))</f>
        <v/>
      </c>
      <c r="E3331" s="22" t="n"/>
      <c r="F3331" s="23" t="n"/>
      <c r="G3331" s="23" t="n"/>
      <c r="H3331" s="22" t="n"/>
      <c r="I3331" s="19" t="n"/>
      <c r="J3331" s="21" t="n"/>
      <c r="K3331" s="19" t="n"/>
      <c r="L3331" s="19" t="n"/>
      <c r="M3331" s="21" t="n"/>
      <c r="N3331" s="22" t="n"/>
      <c r="O3331" s="24">
        <f>IF(A3331&lt;&gt;"عهدة","",SUMIFS($G$8:$G$5007,$B$8:$B$5007,B3331,$A$8:$A$5007,"مصروف",$I$8:$I$5007,"&lt;&gt;مرفوض"))</f>
        <v/>
      </c>
      <c r="P3331" s="25">
        <f>IF(A3331&lt;&gt;"عهدة","",N(F3331)-O3331)</f>
        <v/>
      </c>
      <c r="Q3331" s="26">
        <f>IF(A3331="","",IF(A3331="عهدة",IF(N(F3331)=0,"⚠ أدخل قيمة العهدة",IF(P3331&lt;0,"⛔ عجز / زيادة مصروفات "&amp;TEXT(-P3331,"#,##0"),IF(COUNTIFS($B$8:$B$5007,B3331,$A$8:$A$5007,"مصروف",$I$8:$I$5007,"&lt;&gt;مرفوض",$K$8:$K$5007,"&lt;&gt;نعم")&gt;0,"⚠ "&amp;COUNTIFS($B$8:$B$5007,B3331,$A$8:$A$5007,"مصروف",$I$8:$I$5007,"&lt;&gt;مرفوض",$K$8:$K$5007,"&lt;&gt;نعم")&amp;" مصروف غير مسوى",IF(L3331="تمت التسوية",IF(P3331=0,"✔ متوازنة وتمت التسوية","✔ تمت التسوية – متبقي "&amp;TEXT(P3331,"#,##0")),IF(P3331&gt;0,"متبقي "&amp;TEXT(P3331,"#,##0"),"✔ متوازنة"))))),IF(R3331=0,"⚠ أضف سطر عهدة أولًا",IF(OR(C3331="",N(G3331)=0),"⚠ أكمل التاريخ والقيمة",IF(S3331="","⚠ التاريخ خارج السنة المالية",IF(H3331="","⚠ اختر بند الموازنة",IF(I3331="مرفوض","✖ مرفوض من المدير",IF(I3331&lt;&gt;"موافق","⏳ بانتظار موافقة المدير",IF(K3331&lt;&gt;"نعم","⚠ غير مسوى مع الحسابات","✔ معتمد ومسوى")))))))))</f>
        <v/>
      </c>
      <c r="R3331">
        <f>N(R3330)+IF(A3331="عهدة",1,0)</f>
        <v/>
      </c>
      <c r="S3331">
        <f>IF(C3331="","",IF(AND(C3331&gt;=DATE(2026,9,1),C3331&lt;=DATE(2027,8,31)),(YEAR(C3331)-2026)*12+MONTH(C3331)-8,""))</f>
        <v/>
      </c>
      <c r="T3331">
        <f>IF(AND(A3331="مصروف",R3331&gt;0,I3331="موافق",S3331&lt;&gt;"",H3331&lt;&gt;""),N(G3331),0)</f>
        <v/>
      </c>
    </row>
    <row r="3332">
      <c r="A3332" s="19" t="n"/>
      <c r="B3332" s="20">
        <f>IF(A3332="","",IF(R3332=0,"⚠ أضف سطر عهدة أولًا","DMT-"&amp;TEXT(R3332,"000")))</f>
        <v/>
      </c>
      <c r="C3332" s="21" t="n"/>
      <c r="D3332" s="20">
        <f>IF(C3332="","",IF(S3332="","خارج السنة المالية",INDEX(القوائم!$D$2:$D$13,S3332)))</f>
        <v/>
      </c>
      <c r="E3332" s="22" t="n"/>
      <c r="F3332" s="23" t="n"/>
      <c r="G3332" s="23" t="n"/>
      <c r="H3332" s="22" t="n"/>
      <c r="I3332" s="19" t="n"/>
      <c r="J3332" s="21" t="n"/>
      <c r="K3332" s="19" t="n"/>
      <c r="L3332" s="19" t="n"/>
      <c r="M3332" s="21" t="n"/>
      <c r="N3332" s="22" t="n"/>
      <c r="O3332" s="24">
        <f>IF(A3332&lt;&gt;"عهدة","",SUMIFS($G$8:$G$5007,$B$8:$B$5007,B3332,$A$8:$A$5007,"مصروف",$I$8:$I$5007,"&lt;&gt;مرفوض"))</f>
        <v/>
      </c>
      <c r="P3332" s="25">
        <f>IF(A3332&lt;&gt;"عهدة","",N(F3332)-O3332)</f>
        <v/>
      </c>
      <c r="Q3332" s="26">
        <f>IF(A3332="","",IF(A3332="عهدة",IF(N(F3332)=0,"⚠ أدخل قيمة العهدة",IF(P3332&lt;0,"⛔ عجز / زيادة مصروفات "&amp;TEXT(-P3332,"#,##0"),IF(COUNTIFS($B$8:$B$5007,B3332,$A$8:$A$5007,"مصروف",$I$8:$I$5007,"&lt;&gt;مرفوض",$K$8:$K$5007,"&lt;&gt;نعم")&gt;0,"⚠ "&amp;COUNTIFS($B$8:$B$5007,B3332,$A$8:$A$5007,"مصروف",$I$8:$I$5007,"&lt;&gt;مرفوض",$K$8:$K$5007,"&lt;&gt;نعم")&amp;" مصروف غير مسوى",IF(L3332="تمت التسوية",IF(P3332=0,"✔ متوازنة وتمت التسوية","✔ تمت التسوية – متبقي "&amp;TEXT(P3332,"#,##0")),IF(P3332&gt;0,"متبقي "&amp;TEXT(P3332,"#,##0"),"✔ متوازنة"))))),IF(R3332=0,"⚠ أضف سطر عهدة أولًا",IF(OR(C3332="",N(G3332)=0),"⚠ أكمل التاريخ والقيمة",IF(S3332="","⚠ التاريخ خارج السنة المالية",IF(H3332="","⚠ اختر بند الموازنة",IF(I3332="مرفوض","✖ مرفوض من المدير",IF(I3332&lt;&gt;"موافق","⏳ بانتظار موافقة المدير",IF(K3332&lt;&gt;"نعم","⚠ غير مسوى مع الحسابات","✔ معتمد ومسوى")))))))))</f>
        <v/>
      </c>
      <c r="R3332">
        <f>N(R3331)+IF(A3332="عهدة",1,0)</f>
        <v/>
      </c>
      <c r="S3332">
        <f>IF(C3332="","",IF(AND(C3332&gt;=DATE(2026,9,1),C3332&lt;=DATE(2027,8,31)),(YEAR(C3332)-2026)*12+MONTH(C3332)-8,""))</f>
        <v/>
      </c>
      <c r="T3332">
        <f>IF(AND(A3332="مصروف",R3332&gt;0,I3332="موافق",S3332&lt;&gt;"",H3332&lt;&gt;""),N(G3332),0)</f>
        <v/>
      </c>
    </row>
    <row r="3333">
      <c r="A3333" s="19" t="n"/>
      <c r="B3333" s="20">
        <f>IF(A3333="","",IF(R3333=0,"⚠ أضف سطر عهدة أولًا","DMT-"&amp;TEXT(R3333,"000")))</f>
        <v/>
      </c>
      <c r="C3333" s="21" t="n"/>
      <c r="D3333" s="20">
        <f>IF(C3333="","",IF(S3333="","خارج السنة المالية",INDEX(القوائم!$D$2:$D$13,S3333)))</f>
        <v/>
      </c>
      <c r="E3333" s="22" t="n"/>
      <c r="F3333" s="23" t="n"/>
      <c r="G3333" s="23" t="n"/>
      <c r="H3333" s="22" t="n"/>
      <c r="I3333" s="19" t="n"/>
      <c r="J3333" s="21" t="n"/>
      <c r="K3333" s="19" t="n"/>
      <c r="L3333" s="19" t="n"/>
      <c r="M3333" s="21" t="n"/>
      <c r="N3333" s="22" t="n"/>
      <c r="O3333" s="24">
        <f>IF(A3333&lt;&gt;"عهدة","",SUMIFS($G$8:$G$5007,$B$8:$B$5007,B3333,$A$8:$A$5007,"مصروف",$I$8:$I$5007,"&lt;&gt;مرفوض"))</f>
        <v/>
      </c>
      <c r="P3333" s="25">
        <f>IF(A3333&lt;&gt;"عهدة","",N(F3333)-O3333)</f>
        <v/>
      </c>
      <c r="Q3333" s="26">
        <f>IF(A3333="","",IF(A3333="عهدة",IF(N(F3333)=0,"⚠ أدخل قيمة العهدة",IF(P3333&lt;0,"⛔ عجز / زيادة مصروفات "&amp;TEXT(-P3333,"#,##0"),IF(COUNTIFS($B$8:$B$5007,B3333,$A$8:$A$5007,"مصروف",$I$8:$I$5007,"&lt;&gt;مرفوض",$K$8:$K$5007,"&lt;&gt;نعم")&gt;0,"⚠ "&amp;COUNTIFS($B$8:$B$5007,B3333,$A$8:$A$5007,"مصروف",$I$8:$I$5007,"&lt;&gt;مرفوض",$K$8:$K$5007,"&lt;&gt;نعم")&amp;" مصروف غير مسوى",IF(L3333="تمت التسوية",IF(P3333=0,"✔ متوازنة وتمت التسوية","✔ تمت التسوية – متبقي "&amp;TEXT(P3333,"#,##0")),IF(P3333&gt;0,"متبقي "&amp;TEXT(P3333,"#,##0"),"✔ متوازنة"))))),IF(R3333=0,"⚠ أضف سطر عهدة أولًا",IF(OR(C3333="",N(G3333)=0),"⚠ أكمل التاريخ والقيمة",IF(S3333="","⚠ التاريخ خارج السنة المالية",IF(H3333="","⚠ اختر بند الموازنة",IF(I3333="مرفوض","✖ مرفوض من المدير",IF(I3333&lt;&gt;"موافق","⏳ بانتظار موافقة المدير",IF(K3333&lt;&gt;"نعم","⚠ غير مسوى مع الحسابات","✔ معتمد ومسوى")))))))))</f>
        <v/>
      </c>
      <c r="R3333">
        <f>N(R3332)+IF(A3333="عهدة",1,0)</f>
        <v/>
      </c>
      <c r="S3333">
        <f>IF(C3333="","",IF(AND(C3333&gt;=DATE(2026,9,1),C3333&lt;=DATE(2027,8,31)),(YEAR(C3333)-2026)*12+MONTH(C3333)-8,""))</f>
        <v/>
      </c>
      <c r="T3333">
        <f>IF(AND(A3333="مصروف",R3333&gt;0,I3333="موافق",S3333&lt;&gt;"",H3333&lt;&gt;""),N(G3333),0)</f>
        <v/>
      </c>
    </row>
    <row r="3334">
      <c r="A3334" s="19" t="n"/>
      <c r="B3334" s="20">
        <f>IF(A3334="","",IF(R3334=0,"⚠ أضف سطر عهدة أولًا","DMT-"&amp;TEXT(R3334,"000")))</f>
        <v/>
      </c>
      <c r="C3334" s="21" t="n"/>
      <c r="D3334" s="20">
        <f>IF(C3334="","",IF(S3334="","خارج السنة المالية",INDEX(القوائم!$D$2:$D$13,S3334)))</f>
        <v/>
      </c>
      <c r="E3334" s="22" t="n"/>
      <c r="F3334" s="23" t="n"/>
      <c r="G3334" s="23" t="n"/>
      <c r="H3334" s="22" t="n"/>
      <c r="I3334" s="19" t="n"/>
      <c r="J3334" s="21" t="n"/>
      <c r="K3334" s="19" t="n"/>
      <c r="L3334" s="19" t="n"/>
      <c r="M3334" s="21" t="n"/>
      <c r="N3334" s="22" t="n"/>
      <c r="O3334" s="24">
        <f>IF(A3334&lt;&gt;"عهدة","",SUMIFS($G$8:$G$5007,$B$8:$B$5007,B3334,$A$8:$A$5007,"مصروف",$I$8:$I$5007,"&lt;&gt;مرفوض"))</f>
        <v/>
      </c>
      <c r="P3334" s="25">
        <f>IF(A3334&lt;&gt;"عهدة","",N(F3334)-O3334)</f>
        <v/>
      </c>
      <c r="Q3334" s="26">
        <f>IF(A3334="","",IF(A3334="عهدة",IF(N(F3334)=0,"⚠ أدخل قيمة العهدة",IF(P3334&lt;0,"⛔ عجز / زيادة مصروفات "&amp;TEXT(-P3334,"#,##0"),IF(COUNTIFS($B$8:$B$5007,B3334,$A$8:$A$5007,"مصروف",$I$8:$I$5007,"&lt;&gt;مرفوض",$K$8:$K$5007,"&lt;&gt;نعم")&gt;0,"⚠ "&amp;COUNTIFS($B$8:$B$5007,B3334,$A$8:$A$5007,"مصروف",$I$8:$I$5007,"&lt;&gt;مرفوض",$K$8:$K$5007,"&lt;&gt;نعم")&amp;" مصروف غير مسوى",IF(L3334="تمت التسوية",IF(P3334=0,"✔ متوازنة وتمت التسوية","✔ تمت التسوية – متبقي "&amp;TEXT(P3334,"#,##0")),IF(P3334&gt;0,"متبقي "&amp;TEXT(P3334,"#,##0"),"✔ متوازنة"))))),IF(R3334=0,"⚠ أضف سطر عهدة أولًا",IF(OR(C3334="",N(G3334)=0),"⚠ أكمل التاريخ والقيمة",IF(S3334="","⚠ التاريخ خارج السنة المالية",IF(H3334="","⚠ اختر بند الموازنة",IF(I3334="مرفوض","✖ مرفوض من المدير",IF(I3334&lt;&gt;"موافق","⏳ بانتظار موافقة المدير",IF(K3334&lt;&gt;"نعم","⚠ غير مسوى مع الحسابات","✔ معتمد ومسوى")))))))))</f>
        <v/>
      </c>
      <c r="R3334">
        <f>N(R3333)+IF(A3334="عهدة",1,0)</f>
        <v/>
      </c>
      <c r="S3334">
        <f>IF(C3334="","",IF(AND(C3334&gt;=DATE(2026,9,1),C3334&lt;=DATE(2027,8,31)),(YEAR(C3334)-2026)*12+MONTH(C3334)-8,""))</f>
        <v/>
      </c>
      <c r="T3334">
        <f>IF(AND(A3334="مصروف",R3334&gt;0,I3334="موافق",S3334&lt;&gt;"",H3334&lt;&gt;""),N(G3334),0)</f>
        <v/>
      </c>
    </row>
    <row r="3335">
      <c r="A3335" s="19" t="n"/>
      <c r="B3335" s="20">
        <f>IF(A3335="","",IF(R3335=0,"⚠ أضف سطر عهدة أولًا","DMT-"&amp;TEXT(R3335,"000")))</f>
        <v/>
      </c>
      <c r="C3335" s="21" t="n"/>
      <c r="D3335" s="20">
        <f>IF(C3335="","",IF(S3335="","خارج السنة المالية",INDEX(القوائم!$D$2:$D$13,S3335)))</f>
        <v/>
      </c>
      <c r="E3335" s="22" t="n"/>
      <c r="F3335" s="23" t="n"/>
      <c r="G3335" s="23" t="n"/>
      <c r="H3335" s="22" t="n"/>
      <c r="I3335" s="19" t="n"/>
      <c r="J3335" s="21" t="n"/>
      <c r="K3335" s="19" t="n"/>
      <c r="L3335" s="19" t="n"/>
      <c r="M3335" s="21" t="n"/>
      <c r="N3335" s="22" t="n"/>
      <c r="O3335" s="24">
        <f>IF(A3335&lt;&gt;"عهدة","",SUMIFS($G$8:$G$5007,$B$8:$B$5007,B3335,$A$8:$A$5007,"مصروف",$I$8:$I$5007,"&lt;&gt;مرفوض"))</f>
        <v/>
      </c>
      <c r="P3335" s="25">
        <f>IF(A3335&lt;&gt;"عهدة","",N(F3335)-O3335)</f>
        <v/>
      </c>
      <c r="Q3335" s="26">
        <f>IF(A3335="","",IF(A3335="عهدة",IF(N(F3335)=0,"⚠ أدخل قيمة العهدة",IF(P3335&lt;0,"⛔ عجز / زيادة مصروفات "&amp;TEXT(-P3335,"#,##0"),IF(COUNTIFS($B$8:$B$5007,B3335,$A$8:$A$5007,"مصروف",$I$8:$I$5007,"&lt;&gt;مرفوض",$K$8:$K$5007,"&lt;&gt;نعم")&gt;0,"⚠ "&amp;COUNTIFS($B$8:$B$5007,B3335,$A$8:$A$5007,"مصروف",$I$8:$I$5007,"&lt;&gt;مرفوض",$K$8:$K$5007,"&lt;&gt;نعم")&amp;" مصروف غير مسوى",IF(L3335="تمت التسوية",IF(P3335=0,"✔ متوازنة وتمت التسوية","✔ تمت التسوية – متبقي "&amp;TEXT(P3335,"#,##0")),IF(P3335&gt;0,"متبقي "&amp;TEXT(P3335,"#,##0"),"✔ متوازنة"))))),IF(R3335=0,"⚠ أضف سطر عهدة أولًا",IF(OR(C3335="",N(G3335)=0),"⚠ أكمل التاريخ والقيمة",IF(S3335="","⚠ التاريخ خارج السنة المالية",IF(H3335="","⚠ اختر بند الموازنة",IF(I3335="مرفوض","✖ مرفوض من المدير",IF(I3335&lt;&gt;"موافق","⏳ بانتظار موافقة المدير",IF(K3335&lt;&gt;"نعم","⚠ غير مسوى مع الحسابات","✔ معتمد ومسوى")))))))))</f>
        <v/>
      </c>
      <c r="R3335">
        <f>N(R3334)+IF(A3335="عهدة",1,0)</f>
        <v/>
      </c>
      <c r="S3335">
        <f>IF(C3335="","",IF(AND(C3335&gt;=DATE(2026,9,1),C3335&lt;=DATE(2027,8,31)),(YEAR(C3335)-2026)*12+MONTH(C3335)-8,""))</f>
        <v/>
      </c>
      <c r="T3335">
        <f>IF(AND(A3335="مصروف",R3335&gt;0,I3335="موافق",S3335&lt;&gt;"",H3335&lt;&gt;""),N(G3335),0)</f>
        <v/>
      </c>
    </row>
    <row r="3336">
      <c r="A3336" s="19" t="n"/>
      <c r="B3336" s="20">
        <f>IF(A3336="","",IF(R3336=0,"⚠ أضف سطر عهدة أولًا","DMT-"&amp;TEXT(R3336,"000")))</f>
        <v/>
      </c>
      <c r="C3336" s="21" t="n"/>
      <c r="D3336" s="20">
        <f>IF(C3336="","",IF(S3336="","خارج السنة المالية",INDEX(القوائم!$D$2:$D$13,S3336)))</f>
        <v/>
      </c>
      <c r="E3336" s="22" t="n"/>
      <c r="F3336" s="23" t="n"/>
      <c r="G3336" s="23" t="n"/>
      <c r="H3336" s="22" t="n"/>
      <c r="I3336" s="19" t="n"/>
      <c r="J3336" s="21" t="n"/>
      <c r="K3336" s="19" t="n"/>
      <c r="L3336" s="19" t="n"/>
      <c r="M3336" s="21" t="n"/>
      <c r="N3336" s="22" t="n"/>
      <c r="O3336" s="24">
        <f>IF(A3336&lt;&gt;"عهدة","",SUMIFS($G$8:$G$5007,$B$8:$B$5007,B3336,$A$8:$A$5007,"مصروف",$I$8:$I$5007,"&lt;&gt;مرفوض"))</f>
        <v/>
      </c>
      <c r="P3336" s="25">
        <f>IF(A3336&lt;&gt;"عهدة","",N(F3336)-O3336)</f>
        <v/>
      </c>
      <c r="Q3336" s="26">
        <f>IF(A3336="","",IF(A3336="عهدة",IF(N(F3336)=0,"⚠ أدخل قيمة العهدة",IF(P3336&lt;0,"⛔ عجز / زيادة مصروفات "&amp;TEXT(-P3336,"#,##0"),IF(COUNTIFS($B$8:$B$5007,B3336,$A$8:$A$5007,"مصروف",$I$8:$I$5007,"&lt;&gt;مرفوض",$K$8:$K$5007,"&lt;&gt;نعم")&gt;0,"⚠ "&amp;COUNTIFS($B$8:$B$5007,B3336,$A$8:$A$5007,"مصروف",$I$8:$I$5007,"&lt;&gt;مرفوض",$K$8:$K$5007,"&lt;&gt;نعم")&amp;" مصروف غير مسوى",IF(L3336="تمت التسوية",IF(P3336=0,"✔ متوازنة وتمت التسوية","✔ تمت التسوية – متبقي "&amp;TEXT(P3336,"#,##0")),IF(P3336&gt;0,"متبقي "&amp;TEXT(P3336,"#,##0"),"✔ متوازنة"))))),IF(R3336=0,"⚠ أضف سطر عهدة أولًا",IF(OR(C3336="",N(G3336)=0),"⚠ أكمل التاريخ والقيمة",IF(S3336="","⚠ التاريخ خارج السنة المالية",IF(H3336="","⚠ اختر بند الموازنة",IF(I3336="مرفوض","✖ مرفوض من المدير",IF(I3336&lt;&gt;"موافق","⏳ بانتظار موافقة المدير",IF(K3336&lt;&gt;"نعم","⚠ غير مسوى مع الحسابات","✔ معتمد ومسوى")))))))))</f>
        <v/>
      </c>
      <c r="R3336">
        <f>N(R3335)+IF(A3336="عهدة",1,0)</f>
        <v/>
      </c>
      <c r="S3336">
        <f>IF(C3336="","",IF(AND(C3336&gt;=DATE(2026,9,1),C3336&lt;=DATE(2027,8,31)),(YEAR(C3336)-2026)*12+MONTH(C3336)-8,""))</f>
        <v/>
      </c>
      <c r="T3336">
        <f>IF(AND(A3336="مصروف",R3336&gt;0,I3336="موافق",S3336&lt;&gt;"",H3336&lt;&gt;""),N(G3336),0)</f>
        <v/>
      </c>
    </row>
    <row r="3337">
      <c r="A3337" s="19" t="n"/>
      <c r="B3337" s="20">
        <f>IF(A3337="","",IF(R3337=0,"⚠ أضف سطر عهدة أولًا","DMT-"&amp;TEXT(R3337,"000")))</f>
        <v/>
      </c>
      <c r="C3337" s="21" t="n"/>
      <c r="D3337" s="20">
        <f>IF(C3337="","",IF(S3337="","خارج السنة المالية",INDEX(القوائم!$D$2:$D$13,S3337)))</f>
        <v/>
      </c>
      <c r="E3337" s="22" t="n"/>
      <c r="F3337" s="23" t="n"/>
      <c r="G3337" s="23" t="n"/>
      <c r="H3337" s="22" t="n"/>
      <c r="I3337" s="19" t="n"/>
      <c r="J3337" s="21" t="n"/>
      <c r="K3337" s="19" t="n"/>
      <c r="L3337" s="19" t="n"/>
      <c r="M3337" s="21" t="n"/>
      <c r="N3337" s="22" t="n"/>
      <c r="O3337" s="24">
        <f>IF(A3337&lt;&gt;"عهدة","",SUMIFS($G$8:$G$5007,$B$8:$B$5007,B3337,$A$8:$A$5007,"مصروف",$I$8:$I$5007,"&lt;&gt;مرفوض"))</f>
        <v/>
      </c>
      <c r="P3337" s="25">
        <f>IF(A3337&lt;&gt;"عهدة","",N(F3337)-O3337)</f>
        <v/>
      </c>
      <c r="Q3337" s="26">
        <f>IF(A3337="","",IF(A3337="عهدة",IF(N(F3337)=0,"⚠ أدخل قيمة العهدة",IF(P3337&lt;0,"⛔ عجز / زيادة مصروفات "&amp;TEXT(-P3337,"#,##0"),IF(COUNTIFS($B$8:$B$5007,B3337,$A$8:$A$5007,"مصروف",$I$8:$I$5007,"&lt;&gt;مرفوض",$K$8:$K$5007,"&lt;&gt;نعم")&gt;0,"⚠ "&amp;COUNTIFS($B$8:$B$5007,B3337,$A$8:$A$5007,"مصروف",$I$8:$I$5007,"&lt;&gt;مرفوض",$K$8:$K$5007,"&lt;&gt;نعم")&amp;" مصروف غير مسوى",IF(L3337="تمت التسوية",IF(P3337=0,"✔ متوازنة وتمت التسوية","✔ تمت التسوية – متبقي "&amp;TEXT(P3337,"#,##0")),IF(P3337&gt;0,"متبقي "&amp;TEXT(P3337,"#,##0"),"✔ متوازنة"))))),IF(R3337=0,"⚠ أضف سطر عهدة أولًا",IF(OR(C3337="",N(G3337)=0),"⚠ أكمل التاريخ والقيمة",IF(S3337="","⚠ التاريخ خارج السنة المالية",IF(H3337="","⚠ اختر بند الموازنة",IF(I3337="مرفوض","✖ مرفوض من المدير",IF(I3337&lt;&gt;"موافق","⏳ بانتظار موافقة المدير",IF(K3337&lt;&gt;"نعم","⚠ غير مسوى مع الحسابات","✔ معتمد ومسوى")))))))))</f>
        <v/>
      </c>
      <c r="R3337">
        <f>N(R3336)+IF(A3337="عهدة",1,0)</f>
        <v/>
      </c>
      <c r="S3337">
        <f>IF(C3337="","",IF(AND(C3337&gt;=DATE(2026,9,1),C3337&lt;=DATE(2027,8,31)),(YEAR(C3337)-2026)*12+MONTH(C3337)-8,""))</f>
        <v/>
      </c>
      <c r="T3337">
        <f>IF(AND(A3337="مصروف",R3337&gt;0,I3337="موافق",S3337&lt;&gt;"",H3337&lt;&gt;""),N(G3337),0)</f>
        <v/>
      </c>
    </row>
    <row r="3338">
      <c r="A3338" s="19" t="n"/>
      <c r="B3338" s="20">
        <f>IF(A3338="","",IF(R3338=0,"⚠ أضف سطر عهدة أولًا","DMT-"&amp;TEXT(R3338,"000")))</f>
        <v/>
      </c>
      <c r="C3338" s="21" t="n"/>
      <c r="D3338" s="20">
        <f>IF(C3338="","",IF(S3338="","خارج السنة المالية",INDEX(القوائم!$D$2:$D$13,S3338)))</f>
        <v/>
      </c>
      <c r="E3338" s="22" t="n"/>
      <c r="F3338" s="23" t="n"/>
      <c r="G3338" s="23" t="n"/>
      <c r="H3338" s="22" t="n"/>
      <c r="I3338" s="19" t="n"/>
      <c r="J3338" s="21" t="n"/>
      <c r="K3338" s="19" t="n"/>
      <c r="L3338" s="19" t="n"/>
      <c r="M3338" s="21" t="n"/>
      <c r="N3338" s="22" t="n"/>
      <c r="O3338" s="24">
        <f>IF(A3338&lt;&gt;"عهدة","",SUMIFS($G$8:$G$5007,$B$8:$B$5007,B3338,$A$8:$A$5007,"مصروف",$I$8:$I$5007,"&lt;&gt;مرفوض"))</f>
        <v/>
      </c>
      <c r="P3338" s="25">
        <f>IF(A3338&lt;&gt;"عهدة","",N(F3338)-O3338)</f>
        <v/>
      </c>
      <c r="Q3338" s="26">
        <f>IF(A3338="","",IF(A3338="عهدة",IF(N(F3338)=0,"⚠ أدخل قيمة العهدة",IF(P3338&lt;0,"⛔ عجز / زيادة مصروفات "&amp;TEXT(-P3338,"#,##0"),IF(COUNTIFS($B$8:$B$5007,B3338,$A$8:$A$5007,"مصروف",$I$8:$I$5007,"&lt;&gt;مرفوض",$K$8:$K$5007,"&lt;&gt;نعم")&gt;0,"⚠ "&amp;COUNTIFS($B$8:$B$5007,B3338,$A$8:$A$5007,"مصروف",$I$8:$I$5007,"&lt;&gt;مرفوض",$K$8:$K$5007,"&lt;&gt;نعم")&amp;" مصروف غير مسوى",IF(L3338="تمت التسوية",IF(P3338=0,"✔ متوازنة وتمت التسوية","✔ تمت التسوية – متبقي "&amp;TEXT(P3338,"#,##0")),IF(P3338&gt;0,"متبقي "&amp;TEXT(P3338,"#,##0"),"✔ متوازنة"))))),IF(R3338=0,"⚠ أضف سطر عهدة أولًا",IF(OR(C3338="",N(G3338)=0),"⚠ أكمل التاريخ والقيمة",IF(S3338="","⚠ التاريخ خارج السنة المالية",IF(H3338="","⚠ اختر بند الموازنة",IF(I3338="مرفوض","✖ مرفوض من المدير",IF(I3338&lt;&gt;"موافق","⏳ بانتظار موافقة المدير",IF(K3338&lt;&gt;"نعم","⚠ غير مسوى مع الحسابات","✔ معتمد ومسوى")))))))))</f>
        <v/>
      </c>
      <c r="R3338">
        <f>N(R3337)+IF(A3338="عهدة",1,0)</f>
        <v/>
      </c>
      <c r="S3338">
        <f>IF(C3338="","",IF(AND(C3338&gt;=DATE(2026,9,1),C3338&lt;=DATE(2027,8,31)),(YEAR(C3338)-2026)*12+MONTH(C3338)-8,""))</f>
        <v/>
      </c>
      <c r="T3338">
        <f>IF(AND(A3338="مصروف",R3338&gt;0,I3338="موافق",S3338&lt;&gt;"",H3338&lt;&gt;""),N(G3338),0)</f>
        <v/>
      </c>
    </row>
    <row r="3339">
      <c r="A3339" s="19" t="n"/>
      <c r="B3339" s="20">
        <f>IF(A3339="","",IF(R3339=0,"⚠ أضف سطر عهدة أولًا","DMT-"&amp;TEXT(R3339,"000")))</f>
        <v/>
      </c>
      <c r="C3339" s="21" t="n"/>
      <c r="D3339" s="20">
        <f>IF(C3339="","",IF(S3339="","خارج السنة المالية",INDEX(القوائم!$D$2:$D$13,S3339)))</f>
        <v/>
      </c>
      <c r="E3339" s="22" t="n"/>
      <c r="F3339" s="23" t="n"/>
      <c r="G3339" s="23" t="n"/>
      <c r="H3339" s="22" t="n"/>
      <c r="I3339" s="19" t="n"/>
      <c r="J3339" s="21" t="n"/>
      <c r="K3339" s="19" t="n"/>
      <c r="L3339" s="19" t="n"/>
      <c r="M3339" s="21" t="n"/>
      <c r="N3339" s="22" t="n"/>
      <c r="O3339" s="24">
        <f>IF(A3339&lt;&gt;"عهدة","",SUMIFS($G$8:$G$5007,$B$8:$B$5007,B3339,$A$8:$A$5007,"مصروف",$I$8:$I$5007,"&lt;&gt;مرفوض"))</f>
        <v/>
      </c>
      <c r="P3339" s="25">
        <f>IF(A3339&lt;&gt;"عهدة","",N(F3339)-O3339)</f>
        <v/>
      </c>
      <c r="Q3339" s="26">
        <f>IF(A3339="","",IF(A3339="عهدة",IF(N(F3339)=0,"⚠ أدخل قيمة العهدة",IF(P3339&lt;0,"⛔ عجز / زيادة مصروفات "&amp;TEXT(-P3339,"#,##0"),IF(COUNTIFS($B$8:$B$5007,B3339,$A$8:$A$5007,"مصروف",$I$8:$I$5007,"&lt;&gt;مرفوض",$K$8:$K$5007,"&lt;&gt;نعم")&gt;0,"⚠ "&amp;COUNTIFS($B$8:$B$5007,B3339,$A$8:$A$5007,"مصروف",$I$8:$I$5007,"&lt;&gt;مرفوض",$K$8:$K$5007,"&lt;&gt;نعم")&amp;" مصروف غير مسوى",IF(L3339="تمت التسوية",IF(P3339=0,"✔ متوازنة وتمت التسوية","✔ تمت التسوية – متبقي "&amp;TEXT(P3339,"#,##0")),IF(P3339&gt;0,"متبقي "&amp;TEXT(P3339,"#,##0"),"✔ متوازنة"))))),IF(R3339=0,"⚠ أضف سطر عهدة أولًا",IF(OR(C3339="",N(G3339)=0),"⚠ أكمل التاريخ والقيمة",IF(S3339="","⚠ التاريخ خارج السنة المالية",IF(H3339="","⚠ اختر بند الموازنة",IF(I3339="مرفوض","✖ مرفوض من المدير",IF(I3339&lt;&gt;"موافق","⏳ بانتظار موافقة المدير",IF(K3339&lt;&gt;"نعم","⚠ غير مسوى مع الحسابات","✔ معتمد ومسوى")))))))))</f>
        <v/>
      </c>
      <c r="R3339">
        <f>N(R3338)+IF(A3339="عهدة",1,0)</f>
        <v/>
      </c>
      <c r="S3339">
        <f>IF(C3339="","",IF(AND(C3339&gt;=DATE(2026,9,1),C3339&lt;=DATE(2027,8,31)),(YEAR(C3339)-2026)*12+MONTH(C3339)-8,""))</f>
        <v/>
      </c>
      <c r="T3339">
        <f>IF(AND(A3339="مصروف",R3339&gt;0,I3339="موافق",S3339&lt;&gt;"",H3339&lt;&gt;""),N(G3339),0)</f>
        <v/>
      </c>
    </row>
    <row r="3340">
      <c r="A3340" s="19" t="n"/>
      <c r="B3340" s="20">
        <f>IF(A3340="","",IF(R3340=0,"⚠ أضف سطر عهدة أولًا","DMT-"&amp;TEXT(R3340,"000")))</f>
        <v/>
      </c>
      <c r="C3340" s="21" t="n"/>
      <c r="D3340" s="20">
        <f>IF(C3340="","",IF(S3340="","خارج السنة المالية",INDEX(القوائم!$D$2:$D$13,S3340)))</f>
        <v/>
      </c>
      <c r="E3340" s="22" t="n"/>
      <c r="F3340" s="23" t="n"/>
      <c r="G3340" s="23" t="n"/>
      <c r="H3340" s="22" t="n"/>
      <c r="I3340" s="19" t="n"/>
      <c r="J3340" s="21" t="n"/>
      <c r="K3340" s="19" t="n"/>
      <c r="L3340" s="19" t="n"/>
      <c r="M3340" s="21" t="n"/>
      <c r="N3340" s="22" t="n"/>
      <c r="O3340" s="24">
        <f>IF(A3340&lt;&gt;"عهدة","",SUMIFS($G$8:$G$5007,$B$8:$B$5007,B3340,$A$8:$A$5007,"مصروف",$I$8:$I$5007,"&lt;&gt;مرفوض"))</f>
        <v/>
      </c>
      <c r="P3340" s="25">
        <f>IF(A3340&lt;&gt;"عهدة","",N(F3340)-O3340)</f>
        <v/>
      </c>
      <c r="Q3340" s="26">
        <f>IF(A3340="","",IF(A3340="عهدة",IF(N(F3340)=0,"⚠ أدخل قيمة العهدة",IF(P3340&lt;0,"⛔ عجز / زيادة مصروفات "&amp;TEXT(-P3340,"#,##0"),IF(COUNTIFS($B$8:$B$5007,B3340,$A$8:$A$5007,"مصروف",$I$8:$I$5007,"&lt;&gt;مرفوض",$K$8:$K$5007,"&lt;&gt;نعم")&gt;0,"⚠ "&amp;COUNTIFS($B$8:$B$5007,B3340,$A$8:$A$5007,"مصروف",$I$8:$I$5007,"&lt;&gt;مرفوض",$K$8:$K$5007,"&lt;&gt;نعم")&amp;" مصروف غير مسوى",IF(L3340="تمت التسوية",IF(P3340=0,"✔ متوازنة وتمت التسوية","✔ تمت التسوية – متبقي "&amp;TEXT(P3340,"#,##0")),IF(P3340&gt;0,"متبقي "&amp;TEXT(P3340,"#,##0"),"✔ متوازنة"))))),IF(R3340=0,"⚠ أضف سطر عهدة أولًا",IF(OR(C3340="",N(G3340)=0),"⚠ أكمل التاريخ والقيمة",IF(S3340="","⚠ التاريخ خارج السنة المالية",IF(H3340="","⚠ اختر بند الموازنة",IF(I3340="مرفوض","✖ مرفوض من المدير",IF(I3340&lt;&gt;"موافق","⏳ بانتظار موافقة المدير",IF(K3340&lt;&gt;"نعم","⚠ غير مسوى مع الحسابات","✔ معتمد ومسوى")))))))))</f>
        <v/>
      </c>
      <c r="R3340">
        <f>N(R3339)+IF(A3340="عهدة",1,0)</f>
        <v/>
      </c>
      <c r="S3340">
        <f>IF(C3340="","",IF(AND(C3340&gt;=DATE(2026,9,1),C3340&lt;=DATE(2027,8,31)),(YEAR(C3340)-2026)*12+MONTH(C3340)-8,""))</f>
        <v/>
      </c>
      <c r="T3340">
        <f>IF(AND(A3340="مصروف",R3340&gt;0,I3340="موافق",S3340&lt;&gt;"",H3340&lt;&gt;""),N(G3340),0)</f>
        <v/>
      </c>
    </row>
    <row r="3341">
      <c r="A3341" s="19" t="n"/>
      <c r="B3341" s="20">
        <f>IF(A3341="","",IF(R3341=0,"⚠ أضف سطر عهدة أولًا","DMT-"&amp;TEXT(R3341,"000")))</f>
        <v/>
      </c>
      <c r="C3341" s="21" t="n"/>
      <c r="D3341" s="20">
        <f>IF(C3341="","",IF(S3341="","خارج السنة المالية",INDEX(القوائم!$D$2:$D$13,S3341)))</f>
        <v/>
      </c>
      <c r="E3341" s="22" t="n"/>
      <c r="F3341" s="23" t="n"/>
      <c r="G3341" s="23" t="n"/>
      <c r="H3341" s="22" t="n"/>
      <c r="I3341" s="19" t="n"/>
      <c r="J3341" s="21" t="n"/>
      <c r="K3341" s="19" t="n"/>
      <c r="L3341" s="19" t="n"/>
      <c r="M3341" s="21" t="n"/>
      <c r="N3341" s="22" t="n"/>
      <c r="O3341" s="24">
        <f>IF(A3341&lt;&gt;"عهدة","",SUMIFS($G$8:$G$5007,$B$8:$B$5007,B3341,$A$8:$A$5007,"مصروف",$I$8:$I$5007,"&lt;&gt;مرفوض"))</f>
        <v/>
      </c>
      <c r="P3341" s="25">
        <f>IF(A3341&lt;&gt;"عهدة","",N(F3341)-O3341)</f>
        <v/>
      </c>
      <c r="Q3341" s="26">
        <f>IF(A3341="","",IF(A3341="عهدة",IF(N(F3341)=0,"⚠ أدخل قيمة العهدة",IF(P3341&lt;0,"⛔ عجز / زيادة مصروفات "&amp;TEXT(-P3341,"#,##0"),IF(COUNTIFS($B$8:$B$5007,B3341,$A$8:$A$5007,"مصروف",$I$8:$I$5007,"&lt;&gt;مرفوض",$K$8:$K$5007,"&lt;&gt;نعم")&gt;0,"⚠ "&amp;COUNTIFS($B$8:$B$5007,B3341,$A$8:$A$5007,"مصروف",$I$8:$I$5007,"&lt;&gt;مرفوض",$K$8:$K$5007,"&lt;&gt;نعم")&amp;" مصروف غير مسوى",IF(L3341="تمت التسوية",IF(P3341=0,"✔ متوازنة وتمت التسوية","✔ تمت التسوية – متبقي "&amp;TEXT(P3341,"#,##0")),IF(P3341&gt;0,"متبقي "&amp;TEXT(P3341,"#,##0"),"✔ متوازنة"))))),IF(R3341=0,"⚠ أضف سطر عهدة أولًا",IF(OR(C3341="",N(G3341)=0),"⚠ أكمل التاريخ والقيمة",IF(S3341="","⚠ التاريخ خارج السنة المالية",IF(H3341="","⚠ اختر بند الموازنة",IF(I3341="مرفوض","✖ مرفوض من المدير",IF(I3341&lt;&gt;"موافق","⏳ بانتظار موافقة المدير",IF(K3341&lt;&gt;"نعم","⚠ غير مسوى مع الحسابات","✔ معتمد ومسوى")))))))))</f>
        <v/>
      </c>
      <c r="R3341">
        <f>N(R3340)+IF(A3341="عهدة",1,0)</f>
        <v/>
      </c>
      <c r="S3341">
        <f>IF(C3341="","",IF(AND(C3341&gt;=DATE(2026,9,1),C3341&lt;=DATE(2027,8,31)),(YEAR(C3341)-2026)*12+MONTH(C3341)-8,""))</f>
        <v/>
      </c>
      <c r="T3341">
        <f>IF(AND(A3341="مصروف",R3341&gt;0,I3341="موافق",S3341&lt;&gt;"",H3341&lt;&gt;""),N(G3341),0)</f>
        <v/>
      </c>
    </row>
    <row r="3342">
      <c r="A3342" s="19" t="n"/>
      <c r="B3342" s="20">
        <f>IF(A3342="","",IF(R3342=0,"⚠ أضف سطر عهدة أولًا","DMT-"&amp;TEXT(R3342,"000")))</f>
        <v/>
      </c>
      <c r="C3342" s="21" t="n"/>
      <c r="D3342" s="20">
        <f>IF(C3342="","",IF(S3342="","خارج السنة المالية",INDEX(القوائم!$D$2:$D$13,S3342)))</f>
        <v/>
      </c>
      <c r="E3342" s="22" t="n"/>
      <c r="F3342" s="23" t="n"/>
      <c r="G3342" s="23" t="n"/>
      <c r="H3342" s="22" t="n"/>
      <c r="I3342" s="19" t="n"/>
      <c r="J3342" s="21" t="n"/>
      <c r="K3342" s="19" t="n"/>
      <c r="L3342" s="19" t="n"/>
      <c r="M3342" s="21" t="n"/>
      <c r="N3342" s="22" t="n"/>
      <c r="O3342" s="24">
        <f>IF(A3342&lt;&gt;"عهدة","",SUMIFS($G$8:$G$5007,$B$8:$B$5007,B3342,$A$8:$A$5007,"مصروف",$I$8:$I$5007,"&lt;&gt;مرفوض"))</f>
        <v/>
      </c>
      <c r="P3342" s="25">
        <f>IF(A3342&lt;&gt;"عهدة","",N(F3342)-O3342)</f>
        <v/>
      </c>
      <c r="Q3342" s="26">
        <f>IF(A3342="","",IF(A3342="عهدة",IF(N(F3342)=0,"⚠ أدخل قيمة العهدة",IF(P3342&lt;0,"⛔ عجز / زيادة مصروفات "&amp;TEXT(-P3342,"#,##0"),IF(COUNTIFS($B$8:$B$5007,B3342,$A$8:$A$5007,"مصروف",$I$8:$I$5007,"&lt;&gt;مرفوض",$K$8:$K$5007,"&lt;&gt;نعم")&gt;0,"⚠ "&amp;COUNTIFS($B$8:$B$5007,B3342,$A$8:$A$5007,"مصروف",$I$8:$I$5007,"&lt;&gt;مرفوض",$K$8:$K$5007,"&lt;&gt;نعم")&amp;" مصروف غير مسوى",IF(L3342="تمت التسوية",IF(P3342=0,"✔ متوازنة وتمت التسوية","✔ تمت التسوية – متبقي "&amp;TEXT(P3342,"#,##0")),IF(P3342&gt;0,"متبقي "&amp;TEXT(P3342,"#,##0"),"✔ متوازنة"))))),IF(R3342=0,"⚠ أضف سطر عهدة أولًا",IF(OR(C3342="",N(G3342)=0),"⚠ أكمل التاريخ والقيمة",IF(S3342="","⚠ التاريخ خارج السنة المالية",IF(H3342="","⚠ اختر بند الموازنة",IF(I3342="مرفوض","✖ مرفوض من المدير",IF(I3342&lt;&gt;"موافق","⏳ بانتظار موافقة المدير",IF(K3342&lt;&gt;"نعم","⚠ غير مسوى مع الحسابات","✔ معتمد ومسوى")))))))))</f>
        <v/>
      </c>
      <c r="R3342">
        <f>N(R3341)+IF(A3342="عهدة",1,0)</f>
        <v/>
      </c>
      <c r="S3342">
        <f>IF(C3342="","",IF(AND(C3342&gt;=DATE(2026,9,1),C3342&lt;=DATE(2027,8,31)),(YEAR(C3342)-2026)*12+MONTH(C3342)-8,""))</f>
        <v/>
      </c>
      <c r="T3342">
        <f>IF(AND(A3342="مصروف",R3342&gt;0,I3342="موافق",S3342&lt;&gt;"",H3342&lt;&gt;""),N(G3342),0)</f>
        <v/>
      </c>
    </row>
    <row r="3343">
      <c r="A3343" s="19" t="n"/>
      <c r="B3343" s="20">
        <f>IF(A3343="","",IF(R3343=0,"⚠ أضف سطر عهدة أولًا","DMT-"&amp;TEXT(R3343,"000")))</f>
        <v/>
      </c>
      <c r="C3343" s="21" t="n"/>
      <c r="D3343" s="20">
        <f>IF(C3343="","",IF(S3343="","خارج السنة المالية",INDEX(القوائم!$D$2:$D$13,S3343)))</f>
        <v/>
      </c>
      <c r="E3343" s="22" t="n"/>
      <c r="F3343" s="23" t="n"/>
      <c r="G3343" s="23" t="n"/>
      <c r="H3343" s="22" t="n"/>
      <c r="I3343" s="19" t="n"/>
      <c r="J3343" s="21" t="n"/>
      <c r="K3343" s="19" t="n"/>
      <c r="L3343" s="19" t="n"/>
      <c r="M3343" s="21" t="n"/>
      <c r="N3343" s="22" t="n"/>
      <c r="O3343" s="24">
        <f>IF(A3343&lt;&gt;"عهدة","",SUMIFS($G$8:$G$5007,$B$8:$B$5007,B3343,$A$8:$A$5007,"مصروف",$I$8:$I$5007,"&lt;&gt;مرفوض"))</f>
        <v/>
      </c>
      <c r="P3343" s="25">
        <f>IF(A3343&lt;&gt;"عهدة","",N(F3343)-O3343)</f>
        <v/>
      </c>
      <c r="Q3343" s="26">
        <f>IF(A3343="","",IF(A3343="عهدة",IF(N(F3343)=0,"⚠ أدخل قيمة العهدة",IF(P3343&lt;0,"⛔ عجز / زيادة مصروفات "&amp;TEXT(-P3343,"#,##0"),IF(COUNTIFS($B$8:$B$5007,B3343,$A$8:$A$5007,"مصروف",$I$8:$I$5007,"&lt;&gt;مرفوض",$K$8:$K$5007,"&lt;&gt;نعم")&gt;0,"⚠ "&amp;COUNTIFS($B$8:$B$5007,B3343,$A$8:$A$5007,"مصروف",$I$8:$I$5007,"&lt;&gt;مرفوض",$K$8:$K$5007,"&lt;&gt;نعم")&amp;" مصروف غير مسوى",IF(L3343="تمت التسوية",IF(P3343=0,"✔ متوازنة وتمت التسوية","✔ تمت التسوية – متبقي "&amp;TEXT(P3343,"#,##0")),IF(P3343&gt;0,"متبقي "&amp;TEXT(P3343,"#,##0"),"✔ متوازنة"))))),IF(R3343=0,"⚠ أضف سطر عهدة أولًا",IF(OR(C3343="",N(G3343)=0),"⚠ أكمل التاريخ والقيمة",IF(S3343="","⚠ التاريخ خارج السنة المالية",IF(H3343="","⚠ اختر بند الموازنة",IF(I3343="مرفوض","✖ مرفوض من المدير",IF(I3343&lt;&gt;"موافق","⏳ بانتظار موافقة المدير",IF(K3343&lt;&gt;"نعم","⚠ غير مسوى مع الحسابات","✔ معتمد ومسوى")))))))))</f>
        <v/>
      </c>
      <c r="R3343">
        <f>N(R3342)+IF(A3343="عهدة",1,0)</f>
        <v/>
      </c>
      <c r="S3343">
        <f>IF(C3343="","",IF(AND(C3343&gt;=DATE(2026,9,1),C3343&lt;=DATE(2027,8,31)),(YEAR(C3343)-2026)*12+MONTH(C3343)-8,""))</f>
        <v/>
      </c>
      <c r="T3343">
        <f>IF(AND(A3343="مصروف",R3343&gt;0,I3343="موافق",S3343&lt;&gt;"",H3343&lt;&gt;""),N(G3343),0)</f>
        <v/>
      </c>
    </row>
    <row r="3344">
      <c r="A3344" s="19" t="n"/>
      <c r="B3344" s="20">
        <f>IF(A3344="","",IF(R3344=0,"⚠ أضف سطر عهدة أولًا","DMT-"&amp;TEXT(R3344,"000")))</f>
        <v/>
      </c>
      <c r="C3344" s="21" t="n"/>
      <c r="D3344" s="20">
        <f>IF(C3344="","",IF(S3344="","خارج السنة المالية",INDEX(القوائم!$D$2:$D$13,S3344)))</f>
        <v/>
      </c>
      <c r="E3344" s="22" t="n"/>
      <c r="F3344" s="23" t="n"/>
      <c r="G3344" s="23" t="n"/>
      <c r="H3344" s="22" t="n"/>
      <c r="I3344" s="19" t="n"/>
      <c r="J3344" s="21" t="n"/>
      <c r="K3344" s="19" t="n"/>
      <c r="L3344" s="19" t="n"/>
      <c r="M3344" s="21" t="n"/>
      <c r="N3344" s="22" t="n"/>
      <c r="O3344" s="24">
        <f>IF(A3344&lt;&gt;"عهدة","",SUMIFS($G$8:$G$5007,$B$8:$B$5007,B3344,$A$8:$A$5007,"مصروف",$I$8:$I$5007,"&lt;&gt;مرفوض"))</f>
        <v/>
      </c>
      <c r="P3344" s="25">
        <f>IF(A3344&lt;&gt;"عهدة","",N(F3344)-O3344)</f>
        <v/>
      </c>
      <c r="Q3344" s="26">
        <f>IF(A3344="","",IF(A3344="عهدة",IF(N(F3344)=0,"⚠ أدخل قيمة العهدة",IF(P3344&lt;0,"⛔ عجز / زيادة مصروفات "&amp;TEXT(-P3344,"#,##0"),IF(COUNTIFS($B$8:$B$5007,B3344,$A$8:$A$5007,"مصروف",$I$8:$I$5007,"&lt;&gt;مرفوض",$K$8:$K$5007,"&lt;&gt;نعم")&gt;0,"⚠ "&amp;COUNTIFS($B$8:$B$5007,B3344,$A$8:$A$5007,"مصروف",$I$8:$I$5007,"&lt;&gt;مرفوض",$K$8:$K$5007,"&lt;&gt;نعم")&amp;" مصروف غير مسوى",IF(L3344="تمت التسوية",IF(P3344=0,"✔ متوازنة وتمت التسوية","✔ تمت التسوية – متبقي "&amp;TEXT(P3344,"#,##0")),IF(P3344&gt;0,"متبقي "&amp;TEXT(P3344,"#,##0"),"✔ متوازنة"))))),IF(R3344=0,"⚠ أضف سطر عهدة أولًا",IF(OR(C3344="",N(G3344)=0),"⚠ أكمل التاريخ والقيمة",IF(S3344="","⚠ التاريخ خارج السنة المالية",IF(H3344="","⚠ اختر بند الموازنة",IF(I3344="مرفوض","✖ مرفوض من المدير",IF(I3344&lt;&gt;"موافق","⏳ بانتظار موافقة المدير",IF(K3344&lt;&gt;"نعم","⚠ غير مسوى مع الحسابات","✔ معتمد ومسوى")))))))))</f>
        <v/>
      </c>
      <c r="R3344">
        <f>N(R3343)+IF(A3344="عهدة",1,0)</f>
        <v/>
      </c>
      <c r="S3344">
        <f>IF(C3344="","",IF(AND(C3344&gt;=DATE(2026,9,1),C3344&lt;=DATE(2027,8,31)),(YEAR(C3344)-2026)*12+MONTH(C3344)-8,""))</f>
        <v/>
      </c>
      <c r="T3344">
        <f>IF(AND(A3344="مصروف",R3344&gt;0,I3344="موافق",S3344&lt;&gt;"",H3344&lt;&gt;""),N(G3344),0)</f>
        <v/>
      </c>
    </row>
    <row r="3345">
      <c r="A3345" s="19" t="n"/>
      <c r="B3345" s="20">
        <f>IF(A3345="","",IF(R3345=0,"⚠ أضف سطر عهدة أولًا","DMT-"&amp;TEXT(R3345,"000")))</f>
        <v/>
      </c>
      <c r="C3345" s="21" t="n"/>
      <c r="D3345" s="20">
        <f>IF(C3345="","",IF(S3345="","خارج السنة المالية",INDEX(القوائم!$D$2:$D$13,S3345)))</f>
        <v/>
      </c>
      <c r="E3345" s="22" t="n"/>
      <c r="F3345" s="23" t="n"/>
      <c r="G3345" s="23" t="n"/>
      <c r="H3345" s="22" t="n"/>
      <c r="I3345" s="19" t="n"/>
      <c r="J3345" s="21" t="n"/>
      <c r="K3345" s="19" t="n"/>
      <c r="L3345" s="19" t="n"/>
      <c r="M3345" s="21" t="n"/>
      <c r="N3345" s="22" t="n"/>
      <c r="O3345" s="24">
        <f>IF(A3345&lt;&gt;"عهدة","",SUMIFS($G$8:$G$5007,$B$8:$B$5007,B3345,$A$8:$A$5007,"مصروف",$I$8:$I$5007,"&lt;&gt;مرفوض"))</f>
        <v/>
      </c>
      <c r="P3345" s="25">
        <f>IF(A3345&lt;&gt;"عهدة","",N(F3345)-O3345)</f>
        <v/>
      </c>
      <c r="Q3345" s="26">
        <f>IF(A3345="","",IF(A3345="عهدة",IF(N(F3345)=0,"⚠ أدخل قيمة العهدة",IF(P3345&lt;0,"⛔ عجز / زيادة مصروفات "&amp;TEXT(-P3345,"#,##0"),IF(COUNTIFS($B$8:$B$5007,B3345,$A$8:$A$5007,"مصروف",$I$8:$I$5007,"&lt;&gt;مرفوض",$K$8:$K$5007,"&lt;&gt;نعم")&gt;0,"⚠ "&amp;COUNTIFS($B$8:$B$5007,B3345,$A$8:$A$5007,"مصروف",$I$8:$I$5007,"&lt;&gt;مرفوض",$K$8:$K$5007,"&lt;&gt;نعم")&amp;" مصروف غير مسوى",IF(L3345="تمت التسوية",IF(P3345=0,"✔ متوازنة وتمت التسوية","✔ تمت التسوية – متبقي "&amp;TEXT(P3345,"#,##0")),IF(P3345&gt;0,"متبقي "&amp;TEXT(P3345,"#,##0"),"✔ متوازنة"))))),IF(R3345=0,"⚠ أضف سطر عهدة أولًا",IF(OR(C3345="",N(G3345)=0),"⚠ أكمل التاريخ والقيمة",IF(S3345="","⚠ التاريخ خارج السنة المالية",IF(H3345="","⚠ اختر بند الموازنة",IF(I3345="مرفوض","✖ مرفوض من المدير",IF(I3345&lt;&gt;"موافق","⏳ بانتظار موافقة المدير",IF(K3345&lt;&gt;"نعم","⚠ غير مسوى مع الحسابات","✔ معتمد ومسوى")))))))))</f>
        <v/>
      </c>
      <c r="R3345">
        <f>N(R3344)+IF(A3345="عهدة",1,0)</f>
        <v/>
      </c>
      <c r="S3345">
        <f>IF(C3345="","",IF(AND(C3345&gt;=DATE(2026,9,1),C3345&lt;=DATE(2027,8,31)),(YEAR(C3345)-2026)*12+MONTH(C3345)-8,""))</f>
        <v/>
      </c>
      <c r="T3345">
        <f>IF(AND(A3345="مصروف",R3345&gt;0,I3345="موافق",S3345&lt;&gt;"",H3345&lt;&gt;""),N(G3345),0)</f>
        <v/>
      </c>
    </row>
    <row r="3346">
      <c r="A3346" s="19" t="n"/>
      <c r="B3346" s="20">
        <f>IF(A3346="","",IF(R3346=0,"⚠ أضف سطر عهدة أولًا","DMT-"&amp;TEXT(R3346,"000")))</f>
        <v/>
      </c>
      <c r="C3346" s="21" t="n"/>
      <c r="D3346" s="20">
        <f>IF(C3346="","",IF(S3346="","خارج السنة المالية",INDEX(القوائم!$D$2:$D$13,S3346)))</f>
        <v/>
      </c>
      <c r="E3346" s="22" t="n"/>
      <c r="F3346" s="23" t="n"/>
      <c r="G3346" s="23" t="n"/>
      <c r="H3346" s="22" t="n"/>
      <c r="I3346" s="19" t="n"/>
      <c r="J3346" s="21" t="n"/>
      <c r="K3346" s="19" t="n"/>
      <c r="L3346" s="19" t="n"/>
      <c r="M3346" s="21" t="n"/>
      <c r="N3346" s="22" t="n"/>
      <c r="O3346" s="24">
        <f>IF(A3346&lt;&gt;"عهدة","",SUMIFS($G$8:$G$5007,$B$8:$B$5007,B3346,$A$8:$A$5007,"مصروف",$I$8:$I$5007,"&lt;&gt;مرفوض"))</f>
        <v/>
      </c>
      <c r="P3346" s="25">
        <f>IF(A3346&lt;&gt;"عهدة","",N(F3346)-O3346)</f>
        <v/>
      </c>
      <c r="Q3346" s="26">
        <f>IF(A3346="","",IF(A3346="عهدة",IF(N(F3346)=0,"⚠ أدخل قيمة العهدة",IF(P3346&lt;0,"⛔ عجز / زيادة مصروفات "&amp;TEXT(-P3346,"#,##0"),IF(COUNTIFS($B$8:$B$5007,B3346,$A$8:$A$5007,"مصروف",$I$8:$I$5007,"&lt;&gt;مرفوض",$K$8:$K$5007,"&lt;&gt;نعم")&gt;0,"⚠ "&amp;COUNTIFS($B$8:$B$5007,B3346,$A$8:$A$5007,"مصروف",$I$8:$I$5007,"&lt;&gt;مرفوض",$K$8:$K$5007,"&lt;&gt;نعم")&amp;" مصروف غير مسوى",IF(L3346="تمت التسوية",IF(P3346=0,"✔ متوازنة وتمت التسوية","✔ تمت التسوية – متبقي "&amp;TEXT(P3346,"#,##0")),IF(P3346&gt;0,"متبقي "&amp;TEXT(P3346,"#,##0"),"✔ متوازنة"))))),IF(R3346=0,"⚠ أضف سطر عهدة أولًا",IF(OR(C3346="",N(G3346)=0),"⚠ أكمل التاريخ والقيمة",IF(S3346="","⚠ التاريخ خارج السنة المالية",IF(H3346="","⚠ اختر بند الموازنة",IF(I3346="مرفوض","✖ مرفوض من المدير",IF(I3346&lt;&gt;"موافق","⏳ بانتظار موافقة المدير",IF(K3346&lt;&gt;"نعم","⚠ غير مسوى مع الحسابات","✔ معتمد ومسوى")))))))))</f>
        <v/>
      </c>
      <c r="R3346">
        <f>N(R3345)+IF(A3346="عهدة",1,0)</f>
        <v/>
      </c>
      <c r="S3346">
        <f>IF(C3346="","",IF(AND(C3346&gt;=DATE(2026,9,1),C3346&lt;=DATE(2027,8,31)),(YEAR(C3346)-2026)*12+MONTH(C3346)-8,""))</f>
        <v/>
      </c>
      <c r="T3346">
        <f>IF(AND(A3346="مصروف",R3346&gt;0,I3346="موافق",S3346&lt;&gt;"",H3346&lt;&gt;""),N(G3346),0)</f>
        <v/>
      </c>
    </row>
    <row r="3347">
      <c r="A3347" s="19" t="n"/>
      <c r="B3347" s="20">
        <f>IF(A3347="","",IF(R3347=0,"⚠ أضف سطر عهدة أولًا","DMT-"&amp;TEXT(R3347,"000")))</f>
        <v/>
      </c>
      <c r="C3347" s="21" t="n"/>
      <c r="D3347" s="20">
        <f>IF(C3347="","",IF(S3347="","خارج السنة المالية",INDEX(القوائم!$D$2:$D$13,S3347)))</f>
        <v/>
      </c>
      <c r="E3347" s="22" t="n"/>
      <c r="F3347" s="23" t="n"/>
      <c r="G3347" s="23" t="n"/>
      <c r="H3347" s="22" t="n"/>
      <c r="I3347" s="19" t="n"/>
      <c r="J3347" s="21" t="n"/>
      <c r="K3347" s="19" t="n"/>
      <c r="L3347" s="19" t="n"/>
      <c r="M3347" s="21" t="n"/>
      <c r="N3347" s="22" t="n"/>
      <c r="O3347" s="24">
        <f>IF(A3347&lt;&gt;"عهدة","",SUMIFS($G$8:$G$5007,$B$8:$B$5007,B3347,$A$8:$A$5007,"مصروف",$I$8:$I$5007,"&lt;&gt;مرفوض"))</f>
        <v/>
      </c>
      <c r="P3347" s="25">
        <f>IF(A3347&lt;&gt;"عهدة","",N(F3347)-O3347)</f>
        <v/>
      </c>
      <c r="Q3347" s="26">
        <f>IF(A3347="","",IF(A3347="عهدة",IF(N(F3347)=0,"⚠ أدخل قيمة العهدة",IF(P3347&lt;0,"⛔ عجز / زيادة مصروفات "&amp;TEXT(-P3347,"#,##0"),IF(COUNTIFS($B$8:$B$5007,B3347,$A$8:$A$5007,"مصروف",$I$8:$I$5007,"&lt;&gt;مرفوض",$K$8:$K$5007,"&lt;&gt;نعم")&gt;0,"⚠ "&amp;COUNTIFS($B$8:$B$5007,B3347,$A$8:$A$5007,"مصروف",$I$8:$I$5007,"&lt;&gt;مرفوض",$K$8:$K$5007,"&lt;&gt;نعم")&amp;" مصروف غير مسوى",IF(L3347="تمت التسوية",IF(P3347=0,"✔ متوازنة وتمت التسوية","✔ تمت التسوية – متبقي "&amp;TEXT(P3347,"#,##0")),IF(P3347&gt;0,"متبقي "&amp;TEXT(P3347,"#,##0"),"✔ متوازنة"))))),IF(R3347=0,"⚠ أضف سطر عهدة أولًا",IF(OR(C3347="",N(G3347)=0),"⚠ أكمل التاريخ والقيمة",IF(S3347="","⚠ التاريخ خارج السنة المالية",IF(H3347="","⚠ اختر بند الموازنة",IF(I3347="مرفوض","✖ مرفوض من المدير",IF(I3347&lt;&gt;"موافق","⏳ بانتظار موافقة المدير",IF(K3347&lt;&gt;"نعم","⚠ غير مسوى مع الحسابات","✔ معتمد ومسوى")))))))))</f>
        <v/>
      </c>
      <c r="R3347">
        <f>N(R3346)+IF(A3347="عهدة",1,0)</f>
        <v/>
      </c>
      <c r="S3347">
        <f>IF(C3347="","",IF(AND(C3347&gt;=DATE(2026,9,1),C3347&lt;=DATE(2027,8,31)),(YEAR(C3347)-2026)*12+MONTH(C3347)-8,""))</f>
        <v/>
      </c>
      <c r="T3347">
        <f>IF(AND(A3347="مصروف",R3347&gt;0,I3347="موافق",S3347&lt;&gt;"",H3347&lt;&gt;""),N(G3347),0)</f>
        <v/>
      </c>
    </row>
    <row r="3348">
      <c r="A3348" s="19" t="n"/>
      <c r="B3348" s="20">
        <f>IF(A3348="","",IF(R3348=0,"⚠ أضف سطر عهدة أولًا","DMT-"&amp;TEXT(R3348,"000")))</f>
        <v/>
      </c>
      <c r="C3348" s="21" t="n"/>
      <c r="D3348" s="20">
        <f>IF(C3348="","",IF(S3348="","خارج السنة المالية",INDEX(القوائم!$D$2:$D$13,S3348)))</f>
        <v/>
      </c>
      <c r="E3348" s="22" t="n"/>
      <c r="F3348" s="23" t="n"/>
      <c r="G3348" s="23" t="n"/>
      <c r="H3348" s="22" t="n"/>
      <c r="I3348" s="19" t="n"/>
      <c r="J3348" s="21" t="n"/>
      <c r="K3348" s="19" t="n"/>
      <c r="L3348" s="19" t="n"/>
      <c r="M3348" s="21" t="n"/>
      <c r="N3348" s="22" t="n"/>
      <c r="O3348" s="24">
        <f>IF(A3348&lt;&gt;"عهدة","",SUMIFS($G$8:$G$5007,$B$8:$B$5007,B3348,$A$8:$A$5007,"مصروف",$I$8:$I$5007,"&lt;&gt;مرفوض"))</f>
        <v/>
      </c>
      <c r="P3348" s="25">
        <f>IF(A3348&lt;&gt;"عهدة","",N(F3348)-O3348)</f>
        <v/>
      </c>
      <c r="Q3348" s="26">
        <f>IF(A3348="","",IF(A3348="عهدة",IF(N(F3348)=0,"⚠ أدخل قيمة العهدة",IF(P3348&lt;0,"⛔ عجز / زيادة مصروفات "&amp;TEXT(-P3348,"#,##0"),IF(COUNTIFS($B$8:$B$5007,B3348,$A$8:$A$5007,"مصروف",$I$8:$I$5007,"&lt;&gt;مرفوض",$K$8:$K$5007,"&lt;&gt;نعم")&gt;0,"⚠ "&amp;COUNTIFS($B$8:$B$5007,B3348,$A$8:$A$5007,"مصروف",$I$8:$I$5007,"&lt;&gt;مرفوض",$K$8:$K$5007,"&lt;&gt;نعم")&amp;" مصروف غير مسوى",IF(L3348="تمت التسوية",IF(P3348=0,"✔ متوازنة وتمت التسوية","✔ تمت التسوية – متبقي "&amp;TEXT(P3348,"#,##0")),IF(P3348&gt;0,"متبقي "&amp;TEXT(P3348,"#,##0"),"✔ متوازنة"))))),IF(R3348=0,"⚠ أضف سطر عهدة أولًا",IF(OR(C3348="",N(G3348)=0),"⚠ أكمل التاريخ والقيمة",IF(S3348="","⚠ التاريخ خارج السنة المالية",IF(H3348="","⚠ اختر بند الموازنة",IF(I3348="مرفوض","✖ مرفوض من المدير",IF(I3348&lt;&gt;"موافق","⏳ بانتظار موافقة المدير",IF(K3348&lt;&gt;"نعم","⚠ غير مسوى مع الحسابات","✔ معتمد ومسوى")))))))))</f>
        <v/>
      </c>
      <c r="R3348">
        <f>N(R3347)+IF(A3348="عهدة",1,0)</f>
        <v/>
      </c>
      <c r="S3348">
        <f>IF(C3348="","",IF(AND(C3348&gt;=DATE(2026,9,1),C3348&lt;=DATE(2027,8,31)),(YEAR(C3348)-2026)*12+MONTH(C3348)-8,""))</f>
        <v/>
      </c>
      <c r="T3348">
        <f>IF(AND(A3348="مصروف",R3348&gt;0,I3348="موافق",S3348&lt;&gt;"",H3348&lt;&gt;""),N(G3348),0)</f>
        <v/>
      </c>
    </row>
    <row r="3349">
      <c r="A3349" s="19" t="n"/>
      <c r="B3349" s="20">
        <f>IF(A3349="","",IF(R3349=0,"⚠ أضف سطر عهدة أولًا","DMT-"&amp;TEXT(R3349,"000")))</f>
        <v/>
      </c>
      <c r="C3349" s="21" t="n"/>
      <c r="D3349" s="20">
        <f>IF(C3349="","",IF(S3349="","خارج السنة المالية",INDEX(القوائم!$D$2:$D$13,S3349)))</f>
        <v/>
      </c>
      <c r="E3349" s="22" t="n"/>
      <c r="F3349" s="23" t="n"/>
      <c r="G3349" s="23" t="n"/>
      <c r="H3349" s="22" t="n"/>
      <c r="I3349" s="19" t="n"/>
      <c r="J3349" s="21" t="n"/>
      <c r="K3349" s="19" t="n"/>
      <c r="L3349" s="19" t="n"/>
      <c r="M3349" s="21" t="n"/>
      <c r="N3349" s="22" t="n"/>
      <c r="O3349" s="24">
        <f>IF(A3349&lt;&gt;"عهدة","",SUMIFS($G$8:$G$5007,$B$8:$B$5007,B3349,$A$8:$A$5007,"مصروف",$I$8:$I$5007,"&lt;&gt;مرفوض"))</f>
        <v/>
      </c>
      <c r="P3349" s="25">
        <f>IF(A3349&lt;&gt;"عهدة","",N(F3349)-O3349)</f>
        <v/>
      </c>
      <c r="Q3349" s="26">
        <f>IF(A3349="","",IF(A3349="عهدة",IF(N(F3349)=0,"⚠ أدخل قيمة العهدة",IF(P3349&lt;0,"⛔ عجز / زيادة مصروفات "&amp;TEXT(-P3349,"#,##0"),IF(COUNTIFS($B$8:$B$5007,B3349,$A$8:$A$5007,"مصروف",$I$8:$I$5007,"&lt;&gt;مرفوض",$K$8:$K$5007,"&lt;&gt;نعم")&gt;0,"⚠ "&amp;COUNTIFS($B$8:$B$5007,B3349,$A$8:$A$5007,"مصروف",$I$8:$I$5007,"&lt;&gt;مرفوض",$K$8:$K$5007,"&lt;&gt;نعم")&amp;" مصروف غير مسوى",IF(L3349="تمت التسوية",IF(P3349=0,"✔ متوازنة وتمت التسوية","✔ تمت التسوية – متبقي "&amp;TEXT(P3349,"#,##0")),IF(P3349&gt;0,"متبقي "&amp;TEXT(P3349,"#,##0"),"✔ متوازنة"))))),IF(R3349=0,"⚠ أضف سطر عهدة أولًا",IF(OR(C3349="",N(G3349)=0),"⚠ أكمل التاريخ والقيمة",IF(S3349="","⚠ التاريخ خارج السنة المالية",IF(H3349="","⚠ اختر بند الموازنة",IF(I3349="مرفوض","✖ مرفوض من المدير",IF(I3349&lt;&gt;"موافق","⏳ بانتظار موافقة المدير",IF(K3349&lt;&gt;"نعم","⚠ غير مسوى مع الحسابات","✔ معتمد ومسوى")))))))))</f>
        <v/>
      </c>
      <c r="R3349">
        <f>N(R3348)+IF(A3349="عهدة",1,0)</f>
        <v/>
      </c>
      <c r="S3349">
        <f>IF(C3349="","",IF(AND(C3349&gt;=DATE(2026,9,1),C3349&lt;=DATE(2027,8,31)),(YEAR(C3349)-2026)*12+MONTH(C3349)-8,""))</f>
        <v/>
      </c>
      <c r="T3349">
        <f>IF(AND(A3349="مصروف",R3349&gt;0,I3349="موافق",S3349&lt;&gt;"",H3349&lt;&gt;""),N(G3349),0)</f>
        <v/>
      </c>
    </row>
    <row r="3350">
      <c r="A3350" s="19" t="n"/>
      <c r="B3350" s="20">
        <f>IF(A3350="","",IF(R3350=0,"⚠ أضف سطر عهدة أولًا","DMT-"&amp;TEXT(R3350,"000")))</f>
        <v/>
      </c>
      <c r="C3350" s="21" t="n"/>
      <c r="D3350" s="20">
        <f>IF(C3350="","",IF(S3350="","خارج السنة المالية",INDEX(القوائم!$D$2:$D$13,S3350)))</f>
        <v/>
      </c>
      <c r="E3350" s="22" t="n"/>
      <c r="F3350" s="23" t="n"/>
      <c r="G3350" s="23" t="n"/>
      <c r="H3350" s="22" t="n"/>
      <c r="I3350" s="19" t="n"/>
      <c r="J3350" s="21" t="n"/>
      <c r="K3350" s="19" t="n"/>
      <c r="L3350" s="19" t="n"/>
      <c r="M3350" s="21" t="n"/>
      <c r="N3350" s="22" t="n"/>
      <c r="O3350" s="24">
        <f>IF(A3350&lt;&gt;"عهدة","",SUMIFS($G$8:$G$5007,$B$8:$B$5007,B3350,$A$8:$A$5007,"مصروف",$I$8:$I$5007,"&lt;&gt;مرفوض"))</f>
        <v/>
      </c>
      <c r="P3350" s="25">
        <f>IF(A3350&lt;&gt;"عهدة","",N(F3350)-O3350)</f>
        <v/>
      </c>
      <c r="Q3350" s="26">
        <f>IF(A3350="","",IF(A3350="عهدة",IF(N(F3350)=0,"⚠ أدخل قيمة العهدة",IF(P3350&lt;0,"⛔ عجز / زيادة مصروفات "&amp;TEXT(-P3350,"#,##0"),IF(COUNTIFS($B$8:$B$5007,B3350,$A$8:$A$5007,"مصروف",$I$8:$I$5007,"&lt;&gt;مرفوض",$K$8:$K$5007,"&lt;&gt;نعم")&gt;0,"⚠ "&amp;COUNTIFS($B$8:$B$5007,B3350,$A$8:$A$5007,"مصروف",$I$8:$I$5007,"&lt;&gt;مرفوض",$K$8:$K$5007,"&lt;&gt;نعم")&amp;" مصروف غير مسوى",IF(L3350="تمت التسوية",IF(P3350=0,"✔ متوازنة وتمت التسوية","✔ تمت التسوية – متبقي "&amp;TEXT(P3350,"#,##0")),IF(P3350&gt;0,"متبقي "&amp;TEXT(P3350,"#,##0"),"✔ متوازنة"))))),IF(R3350=0,"⚠ أضف سطر عهدة أولًا",IF(OR(C3350="",N(G3350)=0),"⚠ أكمل التاريخ والقيمة",IF(S3350="","⚠ التاريخ خارج السنة المالية",IF(H3350="","⚠ اختر بند الموازنة",IF(I3350="مرفوض","✖ مرفوض من المدير",IF(I3350&lt;&gt;"موافق","⏳ بانتظار موافقة المدير",IF(K3350&lt;&gt;"نعم","⚠ غير مسوى مع الحسابات","✔ معتمد ومسوى")))))))))</f>
        <v/>
      </c>
      <c r="R3350">
        <f>N(R3349)+IF(A3350="عهدة",1,0)</f>
        <v/>
      </c>
      <c r="S3350">
        <f>IF(C3350="","",IF(AND(C3350&gt;=DATE(2026,9,1),C3350&lt;=DATE(2027,8,31)),(YEAR(C3350)-2026)*12+MONTH(C3350)-8,""))</f>
        <v/>
      </c>
      <c r="T3350">
        <f>IF(AND(A3350="مصروف",R3350&gt;0,I3350="موافق",S3350&lt;&gt;"",H3350&lt;&gt;""),N(G3350),0)</f>
        <v/>
      </c>
    </row>
    <row r="3351">
      <c r="A3351" s="19" t="n"/>
      <c r="B3351" s="20">
        <f>IF(A3351="","",IF(R3351=0,"⚠ أضف سطر عهدة أولًا","DMT-"&amp;TEXT(R3351,"000")))</f>
        <v/>
      </c>
      <c r="C3351" s="21" t="n"/>
      <c r="D3351" s="20">
        <f>IF(C3351="","",IF(S3351="","خارج السنة المالية",INDEX(القوائم!$D$2:$D$13,S3351)))</f>
        <v/>
      </c>
      <c r="E3351" s="22" t="n"/>
      <c r="F3351" s="23" t="n"/>
      <c r="G3351" s="23" t="n"/>
      <c r="H3351" s="22" t="n"/>
      <c r="I3351" s="19" t="n"/>
      <c r="J3351" s="21" t="n"/>
      <c r="K3351" s="19" t="n"/>
      <c r="L3351" s="19" t="n"/>
      <c r="M3351" s="21" t="n"/>
      <c r="N3351" s="22" t="n"/>
      <c r="O3351" s="24">
        <f>IF(A3351&lt;&gt;"عهدة","",SUMIFS($G$8:$G$5007,$B$8:$B$5007,B3351,$A$8:$A$5007,"مصروف",$I$8:$I$5007,"&lt;&gt;مرفوض"))</f>
        <v/>
      </c>
      <c r="P3351" s="25">
        <f>IF(A3351&lt;&gt;"عهدة","",N(F3351)-O3351)</f>
        <v/>
      </c>
      <c r="Q3351" s="26">
        <f>IF(A3351="","",IF(A3351="عهدة",IF(N(F3351)=0,"⚠ أدخل قيمة العهدة",IF(P3351&lt;0,"⛔ عجز / زيادة مصروفات "&amp;TEXT(-P3351,"#,##0"),IF(COUNTIFS($B$8:$B$5007,B3351,$A$8:$A$5007,"مصروف",$I$8:$I$5007,"&lt;&gt;مرفوض",$K$8:$K$5007,"&lt;&gt;نعم")&gt;0,"⚠ "&amp;COUNTIFS($B$8:$B$5007,B3351,$A$8:$A$5007,"مصروف",$I$8:$I$5007,"&lt;&gt;مرفوض",$K$8:$K$5007,"&lt;&gt;نعم")&amp;" مصروف غير مسوى",IF(L3351="تمت التسوية",IF(P3351=0,"✔ متوازنة وتمت التسوية","✔ تمت التسوية – متبقي "&amp;TEXT(P3351,"#,##0")),IF(P3351&gt;0,"متبقي "&amp;TEXT(P3351,"#,##0"),"✔ متوازنة"))))),IF(R3351=0,"⚠ أضف سطر عهدة أولًا",IF(OR(C3351="",N(G3351)=0),"⚠ أكمل التاريخ والقيمة",IF(S3351="","⚠ التاريخ خارج السنة المالية",IF(H3351="","⚠ اختر بند الموازنة",IF(I3351="مرفوض","✖ مرفوض من المدير",IF(I3351&lt;&gt;"موافق","⏳ بانتظار موافقة المدير",IF(K3351&lt;&gt;"نعم","⚠ غير مسوى مع الحسابات","✔ معتمد ومسوى")))))))))</f>
        <v/>
      </c>
      <c r="R3351">
        <f>N(R3350)+IF(A3351="عهدة",1,0)</f>
        <v/>
      </c>
      <c r="S3351">
        <f>IF(C3351="","",IF(AND(C3351&gt;=DATE(2026,9,1),C3351&lt;=DATE(2027,8,31)),(YEAR(C3351)-2026)*12+MONTH(C3351)-8,""))</f>
        <v/>
      </c>
      <c r="T3351">
        <f>IF(AND(A3351="مصروف",R3351&gt;0,I3351="موافق",S3351&lt;&gt;"",H3351&lt;&gt;""),N(G3351),0)</f>
        <v/>
      </c>
    </row>
    <row r="3352">
      <c r="A3352" s="19" t="n"/>
      <c r="B3352" s="20">
        <f>IF(A3352="","",IF(R3352=0,"⚠ أضف سطر عهدة أولًا","DMT-"&amp;TEXT(R3352,"000")))</f>
        <v/>
      </c>
      <c r="C3352" s="21" t="n"/>
      <c r="D3352" s="20">
        <f>IF(C3352="","",IF(S3352="","خارج السنة المالية",INDEX(القوائم!$D$2:$D$13,S3352)))</f>
        <v/>
      </c>
      <c r="E3352" s="22" t="n"/>
      <c r="F3352" s="23" t="n"/>
      <c r="G3352" s="23" t="n"/>
      <c r="H3352" s="22" t="n"/>
      <c r="I3352" s="19" t="n"/>
      <c r="J3352" s="21" t="n"/>
      <c r="K3352" s="19" t="n"/>
      <c r="L3352" s="19" t="n"/>
      <c r="M3352" s="21" t="n"/>
      <c r="N3352" s="22" t="n"/>
      <c r="O3352" s="24">
        <f>IF(A3352&lt;&gt;"عهدة","",SUMIFS($G$8:$G$5007,$B$8:$B$5007,B3352,$A$8:$A$5007,"مصروف",$I$8:$I$5007,"&lt;&gt;مرفوض"))</f>
        <v/>
      </c>
      <c r="P3352" s="25">
        <f>IF(A3352&lt;&gt;"عهدة","",N(F3352)-O3352)</f>
        <v/>
      </c>
      <c r="Q3352" s="26">
        <f>IF(A3352="","",IF(A3352="عهدة",IF(N(F3352)=0,"⚠ أدخل قيمة العهدة",IF(P3352&lt;0,"⛔ عجز / زيادة مصروفات "&amp;TEXT(-P3352,"#,##0"),IF(COUNTIFS($B$8:$B$5007,B3352,$A$8:$A$5007,"مصروف",$I$8:$I$5007,"&lt;&gt;مرفوض",$K$8:$K$5007,"&lt;&gt;نعم")&gt;0,"⚠ "&amp;COUNTIFS($B$8:$B$5007,B3352,$A$8:$A$5007,"مصروف",$I$8:$I$5007,"&lt;&gt;مرفوض",$K$8:$K$5007,"&lt;&gt;نعم")&amp;" مصروف غير مسوى",IF(L3352="تمت التسوية",IF(P3352=0,"✔ متوازنة وتمت التسوية","✔ تمت التسوية – متبقي "&amp;TEXT(P3352,"#,##0")),IF(P3352&gt;0,"متبقي "&amp;TEXT(P3352,"#,##0"),"✔ متوازنة"))))),IF(R3352=0,"⚠ أضف سطر عهدة أولًا",IF(OR(C3352="",N(G3352)=0),"⚠ أكمل التاريخ والقيمة",IF(S3352="","⚠ التاريخ خارج السنة المالية",IF(H3352="","⚠ اختر بند الموازنة",IF(I3352="مرفوض","✖ مرفوض من المدير",IF(I3352&lt;&gt;"موافق","⏳ بانتظار موافقة المدير",IF(K3352&lt;&gt;"نعم","⚠ غير مسوى مع الحسابات","✔ معتمد ومسوى")))))))))</f>
        <v/>
      </c>
      <c r="R3352">
        <f>N(R3351)+IF(A3352="عهدة",1,0)</f>
        <v/>
      </c>
      <c r="S3352">
        <f>IF(C3352="","",IF(AND(C3352&gt;=DATE(2026,9,1),C3352&lt;=DATE(2027,8,31)),(YEAR(C3352)-2026)*12+MONTH(C3352)-8,""))</f>
        <v/>
      </c>
      <c r="T3352">
        <f>IF(AND(A3352="مصروف",R3352&gt;0,I3352="موافق",S3352&lt;&gt;"",H3352&lt;&gt;""),N(G3352),0)</f>
        <v/>
      </c>
    </row>
    <row r="3353">
      <c r="A3353" s="19" t="n"/>
      <c r="B3353" s="20">
        <f>IF(A3353="","",IF(R3353=0,"⚠ أضف سطر عهدة أولًا","DMT-"&amp;TEXT(R3353,"000")))</f>
        <v/>
      </c>
      <c r="C3353" s="21" t="n"/>
      <c r="D3353" s="20">
        <f>IF(C3353="","",IF(S3353="","خارج السنة المالية",INDEX(القوائم!$D$2:$D$13,S3353)))</f>
        <v/>
      </c>
      <c r="E3353" s="22" t="n"/>
      <c r="F3353" s="23" t="n"/>
      <c r="G3353" s="23" t="n"/>
      <c r="H3353" s="22" t="n"/>
      <c r="I3353" s="19" t="n"/>
      <c r="J3353" s="21" t="n"/>
      <c r="K3353" s="19" t="n"/>
      <c r="L3353" s="19" t="n"/>
      <c r="M3353" s="21" t="n"/>
      <c r="N3353" s="22" t="n"/>
      <c r="O3353" s="24">
        <f>IF(A3353&lt;&gt;"عهدة","",SUMIFS($G$8:$G$5007,$B$8:$B$5007,B3353,$A$8:$A$5007,"مصروف",$I$8:$I$5007,"&lt;&gt;مرفوض"))</f>
        <v/>
      </c>
      <c r="P3353" s="25">
        <f>IF(A3353&lt;&gt;"عهدة","",N(F3353)-O3353)</f>
        <v/>
      </c>
      <c r="Q3353" s="26">
        <f>IF(A3353="","",IF(A3353="عهدة",IF(N(F3353)=0,"⚠ أدخل قيمة العهدة",IF(P3353&lt;0,"⛔ عجز / زيادة مصروفات "&amp;TEXT(-P3353,"#,##0"),IF(COUNTIFS($B$8:$B$5007,B3353,$A$8:$A$5007,"مصروف",$I$8:$I$5007,"&lt;&gt;مرفوض",$K$8:$K$5007,"&lt;&gt;نعم")&gt;0,"⚠ "&amp;COUNTIFS($B$8:$B$5007,B3353,$A$8:$A$5007,"مصروف",$I$8:$I$5007,"&lt;&gt;مرفوض",$K$8:$K$5007,"&lt;&gt;نعم")&amp;" مصروف غير مسوى",IF(L3353="تمت التسوية",IF(P3353=0,"✔ متوازنة وتمت التسوية","✔ تمت التسوية – متبقي "&amp;TEXT(P3353,"#,##0")),IF(P3353&gt;0,"متبقي "&amp;TEXT(P3353,"#,##0"),"✔ متوازنة"))))),IF(R3353=0,"⚠ أضف سطر عهدة أولًا",IF(OR(C3353="",N(G3353)=0),"⚠ أكمل التاريخ والقيمة",IF(S3353="","⚠ التاريخ خارج السنة المالية",IF(H3353="","⚠ اختر بند الموازنة",IF(I3353="مرفوض","✖ مرفوض من المدير",IF(I3353&lt;&gt;"موافق","⏳ بانتظار موافقة المدير",IF(K3353&lt;&gt;"نعم","⚠ غير مسوى مع الحسابات","✔ معتمد ومسوى")))))))))</f>
        <v/>
      </c>
      <c r="R3353">
        <f>N(R3352)+IF(A3353="عهدة",1,0)</f>
        <v/>
      </c>
      <c r="S3353">
        <f>IF(C3353="","",IF(AND(C3353&gt;=DATE(2026,9,1),C3353&lt;=DATE(2027,8,31)),(YEAR(C3353)-2026)*12+MONTH(C3353)-8,""))</f>
        <v/>
      </c>
      <c r="T3353">
        <f>IF(AND(A3353="مصروف",R3353&gt;0,I3353="موافق",S3353&lt;&gt;"",H3353&lt;&gt;""),N(G3353),0)</f>
        <v/>
      </c>
    </row>
    <row r="3354">
      <c r="A3354" s="19" t="n"/>
      <c r="B3354" s="20">
        <f>IF(A3354="","",IF(R3354=0,"⚠ أضف سطر عهدة أولًا","DMT-"&amp;TEXT(R3354,"000")))</f>
        <v/>
      </c>
      <c r="C3354" s="21" t="n"/>
      <c r="D3354" s="20">
        <f>IF(C3354="","",IF(S3354="","خارج السنة المالية",INDEX(القوائم!$D$2:$D$13,S3354)))</f>
        <v/>
      </c>
      <c r="E3354" s="22" t="n"/>
      <c r="F3354" s="23" t="n"/>
      <c r="G3354" s="23" t="n"/>
      <c r="H3354" s="22" t="n"/>
      <c r="I3354" s="19" t="n"/>
      <c r="J3354" s="21" t="n"/>
      <c r="K3354" s="19" t="n"/>
      <c r="L3354" s="19" t="n"/>
      <c r="M3354" s="21" t="n"/>
      <c r="N3354" s="22" t="n"/>
      <c r="O3354" s="24">
        <f>IF(A3354&lt;&gt;"عهدة","",SUMIFS($G$8:$G$5007,$B$8:$B$5007,B3354,$A$8:$A$5007,"مصروف",$I$8:$I$5007,"&lt;&gt;مرفوض"))</f>
        <v/>
      </c>
      <c r="P3354" s="25">
        <f>IF(A3354&lt;&gt;"عهدة","",N(F3354)-O3354)</f>
        <v/>
      </c>
      <c r="Q3354" s="26">
        <f>IF(A3354="","",IF(A3354="عهدة",IF(N(F3354)=0,"⚠ أدخل قيمة العهدة",IF(P3354&lt;0,"⛔ عجز / زيادة مصروفات "&amp;TEXT(-P3354,"#,##0"),IF(COUNTIFS($B$8:$B$5007,B3354,$A$8:$A$5007,"مصروف",$I$8:$I$5007,"&lt;&gt;مرفوض",$K$8:$K$5007,"&lt;&gt;نعم")&gt;0,"⚠ "&amp;COUNTIFS($B$8:$B$5007,B3354,$A$8:$A$5007,"مصروف",$I$8:$I$5007,"&lt;&gt;مرفوض",$K$8:$K$5007,"&lt;&gt;نعم")&amp;" مصروف غير مسوى",IF(L3354="تمت التسوية",IF(P3354=0,"✔ متوازنة وتمت التسوية","✔ تمت التسوية – متبقي "&amp;TEXT(P3354,"#,##0")),IF(P3354&gt;0,"متبقي "&amp;TEXT(P3354,"#,##0"),"✔ متوازنة"))))),IF(R3354=0,"⚠ أضف سطر عهدة أولًا",IF(OR(C3354="",N(G3354)=0),"⚠ أكمل التاريخ والقيمة",IF(S3354="","⚠ التاريخ خارج السنة المالية",IF(H3354="","⚠ اختر بند الموازنة",IF(I3354="مرفوض","✖ مرفوض من المدير",IF(I3354&lt;&gt;"موافق","⏳ بانتظار موافقة المدير",IF(K3354&lt;&gt;"نعم","⚠ غير مسوى مع الحسابات","✔ معتمد ومسوى")))))))))</f>
        <v/>
      </c>
      <c r="R3354">
        <f>N(R3353)+IF(A3354="عهدة",1,0)</f>
        <v/>
      </c>
      <c r="S3354">
        <f>IF(C3354="","",IF(AND(C3354&gt;=DATE(2026,9,1),C3354&lt;=DATE(2027,8,31)),(YEAR(C3354)-2026)*12+MONTH(C3354)-8,""))</f>
        <v/>
      </c>
      <c r="T3354">
        <f>IF(AND(A3354="مصروف",R3354&gt;0,I3354="موافق",S3354&lt;&gt;"",H3354&lt;&gt;""),N(G3354),0)</f>
        <v/>
      </c>
    </row>
    <row r="3355">
      <c r="A3355" s="19" t="n"/>
      <c r="B3355" s="20">
        <f>IF(A3355="","",IF(R3355=0,"⚠ أضف سطر عهدة أولًا","DMT-"&amp;TEXT(R3355,"000")))</f>
        <v/>
      </c>
      <c r="C3355" s="21" t="n"/>
      <c r="D3355" s="20">
        <f>IF(C3355="","",IF(S3355="","خارج السنة المالية",INDEX(القوائم!$D$2:$D$13,S3355)))</f>
        <v/>
      </c>
      <c r="E3355" s="22" t="n"/>
      <c r="F3355" s="23" t="n"/>
      <c r="G3355" s="23" t="n"/>
      <c r="H3355" s="22" t="n"/>
      <c r="I3355" s="19" t="n"/>
      <c r="J3355" s="21" t="n"/>
      <c r="K3355" s="19" t="n"/>
      <c r="L3355" s="19" t="n"/>
      <c r="M3355" s="21" t="n"/>
      <c r="N3355" s="22" t="n"/>
      <c r="O3355" s="24">
        <f>IF(A3355&lt;&gt;"عهدة","",SUMIFS($G$8:$G$5007,$B$8:$B$5007,B3355,$A$8:$A$5007,"مصروف",$I$8:$I$5007,"&lt;&gt;مرفوض"))</f>
        <v/>
      </c>
      <c r="P3355" s="25">
        <f>IF(A3355&lt;&gt;"عهدة","",N(F3355)-O3355)</f>
        <v/>
      </c>
      <c r="Q3355" s="26">
        <f>IF(A3355="","",IF(A3355="عهدة",IF(N(F3355)=0,"⚠ أدخل قيمة العهدة",IF(P3355&lt;0,"⛔ عجز / زيادة مصروفات "&amp;TEXT(-P3355,"#,##0"),IF(COUNTIFS($B$8:$B$5007,B3355,$A$8:$A$5007,"مصروف",$I$8:$I$5007,"&lt;&gt;مرفوض",$K$8:$K$5007,"&lt;&gt;نعم")&gt;0,"⚠ "&amp;COUNTIFS($B$8:$B$5007,B3355,$A$8:$A$5007,"مصروف",$I$8:$I$5007,"&lt;&gt;مرفوض",$K$8:$K$5007,"&lt;&gt;نعم")&amp;" مصروف غير مسوى",IF(L3355="تمت التسوية",IF(P3355=0,"✔ متوازنة وتمت التسوية","✔ تمت التسوية – متبقي "&amp;TEXT(P3355,"#,##0")),IF(P3355&gt;0,"متبقي "&amp;TEXT(P3355,"#,##0"),"✔ متوازنة"))))),IF(R3355=0,"⚠ أضف سطر عهدة أولًا",IF(OR(C3355="",N(G3355)=0),"⚠ أكمل التاريخ والقيمة",IF(S3355="","⚠ التاريخ خارج السنة المالية",IF(H3355="","⚠ اختر بند الموازنة",IF(I3355="مرفوض","✖ مرفوض من المدير",IF(I3355&lt;&gt;"موافق","⏳ بانتظار موافقة المدير",IF(K3355&lt;&gt;"نعم","⚠ غير مسوى مع الحسابات","✔ معتمد ومسوى")))))))))</f>
        <v/>
      </c>
      <c r="R3355">
        <f>N(R3354)+IF(A3355="عهدة",1,0)</f>
        <v/>
      </c>
      <c r="S3355">
        <f>IF(C3355="","",IF(AND(C3355&gt;=DATE(2026,9,1),C3355&lt;=DATE(2027,8,31)),(YEAR(C3355)-2026)*12+MONTH(C3355)-8,""))</f>
        <v/>
      </c>
      <c r="T3355">
        <f>IF(AND(A3355="مصروف",R3355&gt;0,I3355="موافق",S3355&lt;&gt;"",H3355&lt;&gt;""),N(G3355),0)</f>
        <v/>
      </c>
    </row>
    <row r="3356">
      <c r="A3356" s="19" t="n"/>
      <c r="B3356" s="20">
        <f>IF(A3356="","",IF(R3356=0,"⚠ أضف سطر عهدة أولًا","DMT-"&amp;TEXT(R3356,"000")))</f>
        <v/>
      </c>
      <c r="C3356" s="21" t="n"/>
      <c r="D3356" s="20">
        <f>IF(C3356="","",IF(S3356="","خارج السنة المالية",INDEX(القوائم!$D$2:$D$13,S3356)))</f>
        <v/>
      </c>
      <c r="E3356" s="22" t="n"/>
      <c r="F3356" s="23" t="n"/>
      <c r="G3356" s="23" t="n"/>
      <c r="H3356" s="22" t="n"/>
      <c r="I3356" s="19" t="n"/>
      <c r="J3356" s="21" t="n"/>
      <c r="K3356" s="19" t="n"/>
      <c r="L3356" s="19" t="n"/>
      <c r="M3356" s="21" t="n"/>
      <c r="N3356" s="22" t="n"/>
      <c r="O3356" s="24">
        <f>IF(A3356&lt;&gt;"عهدة","",SUMIFS($G$8:$G$5007,$B$8:$B$5007,B3356,$A$8:$A$5007,"مصروف",$I$8:$I$5007,"&lt;&gt;مرفوض"))</f>
        <v/>
      </c>
      <c r="P3356" s="25">
        <f>IF(A3356&lt;&gt;"عهدة","",N(F3356)-O3356)</f>
        <v/>
      </c>
      <c r="Q3356" s="26">
        <f>IF(A3356="","",IF(A3356="عهدة",IF(N(F3356)=0,"⚠ أدخل قيمة العهدة",IF(P3356&lt;0,"⛔ عجز / زيادة مصروفات "&amp;TEXT(-P3356,"#,##0"),IF(COUNTIFS($B$8:$B$5007,B3356,$A$8:$A$5007,"مصروف",$I$8:$I$5007,"&lt;&gt;مرفوض",$K$8:$K$5007,"&lt;&gt;نعم")&gt;0,"⚠ "&amp;COUNTIFS($B$8:$B$5007,B3356,$A$8:$A$5007,"مصروف",$I$8:$I$5007,"&lt;&gt;مرفوض",$K$8:$K$5007,"&lt;&gt;نعم")&amp;" مصروف غير مسوى",IF(L3356="تمت التسوية",IF(P3356=0,"✔ متوازنة وتمت التسوية","✔ تمت التسوية – متبقي "&amp;TEXT(P3356,"#,##0")),IF(P3356&gt;0,"متبقي "&amp;TEXT(P3356,"#,##0"),"✔ متوازنة"))))),IF(R3356=0,"⚠ أضف سطر عهدة أولًا",IF(OR(C3356="",N(G3356)=0),"⚠ أكمل التاريخ والقيمة",IF(S3356="","⚠ التاريخ خارج السنة المالية",IF(H3356="","⚠ اختر بند الموازنة",IF(I3356="مرفوض","✖ مرفوض من المدير",IF(I3356&lt;&gt;"موافق","⏳ بانتظار موافقة المدير",IF(K3356&lt;&gt;"نعم","⚠ غير مسوى مع الحسابات","✔ معتمد ومسوى")))))))))</f>
        <v/>
      </c>
      <c r="R3356">
        <f>N(R3355)+IF(A3356="عهدة",1,0)</f>
        <v/>
      </c>
      <c r="S3356">
        <f>IF(C3356="","",IF(AND(C3356&gt;=DATE(2026,9,1),C3356&lt;=DATE(2027,8,31)),(YEAR(C3356)-2026)*12+MONTH(C3356)-8,""))</f>
        <v/>
      </c>
      <c r="T3356">
        <f>IF(AND(A3356="مصروف",R3356&gt;0,I3356="موافق",S3356&lt;&gt;"",H3356&lt;&gt;""),N(G3356),0)</f>
        <v/>
      </c>
    </row>
    <row r="3357">
      <c r="A3357" s="19" t="n"/>
      <c r="B3357" s="20">
        <f>IF(A3357="","",IF(R3357=0,"⚠ أضف سطر عهدة أولًا","DMT-"&amp;TEXT(R3357,"000")))</f>
        <v/>
      </c>
      <c r="C3357" s="21" t="n"/>
      <c r="D3357" s="20">
        <f>IF(C3357="","",IF(S3357="","خارج السنة المالية",INDEX(القوائم!$D$2:$D$13,S3357)))</f>
        <v/>
      </c>
      <c r="E3357" s="22" t="n"/>
      <c r="F3357" s="23" t="n"/>
      <c r="G3357" s="23" t="n"/>
      <c r="H3357" s="22" t="n"/>
      <c r="I3357" s="19" t="n"/>
      <c r="J3357" s="21" t="n"/>
      <c r="K3357" s="19" t="n"/>
      <c r="L3357" s="19" t="n"/>
      <c r="M3357" s="21" t="n"/>
      <c r="N3357" s="22" t="n"/>
      <c r="O3357" s="24">
        <f>IF(A3357&lt;&gt;"عهدة","",SUMIFS($G$8:$G$5007,$B$8:$B$5007,B3357,$A$8:$A$5007,"مصروف",$I$8:$I$5007,"&lt;&gt;مرفوض"))</f>
        <v/>
      </c>
      <c r="P3357" s="25">
        <f>IF(A3357&lt;&gt;"عهدة","",N(F3357)-O3357)</f>
        <v/>
      </c>
      <c r="Q3357" s="26">
        <f>IF(A3357="","",IF(A3357="عهدة",IF(N(F3357)=0,"⚠ أدخل قيمة العهدة",IF(P3357&lt;0,"⛔ عجز / زيادة مصروفات "&amp;TEXT(-P3357,"#,##0"),IF(COUNTIFS($B$8:$B$5007,B3357,$A$8:$A$5007,"مصروف",$I$8:$I$5007,"&lt;&gt;مرفوض",$K$8:$K$5007,"&lt;&gt;نعم")&gt;0,"⚠ "&amp;COUNTIFS($B$8:$B$5007,B3357,$A$8:$A$5007,"مصروف",$I$8:$I$5007,"&lt;&gt;مرفوض",$K$8:$K$5007,"&lt;&gt;نعم")&amp;" مصروف غير مسوى",IF(L3357="تمت التسوية",IF(P3357=0,"✔ متوازنة وتمت التسوية","✔ تمت التسوية – متبقي "&amp;TEXT(P3357,"#,##0")),IF(P3357&gt;0,"متبقي "&amp;TEXT(P3357,"#,##0"),"✔ متوازنة"))))),IF(R3357=0,"⚠ أضف سطر عهدة أولًا",IF(OR(C3357="",N(G3357)=0),"⚠ أكمل التاريخ والقيمة",IF(S3357="","⚠ التاريخ خارج السنة المالية",IF(H3357="","⚠ اختر بند الموازنة",IF(I3357="مرفوض","✖ مرفوض من المدير",IF(I3357&lt;&gt;"موافق","⏳ بانتظار موافقة المدير",IF(K3357&lt;&gt;"نعم","⚠ غير مسوى مع الحسابات","✔ معتمد ومسوى")))))))))</f>
        <v/>
      </c>
      <c r="R3357">
        <f>N(R3356)+IF(A3357="عهدة",1,0)</f>
        <v/>
      </c>
      <c r="S3357">
        <f>IF(C3357="","",IF(AND(C3357&gt;=DATE(2026,9,1),C3357&lt;=DATE(2027,8,31)),(YEAR(C3357)-2026)*12+MONTH(C3357)-8,""))</f>
        <v/>
      </c>
      <c r="T3357">
        <f>IF(AND(A3357="مصروف",R3357&gt;0,I3357="موافق",S3357&lt;&gt;"",H3357&lt;&gt;""),N(G3357),0)</f>
        <v/>
      </c>
    </row>
    <row r="3358">
      <c r="A3358" s="19" t="n"/>
      <c r="B3358" s="20">
        <f>IF(A3358="","",IF(R3358=0,"⚠ أضف سطر عهدة أولًا","DMT-"&amp;TEXT(R3358,"000")))</f>
        <v/>
      </c>
      <c r="C3358" s="21" t="n"/>
      <c r="D3358" s="20">
        <f>IF(C3358="","",IF(S3358="","خارج السنة المالية",INDEX(القوائم!$D$2:$D$13,S3358)))</f>
        <v/>
      </c>
      <c r="E3358" s="22" t="n"/>
      <c r="F3358" s="23" t="n"/>
      <c r="G3358" s="23" t="n"/>
      <c r="H3358" s="22" t="n"/>
      <c r="I3358" s="19" t="n"/>
      <c r="J3358" s="21" t="n"/>
      <c r="K3358" s="19" t="n"/>
      <c r="L3358" s="19" t="n"/>
      <c r="M3358" s="21" t="n"/>
      <c r="N3358" s="22" t="n"/>
      <c r="O3358" s="24">
        <f>IF(A3358&lt;&gt;"عهدة","",SUMIFS($G$8:$G$5007,$B$8:$B$5007,B3358,$A$8:$A$5007,"مصروف",$I$8:$I$5007,"&lt;&gt;مرفوض"))</f>
        <v/>
      </c>
      <c r="P3358" s="25">
        <f>IF(A3358&lt;&gt;"عهدة","",N(F3358)-O3358)</f>
        <v/>
      </c>
      <c r="Q3358" s="26">
        <f>IF(A3358="","",IF(A3358="عهدة",IF(N(F3358)=0,"⚠ أدخل قيمة العهدة",IF(P3358&lt;0,"⛔ عجز / زيادة مصروفات "&amp;TEXT(-P3358,"#,##0"),IF(COUNTIFS($B$8:$B$5007,B3358,$A$8:$A$5007,"مصروف",$I$8:$I$5007,"&lt;&gt;مرفوض",$K$8:$K$5007,"&lt;&gt;نعم")&gt;0,"⚠ "&amp;COUNTIFS($B$8:$B$5007,B3358,$A$8:$A$5007,"مصروف",$I$8:$I$5007,"&lt;&gt;مرفوض",$K$8:$K$5007,"&lt;&gt;نعم")&amp;" مصروف غير مسوى",IF(L3358="تمت التسوية",IF(P3358=0,"✔ متوازنة وتمت التسوية","✔ تمت التسوية – متبقي "&amp;TEXT(P3358,"#,##0")),IF(P3358&gt;0,"متبقي "&amp;TEXT(P3358,"#,##0"),"✔ متوازنة"))))),IF(R3358=0,"⚠ أضف سطر عهدة أولًا",IF(OR(C3358="",N(G3358)=0),"⚠ أكمل التاريخ والقيمة",IF(S3358="","⚠ التاريخ خارج السنة المالية",IF(H3358="","⚠ اختر بند الموازنة",IF(I3358="مرفوض","✖ مرفوض من المدير",IF(I3358&lt;&gt;"موافق","⏳ بانتظار موافقة المدير",IF(K3358&lt;&gt;"نعم","⚠ غير مسوى مع الحسابات","✔ معتمد ومسوى")))))))))</f>
        <v/>
      </c>
      <c r="R3358">
        <f>N(R3357)+IF(A3358="عهدة",1,0)</f>
        <v/>
      </c>
      <c r="S3358">
        <f>IF(C3358="","",IF(AND(C3358&gt;=DATE(2026,9,1),C3358&lt;=DATE(2027,8,31)),(YEAR(C3358)-2026)*12+MONTH(C3358)-8,""))</f>
        <v/>
      </c>
      <c r="T3358">
        <f>IF(AND(A3358="مصروف",R3358&gt;0,I3358="موافق",S3358&lt;&gt;"",H3358&lt;&gt;""),N(G3358),0)</f>
        <v/>
      </c>
    </row>
    <row r="3359">
      <c r="A3359" s="19" t="n"/>
      <c r="B3359" s="20">
        <f>IF(A3359="","",IF(R3359=0,"⚠ أضف سطر عهدة أولًا","DMT-"&amp;TEXT(R3359,"000")))</f>
        <v/>
      </c>
      <c r="C3359" s="21" t="n"/>
      <c r="D3359" s="20">
        <f>IF(C3359="","",IF(S3359="","خارج السنة المالية",INDEX(القوائم!$D$2:$D$13,S3359)))</f>
        <v/>
      </c>
      <c r="E3359" s="22" t="n"/>
      <c r="F3359" s="23" t="n"/>
      <c r="G3359" s="23" t="n"/>
      <c r="H3359" s="22" t="n"/>
      <c r="I3359" s="19" t="n"/>
      <c r="J3359" s="21" t="n"/>
      <c r="K3359" s="19" t="n"/>
      <c r="L3359" s="19" t="n"/>
      <c r="M3359" s="21" t="n"/>
      <c r="N3359" s="22" t="n"/>
      <c r="O3359" s="24">
        <f>IF(A3359&lt;&gt;"عهدة","",SUMIFS($G$8:$G$5007,$B$8:$B$5007,B3359,$A$8:$A$5007,"مصروف",$I$8:$I$5007,"&lt;&gt;مرفوض"))</f>
        <v/>
      </c>
      <c r="P3359" s="25">
        <f>IF(A3359&lt;&gt;"عهدة","",N(F3359)-O3359)</f>
        <v/>
      </c>
      <c r="Q3359" s="26">
        <f>IF(A3359="","",IF(A3359="عهدة",IF(N(F3359)=0,"⚠ أدخل قيمة العهدة",IF(P3359&lt;0,"⛔ عجز / زيادة مصروفات "&amp;TEXT(-P3359,"#,##0"),IF(COUNTIFS($B$8:$B$5007,B3359,$A$8:$A$5007,"مصروف",$I$8:$I$5007,"&lt;&gt;مرفوض",$K$8:$K$5007,"&lt;&gt;نعم")&gt;0,"⚠ "&amp;COUNTIFS($B$8:$B$5007,B3359,$A$8:$A$5007,"مصروف",$I$8:$I$5007,"&lt;&gt;مرفوض",$K$8:$K$5007,"&lt;&gt;نعم")&amp;" مصروف غير مسوى",IF(L3359="تمت التسوية",IF(P3359=0,"✔ متوازنة وتمت التسوية","✔ تمت التسوية – متبقي "&amp;TEXT(P3359,"#,##0")),IF(P3359&gt;0,"متبقي "&amp;TEXT(P3359,"#,##0"),"✔ متوازنة"))))),IF(R3359=0,"⚠ أضف سطر عهدة أولًا",IF(OR(C3359="",N(G3359)=0),"⚠ أكمل التاريخ والقيمة",IF(S3359="","⚠ التاريخ خارج السنة المالية",IF(H3359="","⚠ اختر بند الموازنة",IF(I3359="مرفوض","✖ مرفوض من المدير",IF(I3359&lt;&gt;"موافق","⏳ بانتظار موافقة المدير",IF(K3359&lt;&gt;"نعم","⚠ غير مسوى مع الحسابات","✔ معتمد ومسوى")))))))))</f>
        <v/>
      </c>
      <c r="R3359">
        <f>N(R3358)+IF(A3359="عهدة",1,0)</f>
        <v/>
      </c>
      <c r="S3359">
        <f>IF(C3359="","",IF(AND(C3359&gt;=DATE(2026,9,1),C3359&lt;=DATE(2027,8,31)),(YEAR(C3359)-2026)*12+MONTH(C3359)-8,""))</f>
        <v/>
      </c>
      <c r="T3359">
        <f>IF(AND(A3359="مصروف",R3359&gt;0,I3359="موافق",S3359&lt;&gt;"",H3359&lt;&gt;""),N(G3359),0)</f>
        <v/>
      </c>
    </row>
    <row r="3360">
      <c r="A3360" s="19" t="n"/>
      <c r="B3360" s="20">
        <f>IF(A3360="","",IF(R3360=0,"⚠ أضف سطر عهدة أولًا","DMT-"&amp;TEXT(R3360,"000")))</f>
        <v/>
      </c>
      <c r="C3360" s="21" t="n"/>
      <c r="D3360" s="20">
        <f>IF(C3360="","",IF(S3360="","خارج السنة المالية",INDEX(القوائم!$D$2:$D$13,S3360)))</f>
        <v/>
      </c>
      <c r="E3360" s="22" t="n"/>
      <c r="F3360" s="23" t="n"/>
      <c r="G3360" s="23" t="n"/>
      <c r="H3360" s="22" t="n"/>
      <c r="I3360" s="19" t="n"/>
      <c r="J3360" s="21" t="n"/>
      <c r="K3360" s="19" t="n"/>
      <c r="L3360" s="19" t="n"/>
      <c r="M3360" s="21" t="n"/>
      <c r="N3360" s="22" t="n"/>
      <c r="O3360" s="24">
        <f>IF(A3360&lt;&gt;"عهدة","",SUMIFS($G$8:$G$5007,$B$8:$B$5007,B3360,$A$8:$A$5007,"مصروف",$I$8:$I$5007,"&lt;&gt;مرفوض"))</f>
        <v/>
      </c>
      <c r="P3360" s="25">
        <f>IF(A3360&lt;&gt;"عهدة","",N(F3360)-O3360)</f>
        <v/>
      </c>
      <c r="Q3360" s="26">
        <f>IF(A3360="","",IF(A3360="عهدة",IF(N(F3360)=0,"⚠ أدخل قيمة العهدة",IF(P3360&lt;0,"⛔ عجز / زيادة مصروفات "&amp;TEXT(-P3360,"#,##0"),IF(COUNTIFS($B$8:$B$5007,B3360,$A$8:$A$5007,"مصروف",$I$8:$I$5007,"&lt;&gt;مرفوض",$K$8:$K$5007,"&lt;&gt;نعم")&gt;0,"⚠ "&amp;COUNTIFS($B$8:$B$5007,B3360,$A$8:$A$5007,"مصروف",$I$8:$I$5007,"&lt;&gt;مرفوض",$K$8:$K$5007,"&lt;&gt;نعم")&amp;" مصروف غير مسوى",IF(L3360="تمت التسوية",IF(P3360=0,"✔ متوازنة وتمت التسوية","✔ تمت التسوية – متبقي "&amp;TEXT(P3360,"#,##0")),IF(P3360&gt;0,"متبقي "&amp;TEXT(P3360,"#,##0"),"✔ متوازنة"))))),IF(R3360=0,"⚠ أضف سطر عهدة أولًا",IF(OR(C3360="",N(G3360)=0),"⚠ أكمل التاريخ والقيمة",IF(S3360="","⚠ التاريخ خارج السنة المالية",IF(H3360="","⚠ اختر بند الموازنة",IF(I3360="مرفوض","✖ مرفوض من المدير",IF(I3360&lt;&gt;"موافق","⏳ بانتظار موافقة المدير",IF(K3360&lt;&gt;"نعم","⚠ غير مسوى مع الحسابات","✔ معتمد ومسوى")))))))))</f>
        <v/>
      </c>
      <c r="R3360">
        <f>N(R3359)+IF(A3360="عهدة",1,0)</f>
        <v/>
      </c>
      <c r="S3360">
        <f>IF(C3360="","",IF(AND(C3360&gt;=DATE(2026,9,1),C3360&lt;=DATE(2027,8,31)),(YEAR(C3360)-2026)*12+MONTH(C3360)-8,""))</f>
        <v/>
      </c>
      <c r="T3360">
        <f>IF(AND(A3360="مصروف",R3360&gt;0,I3360="موافق",S3360&lt;&gt;"",H3360&lt;&gt;""),N(G3360),0)</f>
        <v/>
      </c>
    </row>
    <row r="3361">
      <c r="A3361" s="19" t="n"/>
      <c r="B3361" s="20">
        <f>IF(A3361="","",IF(R3361=0,"⚠ أضف سطر عهدة أولًا","DMT-"&amp;TEXT(R3361,"000")))</f>
        <v/>
      </c>
      <c r="C3361" s="21" t="n"/>
      <c r="D3361" s="20">
        <f>IF(C3361="","",IF(S3361="","خارج السنة المالية",INDEX(القوائم!$D$2:$D$13,S3361)))</f>
        <v/>
      </c>
      <c r="E3361" s="22" t="n"/>
      <c r="F3361" s="23" t="n"/>
      <c r="G3361" s="23" t="n"/>
      <c r="H3361" s="22" t="n"/>
      <c r="I3361" s="19" t="n"/>
      <c r="J3361" s="21" t="n"/>
      <c r="K3361" s="19" t="n"/>
      <c r="L3361" s="19" t="n"/>
      <c r="M3361" s="21" t="n"/>
      <c r="N3361" s="22" t="n"/>
      <c r="O3361" s="24">
        <f>IF(A3361&lt;&gt;"عهدة","",SUMIFS($G$8:$G$5007,$B$8:$B$5007,B3361,$A$8:$A$5007,"مصروف",$I$8:$I$5007,"&lt;&gt;مرفوض"))</f>
        <v/>
      </c>
      <c r="P3361" s="25">
        <f>IF(A3361&lt;&gt;"عهدة","",N(F3361)-O3361)</f>
        <v/>
      </c>
      <c r="Q3361" s="26">
        <f>IF(A3361="","",IF(A3361="عهدة",IF(N(F3361)=0,"⚠ أدخل قيمة العهدة",IF(P3361&lt;0,"⛔ عجز / زيادة مصروفات "&amp;TEXT(-P3361,"#,##0"),IF(COUNTIFS($B$8:$B$5007,B3361,$A$8:$A$5007,"مصروف",$I$8:$I$5007,"&lt;&gt;مرفوض",$K$8:$K$5007,"&lt;&gt;نعم")&gt;0,"⚠ "&amp;COUNTIFS($B$8:$B$5007,B3361,$A$8:$A$5007,"مصروف",$I$8:$I$5007,"&lt;&gt;مرفوض",$K$8:$K$5007,"&lt;&gt;نعم")&amp;" مصروف غير مسوى",IF(L3361="تمت التسوية",IF(P3361=0,"✔ متوازنة وتمت التسوية","✔ تمت التسوية – متبقي "&amp;TEXT(P3361,"#,##0")),IF(P3361&gt;0,"متبقي "&amp;TEXT(P3361,"#,##0"),"✔ متوازنة"))))),IF(R3361=0,"⚠ أضف سطر عهدة أولًا",IF(OR(C3361="",N(G3361)=0),"⚠ أكمل التاريخ والقيمة",IF(S3361="","⚠ التاريخ خارج السنة المالية",IF(H3361="","⚠ اختر بند الموازنة",IF(I3361="مرفوض","✖ مرفوض من المدير",IF(I3361&lt;&gt;"موافق","⏳ بانتظار موافقة المدير",IF(K3361&lt;&gt;"نعم","⚠ غير مسوى مع الحسابات","✔ معتمد ومسوى")))))))))</f>
        <v/>
      </c>
      <c r="R3361">
        <f>N(R3360)+IF(A3361="عهدة",1,0)</f>
        <v/>
      </c>
      <c r="S3361">
        <f>IF(C3361="","",IF(AND(C3361&gt;=DATE(2026,9,1),C3361&lt;=DATE(2027,8,31)),(YEAR(C3361)-2026)*12+MONTH(C3361)-8,""))</f>
        <v/>
      </c>
      <c r="T3361">
        <f>IF(AND(A3361="مصروف",R3361&gt;0,I3361="موافق",S3361&lt;&gt;"",H3361&lt;&gt;""),N(G3361),0)</f>
        <v/>
      </c>
    </row>
    <row r="3362">
      <c r="A3362" s="19" t="n"/>
      <c r="B3362" s="20">
        <f>IF(A3362="","",IF(R3362=0,"⚠ أضف سطر عهدة أولًا","DMT-"&amp;TEXT(R3362,"000")))</f>
        <v/>
      </c>
      <c r="C3362" s="21" t="n"/>
      <c r="D3362" s="20">
        <f>IF(C3362="","",IF(S3362="","خارج السنة المالية",INDEX(القوائم!$D$2:$D$13,S3362)))</f>
        <v/>
      </c>
      <c r="E3362" s="22" t="n"/>
      <c r="F3362" s="23" t="n"/>
      <c r="G3362" s="23" t="n"/>
      <c r="H3362" s="22" t="n"/>
      <c r="I3362" s="19" t="n"/>
      <c r="J3362" s="21" t="n"/>
      <c r="K3362" s="19" t="n"/>
      <c r="L3362" s="19" t="n"/>
      <c r="M3362" s="21" t="n"/>
      <c r="N3362" s="22" t="n"/>
      <c r="O3362" s="24">
        <f>IF(A3362&lt;&gt;"عهدة","",SUMIFS($G$8:$G$5007,$B$8:$B$5007,B3362,$A$8:$A$5007,"مصروف",$I$8:$I$5007,"&lt;&gt;مرفوض"))</f>
        <v/>
      </c>
      <c r="P3362" s="25">
        <f>IF(A3362&lt;&gt;"عهدة","",N(F3362)-O3362)</f>
        <v/>
      </c>
      <c r="Q3362" s="26">
        <f>IF(A3362="","",IF(A3362="عهدة",IF(N(F3362)=0,"⚠ أدخل قيمة العهدة",IF(P3362&lt;0,"⛔ عجز / زيادة مصروفات "&amp;TEXT(-P3362,"#,##0"),IF(COUNTIFS($B$8:$B$5007,B3362,$A$8:$A$5007,"مصروف",$I$8:$I$5007,"&lt;&gt;مرفوض",$K$8:$K$5007,"&lt;&gt;نعم")&gt;0,"⚠ "&amp;COUNTIFS($B$8:$B$5007,B3362,$A$8:$A$5007,"مصروف",$I$8:$I$5007,"&lt;&gt;مرفوض",$K$8:$K$5007,"&lt;&gt;نعم")&amp;" مصروف غير مسوى",IF(L3362="تمت التسوية",IF(P3362=0,"✔ متوازنة وتمت التسوية","✔ تمت التسوية – متبقي "&amp;TEXT(P3362,"#,##0")),IF(P3362&gt;0,"متبقي "&amp;TEXT(P3362,"#,##0"),"✔ متوازنة"))))),IF(R3362=0,"⚠ أضف سطر عهدة أولًا",IF(OR(C3362="",N(G3362)=0),"⚠ أكمل التاريخ والقيمة",IF(S3362="","⚠ التاريخ خارج السنة المالية",IF(H3362="","⚠ اختر بند الموازنة",IF(I3362="مرفوض","✖ مرفوض من المدير",IF(I3362&lt;&gt;"موافق","⏳ بانتظار موافقة المدير",IF(K3362&lt;&gt;"نعم","⚠ غير مسوى مع الحسابات","✔ معتمد ومسوى")))))))))</f>
        <v/>
      </c>
      <c r="R3362">
        <f>N(R3361)+IF(A3362="عهدة",1,0)</f>
        <v/>
      </c>
      <c r="S3362">
        <f>IF(C3362="","",IF(AND(C3362&gt;=DATE(2026,9,1),C3362&lt;=DATE(2027,8,31)),(YEAR(C3362)-2026)*12+MONTH(C3362)-8,""))</f>
        <v/>
      </c>
      <c r="T3362">
        <f>IF(AND(A3362="مصروف",R3362&gt;0,I3362="موافق",S3362&lt;&gt;"",H3362&lt;&gt;""),N(G3362),0)</f>
        <v/>
      </c>
    </row>
    <row r="3363">
      <c r="A3363" s="19" t="n"/>
      <c r="B3363" s="20">
        <f>IF(A3363="","",IF(R3363=0,"⚠ أضف سطر عهدة أولًا","DMT-"&amp;TEXT(R3363,"000")))</f>
        <v/>
      </c>
      <c r="C3363" s="21" t="n"/>
      <c r="D3363" s="20">
        <f>IF(C3363="","",IF(S3363="","خارج السنة المالية",INDEX(القوائم!$D$2:$D$13,S3363)))</f>
        <v/>
      </c>
      <c r="E3363" s="22" t="n"/>
      <c r="F3363" s="23" t="n"/>
      <c r="G3363" s="23" t="n"/>
      <c r="H3363" s="22" t="n"/>
      <c r="I3363" s="19" t="n"/>
      <c r="J3363" s="21" t="n"/>
      <c r="K3363" s="19" t="n"/>
      <c r="L3363" s="19" t="n"/>
      <c r="M3363" s="21" t="n"/>
      <c r="N3363" s="22" t="n"/>
      <c r="O3363" s="24">
        <f>IF(A3363&lt;&gt;"عهدة","",SUMIFS($G$8:$G$5007,$B$8:$B$5007,B3363,$A$8:$A$5007,"مصروف",$I$8:$I$5007,"&lt;&gt;مرفوض"))</f>
        <v/>
      </c>
      <c r="P3363" s="25">
        <f>IF(A3363&lt;&gt;"عهدة","",N(F3363)-O3363)</f>
        <v/>
      </c>
      <c r="Q3363" s="26">
        <f>IF(A3363="","",IF(A3363="عهدة",IF(N(F3363)=0,"⚠ أدخل قيمة العهدة",IF(P3363&lt;0,"⛔ عجز / زيادة مصروفات "&amp;TEXT(-P3363,"#,##0"),IF(COUNTIFS($B$8:$B$5007,B3363,$A$8:$A$5007,"مصروف",$I$8:$I$5007,"&lt;&gt;مرفوض",$K$8:$K$5007,"&lt;&gt;نعم")&gt;0,"⚠ "&amp;COUNTIFS($B$8:$B$5007,B3363,$A$8:$A$5007,"مصروف",$I$8:$I$5007,"&lt;&gt;مرفوض",$K$8:$K$5007,"&lt;&gt;نعم")&amp;" مصروف غير مسوى",IF(L3363="تمت التسوية",IF(P3363=0,"✔ متوازنة وتمت التسوية","✔ تمت التسوية – متبقي "&amp;TEXT(P3363,"#,##0")),IF(P3363&gt;0,"متبقي "&amp;TEXT(P3363,"#,##0"),"✔ متوازنة"))))),IF(R3363=0,"⚠ أضف سطر عهدة أولًا",IF(OR(C3363="",N(G3363)=0),"⚠ أكمل التاريخ والقيمة",IF(S3363="","⚠ التاريخ خارج السنة المالية",IF(H3363="","⚠ اختر بند الموازنة",IF(I3363="مرفوض","✖ مرفوض من المدير",IF(I3363&lt;&gt;"موافق","⏳ بانتظار موافقة المدير",IF(K3363&lt;&gt;"نعم","⚠ غير مسوى مع الحسابات","✔ معتمد ومسوى")))))))))</f>
        <v/>
      </c>
      <c r="R3363">
        <f>N(R3362)+IF(A3363="عهدة",1,0)</f>
        <v/>
      </c>
      <c r="S3363">
        <f>IF(C3363="","",IF(AND(C3363&gt;=DATE(2026,9,1),C3363&lt;=DATE(2027,8,31)),(YEAR(C3363)-2026)*12+MONTH(C3363)-8,""))</f>
        <v/>
      </c>
      <c r="T3363">
        <f>IF(AND(A3363="مصروف",R3363&gt;0,I3363="موافق",S3363&lt;&gt;"",H3363&lt;&gt;""),N(G3363),0)</f>
        <v/>
      </c>
    </row>
    <row r="3364">
      <c r="A3364" s="19" t="n"/>
      <c r="B3364" s="20">
        <f>IF(A3364="","",IF(R3364=0,"⚠ أضف سطر عهدة أولًا","DMT-"&amp;TEXT(R3364,"000")))</f>
        <v/>
      </c>
      <c r="C3364" s="21" t="n"/>
      <c r="D3364" s="20">
        <f>IF(C3364="","",IF(S3364="","خارج السنة المالية",INDEX(القوائم!$D$2:$D$13,S3364)))</f>
        <v/>
      </c>
      <c r="E3364" s="22" t="n"/>
      <c r="F3364" s="23" t="n"/>
      <c r="G3364" s="23" t="n"/>
      <c r="H3364" s="22" t="n"/>
      <c r="I3364" s="19" t="n"/>
      <c r="J3364" s="21" t="n"/>
      <c r="K3364" s="19" t="n"/>
      <c r="L3364" s="19" t="n"/>
      <c r="M3364" s="21" t="n"/>
      <c r="N3364" s="22" t="n"/>
      <c r="O3364" s="24">
        <f>IF(A3364&lt;&gt;"عهدة","",SUMIFS($G$8:$G$5007,$B$8:$B$5007,B3364,$A$8:$A$5007,"مصروف",$I$8:$I$5007,"&lt;&gt;مرفوض"))</f>
        <v/>
      </c>
      <c r="P3364" s="25">
        <f>IF(A3364&lt;&gt;"عهدة","",N(F3364)-O3364)</f>
        <v/>
      </c>
      <c r="Q3364" s="26">
        <f>IF(A3364="","",IF(A3364="عهدة",IF(N(F3364)=0,"⚠ أدخل قيمة العهدة",IF(P3364&lt;0,"⛔ عجز / زيادة مصروفات "&amp;TEXT(-P3364,"#,##0"),IF(COUNTIFS($B$8:$B$5007,B3364,$A$8:$A$5007,"مصروف",$I$8:$I$5007,"&lt;&gt;مرفوض",$K$8:$K$5007,"&lt;&gt;نعم")&gt;0,"⚠ "&amp;COUNTIFS($B$8:$B$5007,B3364,$A$8:$A$5007,"مصروف",$I$8:$I$5007,"&lt;&gt;مرفوض",$K$8:$K$5007,"&lt;&gt;نعم")&amp;" مصروف غير مسوى",IF(L3364="تمت التسوية",IF(P3364=0,"✔ متوازنة وتمت التسوية","✔ تمت التسوية – متبقي "&amp;TEXT(P3364,"#,##0")),IF(P3364&gt;0,"متبقي "&amp;TEXT(P3364,"#,##0"),"✔ متوازنة"))))),IF(R3364=0,"⚠ أضف سطر عهدة أولًا",IF(OR(C3364="",N(G3364)=0),"⚠ أكمل التاريخ والقيمة",IF(S3364="","⚠ التاريخ خارج السنة المالية",IF(H3364="","⚠ اختر بند الموازنة",IF(I3364="مرفوض","✖ مرفوض من المدير",IF(I3364&lt;&gt;"موافق","⏳ بانتظار موافقة المدير",IF(K3364&lt;&gt;"نعم","⚠ غير مسوى مع الحسابات","✔ معتمد ومسوى")))))))))</f>
        <v/>
      </c>
      <c r="R3364">
        <f>N(R3363)+IF(A3364="عهدة",1,0)</f>
        <v/>
      </c>
      <c r="S3364">
        <f>IF(C3364="","",IF(AND(C3364&gt;=DATE(2026,9,1),C3364&lt;=DATE(2027,8,31)),(YEAR(C3364)-2026)*12+MONTH(C3364)-8,""))</f>
        <v/>
      </c>
      <c r="T3364">
        <f>IF(AND(A3364="مصروف",R3364&gt;0,I3364="موافق",S3364&lt;&gt;"",H3364&lt;&gt;""),N(G3364),0)</f>
        <v/>
      </c>
    </row>
    <row r="3365">
      <c r="A3365" s="19" t="n"/>
      <c r="B3365" s="20">
        <f>IF(A3365="","",IF(R3365=0,"⚠ أضف سطر عهدة أولًا","DMT-"&amp;TEXT(R3365,"000")))</f>
        <v/>
      </c>
      <c r="C3365" s="21" t="n"/>
      <c r="D3365" s="20">
        <f>IF(C3365="","",IF(S3365="","خارج السنة المالية",INDEX(القوائم!$D$2:$D$13,S3365)))</f>
        <v/>
      </c>
      <c r="E3365" s="22" t="n"/>
      <c r="F3365" s="23" t="n"/>
      <c r="G3365" s="23" t="n"/>
      <c r="H3365" s="22" t="n"/>
      <c r="I3365" s="19" t="n"/>
      <c r="J3365" s="21" t="n"/>
      <c r="K3365" s="19" t="n"/>
      <c r="L3365" s="19" t="n"/>
      <c r="M3365" s="21" t="n"/>
      <c r="N3365" s="22" t="n"/>
      <c r="O3365" s="24">
        <f>IF(A3365&lt;&gt;"عهدة","",SUMIFS($G$8:$G$5007,$B$8:$B$5007,B3365,$A$8:$A$5007,"مصروف",$I$8:$I$5007,"&lt;&gt;مرفوض"))</f>
        <v/>
      </c>
      <c r="P3365" s="25">
        <f>IF(A3365&lt;&gt;"عهدة","",N(F3365)-O3365)</f>
        <v/>
      </c>
      <c r="Q3365" s="26">
        <f>IF(A3365="","",IF(A3365="عهدة",IF(N(F3365)=0,"⚠ أدخل قيمة العهدة",IF(P3365&lt;0,"⛔ عجز / زيادة مصروفات "&amp;TEXT(-P3365,"#,##0"),IF(COUNTIFS($B$8:$B$5007,B3365,$A$8:$A$5007,"مصروف",$I$8:$I$5007,"&lt;&gt;مرفوض",$K$8:$K$5007,"&lt;&gt;نعم")&gt;0,"⚠ "&amp;COUNTIFS($B$8:$B$5007,B3365,$A$8:$A$5007,"مصروف",$I$8:$I$5007,"&lt;&gt;مرفوض",$K$8:$K$5007,"&lt;&gt;نعم")&amp;" مصروف غير مسوى",IF(L3365="تمت التسوية",IF(P3365=0,"✔ متوازنة وتمت التسوية","✔ تمت التسوية – متبقي "&amp;TEXT(P3365,"#,##0")),IF(P3365&gt;0,"متبقي "&amp;TEXT(P3365,"#,##0"),"✔ متوازنة"))))),IF(R3365=0,"⚠ أضف سطر عهدة أولًا",IF(OR(C3365="",N(G3365)=0),"⚠ أكمل التاريخ والقيمة",IF(S3365="","⚠ التاريخ خارج السنة المالية",IF(H3365="","⚠ اختر بند الموازنة",IF(I3365="مرفوض","✖ مرفوض من المدير",IF(I3365&lt;&gt;"موافق","⏳ بانتظار موافقة المدير",IF(K3365&lt;&gt;"نعم","⚠ غير مسوى مع الحسابات","✔ معتمد ومسوى")))))))))</f>
        <v/>
      </c>
      <c r="R3365">
        <f>N(R3364)+IF(A3365="عهدة",1,0)</f>
        <v/>
      </c>
      <c r="S3365">
        <f>IF(C3365="","",IF(AND(C3365&gt;=DATE(2026,9,1),C3365&lt;=DATE(2027,8,31)),(YEAR(C3365)-2026)*12+MONTH(C3365)-8,""))</f>
        <v/>
      </c>
      <c r="T3365">
        <f>IF(AND(A3365="مصروف",R3365&gt;0,I3365="موافق",S3365&lt;&gt;"",H3365&lt;&gt;""),N(G3365),0)</f>
        <v/>
      </c>
    </row>
    <row r="3366">
      <c r="A3366" s="19" t="n"/>
      <c r="B3366" s="20">
        <f>IF(A3366="","",IF(R3366=0,"⚠ أضف سطر عهدة أولًا","DMT-"&amp;TEXT(R3366,"000")))</f>
        <v/>
      </c>
      <c r="C3366" s="21" t="n"/>
      <c r="D3366" s="20">
        <f>IF(C3366="","",IF(S3366="","خارج السنة المالية",INDEX(القوائم!$D$2:$D$13,S3366)))</f>
        <v/>
      </c>
      <c r="E3366" s="22" t="n"/>
      <c r="F3366" s="23" t="n"/>
      <c r="G3366" s="23" t="n"/>
      <c r="H3366" s="22" t="n"/>
      <c r="I3366" s="19" t="n"/>
      <c r="J3366" s="21" t="n"/>
      <c r="K3366" s="19" t="n"/>
      <c r="L3366" s="19" t="n"/>
      <c r="M3366" s="21" t="n"/>
      <c r="N3366" s="22" t="n"/>
      <c r="O3366" s="24">
        <f>IF(A3366&lt;&gt;"عهدة","",SUMIFS($G$8:$G$5007,$B$8:$B$5007,B3366,$A$8:$A$5007,"مصروف",$I$8:$I$5007,"&lt;&gt;مرفوض"))</f>
        <v/>
      </c>
      <c r="P3366" s="25">
        <f>IF(A3366&lt;&gt;"عهدة","",N(F3366)-O3366)</f>
        <v/>
      </c>
      <c r="Q3366" s="26">
        <f>IF(A3366="","",IF(A3366="عهدة",IF(N(F3366)=0,"⚠ أدخل قيمة العهدة",IF(P3366&lt;0,"⛔ عجز / زيادة مصروفات "&amp;TEXT(-P3366,"#,##0"),IF(COUNTIFS($B$8:$B$5007,B3366,$A$8:$A$5007,"مصروف",$I$8:$I$5007,"&lt;&gt;مرفوض",$K$8:$K$5007,"&lt;&gt;نعم")&gt;0,"⚠ "&amp;COUNTIFS($B$8:$B$5007,B3366,$A$8:$A$5007,"مصروف",$I$8:$I$5007,"&lt;&gt;مرفوض",$K$8:$K$5007,"&lt;&gt;نعم")&amp;" مصروف غير مسوى",IF(L3366="تمت التسوية",IF(P3366=0,"✔ متوازنة وتمت التسوية","✔ تمت التسوية – متبقي "&amp;TEXT(P3366,"#,##0")),IF(P3366&gt;0,"متبقي "&amp;TEXT(P3366,"#,##0"),"✔ متوازنة"))))),IF(R3366=0,"⚠ أضف سطر عهدة أولًا",IF(OR(C3366="",N(G3366)=0),"⚠ أكمل التاريخ والقيمة",IF(S3366="","⚠ التاريخ خارج السنة المالية",IF(H3366="","⚠ اختر بند الموازنة",IF(I3366="مرفوض","✖ مرفوض من المدير",IF(I3366&lt;&gt;"موافق","⏳ بانتظار موافقة المدير",IF(K3366&lt;&gt;"نعم","⚠ غير مسوى مع الحسابات","✔ معتمد ومسوى")))))))))</f>
        <v/>
      </c>
      <c r="R3366">
        <f>N(R3365)+IF(A3366="عهدة",1,0)</f>
        <v/>
      </c>
      <c r="S3366">
        <f>IF(C3366="","",IF(AND(C3366&gt;=DATE(2026,9,1),C3366&lt;=DATE(2027,8,31)),(YEAR(C3366)-2026)*12+MONTH(C3366)-8,""))</f>
        <v/>
      </c>
      <c r="T3366">
        <f>IF(AND(A3366="مصروف",R3366&gt;0,I3366="موافق",S3366&lt;&gt;"",H3366&lt;&gt;""),N(G3366),0)</f>
        <v/>
      </c>
    </row>
    <row r="3367">
      <c r="A3367" s="19" t="n"/>
      <c r="B3367" s="20">
        <f>IF(A3367="","",IF(R3367=0,"⚠ أضف سطر عهدة أولًا","DMT-"&amp;TEXT(R3367,"000")))</f>
        <v/>
      </c>
      <c r="C3367" s="21" t="n"/>
      <c r="D3367" s="20">
        <f>IF(C3367="","",IF(S3367="","خارج السنة المالية",INDEX(القوائم!$D$2:$D$13,S3367)))</f>
        <v/>
      </c>
      <c r="E3367" s="22" t="n"/>
      <c r="F3367" s="23" t="n"/>
      <c r="G3367" s="23" t="n"/>
      <c r="H3367" s="22" t="n"/>
      <c r="I3367" s="19" t="n"/>
      <c r="J3367" s="21" t="n"/>
      <c r="K3367" s="19" t="n"/>
      <c r="L3367" s="19" t="n"/>
      <c r="M3367" s="21" t="n"/>
      <c r="N3367" s="22" t="n"/>
      <c r="O3367" s="24">
        <f>IF(A3367&lt;&gt;"عهدة","",SUMIFS($G$8:$G$5007,$B$8:$B$5007,B3367,$A$8:$A$5007,"مصروف",$I$8:$I$5007,"&lt;&gt;مرفوض"))</f>
        <v/>
      </c>
      <c r="P3367" s="25">
        <f>IF(A3367&lt;&gt;"عهدة","",N(F3367)-O3367)</f>
        <v/>
      </c>
      <c r="Q3367" s="26">
        <f>IF(A3367="","",IF(A3367="عهدة",IF(N(F3367)=0,"⚠ أدخل قيمة العهدة",IF(P3367&lt;0,"⛔ عجز / زيادة مصروفات "&amp;TEXT(-P3367,"#,##0"),IF(COUNTIFS($B$8:$B$5007,B3367,$A$8:$A$5007,"مصروف",$I$8:$I$5007,"&lt;&gt;مرفوض",$K$8:$K$5007,"&lt;&gt;نعم")&gt;0,"⚠ "&amp;COUNTIFS($B$8:$B$5007,B3367,$A$8:$A$5007,"مصروف",$I$8:$I$5007,"&lt;&gt;مرفوض",$K$8:$K$5007,"&lt;&gt;نعم")&amp;" مصروف غير مسوى",IF(L3367="تمت التسوية",IF(P3367=0,"✔ متوازنة وتمت التسوية","✔ تمت التسوية – متبقي "&amp;TEXT(P3367,"#,##0")),IF(P3367&gt;0,"متبقي "&amp;TEXT(P3367,"#,##0"),"✔ متوازنة"))))),IF(R3367=0,"⚠ أضف سطر عهدة أولًا",IF(OR(C3367="",N(G3367)=0),"⚠ أكمل التاريخ والقيمة",IF(S3367="","⚠ التاريخ خارج السنة المالية",IF(H3367="","⚠ اختر بند الموازنة",IF(I3367="مرفوض","✖ مرفوض من المدير",IF(I3367&lt;&gt;"موافق","⏳ بانتظار موافقة المدير",IF(K3367&lt;&gt;"نعم","⚠ غير مسوى مع الحسابات","✔ معتمد ومسوى")))))))))</f>
        <v/>
      </c>
      <c r="R3367">
        <f>N(R3366)+IF(A3367="عهدة",1,0)</f>
        <v/>
      </c>
      <c r="S3367">
        <f>IF(C3367="","",IF(AND(C3367&gt;=DATE(2026,9,1),C3367&lt;=DATE(2027,8,31)),(YEAR(C3367)-2026)*12+MONTH(C3367)-8,""))</f>
        <v/>
      </c>
      <c r="T3367">
        <f>IF(AND(A3367="مصروف",R3367&gt;0,I3367="موافق",S3367&lt;&gt;"",H3367&lt;&gt;""),N(G3367),0)</f>
        <v/>
      </c>
    </row>
    <row r="3368">
      <c r="A3368" s="19" t="n"/>
      <c r="B3368" s="20">
        <f>IF(A3368="","",IF(R3368=0,"⚠ أضف سطر عهدة أولًا","DMT-"&amp;TEXT(R3368,"000")))</f>
        <v/>
      </c>
      <c r="C3368" s="21" t="n"/>
      <c r="D3368" s="20">
        <f>IF(C3368="","",IF(S3368="","خارج السنة المالية",INDEX(القوائم!$D$2:$D$13,S3368)))</f>
        <v/>
      </c>
      <c r="E3368" s="22" t="n"/>
      <c r="F3368" s="23" t="n"/>
      <c r="G3368" s="23" t="n"/>
      <c r="H3368" s="22" t="n"/>
      <c r="I3368" s="19" t="n"/>
      <c r="J3368" s="21" t="n"/>
      <c r="K3368" s="19" t="n"/>
      <c r="L3368" s="19" t="n"/>
      <c r="M3368" s="21" t="n"/>
      <c r="N3368" s="22" t="n"/>
      <c r="O3368" s="24">
        <f>IF(A3368&lt;&gt;"عهدة","",SUMIFS($G$8:$G$5007,$B$8:$B$5007,B3368,$A$8:$A$5007,"مصروف",$I$8:$I$5007,"&lt;&gt;مرفوض"))</f>
        <v/>
      </c>
      <c r="P3368" s="25">
        <f>IF(A3368&lt;&gt;"عهدة","",N(F3368)-O3368)</f>
        <v/>
      </c>
      <c r="Q3368" s="26">
        <f>IF(A3368="","",IF(A3368="عهدة",IF(N(F3368)=0,"⚠ أدخل قيمة العهدة",IF(P3368&lt;0,"⛔ عجز / زيادة مصروفات "&amp;TEXT(-P3368,"#,##0"),IF(COUNTIFS($B$8:$B$5007,B3368,$A$8:$A$5007,"مصروف",$I$8:$I$5007,"&lt;&gt;مرفوض",$K$8:$K$5007,"&lt;&gt;نعم")&gt;0,"⚠ "&amp;COUNTIFS($B$8:$B$5007,B3368,$A$8:$A$5007,"مصروف",$I$8:$I$5007,"&lt;&gt;مرفوض",$K$8:$K$5007,"&lt;&gt;نعم")&amp;" مصروف غير مسوى",IF(L3368="تمت التسوية",IF(P3368=0,"✔ متوازنة وتمت التسوية","✔ تمت التسوية – متبقي "&amp;TEXT(P3368,"#,##0")),IF(P3368&gt;0,"متبقي "&amp;TEXT(P3368,"#,##0"),"✔ متوازنة"))))),IF(R3368=0,"⚠ أضف سطر عهدة أولًا",IF(OR(C3368="",N(G3368)=0),"⚠ أكمل التاريخ والقيمة",IF(S3368="","⚠ التاريخ خارج السنة المالية",IF(H3368="","⚠ اختر بند الموازنة",IF(I3368="مرفوض","✖ مرفوض من المدير",IF(I3368&lt;&gt;"موافق","⏳ بانتظار موافقة المدير",IF(K3368&lt;&gt;"نعم","⚠ غير مسوى مع الحسابات","✔ معتمد ومسوى")))))))))</f>
        <v/>
      </c>
      <c r="R3368">
        <f>N(R3367)+IF(A3368="عهدة",1,0)</f>
        <v/>
      </c>
      <c r="S3368">
        <f>IF(C3368="","",IF(AND(C3368&gt;=DATE(2026,9,1),C3368&lt;=DATE(2027,8,31)),(YEAR(C3368)-2026)*12+MONTH(C3368)-8,""))</f>
        <v/>
      </c>
      <c r="T3368">
        <f>IF(AND(A3368="مصروف",R3368&gt;0,I3368="موافق",S3368&lt;&gt;"",H3368&lt;&gt;""),N(G3368),0)</f>
        <v/>
      </c>
    </row>
    <row r="3369">
      <c r="A3369" s="19" t="n"/>
      <c r="B3369" s="20">
        <f>IF(A3369="","",IF(R3369=0,"⚠ أضف سطر عهدة أولًا","DMT-"&amp;TEXT(R3369,"000")))</f>
        <v/>
      </c>
      <c r="C3369" s="21" t="n"/>
      <c r="D3369" s="20">
        <f>IF(C3369="","",IF(S3369="","خارج السنة المالية",INDEX(القوائم!$D$2:$D$13,S3369)))</f>
        <v/>
      </c>
      <c r="E3369" s="22" t="n"/>
      <c r="F3369" s="23" t="n"/>
      <c r="G3369" s="23" t="n"/>
      <c r="H3369" s="22" t="n"/>
      <c r="I3369" s="19" t="n"/>
      <c r="J3369" s="21" t="n"/>
      <c r="K3369" s="19" t="n"/>
      <c r="L3369" s="19" t="n"/>
      <c r="M3369" s="21" t="n"/>
      <c r="N3369" s="22" t="n"/>
      <c r="O3369" s="24">
        <f>IF(A3369&lt;&gt;"عهدة","",SUMIFS($G$8:$G$5007,$B$8:$B$5007,B3369,$A$8:$A$5007,"مصروف",$I$8:$I$5007,"&lt;&gt;مرفوض"))</f>
        <v/>
      </c>
      <c r="P3369" s="25">
        <f>IF(A3369&lt;&gt;"عهدة","",N(F3369)-O3369)</f>
        <v/>
      </c>
      <c r="Q3369" s="26">
        <f>IF(A3369="","",IF(A3369="عهدة",IF(N(F3369)=0,"⚠ أدخل قيمة العهدة",IF(P3369&lt;0,"⛔ عجز / زيادة مصروفات "&amp;TEXT(-P3369,"#,##0"),IF(COUNTIFS($B$8:$B$5007,B3369,$A$8:$A$5007,"مصروف",$I$8:$I$5007,"&lt;&gt;مرفوض",$K$8:$K$5007,"&lt;&gt;نعم")&gt;0,"⚠ "&amp;COUNTIFS($B$8:$B$5007,B3369,$A$8:$A$5007,"مصروف",$I$8:$I$5007,"&lt;&gt;مرفوض",$K$8:$K$5007,"&lt;&gt;نعم")&amp;" مصروف غير مسوى",IF(L3369="تمت التسوية",IF(P3369=0,"✔ متوازنة وتمت التسوية","✔ تمت التسوية – متبقي "&amp;TEXT(P3369,"#,##0")),IF(P3369&gt;0,"متبقي "&amp;TEXT(P3369,"#,##0"),"✔ متوازنة"))))),IF(R3369=0,"⚠ أضف سطر عهدة أولًا",IF(OR(C3369="",N(G3369)=0),"⚠ أكمل التاريخ والقيمة",IF(S3369="","⚠ التاريخ خارج السنة المالية",IF(H3369="","⚠ اختر بند الموازنة",IF(I3369="مرفوض","✖ مرفوض من المدير",IF(I3369&lt;&gt;"موافق","⏳ بانتظار موافقة المدير",IF(K3369&lt;&gt;"نعم","⚠ غير مسوى مع الحسابات","✔ معتمد ومسوى")))))))))</f>
        <v/>
      </c>
      <c r="R3369">
        <f>N(R3368)+IF(A3369="عهدة",1,0)</f>
        <v/>
      </c>
      <c r="S3369">
        <f>IF(C3369="","",IF(AND(C3369&gt;=DATE(2026,9,1),C3369&lt;=DATE(2027,8,31)),(YEAR(C3369)-2026)*12+MONTH(C3369)-8,""))</f>
        <v/>
      </c>
      <c r="T3369">
        <f>IF(AND(A3369="مصروف",R3369&gt;0,I3369="موافق",S3369&lt;&gt;"",H3369&lt;&gt;""),N(G3369),0)</f>
        <v/>
      </c>
    </row>
    <row r="3370">
      <c r="A3370" s="19" t="n"/>
      <c r="B3370" s="20">
        <f>IF(A3370="","",IF(R3370=0,"⚠ أضف سطر عهدة أولًا","DMT-"&amp;TEXT(R3370,"000")))</f>
        <v/>
      </c>
      <c r="C3370" s="21" t="n"/>
      <c r="D3370" s="20">
        <f>IF(C3370="","",IF(S3370="","خارج السنة المالية",INDEX(القوائم!$D$2:$D$13,S3370)))</f>
        <v/>
      </c>
      <c r="E3370" s="22" t="n"/>
      <c r="F3370" s="23" t="n"/>
      <c r="G3370" s="23" t="n"/>
      <c r="H3370" s="22" t="n"/>
      <c r="I3370" s="19" t="n"/>
      <c r="J3370" s="21" t="n"/>
      <c r="K3370" s="19" t="n"/>
      <c r="L3370" s="19" t="n"/>
      <c r="M3370" s="21" t="n"/>
      <c r="N3370" s="22" t="n"/>
      <c r="O3370" s="24">
        <f>IF(A3370&lt;&gt;"عهدة","",SUMIFS($G$8:$G$5007,$B$8:$B$5007,B3370,$A$8:$A$5007,"مصروف",$I$8:$I$5007,"&lt;&gt;مرفوض"))</f>
        <v/>
      </c>
      <c r="P3370" s="25">
        <f>IF(A3370&lt;&gt;"عهدة","",N(F3370)-O3370)</f>
        <v/>
      </c>
      <c r="Q3370" s="26">
        <f>IF(A3370="","",IF(A3370="عهدة",IF(N(F3370)=0,"⚠ أدخل قيمة العهدة",IF(P3370&lt;0,"⛔ عجز / زيادة مصروفات "&amp;TEXT(-P3370,"#,##0"),IF(COUNTIFS($B$8:$B$5007,B3370,$A$8:$A$5007,"مصروف",$I$8:$I$5007,"&lt;&gt;مرفوض",$K$8:$K$5007,"&lt;&gt;نعم")&gt;0,"⚠ "&amp;COUNTIFS($B$8:$B$5007,B3370,$A$8:$A$5007,"مصروف",$I$8:$I$5007,"&lt;&gt;مرفوض",$K$8:$K$5007,"&lt;&gt;نعم")&amp;" مصروف غير مسوى",IF(L3370="تمت التسوية",IF(P3370=0,"✔ متوازنة وتمت التسوية","✔ تمت التسوية – متبقي "&amp;TEXT(P3370,"#,##0")),IF(P3370&gt;0,"متبقي "&amp;TEXT(P3370,"#,##0"),"✔ متوازنة"))))),IF(R3370=0,"⚠ أضف سطر عهدة أولًا",IF(OR(C3370="",N(G3370)=0),"⚠ أكمل التاريخ والقيمة",IF(S3370="","⚠ التاريخ خارج السنة المالية",IF(H3370="","⚠ اختر بند الموازنة",IF(I3370="مرفوض","✖ مرفوض من المدير",IF(I3370&lt;&gt;"موافق","⏳ بانتظار موافقة المدير",IF(K3370&lt;&gt;"نعم","⚠ غير مسوى مع الحسابات","✔ معتمد ومسوى")))))))))</f>
        <v/>
      </c>
      <c r="R3370">
        <f>N(R3369)+IF(A3370="عهدة",1,0)</f>
        <v/>
      </c>
      <c r="S3370">
        <f>IF(C3370="","",IF(AND(C3370&gt;=DATE(2026,9,1),C3370&lt;=DATE(2027,8,31)),(YEAR(C3370)-2026)*12+MONTH(C3370)-8,""))</f>
        <v/>
      </c>
      <c r="T3370">
        <f>IF(AND(A3370="مصروف",R3370&gt;0,I3370="موافق",S3370&lt;&gt;"",H3370&lt;&gt;""),N(G3370),0)</f>
        <v/>
      </c>
    </row>
    <row r="3371">
      <c r="A3371" s="19" t="n"/>
      <c r="B3371" s="20">
        <f>IF(A3371="","",IF(R3371=0,"⚠ أضف سطر عهدة أولًا","DMT-"&amp;TEXT(R3371,"000")))</f>
        <v/>
      </c>
      <c r="C3371" s="21" t="n"/>
      <c r="D3371" s="20">
        <f>IF(C3371="","",IF(S3371="","خارج السنة المالية",INDEX(القوائم!$D$2:$D$13,S3371)))</f>
        <v/>
      </c>
      <c r="E3371" s="22" t="n"/>
      <c r="F3371" s="23" t="n"/>
      <c r="G3371" s="23" t="n"/>
      <c r="H3371" s="22" t="n"/>
      <c r="I3371" s="19" t="n"/>
      <c r="J3371" s="21" t="n"/>
      <c r="K3371" s="19" t="n"/>
      <c r="L3371" s="19" t="n"/>
      <c r="M3371" s="21" t="n"/>
      <c r="N3371" s="22" t="n"/>
      <c r="O3371" s="24">
        <f>IF(A3371&lt;&gt;"عهدة","",SUMIFS($G$8:$G$5007,$B$8:$B$5007,B3371,$A$8:$A$5007,"مصروف",$I$8:$I$5007,"&lt;&gt;مرفوض"))</f>
        <v/>
      </c>
      <c r="P3371" s="25">
        <f>IF(A3371&lt;&gt;"عهدة","",N(F3371)-O3371)</f>
        <v/>
      </c>
      <c r="Q3371" s="26">
        <f>IF(A3371="","",IF(A3371="عهدة",IF(N(F3371)=0,"⚠ أدخل قيمة العهدة",IF(P3371&lt;0,"⛔ عجز / زيادة مصروفات "&amp;TEXT(-P3371,"#,##0"),IF(COUNTIFS($B$8:$B$5007,B3371,$A$8:$A$5007,"مصروف",$I$8:$I$5007,"&lt;&gt;مرفوض",$K$8:$K$5007,"&lt;&gt;نعم")&gt;0,"⚠ "&amp;COUNTIFS($B$8:$B$5007,B3371,$A$8:$A$5007,"مصروف",$I$8:$I$5007,"&lt;&gt;مرفوض",$K$8:$K$5007,"&lt;&gt;نعم")&amp;" مصروف غير مسوى",IF(L3371="تمت التسوية",IF(P3371=0,"✔ متوازنة وتمت التسوية","✔ تمت التسوية – متبقي "&amp;TEXT(P3371,"#,##0")),IF(P3371&gt;0,"متبقي "&amp;TEXT(P3371,"#,##0"),"✔ متوازنة"))))),IF(R3371=0,"⚠ أضف سطر عهدة أولًا",IF(OR(C3371="",N(G3371)=0),"⚠ أكمل التاريخ والقيمة",IF(S3371="","⚠ التاريخ خارج السنة المالية",IF(H3371="","⚠ اختر بند الموازنة",IF(I3371="مرفوض","✖ مرفوض من المدير",IF(I3371&lt;&gt;"موافق","⏳ بانتظار موافقة المدير",IF(K3371&lt;&gt;"نعم","⚠ غير مسوى مع الحسابات","✔ معتمد ومسوى")))))))))</f>
        <v/>
      </c>
      <c r="R3371">
        <f>N(R3370)+IF(A3371="عهدة",1,0)</f>
        <v/>
      </c>
      <c r="S3371">
        <f>IF(C3371="","",IF(AND(C3371&gt;=DATE(2026,9,1),C3371&lt;=DATE(2027,8,31)),(YEAR(C3371)-2026)*12+MONTH(C3371)-8,""))</f>
        <v/>
      </c>
      <c r="T3371">
        <f>IF(AND(A3371="مصروف",R3371&gt;0,I3371="موافق",S3371&lt;&gt;"",H3371&lt;&gt;""),N(G3371),0)</f>
        <v/>
      </c>
    </row>
    <row r="3372">
      <c r="A3372" s="19" t="n"/>
      <c r="B3372" s="20">
        <f>IF(A3372="","",IF(R3372=0,"⚠ أضف سطر عهدة أولًا","DMT-"&amp;TEXT(R3372,"000")))</f>
        <v/>
      </c>
      <c r="C3372" s="21" t="n"/>
      <c r="D3372" s="20">
        <f>IF(C3372="","",IF(S3372="","خارج السنة المالية",INDEX(القوائم!$D$2:$D$13,S3372)))</f>
        <v/>
      </c>
      <c r="E3372" s="22" t="n"/>
      <c r="F3372" s="23" t="n"/>
      <c r="G3372" s="23" t="n"/>
      <c r="H3372" s="22" t="n"/>
      <c r="I3372" s="19" t="n"/>
      <c r="J3372" s="21" t="n"/>
      <c r="K3372" s="19" t="n"/>
      <c r="L3372" s="19" t="n"/>
      <c r="M3372" s="21" t="n"/>
      <c r="N3372" s="22" t="n"/>
      <c r="O3372" s="24">
        <f>IF(A3372&lt;&gt;"عهدة","",SUMIFS($G$8:$G$5007,$B$8:$B$5007,B3372,$A$8:$A$5007,"مصروف",$I$8:$I$5007,"&lt;&gt;مرفوض"))</f>
        <v/>
      </c>
      <c r="P3372" s="25">
        <f>IF(A3372&lt;&gt;"عهدة","",N(F3372)-O3372)</f>
        <v/>
      </c>
      <c r="Q3372" s="26">
        <f>IF(A3372="","",IF(A3372="عهدة",IF(N(F3372)=0,"⚠ أدخل قيمة العهدة",IF(P3372&lt;0,"⛔ عجز / زيادة مصروفات "&amp;TEXT(-P3372,"#,##0"),IF(COUNTIFS($B$8:$B$5007,B3372,$A$8:$A$5007,"مصروف",$I$8:$I$5007,"&lt;&gt;مرفوض",$K$8:$K$5007,"&lt;&gt;نعم")&gt;0,"⚠ "&amp;COUNTIFS($B$8:$B$5007,B3372,$A$8:$A$5007,"مصروف",$I$8:$I$5007,"&lt;&gt;مرفوض",$K$8:$K$5007,"&lt;&gt;نعم")&amp;" مصروف غير مسوى",IF(L3372="تمت التسوية",IF(P3372=0,"✔ متوازنة وتمت التسوية","✔ تمت التسوية – متبقي "&amp;TEXT(P3372,"#,##0")),IF(P3372&gt;0,"متبقي "&amp;TEXT(P3372,"#,##0"),"✔ متوازنة"))))),IF(R3372=0,"⚠ أضف سطر عهدة أولًا",IF(OR(C3372="",N(G3372)=0),"⚠ أكمل التاريخ والقيمة",IF(S3372="","⚠ التاريخ خارج السنة المالية",IF(H3372="","⚠ اختر بند الموازنة",IF(I3372="مرفوض","✖ مرفوض من المدير",IF(I3372&lt;&gt;"موافق","⏳ بانتظار موافقة المدير",IF(K3372&lt;&gt;"نعم","⚠ غير مسوى مع الحسابات","✔ معتمد ومسوى")))))))))</f>
        <v/>
      </c>
      <c r="R3372">
        <f>N(R3371)+IF(A3372="عهدة",1,0)</f>
        <v/>
      </c>
      <c r="S3372">
        <f>IF(C3372="","",IF(AND(C3372&gt;=DATE(2026,9,1),C3372&lt;=DATE(2027,8,31)),(YEAR(C3372)-2026)*12+MONTH(C3372)-8,""))</f>
        <v/>
      </c>
      <c r="T3372">
        <f>IF(AND(A3372="مصروف",R3372&gt;0,I3372="موافق",S3372&lt;&gt;"",H3372&lt;&gt;""),N(G3372),0)</f>
        <v/>
      </c>
    </row>
    <row r="3373">
      <c r="A3373" s="19" t="n"/>
      <c r="B3373" s="20">
        <f>IF(A3373="","",IF(R3373=0,"⚠ أضف سطر عهدة أولًا","DMT-"&amp;TEXT(R3373,"000")))</f>
        <v/>
      </c>
      <c r="C3373" s="21" t="n"/>
      <c r="D3373" s="20">
        <f>IF(C3373="","",IF(S3373="","خارج السنة المالية",INDEX(القوائم!$D$2:$D$13,S3373)))</f>
        <v/>
      </c>
      <c r="E3373" s="22" t="n"/>
      <c r="F3373" s="23" t="n"/>
      <c r="G3373" s="23" t="n"/>
      <c r="H3373" s="22" t="n"/>
      <c r="I3373" s="19" t="n"/>
      <c r="J3373" s="21" t="n"/>
      <c r="K3373" s="19" t="n"/>
      <c r="L3373" s="19" t="n"/>
      <c r="M3373" s="21" t="n"/>
      <c r="N3373" s="22" t="n"/>
      <c r="O3373" s="24">
        <f>IF(A3373&lt;&gt;"عهدة","",SUMIFS($G$8:$G$5007,$B$8:$B$5007,B3373,$A$8:$A$5007,"مصروف",$I$8:$I$5007,"&lt;&gt;مرفوض"))</f>
        <v/>
      </c>
      <c r="P3373" s="25">
        <f>IF(A3373&lt;&gt;"عهدة","",N(F3373)-O3373)</f>
        <v/>
      </c>
      <c r="Q3373" s="26">
        <f>IF(A3373="","",IF(A3373="عهدة",IF(N(F3373)=0,"⚠ أدخل قيمة العهدة",IF(P3373&lt;0,"⛔ عجز / زيادة مصروفات "&amp;TEXT(-P3373,"#,##0"),IF(COUNTIFS($B$8:$B$5007,B3373,$A$8:$A$5007,"مصروف",$I$8:$I$5007,"&lt;&gt;مرفوض",$K$8:$K$5007,"&lt;&gt;نعم")&gt;0,"⚠ "&amp;COUNTIFS($B$8:$B$5007,B3373,$A$8:$A$5007,"مصروف",$I$8:$I$5007,"&lt;&gt;مرفوض",$K$8:$K$5007,"&lt;&gt;نعم")&amp;" مصروف غير مسوى",IF(L3373="تمت التسوية",IF(P3373=0,"✔ متوازنة وتمت التسوية","✔ تمت التسوية – متبقي "&amp;TEXT(P3373,"#,##0")),IF(P3373&gt;0,"متبقي "&amp;TEXT(P3373,"#,##0"),"✔ متوازنة"))))),IF(R3373=0,"⚠ أضف سطر عهدة أولًا",IF(OR(C3373="",N(G3373)=0),"⚠ أكمل التاريخ والقيمة",IF(S3373="","⚠ التاريخ خارج السنة المالية",IF(H3373="","⚠ اختر بند الموازنة",IF(I3373="مرفوض","✖ مرفوض من المدير",IF(I3373&lt;&gt;"موافق","⏳ بانتظار موافقة المدير",IF(K3373&lt;&gt;"نعم","⚠ غير مسوى مع الحسابات","✔ معتمد ومسوى")))))))))</f>
        <v/>
      </c>
      <c r="R3373">
        <f>N(R3372)+IF(A3373="عهدة",1,0)</f>
        <v/>
      </c>
      <c r="S3373">
        <f>IF(C3373="","",IF(AND(C3373&gt;=DATE(2026,9,1),C3373&lt;=DATE(2027,8,31)),(YEAR(C3373)-2026)*12+MONTH(C3373)-8,""))</f>
        <v/>
      </c>
      <c r="T3373">
        <f>IF(AND(A3373="مصروف",R3373&gt;0,I3373="موافق",S3373&lt;&gt;"",H3373&lt;&gt;""),N(G3373),0)</f>
        <v/>
      </c>
    </row>
    <row r="3374">
      <c r="A3374" s="19" t="n"/>
      <c r="B3374" s="20">
        <f>IF(A3374="","",IF(R3374=0,"⚠ أضف سطر عهدة أولًا","DMT-"&amp;TEXT(R3374,"000")))</f>
        <v/>
      </c>
      <c r="C3374" s="21" t="n"/>
      <c r="D3374" s="20">
        <f>IF(C3374="","",IF(S3374="","خارج السنة المالية",INDEX(القوائم!$D$2:$D$13,S3374)))</f>
        <v/>
      </c>
      <c r="E3374" s="22" t="n"/>
      <c r="F3374" s="23" t="n"/>
      <c r="G3374" s="23" t="n"/>
      <c r="H3374" s="22" t="n"/>
      <c r="I3374" s="19" t="n"/>
      <c r="J3374" s="21" t="n"/>
      <c r="K3374" s="19" t="n"/>
      <c r="L3374" s="19" t="n"/>
      <c r="M3374" s="21" t="n"/>
      <c r="N3374" s="22" t="n"/>
      <c r="O3374" s="24">
        <f>IF(A3374&lt;&gt;"عهدة","",SUMIFS($G$8:$G$5007,$B$8:$B$5007,B3374,$A$8:$A$5007,"مصروف",$I$8:$I$5007,"&lt;&gt;مرفوض"))</f>
        <v/>
      </c>
      <c r="P3374" s="25">
        <f>IF(A3374&lt;&gt;"عهدة","",N(F3374)-O3374)</f>
        <v/>
      </c>
      <c r="Q3374" s="26">
        <f>IF(A3374="","",IF(A3374="عهدة",IF(N(F3374)=0,"⚠ أدخل قيمة العهدة",IF(P3374&lt;0,"⛔ عجز / زيادة مصروفات "&amp;TEXT(-P3374,"#,##0"),IF(COUNTIFS($B$8:$B$5007,B3374,$A$8:$A$5007,"مصروف",$I$8:$I$5007,"&lt;&gt;مرفوض",$K$8:$K$5007,"&lt;&gt;نعم")&gt;0,"⚠ "&amp;COUNTIFS($B$8:$B$5007,B3374,$A$8:$A$5007,"مصروف",$I$8:$I$5007,"&lt;&gt;مرفوض",$K$8:$K$5007,"&lt;&gt;نعم")&amp;" مصروف غير مسوى",IF(L3374="تمت التسوية",IF(P3374=0,"✔ متوازنة وتمت التسوية","✔ تمت التسوية – متبقي "&amp;TEXT(P3374,"#,##0")),IF(P3374&gt;0,"متبقي "&amp;TEXT(P3374,"#,##0"),"✔ متوازنة"))))),IF(R3374=0,"⚠ أضف سطر عهدة أولًا",IF(OR(C3374="",N(G3374)=0),"⚠ أكمل التاريخ والقيمة",IF(S3374="","⚠ التاريخ خارج السنة المالية",IF(H3374="","⚠ اختر بند الموازنة",IF(I3374="مرفوض","✖ مرفوض من المدير",IF(I3374&lt;&gt;"موافق","⏳ بانتظار موافقة المدير",IF(K3374&lt;&gt;"نعم","⚠ غير مسوى مع الحسابات","✔ معتمد ومسوى")))))))))</f>
        <v/>
      </c>
      <c r="R3374">
        <f>N(R3373)+IF(A3374="عهدة",1,0)</f>
        <v/>
      </c>
      <c r="S3374">
        <f>IF(C3374="","",IF(AND(C3374&gt;=DATE(2026,9,1),C3374&lt;=DATE(2027,8,31)),(YEAR(C3374)-2026)*12+MONTH(C3374)-8,""))</f>
        <v/>
      </c>
      <c r="T3374">
        <f>IF(AND(A3374="مصروف",R3374&gt;0,I3374="موافق",S3374&lt;&gt;"",H3374&lt;&gt;""),N(G3374),0)</f>
        <v/>
      </c>
    </row>
    <row r="3375">
      <c r="A3375" s="19" t="n"/>
      <c r="B3375" s="20">
        <f>IF(A3375="","",IF(R3375=0,"⚠ أضف سطر عهدة أولًا","DMT-"&amp;TEXT(R3375,"000")))</f>
        <v/>
      </c>
      <c r="C3375" s="21" t="n"/>
      <c r="D3375" s="20">
        <f>IF(C3375="","",IF(S3375="","خارج السنة المالية",INDEX(القوائم!$D$2:$D$13,S3375)))</f>
        <v/>
      </c>
      <c r="E3375" s="22" t="n"/>
      <c r="F3375" s="23" t="n"/>
      <c r="G3375" s="23" t="n"/>
      <c r="H3375" s="22" t="n"/>
      <c r="I3375" s="19" t="n"/>
      <c r="J3375" s="21" t="n"/>
      <c r="K3375" s="19" t="n"/>
      <c r="L3375" s="19" t="n"/>
      <c r="M3375" s="21" t="n"/>
      <c r="N3375" s="22" t="n"/>
      <c r="O3375" s="24">
        <f>IF(A3375&lt;&gt;"عهدة","",SUMIFS($G$8:$G$5007,$B$8:$B$5007,B3375,$A$8:$A$5007,"مصروف",$I$8:$I$5007,"&lt;&gt;مرفوض"))</f>
        <v/>
      </c>
      <c r="P3375" s="25">
        <f>IF(A3375&lt;&gt;"عهدة","",N(F3375)-O3375)</f>
        <v/>
      </c>
      <c r="Q3375" s="26">
        <f>IF(A3375="","",IF(A3375="عهدة",IF(N(F3375)=0,"⚠ أدخل قيمة العهدة",IF(P3375&lt;0,"⛔ عجز / زيادة مصروفات "&amp;TEXT(-P3375,"#,##0"),IF(COUNTIFS($B$8:$B$5007,B3375,$A$8:$A$5007,"مصروف",$I$8:$I$5007,"&lt;&gt;مرفوض",$K$8:$K$5007,"&lt;&gt;نعم")&gt;0,"⚠ "&amp;COUNTIFS($B$8:$B$5007,B3375,$A$8:$A$5007,"مصروف",$I$8:$I$5007,"&lt;&gt;مرفوض",$K$8:$K$5007,"&lt;&gt;نعم")&amp;" مصروف غير مسوى",IF(L3375="تمت التسوية",IF(P3375=0,"✔ متوازنة وتمت التسوية","✔ تمت التسوية – متبقي "&amp;TEXT(P3375,"#,##0")),IF(P3375&gt;0,"متبقي "&amp;TEXT(P3375,"#,##0"),"✔ متوازنة"))))),IF(R3375=0,"⚠ أضف سطر عهدة أولًا",IF(OR(C3375="",N(G3375)=0),"⚠ أكمل التاريخ والقيمة",IF(S3375="","⚠ التاريخ خارج السنة المالية",IF(H3375="","⚠ اختر بند الموازنة",IF(I3375="مرفوض","✖ مرفوض من المدير",IF(I3375&lt;&gt;"موافق","⏳ بانتظار موافقة المدير",IF(K3375&lt;&gt;"نعم","⚠ غير مسوى مع الحسابات","✔ معتمد ومسوى")))))))))</f>
        <v/>
      </c>
      <c r="R3375">
        <f>N(R3374)+IF(A3375="عهدة",1,0)</f>
        <v/>
      </c>
      <c r="S3375">
        <f>IF(C3375="","",IF(AND(C3375&gt;=DATE(2026,9,1),C3375&lt;=DATE(2027,8,31)),(YEAR(C3375)-2026)*12+MONTH(C3375)-8,""))</f>
        <v/>
      </c>
      <c r="T3375">
        <f>IF(AND(A3375="مصروف",R3375&gt;0,I3375="موافق",S3375&lt;&gt;"",H3375&lt;&gt;""),N(G3375),0)</f>
        <v/>
      </c>
    </row>
    <row r="3376">
      <c r="A3376" s="19" t="n"/>
      <c r="B3376" s="20">
        <f>IF(A3376="","",IF(R3376=0,"⚠ أضف سطر عهدة أولًا","DMT-"&amp;TEXT(R3376,"000")))</f>
        <v/>
      </c>
      <c r="C3376" s="21" t="n"/>
      <c r="D3376" s="20">
        <f>IF(C3376="","",IF(S3376="","خارج السنة المالية",INDEX(القوائم!$D$2:$D$13,S3376)))</f>
        <v/>
      </c>
      <c r="E3376" s="22" t="n"/>
      <c r="F3376" s="23" t="n"/>
      <c r="G3376" s="23" t="n"/>
      <c r="H3376" s="22" t="n"/>
      <c r="I3376" s="19" t="n"/>
      <c r="J3376" s="21" t="n"/>
      <c r="K3376" s="19" t="n"/>
      <c r="L3376" s="19" t="n"/>
      <c r="M3376" s="21" t="n"/>
      <c r="N3376" s="22" t="n"/>
      <c r="O3376" s="24">
        <f>IF(A3376&lt;&gt;"عهدة","",SUMIFS($G$8:$G$5007,$B$8:$B$5007,B3376,$A$8:$A$5007,"مصروف",$I$8:$I$5007,"&lt;&gt;مرفوض"))</f>
        <v/>
      </c>
      <c r="P3376" s="25">
        <f>IF(A3376&lt;&gt;"عهدة","",N(F3376)-O3376)</f>
        <v/>
      </c>
      <c r="Q3376" s="26">
        <f>IF(A3376="","",IF(A3376="عهدة",IF(N(F3376)=0,"⚠ أدخل قيمة العهدة",IF(P3376&lt;0,"⛔ عجز / زيادة مصروفات "&amp;TEXT(-P3376,"#,##0"),IF(COUNTIFS($B$8:$B$5007,B3376,$A$8:$A$5007,"مصروف",$I$8:$I$5007,"&lt;&gt;مرفوض",$K$8:$K$5007,"&lt;&gt;نعم")&gt;0,"⚠ "&amp;COUNTIFS($B$8:$B$5007,B3376,$A$8:$A$5007,"مصروف",$I$8:$I$5007,"&lt;&gt;مرفوض",$K$8:$K$5007,"&lt;&gt;نعم")&amp;" مصروف غير مسوى",IF(L3376="تمت التسوية",IF(P3376=0,"✔ متوازنة وتمت التسوية","✔ تمت التسوية – متبقي "&amp;TEXT(P3376,"#,##0")),IF(P3376&gt;0,"متبقي "&amp;TEXT(P3376,"#,##0"),"✔ متوازنة"))))),IF(R3376=0,"⚠ أضف سطر عهدة أولًا",IF(OR(C3376="",N(G3376)=0),"⚠ أكمل التاريخ والقيمة",IF(S3376="","⚠ التاريخ خارج السنة المالية",IF(H3376="","⚠ اختر بند الموازنة",IF(I3376="مرفوض","✖ مرفوض من المدير",IF(I3376&lt;&gt;"موافق","⏳ بانتظار موافقة المدير",IF(K3376&lt;&gt;"نعم","⚠ غير مسوى مع الحسابات","✔ معتمد ومسوى")))))))))</f>
        <v/>
      </c>
      <c r="R3376">
        <f>N(R3375)+IF(A3376="عهدة",1,0)</f>
        <v/>
      </c>
      <c r="S3376">
        <f>IF(C3376="","",IF(AND(C3376&gt;=DATE(2026,9,1),C3376&lt;=DATE(2027,8,31)),(YEAR(C3376)-2026)*12+MONTH(C3376)-8,""))</f>
        <v/>
      </c>
      <c r="T3376">
        <f>IF(AND(A3376="مصروف",R3376&gt;0,I3376="موافق",S3376&lt;&gt;"",H3376&lt;&gt;""),N(G3376),0)</f>
        <v/>
      </c>
    </row>
    <row r="3377">
      <c r="A3377" s="19" t="n"/>
      <c r="B3377" s="20">
        <f>IF(A3377="","",IF(R3377=0,"⚠ أضف سطر عهدة أولًا","DMT-"&amp;TEXT(R3377,"000")))</f>
        <v/>
      </c>
      <c r="C3377" s="21" t="n"/>
      <c r="D3377" s="20">
        <f>IF(C3377="","",IF(S3377="","خارج السنة المالية",INDEX(القوائم!$D$2:$D$13,S3377)))</f>
        <v/>
      </c>
      <c r="E3377" s="22" t="n"/>
      <c r="F3377" s="23" t="n"/>
      <c r="G3377" s="23" t="n"/>
      <c r="H3377" s="22" t="n"/>
      <c r="I3377" s="19" t="n"/>
      <c r="J3377" s="21" t="n"/>
      <c r="K3377" s="19" t="n"/>
      <c r="L3377" s="19" t="n"/>
      <c r="M3377" s="21" t="n"/>
      <c r="N3377" s="22" t="n"/>
      <c r="O3377" s="24">
        <f>IF(A3377&lt;&gt;"عهدة","",SUMIFS($G$8:$G$5007,$B$8:$B$5007,B3377,$A$8:$A$5007,"مصروف",$I$8:$I$5007,"&lt;&gt;مرفوض"))</f>
        <v/>
      </c>
      <c r="P3377" s="25">
        <f>IF(A3377&lt;&gt;"عهدة","",N(F3377)-O3377)</f>
        <v/>
      </c>
      <c r="Q3377" s="26">
        <f>IF(A3377="","",IF(A3377="عهدة",IF(N(F3377)=0,"⚠ أدخل قيمة العهدة",IF(P3377&lt;0,"⛔ عجز / زيادة مصروفات "&amp;TEXT(-P3377,"#,##0"),IF(COUNTIFS($B$8:$B$5007,B3377,$A$8:$A$5007,"مصروف",$I$8:$I$5007,"&lt;&gt;مرفوض",$K$8:$K$5007,"&lt;&gt;نعم")&gt;0,"⚠ "&amp;COUNTIFS($B$8:$B$5007,B3377,$A$8:$A$5007,"مصروف",$I$8:$I$5007,"&lt;&gt;مرفوض",$K$8:$K$5007,"&lt;&gt;نعم")&amp;" مصروف غير مسوى",IF(L3377="تمت التسوية",IF(P3377=0,"✔ متوازنة وتمت التسوية","✔ تمت التسوية – متبقي "&amp;TEXT(P3377,"#,##0")),IF(P3377&gt;0,"متبقي "&amp;TEXT(P3377,"#,##0"),"✔ متوازنة"))))),IF(R3377=0,"⚠ أضف سطر عهدة أولًا",IF(OR(C3377="",N(G3377)=0),"⚠ أكمل التاريخ والقيمة",IF(S3377="","⚠ التاريخ خارج السنة المالية",IF(H3377="","⚠ اختر بند الموازنة",IF(I3377="مرفوض","✖ مرفوض من المدير",IF(I3377&lt;&gt;"موافق","⏳ بانتظار موافقة المدير",IF(K3377&lt;&gt;"نعم","⚠ غير مسوى مع الحسابات","✔ معتمد ومسوى")))))))))</f>
        <v/>
      </c>
      <c r="R3377">
        <f>N(R3376)+IF(A3377="عهدة",1,0)</f>
        <v/>
      </c>
      <c r="S3377">
        <f>IF(C3377="","",IF(AND(C3377&gt;=DATE(2026,9,1),C3377&lt;=DATE(2027,8,31)),(YEAR(C3377)-2026)*12+MONTH(C3377)-8,""))</f>
        <v/>
      </c>
      <c r="T3377">
        <f>IF(AND(A3377="مصروف",R3377&gt;0,I3377="موافق",S3377&lt;&gt;"",H3377&lt;&gt;""),N(G3377),0)</f>
        <v/>
      </c>
    </row>
    <row r="3378">
      <c r="A3378" s="19" t="n"/>
      <c r="B3378" s="20">
        <f>IF(A3378="","",IF(R3378=0,"⚠ أضف سطر عهدة أولًا","DMT-"&amp;TEXT(R3378,"000")))</f>
        <v/>
      </c>
      <c r="C3378" s="21" t="n"/>
      <c r="D3378" s="20">
        <f>IF(C3378="","",IF(S3378="","خارج السنة المالية",INDEX(القوائم!$D$2:$D$13,S3378)))</f>
        <v/>
      </c>
      <c r="E3378" s="22" t="n"/>
      <c r="F3378" s="23" t="n"/>
      <c r="G3378" s="23" t="n"/>
      <c r="H3378" s="22" t="n"/>
      <c r="I3378" s="19" t="n"/>
      <c r="J3378" s="21" t="n"/>
      <c r="K3378" s="19" t="n"/>
      <c r="L3378" s="19" t="n"/>
      <c r="M3378" s="21" t="n"/>
      <c r="N3378" s="22" t="n"/>
      <c r="O3378" s="24">
        <f>IF(A3378&lt;&gt;"عهدة","",SUMIFS($G$8:$G$5007,$B$8:$B$5007,B3378,$A$8:$A$5007,"مصروف",$I$8:$I$5007,"&lt;&gt;مرفوض"))</f>
        <v/>
      </c>
      <c r="P3378" s="25">
        <f>IF(A3378&lt;&gt;"عهدة","",N(F3378)-O3378)</f>
        <v/>
      </c>
      <c r="Q3378" s="26">
        <f>IF(A3378="","",IF(A3378="عهدة",IF(N(F3378)=0,"⚠ أدخل قيمة العهدة",IF(P3378&lt;0,"⛔ عجز / زيادة مصروفات "&amp;TEXT(-P3378,"#,##0"),IF(COUNTIFS($B$8:$B$5007,B3378,$A$8:$A$5007,"مصروف",$I$8:$I$5007,"&lt;&gt;مرفوض",$K$8:$K$5007,"&lt;&gt;نعم")&gt;0,"⚠ "&amp;COUNTIFS($B$8:$B$5007,B3378,$A$8:$A$5007,"مصروف",$I$8:$I$5007,"&lt;&gt;مرفوض",$K$8:$K$5007,"&lt;&gt;نعم")&amp;" مصروف غير مسوى",IF(L3378="تمت التسوية",IF(P3378=0,"✔ متوازنة وتمت التسوية","✔ تمت التسوية – متبقي "&amp;TEXT(P3378,"#,##0")),IF(P3378&gt;0,"متبقي "&amp;TEXT(P3378,"#,##0"),"✔ متوازنة"))))),IF(R3378=0,"⚠ أضف سطر عهدة أولًا",IF(OR(C3378="",N(G3378)=0),"⚠ أكمل التاريخ والقيمة",IF(S3378="","⚠ التاريخ خارج السنة المالية",IF(H3378="","⚠ اختر بند الموازنة",IF(I3378="مرفوض","✖ مرفوض من المدير",IF(I3378&lt;&gt;"موافق","⏳ بانتظار موافقة المدير",IF(K3378&lt;&gt;"نعم","⚠ غير مسوى مع الحسابات","✔ معتمد ومسوى")))))))))</f>
        <v/>
      </c>
      <c r="R3378">
        <f>N(R3377)+IF(A3378="عهدة",1,0)</f>
        <v/>
      </c>
      <c r="S3378">
        <f>IF(C3378="","",IF(AND(C3378&gt;=DATE(2026,9,1),C3378&lt;=DATE(2027,8,31)),(YEAR(C3378)-2026)*12+MONTH(C3378)-8,""))</f>
        <v/>
      </c>
      <c r="T3378">
        <f>IF(AND(A3378="مصروف",R3378&gt;0,I3378="موافق",S3378&lt;&gt;"",H3378&lt;&gt;""),N(G3378),0)</f>
        <v/>
      </c>
    </row>
    <row r="3379">
      <c r="A3379" s="19" t="n"/>
      <c r="B3379" s="20">
        <f>IF(A3379="","",IF(R3379=0,"⚠ أضف سطر عهدة أولًا","DMT-"&amp;TEXT(R3379,"000")))</f>
        <v/>
      </c>
      <c r="C3379" s="21" t="n"/>
      <c r="D3379" s="20">
        <f>IF(C3379="","",IF(S3379="","خارج السنة المالية",INDEX(القوائم!$D$2:$D$13,S3379)))</f>
        <v/>
      </c>
      <c r="E3379" s="22" t="n"/>
      <c r="F3379" s="23" t="n"/>
      <c r="G3379" s="23" t="n"/>
      <c r="H3379" s="22" t="n"/>
      <c r="I3379" s="19" t="n"/>
      <c r="J3379" s="21" t="n"/>
      <c r="K3379" s="19" t="n"/>
      <c r="L3379" s="19" t="n"/>
      <c r="M3379" s="21" t="n"/>
      <c r="N3379" s="22" t="n"/>
      <c r="O3379" s="24">
        <f>IF(A3379&lt;&gt;"عهدة","",SUMIFS($G$8:$G$5007,$B$8:$B$5007,B3379,$A$8:$A$5007,"مصروف",$I$8:$I$5007,"&lt;&gt;مرفوض"))</f>
        <v/>
      </c>
      <c r="P3379" s="25">
        <f>IF(A3379&lt;&gt;"عهدة","",N(F3379)-O3379)</f>
        <v/>
      </c>
      <c r="Q3379" s="26">
        <f>IF(A3379="","",IF(A3379="عهدة",IF(N(F3379)=0,"⚠ أدخل قيمة العهدة",IF(P3379&lt;0,"⛔ عجز / زيادة مصروفات "&amp;TEXT(-P3379,"#,##0"),IF(COUNTIFS($B$8:$B$5007,B3379,$A$8:$A$5007,"مصروف",$I$8:$I$5007,"&lt;&gt;مرفوض",$K$8:$K$5007,"&lt;&gt;نعم")&gt;0,"⚠ "&amp;COUNTIFS($B$8:$B$5007,B3379,$A$8:$A$5007,"مصروف",$I$8:$I$5007,"&lt;&gt;مرفوض",$K$8:$K$5007,"&lt;&gt;نعم")&amp;" مصروف غير مسوى",IF(L3379="تمت التسوية",IF(P3379=0,"✔ متوازنة وتمت التسوية","✔ تمت التسوية – متبقي "&amp;TEXT(P3379,"#,##0")),IF(P3379&gt;0,"متبقي "&amp;TEXT(P3379,"#,##0"),"✔ متوازنة"))))),IF(R3379=0,"⚠ أضف سطر عهدة أولًا",IF(OR(C3379="",N(G3379)=0),"⚠ أكمل التاريخ والقيمة",IF(S3379="","⚠ التاريخ خارج السنة المالية",IF(H3379="","⚠ اختر بند الموازنة",IF(I3379="مرفوض","✖ مرفوض من المدير",IF(I3379&lt;&gt;"موافق","⏳ بانتظار موافقة المدير",IF(K3379&lt;&gt;"نعم","⚠ غير مسوى مع الحسابات","✔ معتمد ومسوى")))))))))</f>
        <v/>
      </c>
      <c r="R3379">
        <f>N(R3378)+IF(A3379="عهدة",1,0)</f>
        <v/>
      </c>
      <c r="S3379">
        <f>IF(C3379="","",IF(AND(C3379&gt;=DATE(2026,9,1),C3379&lt;=DATE(2027,8,31)),(YEAR(C3379)-2026)*12+MONTH(C3379)-8,""))</f>
        <v/>
      </c>
      <c r="T3379">
        <f>IF(AND(A3379="مصروف",R3379&gt;0,I3379="موافق",S3379&lt;&gt;"",H3379&lt;&gt;""),N(G3379),0)</f>
        <v/>
      </c>
    </row>
    <row r="3380">
      <c r="A3380" s="19" t="n"/>
      <c r="B3380" s="20">
        <f>IF(A3380="","",IF(R3380=0,"⚠ أضف سطر عهدة أولًا","DMT-"&amp;TEXT(R3380,"000")))</f>
        <v/>
      </c>
      <c r="C3380" s="21" t="n"/>
      <c r="D3380" s="20">
        <f>IF(C3380="","",IF(S3380="","خارج السنة المالية",INDEX(القوائم!$D$2:$D$13,S3380)))</f>
        <v/>
      </c>
      <c r="E3380" s="22" t="n"/>
      <c r="F3380" s="23" t="n"/>
      <c r="G3380" s="23" t="n"/>
      <c r="H3380" s="22" t="n"/>
      <c r="I3380" s="19" t="n"/>
      <c r="J3380" s="21" t="n"/>
      <c r="K3380" s="19" t="n"/>
      <c r="L3380" s="19" t="n"/>
      <c r="M3380" s="21" t="n"/>
      <c r="N3380" s="22" t="n"/>
      <c r="O3380" s="24">
        <f>IF(A3380&lt;&gt;"عهدة","",SUMIFS($G$8:$G$5007,$B$8:$B$5007,B3380,$A$8:$A$5007,"مصروف",$I$8:$I$5007,"&lt;&gt;مرفوض"))</f>
        <v/>
      </c>
      <c r="P3380" s="25">
        <f>IF(A3380&lt;&gt;"عهدة","",N(F3380)-O3380)</f>
        <v/>
      </c>
      <c r="Q3380" s="26">
        <f>IF(A3380="","",IF(A3380="عهدة",IF(N(F3380)=0,"⚠ أدخل قيمة العهدة",IF(P3380&lt;0,"⛔ عجز / زيادة مصروفات "&amp;TEXT(-P3380,"#,##0"),IF(COUNTIFS($B$8:$B$5007,B3380,$A$8:$A$5007,"مصروف",$I$8:$I$5007,"&lt;&gt;مرفوض",$K$8:$K$5007,"&lt;&gt;نعم")&gt;0,"⚠ "&amp;COUNTIFS($B$8:$B$5007,B3380,$A$8:$A$5007,"مصروف",$I$8:$I$5007,"&lt;&gt;مرفوض",$K$8:$K$5007,"&lt;&gt;نعم")&amp;" مصروف غير مسوى",IF(L3380="تمت التسوية",IF(P3380=0,"✔ متوازنة وتمت التسوية","✔ تمت التسوية – متبقي "&amp;TEXT(P3380,"#,##0")),IF(P3380&gt;0,"متبقي "&amp;TEXT(P3380,"#,##0"),"✔ متوازنة"))))),IF(R3380=0,"⚠ أضف سطر عهدة أولًا",IF(OR(C3380="",N(G3380)=0),"⚠ أكمل التاريخ والقيمة",IF(S3380="","⚠ التاريخ خارج السنة المالية",IF(H3380="","⚠ اختر بند الموازنة",IF(I3380="مرفوض","✖ مرفوض من المدير",IF(I3380&lt;&gt;"موافق","⏳ بانتظار موافقة المدير",IF(K3380&lt;&gt;"نعم","⚠ غير مسوى مع الحسابات","✔ معتمد ومسوى")))))))))</f>
        <v/>
      </c>
      <c r="R3380">
        <f>N(R3379)+IF(A3380="عهدة",1,0)</f>
        <v/>
      </c>
      <c r="S3380">
        <f>IF(C3380="","",IF(AND(C3380&gt;=DATE(2026,9,1),C3380&lt;=DATE(2027,8,31)),(YEAR(C3380)-2026)*12+MONTH(C3380)-8,""))</f>
        <v/>
      </c>
      <c r="T3380">
        <f>IF(AND(A3380="مصروف",R3380&gt;0,I3380="موافق",S3380&lt;&gt;"",H3380&lt;&gt;""),N(G3380),0)</f>
        <v/>
      </c>
    </row>
    <row r="3381">
      <c r="A3381" s="19" t="n"/>
      <c r="B3381" s="20">
        <f>IF(A3381="","",IF(R3381=0,"⚠ أضف سطر عهدة أولًا","DMT-"&amp;TEXT(R3381,"000")))</f>
        <v/>
      </c>
      <c r="C3381" s="21" t="n"/>
      <c r="D3381" s="20">
        <f>IF(C3381="","",IF(S3381="","خارج السنة المالية",INDEX(القوائم!$D$2:$D$13,S3381)))</f>
        <v/>
      </c>
      <c r="E3381" s="22" t="n"/>
      <c r="F3381" s="23" t="n"/>
      <c r="G3381" s="23" t="n"/>
      <c r="H3381" s="22" t="n"/>
      <c r="I3381" s="19" t="n"/>
      <c r="J3381" s="21" t="n"/>
      <c r="K3381" s="19" t="n"/>
      <c r="L3381" s="19" t="n"/>
      <c r="M3381" s="21" t="n"/>
      <c r="N3381" s="22" t="n"/>
      <c r="O3381" s="24">
        <f>IF(A3381&lt;&gt;"عهدة","",SUMIFS($G$8:$G$5007,$B$8:$B$5007,B3381,$A$8:$A$5007,"مصروف",$I$8:$I$5007,"&lt;&gt;مرفوض"))</f>
        <v/>
      </c>
      <c r="P3381" s="25">
        <f>IF(A3381&lt;&gt;"عهدة","",N(F3381)-O3381)</f>
        <v/>
      </c>
      <c r="Q3381" s="26">
        <f>IF(A3381="","",IF(A3381="عهدة",IF(N(F3381)=0,"⚠ أدخل قيمة العهدة",IF(P3381&lt;0,"⛔ عجز / زيادة مصروفات "&amp;TEXT(-P3381,"#,##0"),IF(COUNTIFS($B$8:$B$5007,B3381,$A$8:$A$5007,"مصروف",$I$8:$I$5007,"&lt;&gt;مرفوض",$K$8:$K$5007,"&lt;&gt;نعم")&gt;0,"⚠ "&amp;COUNTIFS($B$8:$B$5007,B3381,$A$8:$A$5007,"مصروف",$I$8:$I$5007,"&lt;&gt;مرفوض",$K$8:$K$5007,"&lt;&gt;نعم")&amp;" مصروف غير مسوى",IF(L3381="تمت التسوية",IF(P3381=0,"✔ متوازنة وتمت التسوية","✔ تمت التسوية – متبقي "&amp;TEXT(P3381,"#,##0")),IF(P3381&gt;0,"متبقي "&amp;TEXT(P3381,"#,##0"),"✔ متوازنة"))))),IF(R3381=0,"⚠ أضف سطر عهدة أولًا",IF(OR(C3381="",N(G3381)=0),"⚠ أكمل التاريخ والقيمة",IF(S3381="","⚠ التاريخ خارج السنة المالية",IF(H3381="","⚠ اختر بند الموازنة",IF(I3381="مرفوض","✖ مرفوض من المدير",IF(I3381&lt;&gt;"موافق","⏳ بانتظار موافقة المدير",IF(K3381&lt;&gt;"نعم","⚠ غير مسوى مع الحسابات","✔ معتمد ومسوى")))))))))</f>
        <v/>
      </c>
      <c r="R3381">
        <f>N(R3380)+IF(A3381="عهدة",1,0)</f>
        <v/>
      </c>
      <c r="S3381">
        <f>IF(C3381="","",IF(AND(C3381&gt;=DATE(2026,9,1),C3381&lt;=DATE(2027,8,31)),(YEAR(C3381)-2026)*12+MONTH(C3381)-8,""))</f>
        <v/>
      </c>
      <c r="T3381">
        <f>IF(AND(A3381="مصروف",R3381&gt;0,I3381="موافق",S3381&lt;&gt;"",H3381&lt;&gt;""),N(G3381),0)</f>
        <v/>
      </c>
    </row>
    <row r="3382">
      <c r="A3382" s="19" t="n"/>
      <c r="B3382" s="20">
        <f>IF(A3382="","",IF(R3382=0,"⚠ أضف سطر عهدة أولًا","DMT-"&amp;TEXT(R3382,"000")))</f>
        <v/>
      </c>
      <c r="C3382" s="21" t="n"/>
      <c r="D3382" s="20">
        <f>IF(C3382="","",IF(S3382="","خارج السنة المالية",INDEX(القوائم!$D$2:$D$13,S3382)))</f>
        <v/>
      </c>
      <c r="E3382" s="22" t="n"/>
      <c r="F3382" s="23" t="n"/>
      <c r="G3382" s="23" t="n"/>
      <c r="H3382" s="22" t="n"/>
      <c r="I3382" s="19" t="n"/>
      <c r="J3382" s="21" t="n"/>
      <c r="K3382" s="19" t="n"/>
      <c r="L3382" s="19" t="n"/>
      <c r="M3382" s="21" t="n"/>
      <c r="N3382" s="22" t="n"/>
      <c r="O3382" s="24">
        <f>IF(A3382&lt;&gt;"عهدة","",SUMIFS($G$8:$G$5007,$B$8:$B$5007,B3382,$A$8:$A$5007,"مصروف",$I$8:$I$5007,"&lt;&gt;مرفوض"))</f>
        <v/>
      </c>
      <c r="P3382" s="25">
        <f>IF(A3382&lt;&gt;"عهدة","",N(F3382)-O3382)</f>
        <v/>
      </c>
      <c r="Q3382" s="26">
        <f>IF(A3382="","",IF(A3382="عهدة",IF(N(F3382)=0,"⚠ أدخل قيمة العهدة",IF(P3382&lt;0,"⛔ عجز / زيادة مصروفات "&amp;TEXT(-P3382,"#,##0"),IF(COUNTIFS($B$8:$B$5007,B3382,$A$8:$A$5007,"مصروف",$I$8:$I$5007,"&lt;&gt;مرفوض",$K$8:$K$5007,"&lt;&gt;نعم")&gt;0,"⚠ "&amp;COUNTIFS($B$8:$B$5007,B3382,$A$8:$A$5007,"مصروف",$I$8:$I$5007,"&lt;&gt;مرفوض",$K$8:$K$5007,"&lt;&gt;نعم")&amp;" مصروف غير مسوى",IF(L3382="تمت التسوية",IF(P3382=0,"✔ متوازنة وتمت التسوية","✔ تمت التسوية – متبقي "&amp;TEXT(P3382,"#,##0")),IF(P3382&gt;0,"متبقي "&amp;TEXT(P3382,"#,##0"),"✔ متوازنة"))))),IF(R3382=0,"⚠ أضف سطر عهدة أولًا",IF(OR(C3382="",N(G3382)=0),"⚠ أكمل التاريخ والقيمة",IF(S3382="","⚠ التاريخ خارج السنة المالية",IF(H3382="","⚠ اختر بند الموازنة",IF(I3382="مرفوض","✖ مرفوض من المدير",IF(I3382&lt;&gt;"موافق","⏳ بانتظار موافقة المدير",IF(K3382&lt;&gt;"نعم","⚠ غير مسوى مع الحسابات","✔ معتمد ومسوى")))))))))</f>
        <v/>
      </c>
      <c r="R3382">
        <f>N(R3381)+IF(A3382="عهدة",1,0)</f>
        <v/>
      </c>
      <c r="S3382">
        <f>IF(C3382="","",IF(AND(C3382&gt;=DATE(2026,9,1),C3382&lt;=DATE(2027,8,31)),(YEAR(C3382)-2026)*12+MONTH(C3382)-8,""))</f>
        <v/>
      </c>
      <c r="T3382">
        <f>IF(AND(A3382="مصروف",R3382&gt;0,I3382="موافق",S3382&lt;&gt;"",H3382&lt;&gt;""),N(G3382),0)</f>
        <v/>
      </c>
    </row>
    <row r="3383">
      <c r="A3383" s="19" t="n"/>
      <c r="B3383" s="20">
        <f>IF(A3383="","",IF(R3383=0,"⚠ أضف سطر عهدة أولًا","DMT-"&amp;TEXT(R3383,"000")))</f>
        <v/>
      </c>
      <c r="C3383" s="21" t="n"/>
      <c r="D3383" s="20">
        <f>IF(C3383="","",IF(S3383="","خارج السنة المالية",INDEX(القوائم!$D$2:$D$13,S3383)))</f>
        <v/>
      </c>
      <c r="E3383" s="22" t="n"/>
      <c r="F3383" s="23" t="n"/>
      <c r="G3383" s="23" t="n"/>
      <c r="H3383" s="22" t="n"/>
      <c r="I3383" s="19" t="n"/>
      <c r="J3383" s="21" t="n"/>
      <c r="K3383" s="19" t="n"/>
      <c r="L3383" s="19" t="n"/>
      <c r="M3383" s="21" t="n"/>
      <c r="N3383" s="22" t="n"/>
      <c r="O3383" s="24">
        <f>IF(A3383&lt;&gt;"عهدة","",SUMIFS($G$8:$G$5007,$B$8:$B$5007,B3383,$A$8:$A$5007,"مصروف",$I$8:$I$5007,"&lt;&gt;مرفوض"))</f>
        <v/>
      </c>
      <c r="P3383" s="25">
        <f>IF(A3383&lt;&gt;"عهدة","",N(F3383)-O3383)</f>
        <v/>
      </c>
      <c r="Q3383" s="26">
        <f>IF(A3383="","",IF(A3383="عهدة",IF(N(F3383)=0,"⚠ أدخل قيمة العهدة",IF(P3383&lt;0,"⛔ عجز / زيادة مصروفات "&amp;TEXT(-P3383,"#,##0"),IF(COUNTIFS($B$8:$B$5007,B3383,$A$8:$A$5007,"مصروف",$I$8:$I$5007,"&lt;&gt;مرفوض",$K$8:$K$5007,"&lt;&gt;نعم")&gt;0,"⚠ "&amp;COUNTIFS($B$8:$B$5007,B3383,$A$8:$A$5007,"مصروف",$I$8:$I$5007,"&lt;&gt;مرفوض",$K$8:$K$5007,"&lt;&gt;نعم")&amp;" مصروف غير مسوى",IF(L3383="تمت التسوية",IF(P3383=0,"✔ متوازنة وتمت التسوية","✔ تمت التسوية – متبقي "&amp;TEXT(P3383,"#,##0")),IF(P3383&gt;0,"متبقي "&amp;TEXT(P3383,"#,##0"),"✔ متوازنة"))))),IF(R3383=0,"⚠ أضف سطر عهدة أولًا",IF(OR(C3383="",N(G3383)=0),"⚠ أكمل التاريخ والقيمة",IF(S3383="","⚠ التاريخ خارج السنة المالية",IF(H3383="","⚠ اختر بند الموازنة",IF(I3383="مرفوض","✖ مرفوض من المدير",IF(I3383&lt;&gt;"موافق","⏳ بانتظار موافقة المدير",IF(K3383&lt;&gt;"نعم","⚠ غير مسوى مع الحسابات","✔ معتمد ومسوى")))))))))</f>
        <v/>
      </c>
      <c r="R3383">
        <f>N(R3382)+IF(A3383="عهدة",1,0)</f>
        <v/>
      </c>
      <c r="S3383">
        <f>IF(C3383="","",IF(AND(C3383&gt;=DATE(2026,9,1),C3383&lt;=DATE(2027,8,31)),(YEAR(C3383)-2026)*12+MONTH(C3383)-8,""))</f>
        <v/>
      </c>
      <c r="T3383">
        <f>IF(AND(A3383="مصروف",R3383&gt;0,I3383="موافق",S3383&lt;&gt;"",H3383&lt;&gt;""),N(G3383),0)</f>
        <v/>
      </c>
    </row>
    <row r="3384">
      <c r="A3384" s="19" t="n"/>
      <c r="B3384" s="20">
        <f>IF(A3384="","",IF(R3384=0,"⚠ أضف سطر عهدة أولًا","DMT-"&amp;TEXT(R3384,"000")))</f>
        <v/>
      </c>
      <c r="C3384" s="21" t="n"/>
      <c r="D3384" s="20">
        <f>IF(C3384="","",IF(S3384="","خارج السنة المالية",INDEX(القوائم!$D$2:$D$13,S3384)))</f>
        <v/>
      </c>
      <c r="E3384" s="22" t="n"/>
      <c r="F3384" s="23" t="n"/>
      <c r="G3384" s="23" t="n"/>
      <c r="H3384" s="22" t="n"/>
      <c r="I3384" s="19" t="n"/>
      <c r="J3384" s="21" t="n"/>
      <c r="K3384" s="19" t="n"/>
      <c r="L3384" s="19" t="n"/>
      <c r="M3384" s="21" t="n"/>
      <c r="N3384" s="22" t="n"/>
      <c r="O3384" s="24">
        <f>IF(A3384&lt;&gt;"عهدة","",SUMIFS($G$8:$G$5007,$B$8:$B$5007,B3384,$A$8:$A$5007,"مصروف",$I$8:$I$5007,"&lt;&gt;مرفوض"))</f>
        <v/>
      </c>
      <c r="P3384" s="25">
        <f>IF(A3384&lt;&gt;"عهدة","",N(F3384)-O3384)</f>
        <v/>
      </c>
      <c r="Q3384" s="26">
        <f>IF(A3384="","",IF(A3384="عهدة",IF(N(F3384)=0,"⚠ أدخل قيمة العهدة",IF(P3384&lt;0,"⛔ عجز / زيادة مصروفات "&amp;TEXT(-P3384,"#,##0"),IF(COUNTIFS($B$8:$B$5007,B3384,$A$8:$A$5007,"مصروف",$I$8:$I$5007,"&lt;&gt;مرفوض",$K$8:$K$5007,"&lt;&gt;نعم")&gt;0,"⚠ "&amp;COUNTIFS($B$8:$B$5007,B3384,$A$8:$A$5007,"مصروف",$I$8:$I$5007,"&lt;&gt;مرفوض",$K$8:$K$5007,"&lt;&gt;نعم")&amp;" مصروف غير مسوى",IF(L3384="تمت التسوية",IF(P3384=0,"✔ متوازنة وتمت التسوية","✔ تمت التسوية – متبقي "&amp;TEXT(P3384,"#,##0")),IF(P3384&gt;0,"متبقي "&amp;TEXT(P3384,"#,##0"),"✔ متوازنة"))))),IF(R3384=0,"⚠ أضف سطر عهدة أولًا",IF(OR(C3384="",N(G3384)=0),"⚠ أكمل التاريخ والقيمة",IF(S3384="","⚠ التاريخ خارج السنة المالية",IF(H3384="","⚠ اختر بند الموازنة",IF(I3384="مرفوض","✖ مرفوض من المدير",IF(I3384&lt;&gt;"موافق","⏳ بانتظار موافقة المدير",IF(K3384&lt;&gt;"نعم","⚠ غير مسوى مع الحسابات","✔ معتمد ومسوى")))))))))</f>
        <v/>
      </c>
      <c r="R3384">
        <f>N(R3383)+IF(A3384="عهدة",1,0)</f>
        <v/>
      </c>
      <c r="S3384">
        <f>IF(C3384="","",IF(AND(C3384&gt;=DATE(2026,9,1),C3384&lt;=DATE(2027,8,31)),(YEAR(C3384)-2026)*12+MONTH(C3384)-8,""))</f>
        <v/>
      </c>
      <c r="T3384">
        <f>IF(AND(A3384="مصروف",R3384&gt;0,I3384="موافق",S3384&lt;&gt;"",H3384&lt;&gt;""),N(G3384),0)</f>
        <v/>
      </c>
    </row>
    <row r="3385">
      <c r="A3385" s="19" t="n"/>
      <c r="B3385" s="20">
        <f>IF(A3385="","",IF(R3385=0,"⚠ أضف سطر عهدة أولًا","DMT-"&amp;TEXT(R3385,"000")))</f>
        <v/>
      </c>
      <c r="C3385" s="21" t="n"/>
      <c r="D3385" s="20">
        <f>IF(C3385="","",IF(S3385="","خارج السنة المالية",INDEX(القوائم!$D$2:$D$13,S3385)))</f>
        <v/>
      </c>
      <c r="E3385" s="22" t="n"/>
      <c r="F3385" s="23" t="n"/>
      <c r="G3385" s="23" t="n"/>
      <c r="H3385" s="22" t="n"/>
      <c r="I3385" s="19" t="n"/>
      <c r="J3385" s="21" t="n"/>
      <c r="K3385" s="19" t="n"/>
      <c r="L3385" s="19" t="n"/>
      <c r="M3385" s="21" t="n"/>
      <c r="N3385" s="22" t="n"/>
      <c r="O3385" s="24">
        <f>IF(A3385&lt;&gt;"عهدة","",SUMIFS($G$8:$G$5007,$B$8:$B$5007,B3385,$A$8:$A$5007,"مصروف",$I$8:$I$5007,"&lt;&gt;مرفوض"))</f>
        <v/>
      </c>
      <c r="P3385" s="25">
        <f>IF(A3385&lt;&gt;"عهدة","",N(F3385)-O3385)</f>
        <v/>
      </c>
      <c r="Q3385" s="26">
        <f>IF(A3385="","",IF(A3385="عهدة",IF(N(F3385)=0,"⚠ أدخل قيمة العهدة",IF(P3385&lt;0,"⛔ عجز / زيادة مصروفات "&amp;TEXT(-P3385,"#,##0"),IF(COUNTIFS($B$8:$B$5007,B3385,$A$8:$A$5007,"مصروف",$I$8:$I$5007,"&lt;&gt;مرفوض",$K$8:$K$5007,"&lt;&gt;نعم")&gt;0,"⚠ "&amp;COUNTIFS($B$8:$B$5007,B3385,$A$8:$A$5007,"مصروف",$I$8:$I$5007,"&lt;&gt;مرفوض",$K$8:$K$5007,"&lt;&gt;نعم")&amp;" مصروف غير مسوى",IF(L3385="تمت التسوية",IF(P3385=0,"✔ متوازنة وتمت التسوية","✔ تمت التسوية – متبقي "&amp;TEXT(P3385,"#,##0")),IF(P3385&gt;0,"متبقي "&amp;TEXT(P3385,"#,##0"),"✔ متوازنة"))))),IF(R3385=0,"⚠ أضف سطر عهدة أولًا",IF(OR(C3385="",N(G3385)=0),"⚠ أكمل التاريخ والقيمة",IF(S3385="","⚠ التاريخ خارج السنة المالية",IF(H3385="","⚠ اختر بند الموازنة",IF(I3385="مرفوض","✖ مرفوض من المدير",IF(I3385&lt;&gt;"موافق","⏳ بانتظار موافقة المدير",IF(K3385&lt;&gt;"نعم","⚠ غير مسوى مع الحسابات","✔ معتمد ومسوى")))))))))</f>
        <v/>
      </c>
      <c r="R3385">
        <f>N(R3384)+IF(A3385="عهدة",1,0)</f>
        <v/>
      </c>
      <c r="S3385">
        <f>IF(C3385="","",IF(AND(C3385&gt;=DATE(2026,9,1),C3385&lt;=DATE(2027,8,31)),(YEAR(C3385)-2026)*12+MONTH(C3385)-8,""))</f>
        <v/>
      </c>
      <c r="T3385">
        <f>IF(AND(A3385="مصروف",R3385&gt;0,I3385="موافق",S3385&lt;&gt;"",H3385&lt;&gt;""),N(G3385),0)</f>
        <v/>
      </c>
    </row>
    <row r="3386">
      <c r="A3386" s="19" t="n"/>
      <c r="B3386" s="20">
        <f>IF(A3386="","",IF(R3386=0,"⚠ أضف سطر عهدة أولًا","DMT-"&amp;TEXT(R3386,"000")))</f>
        <v/>
      </c>
      <c r="C3386" s="21" t="n"/>
      <c r="D3386" s="20">
        <f>IF(C3386="","",IF(S3386="","خارج السنة المالية",INDEX(القوائم!$D$2:$D$13,S3386)))</f>
        <v/>
      </c>
      <c r="E3386" s="22" t="n"/>
      <c r="F3386" s="23" t="n"/>
      <c r="G3386" s="23" t="n"/>
      <c r="H3386" s="22" t="n"/>
      <c r="I3386" s="19" t="n"/>
      <c r="J3386" s="21" t="n"/>
      <c r="K3386" s="19" t="n"/>
      <c r="L3386" s="19" t="n"/>
      <c r="M3386" s="21" t="n"/>
      <c r="N3386" s="22" t="n"/>
      <c r="O3386" s="24">
        <f>IF(A3386&lt;&gt;"عهدة","",SUMIFS($G$8:$G$5007,$B$8:$B$5007,B3386,$A$8:$A$5007,"مصروف",$I$8:$I$5007,"&lt;&gt;مرفوض"))</f>
        <v/>
      </c>
      <c r="P3386" s="25">
        <f>IF(A3386&lt;&gt;"عهدة","",N(F3386)-O3386)</f>
        <v/>
      </c>
      <c r="Q3386" s="26">
        <f>IF(A3386="","",IF(A3386="عهدة",IF(N(F3386)=0,"⚠ أدخل قيمة العهدة",IF(P3386&lt;0,"⛔ عجز / زيادة مصروفات "&amp;TEXT(-P3386,"#,##0"),IF(COUNTIFS($B$8:$B$5007,B3386,$A$8:$A$5007,"مصروف",$I$8:$I$5007,"&lt;&gt;مرفوض",$K$8:$K$5007,"&lt;&gt;نعم")&gt;0,"⚠ "&amp;COUNTIFS($B$8:$B$5007,B3386,$A$8:$A$5007,"مصروف",$I$8:$I$5007,"&lt;&gt;مرفوض",$K$8:$K$5007,"&lt;&gt;نعم")&amp;" مصروف غير مسوى",IF(L3386="تمت التسوية",IF(P3386=0,"✔ متوازنة وتمت التسوية","✔ تمت التسوية – متبقي "&amp;TEXT(P3386,"#,##0")),IF(P3386&gt;0,"متبقي "&amp;TEXT(P3386,"#,##0"),"✔ متوازنة"))))),IF(R3386=0,"⚠ أضف سطر عهدة أولًا",IF(OR(C3386="",N(G3386)=0),"⚠ أكمل التاريخ والقيمة",IF(S3386="","⚠ التاريخ خارج السنة المالية",IF(H3386="","⚠ اختر بند الموازنة",IF(I3386="مرفوض","✖ مرفوض من المدير",IF(I3386&lt;&gt;"موافق","⏳ بانتظار موافقة المدير",IF(K3386&lt;&gt;"نعم","⚠ غير مسوى مع الحسابات","✔ معتمد ومسوى")))))))))</f>
        <v/>
      </c>
      <c r="R3386">
        <f>N(R3385)+IF(A3386="عهدة",1,0)</f>
        <v/>
      </c>
      <c r="S3386">
        <f>IF(C3386="","",IF(AND(C3386&gt;=DATE(2026,9,1),C3386&lt;=DATE(2027,8,31)),(YEAR(C3386)-2026)*12+MONTH(C3386)-8,""))</f>
        <v/>
      </c>
      <c r="T3386">
        <f>IF(AND(A3386="مصروف",R3386&gt;0,I3386="موافق",S3386&lt;&gt;"",H3386&lt;&gt;""),N(G3386),0)</f>
        <v/>
      </c>
    </row>
    <row r="3387">
      <c r="A3387" s="19" t="n"/>
      <c r="B3387" s="20">
        <f>IF(A3387="","",IF(R3387=0,"⚠ أضف سطر عهدة أولًا","DMT-"&amp;TEXT(R3387,"000")))</f>
        <v/>
      </c>
      <c r="C3387" s="21" t="n"/>
      <c r="D3387" s="20">
        <f>IF(C3387="","",IF(S3387="","خارج السنة المالية",INDEX(القوائم!$D$2:$D$13,S3387)))</f>
        <v/>
      </c>
      <c r="E3387" s="22" t="n"/>
      <c r="F3387" s="23" t="n"/>
      <c r="G3387" s="23" t="n"/>
      <c r="H3387" s="22" t="n"/>
      <c r="I3387" s="19" t="n"/>
      <c r="J3387" s="21" t="n"/>
      <c r="K3387" s="19" t="n"/>
      <c r="L3387" s="19" t="n"/>
      <c r="M3387" s="21" t="n"/>
      <c r="N3387" s="22" t="n"/>
      <c r="O3387" s="24">
        <f>IF(A3387&lt;&gt;"عهدة","",SUMIFS($G$8:$G$5007,$B$8:$B$5007,B3387,$A$8:$A$5007,"مصروف",$I$8:$I$5007,"&lt;&gt;مرفوض"))</f>
        <v/>
      </c>
      <c r="P3387" s="25">
        <f>IF(A3387&lt;&gt;"عهدة","",N(F3387)-O3387)</f>
        <v/>
      </c>
      <c r="Q3387" s="26">
        <f>IF(A3387="","",IF(A3387="عهدة",IF(N(F3387)=0,"⚠ أدخل قيمة العهدة",IF(P3387&lt;0,"⛔ عجز / زيادة مصروفات "&amp;TEXT(-P3387,"#,##0"),IF(COUNTIFS($B$8:$B$5007,B3387,$A$8:$A$5007,"مصروف",$I$8:$I$5007,"&lt;&gt;مرفوض",$K$8:$K$5007,"&lt;&gt;نعم")&gt;0,"⚠ "&amp;COUNTIFS($B$8:$B$5007,B3387,$A$8:$A$5007,"مصروف",$I$8:$I$5007,"&lt;&gt;مرفوض",$K$8:$K$5007,"&lt;&gt;نعم")&amp;" مصروف غير مسوى",IF(L3387="تمت التسوية",IF(P3387=0,"✔ متوازنة وتمت التسوية","✔ تمت التسوية – متبقي "&amp;TEXT(P3387,"#,##0")),IF(P3387&gt;0,"متبقي "&amp;TEXT(P3387,"#,##0"),"✔ متوازنة"))))),IF(R3387=0,"⚠ أضف سطر عهدة أولًا",IF(OR(C3387="",N(G3387)=0),"⚠ أكمل التاريخ والقيمة",IF(S3387="","⚠ التاريخ خارج السنة المالية",IF(H3387="","⚠ اختر بند الموازنة",IF(I3387="مرفوض","✖ مرفوض من المدير",IF(I3387&lt;&gt;"موافق","⏳ بانتظار موافقة المدير",IF(K3387&lt;&gt;"نعم","⚠ غير مسوى مع الحسابات","✔ معتمد ومسوى")))))))))</f>
        <v/>
      </c>
      <c r="R3387">
        <f>N(R3386)+IF(A3387="عهدة",1,0)</f>
        <v/>
      </c>
      <c r="S3387">
        <f>IF(C3387="","",IF(AND(C3387&gt;=DATE(2026,9,1),C3387&lt;=DATE(2027,8,31)),(YEAR(C3387)-2026)*12+MONTH(C3387)-8,""))</f>
        <v/>
      </c>
      <c r="T3387">
        <f>IF(AND(A3387="مصروف",R3387&gt;0,I3387="موافق",S3387&lt;&gt;"",H3387&lt;&gt;""),N(G3387),0)</f>
        <v/>
      </c>
    </row>
    <row r="3388">
      <c r="A3388" s="19" t="n"/>
      <c r="B3388" s="20">
        <f>IF(A3388="","",IF(R3388=0,"⚠ أضف سطر عهدة أولًا","DMT-"&amp;TEXT(R3388,"000")))</f>
        <v/>
      </c>
      <c r="C3388" s="21" t="n"/>
      <c r="D3388" s="20">
        <f>IF(C3388="","",IF(S3388="","خارج السنة المالية",INDEX(القوائم!$D$2:$D$13,S3388)))</f>
        <v/>
      </c>
      <c r="E3388" s="22" t="n"/>
      <c r="F3388" s="23" t="n"/>
      <c r="G3388" s="23" t="n"/>
      <c r="H3388" s="22" t="n"/>
      <c r="I3388" s="19" t="n"/>
      <c r="J3388" s="21" t="n"/>
      <c r="K3388" s="19" t="n"/>
      <c r="L3388" s="19" t="n"/>
      <c r="M3388" s="21" t="n"/>
      <c r="N3388" s="22" t="n"/>
      <c r="O3388" s="24">
        <f>IF(A3388&lt;&gt;"عهدة","",SUMIFS($G$8:$G$5007,$B$8:$B$5007,B3388,$A$8:$A$5007,"مصروف",$I$8:$I$5007,"&lt;&gt;مرفوض"))</f>
        <v/>
      </c>
      <c r="P3388" s="25">
        <f>IF(A3388&lt;&gt;"عهدة","",N(F3388)-O3388)</f>
        <v/>
      </c>
      <c r="Q3388" s="26">
        <f>IF(A3388="","",IF(A3388="عهدة",IF(N(F3388)=0,"⚠ أدخل قيمة العهدة",IF(P3388&lt;0,"⛔ عجز / زيادة مصروفات "&amp;TEXT(-P3388,"#,##0"),IF(COUNTIFS($B$8:$B$5007,B3388,$A$8:$A$5007,"مصروف",$I$8:$I$5007,"&lt;&gt;مرفوض",$K$8:$K$5007,"&lt;&gt;نعم")&gt;0,"⚠ "&amp;COUNTIFS($B$8:$B$5007,B3388,$A$8:$A$5007,"مصروف",$I$8:$I$5007,"&lt;&gt;مرفوض",$K$8:$K$5007,"&lt;&gt;نعم")&amp;" مصروف غير مسوى",IF(L3388="تمت التسوية",IF(P3388=0,"✔ متوازنة وتمت التسوية","✔ تمت التسوية – متبقي "&amp;TEXT(P3388,"#,##0")),IF(P3388&gt;0,"متبقي "&amp;TEXT(P3388,"#,##0"),"✔ متوازنة"))))),IF(R3388=0,"⚠ أضف سطر عهدة أولًا",IF(OR(C3388="",N(G3388)=0),"⚠ أكمل التاريخ والقيمة",IF(S3388="","⚠ التاريخ خارج السنة المالية",IF(H3388="","⚠ اختر بند الموازنة",IF(I3388="مرفوض","✖ مرفوض من المدير",IF(I3388&lt;&gt;"موافق","⏳ بانتظار موافقة المدير",IF(K3388&lt;&gt;"نعم","⚠ غير مسوى مع الحسابات","✔ معتمد ومسوى")))))))))</f>
        <v/>
      </c>
      <c r="R3388">
        <f>N(R3387)+IF(A3388="عهدة",1,0)</f>
        <v/>
      </c>
      <c r="S3388">
        <f>IF(C3388="","",IF(AND(C3388&gt;=DATE(2026,9,1),C3388&lt;=DATE(2027,8,31)),(YEAR(C3388)-2026)*12+MONTH(C3388)-8,""))</f>
        <v/>
      </c>
      <c r="T3388">
        <f>IF(AND(A3388="مصروف",R3388&gt;0,I3388="موافق",S3388&lt;&gt;"",H3388&lt;&gt;""),N(G3388),0)</f>
        <v/>
      </c>
    </row>
    <row r="3389">
      <c r="A3389" s="19" t="n"/>
      <c r="B3389" s="20">
        <f>IF(A3389="","",IF(R3389=0,"⚠ أضف سطر عهدة أولًا","DMT-"&amp;TEXT(R3389,"000")))</f>
        <v/>
      </c>
      <c r="C3389" s="21" t="n"/>
      <c r="D3389" s="20">
        <f>IF(C3389="","",IF(S3389="","خارج السنة المالية",INDEX(القوائم!$D$2:$D$13,S3389)))</f>
        <v/>
      </c>
      <c r="E3389" s="22" t="n"/>
      <c r="F3389" s="23" t="n"/>
      <c r="G3389" s="23" t="n"/>
      <c r="H3389" s="22" t="n"/>
      <c r="I3389" s="19" t="n"/>
      <c r="J3389" s="21" t="n"/>
      <c r="K3389" s="19" t="n"/>
      <c r="L3389" s="19" t="n"/>
      <c r="M3389" s="21" t="n"/>
      <c r="N3389" s="22" t="n"/>
      <c r="O3389" s="24">
        <f>IF(A3389&lt;&gt;"عهدة","",SUMIFS($G$8:$G$5007,$B$8:$B$5007,B3389,$A$8:$A$5007,"مصروف",$I$8:$I$5007,"&lt;&gt;مرفوض"))</f>
        <v/>
      </c>
      <c r="P3389" s="25">
        <f>IF(A3389&lt;&gt;"عهدة","",N(F3389)-O3389)</f>
        <v/>
      </c>
      <c r="Q3389" s="26">
        <f>IF(A3389="","",IF(A3389="عهدة",IF(N(F3389)=0,"⚠ أدخل قيمة العهدة",IF(P3389&lt;0,"⛔ عجز / زيادة مصروفات "&amp;TEXT(-P3389,"#,##0"),IF(COUNTIFS($B$8:$B$5007,B3389,$A$8:$A$5007,"مصروف",$I$8:$I$5007,"&lt;&gt;مرفوض",$K$8:$K$5007,"&lt;&gt;نعم")&gt;0,"⚠ "&amp;COUNTIFS($B$8:$B$5007,B3389,$A$8:$A$5007,"مصروف",$I$8:$I$5007,"&lt;&gt;مرفوض",$K$8:$K$5007,"&lt;&gt;نعم")&amp;" مصروف غير مسوى",IF(L3389="تمت التسوية",IF(P3389=0,"✔ متوازنة وتمت التسوية","✔ تمت التسوية – متبقي "&amp;TEXT(P3389,"#,##0")),IF(P3389&gt;0,"متبقي "&amp;TEXT(P3389,"#,##0"),"✔ متوازنة"))))),IF(R3389=0,"⚠ أضف سطر عهدة أولًا",IF(OR(C3389="",N(G3389)=0),"⚠ أكمل التاريخ والقيمة",IF(S3389="","⚠ التاريخ خارج السنة المالية",IF(H3389="","⚠ اختر بند الموازنة",IF(I3389="مرفوض","✖ مرفوض من المدير",IF(I3389&lt;&gt;"موافق","⏳ بانتظار موافقة المدير",IF(K3389&lt;&gt;"نعم","⚠ غير مسوى مع الحسابات","✔ معتمد ومسوى")))))))))</f>
        <v/>
      </c>
      <c r="R3389">
        <f>N(R3388)+IF(A3389="عهدة",1,0)</f>
        <v/>
      </c>
      <c r="S3389">
        <f>IF(C3389="","",IF(AND(C3389&gt;=DATE(2026,9,1),C3389&lt;=DATE(2027,8,31)),(YEAR(C3389)-2026)*12+MONTH(C3389)-8,""))</f>
        <v/>
      </c>
      <c r="T3389">
        <f>IF(AND(A3389="مصروف",R3389&gt;0,I3389="موافق",S3389&lt;&gt;"",H3389&lt;&gt;""),N(G3389),0)</f>
        <v/>
      </c>
    </row>
    <row r="3390">
      <c r="A3390" s="19" t="n"/>
      <c r="B3390" s="20">
        <f>IF(A3390="","",IF(R3390=0,"⚠ أضف سطر عهدة أولًا","DMT-"&amp;TEXT(R3390,"000")))</f>
        <v/>
      </c>
      <c r="C3390" s="21" t="n"/>
      <c r="D3390" s="20">
        <f>IF(C3390="","",IF(S3390="","خارج السنة المالية",INDEX(القوائم!$D$2:$D$13,S3390)))</f>
        <v/>
      </c>
      <c r="E3390" s="22" t="n"/>
      <c r="F3390" s="23" t="n"/>
      <c r="G3390" s="23" t="n"/>
      <c r="H3390" s="22" t="n"/>
      <c r="I3390" s="19" t="n"/>
      <c r="J3390" s="21" t="n"/>
      <c r="K3390" s="19" t="n"/>
      <c r="L3390" s="19" t="n"/>
      <c r="M3390" s="21" t="n"/>
      <c r="N3390" s="22" t="n"/>
      <c r="O3390" s="24">
        <f>IF(A3390&lt;&gt;"عهدة","",SUMIFS($G$8:$G$5007,$B$8:$B$5007,B3390,$A$8:$A$5007,"مصروف",$I$8:$I$5007,"&lt;&gt;مرفوض"))</f>
        <v/>
      </c>
      <c r="P3390" s="25">
        <f>IF(A3390&lt;&gt;"عهدة","",N(F3390)-O3390)</f>
        <v/>
      </c>
      <c r="Q3390" s="26">
        <f>IF(A3390="","",IF(A3390="عهدة",IF(N(F3390)=0,"⚠ أدخل قيمة العهدة",IF(P3390&lt;0,"⛔ عجز / زيادة مصروفات "&amp;TEXT(-P3390,"#,##0"),IF(COUNTIFS($B$8:$B$5007,B3390,$A$8:$A$5007,"مصروف",$I$8:$I$5007,"&lt;&gt;مرفوض",$K$8:$K$5007,"&lt;&gt;نعم")&gt;0,"⚠ "&amp;COUNTIFS($B$8:$B$5007,B3390,$A$8:$A$5007,"مصروف",$I$8:$I$5007,"&lt;&gt;مرفوض",$K$8:$K$5007,"&lt;&gt;نعم")&amp;" مصروف غير مسوى",IF(L3390="تمت التسوية",IF(P3390=0,"✔ متوازنة وتمت التسوية","✔ تمت التسوية – متبقي "&amp;TEXT(P3390,"#,##0")),IF(P3390&gt;0,"متبقي "&amp;TEXT(P3390,"#,##0"),"✔ متوازنة"))))),IF(R3390=0,"⚠ أضف سطر عهدة أولًا",IF(OR(C3390="",N(G3390)=0),"⚠ أكمل التاريخ والقيمة",IF(S3390="","⚠ التاريخ خارج السنة المالية",IF(H3390="","⚠ اختر بند الموازنة",IF(I3390="مرفوض","✖ مرفوض من المدير",IF(I3390&lt;&gt;"موافق","⏳ بانتظار موافقة المدير",IF(K3390&lt;&gt;"نعم","⚠ غير مسوى مع الحسابات","✔ معتمد ومسوى")))))))))</f>
        <v/>
      </c>
      <c r="R3390">
        <f>N(R3389)+IF(A3390="عهدة",1,0)</f>
        <v/>
      </c>
      <c r="S3390">
        <f>IF(C3390="","",IF(AND(C3390&gt;=DATE(2026,9,1),C3390&lt;=DATE(2027,8,31)),(YEAR(C3390)-2026)*12+MONTH(C3390)-8,""))</f>
        <v/>
      </c>
      <c r="T3390">
        <f>IF(AND(A3390="مصروف",R3390&gt;0,I3390="موافق",S3390&lt;&gt;"",H3390&lt;&gt;""),N(G3390),0)</f>
        <v/>
      </c>
    </row>
    <row r="3391">
      <c r="A3391" s="19" t="n"/>
      <c r="B3391" s="20">
        <f>IF(A3391="","",IF(R3391=0,"⚠ أضف سطر عهدة أولًا","DMT-"&amp;TEXT(R3391,"000")))</f>
        <v/>
      </c>
      <c r="C3391" s="21" t="n"/>
      <c r="D3391" s="20">
        <f>IF(C3391="","",IF(S3391="","خارج السنة المالية",INDEX(القوائم!$D$2:$D$13,S3391)))</f>
        <v/>
      </c>
      <c r="E3391" s="22" t="n"/>
      <c r="F3391" s="23" t="n"/>
      <c r="G3391" s="23" t="n"/>
      <c r="H3391" s="22" t="n"/>
      <c r="I3391" s="19" t="n"/>
      <c r="J3391" s="21" t="n"/>
      <c r="K3391" s="19" t="n"/>
      <c r="L3391" s="19" t="n"/>
      <c r="M3391" s="21" t="n"/>
      <c r="N3391" s="22" t="n"/>
      <c r="O3391" s="24">
        <f>IF(A3391&lt;&gt;"عهدة","",SUMIFS($G$8:$G$5007,$B$8:$B$5007,B3391,$A$8:$A$5007,"مصروف",$I$8:$I$5007,"&lt;&gt;مرفوض"))</f>
        <v/>
      </c>
      <c r="P3391" s="25">
        <f>IF(A3391&lt;&gt;"عهدة","",N(F3391)-O3391)</f>
        <v/>
      </c>
      <c r="Q3391" s="26">
        <f>IF(A3391="","",IF(A3391="عهدة",IF(N(F3391)=0,"⚠ أدخل قيمة العهدة",IF(P3391&lt;0,"⛔ عجز / زيادة مصروفات "&amp;TEXT(-P3391,"#,##0"),IF(COUNTIFS($B$8:$B$5007,B3391,$A$8:$A$5007,"مصروف",$I$8:$I$5007,"&lt;&gt;مرفوض",$K$8:$K$5007,"&lt;&gt;نعم")&gt;0,"⚠ "&amp;COUNTIFS($B$8:$B$5007,B3391,$A$8:$A$5007,"مصروف",$I$8:$I$5007,"&lt;&gt;مرفوض",$K$8:$K$5007,"&lt;&gt;نعم")&amp;" مصروف غير مسوى",IF(L3391="تمت التسوية",IF(P3391=0,"✔ متوازنة وتمت التسوية","✔ تمت التسوية – متبقي "&amp;TEXT(P3391,"#,##0")),IF(P3391&gt;0,"متبقي "&amp;TEXT(P3391,"#,##0"),"✔ متوازنة"))))),IF(R3391=0,"⚠ أضف سطر عهدة أولًا",IF(OR(C3391="",N(G3391)=0),"⚠ أكمل التاريخ والقيمة",IF(S3391="","⚠ التاريخ خارج السنة المالية",IF(H3391="","⚠ اختر بند الموازنة",IF(I3391="مرفوض","✖ مرفوض من المدير",IF(I3391&lt;&gt;"موافق","⏳ بانتظار موافقة المدير",IF(K3391&lt;&gt;"نعم","⚠ غير مسوى مع الحسابات","✔ معتمد ومسوى")))))))))</f>
        <v/>
      </c>
      <c r="R3391">
        <f>N(R3390)+IF(A3391="عهدة",1,0)</f>
        <v/>
      </c>
      <c r="S3391">
        <f>IF(C3391="","",IF(AND(C3391&gt;=DATE(2026,9,1),C3391&lt;=DATE(2027,8,31)),(YEAR(C3391)-2026)*12+MONTH(C3391)-8,""))</f>
        <v/>
      </c>
      <c r="T3391">
        <f>IF(AND(A3391="مصروف",R3391&gt;0,I3391="موافق",S3391&lt;&gt;"",H3391&lt;&gt;""),N(G3391),0)</f>
        <v/>
      </c>
    </row>
    <row r="3392">
      <c r="A3392" s="19" t="n"/>
      <c r="B3392" s="20">
        <f>IF(A3392="","",IF(R3392=0,"⚠ أضف سطر عهدة أولًا","DMT-"&amp;TEXT(R3392,"000")))</f>
        <v/>
      </c>
      <c r="C3392" s="21" t="n"/>
      <c r="D3392" s="20">
        <f>IF(C3392="","",IF(S3392="","خارج السنة المالية",INDEX(القوائم!$D$2:$D$13,S3392)))</f>
        <v/>
      </c>
      <c r="E3392" s="22" t="n"/>
      <c r="F3392" s="23" t="n"/>
      <c r="G3392" s="23" t="n"/>
      <c r="H3392" s="22" t="n"/>
      <c r="I3392" s="19" t="n"/>
      <c r="J3392" s="21" t="n"/>
      <c r="K3392" s="19" t="n"/>
      <c r="L3392" s="19" t="n"/>
      <c r="M3392" s="21" t="n"/>
      <c r="N3392" s="22" t="n"/>
      <c r="O3392" s="24">
        <f>IF(A3392&lt;&gt;"عهدة","",SUMIFS($G$8:$G$5007,$B$8:$B$5007,B3392,$A$8:$A$5007,"مصروف",$I$8:$I$5007,"&lt;&gt;مرفوض"))</f>
        <v/>
      </c>
      <c r="P3392" s="25">
        <f>IF(A3392&lt;&gt;"عهدة","",N(F3392)-O3392)</f>
        <v/>
      </c>
      <c r="Q3392" s="26">
        <f>IF(A3392="","",IF(A3392="عهدة",IF(N(F3392)=0,"⚠ أدخل قيمة العهدة",IF(P3392&lt;0,"⛔ عجز / زيادة مصروفات "&amp;TEXT(-P3392,"#,##0"),IF(COUNTIFS($B$8:$B$5007,B3392,$A$8:$A$5007,"مصروف",$I$8:$I$5007,"&lt;&gt;مرفوض",$K$8:$K$5007,"&lt;&gt;نعم")&gt;0,"⚠ "&amp;COUNTIFS($B$8:$B$5007,B3392,$A$8:$A$5007,"مصروف",$I$8:$I$5007,"&lt;&gt;مرفوض",$K$8:$K$5007,"&lt;&gt;نعم")&amp;" مصروف غير مسوى",IF(L3392="تمت التسوية",IF(P3392=0,"✔ متوازنة وتمت التسوية","✔ تمت التسوية – متبقي "&amp;TEXT(P3392,"#,##0")),IF(P3392&gt;0,"متبقي "&amp;TEXT(P3392,"#,##0"),"✔ متوازنة"))))),IF(R3392=0,"⚠ أضف سطر عهدة أولًا",IF(OR(C3392="",N(G3392)=0),"⚠ أكمل التاريخ والقيمة",IF(S3392="","⚠ التاريخ خارج السنة المالية",IF(H3392="","⚠ اختر بند الموازنة",IF(I3392="مرفوض","✖ مرفوض من المدير",IF(I3392&lt;&gt;"موافق","⏳ بانتظار موافقة المدير",IF(K3392&lt;&gt;"نعم","⚠ غير مسوى مع الحسابات","✔ معتمد ومسوى")))))))))</f>
        <v/>
      </c>
      <c r="R3392">
        <f>N(R3391)+IF(A3392="عهدة",1,0)</f>
        <v/>
      </c>
      <c r="S3392">
        <f>IF(C3392="","",IF(AND(C3392&gt;=DATE(2026,9,1),C3392&lt;=DATE(2027,8,31)),(YEAR(C3392)-2026)*12+MONTH(C3392)-8,""))</f>
        <v/>
      </c>
      <c r="T3392">
        <f>IF(AND(A3392="مصروف",R3392&gt;0,I3392="موافق",S3392&lt;&gt;"",H3392&lt;&gt;""),N(G3392),0)</f>
        <v/>
      </c>
    </row>
    <row r="3393">
      <c r="A3393" s="19" t="n"/>
      <c r="B3393" s="20">
        <f>IF(A3393="","",IF(R3393=0,"⚠ أضف سطر عهدة أولًا","DMT-"&amp;TEXT(R3393,"000")))</f>
        <v/>
      </c>
      <c r="C3393" s="21" t="n"/>
      <c r="D3393" s="20">
        <f>IF(C3393="","",IF(S3393="","خارج السنة المالية",INDEX(القوائم!$D$2:$D$13,S3393)))</f>
        <v/>
      </c>
      <c r="E3393" s="22" t="n"/>
      <c r="F3393" s="23" t="n"/>
      <c r="G3393" s="23" t="n"/>
      <c r="H3393" s="22" t="n"/>
      <c r="I3393" s="19" t="n"/>
      <c r="J3393" s="21" t="n"/>
      <c r="K3393" s="19" t="n"/>
      <c r="L3393" s="19" t="n"/>
      <c r="M3393" s="21" t="n"/>
      <c r="N3393" s="22" t="n"/>
      <c r="O3393" s="24">
        <f>IF(A3393&lt;&gt;"عهدة","",SUMIFS($G$8:$G$5007,$B$8:$B$5007,B3393,$A$8:$A$5007,"مصروف",$I$8:$I$5007,"&lt;&gt;مرفوض"))</f>
        <v/>
      </c>
      <c r="P3393" s="25">
        <f>IF(A3393&lt;&gt;"عهدة","",N(F3393)-O3393)</f>
        <v/>
      </c>
      <c r="Q3393" s="26">
        <f>IF(A3393="","",IF(A3393="عهدة",IF(N(F3393)=0,"⚠ أدخل قيمة العهدة",IF(P3393&lt;0,"⛔ عجز / زيادة مصروفات "&amp;TEXT(-P3393,"#,##0"),IF(COUNTIFS($B$8:$B$5007,B3393,$A$8:$A$5007,"مصروف",$I$8:$I$5007,"&lt;&gt;مرفوض",$K$8:$K$5007,"&lt;&gt;نعم")&gt;0,"⚠ "&amp;COUNTIFS($B$8:$B$5007,B3393,$A$8:$A$5007,"مصروف",$I$8:$I$5007,"&lt;&gt;مرفوض",$K$8:$K$5007,"&lt;&gt;نعم")&amp;" مصروف غير مسوى",IF(L3393="تمت التسوية",IF(P3393=0,"✔ متوازنة وتمت التسوية","✔ تمت التسوية – متبقي "&amp;TEXT(P3393,"#,##0")),IF(P3393&gt;0,"متبقي "&amp;TEXT(P3393,"#,##0"),"✔ متوازنة"))))),IF(R3393=0,"⚠ أضف سطر عهدة أولًا",IF(OR(C3393="",N(G3393)=0),"⚠ أكمل التاريخ والقيمة",IF(S3393="","⚠ التاريخ خارج السنة المالية",IF(H3393="","⚠ اختر بند الموازنة",IF(I3393="مرفوض","✖ مرفوض من المدير",IF(I3393&lt;&gt;"موافق","⏳ بانتظار موافقة المدير",IF(K3393&lt;&gt;"نعم","⚠ غير مسوى مع الحسابات","✔ معتمد ومسوى")))))))))</f>
        <v/>
      </c>
      <c r="R3393">
        <f>N(R3392)+IF(A3393="عهدة",1,0)</f>
        <v/>
      </c>
      <c r="S3393">
        <f>IF(C3393="","",IF(AND(C3393&gt;=DATE(2026,9,1),C3393&lt;=DATE(2027,8,31)),(YEAR(C3393)-2026)*12+MONTH(C3393)-8,""))</f>
        <v/>
      </c>
      <c r="T3393">
        <f>IF(AND(A3393="مصروف",R3393&gt;0,I3393="موافق",S3393&lt;&gt;"",H3393&lt;&gt;""),N(G3393),0)</f>
        <v/>
      </c>
    </row>
    <row r="3394">
      <c r="A3394" s="19" t="n"/>
      <c r="B3394" s="20">
        <f>IF(A3394="","",IF(R3394=0,"⚠ أضف سطر عهدة أولًا","DMT-"&amp;TEXT(R3394,"000")))</f>
        <v/>
      </c>
      <c r="C3394" s="21" t="n"/>
      <c r="D3394" s="20">
        <f>IF(C3394="","",IF(S3394="","خارج السنة المالية",INDEX(القوائم!$D$2:$D$13,S3394)))</f>
        <v/>
      </c>
      <c r="E3394" s="22" t="n"/>
      <c r="F3394" s="23" t="n"/>
      <c r="G3394" s="23" t="n"/>
      <c r="H3394" s="22" t="n"/>
      <c r="I3394" s="19" t="n"/>
      <c r="J3394" s="21" t="n"/>
      <c r="K3394" s="19" t="n"/>
      <c r="L3394" s="19" t="n"/>
      <c r="M3394" s="21" t="n"/>
      <c r="N3394" s="22" t="n"/>
      <c r="O3394" s="24">
        <f>IF(A3394&lt;&gt;"عهدة","",SUMIFS($G$8:$G$5007,$B$8:$B$5007,B3394,$A$8:$A$5007,"مصروف",$I$8:$I$5007,"&lt;&gt;مرفوض"))</f>
        <v/>
      </c>
      <c r="P3394" s="25">
        <f>IF(A3394&lt;&gt;"عهدة","",N(F3394)-O3394)</f>
        <v/>
      </c>
      <c r="Q3394" s="26">
        <f>IF(A3394="","",IF(A3394="عهدة",IF(N(F3394)=0,"⚠ أدخل قيمة العهدة",IF(P3394&lt;0,"⛔ عجز / زيادة مصروفات "&amp;TEXT(-P3394,"#,##0"),IF(COUNTIFS($B$8:$B$5007,B3394,$A$8:$A$5007,"مصروف",$I$8:$I$5007,"&lt;&gt;مرفوض",$K$8:$K$5007,"&lt;&gt;نعم")&gt;0,"⚠ "&amp;COUNTIFS($B$8:$B$5007,B3394,$A$8:$A$5007,"مصروف",$I$8:$I$5007,"&lt;&gt;مرفوض",$K$8:$K$5007,"&lt;&gt;نعم")&amp;" مصروف غير مسوى",IF(L3394="تمت التسوية",IF(P3394=0,"✔ متوازنة وتمت التسوية","✔ تمت التسوية – متبقي "&amp;TEXT(P3394,"#,##0")),IF(P3394&gt;0,"متبقي "&amp;TEXT(P3394,"#,##0"),"✔ متوازنة"))))),IF(R3394=0,"⚠ أضف سطر عهدة أولًا",IF(OR(C3394="",N(G3394)=0),"⚠ أكمل التاريخ والقيمة",IF(S3394="","⚠ التاريخ خارج السنة المالية",IF(H3394="","⚠ اختر بند الموازنة",IF(I3394="مرفوض","✖ مرفوض من المدير",IF(I3394&lt;&gt;"موافق","⏳ بانتظار موافقة المدير",IF(K3394&lt;&gt;"نعم","⚠ غير مسوى مع الحسابات","✔ معتمد ومسوى")))))))))</f>
        <v/>
      </c>
      <c r="R3394">
        <f>N(R3393)+IF(A3394="عهدة",1,0)</f>
        <v/>
      </c>
      <c r="S3394">
        <f>IF(C3394="","",IF(AND(C3394&gt;=DATE(2026,9,1),C3394&lt;=DATE(2027,8,31)),(YEAR(C3394)-2026)*12+MONTH(C3394)-8,""))</f>
        <v/>
      </c>
      <c r="T3394">
        <f>IF(AND(A3394="مصروف",R3394&gt;0,I3394="موافق",S3394&lt;&gt;"",H3394&lt;&gt;""),N(G3394),0)</f>
        <v/>
      </c>
    </row>
    <row r="3395">
      <c r="A3395" s="19" t="n"/>
      <c r="B3395" s="20">
        <f>IF(A3395="","",IF(R3395=0,"⚠ أضف سطر عهدة أولًا","DMT-"&amp;TEXT(R3395,"000")))</f>
        <v/>
      </c>
      <c r="C3395" s="21" t="n"/>
      <c r="D3395" s="20">
        <f>IF(C3395="","",IF(S3395="","خارج السنة المالية",INDEX(القوائم!$D$2:$D$13,S3395)))</f>
        <v/>
      </c>
      <c r="E3395" s="22" t="n"/>
      <c r="F3395" s="23" t="n"/>
      <c r="G3395" s="23" t="n"/>
      <c r="H3395" s="22" t="n"/>
      <c r="I3395" s="19" t="n"/>
      <c r="J3395" s="21" t="n"/>
      <c r="K3395" s="19" t="n"/>
      <c r="L3395" s="19" t="n"/>
      <c r="M3395" s="21" t="n"/>
      <c r="N3395" s="22" t="n"/>
      <c r="O3395" s="24">
        <f>IF(A3395&lt;&gt;"عهدة","",SUMIFS($G$8:$G$5007,$B$8:$B$5007,B3395,$A$8:$A$5007,"مصروف",$I$8:$I$5007,"&lt;&gt;مرفوض"))</f>
        <v/>
      </c>
      <c r="P3395" s="25">
        <f>IF(A3395&lt;&gt;"عهدة","",N(F3395)-O3395)</f>
        <v/>
      </c>
      <c r="Q3395" s="26">
        <f>IF(A3395="","",IF(A3395="عهدة",IF(N(F3395)=0,"⚠ أدخل قيمة العهدة",IF(P3395&lt;0,"⛔ عجز / زيادة مصروفات "&amp;TEXT(-P3395,"#,##0"),IF(COUNTIFS($B$8:$B$5007,B3395,$A$8:$A$5007,"مصروف",$I$8:$I$5007,"&lt;&gt;مرفوض",$K$8:$K$5007,"&lt;&gt;نعم")&gt;0,"⚠ "&amp;COUNTIFS($B$8:$B$5007,B3395,$A$8:$A$5007,"مصروف",$I$8:$I$5007,"&lt;&gt;مرفوض",$K$8:$K$5007,"&lt;&gt;نعم")&amp;" مصروف غير مسوى",IF(L3395="تمت التسوية",IF(P3395=0,"✔ متوازنة وتمت التسوية","✔ تمت التسوية – متبقي "&amp;TEXT(P3395,"#,##0")),IF(P3395&gt;0,"متبقي "&amp;TEXT(P3395,"#,##0"),"✔ متوازنة"))))),IF(R3395=0,"⚠ أضف سطر عهدة أولًا",IF(OR(C3395="",N(G3395)=0),"⚠ أكمل التاريخ والقيمة",IF(S3395="","⚠ التاريخ خارج السنة المالية",IF(H3395="","⚠ اختر بند الموازنة",IF(I3395="مرفوض","✖ مرفوض من المدير",IF(I3395&lt;&gt;"موافق","⏳ بانتظار موافقة المدير",IF(K3395&lt;&gt;"نعم","⚠ غير مسوى مع الحسابات","✔ معتمد ومسوى")))))))))</f>
        <v/>
      </c>
      <c r="R3395">
        <f>N(R3394)+IF(A3395="عهدة",1,0)</f>
        <v/>
      </c>
      <c r="S3395">
        <f>IF(C3395="","",IF(AND(C3395&gt;=DATE(2026,9,1),C3395&lt;=DATE(2027,8,31)),(YEAR(C3395)-2026)*12+MONTH(C3395)-8,""))</f>
        <v/>
      </c>
      <c r="T3395">
        <f>IF(AND(A3395="مصروف",R3395&gt;0,I3395="موافق",S3395&lt;&gt;"",H3395&lt;&gt;""),N(G3395),0)</f>
        <v/>
      </c>
    </row>
    <row r="3396">
      <c r="A3396" s="19" t="n"/>
      <c r="B3396" s="20">
        <f>IF(A3396="","",IF(R3396=0,"⚠ أضف سطر عهدة أولًا","DMT-"&amp;TEXT(R3396,"000")))</f>
        <v/>
      </c>
      <c r="C3396" s="21" t="n"/>
      <c r="D3396" s="20">
        <f>IF(C3396="","",IF(S3396="","خارج السنة المالية",INDEX(القوائم!$D$2:$D$13,S3396)))</f>
        <v/>
      </c>
      <c r="E3396" s="22" t="n"/>
      <c r="F3396" s="23" t="n"/>
      <c r="G3396" s="23" t="n"/>
      <c r="H3396" s="22" t="n"/>
      <c r="I3396" s="19" t="n"/>
      <c r="J3396" s="21" t="n"/>
      <c r="K3396" s="19" t="n"/>
      <c r="L3396" s="19" t="n"/>
      <c r="M3396" s="21" t="n"/>
      <c r="N3396" s="22" t="n"/>
      <c r="O3396" s="24">
        <f>IF(A3396&lt;&gt;"عهدة","",SUMIFS($G$8:$G$5007,$B$8:$B$5007,B3396,$A$8:$A$5007,"مصروف",$I$8:$I$5007,"&lt;&gt;مرفوض"))</f>
        <v/>
      </c>
      <c r="P3396" s="25">
        <f>IF(A3396&lt;&gt;"عهدة","",N(F3396)-O3396)</f>
        <v/>
      </c>
      <c r="Q3396" s="26">
        <f>IF(A3396="","",IF(A3396="عهدة",IF(N(F3396)=0,"⚠ أدخل قيمة العهدة",IF(P3396&lt;0,"⛔ عجز / زيادة مصروفات "&amp;TEXT(-P3396,"#,##0"),IF(COUNTIFS($B$8:$B$5007,B3396,$A$8:$A$5007,"مصروف",$I$8:$I$5007,"&lt;&gt;مرفوض",$K$8:$K$5007,"&lt;&gt;نعم")&gt;0,"⚠ "&amp;COUNTIFS($B$8:$B$5007,B3396,$A$8:$A$5007,"مصروف",$I$8:$I$5007,"&lt;&gt;مرفوض",$K$8:$K$5007,"&lt;&gt;نعم")&amp;" مصروف غير مسوى",IF(L3396="تمت التسوية",IF(P3396=0,"✔ متوازنة وتمت التسوية","✔ تمت التسوية – متبقي "&amp;TEXT(P3396,"#,##0")),IF(P3396&gt;0,"متبقي "&amp;TEXT(P3396,"#,##0"),"✔ متوازنة"))))),IF(R3396=0,"⚠ أضف سطر عهدة أولًا",IF(OR(C3396="",N(G3396)=0),"⚠ أكمل التاريخ والقيمة",IF(S3396="","⚠ التاريخ خارج السنة المالية",IF(H3396="","⚠ اختر بند الموازنة",IF(I3396="مرفوض","✖ مرفوض من المدير",IF(I3396&lt;&gt;"موافق","⏳ بانتظار موافقة المدير",IF(K3396&lt;&gt;"نعم","⚠ غير مسوى مع الحسابات","✔ معتمد ومسوى")))))))))</f>
        <v/>
      </c>
      <c r="R3396">
        <f>N(R3395)+IF(A3396="عهدة",1,0)</f>
        <v/>
      </c>
      <c r="S3396">
        <f>IF(C3396="","",IF(AND(C3396&gt;=DATE(2026,9,1),C3396&lt;=DATE(2027,8,31)),(YEAR(C3396)-2026)*12+MONTH(C3396)-8,""))</f>
        <v/>
      </c>
      <c r="T3396">
        <f>IF(AND(A3396="مصروف",R3396&gt;0,I3396="موافق",S3396&lt;&gt;"",H3396&lt;&gt;""),N(G3396),0)</f>
        <v/>
      </c>
    </row>
    <row r="3397">
      <c r="A3397" s="19" t="n"/>
      <c r="B3397" s="20">
        <f>IF(A3397="","",IF(R3397=0,"⚠ أضف سطر عهدة أولًا","DMT-"&amp;TEXT(R3397,"000")))</f>
        <v/>
      </c>
      <c r="C3397" s="21" t="n"/>
      <c r="D3397" s="20">
        <f>IF(C3397="","",IF(S3397="","خارج السنة المالية",INDEX(القوائم!$D$2:$D$13,S3397)))</f>
        <v/>
      </c>
      <c r="E3397" s="22" t="n"/>
      <c r="F3397" s="23" t="n"/>
      <c r="G3397" s="23" t="n"/>
      <c r="H3397" s="22" t="n"/>
      <c r="I3397" s="19" t="n"/>
      <c r="J3397" s="21" t="n"/>
      <c r="K3397" s="19" t="n"/>
      <c r="L3397" s="19" t="n"/>
      <c r="M3397" s="21" t="n"/>
      <c r="N3397" s="22" t="n"/>
      <c r="O3397" s="24">
        <f>IF(A3397&lt;&gt;"عهدة","",SUMIFS($G$8:$G$5007,$B$8:$B$5007,B3397,$A$8:$A$5007,"مصروف",$I$8:$I$5007,"&lt;&gt;مرفوض"))</f>
        <v/>
      </c>
      <c r="P3397" s="25">
        <f>IF(A3397&lt;&gt;"عهدة","",N(F3397)-O3397)</f>
        <v/>
      </c>
      <c r="Q3397" s="26">
        <f>IF(A3397="","",IF(A3397="عهدة",IF(N(F3397)=0,"⚠ أدخل قيمة العهدة",IF(P3397&lt;0,"⛔ عجز / زيادة مصروفات "&amp;TEXT(-P3397,"#,##0"),IF(COUNTIFS($B$8:$B$5007,B3397,$A$8:$A$5007,"مصروف",$I$8:$I$5007,"&lt;&gt;مرفوض",$K$8:$K$5007,"&lt;&gt;نعم")&gt;0,"⚠ "&amp;COUNTIFS($B$8:$B$5007,B3397,$A$8:$A$5007,"مصروف",$I$8:$I$5007,"&lt;&gt;مرفوض",$K$8:$K$5007,"&lt;&gt;نعم")&amp;" مصروف غير مسوى",IF(L3397="تمت التسوية",IF(P3397=0,"✔ متوازنة وتمت التسوية","✔ تمت التسوية – متبقي "&amp;TEXT(P3397,"#,##0")),IF(P3397&gt;0,"متبقي "&amp;TEXT(P3397,"#,##0"),"✔ متوازنة"))))),IF(R3397=0,"⚠ أضف سطر عهدة أولًا",IF(OR(C3397="",N(G3397)=0),"⚠ أكمل التاريخ والقيمة",IF(S3397="","⚠ التاريخ خارج السنة المالية",IF(H3397="","⚠ اختر بند الموازنة",IF(I3397="مرفوض","✖ مرفوض من المدير",IF(I3397&lt;&gt;"موافق","⏳ بانتظار موافقة المدير",IF(K3397&lt;&gt;"نعم","⚠ غير مسوى مع الحسابات","✔ معتمد ومسوى")))))))))</f>
        <v/>
      </c>
      <c r="R3397">
        <f>N(R3396)+IF(A3397="عهدة",1,0)</f>
        <v/>
      </c>
      <c r="S3397">
        <f>IF(C3397="","",IF(AND(C3397&gt;=DATE(2026,9,1),C3397&lt;=DATE(2027,8,31)),(YEAR(C3397)-2026)*12+MONTH(C3397)-8,""))</f>
        <v/>
      </c>
      <c r="T3397">
        <f>IF(AND(A3397="مصروف",R3397&gt;0,I3397="موافق",S3397&lt;&gt;"",H3397&lt;&gt;""),N(G3397),0)</f>
        <v/>
      </c>
    </row>
    <row r="3398">
      <c r="A3398" s="19" t="n"/>
      <c r="B3398" s="20">
        <f>IF(A3398="","",IF(R3398=0,"⚠ أضف سطر عهدة أولًا","DMT-"&amp;TEXT(R3398,"000")))</f>
        <v/>
      </c>
      <c r="C3398" s="21" t="n"/>
      <c r="D3398" s="20">
        <f>IF(C3398="","",IF(S3398="","خارج السنة المالية",INDEX(القوائم!$D$2:$D$13,S3398)))</f>
        <v/>
      </c>
      <c r="E3398" s="22" t="n"/>
      <c r="F3398" s="23" t="n"/>
      <c r="G3398" s="23" t="n"/>
      <c r="H3398" s="22" t="n"/>
      <c r="I3398" s="19" t="n"/>
      <c r="J3398" s="21" t="n"/>
      <c r="K3398" s="19" t="n"/>
      <c r="L3398" s="19" t="n"/>
      <c r="M3398" s="21" t="n"/>
      <c r="N3398" s="22" t="n"/>
      <c r="O3398" s="24">
        <f>IF(A3398&lt;&gt;"عهدة","",SUMIFS($G$8:$G$5007,$B$8:$B$5007,B3398,$A$8:$A$5007,"مصروف",$I$8:$I$5007,"&lt;&gt;مرفوض"))</f>
        <v/>
      </c>
      <c r="P3398" s="25">
        <f>IF(A3398&lt;&gt;"عهدة","",N(F3398)-O3398)</f>
        <v/>
      </c>
      <c r="Q3398" s="26">
        <f>IF(A3398="","",IF(A3398="عهدة",IF(N(F3398)=0,"⚠ أدخل قيمة العهدة",IF(P3398&lt;0,"⛔ عجز / زيادة مصروفات "&amp;TEXT(-P3398,"#,##0"),IF(COUNTIFS($B$8:$B$5007,B3398,$A$8:$A$5007,"مصروف",$I$8:$I$5007,"&lt;&gt;مرفوض",$K$8:$K$5007,"&lt;&gt;نعم")&gt;0,"⚠ "&amp;COUNTIFS($B$8:$B$5007,B3398,$A$8:$A$5007,"مصروف",$I$8:$I$5007,"&lt;&gt;مرفوض",$K$8:$K$5007,"&lt;&gt;نعم")&amp;" مصروف غير مسوى",IF(L3398="تمت التسوية",IF(P3398=0,"✔ متوازنة وتمت التسوية","✔ تمت التسوية – متبقي "&amp;TEXT(P3398,"#,##0")),IF(P3398&gt;0,"متبقي "&amp;TEXT(P3398,"#,##0"),"✔ متوازنة"))))),IF(R3398=0,"⚠ أضف سطر عهدة أولًا",IF(OR(C3398="",N(G3398)=0),"⚠ أكمل التاريخ والقيمة",IF(S3398="","⚠ التاريخ خارج السنة المالية",IF(H3398="","⚠ اختر بند الموازنة",IF(I3398="مرفوض","✖ مرفوض من المدير",IF(I3398&lt;&gt;"موافق","⏳ بانتظار موافقة المدير",IF(K3398&lt;&gt;"نعم","⚠ غير مسوى مع الحسابات","✔ معتمد ومسوى")))))))))</f>
        <v/>
      </c>
      <c r="R3398">
        <f>N(R3397)+IF(A3398="عهدة",1,0)</f>
        <v/>
      </c>
      <c r="S3398">
        <f>IF(C3398="","",IF(AND(C3398&gt;=DATE(2026,9,1),C3398&lt;=DATE(2027,8,31)),(YEAR(C3398)-2026)*12+MONTH(C3398)-8,""))</f>
        <v/>
      </c>
      <c r="T3398">
        <f>IF(AND(A3398="مصروف",R3398&gt;0,I3398="موافق",S3398&lt;&gt;"",H3398&lt;&gt;""),N(G3398),0)</f>
        <v/>
      </c>
    </row>
    <row r="3399">
      <c r="A3399" s="19" t="n"/>
      <c r="B3399" s="20">
        <f>IF(A3399="","",IF(R3399=0,"⚠ أضف سطر عهدة أولًا","DMT-"&amp;TEXT(R3399,"000")))</f>
        <v/>
      </c>
      <c r="C3399" s="21" t="n"/>
      <c r="D3399" s="20">
        <f>IF(C3399="","",IF(S3399="","خارج السنة المالية",INDEX(القوائم!$D$2:$D$13,S3399)))</f>
        <v/>
      </c>
      <c r="E3399" s="22" t="n"/>
      <c r="F3399" s="23" t="n"/>
      <c r="G3399" s="23" t="n"/>
      <c r="H3399" s="22" t="n"/>
      <c r="I3399" s="19" t="n"/>
      <c r="J3399" s="21" t="n"/>
      <c r="K3399" s="19" t="n"/>
      <c r="L3399" s="19" t="n"/>
      <c r="M3399" s="21" t="n"/>
      <c r="N3399" s="22" t="n"/>
      <c r="O3399" s="24">
        <f>IF(A3399&lt;&gt;"عهدة","",SUMIFS($G$8:$G$5007,$B$8:$B$5007,B3399,$A$8:$A$5007,"مصروف",$I$8:$I$5007,"&lt;&gt;مرفوض"))</f>
        <v/>
      </c>
      <c r="P3399" s="25">
        <f>IF(A3399&lt;&gt;"عهدة","",N(F3399)-O3399)</f>
        <v/>
      </c>
      <c r="Q3399" s="26">
        <f>IF(A3399="","",IF(A3399="عهدة",IF(N(F3399)=0,"⚠ أدخل قيمة العهدة",IF(P3399&lt;0,"⛔ عجز / زيادة مصروفات "&amp;TEXT(-P3399,"#,##0"),IF(COUNTIFS($B$8:$B$5007,B3399,$A$8:$A$5007,"مصروف",$I$8:$I$5007,"&lt;&gt;مرفوض",$K$8:$K$5007,"&lt;&gt;نعم")&gt;0,"⚠ "&amp;COUNTIFS($B$8:$B$5007,B3399,$A$8:$A$5007,"مصروف",$I$8:$I$5007,"&lt;&gt;مرفوض",$K$8:$K$5007,"&lt;&gt;نعم")&amp;" مصروف غير مسوى",IF(L3399="تمت التسوية",IF(P3399=0,"✔ متوازنة وتمت التسوية","✔ تمت التسوية – متبقي "&amp;TEXT(P3399,"#,##0")),IF(P3399&gt;0,"متبقي "&amp;TEXT(P3399,"#,##0"),"✔ متوازنة"))))),IF(R3399=0,"⚠ أضف سطر عهدة أولًا",IF(OR(C3399="",N(G3399)=0),"⚠ أكمل التاريخ والقيمة",IF(S3399="","⚠ التاريخ خارج السنة المالية",IF(H3399="","⚠ اختر بند الموازنة",IF(I3399="مرفوض","✖ مرفوض من المدير",IF(I3399&lt;&gt;"موافق","⏳ بانتظار موافقة المدير",IF(K3399&lt;&gt;"نعم","⚠ غير مسوى مع الحسابات","✔ معتمد ومسوى")))))))))</f>
        <v/>
      </c>
      <c r="R3399">
        <f>N(R3398)+IF(A3399="عهدة",1,0)</f>
        <v/>
      </c>
      <c r="S3399">
        <f>IF(C3399="","",IF(AND(C3399&gt;=DATE(2026,9,1),C3399&lt;=DATE(2027,8,31)),(YEAR(C3399)-2026)*12+MONTH(C3399)-8,""))</f>
        <v/>
      </c>
      <c r="T3399">
        <f>IF(AND(A3399="مصروف",R3399&gt;0,I3399="موافق",S3399&lt;&gt;"",H3399&lt;&gt;""),N(G3399),0)</f>
        <v/>
      </c>
    </row>
    <row r="3400">
      <c r="A3400" s="19" t="n"/>
      <c r="B3400" s="20">
        <f>IF(A3400="","",IF(R3400=0,"⚠ أضف سطر عهدة أولًا","DMT-"&amp;TEXT(R3400,"000")))</f>
        <v/>
      </c>
      <c r="C3400" s="21" t="n"/>
      <c r="D3400" s="20">
        <f>IF(C3400="","",IF(S3400="","خارج السنة المالية",INDEX(القوائم!$D$2:$D$13,S3400)))</f>
        <v/>
      </c>
      <c r="E3400" s="22" t="n"/>
      <c r="F3400" s="23" t="n"/>
      <c r="G3400" s="23" t="n"/>
      <c r="H3400" s="22" t="n"/>
      <c r="I3400" s="19" t="n"/>
      <c r="J3400" s="21" t="n"/>
      <c r="K3400" s="19" t="n"/>
      <c r="L3400" s="19" t="n"/>
      <c r="M3400" s="21" t="n"/>
      <c r="N3400" s="22" t="n"/>
      <c r="O3400" s="24">
        <f>IF(A3400&lt;&gt;"عهدة","",SUMIFS($G$8:$G$5007,$B$8:$B$5007,B3400,$A$8:$A$5007,"مصروف",$I$8:$I$5007,"&lt;&gt;مرفوض"))</f>
        <v/>
      </c>
      <c r="P3400" s="25">
        <f>IF(A3400&lt;&gt;"عهدة","",N(F3400)-O3400)</f>
        <v/>
      </c>
      <c r="Q3400" s="26">
        <f>IF(A3400="","",IF(A3400="عهدة",IF(N(F3400)=0,"⚠ أدخل قيمة العهدة",IF(P3400&lt;0,"⛔ عجز / زيادة مصروفات "&amp;TEXT(-P3400,"#,##0"),IF(COUNTIFS($B$8:$B$5007,B3400,$A$8:$A$5007,"مصروف",$I$8:$I$5007,"&lt;&gt;مرفوض",$K$8:$K$5007,"&lt;&gt;نعم")&gt;0,"⚠ "&amp;COUNTIFS($B$8:$B$5007,B3400,$A$8:$A$5007,"مصروف",$I$8:$I$5007,"&lt;&gt;مرفوض",$K$8:$K$5007,"&lt;&gt;نعم")&amp;" مصروف غير مسوى",IF(L3400="تمت التسوية",IF(P3400=0,"✔ متوازنة وتمت التسوية","✔ تمت التسوية – متبقي "&amp;TEXT(P3400,"#,##0")),IF(P3400&gt;0,"متبقي "&amp;TEXT(P3400,"#,##0"),"✔ متوازنة"))))),IF(R3400=0,"⚠ أضف سطر عهدة أولًا",IF(OR(C3400="",N(G3400)=0),"⚠ أكمل التاريخ والقيمة",IF(S3400="","⚠ التاريخ خارج السنة المالية",IF(H3400="","⚠ اختر بند الموازنة",IF(I3400="مرفوض","✖ مرفوض من المدير",IF(I3400&lt;&gt;"موافق","⏳ بانتظار موافقة المدير",IF(K3400&lt;&gt;"نعم","⚠ غير مسوى مع الحسابات","✔ معتمد ومسوى")))))))))</f>
        <v/>
      </c>
      <c r="R3400">
        <f>N(R3399)+IF(A3400="عهدة",1,0)</f>
        <v/>
      </c>
      <c r="S3400">
        <f>IF(C3400="","",IF(AND(C3400&gt;=DATE(2026,9,1),C3400&lt;=DATE(2027,8,31)),(YEAR(C3400)-2026)*12+MONTH(C3400)-8,""))</f>
        <v/>
      </c>
      <c r="T3400">
        <f>IF(AND(A3400="مصروف",R3400&gt;0,I3400="موافق",S3400&lt;&gt;"",H3400&lt;&gt;""),N(G3400),0)</f>
        <v/>
      </c>
    </row>
    <row r="3401">
      <c r="A3401" s="19" t="n"/>
      <c r="B3401" s="20">
        <f>IF(A3401="","",IF(R3401=0,"⚠ أضف سطر عهدة أولًا","DMT-"&amp;TEXT(R3401,"000")))</f>
        <v/>
      </c>
      <c r="C3401" s="21" t="n"/>
      <c r="D3401" s="20">
        <f>IF(C3401="","",IF(S3401="","خارج السنة المالية",INDEX(القوائم!$D$2:$D$13,S3401)))</f>
        <v/>
      </c>
      <c r="E3401" s="22" t="n"/>
      <c r="F3401" s="23" t="n"/>
      <c r="G3401" s="23" t="n"/>
      <c r="H3401" s="22" t="n"/>
      <c r="I3401" s="19" t="n"/>
      <c r="J3401" s="21" t="n"/>
      <c r="K3401" s="19" t="n"/>
      <c r="L3401" s="19" t="n"/>
      <c r="M3401" s="21" t="n"/>
      <c r="N3401" s="22" t="n"/>
      <c r="O3401" s="24">
        <f>IF(A3401&lt;&gt;"عهدة","",SUMIFS($G$8:$G$5007,$B$8:$B$5007,B3401,$A$8:$A$5007,"مصروف",$I$8:$I$5007,"&lt;&gt;مرفوض"))</f>
        <v/>
      </c>
      <c r="P3401" s="25">
        <f>IF(A3401&lt;&gt;"عهدة","",N(F3401)-O3401)</f>
        <v/>
      </c>
      <c r="Q3401" s="26">
        <f>IF(A3401="","",IF(A3401="عهدة",IF(N(F3401)=0,"⚠ أدخل قيمة العهدة",IF(P3401&lt;0,"⛔ عجز / زيادة مصروفات "&amp;TEXT(-P3401,"#,##0"),IF(COUNTIFS($B$8:$B$5007,B3401,$A$8:$A$5007,"مصروف",$I$8:$I$5007,"&lt;&gt;مرفوض",$K$8:$K$5007,"&lt;&gt;نعم")&gt;0,"⚠ "&amp;COUNTIFS($B$8:$B$5007,B3401,$A$8:$A$5007,"مصروف",$I$8:$I$5007,"&lt;&gt;مرفوض",$K$8:$K$5007,"&lt;&gt;نعم")&amp;" مصروف غير مسوى",IF(L3401="تمت التسوية",IF(P3401=0,"✔ متوازنة وتمت التسوية","✔ تمت التسوية – متبقي "&amp;TEXT(P3401,"#,##0")),IF(P3401&gt;0,"متبقي "&amp;TEXT(P3401,"#,##0"),"✔ متوازنة"))))),IF(R3401=0,"⚠ أضف سطر عهدة أولًا",IF(OR(C3401="",N(G3401)=0),"⚠ أكمل التاريخ والقيمة",IF(S3401="","⚠ التاريخ خارج السنة المالية",IF(H3401="","⚠ اختر بند الموازنة",IF(I3401="مرفوض","✖ مرفوض من المدير",IF(I3401&lt;&gt;"موافق","⏳ بانتظار موافقة المدير",IF(K3401&lt;&gt;"نعم","⚠ غير مسوى مع الحسابات","✔ معتمد ومسوى")))))))))</f>
        <v/>
      </c>
      <c r="R3401">
        <f>N(R3400)+IF(A3401="عهدة",1,0)</f>
        <v/>
      </c>
      <c r="S3401">
        <f>IF(C3401="","",IF(AND(C3401&gt;=DATE(2026,9,1),C3401&lt;=DATE(2027,8,31)),(YEAR(C3401)-2026)*12+MONTH(C3401)-8,""))</f>
        <v/>
      </c>
      <c r="T3401">
        <f>IF(AND(A3401="مصروف",R3401&gt;0,I3401="موافق",S3401&lt;&gt;"",H3401&lt;&gt;""),N(G3401),0)</f>
        <v/>
      </c>
    </row>
    <row r="3402">
      <c r="A3402" s="19" t="n"/>
      <c r="B3402" s="20">
        <f>IF(A3402="","",IF(R3402=0,"⚠ أضف سطر عهدة أولًا","DMT-"&amp;TEXT(R3402,"000")))</f>
        <v/>
      </c>
      <c r="C3402" s="21" t="n"/>
      <c r="D3402" s="20">
        <f>IF(C3402="","",IF(S3402="","خارج السنة المالية",INDEX(القوائم!$D$2:$D$13,S3402)))</f>
        <v/>
      </c>
      <c r="E3402" s="22" t="n"/>
      <c r="F3402" s="23" t="n"/>
      <c r="G3402" s="23" t="n"/>
      <c r="H3402" s="22" t="n"/>
      <c r="I3402" s="19" t="n"/>
      <c r="J3402" s="21" t="n"/>
      <c r="K3402" s="19" t="n"/>
      <c r="L3402" s="19" t="n"/>
      <c r="M3402" s="21" t="n"/>
      <c r="N3402" s="22" t="n"/>
      <c r="O3402" s="24">
        <f>IF(A3402&lt;&gt;"عهدة","",SUMIFS($G$8:$G$5007,$B$8:$B$5007,B3402,$A$8:$A$5007,"مصروف",$I$8:$I$5007,"&lt;&gt;مرفوض"))</f>
        <v/>
      </c>
      <c r="P3402" s="25">
        <f>IF(A3402&lt;&gt;"عهدة","",N(F3402)-O3402)</f>
        <v/>
      </c>
      <c r="Q3402" s="26">
        <f>IF(A3402="","",IF(A3402="عهدة",IF(N(F3402)=0,"⚠ أدخل قيمة العهدة",IF(P3402&lt;0,"⛔ عجز / زيادة مصروفات "&amp;TEXT(-P3402,"#,##0"),IF(COUNTIFS($B$8:$B$5007,B3402,$A$8:$A$5007,"مصروف",$I$8:$I$5007,"&lt;&gt;مرفوض",$K$8:$K$5007,"&lt;&gt;نعم")&gt;0,"⚠ "&amp;COUNTIFS($B$8:$B$5007,B3402,$A$8:$A$5007,"مصروف",$I$8:$I$5007,"&lt;&gt;مرفوض",$K$8:$K$5007,"&lt;&gt;نعم")&amp;" مصروف غير مسوى",IF(L3402="تمت التسوية",IF(P3402=0,"✔ متوازنة وتمت التسوية","✔ تمت التسوية – متبقي "&amp;TEXT(P3402,"#,##0")),IF(P3402&gt;0,"متبقي "&amp;TEXT(P3402,"#,##0"),"✔ متوازنة"))))),IF(R3402=0,"⚠ أضف سطر عهدة أولًا",IF(OR(C3402="",N(G3402)=0),"⚠ أكمل التاريخ والقيمة",IF(S3402="","⚠ التاريخ خارج السنة المالية",IF(H3402="","⚠ اختر بند الموازنة",IF(I3402="مرفوض","✖ مرفوض من المدير",IF(I3402&lt;&gt;"موافق","⏳ بانتظار موافقة المدير",IF(K3402&lt;&gt;"نعم","⚠ غير مسوى مع الحسابات","✔ معتمد ومسوى")))))))))</f>
        <v/>
      </c>
      <c r="R3402">
        <f>N(R3401)+IF(A3402="عهدة",1,0)</f>
        <v/>
      </c>
      <c r="S3402">
        <f>IF(C3402="","",IF(AND(C3402&gt;=DATE(2026,9,1),C3402&lt;=DATE(2027,8,31)),(YEAR(C3402)-2026)*12+MONTH(C3402)-8,""))</f>
        <v/>
      </c>
      <c r="T3402">
        <f>IF(AND(A3402="مصروف",R3402&gt;0,I3402="موافق",S3402&lt;&gt;"",H3402&lt;&gt;""),N(G3402),0)</f>
        <v/>
      </c>
    </row>
    <row r="3403">
      <c r="A3403" s="19" t="n"/>
      <c r="B3403" s="20">
        <f>IF(A3403="","",IF(R3403=0,"⚠ أضف سطر عهدة أولًا","DMT-"&amp;TEXT(R3403,"000")))</f>
        <v/>
      </c>
      <c r="C3403" s="21" t="n"/>
      <c r="D3403" s="20">
        <f>IF(C3403="","",IF(S3403="","خارج السنة المالية",INDEX(القوائم!$D$2:$D$13,S3403)))</f>
        <v/>
      </c>
      <c r="E3403" s="22" t="n"/>
      <c r="F3403" s="23" t="n"/>
      <c r="G3403" s="23" t="n"/>
      <c r="H3403" s="22" t="n"/>
      <c r="I3403" s="19" t="n"/>
      <c r="J3403" s="21" t="n"/>
      <c r="K3403" s="19" t="n"/>
      <c r="L3403" s="19" t="n"/>
      <c r="M3403" s="21" t="n"/>
      <c r="N3403" s="22" t="n"/>
      <c r="O3403" s="24">
        <f>IF(A3403&lt;&gt;"عهدة","",SUMIFS($G$8:$G$5007,$B$8:$B$5007,B3403,$A$8:$A$5007,"مصروف",$I$8:$I$5007,"&lt;&gt;مرفوض"))</f>
        <v/>
      </c>
      <c r="P3403" s="25">
        <f>IF(A3403&lt;&gt;"عهدة","",N(F3403)-O3403)</f>
        <v/>
      </c>
      <c r="Q3403" s="26">
        <f>IF(A3403="","",IF(A3403="عهدة",IF(N(F3403)=0,"⚠ أدخل قيمة العهدة",IF(P3403&lt;0,"⛔ عجز / زيادة مصروفات "&amp;TEXT(-P3403,"#,##0"),IF(COUNTIFS($B$8:$B$5007,B3403,$A$8:$A$5007,"مصروف",$I$8:$I$5007,"&lt;&gt;مرفوض",$K$8:$K$5007,"&lt;&gt;نعم")&gt;0,"⚠ "&amp;COUNTIFS($B$8:$B$5007,B3403,$A$8:$A$5007,"مصروف",$I$8:$I$5007,"&lt;&gt;مرفوض",$K$8:$K$5007,"&lt;&gt;نعم")&amp;" مصروف غير مسوى",IF(L3403="تمت التسوية",IF(P3403=0,"✔ متوازنة وتمت التسوية","✔ تمت التسوية – متبقي "&amp;TEXT(P3403,"#,##0")),IF(P3403&gt;0,"متبقي "&amp;TEXT(P3403,"#,##0"),"✔ متوازنة"))))),IF(R3403=0,"⚠ أضف سطر عهدة أولًا",IF(OR(C3403="",N(G3403)=0),"⚠ أكمل التاريخ والقيمة",IF(S3403="","⚠ التاريخ خارج السنة المالية",IF(H3403="","⚠ اختر بند الموازنة",IF(I3403="مرفوض","✖ مرفوض من المدير",IF(I3403&lt;&gt;"موافق","⏳ بانتظار موافقة المدير",IF(K3403&lt;&gt;"نعم","⚠ غير مسوى مع الحسابات","✔ معتمد ومسوى")))))))))</f>
        <v/>
      </c>
      <c r="R3403">
        <f>N(R3402)+IF(A3403="عهدة",1,0)</f>
        <v/>
      </c>
      <c r="S3403">
        <f>IF(C3403="","",IF(AND(C3403&gt;=DATE(2026,9,1),C3403&lt;=DATE(2027,8,31)),(YEAR(C3403)-2026)*12+MONTH(C3403)-8,""))</f>
        <v/>
      </c>
      <c r="T3403">
        <f>IF(AND(A3403="مصروف",R3403&gt;0,I3403="موافق",S3403&lt;&gt;"",H3403&lt;&gt;""),N(G3403),0)</f>
        <v/>
      </c>
    </row>
    <row r="3404">
      <c r="A3404" s="19" t="n"/>
      <c r="B3404" s="20">
        <f>IF(A3404="","",IF(R3404=0,"⚠ أضف سطر عهدة أولًا","DMT-"&amp;TEXT(R3404,"000")))</f>
        <v/>
      </c>
      <c r="C3404" s="21" t="n"/>
      <c r="D3404" s="20">
        <f>IF(C3404="","",IF(S3404="","خارج السنة المالية",INDEX(القوائم!$D$2:$D$13,S3404)))</f>
        <v/>
      </c>
      <c r="E3404" s="22" t="n"/>
      <c r="F3404" s="23" t="n"/>
      <c r="G3404" s="23" t="n"/>
      <c r="H3404" s="22" t="n"/>
      <c r="I3404" s="19" t="n"/>
      <c r="J3404" s="21" t="n"/>
      <c r="K3404" s="19" t="n"/>
      <c r="L3404" s="19" t="n"/>
      <c r="M3404" s="21" t="n"/>
      <c r="N3404" s="22" t="n"/>
      <c r="O3404" s="24">
        <f>IF(A3404&lt;&gt;"عهدة","",SUMIFS($G$8:$G$5007,$B$8:$B$5007,B3404,$A$8:$A$5007,"مصروف",$I$8:$I$5007,"&lt;&gt;مرفوض"))</f>
        <v/>
      </c>
      <c r="P3404" s="25">
        <f>IF(A3404&lt;&gt;"عهدة","",N(F3404)-O3404)</f>
        <v/>
      </c>
      <c r="Q3404" s="26">
        <f>IF(A3404="","",IF(A3404="عهدة",IF(N(F3404)=0,"⚠ أدخل قيمة العهدة",IF(P3404&lt;0,"⛔ عجز / زيادة مصروفات "&amp;TEXT(-P3404,"#,##0"),IF(COUNTIFS($B$8:$B$5007,B3404,$A$8:$A$5007,"مصروف",$I$8:$I$5007,"&lt;&gt;مرفوض",$K$8:$K$5007,"&lt;&gt;نعم")&gt;0,"⚠ "&amp;COUNTIFS($B$8:$B$5007,B3404,$A$8:$A$5007,"مصروف",$I$8:$I$5007,"&lt;&gt;مرفوض",$K$8:$K$5007,"&lt;&gt;نعم")&amp;" مصروف غير مسوى",IF(L3404="تمت التسوية",IF(P3404=0,"✔ متوازنة وتمت التسوية","✔ تمت التسوية – متبقي "&amp;TEXT(P3404,"#,##0")),IF(P3404&gt;0,"متبقي "&amp;TEXT(P3404,"#,##0"),"✔ متوازنة"))))),IF(R3404=0,"⚠ أضف سطر عهدة أولًا",IF(OR(C3404="",N(G3404)=0),"⚠ أكمل التاريخ والقيمة",IF(S3404="","⚠ التاريخ خارج السنة المالية",IF(H3404="","⚠ اختر بند الموازنة",IF(I3404="مرفوض","✖ مرفوض من المدير",IF(I3404&lt;&gt;"موافق","⏳ بانتظار موافقة المدير",IF(K3404&lt;&gt;"نعم","⚠ غير مسوى مع الحسابات","✔ معتمد ومسوى")))))))))</f>
        <v/>
      </c>
      <c r="R3404">
        <f>N(R3403)+IF(A3404="عهدة",1,0)</f>
        <v/>
      </c>
      <c r="S3404">
        <f>IF(C3404="","",IF(AND(C3404&gt;=DATE(2026,9,1),C3404&lt;=DATE(2027,8,31)),(YEAR(C3404)-2026)*12+MONTH(C3404)-8,""))</f>
        <v/>
      </c>
      <c r="T3404">
        <f>IF(AND(A3404="مصروف",R3404&gt;0,I3404="موافق",S3404&lt;&gt;"",H3404&lt;&gt;""),N(G3404),0)</f>
        <v/>
      </c>
    </row>
    <row r="3405">
      <c r="A3405" s="19" t="n"/>
      <c r="B3405" s="20">
        <f>IF(A3405="","",IF(R3405=0,"⚠ أضف سطر عهدة أولًا","DMT-"&amp;TEXT(R3405,"000")))</f>
        <v/>
      </c>
      <c r="C3405" s="21" t="n"/>
      <c r="D3405" s="20">
        <f>IF(C3405="","",IF(S3405="","خارج السنة المالية",INDEX(القوائم!$D$2:$D$13,S3405)))</f>
        <v/>
      </c>
      <c r="E3405" s="22" t="n"/>
      <c r="F3405" s="23" t="n"/>
      <c r="G3405" s="23" t="n"/>
      <c r="H3405" s="22" t="n"/>
      <c r="I3405" s="19" t="n"/>
      <c r="J3405" s="21" t="n"/>
      <c r="K3405" s="19" t="n"/>
      <c r="L3405" s="19" t="n"/>
      <c r="M3405" s="21" t="n"/>
      <c r="N3405" s="22" t="n"/>
      <c r="O3405" s="24">
        <f>IF(A3405&lt;&gt;"عهدة","",SUMIFS($G$8:$G$5007,$B$8:$B$5007,B3405,$A$8:$A$5007,"مصروف",$I$8:$I$5007,"&lt;&gt;مرفوض"))</f>
        <v/>
      </c>
      <c r="P3405" s="25">
        <f>IF(A3405&lt;&gt;"عهدة","",N(F3405)-O3405)</f>
        <v/>
      </c>
      <c r="Q3405" s="26">
        <f>IF(A3405="","",IF(A3405="عهدة",IF(N(F3405)=0,"⚠ أدخل قيمة العهدة",IF(P3405&lt;0,"⛔ عجز / زيادة مصروفات "&amp;TEXT(-P3405,"#,##0"),IF(COUNTIFS($B$8:$B$5007,B3405,$A$8:$A$5007,"مصروف",$I$8:$I$5007,"&lt;&gt;مرفوض",$K$8:$K$5007,"&lt;&gt;نعم")&gt;0,"⚠ "&amp;COUNTIFS($B$8:$B$5007,B3405,$A$8:$A$5007,"مصروف",$I$8:$I$5007,"&lt;&gt;مرفوض",$K$8:$K$5007,"&lt;&gt;نعم")&amp;" مصروف غير مسوى",IF(L3405="تمت التسوية",IF(P3405=0,"✔ متوازنة وتمت التسوية","✔ تمت التسوية – متبقي "&amp;TEXT(P3405,"#,##0")),IF(P3405&gt;0,"متبقي "&amp;TEXT(P3405,"#,##0"),"✔ متوازنة"))))),IF(R3405=0,"⚠ أضف سطر عهدة أولًا",IF(OR(C3405="",N(G3405)=0),"⚠ أكمل التاريخ والقيمة",IF(S3405="","⚠ التاريخ خارج السنة المالية",IF(H3405="","⚠ اختر بند الموازنة",IF(I3405="مرفوض","✖ مرفوض من المدير",IF(I3405&lt;&gt;"موافق","⏳ بانتظار موافقة المدير",IF(K3405&lt;&gt;"نعم","⚠ غير مسوى مع الحسابات","✔ معتمد ومسوى")))))))))</f>
        <v/>
      </c>
      <c r="R3405">
        <f>N(R3404)+IF(A3405="عهدة",1,0)</f>
        <v/>
      </c>
      <c r="S3405">
        <f>IF(C3405="","",IF(AND(C3405&gt;=DATE(2026,9,1),C3405&lt;=DATE(2027,8,31)),(YEAR(C3405)-2026)*12+MONTH(C3405)-8,""))</f>
        <v/>
      </c>
      <c r="T3405">
        <f>IF(AND(A3405="مصروف",R3405&gt;0,I3405="موافق",S3405&lt;&gt;"",H3405&lt;&gt;""),N(G3405),0)</f>
        <v/>
      </c>
    </row>
    <row r="3406">
      <c r="A3406" s="19" t="n"/>
      <c r="B3406" s="20">
        <f>IF(A3406="","",IF(R3406=0,"⚠ أضف سطر عهدة أولًا","DMT-"&amp;TEXT(R3406,"000")))</f>
        <v/>
      </c>
      <c r="C3406" s="21" t="n"/>
      <c r="D3406" s="20">
        <f>IF(C3406="","",IF(S3406="","خارج السنة المالية",INDEX(القوائم!$D$2:$D$13,S3406)))</f>
        <v/>
      </c>
      <c r="E3406" s="22" t="n"/>
      <c r="F3406" s="23" t="n"/>
      <c r="G3406" s="23" t="n"/>
      <c r="H3406" s="22" t="n"/>
      <c r="I3406" s="19" t="n"/>
      <c r="J3406" s="21" t="n"/>
      <c r="K3406" s="19" t="n"/>
      <c r="L3406" s="19" t="n"/>
      <c r="M3406" s="21" t="n"/>
      <c r="N3406" s="22" t="n"/>
      <c r="O3406" s="24">
        <f>IF(A3406&lt;&gt;"عهدة","",SUMIFS($G$8:$G$5007,$B$8:$B$5007,B3406,$A$8:$A$5007,"مصروف",$I$8:$I$5007,"&lt;&gt;مرفوض"))</f>
        <v/>
      </c>
      <c r="P3406" s="25">
        <f>IF(A3406&lt;&gt;"عهدة","",N(F3406)-O3406)</f>
        <v/>
      </c>
      <c r="Q3406" s="26">
        <f>IF(A3406="","",IF(A3406="عهدة",IF(N(F3406)=0,"⚠ أدخل قيمة العهدة",IF(P3406&lt;0,"⛔ عجز / زيادة مصروفات "&amp;TEXT(-P3406,"#,##0"),IF(COUNTIFS($B$8:$B$5007,B3406,$A$8:$A$5007,"مصروف",$I$8:$I$5007,"&lt;&gt;مرفوض",$K$8:$K$5007,"&lt;&gt;نعم")&gt;0,"⚠ "&amp;COUNTIFS($B$8:$B$5007,B3406,$A$8:$A$5007,"مصروف",$I$8:$I$5007,"&lt;&gt;مرفوض",$K$8:$K$5007,"&lt;&gt;نعم")&amp;" مصروف غير مسوى",IF(L3406="تمت التسوية",IF(P3406=0,"✔ متوازنة وتمت التسوية","✔ تمت التسوية – متبقي "&amp;TEXT(P3406,"#,##0")),IF(P3406&gt;0,"متبقي "&amp;TEXT(P3406,"#,##0"),"✔ متوازنة"))))),IF(R3406=0,"⚠ أضف سطر عهدة أولًا",IF(OR(C3406="",N(G3406)=0),"⚠ أكمل التاريخ والقيمة",IF(S3406="","⚠ التاريخ خارج السنة المالية",IF(H3406="","⚠ اختر بند الموازنة",IF(I3406="مرفوض","✖ مرفوض من المدير",IF(I3406&lt;&gt;"موافق","⏳ بانتظار موافقة المدير",IF(K3406&lt;&gt;"نعم","⚠ غير مسوى مع الحسابات","✔ معتمد ومسوى")))))))))</f>
        <v/>
      </c>
      <c r="R3406">
        <f>N(R3405)+IF(A3406="عهدة",1,0)</f>
        <v/>
      </c>
      <c r="S3406">
        <f>IF(C3406="","",IF(AND(C3406&gt;=DATE(2026,9,1),C3406&lt;=DATE(2027,8,31)),(YEAR(C3406)-2026)*12+MONTH(C3406)-8,""))</f>
        <v/>
      </c>
      <c r="T3406">
        <f>IF(AND(A3406="مصروف",R3406&gt;0,I3406="موافق",S3406&lt;&gt;"",H3406&lt;&gt;""),N(G3406),0)</f>
        <v/>
      </c>
    </row>
    <row r="3407">
      <c r="A3407" s="19" t="n"/>
      <c r="B3407" s="20">
        <f>IF(A3407="","",IF(R3407=0,"⚠ أضف سطر عهدة أولًا","DMT-"&amp;TEXT(R3407,"000")))</f>
        <v/>
      </c>
      <c r="C3407" s="21" t="n"/>
      <c r="D3407" s="20">
        <f>IF(C3407="","",IF(S3407="","خارج السنة المالية",INDEX(القوائم!$D$2:$D$13,S3407)))</f>
        <v/>
      </c>
      <c r="E3407" s="22" t="n"/>
      <c r="F3407" s="23" t="n"/>
      <c r="G3407" s="23" t="n"/>
      <c r="H3407" s="22" t="n"/>
      <c r="I3407" s="19" t="n"/>
      <c r="J3407" s="21" t="n"/>
      <c r="K3407" s="19" t="n"/>
      <c r="L3407" s="19" t="n"/>
      <c r="M3407" s="21" t="n"/>
      <c r="N3407" s="22" t="n"/>
      <c r="O3407" s="24">
        <f>IF(A3407&lt;&gt;"عهدة","",SUMIFS($G$8:$G$5007,$B$8:$B$5007,B3407,$A$8:$A$5007,"مصروف",$I$8:$I$5007,"&lt;&gt;مرفوض"))</f>
        <v/>
      </c>
      <c r="P3407" s="25">
        <f>IF(A3407&lt;&gt;"عهدة","",N(F3407)-O3407)</f>
        <v/>
      </c>
      <c r="Q3407" s="26">
        <f>IF(A3407="","",IF(A3407="عهدة",IF(N(F3407)=0,"⚠ أدخل قيمة العهدة",IF(P3407&lt;0,"⛔ عجز / زيادة مصروفات "&amp;TEXT(-P3407,"#,##0"),IF(COUNTIFS($B$8:$B$5007,B3407,$A$8:$A$5007,"مصروف",$I$8:$I$5007,"&lt;&gt;مرفوض",$K$8:$K$5007,"&lt;&gt;نعم")&gt;0,"⚠ "&amp;COUNTIFS($B$8:$B$5007,B3407,$A$8:$A$5007,"مصروف",$I$8:$I$5007,"&lt;&gt;مرفوض",$K$8:$K$5007,"&lt;&gt;نعم")&amp;" مصروف غير مسوى",IF(L3407="تمت التسوية",IF(P3407=0,"✔ متوازنة وتمت التسوية","✔ تمت التسوية – متبقي "&amp;TEXT(P3407,"#,##0")),IF(P3407&gt;0,"متبقي "&amp;TEXT(P3407,"#,##0"),"✔ متوازنة"))))),IF(R3407=0,"⚠ أضف سطر عهدة أولًا",IF(OR(C3407="",N(G3407)=0),"⚠ أكمل التاريخ والقيمة",IF(S3407="","⚠ التاريخ خارج السنة المالية",IF(H3407="","⚠ اختر بند الموازنة",IF(I3407="مرفوض","✖ مرفوض من المدير",IF(I3407&lt;&gt;"موافق","⏳ بانتظار موافقة المدير",IF(K3407&lt;&gt;"نعم","⚠ غير مسوى مع الحسابات","✔ معتمد ومسوى")))))))))</f>
        <v/>
      </c>
      <c r="R3407">
        <f>N(R3406)+IF(A3407="عهدة",1,0)</f>
        <v/>
      </c>
      <c r="S3407">
        <f>IF(C3407="","",IF(AND(C3407&gt;=DATE(2026,9,1),C3407&lt;=DATE(2027,8,31)),(YEAR(C3407)-2026)*12+MONTH(C3407)-8,""))</f>
        <v/>
      </c>
      <c r="T3407">
        <f>IF(AND(A3407="مصروف",R3407&gt;0,I3407="موافق",S3407&lt;&gt;"",H3407&lt;&gt;""),N(G3407),0)</f>
        <v/>
      </c>
    </row>
    <row r="3408">
      <c r="A3408" s="19" t="n"/>
      <c r="B3408" s="20">
        <f>IF(A3408="","",IF(R3408=0,"⚠ أضف سطر عهدة أولًا","DMT-"&amp;TEXT(R3408,"000")))</f>
        <v/>
      </c>
      <c r="C3408" s="21" t="n"/>
      <c r="D3408" s="20">
        <f>IF(C3408="","",IF(S3408="","خارج السنة المالية",INDEX(القوائم!$D$2:$D$13,S3408)))</f>
        <v/>
      </c>
      <c r="E3408" s="22" t="n"/>
      <c r="F3408" s="23" t="n"/>
      <c r="G3408" s="23" t="n"/>
      <c r="H3408" s="22" t="n"/>
      <c r="I3408" s="19" t="n"/>
      <c r="J3408" s="21" t="n"/>
      <c r="K3408" s="19" t="n"/>
      <c r="L3408" s="19" t="n"/>
      <c r="M3408" s="21" t="n"/>
      <c r="N3408" s="22" t="n"/>
      <c r="O3408" s="24">
        <f>IF(A3408&lt;&gt;"عهدة","",SUMIFS($G$8:$G$5007,$B$8:$B$5007,B3408,$A$8:$A$5007,"مصروف",$I$8:$I$5007,"&lt;&gt;مرفوض"))</f>
        <v/>
      </c>
      <c r="P3408" s="25">
        <f>IF(A3408&lt;&gt;"عهدة","",N(F3408)-O3408)</f>
        <v/>
      </c>
      <c r="Q3408" s="26">
        <f>IF(A3408="","",IF(A3408="عهدة",IF(N(F3408)=0,"⚠ أدخل قيمة العهدة",IF(P3408&lt;0,"⛔ عجز / زيادة مصروفات "&amp;TEXT(-P3408,"#,##0"),IF(COUNTIFS($B$8:$B$5007,B3408,$A$8:$A$5007,"مصروف",$I$8:$I$5007,"&lt;&gt;مرفوض",$K$8:$K$5007,"&lt;&gt;نعم")&gt;0,"⚠ "&amp;COUNTIFS($B$8:$B$5007,B3408,$A$8:$A$5007,"مصروف",$I$8:$I$5007,"&lt;&gt;مرفوض",$K$8:$K$5007,"&lt;&gt;نعم")&amp;" مصروف غير مسوى",IF(L3408="تمت التسوية",IF(P3408=0,"✔ متوازنة وتمت التسوية","✔ تمت التسوية – متبقي "&amp;TEXT(P3408,"#,##0")),IF(P3408&gt;0,"متبقي "&amp;TEXT(P3408,"#,##0"),"✔ متوازنة"))))),IF(R3408=0,"⚠ أضف سطر عهدة أولًا",IF(OR(C3408="",N(G3408)=0),"⚠ أكمل التاريخ والقيمة",IF(S3408="","⚠ التاريخ خارج السنة المالية",IF(H3408="","⚠ اختر بند الموازنة",IF(I3408="مرفوض","✖ مرفوض من المدير",IF(I3408&lt;&gt;"موافق","⏳ بانتظار موافقة المدير",IF(K3408&lt;&gt;"نعم","⚠ غير مسوى مع الحسابات","✔ معتمد ومسوى")))))))))</f>
        <v/>
      </c>
      <c r="R3408">
        <f>N(R3407)+IF(A3408="عهدة",1,0)</f>
        <v/>
      </c>
      <c r="S3408">
        <f>IF(C3408="","",IF(AND(C3408&gt;=DATE(2026,9,1),C3408&lt;=DATE(2027,8,31)),(YEAR(C3408)-2026)*12+MONTH(C3408)-8,""))</f>
        <v/>
      </c>
      <c r="T3408">
        <f>IF(AND(A3408="مصروف",R3408&gt;0,I3408="موافق",S3408&lt;&gt;"",H3408&lt;&gt;""),N(G3408),0)</f>
        <v/>
      </c>
    </row>
    <row r="3409">
      <c r="A3409" s="19" t="n"/>
      <c r="B3409" s="20">
        <f>IF(A3409="","",IF(R3409=0,"⚠ أضف سطر عهدة أولًا","DMT-"&amp;TEXT(R3409,"000")))</f>
        <v/>
      </c>
      <c r="C3409" s="21" t="n"/>
      <c r="D3409" s="20">
        <f>IF(C3409="","",IF(S3409="","خارج السنة المالية",INDEX(القوائم!$D$2:$D$13,S3409)))</f>
        <v/>
      </c>
      <c r="E3409" s="22" t="n"/>
      <c r="F3409" s="23" t="n"/>
      <c r="G3409" s="23" t="n"/>
      <c r="H3409" s="22" t="n"/>
      <c r="I3409" s="19" t="n"/>
      <c r="J3409" s="21" t="n"/>
      <c r="K3409" s="19" t="n"/>
      <c r="L3409" s="19" t="n"/>
      <c r="M3409" s="21" t="n"/>
      <c r="N3409" s="22" t="n"/>
      <c r="O3409" s="24">
        <f>IF(A3409&lt;&gt;"عهدة","",SUMIFS($G$8:$G$5007,$B$8:$B$5007,B3409,$A$8:$A$5007,"مصروف",$I$8:$I$5007,"&lt;&gt;مرفوض"))</f>
        <v/>
      </c>
      <c r="P3409" s="25">
        <f>IF(A3409&lt;&gt;"عهدة","",N(F3409)-O3409)</f>
        <v/>
      </c>
      <c r="Q3409" s="26">
        <f>IF(A3409="","",IF(A3409="عهدة",IF(N(F3409)=0,"⚠ أدخل قيمة العهدة",IF(P3409&lt;0,"⛔ عجز / زيادة مصروفات "&amp;TEXT(-P3409,"#,##0"),IF(COUNTIFS($B$8:$B$5007,B3409,$A$8:$A$5007,"مصروف",$I$8:$I$5007,"&lt;&gt;مرفوض",$K$8:$K$5007,"&lt;&gt;نعم")&gt;0,"⚠ "&amp;COUNTIFS($B$8:$B$5007,B3409,$A$8:$A$5007,"مصروف",$I$8:$I$5007,"&lt;&gt;مرفوض",$K$8:$K$5007,"&lt;&gt;نعم")&amp;" مصروف غير مسوى",IF(L3409="تمت التسوية",IF(P3409=0,"✔ متوازنة وتمت التسوية","✔ تمت التسوية – متبقي "&amp;TEXT(P3409,"#,##0")),IF(P3409&gt;0,"متبقي "&amp;TEXT(P3409,"#,##0"),"✔ متوازنة"))))),IF(R3409=0,"⚠ أضف سطر عهدة أولًا",IF(OR(C3409="",N(G3409)=0),"⚠ أكمل التاريخ والقيمة",IF(S3409="","⚠ التاريخ خارج السنة المالية",IF(H3409="","⚠ اختر بند الموازنة",IF(I3409="مرفوض","✖ مرفوض من المدير",IF(I3409&lt;&gt;"موافق","⏳ بانتظار موافقة المدير",IF(K3409&lt;&gt;"نعم","⚠ غير مسوى مع الحسابات","✔ معتمد ومسوى")))))))))</f>
        <v/>
      </c>
      <c r="R3409">
        <f>N(R3408)+IF(A3409="عهدة",1,0)</f>
        <v/>
      </c>
      <c r="S3409">
        <f>IF(C3409="","",IF(AND(C3409&gt;=DATE(2026,9,1),C3409&lt;=DATE(2027,8,31)),(YEAR(C3409)-2026)*12+MONTH(C3409)-8,""))</f>
        <v/>
      </c>
      <c r="T3409">
        <f>IF(AND(A3409="مصروف",R3409&gt;0,I3409="موافق",S3409&lt;&gt;"",H3409&lt;&gt;""),N(G3409),0)</f>
        <v/>
      </c>
    </row>
    <row r="3410">
      <c r="A3410" s="19" t="n"/>
      <c r="B3410" s="20">
        <f>IF(A3410="","",IF(R3410=0,"⚠ أضف سطر عهدة أولًا","DMT-"&amp;TEXT(R3410,"000")))</f>
        <v/>
      </c>
      <c r="C3410" s="21" t="n"/>
      <c r="D3410" s="20">
        <f>IF(C3410="","",IF(S3410="","خارج السنة المالية",INDEX(القوائم!$D$2:$D$13,S3410)))</f>
        <v/>
      </c>
      <c r="E3410" s="22" t="n"/>
      <c r="F3410" s="23" t="n"/>
      <c r="G3410" s="23" t="n"/>
      <c r="H3410" s="22" t="n"/>
      <c r="I3410" s="19" t="n"/>
      <c r="J3410" s="21" t="n"/>
      <c r="K3410" s="19" t="n"/>
      <c r="L3410" s="19" t="n"/>
      <c r="M3410" s="21" t="n"/>
      <c r="N3410" s="22" t="n"/>
      <c r="O3410" s="24">
        <f>IF(A3410&lt;&gt;"عهدة","",SUMIFS($G$8:$G$5007,$B$8:$B$5007,B3410,$A$8:$A$5007,"مصروف",$I$8:$I$5007,"&lt;&gt;مرفوض"))</f>
        <v/>
      </c>
      <c r="P3410" s="25">
        <f>IF(A3410&lt;&gt;"عهدة","",N(F3410)-O3410)</f>
        <v/>
      </c>
      <c r="Q3410" s="26">
        <f>IF(A3410="","",IF(A3410="عهدة",IF(N(F3410)=0,"⚠ أدخل قيمة العهدة",IF(P3410&lt;0,"⛔ عجز / زيادة مصروفات "&amp;TEXT(-P3410,"#,##0"),IF(COUNTIFS($B$8:$B$5007,B3410,$A$8:$A$5007,"مصروف",$I$8:$I$5007,"&lt;&gt;مرفوض",$K$8:$K$5007,"&lt;&gt;نعم")&gt;0,"⚠ "&amp;COUNTIFS($B$8:$B$5007,B3410,$A$8:$A$5007,"مصروف",$I$8:$I$5007,"&lt;&gt;مرفوض",$K$8:$K$5007,"&lt;&gt;نعم")&amp;" مصروف غير مسوى",IF(L3410="تمت التسوية",IF(P3410=0,"✔ متوازنة وتمت التسوية","✔ تمت التسوية – متبقي "&amp;TEXT(P3410,"#,##0")),IF(P3410&gt;0,"متبقي "&amp;TEXT(P3410,"#,##0"),"✔ متوازنة"))))),IF(R3410=0,"⚠ أضف سطر عهدة أولًا",IF(OR(C3410="",N(G3410)=0),"⚠ أكمل التاريخ والقيمة",IF(S3410="","⚠ التاريخ خارج السنة المالية",IF(H3410="","⚠ اختر بند الموازنة",IF(I3410="مرفوض","✖ مرفوض من المدير",IF(I3410&lt;&gt;"موافق","⏳ بانتظار موافقة المدير",IF(K3410&lt;&gt;"نعم","⚠ غير مسوى مع الحسابات","✔ معتمد ومسوى")))))))))</f>
        <v/>
      </c>
      <c r="R3410">
        <f>N(R3409)+IF(A3410="عهدة",1,0)</f>
        <v/>
      </c>
      <c r="S3410">
        <f>IF(C3410="","",IF(AND(C3410&gt;=DATE(2026,9,1),C3410&lt;=DATE(2027,8,31)),(YEAR(C3410)-2026)*12+MONTH(C3410)-8,""))</f>
        <v/>
      </c>
      <c r="T3410">
        <f>IF(AND(A3410="مصروف",R3410&gt;0,I3410="موافق",S3410&lt;&gt;"",H3410&lt;&gt;""),N(G3410),0)</f>
        <v/>
      </c>
    </row>
    <row r="3411">
      <c r="A3411" s="19" t="n"/>
      <c r="B3411" s="20">
        <f>IF(A3411="","",IF(R3411=0,"⚠ أضف سطر عهدة أولًا","DMT-"&amp;TEXT(R3411,"000")))</f>
        <v/>
      </c>
      <c r="C3411" s="21" t="n"/>
      <c r="D3411" s="20">
        <f>IF(C3411="","",IF(S3411="","خارج السنة المالية",INDEX(القوائم!$D$2:$D$13,S3411)))</f>
        <v/>
      </c>
      <c r="E3411" s="22" t="n"/>
      <c r="F3411" s="23" t="n"/>
      <c r="G3411" s="23" t="n"/>
      <c r="H3411" s="22" t="n"/>
      <c r="I3411" s="19" t="n"/>
      <c r="J3411" s="21" t="n"/>
      <c r="K3411" s="19" t="n"/>
      <c r="L3411" s="19" t="n"/>
      <c r="M3411" s="21" t="n"/>
      <c r="N3411" s="22" t="n"/>
      <c r="O3411" s="24">
        <f>IF(A3411&lt;&gt;"عهدة","",SUMIFS($G$8:$G$5007,$B$8:$B$5007,B3411,$A$8:$A$5007,"مصروف",$I$8:$I$5007,"&lt;&gt;مرفوض"))</f>
        <v/>
      </c>
      <c r="P3411" s="25">
        <f>IF(A3411&lt;&gt;"عهدة","",N(F3411)-O3411)</f>
        <v/>
      </c>
      <c r="Q3411" s="26">
        <f>IF(A3411="","",IF(A3411="عهدة",IF(N(F3411)=0,"⚠ أدخل قيمة العهدة",IF(P3411&lt;0,"⛔ عجز / زيادة مصروفات "&amp;TEXT(-P3411,"#,##0"),IF(COUNTIFS($B$8:$B$5007,B3411,$A$8:$A$5007,"مصروف",$I$8:$I$5007,"&lt;&gt;مرفوض",$K$8:$K$5007,"&lt;&gt;نعم")&gt;0,"⚠ "&amp;COUNTIFS($B$8:$B$5007,B3411,$A$8:$A$5007,"مصروف",$I$8:$I$5007,"&lt;&gt;مرفوض",$K$8:$K$5007,"&lt;&gt;نعم")&amp;" مصروف غير مسوى",IF(L3411="تمت التسوية",IF(P3411=0,"✔ متوازنة وتمت التسوية","✔ تمت التسوية – متبقي "&amp;TEXT(P3411,"#,##0")),IF(P3411&gt;0,"متبقي "&amp;TEXT(P3411,"#,##0"),"✔ متوازنة"))))),IF(R3411=0,"⚠ أضف سطر عهدة أولًا",IF(OR(C3411="",N(G3411)=0),"⚠ أكمل التاريخ والقيمة",IF(S3411="","⚠ التاريخ خارج السنة المالية",IF(H3411="","⚠ اختر بند الموازنة",IF(I3411="مرفوض","✖ مرفوض من المدير",IF(I3411&lt;&gt;"موافق","⏳ بانتظار موافقة المدير",IF(K3411&lt;&gt;"نعم","⚠ غير مسوى مع الحسابات","✔ معتمد ومسوى")))))))))</f>
        <v/>
      </c>
      <c r="R3411">
        <f>N(R3410)+IF(A3411="عهدة",1,0)</f>
        <v/>
      </c>
      <c r="S3411">
        <f>IF(C3411="","",IF(AND(C3411&gt;=DATE(2026,9,1),C3411&lt;=DATE(2027,8,31)),(YEAR(C3411)-2026)*12+MONTH(C3411)-8,""))</f>
        <v/>
      </c>
      <c r="T3411">
        <f>IF(AND(A3411="مصروف",R3411&gt;0,I3411="موافق",S3411&lt;&gt;"",H3411&lt;&gt;""),N(G3411),0)</f>
        <v/>
      </c>
    </row>
    <row r="3412">
      <c r="A3412" s="19" t="n"/>
      <c r="B3412" s="20">
        <f>IF(A3412="","",IF(R3412=0,"⚠ أضف سطر عهدة أولًا","DMT-"&amp;TEXT(R3412,"000")))</f>
        <v/>
      </c>
      <c r="C3412" s="21" t="n"/>
      <c r="D3412" s="20">
        <f>IF(C3412="","",IF(S3412="","خارج السنة المالية",INDEX(القوائم!$D$2:$D$13,S3412)))</f>
        <v/>
      </c>
      <c r="E3412" s="22" t="n"/>
      <c r="F3412" s="23" t="n"/>
      <c r="G3412" s="23" t="n"/>
      <c r="H3412" s="22" t="n"/>
      <c r="I3412" s="19" t="n"/>
      <c r="J3412" s="21" t="n"/>
      <c r="K3412" s="19" t="n"/>
      <c r="L3412" s="19" t="n"/>
      <c r="M3412" s="21" t="n"/>
      <c r="N3412" s="22" t="n"/>
      <c r="O3412" s="24">
        <f>IF(A3412&lt;&gt;"عهدة","",SUMIFS($G$8:$G$5007,$B$8:$B$5007,B3412,$A$8:$A$5007,"مصروف",$I$8:$I$5007,"&lt;&gt;مرفوض"))</f>
        <v/>
      </c>
      <c r="P3412" s="25">
        <f>IF(A3412&lt;&gt;"عهدة","",N(F3412)-O3412)</f>
        <v/>
      </c>
      <c r="Q3412" s="26">
        <f>IF(A3412="","",IF(A3412="عهدة",IF(N(F3412)=0,"⚠ أدخل قيمة العهدة",IF(P3412&lt;0,"⛔ عجز / زيادة مصروفات "&amp;TEXT(-P3412,"#,##0"),IF(COUNTIFS($B$8:$B$5007,B3412,$A$8:$A$5007,"مصروف",$I$8:$I$5007,"&lt;&gt;مرفوض",$K$8:$K$5007,"&lt;&gt;نعم")&gt;0,"⚠ "&amp;COUNTIFS($B$8:$B$5007,B3412,$A$8:$A$5007,"مصروف",$I$8:$I$5007,"&lt;&gt;مرفوض",$K$8:$K$5007,"&lt;&gt;نعم")&amp;" مصروف غير مسوى",IF(L3412="تمت التسوية",IF(P3412=0,"✔ متوازنة وتمت التسوية","✔ تمت التسوية – متبقي "&amp;TEXT(P3412,"#,##0")),IF(P3412&gt;0,"متبقي "&amp;TEXT(P3412,"#,##0"),"✔ متوازنة"))))),IF(R3412=0,"⚠ أضف سطر عهدة أولًا",IF(OR(C3412="",N(G3412)=0),"⚠ أكمل التاريخ والقيمة",IF(S3412="","⚠ التاريخ خارج السنة المالية",IF(H3412="","⚠ اختر بند الموازنة",IF(I3412="مرفوض","✖ مرفوض من المدير",IF(I3412&lt;&gt;"موافق","⏳ بانتظار موافقة المدير",IF(K3412&lt;&gt;"نعم","⚠ غير مسوى مع الحسابات","✔ معتمد ومسوى")))))))))</f>
        <v/>
      </c>
      <c r="R3412">
        <f>N(R3411)+IF(A3412="عهدة",1,0)</f>
        <v/>
      </c>
      <c r="S3412">
        <f>IF(C3412="","",IF(AND(C3412&gt;=DATE(2026,9,1),C3412&lt;=DATE(2027,8,31)),(YEAR(C3412)-2026)*12+MONTH(C3412)-8,""))</f>
        <v/>
      </c>
      <c r="T3412">
        <f>IF(AND(A3412="مصروف",R3412&gt;0,I3412="موافق",S3412&lt;&gt;"",H3412&lt;&gt;""),N(G3412),0)</f>
        <v/>
      </c>
    </row>
    <row r="3413">
      <c r="A3413" s="19" t="n"/>
      <c r="B3413" s="20">
        <f>IF(A3413="","",IF(R3413=0,"⚠ أضف سطر عهدة أولًا","DMT-"&amp;TEXT(R3413,"000")))</f>
        <v/>
      </c>
      <c r="C3413" s="21" t="n"/>
      <c r="D3413" s="20">
        <f>IF(C3413="","",IF(S3413="","خارج السنة المالية",INDEX(القوائم!$D$2:$D$13,S3413)))</f>
        <v/>
      </c>
      <c r="E3413" s="22" t="n"/>
      <c r="F3413" s="23" t="n"/>
      <c r="G3413" s="23" t="n"/>
      <c r="H3413" s="22" t="n"/>
      <c r="I3413" s="19" t="n"/>
      <c r="J3413" s="21" t="n"/>
      <c r="K3413" s="19" t="n"/>
      <c r="L3413" s="19" t="n"/>
      <c r="M3413" s="21" t="n"/>
      <c r="N3413" s="22" t="n"/>
      <c r="O3413" s="24">
        <f>IF(A3413&lt;&gt;"عهدة","",SUMIFS($G$8:$G$5007,$B$8:$B$5007,B3413,$A$8:$A$5007,"مصروف",$I$8:$I$5007,"&lt;&gt;مرفوض"))</f>
        <v/>
      </c>
      <c r="P3413" s="25">
        <f>IF(A3413&lt;&gt;"عهدة","",N(F3413)-O3413)</f>
        <v/>
      </c>
      <c r="Q3413" s="26">
        <f>IF(A3413="","",IF(A3413="عهدة",IF(N(F3413)=0,"⚠ أدخل قيمة العهدة",IF(P3413&lt;0,"⛔ عجز / زيادة مصروفات "&amp;TEXT(-P3413,"#,##0"),IF(COUNTIFS($B$8:$B$5007,B3413,$A$8:$A$5007,"مصروف",$I$8:$I$5007,"&lt;&gt;مرفوض",$K$8:$K$5007,"&lt;&gt;نعم")&gt;0,"⚠ "&amp;COUNTIFS($B$8:$B$5007,B3413,$A$8:$A$5007,"مصروف",$I$8:$I$5007,"&lt;&gt;مرفوض",$K$8:$K$5007,"&lt;&gt;نعم")&amp;" مصروف غير مسوى",IF(L3413="تمت التسوية",IF(P3413=0,"✔ متوازنة وتمت التسوية","✔ تمت التسوية – متبقي "&amp;TEXT(P3413,"#,##0")),IF(P3413&gt;0,"متبقي "&amp;TEXT(P3413,"#,##0"),"✔ متوازنة"))))),IF(R3413=0,"⚠ أضف سطر عهدة أولًا",IF(OR(C3413="",N(G3413)=0),"⚠ أكمل التاريخ والقيمة",IF(S3413="","⚠ التاريخ خارج السنة المالية",IF(H3413="","⚠ اختر بند الموازنة",IF(I3413="مرفوض","✖ مرفوض من المدير",IF(I3413&lt;&gt;"موافق","⏳ بانتظار موافقة المدير",IF(K3413&lt;&gt;"نعم","⚠ غير مسوى مع الحسابات","✔ معتمد ومسوى")))))))))</f>
        <v/>
      </c>
      <c r="R3413">
        <f>N(R3412)+IF(A3413="عهدة",1,0)</f>
        <v/>
      </c>
      <c r="S3413">
        <f>IF(C3413="","",IF(AND(C3413&gt;=DATE(2026,9,1),C3413&lt;=DATE(2027,8,31)),(YEAR(C3413)-2026)*12+MONTH(C3413)-8,""))</f>
        <v/>
      </c>
      <c r="T3413">
        <f>IF(AND(A3413="مصروف",R3413&gt;0,I3413="موافق",S3413&lt;&gt;"",H3413&lt;&gt;""),N(G3413),0)</f>
        <v/>
      </c>
    </row>
    <row r="3414">
      <c r="A3414" s="19" t="n"/>
      <c r="B3414" s="20">
        <f>IF(A3414="","",IF(R3414=0,"⚠ أضف سطر عهدة أولًا","DMT-"&amp;TEXT(R3414,"000")))</f>
        <v/>
      </c>
      <c r="C3414" s="21" t="n"/>
      <c r="D3414" s="20">
        <f>IF(C3414="","",IF(S3414="","خارج السنة المالية",INDEX(القوائم!$D$2:$D$13,S3414)))</f>
        <v/>
      </c>
      <c r="E3414" s="22" t="n"/>
      <c r="F3414" s="23" t="n"/>
      <c r="G3414" s="23" t="n"/>
      <c r="H3414" s="22" t="n"/>
      <c r="I3414" s="19" t="n"/>
      <c r="J3414" s="21" t="n"/>
      <c r="K3414" s="19" t="n"/>
      <c r="L3414" s="19" t="n"/>
      <c r="M3414" s="21" t="n"/>
      <c r="N3414" s="22" t="n"/>
      <c r="O3414" s="24">
        <f>IF(A3414&lt;&gt;"عهدة","",SUMIFS($G$8:$G$5007,$B$8:$B$5007,B3414,$A$8:$A$5007,"مصروف",$I$8:$I$5007,"&lt;&gt;مرفوض"))</f>
        <v/>
      </c>
      <c r="P3414" s="25">
        <f>IF(A3414&lt;&gt;"عهدة","",N(F3414)-O3414)</f>
        <v/>
      </c>
      <c r="Q3414" s="26">
        <f>IF(A3414="","",IF(A3414="عهدة",IF(N(F3414)=0,"⚠ أدخل قيمة العهدة",IF(P3414&lt;0,"⛔ عجز / زيادة مصروفات "&amp;TEXT(-P3414,"#,##0"),IF(COUNTIFS($B$8:$B$5007,B3414,$A$8:$A$5007,"مصروف",$I$8:$I$5007,"&lt;&gt;مرفوض",$K$8:$K$5007,"&lt;&gt;نعم")&gt;0,"⚠ "&amp;COUNTIFS($B$8:$B$5007,B3414,$A$8:$A$5007,"مصروف",$I$8:$I$5007,"&lt;&gt;مرفوض",$K$8:$K$5007,"&lt;&gt;نعم")&amp;" مصروف غير مسوى",IF(L3414="تمت التسوية",IF(P3414=0,"✔ متوازنة وتمت التسوية","✔ تمت التسوية – متبقي "&amp;TEXT(P3414,"#,##0")),IF(P3414&gt;0,"متبقي "&amp;TEXT(P3414,"#,##0"),"✔ متوازنة"))))),IF(R3414=0,"⚠ أضف سطر عهدة أولًا",IF(OR(C3414="",N(G3414)=0),"⚠ أكمل التاريخ والقيمة",IF(S3414="","⚠ التاريخ خارج السنة المالية",IF(H3414="","⚠ اختر بند الموازنة",IF(I3414="مرفوض","✖ مرفوض من المدير",IF(I3414&lt;&gt;"موافق","⏳ بانتظار موافقة المدير",IF(K3414&lt;&gt;"نعم","⚠ غير مسوى مع الحسابات","✔ معتمد ومسوى")))))))))</f>
        <v/>
      </c>
      <c r="R3414">
        <f>N(R3413)+IF(A3414="عهدة",1,0)</f>
        <v/>
      </c>
      <c r="S3414">
        <f>IF(C3414="","",IF(AND(C3414&gt;=DATE(2026,9,1),C3414&lt;=DATE(2027,8,31)),(YEAR(C3414)-2026)*12+MONTH(C3414)-8,""))</f>
        <v/>
      </c>
      <c r="T3414">
        <f>IF(AND(A3414="مصروف",R3414&gt;0,I3414="موافق",S3414&lt;&gt;"",H3414&lt;&gt;""),N(G3414),0)</f>
        <v/>
      </c>
    </row>
    <row r="3415">
      <c r="A3415" s="19" t="n"/>
      <c r="B3415" s="20">
        <f>IF(A3415="","",IF(R3415=0,"⚠ أضف سطر عهدة أولًا","DMT-"&amp;TEXT(R3415,"000")))</f>
        <v/>
      </c>
      <c r="C3415" s="21" t="n"/>
      <c r="D3415" s="20">
        <f>IF(C3415="","",IF(S3415="","خارج السنة المالية",INDEX(القوائم!$D$2:$D$13,S3415)))</f>
        <v/>
      </c>
      <c r="E3415" s="22" t="n"/>
      <c r="F3415" s="23" t="n"/>
      <c r="G3415" s="23" t="n"/>
      <c r="H3415" s="22" t="n"/>
      <c r="I3415" s="19" t="n"/>
      <c r="J3415" s="21" t="n"/>
      <c r="K3415" s="19" t="n"/>
      <c r="L3415" s="19" t="n"/>
      <c r="M3415" s="21" t="n"/>
      <c r="N3415" s="22" t="n"/>
      <c r="O3415" s="24">
        <f>IF(A3415&lt;&gt;"عهدة","",SUMIFS($G$8:$G$5007,$B$8:$B$5007,B3415,$A$8:$A$5007,"مصروف",$I$8:$I$5007,"&lt;&gt;مرفوض"))</f>
        <v/>
      </c>
      <c r="P3415" s="25">
        <f>IF(A3415&lt;&gt;"عهدة","",N(F3415)-O3415)</f>
        <v/>
      </c>
      <c r="Q3415" s="26">
        <f>IF(A3415="","",IF(A3415="عهدة",IF(N(F3415)=0,"⚠ أدخل قيمة العهدة",IF(P3415&lt;0,"⛔ عجز / زيادة مصروفات "&amp;TEXT(-P3415,"#,##0"),IF(COUNTIFS($B$8:$B$5007,B3415,$A$8:$A$5007,"مصروف",$I$8:$I$5007,"&lt;&gt;مرفوض",$K$8:$K$5007,"&lt;&gt;نعم")&gt;0,"⚠ "&amp;COUNTIFS($B$8:$B$5007,B3415,$A$8:$A$5007,"مصروف",$I$8:$I$5007,"&lt;&gt;مرفوض",$K$8:$K$5007,"&lt;&gt;نعم")&amp;" مصروف غير مسوى",IF(L3415="تمت التسوية",IF(P3415=0,"✔ متوازنة وتمت التسوية","✔ تمت التسوية – متبقي "&amp;TEXT(P3415,"#,##0")),IF(P3415&gt;0,"متبقي "&amp;TEXT(P3415,"#,##0"),"✔ متوازنة"))))),IF(R3415=0,"⚠ أضف سطر عهدة أولًا",IF(OR(C3415="",N(G3415)=0),"⚠ أكمل التاريخ والقيمة",IF(S3415="","⚠ التاريخ خارج السنة المالية",IF(H3415="","⚠ اختر بند الموازنة",IF(I3415="مرفوض","✖ مرفوض من المدير",IF(I3415&lt;&gt;"موافق","⏳ بانتظار موافقة المدير",IF(K3415&lt;&gt;"نعم","⚠ غير مسوى مع الحسابات","✔ معتمد ومسوى")))))))))</f>
        <v/>
      </c>
      <c r="R3415">
        <f>N(R3414)+IF(A3415="عهدة",1,0)</f>
        <v/>
      </c>
      <c r="S3415">
        <f>IF(C3415="","",IF(AND(C3415&gt;=DATE(2026,9,1),C3415&lt;=DATE(2027,8,31)),(YEAR(C3415)-2026)*12+MONTH(C3415)-8,""))</f>
        <v/>
      </c>
      <c r="T3415">
        <f>IF(AND(A3415="مصروف",R3415&gt;0,I3415="موافق",S3415&lt;&gt;"",H3415&lt;&gt;""),N(G3415),0)</f>
        <v/>
      </c>
    </row>
    <row r="3416">
      <c r="A3416" s="19" t="n"/>
      <c r="B3416" s="20">
        <f>IF(A3416="","",IF(R3416=0,"⚠ أضف سطر عهدة أولًا","DMT-"&amp;TEXT(R3416,"000")))</f>
        <v/>
      </c>
      <c r="C3416" s="21" t="n"/>
      <c r="D3416" s="20">
        <f>IF(C3416="","",IF(S3416="","خارج السنة المالية",INDEX(القوائم!$D$2:$D$13,S3416)))</f>
        <v/>
      </c>
      <c r="E3416" s="22" t="n"/>
      <c r="F3416" s="23" t="n"/>
      <c r="G3416" s="23" t="n"/>
      <c r="H3416" s="22" t="n"/>
      <c r="I3416" s="19" t="n"/>
      <c r="J3416" s="21" t="n"/>
      <c r="K3416" s="19" t="n"/>
      <c r="L3416" s="19" t="n"/>
      <c r="M3416" s="21" t="n"/>
      <c r="N3416" s="22" t="n"/>
      <c r="O3416" s="24">
        <f>IF(A3416&lt;&gt;"عهدة","",SUMIFS($G$8:$G$5007,$B$8:$B$5007,B3416,$A$8:$A$5007,"مصروف",$I$8:$I$5007,"&lt;&gt;مرفوض"))</f>
        <v/>
      </c>
      <c r="P3416" s="25">
        <f>IF(A3416&lt;&gt;"عهدة","",N(F3416)-O3416)</f>
        <v/>
      </c>
      <c r="Q3416" s="26">
        <f>IF(A3416="","",IF(A3416="عهدة",IF(N(F3416)=0,"⚠ أدخل قيمة العهدة",IF(P3416&lt;0,"⛔ عجز / زيادة مصروفات "&amp;TEXT(-P3416,"#,##0"),IF(COUNTIFS($B$8:$B$5007,B3416,$A$8:$A$5007,"مصروف",$I$8:$I$5007,"&lt;&gt;مرفوض",$K$8:$K$5007,"&lt;&gt;نعم")&gt;0,"⚠ "&amp;COUNTIFS($B$8:$B$5007,B3416,$A$8:$A$5007,"مصروف",$I$8:$I$5007,"&lt;&gt;مرفوض",$K$8:$K$5007,"&lt;&gt;نعم")&amp;" مصروف غير مسوى",IF(L3416="تمت التسوية",IF(P3416=0,"✔ متوازنة وتمت التسوية","✔ تمت التسوية – متبقي "&amp;TEXT(P3416,"#,##0")),IF(P3416&gt;0,"متبقي "&amp;TEXT(P3416,"#,##0"),"✔ متوازنة"))))),IF(R3416=0,"⚠ أضف سطر عهدة أولًا",IF(OR(C3416="",N(G3416)=0),"⚠ أكمل التاريخ والقيمة",IF(S3416="","⚠ التاريخ خارج السنة المالية",IF(H3416="","⚠ اختر بند الموازنة",IF(I3416="مرفوض","✖ مرفوض من المدير",IF(I3416&lt;&gt;"موافق","⏳ بانتظار موافقة المدير",IF(K3416&lt;&gt;"نعم","⚠ غير مسوى مع الحسابات","✔ معتمد ومسوى")))))))))</f>
        <v/>
      </c>
      <c r="R3416">
        <f>N(R3415)+IF(A3416="عهدة",1,0)</f>
        <v/>
      </c>
      <c r="S3416">
        <f>IF(C3416="","",IF(AND(C3416&gt;=DATE(2026,9,1),C3416&lt;=DATE(2027,8,31)),(YEAR(C3416)-2026)*12+MONTH(C3416)-8,""))</f>
        <v/>
      </c>
      <c r="T3416">
        <f>IF(AND(A3416="مصروف",R3416&gt;0,I3416="موافق",S3416&lt;&gt;"",H3416&lt;&gt;""),N(G3416),0)</f>
        <v/>
      </c>
    </row>
    <row r="3417">
      <c r="A3417" s="19" t="n"/>
      <c r="B3417" s="20">
        <f>IF(A3417="","",IF(R3417=0,"⚠ أضف سطر عهدة أولًا","DMT-"&amp;TEXT(R3417,"000")))</f>
        <v/>
      </c>
      <c r="C3417" s="21" t="n"/>
      <c r="D3417" s="20">
        <f>IF(C3417="","",IF(S3417="","خارج السنة المالية",INDEX(القوائم!$D$2:$D$13,S3417)))</f>
        <v/>
      </c>
      <c r="E3417" s="22" t="n"/>
      <c r="F3417" s="23" t="n"/>
      <c r="G3417" s="23" t="n"/>
      <c r="H3417" s="22" t="n"/>
      <c r="I3417" s="19" t="n"/>
      <c r="J3417" s="21" t="n"/>
      <c r="K3417" s="19" t="n"/>
      <c r="L3417" s="19" t="n"/>
      <c r="M3417" s="21" t="n"/>
      <c r="N3417" s="22" t="n"/>
      <c r="O3417" s="24">
        <f>IF(A3417&lt;&gt;"عهدة","",SUMIFS($G$8:$G$5007,$B$8:$B$5007,B3417,$A$8:$A$5007,"مصروف",$I$8:$I$5007,"&lt;&gt;مرفوض"))</f>
        <v/>
      </c>
      <c r="P3417" s="25">
        <f>IF(A3417&lt;&gt;"عهدة","",N(F3417)-O3417)</f>
        <v/>
      </c>
      <c r="Q3417" s="26">
        <f>IF(A3417="","",IF(A3417="عهدة",IF(N(F3417)=0,"⚠ أدخل قيمة العهدة",IF(P3417&lt;0,"⛔ عجز / زيادة مصروفات "&amp;TEXT(-P3417,"#,##0"),IF(COUNTIFS($B$8:$B$5007,B3417,$A$8:$A$5007,"مصروف",$I$8:$I$5007,"&lt;&gt;مرفوض",$K$8:$K$5007,"&lt;&gt;نعم")&gt;0,"⚠ "&amp;COUNTIFS($B$8:$B$5007,B3417,$A$8:$A$5007,"مصروف",$I$8:$I$5007,"&lt;&gt;مرفوض",$K$8:$K$5007,"&lt;&gt;نعم")&amp;" مصروف غير مسوى",IF(L3417="تمت التسوية",IF(P3417=0,"✔ متوازنة وتمت التسوية","✔ تمت التسوية – متبقي "&amp;TEXT(P3417,"#,##0")),IF(P3417&gt;0,"متبقي "&amp;TEXT(P3417,"#,##0"),"✔ متوازنة"))))),IF(R3417=0,"⚠ أضف سطر عهدة أولًا",IF(OR(C3417="",N(G3417)=0),"⚠ أكمل التاريخ والقيمة",IF(S3417="","⚠ التاريخ خارج السنة المالية",IF(H3417="","⚠ اختر بند الموازنة",IF(I3417="مرفوض","✖ مرفوض من المدير",IF(I3417&lt;&gt;"موافق","⏳ بانتظار موافقة المدير",IF(K3417&lt;&gt;"نعم","⚠ غير مسوى مع الحسابات","✔ معتمد ومسوى")))))))))</f>
        <v/>
      </c>
      <c r="R3417">
        <f>N(R3416)+IF(A3417="عهدة",1,0)</f>
        <v/>
      </c>
      <c r="S3417">
        <f>IF(C3417="","",IF(AND(C3417&gt;=DATE(2026,9,1),C3417&lt;=DATE(2027,8,31)),(YEAR(C3417)-2026)*12+MONTH(C3417)-8,""))</f>
        <v/>
      </c>
      <c r="T3417">
        <f>IF(AND(A3417="مصروف",R3417&gt;0,I3417="موافق",S3417&lt;&gt;"",H3417&lt;&gt;""),N(G3417),0)</f>
        <v/>
      </c>
    </row>
    <row r="3418">
      <c r="A3418" s="19" t="n"/>
      <c r="B3418" s="20">
        <f>IF(A3418="","",IF(R3418=0,"⚠ أضف سطر عهدة أولًا","DMT-"&amp;TEXT(R3418,"000")))</f>
        <v/>
      </c>
      <c r="C3418" s="21" t="n"/>
      <c r="D3418" s="20">
        <f>IF(C3418="","",IF(S3418="","خارج السنة المالية",INDEX(القوائم!$D$2:$D$13,S3418)))</f>
        <v/>
      </c>
      <c r="E3418" s="22" t="n"/>
      <c r="F3418" s="23" t="n"/>
      <c r="G3418" s="23" t="n"/>
      <c r="H3418" s="22" t="n"/>
      <c r="I3418" s="19" t="n"/>
      <c r="J3418" s="21" t="n"/>
      <c r="K3418" s="19" t="n"/>
      <c r="L3418" s="19" t="n"/>
      <c r="M3418" s="21" t="n"/>
      <c r="N3418" s="22" t="n"/>
      <c r="O3418" s="24">
        <f>IF(A3418&lt;&gt;"عهدة","",SUMIFS($G$8:$G$5007,$B$8:$B$5007,B3418,$A$8:$A$5007,"مصروف",$I$8:$I$5007,"&lt;&gt;مرفوض"))</f>
        <v/>
      </c>
      <c r="P3418" s="25">
        <f>IF(A3418&lt;&gt;"عهدة","",N(F3418)-O3418)</f>
        <v/>
      </c>
      <c r="Q3418" s="26">
        <f>IF(A3418="","",IF(A3418="عهدة",IF(N(F3418)=0,"⚠ أدخل قيمة العهدة",IF(P3418&lt;0,"⛔ عجز / زيادة مصروفات "&amp;TEXT(-P3418,"#,##0"),IF(COUNTIFS($B$8:$B$5007,B3418,$A$8:$A$5007,"مصروف",$I$8:$I$5007,"&lt;&gt;مرفوض",$K$8:$K$5007,"&lt;&gt;نعم")&gt;0,"⚠ "&amp;COUNTIFS($B$8:$B$5007,B3418,$A$8:$A$5007,"مصروف",$I$8:$I$5007,"&lt;&gt;مرفوض",$K$8:$K$5007,"&lt;&gt;نعم")&amp;" مصروف غير مسوى",IF(L3418="تمت التسوية",IF(P3418=0,"✔ متوازنة وتمت التسوية","✔ تمت التسوية – متبقي "&amp;TEXT(P3418,"#,##0")),IF(P3418&gt;0,"متبقي "&amp;TEXT(P3418,"#,##0"),"✔ متوازنة"))))),IF(R3418=0,"⚠ أضف سطر عهدة أولًا",IF(OR(C3418="",N(G3418)=0),"⚠ أكمل التاريخ والقيمة",IF(S3418="","⚠ التاريخ خارج السنة المالية",IF(H3418="","⚠ اختر بند الموازنة",IF(I3418="مرفوض","✖ مرفوض من المدير",IF(I3418&lt;&gt;"موافق","⏳ بانتظار موافقة المدير",IF(K3418&lt;&gt;"نعم","⚠ غير مسوى مع الحسابات","✔ معتمد ومسوى")))))))))</f>
        <v/>
      </c>
      <c r="R3418">
        <f>N(R3417)+IF(A3418="عهدة",1,0)</f>
        <v/>
      </c>
      <c r="S3418">
        <f>IF(C3418="","",IF(AND(C3418&gt;=DATE(2026,9,1),C3418&lt;=DATE(2027,8,31)),(YEAR(C3418)-2026)*12+MONTH(C3418)-8,""))</f>
        <v/>
      </c>
      <c r="T3418">
        <f>IF(AND(A3418="مصروف",R3418&gt;0,I3418="موافق",S3418&lt;&gt;"",H3418&lt;&gt;""),N(G3418),0)</f>
        <v/>
      </c>
    </row>
    <row r="3419">
      <c r="A3419" s="19" t="n"/>
      <c r="B3419" s="20">
        <f>IF(A3419="","",IF(R3419=0,"⚠ أضف سطر عهدة أولًا","DMT-"&amp;TEXT(R3419,"000")))</f>
        <v/>
      </c>
      <c r="C3419" s="21" t="n"/>
      <c r="D3419" s="20">
        <f>IF(C3419="","",IF(S3419="","خارج السنة المالية",INDEX(القوائم!$D$2:$D$13,S3419)))</f>
        <v/>
      </c>
      <c r="E3419" s="22" t="n"/>
      <c r="F3419" s="23" t="n"/>
      <c r="G3419" s="23" t="n"/>
      <c r="H3419" s="22" t="n"/>
      <c r="I3419" s="19" t="n"/>
      <c r="J3419" s="21" t="n"/>
      <c r="K3419" s="19" t="n"/>
      <c r="L3419" s="19" t="n"/>
      <c r="M3419" s="21" t="n"/>
      <c r="N3419" s="22" t="n"/>
      <c r="O3419" s="24">
        <f>IF(A3419&lt;&gt;"عهدة","",SUMIFS($G$8:$G$5007,$B$8:$B$5007,B3419,$A$8:$A$5007,"مصروف",$I$8:$I$5007,"&lt;&gt;مرفوض"))</f>
        <v/>
      </c>
      <c r="P3419" s="25">
        <f>IF(A3419&lt;&gt;"عهدة","",N(F3419)-O3419)</f>
        <v/>
      </c>
      <c r="Q3419" s="26">
        <f>IF(A3419="","",IF(A3419="عهدة",IF(N(F3419)=0,"⚠ أدخل قيمة العهدة",IF(P3419&lt;0,"⛔ عجز / زيادة مصروفات "&amp;TEXT(-P3419,"#,##0"),IF(COUNTIFS($B$8:$B$5007,B3419,$A$8:$A$5007,"مصروف",$I$8:$I$5007,"&lt;&gt;مرفوض",$K$8:$K$5007,"&lt;&gt;نعم")&gt;0,"⚠ "&amp;COUNTIFS($B$8:$B$5007,B3419,$A$8:$A$5007,"مصروف",$I$8:$I$5007,"&lt;&gt;مرفوض",$K$8:$K$5007,"&lt;&gt;نعم")&amp;" مصروف غير مسوى",IF(L3419="تمت التسوية",IF(P3419=0,"✔ متوازنة وتمت التسوية","✔ تمت التسوية – متبقي "&amp;TEXT(P3419,"#,##0")),IF(P3419&gt;0,"متبقي "&amp;TEXT(P3419,"#,##0"),"✔ متوازنة"))))),IF(R3419=0,"⚠ أضف سطر عهدة أولًا",IF(OR(C3419="",N(G3419)=0),"⚠ أكمل التاريخ والقيمة",IF(S3419="","⚠ التاريخ خارج السنة المالية",IF(H3419="","⚠ اختر بند الموازنة",IF(I3419="مرفوض","✖ مرفوض من المدير",IF(I3419&lt;&gt;"موافق","⏳ بانتظار موافقة المدير",IF(K3419&lt;&gt;"نعم","⚠ غير مسوى مع الحسابات","✔ معتمد ومسوى")))))))))</f>
        <v/>
      </c>
      <c r="R3419">
        <f>N(R3418)+IF(A3419="عهدة",1,0)</f>
        <v/>
      </c>
      <c r="S3419">
        <f>IF(C3419="","",IF(AND(C3419&gt;=DATE(2026,9,1),C3419&lt;=DATE(2027,8,31)),(YEAR(C3419)-2026)*12+MONTH(C3419)-8,""))</f>
        <v/>
      </c>
      <c r="T3419">
        <f>IF(AND(A3419="مصروف",R3419&gt;0,I3419="موافق",S3419&lt;&gt;"",H3419&lt;&gt;""),N(G3419),0)</f>
        <v/>
      </c>
    </row>
    <row r="3420">
      <c r="A3420" s="19" t="n"/>
      <c r="B3420" s="20">
        <f>IF(A3420="","",IF(R3420=0,"⚠ أضف سطر عهدة أولًا","DMT-"&amp;TEXT(R3420,"000")))</f>
        <v/>
      </c>
      <c r="C3420" s="21" t="n"/>
      <c r="D3420" s="20">
        <f>IF(C3420="","",IF(S3420="","خارج السنة المالية",INDEX(القوائم!$D$2:$D$13,S3420)))</f>
        <v/>
      </c>
      <c r="E3420" s="22" t="n"/>
      <c r="F3420" s="23" t="n"/>
      <c r="G3420" s="23" t="n"/>
      <c r="H3420" s="22" t="n"/>
      <c r="I3420" s="19" t="n"/>
      <c r="J3420" s="21" t="n"/>
      <c r="K3420" s="19" t="n"/>
      <c r="L3420" s="19" t="n"/>
      <c r="M3420" s="21" t="n"/>
      <c r="N3420" s="22" t="n"/>
      <c r="O3420" s="24">
        <f>IF(A3420&lt;&gt;"عهدة","",SUMIFS($G$8:$G$5007,$B$8:$B$5007,B3420,$A$8:$A$5007,"مصروف",$I$8:$I$5007,"&lt;&gt;مرفوض"))</f>
        <v/>
      </c>
      <c r="P3420" s="25">
        <f>IF(A3420&lt;&gt;"عهدة","",N(F3420)-O3420)</f>
        <v/>
      </c>
      <c r="Q3420" s="26">
        <f>IF(A3420="","",IF(A3420="عهدة",IF(N(F3420)=0,"⚠ أدخل قيمة العهدة",IF(P3420&lt;0,"⛔ عجز / زيادة مصروفات "&amp;TEXT(-P3420,"#,##0"),IF(COUNTIFS($B$8:$B$5007,B3420,$A$8:$A$5007,"مصروف",$I$8:$I$5007,"&lt;&gt;مرفوض",$K$8:$K$5007,"&lt;&gt;نعم")&gt;0,"⚠ "&amp;COUNTIFS($B$8:$B$5007,B3420,$A$8:$A$5007,"مصروف",$I$8:$I$5007,"&lt;&gt;مرفوض",$K$8:$K$5007,"&lt;&gt;نعم")&amp;" مصروف غير مسوى",IF(L3420="تمت التسوية",IF(P3420=0,"✔ متوازنة وتمت التسوية","✔ تمت التسوية – متبقي "&amp;TEXT(P3420,"#,##0")),IF(P3420&gt;0,"متبقي "&amp;TEXT(P3420,"#,##0"),"✔ متوازنة"))))),IF(R3420=0,"⚠ أضف سطر عهدة أولًا",IF(OR(C3420="",N(G3420)=0),"⚠ أكمل التاريخ والقيمة",IF(S3420="","⚠ التاريخ خارج السنة المالية",IF(H3420="","⚠ اختر بند الموازنة",IF(I3420="مرفوض","✖ مرفوض من المدير",IF(I3420&lt;&gt;"موافق","⏳ بانتظار موافقة المدير",IF(K3420&lt;&gt;"نعم","⚠ غير مسوى مع الحسابات","✔ معتمد ومسوى")))))))))</f>
        <v/>
      </c>
      <c r="R3420">
        <f>N(R3419)+IF(A3420="عهدة",1,0)</f>
        <v/>
      </c>
      <c r="S3420">
        <f>IF(C3420="","",IF(AND(C3420&gt;=DATE(2026,9,1),C3420&lt;=DATE(2027,8,31)),(YEAR(C3420)-2026)*12+MONTH(C3420)-8,""))</f>
        <v/>
      </c>
      <c r="T3420">
        <f>IF(AND(A3420="مصروف",R3420&gt;0,I3420="موافق",S3420&lt;&gt;"",H3420&lt;&gt;""),N(G3420),0)</f>
        <v/>
      </c>
    </row>
    <row r="3421">
      <c r="A3421" s="19" t="n"/>
      <c r="B3421" s="20">
        <f>IF(A3421="","",IF(R3421=0,"⚠ أضف سطر عهدة أولًا","DMT-"&amp;TEXT(R3421,"000")))</f>
        <v/>
      </c>
      <c r="C3421" s="21" t="n"/>
      <c r="D3421" s="20">
        <f>IF(C3421="","",IF(S3421="","خارج السنة المالية",INDEX(القوائم!$D$2:$D$13,S3421)))</f>
        <v/>
      </c>
      <c r="E3421" s="22" t="n"/>
      <c r="F3421" s="23" t="n"/>
      <c r="G3421" s="23" t="n"/>
      <c r="H3421" s="22" t="n"/>
      <c r="I3421" s="19" t="n"/>
      <c r="J3421" s="21" t="n"/>
      <c r="K3421" s="19" t="n"/>
      <c r="L3421" s="19" t="n"/>
      <c r="M3421" s="21" t="n"/>
      <c r="N3421" s="22" t="n"/>
      <c r="O3421" s="24">
        <f>IF(A3421&lt;&gt;"عهدة","",SUMIFS($G$8:$G$5007,$B$8:$B$5007,B3421,$A$8:$A$5007,"مصروف",$I$8:$I$5007,"&lt;&gt;مرفوض"))</f>
        <v/>
      </c>
      <c r="P3421" s="25">
        <f>IF(A3421&lt;&gt;"عهدة","",N(F3421)-O3421)</f>
        <v/>
      </c>
      <c r="Q3421" s="26">
        <f>IF(A3421="","",IF(A3421="عهدة",IF(N(F3421)=0,"⚠ أدخل قيمة العهدة",IF(P3421&lt;0,"⛔ عجز / زيادة مصروفات "&amp;TEXT(-P3421,"#,##0"),IF(COUNTIFS($B$8:$B$5007,B3421,$A$8:$A$5007,"مصروف",$I$8:$I$5007,"&lt;&gt;مرفوض",$K$8:$K$5007,"&lt;&gt;نعم")&gt;0,"⚠ "&amp;COUNTIFS($B$8:$B$5007,B3421,$A$8:$A$5007,"مصروف",$I$8:$I$5007,"&lt;&gt;مرفوض",$K$8:$K$5007,"&lt;&gt;نعم")&amp;" مصروف غير مسوى",IF(L3421="تمت التسوية",IF(P3421=0,"✔ متوازنة وتمت التسوية","✔ تمت التسوية – متبقي "&amp;TEXT(P3421,"#,##0")),IF(P3421&gt;0,"متبقي "&amp;TEXT(P3421,"#,##0"),"✔ متوازنة"))))),IF(R3421=0,"⚠ أضف سطر عهدة أولًا",IF(OR(C3421="",N(G3421)=0),"⚠ أكمل التاريخ والقيمة",IF(S3421="","⚠ التاريخ خارج السنة المالية",IF(H3421="","⚠ اختر بند الموازنة",IF(I3421="مرفوض","✖ مرفوض من المدير",IF(I3421&lt;&gt;"موافق","⏳ بانتظار موافقة المدير",IF(K3421&lt;&gt;"نعم","⚠ غير مسوى مع الحسابات","✔ معتمد ومسوى")))))))))</f>
        <v/>
      </c>
      <c r="R3421">
        <f>N(R3420)+IF(A3421="عهدة",1,0)</f>
        <v/>
      </c>
      <c r="S3421">
        <f>IF(C3421="","",IF(AND(C3421&gt;=DATE(2026,9,1),C3421&lt;=DATE(2027,8,31)),(YEAR(C3421)-2026)*12+MONTH(C3421)-8,""))</f>
        <v/>
      </c>
      <c r="T3421">
        <f>IF(AND(A3421="مصروف",R3421&gt;0,I3421="موافق",S3421&lt;&gt;"",H3421&lt;&gt;""),N(G3421),0)</f>
        <v/>
      </c>
    </row>
    <row r="3422">
      <c r="A3422" s="19" t="n"/>
      <c r="B3422" s="20">
        <f>IF(A3422="","",IF(R3422=0,"⚠ أضف سطر عهدة أولًا","DMT-"&amp;TEXT(R3422,"000")))</f>
        <v/>
      </c>
      <c r="C3422" s="21" t="n"/>
      <c r="D3422" s="20">
        <f>IF(C3422="","",IF(S3422="","خارج السنة المالية",INDEX(القوائم!$D$2:$D$13,S3422)))</f>
        <v/>
      </c>
      <c r="E3422" s="22" t="n"/>
      <c r="F3422" s="23" t="n"/>
      <c r="G3422" s="23" t="n"/>
      <c r="H3422" s="22" t="n"/>
      <c r="I3422" s="19" t="n"/>
      <c r="J3422" s="21" t="n"/>
      <c r="K3422" s="19" t="n"/>
      <c r="L3422" s="19" t="n"/>
      <c r="M3422" s="21" t="n"/>
      <c r="N3422" s="22" t="n"/>
      <c r="O3422" s="24">
        <f>IF(A3422&lt;&gt;"عهدة","",SUMIFS($G$8:$G$5007,$B$8:$B$5007,B3422,$A$8:$A$5007,"مصروف",$I$8:$I$5007,"&lt;&gt;مرفوض"))</f>
        <v/>
      </c>
      <c r="P3422" s="25">
        <f>IF(A3422&lt;&gt;"عهدة","",N(F3422)-O3422)</f>
        <v/>
      </c>
      <c r="Q3422" s="26">
        <f>IF(A3422="","",IF(A3422="عهدة",IF(N(F3422)=0,"⚠ أدخل قيمة العهدة",IF(P3422&lt;0,"⛔ عجز / زيادة مصروفات "&amp;TEXT(-P3422,"#,##0"),IF(COUNTIFS($B$8:$B$5007,B3422,$A$8:$A$5007,"مصروف",$I$8:$I$5007,"&lt;&gt;مرفوض",$K$8:$K$5007,"&lt;&gt;نعم")&gt;0,"⚠ "&amp;COUNTIFS($B$8:$B$5007,B3422,$A$8:$A$5007,"مصروف",$I$8:$I$5007,"&lt;&gt;مرفوض",$K$8:$K$5007,"&lt;&gt;نعم")&amp;" مصروف غير مسوى",IF(L3422="تمت التسوية",IF(P3422=0,"✔ متوازنة وتمت التسوية","✔ تمت التسوية – متبقي "&amp;TEXT(P3422,"#,##0")),IF(P3422&gt;0,"متبقي "&amp;TEXT(P3422,"#,##0"),"✔ متوازنة"))))),IF(R3422=0,"⚠ أضف سطر عهدة أولًا",IF(OR(C3422="",N(G3422)=0),"⚠ أكمل التاريخ والقيمة",IF(S3422="","⚠ التاريخ خارج السنة المالية",IF(H3422="","⚠ اختر بند الموازنة",IF(I3422="مرفوض","✖ مرفوض من المدير",IF(I3422&lt;&gt;"موافق","⏳ بانتظار موافقة المدير",IF(K3422&lt;&gt;"نعم","⚠ غير مسوى مع الحسابات","✔ معتمد ومسوى")))))))))</f>
        <v/>
      </c>
      <c r="R3422">
        <f>N(R3421)+IF(A3422="عهدة",1,0)</f>
        <v/>
      </c>
      <c r="S3422">
        <f>IF(C3422="","",IF(AND(C3422&gt;=DATE(2026,9,1),C3422&lt;=DATE(2027,8,31)),(YEAR(C3422)-2026)*12+MONTH(C3422)-8,""))</f>
        <v/>
      </c>
      <c r="T3422">
        <f>IF(AND(A3422="مصروف",R3422&gt;0,I3422="موافق",S3422&lt;&gt;"",H3422&lt;&gt;""),N(G3422),0)</f>
        <v/>
      </c>
    </row>
    <row r="3423">
      <c r="A3423" s="19" t="n"/>
      <c r="B3423" s="20">
        <f>IF(A3423="","",IF(R3423=0,"⚠ أضف سطر عهدة أولًا","DMT-"&amp;TEXT(R3423,"000")))</f>
        <v/>
      </c>
      <c r="C3423" s="21" t="n"/>
      <c r="D3423" s="20">
        <f>IF(C3423="","",IF(S3423="","خارج السنة المالية",INDEX(القوائم!$D$2:$D$13,S3423)))</f>
        <v/>
      </c>
      <c r="E3423" s="22" t="n"/>
      <c r="F3423" s="23" t="n"/>
      <c r="G3423" s="23" t="n"/>
      <c r="H3423" s="22" t="n"/>
      <c r="I3423" s="19" t="n"/>
      <c r="J3423" s="21" t="n"/>
      <c r="K3423" s="19" t="n"/>
      <c r="L3423" s="19" t="n"/>
      <c r="M3423" s="21" t="n"/>
      <c r="N3423" s="22" t="n"/>
      <c r="O3423" s="24">
        <f>IF(A3423&lt;&gt;"عهدة","",SUMIFS($G$8:$G$5007,$B$8:$B$5007,B3423,$A$8:$A$5007,"مصروف",$I$8:$I$5007,"&lt;&gt;مرفوض"))</f>
        <v/>
      </c>
      <c r="P3423" s="25">
        <f>IF(A3423&lt;&gt;"عهدة","",N(F3423)-O3423)</f>
        <v/>
      </c>
      <c r="Q3423" s="26">
        <f>IF(A3423="","",IF(A3423="عهدة",IF(N(F3423)=0,"⚠ أدخل قيمة العهدة",IF(P3423&lt;0,"⛔ عجز / زيادة مصروفات "&amp;TEXT(-P3423,"#,##0"),IF(COUNTIFS($B$8:$B$5007,B3423,$A$8:$A$5007,"مصروف",$I$8:$I$5007,"&lt;&gt;مرفوض",$K$8:$K$5007,"&lt;&gt;نعم")&gt;0,"⚠ "&amp;COUNTIFS($B$8:$B$5007,B3423,$A$8:$A$5007,"مصروف",$I$8:$I$5007,"&lt;&gt;مرفوض",$K$8:$K$5007,"&lt;&gt;نعم")&amp;" مصروف غير مسوى",IF(L3423="تمت التسوية",IF(P3423=0,"✔ متوازنة وتمت التسوية","✔ تمت التسوية – متبقي "&amp;TEXT(P3423,"#,##0")),IF(P3423&gt;0,"متبقي "&amp;TEXT(P3423,"#,##0"),"✔ متوازنة"))))),IF(R3423=0,"⚠ أضف سطر عهدة أولًا",IF(OR(C3423="",N(G3423)=0),"⚠ أكمل التاريخ والقيمة",IF(S3423="","⚠ التاريخ خارج السنة المالية",IF(H3423="","⚠ اختر بند الموازنة",IF(I3423="مرفوض","✖ مرفوض من المدير",IF(I3423&lt;&gt;"موافق","⏳ بانتظار موافقة المدير",IF(K3423&lt;&gt;"نعم","⚠ غير مسوى مع الحسابات","✔ معتمد ومسوى")))))))))</f>
        <v/>
      </c>
      <c r="R3423">
        <f>N(R3422)+IF(A3423="عهدة",1,0)</f>
        <v/>
      </c>
      <c r="S3423">
        <f>IF(C3423="","",IF(AND(C3423&gt;=DATE(2026,9,1),C3423&lt;=DATE(2027,8,31)),(YEAR(C3423)-2026)*12+MONTH(C3423)-8,""))</f>
        <v/>
      </c>
      <c r="T3423">
        <f>IF(AND(A3423="مصروف",R3423&gt;0,I3423="موافق",S3423&lt;&gt;"",H3423&lt;&gt;""),N(G3423),0)</f>
        <v/>
      </c>
    </row>
    <row r="3424">
      <c r="A3424" s="19" t="n"/>
      <c r="B3424" s="20">
        <f>IF(A3424="","",IF(R3424=0,"⚠ أضف سطر عهدة أولًا","DMT-"&amp;TEXT(R3424,"000")))</f>
        <v/>
      </c>
      <c r="C3424" s="21" t="n"/>
      <c r="D3424" s="20">
        <f>IF(C3424="","",IF(S3424="","خارج السنة المالية",INDEX(القوائم!$D$2:$D$13,S3424)))</f>
        <v/>
      </c>
      <c r="E3424" s="22" t="n"/>
      <c r="F3424" s="23" t="n"/>
      <c r="G3424" s="23" t="n"/>
      <c r="H3424" s="22" t="n"/>
      <c r="I3424" s="19" t="n"/>
      <c r="J3424" s="21" t="n"/>
      <c r="K3424" s="19" t="n"/>
      <c r="L3424" s="19" t="n"/>
      <c r="M3424" s="21" t="n"/>
      <c r="N3424" s="22" t="n"/>
      <c r="O3424" s="24">
        <f>IF(A3424&lt;&gt;"عهدة","",SUMIFS($G$8:$G$5007,$B$8:$B$5007,B3424,$A$8:$A$5007,"مصروف",$I$8:$I$5007,"&lt;&gt;مرفوض"))</f>
        <v/>
      </c>
      <c r="P3424" s="25">
        <f>IF(A3424&lt;&gt;"عهدة","",N(F3424)-O3424)</f>
        <v/>
      </c>
      <c r="Q3424" s="26">
        <f>IF(A3424="","",IF(A3424="عهدة",IF(N(F3424)=0,"⚠ أدخل قيمة العهدة",IF(P3424&lt;0,"⛔ عجز / زيادة مصروفات "&amp;TEXT(-P3424,"#,##0"),IF(COUNTIFS($B$8:$B$5007,B3424,$A$8:$A$5007,"مصروف",$I$8:$I$5007,"&lt;&gt;مرفوض",$K$8:$K$5007,"&lt;&gt;نعم")&gt;0,"⚠ "&amp;COUNTIFS($B$8:$B$5007,B3424,$A$8:$A$5007,"مصروف",$I$8:$I$5007,"&lt;&gt;مرفوض",$K$8:$K$5007,"&lt;&gt;نعم")&amp;" مصروف غير مسوى",IF(L3424="تمت التسوية",IF(P3424=0,"✔ متوازنة وتمت التسوية","✔ تمت التسوية – متبقي "&amp;TEXT(P3424,"#,##0")),IF(P3424&gt;0,"متبقي "&amp;TEXT(P3424,"#,##0"),"✔ متوازنة"))))),IF(R3424=0,"⚠ أضف سطر عهدة أولًا",IF(OR(C3424="",N(G3424)=0),"⚠ أكمل التاريخ والقيمة",IF(S3424="","⚠ التاريخ خارج السنة المالية",IF(H3424="","⚠ اختر بند الموازنة",IF(I3424="مرفوض","✖ مرفوض من المدير",IF(I3424&lt;&gt;"موافق","⏳ بانتظار موافقة المدير",IF(K3424&lt;&gt;"نعم","⚠ غير مسوى مع الحسابات","✔ معتمد ومسوى")))))))))</f>
        <v/>
      </c>
      <c r="R3424">
        <f>N(R3423)+IF(A3424="عهدة",1,0)</f>
        <v/>
      </c>
      <c r="S3424">
        <f>IF(C3424="","",IF(AND(C3424&gt;=DATE(2026,9,1),C3424&lt;=DATE(2027,8,31)),(YEAR(C3424)-2026)*12+MONTH(C3424)-8,""))</f>
        <v/>
      </c>
      <c r="T3424">
        <f>IF(AND(A3424="مصروف",R3424&gt;0,I3424="موافق",S3424&lt;&gt;"",H3424&lt;&gt;""),N(G3424),0)</f>
        <v/>
      </c>
    </row>
    <row r="3425">
      <c r="A3425" s="19" t="n"/>
      <c r="B3425" s="20">
        <f>IF(A3425="","",IF(R3425=0,"⚠ أضف سطر عهدة أولًا","DMT-"&amp;TEXT(R3425,"000")))</f>
        <v/>
      </c>
      <c r="C3425" s="21" t="n"/>
      <c r="D3425" s="20">
        <f>IF(C3425="","",IF(S3425="","خارج السنة المالية",INDEX(القوائم!$D$2:$D$13,S3425)))</f>
        <v/>
      </c>
      <c r="E3425" s="22" t="n"/>
      <c r="F3425" s="23" t="n"/>
      <c r="G3425" s="23" t="n"/>
      <c r="H3425" s="22" t="n"/>
      <c r="I3425" s="19" t="n"/>
      <c r="J3425" s="21" t="n"/>
      <c r="K3425" s="19" t="n"/>
      <c r="L3425" s="19" t="n"/>
      <c r="M3425" s="21" t="n"/>
      <c r="N3425" s="22" t="n"/>
      <c r="O3425" s="24">
        <f>IF(A3425&lt;&gt;"عهدة","",SUMIFS($G$8:$G$5007,$B$8:$B$5007,B3425,$A$8:$A$5007,"مصروف",$I$8:$I$5007,"&lt;&gt;مرفوض"))</f>
        <v/>
      </c>
      <c r="P3425" s="25">
        <f>IF(A3425&lt;&gt;"عهدة","",N(F3425)-O3425)</f>
        <v/>
      </c>
      <c r="Q3425" s="26">
        <f>IF(A3425="","",IF(A3425="عهدة",IF(N(F3425)=0,"⚠ أدخل قيمة العهدة",IF(P3425&lt;0,"⛔ عجز / زيادة مصروفات "&amp;TEXT(-P3425,"#,##0"),IF(COUNTIFS($B$8:$B$5007,B3425,$A$8:$A$5007,"مصروف",$I$8:$I$5007,"&lt;&gt;مرفوض",$K$8:$K$5007,"&lt;&gt;نعم")&gt;0,"⚠ "&amp;COUNTIFS($B$8:$B$5007,B3425,$A$8:$A$5007,"مصروف",$I$8:$I$5007,"&lt;&gt;مرفوض",$K$8:$K$5007,"&lt;&gt;نعم")&amp;" مصروف غير مسوى",IF(L3425="تمت التسوية",IF(P3425=0,"✔ متوازنة وتمت التسوية","✔ تمت التسوية – متبقي "&amp;TEXT(P3425,"#,##0")),IF(P3425&gt;0,"متبقي "&amp;TEXT(P3425,"#,##0"),"✔ متوازنة"))))),IF(R3425=0,"⚠ أضف سطر عهدة أولًا",IF(OR(C3425="",N(G3425)=0),"⚠ أكمل التاريخ والقيمة",IF(S3425="","⚠ التاريخ خارج السنة المالية",IF(H3425="","⚠ اختر بند الموازنة",IF(I3425="مرفوض","✖ مرفوض من المدير",IF(I3425&lt;&gt;"موافق","⏳ بانتظار موافقة المدير",IF(K3425&lt;&gt;"نعم","⚠ غير مسوى مع الحسابات","✔ معتمد ومسوى")))))))))</f>
        <v/>
      </c>
      <c r="R3425">
        <f>N(R3424)+IF(A3425="عهدة",1,0)</f>
        <v/>
      </c>
      <c r="S3425">
        <f>IF(C3425="","",IF(AND(C3425&gt;=DATE(2026,9,1),C3425&lt;=DATE(2027,8,31)),(YEAR(C3425)-2026)*12+MONTH(C3425)-8,""))</f>
        <v/>
      </c>
      <c r="T3425">
        <f>IF(AND(A3425="مصروف",R3425&gt;0,I3425="موافق",S3425&lt;&gt;"",H3425&lt;&gt;""),N(G3425),0)</f>
        <v/>
      </c>
    </row>
    <row r="3426">
      <c r="A3426" s="19" t="n"/>
      <c r="B3426" s="20">
        <f>IF(A3426="","",IF(R3426=0,"⚠ أضف سطر عهدة أولًا","DMT-"&amp;TEXT(R3426,"000")))</f>
        <v/>
      </c>
      <c r="C3426" s="21" t="n"/>
      <c r="D3426" s="20">
        <f>IF(C3426="","",IF(S3426="","خارج السنة المالية",INDEX(القوائم!$D$2:$D$13,S3426)))</f>
        <v/>
      </c>
      <c r="E3426" s="22" t="n"/>
      <c r="F3426" s="23" t="n"/>
      <c r="G3426" s="23" t="n"/>
      <c r="H3426" s="22" t="n"/>
      <c r="I3426" s="19" t="n"/>
      <c r="J3426" s="21" t="n"/>
      <c r="K3426" s="19" t="n"/>
      <c r="L3426" s="19" t="n"/>
      <c r="M3426" s="21" t="n"/>
      <c r="N3426" s="22" t="n"/>
      <c r="O3426" s="24">
        <f>IF(A3426&lt;&gt;"عهدة","",SUMIFS($G$8:$G$5007,$B$8:$B$5007,B3426,$A$8:$A$5007,"مصروف",$I$8:$I$5007,"&lt;&gt;مرفوض"))</f>
        <v/>
      </c>
      <c r="P3426" s="25">
        <f>IF(A3426&lt;&gt;"عهدة","",N(F3426)-O3426)</f>
        <v/>
      </c>
      <c r="Q3426" s="26">
        <f>IF(A3426="","",IF(A3426="عهدة",IF(N(F3426)=0,"⚠ أدخل قيمة العهدة",IF(P3426&lt;0,"⛔ عجز / زيادة مصروفات "&amp;TEXT(-P3426,"#,##0"),IF(COUNTIFS($B$8:$B$5007,B3426,$A$8:$A$5007,"مصروف",$I$8:$I$5007,"&lt;&gt;مرفوض",$K$8:$K$5007,"&lt;&gt;نعم")&gt;0,"⚠ "&amp;COUNTIFS($B$8:$B$5007,B3426,$A$8:$A$5007,"مصروف",$I$8:$I$5007,"&lt;&gt;مرفوض",$K$8:$K$5007,"&lt;&gt;نعم")&amp;" مصروف غير مسوى",IF(L3426="تمت التسوية",IF(P3426=0,"✔ متوازنة وتمت التسوية","✔ تمت التسوية – متبقي "&amp;TEXT(P3426,"#,##0")),IF(P3426&gt;0,"متبقي "&amp;TEXT(P3426,"#,##0"),"✔ متوازنة"))))),IF(R3426=0,"⚠ أضف سطر عهدة أولًا",IF(OR(C3426="",N(G3426)=0),"⚠ أكمل التاريخ والقيمة",IF(S3426="","⚠ التاريخ خارج السنة المالية",IF(H3426="","⚠ اختر بند الموازنة",IF(I3426="مرفوض","✖ مرفوض من المدير",IF(I3426&lt;&gt;"موافق","⏳ بانتظار موافقة المدير",IF(K3426&lt;&gt;"نعم","⚠ غير مسوى مع الحسابات","✔ معتمد ومسوى")))))))))</f>
        <v/>
      </c>
      <c r="R3426">
        <f>N(R3425)+IF(A3426="عهدة",1,0)</f>
        <v/>
      </c>
      <c r="S3426">
        <f>IF(C3426="","",IF(AND(C3426&gt;=DATE(2026,9,1),C3426&lt;=DATE(2027,8,31)),(YEAR(C3426)-2026)*12+MONTH(C3426)-8,""))</f>
        <v/>
      </c>
      <c r="T3426">
        <f>IF(AND(A3426="مصروف",R3426&gt;0,I3426="موافق",S3426&lt;&gt;"",H3426&lt;&gt;""),N(G3426),0)</f>
        <v/>
      </c>
    </row>
    <row r="3427">
      <c r="A3427" s="19" t="n"/>
      <c r="B3427" s="20">
        <f>IF(A3427="","",IF(R3427=0,"⚠ أضف سطر عهدة أولًا","DMT-"&amp;TEXT(R3427,"000")))</f>
        <v/>
      </c>
      <c r="C3427" s="21" t="n"/>
      <c r="D3427" s="20">
        <f>IF(C3427="","",IF(S3427="","خارج السنة المالية",INDEX(القوائم!$D$2:$D$13,S3427)))</f>
        <v/>
      </c>
      <c r="E3427" s="22" t="n"/>
      <c r="F3427" s="23" t="n"/>
      <c r="G3427" s="23" t="n"/>
      <c r="H3427" s="22" t="n"/>
      <c r="I3427" s="19" t="n"/>
      <c r="J3427" s="21" t="n"/>
      <c r="K3427" s="19" t="n"/>
      <c r="L3427" s="19" t="n"/>
      <c r="M3427" s="21" t="n"/>
      <c r="N3427" s="22" t="n"/>
      <c r="O3427" s="24">
        <f>IF(A3427&lt;&gt;"عهدة","",SUMIFS($G$8:$G$5007,$B$8:$B$5007,B3427,$A$8:$A$5007,"مصروف",$I$8:$I$5007,"&lt;&gt;مرفوض"))</f>
        <v/>
      </c>
      <c r="P3427" s="25">
        <f>IF(A3427&lt;&gt;"عهدة","",N(F3427)-O3427)</f>
        <v/>
      </c>
      <c r="Q3427" s="26">
        <f>IF(A3427="","",IF(A3427="عهدة",IF(N(F3427)=0,"⚠ أدخل قيمة العهدة",IF(P3427&lt;0,"⛔ عجز / زيادة مصروفات "&amp;TEXT(-P3427,"#,##0"),IF(COUNTIFS($B$8:$B$5007,B3427,$A$8:$A$5007,"مصروف",$I$8:$I$5007,"&lt;&gt;مرفوض",$K$8:$K$5007,"&lt;&gt;نعم")&gt;0,"⚠ "&amp;COUNTIFS($B$8:$B$5007,B3427,$A$8:$A$5007,"مصروف",$I$8:$I$5007,"&lt;&gt;مرفوض",$K$8:$K$5007,"&lt;&gt;نعم")&amp;" مصروف غير مسوى",IF(L3427="تمت التسوية",IF(P3427=0,"✔ متوازنة وتمت التسوية","✔ تمت التسوية – متبقي "&amp;TEXT(P3427,"#,##0")),IF(P3427&gt;0,"متبقي "&amp;TEXT(P3427,"#,##0"),"✔ متوازنة"))))),IF(R3427=0,"⚠ أضف سطر عهدة أولًا",IF(OR(C3427="",N(G3427)=0),"⚠ أكمل التاريخ والقيمة",IF(S3427="","⚠ التاريخ خارج السنة المالية",IF(H3427="","⚠ اختر بند الموازنة",IF(I3427="مرفوض","✖ مرفوض من المدير",IF(I3427&lt;&gt;"موافق","⏳ بانتظار موافقة المدير",IF(K3427&lt;&gt;"نعم","⚠ غير مسوى مع الحسابات","✔ معتمد ومسوى")))))))))</f>
        <v/>
      </c>
      <c r="R3427">
        <f>N(R3426)+IF(A3427="عهدة",1,0)</f>
        <v/>
      </c>
      <c r="S3427">
        <f>IF(C3427="","",IF(AND(C3427&gt;=DATE(2026,9,1),C3427&lt;=DATE(2027,8,31)),(YEAR(C3427)-2026)*12+MONTH(C3427)-8,""))</f>
        <v/>
      </c>
      <c r="T3427">
        <f>IF(AND(A3427="مصروف",R3427&gt;0,I3427="موافق",S3427&lt;&gt;"",H3427&lt;&gt;""),N(G3427),0)</f>
        <v/>
      </c>
    </row>
    <row r="3428">
      <c r="A3428" s="19" t="n"/>
      <c r="B3428" s="20">
        <f>IF(A3428="","",IF(R3428=0,"⚠ أضف سطر عهدة أولًا","DMT-"&amp;TEXT(R3428,"000")))</f>
        <v/>
      </c>
      <c r="C3428" s="21" t="n"/>
      <c r="D3428" s="20">
        <f>IF(C3428="","",IF(S3428="","خارج السنة المالية",INDEX(القوائم!$D$2:$D$13,S3428)))</f>
        <v/>
      </c>
      <c r="E3428" s="22" t="n"/>
      <c r="F3428" s="23" t="n"/>
      <c r="G3428" s="23" t="n"/>
      <c r="H3428" s="22" t="n"/>
      <c r="I3428" s="19" t="n"/>
      <c r="J3428" s="21" t="n"/>
      <c r="K3428" s="19" t="n"/>
      <c r="L3428" s="19" t="n"/>
      <c r="M3428" s="21" t="n"/>
      <c r="N3428" s="22" t="n"/>
      <c r="O3428" s="24">
        <f>IF(A3428&lt;&gt;"عهدة","",SUMIFS($G$8:$G$5007,$B$8:$B$5007,B3428,$A$8:$A$5007,"مصروف",$I$8:$I$5007,"&lt;&gt;مرفوض"))</f>
        <v/>
      </c>
      <c r="P3428" s="25">
        <f>IF(A3428&lt;&gt;"عهدة","",N(F3428)-O3428)</f>
        <v/>
      </c>
      <c r="Q3428" s="26">
        <f>IF(A3428="","",IF(A3428="عهدة",IF(N(F3428)=0,"⚠ أدخل قيمة العهدة",IF(P3428&lt;0,"⛔ عجز / زيادة مصروفات "&amp;TEXT(-P3428,"#,##0"),IF(COUNTIFS($B$8:$B$5007,B3428,$A$8:$A$5007,"مصروف",$I$8:$I$5007,"&lt;&gt;مرفوض",$K$8:$K$5007,"&lt;&gt;نعم")&gt;0,"⚠ "&amp;COUNTIFS($B$8:$B$5007,B3428,$A$8:$A$5007,"مصروف",$I$8:$I$5007,"&lt;&gt;مرفوض",$K$8:$K$5007,"&lt;&gt;نعم")&amp;" مصروف غير مسوى",IF(L3428="تمت التسوية",IF(P3428=0,"✔ متوازنة وتمت التسوية","✔ تمت التسوية – متبقي "&amp;TEXT(P3428,"#,##0")),IF(P3428&gt;0,"متبقي "&amp;TEXT(P3428,"#,##0"),"✔ متوازنة"))))),IF(R3428=0,"⚠ أضف سطر عهدة أولًا",IF(OR(C3428="",N(G3428)=0),"⚠ أكمل التاريخ والقيمة",IF(S3428="","⚠ التاريخ خارج السنة المالية",IF(H3428="","⚠ اختر بند الموازنة",IF(I3428="مرفوض","✖ مرفوض من المدير",IF(I3428&lt;&gt;"موافق","⏳ بانتظار موافقة المدير",IF(K3428&lt;&gt;"نعم","⚠ غير مسوى مع الحسابات","✔ معتمد ومسوى")))))))))</f>
        <v/>
      </c>
      <c r="R3428">
        <f>N(R3427)+IF(A3428="عهدة",1,0)</f>
        <v/>
      </c>
      <c r="S3428">
        <f>IF(C3428="","",IF(AND(C3428&gt;=DATE(2026,9,1),C3428&lt;=DATE(2027,8,31)),(YEAR(C3428)-2026)*12+MONTH(C3428)-8,""))</f>
        <v/>
      </c>
      <c r="T3428">
        <f>IF(AND(A3428="مصروف",R3428&gt;0,I3428="موافق",S3428&lt;&gt;"",H3428&lt;&gt;""),N(G3428),0)</f>
        <v/>
      </c>
    </row>
    <row r="3429">
      <c r="A3429" s="19" t="n"/>
      <c r="B3429" s="20">
        <f>IF(A3429="","",IF(R3429=0,"⚠ أضف سطر عهدة أولًا","DMT-"&amp;TEXT(R3429,"000")))</f>
        <v/>
      </c>
      <c r="C3429" s="21" t="n"/>
      <c r="D3429" s="20">
        <f>IF(C3429="","",IF(S3429="","خارج السنة المالية",INDEX(القوائم!$D$2:$D$13,S3429)))</f>
        <v/>
      </c>
      <c r="E3429" s="22" t="n"/>
      <c r="F3429" s="23" t="n"/>
      <c r="G3429" s="23" t="n"/>
      <c r="H3429" s="22" t="n"/>
      <c r="I3429" s="19" t="n"/>
      <c r="J3429" s="21" t="n"/>
      <c r="K3429" s="19" t="n"/>
      <c r="L3429" s="19" t="n"/>
      <c r="M3429" s="21" t="n"/>
      <c r="N3429" s="22" t="n"/>
      <c r="O3429" s="24">
        <f>IF(A3429&lt;&gt;"عهدة","",SUMIFS($G$8:$G$5007,$B$8:$B$5007,B3429,$A$8:$A$5007,"مصروف",$I$8:$I$5007,"&lt;&gt;مرفوض"))</f>
        <v/>
      </c>
      <c r="P3429" s="25">
        <f>IF(A3429&lt;&gt;"عهدة","",N(F3429)-O3429)</f>
        <v/>
      </c>
      <c r="Q3429" s="26">
        <f>IF(A3429="","",IF(A3429="عهدة",IF(N(F3429)=0,"⚠ أدخل قيمة العهدة",IF(P3429&lt;0,"⛔ عجز / زيادة مصروفات "&amp;TEXT(-P3429,"#,##0"),IF(COUNTIFS($B$8:$B$5007,B3429,$A$8:$A$5007,"مصروف",$I$8:$I$5007,"&lt;&gt;مرفوض",$K$8:$K$5007,"&lt;&gt;نعم")&gt;0,"⚠ "&amp;COUNTIFS($B$8:$B$5007,B3429,$A$8:$A$5007,"مصروف",$I$8:$I$5007,"&lt;&gt;مرفوض",$K$8:$K$5007,"&lt;&gt;نعم")&amp;" مصروف غير مسوى",IF(L3429="تمت التسوية",IF(P3429=0,"✔ متوازنة وتمت التسوية","✔ تمت التسوية – متبقي "&amp;TEXT(P3429,"#,##0")),IF(P3429&gt;0,"متبقي "&amp;TEXT(P3429,"#,##0"),"✔ متوازنة"))))),IF(R3429=0,"⚠ أضف سطر عهدة أولًا",IF(OR(C3429="",N(G3429)=0),"⚠ أكمل التاريخ والقيمة",IF(S3429="","⚠ التاريخ خارج السنة المالية",IF(H3429="","⚠ اختر بند الموازنة",IF(I3429="مرفوض","✖ مرفوض من المدير",IF(I3429&lt;&gt;"موافق","⏳ بانتظار موافقة المدير",IF(K3429&lt;&gt;"نعم","⚠ غير مسوى مع الحسابات","✔ معتمد ومسوى")))))))))</f>
        <v/>
      </c>
      <c r="R3429">
        <f>N(R3428)+IF(A3429="عهدة",1,0)</f>
        <v/>
      </c>
      <c r="S3429">
        <f>IF(C3429="","",IF(AND(C3429&gt;=DATE(2026,9,1),C3429&lt;=DATE(2027,8,31)),(YEAR(C3429)-2026)*12+MONTH(C3429)-8,""))</f>
        <v/>
      </c>
      <c r="T3429">
        <f>IF(AND(A3429="مصروف",R3429&gt;0,I3429="موافق",S3429&lt;&gt;"",H3429&lt;&gt;""),N(G3429),0)</f>
        <v/>
      </c>
    </row>
    <row r="3430">
      <c r="A3430" s="19" t="n"/>
      <c r="B3430" s="20">
        <f>IF(A3430="","",IF(R3430=0,"⚠ أضف سطر عهدة أولًا","DMT-"&amp;TEXT(R3430,"000")))</f>
        <v/>
      </c>
      <c r="C3430" s="21" t="n"/>
      <c r="D3430" s="20">
        <f>IF(C3430="","",IF(S3430="","خارج السنة المالية",INDEX(القوائم!$D$2:$D$13,S3430)))</f>
        <v/>
      </c>
      <c r="E3430" s="22" t="n"/>
      <c r="F3430" s="23" t="n"/>
      <c r="G3430" s="23" t="n"/>
      <c r="H3430" s="22" t="n"/>
      <c r="I3430" s="19" t="n"/>
      <c r="J3430" s="21" t="n"/>
      <c r="K3430" s="19" t="n"/>
      <c r="L3430" s="19" t="n"/>
      <c r="M3430" s="21" t="n"/>
      <c r="N3430" s="22" t="n"/>
      <c r="O3430" s="24">
        <f>IF(A3430&lt;&gt;"عهدة","",SUMIFS($G$8:$G$5007,$B$8:$B$5007,B3430,$A$8:$A$5007,"مصروف",$I$8:$I$5007,"&lt;&gt;مرفوض"))</f>
        <v/>
      </c>
      <c r="P3430" s="25">
        <f>IF(A3430&lt;&gt;"عهدة","",N(F3430)-O3430)</f>
        <v/>
      </c>
      <c r="Q3430" s="26">
        <f>IF(A3430="","",IF(A3430="عهدة",IF(N(F3430)=0,"⚠ أدخل قيمة العهدة",IF(P3430&lt;0,"⛔ عجز / زيادة مصروفات "&amp;TEXT(-P3430,"#,##0"),IF(COUNTIFS($B$8:$B$5007,B3430,$A$8:$A$5007,"مصروف",$I$8:$I$5007,"&lt;&gt;مرفوض",$K$8:$K$5007,"&lt;&gt;نعم")&gt;0,"⚠ "&amp;COUNTIFS($B$8:$B$5007,B3430,$A$8:$A$5007,"مصروف",$I$8:$I$5007,"&lt;&gt;مرفوض",$K$8:$K$5007,"&lt;&gt;نعم")&amp;" مصروف غير مسوى",IF(L3430="تمت التسوية",IF(P3430=0,"✔ متوازنة وتمت التسوية","✔ تمت التسوية – متبقي "&amp;TEXT(P3430,"#,##0")),IF(P3430&gt;0,"متبقي "&amp;TEXT(P3430,"#,##0"),"✔ متوازنة"))))),IF(R3430=0,"⚠ أضف سطر عهدة أولًا",IF(OR(C3430="",N(G3430)=0),"⚠ أكمل التاريخ والقيمة",IF(S3430="","⚠ التاريخ خارج السنة المالية",IF(H3430="","⚠ اختر بند الموازنة",IF(I3430="مرفوض","✖ مرفوض من المدير",IF(I3430&lt;&gt;"موافق","⏳ بانتظار موافقة المدير",IF(K3430&lt;&gt;"نعم","⚠ غير مسوى مع الحسابات","✔ معتمد ومسوى")))))))))</f>
        <v/>
      </c>
      <c r="R3430">
        <f>N(R3429)+IF(A3430="عهدة",1,0)</f>
        <v/>
      </c>
      <c r="S3430">
        <f>IF(C3430="","",IF(AND(C3430&gt;=DATE(2026,9,1),C3430&lt;=DATE(2027,8,31)),(YEAR(C3430)-2026)*12+MONTH(C3430)-8,""))</f>
        <v/>
      </c>
      <c r="T3430">
        <f>IF(AND(A3430="مصروف",R3430&gt;0,I3430="موافق",S3430&lt;&gt;"",H3430&lt;&gt;""),N(G3430),0)</f>
        <v/>
      </c>
    </row>
    <row r="3431">
      <c r="A3431" s="19" t="n"/>
      <c r="B3431" s="20">
        <f>IF(A3431="","",IF(R3431=0,"⚠ أضف سطر عهدة أولًا","DMT-"&amp;TEXT(R3431,"000")))</f>
        <v/>
      </c>
      <c r="C3431" s="21" t="n"/>
      <c r="D3431" s="20">
        <f>IF(C3431="","",IF(S3431="","خارج السنة المالية",INDEX(القوائم!$D$2:$D$13,S3431)))</f>
        <v/>
      </c>
      <c r="E3431" s="22" t="n"/>
      <c r="F3431" s="23" t="n"/>
      <c r="G3431" s="23" t="n"/>
      <c r="H3431" s="22" t="n"/>
      <c r="I3431" s="19" t="n"/>
      <c r="J3431" s="21" t="n"/>
      <c r="K3431" s="19" t="n"/>
      <c r="L3431" s="19" t="n"/>
      <c r="M3431" s="21" t="n"/>
      <c r="N3431" s="22" t="n"/>
      <c r="O3431" s="24">
        <f>IF(A3431&lt;&gt;"عهدة","",SUMIFS($G$8:$G$5007,$B$8:$B$5007,B3431,$A$8:$A$5007,"مصروف",$I$8:$I$5007,"&lt;&gt;مرفوض"))</f>
        <v/>
      </c>
      <c r="P3431" s="25">
        <f>IF(A3431&lt;&gt;"عهدة","",N(F3431)-O3431)</f>
        <v/>
      </c>
      <c r="Q3431" s="26">
        <f>IF(A3431="","",IF(A3431="عهدة",IF(N(F3431)=0,"⚠ أدخل قيمة العهدة",IF(P3431&lt;0,"⛔ عجز / زيادة مصروفات "&amp;TEXT(-P3431,"#,##0"),IF(COUNTIFS($B$8:$B$5007,B3431,$A$8:$A$5007,"مصروف",$I$8:$I$5007,"&lt;&gt;مرفوض",$K$8:$K$5007,"&lt;&gt;نعم")&gt;0,"⚠ "&amp;COUNTIFS($B$8:$B$5007,B3431,$A$8:$A$5007,"مصروف",$I$8:$I$5007,"&lt;&gt;مرفوض",$K$8:$K$5007,"&lt;&gt;نعم")&amp;" مصروف غير مسوى",IF(L3431="تمت التسوية",IF(P3431=0,"✔ متوازنة وتمت التسوية","✔ تمت التسوية – متبقي "&amp;TEXT(P3431,"#,##0")),IF(P3431&gt;0,"متبقي "&amp;TEXT(P3431,"#,##0"),"✔ متوازنة"))))),IF(R3431=0,"⚠ أضف سطر عهدة أولًا",IF(OR(C3431="",N(G3431)=0),"⚠ أكمل التاريخ والقيمة",IF(S3431="","⚠ التاريخ خارج السنة المالية",IF(H3431="","⚠ اختر بند الموازنة",IF(I3431="مرفوض","✖ مرفوض من المدير",IF(I3431&lt;&gt;"موافق","⏳ بانتظار موافقة المدير",IF(K3431&lt;&gt;"نعم","⚠ غير مسوى مع الحسابات","✔ معتمد ومسوى")))))))))</f>
        <v/>
      </c>
      <c r="R3431">
        <f>N(R3430)+IF(A3431="عهدة",1,0)</f>
        <v/>
      </c>
      <c r="S3431">
        <f>IF(C3431="","",IF(AND(C3431&gt;=DATE(2026,9,1),C3431&lt;=DATE(2027,8,31)),(YEAR(C3431)-2026)*12+MONTH(C3431)-8,""))</f>
        <v/>
      </c>
      <c r="T3431">
        <f>IF(AND(A3431="مصروف",R3431&gt;0,I3431="موافق",S3431&lt;&gt;"",H3431&lt;&gt;""),N(G3431),0)</f>
        <v/>
      </c>
    </row>
    <row r="3432">
      <c r="A3432" s="19" t="n"/>
      <c r="B3432" s="20">
        <f>IF(A3432="","",IF(R3432=0,"⚠ أضف سطر عهدة أولًا","DMT-"&amp;TEXT(R3432,"000")))</f>
        <v/>
      </c>
      <c r="C3432" s="21" t="n"/>
      <c r="D3432" s="20">
        <f>IF(C3432="","",IF(S3432="","خارج السنة المالية",INDEX(القوائم!$D$2:$D$13,S3432)))</f>
        <v/>
      </c>
      <c r="E3432" s="22" t="n"/>
      <c r="F3432" s="23" t="n"/>
      <c r="G3432" s="23" t="n"/>
      <c r="H3432" s="22" t="n"/>
      <c r="I3432" s="19" t="n"/>
      <c r="J3432" s="21" t="n"/>
      <c r="K3432" s="19" t="n"/>
      <c r="L3432" s="19" t="n"/>
      <c r="M3432" s="21" t="n"/>
      <c r="N3432" s="22" t="n"/>
      <c r="O3432" s="24">
        <f>IF(A3432&lt;&gt;"عهدة","",SUMIFS($G$8:$G$5007,$B$8:$B$5007,B3432,$A$8:$A$5007,"مصروف",$I$8:$I$5007,"&lt;&gt;مرفوض"))</f>
        <v/>
      </c>
      <c r="P3432" s="25">
        <f>IF(A3432&lt;&gt;"عهدة","",N(F3432)-O3432)</f>
        <v/>
      </c>
      <c r="Q3432" s="26">
        <f>IF(A3432="","",IF(A3432="عهدة",IF(N(F3432)=0,"⚠ أدخل قيمة العهدة",IF(P3432&lt;0,"⛔ عجز / زيادة مصروفات "&amp;TEXT(-P3432,"#,##0"),IF(COUNTIFS($B$8:$B$5007,B3432,$A$8:$A$5007,"مصروف",$I$8:$I$5007,"&lt;&gt;مرفوض",$K$8:$K$5007,"&lt;&gt;نعم")&gt;0,"⚠ "&amp;COUNTIFS($B$8:$B$5007,B3432,$A$8:$A$5007,"مصروف",$I$8:$I$5007,"&lt;&gt;مرفوض",$K$8:$K$5007,"&lt;&gt;نعم")&amp;" مصروف غير مسوى",IF(L3432="تمت التسوية",IF(P3432=0,"✔ متوازنة وتمت التسوية","✔ تمت التسوية – متبقي "&amp;TEXT(P3432,"#,##0")),IF(P3432&gt;0,"متبقي "&amp;TEXT(P3432,"#,##0"),"✔ متوازنة"))))),IF(R3432=0,"⚠ أضف سطر عهدة أولًا",IF(OR(C3432="",N(G3432)=0),"⚠ أكمل التاريخ والقيمة",IF(S3432="","⚠ التاريخ خارج السنة المالية",IF(H3432="","⚠ اختر بند الموازنة",IF(I3432="مرفوض","✖ مرفوض من المدير",IF(I3432&lt;&gt;"موافق","⏳ بانتظار موافقة المدير",IF(K3432&lt;&gt;"نعم","⚠ غير مسوى مع الحسابات","✔ معتمد ومسوى")))))))))</f>
        <v/>
      </c>
      <c r="R3432">
        <f>N(R3431)+IF(A3432="عهدة",1,0)</f>
        <v/>
      </c>
      <c r="S3432">
        <f>IF(C3432="","",IF(AND(C3432&gt;=DATE(2026,9,1),C3432&lt;=DATE(2027,8,31)),(YEAR(C3432)-2026)*12+MONTH(C3432)-8,""))</f>
        <v/>
      </c>
      <c r="T3432">
        <f>IF(AND(A3432="مصروف",R3432&gt;0,I3432="موافق",S3432&lt;&gt;"",H3432&lt;&gt;""),N(G3432),0)</f>
        <v/>
      </c>
    </row>
    <row r="3433">
      <c r="A3433" s="19" t="n"/>
      <c r="B3433" s="20">
        <f>IF(A3433="","",IF(R3433=0,"⚠ أضف سطر عهدة أولًا","DMT-"&amp;TEXT(R3433,"000")))</f>
        <v/>
      </c>
      <c r="C3433" s="21" t="n"/>
      <c r="D3433" s="20">
        <f>IF(C3433="","",IF(S3433="","خارج السنة المالية",INDEX(القوائم!$D$2:$D$13,S3433)))</f>
        <v/>
      </c>
      <c r="E3433" s="22" t="n"/>
      <c r="F3433" s="23" t="n"/>
      <c r="G3433" s="23" t="n"/>
      <c r="H3433" s="22" t="n"/>
      <c r="I3433" s="19" t="n"/>
      <c r="J3433" s="21" t="n"/>
      <c r="K3433" s="19" t="n"/>
      <c r="L3433" s="19" t="n"/>
      <c r="M3433" s="21" t="n"/>
      <c r="N3433" s="22" t="n"/>
      <c r="O3433" s="24">
        <f>IF(A3433&lt;&gt;"عهدة","",SUMIFS($G$8:$G$5007,$B$8:$B$5007,B3433,$A$8:$A$5007,"مصروف",$I$8:$I$5007,"&lt;&gt;مرفوض"))</f>
        <v/>
      </c>
      <c r="P3433" s="25">
        <f>IF(A3433&lt;&gt;"عهدة","",N(F3433)-O3433)</f>
        <v/>
      </c>
      <c r="Q3433" s="26">
        <f>IF(A3433="","",IF(A3433="عهدة",IF(N(F3433)=0,"⚠ أدخل قيمة العهدة",IF(P3433&lt;0,"⛔ عجز / زيادة مصروفات "&amp;TEXT(-P3433,"#,##0"),IF(COUNTIFS($B$8:$B$5007,B3433,$A$8:$A$5007,"مصروف",$I$8:$I$5007,"&lt;&gt;مرفوض",$K$8:$K$5007,"&lt;&gt;نعم")&gt;0,"⚠ "&amp;COUNTIFS($B$8:$B$5007,B3433,$A$8:$A$5007,"مصروف",$I$8:$I$5007,"&lt;&gt;مرفوض",$K$8:$K$5007,"&lt;&gt;نعم")&amp;" مصروف غير مسوى",IF(L3433="تمت التسوية",IF(P3433=0,"✔ متوازنة وتمت التسوية","✔ تمت التسوية – متبقي "&amp;TEXT(P3433,"#,##0")),IF(P3433&gt;0,"متبقي "&amp;TEXT(P3433,"#,##0"),"✔ متوازنة"))))),IF(R3433=0,"⚠ أضف سطر عهدة أولًا",IF(OR(C3433="",N(G3433)=0),"⚠ أكمل التاريخ والقيمة",IF(S3433="","⚠ التاريخ خارج السنة المالية",IF(H3433="","⚠ اختر بند الموازنة",IF(I3433="مرفوض","✖ مرفوض من المدير",IF(I3433&lt;&gt;"موافق","⏳ بانتظار موافقة المدير",IF(K3433&lt;&gt;"نعم","⚠ غير مسوى مع الحسابات","✔ معتمد ومسوى")))))))))</f>
        <v/>
      </c>
      <c r="R3433">
        <f>N(R3432)+IF(A3433="عهدة",1,0)</f>
        <v/>
      </c>
      <c r="S3433">
        <f>IF(C3433="","",IF(AND(C3433&gt;=DATE(2026,9,1),C3433&lt;=DATE(2027,8,31)),(YEAR(C3433)-2026)*12+MONTH(C3433)-8,""))</f>
        <v/>
      </c>
      <c r="T3433">
        <f>IF(AND(A3433="مصروف",R3433&gt;0,I3433="موافق",S3433&lt;&gt;"",H3433&lt;&gt;""),N(G3433),0)</f>
        <v/>
      </c>
    </row>
    <row r="3434">
      <c r="A3434" s="19" t="n"/>
      <c r="B3434" s="20">
        <f>IF(A3434="","",IF(R3434=0,"⚠ أضف سطر عهدة أولًا","DMT-"&amp;TEXT(R3434,"000")))</f>
        <v/>
      </c>
      <c r="C3434" s="21" t="n"/>
      <c r="D3434" s="20">
        <f>IF(C3434="","",IF(S3434="","خارج السنة المالية",INDEX(القوائم!$D$2:$D$13,S3434)))</f>
        <v/>
      </c>
      <c r="E3434" s="22" t="n"/>
      <c r="F3434" s="23" t="n"/>
      <c r="G3434" s="23" t="n"/>
      <c r="H3434" s="22" t="n"/>
      <c r="I3434" s="19" t="n"/>
      <c r="J3434" s="21" t="n"/>
      <c r="K3434" s="19" t="n"/>
      <c r="L3434" s="19" t="n"/>
      <c r="M3434" s="21" t="n"/>
      <c r="N3434" s="22" t="n"/>
      <c r="O3434" s="24">
        <f>IF(A3434&lt;&gt;"عهدة","",SUMIFS($G$8:$G$5007,$B$8:$B$5007,B3434,$A$8:$A$5007,"مصروف",$I$8:$I$5007,"&lt;&gt;مرفوض"))</f>
        <v/>
      </c>
      <c r="P3434" s="25">
        <f>IF(A3434&lt;&gt;"عهدة","",N(F3434)-O3434)</f>
        <v/>
      </c>
      <c r="Q3434" s="26">
        <f>IF(A3434="","",IF(A3434="عهدة",IF(N(F3434)=0,"⚠ أدخل قيمة العهدة",IF(P3434&lt;0,"⛔ عجز / زيادة مصروفات "&amp;TEXT(-P3434,"#,##0"),IF(COUNTIFS($B$8:$B$5007,B3434,$A$8:$A$5007,"مصروف",$I$8:$I$5007,"&lt;&gt;مرفوض",$K$8:$K$5007,"&lt;&gt;نعم")&gt;0,"⚠ "&amp;COUNTIFS($B$8:$B$5007,B3434,$A$8:$A$5007,"مصروف",$I$8:$I$5007,"&lt;&gt;مرفوض",$K$8:$K$5007,"&lt;&gt;نعم")&amp;" مصروف غير مسوى",IF(L3434="تمت التسوية",IF(P3434=0,"✔ متوازنة وتمت التسوية","✔ تمت التسوية – متبقي "&amp;TEXT(P3434,"#,##0")),IF(P3434&gt;0,"متبقي "&amp;TEXT(P3434,"#,##0"),"✔ متوازنة"))))),IF(R3434=0,"⚠ أضف سطر عهدة أولًا",IF(OR(C3434="",N(G3434)=0),"⚠ أكمل التاريخ والقيمة",IF(S3434="","⚠ التاريخ خارج السنة المالية",IF(H3434="","⚠ اختر بند الموازنة",IF(I3434="مرفوض","✖ مرفوض من المدير",IF(I3434&lt;&gt;"موافق","⏳ بانتظار موافقة المدير",IF(K3434&lt;&gt;"نعم","⚠ غير مسوى مع الحسابات","✔ معتمد ومسوى")))))))))</f>
        <v/>
      </c>
      <c r="R3434">
        <f>N(R3433)+IF(A3434="عهدة",1,0)</f>
        <v/>
      </c>
      <c r="S3434">
        <f>IF(C3434="","",IF(AND(C3434&gt;=DATE(2026,9,1),C3434&lt;=DATE(2027,8,31)),(YEAR(C3434)-2026)*12+MONTH(C3434)-8,""))</f>
        <v/>
      </c>
      <c r="T3434">
        <f>IF(AND(A3434="مصروف",R3434&gt;0,I3434="موافق",S3434&lt;&gt;"",H3434&lt;&gt;""),N(G3434),0)</f>
        <v/>
      </c>
    </row>
    <row r="3435">
      <c r="A3435" s="19" t="n"/>
      <c r="B3435" s="20">
        <f>IF(A3435="","",IF(R3435=0,"⚠ أضف سطر عهدة أولًا","DMT-"&amp;TEXT(R3435,"000")))</f>
        <v/>
      </c>
      <c r="C3435" s="21" t="n"/>
      <c r="D3435" s="20">
        <f>IF(C3435="","",IF(S3435="","خارج السنة المالية",INDEX(القوائم!$D$2:$D$13,S3435)))</f>
        <v/>
      </c>
      <c r="E3435" s="22" t="n"/>
      <c r="F3435" s="23" t="n"/>
      <c r="G3435" s="23" t="n"/>
      <c r="H3435" s="22" t="n"/>
      <c r="I3435" s="19" t="n"/>
      <c r="J3435" s="21" t="n"/>
      <c r="K3435" s="19" t="n"/>
      <c r="L3435" s="19" t="n"/>
      <c r="M3435" s="21" t="n"/>
      <c r="N3435" s="22" t="n"/>
      <c r="O3435" s="24">
        <f>IF(A3435&lt;&gt;"عهدة","",SUMIFS($G$8:$G$5007,$B$8:$B$5007,B3435,$A$8:$A$5007,"مصروف",$I$8:$I$5007,"&lt;&gt;مرفوض"))</f>
        <v/>
      </c>
      <c r="P3435" s="25">
        <f>IF(A3435&lt;&gt;"عهدة","",N(F3435)-O3435)</f>
        <v/>
      </c>
      <c r="Q3435" s="26">
        <f>IF(A3435="","",IF(A3435="عهدة",IF(N(F3435)=0,"⚠ أدخل قيمة العهدة",IF(P3435&lt;0,"⛔ عجز / زيادة مصروفات "&amp;TEXT(-P3435,"#,##0"),IF(COUNTIFS($B$8:$B$5007,B3435,$A$8:$A$5007,"مصروف",$I$8:$I$5007,"&lt;&gt;مرفوض",$K$8:$K$5007,"&lt;&gt;نعم")&gt;0,"⚠ "&amp;COUNTIFS($B$8:$B$5007,B3435,$A$8:$A$5007,"مصروف",$I$8:$I$5007,"&lt;&gt;مرفوض",$K$8:$K$5007,"&lt;&gt;نعم")&amp;" مصروف غير مسوى",IF(L3435="تمت التسوية",IF(P3435=0,"✔ متوازنة وتمت التسوية","✔ تمت التسوية – متبقي "&amp;TEXT(P3435,"#,##0")),IF(P3435&gt;0,"متبقي "&amp;TEXT(P3435,"#,##0"),"✔ متوازنة"))))),IF(R3435=0,"⚠ أضف سطر عهدة أولًا",IF(OR(C3435="",N(G3435)=0),"⚠ أكمل التاريخ والقيمة",IF(S3435="","⚠ التاريخ خارج السنة المالية",IF(H3435="","⚠ اختر بند الموازنة",IF(I3435="مرفوض","✖ مرفوض من المدير",IF(I3435&lt;&gt;"موافق","⏳ بانتظار موافقة المدير",IF(K3435&lt;&gt;"نعم","⚠ غير مسوى مع الحسابات","✔ معتمد ومسوى")))))))))</f>
        <v/>
      </c>
      <c r="R3435">
        <f>N(R3434)+IF(A3435="عهدة",1,0)</f>
        <v/>
      </c>
      <c r="S3435">
        <f>IF(C3435="","",IF(AND(C3435&gt;=DATE(2026,9,1),C3435&lt;=DATE(2027,8,31)),(YEAR(C3435)-2026)*12+MONTH(C3435)-8,""))</f>
        <v/>
      </c>
      <c r="T3435">
        <f>IF(AND(A3435="مصروف",R3435&gt;0,I3435="موافق",S3435&lt;&gt;"",H3435&lt;&gt;""),N(G3435),0)</f>
        <v/>
      </c>
    </row>
    <row r="3436">
      <c r="A3436" s="19" t="n"/>
      <c r="B3436" s="20">
        <f>IF(A3436="","",IF(R3436=0,"⚠ أضف سطر عهدة أولًا","DMT-"&amp;TEXT(R3436,"000")))</f>
        <v/>
      </c>
      <c r="C3436" s="21" t="n"/>
      <c r="D3436" s="20">
        <f>IF(C3436="","",IF(S3436="","خارج السنة المالية",INDEX(القوائم!$D$2:$D$13,S3436)))</f>
        <v/>
      </c>
      <c r="E3436" s="22" t="n"/>
      <c r="F3436" s="23" t="n"/>
      <c r="G3436" s="23" t="n"/>
      <c r="H3436" s="22" t="n"/>
      <c r="I3436" s="19" t="n"/>
      <c r="J3436" s="21" t="n"/>
      <c r="K3436" s="19" t="n"/>
      <c r="L3436" s="19" t="n"/>
      <c r="M3436" s="21" t="n"/>
      <c r="N3436" s="22" t="n"/>
      <c r="O3436" s="24">
        <f>IF(A3436&lt;&gt;"عهدة","",SUMIFS($G$8:$G$5007,$B$8:$B$5007,B3436,$A$8:$A$5007,"مصروف",$I$8:$I$5007,"&lt;&gt;مرفوض"))</f>
        <v/>
      </c>
      <c r="P3436" s="25">
        <f>IF(A3436&lt;&gt;"عهدة","",N(F3436)-O3436)</f>
        <v/>
      </c>
      <c r="Q3436" s="26">
        <f>IF(A3436="","",IF(A3436="عهدة",IF(N(F3436)=0,"⚠ أدخل قيمة العهدة",IF(P3436&lt;0,"⛔ عجز / زيادة مصروفات "&amp;TEXT(-P3436,"#,##0"),IF(COUNTIFS($B$8:$B$5007,B3436,$A$8:$A$5007,"مصروف",$I$8:$I$5007,"&lt;&gt;مرفوض",$K$8:$K$5007,"&lt;&gt;نعم")&gt;0,"⚠ "&amp;COUNTIFS($B$8:$B$5007,B3436,$A$8:$A$5007,"مصروف",$I$8:$I$5007,"&lt;&gt;مرفوض",$K$8:$K$5007,"&lt;&gt;نعم")&amp;" مصروف غير مسوى",IF(L3436="تمت التسوية",IF(P3436=0,"✔ متوازنة وتمت التسوية","✔ تمت التسوية – متبقي "&amp;TEXT(P3436,"#,##0")),IF(P3436&gt;0,"متبقي "&amp;TEXT(P3436,"#,##0"),"✔ متوازنة"))))),IF(R3436=0,"⚠ أضف سطر عهدة أولًا",IF(OR(C3436="",N(G3436)=0),"⚠ أكمل التاريخ والقيمة",IF(S3436="","⚠ التاريخ خارج السنة المالية",IF(H3436="","⚠ اختر بند الموازنة",IF(I3436="مرفوض","✖ مرفوض من المدير",IF(I3436&lt;&gt;"موافق","⏳ بانتظار موافقة المدير",IF(K3436&lt;&gt;"نعم","⚠ غير مسوى مع الحسابات","✔ معتمد ومسوى")))))))))</f>
        <v/>
      </c>
      <c r="R3436">
        <f>N(R3435)+IF(A3436="عهدة",1,0)</f>
        <v/>
      </c>
      <c r="S3436">
        <f>IF(C3436="","",IF(AND(C3436&gt;=DATE(2026,9,1),C3436&lt;=DATE(2027,8,31)),(YEAR(C3436)-2026)*12+MONTH(C3436)-8,""))</f>
        <v/>
      </c>
      <c r="T3436">
        <f>IF(AND(A3436="مصروف",R3436&gt;0,I3436="موافق",S3436&lt;&gt;"",H3436&lt;&gt;""),N(G3436),0)</f>
        <v/>
      </c>
    </row>
    <row r="3437">
      <c r="A3437" s="19" t="n"/>
      <c r="B3437" s="20">
        <f>IF(A3437="","",IF(R3437=0,"⚠ أضف سطر عهدة أولًا","DMT-"&amp;TEXT(R3437,"000")))</f>
        <v/>
      </c>
      <c r="C3437" s="21" t="n"/>
      <c r="D3437" s="20">
        <f>IF(C3437="","",IF(S3437="","خارج السنة المالية",INDEX(القوائم!$D$2:$D$13,S3437)))</f>
        <v/>
      </c>
      <c r="E3437" s="22" t="n"/>
      <c r="F3437" s="23" t="n"/>
      <c r="G3437" s="23" t="n"/>
      <c r="H3437" s="22" t="n"/>
      <c r="I3437" s="19" t="n"/>
      <c r="J3437" s="21" t="n"/>
      <c r="K3437" s="19" t="n"/>
      <c r="L3437" s="19" t="n"/>
      <c r="M3437" s="21" t="n"/>
      <c r="N3437" s="22" t="n"/>
      <c r="O3437" s="24">
        <f>IF(A3437&lt;&gt;"عهدة","",SUMIFS($G$8:$G$5007,$B$8:$B$5007,B3437,$A$8:$A$5007,"مصروف",$I$8:$I$5007,"&lt;&gt;مرفوض"))</f>
        <v/>
      </c>
      <c r="P3437" s="25">
        <f>IF(A3437&lt;&gt;"عهدة","",N(F3437)-O3437)</f>
        <v/>
      </c>
      <c r="Q3437" s="26">
        <f>IF(A3437="","",IF(A3437="عهدة",IF(N(F3437)=0,"⚠ أدخل قيمة العهدة",IF(P3437&lt;0,"⛔ عجز / زيادة مصروفات "&amp;TEXT(-P3437,"#,##0"),IF(COUNTIFS($B$8:$B$5007,B3437,$A$8:$A$5007,"مصروف",$I$8:$I$5007,"&lt;&gt;مرفوض",$K$8:$K$5007,"&lt;&gt;نعم")&gt;0,"⚠ "&amp;COUNTIFS($B$8:$B$5007,B3437,$A$8:$A$5007,"مصروف",$I$8:$I$5007,"&lt;&gt;مرفوض",$K$8:$K$5007,"&lt;&gt;نعم")&amp;" مصروف غير مسوى",IF(L3437="تمت التسوية",IF(P3437=0,"✔ متوازنة وتمت التسوية","✔ تمت التسوية – متبقي "&amp;TEXT(P3437,"#,##0")),IF(P3437&gt;0,"متبقي "&amp;TEXT(P3437,"#,##0"),"✔ متوازنة"))))),IF(R3437=0,"⚠ أضف سطر عهدة أولًا",IF(OR(C3437="",N(G3437)=0),"⚠ أكمل التاريخ والقيمة",IF(S3437="","⚠ التاريخ خارج السنة المالية",IF(H3437="","⚠ اختر بند الموازنة",IF(I3437="مرفوض","✖ مرفوض من المدير",IF(I3437&lt;&gt;"موافق","⏳ بانتظار موافقة المدير",IF(K3437&lt;&gt;"نعم","⚠ غير مسوى مع الحسابات","✔ معتمد ومسوى")))))))))</f>
        <v/>
      </c>
      <c r="R3437">
        <f>N(R3436)+IF(A3437="عهدة",1,0)</f>
        <v/>
      </c>
      <c r="S3437">
        <f>IF(C3437="","",IF(AND(C3437&gt;=DATE(2026,9,1),C3437&lt;=DATE(2027,8,31)),(YEAR(C3437)-2026)*12+MONTH(C3437)-8,""))</f>
        <v/>
      </c>
      <c r="T3437">
        <f>IF(AND(A3437="مصروف",R3437&gt;0,I3437="موافق",S3437&lt;&gt;"",H3437&lt;&gt;""),N(G3437),0)</f>
        <v/>
      </c>
    </row>
    <row r="3438">
      <c r="A3438" s="19" t="n"/>
      <c r="B3438" s="20">
        <f>IF(A3438="","",IF(R3438=0,"⚠ أضف سطر عهدة أولًا","DMT-"&amp;TEXT(R3438,"000")))</f>
        <v/>
      </c>
      <c r="C3438" s="21" t="n"/>
      <c r="D3438" s="20">
        <f>IF(C3438="","",IF(S3438="","خارج السنة المالية",INDEX(القوائم!$D$2:$D$13,S3438)))</f>
        <v/>
      </c>
      <c r="E3438" s="22" t="n"/>
      <c r="F3438" s="23" t="n"/>
      <c r="G3438" s="23" t="n"/>
      <c r="H3438" s="22" t="n"/>
      <c r="I3438" s="19" t="n"/>
      <c r="J3438" s="21" t="n"/>
      <c r="K3438" s="19" t="n"/>
      <c r="L3438" s="19" t="n"/>
      <c r="M3438" s="21" t="n"/>
      <c r="N3438" s="22" t="n"/>
      <c r="O3438" s="24">
        <f>IF(A3438&lt;&gt;"عهدة","",SUMIFS($G$8:$G$5007,$B$8:$B$5007,B3438,$A$8:$A$5007,"مصروف",$I$8:$I$5007,"&lt;&gt;مرفوض"))</f>
        <v/>
      </c>
      <c r="P3438" s="25">
        <f>IF(A3438&lt;&gt;"عهدة","",N(F3438)-O3438)</f>
        <v/>
      </c>
      <c r="Q3438" s="26">
        <f>IF(A3438="","",IF(A3438="عهدة",IF(N(F3438)=0,"⚠ أدخل قيمة العهدة",IF(P3438&lt;0,"⛔ عجز / زيادة مصروفات "&amp;TEXT(-P3438,"#,##0"),IF(COUNTIFS($B$8:$B$5007,B3438,$A$8:$A$5007,"مصروف",$I$8:$I$5007,"&lt;&gt;مرفوض",$K$8:$K$5007,"&lt;&gt;نعم")&gt;0,"⚠ "&amp;COUNTIFS($B$8:$B$5007,B3438,$A$8:$A$5007,"مصروف",$I$8:$I$5007,"&lt;&gt;مرفوض",$K$8:$K$5007,"&lt;&gt;نعم")&amp;" مصروف غير مسوى",IF(L3438="تمت التسوية",IF(P3438=0,"✔ متوازنة وتمت التسوية","✔ تمت التسوية – متبقي "&amp;TEXT(P3438,"#,##0")),IF(P3438&gt;0,"متبقي "&amp;TEXT(P3438,"#,##0"),"✔ متوازنة"))))),IF(R3438=0,"⚠ أضف سطر عهدة أولًا",IF(OR(C3438="",N(G3438)=0),"⚠ أكمل التاريخ والقيمة",IF(S3438="","⚠ التاريخ خارج السنة المالية",IF(H3438="","⚠ اختر بند الموازنة",IF(I3438="مرفوض","✖ مرفوض من المدير",IF(I3438&lt;&gt;"موافق","⏳ بانتظار موافقة المدير",IF(K3438&lt;&gt;"نعم","⚠ غير مسوى مع الحسابات","✔ معتمد ومسوى")))))))))</f>
        <v/>
      </c>
      <c r="R3438">
        <f>N(R3437)+IF(A3438="عهدة",1,0)</f>
        <v/>
      </c>
      <c r="S3438">
        <f>IF(C3438="","",IF(AND(C3438&gt;=DATE(2026,9,1),C3438&lt;=DATE(2027,8,31)),(YEAR(C3438)-2026)*12+MONTH(C3438)-8,""))</f>
        <v/>
      </c>
      <c r="T3438">
        <f>IF(AND(A3438="مصروف",R3438&gt;0,I3438="موافق",S3438&lt;&gt;"",H3438&lt;&gt;""),N(G3438),0)</f>
        <v/>
      </c>
    </row>
    <row r="3439">
      <c r="A3439" s="19" t="n"/>
      <c r="B3439" s="20">
        <f>IF(A3439="","",IF(R3439=0,"⚠ أضف سطر عهدة أولًا","DMT-"&amp;TEXT(R3439,"000")))</f>
        <v/>
      </c>
      <c r="C3439" s="21" t="n"/>
      <c r="D3439" s="20">
        <f>IF(C3439="","",IF(S3439="","خارج السنة المالية",INDEX(القوائم!$D$2:$D$13,S3439)))</f>
        <v/>
      </c>
      <c r="E3439" s="22" t="n"/>
      <c r="F3439" s="23" t="n"/>
      <c r="G3439" s="23" t="n"/>
      <c r="H3439" s="22" t="n"/>
      <c r="I3439" s="19" t="n"/>
      <c r="J3439" s="21" t="n"/>
      <c r="K3439" s="19" t="n"/>
      <c r="L3439" s="19" t="n"/>
      <c r="M3439" s="21" t="n"/>
      <c r="N3439" s="22" t="n"/>
      <c r="O3439" s="24">
        <f>IF(A3439&lt;&gt;"عهدة","",SUMIFS($G$8:$G$5007,$B$8:$B$5007,B3439,$A$8:$A$5007,"مصروف",$I$8:$I$5007,"&lt;&gt;مرفوض"))</f>
        <v/>
      </c>
      <c r="P3439" s="25">
        <f>IF(A3439&lt;&gt;"عهدة","",N(F3439)-O3439)</f>
        <v/>
      </c>
      <c r="Q3439" s="26">
        <f>IF(A3439="","",IF(A3439="عهدة",IF(N(F3439)=0,"⚠ أدخل قيمة العهدة",IF(P3439&lt;0,"⛔ عجز / زيادة مصروفات "&amp;TEXT(-P3439,"#,##0"),IF(COUNTIFS($B$8:$B$5007,B3439,$A$8:$A$5007,"مصروف",$I$8:$I$5007,"&lt;&gt;مرفوض",$K$8:$K$5007,"&lt;&gt;نعم")&gt;0,"⚠ "&amp;COUNTIFS($B$8:$B$5007,B3439,$A$8:$A$5007,"مصروف",$I$8:$I$5007,"&lt;&gt;مرفوض",$K$8:$K$5007,"&lt;&gt;نعم")&amp;" مصروف غير مسوى",IF(L3439="تمت التسوية",IF(P3439=0,"✔ متوازنة وتمت التسوية","✔ تمت التسوية – متبقي "&amp;TEXT(P3439,"#,##0")),IF(P3439&gt;0,"متبقي "&amp;TEXT(P3439,"#,##0"),"✔ متوازنة"))))),IF(R3439=0,"⚠ أضف سطر عهدة أولًا",IF(OR(C3439="",N(G3439)=0),"⚠ أكمل التاريخ والقيمة",IF(S3439="","⚠ التاريخ خارج السنة المالية",IF(H3439="","⚠ اختر بند الموازنة",IF(I3439="مرفوض","✖ مرفوض من المدير",IF(I3439&lt;&gt;"موافق","⏳ بانتظار موافقة المدير",IF(K3439&lt;&gt;"نعم","⚠ غير مسوى مع الحسابات","✔ معتمد ومسوى")))))))))</f>
        <v/>
      </c>
      <c r="R3439">
        <f>N(R3438)+IF(A3439="عهدة",1,0)</f>
        <v/>
      </c>
      <c r="S3439">
        <f>IF(C3439="","",IF(AND(C3439&gt;=DATE(2026,9,1),C3439&lt;=DATE(2027,8,31)),(YEAR(C3439)-2026)*12+MONTH(C3439)-8,""))</f>
        <v/>
      </c>
      <c r="T3439">
        <f>IF(AND(A3439="مصروف",R3439&gt;0,I3439="موافق",S3439&lt;&gt;"",H3439&lt;&gt;""),N(G3439),0)</f>
        <v/>
      </c>
    </row>
    <row r="3440">
      <c r="A3440" s="19" t="n"/>
      <c r="B3440" s="20">
        <f>IF(A3440="","",IF(R3440=0,"⚠ أضف سطر عهدة أولًا","DMT-"&amp;TEXT(R3440,"000")))</f>
        <v/>
      </c>
      <c r="C3440" s="21" t="n"/>
      <c r="D3440" s="20">
        <f>IF(C3440="","",IF(S3440="","خارج السنة المالية",INDEX(القوائم!$D$2:$D$13,S3440)))</f>
        <v/>
      </c>
      <c r="E3440" s="22" t="n"/>
      <c r="F3440" s="23" t="n"/>
      <c r="G3440" s="23" t="n"/>
      <c r="H3440" s="22" t="n"/>
      <c r="I3440" s="19" t="n"/>
      <c r="J3440" s="21" t="n"/>
      <c r="K3440" s="19" t="n"/>
      <c r="L3440" s="19" t="n"/>
      <c r="M3440" s="21" t="n"/>
      <c r="N3440" s="22" t="n"/>
      <c r="O3440" s="24">
        <f>IF(A3440&lt;&gt;"عهدة","",SUMIFS($G$8:$G$5007,$B$8:$B$5007,B3440,$A$8:$A$5007,"مصروف",$I$8:$I$5007,"&lt;&gt;مرفوض"))</f>
        <v/>
      </c>
      <c r="P3440" s="25">
        <f>IF(A3440&lt;&gt;"عهدة","",N(F3440)-O3440)</f>
        <v/>
      </c>
      <c r="Q3440" s="26">
        <f>IF(A3440="","",IF(A3440="عهدة",IF(N(F3440)=0,"⚠ أدخل قيمة العهدة",IF(P3440&lt;0,"⛔ عجز / زيادة مصروفات "&amp;TEXT(-P3440,"#,##0"),IF(COUNTIFS($B$8:$B$5007,B3440,$A$8:$A$5007,"مصروف",$I$8:$I$5007,"&lt;&gt;مرفوض",$K$8:$K$5007,"&lt;&gt;نعم")&gt;0,"⚠ "&amp;COUNTIFS($B$8:$B$5007,B3440,$A$8:$A$5007,"مصروف",$I$8:$I$5007,"&lt;&gt;مرفوض",$K$8:$K$5007,"&lt;&gt;نعم")&amp;" مصروف غير مسوى",IF(L3440="تمت التسوية",IF(P3440=0,"✔ متوازنة وتمت التسوية","✔ تمت التسوية – متبقي "&amp;TEXT(P3440,"#,##0")),IF(P3440&gt;0,"متبقي "&amp;TEXT(P3440,"#,##0"),"✔ متوازنة"))))),IF(R3440=0,"⚠ أضف سطر عهدة أولًا",IF(OR(C3440="",N(G3440)=0),"⚠ أكمل التاريخ والقيمة",IF(S3440="","⚠ التاريخ خارج السنة المالية",IF(H3440="","⚠ اختر بند الموازنة",IF(I3440="مرفوض","✖ مرفوض من المدير",IF(I3440&lt;&gt;"موافق","⏳ بانتظار موافقة المدير",IF(K3440&lt;&gt;"نعم","⚠ غير مسوى مع الحسابات","✔ معتمد ومسوى")))))))))</f>
        <v/>
      </c>
      <c r="R3440">
        <f>N(R3439)+IF(A3440="عهدة",1,0)</f>
        <v/>
      </c>
      <c r="S3440">
        <f>IF(C3440="","",IF(AND(C3440&gt;=DATE(2026,9,1),C3440&lt;=DATE(2027,8,31)),(YEAR(C3440)-2026)*12+MONTH(C3440)-8,""))</f>
        <v/>
      </c>
      <c r="T3440">
        <f>IF(AND(A3440="مصروف",R3440&gt;0,I3440="موافق",S3440&lt;&gt;"",H3440&lt;&gt;""),N(G3440),0)</f>
        <v/>
      </c>
    </row>
    <row r="3441">
      <c r="A3441" s="19" t="n"/>
      <c r="B3441" s="20">
        <f>IF(A3441="","",IF(R3441=0,"⚠ أضف سطر عهدة أولًا","DMT-"&amp;TEXT(R3441,"000")))</f>
        <v/>
      </c>
      <c r="C3441" s="21" t="n"/>
      <c r="D3441" s="20">
        <f>IF(C3441="","",IF(S3441="","خارج السنة المالية",INDEX(القوائم!$D$2:$D$13,S3441)))</f>
        <v/>
      </c>
      <c r="E3441" s="22" t="n"/>
      <c r="F3441" s="23" t="n"/>
      <c r="G3441" s="23" t="n"/>
      <c r="H3441" s="22" t="n"/>
      <c r="I3441" s="19" t="n"/>
      <c r="J3441" s="21" t="n"/>
      <c r="K3441" s="19" t="n"/>
      <c r="L3441" s="19" t="n"/>
      <c r="M3441" s="21" t="n"/>
      <c r="N3441" s="22" t="n"/>
      <c r="O3441" s="24">
        <f>IF(A3441&lt;&gt;"عهدة","",SUMIFS($G$8:$G$5007,$B$8:$B$5007,B3441,$A$8:$A$5007,"مصروف",$I$8:$I$5007,"&lt;&gt;مرفوض"))</f>
        <v/>
      </c>
      <c r="P3441" s="25">
        <f>IF(A3441&lt;&gt;"عهدة","",N(F3441)-O3441)</f>
        <v/>
      </c>
      <c r="Q3441" s="26">
        <f>IF(A3441="","",IF(A3441="عهدة",IF(N(F3441)=0,"⚠ أدخل قيمة العهدة",IF(P3441&lt;0,"⛔ عجز / زيادة مصروفات "&amp;TEXT(-P3441,"#,##0"),IF(COUNTIFS($B$8:$B$5007,B3441,$A$8:$A$5007,"مصروف",$I$8:$I$5007,"&lt;&gt;مرفوض",$K$8:$K$5007,"&lt;&gt;نعم")&gt;0,"⚠ "&amp;COUNTIFS($B$8:$B$5007,B3441,$A$8:$A$5007,"مصروف",$I$8:$I$5007,"&lt;&gt;مرفوض",$K$8:$K$5007,"&lt;&gt;نعم")&amp;" مصروف غير مسوى",IF(L3441="تمت التسوية",IF(P3441=0,"✔ متوازنة وتمت التسوية","✔ تمت التسوية – متبقي "&amp;TEXT(P3441,"#,##0")),IF(P3441&gt;0,"متبقي "&amp;TEXT(P3441,"#,##0"),"✔ متوازنة"))))),IF(R3441=0,"⚠ أضف سطر عهدة أولًا",IF(OR(C3441="",N(G3441)=0),"⚠ أكمل التاريخ والقيمة",IF(S3441="","⚠ التاريخ خارج السنة المالية",IF(H3441="","⚠ اختر بند الموازنة",IF(I3441="مرفوض","✖ مرفوض من المدير",IF(I3441&lt;&gt;"موافق","⏳ بانتظار موافقة المدير",IF(K3441&lt;&gt;"نعم","⚠ غير مسوى مع الحسابات","✔ معتمد ومسوى")))))))))</f>
        <v/>
      </c>
      <c r="R3441">
        <f>N(R3440)+IF(A3441="عهدة",1,0)</f>
        <v/>
      </c>
      <c r="S3441">
        <f>IF(C3441="","",IF(AND(C3441&gt;=DATE(2026,9,1),C3441&lt;=DATE(2027,8,31)),(YEAR(C3441)-2026)*12+MONTH(C3441)-8,""))</f>
        <v/>
      </c>
      <c r="T3441">
        <f>IF(AND(A3441="مصروف",R3441&gt;0,I3441="موافق",S3441&lt;&gt;"",H3441&lt;&gt;""),N(G3441),0)</f>
        <v/>
      </c>
    </row>
    <row r="3442">
      <c r="A3442" s="19" t="n"/>
      <c r="B3442" s="20">
        <f>IF(A3442="","",IF(R3442=0,"⚠ أضف سطر عهدة أولًا","DMT-"&amp;TEXT(R3442,"000")))</f>
        <v/>
      </c>
      <c r="C3442" s="21" t="n"/>
      <c r="D3442" s="20">
        <f>IF(C3442="","",IF(S3442="","خارج السنة المالية",INDEX(القوائم!$D$2:$D$13,S3442)))</f>
        <v/>
      </c>
      <c r="E3442" s="22" t="n"/>
      <c r="F3442" s="23" t="n"/>
      <c r="G3442" s="23" t="n"/>
      <c r="H3442" s="22" t="n"/>
      <c r="I3442" s="19" t="n"/>
      <c r="J3442" s="21" t="n"/>
      <c r="K3442" s="19" t="n"/>
      <c r="L3442" s="19" t="n"/>
      <c r="M3442" s="21" t="n"/>
      <c r="N3442" s="22" t="n"/>
      <c r="O3442" s="24">
        <f>IF(A3442&lt;&gt;"عهدة","",SUMIFS($G$8:$G$5007,$B$8:$B$5007,B3442,$A$8:$A$5007,"مصروف",$I$8:$I$5007,"&lt;&gt;مرفوض"))</f>
        <v/>
      </c>
      <c r="P3442" s="25">
        <f>IF(A3442&lt;&gt;"عهدة","",N(F3442)-O3442)</f>
        <v/>
      </c>
      <c r="Q3442" s="26">
        <f>IF(A3442="","",IF(A3442="عهدة",IF(N(F3442)=0,"⚠ أدخل قيمة العهدة",IF(P3442&lt;0,"⛔ عجز / زيادة مصروفات "&amp;TEXT(-P3442,"#,##0"),IF(COUNTIFS($B$8:$B$5007,B3442,$A$8:$A$5007,"مصروف",$I$8:$I$5007,"&lt;&gt;مرفوض",$K$8:$K$5007,"&lt;&gt;نعم")&gt;0,"⚠ "&amp;COUNTIFS($B$8:$B$5007,B3442,$A$8:$A$5007,"مصروف",$I$8:$I$5007,"&lt;&gt;مرفوض",$K$8:$K$5007,"&lt;&gt;نعم")&amp;" مصروف غير مسوى",IF(L3442="تمت التسوية",IF(P3442=0,"✔ متوازنة وتمت التسوية","✔ تمت التسوية – متبقي "&amp;TEXT(P3442,"#,##0")),IF(P3442&gt;0,"متبقي "&amp;TEXT(P3442,"#,##0"),"✔ متوازنة"))))),IF(R3442=0,"⚠ أضف سطر عهدة أولًا",IF(OR(C3442="",N(G3442)=0),"⚠ أكمل التاريخ والقيمة",IF(S3442="","⚠ التاريخ خارج السنة المالية",IF(H3442="","⚠ اختر بند الموازنة",IF(I3442="مرفوض","✖ مرفوض من المدير",IF(I3442&lt;&gt;"موافق","⏳ بانتظار موافقة المدير",IF(K3442&lt;&gt;"نعم","⚠ غير مسوى مع الحسابات","✔ معتمد ومسوى")))))))))</f>
        <v/>
      </c>
      <c r="R3442">
        <f>N(R3441)+IF(A3442="عهدة",1,0)</f>
        <v/>
      </c>
      <c r="S3442">
        <f>IF(C3442="","",IF(AND(C3442&gt;=DATE(2026,9,1),C3442&lt;=DATE(2027,8,31)),(YEAR(C3442)-2026)*12+MONTH(C3442)-8,""))</f>
        <v/>
      </c>
      <c r="T3442">
        <f>IF(AND(A3442="مصروف",R3442&gt;0,I3442="موافق",S3442&lt;&gt;"",H3442&lt;&gt;""),N(G3442),0)</f>
        <v/>
      </c>
    </row>
    <row r="3443">
      <c r="A3443" s="19" t="n"/>
      <c r="B3443" s="20">
        <f>IF(A3443="","",IF(R3443=0,"⚠ أضف سطر عهدة أولًا","DMT-"&amp;TEXT(R3443,"000")))</f>
        <v/>
      </c>
      <c r="C3443" s="21" t="n"/>
      <c r="D3443" s="20">
        <f>IF(C3443="","",IF(S3443="","خارج السنة المالية",INDEX(القوائم!$D$2:$D$13,S3443)))</f>
        <v/>
      </c>
      <c r="E3443" s="22" t="n"/>
      <c r="F3443" s="23" t="n"/>
      <c r="G3443" s="23" t="n"/>
      <c r="H3443" s="22" t="n"/>
      <c r="I3443" s="19" t="n"/>
      <c r="J3443" s="21" t="n"/>
      <c r="K3443" s="19" t="n"/>
      <c r="L3443" s="19" t="n"/>
      <c r="M3443" s="21" t="n"/>
      <c r="N3443" s="22" t="n"/>
      <c r="O3443" s="24">
        <f>IF(A3443&lt;&gt;"عهدة","",SUMIFS($G$8:$G$5007,$B$8:$B$5007,B3443,$A$8:$A$5007,"مصروف",$I$8:$I$5007,"&lt;&gt;مرفوض"))</f>
        <v/>
      </c>
      <c r="P3443" s="25">
        <f>IF(A3443&lt;&gt;"عهدة","",N(F3443)-O3443)</f>
        <v/>
      </c>
      <c r="Q3443" s="26">
        <f>IF(A3443="","",IF(A3443="عهدة",IF(N(F3443)=0,"⚠ أدخل قيمة العهدة",IF(P3443&lt;0,"⛔ عجز / زيادة مصروفات "&amp;TEXT(-P3443,"#,##0"),IF(COUNTIFS($B$8:$B$5007,B3443,$A$8:$A$5007,"مصروف",$I$8:$I$5007,"&lt;&gt;مرفوض",$K$8:$K$5007,"&lt;&gt;نعم")&gt;0,"⚠ "&amp;COUNTIFS($B$8:$B$5007,B3443,$A$8:$A$5007,"مصروف",$I$8:$I$5007,"&lt;&gt;مرفوض",$K$8:$K$5007,"&lt;&gt;نعم")&amp;" مصروف غير مسوى",IF(L3443="تمت التسوية",IF(P3443=0,"✔ متوازنة وتمت التسوية","✔ تمت التسوية – متبقي "&amp;TEXT(P3443,"#,##0")),IF(P3443&gt;0,"متبقي "&amp;TEXT(P3443,"#,##0"),"✔ متوازنة"))))),IF(R3443=0,"⚠ أضف سطر عهدة أولًا",IF(OR(C3443="",N(G3443)=0),"⚠ أكمل التاريخ والقيمة",IF(S3443="","⚠ التاريخ خارج السنة المالية",IF(H3443="","⚠ اختر بند الموازنة",IF(I3443="مرفوض","✖ مرفوض من المدير",IF(I3443&lt;&gt;"موافق","⏳ بانتظار موافقة المدير",IF(K3443&lt;&gt;"نعم","⚠ غير مسوى مع الحسابات","✔ معتمد ومسوى")))))))))</f>
        <v/>
      </c>
      <c r="R3443">
        <f>N(R3442)+IF(A3443="عهدة",1,0)</f>
        <v/>
      </c>
      <c r="S3443">
        <f>IF(C3443="","",IF(AND(C3443&gt;=DATE(2026,9,1),C3443&lt;=DATE(2027,8,31)),(YEAR(C3443)-2026)*12+MONTH(C3443)-8,""))</f>
        <v/>
      </c>
      <c r="T3443">
        <f>IF(AND(A3443="مصروف",R3443&gt;0,I3443="موافق",S3443&lt;&gt;"",H3443&lt;&gt;""),N(G3443),0)</f>
        <v/>
      </c>
    </row>
    <row r="3444">
      <c r="A3444" s="19" t="n"/>
      <c r="B3444" s="20">
        <f>IF(A3444="","",IF(R3444=0,"⚠ أضف سطر عهدة أولًا","DMT-"&amp;TEXT(R3444,"000")))</f>
        <v/>
      </c>
      <c r="C3444" s="21" t="n"/>
      <c r="D3444" s="20">
        <f>IF(C3444="","",IF(S3444="","خارج السنة المالية",INDEX(القوائم!$D$2:$D$13,S3444)))</f>
        <v/>
      </c>
      <c r="E3444" s="22" t="n"/>
      <c r="F3444" s="23" t="n"/>
      <c r="G3444" s="23" t="n"/>
      <c r="H3444" s="22" t="n"/>
      <c r="I3444" s="19" t="n"/>
      <c r="J3444" s="21" t="n"/>
      <c r="K3444" s="19" t="n"/>
      <c r="L3444" s="19" t="n"/>
      <c r="M3444" s="21" t="n"/>
      <c r="N3444" s="22" t="n"/>
      <c r="O3444" s="24">
        <f>IF(A3444&lt;&gt;"عهدة","",SUMIFS($G$8:$G$5007,$B$8:$B$5007,B3444,$A$8:$A$5007,"مصروف",$I$8:$I$5007,"&lt;&gt;مرفوض"))</f>
        <v/>
      </c>
      <c r="P3444" s="25">
        <f>IF(A3444&lt;&gt;"عهدة","",N(F3444)-O3444)</f>
        <v/>
      </c>
      <c r="Q3444" s="26">
        <f>IF(A3444="","",IF(A3444="عهدة",IF(N(F3444)=0,"⚠ أدخل قيمة العهدة",IF(P3444&lt;0,"⛔ عجز / زيادة مصروفات "&amp;TEXT(-P3444,"#,##0"),IF(COUNTIFS($B$8:$B$5007,B3444,$A$8:$A$5007,"مصروف",$I$8:$I$5007,"&lt;&gt;مرفوض",$K$8:$K$5007,"&lt;&gt;نعم")&gt;0,"⚠ "&amp;COUNTIFS($B$8:$B$5007,B3444,$A$8:$A$5007,"مصروف",$I$8:$I$5007,"&lt;&gt;مرفوض",$K$8:$K$5007,"&lt;&gt;نعم")&amp;" مصروف غير مسوى",IF(L3444="تمت التسوية",IF(P3444=0,"✔ متوازنة وتمت التسوية","✔ تمت التسوية – متبقي "&amp;TEXT(P3444,"#,##0")),IF(P3444&gt;0,"متبقي "&amp;TEXT(P3444,"#,##0"),"✔ متوازنة"))))),IF(R3444=0,"⚠ أضف سطر عهدة أولًا",IF(OR(C3444="",N(G3444)=0),"⚠ أكمل التاريخ والقيمة",IF(S3444="","⚠ التاريخ خارج السنة المالية",IF(H3444="","⚠ اختر بند الموازنة",IF(I3444="مرفوض","✖ مرفوض من المدير",IF(I3444&lt;&gt;"موافق","⏳ بانتظار موافقة المدير",IF(K3444&lt;&gt;"نعم","⚠ غير مسوى مع الحسابات","✔ معتمد ومسوى")))))))))</f>
        <v/>
      </c>
      <c r="R3444">
        <f>N(R3443)+IF(A3444="عهدة",1,0)</f>
        <v/>
      </c>
      <c r="S3444">
        <f>IF(C3444="","",IF(AND(C3444&gt;=DATE(2026,9,1),C3444&lt;=DATE(2027,8,31)),(YEAR(C3444)-2026)*12+MONTH(C3444)-8,""))</f>
        <v/>
      </c>
      <c r="T3444">
        <f>IF(AND(A3444="مصروف",R3444&gt;0,I3444="موافق",S3444&lt;&gt;"",H3444&lt;&gt;""),N(G3444),0)</f>
        <v/>
      </c>
    </row>
    <row r="3445">
      <c r="A3445" s="19" t="n"/>
      <c r="B3445" s="20">
        <f>IF(A3445="","",IF(R3445=0,"⚠ أضف سطر عهدة أولًا","DMT-"&amp;TEXT(R3445,"000")))</f>
        <v/>
      </c>
      <c r="C3445" s="21" t="n"/>
      <c r="D3445" s="20">
        <f>IF(C3445="","",IF(S3445="","خارج السنة المالية",INDEX(القوائم!$D$2:$D$13,S3445)))</f>
        <v/>
      </c>
      <c r="E3445" s="22" t="n"/>
      <c r="F3445" s="23" t="n"/>
      <c r="G3445" s="23" t="n"/>
      <c r="H3445" s="22" t="n"/>
      <c r="I3445" s="19" t="n"/>
      <c r="J3445" s="21" t="n"/>
      <c r="K3445" s="19" t="n"/>
      <c r="L3445" s="19" t="n"/>
      <c r="M3445" s="21" t="n"/>
      <c r="N3445" s="22" t="n"/>
      <c r="O3445" s="24">
        <f>IF(A3445&lt;&gt;"عهدة","",SUMIFS($G$8:$G$5007,$B$8:$B$5007,B3445,$A$8:$A$5007,"مصروف",$I$8:$I$5007,"&lt;&gt;مرفوض"))</f>
        <v/>
      </c>
      <c r="P3445" s="25">
        <f>IF(A3445&lt;&gt;"عهدة","",N(F3445)-O3445)</f>
        <v/>
      </c>
      <c r="Q3445" s="26">
        <f>IF(A3445="","",IF(A3445="عهدة",IF(N(F3445)=0,"⚠ أدخل قيمة العهدة",IF(P3445&lt;0,"⛔ عجز / زيادة مصروفات "&amp;TEXT(-P3445,"#,##0"),IF(COUNTIFS($B$8:$B$5007,B3445,$A$8:$A$5007,"مصروف",$I$8:$I$5007,"&lt;&gt;مرفوض",$K$8:$K$5007,"&lt;&gt;نعم")&gt;0,"⚠ "&amp;COUNTIFS($B$8:$B$5007,B3445,$A$8:$A$5007,"مصروف",$I$8:$I$5007,"&lt;&gt;مرفوض",$K$8:$K$5007,"&lt;&gt;نعم")&amp;" مصروف غير مسوى",IF(L3445="تمت التسوية",IF(P3445=0,"✔ متوازنة وتمت التسوية","✔ تمت التسوية – متبقي "&amp;TEXT(P3445,"#,##0")),IF(P3445&gt;0,"متبقي "&amp;TEXT(P3445,"#,##0"),"✔ متوازنة"))))),IF(R3445=0,"⚠ أضف سطر عهدة أولًا",IF(OR(C3445="",N(G3445)=0),"⚠ أكمل التاريخ والقيمة",IF(S3445="","⚠ التاريخ خارج السنة المالية",IF(H3445="","⚠ اختر بند الموازنة",IF(I3445="مرفوض","✖ مرفوض من المدير",IF(I3445&lt;&gt;"موافق","⏳ بانتظار موافقة المدير",IF(K3445&lt;&gt;"نعم","⚠ غير مسوى مع الحسابات","✔ معتمد ومسوى")))))))))</f>
        <v/>
      </c>
      <c r="R3445">
        <f>N(R3444)+IF(A3445="عهدة",1,0)</f>
        <v/>
      </c>
      <c r="S3445">
        <f>IF(C3445="","",IF(AND(C3445&gt;=DATE(2026,9,1),C3445&lt;=DATE(2027,8,31)),(YEAR(C3445)-2026)*12+MONTH(C3445)-8,""))</f>
        <v/>
      </c>
      <c r="T3445">
        <f>IF(AND(A3445="مصروف",R3445&gt;0,I3445="موافق",S3445&lt;&gt;"",H3445&lt;&gt;""),N(G3445),0)</f>
        <v/>
      </c>
    </row>
    <row r="3446">
      <c r="A3446" s="19" t="n"/>
      <c r="B3446" s="20">
        <f>IF(A3446="","",IF(R3446=0,"⚠ أضف سطر عهدة أولًا","DMT-"&amp;TEXT(R3446,"000")))</f>
        <v/>
      </c>
      <c r="C3446" s="21" t="n"/>
      <c r="D3446" s="20">
        <f>IF(C3446="","",IF(S3446="","خارج السنة المالية",INDEX(القوائم!$D$2:$D$13,S3446)))</f>
        <v/>
      </c>
      <c r="E3446" s="22" t="n"/>
      <c r="F3446" s="23" t="n"/>
      <c r="G3446" s="23" t="n"/>
      <c r="H3446" s="22" t="n"/>
      <c r="I3446" s="19" t="n"/>
      <c r="J3446" s="21" t="n"/>
      <c r="K3446" s="19" t="n"/>
      <c r="L3446" s="19" t="n"/>
      <c r="M3446" s="21" t="n"/>
      <c r="N3446" s="22" t="n"/>
      <c r="O3446" s="24">
        <f>IF(A3446&lt;&gt;"عهدة","",SUMIFS($G$8:$G$5007,$B$8:$B$5007,B3446,$A$8:$A$5007,"مصروف",$I$8:$I$5007,"&lt;&gt;مرفوض"))</f>
        <v/>
      </c>
      <c r="P3446" s="25">
        <f>IF(A3446&lt;&gt;"عهدة","",N(F3446)-O3446)</f>
        <v/>
      </c>
      <c r="Q3446" s="26">
        <f>IF(A3446="","",IF(A3446="عهدة",IF(N(F3446)=0,"⚠ أدخل قيمة العهدة",IF(P3446&lt;0,"⛔ عجز / زيادة مصروفات "&amp;TEXT(-P3446,"#,##0"),IF(COUNTIFS($B$8:$B$5007,B3446,$A$8:$A$5007,"مصروف",$I$8:$I$5007,"&lt;&gt;مرفوض",$K$8:$K$5007,"&lt;&gt;نعم")&gt;0,"⚠ "&amp;COUNTIFS($B$8:$B$5007,B3446,$A$8:$A$5007,"مصروف",$I$8:$I$5007,"&lt;&gt;مرفوض",$K$8:$K$5007,"&lt;&gt;نعم")&amp;" مصروف غير مسوى",IF(L3446="تمت التسوية",IF(P3446=0,"✔ متوازنة وتمت التسوية","✔ تمت التسوية – متبقي "&amp;TEXT(P3446,"#,##0")),IF(P3446&gt;0,"متبقي "&amp;TEXT(P3446,"#,##0"),"✔ متوازنة"))))),IF(R3446=0,"⚠ أضف سطر عهدة أولًا",IF(OR(C3446="",N(G3446)=0),"⚠ أكمل التاريخ والقيمة",IF(S3446="","⚠ التاريخ خارج السنة المالية",IF(H3446="","⚠ اختر بند الموازنة",IF(I3446="مرفوض","✖ مرفوض من المدير",IF(I3446&lt;&gt;"موافق","⏳ بانتظار موافقة المدير",IF(K3446&lt;&gt;"نعم","⚠ غير مسوى مع الحسابات","✔ معتمد ومسوى")))))))))</f>
        <v/>
      </c>
      <c r="R3446">
        <f>N(R3445)+IF(A3446="عهدة",1,0)</f>
        <v/>
      </c>
      <c r="S3446">
        <f>IF(C3446="","",IF(AND(C3446&gt;=DATE(2026,9,1),C3446&lt;=DATE(2027,8,31)),(YEAR(C3446)-2026)*12+MONTH(C3446)-8,""))</f>
        <v/>
      </c>
      <c r="T3446">
        <f>IF(AND(A3446="مصروف",R3446&gt;0,I3446="موافق",S3446&lt;&gt;"",H3446&lt;&gt;""),N(G3446),0)</f>
        <v/>
      </c>
    </row>
    <row r="3447">
      <c r="A3447" s="19" t="n"/>
      <c r="B3447" s="20">
        <f>IF(A3447="","",IF(R3447=0,"⚠ أضف سطر عهدة أولًا","DMT-"&amp;TEXT(R3447,"000")))</f>
        <v/>
      </c>
      <c r="C3447" s="21" t="n"/>
      <c r="D3447" s="20">
        <f>IF(C3447="","",IF(S3447="","خارج السنة المالية",INDEX(القوائم!$D$2:$D$13,S3447)))</f>
        <v/>
      </c>
      <c r="E3447" s="22" t="n"/>
      <c r="F3447" s="23" t="n"/>
      <c r="G3447" s="23" t="n"/>
      <c r="H3447" s="22" t="n"/>
      <c r="I3447" s="19" t="n"/>
      <c r="J3447" s="21" t="n"/>
      <c r="K3447" s="19" t="n"/>
      <c r="L3447" s="19" t="n"/>
      <c r="M3447" s="21" t="n"/>
      <c r="N3447" s="22" t="n"/>
      <c r="O3447" s="24">
        <f>IF(A3447&lt;&gt;"عهدة","",SUMIFS($G$8:$G$5007,$B$8:$B$5007,B3447,$A$8:$A$5007,"مصروف",$I$8:$I$5007,"&lt;&gt;مرفوض"))</f>
        <v/>
      </c>
      <c r="P3447" s="25">
        <f>IF(A3447&lt;&gt;"عهدة","",N(F3447)-O3447)</f>
        <v/>
      </c>
      <c r="Q3447" s="26">
        <f>IF(A3447="","",IF(A3447="عهدة",IF(N(F3447)=0,"⚠ أدخل قيمة العهدة",IF(P3447&lt;0,"⛔ عجز / زيادة مصروفات "&amp;TEXT(-P3447,"#,##0"),IF(COUNTIFS($B$8:$B$5007,B3447,$A$8:$A$5007,"مصروف",$I$8:$I$5007,"&lt;&gt;مرفوض",$K$8:$K$5007,"&lt;&gt;نعم")&gt;0,"⚠ "&amp;COUNTIFS($B$8:$B$5007,B3447,$A$8:$A$5007,"مصروف",$I$8:$I$5007,"&lt;&gt;مرفوض",$K$8:$K$5007,"&lt;&gt;نعم")&amp;" مصروف غير مسوى",IF(L3447="تمت التسوية",IF(P3447=0,"✔ متوازنة وتمت التسوية","✔ تمت التسوية – متبقي "&amp;TEXT(P3447,"#,##0")),IF(P3447&gt;0,"متبقي "&amp;TEXT(P3447,"#,##0"),"✔ متوازنة"))))),IF(R3447=0,"⚠ أضف سطر عهدة أولًا",IF(OR(C3447="",N(G3447)=0),"⚠ أكمل التاريخ والقيمة",IF(S3447="","⚠ التاريخ خارج السنة المالية",IF(H3447="","⚠ اختر بند الموازنة",IF(I3447="مرفوض","✖ مرفوض من المدير",IF(I3447&lt;&gt;"موافق","⏳ بانتظار موافقة المدير",IF(K3447&lt;&gt;"نعم","⚠ غير مسوى مع الحسابات","✔ معتمد ومسوى")))))))))</f>
        <v/>
      </c>
      <c r="R3447">
        <f>N(R3446)+IF(A3447="عهدة",1,0)</f>
        <v/>
      </c>
      <c r="S3447">
        <f>IF(C3447="","",IF(AND(C3447&gt;=DATE(2026,9,1),C3447&lt;=DATE(2027,8,31)),(YEAR(C3447)-2026)*12+MONTH(C3447)-8,""))</f>
        <v/>
      </c>
      <c r="T3447">
        <f>IF(AND(A3447="مصروف",R3447&gt;0,I3447="موافق",S3447&lt;&gt;"",H3447&lt;&gt;""),N(G3447),0)</f>
        <v/>
      </c>
    </row>
    <row r="3448">
      <c r="A3448" s="19" t="n"/>
      <c r="B3448" s="20">
        <f>IF(A3448="","",IF(R3448=0,"⚠ أضف سطر عهدة أولًا","DMT-"&amp;TEXT(R3448,"000")))</f>
        <v/>
      </c>
      <c r="C3448" s="21" t="n"/>
      <c r="D3448" s="20">
        <f>IF(C3448="","",IF(S3448="","خارج السنة المالية",INDEX(القوائم!$D$2:$D$13,S3448)))</f>
        <v/>
      </c>
      <c r="E3448" s="22" t="n"/>
      <c r="F3448" s="23" t="n"/>
      <c r="G3448" s="23" t="n"/>
      <c r="H3448" s="22" t="n"/>
      <c r="I3448" s="19" t="n"/>
      <c r="J3448" s="21" t="n"/>
      <c r="K3448" s="19" t="n"/>
      <c r="L3448" s="19" t="n"/>
      <c r="M3448" s="21" t="n"/>
      <c r="N3448" s="22" t="n"/>
      <c r="O3448" s="24">
        <f>IF(A3448&lt;&gt;"عهدة","",SUMIFS($G$8:$G$5007,$B$8:$B$5007,B3448,$A$8:$A$5007,"مصروف",$I$8:$I$5007,"&lt;&gt;مرفوض"))</f>
        <v/>
      </c>
      <c r="P3448" s="25">
        <f>IF(A3448&lt;&gt;"عهدة","",N(F3448)-O3448)</f>
        <v/>
      </c>
      <c r="Q3448" s="26">
        <f>IF(A3448="","",IF(A3448="عهدة",IF(N(F3448)=0,"⚠ أدخل قيمة العهدة",IF(P3448&lt;0,"⛔ عجز / زيادة مصروفات "&amp;TEXT(-P3448,"#,##0"),IF(COUNTIFS($B$8:$B$5007,B3448,$A$8:$A$5007,"مصروف",$I$8:$I$5007,"&lt;&gt;مرفوض",$K$8:$K$5007,"&lt;&gt;نعم")&gt;0,"⚠ "&amp;COUNTIFS($B$8:$B$5007,B3448,$A$8:$A$5007,"مصروف",$I$8:$I$5007,"&lt;&gt;مرفوض",$K$8:$K$5007,"&lt;&gt;نعم")&amp;" مصروف غير مسوى",IF(L3448="تمت التسوية",IF(P3448=0,"✔ متوازنة وتمت التسوية","✔ تمت التسوية – متبقي "&amp;TEXT(P3448,"#,##0")),IF(P3448&gt;0,"متبقي "&amp;TEXT(P3448,"#,##0"),"✔ متوازنة"))))),IF(R3448=0,"⚠ أضف سطر عهدة أولًا",IF(OR(C3448="",N(G3448)=0),"⚠ أكمل التاريخ والقيمة",IF(S3448="","⚠ التاريخ خارج السنة المالية",IF(H3448="","⚠ اختر بند الموازنة",IF(I3448="مرفوض","✖ مرفوض من المدير",IF(I3448&lt;&gt;"موافق","⏳ بانتظار موافقة المدير",IF(K3448&lt;&gt;"نعم","⚠ غير مسوى مع الحسابات","✔ معتمد ومسوى")))))))))</f>
        <v/>
      </c>
      <c r="R3448">
        <f>N(R3447)+IF(A3448="عهدة",1,0)</f>
        <v/>
      </c>
      <c r="S3448">
        <f>IF(C3448="","",IF(AND(C3448&gt;=DATE(2026,9,1),C3448&lt;=DATE(2027,8,31)),(YEAR(C3448)-2026)*12+MONTH(C3448)-8,""))</f>
        <v/>
      </c>
      <c r="T3448">
        <f>IF(AND(A3448="مصروف",R3448&gt;0,I3448="موافق",S3448&lt;&gt;"",H3448&lt;&gt;""),N(G3448),0)</f>
        <v/>
      </c>
    </row>
    <row r="3449">
      <c r="A3449" s="19" t="n"/>
      <c r="B3449" s="20">
        <f>IF(A3449="","",IF(R3449=0,"⚠ أضف سطر عهدة أولًا","DMT-"&amp;TEXT(R3449,"000")))</f>
        <v/>
      </c>
      <c r="C3449" s="21" t="n"/>
      <c r="D3449" s="20">
        <f>IF(C3449="","",IF(S3449="","خارج السنة المالية",INDEX(القوائم!$D$2:$D$13,S3449)))</f>
        <v/>
      </c>
      <c r="E3449" s="22" t="n"/>
      <c r="F3449" s="23" t="n"/>
      <c r="G3449" s="23" t="n"/>
      <c r="H3449" s="22" t="n"/>
      <c r="I3449" s="19" t="n"/>
      <c r="J3449" s="21" t="n"/>
      <c r="K3449" s="19" t="n"/>
      <c r="L3449" s="19" t="n"/>
      <c r="M3449" s="21" t="n"/>
      <c r="N3449" s="22" t="n"/>
      <c r="O3449" s="24">
        <f>IF(A3449&lt;&gt;"عهدة","",SUMIFS($G$8:$G$5007,$B$8:$B$5007,B3449,$A$8:$A$5007,"مصروف",$I$8:$I$5007,"&lt;&gt;مرفوض"))</f>
        <v/>
      </c>
      <c r="P3449" s="25">
        <f>IF(A3449&lt;&gt;"عهدة","",N(F3449)-O3449)</f>
        <v/>
      </c>
      <c r="Q3449" s="26">
        <f>IF(A3449="","",IF(A3449="عهدة",IF(N(F3449)=0,"⚠ أدخل قيمة العهدة",IF(P3449&lt;0,"⛔ عجز / زيادة مصروفات "&amp;TEXT(-P3449,"#,##0"),IF(COUNTIFS($B$8:$B$5007,B3449,$A$8:$A$5007,"مصروف",$I$8:$I$5007,"&lt;&gt;مرفوض",$K$8:$K$5007,"&lt;&gt;نعم")&gt;0,"⚠ "&amp;COUNTIFS($B$8:$B$5007,B3449,$A$8:$A$5007,"مصروف",$I$8:$I$5007,"&lt;&gt;مرفوض",$K$8:$K$5007,"&lt;&gt;نعم")&amp;" مصروف غير مسوى",IF(L3449="تمت التسوية",IF(P3449=0,"✔ متوازنة وتمت التسوية","✔ تمت التسوية – متبقي "&amp;TEXT(P3449,"#,##0")),IF(P3449&gt;0,"متبقي "&amp;TEXT(P3449,"#,##0"),"✔ متوازنة"))))),IF(R3449=0,"⚠ أضف سطر عهدة أولًا",IF(OR(C3449="",N(G3449)=0),"⚠ أكمل التاريخ والقيمة",IF(S3449="","⚠ التاريخ خارج السنة المالية",IF(H3449="","⚠ اختر بند الموازنة",IF(I3449="مرفوض","✖ مرفوض من المدير",IF(I3449&lt;&gt;"موافق","⏳ بانتظار موافقة المدير",IF(K3449&lt;&gt;"نعم","⚠ غير مسوى مع الحسابات","✔ معتمد ومسوى")))))))))</f>
        <v/>
      </c>
      <c r="R3449">
        <f>N(R3448)+IF(A3449="عهدة",1,0)</f>
        <v/>
      </c>
      <c r="S3449">
        <f>IF(C3449="","",IF(AND(C3449&gt;=DATE(2026,9,1),C3449&lt;=DATE(2027,8,31)),(YEAR(C3449)-2026)*12+MONTH(C3449)-8,""))</f>
        <v/>
      </c>
      <c r="T3449">
        <f>IF(AND(A3449="مصروف",R3449&gt;0,I3449="موافق",S3449&lt;&gt;"",H3449&lt;&gt;""),N(G3449),0)</f>
        <v/>
      </c>
    </row>
    <row r="3450">
      <c r="A3450" s="19" t="n"/>
      <c r="B3450" s="20">
        <f>IF(A3450="","",IF(R3450=0,"⚠ أضف سطر عهدة أولًا","DMT-"&amp;TEXT(R3450,"000")))</f>
        <v/>
      </c>
      <c r="C3450" s="21" t="n"/>
      <c r="D3450" s="20">
        <f>IF(C3450="","",IF(S3450="","خارج السنة المالية",INDEX(القوائم!$D$2:$D$13,S3450)))</f>
        <v/>
      </c>
      <c r="E3450" s="22" t="n"/>
      <c r="F3450" s="23" t="n"/>
      <c r="G3450" s="23" t="n"/>
      <c r="H3450" s="22" t="n"/>
      <c r="I3450" s="19" t="n"/>
      <c r="J3450" s="21" t="n"/>
      <c r="K3450" s="19" t="n"/>
      <c r="L3450" s="19" t="n"/>
      <c r="M3450" s="21" t="n"/>
      <c r="N3450" s="22" t="n"/>
      <c r="O3450" s="24">
        <f>IF(A3450&lt;&gt;"عهدة","",SUMIFS($G$8:$G$5007,$B$8:$B$5007,B3450,$A$8:$A$5007,"مصروف",$I$8:$I$5007,"&lt;&gt;مرفوض"))</f>
        <v/>
      </c>
      <c r="P3450" s="25">
        <f>IF(A3450&lt;&gt;"عهدة","",N(F3450)-O3450)</f>
        <v/>
      </c>
      <c r="Q3450" s="26">
        <f>IF(A3450="","",IF(A3450="عهدة",IF(N(F3450)=0,"⚠ أدخل قيمة العهدة",IF(P3450&lt;0,"⛔ عجز / زيادة مصروفات "&amp;TEXT(-P3450,"#,##0"),IF(COUNTIFS($B$8:$B$5007,B3450,$A$8:$A$5007,"مصروف",$I$8:$I$5007,"&lt;&gt;مرفوض",$K$8:$K$5007,"&lt;&gt;نعم")&gt;0,"⚠ "&amp;COUNTIFS($B$8:$B$5007,B3450,$A$8:$A$5007,"مصروف",$I$8:$I$5007,"&lt;&gt;مرفوض",$K$8:$K$5007,"&lt;&gt;نعم")&amp;" مصروف غير مسوى",IF(L3450="تمت التسوية",IF(P3450=0,"✔ متوازنة وتمت التسوية","✔ تمت التسوية – متبقي "&amp;TEXT(P3450,"#,##0")),IF(P3450&gt;0,"متبقي "&amp;TEXT(P3450,"#,##0"),"✔ متوازنة"))))),IF(R3450=0,"⚠ أضف سطر عهدة أولًا",IF(OR(C3450="",N(G3450)=0),"⚠ أكمل التاريخ والقيمة",IF(S3450="","⚠ التاريخ خارج السنة المالية",IF(H3450="","⚠ اختر بند الموازنة",IF(I3450="مرفوض","✖ مرفوض من المدير",IF(I3450&lt;&gt;"موافق","⏳ بانتظار موافقة المدير",IF(K3450&lt;&gt;"نعم","⚠ غير مسوى مع الحسابات","✔ معتمد ومسوى")))))))))</f>
        <v/>
      </c>
      <c r="R3450">
        <f>N(R3449)+IF(A3450="عهدة",1,0)</f>
        <v/>
      </c>
      <c r="S3450">
        <f>IF(C3450="","",IF(AND(C3450&gt;=DATE(2026,9,1),C3450&lt;=DATE(2027,8,31)),(YEAR(C3450)-2026)*12+MONTH(C3450)-8,""))</f>
        <v/>
      </c>
      <c r="T3450">
        <f>IF(AND(A3450="مصروف",R3450&gt;0,I3450="موافق",S3450&lt;&gt;"",H3450&lt;&gt;""),N(G3450),0)</f>
        <v/>
      </c>
    </row>
    <row r="3451">
      <c r="A3451" s="19" t="n"/>
      <c r="B3451" s="20">
        <f>IF(A3451="","",IF(R3451=0,"⚠ أضف سطر عهدة أولًا","DMT-"&amp;TEXT(R3451,"000")))</f>
        <v/>
      </c>
      <c r="C3451" s="21" t="n"/>
      <c r="D3451" s="20">
        <f>IF(C3451="","",IF(S3451="","خارج السنة المالية",INDEX(القوائم!$D$2:$D$13,S3451)))</f>
        <v/>
      </c>
      <c r="E3451" s="22" t="n"/>
      <c r="F3451" s="23" t="n"/>
      <c r="G3451" s="23" t="n"/>
      <c r="H3451" s="22" t="n"/>
      <c r="I3451" s="19" t="n"/>
      <c r="J3451" s="21" t="n"/>
      <c r="K3451" s="19" t="n"/>
      <c r="L3451" s="19" t="n"/>
      <c r="M3451" s="21" t="n"/>
      <c r="N3451" s="22" t="n"/>
      <c r="O3451" s="24">
        <f>IF(A3451&lt;&gt;"عهدة","",SUMIFS($G$8:$G$5007,$B$8:$B$5007,B3451,$A$8:$A$5007,"مصروف",$I$8:$I$5007,"&lt;&gt;مرفوض"))</f>
        <v/>
      </c>
      <c r="P3451" s="25">
        <f>IF(A3451&lt;&gt;"عهدة","",N(F3451)-O3451)</f>
        <v/>
      </c>
      <c r="Q3451" s="26">
        <f>IF(A3451="","",IF(A3451="عهدة",IF(N(F3451)=0,"⚠ أدخل قيمة العهدة",IF(P3451&lt;0,"⛔ عجز / زيادة مصروفات "&amp;TEXT(-P3451,"#,##0"),IF(COUNTIFS($B$8:$B$5007,B3451,$A$8:$A$5007,"مصروف",$I$8:$I$5007,"&lt;&gt;مرفوض",$K$8:$K$5007,"&lt;&gt;نعم")&gt;0,"⚠ "&amp;COUNTIFS($B$8:$B$5007,B3451,$A$8:$A$5007,"مصروف",$I$8:$I$5007,"&lt;&gt;مرفوض",$K$8:$K$5007,"&lt;&gt;نعم")&amp;" مصروف غير مسوى",IF(L3451="تمت التسوية",IF(P3451=0,"✔ متوازنة وتمت التسوية","✔ تمت التسوية – متبقي "&amp;TEXT(P3451,"#,##0")),IF(P3451&gt;0,"متبقي "&amp;TEXT(P3451,"#,##0"),"✔ متوازنة"))))),IF(R3451=0,"⚠ أضف سطر عهدة أولًا",IF(OR(C3451="",N(G3451)=0),"⚠ أكمل التاريخ والقيمة",IF(S3451="","⚠ التاريخ خارج السنة المالية",IF(H3451="","⚠ اختر بند الموازنة",IF(I3451="مرفوض","✖ مرفوض من المدير",IF(I3451&lt;&gt;"موافق","⏳ بانتظار موافقة المدير",IF(K3451&lt;&gt;"نعم","⚠ غير مسوى مع الحسابات","✔ معتمد ومسوى")))))))))</f>
        <v/>
      </c>
      <c r="R3451">
        <f>N(R3450)+IF(A3451="عهدة",1,0)</f>
        <v/>
      </c>
      <c r="S3451">
        <f>IF(C3451="","",IF(AND(C3451&gt;=DATE(2026,9,1),C3451&lt;=DATE(2027,8,31)),(YEAR(C3451)-2026)*12+MONTH(C3451)-8,""))</f>
        <v/>
      </c>
      <c r="T3451">
        <f>IF(AND(A3451="مصروف",R3451&gt;0,I3451="موافق",S3451&lt;&gt;"",H3451&lt;&gt;""),N(G3451),0)</f>
        <v/>
      </c>
    </row>
    <row r="3452">
      <c r="A3452" s="19" t="n"/>
      <c r="B3452" s="20">
        <f>IF(A3452="","",IF(R3452=0,"⚠ أضف سطر عهدة أولًا","DMT-"&amp;TEXT(R3452,"000")))</f>
        <v/>
      </c>
      <c r="C3452" s="21" t="n"/>
      <c r="D3452" s="20">
        <f>IF(C3452="","",IF(S3452="","خارج السنة المالية",INDEX(القوائم!$D$2:$D$13,S3452)))</f>
        <v/>
      </c>
      <c r="E3452" s="22" t="n"/>
      <c r="F3452" s="23" t="n"/>
      <c r="G3452" s="23" t="n"/>
      <c r="H3452" s="22" t="n"/>
      <c r="I3452" s="19" t="n"/>
      <c r="J3452" s="21" t="n"/>
      <c r="K3452" s="19" t="n"/>
      <c r="L3452" s="19" t="n"/>
      <c r="M3452" s="21" t="n"/>
      <c r="N3452" s="22" t="n"/>
      <c r="O3452" s="24">
        <f>IF(A3452&lt;&gt;"عهدة","",SUMIFS($G$8:$G$5007,$B$8:$B$5007,B3452,$A$8:$A$5007,"مصروف",$I$8:$I$5007,"&lt;&gt;مرفوض"))</f>
        <v/>
      </c>
      <c r="P3452" s="25">
        <f>IF(A3452&lt;&gt;"عهدة","",N(F3452)-O3452)</f>
        <v/>
      </c>
      <c r="Q3452" s="26">
        <f>IF(A3452="","",IF(A3452="عهدة",IF(N(F3452)=0,"⚠ أدخل قيمة العهدة",IF(P3452&lt;0,"⛔ عجز / زيادة مصروفات "&amp;TEXT(-P3452,"#,##0"),IF(COUNTIFS($B$8:$B$5007,B3452,$A$8:$A$5007,"مصروف",$I$8:$I$5007,"&lt;&gt;مرفوض",$K$8:$K$5007,"&lt;&gt;نعم")&gt;0,"⚠ "&amp;COUNTIFS($B$8:$B$5007,B3452,$A$8:$A$5007,"مصروف",$I$8:$I$5007,"&lt;&gt;مرفوض",$K$8:$K$5007,"&lt;&gt;نعم")&amp;" مصروف غير مسوى",IF(L3452="تمت التسوية",IF(P3452=0,"✔ متوازنة وتمت التسوية","✔ تمت التسوية – متبقي "&amp;TEXT(P3452,"#,##0")),IF(P3452&gt;0,"متبقي "&amp;TEXT(P3452,"#,##0"),"✔ متوازنة"))))),IF(R3452=0,"⚠ أضف سطر عهدة أولًا",IF(OR(C3452="",N(G3452)=0),"⚠ أكمل التاريخ والقيمة",IF(S3452="","⚠ التاريخ خارج السنة المالية",IF(H3452="","⚠ اختر بند الموازنة",IF(I3452="مرفوض","✖ مرفوض من المدير",IF(I3452&lt;&gt;"موافق","⏳ بانتظار موافقة المدير",IF(K3452&lt;&gt;"نعم","⚠ غير مسوى مع الحسابات","✔ معتمد ومسوى")))))))))</f>
        <v/>
      </c>
      <c r="R3452">
        <f>N(R3451)+IF(A3452="عهدة",1,0)</f>
        <v/>
      </c>
      <c r="S3452">
        <f>IF(C3452="","",IF(AND(C3452&gt;=DATE(2026,9,1),C3452&lt;=DATE(2027,8,31)),(YEAR(C3452)-2026)*12+MONTH(C3452)-8,""))</f>
        <v/>
      </c>
      <c r="T3452">
        <f>IF(AND(A3452="مصروف",R3452&gt;0,I3452="موافق",S3452&lt;&gt;"",H3452&lt;&gt;""),N(G3452),0)</f>
        <v/>
      </c>
    </row>
    <row r="3453">
      <c r="A3453" s="19" t="n"/>
      <c r="B3453" s="20">
        <f>IF(A3453="","",IF(R3453=0,"⚠ أضف سطر عهدة أولًا","DMT-"&amp;TEXT(R3453,"000")))</f>
        <v/>
      </c>
      <c r="C3453" s="21" t="n"/>
      <c r="D3453" s="20">
        <f>IF(C3453="","",IF(S3453="","خارج السنة المالية",INDEX(القوائم!$D$2:$D$13,S3453)))</f>
        <v/>
      </c>
      <c r="E3453" s="22" t="n"/>
      <c r="F3453" s="23" t="n"/>
      <c r="G3453" s="23" t="n"/>
      <c r="H3453" s="22" t="n"/>
      <c r="I3453" s="19" t="n"/>
      <c r="J3453" s="21" t="n"/>
      <c r="K3453" s="19" t="n"/>
      <c r="L3453" s="19" t="n"/>
      <c r="M3453" s="21" t="n"/>
      <c r="N3453" s="22" t="n"/>
      <c r="O3453" s="24">
        <f>IF(A3453&lt;&gt;"عهدة","",SUMIFS($G$8:$G$5007,$B$8:$B$5007,B3453,$A$8:$A$5007,"مصروف",$I$8:$I$5007,"&lt;&gt;مرفوض"))</f>
        <v/>
      </c>
      <c r="P3453" s="25">
        <f>IF(A3453&lt;&gt;"عهدة","",N(F3453)-O3453)</f>
        <v/>
      </c>
      <c r="Q3453" s="26">
        <f>IF(A3453="","",IF(A3453="عهدة",IF(N(F3453)=0,"⚠ أدخل قيمة العهدة",IF(P3453&lt;0,"⛔ عجز / زيادة مصروفات "&amp;TEXT(-P3453,"#,##0"),IF(COUNTIFS($B$8:$B$5007,B3453,$A$8:$A$5007,"مصروف",$I$8:$I$5007,"&lt;&gt;مرفوض",$K$8:$K$5007,"&lt;&gt;نعم")&gt;0,"⚠ "&amp;COUNTIFS($B$8:$B$5007,B3453,$A$8:$A$5007,"مصروف",$I$8:$I$5007,"&lt;&gt;مرفوض",$K$8:$K$5007,"&lt;&gt;نعم")&amp;" مصروف غير مسوى",IF(L3453="تمت التسوية",IF(P3453=0,"✔ متوازنة وتمت التسوية","✔ تمت التسوية – متبقي "&amp;TEXT(P3453,"#,##0")),IF(P3453&gt;0,"متبقي "&amp;TEXT(P3453,"#,##0"),"✔ متوازنة"))))),IF(R3453=0,"⚠ أضف سطر عهدة أولًا",IF(OR(C3453="",N(G3453)=0),"⚠ أكمل التاريخ والقيمة",IF(S3453="","⚠ التاريخ خارج السنة المالية",IF(H3453="","⚠ اختر بند الموازنة",IF(I3453="مرفوض","✖ مرفوض من المدير",IF(I3453&lt;&gt;"موافق","⏳ بانتظار موافقة المدير",IF(K3453&lt;&gt;"نعم","⚠ غير مسوى مع الحسابات","✔ معتمد ومسوى")))))))))</f>
        <v/>
      </c>
      <c r="R3453">
        <f>N(R3452)+IF(A3453="عهدة",1,0)</f>
        <v/>
      </c>
      <c r="S3453">
        <f>IF(C3453="","",IF(AND(C3453&gt;=DATE(2026,9,1),C3453&lt;=DATE(2027,8,31)),(YEAR(C3453)-2026)*12+MONTH(C3453)-8,""))</f>
        <v/>
      </c>
      <c r="T3453">
        <f>IF(AND(A3453="مصروف",R3453&gt;0,I3453="موافق",S3453&lt;&gt;"",H3453&lt;&gt;""),N(G3453),0)</f>
        <v/>
      </c>
    </row>
    <row r="3454">
      <c r="A3454" s="19" t="n"/>
      <c r="B3454" s="20">
        <f>IF(A3454="","",IF(R3454=0,"⚠ أضف سطر عهدة أولًا","DMT-"&amp;TEXT(R3454,"000")))</f>
        <v/>
      </c>
      <c r="C3454" s="21" t="n"/>
      <c r="D3454" s="20">
        <f>IF(C3454="","",IF(S3454="","خارج السنة المالية",INDEX(القوائم!$D$2:$D$13,S3454)))</f>
        <v/>
      </c>
      <c r="E3454" s="22" t="n"/>
      <c r="F3454" s="23" t="n"/>
      <c r="G3454" s="23" t="n"/>
      <c r="H3454" s="22" t="n"/>
      <c r="I3454" s="19" t="n"/>
      <c r="J3454" s="21" t="n"/>
      <c r="K3454" s="19" t="n"/>
      <c r="L3454" s="19" t="n"/>
      <c r="M3454" s="21" t="n"/>
      <c r="N3454" s="22" t="n"/>
      <c r="O3454" s="24">
        <f>IF(A3454&lt;&gt;"عهدة","",SUMIFS($G$8:$G$5007,$B$8:$B$5007,B3454,$A$8:$A$5007,"مصروف",$I$8:$I$5007,"&lt;&gt;مرفوض"))</f>
        <v/>
      </c>
      <c r="P3454" s="25">
        <f>IF(A3454&lt;&gt;"عهدة","",N(F3454)-O3454)</f>
        <v/>
      </c>
      <c r="Q3454" s="26">
        <f>IF(A3454="","",IF(A3454="عهدة",IF(N(F3454)=0,"⚠ أدخل قيمة العهدة",IF(P3454&lt;0,"⛔ عجز / زيادة مصروفات "&amp;TEXT(-P3454,"#,##0"),IF(COUNTIFS($B$8:$B$5007,B3454,$A$8:$A$5007,"مصروف",$I$8:$I$5007,"&lt;&gt;مرفوض",$K$8:$K$5007,"&lt;&gt;نعم")&gt;0,"⚠ "&amp;COUNTIFS($B$8:$B$5007,B3454,$A$8:$A$5007,"مصروف",$I$8:$I$5007,"&lt;&gt;مرفوض",$K$8:$K$5007,"&lt;&gt;نعم")&amp;" مصروف غير مسوى",IF(L3454="تمت التسوية",IF(P3454=0,"✔ متوازنة وتمت التسوية","✔ تمت التسوية – متبقي "&amp;TEXT(P3454,"#,##0")),IF(P3454&gt;0,"متبقي "&amp;TEXT(P3454,"#,##0"),"✔ متوازنة"))))),IF(R3454=0,"⚠ أضف سطر عهدة أولًا",IF(OR(C3454="",N(G3454)=0),"⚠ أكمل التاريخ والقيمة",IF(S3454="","⚠ التاريخ خارج السنة المالية",IF(H3454="","⚠ اختر بند الموازنة",IF(I3454="مرفوض","✖ مرفوض من المدير",IF(I3454&lt;&gt;"موافق","⏳ بانتظار موافقة المدير",IF(K3454&lt;&gt;"نعم","⚠ غير مسوى مع الحسابات","✔ معتمد ومسوى")))))))))</f>
        <v/>
      </c>
      <c r="R3454">
        <f>N(R3453)+IF(A3454="عهدة",1,0)</f>
        <v/>
      </c>
      <c r="S3454">
        <f>IF(C3454="","",IF(AND(C3454&gt;=DATE(2026,9,1),C3454&lt;=DATE(2027,8,31)),(YEAR(C3454)-2026)*12+MONTH(C3454)-8,""))</f>
        <v/>
      </c>
      <c r="T3454">
        <f>IF(AND(A3454="مصروف",R3454&gt;0,I3454="موافق",S3454&lt;&gt;"",H3454&lt;&gt;""),N(G3454),0)</f>
        <v/>
      </c>
    </row>
    <row r="3455">
      <c r="A3455" s="19" t="n"/>
      <c r="B3455" s="20">
        <f>IF(A3455="","",IF(R3455=0,"⚠ أضف سطر عهدة أولًا","DMT-"&amp;TEXT(R3455,"000")))</f>
        <v/>
      </c>
      <c r="C3455" s="21" t="n"/>
      <c r="D3455" s="20">
        <f>IF(C3455="","",IF(S3455="","خارج السنة المالية",INDEX(القوائم!$D$2:$D$13,S3455)))</f>
        <v/>
      </c>
      <c r="E3455" s="22" t="n"/>
      <c r="F3455" s="23" t="n"/>
      <c r="G3455" s="23" t="n"/>
      <c r="H3455" s="22" t="n"/>
      <c r="I3455" s="19" t="n"/>
      <c r="J3455" s="21" t="n"/>
      <c r="K3455" s="19" t="n"/>
      <c r="L3455" s="19" t="n"/>
      <c r="M3455" s="21" t="n"/>
      <c r="N3455" s="22" t="n"/>
      <c r="O3455" s="24">
        <f>IF(A3455&lt;&gt;"عهدة","",SUMIFS($G$8:$G$5007,$B$8:$B$5007,B3455,$A$8:$A$5007,"مصروف",$I$8:$I$5007,"&lt;&gt;مرفوض"))</f>
        <v/>
      </c>
      <c r="P3455" s="25">
        <f>IF(A3455&lt;&gt;"عهدة","",N(F3455)-O3455)</f>
        <v/>
      </c>
      <c r="Q3455" s="26">
        <f>IF(A3455="","",IF(A3455="عهدة",IF(N(F3455)=0,"⚠ أدخل قيمة العهدة",IF(P3455&lt;0,"⛔ عجز / زيادة مصروفات "&amp;TEXT(-P3455,"#,##0"),IF(COUNTIFS($B$8:$B$5007,B3455,$A$8:$A$5007,"مصروف",$I$8:$I$5007,"&lt;&gt;مرفوض",$K$8:$K$5007,"&lt;&gt;نعم")&gt;0,"⚠ "&amp;COUNTIFS($B$8:$B$5007,B3455,$A$8:$A$5007,"مصروف",$I$8:$I$5007,"&lt;&gt;مرفوض",$K$8:$K$5007,"&lt;&gt;نعم")&amp;" مصروف غير مسوى",IF(L3455="تمت التسوية",IF(P3455=0,"✔ متوازنة وتمت التسوية","✔ تمت التسوية – متبقي "&amp;TEXT(P3455,"#,##0")),IF(P3455&gt;0,"متبقي "&amp;TEXT(P3455,"#,##0"),"✔ متوازنة"))))),IF(R3455=0,"⚠ أضف سطر عهدة أولًا",IF(OR(C3455="",N(G3455)=0),"⚠ أكمل التاريخ والقيمة",IF(S3455="","⚠ التاريخ خارج السنة المالية",IF(H3455="","⚠ اختر بند الموازنة",IF(I3455="مرفوض","✖ مرفوض من المدير",IF(I3455&lt;&gt;"موافق","⏳ بانتظار موافقة المدير",IF(K3455&lt;&gt;"نعم","⚠ غير مسوى مع الحسابات","✔ معتمد ومسوى")))))))))</f>
        <v/>
      </c>
      <c r="R3455">
        <f>N(R3454)+IF(A3455="عهدة",1,0)</f>
        <v/>
      </c>
      <c r="S3455">
        <f>IF(C3455="","",IF(AND(C3455&gt;=DATE(2026,9,1),C3455&lt;=DATE(2027,8,31)),(YEAR(C3455)-2026)*12+MONTH(C3455)-8,""))</f>
        <v/>
      </c>
      <c r="T3455">
        <f>IF(AND(A3455="مصروف",R3455&gt;0,I3455="موافق",S3455&lt;&gt;"",H3455&lt;&gt;""),N(G3455),0)</f>
        <v/>
      </c>
    </row>
    <row r="3456">
      <c r="A3456" s="19" t="n"/>
      <c r="B3456" s="20">
        <f>IF(A3456="","",IF(R3456=0,"⚠ أضف سطر عهدة أولًا","DMT-"&amp;TEXT(R3456,"000")))</f>
        <v/>
      </c>
      <c r="C3456" s="21" t="n"/>
      <c r="D3456" s="20">
        <f>IF(C3456="","",IF(S3456="","خارج السنة المالية",INDEX(القوائم!$D$2:$D$13,S3456)))</f>
        <v/>
      </c>
      <c r="E3456" s="22" t="n"/>
      <c r="F3456" s="23" t="n"/>
      <c r="G3456" s="23" t="n"/>
      <c r="H3456" s="22" t="n"/>
      <c r="I3456" s="19" t="n"/>
      <c r="J3456" s="21" t="n"/>
      <c r="K3456" s="19" t="n"/>
      <c r="L3456" s="19" t="n"/>
      <c r="M3456" s="21" t="n"/>
      <c r="N3456" s="22" t="n"/>
      <c r="O3456" s="24">
        <f>IF(A3456&lt;&gt;"عهدة","",SUMIFS($G$8:$G$5007,$B$8:$B$5007,B3456,$A$8:$A$5007,"مصروف",$I$8:$I$5007,"&lt;&gt;مرفوض"))</f>
        <v/>
      </c>
      <c r="P3456" s="25">
        <f>IF(A3456&lt;&gt;"عهدة","",N(F3456)-O3456)</f>
        <v/>
      </c>
      <c r="Q3456" s="26">
        <f>IF(A3456="","",IF(A3456="عهدة",IF(N(F3456)=0,"⚠ أدخل قيمة العهدة",IF(P3456&lt;0,"⛔ عجز / زيادة مصروفات "&amp;TEXT(-P3456,"#,##0"),IF(COUNTIFS($B$8:$B$5007,B3456,$A$8:$A$5007,"مصروف",$I$8:$I$5007,"&lt;&gt;مرفوض",$K$8:$K$5007,"&lt;&gt;نعم")&gt;0,"⚠ "&amp;COUNTIFS($B$8:$B$5007,B3456,$A$8:$A$5007,"مصروف",$I$8:$I$5007,"&lt;&gt;مرفوض",$K$8:$K$5007,"&lt;&gt;نعم")&amp;" مصروف غير مسوى",IF(L3456="تمت التسوية",IF(P3456=0,"✔ متوازنة وتمت التسوية","✔ تمت التسوية – متبقي "&amp;TEXT(P3456,"#,##0")),IF(P3456&gt;0,"متبقي "&amp;TEXT(P3456,"#,##0"),"✔ متوازنة"))))),IF(R3456=0,"⚠ أضف سطر عهدة أولًا",IF(OR(C3456="",N(G3456)=0),"⚠ أكمل التاريخ والقيمة",IF(S3456="","⚠ التاريخ خارج السنة المالية",IF(H3456="","⚠ اختر بند الموازنة",IF(I3456="مرفوض","✖ مرفوض من المدير",IF(I3456&lt;&gt;"موافق","⏳ بانتظار موافقة المدير",IF(K3456&lt;&gt;"نعم","⚠ غير مسوى مع الحسابات","✔ معتمد ومسوى")))))))))</f>
        <v/>
      </c>
      <c r="R3456">
        <f>N(R3455)+IF(A3456="عهدة",1,0)</f>
        <v/>
      </c>
      <c r="S3456">
        <f>IF(C3456="","",IF(AND(C3456&gt;=DATE(2026,9,1),C3456&lt;=DATE(2027,8,31)),(YEAR(C3456)-2026)*12+MONTH(C3456)-8,""))</f>
        <v/>
      </c>
      <c r="T3456">
        <f>IF(AND(A3456="مصروف",R3456&gt;0,I3456="موافق",S3456&lt;&gt;"",H3456&lt;&gt;""),N(G3456),0)</f>
        <v/>
      </c>
    </row>
    <row r="3457">
      <c r="A3457" s="19" t="n"/>
      <c r="B3457" s="20">
        <f>IF(A3457="","",IF(R3457=0,"⚠ أضف سطر عهدة أولًا","DMT-"&amp;TEXT(R3457,"000")))</f>
        <v/>
      </c>
      <c r="C3457" s="21" t="n"/>
      <c r="D3457" s="20">
        <f>IF(C3457="","",IF(S3457="","خارج السنة المالية",INDEX(القوائم!$D$2:$D$13,S3457)))</f>
        <v/>
      </c>
      <c r="E3457" s="22" t="n"/>
      <c r="F3457" s="23" t="n"/>
      <c r="G3457" s="23" t="n"/>
      <c r="H3457" s="22" t="n"/>
      <c r="I3457" s="19" t="n"/>
      <c r="J3457" s="21" t="n"/>
      <c r="K3457" s="19" t="n"/>
      <c r="L3457" s="19" t="n"/>
      <c r="M3457" s="21" t="n"/>
      <c r="N3457" s="22" t="n"/>
      <c r="O3457" s="24">
        <f>IF(A3457&lt;&gt;"عهدة","",SUMIFS($G$8:$G$5007,$B$8:$B$5007,B3457,$A$8:$A$5007,"مصروف",$I$8:$I$5007,"&lt;&gt;مرفوض"))</f>
        <v/>
      </c>
      <c r="P3457" s="25">
        <f>IF(A3457&lt;&gt;"عهدة","",N(F3457)-O3457)</f>
        <v/>
      </c>
      <c r="Q3457" s="26">
        <f>IF(A3457="","",IF(A3457="عهدة",IF(N(F3457)=0,"⚠ أدخل قيمة العهدة",IF(P3457&lt;0,"⛔ عجز / زيادة مصروفات "&amp;TEXT(-P3457,"#,##0"),IF(COUNTIFS($B$8:$B$5007,B3457,$A$8:$A$5007,"مصروف",$I$8:$I$5007,"&lt;&gt;مرفوض",$K$8:$K$5007,"&lt;&gt;نعم")&gt;0,"⚠ "&amp;COUNTIFS($B$8:$B$5007,B3457,$A$8:$A$5007,"مصروف",$I$8:$I$5007,"&lt;&gt;مرفوض",$K$8:$K$5007,"&lt;&gt;نعم")&amp;" مصروف غير مسوى",IF(L3457="تمت التسوية",IF(P3457=0,"✔ متوازنة وتمت التسوية","✔ تمت التسوية – متبقي "&amp;TEXT(P3457,"#,##0")),IF(P3457&gt;0,"متبقي "&amp;TEXT(P3457,"#,##0"),"✔ متوازنة"))))),IF(R3457=0,"⚠ أضف سطر عهدة أولًا",IF(OR(C3457="",N(G3457)=0),"⚠ أكمل التاريخ والقيمة",IF(S3457="","⚠ التاريخ خارج السنة المالية",IF(H3457="","⚠ اختر بند الموازنة",IF(I3457="مرفوض","✖ مرفوض من المدير",IF(I3457&lt;&gt;"موافق","⏳ بانتظار موافقة المدير",IF(K3457&lt;&gt;"نعم","⚠ غير مسوى مع الحسابات","✔ معتمد ومسوى")))))))))</f>
        <v/>
      </c>
      <c r="R3457">
        <f>N(R3456)+IF(A3457="عهدة",1,0)</f>
        <v/>
      </c>
      <c r="S3457">
        <f>IF(C3457="","",IF(AND(C3457&gt;=DATE(2026,9,1),C3457&lt;=DATE(2027,8,31)),(YEAR(C3457)-2026)*12+MONTH(C3457)-8,""))</f>
        <v/>
      </c>
      <c r="T3457">
        <f>IF(AND(A3457="مصروف",R3457&gt;0,I3457="موافق",S3457&lt;&gt;"",H3457&lt;&gt;""),N(G3457),0)</f>
        <v/>
      </c>
    </row>
    <row r="3458">
      <c r="A3458" s="19" t="n"/>
      <c r="B3458" s="20">
        <f>IF(A3458="","",IF(R3458=0,"⚠ أضف سطر عهدة أولًا","DMT-"&amp;TEXT(R3458,"000")))</f>
        <v/>
      </c>
      <c r="C3458" s="21" t="n"/>
      <c r="D3458" s="20">
        <f>IF(C3458="","",IF(S3458="","خارج السنة المالية",INDEX(القوائم!$D$2:$D$13,S3458)))</f>
        <v/>
      </c>
      <c r="E3458" s="22" t="n"/>
      <c r="F3458" s="23" t="n"/>
      <c r="G3458" s="23" t="n"/>
      <c r="H3458" s="22" t="n"/>
      <c r="I3458" s="19" t="n"/>
      <c r="J3458" s="21" t="n"/>
      <c r="K3458" s="19" t="n"/>
      <c r="L3458" s="19" t="n"/>
      <c r="M3458" s="21" t="n"/>
      <c r="N3458" s="22" t="n"/>
      <c r="O3458" s="24">
        <f>IF(A3458&lt;&gt;"عهدة","",SUMIFS($G$8:$G$5007,$B$8:$B$5007,B3458,$A$8:$A$5007,"مصروف",$I$8:$I$5007,"&lt;&gt;مرفوض"))</f>
        <v/>
      </c>
      <c r="P3458" s="25">
        <f>IF(A3458&lt;&gt;"عهدة","",N(F3458)-O3458)</f>
        <v/>
      </c>
      <c r="Q3458" s="26">
        <f>IF(A3458="","",IF(A3458="عهدة",IF(N(F3458)=0,"⚠ أدخل قيمة العهدة",IF(P3458&lt;0,"⛔ عجز / زيادة مصروفات "&amp;TEXT(-P3458,"#,##0"),IF(COUNTIFS($B$8:$B$5007,B3458,$A$8:$A$5007,"مصروف",$I$8:$I$5007,"&lt;&gt;مرفوض",$K$8:$K$5007,"&lt;&gt;نعم")&gt;0,"⚠ "&amp;COUNTIFS($B$8:$B$5007,B3458,$A$8:$A$5007,"مصروف",$I$8:$I$5007,"&lt;&gt;مرفوض",$K$8:$K$5007,"&lt;&gt;نعم")&amp;" مصروف غير مسوى",IF(L3458="تمت التسوية",IF(P3458=0,"✔ متوازنة وتمت التسوية","✔ تمت التسوية – متبقي "&amp;TEXT(P3458,"#,##0")),IF(P3458&gt;0,"متبقي "&amp;TEXT(P3458,"#,##0"),"✔ متوازنة"))))),IF(R3458=0,"⚠ أضف سطر عهدة أولًا",IF(OR(C3458="",N(G3458)=0),"⚠ أكمل التاريخ والقيمة",IF(S3458="","⚠ التاريخ خارج السنة المالية",IF(H3458="","⚠ اختر بند الموازنة",IF(I3458="مرفوض","✖ مرفوض من المدير",IF(I3458&lt;&gt;"موافق","⏳ بانتظار موافقة المدير",IF(K3458&lt;&gt;"نعم","⚠ غير مسوى مع الحسابات","✔ معتمد ومسوى")))))))))</f>
        <v/>
      </c>
      <c r="R3458">
        <f>N(R3457)+IF(A3458="عهدة",1,0)</f>
        <v/>
      </c>
      <c r="S3458">
        <f>IF(C3458="","",IF(AND(C3458&gt;=DATE(2026,9,1),C3458&lt;=DATE(2027,8,31)),(YEAR(C3458)-2026)*12+MONTH(C3458)-8,""))</f>
        <v/>
      </c>
      <c r="T3458">
        <f>IF(AND(A3458="مصروف",R3458&gt;0,I3458="موافق",S3458&lt;&gt;"",H3458&lt;&gt;""),N(G3458),0)</f>
        <v/>
      </c>
    </row>
    <row r="3459">
      <c r="A3459" s="19" t="n"/>
      <c r="B3459" s="20">
        <f>IF(A3459="","",IF(R3459=0,"⚠ أضف سطر عهدة أولًا","DMT-"&amp;TEXT(R3459,"000")))</f>
        <v/>
      </c>
      <c r="C3459" s="21" t="n"/>
      <c r="D3459" s="20">
        <f>IF(C3459="","",IF(S3459="","خارج السنة المالية",INDEX(القوائم!$D$2:$D$13,S3459)))</f>
        <v/>
      </c>
      <c r="E3459" s="22" t="n"/>
      <c r="F3459" s="23" t="n"/>
      <c r="G3459" s="23" t="n"/>
      <c r="H3459" s="22" t="n"/>
      <c r="I3459" s="19" t="n"/>
      <c r="J3459" s="21" t="n"/>
      <c r="K3459" s="19" t="n"/>
      <c r="L3459" s="19" t="n"/>
      <c r="M3459" s="21" t="n"/>
      <c r="N3459" s="22" t="n"/>
      <c r="O3459" s="24">
        <f>IF(A3459&lt;&gt;"عهدة","",SUMIFS($G$8:$G$5007,$B$8:$B$5007,B3459,$A$8:$A$5007,"مصروف",$I$8:$I$5007,"&lt;&gt;مرفوض"))</f>
        <v/>
      </c>
      <c r="P3459" s="25">
        <f>IF(A3459&lt;&gt;"عهدة","",N(F3459)-O3459)</f>
        <v/>
      </c>
      <c r="Q3459" s="26">
        <f>IF(A3459="","",IF(A3459="عهدة",IF(N(F3459)=0,"⚠ أدخل قيمة العهدة",IF(P3459&lt;0,"⛔ عجز / زيادة مصروفات "&amp;TEXT(-P3459,"#,##0"),IF(COUNTIFS($B$8:$B$5007,B3459,$A$8:$A$5007,"مصروف",$I$8:$I$5007,"&lt;&gt;مرفوض",$K$8:$K$5007,"&lt;&gt;نعم")&gt;0,"⚠ "&amp;COUNTIFS($B$8:$B$5007,B3459,$A$8:$A$5007,"مصروف",$I$8:$I$5007,"&lt;&gt;مرفوض",$K$8:$K$5007,"&lt;&gt;نعم")&amp;" مصروف غير مسوى",IF(L3459="تمت التسوية",IF(P3459=0,"✔ متوازنة وتمت التسوية","✔ تمت التسوية – متبقي "&amp;TEXT(P3459,"#,##0")),IF(P3459&gt;0,"متبقي "&amp;TEXT(P3459,"#,##0"),"✔ متوازنة"))))),IF(R3459=0,"⚠ أضف سطر عهدة أولًا",IF(OR(C3459="",N(G3459)=0),"⚠ أكمل التاريخ والقيمة",IF(S3459="","⚠ التاريخ خارج السنة المالية",IF(H3459="","⚠ اختر بند الموازنة",IF(I3459="مرفوض","✖ مرفوض من المدير",IF(I3459&lt;&gt;"موافق","⏳ بانتظار موافقة المدير",IF(K3459&lt;&gt;"نعم","⚠ غير مسوى مع الحسابات","✔ معتمد ومسوى")))))))))</f>
        <v/>
      </c>
      <c r="R3459">
        <f>N(R3458)+IF(A3459="عهدة",1,0)</f>
        <v/>
      </c>
      <c r="S3459">
        <f>IF(C3459="","",IF(AND(C3459&gt;=DATE(2026,9,1),C3459&lt;=DATE(2027,8,31)),(YEAR(C3459)-2026)*12+MONTH(C3459)-8,""))</f>
        <v/>
      </c>
      <c r="T3459">
        <f>IF(AND(A3459="مصروف",R3459&gt;0,I3459="موافق",S3459&lt;&gt;"",H3459&lt;&gt;""),N(G3459),0)</f>
        <v/>
      </c>
    </row>
    <row r="3460">
      <c r="A3460" s="19" t="n"/>
      <c r="B3460" s="20">
        <f>IF(A3460="","",IF(R3460=0,"⚠ أضف سطر عهدة أولًا","DMT-"&amp;TEXT(R3460,"000")))</f>
        <v/>
      </c>
      <c r="C3460" s="21" t="n"/>
      <c r="D3460" s="20">
        <f>IF(C3460="","",IF(S3460="","خارج السنة المالية",INDEX(القوائم!$D$2:$D$13,S3460)))</f>
        <v/>
      </c>
      <c r="E3460" s="22" t="n"/>
      <c r="F3460" s="23" t="n"/>
      <c r="G3460" s="23" t="n"/>
      <c r="H3460" s="22" t="n"/>
      <c r="I3460" s="19" t="n"/>
      <c r="J3460" s="21" t="n"/>
      <c r="K3460" s="19" t="n"/>
      <c r="L3460" s="19" t="n"/>
      <c r="M3460" s="21" t="n"/>
      <c r="N3460" s="22" t="n"/>
      <c r="O3460" s="24">
        <f>IF(A3460&lt;&gt;"عهدة","",SUMIFS($G$8:$G$5007,$B$8:$B$5007,B3460,$A$8:$A$5007,"مصروف",$I$8:$I$5007,"&lt;&gt;مرفوض"))</f>
        <v/>
      </c>
      <c r="P3460" s="25">
        <f>IF(A3460&lt;&gt;"عهدة","",N(F3460)-O3460)</f>
        <v/>
      </c>
      <c r="Q3460" s="26">
        <f>IF(A3460="","",IF(A3460="عهدة",IF(N(F3460)=0,"⚠ أدخل قيمة العهدة",IF(P3460&lt;0,"⛔ عجز / زيادة مصروفات "&amp;TEXT(-P3460,"#,##0"),IF(COUNTIFS($B$8:$B$5007,B3460,$A$8:$A$5007,"مصروف",$I$8:$I$5007,"&lt;&gt;مرفوض",$K$8:$K$5007,"&lt;&gt;نعم")&gt;0,"⚠ "&amp;COUNTIFS($B$8:$B$5007,B3460,$A$8:$A$5007,"مصروف",$I$8:$I$5007,"&lt;&gt;مرفوض",$K$8:$K$5007,"&lt;&gt;نعم")&amp;" مصروف غير مسوى",IF(L3460="تمت التسوية",IF(P3460=0,"✔ متوازنة وتمت التسوية","✔ تمت التسوية – متبقي "&amp;TEXT(P3460,"#,##0")),IF(P3460&gt;0,"متبقي "&amp;TEXT(P3460,"#,##0"),"✔ متوازنة"))))),IF(R3460=0,"⚠ أضف سطر عهدة أولًا",IF(OR(C3460="",N(G3460)=0),"⚠ أكمل التاريخ والقيمة",IF(S3460="","⚠ التاريخ خارج السنة المالية",IF(H3460="","⚠ اختر بند الموازنة",IF(I3460="مرفوض","✖ مرفوض من المدير",IF(I3460&lt;&gt;"موافق","⏳ بانتظار موافقة المدير",IF(K3460&lt;&gt;"نعم","⚠ غير مسوى مع الحسابات","✔ معتمد ومسوى")))))))))</f>
        <v/>
      </c>
      <c r="R3460">
        <f>N(R3459)+IF(A3460="عهدة",1,0)</f>
        <v/>
      </c>
      <c r="S3460">
        <f>IF(C3460="","",IF(AND(C3460&gt;=DATE(2026,9,1),C3460&lt;=DATE(2027,8,31)),(YEAR(C3460)-2026)*12+MONTH(C3460)-8,""))</f>
        <v/>
      </c>
      <c r="T3460">
        <f>IF(AND(A3460="مصروف",R3460&gt;0,I3460="موافق",S3460&lt;&gt;"",H3460&lt;&gt;""),N(G3460),0)</f>
        <v/>
      </c>
    </row>
    <row r="3461">
      <c r="A3461" s="19" t="n"/>
      <c r="B3461" s="20">
        <f>IF(A3461="","",IF(R3461=0,"⚠ أضف سطر عهدة أولًا","DMT-"&amp;TEXT(R3461,"000")))</f>
        <v/>
      </c>
      <c r="C3461" s="21" t="n"/>
      <c r="D3461" s="20">
        <f>IF(C3461="","",IF(S3461="","خارج السنة المالية",INDEX(القوائم!$D$2:$D$13,S3461)))</f>
        <v/>
      </c>
      <c r="E3461" s="22" t="n"/>
      <c r="F3461" s="23" t="n"/>
      <c r="G3461" s="23" t="n"/>
      <c r="H3461" s="22" t="n"/>
      <c r="I3461" s="19" t="n"/>
      <c r="J3461" s="21" t="n"/>
      <c r="K3461" s="19" t="n"/>
      <c r="L3461" s="19" t="n"/>
      <c r="M3461" s="21" t="n"/>
      <c r="N3461" s="22" t="n"/>
      <c r="O3461" s="24">
        <f>IF(A3461&lt;&gt;"عهدة","",SUMIFS($G$8:$G$5007,$B$8:$B$5007,B3461,$A$8:$A$5007,"مصروف",$I$8:$I$5007,"&lt;&gt;مرفوض"))</f>
        <v/>
      </c>
      <c r="P3461" s="25">
        <f>IF(A3461&lt;&gt;"عهدة","",N(F3461)-O3461)</f>
        <v/>
      </c>
      <c r="Q3461" s="26">
        <f>IF(A3461="","",IF(A3461="عهدة",IF(N(F3461)=0,"⚠ أدخل قيمة العهدة",IF(P3461&lt;0,"⛔ عجز / زيادة مصروفات "&amp;TEXT(-P3461,"#,##0"),IF(COUNTIFS($B$8:$B$5007,B3461,$A$8:$A$5007,"مصروف",$I$8:$I$5007,"&lt;&gt;مرفوض",$K$8:$K$5007,"&lt;&gt;نعم")&gt;0,"⚠ "&amp;COUNTIFS($B$8:$B$5007,B3461,$A$8:$A$5007,"مصروف",$I$8:$I$5007,"&lt;&gt;مرفوض",$K$8:$K$5007,"&lt;&gt;نعم")&amp;" مصروف غير مسوى",IF(L3461="تمت التسوية",IF(P3461=0,"✔ متوازنة وتمت التسوية","✔ تمت التسوية – متبقي "&amp;TEXT(P3461,"#,##0")),IF(P3461&gt;0,"متبقي "&amp;TEXT(P3461,"#,##0"),"✔ متوازنة"))))),IF(R3461=0,"⚠ أضف سطر عهدة أولًا",IF(OR(C3461="",N(G3461)=0),"⚠ أكمل التاريخ والقيمة",IF(S3461="","⚠ التاريخ خارج السنة المالية",IF(H3461="","⚠ اختر بند الموازنة",IF(I3461="مرفوض","✖ مرفوض من المدير",IF(I3461&lt;&gt;"موافق","⏳ بانتظار موافقة المدير",IF(K3461&lt;&gt;"نعم","⚠ غير مسوى مع الحسابات","✔ معتمد ومسوى")))))))))</f>
        <v/>
      </c>
      <c r="R3461">
        <f>N(R3460)+IF(A3461="عهدة",1,0)</f>
        <v/>
      </c>
      <c r="S3461">
        <f>IF(C3461="","",IF(AND(C3461&gt;=DATE(2026,9,1),C3461&lt;=DATE(2027,8,31)),(YEAR(C3461)-2026)*12+MONTH(C3461)-8,""))</f>
        <v/>
      </c>
      <c r="T3461">
        <f>IF(AND(A3461="مصروف",R3461&gt;0,I3461="موافق",S3461&lt;&gt;"",H3461&lt;&gt;""),N(G3461),0)</f>
        <v/>
      </c>
    </row>
    <row r="3462">
      <c r="A3462" s="19" t="n"/>
      <c r="B3462" s="20">
        <f>IF(A3462="","",IF(R3462=0,"⚠ أضف سطر عهدة أولًا","DMT-"&amp;TEXT(R3462,"000")))</f>
        <v/>
      </c>
      <c r="C3462" s="21" t="n"/>
      <c r="D3462" s="20">
        <f>IF(C3462="","",IF(S3462="","خارج السنة المالية",INDEX(القوائم!$D$2:$D$13,S3462)))</f>
        <v/>
      </c>
      <c r="E3462" s="22" t="n"/>
      <c r="F3462" s="23" t="n"/>
      <c r="G3462" s="23" t="n"/>
      <c r="H3462" s="22" t="n"/>
      <c r="I3462" s="19" t="n"/>
      <c r="J3462" s="21" t="n"/>
      <c r="K3462" s="19" t="n"/>
      <c r="L3462" s="19" t="n"/>
      <c r="M3462" s="21" t="n"/>
      <c r="N3462" s="22" t="n"/>
      <c r="O3462" s="24">
        <f>IF(A3462&lt;&gt;"عهدة","",SUMIFS($G$8:$G$5007,$B$8:$B$5007,B3462,$A$8:$A$5007,"مصروف",$I$8:$I$5007,"&lt;&gt;مرفوض"))</f>
        <v/>
      </c>
      <c r="P3462" s="25">
        <f>IF(A3462&lt;&gt;"عهدة","",N(F3462)-O3462)</f>
        <v/>
      </c>
      <c r="Q3462" s="26">
        <f>IF(A3462="","",IF(A3462="عهدة",IF(N(F3462)=0,"⚠ أدخل قيمة العهدة",IF(P3462&lt;0,"⛔ عجز / زيادة مصروفات "&amp;TEXT(-P3462,"#,##0"),IF(COUNTIFS($B$8:$B$5007,B3462,$A$8:$A$5007,"مصروف",$I$8:$I$5007,"&lt;&gt;مرفوض",$K$8:$K$5007,"&lt;&gt;نعم")&gt;0,"⚠ "&amp;COUNTIFS($B$8:$B$5007,B3462,$A$8:$A$5007,"مصروف",$I$8:$I$5007,"&lt;&gt;مرفوض",$K$8:$K$5007,"&lt;&gt;نعم")&amp;" مصروف غير مسوى",IF(L3462="تمت التسوية",IF(P3462=0,"✔ متوازنة وتمت التسوية","✔ تمت التسوية – متبقي "&amp;TEXT(P3462,"#,##0")),IF(P3462&gt;0,"متبقي "&amp;TEXT(P3462,"#,##0"),"✔ متوازنة"))))),IF(R3462=0,"⚠ أضف سطر عهدة أولًا",IF(OR(C3462="",N(G3462)=0),"⚠ أكمل التاريخ والقيمة",IF(S3462="","⚠ التاريخ خارج السنة المالية",IF(H3462="","⚠ اختر بند الموازنة",IF(I3462="مرفوض","✖ مرفوض من المدير",IF(I3462&lt;&gt;"موافق","⏳ بانتظار موافقة المدير",IF(K3462&lt;&gt;"نعم","⚠ غير مسوى مع الحسابات","✔ معتمد ومسوى")))))))))</f>
        <v/>
      </c>
      <c r="R3462">
        <f>N(R3461)+IF(A3462="عهدة",1,0)</f>
        <v/>
      </c>
      <c r="S3462">
        <f>IF(C3462="","",IF(AND(C3462&gt;=DATE(2026,9,1),C3462&lt;=DATE(2027,8,31)),(YEAR(C3462)-2026)*12+MONTH(C3462)-8,""))</f>
        <v/>
      </c>
      <c r="T3462">
        <f>IF(AND(A3462="مصروف",R3462&gt;0,I3462="موافق",S3462&lt;&gt;"",H3462&lt;&gt;""),N(G3462),0)</f>
        <v/>
      </c>
    </row>
    <row r="3463">
      <c r="A3463" s="19" t="n"/>
      <c r="B3463" s="20">
        <f>IF(A3463="","",IF(R3463=0,"⚠ أضف سطر عهدة أولًا","DMT-"&amp;TEXT(R3463,"000")))</f>
        <v/>
      </c>
      <c r="C3463" s="21" t="n"/>
      <c r="D3463" s="20">
        <f>IF(C3463="","",IF(S3463="","خارج السنة المالية",INDEX(القوائم!$D$2:$D$13,S3463)))</f>
        <v/>
      </c>
      <c r="E3463" s="22" t="n"/>
      <c r="F3463" s="23" t="n"/>
      <c r="G3463" s="23" t="n"/>
      <c r="H3463" s="22" t="n"/>
      <c r="I3463" s="19" t="n"/>
      <c r="J3463" s="21" t="n"/>
      <c r="K3463" s="19" t="n"/>
      <c r="L3463" s="19" t="n"/>
      <c r="M3463" s="21" t="n"/>
      <c r="N3463" s="22" t="n"/>
      <c r="O3463" s="24">
        <f>IF(A3463&lt;&gt;"عهدة","",SUMIFS($G$8:$G$5007,$B$8:$B$5007,B3463,$A$8:$A$5007,"مصروف",$I$8:$I$5007,"&lt;&gt;مرفوض"))</f>
        <v/>
      </c>
      <c r="P3463" s="25">
        <f>IF(A3463&lt;&gt;"عهدة","",N(F3463)-O3463)</f>
        <v/>
      </c>
      <c r="Q3463" s="26">
        <f>IF(A3463="","",IF(A3463="عهدة",IF(N(F3463)=0,"⚠ أدخل قيمة العهدة",IF(P3463&lt;0,"⛔ عجز / زيادة مصروفات "&amp;TEXT(-P3463,"#,##0"),IF(COUNTIFS($B$8:$B$5007,B3463,$A$8:$A$5007,"مصروف",$I$8:$I$5007,"&lt;&gt;مرفوض",$K$8:$K$5007,"&lt;&gt;نعم")&gt;0,"⚠ "&amp;COUNTIFS($B$8:$B$5007,B3463,$A$8:$A$5007,"مصروف",$I$8:$I$5007,"&lt;&gt;مرفوض",$K$8:$K$5007,"&lt;&gt;نعم")&amp;" مصروف غير مسوى",IF(L3463="تمت التسوية",IF(P3463=0,"✔ متوازنة وتمت التسوية","✔ تمت التسوية – متبقي "&amp;TEXT(P3463,"#,##0")),IF(P3463&gt;0,"متبقي "&amp;TEXT(P3463,"#,##0"),"✔ متوازنة"))))),IF(R3463=0,"⚠ أضف سطر عهدة أولًا",IF(OR(C3463="",N(G3463)=0),"⚠ أكمل التاريخ والقيمة",IF(S3463="","⚠ التاريخ خارج السنة المالية",IF(H3463="","⚠ اختر بند الموازنة",IF(I3463="مرفوض","✖ مرفوض من المدير",IF(I3463&lt;&gt;"موافق","⏳ بانتظار موافقة المدير",IF(K3463&lt;&gt;"نعم","⚠ غير مسوى مع الحسابات","✔ معتمد ومسوى")))))))))</f>
        <v/>
      </c>
      <c r="R3463">
        <f>N(R3462)+IF(A3463="عهدة",1,0)</f>
        <v/>
      </c>
      <c r="S3463">
        <f>IF(C3463="","",IF(AND(C3463&gt;=DATE(2026,9,1),C3463&lt;=DATE(2027,8,31)),(YEAR(C3463)-2026)*12+MONTH(C3463)-8,""))</f>
        <v/>
      </c>
      <c r="T3463">
        <f>IF(AND(A3463="مصروف",R3463&gt;0,I3463="موافق",S3463&lt;&gt;"",H3463&lt;&gt;""),N(G3463),0)</f>
        <v/>
      </c>
    </row>
    <row r="3464">
      <c r="A3464" s="19" t="n"/>
      <c r="B3464" s="20">
        <f>IF(A3464="","",IF(R3464=0,"⚠ أضف سطر عهدة أولًا","DMT-"&amp;TEXT(R3464,"000")))</f>
        <v/>
      </c>
      <c r="C3464" s="21" t="n"/>
      <c r="D3464" s="20">
        <f>IF(C3464="","",IF(S3464="","خارج السنة المالية",INDEX(القوائم!$D$2:$D$13,S3464)))</f>
        <v/>
      </c>
      <c r="E3464" s="22" t="n"/>
      <c r="F3464" s="23" t="n"/>
      <c r="G3464" s="23" t="n"/>
      <c r="H3464" s="22" t="n"/>
      <c r="I3464" s="19" t="n"/>
      <c r="J3464" s="21" t="n"/>
      <c r="K3464" s="19" t="n"/>
      <c r="L3464" s="19" t="n"/>
      <c r="M3464" s="21" t="n"/>
      <c r="N3464" s="22" t="n"/>
      <c r="O3464" s="24">
        <f>IF(A3464&lt;&gt;"عهدة","",SUMIFS($G$8:$G$5007,$B$8:$B$5007,B3464,$A$8:$A$5007,"مصروف",$I$8:$I$5007,"&lt;&gt;مرفوض"))</f>
        <v/>
      </c>
      <c r="P3464" s="25">
        <f>IF(A3464&lt;&gt;"عهدة","",N(F3464)-O3464)</f>
        <v/>
      </c>
      <c r="Q3464" s="26">
        <f>IF(A3464="","",IF(A3464="عهدة",IF(N(F3464)=0,"⚠ أدخل قيمة العهدة",IF(P3464&lt;0,"⛔ عجز / زيادة مصروفات "&amp;TEXT(-P3464,"#,##0"),IF(COUNTIFS($B$8:$B$5007,B3464,$A$8:$A$5007,"مصروف",$I$8:$I$5007,"&lt;&gt;مرفوض",$K$8:$K$5007,"&lt;&gt;نعم")&gt;0,"⚠ "&amp;COUNTIFS($B$8:$B$5007,B3464,$A$8:$A$5007,"مصروف",$I$8:$I$5007,"&lt;&gt;مرفوض",$K$8:$K$5007,"&lt;&gt;نعم")&amp;" مصروف غير مسوى",IF(L3464="تمت التسوية",IF(P3464=0,"✔ متوازنة وتمت التسوية","✔ تمت التسوية – متبقي "&amp;TEXT(P3464,"#,##0")),IF(P3464&gt;0,"متبقي "&amp;TEXT(P3464,"#,##0"),"✔ متوازنة"))))),IF(R3464=0,"⚠ أضف سطر عهدة أولًا",IF(OR(C3464="",N(G3464)=0),"⚠ أكمل التاريخ والقيمة",IF(S3464="","⚠ التاريخ خارج السنة المالية",IF(H3464="","⚠ اختر بند الموازنة",IF(I3464="مرفوض","✖ مرفوض من المدير",IF(I3464&lt;&gt;"موافق","⏳ بانتظار موافقة المدير",IF(K3464&lt;&gt;"نعم","⚠ غير مسوى مع الحسابات","✔ معتمد ومسوى")))))))))</f>
        <v/>
      </c>
      <c r="R3464">
        <f>N(R3463)+IF(A3464="عهدة",1,0)</f>
        <v/>
      </c>
      <c r="S3464">
        <f>IF(C3464="","",IF(AND(C3464&gt;=DATE(2026,9,1),C3464&lt;=DATE(2027,8,31)),(YEAR(C3464)-2026)*12+MONTH(C3464)-8,""))</f>
        <v/>
      </c>
      <c r="T3464">
        <f>IF(AND(A3464="مصروف",R3464&gt;0,I3464="موافق",S3464&lt;&gt;"",H3464&lt;&gt;""),N(G3464),0)</f>
        <v/>
      </c>
    </row>
    <row r="3465">
      <c r="A3465" s="19" t="n"/>
      <c r="B3465" s="20">
        <f>IF(A3465="","",IF(R3465=0,"⚠ أضف سطر عهدة أولًا","DMT-"&amp;TEXT(R3465,"000")))</f>
        <v/>
      </c>
      <c r="C3465" s="21" t="n"/>
      <c r="D3465" s="20">
        <f>IF(C3465="","",IF(S3465="","خارج السنة المالية",INDEX(القوائم!$D$2:$D$13,S3465)))</f>
        <v/>
      </c>
      <c r="E3465" s="22" t="n"/>
      <c r="F3465" s="23" t="n"/>
      <c r="G3465" s="23" t="n"/>
      <c r="H3465" s="22" t="n"/>
      <c r="I3465" s="19" t="n"/>
      <c r="J3465" s="21" t="n"/>
      <c r="K3465" s="19" t="n"/>
      <c r="L3465" s="19" t="n"/>
      <c r="M3465" s="21" t="n"/>
      <c r="N3465" s="22" t="n"/>
      <c r="O3465" s="24">
        <f>IF(A3465&lt;&gt;"عهدة","",SUMIFS($G$8:$G$5007,$B$8:$B$5007,B3465,$A$8:$A$5007,"مصروف",$I$8:$I$5007,"&lt;&gt;مرفوض"))</f>
        <v/>
      </c>
      <c r="P3465" s="25">
        <f>IF(A3465&lt;&gt;"عهدة","",N(F3465)-O3465)</f>
        <v/>
      </c>
      <c r="Q3465" s="26">
        <f>IF(A3465="","",IF(A3465="عهدة",IF(N(F3465)=0,"⚠ أدخل قيمة العهدة",IF(P3465&lt;0,"⛔ عجز / زيادة مصروفات "&amp;TEXT(-P3465,"#,##0"),IF(COUNTIFS($B$8:$B$5007,B3465,$A$8:$A$5007,"مصروف",$I$8:$I$5007,"&lt;&gt;مرفوض",$K$8:$K$5007,"&lt;&gt;نعم")&gt;0,"⚠ "&amp;COUNTIFS($B$8:$B$5007,B3465,$A$8:$A$5007,"مصروف",$I$8:$I$5007,"&lt;&gt;مرفوض",$K$8:$K$5007,"&lt;&gt;نعم")&amp;" مصروف غير مسوى",IF(L3465="تمت التسوية",IF(P3465=0,"✔ متوازنة وتمت التسوية","✔ تمت التسوية – متبقي "&amp;TEXT(P3465,"#,##0")),IF(P3465&gt;0,"متبقي "&amp;TEXT(P3465,"#,##0"),"✔ متوازنة"))))),IF(R3465=0,"⚠ أضف سطر عهدة أولًا",IF(OR(C3465="",N(G3465)=0),"⚠ أكمل التاريخ والقيمة",IF(S3465="","⚠ التاريخ خارج السنة المالية",IF(H3465="","⚠ اختر بند الموازنة",IF(I3465="مرفوض","✖ مرفوض من المدير",IF(I3465&lt;&gt;"موافق","⏳ بانتظار موافقة المدير",IF(K3465&lt;&gt;"نعم","⚠ غير مسوى مع الحسابات","✔ معتمد ومسوى")))))))))</f>
        <v/>
      </c>
      <c r="R3465">
        <f>N(R3464)+IF(A3465="عهدة",1,0)</f>
        <v/>
      </c>
      <c r="S3465">
        <f>IF(C3465="","",IF(AND(C3465&gt;=DATE(2026,9,1),C3465&lt;=DATE(2027,8,31)),(YEAR(C3465)-2026)*12+MONTH(C3465)-8,""))</f>
        <v/>
      </c>
      <c r="T3465">
        <f>IF(AND(A3465="مصروف",R3465&gt;0,I3465="موافق",S3465&lt;&gt;"",H3465&lt;&gt;""),N(G3465),0)</f>
        <v/>
      </c>
    </row>
    <row r="3466">
      <c r="A3466" s="19" t="n"/>
      <c r="B3466" s="20">
        <f>IF(A3466="","",IF(R3466=0,"⚠ أضف سطر عهدة أولًا","DMT-"&amp;TEXT(R3466,"000")))</f>
        <v/>
      </c>
      <c r="C3466" s="21" t="n"/>
      <c r="D3466" s="20">
        <f>IF(C3466="","",IF(S3466="","خارج السنة المالية",INDEX(القوائم!$D$2:$D$13,S3466)))</f>
        <v/>
      </c>
      <c r="E3466" s="22" t="n"/>
      <c r="F3466" s="23" t="n"/>
      <c r="G3466" s="23" t="n"/>
      <c r="H3466" s="22" t="n"/>
      <c r="I3466" s="19" t="n"/>
      <c r="J3466" s="21" t="n"/>
      <c r="K3466" s="19" t="n"/>
      <c r="L3466" s="19" t="n"/>
      <c r="M3466" s="21" t="n"/>
      <c r="N3466" s="22" t="n"/>
      <c r="O3466" s="24">
        <f>IF(A3466&lt;&gt;"عهدة","",SUMIFS($G$8:$G$5007,$B$8:$B$5007,B3466,$A$8:$A$5007,"مصروف",$I$8:$I$5007,"&lt;&gt;مرفوض"))</f>
        <v/>
      </c>
      <c r="P3466" s="25">
        <f>IF(A3466&lt;&gt;"عهدة","",N(F3466)-O3466)</f>
        <v/>
      </c>
      <c r="Q3466" s="26">
        <f>IF(A3466="","",IF(A3466="عهدة",IF(N(F3466)=0,"⚠ أدخل قيمة العهدة",IF(P3466&lt;0,"⛔ عجز / زيادة مصروفات "&amp;TEXT(-P3466,"#,##0"),IF(COUNTIFS($B$8:$B$5007,B3466,$A$8:$A$5007,"مصروف",$I$8:$I$5007,"&lt;&gt;مرفوض",$K$8:$K$5007,"&lt;&gt;نعم")&gt;0,"⚠ "&amp;COUNTIFS($B$8:$B$5007,B3466,$A$8:$A$5007,"مصروف",$I$8:$I$5007,"&lt;&gt;مرفوض",$K$8:$K$5007,"&lt;&gt;نعم")&amp;" مصروف غير مسوى",IF(L3466="تمت التسوية",IF(P3466=0,"✔ متوازنة وتمت التسوية","✔ تمت التسوية – متبقي "&amp;TEXT(P3466,"#,##0")),IF(P3466&gt;0,"متبقي "&amp;TEXT(P3466,"#,##0"),"✔ متوازنة"))))),IF(R3466=0,"⚠ أضف سطر عهدة أولًا",IF(OR(C3466="",N(G3466)=0),"⚠ أكمل التاريخ والقيمة",IF(S3466="","⚠ التاريخ خارج السنة المالية",IF(H3466="","⚠ اختر بند الموازنة",IF(I3466="مرفوض","✖ مرفوض من المدير",IF(I3466&lt;&gt;"موافق","⏳ بانتظار موافقة المدير",IF(K3466&lt;&gt;"نعم","⚠ غير مسوى مع الحسابات","✔ معتمد ومسوى")))))))))</f>
        <v/>
      </c>
      <c r="R3466">
        <f>N(R3465)+IF(A3466="عهدة",1,0)</f>
        <v/>
      </c>
      <c r="S3466">
        <f>IF(C3466="","",IF(AND(C3466&gt;=DATE(2026,9,1),C3466&lt;=DATE(2027,8,31)),(YEAR(C3466)-2026)*12+MONTH(C3466)-8,""))</f>
        <v/>
      </c>
      <c r="T3466">
        <f>IF(AND(A3466="مصروف",R3466&gt;0,I3466="موافق",S3466&lt;&gt;"",H3466&lt;&gt;""),N(G3466),0)</f>
        <v/>
      </c>
    </row>
    <row r="3467">
      <c r="A3467" s="19" t="n"/>
      <c r="B3467" s="20">
        <f>IF(A3467="","",IF(R3467=0,"⚠ أضف سطر عهدة أولًا","DMT-"&amp;TEXT(R3467,"000")))</f>
        <v/>
      </c>
      <c r="C3467" s="21" t="n"/>
      <c r="D3467" s="20">
        <f>IF(C3467="","",IF(S3467="","خارج السنة المالية",INDEX(القوائم!$D$2:$D$13,S3467)))</f>
        <v/>
      </c>
      <c r="E3467" s="22" t="n"/>
      <c r="F3467" s="23" t="n"/>
      <c r="G3467" s="23" t="n"/>
      <c r="H3467" s="22" t="n"/>
      <c r="I3467" s="19" t="n"/>
      <c r="J3467" s="21" t="n"/>
      <c r="K3467" s="19" t="n"/>
      <c r="L3467" s="19" t="n"/>
      <c r="M3467" s="21" t="n"/>
      <c r="N3467" s="22" t="n"/>
      <c r="O3467" s="24">
        <f>IF(A3467&lt;&gt;"عهدة","",SUMIFS($G$8:$G$5007,$B$8:$B$5007,B3467,$A$8:$A$5007,"مصروف",$I$8:$I$5007,"&lt;&gt;مرفوض"))</f>
        <v/>
      </c>
      <c r="P3467" s="25">
        <f>IF(A3467&lt;&gt;"عهدة","",N(F3467)-O3467)</f>
        <v/>
      </c>
      <c r="Q3467" s="26">
        <f>IF(A3467="","",IF(A3467="عهدة",IF(N(F3467)=0,"⚠ أدخل قيمة العهدة",IF(P3467&lt;0,"⛔ عجز / زيادة مصروفات "&amp;TEXT(-P3467,"#,##0"),IF(COUNTIFS($B$8:$B$5007,B3467,$A$8:$A$5007,"مصروف",$I$8:$I$5007,"&lt;&gt;مرفوض",$K$8:$K$5007,"&lt;&gt;نعم")&gt;0,"⚠ "&amp;COUNTIFS($B$8:$B$5007,B3467,$A$8:$A$5007,"مصروف",$I$8:$I$5007,"&lt;&gt;مرفوض",$K$8:$K$5007,"&lt;&gt;نعم")&amp;" مصروف غير مسوى",IF(L3467="تمت التسوية",IF(P3467=0,"✔ متوازنة وتمت التسوية","✔ تمت التسوية – متبقي "&amp;TEXT(P3467,"#,##0")),IF(P3467&gt;0,"متبقي "&amp;TEXT(P3467,"#,##0"),"✔ متوازنة"))))),IF(R3467=0,"⚠ أضف سطر عهدة أولًا",IF(OR(C3467="",N(G3467)=0),"⚠ أكمل التاريخ والقيمة",IF(S3467="","⚠ التاريخ خارج السنة المالية",IF(H3467="","⚠ اختر بند الموازنة",IF(I3467="مرفوض","✖ مرفوض من المدير",IF(I3467&lt;&gt;"موافق","⏳ بانتظار موافقة المدير",IF(K3467&lt;&gt;"نعم","⚠ غير مسوى مع الحسابات","✔ معتمد ومسوى")))))))))</f>
        <v/>
      </c>
      <c r="R3467">
        <f>N(R3466)+IF(A3467="عهدة",1,0)</f>
        <v/>
      </c>
      <c r="S3467">
        <f>IF(C3467="","",IF(AND(C3467&gt;=DATE(2026,9,1),C3467&lt;=DATE(2027,8,31)),(YEAR(C3467)-2026)*12+MONTH(C3467)-8,""))</f>
        <v/>
      </c>
      <c r="T3467">
        <f>IF(AND(A3467="مصروف",R3467&gt;0,I3467="موافق",S3467&lt;&gt;"",H3467&lt;&gt;""),N(G3467),0)</f>
        <v/>
      </c>
    </row>
    <row r="3468">
      <c r="A3468" s="19" t="n"/>
      <c r="B3468" s="20">
        <f>IF(A3468="","",IF(R3468=0,"⚠ أضف سطر عهدة أولًا","DMT-"&amp;TEXT(R3468,"000")))</f>
        <v/>
      </c>
      <c r="C3468" s="21" t="n"/>
      <c r="D3468" s="20">
        <f>IF(C3468="","",IF(S3468="","خارج السنة المالية",INDEX(القوائم!$D$2:$D$13,S3468)))</f>
        <v/>
      </c>
      <c r="E3468" s="22" t="n"/>
      <c r="F3468" s="23" t="n"/>
      <c r="G3468" s="23" t="n"/>
      <c r="H3468" s="22" t="n"/>
      <c r="I3468" s="19" t="n"/>
      <c r="J3468" s="21" t="n"/>
      <c r="K3468" s="19" t="n"/>
      <c r="L3468" s="19" t="n"/>
      <c r="M3468" s="21" t="n"/>
      <c r="N3468" s="22" t="n"/>
      <c r="O3468" s="24">
        <f>IF(A3468&lt;&gt;"عهدة","",SUMIFS($G$8:$G$5007,$B$8:$B$5007,B3468,$A$8:$A$5007,"مصروف",$I$8:$I$5007,"&lt;&gt;مرفوض"))</f>
        <v/>
      </c>
      <c r="P3468" s="25">
        <f>IF(A3468&lt;&gt;"عهدة","",N(F3468)-O3468)</f>
        <v/>
      </c>
      <c r="Q3468" s="26">
        <f>IF(A3468="","",IF(A3468="عهدة",IF(N(F3468)=0,"⚠ أدخل قيمة العهدة",IF(P3468&lt;0,"⛔ عجز / زيادة مصروفات "&amp;TEXT(-P3468,"#,##0"),IF(COUNTIFS($B$8:$B$5007,B3468,$A$8:$A$5007,"مصروف",$I$8:$I$5007,"&lt;&gt;مرفوض",$K$8:$K$5007,"&lt;&gt;نعم")&gt;0,"⚠ "&amp;COUNTIFS($B$8:$B$5007,B3468,$A$8:$A$5007,"مصروف",$I$8:$I$5007,"&lt;&gt;مرفوض",$K$8:$K$5007,"&lt;&gt;نعم")&amp;" مصروف غير مسوى",IF(L3468="تمت التسوية",IF(P3468=0,"✔ متوازنة وتمت التسوية","✔ تمت التسوية – متبقي "&amp;TEXT(P3468,"#,##0")),IF(P3468&gt;0,"متبقي "&amp;TEXT(P3468,"#,##0"),"✔ متوازنة"))))),IF(R3468=0,"⚠ أضف سطر عهدة أولًا",IF(OR(C3468="",N(G3468)=0),"⚠ أكمل التاريخ والقيمة",IF(S3468="","⚠ التاريخ خارج السنة المالية",IF(H3468="","⚠ اختر بند الموازنة",IF(I3468="مرفوض","✖ مرفوض من المدير",IF(I3468&lt;&gt;"موافق","⏳ بانتظار موافقة المدير",IF(K3468&lt;&gt;"نعم","⚠ غير مسوى مع الحسابات","✔ معتمد ومسوى")))))))))</f>
        <v/>
      </c>
      <c r="R3468">
        <f>N(R3467)+IF(A3468="عهدة",1,0)</f>
        <v/>
      </c>
      <c r="S3468">
        <f>IF(C3468="","",IF(AND(C3468&gt;=DATE(2026,9,1),C3468&lt;=DATE(2027,8,31)),(YEAR(C3468)-2026)*12+MONTH(C3468)-8,""))</f>
        <v/>
      </c>
      <c r="T3468">
        <f>IF(AND(A3468="مصروف",R3468&gt;0,I3468="موافق",S3468&lt;&gt;"",H3468&lt;&gt;""),N(G3468),0)</f>
        <v/>
      </c>
    </row>
    <row r="3469">
      <c r="A3469" s="19" t="n"/>
      <c r="B3469" s="20">
        <f>IF(A3469="","",IF(R3469=0,"⚠ أضف سطر عهدة أولًا","DMT-"&amp;TEXT(R3469,"000")))</f>
        <v/>
      </c>
      <c r="C3469" s="21" t="n"/>
      <c r="D3469" s="20">
        <f>IF(C3469="","",IF(S3469="","خارج السنة المالية",INDEX(القوائم!$D$2:$D$13,S3469)))</f>
        <v/>
      </c>
      <c r="E3469" s="22" t="n"/>
      <c r="F3469" s="23" t="n"/>
      <c r="G3469" s="23" t="n"/>
      <c r="H3469" s="22" t="n"/>
      <c r="I3469" s="19" t="n"/>
      <c r="J3469" s="21" t="n"/>
      <c r="K3469" s="19" t="n"/>
      <c r="L3469" s="19" t="n"/>
      <c r="M3469" s="21" t="n"/>
      <c r="N3469" s="22" t="n"/>
      <c r="O3469" s="24">
        <f>IF(A3469&lt;&gt;"عهدة","",SUMIFS($G$8:$G$5007,$B$8:$B$5007,B3469,$A$8:$A$5007,"مصروف",$I$8:$I$5007,"&lt;&gt;مرفوض"))</f>
        <v/>
      </c>
      <c r="P3469" s="25">
        <f>IF(A3469&lt;&gt;"عهدة","",N(F3469)-O3469)</f>
        <v/>
      </c>
      <c r="Q3469" s="26">
        <f>IF(A3469="","",IF(A3469="عهدة",IF(N(F3469)=0,"⚠ أدخل قيمة العهدة",IF(P3469&lt;0,"⛔ عجز / زيادة مصروفات "&amp;TEXT(-P3469,"#,##0"),IF(COUNTIFS($B$8:$B$5007,B3469,$A$8:$A$5007,"مصروف",$I$8:$I$5007,"&lt;&gt;مرفوض",$K$8:$K$5007,"&lt;&gt;نعم")&gt;0,"⚠ "&amp;COUNTIFS($B$8:$B$5007,B3469,$A$8:$A$5007,"مصروف",$I$8:$I$5007,"&lt;&gt;مرفوض",$K$8:$K$5007,"&lt;&gt;نعم")&amp;" مصروف غير مسوى",IF(L3469="تمت التسوية",IF(P3469=0,"✔ متوازنة وتمت التسوية","✔ تمت التسوية – متبقي "&amp;TEXT(P3469,"#,##0")),IF(P3469&gt;0,"متبقي "&amp;TEXT(P3469,"#,##0"),"✔ متوازنة"))))),IF(R3469=0,"⚠ أضف سطر عهدة أولًا",IF(OR(C3469="",N(G3469)=0),"⚠ أكمل التاريخ والقيمة",IF(S3469="","⚠ التاريخ خارج السنة المالية",IF(H3469="","⚠ اختر بند الموازنة",IF(I3469="مرفوض","✖ مرفوض من المدير",IF(I3469&lt;&gt;"موافق","⏳ بانتظار موافقة المدير",IF(K3469&lt;&gt;"نعم","⚠ غير مسوى مع الحسابات","✔ معتمد ومسوى")))))))))</f>
        <v/>
      </c>
      <c r="R3469">
        <f>N(R3468)+IF(A3469="عهدة",1,0)</f>
        <v/>
      </c>
      <c r="S3469">
        <f>IF(C3469="","",IF(AND(C3469&gt;=DATE(2026,9,1),C3469&lt;=DATE(2027,8,31)),(YEAR(C3469)-2026)*12+MONTH(C3469)-8,""))</f>
        <v/>
      </c>
      <c r="T3469">
        <f>IF(AND(A3469="مصروف",R3469&gt;0,I3469="موافق",S3469&lt;&gt;"",H3469&lt;&gt;""),N(G3469),0)</f>
        <v/>
      </c>
    </row>
    <row r="3470">
      <c r="A3470" s="19" t="n"/>
      <c r="B3470" s="20">
        <f>IF(A3470="","",IF(R3470=0,"⚠ أضف سطر عهدة أولًا","DMT-"&amp;TEXT(R3470,"000")))</f>
        <v/>
      </c>
      <c r="C3470" s="21" t="n"/>
      <c r="D3470" s="20">
        <f>IF(C3470="","",IF(S3470="","خارج السنة المالية",INDEX(القوائم!$D$2:$D$13,S3470)))</f>
        <v/>
      </c>
      <c r="E3470" s="22" t="n"/>
      <c r="F3470" s="23" t="n"/>
      <c r="G3470" s="23" t="n"/>
      <c r="H3470" s="22" t="n"/>
      <c r="I3470" s="19" t="n"/>
      <c r="J3470" s="21" t="n"/>
      <c r="K3470" s="19" t="n"/>
      <c r="L3470" s="19" t="n"/>
      <c r="M3470" s="21" t="n"/>
      <c r="N3470" s="22" t="n"/>
      <c r="O3470" s="24">
        <f>IF(A3470&lt;&gt;"عهدة","",SUMIFS($G$8:$G$5007,$B$8:$B$5007,B3470,$A$8:$A$5007,"مصروف",$I$8:$I$5007,"&lt;&gt;مرفوض"))</f>
        <v/>
      </c>
      <c r="P3470" s="25">
        <f>IF(A3470&lt;&gt;"عهدة","",N(F3470)-O3470)</f>
        <v/>
      </c>
      <c r="Q3470" s="26">
        <f>IF(A3470="","",IF(A3470="عهدة",IF(N(F3470)=0,"⚠ أدخل قيمة العهدة",IF(P3470&lt;0,"⛔ عجز / زيادة مصروفات "&amp;TEXT(-P3470,"#,##0"),IF(COUNTIFS($B$8:$B$5007,B3470,$A$8:$A$5007,"مصروف",$I$8:$I$5007,"&lt;&gt;مرفوض",$K$8:$K$5007,"&lt;&gt;نعم")&gt;0,"⚠ "&amp;COUNTIFS($B$8:$B$5007,B3470,$A$8:$A$5007,"مصروف",$I$8:$I$5007,"&lt;&gt;مرفوض",$K$8:$K$5007,"&lt;&gt;نعم")&amp;" مصروف غير مسوى",IF(L3470="تمت التسوية",IF(P3470=0,"✔ متوازنة وتمت التسوية","✔ تمت التسوية – متبقي "&amp;TEXT(P3470,"#,##0")),IF(P3470&gt;0,"متبقي "&amp;TEXT(P3470,"#,##0"),"✔ متوازنة"))))),IF(R3470=0,"⚠ أضف سطر عهدة أولًا",IF(OR(C3470="",N(G3470)=0),"⚠ أكمل التاريخ والقيمة",IF(S3470="","⚠ التاريخ خارج السنة المالية",IF(H3470="","⚠ اختر بند الموازنة",IF(I3470="مرفوض","✖ مرفوض من المدير",IF(I3470&lt;&gt;"موافق","⏳ بانتظار موافقة المدير",IF(K3470&lt;&gt;"نعم","⚠ غير مسوى مع الحسابات","✔ معتمد ومسوى")))))))))</f>
        <v/>
      </c>
      <c r="R3470">
        <f>N(R3469)+IF(A3470="عهدة",1,0)</f>
        <v/>
      </c>
      <c r="S3470">
        <f>IF(C3470="","",IF(AND(C3470&gt;=DATE(2026,9,1),C3470&lt;=DATE(2027,8,31)),(YEAR(C3470)-2026)*12+MONTH(C3470)-8,""))</f>
        <v/>
      </c>
      <c r="T3470">
        <f>IF(AND(A3470="مصروف",R3470&gt;0,I3470="موافق",S3470&lt;&gt;"",H3470&lt;&gt;""),N(G3470),0)</f>
        <v/>
      </c>
    </row>
    <row r="3471">
      <c r="A3471" s="19" t="n"/>
      <c r="B3471" s="20">
        <f>IF(A3471="","",IF(R3471=0,"⚠ أضف سطر عهدة أولًا","DMT-"&amp;TEXT(R3471,"000")))</f>
        <v/>
      </c>
      <c r="C3471" s="21" t="n"/>
      <c r="D3471" s="20">
        <f>IF(C3471="","",IF(S3471="","خارج السنة المالية",INDEX(القوائم!$D$2:$D$13,S3471)))</f>
        <v/>
      </c>
      <c r="E3471" s="22" t="n"/>
      <c r="F3471" s="23" t="n"/>
      <c r="G3471" s="23" t="n"/>
      <c r="H3471" s="22" t="n"/>
      <c r="I3471" s="19" t="n"/>
      <c r="J3471" s="21" t="n"/>
      <c r="K3471" s="19" t="n"/>
      <c r="L3471" s="19" t="n"/>
      <c r="M3471" s="21" t="n"/>
      <c r="N3471" s="22" t="n"/>
      <c r="O3471" s="24">
        <f>IF(A3471&lt;&gt;"عهدة","",SUMIFS($G$8:$G$5007,$B$8:$B$5007,B3471,$A$8:$A$5007,"مصروف",$I$8:$I$5007,"&lt;&gt;مرفوض"))</f>
        <v/>
      </c>
      <c r="P3471" s="25">
        <f>IF(A3471&lt;&gt;"عهدة","",N(F3471)-O3471)</f>
        <v/>
      </c>
      <c r="Q3471" s="26">
        <f>IF(A3471="","",IF(A3471="عهدة",IF(N(F3471)=0,"⚠ أدخل قيمة العهدة",IF(P3471&lt;0,"⛔ عجز / زيادة مصروفات "&amp;TEXT(-P3471,"#,##0"),IF(COUNTIFS($B$8:$B$5007,B3471,$A$8:$A$5007,"مصروف",$I$8:$I$5007,"&lt;&gt;مرفوض",$K$8:$K$5007,"&lt;&gt;نعم")&gt;0,"⚠ "&amp;COUNTIFS($B$8:$B$5007,B3471,$A$8:$A$5007,"مصروف",$I$8:$I$5007,"&lt;&gt;مرفوض",$K$8:$K$5007,"&lt;&gt;نعم")&amp;" مصروف غير مسوى",IF(L3471="تمت التسوية",IF(P3471=0,"✔ متوازنة وتمت التسوية","✔ تمت التسوية – متبقي "&amp;TEXT(P3471,"#,##0")),IF(P3471&gt;0,"متبقي "&amp;TEXT(P3471,"#,##0"),"✔ متوازنة"))))),IF(R3471=0,"⚠ أضف سطر عهدة أولًا",IF(OR(C3471="",N(G3471)=0),"⚠ أكمل التاريخ والقيمة",IF(S3471="","⚠ التاريخ خارج السنة المالية",IF(H3471="","⚠ اختر بند الموازنة",IF(I3471="مرفوض","✖ مرفوض من المدير",IF(I3471&lt;&gt;"موافق","⏳ بانتظار موافقة المدير",IF(K3471&lt;&gt;"نعم","⚠ غير مسوى مع الحسابات","✔ معتمد ومسوى")))))))))</f>
        <v/>
      </c>
      <c r="R3471">
        <f>N(R3470)+IF(A3471="عهدة",1,0)</f>
        <v/>
      </c>
      <c r="S3471">
        <f>IF(C3471="","",IF(AND(C3471&gt;=DATE(2026,9,1),C3471&lt;=DATE(2027,8,31)),(YEAR(C3471)-2026)*12+MONTH(C3471)-8,""))</f>
        <v/>
      </c>
      <c r="T3471">
        <f>IF(AND(A3471="مصروف",R3471&gt;0,I3471="موافق",S3471&lt;&gt;"",H3471&lt;&gt;""),N(G3471),0)</f>
        <v/>
      </c>
    </row>
    <row r="3472">
      <c r="A3472" s="19" t="n"/>
      <c r="B3472" s="20">
        <f>IF(A3472="","",IF(R3472=0,"⚠ أضف سطر عهدة أولًا","DMT-"&amp;TEXT(R3472,"000")))</f>
        <v/>
      </c>
      <c r="C3472" s="21" t="n"/>
      <c r="D3472" s="20">
        <f>IF(C3472="","",IF(S3472="","خارج السنة المالية",INDEX(القوائم!$D$2:$D$13,S3472)))</f>
        <v/>
      </c>
      <c r="E3472" s="22" t="n"/>
      <c r="F3472" s="23" t="n"/>
      <c r="G3472" s="23" t="n"/>
      <c r="H3472" s="22" t="n"/>
      <c r="I3472" s="19" t="n"/>
      <c r="J3472" s="21" t="n"/>
      <c r="K3472" s="19" t="n"/>
      <c r="L3472" s="19" t="n"/>
      <c r="M3472" s="21" t="n"/>
      <c r="N3472" s="22" t="n"/>
      <c r="O3472" s="24">
        <f>IF(A3472&lt;&gt;"عهدة","",SUMIFS($G$8:$G$5007,$B$8:$B$5007,B3472,$A$8:$A$5007,"مصروف",$I$8:$I$5007,"&lt;&gt;مرفوض"))</f>
        <v/>
      </c>
      <c r="P3472" s="25">
        <f>IF(A3472&lt;&gt;"عهدة","",N(F3472)-O3472)</f>
        <v/>
      </c>
      <c r="Q3472" s="26">
        <f>IF(A3472="","",IF(A3472="عهدة",IF(N(F3472)=0,"⚠ أدخل قيمة العهدة",IF(P3472&lt;0,"⛔ عجز / زيادة مصروفات "&amp;TEXT(-P3472,"#,##0"),IF(COUNTIFS($B$8:$B$5007,B3472,$A$8:$A$5007,"مصروف",$I$8:$I$5007,"&lt;&gt;مرفوض",$K$8:$K$5007,"&lt;&gt;نعم")&gt;0,"⚠ "&amp;COUNTIFS($B$8:$B$5007,B3472,$A$8:$A$5007,"مصروف",$I$8:$I$5007,"&lt;&gt;مرفوض",$K$8:$K$5007,"&lt;&gt;نعم")&amp;" مصروف غير مسوى",IF(L3472="تمت التسوية",IF(P3472=0,"✔ متوازنة وتمت التسوية","✔ تمت التسوية – متبقي "&amp;TEXT(P3472,"#,##0")),IF(P3472&gt;0,"متبقي "&amp;TEXT(P3472,"#,##0"),"✔ متوازنة"))))),IF(R3472=0,"⚠ أضف سطر عهدة أولًا",IF(OR(C3472="",N(G3472)=0),"⚠ أكمل التاريخ والقيمة",IF(S3472="","⚠ التاريخ خارج السنة المالية",IF(H3472="","⚠ اختر بند الموازنة",IF(I3472="مرفوض","✖ مرفوض من المدير",IF(I3472&lt;&gt;"موافق","⏳ بانتظار موافقة المدير",IF(K3472&lt;&gt;"نعم","⚠ غير مسوى مع الحسابات","✔ معتمد ومسوى")))))))))</f>
        <v/>
      </c>
      <c r="R3472">
        <f>N(R3471)+IF(A3472="عهدة",1,0)</f>
        <v/>
      </c>
      <c r="S3472">
        <f>IF(C3472="","",IF(AND(C3472&gt;=DATE(2026,9,1),C3472&lt;=DATE(2027,8,31)),(YEAR(C3472)-2026)*12+MONTH(C3472)-8,""))</f>
        <v/>
      </c>
      <c r="T3472">
        <f>IF(AND(A3472="مصروف",R3472&gt;0,I3472="موافق",S3472&lt;&gt;"",H3472&lt;&gt;""),N(G3472),0)</f>
        <v/>
      </c>
    </row>
    <row r="3473">
      <c r="A3473" s="19" t="n"/>
      <c r="B3473" s="20">
        <f>IF(A3473="","",IF(R3473=0,"⚠ أضف سطر عهدة أولًا","DMT-"&amp;TEXT(R3473,"000")))</f>
        <v/>
      </c>
      <c r="C3473" s="21" t="n"/>
      <c r="D3473" s="20">
        <f>IF(C3473="","",IF(S3473="","خارج السنة المالية",INDEX(القوائم!$D$2:$D$13,S3473)))</f>
        <v/>
      </c>
      <c r="E3473" s="22" t="n"/>
      <c r="F3473" s="23" t="n"/>
      <c r="G3473" s="23" t="n"/>
      <c r="H3473" s="22" t="n"/>
      <c r="I3473" s="19" t="n"/>
      <c r="J3473" s="21" t="n"/>
      <c r="K3473" s="19" t="n"/>
      <c r="L3473" s="19" t="n"/>
      <c r="M3473" s="21" t="n"/>
      <c r="N3473" s="22" t="n"/>
      <c r="O3473" s="24">
        <f>IF(A3473&lt;&gt;"عهدة","",SUMIFS($G$8:$G$5007,$B$8:$B$5007,B3473,$A$8:$A$5007,"مصروف",$I$8:$I$5007,"&lt;&gt;مرفوض"))</f>
        <v/>
      </c>
      <c r="P3473" s="25">
        <f>IF(A3473&lt;&gt;"عهدة","",N(F3473)-O3473)</f>
        <v/>
      </c>
      <c r="Q3473" s="26">
        <f>IF(A3473="","",IF(A3473="عهدة",IF(N(F3473)=0,"⚠ أدخل قيمة العهدة",IF(P3473&lt;0,"⛔ عجز / زيادة مصروفات "&amp;TEXT(-P3473,"#,##0"),IF(COUNTIFS($B$8:$B$5007,B3473,$A$8:$A$5007,"مصروف",$I$8:$I$5007,"&lt;&gt;مرفوض",$K$8:$K$5007,"&lt;&gt;نعم")&gt;0,"⚠ "&amp;COUNTIFS($B$8:$B$5007,B3473,$A$8:$A$5007,"مصروف",$I$8:$I$5007,"&lt;&gt;مرفوض",$K$8:$K$5007,"&lt;&gt;نعم")&amp;" مصروف غير مسوى",IF(L3473="تمت التسوية",IF(P3473=0,"✔ متوازنة وتمت التسوية","✔ تمت التسوية – متبقي "&amp;TEXT(P3473,"#,##0")),IF(P3473&gt;0,"متبقي "&amp;TEXT(P3473,"#,##0"),"✔ متوازنة"))))),IF(R3473=0,"⚠ أضف سطر عهدة أولًا",IF(OR(C3473="",N(G3473)=0),"⚠ أكمل التاريخ والقيمة",IF(S3473="","⚠ التاريخ خارج السنة المالية",IF(H3473="","⚠ اختر بند الموازنة",IF(I3473="مرفوض","✖ مرفوض من المدير",IF(I3473&lt;&gt;"موافق","⏳ بانتظار موافقة المدير",IF(K3473&lt;&gt;"نعم","⚠ غير مسوى مع الحسابات","✔ معتمد ومسوى")))))))))</f>
        <v/>
      </c>
      <c r="R3473">
        <f>N(R3472)+IF(A3473="عهدة",1,0)</f>
        <v/>
      </c>
      <c r="S3473">
        <f>IF(C3473="","",IF(AND(C3473&gt;=DATE(2026,9,1),C3473&lt;=DATE(2027,8,31)),(YEAR(C3473)-2026)*12+MONTH(C3473)-8,""))</f>
        <v/>
      </c>
      <c r="T3473">
        <f>IF(AND(A3473="مصروف",R3473&gt;0,I3473="موافق",S3473&lt;&gt;"",H3473&lt;&gt;""),N(G3473),0)</f>
        <v/>
      </c>
    </row>
    <row r="3474">
      <c r="A3474" s="19" t="n"/>
      <c r="B3474" s="20">
        <f>IF(A3474="","",IF(R3474=0,"⚠ أضف سطر عهدة أولًا","DMT-"&amp;TEXT(R3474,"000")))</f>
        <v/>
      </c>
      <c r="C3474" s="21" t="n"/>
      <c r="D3474" s="20">
        <f>IF(C3474="","",IF(S3474="","خارج السنة المالية",INDEX(القوائم!$D$2:$D$13,S3474)))</f>
        <v/>
      </c>
      <c r="E3474" s="22" t="n"/>
      <c r="F3474" s="23" t="n"/>
      <c r="G3474" s="23" t="n"/>
      <c r="H3474" s="22" t="n"/>
      <c r="I3474" s="19" t="n"/>
      <c r="J3474" s="21" t="n"/>
      <c r="K3474" s="19" t="n"/>
      <c r="L3474" s="19" t="n"/>
      <c r="M3474" s="21" t="n"/>
      <c r="N3474" s="22" t="n"/>
      <c r="O3474" s="24">
        <f>IF(A3474&lt;&gt;"عهدة","",SUMIFS($G$8:$G$5007,$B$8:$B$5007,B3474,$A$8:$A$5007,"مصروف",$I$8:$I$5007,"&lt;&gt;مرفوض"))</f>
        <v/>
      </c>
      <c r="P3474" s="25">
        <f>IF(A3474&lt;&gt;"عهدة","",N(F3474)-O3474)</f>
        <v/>
      </c>
      <c r="Q3474" s="26">
        <f>IF(A3474="","",IF(A3474="عهدة",IF(N(F3474)=0,"⚠ أدخل قيمة العهدة",IF(P3474&lt;0,"⛔ عجز / زيادة مصروفات "&amp;TEXT(-P3474,"#,##0"),IF(COUNTIFS($B$8:$B$5007,B3474,$A$8:$A$5007,"مصروف",$I$8:$I$5007,"&lt;&gt;مرفوض",$K$8:$K$5007,"&lt;&gt;نعم")&gt;0,"⚠ "&amp;COUNTIFS($B$8:$B$5007,B3474,$A$8:$A$5007,"مصروف",$I$8:$I$5007,"&lt;&gt;مرفوض",$K$8:$K$5007,"&lt;&gt;نعم")&amp;" مصروف غير مسوى",IF(L3474="تمت التسوية",IF(P3474=0,"✔ متوازنة وتمت التسوية","✔ تمت التسوية – متبقي "&amp;TEXT(P3474,"#,##0")),IF(P3474&gt;0,"متبقي "&amp;TEXT(P3474,"#,##0"),"✔ متوازنة"))))),IF(R3474=0,"⚠ أضف سطر عهدة أولًا",IF(OR(C3474="",N(G3474)=0),"⚠ أكمل التاريخ والقيمة",IF(S3474="","⚠ التاريخ خارج السنة المالية",IF(H3474="","⚠ اختر بند الموازنة",IF(I3474="مرفوض","✖ مرفوض من المدير",IF(I3474&lt;&gt;"موافق","⏳ بانتظار موافقة المدير",IF(K3474&lt;&gt;"نعم","⚠ غير مسوى مع الحسابات","✔ معتمد ومسوى")))))))))</f>
        <v/>
      </c>
      <c r="R3474">
        <f>N(R3473)+IF(A3474="عهدة",1,0)</f>
        <v/>
      </c>
      <c r="S3474">
        <f>IF(C3474="","",IF(AND(C3474&gt;=DATE(2026,9,1),C3474&lt;=DATE(2027,8,31)),(YEAR(C3474)-2026)*12+MONTH(C3474)-8,""))</f>
        <v/>
      </c>
      <c r="T3474">
        <f>IF(AND(A3474="مصروف",R3474&gt;0,I3474="موافق",S3474&lt;&gt;"",H3474&lt;&gt;""),N(G3474),0)</f>
        <v/>
      </c>
    </row>
    <row r="3475">
      <c r="A3475" s="19" t="n"/>
      <c r="B3475" s="20">
        <f>IF(A3475="","",IF(R3475=0,"⚠ أضف سطر عهدة أولًا","DMT-"&amp;TEXT(R3475,"000")))</f>
        <v/>
      </c>
      <c r="C3475" s="21" t="n"/>
      <c r="D3475" s="20">
        <f>IF(C3475="","",IF(S3475="","خارج السنة المالية",INDEX(القوائم!$D$2:$D$13,S3475)))</f>
        <v/>
      </c>
      <c r="E3475" s="22" t="n"/>
      <c r="F3475" s="23" t="n"/>
      <c r="G3475" s="23" t="n"/>
      <c r="H3475" s="22" t="n"/>
      <c r="I3475" s="19" t="n"/>
      <c r="J3475" s="21" t="n"/>
      <c r="K3475" s="19" t="n"/>
      <c r="L3475" s="19" t="n"/>
      <c r="M3475" s="21" t="n"/>
      <c r="N3475" s="22" t="n"/>
      <c r="O3475" s="24">
        <f>IF(A3475&lt;&gt;"عهدة","",SUMIFS($G$8:$G$5007,$B$8:$B$5007,B3475,$A$8:$A$5007,"مصروف",$I$8:$I$5007,"&lt;&gt;مرفوض"))</f>
        <v/>
      </c>
      <c r="P3475" s="25">
        <f>IF(A3475&lt;&gt;"عهدة","",N(F3475)-O3475)</f>
        <v/>
      </c>
      <c r="Q3475" s="26">
        <f>IF(A3475="","",IF(A3475="عهدة",IF(N(F3475)=0,"⚠ أدخل قيمة العهدة",IF(P3475&lt;0,"⛔ عجز / زيادة مصروفات "&amp;TEXT(-P3475,"#,##0"),IF(COUNTIFS($B$8:$B$5007,B3475,$A$8:$A$5007,"مصروف",$I$8:$I$5007,"&lt;&gt;مرفوض",$K$8:$K$5007,"&lt;&gt;نعم")&gt;0,"⚠ "&amp;COUNTIFS($B$8:$B$5007,B3475,$A$8:$A$5007,"مصروف",$I$8:$I$5007,"&lt;&gt;مرفوض",$K$8:$K$5007,"&lt;&gt;نعم")&amp;" مصروف غير مسوى",IF(L3475="تمت التسوية",IF(P3475=0,"✔ متوازنة وتمت التسوية","✔ تمت التسوية – متبقي "&amp;TEXT(P3475,"#,##0")),IF(P3475&gt;0,"متبقي "&amp;TEXT(P3475,"#,##0"),"✔ متوازنة"))))),IF(R3475=0,"⚠ أضف سطر عهدة أولًا",IF(OR(C3475="",N(G3475)=0),"⚠ أكمل التاريخ والقيمة",IF(S3475="","⚠ التاريخ خارج السنة المالية",IF(H3475="","⚠ اختر بند الموازنة",IF(I3475="مرفوض","✖ مرفوض من المدير",IF(I3475&lt;&gt;"موافق","⏳ بانتظار موافقة المدير",IF(K3475&lt;&gt;"نعم","⚠ غير مسوى مع الحسابات","✔ معتمد ومسوى")))))))))</f>
        <v/>
      </c>
      <c r="R3475">
        <f>N(R3474)+IF(A3475="عهدة",1,0)</f>
        <v/>
      </c>
      <c r="S3475">
        <f>IF(C3475="","",IF(AND(C3475&gt;=DATE(2026,9,1),C3475&lt;=DATE(2027,8,31)),(YEAR(C3475)-2026)*12+MONTH(C3475)-8,""))</f>
        <v/>
      </c>
      <c r="T3475">
        <f>IF(AND(A3475="مصروف",R3475&gt;0,I3475="موافق",S3475&lt;&gt;"",H3475&lt;&gt;""),N(G3475),0)</f>
        <v/>
      </c>
    </row>
    <row r="3476">
      <c r="A3476" s="19" t="n"/>
      <c r="B3476" s="20">
        <f>IF(A3476="","",IF(R3476=0,"⚠ أضف سطر عهدة أولًا","DMT-"&amp;TEXT(R3476,"000")))</f>
        <v/>
      </c>
      <c r="C3476" s="21" t="n"/>
      <c r="D3476" s="20">
        <f>IF(C3476="","",IF(S3476="","خارج السنة المالية",INDEX(القوائم!$D$2:$D$13,S3476)))</f>
        <v/>
      </c>
      <c r="E3476" s="22" t="n"/>
      <c r="F3476" s="23" t="n"/>
      <c r="G3476" s="23" t="n"/>
      <c r="H3476" s="22" t="n"/>
      <c r="I3476" s="19" t="n"/>
      <c r="J3476" s="21" t="n"/>
      <c r="K3476" s="19" t="n"/>
      <c r="L3476" s="19" t="n"/>
      <c r="M3476" s="21" t="n"/>
      <c r="N3476" s="22" t="n"/>
      <c r="O3476" s="24">
        <f>IF(A3476&lt;&gt;"عهدة","",SUMIFS($G$8:$G$5007,$B$8:$B$5007,B3476,$A$8:$A$5007,"مصروف",$I$8:$I$5007,"&lt;&gt;مرفوض"))</f>
        <v/>
      </c>
      <c r="P3476" s="25">
        <f>IF(A3476&lt;&gt;"عهدة","",N(F3476)-O3476)</f>
        <v/>
      </c>
      <c r="Q3476" s="26">
        <f>IF(A3476="","",IF(A3476="عهدة",IF(N(F3476)=0,"⚠ أدخل قيمة العهدة",IF(P3476&lt;0,"⛔ عجز / زيادة مصروفات "&amp;TEXT(-P3476,"#,##0"),IF(COUNTIFS($B$8:$B$5007,B3476,$A$8:$A$5007,"مصروف",$I$8:$I$5007,"&lt;&gt;مرفوض",$K$8:$K$5007,"&lt;&gt;نعم")&gt;0,"⚠ "&amp;COUNTIFS($B$8:$B$5007,B3476,$A$8:$A$5007,"مصروف",$I$8:$I$5007,"&lt;&gt;مرفوض",$K$8:$K$5007,"&lt;&gt;نعم")&amp;" مصروف غير مسوى",IF(L3476="تمت التسوية",IF(P3476=0,"✔ متوازنة وتمت التسوية","✔ تمت التسوية – متبقي "&amp;TEXT(P3476,"#,##0")),IF(P3476&gt;0,"متبقي "&amp;TEXT(P3476,"#,##0"),"✔ متوازنة"))))),IF(R3476=0,"⚠ أضف سطر عهدة أولًا",IF(OR(C3476="",N(G3476)=0),"⚠ أكمل التاريخ والقيمة",IF(S3476="","⚠ التاريخ خارج السنة المالية",IF(H3476="","⚠ اختر بند الموازنة",IF(I3476="مرفوض","✖ مرفوض من المدير",IF(I3476&lt;&gt;"موافق","⏳ بانتظار موافقة المدير",IF(K3476&lt;&gt;"نعم","⚠ غير مسوى مع الحسابات","✔ معتمد ومسوى")))))))))</f>
        <v/>
      </c>
      <c r="R3476">
        <f>N(R3475)+IF(A3476="عهدة",1,0)</f>
        <v/>
      </c>
      <c r="S3476">
        <f>IF(C3476="","",IF(AND(C3476&gt;=DATE(2026,9,1),C3476&lt;=DATE(2027,8,31)),(YEAR(C3476)-2026)*12+MONTH(C3476)-8,""))</f>
        <v/>
      </c>
      <c r="T3476">
        <f>IF(AND(A3476="مصروف",R3476&gt;0,I3476="موافق",S3476&lt;&gt;"",H3476&lt;&gt;""),N(G3476),0)</f>
        <v/>
      </c>
    </row>
    <row r="3477">
      <c r="A3477" s="19" t="n"/>
      <c r="B3477" s="20">
        <f>IF(A3477="","",IF(R3477=0,"⚠ أضف سطر عهدة أولًا","DMT-"&amp;TEXT(R3477,"000")))</f>
        <v/>
      </c>
      <c r="C3477" s="21" t="n"/>
      <c r="D3477" s="20">
        <f>IF(C3477="","",IF(S3477="","خارج السنة المالية",INDEX(القوائم!$D$2:$D$13,S3477)))</f>
        <v/>
      </c>
      <c r="E3477" s="22" t="n"/>
      <c r="F3477" s="23" t="n"/>
      <c r="G3477" s="23" t="n"/>
      <c r="H3477" s="22" t="n"/>
      <c r="I3477" s="19" t="n"/>
      <c r="J3477" s="21" t="n"/>
      <c r="K3477" s="19" t="n"/>
      <c r="L3477" s="19" t="n"/>
      <c r="M3477" s="21" t="n"/>
      <c r="N3477" s="22" t="n"/>
      <c r="O3477" s="24">
        <f>IF(A3477&lt;&gt;"عهدة","",SUMIFS($G$8:$G$5007,$B$8:$B$5007,B3477,$A$8:$A$5007,"مصروف",$I$8:$I$5007,"&lt;&gt;مرفوض"))</f>
        <v/>
      </c>
      <c r="P3477" s="25">
        <f>IF(A3477&lt;&gt;"عهدة","",N(F3477)-O3477)</f>
        <v/>
      </c>
      <c r="Q3477" s="26">
        <f>IF(A3477="","",IF(A3477="عهدة",IF(N(F3477)=0,"⚠ أدخل قيمة العهدة",IF(P3477&lt;0,"⛔ عجز / زيادة مصروفات "&amp;TEXT(-P3477,"#,##0"),IF(COUNTIFS($B$8:$B$5007,B3477,$A$8:$A$5007,"مصروف",$I$8:$I$5007,"&lt;&gt;مرفوض",$K$8:$K$5007,"&lt;&gt;نعم")&gt;0,"⚠ "&amp;COUNTIFS($B$8:$B$5007,B3477,$A$8:$A$5007,"مصروف",$I$8:$I$5007,"&lt;&gt;مرفوض",$K$8:$K$5007,"&lt;&gt;نعم")&amp;" مصروف غير مسوى",IF(L3477="تمت التسوية",IF(P3477=0,"✔ متوازنة وتمت التسوية","✔ تمت التسوية – متبقي "&amp;TEXT(P3477,"#,##0")),IF(P3477&gt;0,"متبقي "&amp;TEXT(P3477,"#,##0"),"✔ متوازنة"))))),IF(R3477=0,"⚠ أضف سطر عهدة أولًا",IF(OR(C3477="",N(G3477)=0),"⚠ أكمل التاريخ والقيمة",IF(S3477="","⚠ التاريخ خارج السنة المالية",IF(H3477="","⚠ اختر بند الموازنة",IF(I3477="مرفوض","✖ مرفوض من المدير",IF(I3477&lt;&gt;"موافق","⏳ بانتظار موافقة المدير",IF(K3477&lt;&gt;"نعم","⚠ غير مسوى مع الحسابات","✔ معتمد ومسوى")))))))))</f>
        <v/>
      </c>
      <c r="R3477">
        <f>N(R3476)+IF(A3477="عهدة",1,0)</f>
        <v/>
      </c>
      <c r="S3477">
        <f>IF(C3477="","",IF(AND(C3477&gt;=DATE(2026,9,1),C3477&lt;=DATE(2027,8,31)),(YEAR(C3477)-2026)*12+MONTH(C3477)-8,""))</f>
        <v/>
      </c>
      <c r="T3477">
        <f>IF(AND(A3477="مصروف",R3477&gt;0,I3477="موافق",S3477&lt;&gt;"",H3477&lt;&gt;""),N(G3477),0)</f>
        <v/>
      </c>
    </row>
    <row r="3478">
      <c r="A3478" s="19" t="n"/>
      <c r="B3478" s="20">
        <f>IF(A3478="","",IF(R3478=0,"⚠ أضف سطر عهدة أولًا","DMT-"&amp;TEXT(R3478,"000")))</f>
        <v/>
      </c>
      <c r="C3478" s="21" t="n"/>
      <c r="D3478" s="20">
        <f>IF(C3478="","",IF(S3478="","خارج السنة المالية",INDEX(القوائم!$D$2:$D$13,S3478)))</f>
        <v/>
      </c>
      <c r="E3478" s="22" t="n"/>
      <c r="F3478" s="23" t="n"/>
      <c r="G3478" s="23" t="n"/>
      <c r="H3478" s="22" t="n"/>
      <c r="I3478" s="19" t="n"/>
      <c r="J3478" s="21" t="n"/>
      <c r="K3478" s="19" t="n"/>
      <c r="L3478" s="19" t="n"/>
      <c r="M3478" s="21" t="n"/>
      <c r="N3478" s="22" t="n"/>
      <c r="O3478" s="24">
        <f>IF(A3478&lt;&gt;"عهدة","",SUMIFS($G$8:$G$5007,$B$8:$B$5007,B3478,$A$8:$A$5007,"مصروف",$I$8:$I$5007,"&lt;&gt;مرفوض"))</f>
        <v/>
      </c>
      <c r="P3478" s="25">
        <f>IF(A3478&lt;&gt;"عهدة","",N(F3478)-O3478)</f>
        <v/>
      </c>
      <c r="Q3478" s="26">
        <f>IF(A3478="","",IF(A3478="عهدة",IF(N(F3478)=0,"⚠ أدخل قيمة العهدة",IF(P3478&lt;0,"⛔ عجز / زيادة مصروفات "&amp;TEXT(-P3478,"#,##0"),IF(COUNTIFS($B$8:$B$5007,B3478,$A$8:$A$5007,"مصروف",$I$8:$I$5007,"&lt;&gt;مرفوض",$K$8:$K$5007,"&lt;&gt;نعم")&gt;0,"⚠ "&amp;COUNTIFS($B$8:$B$5007,B3478,$A$8:$A$5007,"مصروف",$I$8:$I$5007,"&lt;&gt;مرفوض",$K$8:$K$5007,"&lt;&gt;نعم")&amp;" مصروف غير مسوى",IF(L3478="تمت التسوية",IF(P3478=0,"✔ متوازنة وتمت التسوية","✔ تمت التسوية – متبقي "&amp;TEXT(P3478,"#,##0")),IF(P3478&gt;0,"متبقي "&amp;TEXT(P3478,"#,##0"),"✔ متوازنة"))))),IF(R3478=0,"⚠ أضف سطر عهدة أولًا",IF(OR(C3478="",N(G3478)=0),"⚠ أكمل التاريخ والقيمة",IF(S3478="","⚠ التاريخ خارج السنة المالية",IF(H3478="","⚠ اختر بند الموازنة",IF(I3478="مرفوض","✖ مرفوض من المدير",IF(I3478&lt;&gt;"موافق","⏳ بانتظار موافقة المدير",IF(K3478&lt;&gt;"نعم","⚠ غير مسوى مع الحسابات","✔ معتمد ومسوى")))))))))</f>
        <v/>
      </c>
      <c r="R3478">
        <f>N(R3477)+IF(A3478="عهدة",1,0)</f>
        <v/>
      </c>
      <c r="S3478">
        <f>IF(C3478="","",IF(AND(C3478&gt;=DATE(2026,9,1),C3478&lt;=DATE(2027,8,31)),(YEAR(C3478)-2026)*12+MONTH(C3478)-8,""))</f>
        <v/>
      </c>
      <c r="T3478">
        <f>IF(AND(A3478="مصروف",R3478&gt;0,I3478="موافق",S3478&lt;&gt;"",H3478&lt;&gt;""),N(G3478),0)</f>
        <v/>
      </c>
    </row>
    <row r="3479">
      <c r="A3479" s="19" t="n"/>
      <c r="B3479" s="20">
        <f>IF(A3479="","",IF(R3479=0,"⚠ أضف سطر عهدة أولًا","DMT-"&amp;TEXT(R3479,"000")))</f>
        <v/>
      </c>
      <c r="C3479" s="21" t="n"/>
      <c r="D3479" s="20">
        <f>IF(C3479="","",IF(S3479="","خارج السنة المالية",INDEX(القوائم!$D$2:$D$13,S3479)))</f>
        <v/>
      </c>
      <c r="E3479" s="22" t="n"/>
      <c r="F3479" s="23" t="n"/>
      <c r="G3479" s="23" t="n"/>
      <c r="H3479" s="22" t="n"/>
      <c r="I3479" s="19" t="n"/>
      <c r="J3479" s="21" t="n"/>
      <c r="K3479" s="19" t="n"/>
      <c r="L3479" s="19" t="n"/>
      <c r="M3479" s="21" t="n"/>
      <c r="N3479" s="22" t="n"/>
      <c r="O3479" s="24">
        <f>IF(A3479&lt;&gt;"عهدة","",SUMIFS($G$8:$G$5007,$B$8:$B$5007,B3479,$A$8:$A$5007,"مصروف",$I$8:$I$5007,"&lt;&gt;مرفوض"))</f>
        <v/>
      </c>
      <c r="P3479" s="25">
        <f>IF(A3479&lt;&gt;"عهدة","",N(F3479)-O3479)</f>
        <v/>
      </c>
      <c r="Q3479" s="26">
        <f>IF(A3479="","",IF(A3479="عهدة",IF(N(F3479)=0,"⚠ أدخل قيمة العهدة",IF(P3479&lt;0,"⛔ عجز / زيادة مصروفات "&amp;TEXT(-P3479,"#,##0"),IF(COUNTIFS($B$8:$B$5007,B3479,$A$8:$A$5007,"مصروف",$I$8:$I$5007,"&lt;&gt;مرفوض",$K$8:$K$5007,"&lt;&gt;نعم")&gt;0,"⚠ "&amp;COUNTIFS($B$8:$B$5007,B3479,$A$8:$A$5007,"مصروف",$I$8:$I$5007,"&lt;&gt;مرفوض",$K$8:$K$5007,"&lt;&gt;نعم")&amp;" مصروف غير مسوى",IF(L3479="تمت التسوية",IF(P3479=0,"✔ متوازنة وتمت التسوية","✔ تمت التسوية – متبقي "&amp;TEXT(P3479,"#,##0")),IF(P3479&gt;0,"متبقي "&amp;TEXT(P3479,"#,##0"),"✔ متوازنة"))))),IF(R3479=0,"⚠ أضف سطر عهدة أولًا",IF(OR(C3479="",N(G3479)=0),"⚠ أكمل التاريخ والقيمة",IF(S3479="","⚠ التاريخ خارج السنة المالية",IF(H3479="","⚠ اختر بند الموازنة",IF(I3479="مرفوض","✖ مرفوض من المدير",IF(I3479&lt;&gt;"موافق","⏳ بانتظار موافقة المدير",IF(K3479&lt;&gt;"نعم","⚠ غير مسوى مع الحسابات","✔ معتمد ومسوى")))))))))</f>
        <v/>
      </c>
      <c r="R3479">
        <f>N(R3478)+IF(A3479="عهدة",1,0)</f>
        <v/>
      </c>
      <c r="S3479">
        <f>IF(C3479="","",IF(AND(C3479&gt;=DATE(2026,9,1),C3479&lt;=DATE(2027,8,31)),(YEAR(C3479)-2026)*12+MONTH(C3479)-8,""))</f>
        <v/>
      </c>
      <c r="T3479">
        <f>IF(AND(A3479="مصروف",R3479&gt;0,I3479="موافق",S3479&lt;&gt;"",H3479&lt;&gt;""),N(G3479),0)</f>
        <v/>
      </c>
    </row>
    <row r="3480">
      <c r="A3480" s="19" t="n"/>
      <c r="B3480" s="20">
        <f>IF(A3480="","",IF(R3480=0,"⚠ أضف سطر عهدة أولًا","DMT-"&amp;TEXT(R3480,"000")))</f>
        <v/>
      </c>
      <c r="C3480" s="21" t="n"/>
      <c r="D3480" s="20">
        <f>IF(C3480="","",IF(S3480="","خارج السنة المالية",INDEX(القوائم!$D$2:$D$13,S3480)))</f>
        <v/>
      </c>
      <c r="E3480" s="22" t="n"/>
      <c r="F3480" s="23" t="n"/>
      <c r="G3480" s="23" t="n"/>
      <c r="H3480" s="22" t="n"/>
      <c r="I3480" s="19" t="n"/>
      <c r="J3480" s="21" t="n"/>
      <c r="K3480" s="19" t="n"/>
      <c r="L3480" s="19" t="n"/>
      <c r="M3480" s="21" t="n"/>
      <c r="N3480" s="22" t="n"/>
      <c r="O3480" s="24">
        <f>IF(A3480&lt;&gt;"عهدة","",SUMIFS($G$8:$G$5007,$B$8:$B$5007,B3480,$A$8:$A$5007,"مصروف",$I$8:$I$5007,"&lt;&gt;مرفوض"))</f>
        <v/>
      </c>
      <c r="P3480" s="25">
        <f>IF(A3480&lt;&gt;"عهدة","",N(F3480)-O3480)</f>
        <v/>
      </c>
      <c r="Q3480" s="26">
        <f>IF(A3480="","",IF(A3480="عهدة",IF(N(F3480)=0,"⚠ أدخل قيمة العهدة",IF(P3480&lt;0,"⛔ عجز / زيادة مصروفات "&amp;TEXT(-P3480,"#,##0"),IF(COUNTIFS($B$8:$B$5007,B3480,$A$8:$A$5007,"مصروف",$I$8:$I$5007,"&lt;&gt;مرفوض",$K$8:$K$5007,"&lt;&gt;نعم")&gt;0,"⚠ "&amp;COUNTIFS($B$8:$B$5007,B3480,$A$8:$A$5007,"مصروف",$I$8:$I$5007,"&lt;&gt;مرفوض",$K$8:$K$5007,"&lt;&gt;نعم")&amp;" مصروف غير مسوى",IF(L3480="تمت التسوية",IF(P3480=0,"✔ متوازنة وتمت التسوية","✔ تمت التسوية – متبقي "&amp;TEXT(P3480,"#,##0")),IF(P3480&gt;0,"متبقي "&amp;TEXT(P3480,"#,##0"),"✔ متوازنة"))))),IF(R3480=0,"⚠ أضف سطر عهدة أولًا",IF(OR(C3480="",N(G3480)=0),"⚠ أكمل التاريخ والقيمة",IF(S3480="","⚠ التاريخ خارج السنة المالية",IF(H3480="","⚠ اختر بند الموازنة",IF(I3480="مرفوض","✖ مرفوض من المدير",IF(I3480&lt;&gt;"موافق","⏳ بانتظار موافقة المدير",IF(K3480&lt;&gt;"نعم","⚠ غير مسوى مع الحسابات","✔ معتمد ومسوى")))))))))</f>
        <v/>
      </c>
      <c r="R3480">
        <f>N(R3479)+IF(A3480="عهدة",1,0)</f>
        <v/>
      </c>
      <c r="S3480">
        <f>IF(C3480="","",IF(AND(C3480&gt;=DATE(2026,9,1),C3480&lt;=DATE(2027,8,31)),(YEAR(C3480)-2026)*12+MONTH(C3480)-8,""))</f>
        <v/>
      </c>
      <c r="T3480">
        <f>IF(AND(A3480="مصروف",R3480&gt;0,I3480="موافق",S3480&lt;&gt;"",H3480&lt;&gt;""),N(G3480),0)</f>
        <v/>
      </c>
    </row>
    <row r="3481">
      <c r="A3481" s="19" t="n"/>
      <c r="B3481" s="20">
        <f>IF(A3481="","",IF(R3481=0,"⚠ أضف سطر عهدة أولًا","DMT-"&amp;TEXT(R3481,"000")))</f>
        <v/>
      </c>
      <c r="C3481" s="21" t="n"/>
      <c r="D3481" s="20">
        <f>IF(C3481="","",IF(S3481="","خارج السنة المالية",INDEX(القوائم!$D$2:$D$13,S3481)))</f>
        <v/>
      </c>
      <c r="E3481" s="22" t="n"/>
      <c r="F3481" s="23" t="n"/>
      <c r="G3481" s="23" t="n"/>
      <c r="H3481" s="22" t="n"/>
      <c r="I3481" s="19" t="n"/>
      <c r="J3481" s="21" t="n"/>
      <c r="K3481" s="19" t="n"/>
      <c r="L3481" s="19" t="n"/>
      <c r="M3481" s="21" t="n"/>
      <c r="N3481" s="22" t="n"/>
      <c r="O3481" s="24">
        <f>IF(A3481&lt;&gt;"عهدة","",SUMIFS($G$8:$G$5007,$B$8:$B$5007,B3481,$A$8:$A$5007,"مصروف",$I$8:$I$5007,"&lt;&gt;مرفوض"))</f>
        <v/>
      </c>
      <c r="P3481" s="25">
        <f>IF(A3481&lt;&gt;"عهدة","",N(F3481)-O3481)</f>
        <v/>
      </c>
      <c r="Q3481" s="26">
        <f>IF(A3481="","",IF(A3481="عهدة",IF(N(F3481)=0,"⚠ أدخل قيمة العهدة",IF(P3481&lt;0,"⛔ عجز / زيادة مصروفات "&amp;TEXT(-P3481,"#,##0"),IF(COUNTIFS($B$8:$B$5007,B3481,$A$8:$A$5007,"مصروف",$I$8:$I$5007,"&lt;&gt;مرفوض",$K$8:$K$5007,"&lt;&gt;نعم")&gt;0,"⚠ "&amp;COUNTIFS($B$8:$B$5007,B3481,$A$8:$A$5007,"مصروف",$I$8:$I$5007,"&lt;&gt;مرفوض",$K$8:$K$5007,"&lt;&gt;نعم")&amp;" مصروف غير مسوى",IF(L3481="تمت التسوية",IF(P3481=0,"✔ متوازنة وتمت التسوية","✔ تمت التسوية – متبقي "&amp;TEXT(P3481,"#,##0")),IF(P3481&gt;0,"متبقي "&amp;TEXT(P3481,"#,##0"),"✔ متوازنة"))))),IF(R3481=0,"⚠ أضف سطر عهدة أولًا",IF(OR(C3481="",N(G3481)=0),"⚠ أكمل التاريخ والقيمة",IF(S3481="","⚠ التاريخ خارج السنة المالية",IF(H3481="","⚠ اختر بند الموازنة",IF(I3481="مرفوض","✖ مرفوض من المدير",IF(I3481&lt;&gt;"موافق","⏳ بانتظار موافقة المدير",IF(K3481&lt;&gt;"نعم","⚠ غير مسوى مع الحسابات","✔ معتمد ومسوى")))))))))</f>
        <v/>
      </c>
      <c r="R3481">
        <f>N(R3480)+IF(A3481="عهدة",1,0)</f>
        <v/>
      </c>
      <c r="S3481">
        <f>IF(C3481="","",IF(AND(C3481&gt;=DATE(2026,9,1),C3481&lt;=DATE(2027,8,31)),(YEAR(C3481)-2026)*12+MONTH(C3481)-8,""))</f>
        <v/>
      </c>
      <c r="T3481">
        <f>IF(AND(A3481="مصروف",R3481&gt;0,I3481="موافق",S3481&lt;&gt;"",H3481&lt;&gt;""),N(G3481),0)</f>
        <v/>
      </c>
    </row>
    <row r="3482">
      <c r="A3482" s="19" t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السنة المالية",INDEX(القوائم!$D$2:$D$13,S3482)))</f>
        <v/>
      </c>
      <c r="E3482" s="22" t="n"/>
      <c r="F3482" s="23" t="n"/>
      <c r="G3482" s="23" t="n"/>
      <c r="H3482" s="22" t="n"/>
      <c r="I3482" s="19" t="n"/>
      <c r="J3482" s="21" t="n"/>
      <c r="K3482" s="19" t="n"/>
      <c r="L3482" s="19" t="n"/>
      <c r="M3482" s="21" t="n"/>
      <c r="N3482" s="22" t="n"/>
      <c r="O3482" s="24">
        <f>IF(A3482&lt;&gt;"عهدة","",SUMIFS($G$8:$G$5007,$B$8:$B$5007,B3482,$A$8:$A$5007,"مصروف",$I$8:$I$5007,"&lt;&gt;مرفوض"))</f>
        <v/>
      </c>
      <c r="P3482" s="25">
        <f>IF(A3482&lt;&gt;"عهدة","",N(F3482)-O3482)</f>
        <v/>
      </c>
      <c r="Q3482" s="26">
        <f>IF(A3482="","",IF(A3482="عهدة",IF(N(F3482)=0,"⚠ أدخل قيمة العهدة",IF(P3482&lt;0,"⛔ عجز / زيادة مصروفات "&amp;TEXT(-P3482,"#,##0"),IF(COUNTIFS($B$8:$B$5007,B3482,$A$8:$A$5007,"مصروف",$I$8:$I$5007,"&lt;&gt;مرفوض",$K$8:$K$5007,"&lt;&gt;نعم")&gt;0,"⚠ "&amp;COUNTIFS($B$8:$B$5007,B3482,$A$8:$A$5007,"مصروف",$I$8:$I$5007,"&lt;&gt;مرفوض",$K$8:$K$5007,"&lt;&gt;نعم")&amp;" مصروف غير مسوى",IF(L3482="تمت التسوية",IF(P3482=0,"✔ متوازنة وتمت التسوية","✔ تمت التسوية – متبقي "&amp;TEXT(P3482,"#,##0")),IF(P3482&gt;0,"متبقي "&amp;TEXT(P3482,"#,##0"),"✔ متوازنة"))))),IF(R3482=0,"⚠ أضف سطر عهدة أولًا",IF(OR(C3482="",N(G3482)=0),"⚠ أكمل التاريخ والقيمة",IF(S3482="","⚠ التاريخ خارج السنة المالية",IF(H3482="","⚠ اختر بند الموازنة",IF(I3482="مرفوض","✖ مرفوض من المدير",IF(I3482&lt;&gt;"موافق","⏳ بانتظار موافقة المدير",IF(K3482&lt;&gt;"نعم","⚠ غير مسوى مع الحسابات","✔ معتمد ومسوى")))))))))</f>
        <v/>
      </c>
      <c r="R3482">
        <f>N(R3481)+IF(A3482="عهدة",1,0)</f>
        <v/>
      </c>
      <c r="S3482">
        <f>IF(C3482="","",IF(AND(C3482&gt;=DATE(2026,9,1),C3482&lt;=DATE(2027,8,31)),(YEAR(C3482)-2026)*12+MONTH(C3482)-8,""))</f>
        <v/>
      </c>
      <c r="T3482">
        <f>IF(AND(A3482="مصروف",R3482&gt;0,I3482="موافق",S3482&lt;&gt;"",H3482&lt;&gt;""),N(G3482),0)</f>
        <v/>
      </c>
    </row>
    <row r="3483">
      <c r="A3483" s="19" t="n"/>
      <c r="B3483" s="20">
        <f>IF(A3483="","",IF(R3483=0,"⚠ أضف سطر عهدة أولًا","DMT-"&amp;TEXT(R3483,"000")))</f>
        <v/>
      </c>
      <c r="C3483" s="21" t="n"/>
      <c r="D3483" s="20">
        <f>IF(C3483="","",IF(S3483="","خارج السنة المالية",INDEX(القوائم!$D$2:$D$13,S3483)))</f>
        <v/>
      </c>
      <c r="E3483" s="22" t="n"/>
      <c r="F3483" s="23" t="n"/>
      <c r="G3483" s="23" t="n"/>
      <c r="H3483" s="22" t="n"/>
      <c r="I3483" s="19" t="n"/>
      <c r="J3483" s="21" t="n"/>
      <c r="K3483" s="19" t="n"/>
      <c r="L3483" s="19" t="n"/>
      <c r="M3483" s="21" t="n"/>
      <c r="N3483" s="22" t="n"/>
      <c r="O3483" s="24">
        <f>IF(A3483&lt;&gt;"عهدة","",SUMIFS($G$8:$G$5007,$B$8:$B$5007,B3483,$A$8:$A$5007,"مصروف",$I$8:$I$5007,"&lt;&gt;مرفوض"))</f>
        <v/>
      </c>
      <c r="P3483" s="25">
        <f>IF(A3483&lt;&gt;"عهدة","",N(F3483)-O3483)</f>
        <v/>
      </c>
      <c r="Q3483" s="26">
        <f>IF(A3483="","",IF(A3483="عهدة",IF(N(F3483)=0,"⚠ أدخل قيمة العهدة",IF(P3483&lt;0,"⛔ عجز / زيادة مصروفات "&amp;TEXT(-P3483,"#,##0"),IF(COUNTIFS($B$8:$B$5007,B3483,$A$8:$A$5007,"مصروف",$I$8:$I$5007,"&lt;&gt;مرفوض",$K$8:$K$5007,"&lt;&gt;نعم")&gt;0,"⚠ "&amp;COUNTIFS($B$8:$B$5007,B3483,$A$8:$A$5007,"مصروف",$I$8:$I$5007,"&lt;&gt;مرفوض",$K$8:$K$5007,"&lt;&gt;نعم")&amp;" مصروف غير مسوى",IF(L3483="تمت التسوية",IF(P3483=0,"✔ متوازنة وتمت التسوية","✔ تمت التسوية – متبقي "&amp;TEXT(P3483,"#,##0")),IF(P3483&gt;0,"متبقي "&amp;TEXT(P3483,"#,##0"),"✔ متوازنة"))))),IF(R3483=0,"⚠ أضف سطر عهدة أولًا",IF(OR(C3483="",N(G3483)=0),"⚠ أكمل التاريخ والقيمة",IF(S3483="","⚠ التاريخ خارج السنة المالية",IF(H3483="","⚠ اختر بند الموازنة",IF(I3483="مرفوض","✖ مرفوض من المدير",IF(I3483&lt;&gt;"موافق","⏳ بانتظار موافقة المدير",IF(K3483&lt;&gt;"نعم","⚠ غير مسوى مع الحسابات","✔ معتمد ومسوى")))))))))</f>
        <v/>
      </c>
      <c r="R3483">
        <f>N(R3482)+IF(A3483="عهدة",1,0)</f>
        <v/>
      </c>
      <c r="S3483">
        <f>IF(C3483="","",IF(AND(C3483&gt;=DATE(2026,9,1),C3483&lt;=DATE(2027,8,31)),(YEAR(C3483)-2026)*12+MONTH(C3483)-8,""))</f>
        <v/>
      </c>
      <c r="T3483">
        <f>IF(AND(A3483="مصروف",R3483&gt;0,I3483="موافق",S3483&lt;&gt;"",H3483&lt;&gt;""),N(G3483),0)</f>
        <v/>
      </c>
    </row>
    <row r="3484">
      <c r="A3484" s="19" t="n"/>
      <c r="B3484" s="20">
        <f>IF(A3484="","",IF(R3484=0,"⚠ أضف سطر عهدة أولًا","DMT-"&amp;TEXT(R3484,"000")))</f>
        <v/>
      </c>
      <c r="C3484" s="21" t="n"/>
      <c r="D3484" s="20">
        <f>IF(C3484="","",IF(S3484="","خارج السنة المالية",INDEX(القوائم!$D$2:$D$13,S3484)))</f>
        <v/>
      </c>
      <c r="E3484" s="22" t="n"/>
      <c r="F3484" s="23" t="n"/>
      <c r="G3484" s="23" t="n"/>
      <c r="H3484" s="22" t="n"/>
      <c r="I3484" s="19" t="n"/>
      <c r="J3484" s="21" t="n"/>
      <c r="K3484" s="19" t="n"/>
      <c r="L3484" s="19" t="n"/>
      <c r="M3484" s="21" t="n"/>
      <c r="N3484" s="22" t="n"/>
      <c r="O3484" s="24">
        <f>IF(A3484&lt;&gt;"عهدة","",SUMIFS($G$8:$G$5007,$B$8:$B$5007,B3484,$A$8:$A$5007,"مصروف",$I$8:$I$5007,"&lt;&gt;مرفوض"))</f>
        <v/>
      </c>
      <c r="P3484" s="25">
        <f>IF(A3484&lt;&gt;"عهدة","",N(F3484)-O3484)</f>
        <v/>
      </c>
      <c r="Q3484" s="26">
        <f>IF(A3484="","",IF(A3484="عهدة",IF(N(F3484)=0,"⚠ أدخل قيمة العهدة",IF(P3484&lt;0,"⛔ عجز / زيادة مصروفات "&amp;TEXT(-P3484,"#,##0"),IF(COUNTIFS($B$8:$B$5007,B3484,$A$8:$A$5007,"مصروف",$I$8:$I$5007,"&lt;&gt;مرفوض",$K$8:$K$5007,"&lt;&gt;نعم")&gt;0,"⚠ "&amp;COUNTIFS($B$8:$B$5007,B3484,$A$8:$A$5007,"مصروف",$I$8:$I$5007,"&lt;&gt;مرفوض",$K$8:$K$5007,"&lt;&gt;نعم")&amp;" مصروف غير مسوى",IF(L3484="تمت التسوية",IF(P3484=0,"✔ متوازنة وتمت التسوية","✔ تمت التسوية – متبقي "&amp;TEXT(P3484,"#,##0")),IF(P3484&gt;0,"متبقي "&amp;TEXT(P3484,"#,##0"),"✔ متوازنة"))))),IF(R3484=0,"⚠ أضف سطر عهدة أولًا",IF(OR(C3484="",N(G3484)=0),"⚠ أكمل التاريخ والقيمة",IF(S3484="","⚠ التاريخ خارج السنة المالية",IF(H3484="","⚠ اختر بند الموازنة",IF(I3484="مرفوض","✖ مرفوض من المدير",IF(I3484&lt;&gt;"موافق","⏳ بانتظار موافقة المدير",IF(K3484&lt;&gt;"نعم","⚠ غير مسوى مع الحسابات","✔ معتمد ومسوى")))))))))</f>
        <v/>
      </c>
      <c r="R3484">
        <f>N(R3483)+IF(A3484="عهدة",1,0)</f>
        <v/>
      </c>
      <c r="S3484">
        <f>IF(C3484="","",IF(AND(C3484&gt;=DATE(2026,9,1),C3484&lt;=DATE(2027,8,31)),(YEAR(C3484)-2026)*12+MONTH(C3484)-8,""))</f>
        <v/>
      </c>
      <c r="T3484">
        <f>IF(AND(A3484="مصروف",R3484&gt;0,I3484="موافق",S3484&lt;&gt;"",H3484&lt;&gt;""),N(G3484),0)</f>
        <v/>
      </c>
    </row>
    <row r="3485">
      <c r="A3485" s="19" t="n"/>
      <c r="B3485" s="20">
        <f>IF(A3485="","",IF(R3485=0,"⚠ أضف سطر عهدة أولًا","DMT-"&amp;TEXT(R3485,"000")))</f>
        <v/>
      </c>
      <c r="C3485" s="21" t="n"/>
      <c r="D3485" s="20">
        <f>IF(C3485="","",IF(S3485="","خارج السنة المالية",INDEX(القوائم!$D$2:$D$13,S3485)))</f>
        <v/>
      </c>
      <c r="E3485" s="22" t="n"/>
      <c r="F3485" s="23" t="n"/>
      <c r="G3485" s="23" t="n"/>
      <c r="H3485" s="22" t="n"/>
      <c r="I3485" s="19" t="n"/>
      <c r="J3485" s="21" t="n"/>
      <c r="K3485" s="19" t="n"/>
      <c r="L3485" s="19" t="n"/>
      <c r="M3485" s="21" t="n"/>
      <c r="N3485" s="22" t="n"/>
      <c r="O3485" s="24">
        <f>IF(A3485&lt;&gt;"عهدة","",SUMIFS($G$8:$G$5007,$B$8:$B$5007,B3485,$A$8:$A$5007,"مصروف",$I$8:$I$5007,"&lt;&gt;مرفوض"))</f>
        <v/>
      </c>
      <c r="P3485" s="25">
        <f>IF(A3485&lt;&gt;"عهدة","",N(F3485)-O3485)</f>
        <v/>
      </c>
      <c r="Q3485" s="26">
        <f>IF(A3485="","",IF(A3485="عهدة",IF(N(F3485)=0,"⚠ أدخل قيمة العهدة",IF(P3485&lt;0,"⛔ عجز / زيادة مصروفات "&amp;TEXT(-P3485,"#,##0"),IF(COUNTIFS($B$8:$B$5007,B3485,$A$8:$A$5007,"مصروف",$I$8:$I$5007,"&lt;&gt;مرفوض",$K$8:$K$5007,"&lt;&gt;نعم")&gt;0,"⚠ "&amp;COUNTIFS($B$8:$B$5007,B3485,$A$8:$A$5007,"مصروف",$I$8:$I$5007,"&lt;&gt;مرفوض",$K$8:$K$5007,"&lt;&gt;نعم")&amp;" مصروف غير مسوى",IF(L3485="تمت التسوية",IF(P3485=0,"✔ متوازنة وتمت التسوية","✔ تمت التسوية – متبقي "&amp;TEXT(P3485,"#,##0")),IF(P3485&gt;0,"متبقي "&amp;TEXT(P3485,"#,##0"),"✔ متوازنة"))))),IF(R3485=0,"⚠ أضف سطر عهدة أولًا",IF(OR(C3485="",N(G3485)=0),"⚠ أكمل التاريخ والقيمة",IF(S3485="","⚠ التاريخ خارج السنة المالية",IF(H3485="","⚠ اختر بند الموازنة",IF(I3485="مرفوض","✖ مرفوض من المدير",IF(I3485&lt;&gt;"موافق","⏳ بانتظار موافقة المدير",IF(K3485&lt;&gt;"نعم","⚠ غير مسوى مع الحسابات","✔ معتمد ومسوى")))))))))</f>
        <v/>
      </c>
      <c r="R3485">
        <f>N(R3484)+IF(A3485="عهدة",1,0)</f>
        <v/>
      </c>
      <c r="S3485">
        <f>IF(C3485="","",IF(AND(C3485&gt;=DATE(2026,9,1),C3485&lt;=DATE(2027,8,31)),(YEAR(C3485)-2026)*12+MONTH(C3485)-8,""))</f>
        <v/>
      </c>
      <c r="T3485">
        <f>IF(AND(A3485="مصروف",R3485&gt;0,I3485="موافق",S3485&lt;&gt;"",H3485&lt;&gt;""),N(G3485),0)</f>
        <v/>
      </c>
    </row>
    <row r="3486">
      <c r="A3486" s="19" t="n"/>
      <c r="B3486" s="20">
        <f>IF(A3486="","",IF(R3486=0,"⚠ أضف سطر عهدة أولًا","DMT-"&amp;TEXT(R3486,"000")))</f>
        <v/>
      </c>
      <c r="C3486" s="21" t="n"/>
      <c r="D3486" s="20">
        <f>IF(C3486="","",IF(S3486="","خارج السنة المالية",INDEX(القوائم!$D$2:$D$13,S3486)))</f>
        <v/>
      </c>
      <c r="E3486" s="22" t="n"/>
      <c r="F3486" s="23" t="n"/>
      <c r="G3486" s="23" t="n"/>
      <c r="H3486" s="22" t="n"/>
      <c r="I3486" s="19" t="n"/>
      <c r="J3486" s="21" t="n"/>
      <c r="K3486" s="19" t="n"/>
      <c r="L3486" s="19" t="n"/>
      <c r="M3486" s="21" t="n"/>
      <c r="N3486" s="22" t="n"/>
      <c r="O3486" s="24">
        <f>IF(A3486&lt;&gt;"عهدة","",SUMIFS($G$8:$G$5007,$B$8:$B$5007,B3486,$A$8:$A$5007,"مصروف",$I$8:$I$5007,"&lt;&gt;مرفوض"))</f>
        <v/>
      </c>
      <c r="P3486" s="25">
        <f>IF(A3486&lt;&gt;"عهدة","",N(F3486)-O3486)</f>
        <v/>
      </c>
      <c r="Q3486" s="26">
        <f>IF(A3486="","",IF(A3486="عهدة",IF(N(F3486)=0,"⚠ أدخل قيمة العهدة",IF(P3486&lt;0,"⛔ عجز / زيادة مصروفات "&amp;TEXT(-P3486,"#,##0"),IF(COUNTIFS($B$8:$B$5007,B3486,$A$8:$A$5007,"مصروف",$I$8:$I$5007,"&lt;&gt;مرفوض",$K$8:$K$5007,"&lt;&gt;نعم")&gt;0,"⚠ "&amp;COUNTIFS($B$8:$B$5007,B3486,$A$8:$A$5007,"مصروف",$I$8:$I$5007,"&lt;&gt;مرفوض",$K$8:$K$5007,"&lt;&gt;نعم")&amp;" مصروف غير مسوى",IF(L3486="تمت التسوية",IF(P3486=0,"✔ متوازنة وتمت التسوية","✔ تمت التسوية – متبقي "&amp;TEXT(P3486,"#,##0")),IF(P3486&gt;0,"متبقي "&amp;TEXT(P3486,"#,##0"),"✔ متوازنة"))))),IF(R3486=0,"⚠ أضف سطر عهدة أولًا",IF(OR(C3486="",N(G3486)=0),"⚠ أكمل التاريخ والقيمة",IF(S3486="","⚠ التاريخ خارج السنة المالية",IF(H3486="","⚠ اختر بند الموازنة",IF(I3486="مرفوض","✖ مرفوض من المدير",IF(I3486&lt;&gt;"موافق","⏳ بانتظار موافقة المدير",IF(K3486&lt;&gt;"نعم","⚠ غير مسوى مع الحسابات","✔ معتمد ومسوى")))))))))</f>
        <v/>
      </c>
      <c r="R3486">
        <f>N(R3485)+IF(A3486="عهدة",1,0)</f>
        <v/>
      </c>
      <c r="S3486">
        <f>IF(C3486="","",IF(AND(C3486&gt;=DATE(2026,9,1),C3486&lt;=DATE(2027,8,31)),(YEAR(C3486)-2026)*12+MONTH(C3486)-8,""))</f>
        <v/>
      </c>
      <c r="T3486">
        <f>IF(AND(A3486="مصروف",R3486&gt;0,I3486="موافق",S3486&lt;&gt;"",H3486&lt;&gt;""),N(G3486),0)</f>
        <v/>
      </c>
    </row>
    <row r="3487">
      <c r="A3487" s="19" t="n"/>
      <c r="B3487" s="20">
        <f>IF(A3487="","",IF(R3487=0,"⚠ أضف سطر عهدة أولًا","DMT-"&amp;TEXT(R3487,"000")))</f>
        <v/>
      </c>
      <c r="C3487" s="21" t="n"/>
      <c r="D3487" s="20">
        <f>IF(C3487="","",IF(S3487="","خارج السنة المالية",INDEX(القوائم!$D$2:$D$13,S3487)))</f>
        <v/>
      </c>
      <c r="E3487" s="22" t="n"/>
      <c r="F3487" s="23" t="n"/>
      <c r="G3487" s="23" t="n"/>
      <c r="H3487" s="22" t="n"/>
      <c r="I3487" s="19" t="n"/>
      <c r="J3487" s="21" t="n"/>
      <c r="K3487" s="19" t="n"/>
      <c r="L3487" s="19" t="n"/>
      <c r="M3487" s="21" t="n"/>
      <c r="N3487" s="22" t="n"/>
      <c r="O3487" s="24">
        <f>IF(A3487&lt;&gt;"عهدة","",SUMIFS($G$8:$G$5007,$B$8:$B$5007,B3487,$A$8:$A$5007,"مصروف",$I$8:$I$5007,"&lt;&gt;مرفوض"))</f>
        <v/>
      </c>
      <c r="P3487" s="25">
        <f>IF(A3487&lt;&gt;"عهدة","",N(F3487)-O3487)</f>
        <v/>
      </c>
      <c r="Q3487" s="26">
        <f>IF(A3487="","",IF(A3487="عهدة",IF(N(F3487)=0,"⚠ أدخل قيمة العهدة",IF(P3487&lt;0,"⛔ عجز / زيادة مصروفات "&amp;TEXT(-P3487,"#,##0"),IF(COUNTIFS($B$8:$B$5007,B3487,$A$8:$A$5007,"مصروف",$I$8:$I$5007,"&lt;&gt;مرفوض",$K$8:$K$5007,"&lt;&gt;نعم")&gt;0,"⚠ "&amp;COUNTIFS($B$8:$B$5007,B3487,$A$8:$A$5007,"مصروف",$I$8:$I$5007,"&lt;&gt;مرفوض",$K$8:$K$5007,"&lt;&gt;نعم")&amp;" مصروف غير مسوى",IF(L3487="تمت التسوية",IF(P3487=0,"✔ متوازنة وتمت التسوية","✔ تمت التسوية – متبقي "&amp;TEXT(P3487,"#,##0")),IF(P3487&gt;0,"متبقي "&amp;TEXT(P3487,"#,##0"),"✔ متوازنة"))))),IF(R3487=0,"⚠ أضف سطر عهدة أولًا",IF(OR(C3487="",N(G3487)=0),"⚠ أكمل التاريخ والقيمة",IF(S3487="","⚠ التاريخ خارج السنة المالية",IF(H3487="","⚠ اختر بند الموازنة",IF(I3487="مرفوض","✖ مرفوض من المدير",IF(I3487&lt;&gt;"موافق","⏳ بانتظار موافقة المدير",IF(K3487&lt;&gt;"نعم","⚠ غير مسوى مع الحسابات","✔ معتمد ومسوى")))))))))</f>
        <v/>
      </c>
      <c r="R3487">
        <f>N(R3486)+IF(A3487="عهدة",1,0)</f>
        <v/>
      </c>
      <c r="S3487">
        <f>IF(C3487="","",IF(AND(C3487&gt;=DATE(2026,9,1),C3487&lt;=DATE(2027,8,31)),(YEAR(C3487)-2026)*12+MONTH(C3487)-8,""))</f>
        <v/>
      </c>
      <c r="T3487">
        <f>IF(AND(A3487="مصروف",R3487&gt;0,I3487="موافق",S3487&lt;&gt;"",H3487&lt;&gt;""),N(G3487),0)</f>
        <v/>
      </c>
    </row>
    <row r="3488">
      <c r="A3488" s="19" t="n"/>
      <c r="B3488" s="20">
        <f>IF(A3488="","",IF(R3488=0,"⚠ أضف سطر عهدة أولًا","DMT-"&amp;TEXT(R3488,"000")))</f>
        <v/>
      </c>
      <c r="C3488" s="21" t="n"/>
      <c r="D3488" s="20">
        <f>IF(C3488="","",IF(S3488="","خارج السنة المالية",INDEX(القوائم!$D$2:$D$13,S3488)))</f>
        <v/>
      </c>
      <c r="E3488" s="22" t="n"/>
      <c r="F3488" s="23" t="n"/>
      <c r="G3488" s="23" t="n"/>
      <c r="H3488" s="22" t="n"/>
      <c r="I3488" s="19" t="n"/>
      <c r="J3488" s="21" t="n"/>
      <c r="K3488" s="19" t="n"/>
      <c r="L3488" s="19" t="n"/>
      <c r="M3488" s="21" t="n"/>
      <c r="N3488" s="22" t="n"/>
      <c r="O3488" s="24">
        <f>IF(A3488&lt;&gt;"عهدة","",SUMIFS($G$8:$G$5007,$B$8:$B$5007,B3488,$A$8:$A$5007,"مصروف",$I$8:$I$5007,"&lt;&gt;مرفوض"))</f>
        <v/>
      </c>
      <c r="P3488" s="25">
        <f>IF(A3488&lt;&gt;"عهدة","",N(F3488)-O3488)</f>
        <v/>
      </c>
      <c r="Q3488" s="26">
        <f>IF(A3488="","",IF(A3488="عهدة",IF(N(F3488)=0,"⚠ أدخل قيمة العهدة",IF(P3488&lt;0,"⛔ عجز / زيادة مصروفات "&amp;TEXT(-P3488,"#,##0"),IF(COUNTIFS($B$8:$B$5007,B3488,$A$8:$A$5007,"مصروف",$I$8:$I$5007,"&lt;&gt;مرفوض",$K$8:$K$5007,"&lt;&gt;نعم")&gt;0,"⚠ "&amp;COUNTIFS($B$8:$B$5007,B3488,$A$8:$A$5007,"مصروف",$I$8:$I$5007,"&lt;&gt;مرفوض",$K$8:$K$5007,"&lt;&gt;نعم")&amp;" مصروف غير مسوى",IF(L3488="تمت التسوية",IF(P3488=0,"✔ متوازنة وتمت التسوية","✔ تمت التسوية – متبقي "&amp;TEXT(P3488,"#,##0")),IF(P3488&gt;0,"متبقي "&amp;TEXT(P3488,"#,##0"),"✔ متوازنة"))))),IF(R3488=0,"⚠ أضف سطر عهدة أولًا",IF(OR(C3488="",N(G3488)=0),"⚠ أكمل التاريخ والقيمة",IF(S3488="","⚠ التاريخ خارج السنة المالية",IF(H3488="","⚠ اختر بند الموازنة",IF(I3488="مرفوض","✖ مرفوض من المدير",IF(I3488&lt;&gt;"موافق","⏳ بانتظار موافقة المدير",IF(K3488&lt;&gt;"نعم","⚠ غير مسوى مع الحسابات","✔ معتمد ومسوى")))))))))</f>
        <v/>
      </c>
      <c r="R3488">
        <f>N(R3487)+IF(A3488="عهدة",1,0)</f>
        <v/>
      </c>
      <c r="S3488">
        <f>IF(C3488="","",IF(AND(C3488&gt;=DATE(2026,9,1),C3488&lt;=DATE(2027,8,31)),(YEAR(C3488)-2026)*12+MONTH(C3488)-8,""))</f>
        <v/>
      </c>
      <c r="T3488">
        <f>IF(AND(A3488="مصروف",R3488&gt;0,I3488="موافق",S3488&lt;&gt;"",H3488&lt;&gt;""),N(G3488),0)</f>
        <v/>
      </c>
    </row>
    <row r="3489">
      <c r="A3489" s="19" t="n"/>
      <c r="B3489" s="20">
        <f>IF(A3489="","",IF(R3489=0,"⚠ أضف سطر عهدة أولًا","DMT-"&amp;TEXT(R3489,"000")))</f>
        <v/>
      </c>
      <c r="C3489" s="21" t="n"/>
      <c r="D3489" s="20">
        <f>IF(C3489="","",IF(S3489="","خارج السنة المالية",INDEX(القوائم!$D$2:$D$13,S3489)))</f>
        <v/>
      </c>
      <c r="E3489" s="22" t="n"/>
      <c r="F3489" s="23" t="n"/>
      <c r="G3489" s="23" t="n"/>
      <c r="H3489" s="22" t="n"/>
      <c r="I3489" s="19" t="n"/>
      <c r="J3489" s="21" t="n"/>
      <c r="K3489" s="19" t="n"/>
      <c r="L3489" s="19" t="n"/>
      <c r="M3489" s="21" t="n"/>
      <c r="N3489" s="22" t="n"/>
      <c r="O3489" s="24">
        <f>IF(A3489&lt;&gt;"عهدة","",SUMIFS($G$8:$G$5007,$B$8:$B$5007,B3489,$A$8:$A$5007,"مصروف",$I$8:$I$5007,"&lt;&gt;مرفوض"))</f>
        <v/>
      </c>
      <c r="P3489" s="25">
        <f>IF(A3489&lt;&gt;"عهدة","",N(F3489)-O3489)</f>
        <v/>
      </c>
      <c r="Q3489" s="26">
        <f>IF(A3489="","",IF(A3489="عهدة",IF(N(F3489)=0,"⚠ أدخل قيمة العهدة",IF(P3489&lt;0,"⛔ عجز / زيادة مصروفات "&amp;TEXT(-P3489,"#,##0"),IF(COUNTIFS($B$8:$B$5007,B3489,$A$8:$A$5007,"مصروف",$I$8:$I$5007,"&lt;&gt;مرفوض",$K$8:$K$5007,"&lt;&gt;نعم")&gt;0,"⚠ "&amp;COUNTIFS($B$8:$B$5007,B3489,$A$8:$A$5007,"مصروف",$I$8:$I$5007,"&lt;&gt;مرفوض",$K$8:$K$5007,"&lt;&gt;نعم")&amp;" مصروف غير مسوى",IF(L3489="تمت التسوية",IF(P3489=0,"✔ متوازنة وتمت التسوية","✔ تمت التسوية – متبقي "&amp;TEXT(P3489,"#,##0")),IF(P3489&gt;0,"متبقي "&amp;TEXT(P3489,"#,##0"),"✔ متوازنة"))))),IF(R3489=0,"⚠ أضف سطر عهدة أولًا",IF(OR(C3489="",N(G3489)=0),"⚠ أكمل التاريخ والقيمة",IF(S3489="","⚠ التاريخ خارج السنة المالية",IF(H3489="","⚠ اختر بند الموازنة",IF(I3489="مرفوض","✖ مرفوض من المدير",IF(I3489&lt;&gt;"موافق","⏳ بانتظار موافقة المدير",IF(K3489&lt;&gt;"نعم","⚠ غير مسوى مع الحسابات","✔ معتمد ومسوى")))))))))</f>
        <v/>
      </c>
      <c r="R3489">
        <f>N(R3488)+IF(A3489="عهدة",1,0)</f>
        <v/>
      </c>
      <c r="S3489">
        <f>IF(C3489="","",IF(AND(C3489&gt;=DATE(2026,9,1),C3489&lt;=DATE(2027,8,31)),(YEAR(C3489)-2026)*12+MONTH(C3489)-8,""))</f>
        <v/>
      </c>
      <c r="T3489">
        <f>IF(AND(A3489="مصروف",R3489&gt;0,I3489="موافق",S3489&lt;&gt;"",H3489&lt;&gt;""),N(G3489),0)</f>
        <v/>
      </c>
    </row>
    <row r="3490">
      <c r="A3490" s="19" t="n"/>
      <c r="B3490" s="20">
        <f>IF(A3490="","",IF(R3490=0,"⚠ أضف سطر عهدة أولًا","DMT-"&amp;TEXT(R3490,"000")))</f>
        <v/>
      </c>
      <c r="C3490" s="21" t="n"/>
      <c r="D3490" s="20">
        <f>IF(C3490="","",IF(S3490="","خارج السنة المالية",INDEX(القوائم!$D$2:$D$13,S3490)))</f>
        <v/>
      </c>
      <c r="E3490" s="22" t="n"/>
      <c r="F3490" s="23" t="n"/>
      <c r="G3490" s="23" t="n"/>
      <c r="H3490" s="22" t="n"/>
      <c r="I3490" s="19" t="n"/>
      <c r="J3490" s="21" t="n"/>
      <c r="K3490" s="19" t="n"/>
      <c r="L3490" s="19" t="n"/>
      <c r="M3490" s="21" t="n"/>
      <c r="N3490" s="22" t="n"/>
      <c r="O3490" s="24">
        <f>IF(A3490&lt;&gt;"عهدة","",SUMIFS($G$8:$G$5007,$B$8:$B$5007,B3490,$A$8:$A$5007,"مصروف",$I$8:$I$5007,"&lt;&gt;مرفوض"))</f>
        <v/>
      </c>
      <c r="P3490" s="25">
        <f>IF(A3490&lt;&gt;"عهدة","",N(F3490)-O3490)</f>
        <v/>
      </c>
      <c r="Q3490" s="26">
        <f>IF(A3490="","",IF(A3490="عهدة",IF(N(F3490)=0,"⚠ أدخل قيمة العهدة",IF(P3490&lt;0,"⛔ عجز / زيادة مصروفات "&amp;TEXT(-P3490,"#,##0"),IF(COUNTIFS($B$8:$B$5007,B3490,$A$8:$A$5007,"مصروف",$I$8:$I$5007,"&lt;&gt;مرفوض",$K$8:$K$5007,"&lt;&gt;نعم")&gt;0,"⚠ "&amp;COUNTIFS($B$8:$B$5007,B3490,$A$8:$A$5007,"مصروف",$I$8:$I$5007,"&lt;&gt;مرفوض",$K$8:$K$5007,"&lt;&gt;نعم")&amp;" مصروف غير مسوى",IF(L3490="تمت التسوية",IF(P3490=0,"✔ متوازنة وتمت التسوية","✔ تمت التسوية – متبقي "&amp;TEXT(P3490,"#,##0")),IF(P3490&gt;0,"متبقي "&amp;TEXT(P3490,"#,##0"),"✔ متوازنة"))))),IF(R3490=0,"⚠ أضف سطر عهدة أولًا",IF(OR(C3490="",N(G3490)=0),"⚠ أكمل التاريخ والقيمة",IF(S3490="","⚠ التاريخ خارج السنة المالية",IF(H3490="","⚠ اختر بند الموازنة",IF(I3490="مرفوض","✖ مرفوض من المدير",IF(I3490&lt;&gt;"موافق","⏳ بانتظار موافقة المدير",IF(K3490&lt;&gt;"نعم","⚠ غير مسوى مع الحسابات","✔ معتمد ومسوى")))))))))</f>
        <v/>
      </c>
      <c r="R3490">
        <f>N(R3489)+IF(A3490="عهدة",1,0)</f>
        <v/>
      </c>
      <c r="S3490">
        <f>IF(C3490="","",IF(AND(C3490&gt;=DATE(2026,9,1),C3490&lt;=DATE(2027,8,31)),(YEAR(C3490)-2026)*12+MONTH(C3490)-8,""))</f>
        <v/>
      </c>
      <c r="T3490">
        <f>IF(AND(A3490="مصروف",R3490&gt;0,I3490="موافق",S3490&lt;&gt;"",H3490&lt;&gt;""),N(G3490),0)</f>
        <v/>
      </c>
    </row>
    <row r="3491">
      <c r="A3491" s="19" t="n"/>
      <c r="B3491" s="20">
        <f>IF(A3491="","",IF(R3491=0,"⚠ أضف سطر عهدة أولًا","DMT-"&amp;TEXT(R3491,"000")))</f>
        <v/>
      </c>
      <c r="C3491" s="21" t="n"/>
      <c r="D3491" s="20">
        <f>IF(C3491="","",IF(S3491="","خارج السنة المالية",INDEX(القوائم!$D$2:$D$13,S3491)))</f>
        <v/>
      </c>
      <c r="E3491" s="22" t="n"/>
      <c r="F3491" s="23" t="n"/>
      <c r="G3491" s="23" t="n"/>
      <c r="H3491" s="22" t="n"/>
      <c r="I3491" s="19" t="n"/>
      <c r="J3491" s="21" t="n"/>
      <c r="K3491" s="19" t="n"/>
      <c r="L3491" s="19" t="n"/>
      <c r="M3491" s="21" t="n"/>
      <c r="N3491" s="22" t="n"/>
      <c r="O3491" s="24">
        <f>IF(A3491&lt;&gt;"عهدة","",SUMIFS($G$8:$G$5007,$B$8:$B$5007,B3491,$A$8:$A$5007,"مصروف",$I$8:$I$5007,"&lt;&gt;مرفوض"))</f>
        <v/>
      </c>
      <c r="P3491" s="25">
        <f>IF(A3491&lt;&gt;"عهدة","",N(F3491)-O3491)</f>
        <v/>
      </c>
      <c r="Q3491" s="26">
        <f>IF(A3491="","",IF(A3491="عهدة",IF(N(F3491)=0,"⚠ أدخل قيمة العهدة",IF(P3491&lt;0,"⛔ عجز / زيادة مصروفات "&amp;TEXT(-P3491,"#,##0"),IF(COUNTIFS($B$8:$B$5007,B3491,$A$8:$A$5007,"مصروف",$I$8:$I$5007,"&lt;&gt;مرفوض",$K$8:$K$5007,"&lt;&gt;نعم")&gt;0,"⚠ "&amp;COUNTIFS($B$8:$B$5007,B3491,$A$8:$A$5007,"مصروف",$I$8:$I$5007,"&lt;&gt;مرفوض",$K$8:$K$5007,"&lt;&gt;نعم")&amp;" مصروف غير مسوى",IF(L3491="تمت التسوية",IF(P3491=0,"✔ متوازنة وتمت التسوية","✔ تمت التسوية – متبقي "&amp;TEXT(P3491,"#,##0")),IF(P3491&gt;0,"متبقي "&amp;TEXT(P3491,"#,##0"),"✔ متوازنة"))))),IF(R3491=0,"⚠ أضف سطر عهدة أولًا",IF(OR(C3491="",N(G3491)=0),"⚠ أكمل التاريخ والقيمة",IF(S3491="","⚠ التاريخ خارج السنة المالية",IF(H3491="","⚠ اختر بند الموازنة",IF(I3491="مرفوض","✖ مرفوض من المدير",IF(I3491&lt;&gt;"موافق","⏳ بانتظار موافقة المدير",IF(K3491&lt;&gt;"نعم","⚠ غير مسوى مع الحسابات","✔ معتمد ومسوى")))))))))</f>
        <v/>
      </c>
      <c r="R3491">
        <f>N(R3490)+IF(A3491="عهدة",1,0)</f>
        <v/>
      </c>
      <c r="S3491">
        <f>IF(C3491="","",IF(AND(C3491&gt;=DATE(2026,9,1),C3491&lt;=DATE(2027,8,31)),(YEAR(C3491)-2026)*12+MONTH(C3491)-8,""))</f>
        <v/>
      </c>
      <c r="T3491">
        <f>IF(AND(A3491="مصروف",R3491&gt;0,I3491="موافق",S3491&lt;&gt;"",H3491&lt;&gt;""),N(G3491),0)</f>
        <v/>
      </c>
    </row>
    <row r="3492">
      <c r="A3492" s="19" t="n"/>
      <c r="B3492" s="20">
        <f>IF(A3492="","",IF(R3492=0,"⚠ أضف سطر عهدة أولًا","DMT-"&amp;TEXT(R3492,"000")))</f>
        <v/>
      </c>
      <c r="C3492" s="21" t="n"/>
      <c r="D3492" s="20">
        <f>IF(C3492="","",IF(S3492="","خارج السنة المالية",INDEX(القوائم!$D$2:$D$13,S3492)))</f>
        <v/>
      </c>
      <c r="E3492" s="22" t="n"/>
      <c r="F3492" s="23" t="n"/>
      <c r="G3492" s="23" t="n"/>
      <c r="H3492" s="22" t="n"/>
      <c r="I3492" s="19" t="n"/>
      <c r="J3492" s="21" t="n"/>
      <c r="K3492" s="19" t="n"/>
      <c r="L3492" s="19" t="n"/>
      <c r="M3492" s="21" t="n"/>
      <c r="N3492" s="22" t="n"/>
      <c r="O3492" s="24">
        <f>IF(A3492&lt;&gt;"عهدة","",SUMIFS($G$8:$G$5007,$B$8:$B$5007,B3492,$A$8:$A$5007,"مصروف",$I$8:$I$5007,"&lt;&gt;مرفوض"))</f>
        <v/>
      </c>
      <c r="P3492" s="25">
        <f>IF(A3492&lt;&gt;"عهدة","",N(F3492)-O3492)</f>
        <v/>
      </c>
      <c r="Q3492" s="26">
        <f>IF(A3492="","",IF(A3492="عهدة",IF(N(F3492)=0,"⚠ أدخل قيمة العهدة",IF(P3492&lt;0,"⛔ عجز / زيادة مصروفات "&amp;TEXT(-P3492,"#,##0"),IF(COUNTIFS($B$8:$B$5007,B3492,$A$8:$A$5007,"مصروف",$I$8:$I$5007,"&lt;&gt;مرفوض",$K$8:$K$5007,"&lt;&gt;نعم")&gt;0,"⚠ "&amp;COUNTIFS($B$8:$B$5007,B3492,$A$8:$A$5007,"مصروف",$I$8:$I$5007,"&lt;&gt;مرفوض",$K$8:$K$5007,"&lt;&gt;نعم")&amp;" مصروف غير مسوى",IF(L3492="تمت التسوية",IF(P3492=0,"✔ متوازنة وتمت التسوية","✔ تمت التسوية – متبقي "&amp;TEXT(P3492,"#,##0")),IF(P3492&gt;0,"متبقي "&amp;TEXT(P3492,"#,##0"),"✔ متوازنة"))))),IF(R3492=0,"⚠ أضف سطر عهدة أولًا",IF(OR(C3492="",N(G3492)=0),"⚠ أكمل التاريخ والقيمة",IF(S3492="","⚠ التاريخ خارج السنة المالية",IF(H3492="","⚠ اختر بند الموازنة",IF(I3492="مرفوض","✖ مرفوض من المدير",IF(I3492&lt;&gt;"موافق","⏳ بانتظار موافقة المدير",IF(K3492&lt;&gt;"نعم","⚠ غير مسوى مع الحسابات","✔ معتمد ومسوى")))))))))</f>
        <v/>
      </c>
      <c r="R3492">
        <f>N(R3491)+IF(A3492="عهدة",1,0)</f>
        <v/>
      </c>
      <c r="S3492">
        <f>IF(C3492="","",IF(AND(C3492&gt;=DATE(2026,9,1),C3492&lt;=DATE(2027,8,31)),(YEAR(C3492)-2026)*12+MONTH(C3492)-8,""))</f>
        <v/>
      </c>
      <c r="T3492">
        <f>IF(AND(A3492="مصروف",R3492&gt;0,I3492="موافق",S3492&lt;&gt;"",H3492&lt;&gt;""),N(G3492),0)</f>
        <v/>
      </c>
    </row>
    <row r="3493">
      <c r="A3493" s="19" t="n"/>
      <c r="B3493" s="20">
        <f>IF(A3493="","",IF(R3493=0,"⚠ أضف سطر عهدة أولًا","DMT-"&amp;TEXT(R3493,"000")))</f>
        <v/>
      </c>
      <c r="C3493" s="21" t="n"/>
      <c r="D3493" s="20">
        <f>IF(C3493="","",IF(S3493="","خارج السنة المالية",INDEX(القوائم!$D$2:$D$13,S3493)))</f>
        <v/>
      </c>
      <c r="E3493" s="22" t="n"/>
      <c r="F3493" s="23" t="n"/>
      <c r="G3493" s="23" t="n"/>
      <c r="H3493" s="22" t="n"/>
      <c r="I3493" s="19" t="n"/>
      <c r="J3493" s="21" t="n"/>
      <c r="K3493" s="19" t="n"/>
      <c r="L3493" s="19" t="n"/>
      <c r="M3493" s="21" t="n"/>
      <c r="N3493" s="22" t="n"/>
      <c r="O3493" s="24">
        <f>IF(A3493&lt;&gt;"عهدة","",SUMIFS($G$8:$G$5007,$B$8:$B$5007,B3493,$A$8:$A$5007,"مصروف",$I$8:$I$5007,"&lt;&gt;مرفوض"))</f>
        <v/>
      </c>
      <c r="P3493" s="25">
        <f>IF(A3493&lt;&gt;"عهدة","",N(F3493)-O3493)</f>
        <v/>
      </c>
      <c r="Q3493" s="26">
        <f>IF(A3493="","",IF(A3493="عهدة",IF(N(F3493)=0,"⚠ أدخل قيمة العهدة",IF(P3493&lt;0,"⛔ عجز / زيادة مصروفات "&amp;TEXT(-P3493,"#,##0"),IF(COUNTIFS($B$8:$B$5007,B3493,$A$8:$A$5007,"مصروف",$I$8:$I$5007,"&lt;&gt;مرفوض",$K$8:$K$5007,"&lt;&gt;نعم")&gt;0,"⚠ "&amp;COUNTIFS($B$8:$B$5007,B3493,$A$8:$A$5007,"مصروف",$I$8:$I$5007,"&lt;&gt;مرفوض",$K$8:$K$5007,"&lt;&gt;نعم")&amp;" مصروف غير مسوى",IF(L3493="تمت التسوية",IF(P3493=0,"✔ متوازنة وتمت التسوية","✔ تمت التسوية – متبقي "&amp;TEXT(P3493,"#,##0")),IF(P3493&gt;0,"متبقي "&amp;TEXT(P3493,"#,##0"),"✔ متوازنة"))))),IF(R3493=0,"⚠ أضف سطر عهدة أولًا",IF(OR(C3493="",N(G3493)=0),"⚠ أكمل التاريخ والقيمة",IF(S3493="","⚠ التاريخ خارج السنة المالية",IF(H3493="","⚠ اختر بند الموازنة",IF(I3493="مرفوض","✖ مرفوض من المدير",IF(I3493&lt;&gt;"موافق","⏳ بانتظار موافقة المدير",IF(K3493&lt;&gt;"نعم","⚠ غير مسوى مع الحسابات","✔ معتمد ومسوى")))))))))</f>
        <v/>
      </c>
      <c r="R3493">
        <f>N(R3492)+IF(A3493="عهدة",1,0)</f>
        <v/>
      </c>
      <c r="S3493">
        <f>IF(C3493="","",IF(AND(C3493&gt;=DATE(2026,9,1),C3493&lt;=DATE(2027,8,31)),(YEAR(C3493)-2026)*12+MONTH(C3493)-8,""))</f>
        <v/>
      </c>
      <c r="T3493">
        <f>IF(AND(A3493="مصروف",R3493&gt;0,I3493="موافق",S3493&lt;&gt;"",H3493&lt;&gt;""),N(G3493),0)</f>
        <v/>
      </c>
    </row>
    <row r="3494">
      <c r="A3494" s="19" t="n"/>
      <c r="B3494" s="20">
        <f>IF(A3494="","",IF(R3494=0,"⚠ أضف سطر عهدة أولًا","DMT-"&amp;TEXT(R3494,"000")))</f>
        <v/>
      </c>
      <c r="C3494" s="21" t="n"/>
      <c r="D3494" s="20">
        <f>IF(C3494="","",IF(S3494="","خارج السنة المالية",INDEX(القوائم!$D$2:$D$13,S3494)))</f>
        <v/>
      </c>
      <c r="E3494" s="22" t="n"/>
      <c r="F3494" s="23" t="n"/>
      <c r="G3494" s="23" t="n"/>
      <c r="H3494" s="22" t="n"/>
      <c r="I3494" s="19" t="n"/>
      <c r="J3494" s="21" t="n"/>
      <c r="K3494" s="19" t="n"/>
      <c r="L3494" s="19" t="n"/>
      <c r="M3494" s="21" t="n"/>
      <c r="N3494" s="22" t="n"/>
      <c r="O3494" s="24">
        <f>IF(A3494&lt;&gt;"عهدة","",SUMIFS($G$8:$G$5007,$B$8:$B$5007,B3494,$A$8:$A$5007,"مصروف",$I$8:$I$5007,"&lt;&gt;مرفوض"))</f>
        <v/>
      </c>
      <c r="P3494" s="25">
        <f>IF(A3494&lt;&gt;"عهدة","",N(F3494)-O3494)</f>
        <v/>
      </c>
      <c r="Q3494" s="26">
        <f>IF(A3494="","",IF(A3494="عهدة",IF(N(F3494)=0,"⚠ أدخل قيمة العهدة",IF(P3494&lt;0,"⛔ عجز / زيادة مصروفات "&amp;TEXT(-P3494,"#,##0"),IF(COUNTIFS($B$8:$B$5007,B3494,$A$8:$A$5007,"مصروف",$I$8:$I$5007,"&lt;&gt;مرفوض",$K$8:$K$5007,"&lt;&gt;نعم")&gt;0,"⚠ "&amp;COUNTIFS($B$8:$B$5007,B3494,$A$8:$A$5007,"مصروف",$I$8:$I$5007,"&lt;&gt;مرفوض",$K$8:$K$5007,"&lt;&gt;نعم")&amp;" مصروف غير مسوى",IF(L3494="تمت التسوية",IF(P3494=0,"✔ متوازنة وتمت التسوية","✔ تمت التسوية – متبقي "&amp;TEXT(P3494,"#,##0")),IF(P3494&gt;0,"متبقي "&amp;TEXT(P3494,"#,##0"),"✔ متوازنة"))))),IF(R3494=0,"⚠ أضف سطر عهدة أولًا",IF(OR(C3494="",N(G3494)=0),"⚠ أكمل التاريخ والقيمة",IF(S3494="","⚠ التاريخ خارج السنة المالية",IF(H3494="","⚠ اختر بند الموازنة",IF(I3494="مرفوض","✖ مرفوض من المدير",IF(I3494&lt;&gt;"موافق","⏳ بانتظار موافقة المدير",IF(K3494&lt;&gt;"نعم","⚠ غير مسوى مع الحسابات","✔ معتمد ومسوى")))))))))</f>
        <v/>
      </c>
      <c r="R3494">
        <f>N(R3493)+IF(A3494="عهدة",1,0)</f>
        <v/>
      </c>
      <c r="S3494">
        <f>IF(C3494="","",IF(AND(C3494&gt;=DATE(2026,9,1),C3494&lt;=DATE(2027,8,31)),(YEAR(C3494)-2026)*12+MONTH(C3494)-8,""))</f>
        <v/>
      </c>
      <c r="T3494">
        <f>IF(AND(A3494="مصروف",R3494&gt;0,I3494="موافق",S3494&lt;&gt;"",H3494&lt;&gt;""),N(G3494),0)</f>
        <v/>
      </c>
    </row>
    <row r="3495">
      <c r="A3495" s="19" t="n"/>
      <c r="B3495" s="20">
        <f>IF(A3495="","",IF(R3495=0,"⚠ أضف سطر عهدة أولًا","DMT-"&amp;TEXT(R3495,"000")))</f>
        <v/>
      </c>
      <c r="C3495" s="21" t="n"/>
      <c r="D3495" s="20">
        <f>IF(C3495="","",IF(S3495="","خارج السنة المالية",INDEX(القوائم!$D$2:$D$13,S3495)))</f>
        <v/>
      </c>
      <c r="E3495" s="22" t="n"/>
      <c r="F3495" s="23" t="n"/>
      <c r="G3495" s="23" t="n"/>
      <c r="H3495" s="22" t="n"/>
      <c r="I3495" s="19" t="n"/>
      <c r="J3495" s="21" t="n"/>
      <c r="K3495" s="19" t="n"/>
      <c r="L3495" s="19" t="n"/>
      <c r="M3495" s="21" t="n"/>
      <c r="N3495" s="22" t="n"/>
      <c r="O3495" s="24">
        <f>IF(A3495&lt;&gt;"عهدة","",SUMIFS($G$8:$G$5007,$B$8:$B$5007,B3495,$A$8:$A$5007,"مصروف",$I$8:$I$5007,"&lt;&gt;مرفوض"))</f>
        <v/>
      </c>
      <c r="P3495" s="25">
        <f>IF(A3495&lt;&gt;"عهدة","",N(F3495)-O3495)</f>
        <v/>
      </c>
      <c r="Q3495" s="26">
        <f>IF(A3495="","",IF(A3495="عهدة",IF(N(F3495)=0,"⚠ أدخل قيمة العهدة",IF(P3495&lt;0,"⛔ عجز / زيادة مصروفات "&amp;TEXT(-P3495,"#,##0"),IF(COUNTIFS($B$8:$B$5007,B3495,$A$8:$A$5007,"مصروف",$I$8:$I$5007,"&lt;&gt;مرفوض",$K$8:$K$5007,"&lt;&gt;نعم")&gt;0,"⚠ "&amp;COUNTIFS($B$8:$B$5007,B3495,$A$8:$A$5007,"مصروف",$I$8:$I$5007,"&lt;&gt;مرفوض",$K$8:$K$5007,"&lt;&gt;نعم")&amp;" مصروف غير مسوى",IF(L3495="تمت التسوية",IF(P3495=0,"✔ متوازنة وتمت التسوية","✔ تمت التسوية – متبقي "&amp;TEXT(P3495,"#,##0")),IF(P3495&gt;0,"متبقي "&amp;TEXT(P3495,"#,##0"),"✔ متوازنة"))))),IF(R3495=0,"⚠ أضف سطر عهدة أولًا",IF(OR(C3495="",N(G3495)=0),"⚠ أكمل التاريخ والقيمة",IF(S3495="","⚠ التاريخ خارج السنة المالية",IF(H3495="","⚠ اختر بند الموازنة",IF(I3495="مرفوض","✖ مرفوض من المدير",IF(I3495&lt;&gt;"موافق","⏳ بانتظار موافقة المدير",IF(K3495&lt;&gt;"نعم","⚠ غير مسوى مع الحسابات","✔ معتمد ومسوى")))))))))</f>
        <v/>
      </c>
      <c r="R3495">
        <f>N(R3494)+IF(A3495="عهدة",1,0)</f>
        <v/>
      </c>
      <c r="S3495">
        <f>IF(C3495="","",IF(AND(C3495&gt;=DATE(2026,9,1),C3495&lt;=DATE(2027,8,31)),(YEAR(C3495)-2026)*12+MONTH(C3495)-8,""))</f>
        <v/>
      </c>
      <c r="T3495">
        <f>IF(AND(A3495="مصروف",R3495&gt;0,I3495="موافق",S3495&lt;&gt;"",H3495&lt;&gt;""),N(G3495),0)</f>
        <v/>
      </c>
    </row>
    <row r="3496">
      <c r="A3496" s="19" t="n"/>
      <c r="B3496" s="20">
        <f>IF(A3496="","",IF(R3496=0,"⚠ أضف سطر عهدة أولًا","DMT-"&amp;TEXT(R3496,"000")))</f>
        <v/>
      </c>
      <c r="C3496" s="21" t="n"/>
      <c r="D3496" s="20">
        <f>IF(C3496="","",IF(S3496="","خارج السنة المالية",INDEX(القوائم!$D$2:$D$13,S3496)))</f>
        <v/>
      </c>
      <c r="E3496" s="22" t="n"/>
      <c r="F3496" s="23" t="n"/>
      <c r="G3496" s="23" t="n"/>
      <c r="H3496" s="22" t="n"/>
      <c r="I3496" s="19" t="n"/>
      <c r="J3496" s="21" t="n"/>
      <c r="K3496" s="19" t="n"/>
      <c r="L3496" s="19" t="n"/>
      <c r="M3496" s="21" t="n"/>
      <c r="N3496" s="22" t="n"/>
      <c r="O3496" s="24">
        <f>IF(A3496&lt;&gt;"عهدة","",SUMIFS($G$8:$G$5007,$B$8:$B$5007,B3496,$A$8:$A$5007,"مصروف",$I$8:$I$5007,"&lt;&gt;مرفوض"))</f>
        <v/>
      </c>
      <c r="P3496" s="25">
        <f>IF(A3496&lt;&gt;"عهدة","",N(F3496)-O3496)</f>
        <v/>
      </c>
      <c r="Q3496" s="26">
        <f>IF(A3496="","",IF(A3496="عهدة",IF(N(F3496)=0,"⚠ أدخل قيمة العهدة",IF(P3496&lt;0,"⛔ عجز / زيادة مصروفات "&amp;TEXT(-P3496,"#,##0"),IF(COUNTIFS($B$8:$B$5007,B3496,$A$8:$A$5007,"مصروف",$I$8:$I$5007,"&lt;&gt;مرفوض",$K$8:$K$5007,"&lt;&gt;نعم")&gt;0,"⚠ "&amp;COUNTIFS($B$8:$B$5007,B3496,$A$8:$A$5007,"مصروف",$I$8:$I$5007,"&lt;&gt;مرفوض",$K$8:$K$5007,"&lt;&gt;نعم")&amp;" مصروف غير مسوى",IF(L3496="تمت التسوية",IF(P3496=0,"✔ متوازنة وتمت التسوية","✔ تمت التسوية – متبقي "&amp;TEXT(P3496,"#,##0")),IF(P3496&gt;0,"متبقي "&amp;TEXT(P3496,"#,##0"),"✔ متوازنة"))))),IF(R3496=0,"⚠ أضف سطر عهدة أولًا",IF(OR(C3496="",N(G3496)=0),"⚠ أكمل التاريخ والقيمة",IF(S3496="","⚠ التاريخ خارج السنة المالية",IF(H3496="","⚠ اختر بند الموازنة",IF(I3496="مرفوض","✖ مرفوض من المدير",IF(I3496&lt;&gt;"موافق","⏳ بانتظار موافقة المدير",IF(K3496&lt;&gt;"نعم","⚠ غير مسوى مع الحسابات","✔ معتمد ومسوى")))))))))</f>
        <v/>
      </c>
      <c r="R3496">
        <f>N(R3495)+IF(A3496="عهدة",1,0)</f>
        <v/>
      </c>
      <c r="S3496">
        <f>IF(C3496="","",IF(AND(C3496&gt;=DATE(2026,9,1),C3496&lt;=DATE(2027,8,31)),(YEAR(C3496)-2026)*12+MONTH(C3496)-8,""))</f>
        <v/>
      </c>
      <c r="T3496">
        <f>IF(AND(A3496="مصروف",R3496&gt;0,I3496="موافق",S3496&lt;&gt;"",H3496&lt;&gt;""),N(G3496),0)</f>
        <v/>
      </c>
    </row>
    <row r="3497">
      <c r="A3497" s="19" t="n"/>
      <c r="B3497" s="20">
        <f>IF(A3497="","",IF(R3497=0,"⚠ أضف سطر عهدة أولًا","DMT-"&amp;TEXT(R3497,"000")))</f>
        <v/>
      </c>
      <c r="C3497" s="21" t="n"/>
      <c r="D3497" s="20">
        <f>IF(C3497="","",IF(S3497="","خارج السنة المالية",INDEX(القوائم!$D$2:$D$13,S3497)))</f>
        <v/>
      </c>
      <c r="E3497" s="22" t="n"/>
      <c r="F3497" s="23" t="n"/>
      <c r="G3497" s="23" t="n"/>
      <c r="H3497" s="22" t="n"/>
      <c r="I3497" s="19" t="n"/>
      <c r="J3497" s="21" t="n"/>
      <c r="K3497" s="19" t="n"/>
      <c r="L3497" s="19" t="n"/>
      <c r="M3497" s="21" t="n"/>
      <c r="N3497" s="22" t="n"/>
      <c r="O3497" s="24">
        <f>IF(A3497&lt;&gt;"عهدة","",SUMIFS($G$8:$G$5007,$B$8:$B$5007,B3497,$A$8:$A$5007,"مصروف",$I$8:$I$5007,"&lt;&gt;مرفوض"))</f>
        <v/>
      </c>
      <c r="P3497" s="25">
        <f>IF(A3497&lt;&gt;"عهدة","",N(F3497)-O3497)</f>
        <v/>
      </c>
      <c r="Q3497" s="26">
        <f>IF(A3497="","",IF(A3497="عهدة",IF(N(F3497)=0,"⚠ أدخل قيمة العهدة",IF(P3497&lt;0,"⛔ عجز / زيادة مصروفات "&amp;TEXT(-P3497,"#,##0"),IF(COUNTIFS($B$8:$B$5007,B3497,$A$8:$A$5007,"مصروف",$I$8:$I$5007,"&lt;&gt;مرفوض",$K$8:$K$5007,"&lt;&gt;نعم")&gt;0,"⚠ "&amp;COUNTIFS($B$8:$B$5007,B3497,$A$8:$A$5007,"مصروف",$I$8:$I$5007,"&lt;&gt;مرفوض",$K$8:$K$5007,"&lt;&gt;نعم")&amp;" مصروف غير مسوى",IF(L3497="تمت التسوية",IF(P3497=0,"✔ متوازنة وتمت التسوية","✔ تمت التسوية – متبقي "&amp;TEXT(P3497,"#,##0")),IF(P3497&gt;0,"متبقي "&amp;TEXT(P3497,"#,##0"),"✔ متوازنة"))))),IF(R3497=0,"⚠ أضف سطر عهدة أولًا",IF(OR(C3497="",N(G3497)=0),"⚠ أكمل التاريخ والقيمة",IF(S3497="","⚠ التاريخ خارج السنة المالية",IF(H3497="","⚠ اختر بند الموازنة",IF(I3497="مرفوض","✖ مرفوض من المدير",IF(I3497&lt;&gt;"موافق","⏳ بانتظار موافقة المدير",IF(K3497&lt;&gt;"نعم","⚠ غير مسوى مع الحسابات","✔ معتمد ومسوى")))))))))</f>
        <v/>
      </c>
      <c r="R3497">
        <f>N(R3496)+IF(A3497="عهدة",1,0)</f>
        <v/>
      </c>
      <c r="S3497">
        <f>IF(C3497="","",IF(AND(C3497&gt;=DATE(2026,9,1),C3497&lt;=DATE(2027,8,31)),(YEAR(C3497)-2026)*12+MONTH(C3497)-8,""))</f>
        <v/>
      </c>
      <c r="T3497">
        <f>IF(AND(A3497="مصروف",R3497&gt;0,I3497="موافق",S3497&lt;&gt;"",H3497&lt;&gt;""),N(G3497),0)</f>
        <v/>
      </c>
    </row>
    <row r="3498">
      <c r="A3498" s="19" t="n"/>
      <c r="B3498" s="20">
        <f>IF(A3498="","",IF(R3498=0,"⚠ أضف سطر عهدة أولًا","DMT-"&amp;TEXT(R3498,"000")))</f>
        <v/>
      </c>
      <c r="C3498" s="21" t="n"/>
      <c r="D3498" s="20">
        <f>IF(C3498="","",IF(S3498="","خارج السنة المالية",INDEX(القوائم!$D$2:$D$13,S3498)))</f>
        <v/>
      </c>
      <c r="E3498" s="22" t="n"/>
      <c r="F3498" s="23" t="n"/>
      <c r="G3498" s="23" t="n"/>
      <c r="H3498" s="22" t="n"/>
      <c r="I3498" s="19" t="n"/>
      <c r="J3498" s="21" t="n"/>
      <c r="K3498" s="19" t="n"/>
      <c r="L3498" s="19" t="n"/>
      <c r="M3498" s="21" t="n"/>
      <c r="N3498" s="22" t="n"/>
      <c r="O3498" s="24">
        <f>IF(A3498&lt;&gt;"عهدة","",SUMIFS($G$8:$G$5007,$B$8:$B$5007,B3498,$A$8:$A$5007,"مصروف",$I$8:$I$5007,"&lt;&gt;مرفوض"))</f>
        <v/>
      </c>
      <c r="P3498" s="25">
        <f>IF(A3498&lt;&gt;"عهدة","",N(F3498)-O3498)</f>
        <v/>
      </c>
      <c r="Q3498" s="26">
        <f>IF(A3498="","",IF(A3498="عهدة",IF(N(F3498)=0,"⚠ أدخل قيمة العهدة",IF(P3498&lt;0,"⛔ عجز / زيادة مصروفات "&amp;TEXT(-P3498,"#,##0"),IF(COUNTIFS($B$8:$B$5007,B3498,$A$8:$A$5007,"مصروف",$I$8:$I$5007,"&lt;&gt;مرفوض",$K$8:$K$5007,"&lt;&gt;نعم")&gt;0,"⚠ "&amp;COUNTIFS($B$8:$B$5007,B3498,$A$8:$A$5007,"مصروف",$I$8:$I$5007,"&lt;&gt;مرفوض",$K$8:$K$5007,"&lt;&gt;نعم")&amp;" مصروف غير مسوى",IF(L3498="تمت التسوية",IF(P3498=0,"✔ متوازنة وتمت التسوية","✔ تمت التسوية – متبقي "&amp;TEXT(P3498,"#,##0")),IF(P3498&gt;0,"متبقي "&amp;TEXT(P3498,"#,##0"),"✔ متوازنة"))))),IF(R3498=0,"⚠ أضف سطر عهدة أولًا",IF(OR(C3498="",N(G3498)=0),"⚠ أكمل التاريخ والقيمة",IF(S3498="","⚠ التاريخ خارج السنة المالية",IF(H3498="","⚠ اختر بند الموازنة",IF(I3498="مرفوض","✖ مرفوض من المدير",IF(I3498&lt;&gt;"موافق","⏳ بانتظار موافقة المدير",IF(K3498&lt;&gt;"نعم","⚠ غير مسوى مع الحسابات","✔ معتمد ومسوى")))))))))</f>
        <v/>
      </c>
      <c r="R3498">
        <f>N(R3497)+IF(A3498="عهدة",1,0)</f>
        <v/>
      </c>
      <c r="S3498">
        <f>IF(C3498="","",IF(AND(C3498&gt;=DATE(2026,9,1),C3498&lt;=DATE(2027,8,31)),(YEAR(C3498)-2026)*12+MONTH(C3498)-8,""))</f>
        <v/>
      </c>
      <c r="T3498">
        <f>IF(AND(A3498="مصروف",R3498&gt;0,I3498="موافق",S3498&lt;&gt;"",H3498&lt;&gt;""),N(G3498),0)</f>
        <v/>
      </c>
    </row>
    <row r="3499">
      <c r="A3499" s="19" t="n"/>
      <c r="B3499" s="20">
        <f>IF(A3499="","",IF(R3499=0,"⚠ أضف سطر عهدة أولًا","DMT-"&amp;TEXT(R3499,"000")))</f>
        <v/>
      </c>
      <c r="C3499" s="21" t="n"/>
      <c r="D3499" s="20">
        <f>IF(C3499="","",IF(S3499="","خارج السنة المالية",INDEX(القوائم!$D$2:$D$13,S3499)))</f>
        <v/>
      </c>
      <c r="E3499" s="22" t="n"/>
      <c r="F3499" s="23" t="n"/>
      <c r="G3499" s="23" t="n"/>
      <c r="H3499" s="22" t="n"/>
      <c r="I3499" s="19" t="n"/>
      <c r="J3499" s="21" t="n"/>
      <c r="K3499" s="19" t="n"/>
      <c r="L3499" s="19" t="n"/>
      <c r="M3499" s="21" t="n"/>
      <c r="N3499" s="22" t="n"/>
      <c r="O3499" s="24">
        <f>IF(A3499&lt;&gt;"عهدة","",SUMIFS($G$8:$G$5007,$B$8:$B$5007,B3499,$A$8:$A$5007,"مصروف",$I$8:$I$5007,"&lt;&gt;مرفوض"))</f>
        <v/>
      </c>
      <c r="P3499" s="25">
        <f>IF(A3499&lt;&gt;"عهدة","",N(F3499)-O3499)</f>
        <v/>
      </c>
      <c r="Q3499" s="26">
        <f>IF(A3499="","",IF(A3499="عهدة",IF(N(F3499)=0,"⚠ أدخل قيمة العهدة",IF(P3499&lt;0,"⛔ عجز / زيادة مصروفات "&amp;TEXT(-P3499,"#,##0"),IF(COUNTIFS($B$8:$B$5007,B3499,$A$8:$A$5007,"مصروف",$I$8:$I$5007,"&lt;&gt;مرفوض",$K$8:$K$5007,"&lt;&gt;نعم")&gt;0,"⚠ "&amp;COUNTIFS($B$8:$B$5007,B3499,$A$8:$A$5007,"مصروف",$I$8:$I$5007,"&lt;&gt;مرفوض",$K$8:$K$5007,"&lt;&gt;نعم")&amp;" مصروف غير مسوى",IF(L3499="تمت التسوية",IF(P3499=0,"✔ متوازنة وتمت التسوية","✔ تمت التسوية – متبقي "&amp;TEXT(P3499,"#,##0")),IF(P3499&gt;0,"متبقي "&amp;TEXT(P3499,"#,##0"),"✔ متوازنة"))))),IF(R3499=0,"⚠ أضف سطر عهدة أولًا",IF(OR(C3499="",N(G3499)=0),"⚠ أكمل التاريخ والقيمة",IF(S3499="","⚠ التاريخ خارج السنة المالية",IF(H3499="","⚠ اختر بند الموازنة",IF(I3499="مرفوض","✖ مرفوض من المدير",IF(I3499&lt;&gt;"موافق","⏳ بانتظار موافقة المدير",IF(K3499&lt;&gt;"نعم","⚠ غير مسوى مع الحسابات","✔ معتمد ومسوى")))))))))</f>
        <v/>
      </c>
      <c r="R3499">
        <f>N(R3498)+IF(A3499="عهدة",1,0)</f>
        <v/>
      </c>
      <c r="S3499">
        <f>IF(C3499="","",IF(AND(C3499&gt;=DATE(2026,9,1),C3499&lt;=DATE(2027,8,31)),(YEAR(C3499)-2026)*12+MONTH(C3499)-8,""))</f>
        <v/>
      </c>
      <c r="T3499">
        <f>IF(AND(A3499="مصروف",R3499&gt;0,I3499="موافق",S3499&lt;&gt;"",H3499&lt;&gt;""),N(G3499),0)</f>
        <v/>
      </c>
    </row>
    <row r="3500">
      <c r="A3500" s="19" t="n"/>
      <c r="B3500" s="20">
        <f>IF(A3500="","",IF(R3500=0,"⚠ أضف سطر عهدة أولًا","DMT-"&amp;TEXT(R3500,"000")))</f>
        <v/>
      </c>
      <c r="C3500" s="21" t="n"/>
      <c r="D3500" s="20">
        <f>IF(C3500="","",IF(S3500="","خارج السنة المالية",INDEX(القوائم!$D$2:$D$13,S3500)))</f>
        <v/>
      </c>
      <c r="E3500" s="22" t="n"/>
      <c r="F3500" s="23" t="n"/>
      <c r="G3500" s="23" t="n"/>
      <c r="H3500" s="22" t="n"/>
      <c r="I3500" s="19" t="n"/>
      <c r="J3500" s="21" t="n"/>
      <c r="K3500" s="19" t="n"/>
      <c r="L3500" s="19" t="n"/>
      <c r="M3500" s="21" t="n"/>
      <c r="N3500" s="22" t="n"/>
      <c r="O3500" s="24">
        <f>IF(A3500&lt;&gt;"عهدة","",SUMIFS($G$8:$G$5007,$B$8:$B$5007,B3500,$A$8:$A$5007,"مصروف",$I$8:$I$5007,"&lt;&gt;مرفوض"))</f>
        <v/>
      </c>
      <c r="P3500" s="25">
        <f>IF(A3500&lt;&gt;"عهدة","",N(F3500)-O3500)</f>
        <v/>
      </c>
      <c r="Q3500" s="26">
        <f>IF(A3500="","",IF(A3500="عهدة",IF(N(F3500)=0,"⚠ أدخل قيمة العهدة",IF(P3500&lt;0,"⛔ عجز / زيادة مصروفات "&amp;TEXT(-P3500,"#,##0"),IF(COUNTIFS($B$8:$B$5007,B3500,$A$8:$A$5007,"مصروف",$I$8:$I$5007,"&lt;&gt;مرفوض",$K$8:$K$5007,"&lt;&gt;نعم")&gt;0,"⚠ "&amp;COUNTIFS($B$8:$B$5007,B3500,$A$8:$A$5007,"مصروف",$I$8:$I$5007,"&lt;&gt;مرفوض",$K$8:$K$5007,"&lt;&gt;نعم")&amp;" مصروف غير مسوى",IF(L3500="تمت التسوية",IF(P3500=0,"✔ متوازنة وتمت التسوية","✔ تمت التسوية – متبقي "&amp;TEXT(P3500,"#,##0")),IF(P3500&gt;0,"متبقي "&amp;TEXT(P3500,"#,##0"),"✔ متوازنة"))))),IF(R3500=0,"⚠ أضف سطر عهدة أولًا",IF(OR(C3500="",N(G3500)=0),"⚠ أكمل التاريخ والقيمة",IF(S3500="","⚠ التاريخ خارج السنة المالية",IF(H3500="","⚠ اختر بند الموازنة",IF(I3500="مرفوض","✖ مرفوض من المدير",IF(I3500&lt;&gt;"موافق","⏳ بانتظار موافقة المدير",IF(K3500&lt;&gt;"نعم","⚠ غير مسوى مع الحسابات","✔ معتمد ومسوى")))))))))</f>
        <v/>
      </c>
      <c r="R3500">
        <f>N(R3499)+IF(A3500="عهدة",1,0)</f>
        <v/>
      </c>
      <c r="S3500">
        <f>IF(C3500="","",IF(AND(C3500&gt;=DATE(2026,9,1),C3500&lt;=DATE(2027,8,31)),(YEAR(C3500)-2026)*12+MONTH(C3500)-8,""))</f>
        <v/>
      </c>
      <c r="T3500">
        <f>IF(AND(A3500="مصروف",R3500&gt;0,I3500="موافق",S3500&lt;&gt;"",H3500&lt;&gt;""),N(G3500),0)</f>
        <v/>
      </c>
    </row>
    <row r="3501">
      <c r="A3501" s="19" t="n"/>
      <c r="B3501" s="20">
        <f>IF(A3501="","",IF(R3501=0,"⚠ أضف سطر عهدة أولًا","DMT-"&amp;TEXT(R3501,"000")))</f>
        <v/>
      </c>
      <c r="C3501" s="21" t="n"/>
      <c r="D3501" s="20">
        <f>IF(C3501="","",IF(S3501="","خارج السنة المالية",INDEX(القوائم!$D$2:$D$13,S3501)))</f>
        <v/>
      </c>
      <c r="E3501" s="22" t="n"/>
      <c r="F3501" s="23" t="n"/>
      <c r="G3501" s="23" t="n"/>
      <c r="H3501" s="22" t="n"/>
      <c r="I3501" s="19" t="n"/>
      <c r="J3501" s="21" t="n"/>
      <c r="K3501" s="19" t="n"/>
      <c r="L3501" s="19" t="n"/>
      <c r="M3501" s="21" t="n"/>
      <c r="N3501" s="22" t="n"/>
      <c r="O3501" s="24">
        <f>IF(A3501&lt;&gt;"عهدة","",SUMIFS($G$8:$G$5007,$B$8:$B$5007,B3501,$A$8:$A$5007,"مصروف",$I$8:$I$5007,"&lt;&gt;مرفوض"))</f>
        <v/>
      </c>
      <c r="P3501" s="25">
        <f>IF(A3501&lt;&gt;"عهدة","",N(F3501)-O3501)</f>
        <v/>
      </c>
      <c r="Q3501" s="26">
        <f>IF(A3501="","",IF(A3501="عهدة",IF(N(F3501)=0,"⚠ أدخل قيمة العهدة",IF(P3501&lt;0,"⛔ عجز / زيادة مصروفات "&amp;TEXT(-P3501,"#,##0"),IF(COUNTIFS($B$8:$B$5007,B3501,$A$8:$A$5007,"مصروف",$I$8:$I$5007,"&lt;&gt;مرفوض",$K$8:$K$5007,"&lt;&gt;نعم")&gt;0,"⚠ "&amp;COUNTIFS($B$8:$B$5007,B3501,$A$8:$A$5007,"مصروف",$I$8:$I$5007,"&lt;&gt;مرفوض",$K$8:$K$5007,"&lt;&gt;نعم")&amp;" مصروف غير مسوى",IF(L3501="تمت التسوية",IF(P3501=0,"✔ متوازنة وتمت التسوية","✔ تمت التسوية – متبقي "&amp;TEXT(P3501,"#,##0")),IF(P3501&gt;0,"متبقي "&amp;TEXT(P3501,"#,##0"),"✔ متوازنة"))))),IF(R3501=0,"⚠ أضف سطر عهدة أولًا",IF(OR(C3501="",N(G3501)=0),"⚠ أكمل التاريخ والقيمة",IF(S3501="","⚠ التاريخ خارج السنة المالية",IF(H3501="","⚠ اختر بند الموازنة",IF(I3501="مرفوض","✖ مرفوض من المدير",IF(I3501&lt;&gt;"موافق","⏳ بانتظار موافقة المدير",IF(K3501&lt;&gt;"نعم","⚠ غير مسوى مع الحسابات","✔ معتمد ومسوى")))))))))</f>
        <v/>
      </c>
      <c r="R3501">
        <f>N(R3500)+IF(A3501="عهدة",1,0)</f>
        <v/>
      </c>
      <c r="S3501">
        <f>IF(C3501="","",IF(AND(C3501&gt;=DATE(2026,9,1),C3501&lt;=DATE(2027,8,31)),(YEAR(C3501)-2026)*12+MONTH(C3501)-8,""))</f>
        <v/>
      </c>
      <c r="T3501">
        <f>IF(AND(A3501="مصروف",R3501&gt;0,I3501="موافق",S3501&lt;&gt;"",H3501&lt;&gt;""),N(G3501),0)</f>
        <v/>
      </c>
    </row>
    <row r="3502">
      <c r="A3502" s="19" t="n"/>
      <c r="B3502" s="20">
        <f>IF(A3502="","",IF(R3502=0,"⚠ أضف سطر عهدة أولًا","DMT-"&amp;TEXT(R3502,"000")))</f>
        <v/>
      </c>
      <c r="C3502" s="21" t="n"/>
      <c r="D3502" s="20">
        <f>IF(C3502="","",IF(S3502="","خارج السنة المالية",INDEX(القوائم!$D$2:$D$13,S3502)))</f>
        <v/>
      </c>
      <c r="E3502" s="22" t="n"/>
      <c r="F3502" s="23" t="n"/>
      <c r="G3502" s="23" t="n"/>
      <c r="H3502" s="22" t="n"/>
      <c r="I3502" s="19" t="n"/>
      <c r="J3502" s="21" t="n"/>
      <c r="K3502" s="19" t="n"/>
      <c r="L3502" s="19" t="n"/>
      <c r="M3502" s="21" t="n"/>
      <c r="N3502" s="22" t="n"/>
      <c r="O3502" s="24">
        <f>IF(A3502&lt;&gt;"عهدة","",SUMIFS($G$8:$G$5007,$B$8:$B$5007,B3502,$A$8:$A$5007,"مصروف",$I$8:$I$5007,"&lt;&gt;مرفوض"))</f>
        <v/>
      </c>
      <c r="P3502" s="25">
        <f>IF(A3502&lt;&gt;"عهدة","",N(F3502)-O3502)</f>
        <v/>
      </c>
      <c r="Q3502" s="26">
        <f>IF(A3502="","",IF(A3502="عهدة",IF(N(F3502)=0,"⚠ أدخل قيمة العهدة",IF(P3502&lt;0,"⛔ عجز / زيادة مصروفات "&amp;TEXT(-P3502,"#,##0"),IF(COUNTIFS($B$8:$B$5007,B3502,$A$8:$A$5007,"مصروف",$I$8:$I$5007,"&lt;&gt;مرفوض",$K$8:$K$5007,"&lt;&gt;نعم")&gt;0,"⚠ "&amp;COUNTIFS($B$8:$B$5007,B3502,$A$8:$A$5007,"مصروف",$I$8:$I$5007,"&lt;&gt;مرفوض",$K$8:$K$5007,"&lt;&gt;نعم")&amp;" مصروف غير مسوى",IF(L3502="تمت التسوية",IF(P3502=0,"✔ متوازنة وتمت التسوية","✔ تمت التسوية – متبقي "&amp;TEXT(P3502,"#,##0")),IF(P3502&gt;0,"متبقي "&amp;TEXT(P3502,"#,##0"),"✔ متوازنة"))))),IF(R3502=0,"⚠ أضف سطر عهدة أولًا",IF(OR(C3502="",N(G3502)=0),"⚠ أكمل التاريخ والقيمة",IF(S3502="","⚠ التاريخ خارج السنة المالية",IF(H3502="","⚠ اختر بند الموازنة",IF(I3502="مرفوض","✖ مرفوض من المدير",IF(I3502&lt;&gt;"موافق","⏳ بانتظار موافقة المدير",IF(K3502&lt;&gt;"نعم","⚠ غير مسوى مع الحسابات","✔ معتمد ومسوى")))))))))</f>
        <v/>
      </c>
      <c r="R3502">
        <f>N(R3501)+IF(A3502="عهدة",1,0)</f>
        <v/>
      </c>
      <c r="S3502">
        <f>IF(C3502="","",IF(AND(C3502&gt;=DATE(2026,9,1),C3502&lt;=DATE(2027,8,31)),(YEAR(C3502)-2026)*12+MONTH(C3502)-8,""))</f>
        <v/>
      </c>
      <c r="T3502">
        <f>IF(AND(A3502="مصروف",R3502&gt;0,I3502="موافق",S3502&lt;&gt;"",H3502&lt;&gt;""),N(G3502),0)</f>
        <v/>
      </c>
    </row>
    <row r="3503">
      <c r="A3503" s="19" t="n"/>
      <c r="B3503" s="20">
        <f>IF(A3503="","",IF(R3503=0,"⚠ أضف سطر عهدة أولًا","DMT-"&amp;TEXT(R3503,"000")))</f>
        <v/>
      </c>
      <c r="C3503" s="21" t="n"/>
      <c r="D3503" s="20">
        <f>IF(C3503="","",IF(S3503="","خارج السنة المالية",INDEX(القوائم!$D$2:$D$13,S3503)))</f>
        <v/>
      </c>
      <c r="E3503" s="22" t="n"/>
      <c r="F3503" s="23" t="n"/>
      <c r="G3503" s="23" t="n"/>
      <c r="H3503" s="22" t="n"/>
      <c r="I3503" s="19" t="n"/>
      <c r="J3503" s="21" t="n"/>
      <c r="K3503" s="19" t="n"/>
      <c r="L3503" s="19" t="n"/>
      <c r="M3503" s="21" t="n"/>
      <c r="N3503" s="22" t="n"/>
      <c r="O3503" s="24">
        <f>IF(A3503&lt;&gt;"عهدة","",SUMIFS($G$8:$G$5007,$B$8:$B$5007,B3503,$A$8:$A$5007,"مصروف",$I$8:$I$5007,"&lt;&gt;مرفوض"))</f>
        <v/>
      </c>
      <c r="P3503" s="25">
        <f>IF(A3503&lt;&gt;"عهدة","",N(F3503)-O3503)</f>
        <v/>
      </c>
      <c r="Q3503" s="26">
        <f>IF(A3503="","",IF(A3503="عهدة",IF(N(F3503)=0,"⚠ أدخل قيمة العهدة",IF(P3503&lt;0,"⛔ عجز / زيادة مصروفات "&amp;TEXT(-P3503,"#,##0"),IF(COUNTIFS($B$8:$B$5007,B3503,$A$8:$A$5007,"مصروف",$I$8:$I$5007,"&lt;&gt;مرفوض",$K$8:$K$5007,"&lt;&gt;نعم")&gt;0,"⚠ "&amp;COUNTIFS($B$8:$B$5007,B3503,$A$8:$A$5007,"مصروف",$I$8:$I$5007,"&lt;&gt;مرفوض",$K$8:$K$5007,"&lt;&gt;نعم")&amp;" مصروف غير مسوى",IF(L3503="تمت التسوية",IF(P3503=0,"✔ متوازنة وتمت التسوية","✔ تمت التسوية – متبقي "&amp;TEXT(P3503,"#,##0")),IF(P3503&gt;0,"متبقي "&amp;TEXT(P3503,"#,##0"),"✔ متوازنة"))))),IF(R3503=0,"⚠ أضف سطر عهدة أولًا",IF(OR(C3503="",N(G3503)=0),"⚠ أكمل التاريخ والقيمة",IF(S3503="","⚠ التاريخ خارج السنة المالية",IF(H3503="","⚠ اختر بند الموازنة",IF(I3503="مرفوض","✖ مرفوض من المدير",IF(I3503&lt;&gt;"موافق","⏳ بانتظار موافقة المدير",IF(K3503&lt;&gt;"نعم","⚠ غير مسوى مع الحسابات","✔ معتمد ومسوى")))))))))</f>
        <v/>
      </c>
      <c r="R3503">
        <f>N(R3502)+IF(A3503="عهدة",1,0)</f>
        <v/>
      </c>
      <c r="S3503">
        <f>IF(C3503="","",IF(AND(C3503&gt;=DATE(2026,9,1),C3503&lt;=DATE(2027,8,31)),(YEAR(C3503)-2026)*12+MONTH(C3503)-8,""))</f>
        <v/>
      </c>
      <c r="T3503">
        <f>IF(AND(A3503="مصروف",R3503&gt;0,I3503="موافق",S3503&lt;&gt;"",H3503&lt;&gt;""),N(G3503),0)</f>
        <v/>
      </c>
    </row>
    <row r="3504">
      <c r="A3504" s="19" t="n"/>
      <c r="B3504" s="20">
        <f>IF(A3504="","",IF(R3504=0,"⚠ أضف سطر عهدة أولًا","DMT-"&amp;TEXT(R3504,"000")))</f>
        <v/>
      </c>
      <c r="C3504" s="21" t="n"/>
      <c r="D3504" s="20">
        <f>IF(C3504="","",IF(S3504="","خارج السنة المالية",INDEX(القوائم!$D$2:$D$13,S3504)))</f>
        <v/>
      </c>
      <c r="E3504" s="22" t="n"/>
      <c r="F3504" s="23" t="n"/>
      <c r="G3504" s="23" t="n"/>
      <c r="H3504" s="22" t="n"/>
      <c r="I3504" s="19" t="n"/>
      <c r="J3504" s="21" t="n"/>
      <c r="K3504" s="19" t="n"/>
      <c r="L3504" s="19" t="n"/>
      <c r="M3504" s="21" t="n"/>
      <c r="N3504" s="22" t="n"/>
      <c r="O3504" s="24">
        <f>IF(A3504&lt;&gt;"عهدة","",SUMIFS($G$8:$G$5007,$B$8:$B$5007,B3504,$A$8:$A$5007,"مصروف",$I$8:$I$5007,"&lt;&gt;مرفوض"))</f>
        <v/>
      </c>
      <c r="P3504" s="25">
        <f>IF(A3504&lt;&gt;"عهدة","",N(F3504)-O3504)</f>
        <v/>
      </c>
      <c r="Q3504" s="26">
        <f>IF(A3504="","",IF(A3504="عهدة",IF(N(F3504)=0,"⚠ أدخل قيمة العهدة",IF(P3504&lt;0,"⛔ عجز / زيادة مصروفات "&amp;TEXT(-P3504,"#,##0"),IF(COUNTIFS($B$8:$B$5007,B3504,$A$8:$A$5007,"مصروف",$I$8:$I$5007,"&lt;&gt;مرفوض",$K$8:$K$5007,"&lt;&gt;نعم")&gt;0,"⚠ "&amp;COUNTIFS($B$8:$B$5007,B3504,$A$8:$A$5007,"مصروف",$I$8:$I$5007,"&lt;&gt;مرفوض",$K$8:$K$5007,"&lt;&gt;نعم")&amp;" مصروف غير مسوى",IF(L3504="تمت التسوية",IF(P3504=0,"✔ متوازنة وتمت التسوية","✔ تمت التسوية – متبقي "&amp;TEXT(P3504,"#,##0")),IF(P3504&gt;0,"متبقي "&amp;TEXT(P3504,"#,##0"),"✔ متوازنة"))))),IF(R3504=0,"⚠ أضف سطر عهدة أولًا",IF(OR(C3504="",N(G3504)=0),"⚠ أكمل التاريخ والقيمة",IF(S3504="","⚠ التاريخ خارج السنة المالية",IF(H3504="","⚠ اختر بند الموازنة",IF(I3504="مرفوض","✖ مرفوض من المدير",IF(I3504&lt;&gt;"موافق","⏳ بانتظار موافقة المدير",IF(K3504&lt;&gt;"نعم","⚠ غير مسوى مع الحسابات","✔ معتمد ومسوى")))))))))</f>
        <v/>
      </c>
      <c r="R3504">
        <f>N(R3503)+IF(A3504="عهدة",1,0)</f>
        <v/>
      </c>
      <c r="S3504">
        <f>IF(C3504="","",IF(AND(C3504&gt;=DATE(2026,9,1),C3504&lt;=DATE(2027,8,31)),(YEAR(C3504)-2026)*12+MONTH(C3504)-8,""))</f>
        <v/>
      </c>
      <c r="T3504">
        <f>IF(AND(A3504="مصروف",R3504&gt;0,I3504="موافق",S3504&lt;&gt;"",H3504&lt;&gt;""),N(G3504),0)</f>
        <v/>
      </c>
    </row>
    <row r="3505">
      <c r="A3505" s="19" t="n"/>
      <c r="B3505" s="20">
        <f>IF(A3505="","",IF(R3505=0,"⚠ أضف سطر عهدة أولًا","DMT-"&amp;TEXT(R3505,"000")))</f>
        <v/>
      </c>
      <c r="C3505" s="21" t="n"/>
      <c r="D3505" s="20">
        <f>IF(C3505="","",IF(S3505="","خارج السنة المالية",INDEX(القوائم!$D$2:$D$13,S3505)))</f>
        <v/>
      </c>
      <c r="E3505" s="22" t="n"/>
      <c r="F3505" s="23" t="n"/>
      <c r="G3505" s="23" t="n"/>
      <c r="H3505" s="22" t="n"/>
      <c r="I3505" s="19" t="n"/>
      <c r="J3505" s="21" t="n"/>
      <c r="K3505" s="19" t="n"/>
      <c r="L3505" s="19" t="n"/>
      <c r="M3505" s="21" t="n"/>
      <c r="N3505" s="22" t="n"/>
      <c r="O3505" s="24">
        <f>IF(A3505&lt;&gt;"عهدة","",SUMIFS($G$8:$G$5007,$B$8:$B$5007,B3505,$A$8:$A$5007,"مصروف",$I$8:$I$5007,"&lt;&gt;مرفوض"))</f>
        <v/>
      </c>
      <c r="P3505" s="25">
        <f>IF(A3505&lt;&gt;"عهدة","",N(F3505)-O3505)</f>
        <v/>
      </c>
      <c r="Q3505" s="26">
        <f>IF(A3505="","",IF(A3505="عهدة",IF(N(F3505)=0,"⚠ أدخل قيمة العهدة",IF(P3505&lt;0,"⛔ عجز / زيادة مصروفات "&amp;TEXT(-P3505,"#,##0"),IF(COUNTIFS($B$8:$B$5007,B3505,$A$8:$A$5007,"مصروف",$I$8:$I$5007,"&lt;&gt;مرفوض",$K$8:$K$5007,"&lt;&gt;نعم")&gt;0,"⚠ "&amp;COUNTIFS($B$8:$B$5007,B3505,$A$8:$A$5007,"مصروف",$I$8:$I$5007,"&lt;&gt;مرفوض",$K$8:$K$5007,"&lt;&gt;نعم")&amp;" مصروف غير مسوى",IF(L3505="تمت التسوية",IF(P3505=0,"✔ متوازنة وتمت التسوية","✔ تمت التسوية – متبقي "&amp;TEXT(P3505,"#,##0")),IF(P3505&gt;0,"متبقي "&amp;TEXT(P3505,"#,##0"),"✔ متوازنة"))))),IF(R3505=0,"⚠ أضف سطر عهدة أولًا",IF(OR(C3505="",N(G3505)=0),"⚠ أكمل التاريخ والقيمة",IF(S3505="","⚠ التاريخ خارج السنة المالية",IF(H3505="","⚠ اختر بند الموازنة",IF(I3505="مرفوض","✖ مرفوض من المدير",IF(I3505&lt;&gt;"موافق","⏳ بانتظار موافقة المدير",IF(K3505&lt;&gt;"نعم","⚠ غير مسوى مع الحسابات","✔ معتمد ومسوى")))))))))</f>
        <v/>
      </c>
      <c r="R3505">
        <f>N(R3504)+IF(A3505="عهدة",1,0)</f>
        <v/>
      </c>
      <c r="S3505">
        <f>IF(C3505="","",IF(AND(C3505&gt;=DATE(2026,9,1),C3505&lt;=DATE(2027,8,31)),(YEAR(C3505)-2026)*12+MONTH(C3505)-8,""))</f>
        <v/>
      </c>
      <c r="T3505">
        <f>IF(AND(A3505="مصروف",R3505&gt;0,I3505="موافق",S3505&lt;&gt;"",H3505&lt;&gt;""),N(G3505),0)</f>
        <v/>
      </c>
    </row>
    <row r="3506">
      <c r="A3506" s="19" t="n"/>
      <c r="B3506" s="20">
        <f>IF(A3506="","",IF(R3506=0,"⚠ أضف سطر عهدة أولًا","DMT-"&amp;TEXT(R3506,"000")))</f>
        <v/>
      </c>
      <c r="C3506" s="21" t="n"/>
      <c r="D3506" s="20">
        <f>IF(C3506="","",IF(S3506="","خارج السنة المالية",INDEX(القوائم!$D$2:$D$13,S3506)))</f>
        <v/>
      </c>
      <c r="E3506" s="22" t="n"/>
      <c r="F3506" s="23" t="n"/>
      <c r="G3506" s="23" t="n"/>
      <c r="H3506" s="22" t="n"/>
      <c r="I3506" s="19" t="n"/>
      <c r="J3506" s="21" t="n"/>
      <c r="K3506" s="19" t="n"/>
      <c r="L3506" s="19" t="n"/>
      <c r="M3506" s="21" t="n"/>
      <c r="N3506" s="22" t="n"/>
      <c r="O3506" s="24">
        <f>IF(A3506&lt;&gt;"عهدة","",SUMIFS($G$8:$G$5007,$B$8:$B$5007,B3506,$A$8:$A$5007,"مصروف",$I$8:$I$5007,"&lt;&gt;مرفوض"))</f>
        <v/>
      </c>
      <c r="P3506" s="25">
        <f>IF(A3506&lt;&gt;"عهدة","",N(F3506)-O3506)</f>
        <v/>
      </c>
      <c r="Q3506" s="26">
        <f>IF(A3506="","",IF(A3506="عهدة",IF(N(F3506)=0,"⚠ أدخل قيمة العهدة",IF(P3506&lt;0,"⛔ عجز / زيادة مصروفات "&amp;TEXT(-P3506,"#,##0"),IF(COUNTIFS($B$8:$B$5007,B3506,$A$8:$A$5007,"مصروف",$I$8:$I$5007,"&lt;&gt;مرفوض",$K$8:$K$5007,"&lt;&gt;نعم")&gt;0,"⚠ "&amp;COUNTIFS($B$8:$B$5007,B3506,$A$8:$A$5007,"مصروف",$I$8:$I$5007,"&lt;&gt;مرفوض",$K$8:$K$5007,"&lt;&gt;نعم")&amp;" مصروف غير مسوى",IF(L3506="تمت التسوية",IF(P3506=0,"✔ متوازنة وتمت التسوية","✔ تمت التسوية – متبقي "&amp;TEXT(P3506,"#,##0")),IF(P3506&gt;0,"متبقي "&amp;TEXT(P3506,"#,##0"),"✔ متوازنة"))))),IF(R3506=0,"⚠ أضف سطر عهدة أولًا",IF(OR(C3506="",N(G3506)=0),"⚠ أكمل التاريخ والقيمة",IF(S3506="","⚠ التاريخ خارج السنة المالية",IF(H3506="","⚠ اختر بند الموازنة",IF(I3506="مرفوض","✖ مرفوض من المدير",IF(I3506&lt;&gt;"موافق","⏳ بانتظار موافقة المدير",IF(K3506&lt;&gt;"نعم","⚠ غير مسوى مع الحسابات","✔ معتمد ومسوى")))))))))</f>
        <v/>
      </c>
      <c r="R3506">
        <f>N(R3505)+IF(A3506="عهدة",1,0)</f>
        <v/>
      </c>
      <c r="S3506">
        <f>IF(C3506="","",IF(AND(C3506&gt;=DATE(2026,9,1),C3506&lt;=DATE(2027,8,31)),(YEAR(C3506)-2026)*12+MONTH(C3506)-8,""))</f>
        <v/>
      </c>
      <c r="T3506">
        <f>IF(AND(A3506="مصروف",R3506&gt;0,I3506="موافق",S3506&lt;&gt;"",H3506&lt;&gt;""),N(G3506),0)</f>
        <v/>
      </c>
    </row>
    <row r="3507">
      <c r="A3507" s="19" t="n"/>
      <c r="B3507" s="20">
        <f>IF(A3507="","",IF(R3507=0,"⚠ أضف سطر عهدة أولًا","DMT-"&amp;TEXT(R3507,"000")))</f>
        <v/>
      </c>
      <c r="C3507" s="21" t="n"/>
      <c r="D3507" s="20">
        <f>IF(C3507="","",IF(S3507="","خارج السنة المالية",INDEX(القوائم!$D$2:$D$13,S3507)))</f>
        <v/>
      </c>
      <c r="E3507" s="22" t="n"/>
      <c r="F3507" s="23" t="n"/>
      <c r="G3507" s="23" t="n"/>
      <c r="H3507" s="22" t="n"/>
      <c r="I3507" s="19" t="n"/>
      <c r="J3507" s="21" t="n"/>
      <c r="K3507" s="19" t="n"/>
      <c r="L3507" s="19" t="n"/>
      <c r="M3507" s="21" t="n"/>
      <c r="N3507" s="22" t="n"/>
      <c r="O3507" s="24">
        <f>IF(A3507&lt;&gt;"عهدة","",SUMIFS($G$8:$G$5007,$B$8:$B$5007,B3507,$A$8:$A$5007,"مصروف",$I$8:$I$5007,"&lt;&gt;مرفوض"))</f>
        <v/>
      </c>
      <c r="P3507" s="25">
        <f>IF(A3507&lt;&gt;"عهدة","",N(F3507)-O3507)</f>
        <v/>
      </c>
      <c r="Q3507" s="26">
        <f>IF(A3507="","",IF(A3507="عهدة",IF(N(F3507)=0,"⚠ أدخل قيمة العهدة",IF(P3507&lt;0,"⛔ عجز / زيادة مصروفات "&amp;TEXT(-P3507,"#,##0"),IF(COUNTIFS($B$8:$B$5007,B3507,$A$8:$A$5007,"مصروف",$I$8:$I$5007,"&lt;&gt;مرفوض",$K$8:$K$5007,"&lt;&gt;نعم")&gt;0,"⚠ "&amp;COUNTIFS($B$8:$B$5007,B3507,$A$8:$A$5007,"مصروف",$I$8:$I$5007,"&lt;&gt;مرفوض",$K$8:$K$5007,"&lt;&gt;نعم")&amp;" مصروف غير مسوى",IF(L3507="تمت التسوية",IF(P3507=0,"✔ متوازنة وتمت التسوية","✔ تمت التسوية – متبقي "&amp;TEXT(P3507,"#,##0")),IF(P3507&gt;0,"متبقي "&amp;TEXT(P3507,"#,##0"),"✔ متوازنة"))))),IF(R3507=0,"⚠ أضف سطر عهدة أولًا",IF(OR(C3507="",N(G3507)=0),"⚠ أكمل التاريخ والقيمة",IF(S3507="","⚠ التاريخ خارج السنة المالية",IF(H3507="","⚠ اختر بند الموازنة",IF(I3507="مرفوض","✖ مرفوض من المدير",IF(I3507&lt;&gt;"موافق","⏳ بانتظار موافقة المدير",IF(K3507&lt;&gt;"نعم","⚠ غير مسوى مع الحسابات","✔ معتمد ومسوى")))))))))</f>
        <v/>
      </c>
      <c r="R3507">
        <f>N(R3506)+IF(A3507="عهدة",1,0)</f>
        <v/>
      </c>
      <c r="S3507">
        <f>IF(C3507="","",IF(AND(C3507&gt;=DATE(2026,9,1),C3507&lt;=DATE(2027,8,31)),(YEAR(C3507)-2026)*12+MONTH(C3507)-8,""))</f>
        <v/>
      </c>
      <c r="T3507">
        <f>IF(AND(A3507="مصروف",R3507&gt;0,I3507="موافق",S3507&lt;&gt;"",H3507&lt;&gt;""),N(G3507),0)</f>
        <v/>
      </c>
    </row>
    <row r="3508">
      <c r="A3508" s="19" t="n"/>
      <c r="B3508" s="20">
        <f>IF(A3508="","",IF(R3508=0,"⚠ أضف سطر عهدة أولًا","DMT-"&amp;TEXT(R3508,"000")))</f>
        <v/>
      </c>
      <c r="C3508" s="21" t="n"/>
      <c r="D3508" s="20">
        <f>IF(C3508="","",IF(S3508="","خارج السنة المالية",INDEX(القوائم!$D$2:$D$13,S3508)))</f>
        <v/>
      </c>
      <c r="E3508" s="22" t="n"/>
      <c r="F3508" s="23" t="n"/>
      <c r="G3508" s="23" t="n"/>
      <c r="H3508" s="22" t="n"/>
      <c r="I3508" s="19" t="n"/>
      <c r="J3508" s="21" t="n"/>
      <c r="K3508" s="19" t="n"/>
      <c r="L3508" s="19" t="n"/>
      <c r="M3508" s="21" t="n"/>
      <c r="N3508" s="22" t="n"/>
      <c r="O3508" s="24">
        <f>IF(A3508&lt;&gt;"عهدة","",SUMIFS($G$8:$G$5007,$B$8:$B$5007,B3508,$A$8:$A$5007,"مصروف",$I$8:$I$5007,"&lt;&gt;مرفوض"))</f>
        <v/>
      </c>
      <c r="P3508" s="25">
        <f>IF(A3508&lt;&gt;"عهدة","",N(F3508)-O3508)</f>
        <v/>
      </c>
      <c r="Q3508" s="26">
        <f>IF(A3508="","",IF(A3508="عهدة",IF(N(F3508)=0,"⚠ أدخل قيمة العهدة",IF(P3508&lt;0,"⛔ عجز / زيادة مصروفات "&amp;TEXT(-P3508,"#,##0"),IF(COUNTIFS($B$8:$B$5007,B3508,$A$8:$A$5007,"مصروف",$I$8:$I$5007,"&lt;&gt;مرفوض",$K$8:$K$5007,"&lt;&gt;نعم")&gt;0,"⚠ "&amp;COUNTIFS($B$8:$B$5007,B3508,$A$8:$A$5007,"مصروف",$I$8:$I$5007,"&lt;&gt;مرفوض",$K$8:$K$5007,"&lt;&gt;نعم")&amp;" مصروف غير مسوى",IF(L3508="تمت التسوية",IF(P3508=0,"✔ متوازنة وتمت التسوية","✔ تمت التسوية – متبقي "&amp;TEXT(P3508,"#,##0")),IF(P3508&gt;0,"متبقي "&amp;TEXT(P3508,"#,##0"),"✔ متوازنة"))))),IF(R3508=0,"⚠ أضف سطر عهدة أولًا",IF(OR(C3508="",N(G3508)=0),"⚠ أكمل التاريخ والقيمة",IF(S3508="","⚠ التاريخ خارج السنة المالية",IF(H3508="","⚠ اختر بند الموازنة",IF(I3508="مرفوض","✖ مرفوض من المدير",IF(I3508&lt;&gt;"موافق","⏳ بانتظار موافقة المدير",IF(K3508&lt;&gt;"نعم","⚠ غير مسوى مع الحسابات","✔ معتمد ومسوى")))))))))</f>
        <v/>
      </c>
      <c r="R3508">
        <f>N(R3507)+IF(A3508="عهدة",1,0)</f>
        <v/>
      </c>
      <c r="S3508">
        <f>IF(C3508="","",IF(AND(C3508&gt;=DATE(2026,9,1),C3508&lt;=DATE(2027,8,31)),(YEAR(C3508)-2026)*12+MONTH(C3508)-8,""))</f>
        <v/>
      </c>
      <c r="T3508">
        <f>IF(AND(A3508="مصروف",R3508&gt;0,I3508="موافق",S3508&lt;&gt;"",H3508&lt;&gt;""),N(G3508),0)</f>
        <v/>
      </c>
    </row>
    <row r="3509">
      <c r="A3509" s="19" t="n"/>
      <c r="B3509" s="20">
        <f>IF(A3509="","",IF(R3509=0,"⚠ أضف سطر عهدة أولًا","DMT-"&amp;TEXT(R3509,"000")))</f>
        <v/>
      </c>
      <c r="C3509" s="21" t="n"/>
      <c r="D3509" s="20">
        <f>IF(C3509="","",IF(S3509="","خارج السنة المالية",INDEX(القوائم!$D$2:$D$13,S3509)))</f>
        <v/>
      </c>
      <c r="E3509" s="22" t="n"/>
      <c r="F3509" s="23" t="n"/>
      <c r="G3509" s="23" t="n"/>
      <c r="H3509" s="22" t="n"/>
      <c r="I3509" s="19" t="n"/>
      <c r="J3509" s="21" t="n"/>
      <c r="K3509" s="19" t="n"/>
      <c r="L3509" s="19" t="n"/>
      <c r="M3509" s="21" t="n"/>
      <c r="N3509" s="22" t="n"/>
      <c r="O3509" s="24">
        <f>IF(A3509&lt;&gt;"عهدة","",SUMIFS($G$8:$G$5007,$B$8:$B$5007,B3509,$A$8:$A$5007,"مصروف",$I$8:$I$5007,"&lt;&gt;مرفوض"))</f>
        <v/>
      </c>
      <c r="P3509" s="25">
        <f>IF(A3509&lt;&gt;"عهدة","",N(F3509)-O3509)</f>
        <v/>
      </c>
      <c r="Q3509" s="26">
        <f>IF(A3509="","",IF(A3509="عهدة",IF(N(F3509)=0,"⚠ أدخل قيمة العهدة",IF(P3509&lt;0,"⛔ عجز / زيادة مصروفات "&amp;TEXT(-P3509,"#,##0"),IF(COUNTIFS($B$8:$B$5007,B3509,$A$8:$A$5007,"مصروف",$I$8:$I$5007,"&lt;&gt;مرفوض",$K$8:$K$5007,"&lt;&gt;نعم")&gt;0,"⚠ "&amp;COUNTIFS($B$8:$B$5007,B3509,$A$8:$A$5007,"مصروف",$I$8:$I$5007,"&lt;&gt;مرفوض",$K$8:$K$5007,"&lt;&gt;نعم")&amp;" مصروف غير مسوى",IF(L3509="تمت التسوية",IF(P3509=0,"✔ متوازنة وتمت التسوية","✔ تمت التسوية – متبقي "&amp;TEXT(P3509,"#,##0")),IF(P3509&gt;0,"متبقي "&amp;TEXT(P3509,"#,##0"),"✔ متوازنة"))))),IF(R3509=0,"⚠ أضف سطر عهدة أولًا",IF(OR(C3509="",N(G3509)=0),"⚠ أكمل التاريخ والقيمة",IF(S3509="","⚠ التاريخ خارج السنة المالية",IF(H3509="","⚠ اختر بند الموازنة",IF(I3509="مرفوض","✖ مرفوض من المدير",IF(I3509&lt;&gt;"موافق","⏳ بانتظار موافقة المدير",IF(K3509&lt;&gt;"نعم","⚠ غير مسوى مع الحسابات","✔ معتمد ومسوى")))))))))</f>
        <v/>
      </c>
      <c r="R3509">
        <f>N(R3508)+IF(A3509="عهدة",1,0)</f>
        <v/>
      </c>
      <c r="S3509">
        <f>IF(C3509="","",IF(AND(C3509&gt;=DATE(2026,9,1),C3509&lt;=DATE(2027,8,31)),(YEAR(C3509)-2026)*12+MONTH(C3509)-8,""))</f>
        <v/>
      </c>
      <c r="T3509">
        <f>IF(AND(A3509="مصروف",R3509&gt;0,I3509="موافق",S3509&lt;&gt;"",H3509&lt;&gt;""),N(G3509),0)</f>
        <v/>
      </c>
    </row>
    <row r="3510">
      <c r="A3510" s="19" t="n"/>
      <c r="B3510" s="20">
        <f>IF(A3510="","",IF(R3510=0,"⚠ أضف سطر عهدة أولًا","DMT-"&amp;TEXT(R3510,"000")))</f>
        <v/>
      </c>
      <c r="C3510" s="21" t="n"/>
      <c r="D3510" s="20">
        <f>IF(C3510="","",IF(S3510="","خارج السنة المالية",INDEX(القوائم!$D$2:$D$13,S3510)))</f>
        <v/>
      </c>
      <c r="E3510" s="22" t="n"/>
      <c r="F3510" s="23" t="n"/>
      <c r="G3510" s="23" t="n"/>
      <c r="H3510" s="22" t="n"/>
      <c r="I3510" s="19" t="n"/>
      <c r="J3510" s="21" t="n"/>
      <c r="K3510" s="19" t="n"/>
      <c r="L3510" s="19" t="n"/>
      <c r="M3510" s="21" t="n"/>
      <c r="N3510" s="22" t="n"/>
      <c r="O3510" s="24">
        <f>IF(A3510&lt;&gt;"عهدة","",SUMIFS($G$8:$G$5007,$B$8:$B$5007,B3510,$A$8:$A$5007,"مصروف",$I$8:$I$5007,"&lt;&gt;مرفوض"))</f>
        <v/>
      </c>
      <c r="P3510" s="25">
        <f>IF(A3510&lt;&gt;"عهدة","",N(F3510)-O3510)</f>
        <v/>
      </c>
      <c r="Q3510" s="26">
        <f>IF(A3510="","",IF(A3510="عهدة",IF(N(F3510)=0,"⚠ أدخل قيمة العهدة",IF(P3510&lt;0,"⛔ عجز / زيادة مصروفات "&amp;TEXT(-P3510,"#,##0"),IF(COUNTIFS($B$8:$B$5007,B3510,$A$8:$A$5007,"مصروف",$I$8:$I$5007,"&lt;&gt;مرفوض",$K$8:$K$5007,"&lt;&gt;نعم")&gt;0,"⚠ "&amp;COUNTIFS($B$8:$B$5007,B3510,$A$8:$A$5007,"مصروف",$I$8:$I$5007,"&lt;&gt;مرفوض",$K$8:$K$5007,"&lt;&gt;نعم")&amp;" مصروف غير مسوى",IF(L3510="تمت التسوية",IF(P3510=0,"✔ متوازنة وتمت التسوية","✔ تمت التسوية – متبقي "&amp;TEXT(P3510,"#,##0")),IF(P3510&gt;0,"متبقي "&amp;TEXT(P3510,"#,##0"),"✔ متوازنة"))))),IF(R3510=0,"⚠ أضف سطر عهدة أولًا",IF(OR(C3510="",N(G3510)=0),"⚠ أكمل التاريخ والقيمة",IF(S3510="","⚠ التاريخ خارج السنة المالية",IF(H3510="","⚠ اختر بند الموازنة",IF(I3510="مرفوض","✖ مرفوض من المدير",IF(I3510&lt;&gt;"موافق","⏳ بانتظار موافقة المدير",IF(K3510&lt;&gt;"نعم","⚠ غير مسوى مع الحسابات","✔ معتمد ومسوى")))))))))</f>
        <v/>
      </c>
      <c r="R3510">
        <f>N(R3509)+IF(A3510="عهدة",1,0)</f>
        <v/>
      </c>
      <c r="S3510">
        <f>IF(C3510="","",IF(AND(C3510&gt;=DATE(2026,9,1),C3510&lt;=DATE(2027,8,31)),(YEAR(C3510)-2026)*12+MONTH(C3510)-8,""))</f>
        <v/>
      </c>
      <c r="T3510">
        <f>IF(AND(A3510="مصروف",R3510&gt;0,I3510="موافق",S3510&lt;&gt;"",H3510&lt;&gt;""),N(G3510),0)</f>
        <v/>
      </c>
    </row>
    <row r="3511">
      <c r="A3511" s="19" t="n"/>
      <c r="B3511" s="20">
        <f>IF(A3511="","",IF(R3511=0,"⚠ أضف سطر عهدة أولًا","DMT-"&amp;TEXT(R3511,"000")))</f>
        <v/>
      </c>
      <c r="C3511" s="21" t="n"/>
      <c r="D3511" s="20">
        <f>IF(C3511="","",IF(S3511="","خارج السنة المالية",INDEX(القوائم!$D$2:$D$13,S3511)))</f>
        <v/>
      </c>
      <c r="E3511" s="22" t="n"/>
      <c r="F3511" s="23" t="n"/>
      <c r="G3511" s="23" t="n"/>
      <c r="H3511" s="22" t="n"/>
      <c r="I3511" s="19" t="n"/>
      <c r="J3511" s="21" t="n"/>
      <c r="K3511" s="19" t="n"/>
      <c r="L3511" s="19" t="n"/>
      <c r="M3511" s="21" t="n"/>
      <c r="N3511" s="22" t="n"/>
      <c r="O3511" s="24">
        <f>IF(A3511&lt;&gt;"عهدة","",SUMIFS($G$8:$G$5007,$B$8:$B$5007,B3511,$A$8:$A$5007,"مصروف",$I$8:$I$5007,"&lt;&gt;مرفوض"))</f>
        <v/>
      </c>
      <c r="P3511" s="25">
        <f>IF(A3511&lt;&gt;"عهدة","",N(F3511)-O3511)</f>
        <v/>
      </c>
      <c r="Q3511" s="26">
        <f>IF(A3511="","",IF(A3511="عهدة",IF(N(F3511)=0,"⚠ أدخل قيمة العهدة",IF(P3511&lt;0,"⛔ عجز / زيادة مصروفات "&amp;TEXT(-P3511,"#,##0"),IF(COUNTIFS($B$8:$B$5007,B3511,$A$8:$A$5007,"مصروف",$I$8:$I$5007,"&lt;&gt;مرفوض",$K$8:$K$5007,"&lt;&gt;نعم")&gt;0,"⚠ "&amp;COUNTIFS($B$8:$B$5007,B3511,$A$8:$A$5007,"مصروف",$I$8:$I$5007,"&lt;&gt;مرفوض",$K$8:$K$5007,"&lt;&gt;نعم")&amp;" مصروف غير مسوى",IF(L3511="تمت التسوية",IF(P3511=0,"✔ متوازنة وتمت التسوية","✔ تمت التسوية – متبقي "&amp;TEXT(P3511,"#,##0")),IF(P3511&gt;0,"متبقي "&amp;TEXT(P3511,"#,##0"),"✔ متوازنة"))))),IF(R3511=0,"⚠ أضف سطر عهدة أولًا",IF(OR(C3511="",N(G3511)=0),"⚠ أكمل التاريخ والقيمة",IF(S3511="","⚠ التاريخ خارج السنة المالية",IF(H3511="","⚠ اختر بند الموازنة",IF(I3511="مرفوض","✖ مرفوض من المدير",IF(I3511&lt;&gt;"موافق","⏳ بانتظار موافقة المدير",IF(K3511&lt;&gt;"نعم","⚠ غير مسوى مع الحسابات","✔ معتمد ومسوى")))))))))</f>
        <v/>
      </c>
      <c r="R3511">
        <f>N(R3510)+IF(A3511="عهدة",1,0)</f>
        <v/>
      </c>
      <c r="S3511">
        <f>IF(C3511="","",IF(AND(C3511&gt;=DATE(2026,9,1),C3511&lt;=DATE(2027,8,31)),(YEAR(C3511)-2026)*12+MONTH(C3511)-8,""))</f>
        <v/>
      </c>
      <c r="T3511">
        <f>IF(AND(A3511="مصروف",R3511&gt;0,I3511="موافق",S3511&lt;&gt;"",H3511&lt;&gt;""),N(G3511),0)</f>
        <v/>
      </c>
    </row>
    <row r="3512">
      <c r="A3512" s="19" t="n"/>
      <c r="B3512" s="20">
        <f>IF(A3512="","",IF(R3512=0,"⚠ أضف سطر عهدة أولًا","DMT-"&amp;TEXT(R3512,"000")))</f>
        <v/>
      </c>
      <c r="C3512" s="21" t="n"/>
      <c r="D3512" s="20">
        <f>IF(C3512="","",IF(S3512="","خارج السنة المالية",INDEX(القوائم!$D$2:$D$13,S3512)))</f>
        <v/>
      </c>
      <c r="E3512" s="22" t="n"/>
      <c r="F3512" s="23" t="n"/>
      <c r="G3512" s="23" t="n"/>
      <c r="H3512" s="22" t="n"/>
      <c r="I3512" s="19" t="n"/>
      <c r="J3512" s="21" t="n"/>
      <c r="K3512" s="19" t="n"/>
      <c r="L3512" s="19" t="n"/>
      <c r="M3512" s="21" t="n"/>
      <c r="N3512" s="22" t="n"/>
      <c r="O3512" s="24">
        <f>IF(A3512&lt;&gt;"عهدة","",SUMIFS($G$8:$G$5007,$B$8:$B$5007,B3512,$A$8:$A$5007,"مصروف",$I$8:$I$5007,"&lt;&gt;مرفوض"))</f>
        <v/>
      </c>
      <c r="P3512" s="25">
        <f>IF(A3512&lt;&gt;"عهدة","",N(F3512)-O3512)</f>
        <v/>
      </c>
      <c r="Q3512" s="26">
        <f>IF(A3512="","",IF(A3512="عهدة",IF(N(F3512)=0,"⚠ أدخل قيمة العهدة",IF(P3512&lt;0,"⛔ عجز / زيادة مصروفات "&amp;TEXT(-P3512,"#,##0"),IF(COUNTIFS($B$8:$B$5007,B3512,$A$8:$A$5007,"مصروف",$I$8:$I$5007,"&lt;&gt;مرفوض",$K$8:$K$5007,"&lt;&gt;نعم")&gt;0,"⚠ "&amp;COUNTIFS($B$8:$B$5007,B3512,$A$8:$A$5007,"مصروف",$I$8:$I$5007,"&lt;&gt;مرفوض",$K$8:$K$5007,"&lt;&gt;نعم")&amp;" مصروف غير مسوى",IF(L3512="تمت التسوية",IF(P3512=0,"✔ متوازنة وتمت التسوية","✔ تمت التسوية – متبقي "&amp;TEXT(P3512,"#,##0")),IF(P3512&gt;0,"متبقي "&amp;TEXT(P3512,"#,##0"),"✔ متوازنة"))))),IF(R3512=0,"⚠ أضف سطر عهدة أولًا",IF(OR(C3512="",N(G3512)=0),"⚠ أكمل التاريخ والقيمة",IF(S3512="","⚠ التاريخ خارج السنة المالية",IF(H3512="","⚠ اختر بند الموازنة",IF(I3512="مرفوض","✖ مرفوض من المدير",IF(I3512&lt;&gt;"موافق","⏳ بانتظار موافقة المدير",IF(K3512&lt;&gt;"نعم","⚠ غير مسوى مع الحسابات","✔ معتمد ومسوى")))))))))</f>
        <v/>
      </c>
      <c r="R3512">
        <f>N(R3511)+IF(A3512="عهدة",1,0)</f>
        <v/>
      </c>
      <c r="S3512">
        <f>IF(C3512="","",IF(AND(C3512&gt;=DATE(2026,9,1),C3512&lt;=DATE(2027,8,31)),(YEAR(C3512)-2026)*12+MONTH(C3512)-8,""))</f>
        <v/>
      </c>
      <c r="T3512">
        <f>IF(AND(A3512="مصروف",R3512&gt;0,I3512="موافق",S3512&lt;&gt;"",H3512&lt;&gt;""),N(G3512),0)</f>
        <v/>
      </c>
    </row>
    <row r="3513">
      <c r="A3513" s="19" t="n"/>
      <c r="B3513" s="20">
        <f>IF(A3513="","",IF(R3513=0,"⚠ أضف سطر عهدة أولًا","DMT-"&amp;TEXT(R3513,"000")))</f>
        <v/>
      </c>
      <c r="C3513" s="21" t="n"/>
      <c r="D3513" s="20">
        <f>IF(C3513="","",IF(S3513="","خارج السنة المالية",INDEX(القوائم!$D$2:$D$13,S3513)))</f>
        <v/>
      </c>
      <c r="E3513" s="22" t="n"/>
      <c r="F3513" s="23" t="n"/>
      <c r="G3513" s="23" t="n"/>
      <c r="H3513" s="22" t="n"/>
      <c r="I3513" s="19" t="n"/>
      <c r="J3513" s="21" t="n"/>
      <c r="K3513" s="19" t="n"/>
      <c r="L3513" s="19" t="n"/>
      <c r="M3513" s="21" t="n"/>
      <c r="N3513" s="22" t="n"/>
      <c r="O3513" s="24">
        <f>IF(A3513&lt;&gt;"عهدة","",SUMIFS($G$8:$G$5007,$B$8:$B$5007,B3513,$A$8:$A$5007,"مصروف",$I$8:$I$5007,"&lt;&gt;مرفوض"))</f>
        <v/>
      </c>
      <c r="P3513" s="25">
        <f>IF(A3513&lt;&gt;"عهدة","",N(F3513)-O3513)</f>
        <v/>
      </c>
      <c r="Q3513" s="26">
        <f>IF(A3513="","",IF(A3513="عهدة",IF(N(F3513)=0,"⚠ أدخل قيمة العهدة",IF(P3513&lt;0,"⛔ عجز / زيادة مصروفات "&amp;TEXT(-P3513,"#,##0"),IF(COUNTIFS($B$8:$B$5007,B3513,$A$8:$A$5007,"مصروف",$I$8:$I$5007,"&lt;&gt;مرفوض",$K$8:$K$5007,"&lt;&gt;نعم")&gt;0,"⚠ "&amp;COUNTIFS($B$8:$B$5007,B3513,$A$8:$A$5007,"مصروف",$I$8:$I$5007,"&lt;&gt;مرفوض",$K$8:$K$5007,"&lt;&gt;نعم")&amp;" مصروف غير مسوى",IF(L3513="تمت التسوية",IF(P3513=0,"✔ متوازنة وتمت التسوية","✔ تمت التسوية – متبقي "&amp;TEXT(P3513,"#,##0")),IF(P3513&gt;0,"متبقي "&amp;TEXT(P3513,"#,##0"),"✔ متوازنة"))))),IF(R3513=0,"⚠ أضف سطر عهدة أولًا",IF(OR(C3513="",N(G3513)=0),"⚠ أكمل التاريخ والقيمة",IF(S3513="","⚠ التاريخ خارج السنة المالية",IF(H3513="","⚠ اختر بند الموازنة",IF(I3513="مرفوض","✖ مرفوض من المدير",IF(I3513&lt;&gt;"موافق","⏳ بانتظار موافقة المدير",IF(K3513&lt;&gt;"نعم","⚠ غير مسوى مع الحسابات","✔ معتمد ومسوى")))))))))</f>
        <v/>
      </c>
      <c r="R3513">
        <f>N(R3512)+IF(A3513="عهدة",1,0)</f>
        <v/>
      </c>
      <c r="S3513">
        <f>IF(C3513="","",IF(AND(C3513&gt;=DATE(2026,9,1),C3513&lt;=DATE(2027,8,31)),(YEAR(C3513)-2026)*12+MONTH(C3513)-8,""))</f>
        <v/>
      </c>
      <c r="T3513">
        <f>IF(AND(A3513="مصروف",R3513&gt;0,I3513="موافق",S3513&lt;&gt;"",H3513&lt;&gt;""),N(G3513),0)</f>
        <v/>
      </c>
    </row>
    <row r="3514">
      <c r="A3514" s="19" t="n"/>
      <c r="B3514" s="20">
        <f>IF(A3514="","",IF(R3514=0,"⚠ أضف سطر عهدة أولًا","DMT-"&amp;TEXT(R3514,"000")))</f>
        <v/>
      </c>
      <c r="C3514" s="21" t="n"/>
      <c r="D3514" s="20">
        <f>IF(C3514="","",IF(S3514="","خارج السنة المالية",INDEX(القوائم!$D$2:$D$13,S3514)))</f>
        <v/>
      </c>
      <c r="E3514" s="22" t="n"/>
      <c r="F3514" s="23" t="n"/>
      <c r="G3514" s="23" t="n"/>
      <c r="H3514" s="22" t="n"/>
      <c r="I3514" s="19" t="n"/>
      <c r="J3514" s="21" t="n"/>
      <c r="K3514" s="19" t="n"/>
      <c r="L3514" s="19" t="n"/>
      <c r="M3514" s="21" t="n"/>
      <c r="N3514" s="22" t="n"/>
      <c r="O3514" s="24">
        <f>IF(A3514&lt;&gt;"عهدة","",SUMIFS($G$8:$G$5007,$B$8:$B$5007,B3514,$A$8:$A$5007,"مصروف",$I$8:$I$5007,"&lt;&gt;مرفوض"))</f>
        <v/>
      </c>
      <c r="P3514" s="25">
        <f>IF(A3514&lt;&gt;"عهدة","",N(F3514)-O3514)</f>
        <v/>
      </c>
      <c r="Q3514" s="26">
        <f>IF(A3514="","",IF(A3514="عهدة",IF(N(F3514)=0,"⚠ أدخل قيمة العهدة",IF(P3514&lt;0,"⛔ عجز / زيادة مصروفات "&amp;TEXT(-P3514,"#,##0"),IF(COUNTIFS($B$8:$B$5007,B3514,$A$8:$A$5007,"مصروف",$I$8:$I$5007,"&lt;&gt;مرفوض",$K$8:$K$5007,"&lt;&gt;نعم")&gt;0,"⚠ "&amp;COUNTIFS($B$8:$B$5007,B3514,$A$8:$A$5007,"مصروف",$I$8:$I$5007,"&lt;&gt;مرفوض",$K$8:$K$5007,"&lt;&gt;نعم")&amp;" مصروف غير مسوى",IF(L3514="تمت التسوية",IF(P3514=0,"✔ متوازنة وتمت التسوية","✔ تمت التسوية – متبقي "&amp;TEXT(P3514,"#,##0")),IF(P3514&gt;0,"متبقي "&amp;TEXT(P3514,"#,##0"),"✔ متوازنة"))))),IF(R3514=0,"⚠ أضف سطر عهدة أولًا",IF(OR(C3514="",N(G3514)=0),"⚠ أكمل التاريخ والقيمة",IF(S3514="","⚠ التاريخ خارج السنة المالية",IF(H3514="","⚠ اختر بند الموازنة",IF(I3514="مرفوض","✖ مرفوض من المدير",IF(I3514&lt;&gt;"موافق","⏳ بانتظار موافقة المدير",IF(K3514&lt;&gt;"نعم","⚠ غير مسوى مع الحسابات","✔ معتمد ومسوى")))))))))</f>
        <v/>
      </c>
      <c r="R3514">
        <f>N(R3513)+IF(A3514="عهدة",1,0)</f>
        <v/>
      </c>
      <c r="S3514">
        <f>IF(C3514="","",IF(AND(C3514&gt;=DATE(2026,9,1),C3514&lt;=DATE(2027,8,31)),(YEAR(C3514)-2026)*12+MONTH(C3514)-8,""))</f>
        <v/>
      </c>
      <c r="T3514">
        <f>IF(AND(A3514="مصروف",R3514&gt;0,I3514="موافق",S3514&lt;&gt;"",H3514&lt;&gt;""),N(G3514),0)</f>
        <v/>
      </c>
    </row>
    <row r="3515">
      <c r="A3515" s="19" t="n"/>
      <c r="B3515" s="20">
        <f>IF(A3515="","",IF(R3515=0,"⚠ أضف سطر عهدة أولًا","DMT-"&amp;TEXT(R3515,"000")))</f>
        <v/>
      </c>
      <c r="C3515" s="21" t="n"/>
      <c r="D3515" s="20">
        <f>IF(C3515="","",IF(S3515="","خارج السنة المالية",INDEX(القوائم!$D$2:$D$13,S3515)))</f>
        <v/>
      </c>
      <c r="E3515" s="22" t="n"/>
      <c r="F3515" s="23" t="n"/>
      <c r="G3515" s="23" t="n"/>
      <c r="H3515" s="22" t="n"/>
      <c r="I3515" s="19" t="n"/>
      <c r="J3515" s="21" t="n"/>
      <c r="K3515" s="19" t="n"/>
      <c r="L3515" s="19" t="n"/>
      <c r="M3515" s="21" t="n"/>
      <c r="N3515" s="22" t="n"/>
      <c r="O3515" s="24">
        <f>IF(A3515&lt;&gt;"عهدة","",SUMIFS($G$8:$G$5007,$B$8:$B$5007,B3515,$A$8:$A$5007,"مصروف",$I$8:$I$5007,"&lt;&gt;مرفوض"))</f>
        <v/>
      </c>
      <c r="P3515" s="25">
        <f>IF(A3515&lt;&gt;"عهدة","",N(F3515)-O3515)</f>
        <v/>
      </c>
      <c r="Q3515" s="26">
        <f>IF(A3515="","",IF(A3515="عهدة",IF(N(F3515)=0,"⚠ أدخل قيمة العهدة",IF(P3515&lt;0,"⛔ عجز / زيادة مصروفات "&amp;TEXT(-P3515,"#,##0"),IF(COUNTIFS($B$8:$B$5007,B3515,$A$8:$A$5007,"مصروف",$I$8:$I$5007,"&lt;&gt;مرفوض",$K$8:$K$5007,"&lt;&gt;نعم")&gt;0,"⚠ "&amp;COUNTIFS($B$8:$B$5007,B3515,$A$8:$A$5007,"مصروف",$I$8:$I$5007,"&lt;&gt;مرفوض",$K$8:$K$5007,"&lt;&gt;نعم")&amp;" مصروف غير مسوى",IF(L3515="تمت التسوية",IF(P3515=0,"✔ متوازنة وتمت التسوية","✔ تمت التسوية – متبقي "&amp;TEXT(P3515,"#,##0")),IF(P3515&gt;0,"متبقي "&amp;TEXT(P3515,"#,##0"),"✔ متوازنة"))))),IF(R3515=0,"⚠ أضف سطر عهدة أولًا",IF(OR(C3515="",N(G3515)=0),"⚠ أكمل التاريخ والقيمة",IF(S3515="","⚠ التاريخ خارج السنة المالية",IF(H3515="","⚠ اختر بند الموازنة",IF(I3515="مرفوض","✖ مرفوض من المدير",IF(I3515&lt;&gt;"موافق","⏳ بانتظار موافقة المدير",IF(K3515&lt;&gt;"نعم","⚠ غير مسوى مع الحسابات","✔ معتمد ومسوى")))))))))</f>
        <v/>
      </c>
      <c r="R3515">
        <f>N(R3514)+IF(A3515="عهدة",1,0)</f>
        <v/>
      </c>
      <c r="S3515">
        <f>IF(C3515="","",IF(AND(C3515&gt;=DATE(2026,9,1),C3515&lt;=DATE(2027,8,31)),(YEAR(C3515)-2026)*12+MONTH(C3515)-8,""))</f>
        <v/>
      </c>
      <c r="T3515">
        <f>IF(AND(A3515="مصروف",R3515&gt;0,I3515="موافق",S3515&lt;&gt;"",H3515&lt;&gt;""),N(G3515),0)</f>
        <v/>
      </c>
    </row>
    <row r="3516">
      <c r="A3516" s="19" t="n"/>
      <c r="B3516" s="20">
        <f>IF(A3516="","",IF(R3516=0,"⚠ أضف سطر عهدة أولًا","DMT-"&amp;TEXT(R3516,"000")))</f>
        <v/>
      </c>
      <c r="C3516" s="21" t="n"/>
      <c r="D3516" s="20">
        <f>IF(C3516="","",IF(S3516="","خارج السنة المالية",INDEX(القوائم!$D$2:$D$13,S3516)))</f>
        <v/>
      </c>
      <c r="E3516" s="22" t="n"/>
      <c r="F3516" s="23" t="n"/>
      <c r="G3516" s="23" t="n"/>
      <c r="H3516" s="22" t="n"/>
      <c r="I3516" s="19" t="n"/>
      <c r="J3516" s="21" t="n"/>
      <c r="K3516" s="19" t="n"/>
      <c r="L3516" s="19" t="n"/>
      <c r="M3516" s="21" t="n"/>
      <c r="N3516" s="22" t="n"/>
      <c r="O3516" s="24">
        <f>IF(A3516&lt;&gt;"عهدة","",SUMIFS($G$8:$G$5007,$B$8:$B$5007,B3516,$A$8:$A$5007,"مصروف",$I$8:$I$5007,"&lt;&gt;مرفوض"))</f>
        <v/>
      </c>
      <c r="P3516" s="25">
        <f>IF(A3516&lt;&gt;"عهدة","",N(F3516)-O3516)</f>
        <v/>
      </c>
      <c r="Q3516" s="26">
        <f>IF(A3516="","",IF(A3516="عهدة",IF(N(F3516)=0,"⚠ أدخل قيمة العهدة",IF(P3516&lt;0,"⛔ عجز / زيادة مصروفات "&amp;TEXT(-P3516,"#,##0"),IF(COUNTIFS($B$8:$B$5007,B3516,$A$8:$A$5007,"مصروف",$I$8:$I$5007,"&lt;&gt;مرفوض",$K$8:$K$5007,"&lt;&gt;نعم")&gt;0,"⚠ "&amp;COUNTIFS($B$8:$B$5007,B3516,$A$8:$A$5007,"مصروف",$I$8:$I$5007,"&lt;&gt;مرفوض",$K$8:$K$5007,"&lt;&gt;نعم")&amp;" مصروف غير مسوى",IF(L3516="تمت التسوية",IF(P3516=0,"✔ متوازنة وتمت التسوية","✔ تمت التسوية – متبقي "&amp;TEXT(P3516,"#,##0")),IF(P3516&gt;0,"متبقي "&amp;TEXT(P3516,"#,##0"),"✔ متوازنة"))))),IF(R3516=0,"⚠ أضف سطر عهدة أولًا",IF(OR(C3516="",N(G3516)=0),"⚠ أكمل التاريخ والقيمة",IF(S3516="","⚠ التاريخ خارج السنة المالية",IF(H3516="","⚠ اختر بند الموازنة",IF(I3516="مرفوض","✖ مرفوض من المدير",IF(I3516&lt;&gt;"موافق","⏳ بانتظار موافقة المدير",IF(K3516&lt;&gt;"نعم","⚠ غير مسوى مع الحسابات","✔ معتمد ومسوى")))))))))</f>
        <v/>
      </c>
      <c r="R3516">
        <f>N(R3515)+IF(A3516="عهدة",1,0)</f>
        <v/>
      </c>
      <c r="S3516">
        <f>IF(C3516="","",IF(AND(C3516&gt;=DATE(2026,9,1),C3516&lt;=DATE(2027,8,31)),(YEAR(C3516)-2026)*12+MONTH(C3516)-8,""))</f>
        <v/>
      </c>
      <c r="T3516">
        <f>IF(AND(A3516="مصروف",R3516&gt;0,I3516="موافق",S3516&lt;&gt;"",H3516&lt;&gt;""),N(G3516),0)</f>
        <v/>
      </c>
    </row>
    <row r="3517">
      <c r="A3517" s="19" t="n"/>
      <c r="B3517" s="20">
        <f>IF(A3517="","",IF(R3517=0,"⚠ أضف سطر عهدة أولًا","DMT-"&amp;TEXT(R3517,"000")))</f>
        <v/>
      </c>
      <c r="C3517" s="21" t="n"/>
      <c r="D3517" s="20">
        <f>IF(C3517="","",IF(S3517="","خارج السنة المالية",INDEX(القوائم!$D$2:$D$13,S3517)))</f>
        <v/>
      </c>
      <c r="E3517" s="22" t="n"/>
      <c r="F3517" s="23" t="n"/>
      <c r="G3517" s="23" t="n"/>
      <c r="H3517" s="22" t="n"/>
      <c r="I3517" s="19" t="n"/>
      <c r="J3517" s="21" t="n"/>
      <c r="K3517" s="19" t="n"/>
      <c r="L3517" s="19" t="n"/>
      <c r="M3517" s="21" t="n"/>
      <c r="N3517" s="22" t="n"/>
      <c r="O3517" s="24">
        <f>IF(A3517&lt;&gt;"عهدة","",SUMIFS($G$8:$G$5007,$B$8:$B$5007,B3517,$A$8:$A$5007,"مصروف",$I$8:$I$5007,"&lt;&gt;مرفوض"))</f>
        <v/>
      </c>
      <c r="P3517" s="25">
        <f>IF(A3517&lt;&gt;"عهدة","",N(F3517)-O3517)</f>
        <v/>
      </c>
      <c r="Q3517" s="26">
        <f>IF(A3517="","",IF(A3517="عهدة",IF(N(F3517)=0,"⚠ أدخل قيمة العهدة",IF(P3517&lt;0,"⛔ عجز / زيادة مصروفات "&amp;TEXT(-P3517,"#,##0"),IF(COUNTIFS($B$8:$B$5007,B3517,$A$8:$A$5007,"مصروف",$I$8:$I$5007,"&lt;&gt;مرفوض",$K$8:$K$5007,"&lt;&gt;نعم")&gt;0,"⚠ "&amp;COUNTIFS($B$8:$B$5007,B3517,$A$8:$A$5007,"مصروف",$I$8:$I$5007,"&lt;&gt;مرفوض",$K$8:$K$5007,"&lt;&gt;نعم")&amp;" مصروف غير مسوى",IF(L3517="تمت التسوية",IF(P3517=0,"✔ متوازنة وتمت التسوية","✔ تمت التسوية – متبقي "&amp;TEXT(P3517,"#,##0")),IF(P3517&gt;0,"متبقي "&amp;TEXT(P3517,"#,##0"),"✔ متوازنة"))))),IF(R3517=0,"⚠ أضف سطر عهدة أولًا",IF(OR(C3517="",N(G3517)=0),"⚠ أكمل التاريخ والقيمة",IF(S3517="","⚠ التاريخ خارج السنة المالية",IF(H3517="","⚠ اختر بند الموازنة",IF(I3517="مرفوض","✖ مرفوض من المدير",IF(I3517&lt;&gt;"موافق","⏳ بانتظار موافقة المدير",IF(K3517&lt;&gt;"نعم","⚠ غير مسوى مع الحسابات","✔ معتمد ومسوى")))))))))</f>
        <v/>
      </c>
      <c r="R3517">
        <f>N(R3516)+IF(A3517="عهدة",1,0)</f>
        <v/>
      </c>
      <c r="S3517">
        <f>IF(C3517="","",IF(AND(C3517&gt;=DATE(2026,9,1),C3517&lt;=DATE(2027,8,31)),(YEAR(C3517)-2026)*12+MONTH(C3517)-8,""))</f>
        <v/>
      </c>
      <c r="T3517">
        <f>IF(AND(A3517="مصروف",R3517&gt;0,I3517="موافق",S3517&lt;&gt;"",H3517&lt;&gt;""),N(G3517),0)</f>
        <v/>
      </c>
    </row>
    <row r="3518">
      <c r="A3518" s="19" t="n"/>
      <c r="B3518" s="20">
        <f>IF(A3518="","",IF(R3518=0,"⚠ أضف سطر عهدة أولًا","DMT-"&amp;TEXT(R3518,"000")))</f>
        <v/>
      </c>
      <c r="C3518" s="21" t="n"/>
      <c r="D3518" s="20">
        <f>IF(C3518="","",IF(S3518="","خارج السنة المالية",INDEX(القوائم!$D$2:$D$13,S3518)))</f>
        <v/>
      </c>
      <c r="E3518" s="22" t="n"/>
      <c r="F3518" s="23" t="n"/>
      <c r="G3518" s="23" t="n"/>
      <c r="H3518" s="22" t="n"/>
      <c r="I3518" s="19" t="n"/>
      <c r="J3518" s="21" t="n"/>
      <c r="K3518" s="19" t="n"/>
      <c r="L3518" s="19" t="n"/>
      <c r="M3518" s="21" t="n"/>
      <c r="N3518" s="22" t="n"/>
      <c r="O3518" s="24">
        <f>IF(A3518&lt;&gt;"عهدة","",SUMIFS($G$8:$G$5007,$B$8:$B$5007,B3518,$A$8:$A$5007,"مصروف",$I$8:$I$5007,"&lt;&gt;مرفوض"))</f>
        <v/>
      </c>
      <c r="P3518" s="25">
        <f>IF(A3518&lt;&gt;"عهدة","",N(F3518)-O3518)</f>
        <v/>
      </c>
      <c r="Q3518" s="26">
        <f>IF(A3518="","",IF(A3518="عهدة",IF(N(F3518)=0,"⚠ أدخل قيمة العهدة",IF(P3518&lt;0,"⛔ عجز / زيادة مصروفات "&amp;TEXT(-P3518,"#,##0"),IF(COUNTIFS($B$8:$B$5007,B3518,$A$8:$A$5007,"مصروف",$I$8:$I$5007,"&lt;&gt;مرفوض",$K$8:$K$5007,"&lt;&gt;نعم")&gt;0,"⚠ "&amp;COUNTIFS($B$8:$B$5007,B3518,$A$8:$A$5007,"مصروف",$I$8:$I$5007,"&lt;&gt;مرفوض",$K$8:$K$5007,"&lt;&gt;نعم")&amp;" مصروف غير مسوى",IF(L3518="تمت التسوية",IF(P3518=0,"✔ متوازنة وتمت التسوية","✔ تمت التسوية – متبقي "&amp;TEXT(P3518,"#,##0")),IF(P3518&gt;0,"متبقي "&amp;TEXT(P3518,"#,##0"),"✔ متوازنة"))))),IF(R3518=0,"⚠ أضف سطر عهدة أولًا",IF(OR(C3518="",N(G3518)=0),"⚠ أكمل التاريخ والقيمة",IF(S3518="","⚠ التاريخ خارج السنة المالية",IF(H3518="","⚠ اختر بند الموازنة",IF(I3518="مرفوض","✖ مرفوض من المدير",IF(I3518&lt;&gt;"موافق","⏳ بانتظار موافقة المدير",IF(K3518&lt;&gt;"نعم","⚠ غير مسوى مع الحسابات","✔ معتمد ومسوى")))))))))</f>
        <v/>
      </c>
      <c r="R3518">
        <f>N(R3517)+IF(A3518="عهدة",1,0)</f>
        <v/>
      </c>
      <c r="S3518">
        <f>IF(C3518="","",IF(AND(C3518&gt;=DATE(2026,9,1),C3518&lt;=DATE(2027,8,31)),(YEAR(C3518)-2026)*12+MONTH(C3518)-8,""))</f>
        <v/>
      </c>
      <c r="T3518">
        <f>IF(AND(A3518="مصروف",R3518&gt;0,I3518="موافق",S3518&lt;&gt;"",H3518&lt;&gt;""),N(G3518),0)</f>
        <v/>
      </c>
    </row>
    <row r="3519">
      <c r="A3519" s="19" t="n"/>
      <c r="B3519" s="20">
        <f>IF(A3519="","",IF(R3519=0,"⚠ أضف سطر عهدة أولًا","DMT-"&amp;TEXT(R3519,"000")))</f>
        <v/>
      </c>
      <c r="C3519" s="21" t="n"/>
      <c r="D3519" s="20">
        <f>IF(C3519="","",IF(S3519="","خارج السنة المالية",INDEX(القوائم!$D$2:$D$13,S3519)))</f>
        <v/>
      </c>
      <c r="E3519" s="22" t="n"/>
      <c r="F3519" s="23" t="n"/>
      <c r="G3519" s="23" t="n"/>
      <c r="H3519" s="22" t="n"/>
      <c r="I3519" s="19" t="n"/>
      <c r="J3519" s="21" t="n"/>
      <c r="K3519" s="19" t="n"/>
      <c r="L3519" s="19" t="n"/>
      <c r="M3519" s="21" t="n"/>
      <c r="N3519" s="22" t="n"/>
      <c r="O3519" s="24">
        <f>IF(A3519&lt;&gt;"عهدة","",SUMIFS($G$8:$G$5007,$B$8:$B$5007,B3519,$A$8:$A$5007,"مصروف",$I$8:$I$5007,"&lt;&gt;مرفوض"))</f>
        <v/>
      </c>
      <c r="P3519" s="25">
        <f>IF(A3519&lt;&gt;"عهدة","",N(F3519)-O3519)</f>
        <v/>
      </c>
      <c r="Q3519" s="26">
        <f>IF(A3519="","",IF(A3519="عهدة",IF(N(F3519)=0,"⚠ أدخل قيمة العهدة",IF(P3519&lt;0,"⛔ عجز / زيادة مصروفات "&amp;TEXT(-P3519,"#,##0"),IF(COUNTIFS($B$8:$B$5007,B3519,$A$8:$A$5007,"مصروف",$I$8:$I$5007,"&lt;&gt;مرفوض",$K$8:$K$5007,"&lt;&gt;نعم")&gt;0,"⚠ "&amp;COUNTIFS($B$8:$B$5007,B3519,$A$8:$A$5007,"مصروف",$I$8:$I$5007,"&lt;&gt;مرفوض",$K$8:$K$5007,"&lt;&gt;نعم")&amp;" مصروف غير مسوى",IF(L3519="تمت التسوية",IF(P3519=0,"✔ متوازنة وتمت التسوية","✔ تمت التسوية – متبقي "&amp;TEXT(P3519,"#,##0")),IF(P3519&gt;0,"متبقي "&amp;TEXT(P3519,"#,##0"),"✔ متوازنة"))))),IF(R3519=0,"⚠ أضف سطر عهدة أولًا",IF(OR(C3519="",N(G3519)=0),"⚠ أكمل التاريخ والقيمة",IF(S3519="","⚠ التاريخ خارج السنة المالية",IF(H3519="","⚠ اختر بند الموازنة",IF(I3519="مرفوض","✖ مرفوض من المدير",IF(I3519&lt;&gt;"موافق","⏳ بانتظار موافقة المدير",IF(K3519&lt;&gt;"نعم","⚠ غير مسوى مع الحسابات","✔ معتمد ومسوى")))))))))</f>
        <v/>
      </c>
      <c r="R3519">
        <f>N(R3518)+IF(A3519="عهدة",1,0)</f>
        <v/>
      </c>
      <c r="S3519">
        <f>IF(C3519="","",IF(AND(C3519&gt;=DATE(2026,9,1),C3519&lt;=DATE(2027,8,31)),(YEAR(C3519)-2026)*12+MONTH(C3519)-8,""))</f>
        <v/>
      </c>
      <c r="T3519">
        <f>IF(AND(A3519="مصروف",R3519&gt;0,I3519="موافق",S3519&lt;&gt;"",H3519&lt;&gt;""),N(G3519),0)</f>
        <v/>
      </c>
    </row>
    <row r="3520">
      <c r="A3520" s="19" t="n"/>
      <c r="B3520" s="20">
        <f>IF(A3520="","",IF(R3520=0,"⚠ أضف سطر عهدة أولًا","DMT-"&amp;TEXT(R3520,"000")))</f>
        <v/>
      </c>
      <c r="C3520" s="21" t="n"/>
      <c r="D3520" s="20">
        <f>IF(C3520="","",IF(S3520="","خارج السنة المالية",INDEX(القوائم!$D$2:$D$13,S3520)))</f>
        <v/>
      </c>
      <c r="E3520" s="22" t="n"/>
      <c r="F3520" s="23" t="n"/>
      <c r="G3520" s="23" t="n"/>
      <c r="H3520" s="22" t="n"/>
      <c r="I3520" s="19" t="n"/>
      <c r="J3520" s="21" t="n"/>
      <c r="K3520" s="19" t="n"/>
      <c r="L3520" s="19" t="n"/>
      <c r="M3520" s="21" t="n"/>
      <c r="N3520" s="22" t="n"/>
      <c r="O3520" s="24">
        <f>IF(A3520&lt;&gt;"عهدة","",SUMIFS($G$8:$G$5007,$B$8:$B$5007,B3520,$A$8:$A$5007,"مصروف",$I$8:$I$5007,"&lt;&gt;مرفوض"))</f>
        <v/>
      </c>
      <c r="P3520" s="25">
        <f>IF(A3520&lt;&gt;"عهدة","",N(F3520)-O3520)</f>
        <v/>
      </c>
      <c r="Q3520" s="26">
        <f>IF(A3520="","",IF(A3520="عهدة",IF(N(F3520)=0,"⚠ أدخل قيمة العهدة",IF(P3520&lt;0,"⛔ عجز / زيادة مصروفات "&amp;TEXT(-P3520,"#,##0"),IF(COUNTIFS($B$8:$B$5007,B3520,$A$8:$A$5007,"مصروف",$I$8:$I$5007,"&lt;&gt;مرفوض",$K$8:$K$5007,"&lt;&gt;نعم")&gt;0,"⚠ "&amp;COUNTIFS($B$8:$B$5007,B3520,$A$8:$A$5007,"مصروف",$I$8:$I$5007,"&lt;&gt;مرفوض",$K$8:$K$5007,"&lt;&gt;نعم")&amp;" مصروف غير مسوى",IF(L3520="تمت التسوية",IF(P3520=0,"✔ متوازنة وتمت التسوية","✔ تمت التسوية – متبقي "&amp;TEXT(P3520,"#,##0")),IF(P3520&gt;0,"متبقي "&amp;TEXT(P3520,"#,##0"),"✔ متوازنة"))))),IF(R3520=0,"⚠ أضف سطر عهدة أولًا",IF(OR(C3520="",N(G3520)=0),"⚠ أكمل التاريخ والقيمة",IF(S3520="","⚠ التاريخ خارج السنة المالية",IF(H3520="","⚠ اختر بند الموازنة",IF(I3520="مرفوض","✖ مرفوض من المدير",IF(I3520&lt;&gt;"موافق","⏳ بانتظار موافقة المدير",IF(K3520&lt;&gt;"نعم","⚠ غير مسوى مع الحسابات","✔ معتمد ومسوى")))))))))</f>
        <v/>
      </c>
      <c r="R3520">
        <f>N(R3519)+IF(A3520="عهدة",1,0)</f>
        <v/>
      </c>
      <c r="S3520">
        <f>IF(C3520="","",IF(AND(C3520&gt;=DATE(2026,9,1),C3520&lt;=DATE(2027,8,31)),(YEAR(C3520)-2026)*12+MONTH(C3520)-8,""))</f>
        <v/>
      </c>
      <c r="T3520">
        <f>IF(AND(A3520="مصروف",R3520&gt;0,I3520="موافق",S3520&lt;&gt;"",H3520&lt;&gt;""),N(G3520),0)</f>
        <v/>
      </c>
    </row>
    <row r="3521">
      <c r="A3521" s="19" t="n"/>
      <c r="B3521" s="20">
        <f>IF(A3521="","",IF(R3521=0,"⚠ أضف سطر عهدة أولًا","DMT-"&amp;TEXT(R3521,"000")))</f>
        <v/>
      </c>
      <c r="C3521" s="21" t="n"/>
      <c r="D3521" s="20">
        <f>IF(C3521="","",IF(S3521="","خارج السنة المالية",INDEX(القوائم!$D$2:$D$13,S3521)))</f>
        <v/>
      </c>
      <c r="E3521" s="22" t="n"/>
      <c r="F3521" s="23" t="n"/>
      <c r="G3521" s="23" t="n"/>
      <c r="H3521" s="22" t="n"/>
      <c r="I3521" s="19" t="n"/>
      <c r="J3521" s="21" t="n"/>
      <c r="K3521" s="19" t="n"/>
      <c r="L3521" s="19" t="n"/>
      <c r="M3521" s="21" t="n"/>
      <c r="N3521" s="22" t="n"/>
      <c r="O3521" s="24">
        <f>IF(A3521&lt;&gt;"عهدة","",SUMIFS($G$8:$G$5007,$B$8:$B$5007,B3521,$A$8:$A$5007,"مصروف",$I$8:$I$5007,"&lt;&gt;مرفوض"))</f>
        <v/>
      </c>
      <c r="P3521" s="25">
        <f>IF(A3521&lt;&gt;"عهدة","",N(F3521)-O3521)</f>
        <v/>
      </c>
      <c r="Q3521" s="26">
        <f>IF(A3521="","",IF(A3521="عهدة",IF(N(F3521)=0,"⚠ أدخل قيمة العهدة",IF(P3521&lt;0,"⛔ عجز / زيادة مصروفات "&amp;TEXT(-P3521,"#,##0"),IF(COUNTIFS($B$8:$B$5007,B3521,$A$8:$A$5007,"مصروف",$I$8:$I$5007,"&lt;&gt;مرفوض",$K$8:$K$5007,"&lt;&gt;نعم")&gt;0,"⚠ "&amp;COUNTIFS($B$8:$B$5007,B3521,$A$8:$A$5007,"مصروف",$I$8:$I$5007,"&lt;&gt;مرفوض",$K$8:$K$5007,"&lt;&gt;نعم")&amp;" مصروف غير مسوى",IF(L3521="تمت التسوية",IF(P3521=0,"✔ متوازنة وتمت التسوية","✔ تمت التسوية – متبقي "&amp;TEXT(P3521,"#,##0")),IF(P3521&gt;0,"متبقي "&amp;TEXT(P3521,"#,##0"),"✔ متوازنة"))))),IF(R3521=0,"⚠ أضف سطر عهدة أولًا",IF(OR(C3521="",N(G3521)=0),"⚠ أكمل التاريخ والقيمة",IF(S3521="","⚠ التاريخ خارج السنة المالية",IF(H3521="","⚠ اختر بند الموازنة",IF(I3521="مرفوض","✖ مرفوض من المدير",IF(I3521&lt;&gt;"موافق","⏳ بانتظار موافقة المدير",IF(K3521&lt;&gt;"نعم","⚠ غير مسوى مع الحسابات","✔ معتمد ومسوى")))))))))</f>
        <v/>
      </c>
      <c r="R3521">
        <f>N(R3520)+IF(A3521="عهدة",1,0)</f>
        <v/>
      </c>
      <c r="S3521">
        <f>IF(C3521="","",IF(AND(C3521&gt;=DATE(2026,9,1),C3521&lt;=DATE(2027,8,31)),(YEAR(C3521)-2026)*12+MONTH(C3521)-8,""))</f>
        <v/>
      </c>
      <c r="T3521">
        <f>IF(AND(A3521="مصروف",R3521&gt;0,I3521="موافق",S3521&lt;&gt;"",H3521&lt;&gt;""),N(G3521),0)</f>
        <v/>
      </c>
    </row>
    <row r="3522">
      <c r="A3522" s="19" t="n"/>
      <c r="B3522" s="20">
        <f>IF(A3522="","",IF(R3522=0,"⚠ أضف سطر عهدة أولًا","DMT-"&amp;TEXT(R3522,"000")))</f>
        <v/>
      </c>
      <c r="C3522" s="21" t="n"/>
      <c r="D3522" s="20">
        <f>IF(C3522="","",IF(S3522="","خارج السنة المالية",INDEX(القوائم!$D$2:$D$13,S3522)))</f>
        <v/>
      </c>
      <c r="E3522" s="22" t="n"/>
      <c r="F3522" s="23" t="n"/>
      <c r="G3522" s="23" t="n"/>
      <c r="H3522" s="22" t="n"/>
      <c r="I3522" s="19" t="n"/>
      <c r="J3522" s="21" t="n"/>
      <c r="K3522" s="19" t="n"/>
      <c r="L3522" s="19" t="n"/>
      <c r="M3522" s="21" t="n"/>
      <c r="N3522" s="22" t="n"/>
      <c r="O3522" s="24">
        <f>IF(A3522&lt;&gt;"عهدة","",SUMIFS($G$8:$G$5007,$B$8:$B$5007,B3522,$A$8:$A$5007,"مصروف",$I$8:$I$5007,"&lt;&gt;مرفوض"))</f>
        <v/>
      </c>
      <c r="P3522" s="25">
        <f>IF(A3522&lt;&gt;"عهدة","",N(F3522)-O3522)</f>
        <v/>
      </c>
      <c r="Q3522" s="26">
        <f>IF(A3522="","",IF(A3522="عهدة",IF(N(F3522)=0,"⚠ أدخل قيمة العهدة",IF(P3522&lt;0,"⛔ عجز / زيادة مصروفات "&amp;TEXT(-P3522,"#,##0"),IF(COUNTIFS($B$8:$B$5007,B3522,$A$8:$A$5007,"مصروف",$I$8:$I$5007,"&lt;&gt;مرفوض",$K$8:$K$5007,"&lt;&gt;نعم")&gt;0,"⚠ "&amp;COUNTIFS($B$8:$B$5007,B3522,$A$8:$A$5007,"مصروف",$I$8:$I$5007,"&lt;&gt;مرفوض",$K$8:$K$5007,"&lt;&gt;نعم")&amp;" مصروف غير مسوى",IF(L3522="تمت التسوية",IF(P3522=0,"✔ متوازنة وتمت التسوية","✔ تمت التسوية – متبقي "&amp;TEXT(P3522,"#,##0")),IF(P3522&gt;0,"متبقي "&amp;TEXT(P3522,"#,##0"),"✔ متوازنة"))))),IF(R3522=0,"⚠ أضف سطر عهدة أولًا",IF(OR(C3522="",N(G3522)=0),"⚠ أكمل التاريخ والقيمة",IF(S3522="","⚠ التاريخ خارج السنة المالية",IF(H3522="","⚠ اختر بند الموازنة",IF(I3522="مرفوض","✖ مرفوض من المدير",IF(I3522&lt;&gt;"موافق","⏳ بانتظار موافقة المدير",IF(K3522&lt;&gt;"نعم","⚠ غير مسوى مع الحسابات","✔ معتمد ومسوى")))))))))</f>
        <v/>
      </c>
      <c r="R3522">
        <f>N(R3521)+IF(A3522="عهدة",1,0)</f>
        <v/>
      </c>
      <c r="S3522">
        <f>IF(C3522="","",IF(AND(C3522&gt;=DATE(2026,9,1),C3522&lt;=DATE(2027,8,31)),(YEAR(C3522)-2026)*12+MONTH(C3522)-8,""))</f>
        <v/>
      </c>
      <c r="T3522">
        <f>IF(AND(A3522="مصروف",R3522&gt;0,I3522="موافق",S3522&lt;&gt;"",H3522&lt;&gt;""),N(G3522),0)</f>
        <v/>
      </c>
    </row>
    <row r="3523">
      <c r="A3523" s="19" t="n"/>
      <c r="B3523" s="20">
        <f>IF(A3523="","",IF(R3523=0,"⚠ أضف سطر عهدة أولًا","DMT-"&amp;TEXT(R3523,"000")))</f>
        <v/>
      </c>
      <c r="C3523" s="21" t="n"/>
      <c r="D3523" s="20">
        <f>IF(C3523="","",IF(S3523="","خارج السنة المالية",INDEX(القوائم!$D$2:$D$13,S3523)))</f>
        <v/>
      </c>
      <c r="E3523" s="22" t="n"/>
      <c r="F3523" s="23" t="n"/>
      <c r="G3523" s="23" t="n"/>
      <c r="H3523" s="22" t="n"/>
      <c r="I3523" s="19" t="n"/>
      <c r="J3523" s="21" t="n"/>
      <c r="K3523" s="19" t="n"/>
      <c r="L3523" s="19" t="n"/>
      <c r="M3523" s="21" t="n"/>
      <c r="N3523" s="22" t="n"/>
      <c r="O3523" s="24">
        <f>IF(A3523&lt;&gt;"عهدة","",SUMIFS($G$8:$G$5007,$B$8:$B$5007,B3523,$A$8:$A$5007,"مصروف",$I$8:$I$5007,"&lt;&gt;مرفوض"))</f>
        <v/>
      </c>
      <c r="P3523" s="25">
        <f>IF(A3523&lt;&gt;"عهدة","",N(F3523)-O3523)</f>
        <v/>
      </c>
      <c r="Q3523" s="26">
        <f>IF(A3523="","",IF(A3523="عهدة",IF(N(F3523)=0,"⚠ أدخل قيمة العهدة",IF(P3523&lt;0,"⛔ عجز / زيادة مصروفات "&amp;TEXT(-P3523,"#,##0"),IF(COUNTIFS($B$8:$B$5007,B3523,$A$8:$A$5007,"مصروف",$I$8:$I$5007,"&lt;&gt;مرفوض",$K$8:$K$5007,"&lt;&gt;نعم")&gt;0,"⚠ "&amp;COUNTIFS($B$8:$B$5007,B3523,$A$8:$A$5007,"مصروف",$I$8:$I$5007,"&lt;&gt;مرفوض",$K$8:$K$5007,"&lt;&gt;نعم")&amp;" مصروف غير مسوى",IF(L3523="تمت التسوية",IF(P3523=0,"✔ متوازنة وتمت التسوية","✔ تمت التسوية – متبقي "&amp;TEXT(P3523,"#,##0")),IF(P3523&gt;0,"متبقي "&amp;TEXT(P3523,"#,##0"),"✔ متوازنة"))))),IF(R3523=0,"⚠ أضف سطر عهدة أولًا",IF(OR(C3523="",N(G3523)=0),"⚠ أكمل التاريخ والقيمة",IF(S3523="","⚠ التاريخ خارج السنة المالية",IF(H3523="","⚠ اختر بند الموازنة",IF(I3523="مرفوض","✖ مرفوض من المدير",IF(I3523&lt;&gt;"موافق","⏳ بانتظار موافقة المدير",IF(K3523&lt;&gt;"نعم","⚠ غير مسوى مع الحسابات","✔ معتمد ومسوى")))))))))</f>
        <v/>
      </c>
      <c r="R3523">
        <f>N(R3522)+IF(A3523="عهدة",1,0)</f>
        <v/>
      </c>
      <c r="S3523">
        <f>IF(C3523="","",IF(AND(C3523&gt;=DATE(2026,9,1),C3523&lt;=DATE(2027,8,31)),(YEAR(C3523)-2026)*12+MONTH(C3523)-8,""))</f>
        <v/>
      </c>
      <c r="T3523">
        <f>IF(AND(A3523="مصروف",R3523&gt;0,I3523="موافق",S3523&lt;&gt;"",H3523&lt;&gt;""),N(G3523),0)</f>
        <v/>
      </c>
    </row>
    <row r="3524">
      <c r="A3524" s="19" t="n"/>
      <c r="B3524" s="20">
        <f>IF(A3524="","",IF(R3524=0,"⚠ أضف سطر عهدة أولًا","DMT-"&amp;TEXT(R3524,"000")))</f>
        <v/>
      </c>
      <c r="C3524" s="21" t="n"/>
      <c r="D3524" s="20">
        <f>IF(C3524="","",IF(S3524="","خارج السنة المالية",INDEX(القوائم!$D$2:$D$13,S3524)))</f>
        <v/>
      </c>
      <c r="E3524" s="22" t="n"/>
      <c r="F3524" s="23" t="n"/>
      <c r="G3524" s="23" t="n"/>
      <c r="H3524" s="22" t="n"/>
      <c r="I3524" s="19" t="n"/>
      <c r="J3524" s="21" t="n"/>
      <c r="K3524" s="19" t="n"/>
      <c r="L3524" s="19" t="n"/>
      <c r="M3524" s="21" t="n"/>
      <c r="N3524" s="22" t="n"/>
      <c r="O3524" s="24">
        <f>IF(A3524&lt;&gt;"عهدة","",SUMIFS($G$8:$G$5007,$B$8:$B$5007,B3524,$A$8:$A$5007,"مصروف",$I$8:$I$5007,"&lt;&gt;مرفوض"))</f>
        <v/>
      </c>
      <c r="P3524" s="25">
        <f>IF(A3524&lt;&gt;"عهدة","",N(F3524)-O3524)</f>
        <v/>
      </c>
      <c r="Q3524" s="26">
        <f>IF(A3524="","",IF(A3524="عهدة",IF(N(F3524)=0,"⚠ أدخل قيمة العهدة",IF(P3524&lt;0,"⛔ عجز / زيادة مصروفات "&amp;TEXT(-P3524,"#,##0"),IF(COUNTIFS($B$8:$B$5007,B3524,$A$8:$A$5007,"مصروف",$I$8:$I$5007,"&lt;&gt;مرفوض",$K$8:$K$5007,"&lt;&gt;نعم")&gt;0,"⚠ "&amp;COUNTIFS($B$8:$B$5007,B3524,$A$8:$A$5007,"مصروف",$I$8:$I$5007,"&lt;&gt;مرفوض",$K$8:$K$5007,"&lt;&gt;نعم")&amp;" مصروف غير مسوى",IF(L3524="تمت التسوية",IF(P3524=0,"✔ متوازنة وتمت التسوية","✔ تمت التسوية – متبقي "&amp;TEXT(P3524,"#,##0")),IF(P3524&gt;0,"متبقي "&amp;TEXT(P3524,"#,##0"),"✔ متوازنة"))))),IF(R3524=0,"⚠ أضف سطر عهدة أولًا",IF(OR(C3524="",N(G3524)=0),"⚠ أكمل التاريخ والقيمة",IF(S3524="","⚠ التاريخ خارج السنة المالية",IF(H3524="","⚠ اختر بند الموازنة",IF(I3524="مرفوض","✖ مرفوض من المدير",IF(I3524&lt;&gt;"موافق","⏳ بانتظار موافقة المدير",IF(K3524&lt;&gt;"نعم","⚠ غير مسوى مع الحسابات","✔ معتمد ومسوى")))))))))</f>
        <v/>
      </c>
      <c r="R3524">
        <f>N(R3523)+IF(A3524="عهدة",1,0)</f>
        <v/>
      </c>
      <c r="S3524">
        <f>IF(C3524="","",IF(AND(C3524&gt;=DATE(2026,9,1),C3524&lt;=DATE(2027,8,31)),(YEAR(C3524)-2026)*12+MONTH(C3524)-8,""))</f>
        <v/>
      </c>
      <c r="T3524">
        <f>IF(AND(A3524="مصروف",R3524&gt;0,I3524="موافق",S3524&lt;&gt;"",H3524&lt;&gt;""),N(G3524),0)</f>
        <v/>
      </c>
    </row>
    <row r="3525">
      <c r="A3525" s="19" t="n"/>
      <c r="B3525" s="20">
        <f>IF(A3525="","",IF(R3525=0,"⚠ أضف سطر عهدة أولًا","DMT-"&amp;TEXT(R3525,"000")))</f>
        <v/>
      </c>
      <c r="C3525" s="21" t="n"/>
      <c r="D3525" s="20">
        <f>IF(C3525="","",IF(S3525="","خارج السنة المالية",INDEX(القوائم!$D$2:$D$13,S3525)))</f>
        <v/>
      </c>
      <c r="E3525" s="22" t="n"/>
      <c r="F3525" s="23" t="n"/>
      <c r="G3525" s="23" t="n"/>
      <c r="H3525" s="22" t="n"/>
      <c r="I3525" s="19" t="n"/>
      <c r="J3525" s="21" t="n"/>
      <c r="K3525" s="19" t="n"/>
      <c r="L3525" s="19" t="n"/>
      <c r="M3525" s="21" t="n"/>
      <c r="N3525" s="22" t="n"/>
      <c r="O3525" s="24">
        <f>IF(A3525&lt;&gt;"عهدة","",SUMIFS($G$8:$G$5007,$B$8:$B$5007,B3525,$A$8:$A$5007,"مصروف",$I$8:$I$5007,"&lt;&gt;مرفوض"))</f>
        <v/>
      </c>
      <c r="P3525" s="25">
        <f>IF(A3525&lt;&gt;"عهدة","",N(F3525)-O3525)</f>
        <v/>
      </c>
      <c r="Q3525" s="26">
        <f>IF(A3525="","",IF(A3525="عهدة",IF(N(F3525)=0,"⚠ أدخل قيمة العهدة",IF(P3525&lt;0,"⛔ عجز / زيادة مصروفات "&amp;TEXT(-P3525,"#,##0"),IF(COUNTIFS($B$8:$B$5007,B3525,$A$8:$A$5007,"مصروف",$I$8:$I$5007,"&lt;&gt;مرفوض",$K$8:$K$5007,"&lt;&gt;نعم")&gt;0,"⚠ "&amp;COUNTIFS($B$8:$B$5007,B3525,$A$8:$A$5007,"مصروف",$I$8:$I$5007,"&lt;&gt;مرفوض",$K$8:$K$5007,"&lt;&gt;نعم")&amp;" مصروف غير مسوى",IF(L3525="تمت التسوية",IF(P3525=0,"✔ متوازنة وتمت التسوية","✔ تمت التسوية – متبقي "&amp;TEXT(P3525,"#,##0")),IF(P3525&gt;0,"متبقي "&amp;TEXT(P3525,"#,##0"),"✔ متوازنة"))))),IF(R3525=0,"⚠ أضف سطر عهدة أولًا",IF(OR(C3525="",N(G3525)=0),"⚠ أكمل التاريخ والقيمة",IF(S3525="","⚠ التاريخ خارج السنة المالية",IF(H3525="","⚠ اختر بند الموازنة",IF(I3525="مرفوض","✖ مرفوض من المدير",IF(I3525&lt;&gt;"موافق","⏳ بانتظار موافقة المدير",IF(K3525&lt;&gt;"نعم","⚠ غير مسوى مع الحسابات","✔ معتمد ومسوى")))))))))</f>
        <v/>
      </c>
      <c r="R3525">
        <f>N(R3524)+IF(A3525="عهدة",1,0)</f>
        <v/>
      </c>
      <c r="S3525">
        <f>IF(C3525="","",IF(AND(C3525&gt;=DATE(2026,9,1),C3525&lt;=DATE(2027,8,31)),(YEAR(C3525)-2026)*12+MONTH(C3525)-8,""))</f>
        <v/>
      </c>
      <c r="T3525">
        <f>IF(AND(A3525="مصروف",R3525&gt;0,I3525="موافق",S3525&lt;&gt;"",H3525&lt;&gt;""),N(G3525),0)</f>
        <v/>
      </c>
    </row>
    <row r="3526">
      <c r="A3526" s="19" t="n"/>
      <c r="B3526" s="20">
        <f>IF(A3526="","",IF(R3526=0,"⚠ أضف سطر عهدة أولًا","DMT-"&amp;TEXT(R3526,"000")))</f>
        <v/>
      </c>
      <c r="C3526" s="21" t="n"/>
      <c r="D3526" s="20">
        <f>IF(C3526="","",IF(S3526="","خارج السنة المالية",INDEX(القوائم!$D$2:$D$13,S3526)))</f>
        <v/>
      </c>
      <c r="E3526" s="22" t="n"/>
      <c r="F3526" s="23" t="n"/>
      <c r="G3526" s="23" t="n"/>
      <c r="H3526" s="22" t="n"/>
      <c r="I3526" s="19" t="n"/>
      <c r="J3526" s="21" t="n"/>
      <c r="K3526" s="19" t="n"/>
      <c r="L3526" s="19" t="n"/>
      <c r="M3526" s="21" t="n"/>
      <c r="N3526" s="22" t="n"/>
      <c r="O3526" s="24">
        <f>IF(A3526&lt;&gt;"عهدة","",SUMIFS($G$8:$G$5007,$B$8:$B$5007,B3526,$A$8:$A$5007,"مصروف",$I$8:$I$5007,"&lt;&gt;مرفوض"))</f>
        <v/>
      </c>
      <c r="P3526" s="25">
        <f>IF(A3526&lt;&gt;"عهدة","",N(F3526)-O3526)</f>
        <v/>
      </c>
      <c r="Q3526" s="26">
        <f>IF(A3526="","",IF(A3526="عهدة",IF(N(F3526)=0,"⚠ أدخل قيمة العهدة",IF(P3526&lt;0,"⛔ عجز / زيادة مصروفات "&amp;TEXT(-P3526,"#,##0"),IF(COUNTIFS($B$8:$B$5007,B3526,$A$8:$A$5007,"مصروف",$I$8:$I$5007,"&lt;&gt;مرفوض",$K$8:$K$5007,"&lt;&gt;نعم")&gt;0,"⚠ "&amp;COUNTIFS($B$8:$B$5007,B3526,$A$8:$A$5007,"مصروف",$I$8:$I$5007,"&lt;&gt;مرفوض",$K$8:$K$5007,"&lt;&gt;نعم")&amp;" مصروف غير مسوى",IF(L3526="تمت التسوية",IF(P3526=0,"✔ متوازنة وتمت التسوية","✔ تمت التسوية – متبقي "&amp;TEXT(P3526,"#,##0")),IF(P3526&gt;0,"متبقي "&amp;TEXT(P3526,"#,##0"),"✔ متوازنة"))))),IF(R3526=0,"⚠ أضف سطر عهدة أولًا",IF(OR(C3526="",N(G3526)=0),"⚠ أكمل التاريخ والقيمة",IF(S3526="","⚠ التاريخ خارج السنة المالية",IF(H3526="","⚠ اختر بند الموازنة",IF(I3526="مرفوض","✖ مرفوض من المدير",IF(I3526&lt;&gt;"موافق","⏳ بانتظار موافقة المدير",IF(K3526&lt;&gt;"نعم","⚠ غير مسوى مع الحسابات","✔ معتمد ومسوى")))))))))</f>
        <v/>
      </c>
      <c r="R3526">
        <f>N(R3525)+IF(A3526="عهدة",1,0)</f>
        <v/>
      </c>
      <c r="S3526">
        <f>IF(C3526="","",IF(AND(C3526&gt;=DATE(2026,9,1),C3526&lt;=DATE(2027,8,31)),(YEAR(C3526)-2026)*12+MONTH(C3526)-8,""))</f>
        <v/>
      </c>
      <c r="T3526">
        <f>IF(AND(A3526="مصروف",R3526&gt;0,I3526="موافق",S3526&lt;&gt;"",H3526&lt;&gt;""),N(G3526),0)</f>
        <v/>
      </c>
    </row>
    <row r="3527">
      <c r="A3527" s="19" t="n"/>
      <c r="B3527" s="20">
        <f>IF(A3527="","",IF(R3527=0,"⚠ أضف سطر عهدة أولًا","DMT-"&amp;TEXT(R3527,"000")))</f>
        <v/>
      </c>
      <c r="C3527" s="21" t="n"/>
      <c r="D3527" s="20">
        <f>IF(C3527="","",IF(S3527="","خارج السنة المالية",INDEX(القوائم!$D$2:$D$13,S3527)))</f>
        <v/>
      </c>
      <c r="E3527" s="22" t="n"/>
      <c r="F3527" s="23" t="n"/>
      <c r="G3527" s="23" t="n"/>
      <c r="H3527" s="22" t="n"/>
      <c r="I3527" s="19" t="n"/>
      <c r="J3527" s="21" t="n"/>
      <c r="K3527" s="19" t="n"/>
      <c r="L3527" s="19" t="n"/>
      <c r="M3527" s="21" t="n"/>
      <c r="N3527" s="22" t="n"/>
      <c r="O3527" s="24">
        <f>IF(A3527&lt;&gt;"عهدة","",SUMIFS($G$8:$G$5007,$B$8:$B$5007,B3527,$A$8:$A$5007,"مصروف",$I$8:$I$5007,"&lt;&gt;مرفوض"))</f>
        <v/>
      </c>
      <c r="P3527" s="25">
        <f>IF(A3527&lt;&gt;"عهدة","",N(F3527)-O3527)</f>
        <v/>
      </c>
      <c r="Q3527" s="26">
        <f>IF(A3527="","",IF(A3527="عهدة",IF(N(F3527)=0,"⚠ أدخل قيمة العهدة",IF(P3527&lt;0,"⛔ عجز / زيادة مصروفات "&amp;TEXT(-P3527,"#,##0"),IF(COUNTIFS($B$8:$B$5007,B3527,$A$8:$A$5007,"مصروف",$I$8:$I$5007,"&lt;&gt;مرفوض",$K$8:$K$5007,"&lt;&gt;نعم")&gt;0,"⚠ "&amp;COUNTIFS($B$8:$B$5007,B3527,$A$8:$A$5007,"مصروف",$I$8:$I$5007,"&lt;&gt;مرفوض",$K$8:$K$5007,"&lt;&gt;نعم")&amp;" مصروف غير مسوى",IF(L3527="تمت التسوية",IF(P3527=0,"✔ متوازنة وتمت التسوية","✔ تمت التسوية – متبقي "&amp;TEXT(P3527,"#,##0")),IF(P3527&gt;0,"متبقي "&amp;TEXT(P3527,"#,##0"),"✔ متوازنة"))))),IF(R3527=0,"⚠ أضف سطر عهدة أولًا",IF(OR(C3527="",N(G3527)=0),"⚠ أكمل التاريخ والقيمة",IF(S3527="","⚠ التاريخ خارج السنة المالية",IF(H3527="","⚠ اختر بند الموازنة",IF(I3527="مرفوض","✖ مرفوض من المدير",IF(I3527&lt;&gt;"موافق","⏳ بانتظار موافقة المدير",IF(K3527&lt;&gt;"نعم","⚠ غير مسوى مع الحسابات","✔ معتمد ومسوى")))))))))</f>
        <v/>
      </c>
      <c r="R3527">
        <f>N(R3526)+IF(A3527="عهدة",1,0)</f>
        <v/>
      </c>
      <c r="S3527">
        <f>IF(C3527="","",IF(AND(C3527&gt;=DATE(2026,9,1),C3527&lt;=DATE(2027,8,31)),(YEAR(C3527)-2026)*12+MONTH(C3527)-8,""))</f>
        <v/>
      </c>
      <c r="T3527">
        <f>IF(AND(A3527="مصروف",R3527&gt;0,I3527="موافق",S3527&lt;&gt;"",H3527&lt;&gt;""),N(G3527),0)</f>
        <v/>
      </c>
    </row>
    <row r="3528">
      <c r="A3528" s="19" t="n"/>
      <c r="B3528" s="20">
        <f>IF(A3528="","",IF(R3528=0,"⚠ أضف سطر عهدة أولًا","DMT-"&amp;TEXT(R3528,"000")))</f>
        <v/>
      </c>
      <c r="C3528" s="21" t="n"/>
      <c r="D3528" s="20">
        <f>IF(C3528="","",IF(S3528="","خارج السنة المالية",INDEX(القوائم!$D$2:$D$13,S3528)))</f>
        <v/>
      </c>
      <c r="E3528" s="22" t="n"/>
      <c r="F3528" s="23" t="n"/>
      <c r="G3528" s="23" t="n"/>
      <c r="H3528" s="22" t="n"/>
      <c r="I3528" s="19" t="n"/>
      <c r="J3528" s="21" t="n"/>
      <c r="K3528" s="19" t="n"/>
      <c r="L3528" s="19" t="n"/>
      <c r="M3528" s="21" t="n"/>
      <c r="N3528" s="22" t="n"/>
      <c r="O3528" s="24">
        <f>IF(A3528&lt;&gt;"عهدة","",SUMIFS($G$8:$G$5007,$B$8:$B$5007,B3528,$A$8:$A$5007,"مصروف",$I$8:$I$5007,"&lt;&gt;مرفوض"))</f>
        <v/>
      </c>
      <c r="P3528" s="25">
        <f>IF(A3528&lt;&gt;"عهدة","",N(F3528)-O3528)</f>
        <v/>
      </c>
      <c r="Q3528" s="26">
        <f>IF(A3528="","",IF(A3528="عهدة",IF(N(F3528)=0,"⚠ أدخل قيمة العهدة",IF(P3528&lt;0,"⛔ عجز / زيادة مصروفات "&amp;TEXT(-P3528,"#,##0"),IF(COUNTIFS($B$8:$B$5007,B3528,$A$8:$A$5007,"مصروف",$I$8:$I$5007,"&lt;&gt;مرفوض",$K$8:$K$5007,"&lt;&gt;نعم")&gt;0,"⚠ "&amp;COUNTIFS($B$8:$B$5007,B3528,$A$8:$A$5007,"مصروف",$I$8:$I$5007,"&lt;&gt;مرفوض",$K$8:$K$5007,"&lt;&gt;نعم")&amp;" مصروف غير مسوى",IF(L3528="تمت التسوية",IF(P3528=0,"✔ متوازنة وتمت التسوية","✔ تمت التسوية – متبقي "&amp;TEXT(P3528,"#,##0")),IF(P3528&gt;0,"متبقي "&amp;TEXT(P3528,"#,##0"),"✔ متوازنة"))))),IF(R3528=0,"⚠ أضف سطر عهدة أولًا",IF(OR(C3528="",N(G3528)=0),"⚠ أكمل التاريخ والقيمة",IF(S3528="","⚠ التاريخ خارج السنة المالية",IF(H3528="","⚠ اختر بند الموازنة",IF(I3528="مرفوض","✖ مرفوض من المدير",IF(I3528&lt;&gt;"موافق","⏳ بانتظار موافقة المدير",IF(K3528&lt;&gt;"نعم","⚠ غير مسوى مع الحسابات","✔ معتمد ومسوى")))))))))</f>
        <v/>
      </c>
      <c r="R3528">
        <f>N(R3527)+IF(A3528="عهدة",1,0)</f>
        <v/>
      </c>
      <c r="S3528">
        <f>IF(C3528="","",IF(AND(C3528&gt;=DATE(2026,9,1),C3528&lt;=DATE(2027,8,31)),(YEAR(C3528)-2026)*12+MONTH(C3528)-8,""))</f>
        <v/>
      </c>
      <c r="T3528">
        <f>IF(AND(A3528="مصروف",R3528&gt;0,I3528="موافق",S3528&lt;&gt;"",H3528&lt;&gt;""),N(G3528),0)</f>
        <v/>
      </c>
    </row>
    <row r="3529">
      <c r="A3529" s="19" t="n"/>
      <c r="B3529" s="20">
        <f>IF(A3529="","",IF(R3529=0,"⚠ أضف سطر عهدة أولًا","DMT-"&amp;TEXT(R3529,"000")))</f>
        <v/>
      </c>
      <c r="C3529" s="21" t="n"/>
      <c r="D3529" s="20">
        <f>IF(C3529="","",IF(S3529="","خارج السنة المالية",INDEX(القوائم!$D$2:$D$13,S3529)))</f>
        <v/>
      </c>
      <c r="E3529" s="22" t="n"/>
      <c r="F3529" s="23" t="n"/>
      <c r="G3529" s="23" t="n"/>
      <c r="H3529" s="22" t="n"/>
      <c r="I3529" s="19" t="n"/>
      <c r="J3529" s="21" t="n"/>
      <c r="K3529" s="19" t="n"/>
      <c r="L3529" s="19" t="n"/>
      <c r="M3529" s="21" t="n"/>
      <c r="N3529" s="22" t="n"/>
      <c r="O3529" s="24">
        <f>IF(A3529&lt;&gt;"عهدة","",SUMIFS($G$8:$G$5007,$B$8:$B$5007,B3529,$A$8:$A$5007,"مصروف",$I$8:$I$5007,"&lt;&gt;مرفوض"))</f>
        <v/>
      </c>
      <c r="P3529" s="25">
        <f>IF(A3529&lt;&gt;"عهدة","",N(F3529)-O3529)</f>
        <v/>
      </c>
      <c r="Q3529" s="26">
        <f>IF(A3529="","",IF(A3529="عهدة",IF(N(F3529)=0,"⚠ أدخل قيمة العهدة",IF(P3529&lt;0,"⛔ عجز / زيادة مصروفات "&amp;TEXT(-P3529,"#,##0"),IF(COUNTIFS($B$8:$B$5007,B3529,$A$8:$A$5007,"مصروف",$I$8:$I$5007,"&lt;&gt;مرفوض",$K$8:$K$5007,"&lt;&gt;نعم")&gt;0,"⚠ "&amp;COUNTIFS($B$8:$B$5007,B3529,$A$8:$A$5007,"مصروف",$I$8:$I$5007,"&lt;&gt;مرفوض",$K$8:$K$5007,"&lt;&gt;نعم")&amp;" مصروف غير مسوى",IF(L3529="تمت التسوية",IF(P3529=0,"✔ متوازنة وتمت التسوية","✔ تمت التسوية – متبقي "&amp;TEXT(P3529,"#,##0")),IF(P3529&gt;0,"متبقي "&amp;TEXT(P3529,"#,##0"),"✔ متوازنة"))))),IF(R3529=0,"⚠ أضف سطر عهدة أولًا",IF(OR(C3529="",N(G3529)=0),"⚠ أكمل التاريخ والقيمة",IF(S3529="","⚠ التاريخ خارج السنة المالية",IF(H3529="","⚠ اختر بند الموازنة",IF(I3529="مرفوض","✖ مرفوض من المدير",IF(I3529&lt;&gt;"موافق","⏳ بانتظار موافقة المدير",IF(K3529&lt;&gt;"نعم","⚠ غير مسوى مع الحسابات","✔ معتمد ومسوى")))))))))</f>
        <v/>
      </c>
      <c r="R3529">
        <f>N(R3528)+IF(A3529="عهدة",1,0)</f>
        <v/>
      </c>
      <c r="S3529">
        <f>IF(C3529="","",IF(AND(C3529&gt;=DATE(2026,9,1),C3529&lt;=DATE(2027,8,31)),(YEAR(C3529)-2026)*12+MONTH(C3529)-8,""))</f>
        <v/>
      </c>
      <c r="T3529">
        <f>IF(AND(A3529="مصروف",R3529&gt;0,I3529="موافق",S3529&lt;&gt;"",H3529&lt;&gt;""),N(G3529),0)</f>
        <v/>
      </c>
    </row>
    <row r="3530">
      <c r="A3530" s="19" t="n"/>
      <c r="B3530" s="20">
        <f>IF(A3530="","",IF(R3530=0,"⚠ أضف سطر عهدة أولًا","DMT-"&amp;TEXT(R3530,"000")))</f>
        <v/>
      </c>
      <c r="C3530" s="21" t="n"/>
      <c r="D3530" s="20">
        <f>IF(C3530="","",IF(S3530="","خارج السنة المالية",INDEX(القوائم!$D$2:$D$13,S3530)))</f>
        <v/>
      </c>
      <c r="E3530" s="22" t="n"/>
      <c r="F3530" s="23" t="n"/>
      <c r="G3530" s="23" t="n"/>
      <c r="H3530" s="22" t="n"/>
      <c r="I3530" s="19" t="n"/>
      <c r="J3530" s="21" t="n"/>
      <c r="K3530" s="19" t="n"/>
      <c r="L3530" s="19" t="n"/>
      <c r="M3530" s="21" t="n"/>
      <c r="N3530" s="22" t="n"/>
      <c r="O3530" s="24">
        <f>IF(A3530&lt;&gt;"عهدة","",SUMIFS($G$8:$G$5007,$B$8:$B$5007,B3530,$A$8:$A$5007,"مصروف",$I$8:$I$5007,"&lt;&gt;مرفوض"))</f>
        <v/>
      </c>
      <c r="P3530" s="25">
        <f>IF(A3530&lt;&gt;"عهدة","",N(F3530)-O3530)</f>
        <v/>
      </c>
      <c r="Q3530" s="26">
        <f>IF(A3530="","",IF(A3530="عهدة",IF(N(F3530)=0,"⚠ أدخل قيمة العهدة",IF(P3530&lt;0,"⛔ عجز / زيادة مصروفات "&amp;TEXT(-P3530,"#,##0"),IF(COUNTIFS($B$8:$B$5007,B3530,$A$8:$A$5007,"مصروف",$I$8:$I$5007,"&lt;&gt;مرفوض",$K$8:$K$5007,"&lt;&gt;نعم")&gt;0,"⚠ "&amp;COUNTIFS($B$8:$B$5007,B3530,$A$8:$A$5007,"مصروف",$I$8:$I$5007,"&lt;&gt;مرفوض",$K$8:$K$5007,"&lt;&gt;نعم")&amp;" مصروف غير مسوى",IF(L3530="تمت التسوية",IF(P3530=0,"✔ متوازنة وتمت التسوية","✔ تمت التسوية – متبقي "&amp;TEXT(P3530,"#,##0")),IF(P3530&gt;0,"متبقي "&amp;TEXT(P3530,"#,##0"),"✔ متوازنة"))))),IF(R3530=0,"⚠ أضف سطر عهدة أولًا",IF(OR(C3530="",N(G3530)=0),"⚠ أكمل التاريخ والقيمة",IF(S3530="","⚠ التاريخ خارج السنة المالية",IF(H3530="","⚠ اختر بند الموازنة",IF(I3530="مرفوض","✖ مرفوض من المدير",IF(I3530&lt;&gt;"موافق","⏳ بانتظار موافقة المدير",IF(K3530&lt;&gt;"نعم","⚠ غير مسوى مع الحسابات","✔ معتمد ومسوى")))))))))</f>
        <v/>
      </c>
      <c r="R3530">
        <f>N(R3529)+IF(A3530="عهدة",1,0)</f>
        <v/>
      </c>
      <c r="S3530">
        <f>IF(C3530="","",IF(AND(C3530&gt;=DATE(2026,9,1),C3530&lt;=DATE(2027,8,31)),(YEAR(C3530)-2026)*12+MONTH(C3530)-8,""))</f>
        <v/>
      </c>
      <c r="T3530">
        <f>IF(AND(A3530="مصروف",R3530&gt;0,I3530="موافق",S3530&lt;&gt;"",H3530&lt;&gt;""),N(G3530),0)</f>
        <v/>
      </c>
    </row>
    <row r="3531">
      <c r="A3531" s="19" t="n"/>
      <c r="B3531" s="20">
        <f>IF(A3531="","",IF(R3531=0,"⚠ أضف سطر عهدة أولًا","DMT-"&amp;TEXT(R3531,"000")))</f>
        <v/>
      </c>
      <c r="C3531" s="21" t="n"/>
      <c r="D3531" s="20">
        <f>IF(C3531="","",IF(S3531="","خارج السنة المالية",INDEX(القوائم!$D$2:$D$13,S3531)))</f>
        <v/>
      </c>
      <c r="E3531" s="22" t="n"/>
      <c r="F3531" s="23" t="n"/>
      <c r="G3531" s="23" t="n"/>
      <c r="H3531" s="22" t="n"/>
      <c r="I3531" s="19" t="n"/>
      <c r="J3531" s="21" t="n"/>
      <c r="K3531" s="19" t="n"/>
      <c r="L3531" s="19" t="n"/>
      <c r="M3531" s="21" t="n"/>
      <c r="N3531" s="22" t="n"/>
      <c r="O3531" s="24">
        <f>IF(A3531&lt;&gt;"عهدة","",SUMIFS($G$8:$G$5007,$B$8:$B$5007,B3531,$A$8:$A$5007,"مصروف",$I$8:$I$5007,"&lt;&gt;مرفوض"))</f>
        <v/>
      </c>
      <c r="P3531" s="25">
        <f>IF(A3531&lt;&gt;"عهدة","",N(F3531)-O3531)</f>
        <v/>
      </c>
      <c r="Q3531" s="26">
        <f>IF(A3531="","",IF(A3531="عهدة",IF(N(F3531)=0,"⚠ أدخل قيمة العهدة",IF(P3531&lt;0,"⛔ عجز / زيادة مصروفات "&amp;TEXT(-P3531,"#,##0"),IF(COUNTIFS($B$8:$B$5007,B3531,$A$8:$A$5007,"مصروف",$I$8:$I$5007,"&lt;&gt;مرفوض",$K$8:$K$5007,"&lt;&gt;نعم")&gt;0,"⚠ "&amp;COUNTIFS($B$8:$B$5007,B3531,$A$8:$A$5007,"مصروف",$I$8:$I$5007,"&lt;&gt;مرفوض",$K$8:$K$5007,"&lt;&gt;نعم")&amp;" مصروف غير مسوى",IF(L3531="تمت التسوية",IF(P3531=0,"✔ متوازنة وتمت التسوية","✔ تمت التسوية – متبقي "&amp;TEXT(P3531,"#,##0")),IF(P3531&gt;0,"متبقي "&amp;TEXT(P3531,"#,##0"),"✔ متوازنة"))))),IF(R3531=0,"⚠ أضف سطر عهدة أولًا",IF(OR(C3531="",N(G3531)=0),"⚠ أكمل التاريخ والقيمة",IF(S3531="","⚠ التاريخ خارج السنة المالية",IF(H3531="","⚠ اختر بند الموازنة",IF(I3531="مرفوض","✖ مرفوض من المدير",IF(I3531&lt;&gt;"موافق","⏳ بانتظار موافقة المدير",IF(K3531&lt;&gt;"نعم","⚠ غير مسوى مع الحسابات","✔ معتمد ومسوى")))))))))</f>
        <v/>
      </c>
      <c r="R3531">
        <f>N(R3530)+IF(A3531="عهدة",1,0)</f>
        <v/>
      </c>
      <c r="S3531">
        <f>IF(C3531="","",IF(AND(C3531&gt;=DATE(2026,9,1),C3531&lt;=DATE(2027,8,31)),(YEAR(C3531)-2026)*12+MONTH(C3531)-8,""))</f>
        <v/>
      </c>
      <c r="T3531">
        <f>IF(AND(A3531="مصروف",R3531&gt;0,I3531="موافق",S3531&lt;&gt;"",H3531&lt;&gt;""),N(G3531),0)</f>
        <v/>
      </c>
    </row>
    <row r="3532">
      <c r="A3532" s="19" t="n"/>
      <c r="B3532" s="20">
        <f>IF(A3532="","",IF(R3532=0,"⚠ أضف سطر عهدة أولًا","DMT-"&amp;TEXT(R3532,"000")))</f>
        <v/>
      </c>
      <c r="C3532" s="21" t="n"/>
      <c r="D3532" s="20">
        <f>IF(C3532="","",IF(S3532="","خارج السنة المالية",INDEX(القوائم!$D$2:$D$13,S3532)))</f>
        <v/>
      </c>
      <c r="E3532" s="22" t="n"/>
      <c r="F3532" s="23" t="n"/>
      <c r="G3532" s="23" t="n"/>
      <c r="H3532" s="22" t="n"/>
      <c r="I3532" s="19" t="n"/>
      <c r="J3532" s="21" t="n"/>
      <c r="K3532" s="19" t="n"/>
      <c r="L3532" s="19" t="n"/>
      <c r="M3532" s="21" t="n"/>
      <c r="N3532" s="22" t="n"/>
      <c r="O3532" s="24">
        <f>IF(A3532&lt;&gt;"عهدة","",SUMIFS($G$8:$G$5007,$B$8:$B$5007,B3532,$A$8:$A$5007,"مصروف",$I$8:$I$5007,"&lt;&gt;مرفوض"))</f>
        <v/>
      </c>
      <c r="P3532" s="25">
        <f>IF(A3532&lt;&gt;"عهدة","",N(F3532)-O3532)</f>
        <v/>
      </c>
      <c r="Q3532" s="26">
        <f>IF(A3532="","",IF(A3532="عهدة",IF(N(F3532)=0,"⚠ أدخل قيمة العهدة",IF(P3532&lt;0,"⛔ عجز / زيادة مصروفات "&amp;TEXT(-P3532,"#,##0"),IF(COUNTIFS($B$8:$B$5007,B3532,$A$8:$A$5007,"مصروف",$I$8:$I$5007,"&lt;&gt;مرفوض",$K$8:$K$5007,"&lt;&gt;نعم")&gt;0,"⚠ "&amp;COUNTIFS($B$8:$B$5007,B3532,$A$8:$A$5007,"مصروف",$I$8:$I$5007,"&lt;&gt;مرفوض",$K$8:$K$5007,"&lt;&gt;نعم")&amp;" مصروف غير مسوى",IF(L3532="تمت التسوية",IF(P3532=0,"✔ متوازنة وتمت التسوية","✔ تمت التسوية – متبقي "&amp;TEXT(P3532,"#,##0")),IF(P3532&gt;0,"متبقي "&amp;TEXT(P3532,"#,##0"),"✔ متوازنة"))))),IF(R3532=0,"⚠ أضف سطر عهدة أولًا",IF(OR(C3532="",N(G3532)=0),"⚠ أكمل التاريخ والقيمة",IF(S3532="","⚠ التاريخ خارج السنة المالية",IF(H3532="","⚠ اختر بند الموازنة",IF(I3532="مرفوض","✖ مرفوض من المدير",IF(I3532&lt;&gt;"موافق","⏳ بانتظار موافقة المدير",IF(K3532&lt;&gt;"نعم","⚠ غير مسوى مع الحسابات","✔ معتمد ومسوى")))))))))</f>
        <v/>
      </c>
      <c r="R3532">
        <f>N(R3531)+IF(A3532="عهدة",1,0)</f>
        <v/>
      </c>
      <c r="S3532">
        <f>IF(C3532="","",IF(AND(C3532&gt;=DATE(2026,9,1),C3532&lt;=DATE(2027,8,31)),(YEAR(C3532)-2026)*12+MONTH(C3532)-8,""))</f>
        <v/>
      </c>
      <c r="T3532">
        <f>IF(AND(A3532="مصروف",R3532&gt;0,I3532="موافق",S3532&lt;&gt;"",H3532&lt;&gt;""),N(G3532),0)</f>
        <v/>
      </c>
    </row>
    <row r="3533">
      <c r="A3533" s="19" t="n"/>
      <c r="B3533" s="20">
        <f>IF(A3533="","",IF(R3533=0,"⚠ أضف سطر عهدة أولًا","DMT-"&amp;TEXT(R3533,"000")))</f>
        <v/>
      </c>
      <c r="C3533" s="21" t="n"/>
      <c r="D3533" s="20">
        <f>IF(C3533="","",IF(S3533="","خارج السنة المالية",INDEX(القوائم!$D$2:$D$13,S3533)))</f>
        <v/>
      </c>
      <c r="E3533" s="22" t="n"/>
      <c r="F3533" s="23" t="n"/>
      <c r="G3533" s="23" t="n"/>
      <c r="H3533" s="22" t="n"/>
      <c r="I3533" s="19" t="n"/>
      <c r="J3533" s="21" t="n"/>
      <c r="K3533" s="19" t="n"/>
      <c r="L3533" s="19" t="n"/>
      <c r="M3533" s="21" t="n"/>
      <c r="N3533" s="22" t="n"/>
      <c r="O3533" s="24">
        <f>IF(A3533&lt;&gt;"عهدة","",SUMIFS($G$8:$G$5007,$B$8:$B$5007,B3533,$A$8:$A$5007,"مصروف",$I$8:$I$5007,"&lt;&gt;مرفوض"))</f>
        <v/>
      </c>
      <c r="P3533" s="25">
        <f>IF(A3533&lt;&gt;"عهدة","",N(F3533)-O3533)</f>
        <v/>
      </c>
      <c r="Q3533" s="26">
        <f>IF(A3533="","",IF(A3533="عهدة",IF(N(F3533)=0,"⚠ أدخل قيمة العهدة",IF(P3533&lt;0,"⛔ عجز / زيادة مصروفات "&amp;TEXT(-P3533,"#,##0"),IF(COUNTIFS($B$8:$B$5007,B3533,$A$8:$A$5007,"مصروف",$I$8:$I$5007,"&lt;&gt;مرفوض",$K$8:$K$5007,"&lt;&gt;نعم")&gt;0,"⚠ "&amp;COUNTIFS($B$8:$B$5007,B3533,$A$8:$A$5007,"مصروف",$I$8:$I$5007,"&lt;&gt;مرفوض",$K$8:$K$5007,"&lt;&gt;نعم")&amp;" مصروف غير مسوى",IF(L3533="تمت التسوية",IF(P3533=0,"✔ متوازنة وتمت التسوية","✔ تمت التسوية – متبقي "&amp;TEXT(P3533,"#,##0")),IF(P3533&gt;0,"متبقي "&amp;TEXT(P3533,"#,##0"),"✔ متوازنة"))))),IF(R3533=0,"⚠ أضف سطر عهدة أولًا",IF(OR(C3533="",N(G3533)=0),"⚠ أكمل التاريخ والقيمة",IF(S3533="","⚠ التاريخ خارج السنة المالية",IF(H3533="","⚠ اختر بند الموازنة",IF(I3533="مرفوض","✖ مرفوض من المدير",IF(I3533&lt;&gt;"موافق","⏳ بانتظار موافقة المدير",IF(K3533&lt;&gt;"نعم","⚠ غير مسوى مع الحسابات","✔ معتمد ومسوى")))))))))</f>
        <v/>
      </c>
      <c r="R3533">
        <f>N(R3532)+IF(A3533="عهدة",1,0)</f>
        <v/>
      </c>
      <c r="S3533">
        <f>IF(C3533="","",IF(AND(C3533&gt;=DATE(2026,9,1),C3533&lt;=DATE(2027,8,31)),(YEAR(C3533)-2026)*12+MONTH(C3533)-8,""))</f>
        <v/>
      </c>
      <c r="T3533">
        <f>IF(AND(A3533="مصروف",R3533&gt;0,I3533="موافق",S3533&lt;&gt;"",H3533&lt;&gt;""),N(G3533),0)</f>
        <v/>
      </c>
    </row>
    <row r="3534">
      <c r="A3534" s="19" t="n"/>
      <c r="B3534" s="20">
        <f>IF(A3534="","",IF(R3534=0,"⚠ أضف سطر عهدة أولًا","DMT-"&amp;TEXT(R3534,"000")))</f>
        <v/>
      </c>
      <c r="C3534" s="21" t="n"/>
      <c r="D3534" s="20">
        <f>IF(C3534="","",IF(S3534="","خارج السنة المالية",INDEX(القوائم!$D$2:$D$13,S3534)))</f>
        <v/>
      </c>
      <c r="E3534" s="22" t="n"/>
      <c r="F3534" s="23" t="n"/>
      <c r="G3534" s="23" t="n"/>
      <c r="H3534" s="22" t="n"/>
      <c r="I3534" s="19" t="n"/>
      <c r="J3534" s="21" t="n"/>
      <c r="K3534" s="19" t="n"/>
      <c r="L3534" s="19" t="n"/>
      <c r="M3534" s="21" t="n"/>
      <c r="N3534" s="22" t="n"/>
      <c r="O3534" s="24">
        <f>IF(A3534&lt;&gt;"عهدة","",SUMIFS($G$8:$G$5007,$B$8:$B$5007,B3534,$A$8:$A$5007,"مصروف",$I$8:$I$5007,"&lt;&gt;مرفوض"))</f>
        <v/>
      </c>
      <c r="P3534" s="25">
        <f>IF(A3534&lt;&gt;"عهدة","",N(F3534)-O3534)</f>
        <v/>
      </c>
      <c r="Q3534" s="26">
        <f>IF(A3534="","",IF(A3534="عهدة",IF(N(F3534)=0,"⚠ أدخل قيمة العهدة",IF(P3534&lt;0,"⛔ عجز / زيادة مصروفات "&amp;TEXT(-P3534,"#,##0"),IF(COUNTIFS($B$8:$B$5007,B3534,$A$8:$A$5007,"مصروف",$I$8:$I$5007,"&lt;&gt;مرفوض",$K$8:$K$5007,"&lt;&gt;نعم")&gt;0,"⚠ "&amp;COUNTIFS($B$8:$B$5007,B3534,$A$8:$A$5007,"مصروف",$I$8:$I$5007,"&lt;&gt;مرفوض",$K$8:$K$5007,"&lt;&gt;نعم")&amp;" مصروف غير مسوى",IF(L3534="تمت التسوية",IF(P3534=0,"✔ متوازنة وتمت التسوية","✔ تمت التسوية – متبقي "&amp;TEXT(P3534,"#,##0")),IF(P3534&gt;0,"متبقي "&amp;TEXT(P3534,"#,##0"),"✔ متوازنة"))))),IF(R3534=0,"⚠ أضف سطر عهدة أولًا",IF(OR(C3534="",N(G3534)=0),"⚠ أكمل التاريخ والقيمة",IF(S3534="","⚠ التاريخ خارج السنة المالية",IF(H3534="","⚠ اختر بند الموازنة",IF(I3534="مرفوض","✖ مرفوض من المدير",IF(I3534&lt;&gt;"موافق","⏳ بانتظار موافقة المدير",IF(K3534&lt;&gt;"نعم","⚠ غير مسوى مع الحسابات","✔ معتمد ومسوى")))))))))</f>
        <v/>
      </c>
      <c r="R3534">
        <f>N(R3533)+IF(A3534="عهدة",1,0)</f>
        <v/>
      </c>
      <c r="S3534">
        <f>IF(C3534="","",IF(AND(C3534&gt;=DATE(2026,9,1),C3534&lt;=DATE(2027,8,31)),(YEAR(C3534)-2026)*12+MONTH(C3534)-8,""))</f>
        <v/>
      </c>
      <c r="T3534">
        <f>IF(AND(A3534="مصروف",R3534&gt;0,I3534="موافق",S3534&lt;&gt;"",H3534&lt;&gt;""),N(G3534),0)</f>
        <v/>
      </c>
    </row>
    <row r="3535">
      <c r="A3535" s="19" t="n"/>
      <c r="B3535" s="20">
        <f>IF(A3535="","",IF(R3535=0,"⚠ أضف سطر عهدة أولًا","DMT-"&amp;TEXT(R3535,"000")))</f>
        <v/>
      </c>
      <c r="C3535" s="21" t="n"/>
      <c r="D3535" s="20">
        <f>IF(C3535="","",IF(S3535="","خارج السنة المالية",INDEX(القوائم!$D$2:$D$13,S3535)))</f>
        <v/>
      </c>
      <c r="E3535" s="22" t="n"/>
      <c r="F3535" s="23" t="n"/>
      <c r="G3535" s="23" t="n"/>
      <c r="H3535" s="22" t="n"/>
      <c r="I3535" s="19" t="n"/>
      <c r="J3535" s="21" t="n"/>
      <c r="K3535" s="19" t="n"/>
      <c r="L3535" s="19" t="n"/>
      <c r="M3535" s="21" t="n"/>
      <c r="N3535" s="22" t="n"/>
      <c r="O3535" s="24">
        <f>IF(A3535&lt;&gt;"عهدة","",SUMIFS($G$8:$G$5007,$B$8:$B$5007,B3535,$A$8:$A$5007,"مصروف",$I$8:$I$5007,"&lt;&gt;مرفوض"))</f>
        <v/>
      </c>
      <c r="P3535" s="25">
        <f>IF(A3535&lt;&gt;"عهدة","",N(F3535)-O3535)</f>
        <v/>
      </c>
      <c r="Q3535" s="26">
        <f>IF(A3535="","",IF(A3535="عهدة",IF(N(F3535)=0,"⚠ أدخل قيمة العهدة",IF(P3535&lt;0,"⛔ عجز / زيادة مصروفات "&amp;TEXT(-P3535,"#,##0"),IF(COUNTIFS($B$8:$B$5007,B3535,$A$8:$A$5007,"مصروف",$I$8:$I$5007,"&lt;&gt;مرفوض",$K$8:$K$5007,"&lt;&gt;نعم")&gt;0,"⚠ "&amp;COUNTIFS($B$8:$B$5007,B3535,$A$8:$A$5007,"مصروف",$I$8:$I$5007,"&lt;&gt;مرفوض",$K$8:$K$5007,"&lt;&gt;نعم")&amp;" مصروف غير مسوى",IF(L3535="تمت التسوية",IF(P3535=0,"✔ متوازنة وتمت التسوية","✔ تمت التسوية – متبقي "&amp;TEXT(P3535,"#,##0")),IF(P3535&gt;0,"متبقي "&amp;TEXT(P3535,"#,##0"),"✔ متوازنة"))))),IF(R3535=0,"⚠ أضف سطر عهدة أولًا",IF(OR(C3535="",N(G3535)=0),"⚠ أكمل التاريخ والقيمة",IF(S3535="","⚠ التاريخ خارج السنة المالية",IF(H3535="","⚠ اختر بند الموازنة",IF(I3535="مرفوض","✖ مرفوض من المدير",IF(I3535&lt;&gt;"موافق","⏳ بانتظار موافقة المدير",IF(K3535&lt;&gt;"نعم","⚠ غير مسوى مع الحسابات","✔ معتمد ومسوى")))))))))</f>
        <v/>
      </c>
      <c r="R3535">
        <f>N(R3534)+IF(A3535="عهدة",1,0)</f>
        <v/>
      </c>
      <c r="S3535">
        <f>IF(C3535="","",IF(AND(C3535&gt;=DATE(2026,9,1),C3535&lt;=DATE(2027,8,31)),(YEAR(C3535)-2026)*12+MONTH(C3535)-8,""))</f>
        <v/>
      </c>
      <c r="T3535">
        <f>IF(AND(A3535="مصروف",R3535&gt;0,I3535="موافق",S3535&lt;&gt;"",H3535&lt;&gt;""),N(G3535),0)</f>
        <v/>
      </c>
    </row>
    <row r="3536">
      <c r="A3536" s="19" t="n"/>
      <c r="B3536" s="20">
        <f>IF(A3536="","",IF(R3536=0,"⚠ أضف سطر عهدة أولًا","DMT-"&amp;TEXT(R3536,"000")))</f>
        <v/>
      </c>
      <c r="C3536" s="21" t="n"/>
      <c r="D3536" s="20">
        <f>IF(C3536="","",IF(S3536="","خارج السنة المالية",INDEX(القوائم!$D$2:$D$13,S3536)))</f>
        <v/>
      </c>
      <c r="E3536" s="22" t="n"/>
      <c r="F3536" s="23" t="n"/>
      <c r="G3536" s="23" t="n"/>
      <c r="H3536" s="22" t="n"/>
      <c r="I3536" s="19" t="n"/>
      <c r="J3536" s="21" t="n"/>
      <c r="K3536" s="19" t="n"/>
      <c r="L3536" s="19" t="n"/>
      <c r="M3536" s="21" t="n"/>
      <c r="N3536" s="22" t="n"/>
      <c r="O3536" s="24">
        <f>IF(A3536&lt;&gt;"عهدة","",SUMIFS($G$8:$G$5007,$B$8:$B$5007,B3536,$A$8:$A$5007,"مصروف",$I$8:$I$5007,"&lt;&gt;مرفوض"))</f>
        <v/>
      </c>
      <c r="P3536" s="25">
        <f>IF(A3536&lt;&gt;"عهدة","",N(F3536)-O3536)</f>
        <v/>
      </c>
      <c r="Q3536" s="26">
        <f>IF(A3536="","",IF(A3536="عهدة",IF(N(F3536)=0,"⚠ أدخل قيمة العهدة",IF(P3536&lt;0,"⛔ عجز / زيادة مصروفات "&amp;TEXT(-P3536,"#,##0"),IF(COUNTIFS($B$8:$B$5007,B3536,$A$8:$A$5007,"مصروف",$I$8:$I$5007,"&lt;&gt;مرفوض",$K$8:$K$5007,"&lt;&gt;نعم")&gt;0,"⚠ "&amp;COUNTIFS($B$8:$B$5007,B3536,$A$8:$A$5007,"مصروف",$I$8:$I$5007,"&lt;&gt;مرفوض",$K$8:$K$5007,"&lt;&gt;نعم")&amp;" مصروف غير مسوى",IF(L3536="تمت التسوية",IF(P3536=0,"✔ متوازنة وتمت التسوية","✔ تمت التسوية – متبقي "&amp;TEXT(P3536,"#,##0")),IF(P3536&gt;0,"متبقي "&amp;TEXT(P3536,"#,##0"),"✔ متوازنة"))))),IF(R3536=0,"⚠ أضف سطر عهدة أولًا",IF(OR(C3536="",N(G3536)=0),"⚠ أكمل التاريخ والقيمة",IF(S3536="","⚠ التاريخ خارج السنة المالية",IF(H3536="","⚠ اختر بند الموازنة",IF(I3536="مرفوض","✖ مرفوض من المدير",IF(I3536&lt;&gt;"موافق","⏳ بانتظار موافقة المدير",IF(K3536&lt;&gt;"نعم","⚠ غير مسوى مع الحسابات","✔ معتمد ومسوى")))))))))</f>
        <v/>
      </c>
      <c r="R3536">
        <f>N(R3535)+IF(A3536="عهدة",1,0)</f>
        <v/>
      </c>
      <c r="S3536">
        <f>IF(C3536="","",IF(AND(C3536&gt;=DATE(2026,9,1),C3536&lt;=DATE(2027,8,31)),(YEAR(C3536)-2026)*12+MONTH(C3536)-8,""))</f>
        <v/>
      </c>
      <c r="T3536">
        <f>IF(AND(A3536="مصروف",R3536&gt;0,I3536="موافق",S3536&lt;&gt;"",H3536&lt;&gt;""),N(G3536),0)</f>
        <v/>
      </c>
    </row>
    <row r="3537">
      <c r="A3537" s="19" t="n"/>
      <c r="B3537" s="20">
        <f>IF(A3537="","",IF(R3537=0,"⚠ أضف سطر عهدة أولًا","DMT-"&amp;TEXT(R3537,"000")))</f>
        <v/>
      </c>
      <c r="C3537" s="21" t="n"/>
      <c r="D3537" s="20">
        <f>IF(C3537="","",IF(S3537="","خارج السنة المالية",INDEX(القوائم!$D$2:$D$13,S3537)))</f>
        <v/>
      </c>
      <c r="E3537" s="22" t="n"/>
      <c r="F3537" s="23" t="n"/>
      <c r="G3537" s="23" t="n"/>
      <c r="H3537" s="22" t="n"/>
      <c r="I3537" s="19" t="n"/>
      <c r="J3537" s="21" t="n"/>
      <c r="K3537" s="19" t="n"/>
      <c r="L3537" s="19" t="n"/>
      <c r="M3537" s="21" t="n"/>
      <c r="N3537" s="22" t="n"/>
      <c r="O3537" s="24">
        <f>IF(A3537&lt;&gt;"عهدة","",SUMIFS($G$8:$G$5007,$B$8:$B$5007,B3537,$A$8:$A$5007,"مصروف",$I$8:$I$5007,"&lt;&gt;مرفوض"))</f>
        <v/>
      </c>
      <c r="P3537" s="25">
        <f>IF(A3537&lt;&gt;"عهدة","",N(F3537)-O3537)</f>
        <v/>
      </c>
      <c r="Q3537" s="26">
        <f>IF(A3537="","",IF(A3537="عهدة",IF(N(F3537)=0,"⚠ أدخل قيمة العهدة",IF(P3537&lt;0,"⛔ عجز / زيادة مصروفات "&amp;TEXT(-P3537,"#,##0"),IF(COUNTIFS($B$8:$B$5007,B3537,$A$8:$A$5007,"مصروف",$I$8:$I$5007,"&lt;&gt;مرفوض",$K$8:$K$5007,"&lt;&gt;نعم")&gt;0,"⚠ "&amp;COUNTIFS($B$8:$B$5007,B3537,$A$8:$A$5007,"مصروف",$I$8:$I$5007,"&lt;&gt;مرفوض",$K$8:$K$5007,"&lt;&gt;نعم")&amp;" مصروف غير مسوى",IF(L3537="تمت التسوية",IF(P3537=0,"✔ متوازنة وتمت التسوية","✔ تمت التسوية – متبقي "&amp;TEXT(P3537,"#,##0")),IF(P3537&gt;0,"متبقي "&amp;TEXT(P3537,"#,##0"),"✔ متوازنة"))))),IF(R3537=0,"⚠ أضف سطر عهدة أولًا",IF(OR(C3537="",N(G3537)=0),"⚠ أكمل التاريخ والقيمة",IF(S3537="","⚠ التاريخ خارج السنة المالية",IF(H3537="","⚠ اختر بند الموازنة",IF(I3537="مرفوض","✖ مرفوض من المدير",IF(I3537&lt;&gt;"موافق","⏳ بانتظار موافقة المدير",IF(K3537&lt;&gt;"نعم","⚠ غير مسوى مع الحسابات","✔ معتمد ومسوى")))))))))</f>
        <v/>
      </c>
      <c r="R3537">
        <f>N(R3536)+IF(A3537="عهدة",1,0)</f>
        <v/>
      </c>
      <c r="S3537">
        <f>IF(C3537="","",IF(AND(C3537&gt;=DATE(2026,9,1),C3537&lt;=DATE(2027,8,31)),(YEAR(C3537)-2026)*12+MONTH(C3537)-8,""))</f>
        <v/>
      </c>
      <c r="T3537">
        <f>IF(AND(A3537="مصروف",R3537&gt;0,I3537="موافق",S3537&lt;&gt;"",H3537&lt;&gt;""),N(G3537),0)</f>
        <v/>
      </c>
    </row>
    <row r="3538">
      <c r="A3538" s="19" t="n"/>
      <c r="B3538" s="20">
        <f>IF(A3538="","",IF(R3538=0,"⚠ أضف سطر عهدة أولًا","DMT-"&amp;TEXT(R3538,"000")))</f>
        <v/>
      </c>
      <c r="C3538" s="21" t="n"/>
      <c r="D3538" s="20">
        <f>IF(C3538="","",IF(S3538="","خارج السنة المالية",INDEX(القوائم!$D$2:$D$13,S3538)))</f>
        <v/>
      </c>
      <c r="E3538" s="22" t="n"/>
      <c r="F3538" s="23" t="n"/>
      <c r="G3538" s="23" t="n"/>
      <c r="H3538" s="22" t="n"/>
      <c r="I3538" s="19" t="n"/>
      <c r="J3538" s="21" t="n"/>
      <c r="K3538" s="19" t="n"/>
      <c r="L3538" s="19" t="n"/>
      <c r="M3538" s="21" t="n"/>
      <c r="N3538" s="22" t="n"/>
      <c r="O3538" s="24">
        <f>IF(A3538&lt;&gt;"عهدة","",SUMIFS($G$8:$G$5007,$B$8:$B$5007,B3538,$A$8:$A$5007,"مصروف",$I$8:$I$5007,"&lt;&gt;مرفوض"))</f>
        <v/>
      </c>
      <c r="P3538" s="25">
        <f>IF(A3538&lt;&gt;"عهدة","",N(F3538)-O3538)</f>
        <v/>
      </c>
      <c r="Q3538" s="26">
        <f>IF(A3538="","",IF(A3538="عهدة",IF(N(F3538)=0,"⚠ أدخل قيمة العهدة",IF(P3538&lt;0,"⛔ عجز / زيادة مصروفات "&amp;TEXT(-P3538,"#,##0"),IF(COUNTIFS($B$8:$B$5007,B3538,$A$8:$A$5007,"مصروف",$I$8:$I$5007,"&lt;&gt;مرفوض",$K$8:$K$5007,"&lt;&gt;نعم")&gt;0,"⚠ "&amp;COUNTIFS($B$8:$B$5007,B3538,$A$8:$A$5007,"مصروف",$I$8:$I$5007,"&lt;&gt;مرفوض",$K$8:$K$5007,"&lt;&gt;نعم")&amp;" مصروف غير مسوى",IF(L3538="تمت التسوية",IF(P3538=0,"✔ متوازنة وتمت التسوية","✔ تمت التسوية – متبقي "&amp;TEXT(P3538,"#,##0")),IF(P3538&gt;0,"متبقي "&amp;TEXT(P3538,"#,##0"),"✔ متوازنة"))))),IF(R3538=0,"⚠ أضف سطر عهدة أولًا",IF(OR(C3538="",N(G3538)=0),"⚠ أكمل التاريخ والقيمة",IF(S3538="","⚠ التاريخ خارج السنة المالية",IF(H3538="","⚠ اختر بند الموازنة",IF(I3538="مرفوض","✖ مرفوض من المدير",IF(I3538&lt;&gt;"موافق","⏳ بانتظار موافقة المدير",IF(K3538&lt;&gt;"نعم","⚠ غير مسوى مع الحسابات","✔ معتمد ومسوى")))))))))</f>
        <v/>
      </c>
      <c r="R3538">
        <f>N(R3537)+IF(A3538="عهدة",1,0)</f>
        <v/>
      </c>
      <c r="S3538">
        <f>IF(C3538="","",IF(AND(C3538&gt;=DATE(2026,9,1),C3538&lt;=DATE(2027,8,31)),(YEAR(C3538)-2026)*12+MONTH(C3538)-8,""))</f>
        <v/>
      </c>
      <c r="T3538">
        <f>IF(AND(A3538="مصروف",R3538&gt;0,I3538="موافق",S3538&lt;&gt;"",H3538&lt;&gt;""),N(G3538),0)</f>
        <v/>
      </c>
    </row>
    <row r="3539">
      <c r="A3539" s="19" t="n"/>
      <c r="B3539" s="20">
        <f>IF(A3539="","",IF(R3539=0,"⚠ أضف سطر عهدة أولًا","DMT-"&amp;TEXT(R3539,"000")))</f>
        <v/>
      </c>
      <c r="C3539" s="21" t="n"/>
      <c r="D3539" s="20">
        <f>IF(C3539="","",IF(S3539="","خارج السنة المالية",INDEX(القوائم!$D$2:$D$13,S3539)))</f>
        <v/>
      </c>
      <c r="E3539" s="22" t="n"/>
      <c r="F3539" s="23" t="n"/>
      <c r="G3539" s="23" t="n"/>
      <c r="H3539" s="22" t="n"/>
      <c r="I3539" s="19" t="n"/>
      <c r="J3539" s="21" t="n"/>
      <c r="K3539" s="19" t="n"/>
      <c r="L3539" s="19" t="n"/>
      <c r="M3539" s="21" t="n"/>
      <c r="N3539" s="22" t="n"/>
      <c r="O3539" s="24">
        <f>IF(A3539&lt;&gt;"عهدة","",SUMIFS($G$8:$G$5007,$B$8:$B$5007,B3539,$A$8:$A$5007,"مصروف",$I$8:$I$5007,"&lt;&gt;مرفوض"))</f>
        <v/>
      </c>
      <c r="P3539" s="25">
        <f>IF(A3539&lt;&gt;"عهدة","",N(F3539)-O3539)</f>
        <v/>
      </c>
      <c r="Q3539" s="26">
        <f>IF(A3539="","",IF(A3539="عهدة",IF(N(F3539)=0,"⚠ أدخل قيمة العهدة",IF(P3539&lt;0,"⛔ عجز / زيادة مصروفات "&amp;TEXT(-P3539,"#,##0"),IF(COUNTIFS($B$8:$B$5007,B3539,$A$8:$A$5007,"مصروف",$I$8:$I$5007,"&lt;&gt;مرفوض",$K$8:$K$5007,"&lt;&gt;نعم")&gt;0,"⚠ "&amp;COUNTIFS($B$8:$B$5007,B3539,$A$8:$A$5007,"مصروف",$I$8:$I$5007,"&lt;&gt;مرفوض",$K$8:$K$5007,"&lt;&gt;نعم")&amp;" مصروف غير مسوى",IF(L3539="تمت التسوية",IF(P3539=0,"✔ متوازنة وتمت التسوية","✔ تمت التسوية – متبقي "&amp;TEXT(P3539,"#,##0")),IF(P3539&gt;0,"متبقي "&amp;TEXT(P3539,"#,##0"),"✔ متوازنة"))))),IF(R3539=0,"⚠ أضف سطر عهدة أولًا",IF(OR(C3539="",N(G3539)=0),"⚠ أكمل التاريخ والقيمة",IF(S3539="","⚠ التاريخ خارج السنة المالية",IF(H3539="","⚠ اختر بند الموازنة",IF(I3539="مرفوض","✖ مرفوض من المدير",IF(I3539&lt;&gt;"موافق","⏳ بانتظار موافقة المدير",IF(K3539&lt;&gt;"نعم","⚠ غير مسوى مع الحسابات","✔ معتمد ومسوى")))))))))</f>
        <v/>
      </c>
      <c r="R3539">
        <f>N(R3538)+IF(A3539="عهدة",1,0)</f>
        <v/>
      </c>
      <c r="S3539">
        <f>IF(C3539="","",IF(AND(C3539&gt;=DATE(2026,9,1),C3539&lt;=DATE(2027,8,31)),(YEAR(C3539)-2026)*12+MONTH(C3539)-8,""))</f>
        <v/>
      </c>
      <c r="T3539">
        <f>IF(AND(A3539="مصروف",R3539&gt;0,I3539="موافق",S3539&lt;&gt;"",H3539&lt;&gt;""),N(G3539),0)</f>
        <v/>
      </c>
    </row>
    <row r="3540">
      <c r="A3540" s="19" t="n"/>
      <c r="B3540" s="20">
        <f>IF(A3540="","",IF(R3540=0,"⚠ أضف سطر عهدة أولًا","DMT-"&amp;TEXT(R3540,"000")))</f>
        <v/>
      </c>
      <c r="C3540" s="21" t="n"/>
      <c r="D3540" s="20">
        <f>IF(C3540="","",IF(S3540="","خارج السنة المالية",INDEX(القوائم!$D$2:$D$13,S3540)))</f>
        <v/>
      </c>
      <c r="E3540" s="22" t="n"/>
      <c r="F3540" s="23" t="n"/>
      <c r="G3540" s="23" t="n"/>
      <c r="H3540" s="22" t="n"/>
      <c r="I3540" s="19" t="n"/>
      <c r="J3540" s="21" t="n"/>
      <c r="K3540" s="19" t="n"/>
      <c r="L3540" s="19" t="n"/>
      <c r="M3540" s="21" t="n"/>
      <c r="N3540" s="22" t="n"/>
      <c r="O3540" s="24">
        <f>IF(A3540&lt;&gt;"عهدة","",SUMIFS($G$8:$G$5007,$B$8:$B$5007,B3540,$A$8:$A$5007,"مصروف",$I$8:$I$5007,"&lt;&gt;مرفوض"))</f>
        <v/>
      </c>
      <c r="P3540" s="25">
        <f>IF(A3540&lt;&gt;"عهدة","",N(F3540)-O3540)</f>
        <v/>
      </c>
      <c r="Q3540" s="26">
        <f>IF(A3540="","",IF(A3540="عهدة",IF(N(F3540)=0,"⚠ أدخل قيمة العهدة",IF(P3540&lt;0,"⛔ عجز / زيادة مصروفات "&amp;TEXT(-P3540,"#,##0"),IF(COUNTIFS($B$8:$B$5007,B3540,$A$8:$A$5007,"مصروف",$I$8:$I$5007,"&lt;&gt;مرفوض",$K$8:$K$5007,"&lt;&gt;نعم")&gt;0,"⚠ "&amp;COUNTIFS($B$8:$B$5007,B3540,$A$8:$A$5007,"مصروف",$I$8:$I$5007,"&lt;&gt;مرفوض",$K$8:$K$5007,"&lt;&gt;نعم")&amp;" مصروف غير مسوى",IF(L3540="تمت التسوية",IF(P3540=0,"✔ متوازنة وتمت التسوية","✔ تمت التسوية – متبقي "&amp;TEXT(P3540,"#,##0")),IF(P3540&gt;0,"متبقي "&amp;TEXT(P3540,"#,##0"),"✔ متوازنة"))))),IF(R3540=0,"⚠ أضف سطر عهدة أولًا",IF(OR(C3540="",N(G3540)=0),"⚠ أكمل التاريخ والقيمة",IF(S3540="","⚠ التاريخ خارج السنة المالية",IF(H3540="","⚠ اختر بند الموازنة",IF(I3540="مرفوض","✖ مرفوض من المدير",IF(I3540&lt;&gt;"موافق","⏳ بانتظار موافقة المدير",IF(K3540&lt;&gt;"نعم","⚠ غير مسوى مع الحسابات","✔ معتمد ومسوى")))))))))</f>
        <v/>
      </c>
      <c r="R3540">
        <f>N(R3539)+IF(A3540="عهدة",1,0)</f>
        <v/>
      </c>
      <c r="S3540">
        <f>IF(C3540="","",IF(AND(C3540&gt;=DATE(2026,9,1),C3540&lt;=DATE(2027,8,31)),(YEAR(C3540)-2026)*12+MONTH(C3540)-8,""))</f>
        <v/>
      </c>
      <c r="T3540">
        <f>IF(AND(A3540="مصروف",R3540&gt;0,I3540="موافق",S3540&lt;&gt;"",H3540&lt;&gt;""),N(G3540),0)</f>
        <v/>
      </c>
    </row>
    <row r="3541">
      <c r="A3541" s="19" t="n"/>
      <c r="B3541" s="20">
        <f>IF(A3541="","",IF(R3541=0,"⚠ أضف سطر عهدة أولًا","DMT-"&amp;TEXT(R3541,"000")))</f>
        <v/>
      </c>
      <c r="C3541" s="21" t="n"/>
      <c r="D3541" s="20">
        <f>IF(C3541="","",IF(S3541="","خارج السنة المالية",INDEX(القوائم!$D$2:$D$13,S3541)))</f>
        <v/>
      </c>
      <c r="E3541" s="22" t="n"/>
      <c r="F3541" s="23" t="n"/>
      <c r="G3541" s="23" t="n"/>
      <c r="H3541" s="22" t="n"/>
      <c r="I3541" s="19" t="n"/>
      <c r="J3541" s="21" t="n"/>
      <c r="K3541" s="19" t="n"/>
      <c r="L3541" s="19" t="n"/>
      <c r="M3541" s="21" t="n"/>
      <c r="N3541" s="22" t="n"/>
      <c r="O3541" s="24">
        <f>IF(A3541&lt;&gt;"عهدة","",SUMIFS($G$8:$G$5007,$B$8:$B$5007,B3541,$A$8:$A$5007,"مصروف",$I$8:$I$5007,"&lt;&gt;مرفوض"))</f>
        <v/>
      </c>
      <c r="P3541" s="25">
        <f>IF(A3541&lt;&gt;"عهدة","",N(F3541)-O3541)</f>
        <v/>
      </c>
      <c r="Q3541" s="26">
        <f>IF(A3541="","",IF(A3541="عهدة",IF(N(F3541)=0,"⚠ أدخل قيمة العهدة",IF(P3541&lt;0,"⛔ عجز / زيادة مصروفات "&amp;TEXT(-P3541,"#,##0"),IF(COUNTIFS($B$8:$B$5007,B3541,$A$8:$A$5007,"مصروف",$I$8:$I$5007,"&lt;&gt;مرفوض",$K$8:$K$5007,"&lt;&gt;نعم")&gt;0,"⚠ "&amp;COUNTIFS($B$8:$B$5007,B3541,$A$8:$A$5007,"مصروف",$I$8:$I$5007,"&lt;&gt;مرفوض",$K$8:$K$5007,"&lt;&gt;نعم")&amp;" مصروف غير مسوى",IF(L3541="تمت التسوية",IF(P3541=0,"✔ متوازنة وتمت التسوية","✔ تمت التسوية – متبقي "&amp;TEXT(P3541,"#,##0")),IF(P3541&gt;0,"متبقي "&amp;TEXT(P3541,"#,##0"),"✔ متوازنة"))))),IF(R3541=0,"⚠ أضف سطر عهدة أولًا",IF(OR(C3541="",N(G3541)=0),"⚠ أكمل التاريخ والقيمة",IF(S3541="","⚠ التاريخ خارج السنة المالية",IF(H3541="","⚠ اختر بند الموازنة",IF(I3541="مرفوض","✖ مرفوض من المدير",IF(I3541&lt;&gt;"موافق","⏳ بانتظار موافقة المدير",IF(K3541&lt;&gt;"نعم","⚠ غير مسوى مع الحسابات","✔ معتمد ومسوى")))))))))</f>
        <v/>
      </c>
      <c r="R3541">
        <f>N(R3540)+IF(A3541="عهدة",1,0)</f>
        <v/>
      </c>
      <c r="S3541">
        <f>IF(C3541="","",IF(AND(C3541&gt;=DATE(2026,9,1),C3541&lt;=DATE(2027,8,31)),(YEAR(C3541)-2026)*12+MONTH(C3541)-8,""))</f>
        <v/>
      </c>
      <c r="T3541">
        <f>IF(AND(A3541="مصروف",R3541&gt;0,I3541="موافق",S3541&lt;&gt;"",H3541&lt;&gt;""),N(G3541),0)</f>
        <v/>
      </c>
    </row>
    <row r="3542">
      <c r="A3542" s="19" t="n"/>
      <c r="B3542" s="20">
        <f>IF(A3542="","",IF(R3542=0,"⚠ أضف سطر عهدة أولًا","DMT-"&amp;TEXT(R3542,"000")))</f>
        <v/>
      </c>
      <c r="C3542" s="21" t="n"/>
      <c r="D3542" s="20">
        <f>IF(C3542="","",IF(S3542="","خارج السنة المالية",INDEX(القوائم!$D$2:$D$13,S3542)))</f>
        <v/>
      </c>
      <c r="E3542" s="22" t="n"/>
      <c r="F3542" s="23" t="n"/>
      <c r="G3542" s="23" t="n"/>
      <c r="H3542" s="22" t="n"/>
      <c r="I3542" s="19" t="n"/>
      <c r="J3542" s="21" t="n"/>
      <c r="K3542" s="19" t="n"/>
      <c r="L3542" s="19" t="n"/>
      <c r="M3542" s="21" t="n"/>
      <c r="N3542" s="22" t="n"/>
      <c r="O3542" s="24">
        <f>IF(A3542&lt;&gt;"عهدة","",SUMIFS($G$8:$G$5007,$B$8:$B$5007,B3542,$A$8:$A$5007,"مصروف",$I$8:$I$5007,"&lt;&gt;مرفوض"))</f>
        <v/>
      </c>
      <c r="P3542" s="25">
        <f>IF(A3542&lt;&gt;"عهدة","",N(F3542)-O3542)</f>
        <v/>
      </c>
      <c r="Q3542" s="26">
        <f>IF(A3542="","",IF(A3542="عهدة",IF(N(F3542)=0,"⚠ أدخل قيمة العهدة",IF(P3542&lt;0,"⛔ عجز / زيادة مصروفات "&amp;TEXT(-P3542,"#,##0"),IF(COUNTIFS($B$8:$B$5007,B3542,$A$8:$A$5007,"مصروف",$I$8:$I$5007,"&lt;&gt;مرفوض",$K$8:$K$5007,"&lt;&gt;نعم")&gt;0,"⚠ "&amp;COUNTIFS($B$8:$B$5007,B3542,$A$8:$A$5007,"مصروف",$I$8:$I$5007,"&lt;&gt;مرفوض",$K$8:$K$5007,"&lt;&gt;نعم")&amp;" مصروف غير مسوى",IF(L3542="تمت التسوية",IF(P3542=0,"✔ متوازنة وتمت التسوية","✔ تمت التسوية – متبقي "&amp;TEXT(P3542,"#,##0")),IF(P3542&gt;0,"متبقي "&amp;TEXT(P3542,"#,##0"),"✔ متوازنة"))))),IF(R3542=0,"⚠ أضف سطر عهدة أولًا",IF(OR(C3542="",N(G3542)=0),"⚠ أكمل التاريخ والقيمة",IF(S3542="","⚠ التاريخ خارج السنة المالية",IF(H3542="","⚠ اختر بند الموازنة",IF(I3542="مرفوض","✖ مرفوض من المدير",IF(I3542&lt;&gt;"موافق","⏳ بانتظار موافقة المدير",IF(K3542&lt;&gt;"نعم","⚠ غير مسوى مع الحسابات","✔ معتمد ومسوى")))))))))</f>
        <v/>
      </c>
      <c r="R3542">
        <f>N(R3541)+IF(A3542="عهدة",1,0)</f>
        <v/>
      </c>
      <c r="S3542">
        <f>IF(C3542="","",IF(AND(C3542&gt;=DATE(2026,9,1),C3542&lt;=DATE(2027,8,31)),(YEAR(C3542)-2026)*12+MONTH(C3542)-8,""))</f>
        <v/>
      </c>
      <c r="T3542">
        <f>IF(AND(A3542="مصروف",R3542&gt;0,I3542="موافق",S3542&lt;&gt;"",H3542&lt;&gt;""),N(G3542),0)</f>
        <v/>
      </c>
    </row>
    <row r="3543">
      <c r="A3543" s="19" t="n"/>
      <c r="B3543" s="20">
        <f>IF(A3543="","",IF(R3543=0,"⚠ أضف سطر عهدة أولًا","DMT-"&amp;TEXT(R3543,"000")))</f>
        <v/>
      </c>
      <c r="C3543" s="21" t="n"/>
      <c r="D3543" s="20">
        <f>IF(C3543="","",IF(S3543="","خارج السنة المالية",INDEX(القوائم!$D$2:$D$13,S3543)))</f>
        <v/>
      </c>
      <c r="E3543" s="22" t="n"/>
      <c r="F3543" s="23" t="n"/>
      <c r="G3543" s="23" t="n"/>
      <c r="H3543" s="22" t="n"/>
      <c r="I3543" s="19" t="n"/>
      <c r="J3543" s="21" t="n"/>
      <c r="K3543" s="19" t="n"/>
      <c r="L3543" s="19" t="n"/>
      <c r="M3543" s="21" t="n"/>
      <c r="N3543" s="22" t="n"/>
      <c r="O3543" s="24">
        <f>IF(A3543&lt;&gt;"عهدة","",SUMIFS($G$8:$G$5007,$B$8:$B$5007,B3543,$A$8:$A$5007,"مصروف",$I$8:$I$5007,"&lt;&gt;مرفوض"))</f>
        <v/>
      </c>
      <c r="P3543" s="25">
        <f>IF(A3543&lt;&gt;"عهدة","",N(F3543)-O3543)</f>
        <v/>
      </c>
      <c r="Q3543" s="26">
        <f>IF(A3543="","",IF(A3543="عهدة",IF(N(F3543)=0,"⚠ أدخل قيمة العهدة",IF(P3543&lt;0,"⛔ عجز / زيادة مصروفات "&amp;TEXT(-P3543,"#,##0"),IF(COUNTIFS($B$8:$B$5007,B3543,$A$8:$A$5007,"مصروف",$I$8:$I$5007,"&lt;&gt;مرفوض",$K$8:$K$5007,"&lt;&gt;نعم")&gt;0,"⚠ "&amp;COUNTIFS($B$8:$B$5007,B3543,$A$8:$A$5007,"مصروف",$I$8:$I$5007,"&lt;&gt;مرفوض",$K$8:$K$5007,"&lt;&gt;نعم")&amp;" مصروف غير مسوى",IF(L3543="تمت التسوية",IF(P3543=0,"✔ متوازنة وتمت التسوية","✔ تمت التسوية – متبقي "&amp;TEXT(P3543,"#,##0")),IF(P3543&gt;0,"متبقي "&amp;TEXT(P3543,"#,##0"),"✔ متوازنة"))))),IF(R3543=0,"⚠ أضف سطر عهدة أولًا",IF(OR(C3543="",N(G3543)=0),"⚠ أكمل التاريخ والقيمة",IF(S3543="","⚠ التاريخ خارج السنة المالية",IF(H3543="","⚠ اختر بند الموازنة",IF(I3543="مرفوض","✖ مرفوض من المدير",IF(I3543&lt;&gt;"موافق","⏳ بانتظار موافقة المدير",IF(K3543&lt;&gt;"نعم","⚠ غير مسوى مع الحسابات","✔ معتمد ومسوى")))))))))</f>
        <v/>
      </c>
      <c r="R3543">
        <f>N(R3542)+IF(A3543="عهدة",1,0)</f>
        <v/>
      </c>
      <c r="S3543">
        <f>IF(C3543="","",IF(AND(C3543&gt;=DATE(2026,9,1),C3543&lt;=DATE(2027,8,31)),(YEAR(C3543)-2026)*12+MONTH(C3543)-8,""))</f>
        <v/>
      </c>
      <c r="T3543">
        <f>IF(AND(A3543="مصروف",R3543&gt;0,I3543="موافق",S3543&lt;&gt;"",H3543&lt;&gt;""),N(G3543),0)</f>
        <v/>
      </c>
    </row>
    <row r="3544">
      <c r="A3544" s="19" t="n"/>
      <c r="B3544" s="20">
        <f>IF(A3544="","",IF(R3544=0,"⚠ أضف سطر عهدة أولًا","DMT-"&amp;TEXT(R3544,"000")))</f>
        <v/>
      </c>
      <c r="C3544" s="21" t="n"/>
      <c r="D3544" s="20">
        <f>IF(C3544="","",IF(S3544="","خارج السنة المالية",INDEX(القوائم!$D$2:$D$13,S3544)))</f>
        <v/>
      </c>
      <c r="E3544" s="22" t="n"/>
      <c r="F3544" s="23" t="n"/>
      <c r="G3544" s="23" t="n"/>
      <c r="H3544" s="22" t="n"/>
      <c r="I3544" s="19" t="n"/>
      <c r="J3544" s="21" t="n"/>
      <c r="K3544" s="19" t="n"/>
      <c r="L3544" s="19" t="n"/>
      <c r="M3544" s="21" t="n"/>
      <c r="N3544" s="22" t="n"/>
      <c r="O3544" s="24">
        <f>IF(A3544&lt;&gt;"عهدة","",SUMIFS($G$8:$G$5007,$B$8:$B$5007,B3544,$A$8:$A$5007,"مصروف",$I$8:$I$5007,"&lt;&gt;مرفوض"))</f>
        <v/>
      </c>
      <c r="P3544" s="25">
        <f>IF(A3544&lt;&gt;"عهدة","",N(F3544)-O3544)</f>
        <v/>
      </c>
      <c r="Q3544" s="26">
        <f>IF(A3544="","",IF(A3544="عهدة",IF(N(F3544)=0,"⚠ أدخل قيمة العهدة",IF(P3544&lt;0,"⛔ عجز / زيادة مصروفات "&amp;TEXT(-P3544,"#,##0"),IF(COUNTIFS($B$8:$B$5007,B3544,$A$8:$A$5007,"مصروف",$I$8:$I$5007,"&lt;&gt;مرفوض",$K$8:$K$5007,"&lt;&gt;نعم")&gt;0,"⚠ "&amp;COUNTIFS($B$8:$B$5007,B3544,$A$8:$A$5007,"مصروف",$I$8:$I$5007,"&lt;&gt;مرفوض",$K$8:$K$5007,"&lt;&gt;نعم")&amp;" مصروف غير مسوى",IF(L3544="تمت التسوية",IF(P3544=0,"✔ متوازنة وتمت التسوية","✔ تمت التسوية – متبقي "&amp;TEXT(P3544,"#,##0")),IF(P3544&gt;0,"متبقي "&amp;TEXT(P3544,"#,##0"),"✔ متوازنة"))))),IF(R3544=0,"⚠ أضف سطر عهدة أولًا",IF(OR(C3544="",N(G3544)=0),"⚠ أكمل التاريخ والقيمة",IF(S3544="","⚠ التاريخ خارج السنة المالية",IF(H3544="","⚠ اختر بند الموازنة",IF(I3544="مرفوض","✖ مرفوض من المدير",IF(I3544&lt;&gt;"موافق","⏳ بانتظار موافقة المدير",IF(K3544&lt;&gt;"نعم","⚠ غير مسوى مع الحسابات","✔ معتمد ومسوى")))))))))</f>
        <v/>
      </c>
      <c r="R3544">
        <f>N(R3543)+IF(A3544="عهدة",1,0)</f>
        <v/>
      </c>
      <c r="S3544">
        <f>IF(C3544="","",IF(AND(C3544&gt;=DATE(2026,9,1),C3544&lt;=DATE(2027,8,31)),(YEAR(C3544)-2026)*12+MONTH(C3544)-8,""))</f>
        <v/>
      </c>
      <c r="T3544">
        <f>IF(AND(A3544="مصروف",R3544&gt;0,I3544="موافق",S3544&lt;&gt;"",H3544&lt;&gt;""),N(G3544),0)</f>
        <v/>
      </c>
    </row>
    <row r="3545">
      <c r="A3545" s="19" t="n"/>
      <c r="B3545" s="20">
        <f>IF(A3545="","",IF(R3545=0,"⚠ أضف سطر عهدة أولًا","DMT-"&amp;TEXT(R3545,"000")))</f>
        <v/>
      </c>
      <c r="C3545" s="21" t="n"/>
      <c r="D3545" s="20">
        <f>IF(C3545="","",IF(S3545="","خارج السنة المالية",INDEX(القوائم!$D$2:$D$13,S3545)))</f>
        <v/>
      </c>
      <c r="E3545" s="22" t="n"/>
      <c r="F3545" s="23" t="n"/>
      <c r="G3545" s="23" t="n"/>
      <c r="H3545" s="22" t="n"/>
      <c r="I3545" s="19" t="n"/>
      <c r="J3545" s="21" t="n"/>
      <c r="K3545" s="19" t="n"/>
      <c r="L3545" s="19" t="n"/>
      <c r="M3545" s="21" t="n"/>
      <c r="N3545" s="22" t="n"/>
      <c r="O3545" s="24">
        <f>IF(A3545&lt;&gt;"عهدة","",SUMIFS($G$8:$G$5007,$B$8:$B$5007,B3545,$A$8:$A$5007,"مصروف",$I$8:$I$5007,"&lt;&gt;مرفوض"))</f>
        <v/>
      </c>
      <c r="P3545" s="25">
        <f>IF(A3545&lt;&gt;"عهدة","",N(F3545)-O3545)</f>
        <v/>
      </c>
      <c r="Q3545" s="26">
        <f>IF(A3545="","",IF(A3545="عهدة",IF(N(F3545)=0,"⚠ أدخل قيمة العهدة",IF(P3545&lt;0,"⛔ عجز / زيادة مصروفات "&amp;TEXT(-P3545,"#,##0"),IF(COUNTIFS($B$8:$B$5007,B3545,$A$8:$A$5007,"مصروف",$I$8:$I$5007,"&lt;&gt;مرفوض",$K$8:$K$5007,"&lt;&gt;نعم")&gt;0,"⚠ "&amp;COUNTIFS($B$8:$B$5007,B3545,$A$8:$A$5007,"مصروف",$I$8:$I$5007,"&lt;&gt;مرفوض",$K$8:$K$5007,"&lt;&gt;نعم")&amp;" مصروف غير مسوى",IF(L3545="تمت التسوية",IF(P3545=0,"✔ متوازنة وتمت التسوية","✔ تمت التسوية – متبقي "&amp;TEXT(P3545,"#,##0")),IF(P3545&gt;0,"متبقي "&amp;TEXT(P3545,"#,##0"),"✔ متوازنة"))))),IF(R3545=0,"⚠ أضف سطر عهدة أولًا",IF(OR(C3545="",N(G3545)=0),"⚠ أكمل التاريخ والقيمة",IF(S3545="","⚠ التاريخ خارج السنة المالية",IF(H3545="","⚠ اختر بند الموازنة",IF(I3545="مرفوض","✖ مرفوض من المدير",IF(I3545&lt;&gt;"موافق","⏳ بانتظار موافقة المدير",IF(K3545&lt;&gt;"نعم","⚠ غير مسوى مع الحسابات","✔ معتمد ومسوى")))))))))</f>
        <v/>
      </c>
      <c r="R3545">
        <f>N(R3544)+IF(A3545="عهدة",1,0)</f>
        <v/>
      </c>
      <c r="S3545">
        <f>IF(C3545="","",IF(AND(C3545&gt;=DATE(2026,9,1),C3545&lt;=DATE(2027,8,31)),(YEAR(C3545)-2026)*12+MONTH(C3545)-8,""))</f>
        <v/>
      </c>
      <c r="T3545">
        <f>IF(AND(A3545="مصروف",R3545&gt;0,I3545="موافق",S3545&lt;&gt;"",H3545&lt;&gt;""),N(G3545),0)</f>
        <v/>
      </c>
    </row>
    <row r="3546">
      <c r="A3546" s="19" t="n"/>
      <c r="B3546" s="20">
        <f>IF(A3546="","",IF(R3546=0,"⚠ أضف سطر عهدة أولًا","DMT-"&amp;TEXT(R3546,"000")))</f>
        <v/>
      </c>
      <c r="C3546" s="21" t="n"/>
      <c r="D3546" s="20">
        <f>IF(C3546="","",IF(S3546="","خارج السنة المالية",INDEX(القوائم!$D$2:$D$13,S3546)))</f>
        <v/>
      </c>
      <c r="E3546" s="22" t="n"/>
      <c r="F3546" s="23" t="n"/>
      <c r="G3546" s="23" t="n"/>
      <c r="H3546" s="22" t="n"/>
      <c r="I3546" s="19" t="n"/>
      <c r="J3546" s="21" t="n"/>
      <c r="K3546" s="19" t="n"/>
      <c r="L3546" s="19" t="n"/>
      <c r="M3546" s="21" t="n"/>
      <c r="N3546" s="22" t="n"/>
      <c r="O3546" s="24">
        <f>IF(A3546&lt;&gt;"عهدة","",SUMIFS($G$8:$G$5007,$B$8:$B$5007,B3546,$A$8:$A$5007,"مصروف",$I$8:$I$5007,"&lt;&gt;مرفوض"))</f>
        <v/>
      </c>
      <c r="P3546" s="25">
        <f>IF(A3546&lt;&gt;"عهدة","",N(F3546)-O3546)</f>
        <v/>
      </c>
      <c r="Q3546" s="26">
        <f>IF(A3546="","",IF(A3546="عهدة",IF(N(F3546)=0,"⚠ أدخل قيمة العهدة",IF(P3546&lt;0,"⛔ عجز / زيادة مصروفات "&amp;TEXT(-P3546,"#,##0"),IF(COUNTIFS($B$8:$B$5007,B3546,$A$8:$A$5007,"مصروف",$I$8:$I$5007,"&lt;&gt;مرفوض",$K$8:$K$5007,"&lt;&gt;نعم")&gt;0,"⚠ "&amp;COUNTIFS($B$8:$B$5007,B3546,$A$8:$A$5007,"مصروف",$I$8:$I$5007,"&lt;&gt;مرفوض",$K$8:$K$5007,"&lt;&gt;نعم")&amp;" مصروف غير مسوى",IF(L3546="تمت التسوية",IF(P3546=0,"✔ متوازنة وتمت التسوية","✔ تمت التسوية – متبقي "&amp;TEXT(P3546,"#,##0")),IF(P3546&gt;0,"متبقي "&amp;TEXT(P3546,"#,##0"),"✔ متوازنة"))))),IF(R3546=0,"⚠ أضف سطر عهدة أولًا",IF(OR(C3546="",N(G3546)=0),"⚠ أكمل التاريخ والقيمة",IF(S3546="","⚠ التاريخ خارج السنة المالية",IF(H3546="","⚠ اختر بند الموازنة",IF(I3546="مرفوض","✖ مرفوض من المدير",IF(I3546&lt;&gt;"موافق","⏳ بانتظار موافقة المدير",IF(K3546&lt;&gt;"نعم","⚠ غير مسوى مع الحسابات","✔ معتمد ومسوى")))))))))</f>
        <v/>
      </c>
      <c r="R3546">
        <f>N(R3545)+IF(A3546="عهدة",1,0)</f>
        <v/>
      </c>
      <c r="S3546">
        <f>IF(C3546="","",IF(AND(C3546&gt;=DATE(2026,9,1),C3546&lt;=DATE(2027,8,31)),(YEAR(C3546)-2026)*12+MONTH(C3546)-8,""))</f>
        <v/>
      </c>
      <c r="T3546">
        <f>IF(AND(A3546="مصروف",R3546&gt;0,I3546="موافق",S3546&lt;&gt;"",H3546&lt;&gt;""),N(G3546),0)</f>
        <v/>
      </c>
    </row>
    <row r="3547">
      <c r="A3547" s="19" t="n"/>
      <c r="B3547" s="20">
        <f>IF(A3547="","",IF(R3547=0,"⚠ أضف سطر عهدة أولًا","DMT-"&amp;TEXT(R3547,"000")))</f>
        <v/>
      </c>
      <c r="C3547" s="21" t="n"/>
      <c r="D3547" s="20">
        <f>IF(C3547="","",IF(S3547="","خارج السنة المالية",INDEX(القوائم!$D$2:$D$13,S3547)))</f>
        <v/>
      </c>
      <c r="E3547" s="22" t="n"/>
      <c r="F3547" s="23" t="n"/>
      <c r="G3547" s="23" t="n"/>
      <c r="H3547" s="22" t="n"/>
      <c r="I3547" s="19" t="n"/>
      <c r="J3547" s="21" t="n"/>
      <c r="K3547" s="19" t="n"/>
      <c r="L3547" s="19" t="n"/>
      <c r="M3547" s="21" t="n"/>
      <c r="N3547" s="22" t="n"/>
      <c r="O3547" s="24">
        <f>IF(A3547&lt;&gt;"عهدة","",SUMIFS($G$8:$G$5007,$B$8:$B$5007,B3547,$A$8:$A$5007,"مصروف",$I$8:$I$5007,"&lt;&gt;مرفوض"))</f>
        <v/>
      </c>
      <c r="P3547" s="25">
        <f>IF(A3547&lt;&gt;"عهدة","",N(F3547)-O3547)</f>
        <v/>
      </c>
      <c r="Q3547" s="26">
        <f>IF(A3547="","",IF(A3547="عهدة",IF(N(F3547)=0,"⚠ أدخل قيمة العهدة",IF(P3547&lt;0,"⛔ عجز / زيادة مصروفات "&amp;TEXT(-P3547,"#,##0"),IF(COUNTIFS($B$8:$B$5007,B3547,$A$8:$A$5007,"مصروف",$I$8:$I$5007,"&lt;&gt;مرفوض",$K$8:$K$5007,"&lt;&gt;نعم")&gt;0,"⚠ "&amp;COUNTIFS($B$8:$B$5007,B3547,$A$8:$A$5007,"مصروف",$I$8:$I$5007,"&lt;&gt;مرفوض",$K$8:$K$5007,"&lt;&gt;نعم")&amp;" مصروف غير مسوى",IF(L3547="تمت التسوية",IF(P3547=0,"✔ متوازنة وتمت التسوية","✔ تمت التسوية – متبقي "&amp;TEXT(P3547,"#,##0")),IF(P3547&gt;0,"متبقي "&amp;TEXT(P3547,"#,##0"),"✔ متوازنة"))))),IF(R3547=0,"⚠ أضف سطر عهدة أولًا",IF(OR(C3547="",N(G3547)=0),"⚠ أكمل التاريخ والقيمة",IF(S3547="","⚠ التاريخ خارج السنة المالية",IF(H3547="","⚠ اختر بند الموازنة",IF(I3547="مرفوض","✖ مرفوض من المدير",IF(I3547&lt;&gt;"موافق","⏳ بانتظار موافقة المدير",IF(K3547&lt;&gt;"نعم","⚠ غير مسوى مع الحسابات","✔ معتمد ومسوى")))))))))</f>
        <v/>
      </c>
      <c r="R3547">
        <f>N(R3546)+IF(A3547="عهدة",1,0)</f>
        <v/>
      </c>
      <c r="S3547">
        <f>IF(C3547="","",IF(AND(C3547&gt;=DATE(2026,9,1),C3547&lt;=DATE(2027,8,31)),(YEAR(C3547)-2026)*12+MONTH(C3547)-8,""))</f>
        <v/>
      </c>
      <c r="T3547">
        <f>IF(AND(A3547="مصروف",R3547&gt;0,I3547="موافق",S3547&lt;&gt;"",H3547&lt;&gt;""),N(G3547),0)</f>
        <v/>
      </c>
    </row>
    <row r="3548">
      <c r="A3548" s="19" t="n"/>
      <c r="B3548" s="20">
        <f>IF(A3548="","",IF(R3548=0,"⚠ أضف سطر عهدة أولًا","DMT-"&amp;TEXT(R3548,"000")))</f>
        <v/>
      </c>
      <c r="C3548" s="21" t="n"/>
      <c r="D3548" s="20">
        <f>IF(C3548="","",IF(S3548="","خارج السنة المالية",INDEX(القوائم!$D$2:$D$13,S3548)))</f>
        <v/>
      </c>
      <c r="E3548" s="22" t="n"/>
      <c r="F3548" s="23" t="n"/>
      <c r="G3548" s="23" t="n"/>
      <c r="H3548" s="22" t="n"/>
      <c r="I3548" s="19" t="n"/>
      <c r="J3548" s="21" t="n"/>
      <c r="K3548" s="19" t="n"/>
      <c r="L3548" s="19" t="n"/>
      <c r="M3548" s="21" t="n"/>
      <c r="N3548" s="22" t="n"/>
      <c r="O3548" s="24">
        <f>IF(A3548&lt;&gt;"عهدة","",SUMIFS($G$8:$G$5007,$B$8:$B$5007,B3548,$A$8:$A$5007,"مصروف",$I$8:$I$5007,"&lt;&gt;مرفوض"))</f>
        <v/>
      </c>
      <c r="P3548" s="25">
        <f>IF(A3548&lt;&gt;"عهدة","",N(F3548)-O3548)</f>
        <v/>
      </c>
      <c r="Q3548" s="26">
        <f>IF(A3548="","",IF(A3548="عهدة",IF(N(F3548)=0,"⚠ أدخل قيمة العهدة",IF(P3548&lt;0,"⛔ عجز / زيادة مصروفات "&amp;TEXT(-P3548,"#,##0"),IF(COUNTIFS($B$8:$B$5007,B3548,$A$8:$A$5007,"مصروف",$I$8:$I$5007,"&lt;&gt;مرفوض",$K$8:$K$5007,"&lt;&gt;نعم")&gt;0,"⚠ "&amp;COUNTIFS($B$8:$B$5007,B3548,$A$8:$A$5007,"مصروف",$I$8:$I$5007,"&lt;&gt;مرفوض",$K$8:$K$5007,"&lt;&gt;نعم")&amp;" مصروف غير مسوى",IF(L3548="تمت التسوية",IF(P3548=0,"✔ متوازنة وتمت التسوية","✔ تمت التسوية – متبقي "&amp;TEXT(P3548,"#,##0")),IF(P3548&gt;0,"متبقي "&amp;TEXT(P3548,"#,##0"),"✔ متوازنة"))))),IF(R3548=0,"⚠ أضف سطر عهدة أولًا",IF(OR(C3548="",N(G3548)=0),"⚠ أكمل التاريخ والقيمة",IF(S3548="","⚠ التاريخ خارج السنة المالية",IF(H3548="","⚠ اختر بند الموازنة",IF(I3548="مرفوض","✖ مرفوض من المدير",IF(I3548&lt;&gt;"موافق","⏳ بانتظار موافقة المدير",IF(K3548&lt;&gt;"نعم","⚠ غير مسوى مع الحسابات","✔ معتمد ومسوى")))))))))</f>
        <v/>
      </c>
      <c r="R3548">
        <f>N(R3547)+IF(A3548="عهدة",1,0)</f>
        <v/>
      </c>
      <c r="S3548">
        <f>IF(C3548="","",IF(AND(C3548&gt;=DATE(2026,9,1),C3548&lt;=DATE(2027,8,31)),(YEAR(C3548)-2026)*12+MONTH(C3548)-8,""))</f>
        <v/>
      </c>
      <c r="T3548">
        <f>IF(AND(A3548="مصروف",R3548&gt;0,I3548="موافق",S3548&lt;&gt;"",H3548&lt;&gt;""),N(G3548),0)</f>
        <v/>
      </c>
    </row>
    <row r="3549">
      <c r="A3549" s="19" t="n"/>
      <c r="B3549" s="20">
        <f>IF(A3549="","",IF(R3549=0,"⚠ أضف سطر عهدة أولًا","DMT-"&amp;TEXT(R3549,"000")))</f>
        <v/>
      </c>
      <c r="C3549" s="21" t="n"/>
      <c r="D3549" s="20">
        <f>IF(C3549="","",IF(S3549="","خارج السنة المالية",INDEX(القوائم!$D$2:$D$13,S3549)))</f>
        <v/>
      </c>
      <c r="E3549" s="22" t="n"/>
      <c r="F3549" s="23" t="n"/>
      <c r="G3549" s="23" t="n"/>
      <c r="H3549" s="22" t="n"/>
      <c r="I3549" s="19" t="n"/>
      <c r="J3549" s="21" t="n"/>
      <c r="K3549" s="19" t="n"/>
      <c r="L3549" s="19" t="n"/>
      <c r="M3549" s="21" t="n"/>
      <c r="N3549" s="22" t="n"/>
      <c r="O3549" s="24">
        <f>IF(A3549&lt;&gt;"عهدة","",SUMIFS($G$8:$G$5007,$B$8:$B$5007,B3549,$A$8:$A$5007,"مصروف",$I$8:$I$5007,"&lt;&gt;مرفوض"))</f>
        <v/>
      </c>
      <c r="P3549" s="25">
        <f>IF(A3549&lt;&gt;"عهدة","",N(F3549)-O3549)</f>
        <v/>
      </c>
      <c r="Q3549" s="26">
        <f>IF(A3549="","",IF(A3549="عهدة",IF(N(F3549)=0,"⚠ أدخل قيمة العهدة",IF(P3549&lt;0,"⛔ عجز / زيادة مصروفات "&amp;TEXT(-P3549,"#,##0"),IF(COUNTIFS($B$8:$B$5007,B3549,$A$8:$A$5007,"مصروف",$I$8:$I$5007,"&lt;&gt;مرفوض",$K$8:$K$5007,"&lt;&gt;نعم")&gt;0,"⚠ "&amp;COUNTIFS($B$8:$B$5007,B3549,$A$8:$A$5007,"مصروف",$I$8:$I$5007,"&lt;&gt;مرفوض",$K$8:$K$5007,"&lt;&gt;نعم")&amp;" مصروف غير مسوى",IF(L3549="تمت التسوية",IF(P3549=0,"✔ متوازنة وتمت التسوية","✔ تمت التسوية – متبقي "&amp;TEXT(P3549,"#,##0")),IF(P3549&gt;0,"متبقي "&amp;TEXT(P3549,"#,##0"),"✔ متوازنة"))))),IF(R3549=0,"⚠ أضف سطر عهدة أولًا",IF(OR(C3549="",N(G3549)=0),"⚠ أكمل التاريخ والقيمة",IF(S3549="","⚠ التاريخ خارج السنة المالية",IF(H3549="","⚠ اختر بند الموازنة",IF(I3549="مرفوض","✖ مرفوض من المدير",IF(I3549&lt;&gt;"موافق","⏳ بانتظار موافقة المدير",IF(K3549&lt;&gt;"نعم","⚠ غير مسوى مع الحسابات","✔ معتمد ومسوى")))))))))</f>
        <v/>
      </c>
      <c r="R3549">
        <f>N(R3548)+IF(A3549="عهدة",1,0)</f>
        <v/>
      </c>
      <c r="S3549">
        <f>IF(C3549="","",IF(AND(C3549&gt;=DATE(2026,9,1),C3549&lt;=DATE(2027,8,31)),(YEAR(C3549)-2026)*12+MONTH(C3549)-8,""))</f>
        <v/>
      </c>
      <c r="T3549">
        <f>IF(AND(A3549="مصروف",R3549&gt;0,I3549="موافق",S3549&lt;&gt;"",H3549&lt;&gt;""),N(G3549),0)</f>
        <v/>
      </c>
    </row>
    <row r="3550">
      <c r="A3550" s="19" t="n"/>
      <c r="B3550" s="20">
        <f>IF(A3550="","",IF(R3550=0,"⚠ أضف سطر عهدة أولًا","DMT-"&amp;TEXT(R3550,"000")))</f>
        <v/>
      </c>
      <c r="C3550" s="21" t="n"/>
      <c r="D3550" s="20">
        <f>IF(C3550="","",IF(S3550="","خارج السنة المالية",INDEX(القوائم!$D$2:$D$13,S3550)))</f>
        <v/>
      </c>
      <c r="E3550" s="22" t="n"/>
      <c r="F3550" s="23" t="n"/>
      <c r="G3550" s="23" t="n"/>
      <c r="H3550" s="22" t="n"/>
      <c r="I3550" s="19" t="n"/>
      <c r="J3550" s="21" t="n"/>
      <c r="K3550" s="19" t="n"/>
      <c r="L3550" s="19" t="n"/>
      <c r="M3550" s="21" t="n"/>
      <c r="N3550" s="22" t="n"/>
      <c r="O3550" s="24">
        <f>IF(A3550&lt;&gt;"عهدة","",SUMIFS($G$8:$G$5007,$B$8:$B$5007,B3550,$A$8:$A$5007,"مصروف",$I$8:$I$5007,"&lt;&gt;مرفوض"))</f>
        <v/>
      </c>
      <c r="P3550" s="25">
        <f>IF(A3550&lt;&gt;"عهدة","",N(F3550)-O3550)</f>
        <v/>
      </c>
      <c r="Q3550" s="26">
        <f>IF(A3550="","",IF(A3550="عهدة",IF(N(F3550)=0,"⚠ أدخل قيمة العهدة",IF(P3550&lt;0,"⛔ عجز / زيادة مصروفات "&amp;TEXT(-P3550,"#,##0"),IF(COUNTIFS($B$8:$B$5007,B3550,$A$8:$A$5007,"مصروف",$I$8:$I$5007,"&lt;&gt;مرفوض",$K$8:$K$5007,"&lt;&gt;نعم")&gt;0,"⚠ "&amp;COUNTIFS($B$8:$B$5007,B3550,$A$8:$A$5007,"مصروف",$I$8:$I$5007,"&lt;&gt;مرفوض",$K$8:$K$5007,"&lt;&gt;نعم")&amp;" مصروف غير مسوى",IF(L3550="تمت التسوية",IF(P3550=0,"✔ متوازنة وتمت التسوية","✔ تمت التسوية – متبقي "&amp;TEXT(P3550,"#,##0")),IF(P3550&gt;0,"متبقي "&amp;TEXT(P3550,"#,##0"),"✔ متوازنة"))))),IF(R3550=0,"⚠ أضف سطر عهدة أولًا",IF(OR(C3550="",N(G3550)=0),"⚠ أكمل التاريخ والقيمة",IF(S3550="","⚠ التاريخ خارج السنة المالية",IF(H3550="","⚠ اختر بند الموازنة",IF(I3550="مرفوض","✖ مرفوض من المدير",IF(I3550&lt;&gt;"موافق","⏳ بانتظار موافقة المدير",IF(K3550&lt;&gt;"نعم","⚠ غير مسوى مع الحسابات","✔ معتمد ومسوى")))))))))</f>
        <v/>
      </c>
      <c r="R3550">
        <f>N(R3549)+IF(A3550="عهدة",1,0)</f>
        <v/>
      </c>
      <c r="S3550">
        <f>IF(C3550="","",IF(AND(C3550&gt;=DATE(2026,9,1),C3550&lt;=DATE(2027,8,31)),(YEAR(C3550)-2026)*12+MONTH(C3550)-8,""))</f>
        <v/>
      </c>
      <c r="T3550">
        <f>IF(AND(A3550="مصروف",R3550&gt;0,I3550="موافق",S3550&lt;&gt;"",H3550&lt;&gt;""),N(G3550),0)</f>
        <v/>
      </c>
    </row>
    <row r="3551">
      <c r="A3551" s="19" t="n"/>
      <c r="B3551" s="20">
        <f>IF(A3551="","",IF(R3551=0,"⚠ أضف سطر عهدة أولًا","DMT-"&amp;TEXT(R3551,"000")))</f>
        <v/>
      </c>
      <c r="C3551" s="21" t="n"/>
      <c r="D3551" s="20">
        <f>IF(C3551="","",IF(S3551="","خارج السنة المالية",INDEX(القوائم!$D$2:$D$13,S3551)))</f>
        <v/>
      </c>
      <c r="E3551" s="22" t="n"/>
      <c r="F3551" s="23" t="n"/>
      <c r="G3551" s="23" t="n"/>
      <c r="H3551" s="22" t="n"/>
      <c r="I3551" s="19" t="n"/>
      <c r="J3551" s="21" t="n"/>
      <c r="K3551" s="19" t="n"/>
      <c r="L3551" s="19" t="n"/>
      <c r="M3551" s="21" t="n"/>
      <c r="N3551" s="22" t="n"/>
      <c r="O3551" s="24">
        <f>IF(A3551&lt;&gt;"عهدة","",SUMIFS($G$8:$G$5007,$B$8:$B$5007,B3551,$A$8:$A$5007,"مصروف",$I$8:$I$5007,"&lt;&gt;مرفوض"))</f>
        <v/>
      </c>
      <c r="P3551" s="25">
        <f>IF(A3551&lt;&gt;"عهدة","",N(F3551)-O3551)</f>
        <v/>
      </c>
      <c r="Q3551" s="26">
        <f>IF(A3551="","",IF(A3551="عهدة",IF(N(F3551)=0,"⚠ أدخل قيمة العهدة",IF(P3551&lt;0,"⛔ عجز / زيادة مصروفات "&amp;TEXT(-P3551,"#,##0"),IF(COUNTIFS($B$8:$B$5007,B3551,$A$8:$A$5007,"مصروف",$I$8:$I$5007,"&lt;&gt;مرفوض",$K$8:$K$5007,"&lt;&gt;نعم")&gt;0,"⚠ "&amp;COUNTIFS($B$8:$B$5007,B3551,$A$8:$A$5007,"مصروف",$I$8:$I$5007,"&lt;&gt;مرفوض",$K$8:$K$5007,"&lt;&gt;نعم")&amp;" مصروف غير مسوى",IF(L3551="تمت التسوية",IF(P3551=0,"✔ متوازنة وتمت التسوية","✔ تمت التسوية – متبقي "&amp;TEXT(P3551,"#,##0")),IF(P3551&gt;0,"متبقي "&amp;TEXT(P3551,"#,##0"),"✔ متوازنة"))))),IF(R3551=0,"⚠ أضف سطر عهدة أولًا",IF(OR(C3551="",N(G3551)=0),"⚠ أكمل التاريخ والقيمة",IF(S3551="","⚠ التاريخ خارج السنة المالية",IF(H3551="","⚠ اختر بند الموازنة",IF(I3551="مرفوض","✖ مرفوض من المدير",IF(I3551&lt;&gt;"موافق","⏳ بانتظار موافقة المدير",IF(K3551&lt;&gt;"نعم","⚠ غير مسوى مع الحسابات","✔ معتمد ومسوى")))))))))</f>
        <v/>
      </c>
      <c r="R3551">
        <f>N(R3550)+IF(A3551="عهدة",1,0)</f>
        <v/>
      </c>
      <c r="S3551">
        <f>IF(C3551="","",IF(AND(C3551&gt;=DATE(2026,9,1),C3551&lt;=DATE(2027,8,31)),(YEAR(C3551)-2026)*12+MONTH(C3551)-8,""))</f>
        <v/>
      </c>
      <c r="T3551">
        <f>IF(AND(A3551="مصروف",R3551&gt;0,I3551="موافق",S3551&lt;&gt;"",H3551&lt;&gt;""),N(G3551),0)</f>
        <v/>
      </c>
    </row>
    <row r="3552">
      <c r="A3552" s="19" t="n"/>
      <c r="B3552" s="20">
        <f>IF(A3552="","",IF(R3552=0,"⚠ أضف سطر عهدة أولًا","DMT-"&amp;TEXT(R3552,"000")))</f>
        <v/>
      </c>
      <c r="C3552" s="21" t="n"/>
      <c r="D3552" s="20">
        <f>IF(C3552="","",IF(S3552="","خارج السنة المالية",INDEX(القوائم!$D$2:$D$13,S3552)))</f>
        <v/>
      </c>
      <c r="E3552" s="22" t="n"/>
      <c r="F3552" s="23" t="n"/>
      <c r="G3552" s="23" t="n"/>
      <c r="H3552" s="22" t="n"/>
      <c r="I3552" s="19" t="n"/>
      <c r="J3552" s="21" t="n"/>
      <c r="K3552" s="19" t="n"/>
      <c r="L3552" s="19" t="n"/>
      <c r="M3552" s="21" t="n"/>
      <c r="N3552" s="22" t="n"/>
      <c r="O3552" s="24">
        <f>IF(A3552&lt;&gt;"عهدة","",SUMIFS($G$8:$G$5007,$B$8:$B$5007,B3552,$A$8:$A$5007,"مصروف",$I$8:$I$5007,"&lt;&gt;مرفوض"))</f>
        <v/>
      </c>
      <c r="P3552" s="25">
        <f>IF(A3552&lt;&gt;"عهدة","",N(F3552)-O3552)</f>
        <v/>
      </c>
      <c r="Q3552" s="26">
        <f>IF(A3552="","",IF(A3552="عهدة",IF(N(F3552)=0,"⚠ أدخل قيمة العهدة",IF(P3552&lt;0,"⛔ عجز / زيادة مصروفات "&amp;TEXT(-P3552,"#,##0"),IF(COUNTIFS($B$8:$B$5007,B3552,$A$8:$A$5007,"مصروف",$I$8:$I$5007,"&lt;&gt;مرفوض",$K$8:$K$5007,"&lt;&gt;نعم")&gt;0,"⚠ "&amp;COUNTIFS($B$8:$B$5007,B3552,$A$8:$A$5007,"مصروف",$I$8:$I$5007,"&lt;&gt;مرفوض",$K$8:$K$5007,"&lt;&gt;نعم")&amp;" مصروف غير مسوى",IF(L3552="تمت التسوية",IF(P3552=0,"✔ متوازنة وتمت التسوية","✔ تمت التسوية – متبقي "&amp;TEXT(P3552,"#,##0")),IF(P3552&gt;0,"متبقي "&amp;TEXT(P3552,"#,##0"),"✔ متوازنة"))))),IF(R3552=0,"⚠ أضف سطر عهدة أولًا",IF(OR(C3552="",N(G3552)=0),"⚠ أكمل التاريخ والقيمة",IF(S3552="","⚠ التاريخ خارج السنة المالية",IF(H3552="","⚠ اختر بند الموازنة",IF(I3552="مرفوض","✖ مرفوض من المدير",IF(I3552&lt;&gt;"موافق","⏳ بانتظار موافقة المدير",IF(K3552&lt;&gt;"نعم","⚠ غير مسوى مع الحسابات","✔ معتمد ومسوى")))))))))</f>
        <v/>
      </c>
      <c r="R3552">
        <f>N(R3551)+IF(A3552="عهدة",1,0)</f>
        <v/>
      </c>
      <c r="S3552">
        <f>IF(C3552="","",IF(AND(C3552&gt;=DATE(2026,9,1),C3552&lt;=DATE(2027,8,31)),(YEAR(C3552)-2026)*12+MONTH(C3552)-8,""))</f>
        <v/>
      </c>
      <c r="T3552">
        <f>IF(AND(A3552="مصروف",R3552&gt;0,I3552="موافق",S3552&lt;&gt;"",H3552&lt;&gt;""),N(G3552),0)</f>
        <v/>
      </c>
    </row>
    <row r="3553">
      <c r="A3553" s="19" t="n"/>
      <c r="B3553" s="20">
        <f>IF(A3553="","",IF(R3553=0,"⚠ أضف سطر عهدة أولًا","DMT-"&amp;TEXT(R3553,"000")))</f>
        <v/>
      </c>
      <c r="C3553" s="21" t="n"/>
      <c r="D3553" s="20">
        <f>IF(C3553="","",IF(S3553="","خارج السنة المالية",INDEX(القوائم!$D$2:$D$13,S3553)))</f>
        <v/>
      </c>
      <c r="E3553" s="22" t="n"/>
      <c r="F3553" s="23" t="n"/>
      <c r="G3553" s="23" t="n"/>
      <c r="H3553" s="22" t="n"/>
      <c r="I3553" s="19" t="n"/>
      <c r="J3553" s="21" t="n"/>
      <c r="K3553" s="19" t="n"/>
      <c r="L3553" s="19" t="n"/>
      <c r="M3553" s="21" t="n"/>
      <c r="N3553" s="22" t="n"/>
      <c r="O3553" s="24">
        <f>IF(A3553&lt;&gt;"عهدة","",SUMIFS($G$8:$G$5007,$B$8:$B$5007,B3553,$A$8:$A$5007,"مصروف",$I$8:$I$5007,"&lt;&gt;مرفوض"))</f>
        <v/>
      </c>
      <c r="P3553" s="25">
        <f>IF(A3553&lt;&gt;"عهدة","",N(F3553)-O3553)</f>
        <v/>
      </c>
      <c r="Q3553" s="26">
        <f>IF(A3553="","",IF(A3553="عهدة",IF(N(F3553)=0,"⚠ أدخل قيمة العهدة",IF(P3553&lt;0,"⛔ عجز / زيادة مصروفات "&amp;TEXT(-P3553,"#,##0"),IF(COUNTIFS($B$8:$B$5007,B3553,$A$8:$A$5007,"مصروف",$I$8:$I$5007,"&lt;&gt;مرفوض",$K$8:$K$5007,"&lt;&gt;نعم")&gt;0,"⚠ "&amp;COUNTIFS($B$8:$B$5007,B3553,$A$8:$A$5007,"مصروف",$I$8:$I$5007,"&lt;&gt;مرفوض",$K$8:$K$5007,"&lt;&gt;نعم")&amp;" مصروف غير مسوى",IF(L3553="تمت التسوية",IF(P3553=0,"✔ متوازنة وتمت التسوية","✔ تمت التسوية – متبقي "&amp;TEXT(P3553,"#,##0")),IF(P3553&gt;0,"متبقي "&amp;TEXT(P3553,"#,##0"),"✔ متوازنة"))))),IF(R3553=0,"⚠ أضف سطر عهدة أولًا",IF(OR(C3553="",N(G3553)=0),"⚠ أكمل التاريخ والقيمة",IF(S3553="","⚠ التاريخ خارج السنة المالية",IF(H3553="","⚠ اختر بند الموازنة",IF(I3553="مرفوض","✖ مرفوض من المدير",IF(I3553&lt;&gt;"موافق","⏳ بانتظار موافقة المدير",IF(K3553&lt;&gt;"نعم","⚠ غير مسوى مع الحسابات","✔ معتمد ومسوى")))))))))</f>
        <v/>
      </c>
      <c r="R3553">
        <f>N(R3552)+IF(A3553="عهدة",1,0)</f>
        <v/>
      </c>
      <c r="S3553">
        <f>IF(C3553="","",IF(AND(C3553&gt;=DATE(2026,9,1),C3553&lt;=DATE(2027,8,31)),(YEAR(C3553)-2026)*12+MONTH(C3553)-8,""))</f>
        <v/>
      </c>
      <c r="T3553">
        <f>IF(AND(A3553="مصروف",R3553&gt;0,I3553="موافق",S3553&lt;&gt;"",H3553&lt;&gt;""),N(G3553),0)</f>
        <v/>
      </c>
    </row>
    <row r="3554">
      <c r="A3554" s="19" t="n"/>
      <c r="B3554" s="20">
        <f>IF(A3554="","",IF(R3554=0,"⚠ أضف سطر عهدة أولًا","DMT-"&amp;TEXT(R3554,"000")))</f>
        <v/>
      </c>
      <c r="C3554" s="21" t="n"/>
      <c r="D3554" s="20">
        <f>IF(C3554="","",IF(S3554="","خارج السنة المالية",INDEX(القوائم!$D$2:$D$13,S3554)))</f>
        <v/>
      </c>
      <c r="E3554" s="22" t="n"/>
      <c r="F3554" s="23" t="n"/>
      <c r="G3554" s="23" t="n"/>
      <c r="H3554" s="22" t="n"/>
      <c r="I3554" s="19" t="n"/>
      <c r="J3554" s="21" t="n"/>
      <c r="K3554" s="19" t="n"/>
      <c r="L3554" s="19" t="n"/>
      <c r="M3554" s="21" t="n"/>
      <c r="N3554" s="22" t="n"/>
      <c r="O3554" s="24">
        <f>IF(A3554&lt;&gt;"عهدة","",SUMIFS($G$8:$G$5007,$B$8:$B$5007,B3554,$A$8:$A$5007,"مصروف",$I$8:$I$5007,"&lt;&gt;مرفوض"))</f>
        <v/>
      </c>
      <c r="P3554" s="25">
        <f>IF(A3554&lt;&gt;"عهدة","",N(F3554)-O3554)</f>
        <v/>
      </c>
      <c r="Q3554" s="26">
        <f>IF(A3554="","",IF(A3554="عهدة",IF(N(F3554)=0,"⚠ أدخل قيمة العهدة",IF(P3554&lt;0,"⛔ عجز / زيادة مصروفات "&amp;TEXT(-P3554,"#,##0"),IF(COUNTIFS($B$8:$B$5007,B3554,$A$8:$A$5007,"مصروف",$I$8:$I$5007,"&lt;&gt;مرفوض",$K$8:$K$5007,"&lt;&gt;نعم")&gt;0,"⚠ "&amp;COUNTIFS($B$8:$B$5007,B3554,$A$8:$A$5007,"مصروف",$I$8:$I$5007,"&lt;&gt;مرفوض",$K$8:$K$5007,"&lt;&gt;نعم")&amp;" مصروف غير مسوى",IF(L3554="تمت التسوية",IF(P3554=0,"✔ متوازنة وتمت التسوية","✔ تمت التسوية – متبقي "&amp;TEXT(P3554,"#,##0")),IF(P3554&gt;0,"متبقي "&amp;TEXT(P3554,"#,##0"),"✔ متوازنة"))))),IF(R3554=0,"⚠ أضف سطر عهدة أولًا",IF(OR(C3554="",N(G3554)=0),"⚠ أكمل التاريخ والقيمة",IF(S3554="","⚠ التاريخ خارج السنة المالية",IF(H3554="","⚠ اختر بند الموازنة",IF(I3554="مرفوض","✖ مرفوض من المدير",IF(I3554&lt;&gt;"موافق","⏳ بانتظار موافقة المدير",IF(K3554&lt;&gt;"نعم","⚠ غير مسوى مع الحسابات","✔ معتمد ومسوى")))))))))</f>
        <v/>
      </c>
      <c r="R3554">
        <f>N(R3553)+IF(A3554="عهدة",1,0)</f>
        <v/>
      </c>
      <c r="S3554">
        <f>IF(C3554="","",IF(AND(C3554&gt;=DATE(2026,9,1),C3554&lt;=DATE(2027,8,31)),(YEAR(C3554)-2026)*12+MONTH(C3554)-8,""))</f>
        <v/>
      </c>
      <c r="T3554">
        <f>IF(AND(A3554="مصروف",R3554&gt;0,I3554="موافق",S3554&lt;&gt;"",H3554&lt;&gt;""),N(G3554),0)</f>
        <v/>
      </c>
    </row>
    <row r="3555">
      <c r="A3555" s="19" t="n"/>
      <c r="B3555" s="20">
        <f>IF(A3555="","",IF(R3555=0,"⚠ أضف سطر عهدة أولًا","DMT-"&amp;TEXT(R3555,"000")))</f>
        <v/>
      </c>
      <c r="C3555" s="21" t="n"/>
      <c r="D3555" s="20">
        <f>IF(C3555="","",IF(S3555="","خارج السنة المالية",INDEX(القوائم!$D$2:$D$13,S3555)))</f>
        <v/>
      </c>
      <c r="E3555" s="22" t="n"/>
      <c r="F3555" s="23" t="n"/>
      <c r="G3555" s="23" t="n"/>
      <c r="H3555" s="22" t="n"/>
      <c r="I3555" s="19" t="n"/>
      <c r="J3555" s="21" t="n"/>
      <c r="K3555" s="19" t="n"/>
      <c r="L3555" s="19" t="n"/>
      <c r="M3555" s="21" t="n"/>
      <c r="N3555" s="22" t="n"/>
      <c r="O3555" s="24">
        <f>IF(A3555&lt;&gt;"عهدة","",SUMIFS($G$8:$G$5007,$B$8:$B$5007,B3555,$A$8:$A$5007,"مصروف",$I$8:$I$5007,"&lt;&gt;مرفوض"))</f>
        <v/>
      </c>
      <c r="P3555" s="25">
        <f>IF(A3555&lt;&gt;"عهدة","",N(F3555)-O3555)</f>
        <v/>
      </c>
      <c r="Q3555" s="26">
        <f>IF(A3555="","",IF(A3555="عهدة",IF(N(F3555)=0,"⚠ أدخل قيمة العهدة",IF(P3555&lt;0,"⛔ عجز / زيادة مصروفات "&amp;TEXT(-P3555,"#,##0"),IF(COUNTIFS($B$8:$B$5007,B3555,$A$8:$A$5007,"مصروف",$I$8:$I$5007,"&lt;&gt;مرفوض",$K$8:$K$5007,"&lt;&gt;نعم")&gt;0,"⚠ "&amp;COUNTIFS($B$8:$B$5007,B3555,$A$8:$A$5007,"مصروف",$I$8:$I$5007,"&lt;&gt;مرفوض",$K$8:$K$5007,"&lt;&gt;نعم")&amp;" مصروف غير مسوى",IF(L3555="تمت التسوية",IF(P3555=0,"✔ متوازنة وتمت التسوية","✔ تمت التسوية – متبقي "&amp;TEXT(P3555,"#,##0")),IF(P3555&gt;0,"متبقي "&amp;TEXT(P3555,"#,##0"),"✔ متوازنة"))))),IF(R3555=0,"⚠ أضف سطر عهدة أولًا",IF(OR(C3555="",N(G3555)=0),"⚠ أكمل التاريخ والقيمة",IF(S3555="","⚠ التاريخ خارج السنة المالية",IF(H3555="","⚠ اختر بند الموازنة",IF(I3555="مرفوض","✖ مرفوض من المدير",IF(I3555&lt;&gt;"موافق","⏳ بانتظار موافقة المدير",IF(K3555&lt;&gt;"نعم","⚠ غير مسوى مع الحسابات","✔ معتمد ومسوى")))))))))</f>
        <v/>
      </c>
      <c r="R3555">
        <f>N(R3554)+IF(A3555="عهدة",1,0)</f>
        <v/>
      </c>
      <c r="S3555">
        <f>IF(C3555="","",IF(AND(C3555&gt;=DATE(2026,9,1),C3555&lt;=DATE(2027,8,31)),(YEAR(C3555)-2026)*12+MONTH(C3555)-8,""))</f>
        <v/>
      </c>
      <c r="T3555">
        <f>IF(AND(A3555="مصروف",R3555&gt;0,I3555="موافق",S3555&lt;&gt;"",H3555&lt;&gt;""),N(G3555),0)</f>
        <v/>
      </c>
    </row>
    <row r="3556">
      <c r="A3556" s="19" t="n"/>
      <c r="B3556" s="20">
        <f>IF(A3556="","",IF(R3556=0,"⚠ أضف سطر عهدة أولًا","DMT-"&amp;TEXT(R3556,"000")))</f>
        <v/>
      </c>
      <c r="C3556" s="21" t="n"/>
      <c r="D3556" s="20">
        <f>IF(C3556="","",IF(S3556="","خارج السنة المالية",INDEX(القوائم!$D$2:$D$13,S3556)))</f>
        <v/>
      </c>
      <c r="E3556" s="22" t="n"/>
      <c r="F3556" s="23" t="n"/>
      <c r="G3556" s="23" t="n"/>
      <c r="H3556" s="22" t="n"/>
      <c r="I3556" s="19" t="n"/>
      <c r="J3556" s="21" t="n"/>
      <c r="K3556" s="19" t="n"/>
      <c r="L3556" s="19" t="n"/>
      <c r="M3556" s="21" t="n"/>
      <c r="N3556" s="22" t="n"/>
      <c r="O3556" s="24">
        <f>IF(A3556&lt;&gt;"عهدة","",SUMIFS($G$8:$G$5007,$B$8:$B$5007,B3556,$A$8:$A$5007,"مصروف",$I$8:$I$5007,"&lt;&gt;مرفوض"))</f>
        <v/>
      </c>
      <c r="P3556" s="25">
        <f>IF(A3556&lt;&gt;"عهدة","",N(F3556)-O3556)</f>
        <v/>
      </c>
      <c r="Q3556" s="26">
        <f>IF(A3556="","",IF(A3556="عهدة",IF(N(F3556)=0,"⚠ أدخل قيمة العهدة",IF(P3556&lt;0,"⛔ عجز / زيادة مصروفات "&amp;TEXT(-P3556,"#,##0"),IF(COUNTIFS($B$8:$B$5007,B3556,$A$8:$A$5007,"مصروف",$I$8:$I$5007,"&lt;&gt;مرفوض",$K$8:$K$5007,"&lt;&gt;نعم")&gt;0,"⚠ "&amp;COUNTIFS($B$8:$B$5007,B3556,$A$8:$A$5007,"مصروف",$I$8:$I$5007,"&lt;&gt;مرفوض",$K$8:$K$5007,"&lt;&gt;نعم")&amp;" مصروف غير مسوى",IF(L3556="تمت التسوية",IF(P3556=0,"✔ متوازنة وتمت التسوية","✔ تمت التسوية – متبقي "&amp;TEXT(P3556,"#,##0")),IF(P3556&gt;0,"متبقي "&amp;TEXT(P3556,"#,##0"),"✔ متوازنة"))))),IF(R3556=0,"⚠ أضف سطر عهدة أولًا",IF(OR(C3556="",N(G3556)=0),"⚠ أكمل التاريخ والقيمة",IF(S3556="","⚠ التاريخ خارج السنة المالية",IF(H3556="","⚠ اختر بند الموازنة",IF(I3556="مرفوض","✖ مرفوض من المدير",IF(I3556&lt;&gt;"موافق","⏳ بانتظار موافقة المدير",IF(K3556&lt;&gt;"نعم","⚠ غير مسوى مع الحسابات","✔ معتمد ومسوى")))))))))</f>
        <v/>
      </c>
      <c r="R3556">
        <f>N(R3555)+IF(A3556="عهدة",1,0)</f>
        <v/>
      </c>
      <c r="S3556">
        <f>IF(C3556="","",IF(AND(C3556&gt;=DATE(2026,9,1),C3556&lt;=DATE(2027,8,31)),(YEAR(C3556)-2026)*12+MONTH(C3556)-8,""))</f>
        <v/>
      </c>
      <c r="T3556">
        <f>IF(AND(A3556="مصروف",R3556&gt;0,I3556="موافق",S3556&lt;&gt;"",H3556&lt;&gt;""),N(G3556),0)</f>
        <v/>
      </c>
    </row>
    <row r="3557">
      <c r="A3557" s="19" t="n"/>
      <c r="B3557" s="20">
        <f>IF(A3557="","",IF(R3557=0,"⚠ أضف سطر عهدة أولًا","DMT-"&amp;TEXT(R3557,"000")))</f>
        <v/>
      </c>
      <c r="C3557" s="21" t="n"/>
      <c r="D3557" s="20">
        <f>IF(C3557="","",IF(S3557="","خارج السنة المالية",INDEX(القوائم!$D$2:$D$13,S3557)))</f>
        <v/>
      </c>
      <c r="E3557" s="22" t="n"/>
      <c r="F3557" s="23" t="n"/>
      <c r="G3557" s="23" t="n"/>
      <c r="H3557" s="22" t="n"/>
      <c r="I3557" s="19" t="n"/>
      <c r="J3557" s="21" t="n"/>
      <c r="K3557" s="19" t="n"/>
      <c r="L3557" s="19" t="n"/>
      <c r="M3557" s="21" t="n"/>
      <c r="N3557" s="22" t="n"/>
      <c r="O3557" s="24">
        <f>IF(A3557&lt;&gt;"عهدة","",SUMIFS($G$8:$G$5007,$B$8:$B$5007,B3557,$A$8:$A$5007,"مصروف",$I$8:$I$5007,"&lt;&gt;مرفوض"))</f>
        <v/>
      </c>
      <c r="P3557" s="25">
        <f>IF(A3557&lt;&gt;"عهدة","",N(F3557)-O3557)</f>
        <v/>
      </c>
      <c r="Q3557" s="26">
        <f>IF(A3557="","",IF(A3557="عهدة",IF(N(F3557)=0,"⚠ أدخل قيمة العهدة",IF(P3557&lt;0,"⛔ عجز / زيادة مصروفات "&amp;TEXT(-P3557,"#,##0"),IF(COUNTIFS($B$8:$B$5007,B3557,$A$8:$A$5007,"مصروف",$I$8:$I$5007,"&lt;&gt;مرفوض",$K$8:$K$5007,"&lt;&gt;نعم")&gt;0,"⚠ "&amp;COUNTIFS($B$8:$B$5007,B3557,$A$8:$A$5007,"مصروف",$I$8:$I$5007,"&lt;&gt;مرفوض",$K$8:$K$5007,"&lt;&gt;نعم")&amp;" مصروف غير مسوى",IF(L3557="تمت التسوية",IF(P3557=0,"✔ متوازنة وتمت التسوية","✔ تمت التسوية – متبقي "&amp;TEXT(P3557,"#,##0")),IF(P3557&gt;0,"متبقي "&amp;TEXT(P3557,"#,##0"),"✔ متوازنة"))))),IF(R3557=0,"⚠ أضف سطر عهدة أولًا",IF(OR(C3557="",N(G3557)=0),"⚠ أكمل التاريخ والقيمة",IF(S3557="","⚠ التاريخ خارج السنة المالية",IF(H3557="","⚠ اختر بند الموازنة",IF(I3557="مرفوض","✖ مرفوض من المدير",IF(I3557&lt;&gt;"موافق","⏳ بانتظار موافقة المدير",IF(K3557&lt;&gt;"نعم","⚠ غير مسوى مع الحسابات","✔ معتمد ومسوى")))))))))</f>
        <v/>
      </c>
      <c r="R3557">
        <f>N(R3556)+IF(A3557="عهدة",1,0)</f>
        <v/>
      </c>
      <c r="S3557">
        <f>IF(C3557="","",IF(AND(C3557&gt;=DATE(2026,9,1),C3557&lt;=DATE(2027,8,31)),(YEAR(C3557)-2026)*12+MONTH(C3557)-8,""))</f>
        <v/>
      </c>
      <c r="T3557">
        <f>IF(AND(A3557="مصروف",R3557&gt;0,I3557="موافق",S3557&lt;&gt;"",H3557&lt;&gt;""),N(G3557),0)</f>
        <v/>
      </c>
    </row>
    <row r="3558">
      <c r="A3558" s="19" t="n"/>
      <c r="B3558" s="20">
        <f>IF(A3558="","",IF(R3558=0,"⚠ أضف سطر عهدة أولًا","DMT-"&amp;TEXT(R3558,"000")))</f>
        <v/>
      </c>
      <c r="C3558" s="21" t="n"/>
      <c r="D3558" s="20">
        <f>IF(C3558="","",IF(S3558="","خارج السنة المالية",INDEX(القوائم!$D$2:$D$13,S3558)))</f>
        <v/>
      </c>
      <c r="E3558" s="22" t="n"/>
      <c r="F3558" s="23" t="n"/>
      <c r="G3558" s="23" t="n"/>
      <c r="H3558" s="22" t="n"/>
      <c r="I3558" s="19" t="n"/>
      <c r="J3558" s="21" t="n"/>
      <c r="K3558" s="19" t="n"/>
      <c r="L3558" s="19" t="n"/>
      <c r="M3558" s="21" t="n"/>
      <c r="N3558" s="22" t="n"/>
      <c r="O3558" s="24">
        <f>IF(A3558&lt;&gt;"عهدة","",SUMIFS($G$8:$G$5007,$B$8:$B$5007,B3558,$A$8:$A$5007,"مصروف",$I$8:$I$5007,"&lt;&gt;مرفوض"))</f>
        <v/>
      </c>
      <c r="P3558" s="25">
        <f>IF(A3558&lt;&gt;"عهدة","",N(F3558)-O3558)</f>
        <v/>
      </c>
      <c r="Q3558" s="26">
        <f>IF(A3558="","",IF(A3558="عهدة",IF(N(F3558)=0,"⚠ أدخل قيمة العهدة",IF(P3558&lt;0,"⛔ عجز / زيادة مصروفات "&amp;TEXT(-P3558,"#,##0"),IF(COUNTIFS($B$8:$B$5007,B3558,$A$8:$A$5007,"مصروف",$I$8:$I$5007,"&lt;&gt;مرفوض",$K$8:$K$5007,"&lt;&gt;نعم")&gt;0,"⚠ "&amp;COUNTIFS($B$8:$B$5007,B3558,$A$8:$A$5007,"مصروف",$I$8:$I$5007,"&lt;&gt;مرفوض",$K$8:$K$5007,"&lt;&gt;نعم")&amp;" مصروف غير مسوى",IF(L3558="تمت التسوية",IF(P3558=0,"✔ متوازنة وتمت التسوية","✔ تمت التسوية – متبقي "&amp;TEXT(P3558,"#,##0")),IF(P3558&gt;0,"متبقي "&amp;TEXT(P3558,"#,##0"),"✔ متوازنة"))))),IF(R3558=0,"⚠ أضف سطر عهدة أولًا",IF(OR(C3558="",N(G3558)=0),"⚠ أكمل التاريخ والقيمة",IF(S3558="","⚠ التاريخ خارج السنة المالية",IF(H3558="","⚠ اختر بند الموازنة",IF(I3558="مرفوض","✖ مرفوض من المدير",IF(I3558&lt;&gt;"موافق","⏳ بانتظار موافقة المدير",IF(K3558&lt;&gt;"نعم","⚠ غير مسوى مع الحسابات","✔ معتمد ومسوى")))))))))</f>
        <v/>
      </c>
      <c r="R3558">
        <f>N(R3557)+IF(A3558="عهدة",1,0)</f>
        <v/>
      </c>
      <c r="S3558">
        <f>IF(C3558="","",IF(AND(C3558&gt;=DATE(2026,9,1),C3558&lt;=DATE(2027,8,31)),(YEAR(C3558)-2026)*12+MONTH(C3558)-8,""))</f>
        <v/>
      </c>
      <c r="T3558">
        <f>IF(AND(A3558="مصروف",R3558&gt;0,I3558="موافق",S3558&lt;&gt;"",H3558&lt;&gt;""),N(G3558),0)</f>
        <v/>
      </c>
    </row>
    <row r="3559">
      <c r="A3559" s="19" t="n"/>
      <c r="B3559" s="20">
        <f>IF(A3559="","",IF(R3559=0,"⚠ أضف سطر عهدة أولًا","DMT-"&amp;TEXT(R3559,"000")))</f>
        <v/>
      </c>
      <c r="C3559" s="21" t="n"/>
      <c r="D3559" s="20">
        <f>IF(C3559="","",IF(S3559="","خارج السنة المالية",INDEX(القوائم!$D$2:$D$13,S3559)))</f>
        <v/>
      </c>
      <c r="E3559" s="22" t="n"/>
      <c r="F3559" s="23" t="n"/>
      <c r="G3559" s="23" t="n"/>
      <c r="H3559" s="22" t="n"/>
      <c r="I3559" s="19" t="n"/>
      <c r="J3559" s="21" t="n"/>
      <c r="K3559" s="19" t="n"/>
      <c r="L3559" s="19" t="n"/>
      <c r="M3559" s="21" t="n"/>
      <c r="N3559" s="22" t="n"/>
      <c r="O3559" s="24">
        <f>IF(A3559&lt;&gt;"عهدة","",SUMIFS($G$8:$G$5007,$B$8:$B$5007,B3559,$A$8:$A$5007,"مصروف",$I$8:$I$5007,"&lt;&gt;مرفوض"))</f>
        <v/>
      </c>
      <c r="P3559" s="25">
        <f>IF(A3559&lt;&gt;"عهدة","",N(F3559)-O3559)</f>
        <v/>
      </c>
      <c r="Q3559" s="26">
        <f>IF(A3559="","",IF(A3559="عهدة",IF(N(F3559)=0,"⚠ أدخل قيمة العهدة",IF(P3559&lt;0,"⛔ عجز / زيادة مصروفات "&amp;TEXT(-P3559,"#,##0"),IF(COUNTIFS($B$8:$B$5007,B3559,$A$8:$A$5007,"مصروف",$I$8:$I$5007,"&lt;&gt;مرفوض",$K$8:$K$5007,"&lt;&gt;نعم")&gt;0,"⚠ "&amp;COUNTIFS($B$8:$B$5007,B3559,$A$8:$A$5007,"مصروف",$I$8:$I$5007,"&lt;&gt;مرفوض",$K$8:$K$5007,"&lt;&gt;نعم")&amp;" مصروف غير مسوى",IF(L3559="تمت التسوية",IF(P3559=0,"✔ متوازنة وتمت التسوية","✔ تمت التسوية – متبقي "&amp;TEXT(P3559,"#,##0")),IF(P3559&gt;0,"متبقي "&amp;TEXT(P3559,"#,##0"),"✔ متوازنة"))))),IF(R3559=0,"⚠ أضف سطر عهدة أولًا",IF(OR(C3559="",N(G3559)=0),"⚠ أكمل التاريخ والقيمة",IF(S3559="","⚠ التاريخ خارج السنة المالية",IF(H3559="","⚠ اختر بند الموازنة",IF(I3559="مرفوض","✖ مرفوض من المدير",IF(I3559&lt;&gt;"موافق","⏳ بانتظار موافقة المدير",IF(K3559&lt;&gt;"نعم","⚠ غير مسوى مع الحسابات","✔ معتمد ومسوى")))))))))</f>
        <v/>
      </c>
      <c r="R3559">
        <f>N(R3558)+IF(A3559="عهدة",1,0)</f>
        <v/>
      </c>
      <c r="S3559">
        <f>IF(C3559="","",IF(AND(C3559&gt;=DATE(2026,9,1),C3559&lt;=DATE(2027,8,31)),(YEAR(C3559)-2026)*12+MONTH(C3559)-8,""))</f>
        <v/>
      </c>
      <c r="T3559">
        <f>IF(AND(A3559="مصروف",R3559&gt;0,I3559="موافق",S3559&lt;&gt;"",H3559&lt;&gt;""),N(G3559),0)</f>
        <v/>
      </c>
    </row>
    <row r="3560">
      <c r="A3560" s="19" t="n"/>
      <c r="B3560" s="20">
        <f>IF(A3560="","",IF(R3560=0,"⚠ أضف سطر عهدة أولًا","DMT-"&amp;TEXT(R3560,"000")))</f>
        <v/>
      </c>
      <c r="C3560" s="21" t="n"/>
      <c r="D3560" s="20">
        <f>IF(C3560="","",IF(S3560="","خارج السنة المالية",INDEX(القوائم!$D$2:$D$13,S3560)))</f>
        <v/>
      </c>
      <c r="E3560" s="22" t="n"/>
      <c r="F3560" s="23" t="n"/>
      <c r="G3560" s="23" t="n"/>
      <c r="H3560" s="22" t="n"/>
      <c r="I3560" s="19" t="n"/>
      <c r="J3560" s="21" t="n"/>
      <c r="K3560" s="19" t="n"/>
      <c r="L3560" s="19" t="n"/>
      <c r="M3560" s="21" t="n"/>
      <c r="N3560" s="22" t="n"/>
      <c r="O3560" s="24">
        <f>IF(A3560&lt;&gt;"عهدة","",SUMIFS($G$8:$G$5007,$B$8:$B$5007,B3560,$A$8:$A$5007,"مصروف",$I$8:$I$5007,"&lt;&gt;مرفوض"))</f>
        <v/>
      </c>
      <c r="P3560" s="25">
        <f>IF(A3560&lt;&gt;"عهدة","",N(F3560)-O3560)</f>
        <v/>
      </c>
      <c r="Q3560" s="26">
        <f>IF(A3560="","",IF(A3560="عهدة",IF(N(F3560)=0,"⚠ أدخل قيمة العهدة",IF(P3560&lt;0,"⛔ عجز / زيادة مصروفات "&amp;TEXT(-P3560,"#,##0"),IF(COUNTIFS($B$8:$B$5007,B3560,$A$8:$A$5007,"مصروف",$I$8:$I$5007,"&lt;&gt;مرفوض",$K$8:$K$5007,"&lt;&gt;نعم")&gt;0,"⚠ "&amp;COUNTIFS($B$8:$B$5007,B3560,$A$8:$A$5007,"مصروف",$I$8:$I$5007,"&lt;&gt;مرفوض",$K$8:$K$5007,"&lt;&gt;نعم")&amp;" مصروف غير مسوى",IF(L3560="تمت التسوية",IF(P3560=0,"✔ متوازنة وتمت التسوية","✔ تمت التسوية – متبقي "&amp;TEXT(P3560,"#,##0")),IF(P3560&gt;0,"متبقي "&amp;TEXT(P3560,"#,##0"),"✔ متوازنة"))))),IF(R3560=0,"⚠ أضف سطر عهدة أولًا",IF(OR(C3560="",N(G3560)=0),"⚠ أكمل التاريخ والقيمة",IF(S3560="","⚠ التاريخ خارج السنة المالية",IF(H3560="","⚠ اختر بند الموازنة",IF(I3560="مرفوض","✖ مرفوض من المدير",IF(I3560&lt;&gt;"موافق","⏳ بانتظار موافقة المدير",IF(K3560&lt;&gt;"نعم","⚠ غير مسوى مع الحسابات","✔ معتمد ومسوى")))))))))</f>
        <v/>
      </c>
      <c r="R3560">
        <f>N(R3559)+IF(A3560="عهدة",1,0)</f>
        <v/>
      </c>
      <c r="S3560">
        <f>IF(C3560="","",IF(AND(C3560&gt;=DATE(2026,9,1),C3560&lt;=DATE(2027,8,31)),(YEAR(C3560)-2026)*12+MONTH(C3560)-8,""))</f>
        <v/>
      </c>
      <c r="T3560">
        <f>IF(AND(A3560="مصروف",R3560&gt;0,I3560="موافق",S3560&lt;&gt;"",H3560&lt;&gt;""),N(G3560),0)</f>
        <v/>
      </c>
    </row>
    <row r="3561">
      <c r="A3561" s="19" t="n"/>
      <c r="B3561" s="20">
        <f>IF(A3561="","",IF(R3561=0,"⚠ أضف سطر عهدة أولًا","DMT-"&amp;TEXT(R3561,"000")))</f>
        <v/>
      </c>
      <c r="C3561" s="21" t="n"/>
      <c r="D3561" s="20">
        <f>IF(C3561="","",IF(S3561="","خارج السنة المالية",INDEX(القوائم!$D$2:$D$13,S3561)))</f>
        <v/>
      </c>
      <c r="E3561" s="22" t="n"/>
      <c r="F3561" s="23" t="n"/>
      <c r="G3561" s="23" t="n"/>
      <c r="H3561" s="22" t="n"/>
      <c r="I3561" s="19" t="n"/>
      <c r="J3561" s="21" t="n"/>
      <c r="K3561" s="19" t="n"/>
      <c r="L3561" s="19" t="n"/>
      <c r="M3561" s="21" t="n"/>
      <c r="N3561" s="22" t="n"/>
      <c r="O3561" s="24">
        <f>IF(A3561&lt;&gt;"عهدة","",SUMIFS($G$8:$G$5007,$B$8:$B$5007,B3561,$A$8:$A$5007,"مصروف",$I$8:$I$5007,"&lt;&gt;مرفوض"))</f>
        <v/>
      </c>
      <c r="P3561" s="25">
        <f>IF(A3561&lt;&gt;"عهدة","",N(F3561)-O3561)</f>
        <v/>
      </c>
      <c r="Q3561" s="26">
        <f>IF(A3561="","",IF(A3561="عهدة",IF(N(F3561)=0,"⚠ أدخل قيمة العهدة",IF(P3561&lt;0,"⛔ عجز / زيادة مصروفات "&amp;TEXT(-P3561,"#,##0"),IF(COUNTIFS($B$8:$B$5007,B3561,$A$8:$A$5007,"مصروف",$I$8:$I$5007,"&lt;&gt;مرفوض",$K$8:$K$5007,"&lt;&gt;نعم")&gt;0,"⚠ "&amp;COUNTIFS($B$8:$B$5007,B3561,$A$8:$A$5007,"مصروف",$I$8:$I$5007,"&lt;&gt;مرفوض",$K$8:$K$5007,"&lt;&gt;نعم")&amp;" مصروف غير مسوى",IF(L3561="تمت التسوية",IF(P3561=0,"✔ متوازنة وتمت التسوية","✔ تمت التسوية – متبقي "&amp;TEXT(P3561,"#,##0")),IF(P3561&gt;0,"متبقي "&amp;TEXT(P3561,"#,##0"),"✔ متوازنة"))))),IF(R3561=0,"⚠ أضف سطر عهدة أولًا",IF(OR(C3561="",N(G3561)=0),"⚠ أكمل التاريخ والقيمة",IF(S3561="","⚠ التاريخ خارج السنة المالية",IF(H3561="","⚠ اختر بند الموازنة",IF(I3561="مرفوض","✖ مرفوض من المدير",IF(I3561&lt;&gt;"موافق","⏳ بانتظار موافقة المدير",IF(K3561&lt;&gt;"نعم","⚠ غير مسوى مع الحسابات","✔ معتمد ومسوى")))))))))</f>
        <v/>
      </c>
      <c r="R3561">
        <f>N(R3560)+IF(A3561="عهدة",1,0)</f>
        <v/>
      </c>
      <c r="S3561">
        <f>IF(C3561="","",IF(AND(C3561&gt;=DATE(2026,9,1),C3561&lt;=DATE(2027,8,31)),(YEAR(C3561)-2026)*12+MONTH(C3561)-8,""))</f>
        <v/>
      </c>
      <c r="T3561">
        <f>IF(AND(A3561="مصروف",R3561&gt;0,I3561="موافق",S3561&lt;&gt;"",H3561&lt;&gt;""),N(G3561),0)</f>
        <v/>
      </c>
    </row>
    <row r="3562">
      <c r="A3562" s="19" t="n"/>
      <c r="B3562" s="20">
        <f>IF(A3562="","",IF(R3562=0,"⚠ أضف سطر عهدة أولًا","DMT-"&amp;TEXT(R3562,"000")))</f>
        <v/>
      </c>
      <c r="C3562" s="21" t="n"/>
      <c r="D3562" s="20">
        <f>IF(C3562="","",IF(S3562="","خارج السنة المالية",INDEX(القوائم!$D$2:$D$13,S3562)))</f>
        <v/>
      </c>
      <c r="E3562" s="22" t="n"/>
      <c r="F3562" s="23" t="n"/>
      <c r="G3562" s="23" t="n"/>
      <c r="H3562" s="22" t="n"/>
      <c r="I3562" s="19" t="n"/>
      <c r="J3562" s="21" t="n"/>
      <c r="K3562" s="19" t="n"/>
      <c r="L3562" s="19" t="n"/>
      <c r="M3562" s="21" t="n"/>
      <c r="N3562" s="22" t="n"/>
      <c r="O3562" s="24">
        <f>IF(A3562&lt;&gt;"عهدة","",SUMIFS($G$8:$G$5007,$B$8:$B$5007,B3562,$A$8:$A$5007,"مصروف",$I$8:$I$5007,"&lt;&gt;مرفوض"))</f>
        <v/>
      </c>
      <c r="P3562" s="25">
        <f>IF(A3562&lt;&gt;"عهدة","",N(F3562)-O3562)</f>
        <v/>
      </c>
      <c r="Q3562" s="26">
        <f>IF(A3562="","",IF(A3562="عهدة",IF(N(F3562)=0,"⚠ أدخل قيمة العهدة",IF(P3562&lt;0,"⛔ عجز / زيادة مصروفات "&amp;TEXT(-P3562,"#,##0"),IF(COUNTIFS($B$8:$B$5007,B3562,$A$8:$A$5007,"مصروف",$I$8:$I$5007,"&lt;&gt;مرفوض",$K$8:$K$5007,"&lt;&gt;نعم")&gt;0,"⚠ "&amp;COUNTIFS($B$8:$B$5007,B3562,$A$8:$A$5007,"مصروف",$I$8:$I$5007,"&lt;&gt;مرفوض",$K$8:$K$5007,"&lt;&gt;نعم")&amp;" مصروف غير مسوى",IF(L3562="تمت التسوية",IF(P3562=0,"✔ متوازنة وتمت التسوية","✔ تمت التسوية – متبقي "&amp;TEXT(P3562,"#,##0")),IF(P3562&gt;0,"متبقي "&amp;TEXT(P3562,"#,##0"),"✔ متوازنة"))))),IF(R3562=0,"⚠ أضف سطر عهدة أولًا",IF(OR(C3562="",N(G3562)=0),"⚠ أكمل التاريخ والقيمة",IF(S3562="","⚠ التاريخ خارج السنة المالية",IF(H3562="","⚠ اختر بند الموازنة",IF(I3562="مرفوض","✖ مرفوض من المدير",IF(I3562&lt;&gt;"موافق","⏳ بانتظار موافقة المدير",IF(K3562&lt;&gt;"نعم","⚠ غير مسوى مع الحسابات","✔ معتمد ومسوى")))))))))</f>
        <v/>
      </c>
      <c r="R3562">
        <f>N(R3561)+IF(A3562="عهدة",1,0)</f>
        <v/>
      </c>
      <c r="S3562">
        <f>IF(C3562="","",IF(AND(C3562&gt;=DATE(2026,9,1),C3562&lt;=DATE(2027,8,31)),(YEAR(C3562)-2026)*12+MONTH(C3562)-8,""))</f>
        <v/>
      </c>
      <c r="T3562">
        <f>IF(AND(A3562="مصروف",R3562&gt;0,I3562="موافق",S3562&lt;&gt;"",H3562&lt;&gt;""),N(G3562),0)</f>
        <v/>
      </c>
    </row>
    <row r="3563">
      <c r="A3563" s="19" t="n"/>
      <c r="B3563" s="20">
        <f>IF(A3563="","",IF(R3563=0,"⚠ أضف سطر عهدة أولًا","DMT-"&amp;TEXT(R3563,"000")))</f>
        <v/>
      </c>
      <c r="C3563" s="21" t="n"/>
      <c r="D3563" s="20">
        <f>IF(C3563="","",IF(S3563="","خارج السنة المالية",INDEX(القوائم!$D$2:$D$13,S3563)))</f>
        <v/>
      </c>
      <c r="E3563" s="22" t="n"/>
      <c r="F3563" s="23" t="n"/>
      <c r="G3563" s="23" t="n"/>
      <c r="H3563" s="22" t="n"/>
      <c r="I3563" s="19" t="n"/>
      <c r="J3563" s="21" t="n"/>
      <c r="K3563" s="19" t="n"/>
      <c r="L3563" s="19" t="n"/>
      <c r="M3563" s="21" t="n"/>
      <c r="N3563" s="22" t="n"/>
      <c r="O3563" s="24">
        <f>IF(A3563&lt;&gt;"عهدة","",SUMIFS($G$8:$G$5007,$B$8:$B$5007,B3563,$A$8:$A$5007,"مصروف",$I$8:$I$5007,"&lt;&gt;مرفوض"))</f>
        <v/>
      </c>
      <c r="P3563" s="25">
        <f>IF(A3563&lt;&gt;"عهدة","",N(F3563)-O3563)</f>
        <v/>
      </c>
      <c r="Q3563" s="26">
        <f>IF(A3563="","",IF(A3563="عهدة",IF(N(F3563)=0,"⚠ أدخل قيمة العهدة",IF(P3563&lt;0,"⛔ عجز / زيادة مصروفات "&amp;TEXT(-P3563,"#,##0"),IF(COUNTIFS($B$8:$B$5007,B3563,$A$8:$A$5007,"مصروف",$I$8:$I$5007,"&lt;&gt;مرفوض",$K$8:$K$5007,"&lt;&gt;نعم")&gt;0,"⚠ "&amp;COUNTIFS($B$8:$B$5007,B3563,$A$8:$A$5007,"مصروف",$I$8:$I$5007,"&lt;&gt;مرفوض",$K$8:$K$5007,"&lt;&gt;نعم")&amp;" مصروف غير مسوى",IF(L3563="تمت التسوية",IF(P3563=0,"✔ متوازنة وتمت التسوية","✔ تمت التسوية – متبقي "&amp;TEXT(P3563,"#,##0")),IF(P3563&gt;0,"متبقي "&amp;TEXT(P3563,"#,##0"),"✔ متوازنة"))))),IF(R3563=0,"⚠ أضف سطر عهدة أولًا",IF(OR(C3563="",N(G3563)=0),"⚠ أكمل التاريخ والقيمة",IF(S3563="","⚠ التاريخ خارج السنة المالية",IF(H3563="","⚠ اختر بند الموازنة",IF(I3563="مرفوض","✖ مرفوض من المدير",IF(I3563&lt;&gt;"موافق","⏳ بانتظار موافقة المدير",IF(K3563&lt;&gt;"نعم","⚠ غير مسوى مع الحسابات","✔ معتمد ومسوى")))))))))</f>
        <v/>
      </c>
      <c r="R3563">
        <f>N(R3562)+IF(A3563="عهدة",1,0)</f>
        <v/>
      </c>
      <c r="S3563">
        <f>IF(C3563="","",IF(AND(C3563&gt;=DATE(2026,9,1),C3563&lt;=DATE(2027,8,31)),(YEAR(C3563)-2026)*12+MONTH(C3563)-8,""))</f>
        <v/>
      </c>
      <c r="T3563">
        <f>IF(AND(A3563="مصروف",R3563&gt;0,I3563="موافق",S3563&lt;&gt;"",H3563&lt;&gt;""),N(G3563),0)</f>
        <v/>
      </c>
    </row>
    <row r="3564">
      <c r="A3564" s="19" t="n"/>
      <c r="B3564" s="20">
        <f>IF(A3564="","",IF(R3564=0,"⚠ أضف سطر عهدة أولًا","DMT-"&amp;TEXT(R3564,"000")))</f>
        <v/>
      </c>
      <c r="C3564" s="21" t="n"/>
      <c r="D3564" s="20">
        <f>IF(C3564="","",IF(S3564="","خارج السنة المالية",INDEX(القوائم!$D$2:$D$13,S3564)))</f>
        <v/>
      </c>
      <c r="E3564" s="22" t="n"/>
      <c r="F3564" s="23" t="n"/>
      <c r="G3564" s="23" t="n"/>
      <c r="H3564" s="22" t="n"/>
      <c r="I3564" s="19" t="n"/>
      <c r="J3564" s="21" t="n"/>
      <c r="K3564" s="19" t="n"/>
      <c r="L3564" s="19" t="n"/>
      <c r="M3564" s="21" t="n"/>
      <c r="N3564" s="22" t="n"/>
      <c r="O3564" s="24">
        <f>IF(A3564&lt;&gt;"عهدة","",SUMIFS($G$8:$G$5007,$B$8:$B$5007,B3564,$A$8:$A$5007,"مصروف",$I$8:$I$5007,"&lt;&gt;مرفوض"))</f>
        <v/>
      </c>
      <c r="P3564" s="25">
        <f>IF(A3564&lt;&gt;"عهدة","",N(F3564)-O3564)</f>
        <v/>
      </c>
      <c r="Q3564" s="26">
        <f>IF(A3564="","",IF(A3564="عهدة",IF(N(F3564)=0,"⚠ أدخل قيمة العهدة",IF(P3564&lt;0,"⛔ عجز / زيادة مصروفات "&amp;TEXT(-P3564,"#,##0"),IF(COUNTIFS($B$8:$B$5007,B3564,$A$8:$A$5007,"مصروف",$I$8:$I$5007,"&lt;&gt;مرفوض",$K$8:$K$5007,"&lt;&gt;نعم")&gt;0,"⚠ "&amp;COUNTIFS($B$8:$B$5007,B3564,$A$8:$A$5007,"مصروف",$I$8:$I$5007,"&lt;&gt;مرفوض",$K$8:$K$5007,"&lt;&gt;نعم")&amp;" مصروف غير مسوى",IF(L3564="تمت التسوية",IF(P3564=0,"✔ متوازنة وتمت التسوية","✔ تمت التسوية – متبقي "&amp;TEXT(P3564,"#,##0")),IF(P3564&gt;0,"متبقي "&amp;TEXT(P3564,"#,##0"),"✔ متوازنة"))))),IF(R3564=0,"⚠ أضف سطر عهدة أولًا",IF(OR(C3564="",N(G3564)=0),"⚠ أكمل التاريخ والقيمة",IF(S3564="","⚠ التاريخ خارج السنة المالية",IF(H3564="","⚠ اختر بند الموازنة",IF(I3564="مرفوض","✖ مرفوض من المدير",IF(I3564&lt;&gt;"موافق","⏳ بانتظار موافقة المدير",IF(K3564&lt;&gt;"نعم","⚠ غير مسوى مع الحسابات","✔ معتمد ومسوى")))))))))</f>
        <v/>
      </c>
      <c r="R3564">
        <f>N(R3563)+IF(A3564="عهدة",1,0)</f>
        <v/>
      </c>
      <c r="S3564">
        <f>IF(C3564="","",IF(AND(C3564&gt;=DATE(2026,9,1),C3564&lt;=DATE(2027,8,31)),(YEAR(C3564)-2026)*12+MONTH(C3564)-8,""))</f>
        <v/>
      </c>
      <c r="T3564">
        <f>IF(AND(A3564="مصروف",R3564&gt;0,I3564="موافق",S3564&lt;&gt;"",H3564&lt;&gt;""),N(G3564),0)</f>
        <v/>
      </c>
    </row>
    <row r="3565">
      <c r="A3565" s="19" t="n"/>
      <c r="B3565" s="20">
        <f>IF(A3565="","",IF(R3565=0,"⚠ أضف سطر عهدة أولًا","DMT-"&amp;TEXT(R3565,"000")))</f>
        <v/>
      </c>
      <c r="C3565" s="21" t="n"/>
      <c r="D3565" s="20">
        <f>IF(C3565="","",IF(S3565="","خارج السنة المالية",INDEX(القوائم!$D$2:$D$13,S3565)))</f>
        <v/>
      </c>
      <c r="E3565" s="22" t="n"/>
      <c r="F3565" s="23" t="n"/>
      <c r="G3565" s="23" t="n"/>
      <c r="H3565" s="22" t="n"/>
      <c r="I3565" s="19" t="n"/>
      <c r="J3565" s="21" t="n"/>
      <c r="K3565" s="19" t="n"/>
      <c r="L3565" s="19" t="n"/>
      <c r="M3565" s="21" t="n"/>
      <c r="N3565" s="22" t="n"/>
      <c r="O3565" s="24">
        <f>IF(A3565&lt;&gt;"عهدة","",SUMIFS($G$8:$G$5007,$B$8:$B$5007,B3565,$A$8:$A$5007,"مصروف",$I$8:$I$5007,"&lt;&gt;مرفوض"))</f>
        <v/>
      </c>
      <c r="P3565" s="25">
        <f>IF(A3565&lt;&gt;"عهدة","",N(F3565)-O3565)</f>
        <v/>
      </c>
      <c r="Q3565" s="26">
        <f>IF(A3565="","",IF(A3565="عهدة",IF(N(F3565)=0,"⚠ أدخل قيمة العهدة",IF(P3565&lt;0,"⛔ عجز / زيادة مصروفات "&amp;TEXT(-P3565,"#,##0"),IF(COUNTIFS($B$8:$B$5007,B3565,$A$8:$A$5007,"مصروف",$I$8:$I$5007,"&lt;&gt;مرفوض",$K$8:$K$5007,"&lt;&gt;نعم")&gt;0,"⚠ "&amp;COUNTIFS($B$8:$B$5007,B3565,$A$8:$A$5007,"مصروف",$I$8:$I$5007,"&lt;&gt;مرفوض",$K$8:$K$5007,"&lt;&gt;نعم")&amp;" مصروف غير مسوى",IF(L3565="تمت التسوية",IF(P3565=0,"✔ متوازنة وتمت التسوية","✔ تمت التسوية – متبقي "&amp;TEXT(P3565,"#,##0")),IF(P3565&gt;0,"متبقي "&amp;TEXT(P3565,"#,##0"),"✔ متوازنة"))))),IF(R3565=0,"⚠ أضف سطر عهدة أولًا",IF(OR(C3565="",N(G3565)=0),"⚠ أكمل التاريخ والقيمة",IF(S3565="","⚠ التاريخ خارج السنة المالية",IF(H3565="","⚠ اختر بند الموازنة",IF(I3565="مرفوض","✖ مرفوض من المدير",IF(I3565&lt;&gt;"موافق","⏳ بانتظار موافقة المدير",IF(K3565&lt;&gt;"نعم","⚠ غير مسوى مع الحسابات","✔ معتمد ومسوى")))))))))</f>
        <v/>
      </c>
      <c r="R3565">
        <f>N(R3564)+IF(A3565="عهدة",1,0)</f>
        <v/>
      </c>
      <c r="S3565">
        <f>IF(C3565="","",IF(AND(C3565&gt;=DATE(2026,9,1),C3565&lt;=DATE(2027,8,31)),(YEAR(C3565)-2026)*12+MONTH(C3565)-8,""))</f>
        <v/>
      </c>
      <c r="T3565">
        <f>IF(AND(A3565="مصروف",R3565&gt;0,I3565="موافق",S3565&lt;&gt;"",H3565&lt;&gt;""),N(G3565),0)</f>
        <v/>
      </c>
    </row>
    <row r="3566">
      <c r="A3566" s="19" t="n"/>
      <c r="B3566" s="20">
        <f>IF(A3566="","",IF(R3566=0,"⚠ أضف سطر عهدة أولًا","DMT-"&amp;TEXT(R3566,"000")))</f>
        <v/>
      </c>
      <c r="C3566" s="21" t="n"/>
      <c r="D3566" s="20">
        <f>IF(C3566="","",IF(S3566="","خارج السنة المالية",INDEX(القوائم!$D$2:$D$13,S3566)))</f>
        <v/>
      </c>
      <c r="E3566" s="22" t="n"/>
      <c r="F3566" s="23" t="n"/>
      <c r="G3566" s="23" t="n"/>
      <c r="H3566" s="22" t="n"/>
      <c r="I3566" s="19" t="n"/>
      <c r="J3566" s="21" t="n"/>
      <c r="K3566" s="19" t="n"/>
      <c r="L3566" s="19" t="n"/>
      <c r="M3566" s="21" t="n"/>
      <c r="N3566" s="22" t="n"/>
      <c r="O3566" s="24">
        <f>IF(A3566&lt;&gt;"عهدة","",SUMIFS($G$8:$G$5007,$B$8:$B$5007,B3566,$A$8:$A$5007,"مصروف",$I$8:$I$5007,"&lt;&gt;مرفوض"))</f>
        <v/>
      </c>
      <c r="P3566" s="25">
        <f>IF(A3566&lt;&gt;"عهدة","",N(F3566)-O3566)</f>
        <v/>
      </c>
      <c r="Q3566" s="26">
        <f>IF(A3566="","",IF(A3566="عهدة",IF(N(F3566)=0,"⚠ أدخل قيمة العهدة",IF(P3566&lt;0,"⛔ عجز / زيادة مصروفات "&amp;TEXT(-P3566,"#,##0"),IF(COUNTIFS($B$8:$B$5007,B3566,$A$8:$A$5007,"مصروف",$I$8:$I$5007,"&lt;&gt;مرفوض",$K$8:$K$5007,"&lt;&gt;نعم")&gt;0,"⚠ "&amp;COUNTIFS($B$8:$B$5007,B3566,$A$8:$A$5007,"مصروف",$I$8:$I$5007,"&lt;&gt;مرفوض",$K$8:$K$5007,"&lt;&gt;نعم")&amp;" مصروف غير مسوى",IF(L3566="تمت التسوية",IF(P3566=0,"✔ متوازنة وتمت التسوية","✔ تمت التسوية – متبقي "&amp;TEXT(P3566,"#,##0")),IF(P3566&gt;0,"متبقي "&amp;TEXT(P3566,"#,##0"),"✔ متوازنة"))))),IF(R3566=0,"⚠ أضف سطر عهدة أولًا",IF(OR(C3566="",N(G3566)=0),"⚠ أكمل التاريخ والقيمة",IF(S3566="","⚠ التاريخ خارج السنة المالية",IF(H3566="","⚠ اختر بند الموازنة",IF(I3566="مرفوض","✖ مرفوض من المدير",IF(I3566&lt;&gt;"موافق","⏳ بانتظار موافقة المدير",IF(K3566&lt;&gt;"نعم","⚠ غير مسوى مع الحسابات","✔ معتمد ومسوى")))))))))</f>
        <v/>
      </c>
      <c r="R3566">
        <f>N(R3565)+IF(A3566="عهدة",1,0)</f>
        <v/>
      </c>
      <c r="S3566">
        <f>IF(C3566="","",IF(AND(C3566&gt;=DATE(2026,9,1),C3566&lt;=DATE(2027,8,31)),(YEAR(C3566)-2026)*12+MONTH(C3566)-8,""))</f>
        <v/>
      </c>
      <c r="T3566">
        <f>IF(AND(A3566="مصروف",R3566&gt;0,I3566="موافق",S3566&lt;&gt;"",H3566&lt;&gt;""),N(G3566),0)</f>
        <v/>
      </c>
    </row>
    <row r="3567">
      <c r="A3567" s="19" t="n"/>
      <c r="B3567" s="20">
        <f>IF(A3567="","",IF(R3567=0,"⚠ أضف سطر عهدة أولًا","DMT-"&amp;TEXT(R3567,"000")))</f>
        <v/>
      </c>
      <c r="C3567" s="21" t="n"/>
      <c r="D3567" s="20">
        <f>IF(C3567="","",IF(S3567="","خارج السنة المالية",INDEX(القوائم!$D$2:$D$13,S3567)))</f>
        <v/>
      </c>
      <c r="E3567" s="22" t="n"/>
      <c r="F3567" s="23" t="n"/>
      <c r="G3567" s="23" t="n"/>
      <c r="H3567" s="22" t="n"/>
      <c r="I3567" s="19" t="n"/>
      <c r="J3567" s="21" t="n"/>
      <c r="K3567" s="19" t="n"/>
      <c r="L3567" s="19" t="n"/>
      <c r="M3567" s="21" t="n"/>
      <c r="N3567" s="22" t="n"/>
      <c r="O3567" s="24">
        <f>IF(A3567&lt;&gt;"عهدة","",SUMIFS($G$8:$G$5007,$B$8:$B$5007,B3567,$A$8:$A$5007,"مصروف",$I$8:$I$5007,"&lt;&gt;مرفوض"))</f>
        <v/>
      </c>
      <c r="P3567" s="25">
        <f>IF(A3567&lt;&gt;"عهدة","",N(F3567)-O3567)</f>
        <v/>
      </c>
      <c r="Q3567" s="26">
        <f>IF(A3567="","",IF(A3567="عهدة",IF(N(F3567)=0,"⚠ أدخل قيمة العهدة",IF(P3567&lt;0,"⛔ عجز / زيادة مصروفات "&amp;TEXT(-P3567,"#,##0"),IF(COUNTIFS($B$8:$B$5007,B3567,$A$8:$A$5007,"مصروف",$I$8:$I$5007,"&lt;&gt;مرفوض",$K$8:$K$5007,"&lt;&gt;نعم")&gt;0,"⚠ "&amp;COUNTIFS($B$8:$B$5007,B3567,$A$8:$A$5007,"مصروف",$I$8:$I$5007,"&lt;&gt;مرفوض",$K$8:$K$5007,"&lt;&gt;نعم")&amp;" مصروف غير مسوى",IF(L3567="تمت التسوية",IF(P3567=0,"✔ متوازنة وتمت التسوية","✔ تمت التسوية – متبقي "&amp;TEXT(P3567,"#,##0")),IF(P3567&gt;0,"متبقي "&amp;TEXT(P3567,"#,##0"),"✔ متوازنة"))))),IF(R3567=0,"⚠ أضف سطر عهدة أولًا",IF(OR(C3567="",N(G3567)=0),"⚠ أكمل التاريخ والقيمة",IF(S3567="","⚠ التاريخ خارج السنة المالية",IF(H3567="","⚠ اختر بند الموازنة",IF(I3567="مرفوض","✖ مرفوض من المدير",IF(I3567&lt;&gt;"موافق","⏳ بانتظار موافقة المدير",IF(K3567&lt;&gt;"نعم","⚠ غير مسوى مع الحسابات","✔ معتمد ومسوى")))))))))</f>
        <v/>
      </c>
      <c r="R3567">
        <f>N(R3566)+IF(A3567="عهدة",1,0)</f>
        <v/>
      </c>
      <c r="S3567">
        <f>IF(C3567="","",IF(AND(C3567&gt;=DATE(2026,9,1),C3567&lt;=DATE(2027,8,31)),(YEAR(C3567)-2026)*12+MONTH(C3567)-8,""))</f>
        <v/>
      </c>
      <c r="T3567">
        <f>IF(AND(A3567="مصروف",R3567&gt;0,I3567="موافق",S3567&lt;&gt;"",H3567&lt;&gt;""),N(G3567),0)</f>
        <v/>
      </c>
    </row>
    <row r="3568">
      <c r="A3568" s="19" t="n"/>
      <c r="B3568" s="20">
        <f>IF(A3568="","",IF(R3568=0,"⚠ أضف سطر عهدة أولًا","DMT-"&amp;TEXT(R3568,"000")))</f>
        <v/>
      </c>
      <c r="C3568" s="21" t="n"/>
      <c r="D3568" s="20">
        <f>IF(C3568="","",IF(S3568="","خارج السنة المالية",INDEX(القوائم!$D$2:$D$13,S3568)))</f>
        <v/>
      </c>
      <c r="E3568" s="22" t="n"/>
      <c r="F3568" s="23" t="n"/>
      <c r="G3568" s="23" t="n"/>
      <c r="H3568" s="22" t="n"/>
      <c r="I3568" s="19" t="n"/>
      <c r="J3568" s="21" t="n"/>
      <c r="K3568" s="19" t="n"/>
      <c r="L3568" s="19" t="n"/>
      <c r="M3568" s="21" t="n"/>
      <c r="N3568" s="22" t="n"/>
      <c r="O3568" s="24">
        <f>IF(A3568&lt;&gt;"عهدة","",SUMIFS($G$8:$G$5007,$B$8:$B$5007,B3568,$A$8:$A$5007,"مصروف",$I$8:$I$5007,"&lt;&gt;مرفوض"))</f>
        <v/>
      </c>
      <c r="P3568" s="25">
        <f>IF(A3568&lt;&gt;"عهدة","",N(F3568)-O3568)</f>
        <v/>
      </c>
      <c r="Q3568" s="26">
        <f>IF(A3568="","",IF(A3568="عهدة",IF(N(F3568)=0,"⚠ أدخل قيمة العهدة",IF(P3568&lt;0,"⛔ عجز / زيادة مصروفات "&amp;TEXT(-P3568,"#,##0"),IF(COUNTIFS($B$8:$B$5007,B3568,$A$8:$A$5007,"مصروف",$I$8:$I$5007,"&lt;&gt;مرفوض",$K$8:$K$5007,"&lt;&gt;نعم")&gt;0,"⚠ "&amp;COUNTIFS($B$8:$B$5007,B3568,$A$8:$A$5007,"مصروف",$I$8:$I$5007,"&lt;&gt;مرفوض",$K$8:$K$5007,"&lt;&gt;نعم")&amp;" مصروف غير مسوى",IF(L3568="تمت التسوية",IF(P3568=0,"✔ متوازنة وتمت التسوية","✔ تمت التسوية – متبقي "&amp;TEXT(P3568,"#,##0")),IF(P3568&gt;0,"متبقي "&amp;TEXT(P3568,"#,##0"),"✔ متوازنة"))))),IF(R3568=0,"⚠ أضف سطر عهدة أولًا",IF(OR(C3568="",N(G3568)=0),"⚠ أكمل التاريخ والقيمة",IF(S3568="","⚠ التاريخ خارج السنة المالية",IF(H3568="","⚠ اختر بند الموازنة",IF(I3568="مرفوض","✖ مرفوض من المدير",IF(I3568&lt;&gt;"موافق","⏳ بانتظار موافقة المدير",IF(K3568&lt;&gt;"نعم","⚠ غير مسوى مع الحسابات","✔ معتمد ومسوى")))))))))</f>
        <v/>
      </c>
      <c r="R3568">
        <f>N(R3567)+IF(A3568="عهدة",1,0)</f>
        <v/>
      </c>
      <c r="S3568">
        <f>IF(C3568="","",IF(AND(C3568&gt;=DATE(2026,9,1),C3568&lt;=DATE(2027,8,31)),(YEAR(C3568)-2026)*12+MONTH(C3568)-8,""))</f>
        <v/>
      </c>
      <c r="T3568">
        <f>IF(AND(A3568="مصروف",R3568&gt;0,I3568="موافق",S3568&lt;&gt;"",H3568&lt;&gt;""),N(G3568),0)</f>
        <v/>
      </c>
    </row>
    <row r="3569">
      <c r="A3569" s="19" t="n"/>
      <c r="B3569" s="20">
        <f>IF(A3569="","",IF(R3569=0,"⚠ أضف سطر عهدة أولًا","DMT-"&amp;TEXT(R3569,"000")))</f>
        <v/>
      </c>
      <c r="C3569" s="21" t="n"/>
      <c r="D3569" s="20">
        <f>IF(C3569="","",IF(S3569="","خارج السنة المالية",INDEX(القوائم!$D$2:$D$13,S3569)))</f>
        <v/>
      </c>
      <c r="E3569" s="22" t="n"/>
      <c r="F3569" s="23" t="n"/>
      <c r="G3569" s="23" t="n"/>
      <c r="H3569" s="22" t="n"/>
      <c r="I3569" s="19" t="n"/>
      <c r="J3569" s="21" t="n"/>
      <c r="K3569" s="19" t="n"/>
      <c r="L3569" s="19" t="n"/>
      <c r="M3569" s="21" t="n"/>
      <c r="N3569" s="22" t="n"/>
      <c r="O3569" s="24">
        <f>IF(A3569&lt;&gt;"عهدة","",SUMIFS($G$8:$G$5007,$B$8:$B$5007,B3569,$A$8:$A$5007,"مصروف",$I$8:$I$5007,"&lt;&gt;مرفوض"))</f>
        <v/>
      </c>
      <c r="P3569" s="25">
        <f>IF(A3569&lt;&gt;"عهدة","",N(F3569)-O3569)</f>
        <v/>
      </c>
      <c r="Q3569" s="26">
        <f>IF(A3569="","",IF(A3569="عهدة",IF(N(F3569)=0,"⚠ أدخل قيمة العهدة",IF(P3569&lt;0,"⛔ عجز / زيادة مصروفات "&amp;TEXT(-P3569,"#,##0"),IF(COUNTIFS($B$8:$B$5007,B3569,$A$8:$A$5007,"مصروف",$I$8:$I$5007,"&lt;&gt;مرفوض",$K$8:$K$5007,"&lt;&gt;نعم")&gt;0,"⚠ "&amp;COUNTIFS($B$8:$B$5007,B3569,$A$8:$A$5007,"مصروف",$I$8:$I$5007,"&lt;&gt;مرفوض",$K$8:$K$5007,"&lt;&gt;نعم")&amp;" مصروف غير مسوى",IF(L3569="تمت التسوية",IF(P3569=0,"✔ متوازنة وتمت التسوية","✔ تمت التسوية – متبقي "&amp;TEXT(P3569,"#,##0")),IF(P3569&gt;0,"متبقي "&amp;TEXT(P3569,"#,##0"),"✔ متوازنة"))))),IF(R3569=0,"⚠ أضف سطر عهدة أولًا",IF(OR(C3569="",N(G3569)=0),"⚠ أكمل التاريخ والقيمة",IF(S3569="","⚠ التاريخ خارج السنة المالية",IF(H3569="","⚠ اختر بند الموازنة",IF(I3569="مرفوض","✖ مرفوض من المدير",IF(I3569&lt;&gt;"موافق","⏳ بانتظار موافقة المدير",IF(K3569&lt;&gt;"نعم","⚠ غير مسوى مع الحسابات","✔ معتمد ومسوى")))))))))</f>
        <v/>
      </c>
      <c r="R3569">
        <f>N(R3568)+IF(A3569="عهدة",1,0)</f>
        <v/>
      </c>
      <c r="S3569">
        <f>IF(C3569="","",IF(AND(C3569&gt;=DATE(2026,9,1),C3569&lt;=DATE(2027,8,31)),(YEAR(C3569)-2026)*12+MONTH(C3569)-8,""))</f>
        <v/>
      </c>
      <c r="T3569">
        <f>IF(AND(A3569="مصروف",R3569&gt;0,I3569="موافق",S3569&lt;&gt;"",H3569&lt;&gt;""),N(G3569),0)</f>
        <v/>
      </c>
    </row>
    <row r="3570">
      <c r="A3570" s="19" t="n"/>
      <c r="B3570" s="20">
        <f>IF(A3570="","",IF(R3570=0,"⚠ أضف سطر عهدة أولًا","DMT-"&amp;TEXT(R3570,"000")))</f>
        <v/>
      </c>
      <c r="C3570" s="21" t="n"/>
      <c r="D3570" s="20">
        <f>IF(C3570="","",IF(S3570="","خارج السنة المالية",INDEX(القوائم!$D$2:$D$13,S3570)))</f>
        <v/>
      </c>
      <c r="E3570" s="22" t="n"/>
      <c r="F3570" s="23" t="n"/>
      <c r="G3570" s="23" t="n"/>
      <c r="H3570" s="22" t="n"/>
      <c r="I3570" s="19" t="n"/>
      <c r="J3570" s="21" t="n"/>
      <c r="K3570" s="19" t="n"/>
      <c r="L3570" s="19" t="n"/>
      <c r="M3570" s="21" t="n"/>
      <c r="N3570" s="22" t="n"/>
      <c r="O3570" s="24">
        <f>IF(A3570&lt;&gt;"عهدة","",SUMIFS($G$8:$G$5007,$B$8:$B$5007,B3570,$A$8:$A$5007,"مصروف",$I$8:$I$5007,"&lt;&gt;مرفوض"))</f>
        <v/>
      </c>
      <c r="P3570" s="25">
        <f>IF(A3570&lt;&gt;"عهدة","",N(F3570)-O3570)</f>
        <v/>
      </c>
      <c r="Q3570" s="26">
        <f>IF(A3570="","",IF(A3570="عهدة",IF(N(F3570)=0,"⚠ أدخل قيمة العهدة",IF(P3570&lt;0,"⛔ عجز / زيادة مصروفات "&amp;TEXT(-P3570,"#,##0"),IF(COUNTIFS($B$8:$B$5007,B3570,$A$8:$A$5007,"مصروف",$I$8:$I$5007,"&lt;&gt;مرفوض",$K$8:$K$5007,"&lt;&gt;نعم")&gt;0,"⚠ "&amp;COUNTIFS($B$8:$B$5007,B3570,$A$8:$A$5007,"مصروف",$I$8:$I$5007,"&lt;&gt;مرفوض",$K$8:$K$5007,"&lt;&gt;نعم")&amp;" مصروف غير مسوى",IF(L3570="تمت التسوية",IF(P3570=0,"✔ متوازنة وتمت التسوية","✔ تمت التسوية – متبقي "&amp;TEXT(P3570,"#,##0")),IF(P3570&gt;0,"متبقي "&amp;TEXT(P3570,"#,##0"),"✔ متوازنة"))))),IF(R3570=0,"⚠ أضف سطر عهدة أولًا",IF(OR(C3570="",N(G3570)=0),"⚠ أكمل التاريخ والقيمة",IF(S3570="","⚠ التاريخ خارج السنة المالية",IF(H3570="","⚠ اختر بند الموازنة",IF(I3570="مرفوض","✖ مرفوض من المدير",IF(I3570&lt;&gt;"موافق","⏳ بانتظار موافقة المدير",IF(K3570&lt;&gt;"نعم","⚠ غير مسوى مع الحسابات","✔ معتمد ومسوى")))))))))</f>
        <v/>
      </c>
      <c r="R3570">
        <f>N(R3569)+IF(A3570="عهدة",1,0)</f>
        <v/>
      </c>
      <c r="S3570">
        <f>IF(C3570="","",IF(AND(C3570&gt;=DATE(2026,9,1),C3570&lt;=DATE(2027,8,31)),(YEAR(C3570)-2026)*12+MONTH(C3570)-8,""))</f>
        <v/>
      </c>
      <c r="T3570">
        <f>IF(AND(A3570="مصروف",R3570&gt;0,I3570="موافق",S3570&lt;&gt;"",H3570&lt;&gt;""),N(G3570),0)</f>
        <v/>
      </c>
    </row>
    <row r="3571">
      <c r="A3571" s="19" t="n"/>
      <c r="B3571" s="20">
        <f>IF(A3571="","",IF(R3571=0,"⚠ أضف سطر عهدة أولًا","DMT-"&amp;TEXT(R3571,"000")))</f>
        <v/>
      </c>
      <c r="C3571" s="21" t="n"/>
      <c r="D3571" s="20">
        <f>IF(C3571="","",IF(S3571="","خارج السنة المالية",INDEX(القوائم!$D$2:$D$13,S3571)))</f>
        <v/>
      </c>
      <c r="E3571" s="22" t="n"/>
      <c r="F3571" s="23" t="n"/>
      <c r="G3571" s="23" t="n"/>
      <c r="H3571" s="22" t="n"/>
      <c r="I3571" s="19" t="n"/>
      <c r="J3571" s="21" t="n"/>
      <c r="K3571" s="19" t="n"/>
      <c r="L3571" s="19" t="n"/>
      <c r="M3571" s="21" t="n"/>
      <c r="N3571" s="22" t="n"/>
      <c r="O3571" s="24">
        <f>IF(A3571&lt;&gt;"عهدة","",SUMIFS($G$8:$G$5007,$B$8:$B$5007,B3571,$A$8:$A$5007,"مصروف",$I$8:$I$5007,"&lt;&gt;مرفوض"))</f>
        <v/>
      </c>
      <c r="P3571" s="25">
        <f>IF(A3571&lt;&gt;"عهدة","",N(F3571)-O3571)</f>
        <v/>
      </c>
      <c r="Q3571" s="26">
        <f>IF(A3571="","",IF(A3571="عهدة",IF(N(F3571)=0,"⚠ أدخل قيمة العهدة",IF(P3571&lt;0,"⛔ عجز / زيادة مصروفات "&amp;TEXT(-P3571,"#,##0"),IF(COUNTIFS($B$8:$B$5007,B3571,$A$8:$A$5007,"مصروف",$I$8:$I$5007,"&lt;&gt;مرفوض",$K$8:$K$5007,"&lt;&gt;نعم")&gt;0,"⚠ "&amp;COUNTIFS($B$8:$B$5007,B3571,$A$8:$A$5007,"مصروف",$I$8:$I$5007,"&lt;&gt;مرفوض",$K$8:$K$5007,"&lt;&gt;نعم")&amp;" مصروف غير مسوى",IF(L3571="تمت التسوية",IF(P3571=0,"✔ متوازنة وتمت التسوية","✔ تمت التسوية – متبقي "&amp;TEXT(P3571,"#,##0")),IF(P3571&gt;0,"متبقي "&amp;TEXT(P3571,"#,##0"),"✔ متوازنة"))))),IF(R3571=0,"⚠ أضف سطر عهدة أولًا",IF(OR(C3571="",N(G3571)=0),"⚠ أكمل التاريخ والقيمة",IF(S3571="","⚠ التاريخ خارج السنة المالية",IF(H3571="","⚠ اختر بند الموازنة",IF(I3571="مرفوض","✖ مرفوض من المدير",IF(I3571&lt;&gt;"موافق","⏳ بانتظار موافقة المدير",IF(K3571&lt;&gt;"نعم","⚠ غير مسوى مع الحسابات","✔ معتمد ومسوى")))))))))</f>
        <v/>
      </c>
      <c r="R3571">
        <f>N(R3570)+IF(A3571="عهدة",1,0)</f>
        <v/>
      </c>
      <c r="S3571">
        <f>IF(C3571="","",IF(AND(C3571&gt;=DATE(2026,9,1),C3571&lt;=DATE(2027,8,31)),(YEAR(C3571)-2026)*12+MONTH(C3571)-8,""))</f>
        <v/>
      </c>
      <c r="T3571">
        <f>IF(AND(A3571="مصروف",R3571&gt;0,I3571="موافق",S3571&lt;&gt;"",H3571&lt;&gt;""),N(G3571),0)</f>
        <v/>
      </c>
    </row>
    <row r="3572">
      <c r="A3572" s="19" t="n"/>
      <c r="B3572" s="20">
        <f>IF(A3572="","",IF(R3572=0,"⚠ أضف سطر عهدة أولًا","DMT-"&amp;TEXT(R3572,"000")))</f>
        <v/>
      </c>
      <c r="C3572" s="21" t="n"/>
      <c r="D3572" s="20">
        <f>IF(C3572="","",IF(S3572="","خارج السنة المالية",INDEX(القوائم!$D$2:$D$13,S3572)))</f>
        <v/>
      </c>
      <c r="E3572" s="22" t="n"/>
      <c r="F3572" s="23" t="n"/>
      <c r="G3572" s="23" t="n"/>
      <c r="H3572" s="22" t="n"/>
      <c r="I3572" s="19" t="n"/>
      <c r="J3572" s="21" t="n"/>
      <c r="K3572" s="19" t="n"/>
      <c r="L3572" s="19" t="n"/>
      <c r="M3572" s="21" t="n"/>
      <c r="N3572" s="22" t="n"/>
      <c r="O3572" s="24">
        <f>IF(A3572&lt;&gt;"عهدة","",SUMIFS($G$8:$G$5007,$B$8:$B$5007,B3572,$A$8:$A$5007,"مصروف",$I$8:$I$5007,"&lt;&gt;مرفوض"))</f>
        <v/>
      </c>
      <c r="P3572" s="25">
        <f>IF(A3572&lt;&gt;"عهدة","",N(F3572)-O3572)</f>
        <v/>
      </c>
      <c r="Q3572" s="26">
        <f>IF(A3572="","",IF(A3572="عهدة",IF(N(F3572)=0,"⚠ أدخل قيمة العهدة",IF(P3572&lt;0,"⛔ عجز / زيادة مصروفات "&amp;TEXT(-P3572,"#,##0"),IF(COUNTIFS($B$8:$B$5007,B3572,$A$8:$A$5007,"مصروف",$I$8:$I$5007,"&lt;&gt;مرفوض",$K$8:$K$5007,"&lt;&gt;نعم")&gt;0,"⚠ "&amp;COUNTIFS($B$8:$B$5007,B3572,$A$8:$A$5007,"مصروف",$I$8:$I$5007,"&lt;&gt;مرفوض",$K$8:$K$5007,"&lt;&gt;نعم")&amp;" مصروف غير مسوى",IF(L3572="تمت التسوية",IF(P3572=0,"✔ متوازنة وتمت التسوية","✔ تمت التسوية – متبقي "&amp;TEXT(P3572,"#,##0")),IF(P3572&gt;0,"متبقي "&amp;TEXT(P3572,"#,##0"),"✔ متوازنة"))))),IF(R3572=0,"⚠ أضف سطر عهدة أولًا",IF(OR(C3572="",N(G3572)=0),"⚠ أكمل التاريخ والقيمة",IF(S3572="","⚠ التاريخ خارج السنة المالية",IF(H3572="","⚠ اختر بند الموازنة",IF(I3572="مرفوض","✖ مرفوض من المدير",IF(I3572&lt;&gt;"موافق","⏳ بانتظار موافقة المدير",IF(K3572&lt;&gt;"نعم","⚠ غير مسوى مع الحسابات","✔ معتمد ومسوى")))))))))</f>
        <v/>
      </c>
      <c r="R3572">
        <f>N(R3571)+IF(A3572="عهدة",1,0)</f>
        <v/>
      </c>
      <c r="S3572">
        <f>IF(C3572="","",IF(AND(C3572&gt;=DATE(2026,9,1),C3572&lt;=DATE(2027,8,31)),(YEAR(C3572)-2026)*12+MONTH(C3572)-8,""))</f>
        <v/>
      </c>
      <c r="T3572">
        <f>IF(AND(A3572="مصروف",R3572&gt;0,I3572="موافق",S3572&lt;&gt;"",H3572&lt;&gt;""),N(G3572),0)</f>
        <v/>
      </c>
    </row>
    <row r="3573">
      <c r="A3573" s="19" t="n"/>
      <c r="B3573" s="20">
        <f>IF(A3573="","",IF(R3573=0,"⚠ أضف سطر عهدة أولًا","DMT-"&amp;TEXT(R3573,"000")))</f>
        <v/>
      </c>
      <c r="C3573" s="21" t="n"/>
      <c r="D3573" s="20">
        <f>IF(C3573="","",IF(S3573="","خارج السنة المالية",INDEX(القوائم!$D$2:$D$13,S3573)))</f>
        <v/>
      </c>
      <c r="E3573" s="22" t="n"/>
      <c r="F3573" s="23" t="n"/>
      <c r="G3573" s="23" t="n"/>
      <c r="H3573" s="22" t="n"/>
      <c r="I3573" s="19" t="n"/>
      <c r="J3573" s="21" t="n"/>
      <c r="K3573" s="19" t="n"/>
      <c r="L3573" s="19" t="n"/>
      <c r="M3573" s="21" t="n"/>
      <c r="N3573" s="22" t="n"/>
      <c r="O3573" s="24">
        <f>IF(A3573&lt;&gt;"عهدة","",SUMIFS($G$8:$G$5007,$B$8:$B$5007,B3573,$A$8:$A$5007,"مصروف",$I$8:$I$5007,"&lt;&gt;مرفوض"))</f>
        <v/>
      </c>
      <c r="P3573" s="25">
        <f>IF(A3573&lt;&gt;"عهدة","",N(F3573)-O3573)</f>
        <v/>
      </c>
      <c r="Q3573" s="26">
        <f>IF(A3573="","",IF(A3573="عهدة",IF(N(F3573)=0,"⚠ أدخل قيمة العهدة",IF(P3573&lt;0,"⛔ عجز / زيادة مصروفات "&amp;TEXT(-P3573,"#,##0"),IF(COUNTIFS($B$8:$B$5007,B3573,$A$8:$A$5007,"مصروف",$I$8:$I$5007,"&lt;&gt;مرفوض",$K$8:$K$5007,"&lt;&gt;نعم")&gt;0,"⚠ "&amp;COUNTIFS($B$8:$B$5007,B3573,$A$8:$A$5007,"مصروف",$I$8:$I$5007,"&lt;&gt;مرفوض",$K$8:$K$5007,"&lt;&gt;نعم")&amp;" مصروف غير مسوى",IF(L3573="تمت التسوية",IF(P3573=0,"✔ متوازنة وتمت التسوية","✔ تمت التسوية – متبقي "&amp;TEXT(P3573,"#,##0")),IF(P3573&gt;0,"متبقي "&amp;TEXT(P3573,"#,##0"),"✔ متوازنة"))))),IF(R3573=0,"⚠ أضف سطر عهدة أولًا",IF(OR(C3573="",N(G3573)=0),"⚠ أكمل التاريخ والقيمة",IF(S3573="","⚠ التاريخ خارج السنة المالية",IF(H3573="","⚠ اختر بند الموازنة",IF(I3573="مرفوض","✖ مرفوض من المدير",IF(I3573&lt;&gt;"موافق","⏳ بانتظار موافقة المدير",IF(K3573&lt;&gt;"نعم","⚠ غير مسوى مع الحسابات","✔ معتمد ومسوى")))))))))</f>
        <v/>
      </c>
      <c r="R3573">
        <f>N(R3572)+IF(A3573="عهدة",1,0)</f>
        <v/>
      </c>
      <c r="S3573">
        <f>IF(C3573="","",IF(AND(C3573&gt;=DATE(2026,9,1),C3573&lt;=DATE(2027,8,31)),(YEAR(C3573)-2026)*12+MONTH(C3573)-8,""))</f>
        <v/>
      </c>
      <c r="T3573">
        <f>IF(AND(A3573="مصروف",R3573&gt;0,I3573="موافق",S3573&lt;&gt;"",H3573&lt;&gt;""),N(G3573),0)</f>
        <v/>
      </c>
    </row>
    <row r="3574">
      <c r="A3574" s="19" t="n"/>
      <c r="B3574" s="20">
        <f>IF(A3574="","",IF(R3574=0,"⚠ أضف سطر عهدة أولًا","DMT-"&amp;TEXT(R3574,"000")))</f>
        <v/>
      </c>
      <c r="C3574" s="21" t="n"/>
      <c r="D3574" s="20">
        <f>IF(C3574="","",IF(S3574="","خارج السنة المالية",INDEX(القوائم!$D$2:$D$13,S3574)))</f>
        <v/>
      </c>
      <c r="E3574" s="22" t="n"/>
      <c r="F3574" s="23" t="n"/>
      <c r="G3574" s="23" t="n"/>
      <c r="H3574" s="22" t="n"/>
      <c r="I3574" s="19" t="n"/>
      <c r="J3574" s="21" t="n"/>
      <c r="K3574" s="19" t="n"/>
      <c r="L3574" s="19" t="n"/>
      <c r="M3574" s="21" t="n"/>
      <c r="N3574" s="22" t="n"/>
      <c r="O3574" s="24">
        <f>IF(A3574&lt;&gt;"عهدة","",SUMIFS($G$8:$G$5007,$B$8:$B$5007,B3574,$A$8:$A$5007,"مصروف",$I$8:$I$5007,"&lt;&gt;مرفوض"))</f>
        <v/>
      </c>
      <c r="P3574" s="25">
        <f>IF(A3574&lt;&gt;"عهدة","",N(F3574)-O3574)</f>
        <v/>
      </c>
      <c r="Q3574" s="26">
        <f>IF(A3574="","",IF(A3574="عهدة",IF(N(F3574)=0,"⚠ أدخل قيمة العهدة",IF(P3574&lt;0,"⛔ عجز / زيادة مصروفات "&amp;TEXT(-P3574,"#,##0"),IF(COUNTIFS($B$8:$B$5007,B3574,$A$8:$A$5007,"مصروف",$I$8:$I$5007,"&lt;&gt;مرفوض",$K$8:$K$5007,"&lt;&gt;نعم")&gt;0,"⚠ "&amp;COUNTIFS($B$8:$B$5007,B3574,$A$8:$A$5007,"مصروف",$I$8:$I$5007,"&lt;&gt;مرفوض",$K$8:$K$5007,"&lt;&gt;نعم")&amp;" مصروف غير مسوى",IF(L3574="تمت التسوية",IF(P3574=0,"✔ متوازنة وتمت التسوية","✔ تمت التسوية – متبقي "&amp;TEXT(P3574,"#,##0")),IF(P3574&gt;0,"متبقي "&amp;TEXT(P3574,"#,##0"),"✔ متوازنة"))))),IF(R3574=0,"⚠ أضف سطر عهدة أولًا",IF(OR(C3574="",N(G3574)=0),"⚠ أكمل التاريخ والقيمة",IF(S3574="","⚠ التاريخ خارج السنة المالية",IF(H3574="","⚠ اختر بند الموازنة",IF(I3574="مرفوض","✖ مرفوض من المدير",IF(I3574&lt;&gt;"موافق","⏳ بانتظار موافقة المدير",IF(K3574&lt;&gt;"نعم","⚠ غير مسوى مع الحسابات","✔ معتمد ومسوى")))))))))</f>
        <v/>
      </c>
      <c r="R3574">
        <f>N(R3573)+IF(A3574="عهدة",1,0)</f>
        <v/>
      </c>
      <c r="S3574">
        <f>IF(C3574="","",IF(AND(C3574&gt;=DATE(2026,9,1),C3574&lt;=DATE(2027,8,31)),(YEAR(C3574)-2026)*12+MONTH(C3574)-8,""))</f>
        <v/>
      </c>
      <c r="T3574">
        <f>IF(AND(A3574="مصروف",R3574&gt;0,I3574="موافق",S3574&lt;&gt;"",H3574&lt;&gt;""),N(G3574),0)</f>
        <v/>
      </c>
    </row>
    <row r="3575">
      <c r="A3575" s="19" t="n"/>
      <c r="B3575" s="20">
        <f>IF(A3575="","",IF(R3575=0,"⚠ أضف سطر عهدة أولًا","DMT-"&amp;TEXT(R3575,"000")))</f>
        <v/>
      </c>
      <c r="C3575" s="21" t="n"/>
      <c r="D3575" s="20">
        <f>IF(C3575="","",IF(S3575="","خارج السنة المالية",INDEX(القوائم!$D$2:$D$13,S3575)))</f>
        <v/>
      </c>
      <c r="E3575" s="22" t="n"/>
      <c r="F3575" s="23" t="n"/>
      <c r="G3575" s="23" t="n"/>
      <c r="H3575" s="22" t="n"/>
      <c r="I3575" s="19" t="n"/>
      <c r="J3575" s="21" t="n"/>
      <c r="K3575" s="19" t="n"/>
      <c r="L3575" s="19" t="n"/>
      <c r="M3575" s="21" t="n"/>
      <c r="N3575" s="22" t="n"/>
      <c r="O3575" s="24">
        <f>IF(A3575&lt;&gt;"عهدة","",SUMIFS($G$8:$G$5007,$B$8:$B$5007,B3575,$A$8:$A$5007,"مصروف",$I$8:$I$5007,"&lt;&gt;مرفوض"))</f>
        <v/>
      </c>
      <c r="P3575" s="25">
        <f>IF(A3575&lt;&gt;"عهدة","",N(F3575)-O3575)</f>
        <v/>
      </c>
      <c r="Q3575" s="26">
        <f>IF(A3575="","",IF(A3575="عهدة",IF(N(F3575)=0,"⚠ أدخل قيمة العهدة",IF(P3575&lt;0,"⛔ عجز / زيادة مصروفات "&amp;TEXT(-P3575,"#,##0"),IF(COUNTIFS($B$8:$B$5007,B3575,$A$8:$A$5007,"مصروف",$I$8:$I$5007,"&lt;&gt;مرفوض",$K$8:$K$5007,"&lt;&gt;نعم")&gt;0,"⚠ "&amp;COUNTIFS($B$8:$B$5007,B3575,$A$8:$A$5007,"مصروف",$I$8:$I$5007,"&lt;&gt;مرفوض",$K$8:$K$5007,"&lt;&gt;نعم")&amp;" مصروف غير مسوى",IF(L3575="تمت التسوية",IF(P3575=0,"✔ متوازنة وتمت التسوية","✔ تمت التسوية – متبقي "&amp;TEXT(P3575,"#,##0")),IF(P3575&gt;0,"متبقي "&amp;TEXT(P3575,"#,##0"),"✔ متوازنة"))))),IF(R3575=0,"⚠ أضف سطر عهدة أولًا",IF(OR(C3575="",N(G3575)=0),"⚠ أكمل التاريخ والقيمة",IF(S3575="","⚠ التاريخ خارج السنة المالية",IF(H3575="","⚠ اختر بند الموازنة",IF(I3575="مرفوض","✖ مرفوض من المدير",IF(I3575&lt;&gt;"موافق","⏳ بانتظار موافقة المدير",IF(K3575&lt;&gt;"نعم","⚠ غير مسوى مع الحسابات","✔ معتمد ومسوى")))))))))</f>
        <v/>
      </c>
      <c r="R3575">
        <f>N(R3574)+IF(A3575="عهدة",1,0)</f>
        <v/>
      </c>
      <c r="S3575">
        <f>IF(C3575="","",IF(AND(C3575&gt;=DATE(2026,9,1),C3575&lt;=DATE(2027,8,31)),(YEAR(C3575)-2026)*12+MONTH(C3575)-8,""))</f>
        <v/>
      </c>
      <c r="T3575">
        <f>IF(AND(A3575="مصروف",R3575&gt;0,I3575="موافق",S3575&lt;&gt;"",H3575&lt;&gt;""),N(G3575),0)</f>
        <v/>
      </c>
    </row>
    <row r="3576">
      <c r="A3576" s="19" t="n"/>
      <c r="B3576" s="20">
        <f>IF(A3576="","",IF(R3576=0,"⚠ أضف سطر عهدة أولًا","DMT-"&amp;TEXT(R3576,"000")))</f>
        <v/>
      </c>
      <c r="C3576" s="21" t="n"/>
      <c r="D3576" s="20">
        <f>IF(C3576="","",IF(S3576="","خارج السنة المالية",INDEX(القوائم!$D$2:$D$13,S3576)))</f>
        <v/>
      </c>
      <c r="E3576" s="22" t="n"/>
      <c r="F3576" s="23" t="n"/>
      <c r="G3576" s="23" t="n"/>
      <c r="H3576" s="22" t="n"/>
      <c r="I3576" s="19" t="n"/>
      <c r="J3576" s="21" t="n"/>
      <c r="K3576" s="19" t="n"/>
      <c r="L3576" s="19" t="n"/>
      <c r="M3576" s="21" t="n"/>
      <c r="N3576" s="22" t="n"/>
      <c r="O3576" s="24">
        <f>IF(A3576&lt;&gt;"عهدة","",SUMIFS($G$8:$G$5007,$B$8:$B$5007,B3576,$A$8:$A$5007,"مصروف",$I$8:$I$5007,"&lt;&gt;مرفوض"))</f>
        <v/>
      </c>
      <c r="P3576" s="25">
        <f>IF(A3576&lt;&gt;"عهدة","",N(F3576)-O3576)</f>
        <v/>
      </c>
      <c r="Q3576" s="26">
        <f>IF(A3576="","",IF(A3576="عهدة",IF(N(F3576)=0,"⚠ أدخل قيمة العهدة",IF(P3576&lt;0,"⛔ عجز / زيادة مصروفات "&amp;TEXT(-P3576,"#,##0"),IF(COUNTIFS($B$8:$B$5007,B3576,$A$8:$A$5007,"مصروف",$I$8:$I$5007,"&lt;&gt;مرفوض",$K$8:$K$5007,"&lt;&gt;نعم")&gt;0,"⚠ "&amp;COUNTIFS($B$8:$B$5007,B3576,$A$8:$A$5007,"مصروف",$I$8:$I$5007,"&lt;&gt;مرفوض",$K$8:$K$5007,"&lt;&gt;نعم")&amp;" مصروف غير مسوى",IF(L3576="تمت التسوية",IF(P3576=0,"✔ متوازنة وتمت التسوية","✔ تمت التسوية – متبقي "&amp;TEXT(P3576,"#,##0")),IF(P3576&gt;0,"متبقي "&amp;TEXT(P3576,"#,##0"),"✔ متوازنة"))))),IF(R3576=0,"⚠ أضف سطر عهدة أولًا",IF(OR(C3576="",N(G3576)=0),"⚠ أكمل التاريخ والقيمة",IF(S3576="","⚠ التاريخ خارج السنة المالية",IF(H3576="","⚠ اختر بند الموازنة",IF(I3576="مرفوض","✖ مرفوض من المدير",IF(I3576&lt;&gt;"موافق","⏳ بانتظار موافقة المدير",IF(K3576&lt;&gt;"نعم","⚠ غير مسوى مع الحسابات","✔ معتمد ومسوى")))))))))</f>
        <v/>
      </c>
      <c r="R3576">
        <f>N(R3575)+IF(A3576="عهدة",1,0)</f>
        <v/>
      </c>
      <c r="S3576">
        <f>IF(C3576="","",IF(AND(C3576&gt;=DATE(2026,9,1),C3576&lt;=DATE(2027,8,31)),(YEAR(C3576)-2026)*12+MONTH(C3576)-8,""))</f>
        <v/>
      </c>
      <c r="T3576">
        <f>IF(AND(A3576="مصروف",R3576&gt;0,I3576="موافق",S3576&lt;&gt;"",H3576&lt;&gt;""),N(G3576),0)</f>
        <v/>
      </c>
    </row>
    <row r="3577">
      <c r="A3577" s="19" t="n"/>
      <c r="B3577" s="20">
        <f>IF(A3577="","",IF(R3577=0,"⚠ أضف سطر عهدة أولًا","DMT-"&amp;TEXT(R3577,"000")))</f>
        <v/>
      </c>
      <c r="C3577" s="21" t="n"/>
      <c r="D3577" s="20">
        <f>IF(C3577="","",IF(S3577="","خارج السنة المالية",INDEX(القوائم!$D$2:$D$13,S3577)))</f>
        <v/>
      </c>
      <c r="E3577" s="22" t="n"/>
      <c r="F3577" s="23" t="n"/>
      <c r="G3577" s="23" t="n"/>
      <c r="H3577" s="22" t="n"/>
      <c r="I3577" s="19" t="n"/>
      <c r="J3577" s="21" t="n"/>
      <c r="K3577" s="19" t="n"/>
      <c r="L3577" s="19" t="n"/>
      <c r="M3577" s="21" t="n"/>
      <c r="N3577" s="22" t="n"/>
      <c r="O3577" s="24">
        <f>IF(A3577&lt;&gt;"عهدة","",SUMIFS($G$8:$G$5007,$B$8:$B$5007,B3577,$A$8:$A$5007,"مصروف",$I$8:$I$5007,"&lt;&gt;مرفوض"))</f>
        <v/>
      </c>
      <c r="P3577" s="25">
        <f>IF(A3577&lt;&gt;"عهدة","",N(F3577)-O3577)</f>
        <v/>
      </c>
      <c r="Q3577" s="26">
        <f>IF(A3577="","",IF(A3577="عهدة",IF(N(F3577)=0,"⚠ أدخل قيمة العهدة",IF(P3577&lt;0,"⛔ عجز / زيادة مصروفات "&amp;TEXT(-P3577,"#,##0"),IF(COUNTIFS($B$8:$B$5007,B3577,$A$8:$A$5007,"مصروف",$I$8:$I$5007,"&lt;&gt;مرفوض",$K$8:$K$5007,"&lt;&gt;نعم")&gt;0,"⚠ "&amp;COUNTIFS($B$8:$B$5007,B3577,$A$8:$A$5007,"مصروف",$I$8:$I$5007,"&lt;&gt;مرفوض",$K$8:$K$5007,"&lt;&gt;نعم")&amp;" مصروف غير مسوى",IF(L3577="تمت التسوية",IF(P3577=0,"✔ متوازنة وتمت التسوية","✔ تمت التسوية – متبقي "&amp;TEXT(P3577,"#,##0")),IF(P3577&gt;0,"متبقي "&amp;TEXT(P3577,"#,##0"),"✔ متوازنة"))))),IF(R3577=0,"⚠ أضف سطر عهدة أولًا",IF(OR(C3577="",N(G3577)=0),"⚠ أكمل التاريخ والقيمة",IF(S3577="","⚠ التاريخ خارج السنة المالية",IF(H3577="","⚠ اختر بند الموازنة",IF(I3577="مرفوض","✖ مرفوض من المدير",IF(I3577&lt;&gt;"موافق","⏳ بانتظار موافقة المدير",IF(K3577&lt;&gt;"نعم","⚠ غير مسوى مع الحسابات","✔ معتمد ومسوى")))))))))</f>
        <v/>
      </c>
      <c r="R3577">
        <f>N(R3576)+IF(A3577="عهدة",1,0)</f>
        <v/>
      </c>
      <c r="S3577">
        <f>IF(C3577="","",IF(AND(C3577&gt;=DATE(2026,9,1),C3577&lt;=DATE(2027,8,31)),(YEAR(C3577)-2026)*12+MONTH(C3577)-8,""))</f>
        <v/>
      </c>
      <c r="T3577">
        <f>IF(AND(A3577="مصروف",R3577&gt;0,I3577="موافق",S3577&lt;&gt;"",H3577&lt;&gt;""),N(G3577),0)</f>
        <v/>
      </c>
    </row>
    <row r="3578">
      <c r="A3578" s="19" t="n"/>
      <c r="B3578" s="20">
        <f>IF(A3578="","",IF(R3578=0,"⚠ أضف سطر عهدة أولًا","DMT-"&amp;TEXT(R3578,"000")))</f>
        <v/>
      </c>
      <c r="C3578" s="21" t="n"/>
      <c r="D3578" s="20">
        <f>IF(C3578="","",IF(S3578="","خارج السنة المالية",INDEX(القوائم!$D$2:$D$13,S3578)))</f>
        <v/>
      </c>
      <c r="E3578" s="22" t="n"/>
      <c r="F3578" s="23" t="n"/>
      <c r="G3578" s="23" t="n"/>
      <c r="H3578" s="22" t="n"/>
      <c r="I3578" s="19" t="n"/>
      <c r="J3578" s="21" t="n"/>
      <c r="K3578" s="19" t="n"/>
      <c r="L3578" s="19" t="n"/>
      <c r="M3578" s="21" t="n"/>
      <c r="N3578" s="22" t="n"/>
      <c r="O3578" s="24">
        <f>IF(A3578&lt;&gt;"عهدة","",SUMIFS($G$8:$G$5007,$B$8:$B$5007,B3578,$A$8:$A$5007,"مصروف",$I$8:$I$5007,"&lt;&gt;مرفوض"))</f>
        <v/>
      </c>
      <c r="P3578" s="25">
        <f>IF(A3578&lt;&gt;"عهدة","",N(F3578)-O3578)</f>
        <v/>
      </c>
      <c r="Q3578" s="26">
        <f>IF(A3578="","",IF(A3578="عهدة",IF(N(F3578)=0,"⚠ أدخل قيمة العهدة",IF(P3578&lt;0,"⛔ عجز / زيادة مصروفات "&amp;TEXT(-P3578,"#,##0"),IF(COUNTIFS($B$8:$B$5007,B3578,$A$8:$A$5007,"مصروف",$I$8:$I$5007,"&lt;&gt;مرفوض",$K$8:$K$5007,"&lt;&gt;نعم")&gt;0,"⚠ "&amp;COUNTIFS($B$8:$B$5007,B3578,$A$8:$A$5007,"مصروف",$I$8:$I$5007,"&lt;&gt;مرفوض",$K$8:$K$5007,"&lt;&gt;نعم")&amp;" مصروف غير مسوى",IF(L3578="تمت التسوية",IF(P3578=0,"✔ متوازنة وتمت التسوية","✔ تمت التسوية – متبقي "&amp;TEXT(P3578,"#,##0")),IF(P3578&gt;0,"متبقي "&amp;TEXT(P3578,"#,##0"),"✔ متوازنة"))))),IF(R3578=0,"⚠ أضف سطر عهدة أولًا",IF(OR(C3578="",N(G3578)=0),"⚠ أكمل التاريخ والقيمة",IF(S3578="","⚠ التاريخ خارج السنة المالية",IF(H3578="","⚠ اختر بند الموازنة",IF(I3578="مرفوض","✖ مرفوض من المدير",IF(I3578&lt;&gt;"موافق","⏳ بانتظار موافقة المدير",IF(K3578&lt;&gt;"نعم","⚠ غير مسوى مع الحسابات","✔ معتمد ومسوى")))))))))</f>
        <v/>
      </c>
      <c r="R3578">
        <f>N(R3577)+IF(A3578="عهدة",1,0)</f>
        <v/>
      </c>
      <c r="S3578">
        <f>IF(C3578="","",IF(AND(C3578&gt;=DATE(2026,9,1),C3578&lt;=DATE(2027,8,31)),(YEAR(C3578)-2026)*12+MONTH(C3578)-8,""))</f>
        <v/>
      </c>
      <c r="T3578">
        <f>IF(AND(A3578="مصروف",R3578&gt;0,I3578="موافق",S3578&lt;&gt;"",H3578&lt;&gt;""),N(G3578),0)</f>
        <v/>
      </c>
    </row>
    <row r="3579">
      <c r="A3579" s="19" t="n"/>
      <c r="B3579" s="20">
        <f>IF(A3579="","",IF(R3579=0,"⚠ أضف سطر عهدة أولًا","DMT-"&amp;TEXT(R3579,"000")))</f>
        <v/>
      </c>
      <c r="C3579" s="21" t="n"/>
      <c r="D3579" s="20">
        <f>IF(C3579="","",IF(S3579="","خارج السنة المالية",INDEX(القوائم!$D$2:$D$13,S3579)))</f>
        <v/>
      </c>
      <c r="E3579" s="22" t="n"/>
      <c r="F3579" s="23" t="n"/>
      <c r="G3579" s="23" t="n"/>
      <c r="H3579" s="22" t="n"/>
      <c r="I3579" s="19" t="n"/>
      <c r="J3579" s="21" t="n"/>
      <c r="K3579" s="19" t="n"/>
      <c r="L3579" s="19" t="n"/>
      <c r="M3579" s="21" t="n"/>
      <c r="N3579" s="22" t="n"/>
      <c r="O3579" s="24">
        <f>IF(A3579&lt;&gt;"عهدة","",SUMIFS($G$8:$G$5007,$B$8:$B$5007,B3579,$A$8:$A$5007,"مصروف",$I$8:$I$5007,"&lt;&gt;مرفوض"))</f>
        <v/>
      </c>
      <c r="P3579" s="25">
        <f>IF(A3579&lt;&gt;"عهدة","",N(F3579)-O3579)</f>
        <v/>
      </c>
      <c r="Q3579" s="26">
        <f>IF(A3579="","",IF(A3579="عهدة",IF(N(F3579)=0,"⚠ أدخل قيمة العهدة",IF(P3579&lt;0,"⛔ عجز / زيادة مصروفات "&amp;TEXT(-P3579,"#,##0"),IF(COUNTIFS($B$8:$B$5007,B3579,$A$8:$A$5007,"مصروف",$I$8:$I$5007,"&lt;&gt;مرفوض",$K$8:$K$5007,"&lt;&gt;نعم")&gt;0,"⚠ "&amp;COUNTIFS($B$8:$B$5007,B3579,$A$8:$A$5007,"مصروف",$I$8:$I$5007,"&lt;&gt;مرفوض",$K$8:$K$5007,"&lt;&gt;نعم")&amp;" مصروف غير مسوى",IF(L3579="تمت التسوية",IF(P3579=0,"✔ متوازنة وتمت التسوية","✔ تمت التسوية – متبقي "&amp;TEXT(P3579,"#,##0")),IF(P3579&gt;0,"متبقي "&amp;TEXT(P3579,"#,##0"),"✔ متوازنة"))))),IF(R3579=0,"⚠ أضف سطر عهدة أولًا",IF(OR(C3579="",N(G3579)=0),"⚠ أكمل التاريخ والقيمة",IF(S3579="","⚠ التاريخ خارج السنة المالية",IF(H3579="","⚠ اختر بند الموازنة",IF(I3579="مرفوض","✖ مرفوض من المدير",IF(I3579&lt;&gt;"موافق","⏳ بانتظار موافقة المدير",IF(K3579&lt;&gt;"نعم","⚠ غير مسوى مع الحسابات","✔ معتمد ومسوى")))))))))</f>
        <v/>
      </c>
      <c r="R3579">
        <f>N(R3578)+IF(A3579="عهدة",1,0)</f>
        <v/>
      </c>
      <c r="S3579">
        <f>IF(C3579="","",IF(AND(C3579&gt;=DATE(2026,9,1),C3579&lt;=DATE(2027,8,31)),(YEAR(C3579)-2026)*12+MONTH(C3579)-8,""))</f>
        <v/>
      </c>
      <c r="T3579">
        <f>IF(AND(A3579="مصروف",R3579&gt;0,I3579="موافق",S3579&lt;&gt;"",H3579&lt;&gt;""),N(G3579),0)</f>
        <v/>
      </c>
    </row>
    <row r="3580">
      <c r="A3580" s="19" t="n"/>
      <c r="B3580" s="20">
        <f>IF(A3580="","",IF(R3580=0,"⚠ أضف سطر عهدة أولًا","DMT-"&amp;TEXT(R3580,"000")))</f>
        <v/>
      </c>
      <c r="C3580" s="21" t="n"/>
      <c r="D3580" s="20">
        <f>IF(C3580="","",IF(S3580="","خارج السنة المالية",INDEX(القوائم!$D$2:$D$13,S3580)))</f>
        <v/>
      </c>
      <c r="E3580" s="22" t="n"/>
      <c r="F3580" s="23" t="n"/>
      <c r="G3580" s="23" t="n"/>
      <c r="H3580" s="22" t="n"/>
      <c r="I3580" s="19" t="n"/>
      <c r="J3580" s="21" t="n"/>
      <c r="K3580" s="19" t="n"/>
      <c r="L3580" s="19" t="n"/>
      <c r="M3580" s="21" t="n"/>
      <c r="N3580" s="22" t="n"/>
      <c r="O3580" s="24">
        <f>IF(A3580&lt;&gt;"عهدة","",SUMIFS($G$8:$G$5007,$B$8:$B$5007,B3580,$A$8:$A$5007,"مصروف",$I$8:$I$5007,"&lt;&gt;مرفوض"))</f>
        <v/>
      </c>
      <c r="P3580" s="25">
        <f>IF(A3580&lt;&gt;"عهدة","",N(F3580)-O3580)</f>
        <v/>
      </c>
      <c r="Q3580" s="26">
        <f>IF(A3580="","",IF(A3580="عهدة",IF(N(F3580)=0,"⚠ أدخل قيمة العهدة",IF(P3580&lt;0,"⛔ عجز / زيادة مصروفات "&amp;TEXT(-P3580,"#,##0"),IF(COUNTIFS($B$8:$B$5007,B3580,$A$8:$A$5007,"مصروف",$I$8:$I$5007,"&lt;&gt;مرفوض",$K$8:$K$5007,"&lt;&gt;نعم")&gt;0,"⚠ "&amp;COUNTIFS($B$8:$B$5007,B3580,$A$8:$A$5007,"مصروف",$I$8:$I$5007,"&lt;&gt;مرفوض",$K$8:$K$5007,"&lt;&gt;نعم")&amp;" مصروف غير مسوى",IF(L3580="تمت التسوية",IF(P3580=0,"✔ متوازنة وتمت التسوية","✔ تمت التسوية – متبقي "&amp;TEXT(P3580,"#,##0")),IF(P3580&gt;0,"متبقي "&amp;TEXT(P3580,"#,##0"),"✔ متوازنة"))))),IF(R3580=0,"⚠ أضف سطر عهدة أولًا",IF(OR(C3580="",N(G3580)=0),"⚠ أكمل التاريخ والقيمة",IF(S3580="","⚠ التاريخ خارج السنة المالية",IF(H3580="","⚠ اختر بند الموازنة",IF(I3580="مرفوض","✖ مرفوض من المدير",IF(I3580&lt;&gt;"موافق","⏳ بانتظار موافقة المدير",IF(K3580&lt;&gt;"نعم","⚠ غير مسوى مع الحسابات","✔ معتمد ومسوى")))))))))</f>
        <v/>
      </c>
      <c r="R3580">
        <f>N(R3579)+IF(A3580="عهدة",1,0)</f>
        <v/>
      </c>
      <c r="S3580">
        <f>IF(C3580="","",IF(AND(C3580&gt;=DATE(2026,9,1),C3580&lt;=DATE(2027,8,31)),(YEAR(C3580)-2026)*12+MONTH(C3580)-8,""))</f>
        <v/>
      </c>
      <c r="T3580">
        <f>IF(AND(A3580="مصروف",R3580&gt;0,I3580="موافق",S3580&lt;&gt;"",H3580&lt;&gt;""),N(G3580),0)</f>
        <v/>
      </c>
    </row>
    <row r="3581">
      <c r="A3581" s="19" t="n"/>
      <c r="B3581" s="20">
        <f>IF(A3581="","",IF(R3581=0,"⚠ أضف سطر عهدة أولًا","DMT-"&amp;TEXT(R3581,"000")))</f>
        <v/>
      </c>
      <c r="C3581" s="21" t="n"/>
      <c r="D3581" s="20">
        <f>IF(C3581="","",IF(S3581="","خارج السنة المالية",INDEX(القوائم!$D$2:$D$13,S3581)))</f>
        <v/>
      </c>
      <c r="E3581" s="22" t="n"/>
      <c r="F3581" s="23" t="n"/>
      <c r="G3581" s="23" t="n"/>
      <c r="H3581" s="22" t="n"/>
      <c r="I3581" s="19" t="n"/>
      <c r="J3581" s="21" t="n"/>
      <c r="K3581" s="19" t="n"/>
      <c r="L3581" s="19" t="n"/>
      <c r="M3581" s="21" t="n"/>
      <c r="N3581" s="22" t="n"/>
      <c r="O3581" s="24">
        <f>IF(A3581&lt;&gt;"عهدة","",SUMIFS($G$8:$G$5007,$B$8:$B$5007,B3581,$A$8:$A$5007,"مصروف",$I$8:$I$5007,"&lt;&gt;مرفوض"))</f>
        <v/>
      </c>
      <c r="P3581" s="25">
        <f>IF(A3581&lt;&gt;"عهدة","",N(F3581)-O3581)</f>
        <v/>
      </c>
      <c r="Q3581" s="26">
        <f>IF(A3581="","",IF(A3581="عهدة",IF(N(F3581)=0,"⚠ أدخل قيمة العهدة",IF(P3581&lt;0,"⛔ عجز / زيادة مصروفات "&amp;TEXT(-P3581,"#,##0"),IF(COUNTIFS($B$8:$B$5007,B3581,$A$8:$A$5007,"مصروف",$I$8:$I$5007,"&lt;&gt;مرفوض",$K$8:$K$5007,"&lt;&gt;نعم")&gt;0,"⚠ "&amp;COUNTIFS($B$8:$B$5007,B3581,$A$8:$A$5007,"مصروف",$I$8:$I$5007,"&lt;&gt;مرفوض",$K$8:$K$5007,"&lt;&gt;نعم")&amp;" مصروف غير مسوى",IF(L3581="تمت التسوية",IF(P3581=0,"✔ متوازنة وتمت التسوية","✔ تمت التسوية – متبقي "&amp;TEXT(P3581,"#,##0")),IF(P3581&gt;0,"متبقي "&amp;TEXT(P3581,"#,##0"),"✔ متوازنة"))))),IF(R3581=0,"⚠ أضف سطر عهدة أولًا",IF(OR(C3581="",N(G3581)=0),"⚠ أكمل التاريخ والقيمة",IF(S3581="","⚠ التاريخ خارج السنة المالية",IF(H3581="","⚠ اختر بند الموازنة",IF(I3581="مرفوض","✖ مرفوض من المدير",IF(I3581&lt;&gt;"موافق","⏳ بانتظار موافقة المدير",IF(K3581&lt;&gt;"نعم","⚠ غير مسوى مع الحسابات","✔ معتمد ومسوى")))))))))</f>
        <v/>
      </c>
      <c r="R3581">
        <f>N(R3580)+IF(A3581="عهدة",1,0)</f>
        <v/>
      </c>
      <c r="S3581">
        <f>IF(C3581="","",IF(AND(C3581&gt;=DATE(2026,9,1),C3581&lt;=DATE(2027,8,31)),(YEAR(C3581)-2026)*12+MONTH(C3581)-8,""))</f>
        <v/>
      </c>
      <c r="T3581">
        <f>IF(AND(A3581="مصروف",R3581&gt;0,I3581="موافق",S3581&lt;&gt;"",H3581&lt;&gt;""),N(G3581),0)</f>
        <v/>
      </c>
    </row>
    <row r="3582">
      <c r="A3582" s="19" t="n"/>
      <c r="B3582" s="20">
        <f>IF(A3582="","",IF(R3582=0,"⚠ أضف سطر عهدة أولًا","DMT-"&amp;TEXT(R3582,"000")))</f>
        <v/>
      </c>
      <c r="C3582" s="21" t="n"/>
      <c r="D3582" s="20">
        <f>IF(C3582="","",IF(S3582="","خارج السنة المالية",INDEX(القوائم!$D$2:$D$13,S3582)))</f>
        <v/>
      </c>
      <c r="E3582" s="22" t="n"/>
      <c r="F3582" s="23" t="n"/>
      <c r="G3582" s="23" t="n"/>
      <c r="H3582" s="22" t="n"/>
      <c r="I3582" s="19" t="n"/>
      <c r="J3582" s="21" t="n"/>
      <c r="K3582" s="19" t="n"/>
      <c r="L3582" s="19" t="n"/>
      <c r="M3582" s="21" t="n"/>
      <c r="N3582" s="22" t="n"/>
      <c r="O3582" s="24">
        <f>IF(A3582&lt;&gt;"عهدة","",SUMIFS($G$8:$G$5007,$B$8:$B$5007,B3582,$A$8:$A$5007,"مصروف",$I$8:$I$5007,"&lt;&gt;مرفوض"))</f>
        <v/>
      </c>
      <c r="P3582" s="25">
        <f>IF(A3582&lt;&gt;"عهدة","",N(F3582)-O3582)</f>
        <v/>
      </c>
      <c r="Q3582" s="26">
        <f>IF(A3582="","",IF(A3582="عهدة",IF(N(F3582)=0,"⚠ أدخل قيمة العهدة",IF(P3582&lt;0,"⛔ عجز / زيادة مصروفات "&amp;TEXT(-P3582,"#,##0"),IF(COUNTIFS($B$8:$B$5007,B3582,$A$8:$A$5007,"مصروف",$I$8:$I$5007,"&lt;&gt;مرفوض",$K$8:$K$5007,"&lt;&gt;نعم")&gt;0,"⚠ "&amp;COUNTIFS($B$8:$B$5007,B3582,$A$8:$A$5007,"مصروف",$I$8:$I$5007,"&lt;&gt;مرفوض",$K$8:$K$5007,"&lt;&gt;نعم")&amp;" مصروف غير مسوى",IF(L3582="تمت التسوية",IF(P3582=0,"✔ متوازنة وتمت التسوية","✔ تمت التسوية – متبقي "&amp;TEXT(P3582,"#,##0")),IF(P3582&gt;0,"متبقي "&amp;TEXT(P3582,"#,##0"),"✔ متوازنة"))))),IF(R3582=0,"⚠ أضف سطر عهدة أولًا",IF(OR(C3582="",N(G3582)=0),"⚠ أكمل التاريخ والقيمة",IF(S3582="","⚠ التاريخ خارج السنة المالية",IF(H3582="","⚠ اختر بند الموازنة",IF(I3582="مرفوض","✖ مرفوض من المدير",IF(I3582&lt;&gt;"موافق","⏳ بانتظار موافقة المدير",IF(K3582&lt;&gt;"نعم","⚠ غير مسوى مع الحسابات","✔ معتمد ومسوى")))))))))</f>
        <v/>
      </c>
      <c r="R3582">
        <f>N(R3581)+IF(A3582="عهدة",1,0)</f>
        <v/>
      </c>
      <c r="S3582">
        <f>IF(C3582="","",IF(AND(C3582&gt;=DATE(2026,9,1),C3582&lt;=DATE(2027,8,31)),(YEAR(C3582)-2026)*12+MONTH(C3582)-8,""))</f>
        <v/>
      </c>
      <c r="T3582">
        <f>IF(AND(A3582="مصروف",R3582&gt;0,I3582="موافق",S3582&lt;&gt;"",H3582&lt;&gt;""),N(G3582),0)</f>
        <v/>
      </c>
    </row>
    <row r="3583">
      <c r="A3583" s="19" t="n"/>
      <c r="B3583" s="20">
        <f>IF(A3583="","",IF(R3583=0,"⚠ أضف سطر عهدة أولًا","DMT-"&amp;TEXT(R3583,"000")))</f>
        <v/>
      </c>
      <c r="C3583" s="21" t="n"/>
      <c r="D3583" s="20">
        <f>IF(C3583="","",IF(S3583="","خارج السنة المالية",INDEX(القوائم!$D$2:$D$13,S3583)))</f>
        <v/>
      </c>
      <c r="E3583" s="22" t="n"/>
      <c r="F3583" s="23" t="n"/>
      <c r="G3583" s="23" t="n"/>
      <c r="H3583" s="22" t="n"/>
      <c r="I3583" s="19" t="n"/>
      <c r="J3583" s="21" t="n"/>
      <c r="K3583" s="19" t="n"/>
      <c r="L3583" s="19" t="n"/>
      <c r="M3583" s="21" t="n"/>
      <c r="N3583" s="22" t="n"/>
      <c r="O3583" s="24">
        <f>IF(A3583&lt;&gt;"عهدة","",SUMIFS($G$8:$G$5007,$B$8:$B$5007,B3583,$A$8:$A$5007,"مصروف",$I$8:$I$5007,"&lt;&gt;مرفوض"))</f>
        <v/>
      </c>
      <c r="P3583" s="25">
        <f>IF(A3583&lt;&gt;"عهدة","",N(F3583)-O3583)</f>
        <v/>
      </c>
      <c r="Q3583" s="26">
        <f>IF(A3583="","",IF(A3583="عهدة",IF(N(F3583)=0,"⚠ أدخل قيمة العهدة",IF(P3583&lt;0,"⛔ عجز / زيادة مصروفات "&amp;TEXT(-P3583,"#,##0"),IF(COUNTIFS($B$8:$B$5007,B3583,$A$8:$A$5007,"مصروف",$I$8:$I$5007,"&lt;&gt;مرفوض",$K$8:$K$5007,"&lt;&gt;نعم")&gt;0,"⚠ "&amp;COUNTIFS($B$8:$B$5007,B3583,$A$8:$A$5007,"مصروف",$I$8:$I$5007,"&lt;&gt;مرفوض",$K$8:$K$5007,"&lt;&gt;نعم")&amp;" مصروف غير مسوى",IF(L3583="تمت التسوية",IF(P3583=0,"✔ متوازنة وتمت التسوية","✔ تمت التسوية – متبقي "&amp;TEXT(P3583,"#,##0")),IF(P3583&gt;0,"متبقي "&amp;TEXT(P3583,"#,##0"),"✔ متوازنة"))))),IF(R3583=0,"⚠ أضف سطر عهدة أولًا",IF(OR(C3583="",N(G3583)=0),"⚠ أكمل التاريخ والقيمة",IF(S3583="","⚠ التاريخ خارج السنة المالية",IF(H3583="","⚠ اختر بند الموازنة",IF(I3583="مرفوض","✖ مرفوض من المدير",IF(I3583&lt;&gt;"موافق","⏳ بانتظار موافقة المدير",IF(K3583&lt;&gt;"نعم","⚠ غير مسوى مع الحسابات","✔ معتمد ومسوى")))))))))</f>
        <v/>
      </c>
      <c r="R3583">
        <f>N(R3582)+IF(A3583="عهدة",1,0)</f>
        <v/>
      </c>
      <c r="S3583">
        <f>IF(C3583="","",IF(AND(C3583&gt;=DATE(2026,9,1),C3583&lt;=DATE(2027,8,31)),(YEAR(C3583)-2026)*12+MONTH(C3583)-8,""))</f>
        <v/>
      </c>
      <c r="T3583">
        <f>IF(AND(A3583="مصروف",R3583&gt;0,I3583="موافق",S3583&lt;&gt;"",H3583&lt;&gt;""),N(G3583),0)</f>
        <v/>
      </c>
    </row>
    <row r="3584">
      <c r="A3584" s="19" t="n"/>
      <c r="B3584" s="20">
        <f>IF(A3584="","",IF(R3584=0,"⚠ أضف سطر عهدة أولًا","DMT-"&amp;TEXT(R3584,"000")))</f>
        <v/>
      </c>
      <c r="C3584" s="21" t="n"/>
      <c r="D3584" s="20">
        <f>IF(C3584="","",IF(S3584="","خارج السنة المالية",INDEX(القوائم!$D$2:$D$13,S3584)))</f>
        <v/>
      </c>
      <c r="E3584" s="22" t="n"/>
      <c r="F3584" s="23" t="n"/>
      <c r="G3584" s="23" t="n"/>
      <c r="H3584" s="22" t="n"/>
      <c r="I3584" s="19" t="n"/>
      <c r="J3584" s="21" t="n"/>
      <c r="K3584" s="19" t="n"/>
      <c r="L3584" s="19" t="n"/>
      <c r="M3584" s="21" t="n"/>
      <c r="N3584" s="22" t="n"/>
      <c r="O3584" s="24">
        <f>IF(A3584&lt;&gt;"عهدة","",SUMIFS($G$8:$G$5007,$B$8:$B$5007,B3584,$A$8:$A$5007,"مصروف",$I$8:$I$5007,"&lt;&gt;مرفوض"))</f>
        <v/>
      </c>
      <c r="P3584" s="25">
        <f>IF(A3584&lt;&gt;"عهدة","",N(F3584)-O3584)</f>
        <v/>
      </c>
      <c r="Q3584" s="26">
        <f>IF(A3584="","",IF(A3584="عهدة",IF(N(F3584)=0,"⚠ أدخل قيمة العهدة",IF(P3584&lt;0,"⛔ عجز / زيادة مصروفات "&amp;TEXT(-P3584,"#,##0"),IF(COUNTIFS($B$8:$B$5007,B3584,$A$8:$A$5007,"مصروف",$I$8:$I$5007,"&lt;&gt;مرفوض",$K$8:$K$5007,"&lt;&gt;نعم")&gt;0,"⚠ "&amp;COUNTIFS($B$8:$B$5007,B3584,$A$8:$A$5007,"مصروف",$I$8:$I$5007,"&lt;&gt;مرفوض",$K$8:$K$5007,"&lt;&gt;نعم")&amp;" مصروف غير مسوى",IF(L3584="تمت التسوية",IF(P3584=0,"✔ متوازنة وتمت التسوية","✔ تمت التسوية – متبقي "&amp;TEXT(P3584,"#,##0")),IF(P3584&gt;0,"متبقي "&amp;TEXT(P3584,"#,##0"),"✔ متوازنة"))))),IF(R3584=0,"⚠ أضف سطر عهدة أولًا",IF(OR(C3584="",N(G3584)=0),"⚠ أكمل التاريخ والقيمة",IF(S3584="","⚠ التاريخ خارج السنة المالية",IF(H3584="","⚠ اختر بند الموازنة",IF(I3584="مرفوض","✖ مرفوض من المدير",IF(I3584&lt;&gt;"موافق","⏳ بانتظار موافقة المدير",IF(K3584&lt;&gt;"نعم","⚠ غير مسوى مع الحسابات","✔ معتمد ومسوى")))))))))</f>
        <v/>
      </c>
      <c r="R3584">
        <f>N(R3583)+IF(A3584="عهدة",1,0)</f>
        <v/>
      </c>
      <c r="S3584">
        <f>IF(C3584="","",IF(AND(C3584&gt;=DATE(2026,9,1),C3584&lt;=DATE(2027,8,31)),(YEAR(C3584)-2026)*12+MONTH(C3584)-8,""))</f>
        <v/>
      </c>
      <c r="T3584">
        <f>IF(AND(A3584="مصروف",R3584&gt;0,I3584="موافق",S3584&lt;&gt;"",H3584&lt;&gt;""),N(G3584),0)</f>
        <v/>
      </c>
    </row>
    <row r="3585">
      <c r="A3585" s="19" t="n"/>
      <c r="B3585" s="20">
        <f>IF(A3585="","",IF(R3585=0,"⚠ أضف سطر عهدة أولًا","DMT-"&amp;TEXT(R3585,"000")))</f>
        <v/>
      </c>
      <c r="C3585" s="21" t="n"/>
      <c r="D3585" s="20">
        <f>IF(C3585="","",IF(S3585="","خارج السنة المالية",INDEX(القوائم!$D$2:$D$13,S3585)))</f>
        <v/>
      </c>
      <c r="E3585" s="22" t="n"/>
      <c r="F3585" s="23" t="n"/>
      <c r="G3585" s="23" t="n"/>
      <c r="H3585" s="22" t="n"/>
      <c r="I3585" s="19" t="n"/>
      <c r="J3585" s="21" t="n"/>
      <c r="K3585" s="19" t="n"/>
      <c r="L3585" s="19" t="n"/>
      <c r="M3585" s="21" t="n"/>
      <c r="N3585" s="22" t="n"/>
      <c r="O3585" s="24">
        <f>IF(A3585&lt;&gt;"عهدة","",SUMIFS($G$8:$G$5007,$B$8:$B$5007,B3585,$A$8:$A$5007,"مصروف",$I$8:$I$5007,"&lt;&gt;مرفوض"))</f>
        <v/>
      </c>
      <c r="P3585" s="25">
        <f>IF(A3585&lt;&gt;"عهدة","",N(F3585)-O3585)</f>
        <v/>
      </c>
      <c r="Q3585" s="26">
        <f>IF(A3585="","",IF(A3585="عهدة",IF(N(F3585)=0,"⚠ أدخل قيمة العهدة",IF(P3585&lt;0,"⛔ عجز / زيادة مصروفات "&amp;TEXT(-P3585,"#,##0"),IF(COUNTIFS($B$8:$B$5007,B3585,$A$8:$A$5007,"مصروف",$I$8:$I$5007,"&lt;&gt;مرفوض",$K$8:$K$5007,"&lt;&gt;نعم")&gt;0,"⚠ "&amp;COUNTIFS($B$8:$B$5007,B3585,$A$8:$A$5007,"مصروف",$I$8:$I$5007,"&lt;&gt;مرفوض",$K$8:$K$5007,"&lt;&gt;نعم")&amp;" مصروف غير مسوى",IF(L3585="تمت التسوية",IF(P3585=0,"✔ متوازنة وتمت التسوية","✔ تمت التسوية – متبقي "&amp;TEXT(P3585,"#,##0")),IF(P3585&gt;0,"متبقي "&amp;TEXT(P3585,"#,##0"),"✔ متوازنة"))))),IF(R3585=0,"⚠ أضف سطر عهدة أولًا",IF(OR(C3585="",N(G3585)=0),"⚠ أكمل التاريخ والقيمة",IF(S3585="","⚠ التاريخ خارج السنة المالية",IF(H3585="","⚠ اختر بند الموازنة",IF(I3585="مرفوض","✖ مرفوض من المدير",IF(I3585&lt;&gt;"موافق","⏳ بانتظار موافقة المدير",IF(K3585&lt;&gt;"نعم","⚠ غير مسوى مع الحسابات","✔ معتمد ومسوى")))))))))</f>
        <v/>
      </c>
      <c r="R3585">
        <f>N(R3584)+IF(A3585="عهدة",1,0)</f>
        <v/>
      </c>
      <c r="S3585">
        <f>IF(C3585="","",IF(AND(C3585&gt;=DATE(2026,9,1),C3585&lt;=DATE(2027,8,31)),(YEAR(C3585)-2026)*12+MONTH(C3585)-8,""))</f>
        <v/>
      </c>
      <c r="T3585">
        <f>IF(AND(A3585="مصروف",R3585&gt;0,I3585="موافق",S3585&lt;&gt;"",H3585&lt;&gt;""),N(G3585),0)</f>
        <v/>
      </c>
    </row>
    <row r="3586">
      <c r="A3586" s="19" t="n"/>
      <c r="B3586" s="20">
        <f>IF(A3586="","",IF(R3586=0,"⚠ أضف سطر عهدة أولًا","DMT-"&amp;TEXT(R3586,"000")))</f>
        <v/>
      </c>
      <c r="C3586" s="21" t="n"/>
      <c r="D3586" s="20">
        <f>IF(C3586="","",IF(S3586="","خارج السنة المالية",INDEX(القوائم!$D$2:$D$13,S3586)))</f>
        <v/>
      </c>
      <c r="E3586" s="22" t="n"/>
      <c r="F3586" s="23" t="n"/>
      <c r="G3586" s="23" t="n"/>
      <c r="H3586" s="22" t="n"/>
      <c r="I3586" s="19" t="n"/>
      <c r="J3586" s="21" t="n"/>
      <c r="K3586" s="19" t="n"/>
      <c r="L3586" s="19" t="n"/>
      <c r="M3586" s="21" t="n"/>
      <c r="N3586" s="22" t="n"/>
      <c r="O3586" s="24">
        <f>IF(A3586&lt;&gt;"عهدة","",SUMIFS($G$8:$G$5007,$B$8:$B$5007,B3586,$A$8:$A$5007,"مصروف",$I$8:$I$5007,"&lt;&gt;مرفوض"))</f>
        <v/>
      </c>
      <c r="P3586" s="25">
        <f>IF(A3586&lt;&gt;"عهدة","",N(F3586)-O3586)</f>
        <v/>
      </c>
      <c r="Q3586" s="26">
        <f>IF(A3586="","",IF(A3586="عهدة",IF(N(F3586)=0,"⚠ أدخل قيمة العهدة",IF(P3586&lt;0,"⛔ عجز / زيادة مصروفات "&amp;TEXT(-P3586,"#,##0"),IF(COUNTIFS($B$8:$B$5007,B3586,$A$8:$A$5007,"مصروف",$I$8:$I$5007,"&lt;&gt;مرفوض",$K$8:$K$5007,"&lt;&gt;نعم")&gt;0,"⚠ "&amp;COUNTIFS($B$8:$B$5007,B3586,$A$8:$A$5007,"مصروف",$I$8:$I$5007,"&lt;&gt;مرفوض",$K$8:$K$5007,"&lt;&gt;نعم")&amp;" مصروف غير مسوى",IF(L3586="تمت التسوية",IF(P3586=0,"✔ متوازنة وتمت التسوية","✔ تمت التسوية – متبقي "&amp;TEXT(P3586,"#,##0")),IF(P3586&gt;0,"متبقي "&amp;TEXT(P3586,"#,##0"),"✔ متوازنة"))))),IF(R3586=0,"⚠ أضف سطر عهدة أولًا",IF(OR(C3586="",N(G3586)=0),"⚠ أكمل التاريخ والقيمة",IF(S3586="","⚠ التاريخ خارج السنة المالية",IF(H3586="","⚠ اختر بند الموازنة",IF(I3586="مرفوض","✖ مرفوض من المدير",IF(I3586&lt;&gt;"موافق","⏳ بانتظار موافقة المدير",IF(K3586&lt;&gt;"نعم","⚠ غير مسوى مع الحسابات","✔ معتمد ومسوى")))))))))</f>
        <v/>
      </c>
      <c r="R3586">
        <f>N(R3585)+IF(A3586="عهدة",1,0)</f>
        <v/>
      </c>
      <c r="S3586">
        <f>IF(C3586="","",IF(AND(C3586&gt;=DATE(2026,9,1),C3586&lt;=DATE(2027,8,31)),(YEAR(C3586)-2026)*12+MONTH(C3586)-8,""))</f>
        <v/>
      </c>
      <c r="T3586">
        <f>IF(AND(A3586="مصروف",R3586&gt;0,I3586="موافق",S3586&lt;&gt;"",H3586&lt;&gt;""),N(G3586),0)</f>
        <v/>
      </c>
    </row>
    <row r="3587">
      <c r="A3587" s="19" t="n"/>
      <c r="B3587" s="20">
        <f>IF(A3587="","",IF(R3587=0,"⚠ أضف سطر عهدة أولًا","DMT-"&amp;TEXT(R3587,"000")))</f>
        <v/>
      </c>
      <c r="C3587" s="21" t="n"/>
      <c r="D3587" s="20">
        <f>IF(C3587="","",IF(S3587="","خارج السنة المالية",INDEX(القوائم!$D$2:$D$13,S3587)))</f>
        <v/>
      </c>
      <c r="E3587" s="22" t="n"/>
      <c r="F3587" s="23" t="n"/>
      <c r="G3587" s="23" t="n"/>
      <c r="H3587" s="22" t="n"/>
      <c r="I3587" s="19" t="n"/>
      <c r="J3587" s="21" t="n"/>
      <c r="K3587" s="19" t="n"/>
      <c r="L3587" s="19" t="n"/>
      <c r="M3587" s="21" t="n"/>
      <c r="N3587" s="22" t="n"/>
      <c r="O3587" s="24">
        <f>IF(A3587&lt;&gt;"عهدة","",SUMIFS($G$8:$G$5007,$B$8:$B$5007,B3587,$A$8:$A$5007,"مصروف",$I$8:$I$5007,"&lt;&gt;مرفوض"))</f>
        <v/>
      </c>
      <c r="P3587" s="25">
        <f>IF(A3587&lt;&gt;"عهدة","",N(F3587)-O3587)</f>
        <v/>
      </c>
      <c r="Q3587" s="26">
        <f>IF(A3587="","",IF(A3587="عهدة",IF(N(F3587)=0,"⚠ أدخل قيمة العهدة",IF(P3587&lt;0,"⛔ عجز / زيادة مصروفات "&amp;TEXT(-P3587,"#,##0"),IF(COUNTIFS($B$8:$B$5007,B3587,$A$8:$A$5007,"مصروف",$I$8:$I$5007,"&lt;&gt;مرفوض",$K$8:$K$5007,"&lt;&gt;نعم")&gt;0,"⚠ "&amp;COUNTIFS($B$8:$B$5007,B3587,$A$8:$A$5007,"مصروف",$I$8:$I$5007,"&lt;&gt;مرفوض",$K$8:$K$5007,"&lt;&gt;نعم")&amp;" مصروف غير مسوى",IF(L3587="تمت التسوية",IF(P3587=0,"✔ متوازنة وتمت التسوية","✔ تمت التسوية – متبقي "&amp;TEXT(P3587,"#,##0")),IF(P3587&gt;0,"متبقي "&amp;TEXT(P3587,"#,##0"),"✔ متوازنة"))))),IF(R3587=0,"⚠ أضف سطر عهدة أولًا",IF(OR(C3587="",N(G3587)=0),"⚠ أكمل التاريخ والقيمة",IF(S3587="","⚠ التاريخ خارج السنة المالية",IF(H3587="","⚠ اختر بند الموازنة",IF(I3587="مرفوض","✖ مرفوض من المدير",IF(I3587&lt;&gt;"موافق","⏳ بانتظار موافقة المدير",IF(K3587&lt;&gt;"نعم","⚠ غير مسوى مع الحسابات","✔ معتمد ومسوى")))))))))</f>
        <v/>
      </c>
      <c r="R3587">
        <f>N(R3586)+IF(A3587="عهدة",1,0)</f>
        <v/>
      </c>
      <c r="S3587">
        <f>IF(C3587="","",IF(AND(C3587&gt;=DATE(2026,9,1),C3587&lt;=DATE(2027,8,31)),(YEAR(C3587)-2026)*12+MONTH(C3587)-8,""))</f>
        <v/>
      </c>
      <c r="T3587">
        <f>IF(AND(A3587="مصروف",R3587&gt;0,I3587="موافق",S3587&lt;&gt;"",H3587&lt;&gt;""),N(G3587),0)</f>
        <v/>
      </c>
    </row>
    <row r="3588">
      <c r="A3588" s="19" t="n"/>
      <c r="B3588" s="20">
        <f>IF(A3588="","",IF(R3588=0,"⚠ أضف سطر عهدة أولًا","DMT-"&amp;TEXT(R3588,"000")))</f>
        <v/>
      </c>
      <c r="C3588" s="21" t="n"/>
      <c r="D3588" s="20">
        <f>IF(C3588="","",IF(S3588="","خارج السنة المالية",INDEX(القوائم!$D$2:$D$13,S3588)))</f>
        <v/>
      </c>
      <c r="E3588" s="22" t="n"/>
      <c r="F3588" s="23" t="n"/>
      <c r="G3588" s="23" t="n"/>
      <c r="H3588" s="22" t="n"/>
      <c r="I3588" s="19" t="n"/>
      <c r="J3588" s="21" t="n"/>
      <c r="K3588" s="19" t="n"/>
      <c r="L3588" s="19" t="n"/>
      <c r="M3588" s="21" t="n"/>
      <c r="N3588" s="22" t="n"/>
      <c r="O3588" s="24">
        <f>IF(A3588&lt;&gt;"عهدة","",SUMIFS($G$8:$G$5007,$B$8:$B$5007,B3588,$A$8:$A$5007,"مصروف",$I$8:$I$5007,"&lt;&gt;مرفوض"))</f>
        <v/>
      </c>
      <c r="P3588" s="25">
        <f>IF(A3588&lt;&gt;"عهدة","",N(F3588)-O3588)</f>
        <v/>
      </c>
      <c r="Q3588" s="26">
        <f>IF(A3588="","",IF(A3588="عهدة",IF(N(F3588)=0,"⚠ أدخل قيمة العهدة",IF(P3588&lt;0,"⛔ عجز / زيادة مصروفات "&amp;TEXT(-P3588,"#,##0"),IF(COUNTIFS($B$8:$B$5007,B3588,$A$8:$A$5007,"مصروف",$I$8:$I$5007,"&lt;&gt;مرفوض",$K$8:$K$5007,"&lt;&gt;نعم")&gt;0,"⚠ "&amp;COUNTIFS($B$8:$B$5007,B3588,$A$8:$A$5007,"مصروف",$I$8:$I$5007,"&lt;&gt;مرفوض",$K$8:$K$5007,"&lt;&gt;نعم")&amp;" مصروف غير مسوى",IF(L3588="تمت التسوية",IF(P3588=0,"✔ متوازنة وتمت التسوية","✔ تمت التسوية – متبقي "&amp;TEXT(P3588,"#,##0")),IF(P3588&gt;0,"متبقي "&amp;TEXT(P3588,"#,##0"),"✔ متوازنة"))))),IF(R3588=0,"⚠ أضف سطر عهدة أولًا",IF(OR(C3588="",N(G3588)=0),"⚠ أكمل التاريخ والقيمة",IF(S3588="","⚠ التاريخ خارج السنة المالية",IF(H3588="","⚠ اختر بند الموازنة",IF(I3588="مرفوض","✖ مرفوض من المدير",IF(I3588&lt;&gt;"موافق","⏳ بانتظار موافقة المدير",IF(K3588&lt;&gt;"نعم","⚠ غير مسوى مع الحسابات","✔ معتمد ومسوى")))))))))</f>
        <v/>
      </c>
      <c r="R3588">
        <f>N(R3587)+IF(A3588="عهدة",1,0)</f>
        <v/>
      </c>
      <c r="S3588">
        <f>IF(C3588="","",IF(AND(C3588&gt;=DATE(2026,9,1),C3588&lt;=DATE(2027,8,31)),(YEAR(C3588)-2026)*12+MONTH(C3588)-8,""))</f>
        <v/>
      </c>
      <c r="T3588">
        <f>IF(AND(A3588="مصروف",R3588&gt;0,I3588="موافق",S3588&lt;&gt;"",H3588&lt;&gt;""),N(G3588),0)</f>
        <v/>
      </c>
    </row>
    <row r="3589">
      <c r="A3589" s="19" t="n"/>
      <c r="B3589" s="20">
        <f>IF(A3589="","",IF(R3589=0,"⚠ أضف سطر عهدة أولًا","DMT-"&amp;TEXT(R3589,"000")))</f>
        <v/>
      </c>
      <c r="C3589" s="21" t="n"/>
      <c r="D3589" s="20">
        <f>IF(C3589="","",IF(S3589="","خارج السنة المالية",INDEX(القوائم!$D$2:$D$13,S3589)))</f>
        <v/>
      </c>
      <c r="E3589" s="22" t="n"/>
      <c r="F3589" s="23" t="n"/>
      <c r="G3589" s="23" t="n"/>
      <c r="H3589" s="22" t="n"/>
      <c r="I3589" s="19" t="n"/>
      <c r="J3589" s="21" t="n"/>
      <c r="K3589" s="19" t="n"/>
      <c r="L3589" s="19" t="n"/>
      <c r="M3589" s="21" t="n"/>
      <c r="N3589" s="22" t="n"/>
      <c r="O3589" s="24">
        <f>IF(A3589&lt;&gt;"عهدة","",SUMIFS($G$8:$G$5007,$B$8:$B$5007,B3589,$A$8:$A$5007,"مصروف",$I$8:$I$5007,"&lt;&gt;مرفوض"))</f>
        <v/>
      </c>
      <c r="P3589" s="25">
        <f>IF(A3589&lt;&gt;"عهدة","",N(F3589)-O3589)</f>
        <v/>
      </c>
      <c r="Q3589" s="26">
        <f>IF(A3589="","",IF(A3589="عهدة",IF(N(F3589)=0,"⚠ أدخل قيمة العهدة",IF(P3589&lt;0,"⛔ عجز / زيادة مصروفات "&amp;TEXT(-P3589,"#,##0"),IF(COUNTIFS($B$8:$B$5007,B3589,$A$8:$A$5007,"مصروف",$I$8:$I$5007,"&lt;&gt;مرفوض",$K$8:$K$5007,"&lt;&gt;نعم")&gt;0,"⚠ "&amp;COUNTIFS($B$8:$B$5007,B3589,$A$8:$A$5007,"مصروف",$I$8:$I$5007,"&lt;&gt;مرفوض",$K$8:$K$5007,"&lt;&gt;نعم")&amp;" مصروف غير مسوى",IF(L3589="تمت التسوية",IF(P3589=0,"✔ متوازنة وتمت التسوية","✔ تمت التسوية – متبقي "&amp;TEXT(P3589,"#,##0")),IF(P3589&gt;0,"متبقي "&amp;TEXT(P3589,"#,##0"),"✔ متوازنة"))))),IF(R3589=0,"⚠ أضف سطر عهدة أولًا",IF(OR(C3589="",N(G3589)=0),"⚠ أكمل التاريخ والقيمة",IF(S3589="","⚠ التاريخ خارج السنة المالية",IF(H3589="","⚠ اختر بند الموازنة",IF(I3589="مرفوض","✖ مرفوض من المدير",IF(I3589&lt;&gt;"موافق","⏳ بانتظار موافقة المدير",IF(K3589&lt;&gt;"نعم","⚠ غير مسوى مع الحسابات","✔ معتمد ومسوى")))))))))</f>
        <v/>
      </c>
      <c r="R3589">
        <f>N(R3588)+IF(A3589="عهدة",1,0)</f>
        <v/>
      </c>
      <c r="S3589">
        <f>IF(C3589="","",IF(AND(C3589&gt;=DATE(2026,9,1),C3589&lt;=DATE(2027,8,31)),(YEAR(C3589)-2026)*12+MONTH(C3589)-8,""))</f>
        <v/>
      </c>
      <c r="T3589">
        <f>IF(AND(A3589="مصروف",R3589&gt;0,I3589="موافق",S3589&lt;&gt;"",H3589&lt;&gt;""),N(G3589),0)</f>
        <v/>
      </c>
    </row>
    <row r="3590">
      <c r="A3590" s="19" t="n"/>
      <c r="B3590" s="20">
        <f>IF(A3590="","",IF(R3590=0,"⚠ أضف سطر عهدة أولًا","DMT-"&amp;TEXT(R3590,"000")))</f>
        <v/>
      </c>
      <c r="C3590" s="21" t="n"/>
      <c r="D3590" s="20">
        <f>IF(C3590="","",IF(S3590="","خارج السنة المالية",INDEX(القوائم!$D$2:$D$13,S3590)))</f>
        <v/>
      </c>
      <c r="E3590" s="22" t="n"/>
      <c r="F3590" s="23" t="n"/>
      <c r="G3590" s="23" t="n"/>
      <c r="H3590" s="22" t="n"/>
      <c r="I3590" s="19" t="n"/>
      <c r="J3590" s="21" t="n"/>
      <c r="K3590" s="19" t="n"/>
      <c r="L3590" s="19" t="n"/>
      <c r="M3590" s="21" t="n"/>
      <c r="N3590" s="22" t="n"/>
      <c r="O3590" s="24">
        <f>IF(A3590&lt;&gt;"عهدة","",SUMIFS($G$8:$G$5007,$B$8:$B$5007,B3590,$A$8:$A$5007,"مصروف",$I$8:$I$5007,"&lt;&gt;مرفوض"))</f>
        <v/>
      </c>
      <c r="P3590" s="25">
        <f>IF(A3590&lt;&gt;"عهدة","",N(F3590)-O3590)</f>
        <v/>
      </c>
      <c r="Q3590" s="26">
        <f>IF(A3590="","",IF(A3590="عهدة",IF(N(F3590)=0,"⚠ أدخل قيمة العهدة",IF(P3590&lt;0,"⛔ عجز / زيادة مصروفات "&amp;TEXT(-P3590,"#,##0"),IF(COUNTIFS($B$8:$B$5007,B3590,$A$8:$A$5007,"مصروف",$I$8:$I$5007,"&lt;&gt;مرفوض",$K$8:$K$5007,"&lt;&gt;نعم")&gt;0,"⚠ "&amp;COUNTIFS($B$8:$B$5007,B3590,$A$8:$A$5007,"مصروف",$I$8:$I$5007,"&lt;&gt;مرفوض",$K$8:$K$5007,"&lt;&gt;نعم")&amp;" مصروف غير مسوى",IF(L3590="تمت التسوية",IF(P3590=0,"✔ متوازنة وتمت التسوية","✔ تمت التسوية – متبقي "&amp;TEXT(P3590,"#,##0")),IF(P3590&gt;0,"متبقي "&amp;TEXT(P3590,"#,##0"),"✔ متوازنة"))))),IF(R3590=0,"⚠ أضف سطر عهدة أولًا",IF(OR(C3590="",N(G3590)=0),"⚠ أكمل التاريخ والقيمة",IF(S3590="","⚠ التاريخ خارج السنة المالية",IF(H3590="","⚠ اختر بند الموازنة",IF(I3590="مرفوض","✖ مرفوض من المدير",IF(I3590&lt;&gt;"موافق","⏳ بانتظار موافقة المدير",IF(K3590&lt;&gt;"نعم","⚠ غير مسوى مع الحسابات","✔ معتمد ومسوى")))))))))</f>
        <v/>
      </c>
      <c r="R3590">
        <f>N(R3589)+IF(A3590="عهدة",1,0)</f>
        <v/>
      </c>
      <c r="S3590">
        <f>IF(C3590="","",IF(AND(C3590&gt;=DATE(2026,9,1),C3590&lt;=DATE(2027,8,31)),(YEAR(C3590)-2026)*12+MONTH(C3590)-8,""))</f>
        <v/>
      </c>
      <c r="T3590">
        <f>IF(AND(A3590="مصروف",R3590&gt;0,I3590="موافق",S3590&lt;&gt;"",H3590&lt;&gt;""),N(G3590),0)</f>
        <v/>
      </c>
    </row>
    <row r="3591">
      <c r="A3591" s="19" t="n"/>
      <c r="B3591" s="20">
        <f>IF(A3591="","",IF(R3591=0,"⚠ أضف سطر عهدة أولًا","DMT-"&amp;TEXT(R3591,"000")))</f>
        <v/>
      </c>
      <c r="C3591" s="21" t="n"/>
      <c r="D3591" s="20">
        <f>IF(C3591="","",IF(S3591="","خارج السنة المالية",INDEX(القوائم!$D$2:$D$13,S3591)))</f>
        <v/>
      </c>
      <c r="E3591" s="22" t="n"/>
      <c r="F3591" s="23" t="n"/>
      <c r="G3591" s="23" t="n"/>
      <c r="H3591" s="22" t="n"/>
      <c r="I3591" s="19" t="n"/>
      <c r="J3591" s="21" t="n"/>
      <c r="K3591" s="19" t="n"/>
      <c r="L3591" s="19" t="n"/>
      <c r="M3591" s="21" t="n"/>
      <c r="N3591" s="22" t="n"/>
      <c r="O3591" s="24">
        <f>IF(A3591&lt;&gt;"عهدة","",SUMIFS($G$8:$G$5007,$B$8:$B$5007,B3591,$A$8:$A$5007,"مصروف",$I$8:$I$5007,"&lt;&gt;مرفوض"))</f>
        <v/>
      </c>
      <c r="P3591" s="25">
        <f>IF(A3591&lt;&gt;"عهدة","",N(F3591)-O3591)</f>
        <v/>
      </c>
      <c r="Q3591" s="26">
        <f>IF(A3591="","",IF(A3591="عهدة",IF(N(F3591)=0,"⚠ أدخل قيمة العهدة",IF(P3591&lt;0,"⛔ عجز / زيادة مصروفات "&amp;TEXT(-P3591,"#,##0"),IF(COUNTIFS($B$8:$B$5007,B3591,$A$8:$A$5007,"مصروف",$I$8:$I$5007,"&lt;&gt;مرفوض",$K$8:$K$5007,"&lt;&gt;نعم")&gt;0,"⚠ "&amp;COUNTIFS($B$8:$B$5007,B3591,$A$8:$A$5007,"مصروف",$I$8:$I$5007,"&lt;&gt;مرفوض",$K$8:$K$5007,"&lt;&gt;نعم")&amp;" مصروف غير مسوى",IF(L3591="تمت التسوية",IF(P3591=0,"✔ متوازنة وتمت التسوية","✔ تمت التسوية – متبقي "&amp;TEXT(P3591,"#,##0")),IF(P3591&gt;0,"متبقي "&amp;TEXT(P3591,"#,##0"),"✔ متوازنة"))))),IF(R3591=0,"⚠ أضف سطر عهدة أولًا",IF(OR(C3591="",N(G3591)=0),"⚠ أكمل التاريخ والقيمة",IF(S3591="","⚠ التاريخ خارج السنة المالية",IF(H3591="","⚠ اختر بند الموازنة",IF(I3591="مرفوض","✖ مرفوض من المدير",IF(I3591&lt;&gt;"موافق","⏳ بانتظار موافقة المدير",IF(K3591&lt;&gt;"نعم","⚠ غير مسوى مع الحسابات","✔ معتمد ومسوى")))))))))</f>
        <v/>
      </c>
      <c r="R3591">
        <f>N(R3590)+IF(A3591="عهدة",1,0)</f>
        <v/>
      </c>
      <c r="S3591">
        <f>IF(C3591="","",IF(AND(C3591&gt;=DATE(2026,9,1),C3591&lt;=DATE(2027,8,31)),(YEAR(C3591)-2026)*12+MONTH(C3591)-8,""))</f>
        <v/>
      </c>
      <c r="T3591">
        <f>IF(AND(A3591="مصروف",R3591&gt;0,I3591="موافق",S3591&lt;&gt;"",H3591&lt;&gt;""),N(G3591),0)</f>
        <v/>
      </c>
    </row>
    <row r="3592">
      <c r="A3592" s="19" t="n"/>
      <c r="B3592" s="20">
        <f>IF(A3592="","",IF(R3592=0,"⚠ أضف سطر عهدة أولًا","DMT-"&amp;TEXT(R3592,"000")))</f>
        <v/>
      </c>
      <c r="C3592" s="21" t="n"/>
      <c r="D3592" s="20">
        <f>IF(C3592="","",IF(S3592="","خارج السنة المالية",INDEX(القوائم!$D$2:$D$13,S3592)))</f>
        <v/>
      </c>
      <c r="E3592" s="22" t="n"/>
      <c r="F3592" s="23" t="n"/>
      <c r="G3592" s="23" t="n"/>
      <c r="H3592" s="22" t="n"/>
      <c r="I3592" s="19" t="n"/>
      <c r="J3592" s="21" t="n"/>
      <c r="K3592" s="19" t="n"/>
      <c r="L3592" s="19" t="n"/>
      <c r="M3592" s="21" t="n"/>
      <c r="N3592" s="22" t="n"/>
      <c r="O3592" s="24">
        <f>IF(A3592&lt;&gt;"عهدة","",SUMIFS($G$8:$G$5007,$B$8:$B$5007,B3592,$A$8:$A$5007,"مصروف",$I$8:$I$5007,"&lt;&gt;مرفوض"))</f>
        <v/>
      </c>
      <c r="P3592" s="25">
        <f>IF(A3592&lt;&gt;"عهدة","",N(F3592)-O3592)</f>
        <v/>
      </c>
      <c r="Q3592" s="26">
        <f>IF(A3592="","",IF(A3592="عهدة",IF(N(F3592)=0,"⚠ أدخل قيمة العهدة",IF(P3592&lt;0,"⛔ عجز / زيادة مصروفات "&amp;TEXT(-P3592,"#,##0"),IF(COUNTIFS($B$8:$B$5007,B3592,$A$8:$A$5007,"مصروف",$I$8:$I$5007,"&lt;&gt;مرفوض",$K$8:$K$5007,"&lt;&gt;نعم")&gt;0,"⚠ "&amp;COUNTIFS($B$8:$B$5007,B3592,$A$8:$A$5007,"مصروف",$I$8:$I$5007,"&lt;&gt;مرفوض",$K$8:$K$5007,"&lt;&gt;نعم")&amp;" مصروف غير مسوى",IF(L3592="تمت التسوية",IF(P3592=0,"✔ متوازنة وتمت التسوية","✔ تمت التسوية – متبقي "&amp;TEXT(P3592,"#,##0")),IF(P3592&gt;0,"متبقي "&amp;TEXT(P3592,"#,##0"),"✔ متوازنة"))))),IF(R3592=0,"⚠ أضف سطر عهدة أولًا",IF(OR(C3592="",N(G3592)=0),"⚠ أكمل التاريخ والقيمة",IF(S3592="","⚠ التاريخ خارج السنة المالية",IF(H3592="","⚠ اختر بند الموازنة",IF(I3592="مرفوض","✖ مرفوض من المدير",IF(I3592&lt;&gt;"موافق","⏳ بانتظار موافقة المدير",IF(K3592&lt;&gt;"نعم","⚠ غير مسوى مع الحسابات","✔ معتمد ومسوى")))))))))</f>
        <v/>
      </c>
      <c r="R3592">
        <f>N(R3591)+IF(A3592="عهدة",1,0)</f>
        <v/>
      </c>
      <c r="S3592">
        <f>IF(C3592="","",IF(AND(C3592&gt;=DATE(2026,9,1),C3592&lt;=DATE(2027,8,31)),(YEAR(C3592)-2026)*12+MONTH(C3592)-8,""))</f>
        <v/>
      </c>
      <c r="T3592">
        <f>IF(AND(A3592="مصروف",R3592&gt;0,I3592="موافق",S3592&lt;&gt;"",H3592&lt;&gt;""),N(G3592),0)</f>
        <v/>
      </c>
    </row>
    <row r="3593">
      <c r="A3593" s="19" t="n"/>
      <c r="B3593" s="20">
        <f>IF(A3593="","",IF(R3593=0,"⚠ أضف سطر عهدة أولًا","DMT-"&amp;TEXT(R3593,"000")))</f>
        <v/>
      </c>
      <c r="C3593" s="21" t="n"/>
      <c r="D3593" s="20">
        <f>IF(C3593="","",IF(S3593="","خارج السنة المالية",INDEX(القوائم!$D$2:$D$13,S3593)))</f>
        <v/>
      </c>
      <c r="E3593" s="22" t="n"/>
      <c r="F3593" s="23" t="n"/>
      <c r="G3593" s="23" t="n"/>
      <c r="H3593" s="22" t="n"/>
      <c r="I3593" s="19" t="n"/>
      <c r="J3593" s="21" t="n"/>
      <c r="K3593" s="19" t="n"/>
      <c r="L3593" s="19" t="n"/>
      <c r="M3593" s="21" t="n"/>
      <c r="N3593" s="22" t="n"/>
      <c r="O3593" s="24">
        <f>IF(A3593&lt;&gt;"عهدة","",SUMIFS($G$8:$G$5007,$B$8:$B$5007,B3593,$A$8:$A$5007,"مصروف",$I$8:$I$5007,"&lt;&gt;مرفوض"))</f>
        <v/>
      </c>
      <c r="P3593" s="25">
        <f>IF(A3593&lt;&gt;"عهدة","",N(F3593)-O3593)</f>
        <v/>
      </c>
      <c r="Q3593" s="26">
        <f>IF(A3593="","",IF(A3593="عهدة",IF(N(F3593)=0,"⚠ أدخل قيمة العهدة",IF(P3593&lt;0,"⛔ عجز / زيادة مصروفات "&amp;TEXT(-P3593,"#,##0"),IF(COUNTIFS($B$8:$B$5007,B3593,$A$8:$A$5007,"مصروف",$I$8:$I$5007,"&lt;&gt;مرفوض",$K$8:$K$5007,"&lt;&gt;نعم")&gt;0,"⚠ "&amp;COUNTIFS($B$8:$B$5007,B3593,$A$8:$A$5007,"مصروف",$I$8:$I$5007,"&lt;&gt;مرفوض",$K$8:$K$5007,"&lt;&gt;نعم")&amp;" مصروف غير مسوى",IF(L3593="تمت التسوية",IF(P3593=0,"✔ متوازنة وتمت التسوية","✔ تمت التسوية – متبقي "&amp;TEXT(P3593,"#,##0")),IF(P3593&gt;0,"متبقي "&amp;TEXT(P3593,"#,##0"),"✔ متوازنة"))))),IF(R3593=0,"⚠ أضف سطر عهدة أولًا",IF(OR(C3593="",N(G3593)=0),"⚠ أكمل التاريخ والقيمة",IF(S3593="","⚠ التاريخ خارج السنة المالية",IF(H3593="","⚠ اختر بند الموازنة",IF(I3593="مرفوض","✖ مرفوض من المدير",IF(I3593&lt;&gt;"موافق","⏳ بانتظار موافقة المدير",IF(K3593&lt;&gt;"نعم","⚠ غير مسوى مع الحسابات","✔ معتمد ومسوى")))))))))</f>
        <v/>
      </c>
      <c r="R3593">
        <f>N(R3592)+IF(A3593="عهدة",1,0)</f>
        <v/>
      </c>
      <c r="S3593">
        <f>IF(C3593="","",IF(AND(C3593&gt;=DATE(2026,9,1),C3593&lt;=DATE(2027,8,31)),(YEAR(C3593)-2026)*12+MONTH(C3593)-8,""))</f>
        <v/>
      </c>
      <c r="T3593">
        <f>IF(AND(A3593="مصروف",R3593&gt;0,I3593="موافق",S3593&lt;&gt;"",H3593&lt;&gt;""),N(G3593),0)</f>
        <v/>
      </c>
    </row>
    <row r="3594">
      <c r="A3594" s="19" t="n"/>
      <c r="B3594" s="20">
        <f>IF(A3594="","",IF(R3594=0,"⚠ أضف سطر عهدة أولًا","DMT-"&amp;TEXT(R3594,"000")))</f>
        <v/>
      </c>
      <c r="C3594" s="21" t="n"/>
      <c r="D3594" s="20">
        <f>IF(C3594="","",IF(S3594="","خارج السنة المالية",INDEX(القوائم!$D$2:$D$13,S3594)))</f>
        <v/>
      </c>
      <c r="E3594" s="22" t="n"/>
      <c r="F3594" s="23" t="n"/>
      <c r="G3594" s="23" t="n"/>
      <c r="H3594" s="22" t="n"/>
      <c r="I3594" s="19" t="n"/>
      <c r="J3594" s="21" t="n"/>
      <c r="K3594" s="19" t="n"/>
      <c r="L3594" s="19" t="n"/>
      <c r="M3594" s="21" t="n"/>
      <c r="N3594" s="22" t="n"/>
      <c r="O3594" s="24">
        <f>IF(A3594&lt;&gt;"عهدة","",SUMIFS($G$8:$G$5007,$B$8:$B$5007,B3594,$A$8:$A$5007,"مصروف",$I$8:$I$5007,"&lt;&gt;مرفوض"))</f>
        <v/>
      </c>
      <c r="P3594" s="25">
        <f>IF(A3594&lt;&gt;"عهدة","",N(F3594)-O3594)</f>
        <v/>
      </c>
      <c r="Q3594" s="26">
        <f>IF(A3594="","",IF(A3594="عهدة",IF(N(F3594)=0,"⚠ أدخل قيمة العهدة",IF(P3594&lt;0,"⛔ عجز / زيادة مصروفات "&amp;TEXT(-P3594,"#,##0"),IF(COUNTIFS($B$8:$B$5007,B3594,$A$8:$A$5007,"مصروف",$I$8:$I$5007,"&lt;&gt;مرفوض",$K$8:$K$5007,"&lt;&gt;نعم")&gt;0,"⚠ "&amp;COUNTIFS($B$8:$B$5007,B3594,$A$8:$A$5007,"مصروف",$I$8:$I$5007,"&lt;&gt;مرفوض",$K$8:$K$5007,"&lt;&gt;نعم")&amp;" مصروف غير مسوى",IF(L3594="تمت التسوية",IF(P3594=0,"✔ متوازنة وتمت التسوية","✔ تمت التسوية – متبقي "&amp;TEXT(P3594,"#,##0")),IF(P3594&gt;0,"متبقي "&amp;TEXT(P3594,"#,##0"),"✔ متوازنة"))))),IF(R3594=0,"⚠ أضف سطر عهدة أولًا",IF(OR(C3594="",N(G3594)=0),"⚠ أكمل التاريخ والقيمة",IF(S3594="","⚠ التاريخ خارج السنة المالية",IF(H3594="","⚠ اختر بند الموازنة",IF(I3594="مرفوض","✖ مرفوض من المدير",IF(I3594&lt;&gt;"موافق","⏳ بانتظار موافقة المدير",IF(K3594&lt;&gt;"نعم","⚠ غير مسوى مع الحسابات","✔ معتمد ومسوى")))))))))</f>
        <v/>
      </c>
      <c r="R3594">
        <f>N(R3593)+IF(A3594="عهدة",1,0)</f>
        <v/>
      </c>
      <c r="S3594">
        <f>IF(C3594="","",IF(AND(C3594&gt;=DATE(2026,9,1),C3594&lt;=DATE(2027,8,31)),(YEAR(C3594)-2026)*12+MONTH(C3594)-8,""))</f>
        <v/>
      </c>
      <c r="T3594">
        <f>IF(AND(A3594="مصروف",R3594&gt;0,I3594="موافق",S3594&lt;&gt;"",H3594&lt;&gt;""),N(G3594),0)</f>
        <v/>
      </c>
    </row>
    <row r="3595">
      <c r="A3595" s="19" t="n"/>
      <c r="B3595" s="20">
        <f>IF(A3595="","",IF(R3595=0,"⚠ أضف سطر عهدة أولًا","DMT-"&amp;TEXT(R3595,"000")))</f>
        <v/>
      </c>
      <c r="C3595" s="21" t="n"/>
      <c r="D3595" s="20">
        <f>IF(C3595="","",IF(S3595="","خارج السنة المالية",INDEX(القوائم!$D$2:$D$13,S3595)))</f>
        <v/>
      </c>
      <c r="E3595" s="22" t="n"/>
      <c r="F3595" s="23" t="n"/>
      <c r="G3595" s="23" t="n"/>
      <c r="H3595" s="22" t="n"/>
      <c r="I3595" s="19" t="n"/>
      <c r="J3595" s="21" t="n"/>
      <c r="K3595" s="19" t="n"/>
      <c r="L3595" s="19" t="n"/>
      <c r="M3595" s="21" t="n"/>
      <c r="N3595" s="22" t="n"/>
      <c r="O3595" s="24">
        <f>IF(A3595&lt;&gt;"عهدة","",SUMIFS($G$8:$G$5007,$B$8:$B$5007,B3595,$A$8:$A$5007,"مصروف",$I$8:$I$5007,"&lt;&gt;مرفوض"))</f>
        <v/>
      </c>
      <c r="P3595" s="25">
        <f>IF(A3595&lt;&gt;"عهدة","",N(F3595)-O3595)</f>
        <v/>
      </c>
      <c r="Q3595" s="26">
        <f>IF(A3595="","",IF(A3595="عهدة",IF(N(F3595)=0,"⚠ أدخل قيمة العهدة",IF(P3595&lt;0,"⛔ عجز / زيادة مصروفات "&amp;TEXT(-P3595,"#,##0"),IF(COUNTIFS($B$8:$B$5007,B3595,$A$8:$A$5007,"مصروف",$I$8:$I$5007,"&lt;&gt;مرفوض",$K$8:$K$5007,"&lt;&gt;نعم")&gt;0,"⚠ "&amp;COUNTIFS($B$8:$B$5007,B3595,$A$8:$A$5007,"مصروف",$I$8:$I$5007,"&lt;&gt;مرفوض",$K$8:$K$5007,"&lt;&gt;نعم")&amp;" مصروف غير مسوى",IF(L3595="تمت التسوية",IF(P3595=0,"✔ متوازنة وتمت التسوية","✔ تمت التسوية – متبقي "&amp;TEXT(P3595,"#,##0")),IF(P3595&gt;0,"متبقي "&amp;TEXT(P3595,"#,##0"),"✔ متوازنة"))))),IF(R3595=0,"⚠ أضف سطر عهدة أولًا",IF(OR(C3595="",N(G3595)=0),"⚠ أكمل التاريخ والقيمة",IF(S3595="","⚠ التاريخ خارج السنة المالية",IF(H3595="","⚠ اختر بند الموازنة",IF(I3595="مرفوض","✖ مرفوض من المدير",IF(I3595&lt;&gt;"موافق","⏳ بانتظار موافقة المدير",IF(K3595&lt;&gt;"نعم","⚠ غير مسوى مع الحسابات","✔ معتمد ومسوى")))))))))</f>
        <v/>
      </c>
      <c r="R3595">
        <f>N(R3594)+IF(A3595="عهدة",1,0)</f>
        <v/>
      </c>
      <c r="S3595">
        <f>IF(C3595="","",IF(AND(C3595&gt;=DATE(2026,9,1),C3595&lt;=DATE(2027,8,31)),(YEAR(C3595)-2026)*12+MONTH(C3595)-8,""))</f>
        <v/>
      </c>
      <c r="T3595">
        <f>IF(AND(A3595="مصروف",R3595&gt;0,I3595="موافق",S3595&lt;&gt;"",H3595&lt;&gt;""),N(G3595),0)</f>
        <v/>
      </c>
    </row>
    <row r="3596">
      <c r="A3596" s="19" t="n"/>
      <c r="B3596" s="20">
        <f>IF(A3596="","",IF(R3596=0,"⚠ أضف سطر عهدة أولًا","DMT-"&amp;TEXT(R3596,"000")))</f>
        <v/>
      </c>
      <c r="C3596" s="21" t="n"/>
      <c r="D3596" s="20">
        <f>IF(C3596="","",IF(S3596="","خارج السنة المالية",INDEX(القوائم!$D$2:$D$13,S3596)))</f>
        <v/>
      </c>
      <c r="E3596" s="22" t="n"/>
      <c r="F3596" s="23" t="n"/>
      <c r="G3596" s="23" t="n"/>
      <c r="H3596" s="22" t="n"/>
      <c r="I3596" s="19" t="n"/>
      <c r="J3596" s="21" t="n"/>
      <c r="K3596" s="19" t="n"/>
      <c r="L3596" s="19" t="n"/>
      <c r="M3596" s="21" t="n"/>
      <c r="N3596" s="22" t="n"/>
      <c r="O3596" s="24">
        <f>IF(A3596&lt;&gt;"عهدة","",SUMIFS($G$8:$G$5007,$B$8:$B$5007,B3596,$A$8:$A$5007,"مصروف",$I$8:$I$5007,"&lt;&gt;مرفوض"))</f>
        <v/>
      </c>
      <c r="P3596" s="25">
        <f>IF(A3596&lt;&gt;"عهدة","",N(F3596)-O3596)</f>
        <v/>
      </c>
      <c r="Q3596" s="26">
        <f>IF(A3596="","",IF(A3596="عهدة",IF(N(F3596)=0,"⚠ أدخل قيمة العهدة",IF(P3596&lt;0,"⛔ عجز / زيادة مصروفات "&amp;TEXT(-P3596,"#,##0"),IF(COUNTIFS($B$8:$B$5007,B3596,$A$8:$A$5007,"مصروف",$I$8:$I$5007,"&lt;&gt;مرفوض",$K$8:$K$5007,"&lt;&gt;نعم")&gt;0,"⚠ "&amp;COUNTIFS($B$8:$B$5007,B3596,$A$8:$A$5007,"مصروف",$I$8:$I$5007,"&lt;&gt;مرفوض",$K$8:$K$5007,"&lt;&gt;نعم")&amp;" مصروف غير مسوى",IF(L3596="تمت التسوية",IF(P3596=0,"✔ متوازنة وتمت التسوية","✔ تمت التسوية – متبقي "&amp;TEXT(P3596,"#,##0")),IF(P3596&gt;0,"متبقي "&amp;TEXT(P3596,"#,##0"),"✔ متوازنة"))))),IF(R3596=0,"⚠ أضف سطر عهدة أولًا",IF(OR(C3596="",N(G3596)=0),"⚠ أكمل التاريخ والقيمة",IF(S3596="","⚠ التاريخ خارج السنة المالية",IF(H3596="","⚠ اختر بند الموازنة",IF(I3596="مرفوض","✖ مرفوض من المدير",IF(I3596&lt;&gt;"موافق","⏳ بانتظار موافقة المدير",IF(K3596&lt;&gt;"نعم","⚠ غير مسوى مع الحسابات","✔ معتمد ومسوى")))))))))</f>
        <v/>
      </c>
      <c r="R3596">
        <f>N(R3595)+IF(A3596="عهدة",1,0)</f>
        <v/>
      </c>
      <c r="S3596">
        <f>IF(C3596="","",IF(AND(C3596&gt;=DATE(2026,9,1),C3596&lt;=DATE(2027,8,31)),(YEAR(C3596)-2026)*12+MONTH(C3596)-8,""))</f>
        <v/>
      </c>
      <c r="T3596">
        <f>IF(AND(A3596="مصروف",R3596&gt;0,I3596="موافق",S3596&lt;&gt;"",H3596&lt;&gt;""),N(G3596),0)</f>
        <v/>
      </c>
    </row>
    <row r="3597">
      <c r="A3597" s="19" t="n"/>
      <c r="B3597" s="20">
        <f>IF(A3597="","",IF(R3597=0,"⚠ أضف سطر عهدة أولًا","DMT-"&amp;TEXT(R3597,"000")))</f>
        <v/>
      </c>
      <c r="C3597" s="21" t="n"/>
      <c r="D3597" s="20">
        <f>IF(C3597="","",IF(S3597="","خارج السنة المالية",INDEX(القوائم!$D$2:$D$13,S3597)))</f>
        <v/>
      </c>
      <c r="E3597" s="22" t="n"/>
      <c r="F3597" s="23" t="n"/>
      <c r="G3597" s="23" t="n"/>
      <c r="H3597" s="22" t="n"/>
      <c r="I3597" s="19" t="n"/>
      <c r="J3597" s="21" t="n"/>
      <c r="K3597" s="19" t="n"/>
      <c r="L3597" s="19" t="n"/>
      <c r="M3597" s="21" t="n"/>
      <c r="N3597" s="22" t="n"/>
      <c r="O3597" s="24">
        <f>IF(A3597&lt;&gt;"عهدة","",SUMIFS($G$8:$G$5007,$B$8:$B$5007,B3597,$A$8:$A$5007,"مصروف",$I$8:$I$5007,"&lt;&gt;مرفوض"))</f>
        <v/>
      </c>
      <c r="P3597" s="25">
        <f>IF(A3597&lt;&gt;"عهدة","",N(F3597)-O3597)</f>
        <v/>
      </c>
      <c r="Q3597" s="26">
        <f>IF(A3597="","",IF(A3597="عهدة",IF(N(F3597)=0,"⚠ أدخل قيمة العهدة",IF(P3597&lt;0,"⛔ عجز / زيادة مصروفات "&amp;TEXT(-P3597,"#,##0"),IF(COUNTIFS($B$8:$B$5007,B3597,$A$8:$A$5007,"مصروف",$I$8:$I$5007,"&lt;&gt;مرفوض",$K$8:$K$5007,"&lt;&gt;نعم")&gt;0,"⚠ "&amp;COUNTIFS($B$8:$B$5007,B3597,$A$8:$A$5007,"مصروف",$I$8:$I$5007,"&lt;&gt;مرفوض",$K$8:$K$5007,"&lt;&gt;نعم")&amp;" مصروف غير مسوى",IF(L3597="تمت التسوية",IF(P3597=0,"✔ متوازنة وتمت التسوية","✔ تمت التسوية – متبقي "&amp;TEXT(P3597,"#,##0")),IF(P3597&gt;0,"متبقي "&amp;TEXT(P3597,"#,##0"),"✔ متوازنة"))))),IF(R3597=0,"⚠ أضف سطر عهدة أولًا",IF(OR(C3597="",N(G3597)=0),"⚠ أكمل التاريخ والقيمة",IF(S3597="","⚠ التاريخ خارج السنة المالية",IF(H3597="","⚠ اختر بند الموازنة",IF(I3597="مرفوض","✖ مرفوض من المدير",IF(I3597&lt;&gt;"موافق","⏳ بانتظار موافقة المدير",IF(K3597&lt;&gt;"نعم","⚠ غير مسوى مع الحسابات","✔ معتمد ومسوى")))))))))</f>
        <v/>
      </c>
      <c r="R3597">
        <f>N(R3596)+IF(A3597="عهدة",1,0)</f>
        <v/>
      </c>
      <c r="S3597">
        <f>IF(C3597="","",IF(AND(C3597&gt;=DATE(2026,9,1),C3597&lt;=DATE(2027,8,31)),(YEAR(C3597)-2026)*12+MONTH(C3597)-8,""))</f>
        <v/>
      </c>
      <c r="T3597">
        <f>IF(AND(A3597="مصروف",R3597&gt;0,I3597="موافق",S3597&lt;&gt;"",H3597&lt;&gt;""),N(G3597),0)</f>
        <v/>
      </c>
    </row>
    <row r="3598">
      <c r="A3598" s="19" t="n"/>
      <c r="B3598" s="20">
        <f>IF(A3598="","",IF(R3598=0,"⚠ أضف سطر عهدة أولًا","DMT-"&amp;TEXT(R3598,"000")))</f>
        <v/>
      </c>
      <c r="C3598" s="21" t="n"/>
      <c r="D3598" s="20">
        <f>IF(C3598="","",IF(S3598="","خارج السنة المالية",INDEX(القوائم!$D$2:$D$13,S3598)))</f>
        <v/>
      </c>
      <c r="E3598" s="22" t="n"/>
      <c r="F3598" s="23" t="n"/>
      <c r="G3598" s="23" t="n"/>
      <c r="H3598" s="22" t="n"/>
      <c r="I3598" s="19" t="n"/>
      <c r="J3598" s="21" t="n"/>
      <c r="K3598" s="19" t="n"/>
      <c r="L3598" s="19" t="n"/>
      <c r="M3598" s="21" t="n"/>
      <c r="N3598" s="22" t="n"/>
      <c r="O3598" s="24">
        <f>IF(A3598&lt;&gt;"عهدة","",SUMIFS($G$8:$G$5007,$B$8:$B$5007,B3598,$A$8:$A$5007,"مصروف",$I$8:$I$5007,"&lt;&gt;مرفوض"))</f>
        <v/>
      </c>
      <c r="P3598" s="25">
        <f>IF(A3598&lt;&gt;"عهدة","",N(F3598)-O3598)</f>
        <v/>
      </c>
      <c r="Q3598" s="26">
        <f>IF(A3598="","",IF(A3598="عهدة",IF(N(F3598)=0,"⚠ أدخل قيمة العهدة",IF(P3598&lt;0,"⛔ عجز / زيادة مصروفات "&amp;TEXT(-P3598,"#,##0"),IF(COUNTIFS($B$8:$B$5007,B3598,$A$8:$A$5007,"مصروف",$I$8:$I$5007,"&lt;&gt;مرفوض",$K$8:$K$5007,"&lt;&gt;نعم")&gt;0,"⚠ "&amp;COUNTIFS($B$8:$B$5007,B3598,$A$8:$A$5007,"مصروف",$I$8:$I$5007,"&lt;&gt;مرفوض",$K$8:$K$5007,"&lt;&gt;نعم")&amp;" مصروف غير مسوى",IF(L3598="تمت التسوية",IF(P3598=0,"✔ متوازنة وتمت التسوية","✔ تمت التسوية – متبقي "&amp;TEXT(P3598,"#,##0")),IF(P3598&gt;0,"متبقي "&amp;TEXT(P3598,"#,##0"),"✔ متوازنة"))))),IF(R3598=0,"⚠ أضف سطر عهدة أولًا",IF(OR(C3598="",N(G3598)=0),"⚠ أكمل التاريخ والقيمة",IF(S3598="","⚠ التاريخ خارج السنة المالية",IF(H3598="","⚠ اختر بند الموازنة",IF(I3598="مرفوض","✖ مرفوض من المدير",IF(I3598&lt;&gt;"موافق","⏳ بانتظار موافقة المدير",IF(K3598&lt;&gt;"نعم","⚠ غير مسوى مع الحسابات","✔ معتمد ومسوى")))))))))</f>
        <v/>
      </c>
      <c r="R3598">
        <f>N(R3597)+IF(A3598="عهدة",1,0)</f>
        <v/>
      </c>
      <c r="S3598">
        <f>IF(C3598="","",IF(AND(C3598&gt;=DATE(2026,9,1),C3598&lt;=DATE(2027,8,31)),(YEAR(C3598)-2026)*12+MONTH(C3598)-8,""))</f>
        <v/>
      </c>
      <c r="T3598">
        <f>IF(AND(A3598="مصروف",R3598&gt;0,I3598="موافق",S3598&lt;&gt;"",H3598&lt;&gt;""),N(G3598),0)</f>
        <v/>
      </c>
    </row>
    <row r="3599">
      <c r="A3599" s="19" t="n"/>
      <c r="B3599" s="20">
        <f>IF(A3599="","",IF(R3599=0,"⚠ أضف سطر عهدة أولًا","DMT-"&amp;TEXT(R3599,"000")))</f>
        <v/>
      </c>
      <c r="C3599" s="21" t="n"/>
      <c r="D3599" s="20">
        <f>IF(C3599="","",IF(S3599="","خارج السنة المالية",INDEX(القوائم!$D$2:$D$13,S3599)))</f>
        <v/>
      </c>
      <c r="E3599" s="22" t="n"/>
      <c r="F3599" s="23" t="n"/>
      <c r="G3599" s="23" t="n"/>
      <c r="H3599" s="22" t="n"/>
      <c r="I3599" s="19" t="n"/>
      <c r="J3599" s="21" t="n"/>
      <c r="K3599" s="19" t="n"/>
      <c r="L3599" s="19" t="n"/>
      <c r="M3599" s="21" t="n"/>
      <c r="N3599" s="22" t="n"/>
      <c r="O3599" s="24">
        <f>IF(A3599&lt;&gt;"عهدة","",SUMIFS($G$8:$G$5007,$B$8:$B$5007,B3599,$A$8:$A$5007,"مصروف",$I$8:$I$5007,"&lt;&gt;مرفوض"))</f>
        <v/>
      </c>
      <c r="P3599" s="25">
        <f>IF(A3599&lt;&gt;"عهدة","",N(F3599)-O3599)</f>
        <v/>
      </c>
      <c r="Q3599" s="26">
        <f>IF(A3599="","",IF(A3599="عهدة",IF(N(F3599)=0,"⚠ أدخل قيمة العهدة",IF(P3599&lt;0,"⛔ عجز / زيادة مصروفات "&amp;TEXT(-P3599,"#,##0"),IF(COUNTIFS($B$8:$B$5007,B3599,$A$8:$A$5007,"مصروف",$I$8:$I$5007,"&lt;&gt;مرفوض",$K$8:$K$5007,"&lt;&gt;نعم")&gt;0,"⚠ "&amp;COUNTIFS($B$8:$B$5007,B3599,$A$8:$A$5007,"مصروف",$I$8:$I$5007,"&lt;&gt;مرفوض",$K$8:$K$5007,"&lt;&gt;نعم")&amp;" مصروف غير مسوى",IF(L3599="تمت التسوية",IF(P3599=0,"✔ متوازنة وتمت التسوية","✔ تمت التسوية – متبقي "&amp;TEXT(P3599,"#,##0")),IF(P3599&gt;0,"متبقي "&amp;TEXT(P3599,"#,##0"),"✔ متوازنة"))))),IF(R3599=0,"⚠ أضف سطر عهدة أولًا",IF(OR(C3599="",N(G3599)=0),"⚠ أكمل التاريخ والقيمة",IF(S3599="","⚠ التاريخ خارج السنة المالية",IF(H3599="","⚠ اختر بند الموازنة",IF(I3599="مرفوض","✖ مرفوض من المدير",IF(I3599&lt;&gt;"موافق","⏳ بانتظار موافقة المدير",IF(K3599&lt;&gt;"نعم","⚠ غير مسوى مع الحسابات","✔ معتمد ومسوى")))))))))</f>
        <v/>
      </c>
      <c r="R3599">
        <f>N(R3598)+IF(A3599="عهدة",1,0)</f>
        <v/>
      </c>
      <c r="S3599">
        <f>IF(C3599="","",IF(AND(C3599&gt;=DATE(2026,9,1),C3599&lt;=DATE(2027,8,31)),(YEAR(C3599)-2026)*12+MONTH(C3599)-8,""))</f>
        <v/>
      </c>
      <c r="T3599">
        <f>IF(AND(A3599="مصروف",R3599&gt;0,I3599="موافق",S3599&lt;&gt;"",H3599&lt;&gt;""),N(G3599),0)</f>
        <v/>
      </c>
    </row>
    <row r="3600">
      <c r="A3600" s="19" t="n"/>
      <c r="B3600" s="20">
        <f>IF(A3600="","",IF(R3600=0,"⚠ أضف سطر عهدة أولًا","DMT-"&amp;TEXT(R3600,"000")))</f>
        <v/>
      </c>
      <c r="C3600" s="21" t="n"/>
      <c r="D3600" s="20">
        <f>IF(C3600="","",IF(S3600="","خارج السنة المالية",INDEX(القوائم!$D$2:$D$13,S3600)))</f>
        <v/>
      </c>
      <c r="E3600" s="22" t="n"/>
      <c r="F3600" s="23" t="n"/>
      <c r="G3600" s="23" t="n"/>
      <c r="H3600" s="22" t="n"/>
      <c r="I3600" s="19" t="n"/>
      <c r="J3600" s="21" t="n"/>
      <c r="K3600" s="19" t="n"/>
      <c r="L3600" s="19" t="n"/>
      <c r="M3600" s="21" t="n"/>
      <c r="N3600" s="22" t="n"/>
      <c r="O3600" s="24">
        <f>IF(A3600&lt;&gt;"عهدة","",SUMIFS($G$8:$G$5007,$B$8:$B$5007,B3600,$A$8:$A$5007,"مصروف",$I$8:$I$5007,"&lt;&gt;مرفوض"))</f>
        <v/>
      </c>
      <c r="P3600" s="25">
        <f>IF(A3600&lt;&gt;"عهدة","",N(F3600)-O3600)</f>
        <v/>
      </c>
      <c r="Q3600" s="26">
        <f>IF(A3600="","",IF(A3600="عهدة",IF(N(F3600)=0,"⚠ أدخل قيمة العهدة",IF(P3600&lt;0,"⛔ عجز / زيادة مصروفات "&amp;TEXT(-P3600,"#,##0"),IF(COUNTIFS($B$8:$B$5007,B3600,$A$8:$A$5007,"مصروف",$I$8:$I$5007,"&lt;&gt;مرفوض",$K$8:$K$5007,"&lt;&gt;نعم")&gt;0,"⚠ "&amp;COUNTIFS($B$8:$B$5007,B3600,$A$8:$A$5007,"مصروف",$I$8:$I$5007,"&lt;&gt;مرفوض",$K$8:$K$5007,"&lt;&gt;نعم")&amp;" مصروف غير مسوى",IF(L3600="تمت التسوية",IF(P3600=0,"✔ متوازنة وتمت التسوية","✔ تمت التسوية – متبقي "&amp;TEXT(P3600,"#,##0")),IF(P3600&gt;0,"متبقي "&amp;TEXT(P3600,"#,##0"),"✔ متوازنة"))))),IF(R3600=0,"⚠ أضف سطر عهدة أولًا",IF(OR(C3600="",N(G3600)=0),"⚠ أكمل التاريخ والقيمة",IF(S3600="","⚠ التاريخ خارج السنة المالية",IF(H3600="","⚠ اختر بند الموازنة",IF(I3600="مرفوض","✖ مرفوض من المدير",IF(I3600&lt;&gt;"موافق","⏳ بانتظار موافقة المدير",IF(K3600&lt;&gt;"نعم","⚠ غير مسوى مع الحسابات","✔ معتمد ومسوى")))))))))</f>
        <v/>
      </c>
      <c r="R3600">
        <f>N(R3599)+IF(A3600="عهدة",1,0)</f>
        <v/>
      </c>
      <c r="S3600">
        <f>IF(C3600="","",IF(AND(C3600&gt;=DATE(2026,9,1),C3600&lt;=DATE(2027,8,31)),(YEAR(C3600)-2026)*12+MONTH(C3600)-8,""))</f>
        <v/>
      </c>
      <c r="T3600">
        <f>IF(AND(A3600="مصروف",R3600&gt;0,I3600="موافق",S3600&lt;&gt;"",H3600&lt;&gt;""),N(G3600),0)</f>
        <v/>
      </c>
    </row>
    <row r="3601">
      <c r="A3601" s="19" t="n"/>
      <c r="B3601" s="20">
        <f>IF(A3601="","",IF(R3601=0,"⚠ أضف سطر عهدة أولًا","DMT-"&amp;TEXT(R3601,"000")))</f>
        <v/>
      </c>
      <c r="C3601" s="21" t="n"/>
      <c r="D3601" s="20">
        <f>IF(C3601="","",IF(S3601="","خارج السنة المالية",INDEX(القوائم!$D$2:$D$13,S3601)))</f>
        <v/>
      </c>
      <c r="E3601" s="22" t="n"/>
      <c r="F3601" s="23" t="n"/>
      <c r="G3601" s="23" t="n"/>
      <c r="H3601" s="22" t="n"/>
      <c r="I3601" s="19" t="n"/>
      <c r="J3601" s="21" t="n"/>
      <c r="K3601" s="19" t="n"/>
      <c r="L3601" s="19" t="n"/>
      <c r="M3601" s="21" t="n"/>
      <c r="N3601" s="22" t="n"/>
      <c r="O3601" s="24">
        <f>IF(A3601&lt;&gt;"عهدة","",SUMIFS($G$8:$G$5007,$B$8:$B$5007,B3601,$A$8:$A$5007,"مصروف",$I$8:$I$5007,"&lt;&gt;مرفوض"))</f>
        <v/>
      </c>
      <c r="P3601" s="25">
        <f>IF(A3601&lt;&gt;"عهدة","",N(F3601)-O3601)</f>
        <v/>
      </c>
      <c r="Q3601" s="26">
        <f>IF(A3601="","",IF(A3601="عهدة",IF(N(F3601)=0,"⚠ أدخل قيمة العهدة",IF(P3601&lt;0,"⛔ عجز / زيادة مصروفات "&amp;TEXT(-P3601,"#,##0"),IF(COUNTIFS($B$8:$B$5007,B3601,$A$8:$A$5007,"مصروف",$I$8:$I$5007,"&lt;&gt;مرفوض",$K$8:$K$5007,"&lt;&gt;نعم")&gt;0,"⚠ "&amp;COUNTIFS($B$8:$B$5007,B3601,$A$8:$A$5007,"مصروف",$I$8:$I$5007,"&lt;&gt;مرفوض",$K$8:$K$5007,"&lt;&gt;نعم")&amp;" مصروف غير مسوى",IF(L3601="تمت التسوية",IF(P3601=0,"✔ متوازنة وتمت التسوية","✔ تمت التسوية – متبقي "&amp;TEXT(P3601,"#,##0")),IF(P3601&gt;0,"متبقي "&amp;TEXT(P3601,"#,##0"),"✔ متوازنة"))))),IF(R3601=0,"⚠ أضف سطر عهدة أولًا",IF(OR(C3601="",N(G3601)=0),"⚠ أكمل التاريخ والقيمة",IF(S3601="","⚠ التاريخ خارج السنة المالية",IF(H3601="","⚠ اختر بند الموازنة",IF(I3601="مرفوض","✖ مرفوض من المدير",IF(I3601&lt;&gt;"موافق","⏳ بانتظار موافقة المدير",IF(K3601&lt;&gt;"نعم","⚠ غير مسوى مع الحسابات","✔ معتمد ومسوى")))))))))</f>
        <v/>
      </c>
      <c r="R3601">
        <f>N(R3600)+IF(A3601="عهدة",1,0)</f>
        <v/>
      </c>
      <c r="S3601">
        <f>IF(C3601="","",IF(AND(C3601&gt;=DATE(2026,9,1),C3601&lt;=DATE(2027,8,31)),(YEAR(C3601)-2026)*12+MONTH(C3601)-8,""))</f>
        <v/>
      </c>
      <c r="T3601">
        <f>IF(AND(A3601="مصروف",R3601&gt;0,I3601="موافق",S3601&lt;&gt;"",H3601&lt;&gt;""),N(G3601),0)</f>
        <v/>
      </c>
    </row>
    <row r="3602">
      <c r="A3602" s="19" t="n"/>
      <c r="B3602" s="20">
        <f>IF(A3602="","",IF(R3602=0,"⚠ أضف سطر عهدة أولًا","DMT-"&amp;TEXT(R3602,"000")))</f>
        <v/>
      </c>
      <c r="C3602" s="21" t="n"/>
      <c r="D3602" s="20">
        <f>IF(C3602="","",IF(S3602="","خارج السنة المالية",INDEX(القوائم!$D$2:$D$13,S3602)))</f>
        <v/>
      </c>
      <c r="E3602" s="22" t="n"/>
      <c r="F3602" s="23" t="n"/>
      <c r="G3602" s="23" t="n"/>
      <c r="H3602" s="22" t="n"/>
      <c r="I3602" s="19" t="n"/>
      <c r="J3602" s="21" t="n"/>
      <c r="K3602" s="19" t="n"/>
      <c r="L3602" s="19" t="n"/>
      <c r="M3602" s="21" t="n"/>
      <c r="N3602" s="22" t="n"/>
      <c r="O3602" s="24">
        <f>IF(A3602&lt;&gt;"عهدة","",SUMIFS($G$8:$G$5007,$B$8:$B$5007,B3602,$A$8:$A$5007,"مصروف",$I$8:$I$5007,"&lt;&gt;مرفوض"))</f>
        <v/>
      </c>
      <c r="P3602" s="25">
        <f>IF(A3602&lt;&gt;"عهدة","",N(F3602)-O3602)</f>
        <v/>
      </c>
      <c r="Q3602" s="26">
        <f>IF(A3602="","",IF(A3602="عهدة",IF(N(F3602)=0,"⚠ أدخل قيمة العهدة",IF(P3602&lt;0,"⛔ عجز / زيادة مصروفات "&amp;TEXT(-P3602,"#,##0"),IF(COUNTIFS($B$8:$B$5007,B3602,$A$8:$A$5007,"مصروف",$I$8:$I$5007,"&lt;&gt;مرفوض",$K$8:$K$5007,"&lt;&gt;نعم")&gt;0,"⚠ "&amp;COUNTIFS($B$8:$B$5007,B3602,$A$8:$A$5007,"مصروف",$I$8:$I$5007,"&lt;&gt;مرفوض",$K$8:$K$5007,"&lt;&gt;نعم")&amp;" مصروف غير مسوى",IF(L3602="تمت التسوية",IF(P3602=0,"✔ متوازنة وتمت التسوية","✔ تمت التسوية – متبقي "&amp;TEXT(P3602,"#,##0")),IF(P3602&gt;0,"متبقي "&amp;TEXT(P3602,"#,##0"),"✔ متوازنة"))))),IF(R3602=0,"⚠ أضف سطر عهدة أولًا",IF(OR(C3602="",N(G3602)=0),"⚠ أكمل التاريخ والقيمة",IF(S3602="","⚠ التاريخ خارج السنة المالية",IF(H3602="","⚠ اختر بند الموازنة",IF(I3602="مرفوض","✖ مرفوض من المدير",IF(I3602&lt;&gt;"موافق","⏳ بانتظار موافقة المدير",IF(K3602&lt;&gt;"نعم","⚠ غير مسوى مع الحسابات","✔ معتمد ومسوى")))))))))</f>
        <v/>
      </c>
      <c r="R3602">
        <f>N(R3601)+IF(A3602="عهدة",1,0)</f>
        <v/>
      </c>
      <c r="S3602">
        <f>IF(C3602="","",IF(AND(C3602&gt;=DATE(2026,9,1),C3602&lt;=DATE(2027,8,31)),(YEAR(C3602)-2026)*12+MONTH(C3602)-8,""))</f>
        <v/>
      </c>
      <c r="T3602">
        <f>IF(AND(A3602="مصروف",R3602&gt;0,I3602="موافق",S3602&lt;&gt;"",H3602&lt;&gt;""),N(G3602),0)</f>
        <v/>
      </c>
    </row>
    <row r="3603">
      <c r="A3603" s="19" t="n"/>
      <c r="B3603" s="20">
        <f>IF(A3603="","",IF(R3603=0,"⚠ أضف سطر عهدة أولًا","DMT-"&amp;TEXT(R3603,"000")))</f>
        <v/>
      </c>
      <c r="C3603" s="21" t="n"/>
      <c r="D3603" s="20">
        <f>IF(C3603="","",IF(S3603="","خارج السنة المالية",INDEX(القوائم!$D$2:$D$13,S3603)))</f>
        <v/>
      </c>
      <c r="E3603" s="22" t="n"/>
      <c r="F3603" s="23" t="n"/>
      <c r="G3603" s="23" t="n"/>
      <c r="H3603" s="22" t="n"/>
      <c r="I3603" s="19" t="n"/>
      <c r="J3603" s="21" t="n"/>
      <c r="K3603" s="19" t="n"/>
      <c r="L3603" s="19" t="n"/>
      <c r="M3603" s="21" t="n"/>
      <c r="N3603" s="22" t="n"/>
      <c r="O3603" s="24">
        <f>IF(A3603&lt;&gt;"عهدة","",SUMIFS($G$8:$G$5007,$B$8:$B$5007,B3603,$A$8:$A$5007,"مصروف",$I$8:$I$5007,"&lt;&gt;مرفوض"))</f>
        <v/>
      </c>
      <c r="P3603" s="25">
        <f>IF(A3603&lt;&gt;"عهدة","",N(F3603)-O3603)</f>
        <v/>
      </c>
      <c r="Q3603" s="26">
        <f>IF(A3603="","",IF(A3603="عهدة",IF(N(F3603)=0,"⚠ أدخل قيمة العهدة",IF(P3603&lt;0,"⛔ عجز / زيادة مصروفات "&amp;TEXT(-P3603,"#,##0"),IF(COUNTIFS($B$8:$B$5007,B3603,$A$8:$A$5007,"مصروف",$I$8:$I$5007,"&lt;&gt;مرفوض",$K$8:$K$5007,"&lt;&gt;نعم")&gt;0,"⚠ "&amp;COUNTIFS($B$8:$B$5007,B3603,$A$8:$A$5007,"مصروف",$I$8:$I$5007,"&lt;&gt;مرفوض",$K$8:$K$5007,"&lt;&gt;نعم")&amp;" مصروف غير مسوى",IF(L3603="تمت التسوية",IF(P3603=0,"✔ متوازنة وتمت التسوية","✔ تمت التسوية – متبقي "&amp;TEXT(P3603,"#,##0")),IF(P3603&gt;0,"متبقي "&amp;TEXT(P3603,"#,##0"),"✔ متوازنة"))))),IF(R3603=0,"⚠ أضف سطر عهدة أولًا",IF(OR(C3603="",N(G3603)=0),"⚠ أكمل التاريخ والقيمة",IF(S3603="","⚠ التاريخ خارج السنة المالية",IF(H3603="","⚠ اختر بند الموازنة",IF(I3603="مرفوض","✖ مرفوض من المدير",IF(I3603&lt;&gt;"موافق","⏳ بانتظار موافقة المدير",IF(K3603&lt;&gt;"نعم","⚠ غير مسوى مع الحسابات","✔ معتمد ومسوى")))))))))</f>
        <v/>
      </c>
      <c r="R3603">
        <f>N(R3602)+IF(A3603="عهدة",1,0)</f>
        <v/>
      </c>
      <c r="S3603">
        <f>IF(C3603="","",IF(AND(C3603&gt;=DATE(2026,9,1),C3603&lt;=DATE(2027,8,31)),(YEAR(C3603)-2026)*12+MONTH(C3603)-8,""))</f>
        <v/>
      </c>
      <c r="T3603">
        <f>IF(AND(A3603="مصروف",R3603&gt;0,I3603="موافق",S3603&lt;&gt;"",H3603&lt;&gt;""),N(G3603),0)</f>
        <v/>
      </c>
    </row>
    <row r="3604">
      <c r="A3604" s="19" t="n"/>
      <c r="B3604" s="20">
        <f>IF(A3604="","",IF(R3604=0,"⚠ أضف سطر عهدة أولًا","DMT-"&amp;TEXT(R3604,"000")))</f>
        <v/>
      </c>
      <c r="C3604" s="21" t="n"/>
      <c r="D3604" s="20">
        <f>IF(C3604="","",IF(S3604="","خارج السنة المالية",INDEX(القوائم!$D$2:$D$13,S3604)))</f>
        <v/>
      </c>
      <c r="E3604" s="22" t="n"/>
      <c r="F3604" s="23" t="n"/>
      <c r="G3604" s="23" t="n"/>
      <c r="H3604" s="22" t="n"/>
      <c r="I3604" s="19" t="n"/>
      <c r="J3604" s="21" t="n"/>
      <c r="K3604" s="19" t="n"/>
      <c r="L3604" s="19" t="n"/>
      <c r="M3604" s="21" t="n"/>
      <c r="N3604" s="22" t="n"/>
      <c r="O3604" s="24">
        <f>IF(A3604&lt;&gt;"عهدة","",SUMIFS($G$8:$G$5007,$B$8:$B$5007,B3604,$A$8:$A$5007,"مصروف",$I$8:$I$5007,"&lt;&gt;مرفوض"))</f>
        <v/>
      </c>
      <c r="P3604" s="25">
        <f>IF(A3604&lt;&gt;"عهدة","",N(F3604)-O3604)</f>
        <v/>
      </c>
      <c r="Q3604" s="26">
        <f>IF(A3604="","",IF(A3604="عهدة",IF(N(F3604)=0,"⚠ أدخل قيمة العهدة",IF(P3604&lt;0,"⛔ عجز / زيادة مصروفات "&amp;TEXT(-P3604,"#,##0"),IF(COUNTIFS($B$8:$B$5007,B3604,$A$8:$A$5007,"مصروف",$I$8:$I$5007,"&lt;&gt;مرفوض",$K$8:$K$5007,"&lt;&gt;نعم")&gt;0,"⚠ "&amp;COUNTIFS($B$8:$B$5007,B3604,$A$8:$A$5007,"مصروف",$I$8:$I$5007,"&lt;&gt;مرفوض",$K$8:$K$5007,"&lt;&gt;نعم")&amp;" مصروف غير مسوى",IF(L3604="تمت التسوية",IF(P3604=0,"✔ متوازنة وتمت التسوية","✔ تمت التسوية – متبقي "&amp;TEXT(P3604,"#,##0")),IF(P3604&gt;0,"متبقي "&amp;TEXT(P3604,"#,##0"),"✔ متوازنة"))))),IF(R3604=0,"⚠ أضف سطر عهدة أولًا",IF(OR(C3604="",N(G3604)=0),"⚠ أكمل التاريخ والقيمة",IF(S3604="","⚠ التاريخ خارج السنة المالية",IF(H3604="","⚠ اختر بند الموازنة",IF(I3604="مرفوض","✖ مرفوض من المدير",IF(I3604&lt;&gt;"موافق","⏳ بانتظار موافقة المدير",IF(K3604&lt;&gt;"نعم","⚠ غير مسوى مع الحسابات","✔ معتمد ومسوى")))))))))</f>
        <v/>
      </c>
      <c r="R3604">
        <f>N(R3603)+IF(A3604="عهدة",1,0)</f>
        <v/>
      </c>
      <c r="S3604">
        <f>IF(C3604="","",IF(AND(C3604&gt;=DATE(2026,9,1),C3604&lt;=DATE(2027,8,31)),(YEAR(C3604)-2026)*12+MONTH(C3604)-8,""))</f>
        <v/>
      </c>
      <c r="T3604">
        <f>IF(AND(A3604="مصروف",R3604&gt;0,I3604="موافق",S3604&lt;&gt;"",H3604&lt;&gt;""),N(G3604),0)</f>
        <v/>
      </c>
    </row>
    <row r="3605">
      <c r="A3605" s="19" t="n"/>
      <c r="B3605" s="20">
        <f>IF(A3605="","",IF(R3605=0,"⚠ أضف سطر عهدة أولًا","DMT-"&amp;TEXT(R3605,"000")))</f>
        <v/>
      </c>
      <c r="C3605" s="21" t="n"/>
      <c r="D3605" s="20">
        <f>IF(C3605="","",IF(S3605="","خارج السنة المالية",INDEX(القوائم!$D$2:$D$13,S3605)))</f>
        <v/>
      </c>
      <c r="E3605" s="22" t="n"/>
      <c r="F3605" s="23" t="n"/>
      <c r="G3605" s="23" t="n"/>
      <c r="H3605" s="22" t="n"/>
      <c r="I3605" s="19" t="n"/>
      <c r="J3605" s="21" t="n"/>
      <c r="K3605" s="19" t="n"/>
      <c r="L3605" s="19" t="n"/>
      <c r="M3605" s="21" t="n"/>
      <c r="N3605" s="22" t="n"/>
      <c r="O3605" s="24">
        <f>IF(A3605&lt;&gt;"عهدة","",SUMIFS($G$8:$G$5007,$B$8:$B$5007,B3605,$A$8:$A$5007,"مصروف",$I$8:$I$5007,"&lt;&gt;مرفوض"))</f>
        <v/>
      </c>
      <c r="P3605" s="25">
        <f>IF(A3605&lt;&gt;"عهدة","",N(F3605)-O3605)</f>
        <v/>
      </c>
      <c r="Q3605" s="26">
        <f>IF(A3605="","",IF(A3605="عهدة",IF(N(F3605)=0,"⚠ أدخل قيمة العهدة",IF(P3605&lt;0,"⛔ عجز / زيادة مصروفات "&amp;TEXT(-P3605,"#,##0"),IF(COUNTIFS($B$8:$B$5007,B3605,$A$8:$A$5007,"مصروف",$I$8:$I$5007,"&lt;&gt;مرفوض",$K$8:$K$5007,"&lt;&gt;نعم")&gt;0,"⚠ "&amp;COUNTIFS($B$8:$B$5007,B3605,$A$8:$A$5007,"مصروف",$I$8:$I$5007,"&lt;&gt;مرفوض",$K$8:$K$5007,"&lt;&gt;نعم")&amp;" مصروف غير مسوى",IF(L3605="تمت التسوية",IF(P3605=0,"✔ متوازنة وتمت التسوية","✔ تمت التسوية – متبقي "&amp;TEXT(P3605,"#,##0")),IF(P3605&gt;0,"متبقي "&amp;TEXT(P3605,"#,##0"),"✔ متوازنة"))))),IF(R3605=0,"⚠ أضف سطر عهدة أولًا",IF(OR(C3605="",N(G3605)=0),"⚠ أكمل التاريخ والقيمة",IF(S3605="","⚠ التاريخ خارج السنة المالية",IF(H3605="","⚠ اختر بند الموازنة",IF(I3605="مرفوض","✖ مرفوض من المدير",IF(I3605&lt;&gt;"موافق","⏳ بانتظار موافقة المدير",IF(K3605&lt;&gt;"نعم","⚠ غير مسوى مع الحسابات","✔ معتمد ومسوى")))))))))</f>
        <v/>
      </c>
      <c r="R3605">
        <f>N(R3604)+IF(A3605="عهدة",1,0)</f>
        <v/>
      </c>
      <c r="S3605">
        <f>IF(C3605="","",IF(AND(C3605&gt;=DATE(2026,9,1),C3605&lt;=DATE(2027,8,31)),(YEAR(C3605)-2026)*12+MONTH(C3605)-8,""))</f>
        <v/>
      </c>
      <c r="T3605">
        <f>IF(AND(A3605="مصروف",R3605&gt;0,I3605="موافق",S3605&lt;&gt;"",H3605&lt;&gt;""),N(G3605),0)</f>
        <v/>
      </c>
    </row>
    <row r="3606">
      <c r="A3606" s="19" t="n"/>
      <c r="B3606" s="20">
        <f>IF(A3606="","",IF(R3606=0,"⚠ أضف سطر عهدة أولًا","DMT-"&amp;TEXT(R3606,"000")))</f>
        <v/>
      </c>
      <c r="C3606" s="21" t="n"/>
      <c r="D3606" s="20">
        <f>IF(C3606="","",IF(S3606="","خارج السنة المالية",INDEX(القوائم!$D$2:$D$13,S3606)))</f>
        <v/>
      </c>
      <c r="E3606" s="22" t="n"/>
      <c r="F3606" s="23" t="n"/>
      <c r="G3606" s="23" t="n"/>
      <c r="H3606" s="22" t="n"/>
      <c r="I3606" s="19" t="n"/>
      <c r="J3606" s="21" t="n"/>
      <c r="K3606" s="19" t="n"/>
      <c r="L3606" s="19" t="n"/>
      <c r="M3606" s="21" t="n"/>
      <c r="N3606" s="22" t="n"/>
      <c r="O3606" s="24">
        <f>IF(A3606&lt;&gt;"عهدة","",SUMIFS($G$8:$G$5007,$B$8:$B$5007,B3606,$A$8:$A$5007,"مصروف",$I$8:$I$5007,"&lt;&gt;مرفوض"))</f>
        <v/>
      </c>
      <c r="P3606" s="25">
        <f>IF(A3606&lt;&gt;"عهدة","",N(F3606)-O3606)</f>
        <v/>
      </c>
      <c r="Q3606" s="26">
        <f>IF(A3606="","",IF(A3606="عهدة",IF(N(F3606)=0,"⚠ أدخل قيمة العهدة",IF(P3606&lt;0,"⛔ عجز / زيادة مصروفات "&amp;TEXT(-P3606,"#,##0"),IF(COUNTIFS($B$8:$B$5007,B3606,$A$8:$A$5007,"مصروف",$I$8:$I$5007,"&lt;&gt;مرفوض",$K$8:$K$5007,"&lt;&gt;نعم")&gt;0,"⚠ "&amp;COUNTIFS($B$8:$B$5007,B3606,$A$8:$A$5007,"مصروف",$I$8:$I$5007,"&lt;&gt;مرفوض",$K$8:$K$5007,"&lt;&gt;نعم")&amp;" مصروف غير مسوى",IF(L3606="تمت التسوية",IF(P3606=0,"✔ متوازنة وتمت التسوية","✔ تمت التسوية – متبقي "&amp;TEXT(P3606,"#,##0")),IF(P3606&gt;0,"متبقي "&amp;TEXT(P3606,"#,##0"),"✔ متوازنة"))))),IF(R3606=0,"⚠ أضف سطر عهدة أولًا",IF(OR(C3606="",N(G3606)=0),"⚠ أكمل التاريخ والقيمة",IF(S3606="","⚠ التاريخ خارج السنة المالية",IF(H3606="","⚠ اختر بند الموازنة",IF(I3606="مرفوض","✖ مرفوض من المدير",IF(I3606&lt;&gt;"موافق","⏳ بانتظار موافقة المدير",IF(K3606&lt;&gt;"نعم","⚠ غير مسوى مع الحسابات","✔ معتمد ومسوى")))))))))</f>
        <v/>
      </c>
      <c r="R3606">
        <f>N(R3605)+IF(A3606="عهدة",1,0)</f>
        <v/>
      </c>
      <c r="S3606">
        <f>IF(C3606="","",IF(AND(C3606&gt;=DATE(2026,9,1),C3606&lt;=DATE(2027,8,31)),(YEAR(C3606)-2026)*12+MONTH(C3606)-8,""))</f>
        <v/>
      </c>
      <c r="T3606">
        <f>IF(AND(A3606="مصروف",R3606&gt;0,I3606="موافق",S3606&lt;&gt;"",H3606&lt;&gt;""),N(G3606),0)</f>
        <v/>
      </c>
    </row>
    <row r="3607">
      <c r="A3607" s="19" t="n"/>
      <c r="B3607" s="20">
        <f>IF(A3607="","",IF(R3607=0,"⚠ أضف سطر عهدة أولًا","DMT-"&amp;TEXT(R3607,"000")))</f>
        <v/>
      </c>
      <c r="C3607" s="21" t="n"/>
      <c r="D3607" s="20">
        <f>IF(C3607="","",IF(S3607="","خارج السنة المالية",INDEX(القوائم!$D$2:$D$13,S3607)))</f>
        <v/>
      </c>
      <c r="E3607" s="22" t="n"/>
      <c r="F3607" s="23" t="n"/>
      <c r="G3607" s="23" t="n"/>
      <c r="H3607" s="22" t="n"/>
      <c r="I3607" s="19" t="n"/>
      <c r="J3607" s="21" t="n"/>
      <c r="K3607" s="19" t="n"/>
      <c r="L3607" s="19" t="n"/>
      <c r="M3607" s="21" t="n"/>
      <c r="N3607" s="22" t="n"/>
      <c r="O3607" s="24">
        <f>IF(A3607&lt;&gt;"عهدة","",SUMIFS($G$8:$G$5007,$B$8:$B$5007,B3607,$A$8:$A$5007,"مصروف",$I$8:$I$5007,"&lt;&gt;مرفوض"))</f>
        <v/>
      </c>
      <c r="P3607" s="25">
        <f>IF(A3607&lt;&gt;"عهدة","",N(F3607)-O3607)</f>
        <v/>
      </c>
      <c r="Q3607" s="26">
        <f>IF(A3607="","",IF(A3607="عهدة",IF(N(F3607)=0,"⚠ أدخل قيمة العهدة",IF(P3607&lt;0,"⛔ عجز / زيادة مصروفات "&amp;TEXT(-P3607,"#,##0"),IF(COUNTIFS($B$8:$B$5007,B3607,$A$8:$A$5007,"مصروف",$I$8:$I$5007,"&lt;&gt;مرفوض",$K$8:$K$5007,"&lt;&gt;نعم")&gt;0,"⚠ "&amp;COUNTIFS($B$8:$B$5007,B3607,$A$8:$A$5007,"مصروف",$I$8:$I$5007,"&lt;&gt;مرفوض",$K$8:$K$5007,"&lt;&gt;نعم")&amp;" مصروف غير مسوى",IF(L3607="تمت التسوية",IF(P3607=0,"✔ متوازنة وتمت التسوية","✔ تمت التسوية – متبقي "&amp;TEXT(P3607,"#,##0")),IF(P3607&gt;0,"متبقي "&amp;TEXT(P3607,"#,##0"),"✔ متوازنة"))))),IF(R3607=0,"⚠ أضف سطر عهدة أولًا",IF(OR(C3607="",N(G3607)=0),"⚠ أكمل التاريخ والقيمة",IF(S3607="","⚠ التاريخ خارج السنة المالية",IF(H3607="","⚠ اختر بند الموازنة",IF(I3607="مرفوض","✖ مرفوض من المدير",IF(I3607&lt;&gt;"موافق","⏳ بانتظار موافقة المدير",IF(K3607&lt;&gt;"نعم","⚠ غير مسوى مع الحسابات","✔ معتمد ومسوى")))))))))</f>
        <v/>
      </c>
      <c r="R3607">
        <f>N(R3606)+IF(A3607="عهدة",1,0)</f>
        <v/>
      </c>
      <c r="S3607">
        <f>IF(C3607="","",IF(AND(C3607&gt;=DATE(2026,9,1),C3607&lt;=DATE(2027,8,31)),(YEAR(C3607)-2026)*12+MONTH(C3607)-8,""))</f>
        <v/>
      </c>
      <c r="T3607">
        <f>IF(AND(A3607="مصروف",R3607&gt;0,I3607="موافق",S3607&lt;&gt;"",H3607&lt;&gt;""),N(G3607),0)</f>
        <v/>
      </c>
    </row>
    <row r="3608">
      <c r="A3608" s="19" t="n"/>
      <c r="B3608" s="20">
        <f>IF(A3608="","",IF(R3608=0,"⚠ أضف سطر عهدة أولًا","DMT-"&amp;TEXT(R3608,"000")))</f>
        <v/>
      </c>
      <c r="C3608" s="21" t="n"/>
      <c r="D3608" s="20">
        <f>IF(C3608="","",IF(S3608="","خارج السنة المالية",INDEX(القوائم!$D$2:$D$13,S3608)))</f>
        <v/>
      </c>
      <c r="E3608" s="22" t="n"/>
      <c r="F3608" s="23" t="n"/>
      <c r="G3608" s="23" t="n"/>
      <c r="H3608" s="22" t="n"/>
      <c r="I3608" s="19" t="n"/>
      <c r="J3608" s="21" t="n"/>
      <c r="K3608" s="19" t="n"/>
      <c r="L3608" s="19" t="n"/>
      <c r="M3608" s="21" t="n"/>
      <c r="N3608" s="22" t="n"/>
      <c r="O3608" s="24">
        <f>IF(A3608&lt;&gt;"عهدة","",SUMIFS($G$8:$G$5007,$B$8:$B$5007,B3608,$A$8:$A$5007,"مصروف",$I$8:$I$5007,"&lt;&gt;مرفوض"))</f>
        <v/>
      </c>
      <c r="P3608" s="25">
        <f>IF(A3608&lt;&gt;"عهدة","",N(F3608)-O3608)</f>
        <v/>
      </c>
      <c r="Q3608" s="26">
        <f>IF(A3608="","",IF(A3608="عهدة",IF(N(F3608)=0,"⚠ أدخل قيمة العهدة",IF(P3608&lt;0,"⛔ عجز / زيادة مصروفات "&amp;TEXT(-P3608,"#,##0"),IF(COUNTIFS($B$8:$B$5007,B3608,$A$8:$A$5007,"مصروف",$I$8:$I$5007,"&lt;&gt;مرفوض",$K$8:$K$5007,"&lt;&gt;نعم")&gt;0,"⚠ "&amp;COUNTIFS($B$8:$B$5007,B3608,$A$8:$A$5007,"مصروف",$I$8:$I$5007,"&lt;&gt;مرفوض",$K$8:$K$5007,"&lt;&gt;نعم")&amp;" مصروف غير مسوى",IF(L3608="تمت التسوية",IF(P3608=0,"✔ متوازنة وتمت التسوية","✔ تمت التسوية – متبقي "&amp;TEXT(P3608,"#,##0")),IF(P3608&gt;0,"متبقي "&amp;TEXT(P3608,"#,##0"),"✔ متوازنة"))))),IF(R3608=0,"⚠ أضف سطر عهدة أولًا",IF(OR(C3608="",N(G3608)=0),"⚠ أكمل التاريخ والقيمة",IF(S3608="","⚠ التاريخ خارج السنة المالية",IF(H3608="","⚠ اختر بند الموازنة",IF(I3608="مرفوض","✖ مرفوض من المدير",IF(I3608&lt;&gt;"موافق","⏳ بانتظار موافقة المدير",IF(K3608&lt;&gt;"نعم","⚠ غير مسوى مع الحسابات","✔ معتمد ومسوى")))))))))</f>
        <v/>
      </c>
      <c r="R3608">
        <f>N(R3607)+IF(A3608="عهدة",1,0)</f>
        <v/>
      </c>
      <c r="S3608">
        <f>IF(C3608="","",IF(AND(C3608&gt;=DATE(2026,9,1),C3608&lt;=DATE(2027,8,31)),(YEAR(C3608)-2026)*12+MONTH(C3608)-8,""))</f>
        <v/>
      </c>
      <c r="T3608">
        <f>IF(AND(A3608="مصروف",R3608&gt;0,I3608="موافق",S3608&lt;&gt;"",H3608&lt;&gt;""),N(G3608),0)</f>
        <v/>
      </c>
    </row>
    <row r="3609">
      <c r="A3609" s="19" t="n"/>
      <c r="B3609" s="20">
        <f>IF(A3609="","",IF(R3609=0,"⚠ أضف سطر عهدة أولًا","DMT-"&amp;TEXT(R3609,"000")))</f>
        <v/>
      </c>
      <c r="C3609" s="21" t="n"/>
      <c r="D3609" s="20">
        <f>IF(C3609="","",IF(S3609="","خارج السنة المالية",INDEX(القوائم!$D$2:$D$13,S3609)))</f>
        <v/>
      </c>
      <c r="E3609" s="22" t="n"/>
      <c r="F3609" s="23" t="n"/>
      <c r="G3609" s="23" t="n"/>
      <c r="H3609" s="22" t="n"/>
      <c r="I3609" s="19" t="n"/>
      <c r="J3609" s="21" t="n"/>
      <c r="K3609" s="19" t="n"/>
      <c r="L3609" s="19" t="n"/>
      <c r="M3609" s="21" t="n"/>
      <c r="N3609" s="22" t="n"/>
      <c r="O3609" s="24">
        <f>IF(A3609&lt;&gt;"عهدة","",SUMIFS($G$8:$G$5007,$B$8:$B$5007,B3609,$A$8:$A$5007,"مصروف",$I$8:$I$5007,"&lt;&gt;مرفوض"))</f>
        <v/>
      </c>
      <c r="P3609" s="25">
        <f>IF(A3609&lt;&gt;"عهدة","",N(F3609)-O3609)</f>
        <v/>
      </c>
      <c r="Q3609" s="26">
        <f>IF(A3609="","",IF(A3609="عهدة",IF(N(F3609)=0,"⚠ أدخل قيمة العهدة",IF(P3609&lt;0,"⛔ عجز / زيادة مصروفات "&amp;TEXT(-P3609,"#,##0"),IF(COUNTIFS($B$8:$B$5007,B3609,$A$8:$A$5007,"مصروف",$I$8:$I$5007,"&lt;&gt;مرفوض",$K$8:$K$5007,"&lt;&gt;نعم")&gt;0,"⚠ "&amp;COUNTIFS($B$8:$B$5007,B3609,$A$8:$A$5007,"مصروف",$I$8:$I$5007,"&lt;&gt;مرفوض",$K$8:$K$5007,"&lt;&gt;نعم")&amp;" مصروف غير مسوى",IF(L3609="تمت التسوية",IF(P3609=0,"✔ متوازنة وتمت التسوية","✔ تمت التسوية – متبقي "&amp;TEXT(P3609,"#,##0")),IF(P3609&gt;0,"متبقي "&amp;TEXT(P3609,"#,##0"),"✔ متوازنة"))))),IF(R3609=0,"⚠ أضف سطر عهدة أولًا",IF(OR(C3609="",N(G3609)=0),"⚠ أكمل التاريخ والقيمة",IF(S3609="","⚠ التاريخ خارج السنة المالية",IF(H3609="","⚠ اختر بند الموازنة",IF(I3609="مرفوض","✖ مرفوض من المدير",IF(I3609&lt;&gt;"موافق","⏳ بانتظار موافقة المدير",IF(K3609&lt;&gt;"نعم","⚠ غير مسوى مع الحسابات","✔ معتمد ومسوى")))))))))</f>
        <v/>
      </c>
      <c r="R3609">
        <f>N(R3608)+IF(A3609="عهدة",1,0)</f>
        <v/>
      </c>
      <c r="S3609">
        <f>IF(C3609="","",IF(AND(C3609&gt;=DATE(2026,9,1),C3609&lt;=DATE(2027,8,31)),(YEAR(C3609)-2026)*12+MONTH(C3609)-8,""))</f>
        <v/>
      </c>
      <c r="T3609">
        <f>IF(AND(A3609="مصروف",R3609&gt;0,I3609="موافق",S3609&lt;&gt;"",H3609&lt;&gt;""),N(G3609),0)</f>
        <v/>
      </c>
    </row>
    <row r="3610">
      <c r="A3610" s="19" t="n"/>
      <c r="B3610" s="20">
        <f>IF(A3610="","",IF(R3610=0,"⚠ أضف سطر عهدة أولًا","DMT-"&amp;TEXT(R3610,"000")))</f>
        <v/>
      </c>
      <c r="C3610" s="21" t="n"/>
      <c r="D3610" s="20">
        <f>IF(C3610="","",IF(S3610="","خارج السنة المالية",INDEX(القوائم!$D$2:$D$13,S3610)))</f>
        <v/>
      </c>
      <c r="E3610" s="22" t="n"/>
      <c r="F3610" s="23" t="n"/>
      <c r="G3610" s="23" t="n"/>
      <c r="H3610" s="22" t="n"/>
      <c r="I3610" s="19" t="n"/>
      <c r="J3610" s="21" t="n"/>
      <c r="K3610" s="19" t="n"/>
      <c r="L3610" s="19" t="n"/>
      <c r="M3610" s="21" t="n"/>
      <c r="N3610" s="22" t="n"/>
      <c r="O3610" s="24">
        <f>IF(A3610&lt;&gt;"عهدة","",SUMIFS($G$8:$G$5007,$B$8:$B$5007,B3610,$A$8:$A$5007,"مصروف",$I$8:$I$5007,"&lt;&gt;مرفوض"))</f>
        <v/>
      </c>
      <c r="P3610" s="25">
        <f>IF(A3610&lt;&gt;"عهدة","",N(F3610)-O3610)</f>
        <v/>
      </c>
      <c r="Q3610" s="26">
        <f>IF(A3610="","",IF(A3610="عهدة",IF(N(F3610)=0,"⚠ أدخل قيمة العهدة",IF(P3610&lt;0,"⛔ عجز / زيادة مصروفات "&amp;TEXT(-P3610,"#,##0"),IF(COUNTIFS($B$8:$B$5007,B3610,$A$8:$A$5007,"مصروف",$I$8:$I$5007,"&lt;&gt;مرفوض",$K$8:$K$5007,"&lt;&gt;نعم")&gt;0,"⚠ "&amp;COUNTIFS($B$8:$B$5007,B3610,$A$8:$A$5007,"مصروف",$I$8:$I$5007,"&lt;&gt;مرفوض",$K$8:$K$5007,"&lt;&gt;نعم")&amp;" مصروف غير مسوى",IF(L3610="تمت التسوية",IF(P3610=0,"✔ متوازنة وتمت التسوية","✔ تمت التسوية – متبقي "&amp;TEXT(P3610,"#,##0")),IF(P3610&gt;0,"متبقي "&amp;TEXT(P3610,"#,##0"),"✔ متوازنة"))))),IF(R3610=0,"⚠ أضف سطر عهدة أولًا",IF(OR(C3610="",N(G3610)=0),"⚠ أكمل التاريخ والقيمة",IF(S3610="","⚠ التاريخ خارج السنة المالية",IF(H3610="","⚠ اختر بند الموازنة",IF(I3610="مرفوض","✖ مرفوض من المدير",IF(I3610&lt;&gt;"موافق","⏳ بانتظار موافقة المدير",IF(K3610&lt;&gt;"نعم","⚠ غير مسوى مع الحسابات","✔ معتمد ومسوى")))))))))</f>
        <v/>
      </c>
      <c r="R3610">
        <f>N(R3609)+IF(A3610="عهدة",1,0)</f>
        <v/>
      </c>
      <c r="S3610">
        <f>IF(C3610="","",IF(AND(C3610&gt;=DATE(2026,9,1),C3610&lt;=DATE(2027,8,31)),(YEAR(C3610)-2026)*12+MONTH(C3610)-8,""))</f>
        <v/>
      </c>
      <c r="T3610">
        <f>IF(AND(A3610="مصروف",R3610&gt;0,I3610="موافق",S3610&lt;&gt;"",H3610&lt;&gt;""),N(G3610),0)</f>
        <v/>
      </c>
    </row>
    <row r="3611">
      <c r="A3611" s="19" t="n"/>
      <c r="B3611" s="20">
        <f>IF(A3611="","",IF(R3611=0,"⚠ أضف سطر عهدة أولًا","DMT-"&amp;TEXT(R3611,"000")))</f>
        <v/>
      </c>
      <c r="C3611" s="21" t="n"/>
      <c r="D3611" s="20">
        <f>IF(C3611="","",IF(S3611="","خارج السنة المالية",INDEX(القوائم!$D$2:$D$13,S3611)))</f>
        <v/>
      </c>
      <c r="E3611" s="22" t="n"/>
      <c r="F3611" s="23" t="n"/>
      <c r="G3611" s="23" t="n"/>
      <c r="H3611" s="22" t="n"/>
      <c r="I3611" s="19" t="n"/>
      <c r="J3611" s="21" t="n"/>
      <c r="K3611" s="19" t="n"/>
      <c r="L3611" s="19" t="n"/>
      <c r="M3611" s="21" t="n"/>
      <c r="N3611" s="22" t="n"/>
      <c r="O3611" s="24">
        <f>IF(A3611&lt;&gt;"عهدة","",SUMIFS($G$8:$G$5007,$B$8:$B$5007,B3611,$A$8:$A$5007,"مصروف",$I$8:$I$5007,"&lt;&gt;مرفوض"))</f>
        <v/>
      </c>
      <c r="P3611" s="25">
        <f>IF(A3611&lt;&gt;"عهدة","",N(F3611)-O3611)</f>
        <v/>
      </c>
      <c r="Q3611" s="26">
        <f>IF(A3611="","",IF(A3611="عهدة",IF(N(F3611)=0,"⚠ أدخل قيمة العهدة",IF(P3611&lt;0,"⛔ عجز / زيادة مصروفات "&amp;TEXT(-P3611,"#,##0"),IF(COUNTIFS($B$8:$B$5007,B3611,$A$8:$A$5007,"مصروف",$I$8:$I$5007,"&lt;&gt;مرفوض",$K$8:$K$5007,"&lt;&gt;نعم")&gt;0,"⚠ "&amp;COUNTIFS($B$8:$B$5007,B3611,$A$8:$A$5007,"مصروف",$I$8:$I$5007,"&lt;&gt;مرفوض",$K$8:$K$5007,"&lt;&gt;نعم")&amp;" مصروف غير مسوى",IF(L3611="تمت التسوية",IF(P3611=0,"✔ متوازنة وتمت التسوية","✔ تمت التسوية – متبقي "&amp;TEXT(P3611,"#,##0")),IF(P3611&gt;0,"متبقي "&amp;TEXT(P3611,"#,##0"),"✔ متوازنة"))))),IF(R3611=0,"⚠ أضف سطر عهدة أولًا",IF(OR(C3611="",N(G3611)=0),"⚠ أكمل التاريخ والقيمة",IF(S3611="","⚠ التاريخ خارج السنة المالية",IF(H3611="","⚠ اختر بند الموازنة",IF(I3611="مرفوض","✖ مرفوض من المدير",IF(I3611&lt;&gt;"موافق","⏳ بانتظار موافقة المدير",IF(K3611&lt;&gt;"نعم","⚠ غير مسوى مع الحسابات","✔ معتمد ومسوى")))))))))</f>
        <v/>
      </c>
      <c r="R3611">
        <f>N(R3610)+IF(A3611="عهدة",1,0)</f>
        <v/>
      </c>
      <c r="S3611">
        <f>IF(C3611="","",IF(AND(C3611&gt;=DATE(2026,9,1),C3611&lt;=DATE(2027,8,31)),(YEAR(C3611)-2026)*12+MONTH(C3611)-8,""))</f>
        <v/>
      </c>
      <c r="T3611">
        <f>IF(AND(A3611="مصروف",R3611&gt;0,I3611="موافق",S3611&lt;&gt;"",H3611&lt;&gt;""),N(G3611),0)</f>
        <v/>
      </c>
    </row>
    <row r="3612">
      <c r="A3612" s="19" t="n"/>
      <c r="B3612" s="20">
        <f>IF(A3612="","",IF(R3612=0,"⚠ أضف سطر عهدة أولًا","DMT-"&amp;TEXT(R3612,"000")))</f>
        <v/>
      </c>
      <c r="C3612" s="21" t="n"/>
      <c r="D3612" s="20">
        <f>IF(C3612="","",IF(S3612="","خارج السنة المالية",INDEX(القوائم!$D$2:$D$13,S3612)))</f>
        <v/>
      </c>
      <c r="E3612" s="22" t="n"/>
      <c r="F3612" s="23" t="n"/>
      <c r="G3612" s="23" t="n"/>
      <c r="H3612" s="22" t="n"/>
      <c r="I3612" s="19" t="n"/>
      <c r="J3612" s="21" t="n"/>
      <c r="K3612" s="19" t="n"/>
      <c r="L3612" s="19" t="n"/>
      <c r="M3612" s="21" t="n"/>
      <c r="N3612" s="22" t="n"/>
      <c r="O3612" s="24">
        <f>IF(A3612&lt;&gt;"عهدة","",SUMIFS($G$8:$G$5007,$B$8:$B$5007,B3612,$A$8:$A$5007,"مصروف",$I$8:$I$5007,"&lt;&gt;مرفوض"))</f>
        <v/>
      </c>
      <c r="P3612" s="25">
        <f>IF(A3612&lt;&gt;"عهدة","",N(F3612)-O3612)</f>
        <v/>
      </c>
      <c r="Q3612" s="26">
        <f>IF(A3612="","",IF(A3612="عهدة",IF(N(F3612)=0,"⚠ أدخل قيمة العهدة",IF(P3612&lt;0,"⛔ عجز / زيادة مصروفات "&amp;TEXT(-P3612,"#,##0"),IF(COUNTIFS($B$8:$B$5007,B3612,$A$8:$A$5007,"مصروف",$I$8:$I$5007,"&lt;&gt;مرفوض",$K$8:$K$5007,"&lt;&gt;نعم")&gt;0,"⚠ "&amp;COUNTIFS($B$8:$B$5007,B3612,$A$8:$A$5007,"مصروف",$I$8:$I$5007,"&lt;&gt;مرفوض",$K$8:$K$5007,"&lt;&gt;نعم")&amp;" مصروف غير مسوى",IF(L3612="تمت التسوية",IF(P3612=0,"✔ متوازنة وتمت التسوية","✔ تمت التسوية – متبقي "&amp;TEXT(P3612,"#,##0")),IF(P3612&gt;0,"متبقي "&amp;TEXT(P3612,"#,##0"),"✔ متوازنة"))))),IF(R3612=0,"⚠ أضف سطر عهدة أولًا",IF(OR(C3612="",N(G3612)=0),"⚠ أكمل التاريخ والقيمة",IF(S3612="","⚠ التاريخ خارج السنة المالية",IF(H3612="","⚠ اختر بند الموازنة",IF(I3612="مرفوض","✖ مرفوض من المدير",IF(I3612&lt;&gt;"موافق","⏳ بانتظار موافقة المدير",IF(K3612&lt;&gt;"نعم","⚠ غير مسوى مع الحسابات","✔ معتمد ومسوى")))))))))</f>
        <v/>
      </c>
      <c r="R3612">
        <f>N(R3611)+IF(A3612="عهدة",1,0)</f>
        <v/>
      </c>
      <c r="S3612">
        <f>IF(C3612="","",IF(AND(C3612&gt;=DATE(2026,9,1),C3612&lt;=DATE(2027,8,31)),(YEAR(C3612)-2026)*12+MONTH(C3612)-8,""))</f>
        <v/>
      </c>
      <c r="T3612">
        <f>IF(AND(A3612="مصروف",R3612&gt;0,I3612="موافق",S3612&lt;&gt;"",H3612&lt;&gt;""),N(G3612),0)</f>
        <v/>
      </c>
    </row>
    <row r="3613">
      <c r="A3613" s="19" t="n"/>
      <c r="B3613" s="20">
        <f>IF(A3613="","",IF(R3613=0,"⚠ أضف سطر عهدة أولًا","DMT-"&amp;TEXT(R3613,"000")))</f>
        <v/>
      </c>
      <c r="C3613" s="21" t="n"/>
      <c r="D3613" s="20">
        <f>IF(C3613="","",IF(S3613="","خارج السنة المالية",INDEX(القوائم!$D$2:$D$13,S3613)))</f>
        <v/>
      </c>
      <c r="E3613" s="22" t="n"/>
      <c r="F3613" s="23" t="n"/>
      <c r="G3613" s="23" t="n"/>
      <c r="H3613" s="22" t="n"/>
      <c r="I3613" s="19" t="n"/>
      <c r="J3613" s="21" t="n"/>
      <c r="K3613" s="19" t="n"/>
      <c r="L3613" s="19" t="n"/>
      <c r="M3613" s="21" t="n"/>
      <c r="N3613" s="22" t="n"/>
      <c r="O3613" s="24">
        <f>IF(A3613&lt;&gt;"عهدة","",SUMIFS($G$8:$G$5007,$B$8:$B$5007,B3613,$A$8:$A$5007,"مصروف",$I$8:$I$5007,"&lt;&gt;مرفوض"))</f>
        <v/>
      </c>
      <c r="P3613" s="25">
        <f>IF(A3613&lt;&gt;"عهدة","",N(F3613)-O3613)</f>
        <v/>
      </c>
      <c r="Q3613" s="26">
        <f>IF(A3613="","",IF(A3613="عهدة",IF(N(F3613)=0,"⚠ أدخل قيمة العهدة",IF(P3613&lt;0,"⛔ عجز / زيادة مصروفات "&amp;TEXT(-P3613,"#,##0"),IF(COUNTIFS($B$8:$B$5007,B3613,$A$8:$A$5007,"مصروف",$I$8:$I$5007,"&lt;&gt;مرفوض",$K$8:$K$5007,"&lt;&gt;نعم")&gt;0,"⚠ "&amp;COUNTIFS($B$8:$B$5007,B3613,$A$8:$A$5007,"مصروف",$I$8:$I$5007,"&lt;&gt;مرفوض",$K$8:$K$5007,"&lt;&gt;نعم")&amp;" مصروف غير مسوى",IF(L3613="تمت التسوية",IF(P3613=0,"✔ متوازنة وتمت التسوية","✔ تمت التسوية – متبقي "&amp;TEXT(P3613,"#,##0")),IF(P3613&gt;0,"متبقي "&amp;TEXT(P3613,"#,##0"),"✔ متوازنة"))))),IF(R3613=0,"⚠ أضف سطر عهدة أولًا",IF(OR(C3613="",N(G3613)=0),"⚠ أكمل التاريخ والقيمة",IF(S3613="","⚠ التاريخ خارج السنة المالية",IF(H3613="","⚠ اختر بند الموازنة",IF(I3613="مرفوض","✖ مرفوض من المدير",IF(I3613&lt;&gt;"موافق","⏳ بانتظار موافقة المدير",IF(K3613&lt;&gt;"نعم","⚠ غير مسوى مع الحسابات","✔ معتمد ومسوى")))))))))</f>
        <v/>
      </c>
      <c r="R3613">
        <f>N(R3612)+IF(A3613="عهدة",1,0)</f>
        <v/>
      </c>
      <c r="S3613">
        <f>IF(C3613="","",IF(AND(C3613&gt;=DATE(2026,9,1),C3613&lt;=DATE(2027,8,31)),(YEAR(C3613)-2026)*12+MONTH(C3613)-8,""))</f>
        <v/>
      </c>
      <c r="T3613">
        <f>IF(AND(A3613="مصروف",R3613&gt;0,I3613="موافق",S3613&lt;&gt;"",H3613&lt;&gt;""),N(G3613),0)</f>
        <v/>
      </c>
    </row>
    <row r="3614">
      <c r="A3614" s="19" t="n"/>
      <c r="B3614" s="20">
        <f>IF(A3614="","",IF(R3614=0,"⚠ أضف سطر عهدة أولًا","DMT-"&amp;TEXT(R3614,"000")))</f>
        <v/>
      </c>
      <c r="C3614" s="21" t="n"/>
      <c r="D3614" s="20">
        <f>IF(C3614="","",IF(S3614="","خارج السنة المالية",INDEX(القوائم!$D$2:$D$13,S3614)))</f>
        <v/>
      </c>
      <c r="E3614" s="22" t="n"/>
      <c r="F3614" s="23" t="n"/>
      <c r="G3614" s="23" t="n"/>
      <c r="H3614" s="22" t="n"/>
      <c r="I3614" s="19" t="n"/>
      <c r="J3614" s="21" t="n"/>
      <c r="K3614" s="19" t="n"/>
      <c r="L3614" s="19" t="n"/>
      <c r="M3614" s="21" t="n"/>
      <c r="N3614" s="22" t="n"/>
      <c r="O3614" s="24">
        <f>IF(A3614&lt;&gt;"عهدة","",SUMIFS($G$8:$G$5007,$B$8:$B$5007,B3614,$A$8:$A$5007,"مصروف",$I$8:$I$5007,"&lt;&gt;مرفوض"))</f>
        <v/>
      </c>
      <c r="P3614" s="25">
        <f>IF(A3614&lt;&gt;"عهدة","",N(F3614)-O3614)</f>
        <v/>
      </c>
      <c r="Q3614" s="26">
        <f>IF(A3614="","",IF(A3614="عهدة",IF(N(F3614)=0,"⚠ أدخل قيمة العهدة",IF(P3614&lt;0,"⛔ عجز / زيادة مصروفات "&amp;TEXT(-P3614,"#,##0"),IF(COUNTIFS($B$8:$B$5007,B3614,$A$8:$A$5007,"مصروف",$I$8:$I$5007,"&lt;&gt;مرفوض",$K$8:$K$5007,"&lt;&gt;نعم")&gt;0,"⚠ "&amp;COUNTIFS($B$8:$B$5007,B3614,$A$8:$A$5007,"مصروف",$I$8:$I$5007,"&lt;&gt;مرفوض",$K$8:$K$5007,"&lt;&gt;نعم")&amp;" مصروف غير مسوى",IF(L3614="تمت التسوية",IF(P3614=0,"✔ متوازنة وتمت التسوية","✔ تمت التسوية – متبقي "&amp;TEXT(P3614,"#,##0")),IF(P3614&gt;0,"متبقي "&amp;TEXT(P3614,"#,##0"),"✔ متوازنة"))))),IF(R3614=0,"⚠ أضف سطر عهدة أولًا",IF(OR(C3614="",N(G3614)=0),"⚠ أكمل التاريخ والقيمة",IF(S3614="","⚠ التاريخ خارج السنة المالية",IF(H3614="","⚠ اختر بند الموازنة",IF(I3614="مرفوض","✖ مرفوض من المدير",IF(I3614&lt;&gt;"موافق","⏳ بانتظار موافقة المدير",IF(K3614&lt;&gt;"نعم","⚠ غير مسوى مع الحسابات","✔ معتمد ومسوى")))))))))</f>
        <v/>
      </c>
      <c r="R3614">
        <f>N(R3613)+IF(A3614="عهدة",1,0)</f>
        <v/>
      </c>
      <c r="S3614">
        <f>IF(C3614="","",IF(AND(C3614&gt;=DATE(2026,9,1),C3614&lt;=DATE(2027,8,31)),(YEAR(C3614)-2026)*12+MONTH(C3614)-8,""))</f>
        <v/>
      </c>
      <c r="T3614">
        <f>IF(AND(A3614="مصروف",R3614&gt;0,I3614="موافق",S3614&lt;&gt;"",H3614&lt;&gt;""),N(G3614),0)</f>
        <v/>
      </c>
    </row>
    <row r="3615">
      <c r="A3615" s="19" t="n"/>
      <c r="B3615" s="20">
        <f>IF(A3615="","",IF(R3615=0,"⚠ أضف سطر عهدة أولًا","DMT-"&amp;TEXT(R3615,"000")))</f>
        <v/>
      </c>
      <c r="C3615" s="21" t="n"/>
      <c r="D3615" s="20">
        <f>IF(C3615="","",IF(S3615="","خارج السنة المالية",INDEX(القوائم!$D$2:$D$13,S3615)))</f>
        <v/>
      </c>
      <c r="E3615" s="22" t="n"/>
      <c r="F3615" s="23" t="n"/>
      <c r="G3615" s="23" t="n"/>
      <c r="H3615" s="22" t="n"/>
      <c r="I3615" s="19" t="n"/>
      <c r="J3615" s="21" t="n"/>
      <c r="K3615" s="19" t="n"/>
      <c r="L3615" s="19" t="n"/>
      <c r="M3615" s="21" t="n"/>
      <c r="N3615" s="22" t="n"/>
      <c r="O3615" s="24">
        <f>IF(A3615&lt;&gt;"عهدة","",SUMIFS($G$8:$G$5007,$B$8:$B$5007,B3615,$A$8:$A$5007,"مصروف",$I$8:$I$5007,"&lt;&gt;مرفوض"))</f>
        <v/>
      </c>
      <c r="P3615" s="25">
        <f>IF(A3615&lt;&gt;"عهدة","",N(F3615)-O3615)</f>
        <v/>
      </c>
      <c r="Q3615" s="26">
        <f>IF(A3615="","",IF(A3615="عهدة",IF(N(F3615)=0,"⚠ أدخل قيمة العهدة",IF(P3615&lt;0,"⛔ عجز / زيادة مصروفات "&amp;TEXT(-P3615,"#,##0"),IF(COUNTIFS($B$8:$B$5007,B3615,$A$8:$A$5007,"مصروف",$I$8:$I$5007,"&lt;&gt;مرفوض",$K$8:$K$5007,"&lt;&gt;نعم")&gt;0,"⚠ "&amp;COUNTIFS($B$8:$B$5007,B3615,$A$8:$A$5007,"مصروف",$I$8:$I$5007,"&lt;&gt;مرفوض",$K$8:$K$5007,"&lt;&gt;نعم")&amp;" مصروف غير مسوى",IF(L3615="تمت التسوية",IF(P3615=0,"✔ متوازنة وتمت التسوية","✔ تمت التسوية – متبقي "&amp;TEXT(P3615,"#,##0")),IF(P3615&gt;0,"متبقي "&amp;TEXT(P3615,"#,##0"),"✔ متوازنة"))))),IF(R3615=0,"⚠ أضف سطر عهدة أولًا",IF(OR(C3615="",N(G3615)=0),"⚠ أكمل التاريخ والقيمة",IF(S3615="","⚠ التاريخ خارج السنة المالية",IF(H3615="","⚠ اختر بند الموازنة",IF(I3615="مرفوض","✖ مرفوض من المدير",IF(I3615&lt;&gt;"موافق","⏳ بانتظار موافقة المدير",IF(K3615&lt;&gt;"نعم","⚠ غير مسوى مع الحسابات","✔ معتمد ومسوى")))))))))</f>
        <v/>
      </c>
      <c r="R3615">
        <f>N(R3614)+IF(A3615="عهدة",1,0)</f>
        <v/>
      </c>
      <c r="S3615">
        <f>IF(C3615="","",IF(AND(C3615&gt;=DATE(2026,9,1),C3615&lt;=DATE(2027,8,31)),(YEAR(C3615)-2026)*12+MONTH(C3615)-8,""))</f>
        <v/>
      </c>
      <c r="T3615">
        <f>IF(AND(A3615="مصروف",R3615&gt;0,I3615="موافق",S3615&lt;&gt;"",H3615&lt;&gt;""),N(G3615),0)</f>
        <v/>
      </c>
    </row>
    <row r="3616">
      <c r="A3616" s="19" t="n"/>
      <c r="B3616" s="20">
        <f>IF(A3616="","",IF(R3616=0,"⚠ أضف سطر عهدة أولًا","DMT-"&amp;TEXT(R3616,"000")))</f>
        <v/>
      </c>
      <c r="C3616" s="21" t="n"/>
      <c r="D3616" s="20">
        <f>IF(C3616="","",IF(S3616="","خارج السنة المالية",INDEX(القوائم!$D$2:$D$13,S3616)))</f>
        <v/>
      </c>
      <c r="E3616" s="22" t="n"/>
      <c r="F3616" s="23" t="n"/>
      <c r="G3616" s="23" t="n"/>
      <c r="H3616" s="22" t="n"/>
      <c r="I3616" s="19" t="n"/>
      <c r="J3616" s="21" t="n"/>
      <c r="K3616" s="19" t="n"/>
      <c r="L3616" s="19" t="n"/>
      <c r="M3616" s="21" t="n"/>
      <c r="N3616" s="22" t="n"/>
      <c r="O3616" s="24">
        <f>IF(A3616&lt;&gt;"عهدة","",SUMIFS($G$8:$G$5007,$B$8:$B$5007,B3616,$A$8:$A$5007,"مصروف",$I$8:$I$5007,"&lt;&gt;مرفوض"))</f>
        <v/>
      </c>
      <c r="P3616" s="25">
        <f>IF(A3616&lt;&gt;"عهدة","",N(F3616)-O3616)</f>
        <v/>
      </c>
      <c r="Q3616" s="26">
        <f>IF(A3616="","",IF(A3616="عهدة",IF(N(F3616)=0,"⚠ أدخل قيمة العهدة",IF(P3616&lt;0,"⛔ عجز / زيادة مصروفات "&amp;TEXT(-P3616,"#,##0"),IF(COUNTIFS($B$8:$B$5007,B3616,$A$8:$A$5007,"مصروف",$I$8:$I$5007,"&lt;&gt;مرفوض",$K$8:$K$5007,"&lt;&gt;نعم")&gt;0,"⚠ "&amp;COUNTIFS($B$8:$B$5007,B3616,$A$8:$A$5007,"مصروف",$I$8:$I$5007,"&lt;&gt;مرفوض",$K$8:$K$5007,"&lt;&gt;نعم")&amp;" مصروف غير مسوى",IF(L3616="تمت التسوية",IF(P3616=0,"✔ متوازنة وتمت التسوية","✔ تمت التسوية – متبقي "&amp;TEXT(P3616,"#,##0")),IF(P3616&gt;0,"متبقي "&amp;TEXT(P3616,"#,##0"),"✔ متوازنة"))))),IF(R3616=0,"⚠ أضف سطر عهدة أولًا",IF(OR(C3616="",N(G3616)=0),"⚠ أكمل التاريخ والقيمة",IF(S3616="","⚠ التاريخ خارج السنة المالية",IF(H3616="","⚠ اختر بند الموازنة",IF(I3616="مرفوض","✖ مرفوض من المدير",IF(I3616&lt;&gt;"موافق","⏳ بانتظار موافقة المدير",IF(K3616&lt;&gt;"نعم","⚠ غير مسوى مع الحسابات","✔ معتمد ومسوى")))))))))</f>
        <v/>
      </c>
      <c r="R3616">
        <f>N(R3615)+IF(A3616="عهدة",1,0)</f>
        <v/>
      </c>
      <c r="S3616">
        <f>IF(C3616="","",IF(AND(C3616&gt;=DATE(2026,9,1),C3616&lt;=DATE(2027,8,31)),(YEAR(C3616)-2026)*12+MONTH(C3616)-8,""))</f>
        <v/>
      </c>
      <c r="T3616">
        <f>IF(AND(A3616="مصروف",R3616&gt;0,I3616="موافق",S3616&lt;&gt;"",H3616&lt;&gt;""),N(G3616),0)</f>
        <v/>
      </c>
    </row>
    <row r="3617">
      <c r="A3617" s="19" t="n"/>
      <c r="B3617" s="20">
        <f>IF(A3617="","",IF(R3617=0,"⚠ أضف سطر عهدة أولًا","DMT-"&amp;TEXT(R3617,"000")))</f>
        <v/>
      </c>
      <c r="C3617" s="21" t="n"/>
      <c r="D3617" s="20">
        <f>IF(C3617="","",IF(S3617="","خارج السنة المالية",INDEX(القوائم!$D$2:$D$13,S3617)))</f>
        <v/>
      </c>
      <c r="E3617" s="22" t="n"/>
      <c r="F3617" s="23" t="n"/>
      <c r="G3617" s="23" t="n"/>
      <c r="H3617" s="22" t="n"/>
      <c r="I3617" s="19" t="n"/>
      <c r="J3617" s="21" t="n"/>
      <c r="K3617" s="19" t="n"/>
      <c r="L3617" s="19" t="n"/>
      <c r="M3617" s="21" t="n"/>
      <c r="N3617" s="22" t="n"/>
      <c r="O3617" s="24">
        <f>IF(A3617&lt;&gt;"عهدة","",SUMIFS($G$8:$G$5007,$B$8:$B$5007,B3617,$A$8:$A$5007,"مصروف",$I$8:$I$5007,"&lt;&gt;مرفوض"))</f>
        <v/>
      </c>
      <c r="P3617" s="25">
        <f>IF(A3617&lt;&gt;"عهدة","",N(F3617)-O3617)</f>
        <v/>
      </c>
      <c r="Q3617" s="26">
        <f>IF(A3617="","",IF(A3617="عهدة",IF(N(F3617)=0,"⚠ أدخل قيمة العهدة",IF(P3617&lt;0,"⛔ عجز / زيادة مصروفات "&amp;TEXT(-P3617,"#,##0"),IF(COUNTIFS($B$8:$B$5007,B3617,$A$8:$A$5007,"مصروف",$I$8:$I$5007,"&lt;&gt;مرفوض",$K$8:$K$5007,"&lt;&gt;نعم")&gt;0,"⚠ "&amp;COUNTIFS($B$8:$B$5007,B3617,$A$8:$A$5007,"مصروف",$I$8:$I$5007,"&lt;&gt;مرفوض",$K$8:$K$5007,"&lt;&gt;نعم")&amp;" مصروف غير مسوى",IF(L3617="تمت التسوية",IF(P3617=0,"✔ متوازنة وتمت التسوية","✔ تمت التسوية – متبقي "&amp;TEXT(P3617,"#,##0")),IF(P3617&gt;0,"متبقي "&amp;TEXT(P3617,"#,##0"),"✔ متوازنة"))))),IF(R3617=0,"⚠ أضف سطر عهدة أولًا",IF(OR(C3617="",N(G3617)=0),"⚠ أكمل التاريخ والقيمة",IF(S3617="","⚠ التاريخ خارج السنة المالية",IF(H3617="","⚠ اختر بند الموازنة",IF(I3617="مرفوض","✖ مرفوض من المدير",IF(I3617&lt;&gt;"موافق","⏳ بانتظار موافقة المدير",IF(K3617&lt;&gt;"نعم","⚠ غير مسوى مع الحسابات","✔ معتمد ومسوى")))))))))</f>
        <v/>
      </c>
      <c r="R3617">
        <f>N(R3616)+IF(A3617="عهدة",1,0)</f>
        <v/>
      </c>
      <c r="S3617">
        <f>IF(C3617="","",IF(AND(C3617&gt;=DATE(2026,9,1),C3617&lt;=DATE(2027,8,31)),(YEAR(C3617)-2026)*12+MONTH(C3617)-8,""))</f>
        <v/>
      </c>
      <c r="T3617">
        <f>IF(AND(A3617="مصروف",R3617&gt;0,I3617="موافق",S3617&lt;&gt;"",H3617&lt;&gt;""),N(G3617),0)</f>
        <v/>
      </c>
    </row>
    <row r="3618">
      <c r="A3618" s="19" t="n"/>
      <c r="B3618" s="20">
        <f>IF(A3618="","",IF(R3618=0,"⚠ أضف سطر عهدة أولًا","DMT-"&amp;TEXT(R3618,"000")))</f>
        <v/>
      </c>
      <c r="C3618" s="21" t="n"/>
      <c r="D3618" s="20">
        <f>IF(C3618="","",IF(S3618="","خارج السنة المالية",INDEX(القوائم!$D$2:$D$13,S3618)))</f>
        <v/>
      </c>
      <c r="E3618" s="22" t="n"/>
      <c r="F3618" s="23" t="n"/>
      <c r="G3618" s="23" t="n"/>
      <c r="H3618" s="22" t="n"/>
      <c r="I3618" s="19" t="n"/>
      <c r="J3618" s="21" t="n"/>
      <c r="K3618" s="19" t="n"/>
      <c r="L3618" s="19" t="n"/>
      <c r="M3618" s="21" t="n"/>
      <c r="N3618" s="22" t="n"/>
      <c r="O3618" s="24">
        <f>IF(A3618&lt;&gt;"عهدة","",SUMIFS($G$8:$G$5007,$B$8:$B$5007,B3618,$A$8:$A$5007,"مصروف",$I$8:$I$5007,"&lt;&gt;مرفوض"))</f>
        <v/>
      </c>
      <c r="P3618" s="25">
        <f>IF(A3618&lt;&gt;"عهدة","",N(F3618)-O3618)</f>
        <v/>
      </c>
      <c r="Q3618" s="26">
        <f>IF(A3618="","",IF(A3618="عهدة",IF(N(F3618)=0,"⚠ أدخل قيمة العهدة",IF(P3618&lt;0,"⛔ عجز / زيادة مصروفات "&amp;TEXT(-P3618,"#,##0"),IF(COUNTIFS($B$8:$B$5007,B3618,$A$8:$A$5007,"مصروف",$I$8:$I$5007,"&lt;&gt;مرفوض",$K$8:$K$5007,"&lt;&gt;نعم")&gt;0,"⚠ "&amp;COUNTIFS($B$8:$B$5007,B3618,$A$8:$A$5007,"مصروف",$I$8:$I$5007,"&lt;&gt;مرفوض",$K$8:$K$5007,"&lt;&gt;نعم")&amp;" مصروف غير مسوى",IF(L3618="تمت التسوية",IF(P3618=0,"✔ متوازنة وتمت التسوية","✔ تمت التسوية – متبقي "&amp;TEXT(P3618,"#,##0")),IF(P3618&gt;0,"متبقي "&amp;TEXT(P3618,"#,##0"),"✔ متوازنة"))))),IF(R3618=0,"⚠ أضف سطر عهدة أولًا",IF(OR(C3618="",N(G3618)=0),"⚠ أكمل التاريخ والقيمة",IF(S3618="","⚠ التاريخ خارج السنة المالية",IF(H3618="","⚠ اختر بند الموازنة",IF(I3618="مرفوض","✖ مرفوض من المدير",IF(I3618&lt;&gt;"موافق","⏳ بانتظار موافقة المدير",IF(K3618&lt;&gt;"نعم","⚠ غير مسوى مع الحسابات","✔ معتمد ومسوى")))))))))</f>
        <v/>
      </c>
      <c r="R3618">
        <f>N(R3617)+IF(A3618="عهدة",1,0)</f>
        <v/>
      </c>
      <c r="S3618">
        <f>IF(C3618="","",IF(AND(C3618&gt;=DATE(2026,9,1),C3618&lt;=DATE(2027,8,31)),(YEAR(C3618)-2026)*12+MONTH(C3618)-8,""))</f>
        <v/>
      </c>
      <c r="T3618">
        <f>IF(AND(A3618="مصروف",R3618&gt;0,I3618="موافق",S3618&lt;&gt;"",H3618&lt;&gt;""),N(G3618),0)</f>
        <v/>
      </c>
    </row>
    <row r="3619">
      <c r="A3619" s="19" t="n"/>
      <c r="B3619" s="20">
        <f>IF(A3619="","",IF(R3619=0,"⚠ أضف سطر عهدة أولًا","DMT-"&amp;TEXT(R3619,"000")))</f>
        <v/>
      </c>
      <c r="C3619" s="21" t="n"/>
      <c r="D3619" s="20">
        <f>IF(C3619="","",IF(S3619="","خارج السنة المالية",INDEX(القوائم!$D$2:$D$13,S3619)))</f>
        <v/>
      </c>
      <c r="E3619" s="22" t="n"/>
      <c r="F3619" s="23" t="n"/>
      <c r="G3619" s="23" t="n"/>
      <c r="H3619" s="22" t="n"/>
      <c r="I3619" s="19" t="n"/>
      <c r="J3619" s="21" t="n"/>
      <c r="K3619" s="19" t="n"/>
      <c r="L3619" s="19" t="n"/>
      <c r="M3619" s="21" t="n"/>
      <c r="N3619" s="22" t="n"/>
      <c r="O3619" s="24">
        <f>IF(A3619&lt;&gt;"عهدة","",SUMIFS($G$8:$G$5007,$B$8:$B$5007,B3619,$A$8:$A$5007,"مصروف",$I$8:$I$5007,"&lt;&gt;مرفوض"))</f>
        <v/>
      </c>
      <c r="P3619" s="25">
        <f>IF(A3619&lt;&gt;"عهدة","",N(F3619)-O3619)</f>
        <v/>
      </c>
      <c r="Q3619" s="26">
        <f>IF(A3619="","",IF(A3619="عهدة",IF(N(F3619)=0,"⚠ أدخل قيمة العهدة",IF(P3619&lt;0,"⛔ عجز / زيادة مصروفات "&amp;TEXT(-P3619,"#,##0"),IF(COUNTIFS($B$8:$B$5007,B3619,$A$8:$A$5007,"مصروف",$I$8:$I$5007,"&lt;&gt;مرفوض",$K$8:$K$5007,"&lt;&gt;نعم")&gt;0,"⚠ "&amp;COUNTIFS($B$8:$B$5007,B3619,$A$8:$A$5007,"مصروف",$I$8:$I$5007,"&lt;&gt;مرفوض",$K$8:$K$5007,"&lt;&gt;نعم")&amp;" مصروف غير مسوى",IF(L3619="تمت التسوية",IF(P3619=0,"✔ متوازنة وتمت التسوية","✔ تمت التسوية – متبقي "&amp;TEXT(P3619,"#,##0")),IF(P3619&gt;0,"متبقي "&amp;TEXT(P3619,"#,##0"),"✔ متوازنة"))))),IF(R3619=0,"⚠ أضف سطر عهدة أولًا",IF(OR(C3619="",N(G3619)=0),"⚠ أكمل التاريخ والقيمة",IF(S3619="","⚠ التاريخ خارج السنة المالية",IF(H3619="","⚠ اختر بند الموازنة",IF(I3619="مرفوض","✖ مرفوض من المدير",IF(I3619&lt;&gt;"موافق","⏳ بانتظار موافقة المدير",IF(K3619&lt;&gt;"نعم","⚠ غير مسوى مع الحسابات","✔ معتمد ومسوى")))))))))</f>
        <v/>
      </c>
      <c r="R3619">
        <f>N(R3618)+IF(A3619="عهدة",1,0)</f>
        <v/>
      </c>
      <c r="S3619">
        <f>IF(C3619="","",IF(AND(C3619&gt;=DATE(2026,9,1),C3619&lt;=DATE(2027,8,31)),(YEAR(C3619)-2026)*12+MONTH(C3619)-8,""))</f>
        <v/>
      </c>
      <c r="T3619">
        <f>IF(AND(A3619="مصروف",R3619&gt;0,I3619="موافق",S3619&lt;&gt;"",H3619&lt;&gt;""),N(G3619),0)</f>
        <v/>
      </c>
    </row>
    <row r="3620">
      <c r="A3620" s="19" t="n"/>
      <c r="B3620" s="20">
        <f>IF(A3620="","",IF(R3620=0,"⚠ أضف سطر عهدة أولًا","DMT-"&amp;TEXT(R3620,"000")))</f>
        <v/>
      </c>
      <c r="C3620" s="21" t="n"/>
      <c r="D3620" s="20">
        <f>IF(C3620="","",IF(S3620="","خارج السنة المالية",INDEX(القوائم!$D$2:$D$13,S3620)))</f>
        <v/>
      </c>
      <c r="E3620" s="22" t="n"/>
      <c r="F3620" s="23" t="n"/>
      <c r="G3620" s="23" t="n"/>
      <c r="H3620" s="22" t="n"/>
      <c r="I3620" s="19" t="n"/>
      <c r="J3620" s="21" t="n"/>
      <c r="K3620" s="19" t="n"/>
      <c r="L3620" s="19" t="n"/>
      <c r="M3620" s="21" t="n"/>
      <c r="N3620" s="22" t="n"/>
      <c r="O3620" s="24">
        <f>IF(A3620&lt;&gt;"عهدة","",SUMIFS($G$8:$G$5007,$B$8:$B$5007,B3620,$A$8:$A$5007,"مصروف",$I$8:$I$5007,"&lt;&gt;مرفوض"))</f>
        <v/>
      </c>
      <c r="P3620" s="25">
        <f>IF(A3620&lt;&gt;"عهدة","",N(F3620)-O3620)</f>
        <v/>
      </c>
      <c r="Q3620" s="26">
        <f>IF(A3620="","",IF(A3620="عهدة",IF(N(F3620)=0,"⚠ أدخل قيمة العهدة",IF(P3620&lt;0,"⛔ عجز / زيادة مصروفات "&amp;TEXT(-P3620,"#,##0"),IF(COUNTIFS($B$8:$B$5007,B3620,$A$8:$A$5007,"مصروف",$I$8:$I$5007,"&lt;&gt;مرفوض",$K$8:$K$5007,"&lt;&gt;نعم")&gt;0,"⚠ "&amp;COUNTIFS($B$8:$B$5007,B3620,$A$8:$A$5007,"مصروف",$I$8:$I$5007,"&lt;&gt;مرفوض",$K$8:$K$5007,"&lt;&gt;نعم")&amp;" مصروف غير مسوى",IF(L3620="تمت التسوية",IF(P3620=0,"✔ متوازنة وتمت التسوية","✔ تمت التسوية – متبقي "&amp;TEXT(P3620,"#,##0")),IF(P3620&gt;0,"متبقي "&amp;TEXT(P3620,"#,##0"),"✔ متوازنة"))))),IF(R3620=0,"⚠ أضف سطر عهدة أولًا",IF(OR(C3620="",N(G3620)=0),"⚠ أكمل التاريخ والقيمة",IF(S3620="","⚠ التاريخ خارج السنة المالية",IF(H3620="","⚠ اختر بند الموازنة",IF(I3620="مرفوض","✖ مرفوض من المدير",IF(I3620&lt;&gt;"موافق","⏳ بانتظار موافقة المدير",IF(K3620&lt;&gt;"نعم","⚠ غير مسوى مع الحسابات","✔ معتمد ومسوى")))))))))</f>
        <v/>
      </c>
      <c r="R3620">
        <f>N(R3619)+IF(A3620="عهدة",1,0)</f>
        <v/>
      </c>
      <c r="S3620">
        <f>IF(C3620="","",IF(AND(C3620&gt;=DATE(2026,9,1),C3620&lt;=DATE(2027,8,31)),(YEAR(C3620)-2026)*12+MONTH(C3620)-8,""))</f>
        <v/>
      </c>
      <c r="T3620">
        <f>IF(AND(A3620="مصروف",R3620&gt;0,I3620="موافق",S3620&lt;&gt;"",H3620&lt;&gt;""),N(G3620),0)</f>
        <v/>
      </c>
    </row>
    <row r="3621">
      <c r="A3621" s="19" t="n"/>
      <c r="B3621" s="20">
        <f>IF(A3621="","",IF(R3621=0,"⚠ أضف سطر عهدة أولًا","DMT-"&amp;TEXT(R3621,"000")))</f>
        <v/>
      </c>
      <c r="C3621" s="21" t="n"/>
      <c r="D3621" s="20">
        <f>IF(C3621="","",IF(S3621="","خارج السنة المالية",INDEX(القوائم!$D$2:$D$13,S3621)))</f>
        <v/>
      </c>
      <c r="E3621" s="22" t="n"/>
      <c r="F3621" s="23" t="n"/>
      <c r="G3621" s="23" t="n"/>
      <c r="H3621" s="22" t="n"/>
      <c r="I3621" s="19" t="n"/>
      <c r="J3621" s="21" t="n"/>
      <c r="K3621" s="19" t="n"/>
      <c r="L3621" s="19" t="n"/>
      <c r="M3621" s="21" t="n"/>
      <c r="N3621" s="22" t="n"/>
      <c r="O3621" s="24">
        <f>IF(A3621&lt;&gt;"عهدة","",SUMIFS($G$8:$G$5007,$B$8:$B$5007,B3621,$A$8:$A$5007,"مصروف",$I$8:$I$5007,"&lt;&gt;مرفوض"))</f>
        <v/>
      </c>
      <c r="P3621" s="25">
        <f>IF(A3621&lt;&gt;"عهدة","",N(F3621)-O3621)</f>
        <v/>
      </c>
      <c r="Q3621" s="26">
        <f>IF(A3621="","",IF(A3621="عهدة",IF(N(F3621)=0,"⚠ أدخل قيمة العهدة",IF(P3621&lt;0,"⛔ عجز / زيادة مصروفات "&amp;TEXT(-P3621,"#,##0"),IF(COUNTIFS($B$8:$B$5007,B3621,$A$8:$A$5007,"مصروف",$I$8:$I$5007,"&lt;&gt;مرفوض",$K$8:$K$5007,"&lt;&gt;نعم")&gt;0,"⚠ "&amp;COUNTIFS($B$8:$B$5007,B3621,$A$8:$A$5007,"مصروف",$I$8:$I$5007,"&lt;&gt;مرفوض",$K$8:$K$5007,"&lt;&gt;نعم")&amp;" مصروف غير مسوى",IF(L3621="تمت التسوية",IF(P3621=0,"✔ متوازنة وتمت التسوية","✔ تمت التسوية – متبقي "&amp;TEXT(P3621,"#,##0")),IF(P3621&gt;0,"متبقي "&amp;TEXT(P3621,"#,##0"),"✔ متوازنة"))))),IF(R3621=0,"⚠ أضف سطر عهدة أولًا",IF(OR(C3621="",N(G3621)=0),"⚠ أكمل التاريخ والقيمة",IF(S3621="","⚠ التاريخ خارج السنة المالية",IF(H3621="","⚠ اختر بند الموازنة",IF(I3621="مرفوض","✖ مرفوض من المدير",IF(I3621&lt;&gt;"موافق","⏳ بانتظار موافقة المدير",IF(K3621&lt;&gt;"نعم","⚠ غير مسوى مع الحسابات","✔ معتمد ومسوى")))))))))</f>
        <v/>
      </c>
      <c r="R3621">
        <f>N(R3620)+IF(A3621="عهدة",1,0)</f>
        <v/>
      </c>
      <c r="S3621">
        <f>IF(C3621="","",IF(AND(C3621&gt;=DATE(2026,9,1),C3621&lt;=DATE(2027,8,31)),(YEAR(C3621)-2026)*12+MONTH(C3621)-8,""))</f>
        <v/>
      </c>
      <c r="T3621">
        <f>IF(AND(A3621="مصروف",R3621&gt;0,I3621="موافق",S3621&lt;&gt;"",H3621&lt;&gt;""),N(G3621),0)</f>
        <v/>
      </c>
    </row>
    <row r="3622">
      <c r="A3622" s="19" t="n"/>
      <c r="B3622" s="20">
        <f>IF(A3622="","",IF(R3622=0,"⚠ أضف سطر عهدة أولًا","DMT-"&amp;TEXT(R3622,"000")))</f>
        <v/>
      </c>
      <c r="C3622" s="21" t="n"/>
      <c r="D3622" s="20">
        <f>IF(C3622="","",IF(S3622="","خارج السنة المالية",INDEX(القوائم!$D$2:$D$13,S3622)))</f>
        <v/>
      </c>
      <c r="E3622" s="22" t="n"/>
      <c r="F3622" s="23" t="n"/>
      <c r="G3622" s="23" t="n"/>
      <c r="H3622" s="22" t="n"/>
      <c r="I3622" s="19" t="n"/>
      <c r="J3622" s="21" t="n"/>
      <c r="K3622" s="19" t="n"/>
      <c r="L3622" s="19" t="n"/>
      <c r="M3622" s="21" t="n"/>
      <c r="N3622" s="22" t="n"/>
      <c r="O3622" s="24">
        <f>IF(A3622&lt;&gt;"عهدة","",SUMIFS($G$8:$G$5007,$B$8:$B$5007,B3622,$A$8:$A$5007,"مصروف",$I$8:$I$5007,"&lt;&gt;مرفوض"))</f>
        <v/>
      </c>
      <c r="P3622" s="25">
        <f>IF(A3622&lt;&gt;"عهدة","",N(F3622)-O3622)</f>
        <v/>
      </c>
      <c r="Q3622" s="26">
        <f>IF(A3622="","",IF(A3622="عهدة",IF(N(F3622)=0,"⚠ أدخل قيمة العهدة",IF(P3622&lt;0,"⛔ عجز / زيادة مصروفات "&amp;TEXT(-P3622,"#,##0"),IF(COUNTIFS($B$8:$B$5007,B3622,$A$8:$A$5007,"مصروف",$I$8:$I$5007,"&lt;&gt;مرفوض",$K$8:$K$5007,"&lt;&gt;نعم")&gt;0,"⚠ "&amp;COUNTIFS($B$8:$B$5007,B3622,$A$8:$A$5007,"مصروف",$I$8:$I$5007,"&lt;&gt;مرفوض",$K$8:$K$5007,"&lt;&gt;نعم")&amp;" مصروف غير مسوى",IF(L3622="تمت التسوية",IF(P3622=0,"✔ متوازنة وتمت التسوية","✔ تمت التسوية – متبقي "&amp;TEXT(P3622,"#,##0")),IF(P3622&gt;0,"متبقي "&amp;TEXT(P3622,"#,##0"),"✔ متوازنة"))))),IF(R3622=0,"⚠ أضف سطر عهدة أولًا",IF(OR(C3622="",N(G3622)=0),"⚠ أكمل التاريخ والقيمة",IF(S3622="","⚠ التاريخ خارج السنة المالية",IF(H3622="","⚠ اختر بند الموازنة",IF(I3622="مرفوض","✖ مرفوض من المدير",IF(I3622&lt;&gt;"موافق","⏳ بانتظار موافقة المدير",IF(K3622&lt;&gt;"نعم","⚠ غير مسوى مع الحسابات","✔ معتمد ومسوى")))))))))</f>
        <v/>
      </c>
      <c r="R3622">
        <f>N(R3621)+IF(A3622="عهدة",1,0)</f>
        <v/>
      </c>
      <c r="S3622">
        <f>IF(C3622="","",IF(AND(C3622&gt;=DATE(2026,9,1),C3622&lt;=DATE(2027,8,31)),(YEAR(C3622)-2026)*12+MONTH(C3622)-8,""))</f>
        <v/>
      </c>
      <c r="T3622">
        <f>IF(AND(A3622="مصروف",R3622&gt;0,I3622="موافق",S3622&lt;&gt;"",H3622&lt;&gt;""),N(G3622),0)</f>
        <v/>
      </c>
    </row>
    <row r="3623">
      <c r="A3623" s="19" t="n"/>
      <c r="B3623" s="20">
        <f>IF(A3623="","",IF(R3623=0,"⚠ أضف سطر عهدة أولًا","DMT-"&amp;TEXT(R3623,"000")))</f>
        <v/>
      </c>
      <c r="C3623" s="21" t="n"/>
      <c r="D3623" s="20">
        <f>IF(C3623="","",IF(S3623="","خارج السنة المالية",INDEX(القوائم!$D$2:$D$13,S3623)))</f>
        <v/>
      </c>
      <c r="E3623" s="22" t="n"/>
      <c r="F3623" s="23" t="n"/>
      <c r="G3623" s="23" t="n"/>
      <c r="H3623" s="22" t="n"/>
      <c r="I3623" s="19" t="n"/>
      <c r="J3623" s="21" t="n"/>
      <c r="K3623" s="19" t="n"/>
      <c r="L3623" s="19" t="n"/>
      <c r="M3623" s="21" t="n"/>
      <c r="N3623" s="22" t="n"/>
      <c r="O3623" s="24">
        <f>IF(A3623&lt;&gt;"عهدة","",SUMIFS($G$8:$G$5007,$B$8:$B$5007,B3623,$A$8:$A$5007,"مصروف",$I$8:$I$5007,"&lt;&gt;مرفوض"))</f>
        <v/>
      </c>
      <c r="P3623" s="25">
        <f>IF(A3623&lt;&gt;"عهدة","",N(F3623)-O3623)</f>
        <v/>
      </c>
      <c r="Q3623" s="26">
        <f>IF(A3623="","",IF(A3623="عهدة",IF(N(F3623)=0,"⚠ أدخل قيمة العهدة",IF(P3623&lt;0,"⛔ عجز / زيادة مصروفات "&amp;TEXT(-P3623,"#,##0"),IF(COUNTIFS($B$8:$B$5007,B3623,$A$8:$A$5007,"مصروف",$I$8:$I$5007,"&lt;&gt;مرفوض",$K$8:$K$5007,"&lt;&gt;نعم")&gt;0,"⚠ "&amp;COUNTIFS($B$8:$B$5007,B3623,$A$8:$A$5007,"مصروف",$I$8:$I$5007,"&lt;&gt;مرفوض",$K$8:$K$5007,"&lt;&gt;نعم")&amp;" مصروف غير مسوى",IF(L3623="تمت التسوية",IF(P3623=0,"✔ متوازنة وتمت التسوية","✔ تمت التسوية – متبقي "&amp;TEXT(P3623,"#,##0")),IF(P3623&gt;0,"متبقي "&amp;TEXT(P3623,"#,##0"),"✔ متوازنة"))))),IF(R3623=0,"⚠ أضف سطر عهدة أولًا",IF(OR(C3623="",N(G3623)=0),"⚠ أكمل التاريخ والقيمة",IF(S3623="","⚠ التاريخ خارج السنة المالية",IF(H3623="","⚠ اختر بند الموازنة",IF(I3623="مرفوض","✖ مرفوض من المدير",IF(I3623&lt;&gt;"موافق","⏳ بانتظار موافقة المدير",IF(K3623&lt;&gt;"نعم","⚠ غير مسوى مع الحسابات","✔ معتمد ومسوى")))))))))</f>
        <v/>
      </c>
      <c r="R3623">
        <f>N(R3622)+IF(A3623="عهدة",1,0)</f>
        <v/>
      </c>
      <c r="S3623">
        <f>IF(C3623="","",IF(AND(C3623&gt;=DATE(2026,9,1),C3623&lt;=DATE(2027,8,31)),(YEAR(C3623)-2026)*12+MONTH(C3623)-8,""))</f>
        <v/>
      </c>
      <c r="T3623">
        <f>IF(AND(A3623="مصروف",R3623&gt;0,I3623="موافق",S3623&lt;&gt;"",H3623&lt;&gt;""),N(G3623),0)</f>
        <v/>
      </c>
    </row>
    <row r="3624">
      <c r="A3624" s="19" t="n"/>
      <c r="B3624" s="20">
        <f>IF(A3624="","",IF(R3624=0,"⚠ أضف سطر عهدة أولًا","DMT-"&amp;TEXT(R3624,"000")))</f>
        <v/>
      </c>
      <c r="C3624" s="21" t="n"/>
      <c r="D3624" s="20">
        <f>IF(C3624="","",IF(S3624="","خارج السنة المالية",INDEX(القوائم!$D$2:$D$13,S3624)))</f>
        <v/>
      </c>
      <c r="E3624" s="22" t="n"/>
      <c r="F3624" s="23" t="n"/>
      <c r="G3624" s="23" t="n"/>
      <c r="H3624" s="22" t="n"/>
      <c r="I3624" s="19" t="n"/>
      <c r="J3624" s="21" t="n"/>
      <c r="K3624" s="19" t="n"/>
      <c r="L3624" s="19" t="n"/>
      <c r="M3624" s="21" t="n"/>
      <c r="N3624" s="22" t="n"/>
      <c r="O3624" s="24">
        <f>IF(A3624&lt;&gt;"عهدة","",SUMIFS($G$8:$G$5007,$B$8:$B$5007,B3624,$A$8:$A$5007,"مصروف",$I$8:$I$5007,"&lt;&gt;مرفوض"))</f>
        <v/>
      </c>
      <c r="P3624" s="25">
        <f>IF(A3624&lt;&gt;"عهدة","",N(F3624)-O3624)</f>
        <v/>
      </c>
      <c r="Q3624" s="26">
        <f>IF(A3624="","",IF(A3624="عهدة",IF(N(F3624)=0,"⚠ أدخل قيمة العهدة",IF(P3624&lt;0,"⛔ عجز / زيادة مصروفات "&amp;TEXT(-P3624,"#,##0"),IF(COUNTIFS($B$8:$B$5007,B3624,$A$8:$A$5007,"مصروف",$I$8:$I$5007,"&lt;&gt;مرفوض",$K$8:$K$5007,"&lt;&gt;نعم")&gt;0,"⚠ "&amp;COUNTIFS($B$8:$B$5007,B3624,$A$8:$A$5007,"مصروف",$I$8:$I$5007,"&lt;&gt;مرفوض",$K$8:$K$5007,"&lt;&gt;نعم")&amp;" مصروف غير مسوى",IF(L3624="تمت التسوية",IF(P3624=0,"✔ متوازنة وتمت التسوية","✔ تمت التسوية – متبقي "&amp;TEXT(P3624,"#,##0")),IF(P3624&gt;0,"متبقي "&amp;TEXT(P3624,"#,##0"),"✔ متوازنة"))))),IF(R3624=0,"⚠ أضف سطر عهدة أولًا",IF(OR(C3624="",N(G3624)=0),"⚠ أكمل التاريخ والقيمة",IF(S3624="","⚠ التاريخ خارج السنة المالية",IF(H3624="","⚠ اختر بند الموازنة",IF(I3624="مرفوض","✖ مرفوض من المدير",IF(I3624&lt;&gt;"موافق","⏳ بانتظار موافقة المدير",IF(K3624&lt;&gt;"نعم","⚠ غير مسوى مع الحسابات","✔ معتمد ومسوى")))))))))</f>
        <v/>
      </c>
      <c r="R3624">
        <f>N(R3623)+IF(A3624="عهدة",1,0)</f>
        <v/>
      </c>
      <c r="S3624">
        <f>IF(C3624="","",IF(AND(C3624&gt;=DATE(2026,9,1),C3624&lt;=DATE(2027,8,31)),(YEAR(C3624)-2026)*12+MONTH(C3624)-8,""))</f>
        <v/>
      </c>
      <c r="T3624">
        <f>IF(AND(A3624="مصروف",R3624&gt;0,I3624="موافق",S3624&lt;&gt;"",H3624&lt;&gt;""),N(G3624),0)</f>
        <v/>
      </c>
    </row>
    <row r="3625">
      <c r="A3625" s="19" t="n"/>
      <c r="B3625" s="20">
        <f>IF(A3625="","",IF(R3625=0,"⚠ أضف سطر عهدة أولًا","DMT-"&amp;TEXT(R3625,"000")))</f>
        <v/>
      </c>
      <c r="C3625" s="21" t="n"/>
      <c r="D3625" s="20">
        <f>IF(C3625="","",IF(S3625="","خارج السنة المالية",INDEX(القوائم!$D$2:$D$13,S3625)))</f>
        <v/>
      </c>
      <c r="E3625" s="22" t="n"/>
      <c r="F3625" s="23" t="n"/>
      <c r="G3625" s="23" t="n"/>
      <c r="H3625" s="22" t="n"/>
      <c r="I3625" s="19" t="n"/>
      <c r="J3625" s="21" t="n"/>
      <c r="K3625" s="19" t="n"/>
      <c r="L3625" s="19" t="n"/>
      <c r="M3625" s="21" t="n"/>
      <c r="N3625" s="22" t="n"/>
      <c r="O3625" s="24">
        <f>IF(A3625&lt;&gt;"عهدة","",SUMIFS($G$8:$G$5007,$B$8:$B$5007,B3625,$A$8:$A$5007,"مصروف",$I$8:$I$5007,"&lt;&gt;مرفوض"))</f>
        <v/>
      </c>
      <c r="P3625" s="25">
        <f>IF(A3625&lt;&gt;"عهدة","",N(F3625)-O3625)</f>
        <v/>
      </c>
      <c r="Q3625" s="26">
        <f>IF(A3625="","",IF(A3625="عهدة",IF(N(F3625)=0,"⚠ أدخل قيمة العهدة",IF(P3625&lt;0,"⛔ عجز / زيادة مصروفات "&amp;TEXT(-P3625,"#,##0"),IF(COUNTIFS($B$8:$B$5007,B3625,$A$8:$A$5007,"مصروف",$I$8:$I$5007,"&lt;&gt;مرفوض",$K$8:$K$5007,"&lt;&gt;نعم")&gt;0,"⚠ "&amp;COUNTIFS($B$8:$B$5007,B3625,$A$8:$A$5007,"مصروف",$I$8:$I$5007,"&lt;&gt;مرفوض",$K$8:$K$5007,"&lt;&gt;نعم")&amp;" مصروف غير مسوى",IF(L3625="تمت التسوية",IF(P3625=0,"✔ متوازنة وتمت التسوية","✔ تمت التسوية – متبقي "&amp;TEXT(P3625,"#,##0")),IF(P3625&gt;0,"متبقي "&amp;TEXT(P3625,"#,##0"),"✔ متوازنة"))))),IF(R3625=0,"⚠ أضف سطر عهدة أولًا",IF(OR(C3625="",N(G3625)=0),"⚠ أكمل التاريخ والقيمة",IF(S3625="","⚠ التاريخ خارج السنة المالية",IF(H3625="","⚠ اختر بند الموازنة",IF(I3625="مرفوض","✖ مرفوض من المدير",IF(I3625&lt;&gt;"موافق","⏳ بانتظار موافقة المدير",IF(K3625&lt;&gt;"نعم","⚠ غير مسوى مع الحسابات","✔ معتمد ومسوى")))))))))</f>
        <v/>
      </c>
      <c r="R3625">
        <f>N(R3624)+IF(A3625="عهدة",1,0)</f>
        <v/>
      </c>
      <c r="S3625">
        <f>IF(C3625="","",IF(AND(C3625&gt;=DATE(2026,9,1),C3625&lt;=DATE(2027,8,31)),(YEAR(C3625)-2026)*12+MONTH(C3625)-8,""))</f>
        <v/>
      </c>
      <c r="T3625">
        <f>IF(AND(A3625="مصروف",R3625&gt;0,I3625="موافق",S3625&lt;&gt;"",H3625&lt;&gt;""),N(G3625),0)</f>
        <v/>
      </c>
    </row>
    <row r="3626">
      <c r="A3626" s="19" t="n"/>
      <c r="B3626" s="20">
        <f>IF(A3626="","",IF(R3626=0,"⚠ أضف سطر عهدة أولًا","DMT-"&amp;TEXT(R3626,"000")))</f>
        <v/>
      </c>
      <c r="C3626" s="21" t="n"/>
      <c r="D3626" s="20">
        <f>IF(C3626="","",IF(S3626="","خارج السنة المالية",INDEX(القوائم!$D$2:$D$13,S3626)))</f>
        <v/>
      </c>
      <c r="E3626" s="22" t="n"/>
      <c r="F3626" s="23" t="n"/>
      <c r="G3626" s="23" t="n"/>
      <c r="H3626" s="22" t="n"/>
      <c r="I3626" s="19" t="n"/>
      <c r="J3626" s="21" t="n"/>
      <c r="K3626" s="19" t="n"/>
      <c r="L3626" s="19" t="n"/>
      <c r="M3626" s="21" t="n"/>
      <c r="N3626" s="22" t="n"/>
      <c r="O3626" s="24">
        <f>IF(A3626&lt;&gt;"عهدة","",SUMIFS($G$8:$G$5007,$B$8:$B$5007,B3626,$A$8:$A$5007,"مصروف",$I$8:$I$5007,"&lt;&gt;مرفوض"))</f>
        <v/>
      </c>
      <c r="P3626" s="25">
        <f>IF(A3626&lt;&gt;"عهدة","",N(F3626)-O3626)</f>
        <v/>
      </c>
      <c r="Q3626" s="26">
        <f>IF(A3626="","",IF(A3626="عهدة",IF(N(F3626)=0,"⚠ أدخل قيمة العهدة",IF(P3626&lt;0,"⛔ عجز / زيادة مصروفات "&amp;TEXT(-P3626,"#,##0"),IF(COUNTIFS($B$8:$B$5007,B3626,$A$8:$A$5007,"مصروف",$I$8:$I$5007,"&lt;&gt;مرفوض",$K$8:$K$5007,"&lt;&gt;نعم")&gt;0,"⚠ "&amp;COUNTIFS($B$8:$B$5007,B3626,$A$8:$A$5007,"مصروف",$I$8:$I$5007,"&lt;&gt;مرفوض",$K$8:$K$5007,"&lt;&gt;نعم")&amp;" مصروف غير مسوى",IF(L3626="تمت التسوية",IF(P3626=0,"✔ متوازنة وتمت التسوية","✔ تمت التسوية – متبقي "&amp;TEXT(P3626,"#,##0")),IF(P3626&gt;0,"متبقي "&amp;TEXT(P3626,"#,##0"),"✔ متوازنة"))))),IF(R3626=0,"⚠ أضف سطر عهدة أولًا",IF(OR(C3626="",N(G3626)=0),"⚠ أكمل التاريخ والقيمة",IF(S3626="","⚠ التاريخ خارج السنة المالية",IF(H3626="","⚠ اختر بند الموازنة",IF(I3626="مرفوض","✖ مرفوض من المدير",IF(I3626&lt;&gt;"موافق","⏳ بانتظار موافقة المدير",IF(K3626&lt;&gt;"نعم","⚠ غير مسوى مع الحسابات","✔ معتمد ومسوى")))))))))</f>
        <v/>
      </c>
      <c r="R3626">
        <f>N(R3625)+IF(A3626="عهدة",1,0)</f>
        <v/>
      </c>
      <c r="S3626">
        <f>IF(C3626="","",IF(AND(C3626&gt;=DATE(2026,9,1),C3626&lt;=DATE(2027,8,31)),(YEAR(C3626)-2026)*12+MONTH(C3626)-8,""))</f>
        <v/>
      </c>
      <c r="T3626">
        <f>IF(AND(A3626="مصروف",R3626&gt;0,I3626="موافق",S3626&lt;&gt;"",H3626&lt;&gt;""),N(G3626),0)</f>
        <v/>
      </c>
    </row>
    <row r="3627">
      <c r="A3627" s="19" t="n"/>
      <c r="B3627" s="20">
        <f>IF(A3627="","",IF(R3627=0,"⚠ أضف سطر عهدة أولًا","DMT-"&amp;TEXT(R3627,"000")))</f>
        <v/>
      </c>
      <c r="C3627" s="21" t="n"/>
      <c r="D3627" s="20">
        <f>IF(C3627="","",IF(S3627="","خارج السنة المالية",INDEX(القوائم!$D$2:$D$13,S3627)))</f>
        <v/>
      </c>
      <c r="E3627" s="22" t="n"/>
      <c r="F3627" s="23" t="n"/>
      <c r="G3627" s="23" t="n"/>
      <c r="H3627" s="22" t="n"/>
      <c r="I3627" s="19" t="n"/>
      <c r="J3627" s="21" t="n"/>
      <c r="K3627" s="19" t="n"/>
      <c r="L3627" s="19" t="n"/>
      <c r="M3627" s="21" t="n"/>
      <c r="N3627" s="22" t="n"/>
      <c r="O3627" s="24">
        <f>IF(A3627&lt;&gt;"عهدة","",SUMIFS($G$8:$G$5007,$B$8:$B$5007,B3627,$A$8:$A$5007,"مصروف",$I$8:$I$5007,"&lt;&gt;مرفوض"))</f>
        <v/>
      </c>
      <c r="P3627" s="25">
        <f>IF(A3627&lt;&gt;"عهدة","",N(F3627)-O3627)</f>
        <v/>
      </c>
      <c r="Q3627" s="26">
        <f>IF(A3627="","",IF(A3627="عهدة",IF(N(F3627)=0,"⚠ أدخل قيمة العهدة",IF(P3627&lt;0,"⛔ عجز / زيادة مصروفات "&amp;TEXT(-P3627,"#,##0"),IF(COUNTIFS($B$8:$B$5007,B3627,$A$8:$A$5007,"مصروف",$I$8:$I$5007,"&lt;&gt;مرفوض",$K$8:$K$5007,"&lt;&gt;نعم")&gt;0,"⚠ "&amp;COUNTIFS($B$8:$B$5007,B3627,$A$8:$A$5007,"مصروف",$I$8:$I$5007,"&lt;&gt;مرفوض",$K$8:$K$5007,"&lt;&gt;نعم")&amp;" مصروف غير مسوى",IF(L3627="تمت التسوية",IF(P3627=0,"✔ متوازنة وتمت التسوية","✔ تمت التسوية – متبقي "&amp;TEXT(P3627,"#,##0")),IF(P3627&gt;0,"متبقي "&amp;TEXT(P3627,"#,##0"),"✔ متوازنة"))))),IF(R3627=0,"⚠ أضف سطر عهدة أولًا",IF(OR(C3627="",N(G3627)=0),"⚠ أكمل التاريخ والقيمة",IF(S3627="","⚠ التاريخ خارج السنة المالية",IF(H3627="","⚠ اختر بند الموازنة",IF(I3627="مرفوض","✖ مرفوض من المدير",IF(I3627&lt;&gt;"موافق","⏳ بانتظار موافقة المدير",IF(K3627&lt;&gt;"نعم","⚠ غير مسوى مع الحسابات","✔ معتمد ومسوى")))))))))</f>
        <v/>
      </c>
      <c r="R3627">
        <f>N(R3626)+IF(A3627="عهدة",1,0)</f>
        <v/>
      </c>
      <c r="S3627">
        <f>IF(C3627="","",IF(AND(C3627&gt;=DATE(2026,9,1),C3627&lt;=DATE(2027,8,31)),(YEAR(C3627)-2026)*12+MONTH(C3627)-8,""))</f>
        <v/>
      </c>
      <c r="T3627">
        <f>IF(AND(A3627="مصروف",R3627&gt;0,I3627="موافق",S3627&lt;&gt;"",H3627&lt;&gt;""),N(G3627),0)</f>
        <v/>
      </c>
    </row>
    <row r="3628">
      <c r="A3628" s="19" t="n"/>
      <c r="B3628" s="20">
        <f>IF(A3628="","",IF(R3628=0,"⚠ أضف سطر عهدة أولًا","DMT-"&amp;TEXT(R3628,"000")))</f>
        <v/>
      </c>
      <c r="C3628" s="21" t="n"/>
      <c r="D3628" s="20">
        <f>IF(C3628="","",IF(S3628="","خارج السنة المالية",INDEX(القوائم!$D$2:$D$13,S3628)))</f>
        <v/>
      </c>
      <c r="E3628" s="22" t="n"/>
      <c r="F3628" s="23" t="n"/>
      <c r="G3628" s="23" t="n"/>
      <c r="H3628" s="22" t="n"/>
      <c r="I3628" s="19" t="n"/>
      <c r="J3628" s="21" t="n"/>
      <c r="K3628" s="19" t="n"/>
      <c r="L3628" s="19" t="n"/>
      <c r="M3628" s="21" t="n"/>
      <c r="N3628" s="22" t="n"/>
      <c r="O3628" s="24">
        <f>IF(A3628&lt;&gt;"عهدة","",SUMIFS($G$8:$G$5007,$B$8:$B$5007,B3628,$A$8:$A$5007,"مصروف",$I$8:$I$5007,"&lt;&gt;مرفوض"))</f>
        <v/>
      </c>
      <c r="P3628" s="25">
        <f>IF(A3628&lt;&gt;"عهدة","",N(F3628)-O3628)</f>
        <v/>
      </c>
      <c r="Q3628" s="26">
        <f>IF(A3628="","",IF(A3628="عهدة",IF(N(F3628)=0,"⚠ أدخل قيمة العهدة",IF(P3628&lt;0,"⛔ عجز / زيادة مصروفات "&amp;TEXT(-P3628,"#,##0"),IF(COUNTIFS($B$8:$B$5007,B3628,$A$8:$A$5007,"مصروف",$I$8:$I$5007,"&lt;&gt;مرفوض",$K$8:$K$5007,"&lt;&gt;نعم")&gt;0,"⚠ "&amp;COUNTIFS($B$8:$B$5007,B3628,$A$8:$A$5007,"مصروف",$I$8:$I$5007,"&lt;&gt;مرفوض",$K$8:$K$5007,"&lt;&gt;نعم")&amp;" مصروف غير مسوى",IF(L3628="تمت التسوية",IF(P3628=0,"✔ متوازنة وتمت التسوية","✔ تمت التسوية – متبقي "&amp;TEXT(P3628,"#,##0")),IF(P3628&gt;0,"متبقي "&amp;TEXT(P3628,"#,##0"),"✔ متوازنة"))))),IF(R3628=0,"⚠ أضف سطر عهدة أولًا",IF(OR(C3628="",N(G3628)=0),"⚠ أكمل التاريخ والقيمة",IF(S3628="","⚠ التاريخ خارج السنة المالية",IF(H3628="","⚠ اختر بند الموازنة",IF(I3628="مرفوض","✖ مرفوض من المدير",IF(I3628&lt;&gt;"موافق","⏳ بانتظار موافقة المدير",IF(K3628&lt;&gt;"نعم","⚠ غير مسوى مع الحسابات","✔ معتمد ومسوى")))))))))</f>
        <v/>
      </c>
      <c r="R3628">
        <f>N(R3627)+IF(A3628="عهدة",1,0)</f>
        <v/>
      </c>
      <c r="S3628">
        <f>IF(C3628="","",IF(AND(C3628&gt;=DATE(2026,9,1),C3628&lt;=DATE(2027,8,31)),(YEAR(C3628)-2026)*12+MONTH(C3628)-8,""))</f>
        <v/>
      </c>
      <c r="T3628">
        <f>IF(AND(A3628="مصروف",R3628&gt;0,I3628="موافق",S3628&lt;&gt;"",H3628&lt;&gt;""),N(G3628),0)</f>
        <v/>
      </c>
    </row>
    <row r="3629">
      <c r="A3629" s="19" t="n"/>
      <c r="B3629" s="20">
        <f>IF(A3629="","",IF(R3629=0,"⚠ أضف سطر عهدة أولًا","DMT-"&amp;TEXT(R3629,"000")))</f>
        <v/>
      </c>
      <c r="C3629" s="21" t="n"/>
      <c r="D3629" s="20">
        <f>IF(C3629="","",IF(S3629="","خارج السنة المالية",INDEX(القوائم!$D$2:$D$13,S3629)))</f>
        <v/>
      </c>
      <c r="E3629" s="22" t="n"/>
      <c r="F3629" s="23" t="n"/>
      <c r="G3629" s="23" t="n"/>
      <c r="H3629" s="22" t="n"/>
      <c r="I3629" s="19" t="n"/>
      <c r="J3629" s="21" t="n"/>
      <c r="K3629" s="19" t="n"/>
      <c r="L3629" s="19" t="n"/>
      <c r="M3629" s="21" t="n"/>
      <c r="N3629" s="22" t="n"/>
      <c r="O3629" s="24">
        <f>IF(A3629&lt;&gt;"عهدة","",SUMIFS($G$8:$G$5007,$B$8:$B$5007,B3629,$A$8:$A$5007,"مصروف",$I$8:$I$5007,"&lt;&gt;مرفوض"))</f>
        <v/>
      </c>
      <c r="P3629" s="25">
        <f>IF(A3629&lt;&gt;"عهدة","",N(F3629)-O3629)</f>
        <v/>
      </c>
      <c r="Q3629" s="26">
        <f>IF(A3629="","",IF(A3629="عهدة",IF(N(F3629)=0,"⚠ أدخل قيمة العهدة",IF(P3629&lt;0,"⛔ عجز / زيادة مصروفات "&amp;TEXT(-P3629,"#,##0"),IF(COUNTIFS($B$8:$B$5007,B3629,$A$8:$A$5007,"مصروف",$I$8:$I$5007,"&lt;&gt;مرفوض",$K$8:$K$5007,"&lt;&gt;نعم")&gt;0,"⚠ "&amp;COUNTIFS($B$8:$B$5007,B3629,$A$8:$A$5007,"مصروف",$I$8:$I$5007,"&lt;&gt;مرفوض",$K$8:$K$5007,"&lt;&gt;نعم")&amp;" مصروف غير مسوى",IF(L3629="تمت التسوية",IF(P3629=0,"✔ متوازنة وتمت التسوية","✔ تمت التسوية – متبقي "&amp;TEXT(P3629,"#,##0")),IF(P3629&gt;0,"متبقي "&amp;TEXT(P3629,"#,##0"),"✔ متوازنة"))))),IF(R3629=0,"⚠ أضف سطر عهدة أولًا",IF(OR(C3629="",N(G3629)=0),"⚠ أكمل التاريخ والقيمة",IF(S3629="","⚠ التاريخ خارج السنة المالية",IF(H3629="","⚠ اختر بند الموازنة",IF(I3629="مرفوض","✖ مرفوض من المدير",IF(I3629&lt;&gt;"موافق","⏳ بانتظار موافقة المدير",IF(K3629&lt;&gt;"نعم","⚠ غير مسوى مع الحسابات","✔ معتمد ومسوى")))))))))</f>
        <v/>
      </c>
      <c r="R3629">
        <f>N(R3628)+IF(A3629="عهدة",1,0)</f>
        <v/>
      </c>
      <c r="S3629">
        <f>IF(C3629="","",IF(AND(C3629&gt;=DATE(2026,9,1),C3629&lt;=DATE(2027,8,31)),(YEAR(C3629)-2026)*12+MONTH(C3629)-8,""))</f>
        <v/>
      </c>
      <c r="T3629">
        <f>IF(AND(A3629="مصروف",R3629&gt;0,I3629="موافق",S3629&lt;&gt;"",H3629&lt;&gt;""),N(G3629),0)</f>
        <v/>
      </c>
    </row>
    <row r="3630">
      <c r="A3630" s="19" t="n"/>
      <c r="B3630" s="20">
        <f>IF(A3630="","",IF(R3630=0,"⚠ أضف سطر عهدة أولًا","DMT-"&amp;TEXT(R3630,"000")))</f>
        <v/>
      </c>
      <c r="C3630" s="21" t="n"/>
      <c r="D3630" s="20">
        <f>IF(C3630="","",IF(S3630="","خارج السنة المالية",INDEX(القوائم!$D$2:$D$13,S3630)))</f>
        <v/>
      </c>
      <c r="E3630" s="22" t="n"/>
      <c r="F3630" s="23" t="n"/>
      <c r="G3630" s="23" t="n"/>
      <c r="H3630" s="22" t="n"/>
      <c r="I3630" s="19" t="n"/>
      <c r="J3630" s="21" t="n"/>
      <c r="K3630" s="19" t="n"/>
      <c r="L3630" s="19" t="n"/>
      <c r="M3630" s="21" t="n"/>
      <c r="N3630" s="22" t="n"/>
      <c r="O3630" s="24">
        <f>IF(A3630&lt;&gt;"عهدة","",SUMIFS($G$8:$G$5007,$B$8:$B$5007,B3630,$A$8:$A$5007,"مصروف",$I$8:$I$5007,"&lt;&gt;مرفوض"))</f>
        <v/>
      </c>
      <c r="P3630" s="25">
        <f>IF(A3630&lt;&gt;"عهدة","",N(F3630)-O3630)</f>
        <v/>
      </c>
      <c r="Q3630" s="26">
        <f>IF(A3630="","",IF(A3630="عهدة",IF(N(F3630)=0,"⚠ أدخل قيمة العهدة",IF(P3630&lt;0,"⛔ عجز / زيادة مصروفات "&amp;TEXT(-P3630,"#,##0"),IF(COUNTIFS($B$8:$B$5007,B3630,$A$8:$A$5007,"مصروف",$I$8:$I$5007,"&lt;&gt;مرفوض",$K$8:$K$5007,"&lt;&gt;نعم")&gt;0,"⚠ "&amp;COUNTIFS($B$8:$B$5007,B3630,$A$8:$A$5007,"مصروف",$I$8:$I$5007,"&lt;&gt;مرفوض",$K$8:$K$5007,"&lt;&gt;نعم")&amp;" مصروف غير مسوى",IF(L3630="تمت التسوية",IF(P3630=0,"✔ متوازنة وتمت التسوية","✔ تمت التسوية – متبقي "&amp;TEXT(P3630,"#,##0")),IF(P3630&gt;0,"متبقي "&amp;TEXT(P3630,"#,##0"),"✔ متوازنة"))))),IF(R3630=0,"⚠ أضف سطر عهدة أولًا",IF(OR(C3630="",N(G3630)=0),"⚠ أكمل التاريخ والقيمة",IF(S3630="","⚠ التاريخ خارج السنة المالية",IF(H3630="","⚠ اختر بند الموازنة",IF(I3630="مرفوض","✖ مرفوض من المدير",IF(I3630&lt;&gt;"موافق","⏳ بانتظار موافقة المدير",IF(K3630&lt;&gt;"نعم","⚠ غير مسوى مع الحسابات","✔ معتمد ومسوى")))))))))</f>
        <v/>
      </c>
      <c r="R3630">
        <f>N(R3629)+IF(A3630="عهدة",1,0)</f>
        <v/>
      </c>
      <c r="S3630">
        <f>IF(C3630="","",IF(AND(C3630&gt;=DATE(2026,9,1),C3630&lt;=DATE(2027,8,31)),(YEAR(C3630)-2026)*12+MONTH(C3630)-8,""))</f>
        <v/>
      </c>
      <c r="T3630">
        <f>IF(AND(A3630="مصروف",R3630&gt;0,I3630="موافق",S3630&lt;&gt;"",H3630&lt;&gt;""),N(G3630),0)</f>
        <v/>
      </c>
    </row>
    <row r="3631">
      <c r="A3631" s="19" t="n"/>
      <c r="B3631" s="20">
        <f>IF(A3631="","",IF(R3631=0,"⚠ أضف سطر عهدة أولًا","DMT-"&amp;TEXT(R3631,"000")))</f>
        <v/>
      </c>
      <c r="C3631" s="21" t="n"/>
      <c r="D3631" s="20">
        <f>IF(C3631="","",IF(S3631="","خارج السنة المالية",INDEX(القوائم!$D$2:$D$13,S3631)))</f>
        <v/>
      </c>
      <c r="E3631" s="22" t="n"/>
      <c r="F3631" s="23" t="n"/>
      <c r="G3631" s="23" t="n"/>
      <c r="H3631" s="22" t="n"/>
      <c r="I3631" s="19" t="n"/>
      <c r="J3631" s="21" t="n"/>
      <c r="K3631" s="19" t="n"/>
      <c r="L3631" s="19" t="n"/>
      <c r="M3631" s="21" t="n"/>
      <c r="N3631" s="22" t="n"/>
      <c r="O3631" s="24">
        <f>IF(A3631&lt;&gt;"عهدة","",SUMIFS($G$8:$G$5007,$B$8:$B$5007,B3631,$A$8:$A$5007,"مصروف",$I$8:$I$5007,"&lt;&gt;مرفوض"))</f>
        <v/>
      </c>
      <c r="P3631" s="25">
        <f>IF(A3631&lt;&gt;"عهدة","",N(F3631)-O3631)</f>
        <v/>
      </c>
      <c r="Q3631" s="26">
        <f>IF(A3631="","",IF(A3631="عهدة",IF(N(F3631)=0,"⚠ أدخل قيمة العهدة",IF(P3631&lt;0,"⛔ عجز / زيادة مصروفات "&amp;TEXT(-P3631,"#,##0"),IF(COUNTIFS($B$8:$B$5007,B3631,$A$8:$A$5007,"مصروف",$I$8:$I$5007,"&lt;&gt;مرفوض",$K$8:$K$5007,"&lt;&gt;نعم")&gt;0,"⚠ "&amp;COUNTIFS($B$8:$B$5007,B3631,$A$8:$A$5007,"مصروف",$I$8:$I$5007,"&lt;&gt;مرفوض",$K$8:$K$5007,"&lt;&gt;نعم")&amp;" مصروف غير مسوى",IF(L3631="تمت التسوية",IF(P3631=0,"✔ متوازنة وتمت التسوية","✔ تمت التسوية – متبقي "&amp;TEXT(P3631,"#,##0")),IF(P3631&gt;0,"متبقي "&amp;TEXT(P3631,"#,##0"),"✔ متوازنة"))))),IF(R3631=0,"⚠ أضف سطر عهدة أولًا",IF(OR(C3631="",N(G3631)=0),"⚠ أكمل التاريخ والقيمة",IF(S3631="","⚠ التاريخ خارج السنة المالية",IF(H3631="","⚠ اختر بند الموازنة",IF(I3631="مرفوض","✖ مرفوض من المدير",IF(I3631&lt;&gt;"موافق","⏳ بانتظار موافقة المدير",IF(K3631&lt;&gt;"نعم","⚠ غير مسوى مع الحسابات","✔ معتمد ومسوى")))))))))</f>
        <v/>
      </c>
      <c r="R3631">
        <f>N(R3630)+IF(A3631="عهدة",1,0)</f>
        <v/>
      </c>
      <c r="S3631">
        <f>IF(C3631="","",IF(AND(C3631&gt;=DATE(2026,9,1),C3631&lt;=DATE(2027,8,31)),(YEAR(C3631)-2026)*12+MONTH(C3631)-8,""))</f>
        <v/>
      </c>
      <c r="T3631">
        <f>IF(AND(A3631="مصروف",R3631&gt;0,I3631="موافق",S3631&lt;&gt;"",H3631&lt;&gt;""),N(G3631),0)</f>
        <v/>
      </c>
    </row>
    <row r="3632">
      <c r="A3632" s="19" t="n"/>
      <c r="B3632" s="20">
        <f>IF(A3632="","",IF(R3632=0,"⚠ أضف سطر عهدة أولًا","DMT-"&amp;TEXT(R3632,"000")))</f>
        <v/>
      </c>
      <c r="C3632" s="21" t="n"/>
      <c r="D3632" s="20">
        <f>IF(C3632="","",IF(S3632="","خارج السنة المالية",INDEX(القوائم!$D$2:$D$13,S3632)))</f>
        <v/>
      </c>
      <c r="E3632" s="22" t="n"/>
      <c r="F3632" s="23" t="n"/>
      <c r="G3632" s="23" t="n"/>
      <c r="H3632" s="22" t="n"/>
      <c r="I3632" s="19" t="n"/>
      <c r="J3632" s="21" t="n"/>
      <c r="K3632" s="19" t="n"/>
      <c r="L3632" s="19" t="n"/>
      <c r="M3632" s="21" t="n"/>
      <c r="N3632" s="22" t="n"/>
      <c r="O3632" s="24">
        <f>IF(A3632&lt;&gt;"عهدة","",SUMIFS($G$8:$G$5007,$B$8:$B$5007,B3632,$A$8:$A$5007,"مصروف",$I$8:$I$5007,"&lt;&gt;مرفوض"))</f>
        <v/>
      </c>
      <c r="P3632" s="25">
        <f>IF(A3632&lt;&gt;"عهدة","",N(F3632)-O3632)</f>
        <v/>
      </c>
      <c r="Q3632" s="26">
        <f>IF(A3632="","",IF(A3632="عهدة",IF(N(F3632)=0,"⚠ أدخل قيمة العهدة",IF(P3632&lt;0,"⛔ عجز / زيادة مصروفات "&amp;TEXT(-P3632,"#,##0"),IF(COUNTIFS($B$8:$B$5007,B3632,$A$8:$A$5007,"مصروف",$I$8:$I$5007,"&lt;&gt;مرفوض",$K$8:$K$5007,"&lt;&gt;نعم")&gt;0,"⚠ "&amp;COUNTIFS($B$8:$B$5007,B3632,$A$8:$A$5007,"مصروف",$I$8:$I$5007,"&lt;&gt;مرفوض",$K$8:$K$5007,"&lt;&gt;نعم")&amp;" مصروف غير مسوى",IF(L3632="تمت التسوية",IF(P3632=0,"✔ متوازنة وتمت التسوية","✔ تمت التسوية – متبقي "&amp;TEXT(P3632,"#,##0")),IF(P3632&gt;0,"متبقي "&amp;TEXT(P3632,"#,##0"),"✔ متوازنة"))))),IF(R3632=0,"⚠ أضف سطر عهدة أولًا",IF(OR(C3632="",N(G3632)=0),"⚠ أكمل التاريخ والقيمة",IF(S3632="","⚠ التاريخ خارج السنة المالية",IF(H3632="","⚠ اختر بند الموازنة",IF(I3632="مرفوض","✖ مرفوض من المدير",IF(I3632&lt;&gt;"موافق","⏳ بانتظار موافقة المدير",IF(K3632&lt;&gt;"نعم","⚠ غير مسوى مع الحسابات","✔ معتمد ومسوى")))))))))</f>
        <v/>
      </c>
      <c r="R3632">
        <f>N(R3631)+IF(A3632="عهدة",1,0)</f>
        <v/>
      </c>
      <c r="S3632">
        <f>IF(C3632="","",IF(AND(C3632&gt;=DATE(2026,9,1),C3632&lt;=DATE(2027,8,31)),(YEAR(C3632)-2026)*12+MONTH(C3632)-8,""))</f>
        <v/>
      </c>
      <c r="T3632">
        <f>IF(AND(A3632="مصروف",R3632&gt;0,I3632="موافق",S3632&lt;&gt;"",H3632&lt;&gt;""),N(G3632),0)</f>
        <v/>
      </c>
    </row>
    <row r="3633">
      <c r="A3633" s="19" t="n"/>
      <c r="B3633" s="20">
        <f>IF(A3633="","",IF(R3633=0,"⚠ أضف سطر عهدة أولًا","DMT-"&amp;TEXT(R3633,"000")))</f>
        <v/>
      </c>
      <c r="C3633" s="21" t="n"/>
      <c r="D3633" s="20">
        <f>IF(C3633="","",IF(S3633="","خارج السنة المالية",INDEX(القوائم!$D$2:$D$13,S3633)))</f>
        <v/>
      </c>
      <c r="E3633" s="22" t="n"/>
      <c r="F3633" s="23" t="n"/>
      <c r="G3633" s="23" t="n"/>
      <c r="H3633" s="22" t="n"/>
      <c r="I3633" s="19" t="n"/>
      <c r="J3633" s="21" t="n"/>
      <c r="K3633" s="19" t="n"/>
      <c r="L3633" s="19" t="n"/>
      <c r="M3633" s="21" t="n"/>
      <c r="N3633" s="22" t="n"/>
      <c r="O3633" s="24">
        <f>IF(A3633&lt;&gt;"عهدة","",SUMIFS($G$8:$G$5007,$B$8:$B$5007,B3633,$A$8:$A$5007,"مصروف",$I$8:$I$5007,"&lt;&gt;مرفوض"))</f>
        <v/>
      </c>
      <c r="P3633" s="25">
        <f>IF(A3633&lt;&gt;"عهدة","",N(F3633)-O3633)</f>
        <v/>
      </c>
      <c r="Q3633" s="26">
        <f>IF(A3633="","",IF(A3633="عهدة",IF(N(F3633)=0,"⚠ أدخل قيمة العهدة",IF(P3633&lt;0,"⛔ عجز / زيادة مصروفات "&amp;TEXT(-P3633,"#,##0"),IF(COUNTIFS($B$8:$B$5007,B3633,$A$8:$A$5007,"مصروف",$I$8:$I$5007,"&lt;&gt;مرفوض",$K$8:$K$5007,"&lt;&gt;نعم")&gt;0,"⚠ "&amp;COUNTIFS($B$8:$B$5007,B3633,$A$8:$A$5007,"مصروف",$I$8:$I$5007,"&lt;&gt;مرفوض",$K$8:$K$5007,"&lt;&gt;نعم")&amp;" مصروف غير مسوى",IF(L3633="تمت التسوية",IF(P3633=0,"✔ متوازنة وتمت التسوية","✔ تمت التسوية – متبقي "&amp;TEXT(P3633,"#,##0")),IF(P3633&gt;0,"متبقي "&amp;TEXT(P3633,"#,##0"),"✔ متوازنة"))))),IF(R3633=0,"⚠ أضف سطر عهدة أولًا",IF(OR(C3633="",N(G3633)=0),"⚠ أكمل التاريخ والقيمة",IF(S3633="","⚠ التاريخ خارج السنة المالية",IF(H3633="","⚠ اختر بند الموازنة",IF(I3633="مرفوض","✖ مرفوض من المدير",IF(I3633&lt;&gt;"موافق","⏳ بانتظار موافقة المدير",IF(K3633&lt;&gt;"نعم","⚠ غير مسوى مع الحسابات","✔ معتمد ومسوى")))))))))</f>
        <v/>
      </c>
      <c r="R3633">
        <f>N(R3632)+IF(A3633="عهدة",1,0)</f>
        <v/>
      </c>
      <c r="S3633">
        <f>IF(C3633="","",IF(AND(C3633&gt;=DATE(2026,9,1),C3633&lt;=DATE(2027,8,31)),(YEAR(C3633)-2026)*12+MONTH(C3633)-8,""))</f>
        <v/>
      </c>
      <c r="T3633">
        <f>IF(AND(A3633="مصروف",R3633&gt;0,I3633="موافق",S3633&lt;&gt;"",H3633&lt;&gt;""),N(G3633),0)</f>
        <v/>
      </c>
    </row>
    <row r="3634">
      <c r="A3634" s="19" t="n"/>
      <c r="B3634" s="20">
        <f>IF(A3634="","",IF(R3634=0,"⚠ أضف سطر عهدة أولًا","DMT-"&amp;TEXT(R3634,"000")))</f>
        <v/>
      </c>
      <c r="C3634" s="21" t="n"/>
      <c r="D3634" s="20">
        <f>IF(C3634="","",IF(S3634="","خارج السنة المالية",INDEX(القوائم!$D$2:$D$13,S3634)))</f>
        <v/>
      </c>
      <c r="E3634" s="22" t="n"/>
      <c r="F3634" s="23" t="n"/>
      <c r="G3634" s="23" t="n"/>
      <c r="H3634" s="22" t="n"/>
      <c r="I3634" s="19" t="n"/>
      <c r="J3634" s="21" t="n"/>
      <c r="K3634" s="19" t="n"/>
      <c r="L3634" s="19" t="n"/>
      <c r="M3634" s="21" t="n"/>
      <c r="N3634" s="22" t="n"/>
      <c r="O3634" s="24">
        <f>IF(A3634&lt;&gt;"عهدة","",SUMIFS($G$8:$G$5007,$B$8:$B$5007,B3634,$A$8:$A$5007,"مصروف",$I$8:$I$5007,"&lt;&gt;مرفوض"))</f>
        <v/>
      </c>
      <c r="P3634" s="25">
        <f>IF(A3634&lt;&gt;"عهدة","",N(F3634)-O3634)</f>
        <v/>
      </c>
      <c r="Q3634" s="26">
        <f>IF(A3634="","",IF(A3634="عهدة",IF(N(F3634)=0,"⚠ أدخل قيمة العهدة",IF(P3634&lt;0,"⛔ عجز / زيادة مصروفات "&amp;TEXT(-P3634,"#,##0"),IF(COUNTIFS($B$8:$B$5007,B3634,$A$8:$A$5007,"مصروف",$I$8:$I$5007,"&lt;&gt;مرفوض",$K$8:$K$5007,"&lt;&gt;نعم")&gt;0,"⚠ "&amp;COUNTIFS($B$8:$B$5007,B3634,$A$8:$A$5007,"مصروف",$I$8:$I$5007,"&lt;&gt;مرفوض",$K$8:$K$5007,"&lt;&gt;نعم")&amp;" مصروف غير مسوى",IF(L3634="تمت التسوية",IF(P3634=0,"✔ متوازنة وتمت التسوية","✔ تمت التسوية – متبقي "&amp;TEXT(P3634,"#,##0")),IF(P3634&gt;0,"متبقي "&amp;TEXT(P3634,"#,##0"),"✔ متوازنة"))))),IF(R3634=0,"⚠ أضف سطر عهدة أولًا",IF(OR(C3634="",N(G3634)=0),"⚠ أكمل التاريخ والقيمة",IF(S3634="","⚠ التاريخ خارج السنة المالية",IF(H3634="","⚠ اختر بند الموازنة",IF(I3634="مرفوض","✖ مرفوض من المدير",IF(I3634&lt;&gt;"موافق","⏳ بانتظار موافقة المدير",IF(K3634&lt;&gt;"نعم","⚠ غير مسوى مع الحسابات","✔ معتمد ومسوى")))))))))</f>
        <v/>
      </c>
      <c r="R3634">
        <f>N(R3633)+IF(A3634="عهدة",1,0)</f>
        <v/>
      </c>
      <c r="S3634">
        <f>IF(C3634="","",IF(AND(C3634&gt;=DATE(2026,9,1),C3634&lt;=DATE(2027,8,31)),(YEAR(C3634)-2026)*12+MONTH(C3634)-8,""))</f>
        <v/>
      </c>
      <c r="T3634">
        <f>IF(AND(A3634="مصروف",R3634&gt;0,I3634="موافق",S3634&lt;&gt;"",H3634&lt;&gt;""),N(G3634),0)</f>
        <v/>
      </c>
    </row>
    <row r="3635">
      <c r="A3635" s="19" t="n"/>
      <c r="B3635" s="20">
        <f>IF(A3635="","",IF(R3635=0,"⚠ أضف سطر عهدة أولًا","DMT-"&amp;TEXT(R3635,"000")))</f>
        <v/>
      </c>
      <c r="C3635" s="21" t="n"/>
      <c r="D3635" s="20">
        <f>IF(C3635="","",IF(S3635="","خارج السنة المالية",INDEX(القوائم!$D$2:$D$13,S3635)))</f>
        <v/>
      </c>
      <c r="E3635" s="22" t="n"/>
      <c r="F3635" s="23" t="n"/>
      <c r="G3635" s="23" t="n"/>
      <c r="H3635" s="22" t="n"/>
      <c r="I3635" s="19" t="n"/>
      <c r="J3635" s="21" t="n"/>
      <c r="K3635" s="19" t="n"/>
      <c r="L3635" s="19" t="n"/>
      <c r="M3635" s="21" t="n"/>
      <c r="N3635" s="22" t="n"/>
      <c r="O3635" s="24">
        <f>IF(A3635&lt;&gt;"عهدة","",SUMIFS($G$8:$G$5007,$B$8:$B$5007,B3635,$A$8:$A$5007,"مصروف",$I$8:$I$5007,"&lt;&gt;مرفوض"))</f>
        <v/>
      </c>
      <c r="P3635" s="25">
        <f>IF(A3635&lt;&gt;"عهدة","",N(F3635)-O3635)</f>
        <v/>
      </c>
      <c r="Q3635" s="26">
        <f>IF(A3635="","",IF(A3635="عهدة",IF(N(F3635)=0,"⚠ أدخل قيمة العهدة",IF(P3635&lt;0,"⛔ عجز / زيادة مصروفات "&amp;TEXT(-P3635,"#,##0"),IF(COUNTIFS($B$8:$B$5007,B3635,$A$8:$A$5007,"مصروف",$I$8:$I$5007,"&lt;&gt;مرفوض",$K$8:$K$5007,"&lt;&gt;نعم")&gt;0,"⚠ "&amp;COUNTIFS($B$8:$B$5007,B3635,$A$8:$A$5007,"مصروف",$I$8:$I$5007,"&lt;&gt;مرفوض",$K$8:$K$5007,"&lt;&gt;نعم")&amp;" مصروف غير مسوى",IF(L3635="تمت التسوية",IF(P3635=0,"✔ متوازنة وتمت التسوية","✔ تمت التسوية – متبقي "&amp;TEXT(P3635,"#,##0")),IF(P3635&gt;0,"متبقي "&amp;TEXT(P3635,"#,##0"),"✔ متوازنة"))))),IF(R3635=0,"⚠ أضف سطر عهدة أولًا",IF(OR(C3635="",N(G3635)=0),"⚠ أكمل التاريخ والقيمة",IF(S3635="","⚠ التاريخ خارج السنة المالية",IF(H3635="","⚠ اختر بند الموازنة",IF(I3635="مرفوض","✖ مرفوض من المدير",IF(I3635&lt;&gt;"موافق","⏳ بانتظار موافقة المدير",IF(K3635&lt;&gt;"نعم","⚠ غير مسوى مع الحسابات","✔ معتمد ومسوى")))))))))</f>
        <v/>
      </c>
      <c r="R3635">
        <f>N(R3634)+IF(A3635="عهدة",1,0)</f>
        <v/>
      </c>
      <c r="S3635">
        <f>IF(C3635="","",IF(AND(C3635&gt;=DATE(2026,9,1),C3635&lt;=DATE(2027,8,31)),(YEAR(C3635)-2026)*12+MONTH(C3635)-8,""))</f>
        <v/>
      </c>
      <c r="T3635">
        <f>IF(AND(A3635="مصروف",R3635&gt;0,I3635="موافق",S3635&lt;&gt;"",H3635&lt;&gt;""),N(G3635),0)</f>
        <v/>
      </c>
    </row>
    <row r="3636">
      <c r="A3636" s="19" t="n"/>
      <c r="B3636" s="20">
        <f>IF(A3636="","",IF(R3636=0,"⚠ أضف سطر عهدة أولًا","DMT-"&amp;TEXT(R3636,"000")))</f>
        <v/>
      </c>
      <c r="C3636" s="21" t="n"/>
      <c r="D3636" s="20">
        <f>IF(C3636="","",IF(S3636="","خارج السنة المالية",INDEX(القوائم!$D$2:$D$13,S3636)))</f>
        <v/>
      </c>
      <c r="E3636" s="22" t="n"/>
      <c r="F3636" s="23" t="n"/>
      <c r="G3636" s="23" t="n"/>
      <c r="H3636" s="22" t="n"/>
      <c r="I3636" s="19" t="n"/>
      <c r="J3636" s="21" t="n"/>
      <c r="K3636" s="19" t="n"/>
      <c r="L3636" s="19" t="n"/>
      <c r="M3636" s="21" t="n"/>
      <c r="N3636" s="22" t="n"/>
      <c r="O3636" s="24">
        <f>IF(A3636&lt;&gt;"عهدة","",SUMIFS($G$8:$G$5007,$B$8:$B$5007,B3636,$A$8:$A$5007,"مصروف",$I$8:$I$5007,"&lt;&gt;مرفوض"))</f>
        <v/>
      </c>
      <c r="P3636" s="25">
        <f>IF(A3636&lt;&gt;"عهدة","",N(F3636)-O3636)</f>
        <v/>
      </c>
      <c r="Q3636" s="26">
        <f>IF(A3636="","",IF(A3636="عهدة",IF(N(F3636)=0,"⚠ أدخل قيمة العهدة",IF(P3636&lt;0,"⛔ عجز / زيادة مصروفات "&amp;TEXT(-P3636,"#,##0"),IF(COUNTIFS($B$8:$B$5007,B3636,$A$8:$A$5007,"مصروف",$I$8:$I$5007,"&lt;&gt;مرفوض",$K$8:$K$5007,"&lt;&gt;نعم")&gt;0,"⚠ "&amp;COUNTIFS($B$8:$B$5007,B3636,$A$8:$A$5007,"مصروف",$I$8:$I$5007,"&lt;&gt;مرفوض",$K$8:$K$5007,"&lt;&gt;نعم")&amp;" مصروف غير مسوى",IF(L3636="تمت التسوية",IF(P3636=0,"✔ متوازنة وتمت التسوية","✔ تمت التسوية – متبقي "&amp;TEXT(P3636,"#,##0")),IF(P3636&gt;0,"متبقي "&amp;TEXT(P3636,"#,##0"),"✔ متوازنة"))))),IF(R3636=0,"⚠ أضف سطر عهدة أولًا",IF(OR(C3636="",N(G3636)=0),"⚠ أكمل التاريخ والقيمة",IF(S3636="","⚠ التاريخ خارج السنة المالية",IF(H3636="","⚠ اختر بند الموازنة",IF(I3636="مرفوض","✖ مرفوض من المدير",IF(I3636&lt;&gt;"موافق","⏳ بانتظار موافقة المدير",IF(K3636&lt;&gt;"نعم","⚠ غير مسوى مع الحسابات","✔ معتمد ومسوى")))))))))</f>
        <v/>
      </c>
      <c r="R3636">
        <f>N(R3635)+IF(A3636="عهدة",1,0)</f>
        <v/>
      </c>
      <c r="S3636">
        <f>IF(C3636="","",IF(AND(C3636&gt;=DATE(2026,9,1),C3636&lt;=DATE(2027,8,31)),(YEAR(C3636)-2026)*12+MONTH(C3636)-8,""))</f>
        <v/>
      </c>
      <c r="T3636">
        <f>IF(AND(A3636="مصروف",R3636&gt;0,I3636="موافق",S3636&lt;&gt;"",H3636&lt;&gt;""),N(G3636),0)</f>
        <v/>
      </c>
    </row>
    <row r="3637">
      <c r="A3637" s="19" t="n"/>
      <c r="B3637" s="20">
        <f>IF(A3637="","",IF(R3637=0,"⚠ أضف سطر عهدة أولًا","DMT-"&amp;TEXT(R3637,"000")))</f>
        <v/>
      </c>
      <c r="C3637" s="21" t="n"/>
      <c r="D3637" s="20">
        <f>IF(C3637="","",IF(S3637="","خارج السنة المالية",INDEX(القوائم!$D$2:$D$13,S3637)))</f>
        <v/>
      </c>
      <c r="E3637" s="22" t="n"/>
      <c r="F3637" s="23" t="n"/>
      <c r="G3637" s="23" t="n"/>
      <c r="H3637" s="22" t="n"/>
      <c r="I3637" s="19" t="n"/>
      <c r="J3637" s="21" t="n"/>
      <c r="K3637" s="19" t="n"/>
      <c r="L3637" s="19" t="n"/>
      <c r="M3637" s="21" t="n"/>
      <c r="N3637" s="22" t="n"/>
      <c r="O3637" s="24">
        <f>IF(A3637&lt;&gt;"عهدة","",SUMIFS($G$8:$G$5007,$B$8:$B$5007,B3637,$A$8:$A$5007,"مصروف",$I$8:$I$5007,"&lt;&gt;مرفوض"))</f>
        <v/>
      </c>
      <c r="P3637" s="25">
        <f>IF(A3637&lt;&gt;"عهدة","",N(F3637)-O3637)</f>
        <v/>
      </c>
      <c r="Q3637" s="26">
        <f>IF(A3637="","",IF(A3637="عهدة",IF(N(F3637)=0,"⚠ أدخل قيمة العهدة",IF(P3637&lt;0,"⛔ عجز / زيادة مصروفات "&amp;TEXT(-P3637,"#,##0"),IF(COUNTIFS($B$8:$B$5007,B3637,$A$8:$A$5007,"مصروف",$I$8:$I$5007,"&lt;&gt;مرفوض",$K$8:$K$5007,"&lt;&gt;نعم")&gt;0,"⚠ "&amp;COUNTIFS($B$8:$B$5007,B3637,$A$8:$A$5007,"مصروف",$I$8:$I$5007,"&lt;&gt;مرفوض",$K$8:$K$5007,"&lt;&gt;نعم")&amp;" مصروف غير مسوى",IF(L3637="تمت التسوية",IF(P3637=0,"✔ متوازنة وتمت التسوية","✔ تمت التسوية – متبقي "&amp;TEXT(P3637,"#,##0")),IF(P3637&gt;0,"متبقي "&amp;TEXT(P3637,"#,##0"),"✔ متوازنة"))))),IF(R3637=0,"⚠ أضف سطر عهدة أولًا",IF(OR(C3637="",N(G3637)=0),"⚠ أكمل التاريخ والقيمة",IF(S3637="","⚠ التاريخ خارج السنة المالية",IF(H3637="","⚠ اختر بند الموازنة",IF(I3637="مرفوض","✖ مرفوض من المدير",IF(I3637&lt;&gt;"موافق","⏳ بانتظار موافقة المدير",IF(K3637&lt;&gt;"نعم","⚠ غير مسوى مع الحسابات","✔ معتمد ومسوى")))))))))</f>
        <v/>
      </c>
      <c r="R3637">
        <f>N(R3636)+IF(A3637="عهدة",1,0)</f>
        <v/>
      </c>
      <c r="S3637">
        <f>IF(C3637="","",IF(AND(C3637&gt;=DATE(2026,9,1),C3637&lt;=DATE(2027,8,31)),(YEAR(C3637)-2026)*12+MONTH(C3637)-8,""))</f>
        <v/>
      </c>
      <c r="T3637">
        <f>IF(AND(A3637="مصروف",R3637&gt;0,I3637="موافق",S3637&lt;&gt;"",H3637&lt;&gt;""),N(G3637),0)</f>
        <v/>
      </c>
    </row>
    <row r="3638">
      <c r="A3638" s="19" t="n"/>
      <c r="B3638" s="20">
        <f>IF(A3638="","",IF(R3638=0,"⚠ أضف سطر عهدة أولًا","DMT-"&amp;TEXT(R3638,"000")))</f>
        <v/>
      </c>
      <c r="C3638" s="21" t="n"/>
      <c r="D3638" s="20">
        <f>IF(C3638="","",IF(S3638="","خارج السنة المالية",INDEX(القوائم!$D$2:$D$13,S3638)))</f>
        <v/>
      </c>
      <c r="E3638" s="22" t="n"/>
      <c r="F3638" s="23" t="n"/>
      <c r="G3638" s="23" t="n"/>
      <c r="H3638" s="22" t="n"/>
      <c r="I3638" s="19" t="n"/>
      <c r="J3638" s="21" t="n"/>
      <c r="K3638" s="19" t="n"/>
      <c r="L3638" s="19" t="n"/>
      <c r="M3638" s="21" t="n"/>
      <c r="N3638" s="22" t="n"/>
      <c r="O3638" s="24">
        <f>IF(A3638&lt;&gt;"عهدة","",SUMIFS($G$8:$G$5007,$B$8:$B$5007,B3638,$A$8:$A$5007,"مصروف",$I$8:$I$5007,"&lt;&gt;مرفوض"))</f>
        <v/>
      </c>
      <c r="P3638" s="25">
        <f>IF(A3638&lt;&gt;"عهدة","",N(F3638)-O3638)</f>
        <v/>
      </c>
      <c r="Q3638" s="26">
        <f>IF(A3638="","",IF(A3638="عهدة",IF(N(F3638)=0,"⚠ أدخل قيمة العهدة",IF(P3638&lt;0,"⛔ عجز / زيادة مصروفات "&amp;TEXT(-P3638,"#,##0"),IF(COUNTIFS($B$8:$B$5007,B3638,$A$8:$A$5007,"مصروف",$I$8:$I$5007,"&lt;&gt;مرفوض",$K$8:$K$5007,"&lt;&gt;نعم")&gt;0,"⚠ "&amp;COUNTIFS($B$8:$B$5007,B3638,$A$8:$A$5007,"مصروف",$I$8:$I$5007,"&lt;&gt;مرفوض",$K$8:$K$5007,"&lt;&gt;نعم")&amp;" مصروف غير مسوى",IF(L3638="تمت التسوية",IF(P3638=0,"✔ متوازنة وتمت التسوية","✔ تمت التسوية – متبقي "&amp;TEXT(P3638,"#,##0")),IF(P3638&gt;0,"متبقي "&amp;TEXT(P3638,"#,##0"),"✔ متوازنة"))))),IF(R3638=0,"⚠ أضف سطر عهدة أولًا",IF(OR(C3638="",N(G3638)=0),"⚠ أكمل التاريخ والقيمة",IF(S3638="","⚠ التاريخ خارج السنة المالية",IF(H3638="","⚠ اختر بند الموازنة",IF(I3638="مرفوض","✖ مرفوض من المدير",IF(I3638&lt;&gt;"موافق","⏳ بانتظار موافقة المدير",IF(K3638&lt;&gt;"نعم","⚠ غير مسوى مع الحسابات","✔ معتمد ومسوى")))))))))</f>
        <v/>
      </c>
      <c r="R3638">
        <f>N(R3637)+IF(A3638="عهدة",1,0)</f>
        <v/>
      </c>
      <c r="S3638">
        <f>IF(C3638="","",IF(AND(C3638&gt;=DATE(2026,9,1),C3638&lt;=DATE(2027,8,31)),(YEAR(C3638)-2026)*12+MONTH(C3638)-8,""))</f>
        <v/>
      </c>
      <c r="T3638">
        <f>IF(AND(A3638="مصروف",R3638&gt;0,I3638="موافق",S3638&lt;&gt;"",H3638&lt;&gt;""),N(G3638),0)</f>
        <v/>
      </c>
    </row>
    <row r="3639">
      <c r="A3639" s="19" t="n"/>
      <c r="B3639" s="20">
        <f>IF(A3639="","",IF(R3639=0,"⚠ أضف سطر عهدة أولًا","DMT-"&amp;TEXT(R3639,"000")))</f>
        <v/>
      </c>
      <c r="C3639" s="21" t="n"/>
      <c r="D3639" s="20">
        <f>IF(C3639="","",IF(S3639="","خارج السنة المالية",INDEX(القوائم!$D$2:$D$13,S3639)))</f>
        <v/>
      </c>
      <c r="E3639" s="22" t="n"/>
      <c r="F3639" s="23" t="n"/>
      <c r="G3639" s="23" t="n"/>
      <c r="H3639" s="22" t="n"/>
      <c r="I3639" s="19" t="n"/>
      <c r="J3639" s="21" t="n"/>
      <c r="K3639" s="19" t="n"/>
      <c r="L3639" s="19" t="n"/>
      <c r="M3639" s="21" t="n"/>
      <c r="N3639" s="22" t="n"/>
      <c r="O3639" s="24">
        <f>IF(A3639&lt;&gt;"عهدة","",SUMIFS($G$8:$G$5007,$B$8:$B$5007,B3639,$A$8:$A$5007,"مصروف",$I$8:$I$5007,"&lt;&gt;مرفوض"))</f>
        <v/>
      </c>
      <c r="P3639" s="25">
        <f>IF(A3639&lt;&gt;"عهدة","",N(F3639)-O3639)</f>
        <v/>
      </c>
      <c r="Q3639" s="26">
        <f>IF(A3639="","",IF(A3639="عهدة",IF(N(F3639)=0,"⚠ أدخل قيمة العهدة",IF(P3639&lt;0,"⛔ عجز / زيادة مصروفات "&amp;TEXT(-P3639,"#,##0"),IF(COUNTIFS($B$8:$B$5007,B3639,$A$8:$A$5007,"مصروف",$I$8:$I$5007,"&lt;&gt;مرفوض",$K$8:$K$5007,"&lt;&gt;نعم")&gt;0,"⚠ "&amp;COUNTIFS($B$8:$B$5007,B3639,$A$8:$A$5007,"مصروف",$I$8:$I$5007,"&lt;&gt;مرفوض",$K$8:$K$5007,"&lt;&gt;نعم")&amp;" مصروف غير مسوى",IF(L3639="تمت التسوية",IF(P3639=0,"✔ متوازنة وتمت التسوية","✔ تمت التسوية – متبقي "&amp;TEXT(P3639,"#,##0")),IF(P3639&gt;0,"متبقي "&amp;TEXT(P3639,"#,##0"),"✔ متوازنة"))))),IF(R3639=0,"⚠ أضف سطر عهدة أولًا",IF(OR(C3639="",N(G3639)=0),"⚠ أكمل التاريخ والقيمة",IF(S3639="","⚠ التاريخ خارج السنة المالية",IF(H3639="","⚠ اختر بند الموازنة",IF(I3639="مرفوض","✖ مرفوض من المدير",IF(I3639&lt;&gt;"موافق","⏳ بانتظار موافقة المدير",IF(K3639&lt;&gt;"نعم","⚠ غير مسوى مع الحسابات","✔ معتمد ومسوى")))))))))</f>
        <v/>
      </c>
      <c r="R3639">
        <f>N(R3638)+IF(A3639="عهدة",1,0)</f>
        <v/>
      </c>
      <c r="S3639">
        <f>IF(C3639="","",IF(AND(C3639&gt;=DATE(2026,9,1),C3639&lt;=DATE(2027,8,31)),(YEAR(C3639)-2026)*12+MONTH(C3639)-8,""))</f>
        <v/>
      </c>
      <c r="T3639">
        <f>IF(AND(A3639="مصروف",R3639&gt;0,I3639="موافق",S3639&lt;&gt;"",H3639&lt;&gt;""),N(G3639),0)</f>
        <v/>
      </c>
    </row>
    <row r="3640">
      <c r="A3640" s="19" t="n"/>
      <c r="B3640" s="20">
        <f>IF(A3640="","",IF(R3640=0,"⚠ أضف سطر عهدة أولًا","DMT-"&amp;TEXT(R3640,"000")))</f>
        <v/>
      </c>
      <c r="C3640" s="21" t="n"/>
      <c r="D3640" s="20">
        <f>IF(C3640="","",IF(S3640="","خارج السنة المالية",INDEX(القوائم!$D$2:$D$13,S3640)))</f>
        <v/>
      </c>
      <c r="E3640" s="22" t="n"/>
      <c r="F3640" s="23" t="n"/>
      <c r="G3640" s="23" t="n"/>
      <c r="H3640" s="22" t="n"/>
      <c r="I3640" s="19" t="n"/>
      <c r="J3640" s="21" t="n"/>
      <c r="K3640" s="19" t="n"/>
      <c r="L3640" s="19" t="n"/>
      <c r="M3640" s="21" t="n"/>
      <c r="N3640" s="22" t="n"/>
      <c r="O3640" s="24">
        <f>IF(A3640&lt;&gt;"عهدة","",SUMIFS($G$8:$G$5007,$B$8:$B$5007,B3640,$A$8:$A$5007,"مصروف",$I$8:$I$5007,"&lt;&gt;مرفوض"))</f>
        <v/>
      </c>
      <c r="P3640" s="25">
        <f>IF(A3640&lt;&gt;"عهدة","",N(F3640)-O3640)</f>
        <v/>
      </c>
      <c r="Q3640" s="26">
        <f>IF(A3640="","",IF(A3640="عهدة",IF(N(F3640)=0,"⚠ أدخل قيمة العهدة",IF(P3640&lt;0,"⛔ عجز / زيادة مصروفات "&amp;TEXT(-P3640,"#,##0"),IF(COUNTIFS($B$8:$B$5007,B3640,$A$8:$A$5007,"مصروف",$I$8:$I$5007,"&lt;&gt;مرفوض",$K$8:$K$5007,"&lt;&gt;نعم")&gt;0,"⚠ "&amp;COUNTIFS($B$8:$B$5007,B3640,$A$8:$A$5007,"مصروف",$I$8:$I$5007,"&lt;&gt;مرفوض",$K$8:$K$5007,"&lt;&gt;نعم")&amp;" مصروف غير مسوى",IF(L3640="تمت التسوية",IF(P3640=0,"✔ متوازنة وتمت التسوية","✔ تمت التسوية – متبقي "&amp;TEXT(P3640,"#,##0")),IF(P3640&gt;0,"متبقي "&amp;TEXT(P3640,"#,##0"),"✔ متوازنة"))))),IF(R3640=0,"⚠ أضف سطر عهدة أولًا",IF(OR(C3640="",N(G3640)=0),"⚠ أكمل التاريخ والقيمة",IF(S3640="","⚠ التاريخ خارج السنة المالية",IF(H3640="","⚠ اختر بند الموازنة",IF(I3640="مرفوض","✖ مرفوض من المدير",IF(I3640&lt;&gt;"موافق","⏳ بانتظار موافقة المدير",IF(K3640&lt;&gt;"نعم","⚠ غير مسوى مع الحسابات","✔ معتمد ومسوى")))))))))</f>
        <v/>
      </c>
      <c r="R3640">
        <f>N(R3639)+IF(A3640="عهدة",1,0)</f>
        <v/>
      </c>
      <c r="S3640">
        <f>IF(C3640="","",IF(AND(C3640&gt;=DATE(2026,9,1),C3640&lt;=DATE(2027,8,31)),(YEAR(C3640)-2026)*12+MONTH(C3640)-8,""))</f>
        <v/>
      </c>
      <c r="T3640">
        <f>IF(AND(A3640="مصروف",R3640&gt;0,I3640="موافق",S3640&lt;&gt;"",H3640&lt;&gt;""),N(G3640),0)</f>
        <v/>
      </c>
    </row>
    <row r="3641">
      <c r="A3641" s="19" t="n"/>
      <c r="B3641" s="20">
        <f>IF(A3641="","",IF(R3641=0,"⚠ أضف سطر عهدة أولًا","DMT-"&amp;TEXT(R3641,"000")))</f>
        <v/>
      </c>
      <c r="C3641" s="21" t="n"/>
      <c r="D3641" s="20">
        <f>IF(C3641="","",IF(S3641="","خارج السنة المالية",INDEX(القوائم!$D$2:$D$13,S3641)))</f>
        <v/>
      </c>
      <c r="E3641" s="22" t="n"/>
      <c r="F3641" s="23" t="n"/>
      <c r="G3641" s="23" t="n"/>
      <c r="H3641" s="22" t="n"/>
      <c r="I3641" s="19" t="n"/>
      <c r="J3641" s="21" t="n"/>
      <c r="K3641" s="19" t="n"/>
      <c r="L3641" s="19" t="n"/>
      <c r="M3641" s="21" t="n"/>
      <c r="N3641" s="22" t="n"/>
      <c r="O3641" s="24">
        <f>IF(A3641&lt;&gt;"عهدة","",SUMIFS($G$8:$G$5007,$B$8:$B$5007,B3641,$A$8:$A$5007,"مصروف",$I$8:$I$5007,"&lt;&gt;مرفوض"))</f>
        <v/>
      </c>
      <c r="P3641" s="25">
        <f>IF(A3641&lt;&gt;"عهدة","",N(F3641)-O3641)</f>
        <v/>
      </c>
      <c r="Q3641" s="26">
        <f>IF(A3641="","",IF(A3641="عهدة",IF(N(F3641)=0,"⚠ أدخل قيمة العهدة",IF(P3641&lt;0,"⛔ عجز / زيادة مصروفات "&amp;TEXT(-P3641,"#,##0"),IF(COUNTIFS($B$8:$B$5007,B3641,$A$8:$A$5007,"مصروف",$I$8:$I$5007,"&lt;&gt;مرفوض",$K$8:$K$5007,"&lt;&gt;نعم")&gt;0,"⚠ "&amp;COUNTIFS($B$8:$B$5007,B3641,$A$8:$A$5007,"مصروف",$I$8:$I$5007,"&lt;&gt;مرفوض",$K$8:$K$5007,"&lt;&gt;نعم")&amp;" مصروف غير مسوى",IF(L3641="تمت التسوية",IF(P3641=0,"✔ متوازنة وتمت التسوية","✔ تمت التسوية – متبقي "&amp;TEXT(P3641,"#,##0")),IF(P3641&gt;0,"متبقي "&amp;TEXT(P3641,"#,##0"),"✔ متوازنة"))))),IF(R3641=0,"⚠ أضف سطر عهدة أولًا",IF(OR(C3641="",N(G3641)=0),"⚠ أكمل التاريخ والقيمة",IF(S3641="","⚠ التاريخ خارج السنة المالية",IF(H3641="","⚠ اختر بند الموازنة",IF(I3641="مرفوض","✖ مرفوض من المدير",IF(I3641&lt;&gt;"موافق","⏳ بانتظار موافقة المدير",IF(K3641&lt;&gt;"نعم","⚠ غير مسوى مع الحسابات","✔ معتمد ومسوى")))))))))</f>
        <v/>
      </c>
      <c r="R3641">
        <f>N(R3640)+IF(A3641="عهدة",1,0)</f>
        <v/>
      </c>
      <c r="S3641">
        <f>IF(C3641="","",IF(AND(C3641&gt;=DATE(2026,9,1),C3641&lt;=DATE(2027,8,31)),(YEAR(C3641)-2026)*12+MONTH(C3641)-8,""))</f>
        <v/>
      </c>
      <c r="T3641">
        <f>IF(AND(A3641="مصروف",R3641&gt;0,I3641="موافق",S3641&lt;&gt;"",H3641&lt;&gt;""),N(G3641),0)</f>
        <v/>
      </c>
    </row>
    <row r="3642">
      <c r="A3642" s="19" t="n"/>
      <c r="B3642" s="20">
        <f>IF(A3642="","",IF(R3642=0,"⚠ أضف سطر عهدة أولًا","DMT-"&amp;TEXT(R3642,"000")))</f>
        <v/>
      </c>
      <c r="C3642" s="21" t="n"/>
      <c r="D3642" s="20">
        <f>IF(C3642="","",IF(S3642="","خارج السنة المالية",INDEX(القوائم!$D$2:$D$13,S3642)))</f>
        <v/>
      </c>
      <c r="E3642" s="22" t="n"/>
      <c r="F3642" s="23" t="n"/>
      <c r="G3642" s="23" t="n"/>
      <c r="H3642" s="22" t="n"/>
      <c r="I3642" s="19" t="n"/>
      <c r="J3642" s="21" t="n"/>
      <c r="K3642" s="19" t="n"/>
      <c r="L3642" s="19" t="n"/>
      <c r="M3642" s="21" t="n"/>
      <c r="N3642" s="22" t="n"/>
      <c r="O3642" s="24">
        <f>IF(A3642&lt;&gt;"عهدة","",SUMIFS($G$8:$G$5007,$B$8:$B$5007,B3642,$A$8:$A$5007,"مصروف",$I$8:$I$5007,"&lt;&gt;مرفوض"))</f>
        <v/>
      </c>
      <c r="P3642" s="25">
        <f>IF(A3642&lt;&gt;"عهدة","",N(F3642)-O3642)</f>
        <v/>
      </c>
      <c r="Q3642" s="26">
        <f>IF(A3642="","",IF(A3642="عهدة",IF(N(F3642)=0,"⚠ أدخل قيمة العهدة",IF(P3642&lt;0,"⛔ عجز / زيادة مصروفات "&amp;TEXT(-P3642,"#,##0"),IF(COUNTIFS($B$8:$B$5007,B3642,$A$8:$A$5007,"مصروف",$I$8:$I$5007,"&lt;&gt;مرفوض",$K$8:$K$5007,"&lt;&gt;نعم")&gt;0,"⚠ "&amp;COUNTIFS($B$8:$B$5007,B3642,$A$8:$A$5007,"مصروف",$I$8:$I$5007,"&lt;&gt;مرفوض",$K$8:$K$5007,"&lt;&gt;نعم")&amp;" مصروف غير مسوى",IF(L3642="تمت التسوية",IF(P3642=0,"✔ متوازنة وتمت التسوية","✔ تمت التسوية – متبقي "&amp;TEXT(P3642,"#,##0")),IF(P3642&gt;0,"متبقي "&amp;TEXT(P3642,"#,##0"),"✔ متوازنة"))))),IF(R3642=0,"⚠ أضف سطر عهدة أولًا",IF(OR(C3642="",N(G3642)=0),"⚠ أكمل التاريخ والقيمة",IF(S3642="","⚠ التاريخ خارج السنة المالية",IF(H3642="","⚠ اختر بند الموازنة",IF(I3642="مرفوض","✖ مرفوض من المدير",IF(I3642&lt;&gt;"موافق","⏳ بانتظار موافقة المدير",IF(K3642&lt;&gt;"نعم","⚠ غير مسوى مع الحسابات","✔ معتمد ومسوى")))))))))</f>
        <v/>
      </c>
      <c r="R3642">
        <f>N(R3641)+IF(A3642="عهدة",1,0)</f>
        <v/>
      </c>
      <c r="S3642">
        <f>IF(C3642="","",IF(AND(C3642&gt;=DATE(2026,9,1),C3642&lt;=DATE(2027,8,31)),(YEAR(C3642)-2026)*12+MONTH(C3642)-8,""))</f>
        <v/>
      </c>
      <c r="T3642">
        <f>IF(AND(A3642="مصروف",R3642&gt;0,I3642="موافق",S3642&lt;&gt;"",H3642&lt;&gt;""),N(G3642),0)</f>
        <v/>
      </c>
    </row>
    <row r="3643">
      <c r="A3643" s="19" t="n"/>
      <c r="B3643" s="20">
        <f>IF(A3643="","",IF(R3643=0,"⚠ أضف سطر عهدة أولًا","DMT-"&amp;TEXT(R3643,"000")))</f>
        <v/>
      </c>
      <c r="C3643" s="21" t="n"/>
      <c r="D3643" s="20">
        <f>IF(C3643="","",IF(S3643="","خارج السنة المالية",INDEX(القوائم!$D$2:$D$13,S3643)))</f>
        <v/>
      </c>
      <c r="E3643" s="22" t="n"/>
      <c r="F3643" s="23" t="n"/>
      <c r="G3643" s="23" t="n"/>
      <c r="H3643" s="22" t="n"/>
      <c r="I3643" s="19" t="n"/>
      <c r="J3643" s="21" t="n"/>
      <c r="K3643" s="19" t="n"/>
      <c r="L3643" s="19" t="n"/>
      <c r="M3643" s="21" t="n"/>
      <c r="N3643" s="22" t="n"/>
      <c r="O3643" s="24">
        <f>IF(A3643&lt;&gt;"عهدة","",SUMIFS($G$8:$G$5007,$B$8:$B$5007,B3643,$A$8:$A$5007,"مصروف",$I$8:$I$5007,"&lt;&gt;مرفوض"))</f>
        <v/>
      </c>
      <c r="P3643" s="25">
        <f>IF(A3643&lt;&gt;"عهدة","",N(F3643)-O3643)</f>
        <v/>
      </c>
      <c r="Q3643" s="26">
        <f>IF(A3643="","",IF(A3643="عهدة",IF(N(F3643)=0,"⚠ أدخل قيمة العهدة",IF(P3643&lt;0,"⛔ عجز / زيادة مصروفات "&amp;TEXT(-P3643,"#,##0"),IF(COUNTIFS($B$8:$B$5007,B3643,$A$8:$A$5007,"مصروف",$I$8:$I$5007,"&lt;&gt;مرفوض",$K$8:$K$5007,"&lt;&gt;نعم")&gt;0,"⚠ "&amp;COUNTIFS($B$8:$B$5007,B3643,$A$8:$A$5007,"مصروف",$I$8:$I$5007,"&lt;&gt;مرفوض",$K$8:$K$5007,"&lt;&gt;نعم")&amp;" مصروف غير مسوى",IF(L3643="تمت التسوية",IF(P3643=0,"✔ متوازنة وتمت التسوية","✔ تمت التسوية – متبقي "&amp;TEXT(P3643,"#,##0")),IF(P3643&gt;0,"متبقي "&amp;TEXT(P3643,"#,##0"),"✔ متوازنة"))))),IF(R3643=0,"⚠ أضف سطر عهدة أولًا",IF(OR(C3643="",N(G3643)=0),"⚠ أكمل التاريخ والقيمة",IF(S3643="","⚠ التاريخ خارج السنة المالية",IF(H3643="","⚠ اختر بند الموازنة",IF(I3643="مرفوض","✖ مرفوض من المدير",IF(I3643&lt;&gt;"موافق","⏳ بانتظار موافقة المدير",IF(K3643&lt;&gt;"نعم","⚠ غير مسوى مع الحسابات","✔ معتمد ومسوى")))))))))</f>
        <v/>
      </c>
      <c r="R3643">
        <f>N(R3642)+IF(A3643="عهدة",1,0)</f>
        <v/>
      </c>
      <c r="S3643">
        <f>IF(C3643="","",IF(AND(C3643&gt;=DATE(2026,9,1),C3643&lt;=DATE(2027,8,31)),(YEAR(C3643)-2026)*12+MONTH(C3643)-8,""))</f>
        <v/>
      </c>
      <c r="T3643">
        <f>IF(AND(A3643="مصروف",R3643&gt;0,I3643="موافق",S3643&lt;&gt;"",H3643&lt;&gt;""),N(G3643),0)</f>
        <v/>
      </c>
    </row>
    <row r="3644">
      <c r="A3644" s="19" t="n"/>
      <c r="B3644" s="20">
        <f>IF(A3644="","",IF(R3644=0,"⚠ أضف سطر عهدة أولًا","DMT-"&amp;TEXT(R3644,"000")))</f>
        <v/>
      </c>
      <c r="C3644" s="21" t="n"/>
      <c r="D3644" s="20">
        <f>IF(C3644="","",IF(S3644="","خارج السنة المالية",INDEX(القوائم!$D$2:$D$13,S3644)))</f>
        <v/>
      </c>
      <c r="E3644" s="22" t="n"/>
      <c r="F3644" s="23" t="n"/>
      <c r="G3644" s="23" t="n"/>
      <c r="H3644" s="22" t="n"/>
      <c r="I3644" s="19" t="n"/>
      <c r="J3644" s="21" t="n"/>
      <c r="K3644" s="19" t="n"/>
      <c r="L3644" s="19" t="n"/>
      <c r="M3644" s="21" t="n"/>
      <c r="N3644" s="22" t="n"/>
      <c r="O3644" s="24">
        <f>IF(A3644&lt;&gt;"عهدة","",SUMIFS($G$8:$G$5007,$B$8:$B$5007,B3644,$A$8:$A$5007,"مصروف",$I$8:$I$5007,"&lt;&gt;مرفوض"))</f>
        <v/>
      </c>
      <c r="P3644" s="25">
        <f>IF(A3644&lt;&gt;"عهدة","",N(F3644)-O3644)</f>
        <v/>
      </c>
      <c r="Q3644" s="26">
        <f>IF(A3644="","",IF(A3644="عهدة",IF(N(F3644)=0,"⚠ أدخل قيمة العهدة",IF(P3644&lt;0,"⛔ عجز / زيادة مصروفات "&amp;TEXT(-P3644,"#,##0"),IF(COUNTIFS($B$8:$B$5007,B3644,$A$8:$A$5007,"مصروف",$I$8:$I$5007,"&lt;&gt;مرفوض",$K$8:$K$5007,"&lt;&gt;نعم")&gt;0,"⚠ "&amp;COUNTIFS($B$8:$B$5007,B3644,$A$8:$A$5007,"مصروف",$I$8:$I$5007,"&lt;&gt;مرفوض",$K$8:$K$5007,"&lt;&gt;نعم")&amp;" مصروف غير مسوى",IF(L3644="تمت التسوية",IF(P3644=0,"✔ متوازنة وتمت التسوية","✔ تمت التسوية – متبقي "&amp;TEXT(P3644,"#,##0")),IF(P3644&gt;0,"متبقي "&amp;TEXT(P3644,"#,##0"),"✔ متوازنة"))))),IF(R3644=0,"⚠ أضف سطر عهدة أولًا",IF(OR(C3644="",N(G3644)=0),"⚠ أكمل التاريخ والقيمة",IF(S3644="","⚠ التاريخ خارج السنة المالية",IF(H3644="","⚠ اختر بند الموازنة",IF(I3644="مرفوض","✖ مرفوض من المدير",IF(I3644&lt;&gt;"موافق","⏳ بانتظار موافقة المدير",IF(K3644&lt;&gt;"نعم","⚠ غير مسوى مع الحسابات","✔ معتمد ومسوى")))))))))</f>
        <v/>
      </c>
      <c r="R3644">
        <f>N(R3643)+IF(A3644="عهدة",1,0)</f>
        <v/>
      </c>
      <c r="S3644">
        <f>IF(C3644="","",IF(AND(C3644&gt;=DATE(2026,9,1),C3644&lt;=DATE(2027,8,31)),(YEAR(C3644)-2026)*12+MONTH(C3644)-8,""))</f>
        <v/>
      </c>
      <c r="T3644">
        <f>IF(AND(A3644="مصروف",R3644&gt;0,I3644="موافق",S3644&lt;&gt;"",H3644&lt;&gt;""),N(G3644),0)</f>
        <v/>
      </c>
    </row>
    <row r="3645">
      <c r="A3645" s="19" t="n"/>
      <c r="B3645" s="20">
        <f>IF(A3645="","",IF(R3645=0,"⚠ أضف سطر عهدة أولًا","DMT-"&amp;TEXT(R3645,"000")))</f>
        <v/>
      </c>
      <c r="C3645" s="21" t="n"/>
      <c r="D3645" s="20">
        <f>IF(C3645="","",IF(S3645="","خارج السنة المالية",INDEX(القوائم!$D$2:$D$13,S3645)))</f>
        <v/>
      </c>
      <c r="E3645" s="22" t="n"/>
      <c r="F3645" s="23" t="n"/>
      <c r="G3645" s="23" t="n"/>
      <c r="H3645" s="22" t="n"/>
      <c r="I3645" s="19" t="n"/>
      <c r="J3645" s="21" t="n"/>
      <c r="K3645" s="19" t="n"/>
      <c r="L3645" s="19" t="n"/>
      <c r="M3645" s="21" t="n"/>
      <c r="N3645" s="22" t="n"/>
      <c r="O3645" s="24">
        <f>IF(A3645&lt;&gt;"عهدة","",SUMIFS($G$8:$G$5007,$B$8:$B$5007,B3645,$A$8:$A$5007,"مصروف",$I$8:$I$5007,"&lt;&gt;مرفوض"))</f>
        <v/>
      </c>
      <c r="P3645" s="25">
        <f>IF(A3645&lt;&gt;"عهدة","",N(F3645)-O3645)</f>
        <v/>
      </c>
      <c r="Q3645" s="26">
        <f>IF(A3645="","",IF(A3645="عهدة",IF(N(F3645)=0,"⚠ أدخل قيمة العهدة",IF(P3645&lt;0,"⛔ عجز / زيادة مصروفات "&amp;TEXT(-P3645,"#,##0"),IF(COUNTIFS($B$8:$B$5007,B3645,$A$8:$A$5007,"مصروف",$I$8:$I$5007,"&lt;&gt;مرفوض",$K$8:$K$5007,"&lt;&gt;نعم")&gt;0,"⚠ "&amp;COUNTIFS($B$8:$B$5007,B3645,$A$8:$A$5007,"مصروف",$I$8:$I$5007,"&lt;&gt;مرفوض",$K$8:$K$5007,"&lt;&gt;نعم")&amp;" مصروف غير مسوى",IF(L3645="تمت التسوية",IF(P3645=0,"✔ متوازنة وتمت التسوية","✔ تمت التسوية – متبقي "&amp;TEXT(P3645,"#,##0")),IF(P3645&gt;0,"متبقي "&amp;TEXT(P3645,"#,##0"),"✔ متوازنة"))))),IF(R3645=0,"⚠ أضف سطر عهدة أولًا",IF(OR(C3645="",N(G3645)=0),"⚠ أكمل التاريخ والقيمة",IF(S3645="","⚠ التاريخ خارج السنة المالية",IF(H3645="","⚠ اختر بند الموازنة",IF(I3645="مرفوض","✖ مرفوض من المدير",IF(I3645&lt;&gt;"موافق","⏳ بانتظار موافقة المدير",IF(K3645&lt;&gt;"نعم","⚠ غير مسوى مع الحسابات","✔ معتمد ومسوى")))))))))</f>
        <v/>
      </c>
      <c r="R3645">
        <f>N(R3644)+IF(A3645="عهدة",1,0)</f>
        <v/>
      </c>
      <c r="S3645">
        <f>IF(C3645="","",IF(AND(C3645&gt;=DATE(2026,9,1),C3645&lt;=DATE(2027,8,31)),(YEAR(C3645)-2026)*12+MONTH(C3645)-8,""))</f>
        <v/>
      </c>
      <c r="T3645">
        <f>IF(AND(A3645="مصروف",R3645&gt;0,I3645="موافق",S3645&lt;&gt;"",H3645&lt;&gt;""),N(G3645),0)</f>
        <v/>
      </c>
    </row>
    <row r="3646">
      <c r="A3646" s="19" t="n"/>
      <c r="B3646" s="20">
        <f>IF(A3646="","",IF(R3646=0,"⚠ أضف سطر عهدة أولًا","DMT-"&amp;TEXT(R3646,"000")))</f>
        <v/>
      </c>
      <c r="C3646" s="21" t="n"/>
      <c r="D3646" s="20">
        <f>IF(C3646="","",IF(S3646="","خارج السنة المالية",INDEX(القوائم!$D$2:$D$13,S3646)))</f>
        <v/>
      </c>
      <c r="E3646" s="22" t="n"/>
      <c r="F3646" s="23" t="n"/>
      <c r="G3646" s="23" t="n"/>
      <c r="H3646" s="22" t="n"/>
      <c r="I3646" s="19" t="n"/>
      <c r="J3646" s="21" t="n"/>
      <c r="K3646" s="19" t="n"/>
      <c r="L3646" s="19" t="n"/>
      <c r="M3646" s="21" t="n"/>
      <c r="N3646" s="22" t="n"/>
      <c r="O3646" s="24">
        <f>IF(A3646&lt;&gt;"عهدة","",SUMIFS($G$8:$G$5007,$B$8:$B$5007,B3646,$A$8:$A$5007,"مصروف",$I$8:$I$5007,"&lt;&gt;مرفوض"))</f>
        <v/>
      </c>
      <c r="P3646" s="25">
        <f>IF(A3646&lt;&gt;"عهدة","",N(F3646)-O3646)</f>
        <v/>
      </c>
      <c r="Q3646" s="26">
        <f>IF(A3646="","",IF(A3646="عهدة",IF(N(F3646)=0,"⚠ أدخل قيمة العهدة",IF(P3646&lt;0,"⛔ عجز / زيادة مصروفات "&amp;TEXT(-P3646,"#,##0"),IF(COUNTIFS($B$8:$B$5007,B3646,$A$8:$A$5007,"مصروف",$I$8:$I$5007,"&lt;&gt;مرفوض",$K$8:$K$5007,"&lt;&gt;نعم")&gt;0,"⚠ "&amp;COUNTIFS($B$8:$B$5007,B3646,$A$8:$A$5007,"مصروف",$I$8:$I$5007,"&lt;&gt;مرفوض",$K$8:$K$5007,"&lt;&gt;نعم")&amp;" مصروف غير مسوى",IF(L3646="تمت التسوية",IF(P3646=0,"✔ متوازنة وتمت التسوية","✔ تمت التسوية – متبقي "&amp;TEXT(P3646,"#,##0")),IF(P3646&gt;0,"متبقي "&amp;TEXT(P3646,"#,##0"),"✔ متوازنة"))))),IF(R3646=0,"⚠ أضف سطر عهدة أولًا",IF(OR(C3646="",N(G3646)=0),"⚠ أكمل التاريخ والقيمة",IF(S3646="","⚠ التاريخ خارج السنة المالية",IF(H3646="","⚠ اختر بند الموازنة",IF(I3646="مرفوض","✖ مرفوض من المدير",IF(I3646&lt;&gt;"موافق","⏳ بانتظار موافقة المدير",IF(K3646&lt;&gt;"نعم","⚠ غير مسوى مع الحسابات","✔ معتمد ومسوى")))))))))</f>
        <v/>
      </c>
      <c r="R3646">
        <f>N(R3645)+IF(A3646="عهدة",1,0)</f>
        <v/>
      </c>
      <c r="S3646">
        <f>IF(C3646="","",IF(AND(C3646&gt;=DATE(2026,9,1),C3646&lt;=DATE(2027,8,31)),(YEAR(C3646)-2026)*12+MONTH(C3646)-8,""))</f>
        <v/>
      </c>
      <c r="T3646">
        <f>IF(AND(A3646="مصروف",R3646&gt;0,I3646="موافق",S3646&lt;&gt;"",H3646&lt;&gt;""),N(G3646),0)</f>
        <v/>
      </c>
    </row>
    <row r="3647">
      <c r="A3647" s="19" t="n"/>
      <c r="B3647" s="20">
        <f>IF(A3647="","",IF(R3647=0,"⚠ أضف سطر عهدة أولًا","DMT-"&amp;TEXT(R3647,"000")))</f>
        <v/>
      </c>
      <c r="C3647" s="21" t="n"/>
      <c r="D3647" s="20">
        <f>IF(C3647="","",IF(S3647="","خارج السنة المالية",INDEX(القوائم!$D$2:$D$13,S3647)))</f>
        <v/>
      </c>
      <c r="E3647" s="22" t="n"/>
      <c r="F3647" s="23" t="n"/>
      <c r="G3647" s="23" t="n"/>
      <c r="H3647" s="22" t="n"/>
      <c r="I3647" s="19" t="n"/>
      <c r="J3647" s="21" t="n"/>
      <c r="K3647" s="19" t="n"/>
      <c r="L3647" s="19" t="n"/>
      <c r="M3647" s="21" t="n"/>
      <c r="N3647" s="22" t="n"/>
      <c r="O3647" s="24">
        <f>IF(A3647&lt;&gt;"عهدة","",SUMIFS($G$8:$G$5007,$B$8:$B$5007,B3647,$A$8:$A$5007,"مصروف",$I$8:$I$5007,"&lt;&gt;مرفوض"))</f>
        <v/>
      </c>
      <c r="P3647" s="25">
        <f>IF(A3647&lt;&gt;"عهدة","",N(F3647)-O3647)</f>
        <v/>
      </c>
      <c r="Q3647" s="26">
        <f>IF(A3647="","",IF(A3647="عهدة",IF(N(F3647)=0,"⚠ أدخل قيمة العهدة",IF(P3647&lt;0,"⛔ عجز / زيادة مصروفات "&amp;TEXT(-P3647,"#,##0"),IF(COUNTIFS($B$8:$B$5007,B3647,$A$8:$A$5007,"مصروف",$I$8:$I$5007,"&lt;&gt;مرفوض",$K$8:$K$5007,"&lt;&gt;نعم")&gt;0,"⚠ "&amp;COUNTIFS($B$8:$B$5007,B3647,$A$8:$A$5007,"مصروف",$I$8:$I$5007,"&lt;&gt;مرفوض",$K$8:$K$5007,"&lt;&gt;نعم")&amp;" مصروف غير مسوى",IF(L3647="تمت التسوية",IF(P3647=0,"✔ متوازنة وتمت التسوية","✔ تمت التسوية – متبقي "&amp;TEXT(P3647,"#,##0")),IF(P3647&gt;0,"متبقي "&amp;TEXT(P3647,"#,##0"),"✔ متوازنة"))))),IF(R3647=0,"⚠ أضف سطر عهدة أولًا",IF(OR(C3647="",N(G3647)=0),"⚠ أكمل التاريخ والقيمة",IF(S3647="","⚠ التاريخ خارج السنة المالية",IF(H3647="","⚠ اختر بند الموازنة",IF(I3647="مرفوض","✖ مرفوض من المدير",IF(I3647&lt;&gt;"موافق","⏳ بانتظار موافقة المدير",IF(K3647&lt;&gt;"نعم","⚠ غير مسوى مع الحسابات","✔ معتمد ومسوى")))))))))</f>
        <v/>
      </c>
      <c r="R3647">
        <f>N(R3646)+IF(A3647="عهدة",1,0)</f>
        <v/>
      </c>
      <c r="S3647">
        <f>IF(C3647="","",IF(AND(C3647&gt;=DATE(2026,9,1),C3647&lt;=DATE(2027,8,31)),(YEAR(C3647)-2026)*12+MONTH(C3647)-8,""))</f>
        <v/>
      </c>
      <c r="T3647">
        <f>IF(AND(A3647="مصروف",R3647&gt;0,I3647="موافق",S3647&lt;&gt;"",H3647&lt;&gt;""),N(G3647),0)</f>
        <v/>
      </c>
    </row>
    <row r="3648">
      <c r="A3648" s="19" t="n"/>
      <c r="B3648" s="20">
        <f>IF(A3648="","",IF(R3648=0,"⚠ أضف سطر عهدة أولًا","DMT-"&amp;TEXT(R3648,"000")))</f>
        <v/>
      </c>
      <c r="C3648" s="21" t="n"/>
      <c r="D3648" s="20">
        <f>IF(C3648="","",IF(S3648="","خارج السنة المالية",INDEX(القوائم!$D$2:$D$13,S3648)))</f>
        <v/>
      </c>
      <c r="E3648" s="22" t="n"/>
      <c r="F3648" s="23" t="n"/>
      <c r="G3648" s="23" t="n"/>
      <c r="H3648" s="22" t="n"/>
      <c r="I3648" s="19" t="n"/>
      <c r="J3648" s="21" t="n"/>
      <c r="K3648" s="19" t="n"/>
      <c r="L3648" s="19" t="n"/>
      <c r="M3648" s="21" t="n"/>
      <c r="N3648" s="22" t="n"/>
      <c r="O3648" s="24">
        <f>IF(A3648&lt;&gt;"عهدة","",SUMIFS($G$8:$G$5007,$B$8:$B$5007,B3648,$A$8:$A$5007,"مصروف",$I$8:$I$5007,"&lt;&gt;مرفوض"))</f>
        <v/>
      </c>
      <c r="P3648" s="25">
        <f>IF(A3648&lt;&gt;"عهدة","",N(F3648)-O3648)</f>
        <v/>
      </c>
      <c r="Q3648" s="26">
        <f>IF(A3648="","",IF(A3648="عهدة",IF(N(F3648)=0,"⚠ أدخل قيمة العهدة",IF(P3648&lt;0,"⛔ عجز / زيادة مصروفات "&amp;TEXT(-P3648,"#,##0"),IF(COUNTIFS($B$8:$B$5007,B3648,$A$8:$A$5007,"مصروف",$I$8:$I$5007,"&lt;&gt;مرفوض",$K$8:$K$5007,"&lt;&gt;نعم")&gt;0,"⚠ "&amp;COUNTIFS($B$8:$B$5007,B3648,$A$8:$A$5007,"مصروف",$I$8:$I$5007,"&lt;&gt;مرفوض",$K$8:$K$5007,"&lt;&gt;نعم")&amp;" مصروف غير مسوى",IF(L3648="تمت التسوية",IF(P3648=0,"✔ متوازنة وتمت التسوية","✔ تمت التسوية – متبقي "&amp;TEXT(P3648,"#,##0")),IF(P3648&gt;0,"متبقي "&amp;TEXT(P3648,"#,##0"),"✔ متوازنة"))))),IF(R3648=0,"⚠ أضف سطر عهدة أولًا",IF(OR(C3648="",N(G3648)=0),"⚠ أكمل التاريخ والقيمة",IF(S3648="","⚠ التاريخ خارج السنة المالية",IF(H3648="","⚠ اختر بند الموازنة",IF(I3648="مرفوض","✖ مرفوض من المدير",IF(I3648&lt;&gt;"موافق","⏳ بانتظار موافقة المدير",IF(K3648&lt;&gt;"نعم","⚠ غير مسوى مع الحسابات","✔ معتمد ومسوى")))))))))</f>
        <v/>
      </c>
      <c r="R3648">
        <f>N(R3647)+IF(A3648="عهدة",1,0)</f>
        <v/>
      </c>
      <c r="S3648">
        <f>IF(C3648="","",IF(AND(C3648&gt;=DATE(2026,9,1),C3648&lt;=DATE(2027,8,31)),(YEAR(C3648)-2026)*12+MONTH(C3648)-8,""))</f>
        <v/>
      </c>
      <c r="T3648">
        <f>IF(AND(A3648="مصروف",R3648&gt;0,I3648="موافق",S3648&lt;&gt;"",H3648&lt;&gt;""),N(G3648),0)</f>
        <v/>
      </c>
    </row>
    <row r="3649">
      <c r="A3649" s="19" t="n"/>
      <c r="B3649" s="20">
        <f>IF(A3649="","",IF(R3649=0,"⚠ أضف سطر عهدة أولًا","DMT-"&amp;TEXT(R3649,"000")))</f>
        <v/>
      </c>
      <c r="C3649" s="21" t="n"/>
      <c r="D3649" s="20">
        <f>IF(C3649="","",IF(S3649="","خارج السنة المالية",INDEX(القوائم!$D$2:$D$13,S3649)))</f>
        <v/>
      </c>
      <c r="E3649" s="22" t="n"/>
      <c r="F3649" s="23" t="n"/>
      <c r="G3649" s="23" t="n"/>
      <c r="H3649" s="22" t="n"/>
      <c r="I3649" s="19" t="n"/>
      <c r="J3649" s="21" t="n"/>
      <c r="K3649" s="19" t="n"/>
      <c r="L3649" s="19" t="n"/>
      <c r="M3649" s="21" t="n"/>
      <c r="N3649" s="22" t="n"/>
      <c r="O3649" s="24">
        <f>IF(A3649&lt;&gt;"عهدة","",SUMIFS($G$8:$G$5007,$B$8:$B$5007,B3649,$A$8:$A$5007,"مصروف",$I$8:$I$5007,"&lt;&gt;مرفوض"))</f>
        <v/>
      </c>
      <c r="P3649" s="25">
        <f>IF(A3649&lt;&gt;"عهدة","",N(F3649)-O3649)</f>
        <v/>
      </c>
      <c r="Q3649" s="26">
        <f>IF(A3649="","",IF(A3649="عهدة",IF(N(F3649)=0,"⚠ أدخل قيمة العهدة",IF(P3649&lt;0,"⛔ عجز / زيادة مصروفات "&amp;TEXT(-P3649,"#,##0"),IF(COUNTIFS($B$8:$B$5007,B3649,$A$8:$A$5007,"مصروف",$I$8:$I$5007,"&lt;&gt;مرفوض",$K$8:$K$5007,"&lt;&gt;نعم")&gt;0,"⚠ "&amp;COUNTIFS($B$8:$B$5007,B3649,$A$8:$A$5007,"مصروف",$I$8:$I$5007,"&lt;&gt;مرفوض",$K$8:$K$5007,"&lt;&gt;نعم")&amp;" مصروف غير مسوى",IF(L3649="تمت التسوية",IF(P3649=0,"✔ متوازنة وتمت التسوية","✔ تمت التسوية – متبقي "&amp;TEXT(P3649,"#,##0")),IF(P3649&gt;0,"متبقي "&amp;TEXT(P3649,"#,##0"),"✔ متوازنة"))))),IF(R3649=0,"⚠ أضف سطر عهدة أولًا",IF(OR(C3649="",N(G3649)=0),"⚠ أكمل التاريخ والقيمة",IF(S3649="","⚠ التاريخ خارج السنة المالية",IF(H3649="","⚠ اختر بند الموازنة",IF(I3649="مرفوض","✖ مرفوض من المدير",IF(I3649&lt;&gt;"موافق","⏳ بانتظار موافقة المدير",IF(K3649&lt;&gt;"نعم","⚠ غير مسوى مع الحسابات","✔ معتمد ومسوى")))))))))</f>
        <v/>
      </c>
      <c r="R3649">
        <f>N(R3648)+IF(A3649="عهدة",1,0)</f>
        <v/>
      </c>
      <c r="S3649">
        <f>IF(C3649="","",IF(AND(C3649&gt;=DATE(2026,9,1),C3649&lt;=DATE(2027,8,31)),(YEAR(C3649)-2026)*12+MONTH(C3649)-8,""))</f>
        <v/>
      </c>
      <c r="T3649">
        <f>IF(AND(A3649="مصروف",R3649&gt;0,I3649="موافق",S3649&lt;&gt;"",H3649&lt;&gt;""),N(G3649),0)</f>
        <v/>
      </c>
    </row>
    <row r="3650">
      <c r="A3650" s="19" t="n"/>
      <c r="B3650" s="20">
        <f>IF(A3650="","",IF(R3650=0,"⚠ أضف سطر عهدة أولًا","DMT-"&amp;TEXT(R3650,"000")))</f>
        <v/>
      </c>
      <c r="C3650" s="21" t="n"/>
      <c r="D3650" s="20">
        <f>IF(C3650="","",IF(S3650="","خارج السنة المالية",INDEX(القوائم!$D$2:$D$13,S3650)))</f>
        <v/>
      </c>
      <c r="E3650" s="22" t="n"/>
      <c r="F3650" s="23" t="n"/>
      <c r="G3650" s="23" t="n"/>
      <c r="H3650" s="22" t="n"/>
      <c r="I3650" s="19" t="n"/>
      <c r="J3650" s="21" t="n"/>
      <c r="K3650" s="19" t="n"/>
      <c r="L3650" s="19" t="n"/>
      <c r="M3650" s="21" t="n"/>
      <c r="N3650" s="22" t="n"/>
      <c r="O3650" s="24">
        <f>IF(A3650&lt;&gt;"عهدة","",SUMIFS($G$8:$G$5007,$B$8:$B$5007,B3650,$A$8:$A$5007,"مصروف",$I$8:$I$5007,"&lt;&gt;مرفوض"))</f>
        <v/>
      </c>
      <c r="P3650" s="25">
        <f>IF(A3650&lt;&gt;"عهدة","",N(F3650)-O3650)</f>
        <v/>
      </c>
      <c r="Q3650" s="26">
        <f>IF(A3650="","",IF(A3650="عهدة",IF(N(F3650)=0,"⚠ أدخل قيمة العهدة",IF(P3650&lt;0,"⛔ عجز / زيادة مصروفات "&amp;TEXT(-P3650,"#,##0"),IF(COUNTIFS($B$8:$B$5007,B3650,$A$8:$A$5007,"مصروف",$I$8:$I$5007,"&lt;&gt;مرفوض",$K$8:$K$5007,"&lt;&gt;نعم")&gt;0,"⚠ "&amp;COUNTIFS($B$8:$B$5007,B3650,$A$8:$A$5007,"مصروف",$I$8:$I$5007,"&lt;&gt;مرفوض",$K$8:$K$5007,"&lt;&gt;نعم")&amp;" مصروف غير مسوى",IF(L3650="تمت التسوية",IF(P3650=0,"✔ متوازنة وتمت التسوية","✔ تمت التسوية – متبقي "&amp;TEXT(P3650,"#,##0")),IF(P3650&gt;0,"متبقي "&amp;TEXT(P3650,"#,##0"),"✔ متوازنة"))))),IF(R3650=0,"⚠ أضف سطر عهدة أولًا",IF(OR(C3650="",N(G3650)=0),"⚠ أكمل التاريخ والقيمة",IF(S3650="","⚠ التاريخ خارج السنة المالية",IF(H3650="","⚠ اختر بند الموازنة",IF(I3650="مرفوض","✖ مرفوض من المدير",IF(I3650&lt;&gt;"موافق","⏳ بانتظار موافقة المدير",IF(K3650&lt;&gt;"نعم","⚠ غير مسوى مع الحسابات","✔ معتمد ومسوى")))))))))</f>
        <v/>
      </c>
      <c r="R3650">
        <f>N(R3649)+IF(A3650="عهدة",1,0)</f>
        <v/>
      </c>
      <c r="S3650">
        <f>IF(C3650="","",IF(AND(C3650&gt;=DATE(2026,9,1),C3650&lt;=DATE(2027,8,31)),(YEAR(C3650)-2026)*12+MONTH(C3650)-8,""))</f>
        <v/>
      </c>
      <c r="T3650">
        <f>IF(AND(A3650="مصروف",R3650&gt;0,I3650="موافق",S3650&lt;&gt;"",H3650&lt;&gt;""),N(G3650),0)</f>
        <v/>
      </c>
    </row>
    <row r="3651">
      <c r="A3651" s="19" t="n"/>
      <c r="B3651" s="20">
        <f>IF(A3651="","",IF(R3651=0,"⚠ أضف سطر عهدة أولًا","DMT-"&amp;TEXT(R3651,"000")))</f>
        <v/>
      </c>
      <c r="C3651" s="21" t="n"/>
      <c r="D3651" s="20">
        <f>IF(C3651="","",IF(S3651="","خارج السنة المالية",INDEX(القوائم!$D$2:$D$13,S3651)))</f>
        <v/>
      </c>
      <c r="E3651" s="22" t="n"/>
      <c r="F3651" s="23" t="n"/>
      <c r="G3651" s="23" t="n"/>
      <c r="H3651" s="22" t="n"/>
      <c r="I3651" s="19" t="n"/>
      <c r="J3651" s="21" t="n"/>
      <c r="K3651" s="19" t="n"/>
      <c r="L3651" s="19" t="n"/>
      <c r="M3651" s="21" t="n"/>
      <c r="N3651" s="22" t="n"/>
      <c r="O3651" s="24">
        <f>IF(A3651&lt;&gt;"عهدة","",SUMIFS($G$8:$G$5007,$B$8:$B$5007,B3651,$A$8:$A$5007,"مصروف",$I$8:$I$5007,"&lt;&gt;مرفوض"))</f>
        <v/>
      </c>
      <c r="P3651" s="25">
        <f>IF(A3651&lt;&gt;"عهدة","",N(F3651)-O3651)</f>
        <v/>
      </c>
      <c r="Q3651" s="26">
        <f>IF(A3651="","",IF(A3651="عهدة",IF(N(F3651)=0,"⚠ أدخل قيمة العهدة",IF(P3651&lt;0,"⛔ عجز / زيادة مصروفات "&amp;TEXT(-P3651,"#,##0"),IF(COUNTIFS($B$8:$B$5007,B3651,$A$8:$A$5007,"مصروف",$I$8:$I$5007,"&lt;&gt;مرفوض",$K$8:$K$5007,"&lt;&gt;نعم")&gt;0,"⚠ "&amp;COUNTIFS($B$8:$B$5007,B3651,$A$8:$A$5007,"مصروف",$I$8:$I$5007,"&lt;&gt;مرفوض",$K$8:$K$5007,"&lt;&gt;نعم")&amp;" مصروف غير مسوى",IF(L3651="تمت التسوية",IF(P3651=0,"✔ متوازنة وتمت التسوية","✔ تمت التسوية – متبقي "&amp;TEXT(P3651,"#,##0")),IF(P3651&gt;0,"متبقي "&amp;TEXT(P3651,"#,##0"),"✔ متوازنة"))))),IF(R3651=0,"⚠ أضف سطر عهدة أولًا",IF(OR(C3651="",N(G3651)=0),"⚠ أكمل التاريخ والقيمة",IF(S3651="","⚠ التاريخ خارج السنة المالية",IF(H3651="","⚠ اختر بند الموازنة",IF(I3651="مرفوض","✖ مرفوض من المدير",IF(I3651&lt;&gt;"موافق","⏳ بانتظار موافقة المدير",IF(K3651&lt;&gt;"نعم","⚠ غير مسوى مع الحسابات","✔ معتمد ومسوى")))))))))</f>
        <v/>
      </c>
      <c r="R3651">
        <f>N(R3650)+IF(A3651="عهدة",1,0)</f>
        <v/>
      </c>
      <c r="S3651">
        <f>IF(C3651="","",IF(AND(C3651&gt;=DATE(2026,9,1),C3651&lt;=DATE(2027,8,31)),(YEAR(C3651)-2026)*12+MONTH(C3651)-8,""))</f>
        <v/>
      </c>
      <c r="T3651">
        <f>IF(AND(A3651="مصروف",R3651&gt;0,I3651="موافق",S3651&lt;&gt;"",H3651&lt;&gt;""),N(G3651),0)</f>
        <v/>
      </c>
    </row>
    <row r="3652">
      <c r="A3652" s="19" t="n"/>
      <c r="B3652" s="20">
        <f>IF(A3652="","",IF(R3652=0,"⚠ أضف سطر عهدة أولًا","DMT-"&amp;TEXT(R3652,"000")))</f>
        <v/>
      </c>
      <c r="C3652" s="21" t="n"/>
      <c r="D3652" s="20">
        <f>IF(C3652="","",IF(S3652="","خارج السنة المالية",INDEX(القوائم!$D$2:$D$13,S3652)))</f>
        <v/>
      </c>
      <c r="E3652" s="22" t="n"/>
      <c r="F3652" s="23" t="n"/>
      <c r="G3652" s="23" t="n"/>
      <c r="H3652" s="22" t="n"/>
      <c r="I3652" s="19" t="n"/>
      <c r="J3652" s="21" t="n"/>
      <c r="K3652" s="19" t="n"/>
      <c r="L3652" s="19" t="n"/>
      <c r="M3652" s="21" t="n"/>
      <c r="N3652" s="22" t="n"/>
      <c r="O3652" s="24">
        <f>IF(A3652&lt;&gt;"عهدة","",SUMIFS($G$8:$G$5007,$B$8:$B$5007,B3652,$A$8:$A$5007,"مصروف",$I$8:$I$5007,"&lt;&gt;مرفوض"))</f>
        <v/>
      </c>
      <c r="P3652" s="25">
        <f>IF(A3652&lt;&gt;"عهدة","",N(F3652)-O3652)</f>
        <v/>
      </c>
      <c r="Q3652" s="26">
        <f>IF(A3652="","",IF(A3652="عهدة",IF(N(F3652)=0,"⚠ أدخل قيمة العهدة",IF(P3652&lt;0,"⛔ عجز / زيادة مصروفات "&amp;TEXT(-P3652,"#,##0"),IF(COUNTIFS($B$8:$B$5007,B3652,$A$8:$A$5007,"مصروف",$I$8:$I$5007,"&lt;&gt;مرفوض",$K$8:$K$5007,"&lt;&gt;نعم")&gt;0,"⚠ "&amp;COUNTIFS($B$8:$B$5007,B3652,$A$8:$A$5007,"مصروف",$I$8:$I$5007,"&lt;&gt;مرفوض",$K$8:$K$5007,"&lt;&gt;نعم")&amp;" مصروف غير مسوى",IF(L3652="تمت التسوية",IF(P3652=0,"✔ متوازنة وتمت التسوية","✔ تمت التسوية – متبقي "&amp;TEXT(P3652,"#,##0")),IF(P3652&gt;0,"متبقي "&amp;TEXT(P3652,"#,##0"),"✔ متوازنة"))))),IF(R3652=0,"⚠ أضف سطر عهدة أولًا",IF(OR(C3652="",N(G3652)=0),"⚠ أكمل التاريخ والقيمة",IF(S3652="","⚠ التاريخ خارج السنة المالية",IF(H3652="","⚠ اختر بند الموازنة",IF(I3652="مرفوض","✖ مرفوض من المدير",IF(I3652&lt;&gt;"موافق","⏳ بانتظار موافقة المدير",IF(K3652&lt;&gt;"نعم","⚠ غير مسوى مع الحسابات","✔ معتمد ومسوى")))))))))</f>
        <v/>
      </c>
      <c r="R3652">
        <f>N(R3651)+IF(A3652="عهدة",1,0)</f>
        <v/>
      </c>
      <c r="S3652">
        <f>IF(C3652="","",IF(AND(C3652&gt;=DATE(2026,9,1),C3652&lt;=DATE(2027,8,31)),(YEAR(C3652)-2026)*12+MONTH(C3652)-8,""))</f>
        <v/>
      </c>
      <c r="T3652">
        <f>IF(AND(A3652="مصروف",R3652&gt;0,I3652="موافق",S3652&lt;&gt;"",H3652&lt;&gt;""),N(G3652),0)</f>
        <v/>
      </c>
    </row>
    <row r="3653">
      <c r="A3653" s="19" t="n"/>
      <c r="B3653" s="20">
        <f>IF(A3653="","",IF(R3653=0,"⚠ أضف سطر عهدة أولًا","DMT-"&amp;TEXT(R3653,"000")))</f>
        <v/>
      </c>
      <c r="C3653" s="21" t="n"/>
      <c r="D3653" s="20">
        <f>IF(C3653="","",IF(S3653="","خارج السنة المالية",INDEX(القوائم!$D$2:$D$13,S3653)))</f>
        <v/>
      </c>
      <c r="E3653" s="22" t="n"/>
      <c r="F3653" s="23" t="n"/>
      <c r="G3653" s="23" t="n"/>
      <c r="H3653" s="22" t="n"/>
      <c r="I3653" s="19" t="n"/>
      <c r="J3653" s="21" t="n"/>
      <c r="K3653" s="19" t="n"/>
      <c r="L3653" s="19" t="n"/>
      <c r="M3653" s="21" t="n"/>
      <c r="N3653" s="22" t="n"/>
      <c r="O3653" s="24">
        <f>IF(A3653&lt;&gt;"عهدة","",SUMIFS($G$8:$G$5007,$B$8:$B$5007,B3653,$A$8:$A$5007,"مصروف",$I$8:$I$5007,"&lt;&gt;مرفوض"))</f>
        <v/>
      </c>
      <c r="P3653" s="25">
        <f>IF(A3653&lt;&gt;"عهدة","",N(F3653)-O3653)</f>
        <v/>
      </c>
      <c r="Q3653" s="26">
        <f>IF(A3653="","",IF(A3653="عهدة",IF(N(F3653)=0,"⚠ أدخل قيمة العهدة",IF(P3653&lt;0,"⛔ عجز / زيادة مصروفات "&amp;TEXT(-P3653,"#,##0"),IF(COUNTIFS($B$8:$B$5007,B3653,$A$8:$A$5007,"مصروف",$I$8:$I$5007,"&lt;&gt;مرفوض",$K$8:$K$5007,"&lt;&gt;نعم")&gt;0,"⚠ "&amp;COUNTIFS($B$8:$B$5007,B3653,$A$8:$A$5007,"مصروف",$I$8:$I$5007,"&lt;&gt;مرفوض",$K$8:$K$5007,"&lt;&gt;نعم")&amp;" مصروف غير مسوى",IF(L3653="تمت التسوية",IF(P3653=0,"✔ متوازنة وتمت التسوية","✔ تمت التسوية – متبقي "&amp;TEXT(P3653,"#,##0")),IF(P3653&gt;0,"متبقي "&amp;TEXT(P3653,"#,##0"),"✔ متوازنة"))))),IF(R3653=0,"⚠ أضف سطر عهدة أولًا",IF(OR(C3653="",N(G3653)=0),"⚠ أكمل التاريخ والقيمة",IF(S3653="","⚠ التاريخ خارج السنة المالية",IF(H3653="","⚠ اختر بند الموازنة",IF(I3653="مرفوض","✖ مرفوض من المدير",IF(I3653&lt;&gt;"موافق","⏳ بانتظار موافقة المدير",IF(K3653&lt;&gt;"نعم","⚠ غير مسوى مع الحسابات","✔ معتمد ومسوى")))))))))</f>
        <v/>
      </c>
      <c r="R3653">
        <f>N(R3652)+IF(A3653="عهدة",1,0)</f>
        <v/>
      </c>
      <c r="S3653">
        <f>IF(C3653="","",IF(AND(C3653&gt;=DATE(2026,9,1),C3653&lt;=DATE(2027,8,31)),(YEAR(C3653)-2026)*12+MONTH(C3653)-8,""))</f>
        <v/>
      </c>
      <c r="T3653">
        <f>IF(AND(A3653="مصروف",R3653&gt;0,I3653="موافق",S3653&lt;&gt;"",H3653&lt;&gt;""),N(G3653),0)</f>
        <v/>
      </c>
    </row>
    <row r="3654">
      <c r="A3654" s="19" t="n"/>
      <c r="B3654" s="20">
        <f>IF(A3654="","",IF(R3654=0,"⚠ أضف سطر عهدة أولًا","DMT-"&amp;TEXT(R3654,"000")))</f>
        <v/>
      </c>
      <c r="C3654" s="21" t="n"/>
      <c r="D3654" s="20">
        <f>IF(C3654="","",IF(S3654="","خارج السنة المالية",INDEX(القوائم!$D$2:$D$13,S3654)))</f>
        <v/>
      </c>
      <c r="E3654" s="22" t="n"/>
      <c r="F3654" s="23" t="n"/>
      <c r="G3654" s="23" t="n"/>
      <c r="H3654" s="22" t="n"/>
      <c r="I3654" s="19" t="n"/>
      <c r="J3654" s="21" t="n"/>
      <c r="K3654" s="19" t="n"/>
      <c r="L3654" s="19" t="n"/>
      <c r="M3654" s="21" t="n"/>
      <c r="N3654" s="22" t="n"/>
      <c r="O3654" s="24">
        <f>IF(A3654&lt;&gt;"عهدة","",SUMIFS($G$8:$G$5007,$B$8:$B$5007,B3654,$A$8:$A$5007,"مصروف",$I$8:$I$5007,"&lt;&gt;مرفوض"))</f>
        <v/>
      </c>
      <c r="P3654" s="25">
        <f>IF(A3654&lt;&gt;"عهدة","",N(F3654)-O3654)</f>
        <v/>
      </c>
      <c r="Q3654" s="26">
        <f>IF(A3654="","",IF(A3654="عهدة",IF(N(F3654)=0,"⚠ أدخل قيمة العهدة",IF(P3654&lt;0,"⛔ عجز / زيادة مصروفات "&amp;TEXT(-P3654,"#,##0"),IF(COUNTIFS($B$8:$B$5007,B3654,$A$8:$A$5007,"مصروف",$I$8:$I$5007,"&lt;&gt;مرفوض",$K$8:$K$5007,"&lt;&gt;نعم")&gt;0,"⚠ "&amp;COUNTIFS($B$8:$B$5007,B3654,$A$8:$A$5007,"مصروف",$I$8:$I$5007,"&lt;&gt;مرفوض",$K$8:$K$5007,"&lt;&gt;نعم")&amp;" مصروف غير مسوى",IF(L3654="تمت التسوية",IF(P3654=0,"✔ متوازنة وتمت التسوية","✔ تمت التسوية – متبقي "&amp;TEXT(P3654,"#,##0")),IF(P3654&gt;0,"متبقي "&amp;TEXT(P3654,"#,##0"),"✔ متوازنة"))))),IF(R3654=0,"⚠ أضف سطر عهدة أولًا",IF(OR(C3654="",N(G3654)=0),"⚠ أكمل التاريخ والقيمة",IF(S3654="","⚠ التاريخ خارج السنة المالية",IF(H3654="","⚠ اختر بند الموازنة",IF(I3654="مرفوض","✖ مرفوض من المدير",IF(I3654&lt;&gt;"موافق","⏳ بانتظار موافقة المدير",IF(K3654&lt;&gt;"نعم","⚠ غير مسوى مع الحسابات","✔ معتمد ومسوى")))))))))</f>
        <v/>
      </c>
      <c r="R3654">
        <f>N(R3653)+IF(A3654="عهدة",1,0)</f>
        <v/>
      </c>
      <c r="S3654">
        <f>IF(C3654="","",IF(AND(C3654&gt;=DATE(2026,9,1),C3654&lt;=DATE(2027,8,31)),(YEAR(C3654)-2026)*12+MONTH(C3654)-8,""))</f>
        <v/>
      </c>
      <c r="T3654">
        <f>IF(AND(A3654="مصروف",R3654&gt;0,I3654="موافق",S3654&lt;&gt;"",H3654&lt;&gt;""),N(G3654),0)</f>
        <v/>
      </c>
    </row>
    <row r="3655">
      <c r="A3655" s="19" t="n"/>
      <c r="B3655" s="20">
        <f>IF(A3655="","",IF(R3655=0,"⚠ أضف سطر عهدة أولًا","DMT-"&amp;TEXT(R3655,"000")))</f>
        <v/>
      </c>
      <c r="C3655" s="21" t="n"/>
      <c r="D3655" s="20">
        <f>IF(C3655="","",IF(S3655="","خارج السنة المالية",INDEX(القوائم!$D$2:$D$13,S3655)))</f>
        <v/>
      </c>
      <c r="E3655" s="22" t="n"/>
      <c r="F3655" s="23" t="n"/>
      <c r="G3655" s="23" t="n"/>
      <c r="H3655" s="22" t="n"/>
      <c r="I3655" s="19" t="n"/>
      <c r="J3655" s="21" t="n"/>
      <c r="K3655" s="19" t="n"/>
      <c r="L3655" s="19" t="n"/>
      <c r="M3655" s="21" t="n"/>
      <c r="N3655" s="22" t="n"/>
      <c r="O3655" s="24">
        <f>IF(A3655&lt;&gt;"عهدة","",SUMIFS($G$8:$G$5007,$B$8:$B$5007,B3655,$A$8:$A$5007,"مصروف",$I$8:$I$5007,"&lt;&gt;مرفوض"))</f>
        <v/>
      </c>
      <c r="P3655" s="25">
        <f>IF(A3655&lt;&gt;"عهدة","",N(F3655)-O3655)</f>
        <v/>
      </c>
      <c r="Q3655" s="26">
        <f>IF(A3655="","",IF(A3655="عهدة",IF(N(F3655)=0,"⚠ أدخل قيمة العهدة",IF(P3655&lt;0,"⛔ عجز / زيادة مصروفات "&amp;TEXT(-P3655,"#,##0"),IF(COUNTIFS($B$8:$B$5007,B3655,$A$8:$A$5007,"مصروف",$I$8:$I$5007,"&lt;&gt;مرفوض",$K$8:$K$5007,"&lt;&gt;نعم")&gt;0,"⚠ "&amp;COUNTIFS($B$8:$B$5007,B3655,$A$8:$A$5007,"مصروف",$I$8:$I$5007,"&lt;&gt;مرفوض",$K$8:$K$5007,"&lt;&gt;نعم")&amp;" مصروف غير مسوى",IF(L3655="تمت التسوية",IF(P3655=0,"✔ متوازنة وتمت التسوية","✔ تمت التسوية – متبقي "&amp;TEXT(P3655,"#,##0")),IF(P3655&gt;0,"متبقي "&amp;TEXT(P3655,"#,##0"),"✔ متوازنة"))))),IF(R3655=0,"⚠ أضف سطر عهدة أولًا",IF(OR(C3655="",N(G3655)=0),"⚠ أكمل التاريخ والقيمة",IF(S3655="","⚠ التاريخ خارج السنة المالية",IF(H3655="","⚠ اختر بند الموازنة",IF(I3655="مرفوض","✖ مرفوض من المدير",IF(I3655&lt;&gt;"موافق","⏳ بانتظار موافقة المدير",IF(K3655&lt;&gt;"نعم","⚠ غير مسوى مع الحسابات","✔ معتمد ومسوى")))))))))</f>
        <v/>
      </c>
      <c r="R3655">
        <f>N(R3654)+IF(A3655="عهدة",1,0)</f>
        <v/>
      </c>
      <c r="S3655">
        <f>IF(C3655="","",IF(AND(C3655&gt;=DATE(2026,9,1),C3655&lt;=DATE(2027,8,31)),(YEAR(C3655)-2026)*12+MONTH(C3655)-8,""))</f>
        <v/>
      </c>
      <c r="T3655">
        <f>IF(AND(A3655="مصروف",R3655&gt;0,I3655="موافق",S3655&lt;&gt;"",H3655&lt;&gt;""),N(G3655),0)</f>
        <v/>
      </c>
    </row>
    <row r="3656">
      <c r="A3656" s="19" t="n"/>
      <c r="B3656" s="20">
        <f>IF(A3656="","",IF(R3656=0,"⚠ أضف سطر عهدة أولًا","DMT-"&amp;TEXT(R3656,"000")))</f>
        <v/>
      </c>
      <c r="C3656" s="21" t="n"/>
      <c r="D3656" s="20">
        <f>IF(C3656="","",IF(S3656="","خارج السنة المالية",INDEX(القوائم!$D$2:$D$13,S3656)))</f>
        <v/>
      </c>
      <c r="E3656" s="22" t="n"/>
      <c r="F3656" s="23" t="n"/>
      <c r="G3656" s="23" t="n"/>
      <c r="H3656" s="22" t="n"/>
      <c r="I3656" s="19" t="n"/>
      <c r="J3656" s="21" t="n"/>
      <c r="K3656" s="19" t="n"/>
      <c r="L3656" s="19" t="n"/>
      <c r="M3656" s="21" t="n"/>
      <c r="N3656" s="22" t="n"/>
      <c r="O3656" s="24">
        <f>IF(A3656&lt;&gt;"عهدة","",SUMIFS($G$8:$G$5007,$B$8:$B$5007,B3656,$A$8:$A$5007,"مصروف",$I$8:$I$5007,"&lt;&gt;مرفوض"))</f>
        <v/>
      </c>
      <c r="P3656" s="25">
        <f>IF(A3656&lt;&gt;"عهدة","",N(F3656)-O3656)</f>
        <v/>
      </c>
      <c r="Q3656" s="26">
        <f>IF(A3656="","",IF(A3656="عهدة",IF(N(F3656)=0,"⚠ أدخل قيمة العهدة",IF(P3656&lt;0,"⛔ عجز / زيادة مصروفات "&amp;TEXT(-P3656,"#,##0"),IF(COUNTIFS($B$8:$B$5007,B3656,$A$8:$A$5007,"مصروف",$I$8:$I$5007,"&lt;&gt;مرفوض",$K$8:$K$5007,"&lt;&gt;نعم")&gt;0,"⚠ "&amp;COUNTIFS($B$8:$B$5007,B3656,$A$8:$A$5007,"مصروف",$I$8:$I$5007,"&lt;&gt;مرفوض",$K$8:$K$5007,"&lt;&gt;نعم")&amp;" مصروف غير مسوى",IF(L3656="تمت التسوية",IF(P3656=0,"✔ متوازنة وتمت التسوية","✔ تمت التسوية – متبقي "&amp;TEXT(P3656,"#,##0")),IF(P3656&gt;0,"متبقي "&amp;TEXT(P3656,"#,##0"),"✔ متوازنة"))))),IF(R3656=0,"⚠ أضف سطر عهدة أولًا",IF(OR(C3656="",N(G3656)=0),"⚠ أكمل التاريخ والقيمة",IF(S3656="","⚠ التاريخ خارج السنة المالية",IF(H3656="","⚠ اختر بند الموازنة",IF(I3656="مرفوض","✖ مرفوض من المدير",IF(I3656&lt;&gt;"موافق","⏳ بانتظار موافقة المدير",IF(K3656&lt;&gt;"نعم","⚠ غير مسوى مع الحسابات","✔ معتمد ومسوى")))))))))</f>
        <v/>
      </c>
      <c r="R3656">
        <f>N(R3655)+IF(A3656="عهدة",1,0)</f>
        <v/>
      </c>
      <c r="S3656">
        <f>IF(C3656="","",IF(AND(C3656&gt;=DATE(2026,9,1),C3656&lt;=DATE(2027,8,31)),(YEAR(C3656)-2026)*12+MONTH(C3656)-8,""))</f>
        <v/>
      </c>
      <c r="T3656">
        <f>IF(AND(A3656="مصروف",R3656&gt;0,I3656="موافق",S3656&lt;&gt;"",H3656&lt;&gt;""),N(G3656),0)</f>
        <v/>
      </c>
    </row>
    <row r="3657">
      <c r="A3657" s="19" t="n"/>
      <c r="B3657" s="20">
        <f>IF(A3657="","",IF(R3657=0,"⚠ أضف سطر عهدة أولًا","DMT-"&amp;TEXT(R3657,"000")))</f>
        <v/>
      </c>
      <c r="C3657" s="21" t="n"/>
      <c r="D3657" s="20">
        <f>IF(C3657="","",IF(S3657="","خارج السنة المالية",INDEX(القوائم!$D$2:$D$13,S3657)))</f>
        <v/>
      </c>
      <c r="E3657" s="22" t="n"/>
      <c r="F3657" s="23" t="n"/>
      <c r="G3657" s="23" t="n"/>
      <c r="H3657" s="22" t="n"/>
      <c r="I3657" s="19" t="n"/>
      <c r="J3657" s="21" t="n"/>
      <c r="K3657" s="19" t="n"/>
      <c r="L3657" s="19" t="n"/>
      <c r="M3657" s="21" t="n"/>
      <c r="N3657" s="22" t="n"/>
      <c r="O3657" s="24">
        <f>IF(A3657&lt;&gt;"عهدة","",SUMIFS($G$8:$G$5007,$B$8:$B$5007,B3657,$A$8:$A$5007,"مصروف",$I$8:$I$5007,"&lt;&gt;مرفوض"))</f>
        <v/>
      </c>
      <c r="P3657" s="25">
        <f>IF(A3657&lt;&gt;"عهدة","",N(F3657)-O3657)</f>
        <v/>
      </c>
      <c r="Q3657" s="26">
        <f>IF(A3657="","",IF(A3657="عهدة",IF(N(F3657)=0,"⚠ أدخل قيمة العهدة",IF(P3657&lt;0,"⛔ عجز / زيادة مصروفات "&amp;TEXT(-P3657,"#,##0"),IF(COUNTIFS($B$8:$B$5007,B3657,$A$8:$A$5007,"مصروف",$I$8:$I$5007,"&lt;&gt;مرفوض",$K$8:$K$5007,"&lt;&gt;نعم")&gt;0,"⚠ "&amp;COUNTIFS($B$8:$B$5007,B3657,$A$8:$A$5007,"مصروف",$I$8:$I$5007,"&lt;&gt;مرفوض",$K$8:$K$5007,"&lt;&gt;نعم")&amp;" مصروف غير مسوى",IF(L3657="تمت التسوية",IF(P3657=0,"✔ متوازنة وتمت التسوية","✔ تمت التسوية – متبقي "&amp;TEXT(P3657,"#,##0")),IF(P3657&gt;0,"متبقي "&amp;TEXT(P3657,"#,##0"),"✔ متوازنة"))))),IF(R3657=0,"⚠ أضف سطر عهدة أولًا",IF(OR(C3657="",N(G3657)=0),"⚠ أكمل التاريخ والقيمة",IF(S3657="","⚠ التاريخ خارج السنة المالية",IF(H3657="","⚠ اختر بند الموازنة",IF(I3657="مرفوض","✖ مرفوض من المدير",IF(I3657&lt;&gt;"موافق","⏳ بانتظار موافقة المدير",IF(K3657&lt;&gt;"نعم","⚠ غير مسوى مع الحسابات","✔ معتمد ومسوى")))))))))</f>
        <v/>
      </c>
      <c r="R3657">
        <f>N(R3656)+IF(A3657="عهدة",1,0)</f>
        <v/>
      </c>
      <c r="S3657">
        <f>IF(C3657="","",IF(AND(C3657&gt;=DATE(2026,9,1),C3657&lt;=DATE(2027,8,31)),(YEAR(C3657)-2026)*12+MONTH(C3657)-8,""))</f>
        <v/>
      </c>
      <c r="T3657">
        <f>IF(AND(A3657="مصروف",R3657&gt;0,I3657="موافق",S3657&lt;&gt;"",H3657&lt;&gt;""),N(G3657),0)</f>
        <v/>
      </c>
    </row>
    <row r="3658">
      <c r="A3658" s="19" t="n"/>
      <c r="B3658" s="20">
        <f>IF(A3658="","",IF(R3658=0,"⚠ أضف سطر عهدة أولًا","DMT-"&amp;TEXT(R3658,"000")))</f>
        <v/>
      </c>
      <c r="C3658" s="21" t="n"/>
      <c r="D3658" s="20">
        <f>IF(C3658="","",IF(S3658="","خارج السنة المالية",INDEX(القوائم!$D$2:$D$13,S3658)))</f>
        <v/>
      </c>
      <c r="E3658" s="22" t="n"/>
      <c r="F3658" s="23" t="n"/>
      <c r="G3658" s="23" t="n"/>
      <c r="H3658" s="22" t="n"/>
      <c r="I3658" s="19" t="n"/>
      <c r="J3658" s="21" t="n"/>
      <c r="K3658" s="19" t="n"/>
      <c r="L3658" s="19" t="n"/>
      <c r="M3658" s="21" t="n"/>
      <c r="N3658" s="22" t="n"/>
      <c r="O3658" s="24">
        <f>IF(A3658&lt;&gt;"عهدة","",SUMIFS($G$8:$G$5007,$B$8:$B$5007,B3658,$A$8:$A$5007,"مصروف",$I$8:$I$5007,"&lt;&gt;مرفوض"))</f>
        <v/>
      </c>
      <c r="P3658" s="25">
        <f>IF(A3658&lt;&gt;"عهدة","",N(F3658)-O3658)</f>
        <v/>
      </c>
      <c r="Q3658" s="26">
        <f>IF(A3658="","",IF(A3658="عهدة",IF(N(F3658)=0,"⚠ أدخل قيمة العهدة",IF(P3658&lt;0,"⛔ عجز / زيادة مصروفات "&amp;TEXT(-P3658,"#,##0"),IF(COUNTIFS($B$8:$B$5007,B3658,$A$8:$A$5007,"مصروف",$I$8:$I$5007,"&lt;&gt;مرفوض",$K$8:$K$5007,"&lt;&gt;نعم")&gt;0,"⚠ "&amp;COUNTIFS($B$8:$B$5007,B3658,$A$8:$A$5007,"مصروف",$I$8:$I$5007,"&lt;&gt;مرفوض",$K$8:$K$5007,"&lt;&gt;نعم")&amp;" مصروف غير مسوى",IF(L3658="تمت التسوية",IF(P3658=0,"✔ متوازنة وتمت التسوية","✔ تمت التسوية – متبقي "&amp;TEXT(P3658,"#,##0")),IF(P3658&gt;0,"متبقي "&amp;TEXT(P3658,"#,##0"),"✔ متوازنة"))))),IF(R3658=0,"⚠ أضف سطر عهدة أولًا",IF(OR(C3658="",N(G3658)=0),"⚠ أكمل التاريخ والقيمة",IF(S3658="","⚠ التاريخ خارج السنة المالية",IF(H3658="","⚠ اختر بند الموازنة",IF(I3658="مرفوض","✖ مرفوض من المدير",IF(I3658&lt;&gt;"موافق","⏳ بانتظار موافقة المدير",IF(K3658&lt;&gt;"نعم","⚠ غير مسوى مع الحسابات","✔ معتمد ومسوى")))))))))</f>
        <v/>
      </c>
      <c r="R3658">
        <f>N(R3657)+IF(A3658="عهدة",1,0)</f>
        <v/>
      </c>
      <c r="S3658">
        <f>IF(C3658="","",IF(AND(C3658&gt;=DATE(2026,9,1),C3658&lt;=DATE(2027,8,31)),(YEAR(C3658)-2026)*12+MONTH(C3658)-8,""))</f>
        <v/>
      </c>
      <c r="T3658">
        <f>IF(AND(A3658="مصروف",R3658&gt;0,I3658="موافق",S3658&lt;&gt;"",H3658&lt;&gt;""),N(G3658),0)</f>
        <v/>
      </c>
    </row>
    <row r="3659">
      <c r="A3659" s="19" t="n"/>
      <c r="B3659" s="20">
        <f>IF(A3659="","",IF(R3659=0,"⚠ أضف سطر عهدة أولًا","DMT-"&amp;TEXT(R3659,"000")))</f>
        <v/>
      </c>
      <c r="C3659" s="21" t="n"/>
      <c r="D3659" s="20">
        <f>IF(C3659="","",IF(S3659="","خارج السنة المالية",INDEX(القوائم!$D$2:$D$13,S3659)))</f>
        <v/>
      </c>
      <c r="E3659" s="22" t="n"/>
      <c r="F3659" s="23" t="n"/>
      <c r="G3659" s="23" t="n"/>
      <c r="H3659" s="22" t="n"/>
      <c r="I3659" s="19" t="n"/>
      <c r="J3659" s="21" t="n"/>
      <c r="K3659" s="19" t="n"/>
      <c r="L3659" s="19" t="n"/>
      <c r="M3659" s="21" t="n"/>
      <c r="N3659" s="22" t="n"/>
      <c r="O3659" s="24">
        <f>IF(A3659&lt;&gt;"عهدة","",SUMIFS($G$8:$G$5007,$B$8:$B$5007,B3659,$A$8:$A$5007,"مصروف",$I$8:$I$5007,"&lt;&gt;مرفوض"))</f>
        <v/>
      </c>
      <c r="P3659" s="25">
        <f>IF(A3659&lt;&gt;"عهدة","",N(F3659)-O3659)</f>
        <v/>
      </c>
      <c r="Q3659" s="26">
        <f>IF(A3659="","",IF(A3659="عهدة",IF(N(F3659)=0,"⚠ أدخل قيمة العهدة",IF(P3659&lt;0,"⛔ عجز / زيادة مصروفات "&amp;TEXT(-P3659,"#,##0"),IF(COUNTIFS($B$8:$B$5007,B3659,$A$8:$A$5007,"مصروف",$I$8:$I$5007,"&lt;&gt;مرفوض",$K$8:$K$5007,"&lt;&gt;نعم")&gt;0,"⚠ "&amp;COUNTIFS($B$8:$B$5007,B3659,$A$8:$A$5007,"مصروف",$I$8:$I$5007,"&lt;&gt;مرفوض",$K$8:$K$5007,"&lt;&gt;نعم")&amp;" مصروف غير مسوى",IF(L3659="تمت التسوية",IF(P3659=0,"✔ متوازنة وتمت التسوية","✔ تمت التسوية – متبقي "&amp;TEXT(P3659,"#,##0")),IF(P3659&gt;0,"متبقي "&amp;TEXT(P3659,"#,##0"),"✔ متوازنة"))))),IF(R3659=0,"⚠ أضف سطر عهدة أولًا",IF(OR(C3659="",N(G3659)=0),"⚠ أكمل التاريخ والقيمة",IF(S3659="","⚠ التاريخ خارج السنة المالية",IF(H3659="","⚠ اختر بند الموازنة",IF(I3659="مرفوض","✖ مرفوض من المدير",IF(I3659&lt;&gt;"موافق","⏳ بانتظار موافقة المدير",IF(K3659&lt;&gt;"نعم","⚠ غير مسوى مع الحسابات","✔ معتمد ومسوى")))))))))</f>
        <v/>
      </c>
      <c r="R3659">
        <f>N(R3658)+IF(A3659="عهدة",1,0)</f>
        <v/>
      </c>
      <c r="S3659">
        <f>IF(C3659="","",IF(AND(C3659&gt;=DATE(2026,9,1),C3659&lt;=DATE(2027,8,31)),(YEAR(C3659)-2026)*12+MONTH(C3659)-8,""))</f>
        <v/>
      </c>
      <c r="T3659">
        <f>IF(AND(A3659="مصروف",R3659&gt;0,I3659="موافق",S3659&lt;&gt;"",H3659&lt;&gt;""),N(G3659),0)</f>
        <v/>
      </c>
    </row>
    <row r="3660">
      <c r="A3660" s="19" t="n"/>
      <c r="B3660" s="20">
        <f>IF(A3660="","",IF(R3660=0,"⚠ أضف سطر عهدة أولًا","DMT-"&amp;TEXT(R3660,"000")))</f>
        <v/>
      </c>
      <c r="C3660" s="21" t="n"/>
      <c r="D3660" s="20">
        <f>IF(C3660="","",IF(S3660="","خارج السنة المالية",INDEX(القوائم!$D$2:$D$13,S3660)))</f>
        <v/>
      </c>
      <c r="E3660" s="22" t="n"/>
      <c r="F3660" s="23" t="n"/>
      <c r="G3660" s="23" t="n"/>
      <c r="H3660" s="22" t="n"/>
      <c r="I3660" s="19" t="n"/>
      <c r="J3660" s="21" t="n"/>
      <c r="K3660" s="19" t="n"/>
      <c r="L3660" s="19" t="n"/>
      <c r="M3660" s="21" t="n"/>
      <c r="N3660" s="22" t="n"/>
      <c r="O3660" s="24">
        <f>IF(A3660&lt;&gt;"عهدة","",SUMIFS($G$8:$G$5007,$B$8:$B$5007,B3660,$A$8:$A$5007,"مصروف",$I$8:$I$5007,"&lt;&gt;مرفوض"))</f>
        <v/>
      </c>
      <c r="P3660" s="25">
        <f>IF(A3660&lt;&gt;"عهدة","",N(F3660)-O3660)</f>
        <v/>
      </c>
      <c r="Q3660" s="26">
        <f>IF(A3660="","",IF(A3660="عهدة",IF(N(F3660)=0,"⚠ أدخل قيمة العهدة",IF(P3660&lt;0,"⛔ عجز / زيادة مصروفات "&amp;TEXT(-P3660,"#,##0"),IF(COUNTIFS($B$8:$B$5007,B3660,$A$8:$A$5007,"مصروف",$I$8:$I$5007,"&lt;&gt;مرفوض",$K$8:$K$5007,"&lt;&gt;نعم")&gt;0,"⚠ "&amp;COUNTIFS($B$8:$B$5007,B3660,$A$8:$A$5007,"مصروف",$I$8:$I$5007,"&lt;&gt;مرفوض",$K$8:$K$5007,"&lt;&gt;نعم")&amp;" مصروف غير مسوى",IF(L3660="تمت التسوية",IF(P3660=0,"✔ متوازنة وتمت التسوية","✔ تمت التسوية – متبقي "&amp;TEXT(P3660,"#,##0")),IF(P3660&gt;0,"متبقي "&amp;TEXT(P3660,"#,##0"),"✔ متوازنة"))))),IF(R3660=0,"⚠ أضف سطر عهدة أولًا",IF(OR(C3660="",N(G3660)=0),"⚠ أكمل التاريخ والقيمة",IF(S3660="","⚠ التاريخ خارج السنة المالية",IF(H3660="","⚠ اختر بند الموازنة",IF(I3660="مرفوض","✖ مرفوض من المدير",IF(I3660&lt;&gt;"موافق","⏳ بانتظار موافقة المدير",IF(K3660&lt;&gt;"نعم","⚠ غير مسوى مع الحسابات","✔ معتمد ومسوى")))))))))</f>
        <v/>
      </c>
      <c r="R3660">
        <f>N(R3659)+IF(A3660="عهدة",1,0)</f>
        <v/>
      </c>
      <c r="S3660">
        <f>IF(C3660="","",IF(AND(C3660&gt;=DATE(2026,9,1),C3660&lt;=DATE(2027,8,31)),(YEAR(C3660)-2026)*12+MONTH(C3660)-8,""))</f>
        <v/>
      </c>
      <c r="T3660">
        <f>IF(AND(A3660="مصروف",R3660&gt;0,I3660="موافق",S3660&lt;&gt;"",H3660&lt;&gt;""),N(G3660),0)</f>
        <v/>
      </c>
    </row>
    <row r="3661">
      <c r="A3661" s="19" t="n"/>
      <c r="B3661" s="20">
        <f>IF(A3661="","",IF(R3661=0,"⚠ أضف سطر عهدة أولًا","DMT-"&amp;TEXT(R3661,"000")))</f>
        <v/>
      </c>
      <c r="C3661" s="21" t="n"/>
      <c r="D3661" s="20">
        <f>IF(C3661="","",IF(S3661="","خارج السنة المالية",INDEX(القوائم!$D$2:$D$13,S3661)))</f>
        <v/>
      </c>
      <c r="E3661" s="22" t="n"/>
      <c r="F3661" s="23" t="n"/>
      <c r="G3661" s="23" t="n"/>
      <c r="H3661" s="22" t="n"/>
      <c r="I3661" s="19" t="n"/>
      <c r="J3661" s="21" t="n"/>
      <c r="K3661" s="19" t="n"/>
      <c r="L3661" s="19" t="n"/>
      <c r="M3661" s="21" t="n"/>
      <c r="N3661" s="22" t="n"/>
      <c r="O3661" s="24">
        <f>IF(A3661&lt;&gt;"عهدة","",SUMIFS($G$8:$G$5007,$B$8:$B$5007,B3661,$A$8:$A$5007,"مصروف",$I$8:$I$5007,"&lt;&gt;مرفوض"))</f>
        <v/>
      </c>
      <c r="P3661" s="25">
        <f>IF(A3661&lt;&gt;"عهدة","",N(F3661)-O3661)</f>
        <v/>
      </c>
      <c r="Q3661" s="26">
        <f>IF(A3661="","",IF(A3661="عهدة",IF(N(F3661)=0,"⚠ أدخل قيمة العهدة",IF(P3661&lt;0,"⛔ عجز / زيادة مصروفات "&amp;TEXT(-P3661,"#,##0"),IF(COUNTIFS($B$8:$B$5007,B3661,$A$8:$A$5007,"مصروف",$I$8:$I$5007,"&lt;&gt;مرفوض",$K$8:$K$5007,"&lt;&gt;نعم")&gt;0,"⚠ "&amp;COUNTIFS($B$8:$B$5007,B3661,$A$8:$A$5007,"مصروف",$I$8:$I$5007,"&lt;&gt;مرفوض",$K$8:$K$5007,"&lt;&gt;نعم")&amp;" مصروف غير مسوى",IF(L3661="تمت التسوية",IF(P3661=0,"✔ متوازنة وتمت التسوية","✔ تمت التسوية – متبقي "&amp;TEXT(P3661,"#,##0")),IF(P3661&gt;0,"متبقي "&amp;TEXT(P3661,"#,##0"),"✔ متوازنة"))))),IF(R3661=0,"⚠ أضف سطر عهدة أولًا",IF(OR(C3661="",N(G3661)=0),"⚠ أكمل التاريخ والقيمة",IF(S3661="","⚠ التاريخ خارج السنة المالية",IF(H3661="","⚠ اختر بند الموازنة",IF(I3661="مرفوض","✖ مرفوض من المدير",IF(I3661&lt;&gt;"موافق","⏳ بانتظار موافقة المدير",IF(K3661&lt;&gt;"نعم","⚠ غير مسوى مع الحسابات","✔ معتمد ومسوى")))))))))</f>
        <v/>
      </c>
      <c r="R3661">
        <f>N(R3660)+IF(A3661="عهدة",1,0)</f>
        <v/>
      </c>
      <c r="S3661">
        <f>IF(C3661="","",IF(AND(C3661&gt;=DATE(2026,9,1),C3661&lt;=DATE(2027,8,31)),(YEAR(C3661)-2026)*12+MONTH(C3661)-8,""))</f>
        <v/>
      </c>
      <c r="T3661">
        <f>IF(AND(A3661="مصروف",R3661&gt;0,I3661="موافق",S3661&lt;&gt;"",H3661&lt;&gt;""),N(G3661),0)</f>
        <v/>
      </c>
    </row>
    <row r="3662">
      <c r="A3662" s="19" t="n"/>
      <c r="B3662" s="20">
        <f>IF(A3662="","",IF(R3662=0,"⚠ أضف سطر عهدة أولًا","DMT-"&amp;TEXT(R3662,"000")))</f>
        <v/>
      </c>
      <c r="C3662" s="21" t="n"/>
      <c r="D3662" s="20">
        <f>IF(C3662="","",IF(S3662="","خارج السنة المالية",INDEX(القوائم!$D$2:$D$13,S3662)))</f>
        <v/>
      </c>
      <c r="E3662" s="22" t="n"/>
      <c r="F3662" s="23" t="n"/>
      <c r="G3662" s="23" t="n"/>
      <c r="H3662" s="22" t="n"/>
      <c r="I3662" s="19" t="n"/>
      <c r="J3662" s="21" t="n"/>
      <c r="K3662" s="19" t="n"/>
      <c r="L3662" s="19" t="n"/>
      <c r="M3662" s="21" t="n"/>
      <c r="N3662" s="22" t="n"/>
      <c r="O3662" s="24">
        <f>IF(A3662&lt;&gt;"عهدة","",SUMIFS($G$8:$G$5007,$B$8:$B$5007,B3662,$A$8:$A$5007,"مصروف",$I$8:$I$5007,"&lt;&gt;مرفوض"))</f>
        <v/>
      </c>
      <c r="P3662" s="25">
        <f>IF(A3662&lt;&gt;"عهدة","",N(F3662)-O3662)</f>
        <v/>
      </c>
      <c r="Q3662" s="26">
        <f>IF(A3662="","",IF(A3662="عهدة",IF(N(F3662)=0,"⚠ أدخل قيمة العهدة",IF(P3662&lt;0,"⛔ عجز / زيادة مصروفات "&amp;TEXT(-P3662,"#,##0"),IF(COUNTIFS($B$8:$B$5007,B3662,$A$8:$A$5007,"مصروف",$I$8:$I$5007,"&lt;&gt;مرفوض",$K$8:$K$5007,"&lt;&gt;نعم")&gt;0,"⚠ "&amp;COUNTIFS($B$8:$B$5007,B3662,$A$8:$A$5007,"مصروف",$I$8:$I$5007,"&lt;&gt;مرفوض",$K$8:$K$5007,"&lt;&gt;نعم")&amp;" مصروف غير مسوى",IF(L3662="تمت التسوية",IF(P3662=0,"✔ متوازنة وتمت التسوية","✔ تمت التسوية – متبقي "&amp;TEXT(P3662,"#,##0")),IF(P3662&gt;0,"متبقي "&amp;TEXT(P3662,"#,##0"),"✔ متوازنة"))))),IF(R3662=0,"⚠ أضف سطر عهدة أولًا",IF(OR(C3662="",N(G3662)=0),"⚠ أكمل التاريخ والقيمة",IF(S3662="","⚠ التاريخ خارج السنة المالية",IF(H3662="","⚠ اختر بند الموازنة",IF(I3662="مرفوض","✖ مرفوض من المدير",IF(I3662&lt;&gt;"موافق","⏳ بانتظار موافقة المدير",IF(K3662&lt;&gt;"نعم","⚠ غير مسوى مع الحسابات","✔ معتمد ومسوى")))))))))</f>
        <v/>
      </c>
      <c r="R3662">
        <f>N(R3661)+IF(A3662="عهدة",1,0)</f>
        <v/>
      </c>
      <c r="S3662">
        <f>IF(C3662="","",IF(AND(C3662&gt;=DATE(2026,9,1),C3662&lt;=DATE(2027,8,31)),(YEAR(C3662)-2026)*12+MONTH(C3662)-8,""))</f>
        <v/>
      </c>
      <c r="T3662">
        <f>IF(AND(A3662="مصروف",R3662&gt;0,I3662="موافق",S3662&lt;&gt;"",H3662&lt;&gt;""),N(G3662),0)</f>
        <v/>
      </c>
    </row>
    <row r="3663">
      <c r="A3663" s="19" t="n"/>
      <c r="B3663" s="20">
        <f>IF(A3663="","",IF(R3663=0,"⚠ أضف سطر عهدة أولًا","DMT-"&amp;TEXT(R3663,"000")))</f>
        <v/>
      </c>
      <c r="C3663" s="21" t="n"/>
      <c r="D3663" s="20">
        <f>IF(C3663="","",IF(S3663="","خارج السنة المالية",INDEX(القوائم!$D$2:$D$13,S3663)))</f>
        <v/>
      </c>
      <c r="E3663" s="22" t="n"/>
      <c r="F3663" s="23" t="n"/>
      <c r="G3663" s="23" t="n"/>
      <c r="H3663" s="22" t="n"/>
      <c r="I3663" s="19" t="n"/>
      <c r="J3663" s="21" t="n"/>
      <c r="K3663" s="19" t="n"/>
      <c r="L3663" s="19" t="n"/>
      <c r="M3663" s="21" t="n"/>
      <c r="N3663" s="22" t="n"/>
      <c r="O3663" s="24">
        <f>IF(A3663&lt;&gt;"عهدة","",SUMIFS($G$8:$G$5007,$B$8:$B$5007,B3663,$A$8:$A$5007,"مصروف",$I$8:$I$5007,"&lt;&gt;مرفوض"))</f>
        <v/>
      </c>
      <c r="P3663" s="25">
        <f>IF(A3663&lt;&gt;"عهدة","",N(F3663)-O3663)</f>
        <v/>
      </c>
      <c r="Q3663" s="26">
        <f>IF(A3663="","",IF(A3663="عهدة",IF(N(F3663)=0,"⚠ أدخل قيمة العهدة",IF(P3663&lt;0,"⛔ عجز / زيادة مصروفات "&amp;TEXT(-P3663,"#,##0"),IF(COUNTIFS($B$8:$B$5007,B3663,$A$8:$A$5007,"مصروف",$I$8:$I$5007,"&lt;&gt;مرفوض",$K$8:$K$5007,"&lt;&gt;نعم")&gt;0,"⚠ "&amp;COUNTIFS($B$8:$B$5007,B3663,$A$8:$A$5007,"مصروف",$I$8:$I$5007,"&lt;&gt;مرفوض",$K$8:$K$5007,"&lt;&gt;نعم")&amp;" مصروف غير مسوى",IF(L3663="تمت التسوية",IF(P3663=0,"✔ متوازنة وتمت التسوية","✔ تمت التسوية – متبقي "&amp;TEXT(P3663,"#,##0")),IF(P3663&gt;0,"متبقي "&amp;TEXT(P3663,"#,##0"),"✔ متوازنة"))))),IF(R3663=0,"⚠ أضف سطر عهدة أولًا",IF(OR(C3663="",N(G3663)=0),"⚠ أكمل التاريخ والقيمة",IF(S3663="","⚠ التاريخ خارج السنة المالية",IF(H3663="","⚠ اختر بند الموازنة",IF(I3663="مرفوض","✖ مرفوض من المدير",IF(I3663&lt;&gt;"موافق","⏳ بانتظار موافقة المدير",IF(K3663&lt;&gt;"نعم","⚠ غير مسوى مع الحسابات","✔ معتمد ومسوى")))))))))</f>
        <v/>
      </c>
      <c r="R3663">
        <f>N(R3662)+IF(A3663="عهدة",1,0)</f>
        <v/>
      </c>
      <c r="S3663">
        <f>IF(C3663="","",IF(AND(C3663&gt;=DATE(2026,9,1),C3663&lt;=DATE(2027,8,31)),(YEAR(C3663)-2026)*12+MONTH(C3663)-8,""))</f>
        <v/>
      </c>
      <c r="T3663">
        <f>IF(AND(A3663="مصروف",R3663&gt;0,I3663="موافق",S3663&lt;&gt;"",H3663&lt;&gt;""),N(G3663),0)</f>
        <v/>
      </c>
    </row>
    <row r="3664">
      <c r="A3664" s="19" t="n"/>
      <c r="B3664" s="20">
        <f>IF(A3664="","",IF(R3664=0,"⚠ أضف سطر عهدة أولًا","DMT-"&amp;TEXT(R3664,"000")))</f>
        <v/>
      </c>
      <c r="C3664" s="21" t="n"/>
      <c r="D3664" s="20">
        <f>IF(C3664="","",IF(S3664="","خارج السنة المالية",INDEX(القوائم!$D$2:$D$13,S3664)))</f>
        <v/>
      </c>
      <c r="E3664" s="22" t="n"/>
      <c r="F3664" s="23" t="n"/>
      <c r="G3664" s="23" t="n"/>
      <c r="H3664" s="22" t="n"/>
      <c r="I3664" s="19" t="n"/>
      <c r="J3664" s="21" t="n"/>
      <c r="K3664" s="19" t="n"/>
      <c r="L3664" s="19" t="n"/>
      <c r="M3664" s="21" t="n"/>
      <c r="N3664" s="22" t="n"/>
      <c r="O3664" s="24">
        <f>IF(A3664&lt;&gt;"عهدة","",SUMIFS($G$8:$G$5007,$B$8:$B$5007,B3664,$A$8:$A$5007,"مصروف",$I$8:$I$5007,"&lt;&gt;مرفوض"))</f>
        <v/>
      </c>
      <c r="P3664" s="25">
        <f>IF(A3664&lt;&gt;"عهدة","",N(F3664)-O3664)</f>
        <v/>
      </c>
      <c r="Q3664" s="26">
        <f>IF(A3664="","",IF(A3664="عهدة",IF(N(F3664)=0,"⚠ أدخل قيمة العهدة",IF(P3664&lt;0,"⛔ عجز / زيادة مصروفات "&amp;TEXT(-P3664,"#,##0"),IF(COUNTIFS($B$8:$B$5007,B3664,$A$8:$A$5007,"مصروف",$I$8:$I$5007,"&lt;&gt;مرفوض",$K$8:$K$5007,"&lt;&gt;نعم")&gt;0,"⚠ "&amp;COUNTIFS($B$8:$B$5007,B3664,$A$8:$A$5007,"مصروف",$I$8:$I$5007,"&lt;&gt;مرفوض",$K$8:$K$5007,"&lt;&gt;نعم")&amp;" مصروف غير مسوى",IF(L3664="تمت التسوية",IF(P3664=0,"✔ متوازنة وتمت التسوية","✔ تمت التسوية – متبقي "&amp;TEXT(P3664,"#,##0")),IF(P3664&gt;0,"متبقي "&amp;TEXT(P3664,"#,##0"),"✔ متوازنة"))))),IF(R3664=0,"⚠ أضف سطر عهدة أولًا",IF(OR(C3664="",N(G3664)=0),"⚠ أكمل التاريخ والقيمة",IF(S3664="","⚠ التاريخ خارج السنة المالية",IF(H3664="","⚠ اختر بند الموازنة",IF(I3664="مرفوض","✖ مرفوض من المدير",IF(I3664&lt;&gt;"موافق","⏳ بانتظار موافقة المدير",IF(K3664&lt;&gt;"نعم","⚠ غير مسوى مع الحسابات","✔ معتمد ومسوى")))))))))</f>
        <v/>
      </c>
      <c r="R3664">
        <f>N(R3663)+IF(A3664="عهدة",1,0)</f>
        <v/>
      </c>
      <c r="S3664">
        <f>IF(C3664="","",IF(AND(C3664&gt;=DATE(2026,9,1),C3664&lt;=DATE(2027,8,31)),(YEAR(C3664)-2026)*12+MONTH(C3664)-8,""))</f>
        <v/>
      </c>
      <c r="T3664">
        <f>IF(AND(A3664="مصروف",R3664&gt;0,I3664="موافق",S3664&lt;&gt;"",H3664&lt;&gt;""),N(G3664),0)</f>
        <v/>
      </c>
    </row>
    <row r="3665">
      <c r="A3665" s="19" t="n"/>
      <c r="B3665" s="20">
        <f>IF(A3665="","",IF(R3665=0,"⚠ أضف سطر عهدة أولًا","DMT-"&amp;TEXT(R3665,"000")))</f>
        <v/>
      </c>
      <c r="C3665" s="21" t="n"/>
      <c r="D3665" s="20">
        <f>IF(C3665="","",IF(S3665="","خارج السنة المالية",INDEX(القوائم!$D$2:$D$13,S3665)))</f>
        <v/>
      </c>
      <c r="E3665" s="22" t="n"/>
      <c r="F3665" s="23" t="n"/>
      <c r="G3665" s="23" t="n"/>
      <c r="H3665" s="22" t="n"/>
      <c r="I3665" s="19" t="n"/>
      <c r="J3665" s="21" t="n"/>
      <c r="K3665" s="19" t="n"/>
      <c r="L3665" s="19" t="n"/>
      <c r="M3665" s="21" t="n"/>
      <c r="N3665" s="22" t="n"/>
      <c r="O3665" s="24">
        <f>IF(A3665&lt;&gt;"عهدة","",SUMIFS($G$8:$G$5007,$B$8:$B$5007,B3665,$A$8:$A$5007,"مصروف",$I$8:$I$5007,"&lt;&gt;مرفوض"))</f>
        <v/>
      </c>
      <c r="P3665" s="25">
        <f>IF(A3665&lt;&gt;"عهدة","",N(F3665)-O3665)</f>
        <v/>
      </c>
      <c r="Q3665" s="26">
        <f>IF(A3665="","",IF(A3665="عهدة",IF(N(F3665)=0,"⚠ أدخل قيمة العهدة",IF(P3665&lt;0,"⛔ عجز / زيادة مصروفات "&amp;TEXT(-P3665,"#,##0"),IF(COUNTIFS($B$8:$B$5007,B3665,$A$8:$A$5007,"مصروف",$I$8:$I$5007,"&lt;&gt;مرفوض",$K$8:$K$5007,"&lt;&gt;نعم")&gt;0,"⚠ "&amp;COUNTIFS($B$8:$B$5007,B3665,$A$8:$A$5007,"مصروف",$I$8:$I$5007,"&lt;&gt;مرفوض",$K$8:$K$5007,"&lt;&gt;نعم")&amp;" مصروف غير مسوى",IF(L3665="تمت التسوية",IF(P3665=0,"✔ متوازنة وتمت التسوية","✔ تمت التسوية – متبقي "&amp;TEXT(P3665,"#,##0")),IF(P3665&gt;0,"متبقي "&amp;TEXT(P3665,"#,##0"),"✔ متوازنة"))))),IF(R3665=0,"⚠ أضف سطر عهدة أولًا",IF(OR(C3665="",N(G3665)=0),"⚠ أكمل التاريخ والقيمة",IF(S3665="","⚠ التاريخ خارج السنة المالية",IF(H3665="","⚠ اختر بند الموازنة",IF(I3665="مرفوض","✖ مرفوض من المدير",IF(I3665&lt;&gt;"موافق","⏳ بانتظار موافقة المدير",IF(K3665&lt;&gt;"نعم","⚠ غير مسوى مع الحسابات","✔ معتمد ومسوى")))))))))</f>
        <v/>
      </c>
      <c r="R3665">
        <f>N(R3664)+IF(A3665="عهدة",1,0)</f>
        <v/>
      </c>
      <c r="S3665">
        <f>IF(C3665="","",IF(AND(C3665&gt;=DATE(2026,9,1),C3665&lt;=DATE(2027,8,31)),(YEAR(C3665)-2026)*12+MONTH(C3665)-8,""))</f>
        <v/>
      </c>
      <c r="T3665">
        <f>IF(AND(A3665="مصروف",R3665&gt;0,I3665="موافق",S3665&lt;&gt;"",H3665&lt;&gt;""),N(G3665),0)</f>
        <v/>
      </c>
    </row>
    <row r="3666">
      <c r="A3666" s="19" t="n"/>
      <c r="B3666" s="20">
        <f>IF(A3666="","",IF(R3666=0,"⚠ أضف سطر عهدة أولًا","DMT-"&amp;TEXT(R3666,"000")))</f>
        <v/>
      </c>
      <c r="C3666" s="21" t="n"/>
      <c r="D3666" s="20">
        <f>IF(C3666="","",IF(S3666="","خارج السنة المالية",INDEX(القوائم!$D$2:$D$13,S3666)))</f>
        <v/>
      </c>
      <c r="E3666" s="22" t="n"/>
      <c r="F3666" s="23" t="n"/>
      <c r="G3666" s="23" t="n"/>
      <c r="H3666" s="22" t="n"/>
      <c r="I3666" s="19" t="n"/>
      <c r="J3666" s="21" t="n"/>
      <c r="K3666" s="19" t="n"/>
      <c r="L3666" s="19" t="n"/>
      <c r="M3666" s="21" t="n"/>
      <c r="N3666" s="22" t="n"/>
      <c r="O3666" s="24">
        <f>IF(A3666&lt;&gt;"عهدة","",SUMIFS($G$8:$G$5007,$B$8:$B$5007,B3666,$A$8:$A$5007,"مصروف",$I$8:$I$5007,"&lt;&gt;مرفوض"))</f>
        <v/>
      </c>
      <c r="P3666" s="25">
        <f>IF(A3666&lt;&gt;"عهدة","",N(F3666)-O3666)</f>
        <v/>
      </c>
      <c r="Q3666" s="26">
        <f>IF(A3666="","",IF(A3666="عهدة",IF(N(F3666)=0,"⚠ أدخل قيمة العهدة",IF(P3666&lt;0,"⛔ عجز / زيادة مصروفات "&amp;TEXT(-P3666,"#,##0"),IF(COUNTIFS($B$8:$B$5007,B3666,$A$8:$A$5007,"مصروف",$I$8:$I$5007,"&lt;&gt;مرفوض",$K$8:$K$5007,"&lt;&gt;نعم")&gt;0,"⚠ "&amp;COUNTIFS($B$8:$B$5007,B3666,$A$8:$A$5007,"مصروف",$I$8:$I$5007,"&lt;&gt;مرفوض",$K$8:$K$5007,"&lt;&gt;نعم")&amp;" مصروف غير مسوى",IF(L3666="تمت التسوية",IF(P3666=0,"✔ متوازنة وتمت التسوية","✔ تمت التسوية – متبقي "&amp;TEXT(P3666,"#,##0")),IF(P3666&gt;0,"متبقي "&amp;TEXT(P3666,"#,##0"),"✔ متوازنة"))))),IF(R3666=0,"⚠ أضف سطر عهدة أولًا",IF(OR(C3666="",N(G3666)=0),"⚠ أكمل التاريخ والقيمة",IF(S3666="","⚠ التاريخ خارج السنة المالية",IF(H3666="","⚠ اختر بند الموازنة",IF(I3666="مرفوض","✖ مرفوض من المدير",IF(I3666&lt;&gt;"موافق","⏳ بانتظار موافقة المدير",IF(K3666&lt;&gt;"نعم","⚠ غير مسوى مع الحسابات","✔ معتمد ومسوى")))))))))</f>
        <v/>
      </c>
      <c r="R3666">
        <f>N(R3665)+IF(A3666="عهدة",1,0)</f>
        <v/>
      </c>
      <c r="S3666">
        <f>IF(C3666="","",IF(AND(C3666&gt;=DATE(2026,9,1),C3666&lt;=DATE(2027,8,31)),(YEAR(C3666)-2026)*12+MONTH(C3666)-8,""))</f>
        <v/>
      </c>
      <c r="T3666">
        <f>IF(AND(A3666="مصروف",R3666&gt;0,I3666="موافق",S3666&lt;&gt;"",H3666&lt;&gt;""),N(G3666),0)</f>
        <v/>
      </c>
    </row>
    <row r="3667">
      <c r="A3667" s="19" t="n"/>
      <c r="B3667" s="20">
        <f>IF(A3667="","",IF(R3667=0,"⚠ أضف سطر عهدة أولًا","DMT-"&amp;TEXT(R3667,"000")))</f>
        <v/>
      </c>
      <c r="C3667" s="21" t="n"/>
      <c r="D3667" s="20">
        <f>IF(C3667="","",IF(S3667="","خارج السنة المالية",INDEX(القوائم!$D$2:$D$13,S3667)))</f>
        <v/>
      </c>
      <c r="E3667" s="22" t="n"/>
      <c r="F3667" s="23" t="n"/>
      <c r="G3667" s="23" t="n"/>
      <c r="H3667" s="22" t="n"/>
      <c r="I3667" s="19" t="n"/>
      <c r="J3667" s="21" t="n"/>
      <c r="K3667" s="19" t="n"/>
      <c r="L3667" s="19" t="n"/>
      <c r="M3667" s="21" t="n"/>
      <c r="N3667" s="22" t="n"/>
      <c r="O3667" s="24">
        <f>IF(A3667&lt;&gt;"عهدة","",SUMIFS($G$8:$G$5007,$B$8:$B$5007,B3667,$A$8:$A$5007,"مصروف",$I$8:$I$5007,"&lt;&gt;مرفوض"))</f>
        <v/>
      </c>
      <c r="P3667" s="25">
        <f>IF(A3667&lt;&gt;"عهدة","",N(F3667)-O3667)</f>
        <v/>
      </c>
      <c r="Q3667" s="26">
        <f>IF(A3667="","",IF(A3667="عهدة",IF(N(F3667)=0,"⚠ أدخل قيمة العهدة",IF(P3667&lt;0,"⛔ عجز / زيادة مصروفات "&amp;TEXT(-P3667,"#,##0"),IF(COUNTIFS($B$8:$B$5007,B3667,$A$8:$A$5007,"مصروف",$I$8:$I$5007,"&lt;&gt;مرفوض",$K$8:$K$5007,"&lt;&gt;نعم")&gt;0,"⚠ "&amp;COUNTIFS($B$8:$B$5007,B3667,$A$8:$A$5007,"مصروف",$I$8:$I$5007,"&lt;&gt;مرفوض",$K$8:$K$5007,"&lt;&gt;نعم")&amp;" مصروف غير مسوى",IF(L3667="تمت التسوية",IF(P3667=0,"✔ متوازنة وتمت التسوية","✔ تمت التسوية – متبقي "&amp;TEXT(P3667,"#,##0")),IF(P3667&gt;0,"متبقي "&amp;TEXT(P3667,"#,##0"),"✔ متوازنة"))))),IF(R3667=0,"⚠ أضف سطر عهدة أولًا",IF(OR(C3667="",N(G3667)=0),"⚠ أكمل التاريخ والقيمة",IF(S3667="","⚠ التاريخ خارج السنة المالية",IF(H3667="","⚠ اختر بند الموازنة",IF(I3667="مرفوض","✖ مرفوض من المدير",IF(I3667&lt;&gt;"موافق","⏳ بانتظار موافقة المدير",IF(K3667&lt;&gt;"نعم","⚠ غير مسوى مع الحسابات","✔ معتمد ومسوى")))))))))</f>
        <v/>
      </c>
      <c r="R3667">
        <f>N(R3666)+IF(A3667="عهدة",1,0)</f>
        <v/>
      </c>
      <c r="S3667">
        <f>IF(C3667="","",IF(AND(C3667&gt;=DATE(2026,9,1),C3667&lt;=DATE(2027,8,31)),(YEAR(C3667)-2026)*12+MONTH(C3667)-8,""))</f>
        <v/>
      </c>
      <c r="T3667">
        <f>IF(AND(A3667="مصروف",R3667&gt;0,I3667="موافق",S3667&lt;&gt;"",H3667&lt;&gt;""),N(G3667),0)</f>
        <v/>
      </c>
    </row>
    <row r="3668">
      <c r="A3668" s="19" t="n"/>
      <c r="B3668" s="20">
        <f>IF(A3668="","",IF(R3668=0,"⚠ أضف سطر عهدة أولًا","DMT-"&amp;TEXT(R3668,"000")))</f>
        <v/>
      </c>
      <c r="C3668" s="21" t="n"/>
      <c r="D3668" s="20">
        <f>IF(C3668="","",IF(S3668="","خارج السنة المالية",INDEX(القوائم!$D$2:$D$13,S3668)))</f>
        <v/>
      </c>
      <c r="E3668" s="22" t="n"/>
      <c r="F3668" s="23" t="n"/>
      <c r="G3668" s="23" t="n"/>
      <c r="H3668" s="22" t="n"/>
      <c r="I3668" s="19" t="n"/>
      <c r="J3668" s="21" t="n"/>
      <c r="K3668" s="19" t="n"/>
      <c r="L3668" s="19" t="n"/>
      <c r="M3668" s="21" t="n"/>
      <c r="N3668" s="22" t="n"/>
      <c r="O3668" s="24">
        <f>IF(A3668&lt;&gt;"عهدة","",SUMIFS($G$8:$G$5007,$B$8:$B$5007,B3668,$A$8:$A$5007,"مصروف",$I$8:$I$5007,"&lt;&gt;مرفوض"))</f>
        <v/>
      </c>
      <c r="P3668" s="25">
        <f>IF(A3668&lt;&gt;"عهدة","",N(F3668)-O3668)</f>
        <v/>
      </c>
      <c r="Q3668" s="26">
        <f>IF(A3668="","",IF(A3668="عهدة",IF(N(F3668)=0,"⚠ أدخل قيمة العهدة",IF(P3668&lt;0,"⛔ عجز / زيادة مصروفات "&amp;TEXT(-P3668,"#,##0"),IF(COUNTIFS($B$8:$B$5007,B3668,$A$8:$A$5007,"مصروف",$I$8:$I$5007,"&lt;&gt;مرفوض",$K$8:$K$5007,"&lt;&gt;نعم")&gt;0,"⚠ "&amp;COUNTIFS($B$8:$B$5007,B3668,$A$8:$A$5007,"مصروف",$I$8:$I$5007,"&lt;&gt;مرفوض",$K$8:$K$5007,"&lt;&gt;نعم")&amp;" مصروف غير مسوى",IF(L3668="تمت التسوية",IF(P3668=0,"✔ متوازنة وتمت التسوية","✔ تمت التسوية – متبقي "&amp;TEXT(P3668,"#,##0")),IF(P3668&gt;0,"متبقي "&amp;TEXT(P3668,"#,##0"),"✔ متوازنة"))))),IF(R3668=0,"⚠ أضف سطر عهدة أولًا",IF(OR(C3668="",N(G3668)=0),"⚠ أكمل التاريخ والقيمة",IF(S3668="","⚠ التاريخ خارج السنة المالية",IF(H3668="","⚠ اختر بند الموازنة",IF(I3668="مرفوض","✖ مرفوض من المدير",IF(I3668&lt;&gt;"موافق","⏳ بانتظار موافقة المدير",IF(K3668&lt;&gt;"نعم","⚠ غير مسوى مع الحسابات","✔ معتمد ومسوى")))))))))</f>
        <v/>
      </c>
      <c r="R3668">
        <f>N(R3667)+IF(A3668="عهدة",1,0)</f>
        <v/>
      </c>
      <c r="S3668">
        <f>IF(C3668="","",IF(AND(C3668&gt;=DATE(2026,9,1),C3668&lt;=DATE(2027,8,31)),(YEAR(C3668)-2026)*12+MONTH(C3668)-8,""))</f>
        <v/>
      </c>
      <c r="T3668">
        <f>IF(AND(A3668="مصروف",R3668&gt;0,I3668="موافق",S3668&lt;&gt;"",H3668&lt;&gt;""),N(G3668),0)</f>
        <v/>
      </c>
    </row>
    <row r="3669">
      <c r="A3669" s="19" t="n"/>
      <c r="B3669" s="20">
        <f>IF(A3669="","",IF(R3669=0,"⚠ أضف سطر عهدة أولًا","DMT-"&amp;TEXT(R3669,"000")))</f>
        <v/>
      </c>
      <c r="C3669" s="21" t="n"/>
      <c r="D3669" s="20">
        <f>IF(C3669="","",IF(S3669="","خارج السنة المالية",INDEX(القوائم!$D$2:$D$13,S3669)))</f>
        <v/>
      </c>
      <c r="E3669" s="22" t="n"/>
      <c r="F3669" s="23" t="n"/>
      <c r="G3669" s="23" t="n"/>
      <c r="H3669" s="22" t="n"/>
      <c r="I3669" s="19" t="n"/>
      <c r="J3669" s="21" t="n"/>
      <c r="K3669" s="19" t="n"/>
      <c r="L3669" s="19" t="n"/>
      <c r="M3669" s="21" t="n"/>
      <c r="N3669" s="22" t="n"/>
      <c r="O3669" s="24">
        <f>IF(A3669&lt;&gt;"عهدة","",SUMIFS($G$8:$G$5007,$B$8:$B$5007,B3669,$A$8:$A$5007,"مصروف",$I$8:$I$5007,"&lt;&gt;مرفوض"))</f>
        <v/>
      </c>
      <c r="P3669" s="25">
        <f>IF(A3669&lt;&gt;"عهدة","",N(F3669)-O3669)</f>
        <v/>
      </c>
      <c r="Q3669" s="26">
        <f>IF(A3669="","",IF(A3669="عهدة",IF(N(F3669)=0,"⚠ أدخل قيمة العهدة",IF(P3669&lt;0,"⛔ عجز / زيادة مصروفات "&amp;TEXT(-P3669,"#,##0"),IF(COUNTIFS($B$8:$B$5007,B3669,$A$8:$A$5007,"مصروف",$I$8:$I$5007,"&lt;&gt;مرفوض",$K$8:$K$5007,"&lt;&gt;نعم")&gt;0,"⚠ "&amp;COUNTIFS($B$8:$B$5007,B3669,$A$8:$A$5007,"مصروف",$I$8:$I$5007,"&lt;&gt;مرفوض",$K$8:$K$5007,"&lt;&gt;نعم")&amp;" مصروف غير مسوى",IF(L3669="تمت التسوية",IF(P3669=0,"✔ متوازنة وتمت التسوية","✔ تمت التسوية – متبقي "&amp;TEXT(P3669,"#,##0")),IF(P3669&gt;0,"متبقي "&amp;TEXT(P3669,"#,##0"),"✔ متوازنة"))))),IF(R3669=0,"⚠ أضف سطر عهدة أولًا",IF(OR(C3669="",N(G3669)=0),"⚠ أكمل التاريخ والقيمة",IF(S3669="","⚠ التاريخ خارج السنة المالية",IF(H3669="","⚠ اختر بند الموازنة",IF(I3669="مرفوض","✖ مرفوض من المدير",IF(I3669&lt;&gt;"موافق","⏳ بانتظار موافقة المدير",IF(K3669&lt;&gt;"نعم","⚠ غير مسوى مع الحسابات","✔ معتمد ومسوى")))))))))</f>
        <v/>
      </c>
      <c r="R3669">
        <f>N(R3668)+IF(A3669="عهدة",1,0)</f>
        <v/>
      </c>
      <c r="S3669">
        <f>IF(C3669="","",IF(AND(C3669&gt;=DATE(2026,9,1),C3669&lt;=DATE(2027,8,31)),(YEAR(C3669)-2026)*12+MONTH(C3669)-8,""))</f>
        <v/>
      </c>
      <c r="T3669">
        <f>IF(AND(A3669="مصروف",R3669&gt;0,I3669="موافق",S3669&lt;&gt;"",H3669&lt;&gt;""),N(G3669),0)</f>
        <v/>
      </c>
    </row>
    <row r="3670">
      <c r="A3670" s="19" t="n"/>
      <c r="B3670" s="20">
        <f>IF(A3670="","",IF(R3670=0,"⚠ أضف سطر عهدة أولًا","DMT-"&amp;TEXT(R3670,"000")))</f>
        <v/>
      </c>
      <c r="C3670" s="21" t="n"/>
      <c r="D3670" s="20">
        <f>IF(C3670="","",IF(S3670="","خارج السنة المالية",INDEX(القوائم!$D$2:$D$13,S3670)))</f>
        <v/>
      </c>
      <c r="E3670" s="22" t="n"/>
      <c r="F3670" s="23" t="n"/>
      <c r="G3670" s="23" t="n"/>
      <c r="H3670" s="22" t="n"/>
      <c r="I3670" s="19" t="n"/>
      <c r="J3670" s="21" t="n"/>
      <c r="K3670" s="19" t="n"/>
      <c r="L3670" s="19" t="n"/>
      <c r="M3670" s="21" t="n"/>
      <c r="N3670" s="22" t="n"/>
      <c r="O3670" s="24">
        <f>IF(A3670&lt;&gt;"عهدة","",SUMIFS($G$8:$G$5007,$B$8:$B$5007,B3670,$A$8:$A$5007,"مصروف",$I$8:$I$5007,"&lt;&gt;مرفوض"))</f>
        <v/>
      </c>
      <c r="P3670" s="25">
        <f>IF(A3670&lt;&gt;"عهدة","",N(F3670)-O3670)</f>
        <v/>
      </c>
      <c r="Q3670" s="26">
        <f>IF(A3670="","",IF(A3670="عهدة",IF(N(F3670)=0,"⚠ أدخل قيمة العهدة",IF(P3670&lt;0,"⛔ عجز / زيادة مصروفات "&amp;TEXT(-P3670,"#,##0"),IF(COUNTIFS($B$8:$B$5007,B3670,$A$8:$A$5007,"مصروف",$I$8:$I$5007,"&lt;&gt;مرفوض",$K$8:$K$5007,"&lt;&gt;نعم")&gt;0,"⚠ "&amp;COUNTIFS($B$8:$B$5007,B3670,$A$8:$A$5007,"مصروف",$I$8:$I$5007,"&lt;&gt;مرفوض",$K$8:$K$5007,"&lt;&gt;نعم")&amp;" مصروف غير مسوى",IF(L3670="تمت التسوية",IF(P3670=0,"✔ متوازنة وتمت التسوية","✔ تمت التسوية – متبقي "&amp;TEXT(P3670,"#,##0")),IF(P3670&gt;0,"متبقي "&amp;TEXT(P3670,"#,##0"),"✔ متوازنة"))))),IF(R3670=0,"⚠ أضف سطر عهدة أولًا",IF(OR(C3670="",N(G3670)=0),"⚠ أكمل التاريخ والقيمة",IF(S3670="","⚠ التاريخ خارج السنة المالية",IF(H3670="","⚠ اختر بند الموازنة",IF(I3670="مرفوض","✖ مرفوض من المدير",IF(I3670&lt;&gt;"موافق","⏳ بانتظار موافقة المدير",IF(K3670&lt;&gt;"نعم","⚠ غير مسوى مع الحسابات","✔ معتمد ومسوى")))))))))</f>
        <v/>
      </c>
      <c r="R3670">
        <f>N(R3669)+IF(A3670="عهدة",1,0)</f>
        <v/>
      </c>
      <c r="S3670">
        <f>IF(C3670="","",IF(AND(C3670&gt;=DATE(2026,9,1),C3670&lt;=DATE(2027,8,31)),(YEAR(C3670)-2026)*12+MONTH(C3670)-8,""))</f>
        <v/>
      </c>
      <c r="T3670">
        <f>IF(AND(A3670="مصروف",R3670&gt;0,I3670="موافق",S3670&lt;&gt;"",H3670&lt;&gt;""),N(G3670),0)</f>
        <v/>
      </c>
    </row>
    <row r="3671">
      <c r="A3671" s="19" t="n"/>
      <c r="B3671" s="20">
        <f>IF(A3671="","",IF(R3671=0,"⚠ أضف سطر عهدة أولًا","DMT-"&amp;TEXT(R3671,"000")))</f>
        <v/>
      </c>
      <c r="C3671" s="21" t="n"/>
      <c r="D3671" s="20">
        <f>IF(C3671="","",IF(S3671="","خارج السنة المالية",INDEX(القوائم!$D$2:$D$13,S3671)))</f>
        <v/>
      </c>
      <c r="E3671" s="22" t="n"/>
      <c r="F3671" s="23" t="n"/>
      <c r="G3671" s="23" t="n"/>
      <c r="H3671" s="22" t="n"/>
      <c r="I3671" s="19" t="n"/>
      <c r="J3671" s="21" t="n"/>
      <c r="K3671" s="19" t="n"/>
      <c r="L3671" s="19" t="n"/>
      <c r="M3671" s="21" t="n"/>
      <c r="N3671" s="22" t="n"/>
      <c r="O3671" s="24">
        <f>IF(A3671&lt;&gt;"عهدة","",SUMIFS($G$8:$G$5007,$B$8:$B$5007,B3671,$A$8:$A$5007,"مصروف",$I$8:$I$5007,"&lt;&gt;مرفوض"))</f>
        <v/>
      </c>
      <c r="P3671" s="25">
        <f>IF(A3671&lt;&gt;"عهدة","",N(F3671)-O3671)</f>
        <v/>
      </c>
      <c r="Q3671" s="26">
        <f>IF(A3671="","",IF(A3671="عهدة",IF(N(F3671)=0,"⚠ أدخل قيمة العهدة",IF(P3671&lt;0,"⛔ عجز / زيادة مصروفات "&amp;TEXT(-P3671,"#,##0"),IF(COUNTIFS($B$8:$B$5007,B3671,$A$8:$A$5007,"مصروف",$I$8:$I$5007,"&lt;&gt;مرفوض",$K$8:$K$5007,"&lt;&gt;نعم")&gt;0,"⚠ "&amp;COUNTIFS($B$8:$B$5007,B3671,$A$8:$A$5007,"مصروف",$I$8:$I$5007,"&lt;&gt;مرفوض",$K$8:$K$5007,"&lt;&gt;نعم")&amp;" مصروف غير مسوى",IF(L3671="تمت التسوية",IF(P3671=0,"✔ متوازنة وتمت التسوية","✔ تمت التسوية – متبقي "&amp;TEXT(P3671,"#,##0")),IF(P3671&gt;0,"متبقي "&amp;TEXT(P3671,"#,##0"),"✔ متوازنة"))))),IF(R3671=0,"⚠ أضف سطر عهدة أولًا",IF(OR(C3671="",N(G3671)=0),"⚠ أكمل التاريخ والقيمة",IF(S3671="","⚠ التاريخ خارج السنة المالية",IF(H3671="","⚠ اختر بند الموازنة",IF(I3671="مرفوض","✖ مرفوض من المدير",IF(I3671&lt;&gt;"موافق","⏳ بانتظار موافقة المدير",IF(K3671&lt;&gt;"نعم","⚠ غير مسوى مع الحسابات","✔ معتمد ومسوى")))))))))</f>
        <v/>
      </c>
      <c r="R3671">
        <f>N(R3670)+IF(A3671="عهدة",1,0)</f>
        <v/>
      </c>
      <c r="S3671">
        <f>IF(C3671="","",IF(AND(C3671&gt;=DATE(2026,9,1),C3671&lt;=DATE(2027,8,31)),(YEAR(C3671)-2026)*12+MONTH(C3671)-8,""))</f>
        <v/>
      </c>
      <c r="T3671">
        <f>IF(AND(A3671="مصروف",R3671&gt;0,I3671="موافق",S3671&lt;&gt;"",H3671&lt;&gt;""),N(G3671),0)</f>
        <v/>
      </c>
    </row>
    <row r="3672">
      <c r="A3672" s="19" t="n"/>
      <c r="B3672" s="20">
        <f>IF(A3672="","",IF(R3672=0,"⚠ أضف سطر عهدة أولًا","DMT-"&amp;TEXT(R3672,"000")))</f>
        <v/>
      </c>
      <c r="C3672" s="21" t="n"/>
      <c r="D3672" s="20">
        <f>IF(C3672="","",IF(S3672="","خارج السنة المالية",INDEX(القوائم!$D$2:$D$13,S3672)))</f>
        <v/>
      </c>
      <c r="E3672" s="22" t="n"/>
      <c r="F3672" s="23" t="n"/>
      <c r="G3672" s="23" t="n"/>
      <c r="H3672" s="22" t="n"/>
      <c r="I3672" s="19" t="n"/>
      <c r="J3672" s="21" t="n"/>
      <c r="K3672" s="19" t="n"/>
      <c r="L3672" s="19" t="n"/>
      <c r="M3672" s="21" t="n"/>
      <c r="N3672" s="22" t="n"/>
      <c r="O3672" s="24">
        <f>IF(A3672&lt;&gt;"عهدة","",SUMIFS($G$8:$G$5007,$B$8:$B$5007,B3672,$A$8:$A$5007,"مصروف",$I$8:$I$5007,"&lt;&gt;مرفوض"))</f>
        <v/>
      </c>
      <c r="P3672" s="25">
        <f>IF(A3672&lt;&gt;"عهدة","",N(F3672)-O3672)</f>
        <v/>
      </c>
      <c r="Q3672" s="26">
        <f>IF(A3672="","",IF(A3672="عهدة",IF(N(F3672)=0,"⚠ أدخل قيمة العهدة",IF(P3672&lt;0,"⛔ عجز / زيادة مصروفات "&amp;TEXT(-P3672,"#,##0"),IF(COUNTIFS($B$8:$B$5007,B3672,$A$8:$A$5007,"مصروف",$I$8:$I$5007,"&lt;&gt;مرفوض",$K$8:$K$5007,"&lt;&gt;نعم")&gt;0,"⚠ "&amp;COUNTIFS($B$8:$B$5007,B3672,$A$8:$A$5007,"مصروف",$I$8:$I$5007,"&lt;&gt;مرفوض",$K$8:$K$5007,"&lt;&gt;نعم")&amp;" مصروف غير مسوى",IF(L3672="تمت التسوية",IF(P3672=0,"✔ متوازنة وتمت التسوية","✔ تمت التسوية – متبقي "&amp;TEXT(P3672,"#,##0")),IF(P3672&gt;0,"متبقي "&amp;TEXT(P3672,"#,##0"),"✔ متوازنة"))))),IF(R3672=0,"⚠ أضف سطر عهدة أولًا",IF(OR(C3672="",N(G3672)=0),"⚠ أكمل التاريخ والقيمة",IF(S3672="","⚠ التاريخ خارج السنة المالية",IF(H3672="","⚠ اختر بند الموازنة",IF(I3672="مرفوض","✖ مرفوض من المدير",IF(I3672&lt;&gt;"موافق","⏳ بانتظار موافقة المدير",IF(K3672&lt;&gt;"نعم","⚠ غير مسوى مع الحسابات","✔ معتمد ومسوى")))))))))</f>
        <v/>
      </c>
      <c r="R3672">
        <f>N(R3671)+IF(A3672="عهدة",1,0)</f>
        <v/>
      </c>
      <c r="S3672">
        <f>IF(C3672="","",IF(AND(C3672&gt;=DATE(2026,9,1),C3672&lt;=DATE(2027,8,31)),(YEAR(C3672)-2026)*12+MONTH(C3672)-8,""))</f>
        <v/>
      </c>
      <c r="T3672">
        <f>IF(AND(A3672="مصروف",R3672&gt;0,I3672="موافق",S3672&lt;&gt;"",H3672&lt;&gt;""),N(G3672),0)</f>
        <v/>
      </c>
    </row>
    <row r="3673">
      <c r="A3673" s="19" t="n"/>
      <c r="B3673" s="20">
        <f>IF(A3673="","",IF(R3673=0,"⚠ أضف سطر عهدة أولًا","DMT-"&amp;TEXT(R3673,"000")))</f>
        <v/>
      </c>
      <c r="C3673" s="21" t="n"/>
      <c r="D3673" s="20">
        <f>IF(C3673="","",IF(S3673="","خارج السنة المالية",INDEX(القوائم!$D$2:$D$13,S3673)))</f>
        <v/>
      </c>
      <c r="E3673" s="22" t="n"/>
      <c r="F3673" s="23" t="n"/>
      <c r="G3673" s="23" t="n"/>
      <c r="H3673" s="22" t="n"/>
      <c r="I3673" s="19" t="n"/>
      <c r="J3673" s="21" t="n"/>
      <c r="K3673" s="19" t="n"/>
      <c r="L3673" s="19" t="n"/>
      <c r="M3673" s="21" t="n"/>
      <c r="N3673" s="22" t="n"/>
      <c r="O3673" s="24">
        <f>IF(A3673&lt;&gt;"عهدة","",SUMIFS($G$8:$G$5007,$B$8:$B$5007,B3673,$A$8:$A$5007,"مصروف",$I$8:$I$5007,"&lt;&gt;مرفوض"))</f>
        <v/>
      </c>
      <c r="P3673" s="25">
        <f>IF(A3673&lt;&gt;"عهدة","",N(F3673)-O3673)</f>
        <v/>
      </c>
      <c r="Q3673" s="26">
        <f>IF(A3673="","",IF(A3673="عهدة",IF(N(F3673)=0,"⚠ أدخل قيمة العهدة",IF(P3673&lt;0,"⛔ عجز / زيادة مصروفات "&amp;TEXT(-P3673,"#,##0"),IF(COUNTIFS($B$8:$B$5007,B3673,$A$8:$A$5007,"مصروف",$I$8:$I$5007,"&lt;&gt;مرفوض",$K$8:$K$5007,"&lt;&gt;نعم")&gt;0,"⚠ "&amp;COUNTIFS($B$8:$B$5007,B3673,$A$8:$A$5007,"مصروف",$I$8:$I$5007,"&lt;&gt;مرفوض",$K$8:$K$5007,"&lt;&gt;نعم")&amp;" مصروف غير مسوى",IF(L3673="تمت التسوية",IF(P3673=0,"✔ متوازنة وتمت التسوية","✔ تمت التسوية – متبقي "&amp;TEXT(P3673,"#,##0")),IF(P3673&gt;0,"متبقي "&amp;TEXT(P3673,"#,##0"),"✔ متوازنة"))))),IF(R3673=0,"⚠ أضف سطر عهدة أولًا",IF(OR(C3673="",N(G3673)=0),"⚠ أكمل التاريخ والقيمة",IF(S3673="","⚠ التاريخ خارج السنة المالية",IF(H3673="","⚠ اختر بند الموازنة",IF(I3673="مرفوض","✖ مرفوض من المدير",IF(I3673&lt;&gt;"موافق","⏳ بانتظار موافقة المدير",IF(K3673&lt;&gt;"نعم","⚠ غير مسوى مع الحسابات","✔ معتمد ومسوى")))))))))</f>
        <v/>
      </c>
      <c r="R3673">
        <f>N(R3672)+IF(A3673="عهدة",1,0)</f>
        <v/>
      </c>
      <c r="S3673">
        <f>IF(C3673="","",IF(AND(C3673&gt;=DATE(2026,9,1),C3673&lt;=DATE(2027,8,31)),(YEAR(C3673)-2026)*12+MONTH(C3673)-8,""))</f>
        <v/>
      </c>
      <c r="T3673">
        <f>IF(AND(A3673="مصروف",R3673&gt;0,I3673="موافق",S3673&lt;&gt;"",H3673&lt;&gt;""),N(G3673),0)</f>
        <v/>
      </c>
    </row>
    <row r="3674">
      <c r="A3674" s="19" t="n"/>
      <c r="B3674" s="20">
        <f>IF(A3674="","",IF(R3674=0,"⚠ أضف سطر عهدة أولًا","DMT-"&amp;TEXT(R3674,"000")))</f>
        <v/>
      </c>
      <c r="C3674" s="21" t="n"/>
      <c r="D3674" s="20">
        <f>IF(C3674="","",IF(S3674="","خارج السنة المالية",INDEX(القوائم!$D$2:$D$13,S3674)))</f>
        <v/>
      </c>
      <c r="E3674" s="22" t="n"/>
      <c r="F3674" s="23" t="n"/>
      <c r="G3674" s="23" t="n"/>
      <c r="H3674" s="22" t="n"/>
      <c r="I3674" s="19" t="n"/>
      <c r="J3674" s="21" t="n"/>
      <c r="K3674" s="19" t="n"/>
      <c r="L3674" s="19" t="n"/>
      <c r="M3674" s="21" t="n"/>
      <c r="N3674" s="22" t="n"/>
      <c r="O3674" s="24">
        <f>IF(A3674&lt;&gt;"عهدة","",SUMIFS($G$8:$G$5007,$B$8:$B$5007,B3674,$A$8:$A$5007,"مصروف",$I$8:$I$5007,"&lt;&gt;مرفوض"))</f>
        <v/>
      </c>
      <c r="P3674" s="25">
        <f>IF(A3674&lt;&gt;"عهدة","",N(F3674)-O3674)</f>
        <v/>
      </c>
      <c r="Q3674" s="26">
        <f>IF(A3674="","",IF(A3674="عهدة",IF(N(F3674)=0,"⚠ أدخل قيمة العهدة",IF(P3674&lt;0,"⛔ عجز / زيادة مصروفات "&amp;TEXT(-P3674,"#,##0"),IF(COUNTIFS($B$8:$B$5007,B3674,$A$8:$A$5007,"مصروف",$I$8:$I$5007,"&lt;&gt;مرفوض",$K$8:$K$5007,"&lt;&gt;نعم")&gt;0,"⚠ "&amp;COUNTIFS($B$8:$B$5007,B3674,$A$8:$A$5007,"مصروف",$I$8:$I$5007,"&lt;&gt;مرفوض",$K$8:$K$5007,"&lt;&gt;نعم")&amp;" مصروف غير مسوى",IF(L3674="تمت التسوية",IF(P3674=0,"✔ متوازنة وتمت التسوية","✔ تمت التسوية – متبقي "&amp;TEXT(P3674,"#,##0")),IF(P3674&gt;0,"متبقي "&amp;TEXT(P3674,"#,##0"),"✔ متوازنة"))))),IF(R3674=0,"⚠ أضف سطر عهدة أولًا",IF(OR(C3674="",N(G3674)=0),"⚠ أكمل التاريخ والقيمة",IF(S3674="","⚠ التاريخ خارج السنة المالية",IF(H3674="","⚠ اختر بند الموازنة",IF(I3674="مرفوض","✖ مرفوض من المدير",IF(I3674&lt;&gt;"موافق","⏳ بانتظار موافقة المدير",IF(K3674&lt;&gt;"نعم","⚠ غير مسوى مع الحسابات","✔ معتمد ومسوى")))))))))</f>
        <v/>
      </c>
      <c r="R3674">
        <f>N(R3673)+IF(A3674="عهدة",1,0)</f>
        <v/>
      </c>
      <c r="S3674">
        <f>IF(C3674="","",IF(AND(C3674&gt;=DATE(2026,9,1),C3674&lt;=DATE(2027,8,31)),(YEAR(C3674)-2026)*12+MONTH(C3674)-8,""))</f>
        <v/>
      </c>
      <c r="T3674">
        <f>IF(AND(A3674="مصروف",R3674&gt;0,I3674="موافق",S3674&lt;&gt;"",H3674&lt;&gt;""),N(G3674),0)</f>
        <v/>
      </c>
    </row>
    <row r="3675">
      <c r="A3675" s="19" t="n"/>
      <c r="B3675" s="20">
        <f>IF(A3675="","",IF(R3675=0,"⚠ أضف سطر عهدة أولًا","DMT-"&amp;TEXT(R3675,"000")))</f>
        <v/>
      </c>
      <c r="C3675" s="21" t="n"/>
      <c r="D3675" s="20">
        <f>IF(C3675="","",IF(S3675="","خارج السنة المالية",INDEX(القوائم!$D$2:$D$13,S3675)))</f>
        <v/>
      </c>
      <c r="E3675" s="22" t="n"/>
      <c r="F3675" s="23" t="n"/>
      <c r="G3675" s="23" t="n"/>
      <c r="H3675" s="22" t="n"/>
      <c r="I3675" s="19" t="n"/>
      <c r="J3675" s="21" t="n"/>
      <c r="K3675" s="19" t="n"/>
      <c r="L3675" s="19" t="n"/>
      <c r="M3675" s="21" t="n"/>
      <c r="N3675" s="22" t="n"/>
      <c r="O3675" s="24">
        <f>IF(A3675&lt;&gt;"عهدة","",SUMIFS($G$8:$G$5007,$B$8:$B$5007,B3675,$A$8:$A$5007,"مصروف",$I$8:$I$5007,"&lt;&gt;مرفوض"))</f>
        <v/>
      </c>
      <c r="P3675" s="25">
        <f>IF(A3675&lt;&gt;"عهدة","",N(F3675)-O3675)</f>
        <v/>
      </c>
      <c r="Q3675" s="26">
        <f>IF(A3675="","",IF(A3675="عهدة",IF(N(F3675)=0,"⚠ أدخل قيمة العهدة",IF(P3675&lt;0,"⛔ عجز / زيادة مصروفات "&amp;TEXT(-P3675,"#,##0"),IF(COUNTIFS($B$8:$B$5007,B3675,$A$8:$A$5007,"مصروف",$I$8:$I$5007,"&lt;&gt;مرفوض",$K$8:$K$5007,"&lt;&gt;نعم")&gt;0,"⚠ "&amp;COUNTIFS($B$8:$B$5007,B3675,$A$8:$A$5007,"مصروف",$I$8:$I$5007,"&lt;&gt;مرفوض",$K$8:$K$5007,"&lt;&gt;نعم")&amp;" مصروف غير مسوى",IF(L3675="تمت التسوية",IF(P3675=0,"✔ متوازنة وتمت التسوية","✔ تمت التسوية – متبقي "&amp;TEXT(P3675,"#,##0")),IF(P3675&gt;0,"متبقي "&amp;TEXT(P3675,"#,##0"),"✔ متوازنة"))))),IF(R3675=0,"⚠ أضف سطر عهدة أولًا",IF(OR(C3675="",N(G3675)=0),"⚠ أكمل التاريخ والقيمة",IF(S3675="","⚠ التاريخ خارج السنة المالية",IF(H3675="","⚠ اختر بند الموازنة",IF(I3675="مرفوض","✖ مرفوض من المدير",IF(I3675&lt;&gt;"موافق","⏳ بانتظار موافقة المدير",IF(K3675&lt;&gt;"نعم","⚠ غير مسوى مع الحسابات","✔ معتمد ومسوى")))))))))</f>
        <v/>
      </c>
      <c r="R3675">
        <f>N(R3674)+IF(A3675="عهدة",1,0)</f>
        <v/>
      </c>
      <c r="S3675">
        <f>IF(C3675="","",IF(AND(C3675&gt;=DATE(2026,9,1),C3675&lt;=DATE(2027,8,31)),(YEAR(C3675)-2026)*12+MONTH(C3675)-8,""))</f>
        <v/>
      </c>
      <c r="T3675">
        <f>IF(AND(A3675="مصروف",R3675&gt;0,I3675="موافق",S3675&lt;&gt;"",H3675&lt;&gt;""),N(G3675),0)</f>
        <v/>
      </c>
    </row>
    <row r="3676">
      <c r="A3676" s="19" t="n"/>
      <c r="B3676" s="20">
        <f>IF(A3676="","",IF(R3676=0,"⚠ أضف سطر عهدة أولًا","DMT-"&amp;TEXT(R3676,"000")))</f>
        <v/>
      </c>
      <c r="C3676" s="21" t="n"/>
      <c r="D3676" s="20">
        <f>IF(C3676="","",IF(S3676="","خارج السنة المالية",INDEX(القوائم!$D$2:$D$13,S3676)))</f>
        <v/>
      </c>
      <c r="E3676" s="22" t="n"/>
      <c r="F3676" s="23" t="n"/>
      <c r="G3676" s="23" t="n"/>
      <c r="H3676" s="22" t="n"/>
      <c r="I3676" s="19" t="n"/>
      <c r="J3676" s="21" t="n"/>
      <c r="K3676" s="19" t="n"/>
      <c r="L3676" s="19" t="n"/>
      <c r="M3676" s="21" t="n"/>
      <c r="N3676" s="22" t="n"/>
      <c r="O3676" s="24">
        <f>IF(A3676&lt;&gt;"عهدة","",SUMIFS($G$8:$G$5007,$B$8:$B$5007,B3676,$A$8:$A$5007,"مصروف",$I$8:$I$5007,"&lt;&gt;مرفوض"))</f>
        <v/>
      </c>
      <c r="P3676" s="25">
        <f>IF(A3676&lt;&gt;"عهدة","",N(F3676)-O3676)</f>
        <v/>
      </c>
      <c r="Q3676" s="26">
        <f>IF(A3676="","",IF(A3676="عهدة",IF(N(F3676)=0,"⚠ أدخل قيمة العهدة",IF(P3676&lt;0,"⛔ عجز / زيادة مصروفات "&amp;TEXT(-P3676,"#,##0"),IF(COUNTIFS($B$8:$B$5007,B3676,$A$8:$A$5007,"مصروف",$I$8:$I$5007,"&lt;&gt;مرفوض",$K$8:$K$5007,"&lt;&gt;نعم")&gt;0,"⚠ "&amp;COUNTIFS($B$8:$B$5007,B3676,$A$8:$A$5007,"مصروف",$I$8:$I$5007,"&lt;&gt;مرفوض",$K$8:$K$5007,"&lt;&gt;نعم")&amp;" مصروف غير مسوى",IF(L3676="تمت التسوية",IF(P3676=0,"✔ متوازنة وتمت التسوية","✔ تمت التسوية – متبقي "&amp;TEXT(P3676,"#,##0")),IF(P3676&gt;0,"متبقي "&amp;TEXT(P3676,"#,##0"),"✔ متوازنة"))))),IF(R3676=0,"⚠ أضف سطر عهدة أولًا",IF(OR(C3676="",N(G3676)=0),"⚠ أكمل التاريخ والقيمة",IF(S3676="","⚠ التاريخ خارج السنة المالية",IF(H3676="","⚠ اختر بند الموازنة",IF(I3676="مرفوض","✖ مرفوض من المدير",IF(I3676&lt;&gt;"موافق","⏳ بانتظار موافقة المدير",IF(K3676&lt;&gt;"نعم","⚠ غير مسوى مع الحسابات","✔ معتمد ومسوى")))))))))</f>
        <v/>
      </c>
      <c r="R3676">
        <f>N(R3675)+IF(A3676="عهدة",1,0)</f>
        <v/>
      </c>
      <c r="S3676">
        <f>IF(C3676="","",IF(AND(C3676&gt;=DATE(2026,9,1),C3676&lt;=DATE(2027,8,31)),(YEAR(C3676)-2026)*12+MONTH(C3676)-8,""))</f>
        <v/>
      </c>
      <c r="T3676">
        <f>IF(AND(A3676="مصروف",R3676&gt;0,I3676="موافق",S3676&lt;&gt;"",H3676&lt;&gt;""),N(G3676),0)</f>
        <v/>
      </c>
    </row>
    <row r="3677">
      <c r="A3677" s="19" t="n"/>
      <c r="B3677" s="20">
        <f>IF(A3677="","",IF(R3677=0,"⚠ أضف سطر عهدة أولًا","DMT-"&amp;TEXT(R3677,"000")))</f>
        <v/>
      </c>
      <c r="C3677" s="21" t="n"/>
      <c r="D3677" s="20">
        <f>IF(C3677="","",IF(S3677="","خارج السنة المالية",INDEX(القوائم!$D$2:$D$13,S3677)))</f>
        <v/>
      </c>
      <c r="E3677" s="22" t="n"/>
      <c r="F3677" s="23" t="n"/>
      <c r="G3677" s="23" t="n"/>
      <c r="H3677" s="22" t="n"/>
      <c r="I3677" s="19" t="n"/>
      <c r="J3677" s="21" t="n"/>
      <c r="K3677" s="19" t="n"/>
      <c r="L3677" s="19" t="n"/>
      <c r="M3677" s="21" t="n"/>
      <c r="N3677" s="22" t="n"/>
      <c r="O3677" s="24">
        <f>IF(A3677&lt;&gt;"عهدة","",SUMIFS($G$8:$G$5007,$B$8:$B$5007,B3677,$A$8:$A$5007,"مصروف",$I$8:$I$5007,"&lt;&gt;مرفوض"))</f>
        <v/>
      </c>
      <c r="P3677" s="25">
        <f>IF(A3677&lt;&gt;"عهدة","",N(F3677)-O3677)</f>
        <v/>
      </c>
      <c r="Q3677" s="26">
        <f>IF(A3677="","",IF(A3677="عهدة",IF(N(F3677)=0,"⚠ أدخل قيمة العهدة",IF(P3677&lt;0,"⛔ عجز / زيادة مصروفات "&amp;TEXT(-P3677,"#,##0"),IF(COUNTIFS($B$8:$B$5007,B3677,$A$8:$A$5007,"مصروف",$I$8:$I$5007,"&lt;&gt;مرفوض",$K$8:$K$5007,"&lt;&gt;نعم")&gt;0,"⚠ "&amp;COUNTIFS($B$8:$B$5007,B3677,$A$8:$A$5007,"مصروف",$I$8:$I$5007,"&lt;&gt;مرفوض",$K$8:$K$5007,"&lt;&gt;نعم")&amp;" مصروف غير مسوى",IF(L3677="تمت التسوية",IF(P3677=0,"✔ متوازنة وتمت التسوية","✔ تمت التسوية – متبقي "&amp;TEXT(P3677,"#,##0")),IF(P3677&gt;0,"متبقي "&amp;TEXT(P3677,"#,##0"),"✔ متوازنة"))))),IF(R3677=0,"⚠ أضف سطر عهدة أولًا",IF(OR(C3677="",N(G3677)=0),"⚠ أكمل التاريخ والقيمة",IF(S3677="","⚠ التاريخ خارج السنة المالية",IF(H3677="","⚠ اختر بند الموازنة",IF(I3677="مرفوض","✖ مرفوض من المدير",IF(I3677&lt;&gt;"موافق","⏳ بانتظار موافقة المدير",IF(K3677&lt;&gt;"نعم","⚠ غير مسوى مع الحسابات","✔ معتمد ومسوى")))))))))</f>
        <v/>
      </c>
      <c r="R3677">
        <f>N(R3676)+IF(A3677="عهدة",1,0)</f>
        <v/>
      </c>
      <c r="S3677">
        <f>IF(C3677="","",IF(AND(C3677&gt;=DATE(2026,9,1),C3677&lt;=DATE(2027,8,31)),(YEAR(C3677)-2026)*12+MONTH(C3677)-8,""))</f>
        <v/>
      </c>
      <c r="T3677">
        <f>IF(AND(A3677="مصروف",R3677&gt;0,I3677="موافق",S3677&lt;&gt;"",H3677&lt;&gt;""),N(G3677),0)</f>
        <v/>
      </c>
    </row>
    <row r="3678">
      <c r="A3678" s="19" t="n"/>
      <c r="B3678" s="20">
        <f>IF(A3678="","",IF(R3678=0,"⚠ أضف سطر عهدة أولًا","DMT-"&amp;TEXT(R3678,"000")))</f>
        <v/>
      </c>
      <c r="C3678" s="21" t="n"/>
      <c r="D3678" s="20">
        <f>IF(C3678="","",IF(S3678="","خارج السنة المالية",INDEX(القوائم!$D$2:$D$13,S3678)))</f>
        <v/>
      </c>
      <c r="E3678" s="22" t="n"/>
      <c r="F3678" s="23" t="n"/>
      <c r="G3678" s="23" t="n"/>
      <c r="H3678" s="22" t="n"/>
      <c r="I3678" s="19" t="n"/>
      <c r="J3678" s="21" t="n"/>
      <c r="K3678" s="19" t="n"/>
      <c r="L3678" s="19" t="n"/>
      <c r="M3678" s="21" t="n"/>
      <c r="N3678" s="22" t="n"/>
      <c r="O3678" s="24">
        <f>IF(A3678&lt;&gt;"عهدة","",SUMIFS($G$8:$G$5007,$B$8:$B$5007,B3678,$A$8:$A$5007,"مصروف",$I$8:$I$5007,"&lt;&gt;مرفوض"))</f>
        <v/>
      </c>
      <c r="P3678" s="25">
        <f>IF(A3678&lt;&gt;"عهدة","",N(F3678)-O3678)</f>
        <v/>
      </c>
      <c r="Q3678" s="26">
        <f>IF(A3678="","",IF(A3678="عهدة",IF(N(F3678)=0,"⚠ أدخل قيمة العهدة",IF(P3678&lt;0,"⛔ عجز / زيادة مصروفات "&amp;TEXT(-P3678,"#,##0"),IF(COUNTIFS($B$8:$B$5007,B3678,$A$8:$A$5007,"مصروف",$I$8:$I$5007,"&lt;&gt;مرفوض",$K$8:$K$5007,"&lt;&gt;نعم")&gt;0,"⚠ "&amp;COUNTIFS($B$8:$B$5007,B3678,$A$8:$A$5007,"مصروف",$I$8:$I$5007,"&lt;&gt;مرفوض",$K$8:$K$5007,"&lt;&gt;نعم")&amp;" مصروف غير مسوى",IF(L3678="تمت التسوية",IF(P3678=0,"✔ متوازنة وتمت التسوية","✔ تمت التسوية – متبقي "&amp;TEXT(P3678,"#,##0")),IF(P3678&gt;0,"متبقي "&amp;TEXT(P3678,"#,##0"),"✔ متوازنة"))))),IF(R3678=0,"⚠ أضف سطر عهدة أولًا",IF(OR(C3678="",N(G3678)=0),"⚠ أكمل التاريخ والقيمة",IF(S3678="","⚠ التاريخ خارج السنة المالية",IF(H3678="","⚠ اختر بند الموازنة",IF(I3678="مرفوض","✖ مرفوض من المدير",IF(I3678&lt;&gt;"موافق","⏳ بانتظار موافقة المدير",IF(K3678&lt;&gt;"نعم","⚠ غير مسوى مع الحسابات","✔ معتمد ومسوى")))))))))</f>
        <v/>
      </c>
      <c r="R3678">
        <f>N(R3677)+IF(A3678="عهدة",1,0)</f>
        <v/>
      </c>
      <c r="S3678">
        <f>IF(C3678="","",IF(AND(C3678&gt;=DATE(2026,9,1),C3678&lt;=DATE(2027,8,31)),(YEAR(C3678)-2026)*12+MONTH(C3678)-8,""))</f>
        <v/>
      </c>
      <c r="T3678">
        <f>IF(AND(A3678="مصروف",R3678&gt;0,I3678="موافق",S3678&lt;&gt;"",H3678&lt;&gt;""),N(G3678),0)</f>
        <v/>
      </c>
    </row>
    <row r="3679">
      <c r="A3679" s="19" t="n"/>
      <c r="B3679" s="20">
        <f>IF(A3679="","",IF(R3679=0,"⚠ أضف سطر عهدة أولًا","DMT-"&amp;TEXT(R3679,"000")))</f>
        <v/>
      </c>
      <c r="C3679" s="21" t="n"/>
      <c r="D3679" s="20">
        <f>IF(C3679="","",IF(S3679="","خارج السنة المالية",INDEX(القوائم!$D$2:$D$13,S3679)))</f>
        <v/>
      </c>
      <c r="E3679" s="22" t="n"/>
      <c r="F3679" s="23" t="n"/>
      <c r="G3679" s="23" t="n"/>
      <c r="H3679" s="22" t="n"/>
      <c r="I3679" s="19" t="n"/>
      <c r="J3679" s="21" t="n"/>
      <c r="K3679" s="19" t="n"/>
      <c r="L3679" s="19" t="n"/>
      <c r="M3679" s="21" t="n"/>
      <c r="N3679" s="22" t="n"/>
      <c r="O3679" s="24">
        <f>IF(A3679&lt;&gt;"عهدة","",SUMIFS($G$8:$G$5007,$B$8:$B$5007,B3679,$A$8:$A$5007,"مصروف",$I$8:$I$5007,"&lt;&gt;مرفوض"))</f>
        <v/>
      </c>
      <c r="P3679" s="25">
        <f>IF(A3679&lt;&gt;"عهدة","",N(F3679)-O3679)</f>
        <v/>
      </c>
      <c r="Q3679" s="26">
        <f>IF(A3679="","",IF(A3679="عهدة",IF(N(F3679)=0,"⚠ أدخل قيمة العهدة",IF(P3679&lt;0,"⛔ عجز / زيادة مصروفات "&amp;TEXT(-P3679,"#,##0"),IF(COUNTIFS($B$8:$B$5007,B3679,$A$8:$A$5007,"مصروف",$I$8:$I$5007,"&lt;&gt;مرفوض",$K$8:$K$5007,"&lt;&gt;نعم")&gt;0,"⚠ "&amp;COUNTIFS($B$8:$B$5007,B3679,$A$8:$A$5007,"مصروف",$I$8:$I$5007,"&lt;&gt;مرفوض",$K$8:$K$5007,"&lt;&gt;نعم")&amp;" مصروف غير مسوى",IF(L3679="تمت التسوية",IF(P3679=0,"✔ متوازنة وتمت التسوية","✔ تمت التسوية – متبقي "&amp;TEXT(P3679,"#,##0")),IF(P3679&gt;0,"متبقي "&amp;TEXT(P3679,"#,##0"),"✔ متوازنة"))))),IF(R3679=0,"⚠ أضف سطر عهدة أولًا",IF(OR(C3679="",N(G3679)=0),"⚠ أكمل التاريخ والقيمة",IF(S3679="","⚠ التاريخ خارج السنة المالية",IF(H3679="","⚠ اختر بند الموازنة",IF(I3679="مرفوض","✖ مرفوض من المدير",IF(I3679&lt;&gt;"موافق","⏳ بانتظار موافقة المدير",IF(K3679&lt;&gt;"نعم","⚠ غير مسوى مع الحسابات","✔ معتمد ومسوى")))))))))</f>
        <v/>
      </c>
      <c r="R3679">
        <f>N(R3678)+IF(A3679="عهدة",1,0)</f>
        <v/>
      </c>
      <c r="S3679">
        <f>IF(C3679="","",IF(AND(C3679&gt;=DATE(2026,9,1),C3679&lt;=DATE(2027,8,31)),(YEAR(C3679)-2026)*12+MONTH(C3679)-8,""))</f>
        <v/>
      </c>
      <c r="T3679">
        <f>IF(AND(A3679="مصروف",R3679&gt;0,I3679="موافق",S3679&lt;&gt;"",H3679&lt;&gt;""),N(G3679),0)</f>
        <v/>
      </c>
    </row>
    <row r="3680">
      <c r="A3680" s="19" t="n"/>
      <c r="B3680" s="20">
        <f>IF(A3680="","",IF(R3680=0,"⚠ أضف سطر عهدة أولًا","DMT-"&amp;TEXT(R3680,"000")))</f>
        <v/>
      </c>
      <c r="C3680" s="21" t="n"/>
      <c r="D3680" s="20">
        <f>IF(C3680="","",IF(S3680="","خارج السنة المالية",INDEX(القوائم!$D$2:$D$13,S3680)))</f>
        <v/>
      </c>
      <c r="E3680" s="22" t="n"/>
      <c r="F3680" s="23" t="n"/>
      <c r="G3680" s="23" t="n"/>
      <c r="H3680" s="22" t="n"/>
      <c r="I3680" s="19" t="n"/>
      <c r="J3680" s="21" t="n"/>
      <c r="K3680" s="19" t="n"/>
      <c r="L3680" s="19" t="n"/>
      <c r="M3680" s="21" t="n"/>
      <c r="N3680" s="22" t="n"/>
      <c r="O3680" s="24">
        <f>IF(A3680&lt;&gt;"عهدة","",SUMIFS($G$8:$G$5007,$B$8:$B$5007,B3680,$A$8:$A$5007,"مصروف",$I$8:$I$5007,"&lt;&gt;مرفوض"))</f>
        <v/>
      </c>
      <c r="P3680" s="25">
        <f>IF(A3680&lt;&gt;"عهدة","",N(F3680)-O3680)</f>
        <v/>
      </c>
      <c r="Q3680" s="26">
        <f>IF(A3680="","",IF(A3680="عهدة",IF(N(F3680)=0,"⚠ أدخل قيمة العهدة",IF(P3680&lt;0,"⛔ عجز / زيادة مصروفات "&amp;TEXT(-P3680,"#,##0"),IF(COUNTIFS($B$8:$B$5007,B3680,$A$8:$A$5007,"مصروف",$I$8:$I$5007,"&lt;&gt;مرفوض",$K$8:$K$5007,"&lt;&gt;نعم")&gt;0,"⚠ "&amp;COUNTIFS($B$8:$B$5007,B3680,$A$8:$A$5007,"مصروف",$I$8:$I$5007,"&lt;&gt;مرفوض",$K$8:$K$5007,"&lt;&gt;نعم")&amp;" مصروف غير مسوى",IF(L3680="تمت التسوية",IF(P3680=0,"✔ متوازنة وتمت التسوية","✔ تمت التسوية – متبقي "&amp;TEXT(P3680,"#,##0")),IF(P3680&gt;0,"متبقي "&amp;TEXT(P3680,"#,##0"),"✔ متوازنة"))))),IF(R3680=0,"⚠ أضف سطر عهدة أولًا",IF(OR(C3680="",N(G3680)=0),"⚠ أكمل التاريخ والقيمة",IF(S3680="","⚠ التاريخ خارج السنة المالية",IF(H3680="","⚠ اختر بند الموازنة",IF(I3680="مرفوض","✖ مرفوض من المدير",IF(I3680&lt;&gt;"موافق","⏳ بانتظار موافقة المدير",IF(K3680&lt;&gt;"نعم","⚠ غير مسوى مع الحسابات","✔ معتمد ومسوى")))))))))</f>
        <v/>
      </c>
      <c r="R3680">
        <f>N(R3679)+IF(A3680="عهدة",1,0)</f>
        <v/>
      </c>
      <c r="S3680">
        <f>IF(C3680="","",IF(AND(C3680&gt;=DATE(2026,9,1),C3680&lt;=DATE(2027,8,31)),(YEAR(C3680)-2026)*12+MONTH(C3680)-8,""))</f>
        <v/>
      </c>
      <c r="T3680">
        <f>IF(AND(A3680="مصروف",R3680&gt;0,I3680="موافق",S3680&lt;&gt;"",H3680&lt;&gt;""),N(G3680),0)</f>
        <v/>
      </c>
    </row>
    <row r="3681">
      <c r="A3681" s="19" t="n"/>
      <c r="B3681" s="20">
        <f>IF(A3681="","",IF(R3681=0,"⚠ أضف سطر عهدة أولًا","DMT-"&amp;TEXT(R3681,"000")))</f>
        <v/>
      </c>
      <c r="C3681" s="21" t="n"/>
      <c r="D3681" s="20">
        <f>IF(C3681="","",IF(S3681="","خارج السنة المالية",INDEX(القوائم!$D$2:$D$13,S3681)))</f>
        <v/>
      </c>
      <c r="E3681" s="22" t="n"/>
      <c r="F3681" s="23" t="n"/>
      <c r="G3681" s="23" t="n"/>
      <c r="H3681" s="22" t="n"/>
      <c r="I3681" s="19" t="n"/>
      <c r="J3681" s="21" t="n"/>
      <c r="K3681" s="19" t="n"/>
      <c r="L3681" s="19" t="n"/>
      <c r="M3681" s="21" t="n"/>
      <c r="N3681" s="22" t="n"/>
      <c r="O3681" s="24">
        <f>IF(A3681&lt;&gt;"عهدة","",SUMIFS($G$8:$G$5007,$B$8:$B$5007,B3681,$A$8:$A$5007,"مصروف",$I$8:$I$5007,"&lt;&gt;مرفوض"))</f>
        <v/>
      </c>
      <c r="P3681" s="25">
        <f>IF(A3681&lt;&gt;"عهدة","",N(F3681)-O3681)</f>
        <v/>
      </c>
      <c r="Q3681" s="26">
        <f>IF(A3681="","",IF(A3681="عهدة",IF(N(F3681)=0,"⚠ أدخل قيمة العهدة",IF(P3681&lt;0,"⛔ عجز / زيادة مصروفات "&amp;TEXT(-P3681,"#,##0"),IF(COUNTIFS($B$8:$B$5007,B3681,$A$8:$A$5007,"مصروف",$I$8:$I$5007,"&lt;&gt;مرفوض",$K$8:$K$5007,"&lt;&gt;نعم")&gt;0,"⚠ "&amp;COUNTIFS($B$8:$B$5007,B3681,$A$8:$A$5007,"مصروف",$I$8:$I$5007,"&lt;&gt;مرفوض",$K$8:$K$5007,"&lt;&gt;نعم")&amp;" مصروف غير مسوى",IF(L3681="تمت التسوية",IF(P3681=0,"✔ متوازنة وتمت التسوية","✔ تمت التسوية – متبقي "&amp;TEXT(P3681,"#,##0")),IF(P3681&gt;0,"متبقي "&amp;TEXT(P3681,"#,##0"),"✔ متوازنة"))))),IF(R3681=0,"⚠ أضف سطر عهدة أولًا",IF(OR(C3681="",N(G3681)=0),"⚠ أكمل التاريخ والقيمة",IF(S3681="","⚠ التاريخ خارج السنة المالية",IF(H3681="","⚠ اختر بند الموازنة",IF(I3681="مرفوض","✖ مرفوض من المدير",IF(I3681&lt;&gt;"موافق","⏳ بانتظار موافقة المدير",IF(K3681&lt;&gt;"نعم","⚠ غير مسوى مع الحسابات","✔ معتمد ومسوى")))))))))</f>
        <v/>
      </c>
      <c r="R3681">
        <f>N(R3680)+IF(A3681="عهدة",1,0)</f>
        <v/>
      </c>
      <c r="S3681">
        <f>IF(C3681="","",IF(AND(C3681&gt;=DATE(2026,9,1),C3681&lt;=DATE(2027,8,31)),(YEAR(C3681)-2026)*12+MONTH(C3681)-8,""))</f>
        <v/>
      </c>
      <c r="T3681">
        <f>IF(AND(A3681="مصروف",R3681&gt;0,I3681="موافق",S3681&lt;&gt;"",H3681&lt;&gt;""),N(G3681),0)</f>
        <v/>
      </c>
    </row>
    <row r="3682">
      <c r="A3682" s="19" t="n"/>
      <c r="B3682" s="20">
        <f>IF(A3682="","",IF(R3682=0,"⚠ أضف سطر عهدة أولًا","DMT-"&amp;TEXT(R3682,"000")))</f>
        <v/>
      </c>
      <c r="C3682" s="21" t="n"/>
      <c r="D3682" s="20">
        <f>IF(C3682="","",IF(S3682="","خارج السنة المالية",INDEX(القوائم!$D$2:$D$13,S3682)))</f>
        <v/>
      </c>
      <c r="E3682" s="22" t="n"/>
      <c r="F3682" s="23" t="n"/>
      <c r="G3682" s="23" t="n"/>
      <c r="H3682" s="22" t="n"/>
      <c r="I3682" s="19" t="n"/>
      <c r="J3682" s="21" t="n"/>
      <c r="K3682" s="19" t="n"/>
      <c r="L3682" s="19" t="n"/>
      <c r="M3682" s="21" t="n"/>
      <c r="N3682" s="22" t="n"/>
      <c r="O3682" s="24">
        <f>IF(A3682&lt;&gt;"عهدة","",SUMIFS($G$8:$G$5007,$B$8:$B$5007,B3682,$A$8:$A$5007,"مصروف",$I$8:$I$5007,"&lt;&gt;مرفوض"))</f>
        <v/>
      </c>
      <c r="P3682" s="25">
        <f>IF(A3682&lt;&gt;"عهدة","",N(F3682)-O3682)</f>
        <v/>
      </c>
      <c r="Q3682" s="26">
        <f>IF(A3682="","",IF(A3682="عهدة",IF(N(F3682)=0,"⚠ أدخل قيمة العهدة",IF(P3682&lt;0,"⛔ عجز / زيادة مصروفات "&amp;TEXT(-P3682,"#,##0"),IF(COUNTIFS($B$8:$B$5007,B3682,$A$8:$A$5007,"مصروف",$I$8:$I$5007,"&lt;&gt;مرفوض",$K$8:$K$5007,"&lt;&gt;نعم")&gt;0,"⚠ "&amp;COUNTIFS($B$8:$B$5007,B3682,$A$8:$A$5007,"مصروف",$I$8:$I$5007,"&lt;&gt;مرفوض",$K$8:$K$5007,"&lt;&gt;نعم")&amp;" مصروف غير مسوى",IF(L3682="تمت التسوية",IF(P3682=0,"✔ متوازنة وتمت التسوية","✔ تمت التسوية – متبقي "&amp;TEXT(P3682,"#,##0")),IF(P3682&gt;0,"متبقي "&amp;TEXT(P3682,"#,##0"),"✔ متوازنة"))))),IF(R3682=0,"⚠ أضف سطر عهدة أولًا",IF(OR(C3682="",N(G3682)=0),"⚠ أكمل التاريخ والقيمة",IF(S3682="","⚠ التاريخ خارج السنة المالية",IF(H3682="","⚠ اختر بند الموازنة",IF(I3682="مرفوض","✖ مرفوض من المدير",IF(I3682&lt;&gt;"موافق","⏳ بانتظار موافقة المدير",IF(K3682&lt;&gt;"نعم","⚠ غير مسوى مع الحسابات","✔ معتمد ومسوى")))))))))</f>
        <v/>
      </c>
      <c r="R3682">
        <f>N(R3681)+IF(A3682="عهدة",1,0)</f>
        <v/>
      </c>
      <c r="S3682">
        <f>IF(C3682="","",IF(AND(C3682&gt;=DATE(2026,9,1),C3682&lt;=DATE(2027,8,31)),(YEAR(C3682)-2026)*12+MONTH(C3682)-8,""))</f>
        <v/>
      </c>
      <c r="T3682">
        <f>IF(AND(A3682="مصروف",R3682&gt;0,I3682="موافق",S3682&lt;&gt;"",H3682&lt;&gt;""),N(G3682),0)</f>
        <v/>
      </c>
    </row>
    <row r="3683">
      <c r="A3683" s="19" t="n"/>
      <c r="B3683" s="20">
        <f>IF(A3683="","",IF(R3683=0,"⚠ أضف سطر عهدة أولًا","DMT-"&amp;TEXT(R3683,"000")))</f>
        <v/>
      </c>
      <c r="C3683" s="21" t="n"/>
      <c r="D3683" s="20">
        <f>IF(C3683="","",IF(S3683="","خارج السنة المالية",INDEX(القوائم!$D$2:$D$13,S3683)))</f>
        <v/>
      </c>
      <c r="E3683" s="22" t="n"/>
      <c r="F3683" s="23" t="n"/>
      <c r="G3683" s="23" t="n"/>
      <c r="H3683" s="22" t="n"/>
      <c r="I3683" s="19" t="n"/>
      <c r="J3683" s="21" t="n"/>
      <c r="K3683" s="19" t="n"/>
      <c r="L3683" s="19" t="n"/>
      <c r="M3683" s="21" t="n"/>
      <c r="N3683" s="22" t="n"/>
      <c r="O3683" s="24">
        <f>IF(A3683&lt;&gt;"عهدة","",SUMIFS($G$8:$G$5007,$B$8:$B$5007,B3683,$A$8:$A$5007,"مصروف",$I$8:$I$5007,"&lt;&gt;مرفوض"))</f>
        <v/>
      </c>
      <c r="P3683" s="25">
        <f>IF(A3683&lt;&gt;"عهدة","",N(F3683)-O3683)</f>
        <v/>
      </c>
      <c r="Q3683" s="26">
        <f>IF(A3683="","",IF(A3683="عهدة",IF(N(F3683)=0,"⚠ أدخل قيمة العهدة",IF(P3683&lt;0,"⛔ عجز / زيادة مصروفات "&amp;TEXT(-P3683,"#,##0"),IF(COUNTIFS($B$8:$B$5007,B3683,$A$8:$A$5007,"مصروف",$I$8:$I$5007,"&lt;&gt;مرفوض",$K$8:$K$5007,"&lt;&gt;نعم")&gt;0,"⚠ "&amp;COUNTIFS($B$8:$B$5007,B3683,$A$8:$A$5007,"مصروف",$I$8:$I$5007,"&lt;&gt;مرفوض",$K$8:$K$5007,"&lt;&gt;نعم")&amp;" مصروف غير مسوى",IF(L3683="تمت التسوية",IF(P3683=0,"✔ متوازنة وتمت التسوية","✔ تمت التسوية – متبقي "&amp;TEXT(P3683,"#,##0")),IF(P3683&gt;0,"متبقي "&amp;TEXT(P3683,"#,##0"),"✔ متوازنة"))))),IF(R3683=0,"⚠ أضف سطر عهدة أولًا",IF(OR(C3683="",N(G3683)=0),"⚠ أكمل التاريخ والقيمة",IF(S3683="","⚠ التاريخ خارج السنة المالية",IF(H3683="","⚠ اختر بند الموازنة",IF(I3683="مرفوض","✖ مرفوض من المدير",IF(I3683&lt;&gt;"موافق","⏳ بانتظار موافقة المدير",IF(K3683&lt;&gt;"نعم","⚠ غير مسوى مع الحسابات","✔ معتمد ومسوى")))))))))</f>
        <v/>
      </c>
      <c r="R3683">
        <f>N(R3682)+IF(A3683="عهدة",1,0)</f>
        <v/>
      </c>
      <c r="S3683">
        <f>IF(C3683="","",IF(AND(C3683&gt;=DATE(2026,9,1),C3683&lt;=DATE(2027,8,31)),(YEAR(C3683)-2026)*12+MONTH(C3683)-8,""))</f>
        <v/>
      </c>
      <c r="T3683">
        <f>IF(AND(A3683="مصروف",R3683&gt;0,I3683="موافق",S3683&lt;&gt;"",H3683&lt;&gt;""),N(G3683),0)</f>
        <v/>
      </c>
    </row>
    <row r="3684">
      <c r="A3684" s="19" t="n"/>
      <c r="B3684" s="20">
        <f>IF(A3684="","",IF(R3684=0,"⚠ أضف سطر عهدة أولًا","DMT-"&amp;TEXT(R3684,"000")))</f>
        <v/>
      </c>
      <c r="C3684" s="21" t="n"/>
      <c r="D3684" s="20">
        <f>IF(C3684="","",IF(S3684="","خارج السنة المالية",INDEX(القوائم!$D$2:$D$13,S3684)))</f>
        <v/>
      </c>
      <c r="E3684" s="22" t="n"/>
      <c r="F3684" s="23" t="n"/>
      <c r="G3684" s="23" t="n"/>
      <c r="H3684" s="22" t="n"/>
      <c r="I3684" s="19" t="n"/>
      <c r="J3684" s="21" t="n"/>
      <c r="K3684" s="19" t="n"/>
      <c r="L3684" s="19" t="n"/>
      <c r="M3684" s="21" t="n"/>
      <c r="N3684" s="22" t="n"/>
      <c r="O3684" s="24">
        <f>IF(A3684&lt;&gt;"عهدة","",SUMIFS($G$8:$G$5007,$B$8:$B$5007,B3684,$A$8:$A$5007,"مصروف",$I$8:$I$5007,"&lt;&gt;مرفوض"))</f>
        <v/>
      </c>
      <c r="P3684" s="25">
        <f>IF(A3684&lt;&gt;"عهدة","",N(F3684)-O3684)</f>
        <v/>
      </c>
      <c r="Q3684" s="26">
        <f>IF(A3684="","",IF(A3684="عهدة",IF(N(F3684)=0,"⚠ أدخل قيمة العهدة",IF(P3684&lt;0,"⛔ عجز / زيادة مصروفات "&amp;TEXT(-P3684,"#,##0"),IF(COUNTIFS($B$8:$B$5007,B3684,$A$8:$A$5007,"مصروف",$I$8:$I$5007,"&lt;&gt;مرفوض",$K$8:$K$5007,"&lt;&gt;نعم")&gt;0,"⚠ "&amp;COUNTIFS($B$8:$B$5007,B3684,$A$8:$A$5007,"مصروف",$I$8:$I$5007,"&lt;&gt;مرفوض",$K$8:$K$5007,"&lt;&gt;نعم")&amp;" مصروف غير مسوى",IF(L3684="تمت التسوية",IF(P3684=0,"✔ متوازنة وتمت التسوية","✔ تمت التسوية – متبقي "&amp;TEXT(P3684,"#,##0")),IF(P3684&gt;0,"متبقي "&amp;TEXT(P3684,"#,##0"),"✔ متوازنة"))))),IF(R3684=0,"⚠ أضف سطر عهدة أولًا",IF(OR(C3684="",N(G3684)=0),"⚠ أكمل التاريخ والقيمة",IF(S3684="","⚠ التاريخ خارج السنة المالية",IF(H3684="","⚠ اختر بند الموازنة",IF(I3684="مرفوض","✖ مرفوض من المدير",IF(I3684&lt;&gt;"موافق","⏳ بانتظار موافقة المدير",IF(K3684&lt;&gt;"نعم","⚠ غير مسوى مع الحسابات","✔ معتمد ومسوى")))))))))</f>
        <v/>
      </c>
      <c r="R3684">
        <f>N(R3683)+IF(A3684="عهدة",1,0)</f>
        <v/>
      </c>
      <c r="S3684">
        <f>IF(C3684="","",IF(AND(C3684&gt;=DATE(2026,9,1),C3684&lt;=DATE(2027,8,31)),(YEAR(C3684)-2026)*12+MONTH(C3684)-8,""))</f>
        <v/>
      </c>
      <c r="T3684">
        <f>IF(AND(A3684="مصروف",R3684&gt;0,I3684="موافق",S3684&lt;&gt;"",H3684&lt;&gt;""),N(G3684),0)</f>
        <v/>
      </c>
    </row>
    <row r="3685">
      <c r="A3685" s="19" t="n"/>
      <c r="B3685" s="20">
        <f>IF(A3685="","",IF(R3685=0,"⚠ أضف سطر عهدة أولًا","DMT-"&amp;TEXT(R3685,"000")))</f>
        <v/>
      </c>
      <c r="C3685" s="21" t="n"/>
      <c r="D3685" s="20">
        <f>IF(C3685="","",IF(S3685="","خارج السنة المالية",INDEX(القوائم!$D$2:$D$13,S3685)))</f>
        <v/>
      </c>
      <c r="E3685" s="22" t="n"/>
      <c r="F3685" s="23" t="n"/>
      <c r="G3685" s="23" t="n"/>
      <c r="H3685" s="22" t="n"/>
      <c r="I3685" s="19" t="n"/>
      <c r="J3685" s="21" t="n"/>
      <c r="K3685" s="19" t="n"/>
      <c r="L3685" s="19" t="n"/>
      <c r="M3685" s="21" t="n"/>
      <c r="N3685" s="22" t="n"/>
      <c r="O3685" s="24">
        <f>IF(A3685&lt;&gt;"عهدة","",SUMIFS($G$8:$G$5007,$B$8:$B$5007,B3685,$A$8:$A$5007,"مصروف",$I$8:$I$5007,"&lt;&gt;مرفوض"))</f>
        <v/>
      </c>
      <c r="P3685" s="25">
        <f>IF(A3685&lt;&gt;"عهدة","",N(F3685)-O3685)</f>
        <v/>
      </c>
      <c r="Q3685" s="26">
        <f>IF(A3685="","",IF(A3685="عهدة",IF(N(F3685)=0,"⚠ أدخل قيمة العهدة",IF(P3685&lt;0,"⛔ عجز / زيادة مصروفات "&amp;TEXT(-P3685,"#,##0"),IF(COUNTIFS($B$8:$B$5007,B3685,$A$8:$A$5007,"مصروف",$I$8:$I$5007,"&lt;&gt;مرفوض",$K$8:$K$5007,"&lt;&gt;نعم")&gt;0,"⚠ "&amp;COUNTIFS($B$8:$B$5007,B3685,$A$8:$A$5007,"مصروف",$I$8:$I$5007,"&lt;&gt;مرفوض",$K$8:$K$5007,"&lt;&gt;نعم")&amp;" مصروف غير مسوى",IF(L3685="تمت التسوية",IF(P3685=0,"✔ متوازنة وتمت التسوية","✔ تمت التسوية – متبقي "&amp;TEXT(P3685,"#,##0")),IF(P3685&gt;0,"متبقي "&amp;TEXT(P3685,"#,##0"),"✔ متوازنة"))))),IF(R3685=0,"⚠ أضف سطر عهدة أولًا",IF(OR(C3685="",N(G3685)=0),"⚠ أكمل التاريخ والقيمة",IF(S3685="","⚠ التاريخ خارج السنة المالية",IF(H3685="","⚠ اختر بند الموازنة",IF(I3685="مرفوض","✖ مرفوض من المدير",IF(I3685&lt;&gt;"موافق","⏳ بانتظار موافقة المدير",IF(K3685&lt;&gt;"نعم","⚠ غير مسوى مع الحسابات","✔ معتمد ومسوى")))))))))</f>
        <v/>
      </c>
      <c r="R3685">
        <f>N(R3684)+IF(A3685="عهدة",1,0)</f>
        <v/>
      </c>
      <c r="S3685">
        <f>IF(C3685="","",IF(AND(C3685&gt;=DATE(2026,9,1),C3685&lt;=DATE(2027,8,31)),(YEAR(C3685)-2026)*12+MONTH(C3685)-8,""))</f>
        <v/>
      </c>
      <c r="T3685">
        <f>IF(AND(A3685="مصروف",R3685&gt;0,I3685="موافق",S3685&lt;&gt;"",H3685&lt;&gt;""),N(G3685),0)</f>
        <v/>
      </c>
    </row>
    <row r="3686">
      <c r="A3686" s="19" t="n"/>
      <c r="B3686" s="20">
        <f>IF(A3686="","",IF(R3686=0,"⚠ أضف سطر عهدة أولًا","DMT-"&amp;TEXT(R3686,"000")))</f>
        <v/>
      </c>
      <c r="C3686" s="21" t="n"/>
      <c r="D3686" s="20">
        <f>IF(C3686="","",IF(S3686="","خارج السنة المالية",INDEX(القوائم!$D$2:$D$13,S3686)))</f>
        <v/>
      </c>
      <c r="E3686" s="22" t="n"/>
      <c r="F3686" s="23" t="n"/>
      <c r="G3686" s="23" t="n"/>
      <c r="H3686" s="22" t="n"/>
      <c r="I3686" s="19" t="n"/>
      <c r="J3686" s="21" t="n"/>
      <c r="K3686" s="19" t="n"/>
      <c r="L3686" s="19" t="n"/>
      <c r="M3686" s="21" t="n"/>
      <c r="N3686" s="22" t="n"/>
      <c r="O3686" s="24">
        <f>IF(A3686&lt;&gt;"عهدة","",SUMIFS($G$8:$G$5007,$B$8:$B$5007,B3686,$A$8:$A$5007,"مصروف",$I$8:$I$5007,"&lt;&gt;مرفوض"))</f>
        <v/>
      </c>
      <c r="P3686" s="25">
        <f>IF(A3686&lt;&gt;"عهدة","",N(F3686)-O3686)</f>
        <v/>
      </c>
      <c r="Q3686" s="26">
        <f>IF(A3686="","",IF(A3686="عهدة",IF(N(F3686)=0,"⚠ أدخل قيمة العهدة",IF(P3686&lt;0,"⛔ عجز / زيادة مصروفات "&amp;TEXT(-P3686,"#,##0"),IF(COUNTIFS($B$8:$B$5007,B3686,$A$8:$A$5007,"مصروف",$I$8:$I$5007,"&lt;&gt;مرفوض",$K$8:$K$5007,"&lt;&gt;نعم")&gt;0,"⚠ "&amp;COUNTIFS($B$8:$B$5007,B3686,$A$8:$A$5007,"مصروف",$I$8:$I$5007,"&lt;&gt;مرفوض",$K$8:$K$5007,"&lt;&gt;نعم")&amp;" مصروف غير مسوى",IF(L3686="تمت التسوية",IF(P3686=0,"✔ متوازنة وتمت التسوية","✔ تمت التسوية – متبقي "&amp;TEXT(P3686,"#,##0")),IF(P3686&gt;0,"متبقي "&amp;TEXT(P3686,"#,##0"),"✔ متوازنة"))))),IF(R3686=0,"⚠ أضف سطر عهدة أولًا",IF(OR(C3686="",N(G3686)=0),"⚠ أكمل التاريخ والقيمة",IF(S3686="","⚠ التاريخ خارج السنة المالية",IF(H3686="","⚠ اختر بند الموازنة",IF(I3686="مرفوض","✖ مرفوض من المدير",IF(I3686&lt;&gt;"موافق","⏳ بانتظار موافقة المدير",IF(K3686&lt;&gt;"نعم","⚠ غير مسوى مع الحسابات","✔ معتمد ومسوى")))))))))</f>
        <v/>
      </c>
      <c r="R3686">
        <f>N(R3685)+IF(A3686="عهدة",1,0)</f>
        <v/>
      </c>
      <c r="S3686">
        <f>IF(C3686="","",IF(AND(C3686&gt;=DATE(2026,9,1),C3686&lt;=DATE(2027,8,31)),(YEAR(C3686)-2026)*12+MONTH(C3686)-8,""))</f>
        <v/>
      </c>
      <c r="T3686">
        <f>IF(AND(A3686="مصروف",R3686&gt;0,I3686="موافق",S3686&lt;&gt;"",H3686&lt;&gt;""),N(G3686),0)</f>
        <v/>
      </c>
    </row>
    <row r="3687">
      <c r="A3687" s="19" t="n"/>
      <c r="B3687" s="20">
        <f>IF(A3687="","",IF(R3687=0,"⚠ أضف سطر عهدة أولًا","DMT-"&amp;TEXT(R3687,"000")))</f>
        <v/>
      </c>
      <c r="C3687" s="21" t="n"/>
      <c r="D3687" s="20">
        <f>IF(C3687="","",IF(S3687="","خارج السنة المالية",INDEX(القوائم!$D$2:$D$13,S3687)))</f>
        <v/>
      </c>
      <c r="E3687" s="22" t="n"/>
      <c r="F3687" s="23" t="n"/>
      <c r="G3687" s="23" t="n"/>
      <c r="H3687" s="22" t="n"/>
      <c r="I3687" s="19" t="n"/>
      <c r="J3687" s="21" t="n"/>
      <c r="K3687" s="19" t="n"/>
      <c r="L3687" s="19" t="n"/>
      <c r="M3687" s="21" t="n"/>
      <c r="N3687" s="22" t="n"/>
      <c r="O3687" s="24">
        <f>IF(A3687&lt;&gt;"عهدة","",SUMIFS($G$8:$G$5007,$B$8:$B$5007,B3687,$A$8:$A$5007,"مصروف",$I$8:$I$5007,"&lt;&gt;مرفوض"))</f>
        <v/>
      </c>
      <c r="P3687" s="25">
        <f>IF(A3687&lt;&gt;"عهدة","",N(F3687)-O3687)</f>
        <v/>
      </c>
      <c r="Q3687" s="26">
        <f>IF(A3687="","",IF(A3687="عهدة",IF(N(F3687)=0,"⚠ أدخل قيمة العهدة",IF(P3687&lt;0,"⛔ عجز / زيادة مصروفات "&amp;TEXT(-P3687,"#,##0"),IF(COUNTIFS($B$8:$B$5007,B3687,$A$8:$A$5007,"مصروف",$I$8:$I$5007,"&lt;&gt;مرفوض",$K$8:$K$5007,"&lt;&gt;نعم")&gt;0,"⚠ "&amp;COUNTIFS($B$8:$B$5007,B3687,$A$8:$A$5007,"مصروف",$I$8:$I$5007,"&lt;&gt;مرفوض",$K$8:$K$5007,"&lt;&gt;نعم")&amp;" مصروف غير مسوى",IF(L3687="تمت التسوية",IF(P3687=0,"✔ متوازنة وتمت التسوية","✔ تمت التسوية – متبقي "&amp;TEXT(P3687,"#,##0")),IF(P3687&gt;0,"متبقي "&amp;TEXT(P3687,"#,##0"),"✔ متوازنة"))))),IF(R3687=0,"⚠ أضف سطر عهدة أولًا",IF(OR(C3687="",N(G3687)=0),"⚠ أكمل التاريخ والقيمة",IF(S3687="","⚠ التاريخ خارج السنة المالية",IF(H3687="","⚠ اختر بند الموازنة",IF(I3687="مرفوض","✖ مرفوض من المدير",IF(I3687&lt;&gt;"موافق","⏳ بانتظار موافقة المدير",IF(K3687&lt;&gt;"نعم","⚠ غير مسوى مع الحسابات","✔ معتمد ومسوى")))))))))</f>
        <v/>
      </c>
      <c r="R3687">
        <f>N(R3686)+IF(A3687="عهدة",1,0)</f>
        <v/>
      </c>
      <c r="S3687">
        <f>IF(C3687="","",IF(AND(C3687&gt;=DATE(2026,9,1),C3687&lt;=DATE(2027,8,31)),(YEAR(C3687)-2026)*12+MONTH(C3687)-8,""))</f>
        <v/>
      </c>
      <c r="T3687">
        <f>IF(AND(A3687="مصروف",R3687&gt;0,I3687="موافق",S3687&lt;&gt;"",H3687&lt;&gt;""),N(G3687),0)</f>
        <v/>
      </c>
    </row>
    <row r="3688">
      <c r="A3688" s="19" t="n"/>
      <c r="B3688" s="20">
        <f>IF(A3688="","",IF(R3688=0,"⚠ أضف سطر عهدة أولًا","DMT-"&amp;TEXT(R3688,"000")))</f>
        <v/>
      </c>
      <c r="C3688" s="21" t="n"/>
      <c r="D3688" s="20">
        <f>IF(C3688="","",IF(S3688="","خارج السنة المالية",INDEX(القوائم!$D$2:$D$13,S3688)))</f>
        <v/>
      </c>
      <c r="E3688" s="22" t="n"/>
      <c r="F3688" s="23" t="n"/>
      <c r="G3688" s="23" t="n"/>
      <c r="H3688" s="22" t="n"/>
      <c r="I3688" s="19" t="n"/>
      <c r="J3688" s="21" t="n"/>
      <c r="K3688" s="19" t="n"/>
      <c r="L3688" s="19" t="n"/>
      <c r="M3688" s="21" t="n"/>
      <c r="N3688" s="22" t="n"/>
      <c r="O3688" s="24">
        <f>IF(A3688&lt;&gt;"عهدة","",SUMIFS($G$8:$G$5007,$B$8:$B$5007,B3688,$A$8:$A$5007,"مصروف",$I$8:$I$5007,"&lt;&gt;مرفوض"))</f>
        <v/>
      </c>
      <c r="P3688" s="25">
        <f>IF(A3688&lt;&gt;"عهدة","",N(F3688)-O3688)</f>
        <v/>
      </c>
      <c r="Q3688" s="26">
        <f>IF(A3688="","",IF(A3688="عهدة",IF(N(F3688)=0,"⚠ أدخل قيمة العهدة",IF(P3688&lt;0,"⛔ عجز / زيادة مصروفات "&amp;TEXT(-P3688,"#,##0"),IF(COUNTIFS($B$8:$B$5007,B3688,$A$8:$A$5007,"مصروف",$I$8:$I$5007,"&lt;&gt;مرفوض",$K$8:$K$5007,"&lt;&gt;نعم")&gt;0,"⚠ "&amp;COUNTIFS($B$8:$B$5007,B3688,$A$8:$A$5007,"مصروف",$I$8:$I$5007,"&lt;&gt;مرفوض",$K$8:$K$5007,"&lt;&gt;نعم")&amp;" مصروف غير مسوى",IF(L3688="تمت التسوية",IF(P3688=0,"✔ متوازنة وتمت التسوية","✔ تمت التسوية – متبقي "&amp;TEXT(P3688,"#,##0")),IF(P3688&gt;0,"متبقي "&amp;TEXT(P3688,"#,##0"),"✔ متوازنة"))))),IF(R3688=0,"⚠ أضف سطر عهدة أولًا",IF(OR(C3688="",N(G3688)=0),"⚠ أكمل التاريخ والقيمة",IF(S3688="","⚠ التاريخ خارج السنة المالية",IF(H3688="","⚠ اختر بند الموازنة",IF(I3688="مرفوض","✖ مرفوض من المدير",IF(I3688&lt;&gt;"موافق","⏳ بانتظار موافقة المدير",IF(K3688&lt;&gt;"نعم","⚠ غير مسوى مع الحسابات","✔ معتمد ومسوى")))))))))</f>
        <v/>
      </c>
      <c r="R3688">
        <f>N(R3687)+IF(A3688="عهدة",1,0)</f>
        <v/>
      </c>
      <c r="S3688">
        <f>IF(C3688="","",IF(AND(C3688&gt;=DATE(2026,9,1),C3688&lt;=DATE(2027,8,31)),(YEAR(C3688)-2026)*12+MONTH(C3688)-8,""))</f>
        <v/>
      </c>
      <c r="T3688">
        <f>IF(AND(A3688="مصروف",R3688&gt;0,I3688="موافق",S3688&lt;&gt;"",H3688&lt;&gt;""),N(G3688),0)</f>
        <v/>
      </c>
    </row>
    <row r="3689">
      <c r="A3689" s="19" t="n"/>
      <c r="B3689" s="20">
        <f>IF(A3689="","",IF(R3689=0,"⚠ أضف سطر عهدة أولًا","DMT-"&amp;TEXT(R3689,"000")))</f>
        <v/>
      </c>
      <c r="C3689" s="21" t="n"/>
      <c r="D3689" s="20">
        <f>IF(C3689="","",IF(S3689="","خارج السنة المالية",INDEX(القوائم!$D$2:$D$13,S3689)))</f>
        <v/>
      </c>
      <c r="E3689" s="22" t="n"/>
      <c r="F3689" s="23" t="n"/>
      <c r="G3689" s="23" t="n"/>
      <c r="H3689" s="22" t="n"/>
      <c r="I3689" s="19" t="n"/>
      <c r="J3689" s="21" t="n"/>
      <c r="K3689" s="19" t="n"/>
      <c r="L3689" s="19" t="n"/>
      <c r="M3689" s="21" t="n"/>
      <c r="N3689" s="22" t="n"/>
      <c r="O3689" s="24">
        <f>IF(A3689&lt;&gt;"عهدة","",SUMIFS($G$8:$G$5007,$B$8:$B$5007,B3689,$A$8:$A$5007,"مصروف",$I$8:$I$5007,"&lt;&gt;مرفوض"))</f>
        <v/>
      </c>
      <c r="P3689" s="25">
        <f>IF(A3689&lt;&gt;"عهدة","",N(F3689)-O3689)</f>
        <v/>
      </c>
      <c r="Q3689" s="26">
        <f>IF(A3689="","",IF(A3689="عهدة",IF(N(F3689)=0,"⚠ أدخل قيمة العهدة",IF(P3689&lt;0,"⛔ عجز / زيادة مصروفات "&amp;TEXT(-P3689,"#,##0"),IF(COUNTIFS($B$8:$B$5007,B3689,$A$8:$A$5007,"مصروف",$I$8:$I$5007,"&lt;&gt;مرفوض",$K$8:$K$5007,"&lt;&gt;نعم")&gt;0,"⚠ "&amp;COUNTIFS($B$8:$B$5007,B3689,$A$8:$A$5007,"مصروف",$I$8:$I$5007,"&lt;&gt;مرفوض",$K$8:$K$5007,"&lt;&gt;نعم")&amp;" مصروف غير مسوى",IF(L3689="تمت التسوية",IF(P3689=0,"✔ متوازنة وتمت التسوية","✔ تمت التسوية – متبقي "&amp;TEXT(P3689,"#,##0")),IF(P3689&gt;0,"متبقي "&amp;TEXT(P3689,"#,##0"),"✔ متوازنة"))))),IF(R3689=0,"⚠ أضف سطر عهدة أولًا",IF(OR(C3689="",N(G3689)=0),"⚠ أكمل التاريخ والقيمة",IF(S3689="","⚠ التاريخ خارج السنة المالية",IF(H3689="","⚠ اختر بند الموازنة",IF(I3689="مرفوض","✖ مرفوض من المدير",IF(I3689&lt;&gt;"موافق","⏳ بانتظار موافقة المدير",IF(K3689&lt;&gt;"نعم","⚠ غير مسوى مع الحسابات","✔ معتمد ومسوى")))))))))</f>
        <v/>
      </c>
      <c r="R3689">
        <f>N(R3688)+IF(A3689="عهدة",1,0)</f>
        <v/>
      </c>
      <c r="S3689">
        <f>IF(C3689="","",IF(AND(C3689&gt;=DATE(2026,9,1),C3689&lt;=DATE(2027,8,31)),(YEAR(C3689)-2026)*12+MONTH(C3689)-8,""))</f>
        <v/>
      </c>
      <c r="T3689">
        <f>IF(AND(A3689="مصروف",R3689&gt;0,I3689="موافق",S3689&lt;&gt;"",H3689&lt;&gt;""),N(G3689),0)</f>
        <v/>
      </c>
    </row>
    <row r="3690">
      <c r="A3690" s="19" t="n"/>
      <c r="B3690" s="20">
        <f>IF(A3690="","",IF(R3690=0,"⚠ أضف سطر عهدة أولًا","DMT-"&amp;TEXT(R3690,"000")))</f>
        <v/>
      </c>
      <c r="C3690" s="21" t="n"/>
      <c r="D3690" s="20">
        <f>IF(C3690="","",IF(S3690="","خارج السنة المالية",INDEX(القوائم!$D$2:$D$13,S3690)))</f>
        <v/>
      </c>
      <c r="E3690" s="22" t="n"/>
      <c r="F3690" s="23" t="n"/>
      <c r="G3690" s="23" t="n"/>
      <c r="H3690" s="22" t="n"/>
      <c r="I3690" s="19" t="n"/>
      <c r="J3690" s="21" t="n"/>
      <c r="K3690" s="19" t="n"/>
      <c r="L3690" s="19" t="n"/>
      <c r="M3690" s="21" t="n"/>
      <c r="N3690" s="22" t="n"/>
      <c r="O3690" s="24">
        <f>IF(A3690&lt;&gt;"عهدة","",SUMIFS($G$8:$G$5007,$B$8:$B$5007,B3690,$A$8:$A$5007,"مصروف",$I$8:$I$5007,"&lt;&gt;مرفوض"))</f>
        <v/>
      </c>
      <c r="P3690" s="25">
        <f>IF(A3690&lt;&gt;"عهدة","",N(F3690)-O3690)</f>
        <v/>
      </c>
      <c r="Q3690" s="26">
        <f>IF(A3690="","",IF(A3690="عهدة",IF(N(F3690)=0,"⚠ أدخل قيمة العهدة",IF(P3690&lt;0,"⛔ عجز / زيادة مصروفات "&amp;TEXT(-P3690,"#,##0"),IF(COUNTIFS($B$8:$B$5007,B3690,$A$8:$A$5007,"مصروف",$I$8:$I$5007,"&lt;&gt;مرفوض",$K$8:$K$5007,"&lt;&gt;نعم")&gt;0,"⚠ "&amp;COUNTIFS($B$8:$B$5007,B3690,$A$8:$A$5007,"مصروف",$I$8:$I$5007,"&lt;&gt;مرفوض",$K$8:$K$5007,"&lt;&gt;نعم")&amp;" مصروف غير مسوى",IF(L3690="تمت التسوية",IF(P3690=0,"✔ متوازنة وتمت التسوية","✔ تمت التسوية – متبقي "&amp;TEXT(P3690,"#,##0")),IF(P3690&gt;0,"متبقي "&amp;TEXT(P3690,"#,##0"),"✔ متوازنة"))))),IF(R3690=0,"⚠ أضف سطر عهدة أولًا",IF(OR(C3690="",N(G3690)=0),"⚠ أكمل التاريخ والقيمة",IF(S3690="","⚠ التاريخ خارج السنة المالية",IF(H3690="","⚠ اختر بند الموازنة",IF(I3690="مرفوض","✖ مرفوض من المدير",IF(I3690&lt;&gt;"موافق","⏳ بانتظار موافقة المدير",IF(K3690&lt;&gt;"نعم","⚠ غير مسوى مع الحسابات","✔ معتمد ومسوى")))))))))</f>
        <v/>
      </c>
      <c r="R3690">
        <f>N(R3689)+IF(A3690="عهدة",1,0)</f>
        <v/>
      </c>
      <c r="S3690">
        <f>IF(C3690="","",IF(AND(C3690&gt;=DATE(2026,9,1),C3690&lt;=DATE(2027,8,31)),(YEAR(C3690)-2026)*12+MONTH(C3690)-8,""))</f>
        <v/>
      </c>
      <c r="T3690">
        <f>IF(AND(A3690="مصروف",R3690&gt;0,I3690="موافق",S3690&lt;&gt;"",H3690&lt;&gt;""),N(G3690),0)</f>
        <v/>
      </c>
    </row>
    <row r="3691">
      <c r="A3691" s="19" t="n"/>
      <c r="B3691" s="20">
        <f>IF(A3691="","",IF(R3691=0,"⚠ أضف سطر عهدة أولًا","DMT-"&amp;TEXT(R3691,"000")))</f>
        <v/>
      </c>
      <c r="C3691" s="21" t="n"/>
      <c r="D3691" s="20">
        <f>IF(C3691="","",IF(S3691="","خارج السنة المالية",INDEX(القوائم!$D$2:$D$13,S3691)))</f>
        <v/>
      </c>
      <c r="E3691" s="22" t="n"/>
      <c r="F3691" s="23" t="n"/>
      <c r="G3691" s="23" t="n"/>
      <c r="H3691" s="22" t="n"/>
      <c r="I3691" s="19" t="n"/>
      <c r="J3691" s="21" t="n"/>
      <c r="K3691" s="19" t="n"/>
      <c r="L3691" s="19" t="n"/>
      <c r="M3691" s="21" t="n"/>
      <c r="N3691" s="22" t="n"/>
      <c r="O3691" s="24">
        <f>IF(A3691&lt;&gt;"عهدة","",SUMIFS($G$8:$G$5007,$B$8:$B$5007,B3691,$A$8:$A$5007,"مصروف",$I$8:$I$5007,"&lt;&gt;مرفوض"))</f>
        <v/>
      </c>
      <c r="P3691" s="25">
        <f>IF(A3691&lt;&gt;"عهدة","",N(F3691)-O3691)</f>
        <v/>
      </c>
      <c r="Q3691" s="26">
        <f>IF(A3691="","",IF(A3691="عهدة",IF(N(F3691)=0,"⚠ أدخل قيمة العهدة",IF(P3691&lt;0,"⛔ عجز / زيادة مصروفات "&amp;TEXT(-P3691,"#,##0"),IF(COUNTIFS($B$8:$B$5007,B3691,$A$8:$A$5007,"مصروف",$I$8:$I$5007,"&lt;&gt;مرفوض",$K$8:$K$5007,"&lt;&gt;نعم")&gt;0,"⚠ "&amp;COUNTIFS($B$8:$B$5007,B3691,$A$8:$A$5007,"مصروف",$I$8:$I$5007,"&lt;&gt;مرفوض",$K$8:$K$5007,"&lt;&gt;نعم")&amp;" مصروف غير مسوى",IF(L3691="تمت التسوية",IF(P3691=0,"✔ متوازنة وتمت التسوية","✔ تمت التسوية – متبقي "&amp;TEXT(P3691,"#,##0")),IF(P3691&gt;0,"متبقي "&amp;TEXT(P3691,"#,##0"),"✔ متوازنة"))))),IF(R3691=0,"⚠ أضف سطر عهدة أولًا",IF(OR(C3691="",N(G3691)=0),"⚠ أكمل التاريخ والقيمة",IF(S3691="","⚠ التاريخ خارج السنة المالية",IF(H3691="","⚠ اختر بند الموازنة",IF(I3691="مرفوض","✖ مرفوض من المدير",IF(I3691&lt;&gt;"موافق","⏳ بانتظار موافقة المدير",IF(K3691&lt;&gt;"نعم","⚠ غير مسوى مع الحسابات","✔ معتمد ومسوى")))))))))</f>
        <v/>
      </c>
      <c r="R3691">
        <f>N(R3690)+IF(A3691="عهدة",1,0)</f>
        <v/>
      </c>
      <c r="S3691">
        <f>IF(C3691="","",IF(AND(C3691&gt;=DATE(2026,9,1),C3691&lt;=DATE(2027,8,31)),(YEAR(C3691)-2026)*12+MONTH(C3691)-8,""))</f>
        <v/>
      </c>
      <c r="T3691">
        <f>IF(AND(A3691="مصروف",R3691&gt;0,I3691="موافق",S3691&lt;&gt;"",H3691&lt;&gt;""),N(G3691),0)</f>
        <v/>
      </c>
    </row>
    <row r="3692">
      <c r="A3692" s="19" t="n"/>
      <c r="B3692" s="20">
        <f>IF(A3692="","",IF(R3692=0,"⚠ أضف سطر عهدة أولًا","DMT-"&amp;TEXT(R3692,"000")))</f>
        <v/>
      </c>
      <c r="C3692" s="21" t="n"/>
      <c r="D3692" s="20">
        <f>IF(C3692="","",IF(S3692="","خارج السنة المالية",INDEX(القوائم!$D$2:$D$13,S3692)))</f>
        <v/>
      </c>
      <c r="E3692" s="22" t="n"/>
      <c r="F3692" s="23" t="n"/>
      <c r="G3692" s="23" t="n"/>
      <c r="H3692" s="22" t="n"/>
      <c r="I3692" s="19" t="n"/>
      <c r="J3692" s="21" t="n"/>
      <c r="K3692" s="19" t="n"/>
      <c r="L3692" s="19" t="n"/>
      <c r="M3692" s="21" t="n"/>
      <c r="N3692" s="22" t="n"/>
      <c r="O3692" s="24">
        <f>IF(A3692&lt;&gt;"عهدة","",SUMIFS($G$8:$G$5007,$B$8:$B$5007,B3692,$A$8:$A$5007,"مصروف",$I$8:$I$5007,"&lt;&gt;مرفوض"))</f>
        <v/>
      </c>
      <c r="P3692" s="25">
        <f>IF(A3692&lt;&gt;"عهدة","",N(F3692)-O3692)</f>
        <v/>
      </c>
      <c r="Q3692" s="26">
        <f>IF(A3692="","",IF(A3692="عهدة",IF(N(F3692)=0,"⚠ أدخل قيمة العهدة",IF(P3692&lt;0,"⛔ عجز / زيادة مصروفات "&amp;TEXT(-P3692,"#,##0"),IF(COUNTIFS($B$8:$B$5007,B3692,$A$8:$A$5007,"مصروف",$I$8:$I$5007,"&lt;&gt;مرفوض",$K$8:$K$5007,"&lt;&gt;نعم")&gt;0,"⚠ "&amp;COUNTIFS($B$8:$B$5007,B3692,$A$8:$A$5007,"مصروف",$I$8:$I$5007,"&lt;&gt;مرفوض",$K$8:$K$5007,"&lt;&gt;نعم")&amp;" مصروف غير مسوى",IF(L3692="تمت التسوية",IF(P3692=0,"✔ متوازنة وتمت التسوية","✔ تمت التسوية – متبقي "&amp;TEXT(P3692,"#,##0")),IF(P3692&gt;0,"متبقي "&amp;TEXT(P3692,"#,##0"),"✔ متوازنة"))))),IF(R3692=0,"⚠ أضف سطر عهدة أولًا",IF(OR(C3692="",N(G3692)=0),"⚠ أكمل التاريخ والقيمة",IF(S3692="","⚠ التاريخ خارج السنة المالية",IF(H3692="","⚠ اختر بند الموازنة",IF(I3692="مرفوض","✖ مرفوض من المدير",IF(I3692&lt;&gt;"موافق","⏳ بانتظار موافقة المدير",IF(K3692&lt;&gt;"نعم","⚠ غير مسوى مع الحسابات","✔ معتمد ومسوى")))))))))</f>
        <v/>
      </c>
      <c r="R3692">
        <f>N(R3691)+IF(A3692="عهدة",1,0)</f>
        <v/>
      </c>
      <c r="S3692">
        <f>IF(C3692="","",IF(AND(C3692&gt;=DATE(2026,9,1),C3692&lt;=DATE(2027,8,31)),(YEAR(C3692)-2026)*12+MONTH(C3692)-8,""))</f>
        <v/>
      </c>
      <c r="T3692">
        <f>IF(AND(A3692="مصروف",R3692&gt;0,I3692="موافق",S3692&lt;&gt;"",H3692&lt;&gt;""),N(G3692),0)</f>
        <v/>
      </c>
    </row>
    <row r="3693">
      <c r="A3693" s="19" t="n"/>
      <c r="B3693" s="20">
        <f>IF(A3693="","",IF(R3693=0,"⚠ أضف سطر عهدة أولًا","DMT-"&amp;TEXT(R3693,"000")))</f>
        <v/>
      </c>
      <c r="C3693" s="21" t="n"/>
      <c r="D3693" s="20">
        <f>IF(C3693="","",IF(S3693="","خارج السنة المالية",INDEX(القوائم!$D$2:$D$13,S3693)))</f>
        <v/>
      </c>
      <c r="E3693" s="22" t="n"/>
      <c r="F3693" s="23" t="n"/>
      <c r="G3693" s="23" t="n"/>
      <c r="H3693" s="22" t="n"/>
      <c r="I3693" s="19" t="n"/>
      <c r="J3693" s="21" t="n"/>
      <c r="K3693" s="19" t="n"/>
      <c r="L3693" s="19" t="n"/>
      <c r="M3693" s="21" t="n"/>
      <c r="N3693" s="22" t="n"/>
      <c r="O3693" s="24">
        <f>IF(A3693&lt;&gt;"عهدة","",SUMIFS($G$8:$G$5007,$B$8:$B$5007,B3693,$A$8:$A$5007,"مصروف",$I$8:$I$5007,"&lt;&gt;مرفوض"))</f>
        <v/>
      </c>
      <c r="P3693" s="25">
        <f>IF(A3693&lt;&gt;"عهدة","",N(F3693)-O3693)</f>
        <v/>
      </c>
      <c r="Q3693" s="26">
        <f>IF(A3693="","",IF(A3693="عهدة",IF(N(F3693)=0,"⚠ أدخل قيمة العهدة",IF(P3693&lt;0,"⛔ عجز / زيادة مصروفات "&amp;TEXT(-P3693,"#,##0"),IF(COUNTIFS($B$8:$B$5007,B3693,$A$8:$A$5007,"مصروف",$I$8:$I$5007,"&lt;&gt;مرفوض",$K$8:$K$5007,"&lt;&gt;نعم")&gt;0,"⚠ "&amp;COUNTIFS($B$8:$B$5007,B3693,$A$8:$A$5007,"مصروف",$I$8:$I$5007,"&lt;&gt;مرفوض",$K$8:$K$5007,"&lt;&gt;نعم")&amp;" مصروف غير مسوى",IF(L3693="تمت التسوية",IF(P3693=0,"✔ متوازنة وتمت التسوية","✔ تمت التسوية – متبقي "&amp;TEXT(P3693,"#,##0")),IF(P3693&gt;0,"متبقي "&amp;TEXT(P3693,"#,##0"),"✔ متوازنة"))))),IF(R3693=0,"⚠ أضف سطر عهدة أولًا",IF(OR(C3693="",N(G3693)=0),"⚠ أكمل التاريخ والقيمة",IF(S3693="","⚠ التاريخ خارج السنة المالية",IF(H3693="","⚠ اختر بند الموازنة",IF(I3693="مرفوض","✖ مرفوض من المدير",IF(I3693&lt;&gt;"موافق","⏳ بانتظار موافقة المدير",IF(K3693&lt;&gt;"نعم","⚠ غير مسوى مع الحسابات","✔ معتمد ومسوى")))))))))</f>
        <v/>
      </c>
      <c r="R3693">
        <f>N(R3692)+IF(A3693="عهدة",1,0)</f>
        <v/>
      </c>
      <c r="S3693">
        <f>IF(C3693="","",IF(AND(C3693&gt;=DATE(2026,9,1),C3693&lt;=DATE(2027,8,31)),(YEAR(C3693)-2026)*12+MONTH(C3693)-8,""))</f>
        <v/>
      </c>
      <c r="T3693">
        <f>IF(AND(A3693="مصروف",R3693&gt;0,I3693="موافق",S3693&lt;&gt;"",H3693&lt;&gt;""),N(G3693),0)</f>
        <v/>
      </c>
    </row>
    <row r="3694">
      <c r="A3694" s="19" t="n"/>
      <c r="B3694" s="20">
        <f>IF(A3694="","",IF(R3694=0,"⚠ أضف سطر عهدة أولًا","DMT-"&amp;TEXT(R3694,"000")))</f>
        <v/>
      </c>
      <c r="C3694" s="21" t="n"/>
      <c r="D3694" s="20">
        <f>IF(C3694="","",IF(S3694="","خارج السنة المالية",INDEX(القوائم!$D$2:$D$13,S3694)))</f>
        <v/>
      </c>
      <c r="E3694" s="22" t="n"/>
      <c r="F3694" s="23" t="n"/>
      <c r="G3694" s="23" t="n"/>
      <c r="H3694" s="22" t="n"/>
      <c r="I3694" s="19" t="n"/>
      <c r="J3694" s="21" t="n"/>
      <c r="K3694" s="19" t="n"/>
      <c r="L3694" s="19" t="n"/>
      <c r="M3694" s="21" t="n"/>
      <c r="N3694" s="22" t="n"/>
      <c r="O3694" s="24">
        <f>IF(A3694&lt;&gt;"عهدة","",SUMIFS($G$8:$G$5007,$B$8:$B$5007,B3694,$A$8:$A$5007,"مصروف",$I$8:$I$5007,"&lt;&gt;مرفوض"))</f>
        <v/>
      </c>
      <c r="P3694" s="25">
        <f>IF(A3694&lt;&gt;"عهدة","",N(F3694)-O3694)</f>
        <v/>
      </c>
      <c r="Q3694" s="26">
        <f>IF(A3694="","",IF(A3694="عهدة",IF(N(F3694)=0,"⚠ أدخل قيمة العهدة",IF(P3694&lt;0,"⛔ عجز / زيادة مصروفات "&amp;TEXT(-P3694,"#,##0"),IF(COUNTIFS($B$8:$B$5007,B3694,$A$8:$A$5007,"مصروف",$I$8:$I$5007,"&lt;&gt;مرفوض",$K$8:$K$5007,"&lt;&gt;نعم")&gt;0,"⚠ "&amp;COUNTIFS($B$8:$B$5007,B3694,$A$8:$A$5007,"مصروف",$I$8:$I$5007,"&lt;&gt;مرفوض",$K$8:$K$5007,"&lt;&gt;نعم")&amp;" مصروف غير مسوى",IF(L3694="تمت التسوية",IF(P3694=0,"✔ متوازنة وتمت التسوية","✔ تمت التسوية – متبقي "&amp;TEXT(P3694,"#,##0")),IF(P3694&gt;0,"متبقي "&amp;TEXT(P3694,"#,##0"),"✔ متوازنة"))))),IF(R3694=0,"⚠ أضف سطر عهدة أولًا",IF(OR(C3694="",N(G3694)=0),"⚠ أكمل التاريخ والقيمة",IF(S3694="","⚠ التاريخ خارج السنة المالية",IF(H3694="","⚠ اختر بند الموازنة",IF(I3694="مرفوض","✖ مرفوض من المدير",IF(I3694&lt;&gt;"موافق","⏳ بانتظار موافقة المدير",IF(K3694&lt;&gt;"نعم","⚠ غير مسوى مع الحسابات","✔ معتمد ومسوى")))))))))</f>
        <v/>
      </c>
      <c r="R3694">
        <f>N(R3693)+IF(A3694="عهدة",1,0)</f>
        <v/>
      </c>
      <c r="S3694">
        <f>IF(C3694="","",IF(AND(C3694&gt;=DATE(2026,9,1),C3694&lt;=DATE(2027,8,31)),(YEAR(C3694)-2026)*12+MONTH(C3694)-8,""))</f>
        <v/>
      </c>
      <c r="T3694">
        <f>IF(AND(A3694="مصروف",R3694&gt;0,I3694="موافق",S3694&lt;&gt;"",H3694&lt;&gt;""),N(G3694),0)</f>
        <v/>
      </c>
    </row>
    <row r="3695">
      <c r="A3695" s="19" t="n"/>
      <c r="B3695" s="20">
        <f>IF(A3695="","",IF(R3695=0,"⚠ أضف سطر عهدة أولًا","DMT-"&amp;TEXT(R3695,"000")))</f>
        <v/>
      </c>
      <c r="C3695" s="21" t="n"/>
      <c r="D3695" s="20">
        <f>IF(C3695="","",IF(S3695="","خارج السنة المالية",INDEX(القوائم!$D$2:$D$13,S3695)))</f>
        <v/>
      </c>
      <c r="E3695" s="22" t="n"/>
      <c r="F3695" s="23" t="n"/>
      <c r="G3695" s="23" t="n"/>
      <c r="H3695" s="22" t="n"/>
      <c r="I3695" s="19" t="n"/>
      <c r="J3695" s="21" t="n"/>
      <c r="K3695" s="19" t="n"/>
      <c r="L3695" s="19" t="n"/>
      <c r="M3695" s="21" t="n"/>
      <c r="N3695" s="22" t="n"/>
      <c r="O3695" s="24">
        <f>IF(A3695&lt;&gt;"عهدة","",SUMIFS($G$8:$G$5007,$B$8:$B$5007,B3695,$A$8:$A$5007,"مصروف",$I$8:$I$5007,"&lt;&gt;مرفوض"))</f>
        <v/>
      </c>
      <c r="P3695" s="25">
        <f>IF(A3695&lt;&gt;"عهدة","",N(F3695)-O3695)</f>
        <v/>
      </c>
      <c r="Q3695" s="26">
        <f>IF(A3695="","",IF(A3695="عهدة",IF(N(F3695)=0,"⚠ أدخل قيمة العهدة",IF(P3695&lt;0,"⛔ عجز / زيادة مصروفات "&amp;TEXT(-P3695,"#,##0"),IF(COUNTIFS($B$8:$B$5007,B3695,$A$8:$A$5007,"مصروف",$I$8:$I$5007,"&lt;&gt;مرفوض",$K$8:$K$5007,"&lt;&gt;نعم")&gt;0,"⚠ "&amp;COUNTIFS($B$8:$B$5007,B3695,$A$8:$A$5007,"مصروف",$I$8:$I$5007,"&lt;&gt;مرفوض",$K$8:$K$5007,"&lt;&gt;نعم")&amp;" مصروف غير مسوى",IF(L3695="تمت التسوية",IF(P3695=0,"✔ متوازنة وتمت التسوية","✔ تمت التسوية – متبقي "&amp;TEXT(P3695,"#,##0")),IF(P3695&gt;0,"متبقي "&amp;TEXT(P3695,"#,##0"),"✔ متوازنة"))))),IF(R3695=0,"⚠ أضف سطر عهدة أولًا",IF(OR(C3695="",N(G3695)=0),"⚠ أكمل التاريخ والقيمة",IF(S3695="","⚠ التاريخ خارج السنة المالية",IF(H3695="","⚠ اختر بند الموازنة",IF(I3695="مرفوض","✖ مرفوض من المدير",IF(I3695&lt;&gt;"موافق","⏳ بانتظار موافقة المدير",IF(K3695&lt;&gt;"نعم","⚠ غير مسوى مع الحسابات","✔ معتمد ومسوى")))))))))</f>
        <v/>
      </c>
      <c r="R3695">
        <f>N(R3694)+IF(A3695="عهدة",1,0)</f>
        <v/>
      </c>
      <c r="S3695">
        <f>IF(C3695="","",IF(AND(C3695&gt;=DATE(2026,9,1),C3695&lt;=DATE(2027,8,31)),(YEAR(C3695)-2026)*12+MONTH(C3695)-8,""))</f>
        <v/>
      </c>
      <c r="T3695">
        <f>IF(AND(A3695="مصروف",R3695&gt;0,I3695="موافق",S3695&lt;&gt;"",H3695&lt;&gt;""),N(G3695),0)</f>
        <v/>
      </c>
    </row>
    <row r="3696">
      <c r="A3696" s="19" t="n"/>
      <c r="B3696" s="20">
        <f>IF(A3696="","",IF(R3696=0,"⚠ أضف سطر عهدة أولًا","DMT-"&amp;TEXT(R3696,"000")))</f>
        <v/>
      </c>
      <c r="C3696" s="21" t="n"/>
      <c r="D3696" s="20">
        <f>IF(C3696="","",IF(S3696="","خارج السنة المالية",INDEX(القوائم!$D$2:$D$13,S3696)))</f>
        <v/>
      </c>
      <c r="E3696" s="22" t="n"/>
      <c r="F3696" s="23" t="n"/>
      <c r="G3696" s="23" t="n"/>
      <c r="H3696" s="22" t="n"/>
      <c r="I3696" s="19" t="n"/>
      <c r="J3696" s="21" t="n"/>
      <c r="K3696" s="19" t="n"/>
      <c r="L3696" s="19" t="n"/>
      <c r="M3696" s="21" t="n"/>
      <c r="N3696" s="22" t="n"/>
      <c r="O3696" s="24">
        <f>IF(A3696&lt;&gt;"عهدة","",SUMIFS($G$8:$G$5007,$B$8:$B$5007,B3696,$A$8:$A$5007,"مصروف",$I$8:$I$5007,"&lt;&gt;مرفوض"))</f>
        <v/>
      </c>
      <c r="P3696" s="25">
        <f>IF(A3696&lt;&gt;"عهدة","",N(F3696)-O3696)</f>
        <v/>
      </c>
      <c r="Q3696" s="26">
        <f>IF(A3696="","",IF(A3696="عهدة",IF(N(F3696)=0,"⚠ أدخل قيمة العهدة",IF(P3696&lt;0,"⛔ عجز / زيادة مصروفات "&amp;TEXT(-P3696,"#,##0"),IF(COUNTIFS($B$8:$B$5007,B3696,$A$8:$A$5007,"مصروف",$I$8:$I$5007,"&lt;&gt;مرفوض",$K$8:$K$5007,"&lt;&gt;نعم")&gt;0,"⚠ "&amp;COUNTIFS($B$8:$B$5007,B3696,$A$8:$A$5007,"مصروف",$I$8:$I$5007,"&lt;&gt;مرفوض",$K$8:$K$5007,"&lt;&gt;نعم")&amp;" مصروف غير مسوى",IF(L3696="تمت التسوية",IF(P3696=0,"✔ متوازنة وتمت التسوية","✔ تمت التسوية – متبقي "&amp;TEXT(P3696,"#,##0")),IF(P3696&gt;0,"متبقي "&amp;TEXT(P3696,"#,##0"),"✔ متوازنة"))))),IF(R3696=0,"⚠ أضف سطر عهدة أولًا",IF(OR(C3696="",N(G3696)=0),"⚠ أكمل التاريخ والقيمة",IF(S3696="","⚠ التاريخ خارج السنة المالية",IF(H3696="","⚠ اختر بند الموازنة",IF(I3696="مرفوض","✖ مرفوض من المدير",IF(I3696&lt;&gt;"موافق","⏳ بانتظار موافقة المدير",IF(K3696&lt;&gt;"نعم","⚠ غير مسوى مع الحسابات","✔ معتمد ومسوى")))))))))</f>
        <v/>
      </c>
      <c r="R3696">
        <f>N(R3695)+IF(A3696="عهدة",1,0)</f>
        <v/>
      </c>
      <c r="S3696">
        <f>IF(C3696="","",IF(AND(C3696&gt;=DATE(2026,9,1),C3696&lt;=DATE(2027,8,31)),(YEAR(C3696)-2026)*12+MONTH(C3696)-8,""))</f>
        <v/>
      </c>
      <c r="T3696">
        <f>IF(AND(A3696="مصروف",R3696&gt;0,I3696="موافق",S3696&lt;&gt;"",H3696&lt;&gt;""),N(G3696),0)</f>
        <v/>
      </c>
    </row>
    <row r="3697">
      <c r="A3697" s="19" t="n"/>
      <c r="B3697" s="20">
        <f>IF(A3697="","",IF(R3697=0,"⚠ أضف سطر عهدة أولًا","DMT-"&amp;TEXT(R3697,"000")))</f>
        <v/>
      </c>
      <c r="C3697" s="21" t="n"/>
      <c r="D3697" s="20">
        <f>IF(C3697="","",IF(S3697="","خارج السنة المالية",INDEX(القوائم!$D$2:$D$13,S3697)))</f>
        <v/>
      </c>
      <c r="E3697" s="22" t="n"/>
      <c r="F3697" s="23" t="n"/>
      <c r="G3697" s="23" t="n"/>
      <c r="H3697" s="22" t="n"/>
      <c r="I3697" s="19" t="n"/>
      <c r="J3697" s="21" t="n"/>
      <c r="K3697" s="19" t="n"/>
      <c r="L3697" s="19" t="n"/>
      <c r="M3697" s="21" t="n"/>
      <c r="N3697" s="22" t="n"/>
      <c r="O3697" s="24">
        <f>IF(A3697&lt;&gt;"عهدة","",SUMIFS($G$8:$G$5007,$B$8:$B$5007,B3697,$A$8:$A$5007,"مصروف",$I$8:$I$5007,"&lt;&gt;مرفوض"))</f>
        <v/>
      </c>
      <c r="P3697" s="25">
        <f>IF(A3697&lt;&gt;"عهدة","",N(F3697)-O3697)</f>
        <v/>
      </c>
      <c r="Q3697" s="26">
        <f>IF(A3697="","",IF(A3697="عهدة",IF(N(F3697)=0,"⚠ أدخل قيمة العهدة",IF(P3697&lt;0,"⛔ عجز / زيادة مصروفات "&amp;TEXT(-P3697,"#,##0"),IF(COUNTIFS($B$8:$B$5007,B3697,$A$8:$A$5007,"مصروف",$I$8:$I$5007,"&lt;&gt;مرفوض",$K$8:$K$5007,"&lt;&gt;نعم")&gt;0,"⚠ "&amp;COUNTIFS($B$8:$B$5007,B3697,$A$8:$A$5007,"مصروف",$I$8:$I$5007,"&lt;&gt;مرفوض",$K$8:$K$5007,"&lt;&gt;نعم")&amp;" مصروف غير مسوى",IF(L3697="تمت التسوية",IF(P3697=0,"✔ متوازنة وتمت التسوية","✔ تمت التسوية – متبقي "&amp;TEXT(P3697,"#,##0")),IF(P3697&gt;0,"متبقي "&amp;TEXT(P3697,"#,##0"),"✔ متوازنة"))))),IF(R3697=0,"⚠ أضف سطر عهدة أولًا",IF(OR(C3697="",N(G3697)=0),"⚠ أكمل التاريخ والقيمة",IF(S3697="","⚠ التاريخ خارج السنة المالية",IF(H3697="","⚠ اختر بند الموازنة",IF(I3697="مرفوض","✖ مرفوض من المدير",IF(I3697&lt;&gt;"موافق","⏳ بانتظار موافقة المدير",IF(K3697&lt;&gt;"نعم","⚠ غير مسوى مع الحسابات","✔ معتمد ومسوى")))))))))</f>
        <v/>
      </c>
      <c r="R3697">
        <f>N(R3696)+IF(A3697="عهدة",1,0)</f>
        <v/>
      </c>
      <c r="S3697">
        <f>IF(C3697="","",IF(AND(C3697&gt;=DATE(2026,9,1),C3697&lt;=DATE(2027,8,31)),(YEAR(C3697)-2026)*12+MONTH(C3697)-8,""))</f>
        <v/>
      </c>
      <c r="T3697">
        <f>IF(AND(A3697="مصروف",R3697&gt;0,I3697="موافق",S3697&lt;&gt;"",H3697&lt;&gt;""),N(G3697),0)</f>
        <v/>
      </c>
    </row>
    <row r="3698">
      <c r="A3698" s="19" t="n"/>
      <c r="B3698" s="20">
        <f>IF(A3698="","",IF(R3698=0,"⚠ أضف سطر عهدة أولًا","DMT-"&amp;TEXT(R3698,"000")))</f>
        <v/>
      </c>
      <c r="C3698" s="21" t="n"/>
      <c r="D3698" s="20">
        <f>IF(C3698="","",IF(S3698="","خارج السنة المالية",INDEX(القوائم!$D$2:$D$13,S3698)))</f>
        <v/>
      </c>
      <c r="E3698" s="22" t="n"/>
      <c r="F3698" s="23" t="n"/>
      <c r="G3698" s="23" t="n"/>
      <c r="H3698" s="22" t="n"/>
      <c r="I3698" s="19" t="n"/>
      <c r="J3698" s="21" t="n"/>
      <c r="K3698" s="19" t="n"/>
      <c r="L3698" s="19" t="n"/>
      <c r="M3698" s="21" t="n"/>
      <c r="N3698" s="22" t="n"/>
      <c r="O3698" s="24">
        <f>IF(A3698&lt;&gt;"عهدة","",SUMIFS($G$8:$G$5007,$B$8:$B$5007,B3698,$A$8:$A$5007,"مصروف",$I$8:$I$5007,"&lt;&gt;مرفوض"))</f>
        <v/>
      </c>
      <c r="P3698" s="25">
        <f>IF(A3698&lt;&gt;"عهدة","",N(F3698)-O3698)</f>
        <v/>
      </c>
      <c r="Q3698" s="26">
        <f>IF(A3698="","",IF(A3698="عهدة",IF(N(F3698)=0,"⚠ أدخل قيمة العهدة",IF(P3698&lt;0,"⛔ عجز / زيادة مصروفات "&amp;TEXT(-P3698,"#,##0"),IF(COUNTIFS($B$8:$B$5007,B3698,$A$8:$A$5007,"مصروف",$I$8:$I$5007,"&lt;&gt;مرفوض",$K$8:$K$5007,"&lt;&gt;نعم")&gt;0,"⚠ "&amp;COUNTIFS($B$8:$B$5007,B3698,$A$8:$A$5007,"مصروف",$I$8:$I$5007,"&lt;&gt;مرفوض",$K$8:$K$5007,"&lt;&gt;نعم")&amp;" مصروف غير مسوى",IF(L3698="تمت التسوية",IF(P3698=0,"✔ متوازنة وتمت التسوية","✔ تمت التسوية – متبقي "&amp;TEXT(P3698,"#,##0")),IF(P3698&gt;0,"متبقي "&amp;TEXT(P3698,"#,##0"),"✔ متوازنة"))))),IF(R3698=0,"⚠ أضف سطر عهدة أولًا",IF(OR(C3698="",N(G3698)=0),"⚠ أكمل التاريخ والقيمة",IF(S3698="","⚠ التاريخ خارج السنة المالية",IF(H3698="","⚠ اختر بند الموازنة",IF(I3698="مرفوض","✖ مرفوض من المدير",IF(I3698&lt;&gt;"موافق","⏳ بانتظار موافقة المدير",IF(K3698&lt;&gt;"نعم","⚠ غير مسوى مع الحسابات","✔ معتمد ومسوى")))))))))</f>
        <v/>
      </c>
      <c r="R3698">
        <f>N(R3697)+IF(A3698="عهدة",1,0)</f>
        <v/>
      </c>
      <c r="S3698">
        <f>IF(C3698="","",IF(AND(C3698&gt;=DATE(2026,9,1),C3698&lt;=DATE(2027,8,31)),(YEAR(C3698)-2026)*12+MONTH(C3698)-8,""))</f>
        <v/>
      </c>
      <c r="T3698">
        <f>IF(AND(A3698="مصروف",R3698&gt;0,I3698="موافق",S3698&lt;&gt;"",H3698&lt;&gt;""),N(G3698),0)</f>
        <v/>
      </c>
    </row>
    <row r="3699">
      <c r="A3699" s="19" t="n"/>
      <c r="B3699" s="20">
        <f>IF(A3699="","",IF(R3699=0,"⚠ أضف سطر عهدة أولًا","DMT-"&amp;TEXT(R3699,"000")))</f>
        <v/>
      </c>
      <c r="C3699" s="21" t="n"/>
      <c r="D3699" s="20">
        <f>IF(C3699="","",IF(S3699="","خارج السنة المالية",INDEX(القوائم!$D$2:$D$13,S3699)))</f>
        <v/>
      </c>
      <c r="E3699" s="22" t="n"/>
      <c r="F3699" s="23" t="n"/>
      <c r="G3699" s="23" t="n"/>
      <c r="H3699" s="22" t="n"/>
      <c r="I3699" s="19" t="n"/>
      <c r="J3699" s="21" t="n"/>
      <c r="K3699" s="19" t="n"/>
      <c r="L3699" s="19" t="n"/>
      <c r="M3699" s="21" t="n"/>
      <c r="N3699" s="22" t="n"/>
      <c r="O3699" s="24">
        <f>IF(A3699&lt;&gt;"عهدة","",SUMIFS($G$8:$G$5007,$B$8:$B$5007,B3699,$A$8:$A$5007,"مصروف",$I$8:$I$5007,"&lt;&gt;مرفوض"))</f>
        <v/>
      </c>
      <c r="P3699" s="25">
        <f>IF(A3699&lt;&gt;"عهدة","",N(F3699)-O3699)</f>
        <v/>
      </c>
      <c r="Q3699" s="26">
        <f>IF(A3699="","",IF(A3699="عهدة",IF(N(F3699)=0,"⚠ أدخل قيمة العهدة",IF(P3699&lt;0,"⛔ عجز / زيادة مصروفات "&amp;TEXT(-P3699,"#,##0"),IF(COUNTIFS($B$8:$B$5007,B3699,$A$8:$A$5007,"مصروف",$I$8:$I$5007,"&lt;&gt;مرفوض",$K$8:$K$5007,"&lt;&gt;نعم")&gt;0,"⚠ "&amp;COUNTIFS($B$8:$B$5007,B3699,$A$8:$A$5007,"مصروف",$I$8:$I$5007,"&lt;&gt;مرفوض",$K$8:$K$5007,"&lt;&gt;نعم")&amp;" مصروف غير مسوى",IF(L3699="تمت التسوية",IF(P3699=0,"✔ متوازنة وتمت التسوية","✔ تمت التسوية – متبقي "&amp;TEXT(P3699,"#,##0")),IF(P3699&gt;0,"متبقي "&amp;TEXT(P3699,"#,##0"),"✔ متوازنة"))))),IF(R3699=0,"⚠ أضف سطر عهدة أولًا",IF(OR(C3699="",N(G3699)=0),"⚠ أكمل التاريخ والقيمة",IF(S3699="","⚠ التاريخ خارج السنة المالية",IF(H3699="","⚠ اختر بند الموازنة",IF(I3699="مرفوض","✖ مرفوض من المدير",IF(I3699&lt;&gt;"موافق","⏳ بانتظار موافقة المدير",IF(K3699&lt;&gt;"نعم","⚠ غير مسوى مع الحسابات","✔ معتمد ومسوى")))))))))</f>
        <v/>
      </c>
      <c r="R3699">
        <f>N(R3698)+IF(A3699="عهدة",1,0)</f>
        <v/>
      </c>
      <c r="S3699">
        <f>IF(C3699="","",IF(AND(C3699&gt;=DATE(2026,9,1),C3699&lt;=DATE(2027,8,31)),(YEAR(C3699)-2026)*12+MONTH(C3699)-8,""))</f>
        <v/>
      </c>
      <c r="T3699">
        <f>IF(AND(A3699="مصروف",R3699&gt;0,I3699="موافق",S3699&lt;&gt;"",H3699&lt;&gt;""),N(G3699),0)</f>
        <v/>
      </c>
    </row>
    <row r="3700">
      <c r="A3700" s="19" t="n"/>
      <c r="B3700" s="20">
        <f>IF(A3700="","",IF(R3700=0,"⚠ أضف سطر عهدة أولًا","DMT-"&amp;TEXT(R3700,"000")))</f>
        <v/>
      </c>
      <c r="C3700" s="21" t="n"/>
      <c r="D3700" s="20">
        <f>IF(C3700="","",IF(S3700="","خارج السنة المالية",INDEX(القوائم!$D$2:$D$13,S3700)))</f>
        <v/>
      </c>
      <c r="E3700" s="22" t="n"/>
      <c r="F3700" s="23" t="n"/>
      <c r="G3700" s="23" t="n"/>
      <c r="H3700" s="22" t="n"/>
      <c r="I3700" s="19" t="n"/>
      <c r="J3700" s="21" t="n"/>
      <c r="K3700" s="19" t="n"/>
      <c r="L3700" s="19" t="n"/>
      <c r="M3700" s="21" t="n"/>
      <c r="N3700" s="22" t="n"/>
      <c r="O3700" s="24">
        <f>IF(A3700&lt;&gt;"عهدة","",SUMIFS($G$8:$G$5007,$B$8:$B$5007,B3700,$A$8:$A$5007,"مصروف",$I$8:$I$5007,"&lt;&gt;مرفوض"))</f>
        <v/>
      </c>
      <c r="P3700" s="25">
        <f>IF(A3700&lt;&gt;"عهدة","",N(F3700)-O3700)</f>
        <v/>
      </c>
      <c r="Q3700" s="26">
        <f>IF(A3700="","",IF(A3700="عهدة",IF(N(F3700)=0,"⚠ أدخل قيمة العهدة",IF(P3700&lt;0,"⛔ عجز / زيادة مصروفات "&amp;TEXT(-P3700,"#,##0"),IF(COUNTIFS($B$8:$B$5007,B3700,$A$8:$A$5007,"مصروف",$I$8:$I$5007,"&lt;&gt;مرفوض",$K$8:$K$5007,"&lt;&gt;نعم")&gt;0,"⚠ "&amp;COUNTIFS($B$8:$B$5007,B3700,$A$8:$A$5007,"مصروف",$I$8:$I$5007,"&lt;&gt;مرفوض",$K$8:$K$5007,"&lt;&gt;نعم")&amp;" مصروف غير مسوى",IF(L3700="تمت التسوية",IF(P3700=0,"✔ متوازنة وتمت التسوية","✔ تمت التسوية – متبقي "&amp;TEXT(P3700,"#,##0")),IF(P3700&gt;0,"متبقي "&amp;TEXT(P3700,"#,##0"),"✔ متوازنة"))))),IF(R3700=0,"⚠ أضف سطر عهدة أولًا",IF(OR(C3700="",N(G3700)=0),"⚠ أكمل التاريخ والقيمة",IF(S3700="","⚠ التاريخ خارج السنة المالية",IF(H3700="","⚠ اختر بند الموازنة",IF(I3700="مرفوض","✖ مرفوض من المدير",IF(I3700&lt;&gt;"موافق","⏳ بانتظار موافقة المدير",IF(K3700&lt;&gt;"نعم","⚠ غير مسوى مع الحسابات","✔ معتمد ومسوى")))))))))</f>
        <v/>
      </c>
      <c r="R3700">
        <f>N(R3699)+IF(A3700="عهدة",1,0)</f>
        <v/>
      </c>
      <c r="S3700">
        <f>IF(C3700="","",IF(AND(C3700&gt;=DATE(2026,9,1),C3700&lt;=DATE(2027,8,31)),(YEAR(C3700)-2026)*12+MONTH(C3700)-8,""))</f>
        <v/>
      </c>
      <c r="T3700">
        <f>IF(AND(A3700="مصروف",R3700&gt;0,I3700="موافق",S3700&lt;&gt;"",H3700&lt;&gt;""),N(G3700),0)</f>
        <v/>
      </c>
    </row>
    <row r="3701">
      <c r="A3701" s="19" t="n"/>
      <c r="B3701" s="20">
        <f>IF(A3701="","",IF(R3701=0,"⚠ أضف سطر عهدة أولًا","DMT-"&amp;TEXT(R3701,"000")))</f>
        <v/>
      </c>
      <c r="C3701" s="21" t="n"/>
      <c r="D3701" s="20">
        <f>IF(C3701="","",IF(S3701="","خارج السنة المالية",INDEX(القوائم!$D$2:$D$13,S3701)))</f>
        <v/>
      </c>
      <c r="E3701" s="22" t="n"/>
      <c r="F3701" s="23" t="n"/>
      <c r="G3701" s="23" t="n"/>
      <c r="H3701" s="22" t="n"/>
      <c r="I3701" s="19" t="n"/>
      <c r="J3701" s="21" t="n"/>
      <c r="K3701" s="19" t="n"/>
      <c r="L3701" s="19" t="n"/>
      <c r="M3701" s="21" t="n"/>
      <c r="N3701" s="22" t="n"/>
      <c r="O3701" s="24">
        <f>IF(A3701&lt;&gt;"عهدة","",SUMIFS($G$8:$G$5007,$B$8:$B$5007,B3701,$A$8:$A$5007,"مصروف",$I$8:$I$5007,"&lt;&gt;مرفوض"))</f>
        <v/>
      </c>
      <c r="P3701" s="25">
        <f>IF(A3701&lt;&gt;"عهدة","",N(F3701)-O3701)</f>
        <v/>
      </c>
      <c r="Q3701" s="26">
        <f>IF(A3701="","",IF(A3701="عهدة",IF(N(F3701)=0,"⚠ أدخل قيمة العهدة",IF(P3701&lt;0,"⛔ عجز / زيادة مصروفات "&amp;TEXT(-P3701,"#,##0"),IF(COUNTIFS($B$8:$B$5007,B3701,$A$8:$A$5007,"مصروف",$I$8:$I$5007,"&lt;&gt;مرفوض",$K$8:$K$5007,"&lt;&gt;نعم")&gt;0,"⚠ "&amp;COUNTIFS($B$8:$B$5007,B3701,$A$8:$A$5007,"مصروف",$I$8:$I$5007,"&lt;&gt;مرفوض",$K$8:$K$5007,"&lt;&gt;نعم")&amp;" مصروف غير مسوى",IF(L3701="تمت التسوية",IF(P3701=0,"✔ متوازنة وتمت التسوية","✔ تمت التسوية – متبقي "&amp;TEXT(P3701,"#,##0")),IF(P3701&gt;0,"متبقي "&amp;TEXT(P3701,"#,##0"),"✔ متوازنة"))))),IF(R3701=0,"⚠ أضف سطر عهدة أولًا",IF(OR(C3701="",N(G3701)=0),"⚠ أكمل التاريخ والقيمة",IF(S3701="","⚠ التاريخ خارج السنة المالية",IF(H3701="","⚠ اختر بند الموازنة",IF(I3701="مرفوض","✖ مرفوض من المدير",IF(I3701&lt;&gt;"موافق","⏳ بانتظار موافقة المدير",IF(K3701&lt;&gt;"نعم","⚠ غير مسوى مع الحسابات","✔ معتمد ومسوى")))))))))</f>
        <v/>
      </c>
      <c r="R3701">
        <f>N(R3700)+IF(A3701="عهدة",1,0)</f>
        <v/>
      </c>
      <c r="S3701">
        <f>IF(C3701="","",IF(AND(C3701&gt;=DATE(2026,9,1),C3701&lt;=DATE(2027,8,31)),(YEAR(C3701)-2026)*12+MONTH(C3701)-8,""))</f>
        <v/>
      </c>
      <c r="T3701">
        <f>IF(AND(A3701="مصروف",R3701&gt;0,I3701="موافق",S3701&lt;&gt;"",H3701&lt;&gt;""),N(G3701),0)</f>
        <v/>
      </c>
    </row>
    <row r="3702">
      <c r="A3702" s="19" t="n"/>
      <c r="B3702" s="20">
        <f>IF(A3702="","",IF(R3702=0,"⚠ أضف سطر عهدة أولًا","DMT-"&amp;TEXT(R3702,"000")))</f>
        <v/>
      </c>
      <c r="C3702" s="21" t="n"/>
      <c r="D3702" s="20">
        <f>IF(C3702="","",IF(S3702="","خارج السنة المالية",INDEX(القوائم!$D$2:$D$13,S3702)))</f>
        <v/>
      </c>
      <c r="E3702" s="22" t="n"/>
      <c r="F3702" s="23" t="n"/>
      <c r="G3702" s="23" t="n"/>
      <c r="H3702" s="22" t="n"/>
      <c r="I3702" s="19" t="n"/>
      <c r="J3702" s="21" t="n"/>
      <c r="K3702" s="19" t="n"/>
      <c r="L3702" s="19" t="n"/>
      <c r="M3702" s="21" t="n"/>
      <c r="N3702" s="22" t="n"/>
      <c r="O3702" s="24">
        <f>IF(A3702&lt;&gt;"عهدة","",SUMIFS($G$8:$G$5007,$B$8:$B$5007,B3702,$A$8:$A$5007,"مصروف",$I$8:$I$5007,"&lt;&gt;مرفوض"))</f>
        <v/>
      </c>
      <c r="P3702" s="25">
        <f>IF(A3702&lt;&gt;"عهدة","",N(F3702)-O3702)</f>
        <v/>
      </c>
      <c r="Q3702" s="26">
        <f>IF(A3702="","",IF(A3702="عهدة",IF(N(F3702)=0,"⚠ أدخل قيمة العهدة",IF(P3702&lt;0,"⛔ عجز / زيادة مصروفات "&amp;TEXT(-P3702,"#,##0"),IF(COUNTIFS($B$8:$B$5007,B3702,$A$8:$A$5007,"مصروف",$I$8:$I$5007,"&lt;&gt;مرفوض",$K$8:$K$5007,"&lt;&gt;نعم")&gt;0,"⚠ "&amp;COUNTIFS($B$8:$B$5007,B3702,$A$8:$A$5007,"مصروف",$I$8:$I$5007,"&lt;&gt;مرفوض",$K$8:$K$5007,"&lt;&gt;نعم")&amp;" مصروف غير مسوى",IF(L3702="تمت التسوية",IF(P3702=0,"✔ متوازنة وتمت التسوية","✔ تمت التسوية – متبقي "&amp;TEXT(P3702,"#,##0")),IF(P3702&gt;0,"متبقي "&amp;TEXT(P3702,"#,##0"),"✔ متوازنة"))))),IF(R3702=0,"⚠ أضف سطر عهدة أولًا",IF(OR(C3702="",N(G3702)=0),"⚠ أكمل التاريخ والقيمة",IF(S3702="","⚠ التاريخ خارج السنة المالية",IF(H3702="","⚠ اختر بند الموازنة",IF(I3702="مرفوض","✖ مرفوض من المدير",IF(I3702&lt;&gt;"موافق","⏳ بانتظار موافقة المدير",IF(K3702&lt;&gt;"نعم","⚠ غير مسوى مع الحسابات","✔ معتمد ومسوى")))))))))</f>
        <v/>
      </c>
      <c r="R3702">
        <f>N(R3701)+IF(A3702="عهدة",1,0)</f>
        <v/>
      </c>
      <c r="S3702">
        <f>IF(C3702="","",IF(AND(C3702&gt;=DATE(2026,9,1),C3702&lt;=DATE(2027,8,31)),(YEAR(C3702)-2026)*12+MONTH(C3702)-8,""))</f>
        <v/>
      </c>
      <c r="T3702">
        <f>IF(AND(A3702="مصروف",R3702&gt;0,I3702="موافق",S3702&lt;&gt;"",H3702&lt;&gt;""),N(G3702),0)</f>
        <v/>
      </c>
    </row>
    <row r="3703">
      <c r="A3703" s="19" t="n"/>
      <c r="B3703" s="20">
        <f>IF(A3703="","",IF(R3703=0,"⚠ أضف سطر عهدة أولًا","DMT-"&amp;TEXT(R3703,"000")))</f>
        <v/>
      </c>
      <c r="C3703" s="21" t="n"/>
      <c r="D3703" s="20">
        <f>IF(C3703="","",IF(S3703="","خارج السنة المالية",INDEX(القوائم!$D$2:$D$13,S3703)))</f>
        <v/>
      </c>
      <c r="E3703" s="22" t="n"/>
      <c r="F3703" s="23" t="n"/>
      <c r="G3703" s="23" t="n"/>
      <c r="H3703" s="22" t="n"/>
      <c r="I3703" s="19" t="n"/>
      <c r="J3703" s="21" t="n"/>
      <c r="K3703" s="19" t="n"/>
      <c r="L3703" s="19" t="n"/>
      <c r="M3703" s="21" t="n"/>
      <c r="N3703" s="22" t="n"/>
      <c r="O3703" s="24">
        <f>IF(A3703&lt;&gt;"عهدة","",SUMIFS($G$8:$G$5007,$B$8:$B$5007,B3703,$A$8:$A$5007,"مصروف",$I$8:$I$5007,"&lt;&gt;مرفوض"))</f>
        <v/>
      </c>
      <c r="P3703" s="25">
        <f>IF(A3703&lt;&gt;"عهدة","",N(F3703)-O3703)</f>
        <v/>
      </c>
      <c r="Q3703" s="26">
        <f>IF(A3703="","",IF(A3703="عهدة",IF(N(F3703)=0,"⚠ أدخل قيمة العهدة",IF(P3703&lt;0,"⛔ عجز / زيادة مصروفات "&amp;TEXT(-P3703,"#,##0"),IF(COUNTIFS($B$8:$B$5007,B3703,$A$8:$A$5007,"مصروف",$I$8:$I$5007,"&lt;&gt;مرفوض",$K$8:$K$5007,"&lt;&gt;نعم")&gt;0,"⚠ "&amp;COUNTIFS($B$8:$B$5007,B3703,$A$8:$A$5007,"مصروف",$I$8:$I$5007,"&lt;&gt;مرفوض",$K$8:$K$5007,"&lt;&gt;نعم")&amp;" مصروف غير مسوى",IF(L3703="تمت التسوية",IF(P3703=0,"✔ متوازنة وتمت التسوية","✔ تمت التسوية – متبقي "&amp;TEXT(P3703,"#,##0")),IF(P3703&gt;0,"متبقي "&amp;TEXT(P3703,"#,##0"),"✔ متوازنة"))))),IF(R3703=0,"⚠ أضف سطر عهدة أولًا",IF(OR(C3703="",N(G3703)=0),"⚠ أكمل التاريخ والقيمة",IF(S3703="","⚠ التاريخ خارج السنة المالية",IF(H3703="","⚠ اختر بند الموازنة",IF(I3703="مرفوض","✖ مرفوض من المدير",IF(I3703&lt;&gt;"موافق","⏳ بانتظار موافقة المدير",IF(K3703&lt;&gt;"نعم","⚠ غير مسوى مع الحسابات","✔ معتمد ومسوى")))))))))</f>
        <v/>
      </c>
      <c r="R3703">
        <f>N(R3702)+IF(A3703="عهدة",1,0)</f>
        <v/>
      </c>
      <c r="S3703">
        <f>IF(C3703="","",IF(AND(C3703&gt;=DATE(2026,9,1),C3703&lt;=DATE(2027,8,31)),(YEAR(C3703)-2026)*12+MONTH(C3703)-8,""))</f>
        <v/>
      </c>
      <c r="T3703">
        <f>IF(AND(A3703="مصروف",R3703&gt;0,I3703="موافق",S3703&lt;&gt;"",H3703&lt;&gt;""),N(G3703),0)</f>
        <v/>
      </c>
    </row>
    <row r="3704">
      <c r="A3704" s="19" t="n"/>
      <c r="B3704" s="20">
        <f>IF(A3704="","",IF(R3704=0,"⚠ أضف سطر عهدة أولًا","DMT-"&amp;TEXT(R3704,"000")))</f>
        <v/>
      </c>
      <c r="C3704" s="21" t="n"/>
      <c r="D3704" s="20">
        <f>IF(C3704="","",IF(S3704="","خارج السنة المالية",INDEX(القوائم!$D$2:$D$13,S3704)))</f>
        <v/>
      </c>
      <c r="E3704" s="22" t="n"/>
      <c r="F3704" s="23" t="n"/>
      <c r="G3704" s="23" t="n"/>
      <c r="H3704" s="22" t="n"/>
      <c r="I3704" s="19" t="n"/>
      <c r="J3704" s="21" t="n"/>
      <c r="K3704" s="19" t="n"/>
      <c r="L3704" s="19" t="n"/>
      <c r="M3704" s="21" t="n"/>
      <c r="N3704" s="22" t="n"/>
      <c r="O3704" s="24">
        <f>IF(A3704&lt;&gt;"عهدة","",SUMIFS($G$8:$G$5007,$B$8:$B$5007,B3704,$A$8:$A$5007,"مصروف",$I$8:$I$5007,"&lt;&gt;مرفوض"))</f>
        <v/>
      </c>
      <c r="P3704" s="25">
        <f>IF(A3704&lt;&gt;"عهدة","",N(F3704)-O3704)</f>
        <v/>
      </c>
      <c r="Q3704" s="26">
        <f>IF(A3704="","",IF(A3704="عهدة",IF(N(F3704)=0,"⚠ أدخل قيمة العهدة",IF(P3704&lt;0,"⛔ عجز / زيادة مصروفات "&amp;TEXT(-P3704,"#,##0"),IF(COUNTIFS($B$8:$B$5007,B3704,$A$8:$A$5007,"مصروف",$I$8:$I$5007,"&lt;&gt;مرفوض",$K$8:$K$5007,"&lt;&gt;نعم")&gt;0,"⚠ "&amp;COUNTIFS($B$8:$B$5007,B3704,$A$8:$A$5007,"مصروف",$I$8:$I$5007,"&lt;&gt;مرفوض",$K$8:$K$5007,"&lt;&gt;نعم")&amp;" مصروف غير مسوى",IF(L3704="تمت التسوية",IF(P3704=0,"✔ متوازنة وتمت التسوية","✔ تمت التسوية – متبقي "&amp;TEXT(P3704,"#,##0")),IF(P3704&gt;0,"متبقي "&amp;TEXT(P3704,"#,##0"),"✔ متوازنة"))))),IF(R3704=0,"⚠ أضف سطر عهدة أولًا",IF(OR(C3704="",N(G3704)=0),"⚠ أكمل التاريخ والقيمة",IF(S3704="","⚠ التاريخ خارج السنة المالية",IF(H3704="","⚠ اختر بند الموازنة",IF(I3704="مرفوض","✖ مرفوض من المدير",IF(I3704&lt;&gt;"موافق","⏳ بانتظار موافقة المدير",IF(K3704&lt;&gt;"نعم","⚠ غير مسوى مع الحسابات","✔ معتمد ومسوى")))))))))</f>
        <v/>
      </c>
      <c r="R3704">
        <f>N(R3703)+IF(A3704="عهدة",1,0)</f>
        <v/>
      </c>
      <c r="S3704">
        <f>IF(C3704="","",IF(AND(C3704&gt;=DATE(2026,9,1),C3704&lt;=DATE(2027,8,31)),(YEAR(C3704)-2026)*12+MONTH(C3704)-8,""))</f>
        <v/>
      </c>
      <c r="T3704">
        <f>IF(AND(A3704="مصروف",R3704&gt;0,I3704="موافق",S3704&lt;&gt;"",H3704&lt;&gt;""),N(G3704),0)</f>
        <v/>
      </c>
    </row>
    <row r="3705">
      <c r="A3705" s="19" t="n"/>
      <c r="B3705" s="20">
        <f>IF(A3705="","",IF(R3705=0,"⚠ أضف سطر عهدة أولًا","DMT-"&amp;TEXT(R3705,"000")))</f>
        <v/>
      </c>
      <c r="C3705" s="21" t="n"/>
      <c r="D3705" s="20">
        <f>IF(C3705="","",IF(S3705="","خارج السنة المالية",INDEX(القوائم!$D$2:$D$13,S3705)))</f>
        <v/>
      </c>
      <c r="E3705" s="22" t="n"/>
      <c r="F3705" s="23" t="n"/>
      <c r="G3705" s="23" t="n"/>
      <c r="H3705" s="22" t="n"/>
      <c r="I3705" s="19" t="n"/>
      <c r="J3705" s="21" t="n"/>
      <c r="K3705" s="19" t="n"/>
      <c r="L3705" s="19" t="n"/>
      <c r="M3705" s="21" t="n"/>
      <c r="N3705" s="22" t="n"/>
      <c r="O3705" s="24">
        <f>IF(A3705&lt;&gt;"عهدة","",SUMIFS($G$8:$G$5007,$B$8:$B$5007,B3705,$A$8:$A$5007,"مصروف",$I$8:$I$5007,"&lt;&gt;مرفوض"))</f>
        <v/>
      </c>
      <c r="P3705" s="25">
        <f>IF(A3705&lt;&gt;"عهدة","",N(F3705)-O3705)</f>
        <v/>
      </c>
      <c r="Q3705" s="26">
        <f>IF(A3705="","",IF(A3705="عهدة",IF(N(F3705)=0,"⚠ أدخل قيمة العهدة",IF(P3705&lt;0,"⛔ عجز / زيادة مصروفات "&amp;TEXT(-P3705,"#,##0"),IF(COUNTIFS($B$8:$B$5007,B3705,$A$8:$A$5007,"مصروف",$I$8:$I$5007,"&lt;&gt;مرفوض",$K$8:$K$5007,"&lt;&gt;نعم")&gt;0,"⚠ "&amp;COUNTIFS($B$8:$B$5007,B3705,$A$8:$A$5007,"مصروف",$I$8:$I$5007,"&lt;&gt;مرفوض",$K$8:$K$5007,"&lt;&gt;نعم")&amp;" مصروف غير مسوى",IF(L3705="تمت التسوية",IF(P3705=0,"✔ متوازنة وتمت التسوية","✔ تمت التسوية – متبقي "&amp;TEXT(P3705,"#,##0")),IF(P3705&gt;0,"متبقي "&amp;TEXT(P3705,"#,##0"),"✔ متوازنة"))))),IF(R3705=0,"⚠ أضف سطر عهدة أولًا",IF(OR(C3705="",N(G3705)=0),"⚠ أكمل التاريخ والقيمة",IF(S3705="","⚠ التاريخ خارج السنة المالية",IF(H3705="","⚠ اختر بند الموازنة",IF(I3705="مرفوض","✖ مرفوض من المدير",IF(I3705&lt;&gt;"موافق","⏳ بانتظار موافقة المدير",IF(K3705&lt;&gt;"نعم","⚠ غير مسوى مع الحسابات","✔ معتمد ومسوى")))))))))</f>
        <v/>
      </c>
      <c r="R3705">
        <f>N(R3704)+IF(A3705="عهدة",1,0)</f>
        <v/>
      </c>
      <c r="S3705">
        <f>IF(C3705="","",IF(AND(C3705&gt;=DATE(2026,9,1),C3705&lt;=DATE(2027,8,31)),(YEAR(C3705)-2026)*12+MONTH(C3705)-8,""))</f>
        <v/>
      </c>
      <c r="T3705">
        <f>IF(AND(A3705="مصروف",R3705&gt;0,I3705="موافق",S3705&lt;&gt;"",H3705&lt;&gt;""),N(G3705),0)</f>
        <v/>
      </c>
    </row>
    <row r="3706">
      <c r="A3706" s="19" t="n"/>
      <c r="B3706" s="20">
        <f>IF(A3706="","",IF(R3706=0,"⚠ أضف سطر عهدة أولًا","DMT-"&amp;TEXT(R3706,"000")))</f>
        <v/>
      </c>
      <c r="C3706" s="21" t="n"/>
      <c r="D3706" s="20">
        <f>IF(C3706="","",IF(S3706="","خارج السنة المالية",INDEX(القوائم!$D$2:$D$13,S3706)))</f>
        <v/>
      </c>
      <c r="E3706" s="22" t="n"/>
      <c r="F3706" s="23" t="n"/>
      <c r="G3706" s="23" t="n"/>
      <c r="H3706" s="22" t="n"/>
      <c r="I3706" s="19" t="n"/>
      <c r="J3706" s="21" t="n"/>
      <c r="K3706" s="19" t="n"/>
      <c r="L3706" s="19" t="n"/>
      <c r="M3706" s="21" t="n"/>
      <c r="N3706" s="22" t="n"/>
      <c r="O3706" s="24">
        <f>IF(A3706&lt;&gt;"عهدة","",SUMIFS($G$8:$G$5007,$B$8:$B$5007,B3706,$A$8:$A$5007,"مصروف",$I$8:$I$5007,"&lt;&gt;مرفوض"))</f>
        <v/>
      </c>
      <c r="P3706" s="25">
        <f>IF(A3706&lt;&gt;"عهدة","",N(F3706)-O3706)</f>
        <v/>
      </c>
      <c r="Q3706" s="26">
        <f>IF(A3706="","",IF(A3706="عهدة",IF(N(F3706)=0,"⚠ أدخل قيمة العهدة",IF(P3706&lt;0,"⛔ عجز / زيادة مصروفات "&amp;TEXT(-P3706,"#,##0"),IF(COUNTIFS($B$8:$B$5007,B3706,$A$8:$A$5007,"مصروف",$I$8:$I$5007,"&lt;&gt;مرفوض",$K$8:$K$5007,"&lt;&gt;نعم")&gt;0,"⚠ "&amp;COUNTIFS($B$8:$B$5007,B3706,$A$8:$A$5007,"مصروف",$I$8:$I$5007,"&lt;&gt;مرفوض",$K$8:$K$5007,"&lt;&gt;نعم")&amp;" مصروف غير مسوى",IF(L3706="تمت التسوية",IF(P3706=0,"✔ متوازنة وتمت التسوية","✔ تمت التسوية – متبقي "&amp;TEXT(P3706,"#,##0")),IF(P3706&gt;0,"متبقي "&amp;TEXT(P3706,"#,##0"),"✔ متوازنة"))))),IF(R3706=0,"⚠ أضف سطر عهدة أولًا",IF(OR(C3706="",N(G3706)=0),"⚠ أكمل التاريخ والقيمة",IF(S3706="","⚠ التاريخ خارج السنة المالية",IF(H3706="","⚠ اختر بند الموازنة",IF(I3706="مرفوض","✖ مرفوض من المدير",IF(I3706&lt;&gt;"موافق","⏳ بانتظار موافقة المدير",IF(K3706&lt;&gt;"نعم","⚠ غير مسوى مع الحسابات","✔ معتمد ومسوى")))))))))</f>
        <v/>
      </c>
      <c r="R3706">
        <f>N(R3705)+IF(A3706="عهدة",1,0)</f>
        <v/>
      </c>
      <c r="S3706">
        <f>IF(C3706="","",IF(AND(C3706&gt;=DATE(2026,9,1),C3706&lt;=DATE(2027,8,31)),(YEAR(C3706)-2026)*12+MONTH(C3706)-8,""))</f>
        <v/>
      </c>
      <c r="T3706">
        <f>IF(AND(A3706="مصروف",R3706&gt;0,I3706="موافق",S3706&lt;&gt;"",H3706&lt;&gt;""),N(G3706),0)</f>
        <v/>
      </c>
    </row>
    <row r="3707">
      <c r="A3707" s="19" t="n"/>
      <c r="B3707" s="20">
        <f>IF(A3707="","",IF(R3707=0,"⚠ أضف سطر عهدة أولًا","DMT-"&amp;TEXT(R3707,"000")))</f>
        <v/>
      </c>
      <c r="C3707" s="21" t="n"/>
      <c r="D3707" s="20">
        <f>IF(C3707="","",IF(S3707="","خارج السنة المالية",INDEX(القوائم!$D$2:$D$13,S3707)))</f>
        <v/>
      </c>
      <c r="E3707" s="22" t="n"/>
      <c r="F3707" s="23" t="n"/>
      <c r="G3707" s="23" t="n"/>
      <c r="H3707" s="22" t="n"/>
      <c r="I3707" s="19" t="n"/>
      <c r="J3707" s="21" t="n"/>
      <c r="K3707" s="19" t="n"/>
      <c r="L3707" s="19" t="n"/>
      <c r="M3707" s="21" t="n"/>
      <c r="N3707" s="22" t="n"/>
      <c r="O3707" s="24">
        <f>IF(A3707&lt;&gt;"عهدة","",SUMIFS($G$8:$G$5007,$B$8:$B$5007,B3707,$A$8:$A$5007,"مصروف",$I$8:$I$5007,"&lt;&gt;مرفوض"))</f>
        <v/>
      </c>
      <c r="P3707" s="25">
        <f>IF(A3707&lt;&gt;"عهدة","",N(F3707)-O3707)</f>
        <v/>
      </c>
      <c r="Q3707" s="26">
        <f>IF(A3707="","",IF(A3707="عهدة",IF(N(F3707)=0,"⚠ أدخل قيمة العهدة",IF(P3707&lt;0,"⛔ عجز / زيادة مصروفات "&amp;TEXT(-P3707,"#,##0"),IF(COUNTIFS($B$8:$B$5007,B3707,$A$8:$A$5007,"مصروف",$I$8:$I$5007,"&lt;&gt;مرفوض",$K$8:$K$5007,"&lt;&gt;نعم")&gt;0,"⚠ "&amp;COUNTIFS($B$8:$B$5007,B3707,$A$8:$A$5007,"مصروف",$I$8:$I$5007,"&lt;&gt;مرفوض",$K$8:$K$5007,"&lt;&gt;نعم")&amp;" مصروف غير مسوى",IF(L3707="تمت التسوية",IF(P3707=0,"✔ متوازنة وتمت التسوية","✔ تمت التسوية – متبقي "&amp;TEXT(P3707,"#,##0")),IF(P3707&gt;0,"متبقي "&amp;TEXT(P3707,"#,##0"),"✔ متوازنة"))))),IF(R3707=0,"⚠ أضف سطر عهدة أولًا",IF(OR(C3707="",N(G3707)=0),"⚠ أكمل التاريخ والقيمة",IF(S3707="","⚠ التاريخ خارج السنة المالية",IF(H3707="","⚠ اختر بند الموازنة",IF(I3707="مرفوض","✖ مرفوض من المدير",IF(I3707&lt;&gt;"موافق","⏳ بانتظار موافقة المدير",IF(K3707&lt;&gt;"نعم","⚠ غير مسوى مع الحسابات","✔ معتمد ومسوى")))))))))</f>
        <v/>
      </c>
      <c r="R3707">
        <f>N(R3706)+IF(A3707="عهدة",1,0)</f>
        <v/>
      </c>
      <c r="S3707">
        <f>IF(C3707="","",IF(AND(C3707&gt;=DATE(2026,9,1),C3707&lt;=DATE(2027,8,31)),(YEAR(C3707)-2026)*12+MONTH(C3707)-8,""))</f>
        <v/>
      </c>
      <c r="T3707">
        <f>IF(AND(A3707="مصروف",R3707&gt;0,I3707="موافق",S3707&lt;&gt;"",H3707&lt;&gt;""),N(G3707),0)</f>
        <v/>
      </c>
    </row>
    <row r="3708">
      <c r="A3708" s="19" t="n"/>
      <c r="B3708" s="20">
        <f>IF(A3708="","",IF(R3708=0,"⚠ أضف سطر عهدة أولًا","DMT-"&amp;TEXT(R3708,"000")))</f>
        <v/>
      </c>
      <c r="C3708" s="21" t="n"/>
      <c r="D3708" s="20">
        <f>IF(C3708="","",IF(S3708="","خارج السنة المالية",INDEX(القوائم!$D$2:$D$13,S3708)))</f>
        <v/>
      </c>
      <c r="E3708" s="22" t="n"/>
      <c r="F3708" s="23" t="n"/>
      <c r="G3708" s="23" t="n"/>
      <c r="H3708" s="22" t="n"/>
      <c r="I3708" s="19" t="n"/>
      <c r="J3708" s="21" t="n"/>
      <c r="K3708" s="19" t="n"/>
      <c r="L3708" s="19" t="n"/>
      <c r="M3708" s="21" t="n"/>
      <c r="N3708" s="22" t="n"/>
      <c r="O3708" s="24">
        <f>IF(A3708&lt;&gt;"عهدة","",SUMIFS($G$8:$G$5007,$B$8:$B$5007,B3708,$A$8:$A$5007,"مصروف",$I$8:$I$5007,"&lt;&gt;مرفوض"))</f>
        <v/>
      </c>
      <c r="P3708" s="25">
        <f>IF(A3708&lt;&gt;"عهدة","",N(F3708)-O3708)</f>
        <v/>
      </c>
      <c r="Q3708" s="26">
        <f>IF(A3708="","",IF(A3708="عهدة",IF(N(F3708)=0,"⚠ أدخل قيمة العهدة",IF(P3708&lt;0,"⛔ عجز / زيادة مصروفات "&amp;TEXT(-P3708,"#,##0"),IF(COUNTIFS($B$8:$B$5007,B3708,$A$8:$A$5007,"مصروف",$I$8:$I$5007,"&lt;&gt;مرفوض",$K$8:$K$5007,"&lt;&gt;نعم")&gt;0,"⚠ "&amp;COUNTIFS($B$8:$B$5007,B3708,$A$8:$A$5007,"مصروف",$I$8:$I$5007,"&lt;&gt;مرفوض",$K$8:$K$5007,"&lt;&gt;نعم")&amp;" مصروف غير مسوى",IF(L3708="تمت التسوية",IF(P3708=0,"✔ متوازنة وتمت التسوية","✔ تمت التسوية – متبقي "&amp;TEXT(P3708,"#,##0")),IF(P3708&gt;0,"متبقي "&amp;TEXT(P3708,"#,##0"),"✔ متوازنة"))))),IF(R3708=0,"⚠ أضف سطر عهدة أولًا",IF(OR(C3708="",N(G3708)=0),"⚠ أكمل التاريخ والقيمة",IF(S3708="","⚠ التاريخ خارج السنة المالية",IF(H3708="","⚠ اختر بند الموازنة",IF(I3708="مرفوض","✖ مرفوض من المدير",IF(I3708&lt;&gt;"موافق","⏳ بانتظار موافقة المدير",IF(K3708&lt;&gt;"نعم","⚠ غير مسوى مع الحسابات","✔ معتمد ومسوى")))))))))</f>
        <v/>
      </c>
      <c r="R3708">
        <f>N(R3707)+IF(A3708="عهدة",1,0)</f>
        <v/>
      </c>
      <c r="S3708">
        <f>IF(C3708="","",IF(AND(C3708&gt;=DATE(2026,9,1),C3708&lt;=DATE(2027,8,31)),(YEAR(C3708)-2026)*12+MONTH(C3708)-8,""))</f>
        <v/>
      </c>
      <c r="T3708">
        <f>IF(AND(A3708="مصروف",R3708&gt;0,I3708="موافق",S3708&lt;&gt;"",H3708&lt;&gt;""),N(G3708),0)</f>
        <v/>
      </c>
    </row>
    <row r="3709">
      <c r="A3709" s="19" t="n"/>
      <c r="B3709" s="20">
        <f>IF(A3709="","",IF(R3709=0,"⚠ أضف سطر عهدة أولًا","DMT-"&amp;TEXT(R3709,"000")))</f>
        <v/>
      </c>
      <c r="C3709" s="21" t="n"/>
      <c r="D3709" s="20">
        <f>IF(C3709="","",IF(S3709="","خارج السنة المالية",INDEX(القوائم!$D$2:$D$13,S3709)))</f>
        <v/>
      </c>
      <c r="E3709" s="22" t="n"/>
      <c r="F3709" s="23" t="n"/>
      <c r="G3709" s="23" t="n"/>
      <c r="H3709" s="22" t="n"/>
      <c r="I3709" s="19" t="n"/>
      <c r="J3709" s="21" t="n"/>
      <c r="K3709" s="19" t="n"/>
      <c r="L3709" s="19" t="n"/>
      <c r="M3709" s="21" t="n"/>
      <c r="N3709" s="22" t="n"/>
      <c r="O3709" s="24">
        <f>IF(A3709&lt;&gt;"عهدة","",SUMIFS($G$8:$G$5007,$B$8:$B$5007,B3709,$A$8:$A$5007,"مصروف",$I$8:$I$5007,"&lt;&gt;مرفوض"))</f>
        <v/>
      </c>
      <c r="P3709" s="25">
        <f>IF(A3709&lt;&gt;"عهدة","",N(F3709)-O3709)</f>
        <v/>
      </c>
      <c r="Q3709" s="26">
        <f>IF(A3709="","",IF(A3709="عهدة",IF(N(F3709)=0,"⚠ أدخل قيمة العهدة",IF(P3709&lt;0,"⛔ عجز / زيادة مصروفات "&amp;TEXT(-P3709,"#,##0"),IF(COUNTIFS($B$8:$B$5007,B3709,$A$8:$A$5007,"مصروف",$I$8:$I$5007,"&lt;&gt;مرفوض",$K$8:$K$5007,"&lt;&gt;نعم")&gt;0,"⚠ "&amp;COUNTIFS($B$8:$B$5007,B3709,$A$8:$A$5007,"مصروف",$I$8:$I$5007,"&lt;&gt;مرفوض",$K$8:$K$5007,"&lt;&gt;نعم")&amp;" مصروف غير مسوى",IF(L3709="تمت التسوية",IF(P3709=0,"✔ متوازنة وتمت التسوية","✔ تمت التسوية – متبقي "&amp;TEXT(P3709,"#,##0")),IF(P3709&gt;0,"متبقي "&amp;TEXT(P3709,"#,##0"),"✔ متوازنة"))))),IF(R3709=0,"⚠ أضف سطر عهدة أولًا",IF(OR(C3709="",N(G3709)=0),"⚠ أكمل التاريخ والقيمة",IF(S3709="","⚠ التاريخ خارج السنة المالية",IF(H3709="","⚠ اختر بند الموازنة",IF(I3709="مرفوض","✖ مرفوض من المدير",IF(I3709&lt;&gt;"موافق","⏳ بانتظار موافقة المدير",IF(K3709&lt;&gt;"نعم","⚠ غير مسوى مع الحسابات","✔ معتمد ومسوى")))))))))</f>
        <v/>
      </c>
      <c r="R3709">
        <f>N(R3708)+IF(A3709="عهدة",1,0)</f>
        <v/>
      </c>
      <c r="S3709">
        <f>IF(C3709="","",IF(AND(C3709&gt;=DATE(2026,9,1),C3709&lt;=DATE(2027,8,31)),(YEAR(C3709)-2026)*12+MONTH(C3709)-8,""))</f>
        <v/>
      </c>
      <c r="T3709">
        <f>IF(AND(A3709="مصروف",R3709&gt;0,I3709="موافق",S3709&lt;&gt;"",H3709&lt;&gt;""),N(G3709),0)</f>
        <v/>
      </c>
    </row>
    <row r="3710">
      <c r="A3710" s="19" t="n"/>
      <c r="B3710" s="20">
        <f>IF(A3710="","",IF(R3710=0,"⚠ أضف سطر عهدة أولًا","DMT-"&amp;TEXT(R3710,"000")))</f>
        <v/>
      </c>
      <c r="C3710" s="21" t="n"/>
      <c r="D3710" s="20">
        <f>IF(C3710="","",IF(S3710="","خارج السنة المالية",INDEX(القوائم!$D$2:$D$13,S3710)))</f>
        <v/>
      </c>
      <c r="E3710" s="22" t="n"/>
      <c r="F3710" s="23" t="n"/>
      <c r="G3710" s="23" t="n"/>
      <c r="H3710" s="22" t="n"/>
      <c r="I3710" s="19" t="n"/>
      <c r="J3710" s="21" t="n"/>
      <c r="K3710" s="19" t="n"/>
      <c r="L3710" s="19" t="n"/>
      <c r="M3710" s="21" t="n"/>
      <c r="N3710" s="22" t="n"/>
      <c r="O3710" s="24">
        <f>IF(A3710&lt;&gt;"عهدة","",SUMIFS($G$8:$G$5007,$B$8:$B$5007,B3710,$A$8:$A$5007,"مصروف",$I$8:$I$5007,"&lt;&gt;مرفوض"))</f>
        <v/>
      </c>
      <c r="P3710" s="25">
        <f>IF(A3710&lt;&gt;"عهدة","",N(F3710)-O3710)</f>
        <v/>
      </c>
      <c r="Q3710" s="26">
        <f>IF(A3710="","",IF(A3710="عهدة",IF(N(F3710)=0,"⚠ أدخل قيمة العهدة",IF(P3710&lt;0,"⛔ عجز / زيادة مصروفات "&amp;TEXT(-P3710,"#,##0"),IF(COUNTIFS($B$8:$B$5007,B3710,$A$8:$A$5007,"مصروف",$I$8:$I$5007,"&lt;&gt;مرفوض",$K$8:$K$5007,"&lt;&gt;نعم")&gt;0,"⚠ "&amp;COUNTIFS($B$8:$B$5007,B3710,$A$8:$A$5007,"مصروف",$I$8:$I$5007,"&lt;&gt;مرفوض",$K$8:$K$5007,"&lt;&gt;نعم")&amp;" مصروف غير مسوى",IF(L3710="تمت التسوية",IF(P3710=0,"✔ متوازنة وتمت التسوية","✔ تمت التسوية – متبقي "&amp;TEXT(P3710,"#,##0")),IF(P3710&gt;0,"متبقي "&amp;TEXT(P3710,"#,##0"),"✔ متوازنة"))))),IF(R3710=0,"⚠ أضف سطر عهدة أولًا",IF(OR(C3710="",N(G3710)=0),"⚠ أكمل التاريخ والقيمة",IF(S3710="","⚠ التاريخ خارج السنة المالية",IF(H3710="","⚠ اختر بند الموازنة",IF(I3710="مرفوض","✖ مرفوض من المدير",IF(I3710&lt;&gt;"موافق","⏳ بانتظار موافقة المدير",IF(K3710&lt;&gt;"نعم","⚠ غير مسوى مع الحسابات","✔ معتمد ومسوى")))))))))</f>
        <v/>
      </c>
      <c r="R3710">
        <f>N(R3709)+IF(A3710="عهدة",1,0)</f>
        <v/>
      </c>
      <c r="S3710">
        <f>IF(C3710="","",IF(AND(C3710&gt;=DATE(2026,9,1),C3710&lt;=DATE(2027,8,31)),(YEAR(C3710)-2026)*12+MONTH(C3710)-8,""))</f>
        <v/>
      </c>
      <c r="T3710">
        <f>IF(AND(A3710="مصروف",R3710&gt;0,I3710="موافق",S3710&lt;&gt;"",H3710&lt;&gt;""),N(G3710),0)</f>
        <v/>
      </c>
    </row>
    <row r="3711">
      <c r="A3711" s="19" t="n"/>
      <c r="B3711" s="20">
        <f>IF(A3711="","",IF(R3711=0,"⚠ أضف سطر عهدة أولًا","DMT-"&amp;TEXT(R3711,"000")))</f>
        <v/>
      </c>
      <c r="C3711" s="21" t="n"/>
      <c r="D3711" s="20">
        <f>IF(C3711="","",IF(S3711="","خارج السنة المالية",INDEX(القوائم!$D$2:$D$13,S3711)))</f>
        <v/>
      </c>
      <c r="E3711" s="22" t="n"/>
      <c r="F3711" s="23" t="n"/>
      <c r="G3711" s="23" t="n"/>
      <c r="H3711" s="22" t="n"/>
      <c r="I3711" s="19" t="n"/>
      <c r="J3711" s="21" t="n"/>
      <c r="K3711" s="19" t="n"/>
      <c r="L3711" s="19" t="n"/>
      <c r="M3711" s="21" t="n"/>
      <c r="N3711" s="22" t="n"/>
      <c r="O3711" s="24">
        <f>IF(A3711&lt;&gt;"عهدة","",SUMIFS($G$8:$G$5007,$B$8:$B$5007,B3711,$A$8:$A$5007,"مصروف",$I$8:$I$5007,"&lt;&gt;مرفوض"))</f>
        <v/>
      </c>
      <c r="P3711" s="25">
        <f>IF(A3711&lt;&gt;"عهدة","",N(F3711)-O3711)</f>
        <v/>
      </c>
      <c r="Q3711" s="26">
        <f>IF(A3711="","",IF(A3711="عهدة",IF(N(F3711)=0,"⚠ أدخل قيمة العهدة",IF(P3711&lt;0,"⛔ عجز / زيادة مصروفات "&amp;TEXT(-P3711,"#,##0"),IF(COUNTIFS($B$8:$B$5007,B3711,$A$8:$A$5007,"مصروف",$I$8:$I$5007,"&lt;&gt;مرفوض",$K$8:$K$5007,"&lt;&gt;نعم")&gt;0,"⚠ "&amp;COUNTIFS($B$8:$B$5007,B3711,$A$8:$A$5007,"مصروف",$I$8:$I$5007,"&lt;&gt;مرفوض",$K$8:$K$5007,"&lt;&gt;نعم")&amp;" مصروف غير مسوى",IF(L3711="تمت التسوية",IF(P3711=0,"✔ متوازنة وتمت التسوية","✔ تمت التسوية – متبقي "&amp;TEXT(P3711,"#,##0")),IF(P3711&gt;0,"متبقي "&amp;TEXT(P3711,"#,##0"),"✔ متوازنة"))))),IF(R3711=0,"⚠ أضف سطر عهدة أولًا",IF(OR(C3711="",N(G3711)=0),"⚠ أكمل التاريخ والقيمة",IF(S3711="","⚠ التاريخ خارج السنة المالية",IF(H3711="","⚠ اختر بند الموازنة",IF(I3711="مرفوض","✖ مرفوض من المدير",IF(I3711&lt;&gt;"موافق","⏳ بانتظار موافقة المدير",IF(K3711&lt;&gt;"نعم","⚠ غير مسوى مع الحسابات","✔ معتمد ومسوى")))))))))</f>
        <v/>
      </c>
      <c r="R3711">
        <f>N(R3710)+IF(A3711="عهدة",1,0)</f>
        <v/>
      </c>
      <c r="S3711">
        <f>IF(C3711="","",IF(AND(C3711&gt;=DATE(2026,9,1),C3711&lt;=DATE(2027,8,31)),(YEAR(C3711)-2026)*12+MONTH(C3711)-8,""))</f>
        <v/>
      </c>
      <c r="T3711">
        <f>IF(AND(A3711="مصروف",R3711&gt;0,I3711="موافق",S3711&lt;&gt;"",H3711&lt;&gt;""),N(G3711),0)</f>
        <v/>
      </c>
    </row>
    <row r="3712">
      <c r="A3712" s="19" t="n"/>
      <c r="B3712" s="20">
        <f>IF(A3712="","",IF(R3712=0,"⚠ أضف سطر عهدة أولًا","DMT-"&amp;TEXT(R3712,"000")))</f>
        <v/>
      </c>
      <c r="C3712" s="21" t="n"/>
      <c r="D3712" s="20">
        <f>IF(C3712="","",IF(S3712="","خارج السنة المالية",INDEX(القوائم!$D$2:$D$13,S3712)))</f>
        <v/>
      </c>
      <c r="E3712" s="22" t="n"/>
      <c r="F3712" s="23" t="n"/>
      <c r="G3712" s="23" t="n"/>
      <c r="H3712" s="22" t="n"/>
      <c r="I3712" s="19" t="n"/>
      <c r="J3712" s="21" t="n"/>
      <c r="K3712" s="19" t="n"/>
      <c r="L3712" s="19" t="n"/>
      <c r="M3712" s="21" t="n"/>
      <c r="N3712" s="22" t="n"/>
      <c r="O3712" s="24">
        <f>IF(A3712&lt;&gt;"عهدة","",SUMIFS($G$8:$G$5007,$B$8:$B$5007,B3712,$A$8:$A$5007,"مصروف",$I$8:$I$5007,"&lt;&gt;مرفوض"))</f>
        <v/>
      </c>
      <c r="P3712" s="25">
        <f>IF(A3712&lt;&gt;"عهدة","",N(F3712)-O3712)</f>
        <v/>
      </c>
      <c r="Q3712" s="26">
        <f>IF(A3712="","",IF(A3712="عهدة",IF(N(F3712)=0,"⚠ أدخل قيمة العهدة",IF(P3712&lt;0,"⛔ عجز / زيادة مصروفات "&amp;TEXT(-P3712,"#,##0"),IF(COUNTIFS($B$8:$B$5007,B3712,$A$8:$A$5007,"مصروف",$I$8:$I$5007,"&lt;&gt;مرفوض",$K$8:$K$5007,"&lt;&gt;نعم")&gt;0,"⚠ "&amp;COUNTIFS($B$8:$B$5007,B3712,$A$8:$A$5007,"مصروف",$I$8:$I$5007,"&lt;&gt;مرفوض",$K$8:$K$5007,"&lt;&gt;نعم")&amp;" مصروف غير مسوى",IF(L3712="تمت التسوية",IF(P3712=0,"✔ متوازنة وتمت التسوية","✔ تمت التسوية – متبقي "&amp;TEXT(P3712,"#,##0")),IF(P3712&gt;0,"متبقي "&amp;TEXT(P3712,"#,##0"),"✔ متوازنة"))))),IF(R3712=0,"⚠ أضف سطر عهدة أولًا",IF(OR(C3712="",N(G3712)=0),"⚠ أكمل التاريخ والقيمة",IF(S3712="","⚠ التاريخ خارج السنة المالية",IF(H3712="","⚠ اختر بند الموازنة",IF(I3712="مرفوض","✖ مرفوض من المدير",IF(I3712&lt;&gt;"موافق","⏳ بانتظار موافقة المدير",IF(K3712&lt;&gt;"نعم","⚠ غير مسوى مع الحسابات","✔ معتمد ومسوى")))))))))</f>
        <v/>
      </c>
      <c r="R3712">
        <f>N(R3711)+IF(A3712="عهدة",1,0)</f>
        <v/>
      </c>
      <c r="S3712">
        <f>IF(C3712="","",IF(AND(C3712&gt;=DATE(2026,9,1),C3712&lt;=DATE(2027,8,31)),(YEAR(C3712)-2026)*12+MONTH(C3712)-8,""))</f>
        <v/>
      </c>
      <c r="T3712">
        <f>IF(AND(A3712="مصروف",R3712&gt;0,I3712="موافق",S3712&lt;&gt;"",H3712&lt;&gt;""),N(G3712),0)</f>
        <v/>
      </c>
    </row>
    <row r="3713">
      <c r="A3713" s="19" t="n"/>
      <c r="B3713" s="20">
        <f>IF(A3713="","",IF(R3713=0,"⚠ أضف سطر عهدة أولًا","DMT-"&amp;TEXT(R3713,"000")))</f>
        <v/>
      </c>
      <c r="C3713" s="21" t="n"/>
      <c r="D3713" s="20">
        <f>IF(C3713="","",IF(S3713="","خارج السنة المالية",INDEX(القوائم!$D$2:$D$13,S3713)))</f>
        <v/>
      </c>
      <c r="E3713" s="22" t="n"/>
      <c r="F3713" s="23" t="n"/>
      <c r="G3713" s="23" t="n"/>
      <c r="H3713" s="22" t="n"/>
      <c r="I3713" s="19" t="n"/>
      <c r="J3713" s="21" t="n"/>
      <c r="K3713" s="19" t="n"/>
      <c r="L3713" s="19" t="n"/>
      <c r="M3713" s="21" t="n"/>
      <c r="N3713" s="22" t="n"/>
      <c r="O3713" s="24">
        <f>IF(A3713&lt;&gt;"عهدة","",SUMIFS($G$8:$G$5007,$B$8:$B$5007,B3713,$A$8:$A$5007,"مصروف",$I$8:$I$5007,"&lt;&gt;مرفوض"))</f>
        <v/>
      </c>
      <c r="P3713" s="25">
        <f>IF(A3713&lt;&gt;"عهدة","",N(F3713)-O3713)</f>
        <v/>
      </c>
      <c r="Q3713" s="26">
        <f>IF(A3713="","",IF(A3713="عهدة",IF(N(F3713)=0,"⚠ أدخل قيمة العهدة",IF(P3713&lt;0,"⛔ عجز / زيادة مصروفات "&amp;TEXT(-P3713,"#,##0"),IF(COUNTIFS($B$8:$B$5007,B3713,$A$8:$A$5007,"مصروف",$I$8:$I$5007,"&lt;&gt;مرفوض",$K$8:$K$5007,"&lt;&gt;نعم")&gt;0,"⚠ "&amp;COUNTIFS($B$8:$B$5007,B3713,$A$8:$A$5007,"مصروف",$I$8:$I$5007,"&lt;&gt;مرفوض",$K$8:$K$5007,"&lt;&gt;نعم")&amp;" مصروف غير مسوى",IF(L3713="تمت التسوية",IF(P3713=0,"✔ متوازنة وتمت التسوية","✔ تمت التسوية – متبقي "&amp;TEXT(P3713,"#,##0")),IF(P3713&gt;0,"متبقي "&amp;TEXT(P3713,"#,##0"),"✔ متوازنة"))))),IF(R3713=0,"⚠ أضف سطر عهدة أولًا",IF(OR(C3713="",N(G3713)=0),"⚠ أكمل التاريخ والقيمة",IF(S3713="","⚠ التاريخ خارج السنة المالية",IF(H3713="","⚠ اختر بند الموازنة",IF(I3713="مرفوض","✖ مرفوض من المدير",IF(I3713&lt;&gt;"موافق","⏳ بانتظار موافقة المدير",IF(K3713&lt;&gt;"نعم","⚠ غير مسوى مع الحسابات","✔ معتمد ومسوى")))))))))</f>
        <v/>
      </c>
      <c r="R3713">
        <f>N(R3712)+IF(A3713="عهدة",1,0)</f>
        <v/>
      </c>
      <c r="S3713">
        <f>IF(C3713="","",IF(AND(C3713&gt;=DATE(2026,9,1),C3713&lt;=DATE(2027,8,31)),(YEAR(C3713)-2026)*12+MONTH(C3713)-8,""))</f>
        <v/>
      </c>
      <c r="T3713">
        <f>IF(AND(A3713="مصروف",R3713&gt;0,I3713="موافق",S3713&lt;&gt;"",H3713&lt;&gt;""),N(G3713),0)</f>
        <v/>
      </c>
    </row>
    <row r="3714">
      <c r="A3714" s="19" t="n"/>
      <c r="B3714" s="20">
        <f>IF(A3714="","",IF(R3714=0,"⚠ أضف سطر عهدة أولًا","DMT-"&amp;TEXT(R3714,"000")))</f>
        <v/>
      </c>
      <c r="C3714" s="21" t="n"/>
      <c r="D3714" s="20">
        <f>IF(C3714="","",IF(S3714="","خارج السنة المالية",INDEX(القوائم!$D$2:$D$13,S3714)))</f>
        <v/>
      </c>
      <c r="E3714" s="22" t="n"/>
      <c r="F3714" s="23" t="n"/>
      <c r="G3714" s="23" t="n"/>
      <c r="H3714" s="22" t="n"/>
      <c r="I3714" s="19" t="n"/>
      <c r="J3714" s="21" t="n"/>
      <c r="K3714" s="19" t="n"/>
      <c r="L3714" s="19" t="n"/>
      <c r="M3714" s="21" t="n"/>
      <c r="N3714" s="22" t="n"/>
      <c r="O3714" s="24">
        <f>IF(A3714&lt;&gt;"عهدة","",SUMIFS($G$8:$G$5007,$B$8:$B$5007,B3714,$A$8:$A$5007,"مصروف",$I$8:$I$5007,"&lt;&gt;مرفوض"))</f>
        <v/>
      </c>
      <c r="P3714" s="25">
        <f>IF(A3714&lt;&gt;"عهدة","",N(F3714)-O3714)</f>
        <v/>
      </c>
      <c r="Q3714" s="26">
        <f>IF(A3714="","",IF(A3714="عهدة",IF(N(F3714)=0,"⚠ أدخل قيمة العهدة",IF(P3714&lt;0,"⛔ عجز / زيادة مصروفات "&amp;TEXT(-P3714,"#,##0"),IF(COUNTIFS($B$8:$B$5007,B3714,$A$8:$A$5007,"مصروف",$I$8:$I$5007,"&lt;&gt;مرفوض",$K$8:$K$5007,"&lt;&gt;نعم")&gt;0,"⚠ "&amp;COUNTIFS($B$8:$B$5007,B3714,$A$8:$A$5007,"مصروف",$I$8:$I$5007,"&lt;&gt;مرفوض",$K$8:$K$5007,"&lt;&gt;نعم")&amp;" مصروف غير مسوى",IF(L3714="تمت التسوية",IF(P3714=0,"✔ متوازنة وتمت التسوية","✔ تمت التسوية – متبقي "&amp;TEXT(P3714,"#,##0")),IF(P3714&gt;0,"متبقي "&amp;TEXT(P3714,"#,##0"),"✔ متوازنة"))))),IF(R3714=0,"⚠ أضف سطر عهدة أولًا",IF(OR(C3714="",N(G3714)=0),"⚠ أكمل التاريخ والقيمة",IF(S3714="","⚠ التاريخ خارج السنة المالية",IF(H3714="","⚠ اختر بند الموازنة",IF(I3714="مرفوض","✖ مرفوض من المدير",IF(I3714&lt;&gt;"موافق","⏳ بانتظار موافقة المدير",IF(K3714&lt;&gt;"نعم","⚠ غير مسوى مع الحسابات","✔ معتمد ومسوى")))))))))</f>
        <v/>
      </c>
      <c r="R3714">
        <f>N(R3713)+IF(A3714="عهدة",1,0)</f>
        <v/>
      </c>
      <c r="S3714">
        <f>IF(C3714="","",IF(AND(C3714&gt;=DATE(2026,9,1),C3714&lt;=DATE(2027,8,31)),(YEAR(C3714)-2026)*12+MONTH(C3714)-8,""))</f>
        <v/>
      </c>
      <c r="T3714">
        <f>IF(AND(A3714="مصروف",R3714&gt;0,I3714="موافق",S3714&lt;&gt;"",H3714&lt;&gt;""),N(G3714),0)</f>
        <v/>
      </c>
    </row>
    <row r="3715">
      <c r="A3715" s="19" t="n"/>
      <c r="B3715" s="20">
        <f>IF(A3715="","",IF(R3715=0,"⚠ أضف سطر عهدة أولًا","DMT-"&amp;TEXT(R3715,"000")))</f>
        <v/>
      </c>
      <c r="C3715" s="21" t="n"/>
      <c r="D3715" s="20">
        <f>IF(C3715="","",IF(S3715="","خارج السنة المالية",INDEX(القوائم!$D$2:$D$13,S3715)))</f>
        <v/>
      </c>
      <c r="E3715" s="22" t="n"/>
      <c r="F3715" s="23" t="n"/>
      <c r="G3715" s="23" t="n"/>
      <c r="H3715" s="22" t="n"/>
      <c r="I3715" s="19" t="n"/>
      <c r="J3715" s="21" t="n"/>
      <c r="K3715" s="19" t="n"/>
      <c r="L3715" s="19" t="n"/>
      <c r="M3715" s="21" t="n"/>
      <c r="N3715" s="22" t="n"/>
      <c r="O3715" s="24">
        <f>IF(A3715&lt;&gt;"عهدة","",SUMIFS($G$8:$G$5007,$B$8:$B$5007,B3715,$A$8:$A$5007,"مصروف",$I$8:$I$5007,"&lt;&gt;مرفوض"))</f>
        <v/>
      </c>
      <c r="P3715" s="25">
        <f>IF(A3715&lt;&gt;"عهدة","",N(F3715)-O3715)</f>
        <v/>
      </c>
      <c r="Q3715" s="26">
        <f>IF(A3715="","",IF(A3715="عهدة",IF(N(F3715)=0,"⚠ أدخل قيمة العهدة",IF(P3715&lt;0,"⛔ عجز / زيادة مصروفات "&amp;TEXT(-P3715,"#,##0"),IF(COUNTIFS($B$8:$B$5007,B3715,$A$8:$A$5007,"مصروف",$I$8:$I$5007,"&lt;&gt;مرفوض",$K$8:$K$5007,"&lt;&gt;نعم")&gt;0,"⚠ "&amp;COUNTIFS($B$8:$B$5007,B3715,$A$8:$A$5007,"مصروف",$I$8:$I$5007,"&lt;&gt;مرفوض",$K$8:$K$5007,"&lt;&gt;نعم")&amp;" مصروف غير مسوى",IF(L3715="تمت التسوية",IF(P3715=0,"✔ متوازنة وتمت التسوية","✔ تمت التسوية – متبقي "&amp;TEXT(P3715,"#,##0")),IF(P3715&gt;0,"متبقي "&amp;TEXT(P3715,"#,##0"),"✔ متوازنة"))))),IF(R3715=0,"⚠ أضف سطر عهدة أولًا",IF(OR(C3715="",N(G3715)=0),"⚠ أكمل التاريخ والقيمة",IF(S3715="","⚠ التاريخ خارج السنة المالية",IF(H3715="","⚠ اختر بند الموازنة",IF(I3715="مرفوض","✖ مرفوض من المدير",IF(I3715&lt;&gt;"موافق","⏳ بانتظار موافقة المدير",IF(K3715&lt;&gt;"نعم","⚠ غير مسوى مع الحسابات","✔ معتمد ومسوى")))))))))</f>
        <v/>
      </c>
      <c r="R3715">
        <f>N(R3714)+IF(A3715="عهدة",1,0)</f>
        <v/>
      </c>
      <c r="S3715">
        <f>IF(C3715="","",IF(AND(C3715&gt;=DATE(2026,9,1),C3715&lt;=DATE(2027,8,31)),(YEAR(C3715)-2026)*12+MONTH(C3715)-8,""))</f>
        <v/>
      </c>
      <c r="T3715">
        <f>IF(AND(A3715="مصروف",R3715&gt;0,I3715="موافق",S3715&lt;&gt;"",H3715&lt;&gt;""),N(G3715),0)</f>
        <v/>
      </c>
    </row>
    <row r="3716">
      <c r="A3716" s="19" t="n"/>
      <c r="B3716" s="20">
        <f>IF(A3716="","",IF(R3716=0,"⚠ أضف سطر عهدة أولًا","DMT-"&amp;TEXT(R3716,"000")))</f>
        <v/>
      </c>
      <c r="C3716" s="21" t="n"/>
      <c r="D3716" s="20">
        <f>IF(C3716="","",IF(S3716="","خارج السنة المالية",INDEX(القوائم!$D$2:$D$13,S3716)))</f>
        <v/>
      </c>
      <c r="E3716" s="22" t="n"/>
      <c r="F3716" s="23" t="n"/>
      <c r="G3716" s="23" t="n"/>
      <c r="H3716" s="22" t="n"/>
      <c r="I3716" s="19" t="n"/>
      <c r="J3716" s="21" t="n"/>
      <c r="K3716" s="19" t="n"/>
      <c r="L3716" s="19" t="n"/>
      <c r="M3716" s="21" t="n"/>
      <c r="N3716" s="22" t="n"/>
      <c r="O3716" s="24">
        <f>IF(A3716&lt;&gt;"عهدة","",SUMIFS($G$8:$G$5007,$B$8:$B$5007,B3716,$A$8:$A$5007,"مصروف",$I$8:$I$5007,"&lt;&gt;مرفوض"))</f>
        <v/>
      </c>
      <c r="P3716" s="25">
        <f>IF(A3716&lt;&gt;"عهدة","",N(F3716)-O3716)</f>
        <v/>
      </c>
      <c r="Q3716" s="26">
        <f>IF(A3716="","",IF(A3716="عهدة",IF(N(F3716)=0,"⚠ أدخل قيمة العهدة",IF(P3716&lt;0,"⛔ عجز / زيادة مصروفات "&amp;TEXT(-P3716,"#,##0"),IF(COUNTIFS($B$8:$B$5007,B3716,$A$8:$A$5007,"مصروف",$I$8:$I$5007,"&lt;&gt;مرفوض",$K$8:$K$5007,"&lt;&gt;نعم")&gt;0,"⚠ "&amp;COUNTIFS($B$8:$B$5007,B3716,$A$8:$A$5007,"مصروف",$I$8:$I$5007,"&lt;&gt;مرفوض",$K$8:$K$5007,"&lt;&gt;نعم")&amp;" مصروف غير مسوى",IF(L3716="تمت التسوية",IF(P3716=0,"✔ متوازنة وتمت التسوية","✔ تمت التسوية – متبقي "&amp;TEXT(P3716,"#,##0")),IF(P3716&gt;0,"متبقي "&amp;TEXT(P3716,"#,##0"),"✔ متوازنة"))))),IF(R3716=0,"⚠ أضف سطر عهدة أولًا",IF(OR(C3716="",N(G3716)=0),"⚠ أكمل التاريخ والقيمة",IF(S3716="","⚠ التاريخ خارج السنة المالية",IF(H3716="","⚠ اختر بند الموازنة",IF(I3716="مرفوض","✖ مرفوض من المدير",IF(I3716&lt;&gt;"موافق","⏳ بانتظار موافقة المدير",IF(K3716&lt;&gt;"نعم","⚠ غير مسوى مع الحسابات","✔ معتمد ومسوى")))))))))</f>
        <v/>
      </c>
      <c r="R3716">
        <f>N(R3715)+IF(A3716="عهدة",1,0)</f>
        <v/>
      </c>
      <c r="S3716">
        <f>IF(C3716="","",IF(AND(C3716&gt;=DATE(2026,9,1),C3716&lt;=DATE(2027,8,31)),(YEAR(C3716)-2026)*12+MONTH(C3716)-8,""))</f>
        <v/>
      </c>
      <c r="T3716">
        <f>IF(AND(A3716="مصروف",R3716&gt;0,I3716="موافق",S3716&lt;&gt;"",H3716&lt;&gt;""),N(G3716),0)</f>
        <v/>
      </c>
    </row>
    <row r="3717">
      <c r="A3717" s="19" t="n"/>
      <c r="B3717" s="20">
        <f>IF(A3717="","",IF(R3717=0,"⚠ أضف سطر عهدة أولًا","DMT-"&amp;TEXT(R3717,"000")))</f>
        <v/>
      </c>
      <c r="C3717" s="21" t="n"/>
      <c r="D3717" s="20">
        <f>IF(C3717="","",IF(S3717="","خارج السنة المالية",INDEX(القوائم!$D$2:$D$13,S3717)))</f>
        <v/>
      </c>
      <c r="E3717" s="22" t="n"/>
      <c r="F3717" s="23" t="n"/>
      <c r="G3717" s="23" t="n"/>
      <c r="H3717" s="22" t="n"/>
      <c r="I3717" s="19" t="n"/>
      <c r="J3717" s="21" t="n"/>
      <c r="K3717" s="19" t="n"/>
      <c r="L3717" s="19" t="n"/>
      <c r="M3717" s="21" t="n"/>
      <c r="N3717" s="22" t="n"/>
      <c r="O3717" s="24">
        <f>IF(A3717&lt;&gt;"عهدة","",SUMIFS($G$8:$G$5007,$B$8:$B$5007,B3717,$A$8:$A$5007,"مصروف",$I$8:$I$5007,"&lt;&gt;مرفوض"))</f>
        <v/>
      </c>
      <c r="P3717" s="25">
        <f>IF(A3717&lt;&gt;"عهدة","",N(F3717)-O3717)</f>
        <v/>
      </c>
      <c r="Q3717" s="26">
        <f>IF(A3717="","",IF(A3717="عهدة",IF(N(F3717)=0,"⚠ أدخل قيمة العهدة",IF(P3717&lt;0,"⛔ عجز / زيادة مصروفات "&amp;TEXT(-P3717,"#,##0"),IF(COUNTIFS($B$8:$B$5007,B3717,$A$8:$A$5007,"مصروف",$I$8:$I$5007,"&lt;&gt;مرفوض",$K$8:$K$5007,"&lt;&gt;نعم")&gt;0,"⚠ "&amp;COUNTIFS($B$8:$B$5007,B3717,$A$8:$A$5007,"مصروف",$I$8:$I$5007,"&lt;&gt;مرفوض",$K$8:$K$5007,"&lt;&gt;نعم")&amp;" مصروف غير مسوى",IF(L3717="تمت التسوية",IF(P3717=0,"✔ متوازنة وتمت التسوية","✔ تمت التسوية – متبقي "&amp;TEXT(P3717,"#,##0")),IF(P3717&gt;0,"متبقي "&amp;TEXT(P3717,"#,##0"),"✔ متوازنة"))))),IF(R3717=0,"⚠ أضف سطر عهدة أولًا",IF(OR(C3717="",N(G3717)=0),"⚠ أكمل التاريخ والقيمة",IF(S3717="","⚠ التاريخ خارج السنة المالية",IF(H3717="","⚠ اختر بند الموازنة",IF(I3717="مرفوض","✖ مرفوض من المدير",IF(I3717&lt;&gt;"موافق","⏳ بانتظار موافقة المدير",IF(K3717&lt;&gt;"نعم","⚠ غير مسوى مع الحسابات","✔ معتمد ومسوى")))))))))</f>
        <v/>
      </c>
      <c r="R3717">
        <f>N(R3716)+IF(A3717="عهدة",1,0)</f>
        <v/>
      </c>
      <c r="S3717">
        <f>IF(C3717="","",IF(AND(C3717&gt;=DATE(2026,9,1),C3717&lt;=DATE(2027,8,31)),(YEAR(C3717)-2026)*12+MONTH(C3717)-8,""))</f>
        <v/>
      </c>
      <c r="T3717">
        <f>IF(AND(A3717="مصروف",R3717&gt;0,I3717="موافق",S3717&lt;&gt;"",H3717&lt;&gt;""),N(G3717),0)</f>
        <v/>
      </c>
    </row>
    <row r="3718">
      <c r="A3718" s="19" t="n"/>
      <c r="B3718" s="20">
        <f>IF(A3718="","",IF(R3718=0,"⚠ أضف سطر عهدة أولًا","DMT-"&amp;TEXT(R3718,"000")))</f>
        <v/>
      </c>
      <c r="C3718" s="21" t="n"/>
      <c r="D3718" s="20">
        <f>IF(C3718="","",IF(S3718="","خارج السنة المالية",INDEX(القوائم!$D$2:$D$13,S3718)))</f>
        <v/>
      </c>
      <c r="E3718" s="22" t="n"/>
      <c r="F3718" s="23" t="n"/>
      <c r="G3718" s="23" t="n"/>
      <c r="H3718" s="22" t="n"/>
      <c r="I3718" s="19" t="n"/>
      <c r="J3718" s="21" t="n"/>
      <c r="K3718" s="19" t="n"/>
      <c r="L3718" s="19" t="n"/>
      <c r="M3718" s="21" t="n"/>
      <c r="N3718" s="22" t="n"/>
      <c r="O3718" s="24">
        <f>IF(A3718&lt;&gt;"عهدة","",SUMIFS($G$8:$G$5007,$B$8:$B$5007,B3718,$A$8:$A$5007,"مصروف",$I$8:$I$5007,"&lt;&gt;مرفوض"))</f>
        <v/>
      </c>
      <c r="P3718" s="25">
        <f>IF(A3718&lt;&gt;"عهدة","",N(F3718)-O3718)</f>
        <v/>
      </c>
      <c r="Q3718" s="26">
        <f>IF(A3718="","",IF(A3718="عهدة",IF(N(F3718)=0,"⚠ أدخل قيمة العهدة",IF(P3718&lt;0,"⛔ عجز / زيادة مصروفات "&amp;TEXT(-P3718,"#,##0"),IF(COUNTIFS($B$8:$B$5007,B3718,$A$8:$A$5007,"مصروف",$I$8:$I$5007,"&lt;&gt;مرفوض",$K$8:$K$5007,"&lt;&gt;نعم")&gt;0,"⚠ "&amp;COUNTIFS($B$8:$B$5007,B3718,$A$8:$A$5007,"مصروف",$I$8:$I$5007,"&lt;&gt;مرفوض",$K$8:$K$5007,"&lt;&gt;نعم")&amp;" مصروف غير مسوى",IF(L3718="تمت التسوية",IF(P3718=0,"✔ متوازنة وتمت التسوية","✔ تمت التسوية – متبقي "&amp;TEXT(P3718,"#,##0")),IF(P3718&gt;0,"متبقي "&amp;TEXT(P3718,"#,##0"),"✔ متوازنة"))))),IF(R3718=0,"⚠ أضف سطر عهدة أولًا",IF(OR(C3718="",N(G3718)=0),"⚠ أكمل التاريخ والقيمة",IF(S3718="","⚠ التاريخ خارج السنة المالية",IF(H3718="","⚠ اختر بند الموازنة",IF(I3718="مرفوض","✖ مرفوض من المدير",IF(I3718&lt;&gt;"موافق","⏳ بانتظار موافقة المدير",IF(K3718&lt;&gt;"نعم","⚠ غير مسوى مع الحسابات","✔ معتمد ومسوى")))))))))</f>
        <v/>
      </c>
      <c r="R3718">
        <f>N(R3717)+IF(A3718="عهدة",1,0)</f>
        <v/>
      </c>
      <c r="S3718">
        <f>IF(C3718="","",IF(AND(C3718&gt;=DATE(2026,9,1),C3718&lt;=DATE(2027,8,31)),(YEAR(C3718)-2026)*12+MONTH(C3718)-8,""))</f>
        <v/>
      </c>
      <c r="T3718">
        <f>IF(AND(A3718="مصروف",R3718&gt;0,I3718="موافق",S3718&lt;&gt;"",H3718&lt;&gt;""),N(G3718),0)</f>
        <v/>
      </c>
    </row>
    <row r="3719">
      <c r="A3719" s="19" t="n"/>
      <c r="B3719" s="20">
        <f>IF(A3719="","",IF(R3719=0,"⚠ أضف سطر عهدة أولًا","DMT-"&amp;TEXT(R3719,"000")))</f>
        <v/>
      </c>
      <c r="C3719" s="21" t="n"/>
      <c r="D3719" s="20">
        <f>IF(C3719="","",IF(S3719="","خارج السنة المالية",INDEX(القوائم!$D$2:$D$13,S3719)))</f>
        <v/>
      </c>
      <c r="E3719" s="22" t="n"/>
      <c r="F3719" s="23" t="n"/>
      <c r="G3719" s="23" t="n"/>
      <c r="H3719" s="22" t="n"/>
      <c r="I3719" s="19" t="n"/>
      <c r="J3719" s="21" t="n"/>
      <c r="K3719" s="19" t="n"/>
      <c r="L3719" s="19" t="n"/>
      <c r="M3719" s="21" t="n"/>
      <c r="N3719" s="22" t="n"/>
      <c r="O3719" s="24">
        <f>IF(A3719&lt;&gt;"عهدة","",SUMIFS($G$8:$G$5007,$B$8:$B$5007,B3719,$A$8:$A$5007,"مصروف",$I$8:$I$5007,"&lt;&gt;مرفوض"))</f>
        <v/>
      </c>
      <c r="P3719" s="25">
        <f>IF(A3719&lt;&gt;"عهدة","",N(F3719)-O3719)</f>
        <v/>
      </c>
      <c r="Q3719" s="26">
        <f>IF(A3719="","",IF(A3719="عهدة",IF(N(F3719)=0,"⚠ أدخل قيمة العهدة",IF(P3719&lt;0,"⛔ عجز / زيادة مصروفات "&amp;TEXT(-P3719,"#,##0"),IF(COUNTIFS($B$8:$B$5007,B3719,$A$8:$A$5007,"مصروف",$I$8:$I$5007,"&lt;&gt;مرفوض",$K$8:$K$5007,"&lt;&gt;نعم")&gt;0,"⚠ "&amp;COUNTIFS($B$8:$B$5007,B3719,$A$8:$A$5007,"مصروف",$I$8:$I$5007,"&lt;&gt;مرفوض",$K$8:$K$5007,"&lt;&gt;نعم")&amp;" مصروف غير مسوى",IF(L3719="تمت التسوية",IF(P3719=0,"✔ متوازنة وتمت التسوية","✔ تمت التسوية – متبقي "&amp;TEXT(P3719,"#,##0")),IF(P3719&gt;0,"متبقي "&amp;TEXT(P3719,"#,##0"),"✔ متوازنة"))))),IF(R3719=0,"⚠ أضف سطر عهدة أولًا",IF(OR(C3719="",N(G3719)=0),"⚠ أكمل التاريخ والقيمة",IF(S3719="","⚠ التاريخ خارج السنة المالية",IF(H3719="","⚠ اختر بند الموازنة",IF(I3719="مرفوض","✖ مرفوض من المدير",IF(I3719&lt;&gt;"موافق","⏳ بانتظار موافقة المدير",IF(K3719&lt;&gt;"نعم","⚠ غير مسوى مع الحسابات","✔ معتمد ومسوى")))))))))</f>
        <v/>
      </c>
      <c r="R3719">
        <f>N(R3718)+IF(A3719="عهدة",1,0)</f>
        <v/>
      </c>
      <c r="S3719">
        <f>IF(C3719="","",IF(AND(C3719&gt;=DATE(2026,9,1),C3719&lt;=DATE(2027,8,31)),(YEAR(C3719)-2026)*12+MONTH(C3719)-8,""))</f>
        <v/>
      </c>
      <c r="T3719">
        <f>IF(AND(A3719="مصروف",R3719&gt;0,I3719="موافق",S3719&lt;&gt;"",H3719&lt;&gt;""),N(G3719),0)</f>
        <v/>
      </c>
    </row>
    <row r="3720">
      <c r="A3720" s="19" t="n"/>
      <c r="B3720" s="20">
        <f>IF(A3720="","",IF(R3720=0,"⚠ أضف سطر عهدة أولًا","DMT-"&amp;TEXT(R3720,"000")))</f>
        <v/>
      </c>
      <c r="C3720" s="21" t="n"/>
      <c r="D3720" s="20">
        <f>IF(C3720="","",IF(S3720="","خارج السنة المالية",INDEX(القوائم!$D$2:$D$13,S3720)))</f>
        <v/>
      </c>
      <c r="E3720" s="22" t="n"/>
      <c r="F3720" s="23" t="n"/>
      <c r="G3720" s="23" t="n"/>
      <c r="H3720" s="22" t="n"/>
      <c r="I3720" s="19" t="n"/>
      <c r="J3720" s="21" t="n"/>
      <c r="K3720" s="19" t="n"/>
      <c r="L3720" s="19" t="n"/>
      <c r="M3720" s="21" t="n"/>
      <c r="N3720" s="22" t="n"/>
      <c r="O3720" s="24">
        <f>IF(A3720&lt;&gt;"عهدة","",SUMIFS($G$8:$G$5007,$B$8:$B$5007,B3720,$A$8:$A$5007,"مصروف",$I$8:$I$5007,"&lt;&gt;مرفوض"))</f>
        <v/>
      </c>
      <c r="P3720" s="25">
        <f>IF(A3720&lt;&gt;"عهدة","",N(F3720)-O3720)</f>
        <v/>
      </c>
      <c r="Q3720" s="26">
        <f>IF(A3720="","",IF(A3720="عهدة",IF(N(F3720)=0,"⚠ أدخل قيمة العهدة",IF(P3720&lt;0,"⛔ عجز / زيادة مصروفات "&amp;TEXT(-P3720,"#,##0"),IF(COUNTIFS($B$8:$B$5007,B3720,$A$8:$A$5007,"مصروف",$I$8:$I$5007,"&lt;&gt;مرفوض",$K$8:$K$5007,"&lt;&gt;نعم")&gt;0,"⚠ "&amp;COUNTIFS($B$8:$B$5007,B3720,$A$8:$A$5007,"مصروف",$I$8:$I$5007,"&lt;&gt;مرفوض",$K$8:$K$5007,"&lt;&gt;نعم")&amp;" مصروف غير مسوى",IF(L3720="تمت التسوية",IF(P3720=0,"✔ متوازنة وتمت التسوية","✔ تمت التسوية – متبقي "&amp;TEXT(P3720,"#,##0")),IF(P3720&gt;0,"متبقي "&amp;TEXT(P3720,"#,##0"),"✔ متوازنة"))))),IF(R3720=0,"⚠ أضف سطر عهدة أولًا",IF(OR(C3720="",N(G3720)=0),"⚠ أكمل التاريخ والقيمة",IF(S3720="","⚠ التاريخ خارج السنة المالية",IF(H3720="","⚠ اختر بند الموازنة",IF(I3720="مرفوض","✖ مرفوض من المدير",IF(I3720&lt;&gt;"موافق","⏳ بانتظار موافقة المدير",IF(K3720&lt;&gt;"نعم","⚠ غير مسوى مع الحسابات","✔ معتمد ومسوى")))))))))</f>
        <v/>
      </c>
      <c r="R3720">
        <f>N(R3719)+IF(A3720="عهدة",1,0)</f>
        <v/>
      </c>
      <c r="S3720">
        <f>IF(C3720="","",IF(AND(C3720&gt;=DATE(2026,9,1),C3720&lt;=DATE(2027,8,31)),(YEAR(C3720)-2026)*12+MONTH(C3720)-8,""))</f>
        <v/>
      </c>
      <c r="T3720">
        <f>IF(AND(A3720="مصروف",R3720&gt;0,I3720="موافق",S3720&lt;&gt;"",H3720&lt;&gt;""),N(G3720),0)</f>
        <v/>
      </c>
    </row>
    <row r="3721">
      <c r="A3721" s="19" t="n"/>
      <c r="B3721" s="20">
        <f>IF(A3721="","",IF(R3721=0,"⚠ أضف سطر عهدة أولًا","DMT-"&amp;TEXT(R3721,"000")))</f>
        <v/>
      </c>
      <c r="C3721" s="21" t="n"/>
      <c r="D3721" s="20">
        <f>IF(C3721="","",IF(S3721="","خارج السنة المالية",INDEX(القوائم!$D$2:$D$13,S3721)))</f>
        <v/>
      </c>
      <c r="E3721" s="22" t="n"/>
      <c r="F3721" s="23" t="n"/>
      <c r="G3721" s="23" t="n"/>
      <c r="H3721" s="22" t="n"/>
      <c r="I3721" s="19" t="n"/>
      <c r="J3721" s="21" t="n"/>
      <c r="K3721" s="19" t="n"/>
      <c r="L3721" s="19" t="n"/>
      <c r="M3721" s="21" t="n"/>
      <c r="N3721" s="22" t="n"/>
      <c r="O3721" s="24">
        <f>IF(A3721&lt;&gt;"عهدة","",SUMIFS($G$8:$G$5007,$B$8:$B$5007,B3721,$A$8:$A$5007,"مصروف",$I$8:$I$5007,"&lt;&gt;مرفوض"))</f>
        <v/>
      </c>
      <c r="P3721" s="25">
        <f>IF(A3721&lt;&gt;"عهدة","",N(F3721)-O3721)</f>
        <v/>
      </c>
      <c r="Q3721" s="26">
        <f>IF(A3721="","",IF(A3721="عهدة",IF(N(F3721)=0,"⚠ أدخل قيمة العهدة",IF(P3721&lt;0,"⛔ عجز / زيادة مصروفات "&amp;TEXT(-P3721,"#,##0"),IF(COUNTIFS($B$8:$B$5007,B3721,$A$8:$A$5007,"مصروف",$I$8:$I$5007,"&lt;&gt;مرفوض",$K$8:$K$5007,"&lt;&gt;نعم")&gt;0,"⚠ "&amp;COUNTIFS($B$8:$B$5007,B3721,$A$8:$A$5007,"مصروف",$I$8:$I$5007,"&lt;&gt;مرفوض",$K$8:$K$5007,"&lt;&gt;نعم")&amp;" مصروف غير مسوى",IF(L3721="تمت التسوية",IF(P3721=0,"✔ متوازنة وتمت التسوية","✔ تمت التسوية – متبقي "&amp;TEXT(P3721,"#,##0")),IF(P3721&gt;0,"متبقي "&amp;TEXT(P3721,"#,##0"),"✔ متوازنة"))))),IF(R3721=0,"⚠ أضف سطر عهدة أولًا",IF(OR(C3721="",N(G3721)=0),"⚠ أكمل التاريخ والقيمة",IF(S3721="","⚠ التاريخ خارج السنة المالية",IF(H3721="","⚠ اختر بند الموازنة",IF(I3721="مرفوض","✖ مرفوض من المدير",IF(I3721&lt;&gt;"موافق","⏳ بانتظار موافقة المدير",IF(K3721&lt;&gt;"نعم","⚠ غير مسوى مع الحسابات","✔ معتمد ومسوى")))))))))</f>
        <v/>
      </c>
      <c r="R3721">
        <f>N(R3720)+IF(A3721="عهدة",1,0)</f>
        <v/>
      </c>
      <c r="S3721">
        <f>IF(C3721="","",IF(AND(C3721&gt;=DATE(2026,9,1),C3721&lt;=DATE(2027,8,31)),(YEAR(C3721)-2026)*12+MONTH(C3721)-8,""))</f>
        <v/>
      </c>
      <c r="T3721">
        <f>IF(AND(A3721="مصروف",R3721&gt;0,I3721="موافق",S3721&lt;&gt;"",H3721&lt;&gt;""),N(G3721),0)</f>
        <v/>
      </c>
    </row>
    <row r="3722">
      <c r="A3722" s="19" t="n"/>
      <c r="B3722" s="20">
        <f>IF(A3722="","",IF(R3722=0,"⚠ أضف سطر عهدة أولًا","DMT-"&amp;TEXT(R3722,"000")))</f>
        <v/>
      </c>
      <c r="C3722" s="21" t="n"/>
      <c r="D3722" s="20">
        <f>IF(C3722="","",IF(S3722="","خارج السنة المالية",INDEX(القوائم!$D$2:$D$13,S3722)))</f>
        <v/>
      </c>
      <c r="E3722" s="22" t="n"/>
      <c r="F3722" s="23" t="n"/>
      <c r="G3722" s="23" t="n"/>
      <c r="H3722" s="22" t="n"/>
      <c r="I3722" s="19" t="n"/>
      <c r="J3722" s="21" t="n"/>
      <c r="K3722" s="19" t="n"/>
      <c r="L3722" s="19" t="n"/>
      <c r="M3722" s="21" t="n"/>
      <c r="N3722" s="22" t="n"/>
      <c r="O3722" s="24">
        <f>IF(A3722&lt;&gt;"عهدة","",SUMIFS($G$8:$G$5007,$B$8:$B$5007,B3722,$A$8:$A$5007,"مصروف",$I$8:$I$5007,"&lt;&gt;مرفوض"))</f>
        <v/>
      </c>
      <c r="P3722" s="25">
        <f>IF(A3722&lt;&gt;"عهدة","",N(F3722)-O3722)</f>
        <v/>
      </c>
      <c r="Q3722" s="26">
        <f>IF(A3722="","",IF(A3722="عهدة",IF(N(F3722)=0,"⚠ أدخل قيمة العهدة",IF(P3722&lt;0,"⛔ عجز / زيادة مصروفات "&amp;TEXT(-P3722,"#,##0"),IF(COUNTIFS($B$8:$B$5007,B3722,$A$8:$A$5007,"مصروف",$I$8:$I$5007,"&lt;&gt;مرفوض",$K$8:$K$5007,"&lt;&gt;نعم")&gt;0,"⚠ "&amp;COUNTIFS($B$8:$B$5007,B3722,$A$8:$A$5007,"مصروف",$I$8:$I$5007,"&lt;&gt;مرفوض",$K$8:$K$5007,"&lt;&gt;نعم")&amp;" مصروف غير مسوى",IF(L3722="تمت التسوية",IF(P3722=0,"✔ متوازنة وتمت التسوية","✔ تمت التسوية – متبقي "&amp;TEXT(P3722,"#,##0")),IF(P3722&gt;0,"متبقي "&amp;TEXT(P3722,"#,##0"),"✔ متوازنة"))))),IF(R3722=0,"⚠ أضف سطر عهدة أولًا",IF(OR(C3722="",N(G3722)=0),"⚠ أكمل التاريخ والقيمة",IF(S3722="","⚠ التاريخ خارج السنة المالية",IF(H3722="","⚠ اختر بند الموازنة",IF(I3722="مرفوض","✖ مرفوض من المدير",IF(I3722&lt;&gt;"موافق","⏳ بانتظار موافقة المدير",IF(K3722&lt;&gt;"نعم","⚠ غير مسوى مع الحسابات","✔ معتمد ومسوى")))))))))</f>
        <v/>
      </c>
      <c r="R3722">
        <f>N(R3721)+IF(A3722="عهدة",1,0)</f>
        <v/>
      </c>
      <c r="S3722">
        <f>IF(C3722="","",IF(AND(C3722&gt;=DATE(2026,9,1),C3722&lt;=DATE(2027,8,31)),(YEAR(C3722)-2026)*12+MONTH(C3722)-8,""))</f>
        <v/>
      </c>
      <c r="T3722">
        <f>IF(AND(A3722="مصروف",R3722&gt;0,I3722="موافق",S3722&lt;&gt;"",H3722&lt;&gt;""),N(G3722),0)</f>
        <v/>
      </c>
    </row>
    <row r="3723">
      <c r="A3723" s="19" t="n"/>
      <c r="B3723" s="20">
        <f>IF(A3723="","",IF(R3723=0,"⚠ أضف سطر عهدة أولًا","DMT-"&amp;TEXT(R3723,"000")))</f>
        <v/>
      </c>
      <c r="C3723" s="21" t="n"/>
      <c r="D3723" s="20">
        <f>IF(C3723="","",IF(S3723="","خارج السنة المالية",INDEX(القوائم!$D$2:$D$13,S3723)))</f>
        <v/>
      </c>
      <c r="E3723" s="22" t="n"/>
      <c r="F3723" s="23" t="n"/>
      <c r="G3723" s="23" t="n"/>
      <c r="H3723" s="22" t="n"/>
      <c r="I3723" s="19" t="n"/>
      <c r="J3723" s="21" t="n"/>
      <c r="K3723" s="19" t="n"/>
      <c r="L3723" s="19" t="n"/>
      <c r="M3723" s="21" t="n"/>
      <c r="N3723" s="22" t="n"/>
      <c r="O3723" s="24">
        <f>IF(A3723&lt;&gt;"عهدة","",SUMIFS($G$8:$G$5007,$B$8:$B$5007,B3723,$A$8:$A$5007,"مصروف",$I$8:$I$5007,"&lt;&gt;مرفوض"))</f>
        <v/>
      </c>
      <c r="P3723" s="25">
        <f>IF(A3723&lt;&gt;"عهدة","",N(F3723)-O3723)</f>
        <v/>
      </c>
      <c r="Q3723" s="26">
        <f>IF(A3723="","",IF(A3723="عهدة",IF(N(F3723)=0,"⚠ أدخل قيمة العهدة",IF(P3723&lt;0,"⛔ عجز / زيادة مصروفات "&amp;TEXT(-P3723,"#,##0"),IF(COUNTIFS($B$8:$B$5007,B3723,$A$8:$A$5007,"مصروف",$I$8:$I$5007,"&lt;&gt;مرفوض",$K$8:$K$5007,"&lt;&gt;نعم")&gt;0,"⚠ "&amp;COUNTIFS($B$8:$B$5007,B3723,$A$8:$A$5007,"مصروف",$I$8:$I$5007,"&lt;&gt;مرفوض",$K$8:$K$5007,"&lt;&gt;نعم")&amp;" مصروف غير مسوى",IF(L3723="تمت التسوية",IF(P3723=0,"✔ متوازنة وتمت التسوية","✔ تمت التسوية – متبقي "&amp;TEXT(P3723,"#,##0")),IF(P3723&gt;0,"متبقي "&amp;TEXT(P3723,"#,##0"),"✔ متوازنة"))))),IF(R3723=0,"⚠ أضف سطر عهدة أولًا",IF(OR(C3723="",N(G3723)=0),"⚠ أكمل التاريخ والقيمة",IF(S3723="","⚠ التاريخ خارج السنة المالية",IF(H3723="","⚠ اختر بند الموازنة",IF(I3723="مرفوض","✖ مرفوض من المدير",IF(I3723&lt;&gt;"موافق","⏳ بانتظار موافقة المدير",IF(K3723&lt;&gt;"نعم","⚠ غير مسوى مع الحسابات","✔ معتمد ومسوى")))))))))</f>
        <v/>
      </c>
      <c r="R3723">
        <f>N(R3722)+IF(A3723="عهدة",1,0)</f>
        <v/>
      </c>
      <c r="S3723">
        <f>IF(C3723="","",IF(AND(C3723&gt;=DATE(2026,9,1),C3723&lt;=DATE(2027,8,31)),(YEAR(C3723)-2026)*12+MONTH(C3723)-8,""))</f>
        <v/>
      </c>
      <c r="T3723">
        <f>IF(AND(A3723="مصروف",R3723&gt;0,I3723="موافق",S3723&lt;&gt;"",H3723&lt;&gt;""),N(G3723),0)</f>
        <v/>
      </c>
    </row>
    <row r="3724">
      <c r="A3724" s="19" t="n"/>
      <c r="B3724" s="20">
        <f>IF(A3724="","",IF(R3724=0,"⚠ أضف سطر عهدة أولًا","DMT-"&amp;TEXT(R3724,"000")))</f>
        <v/>
      </c>
      <c r="C3724" s="21" t="n"/>
      <c r="D3724" s="20">
        <f>IF(C3724="","",IF(S3724="","خارج السنة المالية",INDEX(القوائم!$D$2:$D$13,S3724)))</f>
        <v/>
      </c>
      <c r="E3724" s="22" t="n"/>
      <c r="F3724" s="23" t="n"/>
      <c r="G3724" s="23" t="n"/>
      <c r="H3724" s="22" t="n"/>
      <c r="I3724" s="19" t="n"/>
      <c r="J3724" s="21" t="n"/>
      <c r="K3724" s="19" t="n"/>
      <c r="L3724" s="19" t="n"/>
      <c r="M3724" s="21" t="n"/>
      <c r="N3724" s="22" t="n"/>
      <c r="O3724" s="24">
        <f>IF(A3724&lt;&gt;"عهدة","",SUMIFS($G$8:$G$5007,$B$8:$B$5007,B3724,$A$8:$A$5007,"مصروف",$I$8:$I$5007,"&lt;&gt;مرفوض"))</f>
        <v/>
      </c>
      <c r="P3724" s="25">
        <f>IF(A3724&lt;&gt;"عهدة","",N(F3724)-O3724)</f>
        <v/>
      </c>
      <c r="Q3724" s="26">
        <f>IF(A3724="","",IF(A3724="عهدة",IF(N(F3724)=0,"⚠ أدخل قيمة العهدة",IF(P3724&lt;0,"⛔ عجز / زيادة مصروفات "&amp;TEXT(-P3724,"#,##0"),IF(COUNTIFS($B$8:$B$5007,B3724,$A$8:$A$5007,"مصروف",$I$8:$I$5007,"&lt;&gt;مرفوض",$K$8:$K$5007,"&lt;&gt;نعم")&gt;0,"⚠ "&amp;COUNTIFS($B$8:$B$5007,B3724,$A$8:$A$5007,"مصروف",$I$8:$I$5007,"&lt;&gt;مرفوض",$K$8:$K$5007,"&lt;&gt;نعم")&amp;" مصروف غير مسوى",IF(L3724="تمت التسوية",IF(P3724=0,"✔ متوازنة وتمت التسوية","✔ تمت التسوية – متبقي "&amp;TEXT(P3724,"#,##0")),IF(P3724&gt;0,"متبقي "&amp;TEXT(P3724,"#,##0"),"✔ متوازنة"))))),IF(R3724=0,"⚠ أضف سطر عهدة أولًا",IF(OR(C3724="",N(G3724)=0),"⚠ أكمل التاريخ والقيمة",IF(S3724="","⚠ التاريخ خارج السنة المالية",IF(H3724="","⚠ اختر بند الموازنة",IF(I3724="مرفوض","✖ مرفوض من المدير",IF(I3724&lt;&gt;"موافق","⏳ بانتظار موافقة المدير",IF(K3724&lt;&gt;"نعم","⚠ غير مسوى مع الحسابات","✔ معتمد ومسوى")))))))))</f>
        <v/>
      </c>
      <c r="R3724">
        <f>N(R3723)+IF(A3724="عهدة",1,0)</f>
        <v/>
      </c>
      <c r="S3724">
        <f>IF(C3724="","",IF(AND(C3724&gt;=DATE(2026,9,1),C3724&lt;=DATE(2027,8,31)),(YEAR(C3724)-2026)*12+MONTH(C3724)-8,""))</f>
        <v/>
      </c>
      <c r="T3724">
        <f>IF(AND(A3724="مصروف",R3724&gt;0,I3724="موافق",S3724&lt;&gt;"",H3724&lt;&gt;""),N(G3724),0)</f>
        <v/>
      </c>
    </row>
    <row r="3725">
      <c r="A3725" s="19" t="n"/>
      <c r="B3725" s="20">
        <f>IF(A3725="","",IF(R3725=0,"⚠ أضف سطر عهدة أولًا","DMT-"&amp;TEXT(R3725,"000")))</f>
        <v/>
      </c>
      <c r="C3725" s="21" t="n"/>
      <c r="D3725" s="20">
        <f>IF(C3725="","",IF(S3725="","خارج السنة المالية",INDEX(القوائم!$D$2:$D$13,S3725)))</f>
        <v/>
      </c>
      <c r="E3725" s="22" t="n"/>
      <c r="F3725" s="23" t="n"/>
      <c r="G3725" s="23" t="n"/>
      <c r="H3725" s="22" t="n"/>
      <c r="I3725" s="19" t="n"/>
      <c r="J3725" s="21" t="n"/>
      <c r="K3725" s="19" t="n"/>
      <c r="L3725" s="19" t="n"/>
      <c r="M3725" s="21" t="n"/>
      <c r="N3725" s="22" t="n"/>
      <c r="O3725" s="24">
        <f>IF(A3725&lt;&gt;"عهدة","",SUMIFS($G$8:$G$5007,$B$8:$B$5007,B3725,$A$8:$A$5007,"مصروف",$I$8:$I$5007,"&lt;&gt;مرفوض"))</f>
        <v/>
      </c>
      <c r="P3725" s="25">
        <f>IF(A3725&lt;&gt;"عهدة","",N(F3725)-O3725)</f>
        <v/>
      </c>
      <c r="Q3725" s="26">
        <f>IF(A3725="","",IF(A3725="عهدة",IF(N(F3725)=0,"⚠ أدخل قيمة العهدة",IF(P3725&lt;0,"⛔ عجز / زيادة مصروفات "&amp;TEXT(-P3725,"#,##0"),IF(COUNTIFS($B$8:$B$5007,B3725,$A$8:$A$5007,"مصروف",$I$8:$I$5007,"&lt;&gt;مرفوض",$K$8:$K$5007,"&lt;&gt;نعم")&gt;0,"⚠ "&amp;COUNTIFS($B$8:$B$5007,B3725,$A$8:$A$5007,"مصروف",$I$8:$I$5007,"&lt;&gt;مرفوض",$K$8:$K$5007,"&lt;&gt;نعم")&amp;" مصروف غير مسوى",IF(L3725="تمت التسوية",IF(P3725=0,"✔ متوازنة وتمت التسوية","✔ تمت التسوية – متبقي "&amp;TEXT(P3725,"#,##0")),IF(P3725&gt;0,"متبقي "&amp;TEXT(P3725,"#,##0"),"✔ متوازنة"))))),IF(R3725=0,"⚠ أضف سطر عهدة أولًا",IF(OR(C3725="",N(G3725)=0),"⚠ أكمل التاريخ والقيمة",IF(S3725="","⚠ التاريخ خارج السنة المالية",IF(H3725="","⚠ اختر بند الموازنة",IF(I3725="مرفوض","✖ مرفوض من المدير",IF(I3725&lt;&gt;"موافق","⏳ بانتظار موافقة المدير",IF(K3725&lt;&gt;"نعم","⚠ غير مسوى مع الحسابات","✔ معتمد ومسوى")))))))))</f>
        <v/>
      </c>
      <c r="R3725">
        <f>N(R3724)+IF(A3725="عهدة",1,0)</f>
        <v/>
      </c>
      <c r="S3725">
        <f>IF(C3725="","",IF(AND(C3725&gt;=DATE(2026,9,1),C3725&lt;=DATE(2027,8,31)),(YEAR(C3725)-2026)*12+MONTH(C3725)-8,""))</f>
        <v/>
      </c>
      <c r="T3725">
        <f>IF(AND(A3725="مصروف",R3725&gt;0,I3725="موافق",S3725&lt;&gt;"",H3725&lt;&gt;""),N(G3725),0)</f>
        <v/>
      </c>
    </row>
    <row r="3726">
      <c r="A3726" s="19" t="n"/>
      <c r="B3726" s="20">
        <f>IF(A3726="","",IF(R3726=0,"⚠ أضف سطر عهدة أولًا","DMT-"&amp;TEXT(R3726,"000")))</f>
        <v/>
      </c>
      <c r="C3726" s="21" t="n"/>
      <c r="D3726" s="20">
        <f>IF(C3726="","",IF(S3726="","خارج السنة المالية",INDEX(القوائم!$D$2:$D$13,S3726)))</f>
        <v/>
      </c>
      <c r="E3726" s="22" t="n"/>
      <c r="F3726" s="23" t="n"/>
      <c r="G3726" s="23" t="n"/>
      <c r="H3726" s="22" t="n"/>
      <c r="I3726" s="19" t="n"/>
      <c r="J3726" s="21" t="n"/>
      <c r="K3726" s="19" t="n"/>
      <c r="L3726" s="19" t="n"/>
      <c r="M3726" s="21" t="n"/>
      <c r="N3726" s="22" t="n"/>
      <c r="O3726" s="24">
        <f>IF(A3726&lt;&gt;"عهدة","",SUMIFS($G$8:$G$5007,$B$8:$B$5007,B3726,$A$8:$A$5007,"مصروف",$I$8:$I$5007,"&lt;&gt;مرفوض"))</f>
        <v/>
      </c>
      <c r="P3726" s="25">
        <f>IF(A3726&lt;&gt;"عهدة","",N(F3726)-O3726)</f>
        <v/>
      </c>
      <c r="Q3726" s="26">
        <f>IF(A3726="","",IF(A3726="عهدة",IF(N(F3726)=0,"⚠ أدخل قيمة العهدة",IF(P3726&lt;0,"⛔ عجز / زيادة مصروفات "&amp;TEXT(-P3726,"#,##0"),IF(COUNTIFS($B$8:$B$5007,B3726,$A$8:$A$5007,"مصروف",$I$8:$I$5007,"&lt;&gt;مرفوض",$K$8:$K$5007,"&lt;&gt;نعم")&gt;0,"⚠ "&amp;COUNTIFS($B$8:$B$5007,B3726,$A$8:$A$5007,"مصروف",$I$8:$I$5007,"&lt;&gt;مرفوض",$K$8:$K$5007,"&lt;&gt;نعم")&amp;" مصروف غير مسوى",IF(L3726="تمت التسوية",IF(P3726=0,"✔ متوازنة وتمت التسوية","✔ تمت التسوية – متبقي "&amp;TEXT(P3726,"#,##0")),IF(P3726&gt;0,"متبقي "&amp;TEXT(P3726,"#,##0"),"✔ متوازنة"))))),IF(R3726=0,"⚠ أضف سطر عهدة أولًا",IF(OR(C3726="",N(G3726)=0),"⚠ أكمل التاريخ والقيمة",IF(S3726="","⚠ التاريخ خارج السنة المالية",IF(H3726="","⚠ اختر بند الموازنة",IF(I3726="مرفوض","✖ مرفوض من المدير",IF(I3726&lt;&gt;"موافق","⏳ بانتظار موافقة المدير",IF(K3726&lt;&gt;"نعم","⚠ غير مسوى مع الحسابات","✔ معتمد ومسوى")))))))))</f>
        <v/>
      </c>
      <c r="R3726">
        <f>N(R3725)+IF(A3726="عهدة",1,0)</f>
        <v/>
      </c>
      <c r="S3726">
        <f>IF(C3726="","",IF(AND(C3726&gt;=DATE(2026,9,1),C3726&lt;=DATE(2027,8,31)),(YEAR(C3726)-2026)*12+MONTH(C3726)-8,""))</f>
        <v/>
      </c>
      <c r="T3726">
        <f>IF(AND(A3726="مصروف",R3726&gt;0,I3726="موافق",S3726&lt;&gt;"",H3726&lt;&gt;""),N(G3726),0)</f>
        <v/>
      </c>
    </row>
    <row r="3727">
      <c r="A3727" s="19" t="n"/>
      <c r="B3727" s="20">
        <f>IF(A3727="","",IF(R3727=0,"⚠ أضف سطر عهدة أولًا","DMT-"&amp;TEXT(R3727,"000")))</f>
        <v/>
      </c>
      <c r="C3727" s="21" t="n"/>
      <c r="D3727" s="20">
        <f>IF(C3727="","",IF(S3727="","خارج السنة المالية",INDEX(القوائم!$D$2:$D$13,S3727)))</f>
        <v/>
      </c>
      <c r="E3727" s="22" t="n"/>
      <c r="F3727" s="23" t="n"/>
      <c r="G3727" s="23" t="n"/>
      <c r="H3727" s="22" t="n"/>
      <c r="I3727" s="19" t="n"/>
      <c r="J3727" s="21" t="n"/>
      <c r="K3727" s="19" t="n"/>
      <c r="L3727" s="19" t="n"/>
      <c r="M3727" s="21" t="n"/>
      <c r="N3727" s="22" t="n"/>
      <c r="O3727" s="24">
        <f>IF(A3727&lt;&gt;"عهدة","",SUMIFS($G$8:$G$5007,$B$8:$B$5007,B3727,$A$8:$A$5007,"مصروف",$I$8:$I$5007,"&lt;&gt;مرفوض"))</f>
        <v/>
      </c>
      <c r="P3727" s="25">
        <f>IF(A3727&lt;&gt;"عهدة","",N(F3727)-O3727)</f>
        <v/>
      </c>
      <c r="Q3727" s="26">
        <f>IF(A3727="","",IF(A3727="عهدة",IF(N(F3727)=0,"⚠ أدخل قيمة العهدة",IF(P3727&lt;0,"⛔ عجز / زيادة مصروفات "&amp;TEXT(-P3727,"#,##0"),IF(COUNTIFS($B$8:$B$5007,B3727,$A$8:$A$5007,"مصروف",$I$8:$I$5007,"&lt;&gt;مرفوض",$K$8:$K$5007,"&lt;&gt;نعم")&gt;0,"⚠ "&amp;COUNTIFS($B$8:$B$5007,B3727,$A$8:$A$5007,"مصروف",$I$8:$I$5007,"&lt;&gt;مرفوض",$K$8:$K$5007,"&lt;&gt;نعم")&amp;" مصروف غير مسوى",IF(L3727="تمت التسوية",IF(P3727=0,"✔ متوازنة وتمت التسوية","✔ تمت التسوية – متبقي "&amp;TEXT(P3727,"#,##0")),IF(P3727&gt;0,"متبقي "&amp;TEXT(P3727,"#,##0"),"✔ متوازنة"))))),IF(R3727=0,"⚠ أضف سطر عهدة أولًا",IF(OR(C3727="",N(G3727)=0),"⚠ أكمل التاريخ والقيمة",IF(S3727="","⚠ التاريخ خارج السنة المالية",IF(H3727="","⚠ اختر بند الموازنة",IF(I3727="مرفوض","✖ مرفوض من المدير",IF(I3727&lt;&gt;"موافق","⏳ بانتظار موافقة المدير",IF(K3727&lt;&gt;"نعم","⚠ غير مسوى مع الحسابات","✔ معتمد ومسوى")))))))))</f>
        <v/>
      </c>
      <c r="R3727">
        <f>N(R3726)+IF(A3727="عهدة",1,0)</f>
        <v/>
      </c>
      <c r="S3727">
        <f>IF(C3727="","",IF(AND(C3727&gt;=DATE(2026,9,1),C3727&lt;=DATE(2027,8,31)),(YEAR(C3727)-2026)*12+MONTH(C3727)-8,""))</f>
        <v/>
      </c>
      <c r="T3727">
        <f>IF(AND(A3727="مصروف",R3727&gt;0,I3727="موافق",S3727&lt;&gt;"",H3727&lt;&gt;""),N(G3727),0)</f>
        <v/>
      </c>
    </row>
    <row r="3728">
      <c r="A3728" s="19" t="n"/>
      <c r="B3728" s="20">
        <f>IF(A3728="","",IF(R3728=0,"⚠ أضف سطر عهدة أولًا","DMT-"&amp;TEXT(R3728,"000")))</f>
        <v/>
      </c>
      <c r="C3728" s="21" t="n"/>
      <c r="D3728" s="20">
        <f>IF(C3728="","",IF(S3728="","خارج السنة المالية",INDEX(القوائم!$D$2:$D$13,S3728)))</f>
        <v/>
      </c>
      <c r="E3728" s="22" t="n"/>
      <c r="F3728" s="23" t="n"/>
      <c r="G3728" s="23" t="n"/>
      <c r="H3728" s="22" t="n"/>
      <c r="I3728" s="19" t="n"/>
      <c r="J3728" s="21" t="n"/>
      <c r="K3728" s="19" t="n"/>
      <c r="L3728" s="19" t="n"/>
      <c r="M3728" s="21" t="n"/>
      <c r="N3728" s="22" t="n"/>
      <c r="O3728" s="24">
        <f>IF(A3728&lt;&gt;"عهدة","",SUMIFS($G$8:$G$5007,$B$8:$B$5007,B3728,$A$8:$A$5007,"مصروف",$I$8:$I$5007,"&lt;&gt;مرفوض"))</f>
        <v/>
      </c>
      <c r="P3728" s="25">
        <f>IF(A3728&lt;&gt;"عهدة","",N(F3728)-O3728)</f>
        <v/>
      </c>
      <c r="Q3728" s="26">
        <f>IF(A3728="","",IF(A3728="عهدة",IF(N(F3728)=0,"⚠ أدخل قيمة العهدة",IF(P3728&lt;0,"⛔ عجز / زيادة مصروفات "&amp;TEXT(-P3728,"#,##0"),IF(COUNTIFS($B$8:$B$5007,B3728,$A$8:$A$5007,"مصروف",$I$8:$I$5007,"&lt;&gt;مرفوض",$K$8:$K$5007,"&lt;&gt;نعم")&gt;0,"⚠ "&amp;COUNTIFS($B$8:$B$5007,B3728,$A$8:$A$5007,"مصروف",$I$8:$I$5007,"&lt;&gt;مرفوض",$K$8:$K$5007,"&lt;&gt;نعم")&amp;" مصروف غير مسوى",IF(L3728="تمت التسوية",IF(P3728=0,"✔ متوازنة وتمت التسوية","✔ تمت التسوية – متبقي "&amp;TEXT(P3728,"#,##0")),IF(P3728&gt;0,"متبقي "&amp;TEXT(P3728,"#,##0"),"✔ متوازنة"))))),IF(R3728=0,"⚠ أضف سطر عهدة أولًا",IF(OR(C3728="",N(G3728)=0),"⚠ أكمل التاريخ والقيمة",IF(S3728="","⚠ التاريخ خارج السنة المالية",IF(H3728="","⚠ اختر بند الموازنة",IF(I3728="مرفوض","✖ مرفوض من المدير",IF(I3728&lt;&gt;"موافق","⏳ بانتظار موافقة المدير",IF(K3728&lt;&gt;"نعم","⚠ غير مسوى مع الحسابات","✔ معتمد ومسوى")))))))))</f>
        <v/>
      </c>
      <c r="R3728">
        <f>N(R3727)+IF(A3728="عهدة",1,0)</f>
        <v/>
      </c>
      <c r="S3728">
        <f>IF(C3728="","",IF(AND(C3728&gt;=DATE(2026,9,1),C3728&lt;=DATE(2027,8,31)),(YEAR(C3728)-2026)*12+MONTH(C3728)-8,""))</f>
        <v/>
      </c>
      <c r="T3728">
        <f>IF(AND(A3728="مصروف",R3728&gt;0,I3728="موافق",S3728&lt;&gt;"",H3728&lt;&gt;""),N(G3728),0)</f>
        <v/>
      </c>
    </row>
    <row r="3729">
      <c r="A3729" s="19" t="n"/>
      <c r="B3729" s="20">
        <f>IF(A3729="","",IF(R3729=0,"⚠ أضف سطر عهدة أولًا","DMT-"&amp;TEXT(R3729,"000")))</f>
        <v/>
      </c>
      <c r="C3729" s="21" t="n"/>
      <c r="D3729" s="20">
        <f>IF(C3729="","",IF(S3729="","خارج السنة المالية",INDEX(القوائم!$D$2:$D$13,S3729)))</f>
        <v/>
      </c>
      <c r="E3729" s="22" t="n"/>
      <c r="F3729" s="23" t="n"/>
      <c r="G3729" s="23" t="n"/>
      <c r="H3729" s="22" t="n"/>
      <c r="I3729" s="19" t="n"/>
      <c r="J3729" s="21" t="n"/>
      <c r="K3729" s="19" t="n"/>
      <c r="L3729" s="19" t="n"/>
      <c r="M3729" s="21" t="n"/>
      <c r="N3729" s="22" t="n"/>
      <c r="O3729" s="24">
        <f>IF(A3729&lt;&gt;"عهدة","",SUMIFS($G$8:$G$5007,$B$8:$B$5007,B3729,$A$8:$A$5007,"مصروف",$I$8:$I$5007,"&lt;&gt;مرفوض"))</f>
        <v/>
      </c>
      <c r="P3729" s="25">
        <f>IF(A3729&lt;&gt;"عهدة","",N(F3729)-O3729)</f>
        <v/>
      </c>
      <c r="Q3729" s="26">
        <f>IF(A3729="","",IF(A3729="عهدة",IF(N(F3729)=0,"⚠ أدخل قيمة العهدة",IF(P3729&lt;0,"⛔ عجز / زيادة مصروفات "&amp;TEXT(-P3729,"#,##0"),IF(COUNTIFS($B$8:$B$5007,B3729,$A$8:$A$5007,"مصروف",$I$8:$I$5007,"&lt;&gt;مرفوض",$K$8:$K$5007,"&lt;&gt;نعم")&gt;0,"⚠ "&amp;COUNTIFS($B$8:$B$5007,B3729,$A$8:$A$5007,"مصروف",$I$8:$I$5007,"&lt;&gt;مرفوض",$K$8:$K$5007,"&lt;&gt;نعم")&amp;" مصروف غير مسوى",IF(L3729="تمت التسوية",IF(P3729=0,"✔ متوازنة وتمت التسوية","✔ تمت التسوية – متبقي "&amp;TEXT(P3729,"#,##0")),IF(P3729&gt;0,"متبقي "&amp;TEXT(P3729,"#,##0"),"✔ متوازنة"))))),IF(R3729=0,"⚠ أضف سطر عهدة أولًا",IF(OR(C3729="",N(G3729)=0),"⚠ أكمل التاريخ والقيمة",IF(S3729="","⚠ التاريخ خارج السنة المالية",IF(H3729="","⚠ اختر بند الموازنة",IF(I3729="مرفوض","✖ مرفوض من المدير",IF(I3729&lt;&gt;"موافق","⏳ بانتظار موافقة المدير",IF(K3729&lt;&gt;"نعم","⚠ غير مسوى مع الحسابات","✔ معتمد ومسوى")))))))))</f>
        <v/>
      </c>
      <c r="R3729">
        <f>N(R3728)+IF(A3729="عهدة",1,0)</f>
        <v/>
      </c>
      <c r="S3729">
        <f>IF(C3729="","",IF(AND(C3729&gt;=DATE(2026,9,1),C3729&lt;=DATE(2027,8,31)),(YEAR(C3729)-2026)*12+MONTH(C3729)-8,""))</f>
        <v/>
      </c>
      <c r="T3729">
        <f>IF(AND(A3729="مصروف",R3729&gt;0,I3729="موافق",S3729&lt;&gt;"",H3729&lt;&gt;""),N(G3729),0)</f>
        <v/>
      </c>
    </row>
    <row r="3730">
      <c r="A3730" s="19" t="n"/>
      <c r="B3730" s="20">
        <f>IF(A3730="","",IF(R3730=0,"⚠ أضف سطر عهدة أولًا","DMT-"&amp;TEXT(R3730,"000")))</f>
        <v/>
      </c>
      <c r="C3730" s="21" t="n"/>
      <c r="D3730" s="20">
        <f>IF(C3730="","",IF(S3730="","خارج السنة المالية",INDEX(القوائم!$D$2:$D$13,S3730)))</f>
        <v/>
      </c>
      <c r="E3730" s="22" t="n"/>
      <c r="F3730" s="23" t="n"/>
      <c r="G3730" s="23" t="n"/>
      <c r="H3730" s="22" t="n"/>
      <c r="I3730" s="19" t="n"/>
      <c r="J3730" s="21" t="n"/>
      <c r="K3730" s="19" t="n"/>
      <c r="L3730" s="19" t="n"/>
      <c r="M3730" s="21" t="n"/>
      <c r="N3730" s="22" t="n"/>
      <c r="O3730" s="24">
        <f>IF(A3730&lt;&gt;"عهدة","",SUMIFS($G$8:$G$5007,$B$8:$B$5007,B3730,$A$8:$A$5007,"مصروف",$I$8:$I$5007,"&lt;&gt;مرفوض"))</f>
        <v/>
      </c>
      <c r="P3730" s="25">
        <f>IF(A3730&lt;&gt;"عهدة","",N(F3730)-O3730)</f>
        <v/>
      </c>
      <c r="Q3730" s="26">
        <f>IF(A3730="","",IF(A3730="عهدة",IF(N(F3730)=0,"⚠ أدخل قيمة العهدة",IF(P3730&lt;0,"⛔ عجز / زيادة مصروفات "&amp;TEXT(-P3730,"#,##0"),IF(COUNTIFS($B$8:$B$5007,B3730,$A$8:$A$5007,"مصروف",$I$8:$I$5007,"&lt;&gt;مرفوض",$K$8:$K$5007,"&lt;&gt;نعم")&gt;0,"⚠ "&amp;COUNTIFS($B$8:$B$5007,B3730,$A$8:$A$5007,"مصروف",$I$8:$I$5007,"&lt;&gt;مرفوض",$K$8:$K$5007,"&lt;&gt;نعم")&amp;" مصروف غير مسوى",IF(L3730="تمت التسوية",IF(P3730=0,"✔ متوازنة وتمت التسوية","✔ تمت التسوية – متبقي "&amp;TEXT(P3730,"#,##0")),IF(P3730&gt;0,"متبقي "&amp;TEXT(P3730,"#,##0"),"✔ متوازنة"))))),IF(R3730=0,"⚠ أضف سطر عهدة أولًا",IF(OR(C3730="",N(G3730)=0),"⚠ أكمل التاريخ والقيمة",IF(S3730="","⚠ التاريخ خارج السنة المالية",IF(H3730="","⚠ اختر بند الموازنة",IF(I3730="مرفوض","✖ مرفوض من المدير",IF(I3730&lt;&gt;"موافق","⏳ بانتظار موافقة المدير",IF(K3730&lt;&gt;"نعم","⚠ غير مسوى مع الحسابات","✔ معتمد ومسوى")))))))))</f>
        <v/>
      </c>
      <c r="R3730">
        <f>N(R3729)+IF(A3730="عهدة",1,0)</f>
        <v/>
      </c>
      <c r="S3730">
        <f>IF(C3730="","",IF(AND(C3730&gt;=DATE(2026,9,1),C3730&lt;=DATE(2027,8,31)),(YEAR(C3730)-2026)*12+MONTH(C3730)-8,""))</f>
        <v/>
      </c>
      <c r="T3730">
        <f>IF(AND(A3730="مصروف",R3730&gt;0,I3730="موافق",S3730&lt;&gt;"",H3730&lt;&gt;""),N(G3730),0)</f>
        <v/>
      </c>
    </row>
    <row r="3731">
      <c r="A3731" s="19" t="n"/>
      <c r="B3731" s="20">
        <f>IF(A3731="","",IF(R3731=0,"⚠ أضف سطر عهدة أولًا","DMT-"&amp;TEXT(R3731,"000")))</f>
        <v/>
      </c>
      <c r="C3731" s="21" t="n"/>
      <c r="D3731" s="20">
        <f>IF(C3731="","",IF(S3731="","خارج السنة المالية",INDEX(القوائم!$D$2:$D$13,S3731)))</f>
        <v/>
      </c>
      <c r="E3731" s="22" t="n"/>
      <c r="F3731" s="23" t="n"/>
      <c r="G3731" s="23" t="n"/>
      <c r="H3731" s="22" t="n"/>
      <c r="I3731" s="19" t="n"/>
      <c r="J3731" s="21" t="n"/>
      <c r="K3731" s="19" t="n"/>
      <c r="L3731" s="19" t="n"/>
      <c r="M3731" s="21" t="n"/>
      <c r="N3731" s="22" t="n"/>
      <c r="O3731" s="24">
        <f>IF(A3731&lt;&gt;"عهدة","",SUMIFS($G$8:$G$5007,$B$8:$B$5007,B3731,$A$8:$A$5007,"مصروف",$I$8:$I$5007,"&lt;&gt;مرفوض"))</f>
        <v/>
      </c>
      <c r="P3731" s="25">
        <f>IF(A3731&lt;&gt;"عهدة","",N(F3731)-O3731)</f>
        <v/>
      </c>
      <c r="Q3731" s="26">
        <f>IF(A3731="","",IF(A3731="عهدة",IF(N(F3731)=0,"⚠ أدخل قيمة العهدة",IF(P3731&lt;0,"⛔ عجز / زيادة مصروفات "&amp;TEXT(-P3731,"#,##0"),IF(COUNTIFS($B$8:$B$5007,B3731,$A$8:$A$5007,"مصروف",$I$8:$I$5007,"&lt;&gt;مرفوض",$K$8:$K$5007,"&lt;&gt;نعم")&gt;0,"⚠ "&amp;COUNTIFS($B$8:$B$5007,B3731,$A$8:$A$5007,"مصروف",$I$8:$I$5007,"&lt;&gt;مرفوض",$K$8:$K$5007,"&lt;&gt;نعم")&amp;" مصروف غير مسوى",IF(L3731="تمت التسوية",IF(P3731=0,"✔ متوازنة وتمت التسوية","✔ تمت التسوية – متبقي "&amp;TEXT(P3731,"#,##0")),IF(P3731&gt;0,"متبقي "&amp;TEXT(P3731,"#,##0"),"✔ متوازنة"))))),IF(R3731=0,"⚠ أضف سطر عهدة أولًا",IF(OR(C3731="",N(G3731)=0),"⚠ أكمل التاريخ والقيمة",IF(S3731="","⚠ التاريخ خارج السنة المالية",IF(H3731="","⚠ اختر بند الموازنة",IF(I3731="مرفوض","✖ مرفوض من المدير",IF(I3731&lt;&gt;"موافق","⏳ بانتظار موافقة المدير",IF(K3731&lt;&gt;"نعم","⚠ غير مسوى مع الحسابات","✔ معتمد ومسوى")))))))))</f>
        <v/>
      </c>
      <c r="R3731">
        <f>N(R3730)+IF(A3731="عهدة",1,0)</f>
        <v/>
      </c>
      <c r="S3731">
        <f>IF(C3731="","",IF(AND(C3731&gt;=DATE(2026,9,1),C3731&lt;=DATE(2027,8,31)),(YEAR(C3731)-2026)*12+MONTH(C3731)-8,""))</f>
        <v/>
      </c>
      <c r="T3731">
        <f>IF(AND(A3731="مصروف",R3731&gt;0,I3731="موافق",S3731&lt;&gt;"",H3731&lt;&gt;""),N(G3731),0)</f>
        <v/>
      </c>
    </row>
    <row r="3732">
      <c r="A3732" s="19" t="n"/>
      <c r="B3732" s="20">
        <f>IF(A3732="","",IF(R3732=0,"⚠ أضف سطر عهدة أولًا","DMT-"&amp;TEXT(R3732,"000")))</f>
        <v/>
      </c>
      <c r="C3732" s="21" t="n"/>
      <c r="D3732" s="20">
        <f>IF(C3732="","",IF(S3732="","خارج السنة المالية",INDEX(القوائم!$D$2:$D$13,S3732)))</f>
        <v/>
      </c>
      <c r="E3732" s="22" t="n"/>
      <c r="F3732" s="23" t="n"/>
      <c r="G3732" s="23" t="n"/>
      <c r="H3732" s="22" t="n"/>
      <c r="I3732" s="19" t="n"/>
      <c r="J3732" s="21" t="n"/>
      <c r="K3732" s="19" t="n"/>
      <c r="L3732" s="19" t="n"/>
      <c r="M3732" s="21" t="n"/>
      <c r="N3732" s="22" t="n"/>
      <c r="O3732" s="24">
        <f>IF(A3732&lt;&gt;"عهدة","",SUMIFS($G$8:$G$5007,$B$8:$B$5007,B3732,$A$8:$A$5007,"مصروف",$I$8:$I$5007,"&lt;&gt;مرفوض"))</f>
        <v/>
      </c>
      <c r="P3732" s="25">
        <f>IF(A3732&lt;&gt;"عهدة","",N(F3732)-O3732)</f>
        <v/>
      </c>
      <c r="Q3732" s="26">
        <f>IF(A3732="","",IF(A3732="عهدة",IF(N(F3732)=0,"⚠ أدخل قيمة العهدة",IF(P3732&lt;0,"⛔ عجز / زيادة مصروفات "&amp;TEXT(-P3732,"#,##0"),IF(COUNTIFS($B$8:$B$5007,B3732,$A$8:$A$5007,"مصروف",$I$8:$I$5007,"&lt;&gt;مرفوض",$K$8:$K$5007,"&lt;&gt;نعم")&gt;0,"⚠ "&amp;COUNTIFS($B$8:$B$5007,B3732,$A$8:$A$5007,"مصروف",$I$8:$I$5007,"&lt;&gt;مرفوض",$K$8:$K$5007,"&lt;&gt;نعم")&amp;" مصروف غير مسوى",IF(L3732="تمت التسوية",IF(P3732=0,"✔ متوازنة وتمت التسوية","✔ تمت التسوية – متبقي "&amp;TEXT(P3732,"#,##0")),IF(P3732&gt;0,"متبقي "&amp;TEXT(P3732,"#,##0"),"✔ متوازنة"))))),IF(R3732=0,"⚠ أضف سطر عهدة أولًا",IF(OR(C3732="",N(G3732)=0),"⚠ أكمل التاريخ والقيمة",IF(S3732="","⚠ التاريخ خارج السنة المالية",IF(H3732="","⚠ اختر بند الموازنة",IF(I3732="مرفوض","✖ مرفوض من المدير",IF(I3732&lt;&gt;"موافق","⏳ بانتظار موافقة المدير",IF(K3732&lt;&gt;"نعم","⚠ غير مسوى مع الحسابات","✔ معتمد ومسوى")))))))))</f>
        <v/>
      </c>
      <c r="R3732">
        <f>N(R3731)+IF(A3732="عهدة",1,0)</f>
        <v/>
      </c>
      <c r="S3732">
        <f>IF(C3732="","",IF(AND(C3732&gt;=DATE(2026,9,1),C3732&lt;=DATE(2027,8,31)),(YEAR(C3732)-2026)*12+MONTH(C3732)-8,""))</f>
        <v/>
      </c>
      <c r="T3732">
        <f>IF(AND(A3732="مصروف",R3732&gt;0,I3732="موافق",S3732&lt;&gt;"",H3732&lt;&gt;""),N(G3732),0)</f>
        <v/>
      </c>
    </row>
    <row r="3733">
      <c r="A3733" s="19" t="n"/>
      <c r="B3733" s="20">
        <f>IF(A3733="","",IF(R3733=0,"⚠ أضف سطر عهدة أولًا","DMT-"&amp;TEXT(R3733,"000")))</f>
        <v/>
      </c>
      <c r="C3733" s="21" t="n"/>
      <c r="D3733" s="20">
        <f>IF(C3733="","",IF(S3733="","خارج السنة المالية",INDEX(القوائم!$D$2:$D$13,S3733)))</f>
        <v/>
      </c>
      <c r="E3733" s="22" t="n"/>
      <c r="F3733" s="23" t="n"/>
      <c r="G3733" s="23" t="n"/>
      <c r="H3733" s="22" t="n"/>
      <c r="I3733" s="19" t="n"/>
      <c r="J3733" s="21" t="n"/>
      <c r="K3733" s="19" t="n"/>
      <c r="L3733" s="19" t="n"/>
      <c r="M3733" s="21" t="n"/>
      <c r="N3733" s="22" t="n"/>
      <c r="O3733" s="24">
        <f>IF(A3733&lt;&gt;"عهدة","",SUMIFS($G$8:$G$5007,$B$8:$B$5007,B3733,$A$8:$A$5007,"مصروف",$I$8:$I$5007,"&lt;&gt;مرفوض"))</f>
        <v/>
      </c>
      <c r="P3733" s="25">
        <f>IF(A3733&lt;&gt;"عهدة","",N(F3733)-O3733)</f>
        <v/>
      </c>
      <c r="Q3733" s="26">
        <f>IF(A3733="","",IF(A3733="عهدة",IF(N(F3733)=0,"⚠ أدخل قيمة العهدة",IF(P3733&lt;0,"⛔ عجز / زيادة مصروفات "&amp;TEXT(-P3733,"#,##0"),IF(COUNTIFS($B$8:$B$5007,B3733,$A$8:$A$5007,"مصروف",$I$8:$I$5007,"&lt;&gt;مرفوض",$K$8:$K$5007,"&lt;&gt;نعم")&gt;0,"⚠ "&amp;COUNTIFS($B$8:$B$5007,B3733,$A$8:$A$5007,"مصروف",$I$8:$I$5007,"&lt;&gt;مرفوض",$K$8:$K$5007,"&lt;&gt;نعم")&amp;" مصروف غير مسوى",IF(L3733="تمت التسوية",IF(P3733=0,"✔ متوازنة وتمت التسوية","✔ تمت التسوية – متبقي "&amp;TEXT(P3733,"#,##0")),IF(P3733&gt;0,"متبقي "&amp;TEXT(P3733,"#,##0"),"✔ متوازنة"))))),IF(R3733=0,"⚠ أضف سطر عهدة أولًا",IF(OR(C3733="",N(G3733)=0),"⚠ أكمل التاريخ والقيمة",IF(S3733="","⚠ التاريخ خارج السنة المالية",IF(H3733="","⚠ اختر بند الموازنة",IF(I3733="مرفوض","✖ مرفوض من المدير",IF(I3733&lt;&gt;"موافق","⏳ بانتظار موافقة المدير",IF(K3733&lt;&gt;"نعم","⚠ غير مسوى مع الحسابات","✔ معتمد ومسوى")))))))))</f>
        <v/>
      </c>
      <c r="R3733">
        <f>N(R3732)+IF(A3733="عهدة",1,0)</f>
        <v/>
      </c>
      <c r="S3733">
        <f>IF(C3733="","",IF(AND(C3733&gt;=DATE(2026,9,1),C3733&lt;=DATE(2027,8,31)),(YEAR(C3733)-2026)*12+MONTH(C3733)-8,""))</f>
        <v/>
      </c>
      <c r="T3733">
        <f>IF(AND(A3733="مصروف",R3733&gt;0,I3733="موافق",S3733&lt;&gt;"",H3733&lt;&gt;""),N(G3733),0)</f>
        <v/>
      </c>
    </row>
    <row r="3734">
      <c r="A3734" s="19" t="n"/>
      <c r="B3734" s="20">
        <f>IF(A3734="","",IF(R3734=0,"⚠ أضف سطر عهدة أولًا","DMT-"&amp;TEXT(R3734,"000")))</f>
        <v/>
      </c>
      <c r="C3734" s="21" t="n"/>
      <c r="D3734" s="20">
        <f>IF(C3734="","",IF(S3734="","خارج السنة المالية",INDEX(القوائم!$D$2:$D$13,S3734)))</f>
        <v/>
      </c>
      <c r="E3734" s="22" t="n"/>
      <c r="F3734" s="23" t="n"/>
      <c r="G3734" s="23" t="n"/>
      <c r="H3734" s="22" t="n"/>
      <c r="I3734" s="19" t="n"/>
      <c r="J3734" s="21" t="n"/>
      <c r="K3734" s="19" t="n"/>
      <c r="L3734" s="19" t="n"/>
      <c r="M3734" s="21" t="n"/>
      <c r="N3734" s="22" t="n"/>
      <c r="O3734" s="24">
        <f>IF(A3734&lt;&gt;"عهدة","",SUMIFS($G$8:$G$5007,$B$8:$B$5007,B3734,$A$8:$A$5007,"مصروف",$I$8:$I$5007,"&lt;&gt;مرفوض"))</f>
        <v/>
      </c>
      <c r="P3734" s="25">
        <f>IF(A3734&lt;&gt;"عهدة","",N(F3734)-O3734)</f>
        <v/>
      </c>
      <c r="Q3734" s="26">
        <f>IF(A3734="","",IF(A3734="عهدة",IF(N(F3734)=0,"⚠ أدخل قيمة العهدة",IF(P3734&lt;0,"⛔ عجز / زيادة مصروفات "&amp;TEXT(-P3734,"#,##0"),IF(COUNTIFS($B$8:$B$5007,B3734,$A$8:$A$5007,"مصروف",$I$8:$I$5007,"&lt;&gt;مرفوض",$K$8:$K$5007,"&lt;&gt;نعم")&gt;0,"⚠ "&amp;COUNTIFS($B$8:$B$5007,B3734,$A$8:$A$5007,"مصروف",$I$8:$I$5007,"&lt;&gt;مرفوض",$K$8:$K$5007,"&lt;&gt;نعم")&amp;" مصروف غير مسوى",IF(L3734="تمت التسوية",IF(P3734=0,"✔ متوازنة وتمت التسوية","✔ تمت التسوية – متبقي "&amp;TEXT(P3734,"#,##0")),IF(P3734&gt;0,"متبقي "&amp;TEXT(P3734,"#,##0"),"✔ متوازنة"))))),IF(R3734=0,"⚠ أضف سطر عهدة أولًا",IF(OR(C3734="",N(G3734)=0),"⚠ أكمل التاريخ والقيمة",IF(S3734="","⚠ التاريخ خارج السنة المالية",IF(H3734="","⚠ اختر بند الموازنة",IF(I3734="مرفوض","✖ مرفوض من المدير",IF(I3734&lt;&gt;"موافق","⏳ بانتظار موافقة المدير",IF(K3734&lt;&gt;"نعم","⚠ غير مسوى مع الحسابات","✔ معتمد ومسوى")))))))))</f>
        <v/>
      </c>
      <c r="R3734">
        <f>N(R3733)+IF(A3734="عهدة",1,0)</f>
        <v/>
      </c>
      <c r="S3734">
        <f>IF(C3734="","",IF(AND(C3734&gt;=DATE(2026,9,1),C3734&lt;=DATE(2027,8,31)),(YEAR(C3734)-2026)*12+MONTH(C3734)-8,""))</f>
        <v/>
      </c>
      <c r="T3734">
        <f>IF(AND(A3734="مصروف",R3734&gt;0,I3734="موافق",S3734&lt;&gt;"",H3734&lt;&gt;""),N(G3734),0)</f>
        <v/>
      </c>
    </row>
    <row r="3735">
      <c r="A3735" s="19" t="n"/>
      <c r="B3735" s="20">
        <f>IF(A3735="","",IF(R3735=0,"⚠ أضف سطر عهدة أولًا","DMT-"&amp;TEXT(R3735,"000")))</f>
        <v/>
      </c>
      <c r="C3735" s="21" t="n"/>
      <c r="D3735" s="20">
        <f>IF(C3735="","",IF(S3735="","خارج السنة المالية",INDEX(القوائم!$D$2:$D$13,S3735)))</f>
        <v/>
      </c>
      <c r="E3735" s="22" t="n"/>
      <c r="F3735" s="23" t="n"/>
      <c r="G3735" s="23" t="n"/>
      <c r="H3735" s="22" t="n"/>
      <c r="I3735" s="19" t="n"/>
      <c r="J3735" s="21" t="n"/>
      <c r="K3735" s="19" t="n"/>
      <c r="L3735" s="19" t="n"/>
      <c r="M3735" s="21" t="n"/>
      <c r="N3735" s="22" t="n"/>
      <c r="O3735" s="24">
        <f>IF(A3735&lt;&gt;"عهدة","",SUMIFS($G$8:$G$5007,$B$8:$B$5007,B3735,$A$8:$A$5007,"مصروف",$I$8:$I$5007,"&lt;&gt;مرفوض"))</f>
        <v/>
      </c>
      <c r="P3735" s="25">
        <f>IF(A3735&lt;&gt;"عهدة","",N(F3735)-O3735)</f>
        <v/>
      </c>
      <c r="Q3735" s="26">
        <f>IF(A3735="","",IF(A3735="عهدة",IF(N(F3735)=0,"⚠ أدخل قيمة العهدة",IF(P3735&lt;0,"⛔ عجز / زيادة مصروفات "&amp;TEXT(-P3735,"#,##0"),IF(COUNTIFS($B$8:$B$5007,B3735,$A$8:$A$5007,"مصروف",$I$8:$I$5007,"&lt;&gt;مرفوض",$K$8:$K$5007,"&lt;&gt;نعم")&gt;0,"⚠ "&amp;COUNTIFS($B$8:$B$5007,B3735,$A$8:$A$5007,"مصروف",$I$8:$I$5007,"&lt;&gt;مرفوض",$K$8:$K$5007,"&lt;&gt;نعم")&amp;" مصروف غير مسوى",IF(L3735="تمت التسوية",IF(P3735=0,"✔ متوازنة وتمت التسوية","✔ تمت التسوية – متبقي "&amp;TEXT(P3735,"#,##0")),IF(P3735&gt;0,"متبقي "&amp;TEXT(P3735,"#,##0"),"✔ متوازنة"))))),IF(R3735=0,"⚠ أضف سطر عهدة أولًا",IF(OR(C3735="",N(G3735)=0),"⚠ أكمل التاريخ والقيمة",IF(S3735="","⚠ التاريخ خارج السنة المالية",IF(H3735="","⚠ اختر بند الموازنة",IF(I3735="مرفوض","✖ مرفوض من المدير",IF(I3735&lt;&gt;"موافق","⏳ بانتظار موافقة المدير",IF(K3735&lt;&gt;"نعم","⚠ غير مسوى مع الحسابات","✔ معتمد ومسوى")))))))))</f>
        <v/>
      </c>
      <c r="R3735">
        <f>N(R3734)+IF(A3735="عهدة",1,0)</f>
        <v/>
      </c>
      <c r="S3735">
        <f>IF(C3735="","",IF(AND(C3735&gt;=DATE(2026,9,1),C3735&lt;=DATE(2027,8,31)),(YEAR(C3735)-2026)*12+MONTH(C3735)-8,""))</f>
        <v/>
      </c>
      <c r="T3735">
        <f>IF(AND(A3735="مصروف",R3735&gt;0,I3735="موافق",S3735&lt;&gt;"",H3735&lt;&gt;""),N(G3735),0)</f>
        <v/>
      </c>
    </row>
    <row r="3736">
      <c r="A3736" s="19" t="n"/>
      <c r="B3736" s="20">
        <f>IF(A3736="","",IF(R3736=0,"⚠ أضف سطر عهدة أولًا","DMT-"&amp;TEXT(R3736,"000")))</f>
        <v/>
      </c>
      <c r="C3736" s="21" t="n"/>
      <c r="D3736" s="20">
        <f>IF(C3736="","",IF(S3736="","خارج السنة المالية",INDEX(القوائم!$D$2:$D$13,S3736)))</f>
        <v/>
      </c>
      <c r="E3736" s="22" t="n"/>
      <c r="F3736" s="23" t="n"/>
      <c r="G3736" s="23" t="n"/>
      <c r="H3736" s="22" t="n"/>
      <c r="I3736" s="19" t="n"/>
      <c r="J3736" s="21" t="n"/>
      <c r="K3736" s="19" t="n"/>
      <c r="L3736" s="19" t="n"/>
      <c r="M3736" s="21" t="n"/>
      <c r="N3736" s="22" t="n"/>
      <c r="O3736" s="24">
        <f>IF(A3736&lt;&gt;"عهدة","",SUMIFS($G$8:$G$5007,$B$8:$B$5007,B3736,$A$8:$A$5007,"مصروف",$I$8:$I$5007,"&lt;&gt;مرفوض"))</f>
        <v/>
      </c>
      <c r="P3736" s="25">
        <f>IF(A3736&lt;&gt;"عهدة","",N(F3736)-O3736)</f>
        <v/>
      </c>
      <c r="Q3736" s="26">
        <f>IF(A3736="","",IF(A3736="عهدة",IF(N(F3736)=0,"⚠ أدخل قيمة العهدة",IF(P3736&lt;0,"⛔ عجز / زيادة مصروفات "&amp;TEXT(-P3736,"#,##0"),IF(COUNTIFS($B$8:$B$5007,B3736,$A$8:$A$5007,"مصروف",$I$8:$I$5007,"&lt;&gt;مرفوض",$K$8:$K$5007,"&lt;&gt;نعم")&gt;0,"⚠ "&amp;COUNTIFS($B$8:$B$5007,B3736,$A$8:$A$5007,"مصروف",$I$8:$I$5007,"&lt;&gt;مرفوض",$K$8:$K$5007,"&lt;&gt;نعم")&amp;" مصروف غير مسوى",IF(L3736="تمت التسوية",IF(P3736=0,"✔ متوازنة وتمت التسوية","✔ تمت التسوية – متبقي "&amp;TEXT(P3736,"#,##0")),IF(P3736&gt;0,"متبقي "&amp;TEXT(P3736,"#,##0"),"✔ متوازنة"))))),IF(R3736=0,"⚠ أضف سطر عهدة أولًا",IF(OR(C3736="",N(G3736)=0),"⚠ أكمل التاريخ والقيمة",IF(S3736="","⚠ التاريخ خارج السنة المالية",IF(H3736="","⚠ اختر بند الموازنة",IF(I3736="مرفوض","✖ مرفوض من المدير",IF(I3736&lt;&gt;"موافق","⏳ بانتظار موافقة المدير",IF(K3736&lt;&gt;"نعم","⚠ غير مسوى مع الحسابات","✔ معتمد ومسوى")))))))))</f>
        <v/>
      </c>
      <c r="R3736">
        <f>N(R3735)+IF(A3736="عهدة",1,0)</f>
        <v/>
      </c>
      <c r="S3736">
        <f>IF(C3736="","",IF(AND(C3736&gt;=DATE(2026,9,1),C3736&lt;=DATE(2027,8,31)),(YEAR(C3736)-2026)*12+MONTH(C3736)-8,""))</f>
        <v/>
      </c>
      <c r="T3736">
        <f>IF(AND(A3736="مصروف",R3736&gt;0,I3736="موافق",S3736&lt;&gt;"",H3736&lt;&gt;""),N(G3736),0)</f>
        <v/>
      </c>
    </row>
    <row r="3737">
      <c r="A3737" s="19" t="n"/>
      <c r="B3737" s="20">
        <f>IF(A3737="","",IF(R3737=0,"⚠ أضف سطر عهدة أولًا","DMT-"&amp;TEXT(R3737,"000")))</f>
        <v/>
      </c>
      <c r="C3737" s="21" t="n"/>
      <c r="D3737" s="20">
        <f>IF(C3737="","",IF(S3737="","خارج السنة المالية",INDEX(القوائم!$D$2:$D$13,S3737)))</f>
        <v/>
      </c>
      <c r="E3737" s="22" t="n"/>
      <c r="F3737" s="23" t="n"/>
      <c r="G3737" s="23" t="n"/>
      <c r="H3737" s="22" t="n"/>
      <c r="I3737" s="19" t="n"/>
      <c r="J3737" s="21" t="n"/>
      <c r="K3737" s="19" t="n"/>
      <c r="L3737" s="19" t="n"/>
      <c r="M3737" s="21" t="n"/>
      <c r="N3737" s="22" t="n"/>
      <c r="O3737" s="24">
        <f>IF(A3737&lt;&gt;"عهدة","",SUMIFS($G$8:$G$5007,$B$8:$B$5007,B3737,$A$8:$A$5007,"مصروف",$I$8:$I$5007,"&lt;&gt;مرفوض"))</f>
        <v/>
      </c>
      <c r="P3737" s="25">
        <f>IF(A3737&lt;&gt;"عهدة","",N(F3737)-O3737)</f>
        <v/>
      </c>
      <c r="Q3737" s="26">
        <f>IF(A3737="","",IF(A3737="عهدة",IF(N(F3737)=0,"⚠ أدخل قيمة العهدة",IF(P3737&lt;0,"⛔ عجز / زيادة مصروفات "&amp;TEXT(-P3737,"#,##0"),IF(COUNTIFS($B$8:$B$5007,B3737,$A$8:$A$5007,"مصروف",$I$8:$I$5007,"&lt;&gt;مرفوض",$K$8:$K$5007,"&lt;&gt;نعم")&gt;0,"⚠ "&amp;COUNTIFS($B$8:$B$5007,B3737,$A$8:$A$5007,"مصروف",$I$8:$I$5007,"&lt;&gt;مرفوض",$K$8:$K$5007,"&lt;&gt;نعم")&amp;" مصروف غير مسوى",IF(L3737="تمت التسوية",IF(P3737=0,"✔ متوازنة وتمت التسوية","✔ تمت التسوية – متبقي "&amp;TEXT(P3737,"#,##0")),IF(P3737&gt;0,"متبقي "&amp;TEXT(P3737,"#,##0"),"✔ متوازنة"))))),IF(R3737=0,"⚠ أضف سطر عهدة أولًا",IF(OR(C3737="",N(G3737)=0),"⚠ أكمل التاريخ والقيمة",IF(S3737="","⚠ التاريخ خارج السنة المالية",IF(H3737="","⚠ اختر بند الموازنة",IF(I3737="مرفوض","✖ مرفوض من المدير",IF(I3737&lt;&gt;"موافق","⏳ بانتظار موافقة المدير",IF(K3737&lt;&gt;"نعم","⚠ غير مسوى مع الحسابات","✔ معتمد ومسوى")))))))))</f>
        <v/>
      </c>
      <c r="R3737">
        <f>N(R3736)+IF(A3737="عهدة",1,0)</f>
        <v/>
      </c>
      <c r="S3737">
        <f>IF(C3737="","",IF(AND(C3737&gt;=DATE(2026,9,1),C3737&lt;=DATE(2027,8,31)),(YEAR(C3737)-2026)*12+MONTH(C3737)-8,""))</f>
        <v/>
      </c>
      <c r="T3737">
        <f>IF(AND(A3737="مصروف",R3737&gt;0,I3737="موافق",S3737&lt;&gt;"",H3737&lt;&gt;""),N(G3737),0)</f>
        <v/>
      </c>
    </row>
    <row r="3738">
      <c r="A3738" s="19" t="n"/>
      <c r="B3738" s="20">
        <f>IF(A3738="","",IF(R3738=0,"⚠ أضف سطر عهدة أولًا","DMT-"&amp;TEXT(R3738,"000")))</f>
        <v/>
      </c>
      <c r="C3738" s="21" t="n"/>
      <c r="D3738" s="20">
        <f>IF(C3738="","",IF(S3738="","خارج السنة المالية",INDEX(القوائم!$D$2:$D$13,S3738)))</f>
        <v/>
      </c>
      <c r="E3738" s="22" t="n"/>
      <c r="F3738" s="23" t="n"/>
      <c r="G3738" s="23" t="n"/>
      <c r="H3738" s="22" t="n"/>
      <c r="I3738" s="19" t="n"/>
      <c r="J3738" s="21" t="n"/>
      <c r="K3738" s="19" t="n"/>
      <c r="L3738" s="19" t="n"/>
      <c r="M3738" s="21" t="n"/>
      <c r="N3738" s="22" t="n"/>
      <c r="O3738" s="24">
        <f>IF(A3738&lt;&gt;"عهدة","",SUMIFS($G$8:$G$5007,$B$8:$B$5007,B3738,$A$8:$A$5007,"مصروف",$I$8:$I$5007,"&lt;&gt;مرفوض"))</f>
        <v/>
      </c>
      <c r="P3738" s="25">
        <f>IF(A3738&lt;&gt;"عهدة","",N(F3738)-O3738)</f>
        <v/>
      </c>
      <c r="Q3738" s="26">
        <f>IF(A3738="","",IF(A3738="عهدة",IF(N(F3738)=0,"⚠ أدخل قيمة العهدة",IF(P3738&lt;0,"⛔ عجز / زيادة مصروفات "&amp;TEXT(-P3738,"#,##0"),IF(COUNTIFS($B$8:$B$5007,B3738,$A$8:$A$5007,"مصروف",$I$8:$I$5007,"&lt;&gt;مرفوض",$K$8:$K$5007,"&lt;&gt;نعم")&gt;0,"⚠ "&amp;COUNTIFS($B$8:$B$5007,B3738,$A$8:$A$5007,"مصروف",$I$8:$I$5007,"&lt;&gt;مرفوض",$K$8:$K$5007,"&lt;&gt;نعم")&amp;" مصروف غير مسوى",IF(L3738="تمت التسوية",IF(P3738=0,"✔ متوازنة وتمت التسوية","✔ تمت التسوية – متبقي "&amp;TEXT(P3738,"#,##0")),IF(P3738&gt;0,"متبقي "&amp;TEXT(P3738,"#,##0"),"✔ متوازنة"))))),IF(R3738=0,"⚠ أضف سطر عهدة أولًا",IF(OR(C3738="",N(G3738)=0),"⚠ أكمل التاريخ والقيمة",IF(S3738="","⚠ التاريخ خارج السنة المالية",IF(H3738="","⚠ اختر بند الموازنة",IF(I3738="مرفوض","✖ مرفوض من المدير",IF(I3738&lt;&gt;"موافق","⏳ بانتظار موافقة المدير",IF(K3738&lt;&gt;"نعم","⚠ غير مسوى مع الحسابات","✔ معتمد ومسوى")))))))))</f>
        <v/>
      </c>
      <c r="R3738">
        <f>N(R3737)+IF(A3738="عهدة",1,0)</f>
        <v/>
      </c>
      <c r="S3738">
        <f>IF(C3738="","",IF(AND(C3738&gt;=DATE(2026,9,1),C3738&lt;=DATE(2027,8,31)),(YEAR(C3738)-2026)*12+MONTH(C3738)-8,""))</f>
        <v/>
      </c>
      <c r="T3738">
        <f>IF(AND(A3738="مصروف",R3738&gt;0,I3738="موافق",S3738&lt;&gt;"",H3738&lt;&gt;""),N(G3738),0)</f>
        <v/>
      </c>
    </row>
    <row r="3739">
      <c r="A3739" s="19" t="n"/>
      <c r="B3739" s="20">
        <f>IF(A3739="","",IF(R3739=0,"⚠ أضف سطر عهدة أولًا","DMT-"&amp;TEXT(R3739,"000")))</f>
        <v/>
      </c>
      <c r="C3739" s="21" t="n"/>
      <c r="D3739" s="20">
        <f>IF(C3739="","",IF(S3739="","خارج السنة المالية",INDEX(القوائم!$D$2:$D$13,S3739)))</f>
        <v/>
      </c>
      <c r="E3739" s="22" t="n"/>
      <c r="F3739" s="23" t="n"/>
      <c r="G3739" s="23" t="n"/>
      <c r="H3739" s="22" t="n"/>
      <c r="I3739" s="19" t="n"/>
      <c r="J3739" s="21" t="n"/>
      <c r="K3739" s="19" t="n"/>
      <c r="L3739" s="19" t="n"/>
      <c r="M3739" s="21" t="n"/>
      <c r="N3739" s="22" t="n"/>
      <c r="O3739" s="24">
        <f>IF(A3739&lt;&gt;"عهدة","",SUMIFS($G$8:$G$5007,$B$8:$B$5007,B3739,$A$8:$A$5007,"مصروف",$I$8:$I$5007,"&lt;&gt;مرفوض"))</f>
        <v/>
      </c>
      <c r="P3739" s="25">
        <f>IF(A3739&lt;&gt;"عهدة","",N(F3739)-O3739)</f>
        <v/>
      </c>
      <c r="Q3739" s="26">
        <f>IF(A3739="","",IF(A3739="عهدة",IF(N(F3739)=0,"⚠ أدخل قيمة العهدة",IF(P3739&lt;0,"⛔ عجز / زيادة مصروفات "&amp;TEXT(-P3739,"#,##0"),IF(COUNTIFS($B$8:$B$5007,B3739,$A$8:$A$5007,"مصروف",$I$8:$I$5007,"&lt;&gt;مرفوض",$K$8:$K$5007,"&lt;&gt;نعم")&gt;0,"⚠ "&amp;COUNTIFS($B$8:$B$5007,B3739,$A$8:$A$5007,"مصروف",$I$8:$I$5007,"&lt;&gt;مرفوض",$K$8:$K$5007,"&lt;&gt;نعم")&amp;" مصروف غير مسوى",IF(L3739="تمت التسوية",IF(P3739=0,"✔ متوازنة وتمت التسوية","✔ تمت التسوية – متبقي "&amp;TEXT(P3739,"#,##0")),IF(P3739&gt;0,"متبقي "&amp;TEXT(P3739,"#,##0"),"✔ متوازنة"))))),IF(R3739=0,"⚠ أضف سطر عهدة أولًا",IF(OR(C3739="",N(G3739)=0),"⚠ أكمل التاريخ والقيمة",IF(S3739="","⚠ التاريخ خارج السنة المالية",IF(H3739="","⚠ اختر بند الموازنة",IF(I3739="مرفوض","✖ مرفوض من المدير",IF(I3739&lt;&gt;"موافق","⏳ بانتظار موافقة المدير",IF(K3739&lt;&gt;"نعم","⚠ غير مسوى مع الحسابات","✔ معتمد ومسوى")))))))))</f>
        <v/>
      </c>
      <c r="R3739">
        <f>N(R3738)+IF(A3739="عهدة",1,0)</f>
        <v/>
      </c>
      <c r="S3739">
        <f>IF(C3739="","",IF(AND(C3739&gt;=DATE(2026,9,1),C3739&lt;=DATE(2027,8,31)),(YEAR(C3739)-2026)*12+MONTH(C3739)-8,""))</f>
        <v/>
      </c>
      <c r="T3739">
        <f>IF(AND(A3739="مصروف",R3739&gt;0,I3739="موافق",S3739&lt;&gt;"",H3739&lt;&gt;""),N(G3739),0)</f>
        <v/>
      </c>
    </row>
    <row r="3740">
      <c r="A3740" s="19" t="n"/>
      <c r="B3740" s="20">
        <f>IF(A3740="","",IF(R3740=0,"⚠ أضف سطر عهدة أولًا","DMT-"&amp;TEXT(R3740,"000")))</f>
        <v/>
      </c>
      <c r="C3740" s="21" t="n"/>
      <c r="D3740" s="20">
        <f>IF(C3740="","",IF(S3740="","خارج السنة المالية",INDEX(القوائم!$D$2:$D$13,S3740)))</f>
        <v/>
      </c>
      <c r="E3740" s="22" t="n"/>
      <c r="F3740" s="23" t="n"/>
      <c r="G3740" s="23" t="n"/>
      <c r="H3740" s="22" t="n"/>
      <c r="I3740" s="19" t="n"/>
      <c r="J3740" s="21" t="n"/>
      <c r="K3740" s="19" t="n"/>
      <c r="L3740" s="19" t="n"/>
      <c r="M3740" s="21" t="n"/>
      <c r="N3740" s="22" t="n"/>
      <c r="O3740" s="24">
        <f>IF(A3740&lt;&gt;"عهدة","",SUMIFS($G$8:$G$5007,$B$8:$B$5007,B3740,$A$8:$A$5007,"مصروف",$I$8:$I$5007,"&lt;&gt;مرفوض"))</f>
        <v/>
      </c>
      <c r="P3740" s="25">
        <f>IF(A3740&lt;&gt;"عهدة","",N(F3740)-O3740)</f>
        <v/>
      </c>
      <c r="Q3740" s="26">
        <f>IF(A3740="","",IF(A3740="عهدة",IF(N(F3740)=0,"⚠ أدخل قيمة العهدة",IF(P3740&lt;0,"⛔ عجز / زيادة مصروفات "&amp;TEXT(-P3740,"#,##0"),IF(COUNTIFS($B$8:$B$5007,B3740,$A$8:$A$5007,"مصروف",$I$8:$I$5007,"&lt;&gt;مرفوض",$K$8:$K$5007,"&lt;&gt;نعم")&gt;0,"⚠ "&amp;COUNTIFS($B$8:$B$5007,B3740,$A$8:$A$5007,"مصروف",$I$8:$I$5007,"&lt;&gt;مرفوض",$K$8:$K$5007,"&lt;&gt;نعم")&amp;" مصروف غير مسوى",IF(L3740="تمت التسوية",IF(P3740=0,"✔ متوازنة وتمت التسوية","✔ تمت التسوية – متبقي "&amp;TEXT(P3740,"#,##0")),IF(P3740&gt;0,"متبقي "&amp;TEXT(P3740,"#,##0"),"✔ متوازنة"))))),IF(R3740=0,"⚠ أضف سطر عهدة أولًا",IF(OR(C3740="",N(G3740)=0),"⚠ أكمل التاريخ والقيمة",IF(S3740="","⚠ التاريخ خارج السنة المالية",IF(H3740="","⚠ اختر بند الموازنة",IF(I3740="مرفوض","✖ مرفوض من المدير",IF(I3740&lt;&gt;"موافق","⏳ بانتظار موافقة المدير",IF(K3740&lt;&gt;"نعم","⚠ غير مسوى مع الحسابات","✔ معتمد ومسوى")))))))))</f>
        <v/>
      </c>
      <c r="R3740">
        <f>N(R3739)+IF(A3740="عهدة",1,0)</f>
        <v/>
      </c>
      <c r="S3740">
        <f>IF(C3740="","",IF(AND(C3740&gt;=DATE(2026,9,1),C3740&lt;=DATE(2027,8,31)),(YEAR(C3740)-2026)*12+MONTH(C3740)-8,""))</f>
        <v/>
      </c>
      <c r="T3740">
        <f>IF(AND(A3740="مصروف",R3740&gt;0,I3740="موافق",S3740&lt;&gt;"",H3740&lt;&gt;""),N(G3740),0)</f>
        <v/>
      </c>
    </row>
    <row r="3741">
      <c r="A3741" s="19" t="n"/>
      <c r="B3741" s="20">
        <f>IF(A3741="","",IF(R3741=0,"⚠ أضف سطر عهدة أولًا","DMT-"&amp;TEXT(R3741,"000")))</f>
        <v/>
      </c>
      <c r="C3741" s="21" t="n"/>
      <c r="D3741" s="20">
        <f>IF(C3741="","",IF(S3741="","خارج السنة المالية",INDEX(القوائم!$D$2:$D$13,S3741)))</f>
        <v/>
      </c>
      <c r="E3741" s="22" t="n"/>
      <c r="F3741" s="23" t="n"/>
      <c r="G3741" s="23" t="n"/>
      <c r="H3741" s="22" t="n"/>
      <c r="I3741" s="19" t="n"/>
      <c r="J3741" s="21" t="n"/>
      <c r="K3741" s="19" t="n"/>
      <c r="L3741" s="19" t="n"/>
      <c r="M3741" s="21" t="n"/>
      <c r="N3741" s="22" t="n"/>
      <c r="O3741" s="24">
        <f>IF(A3741&lt;&gt;"عهدة","",SUMIFS($G$8:$G$5007,$B$8:$B$5007,B3741,$A$8:$A$5007,"مصروف",$I$8:$I$5007,"&lt;&gt;مرفوض"))</f>
        <v/>
      </c>
      <c r="P3741" s="25">
        <f>IF(A3741&lt;&gt;"عهدة","",N(F3741)-O3741)</f>
        <v/>
      </c>
      <c r="Q3741" s="26">
        <f>IF(A3741="","",IF(A3741="عهدة",IF(N(F3741)=0,"⚠ أدخل قيمة العهدة",IF(P3741&lt;0,"⛔ عجز / زيادة مصروفات "&amp;TEXT(-P3741,"#,##0"),IF(COUNTIFS($B$8:$B$5007,B3741,$A$8:$A$5007,"مصروف",$I$8:$I$5007,"&lt;&gt;مرفوض",$K$8:$K$5007,"&lt;&gt;نعم")&gt;0,"⚠ "&amp;COUNTIFS($B$8:$B$5007,B3741,$A$8:$A$5007,"مصروف",$I$8:$I$5007,"&lt;&gt;مرفوض",$K$8:$K$5007,"&lt;&gt;نعم")&amp;" مصروف غير مسوى",IF(L3741="تمت التسوية",IF(P3741=0,"✔ متوازنة وتمت التسوية","✔ تمت التسوية – متبقي "&amp;TEXT(P3741,"#,##0")),IF(P3741&gt;0,"متبقي "&amp;TEXT(P3741,"#,##0"),"✔ متوازنة"))))),IF(R3741=0,"⚠ أضف سطر عهدة أولًا",IF(OR(C3741="",N(G3741)=0),"⚠ أكمل التاريخ والقيمة",IF(S3741="","⚠ التاريخ خارج السنة المالية",IF(H3741="","⚠ اختر بند الموازنة",IF(I3741="مرفوض","✖ مرفوض من المدير",IF(I3741&lt;&gt;"موافق","⏳ بانتظار موافقة المدير",IF(K3741&lt;&gt;"نعم","⚠ غير مسوى مع الحسابات","✔ معتمد ومسوى")))))))))</f>
        <v/>
      </c>
      <c r="R3741">
        <f>N(R3740)+IF(A3741="عهدة",1,0)</f>
        <v/>
      </c>
      <c r="S3741">
        <f>IF(C3741="","",IF(AND(C3741&gt;=DATE(2026,9,1),C3741&lt;=DATE(2027,8,31)),(YEAR(C3741)-2026)*12+MONTH(C3741)-8,""))</f>
        <v/>
      </c>
      <c r="T3741">
        <f>IF(AND(A3741="مصروف",R3741&gt;0,I3741="موافق",S3741&lt;&gt;"",H3741&lt;&gt;""),N(G3741),0)</f>
        <v/>
      </c>
    </row>
    <row r="3742">
      <c r="A3742" s="19" t="n"/>
      <c r="B3742" s="20">
        <f>IF(A3742="","",IF(R3742=0,"⚠ أضف سطر عهدة أولًا","DMT-"&amp;TEXT(R3742,"000")))</f>
        <v/>
      </c>
      <c r="C3742" s="21" t="n"/>
      <c r="D3742" s="20">
        <f>IF(C3742="","",IF(S3742="","خارج السنة المالية",INDEX(القوائم!$D$2:$D$13,S3742)))</f>
        <v/>
      </c>
      <c r="E3742" s="22" t="n"/>
      <c r="F3742" s="23" t="n"/>
      <c r="G3742" s="23" t="n"/>
      <c r="H3742" s="22" t="n"/>
      <c r="I3742" s="19" t="n"/>
      <c r="J3742" s="21" t="n"/>
      <c r="K3742" s="19" t="n"/>
      <c r="L3742" s="19" t="n"/>
      <c r="M3742" s="21" t="n"/>
      <c r="N3742" s="22" t="n"/>
      <c r="O3742" s="24">
        <f>IF(A3742&lt;&gt;"عهدة","",SUMIFS($G$8:$G$5007,$B$8:$B$5007,B3742,$A$8:$A$5007,"مصروف",$I$8:$I$5007,"&lt;&gt;مرفوض"))</f>
        <v/>
      </c>
      <c r="P3742" s="25">
        <f>IF(A3742&lt;&gt;"عهدة","",N(F3742)-O3742)</f>
        <v/>
      </c>
      <c r="Q3742" s="26">
        <f>IF(A3742="","",IF(A3742="عهدة",IF(N(F3742)=0,"⚠ أدخل قيمة العهدة",IF(P3742&lt;0,"⛔ عجز / زيادة مصروفات "&amp;TEXT(-P3742,"#,##0"),IF(COUNTIFS($B$8:$B$5007,B3742,$A$8:$A$5007,"مصروف",$I$8:$I$5007,"&lt;&gt;مرفوض",$K$8:$K$5007,"&lt;&gt;نعم")&gt;0,"⚠ "&amp;COUNTIFS($B$8:$B$5007,B3742,$A$8:$A$5007,"مصروف",$I$8:$I$5007,"&lt;&gt;مرفوض",$K$8:$K$5007,"&lt;&gt;نعم")&amp;" مصروف غير مسوى",IF(L3742="تمت التسوية",IF(P3742=0,"✔ متوازنة وتمت التسوية","✔ تمت التسوية – متبقي "&amp;TEXT(P3742,"#,##0")),IF(P3742&gt;0,"متبقي "&amp;TEXT(P3742,"#,##0"),"✔ متوازنة"))))),IF(R3742=0,"⚠ أضف سطر عهدة أولًا",IF(OR(C3742="",N(G3742)=0),"⚠ أكمل التاريخ والقيمة",IF(S3742="","⚠ التاريخ خارج السنة المالية",IF(H3742="","⚠ اختر بند الموازنة",IF(I3742="مرفوض","✖ مرفوض من المدير",IF(I3742&lt;&gt;"موافق","⏳ بانتظار موافقة المدير",IF(K3742&lt;&gt;"نعم","⚠ غير مسوى مع الحسابات","✔ معتمد ومسوى")))))))))</f>
        <v/>
      </c>
      <c r="R3742">
        <f>N(R3741)+IF(A3742="عهدة",1,0)</f>
        <v/>
      </c>
      <c r="S3742">
        <f>IF(C3742="","",IF(AND(C3742&gt;=DATE(2026,9,1),C3742&lt;=DATE(2027,8,31)),(YEAR(C3742)-2026)*12+MONTH(C3742)-8,""))</f>
        <v/>
      </c>
      <c r="T3742">
        <f>IF(AND(A3742="مصروف",R3742&gt;0,I3742="موافق",S3742&lt;&gt;"",H3742&lt;&gt;""),N(G3742),0)</f>
        <v/>
      </c>
    </row>
    <row r="3743">
      <c r="A3743" s="19" t="n"/>
      <c r="B3743" s="20">
        <f>IF(A3743="","",IF(R3743=0,"⚠ أضف سطر عهدة أولًا","DMT-"&amp;TEXT(R3743,"000")))</f>
        <v/>
      </c>
      <c r="C3743" s="21" t="n"/>
      <c r="D3743" s="20">
        <f>IF(C3743="","",IF(S3743="","خارج السنة المالية",INDEX(القوائم!$D$2:$D$13,S3743)))</f>
        <v/>
      </c>
      <c r="E3743" s="22" t="n"/>
      <c r="F3743" s="23" t="n"/>
      <c r="G3743" s="23" t="n"/>
      <c r="H3743" s="22" t="n"/>
      <c r="I3743" s="19" t="n"/>
      <c r="J3743" s="21" t="n"/>
      <c r="K3743" s="19" t="n"/>
      <c r="L3743" s="19" t="n"/>
      <c r="M3743" s="21" t="n"/>
      <c r="N3743" s="22" t="n"/>
      <c r="O3743" s="24">
        <f>IF(A3743&lt;&gt;"عهدة","",SUMIFS($G$8:$G$5007,$B$8:$B$5007,B3743,$A$8:$A$5007,"مصروف",$I$8:$I$5007,"&lt;&gt;مرفوض"))</f>
        <v/>
      </c>
      <c r="P3743" s="25">
        <f>IF(A3743&lt;&gt;"عهدة","",N(F3743)-O3743)</f>
        <v/>
      </c>
      <c r="Q3743" s="26">
        <f>IF(A3743="","",IF(A3743="عهدة",IF(N(F3743)=0,"⚠ أدخل قيمة العهدة",IF(P3743&lt;0,"⛔ عجز / زيادة مصروفات "&amp;TEXT(-P3743,"#,##0"),IF(COUNTIFS($B$8:$B$5007,B3743,$A$8:$A$5007,"مصروف",$I$8:$I$5007,"&lt;&gt;مرفوض",$K$8:$K$5007,"&lt;&gt;نعم")&gt;0,"⚠ "&amp;COUNTIFS($B$8:$B$5007,B3743,$A$8:$A$5007,"مصروف",$I$8:$I$5007,"&lt;&gt;مرفوض",$K$8:$K$5007,"&lt;&gt;نعم")&amp;" مصروف غير مسوى",IF(L3743="تمت التسوية",IF(P3743=0,"✔ متوازنة وتمت التسوية","✔ تمت التسوية – متبقي "&amp;TEXT(P3743,"#,##0")),IF(P3743&gt;0,"متبقي "&amp;TEXT(P3743,"#,##0"),"✔ متوازنة"))))),IF(R3743=0,"⚠ أضف سطر عهدة أولًا",IF(OR(C3743="",N(G3743)=0),"⚠ أكمل التاريخ والقيمة",IF(S3743="","⚠ التاريخ خارج السنة المالية",IF(H3743="","⚠ اختر بند الموازنة",IF(I3743="مرفوض","✖ مرفوض من المدير",IF(I3743&lt;&gt;"موافق","⏳ بانتظار موافقة المدير",IF(K3743&lt;&gt;"نعم","⚠ غير مسوى مع الحسابات","✔ معتمد ومسوى")))))))))</f>
        <v/>
      </c>
      <c r="R3743">
        <f>N(R3742)+IF(A3743="عهدة",1,0)</f>
        <v/>
      </c>
      <c r="S3743">
        <f>IF(C3743="","",IF(AND(C3743&gt;=DATE(2026,9,1),C3743&lt;=DATE(2027,8,31)),(YEAR(C3743)-2026)*12+MONTH(C3743)-8,""))</f>
        <v/>
      </c>
      <c r="T3743">
        <f>IF(AND(A3743="مصروف",R3743&gt;0,I3743="موافق",S3743&lt;&gt;"",H3743&lt;&gt;""),N(G3743),0)</f>
        <v/>
      </c>
    </row>
    <row r="3744">
      <c r="A3744" s="19" t="n"/>
      <c r="B3744" s="20">
        <f>IF(A3744="","",IF(R3744=0,"⚠ أضف سطر عهدة أولًا","DMT-"&amp;TEXT(R3744,"000")))</f>
        <v/>
      </c>
      <c r="C3744" s="21" t="n"/>
      <c r="D3744" s="20">
        <f>IF(C3744="","",IF(S3744="","خارج السنة المالية",INDEX(القوائم!$D$2:$D$13,S3744)))</f>
        <v/>
      </c>
      <c r="E3744" s="22" t="n"/>
      <c r="F3744" s="23" t="n"/>
      <c r="G3744" s="23" t="n"/>
      <c r="H3744" s="22" t="n"/>
      <c r="I3744" s="19" t="n"/>
      <c r="J3744" s="21" t="n"/>
      <c r="K3744" s="19" t="n"/>
      <c r="L3744" s="19" t="n"/>
      <c r="M3744" s="21" t="n"/>
      <c r="N3744" s="22" t="n"/>
      <c r="O3744" s="24">
        <f>IF(A3744&lt;&gt;"عهدة","",SUMIFS($G$8:$G$5007,$B$8:$B$5007,B3744,$A$8:$A$5007,"مصروف",$I$8:$I$5007,"&lt;&gt;مرفوض"))</f>
        <v/>
      </c>
      <c r="P3744" s="25">
        <f>IF(A3744&lt;&gt;"عهدة","",N(F3744)-O3744)</f>
        <v/>
      </c>
      <c r="Q3744" s="26">
        <f>IF(A3744="","",IF(A3744="عهدة",IF(N(F3744)=0,"⚠ أدخل قيمة العهدة",IF(P3744&lt;0,"⛔ عجز / زيادة مصروفات "&amp;TEXT(-P3744,"#,##0"),IF(COUNTIFS($B$8:$B$5007,B3744,$A$8:$A$5007,"مصروف",$I$8:$I$5007,"&lt;&gt;مرفوض",$K$8:$K$5007,"&lt;&gt;نعم")&gt;0,"⚠ "&amp;COUNTIFS($B$8:$B$5007,B3744,$A$8:$A$5007,"مصروف",$I$8:$I$5007,"&lt;&gt;مرفوض",$K$8:$K$5007,"&lt;&gt;نعم")&amp;" مصروف غير مسوى",IF(L3744="تمت التسوية",IF(P3744=0,"✔ متوازنة وتمت التسوية","✔ تمت التسوية – متبقي "&amp;TEXT(P3744,"#,##0")),IF(P3744&gt;0,"متبقي "&amp;TEXT(P3744,"#,##0"),"✔ متوازنة"))))),IF(R3744=0,"⚠ أضف سطر عهدة أولًا",IF(OR(C3744="",N(G3744)=0),"⚠ أكمل التاريخ والقيمة",IF(S3744="","⚠ التاريخ خارج السنة المالية",IF(H3744="","⚠ اختر بند الموازنة",IF(I3744="مرفوض","✖ مرفوض من المدير",IF(I3744&lt;&gt;"موافق","⏳ بانتظار موافقة المدير",IF(K3744&lt;&gt;"نعم","⚠ غير مسوى مع الحسابات","✔ معتمد ومسوى")))))))))</f>
        <v/>
      </c>
      <c r="R3744">
        <f>N(R3743)+IF(A3744="عهدة",1,0)</f>
        <v/>
      </c>
      <c r="S3744">
        <f>IF(C3744="","",IF(AND(C3744&gt;=DATE(2026,9,1),C3744&lt;=DATE(2027,8,31)),(YEAR(C3744)-2026)*12+MONTH(C3744)-8,""))</f>
        <v/>
      </c>
      <c r="T3744">
        <f>IF(AND(A3744="مصروف",R3744&gt;0,I3744="موافق",S3744&lt;&gt;"",H3744&lt;&gt;""),N(G3744),0)</f>
        <v/>
      </c>
    </row>
    <row r="3745">
      <c r="A3745" s="19" t="n"/>
      <c r="B3745" s="20">
        <f>IF(A3745="","",IF(R3745=0,"⚠ أضف سطر عهدة أولًا","DMT-"&amp;TEXT(R3745,"000")))</f>
        <v/>
      </c>
      <c r="C3745" s="21" t="n"/>
      <c r="D3745" s="20">
        <f>IF(C3745="","",IF(S3745="","خارج السنة المالية",INDEX(القوائم!$D$2:$D$13,S3745)))</f>
        <v/>
      </c>
      <c r="E3745" s="22" t="n"/>
      <c r="F3745" s="23" t="n"/>
      <c r="G3745" s="23" t="n"/>
      <c r="H3745" s="22" t="n"/>
      <c r="I3745" s="19" t="n"/>
      <c r="J3745" s="21" t="n"/>
      <c r="K3745" s="19" t="n"/>
      <c r="L3745" s="19" t="n"/>
      <c r="M3745" s="21" t="n"/>
      <c r="N3745" s="22" t="n"/>
      <c r="O3745" s="24">
        <f>IF(A3745&lt;&gt;"عهدة","",SUMIFS($G$8:$G$5007,$B$8:$B$5007,B3745,$A$8:$A$5007,"مصروف",$I$8:$I$5007,"&lt;&gt;مرفوض"))</f>
        <v/>
      </c>
      <c r="P3745" s="25">
        <f>IF(A3745&lt;&gt;"عهدة","",N(F3745)-O3745)</f>
        <v/>
      </c>
      <c r="Q3745" s="26">
        <f>IF(A3745="","",IF(A3745="عهدة",IF(N(F3745)=0,"⚠ أدخل قيمة العهدة",IF(P3745&lt;0,"⛔ عجز / زيادة مصروفات "&amp;TEXT(-P3745,"#,##0"),IF(COUNTIFS($B$8:$B$5007,B3745,$A$8:$A$5007,"مصروف",$I$8:$I$5007,"&lt;&gt;مرفوض",$K$8:$K$5007,"&lt;&gt;نعم")&gt;0,"⚠ "&amp;COUNTIFS($B$8:$B$5007,B3745,$A$8:$A$5007,"مصروف",$I$8:$I$5007,"&lt;&gt;مرفوض",$K$8:$K$5007,"&lt;&gt;نعم")&amp;" مصروف غير مسوى",IF(L3745="تمت التسوية",IF(P3745=0,"✔ متوازنة وتمت التسوية","✔ تمت التسوية – متبقي "&amp;TEXT(P3745,"#,##0")),IF(P3745&gt;0,"متبقي "&amp;TEXT(P3745,"#,##0"),"✔ متوازنة"))))),IF(R3745=0,"⚠ أضف سطر عهدة أولًا",IF(OR(C3745="",N(G3745)=0),"⚠ أكمل التاريخ والقيمة",IF(S3745="","⚠ التاريخ خارج السنة المالية",IF(H3745="","⚠ اختر بند الموازنة",IF(I3745="مرفوض","✖ مرفوض من المدير",IF(I3745&lt;&gt;"موافق","⏳ بانتظار موافقة المدير",IF(K3745&lt;&gt;"نعم","⚠ غير مسوى مع الحسابات","✔ معتمد ومسوى")))))))))</f>
        <v/>
      </c>
      <c r="R3745">
        <f>N(R3744)+IF(A3745="عهدة",1,0)</f>
        <v/>
      </c>
      <c r="S3745">
        <f>IF(C3745="","",IF(AND(C3745&gt;=DATE(2026,9,1),C3745&lt;=DATE(2027,8,31)),(YEAR(C3745)-2026)*12+MONTH(C3745)-8,""))</f>
        <v/>
      </c>
      <c r="T3745">
        <f>IF(AND(A3745="مصروف",R3745&gt;0,I3745="موافق",S3745&lt;&gt;"",H3745&lt;&gt;""),N(G3745),0)</f>
        <v/>
      </c>
    </row>
    <row r="3746">
      <c r="A3746" s="19" t="n"/>
      <c r="B3746" s="20">
        <f>IF(A3746="","",IF(R3746=0,"⚠ أضف سطر عهدة أولًا","DMT-"&amp;TEXT(R3746,"000")))</f>
        <v/>
      </c>
      <c r="C3746" s="21" t="n"/>
      <c r="D3746" s="20">
        <f>IF(C3746="","",IF(S3746="","خارج السنة المالية",INDEX(القوائم!$D$2:$D$13,S3746)))</f>
        <v/>
      </c>
      <c r="E3746" s="22" t="n"/>
      <c r="F3746" s="23" t="n"/>
      <c r="G3746" s="23" t="n"/>
      <c r="H3746" s="22" t="n"/>
      <c r="I3746" s="19" t="n"/>
      <c r="J3746" s="21" t="n"/>
      <c r="K3746" s="19" t="n"/>
      <c r="L3746" s="19" t="n"/>
      <c r="M3746" s="21" t="n"/>
      <c r="N3746" s="22" t="n"/>
      <c r="O3746" s="24">
        <f>IF(A3746&lt;&gt;"عهدة","",SUMIFS($G$8:$G$5007,$B$8:$B$5007,B3746,$A$8:$A$5007,"مصروف",$I$8:$I$5007,"&lt;&gt;مرفوض"))</f>
        <v/>
      </c>
      <c r="P3746" s="25">
        <f>IF(A3746&lt;&gt;"عهدة","",N(F3746)-O3746)</f>
        <v/>
      </c>
      <c r="Q3746" s="26">
        <f>IF(A3746="","",IF(A3746="عهدة",IF(N(F3746)=0,"⚠ أدخل قيمة العهدة",IF(P3746&lt;0,"⛔ عجز / زيادة مصروفات "&amp;TEXT(-P3746,"#,##0"),IF(COUNTIFS($B$8:$B$5007,B3746,$A$8:$A$5007,"مصروف",$I$8:$I$5007,"&lt;&gt;مرفوض",$K$8:$K$5007,"&lt;&gt;نعم")&gt;0,"⚠ "&amp;COUNTIFS($B$8:$B$5007,B3746,$A$8:$A$5007,"مصروف",$I$8:$I$5007,"&lt;&gt;مرفوض",$K$8:$K$5007,"&lt;&gt;نعم")&amp;" مصروف غير مسوى",IF(L3746="تمت التسوية",IF(P3746=0,"✔ متوازنة وتمت التسوية","✔ تمت التسوية – متبقي "&amp;TEXT(P3746,"#,##0")),IF(P3746&gt;0,"متبقي "&amp;TEXT(P3746,"#,##0"),"✔ متوازنة"))))),IF(R3746=0,"⚠ أضف سطر عهدة أولًا",IF(OR(C3746="",N(G3746)=0),"⚠ أكمل التاريخ والقيمة",IF(S3746="","⚠ التاريخ خارج السنة المالية",IF(H3746="","⚠ اختر بند الموازنة",IF(I3746="مرفوض","✖ مرفوض من المدير",IF(I3746&lt;&gt;"موافق","⏳ بانتظار موافقة المدير",IF(K3746&lt;&gt;"نعم","⚠ غير مسوى مع الحسابات","✔ معتمد ومسوى")))))))))</f>
        <v/>
      </c>
      <c r="R3746">
        <f>N(R3745)+IF(A3746="عهدة",1,0)</f>
        <v/>
      </c>
      <c r="S3746">
        <f>IF(C3746="","",IF(AND(C3746&gt;=DATE(2026,9,1),C3746&lt;=DATE(2027,8,31)),(YEAR(C3746)-2026)*12+MONTH(C3746)-8,""))</f>
        <v/>
      </c>
      <c r="T3746">
        <f>IF(AND(A3746="مصروف",R3746&gt;0,I3746="موافق",S3746&lt;&gt;"",H3746&lt;&gt;""),N(G3746),0)</f>
        <v/>
      </c>
    </row>
    <row r="3747">
      <c r="A3747" s="19" t="n"/>
      <c r="B3747" s="20">
        <f>IF(A3747="","",IF(R3747=0,"⚠ أضف سطر عهدة أولًا","DMT-"&amp;TEXT(R3747,"000")))</f>
        <v/>
      </c>
      <c r="C3747" s="21" t="n"/>
      <c r="D3747" s="20">
        <f>IF(C3747="","",IF(S3747="","خارج السنة المالية",INDEX(القوائم!$D$2:$D$13,S3747)))</f>
        <v/>
      </c>
      <c r="E3747" s="22" t="n"/>
      <c r="F3747" s="23" t="n"/>
      <c r="G3747" s="23" t="n"/>
      <c r="H3747" s="22" t="n"/>
      <c r="I3747" s="19" t="n"/>
      <c r="J3747" s="21" t="n"/>
      <c r="K3747" s="19" t="n"/>
      <c r="L3747" s="19" t="n"/>
      <c r="M3747" s="21" t="n"/>
      <c r="N3747" s="22" t="n"/>
      <c r="O3747" s="24">
        <f>IF(A3747&lt;&gt;"عهدة","",SUMIFS($G$8:$G$5007,$B$8:$B$5007,B3747,$A$8:$A$5007,"مصروف",$I$8:$I$5007,"&lt;&gt;مرفوض"))</f>
        <v/>
      </c>
      <c r="P3747" s="25">
        <f>IF(A3747&lt;&gt;"عهدة","",N(F3747)-O3747)</f>
        <v/>
      </c>
      <c r="Q3747" s="26">
        <f>IF(A3747="","",IF(A3747="عهدة",IF(N(F3747)=0,"⚠ أدخل قيمة العهدة",IF(P3747&lt;0,"⛔ عجز / زيادة مصروفات "&amp;TEXT(-P3747,"#,##0"),IF(COUNTIFS($B$8:$B$5007,B3747,$A$8:$A$5007,"مصروف",$I$8:$I$5007,"&lt;&gt;مرفوض",$K$8:$K$5007,"&lt;&gt;نعم")&gt;0,"⚠ "&amp;COUNTIFS($B$8:$B$5007,B3747,$A$8:$A$5007,"مصروف",$I$8:$I$5007,"&lt;&gt;مرفوض",$K$8:$K$5007,"&lt;&gt;نعم")&amp;" مصروف غير مسوى",IF(L3747="تمت التسوية",IF(P3747=0,"✔ متوازنة وتمت التسوية","✔ تمت التسوية – متبقي "&amp;TEXT(P3747,"#,##0")),IF(P3747&gt;0,"متبقي "&amp;TEXT(P3747,"#,##0"),"✔ متوازنة"))))),IF(R3747=0,"⚠ أضف سطر عهدة أولًا",IF(OR(C3747="",N(G3747)=0),"⚠ أكمل التاريخ والقيمة",IF(S3747="","⚠ التاريخ خارج السنة المالية",IF(H3747="","⚠ اختر بند الموازنة",IF(I3747="مرفوض","✖ مرفوض من المدير",IF(I3747&lt;&gt;"موافق","⏳ بانتظار موافقة المدير",IF(K3747&lt;&gt;"نعم","⚠ غير مسوى مع الحسابات","✔ معتمد ومسوى")))))))))</f>
        <v/>
      </c>
      <c r="R3747">
        <f>N(R3746)+IF(A3747="عهدة",1,0)</f>
        <v/>
      </c>
      <c r="S3747">
        <f>IF(C3747="","",IF(AND(C3747&gt;=DATE(2026,9,1),C3747&lt;=DATE(2027,8,31)),(YEAR(C3747)-2026)*12+MONTH(C3747)-8,""))</f>
        <v/>
      </c>
      <c r="T3747">
        <f>IF(AND(A3747="مصروف",R3747&gt;0,I3747="موافق",S3747&lt;&gt;"",H3747&lt;&gt;""),N(G3747),0)</f>
        <v/>
      </c>
    </row>
    <row r="3748">
      <c r="A3748" s="19" t="n"/>
      <c r="B3748" s="20">
        <f>IF(A3748="","",IF(R3748=0,"⚠ أضف سطر عهدة أولًا","DMT-"&amp;TEXT(R3748,"000")))</f>
        <v/>
      </c>
      <c r="C3748" s="21" t="n"/>
      <c r="D3748" s="20">
        <f>IF(C3748="","",IF(S3748="","خارج السنة المالية",INDEX(القوائم!$D$2:$D$13,S3748)))</f>
        <v/>
      </c>
      <c r="E3748" s="22" t="n"/>
      <c r="F3748" s="23" t="n"/>
      <c r="G3748" s="23" t="n"/>
      <c r="H3748" s="22" t="n"/>
      <c r="I3748" s="19" t="n"/>
      <c r="J3748" s="21" t="n"/>
      <c r="K3748" s="19" t="n"/>
      <c r="L3748" s="19" t="n"/>
      <c r="M3748" s="21" t="n"/>
      <c r="N3748" s="22" t="n"/>
      <c r="O3748" s="24">
        <f>IF(A3748&lt;&gt;"عهدة","",SUMIFS($G$8:$G$5007,$B$8:$B$5007,B3748,$A$8:$A$5007,"مصروف",$I$8:$I$5007,"&lt;&gt;مرفوض"))</f>
        <v/>
      </c>
      <c r="P3748" s="25">
        <f>IF(A3748&lt;&gt;"عهدة","",N(F3748)-O3748)</f>
        <v/>
      </c>
      <c r="Q3748" s="26">
        <f>IF(A3748="","",IF(A3748="عهدة",IF(N(F3748)=0,"⚠ أدخل قيمة العهدة",IF(P3748&lt;0,"⛔ عجز / زيادة مصروفات "&amp;TEXT(-P3748,"#,##0"),IF(COUNTIFS($B$8:$B$5007,B3748,$A$8:$A$5007,"مصروف",$I$8:$I$5007,"&lt;&gt;مرفوض",$K$8:$K$5007,"&lt;&gt;نعم")&gt;0,"⚠ "&amp;COUNTIFS($B$8:$B$5007,B3748,$A$8:$A$5007,"مصروف",$I$8:$I$5007,"&lt;&gt;مرفوض",$K$8:$K$5007,"&lt;&gt;نعم")&amp;" مصروف غير مسوى",IF(L3748="تمت التسوية",IF(P3748=0,"✔ متوازنة وتمت التسوية","✔ تمت التسوية – متبقي "&amp;TEXT(P3748,"#,##0")),IF(P3748&gt;0,"متبقي "&amp;TEXT(P3748,"#,##0"),"✔ متوازنة"))))),IF(R3748=0,"⚠ أضف سطر عهدة أولًا",IF(OR(C3748="",N(G3748)=0),"⚠ أكمل التاريخ والقيمة",IF(S3748="","⚠ التاريخ خارج السنة المالية",IF(H3748="","⚠ اختر بند الموازنة",IF(I3748="مرفوض","✖ مرفوض من المدير",IF(I3748&lt;&gt;"موافق","⏳ بانتظار موافقة المدير",IF(K3748&lt;&gt;"نعم","⚠ غير مسوى مع الحسابات","✔ معتمد ومسوى")))))))))</f>
        <v/>
      </c>
      <c r="R3748">
        <f>N(R3747)+IF(A3748="عهدة",1,0)</f>
        <v/>
      </c>
      <c r="S3748">
        <f>IF(C3748="","",IF(AND(C3748&gt;=DATE(2026,9,1),C3748&lt;=DATE(2027,8,31)),(YEAR(C3748)-2026)*12+MONTH(C3748)-8,""))</f>
        <v/>
      </c>
      <c r="T3748">
        <f>IF(AND(A3748="مصروف",R3748&gt;0,I3748="موافق",S3748&lt;&gt;"",H3748&lt;&gt;""),N(G3748),0)</f>
        <v/>
      </c>
    </row>
    <row r="3749">
      <c r="A3749" s="19" t="n"/>
      <c r="B3749" s="20">
        <f>IF(A3749="","",IF(R3749=0,"⚠ أضف سطر عهدة أولًا","DMT-"&amp;TEXT(R3749,"000")))</f>
        <v/>
      </c>
      <c r="C3749" s="21" t="n"/>
      <c r="D3749" s="20">
        <f>IF(C3749="","",IF(S3749="","خارج السنة المالية",INDEX(القوائم!$D$2:$D$13,S3749)))</f>
        <v/>
      </c>
      <c r="E3749" s="22" t="n"/>
      <c r="F3749" s="23" t="n"/>
      <c r="G3749" s="23" t="n"/>
      <c r="H3749" s="22" t="n"/>
      <c r="I3749" s="19" t="n"/>
      <c r="J3749" s="21" t="n"/>
      <c r="K3749" s="19" t="n"/>
      <c r="L3749" s="19" t="n"/>
      <c r="M3749" s="21" t="n"/>
      <c r="N3749" s="22" t="n"/>
      <c r="O3749" s="24">
        <f>IF(A3749&lt;&gt;"عهدة","",SUMIFS($G$8:$G$5007,$B$8:$B$5007,B3749,$A$8:$A$5007,"مصروف",$I$8:$I$5007,"&lt;&gt;مرفوض"))</f>
        <v/>
      </c>
      <c r="P3749" s="25">
        <f>IF(A3749&lt;&gt;"عهدة","",N(F3749)-O3749)</f>
        <v/>
      </c>
      <c r="Q3749" s="26">
        <f>IF(A3749="","",IF(A3749="عهدة",IF(N(F3749)=0,"⚠ أدخل قيمة العهدة",IF(P3749&lt;0,"⛔ عجز / زيادة مصروفات "&amp;TEXT(-P3749,"#,##0"),IF(COUNTIFS($B$8:$B$5007,B3749,$A$8:$A$5007,"مصروف",$I$8:$I$5007,"&lt;&gt;مرفوض",$K$8:$K$5007,"&lt;&gt;نعم")&gt;0,"⚠ "&amp;COUNTIFS($B$8:$B$5007,B3749,$A$8:$A$5007,"مصروف",$I$8:$I$5007,"&lt;&gt;مرفوض",$K$8:$K$5007,"&lt;&gt;نعم")&amp;" مصروف غير مسوى",IF(L3749="تمت التسوية",IF(P3749=0,"✔ متوازنة وتمت التسوية","✔ تمت التسوية – متبقي "&amp;TEXT(P3749,"#,##0")),IF(P3749&gt;0,"متبقي "&amp;TEXT(P3749,"#,##0"),"✔ متوازنة"))))),IF(R3749=0,"⚠ أضف سطر عهدة أولًا",IF(OR(C3749="",N(G3749)=0),"⚠ أكمل التاريخ والقيمة",IF(S3749="","⚠ التاريخ خارج السنة المالية",IF(H3749="","⚠ اختر بند الموازنة",IF(I3749="مرفوض","✖ مرفوض من المدير",IF(I3749&lt;&gt;"موافق","⏳ بانتظار موافقة المدير",IF(K3749&lt;&gt;"نعم","⚠ غير مسوى مع الحسابات","✔ معتمد ومسوى")))))))))</f>
        <v/>
      </c>
      <c r="R3749">
        <f>N(R3748)+IF(A3749="عهدة",1,0)</f>
        <v/>
      </c>
      <c r="S3749">
        <f>IF(C3749="","",IF(AND(C3749&gt;=DATE(2026,9,1),C3749&lt;=DATE(2027,8,31)),(YEAR(C3749)-2026)*12+MONTH(C3749)-8,""))</f>
        <v/>
      </c>
      <c r="T3749">
        <f>IF(AND(A3749="مصروف",R3749&gt;0,I3749="موافق",S3749&lt;&gt;"",H3749&lt;&gt;""),N(G3749),0)</f>
        <v/>
      </c>
    </row>
    <row r="3750">
      <c r="A3750" s="19" t="n"/>
      <c r="B3750" s="20">
        <f>IF(A3750="","",IF(R3750=0,"⚠ أضف سطر عهدة أولًا","DMT-"&amp;TEXT(R3750,"000")))</f>
        <v/>
      </c>
      <c r="C3750" s="21" t="n"/>
      <c r="D3750" s="20">
        <f>IF(C3750="","",IF(S3750="","خارج السنة المالية",INDEX(القوائم!$D$2:$D$13,S3750)))</f>
        <v/>
      </c>
      <c r="E3750" s="22" t="n"/>
      <c r="F3750" s="23" t="n"/>
      <c r="G3750" s="23" t="n"/>
      <c r="H3750" s="22" t="n"/>
      <c r="I3750" s="19" t="n"/>
      <c r="J3750" s="21" t="n"/>
      <c r="K3750" s="19" t="n"/>
      <c r="L3750" s="19" t="n"/>
      <c r="M3750" s="21" t="n"/>
      <c r="N3750" s="22" t="n"/>
      <c r="O3750" s="24">
        <f>IF(A3750&lt;&gt;"عهدة","",SUMIFS($G$8:$G$5007,$B$8:$B$5007,B3750,$A$8:$A$5007,"مصروف",$I$8:$I$5007,"&lt;&gt;مرفوض"))</f>
        <v/>
      </c>
      <c r="P3750" s="25">
        <f>IF(A3750&lt;&gt;"عهدة","",N(F3750)-O3750)</f>
        <v/>
      </c>
      <c r="Q3750" s="26">
        <f>IF(A3750="","",IF(A3750="عهدة",IF(N(F3750)=0,"⚠ أدخل قيمة العهدة",IF(P3750&lt;0,"⛔ عجز / زيادة مصروفات "&amp;TEXT(-P3750,"#,##0"),IF(COUNTIFS($B$8:$B$5007,B3750,$A$8:$A$5007,"مصروف",$I$8:$I$5007,"&lt;&gt;مرفوض",$K$8:$K$5007,"&lt;&gt;نعم")&gt;0,"⚠ "&amp;COUNTIFS($B$8:$B$5007,B3750,$A$8:$A$5007,"مصروف",$I$8:$I$5007,"&lt;&gt;مرفوض",$K$8:$K$5007,"&lt;&gt;نعم")&amp;" مصروف غير مسوى",IF(L3750="تمت التسوية",IF(P3750=0,"✔ متوازنة وتمت التسوية","✔ تمت التسوية – متبقي "&amp;TEXT(P3750,"#,##0")),IF(P3750&gt;0,"متبقي "&amp;TEXT(P3750,"#,##0"),"✔ متوازنة"))))),IF(R3750=0,"⚠ أضف سطر عهدة أولًا",IF(OR(C3750="",N(G3750)=0),"⚠ أكمل التاريخ والقيمة",IF(S3750="","⚠ التاريخ خارج السنة المالية",IF(H3750="","⚠ اختر بند الموازنة",IF(I3750="مرفوض","✖ مرفوض من المدير",IF(I3750&lt;&gt;"موافق","⏳ بانتظار موافقة المدير",IF(K3750&lt;&gt;"نعم","⚠ غير مسوى مع الحسابات","✔ معتمد ومسوى")))))))))</f>
        <v/>
      </c>
      <c r="R3750">
        <f>N(R3749)+IF(A3750="عهدة",1,0)</f>
        <v/>
      </c>
      <c r="S3750">
        <f>IF(C3750="","",IF(AND(C3750&gt;=DATE(2026,9,1),C3750&lt;=DATE(2027,8,31)),(YEAR(C3750)-2026)*12+MONTH(C3750)-8,""))</f>
        <v/>
      </c>
      <c r="T3750">
        <f>IF(AND(A3750="مصروف",R3750&gt;0,I3750="موافق",S3750&lt;&gt;"",H3750&lt;&gt;""),N(G3750),0)</f>
        <v/>
      </c>
    </row>
    <row r="3751">
      <c r="A3751" s="19" t="n"/>
      <c r="B3751" s="20">
        <f>IF(A3751="","",IF(R3751=0,"⚠ أضف سطر عهدة أولًا","DMT-"&amp;TEXT(R3751,"000")))</f>
        <v/>
      </c>
      <c r="C3751" s="21" t="n"/>
      <c r="D3751" s="20">
        <f>IF(C3751="","",IF(S3751="","خارج السنة المالية",INDEX(القوائم!$D$2:$D$13,S3751)))</f>
        <v/>
      </c>
      <c r="E3751" s="22" t="n"/>
      <c r="F3751" s="23" t="n"/>
      <c r="G3751" s="23" t="n"/>
      <c r="H3751" s="22" t="n"/>
      <c r="I3751" s="19" t="n"/>
      <c r="J3751" s="21" t="n"/>
      <c r="K3751" s="19" t="n"/>
      <c r="L3751" s="19" t="n"/>
      <c r="M3751" s="21" t="n"/>
      <c r="N3751" s="22" t="n"/>
      <c r="O3751" s="24">
        <f>IF(A3751&lt;&gt;"عهدة","",SUMIFS($G$8:$G$5007,$B$8:$B$5007,B3751,$A$8:$A$5007,"مصروف",$I$8:$I$5007,"&lt;&gt;مرفوض"))</f>
        <v/>
      </c>
      <c r="P3751" s="25">
        <f>IF(A3751&lt;&gt;"عهدة","",N(F3751)-O3751)</f>
        <v/>
      </c>
      <c r="Q3751" s="26">
        <f>IF(A3751="","",IF(A3751="عهدة",IF(N(F3751)=0,"⚠ أدخل قيمة العهدة",IF(P3751&lt;0,"⛔ عجز / زيادة مصروفات "&amp;TEXT(-P3751,"#,##0"),IF(COUNTIFS($B$8:$B$5007,B3751,$A$8:$A$5007,"مصروف",$I$8:$I$5007,"&lt;&gt;مرفوض",$K$8:$K$5007,"&lt;&gt;نعم")&gt;0,"⚠ "&amp;COUNTIFS($B$8:$B$5007,B3751,$A$8:$A$5007,"مصروف",$I$8:$I$5007,"&lt;&gt;مرفوض",$K$8:$K$5007,"&lt;&gt;نعم")&amp;" مصروف غير مسوى",IF(L3751="تمت التسوية",IF(P3751=0,"✔ متوازنة وتمت التسوية","✔ تمت التسوية – متبقي "&amp;TEXT(P3751,"#,##0")),IF(P3751&gt;0,"متبقي "&amp;TEXT(P3751,"#,##0"),"✔ متوازنة"))))),IF(R3751=0,"⚠ أضف سطر عهدة أولًا",IF(OR(C3751="",N(G3751)=0),"⚠ أكمل التاريخ والقيمة",IF(S3751="","⚠ التاريخ خارج السنة المالية",IF(H3751="","⚠ اختر بند الموازنة",IF(I3751="مرفوض","✖ مرفوض من المدير",IF(I3751&lt;&gt;"موافق","⏳ بانتظار موافقة المدير",IF(K3751&lt;&gt;"نعم","⚠ غير مسوى مع الحسابات","✔ معتمد ومسوى")))))))))</f>
        <v/>
      </c>
      <c r="R3751">
        <f>N(R3750)+IF(A3751="عهدة",1,0)</f>
        <v/>
      </c>
      <c r="S3751">
        <f>IF(C3751="","",IF(AND(C3751&gt;=DATE(2026,9,1),C3751&lt;=DATE(2027,8,31)),(YEAR(C3751)-2026)*12+MONTH(C3751)-8,""))</f>
        <v/>
      </c>
      <c r="T3751">
        <f>IF(AND(A3751="مصروف",R3751&gt;0,I3751="موافق",S3751&lt;&gt;"",H3751&lt;&gt;""),N(G3751),0)</f>
        <v/>
      </c>
    </row>
    <row r="3752">
      <c r="A3752" s="19" t="n"/>
      <c r="B3752" s="20">
        <f>IF(A3752="","",IF(R3752=0,"⚠ أضف سطر عهدة أولًا","DMT-"&amp;TEXT(R3752,"000")))</f>
        <v/>
      </c>
      <c r="C3752" s="21" t="n"/>
      <c r="D3752" s="20">
        <f>IF(C3752="","",IF(S3752="","خارج السنة المالية",INDEX(القوائم!$D$2:$D$13,S3752)))</f>
        <v/>
      </c>
      <c r="E3752" s="22" t="n"/>
      <c r="F3752" s="23" t="n"/>
      <c r="G3752" s="23" t="n"/>
      <c r="H3752" s="22" t="n"/>
      <c r="I3752" s="19" t="n"/>
      <c r="J3752" s="21" t="n"/>
      <c r="K3752" s="19" t="n"/>
      <c r="L3752" s="19" t="n"/>
      <c r="M3752" s="21" t="n"/>
      <c r="N3752" s="22" t="n"/>
      <c r="O3752" s="24">
        <f>IF(A3752&lt;&gt;"عهدة","",SUMIFS($G$8:$G$5007,$B$8:$B$5007,B3752,$A$8:$A$5007,"مصروف",$I$8:$I$5007,"&lt;&gt;مرفوض"))</f>
        <v/>
      </c>
      <c r="P3752" s="25">
        <f>IF(A3752&lt;&gt;"عهدة","",N(F3752)-O3752)</f>
        <v/>
      </c>
      <c r="Q3752" s="26">
        <f>IF(A3752="","",IF(A3752="عهدة",IF(N(F3752)=0,"⚠ أدخل قيمة العهدة",IF(P3752&lt;0,"⛔ عجز / زيادة مصروفات "&amp;TEXT(-P3752,"#,##0"),IF(COUNTIFS($B$8:$B$5007,B3752,$A$8:$A$5007,"مصروف",$I$8:$I$5007,"&lt;&gt;مرفوض",$K$8:$K$5007,"&lt;&gt;نعم")&gt;0,"⚠ "&amp;COUNTIFS($B$8:$B$5007,B3752,$A$8:$A$5007,"مصروف",$I$8:$I$5007,"&lt;&gt;مرفوض",$K$8:$K$5007,"&lt;&gt;نعم")&amp;" مصروف غير مسوى",IF(L3752="تمت التسوية",IF(P3752=0,"✔ متوازنة وتمت التسوية","✔ تمت التسوية – متبقي "&amp;TEXT(P3752,"#,##0")),IF(P3752&gt;0,"متبقي "&amp;TEXT(P3752,"#,##0"),"✔ متوازنة"))))),IF(R3752=0,"⚠ أضف سطر عهدة أولًا",IF(OR(C3752="",N(G3752)=0),"⚠ أكمل التاريخ والقيمة",IF(S3752="","⚠ التاريخ خارج السنة المالية",IF(H3752="","⚠ اختر بند الموازنة",IF(I3752="مرفوض","✖ مرفوض من المدير",IF(I3752&lt;&gt;"موافق","⏳ بانتظار موافقة المدير",IF(K3752&lt;&gt;"نعم","⚠ غير مسوى مع الحسابات","✔ معتمد ومسوى")))))))))</f>
        <v/>
      </c>
      <c r="R3752">
        <f>N(R3751)+IF(A3752="عهدة",1,0)</f>
        <v/>
      </c>
      <c r="S3752">
        <f>IF(C3752="","",IF(AND(C3752&gt;=DATE(2026,9,1),C3752&lt;=DATE(2027,8,31)),(YEAR(C3752)-2026)*12+MONTH(C3752)-8,""))</f>
        <v/>
      </c>
      <c r="T3752">
        <f>IF(AND(A3752="مصروف",R3752&gt;0,I3752="موافق",S3752&lt;&gt;"",H3752&lt;&gt;""),N(G3752),0)</f>
        <v/>
      </c>
    </row>
    <row r="3753">
      <c r="A3753" s="19" t="n"/>
      <c r="B3753" s="20">
        <f>IF(A3753="","",IF(R3753=0,"⚠ أضف سطر عهدة أولًا","DMT-"&amp;TEXT(R3753,"000")))</f>
        <v/>
      </c>
      <c r="C3753" s="21" t="n"/>
      <c r="D3753" s="20">
        <f>IF(C3753="","",IF(S3753="","خارج السنة المالية",INDEX(القوائم!$D$2:$D$13,S3753)))</f>
        <v/>
      </c>
      <c r="E3753" s="22" t="n"/>
      <c r="F3753" s="23" t="n"/>
      <c r="G3753" s="23" t="n"/>
      <c r="H3753" s="22" t="n"/>
      <c r="I3753" s="19" t="n"/>
      <c r="J3753" s="21" t="n"/>
      <c r="K3753" s="19" t="n"/>
      <c r="L3753" s="19" t="n"/>
      <c r="M3753" s="21" t="n"/>
      <c r="N3753" s="22" t="n"/>
      <c r="O3753" s="24">
        <f>IF(A3753&lt;&gt;"عهدة","",SUMIFS($G$8:$G$5007,$B$8:$B$5007,B3753,$A$8:$A$5007,"مصروف",$I$8:$I$5007,"&lt;&gt;مرفوض"))</f>
        <v/>
      </c>
      <c r="P3753" s="25">
        <f>IF(A3753&lt;&gt;"عهدة","",N(F3753)-O3753)</f>
        <v/>
      </c>
      <c r="Q3753" s="26">
        <f>IF(A3753="","",IF(A3753="عهدة",IF(N(F3753)=0,"⚠ أدخل قيمة العهدة",IF(P3753&lt;0,"⛔ عجز / زيادة مصروفات "&amp;TEXT(-P3753,"#,##0"),IF(COUNTIFS($B$8:$B$5007,B3753,$A$8:$A$5007,"مصروف",$I$8:$I$5007,"&lt;&gt;مرفوض",$K$8:$K$5007,"&lt;&gt;نعم")&gt;0,"⚠ "&amp;COUNTIFS($B$8:$B$5007,B3753,$A$8:$A$5007,"مصروف",$I$8:$I$5007,"&lt;&gt;مرفوض",$K$8:$K$5007,"&lt;&gt;نعم")&amp;" مصروف غير مسوى",IF(L3753="تمت التسوية",IF(P3753=0,"✔ متوازنة وتمت التسوية","✔ تمت التسوية – متبقي "&amp;TEXT(P3753,"#,##0")),IF(P3753&gt;0,"متبقي "&amp;TEXT(P3753,"#,##0"),"✔ متوازنة"))))),IF(R3753=0,"⚠ أضف سطر عهدة أولًا",IF(OR(C3753="",N(G3753)=0),"⚠ أكمل التاريخ والقيمة",IF(S3753="","⚠ التاريخ خارج السنة المالية",IF(H3753="","⚠ اختر بند الموازنة",IF(I3753="مرفوض","✖ مرفوض من المدير",IF(I3753&lt;&gt;"موافق","⏳ بانتظار موافقة المدير",IF(K3753&lt;&gt;"نعم","⚠ غير مسوى مع الحسابات","✔ معتمد ومسوى")))))))))</f>
        <v/>
      </c>
      <c r="R3753">
        <f>N(R3752)+IF(A3753="عهدة",1,0)</f>
        <v/>
      </c>
      <c r="S3753">
        <f>IF(C3753="","",IF(AND(C3753&gt;=DATE(2026,9,1),C3753&lt;=DATE(2027,8,31)),(YEAR(C3753)-2026)*12+MONTH(C3753)-8,""))</f>
        <v/>
      </c>
      <c r="T3753">
        <f>IF(AND(A3753="مصروف",R3753&gt;0,I3753="موافق",S3753&lt;&gt;"",H3753&lt;&gt;""),N(G3753),0)</f>
        <v/>
      </c>
    </row>
    <row r="3754">
      <c r="A3754" s="19" t="n"/>
      <c r="B3754" s="20">
        <f>IF(A3754="","",IF(R3754=0,"⚠ أضف سطر عهدة أولًا","DMT-"&amp;TEXT(R3754,"000")))</f>
        <v/>
      </c>
      <c r="C3754" s="21" t="n"/>
      <c r="D3754" s="20">
        <f>IF(C3754="","",IF(S3754="","خارج السنة المالية",INDEX(القوائم!$D$2:$D$13,S3754)))</f>
        <v/>
      </c>
      <c r="E3754" s="22" t="n"/>
      <c r="F3754" s="23" t="n"/>
      <c r="G3754" s="23" t="n"/>
      <c r="H3754" s="22" t="n"/>
      <c r="I3754" s="19" t="n"/>
      <c r="J3754" s="21" t="n"/>
      <c r="K3754" s="19" t="n"/>
      <c r="L3754" s="19" t="n"/>
      <c r="M3754" s="21" t="n"/>
      <c r="N3754" s="22" t="n"/>
      <c r="O3754" s="24">
        <f>IF(A3754&lt;&gt;"عهدة","",SUMIFS($G$8:$G$5007,$B$8:$B$5007,B3754,$A$8:$A$5007,"مصروف",$I$8:$I$5007,"&lt;&gt;مرفوض"))</f>
        <v/>
      </c>
      <c r="P3754" s="25">
        <f>IF(A3754&lt;&gt;"عهدة","",N(F3754)-O3754)</f>
        <v/>
      </c>
      <c r="Q3754" s="26">
        <f>IF(A3754="","",IF(A3754="عهدة",IF(N(F3754)=0,"⚠ أدخل قيمة العهدة",IF(P3754&lt;0,"⛔ عجز / زيادة مصروفات "&amp;TEXT(-P3754,"#,##0"),IF(COUNTIFS($B$8:$B$5007,B3754,$A$8:$A$5007,"مصروف",$I$8:$I$5007,"&lt;&gt;مرفوض",$K$8:$K$5007,"&lt;&gt;نعم")&gt;0,"⚠ "&amp;COUNTIFS($B$8:$B$5007,B3754,$A$8:$A$5007,"مصروف",$I$8:$I$5007,"&lt;&gt;مرفوض",$K$8:$K$5007,"&lt;&gt;نعم")&amp;" مصروف غير مسوى",IF(L3754="تمت التسوية",IF(P3754=0,"✔ متوازنة وتمت التسوية","✔ تمت التسوية – متبقي "&amp;TEXT(P3754,"#,##0")),IF(P3754&gt;0,"متبقي "&amp;TEXT(P3754,"#,##0"),"✔ متوازنة"))))),IF(R3754=0,"⚠ أضف سطر عهدة أولًا",IF(OR(C3754="",N(G3754)=0),"⚠ أكمل التاريخ والقيمة",IF(S3754="","⚠ التاريخ خارج السنة المالية",IF(H3754="","⚠ اختر بند الموازنة",IF(I3754="مرفوض","✖ مرفوض من المدير",IF(I3754&lt;&gt;"موافق","⏳ بانتظار موافقة المدير",IF(K3754&lt;&gt;"نعم","⚠ غير مسوى مع الحسابات","✔ معتمد ومسوى")))))))))</f>
        <v/>
      </c>
      <c r="R3754">
        <f>N(R3753)+IF(A3754="عهدة",1,0)</f>
        <v/>
      </c>
      <c r="S3754">
        <f>IF(C3754="","",IF(AND(C3754&gt;=DATE(2026,9,1),C3754&lt;=DATE(2027,8,31)),(YEAR(C3754)-2026)*12+MONTH(C3754)-8,""))</f>
        <v/>
      </c>
      <c r="T3754">
        <f>IF(AND(A3754="مصروف",R3754&gt;0,I3754="موافق",S3754&lt;&gt;"",H3754&lt;&gt;""),N(G3754),0)</f>
        <v/>
      </c>
    </row>
    <row r="3755">
      <c r="A3755" s="19" t="n"/>
      <c r="B3755" s="20">
        <f>IF(A3755="","",IF(R3755=0,"⚠ أضف سطر عهدة أولًا","DMT-"&amp;TEXT(R3755,"000")))</f>
        <v/>
      </c>
      <c r="C3755" s="21" t="n"/>
      <c r="D3755" s="20">
        <f>IF(C3755="","",IF(S3755="","خارج السنة المالية",INDEX(القوائم!$D$2:$D$13,S3755)))</f>
        <v/>
      </c>
      <c r="E3755" s="22" t="n"/>
      <c r="F3755" s="23" t="n"/>
      <c r="G3755" s="23" t="n"/>
      <c r="H3755" s="22" t="n"/>
      <c r="I3755" s="19" t="n"/>
      <c r="J3755" s="21" t="n"/>
      <c r="K3755" s="19" t="n"/>
      <c r="L3755" s="19" t="n"/>
      <c r="M3755" s="21" t="n"/>
      <c r="N3755" s="22" t="n"/>
      <c r="O3755" s="24">
        <f>IF(A3755&lt;&gt;"عهدة","",SUMIFS($G$8:$G$5007,$B$8:$B$5007,B3755,$A$8:$A$5007,"مصروف",$I$8:$I$5007,"&lt;&gt;مرفوض"))</f>
        <v/>
      </c>
      <c r="P3755" s="25">
        <f>IF(A3755&lt;&gt;"عهدة","",N(F3755)-O3755)</f>
        <v/>
      </c>
      <c r="Q3755" s="26">
        <f>IF(A3755="","",IF(A3755="عهدة",IF(N(F3755)=0,"⚠ أدخل قيمة العهدة",IF(P3755&lt;0,"⛔ عجز / زيادة مصروفات "&amp;TEXT(-P3755,"#,##0"),IF(COUNTIFS($B$8:$B$5007,B3755,$A$8:$A$5007,"مصروف",$I$8:$I$5007,"&lt;&gt;مرفوض",$K$8:$K$5007,"&lt;&gt;نعم")&gt;0,"⚠ "&amp;COUNTIFS($B$8:$B$5007,B3755,$A$8:$A$5007,"مصروف",$I$8:$I$5007,"&lt;&gt;مرفوض",$K$8:$K$5007,"&lt;&gt;نعم")&amp;" مصروف غير مسوى",IF(L3755="تمت التسوية",IF(P3755=0,"✔ متوازنة وتمت التسوية","✔ تمت التسوية – متبقي "&amp;TEXT(P3755,"#,##0")),IF(P3755&gt;0,"متبقي "&amp;TEXT(P3755,"#,##0"),"✔ متوازنة"))))),IF(R3755=0,"⚠ أضف سطر عهدة أولًا",IF(OR(C3755="",N(G3755)=0),"⚠ أكمل التاريخ والقيمة",IF(S3755="","⚠ التاريخ خارج السنة المالية",IF(H3755="","⚠ اختر بند الموازنة",IF(I3755="مرفوض","✖ مرفوض من المدير",IF(I3755&lt;&gt;"موافق","⏳ بانتظار موافقة المدير",IF(K3755&lt;&gt;"نعم","⚠ غير مسوى مع الحسابات","✔ معتمد ومسوى")))))))))</f>
        <v/>
      </c>
      <c r="R3755">
        <f>N(R3754)+IF(A3755="عهدة",1,0)</f>
        <v/>
      </c>
      <c r="S3755">
        <f>IF(C3755="","",IF(AND(C3755&gt;=DATE(2026,9,1),C3755&lt;=DATE(2027,8,31)),(YEAR(C3755)-2026)*12+MONTH(C3755)-8,""))</f>
        <v/>
      </c>
      <c r="T3755">
        <f>IF(AND(A3755="مصروف",R3755&gt;0,I3755="موافق",S3755&lt;&gt;"",H3755&lt;&gt;""),N(G3755),0)</f>
        <v/>
      </c>
    </row>
    <row r="3756">
      <c r="A3756" s="19" t="n"/>
      <c r="B3756" s="20">
        <f>IF(A3756="","",IF(R3756=0,"⚠ أضف سطر عهدة أولًا","DMT-"&amp;TEXT(R3756,"000")))</f>
        <v/>
      </c>
      <c r="C3756" s="21" t="n"/>
      <c r="D3756" s="20">
        <f>IF(C3756="","",IF(S3756="","خارج السنة المالية",INDEX(القوائم!$D$2:$D$13,S3756)))</f>
        <v/>
      </c>
      <c r="E3756" s="22" t="n"/>
      <c r="F3756" s="23" t="n"/>
      <c r="G3756" s="23" t="n"/>
      <c r="H3756" s="22" t="n"/>
      <c r="I3756" s="19" t="n"/>
      <c r="J3756" s="21" t="n"/>
      <c r="K3756" s="19" t="n"/>
      <c r="L3756" s="19" t="n"/>
      <c r="M3756" s="21" t="n"/>
      <c r="N3756" s="22" t="n"/>
      <c r="O3756" s="24">
        <f>IF(A3756&lt;&gt;"عهدة","",SUMIFS($G$8:$G$5007,$B$8:$B$5007,B3756,$A$8:$A$5007,"مصروف",$I$8:$I$5007,"&lt;&gt;مرفوض"))</f>
        <v/>
      </c>
      <c r="P3756" s="25">
        <f>IF(A3756&lt;&gt;"عهدة","",N(F3756)-O3756)</f>
        <v/>
      </c>
      <c r="Q3756" s="26">
        <f>IF(A3756="","",IF(A3756="عهدة",IF(N(F3756)=0,"⚠ أدخل قيمة العهدة",IF(P3756&lt;0,"⛔ عجز / زيادة مصروفات "&amp;TEXT(-P3756,"#,##0"),IF(COUNTIFS($B$8:$B$5007,B3756,$A$8:$A$5007,"مصروف",$I$8:$I$5007,"&lt;&gt;مرفوض",$K$8:$K$5007,"&lt;&gt;نعم")&gt;0,"⚠ "&amp;COUNTIFS($B$8:$B$5007,B3756,$A$8:$A$5007,"مصروف",$I$8:$I$5007,"&lt;&gt;مرفوض",$K$8:$K$5007,"&lt;&gt;نعم")&amp;" مصروف غير مسوى",IF(L3756="تمت التسوية",IF(P3756=0,"✔ متوازنة وتمت التسوية","✔ تمت التسوية – متبقي "&amp;TEXT(P3756,"#,##0")),IF(P3756&gt;0,"متبقي "&amp;TEXT(P3756,"#,##0"),"✔ متوازنة"))))),IF(R3756=0,"⚠ أضف سطر عهدة أولًا",IF(OR(C3756="",N(G3756)=0),"⚠ أكمل التاريخ والقيمة",IF(S3756="","⚠ التاريخ خارج السنة المالية",IF(H3756="","⚠ اختر بند الموازنة",IF(I3756="مرفوض","✖ مرفوض من المدير",IF(I3756&lt;&gt;"موافق","⏳ بانتظار موافقة المدير",IF(K3756&lt;&gt;"نعم","⚠ غير مسوى مع الحسابات","✔ معتمد ومسوى")))))))))</f>
        <v/>
      </c>
      <c r="R3756">
        <f>N(R3755)+IF(A3756="عهدة",1,0)</f>
        <v/>
      </c>
      <c r="S3756">
        <f>IF(C3756="","",IF(AND(C3756&gt;=DATE(2026,9,1),C3756&lt;=DATE(2027,8,31)),(YEAR(C3756)-2026)*12+MONTH(C3756)-8,""))</f>
        <v/>
      </c>
      <c r="T3756">
        <f>IF(AND(A3756="مصروف",R3756&gt;0,I3756="موافق",S3756&lt;&gt;"",H3756&lt;&gt;""),N(G3756),0)</f>
        <v/>
      </c>
    </row>
    <row r="3757">
      <c r="A3757" s="19" t="n"/>
      <c r="B3757" s="20">
        <f>IF(A3757="","",IF(R3757=0,"⚠ أضف سطر عهدة أولًا","DMT-"&amp;TEXT(R3757,"000")))</f>
        <v/>
      </c>
      <c r="C3757" s="21" t="n"/>
      <c r="D3757" s="20">
        <f>IF(C3757="","",IF(S3757="","خارج السنة المالية",INDEX(القوائم!$D$2:$D$13,S3757)))</f>
        <v/>
      </c>
      <c r="E3757" s="22" t="n"/>
      <c r="F3757" s="23" t="n"/>
      <c r="G3757" s="23" t="n"/>
      <c r="H3757" s="22" t="n"/>
      <c r="I3757" s="19" t="n"/>
      <c r="J3757" s="21" t="n"/>
      <c r="K3757" s="19" t="n"/>
      <c r="L3757" s="19" t="n"/>
      <c r="M3757" s="21" t="n"/>
      <c r="N3757" s="22" t="n"/>
      <c r="O3757" s="24">
        <f>IF(A3757&lt;&gt;"عهدة","",SUMIFS($G$8:$G$5007,$B$8:$B$5007,B3757,$A$8:$A$5007,"مصروف",$I$8:$I$5007,"&lt;&gt;مرفوض"))</f>
        <v/>
      </c>
      <c r="P3757" s="25">
        <f>IF(A3757&lt;&gt;"عهدة","",N(F3757)-O3757)</f>
        <v/>
      </c>
      <c r="Q3757" s="26">
        <f>IF(A3757="","",IF(A3757="عهدة",IF(N(F3757)=0,"⚠ أدخل قيمة العهدة",IF(P3757&lt;0,"⛔ عجز / زيادة مصروفات "&amp;TEXT(-P3757,"#,##0"),IF(COUNTIFS($B$8:$B$5007,B3757,$A$8:$A$5007,"مصروف",$I$8:$I$5007,"&lt;&gt;مرفوض",$K$8:$K$5007,"&lt;&gt;نعم")&gt;0,"⚠ "&amp;COUNTIFS($B$8:$B$5007,B3757,$A$8:$A$5007,"مصروف",$I$8:$I$5007,"&lt;&gt;مرفوض",$K$8:$K$5007,"&lt;&gt;نعم")&amp;" مصروف غير مسوى",IF(L3757="تمت التسوية",IF(P3757=0,"✔ متوازنة وتمت التسوية","✔ تمت التسوية – متبقي "&amp;TEXT(P3757,"#,##0")),IF(P3757&gt;0,"متبقي "&amp;TEXT(P3757,"#,##0"),"✔ متوازنة"))))),IF(R3757=0,"⚠ أضف سطر عهدة أولًا",IF(OR(C3757="",N(G3757)=0),"⚠ أكمل التاريخ والقيمة",IF(S3757="","⚠ التاريخ خارج السنة المالية",IF(H3757="","⚠ اختر بند الموازنة",IF(I3757="مرفوض","✖ مرفوض من المدير",IF(I3757&lt;&gt;"موافق","⏳ بانتظار موافقة المدير",IF(K3757&lt;&gt;"نعم","⚠ غير مسوى مع الحسابات","✔ معتمد ومسوى")))))))))</f>
        <v/>
      </c>
      <c r="R3757">
        <f>N(R3756)+IF(A3757="عهدة",1,0)</f>
        <v/>
      </c>
      <c r="S3757">
        <f>IF(C3757="","",IF(AND(C3757&gt;=DATE(2026,9,1),C3757&lt;=DATE(2027,8,31)),(YEAR(C3757)-2026)*12+MONTH(C3757)-8,""))</f>
        <v/>
      </c>
      <c r="T3757">
        <f>IF(AND(A3757="مصروف",R3757&gt;0,I3757="موافق",S3757&lt;&gt;"",H3757&lt;&gt;""),N(G3757),0)</f>
        <v/>
      </c>
    </row>
    <row r="3758">
      <c r="A3758" s="19" t="n"/>
      <c r="B3758" s="20">
        <f>IF(A3758="","",IF(R3758=0,"⚠ أضف سطر عهدة أولًا","DMT-"&amp;TEXT(R3758,"000")))</f>
        <v/>
      </c>
      <c r="C3758" s="21" t="n"/>
      <c r="D3758" s="20">
        <f>IF(C3758="","",IF(S3758="","خارج السنة المالية",INDEX(القوائم!$D$2:$D$13,S3758)))</f>
        <v/>
      </c>
      <c r="E3758" s="22" t="n"/>
      <c r="F3758" s="23" t="n"/>
      <c r="G3758" s="23" t="n"/>
      <c r="H3758" s="22" t="n"/>
      <c r="I3758" s="19" t="n"/>
      <c r="J3758" s="21" t="n"/>
      <c r="K3758" s="19" t="n"/>
      <c r="L3758" s="19" t="n"/>
      <c r="M3758" s="21" t="n"/>
      <c r="N3758" s="22" t="n"/>
      <c r="O3758" s="24">
        <f>IF(A3758&lt;&gt;"عهدة","",SUMIFS($G$8:$G$5007,$B$8:$B$5007,B3758,$A$8:$A$5007,"مصروف",$I$8:$I$5007,"&lt;&gt;مرفوض"))</f>
        <v/>
      </c>
      <c r="P3758" s="25">
        <f>IF(A3758&lt;&gt;"عهدة","",N(F3758)-O3758)</f>
        <v/>
      </c>
      <c r="Q3758" s="26">
        <f>IF(A3758="","",IF(A3758="عهدة",IF(N(F3758)=0,"⚠ أدخل قيمة العهدة",IF(P3758&lt;0,"⛔ عجز / زيادة مصروفات "&amp;TEXT(-P3758,"#,##0"),IF(COUNTIFS($B$8:$B$5007,B3758,$A$8:$A$5007,"مصروف",$I$8:$I$5007,"&lt;&gt;مرفوض",$K$8:$K$5007,"&lt;&gt;نعم")&gt;0,"⚠ "&amp;COUNTIFS($B$8:$B$5007,B3758,$A$8:$A$5007,"مصروف",$I$8:$I$5007,"&lt;&gt;مرفوض",$K$8:$K$5007,"&lt;&gt;نعم")&amp;" مصروف غير مسوى",IF(L3758="تمت التسوية",IF(P3758=0,"✔ متوازنة وتمت التسوية","✔ تمت التسوية – متبقي "&amp;TEXT(P3758,"#,##0")),IF(P3758&gt;0,"متبقي "&amp;TEXT(P3758,"#,##0"),"✔ متوازنة"))))),IF(R3758=0,"⚠ أضف سطر عهدة أولًا",IF(OR(C3758="",N(G3758)=0),"⚠ أكمل التاريخ والقيمة",IF(S3758="","⚠ التاريخ خارج السنة المالية",IF(H3758="","⚠ اختر بند الموازنة",IF(I3758="مرفوض","✖ مرفوض من المدير",IF(I3758&lt;&gt;"موافق","⏳ بانتظار موافقة المدير",IF(K3758&lt;&gt;"نعم","⚠ غير مسوى مع الحسابات","✔ معتمد ومسوى")))))))))</f>
        <v/>
      </c>
      <c r="R3758">
        <f>N(R3757)+IF(A3758="عهدة",1,0)</f>
        <v/>
      </c>
      <c r="S3758">
        <f>IF(C3758="","",IF(AND(C3758&gt;=DATE(2026,9,1),C3758&lt;=DATE(2027,8,31)),(YEAR(C3758)-2026)*12+MONTH(C3758)-8,""))</f>
        <v/>
      </c>
      <c r="T3758">
        <f>IF(AND(A3758="مصروف",R3758&gt;0,I3758="موافق",S3758&lt;&gt;"",H3758&lt;&gt;""),N(G3758),0)</f>
        <v/>
      </c>
    </row>
    <row r="3759">
      <c r="A3759" s="19" t="n"/>
      <c r="B3759" s="20">
        <f>IF(A3759="","",IF(R3759=0,"⚠ أضف سطر عهدة أولًا","DMT-"&amp;TEXT(R3759,"000")))</f>
        <v/>
      </c>
      <c r="C3759" s="21" t="n"/>
      <c r="D3759" s="20">
        <f>IF(C3759="","",IF(S3759="","خارج السنة المالية",INDEX(القوائم!$D$2:$D$13,S3759)))</f>
        <v/>
      </c>
      <c r="E3759" s="22" t="n"/>
      <c r="F3759" s="23" t="n"/>
      <c r="G3759" s="23" t="n"/>
      <c r="H3759" s="22" t="n"/>
      <c r="I3759" s="19" t="n"/>
      <c r="J3759" s="21" t="n"/>
      <c r="K3759" s="19" t="n"/>
      <c r="L3759" s="19" t="n"/>
      <c r="M3759" s="21" t="n"/>
      <c r="N3759" s="22" t="n"/>
      <c r="O3759" s="24">
        <f>IF(A3759&lt;&gt;"عهدة","",SUMIFS($G$8:$G$5007,$B$8:$B$5007,B3759,$A$8:$A$5007,"مصروف",$I$8:$I$5007,"&lt;&gt;مرفوض"))</f>
        <v/>
      </c>
      <c r="P3759" s="25">
        <f>IF(A3759&lt;&gt;"عهدة","",N(F3759)-O3759)</f>
        <v/>
      </c>
      <c r="Q3759" s="26">
        <f>IF(A3759="","",IF(A3759="عهدة",IF(N(F3759)=0,"⚠ أدخل قيمة العهدة",IF(P3759&lt;0,"⛔ عجز / زيادة مصروفات "&amp;TEXT(-P3759,"#,##0"),IF(COUNTIFS($B$8:$B$5007,B3759,$A$8:$A$5007,"مصروف",$I$8:$I$5007,"&lt;&gt;مرفوض",$K$8:$K$5007,"&lt;&gt;نعم")&gt;0,"⚠ "&amp;COUNTIFS($B$8:$B$5007,B3759,$A$8:$A$5007,"مصروف",$I$8:$I$5007,"&lt;&gt;مرفوض",$K$8:$K$5007,"&lt;&gt;نعم")&amp;" مصروف غير مسوى",IF(L3759="تمت التسوية",IF(P3759=0,"✔ متوازنة وتمت التسوية","✔ تمت التسوية – متبقي "&amp;TEXT(P3759,"#,##0")),IF(P3759&gt;0,"متبقي "&amp;TEXT(P3759,"#,##0"),"✔ متوازنة"))))),IF(R3759=0,"⚠ أضف سطر عهدة أولًا",IF(OR(C3759="",N(G3759)=0),"⚠ أكمل التاريخ والقيمة",IF(S3759="","⚠ التاريخ خارج السنة المالية",IF(H3759="","⚠ اختر بند الموازنة",IF(I3759="مرفوض","✖ مرفوض من المدير",IF(I3759&lt;&gt;"موافق","⏳ بانتظار موافقة المدير",IF(K3759&lt;&gt;"نعم","⚠ غير مسوى مع الحسابات","✔ معتمد ومسوى")))))))))</f>
        <v/>
      </c>
      <c r="R3759">
        <f>N(R3758)+IF(A3759="عهدة",1,0)</f>
        <v/>
      </c>
      <c r="S3759">
        <f>IF(C3759="","",IF(AND(C3759&gt;=DATE(2026,9,1),C3759&lt;=DATE(2027,8,31)),(YEAR(C3759)-2026)*12+MONTH(C3759)-8,""))</f>
        <v/>
      </c>
      <c r="T3759">
        <f>IF(AND(A3759="مصروف",R3759&gt;0,I3759="موافق",S3759&lt;&gt;"",H3759&lt;&gt;""),N(G3759),0)</f>
        <v/>
      </c>
    </row>
    <row r="3760">
      <c r="A3760" s="19" t="n"/>
      <c r="B3760" s="20">
        <f>IF(A3760="","",IF(R3760=0,"⚠ أضف سطر عهدة أولًا","DMT-"&amp;TEXT(R3760,"000")))</f>
        <v/>
      </c>
      <c r="C3760" s="21" t="n"/>
      <c r="D3760" s="20">
        <f>IF(C3760="","",IF(S3760="","خارج السنة المالية",INDEX(القوائم!$D$2:$D$13,S3760)))</f>
        <v/>
      </c>
      <c r="E3760" s="22" t="n"/>
      <c r="F3760" s="23" t="n"/>
      <c r="G3760" s="23" t="n"/>
      <c r="H3760" s="22" t="n"/>
      <c r="I3760" s="19" t="n"/>
      <c r="J3760" s="21" t="n"/>
      <c r="K3760" s="19" t="n"/>
      <c r="L3760" s="19" t="n"/>
      <c r="M3760" s="21" t="n"/>
      <c r="N3760" s="22" t="n"/>
      <c r="O3760" s="24">
        <f>IF(A3760&lt;&gt;"عهدة","",SUMIFS($G$8:$G$5007,$B$8:$B$5007,B3760,$A$8:$A$5007,"مصروف",$I$8:$I$5007,"&lt;&gt;مرفوض"))</f>
        <v/>
      </c>
      <c r="P3760" s="25">
        <f>IF(A3760&lt;&gt;"عهدة","",N(F3760)-O3760)</f>
        <v/>
      </c>
      <c r="Q3760" s="26">
        <f>IF(A3760="","",IF(A3760="عهدة",IF(N(F3760)=0,"⚠ أدخل قيمة العهدة",IF(P3760&lt;0,"⛔ عجز / زيادة مصروفات "&amp;TEXT(-P3760,"#,##0"),IF(COUNTIFS($B$8:$B$5007,B3760,$A$8:$A$5007,"مصروف",$I$8:$I$5007,"&lt;&gt;مرفوض",$K$8:$K$5007,"&lt;&gt;نعم")&gt;0,"⚠ "&amp;COUNTIFS($B$8:$B$5007,B3760,$A$8:$A$5007,"مصروف",$I$8:$I$5007,"&lt;&gt;مرفوض",$K$8:$K$5007,"&lt;&gt;نعم")&amp;" مصروف غير مسوى",IF(L3760="تمت التسوية",IF(P3760=0,"✔ متوازنة وتمت التسوية","✔ تمت التسوية – متبقي "&amp;TEXT(P3760,"#,##0")),IF(P3760&gt;0,"متبقي "&amp;TEXT(P3760,"#,##0"),"✔ متوازنة"))))),IF(R3760=0,"⚠ أضف سطر عهدة أولًا",IF(OR(C3760="",N(G3760)=0),"⚠ أكمل التاريخ والقيمة",IF(S3760="","⚠ التاريخ خارج السنة المالية",IF(H3760="","⚠ اختر بند الموازنة",IF(I3760="مرفوض","✖ مرفوض من المدير",IF(I3760&lt;&gt;"موافق","⏳ بانتظار موافقة المدير",IF(K3760&lt;&gt;"نعم","⚠ غير مسوى مع الحسابات","✔ معتمد ومسوى")))))))))</f>
        <v/>
      </c>
      <c r="R3760">
        <f>N(R3759)+IF(A3760="عهدة",1,0)</f>
        <v/>
      </c>
      <c r="S3760">
        <f>IF(C3760="","",IF(AND(C3760&gt;=DATE(2026,9,1),C3760&lt;=DATE(2027,8,31)),(YEAR(C3760)-2026)*12+MONTH(C3760)-8,""))</f>
        <v/>
      </c>
      <c r="T3760">
        <f>IF(AND(A3760="مصروف",R3760&gt;0,I3760="موافق",S3760&lt;&gt;"",H3760&lt;&gt;""),N(G3760),0)</f>
        <v/>
      </c>
    </row>
    <row r="3761">
      <c r="A3761" s="19" t="n"/>
      <c r="B3761" s="20">
        <f>IF(A3761="","",IF(R3761=0,"⚠ أضف سطر عهدة أولًا","DMT-"&amp;TEXT(R3761,"000")))</f>
        <v/>
      </c>
      <c r="C3761" s="21" t="n"/>
      <c r="D3761" s="20">
        <f>IF(C3761="","",IF(S3761="","خارج السنة المالية",INDEX(القوائم!$D$2:$D$13,S3761)))</f>
        <v/>
      </c>
      <c r="E3761" s="22" t="n"/>
      <c r="F3761" s="23" t="n"/>
      <c r="G3761" s="23" t="n"/>
      <c r="H3761" s="22" t="n"/>
      <c r="I3761" s="19" t="n"/>
      <c r="J3761" s="21" t="n"/>
      <c r="K3761" s="19" t="n"/>
      <c r="L3761" s="19" t="n"/>
      <c r="M3761" s="21" t="n"/>
      <c r="N3761" s="22" t="n"/>
      <c r="O3761" s="24">
        <f>IF(A3761&lt;&gt;"عهدة","",SUMIFS($G$8:$G$5007,$B$8:$B$5007,B3761,$A$8:$A$5007,"مصروف",$I$8:$I$5007,"&lt;&gt;مرفوض"))</f>
        <v/>
      </c>
      <c r="P3761" s="25">
        <f>IF(A3761&lt;&gt;"عهدة","",N(F3761)-O3761)</f>
        <v/>
      </c>
      <c r="Q3761" s="26">
        <f>IF(A3761="","",IF(A3761="عهدة",IF(N(F3761)=0,"⚠ أدخل قيمة العهدة",IF(P3761&lt;0,"⛔ عجز / زيادة مصروفات "&amp;TEXT(-P3761,"#,##0"),IF(COUNTIFS($B$8:$B$5007,B3761,$A$8:$A$5007,"مصروف",$I$8:$I$5007,"&lt;&gt;مرفوض",$K$8:$K$5007,"&lt;&gt;نعم")&gt;0,"⚠ "&amp;COUNTIFS($B$8:$B$5007,B3761,$A$8:$A$5007,"مصروف",$I$8:$I$5007,"&lt;&gt;مرفوض",$K$8:$K$5007,"&lt;&gt;نعم")&amp;" مصروف غير مسوى",IF(L3761="تمت التسوية",IF(P3761=0,"✔ متوازنة وتمت التسوية","✔ تمت التسوية – متبقي "&amp;TEXT(P3761,"#,##0")),IF(P3761&gt;0,"متبقي "&amp;TEXT(P3761,"#,##0"),"✔ متوازنة"))))),IF(R3761=0,"⚠ أضف سطر عهدة أولًا",IF(OR(C3761="",N(G3761)=0),"⚠ أكمل التاريخ والقيمة",IF(S3761="","⚠ التاريخ خارج السنة المالية",IF(H3761="","⚠ اختر بند الموازنة",IF(I3761="مرفوض","✖ مرفوض من المدير",IF(I3761&lt;&gt;"موافق","⏳ بانتظار موافقة المدير",IF(K3761&lt;&gt;"نعم","⚠ غير مسوى مع الحسابات","✔ معتمد ومسوى")))))))))</f>
        <v/>
      </c>
      <c r="R3761">
        <f>N(R3760)+IF(A3761="عهدة",1,0)</f>
        <v/>
      </c>
      <c r="S3761">
        <f>IF(C3761="","",IF(AND(C3761&gt;=DATE(2026,9,1),C3761&lt;=DATE(2027,8,31)),(YEAR(C3761)-2026)*12+MONTH(C3761)-8,""))</f>
        <v/>
      </c>
      <c r="T3761">
        <f>IF(AND(A3761="مصروف",R3761&gt;0,I3761="موافق",S3761&lt;&gt;"",H3761&lt;&gt;""),N(G3761),0)</f>
        <v/>
      </c>
    </row>
    <row r="3762">
      <c r="A3762" s="19" t="n"/>
      <c r="B3762" s="20">
        <f>IF(A3762="","",IF(R3762=0,"⚠ أضف سطر عهدة أولًا","DMT-"&amp;TEXT(R3762,"000")))</f>
        <v/>
      </c>
      <c r="C3762" s="21" t="n"/>
      <c r="D3762" s="20">
        <f>IF(C3762="","",IF(S3762="","خارج السنة المالية",INDEX(القوائم!$D$2:$D$13,S3762)))</f>
        <v/>
      </c>
      <c r="E3762" s="22" t="n"/>
      <c r="F3762" s="23" t="n"/>
      <c r="G3762" s="23" t="n"/>
      <c r="H3762" s="22" t="n"/>
      <c r="I3762" s="19" t="n"/>
      <c r="J3762" s="21" t="n"/>
      <c r="K3762" s="19" t="n"/>
      <c r="L3762" s="19" t="n"/>
      <c r="M3762" s="21" t="n"/>
      <c r="N3762" s="22" t="n"/>
      <c r="O3762" s="24">
        <f>IF(A3762&lt;&gt;"عهدة","",SUMIFS($G$8:$G$5007,$B$8:$B$5007,B3762,$A$8:$A$5007,"مصروف",$I$8:$I$5007,"&lt;&gt;مرفوض"))</f>
        <v/>
      </c>
      <c r="P3762" s="25">
        <f>IF(A3762&lt;&gt;"عهدة","",N(F3762)-O3762)</f>
        <v/>
      </c>
      <c r="Q3762" s="26">
        <f>IF(A3762="","",IF(A3762="عهدة",IF(N(F3762)=0,"⚠ أدخل قيمة العهدة",IF(P3762&lt;0,"⛔ عجز / زيادة مصروفات "&amp;TEXT(-P3762,"#,##0"),IF(COUNTIFS($B$8:$B$5007,B3762,$A$8:$A$5007,"مصروف",$I$8:$I$5007,"&lt;&gt;مرفوض",$K$8:$K$5007,"&lt;&gt;نعم")&gt;0,"⚠ "&amp;COUNTIFS($B$8:$B$5007,B3762,$A$8:$A$5007,"مصروف",$I$8:$I$5007,"&lt;&gt;مرفوض",$K$8:$K$5007,"&lt;&gt;نعم")&amp;" مصروف غير مسوى",IF(L3762="تمت التسوية",IF(P3762=0,"✔ متوازنة وتمت التسوية","✔ تمت التسوية – متبقي "&amp;TEXT(P3762,"#,##0")),IF(P3762&gt;0,"متبقي "&amp;TEXT(P3762,"#,##0"),"✔ متوازنة"))))),IF(R3762=0,"⚠ أضف سطر عهدة أولًا",IF(OR(C3762="",N(G3762)=0),"⚠ أكمل التاريخ والقيمة",IF(S3762="","⚠ التاريخ خارج السنة المالية",IF(H3762="","⚠ اختر بند الموازنة",IF(I3762="مرفوض","✖ مرفوض من المدير",IF(I3762&lt;&gt;"موافق","⏳ بانتظار موافقة المدير",IF(K3762&lt;&gt;"نعم","⚠ غير مسوى مع الحسابات","✔ معتمد ومسوى")))))))))</f>
        <v/>
      </c>
      <c r="R3762">
        <f>N(R3761)+IF(A3762="عهدة",1,0)</f>
        <v/>
      </c>
      <c r="S3762">
        <f>IF(C3762="","",IF(AND(C3762&gt;=DATE(2026,9,1),C3762&lt;=DATE(2027,8,31)),(YEAR(C3762)-2026)*12+MONTH(C3762)-8,""))</f>
        <v/>
      </c>
      <c r="T3762">
        <f>IF(AND(A3762="مصروف",R3762&gt;0,I3762="موافق",S3762&lt;&gt;"",H3762&lt;&gt;""),N(G3762),0)</f>
        <v/>
      </c>
    </row>
    <row r="3763">
      <c r="A3763" s="19" t="n"/>
      <c r="B3763" s="20">
        <f>IF(A3763="","",IF(R3763=0,"⚠ أضف سطر عهدة أولًا","DMT-"&amp;TEXT(R3763,"000")))</f>
        <v/>
      </c>
      <c r="C3763" s="21" t="n"/>
      <c r="D3763" s="20">
        <f>IF(C3763="","",IF(S3763="","خارج السنة المالية",INDEX(القوائم!$D$2:$D$13,S3763)))</f>
        <v/>
      </c>
      <c r="E3763" s="22" t="n"/>
      <c r="F3763" s="23" t="n"/>
      <c r="G3763" s="23" t="n"/>
      <c r="H3763" s="22" t="n"/>
      <c r="I3763" s="19" t="n"/>
      <c r="J3763" s="21" t="n"/>
      <c r="K3763" s="19" t="n"/>
      <c r="L3763" s="19" t="n"/>
      <c r="M3763" s="21" t="n"/>
      <c r="N3763" s="22" t="n"/>
      <c r="O3763" s="24">
        <f>IF(A3763&lt;&gt;"عهدة","",SUMIFS($G$8:$G$5007,$B$8:$B$5007,B3763,$A$8:$A$5007,"مصروف",$I$8:$I$5007,"&lt;&gt;مرفوض"))</f>
        <v/>
      </c>
      <c r="P3763" s="25">
        <f>IF(A3763&lt;&gt;"عهدة","",N(F3763)-O3763)</f>
        <v/>
      </c>
      <c r="Q3763" s="26">
        <f>IF(A3763="","",IF(A3763="عهدة",IF(N(F3763)=0,"⚠ أدخل قيمة العهدة",IF(P3763&lt;0,"⛔ عجز / زيادة مصروفات "&amp;TEXT(-P3763,"#,##0"),IF(COUNTIFS($B$8:$B$5007,B3763,$A$8:$A$5007,"مصروف",$I$8:$I$5007,"&lt;&gt;مرفوض",$K$8:$K$5007,"&lt;&gt;نعم")&gt;0,"⚠ "&amp;COUNTIFS($B$8:$B$5007,B3763,$A$8:$A$5007,"مصروف",$I$8:$I$5007,"&lt;&gt;مرفوض",$K$8:$K$5007,"&lt;&gt;نعم")&amp;" مصروف غير مسوى",IF(L3763="تمت التسوية",IF(P3763=0,"✔ متوازنة وتمت التسوية","✔ تمت التسوية – متبقي "&amp;TEXT(P3763,"#,##0")),IF(P3763&gt;0,"متبقي "&amp;TEXT(P3763,"#,##0"),"✔ متوازنة"))))),IF(R3763=0,"⚠ أضف سطر عهدة أولًا",IF(OR(C3763="",N(G3763)=0),"⚠ أكمل التاريخ والقيمة",IF(S3763="","⚠ التاريخ خارج السنة المالية",IF(H3763="","⚠ اختر بند الموازنة",IF(I3763="مرفوض","✖ مرفوض من المدير",IF(I3763&lt;&gt;"موافق","⏳ بانتظار موافقة المدير",IF(K3763&lt;&gt;"نعم","⚠ غير مسوى مع الحسابات","✔ معتمد ومسوى")))))))))</f>
        <v/>
      </c>
      <c r="R3763">
        <f>N(R3762)+IF(A3763="عهدة",1,0)</f>
        <v/>
      </c>
      <c r="S3763">
        <f>IF(C3763="","",IF(AND(C3763&gt;=DATE(2026,9,1),C3763&lt;=DATE(2027,8,31)),(YEAR(C3763)-2026)*12+MONTH(C3763)-8,""))</f>
        <v/>
      </c>
      <c r="T3763">
        <f>IF(AND(A3763="مصروف",R3763&gt;0,I3763="موافق",S3763&lt;&gt;"",H3763&lt;&gt;""),N(G3763),0)</f>
        <v/>
      </c>
    </row>
    <row r="3764">
      <c r="A3764" s="19" t="n"/>
      <c r="B3764" s="20">
        <f>IF(A3764="","",IF(R3764=0,"⚠ أضف سطر عهدة أولًا","DMT-"&amp;TEXT(R3764,"000")))</f>
        <v/>
      </c>
      <c r="C3764" s="21" t="n"/>
      <c r="D3764" s="20">
        <f>IF(C3764="","",IF(S3764="","خارج السنة المالية",INDEX(القوائم!$D$2:$D$13,S3764)))</f>
        <v/>
      </c>
      <c r="E3764" s="22" t="n"/>
      <c r="F3764" s="23" t="n"/>
      <c r="G3764" s="23" t="n"/>
      <c r="H3764" s="22" t="n"/>
      <c r="I3764" s="19" t="n"/>
      <c r="J3764" s="21" t="n"/>
      <c r="K3764" s="19" t="n"/>
      <c r="L3764" s="19" t="n"/>
      <c r="M3764" s="21" t="n"/>
      <c r="N3764" s="22" t="n"/>
      <c r="O3764" s="24">
        <f>IF(A3764&lt;&gt;"عهدة","",SUMIFS($G$8:$G$5007,$B$8:$B$5007,B3764,$A$8:$A$5007,"مصروف",$I$8:$I$5007,"&lt;&gt;مرفوض"))</f>
        <v/>
      </c>
      <c r="P3764" s="25">
        <f>IF(A3764&lt;&gt;"عهدة","",N(F3764)-O3764)</f>
        <v/>
      </c>
      <c r="Q3764" s="26">
        <f>IF(A3764="","",IF(A3764="عهدة",IF(N(F3764)=0,"⚠ أدخل قيمة العهدة",IF(P3764&lt;0,"⛔ عجز / زيادة مصروفات "&amp;TEXT(-P3764,"#,##0"),IF(COUNTIFS($B$8:$B$5007,B3764,$A$8:$A$5007,"مصروف",$I$8:$I$5007,"&lt;&gt;مرفوض",$K$8:$K$5007,"&lt;&gt;نعم")&gt;0,"⚠ "&amp;COUNTIFS($B$8:$B$5007,B3764,$A$8:$A$5007,"مصروف",$I$8:$I$5007,"&lt;&gt;مرفوض",$K$8:$K$5007,"&lt;&gt;نعم")&amp;" مصروف غير مسوى",IF(L3764="تمت التسوية",IF(P3764=0,"✔ متوازنة وتمت التسوية","✔ تمت التسوية – متبقي "&amp;TEXT(P3764,"#,##0")),IF(P3764&gt;0,"متبقي "&amp;TEXT(P3764,"#,##0"),"✔ متوازنة"))))),IF(R3764=0,"⚠ أضف سطر عهدة أولًا",IF(OR(C3764="",N(G3764)=0),"⚠ أكمل التاريخ والقيمة",IF(S3764="","⚠ التاريخ خارج السنة المالية",IF(H3764="","⚠ اختر بند الموازنة",IF(I3764="مرفوض","✖ مرفوض من المدير",IF(I3764&lt;&gt;"موافق","⏳ بانتظار موافقة المدير",IF(K3764&lt;&gt;"نعم","⚠ غير مسوى مع الحسابات","✔ معتمد ومسوى")))))))))</f>
        <v/>
      </c>
      <c r="R3764">
        <f>N(R3763)+IF(A3764="عهدة",1,0)</f>
        <v/>
      </c>
      <c r="S3764">
        <f>IF(C3764="","",IF(AND(C3764&gt;=DATE(2026,9,1),C3764&lt;=DATE(2027,8,31)),(YEAR(C3764)-2026)*12+MONTH(C3764)-8,""))</f>
        <v/>
      </c>
      <c r="T3764">
        <f>IF(AND(A3764="مصروف",R3764&gt;0,I3764="موافق",S3764&lt;&gt;"",H3764&lt;&gt;""),N(G3764),0)</f>
        <v/>
      </c>
    </row>
    <row r="3765">
      <c r="A3765" s="19" t="n"/>
      <c r="B3765" s="20">
        <f>IF(A3765="","",IF(R3765=0,"⚠ أضف سطر عهدة أولًا","DMT-"&amp;TEXT(R3765,"000")))</f>
        <v/>
      </c>
      <c r="C3765" s="21" t="n"/>
      <c r="D3765" s="20">
        <f>IF(C3765="","",IF(S3765="","خارج السنة المالية",INDEX(القوائم!$D$2:$D$13,S3765)))</f>
        <v/>
      </c>
      <c r="E3765" s="22" t="n"/>
      <c r="F3765" s="23" t="n"/>
      <c r="G3765" s="23" t="n"/>
      <c r="H3765" s="22" t="n"/>
      <c r="I3765" s="19" t="n"/>
      <c r="J3765" s="21" t="n"/>
      <c r="K3765" s="19" t="n"/>
      <c r="L3765" s="19" t="n"/>
      <c r="M3765" s="21" t="n"/>
      <c r="N3765" s="22" t="n"/>
      <c r="O3765" s="24">
        <f>IF(A3765&lt;&gt;"عهدة","",SUMIFS($G$8:$G$5007,$B$8:$B$5007,B3765,$A$8:$A$5007,"مصروف",$I$8:$I$5007,"&lt;&gt;مرفوض"))</f>
        <v/>
      </c>
      <c r="P3765" s="25">
        <f>IF(A3765&lt;&gt;"عهدة","",N(F3765)-O3765)</f>
        <v/>
      </c>
      <c r="Q3765" s="26">
        <f>IF(A3765="","",IF(A3765="عهدة",IF(N(F3765)=0,"⚠ أدخل قيمة العهدة",IF(P3765&lt;0,"⛔ عجز / زيادة مصروفات "&amp;TEXT(-P3765,"#,##0"),IF(COUNTIFS($B$8:$B$5007,B3765,$A$8:$A$5007,"مصروف",$I$8:$I$5007,"&lt;&gt;مرفوض",$K$8:$K$5007,"&lt;&gt;نعم")&gt;0,"⚠ "&amp;COUNTIFS($B$8:$B$5007,B3765,$A$8:$A$5007,"مصروف",$I$8:$I$5007,"&lt;&gt;مرفوض",$K$8:$K$5007,"&lt;&gt;نعم")&amp;" مصروف غير مسوى",IF(L3765="تمت التسوية",IF(P3765=0,"✔ متوازنة وتمت التسوية","✔ تمت التسوية – متبقي "&amp;TEXT(P3765,"#,##0")),IF(P3765&gt;0,"متبقي "&amp;TEXT(P3765,"#,##0"),"✔ متوازنة"))))),IF(R3765=0,"⚠ أضف سطر عهدة أولًا",IF(OR(C3765="",N(G3765)=0),"⚠ أكمل التاريخ والقيمة",IF(S3765="","⚠ التاريخ خارج السنة المالية",IF(H3765="","⚠ اختر بند الموازنة",IF(I3765="مرفوض","✖ مرفوض من المدير",IF(I3765&lt;&gt;"موافق","⏳ بانتظار موافقة المدير",IF(K3765&lt;&gt;"نعم","⚠ غير مسوى مع الحسابات","✔ معتمد ومسوى")))))))))</f>
        <v/>
      </c>
      <c r="R3765">
        <f>N(R3764)+IF(A3765="عهدة",1,0)</f>
        <v/>
      </c>
      <c r="S3765">
        <f>IF(C3765="","",IF(AND(C3765&gt;=DATE(2026,9,1),C3765&lt;=DATE(2027,8,31)),(YEAR(C3765)-2026)*12+MONTH(C3765)-8,""))</f>
        <v/>
      </c>
      <c r="T3765">
        <f>IF(AND(A3765="مصروف",R3765&gt;0,I3765="موافق",S3765&lt;&gt;"",H3765&lt;&gt;""),N(G3765),0)</f>
        <v/>
      </c>
    </row>
    <row r="3766">
      <c r="A3766" s="19" t="n"/>
      <c r="B3766" s="20">
        <f>IF(A3766="","",IF(R3766=0,"⚠ أضف سطر عهدة أولًا","DMT-"&amp;TEXT(R3766,"000")))</f>
        <v/>
      </c>
      <c r="C3766" s="21" t="n"/>
      <c r="D3766" s="20">
        <f>IF(C3766="","",IF(S3766="","خارج السنة المالية",INDEX(القوائم!$D$2:$D$13,S3766)))</f>
        <v/>
      </c>
      <c r="E3766" s="22" t="n"/>
      <c r="F3766" s="23" t="n"/>
      <c r="G3766" s="23" t="n"/>
      <c r="H3766" s="22" t="n"/>
      <c r="I3766" s="19" t="n"/>
      <c r="J3766" s="21" t="n"/>
      <c r="K3766" s="19" t="n"/>
      <c r="L3766" s="19" t="n"/>
      <c r="M3766" s="21" t="n"/>
      <c r="N3766" s="22" t="n"/>
      <c r="O3766" s="24">
        <f>IF(A3766&lt;&gt;"عهدة","",SUMIFS($G$8:$G$5007,$B$8:$B$5007,B3766,$A$8:$A$5007,"مصروف",$I$8:$I$5007,"&lt;&gt;مرفوض"))</f>
        <v/>
      </c>
      <c r="P3766" s="25">
        <f>IF(A3766&lt;&gt;"عهدة","",N(F3766)-O3766)</f>
        <v/>
      </c>
      <c r="Q3766" s="26">
        <f>IF(A3766="","",IF(A3766="عهدة",IF(N(F3766)=0,"⚠ أدخل قيمة العهدة",IF(P3766&lt;0,"⛔ عجز / زيادة مصروفات "&amp;TEXT(-P3766,"#,##0"),IF(COUNTIFS($B$8:$B$5007,B3766,$A$8:$A$5007,"مصروف",$I$8:$I$5007,"&lt;&gt;مرفوض",$K$8:$K$5007,"&lt;&gt;نعم")&gt;0,"⚠ "&amp;COUNTIFS($B$8:$B$5007,B3766,$A$8:$A$5007,"مصروف",$I$8:$I$5007,"&lt;&gt;مرفوض",$K$8:$K$5007,"&lt;&gt;نعم")&amp;" مصروف غير مسوى",IF(L3766="تمت التسوية",IF(P3766=0,"✔ متوازنة وتمت التسوية","✔ تمت التسوية – متبقي "&amp;TEXT(P3766,"#,##0")),IF(P3766&gt;0,"متبقي "&amp;TEXT(P3766,"#,##0"),"✔ متوازنة"))))),IF(R3766=0,"⚠ أضف سطر عهدة أولًا",IF(OR(C3766="",N(G3766)=0),"⚠ أكمل التاريخ والقيمة",IF(S3766="","⚠ التاريخ خارج السنة المالية",IF(H3766="","⚠ اختر بند الموازنة",IF(I3766="مرفوض","✖ مرفوض من المدير",IF(I3766&lt;&gt;"موافق","⏳ بانتظار موافقة المدير",IF(K3766&lt;&gt;"نعم","⚠ غير مسوى مع الحسابات","✔ معتمد ومسوى")))))))))</f>
        <v/>
      </c>
      <c r="R3766">
        <f>N(R3765)+IF(A3766="عهدة",1,0)</f>
        <v/>
      </c>
      <c r="S3766">
        <f>IF(C3766="","",IF(AND(C3766&gt;=DATE(2026,9,1),C3766&lt;=DATE(2027,8,31)),(YEAR(C3766)-2026)*12+MONTH(C3766)-8,""))</f>
        <v/>
      </c>
      <c r="T3766">
        <f>IF(AND(A3766="مصروف",R3766&gt;0,I3766="موافق",S3766&lt;&gt;"",H3766&lt;&gt;""),N(G3766),0)</f>
        <v/>
      </c>
    </row>
    <row r="3767">
      <c r="A3767" s="19" t="n"/>
      <c r="B3767" s="20">
        <f>IF(A3767="","",IF(R3767=0,"⚠ أضف سطر عهدة أولًا","DMT-"&amp;TEXT(R3767,"000")))</f>
        <v/>
      </c>
      <c r="C3767" s="21" t="n"/>
      <c r="D3767" s="20">
        <f>IF(C3767="","",IF(S3767="","خارج السنة المالية",INDEX(القوائم!$D$2:$D$13,S3767)))</f>
        <v/>
      </c>
      <c r="E3767" s="22" t="n"/>
      <c r="F3767" s="23" t="n"/>
      <c r="G3767" s="23" t="n"/>
      <c r="H3767" s="22" t="n"/>
      <c r="I3767" s="19" t="n"/>
      <c r="J3767" s="21" t="n"/>
      <c r="K3767" s="19" t="n"/>
      <c r="L3767" s="19" t="n"/>
      <c r="M3767" s="21" t="n"/>
      <c r="N3767" s="22" t="n"/>
      <c r="O3767" s="24">
        <f>IF(A3767&lt;&gt;"عهدة","",SUMIFS($G$8:$G$5007,$B$8:$B$5007,B3767,$A$8:$A$5007,"مصروف",$I$8:$I$5007,"&lt;&gt;مرفوض"))</f>
        <v/>
      </c>
      <c r="P3767" s="25">
        <f>IF(A3767&lt;&gt;"عهدة","",N(F3767)-O3767)</f>
        <v/>
      </c>
      <c r="Q3767" s="26">
        <f>IF(A3767="","",IF(A3767="عهدة",IF(N(F3767)=0,"⚠ أدخل قيمة العهدة",IF(P3767&lt;0,"⛔ عجز / زيادة مصروفات "&amp;TEXT(-P3767,"#,##0"),IF(COUNTIFS($B$8:$B$5007,B3767,$A$8:$A$5007,"مصروف",$I$8:$I$5007,"&lt;&gt;مرفوض",$K$8:$K$5007,"&lt;&gt;نعم")&gt;0,"⚠ "&amp;COUNTIFS($B$8:$B$5007,B3767,$A$8:$A$5007,"مصروف",$I$8:$I$5007,"&lt;&gt;مرفوض",$K$8:$K$5007,"&lt;&gt;نعم")&amp;" مصروف غير مسوى",IF(L3767="تمت التسوية",IF(P3767=0,"✔ متوازنة وتمت التسوية","✔ تمت التسوية – متبقي "&amp;TEXT(P3767,"#,##0")),IF(P3767&gt;0,"متبقي "&amp;TEXT(P3767,"#,##0"),"✔ متوازنة"))))),IF(R3767=0,"⚠ أضف سطر عهدة أولًا",IF(OR(C3767="",N(G3767)=0),"⚠ أكمل التاريخ والقيمة",IF(S3767="","⚠ التاريخ خارج السنة المالية",IF(H3767="","⚠ اختر بند الموازنة",IF(I3767="مرفوض","✖ مرفوض من المدير",IF(I3767&lt;&gt;"موافق","⏳ بانتظار موافقة المدير",IF(K3767&lt;&gt;"نعم","⚠ غير مسوى مع الحسابات","✔ معتمد ومسوى")))))))))</f>
        <v/>
      </c>
      <c r="R3767">
        <f>N(R3766)+IF(A3767="عهدة",1,0)</f>
        <v/>
      </c>
      <c r="S3767">
        <f>IF(C3767="","",IF(AND(C3767&gt;=DATE(2026,9,1),C3767&lt;=DATE(2027,8,31)),(YEAR(C3767)-2026)*12+MONTH(C3767)-8,""))</f>
        <v/>
      </c>
      <c r="T3767">
        <f>IF(AND(A3767="مصروف",R3767&gt;0,I3767="موافق",S3767&lt;&gt;"",H3767&lt;&gt;""),N(G3767),0)</f>
        <v/>
      </c>
    </row>
    <row r="3768">
      <c r="A3768" s="19" t="n"/>
      <c r="B3768" s="20">
        <f>IF(A3768="","",IF(R3768=0,"⚠ أضف سطر عهدة أولًا","DMT-"&amp;TEXT(R3768,"000")))</f>
        <v/>
      </c>
      <c r="C3768" s="21" t="n"/>
      <c r="D3768" s="20">
        <f>IF(C3768="","",IF(S3768="","خارج السنة المالية",INDEX(القوائم!$D$2:$D$13,S3768)))</f>
        <v/>
      </c>
      <c r="E3768" s="22" t="n"/>
      <c r="F3768" s="23" t="n"/>
      <c r="G3768" s="23" t="n"/>
      <c r="H3768" s="22" t="n"/>
      <c r="I3768" s="19" t="n"/>
      <c r="J3768" s="21" t="n"/>
      <c r="K3768" s="19" t="n"/>
      <c r="L3768" s="19" t="n"/>
      <c r="M3768" s="21" t="n"/>
      <c r="N3768" s="22" t="n"/>
      <c r="O3768" s="24">
        <f>IF(A3768&lt;&gt;"عهدة","",SUMIFS($G$8:$G$5007,$B$8:$B$5007,B3768,$A$8:$A$5007,"مصروف",$I$8:$I$5007,"&lt;&gt;مرفوض"))</f>
        <v/>
      </c>
      <c r="P3768" s="25">
        <f>IF(A3768&lt;&gt;"عهدة","",N(F3768)-O3768)</f>
        <v/>
      </c>
      <c r="Q3768" s="26">
        <f>IF(A3768="","",IF(A3768="عهدة",IF(N(F3768)=0,"⚠ أدخل قيمة العهدة",IF(P3768&lt;0,"⛔ عجز / زيادة مصروفات "&amp;TEXT(-P3768,"#,##0"),IF(COUNTIFS($B$8:$B$5007,B3768,$A$8:$A$5007,"مصروف",$I$8:$I$5007,"&lt;&gt;مرفوض",$K$8:$K$5007,"&lt;&gt;نعم")&gt;0,"⚠ "&amp;COUNTIFS($B$8:$B$5007,B3768,$A$8:$A$5007,"مصروف",$I$8:$I$5007,"&lt;&gt;مرفوض",$K$8:$K$5007,"&lt;&gt;نعم")&amp;" مصروف غير مسوى",IF(L3768="تمت التسوية",IF(P3768=0,"✔ متوازنة وتمت التسوية","✔ تمت التسوية – متبقي "&amp;TEXT(P3768,"#,##0")),IF(P3768&gt;0,"متبقي "&amp;TEXT(P3768,"#,##0"),"✔ متوازنة"))))),IF(R3768=0,"⚠ أضف سطر عهدة أولًا",IF(OR(C3768="",N(G3768)=0),"⚠ أكمل التاريخ والقيمة",IF(S3768="","⚠ التاريخ خارج السنة المالية",IF(H3768="","⚠ اختر بند الموازنة",IF(I3768="مرفوض","✖ مرفوض من المدير",IF(I3768&lt;&gt;"موافق","⏳ بانتظار موافقة المدير",IF(K3768&lt;&gt;"نعم","⚠ غير مسوى مع الحسابات","✔ معتمد ومسوى")))))))))</f>
        <v/>
      </c>
      <c r="R3768">
        <f>N(R3767)+IF(A3768="عهدة",1,0)</f>
        <v/>
      </c>
      <c r="S3768">
        <f>IF(C3768="","",IF(AND(C3768&gt;=DATE(2026,9,1),C3768&lt;=DATE(2027,8,31)),(YEAR(C3768)-2026)*12+MONTH(C3768)-8,""))</f>
        <v/>
      </c>
      <c r="T3768">
        <f>IF(AND(A3768="مصروف",R3768&gt;0,I3768="موافق",S3768&lt;&gt;"",H3768&lt;&gt;""),N(G3768),0)</f>
        <v/>
      </c>
    </row>
    <row r="3769">
      <c r="A3769" s="19" t="n"/>
      <c r="B3769" s="20">
        <f>IF(A3769="","",IF(R3769=0,"⚠ أضف سطر عهدة أولًا","DMT-"&amp;TEXT(R3769,"000")))</f>
        <v/>
      </c>
      <c r="C3769" s="21" t="n"/>
      <c r="D3769" s="20">
        <f>IF(C3769="","",IF(S3769="","خارج السنة المالية",INDEX(القوائم!$D$2:$D$13,S3769)))</f>
        <v/>
      </c>
      <c r="E3769" s="22" t="n"/>
      <c r="F3769" s="23" t="n"/>
      <c r="G3769" s="23" t="n"/>
      <c r="H3769" s="22" t="n"/>
      <c r="I3769" s="19" t="n"/>
      <c r="J3769" s="21" t="n"/>
      <c r="K3769" s="19" t="n"/>
      <c r="L3769" s="19" t="n"/>
      <c r="M3769" s="21" t="n"/>
      <c r="N3769" s="22" t="n"/>
      <c r="O3769" s="24">
        <f>IF(A3769&lt;&gt;"عهدة","",SUMIFS($G$8:$G$5007,$B$8:$B$5007,B3769,$A$8:$A$5007,"مصروف",$I$8:$I$5007,"&lt;&gt;مرفوض"))</f>
        <v/>
      </c>
      <c r="P3769" s="25">
        <f>IF(A3769&lt;&gt;"عهدة","",N(F3769)-O3769)</f>
        <v/>
      </c>
      <c r="Q3769" s="26">
        <f>IF(A3769="","",IF(A3769="عهدة",IF(N(F3769)=0,"⚠ أدخل قيمة العهدة",IF(P3769&lt;0,"⛔ عجز / زيادة مصروفات "&amp;TEXT(-P3769,"#,##0"),IF(COUNTIFS($B$8:$B$5007,B3769,$A$8:$A$5007,"مصروف",$I$8:$I$5007,"&lt;&gt;مرفوض",$K$8:$K$5007,"&lt;&gt;نعم")&gt;0,"⚠ "&amp;COUNTIFS($B$8:$B$5007,B3769,$A$8:$A$5007,"مصروف",$I$8:$I$5007,"&lt;&gt;مرفوض",$K$8:$K$5007,"&lt;&gt;نعم")&amp;" مصروف غير مسوى",IF(L3769="تمت التسوية",IF(P3769=0,"✔ متوازنة وتمت التسوية","✔ تمت التسوية – متبقي "&amp;TEXT(P3769,"#,##0")),IF(P3769&gt;0,"متبقي "&amp;TEXT(P3769,"#,##0"),"✔ متوازنة"))))),IF(R3769=0,"⚠ أضف سطر عهدة أولًا",IF(OR(C3769="",N(G3769)=0),"⚠ أكمل التاريخ والقيمة",IF(S3769="","⚠ التاريخ خارج السنة المالية",IF(H3769="","⚠ اختر بند الموازنة",IF(I3769="مرفوض","✖ مرفوض من المدير",IF(I3769&lt;&gt;"موافق","⏳ بانتظار موافقة المدير",IF(K3769&lt;&gt;"نعم","⚠ غير مسوى مع الحسابات","✔ معتمد ومسوى")))))))))</f>
        <v/>
      </c>
      <c r="R3769">
        <f>N(R3768)+IF(A3769="عهدة",1,0)</f>
        <v/>
      </c>
      <c r="S3769">
        <f>IF(C3769="","",IF(AND(C3769&gt;=DATE(2026,9,1),C3769&lt;=DATE(2027,8,31)),(YEAR(C3769)-2026)*12+MONTH(C3769)-8,""))</f>
        <v/>
      </c>
      <c r="T3769">
        <f>IF(AND(A3769="مصروف",R3769&gt;0,I3769="موافق",S3769&lt;&gt;"",H3769&lt;&gt;""),N(G3769),0)</f>
        <v/>
      </c>
    </row>
    <row r="3770">
      <c r="A3770" s="19" t="n"/>
      <c r="B3770" s="20">
        <f>IF(A3770="","",IF(R3770=0,"⚠ أضف سطر عهدة أولًا","DMT-"&amp;TEXT(R3770,"000")))</f>
        <v/>
      </c>
      <c r="C3770" s="21" t="n"/>
      <c r="D3770" s="20">
        <f>IF(C3770="","",IF(S3770="","خارج السنة المالية",INDEX(القوائم!$D$2:$D$13,S3770)))</f>
        <v/>
      </c>
      <c r="E3770" s="22" t="n"/>
      <c r="F3770" s="23" t="n"/>
      <c r="G3770" s="23" t="n"/>
      <c r="H3770" s="22" t="n"/>
      <c r="I3770" s="19" t="n"/>
      <c r="J3770" s="21" t="n"/>
      <c r="K3770" s="19" t="n"/>
      <c r="L3770" s="19" t="n"/>
      <c r="M3770" s="21" t="n"/>
      <c r="N3770" s="22" t="n"/>
      <c r="O3770" s="24">
        <f>IF(A3770&lt;&gt;"عهدة","",SUMIFS($G$8:$G$5007,$B$8:$B$5007,B3770,$A$8:$A$5007,"مصروف",$I$8:$I$5007,"&lt;&gt;مرفوض"))</f>
        <v/>
      </c>
      <c r="P3770" s="25">
        <f>IF(A3770&lt;&gt;"عهدة","",N(F3770)-O3770)</f>
        <v/>
      </c>
      <c r="Q3770" s="26">
        <f>IF(A3770="","",IF(A3770="عهدة",IF(N(F3770)=0,"⚠ أدخل قيمة العهدة",IF(P3770&lt;0,"⛔ عجز / زيادة مصروفات "&amp;TEXT(-P3770,"#,##0"),IF(COUNTIFS($B$8:$B$5007,B3770,$A$8:$A$5007,"مصروف",$I$8:$I$5007,"&lt;&gt;مرفوض",$K$8:$K$5007,"&lt;&gt;نعم")&gt;0,"⚠ "&amp;COUNTIFS($B$8:$B$5007,B3770,$A$8:$A$5007,"مصروف",$I$8:$I$5007,"&lt;&gt;مرفوض",$K$8:$K$5007,"&lt;&gt;نعم")&amp;" مصروف غير مسوى",IF(L3770="تمت التسوية",IF(P3770=0,"✔ متوازنة وتمت التسوية","✔ تمت التسوية – متبقي "&amp;TEXT(P3770,"#,##0")),IF(P3770&gt;0,"متبقي "&amp;TEXT(P3770,"#,##0"),"✔ متوازنة"))))),IF(R3770=0,"⚠ أضف سطر عهدة أولًا",IF(OR(C3770="",N(G3770)=0),"⚠ أكمل التاريخ والقيمة",IF(S3770="","⚠ التاريخ خارج السنة المالية",IF(H3770="","⚠ اختر بند الموازنة",IF(I3770="مرفوض","✖ مرفوض من المدير",IF(I3770&lt;&gt;"موافق","⏳ بانتظار موافقة المدير",IF(K3770&lt;&gt;"نعم","⚠ غير مسوى مع الحسابات","✔ معتمد ومسوى")))))))))</f>
        <v/>
      </c>
      <c r="R3770">
        <f>N(R3769)+IF(A3770="عهدة",1,0)</f>
        <v/>
      </c>
      <c r="S3770">
        <f>IF(C3770="","",IF(AND(C3770&gt;=DATE(2026,9,1),C3770&lt;=DATE(2027,8,31)),(YEAR(C3770)-2026)*12+MONTH(C3770)-8,""))</f>
        <v/>
      </c>
      <c r="T3770">
        <f>IF(AND(A3770="مصروف",R3770&gt;0,I3770="موافق",S3770&lt;&gt;"",H3770&lt;&gt;""),N(G3770),0)</f>
        <v/>
      </c>
    </row>
    <row r="3771">
      <c r="A3771" s="19" t="n"/>
      <c r="B3771" s="20">
        <f>IF(A3771="","",IF(R3771=0,"⚠ أضف سطر عهدة أولًا","DMT-"&amp;TEXT(R3771,"000")))</f>
        <v/>
      </c>
      <c r="C3771" s="21" t="n"/>
      <c r="D3771" s="20">
        <f>IF(C3771="","",IF(S3771="","خارج السنة المالية",INDEX(القوائم!$D$2:$D$13,S3771)))</f>
        <v/>
      </c>
      <c r="E3771" s="22" t="n"/>
      <c r="F3771" s="23" t="n"/>
      <c r="G3771" s="23" t="n"/>
      <c r="H3771" s="22" t="n"/>
      <c r="I3771" s="19" t="n"/>
      <c r="J3771" s="21" t="n"/>
      <c r="K3771" s="19" t="n"/>
      <c r="L3771" s="19" t="n"/>
      <c r="M3771" s="21" t="n"/>
      <c r="N3771" s="22" t="n"/>
      <c r="O3771" s="24">
        <f>IF(A3771&lt;&gt;"عهدة","",SUMIFS($G$8:$G$5007,$B$8:$B$5007,B3771,$A$8:$A$5007,"مصروف",$I$8:$I$5007,"&lt;&gt;مرفوض"))</f>
        <v/>
      </c>
      <c r="P3771" s="25">
        <f>IF(A3771&lt;&gt;"عهدة","",N(F3771)-O3771)</f>
        <v/>
      </c>
      <c r="Q3771" s="26">
        <f>IF(A3771="","",IF(A3771="عهدة",IF(N(F3771)=0,"⚠ أدخل قيمة العهدة",IF(P3771&lt;0,"⛔ عجز / زيادة مصروفات "&amp;TEXT(-P3771,"#,##0"),IF(COUNTIFS($B$8:$B$5007,B3771,$A$8:$A$5007,"مصروف",$I$8:$I$5007,"&lt;&gt;مرفوض",$K$8:$K$5007,"&lt;&gt;نعم")&gt;0,"⚠ "&amp;COUNTIFS($B$8:$B$5007,B3771,$A$8:$A$5007,"مصروف",$I$8:$I$5007,"&lt;&gt;مرفوض",$K$8:$K$5007,"&lt;&gt;نعم")&amp;" مصروف غير مسوى",IF(L3771="تمت التسوية",IF(P3771=0,"✔ متوازنة وتمت التسوية","✔ تمت التسوية – متبقي "&amp;TEXT(P3771,"#,##0")),IF(P3771&gt;0,"متبقي "&amp;TEXT(P3771,"#,##0"),"✔ متوازنة"))))),IF(R3771=0,"⚠ أضف سطر عهدة أولًا",IF(OR(C3771="",N(G3771)=0),"⚠ أكمل التاريخ والقيمة",IF(S3771="","⚠ التاريخ خارج السنة المالية",IF(H3771="","⚠ اختر بند الموازنة",IF(I3771="مرفوض","✖ مرفوض من المدير",IF(I3771&lt;&gt;"موافق","⏳ بانتظار موافقة المدير",IF(K3771&lt;&gt;"نعم","⚠ غير مسوى مع الحسابات","✔ معتمد ومسوى")))))))))</f>
        <v/>
      </c>
      <c r="R3771">
        <f>N(R3770)+IF(A3771="عهدة",1,0)</f>
        <v/>
      </c>
      <c r="S3771">
        <f>IF(C3771="","",IF(AND(C3771&gt;=DATE(2026,9,1),C3771&lt;=DATE(2027,8,31)),(YEAR(C3771)-2026)*12+MONTH(C3771)-8,""))</f>
        <v/>
      </c>
      <c r="T3771">
        <f>IF(AND(A3771="مصروف",R3771&gt;0,I3771="موافق",S3771&lt;&gt;"",H3771&lt;&gt;""),N(G3771),0)</f>
        <v/>
      </c>
    </row>
    <row r="3772">
      <c r="A3772" s="19" t="n"/>
      <c r="B3772" s="20">
        <f>IF(A3772="","",IF(R3772=0,"⚠ أضف سطر عهدة أولًا","DMT-"&amp;TEXT(R3772,"000")))</f>
        <v/>
      </c>
      <c r="C3772" s="21" t="n"/>
      <c r="D3772" s="20">
        <f>IF(C3772="","",IF(S3772="","خارج السنة المالية",INDEX(القوائم!$D$2:$D$13,S3772)))</f>
        <v/>
      </c>
      <c r="E3772" s="22" t="n"/>
      <c r="F3772" s="23" t="n"/>
      <c r="G3772" s="23" t="n"/>
      <c r="H3772" s="22" t="n"/>
      <c r="I3772" s="19" t="n"/>
      <c r="J3772" s="21" t="n"/>
      <c r="K3772" s="19" t="n"/>
      <c r="L3772" s="19" t="n"/>
      <c r="M3772" s="21" t="n"/>
      <c r="N3772" s="22" t="n"/>
      <c r="O3772" s="24">
        <f>IF(A3772&lt;&gt;"عهدة","",SUMIFS($G$8:$G$5007,$B$8:$B$5007,B3772,$A$8:$A$5007,"مصروف",$I$8:$I$5007,"&lt;&gt;مرفوض"))</f>
        <v/>
      </c>
      <c r="P3772" s="25">
        <f>IF(A3772&lt;&gt;"عهدة","",N(F3772)-O3772)</f>
        <v/>
      </c>
      <c r="Q3772" s="26">
        <f>IF(A3772="","",IF(A3772="عهدة",IF(N(F3772)=0,"⚠ أدخل قيمة العهدة",IF(P3772&lt;0,"⛔ عجز / زيادة مصروفات "&amp;TEXT(-P3772,"#,##0"),IF(COUNTIFS($B$8:$B$5007,B3772,$A$8:$A$5007,"مصروف",$I$8:$I$5007,"&lt;&gt;مرفوض",$K$8:$K$5007,"&lt;&gt;نعم")&gt;0,"⚠ "&amp;COUNTIFS($B$8:$B$5007,B3772,$A$8:$A$5007,"مصروف",$I$8:$I$5007,"&lt;&gt;مرفوض",$K$8:$K$5007,"&lt;&gt;نعم")&amp;" مصروف غير مسوى",IF(L3772="تمت التسوية",IF(P3772=0,"✔ متوازنة وتمت التسوية","✔ تمت التسوية – متبقي "&amp;TEXT(P3772,"#,##0")),IF(P3772&gt;0,"متبقي "&amp;TEXT(P3772,"#,##0"),"✔ متوازنة"))))),IF(R3772=0,"⚠ أضف سطر عهدة أولًا",IF(OR(C3772="",N(G3772)=0),"⚠ أكمل التاريخ والقيمة",IF(S3772="","⚠ التاريخ خارج السنة المالية",IF(H3772="","⚠ اختر بند الموازنة",IF(I3772="مرفوض","✖ مرفوض من المدير",IF(I3772&lt;&gt;"موافق","⏳ بانتظار موافقة المدير",IF(K3772&lt;&gt;"نعم","⚠ غير مسوى مع الحسابات","✔ معتمد ومسوى")))))))))</f>
        <v/>
      </c>
      <c r="R3772">
        <f>N(R3771)+IF(A3772="عهدة",1,0)</f>
        <v/>
      </c>
      <c r="S3772">
        <f>IF(C3772="","",IF(AND(C3772&gt;=DATE(2026,9,1),C3772&lt;=DATE(2027,8,31)),(YEAR(C3772)-2026)*12+MONTH(C3772)-8,""))</f>
        <v/>
      </c>
      <c r="T3772">
        <f>IF(AND(A3772="مصروف",R3772&gt;0,I3772="موافق",S3772&lt;&gt;"",H3772&lt;&gt;""),N(G3772),0)</f>
        <v/>
      </c>
    </row>
    <row r="3773">
      <c r="A3773" s="19" t="n"/>
      <c r="B3773" s="20">
        <f>IF(A3773="","",IF(R3773=0,"⚠ أضف سطر عهدة أولًا","DMT-"&amp;TEXT(R3773,"000")))</f>
        <v/>
      </c>
      <c r="C3773" s="21" t="n"/>
      <c r="D3773" s="20">
        <f>IF(C3773="","",IF(S3773="","خارج السنة المالية",INDEX(القوائم!$D$2:$D$13,S3773)))</f>
        <v/>
      </c>
      <c r="E3773" s="22" t="n"/>
      <c r="F3773" s="23" t="n"/>
      <c r="G3773" s="23" t="n"/>
      <c r="H3773" s="22" t="n"/>
      <c r="I3773" s="19" t="n"/>
      <c r="J3773" s="21" t="n"/>
      <c r="K3773" s="19" t="n"/>
      <c r="L3773" s="19" t="n"/>
      <c r="M3773" s="21" t="n"/>
      <c r="N3773" s="22" t="n"/>
      <c r="O3773" s="24">
        <f>IF(A3773&lt;&gt;"عهدة","",SUMIFS($G$8:$G$5007,$B$8:$B$5007,B3773,$A$8:$A$5007,"مصروف",$I$8:$I$5007,"&lt;&gt;مرفوض"))</f>
        <v/>
      </c>
      <c r="P3773" s="25">
        <f>IF(A3773&lt;&gt;"عهدة","",N(F3773)-O3773)</f>
        <v/>
      </c>
      <c r="Q3773" s="26">
        <f>IF(A3773="","",IF(A3773="عهدة",IF(N(F3773)=0,"⚠ أدخل قيمة العهدة",IF(P3773&lt;0,"⛔ عجز / زيادة مصروفات "&amp;TEXT(-P3773,"#,##0"),IF(COUNTIFS($B$8:$B$5007,B3773,$A$8:$A$5007,"مصروف",$I$8:$I$5007,"&lt;&gt;مرفوض",$K$8:$K$5007,"&lt;&gt;نعم")&gt;0,"⚠ "&amp;COUNTIFS($B$8:$B$5007,B3773,$A$8:$A$5007,"مصروف",$I$8:$I$5007,"&lt;&gt;مرفوض",$K$8:$K$5007,"&lt;&gt;نعم")&amp;" مصروف غير مسوى",IF(L3773="تمت التسوية",IF(P3773=0,"✔ متوازنة وتمت التسوية","✔ تمت التسوية – متبقي "&amp;TEXT(P3773,"#,##0")),IF(P3773&gt;0,"متبقي "&amp;TEXT(P3773,"#,##0"),"✔ متوازنة"))))),IF(R3773=0,"⚠ أضف سطر عهدة أولًا",IF(OR(C3773="",N(G3773)=0),"⚠ أكمل التاريخ والقيمة",IF(S3773="","⚠ التاريخ خارج السنة المالية",IF(H3773="","⚠ اختر بند الموازنة",IF(I3773="مرفوض","✖ مرفوض من المدير",IF(I3773&lt;&gt;"موافق","⏳ بانتظار موافقة المدير",IF(K3773&lt;&gt;"نعم","⚠ غير مسوى مع الحسابات","✔ معتمد ومسوى")))))))))</f>
        <v/>
      </c>
      <c r="R3773">
        <f>N(R3772)+IF(A3773="عهدة",1,0)</f>
        <v/>
      </c>
      <c r="S3773">
        <f>IF(C3773="","",IF(AND(C3773&gt;=DATE(2026,9,1),C3773&lt;=DATE(2027,8,31)),(YEAR(C3773)-2026)*12+MONTH(C3773)-8,""))</f>
        <v/>
      </c>
      <c r="T3773">
        <f>IF(AND(A3773="مصروف",R3773&gt;0,I3773="موافق",S3773&lt;&gt;"",H3773&lt;&gt;""),N(G3773),0)</f>
        <v/>
      </c>
    </row>
    <row r="3774">
      <c r="A3774" s="19" t="n"/>
      <c r="B3774" s="20">
        <f>IF(A3774="","",IF(R3774=0,"⚠ أضف سطر عهدة أولًا","DMT-"&amp;TEXT(R3774,"000")))</f>
        <v/>
      </c>
      <c r="C3774" s="21" t="n"/>
      <c r="D3774" s="20">
        <f>IF(C3774="","",IF(S3774="","خارج السنة المالية",INDEX(القوائم!$D$2:$D$13,S3774)))</f>
        <v/>
      </c>
      <c r="E3774" s="22" t="n"/>
      <c r="F3774" s="23" t="n"/>
      <c r="G3774" s="23" t="n"/>
      <c r="H3774" s="22" t="n"/>
      <c r="I3774" s="19" t="n"/>
      <c r="J3774" s="21" t="n"/>
      <c r="K3774" s="19" t="n"/>
      <c r="L3774" s="19" t="n"/>
      <c r="M3774" s="21" t="n"/>
      <c r="N3774" s="22" t="n"/>
      <c r="O3774" s="24">
        <f>IF(A3774&lt;&gt;"عهدة","",SUMIFS($G$8:$G$5007,$B$8:$B$5007,B3774,$A$8:$A$5007,"مصروف",$I$8:$I$5007,"&lt;&gt;مرفوض"))</f>
        <v/>
      </c>
      <c r="P3774" s="25">
        <f>IF(A3774&lt;&gt;"عهدة","",N(F3774)-O3774)</f>
        <v/>
      </c>
      <c r="Q3774" s="26">
        <f>IF(A3774="","",IF(A3774="عهدة",IF(N(F3774)=0,"⚠ أدخل قيمة العهدة",IF(P3774&lt;0,"⛔ عجز / زيادة مصروفات "&amp;TEXT(-P3774,"#,##0"),IF(COUNTIFS($B$8:$B$5007,B3774,$A$8:$A$5007,"مصروف",$I$8:$I$5007,"&lt;&gt;مرفوض",$K$8:$K$5007,"&lt;&gt;نعم")&gt;0,"⚠ "&amp;COUNTIFS($B$8:$B$5007,B3774,$A$8:$A$5007,"مصروف",$I$8:$I$5007,"&lt;&gt;مرفوض",$K$8:$K$5007,"&lt;&gt;نعم")&amp;" مصروف غير مسوى",IF(L3774="تمت التسوية",IF(P3774=0,"✔ متوازنة وتمت التسوية","✔ تمت التسوية – متبقي "&amp;TEXT(P3774,"#,##0")),IF(P3774&gt;0,"متبقي "&amp;TEXT(P3774,"#,##0"),"✔ متوازنة"))))),IF(R3774=0,"⚠ أضف سطر عهدة أولًا",IF(OR(C3774="",N(G3774)=0),"⚠ أكمل التاريخ والقيمة",IF(S3774="","⚠ التاريخ خارج السنة المالية",IF(H3774="","⚠ اختر بند الموازنة",IF(I3774="مرفوض","✖ مرفوض من المدير",IF(I3774&lt;&gt;"موافق","⏳ بانتظار موافقة المدير",IF(K3774&lt;&gt;"نعم","⚠ غير مسوى مع الحسابات","✔ معتمد ومسوى")))))))))</f>
        <v/>
      </c>
      <c r="R3774">
        <f>N(R3773)+IF(A3774="عهدة",1,0)</f>
        <v/>
      </c>
      <c r="S3774">
        <f>IF(C3774="","",IF(AND(C3774&gt;=DATE(2026,9,1),C3774&lt;=DATE(2027,8,31)),(YEAR(C3774)-2026)*12+MONTH(C3774)-8,""))</f>
        <v/>
      </c>
      <c r="T3774">
        <f>IF(AND(A3774="مصروف",R3774&gt;0,I3774="موافق",S3774&lt;&gt;"",H3774&lt;&gt;""),N(G3774),0)</f>
        <v/>
      </c>
    </row>
    <row r="3775">
      <c r="A3775" s="19" t="n"/>
      <c r="B3775" s="20">
        <f>IF(A3775="","",IF(R3775=0,"⚠ أضف سطر عهدة أولًا","DMT-"&amp;TEXT(R3775,"000")))</f>
        <v/>
      </c>
      <c r="C3775" s="21" t="n"/>
      <c r="D3775" s="20">
        <f>IF(C3775="","",IF(S3775="","خارج السنة المالية",INDEX(القوائم!$D$2:$D$13,S3775)))</f>
        <v/>
      </c>
      <c r="E3775" s="22" t="n"/>
      <c r="F3775" s="23" t="n"/>
      <c r="G3775" s="23" t="n"/>
      <c r="H3775" s="22" t="n"/>
      <c r="I3775" s="19" t="n"/>
      <c r="J3775" s="21" t="n"/>
      <c r="K3775" s="19" t="n"/>
      <c r="L3775" s="19" t="n"/>
      <c r="M3775" s="21" t="n"/>
      <c r="N3775" s="22" t="n"/>
      <c r="O3775" s="24">
        <f>IF(A3775&lt;&gt;"عهدة","",SUMIFS($G$8:$G$5007,$B$8:$B$5007,B3775,$A$8:$A$5007,"مصروف",$I$8:$I$5007,"&lt;&gt;مرفوض"))</f>
        <v/>
      </c>
      <c r="P3775" s="25">
        <f>IF(A3775&lt;&gt;"عهدة","",N(F3775)-O3775)</f>
        <v/>
      </c>
      <c r="Q3775" s="26">
        <f>IF(A3775="","",IF(A3775="عهدة",IF(N(F3775)=0,"⚠ أدخل قيمة العهدة",IF(P3775&lt;0,"⛔ عجز / زيادة مصروفات "&amp;TEXT(-P3775,"#,##0"),IF(COUNTIFS($B$8:$B$5007,B3775,$A$8:$A$5007,"مصروف",$I$8:$I$5007,"&lt;&gt;مرفوض",$K$8:$K$5007,"&lt;&gt;نعم")&gt;0,"⚠ "&amp;COUNTIFS($B$8:$B$5007,B3775,$A$8:$A$5007,"مصروف",$I$8:$I$5007,"&lt;&gt;مرفوض",$K$8:$K$5007,"&lt;&gt;نعم")&amp;" مصروف غير مسوى",IF(L3775="تمت التسوية",IF(P3775=0,"✔ متوازنة وتمت التسوية","✔ تمت التسوية – متبقي "&amp;TEXT(P3775,"#,##0")),IF(P3775&gt;0,"متبقي "&amp;TEXT(P3775,"#,##0"),"✔ متوازنة"))))),IF(R3775=0,"⚠ أضف سطر عهدة أولًا",IF(OR(C3775="",N(G3775)=0),"⚠ أكمل التاريخ والقيمة",IF(S3775="","⚠ التاريخ خارج السنة المالية",IF(H3775="","⚠ اختر بند الموازنة",IF(I3775="مرفوض","✖ مرفوض من المدير",IF(I3775&lt;&gt;"موافق","⏳ بانتظار موافقة المدير",IF(K3775&lt;&gt;"نعم","⚠ غير مسوى مع الحسابات","✔ معتمد ومسوى")))))))))</f>
        <v/>
      </c>
      <c r="R3775">
        <f>N(R3774)+IF(A3775="عهدة",1,0)</f>
        <v/>
      </c>
      <c r="S3775">
        <f>IF(C3775="","",IF(AND(C3775&gt;=DATE(2026,9,1),C3775&lt;=DATE(2027,8,31)),(YEAR(C3775)-2026)*12+MONTH(C3775)-8,""))</f>
        <v/>
      </c>
      <c r="T3775">
        <f>IF(AND(A3775="مصروف",R3775&gt;0,I3775="موافق",S3775&lt;&gt;"",H3775&lt;&gt;""),N(G3775),0)</f>
        <v/>
      </c>
    </row>
    <row r="3776">
      <c r="A3776" s="19" t="n"/>
      <c r="B3776" s="20">
        <f>IF(A3776="","",IF(R3776=0,"⚠ أضف سطر عهدة أولًا","DMT-"&amp;TEXT(R3776,"000")))</f>
        <v/>
      </c>
      <c r="C3776" s="21" t="n"/>
      <c r="D3776" s="20">
        <f>IF(C3776="","",IF(S3776="","خارج السنة المالية",INDEX(القوائم!$D$2:$D$13,S3776)))</f>
        <v/>
      </c>
      <c r="E3776" s="22" t="n"/>
      <c r="F3776" s="23" t="n"/>
      <c r="G3776" s="23" t="n"/>
      <c r="H3776" s="22" t="n"/>
      <c r="I3776" s="19" t="n"/>
      <c r="J3776" s="21" t="n"/>
      <c r="K3776" s="19" t="n"/>
      <c r="L3776" s="19" t="n"/>
      <c r="M3776" s="21" t="n"/>
      <c r="N3776" s="22" t="n"/>
      <c r="O3776" s="24">
        <f>IF(A3776&lt;&gt;"عهدة","",SUMIFS($G$8:$G$5007,$B$8:$B$5007,B3776,$A$8:$A$5007,"مصروف",$I$8:$I$5007,"&lt;&gt;مرفوض"))</f>
        <v/>
      </c>
      <c r="P3776" s="25">
        <f>IF(A3776&lt;&gt;"عهدة","",N(F3776)-O3776)</f>
        <v/>
      </c>
      <c r="Q3776" s="26">
        <f>IF(A3776="","",IF(A3776="عهدة",IF(N(F3776)=0,"⚠ أدخل قيمة العهدة",IF(P3776&lt;0,"⛔ عجز / زيادة مصروفات "&amp;TEXT(-P3776,"#,##0"),IF(COUNTIFS($B$8:$B$5007,B3776,$A$8:$A$5007,"مصروف",$I$8:$I$5007,"&lt;&gt;مرفوض",$K$8:$K$5007,"&lt;&gt;نعم")&gt;0,"⚠ "&amp;COUNTIFS($B$8:$B$5007,B3776,$A$8:$A$5007,"مصروف",$I$8:$I$5007,"&lt;&gt;مرفوض",$K$8:$K$5007,"&lt;&gt;نعم")&amp;" مصروف غير مسوى",IF(L3776="تمت التسوية",IF(P3776=0,"✔ متوازنة وتمت التسوية","✔ تمت التسوية – متبقي "&amp;TEXT(P3776,"#,##0")),IF(P3776&gt;0,"متبقي "&amp;TEXT(P3776,"#,##0"),"✔ متوازنة"))))),IF(R3776=0,"⚠ أضف سطر عهدة أولًا",IF(OR(C3776="",N(G3776)=0),"⚠ أكمل التاريخ والقيمة",IF(S3776="","⚠ التاريخ خارج السنة المالية",IF(H3776="","⚠ اختر بند الموازنة",IF(I3776="مرفوض","✖ مرفوض من المدير",IF(I3776&lt;&gt;"موافق","⏳ بانتظار موافقة المدير",IF(K3776&lt;&gt;"نعم","⚠ غير مسوى مع الحسابات","✔ معتمد ومسوى")))))))))</f>
        <v/>
      </c>
      <c r="R3776">
        <f>N(R3775)+IF(A3776="عهدة",1,0)</f>
        <v/>
      </c>
      <c r="S3776">
        <f>IF(C3776="","",IF(AND(C3776&gt;=DATE(2026,9,1),C3776&lt;=DATE(2027,8,31)),(YEAR(C3776)-2026)*12+MONTH(C3776)-8,""))</f>
        <v/>
      </c>
      <c r="T3776">
        <f>IF(AND(A3776="مصروف",R3776&gt;0,I3776="موافق",S3776&lt;&gt;"",H3776&lt;&gt;""),N(G3776),0)</f>
        <v/>
      </c>
    </row>
    <row r="3777">
      <c r="A3777" s="19" t="n"/>
      <c r="B3777" s="20">
        <f>IF(A3777="","",IF(R3777=0,"⚠ أضف سطر عهدة أولًا","DMT-"&amp;TEXT(R3777,"000")))</f>
        <v/>
      </c>
      <c r="C3777" s="21" t="n"/>
      <c r="D3777" s="20">
        <f>IF(C3777="","",IF(S3777="","خارج السنة المالية",INDEX(القوائم!$D$2:$D$13,S3777)))</f>
        <v/>
      </c>
      <c r="E3777" s="22" t="n"/>
      <c r="F3777" s="23" t="n"/>
      <c r="G3777" s="23" t="n"/>
      <c r="H3777" s="22" t="n"/>
      <c r="I3777" s="19" t="n"/>
      <c r="J3777" s="21" t="n"/>
      <c r="K3777" s="19" t="n"/>
      <c r="L3777" s="19" t="n"/>
      <c r="M3777" s="21" t="n"/>
      <c r="N3777" s="22" t="n"/>
      <c r="O3777" s="24">
        <f>IF(A3777&lt;&gt;"عهدة","",SUMIFS($G$8:$G$5007,$B$8:$B$5007,B3777,$A$8:$A$5007,"مصروف",$I$8:$I$5007,"&lt;&gt;مرفوض"))</f>
        <v/>
      </c>
      <c r="P3777" s="25">
        <f>IF(A3777&lt;&gt;"عهدة","",N(F3777)-O3777)</f>
        <v/>
      </c>
      <c r="Q3777" s="26">
        <f>IF(A3777="","",IF(A3777="عهدة",IF(N(F3777)=0,"⚠ أدخل قيمة العهدة",IF(P3777&lt;0,"⛔ عجز / زيادة مصروفات "&amp;TEXT(-P3777,"#,##0"),IF(COUNTIFS($B$8:$B$5007,B3777,$A$8:$A$5007,"مصروف",$I$8:$I$5007,"&lt;&gt;مرفوض",$K$8:$K$5007,"&lt;&gt;نعم")&gt;0,"⚠ "&amp;COUNTIFS($B$8:$B$5007,B3777,$A$8:$A$5007,"مصروف",$I$8:$I$5007,"&lt;&gt;مرفوض",$K$8:$K$5007,"&lt;&gt;نعم")&amp;" مصروف غير مسوى",IF(L3777="تمت التسوية",IF(P3777=0,"✔ متوازنة وتمت التسوية","✔ تمت التسوية – متبقي "&amp;TEXT(P3777,"#,##0")),IF(P3777&gt;0,"متبقي "&amp;TEXT(P3777,"#,##0"),"✔ متوازنة"))))),IF(R3777=0,"⚠ أضف سطر عهدة أولًا",IF(OR(C3777="",N(G3777)=0),"⚠ أكمل التاريخ والقيمة",IF(S3777="","⚠ التاريخ خارج السنة المالية",IF(H3777="","⚠ اختر بند الموازنة",IF(I3777="مرفوض","✖ مرفوض من المدير",IF(I3777&lt;&gt;"موافق","⏳ بانتظار موافقة المدير",IF(K3777&lt;&gt;"نعم","⚠ غير مسوى مع الحسابات","✔ معتمد ومسوى")))))))))</f>
        <v/>
      </c>
      <c r="R3777">
        <f>N(R3776)+IF(A3777="عهدة",1,0)</f>
        <v/>
      </c>
      <c r="S3777">
        <f>IF(C3777="","",IF(AND(C3777&gt;=DATE(2026,9,1),C3777&lt;=DATE(2027,8,31)),(YEAR(C3777)-2026)*12+MONTH(C3777)-8,""))</f>
        <v/>
      </c>
      <c r="T3777">
        <f>IF(AND(A3777="مصروف",R3777&gt;0,I3777="موافق",S3777&lt;&gt;"",H3777&lt;&gt;""),N(G3777),0)</f>
        <v/>
      </c>
    </row>
    <row r="3778">
      <c r="A3778" s="19" t="n"/>
      <c r="B3778" s="20">
        <f>IF(A3778="","",IF(R3778=0,"⚠ أضف سطر عهدة أولًا","DMT-"&amp;TEXT(R3778,"000")))</f>
        <v/>
      </c>
      <c r="C3778" s="21" t="n"/>
      <c r="D3778" s="20">
        <f>IF(C3778="","",IF(S3778="","خارج السنة المالية",INDEX(القوائم!$D$2:$D$13,S3778)))</f>
        <v/>
      </c>
      <c r="E3778" s="22" t="n"/>
      <c r="F3778" s="23" t="n"/>
      <c r="G3778" s="23" t="n"/>
      <c r="H3778" s="22" t="n"/>
      <c r="I3778" s="19" t="n"/>
      <c r="J3778" s="21" t="n"/>
      <c r="K3778" s="19" t="n"/>
      <c r="L3778" s="19" t="n"/>
      <c r="M3778" s="21" t="n"/>
      <c r="N3778" s="22" t="n"/>
      <c r="O3778" s="24">
        <f>IF(A3778&lt;&gt;"عهدة","",SUMIFS($G$8:$G$5007,$B$8:$B$5007,B3778,$A$8:$A$5007,"مصروف",$I$8:$I$5007,"&lt;&gt;مرفوض"))</f>
        <v/>
      </c>
      <c r="P3778" s="25">
        <f>IF(A3778&lt;&gt;"عهدة","",N(F3778)-O3778)</f>
        <v/>
      </c>
      <c r="Q3778" s="26">
        <f>IF(A3778="","",IF(A3778="عهدة",IF(N(F3778)=0,"⚠ أدخل قيمة العهدة",IF(P3778&lt;0,"⛔ عجز / زيادة مصروفات "&amp;TEXT(-P3778,"#,##0"),IF(COUNTIFS($B$8:$B$5007,B3778,$A$8:$A$5007,"مصروف",$I$8:$I$5007,"&lt;&gt;مرفوض",$K$8:$K$5007,"&lt;&gt;نعم")&gt;0,"⚠ "&amp;COUNTIFS($B$8:$B$5007,B3778,$A$8:$A$5007,"مصروف",$I$8:$I$5007,"&lt;&gt;مرفوض",$K$8:$K$5007,"&lt;&gt;نعم")&amp;" مصروف غير مسوى",IF(L3778="تمت التسوية",IF(P3778=0,"✔ متوازنة وتمت التسوية","✔ تمت التسوية – متبقي "&amp;TEXT(P3778,"#,##0")),IF(P3778&gt;0,"متبقي "&amp;TEXT(P3778,"#,##0"),"✔ متوازنة"))))),IF(R3778=0,"⚠ أضف سطر عهدة أولًا",IF(OR(C3778="",N(G3778)=0),"⚠ أكمل التاريخ والقيمة",IF(S3778="","⚠ التاريخ خارج السنة المالية",IF(H3778="","⚠ اختر بند الموازنة",IF(I3778="مرفوض","✖ مرفوض من المدير",IF(I3778&lt;&gt;"موافق","⏳ بانتظار موافقة المدير",IF(K3778&lt;&gt;"نعم","⚠ غير مسوى مع الحسابات","✔ معتمد ومسوى")))))))))</f>
        <v/>
      </c>
      <c r="R3778">
        <f>N(R3777)+IF(A3778="عهدة",1,0)</f>
        <v/>
      </c>
      <c r="S3778">
        <f>IF(C3778="","",IF(AND(C3778&gt;=DATE(2026,9,1),C3778&lt;=DATE(2027,8,31)),(YEAR(C3778)-2026)*12+MONTH(C3778)-8,""))</f>
        <v/>
      </c>
      <c r="T3778">
        <f>IF(AND(A3778="مصروف",R3778&gt;0,I3778="موافق",S3778&lt;&gt;"",H3778&lt;&gt;""),N(G3778),0)</f>
        <v/>
      </c>
    </row>
    <row r="3779">
      <c r="A3779" s="19" t="n"/>
      <c r="B3779" s="20">
        <f>IF(A3779="","",IF(R3779=0,"⚠ أضف سطر عهدة أولًا","DMT-"&amp;TEXT(R3779,"000")))</f>
        <v/>
      </c>
      <c r="C3779" s="21" t="n"/>
      <c r="D3779" s="20">
        <f>IF(C3779="","",IF(S3779="","خارج السنة المالية",INDEX(القوائم!$D$2:$D$13,S3779)))</f>
        <v/>
      </c>
      <c r="E3779" s="22" t="n"/>
      <c r="F3779" s="23" t="n"/>
      <c r="G3779" s="23" t="n"/>
      <c r="H3779" s="22" t="n"/>
      <c r="I3779" s="19" t="n"/>
      <c r="J3779" s="21" t="n"/>
      <c r="K3779" s="19" t="n"/>
      <c r="L3779" s="19" t="n"/>
      <c r="M3779" s="21" t="n"/>
      <c r="N3779" s="22" t="n"/>
      <c r="O3779" s="24">
        <f>IF(A3779&lt;&gt;"عهدة","",SUMIFS($G$8:$G$5007,$B$8:$B$5007,B3779,$A$8:$A$5007,"مصروف",$I$8:$I$5007,"&lt;&gt;مرفوض"))</f>
        <v/>
      </c>
      <c r="P3779" s="25">
        <f>IF(A3779&lt;&gt;"عهدة","",N(F3779)-O3779)</f>
        <v/>
      </c>
      <c r="Q3779" s="26">
        <f>IF(A3779="","",IF(A3779="عهدة",IF(N(F3779)=0,"⚠ أدخل قيمة العهدة",IF(P3779&lt;0,"⛔ عجز / زيادة مصروفات "&amp;TEXT(-P3779,"#,##0"),IF(COUNTIFS($B$8:$B$5007,B3779,$A$8:$A$5007,"مصروف",$I$8:$I$5007,"&lt;&gt;مرفوض",$K$8:$K$5007,"&lt;&gt;نعم")&gt;0,"⚠ "&amp;COUNTIFS($B$8:$B$5007,B3779,$A$8:$A$5007,"مصروف",$I$8:$I$5007,"&lt;&gt;مرفوض",$K$8:$K$5007,"&lt;&gt;نعم")&amp;" مصروف غير مسوى",IF(L3779="تمت التسوية",IF(P3779=0,"✔ متوازنة وتمت التسوية","✔ تمت التسوية – متبقي "&amp;TEXT(P3779,"#,##0")),IF(P3779&gt;0,"متبقي "&amp;TEXT(P3779,"#,##0"),"✔ متوازنة"))))),IF(R3779=0,"⚠ أضف سطر عهدة أولًا",IF(OR(C3779="",N(G3779)=0),"⚠ أكمل التاريخ والقيمة",IF(S3779="","⚠ التاريخ خارج السنة المالية",IF(H3779="","⚠ اختر بند الموازنة",IF(I3779="مرفوض","✖ مرفوض من المدير",IF(I3779&lt;&gt;"موافق","⏳ بانتظار موافقة المدير",IF(K3779&lt;&gt;"نعم","⚠ غير مسوى مع الحسابات","✔ معتمد ومسوى")))))))))</f>
        <v/>
      </c>
      <c r="R3779">
        <f>N(R3778)+IF(A3779="عهدة",1,0)</f>
        <v/>
      </c>
      <c r="S3779">
        <f>IF(C3779="","",IF(AND(C3779&gt;=DATE(2026,9,1),C3779&lt;=DATE(2027,8,31)),(YEAR(C3779)-2026)*12+MONTH(C3779)-8,""))</f>
        <v/>
      </c>
      <c r="T3779">
        <f>IF(AND(A3779="مصروف",R3779&gt;0,I3779="موافق",S3779&lt;&gt;"",H3779&lt;&gt;""),N(G3779),0)</f>
        <v/>
      </c>
    </row>
    <row r="3780">
      <c r="A3780" s="19" t="n"/>
      <c r="B3780" s="20">
        <f>IF(A3780="","",IF(R3780=0,"⚠ أضف سطر عهدة أولًا","DMT-"&amp;TEXT(R3780,"000")))</f>
        <v/>
      </c>
      <c r="C3780" s="21" t="n"/>
      <c r="D3780" s="20">
        <f>IF(C3780="","",IF(S3780="","خارج السنة المالية",INDEX(القوائم!$D$2:$D$13,S3780)))</f>
        <v/>
      </c>
      <c r="E3780" s="22" t="n"/>
      <c r="F3780" s="23" t="n"/>
      <c r="G3780" s="23" t="n"/>
      <c r="H3780" s="22" t="n"/>
      <c r="I3780" s="19" t="n"/>
      <c r="J3780" s="21" t="n"/>
      <c r="K3780" s="19" t="n"/>
      <c r="L3780" s="19" t="n"/>
      <c r="M3780" s="21" t="n"/>
      <c r="N3780" s="22" t="n"/>
      <c r="O3780" s="24">
        <f>IF(A3780&lt;&gt;"عهدة","",SUMIFS($G$8:$G$5007,$B$8:$B$5007,B3780,$A$8:$A$5007,"مصروف",$I$8:$I$5007,"&lt;&gt;مرفوض"))</f>
        <v/>
      </c>
      <c r="P3780" s="25">
        <f>IF(A3780&lt;&gt;"عهدة","",N(F3780)-O3780)</f>
        <v/>
      </c>
      <c r="Q3780" s="26">
        <f>IF(A3780="","",IF(A3780="عهدة",IF(N(F3780)=0,"⚠ أدخل قيمة العهدة",IF(P3780&lt;0,"⛔ عجز / زيادة مصروفات "&amp;TEXT(-P3780,"#,##0"),IF(COUNTIFS($B$8:$B$5007,B3780,$A$8:$A$5007,"مصروف",$I$8:$I$5007,"&lt;&gt;مرفوض",$K$8:$K$5007,"&lt;&gt;نعم")&gt;0,"⚠ "&amp;COUNTIFS($B$8:$B$5007,B3780,$A$8:$A$5007,"مصروف",$I$8:$I$5007,"&lt;&gt;مرفوض",$K$8:$K$5007,"&lt;&gt;نعم")&amp;" مصروف غير مسوى",IF(L3780="تمت التسوية",IF(P3780=0,"✔ متوازنة وتمت التسوية","✔ تمت التسوية – متبقي "&amp;TEXT(P3780,"#,##0")),IF(P3780&gt;0,"متبقي "&amp;TEXT(P3780,"#,##0"),"✔ متوازنة"))))),IF(R3780=0,"⚠ أضف سطر عهدة أولًا",IF(OR(C3780="",N(G3780)=0),"⚠ أكمل التاريخ والقيمة",IF(S3780="","⚠ التاريخ خارج السنة المالية",IF(H3780="","⚠ اختر بند الموازنة",IF(I3780="مرفوض","✖ مرفوض من المدير",IF(I3780&lt;&gt;"موافق","⏳ بانتظار موافقة المدير",IF(K3780&lt;&gt;"نعم","⚠ غير مسوى مع الحسابات","✔ معتمد ومسوى")))))))))</f>
        <v/>
      </c>
      <c r="R3780">
        <f>N(R3779)+IF(A3780="عهدة",1,0)</f>
        <v/>
      </c>
      <c r="S3780">
        <f>IF(C3780="","",IF(AND(C3780&gt;=DATE(2026,9,1),C3780&lt;=DATE(2027,8,31)),(YEAR(C3780)-2026)*12+MONTH(C3780)-8,""))</f>
        <v/>
      </c>
      <c r="T3780">
        <f>IF(AND(A3780="مصروف",R3780&gt;0,I3780="موافق",S3780&lt;&gt;"",H3780&lt;&gt;""),N(G3780),0)</f>
        <v/>
      </c>
    </row>
    <row r="3781">
      <c r="A3781" s="19" t="n"/>
      <c r="B3781" s="20">
        <f>IF(A3781="","",IF(R3781=0,"⚠ أضف سطر عهدة أولًا","DMT-"&amp;TEXT(R3781,"000")))</f>
        <v/>
      </c>
      <c r="C3781" s="21" t="n"/>
      <c r="D3781" s="20">
        <f>IF(C3781="","",IF(S3781="","خارج السنة المالية",INDEX(القوائم!$D$2:$D$13,S3781)))</f>
        <v/>
      </c>
      <c r="E3781" s="22" t="n"/>
      <c r="F3781" s="23" t="n"/>
      <c r="G3781" s="23" t="n"/>
      <c r="H3781" s="22" t="n"/>
      <c r="I3781" s="19" t="n"/>
      <c r="J3781" s="21" t="n"/>
      <c r="K3781" s="19" t="n"/>
      <c r="L3781" s="19" t="n"/>
      <c r="M3781" s="21" t="n"/>
      <c r="N3781" s="22" t="n"/>
      <c r="O3781" s="24">
        <f>IF(A3781&lt;&gt;"عهدة","",SUMIFS($G$8:$G$5007,$B$8:$B$5007,B3781,$A$8:$A$5007,"مصروف",$I$8:$I$5007,"&lt;&gt;مرفوض"))</f>
        <v/>
      </c>
      <c r="P3781" s="25">
        <f>IF(A3781&lt;&gt;"عهدة","",N(F3781)-O3781)</f>
        <v/>
      </c>
      <c r="Q3781" s="26">
        <f>IF(A3781="","",IF(A3781="عهدة",IF(N(F3781)=0,"⚠ أدخل قيمة العهدة",IF(P3781&lt;0,"⛔ عجز / زيادة مصروفات "&amp;TEXT(-P3781,"#,##0"),IF(COUNTIFS($B$8:$B$5007,B3781,$A$8:$A$5007,"مصروف",$I$8:$I$5007,"&lt;&gt;مرفوض",$K$8:$K$5007,"&lt;&gt;نعم")&gt;0,"⚠ "&amp;COUNTIFS($B$8:$B$5007,B3781,$A$8:$A$5007,"مصروف",$I$8:$I$5007,"&lt;&gt;مرفوض",$K$8:$K$5007,"&lt;&gt;نعم")&amp;" مصروف غير مسوى",IF(L3781="تمت التسوية",IF(P3781=0,"✔ متوازنة وتمت التسوية","✔ تمت التسوية – متبقي "&amp;TEXT(P3781,"#,##0")),IF(P3781&gt;0,"متبقي "&amp;TEXT(P3781,"#,##0"),"✔ متوازنة"))))),IF(R3781=0,"⚠ أضف سطر عهدة أولًا",IF(OR(C3781="",N(G3781)=0),"⚠ أكمل التاريخ والقيمة",IF(S3781="","⚠ التاريخ خارج السنة المالية",IF(H3781="","⚠ اختر بند الموازنة",IF(I3781="مرفوض","✖ مرفوض من المدير",IF(I3781&lt;&gt;"موافق","⏳ بانتظار موافقة المدير",IF(K3781&lt;&gt;"نعم","⚠ غير مسوى مع الحسابات","✔ معتمد ومسوى")))))))))</f>
        <v/>
      </c>
      <c r="R3781">
        <f>N(R3780)+IF(A3781="عهدة",1,0)</f>
        <v/>
      </c>
      <c r="S3781">
        <f>IF(C3781="","",IF(AND(C3781&gt;=DATE(2026,9,1),C3781&lt;=DATE(2027,8,31)),(YEAR(C3781)-2026)*12+MONTH(C3781)-8,""))</f>
        <v/>
      </c>
      <c r="T3781">
        <f>IF(AND(A3781="مصروف",R3781&gt;0,I3781="موافق",S3781&lt;&gt;"",H3781&lt;&gt;""),N(G3781),0)</f>
        <v/>
      </c>
    </row>
    <row r="3782">
      <c r="A3782" s="19" t="n"/>
      <c r="B3782" s="20">
        <f>IF(A3782="","",IF(R3782=0,"⚠ أضف سطر عهدة أولًا","DMT-"&amp;TEXT(R3782,"000")))</f>
        <v/>
      </c>
      <c r="C3782" s="21" t="n"/>
      <c r="D3782" s="20">
        <f>IF(C3782="","",IF(S3782="","خارج السنة المالية",INDEX(القوائم!$D$2:$D$13,S3782)))</f>
        <v/>
      </c>
      <c r="E3782" s="22" t="n"/>
      <c r="F3782" s="23" t="n"/>
      <c r="G3782" s="23" t="n"/>
      <c r="H3782" s="22" t="n"/>
      <c r="I3782" s="19" t="n"/>
      <c r="J3782" s="21" t="n"/>
      <c r="K3782" s="19" t="n"/>
      <c r="L3782" s="19" t="n"/>
      <c r="M3782" s="21" t="n"/>
      <c r="N3782" s="22" t="n"/>
      <c r="O3782" s="24">
        <f>IF(A3782&lt;&gt;"عهدة","",SUMIFS($G$8:$G$5007,$B$8:$B$5007,B3782,$A$8:$A$5007,"مصروف",$I$8:$I$5007,"&lt;&gt;مرفوض"))</f>
        <v/>
      </c>
      <c r="P3782" s="25">
        <f>IF(A3782&lt;&gt;"عهدة","",N(F3782)-O3782)</f>
        <v/>
      </c>
      <c r="Q3782" s="26">
        <f>IF(A3782="","",IF(A3782="عهدة",IF(N(F3782)=0,"⚠ أدخل قيمة العهدة",IF(P3782&lt;0,"⛔ عجز / زيادة مصروفات "&amp;TEXT(-P3782,"#,##0"),IF(COUNTIFS($B$8:$B$5007,B3782,$A$8:$A$5007,"مصروف",$I$8:$I$5007,"&lt;&gt;مرفوض",$K$8:$K$5007,"&lt;&gt;نعم")&gt;0,"⚠ "&amp;COUNTIFS($B$8:$B$5007,B3782,$A$8:$A$5007,"مصروف",$I$8:$I$5007,"&lt;&gt;مرفوض",$K$8:$K$5007,"&lt;&gt;نعم")&amp;" مصروف غير مسوى",IF(L3782="تمت التسوية",IF(P3782=0,"✔ متوازنة وتمت التسوية","✔ تمت التسوية – متبقي "&amp;TEXT(P3782,"#,##0")),IF(P3782&gt;0,"متبقي "&amp;TEXT(P3782,"#,##0"),"✔ متوازنة"))))),IF(R3782=0,"⚠ أضف سطر عهدة أولًا",IF(OR(C3782="",N(G3782)=0),"⚠ أكمل التاريخ والقيمة",IF(S3782="","⚠ التاريخ خارج السنة المالية",IF(H3782="","⚠ اختر بند الموازنة",IF(I3782="مرفوض","✖ مرفوض من المدير",IF(I3782&lt;&gt;"موافق","⏳ بانتظار موافقة المدير",IF(K3782&lt;&gt;"نعم","⚠ غير مسوى مع الحسابات","✔ معتمد ومسوى")))))))))</f>
        <v/>
      </c>
      <c r="R3782">
        <f>N(R3781)+IF(A3782="عهدة",1,0)</f>
        <v/>
      </c>
      <c r="S3782">
        <f>IF(C3782="","",IF(AND(C3782&gt;=DATE(2026,9,1),C3782&lt;=DATE(2027,8,31)),(YEAR(C3782)-2026)*12+MONTH(C3782)-8,""))</f>
        <v/>
      </c>
      <c r="T3782">
        <f>IF(AND(A3782="مصروف",R3782&gt;0,I3782="موافق",S3782&lt;&gt;"",H3782&lt;&gt;""),N(G3782),0)</f>
        <v/>
      </c>
    </row>
    <row r="3783">
      <c r="A3783" s="19" t="n"/>
      <c r="B3783" s="20">
        <f>IF(A3783="","",IF(R3783=0,"⚠ أضف سطر عهدة أولًا","DMT-"&amp;TEXT(R3783,"000")))</f>
        <v/>
      </c>
      <c r="C3783" s="21" t="n"/>
      <c r="D3783" s="20">
        <f>IF(C3783="","",IF(S3783="","خارج السنة المالية",INDEX(القوائم!$D$2:$D$13,S3783)))</f>
        <v/>
      </c>
      <c r="E3783" s="22" t="n"/>
      <c r="F3783" s="23" t="n"/>
      <c r="G3783" s="23" t="n"/>
      <c r="H3783" s="22" t="n"/>
      <c r="I3783" s="19" t="n"/>
      <c r="J3783" s="21" t="n"/>
      <c r="K3783" s="19" t="n"/>
      <c r="L3783" s="19" t="n"/>
      <c r="M3783" s="21" t="n"/>
      <c r="N3783" s="22" t="n"/>
      <c r="O3783" s="24">
        <f>IF(A3783&lt;&gt;"عهدة","",SUMIFS($G$8:$G$5007,$B$8:$B$5007,B3783,$A$8:$A$5007,"مصروف",$I$8:$I$5007,"&lt;&gt;مرفوض"))</f>
        <v/>
      </c>
      <c r="P3783" s="25">
        <f>IF(A3783&lt;&gt;"عهدة","",N(F3783)-O3783)</f>
        <v/>
      </c>
      <c r="Q3783" s="26">
        <f>IF(A3783="","",IF(A3783="عهدة",IF(N(F3783)=0,"⚠ أدخل قيمة العهدة",IF(P3783&lt;0,"⛔ عجز / زيادة مصروفات "&amp;TEXT(-P3783,"#,##0"),IF(COUNTIFS($B$8:$B$5007,B3783,$A$8:$A$5007,"مصروف",$I$8:$I$5007,"&lt;&gt;مرفوض",$K$8:$K$5007,"&lt;&gt;نعم")&gt;0,"⚠ "&amp;COUNTIFS($B$8:$B$5007,B3783,$A$8:$A$5007,"مصروف",$I$8:$I$5007,"&lt;&gt;مرفوض",$K$8:$K$5007,"&lt;&gt;نعم")&amp;" مصروف غير مسوى",IF(L3783="تمت التسوية",IF(P3783=0,"✔ متوازنة وتمت التسوية","✔ تمت التسوية – متبقي "&amp;TEXT(P3783,"#,##0")),IF(P3783&gt;0,"متبقي "&amp;TEXT(P3783,"#,##0"),"✔ متوازنة"))))),IF(R3783=0,"⚠ أضف سطر عهدة أولًا",IF(OR(C3783="",N(G3783)=0),"⚠ أكمل التاريخ والقيمة",IF(S3783="","⚠ التاريخ خارج السنة المالية",IF(H3783="","⚠ اختر بند الموازنة",IF(I3783="مرفوض","✖ مرفوض من المدير",IF(I3783&lt;&gt;"موافق","⏳ بانتظار موافقة المدير",IF(K3783&lt;&gt;"نعم","⚠ غير مسوى مع الحسابات","✔ معتمد ومسوى")))))))))</f>
        <v/>
      </c>
      <c r="R3783">
        <f>N(R3782)+IF(A3783="عهدة",1,0)</f>
        <v/>
      </c>
      <c r="S3783">
        <f>IF(C3783="","",IF(AND(C3783&gt;=DATE(2026,9,1),C3783&lt;=DATE(2027,8,31)),(YEAR(C3783)-2026)*12+MONTH(C3783)-8,""))</f>
        <v/>
      </c>
      <c r="T3783">
        <f>IF(AND(A3783="مصروف",R3783&gt;0,I3783="موافق",S3783&lt;&gt;"",H3783&lt;&gt;""),N(G3783),0)</f>
        <v/>
      </c>
    </row>
    <row r="3784">
      <c r="A3784" s="19" t="n"/>
      <c r="B3784" s="20">
        <f>IF(A3784="","",IF(R3784=0,"⚠ أضف سطر عهدة أولًا","DMT-"&amp;TEXT(R3784,"000")))</f>
        <v/>
      </c>
      <c r="C3784" s="21" t="n"/>
      <c r="D3784" s="20">
        <f>IF(C3784="","",IF(S3784="","خارج السنة المالية",INDEX(القوائم!$D$2:$D$13,S3784)))</f>
        <v/>
      </c>
      <c r="E3784" s="22" t="n"/>
      <c r="F3784" s="23" t="n"/>
      <c r="G3784" s="23" t="n"/>
      <c r="H3784" s="22" t="n"/>
      <c r="I3784" s="19" t="n"/>
      <c r="J3784" s="21" t="n"/>
      <c r="K3784" s="19" t="n"/>
      <c r="L3784" s="19" t="n"/>
      <c r="M3784" s="21" t="n"/>
      <c r="N3784" s="22" t="n"/>
      <c r="O3784" s="24">
        <f>IF(A3784&lt;&gt;"عهدة","",SUMIFS($G$8:$G$5007,$B$8:$B$5007,B3784,$A$8:$A$5007,"مصروف",$I$8:$I$5007,"&lt;&gt;مرفوض"))</f>
        <v/>
      </c>
      <c r="P3784" s="25">
        <f>IF(A3784&lt;&gt;"عهدة","",N(F3784)-O3784)</f>
        <v/>
      </c>
      <c r="Q3784" s="26">
        <f>IF(A3784="","",IF(A3784="عهدة",IF(N(F3784)=0,"⚠ أدخل قيمة العهدة",IF(P3784&lt;0,"⛔ عجز / زيادة مصروفات "&amp;TEXT(-P3784,"#,##0"),IF(COUNTIFS($B$8:$B$5007,B3784,$A$8:$A$5007,"مصروف",$I$8:$I$5007,"&lt;&gt;مرفوض",$K$8:$K$5007,"&lt;&gt;نعم")&gt;0,"⚠ "&amp;COUNTIFS($B$8:$B$5007,B3784,$A$8:$A$5007,"مصروف",$I$8:$I$5007,"&lt;&gt;مرفوض",$K$8:$K$5007,"&lt;&gt;نعم")&amp;" مصروف غير مسوى",IF(L3784="تمت التسوية",IF(P3784=0,"✔ متوازنة وتمت التسوية","✔ تمت التسوية – متبقي "&amp;TEXT(P3784,"#,##0")),IF(P3784&gt;0,"متبقي "&amp;TEXT(P3784,"#,##0"),"✔ متوازنة"))))),IF(R3784=0,"⚠ أضف سطر عهدة أولًا",IF(OR(C3784="",N(G3784)=0),"⚠ أكمل التاريخ والقيمة",IF(S3784="","⚠ التاريخ خارج السنة المالية",IF(H3784="","⚠ اختر بند الموازنة",IF(I3784="مرفوض","✖ مرفوض من المدير",IF(I3784&lt;&gt;"موافق","⏳ بانتظار موافقة المدير",IF(K3784&lt;&gt;"نعم","⚠ غير مسوى مع الحسابات","✔ معتمد ومسوى")))))))))</f>
        <v/>
      </c>
      <c r="R3784">
        <f>N(R3783)+IF(A3784="عهدة",1,0)</f>
        <v/>
      </c>
      <c r="S3784">
        <f>IF(C3784="","",IF(AND(C3784&gt;=DATE(2026,9,1),C3784&lt;=DATE(2027,8,31)),(YEAR(C3784)-2026)*12+MONTH(C3784)-8,""))</f>
        <v/>
      </c>
      <c r="T3784">
        <f>IF(AND(A3784="مصروف",R3784&gt;0,I3784="موافق",S3784&lt;&gt;"",H3784&lt;&gt;""),N(G3784),0)</f>
        <v/>
      </c>
    </row>
    <row r="3785">
      <c r="A3785" s="19" t="n"/>
      <c r="B3785" s="20">
        <f>IF(A3785="","",IF(R3785=0,"⚠ أضف سطر عهدة أولًا","DMT-"&amp;TEXT(R3785,"000")))</f>
        <v/>
      </c>
      <c r="C3785" s="21" t="n"/>
      <c r="D3785" s="20">
        <f>IF(C3785="","",IF(S3785="","خارج السنة المالية",INDEX(القوائم!$D$2:$D$13,S3785)))</f>
        <v/>
      </c>
      <c r="E3785" s="22" t="n"/>
      <c r="F3785" s="23" t="n"/>
      <c r="G3785" s="23" t="n"/>
      <c r="H3785" s="22" t="n"/>
      <c r="I3785" s="19" t="n"/>
      <c r="J3785" s="21" t="n"/>
      <c r="K3785" s="19" t="n"/>
      <c r="L3785" s="19" t="n"/>
      <c r="M3785" s="21" t="n"/>
      <c r="N3785" s="22" t="n"/>
      <c r="O3785" s="24">
        <f>IF(A3785&lt;&gt;"عهدة","",SUMIFS($G$8:$G$5007,$B$8:$B$5007,B3785,$A$8:$A$5007,"مصروف",$I$8:$I$5007,"&lt;&gt;مرفوض"))</f>
        <v/>
      </c>
      <c r="P3785" s="25">
        <f>IF(A3785&lt;&gt;"عهدة","",N(F3785)-O3785)</f>
        <v/>
      </c>
      <c r="Q3785" s="26">
        <f>IF(A3785="","",IF(A3785="عهدة",IF(N(F3785)=0,"⚠ أدخل قيمة العهدة",IF(P3785&lt;0,"⛔ عجز / زيادة مصروفات "&amp;TEXT(-P3785,"#,##0"),IF(COUNTIFS($B$8:$B$5007,B3785,$A$8:$A$5007,"مصروف",$I$8:$I$5007,"&lt;&gt;مرفوض",$K$8:$K$5007,"&lt;&gt;نعم")&gt;0,"⚠ "&amp;COUNTIFS($B$8:$B$5007,B3785,$A$8:$A$5007,"مصروف",$I$8:$I$5007,"&lt;&gt;مرفوض",$K$8:$K$5007,"&lt;&gt;نعم")&amp;" مصروف غير مسوى",IF(L3785="تمت التسوية",IF(P3785=0,"✔ متوازنة وتمت التسوية","✔ تمت التسوية – متبقي "&amp;TEXT(P3785,"#,##0")),IF(P3785&gt;0,"متبقي "&amp;TEXT(P3785,"#,##0"),"✔ متوازنة"))))),IF(R3785=0,"⚠ أضف سطر عهدة أولًا",IF(OR(C3785="",N(G3785)=0),"⚠ أكمل التاريخ والقيمة",IF(S3785="","⚠ التاريخ خارج السنة المالية",IF(H3785="","⚠ اختر بند الموازنة",IF(I3785="مرفوض","✖ مرفوض من المدير",IF(I3785&lt;&gt;"موافق","⏳ بانتظار موافقة المدير",IF(K3785&lt;&gt;"نعم","⚠ غير مسوى مع الحسابات","✔ معتمد ومسوى")))))))))</f>
        <v/>
      </c>
      <c r="R3785">
        <f>N(R3784)+IF(A3785="عهدة",1,0)</f>
        <v/>
      </c>
      <c r="S3785">
        <f>IF(C3785="","",IF(AND(C3785&gt;=DATE(2026,9,1),C3785&lt;=DATE(2027,8,31)),(YEAR(C3785)-2026)*12+MONTH(C3785)-8,""))</f>
        <v/>
      </c>
      <c r="T3785">
        <f>IF(AND(A3785="مصروف",R3785&gt;0,I3785="موافق",S3785&lt;&gt;"",H3785&lt;&gt;""),N(G3785),0)</f>
        <v/>
      </c>
    </row>
    <row r="3786">
      <c r="A3786" s="19" t="n"/>
      <c r="B3786" s="20">
        <f>IF(A3786="","",IF(R3786=0,"⚠ أضف سطر عهدة أولًا","DMT-"&amp;TEXT(R3786,"000")))</f>
        <v/>
      </c>
      <c r="C3786" s="21" t="n"/>
      <c r="D3786" s="20">
        <f>IF(C3786="","",IF(S3786="","خارج السنة المالية",INDEX(القوائم!$D$2:$D$13,S3786)))</f>
        <v/>
      </c>
      <c r="E3786" s="22" t="n"/>
      <c r="F3786" s="23" t="n"/>
      <c r="G3786" s="23" t="n"/>
      <c r="H3786" s="22" t="n"/>
      <c r="I3786" s="19" t="n"/>
      <c r="J3786" s="21" t="n"/>
      <c r="K3786" s="19" t="n"/>
      <c r="L3786" s="19" t="n"/>
      <c r="M3786" s="21" t="n"/>
      <c r="N3786" s="22" t="n"/>
      <c r="O3786" s="24">
        <f>IF(A3786&lt;&gt;"عهدة","",SUMIFS($G$8:$G$5007,$B$8:$B$5007,B3786,$A$8:$A$5007,"مصروف",$I$8:$I$5007,"&lt;&gt;مرفوض"))</f>
        <v/>
      </c>
      <c r="P3786" s="25">
        <f>IF(A3786&lt;&gt;"عهدة","",N(F3786)-O3786)</f>
        <v/>
      </c>
      <c r="Q3786" s="26">
        <f>IF(A3786="","",IF(A3786="عهدة",IF(N(F3786)=0,"⚠ أدخل قيمة العهدة",IF(P3786&lt;0,"⛔ عجز / زيادة مصروفات "&amp;TEXT(-P3786,"#,##0"),IF(COUNTIFS($B$8:$B$5007,B3786,$A$8:$A$5007,"مصروف",$I$8:$I$5007,"&lt;&gt;مرفوض",$K$8:$K$5007,"&lt;&gt;نعم")&gt;0,"⚠ "&amp;COUNTIFS($B$8:$B$5007,B3786,$A$8:$A$5007,"مصروف",$I$8:$I$5007,"&lt;&gt;مرفوض",$K$8:$K$5007,"&lt;&gt;نعم")&amp;" مصروف غير مسوى",IF(L3786="تمت التسوية",IF(P3786=0,"✔ متوازنة وتمت التسوية","✔ تمت التسوية – متبقي "&amp;TEXT(P3786,"#,##0")),IF(P3786&gt;0,"متبقي "&amp;TEXT(P3786,"#,##0"),"✔ متوازنة"))))),IF(R3786=0,"⚠ أضف سطر عهدة أولًا",IF(OR(C3786="",N(G3786)=0),"⚠ أكمل التاريخ والقيمة",IF(S3786="","⚠ التاريخ خارج السنة المالية",IF(H3786="","⚠ اختر بند الموازنة",IF(I3786="مرفوض","✖ مرفوض من المدير",IF(I3786&lt;&gt;"موافق","⏳ بانتظار موافقة المدير",IF(K3786&lt;&gt;"نعم","⚠ غير مسوى مع الحسابات","✔ معتمد ومسوى")))))))))</f>
        <v/>
      </c>
      <c r="R3786">
        <f>N(R3785)+IF(A3786="عهدة",1,0)</f>
        <v/>
      </c>
      <c r="S3786">
        <f>IF(C3786="","",IF(AND(C3786&gt;=DATE(2026,9,1),C3786&lt;=DATE(2027,8,31)),(YEAR(C3786)-2026)*12+MONTH(C3786)-8,""))</f>
        <v/>
      </c>
      <c r="T3786">
        <f>IF(AND(A3786="مصروف",R3786&gt;0,I3786="موافق",S3786&lt;&gt;"",H3786&lt;&gt;""),N(G3786),0)</f>
        <v/>
      </c>
    </row>
    <row r="3787">
      <c r="A3787" s="19" t="n"/>
      <c r="B3787" s="20">
        <f>IF(A3787="","",IF(R3787=0,"⚠ أضف سطر عهدة أولًا","DMT-"&amp;TEXT(R3787,"000")))</f>
        <v/>
      </c>
      <c r="C3787" s="21" t="n"/>
      <c r="D3787" s="20">
        <f>IF(C3787="","",IF(S3787="","خارج السنة المالية",INDEX(القوائم!$D$2:$D$13,S3787)))</f>
        <v/>
      </c>
      <c r="E3787" s="22" t="n"/>
      <c r="F3787" s="23" t="n"/>
      <c r="G3787" s="23" t="n"/>
      <c r="H3787" s="22" t="n"/>
      <c r="I3787" s="19" t="n"/>
      <c r="J3787" s="21" t="n"/>
      <c r="K3787" s="19" t="n"/>
      <c r="L3787" s="19" t="n"/>
      <c r="M3787" s="21" t="n"/>
      <c r="N3787" s="22" t="n"/>
      <c r="O3787" s="24">
        <f>IF(A3787&lt;&gt;"عهدة","",SUMIFS($G$8:$G$5007,$B$8:$B$5007,B3787,$A$8:$A$5007,"مصروف",$I$8:$I$5007,"&lt;&gt;مرفوض"))</f>
        <v/>
      </c>
      <c r="P3787" s="25">
        <f>IF(A3787&lt;&gt;"عهدة","",N(F3787)-O3787)</f>
        <v/>
      </c>
      <c r="Q3787" s="26">
        <f>IF(A3787="","",IF(A3787="عهدة",IF(N(F3787)=0,"⚠ أدخل قيمة العهدة",IF(P3787&lt;0,"⛔ عجز / زيادة مصروفات "&amp;TEXT(-P3787,"#,##0"),IF(COUNTIFS($B$8:$B$5007,B3787,$A$8:$A$5007,"مصروف",$I$8:$I$5007,"&lt;&gt;مرفوض",$K$8:$K$5007,"&lt;&gt;نعم")&gt;0,"⚠ "&amp;COUNTIFS($B$8:$B$5007,B3787,$A$8:$A$5007,"مصروف",$I$8:$I$5007,"&lt;&gt;مرفوض",$K$8:$K$5007,"&lt;&gt;نعم")&amp;" مصروف غير مسوى",IF(L3787="تمت التسوية",IF(P3787=0,"✔ متوازنة وتمت التسوية","✔ تمت التسوية – متبقي "&amp;TEXT(P3787,"#,##0")),IF(P3787&gt;0,"متبقي "&amp;TEXT(P3787,"#,##0"),"✔ متوازنة"))))),IF(R3787=0,"⚠ أضف سطر عهدة أولًا",IF(OR(C3787="",N(G3787)=0),"⚠ أكمل التاريخ والقيمة",IF(S3787="","⚠ التاريخ خارج السنة المالية",IF(H3787="","⚠ اختر بند الموازنة",IF(I3787="مرفوض","✖ مرفوض من المدير",IF(I3787&lt;&gt;"موافق","⏳ بانتظار موافقة المدير",IF(K3787&lt;&gt;"نعم","⚠ غير مسوى مع الحسابات","✔ معتمد ومسوى")))))))))</f>
        <v/>
      </c>
      <c r="R3787">
        <f>N(R3786)+IF(A3787="عهدة",1,0)</f>
        <v/>
      </c>
      <c r="S3787">
        <f>IF(C3787="","",IF(AND(C3787&gt;=DATE(2026,9,1),C3787&lt;=DATE(2027,8,31)),(YEAR(C3787)-2026)*12+MONTH(C3787)-8,""))</f>
        <v/>
      </c>
      <c r="T3787">
        <f>IF(AND(A3787="مصروف",R3787&gt;0,I3787="موافق",S3787&lt;&gt;"",H3787&lt;&gt;""),N(G3787),0)</f>
        <v/>
      </c>
    </row>
    <row r="3788">
      <c r="A3788" s="19" t="n"/>
      <c r="B3788" s="20">
        <f>IF(A3788="","",IF(R3788=0,"⚠ أضف سطر عهدة أولًا","DMT-"&amp;TEXT(R3788,"000")))</f>
        <v/>
      </c>
      <c r="C3788" s="21" t="n"/>
      <c r="D3788" s="20">
        <f>IF(C3788="","",IF(S3788="","خارج السنة المالية",INDEX(القوائم!$D$2:$D$13,S3788)))</f>
        <v/>
      </c>
      <c r="E3788" s="22" t="n"/>
      <c r="F3788" s="23" t="n"/>
      <c r="G3788" s="23" t="n"/>
      <c r="H3788" s="22" t="n"/>
      <c r="I3788" s="19" t="n"/>
      <c r="J3788" s="21" t="n"/>
      <c r="K3788" s="19" t="n"/>
      <c r="L3788" s="19" t="n"/>
      <c r="M3788" s="21" t="n"/>
      <c r="N3788" s="22" t="n"/>
      <c r="O3788" s="24">
        <f>IF(A3788&lt;&gt;"عهدة","",SUMIFS($G$8:$G$5007,$B$8:$B$5007,B3788,$A$8:$A$5007,"مصروف",$I$8:$I$5007,"&lt;&gt;مرفوض"))</f>
        <v/>
      </c>
      <c r="P3788" s="25">
        <f>IF(A3788&lt;&gt;"عهدة","",N(F3788)-O3788)</f>
        <v/>
      </c>
      <c r="Q3788" s="26">
        <f>IF(A3788="","",IF(A3788="عهدة",IF(N(F3788)=0,"⚠ أدخل قيمة العهدة",IF(P3788&lt;0,"⛔ عجز / زيادة مصروفات "&amp;TEXT(-P3788,"#,##0"),IF(COUNTIFS($B$8:$B$5007,B3788,$A$8:$A$5007,"مصروف",$I$8:$I$5007,"&lt;&gt;مرفوض",$K$8:$K$5007,"&lt;&gt;نعم")&gt;0,"⚠ "&amp;COUNTIFS($B$8:$B$5007,B3788,$A$8:$A$5007,"مصروف",$I$8:$I$5007,"&lt;&gt;مرفوض",$K$8:$K$5007,"&lt;&gt;نعم")&amp;" مصروف غير مسوى",IF(L3788="تمت التسوية",IF(P3788=0,"✔ متوازنة وتمت التسوية","✔ تمت التسوية – متبقي "&amp;TEXT(P3788,"#,##0")),IF(P3788&gt;0,"متبقي "&amp;TEXT(P3788,"#,##0"),"✔ متوازنة"))))),IF(R3788=0,"⚠ أضف سطر عهدة أولًا",IF(OR(C3788="",N(G3788)=0),"⚠ أكمل التاريخ والقيمة",IF(S3788="","⚠ التاريخ خارج السنة المالية",IF(H3788="","⚠ اختر بند الموازنة",IF(I3788="مرفوض","✖ مرفوض من المدير",IF(I3788&lt;&gt;"موافق","⏳ بانتظار موافقة المدير",IF(K3788&lt;&gt;"نعم","⚠ غير مسوى مع الحسابات","✔ معتمد ومسوى")))))))))</f>
        <v/>
      </c>
      <c r="R3788">
        <f>N(R3787)+IF(A3788="عهدة",1,0)</f>
        <v/>
      </c>
      <c r="S3788">
        <f>IF(C3788="","",IF(AND(C3788&gt;=DATE(2026,9,1),C3788&lt;=DATE(2027,8,31)),(YEAR(C3788)-2026)*12+MONTH(C3788)-8,""))</f>
        <v/>
      </c>
      <c r="T3788">
        <f>IF(AND(A3788="مصروف",R3788&gt;0,I3788="موافق",S3788&lt;&gt;"",H3788&lt;&gt;""),N(G3788),0)</f>
        <v/>
      </c>
    </row>
    <row r="3789">
      <c r="A3789" s="19" t="n"/>
      <c r="B3789" s="20">
        <f>IF(A3789="","",IF(R3789=0,"⚠ أضف سطر عهدة أولًا","DMT-"&amp;TEXT(R3789,"000")))</f>
        <v/>
      </c>
      <c r="C3789" s="21" t="n"/>
      <c r="D3789" s="20">
        <f>IF(C3789="","",IF(S3789="","خارج السنة المالية",INDEX(القوائم!$D$2:$D$13,S3789)))</f>
        <v/>
      </c>
      <c r="E3789" s="22" t="n"/>
      <c r="F3789" s="23" t="n"/>
      <c r="G3789" s="23" t="n"/>
      <c r="H3789" s="22" t="n"/>
      <c r="I3789" s="19" t="n"/>
      <c r="J3789" s="21" t="n"/>
      <c r="K3789" s="19" t="n"/>
      <c r="L3789" s="19" t="n"/>
      <c r="M3789" s="21" t="n"/>
      <c r="N3789" s="22" t="n"/>
      <c r="O3789" s="24">
        <f>IF(A3789&lt;&gt;"عهدة","",SUMIFS($G$8:$G$5007,$B$8:$B$5007,B3789,$A$8:$A$5007,"مصروف",$I$8:$I$5007,"&lt;&gt;مرفوض"))</f>
        <v/>
      </c>
      <c r="P3789" s="25">
        <f>IF(A3789&lt;&gt;"عهدة","",N(F3789)-O3789)</f>
        <v/>
      </c>
      <c r="Q3789" s="26">
        <f>IF(A3789="","",IF(A3789="عهدة",IF(N(F3789)=0,"⚠ أدخل قيمة العهدة",IF(P3789&lt;0,"⛔ عجز / زيادة مصروفات "&amp;TEXT(-P3789,"#,##0"),IF(COUNTIFS($B$8:$B$5007,B3789,$A$8:$A$5007,"مصروف",$I$8:$I$5007,"&lt;&gt;مرفوض",$K$8:$K$5007,"&lt;&gt;نعم")&gt;0,"⚠ "&amp;COUNTIFS($B$8:$B$5007,B3789,$A$8:$A$5007,"مصروف",$I$8:$I$5007,"&lt;&gt;مرفوض",$K$8:$K$5007,"&lt;&gt;نعم")&amp;" مصروف غير مسوى",IF(L3789="تمت التسوية",IF(P3789=0,"✔ متوازنة وتمت التسوية","✔ تمت التسوية – متبقي "&amp;TEXT(P3789,"#,##0")),IF(P3789&gt;0,"متبقي "&amp;TEXT(P3789,"#,##0"),"✔ متوازنة"))))),IF(R3789=0,"⚠ أضف سطر عهدة أولًا",IF(OR(C3789="",N(G3789)=0),"⚠ أكمل التاريخ والقيمة",IF(S3789="","⚠ التاريخ خارج السنة المالية",IF(H3789="","⚠ اختر بند الموازنة",IF(I3789="مرفوض","✖ مرفوض من المدير",IF(I3789&lt;&gt;"موافق","⏳ بانتظار موافقة المدير",IF(K3789&lt;&gt;"نعم","⚠ غير مسوى مع الحسابات","✔ معتمد ومسوى")))))))))</f>
        <v/>
      </c>
      <c r="R3789">
        <f>N(R3788)+IF(A3789="عهدة",1,0)</f>
        <v/>
      </c>
      <c r="S3789">
        <f>IF(C3789="","",IF(AND(C3789&gt;=DATE(2026,9,1),C3789&lt;=DATE(2027,8,31)),(YEAR(C3789)-2026)*12+MONTH(C3789)-8,""))</f>
        <v/>
      </c>
      <c r="T3789">
        <f>IF(AND(A3789="مصروف",R3789&gt;0,I3789="موافق",S3789&lt;&gt;"",H3789&lt;&gt;""),N(G3789),0)</f>
        <v/>
      </c>
    </row>
    <row r="3790">
      <c r="A3790" s="19" t="n"/>
      <c r="B3790" s="20">
        <f>IF(A3790="","",IF(R3790=0,"⚠ أضف سطر عهدة أولًا","DMT-"&amp;TEXT(R3790,"000")))</f>
        <v/>
      </c>
      <c r="C3790" s="21" t="n"/>
      <c r="D3790" s="20">
        <f>IF(C3790="","",IF(S3790="","خارج السنة المالية",INDEX(القوائم!$D$2:$D$13,S3790)))</f>
        <v/>
      </c>
      <c r="E3790" s="22" t="n"/>
      <c r="F3790" s="23" t="n"/>
      <c r="G3790" s="23" t="n"/>
      <c r="H3790" s="22" t="n"/>
      <c r="I3790" s="19" t="n"/>
      <c r="J3790" s="21" t="n"/>
      <c r="K3790" s="19" t="n"/>
      <c r="L3790" s="19" t="n"/>
      <c r="M3790" s="21" t="n"/>
      <c r="N3790" s="22" t="n"/>
      <c r="O3790" s="24">
        <f>IF(A3790&lt;&gt;"عهدة","",SUMIFS($G$8:$G$5007,$B$8:$B$5007,B3790,$A$8:$A$5007,"مصروف",$I$8:$I$5007,"&lt;&gt;مرفوض"))</f>
        <v/>
      </c>
      <c r="P3790" s="25">
        <f>IF(A3790&lt;&gt;"عهدة","",N(F3790)-O3790)</f>
        <v/>
      </c>
      <c r="Q3790" s="26">
        <f>IF(A3790="","",IF(A3790="عهدة",IF(N(F3790)=0,"⚠ أدخل قيمة العهدة",IF(P3790&lt;0,"⛔ عجز / زيادة مصروفات "&amp;TEXT(-P3790,"#,##0"),IF(COUNTIFS($B$8:$B$5007,B3790,$A$8:$A$5007,"مصروف",$I$8:$I$5007,"&lt;&gt;مرفوض",$K$8:$K$5007,"&lt;&gt;نعم")&gt;0,"⚠ "&amp;COUNTIFS($B$8:$B$5007,B3790,$A$8:$A$5007,"مصروف",$I$8:$I$5007,"&lt;&gt;مرفوض",$K$8:$K$5007,"&lt;&gt;نعم")&amp;" مصروف غير مسوى",IF(L3790="تمت التسوية",IF(P3790=0,"✔ متوازنة وتمت التسوية","✔ تمت التسوية – متبقي "&amp;TEXT(P3790,"#,##0")),IF(P3790&gt;0,"متبقي "&amp;TEXT(P3790,"#,##0"),"✔ متوازنة"))))),IF(R3790=0,"⚠ أضف سطر عهدة أولًا",IF(OR(C3790="",N(G3790)=0),"⚠ أكمل التاريخ والقيمة",IF(S3790="","⚠ التاريخ خارج السنة المالية",IF(H3790="","⚠ اختر بند الموازنة",IF(I3790="مرفوض","✖ مرفوض من المدير",IF(I3790&lt;&gt;"موافق","⏳ بانتظار موافقة المدير",IF(K3790&lt;&gt;"نعم","⚠ غير مسوى مع الحسابات","✔ معتمد ومسوى")))))))))</f>
        <v/>
      </c>
      <c r="R3790">
        <f>N(R3789)+IF(A3790="عهدة",1,0)</f>
        <v/>
      </c>
      <c r="S3790">
        <f>IF(C3790="","",IF(AND(C3790&gt;=DATE(2026,9,1),C3790&lt;=DATE(2027,8,31)),(YEAR(C3790)-2026)*12+MONTH(C3790)-8,""))</f>
        <v/>
      </c>
      <c r="T3790">
        <f>IF(AND(A3790="مصروف",R3790&gt;0,I3790="موافق",S3790&lt;&gt;"",H3790&lt;&gt;""),N(G3790),0)</f>
        <v/>
      </c>
    </row>
    <row r="3791">
      <c r="A3791" s="19" t="n"/>
      <c r="B3791" s="20">
        <f>IF(A3791="","",IF(R3791=0,"⚠ أضف سطر عهدة أولًا","DMT-"&amp;TEXT(R3791,"000")))</f>
        <v/>
      </c>
      <c r="C3791" s="21" t="n"/>
      <c r="D3791" s="20">
        <f>IF(C3791="","",IF(S3791="","خارج السنة المالية",INDEX(القوائم!$D$2:$D$13,S3791)))</f>
        <v/>
      </c>
      <c r="E3791" s="22" t="n"/>
      <c r="F3791" s="23" t="n"/>
      <c r="G3791" s="23" t="n"/>
      <c r="H3791" s="22" t="n"/>
      <c r="I3791" s="19" t="n"/>
      <c r="J3791" s="21" t="n"/>
      <c r="K3791" s="19" t="n"/>
      <c r="L3791" s="19" t="n"/>
      <c r="M3791" s="21" t="n"/>
      <c r="N3791" s="22" t="n"/>
      <c r="O3791" s="24">
        <f>IF(A3791&lt;&gt;"عهدة","",SUMIFS($G$8:$G$5007,$B$8:$B$5007,B3791,$A$8:$A$5007,"مصروف",$I$8:$I$5007,"&lt;&gt;مرفوض"))</f>
        <v/>
      </c>
      <c r="P3791" s="25">
        <f>IF(A3791&lt;&gt;"عهدة","",N(F3791)-O3791)</f>
        <v/>
      </c>
      <c r="Q3791" s="26">
        <f>IF(A3791="","",IF(A3791="عهدة",IF(N(F3791)=0,"⚠ أدخل قيمة العهدة",IF(P3791&lt;0,"⛔ عجز / زيادة مصروفات "&amp;TEXT(-P3791,"#,##0"),IF(COUNTIFS($B$8:$B$5007,B3791,$A$8:$A$5007,"مصروف",$I$8:$I$5007,"&lt;&gt;مرفوض",$K$8:$K$5007,"&lt;&gt;نعم")&gt;0,"⚠ "&amp;COUNTIFS($B$8:$B$5007,B3791,$A$8:$A$5007,"مصروف",$I$8:$I$5007,"&lt;&gt;مرفوض",$K$8:$K$5007,"&lt;&gt;نعم")&amp;" مصروف غير مسوى",IF(L3791="تمت التسوية",IF(P3791=0,"✔ متوازنة وتمت التسوية","✔ تمت التسوية – متبقي "&amp;TEXT(P3791,"#,##0")),IF(P3791&gt;0,"متبقي "&amp;TEXT(P3791,"#,##0"),"✔ متوازنة"))))),IF(R3791=0,"⚠ أضف سطر عهدة أولًا",IF(OR(C3791="",N(G3791)=0),"⚠ أكمل التاريخ والقيمة",IF(S3791="","⚠ التاريخ خارج السنة المالية",IF(H3791="","⚠ اختر بند الموازنة",IF(I3791="مرفوض","✖ مرفوض من المدير",IF(I3791&lt;&gt;"موافق","⏳ بانتظار موافقة المدير",IF(K3791&lt;&gt;"نعم","⚠ غير مسوى مع الحسابات","✔ معتمد ومسوى")))))))))</f>
        <v/>
      </c>
      <c r="R3791">
        <f>N(R3790)+IF(A3791="عهدة",1,0)</f>
        <v/>
      </c>
      <c r="S3791">
        <f>IF(C3791="","",IF(AND(C3791&gt;=DATE(2026,9,1),C3791&lt;=DATE(2027,8,31)),(YEAR(C3791)-2026)*12+MONTH(C3791)-8,""))</f>
        <v/>
      </c>
      <c r="T3791">
        <f>IF(AND(A3791="مصروف",R3791&gt;0,I3791="موافق",S3791&lt;&gt;"",H3791&lt;&gt;""),N(G3791),0)</f>
        <v/>
      </c>
    </row>
    <row r="3792">
      <c r="A3792" s="19" t="n"/>
      <c r="B3792" s="20">
        <f>IF(A3792="","",IF(R3792=0,"⚠ أضف سطر عهدة أولًا","DMT-"&amp;TEXT(R3792,"000")))</f>
        <v/>
      </c>
      <c r="C3792" s="21" t="n"/>
      <c r="D3792" s="20">
        <f>IF(C3792="","",IF(S3792="","خارج السنة المالية",INDEX(القوائم!$D$2:$D$13,S3792)))</f>
        <v/>
      </c>
      <c r="E3792" s="22" t="n"/>
      <c r="F3792" s="23" t="n"/>
      <c r="G3792" s="23" t="n"/>
      <c r="H3792" s="22" t="n"/>
      <c r="I3792" s="19" t="n"/>
      <c r="J3792" s="21" t="n"/>
      <c r="K3792" s="19" t="n"/>
      <c r="L3792" s="19" t="n"/>
      <c r="M3792" s="21" t="n"/>
      <c r="N3792" s="22" t="n"/>
      <c r="O3792" s="24">
        <f>IF(A3792&lt;&gt;"عهدة","",SUMIFS($G$8:$G$5007,$B$8:$B$5007,B3792,$A$8:$A$5007,"مصروف",$I$8:$I$5007,"&lt;&gt;مرفوض"))</f>
        <v/>
      </c>
      <c r="P3792" s="25">
        <f>IF(A3792&lt;&gt;"عهدة","",N(F3792)-O3792)</f>
        <v/>
      </c>
      <c r="Q3792" s="26">
        <f>IF(A3792="","",IF(A3792="عهدة",IF(N(F3792)=0,"⚠ أدخل قيمة العهدة",IF(P3792&lt;0,"⛔ عجز / زيادة مصروفات "&amp;TEXT(-P3792,"#,##0"),IF(COUNTIFS($B$8:$B$5007,B3792,$A$8:$A$5007,"مصروف",$I$8:$I$5007,"&lt;&gt;مرفوض",$K$8:$K$5007,"&lt;&gt;نعم")&gt;0,"⚠ "&amp;COUNTIFS($B$8:$B$5007,B3792,$A$8:$A$5007,"مصروف",$I$8:$I$5007,"&lt;&gt;مرفوض",$K$8:$K$5007,"&lt;&gt;نعم")&amp;" مصروف غير مسوى",IF(L3792="تمت التسوية",IF(P3792=0,"✔ متوازنة وتمت التسوية","✔ تمت التسوية – متبقي "&amp;TEXT(P3792,"#,##0")),IF(P3792&gt;0,"متبقي "&amp;TEXT(P3792,"#,##0"),"✔ متوازنة"))))),IF(R3792=0,"⚠ أضف سطر عهدة أولًا",IF(OR(C3792="",N(G3792)=0),"⚠ أكمل التاريخ والقيمة",IF(S3792="","⚠ التاريخ خارج السنة المالية",IF(H3792="","⚠ اختر بند الموازنة",IF(I3792="مرفوض","✖ مرفوض من المدير",IF(I3792&lt;&gt;"موافق","⏳ بانتظار موافقة المدير",IF(K3792&lt;&gt;"نعم","⚠ غير مسوى مع الحسابات","✔ معتمد ومسوى")))))))))</f>
        <v/>
      </c>
      <c r="R3792">
        <f>N(R3791)+IF(A3792="عهدة",1,0)</f>
        <v/>
      </c>
      <c r="S3792">
        <f>IF(C3792="","",IF(AND(C3792&gt;=DATE(2026,9,1),C3792&lt;=DATE(2027,8,31)),(YEAR(C3792)-2026)*12+MONTH(C3792)-8,""))</f>
        <v/>
      </c>
      <c r="T3792">
        <f>IF(AND(A3792="مصروف",R3792&gt;0,I3792="موافق",S3792&lt;&gt;"",H3792&lt;&gt;""),N(G3792),0)</f>
        <v/>
      </c>
    </row>
    <row r="3793">
      <c r="A3793" s="19" t="n"/>
      <c r="B3793" s="20">
        <f>IF(A3793="","",IF(R3793=0,"⚠ أضف سطر عهدة أولًا","DMT-"&amp;TEXT(R3793,"000")))</f>
        <v/>
      </c>
      <c r="C3793" s="21" t="n"/>
      <c r="D3793" s="20">
        <f>IF(C3793="","",IF(S3793="","خارج السنة المالية",INDEX(القوائم!$D$2:$D$13,S3793)))</f>
        <v/>
      </c>
      <c r="E3793" s="22" t="n"/>
      <c r="F3793" s="23" t="n"/>
      <c r="G3793" s="23" t="n"/>
      <c r="H3793" s="22" t="n"/>
      <c r="I3793" s="19" t="n"/>
      <c r="J3793" s="21" t="n"/>
      <c r="K3793" s="19" t="n"/>
      <c r="L3793" s="19" t="n"/>
      <c r="M3793" s="21" t="n"/>
      <c r="N3793" s="22" t="n"/>
      <c r="O3793" s="24">
        <f>IF(A3793&lt;&gt;"عهدة","",SUMIFS($G$8:$G$5007,$B$8:$B$5007,B3793,$A$8:$A$5007,"مصروف",$I$8:$I$5007,"&lt;&gt;مرفوض"))</f>
        <v/>
      </c>
      <c r="P3793" s="25">
        <f>IF(A3793&lt;&gt;"عهدة","",N(F3793)-O3793)</f>
        <v/>
      </c>
      <c r="Q3793" s="26">
        <f>IF(A3793="","",IF(A3793="عهدة",IF(N(F3793)=0,"⚠ أدخل قيمة العهدة",IF(P3793&lt;0,"⛔ عجز / زيادة مصروفات "&amp;TEXT(-P3793,"#,##0"),IF(COUNTIFS($B$8:$B$5007,B3793,$A$8:$A$5007,"مصروف",$I$8:$I$5007,"&lt;&gt;مرفوض",$K$8:$K$5007,"&lt;&gt;نعم")&gt;0,"⚠ "&amp;COUNTIFS($B$8:$B$5007,B3793,$A$8:$A$5007,"مصروف",$I$8:$I$5007,"&lt;&gt;مرفوض",$K$8:$K$5007,"&lt;&gt;نعم")&amp;" مصروف غير مسوى",IF(L3793="تمت التسوية",IF(P3793=0,"✔ متوازنة وتمت التسوية","✔ تمت التسوية – متبقي "&amp;TEXT(P3793,"#,##0")),IF(P3793&gt;0,"متبقي "&amp;TEXT(P3793,"#,##0"),"✔ متوازنة"))))),IF(R3793=0,"⚠ أضف سطر عهدة أولًا",IF(OR(C3793="",N(G3793)=0),"⚠ أكمل التاريخ والقيمة",IF(S3793="","⚠ التاريخ خارج السنة المالية",IF(H3793="","⚠ اختر بند الموازنة",IF(I3793="مرفوض","✖ مرفوض من المدير",IF(I3793&lt;&gt;"موافق","⏳ بانتظار موافقة المدير",IF(K3793&lt;&gt;"نعم","⚠ غير مسوى مع الحسابات","✔ معتمد ومسوى")))))))))</f>
        <v/>
      </c>
      <c r="R3793">
        <f>N(R3792)+IF(A3793="عهدة",1,0)</f>
        <v/>
      </c>
      <c r="S3793">
        <f>IF(C3793="","",IF(AND(C3793&gt;=DATE(2026,9,1),C3793&lt;=DATE(2027,8,31)),(YEAR(C3793)-2026)*12+MONTH(C3793)-8,""))</f>
        <v/>
      </c>
      <c r="T3793">
        <f>IF(AND(A3793="مصروف",R3793&gt;0,I3793="موافق",S3793&lt;&gt;"",H3793&lt;&gt;""),N(G3793),0)</f>
        <v/>
      </c>
    </row>
    <row r="3794">
      <c r="A3794" s="19" t="n"/>
      <c r="B3794" s="20">
        <f>IF(A3794="","",IF(R3794=0,"⚠ أضف سطر عهدة أولًا","DMT-"&amp;TEXT(R3794,"000")))</f>
        <v/>
      </c>
      <c r="C3794" s="21" t="n"/>
      <c r="D3794" s="20">
        <f>IF(C3794="","",IF(S3794="","خارج السنة المالية",INDEX(القوائم!$D$2:$D$13,S3794)))</f>
        <v/>
      </c>
      <c r="E3794" s="22" t="n"/>
      <c r="F3794" s="23" t="n"/>
      <c r="G3794" s="23" t="n"/>
      <c r="H3794" s="22" t="n"/>
      <c r="I3794" s="19" t="n"/>
      <c r="J3794" s="21" t="n"/>
      <c r="K3794" s="19" t="n"/>
      <c r="L3794" s="19" t="n"/>
      <c r="M3794" s="21" t="n"/>
      <c r="N3794" s="22" t="n"/>
      <c r="O3794" s="24">
        <f>IF(A3794&lt;&gt;"عهدة","",SUMIFS($G$8:$G$5007,$B$8:$B$5007,B3794,$A$8:$A$5007,"مصروف",$I$8:$I$5007,"&lt;&gt;مرفوض"))</f>
        <v/>
      </c>
      <c r="P3794" s="25">
        <f>IF(A3794&lt;&gt;"عهدة","",N(F3794)-O3794)</f>
        <v/>
      </c>
      <c r="Q3794" s="26">
        <f>IF(A3794="","",IF(A3794="عهدة",IF(N(F3794)=0,"⚠ أدخل قيمة العهدة",IF(P3794&lt;0,"⛔ عجز / زيادة مصروفات "&amp;TEXT(-P3794,"#,##0"),IF(COUNTIFS($B$8:$B$5007,B3794,$A$8:$A$5007,"مصروف",$I$8:$I$5007,"&lt;&gt;مرفوض",$K$8:$K$5007,"&lt;&gt;نعم")&gt;0,"⚠ "&amp;COUNTIFS($B$8:$B$5007,B3794,$A$8:$A$5007,"مصروف",$I$8:$I$5007,"&lt;&gt;مرفوض",$K$8:$K$5007,"&lt;&gt;نعم")&amp;" مصروف غير مسوى",IF(L3794="تمت التسوية",IF(P3794=0,"✔ متوازنة وتمت التسوية","✔ تمت التسوية – متبقي "&amp;TEXT(P3794,"#,##0")),IF(P3794&gt;0,"متبقي "&amp;TEXT(P3794,"#,##0"),"✔ متوازنة"))))),IF(R3794=0,"⚠ أضف سطر عهدة أولًا",IF(OR(C3794="",N(G3794)=0),"⚠ أكمل التاريخ والقيمة",IF(S3794="","⚠ التاريخ خارج السنة المالية",IF(H3794="","⚠ اختر بند الموازنة",IF(I3794="مرفوض","✖ مرفوض من المدير",IF(I3794&lt;&gt;"موافق","⏳ بانتظار موافقة المدير",IF(K3794&lt;&gt;"نعم","⚠ غير مسوى مع الحسابات","✔ معتمد ومسوى")))))))))</f>
        <v/>
      </c>
      <c r="R3794">
        <f>N(R3793)+IF(A3794="عهدة",1,0)</f>
        <v/>
      </c>
      <c r="S3794">
        <f>IF(C3794="","",IF(AND(C3794&gt;=DATE(2026,9,1),C3794&lt;=DATE(2027,8,31)),(YEAR(C3794)-2026)*12+MONTH(C3794)-8,""))</f>
        <v/>
      </c>
      <c r="T3794">
        <f>IF(AND(A3794="مصروف",R3794&gt;0,I3794="موافق",S3794&lt;&gt;"",H3794&lt;&gt;""),N(G3794),0)</f>
        <v/>
      </c>
    </row>
    <row r="3795">
      <c r="A3795" s="19" t="n"/>
      <c r="B3795" s="20">
        <f>IF(A3795="","",IF(R3795=0,"⚠ أضف سطر عهدة أولًا","DMT-"&amp;TEXT(R3795,"000")))</f>
        <v/>
      </c>
      <c r="C3795" s="21" t="n"/>
      <c r="D3795" s="20">
        <f>IF(C3795="","",IF(S3795="","خارج السنة المالية",INDEX(القوائم!$D$2:$D$13,S3795)))</f>
        <v/>
      </c>
      <c r="E3795" s="22" t="n"/>
      <c r="F3795" s="23" t="n"/>
      <c r="G3795" s="23" t="n"/>
      <c r="H3795" s="22" t="n"/>
      <c r="I3795" s="19" t="n"/>
      <c r="J3795" s="21" t="n"/>
      <c r="K3795" s="19" t="n"/>
      <c r="L3795" s="19" t="n"/>
      <c r="M3795" s="21" t="n"/>
      <c r="N3795" s="22" t="n"/>
      <c r="O3795" s="24">
        <f>IF(A3795&lt;&gt;"عهدة","",SUMIFS($G$8:$G$5007,$B$8:$B$5007,B3795,$A$8:$A$5007,"مصروف",$I$8:$I$5007,"&lt;&gt;مرفوض"))</f>
        <v/>
      </c>
      <c r="P3795" s="25">
        <f>IF(A3795&lt;&gt;"عهدة","",N(F3795)-O3795)</f>
        <v/>
      </c>
      <c r="Q3795" s="26">
        <f>IF(A3795="","",IF(A3795="عهدة",IF(N(F3795)=0,"⚠ أدخل قيمة العهدة",IF(P3795&lt;0,"⛔ عجز / زيادة مصروفات "&amp;TEXT(-P3795,"#,##0"),IF(COUNTIFS($B$8:$B$5007,B3795,$A$8:$A$5007,"مصروف",$I$8:$I$5007,"&lt;&gt;مرفوض",$K$8:$K$5007,"&lt;&gt;نعم")&gt;0,"⚠ "&amp;COUNTIFS($B$8:$B$5007,B3795,$A$8:$A$5007,"مصروف",$I$8:$I$5007,"&lt;&gt;مرفوض",$K$8:$K$5007,"&lt;&gt;نعم")&amp;" مصروف غير مسوى",IF(L3795="تمت التسوية",IF(P3795=0,"✔ متوازنة وتمت التسوية","✔ تمت التسوية – متبقي "&amp;TEXT(P3795,"#,##0")),IF(P3795&gt;0,"متبقي "&amp;TEXT(P3795,"#,##0"),"✔ متوازنة"))))),IF(R3795=0,"⚠ أضف سطر عهدة أولًا",IF(OR(C3795="",N(G3795)=0),"⚠ أكمل التاريخ والقيمة",IF(S3795="","⚠ التاريخ خارج السنة المالية",IF(H3795="","⚠ اختر بند الموازنة",IF(I3795="مرفوض","✖ مرفوض من المدير",IF(I3795&lt;&gt;"موافق","⏳ بانتظار موافقة المدير",IF(K3795&lt;&gt;"نعم","⚠ غير مسوى مع الحسابات","✔ معتمد ومسوى")))))))))</f>
        <v/>
      </c>
      <c r="R3795">
        <f>N(R3794)+IF(A3795="عهدة",1,0)</f>
        <v/>
      </c>
      <c r="S3795">
        <f>IF(C3795="","",IF(AND(C3795&gt;=DATE(2026,9,1),C3795&lt;=DATE(2027,8,31)),(YEAR(C3795)-2026)*12+MONTH(C3795)-8,""))</f>
        <v/>
      </c>
      <c r="T3795">
        <f>IF(AND(A3795="مصروف",R3795&gt;0,I3795="موافق",S3795&lt;&gt;"",H3795&lt;&gt;""),N(G3795),0)</f>
        <v/>
      </c>
    </row>
    <row r="3796">
      <c r="A3796" s="19" t="n"/>
      <c r="B3796" s="20">
        <f>IF(A3796="","",IF(R3796=0,"⚠ أضف سطر عهدة أولًا","DMT-"&amp;TEXT(R3796,"000")))</f>
        <v/>
      </c>
      <c r="C3796" s="21" t="n"/>
      <c r="D3796" s="20">
        <f>IF(C3796="","",IF(S3796="","خارج السنة المالية",INDEX(القوائم!$D$2:$D$13,S3796)))</f>
        <v/>
      </c>
      <c r="E3796" s="22" t="n"/>
      <c r="F3796" s="23" t="n"/>
      <c r="G3796" s="23" t="n"/>
      <c r="H3796" s="22" t="n"/>
      <c r="I3796" s="19" t="n"/>
      <c r="J3796" s="21" t="n"/>
      <c r="K3796" s="19" t="n"/>
      <c r="L3796" s="19" t="n"/>
      <c r="M3796" s="21" t="n"/>
      <c r="N3796" s="22" t="n"/>
      <c r="O3796" s="24">
        <f>IF(A3796&lt;&gt;"عهدة","",SUMIFS($G$8:$G$5007,$B$8:$B$5007,B3796,$A$8:$A$5007,"مصروف",$I$8:$I$5007,"&lt;&gt;مرفوض"))</f>
        <v/>
      </c>
      <c r="P3796" s="25">
        <f>IF(A3796&lt;&gt;"عهدة","",N(F3796)-O3796)</f>
        <v/>
      </c>
      <c r="Q3796" s="26">
        <f>IF(A3796="","",IF(A3796="عهدة",IF(N(F3796)=0,"⚠ أدخل قيمة العهدة",IF(P3796&lt;0,"⛔ عجز / زيادة مصروفات "&amp;TEXT(-P3796,"#,##0"),IF(COUNTIFS($B$8:$B$5007,B3796,$A$8:$A$5007,"مصروف",$I$8:$I$5007,"&lt;&gt;مرفوض",$K$8:$K$5007,"&lt;&gt;نعم")&gt;0,"⚠ "&amp;COUNTIFS($B$8:$B$5007,B3796,$A$8:$A$5007,"مصروف",$I$8:$I$5007,"&lt;&gt;مرفوض",$K$8:$K$5007,"&lt;&gt;نعم")&amp;" مصروف غير مسوى",IF(L3796="تمت التسوية",IF(P3796=0,"✔ متوازنة وتمت التسوية","✔ تمت التسوية – متبقي "&amp;TEXT(P3796,"#,##0")),IF(P3796&gt;0,"متبقي "&amp;TEXT(P3796,"#,##0"),"✔ متوازنة"))))),IF(R3796=0,"⚠ أضف سطر عهدة أولًا",IF(OR(C3796="",N(G3796)=0),"⚠ أكمل التاريخ والقيمة",IF(S3796="","⚠ التاريخ خارج السنة المالية",IF(H3796="","⚠ اختر بند الموازنة",IF(I3796="مرفوض","✖ مرفوض من المدير",IF(I3796&lt;&gt;"موافق","⏳ بانتظار موافقة المدير",IF(K3796&lt;&gt;"نعم","⚠ غير مسوى مع الحسابات","✔ معتمد ومسوى")))))))))</f>
        <v/>
      </c>
      <c r="R3796">
        <f>N(R3795)+IF(A3796="عهدة",1,0)</f>
        <v/>
      </c>
      <c r="S3796">
        <f>IF(C3796="","",IF(AND(C3796&gt;=DATE(2026,9,1),C3796&lt;=DATE(2027,8,31)),(YEAR(C3796)-2026)*12+MONTH(C3796)-8,""))</f>
        <v/>
      </c>
      <c r="T3796">
        <f>IF(AND(A3796="مصروف",R3796&gt;0,I3796="موافق",S3796&lt;&gt;"",H3796&lt;&gt;""),N(G3796),0)</f>
        <v/>
      </c>
    </row>
    <row r="3797">
      <c r="A3797" s="19" t="n"/>
      <c r="B3797" s="20">
        <f>IF(A3797="","",IF(R3797=0,"⚠ أضف سطر عهدة أولًا","DMT-"&amp;TEXT(R3797,"000")))</f>
        <v/>
      </c>
      <c r="C3797" s="21" t="n"/>
      <c r="D3797" s="20">
        <f>IF(C3797="","",IF(S3797="","خارج السنة المالية",INDEX(القوائم!$D$2:$D$13,S3797)))</f>
        <v/>
      </c>
      <c r="E3797" s="22" t="n"/>
      <c r="F3797" s="23" t="n"/>
      <c r="G3797" s="23" t="n"/>
      <c r="H3797" s="22" t="n"/>
      <c r="I3797" s="19" t="n"/>
      <c r="J3797" s="21" t="n"/>
      <c r="K3797" s="19" t="n"/>
      <c r="L3797" s="19" t="n"/>
      <c r="M3797" s="21" t="n"/>
      <c r="N3797" s="22" t="n"/>
      <c r="O3797" s="24">
        <f>IF(A3797&lt;&gt;"عهدة","",SUMIFS($G$8:$G$5007,$B$8:$B$5007,B3797,$A$8:$A$5007,"مصروف",$I$8:$I$5007,"&lt;&gt;مرفوض"))</f>
        <v/>
      </c>
      <c r="P3797" s="25">
        <f>IF(A3797&lt;&gt;"عهدة","",N(F3797)-O3797)</f>
        <v/>
      </c>
      <c r="Q3797" s="26">
        <f>IF(A3797="","",IF(A3797="عهدة",IF(N(F3797)=0,"⚠ أدخل قيمة العهدة",IF(P3797&lt;0,"⛔ عجز / زيادة مصروفات "&amp;TEXT(-P3797,"#,##0"),IF(COUNTIFS($B$8:$B$5007,B3797,$A$8:$A$5007,"مصروف",$I$8:$I$5007,"&lt;&gt;مرفوض",$K$8:$K$5007,"&lt;&gt;نعم")&gt;0,"⚠ "&amp;COUNTIFS($B$8:$B$5007,B3797,$A$8:$A$5007,"مصروف",$I$8:$I$5007,"&lt;&gt;مرفوض",$K$8:$K$5007,"&lt;&gt;نعم")&amp;" مصروف غير مسوى",IF(L3797="تمت التسوية",IF(P3797=0,"✔ متوازنة وتمت التسوية","✔ تمت التسوية – متبقي "&amp;TEXT(P3797,"#,##0")),IF(P3797&gt;0,"متبقي "&amp;TEXT(P3797,"#,##0"),"✔ متوازنة"))))),IF(R3797=0,"⚠ أضف سطر عهدة أولًا",IF(OR(C3797="",N(G3797)=0),"⚠ أكمل التاريخ والقيمة",IF(S3797="","⚠ التاريخ خارج السنة المالية",IF(H3797="","⚠ اختر بند الموازنة",IF(I3797="مرفوض","✖ مرفوض من المدير",IF(I3797&lt;&gt;"موافق","⏳ بانتظار موافقة المدير",IF(K3797&lt;&gt;"نعم","⚠ غير مسوى مع الحسابات","✔ معتمد ومسوى")))))))))</f>
        <v/>
      </c>
      <c r="R3797">
        <f>N(R3796)+IF(A3797="عهدة",1,0)</f>
        <v/>
      </c>
      <c r="S3797">
        <f>IF(C3797="","",IF(AND(C3797&gt;=DATE(2026,9,1),C3797&lt;=DATE(2027,8,31)),(YEAR(C3797)-2026)*12+MONTH(C3797)-8,""))</f>
        <v/>
      </c>
      <c r="T3797">
        <f>IF(AND(A3797="مصروف",R3797&gt;0,I3797="موافق",S3797&lt;&gt;"",H3797&lt;&gt;""),N(G3797),0)</f>
        <v/>
      </c>
    </row>
    <row r="3798">
      <c r="A3798" s="19" t="n"/>
      <c r="B3798" s="20">
        <f>IF(A3798="","",IF(R3798=0,"⚠ أضف سطر عهدة أولًا","DMT-"&amp;TEXT(R3798,"000")))</f>
        <v/>
      </c>
      <c r="C3798" s="21" t="n"/>
      <c r="D3798" s="20">
        <f>IF(C3798="","",IF(S3798="","خارج السنة المالية",INDEX(القوائم!$D$2:$D$13,S3798)))</f>
        <v/>
      </c>
      <c r="E3798" s="22" t="n"/>
      <c r="F3798" s="23" t="n"/>
      <c r="G3798" s="23" t="n"/>
      <c r="H3798" s="22" t="n"/>
      <c r="I3798" s="19" t="n"/>
      <c r="J3798" s="21" t="n"/>
      <c r="K3798" s="19" t="n"/>
      <c r="L3798" s="19" t="n"/>
      <c r="M3798" s="21" t="n"/>
      <c r="N3798" s="22" t="n"/>
      <c r="O3798" s="24">
        <f>IF(A3798&lt;&gt;"عهدة","",SUMIFS($G$8:$G$5007,$B$8:$B$5007,B3798,$A$8:$A$5007,"مصروف",$I$8:$I$5007,"&lt;&gt;مرفوض"))</f>
        <v/>
      </c>
      <c r="P3798" s="25">
        <f>IF(A3798&lt;&gt;"عهدة","",N(F3798)-O3798)</f>
        <v/>
      </c>
      <c r="Q3798" s="26">
        <f>IF(A3798="","",IF(A3798="عهدة",IF(N(F3798)=0,"⚠ أدخل قيمة العهدة",IF(P3798&lt;0,"⛔ عجز / زيادة مصروفات "&amp;TEXT(-P3798,"#,##0"),IF(COUNTIFS($B$8:$B$5007,B3798,$A$8:$A$5007,"مصروف",$I$8:$I$5007,"&lt;&gt;مرفوض",$K$8:$K$5007,"&lt;&gt;نعم")&gt;0,"⚠ "&amp;COUNTIFS($B$8:$B$5007,B3798,$A$8:$A$5007,"مصروف",$I$8:$I$5007,"&lt;&gt;مرفوض",$K$8:$K$5007,"&lt;&gt;نعم")&amp;" مصروف غير مسوى",IF(L3798="تمت التسوية",IF(P3798=0,"✔ متوازنة وتمت التسوية","✔ تمت التسوية – متبقي "&amp;TEXT(P3798,"#,##0")),IF(P3798&gt;0,"متبقي "&amp;TEXT(P3798,"#,##0"),"✔ متوازنة"))))),IF(R3798=0,"⚠ أضف سطر عهدة أولًا",IF(OR(C3798="",N(G3798)=0),"⚠ أكمل التاريخ والقيمة",IF(S3798="","⚠ التاريخ خارج السنة المالية",IF(H3798="","⚠ اختر بند الموازنة",IF(I3798="مرفوض","✖ مرفوض من المدير",IF(I3798&lt;&gt;"موافق","⏳ بانتظار موافقة المدير",IF(K3798&lt;&gt;"نعم","⚠ غير مسوى مع الحسابات","✔ معتمد ومسوى")))))))))</f>
        <v/>
      </c>
      <c r="R3798">
        <f>N(R3797)+IF(A3798="عهدة",1,0)</f>
        <v/>
      </c>
      <c r="S3798">
        <f>IF(C3798="","",IF(AND(C3798&gt;=DATE(2026,9,1),C3798&lt;=DATE(2027,8,31)),(YEAR(C3798)-2026)*12+MONTH(C3798)-8,""))</f>
        <v/>
      </c>
      <c r="T3798">
        <f>IF(AND(A3798="مصروف",R3798&gt;0,I3798="موافق",S3798&lt;&gt;"",H3798&lt;&gt;""),N(G3798),0)</f>
        <v/>
      </c>
    </row>
    <row r="3799">
      <c r="A3799" s="19" t="n"/>
      <c r="B3799" s="20">
        <f>IF(A3799="","",IF(R3799=0,"⚠ أضف سطر عهدة أولًا","DMT-"&amp;TEXT(R3799,"000")))</f>
        <v/>
      </c>
      <c r="C3799" s="21" t="n"/>
      <c r="D3799" s="20">
        <f>IF(C3799="","",IF(S3799="","خارج السنة المالية",INDEX(القوائم!$D$2:$D$13,S3799)))</f>
        <v/>
      </c>
      <c r="E3799" s="22" t="n"/>
      <c r="F3799" s="23" t="n"/>
      <c r="G3799" s="23" t="n"/>
      <c r="H3799" s="22" t="n"/>
      <c r="I3799" s="19" t="n"/>
      <c r="J3799" s="21" t="n"/>
      <c r="K3799" s="19" t="n"/>
      <c r="L3799" s="19" t="n"/>
      <c r="M3799" s="21" t="n"/>
      <c r="N3799" s="22" t="n"/>
      <c r="O3799" s="24">
        <f>IF(A3799&lt;&gt;"عهدة","",SUMIFS($G$8:$G$5007,$B$8:$B$5007,B3799,$A$8:$A$5007,"مصروف",$I$8:$I$5007,"&lt;&gt;مرفوض"))</f>
        <v/>
      </c>
      <c r="P3799" s="25">
        <f>IF(A3799&lt;&gt;"عهدة","",N(F3799)-O3799)</f>
        <v/>
      </c>
      <c r="Q3799" s="26">
        <f>IF(A3799="","",IF(A3799="عهدة",IF(N(F3799)=0,"⚠ أدخل قيمة العهدة",IF(P3799&lt;0,"⛔ عجز / زيادة مصروفات "&amp;TEXT(-P3799,"#,##0"),IF(COUNTIFS($B$8:$B$5007,B3799,$A$8:$A$5007,"مصروف",$I$8:$I$5007,"&lt;&gt;مرفوض",$K$8:$K$5007,"&lt;&gt;نعم")&gt;0,"⚠ "&amp;COUNTIFS($B$8:$B$5007,B3799,$A$8:$A$5007,"مصروف",$I$8:$I$5007,"&lt;&gt;مرفوض",$K$8:$K$5007,"&lt;&gt;نعم")&amp;" مصروف غير مسوى",IF(L3799="تمت التسوية",IF(P3799=0,"✔ متوازنة وتمت التسوية","✔ تمت التسوية – متبقي "&amp;TEXT(P3799,"#,##0")),IF(P3799&gt;0,"متبقي "&amp;TEXT(P3799,"#,##0"),"✔ متوازنة"))))),IF(R3799=0,"⚠ أضف سطر عهدة أولًا",IF(OR(C3799="",N(G3799)=0),"⚠ أكمل التاريخ والقيمة",IF(S3799="","⚠ التاريخ خارج السنة المالية",IF(H3799="","⚠ اختر بند الموازنة",IF(I3799="مرفوض","✖ مرفوض من المدير",IF(I3799&lt;&gt;"موافق","⏳ بانتظار موافقة المدير",IF(K3799&lt;&gt;"نعم","⚠ غير مسوى مع الحسابات","✔ معتمد ومسوى")))))))))</f>
        <v/>
      </c>
      <c r="R3799">
        <f>N(R3798)+IF(A3799="عهدة",1,0)</f>
        <v/>
      </c>
      <c r="S3799">
        <f>IF(C3799="","",IF(AND(C3799&gt;=DATE(2026,9,1),C3799&lt;=DATE(2027,8,31)),(YEAR(C3799)-2026)*12+MONTH(C3799)-8,""))</f>
        <v/>
      </c>
      <c r="T3799">
        <f>IF(AND(A3799="مصروف",R3799&gt;0,I3799="موافق",S3799&lt;&gt;"",H3799&lt;&gt;""),N(G3799),0)</f>
        <v/>
      </c>
    </row>
    <row r="3800">
      <c r="A3800" s="19" t="n"/>
      <c r="B3800" s="20">
        <f>IF(A3800="","",IF(R3800=0,"⚠ أضف سطر عهدة أولًا","DMT-"&amp;TEXT(R3800,"000")))</f>
        <v/>
      </c>
      <c r="C3800" s="21" t="n"/>
      <c r="D3800" s="20">
        <f>IF(C3800="","",IF(S3800="","خارج السنة المالية",INDEX(القوائم!$D$2:$D$13,S3800)))</f>
        <v/>
      </c>
      <c r="E3800" s="22" t="n"/>
      <c r="F3800" s="23" t="n"/>
      <c r="G3800" s="23" t="n"/>
      <c r="H3800" s="22" t="n"/>
      <c r="I3800" s="19" t="n"/>
      <c r="J3800" s="21" t="n"/>
      <c r="K3800" s="19" t="n"/>
      <c r="L3800" s="19" t="n"/>
      <c r="M3800" s="21" t="n"/>
      <c r="N3800" s="22" t="n"/>
      <c r="O3800" s="24">
        <f>IF(A3800&lt;&gt;"عهدة","",SUMIFS($G$8:$G$5007,$B$8:$B$5007,B3800,$A$8:$A$5007,"مصروف",$I$8:$I$5007,"&lt;&gt;مرفوض"))</f>
        <v/>
      </c>
      <c r="P3800" s="25">
        <f>IF(A3800&lt;&gt;"عهدة","",N(F3800)-O3800)</f>
        <v/>
      </c>
      <c r="Q3800" s="26">
        <f>IF(A3800="","",IF(A3800="عهدة",IF(N(F3800)=0,"⚠ أدخل قيمة العهدة",IF(P3800&lt;0,"⛔ عجز / زيادة مصروفات "&amp;TEXT(-P3800,"#,##0"),IF(COUNTIFS($B$8:$B$5007,B3800,$A$8:$A$5007,"مصروف",$I$8:$I$5007,"&lt;&gt;مرفوض",$K$8:$K$5007,"&lt;&gt;نعم")&gt;0,"⚠ "&amp;COUNTIFS($B$8:$B$5007,B3800,$A$8:$A$5007,"مصروف",$I$8:$I$5007,"&lt;&gt;مرفوض",$K$8:$K$5007,"&lt;&gt;نعم")&amp;" مصروف غير مسوى",IF(L3800="تمت التسوية",IF(P3800=0,"✔ متوازنة وتمت التسوية","✔ تمت التسوية – متبقي "&amp;TEXT(P3800,"#,##0")),IF(P3800&gt;0,"متبقي "&amp;TEXT(P3800,"#,##0"),"✔ متوازنة"))))),IF(R3800=0,"⚠ أضف سطر عهدة أولًا",IF(OR(C3800="",N(G3800)=0),"⚠ أكمل التاريخ والقيمة",IF(S3800="","⚠ التاريخ خارج السنة المالية",IF(H3800="","⚠ اختر بند الموازنة",IF(I3800="مرفوض","✖ مرفوض من المدير",IF(I3800&lt;&gt;"موافق","⏳ بانتظار موافقة المدير",IF(K3800&lt;&gt;"نعم","⚠ غير مسوى مع الحسابات","✔ معتمد ومسوى")))))))))</f>
        <v/>
      </c>
      <c r="R3800">
        <f>N(R3799)+IF(A3800="عهدة",1,0)</f>
        <v/>
      </c>
      <c r="S3800">
        <f>IF(C3800="","",IF(AND(C3800&gt;=DATE(2026,9,1),C3800&lt;=DATE(2027,8,31)),(YEAR(C3800)-2026)*12+MONTH(C3800)-8,""))</f>
        <v/>
      </c>
      <c r="T3800">
        <f>IF(AND(A3800="مصروف",R3800&gt;0,I3800="موافق",S3800&lt;&gt;"",H3800&lt;&gt;""),N(G3800),0)</f>
        <v/>
      </c>
    </row>
    <row r="3801">
      <c r="A3801" s="19" t="n"/>
      <c r="B3801" s="20">
        <f>IF(A3801="","",IF(R3801=0,"⚠ أضف سطر عهدة أولًا","DMT-"&amp;TEXT(R3801,"000")))</f>
        <v/>
      </c>
      <c r="C3801" s="21" t="n"/>
      <c r="D3801" s="20">
        <f>IF(C3801="","",IF(S3801="","خارج السنة المالية",INDEX(القوائم!$D$2:$D$13,S3801)))</f>
        <v/>
      </c>
      <c r="E3801" s="22" t="n"/>
      <c r="F3801" s="23" t="n"/>
      <c r="G3801" s="23" t="n"/>
      <c r="H3801" s="22" t="n"/>
      <c r="I3801" s="19" t="n"/>
      <c r="J3801" s="21" t="n"/>
      <c r="K3801" s="19" t="n"/>
      <c r="L3801" s="19" t="n"/>
      <c r="M3801" s="21" t="n"/>
      <c r="N3801" s="22" t="n"/>
      <c r="O3801" s="24">
        <f>IF(A3801&lt;&gt;"عهدة","",SUMIFS($G$8:$G$5007,$B$8:$B$5007,B3801,$A$8:$A$5007,"مصروف",$I$8:$I$5007,"&lt;&gt;مرفوض"))</f>
        <v/>
      </c>
      <c r="P3801" s="25">
        <f>IF(A3801&lt;&gt;"عهدة","",N(F3801)-O3801)</f>
        <v/>
      </c>
      <c r="Q3801" s="26">
        <f>IF(A3801="","",IF(A3801="عهدة",IF(N(F3801)=0,"⚠ أدخل قيمة العهدة",IF(P3801&lt;0,"⛔ عجز / زيادة مصروفات "&amp;TEXT(-P3801,"#,##0"),IF(COUNTIFS($B$8:$B$5007,B3801,$A$8:$A$5007,"مصروف",$I$8:$I$5007,"&lt;&gt;مرفوض",$K$8:$K$5007,"&lt;&gt;نعم")&gt;0,"⚠ "&amp;COUNTIFS($B$8:$B$5007,B3801,$A$8:$A$5007,"مصروف",$I$8:$I$5007,"&lt;&gt;مرفوض",$K$8:$K$5007,"&lt;&gt;نعم")&amp;" مصروف غير مسوى",IF(L3801="تمت التسوية",IF(P3801=0,"✔ متوازنة وتمت التسوية","✔ تمت التسوية – متبقي "&amp;TEXT(P3801,"#,##0")),IF(P3801&gt;0,"متبقي "&amp;TEXT(P3801,"#,##0"),"✔ متوازنة"))))),IF(R3801=0,"⚠ أضف سطر عهدة أولًا",IF(OR(C3801="",N(G3801)=0),"⚠ أكمل التاريخ والقيمة",IF(S3801="","⚠ التاريخ خارج السنة المالية",IF(H3801="","⚠ اختر بند الموازنة",IF(I3801="مرفوض","✖ مرفوض من المدير",IF(I3801&lt;&gt;"موافق","⏳ بانتظار موافقة المدير",IF(K3801&lt;&gt;"نعم","⚠ غير مسوى مع الحسابات","✔ معتمد ومسوى")))))))))</f>
        <v/>
      </c>
      <c r="R3801">
        <f>N(R3800)+IF(A3801="عهدة",1,0)</f>
        <v/>
      </c>
      <c r="S3801">
        <f>IF(C3801="","",IF(AND(C3801&gt;=DATE(2026,9,1),C3801&lt;=DATE(2027,8,31)),(YEAR(C3801)-2026)*12+MONTH(C3801)-8,""))</f>
        <v/>
      </c>
      <c r="T3801">
        <f>IF(AND(A3801="مصروف",R3801&gt;0,I3801="موافق",S3801&lt;&gt;"",H3801&lt;&gt;""),N(G3801),0)</f>
        <v/>
      </c>
    </row>
    <row r="3802">
      <c r="A3802" s="19" t="n"/>
      <c r="B3802" s="20">
        <f>IF(A3802="","",IF(R3802=0,"⚠ أضف سطر عهدة أولًا","DMT-"&amp;TEXT(R3802,"000")))</f>
        <v/>
      </c>
      <c r="C3802" s="21" t="n"/>
      <c r="D3802" s="20">
        <f>IF(C3802="","",IF(S3802="","خارج السنة المالية",INDEX(القوائم!$D$2:$D$13,S3802)))</f>
        <v/>
      </c>
      <c r="E3802" s="22" t="n"/>
      <c r="F3802" s="23" t="n"/>
      <c r="G3802" s="23" t="n"/>
      <c r="H3802" s="22" t="n"/>
      <c r="I3802" s="19" t="n"/>
      <c r="J3802" s="21" t="n"/>
      <c r="K3802" s="19" t="n"/>
      <c r="L3802" s="19" t="n"/>
      <c r="M3802" s="21" t="n"/>
      <c r="N3802" s="22" t="n"/>
      <c r="O3802" s="24">
        <f>IF(A3802&lt;&gt;"عهدة","",SUMIFS($G$8:$G$5007,$B$8:$B$5007,B3802,$A$8:$A$5007,"مصروف",$I$8:$I$5007,"&lt;&gt;مرفوض"))</f>
        <v/>
      </c>
      <c r="P3802" s="25">
        <f>IF(A3802&lt;&gt;"عهدة","",N(F3802)-O3802)</f>
        <v/>
      </c>
      <c r="Q3802" s="26">
        <f>IF(A3802="","",IF(A3802="عهدة",IF(N(F3802)=0,"⚠ أدخل قيمة العهدة",IF(P3802&lt;0,"⛔ عجز / زيادة مصروفات "&amp;TEXT(-P3802,"#,##0"),IF(COUNTIFS($B$8:$B$5007,B3802,$A$8:$A$5007,"مصروف",$I$8:$I$5007,"&lt;&gt;مرفوض",$K$8:$K$5007,"&lt;&gt;نعم")&gt;0,"⚠ "&amp;COUNTIFS($B$8:$B$5007,B3802,$A$8:$A$5007,"مصروف",$I$8:$I$5007,"&lt;&gt;مرفوض",$K$8:$K$5007,"&lt;&gt;نعم")&amp;" مصروف غير مسوى",IF(L3802="تمت التسوية",IF(P3802=0,"✔ متوازنة وتمت التسوية","✔ تمت التسوية – متبقي "&amp;TEXT(P3802,"#,##0")),IF(P3802&gt;0,"متبقي "&amp;TEXT(P3802,"#,##0"),"✔ متوازنة"))))),IF(R3802=0,"⚠ أضف سطر عهدة أولًا",IF(OR(C3802="",N(G3802)=0),"⚠ أكمل التاريخ والقيمة",IF(S3802="","⚠ التاريخ خارج السنة المالية",IF(H3802="","⚠ اختر بند الموازنة",IF(I3802="مرفوض","✖ مرفوض من المدير",IF(I3802&lt;&gt;"موافق","⏳ بانتظار موافقة المدير",IF(K3802&lt;&gt;"نعم","⚠ غير مسوى مع الحسابات","✔ معتمد ومسوى")))))))))</f>
        <v/>
      </c>
      <c r="R3802">
        <f>N(R3801)+IF(A3802="عهدة",1,0)</f>
        <v/>
      </c>
      <c r="S3802">
        <f>IF(C3802="","",IF(AND(C3802&gt;=DATE(2026,9,1),C3802&lt;=DATE(2027,8,31)),(YEAR(C3802)-2026)*12+MONTH(C3802)-8,""))</f>
        <v/>
      </c>
      <c r="T3802">
        <f>IF(AND(A3802="مصروف",R3802&gt;0,I3802="موافق",S3802&lt;&gt;"",H3802&lt;&gt;""),N(G3802),0)</f>
        <v/>
      </c>
    </row>
    <row r="3803">
      <c r="A3803" s="19" t="n"/>
      <c r="B3803" s="20">
        <f>IF(A3803="","",IF(R3803=0,"⚠ أضف سطر عهدة أولًا","DMT-"&amp;TEXT(R3803,"000")))</f>
        <v/>
      </c>
      <c r="C3803" s="21" t="n"/>
      <c r="D3803" s="20">
        <f>IF(C3803="","",IF(S3803="","خارج السنة المالية",INDEX(القوائم!$D$2:$D$13,S3803)))</f>
        <v/>
      </c>
      <c r="E3803" s="22" t="n"/>
      <c r="F3803" s="23" t="n"/>
      <c r="G3803" s="23" t="n"/>
      <c r="H3803" s="22" t="n"/>
      <c r="I3803" s="19" t="n"/>
      <c r="J3803" s="21" t="n"/>
      <c r="K3803" s="19" t="n"/>
      <c r="L3803" s="19" t="n"/>
      <c r="M3803" s="21" t="n"/>
      <c r="N3803" s="22" t="n"/>
      <c r="O3803" s="24">
        <f>IF(A3803&lt;&gt;"عهدة","",SUMIFS($G$8:$G$5007,$B$8:$B$5007,B3803,$A$8:$A$5007,"مصروف",$I$8:$I$5007,"&lt;&gt;مرفوض"))</f>
        <v/>
      </c>
      <c r="P3803" s="25">
        <f>IF(A3803&lt;&gt;"عهدة","",N(F3803)-O3803)</f>
        <v/>
      </c>
      <c r="Q3803" s="26">
        <f>IF(A3803="","",IF(A3803="عهدة",IF(N(F3803)=0,"⚠ أدخل قيمة العهدة",IF(P3803&lt;0,"⛔ عجز / زيادة مصروفات "&amp;TEXT(-P3803,"#,##0"),IF(COUNTIFS($B$8:$B$5007,B3803,$A$8:$A$5007,"مصروف",$I$8:$I$5007,"&lt;&gt;مرفوض",$K$8:$K$5007,"&lt;&gt;نعم")&gt;0,"⚠ "&amp;COUNTIFS($B$8:$B$5007,B3803,$A$8:$A$5007,"مصروف",$I$8:$I$5007,"&lt;&gt;مرفوض",$K$8:$K$5007,"&lt;&gt;نعم")&amp;" مصروف غير مسوى",IF(L3803="تمت التسوية",IF(P3803=0,"✔ متوازنة وتمت التسوية","✔ تمت التسوية – متبقي "&amp;TEXT(P3803,"#,##0")),IF(P3803&gt;0,"متبقي "&amp;TEXT(P3803,"#,##0"),"✔ متوازنة"))))),IF(R3803=0,"⚠ أضف سطر عهدة أولًا",IF(OR(C3803="",N(G3803)=0),"⚠ أكمل التاريخ والقيمة",IF(S3803="","⚠ التاريخ خارج السنة المالية",IF(H3803="","⚠ اختر بند الموازنة",IF(I3803="مرفوض","✖ مرفوض من المدير",IF(I3803&lt;&gt;"موافق","⏳ بانتظار موافقة المدير",IF(K3803&lt;&gt;"نعم","⚠ غير مسوى مع الحسابات","✔ معتمد ومسوى")))))))))</f>
        <v/>
      </c>
      <c r="R3803">
        <f>N(R3802)+IF(A3803="عهدة",1,0)</f>
        <v/>
      </c>
      <c r="S3803">
        <f>IF(C3803="","",IF(AND(C3803&gt;=DATE(2026,9,1),C3803&lt;=DATE(2027,8,31)),(YEAR(C3803)-2026)*12+MONTH(C3803)-8,""))</f>
        <v/>
      </c>
      <c r="T3803">
        <f>IF(AND(A3803="مصروف",R3803&gt;0,I3803="موافق",S3803&lt;&gt;"",H3803&lt;&gt;""),N(G3803),0)</f>
        <v/>
      </c>
    </row>
    <row r="3804">
      <c r="A3804" s="19" t="n"/>
      <c r="B3804" s="20">
        <f>IF(A3804="","",IF(R3804=0,"⚠ أضف سطر عهدة أولًا","DMT-"&amp;TEXT(R3804,"000")))</f>
        <v/>
      </c>
      <c r="C3804" s="21" t="n"/>
      <c r="D3804" s="20">
        <f>IF(C3804="","",IF(S3804="","خارج السنة المالية",INDEX(القوائم!$D$2:$D$13,S3804)))</f>
        <v/>
      </c>
      <c r="E3804" s="22" t="n"/>
      <c r="F3804" s="23" t="n"/>
      <c r="G3804" s="23" t="n"/>
      <c r="H3804" s="22" t="n"/>
      <c r="I3804" s="19" t="n"/>
      <c r="J3804" s="21" t="n"/>
      <c r="K3804" s="19" t="n"/>
      <c r="L3804" s="19" t="n"/>
      <c r="M3804" s="21" t="n"/>
      <c r="N3804" s="22" t="n"/>
      <c r="O3804" s="24">
        <f>IF(A3804&lt;&gt;"عهدة","",SUMIFS($G$8:$G$5007,$B$8:$B$5007,B3804,$A$8:$A$5007,"مصروف",$I$8:$I$5007,"&lt;&gt;مرفوض"))</f>
        <v/>
      </c>
      <c r="P3804" s="25">
        <f>IF(A3804&lt;&gt;"عهدة","",N(F3804)-O3804)</f>
        <v/>
      </c>
      <c r="Q3804" s="26">
        <f>IF(A3804="","",IF(A3804="عهدة",IF(N(F3804)=0,"⚠ أدخل قيمة العهدة",IF(P3804&lt;0,"⛔ عجز / زيادة مصروفات "&amp;TEXT(-P3804,"#,##0"),IF(COUNTIFS($B$8:$B$5007,B3804,$A$8:$A$5007,"مصروف",$I$8:$I$5007,"&lt;&gt;مرفوض",$K$8:$K$5007,"&lt;&gt;نعم")&gt;0,"⚠ "&amp;COUNTIFS($B$8:$B$5007,B3804,$A$8:$A$5007,"مصروف",$I$8:$I$5007,"&lt;&gt;مرفوض",$K$8:$K$5007,"&lt;&gt;نعم")&amp;" مصروف غير مسوى",IF(L3804="تمت التسوية",IF(P3804=0,"✔ متوازنة وتمت التسوية","✔ تمت التسوية – متبقي "&amp;TEXT(P3804,"#,##0")),IF(P3804&gt;0,"متبقي "&amp;TEXT(P3804,"#,##0"),"✔ متوازنة"))))),IF(R3804=0,"⚠ أضف سطر عهدة أولًا",IF(OR(C3804="",N(G3804)=0),"⚠ أكمل التاريخ والقيمة",IF(S3804="","⚠ التاريخ خارج السنة المالية",IF(H3804="","⚠ اختر بند الموازنة",IF(I3804="مرفوض","✖ مرفوض من المدير",IF(I3804&lt;&gt;"موافق","⏳ بانتظار موافقة المدير",IF(K3804&lt;&gt;"نعم","⚠ غير مسوى مع الحسابات","✔ معتمد ومسوى")))))))))</f>
        <v/>
      </c>
      <c r="R3804">
        <f>N(R3803)+IF(A3804="عهدة",1,0)</f>
        <v/>
      </c>
      <c r="S3804">
        <f>IF(C3804="","",IF(AND(C3804&gt;=DATE(2026,9,1),C3804&lt;=DATE(2027,8,31)),(YEAR(C3804)-2026)*12+MONTH(C3804)-8,""))</f>
        <v/>
      </c>
      <c r="T3804">
        <f>IF(AND(A3804="مصروف",R3804&gt;0,I3804="موافق",S3804&lt;&gt;"",H3804&lt;&gt;""),N(G3804),0)</f>
        <v/>
      </c>
    </row>
    <row r="3805">
      <c r="A3805" s="19" t="n"/>
      <c r="B3805" s="20">
        <f>IF(A3805="","",IF(R3805=0,"⚠ أضف سطر عهدة أولًا","DMT-"&amp;TEXT(R3805,"000")))</f>
        <v/>
      </c>
      <c r="C3805" s="21" t="n"/>
      <c r="D3805" s="20">
        <f>IF(C3805="","",IF(S3805="","خارج السنة المالية",INDEX(القوائم!$D$2:$D$13,S3805)))</f>
        <v/>
      </c>
      <c r="E3805" s="22" t="n"/>
      <c r="F3805" s="23" t="n"/>
      <c r="G3805" s="23" t="n"/>
      <c r="H3805" s="22" t="n"/>
      <c r="I3805" s="19" t="n"/>
      <c r="J3805" s="21" t="n"/>
      <c r="K3805" s="19" t="n"/>
      <c r="L3805" s="19" t="n"/>
      <c r="M3805" s="21" t="n"/>
      <c r="N3805" s="22" t="n"/>
      <c r="O3805" s="24">
        <f>IF(A3805&lt;&gt;"عهدة","",SUMIFS($G$8:$G$5007,$B$8:$B$5007,B3805,$A$8:$A$5007,"مصروف",$I$8:$I$5007,"&lt;&gt;مرفوض"))</f>
        <v/>
      </c>
      <c r="P3805" s="25">
        <f>IF(A3805&lt;&gt;"عهدة","",N(F3805)-O3805)</f>
        <v/>
      </c>
      <c r="Q3805" s="26">
        <f>IF(A3805="","",IF(A3805="عهدة",IF(N(F3805)=0,"⚠ أدخل قيمة العهدة",IF(P3805&lt;0,"⛔ عجز / زيادة مصروفات "&amp;TEXT(-P3805,"#,##0"),IF(COUNTIFS($B$8:$B$5007,B3805,$A$8:$A$5007,"مصروف",$I$8:$I$5007,"&lt;&gt;مرفوض",$K$8:$K$5007,"&lt;&gt;نعم")&gt;0,"⚠ "&amp;COUNTIFS($B$8:$B$5007,B3805,$A$8:$A$5007,"مصروف",$I$8:$I$5007,"&lt;&gt;مرفوض",$K$8:$K$5007,"&lt;&gt;نعم")&amp;" مصروف غير مسوى",IF(L3805="تمت التسوية",IF(P3805=0,"✔ متوازنة وتمت التسوية","✔ تمت التسوية – متبقي "&amp;TEXT(P3805,"#,##0")),IF(P3805&gt;0,"متبقي "&amp;TEXT(P3805,"#,##0"),"✔ متوازنة"))))),IF(R3805=0,"⚠ أضف سطر عهدة أولًا",IF(OR(C3805="",N(G3805)=0),"⚠ أكمل التاريخ والقيمة",IF(S3805="","⚠ التاريخ خارج السنة المالية",IF(H3805="","⚠ اختر بند الموازنة",IF(I3805="مرفوض","✖ مرفوض من المدير",IF(I3805&lt;&gt;"موافق","⏳ بانتظار موافقة المدير",IF(K3805&lt;&gt;"نعم","⚠ غير مسوى مع الحسابات","✔ معتمد ومسوى")))))))))</f>
        <v/>
      </c>
      <c r="R3805">
        <f>N(R3804)+IF(A3805="عهدة",1,0)</f>
        <v/>
      </c>
      <c r="S3805">
        <f>IF(C3805="","",IF(AND(C3805&gt;=DATE(2026,9,1),C3805&lt;=DATE(2027,8,31)),(YEAR(C3805)-2026)*12+MONTH(C3805)-8,""))</f>
        <v/>
      </c>
      <c r="T3805">
        <f>IF(AND(A3805="مصروف",R3805&gt;0,I3805="موافق",S3805&lt;&gt;"",H3805&lt;&gt;""),N(G3805),0)</f>
        <v/>
      </c>
    </row>
    <row r="3806">
      <c r="A3806" s="19" t="n"/>
      <c r="B3806" s="20">
        <f>IF(A3806="","",IF(R3806=0,"⚠ أضف سطر عهدة أولًا","DMT-"&amp;TEXT(R3806,"000")))</f>
        <v/>
      </c>
      <c r="C3806" s="21" t="n"/>
      <c r="D3806" s="20">
        <f>IF(C3806="","",IF(S3806="","خارج السنة المالية",INDEX(القوائم!$D$2:$D$13,S3806)))</f>
        <v/>
      </c>
      <c r="E3806" s="22" t="n"/>
      <c r="F3806" s="23" t="n"/>
      <c r="G3806" s="23" t="n"/>
      <c r="H3806" s="22" t="n"/>
      <c r="I3806" s="19" t="n"/>
      <c r="J3806" s="21" t="n"/>
      <c r="K3806" s="19" t="n"/>
      <c r="L3806" s="19" t="n"/>
      <c r="M3806" s="21" t="n"/>
      <c r="N3806" s="22" t="n"/>
      <c r="O3806" s="24">
        <f>IF(A3806&lt;&gt;"عهدة","",SUMIFS($G$8:$G$5007,$B$8:$B$5007,B3806,$A$8:$A$5007,"مصروف",$I$8:$I$5007,"&lt;&gt;مرفوض"))</f>
        <v/>
      </c>
      <c r="P3806" s="25">
        <f>IF(A3806&lt;&gt;"عهدة","",N(F3806)-O3806)</f>
        <v/>
      </c>
      <c r="Q3806" s="26">
        <f>IF(A3806="","",IF(A3806="عهدة",IF(N(F3806)=0,"⚠ أدخل قيمة العهدة",IF(P3806&lt;0,"⛔ عجز / زيادة مصروفات "&amp;TEXT(-P3806,"#,##0"),IF(COUNTIFS($B$8:$B$5007,B3806,$A$8:$A$5007,"مصروف",$I$8:$I$5007,"&lt;&gt;مرفوض",$K$8:$K$5007,"&lt;&gt;نعم")&gt;0,"⚠ "&amp;COUNTIFS($B$8:$B$5007,B3806,$A$8:$A$5007,"مصروف",$I$8:$I$5007,"&lt;&gt;مرفوض",$K$8:$K$5007,"&lt;&gt;نعم")&amp;" مصروف غير مسوى",IF(L3806="تمت التسوية",IF(P3806=0,"✔ متوازنة وتمت التسوية","✔ تمت التسوية – متبقي "&amp;TEXT(P3806,"#,##0")),IF(P3806&gt;0,"متبقي "&amp;TEXT(P3806,"#,##0"),"✔ متوازنة"))))),IF(R3806=0,"⚠ أضف سطر عهدة أولًا",IF(OR(C3806="",N(G3806)=0),"⚠ أكمل التاريخ والقيمة",IF(S3806="","⚠ التاريخ خارج السنة المالية",IF(H3806="","⚠ اختر بند الموازنة",IF(I3806="مرفوض","✖ مرفوض من المدير",IF(I3806&lt;&gt;"موافق","⏳ بانتظار موافقة المدير",IF(K3806&lt;&gt;"نعم","⚠ غير مسوى مع الحسابات","✔ معتمد ومسوى")))))))))</f>
        <v/>
      </c>
      <c r="R3806">
        <f>N(R3805)+IF(A3806="عهدة",1,0)</f>
        <v/>
      </c>
      <c r="S3806">
        <f>IF(C3806="","",IF(AND(C3806&gt;=DATE(2026,9,1),C3806&lt;=DATE(2027,8,31)),(YEAR(C3806)-2026)*12+MONTH(C3806)-8,""))</f>
        <v/>
      </c>
      <c r="T3806">
        <f>IF(AND(A3806="مصروف",R3806&gt;0,I3806="موافق",S3806&lt;&gt;"",H3806&lt;&gt;""),N(G3806),0)</f>
        <v/>
      </c>
    </row>
    <row r="3807">
      <c r="A3807" s="19" t="n"/>
      <c r="B3807" s="20">
        <f>IF(A3807="","",IF(R3807=0,"⚠ أضف سطر عهدة أولًا","DMT-"&amp;TEXT(R3807,"000")))</f>
        <v/>
      </c>
      <c r="C3807" s="21" t="n"/>
      <c r="D3807" s="20">
        <f>IF(C3807="","",IF(S3807="","خارج السنة المالية",INDEX(القوائم!$D$2:$D$13,S3807)))</f>
        <v/>
      </c>
      <c r="E3807" s="22" t="n"/>
      <c r="F3807" s="23" t="n"/>
      <c r="G3807" s="23" t="n"/>
      <c r="H3807" s="22" t="n"/>
      <c r="I3807" s="19" t="n"/>
      <c r="J3807" s="21" t="n"/>
      <c r="K3807" s="19" t="n"/>
      <c r="L3807" s="19" t="n"/>
      <c r="M3807" s="21" t="n"/>
      <c r="N3807" s="22" t="n"/>
      <c r="O3807" s="24">
        <f>IF(A3807&lt;&gt;"عهدة","",SUMIFS($G$8:$G$5007,$B$8:$B$5007,B3807,$A$8:$A$5007,"مصروف",$I$8:$I$5007,"&lt;&gt;مرفوض"))</f>
        <v/>
      </c>
      <c r="P3807" s="25">
        <f>IF(A3807&lt;&gt;"عهدة","",N(F3807)-O3807)</f>
        <v/>
      </c>
      <c r="Q3807" s="26">
        <f>IF(A3807="","",IF(A3807="عهدة",IF(N(F3807)=0,"⚠ أدخل قيمة العهدة",IF(P3807&lt;0,"⛔ عجز / زيادة مصروفات "&amp;TEXT(-P3807,"#,##0"),IF(COUNTIFS($B$8:$B$5007,B3807,$A$8:$A$5007,"مصروف",$I$8:$I$5007,"&lt;&gt;مرفوض",$K$8:$K$5007,"&lt;&gt;نعم")&gt;0,"⚠ "&amp;COUNTIFS($B$8:$B$5007,B3807,$A$8:$A$5007,"مصروف",$I$8:$I$5007,"&lt;&gt;مرفوض",$K$8:$K$5007,"&lt;&gt;نعم")&amp;" مصروف غير مسوى",IF(L3807="تمت التسوية",IF(P3807=0,"✔ متوازنة وتمت التسوية","✔ تمت التسوية – متبقي "&amp;TEXT(P3807,"#,##0")),IF(P3807&gt;0,"متبقي "&amp;TEXT(P3807,"#,##0"),"✔ متوازنة"))))),IF(R3807=0,"⚠ أضف سطر عهدة أولًا",IF(OR(C3807="",N(G3807)=0),"⚠ أكمل التاريخ والقيمة",IF(S3807="","⚠ التاريخ خارج السنة المالية",IF(H3807="","⚠ اختر بند الموازنة",IF(I3807="مرفوض","✖ مرفوض من المدير",IF(I3807&lt;&gt;"موافق","⏳ بانتظار موافقة المدير",IF(K3807&lt;&gt;"نعم","⚠ غير مسوى مع الحسابات","✔ معتمد ومسوى")))))))))</f>
        <v/>
      </c>
      <c r="R3807">
        <f>N(R3806)+IF(A3807="عهدة",1,0)</f>
        <v/>
      </c>
      <c r="S3807">
        <f>IF(C3807="","",IF(AND(C3807&gt;=DATE(2026,9,1),C3807&lt;=DATE(2027,8,31)),(YEAR(C3807)-2026)*12+MONTH(C3807)-8,""))</f>
        <v/>
      </c>
      <c r="T3807">
        <f>IF(AND(A3807="مصروف",R3807&gt;0,I3807="موافق",S3807&lt;&gt;"",H3807&lt;&gt;""),N(G3807),0)</f>
        <v/>
      </c>
    </row>
    <row r="3808">
      <c r="A3808" s="19" t="n"/>
      <c r="B3808" s="20">
        <f>IF(A3808="","",IF(R3808=0,"⚠ أضف سطر عهدة أولًا","DMT-"&amp;TEXT(R3808,"000")))</f>
        <v/>
      </c>
      <c r="C3808" s="21" t="n"/>
      <c r="D3808" s="20">
        <f>IF(C3808="","",IF(S3808="","خارج السنة المالية",INDEX(القوائم!$D$2:$D$13,S3808)))</f>
        <v/>
      </c>
      <c r="E3808" s="22" t="n"/>
      <c r="F3808" s="23" t="n"/>
      <c r="G3808" s="23" t="n"/>
      <c r="H3808" s="22" t="n"/>
      <c r="I3808" s="19" t="n"/>
      <c r="J3808" s="21" t="n"/>
      <c r="K3808" s="19" t="n"/>
      <c r="L3808" s="19" t="n"/>
      <c r="M3808" s="21" t="n"/>
      <c r="N3808" s="22" t="n"/>
      <c r="O3808" s="24">
        <f>IF(A3808&lt;&gt;"عهدة","",SUMIFS($G$8:$G$5007,$B$8:$B$5007,B3808,$A$8:$A$5007,"مصروف",$I$8:$I$5007,"&lt;&gt;مرفوض"))</f>
        <v/>
      </c>
      <c r="P3808" s="25">
        <f>IF(A3808&lt;&gt;"عهدة","",N(F3808)-O3808)</f>
        <v/>
      </c>
      <c r="Q3808" s="26">
        <f>IF(A3808="","",IF(A3808="عهدة",IF(N(F3808)=0,"⚠ أدخل قيمة العهدة",IF(P3808&lt;0,"⛔ عجز / زيادة مصروفات "&amp;TEXT(-P3808,"#,##0"),IF(COUNTIFS($B$8:$B$5007,B3808,$A$8:$A$5007,"مصروف",$I$8:$I$5007,"&lt;&gt;مرفوض",$K$8:$K$5007,"&lt;&gt;نعم")&gt;0,"⚠ "&amp;COUNTIFS($B$8:$B$5007,B3808,$A$8:$A$5007,"مصروف",$I$8:$I$5007,"&lt;&gt;مرفوض",$K$8:$K$5007,"&lt;&gt;نعم")&amp;" مصروف غير مسوى",IF(L3808="تمت التسوية",IF(P3808=0,"✔ متوازنة وتمت التسوية","✔ تمت التسوية – متبقي "&amp;TEXT(P3808,"#,##0")),IF(P3808&gt;0,"متبقي "&amp;TEXT(P3808,"#,##0"),"✔ متوازنة"))))),IF(R3808=0,"⚠ أضف سطر عهدة أولًا",IF(OR(C3808="",N(G3808)=0),"⚠ أكمل التاريخ والقيمة",IF(S3808="","⚠ التاريخ خارج السنة المالية",IF(H3808="","⚠ اختر بند الموازنة",IF(I3808="مرفوض","✖ مرفوض من المدير",IF(I3808&lt;&gt;"موافق","⏳ بانتظار موافقة المدير",IF(K3808&lt;&gt;"نعم","⚠ غير مسوى مع الحسابات","✔ معتمد ومسوى")))))))))</f>
        <v/>
      </c>
      <c r="R3808">
        <f>N(R3807)+IF(A3808="عهدة",1,0)</f>
        <v/>
      </c>
      <c r="S3808">
        <f>IF(C3808="","",IF(AND(C3808&gt;=DATE(2026,9,1),C3808&lt;=DATE(2027,8,31)),(YEAR(C3808)-2026)*12+MONTH(C3808)-8,""))</f>
        <v/>
      </c>
      <c r="T3808">
        <f>IF(AND(A3808="مصروف",R3808&gt;0,I3808="موافق",S3808&lt;&gt;"",H3808&lt;&gt;""),N(G3808),0)</f>
        <v/>
      </c>
    </row>
    <row r="3809">
      <c r="A3809" s="19" t="n"/>
      <c r="B3809" s="20">
        <f>IF(A3809="","",IF(R3809=0,"⚠ أضف سطر عهدة أولًا","DMT-"&amp;TEXT(R3809,"000")))</f>
        <v/>
      </c>
      <c r="C3809" s="21" t="n"/>
      <c r="D3809" s="20">
        <f>IF(C3809="","",IF(S3809="","خارج السنة المالية",INDEX(القوائم!$D$2:$D$13,S3809)))</f>
        <v/>
      </c>
      <c r="E3809" s="22" t="n"/>
      <c r="F3809" s="23" t="n"/>
      <c r="G3809" s="23" t="n"/>
      <c r="H3809" s="22" t="n"/>
      <c r="I3809" s="19" t="n"/>
      <c r="J3809" s="21" t="n"/>
      <c r="K3809" s="19" t="n"/>
      <c r="L3809" s="19" t="n"/>
      <c r="M3809" s="21" t="n"/>
      <c r="N3809" s="22" t="n"/>
      <c r="O3809" s="24">
        <f>IF(A3809&lt;&gt;"عهدة","",SUMIFS($G$8:$G$5007,$B$8:$B$5007,B3809,$A$8:$A$5007,"مصروف",$I$8:$I$5007,"&lt;&gt;مرفوض"))</f>
        <v/>
      </c>
      <c r="P3809" s="25">
        <f>IF(A3809&lt;&gt;"عهدة","",N(F3809)-O3809)</f>
        <v/>
      </c>
      <c r="Q3809" s="26">
        <f>IF(A3809="","",IF(A3809="عهدة",IF(N(F3809)=0,"⚠ أدخل قيمة العهدة",IF(P3809&lt;0,"⛔ عجز / زيادة مصروفات "&amp;TEXT(-P3809,"#,##0"),IF(COUNTIFS($B$8:$B$5007,B3809,$A$8:$A$5007,"مصروف",$I$8:$I$5007,"&lt;&gt;مرفوض",$K$8:$K$5007,"&lt;&gt;نعم")&gt;0,"⚠ "&amp;COUNTIFS($B$8:$B$5007,B3809,$A$8:$A$5007,"مصروف",$I$8:$I$5007,"&lt;&gt;مرفوض",$K$8:$K$5007,"&lt;&gt;نعم")&amp;" مصروف غير مسوى",IF(L3809="تمت التسوية",IF(P3809=0,"✔ متوازنة وتمت التسوية","✔ تمت التسوية – متبقي "&amp;TEXT(P3809,"#,##0")),IF(P3809&gt;0,"متبقي "&amp;TEXT(P3809,"#,##0"),"✔ متوازنة"))))),IF(R3809=0,"⚠ أضف سطر عهدة أولًا",IF(OR(C3809="",N(G3809)=0),"⚠ أكمل التاريخ والقيمة",IF(S3809="","⚠ التاريخ خارج السنة المالية",IF(H3809="","⚠ اختر بند الموازنة",IF(I3809="مرفوض","✖ مرفوض من المدير",IF(I3809&lt;&gt;"موافق","⏳ بانتظار موافقة المدير",IF(K3809&lt;&gt;"نعم","⚠ غير مسوى مع الحسابات","✔ معتمد ومسوى")))))))))</f>
        <v/>
      </c>
      <c r="R3809">
        <f>N(R3808)+IF(A3809="عهدة",1,0)</f>
        <v/>
      </c>
      <c r="S3809">
        <f>IF(C3809="","",IF(AND(C3809&gt;=DATE(2026,9,1),C3809&lt;=DATE(2027,8,31)),(YEAR(C3809)-2026)*12+MONTH(C3809)-8,""))</f>
        <v/>
      </c>
      <c r="T3809">
        <f>IF(AND(A3809="مصروف",R3809&gt;0,I3809="موافق",S3809&lt;&gt;"",H3809&lt;&gt;""),N(G3809),0)</f>
        <v/>
      </c>
    </row>
    <row r="3810">
      <c r="A3810" s="19" t="n"/>
      <c r="B3810" s="20">
        <f>IF(A3810="","",IF(R3810=0,"⚠ أضف سطر عهدة أولًا","DMT-"&amp;TEXT(R3810,"000")))</f>
        <v/>
      </c>
      <c r="C3810" s="21" t="n"/>
      <c r="D3810" s="20">
        <f>IF(C3810="","",IF(S3810="","خارج السنة المالية",INDEX(القوائم!$D$2:$D$13,S3810)))</f>
        <v/>
      </c>
      <c r="E3810" s="22" t="n"/>
      <c r="F3810" s="23" t="n"/>
      <c r="G3810" s="23" t="n"/>
      <c r="H3810" s="22" t="n"/>
      <c r="I3810" s="19" t="n"/>
      <c r="J3810" s="21" t="n"/>
      <c r="K3810" s="19" t="n"/>
      <c r="L3810" s="19" t="n"/>
      <c r="M3810" s="21" t="n"/>
      <c r="N3810" s="22" t="n"/>
      <c r="O3810" s="24">
        <f>IF(A3810&lt;&gt;"عهدة","",SUMIFS($G$8:$G$5007,$B$8:$B$5007,B3810,$A$8:$A$5007,"مصروف",$I$8:$I$5007,"&lt;&gt;مرفوض"))</f>
        <v/>
      </c>
      <c r="P3810" s="25">
        <f>IF(A3810&lt;&gt;"عهدة","",N(F3810)-O3810)</f>
        <v/>
      </c>
      <c r="Q3810" s="26">
        <f>IF(A3810="","",IF(A3810="عهدة",IF(N(F3810)=0,"⚠ أدخل قيمة العهدة",IF(P3810&lt;0,"⛔ عجز / زيادة مصروفات "&amp;TEXT(-P3810,"#,##0"),IF(COUNTIFS($B$8:$B$5007,B3810,$A$8:$A$5007,"مصروف",$I$8:$I$5007,"&lt;&gt;مرفوض",$K$8:$K$5007,"&lt;&gt;نعم")&gt;0,"⚠ "&amp;COUNTIFS($B$8:$B$5007,B3810,$A$8:$A$5007,"مصروف",$I$8:$I$5007,"&lt;&gt;مرفوض",$K$8:$K$5007,"&lt;&gt;نعم")&amp;" مصروف غير مسوى",IF(L3810="تمت التسوية",IF(P3810=0,"✔ متوازنة وتمت التسوية","✔ تمت التسوية – متبقي "&amp;TEXT(P3810,"#,##0")),IF(P3810&gt;0,"متبقي "&amp;TEXT(P3810,"#,##0"),"✔ متوازنة"))))),IF(R3810=0,"⚠ أضف سطر عهدة أولًا",IF(OR(C3810="",N(G3810)=0),"⚠ أكمل التاريخ والقيمة",IF(S3810="","⚠ التاريخ خارج السنة المالية",IF(H3810="","⚠ اختر بند الموازنة",IF(I3810="مرفوض","✖ مرفوض من المدير",IF(I3810&lt;&gt;"موافق","⏳ بانتظار موافقة المدير",IF(K3810&lt;&gt;"نعم","⚠ غير مسوى مع الحسابات","✔ معتمد ومسوى")))))))))</f>
        <v/>
      </c>
      <c r="R3810">
        <f>N(R3809)+IF(A3810="عهدة",1,0)</f>
        <v/>
      </c>
      <c r="S3810">
        <f>IF(C3810="","",IF(AND(C3810&gt;=DATE(2026,9,1),C3810&lt;=DATE(2027,8,31)),(YEAR(C3810)-2026)*12+MONTH(C3810)-8,""))</f>
        <v/>
      </c>
      <c r="T3810">
        <f>IF(AND(A3810="مصروف",R3810&gt;0,I3810="موافق",S3810&lt;&gt;"",H3810&lt;&gt;""),N(G3810),0)</f>
        <v/>
      </c>
    </row>
    <row r="3811">
      <c r="A3811" s="19" t="n"/>
      <c r="B3811" s="20">
        <f>IF(A3811="","",IF(R3811=0,"⚠ أضف سطر عهدة أولًا","DMT-"&amp;TEXT(R3811,"000")))</f>
        <v/>
      </c>
      <c r="C3811" s="21" t="n"/>
      <c r="D3811" s="20">
        <f>IF(C3811="","",IF(S3811="","خارج السنة المالية",INDEX(القوائم!$D$2:$D$13,S3811)))</f>
        <v/>
      </c>
      <c r="E3811" s="22" t="n"/>
      <c r="F3811" s="23" t="n"/>
      <c r="G3811" s="23" t="n"/>
      <c r="H3811" s="22" t="n"/>
      <c r="I3811" s="19" t="n"/>
      <c r="J3811" s="21" t="n"/>
      <c r="K3811" s="19" t="n"/>
      <c r="L3811" s="19" t="n"/>
      <c r="M3811" s="21" t="n"/>
      <c r="N3811" s="22" t="n"/>
      <c r="O3811" s="24">
        <f>IF(A3811&lt;&gt;"عهدة","",SUMIFS($G$8:$G$5007,$B$8:$B$5007,B3811,$A$8:$A$5007,"مصروف",$I$8:$I$5007,"&lt;&gt;مرفوض"))</f>
        <v/>
      </c>
      <c r="P3811" s="25">
        <f>IF(A3811&lt;&gt;"عهدة","",N(F3811)-O3811)</f>
        <v/>
      </c>
      <c r="Q3811" s="26">
        <f>IF(A3811="","",IF(A3811="عهدة",IF(N(F3811)=0,"⚠ أدخل قيمة العهدة",IF(P3811&lt;0,"⛔ عجز / زيادة مصروفات "&amp;TEXT(-P3811,"#,##0"),IF(COUNTIFS($B$8:$B$5007,B3811,$A$8:$A$5007,"مصروف",$I$8:$I$5007,"&lt;&gt;مرفوض",$K$8:$K$5007,"&lt;&gt;نعم")&gt;0,"⚠ "&amp;COUNTIFS($B$8:$B$5007,B3811,$A$8:$A$5007,"مصروف",$I$8:$I$5007,"&lt;&gt;مرفوض",$K$8:$K$5007,"&lt;&gt;نعم")&amp;" مصروف غير مسوى",IF(L3811="تمت التسوية",IF(P3811=0,"✔ متوازنة وتمت التسوية","✔ تمت التسوية – متبقي "&amp;TEXT(P3811,"#,##0")),IF(P3811&gt;0,"متبقي "&amp;TEXT(P3811,"#,##0"),"✔ متوازنة"))))),IF(R3811=0,"⚠ أضف سطر عهدة أولًا",IF(OR(C3811="",N(G3811)=0),"⚠ أكمل التاريخ والقيمة",IF(S3811="","⚠ التاريخ خارج السنة المالية",IF(H3811="","⚠ اختر بند الموازنة",IF(I3811="مرفوض","✖ مرفوض من المدير",IF(I3811&lt;&gt;"موافق","⏳ بانتظار موافقة المدير",IF(K3811&lt;&gt;"نعم","⚠ غير مسوى مع الحسابات","✔ معتمد ومسوى")))))))))</f>
        <v/>
      </c>
      <c r="R3811">
        <f>N(R3810)+IF(A3811="عهدة",1,0)</f>
        <v/>
      </c>
      <c r="S3811">
        <f>IF(C3811="","",IF(AND(C3811&gt;=DATE(2026,9,1),C3811&lt;=DATE(2027,8,31)),(YEAR(C3811)-2026)*12+MONTH(C3811)-8,""))</f>
        <v/>
      </c>
      <c r="T3811">
        <f>IF(AND(A3811="مصروف",R3811&gt;0,I3811="موافق",S3811&lt;&gt;"",H3811&lt;&gt;""),N(G3811),0)</f>
        <v/>
      </c>
    </row>
    <row r="3812">
      <c r="A3812" s="19" t="n"/>
      <c r="B3812" s="20">
        <f>IF(A3812="","",IF(R3812=0,"⚠ أضف سطر عهدة أولًا","DMT-"&amp;TEXT(R3812,"000")))</f>
        <v/>
      </c>
      <c r="C3812" s="21" t="n"/>
      <c r="D3812" s="20">
        <f>IF(C3812="","",IF(S3812="","خارج السنة المالية",INDEX(القوائم!$D$2:$D$13,S3812)))</f>
        <v/>
      </c>
      <c r="E3812" s="22" t="n"/>
      <c r="F3812" s="23" t="n"/>
      <c r="G3812" s="23" t="n"/>
      <c r="H3812" s="22" t="n"/>
      <c r="I3812" s="19" t="n"/>
      <c r="J3812" s="21" t="n"/>
      <c r="K3812" s="19" t="n"/>
      <c r="L3812" s="19" t="n"/>
      <c r="M3812" s="21" t="n"/>
      <c r="N3812" s="22" t="n"/>
      <c r="O3812" s="24">
        <f>IF(A3812&lt;&gt;"عهدة","",SUMIFS($G$8:$G$5007,$B$8:$B$5007,B3812,$A$8:$A$5007,"مصروف",$I$8:$I$5007,"&lt;&gt;مرفوض"))</f>
        <v/>
      </c>
      <c r="P3812" s="25">
        <f>IF(A3812&lt;&gt;"عهدة","",N(F3812)-O3812)</f>
        <v/>
      </c>
      <c r="Q3812" s="26">
        <f>IF(A3812="","",IF(A3812="عهدة",IF(N(F3812)=0,"⚠ أدخل قيمة العهدة",IF(P3812&lt;0,"⛔ عجز / زيادة مصروفات "&amp;TEXT(-P3812,"#,##0"),IF(COUNTIFS($B$8:$B$5007,B3812,$A$8:$A$5007,"مصروف",$I$8:$I$5007,"&lt;&gt;مرفوض",$K$8:$K$5007,"&lt;&gt;نعم")&gt;0,"⚠ "&amp;COUNTIFS($B$8:$B$5007,B3812,$A$8:$A$5007,"مصروف",$I$8:$I$5007,"&lt;&gt;مرفوض",$K$8:$K$5007,"&lt;&gt;نعم")&amp;" مصروف غير مسوى",IF(L3812="تمت التسوية",IF(P3812=0,"✔ متوازنة وتمت التسوية","✔ تمت التسوية – متبقي "&amp;TEXT(P3812,"#,##0")),IF(P3812&gt;0,"متبقي "&amp;TEXT(P3812,"#,##0"),"✔ متوازنة"))))),IF(R3812=0,"⚠ أضف سطر عهدة أولًا",IF(OR(C3812="",N(G3812)=0),"⚠ أكمل التاريخ والقيمة",IF(S3812="","⚠ التاريخ خارج السنة المالية",IF(H3812="","⚠ اختر بند الموازنة",IF(I3812="مرفوض","✖ مرفوض من المدير",IF(I3812&lt;&gt;"موافق","⏳ بانتظار موافقة المدير",IF(K3812&lt;&gt;"نعم","⚠ غير مسوى مع الحسابات","✔ معتمد ومسوى")))))))))</f>
        <v/>
      </c>
      <c r="R3812">
        <f>N(R3811)+IF(A3812="عهدة",1,0)</f>
        <v/>
      </c>
      <c r="S3812">
        <f>IF(C3812="","",IF(AND(C3812&gt;=DATE(2026,9,1),C3812&lt;=DATE(2027,8,31)),(YEAR(C3812)-2026)*12+MONTH(C3812)-8,""))</f>
        <v/>
      </c>
      <c r="T3812">
        <f>IF(AND(A3812="مصروف",R3812&gt;0,I3812="موافق",S3812&lt;&gt;"",H3812&lt;&gt;""),N(G3812),0)</f>
        <v/>
      </c>
    </row>
    <row r="3813">
      <c r="A3813" s="19" t="n"/>
      <c r="B3813" s="20">
        <f>IF(A3813="","",IF(R3813=0,"⚠ أضف سطر عهدة أولًا","DMT-"&amp;TEXT(R3813,"000")))</f>
        <v/>
      </c>
      <c r="C3813" s="21" t="n"/>
      <c r="D3813" s="20">
        <f>IF(C3813="","",IF(S3813="","خارج السنة المالية",INDEX(القوائم!$D$2:$D$13,S3813)))</f>
        <v/>
      </c>
      <c r="E3813" s="22" t="n"/>
      <c r="F3813" s="23" t="n"/>
      <c r="G3813" s="23" t="n"/>
      <c r="H3813" s="22" t="n"/>
      <c r="I3813" s="19" t="n"/>
      <c r="J3813" s="21" t="n"/>
      <c r="K3813" s="19" t="n"/>
      <c r="L3813" s="19" t="n"/>
      <c r="M3813" s="21" t="n"/>
      <c r="N3813" s="22" t="n"/>
      <c r="O3813" s="24">
        <f>IF(A3813&lt;&gt;"عهدة","",SUMIFS($G$8:$G$5007,$B$8:$B$5007,B3813,$A$8:$A$5007,"مصروف",$I$8:$I$5007,"&lt;&gt;مرفوض"))</f>
        <v/>
      </c>
      <c r="P3813" s="25">
        <f>IF(A3813&lt;&gt;"عهدة","",N(F3813)-O3813)</f>
        <v/>
      </c>
      <c r="Q3813" s="26">
        <f>IF(A3813="","",IF(A3813="عهدة",IF(N(F3813)=0,"⚠ أدخل قيمة العهدة",IF(P3813&lt;0,"⛔ عجز / زيادة مصروفات "&amp;TEXT(-P3813,"#,##0"),IF(COUNTIFS($B$8:$B$5007,B3813,$A$8:$A$5007,"مصروف",$I$8:$I$5007,"&lt;&gt;مرفوض",$K$8:$K$5007,"&lt;&gt;نعم")&gt;0,"⚠ "&amp;COUNTIFS($B$8:$B$5007,B3813,$A$8:$A$5007,"مصروف",$I$8:$I$5007,"&lt;&gt;مرفوض",$K$8:$K$5007,"&lt;&gt;نعم")&amp;" مصروف غير مسوى",IF(L3813="تمت التسوية",IF(P3813=0,"✔ متوازنة وتمت التسوية","✔ تمت التسوية – متبقي "&amp;TEXT(P3813,"#,##0")),IF(P3813&gt;0,"متبقي "&amp;TEXT(P3813,"#,##0"),"✔ متوازنة"))))),IF(R3813=0,"⚠ أضف سطر عهدة أولًا",IF(OR(C3813="",N(G3813)=0),"⚠ أكمل التاريخ والقيمة",IF(S3813="","⚠ التاريخ خارج السنة المالية",IF(H3813="","⚠ اختر بند الموازنة",IF(I3813="مرفوض","✖ مرفوض من المدير",IF(I3813&lt;&gt;"موافق","⏳ بانتظار موافقة المدير",IF(K3813&lt;&gt;"نعم","⚠ غير مسوى مع الحسابات","✔ معتمد ومسوى")))))))))</f>
        <v/>
      </c>
      <c r="R3813">
        <f>N(R3812)+IF(A3813="عهدة",1,0)</f>
        <v/>
      </c>
      <c r="S3813">
        <f>IF(C3813="","",IF(AND(C3813&gt;=DATE(2026,9,1),C3813&lt;=DATE(2027,8,31)),(YEAR(C3813)-2026)*12+MONTH(C3813)-8,""))</f>
        <v/>
      </c>
      <c r="T3813">
        <f>IF(AND(A3813="مصروف",R3813&gt;0,I3813="موافق",S3813&lt;&gt;"",H3813&lt;&gt;""),N(G3813),0)</f>
        <v/>
      </c>
    </row>
    <row r="3814">
      <c r="A3814" s="19" t="n"/>
      <c r="B3814" s="20">
        <f>IF(A3814="","",IF(R3814=0,"⚠ أضف سطر عهدة أولًا","DMT-"&amp;TEXT(R3814,"000")))</f>
        <v/>
      </c>
      <c r="C3814" s="21" t="n"/>
      <c r="D3814" s="20">
        <f>IF(C3814="","",IF(S3814="","خارج السنة المالية",INDEX(القوائم!$D$2:$D$13,S3814)))</f>
        <v/>
      </c>
      <c r="E3814" s="22" t="n"/>
      <c r="F3814" s="23" t="n"/>
      <c r="G3814" s="23" t="n"/>
      <c r="H3814" s="22" t="n"/>
      <c r="I3814" s="19" t="n"/>
      <c r="J3814" s="21" t="n"/>
      <c r="K3814" s="19" t="n"/>
      <c r="L3814" s="19" t="n"/>
      <c r="M3814" s="21" t="n"/>
      <c r="N3814" s="22" t="n"/>
      <c r="O3814" s="24">
        <f>IF(A3814&lt;&gt;"عهدة","",SUMIFS($G$8:$G$5007,$B$8:$B$5007,B3814,$A$8:$A$5007,"مصروف",$I$8:$I$5007,"&lt;&gt;مرفوض"))</f>
        <v/>
      </c>
      <c r="P3814" s="25">
        <f>IF(A3814&lt;&gt;"عهدة","",N(F3814)-O3814)</f>
        <v/>
      </c>
      <c r="Q3814" s="26">
        <f>IF(A3814="","",IF(A3814="عهدة",IF(N(F3814)=0,"⚠ أدخل قيمة العهدة",IF(P3814&lt;0,"⛔ عجز / زيادة مصروفات "&amp;TEXT(-P3814,"#,##0"),IF(COUNTIFS($B$8:$B$5007,B3814,$A$8:$A$5007,"مصروف",$I$8:$I$5007,"&lt;&gt;مرفوض",$K$8:$K$5007,"&lt;&gt;نعم")&gt;0,"⚠ "&amp;COUNTIFS($B$8:$B$5007,B3814,$A$8:$A$5007,"مصروف",$I$8:$I$5007,"&lt;&gt;مرفوض",$K$8:$K$5007,"&lt;&gt;نعم")&amp;" مصروف غير مسوى",IF(L3814="تمت التسوية",IF(P3814=0,"✔ متوازنة وتمت التسوية","✔ تمت التسوية – متبقي "&amp;TEXT(P3814,"#,##0")),IF(P3814&gt;0,"متبقي "&amp;TEXT(P3814,"#,##0"),"✔ متوازنة"))))),IF(R3814=0,"⚠ أضف سطر عهدة أولًا",IF(OR(C3814="",N(G3814)=0),"⚠ أكمل التاريخ والقيمة",IF(S3814="","⚠ التاريخ خارج السنة المالية",IF(H3814="","⚠ اختر بند الموازنة",IF(I3814="مرفوض","✖ مرفوض من المدير",IF(I3814&lt;&gt;"موافق","⏳ بانتظار موافقة المدير",IF(K3814&lt;&gt;"نعم","⚠ غير مسوى مع الحسابات","✔ معتمد ومسوى")))))))))</f>
        <v/>
      </c>
      <c r="R3814">
        <f>N(R3813)+IF(A3814="عهدة",1,0)</f>
        <v/>
      </c>
      <c r="S3814">
        <f>IF(C3814="","",IF(AND(C3814&gt;=DATE(2026,9,1),C3814&lt;=DATE(2027,8,31)),(YEAR(C3814)-2026)*12+MONTH(C3814)-8,""))</f>
        <v/>
      </c>
      <c r="T3814">
        <f>IF(AND(A3814="مصروف",R3814&gt;0,I3814="موافق",S3814&lt;&gt;"",H3814&lt;&gt;""),N(G3814),0)</f>
        <v/>
      </c>
    </row>
    <row r="3815">
      <c r="A3815" s="19" t="n"/>
      <c r="B3815" s="20">
        <f>IF(A3815="","",IF(R3815=0,"⚠ أضف سطر عهدة أولًا","DMT-"&amp;TEXT(R3815,"000")))</f>
        <v/>
      </c>
      <c r="C3815" s="21" t="n"/>
      <c r="D3815" s="20">
        <f>IF(C3815="","",IF(S3815="","خارج السنة المالية",INDEX(القوائم!$D$2:$D$13,S3815)))</f>
        <v/>
      </c>
      <c r="E3815" s="22" t="n"/>
      <c r="F3815" s="23" t="n"/>
      <c r="G3815" s="23" t="n"/>
      <c r="H3815" s="22" t="n"/>
      <c r="I3815" s="19" t="n"/>
      <c r="J3815" s="21" t="n"/>
      <c r="K3815" s="19" t="n"/>
      <c r="L3815" s="19" t="n"/>
      <c r="M3815" s="21" t="n"/>
      <c r="N3815" s="22" t="n"/>
      <c r="O3815" s="24">
        <f>IF(A3815&lt;&gt;"عهدة","",SUMIFS($G$8:$G$5007,$B$8:$B$5007,B3815,$A$8:$A$5007,"مصروف",$I$8:$I$5007,"&lt;&gt;مرفوض"))</f>
        <v/>
      </c>
      <c r="P3815" s="25">
        <f>IF(A3815&lt;&gt;"عهدة","",N(F3815)-O3815)</f>
        <v/>
      </c>
      <c r="Q3815" s="26">
        <f>IF(A3815="","",IF(A3815="عهدة",IF(N(F3815)=0,"⚠ أدخل قيمة العهدة",IF(P3815&lt;0,"⛔ عجز / زيادة مصروفات "&amp;TEXT(-P3815,"#,##0"),IF(COUNTIFS($B$8:$B$5007,B3815,$A$8:$A$5007,"مصروف",$I$8:$I$5007,"&lt;&gt;مرفوض",$K$8:$K$5007,"&lt;&gt;نعم")&gt;0,"⚠ "&amp;COUNTIFS($B$8:$B$5007,B3815,$A$8:$A$5007,"مصروف",$I$8:$I$5007,"&lt;&gt;مرفوض",$K$8:$K$5007,"&lt;&gt;نعم")&amp;" مصروف غير مسوى",IF(L3815="تمت التسوية",IF(P3815=0,"✔ متوازنة وتمت التسوية","✔ تمت التسوية – متبقي "&amp;TEXT(P3815,"#,##0")),IF(P3815&gt;0,"متبقي "&amp;TEXT(P3815,"#,##0"),"✔ متوازنة"))))),IF(R3815=0,"⚠ أضف سطر عهدة أولًا",IF(OR(C3815="",N(G3815)=0),"⚠ أكمل التاريخ والقيمة",IF(S3815="","⚠ التاريخ خارج السنة المالية",IF(H3815="","⚠ اختر بند الموازنة",IF(I3815="مرفوض","✖ مرفوض من المدير",IF(I3815&lt;&gt;"موافق","⏳ بانتظار موافقة المدير",IF(K3815&lt;&gt;"نعم","⚠ غير مسوى مع الحسابات","✔ معتمد ومسوى")))))))))</f>
        <v/>
      </c>
      <c r="R3815">
        <f>N(R3814)+IF(A3815="عهدة",1,0)</f>
        <v/>
      </c>
      <c r="S3815">
        <f>IF(C3815="","",IF(AND(C3815&gt;=DATE(2026,9,1),C3815&lt;=DATE(2027,8,31)),(YEAR(C3815)-2026)*12+MONTH(C3815)-8,""))</f>
        <v/>
      </c>
      <c r="T3815">
        <f>IF(AND(A3815="مصروف",R3815&gt;0,I3815="موافق",S3815&lt;&gt;"",H3815&lt;&gt;""),N(G3815),0)</f>
        <v/>
      </c>
    </row>
    <row r="3816">
      <c r="A3816" s="19" t="n"/>
      <c r="B3816" s="20">
        <f>IF(A3816="","",IF(R3816=0,"⚠ أضف سطر عهدة أولًا","DMT-"&amp;TEXT(R3816,"000")))</f>
        <v/>
      </c>
      <c r="C3816" s="21" t="n"/>
      <c r="D3816" s="20">
        <f>IF(C3816="","",IF(S3816="","خارج السنة المالية",INDEX(القوائم!$D$2:$D$13,S3816)))</f>
        <v/>
      </c>
      <c r="E3816" s="22" t="n"/>
      <c r="F3816" s="23" t="n"/>
      <c r="G3816" s="23" t="n"/>
      <c r="H3816" s="22" t="n"/>
      <c r="I3816" s="19" t="n"/>
      <c r="J3816" s="21" t="n"/>
      <c r="K3816" s="19" t="n"/>
      <c r="L3816" s="19" t="n"/>
      <c r="M3816" s="21" t="n"/>
      <c r="N3816" s="22" t="n"/>
      <c r="O3816" s="24">
        <f>IF(A3816&lt;&gt;"عهدة","",SUMIFS($G$8:$G$5007,$B$8:$B$5007,B3816,$A$8:$A$5007,"مصروف",$I$8:$I$5007,"&lt;&gt;مرفوض"))</f>
        <v/>
      </c>
      <c r="P3816" s="25">
        <f>IF(A3816&lt;&gt;"عهدة","",N(F3816)-O3816)</f>
        <v/>
      </c>
      <c r="Q3816" s="26">
        <f>IF(A3816="","",IF(A3816="عهدة",IF(N(F3816)=0,"⚠ أدخل قيمة العهدة",IF(P3816&lt;0,"⛔ عجز / زيادة مصروفات "&amp;TEXT(-P3816,"#,##0"),IF(COUNTIFS($B$8:$B$5007,B3816,$A$8:$A$5007,"مصروف",$I$8:$I$5007,"&lt;&gt;مرفوض",$K$8:$K$5007,"&lt;&gt;نعم")&gt;0,"⚠ "&amp;COUNTIFS($B$8:$B$5007,B3816,$A$8:$A$5007,"مصروف",$I$8:$I$5007,"&lt;&gt;مرفوض",$K$8:$K$5007,"&lt;&gt;نعم")&amp;" مصروف غير مسوى",IF(L3816="تمت التسوية",IF(P3816=0,"✔ متوازنة وتمت التسوية","✔ تمت التسوية – متبقي "&amp;TEXT(P3816,"#,##0")),IF(P3816&gt;0,"متبقي "&amp;TEXT(P3816,"#,##0"),"✔ متوازنة"))))),IF(R3816=0,"⚠ أضف سطر عهدة أولًا",IF(OR(C3816="",N(G3816)=0),"⚠ أكمل التاريخ والقيمة",IF(S3816="","⚠ التاريخ خارج السنة المالية",IF(H3816="","⚠ اختر بند الموازنة",IF(I3816="مرفوض","✖ مرفوض من المدير",IF(I3816&lt;&gt;"موافق","⏳ بانتظار موافقة المدير",IF(K3816&lt;&gt;"نعم","⚠ غير مسوى مع الحسابات","✔ معتمد ومسوى")))))))))</f>
        <v/>
      </c>
      <c r="R3816">
        <f>N(R3815)+IF(A3816="عهدة",1,0)</f>
        <v/>
      </c>
      <c r="S3816">
        <f>IF(C3816="","",IF(AND(C3816&gt;=DATE(2026,9,1),C3816&lt;=DATE(2027,8,31)),(YEAR(C3816)-2026)*12+MONTH(C3816)-8,""))</f>
        <v/>
      </c>
      <c r="T3816">
        <f>IF(AND(A3816="مصروف",R3816&gt;0,I3816="موافق",S3816&lt;&gt;"",H3816&lt;&gt;""),N(G3816),0)</f>
        <v/>
      </c>
    </row>
    <row r="3817">
      <c r="A3817" s="19" t="n"/>
      <c r="B3817" s="20">
        <f>IF(A3817="","",IF(R3817=0,"⚠ أضف سطر عهدة أولًا","DMT-"&amp;TEXT(R3817,"000")))</f>
        <v/>
      </c>
      <c r="C3817" s="21" t="n"/>
      <c r="D3817" s="20">
        <f>IF(C3817="","",IF(S3817="","خارج السنة المالية",INDEX(القوائم!$D$2:$D$13,S3817)))</f>
        <v/>
      </c>
      <c r="E3817" s="22" t="n"/>
      <c r="F3817" s="23" t="n"/>
      <c r="G3817" s="23" t="n"/>
      <c r="H3817" s="22" t="n"/>
      <c r="I3817" s="19" t="n"/>
      <c r="J3817" s="21" t="n"/>
      <c r="K3817" s="19" t="n"/>
      <c r="L3817" s="19" t="n"/>
      <c r="M3817" s="21" t="n"/>
      <c r="N3817" s="22" t="n"/>
      <c r="O3817" s="24">
        <f>IF(A3817&lt;&gt;"عهدة","",SUMIFS($G$8:$G$5007,$B$8:$B$5007,B3817,$A$8:$A$5007,"مصروف",$I$8:$I$5007,"&lt;&gt;مرفوض"))</f>
        <v/>
      </c>
      <c r="P3817" s="25">
        <f>IF(A3817&lt;&gt;"عهدة","",N(F3817)-O3817)</f>
        <v/>
      </c>
      <c r="Q3817" s="26">
        <f>IF(A3817="","",IF(A3817="عهدة",IF(N(F3817)=0,"⚠ أدخل قيمة العهدة",IF(P3817&lt;0,"⛔ عجز / زيادة مصروفات "&amp;TEXT(-P3817,"#,##0"),IF(COUNTIFS($B$8:$B$5007,B3817,$A$8:$A$5007,"مصروف",$I$8:$I$5007,"&lt;&gt;مرفوض",$K$8:$K$5007,"&lt;&gt;نعم")&gt;0,"⚠ "&amp;COUNTIFS($B$8:$B$5007,B3817,$A$8:$A$5007,"مصروف",$I$8:$I$5007,"&lt;&gt;مرفوض",$K$8:$K$5007,"&lt;&gt;نعم")&amp;" مصروف غير مسوى",IF(L3817="تمت التسوية",IF(P3817=0,"✔ متوازنة وتمت التسوية","✔ تمت التسوية – متبقي "&amp;TEXT(P3817,"#,##0")),IF(P3817&gt;0,"متبقي "&amp;TEXT(P3817,"#,##0"),"✔ متوازنة"))))),IF(R3817=0,"⚠ أضف سطر عهدة أولًا",IF(OR(C3817="",N(G3817)=0),"⚠ أكمل التاريخ والقيمة",IF(S3817="","⚠ التاريخ خارج السنة المالية",IF(H3817="","⚠ اختر بند الموازنة",IF(I3817="مرفوض","✖ مرفوض من المدير",IF(I3817&lt;&gt;"موافق","⏳ بانتظار موافقة المدير",IF(K3817&lt;&gt;"نعم","⚠ غير مسوى مع الحسابات","✔ معتمد ومسوى")))))))))</f>
        <v/>
      </c>
      <c r="R3817">
        <f>N(R3816)+IF(A3817="عهدة",1,0)</f>
        <v/>
      </c>
      <c r="S3817">
        <f>IF(C3817="","",IF(AND(C3817&gt;=DATE(2026,9,1),C3817&lt;=DATE(2027,8,31)),(YEAR(C3817)-2026)*12+MONTH(C3817)-8,""))</f>
        <v/>
      </c>
      <c r="T3817">
        <f>IF(AND(A3817="مصروف",R3817&gt;0,I3817="موافق",S3817&lt;&gt;"",H3817&lt;&gt;""),N(G3817),0)</f>
        <v/>
      </c>
    </row>
    <row r="3818">
      <c r="A3818" s="19" t="n"/>
      <c r="B3818" s="20">
        <f>IF(A3818="","",IF(R3818=0,"⚠ أضف سطر عهدة أولًا","DMT-"&amp;TEXT(R3818,"000")))</f>
        <v/>
      </c>
      <c r="C3818" s="21" t="n"/>
      <c r="D3818" s="20">
        <f>IF(C3818="","",IF(S3818="","خارج السنة المالية",INDEX(القوائم!$D$2:$D$13,S3818)))</f>
        <v/>
      </c>
      <c r="E3818" s="22" t="n"/>
      <c r="F3818" s="23" t="n"/>
      <c r="G3818" s="23" t="n"/>
      <c r="H3818" s="22" t="n"/>
      <c r="I3818" s="19" t="n"/>
      <c r="J3818" s="21" t="n"/>
      <c r="K3818" s="19" t="n"/>
      <c r="L3818" s="19" t="n"/>
      <c r="M3818" s="21" t="n"/>
      <c r="N3818" s="22" t="n"/>
      <c r="O3818" s="24">
        <f>IF(A3818&lt;&gt;"عهدة","",SUMIFS($G$8:$G$5007,$B$8:$B$5007,B3818,$A$8:$A$5007,"مصروف",$I$8:$I$5007,"&lt;&gt;مرفوض"))</f>
        <v/>
      </c>
      <c r="P3818" s="25">
        <f>IF(A3818&lt;&gt;"عهدة","",N(F3818)-O3818)</f>
        <v/>
      </c>
      <c r="Q3818" s="26">
        <f>IF(A3818="","",IF(A3818="عهدة",IF(N(F3818)=0,"⚠ أدخل قيمة العهدة",IF(P3818&lt;0,"⛔ عجز / زيادة مصروفات "&amp;TEXT(-P3818,"#,##0"),IF(COUNTIFS($B$8:$B$5007,B3818,$A$8:$A$5007,"مصروف",$I$8:$I$5007,"&lt;&gt;مرفوض",$K$8:$K$5007,"&lt;&gt;نعم")&gt;0,"⚠ "&amp;COUNTIFS($B$8:$B$5007,B3818,$A$8:$A$5007,"مصروف",$I$8:$I$5007,"&lt;&gt;مرفوض",$K$8:$K$5007,"&lt;&gt;نعم")&amp;" مصروف غير مسوى",IF(L3818="تمت التسوية",IF(P3818=0,"✔ متوازنة وتمت التسوية","✔ تمت التسوية – متبقي "&amp;TEXT(P3818,"#,##0")),IF(P3818&gt;0,"متبقي "&amp;TEXT(P3818,"#,##0"),"✔ متوازنة"))))),IF(R3818=0,"⚠ أضف سطر عهدة أولًا",IF(OR(C3818="",N(G3818)=0),"⚠ أكمل التاريخ والقيمة",IF(S3818="","⚠ التاريخ خارج السنة المالية",IF(H3818="","⚠ اختر بند الموازنة",IF(I3818="مرفوض","✖ مرفوض من المدير",IF(I3818&lt;&gt;"موافق","⏳ بانتظار موافقة المدير",IF(K3818&lt;&gt;"نعم","⚠ غير مسوى مع الحسابات","✔ معتمد ومسوى")))))))))</f>
        <v/>
      </c>
      <c r="R3818">
        <f>N(R3817)+IF(A3818="عهدة",1,0)</f>
        <v/>
      </c>
      <c r="S3818">
        <f>IF(C3818="","",IF(AND(C3818&gt;=DATE(2026,9,1),C3818&lt;=DATE(2027,8,31)),(YEAR(C3818)-2026)*12+MONTH(C3818)-8,""))</f>
        <v/>
      </c>
      <c r="T3818">
        <f>IF(AND(A3818="مصروف",R3818&gt;0,I3818="موافق",S3818&lt;&gt;"",H3818&lt;&gt;""),N(G3818),0)</f>
        <v/>
      </c>
    </row>
    <row r="3819">
      <c r="A3819" s="19" t="n"/>
      <c r="B3819" s="20">
        <f>IF(A3819="","",IF(R3819=0,"⚠ أضف سطر عهدة أولًا","DMT-"&amp;TEXT(R3819,"000")))</f>
        <v/>
      </c>
      <c r="C3819" s="21" t="n"/>
      <c r="D3819" s="20">
        <f>IF(C3819="","",IF(S3819="","خارج السنة المالية",INDEX(القوائم!$D$2:$D$13,S3819)))</f>
        <v/>
      </c>
      <c r="E3819" s="22" t="n"/>
      <c r="F3819" s="23" t="n"/>
      <c r="G3819" s="23" t="n"/>
      <c r="H3819" s="22" t="n"/>
      <c r="I3819" s="19" t="n"/>
      <c r="J3819" s="21" t="n"/>
      <c r="K3819" s="19" t="n"/>
      <c r="L3819" s="19" t="n"/>
      <c r="M3819" s="21" t="n"/>
      <c r="N3819" s="22" t="n"/>
      <c r="O3819" s="24">
        <f>IF(A3819&lt;&gt;"عهدة","",SUMIFS($G$8:$G$5007,$B$8:$B$5007,B3819,$A$8:$A$5007,"مصروف",$I$8:$I$5007,"&lt;&gt;مرفوض"))</f>
        <v/>
      </c>
      <c r="P3819" s="25">
        <f>IF(A3819&lt;&gt;"عهدة","",N(F3819)-O3819)</f>
        <v/>
      </c>
      <c r="Q3819" s="26">
        <f>IF(A3819="","",IF(A3819="عهدة",IF(N(F3819)=0,"⚠ أدخل قيمة العهدة",IF(P3819&lt;0,"⛔ عجز / زيادة مصروفات "&amp;TEXT(-P3819,"#,##0"),IF(COUNTIFS($B$8:$B$5007,B3819,$A$8:$A$5007,"مصروف",$I$8:$I$5007,"&lt;&gt;مرفوض",$K$8:$K$5007,"&lt;&gt;نعم")&gt;0,"⚠ "&amp;COUNTIFS($B$8:$B$5007,B3819,$A$8:$A$5007,"مصروف",$I$8:$I$5007,"&lt;&gt;مرفوض",$K$8:$K$5007,"&lt;&gt;نعم")&amp;" مصروف غير مسوى",IF(L3819="تمت التسوية",IF(P3819=0,"✔ متوازنة وتمت التسوية","✔ تمت التسوية – متبقي "&amp;TEXT(P3819,"#,##0")),IF(P3819&gt;0,"متبقي "&amp;TEXT(P3819,"#,##0"),"✔ متوازنة"))))),IF(R3819=0,"⚠ أضف سطر عهدة أولًا",IF(OR(C3819="",N(G3819)=0),"⚠ أكمل التاريخ والقيمة",IF(S3819="","⚠ التاريخ خارج السنة المالية",IF(H3819="","⚠ اختر بند الموازنة",IF(I3819="مرفوض","✖ مرفوض من المدير",IF(I3819&lt;&gt;"موافق","⏳ بانتظار موافقة المدير",IF(K3819&lt;&gt;"نعم","⚠ غير مسوى مع الحسابات","✔ معتمد ومسوى")))))))))</f>
        <v/>
      </c>
      <c r="R3819">
        <f>N(R3818)+IF(A3819="عهدة",1,0)</f>
        <v/>
      </c>
      <c r="S3819">
        <f>IF(C3819="","",IF(AND(C3819&gt;=DATE(2026,9,1),C3819&lt;=DATE(2027,8,31)),(YEAR(C3819)-2026)*12+MONTH(C3819)-8,""))</f>
        <v/>
      </c>
      <c r="T3819">
        <f>IF(AND(A3819="مصروف",R3819&gt;0,I3819="موافق",S3819&lt;&gt;"",H3819&lt;&gt;""),N(G3819),0)</f>
        <v/>
      </c>
    </row>
    <row r="3820">
      <c r="A3820" s="19" t="n"/>
      <c r="B3820" s="20">
        <f>IF(A3820="","",IF(R3820=0,"⚠ أضف سطر عهدة أولًا","DMT-"&amp;TEXT(R3820,"000")))</f>
        <v/>
      </c>
      <c r="C3820" s="21" t="n"/>
      <c r="D3820" s="20">
        <f>IF(C3820="","",IF(S3820="","خارج السنة المالية",INDEX(القوائم!$D$2:$D$13,S3820)))</f>
        <v/>
      </c>
      <c r="E3820" s="22" t="n"/>
      <c r="F3820" s="23" t="n"/>
      <c r="G3820" s="23" t="n"/>
      <c r="H3820" s="22" t="n"/>
      <c r="I3820" s="19" t="n"/>
      <c r="J3820" s="21" t="n"/>
      <c r="K3820" s="19" t="n"/>
      <c r="L3820" s="19" t="n"/>
      <c r="M3820" s="21" t="n"/>
      <c r="N3820" s="22" t="n"/>
      <c r="O3820" s="24">
        <f>IF(A3820&lt;&gt;"عهدة","",SUMIFS($G$8:$G$5007,$B$8:$B$5007,B3820,$A$8:$A$5007,"مصروف",$I$8:$I$5007,"&lt;&gt;مرفوض"))</f>
        <v/>
      </c>
      <c r="P3820" s="25">
        <f>IF(A3820&lt;&gt;"عهدة","",N(F3820)-O3820)</f>
        <v/>
      </c>
      <c r="Q3820" s="26">
        <f>IF(A3820="","",IF(A3820="عهدة",IF(N(F3820)=0,"⚠ أدخل قيمة العهدة",IF(P3820&lt;0,"⛔ عجز / زيادة مصروفات "&amp;TEXT(-P3820,"#,##0"),IF(COUNTIFS($B$8:$B$5007,B3820,$A$8:$A$5007,"مصروف",$I$8:$I$5007,"&lt;&gt;مرفوض",$K$8:$K$5007,"&lt;&gt;نعم")&gt;0,"⚠ "&amp;COUNTIFS($B$8:$B$5007,B3820,$A$8:$A$5007,"مصروف",$I$8:$I$5007,"&lt;&gt;مرفوض",$K$8:$K$5007,"&lt;&gt;نعم")&amp;" مصروف غير مسوى",IF(L3820="تمت التسوية",IF(P3820=0,"✔ متوازنة وتمت التسوية","✔ تمت التسوية – متبقي "&amp;TEXT(P3820,"#,##0")),IF(P3820&gt;0,"متبقي "&amp;TEXT(P3820,"#,##0"),"✔ متوازنة"))))),IF(R3820=0,"⚠ أضف سطر عهدة أولًا",IF(OR(C3820="",N(G3820)=0),"⚠ أكمل التاريخ والقيمة",IF(S3820="","⚠ التاريخ خارج السنة المالية",IF(H3820="","⚠ اختر بند الموازنة",IF(I3820="مرفوض","✖ مرفوض من المدير",IF(I3820&lt;&gt;"موافق","⏳ بانتظار موافقة المدير",IF(K3820&lt;&gt;"نعم","⚠ غير مسوى مع الحسابات","✔ معتمد ومسوى")))))))))</f>
        <v/>
      </c>
      <c r="R3820">
        <f>N(R3819)+IF(A3820="عهدة",1,0)</f>
        <v/>
      </c>
      <c r="S3820">
        <f>IF(C3820="","",IF(AND(C3820&gt;=DATE(2026,9,1),C3820&lt;=DATE(2027,8,31)),(YEAR(C3820)-2026)*12+MONTH(C3820)-8,""))</f>
        <v/>
      </c>
      <c r="T3820">
        <f>IF(AND(A3820="مصروف",R3820&gt;0,I3820="موافق",S3820&lt;&gt;"",H3820&lt;&gt;""),N(G3820),0)</f>
        <v/>
      </c>
    </row>
    <row r="3821">
      <c r="A3821" s="19" t="n"/>
      <c r="B3821" s="20">
        <f>IF(A3821="","",IF(R3821=0,"⚠ أضف سطر عهدة أولًا","DMT-"&amp;TEXT(R3821,"000")))</f>
        <v/>
      </c>
      <c r="C3821" s="21" t="n"/>
      <c r="D3821" s="20">
        <f>IF(C3821="","",IF(S3821="","خارج السنة المالية",INDEX(القوائم!$D$2:$D$13,S3821)))</f>
        <v/>
      </c>
      <c r="E3821" s="22" t="n"/>
      <c r="F3821" s="23" t="n"/>
      <c r="G3821" s="23" t="n"/>
      <c r="H3821" s="22" t="n"/>
      <c r="I3821" s="19" t="n"/>
      <c r="J3821" s="21" t="n"/>
      <c r="K3821" s="19" t="n"/>
      <c r="L3821" s="19" t="n"/>
      <c r="M3821" s="21" t="n"/>
      <c r="N3821" s="22" t="n"/>
      <c r="O3821" s="24">
        <f>IF(A3821&lt;&gt;"عهدة","",SUMIFS($G$8:$G$5007,$B$8:$B$5007,B3821,$A$8:$A$5007,"مصروف",$I$8:$I$5007,"&lt;&gt;مرفوض"))</f>
        <v/>
      </c>
      <c r="P3821" s="25">
        <f>IF(A3821&lt;&gt;"عهدة","",N(F3821)-O3821)</f>
        <v/>
      </c>
      <c r="Q3821" s="26">
        <f>IF(A3821="","",IF(A3821="عهدة",IF(N(F3821)=0,"⚠ أدخل قيمة العهدة",IF(P3821&lt;0,"⛔ عجز / زيادة مصروفات "&amp;TEXT(-P3821,"#,##0"),IF(COUNTIFS($B$8:$B$5007,B3821,$A$8:$A$5007,"مصروف",$I$8:$I$5007,"&lt;&gt;مرفوض",$K$8:$K$5007,"&lt;&gt;نعم")&gt;0,"⚠ "&amp;COUNTIFS($B$8:$B$5007,B3821,$A$8:$A$5007,"مصروف",$I$8:$I$5007,"&lt;&gt;مرفوض",$K$8:$K$5007,"&lt;&gt;نعم")&amp;" مصروف غير مسوى",IF(L3821="تمت التسوية",IF(P3821=0,"✔ متوازنة وتمت التسوية","✔ تمت التسوية – متبقي "&amp;TEXT(P3821,"#,##0")),IF(P3821&gt;0,"متبقي "&amp;TEXT(P3821,"#,##0"),"✔ متوازنة"))))),IF(R3821=0,"⚠ أضف سطر عهدة أولًا",IF(OR(C3821="",N(G3821)=0),"⚠ أكمل التاريخ والقيمة",IF(S3821="","⚠ التاريخ خارج السنة المالية",IF(H3821="","⚠ اختر بند الموازنة",IF(I3821="مرفوض","✖ مرفوض من المدير",IF(I3821&lt;&gt;"موافق","⏳ بانتظار موافقة المدير",IF(K3821&lt;&gt;"نعم","⚠ غير مسوى مع الحسابات","✔ معتمد ومسوى")))))))))</f>
        <v/>
      </c>
      <c r="R3821">
        <f>N(R3820)+IF(A3821="عهدة",1,0)</f>
        <v/>
      </c>
      <c r="S3821">
        <f>IF(C3821="","",IF(AND(C3821&gt;=DATE(2026,9,1),C3821&lt;=DATE(2027,8,31)),(YEAR(C3821)-2026)*12+MONTH(C3821)-8,""))</f>
        <v/>
      </c>
      <c r="T3821">
        <f>IF(AND(A3821="مصروف",R3821&gt;0,I3821="موافق",S3821&lt;&gt;"",H3821&lt;&gt;""),N(G3821),0)</f>
        <v/>
      </c>
    </row>
    <row r="3822">
      <c r="A3822" s="19" t="n"/>
      <c r="B3822" s="20">
        <f>IF(A3822="","",IF(R3822=0,"⚠ أضف سطر عهدة أولًا","DMT-"&amp;TEXT(R3822,"000")))</f>
        <v/>
      </c>
      <c r="C3822" s="21" t="n"/>
      <c r="D3822" s="20">
        <f>IF(C3822="","",IF(S3822="","خارج السنة المالية",INDEX(القوائم!$D$2:$D$13,S3822)))</f>
        <v/>
      </c>
      <c r="E3822" s="22" t="n"/>
      <c r="F3822" s="23" t="n"/>
      <c r="G3822" s="23" t="n"/>
      <c r="H3822" s="22" t="n"/>
      <c r="I3822" s="19" t="n"/>
      <c r="J3822" s="21" t="n"/>
      <c r="K3822" s="19" t="n"/>
      <c r="L3822" s="19" t="n"/>
      <c r="M3822" s="21" t="n"/>
      <c r="N3822" s="22" t="n"/>
      <c r="O3822" s="24">
        <f>IF(A3822&lt;&gt;"عهدة","",SUMIFS($G$8:$G$5007,$B$8:$B$5007,B3822,$A$8:$A$5007,"مصروف",$I$8:$I$5007,"&lt;&gt;مرفوض"))</f>
        <v/>
      </c>
      <c r="P3822" s="25">
        <f>IF(A3822&lt;&gt;"عهدة","",N(F3822)-O3822)</f>
        <v/>
      </c>
      <c r="Q3822" s="26">
        <f>IF(A3822="","",IF(A3822="عهدة",IF(N(F3822)=0,"⚠ أدخل قيمة العهدة",IF(P3822&lt;0,"⛔ عجز / زيادة مصروفات "&amp;TEXT(-P3822,"#,##0"),IF(COUNTIFS($B$8:$B$5007,B3822,$A$8:$A$5007,"مصروف",$I$8:$I$5007,"&lt;&gt;مرفوض",$K$8:$K$5007,"&lt;&gt;نعم")&gt;0,"⚠ "&amp;COUNTIFS($B$8:$B$5007,B3822,$A$8:$A$5007,"مصروف",$I$8:$I$5007,"&lt;&gt;مرفوض",$K$8:$K$5007,"&lt;&gt;نعم")&amp;" مصروف غير مسوى",IF(L3822="تمت التسوية",IF(P3822=0,"✔ متوازنة وتمت التسوية","✔ تمت التسوية – متبقي "&amp;TEXT(P3822,"#,##0")),IF(P3822&gt;0,"متبقي "&amp;TEXT(P3822,"#,##0"),"✔ متوازنة"))))),IF(R3822=0,"⚠ أضف سطر عهدة أولًا",IF(OR(C3822="",N(G3822)=0),"⚠ أكمل التاريخ والقيمة",IF(S3822="","⚠ التاريخ خارج السنة المالية",IF(H3822="","⚠ اختر بند الموازنة",IF(I3822="مرفوض","✖ مرفوض من المدير",IF(I3822&lt;&gt;"موافق","⏳ بانتظار موافقة المدير",IF(K3822&lt;&gt;"نعم","⚠ غير مسوى مع الحسابات","✔ معتمد ومسوى")))))))))</f>
        <v/>
      </c>
      <c r="R3822">
        <f>N(R3821)+IF(A3822="عهدة",1,0)</f>
        <v/>
      </c>
      <c r="S3822">
        <f>IF(C3822="","",IF(AND(C3822&gt;=DATE(2026,9,1),C3822&lt;=DATE(2027,8,31)),(YEAR(C3822)-2026)*12+MONTH(C3822)-8,""))</f>
        <v/>
      </c>
      <c r="T3822">
        <f>IF(AND(A3822="مصروف",R3822&gt;0,I3822="موافق",S3822&lt;&gt;"",H3822&lt;&gt;""),N(G3822),0)</f>
        <v/>
      </c>
    </row>
    <row r="3823">
      <c r="A3823" s="19" t="n"/>
      <c r="B3823" s="20">
        <f>IF(A3823="","",IF(R3823=0,"⚠ أضف سطر عهدة أولًا","DMT-"&amp;TEXT(R3823,"000")))</f>
        <v/>
      </c>
      <c r="C3823" s="21" t="n"/>
      <c r="D3823" s="20">
        <f>IF(C3823="","",IF(S3823="","خارج السنة المالية",INDEX(القوائم!$D$2:$D$13,S3823)))</f>
        <v/>
      </c>
      <c r="E3823" s="22" t="n"/>
      <c r="F3823" s="23" t="n"/>
      <c r="G3823" s="23" t="n"/>
      <c r="H3823" s="22" t="n"/>
      <c r="I3823" s="19" t="n"/>
      <c r="J3823" s="21" t="n"/>
      <c r="K3823" s="19" t="n"/>
      <c r="L3823" s="19" t="n"/>
      <c r="M3823" s="21" t="n"/>
      <c r="N3823" s="22" t="n"/>
      <c r="O3823" s="24">
        <f>IF(A3823&lt;&gt;"عهدة","",SUMIFS($G$8:$G$5007,$B$8:$B$5007,B3823,$A$8:$A$5007,"مصروف",$I$8:$I$5007,"&lt;&gt;مرفوض"))</f>
        <v/>
      </c>
      <c r="P3823" s="25">
        <f>IF(A3823&lt;&gt;"عهدة","",N(F3823)-O3823)</f>
        <v/>
      </c>
      <c r="Q3823" s="26">
        <f>IF(A3823="","",IF(A3823="عهدة",IF(N(F3823)=0,"⚠ أدخل قيمة العهدة",IF(P3823&lt;0,"⛔ عجز / زيادة مصروفات "&amp;TEXT(-P3823,"#,##0"),IF(COUNTIFS($B$8:$B$5007,B3823,$A$8:$A$5007,"مصروف",$I$8:$I$5007,"&lt;&gt;مرفوض",$K$8:$K$5007,"&lt;&gt;نعم")&gt;0,"⚠ "&amp;COUNTIFS($B$8:$B$5007,B3823,$A$8:$A$5007,"مصروف",$I$8:$I$5007,"&lt;&gt;مرفوض",$K$8:$K$5007,"&lt;&gt;نعم")&amp;" مصروف غير مسوى",IF(L3823="تمت التسوية",IF(P3823=0,"✔ متوازنة وتمت التسوية","✔ تمت التسوية – متبقي "&amp;TEXT(P3823,"#,##0")),IF(P3823&gt;0,"متبقي "&amp;TEXT(P3823,"#,##0"),"✔ متوازنة"))))),IF(R3823=0,"⚠ أضف سطر عهدة أولًا",IF(OR(C3823="",N(G3823)=0),"⚠ أكمل التاريخ والقيمة",IF(S3823="","⚠ التاريخ خارج السنة المالية",IF(H3823="","⚠ اختر بند الموازنة",IF(I3823="مرفوض","✖ مرفوض من المدير",IF(I3823&lt;&gt;"موافق","⏳ بانتظار موافقة المدير",IF(K3823&lt;&gt;"نعم","⚠ غير مسوى مع الحسابات","✔ معتمد ومسوى")))))))))</f>
        <v/>
      </c>
      <c r="R3823">
        <f>N(R3822)+IF(A3823="عهدة",1,0)</f>
        <v/>
      </c>
      <c r="S3823">
        <f>IF(C3823="","",IF(AND(C3823&gt;=DATE(2026,9,1),C3823&lt;=DATE(2027,8,31)),(YEAR(C3823)-2026)*12+MONTH(C3823)-8,""))</f>
        <v/>
      </c>
      <c r="T3823">
        <f>IF(AND(A3823="مصروف",R3823&gt;0,I3823="موافق",S3823&lt;&gt;"",H3823&lt;&gt;""),N(G3823),0)</f>
        <v/>
      </c>
    </row>
    <row r="3824">
      <c r="A3824" s="19" t="n"/>
      <c r="B3824" s="20">
        <f>IF(A3824="","",IF(R3824=0,"⚠ أضف سطر عهدة أولًا","DMT-"&amp;TEXT(R3824,"000")))</f>
        <v/>
      </c>
      <c r="C3824" s="21" t="n"/>
      <c r="D3824" s="20">
        <f>IF(C3824="","",IF(S3824="","خارج السنة المالية",INDEX(القوائم!$D$2:$D$13,S3824)))</f>
        <v/>
      </c>
      <c r="E3824" s="22" t="n"/>
      <c r="F3824" s="23" t="n"/>
      <c r="G3824" s="23" t="n"/>
      <c r="H3824" s="22" t="n"/>
      <c r="I3824" s="19" t="n"/>
      <c r="J3824" s="21" t="n"/>
      <c r="K3824" s="19" t="n"/>
      <c r="L3824" s="19" t="n"/>
      <c r="M3824" s="21" t="n"/>
      <c r="N3824" s="22" t="n"/>
      <c r="O3824" s="24">
        <f>IF(A3824&lt;&gt;"عهدة","",SUMIFS($G$8:$G$5007,$B$8:$B$5007,B3824,$A$8:$A$5007,"مصروف",$I$8:$I$5007,"&lt;&gt;مرفوض"))</f>
        <v/>
      </c>
      <c r="P3824" s="25">
        <f>IF(A3824&lt;&gt;"عهدة","",N(F3824)-O3824)</f>
        <v/>
      </c>
      <c r="Q3824" s="26">
        <f>IF(A3824="","",IF(A3824="عهدة",IF(N(F3824)=0,"⚠ أدخل قيمة العهدة",IF(P3824&lt;0,"⛔ عجز / زيادة مصروفات "&amp;TEXT(-P3824,"#,##0"),IF(COUNTIFS($B$8:$B$5007,B3824,$A$8:$A$5007,"مصروف",$I$8:$I$5007,"&lt;&gt;مرفوض",$K$8:$K$5007,"&lt;&gt;نعم")&gt;0,"⚠ "&amp;COUNTIFS($B$8:$B$5007,B3824,$A$8:$A$5007,"مصروف",$I$8:$I$5007,"&lt;&gt;مرفوض",$K$8:$K$5007,"&lt;&gt;نعم")&amp;" مصروف غير مسوى",IF(L3824="تمت التسوية",IF(P3824=0,"✔ متوازنة وتمت التسوية","✔ تمت التسوية – متبقي "&amp;TEXT(P3824,"#,##0")),IF(P3824&gt;0,"متبقي "&amp;TEXT(P3824,"#,##0"),"✔ متوازنة"))))),IF(R3824=0,"⚠ أضف سطر عهدة أولًا",IF(OR(C3824="",N(G3824)=0),"⚠ أكمل التاريخ والقيمة",IF(S3824="","⚠ التاريخ خارج السنة المالية",IF(H3824="","⚠ اختر بند الموازنة",IF(I3824="مرفوض","✖ مرفوض من المدير",IF(I3824&lt;&gt;"موافق","⏳ بانتظار موافقة المدير",IF(K3824&lt;&gt;"نعم","⚠ غير مسوى مع الحسابات","✔ معتمد ومسوى")))))))))</f>
        <v/>
      </c>
      <c r="R3824">
        <f>N(R3823)+IF(A3824="عهدة",1,0)</f>
        <v/>
      </c>
      <c r="S3824">
        <f>IF(C3824="","",IF(AND(C3824&gt;=DATE(2026,9,1),C3824&lt;=DATE(2027,8,31)),(YEAR(C3824)-2026)*12+MONTH(C3824)-8,""))</f>
        <v/>
      </c>
      <c r="T3824">
        <f>IF(AND(A3824="مصروف",R3824&gt;0,I3824="موافق",S3824&lt;&gt;"",H3824&lt;&gt;""),N(G3824),0)</f>
        <v/>
      </c>
    </row>
    <row r="3825">
      <c r="A3825" s="19" t="n"/>
      <c r="B3825" s="20">
        <f>IF(A3825="","",IF(R3825=0,"⚠ أضف سطر عهدة أولًا","DMT-"&amp;TEXT(R3825,"000")))</f>
        <v/>
      </c>
      <c r="C3825" s="21" t="n"/>
      <c r="D3825" s="20">
        <f>IF(C3825="","",IF(S3825="","خارج السنة المالية",INDEX(القوائم!$D$2:$D$13,S3825)))</f>
        <v/>
      </c>
      <c r="E3825" s="22" t="n"/>
      <c r="F3825" s="23" t="n"/>
      <c r="G3825" s="23" t="n"/>
      <c r="H3825" s="22" t="n"/>
      <c r="I3825" s="19" t="n"/>
      <c r="J3825" s="21" t="n"/>
      <c r="K3825" s="19" t="n"/>
      <c r="L3825" s="19" t="n"/>
      <c r="M3825" s="21" t="n"/>
      <c r="N3825" s="22" t="n"/>
      <c r="O3825" s="24">
        <f>IF(A3825&lt;&gt;"عهدة","",SUMIFS($G$8:$G$5007,$B$8:$B$5007,B3825,$A$8:$A$5007,"مصروف",$I$8:$I$5007,"&lt;&gt;مرفوض"))</f>
        <v/>
      </c>
      <c r="P3825" s="25">
        <f>IF(A3825&lt;&gt;"عهدة","",N(F3825)-O3825)</f>
        <v/>
      </c>
      <c r="Q3825" s="26">
        <f>IF(A3825="","",IF(A3825="عهدة",IF(N(F3825)=0,"⚠ أدخل قيمة العهدة",IF(P3825&lt;0,"⛔ عجز / زيادة مصروفات "&amp;TEXT(-P3825,"#,##0"),IF(COUNTIFS($B$8:$B$5007,B3825,$A$8:$A$5007,"مصروف",$I$8:$I$5007,"&lt;&gt;مرفوض",$K$8:$K$5007,"&lt;&gt;نعم")&gt;0,"⚠ "&amp;COUNTIFS($B$8:$B$5007,B3825,$A$8:$A$5007,"مصروف",$I$8:$I$5007,"&lt;&gt;مرفوض",$K$8:$K$5007,"&lt;&gt;نعم")&amp;" مصروف غير مسوى",IF(L3825="تمت التسوية",IF(P3825=0,"✔ متوازنة وتمت التسوية","✔ تمت التسوية – متبقي "&amp;TEXT(P3825,"#,##0")),IF(P3825&gt;0,"متبقي "&amp;TEXT(P3825,"#,##0"),"✔ متوازنة"))))),IF(R3825=0,"⚠ أضف سطر عهدة أولًا",IF(OR(C3825="",N(G3825)=0),"⚠ أكمل التاريخ والقيمة",IF(S3825="","⚠ التاريخ خارج السنة المالية",IF(H3825="","⚠ اختر بند الموازنة",IF(I3825="مرفوض","✖ مرفوض من المدير",IF(I3825&lt;&gt;"موافق","⏳ بانتظار موافقة المدير",IF(K3825&lt;&gt;"نعم","⚠ غير مسوى مع الحسابات","✔ معتمد ومسوى")))))))))</f>
        <v/>
      </c>
      <c r="R3825">
        <f>N(R3824)+IF(A3825="عهدة",1,0)</f>
        <v/>
      </c>
      <c r="S3825">
        <f>IF(C3825="","",IF(AND(C3825&gt;=DATE(2026,9,1),C3825&lt;=DATE(2027,8,31)),(YEAR(C3825)-2026)*12+MONTH(C3825)-8,""))</f>
        <v/>
      </c>
      <c r="T3825">
        <f>IF(AND(A3825="مصروف",R3825&gt;0,I3825="موافق",S3825&lt;&gt;"",H3825&lt;&gt;""),N(G3825),0)</f>
        <v/>
      </c>
    </row>
    <row r="3826">
      <c r="A3826" s="19" t="n"/>
      <c r="B3826" s="20">
        <f>IF(A3826="","",IF(R3826=0,"⚠ أضف سطر عهدة أولًا","DMT-"&amp;TEXT(R3826,"000")))</f>
        <v/>
      </c>
      <c r="C3826" s="21" t="n"/>
      <c r="D3826" s="20">
        <f>IF(C3826="","",IF(S3826="","خارج السنة المالية",INDEX(القوائم!$D$2:$D$13,S3826)))</f>
        <v/>
      </c>
      <c r="E3826" s="22" t="n"/>
      <c r="F3826" s="23" t="n"/>
      <c r="G3826" s="23" t="n"/>
      <c r="H3826" s="22" t="n"/>
      <c r="I3826" s="19" t="n"/>
      <c r="J3826" s="21" t="n"/>
      <c r="K3826" s="19" t="n"/>
      <c r="L3826" s="19" t="n"/>
      <c r="M3826" s="21" t="n"/>
      <c r="N3826" s="22" t="n"/>
      <c r="O3826" s="24">
        <f>IF(A3826&lt;&gt;"عهدة","",SUMIFS($G$8:$G$5007,$B$8:$B$5007,B3826,$A$8:$A$5007,"مصروف",$I$8:$I$5007,"&lt;&gt;مرفوض"))</f>
        <v/>
      </c>
      <c r="P3826" s="25">
        <f>IF(A3826&lt;&gt;"عهدة","",N(F3826)-O3826)</f>
        <v/>
      </c>
      <c r="Q3826" s="26">
        <f>IF(A3826="","",IF(A3826="عهدة",IF(N(F3826)=0,"⚠ أدخل قيمة العهدة",IF(P3826&lt;0,"⛔ عجز / زيادة مصروفات "&amp;TEXT(-P3826,"#,##0"),IF(COUNTIFS($B$8:$B$5007,B3826,$A$8:$A$5007,"مصروف",$I$8:$I$5007,"&lt;&gt;مرفوض",$K$8:$K$5007,"&lt;&gt;نعم")&gt;0,"⚠ "&amp;COUNTIFS($B$8:$B$5007,B3826,$A$8:$A$5007,"مصروف",$I$8:$I$5007,"&lt;&gt;مرفوض",$K$8:$K$5007,"&lt;&gt;نعم")&amp;" مصروف غير مسوى",IF(L3826="تمت التسوية",IF(P3826=0,"✔ متوازنة وتمت التسوية","✔ تمت التسوية – متبقي "&amp;TEXT(P3826,"#,##0")),IF(P3826&gt;0,"متبقي "&amp;TEXT(P3826,"#,##0"),"✔ متوازنة"))))),IF(R3826=0,"⚠ أضف سطر عهدة أولًا",IF(OR(C3826="",N(G3826)=0),"⚠ أكمل التاريخ والقيمة",IF(S3826="","⚠ التاريخ خارج السنة المالية",IF(H3826="","⚠ اختر بند الموازنة",IF(I3826="مرفوض","✖ مرفوض من المدير",IF(I3826&lt;&gt;"موافق","⏳ بانتظار موافقة المدير",IF(K3826&lt;&gt;"نعم","⚠ غير مسوى مع الحسابات","✔ معتمد ومسوى")))))))))</f>
        <v/>
      </c>
      <c r="R3826">
        <f>N(R3825)+IF(A3826="عهدة",1,0)</f>
        <v/>
      </c>
      <c r="S3826">
        <f>IF(C3826="","",IF(AND(C3826&gt;=DATE(2026,9,1),C3826&lt;=DATE(2027,8,31)),(YEAR(C3826)-2026)*12+MONTH(C3826)-8,""))</f>
        <v/>
      </c>
      <c r="T3826">
        <f>IF(AND(A3826="مصروف",R3826&gt;0,I3826="موافق",S3826&lt;&gt;"",H3826&lt;&gt;""),N(G3826),0)</f>
        <v/>
      </c>
    </row>
    <row r="3827">
      <c r="A3827" s="19" t="n"/>
      <c r="B3827" s="20">
        <f>IF(A3827="","",IF(R3827=0,"⚠ أضف سطر عهدة أولًا","DMT-"&amp;TEXT(R3827,"000")))</f>
        <v/>
      </c>
      <c r="C3827" s="21" t="n"/>
      <c r="D3827" s="20">
        <f>IF(C3827="","",IF(S3827="","خارج السنة المالية",INDEX(القوائم!$D$2:$D$13,S3827)))</f>
        <v/>
      </c>
      <c r="E3827" s="22" t="n"/>
      <c r="F3827" s="23" t="n"/>
      <c r="G3827" s="23" t="n"/>
      <c r="H3827" s="22" t="n"/>
      <c r="I3827" s="19" t="n"/>
      <c r="J3827" s="21" t="n"/>
      <c r="K3827" s="19" t="n"/>
      <c r="L3827" s="19" t="n"/>
      <c r="M3827" s="21" t="n"/>
      <c r="N3827" s="22" t="n"/>
      <c r="O3827" s="24">
        <f>IF(A3827&lt;&gt;"عهدة","",SUMIFS($G$8:$G$5007,$B$8:$B$5007,B3827,$A$8:$A$5007,"مصروف",$I$8:$I$5007,"&lt;&gt;مرفوض"))</f>
        <v/>
      </c>
      <c r="P3827" s="25">
        <f>IF(A3827&lt;&gt;"عهدة","",N(F3827)-O3827)</f>
        <v/>
      </c>
      <c r="Q3827" s="26">
        <f>IF(A3827="","",IF(A3827="عهدة",IF(N(F3827)=0,"⚠ أدخل قيمة العهدة",IF(P3827&lt;0,"⛔ عجز / زيادة مصروفات "&amp;TEXT(-P3827,"#,##0"),IF(COUNTIFS($B$8:$B$5007,B3827,$A$8:$A$5007,"مصروف",$I$8:$I$5007,"&lt;&gt;مرفوض",$K$8:$K$5007,"&lt;&gt;نعم")&gt;0,"⚠ "&amp;COUNTIFS($B$8:$B$5007,B3827,$A$8:$A$5007,"مصروف",$I$8:$I$5007,"&lt;&gt;مرفوض",$K$8:$K$5007,"&lt;&gt;نعم")&amp;" مصروف غير مسوى",IF(L3827="تمت التسوية",IF(P3827=0,"✔ متوازنة وتمت التسوية","✔ تمت التسوية – متبقي "&amp;TEXT(P3827,"#,##0")),IF(P3827&gt;0,"متبقي "&amp;TEXT(P3827,"#,##0"),"✔ متوازنة"))))),IF(R3827=0,"⚠ أضف سطر عهدة أولًا",IF(OR(C3827="",N(G3827)=0),"⚠ أكمل التاريخ والقيمة",IF(S3827="","⚠ التاريخ خارج السنة المالية",IF(H3827="","⚠ اختر بند الموازنة",IF(I3827="مرفوض","✖ مرفوض من المدير",IF(I3827&lt;&gt;"موافق","⏳ بانتظار موافقة المدير",IF(K3827&lt;&gt;"نعم","⚠ غير مسوى مع الحسابات","✔ معتمد ومسوى")))))))))</f>
        <v/>
      </c>
      <c r="R3827">
        <f>N(R3826)+IF(A3827="عهدة",1,0)</f>
        <v/>
      </c>
      <c r="S3827">
        <f>IF(C3827="","",IF(AND(C3827&gt;=DATE(2026,9,1),C3827&lt;=DATE(2027,8,31)),(YEAR(C3827)-2026)*12+MONTH(C3827)-8,""))</f>
        <v/>
      </c>
      <c r="T3827">
        <f>IF(AND(A3827="مصروف",R3827&gt;0,I3827="موافق",S3827&lt;&gt;"",H3827&lt;&gt;""),N(G3827),0)</f>
        <v/>
      </c>
    </row>
    <row r="3828">
      <c r="A3828" s="19" t="n"/>
      <c r="B3828" s="20">
        <f>IF(A3828="","",IF(R3828=0,"⚠ أضف سطر عهدة أولًا","DMT-"&amp;TEXT(R3828,"000")))</f>
        <v/>
      </c>
      <c r="C3828" s="21" t="n"/>
      <c r="D3828" s="20">
        <f>IF(C3828="","",IF(S3828="","خارج السنة المالية",INDEX(القوائم!$D$2:$D$13,S3828)))</f>
        <v/>
      </c>
      <c r="E3828" s="22" t="n"/>
      <c r="F3828" s="23" t="n"/>
      <c r="G3828" s="23" t="n"/>
      <c r="H3828" s="22" t="n"/>
      <c r="I3828" s="19" t="n"/>
      <c r="J3828" s="21" t="n"/>
      <c r="K3828" s="19" t="n"/>
      <c r="L3828" s="19" t="n"/>
      <c r="M3828" s="21" t="n"/>
      <c r="N3828" s="22" t="n"/>
      <c r="O3828" s="24">
        <f>IF(A3828&lt;&gt;"عهدة","",SUMIFS($G$8:$G$5007,$B$8:$B$5007,B3828,$A$8:$A$5007,"مصروف",$I$8:$I$5007,"&lt;&gt;مرفوض"))</f>
        <v/>
      </c>
      <c r="P3828" s="25">
        <f>IF(A3828&lt;&gt;"عهدة","",N(F3828)-O3828)</f>
        <v/>
      </c>
      <c r="Q3828" s="26">
        <f>IF(A3828="","",IF(A3828="عهدة",IF(N(F3828)=0,"⚠ أدخل قيمة العهدة",IF(P3828&lt;0,"⛔ عجز / زيادة مصروفات "&amp;TEXT(-P3828,"#,##0"),IF(COUNTIFS($B$8:$B$5007,B3828,$A$8:$A$5007,"مصروف",$I$8:$I$5007,"&lt;&gt;مرفوض",$K$8:$K$5007,"&lt;&gt;نعم")&gt;0,"⚠ "&amp;COUNTIFS($B$8:$B$5007,B3828,$A$8:$A$5007,"مصروف",$I$8:$I$5007,"&lt;&gt;مرفوض",$K$8:$K$5007,"&lt;&gt;نعم")&amp;" مصروف غير مسوى",IF(L3828="تمت التسوية",IF(P3828=0,"✔ متوازنة وتمت التسوية","✔ تمت التسوية – متبقي "&amp;TEXT(P3828,"#,##0")),IF(P3828&gt;0,"متبقي "&amp;TEXT(P3828,"#,##0"),"✔ متوازنة"))))),IF(R3828=0,"⚠ أضف سطر عهدة أولًا",IF(OR(C3828="",N(G3828)=0),"⚠ أكمل التاريخ والقيمة",IF(S3828="","⚠ التاريخ خارج السنة المالية",IF(H3828="","⚠ اختر بند الموازنة",IF(I3828="مرفوض","✖ مرفوض من المدير",IF(I3828&lt;&gt;"موافق","⏳ بانتظار موافقة المدير",IF(K3828&lt;&gt;"نعم","⚠ غير مسوى مع الحسابات","✔ معتمد ومسوى")))))))))</f>
        <v/>
      </c>
      <c r="R3828">
        <f>N(R3827)+IF(A3828="عهدة",1,0)</f>
        <v/>
      </c>
      <c r="S3828">
        <f>IF(C3828="","",IF(AND(C3828&gt;=DATE(2026,9,1),C3828&lt;=DATE(2027,8,31)),(YEAR(C3828)-2026)*12+MONTH(C3828)-8,""))</f>
        <v/>
      </c>
      <c r="T3828">
        <f>IF(AND(A3828="مصروف",R3828&gt;0,I3828="موافق",S3828&lt;&gt;"",H3828&lt;&gt;""),N(G3828),0)</f>
        <v/>
      </c>
    </row>
    <row r="3829">
      <c r="A3829" s="19" t="n"/>
      <c r="B3829" s="20">
        <f>IF(A3829="","",IF(R3829=0,"⚠ أضف سطر عهدة أولًا","DMT-"&amp;TEXT(R3829,"000")))</f>
        <v/>
      </c>
      <c r="C3829" s="21" t="n"/>
      <c r="D3829" s="20">
        <f>IF(C3829="","",IF(S3829="","خارج السنة المالية",INDEX(القوائم!$D$2:$D$13,S3829)))</f>
        <v/>
      </c>
      <c r="E3829" s="22" t="n"/>
      <c r="F3829" s="23" t="n"/>
      <c r="G3829" s="23" t="n"/>
      <c r="H3829" s="22" t="n"/>
      <c r="I3829" s="19" t="n"/>
      <c r="J3829" s="21" t="n"/>
      <c r="K3829" s="19" t="n"/>
      <c r="L3829" s="19" t="n"/>
      <c r="M3829" s="21" t="n"/>
      <c r="N3829" s="22" t="n"/>
      <c r="O3829" s="24">
        <f>IF(A3829&lt;&gt;"عهدة","",SUMIFS($G$8:$G$5007,$B$8:$B$5007,B3829,$A$8:$A$5007,"مصروف",$I$8:$I$5007,"&lt;&gt;مرفوض"))</f>
        <v/>
      </c>
      <c r="P3829" s="25">
        <f>IF(A3829&lt;&gt;"عهدة","",N(F3829)-O3829)</f>
        <v/>
      </c>
      <c r="Q3829" s="26">
        <f>IF(A3829="","",IF(A3829="عهدة",IF(N(F3829)=0,"⚠ أدخل قيمة العهدة",IF(P3829&lt;0,"⛔ عجز / زيادة مصروفات "&amp;TEXT(-P3829,"#,##0"),IF(COUNTIFS($B$8:$B$5007,B3829,$A$8:$A$5007,"مصروف",$I$8:$I$5007,"&lt;&gt;مرفوض",$K$8:$K$5007,"&lt;&gt;نعم")&gt;0,"⚠ "&amp;COUNTIFS($B$8:$B$5007,B3829,$A$8:$A$5007,"مصروف",$I$8:$I$5007,"&lt;&gt;مرفوض",$K$8:$K$5007,"&lt;&gt;نعم")&amp;" مصروف غير مسوى",IF(L3829="تمت التسوية",IF(P3829=0,"✔ متوازنة وتمت التسوية","✔ تمت التسوية – متبقي "&amp;TEXT(P3829,"#,##0")),IF(P3829&gt;0,"متبقي "&amp;TEXT(P3829,"#,##0"),"✔ متوازنة"))))),IF(R3829=0,"⚠ أضف سطر عهدة أولًا",IF(OR(C3829="",N(G3829)=0),"⚠ أكمل التاريخ والقيمة",IF(S3829="","⚠ التاريخ خارج السنة المالية",IF(H3829="","⚠ اختر بند الموازنة",IF(I3829="مرفوض","✖ مرفوض من المدير",IF(I3829&lt;&gt;"موافق","⏳ بانتظار موافقة المدير",IF(K3829&lt;&gt;"نعم","⚠ غير مسوى مع الحسابات","✔ معتمد ومسوى")))))))))</f>
        <v/>
      </c>
      <c r="R3829">
        <f>N(R3828)+IF(A3829="عهدة",1,0)</f>
        <v/>
      </c>
      <c r="S3829">
        <f>IF(C3829="","",IF(AND(C3829&gt;=DATE(2026,9,1),C3829&lt;=DATE(2027,8,31)),(YEAR(C3829)-2026)*12+MONTH(C3829)-8,""))</f>
        <v/>
      </c>
      <c r="T3829">
        <f>IF(AND(A3829="مصروف",R3829&gt;0,I3829="موافق",S3829&lt;&gt;"",H3829&lt;&gt;""),N(G3829),0)</f>
        <v/>
      </c>
    </row>
    <row r="3830">
      <c r="A3830" s="19" t="n"/>
      <c r="B3830" s="20">
        <f>IF(A3830="","",IF(R3830=0,"⚠ أضف سطر عهدة أولًا","DMT-"&amp;TEXT(R3830,"000")))</f>
        <v/>
      </c>
      <c r="C3830" s="21" t="n"/>
      <c r="D3830" s="20">
        <f>IF(C3830="","",IF(S3830="","خارج السنة المالية",INDEX(القوائم!$D$2:$D$13,S3830)))</f>
        <v/>
      </c>
      <c r="E3830" s="22" t="n"/>
      <c r="F3830" s="23" t="n"/>
      <c r="G3830" s="23" t="n"/>
      <c r="H3830" s="22" t="n"/>
      <c r="I3830" s="19" t="n"/>
      <c r="J3830" s="21" t="n"/>
      <c r="K3830" s="19" t="n"/>
      <c r="L3830" s="19" t="n"/>
      <c r="M3830" s="21" t="n"/>
      <c r="N3830" s="22" t="n"/>
      <c r="O3830" s="24">
        <f>IF(A3830&lt;&gt;"عهدة","",SUMIFS($G$8:$G$5007,$B$8:$B$5007,B3830,$A$8:$A$5007,"مصروف",$I$8:$I$5007,"&lt;&gt;مرفوض"))</f>
        <v/>
      </c>
      <c r="P3830" s="25">
        <f>IF(A3830&lt;&gt;"عهدة","",N(F3830)-O3830)</f>
        <v/>
      </c>
      <c r="Q3830" s="26">
        <f>IF(A3830="","",IF(A3830="عهدة",IF(N(F3830)=0,"⚠ أدخل قيمة العهدة",IF(P3830&lt;0,"⛔ عجز / زيادة مصروفات "&amp;TEXT(-P3830,"#,##0"),IF(COUNTIFS($B$8:$B$5007,B3830,$A$8:$A$5007,"مصروف",$I$8:$I$5007,"&lt;&gt;مرفوض",$K$8:$K$5007,"&lt;&gt;نعم")&gt;0,"⚠ "&amp;COUNTIFS($B$8:$B$5007,B3830,$A$8:$A$5007,"مصروف",$I$8:$I$5007,"&lt;&gt;مرفوض",$K$8:$K$5007,"&lt;&gt;نعم")&amp;" مصروف غير مسوى",IF(L3830="تمت التسوية",IF(P3830=0,"✔ متوازنة وتمت التسوية","✔ تمت التسوية – متبقي "&amp;TEXT(P3830,"#,##0")),IF(P3830&gt;0,"متبقي "&amp;TEXT(P3830,"#,##0"),"✔ متوازنة"))))),IF(R3830=0,"⚠ أضف سطر عهدة أولًا",IF(OR(C3830="",N(G3830)=0),"⚠ أكمل التاريخ والقيمة",IF(S3830="","⚠ التاريخ خارج السنة المالية",IF(H3830="","⚠ اختر بند الموازنة",IF(I3830="مرفوض","✖ مرفوض من المدير",IF(I3830&lt;&gt;"موافق","⏳ بانتظار موافقة المدير",IF(K3830&lt;&gt;"نعم","⚠ غير مسوى مع الحسابات","✔ معتمد ومسوى")))))))))</f>
        <v/>
      </c>
      <c r="R3830">
        <f>N(R3829)+IF(A3830="عهدة",1,0)</f>
        <v/>
      </c>
      <c r="S3830">
        <f>IF(C3830="","",IF(AND(C3830&gt;=DATE(2026,9,1),C3830&lt;=DATE(2027,8,31)),(YEAR(C3830)-2026)*12+MONTH(C3830)-8,""))</f>
        <v/>
      </c>
      <c r="T3830">
        <f>IF(AND(A3830="مصروف",R3830&gt;0,I3830="موافق",S3830&lt;&gt;"",H3830&lt;&gt;""),N(G3830),0)</f>
        <v/>
      </c>
    </row>
    <row r="3831">
      <c r="A3831" s="19" t="n"/>
      <c r="B3831" s="20">
        <f>IF(A3831="","",IF(R3831=0,"⚠ أضف سطر عهدة أولًا","DMT-"&amp;TEXT(R3831,"000")))</f>
        <v/>
      </c>
      <c r="C3831" s="21" t="n"/>
      <c r="D3831" s="20">
        <f>IF(C3831="","",IF(S3831="","خارج السنة المالية",INDEX(القوائم!$D$2:$D$13,S3831)))</f>
        <v/>
      </c>
      <c r="E3831" s="22" t="n"/>
      <c r="F3831" s="23" t="n"/>
      <c r="G3831" s="23" t="n"/>
      <c r="H3831" s="22" t="n"/>
      <c r="I3831" s="19" t="n"/>
      <c r="J3831" s="21" t="n"/>
      <c r="K3831" s="19" t="n"/>
      <c r="L3831" s="19" t="n"/>
      <c r="M3831" s="21" t="n"/>
      <c r="N3831" s="22" t="n"/>
      <c r="O3831" s="24">
        <f>IF(A3831&lt;&gt;"عهدة","",SUMIFS($G$8:$G$5007,$B$8:$B$5007,B3831,$A$8:$A$5007,"مصروف",$I$8:$I$5007,"&lt;&gt;مرفوض"))</f>
        <v/>
      </c>
      <c r="P3831" s="25">
        <f>IF(A3831&lt;&gt;"عهدة","",N(F3831)-O3831)</f>
        <v/>
      </c>
      <c r="Q3831" s="26">
        <f>IF(A3831="","",IF(A3831="عهدة",IF(N(F3831)=0,"⚠ أدخل قيمة العهدة",IF(P3831&lt;0,"⛔ عجز / زيادة مصروفات "&amp;TEXT(-P3831,"#,##0"),IF(COUNTIFS($B$8:$B$5007,B3831,$A$8:$A$5007,"مصروف",$I$8:$I$5007,"&lt;&gt;مرفوض",$K$8:$K$5007,"&lt;&gt;نعم")&gt;0,"⚠ "&amp;COUNTIFS($B$8:$B$5007,B3831,$A$8:$A$5007,"مصروف",$I$8:$I$5007,"&lt;&gt;مرفوض",$K$8:$K$5007,"&lt;&gt;نعم")&amp;" مصروف غير مسوى",IF(L3831="تمت التسوية",IF(P3831=0,"✔ متوازنة وتمت التسوية","✔ تمت التسوية – متبقي "&amp;TEXT(P3831,"#,##0")),IF(P3831&gt;0,"متبقي "&amp;TEXT(P3831,"#,##0"),"✔ متوازنة"))))),IF(R3831=0,"⚠ أضف سطر عهدة أولًا",IF(OR(C3831="",N(G3831)=0),"⚠ أكمل التاريخ والقيمة",IF(S3831="","⚠ التاريخ خارج السنة المالية",IF(H3831="","⚠ اختر بند الموازنة",IF(I3831="مرفوض","✖ مرفوض من المدير",IF(I3831&lt;&gt;"موافق","⏳ بانتظار موافقة المدير",IF(K3831&lt;&gt;"نعم","⚠ غير مسوى مع الحسابات","✔ معتمد ومسوى")))))))))</f>
        <v/>
      </c>
      <c r="R3831">
        <f>N(R3830)+IF(A3831="عهدة",1,0)</f>
        <v/>
      </c>
      <c r="S3831">
        <f>IF(C3831="","",IF(AND(C3831&gt;=DATE(2026,9,1),C3831&lt;=DATE(2027,8,31)),(YEAR(C3831)-2026)*12+MONTH(C3831)-8,""))</f>
        <v/>
      </c>
      <c r="T3831">
        <f>IF(AND(A3831="مصروف",R3831&gt;0,I3831="موافق",S3831&lt;&gt;"",H3831&lt;&gt;""),N(G3831),0)</f>
        <v/>
      </c>
    </row>
    <row r="3832">
      <c r="A3832" s="19" t="n"/>
      <c r="B3832" s="20">
        <f>IF(A3832="","",IF(R3832=0,"⚠ أضف سطر عهدة أولًا","DMT-"&amp;TEXT(R3832,"000")))</f>
        <v/>
      </c>
      <c r="C3832" s="21" t="n"/>
      <c r="D3832" s="20">
        <f>IF(C3832="","",IF(S3832="","خارج السنة المالية",INDEX(القوائم!$D$2:$D$13,S3832)))</f>
        <v/>
      </c>
      <c r="E3832" s="22" t="n"/>
      <c r="F3832" s="23" t="n"/>
      <c r="G3832" s="23" t="n"/>
      <c r="H3832" s="22" t="n"/>
      <c r="I3832" s="19" t="n"/>
      <c r="J3832" s="21" t="n"/>
      <c r="K3832" s="19" t="n"/>
      <c r="L3832" s="19" t="n"/>
      <c r="M3832" s="21" t="n"/>
      <c r="N3832" s="22" t="n"/>
      <c r="O3832" s="24">
        <f>IF(A3832&lt;&gt;"عهدة","",SUMIFS($G$8:$G$5007,$B$8:$B$5007,B3832,$A$8:$A$5007,"مصروف",$I$8:$I$5007,"&lt;&gt;مرفوض"))</f>
        <v/>
      </c>
      <c r="P3832" s="25">
        <f>IF(A3832&lt;&gt;"عهدة","",N(F3832)-O3832)</f>
        <v/>
      </c>
      <c r="Q3832" s="26">
        <f>IF(A3832="","",IF(A3832="عهدة",IF(N(F3832)=0,"⚠ أدخل قيمة العهدة",IF(P3832&lt;0,"⛔ عجز / زيادة مصروفات "&amp;TEXT(-P3832,"#,##0"),IF(COUNTIFS($B$8:$B$5007,B3832,$A$8:$A$5007,"مصروف",$I$8:$I$5007,"&lt;&gt;مرفوض",$K$8:$K$5007,"&lt;&gt;نعم")&gt;0,"⚠ "&amp;COUNTIFS($B$8:$B$5007,B3832,$A$8:$A$5007,"مصروف",$I$8:$I$5007,"&lt;&gt;مرفوض",$K$8:$K$5007,"&lt;&gt;نعم")&amp;" مصروف غير مسوى",IF(L3832="تمت التسوية",IF(P3832=0,"✔ متوازنة وتمت التسوية","✔ تمت التسوية – متبقي "&amp;TEXT(P3832,"#,##0")),IF(P3832&gt;0,"متبقي "&amp;TEXT(P3832,"#,##0"),"✔ متوازنة"))))),IF(R3832=0,"⚠ أضف سطر عهدة أولًا",IF(OR(C3832="",N(G3832)=0),"⚠ أكمل التاريخ والقيمة",IF(S3832="","⚠ التاريخ خارج السنة المالية",IF(H3832="","⚠ اختر بند الموازنة",IF(I3832="مرفوض","✖ مرفوض من المدير",IF(I3832&lt;&gt;"موافق","⏳ بانتظار موافقة المدير",IF(K3832&lt;&gt;"نعم","⚠ غير مسوى مع الحسابات","✔ معتمد ومسوى")))))))))</f>
        <v/>
      </c>
      <c r="R3832">
        <f>N(R3831)+IF(A3832="عهدة",1,0)</f>
        <v/>
      </c>
      <c r="S3832">
        <f>IF(C3832="","",IF(AND(C3832&gt;=DATE(2026,9,1),C3832&lt;=DATE(2027,8,31)),(YEAR(C3832)-2026)*12+MONTH(C3832)-8,""))</f>
        <v/>
      </c>
      <c r="T3832">
        <f>IF(AND(A3832="مصروف",R3832&gt;0,I3832="موافق",S3832&lt;&gt;"",H3832&lt;&gt;""),N(G3832),0)</f>
        <v/>
      </c>
    </row>
    <row r="3833">
      <c r="A3833" s="19" t="n"/>
      <c r="B3833" s="20">
        <f>IF(A3833="","",IF(R3833=0,"⚠ أضف سطر عهدة أولًا","DMT-"&amp;TEXT(R3833,"000")))</f>
        <v/>
      </c>
      <c r="C3833" s="21" t="n"/>
      <c r="D3833" s="20">
        <f>IF(C3833="","",IF(S3833="","خارج السنة المالية",INDEX(القوائم!$D$2:$D$13,S3833)))</f>
        <v/>
      </c>
      <c r="E3833" s="22" t="n"/>
      <c r="F3833" s="23" t="n"/>
      <c r="G3833" s="23" t="n"/>
      <c r="H3833" s="22" t="n"/>
      <c r="I3833" s="19" t="n"/>
      <c r="J3833" s="21" t="n"/>
      <c r="K3833" s="19" t="n"/>
      <c r="L3833" s="19" t="n"/>
      <c r="M3833" s="21" t="n"/>
      <c r="N3833" s="22" t="n"/>
      <c r="O3833" s="24">
        <f>IF(A3833&lt;&gt;"عهدة","",SUMIFS($G$8:$G$5007,$B$8:$B$5007,B3833,$A$8:$A$5007,"مصروف",$I$8:$I$5007,"&lt;&gt;مرفوض"))</f>
        <v/>
      </c>
      <c r="P3833" s="25">
        <f>IF(A3833&lt;&gt;"عهدة","",N(F3833)-O3833)</f>
        <v/>
      </c>
      <c r="Q3833" s="26">
        <f>IF(A3833="","",IF(A3833="عهدة",IF(N(F3833)=0,"⚠ أدخل قيمة العهدة",IF(P3833&lt;0,"⛔ عجز / زيادة مصروفات "&amp;TEXT(-P3833,"#,##0"),IF(COUNTIFS($B$8:$B$5007,B3833,$A$8:$A$5007,"مصروف",$I$8:$I$5007,"&lt;&gt;مرفوض",$K$8:$K$5007,"&lt;&gt;نعم")&gt;0,"⚠ "&amp;COUNTIFS($B$8:$B$5007,B3833,$A$8:$A$5007,"مصروف",$I$8:$I$5007,"&lt;&gt;مرفوض",$K$8:$K$5007,"&lt;&gt;نعم")&amp;" مصروف غير مسوى",IF(L3833="تمت التسوية",IF(P3833=0,"✔ متوازنة وتمت التسوية","✔ تمت التسوية – متبقي "&amp;TEXT(P3833,"#,##0")),IF(P3833&gt;0,"متبقي "&amp;TEXT(P3833,"#,##0"),"✔ متوازنة"))))),IF(R3833=0,"⚠ أضف سطر عهدة أولًا",IF(OR(C3833="",N(G3833)=0),"⚠ أكمل التاريخ والقيمة",IF(S3833="","⚠ التاريخ خارج السنة المالية",IF(H3833="","⚠ اختر بند الموازنة",IF(I3833="مرفوض","✖ مرفوض من المدير",IF(I3833&lt;&gt;"موافق","⏳ بانتظار موافقة المدير",IF(K3833&lt;&gt;"نعم","⚠ غير مسوى مع الحسابات","✔ معتمد ومسوى")))))))))</f>
        <v/>
      </c>
      <c r="R3833">
        <f>N(R3832)+IF(A3833="عهدة",1,0)</f>
        <v/>
      </c>
      <c r="S3833">
        <f>IF(C3833="","",IF(AND(C3833&gt;=DATE(2026,9,1),C3833&lt;=DATE(2027,8,31)),(YEAR(C3833)-2026)*12+MONTH(C3833)-8,""))</f>
        <v/>
      </c>
      <c r="T3833">
        <f>IF(AND(A3833="مصروف",R3833&gt;0,I3833="موافق",S3833&lt;&gt;"",H3833&lt;&gt;""),N(G3833),0)</f>
        <v/>
      </c>
    </row>
    <row r="3834">
      <c r="A3834" s="19" t="n"/>
      <c r="B3834" s="20">
        <f>IF(A3834="","",IF(R3834=0,"⚠ أضف سطر عهدة أولًا","DMT-"&amp;TEXT(R3834,"000")))</f>
        <v/>
      </c>
      <c r="C3834" s="21" t="n"/>
      <c r="D3834" s="20">
        <f>IF(C3834="","",IF(S3834="","خارج السنة المالية",INDEX(القوائم!$D$2:$D$13,S3834)))</f>
        <v/>
      </c>
      <c r="E3834" s="22" t="n"/>
      <c r="F3834" s="23" t="n"/>
      <c r="G3834" s="23" t="n"/>
      <c r="H3834" s="22" t="n"/>
      <c r="I3834" s="19" t="n"/>
      <c r="J3834" s="21" t="n"/>
      <c r="K3834" s="19" t="n"/>
      <c r="L3834" s="19" t="n"/>
      <c r="M3834" s="21" t="n"/>
      <c r="N3834" s="22" t="n"/>
      <c r="O3834" s="24">
        <f>IF(A3834&lt;&gt;"عهدة","",SUMIFS($G$8:$G$5007,$B$8:$B$5007,B3834,$A$8:$A$5007,"مصروف",$I$8:$I$5007,"&lt;&gt;مرفوض"))</f>
        <v/>
      </c>
      <c r="P3834" s="25">
        <f>IF(A3834&lt;&gt;"عهدة","",N(F3834)-O3834)</f>
        <v/>
      </c>
      <c r="Q3834" s="26">
        <f>IF(A3834="","",IF(A3834="عهدة",IF(N(F3834)=0,"⚠ أدخل قيمة العهدة",IF(P3834&lt;0,"⛔ عجز / زيادة مصروفات "&amp;TEXT(-P3834,"#,##0"),IF(COUNTIFS($B$8:$B$5007,B3834,$A$8:$A$5007,"مصروف",$I$8:$I$5007,"&lt;&gt;مرفوض",$K$8:$K$5007,"&lt;&gt;نعم")&gt;0,"⚠ "&amp;COUNTIFS($B$8:$B$5007,B3834,$A$8:$A$5007,"مصروف",$I$8:$I$5007,"&lt;&gt;مرفوض",$K$8:$K$5007,"&lt;&gt;نعم")&amp;" مصروف غير مسوى",IF(L3834="تمت التسوية",IF(P3834=0,"✔ متوازنة وتمت التسوية","✔ تمت التسوية – متبقي "&amp;TEXT(P3834,"#,##0")),IF(P3834&gt;0,"متبقي "&amp;TEXT(P3834,"#,##0"),"✔ متوازنة"))))),IF(R3834=0,"⚠ أضف سطر عهدة أولًا",IF(OR(C3834="",N(G3834)=0),"⚠ أكمل التاريخ والقيمة",IF(S3834="","⚠ التاريخ خارج السنة المالية",IF(H3834="","⚠ اختر بند الموازنة",IF(I3834="مرفوض","✖ مرفوض من المدير",IF(I3834&lt;&gt;"موافق","⏳ بانتظار موافقة المدير",IF(K3834&lt;&gt;"نعم","⚠ غير مسوى مع الحسابات","✔ معتمد ومسوى")))))))))</f>
        <v/>
      </c>
      <c r="R3834">
        <f>N(R3833)+IF(A3834="عهدة",1,0)</f>
        <v/>
      </c>
      <c r="S3834">
        <f>IF(C3834="","",IF(AND(C3834&gt;=DATE(2026,9,1),C3834&lt;=DATE(2027,8,31)),(YEAR(C3834)-2026)*12+MONTH(C3834)-8,""))</f>
        <v/>
      </c>
      <c r="T3834">
        <f>IF(AND(A3834="مصروف",R3834&gt;0,I3834="موافق",S3834&lt;&gt;"",H3834&lt;&gt;""),N(G3834),0)</f>
        <v/>
      </c>
    </row>
    <row r="3835">
      <c r="A3835" s="19" t="n"/>
      <c r="B3835" s="20">
        <f>IF(A3835="","",IF(R3835=0,"⚠ أضف سطر عهدة أولًا","DMT-"&amp;TEXT(R3835,"000")))</f>
        <v/>
      </c>
      <c r="C3835" s="21" t="n"/>
      <c r="D3835" s="20">
        <f>IF(C3835="","",IF(S3835="","خارج السنة المالية",INDEX(القوائم!$D$2:$D$13,S3835)))</f>
        <v/>
      </c>
      <c r="E3835" s="22" t="n"/>
      <c r="F3835" s="23" t="n"/>
      <c r="G3835" s="23" t="n"/>
      <c r="H3835" s="22" t="n"/>
      <c r="I3835" s="19" t="n"/>
      <c r="J3835" s="21" t="n"/>
      <c r="K3835" s="19" t="n"/>
      <c r="L3835" s="19" t="n"/>
      <c r="M3835" s="21" t="n"/>
      <c r="N3835" s="22" t="n"/>
      <c r="O3835" s="24">
        <f>IF(A3835&lt;&gt;"عهدة","",SUMIFS($G$8:$G$5007,$B$8:$B$5007,B3835,$A$8:$A$5007,"مصروف",$I$8:$I$5007,"&lt;&gt;مرفوض"))</f>
        <v/>
      </c>
      <c r="P3835" s="25">
        <f>IF(A3835&lt;&gt;"عهدة","",N(F3835)-O3835)</f>
        <v/>
      </c>
      <c r="Q3835" s="26">
        <f>IF(A3835="","",IF(A3835="عهدة",IF(N(F3835)=0,"⚠ أدخل قيمة العهدة",IF(P3835&lt;0,"⛔ عجز / زيادة مصروفات "&amp;TEXT(-P3835,"#,##0"),IF(COUNTIFS($B$8:$B$5007,B3835,$A$8:$A$5007,"مصروف",$I$8:$I$5007,"&lt;&gt;مرفوض",$K$8:$K$5007,"&lt;&gt;نعم")&gt;0,"⚠ "&amp;COUNTIFS($B$8:$B$5007,B3835,$A$8:$A$5007,"مصروف",$I$8:$I$5007,"&lt;&gt;مرفوض",$K$8:$K$5007,"&lt;&gt;نعم")&amp;" مصروف غير مسوى",IF(L3835="تمت التسوية",IF(P3835=0,"✔ متوازنة وتمت التسوية","✔ تمت التسوية – متبقي "&amp;TEXT(P3835,"#,##0")),IF(P3835&gt;0,"متبقي "&amp;TEXT(P3835,"#,##0"),"✔ متوازنة"))))),IF(R3835=0,"⚠ أضف سطر عهدة أولًا",IF(OR(C3835="",N(G3835)=0),"⚠ أكمل التاريخ والقيمة",IF(S3835="","⚠ التاريخ خارج السنة المالية",IF(H3835="","⚠ اختر بند الموازنة",IF(I3835="مرفوض","✖ مرفوض من المدير",IF(I3835&lt;&gt;"موافق","⏳ بانتظار موافقة المدير",IF(K3835&lt;&gt;"نعم","⚠ غير مسوى مع الحسابات","✔ معتمد ومسوى")))))))))</f>
        <v/>
      </c>
      <c r="R3835">
        <f>N(R3834)+IF(A3835="عهدة",1,0)</f>
        <v/>
      </c>
      <c r="S3835">
        <f>IF(C3835="","",IF(AND(C3835&gt;=DATE(2026,9,1),C3835&lt;=DATE(2027,8,31)),(YEAR(C3835)-2026)*12+MONTH(C3835)-8,""))</f>
        <v/>
      </c>
      <c r="T3835">
        <f>IF(AND(A3835="مصروف",R3835&gt;0,I3835="موافق",S3835&lt;&gt;"",H3835&lt;&gt;""),N(G3835),0)</f>
        <v/>
      </c>
    </row>
    <row r="3836">
      <c r="A3836" s="19" t="n"/>
      <c r="B3836" s="20">
        <f>IF(A3836="","",IF(R3836=0,"⚠ أضف سطر عهدة أولًا","DMT-"&amp;TEXT(R3836,"000")))</f>
        <v/>
      </c>
      <c r="C3836" s="21" t="n"/>
      <c r="D3836" s="20">
        <f>IF(C3836="","",IF(S3836="","خارج السنة المالية",INDEX(القوائم!$D$2:$D$13,S3836)))</f>
        <v/>
      </c>
      <c r="E3836" s="22" t="n"/>
      <c r="F3836" s="23" t="n"/>
      <c r="G3836" s="23" t="n"/>
      <c r="H3836" s="22" t="n"/>
      <c r="I3836" s="19" t="n"/>
      <c r="J3836" s="21" t="n"/>
      <c r="K3836" s="19" t="n"/>
      <c r="L3836" s="19" t="n"/>
      <c r="M3836" s="21" t="n"/>
      <c r="N3836" s="22" t="n"/>
      <c r="O3836" s="24">
        <f>IF(A3836&lt;&gt;"عهدة","",SUMIFS($G$8:$G$5007,$B$8:$B$5007,B3836,$A$8:$A$5007,"مصروف",$I$8:$I$5007,"&lt;&gt;مرفوض"))</f>
        <v/>
      </c>
      <c r="P3836" s="25">
        <f>IF(A3836&lt;&gt;"عهدة","",N(F3836)-O3836)</f>
        <v/>
      </c>
      <c r="Q3836" s="26">
        <f>IF(A3836="","",IF(A3836="عهدة",IF(N(F3836)=0,"⚠ أدخل قيمة العهدة",IF(P3836&lt;0,"⛔ عجز / زيادة مصروفات "&amp;TEXT(-P3836,"#,##0"),IF(COUNTIFS($B$8:$B$5007,B3836,$A$8:$A$5007,"مصروف",$I$8:$I$5007,"&lt;&gt;مرفوض",$K$8:$K$5007,"&lt;&gt;نعم")&gt;0,"⚠ "&amp;COUNTIFS($B$8:$B$5007,B3836,$A$8:$A$5007,"مصروف",$I$8:$I$5007,"&lt;&gt;مرفوض",$K$8:$K$5007,"&lt;&gt;نعم")&amp;" مصروف غير مسوى",IF(L3836="تمت التسوية",IF(P3836=0,"✔ متوازنة وتمت التسوية","✔ تمت التسوية – متبقي "&amp;TEXT(P3836,"#,##0")),IF(P3836&gt;0,"متبقي "&amp;TEXT(P3836,"#,##0"),"✔ متوازنة"))))),IF(R3836=0,"⚠ أضف سطر عهدة أولًا",IF(OR(C3836="",N(G3836)=0),"⚠ أكمل التاريخ والقيمة",IF(S3836="","⚠ التاريخ خارج السنة المالية",IF(H3836="","⚠ اختر بند الموازنة",IF(I3836="مرفوض","✖ مرفوض من المدير",IF(I3836&lt;&gt;"موافق","⏳ بانتظار موافقة المدير",IF(K3836&lt;&gt;"نعم","⚠ غير مسوى مع الحسابات","✔ معتمد ومسوى")))))))))</f>
        <v/>
      </c>
      <c r="R3836">
        <f>N(R3835)+IF(A3836="عهدة",1,0)</f>
        <v/>
      </c>
      <c r="S3836">
        <f>IF(C3836="","",IF(AND(C3836&gt;=DATE(2026,9,1),C3836&lt;=DATE(2027,8,31)),(YEAR(C3836)-2026)*12+MONTH(C3836)-8,""))</f>
        <v/>
      </c>
      <c r="T3836">
        <f>IF(AND(A3836="مصروف",R3836&gt;0,I3836="موافق",S3836&lt;&gt;"",H3836&lt;&gt;""),N(G3836),0)</f>
        <v/>
      </c>
    </row>
    <row r="3837">
      <c r="A3837" s="19" t="n"/>
      <c r="B3837" s="20">
        <f>IF(A3837="","",IF(R3837=0,"⚠ أضف سطر عهدة أولًا","DMT-"&amp;TEXT(R3837,"000")))</f>
        <v/>
      </c>
      <c r="C3837" s="21" t="n"/>
      <c r="D3837" s="20">
        <f>IF(C3837="","",IF(S3837="","خارج السنة المالية",INDEX(القوائم!$D$2:$D$13,S3837)))</f>
        <v/>
      </c>
      <c r="E3837" s="22" t="n"/>
      <c r="F3837" s="23" t="n"/>
      <c r="G3837" s="23" t="n"/>
      <c r="H3837" s="22" t="n"/>
      <c r="I3837" s="19" t="n"/>
      <c r="J3837" s="21" t="n"/>
      <c r="K3837" s="19" t="n"/>
      <c r="L3837" s="19" t="n"/>
      <c r="M3837" s="21" t="n"/>
      <c r="N3837" s="22" t="n"/>
      <c r="O3837" s="24">
        <f>IF(A3837&lt;&gt;"عهدة","",SUMIFS($G$8:$G$5007,$B$8:$B$5007,B3837,$A$8:$A$5007,"مصروف",$I$8:$I$5007,"&lt;&gt;مرفوض"))</f>
        <v/>
      </c>
      <c r="P3837" s="25">
        <f>IF(A3837&lt;&gt;"عهدة","",N(F3837)-O3837)</f>
        <v/>
      </c>
      <c r="Q3837" s="26">
        <f>IF(A3837="","",IF(A3837="عهدة",IF(N(F3837)=0,"⚠ أدخل قيمة العهدة",IF(P3837&lt;0,"⛔ عجز / زيادة مصروفات "&amp;TEXT(-P3837,"#,##0"),IF(COUNTIFS($B$8:$B$5007,B3837,$A$8:$A$5007,"مصروف",$I$8:$I$5007,"&lt;&gt;مرفوض",$K$8:$K$5007,"&lt;&gt;نعم")&gt;0,"⚠ "&amp;COUNTIFS($B$8:$B$5007,B3837,$A$8:$A$5007,"مصروف",$I$8:$I$5007,"&lt;&gt;مرفوض",$K$8:$K$5007,"&lt;&gt;نعم")&amp;" مصروف غير مسوى",IF(L3837="تمت التسوية",IF(P3837=0,"✔ متوازنة وتمت التسوية","✔ تمت التسوية – متبقي "&amp;TEXT(P3837,"#,##0")),IF(P3837&gt;0,"متبقي "&amp;TEXT(P3837,"#,##0"),"✔ متوازنة"))))),IF(R3837=0,"⚠ أضف سطر عهدة أولًا",IF(OR(C3837="",N(G3837)=0),"⚠ أكمل التاريخ والقيمة",IF(S3837="","⚠ التاريخ خارج السنة المالية",IF(H3837="","⚠ اختر بند الموازنة",IF(I3837="مرفوض","✖ مرفوض من المدير",IF(I3837&lt;&gt;"موافق","⏳ بانتظار موافقة المدير",IF(K3837&lt;&gt;"نعم","⚠ غير مسوى مع الحسابات","✔ معتمد ومسوى")))))))))</f>
        <v/>
      </c>
      <c r="R3837">
        <f>N(R3836)+IF(A3837="عهدة",1,0)</f>
        <v/>
      </c>
      <c r="S3837">
        <f>IF(C3837="","",IF(AND(C3837&gt;=DATE(2026,9,1),C3837&lt;=DATE(2027,8,31)),(YEAR(C3837)-2026)*12+MONTH(C3837)-8,""))</f>
        <v/>
      </c>
      <c r="T3837">
        <f>IF(AND(A3837="مصروف",R3837&gt;0,I3837="موافق",S3837&lt;&gt;"",H3837&lt;&gt;""),N(G3837),0)</f>
        <v/>
      </c>
    </row>
    <row r="3838">
      <c r="A3838" s="19" t="n"/>
      <c r="B3838" s="20">
        <f>IF(A3838="","",IF(R3838=0,"⚠ أضف سطر عهدة أولًا","DMT-"&amp;TEXT(R3838,"000")))</f>
        <v/>
      </c>
      <c r="C3838" s="21" t="n"/>
      <c r="D3838" s="20">
        <f>IF(C3838="","",IF(S3838="","خارج السنة المالية",INDEX(القوائم!$D$2:$D$13,S3838)))</f>
        <v/>
      </c>
      <c r="E3838" s="22" t="n"/>
      <c r="F3838" s="23" t="n"/>
      <c r="G3838" s="23" t="n"/>
      <c r="H3838" s="22" t="n"/>
      <c r="I3838" s="19" t="n"/>
      <c r="J3838" s="21" t="n"/>
      <c r="K3838" s="19" t="n"/>
      <c r="L3838" s="19" t="n"/>
      <c r="M3838" s="21" t="n"/>
      <c r="N3838" s="22" t="n"/>
      <c r="O3838" s="24">
        <f>IF(A3838&lt;&gt;"عهدة","",SUMIFS($G$8:$G$5007,$B$8:$B$5007,B3838,$A$8:$A$5007,"مصروف",$I$8:$I$5007,"&lt;&gt;مرفوض"))</f>
        <v/>
      </c>
      <c r="P3838" s="25">
        <f>IF(A3838&lt;&gt;"عهدة","",N(F3838)-O3838)</f>
        <v/>
      </c>
      <c r="Q3838" s="26">
        <f>IF(A3838="","",IF(A3838="عهدة",IF(N(F3838)=0,"⚠ أدخل قيمة العهدة",IF(P3838&lt;0,"⛔ عجز / زيادة مصروفات "&amp;TEXT(-P3838,"#,##0"),IF(COUNTIFS($B$8:$B$5007,B3838,$A$8:$A$5007,"مصروف",$I$8:$I$5007,"&lt;&gt;مرفوض",$K$8:$K$5007,"&lt;&gt;نعم")&gt;0,"⚠ "&amp;COUNTIFS($B$8:$B$5007,B3838,$A$8:$A$5007,"مصروف",$I$8:$I$5007,"&lt;&gt;مرفوض",$K$8:$K$5007,"&lt;&gt;نعم")&amp;" مصروف غير مسوى",IF(L3838="تمت التسوية",IF(P3838=0,"✔ متوازنة وتمت التسوية","✔ تمت التسوية – متبقي "&amp;TEXT(P3838,"#,##0")),IF(P3838&gt;0,"متبقي "&amp;TEXT(P3838,"#,##0"),"✔ متوازنة"))))),IF(R3838=0,"⚠ أضف سطر عهدة أولًا",IF(OR(C3838="",N(G3838)=0),"⚠ أكمل التاريخ والقيمة",IF(S3838="","⚠ التاريخ خارج السنة المالية",IF(H3838="","⚠ اختر بند الموازنة",IF(I3838="مرفوض","✖ مرفوض من المدير",IF(I3838&lt;&gt;"موافق","⏳ بانتظار موافقة المدير",IF(K3838&lt;&gt;"نعم","⚠ غير مسوى مع الحسابات","✔ معتمد ومسوى")))))))))</f>
        <v/>
      </c>
      <c r="R3838">
        <f>N(R3837)+IF(A3838="عهدة",1,0)</f>
        <v/>
      </c>
      <c r="S3838">
        <f>IF(C3838="","",IF(AND(C3838&gt;=DATE(2026,9,1),C3838&lt;=DATE(2027,8,31)),(YEAR(C3838)-2026)*12+MONTH(C3838)-8,""))</f>
        <v/>
      </c>
      <c r="T3838">
        <f>IF(AND(A3838="مصروف",R3838&gt;0,I3838="موافق",S3838&lt;&gt;"",H3838&lt;&gt;""),N(G3838),0)</f>
        <v/>
      </c>
    </row>
    <row r="3839">
      <c r="A3839" s="19" t="n"/>
      <c r="B3839" s="20">
        <f>IF(A3839="","",IF(R3839=0,"⚠ أضف سطر عهدة أولًا","DMT-"&amp;TEXT(R3839,"000")))</f>
        <v/>
      </c>
      <c r="C3839" s="21" t="n"/>
      <c r="D3839" s="20">
        <f>IF(C3839="","",IF(S3839="","خارج السنة المالية",INDEX(القوائم!$D$2:$D$13,S3839)))</f>
        <v/>
      </c>
      <c r="E3839" s="22" t="n"/>
      <c r="F3839" s="23" t="n"/>
      <c r="G3839" s="23" t="n"/>
      <c r="H3839" s="22" t="n"/>
      <c r="I3839" s="19" t="n"/>
      <c r="J3839" s="21" t="n"/>
      <c r="K3839" s="19" t="n"/>
      <c r="L3839" s="19" t="n"/>
      <c r="M3839" s="21" t="n"/>
      <c r="N3839" s="22" t="n"/>
      <c r="O3839" s="24">
        <f>IF(A3839&lt;&gt;"عهدة","",SUMIFS($G$8:$G$5007,$B$8:$B$5007,B3839,$A$8:$A$5007,"مصروف",$I$8:$I$5007,"&lt;&gt;مرفوض"))</f>
        <v/>
      </c>
      <c r="P3839" s="25">
        <f>IF(A3839&lt;&gt;"عهدة","",N(F3839)-O3839)</f>
        <v/>
      </c>
      <c r="Q3839" s="26">
        <f>IF(A3839="","",IF(A3839="عهدة",IF(N(F3839)=0,"⚠ أدخل قيمة العهدة",IF(P3839&lt;0,"⛔ عجز / زيادة مصروفات "&amp;TEXT(-P3839,"#,##0"),IF(COUNTIFS($B$8:$B$5007,B3839,$A$8:$A$5007,"مصروف",$I$8:$I$5007,"&lt;&gt;مرفوض",$K$8:$K$5007,"&lt;&gt;نعم")&gt;0,"⚠ "&amp;COUNTIFS($B$8:$B$5007,B3839,$A$8:$A$5007,"مصروف",$I$8:$I$5007,"&lt;&gt;مرفوض",$K$8:$K$5007,"&lt;&gt;نعم")&amp;" مصروف غير مسوى",IF(L3839="تمت التسوية",IF(P3839=0,"✔ متوازنة وتمت التسوية","✔ تمت التسوية – متبقي "&amp;TEXT(P3839,"#,##0")),IF(P3839&gt;0,"متبقي "&amp;TEXT(P3839,"#,##0"),"✔ متوازنة"))))),IF(R3839=0,"⚠ أضف سطر عهدة أولًا",IF(OR(C3839="",N(G3839)=0),"⚠ أكمل التاريخ والقيمة",IF(S3839="","⚠ التاريخ خارج السنة المالية",IF(H3839="","⚠ اختر بند الموازنة",IF(I3839="مرفوض","✖ مرفوض من المدير",IF(I3839&lt;&gt;"موافق","⏳ بانتظار موافقة المدير",IF(K3839&lt;&gt;"نعم","⚠ غير مسوى مع الحسابات","✔ معتمد ومسوى")))))))))</f>
        <v/>
      </c>
      <c r="R3839">
        <f>N(R3838)+IF(A3839="عهدة",1,0)</f>
        <v/>
      </c>
      <c r="S3839">
        <f>IF(C3839="","",IF(AND(C3839&gt;=DATE(2026,9,1),C3839&lt;=DATE(2027,8,31)),(YEAR(C3839)-2026)*12+MONTH(C3839)-8,""))</f>
        <v/>
      </c>
      <c r="T3839">
        <f>IF(AND(A3839="مصروف",R3839&gt;0,I3839="موافق",S3839&lt;&gt;"",H3839&lt;&gt;""),N(G3839),0)</f>
        <v/>
      </c>
    </row>
    <row r="3840">
      <c r="A3840" s="19" t="n"/>
      <c r="B3840" s="20">
        <f>IF(A3840="","",IF(R3840=0,"⚠ أضف سطر عهدة أولًا","DMT-"&amp;TEXT(R3840,"000")))</f>
        <v/>
      </c>
      <c r="C3840" s="21" t="n"/>
      <c r="D3840" s="20">
        <f>IF(C3840="","",IF(S3840="","خارج السنة المالية",INDEX(القوائم!$D$2:$D$13,S3840)))</f>
        <v/>
      </c>
      <c r="E3840" s="22" t="n"/>
      <c r="F3840" s="23" t="n"/>
      <c r="G3840" s="23" t="n"/>
      <c r="H3840" s="22" t="n"/>
      <c r="I3840" s="19" t="n"/>
      <c r="J3840" s="21" t="n"/>
      <c r="K3840" s="19" t="n"/>
      <c r="L3840" s="19" t="n"/>
      <c r="M3840" s="21" t="n"/>
      <c r="N3840" s="22" t="n"/>
      <c r="O3840" s="24">
        <f>IF(A3840&lt;&gt;"عهدة","",SUMIFS($G$8:$G$5007,$B$8:$B$5007,B3840,$A$8:$A$5007,"مصروف",$I$8:$I$5007,"&lt;&gt;مرفوض"))</f>
        <v/>
      </c>
      <c r="P3840" s="25">
        <f>IF(A3840&lt;&gt;"عهدة","",N(F3840)-O3840)</f>
        <v/>
      </c>
      <c r="Q3840" s="26">
        <f>IF(A3840="","",IF(A3840="عهدة",IF(N(F3840)=0,"⚠ أدخل قيمة العهدة",IF(P3840&lt;0,"⛔ عجز / زيادة مصروفات "&amp;TEXT(-P3840,"#,##0"),IF(COUNTIFS($B$8:$B$5007,B3840,$A$8:$A$5007,"مصروف",$I$8:$I$5007,"&lt;&gt;مرفوض",$K$8:$K$5007,"&lt;&gt;نعم")&gt;0,"⚠ "&amp;COUNTIFS($B$8:$B$5007,B3840,$A$8:$A$5007,"مصروف",$I$8:$I$5007,"&lt;&gt;مرفوض",$K$8:$K$5007,"&lt;&gt;نعم")&amp;" مصروف غير مسوى",IF(L3840="تمت التسوية",IF(P3840=0,"✔ متوازنة وتمت التسوية","✔ تمت التسوية – متبقي "&amp;TEXT(P3840,"#,##0")),IF(P3840&gt;0,"متبقي "&amp;TEXT(P3840,"#,##0"),"✔ متوازنة"))))),IF(R3840=0,"⚠ أضف سطر عهدة أولًا",IF(OR(C3840="",N(G3840)=0),"⚠ أكمل التاريخ والقيمة",IF(S3840="","⚠ التاريخ خارج السنة المالية",IF(H3840="","⚠ اختر بند الموازنة",IF(I3840="مرفوض","✖ مرفوض من المدير",IF(I3840&lt;&gt;"موافق","⏳ بانتظار موافقة المدير",IF(K3840&lt;&gt;"نعم","⚠ غير مسوى مع الحسابات","✔ معتمد ومسوى")))))))))</f>
        <v/>
      </c>
      <c r="R3840">
        <f>N(R3839)+IF(A3840="عهدة",1,0)</f>
        <v/>
      </c>
      <c r="S3840">
        <f>IF(C3840="","",IF(AND(C3840&gt;=DATE(2026,9,1),C3840&lt;=DATE(2027,8,31)),(YEAR(C3840)-2026)*12+MONTH(C3840)-8,""))</f>
        <v/>
      </c>
      <c r="T3840">
        <f>IF(AND(A3840="مصروف",R3840&gt;0,I3840="موافق",S3840&lt;&gt;"",H3840&lt;&gt;""),N(G3840),0)</f>
        <v/>
      </c>
    </row>
    <row r="3841">
      <c r="A3841" s="19" t="n"/>
      <c r="B3841" s="20">
        <f>IF(A3841="","",IF(R3841=0,"⚠ أضف سطر عهدة أولًا","DMT-"&amp;TEXT(R3841,"000")))</f>
        <v/>
      </c>
      <c r="C3841" s="21" t="n"/>
      <c r="D3841" s="20">
        <f>IF(C3841="","",IF(S3841="","خارج السنة المالية",INDEX(القوائم!$D$2:$D$13,S3841)))</f>
        <v/>
      </c>
      <c r="E3841" s="22" t="n"/>
      <c r="F3841" s="23" t="n"/>
      <c r="G3841" s="23" t="n"/>
      <c r="H3841" s="22" t="n"/>
      <c r="I3841" s="19" t="n"/>
      <c r="J3841" s="21" t="n"/>
      <c r="K3841" s="19" t="n"/>
      <c r="L3841" s="19" t="n"/>
      <c r="M3841" s="21" t="n"/>
      <c r="N3841" s="22" t="n"/>
      <c r="O3841" s="24">
        <f>IF(A3841&lt;&gt;"عهدة","",SUMIFS($G$8:$G$5007,$B$8:$B$5007,B3841,$A$8:$A$5007,"مصروف",$I$8:$I$5007,"&lt;&gt;مرفوض"))</f>
        <v/>
      </c>
      <c r="P3841" s="25">
        <f>IF(A3841&lt;&gt;"عهدة","",N(F3841)-O3841)</f>
        <v/>
      </c>
      <c r="Q3841" s="26">
        <f>IF(A3841="","",IF(A3841="عهدة",IF(N(F3841)=0,"⚠ أدخل قيمة العهدة",IF(P3841&lt;0,"⛔ عجز / زيادة مصروفات "&amp;TEXT(-P3841,"#,##0"),IF(COUNTIFS($B$8:$B$5007,B3841,$A$8:$A$5007,"مصروف",$I$8:$I$5007,"&lt;&gt;مرفوض",$K$8:$K$5007,"&lt;&gt;نعم")&gt;0,"⚠ "&amp;COUNTIFS($B$8:$B$5007,B3841,$A$8:$A$5007,"مصروف",$I$8:$I$5007,"&lt;&gt;مرفوض",$K$8:$K$5007,"&lt;&gt;نعم")&amp;" مصروف غير مسوى",IF(L3841="تمت التسوية",IF(P3841=0,"✔ متوازنة وتمت التسوية","✔ تمت التسوية – متبقي "&amp;TEXT(P3841,"#,##0")),IF(P3841&gt;0,"متبقي "&amp;TEXT(P3841,"#,##0"),"✔ متوازنة"))))),IF(R3841=0,"⚠ أضف سطر عهدة أولًا",IF(OR(C3841="",N(G3841)=0),"⚠ أكمل التاريخ والقيمة",IF(S3841="","⚠ التاريخ خارج السنة المالية",IF(H3841="","⚠ اختر بند الموازنة",IF(I3841="مرفوض","✖ مرفوض من المدير",IF(I3841&lt;&gt;"موافق","⏳ بانتظار موافقة المدير",IF(K3841&lt;&gt;"نعم","⚠ غير مسوى مع الحسابات","✔ معتمد ومسوى")))))))))</f>
        <v/>
      </c>
      <c r="R3841">
        <f>N(R3840)+IF(A3841="عهدة",1,0)</f>
        <v/>
      </c>
      <c r="S3841">
        <f>IF(C3841="","",IF(AND(C3841&gt;=DATE(2026,9,1),C3841&lt;=DATE(2027,8,31)),(YEAR(C3841)-2026)*12+MONTH(C3841)-8,""))</f>
        <v/>
      </c>
      <c r="T3841">
        <f>IF(AND(A3841="مصروف",R3841&gt;0,I3841="موافق",S3841&lt;&gt;"",H3841&lt;&gt;""),N(G3841),0)</f>
        <v/>
      </c>
    </row>
    <row r="3842">
      <c r="A3842" s="19" t="n"/>
      <c r="B3842" s="20">
        <f>IF(A3842="","",IF(R3842=0,"⚠ أضف سطر عهدة أولًا","DMT-"&amp;TEXT(R3842,"000")))</f>
        <v/>
      </c>
      <c r="C3842" s="21" t="n"/>
      <c r="D3842" s="20">
        <f>IF(C3842="","",IF(S3842="","خارج السنة المالية",INDEX(القوائم!$D$2:$D$13,S3842)))</f>
        <v/>
      </c>
      <c r="E3842" s="22" t="n"/>
      <c r="F3842" s="23" t="n"/>
      <c r="G3842" s="23" t="n"/>
      <c r="H3842" s="22" t="n"/>
      <c r="I3842" s="19" t="n"/>
      <c r="J3842" s="21" t="n"/>
      <c r="K3842" s="19" t="n"/>
      <c r="L3842" s="19" t="n"/>
      <c r="M3842" s="21" t="n"/>
      <c r="N3842" s="22" t="n"/>
      <c r="O3842" s="24">
        <f>IF(A3842&lt;&gt;"عهدة","",SUMIFS($G$8:$G$5007,$B$8:$B$5007,B3842,$A$8:$A$5007,"مصروف",$I$8:$I$5007,"&lt;&gt;مرفوض"))</f>
        <v/>
      </c>
      <c r="P3842" s="25">
        <f>IF(A3842&lt;&gt;"عهدة","",N(F3842)-O3842)</f>
        <v/>
      </c>
      <c r="Q3842" s="26">
        <f>IF(A3842="","",IF(A3842="عهدة",IF(N(F3842)=0,"⚠ أدخل قيمة العهدة",IF(P3842&lt;0,"⛔ عجز / زيادة مصروفات "&amp;TEXT(-P3842,"#,##0"),IF(COUNTIFS($B$8:$B$5007,B3842,$A$8:$A$5007,"مصروف",$I$8:$I$5007,"&lt;&gt;مرفوض",$K$8:$K$5007,"&lt;&gt;نعم")&gt;0,"⚠ "&amp;COUNTIFS($B$8:$B$5007,B3842,$A$8:$A$5007,"مصروف",$I$8:$I$5007,"&lt;&gt;مرفوض",$K$8:$K$5007,"&lt;&gt;نعم")&amp;" مصروف غير مسوى",IF(L3842="تمت التسوية",IF(P3842=0,"✔ متوازنة وتمت التسوية","✔ تمت التسوية – متبقي "&amp;TEXT(P3842,"#,##0")),IF(P3842&gt;0,"متبقي "&amp;TEXT(P3842,"#,##0"),"✔ متوازنة"))))),IF(R3842=0,"⚠ أضف سطر عهدة أولًا",IF(OR(C3842="",N(G3842)=0),"⚠ أكمل التاريخ والقيمة",IF(S3842="","⚠ التاريخ خارج السنة المالية",IF(H3842="","⚠ اختر بند الموازنة",IF(I3842="مرفوض","✖ مرفوض من المدير",IF(I3842&lt;&gt;"موافق","⏳ بانتظار موافقة المدير",IF(K3842&lt;&gt;"نعم","⚠ غير مسوى مع الحسابات","✔ معتمد ومسوى")))))))))</f>
        <v/>
      </c>
      <c r="R3842">
        <f>N(R3841)+IF(A3842="عهدة",1,0)</f>
        <v/>
      </c>
      <c r="S3842">
        <f>IF(C3842="","",IF(AND(C3842&gt;=DATE(2026,9,1),C3842&lt;=DATE(2027,8,31)),(YEAR(C3842)-2026)*12+MONTH(C3842)-8,""))</f>
        <v/>
      </c>
      <c r="T3842">
        <f>IF(AND(A3842="مصروف",R3842&gt;0,I3842="موافق",S3842&lt;&gt;"",H3842&lt;&gt;""),N(G3842),0)</f>
        <v/>
      </c>
    </row>
    <row r="3843">
      <c r="A3843" s="19" t="n"/>
      <c r="B3843" s="20">
        <f>IF(A3843="","",IF(R3843=0,"⚠ أضف سطر عهدة أولًا","DMT-"&amp;TEXT(R3843,"000")))</f>
        <v/>
      </c>
      <c r="C3843" s="21" t="n"/>
      <c r="D3843" s="20">
        <f>IF(C3843="","",IF(S3843="","خارج السنة المالية",INDEX(القوائم!$D$2:$D$13,S3843)))</f>
        <v/>
      </c>
      <c r="E3843" s="22" t="n"/>
      <c r="F3843" s="23" t="n"/>
      <c r="G3843" s="23" t="n"/>
      <c r="H3843" s="22" t="n"/>
      <c r="I3843" s="19" t="n"/>
      <c r="J3843" s="21" t="n"/>
      <c r="K3843" s="19" t="n"/>
      <c r="L3843" s="19" t="n"/>
      <c r="M3843" s="21" t="n"/>
      <c r="N3843" s="22" t="n"/>
      <c r="O3843" s="24">
        <f>IF(A3843&lt;&gt;"عهدة","",SUMIFS($G$8:$G$5007,$B$8:$B$5007,B3843,$A$8:$A$5007,"مصروف",$I$8:$I$5007,"&lt;&gt;مرفوض"))</f>
        <v/>
      </c>
      <c r="P3843" s="25">
        <f>IF(A3843&lt;&gt;"عهدة","",N(F3843)-O3843)</f>
        <v/>
      </c>
      <c r="Q3843" s="26">
        <f>IF(A3843="","",IF(A3843="عهدة",IF(N(F3843)=0,"⚠ أدخل قيمة العهدة",IF(P3843&lt;0,"⛔ عجز / زيادة مصروفات "&amp;TEXT(-P3843,"#,##0"),IF(COUNTIFS($B$8:$B$5007,B3843,$A$8:$A$5007,"مصروف",$I$8:$I$5007,"&lt;&gt;مرفوض",$K$8:$K$5007,"&lt;&gt;نعم")&gt;0,"⚠ "&amp;COUNTIFS($B$8:$B$5007,B3843,$A$8:$A$5007,"مصروف",$I$8:$I$5007,"&lt;&gt;مرفوض",$K$8:$K$5007,"&lt;&gt;نعم")&amp;" مصروف غير مسوى",IF(L3843="تمت التسوية",IF(P3843=0,"✔ متوازنة وتمت التسوية","✔ تمت التسوية – متبقي "&amp;TEXT(P3843,"#,##0")),IF(P3843&gt;0,"متبقي "&amp;TEXT(P3843,"#,##0"),"✔ متوازنة"))))),IF(R3843=0,"⚠ أضف سطر عهدة أولًا",IF(OR(C3843="",N(G3843)=0),"⚠ أكمل التاريخ والقيمة",IF(S3843="","⚠ التاريخ خارج السنة المالية",IF(H3843="","⚠ اختر بند الموازنة",IF(I3843="مرفوض","✖ مرفوض من المدير",IF(I3843&lt;&gt;"موافق","⏳ بانتظار موافقة المدير",IF(K3843&lt;&gt;"نعم","⚠ غير مسوى مع الحسابات","✔ معتمد ومسوى")))))))))</f>
        <v/>
      </c>
      <c r="R3843">
        <f>N(R3842)+IF(A3843="عهدة",1,0)</f>
        <v/>
      </c>
      <c r="S3843">
        <f>IF(C3843="","",IF(AND(C3843&gt;=DATE(2026,9,1),C3843&lt;=DATE(2027,8,31)),(YEAR(C3843)-2026)*12+MONTH(C3843)-8,""))</f>
        <v/>
      </c>
      <c r="T3843">
        <f>IF(AND(A3843="مصروف",R3843&gt;0,I3843="موافق",S3843&lt;&gt;"",H3843&lt;&gt;""),N(G3843),0)</f>
        <v/>
      </c>
    </row>
    <row r="3844">
      <c r="A3844" s="19" t="n"/>
      <c r="B3844" s="20">
        <f>IF(A3844="","",IF(R3844=0,"⚠ أضف سطر عهدة أولًا","DMT-"&amp;TEXT(R3844,"000")))</f>
        <v/>
      </c>
      <c r="C3844" s="21" t="n"/>
      <c r="D3844" s="20">
        <f>IF(C3844="","",IF(S3844="","خارج السنة المالية",INDEX(القوائم!$D$2:$D$13,S3844)))</f>
        <v/>
      </c>
      <c r="E3844" s="22" t="n"/>
      <c r="F3844" s="23" t="n"/>
      <c r="G3844" s="23" t="n"/>
      <c r="H3844" s="22" t="n"/>
      <c r="I3844" s="19" t="n"/>
      <c r="J3844" s="21" t="n"/>
      <c r="K3844" s="19" t="n"/>
      <c r="L3844" s="19" t="n"/>
      <c r="M3844" s="21" t="n"/>
      <c r="N3844" s="22" t="n"/>
      <c r="O3844" s="24">
        <f>IF(A3844&lt;&gt;"عهدة","",SUMIFS($G$8:$G$5007,$B$8:$B$5007,B3844,$A$8:$A$5007,"مصروف",$I$8:$I$5007,"&lt;&gt;مرفوض"))</f>
        <v/>
      </c>
      <c r="P3844" s="25">
        <f>IF(A3844&lt;&gt;"عهدة","",N(F3844)-O3844)</f>
        <v/>
      </c>
      <c r="Q3844" s="26">
        <f>IF(A3844="","",IF(A3844="عهدة",IF(N(F3844)=0,"⚠ أدخل قيمة العهدة",IF(P3844&lt;0,"⛔ عجز / زيادة مصروفات "&amp;TEXT(-P3844,"#,##0"),IF(COUNTIFS($B$8:$B$5007,B3844,$A$8:$A$5007,"مصروف",$I$8:$I$5007,"&lt;&gt;مرفوض",$K$8:$K$5007,"&lt;&gt;نعم")&gt;0,"⚠ "&amp;COUNTIFS($B$8:$B$5007,B3844,$A$8:$A$5007,"مصروف",$I$8:$I$5007,"&lt;&gt;مرفوض",$K$8:$K$5007,"&lt;&gt;نعم")&amp;" مصروف غير مسوى",IF(L3844="تمت التسوية",IF(P3844=0,"✔ متوازنة وتمت التسوية","✔ تمت التسوية – متبقي "&amp;TEXT(P3844,"#,##0")),IF(P3844&gt;0,"متبقي "&amp;TEXT(P3844,"#,##0"),"✔ متوازنة"))))),IF(R3844=0,"⚠ أضف سطر عهدة أولًا",IF(OR(C3844="",N(G3844)=0),"⚠ أكمل التاريخ والقيمة",IF(S3844="","⚠ التاريخ خارج السنة المالية",IF(H3844="","⚠ اختر بند الموازنة",IF(I3844="مرفوض","✖ مرفوض من المدير",IF(I3844&lt;&gt;"موافق","⏳ بانتظار موافقة المدير",IF(K3844&lt;&gt;"نعم","⚠ غير مسوى مع الحسابات","✔ معتمد ومسوى")))))))))</f>
        <v/>
      </c>
      <c r="R3844">
        <f>N(R3843)+IF(A3844="عهدة",1,0)</f>
        <v/>
      </c>
      <c r="S3844">
        <f>IF(C3844="","",IF(AND(C3844&gt;=DATE(2026,9,1),C3844&lt;=DATE(2027,8,31)),(YEAR(C3844)-2026)*12+MONTH(C3844)-8,""))</f>
        <v/>
      </c>
      <c r="T3844">
        <f>IF(AND(A3844="مصروف",R3844&gt;0,I3844="موافق",S3844&lt;&gt;"",H3844&lt;&gt;""),N(G3844),0)</f>
        <v/>
      </c>
    </row>
    <row r="3845">
      <c r="A3845" s="19" t="n"/>
      <c r="B3845" s="20">
        <f>IF(A3845="","",IF(R3845=0,"⚠ أضف سطر عهدة أولًا","DMT-"&amp;TEXT(R3845,"000")))</f>
        <v/>
      </c>
      <c r="C3845" s="21" t="n"/>
      <c r="D3845" s="20">
        <f>IF(C3845="","",IF(S3845="","خارج السنة المالية",INDEX(القوائم!$D$2:$D$13,S3845)))</f>
        <v/>
      </c>
      <c r="E3845" s="22" t="n"/>
      <c r="F3845" s="23" t="n"/>
      <c r="G3845" s="23" t="n"/>
      <c r="H3845" s="22" t="n"/>
      <c r="I3845" s="19" t="n"/>
      <c r="J3845" s="21" t="n"/>
      <c r="K3845" s="19" t="n"/>
      <c r="L3845" s="19" t="n"/>
      <c r="M3845" s="21" t="n"/>
      <c r="N3845" s="22" t="n"/>
      <c r="O3845" s="24">
        <f>IF(A3845&lt;&gt;"عهدة","",SUMIFS($G$8:$G$5007,$B$8:$B$5007,B3845,$A$8:$A$5007,"مصروف",$I$8:$I$5007,"&lt;&gt;مرفوض"))</f>
        <v/>
      </c>
      <c r="P3845" s="25">
        <f>IF(A3845&lt;&gt;"عهدة","",N(F3845)-O3845)</f>
        <v/>
      </c>
      <c r="Q3845" s="26">
        <f>IF(A3845="","",IF(A3845="عهدة",IF(N(F3845)=0,"⚠ أدخل قيمة العهدة",IF(P3845&lt;0,"⛔ عجز / زيادة مصروفات "&amp;TEXT(-P3845,"#,##0"),IF(COUNTIFS($B$8:$B$5007,B3845,$A$8:$A$5007,"مصروف",$I$8:$I$5007,"&lt;&gt;مرفوض",$K$8:$K$5007,"&lt;&gt;نعم")&gt;0,"⚠ "&amp;COUNTIFS($B$8:$B$5007,B3845,$A$8:$A$5007,"مصروف",$I$8:$I$5007,"&lt;&gt;مرفوض",$K$8:$K$5007,"&lt;&gt;نعم")&amp;" مصروف غير مسوى",IF(L3845="تمت التسوية",IF(P3845=0,"✔ متوازنة وتمت التسوية","✔ تمت التسوية – متبقي "&amp;TEXT(P3845,"#,##0")),IF(P3845&gt;0,"متبقي "&amp;TEXT(P3845,"#,##0"),"✔ متوازنة"))))),IF(R3845=0,"⚠ أضف سطر عهدة أولًا",IF(OR(C3845="",N(G3845)=0),"⚠ أكمل التاريخ والقيمة",IF(S3845="","⚠ التاريخ خارج السنة المالية",IF(H3845="","⚠ اختر بند الموازنة",IF(I3845="مرفوض","✖ مرفوض من المدير",IF(I3845&lt;&gt;"موافق","⏳ بانتظار موافقة المدير",IF(K3845&lt;&gt;"نعم","⚠ غير مسوى مع الحسابات","✔ معتمد ومسوى")))))))))</f>
        <v/>
      </c>
      <c r="R3845">
        <f>N(R3844)+IF(A3845="عهدة",1,0)</f>
        <v/>
      </c>
      <c r="S3845">
        <f>IF(C3845="","",IF(AND(C3845&gt;=DATE(2026,9,1),C3845&lt;=DATE(2027,8,31)),(YEAR(C3845)-2026)*12+MONTH(C3845)-8,""))</f>
        <v/>
      </c>
      <c r="T3845">
        <f>IF(AND(A3845="مصروف",R3845&gt;0,I3845="موافق",S3845&lt;&gt;"",H3845&lt;&gt;""),N(G3845),0)</f>
        <v/>
      </c>
    </row>
    <row r="3846">
      <c r="A3846" s="19" t="n"/>
      <c r="B3846" s="20">
        <f>IF(A3846="","",IF(R3846=0,"⚠ أضف سطر عهدة أولًا","DMT-"&amp;TEXT(R3846,"000")))</f>
        <v/>
      </c>
      <c r="C3846" s="21" t="n"/>
      <c r="D3846" s="20">
        <f>IF(C3846="","",IF(S3846="","خارج السنة المالية",INDEX(القوائم!$D$2:$D$13,S3846)))</f>
        <v/>
      </c>
      <c r="E3846" s="22" t="n"/>
      <c r="F3846" s="23" t="n"/>
      <c r="G3846" s="23" t="n"/>
      <c r="H3846" s="22" t="n"/>
      <c r="I3846" s="19" t="n"/>
      <c r="J3846" s="21" t="n"/>
      <c r="K3846" s="19" t="n"/>
      <c r="L3846" s="19" t="n"/>
      <c r="M3846" s="21" t="n"/>
      <c r="N3846" s="22" t="n"/>
      <c r="O3846" s="24">
        <f>IF(A3846&lt;&gt;"عهدة","",SUMIFS($G$8:$G$5007,$B$8:$B$5007,B3846,$A$8:$A$5007,"مصروف",$I$8:$I$5007,"&lt;&gt;مرفوض"))</f>
        <v/>
      </c>
      <c r="P3846" s="25">
        <f>IF(A3846&lt;&gt;"عهدة","",N(F3846)-O3846)</f>
        <v/>
      </c>
      <c r="Q3846" s="26">
        <f>IF(A3846="","",IF(A3846="عهدة",IF(N(F3846)=0,"⚠ أدخل قيمة العهدة",IF(P3846&lt;0,"⛔ عجز / زيادة مصروفات "&amp;TEXT(-P3846,"#,##0"),IF(COUNTIFS($B$8:$B$5007,B3846,$A$8:$A$5007,"مصروف",$I$8:$I$5007,"&lt;&gt;مرفوض",$K$8:$K$5007,"&lt;&gt;نعم")&gt;0,"⚠ "&amp;COUNTIFS($B$8:$B$5007,B3846,$A$8:$A$5007,"مصروف",$I$8:$I$5007,"&lt;&gt;مرفوض",$K$8:$K$5007,"&lt;&gt;نعم")&amp;" مصروف غير مسوى",IF(L3846="تمت التسوية",IF(P3846=0,"✔ متوازنة وتمت التسوية","✔ تمت التسوية – متبقي "&amp;TEXT(P3846,"#,##0")),IF(P3846&gt;0,"متبقي "&amp;TEXT(P3846,"#,##0"),"✔ متوازنة"))))),IF(R3846=0,"⚠ أضف سطر عهدة أولًا",IF(OR(C3846="",N(G3846)=0),"⚠ أكمل التاريخ والقيمة",IF(S3846="","⚠ التاريخ خارج السنة المالية",IF(H3846="","⚠ اختر بند الموازنة",IF(I3846="مرفوض","✖ مرفوض من المدير",IF(I3846&lt;&gt;"موافق","⏳ بانتظار موافقة المدير",IF(K3846&lt;&gt;"نعم","⚠ غير مسوى مع الحسابات","✔ معتمد ومسوى")))))))))</f>
        <v/>
      </c>
      <c r="R3846">
        <f>N(R3845)+IF(A3846="عهدة",1,0)</f>
        <v/>
      </c>
      <c r="S3846">
        <f>IF(C3846="","",IF(AND(C3846&gt;=DATE(2026,9,1),C3846&lt;=DATE(2027,8,31)),(YEAR(C3846)-2026)*12+MONTH(C3846)-8,""))</f>
        <v/>
      </c>
      <c r="T3846">
        <f>IF(AND(A3846="مصروف",R3846&gt;0,I3846="موافق",S3846&lt;&gt;"",H3846&lt;&gt;""),N(G3846),0)</f>
        <v/>
      </c>
    </row>
    <row r="3847">
      <c r="A3847" s="19" t="n"/>
      <c r="B3847" s="20">
        <f>IF(A3847="","",IF(R3847=0,"⚠ أضف سطر عهدة أولًا","DMT-"&amp;TEXT(R3847,"000")))</f>
        <v/>
      </c>
      <c r="C3847" s="21" t="n"/>
      <c r="D3847" s="20">
        <f>IF(C3847="","",IF(S3847="","خارج السنة المالية",INDEX(القوائم!$D$2:$D$13,S3847)))</f>
        <v/>
      </c>
      <c r="E3847" s="22" t="n"/>
      <c r="F3847" s="23" t="n"/>
      <c r="G3847" s="23" t="n"/>
      <c r="H3847" s="22" t="n"/>
      <c r="I3847" s="19" t="n"/>
      <c r="J3847" s="21" t="n"/>
      <c r="K3847" s="19" t="n"/>
      <c r="L3847" s="19" t="n"/>
      <c r="M3847" s="21" t="n"/>
      <c r="N3847" s="22" t="n"/>
      <c r="O3847" s="24">
        <f>IF(A3847&lt;&gt;"عهدة","",SUMIFS($G$8:$G$5007,$B$8:$B$5007,B3847,$A$8:$A$5007,"مصروف",$I$8:$I$5007,"&lt;&gt;مرفوض"))</f>
        <v/>
      </c>
      <c r="P3847" s="25">
        <f>IF(A3847&lt;&gt;"عهدة","",N(F3847)-O3847)</f>
        <v/>
      </c>
      <c r="Q3847" s="26">
        <f>IF(A3847="","",IF(A3847="عهدة",IF(N(F3847)=0,"⚠ أدخل قيمة العهدة",IF(P3847&lt;0,"⛔ عجز / زيادة مصروفات "&amp;TEXT(-P3847,"#,##0"),IF(COUNTIFS($B$8:$B$5007,B3847,$A$8:$A$5007,"مصروف",$I$8:$I$5007,"&lt;&gt;مرفوض",$K$8:$K$5007,"&lt;&gt;نعم")&gt;0,"⚠ "&amp;COUNTIFS($B$8:$B$5007,B3847,$A$8:$A$5007,"مصروف",$I$8:$I$5007,"&lt;&gt;مرفوض",$K$8:$K$5007,"&lt;&gt;نعم")&amp;" مصروف غير مسوى",IF(L3847="تمت التسوية",IF(P3847=0,"✔ متوازنة وتمت التسوية","✔ تمت التسوية – متبقي "&amp;TEXT(P3847,"#,##0")),IF(P3847&gt;0,"متبقي "&amp;TEXT(P3847,"#,##0"),"✔ متوازنة"))))),IF(R3847=0,"⚠ أضف سطر عهدة أولًا",IF(OR(C3847="",N(G3847)=0),"⚠ أكمل التاريخ والقيمة",IF(S3847="","⚠ التاريخ خارج السنة المالية",IF(H3847="","⚠ اختر بند الموازنة",IF(I3847="مرفوض","✖ مرفوض من المدير",IF(I3847&lt;&gt;"موافق","⏳ بانتظار موافقة المدير",IF(K3847&lt;&gt;"نعم","⚠ غير مسوى مع الحسابات","✔ معتمد ومسوى")))))))))</f>
        <v/>
      </c>
      <c r="R3847">
        <f>N(R3846)+IF(A3847="عهدة",1,0)</f>
        <v/>
      </c>
      <c r="S3847">
        <f>IF(C3847="","",IF(AND(C3847&gt;=DATE(2026,9,1),C3847&lt;=DATE(2027,8,31)),(YEAR(C3847)-2026)*12+MONTH(C3847)-8,""))</f>
        <v/>
      </c>
      <c r="T3847">
        <f>IF(AND(A3847="مصروف",R3847&gt;0,I3847="موافق",S3847&lt;&gt;"",H3847&lt;&gt;""),N(G3847),0)</f>
        <v/>
      </c>
    </row>
    <row r="3848">
      <c r="A3848" s="19" t="n"/>
      <c r="B3848" s="20">
        <f>IF(A3848="","",IF(R3848=0,"⚠ أضف سطر عهدة أولًا","DMT-"&amp;TEXT(R3848,"000")))</f>
        <v/>
      </c>
      <c r="C3848" s="21" t="n"/>
      <c r="D3848" s="20">
        <f>IF(C3848="","",IF(S3848="","خارج السنة المالية",INDEX(القوائم!$D$2:$D$13,S3848)))</f>
        <v/>
      </c>
      <c r="E3848" s="22" t="n"/>
      <c r="F3848" s="23" t="n"/>
      <c r="G3848" s="23" t="n"/>
      <c r="H3848" s="22" t="n"/>
      <c r="I3848" s="19" t="n"/>
      <c r="J3848" s="21" t="n"/>
      <c r="K3848" s="19" t="n"/>
      <c r="L3848" s="19" t="n"/>
      <c r="M3848" s="21" t="n"/>
      <c r="N3848" s="22" t="n"/>
      <c r="O3848" s="24">
        <f>IF(A3848&lt;&gt;"عهدة","",SUMIFS($G$8:$G$5007,$B$8:$B$5007,B3848,$A$8:$A$5007,"مصروف",$I$8:$I$5007,"&lt;&gt;مرفوض"))</f>
        <v/>
      </c>
      <c r="P3848" s="25">
        <f>IF(A3848&lt;&gt;"عهدة","",N(F3848)-O3848)</f>
        <v/>
      </c>
      <c r="Q3848" s="26">
        <f>IF(A3848="","",IF(A3848="عهدة",IF(N(F3848)=0,"⚠ أدخل قيمة العهدة",IF(P3848&lt;0,"⛔ عجز / زيادة مصروفات "&amp;TEXT(-P3848,"#,##0"),IF(COUNTIFS($B$8:$B$5007,B3848,$A$8:$A$5007,"مصروف",$I$8:$I$5007,"&lt;&gt;مرفوض",$K$8:$K$5007,"&lt;&gt;نعم")&gt;0,"⚠ "&amp;COUNTIFS($B$8:$B$5007,B3848,$A$8:$A$5007,"مصروف",$I$8:$I$5007,"&lt;&gt;مرفوض",$K$8:$K$5007,"&lt;&gt;نعم")&amp;" مصروف غير مسوى",IF(L3848="تمت التسوية",IF(P3848=0,"✔ متوازنة وتمت التسوية","✔ تمت التسوية – متبقي "&amp;TEXT(P3848,"#,##0")),IF(P3848&gt;0,"متبقي "&amp;TEXT(P3848,"#,##0"),"✔ متوازنة"))))),IF(R3848=0,"⚠ أضف سطر عهدة أولًا",IF(OR(C3848="",N(G3848)=0),"⚠ أكمل التاريخ والقيمة",IF(S3848="","⚠ التاريخ خارج السنة المالية",IF(H3848="","⚠ اختر بند الموازنة",IF(I3848="مرفوض","✖ مرفوض من المدير",IF(I3848&lt;&gt;"موافق","⏳ بانتظار موافقة المدير",IF(K3848&lt;&gt;"نعم","⚠ غير مسوى مع الحسابات","✔ معتمد ومسوى")))))))))</f>
        <v/>
      </c>
      <c r="R3848">
        <f>N(R3847)+IF(A3848="عهدة",1,0)</f>
        <v/>
      </c>
      <c r="S3848">
        <f>IF(C3848="","",IF(AND(C3848&gt;=DATE(2026,9,1),C3848&lt;=DATE(2027,8,31)),(YEAR(C3848)-2026)*12+MONTH(C3848)-8,""))</f>
        <v/>
      </c>
      <c r="T3848">
        <f>IF(AND(A3848="مصروف",R3848&gt;0,I3848="موافق",S3848&lt;&gt;"",H3848&lt;&gt;""),N(G3848),0)</f>
        <v/>
      </c>
    </row>
    <row r="3849">
      <c r="A3849" s="19" t="n"/>
      <c r="B3849" s="20">
        <f>IF(A3849="","",IF(R3849=0,"⚠ أضف سطر عهدة أولًا","DMT-"&amp;TEXT(R3849,"000")))</f>
        <v/>
      </c>
      <c r="C3849" s="21" t="n"/>
      <c r="D3849" s="20">
        <f>IF(C3849="","",IF(S3849="","خارج السنة المالية",INDEX(القوائم!$D$2:$D$13,S3849)))</f>
        <v/>
      </c>
      <c r="E3849" s="22" t="n"/>
      <c r="F3849" s="23" t="n"/>
      <c r="G3849" s="23" t="n"/>
      <c r="H3849" s="22" t="n"/>
      <c r="I3849" s="19" t="n"/>
      <c r="J3849" s="21" t="n"/>
      <c r="K3849" s="19" t="n"/>
      <c r="L3849" s="19" t="n"/>
      <c r="M3849" s="21" t="n"/>
      <c r="N3849" s="22" t="n"/>
      <c r="O3849" s="24">
        <f>IF(A3849&lt;&gt;"عهدة","",SUMIFS($G$8:$G$5007,$B$8:$B$5007,B3849,$A$8:$A$5007,"مصروف",$I$8:$I$5007,"&lt;&gt;مرفوض"))</f>
        <v/>
      </c>
      <c r="P3849" s="25">
        <f>IF(A3849&lt;&gt;"عهدة","",N(F3849)-O3849)</f>
        <v/>
      </c>
      <c r="Q3849" s="26">
        <f>IF(A3849="","",IF(A3849="عهدة",IF(N(F3849)=0,"⚠ أدخل قيمة العهدة",IF(P3849&lt;0,"⛔ عجز / زيادة مصروفات "&amp;TEXT(-P3849,"#,##0"),IF(COUNTIFS($B$8:$B$5007,B3849,$A$8:$A$5007,"مصروف",$I$8:$I$5007,"&lt;&gt;مرفوض",$K$8:$K$5007,"&lt;&gt;نعم")&gt;0,"⚠ "&amp;COUNTIFS($B$8:$B$5007,B3849,$A$8:$A$5007,"مصروف",$I$8:$I$5007,"&lt;&gt;مرفوض",$K$8:$K$5007,"&lt;&gt;نعم")&amp;" مصروف غير مسوى",IF(L3849="تمت التسوية",IF(P3849=0,"✔ متوازنة وتمت التسوية","✔ تمت التسوية – متبقي "&amp;TEXT(P3849,"#,##0")),IF(P3849&gt;0,"متبقي "&amp;TEXT(P3849,"#,##0"),"✔ متوازنة"))))),IF(R3849=0,"⚠ أضف سطر عهدة أولًا",IF(OR(C3849="",N(G3849)=0),"⚠ أكمل التاريخ والقيمة",IF(S3849="","⚠ التاريخ خارج السنة المالية",IF(H3849="","⚠ اختر بند الموازنة",IF(I3849="مرفوض","✖ مرفوض من المدير",IF(I3849&lt;&gt;"موافق","⏳ بانتظار موافقة المدير",IF(K3849&lt;&gt;"نعم","⚠ غير مسوى مع الحسابات","✔ معتمد ومسوى")))))))))</f>
        <v/>
      </c>
      <c r="R3849">
        <f>N(R3848)+IF(A3849="عهدة",1,0)</f>
        <v/>
      </c>
      <c r="S3849">
        <f>IF(C3849="","",IF(AND(C3849&gt;=DATE(2026,9,1),C3849&lt;=DATE(2027,8,31)),(YEAR(C3849)-2026)*12+MONTH(C3849)-8,""))</f>
        <v/>
      </c>
      <c r="T3849">
        <f>IF(AND(A3849="مصروف",R3849&gt;0,I3849="موافق",S3849&lt;&gt;"",H3849&lt;&gt;""),N(G3849),0)</f>
        <v/>
      </c>
    </row>
    <row r="3850">
      <c r="A3850" s="19" t="n"/>
      <c r="B3850" s="20">
        <f>IF(A3850="","",IF(R3850=0,"⚠ أضف سطر عهدة أولًا","DMT-"&amp;TEXT(R3850,"000")))</f>
        <v/>
      </c>
      <c r="C3850" s="21" t="n"/>
      <c r="D3850" s="20">
        <f>IF(C3850="","",IF(S3850="","خارج السنة المالية",INDEX(القوائم!$D$2:$D$13,S3850)))</f>
        <v/>
      </c>
      <c r="E3850" s="22" t="n"/>
      <c r="F3850" s="23" t="n"/>
      <c r="G3850" s="23" t="n"/>
      <c r="H3850" s="22" t="n"/>
      <c r="I3850" s="19" t="n"/>
      <c r="J3850" s="21" t="n"/>
      <c r="K3850" s="19" t="n"/>
      <c r="L3850" s="19" t="n"/>
      <c r="M3850" s="21" t="n"/>
      <c r="N3850" s="22" t="n"/>
      <c r="O3850" s="24">
        <f>IF(A3850&lt;&gt;"عهدة","",SUMIFS($G$8:$G$5007,$B$8:$B$5007,B3850,$A$8:$A$5007,"مصروف",$I$8:$I$5007,"&lt;&gt;مرفوض"))</f>
        <v/>
      </c>
      <c r="P3850" s="25">
        <f>IF(A3850&lt;&gt;"عهدة","",N(F3850)-O3850)</f>
        <v/>
      </c>
      <c r="Q3850" s="26">
        <f>IF(A3850="","",IF(A3850="عهدة",IF(N(F3850)=0,"⚠ أدخل قيمة العهدة",IF(P3850&lt;0,"⛔ عجز / زيادة مصروفات "&amp;TEXT(-P3850,"#,##0"),IF(COUNTIFS($B$8:$B$5007,B3850,$A$8:$A$5007,"مصروف",$I$8:$I$5007,"&lt;&gt;مرفوض",$K$8:$K$5007,"&lt;&gt;نعم")&gt;0,"⚠ "&amp;COUNTIFS($B$8:$B$5007,B3850,$A$8:$A$5007,"مصروف",$I$8:$I$5007,"&lt;&gt;مرفوض",$K$8:$K$5007,"&lt;&gt;نعم")&amp;" مصروف غير مسوى",IF(L3850="تمت التسوية",IF(P3850=0,"✔ متوازنة وتمت التسوية","✔ تمت التسوية – متبقي "&amp;TEXT(P3850,"#,##0")),IF(P3850&gt;0,"متبقي "&amp;TEXT(P3850,"#,##0"),"✔ متوازنة"))))),IF(R3850=0,"⚠ أضف سطر عهدة أولًا",IF(OR(C3850="",N(G3850)=0),"⚠ أكمل التاريخ والقيمة",IF(S3850="","⚠ التاريخ خارج السنة المالية",IF(H3850="","⚠ اختر بند الموازنة",IF(I3850="مرفوض","✖ مرفوض من المدير",IF(I3850&lt;&gt;"موافق","⏳ بانتظار موافقة المدير",IF(K3850&lt;&gt;"نعم","⚠ غير مسوى مع الحسابات","✔ معتمد ومسوى")))))))))</f>
        <v/>
      </c>
      <c r="R3850">
        <f>N(R3849)+IF(A3850="عهدة",1,0)</f>
        <v/>
      </c>
      <c r="S3850">
        <f>IF(C3850="","",IF(AND(C3850&gt;=DATE(2026,9,1),C3850&lt;=DATE(2027,8,31)),(YEAR(C3850)-2026)*12+MONTH(C3850)-8,""))</f>
        <v/>
      </c>
      <c r="T3850">
        <f>IF(AND(A3850="مصروف",R3850&gt;0,I3850="موافق",S3850&lt;&gt;"",H3850&lt;&gt;""),N(G3850),0)</f>
        <v/>
      </c>
    </row>
    <row r="3851">
      <c r="A3851" s="19" t="n"/>
      <c r="B3851" s="20">
        <f>IF(A3851="","",IF(R3851=0,"⚠ أضف سطر عهدة أولًا","DMT-"&amp;TEXT(R3851,"000")))</f>
        <v/>
      </c>
      <c r="C3851" s="21" t="n"/>
      <c r="D3851" s="20">
        <f>IF(C3851="","",IF(S3851="","خارج السنة المالية",INDEX(القوائم!$D$2:$D$13,S3851)))</f>
        <v/>
      </c>
      <c r="E3851" s="22" t="n"/>
      <c r="F3851" s="23" t="n"/>
      <c r="G3851" s="23" t="n"/>
      <c r="H3851" s="22" t="n"/>
      <c r="I3851" s="19" t="n"/>
      <c r="J3851" s="21" t="n"/>
      <c r="K3851" s="19" t="n"/>
      <c r="L3851" s="19" t="n"/>
      <c r="M3851" s="21" t="n"/>
      <c r="N3851" s="22" t="n"/>
      <c r="O3851" s="24">
        <f>IF(A3851&lt;&gt;"عهدة","",SUMIFS($G$8:$G$5007,$B$8:$B$5007,B3851,$A$8:$A$5007,"مصروف",$I$8:$I$5007,"&lt;&gt;مرفوض"))</f>
        <v/>
      </c>
      <c r="P3851" s="25">
        <f>IF(A3851&lt;&gt;"عهدة","",N(F3851)-O3851)</f>
        <v/>
      </c>
      <c r="Q3851" s="26">
        <f>IF(A3851="","",IF(A3851="عهدة",IF(N(F3851)=0,"⚠ أدخل قيمة العهدة",IF(P3851&lt;0,"⛔ عجز / زيادة مصروفات "&amp;TEXT(-P3851,"#,##0"),IF(COUNTIFS($B$8:$B$5007,B3851,$A$8:$A$5007,"مصروف",$I$8:$I$5007,"&lt;&gt;مرفوض",$K$8:$K$5007,"&lt;&gt;نعم")&gt;0,"⚠ "&amp;COUNTIFS($B$8:$B$5007,B3851,$A$8:$A$5007,"مصروف",$I$8:$I$5007,"&lt;&gt;مرفوض",$K$8:$K$5007,"&lt;&gt;نعم")&amp;" مصروف غير مسوى",IF(L3851="تمت التسوية",IF(P3851=0,"✔ متوازنة وتمت التسوية","✔ تمت التسوية – متبقي "&amp;TEXT(P3851,"#,##0")),IF(P3851&gt;0,"متبقي "&amp;TEXT(P3851,"#,##0"),"✔ متوازنة"))))),IF(R3851=0,"⚠ أضف سطر عهدة أولًا",IF(OR(C3851="",N(G3851)=0),"⚠ أكمل التاريخ والقيمة",IF(S3851="","⚠ التاريخ خارج السنة المالية",IF(H3851="","⚠ اختر بند الموازنة",IF(I3851="مرفوض","✖ مرفوض من المدير",IF(I3851&lt;&gt;"موافق","⏳ بانتظار موافقة المدير",IF(K3851&lt;&gt;"نعم","⚠ غير مسوى مع الحسابات","✔ معتمد ومسوى")))))))))</f>
        <v/>
      </c>
      <c r="R3851">
        <f>N(R3850)+IF(A3851="عهدة",1,0)</f>
        <v/>
      </c>
      <c r="S3851">
        <f>IF(C3851="","",IF(AND(C3851&gt;=DATE(2026,9,1),C3851&lt;=DATE(2027,8,31)),(YEAR(C3851)-2026)*12+MONTH(C3851)-8,""))</f>
        <v/>
      </c>
      <c r="T3851">
        <f>IF(AND(A3851="مصروف",R3851&gt;0,I3851="موافق",S3851&lt;&gt;"",H3851&lt;&gt;""),N(G3851),0)</f>
        <v/>
      </c>
    </row>
    <row r="3852">
      <c r="A3852" s="19" t="n"/>
      <c r="B3852" s="20">
        <f>IF(A3852="","",IF(R3852=0,"⚠ أضف سطر عهدة أولًا","DMT-"&amp;TEXT(R3852,"000")))</f>
        <v/>
      </c>
      <c r="C3852" s="21" t="n"/>
      <c r="D3852" s="20">
        <f>IF(C3852="","",IF(S3852="","خارج السنة المالية",INDEX(القوائم!$D$2:$D$13,S3852)))</f>
        <v/>
      </c>
      <c r="E3852" s="22" t="n"/>
      <c r="F3852" s="23" t="n"/>
      <c r="G3852" s="23" t="n"/>
      <c r="H3852" s="22" t="n"/>
      <c r="I3852" s="19" t="n"/>
      <c r="J3852" s="21" t="n"/>
      <c r="K3852" s="19" t="n"/>
      <c r="L3852" s="19" t="n"/>
      <c r="M3852" s="21" t="n"/>
      <c r="N3852" s="22" t="n"/>
      <c r="O3852" s="24">
        <f>IF(A3852&lt;&gt;"عهدة","",SUMIFS($G$8:$G$5007,$B$8:$B$5007,B3852,$A$8:$A$5007,"مصروف",$I$8:$I$5007,"&lt;&gt;مرفوض"))</f>
        <v/>
      </c>
      <c r="P3852" s="25">
        <f>IF(A3852&lt;&gt;"عهدة","",N(F3852)-O3852)</f>
        <v/>
      </c>
      <c r="Q3852" s="26">
        <f>IF(A3852="","",IF(A3852="عهدة",IF(N(F3852)=0,"⚠ أدخل قيمة العهدة",IF(P3852&lt;0,"⛔ عجز / زيادة مصروفات "&amp;TEXT(-P3852,"#,##0"),IF(COUNTIFS($B$8:$B$5007,B3852,$A$8:$A$5007,"مصروف",$I$8:$I$5007,"&lt;&gt;مرفوض",$K$8:$K$5007,"&lt;&gt;نعم")&gt;0,"⚠ "&amp;COUNTIFS($B$8:$B$5007,B3852,$A$8:$A$5007,"مصروف",$I$8:$I$5007,"&lt;&gt;مرفوض",$K$8:$K$5007,"&lt;&gt;نعم")&amp;" مصروف غير مسوى",IF(L3852="تمت التسوية",IF(P3852=0,"✔ متوازنة وتمت التسوية","✔ تمت التسوية – متبقي "&amp;TEXT(P3852,"#,##0")),IF(P3852&gt;0,"متبقي "&amp;TEXT(P3852,"#,##0"),"✔ متوازنة"))))),IF(R3852=0,"⚠ أضف سطر عهدة أولًا",IF(OR(C3852="",N(G3852)=0),"⚠ أكمل التاريخ والقيمة",IF(S3852="","⚠ التاريخ خارج السنة المالية",IF(H3852="","⚠ اختر بند الموازنة",IF(I3852="مرفوض","✖ مرفوض من المدير",IF(I3852&lt;&gt;"موافق","⏳ بانتظار موافقة المدير",IF(K3852&lt;&gt;"نعم","⚠ غير مسوى مع الحسابات","✔ معتمد ومسوى")))))))))</f>
        <v/>
      </c>
      <c r="R3852">
        <f>N(R3851)+IF(A3852="عهدة",1,0)</f>
        <v/>
      </c>
      <c r="S3852">
        <f>IF(C3852="","",IF(AND(C3852&gt;=DATE(2026,9,1),C3852&lt;=DATE(2027,8,31)),(YEAR(C3852)-2026)*12+MONTH(C3852)-8,""))</f>
        <v/>
      </c>
      <c r="T3852">
        <f>IF(AND(A3852="مصروف",R3852&gt;0,I3852="موافق",S3852&lt;&gt;"",H3852&lt;&gt;""),N(G3852),0)</f>
        <v/>
      </c>
    </row>
    <row r="3853">
      <c r="A3853" s="19" t="n"/>
      <c r="B3853" s="20">
        <f>IF(A3853="","",IF(R3853=0,"⚠ أضف سطر عهدة أولًا","DMT-"&amp;TEXT(R3853,"000")))</f>
        <v/>
      </c>
      <c r="C3853" s="21" t="n"/>
      <c r="D3853" s="20">
        <f>IF(C3853="","",IF(S3853="","خارج السنة المالية",INDEX(القوائم!$D$2:$D$13,S3853)))</f>
        <v/>
      </c>
      <c r="E3853" s="22" t="n"/>
      <c r="F3853" s="23" t="n"/>
      <c r="G3853" s="23" t="n"/>
      <c r="H3853" s="22" t="n"/>
      <c r="I3853" s="19" t="n"/>
      <c r="J3853" s="21" t="n"/>
      <c r="K3853" s="19" t="n"/>
      <c r="L3853" s="19" t="n"/>
      <c r="M3853" s="21" t="n"/>
      <c r="N3853" s="22" t="n"/>
      <c r="O3853" s="24">
        <f>IF(A3853&lt;&gt;"عهدة","",SUMIFS($G$8:$G$5007,$B$8:$B$5007,B3853,$A$8:$A$5007,"مصروف",$I$8:$I$5007,"&lt;&gt;مرفوض"))</f>
        <v/>
      </c>
      <c r="P3853" s="25">
        <f>IF(A3853&lt;&gt;"عهدة","",N(F3853)-O3853)</f>
        <v/>
      </c>
      <c r="Q3853" s="26">
        <f>IF(A3853="","",IF(A3853="عهدة",IF(N(F3853)=0,"⚠ أدخل قيمة العهدة",IF(P3853&lt;0,"⛔ عجز / زيادة مصروفات "&amp;TEXT(-P3853,"#,##0"),IF(COUNTIFS($B$8:$B$5007,B3853,$A$8:$A$5007,"مصروف",$I$8:$I$5007,"&lt;&gt;مرفوض",$K$8:$K$5007,"&lt;&gt;نعم")&gt;0,"⚠ "&amp;COUNTIFS($B$8:$B$5007,B3853,$A$8:$A$5007,"مصروف",$I$8:$I$5007,"&lt;&gt;مرفوض",$K$8:$K$5007,"&lt;&gt;نعم")&amp;" مصروف غير مسوى",IF(L3853="تمت التسوية",IF(P3853=0,"✔ متوازنة وتمت التسوية","✔ تمت التسوية – متبقي "&amp;TEXT(P3853,"#,##0")),IF(P3853&gt;0,"متبقي "&amp;TEXT(P3853,"#,##0"),"✔ متوازنة"))))),IF(R3853=0,"⚠ أضف سطر عهدة أولًا",IF(OR(C3853="",N(G3853)=0),"⚠ أكمل التاريخ والقيمة",IF(S3853="","⚠ التاريخ خارج السنة المالية",IF(H3853="","⚠ اختر بند الموازنة",IF(I3853="مرفوض","✖ مرفوض من المدير",IF(I3853&lt;&gt;"موافق","⏳ بانتظار موافقة المدير",IF(K3853&lt;&gt;"نعم","⚠ غير مسوى مع الحسابات","✔ معتمد ومسوى")))))))))</f>
        <v/>
      </c>
      <c r="R3853">
        <f>N(R3852)+IF(A3853="عهدة",1,0)</f>
        <v/>
      </c>
      <c r="S3853">
        <f>IF(C3853="","",IF(AND(C3853&gt;=DATE(2026,9,1),C3853&lt;=DATE(2027,8,31)),(YEAR(C3853)-2026)*12+MONTH(C3853)-8,""))</f>
        <v/>
      </c>
      <c r="T3853">
        <f>IF(AND(A3853="مصروف",R3853&gt;0,I3853="موافق",S3853&lt;&gt;"",H3853&lt;&gt;""),N(G3853),0)</f>
        <v/>
      </c>
    </row>
    <row r="3854">
      <c r="A3854" s="19" t="n"/>
      <c r="B3854" s="20">
        <f>IF(A3854="","",IF(R3854=0,"⚠ أضف سطر عهدة أولًا","DMT-"&amp;TEXT(R3854,"000")))</f>
        <v/>
      </c>
      <c r="C3854" s="21" t="n"/>
      <c r="D3854" s="20">
        <f>IF(C3854="","",IF(S3854="","خارج السنة المالية",INDEX(القوائم!$D$2:$D$13,S3854)))</f>
        <v/>
      </c>
      <c r="E3854" s="22" t="n"/>
      <c r="F3854" s="23" t="n"/>
      <c r="G3854" s="23" t="n"/>
      <c r="H3854" s="22" t="n"/>
      <c r="I3854" s="19" t="n"/>
      <c r="J3854" s="21" t="n"/>
      <c r="K3854" s="19" t="n"/>
      <c r="L3854" s="19" t="n"/>
      <c r="M3854" s="21" t="n"/>
      <c r="N3854" s="22" t="n"/>
      <c r="O3854" s="24">
        <f>IF(A3854&lt;&gt;"عهدة","",SUMIFS($G$8:$G$5007,$B$8:$B$5007,B3854,$A$8:$A$5007,"مصروف",$I$8:$I$5007,"&lt;&gt;مرفوض"))</f>
        <v/>
      </c>
      <c r="P3854" s="25">
        <f>IF(A3854&lt;&gt;"عهدة","",N(F3854)-O3854)</f>
        <v/>
      </c>
      <c r="Q3854" s="26">
        <f>IF(A3854="","",IF(A3854="عهدة",IF(N(F3854)=0,"⚠ أدخل قيمة العهدة",IF(P3854&lt;0,"⛔ عجز / زيادة مصروفات "&amp;TEXT(-P3854,"#,##0"),IF(COUNTIFS($B$8:$B$5007,B3854,$A$8:$A$5007,"مصروف",$I$8:$I$5007,"&lt;&gt;مرفوض",$K$8:$K$5007,"&lt;&gt;نعم")&gt;0,"⚠ "&amp;COUNTIFS($B$8:$B$5007,B3854,$A$8:$A$5007,"مصروف",$I$8:$I$5007,"&lt;&gt;مرفوض",$K$8:$K$5007,"&lt;&gt;نعم")&amp;" مصروف غير مسوى",IF(L3854="تمت التسوية",IF(P3854=0,"✔ متوازنة وتمت التسوية","✔ تمت التسوية – متبقي "&amp;TEXT(P3854,"#,##0")),IF(P3854&gt;0,"متبقي "&amp;TEXT(P3854,"#,##0"),"✔ متوازنة"))))),IF(R3854=0,"⚠ أضف سطر عهدة أولًا",IF(OR(C3854="",N(G3854)=0),"⚠ أكمل التاريخ والقيمة",IF(S3854="","⚠ التاريخ خارج السنة المالية",IF(H3854="","⚠ اختر بند الموازنة",IF(I3854="مرفوض","✖ مرفوض من المدير",IF(I3854&lt;&gt;"موافق","⏳ بانتظار موافقة المدير",IF(K3854&lt;&gt;"نعم","⚠ غير مسوى مع الحسابات","✔ معتمد ومسوى")))))))))</f>
        <v/>
      </c>
      <c r="R3854">
        <f>N(R3853)+IF(A3854="عهدة",1,0)</f>
        <v/>
      </c>
      <c r="S3854">
        <f>IF(C3854="","",IF(AND(C3854&gt;=DATE(2026,9,1),C3854&lt;=DATE(2027,8,31)),(YEAR(C3854)-2026)*12+MONTH(C3854)-8,""))</f>
        <v/>
      </c>
      <c r="T3854">
        <f>IF(AND(A3854="مصروف",R3854&gt;0,I3854="موافق",S3854&lt;&gt;"",H3854&lt;&gt;""),N(G3854),0)</f>
        <v/>
      </c>
    </row>
    <row r="3855">
      <c r="A3855" s="19" t="n"/>
      <c r="B3855" s="20">
        <f>IF(A3855="","",IF(R3855=0,"⚠ أضف سطر عهدة أولًا","DMT-"&amp;TEXT(R3855,"000")))</f>
        <v/>
      </c>
      <c r="C3855" s="21" t="n"/>
      <c r="D3855" s="20">
        <f>IF(C3855="","",IF(S3855="","خارج السنة المالية",INDEX(القوائم!$D$2:$D$13,S3855)))</f>
        <v/>
      </c>
      <c r="E3855" s="22" t="n"/>
      <c r="F3855" s="23" t="n"/>
      <c r="G3855" s="23" t="n"/>
      <c r="H3855" s="22" t="n"/>
      <c r="I3855" s="19" t="n"/>
      <c r="J3855" s="21" t="n"/>
      <c r="K3855" s="19" t="n"/>
      <c r="L3855" s="19" t="n"/>
      <c r="M3855" s="21" t="n"/>
      <c r="N3855" s="22" t="n"/>
      <c r="O3855" s="24">
        <f>IF(A3855&lt;&gt;"عهدة","",SUMIFS($G$8:$G$5007,$B$8:$B$5007,B3855,$A$8:$A$5007,"مصروف",$I$8:$I$5007,"&lt;&gt;مرفوض"))</f>
        <v/>
      </c>
      <c r="P3855" s="25">
        <f>IF(A3855&lt;&gt;"عهدة","",N(F3855)-O3855)</f>
        <v/>
      </c>
      <c r="Q3855" s="26">
        <f>IF(A3855="","",IF(A3855="عهدة",IF(N(F3855)=0,"⚠ أدخل قيمة العهدة",IF(P3855&lt;0,"⛔ عجز / زيادة مصروفات "&amp;TEXT(-P3855,"#,##0"),IF(COUNTIFS($B$8:$B$5007,B3855,$A$8:$A$5007,"مصروف",$I$8:$I$5007,"&lt;&gt;مرفوض",$K$8:$K$5007,"&lt;&gt;نعم")&gt;0,"⚠ "&amp;COUNTIFS($B$8:$B$5007,B3855,$A$8:$A$5007,"مصروف",$I$8:$I$5007,"&lt;&gt;مرفوض",$K$8:$K$5007,"&lt;&gt;نعم")&amp;" مصروف غير مسوى",IF(L3855="تمت التسوية",IF(P3855=0,"✔ متوازنة وتمت التسوية","✔ تمت التسوية – متبقي "&amp;TEXT(P3855,"#,##0")),IF(P3855&gt;0,"متبقي "&amp;TEXT(P3855,"#,##0"),"✔ متوازنة"))))),IF(R3855=0,"⚠ أضف سطر عهدة أولًا",IF(OR(C3855="",N(G3855)=0),"⚠ أكمل التاريخ والقيمة",IF(S3855="","⚠ التاريخ خارج السنة المالية",IF(H3855="","⚠ اختر بند الموازنة",IF(I3855="مرفوض","✖ مرفوض من المدير",IF(I3855&lt;&gt;"موافق","⏳ بانتظار موافقة المدير",IF(K3855&lt;&gt;"نعم","⚠ غير مسوى مع الحسابات","✔ معتمد ومسوى")))))))))</f>
        <v/>
      </c>
      <c r="R3855">
        <f>N(R3854)+IF(A3855="عهدة",1,0)</f>
        <v/>
      </c>
      <c r="S3855">
        <f>IF(C3855="","",IF(AND(C3855&gt;=DATE(2026,9,1),C3855&lt;=DATE(2027,8,31)),(YEAR(C3855)-2026)*12+MONTH(C3855)-8,""))</f>
        <v/>
      </c>
      <c r="T3855">
        <f>IF(AND(A3855="مصروف",R3855&gt;0,I3855="موافق",S3855&lt;&gt;"",H3855&lt;&gt;""),N(G3855),0)</f>
        <v/>
      </c>
    </row>
    <row r="3856">
      <c r="A3856" s="19" t="n"/>
      <c r="B3856" s="20">
        <f>IF(A3856="","",IF(R3856=0,"⚠ أضف سطر عهدة أولًا","DMT-"&amp;TEXT(R3856,"000")))</f>
        <v/>
      </c>
      <c r="C3856" s="21" t="n"/>
      <c r="D3856" s="20">
        <f>IF(C3856="","",IF(S3856="","خارج السنة المالية",INDEX(القوائم!$D$2:$D$13,S3856)))</f>
        <v/>
      </c>
      <c r="E3856" s="22" t="n"/>
      <c r="F3856" s="23" t="n"/>
      <c r="G3856" s="23" t="n"/>
      <c r="H3856" s="22" t="n"/>
      <c r="I3856" s="19" t="n"/>
      <c r="J3856" s="21" t="n"/>
      <c r="K3856" s="19" t="n"/>
      <c r="L3856" s="19" t="n"/>
      <c r="M3856" s="21" t="n"/>
      <c r="N3856" s="22" t="n"/>
      <c r="O3856" s="24">
        <f>IF(A3856&lt;&gt;"عهدة","",SUMIFS($G$8:$G$5007,$B$8:$B$5007,B3856,$A$8:$A$5007,"مصروف",$I$8:$I$5007,"&lt;&gt;مرفوض"))</f>
        <v/>
      </c>
      <c r="P3856" s="25">
        <f>IF(A3856&lt;&gt;"عهدة","",N(F3856)-O3856)</f>
        <v/>
      </c>
      <c r="Q3856" s="26">
        <f>IF(A3856="","",IF(A3856="عهدة",IF(N(F3856)=0,"⚠ أدخل قيمة العهدة",IF(P3856&lt;0,"⛔ عجز / زيادة مصروفات "&amp;TEXT(-P3856,"#,##0"),IF(COUNTIFS($B$8:$B$5007,B3856,$A$8:$A$5007,"مصروف",$I$8:$I$5007,"&lt;&gt;مرفوض",$K$8:$K$5007,"&lt;&gt;نعم")&gt;0,"⚠ "&amp;COUNTIFS($B$8:$B$5007,B3856,$A$8:$A$5007,"مصروف",$I$8:$I$5007,"&lt;&gt;مرفوض",$K$8:$K$5007,"&lt;&gt;نعم")&amp;" مصروف غير مسوى",IF(L3856="تمت التسوية",IF(P3856=0,"✔ متوازنة وتمت التسوية","✔ تمت التسوية – متبقي "&amp;TEXT(P3856,"#,##0")),IF(P3856&gt;0,"متبقي "&amp;TEXT(P3856,"#,##0"),"✔ متوازنة"))))),IF(R3856=0,"⚠ أضف سطر عهدة أولًا",IF(OR(C3856="",N(G3856)=0),"⚠ أكمل التاريخ والقيمة",IF(S3856="","⚠ التاريخ خارج السنة المالية",IF(H3856="","⚠ اختر بند الموازنة",IF(I3856="مرفوض","✖ مرفوض من المدير",IF(I3856&lt;&gt;"موافق","⏳ بانتظار موافقة المدير",IF(K3856&lt;&gt;"نعم","⚠ غير مسوى مع الحسابات","✔ معتمد ومسوى")))))))))</f>
        <v/>
      </c>
      <c r="R3856">
        <f>N(R3855)+IF(A3856="عهدة",1,0)</f>
        <v/>
      </c>
      <c r="S3856">
        <f>IF(C3856="","",IF(AND(C3856&gt;=DATE(2026,9,1),C3856&lt;=DATE(2027,8,31)),(YEAR(C3856)-2026)*12+MONTH(C3856)-8,""))</f>
        <v/>
      </c>
      <c r="T3856">
        <f>IF(AND(A3856="مصروف",R3856&gt;0,I3856="موافق",S3856&lt;&gt;"",H3856&lt;&gt;""),N(G3856),0)</f>
        <v/>
      </c>
    </row>
    <row r="3857">
      <c r="A3857" s="19" t="n"/>
      <c r="B3857" s="20">
        <f>IF(A3857="","",IF(R3857=0,"⚠ أضف سطر عهدة أولًا","DMT-"&amp;TEXT(R3857,"000")))</f>
        <v/>
      </c>
      <c r="C3857" s="21" t="n"/>
      <c r="D3857" s="20">
        <f>IF(C3857="","",IF(S3857="","خارج السنة المالية",INDEX(القوائم!$D$2:$D$13,S3857)))</f>
        <v/>
      </c>
      <c r="E3857" s="22" t="n"/>
      <c r="F3857" s="23" t="n"/>
      <c r="G3857" s="23" t="n"/>
      <c r="H3857" s="22" t="n"/>
      <c r="I3857" s="19" t="n"/>
      <c r="J3857" s="21" t="n"/>
      <c r="K3857" s="19" t="n"/>
      <c r="L3857" s="19" t="n"/>
      <c r="M3857" s="21" t="n"/>
      <c r="N3857" s="22" t="n"/>
      <c r="O3857" s="24">
        <f>IF(A3857&lt;&gt;"عهدة","",SUMIFS($G$8:$G$5007,$B$8:$B$5007,B3857,$A$8:$A$5007,"مصروف",$I$8:$I$5007,"&lt;&gt;مرفوض"))</f>
        <v/>
      </c>
      <c r="P3857" s="25">
        <f>IF(A3857&lt;&gt;"عهدة","",N(F3857)-O3857)</f>
        <v/>
      </c>
      <c r="Q3857" s="26">
        <f>IF(A3857="","",IF(A3857="عهدة",IF(N(F3857)=0,"⚠ أدخل قيمة العهدة",IF(P3857&lt;0,"⛔ عجز / زيادة مصروفات "&amp;TEXT(-P3857,"#,##0"),IF(COUNTIFS($B$8:$B$5007,B3857,$A$8:$A$5007,"مصروف",$I$8:$I$5007,"&lt;&gt;مرفوض",$K$8:$K$5007,"&lt;&gt;نعم")&gt;0,"⚠ "&amp;COUNTIFS($B$8:$B$5007,B3857,$A$8:$A$5007,"مصروف",$I$8:$I$5007,"&lt;&gt;مرفوض",$K$8:$K$5007,"&lt;&gt;نعم")&amp;" مصروف غير مسوى",IF(L3857="تمت التسوية",IF(P3857=0,"✔ متوازنة وتمت التسوية","✔ تمت التسوية – متبقي "&amp;TEXT(P3857,"#,##0")),IF(P3857&gt;0,"متبقي "&amp;TEXT(P3857,"#,##0"),"✔ متوازنة"))))),IF(R3857=0,"⚠ أضف سطر عهدة أولًا",IF(OR(C3857="",N(G3857)=0),"⚠ أكمل التاريخ والقيمة",IF(S3857="","⚠ التاريخ خارج السنة المالية",IF(H3857="","⚠ اختر بند الموازنة",IF(I3857="مرفوض","✖ مرفوض من المدير",IF(I3857&lt;&gt;"موافق","⏳ بانتظار موافقة المدير",IF(K3857&lt;&gt;"نعم","⚠ غير مسوى مع الحسابات","✔ معتمد ومسوى")))))))))</f>
        <v/>
      </c>
      <c r="R3857">
        <f>N(R3856)+IF(A3857="عهدة",1,0)</f>
        <v/>
      </c>
      <c r="S3857">
        <f>IF(C3857="","",IF(AND(C3857&gt;=DATE(2026,9,1),C3857&lt;=DATE(2027,8,31)),(YEAR(C3857)-2026)*12+MONTH(C3857)-8,""))</f>
        <v/>
      </c>
      <c r="T3857">
        <f>IF(AND(A3857="مصروف",R3857&gt;0,I3857="موافق",S3857&lt;&gt;"",H3857&lt;&gt;""),N(G3857),0)</f>
        <v/>
      </c>
    </row>
    <row r="3858">
      <c r="A3858" s="19" t="n"/>
      <c r="B3858" s="20">
        <f>IF(A3858="","",IF(R3858=0,"⚠ أضف سطر عهدة أولًا","DMT-"&amp;TEXT(R3858,"000")))</f>
        <v/>
      </c>
      <c r="C3858" s="21" t="n"/>
      <c r="D3858" s="20">
        <f>IF(C3858="","",IF(S3858="","خارج السنة المالية",INDEX(القوائم!$D$2:$D$13,S3858)))</f>
        <v/>
      </c>
      <c r="E3858" s="22" t="n"/>
      <c r="F3858" s="23" t="n"/>
      <c r="G3858" s="23" t="n"/>
      <c r="H3858" s="22" t="n"/>
      <c r="I3858" s="19" t="n"/>
      <c r="J3858" s="21" t="n"/>
      <c r="K3858" s="19" t="n"/>
      <c r="L3858" s="19" t="n"/>
      <c r="M3858" s="21" t="n"/>
      <c r="N3858" s="22" t="n"/>
      <c r="O3858" s="24">
        <f>IF(A3858&lt;&gt;"عهدة","",SUMIFS($G$8:$G$5007,$B$8:$B$5007,B3858,$A$8:$A$5007,"مصروف",$I$8:$I$5007,"&lt;&gt;مرفوض"))</f>
        <v/>
      </c>
      <c r="P3858" s="25">
        <f>IF(A3858&lt;&gt;"عهدة","",N(F3858)-O3858)</f>
        <v/>
      </c>
      <c r="Q3858" s="26">
        <f>IF(A3858="","",IF(A3858="عهدة",IF(N(F3858)=0,"⚠ أدخل قيمة العهدة",IF(P3858&lt;0,"⛔ عجز / زيادة مصروفات "&amp;TEXT(-P3858,"#,##0"),IF(COUNTIFS($B$8:$B$5007,B3858,$A$8:$A$5007,"مصروف",$I$8:$I$5007,"&lt;&gt;مرفوض",$K$8:$K$5007,"&lt;&gt;نعم")&gt;0,"⚠ "&amp;COUNTIFS($B$8:$B$5007,B3858,$A$8:$A$5007,"مصروف",$I$8:$I$5007,"&lt;&gt;مرفوض",$K$8:$K$5007,"&lt;&gt;نعم")&amp;" مصروف غير مسوى",IF(L3858="تمت التسوية",IF(P3858=0,"✔ متوازنة وتمت التسوية","✔ تمت التسوية – متبقي "&amp;TEXT(P3858,"#,##0")),IF(P3858&gt;0,"متبقي "&amp;TEXT(P3858,"#,##0"),"✔ متوازنة"))))),IF(R3858=0,"⚠ أضف سطر عهدة أولًا",IF(OR(C3858="",N(G3858)=0),"⚠ أكمل التاريخ والقيمة",IF(S3858="","⚠ التاريخ خارج السنة المالية",IF(H3858="","⚠ اختر بند الموازنة",IF(I3858="مرفوض","✖ مرفوض من المدير",IF(I3858&lt;&gt;"موافق","⏳ بانتظار موافقة المدير",IF(K3858&lt;&gt;"نعم","⚠ غير مسوى مع الحسابات","✔ معتمد ومسوى")))))))))</f>
        <v/>
      </c>
      <c r="R3858">
        <f>N(R3857)+IF(A3858="عهدة",1,0)</f>
        <v/>
      </c>
      <c r="S3858">
        <f>IF(C3858="","",IF(AND(C3858&gt;=DATE(2026,9,1),C3858&lt;=DATE(2027,8,31)),(YEAR(C3858)-2026)*12+MONTH(C3858)-8,""))</f>
        <v/>
      </c>
      <c r="T3858">
        <f>IF(AND(A3858="مصروف",R3858&gt;0,I3858="موافق",S3858&lt;&gt;"",H3858&lt;&gt;""),N(G3858),0)</f>
        <v/>
      </c>
    </row>
    <row r="3859">
      <c r="A3859" s="19" t="n"/>
      <c r="B3859" s="20">
        <f>IF(A3859="","",IF(R3859=0,"⚠ أضف سطر عهدة أولًا","DMT-"&amp;TEXT(R3859,"000")))</f>
        <v/>
      </c>
      <c r="C3859" s="21" t="n"/>
      <c r="D3859" s="20">
        <f>IF(C3859="","",IF(S3859="","خارج السنة المالية",INDEX(القوائم!$D$2:$D$13,S3859)))</f>
        <v/>
      </c>
      <c r="E3859" s="22" t="n"/>
      <c r="F3859" s="23" t="n"/>
      <c r="G3859" s="23" t="n"/>
      <c r="H3859" s="22" t="n"/>
      <c r="I3859" s="19" t="n"/>
      <c r="J3859" s="21" t="n"/>
      <c r="K3859" s="19" t="n"/>
      <c r="L3859" s="19" t="n"/>
      <c r="M3859" s="21" t="n"/>
      <c r="N3859" s="22" t="n"/>
      <c r="O3859" s="24">
        <f>IF(A3859&lt;&gt;"عهدة","",SUMIFS($G$8:$G$5007,$B$8:$B$5007,B3859,$A$8:$A$5007,"مصروف",$I$8:$I$5007,"&lt;&gt;مرفوض"))</f>
        <v/>
      </c>
      <c r="P3859" s="25">
        <f>IF(A3859&lt;&gt;"عهدة","",N(F3859)-O3859)</f>
        <v/>
      </c>
      <c r="Q3859" s="26">
        <f>IF(A3859="","",IF(A3859="عهدة",IF(N(F3859)=0,"⚠ أدخل قيمة العهدة",IF(P3859&lt;0,"⛔ عجز / زيادة مصروفات "&amp;TEXT(-P3859,"#,##0"),IF(COUNTIFS($B$8:$B$5007,B3859,$A$8:$A$5007,"مصروف",$I$8:$I$5007,"&lt;&gt;مرفوض",$K$8:$K$5007,"&lt;&gt;نعم")&gt;0,"⚠ "&amp;COUNTIFS($B$8:$B$5007,B3859,$A$8:$A$5007,"مصروف",$I$8:$I$5007,"&lt;&gt;مرفوض",$K$8:$K$5007,"&lt;&gt;نعم")&amp;" مصروف غير مسوى",IF(L3859="تمت التسوية",IF(P3859=0,"✔ متوازنة وتمت التسوية","✔ تمت التسوية – متبقي "&amp;TEXT(P3859,"#,##0")),IF(P3859&gt;0,"متبقي "&amp;TEXT(P3859,"#,##0"),"✔ متوازنة"))))),IF(R3859=0,"⚠ أضف سطر عهدة أولًا",IF(OR(C3859="",N(G3859)=0),"⚠ أكمل التاريخ والقيمة",IF(S3859="","⚠ التاريخ خارج السنة المالية",IF(H3859="","⚠ اختر بند الموازنة",IF(I3859="مرفوض","✖ مرفوض من المدير",IF(I3859&lt;&gt;"موافق","⏳ بانتظار موافقة المدير",IF(K3859&lt;&gt;"نعم","⚠ غير مسوى مع الحسابات","✔ معتمد ومسوى")))))))))</f>
        <v/>
      </c>
      <c r="R3859">
        <f>N(R3858)+IF(A3859="عهدة",1,0)</f>
        <v/>
      </c>
      <c r="S3859">
        <f>IF(C3859="","",IF(AND(C3859&gt;=DATE(2026,9,1),C3859&lt;=DATE(2027,8,31)),(YEAR(C3859)-2026)*12+MONTH(C3859)-8,""))</f>
        <v/>
      </c>
      <c r="T3859">
        <f>IF(AND(A3859="مصروف",R3859&gt;0,I3859="موافق",S3859&lt;&gt;"",H3859&lt;&gt;""),N(G3859),0)</f>
        <v/>
      </c>
    </row>
    <row r="3860">
      <c r="A3860" s="19" t="n"/>
      <c r="B3860" s="20">
        <f>IF(A3860="","",IF(R3860=0,"⚠ أضف سطر عهدة أولًا","DMT-"&amp;TEXT(R3860,"000")))</f>
        <v/>
      </c>
      <c r="C3860" s="21" t="n"/>
      <c r="D3860" s="20">
        <f>IF(C3860="","",IF(S3860="","خارج السنة المالية",INDEX(القوائم!$D$2:$D$13,S3860)))</f>
        <v/>
      </c>
      <c r="E3860" s="22" t="n"/>
      <c r="F3860" s="23" t="n"/>
      <c r="G3860" s="23" t="n"/>
      <c r="H3860" s="22" t="n"/>
      <c r="I3860" s="19" t="n"/>
      <c r="J3860" s="21" t="n"/>
      <c r="K3860" s="19" t="n"/>
      <c r="L3860" s="19" t="n"/>
      <c r="M3860" s="21" t="n"/>
      <c r="N3860" s="22" t="n"/>
      <c r="O3860" s="24">
        <f>IF(A3860&lt;&gt;"عهدة","",SUMIFS($G$8:$G$5007,$B$8:$B$5007,B3860,$A$8:$A$5007,"مصروف",$I$8:$I$5007,"&lt;&gt;مرفوض"))</f>
        <v/>
      </c>
      <c r="P3860" s="25">
        <f>IF(A3860&lt;&gt;"عهدة","",N(F3860)-O3860)</f>
        <v/>
      </c>
      <c r="Q3860" s="26">
        <f>IF(A3860="","",IF(A3860="عهدة",IF(N(F3860)=0,"⚠ أدخل قيمة العهدة",IF(P3860&lt;0,"⛔ عجز / زيادة مصروفات "&amp;TEXT(-P3860,"#,##0"),IF(COUNTIFS($B$8:$B$5007,B3860,$A$8:$A$5007,"مصروف",$I$8:$I$5007,"&lt;&gt;مرفوض",$K$8:$K$5007,"&lt;&gt;نعم")&gt;0,"⚠ "&amp;COUNTIFS($B$8:$B$5007,B3860,$A$8:$A$5007,"مصروف",$I$8:$I$5007,"&lt;&gt;مرفوض",$K$8:$K$5007,"&lt;&gt;نعم")&amp;" مصروف غير مسوى",IF(L3860="تمت التسوية",IF(P3860=0,"✔ متوازنة وتمت التسوية","✔ تمت التسوية – متبقي "&amp;TEXT(P3860,"#,##0")),IF(P3860&gt;0,"متبقي "&amp;TEXT(P3860,"#,##0"),"✔ متوازنة"))))),IF(R3860=0,"⚠ أضف سطر عهدة أولًا",IF(OR(C3860="",N(G3860)=0),"⚠ أكمل التاريخ والقيمة",IF(S3860="","⚠ التاريخ خارج السنة المالية",IF(H3860="","⚠ اختر بند الموازنة",IF(I3860="مرفوض","✖ مرفوض من المدير",IF(I3860&lt;&gt;"موافق","⏳ بانتظار موافقة المدير",IF(K3860&lt;&gt;"نعم","⚠ غير مسوى مع الحسابات","✔ معتمد ومسوى")))))))))</f>
        <v/>
      </c>
      <c r="R3860">
        <f>N(R3859)+IF(A3860="عهدة",1,0)</f>
        <v/>
      </c>
      <c r="S3860">
        <f>IF(C3860="","",IF(AND(C3860&gt;=DATE(2026,9,1),C3860&lt;=DATE(2027,8,31)),(YEAR(C3860)-2026)*12+MONTH(C3860)-8,""))</f>
        <v/>
      </c>
      <c r="T3860">
        <f>IF(AND(A3860="مصروف",R3860&gt;0,I3860="موافق",S3860&lt;&gt;"",H3860&lt;&gt;""),N(G3860),0)</f>
        <v/>
      </c>
    </row>
    <row r="3861">
      <c r="A3861" s="19" t="n"/>
      <c r="B3861" s="20">
        <f>IF(A3861="","",IF(R3861=0,"⚠ أضف سطر عهدة أولًا","DMT-"&amp;TEXT(R3861,"000")))</f>
        <v/>
      </c>
      <c r="C3861" s="21" t="n"/>
      <c r="D3861" s="20">
        <f>IF(C3861="","",IF(S3861="","خارج السنة المالية",INDEX(القوائم!$D$2:$D$13,S3861)))</f>
        <v/>
      </c>
      <c r="E3861" s="22" t="n"/>
      <c r="F3861" s="23" t="n"/>
      <c r="G3861" s="23" t="n"/>
      <c r="H3861" s="22" t="n"/>
      <c r="I3861" s="19" t="n"/>
      <c r="J3861" s="21" t="n"/>
      <c r="K3861" s="19" t="n"/>
      <c r="L3861" s="19" t="n"/>
      <c r="M3861" s="21" t="n"/>
      <c r="N3861" s="22" t="n"/>
      <c r="O3861" s="24">
        <f>IF(A3861&lt;&gt;"عهدة","",SUMIFS($G$8:$G$5007,$B$8:$B$5007,B3861,$A$8:$A$5007,"مصروف",$I$8:$I$5007,"&lt;&gt;مرفوض"))</f>
        <v/>
      </c>
      <c r="P3861" s="25">
        <f>IF(A3861&lt;&gt;"عهدة","",N(F3861)-O3861)</f>
        <v/>
      </c>
      <c r="Q3861" s="26">
        <f>IF(A3861="","",IF(A3861="عهدة",IF(N(F3861)=0,"⚠ أدخل قيمة العهدة",IF(P3861&lt;0,"⛔ عجز / زيادة مصروفات "&amp;TEXT(-P3861,"#,##0"),IF(COUNTIFS($B$8:$B$5007,B3861,$A$8:$A$5007,"مصروف",$I$8:$I$5007,"&lt;&gt;مرفوض",$K$8:$K$5007,"&lt;&gt;نعم")&gt;0,"⚠ "&amp;COUNTIFS($B$8:$B$5007,B3861,$A$8:$A$5007,"مصروف",$I$8:$I$5007,"&lt;&gt;مرفوض",$K$8:$K$5007,"&lt;&gt;نعم")&amp;" مصروف غير مسوى",IF(L3861="تمت التسوية",IF(P3861=0,"✔ متوازنة وتمت التسوية","✔ تمت التسوية – متبقي "&amp;TEXT(P3861,"#,##0")),IF(P3861&gt;0,"متبقي "&amp;TEXT(P3861,"#,##0"),"✔ متوازنة"))))),IF(R3861=0,"⚠ أضف سطر عهدة أولًا",IF(OR(C3861="",N(G3861)=0),"⚠ أكمل التاريخ والقيمة",IF(S3861="","⚠ التاريخ خارج السنة المالية",IF(H3861="","⚠ اختر بند الموازنة",IF(I3861="مرفوض","✖ مرفوض من المدير",IF(I3861&lt;&gt;"موافق","⏳ بانتظار موافقة المدير",IF(K3861&lt;&gt;"نعم","⚠ غير مسوى مع الحسابات","✔ معتمد ومسوى")))))))))</f>
        <v/>
      </c>
      <c r="R3861">
        <f>N(R3860)+IF(A3861="عهدة",1,0)</f>
        <v/>
      </c>
      <c r="S3861">
        <f>IF(C3861="","",IF(AND(C3861&gt;=DATE(2026,9,1),C3861&lt;=DATE(2027,8,31)),(YEAR(C3861)-2026)*12+MONTH(C3861)-8,""))</f>
        <v/>
      </c>
      <c r="T3861">
        <f>IF(AND(A3861="مصروف",R3861&gt;0,I3861="موافق",S3861&lt;&gt;"",H3861&lt;&gt;""),N(G3861),0)</f>
        <v/>
      </c>
    </row>
    <row r="3862">
      <c r="A3862" s="19" t="n"/>
      <c r="B3862" s="20">
        <f>IF(A3862="","",IF(R3862=0,"⚠ أضف سطر عهدة أولًا","DMT-"&amp;TEXT(R3862,"000")))</f>
        <v/>
      </c>
      <c r="C3862" s="21" t="n"/>
      <c r="D3862" s="20">
        <f>IF(C3862="","",IF(S3862="","خارج السنة المالية",INDEX(القوائم!$D$2:$D$13,S3862)))</f>
        <v/>
      </c>
      <c r="E3862" s="22" t="n"/>
      <c r="F3862" s="23" t="n"/>
      <c r="G3862" s="23" t="n"/>
      <c r="H3862" s="22" t="n"/>
      <c r="I3862" s="19" t="n"/>
      <c r="J3862" s="21" t="n"/>
      <c r="K3862" s="19" t="n"/>
      <c r="L3862" s="19" t="n"/>
      <c r="M3862" s="21" t="n"/>
      <c r="N3862" s="22" t="n"/>
      <c r="O3862" s="24">
        <f>IF(A3862&lt;&gt;"عهدة","",SUMIFS($G$8:$G$5007,$B$8:$B$5007,B3862,$A$8:$A$5007,"مصروف",$I$8:$I$5007,"&lt;&gt;مرفوض"))</f>
        <v/>
      </c>
      <c r="P3862" s="25">
        <f>IF(A3862&lt;&gt;"عهدة","",N(F3862)-O3862)</f>
        <v/>
      </c>
      <c r="Q3862" s="26">
        <f>IF(A3862="","",IF(A3862="عهدة",IF(N(F3862)=0,"⚠ أدخل قيمة العهدة",IF(P3862&lt;0,"⛔ عجز / زيادة مصروفات "&amp;TEXT(-P3862,"#,##0"),IF(COUNTIFS($B$8:$B$5007,B3862,$A$8:$A$5007,"مصروف",$I$8:$I$5007,"&lt;&gt;مرفوض",$K$8:$K$5007,"&lt;&gt;نعم")&gt;0,"⚠ "&amp;COUNTIFS($B$8:$B$5007,B3862,$A$8:$A$5007,"مصروف",$I$8:$I$5007,"&lt;&gt;مرفوض",$K$8:$K$5007,"&lt;&gt;نعم")&amp;" مصروف غير مسوى",IF(L3862="تمت التسوية",IF(P3862=0,"✔ متوازنة وتمت التسوية","✔ تمت التسوية – متبقي "&amp;TEXT(P3862,"#,##0")),IF(P3862&gt;0,"متبقي "&amp;TEXT(P3862,"#,##0"),"✔ متوازنة"))))),IF(R3862=0,"⚠ أضف سطر عهدة أولًا",IF(OR(C3862="",N(G3862)=0),"⚠ أكمل التاريخ والقيمة",IF(S3862="","⚠ التاريخ خارج السنة المالية",IF(H3862="","⚠ اختر بند الموازنة",IF(I3862="مرفوض","✖ مرفوض من المدير",IF(I3862&lt;&gt;"موافق","⏳ بانتظار موافقة المدير",IF(K3862&lt;&gt;"نعم","⚠ غير مسوى مع الحسابات","✔ معتمد ومسوى")))))))))</f>
        <v/>
      </c>
      <c r="R3862">
        <f>N(R3861)+IF(A3862="عهدة",1,0)</f>
        <v/>
      </c>
      <c r="S3862">
        <f>IF(C3862="","",IF(AND(C3862&gt;=DATE(2026,9,1),C3862&lt;=DATE(2027,8,31)),(YEAR(C3862)-2026)*12+MONTH(C3862)-8,""))</f>
        <v/>
      </c>
      <c r="T3862">
        <f>IF(AND(A3862="مصروف",R3862&gt;0,I3862="موافق",S3862&lt;&gt;"",H3862&lt;&gt;""),N(G3862),0)</f>
        <v/>
      </c>
    </row>
    <row r="3863">
      <c r="A3863" s="19" t="n"/>
      <c r="B3863" s="20">
        <f>IF(A3863="","",IF(R3863=0,"⚠ أضف سطر عهدة أولًا","DMT-"&amp;TEXT(R3863,"000")))</f>
        <v/>
      </c>
      <c r="C3863" s="21" t="n"/>
      <c r="D3863" s="20">
        <f>IF(C3863="","",IF(S3863="","خارج السنة المالية",INDEX(القوائم!$D$2:$D$13,S3863)))</f>
        <v/>
      </c>
      <c r="E3863" s="22" t="n"/>
      <c r="F3863" s="23" t="n"/>
      <c r="G3863" s="23" t="n"/>
      <c r="H3863" s="22" t="n"/>
      <c r="I3863" s="19" t="n"/>
      <c r="J3863" s="21" t="n"/>
      <c r="K3863" s="19" t="n"/>
      <c r="L3863" s="19" t="n"/>
      <c r="M3863" s="21" t="n"/>
      <c r="N3863" s="22" t="n"/>
      <c r="O3863" s="24">
        <f>IF(A3863&lt;&gt;"عهدة","",SUMIFS($G$8:$G$5007,$B$8:$B$5007,B3863,$A$8:$A$5007,"مصروف",$I$8:$I$5007,"&lt;&gt;مرفوض"))</f>
        <v/>
      </c>
      <c r="P3863" s="25">
        <f>IF(A3863&lt;&gt;"عهدة","",N(F3863)-O3863)</f>
        <v/>
      </c>
      <c r="Q3863" s="26">
        <f>IF(A3863="","",IF(A3863="عهدة",IF(N(F3863)=0,"⚠ أدخل قيمة العهدة",IF(P3863&lt;0,"⛔ عجز / زيادة مصروفات "&amp;TEXT(-P3863,"#,##0"),IF(COUNTIFS($B$8:$B$5007,B3863,$A$8:$A$5007,"مصروف",$I$8:$I$5007,"&lt;&gt;مرفوض",$K$8:$K$5007,"&lt;&gt;نعم")&gt;0,"⚠ "&amp;COUNTIFS($B$8:$B$5007,B3863,$A$8:$A$5007,"مصروف",$I$8:$I$5007,"&lt;&gt;مرفوض",$K$8:$K$5007,"&lt;&gt;نعم")&amp;" مصروف غير مسوى",IF(L3863="تمت التسوية",IF(P3863=0,"✔ متوازنة وتمت التسوية","✔ تمت التسوية – متبقي "&amp;TEXT(P3863,"#,##0")),IF(P3863&gt;0,"متبقي "&amp;TEXT(P3863,"#,##0"),"✔ متوازنة"))))),IF(R3863=0,"⚠ أضف سطر عهدة أولًا",IF(OR(C3863="",N(G3863)=0),"⚠ أكمل التاريخ والقيمة",IF(S3863="","⚠ التاريخ خارج السنة المالية",IF(H3863="","⚠ اختر بند الموازنة",IF(I3863="مرفوض","✖ مرفوض من المدير",IF(I3863&lt;&gt;"موافق","⏳ بانتظار موافقة المدير",IF(K3863&lt;&gt;"نعم","⚠ غير مسوى مع الحسابات","✔ معتمد ومسوى")))))))))</f>
        <v/>
      </c>
      <c r="R3863">
        <f>N(R3862)+IF(A3863="عهدة",1,0)</f>
        <v/>
      </c>
      <c r="S3863">
        <f>IF(C3863="","",IF(AND(C3863&gt;=DATE(2026,9,1),C3863&lt;=DATE(2027,8,31)),(YEAR(C3863)-2026)*12+MONTH(C3863)-8,""))</f>
        <v/>
      </c>
      <c r="T3863">
        <f>IF(AND(A3863="مصروف",R3863&gt;0,I3863="موافق",S3863&lt;&gt;"",H3863&lt;&gt;""),N(G3863),0)</f>
        <v/>
      </c>
    </row>
    <row r="3864">
      <c r="A3864" s="19" t="n"/>
      <c r="B3864" s="20">
        <f>IF(A3864="","",IF(R3864=0,"⚠ أضف سطر عهدة أولًا","DMT-"&amp;TEXT(R3864,"000")))</f>
        <v/>
      </c>
      <c r="C3864" s="21" t="n"/>
      <c r="D3864" s="20">
        <f>IF(C3864="","",IF(S3864="","خارج السنة المالية",INDEX(القوائم!$D$2:$D$13,S3864)))</f>
        <v/>
      </c>
      <c r="E3864" s="22" t="n"/>
      <c r="F3864" s="23" t="n"/>
      <c r="G3864" s="23" t="n"/>
      <c r="H3864" s="22" t="n"/>
      <c r="I3864" s="19" t="n"/>
      <c r="J3864" s="21" t="n"/>
      <c r="K3864" s="19" t="n"/>
      <c r="L3864" s="19" t="n"/>
      <c r="M3864" s="21" t="n"/>
      <c r="N3864" s="22" t="n"/>
      <c r="O3864" s="24">
        <f>IF(A3864&lt;&gt;"عهدة","",SUMIFS($G$8:$G$5007,$B$8:$B$5007,B3864,$A$8:$A$5007,"مصروف",$I$8:$I$5007,"&lt;&gt;مرفوض"))</f>
        <v/>
      </c>
      <c r="P3864" s="25">
        <f>IF(A3864&lt;&gt;"عهدة","",N(F3864)-O3864)</f>
        <v/>
      </c>
      <c r="Q3864" s="26">
        <f>IF(A3864="","",IF(A3864="عهدة",IF(N(F3864)=0,"⚠ أدخل قيمة العهدة",IF(P3864&lt;0,"⛔ عجز / زيادة مصروفات "&amp;TEXT(-P3864,"#,##0"),IF(COUNTIFS($B$8:$B$5007,B3864,$A$8:$A$5007,"مصروف",$I$8:$I$5007,"&lt;&gt;مرفوض",$K$8:$K$5007,"&lt;&gt;نعم")&gt;0,"⚠ "&amp;COUNTIFS($B$8:$B$5007,B3864,$A$8:$A$5007,"مصروف",$I$8:$I$5007,"&lt;&gt;مرفوض",$K$8:$K$5007,"&lt;&gt;نعم")&amp;" مصروف غير مسوى",IF(L3864="تمت التسوية",IF(P3864=0,"✔ متوازنة وتمت التسوية","✔ تمت التسوية – متبقي "&amp;TEXT(P3864,"#,##0")),IF(P3864&gt;0,"متبقي "&amp;TEXT(P3864,"#,##0"),"✔ متوازنة"))))),IF(R3864=0,"⚠ أضف سطر عهدة أولًا",IF(OR(C3864="",N(G3864)=0),"⚠ أكمل التاريخ والقيمة",IF(S3864="","⚠ التاريخ خارج السنة المالية",IF(H3864="","⚠ اختر بند الموازنة",IF(I3864="مرفوض","✖ مرفوض من المدير",IF(I3864&lt;&gt;"موافق","⏳ بانتظار موافقة المدير",IF(K3864&lt;&gt;"نعم","⚠ غير مسوى مع الحسابات","✔ معتمد ومسوى")))))))))</f>
        <v/>
      </c>
      <c r="R3864">
        <f>N(R3863)+IF(A3864="عهدة",1,0)</f>
        <v/>
      </c>
      <c r="S3864">
        <f>IF(C3864="","",IF(AND(C3864&gt;=DATE(2026,9,1),C3864&lt;=DATE(2027,8,31)),(YEAR(C3864)-2026)*12+MONTH(C3864)-8,""))</f>
        <v/>
      </c>
      <c r="T3864">
        <f>IF(AND(A3864="مصروف",R3864&gt;0,I3864="موافق",S3864&lt;&gt;"",H3864&lt;&gt;""),N(G3864),0)</f>
        <v/>
      </c>
    </row>
    <row r="3865">
      <c r="A3865" s="19" t="n"/>
      <c r="B3865" s="20">
        <f>IF(A3865="","",IF(R3865=0,"⚠ أضف سطر عهدة أولًا","DMT-"&amp;TEXT(R3865,"000")))</f>
        <v/>
      </c>
      <c r="C3865" s="21" t="n"/>
      <c r="D3865" s="20">
        <f>IF(C3865="","",IF(S3865="","خارج السنة المالية",INDEX(القوائم!$D$2:$D$13,S3865)))</f>
        <v/>
      </c>
      <c r="E3865" s="22" t="n"/>
      <c r="F3865" s="23" t="n"/>
      <c r="G3865" s="23" t="n"/>
      <c r="H3865" s="22" t="n"/>
      <c r="I3865" s="19" t="n"/>
      <c r="J3865" s="21" t="n"/>
      <c r="K3865" s="19" t="n"/>
      <c r="L3865" s="19" t="n"/>
      <c r="M3865" s="21" t="n"/>
      <c r="N3865" s="22" t="n"/>
      <c r="O3865" s="24">
        <f>IF(A3865&lt;&gt;"عهدة","",SUMIFS($G$8:$G$5007,$B$8:$B$5007,B3865,$A$8:$A$5007,"مصروف",$I$8:$I$5007,"&lt;&gt;مرفوض"))</f>
        <v/>
      </c>
      <c r="P3865" s="25">
        <f>IF(A3865&lt;&gt;"عهدة","",N(F3865)-O3865)</f>
        <v/>
      </c>
      <c r="Q3865" s="26">
        <f>IF(A3865="","",IF(A3865="عهدة",IF(N(F3865)=0,"⚠ أدخل قيمة العهدة",IF(P3865&lt;0,"⛔ عجز / زيادة مصروفات "&amp;TEXT(-P3865,"#,##0"),IF(COUNTIFS($B$8:$B$5007,B3865,$A$8:$A$5007,"مصروف",$I$8:$I$5007,"&lt;&gt;مرفوض",$K$8:$K$5007,"&lt;&gt;نعم")&gt;0,"⚠ "&amp;COUNTIFS($B$8:$B$5007,B3865,$A$8:$A$5007,"مصروف",$I$8:$I$5007,"&lt;&gt;مرفوض",$K$8:$K$5007,"&lt;&gt;نعم")&amp;" مصروف غير مسوى",IF(L3865="تمت التسوية",IF(P3865=0,"✔ متوازنة وتمت التسوية","✔ تمت التسوية – متبقي "&amp;TEXT(P3865,"#,##0")),IF(P3865&gt;0,"متبقي "&amp;TEXT(P3865,"#,##0"),"✔ متوازنة"))))),IF(R3865=0,"⚠ أضف سطر عهدة أولًا",IF(OR(C3865="",N(G3865)=0),"⚠ أكمل التاريخ والقيمة",IF(S3865="","⚠ التاريخ خارج السنة المالية",IF(H3865="","⚠ اختر بند الموازنة",IF(I3865="مرفوض","✖ مرفوض من المدير",IF(I3865&lt;&gt;"موافق","⏳ بانتظار موافقة المدير",IF(K3865&lt;&gt;"نعم","⚠ غير مسوى مع الحسابات","✔ معتمد ومسوى")))))))))</f>
        <v/>
      </c>
      <c r="R3865">
        <f>N(R3864)+IF(A3865="عهدة",1,0)</f>
        <v/>
      </c>
      <c r="S3865">
        <f>IF(C3865="","",IF(AND(C3865&gt;=DATE(2026,9,1),C3865&lt;=DATE(2027,8,31)),(YEAR(C3865)-2026)*12+MONTH(C3865)-8,""))</f>
        <v/>
      </c>
      <c r="T3865">
        <f>IF(AND(A3865="مصروف",R3865&gt;0,I3865="موافق",S3865&lt;&gt;"",H3865&lt;&gt;""),N(G3865),0)</f>
        <v/>
      </c>
    </row>
    <row r="3866">
      <c r="A3866" s="19" t="n"/>
      <c r="B3866" s="20">
        <f>IF(A3866="","",IF(R3866=0,"⚠ أضف سطر عهدة أولًا","DMT-"&amp;TEXT(R3866,"000")))</f>
        <v/>
      </c>
      <c r="C3866" s="21" t="n"/>
      <c r="D3866" s="20">
        <f>IF(C3866="","",IF(S3866="","خارج السنة المالية",INDEX(القوائم!$D$2:$D$13,S3866)))</f>
        <v/>
      </c>
      <c r="E3866" s="22" t="n"/>
      <c r="F3866" s="23" t="n"/>
      <c r="G3866" s="23" t="n"/>
      <c r="H3866" s="22" t="n"/>
      <c r="I3866" s="19" t="n"/>
      <c r="J3866" s="21" t="n"/>
      <c r="K3866" s="19" t="n"/>
      <c r="L3866" s="19" t="n"/>
      <c r="M3866" s="21" t="n"/>
      <c r="N3866" s="22" t="n"/>
      <c r="O3866" s="24">
        <f>IF(A3866&lt;&gt;"عهدة","",SUMIFS($G$8:$G$5007,$B$8:$B$5007,B3866,$A$8:$A$5007,"مصروف",$I$8:$I$5007,"&lt;&gt;مرفوض"))</f>
        <v/>
      </c>
      <c r="P3866" s="25">
        <f>IF(A3866&lt;&gt;"عهدة","",N(F3866)-O3866)</f>
        <v/>
      </c>
      <c r="Q3866" s="26">
        <f>IF(A3866="","",IF(A3866="عهدة",IF(N(F3866)=0,"⚠ أدخل قيمة العهدة",IF(P3866&lt;0,"⛔ عجز / زيادة مصروفات "&amp;TEXT(-P3866,"#,##0"),IF(COUNTIFS($B$8:$B$5007,B3866,$A$8:$A$5007,"مصروف",$I$8:$I$5007,"&lt;&gt;مرفوض",$K$8:$K$5007,"&lt;&gt;نعم")&gt;0,"⚠ "&amp;COUNTIFS($B$8:$B$5007,B3866,$A$8:$A$5007,"مصروف",$I$8:$I$5007,"&lt;&gt;مرفوض",$K$8:$K$5007,"&lt;&gt;نعم")&amp;" مصروف غير مسوى",IF(L3866="تمت التسوية",IF(P3866=0,"✔ متوازنة وتمت التسوية","✔ تمت التسوية – متبقي "&amp;TEXT(P3866,"#,##0")),IF(P3866&gt;0,"متبقي "&amp;TEXT(P3866,"#,##0"),"✔ متوازنة"))))),IF(R3866=0,"⚠ أضف سطر عهدة أولًا",IF(OR(C3866="",N(G3866)=0),"⚠ أكمل التاريخ والقيمة",IF(S3866="","⚠ التاريخ خارج السنة المالية",IF(H3866="","⚠ اختر بند الموازنة",IF(I3866="مرفوض","✖ مرفوض من المدير",IF(I3866&lt;&gt;"موافق","⏳ بانتظار موافقة المدير",IF(K3866&lt;&gt;"نعم","⚠ غير مسوى مع الحسابات","✔ معتمد ومسوى")))))))))</f>
        <v/>
      </c>
      <c r="R3866">
        <f>N(R3865)+IF(A3866="عهدة",1,0)</f>
        <v/>
      </c>
      <c r="S3866">
        <f>IF(C3866="","",IF(AND(C3866&gt;=DATE(2026,9,1),C3866&lt;=DATE(2027,8,31)),(YEAR(C3866)-2026)*12+MONTH(C3866)-8,""))</f>
        <v/>
      </c>
      <c r="T3866">
        <f>IF(AND(A3866="مصروف",R3866&gt;0,I3866="موافق",S3866&lt;&gt;"",H3866&lt;&gt;""),N(G3866),0)</f>
        <v/>
      </c>
    </row>
    <row r="3867">
      <c r="A3867" s="19" t="n"/>
      <c r="B3867" s="20">
        <f>IF(A3867="","",IF(R3867=0,"⚠ أضف سطر عهدة أولًا","DMT-"&amp;TEXT(R3867,"000")))</f>
        <v/>
      </c>
      <c r="C3867" s="21" t="n"/>
      <c r="D3867" s="20">
        <f>IF(C3867="","",IF(S3867="","خارج السنة المالية",INDEX(القوائم!$D$2:$D$13,S3867)))</f>
        <v/>
      </c>
      <c r="E3867" s="22" t="n"/>
      <c r="F3867" s="23" t="n"/>
      <c r="G3867" s="23" t="n"/>
      <c r="H3867" s="22" t="n"/>
      <c r="I3867" s="19" t="n"/>
      <c r="J3867" s="21" t="n"/>
      <c r="K3867" s="19" t="n"/>
      <c r="L3867" s="19" t="n"/>
      <c r="M3867" s="21" t="n"/>
      <c r="N3867" s="22" t="n"/>
      <c r="O3867" s="24">
        <f>IF(A3867&lt;&gt;"عهدة","",SUMIFS($G$8:$G$5007,$B$8:$B$5007,B3867,$A$8:$A$5007,"مصروف",$I$8:$I$5007,"&lt;&gt;مرفوض"))</f>
        <v/>
      </c>
      <c r="P3867" s="25">
        <f>IF(A3867&lt;&gt;"عهدة","",N(F3867)-O3867)</f>
        <v/>
      </c>
      <c r="Q3867" s="26">
        <f>IF(A3867="","",IF(A3867="عهدة",IF(N(F3867)=0,"⚠ أدخل قيمة العهدة",IF(P3867&lt;0,"⛔ عجز / زيادة مصروفات "&amp;TEXT(-P3867,"#,##0"),IF(COUNTIFS($B$8:$B$5007,B3867,$A$8:$A$5007,"مصروف",$I$8:$I$5007,"&lt;&gt;مرفوض",$K$8:$K$5007,"&lt;&gt;نعم")&gt;0,"⚠ "&amp;COUNTIFS($B$8:$B$5007,B3867,$A$8:$A$5007,"مصروف",$I$8:$I$5007,"&lt;&gt;مرفوض",$K$8:$K$5007,"&lt;&gt;نعم")&amp;" مصروف غير مسوى",IF(L3867="تمت التسوية",IF(P3867=0,"✔ متوازنة وتمت التسوية","✔ تمت التسوية – متبقي "&amp;TEXT(P3867,"#,##0")),IF(P3867&gt;0,"متبقي "&amp;TEXT(P3867,"#,##0"),"✔ متوازنة"))))),IF(R3867=0,"⚠ أضف سطر عهدة أولًا",IF(OR(C3867="",N(G3867)=0),"⚠ أكمل التاريخ والقيمة",IF(S3867="","⚠ التاريخ خارج السنة المالية",IF(H3867="","⚠ اختر بند الموازنة",IF(I3867="مرفوض","✖ مرفوض من المدير",IF(I3867&lt;&gt;"موافق","⏳ بانتظار موافقة المدير",IF(K3867&lt;&gt;"نعم","⚠ غير مسوى مع الحسابات","✔ معتمد ومسوى")))))))))</f>
        <v/>
      </c>
      <c r="R3867">
        <f>N(R3866)+IF(A3867="عهدة",1,0)</f>
        <v/>
      </c>
      <c r="S3867">
        <f>IF(C3867="","",IF(AND(C3867&gt;=DATE(2026,9,1),C3867&lt;=DATE(2027,8,31)),(YEAR(C3867)-2026)*12+MONTH(C3867)-8,""))</f>
        <v/>
      </c>
      <c r="T3867">
        <f>IF(AND(A3867="مصروف",R3867&gt;0,I3867="موافق",S3867&lt;&gt;"",H3867&lt;&gt;""),N(G3867),0)</f>
        <v/>
      </c>
    </row>
    <row r="3868">
      <c r="A3868" s="19" t="n"/>
      <c r="B3868" s="20">
        <f>IF(A3868="","",IF(R3868=0,"⚠ أضف سطر عهدة أولًا","DMT-"&amp;TEXT(R3868,"000")))</f>
        <v/>
      </c>
      <c r="C3868" s="21" t="n"/>
      <c r="D3868" s="20">
        <f>IF(C3868="","",IF(S3868="","خارج السنة المالية",INDEX(القوائم!$D$2:$D$13,S3868)))</f>
        <v/>
      </c>
      <c r="E3868" s="22" t="n"/>
      <c r="F3868" s="23" t="n"/>
      <c r="G3868" s="23" t="n"/>
      <c r="H3868" s="22" t="n"/>
      <c r="I3868" s="19" t="n"/>
      <c r="J3868" s="21" t="n"/>
      <c r="K3868" s="19" t="n"/>
      <c r="L3868" s="19" t="n"/>
      <c r="M3868" s="21" t="n"/>
      <c r="N3868" s="22" t="n"/>
      <c r="O3868" s="24">
        <f>IF(A3868&lt;&gt;"عهدة","",SUMIFS($G$8:$G$5007,$B$8:$B$5007,B3868,$A$8:$A$5007,"مصروف",$I$8:$I$5007,"&lt;&gt;مرفوض"))</f>
        <v/>
      </c>
      <c r="P3868" s="25">
        <f>IF(A3868&lt;&gt;"عهدة","",N(F3868)-O3868)</f>
        <v/>
      </c>
      <c r="Q3868" s="26">
        <f>IF(A3868="","",IF(A3868="عهدة",IF(N(F3868)=0,"⚠ أدخل قيمة العهدة",IF(P3868&lt;0,"⛔ عجز / زيادة مصروفات "&amp;TEXT(-P3868,"#,##0"),IF(COUNTIFS($B$8:$B$5007,B3868,$A$8:$A$5007,"مصروف",$I$8:$I$5007,"&lt;&gt;مرفوض",$K$8:$K$5007,"&lt;&gt;نعم")&gt;0,"⚠ "&amp;COUNTIFS($B$8:$B$5007,B3868,$A$8:$A$5007,"مصروف",$I$8:$I$5007,"&lt;&gt;مرفوض",$K$8:$K$5007,"&lt;&gt;نعم")&amp;" مصروف غير مسوى",IF(L3868="تمت التسوية",IF(P3868=0,"✔ متوازنة وتمت التسوية","✔ تمت التسوية – متبقي "&amp;TEXT(P3868,"#,##0")),IF(P3868&gt;0,"متبقي "&amp;TEXT(P3868,"#,##0"),"✔ متوازنة"))))),IF(R3868=0,"⚠ أضف سطر عهدة أولًا",IF(OR(C3868="",N(G3868)=0),"⚠ أكمل التاريخ والقيمة",IF(S3868="","⚠ التاريخ خارج السنة المالية",IF(H3868="","⚠ اختر بند الموازنة",IF(I3868="مرفوض","✖ مرفوض من المدير",IF(I3868&lt;&gt;"موافق","⏳ بانتظار موافقة المدير",IF(K3868&lt;&gt;"نعم","⚠ غير مسوى مع الحسابات","✔ معتمد ومسوى")))))))))</f>
        <v/>
      </c>
      <c r="R3868">
        <f>N(R3867)+IF(A3868="عهدة",1,0)</f>
        <v/>
      </c>
      <c r="S3868">
        <f>IF(C3868="","",IF(AND(C3868&gt;=DATE(2026,9,1),C3868&lt;=DATE(2027,8,31)),(YEAR(C3868)-2026)*12+MONTH(C3868)-8,""))</f>
        <v/>
      </c>
      <c r="T3868">
        <f>IF(AND(A3868="مصروف",R3868&gt;0,I3868="موافق",S3868&lt;&gt;"",H3868&lt;&gt;""),N(G3868),0)</f>
        <v/>
      </c>
    </row>
    <row r="3869">
      <c r="A3869" s="19" t="n"/>
      <c r="B3869" s="20">
        <f>IF(A3869="","",IF(R3869=0,"⚠ أضف سطر عهدة أولًا","DMT-"&amp;TEXT(R3869,"000")))</f>
        <v/>
      </c>
      <c r="C3869" s="21" t="n"/>
      <c r="D3869" s="20">
        <f>IF(C3869="","",IF(S3869="","خارج السنة المالية",INDEX(القوائم!$D$2:$D$13,S3869)))</f>
        <v/>
      </c>
      <c r="E3869" s="22" t="n"/>
      <c r="F3869" s="23" t="n"/>
      <c r="G3869" s="23" t="n"/>
      <c r="H3869" s="22" t="n"/>
      <c r="I3869" s="19" t="n"/>
      <c r="J3869" s="21" t="n"/>
      <c r="K3869" s="19" t="n"/>
      <c r="L3869" s="19" t="n"/>
      <c r="M3869" s="21" t="n"/>
      <c r="N3869" s="22" t="n"/>
      <c r="O3869" s="24">
        <f>IF(A3869&lt;&gt;"عهدة","",SUMIFS($G$8:$G$5007,$B$8:$B$5007,B3869,$A$8:$A$5007,"مصروف",$I$8:$I$5007,"&lt;&gt;مرفوض"))</f>
        <v/>
      </c>
      <c r="P3869" s="25">
        <f>IF(A3869&lt;&gt;"عهدة","",N(F3869)-O3869)</f>
        <v/>
      </c>
      <c r="Q3869" s="26">
        <f>IF(A3869="","",IF(A3869="عهدة",IF(N(F3869)=0,"⚠ أدخل قيمة العهدة",IF(P3869&lt;0,"⛔ عجز / زيادة مصروفات "&amp;TEXT(-P3869,"#,##0"),IF(COUNTIFS($B$8:$B$5007,B3869,$A$8:$A$5007,"مصروف",$I$8:$I$5007,"&lt;&gt;مرفوض",$K$8:$K$5007,"&lt;&gt;نعم")&gt;0,"⚠ "&amp;COUNTIFS($B$8:$B$5007,B3869,$A$8:$A$5007,"مصروف",$I$8:$I$5007,"&lt;&gt;مرفوض",$K$8:$K$5007,"&lt;&gt;نعم")&amp;" مصروف غير مسوى",IF(L3869="تمت التسوية",IF(P3869=0,"✔ متوازنة وتمت التسوية","✔ تمت التسوية – متبقي "&amp;TEXT(P3869,"#,##0")),IF(P3869&gt;0,"متبقي "&amp;TEXT(P3869,"#,##0"),"✔ متوازنة"))))),IF(R3869=0,"⚠ أضف سطر عهدة أولًا",IF(OR(C3869="",N(G3869)=0),"⚠ أكمل التاريخ والقيمة",IF(S3869="","⚠ التاريخ خارج السنة المالية",IF(H3869="","⚠ اختر بند الموازنة",IF(I3869="مرفوض","✖ مرفوض من المدير",IF(I3869&lt;&gt;"موافق","⏳ بانتظار موافقة المدير",IF(K3869&lt;&gt;"نعم","⚠ غير مسوى مع الحسابات","✔ معتمد ومسوى")))))))))</f>
        <v/>
      </c>
      <c r="R3869">
        <f>N(R3868)+IF(A3869="عهدة",1,0)</f>
        <v/>
      </c>
      <c r="S3869">
        <f>IF(C3869="","",IF(AND(C3869&gt;=DATE(2026,9,1),C3869&lt;=DATE(2027,8,31)),(YEAR(C3869)-2026)*12+MONTH(C3869)-8,""))</f>
        <v/>
      </c>
      <c r="T3869">
        <f>IF(AND(A3869="مصروف",R3869&gt;0,I3869="موافق",S3869&lt;&gt;"",H3869&lt;&gt;""),N(G3869),0)</f>
        <v/>
      </c>
    </row>
    <row r="3870">
      <c r="A3870" s="19" t="n"/>
      <c r="B3870" s="20">
        <f>IF(A3870="","",IF(R3870=0,"⚠ أضف سطر عهدة أولًا","DMT-"&amp;TEXT(R3870,"000")))</f>
        <v/>
      </c>
      <c r="C3870" s="21" t="n"/>
      <c r="D3870" s="20">
        <f>IF(C3870="","",IF(S3870="","خارج السنة المالية",INDEX(القوائم!$D$2:$D$13,S3870)))</f>
        <v/>
      </c>
      <c r="E3870" s="22" t="n"/>
      <c r="F3870" s="23" t="n"/>
      <c r="G3870" s="23" t="n"/>
      <c r="H3870" s="22" t="n"/>
      <c r="I3870" s="19" t="n"/>
      <c r="J3870" s="21" t="n"/>
      <c r="K3870" s="19" t="n"/>
      <c r="L3870" s="19" t="n"/>
      <c r="M3870" s="21" t="n"/>
      <c r="N3870" s="22" t="n"/>
      <c r="O3870" s="24">
        <f>IF(A3870&lt;&gt;"عهدة","",SUMIFS($G$8:$G$5007,$B$8:$B$5007,B3870,$A$8:$A$5007,"مصروف",$I$8:$I$5007,"&lt;&gt;مرفوض"))</f>
        <v/>
      </c>
      <c r="P3870" s="25">
        <f>IF(A3870&lt;&gt;"عهدة","",N(F3870)-O3870)</f>
        <v/>
      </c>
      <c r="Q3870" s="26">
        <f>IF(A3870="","",IF(A3870="عهدة",IF(N(F3870)=0,"⚠ أدخل قيمة العهدة",IF(P3870&lt;0,"⛔ عجز / زيادة مصروفات "&amp;TEXT(-P3870,"#,##0"),IF(COUNTIFS($B$8:$B$5007,B3870,$A$8:$A$5007,"مصروف",$I$8:$I$5007,"&lt;&gt;مرفوض",$K$8:$K$5007,"&lt;&gt;نعم")&gt;0,"⚠ "&amp;COUNTIFS($B$8:$B$5007,B3870,$A$8:$A$5007,"مصروف",$I$8:$I$5007,"&lt;&gt;مرفوض",$K$8:$K$5007,"&lt;&gt;نعم")&amp;" مصروف غير مسوى",IF(L3870="تمت التسوية",IF(P3870=0,"✔ متوازنة وتمت التسوية","✔ تمت التسوية – متبقي "&amp;TEXT(P3870,"#,##0")),IF(P3870&gt;0,"متبقي "&amp;TEXT(P3870,"#,##0"),"✔ متوازنة"))))),IF(R3870=0,"⚠ أضف سطر عهدة أولًا",IF(OR(C3870="",N(G3870)=0),"⚠ أكمل التاريخ والقيمة",IF(S3870="","⚠ التاريخ خارج السنة المالية",IF(H3870="","⚠ اختر بند الموازنة",IF(I3870="مرفوض","✖ مرفوض من المدير",IF(I3870&lt;&gt;"موافق","⏳ بانتظار موافقة المدير",IF(K3870&lt;&gt;"نعم","⚠ غير مسوى مع الحسابات","✔ معتمد ومسوى")))))))))</f>
        <v/>
      </c>
      <c r="R3870">
        <f>N(R3869)+IF(A3870="عهدة",1,0)</f>
        <v/>
      </c>
      <c r="S3870">
        <f>IF(C3870="","",IF(AND(C3870&gt;=DATE(2026,9,1),C3870&lt;=DATE(2027,8,31)),(YEAR(C3870)-2026)*12+MONTH(C3870)-8,""))</f>
        <v/>
      </c>
      <c r="T3870">
        <f>IF(AND(A3870="مصروف",R3870&gt;0,I3870="موافق",S3870&lt;&gt;"",H3870&lt;&gt;""),N(G3870),0)</f>
        <v/>
      </c>
    </row>
    <row r="3871">
      <c r="A3871" s="19" t="n"/>
      <c r="B3871" s="20">
        <f>IF(A3871="","",IF(R3871=0,"⚠ أضف سطر عهدة أولًا","DMT-"&amp;TEXT(R3871,"000")))</f>
        <v/>
      </c>
      <c r="C3871" s="21" t="n"/>
      <c r="D3871" s="20">
        <f>IF(C3871="","",IF(S3871="","خارج السنة المالية",INDEX(القوائم!$D$2:$D$13,S3871)))</f>
        <v/>
      </c>
      <c r="E3871" s="22" t="n"/>
      <c r="F3871" s="23" t="n"/>
      <c r="G3871" s="23" t="n"/>
      <c r="H3871" s="22" t="n"/>
      <c r="I3871" s="19" t="n"/>
      <c r="J3871" s="21" t="n"/>
      <c r="K3871" s="19" t="n"/>
      <c r="L3871" s="19" t="n"/>
      <c r="M3871" s="21" t="n"/>
      <c r="N3871" s="22" t="n"/>
      <c r="O3871" s="24">
        <f>IF(A3871&lt;&gt;"عهدة","",SUMIFS($G$8:$G$5007,$B$8:$B$5007,B3871,$A$8:$A$5007,"مصروف",$I$8:$I$5007,"&lt;&gt;مرفوض"))</f>
        <v/>
      </c>
      <c r="P3871" s="25">
        <f>IF(A3871&lt;&gt;"عهدة","",N(F3871)-O3871)</f>
        <v/>
      </c>
      <c r="Q3871" s="26">
        <f>IF(A3871="","",IF(A3871="عهدة",IF(N(F3871)=0,"⚠ أدخل قيمة العهدة",IF(P3871&lt;0,"⛔ عجز / زيادة مصروفات "&amp;TEXT(-P3871,"#,##0"),IF(COUNTIFS($B$8:$B$5007,B3871,$A$8:$A$5007,"مصروف",$I$8:$I$5007,"&lt;&gt;مرفوض",$K$8:$K$5007,"&lt;&gt;نعم")&gt;0,"⚠ "&amp;COUNTIFS($B$8:$B$5007,B3871,$A$8:$A$5007,"مصروف",$I$8:$I$5007,"&lt;&gt;مرفوض",$K$8:$K$5007,"&lt;&gt;نعم")&amp;" مصروف غير مسوى",IF(L3871="تمت التسوية",IF(P3871=0,"✔ متوازنة وتمت التسوية","✔ تمت التسوية – متبقي "&amp;TEXT(P3871,"#,##0")),IF(P3871&gt;0,"متبقي "&amp;TEXT(P3871,"#,##0"),"✔ متوازنة"))))),IF(R3871=0,"⚠ أضف سطر عهدة أولًا",IF(OR(C3871="",N(G3871)=0),"⚠ أكمل التاريخ والقيمة",IF(S3871="","⚠ التاريخ خارج السنة المالية",IF(H3871="","⚠ اختر بند الموازنة",IF(I3871="مرفوض","✖ مرفوض من المدير",IF(I3871&lt;&gt;"موافق","⏳ بانتظار موافقة المدير",IF(K3871&lt;&gt;"نعم","⚠ غير مسوى مع الحسابات","✔ معتمد ومسوى")))))))))</f>
        <v/>
      </c>
      <c r="R3871">
        <f>N(R3870)+IF(A3871="عهدة",1,0)</f>
        <v/>
      </c>
      <c r="S3871">
        <f>IF(C3871="","",IF(AND(C3871&gt;=DATE(2026,9,1),C3871&lt;=DATE(2027,8,31)),(YEAR(C3871)-2026)*12+MONTH(C3871)-8,""))</f>
        <v/>
      </c>
      <c r="T3871">
        <f>IF(AND(A3871="مصروف",R3871&gt;0,I3871="موافق",S3871&lt;&gt;"",H3871&lt;&gt;""),N(G3871),0)</f>
        <v/>
      </c>
    </row>
    <row r="3872">
      <c r="A3872" s="19" t="n"/>
      <c r="B3872" s="20">
        <f>IF(A3872="","",IF(R3872=0,"⚠ أضف سطر عهدة أولًا","DMT-"&amp;TEXT(R3872,"000")))</f>
        <v/>
      </c>
      <c r="C3872" s="21" t="n"/>
      <c r="D3872" s="20">
        <f>IF(C3872="","",IF(S3872="","خارج السنة المالية",INDEX(القوائم!$D$2:$D$13,S3872)))</f>
        <v/>
      </c>
      <c r="E3872" s="22" t="n"/>
      <c r="F3872" s="23" t="n"/>
      <c r="G3872" s="23" t="n"/>
      <c r="H3872" s="22" t="n"/>
      <c r="I3872" s="19" t="n"/>
      <c r="J3872" s="21" t="n"/>
      <c r="K3872" s="19" t="n"/>
      <c r="L3872" s="19" t="n"/>
      <c r="M3872" s="21" t="n"/>
      <c r="N3872" s="22" t="n"/>
      <c r="O3872" s="24">
        <f>IF(A3872&lt;&gt;"عهدة","",SUMIFS($G$8:$G$5007,$B$8:$B$5007,B3872,$A$8:$A$5007,"مصروف",$I$8:$I$5007,"&lt;&gt;مرفوض"))</f>
        <v/>
      </c>
      <c r="P3872" s="25">
        <f>IF(A3872&lt;&gt;"عهدة","",N(F3872)-O3872)</f>
        <v/>
      </c>
      <c r="Q3872" s="26">
        <f>IF(A3872="","",IF(A3872="عهدة",IF(N(F3872)=0,"⚠ أدخل قيمة العهدة",IF(P3872&lt;0,"⛔ عجز / زيادة مصروفات "&amp;TEXT(-P3872,"#,##0"),IF(COUNTIFS($B$8:$B$5007,B3872,$A$8:$A$5007,"مصروف",$I$8:$I$5007,"&lt;&gt;مرفوض",$K$8:$K$5007,"&lt;&gt;نعم")&gt;0,"⚠ "&amp;COUNTIFS($B$8:$B$5007,B3872,$A$8:$A$5007,"مصروف",$I$8:$I$5007,"&lt;&gt;مرفوض",$K$8:$K$5007,"&lt;&gt;نعم")&amp;" مصروف غير مسوى",IF(L3872="تمت التسوية",IF(P3872=0,"✔ متوازنة وتمت التسوية","✔ تمت التسوية – متبقي "&amp;TEXT(P3872,"#,##0")),IF(P3872&gt;0,"متبقي "&amp;TEXT(P3872,"#,##0"),"✔ متوازنة"))))),IF(R3872=0,"⚠ أضف سطر عهدة أولًا",IF(OR(C3872="",N(G3872)=0),"⚠ أكمل التاريخ والقيمة",IF(S3872="","⚠ التاريخ خارج السنة المالية",IF(H3872="","⚠ اختر بند الموازنة",IF(I3872="مرفوض","✖ مرفوض من المدير",IF(I3872&lt;&gt;"موافق","⏳ بانتظار موافقة المدير",IF(K3872&lt;&gt;"نعم","⚠ غير مسوى مع الحسابات","✔ معتمد ومسوى")))))))))</f>
        <v/>
      </c>
      <c r="R3872">
        <f>N(R3871)+IF(A3872="عهدة",1,0)</f>
        <v/>
      </c>
      <c r="S3872">
        <f>IF(C3872="","",IF(AND(C3872&gt;=DATE(2026,9,1),C3872&lt;=DATE(2027,8,31)),(YEAR(C3872)-2026)*12+MONTH(C3872)-8,""))</f>
        <v/>
      </c>
      <c r="T3872">
        <f>IF(AND(A3872="مصروف",R3872&gt;0,I3872="موافق",S3872&lt;&gt;"",H3872&lt;&gt;""),N(G3872),0)</f>
        <v/>
      </c>
    </row>
    <row r="3873">
      <c r="A3873" s="19" t="n"/>
      <c r="B3873" s="20">
        <f>IF(A3873="","",IF(R3873=0,"⚠ أضف سطر عهدة أولًا","DMT-"&amp;TEXT(R3873,"000")))</f>
        <v/>
      </c>
      <c r="C3873" s="21" t="n"/>
      <c r="D3873" s="20">
        <f>IF(C3873="","",IF(S3873="","خارج السنة المالية",INDEX(القوائم!$D$2:$D$13,S3873)))</f>
        <v/>
      </c>
      <c r="E3873" s="22" t="n"/>
      <c r="F3873" s="23" t="n"/>
      <c r="G3873" s="23" t="n"/>
      <c r="H3873" s="22" t="n"/>
      <c r="I3873" s="19" t="n"/>
      <c r="J3873" s="21" t="n"/>
      <c r="K3873" s="19" t="n"/>
      <c r="L3873" s="19" t="n"/>
      <c r="M3873" s="21" t="n"/>
      <c r="N3873" s="22" t="n"/>
      <c r="O3873" s="24">
        <f>IF(A3873&lt;&gt;"عهدة","",SUMIFS($G$8:$G$5007,$B$8:$B$5007,B3873,$A$8:$A$5007,"مصروف",$I$8:$I$5007,"&lt;&gt;مرفوض"))</f>
        <v/>
      </c>
      <c r="P3873" s="25">
        <f>IF(A3873&lt;&gt;"عهدة","",N(F3873)-O3873)</f>
        <v/>
      </c>
      <c r="Q3873" s="26">
        <f>IF(A3873="","",IF(A3873="عهدة",IF(N(F3873)=0,"⚠ أدخل قيمة العهدة",IF(P3873&lt;0,"⛔ عجز / زيادة مصروفات "&amp;TEXT(-P3873,"#,##0"),IF(COUNTIFS($B$8:$B$5007,B3873,$A$8:$A$5007,"مصروف",$I$8:$I$5007,"&lt;&gt;مرفوض",$K$8:$K$5007,"&lt;&gt;نعم")&gt;0,"⚠ "&amp;COUNTIFS($B$8:$B$5007,B3873,$A$8:$A$5007,"مصروف",$I$8:$I$5007,"&lt;&gt;مرفوض",$K$8:$K$5007,"&lt;&gt;نعم")&amp;" مصروف غير مسوى",IF(L3873="تمت التسوية",IF(P3873=0,"✔ متوازنة وتمت التسوية","✔ تمت التسوية – متبقي "&amp;TEXT(P3873,"#,##0")),IF(P3873&gt;0,"متبقي "&amp;TEXT(P3873,"#,##0"),"✔ متوازنة"))))),IF(R3873=0,"⚠ أضف سطر عهدة أولًا",IF(OR(C3873="",N(G3873)=0),"⚠ أكمل التاريخ والقيمة",IF(S3873="","⚠ التاريخ خارج السنة المالية",IF(H3873="","⚠ اختر بند الموازنة",IF(I3873="مرفوض","✖ مرفوض من المدير",IF(I3873&lt;&gt;"موافق","⏳ بانتظار موافقة المدير",IF(K3873&lt;&gt;"نعم","⚠ غير مسوى مع الحسابات","✔ معتمد ومسوى")))))))))</f>
        <v/>
      </c>
      <c r="R3873">
        <f>N(R3872)+IF(A3873="عهدة",1,0)</f>
        <v/>
      </c>
      <c r="S3873">
        <f>IF(C3873="","",IF(AND(C3873&gt;=DATE(2026,9,1),C3873&lt;=DATE(2027,8,31)),(YEAR(C3873)-2026)*12+MONTH(C3873)-8,""))</f>
        <v/>
      </c>
      <c r="T3873">
        <f>IF(AND(A3873="مصروف",R3873&gt;0,I3873="موافق",S3873&lt;&gt;"",H3873&lt;&gt;""),N(G3873),0)</f>
        <v/>
      </c>
    </row>
    <row r="3874">
      <c r="A3874" s="19" t="n"/>
      <c r="B3874" s="20">
        <f>IF(A3874="","",IF(R3874=0,"⚠ أضف سطر عهدة أولًا","DMT-"&amp;TEXT(R3874,"000")))</f>
        <v/>
      </c>
      <c r="C3874" s="21" t="n"/>
      <c r="D3874" s="20">
        <f>IF(C3874="","",IF(S3874="","خارج السنة المالية",INDEX(القوائم!$D$2:$D$13,S3874)))</f>
        <v/>
      </c>
      <c r="E3874" s="22" t="n"/>
      <c r="F3874" s="23" t="n"/>
      <c r="G3874" s="23" t="n"/>
      <c r="H3874" s="22" t="n"/>
      <c r="I3874" s="19" t="n"/>
      <c r="J3874" s="21" t="n"/>
      <c r="K3874" s="19" t="n"/>
      <c r="L3874" s="19" t="n"/>
      <c r="M3874" s="21" t="n"/>
      <c r="N3874" s="22" t="n"/>
      <c r="O3874" s="24">
        <f>IF(A3874&lt;&gt;"عهدة","",SUMIFS($G$8:$G$5007,$B$8:$B$5007,B3874,$A$8:$A$5007,"مصروف",$I$8:$I$5007,"&lt;&gt;مرفوض"))</f>
        <v/>
      </c>
      <c r="P3874" s="25">
        <f>IF(A3874&lt;&gt;"عهدة","",N(F3874)-O3874)</f>
        <v/>
      </c>
      <c r="Q3874" s="26">
        <f>IF(A3874="","",IF(A3874="عهدة",IF(N(F3874)=0,"⚠ أدخل قيمة العهدة",IF(P3874&lt;0,"⛔ عجز / زيادة مصروفات "&amp;TEXT(-P3874,"#,##0"),IF(COUNTIFS($B$8:$B$5007,B3874,$A$8:$A$5007,"مصروف",$I$8:$I$5007,"&lt;&gt;مرفوض",$K$8:$K$5007,"&lt;&gt;نعم")&gt;0,"⚠ "&amp;COUNTIFS($B$8:$B$5007,B3874,$A$8:$A$5007,"مصروف",$I$8:$I$5007,"&lt;&gt;مرفوض",$K$8:$K$5007,"&lt;&gt;نعم")&amp;" مصروف غير مسوى",IF(L3874="تمت التسوية",IF(P3874=0,"✔ متوازنة وتمت التسوية","✔ تمت التسوية – متبقي "&amp;TEXT(P3874,"#,##0")),IF(P3874&gt;0,"متبقي "&amp;TEXT(P3874,"#,##0"),"✔ متوازنة"))))),IF(R3874=0,"⚠ أضف سطر عهدة أولًا",IF(OR(C3874="",N(G3874)=0),"⚠ أكمل التاريخ والقيمة",IF(S3874="","⚠ التاريخ خارج السنة المالية",IF(H3874="","⚠ اختر بند الموازنة",IF(I3874="مرفوض","✖ مرفوض من المدير",IF(I3874&lt;&gt;"موافق","⏳ بانتظار موافقة المدير",IF(K3874&lt;&gt;"نعم","⚠ غير مسوى مع الحسابات","✔ معتمد ومسوى")))))))))</f>
        <v/>
      </c>
      <c r="R3874">
        <f>N(R3873)+IF(A3874="عهدة",1,0)</f>
        <v/>
      </c>
      <c r="S3874">
        <f>IF(C3874="","",IF(AND(C3874&gt;=DATE(2026,9,1),C3874&lt;=DATE(2027,8,31)),(YEAR(C3874)-2026)*12+MONTH(C3874)-8,""))</f>
        <v/>
      </c>
      <c r="T3874">
        <f>IF(AND(A3874="مصروف",R3874&gt;0,I3874="موافق",S3874&lt;&gt;"",H3874&lt;&gt;""),N(G3874),0)</f>
        <v/>
      </c>
    </row>
    <row r="3875">
      <c r="A3875" s="19" t="n"/>
      <c r="B3875" s="20">
        <f>IF(A3875="","",IF(R3875=0,"⚠ أضف سطر عهدة أولًا","DMT-"&amp;TEXT(R3875,"000")))</f>
        <v/>
      </c>
      <c r="C3875" s="21" t="n"/>
      <c r="D3875" s="20">
        <f>IF(C3875="","",IF(S3875="","خارج السنة المالية",INDEX(القوائم!$D$2:$D$13,S3875)))</f>
        <v/>
      </c>
      <c r="E3875" s="22" t="n"/>
      <c r="F3875" s="23" t="n"/>
      <c r="G3875" s="23" t="n"/>
      <c r="H3875" s="22" t="n"/>
      <c r="I3875" s="19" t="n"/>
      <c r="J3875" s="21" t="n"/>
      <c r="K3875" s="19" t="n"/>
      <c r="L3875" s="19" t="n"/>
      <c r="M3875" s="21" t="n"/>
      <c r="N3875" s="22" t="n"/>
      <c r="O3875" s="24">
        <f>IF(A3875&lt;&gt;"عهدة","",SUMIFS($G$8:$G$5007,$B$8:$B$5007,B3875,$A$8:$A$5007,"مصروف",$I$8:$I$5007,"&lt;&gt;مرفوض"))</f>
        <v/>
      </c>
      <c r="P3875" s="25">
        <f>IF(A3875&lt;&gt;"عهدة","",N(F3875)-O3875)</f>
        <v/>
      </c>
      <c r="Q3875" s="26">
        <f>IF(A3875="","",IF(A3875="عهدة",IF(N(F3875)=0,"⚠ أدخل قيمة العهدة",IF(P3875&lt;0,"⛔ عجز / زيادة مصروفات "&amp;TEXT(-P3875,"#,##0"),IF(COUNTIFS($B$8:$B$5007,B3875,$A$8:$A$5007,"مصروف",$I$8:$I$5007,"&lt;&gt;مرفوض",$K$8:$K$5007,"&lt;&gt;نعم")&gt;0,"⚠ "&amp;COUNTIFS($B$8:$B$5007,B3875,$A$8:$A$5007,"مصروف",$I$8:$I$5007,"&lt;&gt;مرفوض",$K$8:$K$5007,"&lt;&gt;نعم")&amp;" مصروف غير مسوى",IF(L3875="تمت التسوية",IF(P3875=0,"✔ متوازنة وتمت التسوية","✔ تمت التسوية – متبقي "&amp;TEXT(P3875,"#,##0")),IF(P3875&gt;0,"متبقي "&amp;TEXT(P3875,"#,##0"),"✔ متوازنة"))))),IF(R3875=0,"⚠ أضف سطر عهدة أولًا",IF(OR(C3875="",N(G3875)=0),"⚠ أكمل التاريخ والقيمة",IF(S3875="","⚠ التاريخ خارج السنة المالية",IF(H3875="","⚠ اختر بند الموازنة",IF(I3875="مرفوض","✖ مرفوض من المدير",IF(I3875&lt;&gt;"موافق","⏳ بانتظار موافقة المدير",IF(K3875&lt;&gt;"نعم","⚠ غير مسوى مع الحسابات","✔ معتمد ومسوى")))))))))</f>
        <v/>
      </c>
      <c r="R3875">
        <f>N(R3874)+IF(A3875="عهدة",1,0)</f>
        <v/>
      </c>
      <c r="S3875">
        <f>IF(C3875="","",IF(AND(C3875&gt;=DATE(2026,9,1),C3875&lt;=DATE(2027,8,31)),(YEAR(C3875)-2026)*12+MONTH(C3875)-8,""))</f>
        <v/>
      </c>
      <c r="T3875">
        <f>IF(AND(A3875="مصروف",R3875&gt;0,I3875="موافق",S3875&lt;&gt;"",H3875&lt;&gt;""),N(G3875),0)</f>
        <v/>
      </c>
    </row>
    <row r="3876">
      <c r="A3876" s="19" t="n"/>
      <c r="B3876" s="20">
        <f>IF(A3876="","",IF(R3876=0,"⚠ أضف سطر عهدة أولًا","DMT-"&amp;TEXT(R3876,"000")))</f>
        <v/>
      </c>
      <c r="C3876" s="21" t="n"/>
      <c r="D3876" s="20">
        <f>IF(C3876="","",IF(S3876="","خارج السنة المالية",INDEX(القوائم!$D$2:$D$13,S3876)))</f>
        <v/>
      </c>
      <c r="E3876" s="22" t="n"/>
      <c r="F3876" s="23" t="n"/>
      <c r="G3876" s="23" t="n"/>
      <c r="H3876" s="22" t="n"/>
      <c r="I3876" s="19" t="n"/>
      <c r="J3876" s="21" t="n"/>
      <c r="K3876" s="19" t="n"/>
      <c r="L3876" s="19" t="n"/>
      <c r="M3876" s="21" t="n"/>
      <c r="N3876" s="22" t="n"/>
      <c r="O3876" s="24">
        <f>IF(A3876&lt;&gt;"عهدة","",SUMIFS($G$8:$G$5007,$B$8:$B$5007,B3876,$A$8:$A$5007,"مصروف",$I$8:$I$5007,"&lt;&gt;مرفوض"))</f>
        <v/>
      </c>
      <c r="P3876" s="25">
        <f>IF(A3876&lt;&gt;"عهدة","",N(F3876)-O3876)</f>
        <v/>
      </c>
      <c r="Q3876" s="26">
        <f>IF(A3876="","",IF(A3876="عهدة",IF(N(F3876)=0,"⚠ أدخل قيمة العهدة",IF(P3876&lt;0,"⛔ عجز / زيادة مصروفات "&amp;TEXT(-P3876,"#,##0"),IF(COUNTIFS($B$8:$B$5007,B3876,$A$8:$A$5007,"مصروف",$I$8:$I$5007,"&lt;&gt;مرفوض",$K$8:$K$5007,"&lt;&gt;نعم")&gt;0,"⚠ "&amp;COUNTIFS($B$8:$B$5007,B3876,$A$8:$A$5007,"مصروف",$I$8:$I$5007,"&lt;&gt;مرفوض",$K$8:$K$5007,"&lt;&gt;نعم")&amp;" مصروف غير مسوى",IF(L3876="تمت التسوية",IF(P3876=0,"✔ متوازنة وتمت التسوية","✔ تمت التسوية – متبقي "&amp;TEXT(P3876,"#,##0")),IF(P3876&gt;0,"متبقي "&amp;TEXT(P3876,"#,##0"),"✔ متوازنة"))))),IF(R3876=0,"⚠ أضف سطر عهدة أولًا",IF(OR(C3876="",N(G3876)=0),"⚠ أكمل التاريخ والقيمة",IF(S3876="","⚠ التاريخ خارج السنة المالية",IF(H3876="","⚠ اختر بند الموازنة",IF(I3876="مرفوض","✖ مرفوض من المدير",IF(I3876&lt;&gt;"موافق","⏳ بانتظار موافقة المدير",IF(K3876&lt;&gt;"نعم","⚠ غير مسوى مع الحسابات","✔ معتمد ومسوى")))))))))</f>
        <v/>
      </c>
      <c r="R3876">
        <f>N(R3875)+IF(A3876="عهدة",1,0)</f>
        <v/>
      </c>
      <c r="S3876">
        <f>IF(C3876="","",IF(AND(C3876&gt;=DATE(2026,9,1),C3876&lt;=DATE(2027,8,31)),(YEAR(C3876)-2026)*12+MONTH(C3876)-8,""))</f>
        <v/>
      </c>
      <c r="T3876">
        <f>IF(AND(A3876="مصروف",R3876&gt;0,I3876="موافق",S3876&lt;&gt;"",H3876&lt;&gt;""),N(G3876),0)</f>
        <v/>
      </c>
    </row>
    <row r="3877">
      <c r="A3877" s="19" t="n"/>
      <c r="B3877" s="20">
        <f>IF(A3877="","",IF(R3877=0,"⚠ أضف سطر عهدة أولًا","DMT-"&amp;TEXT(R3877,"000")))</f>
        <v/>
      </c>
      <c r="C3877" s="21" t="n"/>
      <c r="D3877" s="20">
        <f>IF(C3877="","",IF(S3877="","خارج السنة المالية",INDEX(القوائم!$D$2:$D$13,S3877)))</f>
        <v/>
      </c>
      <c r="E3877" s="22" t="n"/>
      <c r="F3877" s="23" t="n"/>
      <c r="G3877" s="23" t="n"/>
      <c r="H3877" s="22" t="n"/>
      <c r="I3877" s="19" t="n"/>
      <c r="J3877" s="21" t="n"/>
      <c r="K3877" s="19" t="n"/>
      <c r="L3877" s="19" t="n"/>
      <c r="M3877" s="21" t="n"/>
      <c r="N3877" s="22" t="n"/>
      <c r="O3877" s="24">
        <f>IF(A3877&lt;&gt;"عهدة","",SUMIFS($G$8:$G$5007,$B$8:$B$5007,B3877,$A$8:$A$5007,"مصروف",$I$8:$I$5007,"&lt;&gt;مرفوض"))</f>
        <v/>
      </c>
      <c r="P3877" s="25">
        <f>IF(A3877&lt;&gt;"عهدة","",N(F3877)-O3877)</f>
        <v/>
      </c>
      <c r="Q3877" s="26">
        <f>IF(A3877="","",IF(A3877="عهدة",IF(N(F3877)=0,"⚠ أدخل قيمة العهدة",IF(P3877&lt;0,"⛔ عجز / زيادة مصروفات "&amp;TEXT(-P3877,"#,##0"),IF(COUNTIFS($B$8:$B$5007,B3877,$A$8:$A$5007,"مصروف",$I$8:$I$5007,"&lt;&gt;مرفوض",$K$8:$K$5007,"&lt;&gt;نعم")&gt;0,"⚠ "&amp;COUNTIFS($B$8:$B$5007,B3877,$A$8:$A$5007,"مصروف",$I$8:$I$5007,"&lt;&gt;مرفوض",$K$8:$K$5007,"&lt;&gt;نعم")&amp;" مصروف غير مسوى",IF(L3877="تمت التسوية",IF(P3877=0,"✔ متوازنة وتمت التسوية","✔ تمت التسوية – متبقي "&amp;TEXT(P3877,"#,##0")),IF(P3877&gt;0,"متبقي "&amp;TEXT(P3877,"#,##0"),"✔ متوازنة"))))),IF(R3877=0,"⚠ أضف سطر عهدة أولًا",IF(OR(C3877="",N(G3877)=0),"⚠ أكمل التاريخ والقيمة",IF(S3877="","⚠ التاريخ خارج السنة المالية",IF(H3877="","⚠ اختر بند الموازنة",IF(I3877="مرفوض","✖ مرفوض من المدير",IF(I3877&lt;&gt;"موافق","⏳ بانتظار موافقة المدير",IF(K3877&lt;&gt;"نعم","⚠ غير مسوى مع الحسابات","✔ معتمد ومسوى")))))))))</f>
        <v/>
      </c>
      <c r="R3877">
        <f>N(R3876)+IF(A3877="عهدة",1,0)</f>
        <v/>
      </c>
      <c r="S3877">
        <f>IF(C3877="","",IF(AND(C3877&gt;=DATE(2026,9,1),C3877&lt;=DATE(2027,8,31)),(YEAR(C3877)-2026)*12+MONTH(C3877)-8,""))</f>
        <v/>
      </c>
      <c r="T3877">
        <f>IF(AND(A3877="مصروف",R3877&gt;0,I3877="موافق",S3877&lt;&gt;"",H3877&lt;&gt;""),N(G3877),0)</f>
        <v/>
      </c>
    </row>
    <row r="3878">
      <c r="A3878" s="19" t="n"/>
      <c r="B3878" s="20">
        <f>IF(A3878="","",IF(R3878=0,"⚠ أضف سطر عهدة أولًا","DMT-"&amp;TEXT(R3878,"000")))</f>
        <v/>
      </c>
      <c r="C3878" s="21" t="n"/>
      <c r="D3878" s="20">
        <f>IF(C3878="","",IF(S3878="","خارج السنة المالية",INDEX(القوائم!$D$2:$D$13,S3878)))</f>
        <v/>
      </c>
      <c r="E3878" s="22" t="n"/>
      <c r="F3878" s="23" t="n"/>
      <c r="G3878" s="23" t="n"/>
      <c r="H3878" s="22" t="n"/>
      <c r="I3878" s="19" t="n"/>
      <c r="J3878" s="21" t="n"/>
      <c r="K3878" s="19" t="n"/>
      <c r="L3878" s="19" t="n"/>
      <c r="M3878" s="21" t="n"/>
      <c r="N3878" s="22" t="n"/>
      <c r="O3878" s="24">
        <f>IF(A3878&lt;&gt;"عهدة","",SUMIFS($G$8:$G$5007,$B$8:$B$5007,B3878,$A$8:$A$5007,"مصروف",$I$8:$I$5007,"&lt;&gt;مرفوض"))</f>
        <v/>
      </c>
      <c r="P3878" s="25">
        <f>IF(A3878&lt;&gt;"عهدة","",N(F3878)-O3878)</f>
        <v/>
      </c>
      <c r="Q3878" s="26">
        <f>IF(A3878="","",IF(A3878="عهدة",IF(N(F3878)=0,"⚠ أدخل قيمة العهدة",IF(P3878&lt;0,"⛔ عجز / زيادة مصروفات "&amp;TEXT(-P3878,"#,##0"),IF(COUNTIFS($B$8:$B$5007,B3878,$A$8:$A$5007,"مصروف",$I$8:$I$5007,"&lt;&gt;مرفوض",$K$8:$K$5007,"&lt;&gt;نعم")&gt;0,"⚠ "&amp;COUNTIFS($B$8:$B$5007,B3878,$A$8:$A$5007,"مصروف",$I$8:$I$5007,"&lt;&gt;مرفوض",$K$8:$K$5007,"&lt;&gt;نعم")&amp;" مصروف غير مسوى",IF(L3878="تمت التسوية",IF(P3878=0,"✔ متوازنة وتمت التسوية","✔ تمت التسوية – متبقي "&amp;TEXT(P3878,"#,##0")),IF(P3878&gt;0,"متبقي "&amp;TEXT(P3878,"#,##0"),"✔ متوازنة"))))),IF(R3878=0,"⚠ أضف سطر عهدة أولًا",IF(OR(C3878="",N(G3878)=0),"⚠ أكمل التاريخ والقيمة",IF(S3878="","⚠ التاريخ خارج السنة المالية",IF(H3878="","⚠ اختر بند الموازنة",IF(I3878="مرفوض","✖ مرفوض من المدير",IF(I3878&lt;&gt;"موافق","⏳ بانتظار موافقة المدير",IF(K3878&lt;&gt;"نعم","⚠ غير مسوى مع الحسابات","✔ معتمد ومسوى")))))))))</f>
        <v/>
      </c>
      <c r="R3878">
        <f>N(R3877)+IF(A3878="عهدة",1,0)</f>
        <v/>
      </c>
      <c r="S3878">
        <f>IF(C3878="","",IF(AND(C3878&gt;=DATE(2026,9,1),C3878&lt;=DATE(2027,8,31)),(YEAR(C3878)-2026)*12+MONTH(C3878)-8,""))</f>
        <v/>
      </c>
      <c r="T3878">
        <f>IF(AND(A3878="مصروف",R3878&gt;0,I3878="موافق",S3878&lt;&gt;"",H3878&lt;&gt;""),N(G3878),0)</f>
        <v/>
      </c>
    </row>
    <row r="3879">
      <c r="A3879" s="19" t="n"/>
      <c r="B3879" s="20">
        <f>IF(A3879="","",IF(R3879=0,"⚠ أضف سطر عهدة أولًا","DMT-"&amp;TEXT(R3879,"000")))</f>
        <v/>
      </c>
      <c r="C3879" s="21" t="n"/>
      <c r="D3879" s="20">
        <f>IF(C3879="","",IF(S3879="","خارج السنة المالية",INDEX(القوائم!$D$2:$D$13,S3879)))</f>
        <v/>
      </c>
      <c r="E3879" s="22" t="n"/>
      <c r="F3879" s="23" t="n"/>
      <c r="G3879" s="23" t="n"/>
      <c r="H3879" s="22" t="n"/>
      <c r="I3879" s="19" t="n"/>
      <c r="J3879" s="21" t="n"/>
      <c r="K3879" s="19" t="n"/>
      <c r="L3879" s="19" t="n"/>
      <c r="M3879" s="21" t="n"/>
      <c r="N3879" s="22" t="n"/>
      <c r="O3879" s="24">
        <f>IF(A3879&lt;&gt;"عهدة","",SUMIFS($G$8:$G$5007,$B$8:$B$5007,B3879,$A$8:$A$5007,"مصروف",$I$8:$I$5007,"&lt;&gt;مرفوض"))</f>
        <v/>
      </c>
      <c r="P3879" s="25">
        <f>IF(A3879&lt;&gt;"عهدة","",N(F3879)-O3879)</f>
        <v/>
      </c>
      <c r="Q3879" s="26">
        <f>IF(A3879="","",IF(A3879="عهدة",IF(N(F3879)=0,"⚠ أدخل قيمة العهدة",IF(P3879&lt;0,"⛔ عجز / زيادة مصروفات "&amp;TEXT(-P3879,"#,##0"),IF(COUNTIFS($B$8:$B$5007,B3879,$A$8:$A$5007,"مصروف",$I$8:$I$5007,"&lt;&gt;مرفوض",$K$8:$K$5007,"&lt;&gt;نعم")&gt;0,"⚠ "&amp;COUNTIFS($B$8:$B$5007,B3879,$A$8:$A$5007,"مصروف",$I$8:$I$5007,"&lt;&gt;مرفوض",$K$8:$K$5007,"&lt;&gt;نعم")&amp;" مصروف غير مسوى",IF(L3879="تمت التسوية",IF(P3879=0,"✔ متوازنة وتمت التسوية","✔ تمت التسوية – متبقي "&amp;TEXT(P3879,"#,##0")),IF(P3879&gt;0,"متبقي "&amp;TEXT(P3879,"#,##0"),"✔ متوازنة"))))),IF(R3879=0,"⚠ أضف سطر عهدة أولًا",IF(OR(C3879="",N(G3879)=0),"⚠ أكمل التاريخ والقيمة",IF(S3879="","⚠ التاريخ خارج السنة المالية",IF(H3879="","⚠ اختر بند الموازنة",IF(I3879="مرفوض","✖ مرفوض من المدير",IF(I3879&lt;&gt;"موافق","⏳ بانتظار موافقة المدير",IF(K3879&lt;&gt;"نعم","⚠ غير مسوى مع الحسابات","✔ معتمد ومسوى")))))))))</f>
        <v/>
      </c>
      <c r="R3879">
        <f>N(R3878)+IF(A3879="عهدة",1,0)</f>
        <v/>
      </c>
      <c r="S3879">
        <f>IF(C3879="","",IF(AND(C3879&gt;=DATE(2026,9,1),C3879&lt;=DATE(2027,8,31)),(YEAR(C3879)-2026)*12+MONTH(C3879)-8,""))</f>
        <v/>
      </c>
      <c r="T3879">
        <f>IF(AND(A3879="مصروف",R3879&gt;0,I3879="موافق",S3879&lt;&gt;"",H3879&lt;&gt;""),N(G3879),0)</f>
        <v/>
      </c>
    </row>
    <row r="3880">
      <c r="A3880" s="19" t="n"/>
      <c r="B3880" s="20">
        <f>IF(A3880="","",IF(R3880=0,"⚠ أضف سطر عهدة أولًا","DMT-"&amp;TEXT(R3880,"000")))</f>
        <v/>
      </c>
      <c r="C3880" s="21" t="n"/>
      <c r="D3880" s="20">
        <f>IF(C3880="","",IF(S3880="","خارج السنة المالية",INDEX(القوائم!$D$2:$D$13,S3880)))</f>
        <v/>
      </c>
      <c r="E3880" s="22" t="n"/>
      <c r="F3880" s="23" t="n"/>
      <c r="G3880" s="23" t="n"/>
      <c r="H3880" s="22" t="n"/>
      <c r="I3880" s="19" t="n"/>
      <c r="J3880" s="21" t="n"/>
      <c r="K3880" s="19" t="n"/>
      <c r="L3880" s="19" t="n"/>
      <c r="M3880" s="21" t="n"/>
      <c r="N3880" s="22" t="n"/>
      <c r="O3880" s="24">
        <f>IF(A3880&lt;&gt;"عهدة","",SUMIFS($G$8:$G$5007,$B$8:$B$5007,B3880,$A$8:$A$5007,"مصروف",$I$8:$I$5007,"&lt;&gt;مرفوض"))</f>
        <v/>
      </c>
      <c r="P3880" s="25">
        <f>IF(A3880&lt;&gt;"عهدة","",N(F3880)-O3880)</f>
        <v/>
      </c>
      <c r="Q3880" s="26">
        <f>IF(A3880="","",IF(A3880="عهدة",IF(N(F3880)=0,"⚠ أدخل قيمة العهدة",IF(P3880&lt;0,"⛔ عجز / زيادة مصروفات "&amp;TEXT(-P3880,"#,##0"),IF(COUNTIFS($B$8:$B$5007,B3880,$A$8:$A$5007,"مصروف",$I$8:$I$5007,"&lt;&gt;مرفوض",$K$8:$K$5007,"&lt;&gt;نعم")&gt;0,"⚠ "&amp;COUNTIFS($B$8:$B$5007,B3880,$A$8:$A$5007,"مصروف",$I$8:$I$5007,"&lt;&gt;مرفوض",$K$8:$K$5007,"&lt;&gt;نعم")&amp;" مصروف غير مسوى",IF(L3880="تمت التسوية",IF(P3880=0,"✔ متوازنة وتمت التسوية","✔ تمت التسوية – متبقي "&amp;TEXT(P3880,"#,##0")),IF(P3880&gt;0,"متبقي "&amp;TEXT(P3880,"#,##0"),"✔ متوازنة"))))),IF(R3880=0,"⚠ أضف سطر عهدة أولًا",IF(OR(C3880="",N(G3880)=0),"⚠ أكمل التاريخ والقيمة",IF(S3880="","⚠ التاريخ خارج السنة المالية",IF(H3880="","⚠ اختر بند الموازنة",IF(I3880="مرفوض","✖ مرفوض من المدير",IF(I3880&lt;&gt;"موافق","⏳ بانتظار موافقة المدير",IF(K3880&lt;&gt;"نعم","⚠ غير مسوى مع الحسابات","✔ معتمد ومسوى")))))))))</f>
        <v/>
      </c>
      <c r="R3880">
        <f>N(R3879)+IF(A3880="عهدة",1,0)</f>
        <v/>
      </c>
      <c r="S3880">
        <f>IF(C3880="","",IF(AND(C3880&gt;=DATE(2026,9,1),C3880&lt;=DATE(2027,8,31)),(YEAR(C3880)-2026)*12+MONTH(C3880)-8,""))</f>
        <v/>
      </c>
      <c r="T3880">
        <f>IF(AND(A3880="مصروف",R3880&gt;0,I3880="موافق",S3880&lt;&gt;"",H3880&lt;&gt;""),N(G3880),0)</f>
        <v/>
      </c>
    </row>
    <row r="3881">
      <c r="A3881" s="19" t="n"/>
      <c r="B3881" s="20">
        <f>IF(A3881="","",IF(R3881=0,"⚠ أضف سطر عهدة أولًا","DMT-"&amp;TEXT(R3881,"000")))</f>
        <v/>
      </c>
      <c r="C3881" s="21" t="n"/>
      <c r="D3881" s="20">
        <f>IF(C3881="","",IF(S3881="","خارج السنة المالية",INDEX(القوائم!$D$2:$D$13,S3881)))</f>
        <v/>
      </c>
      <c r="E3881" s="22" t="n"/>
      <c r="F3881" s="23" t="n"/>
      <c r="G3881" s="23" t="n"/>
      <c r="H3881" s="22" t="n"/>
      <c r="I3881" s="19" t="n"/>
      <c r="J3881" s="21" t="n"/>
      <c r="K3881" s="19" t="n"/>
      <c r="L3881" s="19" t="n"/>
      <c r="M3881" s="21" t="n"/>
      <c r="N3881" s="22" t="n"/>
      <c r="O3881" s="24">
        <f>IF(A3881&lt;&gt;"عهدة","",SUMIFS($G$8:$G$5007,$B$8:$B$5007,B3881,$A$8:$A$5007,"مصروف",$I$8:$I$5007,"&lt;&gt;مرفوض"))</f>
        <v/>
      </c>
      <c r="P3881" s="25">
        <f>IF(A3881&lt;&gt;"عهدة","",N(F3881)-O3881)</f>
        <v/>
      </c>
      <c r="Q3881" s="26">
        <f>IF(A3881="","",IF(A3881="عهدة",IF(N(F3881)=0,"⚠ أدخل قيمة العهدة",IF(P3881&lt;0,"⛔ عجز / زيادة مصروفات "&amp;TEXT(-P3881,"#,##0"),IF(COUNTIFS($B$8:$B$5007,B3881,$A$8:$A$5007,"مصروف",$I$8:$I$5007,"&lt;&gt;مرفوض",$K$8:$K$5007,"&lt;&gt;نعم")&gt;0,"⚠ "&amp;COUNTIFS($B$8:$B$5007,B3881,$A$8:$A$5007,"مصروف",$I$8:$I$5007,"&lt;&gt;مرفوض",$K$8:$K$5007,"&lt;&gt;نعم")&amp;" مصروف غير مسوى",IF(L3881="تمت التسوية",IF(P3881=0,"✔ متوازنة وتمت التسوية","✔ تمت التسوية – متبقي "&amp;TEXT(P3881,"#,##0")),IF(P3881&gt;0,"متبقي "&amp;TEXT(P3881,"#,##0"),"✔ متوازنة"))))),IF(R3881=0,"⚠ أضف سطر عهدة أولًا",IF(OR(C3881="",N(G3881)=0),"⚠ أكمل التاريخ والقيمة",IF(S3881="","⚠ التاريخ خارج السنة المالية",IF(H3881="","⚠ اختر بند الموازنة",IF(I3881="مرفوض","✖ مرفوض من المدير",IF(I3881&lt;&gt;"موافق","⏳ بانتظار موافقة المدير",IF(K3881&lt;&gt;"نعم","⚠ غير مسوى مع الحسابات","✔ معتمد ومسوى")))))))))</f>
        <v/>
      </c>
      <c r="R3881">
        <f>N(R3880)+IF(A3881="عهدة",1,0)</f>
        <v/>
      </c>
      <c r="S3881">
        <f>IF(C3881="","",IF(AND(C3881&gt;=DATE(2026,9,1),C3881&lt;=DATE(2027,8,31)),(YEAR(C3881)-2026)*12+MONTH(C3881)-8,""))</f>
        <v/>
      </c>
      <c r="T3881">
        <f>IF(AND(A3881="مصروف",R3881&gt;0,I3881="موافق",S3881&lt;&gt;"",H3881&lt;&gt;""),N(G3881),0)</f>
        <v/>
      </c>
    </row>
    <row r="3882">
      <c r="A3882" s="19" t="n"/>
      <c r="B3882" s="20">
        <f>IF(A3882="","",IF(R3882=0,"⚠ أضف سطر عهدة أولًا","DMT-"&amp;TEXT(R3882,"000")))</f>
        <v/>
      </c>
      <c r="C3882" s="21" t="n"/>
      <c r="D3882" s="20">
        <f>IF(C3882="","",IF(S3882="","خارج السنة المالية",INDEX(القوائم!$D$2:$D$13,S3882)))</f>
        <v/>
      </c>
      <c r="E3882" s="22" t="n"/>
      <c r="F3882" s="23" t="n"/>
      <c r="G3882" s="23" t="n"/>
      <c r="H3882" s="22" t="n"/>
      <c r="I3882" s="19" t="n"/>
      <c r="J3882" s="21" t="n"/>
      <c r="K3882" s="19" t="n"/>
      <c r="L3882" s="19" t="n"/>
      <c r="M3882" s="21" t="n"/>
      <c r="N3882" s="22" t="n"/>
      <c r="O3882" s="24">
        <f>IF(A3882&lt;&gt;"عهدة","",SUMIFS($G$8:$G$5007,$B$8:$B$5007,B3882,$A$8:$A$5007,"مصروف",$I$8:$I$5007,"&lt;&gt;مرفوض"))</f>
        <v/>
      </c>
      <c r="P3882" s="25">
        <f>IF(A3882&lt;&gt;"عهدة","",N(F3882)-O3882)</f>
        <v/>
      </c>
      <c r="Q3882" s="26">
        <f>IF(A3882="","",IF(A3882="عهدة",IF(N(F3882)=0,"⚠ أدخل قيمة العهدة",IF(P3882&lt;0,"⛔ عجز / زيادة مصروفات "&amp;TEXT(-P3882,"#,##0"),IF(COUNTIFS($B$8:$B$5007,B3882,$A$8:$A$5007,"مصروف",$I$8:$I$5007,"&lt;&gt;مرفوض",$K$8:$K$5007,"&lt;&gt;نعم")&gt;0,"⚠ "&amp;COUNTIFS($B$8:$B$5007,B3882,$A$8:$A$5007,"مصروف",$I$8:$I$5007,"&lt;&gt;مرفوض",$K$8:$K$5007,"&lt;&gt;نعم")&amp;" مصروف غير مسوى",IF(L3882="تمت التسوية",IF(P3882=0,"✔ متوازنة وتمت التسوية","✔ تمت التسوية – متبقي "&amp;TEXT(P3882,"#,##0")),IF(P3882&gt;0,"متبقي "&amp;TEXT(P3882,"#,##0"),"✔ متوازنة"))))),IF(R3882=0,"⚠ أضف سطر عهدة أولًا",IF(OR(C3882="",N(G3882)=0),"⚠ أكمل التاريخ والقيمة",IF(S3882="","⚠ التاريخ خارج السنة المالية",IF(H3882="","⚠ اختر بند الموازنة",IF(I3882="مرفوض","✖ مرفوض من المدير",IF(I3882&lt;&gt;"موافق","⏳ بانتظار موافقة المدير",IF(K3882&lt;&gt;"نعم","⚠ غير مسوى مع الحسابات","✔ معتمد ومسوى")))))))))</f>
        <v/>
      </c>
      <c r="R3882">
        <f>N(R3881)+IF(A3882="عهدة",1,0)</f>
        <v/>
      </c>
      <c r="S3882">
        <f>IF(C3882="","",IF(AND(C3882&gt;=DATE(2026,9,1),C3882&lt;=DATE(2027,8,31)),(YEAR(C3882)-2026)*12+MONTH(C3882)-8,""))</f>
        <v/>
      </c>
      <c r="T3882">
        <f>IF(AND(A3882="مصروف",R3882&gt;0,I3882="موافق",S3882&lt;&gt;"",H3882&lt;&gt;""),N(G3882),0)</f>
        <v/>
      </c>
    </row>
    <row r="3883">
      <c r="A3883" s="19" t="n"/>
      <c r="B3883" s="20">
        <f>IF(A3883="","",IF(R3883=0,"⚠ أضف سطر عهدة أولًا","DMT-"&amp;TEXT(R3883,"000")))</f>
        <v/>
      </c>
      <c r="C3883" s="21" t="n"/>
      <c r="D3883" s="20">
        <f>IF(C3883="","",IF(S3883="","خارج السنة المالية",INDEX(القوائم!$D$2:$D$13,S3883)))</f>
        <v/>
      </c>
      <c r="E3883" s="22" t="n"/>
      <c r="F3883" s="23" t="n"/>
      <c r="G3883" s="23" t="n"/>
      <c r="H3883" s="22" t="n"/>
      <c r="I3883" s="19" t="n"/>
      <c r="J3883" s="21" t="n"/>
      <c r="K3883" s="19" t="n"/>
      <c r="L3883" s="19" t="n"/>
      <c r="M3883" s="21" t="n"/>
      <c r="N3883" s="22" t="n"/>
      <c r="O3883" s="24">
        <f>IF(A3883&lt;&gt;"عهدة","",SUMIFS($G$8:$G$5007,$B$8:$B$5007,B3883,$A$8:$A$5007,"مصروف",$I$8:$I$5007,"&lt;&gt;مرفوض"))</f>
        <v/>
      </c>
      <c r="P3883" s="25">
        <f>IF(A3883&lt;&gt;"عهدة","",N(F3883)-O3883)</f>
        <v/>
      </c>
      <c r="Q3883" s="26">
        <f>IF(A3883="","",IF(A3883="عهدة",IF(N(F3883)=0,"⚠ أدخل قيمة العهدة",IF(P3883&lt;0,"⛔ عجز / زيادة مصروفات "&amp;TEXT(-P3883,"#,##0"),IF(COUNTIFS($B$8:$B$5007,B3883,$A$8:$A$5007,"مصروف",$I$8:$I$5007,"&lt;&gt;مرفوض",$K$8:$K$5007,"&lt;&gt;نعم")&gt;0,"⚠ "&amp;COUNTIFS($B$8:$B$5007,B3883,$A$8:$A$5007,"مصروف",$I$8:$I$5007,"&lt;&gt;مرفوض",$K$8:$K$5007,"&lt;&gt;نعم")&amp;" مصروف غير مسوى",IF(L3883="تمت التسوية",IF(P3883=0,"✔ متوازنة وتمت التسوية","✔ تمت التسوية – متبقي "&amp;TEXT(P3883,"#,##0")),IF(P3883&gt;0,"متبقي "&amp;TEXT(P3883,"#,##0"),"✔ متوازنة"))))),IF(R3883=0,"⚠ أضف سطر عهدة أولًا",IF(OR(C3883="",N(G3883)=0),"⚠ أكمل التاريخ والقيمة",IF(S3883="","⚠ التاريخ خارج السنة المالية",IF(H3883="","⚠ اختر بند الموازنة",IF(I3883="مرفوض","✖ مرفوض من المدير",IF(I3883&lt;&gt;"موافق","⏳ بانتظار موافقة المدير",IF(K3883&lt;&gt;"نعم","⚠ غير مسوى مع الحسابات","✔ معتمد ومسوى")))))))))</f>
        <v/>
      </c>
      <c r="R3883">
        <f>N(R3882)+IF(A3883="عهدة",1,0)</f>
        <v/>
      </c>
      <c r="S3883">
        <f>IF(C3883="","",IF(AND(C3883&gt;=DATE(2026,9,1),C3883&lt;=DATE(2027,8,31)),(YEAR(C3883)-2026)*12+MONTH(C3883)-8,""))</f>
        <v/>
      </c>
      <c r="T3883">
        <f>IF(AND(A3883="مصروف",R3883&gt;0,I3883="موافق",S3883&lt;&gt;"",H3883&lt;&gt;""),N(G3883),0)</f>
        <v/>
      </c>
    </row>
    <row r="3884">
      <c r="A3884" s="19" t="n"/>
      <c r="B3884" s="20">
        <f>IF(A3884="","",IF(R3884=0,"⚠ أضف سطر عهدة أولًا","DMT-"&amp;TEXT(R3884,"000")))</f>
        <v/>
      </c>
      <c r="C3884" s="21" t="n"/>
      <c r="D3884" s="20">
        <f>IF(C3884="","",IF(S3884="","خارج السنة المالية",INDEX(القوائم!$D$2:$D$13,S3884)))</f>
        <v/>
      </c>
      <c r="E3884" s="22" t="n"/>
      <c r="F3884" s="23" t="n"/>
      <c r="G3884" s="23" t="n"/>
      <c r="H3884" s="22" t="n"/>
      <c r="I3884" s="19" t="n"/>
      <c r="J3884" s="21" t="n"/>
      <c r="K3884" s="19" t="n"/>
      <c r="L3884" s="19" t="n"/>
      <c r="M3884" s="21" t="n"/>
      <c r="N3884" s="22" t="n"/>
      <c r="O3884" s="24">
        <f>IF(A3884&lt;&gt;"عهدة","",SUMIFS($G$8:$G$5007,$B$8:$B$5007,B3884,$A$8:$A$5007,"مصروف",$I$8:$I$5007,"&lt;&gt;مرفوض"))</f>
        <v/>
      </c>
      <c r="P3884" s="25">
        <f>IF(A3884&lt;&gt;"عهدة","",N(F3884)-O3884)</f>
        <v/>
      </c>
      <c r="Q3884" s="26">
        <f>IF(A3884="","",IF(A3884="عهدة",IF(N(F3884)=0,"⚠ أدخل قيمة العهدة",IF(P3884&lt;0,"⛔ عجز / زيادة مصروفات "&amp;TEXT(-P3884,"#,##0"),IF(COUNTIFS($B$8:$B$5007,B3884,$A$8:$A$5007,"مصروف",$I$8:$I$5007,"&lt;&gt;مرفوض",$K$8:$K$5007,"&lt;&gt;نعم")&gt;0,"⚠ "&amp;COUNTIFS($B$8:$B$5007,B3884,$A$8:$A$5007,"مصروف",$I$8:$I$5007,"&lt;&gt;مرفوض",$K$8:$K$5007,"&lt;&gt;نعم")&amp;" مصروف غير مسوى",IF(L3884="تمت التسوية",IF(P3884=0,"✔ متوازنة وتمت التسوية","✔ تمت التسوية – متبقي "&amp;TEXT(P3884,"#,##0")),IF(P3884&gt;0,"متبقي "&amp;TEXT(P3884,"#,##0"),"✔ متوازنة"))))),IF(R3884=0,"⚠ أضف سطر عهدة أولًا",IF(OR(C3884="",N(G3884)=0),"⚠ أكمل التاريخ والقيمة",IF(S3884="","⚠ التاريخ خارج السنة المالية",IF(H3884="","⚠ اختر بند الموازنة",IF(I3884="مرفوض","✖ مرفوض من المدير",IF(I3884&lt;&gt;"موافق","⏳ بانتظار موافقة المدير",IF(K3884&lt;&gt;"نعم","⚠ غير مسوى مع الحسابات","✔ معتمد ومسوى")))))))))</f>
        <v/>
      </c>
      <c r="R3884">
        <f>N(R3883)+IF(A3884="عهدة",1,0)</f>
        <v/>
      </c>
      <c r="S3884">
        <f>IF(C3884="","",IF(AND(C3884&gt;=DATE(2026,9,1),C3884&lt;=DATE(2027,8,31)),(YEAR(C3884)-2026)*12+MONTH(C3884)-8,""))</f>
        <v/>
      </c>
      <c r="T3884">
        <f>IF(AND(A3884="مصروف",R3884&gt;0,I3884="موافق",S3884&lt;&gt;"",H3884&lt;&gt;""),N(G3884),0)</f>
        <v/>
      </c>
    </row>
    <row r="3885">
      <c r="A3885" s="19" t="n"/>
      <c r="B3885" s="20">
        <f>IF(A3885="","",IF(R3885=0,"⚠ أضف سطر عهدة أولًا","DMT-"&amp;TEXT(R3885,"000")))</f>
        <v/>
      </c>
      <c r="C3885" s="21" t="n"/>
      <c r="D3885" s="20">
        <f>IF(C3885="","",IF(S3885="","خارج السنة المالية",INDEX(القوائم!$D$2:$D$13,S3885)))</f>
        <v/>
      </c>
      <c r="E3885" s="22" t="n"/>
      <c r="F3885" s="23" t="n"/>
      <c r="G3885" s="23" t="n"/>
      <c r="H3885" s="22" t="n"/>
      <c r="I3885" s="19" t="n"/>
      <c r="J3885" s="21" t="n"/>
      <c r="K3885" s="19" t="n"/>
      <c r="L3885" s="19" t="n"/>
      <c r="M3885" s="21" t="n"/>
      <c r="N3885" s="22" t="n"/>
      <c r="O3885" s="24">
        <f>IF(A3885&lt;&gt;"عهدة","",SUMIFS($G$8:$G$5007,$B$8:$B$5007,B3885,$A$8:$A$5007,"مصروف",$I$8:$I$5007,"&lt;&gt;مرفوض"))</f>
        <v/>
      </c>
      <c r="P3885" s="25">
        <f>IF(A3885&lt;&gt;"عهدة","",N(F3885)-O3885)</f>
        <v/>
      </c>
      <c r="Q3885" s="26">
        <f>IF(A3885="","",IF(A3885="عهدة",IF(N(F3885)=0,"⚠ أدخل قيمة العهدة",IF(P3885&lt;0,"⛔ عجز / زيادة مصروفات "&amp;TEXT(-P3885,"#,##0"),IF(COUNTIFS($B$8:$B$5007,B3885,$A$8:$A$5007,"مصروف",$I$8:$I$5007,"&lt;&gt;مرفوض",$K$8:$K$5007,"&lt;&gt;نعم")&gt;0,"⚠ "&amp;COUNTIFS($B$8:$B$5007,B3885,$A$8:$A$5007,"مصروف",$I$8:$I$5007,"&lt;&gt;مرفوض",$K$8:$K$5007,"&lt;&gt;نعم")&amp;" مصروف غير مسوى",IF(L3885="تمت التسوية",IF(P3885=0,"✔ متوازنة وتمت التسوية","✔ تمت التسوية – متبقي "&amp;TEXT(P3885,"#,##0")),IF(P3885&gt;0,"متبقي "&amp;TEXT(P3885,"#,##0"),"✔ متوازنة"))))),IF(R3885=0,"⚠ أضف سطر عهدة أولًا",IF(OR(C3885="",N(G3885)=0),"⚠ أكمل التاريخ والقيمة",IF(S3885="","⚠ التاريخ خارج السنة المالية",IF(H3885="","⚠ اختر بند الموازنة",IF(I3885="مرفوض","✖ مرفوض من المدير",IF(I3885&lt;&gt;"موافق","⏳ بانتظار موافقة المدير",IF(K3885&lt;&gt;"نعم","⚠ غير مسوى مع الحسابات","✔ معتمد ومسوى")))))))))</f>
        <v/>
      </c>
      <c r="R3885">
        <f>N(R3884)+IF(A3885="عهدة",1,0)</f>
        <v/>
      </c>
      <c r="S3885">
        <f>IF(C3885="","",IF(AND(C3885&gt;=DATE(2026,9,1),C3885&lt;=DATE(2027,8,31)),(YEAR(C3885)-2026)*12+MONTH(C3885)-8,""))</f>
        <v/>
      </c>
      <c r="T3885">
        <f>IF(AND(A3885="مصروف",R3885&gt;0,I3885="موافق",S3885&lt;&gt;"",H3885&lt;&gt;""),N(G3885),0)</f>
        <v/>
      </c>
    </row>
    <row r="3886">
      <c r="A3886" s="19" t="n"/>
      <c r="B3886" s="20">
        <f>IF(A3886="","",IF(R3886=0,"⚠ أضف سطر عهدة أولًا","DMT-"&amp;TEXT(R3886,"000")))</f>
        <v/>
      </c>
      <c r="C3886" s="21" t="n"/>
      <c r="D3886" s="20">
        <f>IF(C3886="","",IF(S3886="","خارج السنة المالية",INDEX(القوائم!$D$2:$D$13,S3886)))</f>
        <v/>
      </c>
      <c r="E3886" s="22" t="n"/>
      <c r="F3886" s="23" t="n"/>
      <c r="G3886" s="23" t="n"/>
      <c r="H3886" s="22" t="n"/>
      <c r="I3886" s="19" t="n"/>
      <c r="J3886" s="21" t="n"/>
      <c r="K3886" s="19" t="n"/>
      <c r="L3886" s="19" t="n"/>
      <c r="M3886" s="21" t="n"/>
      <c r="N3886" s="22" t="n"/>
      <c r="O3886" s="24">
        <f>IF(A3886&lt;&gt;"عهدة","",SUMIFS($G$8:$G$5007,$B$8:$B$5007,B3886,$A$8:$A$5007,"مصروف",$I$8:$I$5007,"&lt;&gt;مرفوض"))</f>
        <v/>
      </c>
      <c r="P3886" s="25">
        <f>IF(A3886&lt;&gt;"عهدة","",N(F3886)-O3886)</f>
        <v/>
      </c>
      <c r="Q3886" s="26">
        <f>IF(A3886="","",IF(A3886="عهدة",IF(N(F3886)=0,"⚠ أدخل قيمة العهدة",IF(P3886&lt;0,"⛔ عجز / زيادة مصروفات "&amp;TEXT(-P3886,"#,##0"),IF(COUNTIFS($B$8:$B$5007,B3886,$A$8:$A$5007,"مصروف",$I$8:$I$5007,"&lt;&gt;مرفوض",$K$8:$K$5007,"&lt;&gt;نعم")&gt;0,"⚠ "&amp;COUNTIFS($B$8:$B$5007,B3886,$A$8:$A$5007,"مصروف",$I$8:$I$5007,"&lt;&gt;مرفوض",$K$8:$K$5007,"&lt;&gt;نعم")&amp;" مصروف غير مسوى",IF(L3886="تمت التسوية",IF(P3886=0,"✔ متوازنة وتمت التسوية","✔ تمت التسوية – متبقي "&amp;TEXT(P3886,"#,##0")),IF(P3886&gt;0,"متبقي "&amp;TEXT(P3886,"#,##0"),"✔ متوازنة"))))),IF(R3886=0,"⚠ أضف سطر عهدة أولًا",IF(OR(C3886="",N(G3886)=0),"⚠ أكمل التاريخ والقيمة",IF(S3886="","⚠ التاريخ خارج السنة المالية",IF(H3886="","⚠ اختر بند الموازنة",IF(I3886="مرفوض","✖ مرفوض من المدير",IF(I3886&lt;&gt;"موافق","⏳ بانتظار موافقة المدير",IF(K3886&lt;&gt;"نعم","⚠ غير مسوى مع الحسابات","✔ معتمد ومسوى")))))))))</f>
        <v/>
      </c>
      <c r="R3886">
        <f>N(R3885)+IF(A3886="عهدة",1,0)</f>
        <v/>
      </c>
      <c r="S3886">
        <f>IF(C3886="","",IF(AND(C3886&gt;=DATE(2026,9,1),C3886&lt;=DATE(2027,8,31)),(YEAR(C3886)-2026)*12+MONTH(C3886)-8,""))</f>
        <v/>
      </c>
      <c r="T3886">
        <f>IF(AND(A3886="مصروف",R3886&gt;0,I3886="موافق",S3886&lt;&gt;"",H3886&lt;&gt;""),N(G3886),0)</f>
        <v/>
      </c>
    </row>
    <row r="3887">
      <c r="A3887" s="19" t="n"/>
      <c r="B3887" s="20">
        <f>IF(A3887="","",IF(R3887=0,"⚠ أضف سطر عهدة أولًا","DMT-"&amp;TEXT(R3887,"000")))</f>
        <v/>
      </c>
      <c r="C3887" s="21" t="n"/>
      <c r="D3887" s="20">
        <f>IF(C3887="","",IF(S3887="","خارج السنة المالية",INDEX(القوائم!$D$2:$D$13,S3887)))</f>
        <v/>
      </c>
      <c r="E3887" s="22" t="n"/>
      <c r="F3887" s="23" t="n"/>
      <c r="G3887" s="23" t="n"/>
      <c r="H3887" s="22" t="n"/>
      <c r="I3887" s="19" t="n"/>
      <c r="J3887" s="21" t="n"/>
      <c r="K3887" s="19" t="n"/>
      <c r="L3887" s="19" t="n"/>
      <c r="M3887" s="21" t="n"/>
      <c r="N3887" s="22" t="n"/>
      <c r="O3887" s="24">
        <f>IF(A3887&lt;&gt;"عهدة","",SUMIFS($G$8:$G$5007,$B$8:$B$5007,B3887,$A$8:$A$5007,"مصروف",$I$8:$I$5007,"&lt;&gt;مرفوض"))</f>
        <v/>
      </c>
      <c r="P3887" s="25">
        <f>IF(A3887&lt;&gt;"عهدة","",N(F3887)-O3887)</f>
        <v/>
      </c>
      <c r="Q3887" s="26">
        <f>IF(A3887="","",IF(A3887="عهدة",IF(N(F3887)=0,"⚠ أدخل قيمة العهدة",IF(P3887&lt;0,"⛔ عجز / زيادة مصروفات "&amp;TEXT(-P3887,"#,##0"),IF(COUNTIFS($B$8:$B$5007,B3887,$A$8:$A$5007,"مصروف",$I$8:$I$5007,"&lt;&gt;مرفوض",$K$8:$K$5007,"&lt;&gt;نعم")&gt;0,"⚠ "&amp;COUNTIFS($B$8:$B$5007,B3887,$A$8:$A$5007,"مصروف",$I$8:$I$5007,"&lt;&gt;مرفوض",$K$8:$K$5007,"&lt;&gt;نعم")&amp;" مصروف غير مسوى",IF(L3887="تمت التسوية",IF(P3887=0,"✔ متوازنة وتمت التسوية","✔ تمت التسوية – متبقي "&amp;TEXT(P3887,"#,##0")),IF(P3887&gt;0,"متبقي "&amp;TEXT(P3887,"#,##0"),"✔ متوازنة"))))),IF(R3887=0,"⚠ أضف سطر عهدة أولًا",IF(OR(C3887="",N(G3887)=0),"⚠ أكمل التاريخ والقيمة",IF(S3887="","⚠ التاريخ خارج السنة المالية",IF(H3887="","⚠ اختر بند الموازنة",IF(I3887="مرفوض","✖ مرفوض من المدير",IF(I3887&lt;&gt;"موافق","⏳ بانتظار موافقة المدير",IF(K3887&lt;&gt;"نعم","⚠ غير مسوى مع الحسابات","✔ معتمد ومسوى")))))))))</f>
        <v/>
      </c>
      <c r="R3887">
        <f>N(R3886)+IF(A3887="عهدة",1,0)</f>
        <v/>
      </c>
      <c r="S3887">
        <f>IF(C3887="","",IF(AND(C3887&gt;=DATE(2026,9,1),C3887&lt;=DATE(2027,8,31)),(YEAR(C3887)-2026)*12+MONTH(C3887)-8,""))</f>
        <v/>
      </c>
      <c r="T3887">
        <f>IF(AND(A3887="مصروف",R3887&gt;0,I3887="موافق",S3887&lt;&gt;"",H3887&lt;&gt;""),N(G3887),0)</f>
        <v/>
      </c>
    </row>
    <row r="3888">
      <c r="A3888" s="19" t="n"/>
      <c r="B3888" s="20">
        <f>IF(A3888="","",IF(R3888=0,"⚠ أضف سطر عهدة أولًا","DMT-"&amp;TEXT(R3888,"000")))</f>
        <v/>
      </c>
      <c r="C3888" s="21" t="n"/>
      <c r="D3888" s="20">
        <f>IF(C3888="","",IF(S3888="","خارج السنة المالية",INDEX(القوائم!$D$2:$D$13,S3888)))</f>
        <v/>
      </c>
      <c r="E3888" s="22" t="n"/>
      <c r="F3888" s="23" t="n"/>
      <c r="G3888" s="23" t="n"/>
      <c r="H3888" s="22" t="n"/>
      <c r="I3888" s="19" t="n"/>
      <c r="J3888" s="21" t="n"/>
      <c r="K3888" s="19" t="n"/>
      <c r="L3888" s="19" t="n"/>
      <c r="M3888" s="21" t="n"/>
      <c r="N3888" s="22" t="n"/>
      <c r="O3888" s="24">
        <f>IF(A3888&lt;&gt;"عهدة","",SUMIFS($G$8:$G$5007,$B$8:$B$5007,B3888,$A$8:$A$5007,"مصروف",$I$8:$I$5007,"&lt;&gt;مرفوض"))</f>
        <v/>
      </c>
      <c r="P3888" s="25">
        <f>IF(A3888&lt;&gt;"عهدة","",N(F3888)-O3888)</f>
        <v/>
      </c>
      <c r="Q3888" s="26">
        <f>IF(A3888="","",IF(A3888="عهدة",IF(N(F3888)=0,"⚠ أدخل قيمة العهدة",IF(P3888&lt;0,"⛔ عجز / زيادة مصروفات "&amp;TEXT(-P3888,"#,##0"),IF(COUNTIFS($B$8:$B$5007,B3888,$A$8:$A$5007,"مصروف",$I$8:$I$5007,"&lt;&gt;مرفوض",$K$8:$K$5007,"&lt;&gt;نعم")&gt;0,"⚠ "&amp;COUNTIFS($B$8:$B$5007,B3888,$A$8:$A$5007,"مصروف",$I$8:$I$5007,"&lt;&gt;مرفوض",$K$8:$K$5007,"&lt;&gt;نعم")&amp;" مصروف غير مسوى",IF(L3888="تمت التسوية",IF(P3888=0,"✔ متوازنة وتمت التسوية","✔ تمت التسوية – متبقي "&amp;TEXT(P3888,"#,##0")),IF(P3888&gt;0,"متبقي "&amp;TEXT(P3888,"#,##0"),"✔ متوازنة"))))),IF(R3888=0,"⚠ أضف سطر عهدة أولًا",IF(OR(C3888="",N(G3888)=0),"⚠ أكمل التاريخ والقيمة",IF(S3888="","⚠ التاريخ خارج السنة المالية",IF(H3888="","⚠ اختر بند الموازنة",IF(I3888="مرفوض","✖ مرفوض من المدير",IF(I3888&lt;&gt;"موافق","⏳ بانتظار موافقة المدير",IF(K3888&lt;&gt;"نعم","⚠ غير مسوى مع الحسابات","✔ معتمد ومسوى")))))))))</f>
        <v/>
      </c>
      <c r="R3888">
        <f>N(R3887)+IF(A3888="عهدة",1,0)</f>
        <v/>
      </c>
      <c r="S3888">
        <f>IF(C3888="","",IF(AND(C3888&gt;=DATE(2026,9,1),C3888&lt;=DATE(2027,8,31)),(YEAR(C3888)-2026)*12+MONTH(C3888)-8,""))</f>
        <v/>
      </c>
      <c r="T3888">
        <f>IF(AND(A3888="مصروف",R3888&gt;0,I3888="موافق",S3888&lt;&gt;"",H3888&lt;&gt;""),N(G3888),0)</f>
        <v/>
      </c>
    </row>
    <row r="3889">
      <c r="A3889" s="19" t="n"/>
      <c r="B3889" s="20">
        <f>IF(A3889="","",IF(R3889=0,"⚠ أضف سطر عهدة أولًا","DMT-"&amp;TEXT(R3889,"000")))</f>
        <v/>
      </c>
      <c r="C3889" s="21" t="n"/>
      <c r="D3889" s="20">
        <f>IF(C3889="","",IF(S3889="","خارج السنة المالية",INDEX(القوائم!$D$2:$D$13,S3889)))</f>
        <v/>
      </c>
      <c r="E3889" s="22" t="n"/>
      <c r="F3889" s="23" t="n"/>
      <c r="G3889" s="23" t="n"/>
      <c r="H3889" s="22" t="n"/>
      <c r="I3889" s="19" t="n"/>
      <c r="J3889" s="21" t="n"/>
      <c r="K3889" s="19" t="n"/>
      <c r="L3889" s="19" t="n"/>
      <c r="M3889" s="21" t="n"/>
      <c r="N3889" s="22" t="n"/>
      <c r="O3889" s="24">
        <f>IF(A3889&lt;&gt;"عهدة","",SUMIFS($G$8:$G$5007,$B$8:$B$5007,B3889,$A$8:$A$5007,"مصروف",$I$8:$I$5007,"&lt;&gt;مرفوض"))</f>
        <v/>
      </c>
      <c r="P3889" s="25">
        <f>IF(A3889&lt;&gt;"عهدة","",N(F3889)-O3889)</f>
        <v/>
      </c>
      <c r="Q3889" s="26">
        <f>IF(A3889="","",IF(A3889="عهدة",IF(N(F3889)=0,"⚠ أدخل قيمة العهدة",IF(P3889&lt;0,"⛔ عجز / زيادة مصروفات "&amp;TEXT(-P3889,"#,##0"),IF(COUNTIFS($B$8:$B$5007,B3889,$A$8:$A$5007,"مصروف",$I$8:$I$5007,"&lt;&gt;مرفوض",$K$8:$K$5007,"&lt;&gt;نعم")&gt;0,"⚠ "&amp;COUNTIFS($B$8:$B$5007,B3889,$A$8:$A$5007,"مصروف",$I$8:$I$5007,"&lt;&gt;مرفوض",$K$8:$K$5007,"&lt;&gt;نعم")&amp;" مصروف غير مسوى",IF(L3889="تمت التسوية",IF(P3889=0,"✔ متوازنة وتمت التسوية","✔ تمت التسوية – متبقي "&amp;TEXT(P3889,"#,##0")),IF(P3889&gt;0,"متبقي "&amp;TEXT(P3889,"#,##0"),"✔ متوازنة"))))),IF(R3889=0,"⚠ أضف سطر عهدة أولًا",IF(OR(C3889="",N(G3889)=0),"⚠ أكمل التاريخ والقيمة",IF(S3889="","⚠ التاريخ خارج السنة المالية",IF(H3889="","⚠ اختر بند الموازنة",IF(I3889="مرفوض","✖ مرفوض من المدير",IF(I3889&lt;&gt;"موافق","⏳ بانتظار موافقة المدير",IF(K3889&lt;&gt;"نعم","⚠ غير مسوى مع الحسابات","✔ معتمد ومسوى")))))))))</f>
        <v/>
      </c>
      <c r="R3889">
        <f>N(R3888)+IF(A3889="عهدة",1,0)</f>
        <v/>
      </c>
      <c r="S3889">
        <f>IF(C3889="","",IF(AND(C3889&gt;=DATE(2026,9,1),C3889&lt;=DATE(2027,8,31)),(YEAR(C3889)-2026)*12+MONTH(C3889)-8,""))</f>
        <v/>
      </c>
      <c r="T3889">
        <f>IF(AND(A3889="مصروف",R3889&gt;0,I3889="موافق",S3889&lt;&gt;"",H3889&lt;&gt;""),N(G3889),0)</f>
        <v/>
      </c>
    </row>
    <row r="3890">
      <c r="A3890" s="19" t="n"/>
      <c r="B3890" s="20">
        <f>IF(A3890="","",IF(R3890=0,"⚠ أضف سطر عهدة أولًا","DMT-"&amp;TEXT(R3890,"000")))</f>
        <v/>
      </c>
      <c r="C3890" s="21" t="n"/>
      <c r="D3890" s="20">
        <f>IF(C3890="","",IF(S3890="","خارج السنة المالية",INDEX(القوائم!$D$2:$D$13,S3890)))</f>
        <v/>
      </c>
      <c r="E3890" s="22" t="n"/>
      <c r="F3890" s="23" t="n"/>
      <c r="G3890" s="23" t="n"/>
      <c r="H3890" s="22" t="n"/>
      <c r="I3890" s="19" t="n"/>
      <c r="J3890" s="21" t="n"/>
      <c r="K3890" s="19" t="n"/>
      <c r="L3890" s="19" t="n"/>
      <c r="M3890" s="21" t="n"/>
      <c r="N3890" s="22" t="n"/>
      <c r="O3890" s="24">
        <f>IF(A3890&lt;&gt;"عهدة","",SUMIFS($G$8:$G$5007,$B$8:$B$5007,B3890,$A$8:$A$5007,"مصروف",$I$8:$I$5007,"&lt;&gt;مرفوض"))</f>
        <v/>
      </c>
      <c r="P3890" s="25">
        <f>IF(A3890&lt;&gt;"عهدة","",N(F3890)-O3890)</f>
        <v/>
      </c>
      <c r="Q3890" s="26">
        <f>IF(A3890="","",IF(A3890="عهدة",IF(N(F3890)=0,"⚠ أدخل قيمة العهدة",IF(P3890&lt;0,"⛔ عجز / زيادة مصروفات "&amp;TEXT(-P3890,"#,##0"),IF(COUNTIFS($B$8:$B$5007,B3890,$A$8:$A$5007,"مصروف",$I$8:$I$5007,"&lt;&gt;مرفوض",$K$8:$K$5007,"&lt;&gt;نعم")&gt;0,"⚠ "&amp;COUNTIFS($B$8:$B$5007,B3890,$A$8:$A$5007,"مصروف",$I$8:$I$5007,"&lt;&gt;مرفوض",$K$8:$K$5007,"&lt;&gt;نعم")&amp;" مصروف غير مسوى",IF(L3890="تمت التسوية",IF(P3890=0,"✔ متوازنة وتمت التسوية","✔ تمت التسوية – متبقي "&amp;TEXT(P3890,"#,##0")),IF(P3890&gt;0,"متبقي "&amp;TEXT(P3890,"#,##0"),"✔ متوازنة"))))),IF(R3890=0,"⚠ أضف سطر عهدة أولًا",IF(OR(C3890="",N(G3890)=0),"⚠ أكمل التاريخ والقيمة",IF(S3890="","⚠ التاريخ خارج السنة المالية",IF(H3890="","⚠ اختر بند الموازنة",IF(I3890="مرفوض","✖ مرفوض من المدير",IF(I3890&lt;&gt;"موافق","⏳ بانتظار موافقة المدير",IF(K3890&lt;&gt;"نعم","⚠ غير مسوى مع الحسابات","✔ معتمد ومسوى")))))))))</f>
        <v/>
      </c>
      <c r="R3890">
        <f>N(R3889)+IF(A3890="عهدة",1,0)</f>
        <v/>
      </c>
      <c r="S3890">
        <f>IF(C3890="","",IF(AND(C3890&gt;=DATE(2026,9,1),C3890&lt;=DATE(2027,8,31)),(YEAR(C3890)-2026)*12+MONTH(C3890)-8,""))</f>
        <v/>
      </c>
      <c r="T3890">
        <f>IF(AND(A3890="مصروف",R3890&gt;0,I3890="موافق",S3890&lt;&gt;"",H3890&lt;&gt;""),N(G3890),0)</f>
        <v/>
      </c>
    </row>
    <row r="3891">
      <c r="A3891" s="19" t="n"/>
      <c r="B3891" s="20">
        <f>IF(A3891="","",IF(R3891=0,"⚠ أضف سطر عهدة أولًا","DMT-"&amp;TEXT(R3891,"000")))</f>
        <v/>
      </c>
      <c r="C3891" s="21" t="n"/>
      <c r="D3891" s="20">
        <f>IF(C3891="","",IF(S3891="","خارج السنة المالية",INDEX(القوائم!$D$2:$D$13,S3891)))</f>
        <v/>
      </c>
      <c r="E3891" s="22" t="n"/>
      <c r="F3891" s="23" t="n"/>
      <c r="G3891" s="23" t="n"/>
      <c r="H3891" s="22" t="n"/>
      <c r="I3891" s="19" t="n"/>
      <c r="J3891" s="21" t="n"/>
      <c r="K3891" s="19" t="n"/>
      <c r="L3891" s="19" t="n"/>
      <c r="M3891" s="21" t="n"/>
      <c r="N3891" s="22" t="n"/>
      <c r="O3891" s="24">
        <f>IF(A3891&lt;&gt;"عهدة","",SUMIFS($G$8:$G$5007,$B$8:$B$5007,B3891,$A$8:$A$5007,"مصروف",$I$8:$I$5007,"&lt;&gt;مرفوض"))</f>
        <v/>
      </c>
      <c r="P3891" s="25">
        <f>IF(A3891&lt;&gt;"عهدة","",N(F3891)-O3891)</f>
        <v/>
      </c>
      <c r="Q3891" s="26">
        <f>IF(A3891="","",IF(A3891="عهدة",IF(N(F3891)=0,"⚠ أدخل قيمة العهدة",IF(P3891&lt;0,"⛔ عجز / زيادة مصروفات "&amp;TEXT(-P3891,"#,##0"),IF(COUNTIFS($B$8:$B$5007,B3891,$A$8:$A$5007,"مصروف",$I$8:$I$5007,"&lt;&gt;مرفوض",$K$8:$K$5007,"&lt;&gt;نعم")&gt;0,"⚠ "&amp;COUNTIFS($B$8:$B$5007,B3891,$A$8:$A$5007,"مصروف",$I$8:$I$5007,"&lt;&gt;مرفوض",$K$8:$K$5007,"&lt;&gt;نعم")&amp;" مصروف غير مسوى",IF(L3891="تمت التسوية",IF(P3891=0,"✔ متوازنة وتمت التسوية","✔ تمت التسوية – متبقي "&amp;TEXT(P3891,"#,##0")),IF(P3891&gt;0,"متبقي "&amp;TEXT(P3891,"#,##0"),"✔ متوازنة"))))),IF(R3891=0,"⚠ أضف سطر عهدة أولًا",IF(OR(C3891="",N(G3891)=0),"⚠ أكمل التاريخ والقيمة",IF(S3891="","⚠ التاريخ خارج السنة المالية",IF(H3891="","⚠ اختر بند الموازنة",IF(I3891="مرفوض","✖ مرفوض من المدير",IF(I3891&lt;&gt;"موافق","⏳ بانتظار موافقة المدير",IF(K3891&lt;&gt;"نعم","⚠ غير مسوى مع الحسابات","✔ معتمد ومسوى")))))))))</f>
        <v/>
      </c>
      <c r="R3891">
        <f>N(R3890)+IF(A3891="عهدة",1,0)</f>
        <v/>
      </c>
      <c r="S3891">
        <f>IF(C3891="","",IF(AND(C3891&gt;=DATE(2026,9,1),C3891&lt;=DATE(2027,8,31)),(YEAR(C3891)-2026)*12+MONTH(C3891)-8,""))</f>
        <v/>
      </c>
      <c r="T3891">
        <f>IF(AND(A3891="مصروف",R3891&gt;0,I3891="موافق",S3891&lt;&gt;"",H3891&lt;&gt;""),N(G3891),0)</f>
        <v/>
      </c>
    </row>
    <row r="3892">
      <c r="A3892" s="19" t="n"/>
      <c r="B3892" s="20">
        <f>IF(A3892="","",IF(R3892=0,"⚠ أضف سطر عهدة أولًا","DMT-"&amp;TEXT(R3892,"000")))</f>
        <v/>
      </c>
      <c r="C3892" s="21" t="n"/>
      <c r="D3892" s="20">
        <f>IF(C3892="","",IF(S3892="","خارج السنة المالية",INDEX(القوائم!$D$2:$D$13,S3892)))</f>
        <v/>
      </c>
      <c r="E3892" s="22" t="n"/>
      <c r="F3892" s="23" t="n"/>
      <c r="G3892" s="23" t="n"/>
      <c r="H3892" s="22" t="n"/>
      <c r="I3892" s="19" t="n"/>
      <c r="J3892" s="21" t="n"/>
      <c r="K3892" s="19" t="n"/>
      <c r="L3892" s="19" t="n"/>
      <c r="M3892" s="21" t="n"/>
      <c r="N3892" s="22" t="n"/>
      <c r="O3892" s="24">
        <f>IF(A3892&lt;&gt;"عهدة","",SUMIFS($G$8:$G$5007,$B$8:$B$5007,B3892,$A$8:$A$5007,"مصروف",$I$8:$I$5007,"&lt;&gt;مرفوض"))</f>
        <v/>
      </c>
      <c r="P3892" s="25">
        <f>IF(A3892&lt;&gt;"عهدة","",N(F3892)-O3892)</f>
        <v/>
      </c>
      <c r="Q3892" s="26">
        <f>IF(A3892="","",IF(A3892="عهدة",IF(N(F3892)=0,"⚠ أدخل قيمة العهدة",IF(P3892&lt;0,"⛔ عجز / زيادة مصروفات "&amp;TEXT(-P3892,"#,##0"),IF(COUNTIFS($B$8:$B$5007,B3892,$A$8:$A$5007,"مصروف",$I$8:$I$5007,"&lt;&gt;مرفوض",$K$8:$K$5007,"&lt;&gt;نعم")&gt;0,"⚠ "&amp;COUNTIFS($B$8:$B$5007,B3892,$A$8:$A$5007,"مصروف",$I$8:$I$5007,"&lt;&gt;مرفوض",$K$8:$K$5007,"&lt;&gt;نعم")&amp;" مصروف غير مسوى",IF(L3892="تمت التسوية",IF(P3892=0,"✔ متوازنة وتمت التسوية","✔ تمت التسوية – متبقي "&amp;TEXT(P3892,"#,##0")),IF(P3892&gt;0,"متبقي "&amp;TEXT(P3892,"#,##0"),"✔ متوازنة"))))),IF(R3892=0,"⚠ أضف سطر عهدة أولًا",IF(OR(C3892="",N(G3892)=0),"⚠ أكمل التاريخ والقيمة",IF(S3892="","⚠ التاريخ خارج السنة المالية",IF(H3892="","⚠ اختر بند الموازنة",IF(I3892="مرفوض","✖ مرفوض من المدير",IF(I3892&lt;&gt;"موافق","⏳ بانتظار موافقة المدير",IF(K3892&lt;&gt;"نعم","⚠ غير مسوى مع الحسابات","✔ معتمد ومسوى")))))))))</f>
        <v/>
      </c>
      <c r="R3892">
        <f>N(R3891)+IF(A3892="عهدة",1,0)</f>
        <v/>
      </c>
      <c r="S3892">
        <f>IF(C3892="","",IF(AND(C3892&gt;=DATE(2026,9,1),C3892&lt;=DATE(2027,8,31)),(YEAR(C3892)-2026)*12+MONTH(C3892)-8,""))</f>
        <v/>
      </c>
      <c r="T3892">
        <f>IF(AND(A3892="مصروف",R3892&gt;0,I3892="موافق",S3892&lt;&gt;"",H3892&lt;&gt;""),N(G3892),0)</f>
        <v/>
      </c>
    </row>
    <row r="3893">
      <c r="A3893" s="19" t="n"/>
      <c r="B3893" s="20">
        <f>IF(A3893="","",IF(R3893=0,"⚠ أضف سطر عهدة أولًا","DMT-"&amp;TEXT(R3893,"000")))</f>
        <v/>
      </c>
      <c r="C3893" s="21" t="n"/>
      <c r="D3893" s="20">
        <f>IF(C3893="","",IF(S3893="","خارج السنة المالية",INDEX(القوائم!$D$2:$D$13,S3893)))</f>
        <v/>
      </c>
      <c r="E3893" s="22" t="n"/>
      <c r="F3893" s="23" t="n"/>
      <c r="G3893" s="23" t="n"/>
      <c r="H3893" s="22" t="n"/>
      <c r="I3893" s="19" t="n"/>
      <c r="J3893" s="21" t="n"/>
      <c r="K3893" s="19" t="n"/>
      <c r="L3893" s="19" t="n"/>
      <c r="M3893" s="21" t="n"/>
      <c r="N3893" s="22" t="n"/>
      <c r="O3893" s="24">
        <f>IF(A3893&lt;&gt;"عهدة","",SUMIFS($G$8:$G$5007,$B$8:$B$5007,B3893,$A$8:$A$5007,"مصروف",$I$8:$I$5007,"&lt;&gt;مرفوض"))</f>
        <v/>
      </c>
      <c r="P3893" s="25">
        <f>IF(A3893&lt;&gt;"عهدة","",N(F3893)-O3893)</f>
        <v/>
      </c>
      <c r="Q3893" s="26">
        <f>IF(A3893="","",IF(A3893="عهدة",IF(N(F3893)=0,"⚠ أدخل قيمة العهدة",IF(P3893&lt;0,"⛔ عجز / زيادة مصروفات "&amp;TEXT(-P3893,"#,##0"),IF(COUNTIFS($B$8:$B$5007,B3893,$A$8:$A$5007,"مصروف",$I$8:$I$5007,"&lt;&gt;مرفوض",$K$8:$K$5007,"&lt;&gt;نعم")&gt;0,"⚠ "&amp;COUNTIFS($B$8:$B$5007,B3893,$A$8:$A$5007,"مصروف",$I$8:$I$5007,"&lt;&gt;مرفوض",$K$8:$K$5007,"&lt;&gt;نعم")&amp;" مصروف غير مسوى",IF(L3893="تمت التسوية",IF(P3893=0,"✔ متوازنة وتمت التسوية","✔ تمت التسوية – متبقي "&amp;TEXT(P3893,"#,##0")),IF(P3893&gt;0,"متبقي "&amp;TEXT(P3893,"#,##0"),"✔ متوازنة"))))),IF(R3893=0,"⚠ أضف سطر عهدة أولًا",IF(OR(C3893="",N(G3893)=0),"⚠ أكمل التاريخ والقيمة",IF(S3893="","⚠ التاريخ خارج السنة المالية",IF(H3893="","⚠ اختر بند الموازنة",IF(I3893="مرفوض","✖ مرفوض من المدير",IF(I3893&lt;&gt;"موافق","⏳ بانتظار موافقة المدير",IF(K3893&lt;&gt;"نعم","⚠ غير مسوى مع الحسابات","✔ معتمد ومسوى")))))))))</f>
        <v/>
      </c>
      <c r="R3893">
        <f>N(R3892)+IF(A3893="عهدة",1,0)</f>
        <v/>
      </c>
      <c r="S3893">
        <f>IF(C3893="","",IF(AND(C3893&gt;=DATE(2026,9,1),C3893&lt;=DATE(2027,8,31)),(YEAR(C3893)-2026)*12+MONTH(C3893)-8,""))</f>
        <v/>
      </c>
      <c r="T3893">
        <f>IF(AND(A3893="مصروف",R3893&gt;0,I3893="موافق",S3893&lt;&gt;"",H3893&lt;&gt;""),N(G3893),0)</f>
        <v/>
      </c>
    </row>
    <row r="3894">
      <c r="A3894" s="19" t="n"/>
      <c r="B3894" s="20">
        <f>IF(A3894="","",IF(R3894=0,"⚠ أضف سطر عهدة أولًا","DMT-"&amp;TEXT(R3894,"000")))</f>
        <v/>
      </c>
      <c r="C3894" s="21" t="n"/>
      <c r="D3894" s="20">
        <f>IF(C3894="","",IF(S3894="","خارج السنة المالية",INDEX(القوائم!$D$2:$D$13,S3894)))</f>
        <v/>
      </c>
      <c r="E3894" s="22" t="n"/>
      <c r="F3894" s="23" t="n"/>
      <c r="G3894" s="23" t="n"/>
      <c r="H3894" s="22" t="n"/>
      <c r="I3894" s="19" t="n"/>
      <c r="J3894" s="21" t="n"/>
      <c r="K3894" s="19" t="n"/>
      <c r="L3894" s="19" t="n"/>
      <c r="M3894" s="21" t="n"/>
      <c r="N3894" s="22" t="n"/>
      <c r="O3894" s="24">
        <f>IF(A3894&lt;&gt;"عهدة","",SUMIFS($G$8:$G$5007,$B$8:$B$5007,B3894,$A$8:$A$5007,"مصروف",$I$8:$I$5007,"&lt;&gt;مرفوض"))</f>
        <v/>
      </c>
      <c r="P3894" s="25">
        <f>IF(A3894&lt;&gt;"عهدة","",N(F3894)-O3894)</f>
        <v/>
      </c>
      <c r="Q3894" s="26">
        <f>IF(A3894="","",IF(A3894="عهدة",IF(N(F3894)=0,"⚠ أدخل قيمة العهدة",IF(P3894&lt;0,"⛔ عجز / زيادة مصروفات "&amp;TEXT(-P3894,"#,##0"),IF(COUNTIFS($B$8:$B$5007,B3894,$A$8:$A$5007,"مصروف",$I$8:$I$5007,"&lt;&gt;مرفوض",$K$8:$K$5007,"&lt;&gt;نعم")&gt;0,"⚠ "&amp;COUNTIFS($B$8:$B$5007,B3894,$A$8:$A$5007,"مصروف",$I$8:$I$5007,"&lt;&gt;مرفوض",$K$8:$K$5007,"&lt;&gt;نعم")&amp;" مصروف غير مسوى",IF(L3894="تمت التسوية",IF(P3894=0,"✔ متوازنة وتمت التسوية","✔ تمت التسوية – متبقي "&amp;TEXT(P3894,"#,##0")),IF(P3894&gt;0,"متبقي "&amp;TEXT(P3894,"#,##0"),"✔ متوازنة"))))),IF(R3894=0,"⚠ أضف سطر عهدة أولًا",IF(OR(C3894="",N(G3894)=0),"⚠ أكمل التاريخ والقيمة",IF(S3894="","⚠ التاريخ خارج السنة المالية",IF(H3894="","⚠ اختر بند الموازنة",IF(I3894="مرفوض","✖ مرفوض من المدير",IF(I3894&lt;&gt;"موافق","⏳ بانتظار موافقة المدير",IF(K3894&lt;&gt;"نعم","⚠ غير مسوى مع الحسابات","✔ معتمد ومسوى")))))))))</f>
        <v/>
      </c>
      <c r="R3894">
        <f>N(R3893)+IF(A3894="عهدة",1,0)</f>
        <v/>
      </c>
      <c r="S3894">
        <f>IF(C3894="","",IF(AND(C3894&gt;=DATE(2026,9,1),C3894&lt;=DATE(2027,8,31)),(YEAR(C3894)-2026)*12+MONTH(C3894)-8,""))</f>
        <v/>
      </c>
      <c r="T3894">
        <f>IF(AND(A3894="مصروف",R3894&gt;0,I3894="موافق",S3894&lt;&gt;"",H3894&lt;&gt;""),N(G3894),0)</f>
        <v/>
      </c>
    </row>
    <row r="3895">
      <c r="A3895" s="19" t="n"/>
      <c r="B3895" s="20">
        <f>IF(A3895="","",IF(R3895=0,"⚠ أضف سطر عهدة أولًا","DMT-"&amp;TEXT(R3895,"000")))</f>
        <v/>
      </c>
      <c r="C3895" s="21" t="n"/>
      <c r="D3895" s="20">
        <f>IF(C3895="","",IF(S3895="","خارج السنة المالية",INDEX(القوائم!$D$2:$D$13,S3895)))</f>
        <v/>
      </c>
      <c r="E3895" s="22" t="n"/>
      <c r="F3895" s="23" t="n"/>
      <c r="G3895" s="23" t="n"/>
      <c r="H3895" s="22" t="n"/>
      <c r="I3895" s="19" t="n"/>
      <c r="J3895" s="21" t="n"/>
      <c r="K3895" s="19" t="n"/>
      <c r="L3895" s="19" t="n"/>
      <c r="M3895" s="21" t="n"/>
      <c r="N3895" s="22" t="n"/>
      <c r="O3895" s="24">
        <f>IF(A3895&lt;&gt;"عهدة","",SUMIFS($G$8:$G$5007,$B$8:$B$5007,B3895,$A$8:$A$5007,"مصروف",$I$8:$I$5007,"&lt;&gt;مرفوض"))</f>
        <v/>
      </c>
      <c r="P3895" s="25">
        <f>IF(A3895&lt;&gt;"عهدة","",N(F3895)-O3895)</f>
        <v/>
      </c>
      <c r="Q3895" s="26">
        <f>IF(A3895="","",IF(A3895="عهدة",IF(N(F3895)=0,"⚠ أدخل قيمة العهدة",IF(P3895&lt;0,"⛔ عجز / زيادة مصروفات "&amp;TEXT(-P3895,"#,##0"),IF(COUNTIFS($B$8:$B$5007,B3895,$A$8:$A$5007,"مصروف",$I$8:$I$5007,"&lt;&gt;مرفوض",$K$8:$K$5007,"&lt;&gt;نعم")&gt;0,"⚠ "&amp;COUNTIFS($B$8:$B$5007,B3895,$A$8:$A$5007,"مصروف",$I$8:$I$5007,"&lt;&gt;مرفوض",$K$8:$K$5007,"&lt;&gt;نعم")&amp;" مصروف غير مسوى",IF(L3895="تمت التسوية",IF(P3895=0,"✔ متوازنة وتمت التسوية","✔ تمت التسوية – متبقي "&amp;TEXT(P3895,"#,##0")),IF(P3895&gt;0,"متبقي "&amp;TEXT(P3895,"#,##0"),"✔ متوازنة"))))),IF(R3895=0,"⚠ أضف سطر عهدة أولًا",IF(OR(C3895="",N(G3895)=0),"⚠ أكمل التاريخ والقيمة",IF(S3895="","⚠ التاريخ خارج السنة المالية",IF(H3895="","⚠ اختر بند الموازنة",IF(I3895="مرفوض","✖ مرفوض من المدير",IF(I3895&lt;&gt;"موافق","⏳ بانتظار موافقة المدير",IF(K3895&lt;&gt;"نعم","⚠ غير مسوى مع الحسابات","✔ معتمد ومسوى")))))))))</f>
        <v/>
      </c>
      <c r="R3895">
        <f>N(R3894)+IF(A3895="عهدة",1,0)</f>
        <v/>
      </c>
      <c r="S3895">
        <f>IF(C3895="","",IF(AND(C3895&gt;=DATE(2026,9,1),C3895&lt;=DATE(2027,8,31)),(YEAR(C3895)-2026)*12+MONTH(C3895)-8,""))</f>
        <v/>
      </c>
      <c r="T3895">
        <f>IF(AND(A3895="مصروف",R3895&gt;0,I3895="موافق",S3895&lt;&gt;"",H3895&lt;&gt;""),N(G3895),0)</f>
        <v/>
      </c>
    </row>
    <row r="3896">
      <c r="A3896" s="19" t="n"/>
      <c r="B3896" s="20">
        <f>IF(A3896="","",IF(R3896=0,"⚠ أضف سطر عهدة أولًا","DMT-"&amp;TEXT(R3896,"000")))</f>
        <v/>
      </c>
      <c r="C3896" s="21" t="n"/>
      <c r="D3896" s="20">
        <f>IF(C3896="","",IF(S3896="","خارج السنة المالية",INDEX(القوائم!$D$2:$D$13,S3896)))</f>
        <v/>
      </c>
      <c r="E3896" s="22" t="n"/>
      <c r="F3896" s="23" t="n"/>
      <c r="G3896" s="23" t="n"/>
      <c r="H3896" s="22" t="n"/>
      <c r="I3896" s="19" t="n"/>
      <c r="J3896" s="21" t="n"/>
      <c r="K3896" s="19" t="n"/>
      <c r="L3896" s="19" t="n"/>
      <c r="M3896" s="21" t="n"/>
      <c r="N3896" s="22" t="n"/>
      <c r="O3896" s="24">
        <f>IF(A3896&lt;&gt;"عهدة","",SUMIFS($G$8:$G$5007,$B$8:$B$5007,B3896,$A$8:$A$5007,"مصروف",$I$8:$I$5007,"&lt;&gt;مرفوض"))</f>
        <v/>
      </c>
      <c r="P3896" s="25">
        <f>IF(A3896&lt;&gt;"عهدة","",N(F3896)-O3896)</f>
        <v/>
      </c>
      <c r="Q3896" s="26">
        <f>IF(A3896="","",IF(A3896="عهدة",IF(N(F3896)=0,"⚠ أدخل قيمة العهدة",IF(P3896&lt;0,"⛔ عجز / زيادة مصروفات "&amp;TEXT(-P3896,"#,##0"),IF(COUNTIFS($B$8:$B$5007,B3896,$A$8:$A$5007,"مصروف",$I$8:$I$5007,"&lt;&gt;مرفوض",$K$8:$K$5007,"&lt;&gt;نعم")&gt;0,"⚠ "&amp;COUNTIFS($B$8:$B$5007,B3896,$A$8:$A$5007,"مصروف",$I$8:$I$5007,"&lt;&gt;مرفوض",$K$8:$K$5007,"&lt;&gt;نعم")&amp;" مصروف غير مسوى",IF(L3896="تمت التسوية",IF(P3896=0,"✔ متوازنة وتمت التسوية","✔ تمت التسوية – متبقي "&amp;TEXT(P3896,"#,##0")),IF(P3896&gt;0,"متبقي "&amp;TEXT(P3896,"#,##0"),"✔ متوازنة"))))),IF(R3896=0,"⚠ أضف سطر عهدة أولًا",IF(OR(C3896="",N(G3896)=0),"⚠ أكمل التاريخ والقيمة",IF(S3896="","⚠ التاريخ خارج السنة المالية",IF(H3896="","⚠ اختر بند الموازنة",IF(I3896="مرفوض","✖ مرفوض من المدير",IF(I3896&lt;&gt;"موافق","⏳ بانتظار موافقة المدير",IF(K3896&lt;&gt;"نعم","⚠ غير مسوى مع الحسابات","✔ معتمد ومسوى")))))))))</f>
        <v/>
      </c>
      <c r="R3896">
        <f>N(R3895)+IF(A3896="عهدة",1,0)</f>
        <v/>
      </c>
      <c r="S3896">
        <f>IF(C3896="","",IF(AND(C3896&gt;=DATE(2026,9,1),C3896&lt;=DATE(2027,8,31)),(YEAR(C3896)-2026)*12+MONTH(C3896)-8,""))</f>
        <v/>
      </c>
      <c r="T3896">
        <f>IF(AND(A3896="مصروف",R3896&gt;0,I3896="موافق",S3896&lt;&gt;"",H3896&lt;&gt;""),N(G3896),0)</f>
        <v/>
      </c>
    </row>
    <row r="3897">
      <c r="A3897" s="19" t="n"/>
      <c r="B3897" s="20">
        <f>IF(A3897="","",IF(R3897=0,"⚠ أضف سطر عهدة أولًا","DMT-"&amp;TEXT(R3897,"000")))</f>
        <v/>
      </c>
      <c r="C3897" s="21" t="n"/>
      <c r="D3897" s="20">
        <f>IF(C3897="","",IF(S3897="","خارج السنة المالية",INDEX(القوائم!$D$2:$D$13,S3897)))</f>
        <v/>
      </c>
      <c r="E3897" s="22" t="n"/>
      <c r="F3897" s="23" t="n"/>
      <c r="G3897" s="23" t="n"/>
      <c r="H3897" s="22" t="n"/>
      <c r="I3897" s="19" t="n"/>
      <c r="J3897" s="21" t="n"/>
      <c r="K3897" s="19" t="n"/>
      <c r="L3897" s="19" t="n"/>
      <c r="M3897" s="21" t="n"/>
      <c r="N3897" s="22" t="n"/>
      <c r="O3897" s="24">
        <f>IF(A3897&lt;&gt;"عهدة","",SUMIFS($G$8:$G$5007,$B$8:$B$5007,B3897,$A$8:$A$5007,"مصروف",$I$8:$I$5007,"&lt;&gt;مرفوض"))</f>
        <v/>
      </c>
      <c r="P3897" s="25">
        <f>IF(A3897&lt;&gt;"عهدة","",N(F3897)-O3897)</f>
        <v/>
      </c>
      <c r="Q3897" s="26">
        <f>IF(A3897="","",IF(A3897="عهدة",IF(N(F3897)=0,"⚠ أدخل قيمة العهدة",IF(P3897&lt;0,"⛔ عجز / زيادة مصروفات "&amp;TEXT(-P3897,"#,##0"),IF(COUNTIFS($B$8:$B$5007,B3897,$A$8:$A$5007,"مصروف",$I$8:$I$5007,"&lt;&gt;مرفوض",$K$8:$K$5007,"&lt;&gt;نعم")&gt;0,"⚠ "&amp;COUNTIFS($B$8:$B$5007,B3897,$A$8:$A$5007,"مصروف",$I$8:$I$5007,"&lt;&gt;مرفوض",$K$8:$K$5007,"&lt;&gt;نعم")&amp;" مصروف غير مسوى",IF(L3897="تمت التسوية",IF(P3897=0,"✔ متوازنة وتمت التسوية","✔ تمت التسوية – متبقي "&amp;TEXT(P3897,"#,##0")),IF(P3897&gt;0,"متبقي "&amp;TEXT(P3897,"#,##0"),"✔ متوازنة"))))),IF(R3897=0,"⚠ أضف سطر عهدة أولًا",IF(OR(C3897="",N(G3897)=0),"⚠ أكمل التاريخ والقيمة",IF(S3897="","⚠ التاريخ خارج السنة المالية",IF(H3897="","⚠ اختر بند الموازنة",IF(I3897="مرفوض","✖ مرفوض من المدير",IF(I3897&lt;&gt;"موافق","⏳ بانتظار موافقة المدير",IF(K3897&lt;&gt;"نعم","⚠ غير مسوى مع الحسابات","✔ معتمد ومسوى")))))))))</f>
        <v/>
      </c>
      <c r="R3897">
        <f>N(R3896)+IF(A3897="عهدة",1,0)</f>
        <v/>
      </c>
      <c r="S3897">
        <f>IF(C3897="","",IF(AND(C3897&gt;=DATE(2026,9,1),C3897&lt;=DATE(2027,8,31)),(YEAR(C3897)-2026)*12+MONTH(C3897)-8,""))</f>
        <v/>
      </c>
      <c r="T3897">
        <f>IF(AND(A3897="مصروف",R3897&gt;0,I3897="موافق",S3897&lt;&gt;"",H3897&lt;&gt;""),N(G3897),0)</f>
        <v/>
      </c>
    </row>
    <row r="3898">
      <c r="A3898" s="19" t="n"/>
      <c r="B3898" s="20">
        <f>IF(A3898="","",IF(R3898=0,"⚠ أضف سطر عهدة أولًا","DMT-"&amp;TEXT(R3898,"000")))</f>
        <v/>
      </c>
      <c r="C3898" s="21" t="n"/>
      <c r="D3898" s="20">
        <f>IF(C3898="","",IF(S3898="","خارج السنة المالية",INDEX(القوائم!$D$2:$D$13,S3898)))</f>
        <v/>
      </c>
      <c r="E3898" s="22" t="n"/>
      <c r="F3898" s="23" t="n"/>
      <c r="G3898" s="23" t="n"/>
      <c r="H3898" s="22" t="n"/>
      <c r="I3898" s="19" t="n"/>
      <c r="J3898" s="21" t="n"/>
      <c r="K3898" s="19" t="n"/>
      <c r="L3898" s="19" t="n"/>
      <c r="M3898" s="21" t="n"/>
      <c r="N3898" s="22" t="n"/>
      <c r="O3898" s="24">
        <f>IF(A3898&lt;&gt;"عهدة","",SUMIFS($G$8:$G$5007,$B$8:$B$5007,B3898,$A$8:$A$5007,"مصروف",$I$8:$I$5007,"&lt;&gt;مرفوض"))</f>
        <v/>
      </c>
      <c r="P3898" s="25">
        <f>IF(A3898&lt;&gt;"عهدة","",N(F3898)-O3898)</f>
        <v/>
      </c>
      <c r="Q3898" s="26">
        <f>IF(A3898="","",IF(A3898="عهدة",IF(N(F3898)=0,"⚠ أدخل قيمة العهدة",IF(P3898&lt;0,"⛔ عجز / زيادة مصروفات "&amp;TEXT(-P3898,"#,##0"),IF(COUNTIFS($B$8:$B$5007,B3898,$A$8:$A$5007,"مصروف",$I$8:$I$5007,"&lt;&gt;مرفوض",$K$8:$K$5007,"&lt;&gt;نعم")&gt;0,"⚠ "&amp;COUNTIFS($B$8:$B$5007,B3898,$A$8:$A$5007,"مصروف",$I$8:$I$5007,"&lt;&gt;مرفوض",$K$8:$K$5007,"&lt;&gt;نعم")&amp;" مصروف غير مسوى",IF(L3898="تمت التسوية",IF(P3898=0,"✔ متوازنة وتمت التسوية","✔ تمت التسوية – متبقي "&amp;TEXT(P3898,"#,##0")),IF(P3898&gt;0,"متبقي "&amp;TEXT(P3898,"#,##0"),"✔ متوازنة"))))),IF(R3898=0,"⚠ أضف سطر عهدة أولًا",IF(OR(C3898="",N(G3898)=0),"⚠ أكمل التاريخ والقيمة",IF(S3898="","⚠ التاريخ خارج السنة المالية",IF(H3898="","⚠ اختر بند الموازنة",IF(I3898="مرفوض","✖ مرفوض من المدير",IF(I3898&lt;&gt;"موافق","⏳ بانتظار موافقة المدير",IF(K3898&lt;&gt;"نعم","⚠ غير مسوى مع الحسابات","✔ معتمد ومسوى")))))))))</f>
        <v/>
      </c>
      <c r="R3898">
        <f>N(R3897)+IF(A3898="عهدة",1,0)</f>
        <v/>
      </c>
      <c r="S3898">
        <f>IF(C3898="","",IF(AND(C3898&gt;=DATE(2026,9,1),C3898&lt;=DATE(2027,8,31)),(YEAR(C3898)-2026)*12+MONTH(C3898)-8,""))</f>
        <v/>
      </c>
      <c r="T3898">
        <f>IF(AND(A3898="مصروف",R3898&gt;0,I3898="موافق",S3898&lt;&gt;"",H3898&lt;&gt;""),N(G3898),0)</f>
        <v/>
      </c>
    </row>
    <row r="3899">
      <c r="A3899" s="19" t="n"/>
      <c r="B3899" s="20">
        <f>IF(A3899="","",IF(R3899=0,"⚠ أضف سطر عهدة أولًا","DMT-"&amp;TEXT(R3899,"000")))</f>
        <v/>
      </c>
      <c r="C3899" s="21" t="n"/>
      <c r="D3899" s="20">
        <f>IF(C3899="","",IF(S3899="","خارج السنة المالية",INDEX(القوائم!$D$2:$D$13,S3899)))</f>
        <v/>
      </c>
      <c r="E3899" s="22" t="n"/>
      <c r="F3899" s="23" t="n"/>
      <c r="G3899" s="23" t="n"/>
      <c r="H3899" s="22" t="n"/>
      <c r="I3899" s="19" t="n"/>
      <c r="J3899" s="21" t="n"/>
      <c r="K3899" s="19" t="n"/>
      <c r="L3899" s="19" t="n"/>
      <c r="M3899" s="21" t="n"/>
      <c r="N3899" s="22" t="n"/>
      <c r="O3899" s="24">
        <f>IF(A3899&lt;&gt;"عهدة","",SUMIFS($G$8:$G$5007,$B$8:$B$5007,B3899,$A$8:$A$5007,"مصروف",$I$8:$I$5007,"&lt;&gt;مرفوض"))</f>
        <v/>
      </c>
      <c r="P3899" s="25">
        <f>IF(A3899&lt;&gt;"عهدة","",N(F3899)-O3899)</f>
        <v/>
      </c>
      <c r="Q3899" s="26">
        <f>IF(A3899="","",IF(A3899="عهدة",IF(N(F3899)=0,"⚠ أدخل قيمة العهدة",IF(P3899&lt;0,"⛔ عجز / زيادة مصروفات "&amp;TEXT(-P3899,"#,##0"),IF(COUNTIFS($B$8:$B$5007,B3899,$A$8:$A$5007,"مصروف",$I$8:$I$5007,"&lt;&gt;مرفوض",$K$8:$K$5007,"&lt;&gt;نعم")&gt;0,"⚠ "&amp;COUNTIFS($B$8:$B$5007,B3899,$A$8:$A$5007,"مصروف",$I$8:$I$5007,"&lt;&gt;مرفوض",$K$8:$K$5007,"&lt;&gt;نعم")&amp;" مصروف غير مسوى",IF(L3899="تمت التسوية",IF(P3899=0,"✔ متوازنة وتمت التسوية","✔ تمت التسوية – متبقي "&amp;TEXT(P3899,"#,##0")),IF(P3899&gt;0,"متبقي "&amp;TEXT(P3899,"#,##0"),"✔ متوازنة"))))),IF(R3899=0,"⚠ أضف سطر عهدة أولًا",IF(OR(C3899="",N(G3899)=0),"⚠ أكمل التاريخ والقيمة",IF(S3899="","⚠ التاريخ خارج السنة المالية",IF(H3899="","⚠ اختر بند الموازنة",IF(I3899="مرفوض","✖ مرفوض من المدير",IF(I3899&lt;&gt;"موافق","⏳ بانتظار موافقة المدير",IF(K3899&lt;&gt;"نعم","⚠ غير مسوى مع الحسابات","✔ معتمد ومسوى")))))))))</f>
        <v/>
      </c>
      <c r="R3899">
        <f>N(R3898)+IF(A3899="عهدة",1,0)</f>
        <v/>
      </c>
      <c r="S3899">
        <f>IF(C3899="","",IF(AND(C3899&gt;=DATE(2026,9,1),C3899&lt;=DATE(2027,8,31)),(YEAR(C3899)-2026)*12+MONTH(C3899)-8,""))</f>
        <v/>
      </c>
      <c r="T3899">
        <f>IF(AND(A3899="مصروف",R3899&gt;0,I3899="موافق",S3899&lt;&gt;"",H3899&lt;&gt;""),N(G3899),0)</f>
        <v/>
      </c>
    </row>
    <row r="3900">
      <c r="A3900" s="19" t="n"/>
      <c r="B3900" s="20">
        <f>IF(A3900="","",IF(R3900=0,"⚠ أضف سطر عهدة أولًا","DMT-"&amp;TEXT(R3900,"000")))</f>
        <v/>
      </c>
      <c r="C3900" s="21" t="n"/>
      <c r="D3900" s="20">
        <f>IF(C3900="","",IF(S3900="","خارج السنة المالية",INDEX(القوائم!$D$2:$D$13,S3900)))</f>
        <v/>
      </c>
      <c r="E3900" s="22" t="n"/>
      <c r="F3900" s="23" t="n"/>
      <c r="G3900" s="23" t="n"/>
      <c r="H3900" s="22" t="n"/>
      <c r="I3900" s="19" t="n"/>
      <c r="J3900" s="21" t="n"/>
      <c r="K3900" s="19" t="n"/>
      <c r="L3900" s="19" t="n"/>
      <c r="M3900" s="21" t="n"/>
      <c r="N3900" s="22" t="n"/>
      <c r="O3900" s="24">
        <f>IF(A3900&lt;&gt;"عهدة","",SUMIFS($G$8:$G$5007,$B$8:$B$5007,B3900,$A$8:$A$5007,"مصروف",$I$8:$I$5007,"&lt;&gt;مرفوض"))</f>
        <v/>
      </c>
      <c r="P3900" s="25">
        <f>IF(A3900&lt;&gt;"عهدة","",N(F3900)-O3900)</f>
        <v/>
      </c>
      <c r="Q3900" s="26">
        <f>IF(A3900="","",IF(A3900="عهدة",IF(N(F3900)=0,"⚠ أدخل قيمة العهدة",IF(P3900&lt;0,"⛔ عجز / زيادة مصروفات "&amp;TEXT(-P3900,"#,##0"),IF(COUNTIFS($B$8:$B$5007,B3900,$A$8:$A$5007,"مصروف",$I$8:$I$5007,"&lt;&gt;مرفوض",$K$8:$K$5007,"&lt;&gt;نعم")&gt;0,"⚠ "&amp;COUNTIFS($B$8:$B$5007,B3900,$A$8:$A$5007,"مصروف",$I$8:$I$5007,"&lt;&gt;مرفوض",$K$8:$K$5007,"&lt;&gt;نعم")&amp;" مصروف غير مسوى",IF(L3900="تمت التسوية",IF(P3900=0,"✔ متوازنة وتمت التسوية","✔ تمت التسوية – متبقي "&amp;TEXT(P3900,"#,##0")),IF(P3900&gt;0,"متبقي "&amp;TEXT(P3900,"#,##0"),"✔ متوازنة"))))),IF(R3900=0,"⚠ أضف سطر عهدة أولًا",IF(OR(C3900="",N(G3900)=0),"⚠ أكمل التاريخ والقيمة",IF(S3900="","⚠ التاريخ خارج السنة المالية",IF(H3900="","⚠ اختر بند الموازنة",IF(I3900="مرفوض","✖ مرفوض من المدير",IF(I3900&lt;&gt;"موافق","⏳ بانتظار موافقة المدير",IF(K3900&lt;&gt;"نعم","⚠ غير مسوى مع الحسابات","✔ معتمد ومسوى")))))))))</f>
        <v/>
      </c>
      <c r="R3900">
        <f>N(R3899)+IF(A3900="عهدة",1,0)</f>
        <v/>
      </c>
      <c r="S3900">
        <f>IF(C3900="","",IF(AND(C3900&gt;=DATE(2026,9,1),C3900&lt;=DATE(2027,8,31)),(YEAR(C3900)-2026)*12+MONTH(C3900)-8,""))</f>
        <v/>
      </c>
      <c r="T3900">
        <f>IF(AND(A3900="مصروف",R3900&gt;0,I3900="موافق",S3900&lt;&gt;"",H3900&lt;&gt;""),N(G3900),0)</f>
        <v/>
      </c>
    </row>
    <row r="3901">
      <c r="A3901" s="19" t="n"/>
      <c r="B3901" s="20">
        <f>IF(A3901="","",IF(R3901=0,"⚠ أضف سطر عهدة أولًا","DMT-"&amp;TEXT(R3901,"000")))</f>
        <v/>
      </c>
      <c r="C3901" s="21" t="n"/>
      <c r="D3901" s="20">
        <f>IF(C3901="","",IF(S3901="","خارج السنة المالية",INDEX(القوائم!$D$2:$D$13,S3901)))</f>
        <v/>
      </c>
      <c r="E3901" s="22" t="n"/>
      <c r="F3901" s="23" t="n"/>
      <c r="G3901" s="23" t="n"/>
      <c r="H3901" s="22" t="n"/>
      <c r="I3901" s="19" t="n"/>
      <c r="J3901" s="21" t="n"/>
      <c r="K3901" s="19" t="n"/>
      <c r="L3901" s="19" t="n"/>
      <c r="M3901" s="21" t="n"/>
      <c r="N3901" s="22" t="n"/>
      <c r="O3901" s="24">
        <f>IF(A3901&lt;&gt;"عهدة","",SUMIFS($G$8:$G$5007,$B$8:$B$5007,B3901,$A$8:$A$5007,"مصروف",$I$8:$I$5007,"&lt;&gt;مرفوض"))</f>
        <v/>
      </c>
      <c r="P3901" s="25">
        <f>IF(A3901&lt;&gt;"عهدة","",N(F3901)-O3901)</f>
        <v/>
      </c>
      <c r="Q3901" s="26">
        <f>IF(A3901="","",IF(A3901="عهدة",IF(N(F3901)=0,"⚠ أدخل قيمة العهدة",IF(P3901&lt;0,"⛔ عجز / زيادة مصروفات "&amp;TEXT(-P3901,"#,##0"),IF(COUNTIFS($B$8:$B$5007,B3901,$A$8:$A$5007,"مصروف",$I$8:$I$5007,"&lt;&gt;مرفوض",$K$8:$K$5007,"&lt;&gt;نعم")&gt;0,"⚠ "&amp;COUNTIFS($B$8:$B$5007,B3901,$A$8:$A$5007,"مصروف",$I$8:$I$5007,"&lt;&gt;مرفوض",$K$8:$K$5007,"&lt;&gt;نعم")&amp;" مصروف غير مسوى",IF(L3901="تمت التسوية",IF(P3901=0,"✔ متوازنة وتمت التسوية","✔ تمت التسوية – متبقي "&amp;TEXT(P3901,"#,##0")),IF(P3901&gt;0,"متبقي "&amp;TEXT(P3901,"#,##0"),"✔ متوازنة"))))),IF(R3901=0,"⚠ أضف سطر عهدة أولًا",IF(OR(C3901="",N(G3901)=0),"⚠ أكمل التاريخ والقيمة",IF(S3901="","⚠ التاريخ خارج السنة المالية",IF(H3901="","⚠ اختر بند الموازنة",IF(I3901="مرفوض","✖ مرفوض من المدير",IF(I3901&lt;&gt;"موافق","⏳ بانتظار موافقة المدير",IF(K3901&lt;&gt;"نعم","⚠ غير مسوى مع الحسابات","✔ معتمد ومسوى")))))))))</f>
        <v/>
      </c>
      <c r="R3901">
        <f>N(R3900)+IF(A3901="عهدة",1,0)</f>
        <v/>
      </c>
      <c r="S3901">
        <f>IF(C3901="","",IF(AND(C3901&gt;=DATE(2026,9,1),C3901&lt;=DATE(2027,8,31)),(YEAR(C3901)-2026)*12+MONTH(C3901)-8,""))</f>
        <v/>
      </c>
      <c r="T3901">
        <f>IF(AND(A3901="مصروف",R3901&gt;0,I3901="موافق",S3901&lt;&gt;"",H3901&lt;&gt;""),N(G3901),0)</f>
        <v/>
      </c>
    </row>
    <row r="3902">
      <c r="A3902" s="19" t="n"/>
      <c r="B3902" s="20">
        <f>IF(A3902="","",IF(R3902=0,"⚠ أضف سطر عهدة أولًا","DMT-"&amp;TEXT(R3902,"000")))</f>
        <v/>
      </c>
      <c r="C3902" s="21" t="n"/>
      <c r="D3902" s="20">
        <f>IF(C3902="","",IF(S3902="","خارج السنة المالية",INDEX(القوائم!$D$2:$D$13,S3902)))</f>
        <v/>
      </c>
      <c r="E3902" s="22" t="n"/>
      <c r="F3902" s="23" t="n"/>
      <c r="G3902" s="23" t="n"/>
      <c r="H3902" s="22" t="n"/>
      <c r="I3902" s="19" t="n"/>
      <c r="J3902" s="21" t="n"/>
      <c r="K3902" s="19" t="n"/>
      <c r="L3902" s="19" t="n"/>
      <c r="M3902" s="21" t="n"/>
      <c r="N3902" s="22" t="n"/>
      <c r="O3902" s="24">
        <f>IF(A3902&lt;&gt;"عهدة","",SUMIFS($G$8:$G$5007,$B$8:$B$5007,B3902,$A$8:$A$5007,"مصروف",$I$8:$I$5007,"&lt;&gt;مرفوض"))</f>
        <v/>
      </c>
      <c r="P3902" s="25">
        <f>IF(A3902&lt;&gt;"عهدة","",N(F3902)-O3902)</f>
        <v/>
      </c>
      <c r="Q3902" s="26">
        <f>IF(A3902="","",IF(A3902="عهدة",IF(N(F3902)=0,"⚠ أدخل قيمة العهدة",IF(P3902&lt;0,"⛔ عجز / زيادة مصروفات "&amp;TEXT(-P3902,"#,##0"),IF(COUNTIFS($B$8:$B$5007,B3902,$A$8:$A$5007,"مصروف",$I$8:$I$5007,"&lt;&gt;مرفوض",$K$8:$K$5007,"&lt;&gt;نعم")&gt;0,"⚠ "&amp;COUNTIFS($B$8:$B$5007,B3902,$A$8:$A$5007,"مصروف",$I$8:$I$5007,"&lt;&gt;مرفوض",$K$8:$K$5007,"&lt;&gt;نعم")&amp;" مصروف غير مسوى",IF(L3902="تمت التسوية",IF(P3902=0,"✔ متوازنة وتمت التسوية","✔ تمت التسوية – متبقي "&amp;TEXT(P3902,"#,##0")),IF(P3902&gt;0,"متبقي "&amp;TEXT(P3902,"#,##0"),"✔ متوازنة"))))),IF(R3902=0,"⚠ أضف سطر عهدة أولًا",IF(OR(C3902="",N(G3902)=0),"⚠ أكمل التاريخ والقيمة",IF(S3902="","⚠ التاريخ خارج السنة المالية",IF(H3902="","⚠ اختر بند الموازنة",IF(I3902="مرفوض","✖ مرفوض من المدير",IF(I3902&lt;&gt;"موافق","⏳ بانتظار موافقة المدير",IF(K3902&lt;&gt;"نعم","⚠ غير مسوى مع الحسابات","✔ معتمد ومسوى")))))))))</f>
        <v/>
      </c>
      <c r="R3902">
        <f>N(R3901)+IF(A3902="عهدة",1,0)</f>
        <v/>
      </c>
      <c r="S3902">
        <f>IF(C3902="","",IF(AND(C3902&gt;=DATE(2026,9,1),C3902&lt;=DATE(2027,8,31)),(YEAR(C3902)-2026)*12+MONTH(C3902)-8,""))</f>
        <v/>
      </c>
      <c r="T3902">
        <f>IF(AND(A3902="مصروف",R3902&gt;0,I3902="موافق",S3902&lt;&gt;"",H3902&lt;&gt;""),N(G3902),0)</f>
        <v/>
      </c>
    </row>
    <row r="3903">
      <c r="A3903" s="19" t="n"/>
      <c r="B3903" s="20">
        <f>IF(A3903="","",IF(R3903=0,"⚠ أضف سطر عهدة أولًا","DMT-"&amp;TEXT(R3903,"000")))</f>
        <v/>
      </c>
      <c r="C3903" s="21" t="n"/>
      <c r="D3903" s="20">
        <f>IF(C3903="","",IF(S3903="","خارج السنة المالية",INDEX(القوائم!$D$2:$D$13,S3903)))</f>
        <v/>
      </c>
      <c r="E3903" s="22" t="n"/>
      <c r="F3903" s="23" t="n"/>
      <c r="G3903" s="23" t="n"/>
      <c r="H3903" s="22" t="n"/>
      <c r="I3903" s="19" t="n"/>
      <c r="J3903" s="21" t="n"/>
      <c r="K3903" s="19" t="n"/>
      <c r="L3903" s="19" t="n"/>
      <c r="M3903" s="21" t="n"/>
      <c r="N3903" s="22" t="n"/>
      <c r="O3903" s="24">
        <f>IF(A3903&lt;&gt;"عهدة","",SUMIFS($G$8:$G$5007,$B$8:$B$5007,B3903,$A$8:$A$5007,"مصروف",$I$8:$I$5007,"&lt;&gt;مرفوض"))</f>
        <v/>
      </c>
      <c r="P3903" s="25">
        <f>IF(A3903&lt;&gt;"عهدة","",N(F3903)-O3903)</f>
        <v/>
      </c>
      <c r="Q3903" s="26">
        <f>IF(A3903="","",IF(A3903="عهدة",IF(N(F3903)=0,"⚠ أدخل قيمة العهدة",IF(P3903&lt;0,"⛔ عجز / زيادة مصروفات "&amp;TEXT(-P3903,"#,##0"),IF(COUNTIFS($B$8:$B$5007,B3903,$A$8:$A$5007,"مصروف",$I$8:$I$5007,"&lt;&gt;مرفوض",$K$8:$K$5007,"&lt;&gt;نعم")&gt;0,"⚠ "&amp;COUNTIFS($B$8:$B$5007,B3903,$A$8:$A$5007,"مصروف",$I$8:$I$5007,"&lt;&gt;مرفوض",$K$8:$K$5007,"&lt;&gt;نعم")&amp;" مصروف غير مسوى",IF(L3903="تمت التسوية",IF(P3903=0,"✔ متوازنة وتمت التسوية","✔ تمت التسوية – متبقي "&amp;TEXT(P3903,"#,##0")),IF(P3903&gt;0,"متبقي "&amp;TEXT(P3903,"#,##0"),"✔ متوازنة"))))),IF(R3903=0,"⚠ أضف سطر عهدة أولًا",IF(OR(C3903="",N(G3903)=0),"⚠ أكمل التاريخ والقيمة",IF(S3903="","⚠ التاريخ خارج السنة المالية",IF(H3903="","⚠ اختر بند الموازنة",IF(I3903="مرفوض","✖ مرفوض من المدير",IF(I3903&lt;&gt;"موافق","⏳ بانتظار موافقة المدير",IF(K3903&lt;&gt;"نعم","⚠ غير مسوى مع الحسابات","✔ معتمد ومسوى")))))))))</f>
        <v/>
      </c>
      <c r="R3903">
        <f>N(R3902)+IF(A3903="عهدة",1,0)</f>
        <v/>
      </c>
      <c r="S3903">
        <f>IF(C3903="","",IF(AND(C3903&gt;=DATE(2026,9,1),C3903&lt;=DATE(2027,8,31)),(YEAR(C3903)-2026)*12+MONTH(C3903)-8,""))</f>
        <v/>
      </c>
      <c r="T3903">
        <f>IF(AND(A3903="مصروف",R3903&gt;0,I3903="موافق",S3903&lt;&gt;"",H3903&lt;&gt;""),N(G3903),0)</f>
        <v/>
      </c>
    </row>
    <row r="3904">
      <c r="A3904" s="19" t="n"/>
      <c r="B3904" s="20">
        <f>IF(A3904="","",IF(R3904=0,"⚠ أضف سطر عهدة أولًا","DMT-"&amp;TEXT(R3904,"000")))</f>
        <v/>
      </c>
      <c r="C3904" s="21" t="n"/>
      <c r="D3904" s="20">
        <f>IF(C3904="","",IF(S3904="","خارج السنة المالية",INDEX(القوائم!$D$2:$D$13,S3904)))</f>
        <v/>
      </c>
      <c r="E3904" s="22" t="n"/>
      <c r="F3904" s="23" t="n"/>
      <c r="G3904" s="23" t="n"/>
      <c r="H3904" s="22" t="n"/>
      <c r="I3904" s="19" t="n"/>
      <c r="J3904" s="21" t="n"/>
      <c r="K3904" s="19" t="n"/>
      <c r="L3904" s="19" t="n"/>
      <c r="M3904" s="21" t="n"/>
      <c r="N3904" s="22" t="n"/>
      <c r="O3904" s="24">
        <f>IF(A3904&lt;&gt;"عهدة","",SUMIFS($G$8:$G$5007,$B$8:$B$5007,B3904,$A$8:$A$5007,"مصروف",$I$8:$I$5007,"&lt;&gt;مرفوض"))</f>
        <v/>
      </c>
      <c r="P3904" s="25">
        <f>IF(A3904&lt;&gt;"عهدة","",N(F3904)-O3904)</f>
        <v/>
      </c>
      <c r="Q3904" s="26">
        <f>IF(A3904="","",IF(A3904="عهدة",IF(N(F3904)=0,"⚠ أدخل قيمة العهدة",IF(P3904&lt;0,"⛔ عجز / زيادة مصروفات "&amp;TEXT(-P3904,"#,##0"),IF(COUNTIFS($B$8:$B$5007,B3904,$A$8:$A$5007,"مصروف",$I$8:$I$5007,"&lt;&gt;مرفوض",$K$8:$K$5007,"&lt;&gt;نعم")&gt;0,"⚠ "&amp;COUNTIFS($B$8:$B$5007,B3904,$A$8:$A$5007,"مصروف",$I$8:$I$5007,"&lt;&gt;مرفوض",$K$8:$K$5007,"&lt;&gt;نعم")&amp;" مصروف غير مسوى",IF(L3904="تمت التسوية",IF(P3904=0,"✔ متوازنة وتمت التسوية","✔ تمت التسوية – متبقي "&amp;TEXT(P3904,"#,##0")),IF(P3904&gt;0,"متبقي "&amp;TEXT(P3904,"#,##0"),"✔ متوازنة"))))),IF(R3904=0,"⚠ أضف سطر عهدة أولًا",IF(OR(C3904="",N(G3904)=0),"⚠ أكمل التاريخ والقيمة",IF(S3904="","⚠ التاريخ خارج السنة المالية",IF(H3904="","⚠ اختر بند الموازنة",IF(I3904="مرفوض","✖ مرفوض من المدير",IF(I3904&lt;&gt;"موافق","⏳ بانتظار موافقة المدير",IF(K3904&lt;&gt;"نعم","⚠ غير مسوى مع الحسابات","✔ معتمد ومسوى")))))))))</f>
        <v/>
      </c>
      <c r="R3904">
        <f>N(R3903)+IF(A3904="عهدة",1,0)</f>
        <v/>
      </c>
      <c r="S3904">
        <f>IF(C3904="","",IF(AND(C3904&gt;=DATE(2026,9,1),C3904&lt;=DATE(2027,8,31)),(YEAR(C3904)-2026)*12+MONTH(C3904)-8,""))</f>
        <v/>
      </c>
      <c r="T3904">
        <f>IF(AND(A3904="مصروف",R3904&gt;0,I3904="موافق",S3904&lt;&gt;"",H3904&lt;&gt;""),N(G3904),0)</f>
        <v/>
      </c>
    </row>
    <row r="3905">
      <c r="A3905" s="19" t="n"/>
      <c r="B3905" s="20">
        <f>IF(A3905="","",IF(R3905=0,"⚠ أضف سطر عهدة أولًا","DMT-"&amp;TEXT(R3905,"000")))</f>
        <v/>
      </c>
      <c r="C3905" s="21" t="n"/>
      <c r="D3905" s="20">
        <f>IF(C3905="","",IF(S3905="","خارج السنة المالية",INDEX(القوائم!$D$2:$D$13,S3905)))</f>
        <v/>
      </c>
      <c r="E3905" s="22" t="n"/>
      <c r="F3905" s="23" t="n"/>
      <c r="G3905" s="23" t="n"/>
      <c r="H3905" s="22" t="n"/>
      <c r="I3905" s="19" t="n"/>
      <c r="J3905" s="21" t="n"/>
      <c r="K3905" s="19" t="n"/>
      <c r="L3905" s="19" t="n"/>
      <c r="M3905" s="21" t="n"/>
      <c r="N3905" s="22" t="n"/>
      <c r="O3905" s="24">
        <f>IF(A3905&lt;&gt;"عهدة","",SUMIFS($G$8:$G$5007,$B$8:$B$5007,B3905,$A$8:$A$5007,"مصروف",$I$8:$I$5007,"&lt;&gt;مرفوض"))</f>
        <v/>
      </c>
      <c r="P3905" s="25">
        <f>IF(A3905&lt;&gt;"عهدة","",N(F3905)-O3905)</f>
        <v/>
      </c>
      <c r="Q3905" s="26">
        <f>IF(A3905="","",IF(A3905="عهدة",IF(N(F3905)=0,"⚠ أدخل قيمة العهدة",IF(P3905&lt;0,"⛔ عجز / زيادة مصروفات "&amp;TEXT(-P3905,"#,##0"),IF(COUNTIFS($B$8:$B$5007,B3905,$A$8:$A$5007,"مصروف",$I$8:$I$5007,"&lt;&gt;مرفوض",$K$8:$K$5007,"&lt;&gt;نعم")&gt;0,"⚠ "&amp;COUNTIFS($B$8:$B$5007,B3905,$A$8:$A$5007,"مصروف",$I$8:$I$5007,"&lt;&gt;مرفوض",$K$8:$K$5007,"&lt;&gt;نعم")&amp;" مصروف غير مسوى",IF(L3905="تمت التسوية",IF(P3905=0,"✔ متوازنة وتمت التسوية","✔ تمت التسوية – متبقي "&amp;TEXT(P3905,"#,##0")),IF(P3905&gt;0,"متبقي "&amp;TEXT(P3905,"#,##0"),"✔ متوازنة"))))),IF(R3905=0,"⚠ أضف سطر عهدة أولًا",IF(OR(C3905="",N(G3905)=0),"⚠ أكمل التاريخ والقيمة",IF(S3905="","⚠ التاريخ خارج السنة المالية",IF(H3905="","⚠ اختر بند الموازنة",IF(I3905="مرفوض","✖ مرفوض من المدير",IF(I3905&lt;&gt;"موافق","⏳ بانتظار موافقة المدير",IF(K3905&lt;&gt;"نعم","⚠ غير مسوى مع الحسابات","✔ معتمد ومسوى")))))))))</f>
        <v/>
      </c>
      <c r="R3905">
        <f>N(R3904)+IF(A3905="عهدة",1,0)</f>
        <v/>
      </c>
      <c r="S3905">
        <f>IF(C3905="","",IF(AND(C3905&gt;=DATE(2026,9,1),C3905&lt;=DATE(2027,8,31)),(YEAR(C3905)-2026)*12+MONTH(C3905)-8,""))</f>
        <v/>
      </c>
      <c r="T3905">
        <f>IF(AND(A3905="مصروف",R3905&gt;0,I3905="موافق",S3905&lt;&gt;"",H3905&lt;&gt;""),N(G3905),0)</f>
        <v/>
      </c>
    </row>
    <row r="3906">
      <c r="A3906" s="19" t="n"/>
      <c r="B3906" s="20">
        <f>IF(A3906="","",IF(R3906=0,"⚠ أضف سطر عهدة أولًا","DMT-"&amp;TEXT(R3906,"000")))</f>
        <v/>
      </c>
      <c r="C3906" s="21" t="n"/>
      <c r="D3906" s="20">
        <f>IF(C3906="","",IF(S3906="","خارج السنة المالية",INDEX(القوائم!$D$2:$D$13,S3906)))</f>
        <v/>
      </c>
      <c r="E3906" s="22" t="n"/>
      <c r="F3906" s="23" t="n"/>
      <c r="G3906" s="23" t="n"/>
      <c r="H3906" s="22" t="n"/>
      <c r="I3906" s="19" t="n"/>
      <c r="J3906" s="21" t="n"/>
      <c r="K3906" s="19" t="n"/>
      <c r="L3906" s="19" t="n"/>
      <c r="M3906" s="21" t="n"/>
      <c r="N3906" s="22" t="n"/>
      <c r="O3906" s="24">
        <f>IF(A3906&lt;&gt;"عهدة","",SUMIFS($G$8:$G$5007,$B$8:$B$5007,B3906,$A$8:$A$5007,"مصروف",$I$8:$I$5007,"&lt;&gt;مرفوض"))</f>
        <v/>
      </c>
      <c r="P3906" s="25">
        <f>IF(A3906&lt;&gt;"عهدة","",N(F3906)-O3906)</f>
        <v/>
      </c>
      <c r="Q3906" s="26">
        <f>IF(A3906="","",IF(A3906="عهدة",IF(N(F3906)=0,"⚠ أدخل قيمة العهدة",IF(P3906&lt;0,"⛔ عجز / زيادة مصروفات "&amp;TEXT(-P3906,"#,##0"),IF(COUNTIFS($B$8:$B$5007,B3906,$A$8:$A$5007,"مصروف",$I$8:$I$5007,"&lt;&gt;مرفوض",$K$8:$K$5007,"&lt;&gt;نعم")&gt;0,"⚠ "&amp;COUNTIFS($B$8:$B$5007,B3906,$A$8:$A$5007,"مصروف",$I$8:$I$5007,"&lt;&gt;مرفوض",$K$8:$K$5007,"&lt;&gt;نعم")&amp;" مصروف غير مسوى",IF(L3906="تمت التسوية",IF(P3906=0,"✔ متوازنة وتمت التسوية","✔ تمت التسوية – متبقي "&amp;TEXT(P3906,"#,##0")),IF(P3906&gt;0,"متبقي "&amp;TEXT(P3906,"#,##0"),"✔ متوازنة"))))),IF(R3906=0,"⚠ أضف سطر عهدة أولًا",IF(OR(C3906="",N(G3906)=0),"⚠ أكمل التاريخ والقيمة",IF(S3906="","⚠ التاريخ خارج السنة المالية",IF(H3906="","⚠ اختر بند الموازنة",IF(I3906="مرفوض","✖ مرفوض من المدير",IF(I3906&lt;&gt;"موافق","⏳ بانتظار موافقة المدير",IF(K3906&lt;&gt;"نعم","⚠ غير مسوى مع الحسابات","✔ معتمد ومسوى")))))))))</f>
        <v/>
      </c>
      <c r="R3906">
        <f>N(R3905)+IF(A3906="عهدة",1,0)</f>
        <v/>
      </c>
      <c r="S3906">
        <f>IF(C3906="","",IF(AND(C3906&gt;=DATE(2026,9,1),C3906&lt;=DATE(2027,8,31)),(YEAR(C3906)-2026)*12+MONTH(C3906)-8,""))</f>
        <v/>
      </c>
      <c r="T3906">
        <f>IF(AND(A3906="مصروف",R3906&gt;0,I3906="موافق",S3906&lt;&gt;"",H3906&lt;&gt;""),N(G3906),0)</f>
        <v/>
      </c>
    </row>
    <row r="3907">
      <c r="A3907" s="19" t="n"/>
      <c r="B3907" s="20">
        <f>IF(A3907="","",IF(R3907=0,"⚠ أضف سطر عهدة أولًا","DMT-"&amp;TEXT(R3907,"000")))</f>
        <v/>
      </c>
      <c r="C3907" s="21" t="n"/>
      <c r="D3907" s="20">
        <f>IF(C3907="","",IF(S3907="","خارج السنة المالية",INDEX(القوائم!$D$2:$D$13,S3907)))</f>
        <v/>
      </c>
      <c r="E3907" s="22" t="n"/>
      <c r="F3907" s="23" t="n"/>
      <c r="G3907" s="23" t="n"/>
      <c r="H3907" s="22" t="n"/>
      <c r="I3907" s="19" t="n"/>
      <c r="J3907" s="21" t="n"/>
      <c r="K3907" s="19" t="n"/>
      <c r="L3907" s="19" t="n"/>
      <c r="M3907" s="21" t="n"/>
      <c r="N3907" s="22" t="n"/>
      <c r="O3907" s="24">
        <f>IF(A3907&lt;&gt;"عهدة","",SUMIFS($G$8:$G$5007,$B$8:$B$5007,B3907,$A$8:$A$5007,"مصروف",$I$8:$I$5007,"&lt;&gt;مرفوض"))</f>
        <v/>
      </c>
      <c r="P3907" s="25">
        <f>IF(A3907&lt;&gt;"عهدة","",N(F3907)-O3907)</f>
        <v/>
      </c>
      <c r="Q3907" s="26">
        <f>IF(A3907="","",IF(A3907="عهدة",IF(N(F3907)=0,"⚠ أدخل قيمة العهدة",IF(P3907&lt;0,"⛔ عجز / زيادة مصروفات "&amp;TEXT(-P3907,"#,##0"),IF(COUNTIFS($B$8:$B$5007,B3907,$A$8:$A$5007,"مصروف",$I$8:$I$5007,"&lt;&gt;مرفوض",$K$8:$K$5007,"&lt;&gt;نعم")&gt;0,"⚠ "&amp;COUNTIFS($B$8:$B$5007,B3907,$A$8:$A$5007,"مصروف",$I$8:$I$5007,"&lt;&gt;مرفوض",$K$8:$K$5007,"&lt;&gt;نعم")&amp;" مصروف غير مسوى",IF(L3907="تمت التسوية",IF(P3907=0,"✔ متوازنة وتمت التسوية","✔ تمت التسوية – متبقي "&amp;TEXT(P3907,"#,##0")),IF(P3907&gt;0,"متبقي "&amp;TEXT(P3907,"#,##0"),"✔ متوازنة"))))),IF(R3907=0,"⚠ أضف سطر عهدة أولًا",IF(OR(C3907="",N(G3907)=0),"⚠ أكمل التاريخ والقيمة",IF(S3907="","⚠ التاريخ خارج السنة المالية",IF(H3907="","⚠ اختر بند الموازنة",IF(I3907="مرفوض","✖ مرفوض من المدير",IF(I3907&lt;&gt;"موافق","⏳ بانتظار موافقة المدير",IF(K3907&lt;&gt;"نعم","⚠ غير مسوى مع الحسابات","✔ معتمد ومسوى")))))))))</f>
        <v/>
      </c>
      <c r="R3907">
        <f>N(R3906)+IF(A3907="عهدة",1,0)</f>
        <v/>
      </c>
      <c r="S3907">
        <f>IF(C3907="","",IF(AND(C3907&gt;=DATE(2026,9,1),C3907&lt;=DATE(2027,8,31)),(YEAR(C3907)-2026)*12+MONTH(C3907)-8,""))</f>
        <v/>
      </c>
      <c r="T3907">
        <f>IF(AND(A3907="مصروف",R3907&gt;0,I3907="موافق",S3907&lt;&gt;"",H3907&lt;&gt;""),N(G3907),0)</f>
        <v/>
      </c>
    </row>
    <row r="3908">
      <c r="A3908" s="19" t="n"/>
      <c r="B3908" s="20">
        <f>IF(A3908="","",IF(R3908=0,"⚠ أضف سطر عهدة أولًا","DMT-"&amp;TEXT(R3908,"000")))</f>
        <v/>
      </c>
      <c r="C3908" s="21" t="n"/>
      <c r="D3908" s="20">
        <f>IF(C3908="","",IF(S3908="","خارج السنة المالية",INDEX(القوائم!$D$2:$D$13,S3908)))</f>
        <v/>
      </c>
      <c r="E3908" s="22" t="n"/>
      <c r="F3908" s="23" t="n"/>
      <c r="G3908" s="23" t="n"/>
      <c r="H3908" s="22" t="n"/>
      <c r="I3908" s="19" t="n"/>
      <c r="J3908" s="21" t="n"/>
      <c r="K3908" s="19" t="n"/>
      <c r="L3908" s="19" t="n"/>
      <c r="M3908" s="21" t="n"/>
      <c r="N3908" s="22" t="n"/>
      <c r="O3908" s="24">
        <f>IF(A3908&lt;&gt;"عهدة","",SUMIFS($G$8:$G$5007,$B$8:$B$5007,B3908,$A$8:$A$5007,"مصروف",$I$8:$I$5007,"&lt;&gt;مرفوض"))</f>
        <v/>
      </c>
      <c r="P3908" s="25">
        <f>IF(A3908&lt;&gt;"عهدة","",N(F3908)-O3908)</f>
        <v/>
      </c>
      <c r="Q3908" s="26">
        <f>IF(A3908="","",IF(A3908="عهدة",IF(N(F3908)=0,"⚠ أدخل قيمة العهدة",IF(P3908&lt;0,"⛔ عجز / زيادة مصروفات "&amp;TEXT(-P3908,"#,##0"),IF(COUNTIFS($B$8:$B$5007,B3908,$A$8:$A$5007,"مصروف",$I$8:$I$5007,"&lt;&gt;مرفوض",$K$8:$K$5007,"&lt;&gt;نعم")&gt;0,"⚠ "&amp;COUNTIFS($B$8:$B$5007,B3908,$A$8:$A$5007,"مصروف",$I$8:$I$5007,"&lt;&gt;مرفوض",$K$8:$K$5007,"&lt;&gt;نعم")&amp;" مصروف غير مسوى",IF(L3908="تمت التسوية",IF(P3908=0,"✔ متوازنة وتمت التسوية","✔ تمت التسوية – متبقي "&amp;TEXT(P3908,"#,##0")),IF(P3908&gt;0,"متبقي "&amp;TEXT(P3908,"#,##0"),"✔ متوازنة"))))),IF(R3908=0,"⚠ أضف سطر عهدة أولًا",IF(OR(C3908="",N(G3908)=0),"⚠ أكمل التاريخ والقيمة",IF(S3908="","⚠ التاريخ خارج السنة المالية",IF(H3908="","⚠ اختر بند الموازنة",IF(I3908="مرفوض","✖ مرفوض من المدير",IF(I3908&lt;&gt;"موافق","⏳ بانتظار موافقة المدير",IF(K3908&lt;&gt;"نعم","⚠ غير مسوى مع الحسابات","✔ معتمد ومسوى")))))))))</f>
        <v/>
      </c>
      <c r="R3908">
        <f>N(R3907)+IF(A3908="عهدة",1,0)</f>
        <v/>
      </c>
      <c r="S3908">
        <f>IF(C3908="","",IF(AND(C3908&gt;=DATE(2026,9,1),C3908&lt;=DATE(2027,8,31)),(YEAR(C3908)-2026)*12+MONTH(C3908)-8,""))</f>
        <v/>
      </c>
      <c r="T3908">
        <f>IF(AND(A3908="مصروف",R3908&gt;0,I3908="موافق",S3908&lt;&gt;"",H3908&lt;&gt;""),N(G3908),0)</f>
        <v/>
      </c>
    </row>
    <row r="3909">
      <c r="A3909" s="19" t="n"/>
      <c r="B3909" s="20">
        <f>IF(A3909="","",IF(R3909=0,"⚠ أضف سطر عهدة أولًا","DMT-"&amp;TEXT(R3909,"000")))</f>
        <v/>
      </c>
      <c r="C3909" s="21" t="n"/>
      <c r="D3909" s="20">
        <f>IF(C3909="","",IF(S3909="","خارج السنة المالية",INDEX(القوائم!$D$2:$D$13,S3909)))</f>
        <v/>
      </c>
      <c r="E3909" s="22" t="n"/>
      <c r="F3909" s="23" t="n"/>
      <c r="G3909" s="23" t="n"/>
      <c r="H3909" s="22" t="n"/>
      <c r="I3909" s="19" t="n"/>
      <c r="J3909" s="21" t="n"/>
      <c r="K3909" s="19" t="n"/>
      <c r="L3909" s="19" t="n"/>
      <c r="M3909" s="21" t="n"/>
      <c r="N3909" s="22" t="n"/>
      <c r="O3909" s="24">
        <f>IF(A3909&lt;&gt;"عهدة","",SUMIFS($G$8:$G$5007,$B$8:$B$5007,B3909,$A$8:$A$5007,"مصروف",$I$8:$I$5007,"&lt;&gt;مرفوض"))</f>
        <v/>
      </c>
      <c r="P3909" s="25">
        <f>IF(A3909&lt;&gt;"عهدة","",N(F3909)-O3909)</f>
        <v/>
      </c>
      <c r="Q3909" s="26">
        <f>IF(A3909="","",IF(A3909="عهدة",IF(N(F3909)=0,"⚠ أدخل قيمة العهدة",IF(P3909&lt;0,"⛔ عجز / زيادة مصروفات "&amp;TEXT(-P3909,"#,##0"),IF(COUNTIFS($B$8:$B$5007,B3909,$A$8:$A$5007,"مصروف",$I$8:$I$5007,"&lt;&gt;مرفوض",$K$8:$K$5007,"&lt;&gt;نعم")&gt;0,"⚠ "&amp;COUNTIFS($B$8:$B$5007,B3909,$A$8:$A$5007,"مصروف",$I$8:$I$5007,"&lt;&gt;مرفوض",$K$8:$K$5007,"&lt;&gt;نعم")&amp;" مصروف غير مسوى",IF(L3909="تمت التسوية",IF(P3909=0,"✔ متوازنة وتمت التسوية","✔ تمت التسوية – متبقي "&amp;TEXT(P3909,"#,##0")),IF(P3909&gt;0,"متبقي "&amp;TEXT(P3909,"#,##0"),"✔ متوازنة"))))),IF(R3909=0,"⚠ أضف سطر عهدة أولًا",IF(OR(C3909="",N(G3909)=0),"⚠ أكمل التاريخ والقيمة",IF(S3909="","⚠ التاريخ خارج السنة المالية",IF(H3909="","⚠ اختر بند الموازنة",IF(I3909="مرفوض","✖ مرفوض من المدير",IF(I3909&lt;&gt;"موافق","⏳ بانتظار موافقة المدير",IF(K3909&lt;&gt;"نعم","⚠ غير مسوى مع الحسابات","✔ معتمد ومسوى")))))))))</f>
        <v/>
      </c>
      <c r="R3909">
        <f>N(R3908)+IF(A3909="عهدة",1,0)</f>
        <v/>
      </c>
      <c r="S3909">
        <f>IF(C3909="","",IF(AND(C3909&gt;=DATE(2026,9,1),C3909&lt;=DATE(2027,8,31)),(YEAR(C3909)-2026)*12+MONTH(C3909)-8,""))</f>
        <v/>
      </c>
      <c r="T3909">
        <f>IF(AND(A3909="مصروف",R3909&gt;0,I3909="موافق",S3909&lt;&gt;"",H3909&lt;&gt;""),N(G3909),0)</f>
        <v/>
      </c>
    </row>
    <row r="3910">
      <c r="A3910" s="19" t="n"/>
      <c r="B3910" s="20">
        <f>IF(A3910="","",IF(R3910=0,"⚠ أضف سطر عهدة أولًا","DMT-"&amp;TEXT(R3910,"000")))</f>
        <v/>
      </c>
      <c r="C3910" s="21" t="n"/>
      <c r="D3910" s="20">
        <f>IF(C3910="","",IF(S3910="","خارج السنة المالية",INDEX(القوائم!$D$2:$D$13,S3910)))</f>
        <v/>
      </c>
      <c r="E3910" s="22" t="n"/>
      <c r="F3910" s="23" t="n"/>
      <c r="G3910" s="23" t="n"/>
      <c r="H3910" s="22" t="n"/>
      <c r="I3910" s="19" t="n"/>
      <c r="J3910" s="21" t="n"/>
      <c r="K3910" s="19" t="n"/>
      <c r="L3910" s="19" t="n"/>
      <c r="M3910" s="21" t="n"/>
      <c r="N3910" s="22" t="n"/>
      <c r="O3910" s="24">
        <f>IF(A3910&lt;&gt;"عهدة","",SUMIFS($G$8:$G$5007,$B$8:$B$5007,B3910,$A$8:$A$5007,"مصروف",$I$8:$I$5007,"&lt;&gt;مرفوض"))</f>
        <v/>
      </c>
      <c r="P3910" s="25">
        <f>IF(A3910&lt;&gt;"عهدة","",N(F3910)-O3910)</f>
        <v/>
      </c>
      <c r="Q3910" s="26">
        <f>IF(A3910="","",IF(A3910="عهدة",IF(N(F3910)=0,"⚠ أدخل قيمة العهدة",IF(P3910&lt;0,"⛔ عجز / زيادة مصروفات "&amp;TEXT(-P3910,"#,##0"),IF(COUNTIFS($B$8:$B$5007,B3910,$A$8:$A$5007,"مصروف",$I$8:$I$5007,"&lt;&gt;مرفوض",$K$8:$K$5007,"&lt;&gt;نعم")&gt;0,"⚠ "&amp;COUNTIFS($B$8:$B$5007,B3910,$A$8:$A$5007,"مصروف",$I$8:$I$5007,"&lt;&gt;مرفوض",$K$8:$K$5007,"&lt;&gt;نعم")&amp;" مصروف غير مسوى",IF(L3910="تمت التسوية",IF(P3910=0,"✔ متوازنة وتمت التسوية","✔ تمت التسوية – متبقي "&amp;TEXT(P3910,"#,##0")),IF(P3910&gt;0,"متبقي "&amp;TEXT(P3910,"#,##0"),"✔ متوازنة"))))),IF(R3910=0,"⚠ أضف سطر عهدة أولًا",IF(OR(C3910="",N(G3910)=0),"⚠ أكمل التاريخ والقيمة",IF(S3910="","⚠ التاريخ خارج السنة المالية",IF(H3910="","⚠ اختر بند الموازنة",IF(I3910="مرفوض","✖ مرفوض من المدير",IF(I3910&lt;&gt;"موافق","⏳ بانتظار موافقة المدير",IF(K3910&lt;&gt;"نعم","⚠ غير مسوى مع الحسابات","✔ معتمد ومسوى")))))))))</f>
        <v/>
      </c>
      <c r="R3910">
        <f>N(R3909)+IF(A3910="عهدة",1,0)</f>
        <v/>
      </c>
      <c r="S3910">
        <f>IF(C3910="","",IF(AND(C3910&gt;=DATE(2026,9,1),C3910&lt;=DATE(2027,8,31)),(YEAR(C3910)-2026)*12+MONTH(C3910)-8,""))</f>
        <v/>
      </c>
      <c r="T3910">
        <f>IF(AND(A3910="مصروف",R3910&gt;0,I3910="موافق",S3910&lt;&gt;"",H3910&lt;&gt;""),N(G3910),0)</f>
        <v/>
      </c>
    </row>
    <row r="3911">
      <c r="A3911" s="19" t="n"/>
      <c r="B3911" s="20">
        <f>IF(A3911="","",IF(R3911=0,"⚠ أضف سطر عهدة أولًا","DMT-"&amp;TEXT(R3911,"000")))</f>
        <v/>
      </c>
      <c r="C3911" s="21" t="n"/>
      <c r="D3911" s="20">
        <f>IF(C3911="","",IF(S3911="","خارج السنة المالية",INDEX(القوائم!$D$2:$D$13,S3911)))</f>
        <v/>
      </c>
      <c r="E3911" s="22" t="n"/>
      <c r="F3911" s="23" t="n"/>
      <c r="G3911" s="23" t="n"/>
      <c r="H3911" s="22" t="n"/>
      <c r="I3911" s="19" t="n"/>
      <c r="J3911" s="21" t="n"/>
      <c r="K3911" s="19" t="n"/>
      <c r="L3911" s="19" t="n"/>
      <c r="M3911" s="21" t="n"/>
      <c r="N3911" s="22" t="n"/>
      <c r="O3911" s="24">
        <f>IF(A3911&lt;&gt;"عهدة","",SUMIFS($G$8:$G$5007,$B$8:$B$5007,B3911,$A$8:$A$5007,"مصروف",$I$8:$I$5007,"&lt;&gt;مرفوض"))</f>
        <v/>
      </c>
      <c r="P3911" s="25">
        <f>IF(A3911&lt;&gt;"عهدة","",N(F3911)-O3911)</f>
        <v/>
      </c>
      <c r="Q3911" s="26">
        <f>IF(A3911="","",IF(A3911="عهدة",IF(N(F3911)=0,"⚠ أدخل قيمة العهدة",IF(P3911&lt;0,"⛔ عجز / زيادة مصروفات "&amp;TEXT(-P3911,"#,##0"),IF(COUNTIFS($B$8:$B$5007,B3911,$A$8:$A$5007,"مصروف",$I$8:$I$5007,"&lt;&gt;مرفوض",$K$8:$K$5007,"&lt;&gt;نعم")&gt;0,"⚠ "&amp;COUNTIFS($B$8:$B$5007,B3911,$A$8:$A$5007,"مصروف",$I$8:$I$5007,"&lt;&gt;مرفوض",$K$8:$K$5007,"&lt;&gt;نعم")&amp;" مصروف غير مسوى",IF(L3911="تمت التسوية",IF(P3911=0,"✔ متوازنة وتمت التسوية","✔ تمت التسوية – متبقي "&amp;TEXT(P3911,"#,##0")),IF(P3911&gt;0,"متبقي "&amp;TEXT(P3911,"#,##0"),"✔ متوازنة"))))),IF(R3911=0,"⚠ أضف سطر عهدة أولًا",IF(OR(C3911="",N(G3911)=0),"⚠ أكمل التاريخ والقيمة",IF(S3911="","⚠ التاريخ خارج السنة المالية",IF(H3911="","⚠ اختر بند الموازنة",IF(I3911="مرفوض","✖ مرفوض من المدير",IF(I3911&lt;&gt;"موافق","⏳ بانتظار موافقة المدير",IF(K3911&lt;&gt;"نعم","⚠ غير مسوى مع الحسابات","✔ معتمد ومسوى")))))))))</f>
        <v/>
      </c>
      <c r="R3911">
        <f>N(R3910)+IF(A3911="عهدة",1,0)</f>
        <v/>
      </c>
      <c r="S3911">
        <f>IF(C3911="","",IF(AND(C3911&gt;=DATE(2026,9,1),C3911&lt;=DATE(2027,8,31)),(YEAR(C3911)-2026)*12+MONTH(C3911)-8,""))</f>
        <v/>
      </c>
      <c r="T3911">
        <f>IF(AND(A3911="مصروف",R3911&gt;0,I3911="موافق",S3911&lt;&gt;"",H3911&lt;&gt;""),N(G3911),0)</f>
        <v/>
      </c>
    </row>
    <row r="3912">
      <c r="A3912" s="19" t="n"/>
      <c r="B3912" s="20">
        <f>IF(A3912="","",IF(R3912=0,"⚠ أضف سطر عهدة أولًا","DMT-"&amp;TEXT(R3912,"000")))</f>
        <v/>
      </c>
      <c r="C3912" s="21" t="n"/>
      <c r="D3912" s="20">
        <f>IF(C3912="","",IF(S3912="","خارج السنة المالية",INDEX(القوائم!$D$2:$D$13,S3912)))</f>
        <v/>
      </c>
      <c r="E3912" s="22" t="n"/>
      <c r="F3912" s="23" t="n"/>
      <c r="G3912" s="23" t="n"/>
      <c r="H3912" s="22" t="n"/>
      <c r="I3912" s="19" t="n"/>
      <c r="J3912" s="21" t="n"/>
      <c r="K3912" s="19" t="n"/>
      <c r="L3912" s="19" t="n"/>
      <c r="M3912" s="21" t="n"/>
      <c r="N3912" s="22" t="n"/>
      <c r="O3912" s="24">
        <f>IF(A3912&lt;&gt;"عهدة","",SUMIFS($G$8:$G$5007,$B$8:$B$5007,B3912,$A$8:$A$5007,"مصروف",$I$8:$I$5007,"&lt;&gt;مرفوض"))</f>
        <v/>
      </c>
      <c r="P3912" s="25">
        <f>IF(A3912&lt;&gt;"عهدة","",N(F3912)-O3912)</f>
        <v/>
      </c>
      <c r="Q3912" s="26">
        <f>IF(A3912="","",IF(A3912="عهدة",IF(N(F3912)=0,"⚠ أدخل قيمة العهدة",IF(P3912&lt;0,"⛔ عجز / زيادة مصروفات "&amp;TEXT(-P3912,"#,##0"),IF(COUNTIFS($B$8:$B$5007,B3912,$A$8:$A$5007,"مصروف",$I$8:$I$5007,"&lt;&gt;مرفوض",$K$8:$K$5007,"&lt;&gt;نعم")&gt;0,"⚠ "&amp;COUNTIFS($B$8:$B$5007,B3912,$A$8:$A$5007,"مصروف",$I$8:$I$5007,"&lt;&gt;مرفوض",$K$8:$K$5007,"&lt;&gt;نعم")&amp;" مصروف غير مسوى",IF(L3912="تمت التسوية",IF(P3912=0,"✔ متوازنة وتمت التسوية","✔ تمت التسوية – متبقي "&amp;TEXT(P3912,"#,##0")),IF(P3912&gt;0,"متبقي "&amp;TEXT(P3912,"#,##0"),"✔ متوازنة"))))),IF(R3912=0,"⚠ أضف سطر عهدة أولًا",IF(OR(C3912="",N(G3912)=0),"⚠ أكمل التاريخ والقيمة",IF(S3912="","⚠ التاريخ خارج السنة المالية",IF(H3912="","⚠ اختر بند الموازنة",IF(I3912="مرفوض","✖ مرفوض من المدير",IF(I3912&lt;&gt;"موافق","⏳ بانتظار موافقة المدير",IF(K3912&lt;&gt;"نعم","⚠ غير مسوى مع الحسابات","✔ معتمد ومسوى")))))))))</f>
        <v/>
      </c>
      <c r="R3912">
        <f>N(R3911)+IF(A3912="عهدة",1,0)</f>
        <v/>
      </c>
      <c r="S3912">
        <f>IF(C3912="","",IF(AND(C3912&gt;=DATE(2026,9,1),C3912&lt;=DATE(2027,8,31)),(YEAR(C3912)-2026)*12+MONTH(C3912)-8,""))</f>
        <v/>
      </c>
      <c r="T3912">
        <f>IF(AND(A3912="مصروف",R3912&gt;0,I3912="موافق",S3912&lt;&gt;"",H3912&lt;&gt;""),N(G3912),0)</f>
        <v/>
      </c>
    </row>
    <row r="3913">
      <c r="A3913" s="19" t="n"/>
      <c r="B3913" s="20">
        <f>IF(A3913="","",IF(R3913=0,"⚠ أضف سطر عهدة أولًا","DMT-"&amp;TEXT(R3913,"000")))</f>
        <v/>
      </c>
      <c r="C3913" s="21" t="n"/>
      <c r="D3913" s="20">
        <f>IF(C3913="","",IF(S3913="","خارج السنة المالية",INDEX(القوائم!$D$2:$D$13,S3913)))</f>
        <v/>
      </c>
      <c r="E3913" s="22" t="n"/>
      <c r="F3913" s="23" t="n"/>
      <c r="G3913" s="23" t="n"/>
      <c r="H3913" s="22" t="n"/>
      <c r="I3913" s="19" t="n"/>
      <c r="J3913" s="21" t="n"/>
      <c r="K3913" s="19" t="n"/>
      <c r="L3913" s="19" t="n"/>
      <c r="M3913" s="21" t="n"/>
      <c r="N3913" s="22" t="n"/>
      <c r="O3913" s="24">
        <f>IF(A3913&lt;&gt;"عهدة","",SUMIFS($G$8:$G$5007,$B$8:$B$5007,B3913,$A$8:$A$5007,"مصروف",$I$8:$I$5007,"&lt;&gt;مرفوض"))</f>
        <v/>
      </c>
      <c r="P3913" s="25">
        <f>IF(A3913&lt;&gt;"عهدة","",N(F3913)-O3913)</f>
        <v/>
      </c>
      <c r="Q3913" s="26">
        <f>IF(A3913="","",IF(A3913="عهدة",IF(N(F3913)=0,"⚠ أدخل قيمة العهدة",IF(P3913&lt;0,"⛔ عجز / زيادة مصروفات "&amp;TEXT(-P3913,"#,##0"),IF(COUNTIFS($B$8:$B$5007,B3913,$A$8:$A$5007,"مصروف",$I$8:$I$5007,"&lt;&gt;مرفوض",$K$8:$K$5007,"&lt;&gt;نعم")&gt;0,"⚠ "&amp;COUNTIFS($B$8:$B$5007,B3913,$A$8:$A$5007,"مصروف",$I$8:$I$5007,"&lt;&gt;مرفوض",$K$8:$K$5007,"&lt;&gt;نعم")&amp;" مصروف غير مسوى",IF(L3913="تمت التسوية",IF(P3913=0,"✔ متوازنة وتمت التسوية","✔ تمت التسوية – متبقي "&amp;TEXT(P3913,"#,##0")),IF(P3913&gt;0,"متبقي "&amp;TEXT(P3913,"#,##0"),"✔ متوازنة"))))),IF(R3913=0,"⚠ أضف سطر عهدة أولًا",IF(OR(C3913="",N(G3913)=0),"⚠ أكمل التاريخ والقيمة",IF(S3913="","⚠ التاريخ خارج السنة المالية",IF(H3913="","⚠ اختر بند الموازنة",IF(I3913="مرفوض","✖ مرفوض من المدير",IF(I3913&lt;&gt;"موافق","⏳ بانتظار موافقة المدير",IF(K3913&lt;&gt;"نعم","⚠ غير مسوى مع الحسابات","✔ معتمد ومسوى")))))))))</f>
        <v/>
      </c>
      <c r="R3913">
        <f>N(R3912)+IF(A3913="عهدة",1,0)</f>
        <v/>
      </c>
      <c r="S3913">
        <f>IF(C3913="","",IF(AND(C3913&gt;=DATE(2026,9,1),C3913&lt;=DATE(2027,8,31)),(YEAR(C3913)-2026)*12+MONTH(C3913)-8,""))</f>
        <v/>
      </c>
      <c r="T3913">
        <f>IF(AND(A3913="مصروف",R3913&gt;0,I3913="موافق",S3913&lt;&gt;"",H3913&lt;&gt;""),N(G3913),0)</f>
        <v/>
      </c>
    </row>
    <row r="3914">
      <c r="A3914" s="19" t="n"/>
      <c r="B3914" s="20">
        <f>IF(A3914="","",IF(R3914=0,"⚠ أضف سطر عهدة أولًا","DMT-"&amp;TEXT(R3914,"000")))</f>
        <v/>
      </c>
      <c r="C3914" s="21" t="n"/>
      <c r="D3914" s="20">
        <f>IF(C3914="","",IF(S3914="","خارج السنة المالية",INDEX(القوائم!$D$2:$D$13,S3914)))</f>
        <v/>
      </c>
      <c r="E3914" s="22" t="n"/>
      <c r="F3914" s="23" t="n"/>
      <c r="G3914" s="23" t="n"/>
      <c r="H3914" s="22" t="n"/>
      <c r="I3914" s="19" t="n"/>
      <c r="J3914" s="21" t="n"/>
      <c r="K3914" s="19" t="n"/>
      <c r="L3914" s="19" t="n"/>
      <c r="M3914" s="21" t="n"/>
      <c r="N3914" s="22" t="n"/>
      <c r="O3914" s="24">
        <f>IF(A3914&lt;&gt;"عهدة","",SUMIFS($G$8:$G$5007,$B$8:$B$5007,B3914,$A$8:$A$5007,"مصروف",$I$8:$I$5007,"&lt;&gt;مرفوض"))</f>
        <v/>
      </c>
      <c r="P3914" s="25">
        <f>IF(A3914&lt;&gt;"عهدة","",N(F3914)-O3914)</f>
        <v/>
      </c>
      <c r="Q3914" s="26">
        <f>IF(A3914="","",IF(A3914="عهدة",IF(N(F3914)=0,"⚠ أدخل قيمة العهدة",IF(P3914&lt;0,"⛔ عجز / زيادة مصروفات "&amp;TEXT(-P3914,"#,##0"),IF(COUNTIFS($B$8:$B$5007,B3914,$A$8:$A$5007,"مصروف",$I$8:$I$5007,"&lt;&gt;مرفوض",$K$8:$K$5007,"&lt;&gt;نعم")&gt;0,"⚠ "&amp;COUNTIFS($B$8:$B$5007,B3914,$A$8:$A$5007,"مصروف",$I$8:$I$5007,"&lt;&gt;مرفوض",$K$8:$K$5007,"&lt;&gt;نعم")&amp;" مصروف غير مسوى",IF(L3914="تمت التسوية",IF(P3914=0,"✔ متوازنة وتمت التسوية","✔ تمت التسوية – متبقي "&amp;TEXT(P3914,"#,##0")),IF(P3914&gt;0,"متبقي "&amp;TEXT(P3914,"#,##0"),"✔ متوازنة"))))),IF(R3914=0,"⚠ أضف سطر عهدة أولًا",IF(OR(C3914="",N(G3914)=0),"⚠ أكمل التاريخ والقيمة",IF(S3914="","⚠ التاريخ خارج السنة المالية",IF(H3914="","⚠ اختر بند الموازنة",IF(I3914="مرفوض","✖ مرفوض من المدير",IF(I3914&lt;&gt;"موافق","⏳ بانتظار موافقة المدير",IF(K3914&lt;&gt;"نعم","⚠ غير مسوى مع الحسابات","✔ معتمد ومسوى")))))))))</f>
        <v/>
      </c>
      <c r="R3914">
        <f>N(R3913)+IF(A3914="عهدة",1,0)</f>
        <v/>
      </c>
      <c r="S3914">
        <f>IF(C3914="","",IF(AND(C3914&gt;=DATE(2026,9,1),C3914&lt;=DATE(2027,8,31)),(YEAR(C3914)-2026)*12+MONTH(C3914)-8,""))</f>
        <v/>
      </c>
      <c r="T3914">
        <f>IF(AND(A3914="مصروف",R3914&gt;0,I3914="موافق",S3914&lt;&gt;"",H3914&lt;&gt;""),N(G3914),0)</f>
        <v/>
      </c>
    </row>
    <row r="3915">
      <c r="A3915" s="19" t="n"/>
      <c r="B3915" s="20">
        <f>IF(A3915="","",IF(R3915=0,"⚠ أضف سطر عهدة أولًا","DMT-"&amp;TEXT(R3915,"000")))</f>
        <v/>
      </c>
      <c r="C3915" s="21" t="n"/>
      <c r="D3915" s="20">
        <f>IF(C3915="","",IF(S3915="","خارج السنة المالية",INDEX(القوائم!$D$2:$D$13,S3915)))</f>
        <v/>
      </c>
      <c r="E3915" s="22" t="n"/>
      <c r="F3915" s="23" t="n"/>
      <c r="G3915" s="23" t="n"/>
      <c r="H3915" s="22" t="n"/>
      <c r="I3915" s="19" t="n"/>
      <c r="J3915" s="21" t="n"/>
      <c r="K3915" s="19" t="n"/>
      <c r="L3915" s="19" t="n"/>
      <c r="M3915" s="21" t="n"/>
      <c r="N3915" s="22" t="n"/>
      <c r="O3915" s="24">
        <f>IF(A3915&lt;&gt;"عهدة","",SUMIFS($G$8:$G$5007,$B$8:$B$5007,B3915,$A$8:$A$5007,"مصروف",$I$8:$I$5007,"&lt;&gt;مرفوض"))</f>
        <v/>
      </c>
      <c r="P3915" s="25">
        <f>IF(A3915&lt;&gt;"عهدة","",N(F3915)-O3915)</f>
        <v/>
      </c>
      <c r="Q3915" s="26">
        <f>IF(A3915="","",IF(A3915="عهدة",IF(N(F3915)=0,"⚠ أدخل قيمة العهدة",IF(P3915&lt;0,"⛔ عجز / زيادة مصروفات "&amp;TEXT(-P3915,"#,##0"),IF(COUNTIFS($B$8:$B$5007,B3915,$A$8:$A$5007,"مصروف",$I$8:$I$5007,"&lt;&gt;مرفوض",$K$8:$K$5007,"&lt;&gt;نعم")&gt;0,"⚠ "&amp;COUNTIFS($B$8:$B$5007,B3915,$A$8:$A$5007,"مصروف",$I$8:$I$5007,"&lt;&gt;مرفوض",$K$8:$K$5007,"&lt;&gt;نعم")&amp;" مصروف غير مسوى",IF(L3915="تمت التسوية",IF(P3915=0,"✔ متوازنة وتمت التسوية","✔ تمت التسوية – متبقي "&amp;TEXT(P3915,"#,##0")),IF(P3915&gt;0,"متبقي "&amp;TEXT(P3915,"#,##0"),"✔ متوازنة"))))),IF(R3915=0,"⚠ أضف سطر عهدة أولًا",IF(OR(C3915="",N(G3915)=0),"⚠ أكمل التاريخ والقيمة",IF(S3915="","⚠ التاريخ خارج السنة المالية",IF(H3915="","⚠ اختر بند الموازنة",IF(I3915="مرفوض","✖ مرفوض من المدير",IF(I3915&lt;&gt;"موافق","⏳ بانتظار موافقة المدير",IF(K3915&lt;&gt;"نعم","⚠ غير مسوى مع الحسابات","✔ معتمد ومسوى")))))))))</f>
        <v/>
      </c>
      <c r="R3915">
        <f>N(R3914)+IF(A3915="عهدة",1,0)</f>
        <v/>
      </c>
      <c r="S3915">
        <f>IF(C3915="","",IF(AND(C3915&gt;=DATE(2026,9,1),C3915&lt;=DATE(2027,8,31)),(YEAR(C3915)-2026)*12+MONTH(C3915)-8,""))</f>
        <v/>
      </c>
      <c r="T3915">
        <f>IF(AND(A3915="مصروف",R3915&gt;0,I3915="موافق",S3915&lt;&gt;"",H3915&lt;&gt;""),N(G3915),0)</f>
        <v/>
      </c>
    </row>
    <row r="3916">
      <c r="A3916" s="19" t="n"/>
      <c r="B3916" s="20">
        <f>IF(A3916="","",IF(R3916=0,"⚠ أضف سطر عهدة أولًا","DMT-"&amp;TEXT(R3916,"000")))</f>
        <v/>
      </c>
      <c r="C3916" s="21" t="n"/>
      <c r="D3916" s="20">
        <f>IF(C3916="","",IF(S3916="","خارج السنة المالية",INDEX(القوائم!$D$2:$D$13,S3916)))</f>
        <v/>
      </c>
      <c r="E3916" s="22" t="n"/>
      <c r="F3916" s="23" t="n"/>
      <c r="G3916" s="23" t="n"/>
      <c r="H3916" s="22" t="n"/>
      <c r="I3916" s="19" t="n"/>
      <c r="J3916" s="21" t="n"/>
      <c r="K3916" s="19" t="n"/>
      <c r="L3916" s="19" t="n"/>
      <c r="M3916" s="21" t="n"/>
      <c r="N3916" s="22" t="n"/>
      <c r="O3916" s="24">
        <f>IF(A3916&lt;&gt;"عهدة","",SUMIFS($G$8:$G$5007,$B$8:$B$5007,B3916,$A$8:$A$5007,"مصروف",$I$8:$I$5007,"&lt;&gt;مرفوض"))</f>
        <v/>
      </c>
      <c r="P3916" s="25">
        <f>IF(A3916&lt;&gt;"عهدة","",N(F3916)-O3916)</f>
        <v/>
      </c>
      <c r="Q3916" s="26">
        <f>IF(A3916="","",IF(A3916="عهدة",IF(N(F3916)=0,"⚠ أدخل قيمة العهدة",IF(P3916&lt;0,"⛔ عجز / زيادة مصروفات "&amp;TEXT(-P3916,"#,##0"),IF(COUNTIFS($B$8:$B$5007,B3916,$A$8:$A$5007,"مصروف",$I$8:$I$5007,"&lt;&gt;مرفوض",$K$8:$K$5007,"&lt;&gt;نعم")&gt;0,"⚠ "&amp;COUNTIFS($B$8:$B$5007,B3916,$A$8:$A$5007,"مصروف",$I$8:$I$5007,"&lt;&gt;مرفوض",$K$8:$K$5007,"&lt;&gt;نعم")&amp;" مصروف غير مسوى",IF(L3916="تمت التسوية",IF(P3916=0,"✔ متوازنة وتمت التسوية","✔ تمت التسوية – متبقي "&amp;TEXT(P3916,"#,##0")),IF(P3916&gt;0,"متبقي "&amp;TEXT(P3916,"#,##0"),"✔ متوازنة"))))),IF(R3916=0,"⚠ أضف سطر عهدة أولًا",IF(OR(C3916="",N(G3916)=0),"⚠ أكمل التاريخ والقيمة",IF(S3916="","⚠ التاريخ خارج السنة المالية",IF(H3916="","⚠ اختر بند الموازنة",IF(I3916="مرفوض","✖ مرفوض من المدير",IF(I3916&lt;&gt;"موافق","⏳ بانتظار موافقة المدير",IF(K3916&lt;&gt;"نعم","⚠ غير مسوى مع الحسابات","✔ معتمد ومسوى")))))))))</f>
        <v/>
      </c>
      <c r="R3916">
        <f>N(R3915)+IF(A3916="عهدة",1,0)</f>
        <v/>
      </c>
      <c r="S3916">
        <f>IF(C3916="","",IF(AND(C3916&gt;=DATE(2026,9,1),C3916&lt;=DATE(2027,8,31)),(YEAR(C3916)-2026)*12+MONTH(C3916)-8,""))</f>
        <v/>
      </c>
      <c r="T3916">
        <f>IF(AND(A3916="مصروف",R3916&gt;0,I3916="موافق",S3916&lt;&gt;"",H3916&lt;&gt;""),N(G3916),0)</f>
        <v/>
      </c>
    </row>
    <row r="3917">
      <c r="A3917" s="19" t="n"/>
      <c r="B3917" s="20">
        <f>IF(A3917="","",IF(R3917=0,"⚠ أضف سطر عهدة أولًا","DMT-"&amp;TEXT(R3917,"000")))</f>
        <v/>
      </c>
      <c r="C3917" s="21" t="n"/>
      <c r="D3917" s="20">
        <f>IF(C3917="","",IF(S3917="","خارج السنة المالية",INDEX(القوائم!$D$2:$D$13,S3917)))</f>
        <v/>
      </c>
      <c r="E3917" s="22" t="n"/>
      <c r="F3917" s="23" t="n"/>
      <c r="G3917" s="23" t="n"/>
      <c r="H3917" s="22" t="n"/>
      <c r="I3917" s="19" t="n"/>
      <c r="J3917" s="21" t="n"/>
      <c r="K3917" s="19" t="n"/>
      <c r="L3917" s="19" t="n"/>
      <c r="M3917" s="21" t="n"/>
      <c r="N3917" s="22" t="n"/>
      <c r="O3917" s="24">
        <f>IF(A3917&lt;&gt;"عهدة","",SUMIFS($G$8:$G$5007,$B$8:$B$5007,B3917,$A$8:$A$5007,"مصروف",$I$8:$I$5007,"&lt;&gt;مرفوض"))</f>
        <v/>
      </c>
      <c r="P3917" s="25">
        <f>IF(A3917&lt;&gt;"عهدة","",N(F3917)-O3917)</f>
        <v/>
      </c>
      <c r="Q3917" s="26">
        <f>IF(A3917="","",IF(A3917="عهدة",IF(N(F3917)=0,"⚠ أدخل قيمة العهدة",IF(P3917&lt;0,"⛔ عجز / زيادة مصروفات "&amp;TEXT(-P3917,"#,##0"),IF(COUNTIFS($B$8:$B$5007,B3917,$A$8:$A$5007,"مصروف",$I$8:$I$5007,"&lt;&gt;مرفوض",$K$8:$K$5007,"&lt;&gt;نعم")&gt;0,"⚠ "&amp;COUNTIFS($B$8:$B$5007,B3917,$A$8:$A$5007,"مصروف",$I$8:$I$5007,"&lt;&gt;مرفوض",$K$8:$K$5007,"&lt;&gt;نعم")&amp;" مصروف غير مسوى",IF(L3917="تمت التسوية",IF(P3917=0,"✔ متوازنة وتمت التسوية","✔ تمت التسوية – متبقي "&amp;TEXT(P3917,"#,##0")),IF(P3917&gt;0,"متبقي "&amp;TEXT(P3917,"#,##0"),"✔ متوازنة"))))),IF(R3917=0,"⚠ أضف سطر عهدة أولًا",IF(OR(C3917="",N(G3917)=0),"⚠ أكمل التاريخ والقيمة",IF(S3917="","⚠ التاريخ خارج السنة المالية",IF(H3917="","⚠ اختر بند الموازنة",IF(I3917="مرفوض","✖ مرفوض من المدير",IF(I3917&lt;&gt;"موافق","⏳ بانتظار موافقة المدير",IF(K3917&lt;&gt;"نعم","⚠ غير مسوى مع الحسابات","✔ معتمد ومسوى")))))))))</f>
        <v/>
      </c>
      <c r="R3917">
        <f>N(R3916)+IF(A3917="عهدة",1,0)</f>
        <v/>
      </c>
      <c r="S3917">
        <f>IF(C3917="","",IF(AND(C3917&gt;=DATE(2026,9,1),C3917&lt;=DATE(2027,8,31)),(YEAR(C3917)-2026)*12+MONTH(C3917)-8,""))</f>
        <v/>
      </c>
      <c r="T3917">
        <f>IF(AND(A3917="مصروف",R3917&gt;0,I3917="موافق",S3917&lt;&gt;"",H3917&lt;&gt;""),N(G3917),0)</f>
        <v/>
      </c>
    </row>
    <row r="3918">
      <c r="A3918" s="19" t="n"/>
      <c r="B3918" s="20">
        <f>IF(A3918="","",IF(R3918=0,"⚠ أضف سطر عهدة أولًا","DMT-"&amp;TEXT(R3918,"000")))</f>
        <v/>
      </c>
      <c r="C3918" s="21" t="n"/>
      <c r="D3918" s="20">
        <f>IF(C3918="","",IF(S3918="","خارج السنة المالية",INDEX(القوائم!$D$2:$D$13,S3918)))</f>
        <v/>
      </c>
      <c r="E3918" s="22" t="n"/>
      <c r="F3918" s="23" t="n"/>
      <c r="G3918" s="23" t="n"/>
      <c r="H3918" s="22" t="n"/>
      <c r="I3918" s="19" t="n"/>
      <c r="J3918" s="21" t="n"/>
      <c r="K3918" s="19" t="n"/>
      <c r="L3918" s="19" t="n"/>
      <c r="M3918" s="21" t="n"/>
      <c r="N3918" s="22" t="n"/>
      <c r="O3918" s="24">
        <f>IF(A3918&lt;&gt;"عهدة","",SUMIFS($G$8:$G$5007,$B$8:$B$5007,B3918,$A$8:$A$5007,"مصروف",$I$8:$I$5007,"&lt;&gt;مرفوض"))</f>
        <v/>
      </c>
      <c r="P3918" s="25">
        <f>IF(A3918&lt;&gt;"عهدة","",N(F3918)-O3918)</f>
        <v/>
      </c>
      <c r="Q3918" s="26">
        <f>IF(A3918="","",IF(A3918="عهدة",IF(N(F3918)=0,"⚠ أدخل قيمة العهدة",IF(P3918&lt;0,"⛔ عجز / زيادة مصروفات "&amp;TEXT(-P3918,"#,##0"),IF(COUNTIFS($B$8:$B$5007,B3918,$A$8:$A$5007,"مصروف",$I$8:$I$5007,"&lt;&gt;مرفوض",$K$8:$K$5007,"&lt;&gt;نعم")&gt;0,"⚠ "&amp;COUNTIFS($B$8:$B$5007,B3918,$A$8:$A$5007,"مصروف",$I$8:$I$5007,"&lt;&gt;مرفوض",$K$8:$K$5007,"&lt;&gt;نعم")&amp;" مصروف غير مسوى",IF(L3918="تمت التسوية",IF(P3918=0,"✔ متوازنة وتمت التسوية","✔ تمت التسوية – متبقي "&amp;TEXT(P3918,"#,##0")),IF(P3918&gt;0,"متبقي "&amp;TEXT(P3918,"#,##0"),"✔ متوازنة"))))),IF(R3918=0,"⚠ أضف سطر عهدة أولًا",IF(OR(C3918="",N(G3918)=0),"⚠ أكمل التاريخ والقيمة",IF(S3918="","⚠ التاريخ خارج السنة المالية",IF(H3918="","⚠ اختر بند الموازنة",IF(I3918="مرفوض","✖ مرفوض من المدير",IF(I3918&lt;&gt;"موافق","⏳ بانتظار موافقة المدير",IF(K3918&lt;&gt;"نعم","⚠ غير مسوى مع الحسابات","✔ معتمد ومسوى")))))))))</f>
        <v/>
      </c>
      <c r="R3918">
        <f>N(R3917)+IF(A3918="عهدة",1,0)</f>
        <v/>
      </c>
      <c r="S3918">
        <f>IF(C3918="","",IF(AND(C3918&gt;=DATE(2026,9,1),C3918&lt;=DATE(2027,8,31)),(YEAR(C3918)-2026)*12+MONTH(C3918)-8,""))</f>
        <v/>
      </c>
      <c r="T3918">
        <f>IF(AND(A3918="مصروف",R3918&gt;0,I3918="موافق",S3918&lt;&gt;"",H3918&lt;&gt;""),N(G3918),0)</f>
        <v/>
      </c>
    </row>
    <row r="3919">
      <c r="A3919" s="19" t="n"/>
      <c r="B3919" s="20">
        <f>IF(A3919="","",IF(R3919=0,"⚠ أضف سطر عهدة أولًا","DMT-"&amp;TEXT(R3919,"000")))</f>
        <v/>
      </c>
      <c r="C3919" s="21" t="n"/>
      <c r="D3919" s="20">
        <f>IF(C3919="","",IF(S3919="","خارج السنة المالية",INDEX(القوائم!$D$2:$D$13,S3919)))</f>
        <v/>
      </c>
      <c r="E3919" s="22" t="n"/>
      <c r="F3919" s="23" t="n"/>
      <c r="G3919" s="23" t="n"/>
      <c r="H3919" s="22" t="n"/>
      <c r="I3919" s="19" t="n"/>
      <c r="J3919" s="21" t="n"/>
      <c r="K3919" s="19" t="n"/>
      <c r="L3919" s="19" t="n"/>
      <c r="M3919" s="21" t="n"/>
      <c r="N3919" s="22" t="n"/>
      <c r="O3919" s="24">
        <f>IF(A3919&lt;&gt;"عهدة","",SUMIFS($G$8:$G$5007,$B$8:$B$5007,B3919,$A$8:$A$5007,"مصروف",$I$8:$I$5007,"&lt;&gt;مرفوض"))</f>
        <v/>
      </c>
      <c r="P3919" s="25">
        <f>IF(A3919&lt;&gt;"عهدة","",N(F3919)-O3919)</f>
        <v/>
      </c>
      <c r="Q3919" s="26">
        <f>IF(A3919="","",IF(A3919="عهدة",IF(N(F3919)=0,"⚠ أدخل قيمة العهدة",IF(P3919&lt;0,"⛔ عجز / زيادة مصروفات "&amp;TEXT(-P3919,"#,##0"),IF(COUNTIFS($B$8:$B$5007,B3919,$A$8:$A$5007,"مصروف",$I$8:$I$5007,"&lt;&gt;مرفوض",$K$8:$K$5007,"&lt;&gt;نعم")&gt;0,"⚠ "&amp;COUNTIFS($B$8:$B$5007,B3919,$A$8:$A$5007,"مصروف",$I$8:$I$5007,"&lt;&gt;مرفوض",$K$8:$K$5007,"&lt;&gt;نعم")&amp;" مصروف غير مسوى",IF(L3919="تمت التسوية",IF(P3919=0,"✔ متوازنة وتمت التسوية","✔ تمت التسوية – متبقي "&amp;TEXT(P3919,"#,##0")),IF(P3919&gt;0,"متبقي "&amp;TEXT(P3919,"#,##0"),"✔ متوازنة"))))),IF(R3919=0,"⚠ أضف سطر عهدة أولًا",IF(OR(C3919="",N(G3919)=0),"⚠ أكمل التاريخ والقيمة",IF(S3919="","⚠ التاريخ خارج السنة المالية",IF(H3919="","⚠ اختر بند الموازنة",IF(I3919="مرفوض","✖ مرفوض من المدير",IF(I3919&lt;&gt;"موافق","⏳ بانتظار موافقة المدير",IF(K3919&lt;&gt;"نعم","⚠ غير مسوى مع الحسابات","✔ معتمد ومسوى")))))))))</f>
        <v/>
      </c>
      <c r="R3919">
        <f>N(R3918)+IF(A3919="عهدة",1,0)</f>
        <v/>
      </c>
      <c r="S3919">
        <f>IF(C3919="","",IF(AND(C3919&gt;=DATE(2026,9,1),C3919&lt;=DATE(2027,8,31)),(YEAR(C3919)-2026)*12+MONTH(C3919)-8,""))</f>
        <v/>
      </c>
      <c r="T3919">
        <f>IF(AND(A3919="مصروف",R3919&gt;0,I3919="موافق",S3919&lt;&gt;"",H3919&lt;&gt;""),N(G3919),0)</f>
        <v/>
      </c>
    </row>
    <row r="3920">
      <c r="A3920" s="19" t="n"/>
      <c r="B3920" s="20">
        <f>IF(A3920="","",IF(R3920=0,"⚠ أضف سطر عهدة أولًا","DMT-"&amp;TEXT(R3920,"000")))</f>
        <v/>
      </c>
      <c r="C3920" s="21" t="n"/>
      <c r="D3920" s="20">
        <f>IF(C3920="","",IF(S3920="","خارج السنة المالية",INDEX(القوائم!$D$2:$D$13,S3920)))</f>
        <v/>
      </c>
      <c r="E3920" s="22" t="n"/>
      <c r="F3920" s="23" t="n"/>
      <c r="G3920" s="23" t="n"/>
      <c r="H3920" s="22" t="n"/>
      <c r="I3920" s="19" t="n"/>
      <c r="J3920" s="21" t="n"/>
      <c r="K3920" s="19" t="n"/>
      <c r="L3920" s="19" t="n"/>
      <c r="M3920" s="21" t="n"/>
      <c r="N3920" s="22" t="n"/>
      <c r="O3920" s="24">
        <f>IF(A3920&lt;&gt;"عهدة","",SUMIFS($G$8:$G$5007,$B$8:$B$5007,B3920,$A$8:$A$5007,"مصروف",$I$8:$I$5007,"&lt;&gt;مرفوض"))</f>
        <v/>
      </c>
      <c r="P3920" s="25">
        <f>IF(A3920&lt;&gt;"عهدة","",N(F3920)-O3920)</f>
        <v/>
      </c>
      <c r="Q3920" s="26">
        <f>IF(A3920="","",IF(A3920="عهدة",IF(N(F3920)=0,"⚠ أدخل قيمة العهدة",IF(P3920&lt;0,"⛔ عجز / زيادة مصروفات "&amp;TEXT(-P3920,"#,##0"),IF(COUNTIFS($B$8:$B$5007,B3920,$A$8:$A$5007,"مصروف",$I$8:$I$5007,"&lt;&gt;مرفوض",$K$8:$K$5007,"&lt;&gt;نعم")&gt;0,"⚠ "&amp;COUNTIFS($B$8:$B$5007,B3920,$A$8:$A$5007,"مصروف",$I$8:$I$5007,"&lt;&gt;مرفوض",$K$8:$K$5007,"&lt;&gt;نعم")&amp;" مصروف غير مسوى",IF(L3920="تمت التسوية",IF(P3920=0,"✔ متوازنة وتمت التسوية","✔ تمت التسوية – متبقي "&amp;TEXT(P3920,"#,##0")),IF(P3920&gt;0,"متبقي "&amp;TEXT(P3920,"#,##0"),"✔ متوازنة"))))),IF(R3920=0,"⚠ أضف سطر عهدة أولًا",IF(OR(C3920="",N(G3920)=0),"⚠ أكمل التاريخ والقيمة",IF(S3920="","⚠ التاريخ خارج السنة المالية",IF(H3920="","⚠ اختر بند الموازنة",IF(I3920="مرفوض","✖ مرفوض من المدير",IF(I3920&lt;&gt;"موافق","⏳ بانتظار موافقة المدير",IF(K3920&lt;&gt;"نعم","⚠ غير مسوى مع الحسابات","✔ معتمد ومسوى")))))))))</f>
        <v/>
      </c>
      <c r="R3920">
        <f>N(R3919)+IF(A3920="عهدة",1,0)</f>
        <v/>
      </c>
      <c r="S3920">
        <f>IF(C3920="","",IF(AND(C3920&gt;=DATE(2026,9,1),C3920&lt;=DATE(2027,8,31)),(YEAR(C3920)-2026)*12+MONTH(C3920)-8,""))</f>
        <v/>
      </c>
      <c r="T3920">
        <f>IF(AND(A3920="مصروف",R3920&gt;0,I3920="موافق",S3920&lt;&gt;"",H3920&lt;&gt;""),N(G3920),0)</f>
        <v/>
      </c>
    </row>
    <row r="3921">
      <c r="A3921" s="19" t="n"/>
      <c r="B3921" s="20">
        <f>IF(A3921="","",IF(R3921=0,"⚠ أضف سطر عهدة أولًا","DMT-"&amp;TEXT(R3921,"000")))</f>
        <v/>
      </c>
      <c r="C3921" s="21" t="n"/>
      <c r="D3921" s="20">
        <f>IF(C3921="","",IF(S3921="","خارج السنة المالية",INDEX(القوائم!$D$2:$D$13,S3921)))</f>
        <v/>
      </c>
      <c r="E3921" s="22" t="n"/>
      <c r="F3921" s="23" t="n"/>
      <c r="G3921" s="23" t="n"/>
      <c r="H3921" s="22" t="n"/>
      <c r="I3921" s="19" t="n"/>
      <c r="J3921" s="21" t="n"/>
      <c r="K3921" s="19" t="n"/>
      <c r="L3921" s="19" t="n"/>
      <c r="M3921" s="21" t="n"/>
      <c r="N3921" s="22" t="n"/>
      <c r="O3921" s="24">
        <f>IF(A3921&lt;&gt;"عهدة","",SUMIFS($G$8:$G$5007,$B$8:$B$5007,B3921,$A$8:$A$5007,"مصروف",$I$8:$I$5007,"&lt;&gt;مرفوض"))</f>
        <v/>
      </c>
      <c r="P3921" s="25">
        <f>IF(A3921&lt;&gt;"عهدة","",N(F3921)-O3921)</f>
        <v/>
      </c>
      <c r="Q3921" s="26">
        <f>IF(A3921="","",IF(A3921="عهدة",IF(N(F3921)=0,"⚠ أدخل قيمة العهدة",IF(P3921&lt;0,"⛔ عجز / زيادة مصروفات "&amp;TEXT(-P3921,"#,##0"),IF(COUNTIFS($B$8:$B$5007,B3921,$A$8:$A$5007,"مصروف",$I$8:$I$5007,"&lt;&gt;مرفوض",$K$8:$K$5007,"&lt;&gt;نعم")&gt;0,"⚠ "&amp;COUNTIFS($B$8:$B$5007,B3921,$A$8:$A$5007,"مصروف",$I$8:$I$5007,"&lt;&gt;مرفوض",$K$8:$K$5007,"&lt;&gt;نعم")&amp;" مصروف غير مسوى",IF(L3921="تمت التسوية",IF(P3921=0,"✔ متوازنة وتمت التسوية","✔ تمت التسوية – متبقي "&amp;TEXT(P3921,"#,##0")),IF(P3921&gt;0,"متبقي "&amp;TEXT(P3921,"#,##0"),"✔ متوازنة"))))),IF(R3921=0,"⚠ أضف سطر عهدة أولًا",IF(OR(C3921="",N(G3921)=0),"⚠ أكمل التاريخ والقيمة",IF(S3921="","⚠ التاريخ خارج السنة المالية",IF(H3921="","⚠ اختر بند الموازنة",IF(I3921="مرفوض","✖ مرفوض من المدير",IF(I3921&lt;&gt;"موافق","⏳ بانتظار موافقة المدير",IF(K3921&lt;&gt;"نعم","⚠ غير مسوى مع الحسابات","✔ معتمد ومسوى")))))))))</f>
        <v/>
      </c>
      <c r="R3921">
        <f>N(R3920)+IF(A3921="عهدة",1,0)</f>
        <v/>
      </c>
      <c r="S3921">
        <f>IF(C3921="","",IF(AND(C3921&gt;=DATE(2026,9,1),C3921&lt;=DATE(2027,8,31)),(YEAR(C3921)-2026)*12+MONTH(C3921)-8,""))</f>
        <v/>
      </c>
      <c r="T3921">
        <f>IF(AND(A3921="مصروف",R3921&gt;0,I3921="موافق",S3921&lt;&gt;"",H3921&lt;&gt;""),N(G3921),0)</f>
        <v/>
      </c>
    </row>
    <row r="3922">
      <c r="A3922" s="19" t="n"/>
      <c r="B3922" s="20">
        <f>IF(A3922="","",IF(R3922=0,"⚠ أضف سطر عهدة أولًا","DMT-"&amp;TEXT(R3922,"000")))</f>
        <v/>
      </c>
      <c r="C3922" s="21" t="n"/>
      <c r="D3922" s="20">
        <f>IF(C3922="","",IF(S3922="","خارج السنة المالية",INDEX(القوائم!$D$2:$D$13,S3922)))</f>
        <v/>
      </c>
      <c r="E3922" s="22" t="n"/>
      <c r="F3922" s="23" t="n"/>
      <c r="G3922" s="23" t="n"/>
      <c r="H3922" s="22" t="n"/>
      <c r="I3922" s="19" t="n"/>
      <c r="J3922" s="21" t="n"/>
      <c r="K3922" s="19" t="n"/>
      <c r="L3922" s="19" t="n"/>
      <c r="M3922" s="21" t="n"/>
      <c r="N3922" s="22" t="n"/>
      <c r="O3922" s="24">
        <f>IF(A3922&lt;&gt;"عهدة","",SUMIFS($G$8:$G$5007,$B$8:$B$5007,B3922,$A$8:$A$5007,"مصروف",$I$8:$I$5007,"&lt;&gt;مرفوض"))</f>
        <v/>
      </c>
      <c r="P3922" s="25">
        <f>IF(A3922&lt;&gt;"عهدة","",N(F3922)-O3922)</f>
        <v/>
      </c>
      <c r="Q3922" s="26">
        <f>IF(A3922="","",IF(A3922="عهدة",IF(N(F3922)=0,"⚠ أدخل قيمة العهدة",IF(P3922&lt;0,"⛔ عجز / زيادة مصروفات "&amp;TEXT(-P3922,"#,##0"),IF(COUNTIFS($B$8:$B$5007,B3922,$A$8:$A$5007,"مصروف",$I$8:$I$5007,"&lt;&gt;مرفوض",$K$8:$K$5007,"&lt;&gt;نعم")&gt;0,"⚠ "&amp;COUNTIFS($B$8:$B$5007,B3922,$A$8:$A$5007,"مصروف",$I$8:$I$5007,"&lt;&gt;مرفوض",$K$8:$K$5007,"&lt;&gt;نعم")&amp;" مصروف غير مسوى",IF(L3922="تمت التسوية",IF(P3922=0,"✔ متوازنة وتمت التسوية","✔ تمت التسوية – متبقي "&amp;TEXT(P3922,"#,##0")),IF(P3922&gt;0,"متبقي "&amp;TEXT(P3922,"#,##0"),"✔ متوازنة"))))),IF(R3922=0,"⚠ أضف سطر عهدة أولًا",IF(OR(C3922="",N(G3922)=0),"⚠ أكمل التاريخ والقيمة",IF(S3922="","⚠ التاريخ خارج السنة المالية",IF(H3922="","⚠ اختر بند الموازنة",IF(I3922="مرفوض","✖ مرفوض من المدير",IF(I3922&lt;&gt;"موافق","⏳ بانتظار موافقة المدير",IF(K3922&lt;&gt;"نعم","⚠ غير مسوى مع الحسابات","✔ معتمد ومسوى")))))))))</f>
        <v/>
      </c>
      <c r="R3922">
        <f>N(R3921)+IF(A3922="عهدة",1,0)</f>
        <v/>
      </c>
      <c r="S3922">
        <f>IF(C3922="","",IF(AND(C3922&gt;=DATE(2026,9,1),C3922&lt;=DATE(2027,8,31)),(YEAR(C3922)-2026)*12+MONTH(C3922)-8,""))</f>
        <v/>
      </c>
      <c r="T3922">
        <f>IF(AND(A3922="مصروف",R3922&gt;0,I3922="موافق",S3922&lt;&gt;"",H3922&lt;&gt;""),N(G3922),0)</f>
        <v/>
      </c>
    </row>
    <row r="3923">
      <c r="A3923" s="19" t="n"/>
      <c r="B3923" s="20">
        <f>IF(A3923="","",IF(R3923=0,"⚠ أضف سطر عهدة أولًا","DMT-"&amp;TEXT(R3923,"000")))</f>
        <v/>
      </c>
      <c r="C3923" s="21" t="n"/>
      <c r="D3923" s="20">
        <f>IF(C3923="","",IF(S3923="","خارج السنة المالية",INDEX(القوائم!$D$2:$D$13,S3923)))</f>
        <v/>
      </c>
      <c r="E3923" s="22" t="n"/>
      <c r="F3923" s="23" t="n"/>
      <c r="G3923" s="23" t="n"/>
      <c r="H3923" s="22" t="n"/>
      <c r="I3923" s="19" t="n"/>
      <c r="J3923" s="21" t="n"/>
      <c r="K3923" s="19" t="n"/>
      <c r="L3923" s="19" t="n"/>
      <c r="M3923" s="21" t="n"/>
      <c r="N3923" s="22" t="n"/>
      <c r="O3923" s="24">
        <f>IF(A3923&lt;&gt;"عهدة","",SUMIFS($G$8:$G$5007,$B$8:$B$5007,B3923,$A$8:$A$5007,"مصروف",$I$8:$I$5007,"&lt;&gt;مرفوض"))</f>
        <v/>
      </c>
      <c r="P3923" s="25">
        <f>IF(A3923&lt;&gt;"عهدة","",N(F3923)-O3923)</f>
        <v/>
      </c>
      <c r="Q3923" s="26">
        <f>IF(A3923="","",IF(A3923="عهدة",IF(N(F3923)=0,"⚠ أدخل قيمة العهدة",IF(P3923&lt;0,"⛔ عجز / زيادة مصروفات "&amp;TEXT(-P3923,"#,##0"),IF(COUNTIFS($B$8:$B$5007,B3923,$A$8:$A$5007,"مصروف",$I$8:$I$5007,"&lt;&gt;مرفوض",$K$8:$K$5007,"&lt;&gt;نعم")&gt;0,"⚠ "&amp;COUNTIFS($B$8:$B$5007,B3923,$A$8:$A$5007,"مصروف",$I$8:$I$5007,"&lt;&gt;مرفوض",$K$8:$K$5007,"&lt;&gt;نعم")&amp;" مصروف غير مسوى",IF(L3923="تمت التسوية",IF(P3923=0,"✔ متوازنة وتمت التسوية","✔ تمت التسوية – متبقي "&amp;TEXT(P3923,"#,##0")),IF(P3923&gt;0,"متبقي "&amp;TEXT(P3923,"#,##0"),"✔ متوازنة"))))),IF(R3923=0,"⚠ أضف سطر عهدة أولًا",IF(OR(C3923="",N(G3923)=0),"⚠ أكمل التاريخ والقيمة",IF(S3923="","⚠ التاريخ خارج السنة المالية",IF(H3923="","⚠ اختر بند الموازنة",IF(I3923="مرفوض","✖ مرفوض من المدير",IF(I3923&lt;&gt;"موافق","⏳ بانتظار موافقة المدير",IF(K3923&lt;&gt;"نعم","⚠ غير مسوى مع الحسابات","✔ معتمد ومسوى")))))))))</f>
        <v/>
      </c>
      <c r="R3923">
        <f>N(R3922)+IF(A3923="عهدة",1,0)</f>
        <v/>
      </c>
      <c r="S3923">
        <f>IF(C3923="","",IF(AND(C3923&gt;=DATE(2026,9,1),C3923&lt;=DATE(2027,8,31)),(YEAR(C3923)-2026)*12+MONTH(C3923)-8,""))</f>
        <v/>
      </c>
      <c r="T3923">
        <f>IF(AND(A3923="مصروف",R3923&gt;0,I3923="موافق",S3923&lt;&gt;"",H3923&lt;&gt;""),N(G3923),0)</f>
        <v/>
      </c>
    </row>
    <row r="3924">
      <c r="A3924" s="19" t="n"/>
      <c r="B3924" s="20">
        <f>IF(A3924="","",IF(R3924=0,"⚠ أضف سطر عهدة أولًا","DMT-"&amp;TEXT(R3924,"000")))</f>
        <v/>
      </c>
      <c r="C3924" s="21" t="n"/>
      <c r="D3924" s="20">
        <f>IF(C3924="","",IF(S3924="","خارج السنة المالية",INDEX(القوائم!$D$2:$D$13,S3924)))</f>
        <v/>
      </c>
      <c r="E3924" s="22" t="n"/>
      <c r="F3924" s="23" t="n"/>
      <c r="G3924" s="23" t="n"/>
      <c r="H3924" s="22" t="n"/>
      <c r="I3924" s="19" t="n"/>
      <c r="J3924" s="21" t="n"/>
      <c r="K3924" s="19" t="n"/>
      <c r="L3924" s="19" t="n"/>
      <c r="M3924" s="21" t="n"/>
      <c r="N3924" s="22" t="n"/>
      <c r="O3924" s="24">
        <f>IF(A3924&lt;&gt;"عهدة","",SUMIFS($G$8:$G$5007,$B$8:$B$5007,B3924,$A$8:$A$5007,"مصروف",$I$8:$I$5007,"&lt;&gt;مرفوض"))</f>
        <v/>
      </c>
      <c r="P3924" s="25">
        <f>IF(A3924&lt;&gt;"عهدة","",N(F3924)-O3924)</f>
        <v/>
      </c>
      <c r="Q3924" s="26">
        <f>IF(A3924="","",IF(A3924="عهدة",IF(N(F3924)=0,"⚠ أدخل قيمة العهدة",IF(P3924&lt;0,"⛔ عجز / زيادة مصروفات "&amp;TEXT(-P3924,"#,##0"),IF(COUNTIFS($B$8:$B$5007,B3924,$A$8:$A$5007,"مصروف",$I$8:$I$5007,"&lt;&gt;مرفوض",$K$8:$K$5007,"&lt;&gt;نعم")&gt;0,"⚠ "&amp;COUNTIFS($B$8:$B$5007,B3924,$A$8:$A$5007,"مصروف",$I$8:$I$5007,"&lt;&gt;مرفوض",$K$8:$K$5007,"&lt;&gt;نعم")&amp;" مصروف غير مسوى",IF(L3924="تمت التسوية",IF(P3924=0,"✔ متوازنة وتمت التسوية","✔ تمت التسوية – متبقي "&amp;TEXT(P3924,"#,##0")),IF(P3924&gt;0,"متبقي "&amp;TEXT(P3924,"#,##0"),"✔ متوازنة"))))),IF(R3924=0,"⚠ أضف سطر عهدة أولًا",IF(OR(C3924="",N(G3924)=0),"⚠ أكمل التاريخ والقيمة",IF(S3924="","⚠ التاريخ خارج السنة المالية",IF(H3924="","⚠ اختر بند الموازنة",IF(I3924="مرفوض","✖ مرفوض من المدير",IF(I3924&lt;&gt;"موافق","⏳ بانتظار موافقة المدير",IF(K3924&lt;&gt;"نعم","⚠ غير مسوى مع الحسابات","✔ معتمد ومسوى")))))))))</f>
        <v/>
      </c>
      <c r="R3924">
        <f>N(R3923)+IF(A3924="عهدة",1,0)</f>
        <v/>
      </c>
      <c r="S3924">
        <f>IF(C3924="","",IF(AND(C3924&gt;=DATE(2026,9,1),C3924&lt;=DATE(2027,8,31)),(YEAR(C3924)-2026)*12+MONTH(C3924)-8,""))</f>
        <v/>
      </c>
      <c r="T3924">
        <f>IF(AND(A3924="مصروف",R3924&gt;0,I3924="موافق",S3924&lt;&gt;"",H3924&lt;&gt;""),N(G3924),0)</f>
        <v/>
      </c>
    </row>
    <row r="3925">
      <c r="A3925" s="19" t="n"/>
      <c r="B3925" s="20">
        <f>IF(A3925="","",IF(R3925=0,"⚠ أضف سطر عهدة أولًا","DMT-"&amp;TEXT(R3925,"000")))</f>
        <v/>
      </c>
      <c r="C3925" s="21" t="n"/>
      <c r="D3925" s="20">
        <f>IF(C3925="","",IF(S3925="","خارج السنة المالية",INDEX(القوائم!$D$2:$D$13,S3925)))</f>
        <v/>
      </c>
      <c r="E3925" s="22" t="n"/>
      <c r="F3925" s="23" t="n"/>
      <c r="G3925" s="23" t="n"/>
      <c r="H3925" s="22" t="n"/>
      <c r="I3925" s="19" t="n"/>
      <c r="J3925" s="21" t="n"/>
      <c r="K3925" s="19" t="n"/>
      <c r="L3925" s="19" t="n"/>
      <c r="M3925" s="21" t="n"/>
      <c r="N3925" s="22" t="n"/>
      <c r="O3925" s="24">
        <f>IF(A3925&lt;&gt;"عهدة","",SUMIFS($G$8:$G$5007,$B$8:$B$5007,B3925,$A$8:$A$5007,"مصروف",$I$8:$I$5007,"&lt;&gt;مرفوض"))</f>
        <v/>
      </c>
      <c r="P3925" s="25">
        <f>IF(A3925&lt;&gt;"عهدة","",N(F3925)-O3925)</f>
        <v/>
      </c>
      <c r="Q3925" s="26">
        <f>IF(A3925="","",IF(A3925="عهدة",IF(N(F3925)=0,"⚠ أدخل قيمة العهدة",IF(P3925&lt;0,"⛔ عجز / زيادة مصروفات "&amp;TEXT(-P3925,"#,##0"),IF(COUNTIFS($B$8:$B$5007,B3925,$A$8:$A$5007,"مصروف",$I$8:$I$5007,"&lt;&gt;مرفوض",$K$8:$K$5007,"&lt;&gt;نعم")&gt;0,"⚠ "&amp;COUNTIFS($B$8:$B$5007,B3925,$A$8:$A$5007,"مصروف",$I$8:$I$5007,"&lt;&gt;مرفوض",$K$8:$K$5007,"&lt;&gt;نعم")&amp;" مصروف غير مسوى",IF(L3925="تمت التسوية",IF(P3925=0,"✔ متوازنة وتمت التسوية","✔ تمت التسوية – متبقي "&amp;TEXT(P3925,"#,##0")),IF(P3925&gt;0,"متبقي "&amp;TEXT(P3925,"#,##0"),"✔ متوازنة"))))),IF(R3925=0,"⚠ أضف سطر عهدة أولًا",IF(OR(C3925="",N(G3925)=0),"⚠ أكمل التاريخ والقيمة",IF(S3925="","⚠ التاريخ خارج السنة المالية",IF(H3925="","⚠ اختر بند الموازنة",IF(I3925="مرفوض","✖ مرفوض من المدير",IF(I3925&lt;&gt;"موافق","⏳ بانتظار موافقة المدير",IF(K3925&lt;&gt;"نعم","⚠ غير مسوى مع الحسابات","✔ معتمد ومسوى")))))))))</f>
        <v/>
      </c>
      <c r="R3925">
        <f>N(R3924)+IF(A3925="عهدة",1,0)</f>
        <v/>
      </c>
      <c r="S3925">
        <f>IF(C3925="","",IF(AND(C3925&gt;=DATE(2026,9,1),C3925&lt;=DATE(2027,8,31)),(YEAR(C3925)-2026)*12+MONTH(C3925)-8,""))</f>
        <v/>
      </c>
      <c r="T3925">
        <f>IF(AND(A3925="مصروف",R3925&gt;0,I3925="موافق",S3925&lt;&gt;"",H3925&lt;&gt;""),N(G3925),0)</f>
        <v/>
      </c>
    </row>
    <row r="3926">
      <c r="A3926" s="19" t="n"/>
      <c r="B3926" s="20">
        <f>IF(A3926="","",IF(R3926=0,"⚠ أضف سطر عهدة أولًا","DMT-"&amp;TEXT(R3926,"000")))</f>
        <v/>
      </c>
      <c r="C3926" s="21" t="n"/>
      <c r="D3926" s="20">
        <f>IF(C3926="","",IF(S3926="","خارج السنة المالية",INDEX(القوائم!$D$2:$D$13,S3926)))</f>
        <v/>
      </c>
      <c r="E3926" s="22" t="n"/>
      <c r="F3926" s="23" t="n"/>
      <c r="G3926" s="23" t="n"/>
      <c r="H3926" s="22" t="n"/>
      <c r="I3926" s="19" t="n"/>
      <c r="J3926" s="21" t="n"/>
      <c r="K3926" s="19" t="n"/>
      <c r="L3926" s="19" t="n"/>
      <c r="M3926" s="21" t="n"/>
      <c r="N3926" s="22" t="n"/>
      <c r="O3926" s="24">
        <f>IF(A3926&lt;&gt;"عهدة","",SUMIFS($G$8:$G$5007,$B$8:$B$5007,B3926,$A$8:$A$5007,"مصروف",$I$8:$I$5007,"&lt;&gt;مرفوض"))</f>
        <v/>
      </c>
      <c r="P3926" s="25">
        <f>IF(A3926&lt;&gt;"عهدة","",N(F3926)-O3926)</f>
        <v/>
      </c>
      <c r="Q3926" s="26">
        <f>IF(A3926="","",IF(A3926="عهدة",IF(N(F3926)=0,"⚠ أدخل قيمة العهدة",IF(P3926&lt;0,"⛔ عجز / زيادة مصروفات "&amp;TEXT(-P3926,"#,##0"),IF(COUNTIFS($B$8:$B$5007,B3926,$A$8:$A$5007,"مصروف",$I$8:$I$5007,"&lt;&gt;مرفوض",$K$8:$K$5007,"&lt;&gt;نعم")&gt;0,"⚠ "&amp;COUNTIFS($B$8:$B$5007,B3926,$A$8:$A$5007,"مصروف",$I$8:$I$5007,"&lt;&gt;مرفوض",$K$8:$K$5007,"&lt;&gt;نعم")&amp;" مصروف غير مسوى",IF(L3926="تمت التسوية",IF(P3926=0,"✔ متوازنة وتمت التسوية","✔ تمت التسوية – متبقي "&amp;TEXT(P3926,"#,##0")),IF(P3926&gt;0,"متبقي "&amp;TEXT(P3926,"#,##0"),"✔ متوازنة"))))),IF(R3926=0,"⚠ أضف سطر عهدة أولًا",IF(OR(C3926="",N(G3926)=0),"⚠ أكمل التاريخ والقيمة",IF(S3926="","⚠ التاريخ خارج السنة المالية",IF(H3926="","⚠ اختر بند الموازنة",IF(I3926="مرفوض","✖ مرفوض من المدير",IF(I3926&lt;&gt;"موافق","⏳ بانتظار موافقة المدير",IF(K3926&lt;&gt;"نعم","⚠ غير مسوى مع الحسابات","✔ معتمد ومسوى")))))))))</f>
        <v/>
      </c>
      <c r="R3926">
        <f>N(R3925)+IF(A3926="عهدة",1,0)</f>
        <v/>
      </c>
      <c r="S3926">
        <f>IF(C3926="","",IF(AND(C3926&gt;=DATE(2026,9,1),C3926&lt;=DATE(2027,8,31)),(YEAR(C3926)-2026)*12+MONTH(C3926)-8,""))</f>
        <v/>
      </c>
      <c r="T3926">
        <f>IF(AND(A3926="مصروف",R3926&gt;0,I3926="موافق",S3926&lt;&gt;"",H3926&lt;&gt;""),N(G3926),0)</f>
        <v/>
      </c>
    </row>
    <row r="3927">
      <c r="A3927" s="19" t="n"/>
      <c r="B3927" s="20">
        <f>IF(A3927="","",IF(R3927=0,"⚠ أضف سطر عهدة أولًا","DMT-"&amp;TEXT(R3927,"000")))</f>
        <v/>
      </c>
      <c r="C3927" s="21" t="n"/>
      <c r="D3927" s="20">
        <f>IF(C3927="","",IF(S3927="","خارج السنة المالية",INDEX(القوائم!$D$2:$D$13,S3927)))</f>
        <v/>
      </c>
      <c r="E3927" s="22" t="n"/>
      <c r="F3927" s="23" t="n"/>
      <c r="G3927" s="23" t="n"/>
      <c r="H3927" s="22" t="n"/>
      <c r="I3927" s="19" t="n"/>
      <c r="J3927" s="21" t="n"/>
      <c r="K3927" s="19" t="n"/>
      <c r="L3927" s="19" t="n"/>
      <c r="M3927" s="21" t="n"/>
      <c r="N3927" s="22" t="n"/>
      <c r="O3927" s="24">
        <f>IF(A3927&lt;&gt;"عهدة","",SUMIFS($G$8:$G$5007,$B$8:$B$5007,B3927,$A$8:$A$5007,"مصروف",$I$8:$I$5007,"&lt;&gt;مرفوض"))</f>
        <v/>
      </c>
      <c r="P3927" s="25">
        <f>IF(A3927&lt;&gt;"عهدة","",N(F3927)-O3927)</f>
        <v/>
      </c>
      <c r="Q3927" s="26">
        <f>IF(A3927="","",IF(A3927="عهدة",IF(N(F3927)=0,"⚠ أدخل قيمة العهدة",IF(P3927&lt;0,"⛔ عجز / زيادة مصروفات "&amp;TEXT(-P3927,"#,##0"),IF(COUNTIFS($B$8:$B$5007,B3927,$A$8:$A$5007,"مصروف",$I$8:$I$5007,"&lt;&gt;مرفوض",$K$8:$K$5007,"&lt;&gt;نعم")&gt;0,"⚠ "&amp;COUNTIFS($B$8:$B$5007,B3927,$A$8:$A$5007,"مصروف",$I$8:$I$5007,"&lt;&gt;مرفوض",$K$8:$K$5007,"&lt;&gt;نعم")&amp;" مصروف غير مسوى",IF(L3927="تمت التسوية",IF(P3927=0,"✔ متوازنة وتمت التسوية","✔ تمت التسوية – متبقي "&amp;TEXT(P3927,"#,##0")),IF(P3927&gt;0,"متبقي "&amp;TEXT(P3927,"#,##0"),"✔ متوازنة"))))),IF(R3927=0,"⚠ أضف سطر عهدة أولًا",IF(OR(C3927="",N(G3927)=0),"⚠ أكمل التاريخ والقيمة",IF(S3927="","⚠ التاريخ خارج السنة المالية",IF(H3927="","⚠ اختر بند الموازنة",IF(I3927="مرفوض","✖ مرفوض من المدير",IF(I3927&lt;&gt;"موافق","⏳ بانتظار موافقة المدير",IF(K3927&lt;&gt;"نعم","⚠ غير مسوى مع الحسابات","✔ معتمد ومسوى")))))))))</f>
        <v/>
      </c>
      <c r="R3927">
        <f>N(R3926)+IF(A3927="عهدة",1,0)</f>
        <v/>
      </c>
      <c r="S3927">
        <f>IF(C3927="","",IF(AND(C3927&gt;=DATE(2026,9,1),C3927&lt;=DATE(2027,8,31)),(YEAR(C3927)-2026)*12+MONTH(C3927)-8,""))</f>
        <v/>
      </c>
      <c r="T3927">
        <f>IF(AND(A3927="مصروف",R3927&gt;0,I3927="موافق",S3927&lt;&gt;"",H3927&lt;&gt;""),N(G3927),0)</f>
        <v/>
      </c>
    </row>
    <row r="3928">
      <c r="A3928" s="19" t="n"/>
      <c r="B3928" s="20">
        <f>IF(A3928="","",IF(R3928=0,"⚠ أضف سطر عهدة أولًا","DMT-"&amp;TEXT(R3928,"000")))</f>
        <v/>
      </c>
      <c r="C3928" s="21" t="n"/>
      <c r="D3928" s="20">
        <f>IF(C3928="","",IF(S3928="","خارج السنة المالية",INDEX(القوائم!$D$2:$D$13,S3928)))</f>
        <v/>
      </c>
      <c r="E3928" s="22" t="n"/>
      <c r="F3928" s="23" t="n"/>
      <c r="G3928" s="23" t="n"/>
      <c r="H3928" s="22" t="n"/>
      <c r="I3928" s="19" t="n"/>
      <c r="J3928" s="21" t="n"/>
      <c r="K3928" s="19" t="n"/>
      <c r="L3928" s="19" t="n"/>
      <c r="M3928" s="21" t="n"/>
      <c r="N3928" s="22" t="n"/>
      <c r="O3928" s="24">
        <f>IF(A3928&lt;&gt;"عهدة","",SUMIFS($G$8:$G$5007,$B$8:$B$5007,B3928,$A$8:$A$5007,"مصروف",$I$8:$I$5007,"&lt;&gt;مرفوض"))</f>
        <v/>
      </c>
      <c r="P3928" s="25">
        <f>IF(A3928&lt;&gt;"عهدة","",N(F3928)-O3928)</f>
        <v/>
      </c>
      <c r="Q3928" s="26">
        <f>IF(A3928="","",IF(A3928="عهدة",IF(N(F3928)=0,"⚠ أدخل قيمة العهدة",IF(P3928&lt;0,"⛔ عجز / زيادة مصروفات "&amp;TEXT(-P3928,"#,##0"),IF(COUNTIFS($B$8:$B$5007,B3928,$A$8:$A$5007,"مصروف",$I$8:$I$5007,"&lt;&gt;مرفوض",$K$8:$K$5007,"&lt;&gt;نعم")&gt;0,"⚠ "&amp;COUNTIFS($B$8:$B$5007,B3928,$A$8:$A$5007,"مصروف",$I$8:$I$5007,"&lt;&gt;مرفوض",$K$8:$K$5007,"&lt;&gt;نعم")&amp;" مصروف غير مسوى",IF(L3928="تمت التسوية",IF(P3928=0,"✔ متوازنة وتمت التسوية","✔ تمت التسوية – متبقي "&amp;TEXT(P3928,"#,##0")),IF(P3928&gt;0,"متبقي "&amp;TEXT(P3928,"#,##0"),"✔ متوازنة"))))),IF(R3928=0,"⚠ أضف سطر عهدة أولًا",IF(OR(C3928="",N(G3928)=0),"⚠ أكمل التاريخ والقيمة",IF(S3928="","⚠ التاريخ خارج السنة المالية",IF(H3928="","⚠ اختر بند الموازنة",IF(I3928="مرفوض","✖ مرفوض من المدير",IF(I3928&lt;&gt;"موافق","⏳ بانتظار موافقة المدير",IF(K3928&lt;&gt;"نعم","⚠ غير مسوى مع الحسابات","✔ معتمد ومسوى")))))))))</f>
        <v/>
      </c>
      <c r="R3928">
        <f>N(R3927)+IF(A3928="عهدة",1,0)</f>
        <v/>
      </c>
      <c r="S3928">
        <f>IF(C3928="","",IF(AND(C3928&gt;=DATE(2026,9,1),C3928&lt;=DATE(2027,8,31)),(YEAR(C3928)-2026)*12+MONTH(C3928)-8,""))</f>
        <v/>
      </c>
      <c r="T3928">
        <f>IF(AND(A3928="مصروف",R3928&gt;0,I3928="موافق",S3928&lt;&gt;"",H3928&lt;&gt;""),N(G3928),0)</f>
        <v/>
      </c>
    </row>
    <row r="3929">
      <c r="A3929" s="19" t="n"/>
      <c r="B3929" s="20">
        <f>IF(A3929="","",IF(R3929=0,"⚠ أضف سطر عهدة أولًا","DMT-"&amp;TEXT(R3929,"000")))</f>
        <v/>
      </c>
      <c r="C3929" s="21" t="n"/>
      <c r="D3929" s="20">
        <f>IF(C3929="","",IF(S3929="","خارج السنة المالية",INDEX(القوائم!$D$2:$D$13,S3929)))</f>
        <v/>
      </c>
      <c r="E3929" s="22" t="n"/>
      <c r="F3929" s="23" t="n"/>
      <c r="G3929" s="23" t="n"/>
      <c r="H3929" s="22" t="n"/>
      <c r="I3929" s="19" t="n"/>
      <c r="J3929" s="21" t="n"/>
      <c r="K3929" s="19" t="n"/>
      <c r="L3929" s="19" t="n"/>
      <c r="M3929" s="21" t="n"/>
      <c r="N3929" s="22" t="n"/>
      <c r="O3929" s="24">
        <f>IF(A3929&lt;&gt;"عهدة","",SUMIFS($G$8:$G$5007,$B$8:$B$5007,B3929,$A$8:$A$5007,"مصروف",$I$8:$I$5007,"&lt;&gt;مرفوض"))</f>
        <v/>
      </c>
      <c r="P3929" s="25">
        <f>IF(A3929&lt;&gt;"عهدة","",N(F3929)-O3929)</f>
        <v/>
      </c>
      <c r="Q3929" s="26">
        <f>IF(A3929="","",IF(A3929="عهدة",IF(N(F3929)=0,"⚠ أدخل قيمة العهدة",IF(P3929&lt;0,"⛔ عجز / زيادة مصروفات "&amp;TEXT(-P3929,"#,##0"),IF(COUNTIFS($B$8:$B$5007,B3929,$A$8:$A$5007,"مصروف",$I$8:$I$5007,"&lt;&gt;مرفوض",$K$8:$K$5007,"&lt;&gt;نعم")&gt;0,"⚠ "&amp;COUNTIFS($B$8:$B$5007,B3929,$A$8:$A$5007,"مصروف",$I$8:$I$5007,"&lt;&gt;مرفوض",$K$8:$K$5007,"&lt;&gt;نعم")&amp;" مصروف غير مسوى",IF(L3929="تمت التسوية",IF(P3929=0,"✔ متوازنة وتمت التسوية","✔ تمت التسوية – متبقي "&amp;TEXT(P3929,"#,##0")),IF(P3929&gt;0,"متبقي "&amp;TEXT(P3929,"#,##0"),"✔ متوازنة"))))),IF(R3929=0,"⚠ أضف سطر عهدة أولًا",IF(OR(C3929="",N(G3929)=0),"⚠ أكمل التاريخ والقيمة",IF(S3929="","⚠ التاريخ خارج السنة المالية",IF(H3929="","⚠ اختر بند الموازنة",IF(I3929="مرفوض","✖ مرفوض من المدير",IF(I3929&lt;&gt;"موافق","⏳ بانتظار موافقة المدير",IF(K3929&lt;&gt;"نعم","⚠ غير مسوى مع الحسابات","✔ معتمد ومسوى")))))))))</f>
        <v/>
      </c>
      <c r="R3929">
        <f>N(R3928)+IF(A3929="عهدة",1,0)</f>
        <v/>
      </c>
      <c r="S3929">
        <f>IF(C3929="","",IF(AND(C3929&gt;=DATE(2026,9,1),C3929&lt;=DATE(2027,8,31)),(YEAR(C3929)-2026)*12+MONTH(C3929)-8,""))</f>
        <v/>
      </c>
      <c r="T3929">
        <f>IF(AND(A3929="مصروف",R3929&gt;0,I3929="موافق",S3929&lt;&gt;"",H3929&lt;&gt;""),N(G3929),0)</f>
        <v/>
      </c>
    </row>
    <row r="3930">
      <c r="A3930" s="19" t="n"/>
      <c r="B3930" s="20">
        <f>IF(A3930="","",IF(R3930=0,"⚠ أضف سطر عهدة أولًا","DMT-"&amp;TEXT(R3930,"000")))</f>
        <v/>
      </c>
      <c r="C3930" s="21" t="n"/>
      <c r="D3930" s="20">
        <f>IF(C3930="","",IF(S3930="","خارج السنة المالية",INDEX(القوائم!$D$2:$D$13,S3930)))</f>
        <v/>
      </c>
      <c r="E3930" s="22" t="n"/>
      <c r="F3930" s="23" t="n"/>
      <c r="G3930" s="23" t="n"/>
      <c r="H3930" s="22" t="n"/>
      <c r="I3930" s="19" t="n"/>
      <c r="J3930" s="21" t="n"/>
      <c r="K3930" s="19" t="n"/>
      <c r="L3930" s="19" t="n"/>
      <c r="M3930" s="21" t="n"/>
      <c r="N3930" s="22" t="n"/>
      <c r="O3930" s="24">
        <f>IF(A3930&lt;&gt;"عهدة","",SUMIFS($G$8:$G$5007,$B$8:$B$5007,B3930,$A$8:$A$5007,"مصروف",$I$8:$I$5007,"&lt;&gt;مرفوض"))</f>
        <v/>
      </c>
      <c r="P3930" s="25">
        <f>IF(A3930&lt;&gt;"عهدة","",N(F3930)-O3930)</f>
        <v/>
      </c>
      <c r="Q3930" s="26">
        <f>IF(A3930="","",IF(A3930="عهدة",IF(N(F3930)=0,"⚠ أدخل قيمة العهدة",IF(P3930&lt;0,"⛔ عجز / زيادة مصروفات "&amp;TEXT(-P3930,"#,##0"),IF(COUNTIFS($B$8:$B$5007,B3930,$A$8:$A$5007,"مصروف",$I$8:$I$5007,"&lt;&gt;مرفوض",$K$8:$K$5007,"&lt;&gt;نعم")&gt;0,"⚠ "&amp;COUNTIFS($B$8:$B$5007,B3930,$A$8:$A$5007,"مصروف",$I$8:$I$5007,"&lt;&gt;مرفوض",$K$8:$K$5007,"&lt;&gt;نعم")&amp;" مصروف غير مسوى",IF(L3930="تمت التسوية",IF(P3930=0,"✔ متوازنة وتمت التسوية","✔ تمت التسوية – متبقي "&amp;TEXT(P3930,"#,##0")),IF(P3930&gt;0,"متبقي "&amp;TEXT(P3930,"#,##0"),"✔ متوازنة"))))),IF(R3930=0,"⚠ أضف سطر عهدة أولًا",IF(OR(C3930="",N(G3930)=0),"⚠ أكمل التاريخ والقيمة",IF(S3930="","⚠ التاريخ خارج السنة المالية",IF(H3930="","⚠ اختر بند الموازنة",IF(I3930="مرفوض","✖ مرفوض من المدير",IF(I3930&lt;&gt;"موافق","⏳ بانتظار موافقة المدير",IF(K3930&lt;&gt;"نعم","⚠ غير مسوى مع الحسابات","✔ معتمد ومسوى")))))))))</f>
        <v/>
      </c>
      <c r="R3930">
        <f>N(R3929)+IF(A3930="عهدة",1,0)</f>
        <v/>
      </c>
      <c r="S3930">
        <f>IF(C3930="","",IF(AND(C3930&gt;=DATE(2026,9,1),C3930&lt;=DATE(2027,8,31)),(YEAR(C3930)-2026)*12+MONTH(C3930)-8,""))</f>
        <v/>
      </c>
      <c r="T3930">
        <f>IF(AND(A3930="مصروف",R3930&gt;0,I3930="موافق",S3930&lt;&gt;"",H3930&lt;&gt;""),N(G3930),0)</f>
        <v/>
      </c>
    </row>
    <row r="3931">
      <c r="A3931" s="19" t="n"/>
      <c r="B3931" s="20">
        <f>IF(A3931="","",IF(R3931=0,"⚠ أضف سطر عهدة أولًا","DMT-"&amp;TEXT(R3931,"000")))</f>
        <v/>
      </c>
      <c r="C3931" s="21" t="n"/>
      <c r="D3931" s="20">
        <f>IF(C3931="","",IF(S3931="","خارج السنة المالية",INDEX(القوائم!$D$2:$D$13,S3931)))</f>
        <v/>
      </c>
      <c r="E3931" s="22" t="n"/>
      <c r="F3931" s="23" t="n"/>
      <c r="G3931" s="23" t="n"/>
      <c r="H3931" s="22" t="n"/>
      <c r="I3931" s="19" t="n"/>
      <c r="J3931" s="21" t="n"/>
      <c r="K3931" s="19" t="n"/>
      <c r="L3931" s="19" t="n"/>
      <c r="M3931" s="21" t="n"/>
      <c r="N3931" s="22" t="n"/>
      <c r="O3931" s="24">
        <f>IF(A3931&lt;&gt;"عهدة","",SUMIFS($G$8:$G$5007,$B$8:$B$5007,B3931,$A$8:$A$5007,"مصروف",$I$8:$I$5007,"&lt;&gt;مرفوض"))</f>
        <v/>
      </c>
      <c r="P3931" s="25">
        <f>IF(A3931&lt;&gt;"عهدة","",N(F3931)-O3931)</f>
        <v/>
      </c>
      <c r="Q3931" s="26">
        <f>IF(A3931="","",IF(A3931="عهدة",IF(N(F3931)=0,"⚠ أدخل قيمة العهدة",IF(P3931&lt;0,"⛔ عجز / زيادة مصروفات "&amp;TEXT(-P3931,"#,##0"),IF(COUNTIFS($B$8:$B$5007,B3931,$A$8:$A$5007,"مصروف",$I$8:$I$5007,"&lt;&gt;مرفوض",$K$8:$K$5007,"&lt;&gt;نعم")&gt;0,"⚠ "&amp;COUNTIFS($B$8:$B$5007,B3931,$A$8:$A$5007,"مصروف",$I$8:$I$5007,"&lt;&gt;مرفوض",$K$8:$K$5007,"&lt;&gt;نعم")&amp;" مصروف غير مسوى",IF(L3931="تمت التسوية",IF(P3931=0,"✔ متوازنة وتمت التسوية","✔ تمت التسوية – متبقي "&amp;TEXT(P3931,"#,##0")),IF(P3931&gt;0,"متبقي "&amp;TEXT(P3931,"#,##0"),"✔ متوازنة"))))),IF(R3931=0,"⚠ أضف سطر عهدة أولًا",IF(OR(C3931="",N(G3931)=0),"⚠ أكمل التاريخ والقيمة",IF(S3931="","⚠ التاريخ خارج السنة المالية",IF(H3931="","⚠ اختر بند الموازنة",IF(I3931="مرفوض","✖ مرفوض من المدير",IF(I3931&lt;&gt;"موافق","⏳ بانتظار موافقة المدير",IF(K3931&lt;&gt;"نعم","⚠ غير مسوى مع الحسابات","✔ معتمد ومسوى")))))))))</f>
        <v/>
      </c>
      <c r="R3931">
        <f>N(R3930)+IF(A3931="عهدة",1,0)</f>
        <v/>
      </c>
      <c r="S3931">
        <f>IF(C3931="","",IF(AND(C3931&gt;=DATE(2026,9,1),C3931&lt;=DATE(2027,8,31)),(YEAR(C3931)-2026)*12+MONTH(C3931)-8,""))</f>
        <v/>
      </c>
      <c r="T3931">
        <f>IF(AND(A3931="مصروف",R3931&gt;0,I3931="موافق",S3931&lt;&gt;"",H3931&lt;&gt;""),N(G3931),0)</f>
        <v/>
      </c>
    </row>
    <row r="3932">
      <c r="A3932" s="19" t="n"/>
      <c r="B3932" s="20">
        <f>IF(A3932="","",IF(R3932=0,"⚠ أضف سطر عهدة أولًا","DMT-"&amp;TEXT(R3932,"000")))</f>
        <v/>
      </c>
      <c r="C3932" s="21" t="n"/>
      <c r="D3932" s="20">
        <f>IF(C3932="","",IF(S3932="","خارج السنة المالية",INDEX(القوائم!$D$2:$D$13,S3932)))</f>
        <v/>
      </c>
      <c r="E3932" s="22" t="n"/>
      <c r="F3932" s="23" t="n"/>
      <c r="G3932" s="23" t="n"/>
      <c r="H3932" s="22" t="n"/>
      <c r="I3932" s="19" t="n"/>
      <c r="J3932" s="21" t="n"/>
      <c r="K3932" s="19" t="n"/>
      <c r="L3932" s="19" t="n"/>
      <c r="M3932" s="21" t="n"/>
      <c r="N3932" s="22" t="n"/>
      <c r="O3932" s="24">
        <f>IF(A3932&lt;&gt;"عهدة","",SUMIFS($G$8:$G$5007,$B$8:$B$5007,B3932,$A$8:$A$5007,"مصروف",$I$8:$I$5007,"&lt;&gt;مرفوض"))</f>
        <v/>
      </c>
      <c r="P3932" s="25">
        <f>IF(A3932&lt;&gt;"عهدة","",N(F3932)-O3932)</f>
        <v/>
      </c>
      <c r="Q3932" s="26">
        <f>IF(A3932="","",IF(A3932="عهدة",IF(N(F3932)=0,"⚠ أدخل قيمة العهدة",IF(P3932&lt;0,"⛔ عجز / زيادة مصروفات "&amp;TEXT(-P3932,"#,##0"),IF(COUNTIFS($B$8:$B$5007,B3932,$A$8:$A$5007,"مصروف",$I$8:$I$5007,"&lt;&gt;مرفوض",$K$8:$K$5007,"&lt;&gt;نعم")&gt;0,"⚠ "&amp;COUNTIFS($B$8:$B$5007,B3932,$A$8:$A$5007,"مصروف",$I$8:$I$5007,"&lt;&gt;مرفوض",$K$8:$K$5007,"&lt;&gt;نعم")&amp;" مصروف غير مسوى",IF(L3932="تمت التسوية",IF(P3932=0,"✔ متوازنة وتمت التسوية","✔ تمت التسوية – متبقي "&amp;TEXT(P3932,"#,##0")),IF(P3932&gt;0,"متبقي "&amp;TEXT(P3932,"#,##0"),"✔ متوازنة"))))),IF(R3932=0,"⚠ أضف سطر عهدة أولًا",IF(OR(C3932="",N(G3932)=0),"⚠ أكمل التاريخ والقيمة",IF(S3932="","⚠ التاريخ خارج السنة المالية",IF(H3932="","⚠ اختر بند الموازنة",IF(I3932="مرفوض","✖ مرفوض من المدير",IF(I3932&lt;&gt;"موافق","⏳ بانتظار موافقة المدير",IF(K3932&lt;&gt;"نعم","⚠ غير مسوى مع الحسابات","✔ معتمد ومسوى")))))))))</f>
        <v/>
      </c>
      <c r="R3932">
        <f>N(R3931)+IF(A3932="عهدة",1,0)</f>
        <v/>
      </c>
      <c r="S3932">
        <f>IF(C3932="","",IF(AND(C3932&gt;=DATE(2026,9,1),C3932&lt;=DATE(2027,8,31)),(YEAR(C3932)-2026)*12+MONTH(C3932)-8,""))</f>
        <v/>
      </c>
      <c r="T3932">
        <f>IF(AND(A3932="مصروف",R3932&gt;0,I3932="موافق",S3932&lt;&gt;"",H3932&lt;&gt;""),N(G3932),0)</f>
        <v/>
      </c>
    </row>
    <row r="3933">
      <c r="A3933" s="19" t="n"/>
      <c r="B3933" s="20">
        <f>IF(A3933="","",IF(R3933=0,"⚠ أضف سطر عهدة أولًا","DMT-"&amp;TEXT(R3933,"000")))</f>
        <v/>
      </c>
      <c r="C3933" s="21" t="n"/>
      <c r="D3933" s="20">
        <f>IF(C3933="","",IF(S3933="","خارج السنة المالية",INDEX(القوائم!$D$2:$D$13,S3933)))</f>
        <v/>
      </c>
      <c r="E3933" s="22" t="n"/>
      <c r="F3933" s="23" t="n"/>
      <c r="G3933" s="23" t="n"/>
      <c r="H3933" s="22" t="n"/>
      <c r="I3933" s="19" t="n"/>
      <c r="J3933" s="21" t="n"/>
      <c r="K3933" s="19" t="n"/>
      <c r="L3933" s="19" t="n"/>
      <c r="M3933" s="21" t="n"/>
      <c r="N3933" s="22" t="n"/>
      <c r="O3933" s="24">
        <f>IF(A3933&lt;&gt;"عهدة","",SUMIFS($G$8:$G$5007,$B$8:$B$5007,B3933,$A$8:$A$5007,"مصروف",$I$8:$I$5007,"&lt;&gt;مرفوض"))</f>
        <v/>
      </c>
      <c r="P3933" s="25">
        <f>IF(A3933&lt;&gt;"عهدة","",N(F3933)-O3933)</f>
        <v/>
      </c>
      <c r="Q3933" s="26">
        <f>IF(A3933="","",IF(A3933="عهدة",IF(N(F3933)=0,"⚠ أدخل قيمة العهدة",IF(P3933&lt;0,"⛔ عجز / زيادة مصروفات "&amp;TEXT(-P3933,"#,##0"),IF(COUNTIFS($B$8:$B$5007,B3933,$A$8:$A$5007,"مصروف",$I$8:$I$5007,"&lt;&gt;مرفوض",$K$8:$K$5007,"&lt;&gt;نعم")&gt;0,"⚠ "&amp;COUNTIFS($B$8:$B$5007,B3933,$A$8:$A$5007,"مصروف",$I$8:$I$5007,"&lt;&gt;مرفوض",$K$8:$K$5007,"&lt;&gt;نعم")&amp;" مصروف غير مسوى",IF(L3933="تمت التسوية",IF(P3933=0,"✔ متوازنة وتمت التسوية","✔ تمت التسوية – متبقي "&amp;TEXT(P3933,"#,##0")),IF(P3933&gt;0,"متبقي "&amp;TEXT(P3933,"#,##0"),"✔ متوازنة"))))),IF(R3933=0,"⚠ أضف سطر عهدة أولًا",IF(OR(C3933="",N(G3933)=0),"⚠ أكمل التاريخ والقيمة",IF(S3933="","⚠ التاريخ خارج السنة المالية",IF(H3933="","⚠ اختر بند الموازنة",IF(I3933="مرفوض","✖ مرفوض من المدير",IF(I3933&lt;&gt;"موافق","⏳ بانتظار موافقة المدير",IF(K3933&lt;&gt;"نعم","⚠ غير مسوى مع الحسابات","✔ معتمد ومسوى")))))))))</f>
        <v/>
      </c>
      <c r="R3933">
        <f>N(R3932)+IF(A3933="عهدة",1,0)</f>
        <v/>
      </c>
      <c r="S3933">
        <f>IF(C3933="","",IF(AND(C3933&gt;=DATE(2026,9,1),C3933&lt;=DATE(2027,8,31)),(YEAR(C3933)-2026)*12+MONTH(C3933)-8,""))</f>
        <v/>
      </c>
      <c r="T3933">
        <f>IF(AND(A3933="مصروف",R3933&gt;0,I3933="موافق",S3933&lt;&gt;"",H3933&lt;&gt;""),N(G3933),0)</f>
        <v/>
      </c>
    </row>
    <row r="3934">
      <c r="A3934" s="19" t="n"/>
      <c r="B3934" s="20">
        <f>IF(A3934="","",IF(R3934=0,"⚠ أضف سطر عهدة أولًا","DMT-"&amp;TEXT(R3934,"000")))</f>
        <v/>
      </c>
      <c r="C3934" s="21" t="n"/>
      <c r="D3934" s="20">
        <f>IF(C3934="","",IF(S3934="","خارج السنة المالية",INDEX(القوائم!$D$2:$D$13,S3934)))</f>
        <v/>
      </c>
      <c r="E3934" s="22" t="n"/>
      <c r="F3934" s="23" t="n"/>
      <c r="G3934" s="23" t="n"/>
      <c r="H3934" s="22" t="n"/>
      <c r="I3934" s="19" t="n"/>
      <c r="J3934" s="21" t="n"/>
      <c r="K3934" s="19" t="n"/>
      <c r="L3934" s="19" t="n"/>
      <c r="M3934" s="21" t="n"/>
      <c r="N3934" s="22" t="n"/>
      <c r="O3934" s="24">
        <f>IF(A3934&lt;&gt;"عهدة","",SUMIFS($G$8:$G$5007,$B$8:$B$5007,B3934,$A$8:$A$5007,"مصروف",$I$8:$I$5007,"&lt;&gt;مرفوض"))</f>
        <v/>
      </c>
      <c r="P3934" s="25">
        <f>IF(A3934&lt;&gt;"عهدة","",N(F3934)-O3934)</f>
        <v/>
      </c>
      <c r="Q3934" s="26">
        <f>IF(A3934="","",IF(A3934="عهدة",IF(N(F3934)=0,"⚠ أدخل قيمة العهدة",IF(P3934&lt;0,"⛔ عجز / زيادة مصروفات "&amp;TEXT(-P3934,"#,##0"),IF(COUNTIFS($B$8:$B$5007,B3934,$A$8:$A$5007,"مصروف",$I$8:$I$5007,"&lt;&gt;مرفوض",$K$8:$K$5007,"&lt;&gt;نعم")&gt;0,"⚠ "&amp;COUNTIFS($B$8:$B$5007,B3934,$A$8:$A$5007,"مصروف",$I$8:$I$5007,"&lt;&gt;مرفوض",$K$8:$K$5007,"&lt;&gt;نعم")&amp;" مصروف غير مسوى",IF(L3934="تمت التسوية",IF(P3934=0,"✔ متوازنة وتمت التسوية","✔ تمت التسوية – متبقي "&amp;TEXT(P3934,"#,##0")),IF(P3934&gt;0,"متبقي "&amp;TEXT(P3934,"#,##0"),"✔ متوازنة"))))),IF(R3934=0,"⚠ أضف سطر عهدة أولًا",IF(OR(C3934="",N(G3934)=0),"⚠ أكمل التاريخ والقيمة",IF(S3934="","⚠ التاريخ خارج السنة المالية",IF(H3934="","⚠ اختر بند الموازنة",IF(I3934="مرفوض","✖ مرفوض من المدير",IF(I3934&lt;&gt;"موافق","⏳ بانتظار موافقة المدير",IF(K3934&lt;&gt;"نعم","⚠ غير مسوى مع الحسابات","✔ معتمد ومسوى")))))))))</f>
        <v/>
      </c>
      <c r="R3934">
        <f>N(R3933)+IF(A3934="عهدة",1,0)</f>
        <v/>
      </c>
      <c r="S3934">
        <f>IF(C3934="","",IF(AND(C3934&gt;=DATE(2026,9,1),C3934&lt;=DATE(2027,8,31)),(YEAR(C3934)-2026)*12+MONTH(C3934)-8,""))</f>
        <v/>
      </c>
      <c r="T3934">
        <f>IF(AND(A3934="مصروف",R3934&gt;0,I3934="موافق",S3934&lt;&gt;"",H3934&lt;&gt;""),N(G3934),0)</f>
        <v/>
      </c>
    </row>
    <row r="3935">
      <c r="A3935" s="19" t="n"/>
      <c r="B3935" s="20">
        <f>IF(A3935="","",IF(R3935=0,"⚠ أضف سطر عهدة أولًا","DMT-"&amp;TEXT(R3935,"000")))</f>
        <v/>
      </c>
      <c r="C3935" s="21" t="n"/>
      <c r="D3935" s="20">
        <f>IF(C3935="","",IF(S3935="","خارج السنة المالية",INDEX(القوائم!$D$2:$D$13,S3935)))</f>
        <v/>
      </c>
      <c r="E3935" s="22" t="n"/>
      <c r="F3935" s="23" t="n"/>
      <c r="G3935" s="23" t="n"/>
      <c r="H3935" s="22" t="n"/>
      <c r="I3935" s="19" t="n"/>
      <c r="J3935" s="21" t="n"/>
      <c r="K3935" s="19" t="n"/>
      <c r="L3935" s="19" t="n"/>
      <c r="M3935" s="21" t="n"/>
      <c r="N3935" s="22" t="n"/>
      <c r="O3935" s="24">
        <f>IF(A3935&lt;&gt;"عهدة","",SUMIFS($G$8:$G$5007,$B$8:$B$5007,B3935,$A$8:$A$5007,"مصروف",$I$8:$I$5007,"&lt;&gt;مرفوض"))</f>
        <v/>
      </c>
      <c r="P3935" s="25">
        <f>IF(A3935&lt;&gt;"عهدة","",N(F3935)-O3935)</f>
        <v/>
      </c>
      <c r="Q3935" s="26">
        <f>IF(A3935="","",IF(A3935="عهدة",IF(N(F3935)=0,"⚠ أدخل قيمة العهدة",IF(P3935&lt;0,"⛔ عجز / زيادة مصروفات "&amp;TEXT(-P3935,"#,##0"),IF(COUNTIFS($B$8:$B$5007,B3935,$A$8:$A$5007,"مصروف",$I$8:$I$5007,"&lt;&gt;مرفوض",$K$8:$K$5007,"&lt;&gt;نعم")&gt;0,"⚠ "&amp;COUNTIFS($B$8:$B$5007,B3935,$A$8:$A$5007,"مصروف",$I$8:$I$5007,"&lt;&gt;مرفوض",$K$8:$K$5007,"&lt;&gt;نعم")&amp;" مصروف غير مسوى",IF(L3935="تمت التسوية",IF(P3935=0,"✔ متوازنة وتمت التسوية","✔ تمت التسوية – متبقي "&amp;TEXT(P3935,"#,##0")),IF(P3935&gt;0,"متبقي "&amp;TEXT(P3935,"#,##0"),"✔ متوازنة"))))),IF(R3935=0,"⚠ أضف سطر عهدة أولًا",IF(OR(C3935="",N(G3935)=0),"⚠ أكمل التاريخ والقيمة",IF(S3935="","⚠ التاريخ خارج السنة المالية",IF(H3935="","⚠ اختر بند الموازنة",IF(I3935="مرفوض","✖ مرفوض من المدير",IF(I3935&lt;&gt;"موافق","⏳ بانتظار موافقة المدير",IF(K3935&lt;&gt;"نعم","⚠ غير مسوى مع الحسابات","✔ معتمد ومسوى")))))))))</f>
        <v/>
      </c>
      <c r="R3935">
        <f>N(R3934)+IF(A3935="عهدة",1,0)</f>
        <v/>
      </c>
      <c r="S3935">
        <f>IF(C3935="","",IF(AND(C3935&gt;=DATE(2026,9,1),C3935&lt;=DATE(2027,8,31)),(YEAR(C3935)-2026)*12+MONTH(C3935)-8,""))</f>
        <v/>
      </c>
      <c r="T3935">
        <f>IF(AND(A3935="مصروف",R3935&gt;0,I3935="موافق",S3935&lt;&gt;"",H3935&lt;&gt;""),N(G3935),0)</f>
        <v/>
      </c>
    </row>
    <row r="3936">
      <c r="A3936" s="19" t="n"/>
      <c r="B3936" s="20">
        <f>IF(A3936="","",IF(R3936=0,"⚠ أضف سطر عهدة أولًا","DMT-"&amp;TEXT(R3936,"000")))</f>
        <v/>
      </c>
      <c r="C3936" s="21" t="n"/>
      <c r="D3936" s="20">
        <f>IF(C3936="","",IF(S3936="","خارج السنة المالية",INDEX(القوائم!$D$2:$D$13,S3936)))</f>
        <v/>
      </c>
      <c r="E3936" s="22" t="n"/>
      <c r="F3936" s="23" t="n"/>
      <c r="G3936" s="23" t="n"/>
      <c r="H3936" s="22" t="n"/>
      <c r="I3936" s="19" t="n"/>
      <c r="J3936" s="21" t="n"/>
      <c r="K3936" s="19" t="n"/>
      <c r="L3936" s="19" t="n"/>
      <c r="M3936" s="21" t="n"/>
      <c r="N3936" s="22" t="n"/>
      <c r="O3936" s="24">
        <f>IF(A3936&lt;&gt;"عهدة","",SUMIFS($G$8:$G$5007,$B$8:$B$5007,B3936,$A$8:$A$5007,"مصروف",$I$8:$I$5007,"&lt;&gt;مرفوض"))</f>
        <v/>
      </c>
      <c r="P3936" s="25">
        <f>IF(A3936&lt;&gt;"عهدة","",N(F3936)-O3936)</f>
        <v/>
      </c>
      <c r="Q3936" s="26">
        <f>IF(A3936="","",IF(A3936="عهدة",IF(N(F3936)=0,"⚠ أدخل قيمة العهدة",IF(P3936&lt;0,"⛔ عجز / زيادة مصروفات "&amp;TEXT(-P3936,"#,##0"),IF(COUNTIFS($B$8:$B$5007,B3936,$A$8:$A$5007,"مصروف",$I$8:$I$5007,"&lt;&gt;مرفوض",$K$8:$K$5007,"&lt;&gt;نعم")&gt;0,"⚠ "&amp;COUNTIFS($B$8:$B$5007,B3936,$A$8:$A$5007,"مصروف",$I$8:$I$5007,"&lt;&gt;مرفوض",$K$8:$K$5007,"&lt;&gt;نعم")&amp;" مصروف غير مسوى",IF(L3936="تمت التسوية",IF(P3936=0,"✔ متوازنة وتمت التسوية","✔ تمت التسوية – متبقي "&amp;TEXT(P3936,"#,##0")),IF(P3936&gt;0,"متبقي "&amp;TEXT(P3936,"#,##0"),"✔ متوازنة"))))),IF(R3936=0,"⚠ أضف سطر عهدة أولًا",IF(OR(C3936="",N(G3936)=0),"⚠ أكمل التاريخ والقيمة",IF(S3936="","⚠ التاريخ خارج السنة المالية",IF(H3936="","⚠ اختر بند الموازنة",IF(I3936="مرفوض","✖ مرفوض من المدير",IF(I3936&lt;&gt;"موافق","⏳ بانتظار موافقة المدير",IF(K3936&lt;&gt;"نعم","⚠ غير مسوى مع الحسابات","✔ معتمد ومسوى")))))))))</f>
        <v/>
      </c>
      <c r="R3936">
        <f>N(R3935)+IF(A3936="عهدة",1,0)</f>
        <v/>
      </c>
      <c r="S3936">
        <f>IF(C3936="","",IF(AND(C3936&gt;=DATE(2026,9,1),C3936&lt;=DATE(2027,8,31)),(YEAR(C3936)-2026)*12+MONTH(C3936)-8,""))</f>
        <v/>
      </c>
      <c r="T3936">
        <f>IF(AND(A3936="مصروف",R3936&gt;0,I3936="موافق",S3936&lt;&gt;"",H3936&lt;&gt;""),N(G3936),0)</f>
        <v/>
      </c>
    </row>
    <row r="3937">
      <c r="A3937" s="19" t="n"/>
      <c r="B3937" s="20">
        <f>IF(A3937="","",IF(R3937=0,"⚠ أضف سطر عهدة أولًا","DMT-"&amp;TEXT(R3937,"000")))</f>
        <v/>
      </c>
      <c r="C3937" s="21" t="n"/>
      <c r="D3937" s="20">
        <f>IF(C3937="","",IF(S3937="","خارج السنة المالية",INDEX(القوائم!$D$2:$D$13,S3937)))</f>
        <v/>
      </c>
      <c r="E3937" s="22" t="n"/>
      <c r="F3937" s="23" t="n"/>
      <c r="G3937" s="23" t="n"/>
      <c r="H3937" s="22" t="n"/>
      <c r="I3937" s="19" t="n"/>
      <c r="J3937" s="21" t="n"/>
      <c r="K3937" s="19" t="n"/>
      <c r="L3937" s="19" t="n"/>
      <c r="M3937" s="21" t="n"/>
      <c r="N3937" s="22" t="n"/>
      <c r="O3937" s="24">
        <f>IF(A3937&lt;&gt;"عهدة","",SUMIFS($G$8:$G$5007,$B$8:$B$5007,B3937,$A$8:$A$5007,"مصروف",$I$8:$I$5007,"&lt;&gt;مرفوض"))</f>
        <v/>
      </c>
      <c r="P3937" s="25">
        <f>IF(A3937&lt;&gt;"عهدة","",N(F3937)-O3937)</f>
        <v/>
      </c>
      <c r="Q3937" s="26">
        <f>IF(A3937="","",IF(A3937="عهدة",IF(N(F3937)=0,"⚠ أدخل قيمة العهدة",IF(P3937&lt;0,"⛔ عجز / زيادة مصروفات "&amp;TEXT(-P3937,"#,##0"),IF(COUNTIFS($B$8:$B$5007,B3937,$A$8:$A$5007,"مصروف",$I$8:$I$5007,"&lt;&gt;مرفوض",$K$8:$K$5007,"&lt;&gt;نعم")&gt;0,"⚠ "&amp;COUNTIFS($B$8:$B$5007,B3937,$A$8:$A$5007,"مصروف",$I$8:$I$5007,"&lt;&gt;مرفوض",$K$8:$K$5007,"&lt;&gt;نعم")&amp;" مصروف غير مسوى",IF(L3937="تمت التسوية",IF(P3937=0,"✔ متوازنة وتمت التسوية","✔ تمت التسوية – متبقي "&amp;TEXT(P3937,"#,##0")),IF(P3937&gt;0,"متبقي "&amp;TEXT(P3937,"#,##0"),"✔ متوازنة"))))),IF(R3937=0,"⚠ أضف سطر عهدة أولًا",IF(OR(C3937="",N(G3937)=0),"⚠ أكمل التاريخ والقيمة",IF(S3937="","⚠ التاريخ خارج السنة المالية",IF(H3937="","⚠ اختر بند الموازنة",IF(I3937="مرفوض","✖ مرفوض من المدير",IF(I3937&lt;&gt;"موافق","⏳ بانتظار موافقة المدير",IF(K3937&lt;&gt;"نعم","⚠ غير مسوى مع الحسابات","✔ معتمد ومسوى")))))))))</f>
        <v/>
      </c>
      <c r="R3937">
        <f>N(R3936)+IF(A3937="عهدة",1,0)</f>
        <v/>
      </c>
      <c r="S3937">
        <f>IF(C3937="","",IF(AND(C3937&gt;=DATE(2026,9,1),C3937&lt;=DATE(2027,8,31)),(YEAR(C3937)-2026)*12+MONTH(C3937)-8,""))</f>
        <v/>
      </c>
      <c r="T3937">
        <f>IF(AND(A3937="مصروف",R3937&gt;0,I3937="موافق",S3937&lt;&gt;"",H3937&lt;&gt;""),N(G3937),0)</f>
        <v/>
      </c>
    </row>
    <row r="3938">
      <c r="A3938" s="19" t="n"/>
      <c r="B3938" s="20">
        <f>IF(A3938="","",IF(R3938=0,"⚠ أضف سطر عهدة أولًا","DMT-"&amp;TEXT(R3938,"000")))</f>
        <v/>
      </c>
      <c r="C3938" s="21" t="n"/>
      <c r="D3938" s="20">
        <f>IF(C3938="","",IF(S3938="","خارج السنة المالية",INDEX(القوائم!$D$2:$D$13,S3938)))</f>
        <v/>
      </c>
      <c r="E3938" s="22" t="n"/>
      <c r="F3938" s="23" t="n"/>
      <c r="G3938" s="23" t="n"/>
      <c r="H3938" s="22" t="n"/>
      <c r="I3938" s="19" t="n"/>
      <c r="J3938" s="21" t="n"/>
      <c r="K3938" s="19" t="n"/>
      <c r="L3938" s="19" t="n"/>
      <c r="M3938" s="21" t="n"/>
      <c r="N3938" s="22" t="n"/>
      <c r="O3938" s="24">
        <f>IF(A3938&lt;&gt;"عهدة","",SUMIFS($G$8:$G$5007,$B$8:$B$5007,B3938,$A$8:$A$5007,"مصروف",$I$8:$I$5007,"&lt;&gt;مرفوض"))</f>
        <v/>
      </c>
      <c r="P3938" s="25">
        <f>IF(A3938&lt;&gt;"عهدة","",N(F3938)-O3938)</f>
        <v/>
      </c>
      <c r="Q3938" s="26">
        <f>IF(A3938="","",IF(A3938="عهدة",IF(N(F3938)=0,"⚠ أدخل قيمة العهدة",IF(P3938&lt;0,"⛔ عجز / زيادة مصروفات "&amp;TEXT(-P3938,"#,##0"),IF(COUNTIFS($B$8:$B$5007,B3938,$A$8:$A$5007,"مصروف",$I$8:$I$5007,"&lt;&gt;مرفوض",$K$8:$K$5007,"&lt;&gt;نعم")&gt;0,"⚠ "&amp;COUNTIFS($B$8:$B$5007,B3938,$A$8:$A$5007,"مصروف",$I$8:$I$5007,"&lt;&gt;مرفوض",$K$8:$K$5007,"&lt;&gt;نعم")&amp;" مصروف غير مسوى",IF(L3938="تمت التسوية",IF(P3938=0,"✔ متوازنة وتمت التسوية","✔ تمت التسوية – متبقي "&amp;TEXT(P3938,"#,##0")),IF(P3938&gt;0,"متبقي "&amp;TEXT(P3938,"#,##0"),"✔ متوازنة"))))),IF(R3938=0,"⚠ أضف سطر عهدة أولًا",IF(OR(C3938="",N(G3938)=0),"⚠ أكمل التاريخ والقيمة",IF(S3938="","⚠ التاريخ خارج السنة المالية",IF(H3938="","⚠ اختر بند الموازنة",IF(I3938="مرفوض","✖ مرفوض من المدير",IF(I3938&lt;&gt;"موافق","⏳ بانتظار موافقة المدير",IF(K3938&lt;&gt;"نعم","⚠ غير مسوى مع الحسابات","✔ معتمد ومسوى")))))))))</f>
        <v/>
      </c>
      <c r="R3938">
        <f>N(R3937)+IF(A3938="عهدة",1,0)</f>
        <v/>
      </c>
      <c r="S3938">
        <f>IF(C3938="","",IF(AND(C3938&gt;=DATE(2026,9,1),C3938&lt;=DATE(2027,8,31)),(YEAR(C3938)-2026)*12+MONTH(C3938)-8,""))</f>
        <v/>
      </c>
      <c r="T3938">
        <f>IF(AND(A3938="مصروف",R3938&gt;0,I3938="موافق",S3938&lt;&gt;"",H3938&lt;&gt;""),N(G3938),0)</f>
        <v/>
      </c>
    </row>
    <row r="3939">
      <c r="A3939" s="19" t="n"/>
      <c r="B3939" s="20">
        <f>IF(A3939="","",IF(R3939=0,"⚠ أضف سطر عهدة أولًا","DMT-"&amp;TEXT(R3939,"000")))</f>
        <v/>
      </c>
      <c r="C3939" s="21" t="n"/>
      <c r="D3939" s="20">
        <f>IF(C3939="","",IF(S3939="","خارج السنة المالية",INDEX(القوائم!$D$2:$D$13,S3939)))</f>
        <v/>
      </c>
      <c r="E3939" s="22" t="n"/>
      <c r="F3939" s="23" t="n"/>
      <c r="G3939" s="23" t="n"/>
      <c r="H3939" s="22" t="n"/>
      <c r="I3939" s="19" t="n"/>
      <c r="J3939" s="21" t="n"/>
      <c r="K3939" s="19" t="n"/>
      <c r="L3939" s="19" t="n"/>
      <c r="M3939" s="21" t="n"/>
      <c r="N3939" s="22" t="n"/>
      <c r="O3939" s="24">
        <f>IF(A3939&lt;&gt;"عهدة","",SUMIFS($G$8:$G$5007,$B$8:$B$5007,B3939,$A$8:$A$5007,"مصروف",$I$8:$I$5007,"&lt;&gt;مرفوض"))</f>
        <v/>
      </c>
      <c r="P3939" s="25">
        <f>IF(A3939&lt;&gt;"عهدة","",N(F3939)-O3939)</f>
        <v/>
      </c>
      <c r="Q3939" s="26">
        <f>IF(A3939="","",IF(A3939="عهدة",IF(N(F3939)=0,"⚠ أدخل قيمة العهدة",IF(P3939&lt;0,"⛔ عجز / زيادة مصروفات "&amp;TEXT(-P3939,"#,##0"),IF(COUNTIFS($B$8:$B$5007,B3939,$A$8:$A$5007,"مصروف",$I$8:$I$5007,"&lt;&gt;مرفوض",$K$8:$K$5007,"&lt;&gt;نعم")&gt;0,"⚠ "&amp;COUNTIFS($B$8:$B$5007,B3939,$A$8:$A$5007,"مصروف",$I$8:$I$5007,"&lt;&gt;مرفوض",$K$8:$K$5007,"&lt;&gt;نعم")&amp;" مصروف غير مسوى",IF(L3939="تمت التسوية",IF(P3939=0,"✔ متوازنة وتمت التسوية","✔ تمت التسوية – متبقي "&amp;TEXT(P3939,"#,##0")),IF(P3939&gt;0,"متبقي "&amp;TEXT(P3939,"#,##0"),"✔ متوازنة"))))),IF(R3939=0,"⚠ أضف سطر عهدة أولًا",IF(OR(C3939="",N(G3939)=0),"⚠ أكمل التاريخ والقيمة",IF(S3939="","⚠ التاريخ خارج السنة المالية",IF(H3939="","⚠ اختر بند الموازنة",IF(I3939="مرفوض","✖ مرفوض من المدير",IF(I3939&lt;&gt;"موافق","⏳ بانتظار موافقة المدير",IF(K3939&lt;&gt;"نعم","⚠ غير مسوى مع الحسابات","✔ معتمد ومسوى")))))))))</f>
        <v/>
      </c>
      <c r="R3939">
        <f>N(R3938)+IF(A3939="عهدة",1,0)</f>
        <v/>
      </c>
      <c r="S3939">
        <f>IF(C3939="","",IF(AND(C3939&gt;=DATE(2026,9,1),C3939&lt;=DATE(2027,8,31)),(YEAR(C3939)-2026)*12+MONTH(C3939)-8,""))</f>
        <v/>
      </c>
      <c r="T3939">
        <f>IF(AND(A3939="مصروف",R3939&gt;0,I3939="موافق",S3939&lt;&gt;"",H3939&lt;&gt;""),N(G3939),0)</f>
        <v/>
      </c>
    </row>
    <row r="3940">
      <c r="A3940" s="19" t="n"/>
      <c r="B3940" s="20">
        <f>IF(A3940="","",IF(R3940=0,"⚠ أضف سطر عهدة أولًا","DMT-"&amp;TEXT(R3940,"000")))</f>
        <v/>
      </c>
      <c r="C3940" s="21" t="n"/>
      <c r="D3940" s="20">
        <f>IF(C3940="","",IF(S3940="","خارج السنة المالية",INDEX(القوائم!$D$2:$D$13,S3940)))</f>
        <v/>
      </c>
      <c r="E3940" s="22" t="n"/>
      <c r="F3940" s="23" t="n"/>
      <c r="G3940" s="23" t="n"/>
      <c r="H3940" s="22" t="n"/>
      <c r="I3940" s="19" t="n"/>
      <c r="J3940" s="21" t="n"/>
      <c r="K3940" s="19" t="n"/>
      <c r="L3940" s="19" t="n"/>
      <c r="M3940" s="21" t="n"/>
      <c r="N3940" s="22" t="n"/>
      <c r="O3940" s="24">
        <f>IF(A3940&lt;&gt;"عهدة","",SUMIFS($G$8:$G$5007,$B$8:$B$5007,B3940,$A$8:$A$5007,"مصروف",$I$8:$I$5007,"&lt;&gt;مرفوض"))</f>
        <v/>
      </c>
      <c r="P3940" s="25">
        <f>IF(A3940&lt;&gt;"عهدة","",N(F3940)-O3940)</f>
        <v/>
      </c>
      <c r="Q3940" s="26">
        <f>IF(A3940="","",IF(A3940="عهدة",IF(N(F3940)=0,"⚠ أدخل قيمة العهدة",IF(P3940&lt;0,"⛔ عجز / زيادة مصروفات "&amp;TEXT(-P3940,"#,##0"),IF(COUNTIFS($B$8:$B$5007,B3940,$A$8:$A$5007,"مصروف",$I$8:$I$5007,"&lt;&gt;مرفوض",$K$8:$K$5007,"&lt;&gt;نعم")&gt;0,"⚠ "&amp;COUNTIFS($B$8:$B$5007,B3940,$A$8:$A$5007,"مصروف",$I$8:$I$5007,"&lt;&gt;مرفوض",$K$8:$K$5007,"&lt;&gt;نعم")&amp;" مصروف غير مسوى",IF(L3940="تمت التسوية",IF(P3940=0,"✔ متوازنة وتمت التسوية","✔ تمت التسوية – متبقي "&amp;TEXT(P3940,"#,##0")),IF(P3940&gt;0,"متبقي "&amp;TEXT(P3940,"#,##0"),"✔ متوازنة"))))),IF(R3940=0,"⚠ أضف سطر عهدة أولًا",IF(OR(C3940="",N(G3940)=0),"⚠ أكمل التاريخ والقيمة",IF(S3940="","⚠ التاريخ خارج السنة المالية",IF(H3940="","⚠ اختر بند الموازنة",IF(I3940="مرفوض","✖ مرفوض من المدير",IF(I3940&lt;&gt;"موافق","⏳ بانتظار موافقة المدير",IF(K3940&lt;&gt;"نعم","⚠ غير مسوى مع الحسابات","✔ معتمد ومسوى")))))))))</f>
        <v/>
      </c>
      <c r="R3940">
        <f>N(R3939)+IF(A3940="عهدة",1,0)</f>
        <v/>
      </c>
      <c r="S3940">
        <f>IF(C3940="","",IF(AND(C3940&gt;=DATE(2026,9,1),C3940&lt;=DATE(2027,8,31)),(YEAR(C3940)-2026)*12+MONTH(C3940)-8,""))</f>
        <v/>
      </c>
      <c r="T3940">
        <f>IF(AND(A3940="مصروف",R3940&gt;0,I3940="موافق",S3940&lt;&gt;"",H3940&lt;&gt;""),N(G3940),0)</f>
        <v/>
      </c>
    </row>
    <row r="3941">
      <c r="A3941" s="19" t="n"/>
      <c r="B3941" s="20">
        <f>IF(A3941="","",IF(R3941=0,"⚠ أضف سطر عهدة أولًا","DMT-"&amp;TEXT(R3941,"000")))</f>
        <v/>
      </c>
      <c r="C3941" s="21" t="n"/>
      <c r="D3941" s="20">
        <f>IF(C3941="","",IF(S3941="","خارج السنة المالية",INDEX(القوائم!$D$2:$D$13,S3941)))</f>
        <v/>
      </c>
      <c r="E3941" s="22" t="n"/>
      <c r="F3941" s="23" t="n"/>
      <c r="G3941" s="23" t="n"/>
      <c r="H3941" s="22" t="n"/>
      <c r="I3941" s="19" t="n"/>
      <c r="J3941" s="21" t="n"/>
      <c r="K3941" s="19" t="n"/>
      <c r="L3941" s="19" t="n"/>
      <c r="M3941" s="21" t="n"/>
      <c r="N3941" s="22" t="n"/>
      <c r="O3941" s="24">
        <f>IF(A3941&lt;&gt;"عهدة","",SUMIFS($G$8:$G$5007,$B$8:$B$5007,B3941,$A$8:$A$5007,"مصروف",$I$8:$I$5007,"&lt;&gt;مرفوض"))</f>
        <v/>
      </c>
      <c r="P3941" s="25">
        <f>IF(A3941&lt;&gt;"عهدة","",N(F3941)-O3941)</f>
        <v/>
      </c>
      <c r="Q3941" s="26">
        <f>IF(A3941="","",IF(A3941="عهدة",IF(N(F3941)=0,"⚠ أدخل قيمة العهدة",IF(P3941&lt;0,"⛔ عجز / زيادة مصروفات "&amp;TEXT(-P3941,"#,##0"),IF(COUNTIFS($B$8:$B$5007,B3941,$A$8:$A$5007,"مصروف",$I$8:$I$5007,"&lt;&gt;مرفوض",$K$8:$K$5007,"&lt;&gt;نعم")&gt;0,"⚠ "&amp;COUNTIFS($B$8:$B$5007,B3941,$A$8:$A$5007,"مصروف",$I$8:$I$5007,"&lt;&gt;مرفوض",$K$8:$K$5007,"&lt;&gt;نعم")&amp;" مصروف غير مسوى",IF(L3941="تمت التسوية",IF(P3941=0,"✔ متوازنة وتمت التسوية","✔ تمت التسوية – متبقي "&amp;TEXT(P3941,"#,##0")),IF(P3941&gt;0,"متبقي "&amp;TEXT(P3941,"#,##0"),"✔ متوازنة"))))),IF(R3941=0,"⚠ أضف سطر عهدة أولًا",IF(OR(C3941="",N(G3941)=0),"⚠ أكمل التاريخ والقيمة",IF(S3941="","⚠ التاريخ خارج السنة المالية",IF(H3941="","⚠ اختر بند الموازنة",IF(I3941="مرفوض","✖ مرفوض من المدير",IF(I3941&lt;&gt;"موافق","⏳ بانتظار موافقة المدير",IF(K3941&lt;&gt;"نعم","⚠ غير مسوى مع الحسابات","✔ معتمد ومسوى")))))))))</f>
        <v/>
      </c>
      <c r="R3941">
        <f>N(R3940)+IF(A3941="عهدة",1,0)</f>
        <v/>
      </c>
      <c r="S3941">
        <f>IF(C3941="","",IF(AND(C3941&gt;=DATE(2026,9,1),C3941&lt;=DATE(2027,8,31)),(YEAR(C3941)-2026)*12+MONTH(C3941)-8,""))</f>
        <v/>
      </c>
      <c r="T3941">
        <f>IF(AND(A3941="مصروف",R3941&gt;0,I3941="موافق",S3941&lt;&gt;"",H3941&lt;&gt;""),N(G3941),0)</f>
        <v/>
      </c>
    </row>
    <row r="3942">
      <c r="A3942" s="19" t="n"/>
      <c r="B3942" s="20">
        <f>IF(A3942="","",IF(R3942=0,"⚠ أضف سطر عهدة أولًا","DMT-"&amp;TEXT(R3942,"000")))</f>
        <v/>
      </c>
      <c r="C3942" s="21" t="n"/>
      <c r="D3942" s="20">
        <f>IF(C3942="","",IF(S3942="","خارج السنة المالية",INDEX(القوائم!$D$2:$D$13,S3942)))</f>
        <v/>
      </c>
      <c r="E3942" s="22" t="n"/>
      <c r="F3942" s="23" t="n"/>
      <c r="G3942" s="23" t="n"/>
      <c r="H3942" s="22" t="n"/>
      <c r="I3942" s="19" t="n"/>
      <c r="J3942" s="21" t="n"/>
      <c r="K3942" s="19" t="n"/>
      <c r="L3942" s="19" t="n"/>
      <c r="M3942" s="21" t="n"/>
      <c r="N3942" s="22" t="n"/>
      <c r="O3942" s="24">
        <f>IF(A3942&lt;&gt;"عهدة","",SUMIFS($G$8:$G$5007,$B$8:$B$5007,B3942,$A$8:$A$5007,"مصروف",$I$8:$I$5007,"&lt;&gt;مرفوض"))</f>
        <v/>
      </c>
      <c r="P3942" s="25">
        <f>IF(A3942&lt;&gt;"عهدة","",N(F3942)-O3942)</f>
        <v/>
      </c>
      <c r="Q3942" s="26">
        <f>IF(A3942="","",IF(A3942="عهدة",IF(N(F3942)=0,"⚠ أدخل قيمة العهدة",IF(P3942&lt;0,"⛔ عجز / زيادة مصروفات "&amp;TEXT(-P3942,"#,##0"),IF(COUNTIFS($B$8:$B$5007,B3942,$A$8:$A$5007,"مصروف",$I$8:$I$5007,"&lt;&gt;مرفوض",$K$8:$K$5007,"&lt;&gt;نعم")&gt;0,"⚠ "&amp;COUNTIFS($B$8:$B$5007,B3942,$A$8:$A$5007,"مصروف",$I$8:$I$5007,"&lt;&gt;مرفوض",$K$8:$K$5007,"&lt;&gt;نعم")&amp;" مصروف غير مسوى",IF(L3942="تمت التسوية",IF(P3942=0,"✔ متوازنة وتمت التسوية","✔ تمت التسوية – متبقي "&amp;TEXT(P3942,"#,##0")),IF(P3942&gt;0,"متبقي "&amp;TEXT(P3942,"#,##0"),"✔ متوازنة"))))),IF(R3942=0,"⚠ أضف سطر عهدة أولًا",IF(OR(C3942="",N(G3942)=0),"⚠ أكمل التاريخ والقيمة",IF(S3942="","⚠ التاريخ خارج السنة المالية",IF(H3942="","⚠ اختر بند الموازنة",IF(I3942="مرفوض","✖ مرفوض من المدير",IF(I3942&lt;&gt;"موافق","⏳ بانتظار موافقة المدير",IF(K3942&lt;&gt;"نعم","⚠ غير مسوى مع الحسابات","✔ معتمد ومسوى")))))))))</f>
        <v/>
      </c>
      <c r="R3942">
        <f>N(R3941)+IF(A3942="عهدة",1,0)</f>
        <v/>
      </c>
      <c r="S3942">
        <f>IF(C3942="","",IF(AND(C3942&gt;=DATE(2026,9,1),C3942&lt;=DATE(2027,8,31)),(YEAR(C3942)-2026)*12+MONTH(C3942)-8,""))</f>
        <v/>
      </c>
      <c r="T3942">
        <f>IF(AND(A3942="مصروف",R3942&gt;0,I3942="موافق",S3942&lt;&gt;"",H3942&lt;&gt;""),N(G3942),0)</f>
        <v/>
      </c>
    </row>
    <row r="3943">
      <c r="A3943" s="19" t="n"/>
      <c r="B3943" s="20">
        <f>IF(A3943="","",IF(R3943=0,"⚠ أضف سطر عهدة أولًا","DMT-"&amp;TEXT(R3943,"000")))</f>
        <v/>
      </c>
      <c r="C3943" s="21" t="n"/>
      <c r="D3943" s="20">
        <f>IF(C3943="","",IF(S3943="","خارج السنة المالية",INDEX(القوائم!$D$2:$D$13,S3943)))</f>
        <v/>
      </c>
      <c r="E3943" s="22" t="n"/>
      <c r="F3943" s="23" t="n"/>
      <c r="G3943" s="23" t="n"/>
      <c r="H3943" s="22" t="n"/>
      <c r="I3943" s="19" t="n"/>
      <c r="J3943" s="21" t="n"/>
      <c r="K3943" s="19" t="n"/>
      <c r="L3943" s="19" t="n"/>
      <c r="M3943" s="21" t="n"/>
      <c r="N3943" s="22" t="n"/>
      <c r="O3943" s="24">
        <f>IF(A3943&lt;&gt;"عهدة","",SUMIFS($G$8:$G$5007,$B$8:$B$5007,B3943,$A$8:$A$5007,"مصروف",$I$8:$I$5007,"&lt;&gt;مرفوض"))</f>
        <v/>
      </c>
      <c r="P3943" s="25">
        <f>IF(A3943&lt;&gt;"عهدة","",N(F3943)-O3943)</f>
        <v/>
      </c>
      <c r="Q3943" s="26">
        <f>IF(A3943="","",IF(A3943="عهدة",IF(N(F3943)=0,"⚠ أدخل قيمة العهدة",IF(P3943&lt;0,"⛔ عجز / زيادة مصروفات "&amp;TEXT(-P3943,"#,##0"),IF(COUNTIFS($B$8:$B$5007,B3943,$A$8:$A$5007,"مصروف",$I$8:$I$5007,"&lt;&gt;مرفوض",$K$8:$K$5007,"&lt;&gt;نعم")&gt;0,"⚠ "&amp;COUNTIFS($B$8:$B$5007,B3943,$A$8:$A$5007,"مصروف",$I$8:$I$5007,"&lt;&gt;مرفوض",$K$8:$K$5007,"&lt;&gt;نعم")&amp;" مصروف غير مسوى",IF(L3943="تمت التسوية",IF(P3943=0,"✔ متوازنة وتمت التسوية","✔ تمت التسوية – متبقي "&amp;TEXT(P3943,"#,##0")),IF(P3943&gt;0,"متبقي "&amp;TEXT(P3943,"#,##0"),"✔ متوازنة"))))),IF(R3943=0,"⚠ أضف سطر عهدة أولًا",IF(OR(C3943="",N(G3943)=0),"⚠ أكمل التاريخ والقيمة",IF(S3943="","⚠ التاريخ خارج السنة المالية",IF(H3943="","⚠ اختر بند الموازنة",IF(I3943="مرفوض","✖ مرفوض من المدير",IF(I3943&lt;&gt;"موافق","⏳ بانتظار موافقة المدير",IF(K3943&lt;&gt;"نعم","⚠ غير مسوى مع الحسابات","✔ معتمد ومسوى")))))))))</f>
        <v/>
      </c>
      <c r="R3943">
        <f>N(R3942)+IF(A3943="عهدة",1,0)</f>
        <v/>
      </c>
      <c r="S3943">
        <f>IF(C3943="","",IF(AND(C3943&gt;=DATE(2026,9,1),C3943&lt;=DATE(2027,8,31)),(YEAR(C3943)-2026)*12+MONTH(C3943)-8,""))</f>
        <v/>
      </c>
      <c r="T3943">
        <f>IF(AND(A3943="مصروف",R3943&gt;0,I3943="موافق",S3943&lt;&gt;"",H3943&lt;&gt;""),N(G3943),0)</f>
        <v/>
      </c>
    </row>
    <row r="3944">
      <c r="A3944" s="19" t="n"/>
      <c r="B3944" s="20">
        <f>IF(A3944="","",IF(R3944=0,"⚠ أضف سطر عهدة أولًا","DMT-"&amp;TEXT(R3944,"000")))</f>
        <v/>
      </c>
      <c r="C3944" s="21" t="n"/>
      <c r="D3944" s="20">
        <f>IF(C3944="","",IF(S3944="","خارج السنة المالية",INDEX(القوائم!$D$2:$D$13,S3944)))</f>
        <v/>
      </c>
      <c r="E3944" s="22" t="n"/>
      <c r="F3944" s="23" t="n"/>
      <c r="G3944" s="23" t="n"/>
      <c r="H3944" s="22" t="n"/>
      <c r="I3944" s="19" t="n"/>
      <c r="J3944" s="21" t="n"/>
      <c r="K3944" s="19" t="n"/>
      <c r="L3944" s="19" t="n"/>
      <c r="M3944" s="21" t="n"/>
      <c r="N3944" s="22" t="n"/>
      <c r="O3944" s="24">
        <f>IF(A3944&lt;&gt;"عهدة","",SUMIFS($G$8:$G$5007,$B$8:$B$5007,B3944,$A$8:$A$5007,"مصروف",$I$8:$I$5007,"&lt;&gt;مرفوض"))</f>
        <v/>
      </c>
      <c r="P3944" s="25">
        <f>IF(A3944&lt;&gt;"عهدة","",N(F3944)-O3944)</f>
        <v/>
      </c>
      <c r="Q3944" s="26">
        <f>IF(A3944="","",IF(A3944="عهدة",IF(N(F3944)=0,"⚠ أدخل قيمة العهدة",IF(P3944&lt;0,"⛔ عجز / زيادة مصروفات "&amp;TEXT(-P3944,"#,##0"),IF(COUNTIFS($B$8:$B$5007,B3944,$A$8:$A$5007,"مصروف",$I$8:$I$5007,"&lt;&gt;مرفوض",$K$8:$K$5007,"&lt;&gt;نعم")&gt;0,"⚠ "&amp;COUNTIFS($B$8:$B$5007,B3944,$A$8:$A$5007,"مصروف",$I$8:$I$5007,"&lt;&gt;مرفوض",$K$8:$K$5007,"&lt;&gt;نعم")&amp;" مصروف غير مسوى",IF(L3944="تمت التسوية",IF(P3944=0,"✔ متوازنة وتمت التسوية","✔ تمت التسوية – متبقي "&amp;TEXT(P3944,"#,##0")),IF(P3944&gt;0,"متبقي "&amp;TEXT(P3944,"#,##0"),"✔ متوازنة"))))),IF(R3944=0,"⚠ أضف سطر عهدة أولًا",IF(OR(C3944="",N(G3944)=0),"⚠ أكمل التاريخ والقيمة",IF(S3944="","⚠ التاريخ خارج السنة المالية",IF(H3944="","⚠ اختر بند الموازنة",IF(I3944="مرفوض","✖ مرفوض من المدير",IF(I3944&lt;&gt;"موافق","⏳ بانتظار موافقة المدير",IF(K3944&lt;&gt;"نعم","⚠ غير مسوى مع الحسابات","✔ معتمد ومسوى")))))))))</f>
        <v/>
      </c>
      <c r="R3944">
        <f>N(R3943)+IF(A3944="عهدة",1,0)</f>
        <v/>
      </c>
      <c r="S3944">
        <f>IF(C3944="","",IF(AND(C3944&gt;=DATE(2026,9,1),C3944&lt;=DATE(2027,8,31)),(YEAR(C3944)-2026)*12+MONTH(C3944)-8,""))</f>
        <v/>
      </c>
      <c r="T3944">
        <f>IF(AND(A3944="مصروف",R3944&gt;0,I3944="موافق",S3944&lt;&gt;"",H3944&lt;&gt;""),N(G3944),0)</f>
        <v/>
      </c>
    </row>
    <row r="3945">
      <c r="A3945" s="19" t="n"/>
      <c r="B3945" s="20">
        <f>IF(A3945="","",IF(R3945=0,"⚠ أضف سطر عهدة أولًا","DMT-"&amp;TEXT(R3945,"000")))</f>
        <v/>
      </c>
      <c r="C3945" s="21" t="n"/>
      <c r="D3945" s="20">
        <f>IF(C3945="","",IF(S3945="","خارج السنة المالية",INDEX(القوائم!$D$2:$D$13,S3945)))</f>
        <v/>
      </c>
      <c r="E3945" s="22" t="n"/>
      <c r="F3945" s="23" t="n"/>
      <c r="G3945" s="23" t="n"/>
      <c r="H3945" s="22" t="n"/>
      <c r="I3945" s="19" t="n"/>
      <c r="J3945" s="21" t="n"/>
      <c r="K3945" s="19" t="n"/>
      <c r="L3945" s="19" t="n"/>
      <c r="M3945" s="21" t="n"/>
      <c r="N3945" s="22" t="n"/>
      <c r="O3945" s="24">
        <f>IF(A3945&lt;&gt;"عهدة","",SUMIFS($G$8:$G$5007,$B$8:$B$5007,B3945,$A$8:$A$5007,"مصروف",$I$8:$I$5007,"&lt;&gt;مرفوض"))</f>
        <v/>
      </c>
      <c r="P3945" s="25">
        <f>IF(A3945&lt;&gt;"عهدة","",N(F3945)-O3945)</f>
        <v/>
      </c>
      <c r="Q3945" s="26">
        <f>IF(A3945="","",IF(A3945="عهدة",IF(N(F3945)=0,"⚠ أدخل قيمة العهدة",IF(P3945&lt;0,"⛔ عجز / زيادة مصروفات "&amp;TEXT(-P3945,"#,##0"),IF(COUNTIFS($B$8:$B$5007,B3945,$A$8:$A$5007,"مصروف",$I$8:$I$5007,"&lt;&gt;مرفوض",$K$8:$K$5007,"&lt;&gt;نعم")&gt;0,"⚠ "&amp;COUNTIFS($B$8:$B$5007,B3945,$A$8:$A$5007,"مصروف",$I$8:$I$5007,"&lt;&gt;مرفوض",$K$8:$K$5007,"&lt;&gt;نعم")&amp;" مصروف غير مسوى",IF(L3945="تمت التسوية",IF(P3945=0,"✔ متوازنة وتمت التسوية","✔ تمت التسوية – متبقي "&amp;TEXT(P3945,"#,##0")),IF(P3945&gt;0,"متبقي "&amp;TEXT(P3945,"#,##0"),"✔ متوازنة"))))),IF(R3945=0,"⚠ أضف سطر عهدة أولًا",IF(OR(C3945="",N(G3945)=0),"⚠ أكمل التاريخ والقيمة",IF(S3945="","⚠ التاريخ خارج السنة المالية",IF(H3945="","⚠ اختر بند الموازنة",IF(I3945="مرفوض","✖ مرفوض من المدير",IF(I3945&lt;&gt;"موافق","⏳ بانتظار موافقة المدير",IF(K3945&lt;&gt;"نعم","⚠ غير مسوى مع الحسابات","✔ معتمد ومسوى")))))))))</f>
        <v/>
      </c>
      <c r="R3945">
        <f>N(R3944)+IF(A3945="عهدة",1,0)</f>
        <v/>
      </c>
      <c r="S3945">
        <f>IF(C3945="","",IF(AND(C3945&gt;=DATE(2026,9,1),C3945&lt;=DATE(2027,8,31)),(YEAR(C3945)-2026)*12+MONTH(C3945)-8,""))</f>
        <v/>
      </c>
      <c r="T3945">
        <f>IF(AND(A3945="مصروف",R3945&gt;0,I3945="موافق",S3945&lt;&gt;"",H3945&lt;&gt;""),N(G3945),0)</f>
        <v/>
      </c>
    </row>
    <row r="3946">
      <c r="A3946" s="19" t="n"/>
      <c r="B3946" s="20">
        <f>IF(A3946="","",IF(R3946=0,"⚠ أضف سطر عهدة أولًا","DMT-"&amp;TEXT(R3946,"000")))</f>
        <v/>
      </c>
      <c r="C3946" s="21" t="n"/>
      <c r="D3946" s="20">
        <f>IF(C3946="","",IF(S3946="","خارج السنة المالية",INDEX(القوائم!$D$2:$D$13,S3946)))</f>
        <v/>
      </c>
      <c r="E3946" s="22" t="n"/>
      <c r="F3946" s="23" t="n"/>
      <c r="G3946" s="23" t="n"/>
      <c r="H3946" s="22" t="n"/>
      <c r="I3946" s="19" t="n"/>
      <c r="J3946" s="21" t="n"/>
      <c r="K3946" s="19" t="n"/>
      <c r="L3946" s="19" t="n"/>
      <c r="M3946" s="21" t="n"/>
      <c r="N3946" s="22" t="n"/>
      <c r="O3946" s="24">
        <f>IF(A3946&lt;&gt;"عهدة","",SUMIFS($G$8:$G$5007,$B$8:$B$5007,B3946,$A$8:$A$5007,"مصروف",$I$8:$I$5007,"&lt;&gt;مرفوض"))</f>
        <v/>
      </c>
      <c r="P3946" s="25">
        <f>IF(A3946&lt;&gt;"عهدة","",N(F3946)-O3946)</f>
        <v/>
      </c>
      <c r="Q3946" s="26">
        <f>IF(A3946="","",IF(A3946="عهدة",IF(N(F3946)=0,"⚠ أدخل قيمة العهدة",IF(P3946&lt;0,"⛔ عجز / زيادة مصروفات "&amp;TEXT(-P3946,"#,##0"),IF(COUNTIFS($B$8:$B$5007,B3946,$A$8:$A$5007,"مصروف",$I$8:$I$5007,"&lt;&gt;مرفوض",$K$8:$K$5007,"&lt;&gt;نعم")&gt;0,"⚠ "&amp;COUNTIFS($B$8:$B$5007,B3946,$A$8:$A$5007,"مصروف",$I$8:$I$5007,"&lt;&gt;مرفوض",$K$8:$K$5007,"&lt;&gt;نعم")&amp;" مصروف غير مسوى",IF(L3946="تمت التسوية",IF(P3946=0,"✔ متوازنة وتمت التسوية","✔ تمت التسوية – متبقي "&amp;TEXT(P3946,"#,##0")),IF(P3946&gt;0,"متبقي "&amp;TEXT(P3946,"#,##0"),"✔ متوازنة"))))),IF(R3946=0,"⚠ أضف سطر عهدة أولًا",IF(OR(C3946="",N(G3946)=0),"⚠ أكمل التاريخ والقيمة",IF(S3946="","⚠ التاريخ خارج السنة المالية",IF(H3946="","⚠ اختر بند الموازنة",IF(I3946="مرفوض","✖ مرفوض من المدير",IF(I3946&lt;&gt;"موافق","⏳ بانتظار موافقة المدير",IF(K3946&lt;&gt;"نعم","⚠ غير مسوى مع الحسابات","✔ معتمد ومسوى")))))))))</f>
        <v/>
      </c>
      <c r="R3946">
        <f>N(R3945)+IF(A3946="عهدة",1,0)</f>
        <v/>
      </c>
      <c r="S3946">
        <f>IF(C3946="","",IF(AND(C3946&gt;=DATE(2026,9,1),C3946&lt;=DATE(2027,8,31)),(YEAR(C3946)-2026)*12+MONTH(C3946)-8,""))</f>
        <v/>
      </c>
      <c r="T3946">
        <f>IF(AND(A3946="مصروف",R3946&gt;0,I3946="موافق",S3946&lt;&gt;"",H3946&lt;&gt;""),N(G3946),0)</f>
        <v/>
      </c>
    </row>
    <row r="3947">
      <c r="A3947" s="19" t="n"/>
      <c r="B3947" s="20">
        <f>IF(A3947="","",IF(R3947=0,"⚠ أضف سطر عهدة أولًا","DMT-"&amp;TEXT(R3947,"000")))</f>
        <v/>
      </c>
      <c r="C3947" s="21" t="n"/>
      <c r="D3947" s="20">
        <f>IF(C3947="","",IF(S3947="","خارج السنة المالية",INDEX(القوائم!$D$2:$D$13,S3947)))</f>
        <v/>
      </c>
      <c r="E3947" s="22" t="n"/>
      <c r="F3947" s="23" t="n"/>
      <c r="G3947" s="23" t="n"/>
      <c r="H3947" s="22" t="n"/>
      <c r="I3947" s="19" t="n"/>
      <c r="J3947" s="21" t="n"/>
      <c r="K3947" s="19" t="n"/>
      <c r="L3947" s="19" t="n"/>
      <c r="M3947" s="21" t="n"/>
      <c r="N3947" s="22" t="n"/>
      <c r="O3947" s="24">
        <f>IF(A3947&lt;&gt;"عهدة","",SUMIFS($G$8:$G$5007,$B$8:$B$5007,B3947,$A$8:$A$5007,"مصروف",$I$8:$I$5007,"&lt;&gt;مرفوض"))</f>
        <v/>
      </c>
      <c r="P3947" s="25">
        <f>IF(A3947&lt;&gt;"عهدة","",N(F3947)-O3947)</f>
        <v/>
      </c>
      <c r="Q3947" s="26">
        <f>IF(A3947="","",IF(A3947="عهدة",IF(N(F3947)=0,"⚠ أدخل قيمة العهدة",IF(P3947&lt;0,"⛔ عجز / زيادة مصروفات "&amp;TEXT(-P3947,"#,##0"),IF(COUNTIFS($B$8:$B$5007,B3947,$A$8:$A$5007,"مصروف",$I$8:$I$5007,"&lt;&gt;مرفوض",$K$8:$K$5007,"&lt;&gt;نعم")&gt;0,"⚠ "&amp;COUNTIFS($B$8:$B$5007,B3947,$A$8:$A$5007,"مصروف",$I$8:$I$5007,"&lt;&gt;مرفوض",$K$8:$K$5007,"&lt;&gt;نعم")&amp;" مصروف غير مسوى",IF(L3947="تمت التسوية",IF(P3947=0,"✔ متوازنة وتمت التسوية","✔ تمت التسوية – متبقي "&amp;TEXT(P3947,"#,##0")),IF(P3947&gt;0,"متبقي "&amp;TEXT(P3947,"#,##0"),"✔ متوازنة"))))),IF(R3947=0,"⚠ أضف سطر عهدة أولًا",IF(OR(C3947="",N(G3947)=0),"⚠ أكمل التاريخ والقيمة",IF(S3947="","⚠ التاريخ خارج السنة المالية",IF(H3947="","⚠ اختر بند الموازنة",IF(I3947="مرفوض","✖ مرفوض من المدير",IF(I3947&lt;&gt;"موافق","⏳ بانتظار موافقة المدير",IF(K3947&lt;&gt;"نعم","⚠ غير مسوى مع الحسابات","✔ معتمد ومسوى")))))))))</f>
        <v/>
      </c>
      <c r="R3947">
        <f>N(R3946)+IF(A3947="عهدة",1,0)</f>
        <v/>
      </c>
      <c r="S3947">
        <f>IF(C3947="","",IF(AND(C3947&gt;=DATE(2026,9,1),C3947&lt;=DATE(2027,8,31)),(YEAR(C3947)-2026)*12+MONTH(C3947)-8,""))</f>
        <v/>
      </c>
      <c r="T3947">
        <f>IF(AND(A3947="مصروف",R3947&gt;0,I3947="موافق",S3947&lt;&gt;"",H3947&lt;&gt;""),N(G3947),0)</f>
        <v/>
      </c>
    </row>
    <row r="3948">
      <c r="A3948" s="19" t="n"/>
      <c r="B3948" s="20">
        <f>IF(A3948="","",IF(R3948=0,"⚠ أضف سطر عهدة أولًا","DMT-"&amp;TEXT(R3948,"000")))</f>
        <v/>
      </c>
      <c r="C3948" s="21" t="n"/>
      <c r="D3948" s="20">
        <f>IF(C3948="","",IF(S3948="","خارج السنة المالية",INDEX(القوائم!$D$2:$D$13,S3948)))</f>
        <v/>
      </c>
      <c r="E3948" s="22" t="n"/>
      <c r="F3948" s="23" t="n"/>
      <c r="G3948" s="23" t="n"/>
      <c r="H3948" s="22" t="n"/>
      <c r="I3948" s="19" t="n"/>
      <c r="J3948" s="21" t="n"/>
      <c r="K3948" s="19" t="n"/>
      <c r="L3948" s="19" t="n"/>
      <c r="M3948" s="21" t="n"/>
      <c r="N3948" s="22" t="n"/>
      <c r="O3948" s="24">
        <f>IF(A3948&lt;&gt;"عهدة","",SUMIFS($G$8:$G$5007,$B$8:$B$5007,B3948,$A$8:$A$5007,"مصروف",$I$8:$I$5007,"&lt;&gt;مرفوض"))</f>
        <v/>
      </c>
      <c r="P3948" s="25">
        <f>IF(A3948&lt;&gt;"عهدة","",N(F3948)-O3948)</f>
        <v/>
      </c>
      <c r="Q3948" s="26">
        <f>IF(A3948="","",IF(A3948="عهدة",IF(N(F3948)=0,"⚠ أدخل قيمة العهدة",IF(P3948&lt;0,"⛔ عجز / زيادة مصروفات "&amp;TEXT(-P3948,"#,##0"),IF(COUNTIFS($B$8:$B$5007,B3948,$A$8:$A$5007,"مصروف",$I$8:$I$5007,"&lt;&gt;مرفوض",$K$8:$K$5007,"&lt;&gt;نعم")&gt;0,"⚠ "&amp;COUNTIFS($B$8:$B$5007,B3948,$A$8:$A$5007,"مصروف",$I$8:$I$5007,"&lt;&gt;مرفوض",$K$8:$K$5007,"&lt;&gt;نعم")&amp;" مصروف غير مسوى",IF(L3948="تمت التسوية",IF(P3948=0,"✔ متوازنة وتمت التسوية","✔ تمت التسوية – متبقي "&amp;TEXT(P3948,"#,##0")),IF(P3948&gt;0,"متبقي "&amp;TEXT(P3948,"#,##0"),"✔ متوازنة"))))),IF(R3948=0,"⚠ أضف سطر عهدة أولًا",IF(OR(C3948="",N(G3948)=0),"⚠ أكمل التاريخ والقيمة",IF(S3948="","⚠ التاريخ خارج السنة المالية",IF(H3948="","⚠ اختر بند الموازنة",IF(I3948="مرفوض","✖ مرفوض من المدير",IF(I3948&lt;&gt;"موافق","⏳ بانتظار موافقة المدير",IF(K3948&lt;&gt;"نعم","⚠ غير مسوى مع الحسابات","✔ معتمد ومسوى")))))))))</f>
        <v/>
      </c>
      <c r="R3948">
        <f>N(R3947)+IF(A3948="عهدة",1,0)</f>
        <v/>
      </c>
      <c r="S3948">
        <f>IF(C3948="","",IF(AND(C3948&gt;=DATE(2026,9,1),C3948&lt;=DATE(2027,8,31)),(YEAR(C3948)-2026)*12+MONTH(C3948)-8,""))</f>
        <v/>
      </c>
      <c r="T3948">
        <f>IF(AND(A3948="مصروف",R3948&gt;0,I3948="موافق",S3948&lt;&gt;"",H3948&lt;&gt;""),N(G3948),0)</f>
        <v/>
      </c>
    </row>
    <row r="3949">
      <c r="A3949" s="19" t="n"/>
      <c r="B3949" s="20">
        <f>IF(A3949="","",IF(R3949=0,"⚠ أضف سطر عهدة أولًا","DMT-"&amp;TEXT(R3949,"000")))</f>
        <v/>
      </c>
      <c r="C3949" s="21" t="n"/>
      <c r="D3949" s="20">
        <f>IF(C3949="","",IF(S3949="","خارج السنة المالية",INDEX(القوائم!$D$2:$D$13,S3949)))</f>
        <v/>
      </c>
      <c r="E3949" s="22" t="n"/>
      <c r="F3949" s="23" t="n"/>
      <c r="G3949" s="23" t="n"/>
      <c r="H3949" s="22" t="n"/>
      <c r="I3949" s="19" t="n"/>
      <c r="J3949" s="21" t="n"/>
      <c r="K3949" s="19" t="n"/>
      <c r="L3949" s="19" t="n"/>
      <c r="M3949" s="21" t="n"/>
      <c r="N3949" s="22" t="n"/>
      <c r="O3949" s="24">
        <f>IF(A3949&lt;&gt;"عهدة","",SUMIFS($G$8:$G$5007,$B$8:$B$5007,B3949,$A$8:$A$5007,"مصروف",$I$8:$I$5007,"&lt;&gt;مرفوض"))</f>
        <v/>
      </c>
      <c r="P3949" s="25">
        <f>IF(A3949&lt;&gt;"عهدة","",N(F3949)-O3949)</f>
        <v/>
      </c>
      <c r="Q3949" s="26">
        <f>IF(A3949="","",IF(A3949="عهدة",IF(N(F3949)=0,"⚠ أدخل قيمة العهدة",IF(P3949&lt;0,"⛔ عجز / زيادة مصروفات "&amp;TEXT(-P3949,"#,##0"),IF(COUNTIFS($B$8:$B$5007,B3949,$A$8:$A$5007,"مصروف",$I$8:$I$5007,"&lt;&gt;مرفوض",$K$8:$K$5007,"&lt;&gt;نعم")&gt;0,"⚠ "&amp;COUNTIFS($B$8:$B$5007,B3949,$A$8:$A$5007,"مصروف",$I$8:$I$5007,"&lt;&gt;مرفوض",$K$8:$K$5007,"&lt;&gt;نعم")&amp;" مصروف غير مسوى",IF(L3949="تمت التسوية",IF(P3949=0,"✔ متوازنة وتمت التسوية","✔ تمت التسوية – متبقي "&amp;TEXT(P3949,"#,##0")),IF(P3949&gt;0,"متبقي "&amp;TEXT(P3949,"#,##0"),"✔ متوازنة"))))),IF(R3949=0,"⚠ أضف سطر عهدة أولًا",IF(OR(C3949="",N(G3949)=0),"⚠ أكمل التاريخ والقيمة",IF(S3949="","⚠ التاريخ خارج السنة المالية",IF(H3949="","⚠ اختر بند الموازنة",IF(I3949="مرفوض","✖ مرفوض من المدير",IF(I3949&lt;&gt;"موافق","⏳ بانتظار موافقة المدير",IF(K3949&lt;&gt;"نعم","⚠ غير مسوى مع الحسابات","✔ معتمد ومسوى")))))))))</f>
        <v/>
      </c>
      <c r="R3949">
        <f>N(R3948)+IF(A3949="عهدة",1,0)</f>
        <v/>
      </c>
      <c r="S3949">
        <f>IF(C3949="","",IF(AND(C3949&gt;=DATE(2026,9,1),C3949&lt;=DATE(2027,8,31)),(YEAR(C3949)-2026)*12+MONTH(C3949)-8,""))</f>
        <v/>
      </c>
      <c r="T3949">
        <f>IF(AND(A3949="مصروف",R3949&gt;0,I3949="موافق",S3949&lt;&gt;"",H3949&lt;&gt;""),N(G3949),0)</f>
        <v/>
      </c>
    </row>
    <row r="3950">
      <c r="A3950" s="19" t="n"/>
      <c r="B3950" s="20">
        <f>IF(A3950="","",IF(R3950=0,"⚠ أضف سطر عهدة أولًا","DMT-"&amp;TEXT(R3950,"000")))</f>
        <v/>
      </c>
      <c r="C3950" s="21" t="n"/>
      <c r="D3950" s="20">
        <f>IF(C3950="","",IF(S3950="","خارج السنة المالية",INDEX(القوائم!$D$2:$D$13,S3950)))</f>
        <v/>
      </c>
      <c r="E3950" s="22" t="n"/>
      <c r="F3950" s="23" t="n"/>
      <c r="G3950" s="23" t="n"/>
      <c r="H3950" s="22" t="n"/>
      <c r="I3950" s="19" t="n"/>
      <c r="J3950" s="21" t="n"/>
      <c r="K3950" s="19" t="n"/>
      <c r="L3950" s="19" t="n"/>
      <c r="M3950" s="21" t="n"/>
      <c r="N3950" s="22" t="n"/>
      <c r="O3950" s="24">
        <f>IF(A3950&lt;&gt;"عهدة","",SUMIFS($G$8:$G$5007,$B$8:$B$5007,B3950,$A$8:$A$5007,"مصروف",$I$8:$I$5007,"&lt;&gt;مرفوض"))</f>
        <v/>
      </c>
      <c r="P3950" s="25">
        <f>IF(A3950&lt;&gt;"عهدة","",N(F3950)-O3950)</f>
        <v/>
      </c>
      <c r="Q3950" s="26">
        <f>IF(A3950="","",IF(A3950="عهدة",IF(N(F3950)=0,"⚠ أدخل قيمة العهدة",IF(P3950&lt;0,"⛔ عجز / زيادة مصروفات "&amp;TEXT(-P3950,"#,##0"),IF(COUNTIFS($B$8:$B$5007,B3950,$A$8:$A$5007,"مصروف",$I$8:$I$5007,"&lt;&gt;مرفوض",$K$8:$K$5007,"&lt;&gt;نعم")&gt;0,"⚠ "&amp;COUNTIFS($B$8:$B$5007,B3950,$A$8:$A$5007,"مصروف",$I$8:$I$5007,"&lt;&gt;مرفوض",$K$8:$K$5007,"&lt;&gt;نعم")&amp;" مصروف غير مسوى",IF(L3950="تمت التسوية",IF(P3950=0,"✔ متوازنة وتمت التسوية","✔ تمت التسوية – متبقي "&amp;TEXT(P3950,"#,##0")),IF(P3950&gt;0,"متبقي "&amp;TEXT(P3950,"#,##0"),"✔ متوازنة"))))),IF(R3950=0,"⚠ أضف سطر عهدة أولًا",IF(OR(C3950="",N(G3950)=0),"⚠ أكمل التاريخ والقيمة",IF(S3950="","⚠ التاريخ خارج السنة المالية",IF(H3950="","⚠ اختر بند الموازنة",IF(I3950="مرفوض","✖ مرفوض من المدير",IF(I3950&lt;&gt;"موافق","⏳ بانتظار موافقة المدير",IF(K3950&lt;&gt;"نعم","⚠ غير مسوى مع الحسابات","✔ معتمد ومسوى")))))))))</f>
        <v/>
      </c>
      <c r="R3950">
        <f>N(R3949)+IF(A3950="عهدة",1,0)</f>
        <v/>
      </c>
      <c r="S3950">
        <f>IF(C3950="","",IF(AND(C3950&gt;=DATE(2026,9,1),C3950&lt;=DATE(2027,8,31)),(YEAR(C3950)-2026)*12+MONTH(C3950)-8,""))</f>
        <v/>
      </c>
      <c r="T3950">
        <f>IF(AND(A3950="مصروف",R3950&gt;0,I3950="موافق",S3950&lt;&gt;"",H3950&lt;&gt;""),N(G3950),0)</f>
        <v/>
      </c>
    </row>
    <row r="3951">
      <c r="A3951" s="19" t="n"/>
      <c r="B3951" s="20">
        <f>IF(A3951="","",IF(R3951=0,"⚠ أضف سطر عهدة أولًا","DMT-"&amp;TEXT(R3951,"000")))</f>
        <v/>
      </c>
      <c r="C3951" s="21" t="n"/>
      <c r="D3951" s="20">
        <f>IF(C3951="","",IF(S3951="","خارج السنة المالية",INDEX(القوائم!$D$2:$D$13,S3951)))</f>
        <v/>
      </c>
      <c r="E3951" s="22" t="n"/>
      <c r="F3951" s="23" t="n"/>
      <c r="G3951" s="23" t="n"/>
      <c r="H3951" s="22" t="n"/>
      <c r="I3951" s="19" t="n"/>
      <c r="J3951" s="21" t="n"/>
      <c r="K3951" s="19" t="n"/>
      <c r="L3951" s="19" t="n"/>
      <c r="M3951" s="21" t="n"/>
      <c r="N3951" s="22" t="n"/>
      <c r="O3951" s="24">
        <f>IF(A3951&lt;&gt;"عهدة","",SUMIFS($G$8:$G$5007,$B$8:$B$5007,B3951,$A$8:$A$5007,"مصروف",$I$8:$I$5007,"&lt;&gt;مرفوض"))</f>
        <v/>
      </c>
      <c r="P3951" s="25">
        <f>IF(A3951&lt;&gt;"عهدة","",N(F3951)-O3951)</f>
        <v/>
      </c>
      <c r="Q3951" s="26">
        <f>IF(A3951="","",IF(A3951="عهدة",IF(N(F3951)=0,"⚠ أدخل قيمة العهدة",IF(P3951&lt;0,"⛔ عجز / زيادة مصروفات "&amp;TEXT(-P3951,"#,##0"),IF(COUNTIFS($B$8:$B$5007,B3951,$A$8:$A$5007,"مصروف",$I$8:$I$5007,"&lt;&gt;مرفوض",$K$8:$K$5007,"&lt;&gt;نعم")&gt;0,"⚠ "&amp;COUNTIFS($B$8:$B$5007,B3951,$A$8:$A$5007,"مصروف",$I$8:$I$5007,"&lt;&gt;مرفوض",$K$8:$K$5007,"&lt;&gt;نعم")&amp;" مصروف غير مسوى",IF(L3951="تمت التسوية",IF(P3951=0,"✔ متوازنة وتمت التسوية","✔ تمت التسوية – متبقي "&amp;TEXT(P3951,"#,##0")),IF(P3951&gt;0,"متبقي "&amp;TEXT(P3951,"#,##0"),"✔ متوازنة"))))),IF(R3951=0,"⚠ أضف سطر عهدة أولًا",IF(OR(C3951="",N(G3951)=0),"⚠ أكمل التاريخ والقيمة",IF(S3951="","⚠ التاريخ خارج السنة المالية",IF(H3951="","⚠ اختر بند الموازنة",IF(I3951="مرفوض","✖ مرفوض من المدير",IF(I3951&lt;&gt;"موافق","⏳ بانتظار موافقة المدير",IF(K3951&lt;&gt;"نعم","⚠ غير مسوى مع الحسابات","✔ معتمد ومسوى")))))))))</f>
        <v/>
      </c>
      <c r="R3951">
        <f>N(R3950)+IF(A3951="عهدة",1,0)</f>
        <v/>
      </c>
      <c r="S3951">
        <f>IF(C3951="","",IF(AND(C3951&gt;=DATE(2026,9,1),C3951&lt;=DATE(2027,8,31)),(YEAR(C3951)-2026)*12+MONTH(C3951)-8,""))</f>
        <v/>
      </c>
      <c r="T3951">
        <f>IF(AND(A3951="مصروف",R3951&gt;0,I3951="موافق",S3951&lt;&gt;"",H3951&lt;&gt;""),N(G3951),0)</f>
        <v/>
      </c>
    </row>
    <row r="3952">
      <c r="A3952" s="19" t="n"/>
      <c r="B3952" s="20">
        <f>IF(A3952="","",IF(R3952=0,"⚠ أضف سطر عهدة أولًا","DMT-"&amp;TEXT(R3952,"000")))</f>
        <v/>
      </c>
      <c r="C3952" s="21" t="n"/>
      <c r="D3952" s="20">
        <f>IF(C3952="","",IF(S3952="","خارج السنة المالية",INDEX(القوائم!$D$2:$D$13,S3952)))</f>
        <v/>
      </c>
      <c r="E3952" s="22" t="n"/>
      <c r="F3952" s="23" t="n"/>
      <c r="G3952" s="23" t="n"/>
      <c r="H3952" s="22" t="n"/>
      <c r="I3952" s="19" t="n"/>
      <c r="J3952" s="21" t="n"/>
      <c r="K3952" s="19" t="n"/>
      <c r="L3952" s="19" t="n"/>
      <c r="M3952" s="21" t="n"/>
      <c r="N3952" s="22" t="n"/>
      <c r="O3952" s="24">
        <f>IF(A3952&lt;&gt;"عهدة","",SUMIFS($G$8:$G$5007,$B$8:$B$5007,B3952,$A$8:$A$5007,"مصروف",$I$8:$I$5007,"&lt;&gt;مرفوض"))</f>
        <v/>
      </c>
      <c r="P3952" s="25">
        <f>IF(A3952&lt;&gt;"عهدة","",N(F3952)-O3952)</f>
        <v/>
      </c>
      <c r="Q3952" s="26">
        <f>IF(A3952="","",IF(A3952="عهدة",IF(N(F3952)=0,"⚠ أدخل قيمة العهدة",IF(P3952&lt;0,"⛔ عجز / زيادة مصروفات "&amp;TEXT(-P3952,"#,##0"),IF(COUNTIFS($B$8:$B$5007,B3952,$A$8:$A$5007,"مصروف",$I$8:$I$5007,"&lt;&gt;مرفوض",$K$8:$K$5007,"&lt;&gt;نعم")&gt;0,"⚠ "&amp;COUNTIFS($B$8:$B$5007,B3952,$A$8:$A$5007,"مصروف",$I$8:$I$5007,"&lt;&gt;مرفوض",$K$8:$K$5007,"&lt;&gt;نعم")&amp;" مصروف غير مسوى",IF(L3952="تمت التسوية",IF(P3952=0,"✔ متوازنة وتمت التسوية","✔ تمت التسوية – متبقي "&amp;TEXT(P3952,"#,##0")),IF(P3952&gt;0,"متبقي "&amp;TEXT(P3952,"#,##0"),"✔ متوازنة"))))),IF(R3952=0,"⚠ أضف سطر عهدة أولًا",IF(OR(C3952="",N(G3952)=0),"⚠ أكمل التاريخ والقيمة",IF(S3952="","⚠ التاريخ خارج السنة المالية",IF(H3952="","⚠ اختر بند الموازنة",IF(I3952="مرفوض","✖ مرفوض من المدير",IF(I3952&lt;&gt;"موافق","⏳ بانتظار موافقة المدير",IF(K3952&lt;&gt;"نعم","⚠ غير مسوى مع الحسابات","✔ معتمد ومسوى")))))))))</f>
        <v/>
      </c>
      <c r="R3952">
        <f>N(R3951)+IF(A3952="عهدة",1,0)</f>
        <v/>
      </c>
      <c r="S3952">
        <f>IF(C3952="","",IF(AND(C3952&gt;=DATE(2026,9,1),C3952&lt;=DATE(2027,8,31)),(YEAR(C3952)-2026)*12+MONTH(C3952)-8,""))</f>
        <v/>
      </c>
      <c r="T3952">
        <f>IF(AND(A3952="مصروف",R3952&gt;0,I3952="موافق",S3952&lt;&gt;"",H3952&lt;&gt;""),N(G3952),0)</f>
        <v/>
      </c>
    </row>
    <row r="3953">
      <c r="A3953" s="19" t="n"/>
      <c r="B3953" s="20">
        <f>IF(A3953="","",IF(R3953=0,"⚠ أضف سطر عهدة أولًا","DMT-"&amp;TEXT(R3953,"000")))</f>
        <v/>
      </c>
      <c r="C3953" s="21" t="n"/>
      <c r="D3953" s="20">
        <f>IF(C3953="","",IF(S3953="","خارج السنة المالية",INDEX(القوائم!$D$2:$D$13,S3953)))</f>
        <v/>
      </c>
      <c r="E3953" s="22" t="n"/>
      <c r="F3953" s="23" t="n"/>
      <c r="G3953" s="23" t="n"/>
      <c r="H3953" s="22" t="n"/>
      <c r="I3953" s="19" t="n"/>
      <c r="J3953" s="21" t="n"/>
      <c r="K3953" s="19" t="n"/>
      <c r="L3953" s="19" t="n"/>
      <c r="M3953" s="21" t="n"/>
      <c r="N3953" s="22" t="n"/>
      <c r="O3953" s="24">
        <f>IF(A3953&lt;&gt;"عهدة","",SUMIFS($G$8:$G$5007,$B$8:$B$5007,B3953,$A$8:$A$5007,"مصروف",$I$8:$I$5007,"&lt;&gt;مرفوض"))</f>
        <v/>
      </c>
      <c r="P3953" s="25">
        <f>IF(A3953&lt;&gt;"عهدة","",N(F3953)-O3953)</f>
        <v/>
      </c>
      <c r="Q3953" s="26">
        <f>IF(A3953="","",IF(A3953="عهدة",IF(N(F3953)=0,"⚠ أدخل قيمة العهدة",IF(P3953&lt;0,"⛔ عجز / زيادة مصروفات "&amp;TEXT(-P3953,"#,##0"),IF(COUNTIFS($B$8:$B$5007,B3953,$A$8:$A$5007,"مصروف",$I$8:$I$5007,"&lt;&gt;مرفوض",$K$8:$K$5007,"&lt;&gt;نعم")&gt;0,"⚠ "&amp;COUNTIFS($B$8:$B$5007,B3953,$A$8:$A$5007,"مصروف",$I$8:$I$5007,"&lt;&gt;مرفوض",$K$8:$K$5007,"&lt;&gt;نعم")&amp;" مصروف غير مسوى",IF(L3953="تمت التسوية",IF(P3953=0,"✔ متوازنة وتمت التسوية","✔ تمت التسوية – متبقي "&amp;TEXT(P3953,"#,##0")),IF(P3953&gt;0,"متبقي "&amp;TEXT(P3953,"#,##0"),"✔ متوازنة"))))),IF(R3953=0,"⚠ أضف سطر عهدة أولًا",IF(OR(C3953="",N(G3953)=0),"⚠ أكمل التاريخ والقيمة",IF(S3953="","⚠ التاريخ خارج السنة المالية",IF(H3953="","⚠ اختر بند الموازنة",IF(I3953="مرفوض","✖ مرفوض من المدير",IF(I3953&lt;&gt;"موافق","⏳ بانتظار موافقة المدير",IF(K3953&lt;&gt;"نعم","⚠ غير مسوى مع الحسابات","✔ معتمد ومسوى")))))))))</f>
        <v/>
      </c>
      <c r="R3953">
        <f>N(R3952)+IF(A3953="عهدة",1,0)</f>
        <v/>
      </c>
      <c r="S3953">
        <f>IF(C3953="","",IF(AND(C3953&gt;=DATE(2026,9,1),C3953&lt;=DATE(2027,8,31)),(YEAR(C3953)-2026)*12+MONTH(C3953)-8,""))</f>
        <v/>
      </c>
      <c r="T3953">
        <f>IF(AND(A3953="مصروف",R3953&gt;0,I3953="موافق",S3953&lt;&gt;"",H3953&lt;&gt;""),N(G3953),0)</f>
        <v/>
      </c>
    </row>
    <row r="3954">
      <c r="A3954" s="19" t="n"/>
      <c r="B3954" s="20">
        <f>IF(A3954="","",IF(R3954=0,"⚠ أضف سطر عهدة أولًا","DMT-"&amp;TEXT(R3954,"000")))</f>
        <v/>
      </c>
      <c r="C3954" s="21" t="n"/>
      <c r="D3954" s="20">
        <f>IF(C3954="","",IF(S3954="","خارج السنة المالية",INDEX(القوائم!$D$2:$D$13,S3954)))</f>
        <v/>
      </c>
      <c r="E3954" s="22" t="n"/>
      <c r="F3954" s="23" t="n"/>
      <c r="G3954" s="23" t="n"/>
      <c r="H3954" s="22" t="n"/>
      <c r="I3954" s="19" t="n"/>
      <c r="J3954" s="21" t="n"/>
      <c r="K3954" s="19" t="n"/>
      <c r="L3954" s="19" t="n"/>
      <c r="M3954" s="21" t="n"/>
      <c r="N3954" s="22" t="n"/>
      <c r="O3954" s="24">
        <f>IF(A3954&lt;&gt;"عهدة","",SUMIFS($G$8:$G$5007,$B$8:$B$5007,B3954,$A$8:$A$5007,"مصروف",$I$8:$I$5007,"&lt;&gt;مرفوض"))</f>
        <v/>
      </c>
      <c r="P3954" s="25">
        <f>IF(A3954&lt;&gt;"عهدة","",N(F3954)-O3954)</f>
        <v/>
      </c>
      <c r="Q3954" s="26">
        <f>IF(A3954="","",IF(A3954="عهدة",IF(N(F3954)=0,"⚠ أدخل قيمة العهدة",IF(P3954&lt;0,"⛔ عجز / زيادة مصروفات "&amp;TEXT(-P3954,"#,##0"),IF(COUNTIFS($B$8:$B$5007,B3954,$A$8:$A$5007,"مصروف",$I$8:$I$5007,"&lt;&gt;مرفوض",$K$8:$K$5007,"&lt;&gt;نعم")&gt;0,"⚠ "&amp;COUNTIFS($B$8:$B$5007,B3954,$A$8:$A$5007,"مصروف",$I$8:$I$5007,"&lt;&gt;مرفوض",$K$8:$K$5007,"&lt;&gt;نعم")&amp;" مصروف غير مسوى",IF(L3954="تمت التسوية",IF(P3954=0,"✔ متوازنة وتمت التسوية","✔ تمت التسوية – متبقي "&amp;TEXT(P3954,"#,##0")),IF(P3954&gt;0,"متبقي "&amp;TEXT(P3954,"#,##0"),"✔ متوازنة"))))),IF(R3954=0,"⚠ أضف سطر عهدة أولًا",IF(OR(C3954="",N(G3954)=0),"⚠ أكمل التاريخ والقيمة",IF(S3954="","⚠ التاريخ خارج السنة المالية",IF(H3954="","⚠ اختر بند الموازنة",IF(I3954="مرفوض","✖ مرفوض من المدير",IF(I3954&lt;&gt;"موافق","⏳ بانتظار موافقة المدير",IF(K3954&lt;&gt;"نعم","⚠ غير مسوى مع الحسابات","✔ معتمد ومسوى")))))))))</f>
        <v/>
      </c>
      <c r="R3954">
        <f>N(R3953)+IF(A3954="عهدة",1,0)</f>
        <v/>
      </c>
      <c r="S3954">
        <f>IF(C3954="","",IF(AND(C3954&gt;=DATE(2026,9,1),C3954&lt;=DATE(2027,8,31)),(YEAR(C3954)-2026)*12+MONTH(C3954)-8,""))</f>
        <v/>
      </c>
      <c r="T3954">
        <f>IF(AND(A3954="مصروف",R3954&gt;0,I3954="موافق",S3954&lt;&gt;"",H3954&lt;&gt;""),N(G3954),0)</f>
        <v/>
      </c>
    </row>
    <row r="3955">
      <c r="A3955" s="19" t="n"/>
      <c r="B3955" s="20">
        <f>IF(A3955="","",IF(R3955=0,"⚠ أضف سطر عهدة أولًا","DMT-"&amp;TEXT(R3955,"000")))</f>
        <v/>
      </c>
      <c r="C3955" s="21" t="n"/>
      <c r="D3955" s="20">
        <f>IF(C3955="","",IF(S3955="","خارج السنة المالية",INDEX(القوائم!$D$2:$D$13,S3955)))</f>
        <v/>
      </c>
      <c r="E3955" s="22" t="n"/>
      <c r="F3955" s="23" t="n"/>
      <c r="G3955" s="23" t="n"/>
      <c r="H3955" s="22" t="n"/>
      <c r="I3955" s="19" t="n"/>
      <c r="J3955" s="21" t="n"/>
      <c r="K3955" s="19" t="n"/>
      <c r="L3955" s="19" t="n"/>
      <c r="M3955" s="21" t="n"/>
      <c r="N3955" s="22" t="n"/>
      <c r="O3955" s="24">
        <f>IF(A3955&lt;&gt;"عهدة","",SUMIFS($G$8:$G$5007,$B$8:$B$5007,B3955,$A$8:$A$5007,"مصروف",$I$8:$I$5007,"&lt;&gt;مرفوض"))</f>
        <v/>
      </c>
      <c r="P3955" s="25">
        <f>IF(A3955&lt;&gt;"عهدة","",N(F3955)-O3955)</f>
        <v/>
      </c>
      <c r="Q3955" s="26">
        <f>IF(A3955="","",IF(A3955="عهدة",IF(N(F3955)=0,"⚠ أدخل قيمة العهدة",IF(P3955&lt;0,"⛔ عجز / زيادة مصروفات "&amp;TEXT(-P3955,"#,##0"),IF(COUNTIFS($B$8:$B$5007,B3955,$A$8:$A$5007,"مصروف",$I$8:$I$5007,"&lt;&gt;مرفوض",$K$8:$K$5007,"&lt;&gt;نعم")&gt;0,"⚠ "&amp;COUNTIFS($B$8:$B$5007,B3955,$A$8:$A$5007,"مصروف",$I$8:$I$5007,"&lt;&gt;مرفوض",$K$8:$K$5007,"&lt;&gt;نعم")&amp;" مصروف غير مسوى",IF(L3955="تمت التسوية",IF(P3955=0,"✔ متوازنة وتمت التسوية","✔ تمت التسوية – متبقي "&amp;TEXT(P3955,"#,##0")),IF(P3955&gt;0,"متبقي "&amp;TEXT(P3955,"#,##0"),"✔ متوازنة"))))),IF(R3955=0,"⚠ أضف سطر عهدة أولًا",IF(OR(C3955="",N(G3955)=0),"⚠ أكمل التاريخ والقيمة",IF(S3955="","⚠ التاريخ خارج السنة المالية",IF(H3955="","⚠ اختر بند الموازنة",IF(I3955="مرفوض","✖ مرفوض من المدير",IF(I3955&lt;&gt;"موافق","⏳ بانتظار موافقة المدير",IF(K3955&lt;&gt;"نعم","⚠ غير مسوى مع الحسابات","✔ معتمد ومسوى")))))))))</f>
        <v/>
      </c>
      <c r="R3955">
        <f>N(R3954)+IF(A3955="عهدة",1,0)</f>
        <v/>
      </c>
      <c r="S3955">
        <f>IF(C3955="","",IF(AND(C3955&gt;=DATE(2026,9,1),C3955&lt;=DATE(2027,8,31)),(YEAR(C3955)-2026)*12+MONTH(C3955)-8,""))</f>
        <v/>
      </c>
      <c r="T3955">
        <f>IF(AND(A3955="مصروف",R3955&gt;0,I3955="موافق",S3955&lt;&gt;"",H3955&lt;&gt;""),N(G3955),0)</f>
        <v/>
      </c>
    </row>
    <row r="3956">
      <c r="A3956" s="19" t="n"/>
      <c r="B3956" s="20">
        <f>IF(A3956="","",IF(R3956=0,"⚠ أضف سطر عهدة أولًا","DMT-"&amp;TEXT(R3956,"000")))</f>
        <v/>
      </c>
      <c r="C3956" s="21" t="n"/>
      <c r="D3956" s="20">
        <f>IF(C3956="","",IF(S3956="","خارج السنة المالية",INDEX(القوائم!$D$2:$D$13,S3956)))</f>
        <v/>
      </c>
      <c r="E3956" s="22" t="n"/>
      <c r="F3956" s="23" t="n"/>
      <c r="G3956" s="23" t="n"/>
      <c r="H3956" s="22" t="n"/>
      <c r="I3956" s="19" t="n"/>
      <c r="J3956" s="21" t="n"/>
      <c r="K3956" s="19" t="n"/>
      <c r="L3956" s="19" t="n"/>
      <c r="M3956" s="21" t="n"/>
      <c r="N3956" s="22" t="n"/>
      <c r="O3956" s="24">
        <f>IF(A3956&lt;&gt;"عهدة","",SUMIFS($G$8:$G$5007,$B$8:$B$5007,B3956,$A$8:$A$5007,"مصروف",$I$8:$I$5007,"&lt;&gt;مرفوض"))</f>
        <v/>
      </c>
      <c r="P3956" s="25">
        <f>IF(A3956&lt;&gt;"عهدة","",N(F3956)-O3956)</f>
        <v/>
      </c>
      <c r="Q3956" s="26">
        <f>IF(A3956="","",IF(A3956="عهدة",IF(N(F3956)=0,"⚠ أدخل قيمة العهدة",IF(P3956&lt;0,"⛔ عجز / زيادة مصروفات "&amp;TEXT(-P3956,"#,##0"),IF(COUNTIFS($B$8:$B$5007,B3956,$A$8:$A$5007,"مصروف",$I$8:$I$5007,"&lt;&gt;مرفوض",$K$8:$K$5007,"&lt;&gt;نعم")&gt;0,"⚠ "&amp;COUNTIFS($B$8:$B$5007,B3956,$A$8:$A$5007,"مصروف",$I$8:$I$5007,"&lt;&gt;مرفوض",$K$8:$K$5007,"&lt;&gt;نعم")&amp;" مصروف غير مسوى",IF(L3956="تمت التسوية",IF(P3956=0,"✔ متوازنة وتمت التسوية","✔ تمت التسوية – متبقي "&amp;TEXT(P3956,"#,##0")),IF(P3956&gt;0,"متبقي "&amp;TEXT(P3956,"#,##0"),"✔ متوازنة"))))),IF(R3956=0,"⚠ أضف سطر عهدة أولًا",IF(OR(C3956="",N(G3956)=0),"⚠ أكمل التاريخ والقيمة",IF(S3956="","⚠ التاريخ خارج السنة المالية",IF(H3956="","⚠ اختر بند الموازنة",IF(I3956="مرفوض","✖ مرفوض من المدير",IF(I3956&lt;&gt;"موافق","⏳ بانتظار موافقة المدير",IF(K3956&lt;&gt;"نعم","⚠ غير مسوى مع الحسابات","✔ معتمد ومسوى")))))))))</f>
        <v/>
      </c>
      <c r="R3956">
        <f>N(R3955)+IF(A3956="عهدة",1,0)</f>
        <v/>
      </c>
      <c r="S3956">
        <f>IF(C3956="","",IF(AND(C3956&gt;=DATE(2026,9,1),C3956&lt;=DATE(2027,8,31)),(YEAR(C3956)-2026)*12+MONTH(C3956)-8,""))</f>
        <v/>
      </c>
      <c r="T3956">
        <f>IF(AND(A3956="مصروف",R3956&gt;0,I3956="موافق",S3956&lt;&gt;"",H3956&lt;&gt;""),N(G3956),0)</f>
        <v/>
      </c>
    </row>
    <row r="3957">
      <c r="A3957" s="19" t="n"/>
      <c r="B3957" s="20">
        <f>IF(A3957="","",IF(R3957=0,"⚠ أضف سطر عهدة أولًا","DMT-"&amp;TEXT(R3957,"000")))</f>
        <v/>
      </c>
      <c r="C3957" s="21" t="n"/>
      <c r="D3957" s="20">
        <f>IF(C3957="","",IF(S3957="","خارج السنة المالية",INDEX(القوائم!$D$2:$D$13,S3957)))</f>
        <v/>
      </c>
      <c r="E3957" s="22" t="n"/>
      <c r="F3957" s="23" t="n"/>
      <c r="G3957" s="23" t="n"/>
      <c r="H3957" s="22" t="n"/>
      <c r="I3957" s="19" t="n"/>
      <c r="J3957" s="21" t="n"/>
      <c r="K3957" s="19" t="n"/>
      <c r="L3957" s="19" t="n"/>
      <c r="M3957" s="21" t="n"/>
      <c r="N3957" s="22" t="n"/>
      <c r="O3957" s="24">
        <f>IF(A3957&lt;&gt;"عهدة","",SUMIFS($G$8:$G$5007,$B$8:$B$5007,B3957,$A$8:$A$5007,"مصروف",$I$8:$I$5007,"&lt;&gt;مرفوض"))</f>
        <v/>
      </c>
      <c r="P3957" s="25">
        <f>IF(A3957&lt;&gt;"عهدة","",N(F3957)-O3957)</f>
        <v/>
      </c>
      <c r="Q3957" s="26">
        <f>IF(A3957="","",IF(A3957="عهدة",IF(N(F3957)=0,"⚠ أدخل قيمة العهدة",IF(P3957&lt;0,"⛔ عجز / زيادة مصروفات "&amp;TEXT(-P3957,"#,##0"),IF(COUNTIFS($B$8:$B$5007,B3957,$A$8:$A$5007,"مصروف",$I$8:$I$5007,"&lt;&gt;مرفوض",$K$8:$K$5007,"&lt;&gt;نعم")&gt;0,"⚠ "&amp;COUNTIFS($B$8:$B$5007,B3957,$A$8:$A$5007,"مصروف",$I$8:$I$5007,"&lt;&gt;مرفوض",$K$8:$K$5007,"&lt;&gt;نعم")&amp;" مصروف غير مسوى",IF(L3957="تمت التسوية",IF(P3957=0,"✔ متوازنة وتمت التسوية","✔ تمت التسوية – متبقي "&amp;TEXT(P3957,"#,##0")),IF(P3957&gt;0,"متبقي "&amp;TEXT(P3957,"#,##0"),"✔ متوازنة"))))),IF(R3957=0,"⚠ أضف سطر عهدة أولًا",IF(OR(C3957="",N(G3957)=0),"⚠ أكمل التاريخ والقيمة",IF(S3957="","⚠ التاريخ خارج السنة المالية",IF(H3957="","⚠ اختر بند الموازنة",IF(I3957="مرفوض","✖ مرفوض من المدير",IF(I3957&lt;&gt;"موافق","⏳ بانتظار موافقة المدير",IF(K3957&lt;&gt;"نعم","⚠ غير مسوى مع الحسابات","✔ معتمد ومسوى")))))))))</f>
        <v/>
      </c>
      <c r="R3957">
        <f>N(R3956)+IF(A3957="عهدة",1,0)</f>
        <v/>
      </c>
      <c r="S3957">
        <f>IF(C3957="","",IF(AND(C3957&gt;=DATE(2026,9,1),C3957&lt;=DATE(2027,8,31)),(YEAR(C3957)-2026)*12+MONTH(C3957)-8,""))</f>
        <v/>
      </c>
      <c r="T3957">
        <f>IF(AND(A3957="مصروف",R3957&gt;0,I3957="موافق",S3957&lt;&gt;"",H3957&lt;&gt;""),N(G3957),0)</f>
        <v/>
      </c>
    </row>
    <row r="3958">
      <c r="A3958" s="19" t="n"/>
      <c r="B3958" s="20">
        <f>IF(A3958="","",IF(R3958=0,"⚠ أضف سطر عهدة أولًا","DMT-"&amp;TEXT(R3958,"000")))</f>
        <v/>
      </c>
      <c r="C3958" s="21" t="n"/>
      <c r="D3958" s="20">
        <f>IF(C3958="","",IF(S3958="","خارج السنة المالية",INDEX(القوائم!$D$2:$D$13,S3958)))</f>
        <v/>
      </c>
      <c r="E3958" s="22" t="n"/>
      <c r="F3958" s="23" t="n"/>
      <c r="G3958" s="23" t="n"/>
      <c r="H3958" s="22" t="n"/>
      <c r="I3958" s="19" t="n"/>
      <c r="J3958" s="21" t="n"/>
      <c r="K3958" s="19" t="n"/>
      <c r="L3958" s="19" t="n"/>
      <c r="M3958" s="21" t="n"/>
      <c r="N3958" s="22" t="n"/>
      <c r="O3958" s="24">
        <f>IF(A3958&lt;&gt;"عهدة","",SUMIFS($G$8:$G$5007,$B$8:$B$5007,B3958,$A$8:$A$5007,"مصروف",$I$8:$I$5007,"&lt;&gt;مرفوض"))</f>
        <v/>
      </c>
      <c r="P3958" s="25">
        <f>IF(A3958&lt;&gt;"عهدة","",N(F3958)-O3958)</f>
        <v/>
      </c>
      <c r="Q3958" s="26">
        <f>IF(A3958="","",IF(A3958="عهدة",IF(N(F3958)=0,"⚠ أدخل قيمة العهدة",IF(P3958&lt;0,"⛔ عجز / زيادة مصروفات "&amp;TEXT(-P3958,"#,##0"),IF(COUNTIFS($B$8:$B$5007,B3958,$A$8:$A$5007,"مصروف",$I$8:$I$5007,"&lt;&gt;مرفوض",$K$8:$K$5007,"&lt;&gt;نعم")&gt;0,"⚠ "&amp;COUNTIFS($B$8:$B$5007,B3958,$A$8:$A$5007,"مصروف",$I$8:$I$5007,"&lt;&gt;مرفوض",$K$8:$K$5007,"&lt;&gt;نعم")&amp;" مصروف غير مسوى",IF(L3958="تمت التسوية",IF(P3958=0,"✔ متوازنة وتمت التسوية","✔ تمت التسوية – متبقي "&amp;TEXT(P3958,"#,##0")),IF(P3958&gt;0,"متبقي "&amp;TEXT(P3958,"#,##0"),"✔ متوازنة"))))),IF(R3958=0,"⚠ أضف سطر عهدة أولًا",IF(OR(C3958="",N(G3958)=0),"⚠ أكمل التاريخ والقيمة",IF(S3958="","⚠ التاريخ خارج السنة المالية",IF(H3958="","⚠ اختر بند الموازنة",IF(I3958="مرفوض","✖ مرفوض من المدير",IF(I3958&lt;&gt;"موافق","⏳ بانتظار موافقة المدير",IF(K3958&lt;&gt;"نعم","⚠ غير مسوى مع الحسابات","✔ معتمد ومسوى")))))))))</f>
        <v/>
      </c>
      <c r="R3958">
        <f>N(R3957)+IF(A3958="عهدة",1,0)</f>
        <v/>
      </c>
      <c r="S3958">
        <f>IF(C3958="","",IF(AND(C3958&gt;=DATE(2026,9,1),C3958&lt;=DATE(2027,8,31)),(YEAR(C3958)-2026)*12+MONTH(C3958)-8,""))</f>
        <v/>
      </c>
      <c r="T3958">
        <f>IF(AND(A3958="مصروف",R3958&gt;0,I3958="موافق",S3958&lt;&gt;"",H3958&lt;&gt;""),N(G3958),0)</f>
        <v/>
      </c>
    </row>
    <row r="3959">
      <c r="A3959" s="19" t="n"/>
      <c r="B3959" s="20">
        <f>IF(A3959="","",IF(R3959=0,"⚠ أضف سطر عهدة أولًا","DMT-"&amp;TEXT(R3959,"000")))</f>
        <v/>
      </c>
      <c r="C3959" s="21" t="n"/>
      <c r="D3959" s="20">
        <f>IF(C3959="","",IF(S3959="","خارج السنة المالية",INDEX(القوائم!$D$2:$D$13,S3959)))</f>
        <v/>
      </c>
      <c r="E3959" s="22" t="n"/>
      <c r="F3959" s="23" t="n"/>
      <c r="G3959" s="23" t="n"/>
      <c r="H3959" s="22" t="n"/>
      <c r="I3959" s="19" t="n"/>
      <c r="J3959" s="21" t="n"/>
      <c r="K3959" s="19" t="n"/>
      <c r="L3959" s="19" t="n"/>
      <c r="M3959" s="21" t="n"/>
      <c r="N3959" s="22" t="n"/>
      <c r="O3959" s="24">
        <f>IF(A3959&lt;&gt;"عهدة","",SUMIFS($G$8:$G$5007,$B$8:$B$5007,B3959,$A$8:$A$5007,"مصروف",$I$8:$I$5007,"&lt;&gt;مرفوض"))</f>
        <v/>
      </c>
      <c r="P3959" s="25">
        <f>IF(A3959&lt;&gt;"عهدة","",N(F3959)-O3959)</f>
        <v/>
      </c>
      <c r="Q3959" s="26">
        <f>IF(A3959="","",IF(A3959="عهدة",IF(N(F3959)=0,"⚠ أدخل قيمة العهدة",IF(P3959&lt;0,"⛔ عجز / زيادة مصروفات "&amp;TEXT(-P3959,"#,##0"),IF(COUNTIFS($B$8:$B$5007,B3959,$A$8:$A$5007,"مصروف",$I$8:$I$5007,"&lt;&gt;مرفوض",$K$8:$K$5007,"&lt;&gt;نعم")&gt;0,"⚠ "&amp;COUNTIFS($B$8:$B$5007,B3959,$A$8:$A$5007,"مصروف",$I$8:$I$5007,"&lt;&gt;مرفوض",$K$8:$K$5007,"&lt;&gt;نعم")&amp;" مصروف غير مسوى",IF(L3959="تمت التسوية",IF(P3959=0,"✔ متوازنة وتمت التسوية","✔ تمت التسوية – متبقي "&amp;TEXT(P3959,"#,##0")),IF(P3959&gt;0,"متبقي "&amp;TEXT(P3959,"#,##0"),"✔ متوازنة"))))),IF(R3959=0,"⚠ أضف سطر عهدة أولًا",IF(OR(C3959="",N(G3959)=0),"⚠ أكمل التاريخ والقيمة",IF(S3959="","⚠ التاريخ خارج السنة المالية",IF(H3959="","⚠ اختر بند الموازنة",IF(I3959="مرفوض","✖ مرفوض من المدير",IF(I3959&lt;&gt;"موافق","⏳ بانتظار موافقة المدير",IF(K3959&lt;&gt;"نعم","⚠ غير مسوى مع الحسابات","✔ معتمد ومسوى")))))))))</f>
        <v/>
      </c>
      <c r="R3959">
        <f>N(R3958)+IF(A3959="عهدة",1,0)</f>
        <v/>
      </c>
      <c r="S3959">
        <f>IF(C3959="","",IF(AND(C3959&gt;=DATE(2026,9,1),C3959&lt;=DATE(2027,8,31)),(YEAR(C3959)-2026)*12+MONTH(C3959)-8,""))</f>
        <v/>
      </c>
      <c r="T3959">
        <f>IF(AND(A3959="مصروف",R3959&gt;0,I3959="موافق",S3959&lt;&gt;"",H3959&lt;&gt;""),N(G3959),0)</f>
        <v/>
      </c>
    </row>
    <row r="3960">
      <c r="A3960" s="19" t="n"/>
      <c r="B3960" s="20">
        <f>IF(A3960="","",IF(R3960=0,"⚠ أضف سطر عهدة أولًا","DMT-"&amp;TEXT(R3960,"000")))</f>
        <v/>
      </c>
      <c r="C3960" s="21" t="n"/>
      <c r="D3960" s="20">
        <f>IF(C3960="","",IF(S3960="","خارج السنة المالية",INDEX(القوائم!$D$2:$D$13,S3960)))</f>
        <v/>
      </c>
      <c r="E3960" s="22" t="n"/>
      <c r="F3960" s="23" t="n"/>
      <c r="G3960" s="23" t="n"/>
      <c r="H3960" s="22" t="n"/>
      <c r="I3960" s="19" t="n"/>
      <c r="J3960" s="21" t="n"/>
      <c r="K3960" s="19" t="n"/>
      <c r="L3960" s="19" t="n"/>
      <c r="M3960" s="21" t="n"/>
      <c r="N3960" s="22" t="n"/>
      <c r="O3960" s="24">
        <f>IF(A3960&lt;&gt;"عهدة","",SUMIFS($G$8:$G$5007,$B$8:$B$5007,B3960,$A$8:$A$5007,"مصروف",$I$8:$I$5007,"&lt;&gt;مرفوض"))</f>
        <v/>
      </c>
      <c r="P3960" s="25">
        <f>IF(A3960&lt;&gt;"عهدة","",N(F3960)-O3960)</f>
        <v/>
      </c>
      <c r="Q3960" s="26">
        <f>IF(A3960="","",IF(A3960="عهدة",IF(N(F3960)=0,"⚠ أدخل قيمة العهدة",IF(P3960&lt;0,"⛔ عجز / زيادة مصروفات "&amp;TEXT(-P3960,"#,##0"),IF(COUNTIFS($B$8:$B$5007,B3960,$A$8:$A$5007,"مصروف",$I$8:$I$5007,"&lt;&gt;مرفوض",$K$8:$K$5007,"&lt;&gt;نعم")&gt;0,"⚠ "&amp;COUNTIFS($B$8:$B$5007,B3960,$A$8:$A$5007,"مصروف",$I$8:$I$5007,"&lt;&gt;مرفوض",$K$8:$K$5007,"&lt;&gt;نعم")&amp;" مصروف غير مسوى",IF(L3960="تمت التسوية",IF(P3960=0,"✔ متوازنة وتمت التسوية","✔ تمت التسوية – متبقي "&amp;TEXT(P3960,"#,##0")),IF(P3960&gt;0,"متبقي "&amp;TEXT(P3960,"#,##0"),"✔ متوازنة"))))),IF(R3960=0,"⚠ أضف سطر عهدة أولًا",IF(OR(C3960="",N(G3960)=0),"⚠ أكمل التاريخ والقيمة",IF(S3960="","⚠ التاريخ خارج السنة المالية",IF(H3960="","⚠ اختر بند الموازنة",IF(I3960="مرفوض","✖ مرفوض من المدير",IF(I3960&lt;&gt;"موافق","⏳ بانتظار موافقة المدير",IF(K3960&lt;&gt;"نعم","⚠ غير مسوى مع الحسابات","✔ معتمد ومسوى")))))))))</f>
        <v/>
      </c>
      <c r="R3960">
        <f>N(R3959)+IF(A3960="عهدة",1,0)</f>
        <v/>
      </c>
      <c r="S3960">
        <f>IF(C3960="","",IF(AND(C3960&gt;=DATE(2026,9,1),C3960&lt;=DATE(2027,8,31)),(YEAR(C3960)-2026)*12+MONTH(C3960)-8,""))</f>
        <v/>
      </c>
      <c r="T3960">
        <f>IF(AND(A3960="مصروف",R3960&gt;0,I3960="موافق",S3960&lt;&gt;"",H3960&lt;&gt;""),N(G3960),0)</f>
        <v/>
      </c>
    </row>
    <row r="3961">
      <c r="A3961" s="19" t="n"/>
      <c r="B3961" s="20">
        <f>IF(A3961="","",IF(R3961=0,"⚠ أضف سطر عهدة أولًا","DMT-"&amp;TEXT(R3961,"000")))</f>
        <v/>
      </c>
      <c r="C3961" s="21" t="n"/>
      <c r="D3961" s="20">
        <f>IF(C3961="","",IF(S3961="","خارج السنة المالية",INDEX(القوائم!$D$2:$D$13,S3961)))</f>
        <v/>
      </c>
      <c r="E3961" s="22" t="n"/>
      <c r="F3961" s="23" t="n"/>
      <c r="G3961" s="23" t="n"/>
      <c r="H3961" s="22" t="n"/>
      <c r="I3961" s="19" t="n"/>
      <c r="J3961" s="21" t="n"/>
      <c r="K3961" s="19" t="n"/>
      <c r="L3961" s="19" t="n"/>
      <c r="M3961" s="21" t="n"/>
      <c r="N3961" s="22" t="n"/>
      <c r="O3961" s="24">
        <f>IF(A3961&lt;&gt;"عهدة","",SUMIFS($G$8:$G$5007,$B$8:$B$5007,B3961,$A$8:$A$5007,"مصروف",$I$8:$I$5007,"&lt;&gt;مرفوض"))</f>
        <v/>
      </c>
      <c r="P3961" s="25">
        <f>IF(A3961&lt;&gt;"عهدة","",N(F3961)-O3961)</f>
        <v/>
      </c>
      <c r="Q3961" s="26">
        <f>IF(A3961="","",IF(A3961="عهدة",IF(N(F3961)=0,"⚠ أدخل قيمة العهدة",IF(P3961&lt;0,"⛔ عجز / زيادة مصروفات "&amp;TEXT(-P3961,"#,##0"),IF(COUNTIFS($B$8:$B$5007,B3961,$A$8:$A$5007,"مصروف",$I$8:$I$5007,"&lt;&gt;مرفوض",$K$8:$K$5007,"&lt;&gt;نعم")&gt;0,"⚠ "&amp;COUNTIFS($B$8:$B$5007,B3961,$A$8:$A$5007,"مصروف",$I$8:$I$5007,"&lt;&gt;مرفوض",$K$8:$K$5007,"&lt;&gt;نعم")&amp;" مصروف غير مسوى",IF(L3961="تمت التسوية",IF(P3961=0,"✔ متوازنة وتمت التسوية","✔ تمت التسوية – متبقي "&amp;TEXT(P3961,"#,##0")),IF(P3961&gt;0,"متبقي "&amp;TEXT(P3961,"#,##0"),"✔ متوازنة"))))),IF(R3961=0,"⚠ أضف سطر عهدة أولًا",IF(OR(C3961="",N(G3961)=0),"⚠ أكمل التاريخ والقيمة",IF(S3961="","⚠ التاريخ خارج السنة المالية",IF(H3961="","⚠ اختر بند الموازنة",IF(I3961="مرفوض","✖ مرفوض من المدير",IF(I3961&lt;&gt;"موافق","⏳ بانتظار موافقة المدير",IF(K3961&lt;&gt;"نعم","⚠ غير مسوى مع الحسابات","✔ معتمد ومسوى")))))))))</f>
        <v/>
      </c>
      <c r="R3961">
        <f>N(R3960)+IF(A3961="عهدة",1,0)</f>
        <v/>
      </c>
      <c r="S3961">
        <f>IF(C3961="","",IF(AND(C3961&gt;=DATE(2026,9,1),C3961&lt;=DATE(2027,8,31)),(YEAR(C3961)-2026)*12+MONTH(C3961)-8,""))</f>
        <v/>
      </c>
      <c r="T3961">
        <f>IF(AND(A3961="مصروف",R3961&gt;0,I3961="موافق",S3961&lt;&gt;"",H3961&lt;&gt;""),N(G3961),0)</f>
        <v/>
      </c>
    </row>
    <row r="3962">
      <c r="A3962" s="19" t="n"/>
      <c r="B3962" s="20">
        <f>IF(A3962="","",IF(R3962=0,"⚠ أضف سطر عهدة أولًا","DMT-"&amp;TEXT(R3962,"000")))</f>
        <v/>
      </c>
      <c r="C3962" s="21" t="n"/>
      <c r="D3962" s="20">
        <f>IF(C3962="","",IF(S3962="","خارج السنة المالية",INDEX(القوائم!$D$2:$D$13,S3962)))</f>
        <v/>
      </c>
      <c r="E3962" s="22" t="n"/>
      <c r="F3962" s="23" t="n"/>
      <c r="G3962" s="23" t="n"/>
      <c r="H3962" s="22" t="n"/>
      <c r="I3962" s="19" t="n"/>
      <c r="J3962" s="21" t="n"/>
      <c r="K3962" s="19" t="n"/>
      <c r="L3962" s="19" t="n"/>
      <c r="M3962" s="21" t="n"/>
      <c r="N3962" s="22" t="n"/>
      <c r="O3962" s="24">
        <f>IF(A3962&lt;&gt;"عهدة","",SUMIFS($G$8:$G$5007,$B$8:$B$5007,B3962,$A$8:$A$5007,"مصروف",$I$8:$I$5007,"&lt;&gt;مرفوض"))</f>
        <v/>
      </c>
      <c r="P3962" s="25">
        <f>IF(A3962&lt;&gt;"عهدة","",N(F3962)-O3962)</f>
        <v/>
      </c>
      <c r="Q3962" s="26">
        <f>IF(A3962="","",IF(A3962="عهدة",IF(N(F3962)=0,"⚠ أدخل قيمة العهدة",IF(P3962&lt;0,"⛔ عجز / زيادة مصروفات "&amp;TEXT(-P3962,"#,##0"),IF(COUNTIFS($B$8:$B$5007,B3962,$A$8:$A$5007,"مصروف",$I$8:$I$5007,"&lt;&gt;مرفوض",$K$8:$K$5007,"&lt;&gt;نعم")&gt;0,"⚠ "&amp;COUNTIFS($B$8:$B$5007,B3962,$A$8:$A$5007,"مصروف",$I$8:$I$5007,"&lt;&gt;مرفوض",$K$8:$K$5007,"&lt;&gt;نعم")&amp;" مصروف غير مسوى",IF(L3962="تمت التسوية",IF(P3962=0,"✔ متوازنة وتمت التسوية","✔ تمت التسوية – متبقي "&amp;TEXT(P3962,"#,##0")),IF(P3962&gt;0,"متبقي "&amp;TEXT(P3962,"#,##0"),"✔ متوازنة"))))),IF(R3962=0,"⚠ أضف سطر عهدة أولًا",IF(OR(C3962="",N(G3962)=0),"⚠ أكمل التاريخ والقيمة",IF(S3962="","⚠ التاريخ خارج السنة المالية",IF(H3962="","⚠ اختر بند الموازنة",IF(I3962="مرفوض","✖ مرفوض من المدير",IF(I3962&lt;&gt;"موافق","⏳ بانتظار موافقة المدير",IF(K3962&lt;&gt;"نعم","⚠ غير مسوى مع الحسابات","✔ معتمد ومسوى")))))))))</f>
        <v/>
      </c>
      <c r="R3962">
        <f>N(R3961)+IF(A3962="عهدة",1,0)</f>
        <v/>
      </c>
      <c r="S3962">
        <f>IF(C3962="","",IF(AND(C3962&gt;=DATE(2026,9,1),C3962&lt;=DATE(2027,8,31)),(YEAR(C3962)-2026)*12+MONTH(C3962)-8,""))</f>
        <v/>
      </c>
      <c r="T3962">
        <f>IF(AND(A3962="مصروف",R3962&gt;0,I3962="موافق",S3962&lt;&gt;"",H3962&lt;&gt;""),N(G3962),0)</f>
        <v/>
      </c>
    </row>
    <row r="3963">
      <c r="A3963" s="19" t="n"/>
      <c r="B3963" s="20">
        <f>IF(A3963="","",IF(R3963=0,"⚠ أضف سطر عهدة أولًا","DMT-"&amp;TEXT(R3963,"000")))</f>
        <v/>
      </c>
      <c r="C3963" s="21" t="n"/>
      <c r="D3963" s="20">
        <f>IF(C3963="","",IF(S3963="","خارج السنة المالية",INDEX(القوائم!$D$2:$D$13,S3963)))</f>
        <v/>
      </c>
      <c r="E3963" s="22" t="n"/>
      <c r="F3963" s="23" t="n"/>
      <c r="G3963" s="23" t="n"/>
      <c r="H3963" s="22" t="n"/>
      <c r="I3963" s="19" t="n"/>
      <c r="J3963" s="21" t="n"/>
      <c r="K3963" s="19" t="n"/>
      <c r="L3963" s="19" t="n"/>
      <c r="M3963" s="21" t="n"/>
      <c r="N3963" s="22" t="n"/>
      <c r="O3963" s="24">
        <f>IF(A3963&lt;&gt;"عهدة","",SUMIFS($G$8:$G$5007,$B$8:$B$5007,B3963,$A$8:$A$5007,"مصروف",$I$8:$I$5007,"&lt;&gt;مرفوض"))</f>
        <v/>
      </c>
      <c r="P3963" s="25">
        <f>IF(A3963&lt;&gt;"عهدة","",N(F3963)-O3963)</f>
        <v/>
      </c>
      <c r="Q3963" s="26">
        <f>IF(A3963="","",IF(A3963="عهدة",IF(N(F3963)=0,"⚠ أدخل قيمة العهدة",IF(P3963&lt;0,"⛔ عجز / زيادة مصروفات "&amp;TEXT(-P3963,"#,##0"),IF(COUNTIFS($B$8:$B$5007,B3963,$A$8:$A$5007,"مصروف",$I$8:$I$5007,"&lt;&gt;مرفوض",$K$8:$K$5007,"&lt;&gt;نعم")&gt;0,"⚠ "&amp;COUNTIFS($B$8:$B$5007,B3963,$A$8:$A$5007,"مصروف",$I$8:$I$5007,"&lt;&gt;مرفوض",$K$8:$K$5007,"&lt;&gt;نعم")&amp;" مصروف غير مسوى",IF(L3963="تمت التسوية",IF(P3963=0,"✔ متوازنة وتمت التسوية","✔ تمت التسوية – متبقي "&amp;TEXT(P3963,"#,##0")),IF(P3963&gt;0,"متبقي "&amp;TEXT(P3963,"#,##0"),"✔ متوازنة"))))),IF(R3963=0,"⚠ أضف سطر عهدة أولًا",IF(OR(C3963="",N(G3963)=0),"⚠ أكمل التاريخ والقيمة",IF(S3963="","⚠ التاريخ خارج السنة المالية",IF(H3963="","⚠ اختر بند الموازنة",IF(I3963="مرفوض","✖ مرفوض من المدير",IF(I3963&lt;&gt;"موافق","⏳ بانتظار موافقة المدير",IF(K3963&lt;&gt;"نعم","⚠ غير مسوى مع الحسابات","✔ معتمد ومسوى")))))))))</f>
        <v/>
      </c>
      <c r="R3963">
        <f>N(R3962)+IF(A3963="عهدة",1,0)</f>
        <v/>
      </c>
      <c r="S3963">
        <f>IF(C3963="","",IF(AND(C3963&gt;=DATE(2026,9,1),C3963&lt;=DATE(2027,8,31)),(YEAR(C3963)-2026)*12+MONTH(C3963)-8,""))</f>
        <v/>
      </c>
      <c r="T3963">
        <f>IF(AND(A3963="مصروف",R3963&gt;0,I3963="موافق",S3963&lt;&gt;"",H3963&lt;&gt;""),N(G3963),0)</f>
        <v/>
      </c>
    </row>
    <row r="3964">
      <c r="A3964" s="19" t="n"/>
      <c r="B3964" s="20">
        <f>IF(A3964="","",IF(R3964=0,"⚠ أضف سطر عهدة أولًا","DMT-"&amp;TEXT(R3964,"000")))</f>
        <v/>
      </c>
      <c r="C3964" s="21" t="n"/>
      <c r="D3964" s="20">
        <f>IF(C3964="","",IF(S3964="","خارج السنة المالية",INDEX(القوائم!$D$2:$D$13,S3964)))</f>
        <v/>
      </c>
      <c r="E3964" s="22" t="n"/>
      <c r="F3964" s="23" t="n"/>
      <c r="G3964" s="23" t="n"/>
      <c r="H3964" s="22" t="n"/>
      <c r="I3964" s="19" t="n"/>
      <c r="J3964" s="21" t="n"/>
      <c r="K3964" s="19" t="n"/>
      <c r="L3964" s="19" t="n"/>
      <c r="M3964" s="21" t="n"/>
      <c r="N3964" s="22" t="n"/>
      <c r="O3964" s="24">
        <f>IF(A3964&lt;&gt;"عهدة","",SUMIFS($G$8:$G$5007,$B$8:$B$5007,B3964,$A$8:$A$5007,"مصروف",$I$8:$I$5007,"&lt;&gt;مرفوض"))</f>
        <v/>
      </c>
      <c r="P3964" s="25">
        <f>IF(A3964&lt;&gt;"عهدة","",N(F3964)-O3964)</f>
        <v/>
      </c>
      <c r="Q3964" s="26">
        <f>IF(A3964="","",IF(A3964="عهدة",IF(N(F3964)=0,"⚠ أدخل قيمة العهدة",IF(P3964&lt;0,"⛔ عجز / زيادة مصروفات "&amp;TEXT(-P3964,"#,##0"),IF(COUNTIFS($B$8:$B$5007,B3964,$A$8:$A$5007,"مصروف",$I$8:$I$5007,"&lt;&gt;مرفوض",$K$8:$K$5007,"&lt;&gt;نعم")&gt;0,"⚠ "&amp;COUNTIFS($B$8:$B$5007,B3964,$A$8:$A$5007,"مصروف",$I$8:$I$5007,"&lt;&gt;مرفوض",$K$8:$K$5007,"&lt;&gt;نعم")&amp;" مصروف غير مسوى",IF(L3964="تمت التسوية",IF(P3964=0,"✔ متوازنة وتمت التسوية","✔ تمت التسوية – متبقي "&amp;TEXT(P3964,"#,##0")),IF(P3964&gt;0,"متبقي "&amp;TEXT(P3964,"#,##0"),"✔ متوازنة"))))),IF(R3964=0,"⚠ أضف سطر عهدة أولًا",IF(OR(C3964="",N(G3964)=0),"⚠ أكمل التاريخ والقيمة",IF(S3964="","⚠ التاريخ خارج السنة المالية",IF(H3964="","⚠ اختر بند الموازنة",IF(I3964="مرفوض","✖ مرفوض من المدير",IF(I3964&lt;&gt;"موافق","⏳ بانتظار موافقة المدير",IF(K3964&lt;&gt;"نعم","⚠ غير مسوى مع الحسابات","✔ معتمد ومسوى")))))))))</f>
        <v/>
      </c>
      <c r="R3964">
        <f>N(R3963)+IF(A3964="عهدة",1,0)</f>
        <v/>
      </c>
      <c r="S3964">
        <f>IF(C3964="","",IF(AND(C3964&gt;=DATE(2026,9,1),C3964&lt;=DATE(2027,8,31)),(YEAR(C3964)-2026)*12+MONTH(C3964)-8,""))</f>
        <v/>
      </c>
      <c r="T3964">
        <f>IF(AND(A3964="مصروف",R3964&gt;0,I3964="موافق",S3964&lt;&gt;"",H3964&lt;&gt;""),N(G3964),0)</f>
        <v/>
      </c>
    </row>
    <row r="3965">
      <c r="A3965" s="19" t="n"/>
      <c r="B3965" s="20">
        <f>IF(A3965="","",IF(R3965=0,"⚠ أضف سطر عهدة أولًا","DMT-"&amp;TEXT(R3965,"000")))</f>
        <v/>
      </c>
      <c r="C3965" s="21" t="n"/>
      <c r="D3965" s="20">
        <f>IF(C3965="","",IF(S3965="","خارج السنة المالية",INDEX(القوائم!$D$2:$D$13,S3965)))</f>
        <v/>
      </c>
      <c r="E3965" s="22" t="n"/>
      <c r="F3965" s="23" t="n"/>
      <c r="G3965" s="23" t="n"/>
      <c r="H3965" s="22" t="n"/>
      <c r="I3965" s="19" t="n"/>
      <c r="J3965" s="21" t="n"/>
      <c r="K3965" s="19" t="n"/>
      <c r="L3965" s="19" t="n"/>
      <c r="M3965" s="21" t="n"/>
      <c r="N3965" s="22" t="n"/>
      <c r="O3965" s="24">
        <f>IF(A3965&lt;&gt;"عهدة","",SUMIFS($G$8:$G$5007,$B$8:$B$5007,B3965,$A$8:$A$5007,"مصروف",$I$8:$I$5007,"&lt;&gt;مرفوض"))</f>
        <v/>
      </c>
      <c r="P3965" s="25">
        <f>IF(A3965&lt;&gt;"عهدة","",N(F3965)-O3965)</f>
        <v/>
      </c>
      <c r="Q3965" s="26">
        <f>IF(A3965="","",IF(A3965="عهدة",IF(N(F3965)=0,"⚠ أدخل قيمة العهدة",IF(P3965&lt;0,"⛔ عجز / زيادة مصروفات "&amp;TEXT(-P3965,"#,##0"),IF(COUNTIFS($B$8:$B$5007,B3965,$A$8:$A$5007,"مصروف",$I$8:$I$5007,"&lt;&gt;مرفوض",$K$8:$K$5007,"&lt;&gt;نعم")&gt;0,"⚠ "&amp;COUNTIFS($B$8:$B$5007,B3965,$A$8:$A$5007,"مصروف",$I$8:$I$5007,"&lt;&gt;مرفوض",$K$8:$K$5007,"&lt;&gt;نعم")&amp;" مصروف غير مسوى",IF(L3965="تمت التسوية",IF(P3965=0,"✔ متوازنة وتمت التسوية","✔ تمت التسوية – متبقي "&amp;TEXT(P3965,"#,##0")),IF(P3965&gt;0,"متبقي "&amp;TEXT(P3965,"#,##0"),"✔ متوازنة"))))),IF(R3965=0,"⚠ أضف سطر عهدة أولًا",IF(OR(C3965="",N(G3965)=0),"⚠ أكمل التاريخ والقيمة",IF(S3965="","⚠ التاريخ خارج السنة المالية",IF(H3965="","⚠ اختر بند الموازنة",IF(I3965="مرفوض","✖ مرفوض من المدير",IF(I3965&lt;&gt;"موافق","⏳ بانتظار موافقة المدير",IF(K3965&lt;&gt;"نعم","⚠ غير مسوى مع الحسابات","✔ معتمد ومسوى")))))))))</f>
        <v/>
      </c>
      <c r="R3965">
        <f>N(R3964)+IF(A3965="عهدة",1,0)</f>
        <v/>
      </c>
      <c r="S3965">
        <f>IF(C3965="","",IF(AND(C3965&gt;=DATE(2026,9,1),C3965&lt;=DATE(2027,8,31)),(YEAR(C3965)-2026)*12+MONTH(C3965)-8,""))</f>
        <v/>
      </c>
      <c r="T3965">
        <f>IF(AND(A3965="مصروف",R3965&gt;0,I3965="موافق",S3965&lt;&gt;"",H3965&lt;&gt;""),N(G3965),0)</f>
        <v/>
      </c>
    </row>
    <row r="3966">
      <c r="A3966" s="19" t="n"/>
      <c r="B3966" s="20">
        <f>IF(A3966="","",IF(R3966=0,"⚠ أضف سطر عهدة أولًا","DMT-"&amp;TEXT(R3966,"000")))</f>
        <v/>
      </c>
      <c r="C3966" s="21" t="n"/>
      <c r="D3966" s="20">
        <f>IF(C3966="","",IF(S3966="","خارج السنة المالية",INDEX(القوائم!$D$2:$D$13,S3966)))</f>
        <v/>
      </c>
      <c r="E3966" s="22" t="n"/>
      <c r="F3966" s="23" t="n"/>
      <c r="G3966" s="23" t="n"/>
      <c r="H3966" s="22" t="n"/>
      <c r="I3966" s="19" t="n"/>
      <c r="J3966" s="21" t="n"/>
      <c r="K3966" s="19" t="n"/>
      <c r="L3966" s="19" t="n"/>
      <c r="M3966" s="21" t="n"/>
      <c r="N3966" s="22" t="n"/>
      <c r="O3966" s="24">
        <f>IF(A3966&lt;&gt;"عهدة","",SUMIFS($G$8:$G$5007,$B$8:$B$5007,B3966,$A$8:$A$5007,"مصروف",$I$8:$I$5007,"&lt;&gt;مرفوض"))</f>
        <v/>
      </c>
      <c r="P3966" s="25">
        <f>IF(A3966&lt;&gt;"عهدة","",N(F3966)-O3966)</f>
        <v/>
      </c>
      <c r="Q3966" s="26">
        <f>IF(A3966="","",IF(A3966="عهدة",IF(N(F3966)=0,"⚠ أدخل قيمة العهدة",IF(P3966&lt;0,"⛔ عجز / زيادة مصروفات "&amp;TEXT(-P3966,"#,##0"),IF(COUNTIFS($B$8:$B$5007,B3966,$A$8:$A$5007,"مصروف",$I$8:$I$5007,"&lt;&gt;مرفوض",$K$8:$K$5007,"&lt;&gt;نعم")&gt;0,"⚠ "&amp;COUNTIFS($B$8:$B$5007,B3966,$A$8:$A$5007,"مصروف",$I$8:$I$5007,"&lt;&gt;مرفوض",$K$8:$K$5007,"&lt;&gt;نعم")&amp;" مصروف غير مسوى",IF(L3966="تمت التسوية",IF(P3966=0,"✔ متوازنة وتمت التسوية","✔ تمت التسوية – متبقي "&amp;TEXT(P3966,"#,##0")),IF(P3966&gt;0,"متبقي "&amp;TEXT(P3966,"#,##0"),"✔ متوازنة"))))),IF(R3966=0,"⚠ أضف سطر عهدة أولًا",IF(OR(C3966="",N(G3966)=0),"⚠ أكمل التاريخ والقيمة",IF(S3966="","⚠ التاريخ خارج السنة المالية",IF(H3966="","⚠ اختر بند الموازنة",IF(I3966="مرفوض","✖ مرفوض من المدير",IF(I3966&lt;&gt;"موافق","⏳ بانتظار موافقة المدير",IF(K3966&lt;&gt;"نعم","⚠ غير مسوى مع الحسابات","✔ معتمد ومسوى")))))))))</f>
        <v/>
      </c>
      <c r="R3966">
        <f>N(R3965)+IF(A3966="عهدة",1,0)</f>
        <v/>
      </c>
      <c r="S3966">
        <f>IF(C3966="","",IF(AND(C3966&gt;=DATE(2026,9,1),C3966&lt;=DATE(2027,8,31)),(YEAR(C3966)-2026)*12+MONTH(C3966)-8,""))</f>
        <v/>
      </c>
      <c r="T3966">
        <f>IF(AND(A3966="مصروف",R3966&gt;0,I3966="موافق",S3966&lt;&gt;"",H3966&lt;&gt;""),N(G3966),0)</f>
        <v/>
      </c>
    </row>
    <row r="3967">
      <c r="A3967" s="19" t="n"/>
      <c r="B3967" s="20">
        <f>IF(A3967="","",IF(R3967=0,"⚠ أضف سطر عهدة أولًا","DMT-"&amp;TEXT(R3967,"000")))</f>
        <v/>
      </c>
      <c r="C3967" s="21" t="n"/>
      <c r="D3967" s="20">
        <f>IF(C3967="","",IF(S3967="","خارج السنة المالية",INDEX(القوائم!$D$2:$D$13,S3967)))</f>
        <v/>
      </c>
      <c r="E3967" s="22" t="n"/>
      <c r="F3967" s="23" t="n"/>
      <c r="G3967" s="23" t="n"/>
      <c r="H3967" s="22" t="n"/>
      <c r="I3967" s="19" t="n"/>
      <c r="J3967" s="21" t="n"/>
      <c r="K3967" s="19" t="n"/>
      <c r="L3967" s="19" t="n"/>
      <c r="M3967" s="21" t="n"/>
      <c r="N3967" s="22" t="n"/>
      <c r="O3967" s="24">
        <f>IF(A3967&lt;&gt;"عهدة","",SUMIFS($G$8:$G$5007,$B$8:$B$5007,B3967,$A$8:$A$5007,"مصروف",$I$8:$I$5007,"&lt;&gt;مرفوض"))</f>
        <v/>
      </c>
      <c r="P3967" s="25">
        <f>IF(A3967&lt;&gt;"عهدة","",N(F3967)-O3967)</f>
        <v/>
      </c>
      <c r="Q3967" s="26">
        <f>IF(A3967="","",IF(A3967="عهدة",IF(N(F3967)=0,"⚠ أدخل قيمة العهدة",IF(P3967&lt;0,"⛔ عجز / زيادة مصروفات "&amp;TEXT(-P3967,"#,##0"),IF(COUNTIFS($B$8:$B$5007,B3967,$A$8:$A$5007,"مصروف",$I$8:$I$5007,"&lt;&gt;مرفوض",$K$8:$K$5007,"&lt;&gt;نعم")&gt;0,"⚠ "&amp;COUNTIFS($B$8:$B$5007,B3967,$A$8:$A$5007,"مصروف",$I$8:$I$5007,"&lt;&gt;مرفوض",$K$8:$K$5007,"&lt;&gt;نعم")&amp;" مصروف غير مسوى",IF(L3967="تمت التسوية",IF(P3967=0,"✔ متوازنة وتمت التسوية","✔ تمت التسوية – متبقي "&amp;TEXT(P3967,"#,##0")),IF(P3967&gt;0,"متبقي "&amp;TEXT(P3967,"#,##0"),"✔ متوازنة"))))),IF(R3967=0,"⚠ أضف سطر عهدة أولًا",IF(OR(C3967="",N(G3967)=0),"⚠ أكمل التاريخ والقيمة",IF(S3967="","⚠ التاريخ خارج السنة المالية",IF(H3967="","⚠ اختر بند الموازنة",IF(I3967="مرفوض","✖ مرفوض من المدير",IF(I3967&lt;&gt;"موافق","⏳ بانتظار موافقة المدير",IF(K3967&lt;&gt;"نعم","⚠ غير مسوى مع الحسابات","✔ معتمد ومسوى")))))))))</f>
        <v/>
      </c>
      <c r="R3967">
        <f>N(R3966)+IF(A3967="عهدة",1,0)</f>
        <v/>
      </c>
      <c r="S3967">
        <f>IF(C3967="","",IF(AND(C3967&gt;=DATE(2026,9,1),C3967&lt;=DATE(2027,8,31)),(YEAR(C3967)-2026)*12+MONTH(C3967)-8,""))</f>
        <v/>
      </c>
      <c r="T3967">
        <f>IF(AND(A3967="مصروف",R3967&gt;0,I3967="موافق",S3967&lt;&gt;"",H3967&lt;&gt;""),N(G3967),0)</f>
        <v/>
      </c>
    </row>
    <row r="3968">
      <c r="A3968" s="19" t="n"/>
      <c r="B3968" s="20">
        <f>IF(A3968="","",IF(R3968=0,"⚠ أضف سطر عهدة أولًا","DMT-"&amp;TEXT(R3968,"000")))</f>
        <v/>
      </c>
      <c r="C3968" s="21" t="n"/>
      <c r="D3968" s="20">
        <f>IF(C3968="","",IF(S3968="","خارج السنة المالية",INDEX(القوائم!$D$2:$D$13,S3968)))</f>
        <v/>
      </c>
      <c r="E3968" s="22" t="n"/>
      <c r="F3968" s="23" t="n"/>
      <c r="G3968" s="23" t="n"/>
      <c r="H3968" s="22" t="n"/>
      <c r="I3968" s="19" t="n"/>
      <c r="J3968" s="21" t="n"/>
      <c r="K3968" s="19" t="n"/>
      <c r="L3968" s="19" t="n"/>
      <c r="M3968" s="21" t="n"/>
      <c r="N3968" s="22" t="n"/>
      <c r="O3968" s="24">
        <f>IF(A3968&lt;&gt;"عهدة","",SUMIFS($G$8:$G$5007,$B$8:$B$5007,B3968,$A$8:$A$5007,"مصروف",$I$8:$I$5007,"&lt;&gt;مرفوض"))</f>
        <v/>
      </c>
      <c r="P3968" s="25">
        <f>IF(A3968&lt;&gt;"عهدة","",N(F3968)-O3968)</f>
        <v/>
      </c>
      <c r="Q3968" s="26">
        <f>IF(A3968="","",IF(A3968="عهدة",IF(N(F3968)=0,"⚠ أدخل قيمة العهدة",IF(P3968&lt;0,"⛔ عجز / زيادة مصروفات "&amp;TEXT(-P3968,"#,##0"),IF(COUNTIFS($B$8:$B$5007,B3968,$A$8:$A$5007,"مصروف",$I$8:$I$5007,"&lt;&gt;مرفوض",$K$8:$K$5007,"&lt;&gt;نعم")&gt;0,"⚠ "&amp;COUNTIFS($B$8:$B$5007,B3968,$A$8:$A$5007,"مصروف",$I$8:$I$5007,"&lt;&gt;مرفوض",$K$8:$K$5007,"&lt;&gt;نعم")&amp;" مصروف غير مسوى",IF(L3968="تمت التسوية",IF(P3968=0,"✔ متوازنة وتمت التسوية","✔ تمت التسوية – متبقي "&amp;TEXT(P3968,"#,##0")),IF(P3968&gt;0,"متبقي "&amp;TEXT(P3968,"#,##0"),"✔ متوازنة"))))),IF(R3968=0,"⚠ أضف سطر عهدة أولًا",IF(OR(C3968="",N(G3968)=0),"⚠ أكمل التاريخ والقيمة",IF(S3968="","⚠ التاريخ خارج السنة المالية",IF(H3968="","⚠ اختر بند الموازنة",IF(I3968="مرفوض","✖ مرفوض من المدير",IF(I3968&lt;&gt;"موافق","⏳ بانتظار موافقة المدير",IF(K3968&lt;&gt;"نعم","⚠ غير مسوى مع الحسابات","✔ معتمد ومسوى")))))))))</f>
        <v/>
      </c>
      <c r="R3968">
        <f>N(R3967)+IF(A3968="عهدة",1,0)</f>
        <v/>
      </c>
      <c r="S3968">
        <f>IF(C3968="","",IF(AND(C3968&gt;=DATE(2026,9,1),C3968&lt;=DATE(2027,8,31)),(YEAR(C3968)-2026)*12+MONTH(C3968)-8,""))</f>
        <v/>
      </c>
      <c r="T3968">
        <f>IF(AND(A3968="مصروف",R3968&gt;0,I3968="موافق",S3968&lt;&gt;"",H3968&lt;&gt;""),N(G3968),0)</f>
        <v/>
      </c>
    </row>
    <row r="3969">
      <c r="A3969" s="19" t="n"/>
      <c r="B3969" s="20">
        <f>IF(A3969="","",IF(R3969=0,"⚠ أضف سطر عهدة أولًا","DMT-"&amp;TEXT(R3969,"000")))</f>
        <v/>
      </c>
      <c r="C3969" s="21" t="n"/>
      <c r="D3969" s="20">
        <f>IF(C3969="","",IF(S3969="","خارج السنة المالية",INDEX(القوائم!$D$2:$D$13,S3969)))</f>
        <v/>
      </c>
      <c r="E3969" s="22" t="n"/>
      <c r="F3969" s="23" t="n"/>
      <c r="G3969" s="23" t="n"/>
      <c r="H3969" s="22" t="n"/>
      <c r="I3969" s="19" t="n"/>
      <c r="J3969" s="21" t="n"/>
      <c r="K3969" s="19" t="n"/>
      <c r="L3969" s="19" t="n"/>
      <c r="M3969" s="21" t="n"/>
      <c r="N3969" s="22" t="n"/>
      <c r="O3969" s="24">
        <f>IF(A3969&lt;&gt;"عهدة","",SUMIFS($G$8:$G$5007,$B$8:$B$5007,B3969,$A$8:$A$5007,"مصروف",$I$8:$I$5007,"&lt;&gt;مرفوض"))</f>
        <v/>
      </c>
      <c r="P3969" s="25">
        <f>IF(A3969&lt;&gt;"عهدة","",N(F3969)-O3969)</f>
        <v/>
      </c>
      <c r="Q3969" s="26">
        <f>IF(A3969="","",IF(A3969="عهدة",IF(N(F3969)=0,"⚠ أدخل قيمة العهدة",IF(P3969&lt;0,"⛔ عجز / زيادة مصروفات "&amp;TEXT(-P3969,"#,##0"),IF(COUNTIFS($B$8:$B$5007,B3969,$A$8:$A$5007,"مصروف",$I$8:$I$5007,"&lt;&gt;مرفوض",$K$8:$K$5007,"&lt;&gt;نعم")&gt;0,"⚠ "&amp;COUNTIFS($B$8:$B$5007,B3969,$A$8:$A$5007,"مصروف",$I$8:$I$5007,"&lt;&gt;مرفوض",$K$8:$K$5007,"&lt;&gt;نعم")&amp;" مصروف غير مسوى",IF(L3969="تمت التسوية",IF(P3969=0,"✔ متوازنة وتمت التسوية","✔ تمت التسوية – متبقي "&amp;TEXT(P3969,"#,##0")),IF(P3969&gt;0,"متبقي "&amp;TEXT(P3969,"#,##0"),"✔ متوازنة"))))),IF(R3969=0,"⚠ أضف سطر عهدة أولًا",IF(OR(C3969="",N(G3969)=0),"⚠ أكمل التاريخ والقيمة",IF(S3969="","⚠ التاريخ خارج السنة المالية",IF(H3969="","⚠ اختر بند الموازنة",IF(I3969="مرفوض","✖ مرفوض من المدير",IF(I3969&lt;&gt;"موافق","⏳ بانتظار موافقة المدير",IF(K3969&lt;&gt;"نعم","⚠ غير مسوى مع الحسابات","✔ معتمد ومسوى")))))))))</f>
        <v/>
      </c>
      <c r="R3969">
        <f>N(R3968)+IF(A3969="عهدة",1,0)</f>
        <v/>
      </c>
      <c r="S3969">
        <f>IF(C3969="","",IF(AND(C3969&gt;=DATE(2026,9,1),C3969&lt;=DATE(2027,8,31)),(YEAR(C3969)-2026)*12+MONTH(C3969)-8,""))</f>
        <v/>
      </c>
      <c r="T3969">
        <f>IF(AND(A3969="مصروف",R3969&gt;0,I3969="موافق",S3969&lt;&gt;"",H3969&lt;&gt;""),N(G3969),0)</f>
        <v/>
      </c>
    </row>
    <row r="3970">
      <c r="A3970" s="19" t="n"/>
      <c r="B3970" s="20">
        <f>IF(A3970="","",IF(R3970=0,"⚠ أضف سطر عهدة أولًا","DMT-"&amp;TEXT(R3970,"000")))</f>
        <v/>
      </c>
      <c r="C3970" s="21" t="n"/>
      <c r="D3970" s="20">
        <f>IF(C3970="","",IF(S3970="","خارج السنة المالية",INDEX(القوائم!$D$2:$D$13,S3970)))</f>
        <v/>
      </c>
      <c r="E3970" s="22" t="n"/>
      <c r="F3970" s="23" t="n"/>
      <c r="G3970" s="23" t="n"/>
      <c r="H3970" s="22" t="n"/>
      <c r="I3970" s="19" t="n"/>
      <c r="J3970" s="21" t="n"/>
      <c r="K3970" s="19" t="n"/>
      <c r="L3970" s="19" t="n"/>
      <c r="M3970" s="21" t="n"/>
      <c r="N3970" s="22" t="n"/>
      <c r="O3970" s="24">
        <f>IF(A3970&lt;&gt;"عهدة","",SUMIFS($G$8:$G$5007,$B$8:$B$5007,B3970,$A$8:$A$5007,"مصروف",$I$8:$I$5007,"&lt;&gt;مرفوض"))</f>
        <v/>
      </c>
      <c r="P3970" s="25">
        <f>IF(A3970&lt;&gt;"عهدة","",N(F3970)-O3970)</f>
        <v/>
      </c>
      <c r="Q3970" s="26">
        <f>IF(A3970="","",IF(A3970="عهدة",IF(N(F3970)=0,"⚠ أدخل قيمة العهدة",IF(P3970&lt;0,"⛔ عجز / زيادة مصروفات "&amp;TEXT(-P3970,"#,##0"),IF(COUNTIFS($B$8:$B$5007,B3970,$A$8:$A$5007,"مصروف",$I$8:$I$5007,"&lt;&gt;مرفوض",$K$8:$K$5007,"&lt;&gt;نعم")&gt;0,"⚠ "&amp;COUNTIFS($B$8:$B$5007,B3970,$A$8:$A$5007,"مصروف",$I$8:$I$5007,"&lt;&gt;مرفوض",$K$8:$K$5007,"&lt;&gt;نعم")&amp;" مصروف غير مسوى",IF(L3970="تمت التسوية",IF(P3970=0,"✔ متوازنة وتمت التسوية","✔ تمت التسوية – متبقي "&amp;TEXT(P3970,"#,##0")),IF(P3970&gt;0,"متبقي "&amp;TEXT(P3970,"#,##0"),"✔ متوازنة"))))),IF(R3970=0,"⚠ أضف سطر عهدة أولًا",IF(OR(C3970="",N(G3970)=0),"⚠ أكمل التاريخ والقيمة",IF(S3970="","⚠ التاريخ خارج السنة المالية",IF(H3970="","⚠ اختر بند الموازنة",IF(I3970="مرفوض","✖ مرفوض من المدير",IF(I3970&lt;&gt;"موافق","⏳ بانتظار موافقة المدير",IF(K3970&lt;&gt;"نعم","⚠ غير مسوى مع الحسابات","✔ معتمد ومسوى")))))))))</f>
        <v/>
      </c>
      <c r="R3970">
        <f>N(R3969)+IF(A3970="عهدة",1,0)</f>
        <v/>
      </c>
      <c r="S3970">
        <f>IF(C3970="","",IF(AND(C3970&gt;=DATE(2026,9,1),C3970&lt;=DATE(2027,8,31)),(YEAR(C3970)-2026)*12+MONTH(C3970)-8,""))</f>
        <v/>
      </c>
      <c r="T3970">
        <f>IF(AND(A3970="مصروف",R3970&gt;0,I3970="موافق",S3970&lt;&gt;"",H3970&lt;&gt;""),N(G3970),0)</f>
        <v/>
      </c>
    </row>
    <row r="3971">
      <c r="A3971" s="19" t="n"/>
      <c r="B3971" s="20">
        <f>IF(A3971="","",IF(R3971=0,"⚠ أضف سطر عهدة أولًا","DMT-"&amp;TEXT(R3971,"000")))</f>
        <v/>
      </c>
      <c r="C3971" s="21" t="n"/>
      <c r="D3971" s="20">
        <f>IF(C3971="","",IF(S3971="","خارج السنة المالية",INDEX(القوائم!$D$2:$D$13,S3971)))</f>
        <v/>
      </c>
      <c r="E3971" s="22" t="n"/>
      <c r="F3971" s="23" t="n"/>
      <c r="G3971" s="23" t="n"/>
      <c r="H3971" s="22" t="n"/>
      <c r="I3971" s="19" t="n"/>
      <c r="J3971" s="21" t="n"/>
      <c r="K3971" s="19" t="n"/>
      <c r="L3971" s="19" t="n"/>
      <c r="M3971" s="21" t="n"/>
      <c r="N3971" s="22" t="n"/>
      <c r="O3971" s="24">
        <f>IF(A3971&lt;&gt;"عهدة","",SUMIFS($G$8:$G$5007,$B$8:$B$5007,B3971,$A$8:$A$5007,"مصروف",$I$8:$I$5007,"&lt;&gt;مرفوض"))</f>
        <v/>
      </c>
      <c r="P3971" s="25">
        <f>IF(A3971&lt;&gt;"عهدة","",N(F3971)-O3971)</f>
        <v/>
      </c>
      <c r="Q3971" s="26">
        <f>IF(A3971="","",IF(A3971="عهدة",IF(N(F3971)=0,"⚠ أدخل قيمة العهدة",IF(P3971&lt;0,"⛔ عجز / زيادة مصروفات "&amp;TEXT(-P3971,"#,##0"),IF(COUNTIFS($B$8:$B$5007,B3971,$A$8:$A$5007,"مصروف",$I$8:$I$5007,"&lt;&gt;مرفوض",$K$8:$K$5007,"&lt;&gt;نعم")&gt;0,"⚠ "&amp;COUNTIFS($B$8:$B$5007,B3971,$A$8:$A$5007,"مصروف",$I$8:$I$5007,"&lt;&gt;مرفوض",$K$8:$K$5007,"&lt;&gt;نعم")&amp;" مصروف غير مسوى",IF(L3971="تمت التسوية",IF(P3971=0,"✔ متوازنة وتمت التسوية","✔ تمت التسوية – متبقي "&amp;TEXT(P3971,"#,##0")),IF(P3971&gt;0,"متبقي "&amp;TEXT(P3971,"#,##0"),"✔ متوازنة"))))),IF(R3971=0,"⚠ أضف سطر عهدة أولًا",IF(OR(C3971="",N(G3971)=0),"⚠ أكمل التاريخ والقيمة",IF(S3971="","⚠ التاريخ خارج السنة المالية",IF(H3971="","⚠ اختر بند الموازنة",IF(I3971="مرفوض","✖ مرفوض من المدير",IF(I3971&lt;&gt;"موافق","⏳ بانتظار موافقة المدير",IF(K3971&lt;&gt;"نعم","⚠ غير مسوى مع الحسابات","✔ معتمد ومسوى")))))))))</f>
        <v/>
      </c>
      <c r="R3971">
        <f>N(R3970)+IF(A3971="عهدة",1,0)</f>
        <v/>
      </c>
      <c r="S3971">
        <f>IF(C3971="","",IF(AND(C3971&gt;=DATE(2026,9,1),C3971&lt;=DATE(2027,8,31)),(YEAR(C3971)-2026)*12+MONTH(C3971)-8,""))</f>
        <v/>
      </c>
      <c r="T3971">
        <f>IF(AND(A3971="مصروف",R3971&gt;0,I3971="موافق",S3971&lt;&gt;"",H3971&lt;&gt;""),N(G3971),0)</f>
        <v/>
      </c>
    </row>
    <row r="3972">
      <c r="A3972" s="19" t="n"/>
      <c r="B3972" s="20">
        <f>IF(A3972="","",IF(R3972=0,"⚠ أضف سطر عهدة أولًا","DMT-"&amp;TEXT(R3972,"000")))</f>
        <v/>
      </c>
      <c r="C3972" s="21" t="n"/>
      <c r="D3972" s="20">
        <f>IF(C3972="","",IF(S3972="","خارج السنة المالية",INDEX(القوائم!$D$2:$D$13,S3972)))</f>
        <v/>
      </c>
      <c r="E3972" s="22" t="n"/>
      <c r="F3972" s="23" t="n"/>
      <c r="G3972" s="23" t="n"/>
      <c r="H3972" s="22" t="n"/>
      <c r="I3972" s="19" t="n"/>
      <c r="J3972" s="21" t="n"/>
      <c r="K3972" s="19" t="n"/>
      <c r="L3972" s="19" t="n"/>
      <c r="M3972" s="21" t="n"/>
      <c r="N3972" s="22" t="n"/>
      <c r="O3972" s="24">
        <f>IF(A3972&lt;&gt;"عهدة","",SUMIFS($G$8:$G$5007,$B$8:$B$5007,B3972,$A$8:$A$5007,"مصروف",$I$8:$I$5007,"&lt;&gt;مرفوض"))</f>
        <v/>
      </c>
      <c r="P3972" s="25">
        <f>IF(A3972&lt;&gt;"عهدة","",N(F3972)-O3972)</f>
        <v/>
      </c>
      <c r="Q3972" s="26">
        <f>IF(A3972="","",IF(A3972="عهدة",IF(N(F3972)=0,"⚠ أدخل قيمة العهدة",IF(P3972&lt;0,"⛔ عجز / زيادة مصروفات "&amp;TEXT(-P3972,"#,##0"),IF(COUNTIFS($B$8:$B$5007,B3972,$A$8:$A$5007,"مصروف",$I$8:$I$5007,"&lt;&gt;مرفوض",$K$8:$K$5007,"&lt;&gt;نعم")&gt;0,"⚠ "&amp;COUNTIFS($B$8:$B$5007,B3972,$A$8:$A$5007,"مصروف",$I$8:$I$5007,"&lt;&gt;مرفوض",$K$8:$K$5007,"&lt;&gt;نعم")&amp;" مصروف غير مسوى",IF(L3972="تمت التسوية",IF(P3972=0,"✔ متوازنة وتمت التسوية","✔ تمت التسوية – متبقي "&amp;TEXT(P3972,"#,##0")),IF(P3972&gt;0,"متبقي "&amp;TEXT(P3972,"#,##0"),"✔ متوازنة"))))),IF(R3972=0,"⚠ أضف سطر عهدة أولًا",IF(OR(C3972="",N(G3972)=0),"⚠ أكمل التاريخ والقيمة",IF(S3972="","⚠ التاريخ خارج السنة المالية",IF(H3972="","⚠ اختر بند الموازنة",IF(I3972="مرفوض","✖ مرفوض من المدير",IF(I3972&lt;&gt;"موافق","⏳ بانتظار موافقة المدير",IF(K3972&lt;&gt;"نعم","⚠ غير مسوى مع الحسابات","✔ معتمد ومسوى")))))))))</f>
        <v/>
      </c>
      <c r="R3972">
        <f>N(R3971)+IF(A3972="عهدة",1,0)</f>
        <v/>
      </c>
      <c r="S3972">
        <f>IF(C3972="","",IF(AND(C3972&gt;=DATE(2026,9,1),C3972&lt;=DATE(2027,8,31)),(YEAR(C3972)-2026)*12+MONTH(C3972)-8,""))</f>
        <v/>
      </c>
      <c r="T3972">
        <f>IF(AND(A3972="مصروف",R3972&gt;0,I3972="موافق",S3972&lt;&gt;"",H3972&lt;&gt;""),N(G3972),0)</f>
        <v/>
      </c>
    </row>
    <row r="3973">
      <c r="A3973" s="19" t="n"/>
      <c r="B3973" s="20">
        <f>IF(A3973="","",IF(R3973=0,"⚠ أضف سطر عهدة أولًا","DMT-"&amp;TEXT(R3973,"000")))</f>
        <v/>
      </c>
      <c r="C3973" s="21" t="n"/>
      <c r="D3973" s="20">
        <f>IF(C3973="","",IF(S3973="","خارج السنة المالية",INDEX(القوائم!$D$2:$D$13,S3973)))</f>
        <v/>
      </c>
      <c r="E3973" s="22" t="n"/>
      <c r="F3973" s="23" t="n"/>
      <c r="G3973" s="23" t="n"/>
      <c r="H3973" s="22" t="n"/>
      <c r="I3973" s="19" t="n"/>
      <c r="J3973" s="21" t="n"/>
      <c r="K3973" s="19" t="n"/>
      <c r="L3973" s="19" t="n"/>
      <c r="M3973" s="21" t="n"/>
      <c r="N3973" s="22" t="n"/>
      <c r="O3973" s="24">
        <f>IF(A3973&lt;&gt;"عهدة","",SUMIFS($G$8:$G$5007,$B$8:$B$5007,B3973,$A$8:$A$5007,"مصروف",$I$8:$I$5007,"&lt;&gt;مرفوض"))</f>
        <v/>
      </c>
      <c r="P3973" s="25">
        <f>IF(A3973&lt;&gt;"عهدة","",N(F3973)-O3973)</f>
        <v/>
      </c>
      <c r="Q3973" s="26">
        <f>IF(A3973="","",IF(A3973="عهدة",IF(N(F3973)=0,"⚠ أدخل قيمة العهدة",IF(P3973&lt;0,"⛔ عجز / زيادة مصروفات "&amp;TEXT(-P3973,"#,##0"),IF(COUNTIFS($B$8:$B$5007,B3973,$A$8:$A$5007,"مصروف",$I$8:$I$5007,"&lt;&gt;مرفوض",$K$8:$K$5007,"&lt;&gt;نعم")&gt;0,"⚠ "&amp;COUNTIFS($B$8:$B$5007,B3973,$A$8:$A$5007,"مصروف",$I$8:$I$5007,"&lt;&gt;مرفوض",$K$8:$K$5007,"&lt;&gt;نعم")&amp;" مصروف غير مسوى",IF(L3973="تمت التسوية",IF(P3973=0,"✔ متوازنة وتمت التسوية","✔ تمت التسوية – متبقي "&amp;TEXT(P3973,"#,##0")),IF(P3973&gt;0,"متبقي "&amp;TEXT(P3973,"#,##0"),"✔ متوازنة"))))),IF(R3973=0,"⚠ أضف سطر عهدة أولًا",IF(OR(C3973="",N(G3973)=0),"⚠ أكمل التاريخ والقيمة",IF(S3973="","⚠ التاريخ خارج السنة المالية",IF(H3973="","⚠ اختر بند الموازنة",IF(I3973="مرفوض","✖ مرفوض من المدير",IF(I3973&lt;&gt;"موافق","⏳ بانتظار موافقة المدير",IF(K3973&lt;&gt;"نعم","⚠ غير مسوى مع الحسابات","✔ معتمد ومسوى")))))))))</f>
        <v/>
      </c>
      <c r="R3973">
        <f>N(R3972)+IF(A3973="عهدة",1,0)</f>
        <v/>
      </c>
      <c r="S3973">
        <f>IF(C3973="","",IF(AND(C3973&gt;=DATE(2026,9,1),C3973&lt;=DATE(2027,8,31)),(YEAR(C3973)-2026)*12+MONTH(C3973)-8,""))</f>
        <v/>
      </c>
      <c r="T3973">
        <f>IF(AND(A3973="مصروف",R3973&gt;0,I3973="موافق",S3973&lt;&gt;"",H3973&lt;&gt;""),N(G3973),0)</f>
        <v/>
      </c>
    </row>
    <row r="3974">
      <c r="A3974" s="19" t="n"/>
      <c r="B3974" s="20">
        <f>IF(A3974="","",IF(R3974=0,"⚠ أضف سطر عهدة أولًا","DMT-"&amp;TEXT(R3974,"000")))</f>
        <v/>
      </c>
      <c r="C3974" s="21" t="n"/>
      <c r="D3974" s="20">
        <f>IF(C3974="","",IF(S3974="","خارج السنة المالية",INDEX(القوائم!$D$2:$D$13,S3974)))</f>
        <v/>
      </c>
      <c r="E3974" s="22" t="n"/>
      <c r="F3974" s="23" t="n"/>
      <c r="G3974" s="23" t="n"/>
      <c r="H3974" s="22" t="n"/>
      <c r="I3974" s="19" t="n"/>
      <c r="J3974" s="21" t="n"/>
      <c r="K3974" s="19" t="n"/>
      <c r="L3974" s="19" t="n"/>
      <c r="M3974" s="21" t="n"/>
      <c r="N3974" s="22" t="n"/>
      <c r="O3974" s="24">
        <f>IF(A3974&lt;&gt;"عهدة","",SUMIFS($G$8:$G$5007,$B$8:$B$5007,B3974,$A$8:$A$5007,"مصروف",$I$8:$I$5007,"&lt;&gt;مرفوض"))</f>
        <v/>
      </c>
      <c r="P3974" s="25">
        <f>IF(A3974&lt;&gt;"عهدة","",N(F3974)-O3974)</f>
        <v/>
      </c>
      <c r="Q3974" s="26">
        <f>IF(A3974="","",IF(A3974="عهدة",IF(N(F3974)=0,"⚠ أدخل قيمة العهدة",IF(P3974&lt;0,"⛔ عجز / زيادة مصروفات "&amp;TEXT(-P3974,"#,##0"),IF(COUNTIFS($B$8:$B$5007,B3974,$A$8:$A$5007,"مصروف",$I$8:$I$5007,"&lt;&gt;مرفوض",$K$8:$K$5007,"&lt;&gt;نعم")&gt;0,"⚠ "&amp;COUNTIFS($B$8:$B$5007,B3974,$A$8:$A$5007,"مصروف",$I$8:$I$5007,"&lt;&gt;مرفوض",$K$8:$K$5007,"&lt;&gt;نعم")&amp;" مصروف غير مسوى",IF(L3974="تمت التسوية",IF(P3974=0,"✔ متوازنة وتمت التسوية","✔ تمت التسوية – متبقي "&amp;TEXT(P3974,"#,##0")),IF(P3974&gt;0,"متبقي "&amp;TEXT(P3974,"#,##0"),"✔ متوازنة"))))),IF(R3974=0,"⚠ أضف سطر عهدة أولًا",IF(OR(C3974="",N(G3974)=0),"⚠ أكمل التاريخ والقيمة",IF(S3974="","⚠ التاريخ خارج السنة المالية",IF(H3974="","⚠ اختر بند الموازنة",IF(I3974="مرفوض","✖ مرفوض من المدير",IF(I3974&lt;&gt;"موافق","⏳ بانتظار موافقة المدير",IF(K3974&lt;&gt;"نعم","⚠ غير مسوى مع الحسابات","✔ معتمد ومسوى")))))))))</f>
        <v/>
      </c>
      <c r="R3974">
        <f>N(R3973)+IF(A3974="عهدة",1,0)</f>
        <v/>
      </c>
      <c r="S3974">
        <f>IF(C3974="","",IF(AND(C3974&gt;=DATE(2026,9,1),C3974&lt;=DATE(2027,8,31)),(YEAR(C3974)-2026)*12+MONTH(C3974)-8,""))</f>
        <v/>
      </c>
      <c r="T3974">
        <f>IF(AND(A3974="مصروف",R3974&gt;0,I3974="موافق",S3974&lt;&gt;"",H3974&lt;&gt;""),N(G3974),0)</f>
        <v/>
      </c>
    </row>
    <row r="3975">
      <c r="A3975" s="19" t="n"/>
      <c r="B3975" s="20">
        <f>IF(A3975="","",IF(R3975=0,"⚠ أضف سطر عهدة أولًا","DMT-"&amp;TEXT(R3975,"000")))</f>
        <v/>
      </c>
      <c r="C3975" s="21" t="n"/>
      <c r="D3975" s="20">
        <f>IF(C3975="","",IF(S3975="","خارج السنة المالية",INDEX(القوائم!$D$2:$D$13,S3975)))</f>
        <v/>
      </c>
      <c r="E3975" s="22" t="n"/>
      <c r="F3975" s="23" t="n"/>
      <c r="G3975" s="23" t="n"/>
      <c r="H3975" s="22" t="n"/>
      <c r="I3975" s="19" t="n"/>
      <c r="J3975" s="21" t="n"/>
      <c r="K3975" s="19" t="n"/>
      <c r="L3975" s="19" t="n"/>
      <c r="M3975" s="21" t="n"/>
      <c r="N3975" s="22" t="n"/>
      <c r="O3975" s="24">
        <f>IF(A3975&lt;&gt;"عهدة","",SUMIFS($G$8:$G$5007,$B$8:$B$5007,B3975,$A$8:$A$5007,"مصروف",$I$8:$I$5007,"&lt;&gt;مرفوض"))</f>
        <v/>
      </c>
      <c r="P3975" s="25">
        <f>IF(A3975&lt;&gt;"عهدة","",N(F3975)-O3975)</f>
        <v/>
      </c>
      <c r="Q3975" s="26">
        <f>IF(A3975="","",IF(A3975="عهدة",IF(N(F3975)=0,"⚠ أدخل قيمة العهدة",IF(P3975&lt;0,"⛔ عجز / زيادة مصروفات "&amp;TEXT(-P3975,"#,##0"),IF(COUNTIFS($B$8:$B$5007,B3975,$A$8:$A$5007,"مصروف",$I$8:$I$5007,"&lt;&gt;مرفوض",$K$8:$K$5007,"&lt;&gt;نعم")&gt;0,"⚠ "&amp;COUNTIFS($B$8:$B$5007,B3975,$A$8:$A$5007,"مصروف",$I$8:$I$5007,"&lt;&gt;مرفوض",$K$8:$K$5007,"&lt;&gt;نعم")&amp;" مصروف غير مسوى",IF(L3975="تمت التسوية",IF(P3975=0,"✔ متوازنة وتمت التسوية","✔ تمت التسوية – متبقي "&amp;TEXT(P3975,"#,##0")),IF(P3975&gt;0,"متبقي "&amp;TEXT(P3975,"#,##0"),"✔ متوازنة"))))),IF(R3975=0,"⚠ أضف سطر عهدة أولًا",IF(OR(C3975="",N(G3975)=0),"⚠ أكمل التاريخ والقيمة",IF(S3975="","⚠ التاريخ خارج السنة المالية",IF(H3975="","⚠ اختر بند الموازنة",IF(I3975="مرفوض","✖ مرفوض من المدير",IF(I3975&lt;&gt;"موافق","⏳ بانتظار موافقة المدير",IF(K3975&lt;&gt;"نعم","⚠ غير مسوى مع الحسابات","✔ معتمد ومسوى")))))))))</f>
        <v/>
      </c>
      <c r="R3975">
        <f>N(R3974)+IF(A3975="عهدة",1,0)</f>
        <v/>
      </c>
      <c r="S3975">
        <f>IF(C3975="","",IF(AND(C3975&gt;=DATE(2026,9,1),C3975&lt;=DATE(2027,8,31)),(YEAR(C3975)-2026)*12+MONTH(C3975)-8,""))</f>
        <v/>
      </c>
      <c r="T3975">
        <f>IF(AND(A3975="مصروف",R3975&gt;0,I3975="موافق",S3975&lt;&gt;"",H3975&lt;&gt;""),N(G3975),0)</f>
        <v/>
      </c>
    </row>
    <row r="3976">
      <c r="A3976" s="19" t="n"/>
      <c r="B3976" s="20">
        <f>IF(A3976="","",IF(R3976=0,"⚠ أضف سطر عهدة أولًا","DMT-"&amp;TEXT(R3976,"000")))</f>
        <v/>
      </c>
      <c r="C3976" s="21" t="n"/>
      <c r="D3976" s="20">
        <f>IF(C3976="","",IF(S3976="","خارج السنة المالية",INDEX(القوائم!$D$2:$D$13,S3976)))</f>
        <v/>
      </c>
      <c r="E3976" s="22" t="n"/>
      <c r="F3976" s="23" t="n"/>
      <c r="G3976" s="23" t="n"/>
      <c r="H3976" s="22" t="n"/>
      <c r="I3976" s="19" t="n"/>
      <c r="J3976" s="21" t="n"/>
      <c r="K3976" s="19" t="n"/>
      <c r="L3976" s="19" t="n"/>
      <c r="M3976" s="21" t="n"/>
      <c r="N3976" s="22" t="n"/>
      <c r="O3976" s="24">
        <f>IF(A3976&lt;&gt;"عهدة","",SUMIFS($G$8:$G$5007,$B$8:$B$5007,B3976,$A$8:$A$5007,"مصروف",$I$8:$I$5007,"&lt;&gt;مرفوض"))</f>
        <v/>
      </c>
      <c r="P3976" s="25">
        <f>IF(A3976&lt;&gt;"عهدة","",N(F3976)-O3976)</f>
        <v/>
      </c>
      <c r="Q3976" s="26">
        <f>IF(A3976="","",IF(A3976="عهدة",IF(N(F3976)=0,"⚠ أدخل قيمة العهدة",IF(P3976&lt;0,"⛔ عجز / زيادة مصروفات "&amp;TEXT(-P3976,"#,##0"),IF(COUNTIFS($B$8:$B$5007,B3976,$A$8:$A$5007,"مصروف",$I$8:$I$5007,"&lt;&gt;مرفوض",$K$8:$K$5007,"&lt;&gt;نعم")&gt;0,"⚠ "&amp;COUNTIFS($B$8:$B$5007,B3976,$A$8:$A$5007,"مصروف",$I$8:$I$5007,"&lt;&gt;مرفوض",$K$8:$K$5007,"&lt;&gt;نعم")&amp;" مصروف غير مسوى",IF(L3976="تمت التسوية",IF(P3976=0,"✔ متوازنة وتمت التسوية","✔ تمت التسوية – متبقي "&amp;TEXT(P3976,"#,##0")),IF(P3976&gt;0,"متبقي "&amp;TEXT(P3976,"#,##0"),"✔ متوازنة"))))),IF(R3976=0,"⚠ أضف سطر عهدة أولًا",IF(OR(C3976="",N(G3976)=0),"⚠ أكمل التاريخ والقيمة",IF(S3976="","⚠ التاريخ خارج السنة المالية",IF(H3976="","⚠ اختر بند الموازنة",IF(I3976="مرفوض","✖ مرفوض من المدير",IF(I3976&lt;&gt;"موافق","⏳ بانتظار موافقة المدير",IF(K3976&lt;&gt;"نعم","⚠ غير مسوى مع الحسابات","✔ معتمد ومسوى")))))))))</f>
        <v/>
      </c>
      <c r="R3976">
        <f>N(R3975)+IF(A3976="عهدة",1,0)</f>
        <v/>
      </c>
      <c r="S3976">
        <f>IF(C3976="","",IF(AND(C3976&gt;=DATE(2026,9,1),C3976&lt;=DATE(2027,8,31)),(YEAR(C3976)-2026)*12+MONTH(C3976)-8,""))</f>
        <v/>
      </c>
      <c r="T3976">
        <f>IF(AND(A3976="مصروف",R3976&gt;0,I3976="موافق",S3976&lt;&gt;"",H3976&lt;&gt;""),N(G3976),0)</f>
        <v/>
      </c>
    </row>
    <row r="3977">
      <c r="A3977" s="19" t="n"/>
      <c r="B3977" s="20">
        <f>IF(A3977="","",IF(R3977=0,"⚠ أضف سطر عهدة أولًا","DMT-"&amp;TEXT(R3977,"000")))</f>
        <v/>
      </c>
      <c r="C3977" s="21" t="n"/>
      <c r="D3977" s="20">
        <f>IF(C3977="","",IF(S3977="","خارج السنة المالية",INDEX(القوائم!$D$2:$D$13,S3977)))</f>
        <v/>
      </c>
      <c r="E3977" s="22" t="n"/>
      <c r="F3977" s="23" t="n"/>
      <c r="G3977" s="23" t="n"/>
      <c r="H3977" s="22" t="n"/>
      <c r="I3977" s="19" t="n"/>
      <c r="J3977" s="21" t="n"/>
      <c r="K3977" s="19" t="n"/>
      <c r="L3977" s="19" t="n"/>
      <c r="M3977" s="21" t="n"/>
      <c r="N3977" s="22" t="n"/>
      <c r="O3977" s="24">
        <f>IF(A3977&lt;&gt;"عهدة","",SUMIFS($G$8:$G$5007,$B$8:$B$5007,B3977,$A$8:$A$5007,"مصروف",$I$8:$I$5007,"&lt;&gt;مرفوض"))</f>
        <v/>
      </c>
      <c r="P3977" s="25">
        <f>IF(A3977&lt;&gt;"عهدة","",N(F3977)-O3977)</f>
        <v/>
      </c>
      <c r="Q3977" s="26">
        <f>IF(A3977="","",IF(A3977="عهدة",IF(N(F3977)=0,"⚠ أدخل قيمة العهدة",IF(P3977&lt;0,"⛔ عجز / زيادة مصروفات "&amp;TEXT(-P3977,"#,##0"),IF(COUNTIFS($B$8:$B$5007,B3977,$A$8:$A$5007,"مصروف",$I$8:$I$5007,"&lt;&gt;مرفوض",$K$8:$K$5007,"&lt;&gt;نعم")&gt;0,"⚠ "&amp;COUNTIFS($B$8:$B$5007,B3977,$A$8:$A$5007,"مصروف",$I$8:$I$5007,"&lt;&gt;مرفوض",$K$8:$K$5007,"&lt;&gt;نعم")&amp;" مصروف غير مسوى",IF(L3977="تمت التسوية",IF(P3977=0,"✔ متوازنة وتمت التسوية","✔ تمت التسوية – متبقي "&amp;TEXT(P3977,"#,##0")),IF(P3977&gt;0,"متبقي "&amp;TEXT(P3977,"#,##0"),"✔ متوازنة"))))),IF(R3977=0,"⚠ أضف سطر عهدة أولًا",IF(OR(C3977="",N(G3977)=0),"⚠ أكمل التاريخ والقيمة",IF(S3977="","⚠ التاريخ خارج السنة المالية",IF(H3977="","⚠ اختر بند الموازنة",IF(I3977="مرفوض","✖ مرفوض من المدير",IF(I3977&lt;&gt;"موافق","⏳ بانتظار موافقة المدير",IF(K3977&lt;&gt;"نعم","⚠ غير مسوى مع الحسابات","✔ معتمد ومسوى")))))))))</f>
        <v/>
      </c>
      <c r="R3977">
        <f>N(R3976)+IF(A3977="عهدة",1,0)</f>
        <v/>
      </c>
      <c r="S3977">
        <f>IF(C3977="","",IF(AND(C3977&gt;=DATE(2026,9,1),C3977&lt;=DATE(2027,8,31)),(YEAR(C3977)-2026)*12+MONTH(C3977)-8,""))</f>
        <v/>
      </c>
      <c r="T3977">
        <f>IF(AND(A3977="مصروف",R3977&gt;0,I3977="موافق",S3977&lt;&gt;"",H3977&lt;&gt;""),N(G3977),0)</f>
        <v/>
      </c>
    </row>
    <row r="3978">
      <c r="A3978" s="19" t="n"/>
      <c r="B3978" s="20">
        <f>IF(A3978="","",IF(R3978=0,"⚠ أضف سطر عهدة أولًا","DMT-"&amp;TEXT(R3978,"000")))</f>
        <v/>
      </c>
      <c r="C3978" s="21" t="n"/>
      <c r="D3978" s="20">
        <f>IF(C3978="","",IF(S3978="","خارج السنة المالية",INDEX(القوائم!$D$2:$D$13,S3978)))</f>
        <v/>
      </c>
      <c r="E3978" s="22" t="n"/>
      <c r="F3978" s="23" t="n"/>
      <c r="G3978" s="23" t="n"/>
      <c r="H3978" s="22" t="n"/>
      <c r="I3978" s="19" t="n"/>
      <c r="J3978" s="21" t="n"/>
      <c r="K3978" s="19" t="n"/>
      <c r="L3978" s="19" t="n"/>
      <c r="M3978" s="21" t="n"/>
      <c r="N3978" s="22" t="n"/>
      <c r="O3978" s="24">
        <f>IF(A3978&lt;&gt;"عهدة","",SUMIFS($G$8:$G$5007,$B$8:$B$5007,B3978,$A$8:$A$5007,"مصروف",$I$8:$I$5007,"&lt;&gt;مرفوض"))</f>
        <v/>
      </c>
      <c r="P3978" s="25">
        <f>IF(A3978&lt;&gt;"عهدة","",N(F3978)-O3978)</f>
        <v/>
      </c>
      <c r="Q3978" s="26">
        <f>IF(A3978="","",IF(A3978="عهدة",IF(N(F3978)=0,"⚠ أدخل قيمة العهدة",IF(P3978&lt;0,"⛔ عجز / زيادة مصروفات "&amp;TEXT(-P3978,"#,##0"),IF(COUNTIFS($B$8:$B$5007,B3978,$A$8:$A$5007,"مصروف",$I$8:$I$5007,"&lt;&gt;مرفوض",$K$8:$K$5007,"&lt;&gt;نعم")&gt;0,"⚠ "&amp;COUNTIFS($B$8:$B$5007,B3978,$A$8:$A$5007,"مصروف",$I$8:$I$5007,"&lt;&gt;مرفوض",$K$8:$K$5007,"&lt;&gt;نعم")&amp;" مصروف غير مسوى",IF(L3978="تمت التسوية",IF(P3978=0,"✔ متوازنة وتمت التسوية","✔ تمت التسوية – متبقي "&amp;TEXT(P3978,"#,##0")),IF(P3978&gt;0,"متبقي "&amp;TEXT(P3978,"#,##0"),"✔ متوازنة"))))),IF(R3978=0,"⚠ أضف سطر عهدة أولًا",IF(OR(C3978="",N(G3978)=0),"⚠ أكمل التاريخ والقيمة",IF(S3978="","⚠ التاريخ خارج السنة المالية",IF(H3978="","⚠ اختر بند الموازنة",IF(I3978="مرفوض","✖ مرفوض من المدير",IF(I3978&lt;&gt;"موافق","⏳ بانتظار موافقة المدير",IF(K3978&lt;&gt;"نعم","⚠ غير مسوى مع الحسابات","✔ معتمد ومسوى")))))))))</f>
        <v/>
      </c>
      <c r="R3978">
        <f>N(R3977)+IF(A3978="عهدة",1,0)</f>
        <v/>
      </c>
      <c r="S3978">
        <f>IF(C3978="","",IF(AND(C3978&gt;=DATE(2026,9,1),C3978&lt;=DATE(2027,8,31)),(YEAR(C3978)-2026)*12+MONTH(C3978)-8,""))</f>
        <v/>
      </c>
      <c r="T3978">
        <f>IF(AND(A3978="مصروف",R3978&gt;0,I3978="موافق",S3978&lt;&gt;"",H3978&lt;&gt;""),N(G3978),0)</f>
        <v/>
      </c>
    </row>
    <row r="3979">
      <c r="A3979" s="19" t="n"/>
      <c r="B3979" s="20">
        <f>IF(A3979="","",IF(R3979=0,"⚠ أضف سطر عهدة أولًا","DMT-"&amp;TEXT(R3979,"000")))</f>
        <v/>
      </c>
      <c r="C3979" s="21" t="n"/>
      <c r="D3979" s="20">
        <f>IF(C3979="","",IF(S3979="","خارج السنة المالية",INDEX(القوائم!$D$2:$D$13,S3979)))</f>
        <v/>
      </c>
      <c r="E3979" s="22" t="n"/>
      <c r="F3979" s="23" t="n"/>
      <c r="G3979" s="23" t="n"/>
      <c r="H3979" s="22" t="n"/>
      <c r="I3979" s="19" t="n"/>
      <c r="J3979" s="21" t="n"/>
      <c r="K3979" s="19" t="n"/>
      <c r="L3979" s="19" t="n"/>
      <c r="M3979" s="21" t="n"/>
      <c r="N3979" s="22" t="n"/>
      <c r="O3979" s="24">
        <f>IF(A3979&lt;&gt;"عهدة","",SUMIFS($G$8:$G$5007,$B$8:$B$5007,B3979,$A$8:$A$5007,"مصروف",$I$8:$I$5007,"&lt;&gt;مرفوض"))</f>
        <v/>
      </c>
      <c r="P3979" s="25">
        <f>IF(A3979&lt;&gt;"عهدة","",N(F3979)-O3979)</f>
        <v/>
      </c>
      <c r="Q3979" s="26">
        <f>IF(A3979="","",IF(A3979="عهدة",IF(N(F3979)=0,"⚠ أدخل قيمة العهدة",IF(P3979&lt;0,"⛔ عجز / زيادة مصروفات "&amp;TEXT(-P3979,"#,##0"),IF(COUNTIFS($B$8:$B$5007,B3979,$A$8:$A$5007,"مصروف",$I$8:$I$5007,"&lt;&gt;مرفوض",$K$8:$K$5007,"&lt;&gt;نعم")&gt;0,"⚠ "&amp;COUNTIFS($B$8:$B$5007,B3979,$A$8:$A$5007,"مصروف",$I$8:$I$5007,"&lt;&gt;مرفوض",$K$8:$K$5007,"&lt;&gt;نعم")&amp;" مصروف غير مسوى",IF(L3979="تمت التسوية",IF(P3979=0,"✔ متوازنة وتمت التسوية","✔ تمت التسوية – متبقي "&amp;TEXT(P3979,"#,##0")),IF(P3979&gt;0,"متبقي "&amp;TEXT(P3979,"#,##0"),"✔ متوازنة"))))),IF(R3979=0,"⚠ أضف سطر عهدة أولًا",IF(OR(C3979="",N(G3979)=0),"⚠ أكمل التاريخ والقيمة",IF(S3979="","⚠ التاريخ خارج السنة المالية",IF(H3979="","⚠ اختر بند الموازنة",IF(I3979="مرفوض","✖ مرفوض من المدير",IF(I3979&lt;&gt;"موافق","⏳ بانتظار موافقة المدير",IF(K3979&lt;&gt;"نعم","⚠ غير مسوى مع الحسابات","✔ معتمد ومسوى")))))))))</f>
        <v/>
      </c>
      <c r="R3979">
        <f>N(R3978)+IF(A3979="عهدة",1,0)</f>
        <v/>
      </c>
      <c r="S3979">
        <f>IF(C3979="","",IF(AND(C3979&gt;=DATE(2026,9,1),C3979&lt;=DATE(2027,8,31)),(YEAR(C3979)-2026)*12+MONTH(C3979)-8,""))</f>
        <v/>
      </c>
      <c r="T3979">
        <f>IF(AND(A3979="مصروف",R3979&gt;0,I3979="موافق",S3979&lt;&gt;"",H3979&lt;&gt;""),N(G3979),0)</f>
        <v/>
      </c>
    </row>
    <row r="3980">
      <c r="A3980" s="19" t="n"/>
      <c r="B3980" s="20">
        <f>IF(A3980="","",IF(R3980=0,"⚠ أضف سطر عهدة أولًا","DMT-"&amp;TEXT(R3980,"000")))</f>
        <v/>
      </c>
      <c r="C3980" s="21" t="n"/>
      <c r="D3980" s="20">
        <f>IF(C3980="","",IF(S3980="","خارج السنة المالية",INDEX(القوائم!$D$2:$D$13,S3980)))</f>
        <v/>
      </c>
      <c r="E3980" s="22" t="n"/>
      <c r="F3980" s="23" t="n"/>
      <c r="G3980" s="23" t="n"/>
      <c r="H3980" s="22" t="n"/>
      <c r="I3980" s="19" t="n"/>
      <c r="J3980" s="21" t="n"/>
      <c r="K3980" s="19" t="n"/>
      <c r="L3980" s="19" t="n"/>
      <c r="M3980" s="21" t="n"/>
      <c r="N3980" s="22" t="n"/>
      <c r="O3980" s="24">
        <f>IF(A3980&lt;&gt;"عهدة","",SUMIFS($G$8:$G$5007,$B$8:$B$5007,B3980,$A$8:$A$5007,"مصروف",$I$8:$I$5007,"&lt;&gt;مرفوض"))</f>
        <v/>
      </c>
      <c r="P3980" s="25">
        <f>IF(A3980&lt;&gt;"عهدة","",N(F3980)-O3980)</f>
        <v/>
      </c>
      <c r="Q3980" s="26">
        <f>IF(A3980="","",IF(A3980="عهدة",IF(N(F3980)=0,"⚠ أدخل قيمة العهدة",IF(P3980&lt;0,"⛔ عجز / زيادة مصروفات "&amp;TEXT(-P3980,"#,##0"),IF(COUNTIFS($B$8:$B$5007,B3980,$A$8:$A$5007,"مصروف",$I$8:$I$5007,"&lt;&gt;مرفوض",$K$8:$K$5007,"&lt;&gt;نعم")&gt;0,"⚠ "&amp;COUNTIFS($B$8:$B$5007,B3980,$A$8:$A$5007,"مصروف",$I$8:$I$5007,"&lt;&gt;مرفوض",$K$8:$K$5007,"&lt;&gt;نعم")&amp;" مصروف غير مسوى",IF(L3980="تمت التسوية",IF(P3980=0,"✔ متوازنة وتمت التسوية","✔ تمت التسوية – متبقي "&amp;TEXT(P3980,"#,##0")),IF(P3980&gt;0,"متبقي "&amp;TEXT(P3980,"#,##0"),"✔ متوازنة"))))),IF(R3980=0,"⚠ أضف سطر عهدة أولًا",IF(OR(C3980="",N(G3980)=0),"⚠ أكمل التاريخ والقيمة",IF(S3980="","⚠ التاريخ خارج السنة المالية",IF(H3980="","⚠ اختر بند الموازنة",IF(I3980="مرفوض","✖ مرفوض من المدير",IF(I3980&lt;&gt;"موافق","⏳ بانتظار موافقة المدير",IF(K3980&lt;&gt;"نعم","⚠ غير مسوى مع الحسابات","✔ معتمد ومسوى")))))))))</f>
        <v/>
      </c>
      <c r="R3980">
        <f>N(R3979)+IF(A3980="عهدة",1,0)</f>
        <v/>
      </c>
      <c r="S3980">
        <f>IF(C3980="","",IF(AND(C3980&gt;=DATE(2026,9,1),C3980&lt;=DATE(2027,8,31)),(YEAR(C3980)-2026)*12+MONTH(C3980)-8,""))</f>
        <v/>
      </c>
      <c r="T3980">
        <f>IF(AND(A3980="مصروف",R3980&gt;0,I3980="موافق",S3980&lt;&gt;"",H3980&lt;&gt;""),N(G3980),0)</f>
        <v/>
      </c>
    </row>
    <row r="3981">
      <c r="A3981" s="19" t="n"/>
      <c r="B3981" s="20">
        <f>IF(A3981="","",IF(R3981=0,"⚠ أضف سطر عهدة أولًا","DMT-"&amp;TEXT(R3981,"000")))</f>
        <v/>
      </c>
      <c r="C3981" s="21" t="n"/>
      <c r="D3981" s="20">
        <f>IF(C3981="","",IF(S3981="","خارج السنة المالية",INDEX(القوائم!$D$2:$D$13,S3981)))</f>
        <v/>
      </c>
      <c r="E3981" s="22" t="n"/>
      <c r="F3981" s="23" t="n"/>
      <c r="G3981" s="23" t="n"/>
      <c r="H3981" s="22" t="n"/>
      <c r="I3981" s="19" t="n"/>
      <c r="J3981" s="21" t="n"/>
      <c r="K3981" s="19" t="n"/>
      <c r="L3981" s="19" t="n"/>
      <c r="M3981" s="21" t="n"/>
      <c r="N3981" s="22" t="n"/>
      <c r="O3981" s="24">
        <f>IF(A3981&lt;&gt;"عهدة","",SUMIFS($G$8:$G$5007,$B$8:$B$5007,B3981,$A$8:$A$5007,"مصروف",$I$8:$I$5007,"&lt;&gt;مرفوض"))</f>
        <v/>
      </c>
      <c r="P3981" s="25">
        <f>IF(A3981&lt;&gt;"عهدة","",N(F3981)-O3981)</f>
        <v/>
      </c>
      <c r="Q3981" s="26">
        <f>IF(A3981="","",IF(A3981="عهدة",IF(N(F3981)=0,"⚠ أدخل قيمة العهدة",IF(P3981&lt;0,"⛔ عجز / زيادة مصروفات "&amp;TEXT(-P3981,"#,##0"),IF(COUNTIFS($B$8:$B$5007,B3981,$A$8:$A$5007,"مصروف",$I$8:$I$5007,"&lt;&gt;مرفوض",$K$8:$K$5007,"&lt;&gt;نعم")&gt;0,"⚠ "&amp;COUNTIFS($B$8:$B$5007,B3981,$A$8:$A$5007,"مصروف",$I$8:$I$5007,"&lt;&gt;مرفوض",$K$8:$K$5007,"&lt;&gt;نعم")&amp;" مصروف غير مسوى",IF(L3981="تمت التسوية",IF(P3981=0,"✔ متوازنة وتمت التسوية","✔ تمت التسوية – متبقي "&amp;TEXT(P3981,"#,##0")),IF(P3981&gt;0,"متبقي "&amp;TEXT(P3981,"#,##0"),"✔ متوازنة"))))),IF(R3981=0,"⚠ أضف سطر عهدة أولًا",IF(OR(C3981="",N(G3981)=0),"⚠ أكمل التاريخ والقيمة",IF(S3981="","⚠ التاريخ خارج السنة المالية",IF(H3981="","⚠ اختر بند الموازنة",IF(I3981="مرفوض","✖ مرفوض من المدير",IF(I3981&lt;&gt;"موافق","⏳ بانتظار موافقة المدير",IF(K3981&lt;&gt;"نعم","⚠ غير مسوى مع الحسابات","✔ معتمد ومسوى")))))))))</f>
        <v/>
      </c>
      <c r="R3981">
        <f>N(R3980)+IF(A3981="عهدة",1,0)</f>
        <v/>
      </c>
      <c r="S3981">
        <f>IF(C3981="","",IF(AND(C3981&gt;=DATE(2026,9,1),C3981&lt;=DATE(2027,8,31)),(YEAR(C3981)-2026)*12+MONTH(C3981)-8,""))</f>
        <v/>
      </c>
      <c r="T3981">
        <f>IF(AND(A3981="مصروف",R3981&gt;0,I3981="موافق",S3981&lt;&gt;"",H3981&lt;&gt;""),N(G3981),0)</f>
        <v/>
      </c>
    </row>
    <row r="3982">
      <c r="A3982" s="19" t="n"/>
      <c r="B3982" s="20">
        <f>IF(A3982="","",IF(R3982=0,"⚠ أضف سطر عهدة أولًا","DMT-"&amp;TEXT(R3982,"000")))</f>
        <v/>
      </c>
      <c r="C3982" s="21" t="n"/>
      <c r="D3982" s="20">
        <f>IF(C3982="","",IF(S3982="","خارج السنة المالية",INDEX(القوائم!$D$2:$D$13,S3982)))</f>
        <v/>
      </c>
      <c r="E3982" s="22" t="n"/>
      <c r="F3982" s="23" t="n"/>
      <c r="G3982" s="23" t="n"/>
      <c r="H3982" s="22" t="n"/>
      <c r="I3982" s="19" t="n"/>
      <c r="J3982" s="21" t="n"/>
      <c r="K3982" s="19" t="n"/>
      <c r="L3982" s="19" t="n"/>
      <c r="M3982" s="21" t="n"/>
      <c r="N3982" s="22" t="n"/>
      <c r="O3982" s="24">
        <f>IF(A3982&lt;&gt;"عهدة","",SUMIFS($G$8:$G$5007,$B$8:$B$5007,B3982,$A$8:$A$5007,"مصروف",$I$8:$I$5007,"&lt;&gt;مرفوض"))</f>
        <v/>
      </c>
      <c r="P3982" s="25">
        <f>IF(A3982&lt;&gt;"عهدة","",N(F3982)-O3982)</f>
        <v/>
      </c>
      <c r="Q3982" s="26">
        <f>IF(A3982="","",IF(A3982="عهدة",IF(N(F3982)=0,"⚠ أدخل قيمة العهدة",IF(P3982&lt;0,"⛔ عجز / زيادة مصروفات "&amp;TEXT(-P3982,"#,##0"),IF(COUNTIFS($B$8:$B$5007,B3982,$A$8:$A$5007,"مصروف",$I$8:$I$5007,"&lt;&gt;مرفوض",$K$8:$K$5007,"&lt;&gt;نعم")&gt;0,"⚠ "&amp;COUNTIFS($B$8:$B$5007,B3982,$A$8:$A$5007,"مصروف",$I$8:$I$5007,"&lt;&gt;مرفوض",$K$8:$K$5007,"&lt;&gt;نعم")&amp;" مصروف غير مسوى",IF(L3982="تمت التسوية",IF(P3982=0,"✔ متوازنة وتمت التسوية","✔ تمت التسوية – متبقي "&amp;TEXT(P3982,"#,##0")),IF(P3982&gt;0,"متبقي "&amp;TEXT(P3982,"#,##0"),"✔ متوازنة"))))),IF(R3982=0,"⚠ أضف سطر عهدة أولًا",IF(OR(C3982="",N(G3982)=0),"⚠ أكمل التاريخ والقيمة",IF(S3982="","⚠ التاريخ خارج السنة المالية",IF(H3982="","⚠ اختر بند الموازنة",IF(I3982="مرفوض","✖ مرفوض من المدير",IF(I3982&lt;&gt;"موافق","⏳ بانتظار موافقة المدير",IF(K3982&lt;&gt;"نعم","⚠ غير مسوى مع الحسابات","✔ معتمد ومسوى")))))))))</f>
        <v/>
      </c>
      <c r="R3982">
        <f>N(R3981)+IF(A3982="عهدة",1,0)</f>
        <v/>
      </c>
      <c r="S3982">
        <f>IF(C3982="","",IF(AND(C3982&gt;=DATE(2026,9,1),C3982&lt;=DATE(2027,8,31)),(YEAR(C3982)-2026)*12+MONTH(C3982)-8,""))</f>
        <v/>
      </c>
      <c r="T3982">
        <f>IF(AND(A3982="مصروف",R3982&gt;0,I3982="موافق",S3982&lt;&gt;"",H3982&lt;&gt;""),N(G3982),0)</f>
        <v/>
      </c>
    </row>
    <row r="3983">
      <c r="A3983" s="19" t="n"/>
      <c r="B3983" s="20">
        <f>IF(A3983="","",IF(R3983=0,"⚠ أضف سطر عهدة أولًا","DMT-"&amp;TEXT(R3983,"000")))</f>
        <v/>
      </c>
      <c r="C3983" s="21" t="n"/>
      <c r="D3983" s="20">
        <f>IF(C3983="","",IF(S3983="","خارج السنة المالية",INDEX(القوائم!$D$2:$D$13,S3983)))</f>
        <v/>
      </c>
      <c r="E3983" s="22" t="n"/>
      <c r="F3983" s="23" t="n"/>
      <c r="G3983" s="23" t="n"/>
      <c r="H3983" s="22" t="n"/>
      <c r="I3983" s="19" t="n"/>
      <c r="J3983" s="21" t="n"/>
      <c r="K3983" s="19" t="n"/>
      <c r="L3983" s="19" t="n"/>
      <c r="M3983" s="21" t="n"/>
      <c r="N3983" s="22" t="n"/>
      <c r="O3983" s="24">
        <f>IF(A3983&lt;&gt;"عهدة","",SUMIFS($G$8:$G$5007,$B$8:$B$5007,B3983,$A$8:$A$5007,"مصروف",$I$8:$I$5007,"&lt;&gt;مرفوض"))</f>
        <v/>
      </c>
      <c r="P3983" s="25">
        <f>IF(A3983&lt;&gt;"عهدة","",N(F3983)-O3983)</f>
        <v/>
      </c>
      <c r="Q3983" s="26">
        <f>IF(A3983="","",IF(A3983="عهدة",IF(N(F3983)=0,"⚠ أدخل قيمة العهدة",IF(P3983&lt;0,"⛔ عجز / زيادة مصروفات "&amp;TEXT(-P3983,"#,##0"),IF(COUNTIFS($B$8:$B$5007,B3983,$A$8:$A$5007,"مصروف",$I$8:$I$5007,"&lt;&gt;مرفوض",$K$8:$K$5007,"&lt;&gt;نعم")&gt;0,"⚠ "&amp;COUNTIFS($B$8:$B$5007,B3983,$A$8:$A$5007,"مصروف",$I$8:$I$5007,"&lt;&gt;مرفوض",$K$8:$K$5007,"&lt;&gt;نعم")&amp;" مصروف غير مسوى",IF(L3983="تمت التسوية",IF(P3983=0,"✔ متوازنة وتمت التسوية","✔ تمت التسوية – متبقي "&amp;TEXT(P3983,"#,##0")),IF(P3983&gt;0,"متبقي "&amp;TEXT(P3983,"#,##0"),"✔ متوازنة"))))),IF(R3983=0,"⚠ أضف سطر عهدة أولًا",IF(OR(C3983="",N(G3983)=0),"⚠ أكمل التاريخ والقيمة",IF(S3983="","⚠ التاريخ خارج السنة المالية",IF(H3983="","⚠ اختر بند الموازنة",IF(I3983="مرفوض","✖ مرفوض من المدير",IF(I3983&lt;&gt;"موافق","⏳ بانتظار موافقة المدير",IF(K3983&lt;&gt;"نعم","⚠ غير مسوى مع الحسابات","✔ معتمد ومسوى")))))))))</f>
        <v/>
      </c>
      <c r="R3983">
        <f>N(R3982)+IF(A3983="عهدة",1,0)</f>
        <v/>
      </c>
      <c r="S3983">
        <f>IF(C3983="","",IF(AND(C3983&gt;=DATE(2026,9,1),C3983&lt;=DATE(2027,8,31)),(YEAR(C3983)-2026)*12+MONTH(C3983)-8,""))</f>
        <v/>
      </c>
      <c r="T3983">
        <f>IF(AND(A3983="مصروف",R3983&gt;0,I3983="موافق",S3983&lt;&gt;"",H3983&lt;&gt;""),N(G3983),0)</f>
        <v/>
      </c>
    </row>
    <row r="3984">
      <c r="A3984" s="19" t="n"/>
      <c r="B3984" s="20">
        <f>IF(A3984="","",IF(R3984=0,"⚠ أضف سطر عهدة أولًا","DMT-"&amp;TEXT(R3984,"000")))</f>
        <v/>
      </c>
      <c r="C3984" s="21" t="n"/>
      <c r="D3984" s="20">
        <f>IF(C3984="","",IF(S3984="","خارج السنة المالية",INDEX(القوائم!$D$2:$D$13,S3984)))</f>
        <v/>
      </c>
      <c r="E3984" s="22" t="n"/>
      <c r="F3984" s="23" t="n"/>
      <c r="G3984" s="23" t="n"/>
      <c r="H3984" s="22" t="n"/>
      <c r="I3984" s="19" t="n"/>
      <c r="J3984" s="21" t="n"/>
      <c r="K3984" s="19" t="n"/>
      <c r="L3984" s="19" t="n"/>
      <c r="M3984" s="21" t="n"/>
      <c r="N3984" s="22" t="n"/>
      <c r="O3984" s="24">
        <f>IF(A3984&lt;&gt;"عهدة","",SUMIFS($G$8:$G$5007,$B$8:$B$5007,B3984,$A$8:$A$5007,"مصروف",$I$8:$I$5007,"&lt;&gt;مرفوض"))</f>
        <v/>
      </c>
      <c r="P3984" s="25">
        <f>IF(A3984&lt;&gt;"عهدة","",N(F3984)-O3984)</f>
        <v/>
      </c>
      <c r="Q3984" s="26">
        <f>IF(A3984="","",IF(A3984="عهدة",IF(N(F3984)=0,"⚠ أدخل قيمة العهدة",IF(P3984&lt;0,"⛔ عجز / زيادة مصروفات "&amp;TEXT(-P3984,"#,##0"),IF(COUNTIFS($B$8:$B$5007,B3984,$A$8:$A$5007,"مصروف",$I$8:$I$5007,"&lt;&gt;مرفوض",$K$8:$K$5007,"&lt;&gt;نعم")&gt;0,"⚠ "&amp;COUNTIFS($B$8:$B$5007,B3984,$A$8:$A$5007,"مصروف",$I$8:$I$5007,"&lt;&gt;مرفوض",$K$8:$K$5007,"&lt;&gt;نعم")&amp;" مصروف غير مسوى",IF(L3984="تمت التسوية",IF(P3984=0,"✔ متوازنة وتمت التسوية","✔ تمت التسوية – متبقي "&amp;TEXT(P3984,"#,##0")),IF(P3984&gt;0,"متبقي "&amp;TEXT(P3984,"#,##0"),"✔ متوازنة"))))),IF(R3984=0,"⚠ أضف سطر عهدة أولًا",IF(OR(C3984="",N(G3984)=0),"⚠ أكمل التاريخ والقيمة",IF(S3984="","⚠ التاريخ خارج السنة المالية",IF(H3984="","⚠ اختر بند الموازنة",IF(I3984="مرفوض","✖ مرفوض من المدير",IF(I3984&lt;&gt;"موافق","⏳ بانتظار موافقة المدير",IF(K3984&lt;&gt;"نعم","⚠ غير مسوى مع الحسابات","✔ معتمد ومسوى")))))))))</f>
        <v/>
      </c>
      <c r="R3984">
        <f>N(R3983)+IF(A3984="عهدة",1,0)</f>
        <v/>
      </c>
      <c r="S3984">
        <f>IF(C3984="","",IF(AND(C3984&gt;=DATE(2026,9,1),C3984&lt;=DATE(2027,8,31)),(YEAR(C3984)-2026)*12+MONTH(C3984)-8,""))</f>
        <v/>
      </c>
      <c r="T3984">
        <f>IF(AND(A3984="مصروف",R3984&gt;0,I3984="موافق",S3984&lt;&gt;"",H3984&lt;&gt;""),N(G3984),0)</f>
        <v/>
      </c>
    </row>
    <row r="3985">
      <c r="A3985" s="19" t="n"/>
      <c r="B3985" s="20">
        <f>IF(A3985="","",IF(R3985=0,"⚠ أضف سطر عهدة أولًا","DMT-"&amp;TEXT(R3985,"000")))</f>
        <v/>
      </c>
      <c r="C3985" s="21" t="n"/>
      <c r="D3985" s="20">
        <f>IF(C3985="","",IF(S3985="","خارج السنة المالية",INDEX(القوائم!$D$2:$D$13,S3985)))</f>
        <v/>
      </c>
      <c r="E3985" s="22" t="n"/>
      <c r="F3985" s="23" t="n"/>
      <c r="G3985" s="23" t="n"/>
      <c r="H3985" s="22" t="n"/>
      <c r="I3985" s="19" t="n"/>
      <c r="J3985" s="21" t="n"/>
      <c r="K3985" s="19" t="n"/>
      <c r="L3985" s="19" t="n"/>
      <c r="M3985" s="21" t="n"/>
      <c r="N3985" s="22" t="n"/>
      <c r="O3985" s="24">
        <f>IF(A3985&lt;&gt;"عهدة","",SUMIFS($G$8:$G$5007,$B$8:$B$5007,B3985,$A$8:$A$5007,"مصروف",$I$8:$I$5007,"&lt;&gt;مرفوض"))</f>
        <v/>
      </c>
      <c r="P3985" s="25">
        <f>IF(A3985&lt;&gt;"عهدة","",N(F3985)-O3985)</f>
        <v/>
      </c>
      <c r="Q3985" s="26">
        <f>IF(A3985="","",IF(A3985="عهدة",IF(N(F3985)=0,"⚠ أدخل قيمة العهدة",IF(P3985&lt;0,"⛔ عجز / زيادة مصروفات "&amp;TEXT(-P3985,"#,##0"),IF(COUNTIFS($B$8:$B$5007,B3985,$A$8:$A$5007,"مصروف",$I$8:$I$5007,"&lt;&gt;مرفوض",$K$8:$K$5007,"&lt;&gt;نعم")&gt;0,"⚠ "&amp;COUNTIFS($B$8:$B$5007,B3985,$A$8:$A$5007,"مصروف",$I$8:$I$5007,"&lt;&gt;مرفوض",$K$8:$K$5007,"&lt;&gt;نعم")&amp;" مصروف غير مسوى",IF(L3985="تمت التسوية",IF(P3985=0,"✔ متوازنة وتمت التسوية","✔ تمت التسوية – متبقي "&amp;TEXT(P3985,"#,##0")),IF(P3985&gt;0,"متبقي "&amp;TEXT(P3985,"#,##0"),"✔ متوازنة"))))),IF(R3985=0,"⚠ أضف سطر عهدة أولًا",IF(OR(C3985="",N(G3985)=0),"⚠ أكمل التاريخ والقيمة",IF(S3985="","⚠ التاريخ خارج السنة المالية",IF(H3985="","⚠ اختر بند الموازنة",IF(I3985="مرفوض","✖ مرفوض من المدير",IF(I3985&lt;&gt;"موافق","⏳ بانتظار موافقة المدير",IF(K3985&lt;&gt;"نعم","⚠ غير مسوى مع الحسابات","✔ معتمد ومسوى")))))))))</f>
        <v/>
      </c>
      <c r="R3985">
        <f>N(R3984)+IF(A3985="عهدة",1,0)</f>
        <v/>
      </c>
      <c r="S3985">
        <f>IF(C3985="","",IF(AND(C3985&gt;=DATE(2026,9,1),C3985&lt;=DATE(2027,8,31)),(YEAR(C3985)-2026)*12+MONTH(C3985)-8,""))</f>
        <v/>
      </c>
      <c r="T3985">
        <f>IF(AND(A3985="مصروف",R3985&gt;0,I3985="موافق",S3985&lt;&gt;"",H3985&lt;&gt;""),N(G3985),0)</f>
        <v/>
      </c>
    </row>
    <row r="3986">
      <c r="A3986" s="19" t="n"/>
      <c r="B3986" s="20">
        <f>IF(A3986="","",IF(R3986=0,"⚠ أضف سطر عهدة أولًا","DMT-"&amp;TEXT(R3986,"000")))</f>
        <v/>
      </c>
      <c r="C3986" s="21" t="n"/>
      <c r="D3986" s="20">
        <f>IF(C3986="","",IF(S3986="","خارج السنة المالية",INDEX(القوائم!$D$2:$D$13,S3986)))</f>
        <v/>
      </c>
      <c r="E3986" s="22" t="n"/>
      <c r="F3986" s="23" t="n"/>
      <c r="G3986" s="23" t="n"/>
      <c r="H3986" s="22" t="n"/>
      <c r="I3986" s="19" t="n"/>
      <c r="J3986" s="21" t="n"/>
      <c r="K3986" s="19" t="n"/>
      <c r="L3986" s="19" t="n"/>
      <c r="M3986" s="21" t="n"/>
      <c r="N3986" s="22" t="n"/>
      <c r="O3986" s="24">
        <f>IF(A3986&lt;&gt;"عهدة","",SUMIFS($G$8:$G$5007,$B$8:$B$5007,B3986,$A$8:$A$5007,"مصروف",$I$8:$I$5007,"&lt;&gt;مرفوض"))</f>
        <v/>
      </c>
      <c r="P3986" s="25">
        <f>IF(A3986&lt;&gt;"عهدة","",N(F3986)-O3986)</f>
        <v/>
      </c>
      <c r="Q3986" s="26">
        <f>IF(A3986="","",IF(A3986="عهدة",IF(N(F3986)=0,"⚠ أدخل قيمة العهدة",IF(P3986&lt;0,"⛔ عجز / زيادة مصروفات "&amp;TEXT(-P3986,"#,##0"),IF(COUNTIFS($B$8:$B$5007,B3986,$A$8:$A$5007,"مصروف",$I$8:$I$5007,"&lt;&gt;مرفوض",$K$8:$K$5007,"&lt;&gt;نعم")&gt;0,"⚠ "&amp;COUNTIFS($B$8:$B$5007,B3986,$A$8:$A$5007,"مصروف",$I$8:$I$5007,"&lt;&gt;مرفوض",$K$8:$K$5007,"&lt;&gt;نعم")&amp;" مصروف غير مسوى",IF(L3986="تمت التسوية",IF(P3986=0,"✔ متوازنة وتمت التسوية","✔ تمت التسوية – متبقي "&amp;TEXT(P3986,"#,##0")),IF(P3986&gt;0,"متبقي "&amp;TEXT(P3986,"#,##0"),"✔ متوازنة"))))),IF(R3986=0,"⚠ أضف سطر عهدة أولًا",IF(OR(C3986="",N(G3986)=0),"⚠ أكمل التاريخ والقيمة",IF(S3986="","⚠ التاريخ خارج السنة المالية",IF(H3986="","⚠ اختر بند الموازنة",IF(I3986="مرفوض","✖ مرفوض من المدير",IF(I3986&lt;&gt;"موافق","⏳ بانتظار موافقة المدير",IF(K3986&lt;&gt;"نعم","⚠ غير مسوى مع الحسابات","✔ معتمد ومسوى")))))))))</f>
        <v/>
      </c>
      <c r="R3986">
        <f>N(R3985)+IF(A3986="عهدة",1,0)</f>
        <v/>
      </c>
      <c r="S3986">
        <f>IF(C3986="","",IF(AND(C3986&gt;=DATE(2026,9,1),C3986&lt;=DATE(2027,8,31)),(YEAR(C3986)-2026)*12+MONTH(C3986)-8,""))</f>
        <v/>
      </c>
      <c r="T3986">
        <f>IF(AND(A3986="مصروف",R3986&gt;0,I3986="موافق",S3986&lt;&gt;"",H3986&lt;&gt;""),N(G3986),0)</f>
        <v/>
      </c>
    </row>
    <row r="3987">
      <c r="A3987" s="19" t="n"/>
      <c r="B3987" s="20">
        <f>IF(A3987="","",IF(R3987=0,"⚠ أضف سطر عهدة أولًا","DMT-"&amp;TEXT(R3987,"000")))</f>
        <v/>
      </c>
      <c r="C3987" s="21" t="n"/>
      <c r="D3987" s="20">
        <f>IF(C3987="","",IF(S3987="","خارج السنة المالية",INDEX(القوائم!$D$2:$D$13,S3987)))</f>
        <v/>
      </c>
      <c r="E3987" s="22" t="n"/>
      <c r="F3987" s="23" t="n"/>
      <c r="G3987" s="23" t="n"/>
      <c r="H3987" s="22" t="n"/>
      <c r="I3987" s="19" t="n"/>
      <c r="J3987" s="21" t="n"/>
      <c r="K3987" s="19" t="n"/>
      <c r="L3987" s="19" t="n"/>
      <c r="M3987" s="21" t="n"/>
      <c r="N3987" s="22" t="n"/>
      <c r="O3987" s="24">
        <f>IF(A3987&lt;&gt;"عهدة","",SUMIFS($G$8:$G$5007,$B$8:$B$5007,B3987,$A$8:$A$5007,"مصروف",$I$8:$I$5007,"&lt;&gt;مرفوض"))</f>
        <v/>
      </c>
      <c r="P3987" s="25">
        <f>IF(A3987&lt;&gt;"عهدة","",N(F3987)-O3987)</f>
        <v/>
      </c>
      <c r="Q3987" s="26">
        <f>IF(A3987="","",IF(A3987="عهدة",IF(N(F3987)=0,"⚠ أدخل قيمة العهدة",IF(P3987&lt;0,"⛔ عجز / زيادة مصروفات "&amp;TEXT(-P3987,"#,##0"),IF(COUNTIFS($B$8:$B$5007,B3987,$A$8:$A$5007,"مصروف",$I$8:$I$5007,"&lt;&gt;مرفوض",$K$8:$K$5007,"&lt;&gt;نعم")&gt;0,"⚠ "&amp;COUNTIFS($B$8:$B$5007,B3987,$A$8:$A$5007,"مصروف",$I$8:$I$5007,"&lt;&gt;مرفوض",$K$8:$K$5007,"&lt;&gt;نعم")&amp;" مصروف غير مسوى",IF(L3987="تمت التسوية",IF(P3987=0,"✔ متوازنة وتمت التسوية","✔ تمت التسوية – متبقي "&amp;TEXT(P3987,"#,##0")),IF(P3987&gt;0,"متبقي "&amp;TEXT(P3987,"#,##0"),"✔ متوازنة"))))),IF(R3987=0,"⚠ أضف سطر عهدة أولًا",IF(OR(C3987="",N(G3987)=0),"⚠ أكمل التاريخ والقيمة",IF(S3987="","⚠ التاريخ خارج السنة المالية",IF(H3987="","⚠ اختر بند الموازنة",IF(I3987="مرفوض","✖ مرفوض من المدير",IF(I3987&lt;&gt;"موافق","⏳ بانتظار موافقة المدير",IF(K3987&lt;&gt;"نعم","⚠ غير مسوى مع الحسابات","✔ معتمد ومسوى")))))))))</f>
        <v/>
      </c>
      <c r="R3987">
        <f>N(R3986)+IF(A3987="عهدة",1,0)</f>
        <v/>
      </c>
      <c r="S3987">
        <f>IF(C3987="","",IF(AND(C3987&gt;=DATE(2026,9,1),C3987&lt;=DATE(2027,8,31)),(YEAR(C3987)-2026)*12+MONTH(C3987)-8,""))</f>
        <v/>
      </c>
      <c r="T3987">
        <f>IF(AND(A3987="مصروف",R3987&gt;0,I3987="موافق",S3987&lt;&gt;"",H3987&lt;&gt;""),N(G3987),0)</f>
        <v/>
      </c>
    </row>
    <row r="3988">
      <c r="A3988" s="19" t="n"/>
      <c r="B3988" s="20">
        <f>IF(A3988="","",IF(R3988=0,"⚠ أضف سطر عهدة أولًا","DMT-"&amp;TEXT(R3988,"000")))</f>
        <v/>
      </c>
      <c r="C3988" s="21" t="n"/>
      <c r="D3988" s="20">
        <f>IF(C3988="","",IF(S3988="","خارج السنة المالية",INDEX(القوائم!$D$2:$D$13,S3988)))</f>
        <v/>
      </c>
      <c r="E3988" s="22" t="n"/>
      <c r="F3988" s="23" t="n"/>
      <c r="G3988" s="23" t="n"/>
      <c r="H3988" s="22" t="n"/>
      <c r="I3988" s="19" t="n"/>
      <c r="J3988" s="21" t="n"/>
      <c r="K3988" s="19" t="n"/>
      <c r="L3988" s="19" t="n"/>
      <c r="M3988" s="21" t="n"/>
      <c r="N3988" s="22" t="n"/>
      <c r="O3988" s="24">
        <f>IF(A3988&lt;&gt;"عهدة","",SUMIFS($G$8:$G$5007,$B$8:$B$5007,B3988,$A$8:$A$5007,"مصروف",$I$8:$I$5007,"&lt;&gt;مرفوض"))</f>
        <v/>
      </c>
      <c r="P3988" s="25">
        <f>IF(A3988&lt;&gt;"عهدة","",N(F3988)-O3988)</f>
        <v/>
      </c>
      <c r="Q3988" s="26">
        <f>IF(A3988="","",IF(A3988="عهدة",IF(N(F3988)=0,"⚠ أدخل قيمة العهدة",IF(P3988&lt;0,"⛔ عجز / زيادة مصروفات "&amp;TEXT(-P3988,"#,##0"),IF(COUNTIFS($B$8:$B$5007,B3988,$A$8:$A$5007,"مصروف",$I$8:$I$5007,"&lt;&gt;مرفوض",$K$8:$K$5007,"&lt;&gt;نعم")&gt;0,"⚠ "&amp;COUNTIFS($B$8:$B$5007,B3988,$A$8:$A$5007,"مصروف",$I$8:$I$5007,"&lt;&gt;مرفوض",$K$8:$K$5007,"&lt;&gt;نعم")&amp;" مصروف غير مسوى",IF(L3988="تمت التسوية",IF(P3988=0,"✔ متوازنة وتمت التسوية","✔ تمت التسوية – متبقي "&amp;TEXT(P3988,"#,##0")),IF(P3988&gt;0,"متبقي "&amp;TEXT(P3988,"#,##0"),"✔ متوازنة"))))),IF(R3988=0,"⚠ أضف سطر عهدة أولًا",IF(OR(C3988="",N(G3988)=0),"⚠ أكمل التاريخ والقيمة",IF(S3988="","⚠ التاريخ خارج السنة المالية",IF(H3988="","⚠ اختر بند الموازنة",IF(I3988="مرفوض","✖ مرفوض من المدير",IF(I3988&lt;&gt;"موافق","⏳ بانتظار موافقة المدير",IF(K3988&lt;&gt;"نعم","⚠ غير مسوى مع الحسابات","✔ معتمد ومسوى")))))))))</f>
        <v/>
      </c>
      <c r="R3988">
        <f>N(R3987)+IF(A3988="عهدة",1,0)</f>
        <v/>
      </c>
      <c r="S3988">
        <f>IF(C3988="","",IF(AND(C3988&gt;=DATE(2026,9,1),C3988&lt;=DATE(2027,8,31)),(YEAR(C3988)-2026)*12+MONTH(C3988)-8,""))</f>
        <v/>
      </c>
      <c r="T3988">
        <f>IF(AND(A3988="مصروف",R3988&gt;0,I3988="موافق",S3988&lt;&gt;"",H3988&lt;&gt;""),N(G3988),0)</f>
        <v/>
      </c>
    </row>
    <row r="3989">
      <c r="A3989" s="19" t="n"/>
      <c r="B3989" s="20">
        <f>IF(A3989="","",IF(R3989=0,"⚠ أضف سطر عهدة أولًا","DMT-"&amp;TEXT(R3989,"000")))</f>
        <v/>
      </c>
      <c r="C3989" s="21" t="n"/>
      <c r="D3989" s="20">
        <f>IF(C3989="","",IF(S3989="","خارج السنة المالية",INDEX(القوائم!$D$2:$D$13,S3989)))</f>
        <v/>
      </c>
      <c r="E3989" s="22" t="n"/>
      <c r="F3989" s="23" t="n"/>
      <c r="G3989" s="23" t="n"/>
      <c r="H3989" s="22" t="n"/>
      <c r="I3989" s="19" t="n"/>
      <c r="J3989" s="21" t="n"/>
      <c r="K3989" s="19" t="n"/>
      <c r="L3989" s="19" t="n"/>
      <c r="M3989" s="21" t="n"/>
      <c r="N3989" s="22" t="n"/>
      <c r="O3989" s="24">
        <f>IF(A3989&lt;&gt;"عهدة","",SUMIFS($G$8:$G$5007,$B$8:$B$5007,B3989,$A$8:$A$5007,"مصروف",$I$8:$I$5007,"&lt;&gt;مرفوض"))</f>
        <v/>
      </c>
      <c r="P3989" s="25">
        <f>IF(A3989&lt;&gt;"عهدة","",N(F3989)-O3989)</f>
        <v/>
      </c>
      <c r="Q3989" s="26">
        <f>IF(A3989="","",IF(A3989="عهدة",IF(N(F3989)=0,"⚠ أدخل قيمة العهدة",IF(P3989&lt;0,"⛔ عجز / زيادة مصروفات "&amp;TEXT(-P3989,"#,##0"),IF(COUNTIFS($B$8:$B$5007,B3989,$A$8:$A$5007,"مصروف",$I$8:$I$5007,"&lt;&gt;مرفوض",$K$8:$K$5007,"&lt;&gt;نعم")&gt;0,"⚠ "&amp;COUNTIFS($B$8:$B$5007,B3989,$A$8:$A$5007,"مصروف",$I$8:$I$5007,"&lt;&gt;مرفوض",$K$8:$K$5007,"&lt;&gt;نعم")&amp;" مصروف غير مسوى",IF(L3989="تمت التسوية",IF(P3989=0,"✔ متوازنة وتمت التسوية","✔ تمت التسوية – متبقي "&amp;TEXT(P3989,"#,##0")),IF(P3989&gt;0,"متبقي "&amp;TEXT(P3989,"#,##0"),"✔ متوازنة"))))),IF(R3989=0,"⚠ أضف سطر عهدة أولًا",IF(OR(C3989="",N(G3989)=0),"⚠ أكمل التاريخ والقيمة",IF(S3989="","⚠ التاريخ خارج السنة المالية",IF(H3989="","⚠ اختر بند الموازنة",IF(I3989="مرفوض","✖ مرفوض من المدير",IF(I3989&lt;&gt;"موافق","⏳ بانتظار موافقة المدير",IF(K3989&lt;&gt;"نعم","⚠ غير مسوى مع الحسابات","✔ معتمد ومسوى")))))))))</f>
        <v/>
      </c>
      <c r="R3989">
        <f>N(R3988)+IF(A3989="عهدة",1,0)</f>
        <v/>
      </c>
      <c r="S3989">
        <f>IF(C3989="","",IF(AND(C3989&gt;=DATE(2026,9,1),C3989&lt;=DATE(2027,8,31)),(YEAR(C3989)-2026)*12+MONTH(C3989)-8,""))</f>
        <v/>
      </c>
      <c r="T3989">
        <f>IF(AND(A3989="مصروف",R3989&gt;0,I3989="موافق",S3989&lt;&gt;"",H3989&lt;&gt;""),N(G3989),0)</f>
        <v/>
      </c>
    </row>
    <row r="3990">
      <c r="A3990" s="19" t="n"/>
      <c r="B3990" s="20">
        <f>IF(A3990="","",IF(R3990=0,"⚠ أضف سطر عهدة أولًا","DMT-"&amp;TEXT(R3990,"000")))</f>
        <v/>
      </c>
      <c r="C3990" s="21" t="n"/>
      <c r="D3990" s="20">
        <f>IF(C3990="","",IF(S3990="","خارج السنة المالية",INDEX(القوائم!$D$2:$D$13,S3990)))</f>
        <v/>
      </c>
      <c r="E3990" s="22" t="n"/>
      <c r="F3990" s="23" t="n"/>
      <c r="G3990" s="23" t="n"/>
      <c r="H3990" s="22" t="n"/>
      <c r="I3990" s="19" t="n"/>
      <c r="J3990" s="21" t="n"/>
      <c r="K3990" s="19" t="n"/>
      <c r="L3990" s="19" t="n"/>
      <c r="M3990" s="21" t="n"/>
      <c r="N3990" s="22" t="n"/>
      <c r="O3990" s="24">
        <f>IF(A3990&lt;&gt;"عهدة","",SUMIFS($G$8:$G$5007,$B$8:$B$5007,B3990,$A$8:$A$5007,"مصروف",$I$8:$I$5007,"&lt;&gt;مرفوض"))</f>
        <v/>
      </c>
      <c r="P3990" s="25">
        <f>IF(A3990&lt;&gt;"عهدة","",N(F3990)-O3990)</f>
        <v/>
      </c>
      <c r="Q3990" s="26">
        <f>IF(A3990="","",IF(A3990="عهدة",IF(N(F3990)=0,"⚠ أدخل قيمة العهدة",IF(P3990&lt;0,"⛔ عجز / زيادة مصروفات "&amp;TEXT(-P3990,"#,##0"),IF(COUNTIFS($B$8:$B$5007,B3990,$A$8:$A$5007,"مصروف",$I$8:$I$5007,"&lt;&gt;مرفوض",$K$8:$K$5007,"&lt;&gt;نعم")&gt;0,"⚠ "&amp;COUNTIFS($B$8:$B$5007,B3990,$A$8:$A$5007,"مصروف",$I$8:$I$5007,"&lt;&gt;مرفوض",$K$8:$K$5007,"&lt;&gt;نعم")&amp;" مصروف غير مسوى",IF(L3990="تمت التسوية",IF(P3990=0,"✔ متوازنة وتمت التسوية","✔ تمت التسوية – متبقي "&amp;TEXT(P3990,"#,##0")),IF(P3990&gt;0,"متبقي "&amp;TEXT(P3990,"#,##0"),"✔ متوازنة"))))),IF(R3990=0,"⚠ أضف سطر عهدة أولًا",IF(OR(C3990="",N(G3990)=0),"⚠ أكمل التاريخ والقيمة",IF(S3990="","⚠ التاريخ خارج السنة المالية",IF(H3990="","⚠ اختر بند الموازنة",IF(I3990="مرفوض","✖ مرفوض من المدير",IF(I3990&lt;&gt;"موافق","⏳ بانتظار موافقة المدير",IF(K3990&lt;&gt;"نعم","⚠ غير مسوى مع الحسابات","✔ معتمد ومسوى")))))))))</f>
        <v/>
      </c>
      <c r="R3990">
        <f>N(R3989)+IF(A3990="عهدة",1,0)</f>
        <v/>
      </c>
      <c r="S3990">
        <f>IF(C3990="","",IF(AND(C3990&gt;=DATE(2026,9,1),C3990&lt;=DATE(2027,8,31)),(YEAR(C3990)-2026)*12+MONTH(C3990)-8,""))</f>
        <v/>
      </c>
      <c r="T3990">
        <f>IF(AND(A3990="مصروف",R3990&gt;0,I3990="موافق",S3990&lt;&gt;"",H3990&lt;&gt;""),N(G3990),0)</f>
        <v/>
      </c>
    </row>
    <row r="3991">
      <c r="A3991" s="19" t="n"/>
      <c r="B3991" s="20">
        <f>IF(A3991="","",IF(R3991=0,"⚠ أضف سطر عهدة أولًا","DMT-"&amp;TEXT(R3991,"000")))</f>
        <v/>
      </c>
      <c r="C3991" s="21" t="n"/>
      <c r="D3991" s="20">
        <f>IF(C3991="","",IF(S3991="","خارج السنة المالية",INDEX(القوائم!$D$2:$D$13,S3991)))</f>
        <v/>
      </c>
      <c r="E3991" s="22" t="n"/>
      <c r="F3991" s="23" t="n"/>
      <c r="G3991" s="23" t="n"/>
      <c r="H3991" s="22" t="n"/>
      <c r="I3991" s="19" t="n"/>
      <c r="J3991" s="21" t="n"/>
      <c r="K3991" s="19" t="n"/>
      <c r="L3991" s="19" t="n"/>
      <c r="M3991" s="21" t="n"/>
      <c r="N3991" s="22" t="n"/>
      <c r="O3991" s="24">
        <f>IF(A3991&lt;&gt;"عهدة","",SUMIFS($G$8:$G$5007,$B$8:$B$5007,B3991,$A$8:$A$5007,"مصروف",$I$8:$I$5007,"&lt;&gt;مرفوض"))</f>
        <v/>
      </c>
      <c r="P3991" s="25">
        <f>IF(A3991&lt;&gt;"عهدة","",N(F3991)-O3991)</f>
        <v/>
      </c>
      <c r="Q3991" s="26">
        <f>IF(A3991="","",IF(A3991="عهدة",IF(N(F3991)=0,"⚠ أدخل قيمة العهدة",IF(P3991&lt;0,"⛔ عجز / زيادة مصروفات "&amp;TEXT(-P3991,"#,##0"),IF(COUNTIFS($B$8:$B$5007,B3991,$A$8:$A$5007,"مصروف",$I$8:$I$5007,"&lt;&gt;مرفوض",$K$8:$K$5007,"&lt;&gt;نعم")&gt;0,"⚠ "&amp;COUNTIFS($B$8:$B$5007,B3991,$A$8:$A$5007,"مصروف",$I$8:$I$5007,"&lt;&gt;مرفوض",$K$8:$K$5007,"&lt;&gt;نعم")&amp;" مصروف غير مسوى",IF(L3991="تمت التسوية",IF(P3991=0,"✔ متوازنة وتمت التسوية","✔ تمت التسوية – متبقي "&amp;TEXT(P3991,"#,##0")),IF(P3991&gt;0,"متبقي "&amp;TEXT(P3991,"#,##0"),"✔ متوازنة"))))),IF(R3991=0,"⚠ أضف سطر عهدة أولًا",IF(OR(C3991="",N(G3991)=0),"⚠ أكمل التاريخ والقيمة",IF(S3991="","⚠ التاريخ خارج السنة المالية",IF(H3991="","⚠ اختر بند الموازنة",IF(I3991="مرفوض","✖ مرفوض من المدير",IF(I3991&lt;&gt;"موافق","⏳ بانتظار موافقة المدير",IF(K3991&lt;&gt;"نعم","⚠ غير مسوى مع الحسابات","✔ معتمد ومسوى")))))))))</f>
        <v/>
      </c>
      <c r="R3991">
        <f>N(R3990)+IF(A3991="عهدة",1,0)</f>
        <v/>
      </c>
      <c r="S3991">
        <f>IF(C3991="","",IF(AND(C3991&gt;=DATE(2026,9,1),C3991&lt;=DATE(2027,8,31)),(YEAR(C3991)-2026)*12+MONTH(C3991)-8,""))</f>
        <v/>
      </c>
      <c r="T3991">
        <f>IF(AND(A3991="مصروف",R3991&gt;0,I3991="موافق",S3991&lt;&gt;"",H3991&lt;&gt;""),N(G3991),0)</f>
        <v/>
      </c>
    </row>
    <row r="3992">
      <c r="A3992" s="19" t="n"/>
      <c r="B3992" s="20">
        <f>IF(A3992="","",IF(R3992=0,"⚠ أضف سطر عهدة أولًا","DMT-"&amp;TEXT(R3992,"000")))</f>
        <v/>
      </c>
      <c r="C3992" s="21" t="n"/>
      <c r="D3992" s="20">
        <f>IF(C3992="","",IF(S3992="","خارج السنة المالية",INDEX(القوائم!$D$2:$D$13,S3992)))</f>
        <v/>
      </c>
      <c r="E3992" s="22" t="n"/>
      <c r="F3992" s="23" t="n"/>
      <c r="G3992" s="23" t="n"/>
      <c r="H3992" s="22" t="n"/>
      <c r="I3992" s="19" t="n"/>
      <c r="J3992" s="21" t="n"/>
      <c r="K3992" s="19" t="n"/>
      <c r="L3992" s="19" t="n"/>
      <c r="M3992" s="21" t="n"/>
      <c r="N3992" s="22" t="n"/>
      <c r="O3992" s="24">
        <f>IF(A3992&lt;&gt;"عهدة","",SUMIFS($G$8:$G$5007,$B$8:$B$5007,B3992,$A$8:$A$5007,"مصروف",$I$8:$I$5007,"&lt;&gt;مرفوض"))</f>
        <v/>
      </c>
      <c r="P3992" s="25">
        <f>IF(A3992&lt;&gt;"عهدة","",N(F3992)-O3992)</f>
        <v/>
      </c>
      <c r="Q3992" s="26">
        <f>IF(A3992="","",IF(A3992="عهدة",IF(N(F3992)=0,"⚠ أدخل قيمة العهدة",IF(P3992&lt;0,"⛔ عجز / زيادة مصروفات "&amp;TEXT(-P3992,"#,##0"),IF(COUNTIFS($B$8:$B$5007,B3992,$A$8:$A$5007,"مصروف",$I$8:$I$5007,"&lt;&gt;مرفوض",$K$8:$K$5007,"&lt;&gt;نعم")&gt;0,"⚠ "&amp;COUNTIFS($B$8:$B$5007,B3992,$A$8:$A$5007,"مصروف",$I$8:$I$5007,"&lt;&gt;مرفوض",$K$8:$K$5007,"&lt;&gt;نعم")&amp;" مصروف غير مسوى",IF(L3992="تمت التسوية",IF(P3992=0,"✔ متوازنة وتمت التسوية","✔ تمت التسوية – متبقي "&amp;TEXT(P3992,"#,##0")),IF(P3992&gt;0,"متبقي "&amp;TEXT(P3992,"#,##0"),"✔ متوازنة"))))),IF(R3992=0,"⚠ أضف سطر عهدة أولًا",IF(OR(C3992="",N(G3992)=0),"⚠ أكمل التاريخ والقيمة",IF(S3992="","⚠ التاريخ خارج السنة المالية",IF(H3992="","⚠ اختر بند الموازنة",IF(I3992="مرفوض","✖ مرفوض من المدير",IF(I3992&lt;&gt;"موافق","⏳ بانتظار موافقة المدير",IF(K3992&lt;&gt;"نعم","⚠ غير مسوى مع الحسابات","✔ معتمد ومسوى")))))))))</f>
        <v/>
      </c>
      <c r="R3992">
        <f>N(R3991)+IF(A3992="عهدة",1,0)</f>
        <v/>
      </c>
      <c r="S3992">
        <f>IF(C3992="","",IF(AND(C3992&gt;=DATE(2026,9,1),C3992&lt;=DATE(2027,8,31)),(YEAR(C3992)-2026)*12+MONTH(C3992)-8,""))</f>
        <v/>
      </c>
      <c r="T3992">
        <f>IF(AND(A3992="مصروف",R3992&gt;0,I3992="موافق",S3992&lt;&gt;"",H3992&lt;&gt;""),N(G3992),0)</f>
        <v/>
      </c>
    </row>
    <row r="3993">
      <c r="A3993" s="19" t="n"/>
      <c r="B3993" s="20">
        <f>IF(A3993="","",IF(R3993=0,"⚠ أضف سطر عهدة أولًا","DMT-"&amp;TEXT(R3993,"000")))</f>
        <v/>
      </c>
      <c r="C3993" s="21" t="n"/>
      <c r="D3993" s="20">
        <f>IF(C3993="","",IF(S3993="","خارج السنة المالية",INDEX(القوائم!$D$2:$D$13,S3993)))</f>
        <v/>
      </c>
      <c r="E3993" s="22" t="n"/>
      <c r="F3993" s="23" t="n"/>
      <c r="G3993" s="23" t="n"/>
      <c r="H3993" s="22" t="n"/>
      <c r="I3993" s="19" t="n"/>
      <c r="J3993" s="21" t="n"/>
      <c r="K3993" s="19" t="n"/>
      <c r="L3993" s="19" t="n"/>
      <c r="M3993" s="21" t="n"/>
      <c r="N3993" s="22" t="n"/>
      <c r="O3993" s="24">
        <f>IF(A3993&lt;&gt;"عهدة","",SUMIFS($G$8:$G$5007,$B$8:$B$5007,B3993,$A$8:$A$5007,"مصروف",$I$8:$I$5007,"&lt;&gt;مرفوض"))</f>
        <v/>
      </c>
      <c r="P3993" s="25">
        <f>IF(A3993&lt;&gt;"عهدة","",N(F3993)-O3993)</f>
        <v/>
      </c>
      <c r="Q3993" s="26">
        <f>IF(A3993="","",IF(A3993="عهدة",IF(N(F3993)=0,"⚠ أدخل قيمة العهدة",IF(P3993&lt;0,"⛔ عجز / زيادة مصروفات "&amp;TEXT(-P3993,"#,##0"),IF(COUNTIFS($B$8:$B$5007,B3993,$A$8:$A$5007,"مصروف",$I$8:$I$5007,"&lt;&gt;مرفوض",$K$8:$K$5007,"&lt;&gt;نعم")&gt;0,"⚠ "&amp;COUNTIFS($B$8:$B$5007,B3993,$A$8:$A$5007,"مصروف",$I$8:$I$5007,"&lt;&gt;مرفوض",$K$8:$K$5007,"&lt;&gt;نعم")&amp;" مصروف غير مسوى",IF(L3993="تمت التسوية",IF(P3993=0,"✔ متوازنة وتمت التسوية","✔ تمت التسوية – متبقي "&amp;TEXT(P3993,"#,##0")),IF(P3993&gt;0,"متبقي "&amp;TEXT(P3993,"#,##0"),"✔ متوازنة"))))),IF(R3993=0,"⚠ أضف سطر عهدة أولًا",IF(OR(C3993="",N(G3993)=0),"⚠ أكمل التاريخ والقيمة",IF(S3993="","⚠ التاريخ خارج السنة المالية",IF(H3993="","⚠ اختر بند الموازنة",IF(I3993="مرفوض","✖ مرفوض من المدير",IF(I3993&lt;&gt;"موافق","⏳ بانتظار موافقة المدير",IF(K3993&lt;&gt;"نعم","⚠ غير مسوى مع الحسابات","✔ معتمد ومسوى")))))))))</f>
        <v/>
      </c>
      <c r="R3993">
        <f>N(R3992)+IF(A3993="عهدة",1,0)</f>
        <v/>
      </c>
      <c r="S3993">
        <f>IF(C3993="","",IF(AND(C3993&gt;=DATE(2026,9,1),C3993&lt;=DATE(2027,8,31)),(YEAR(C3993)-2026)*12+MONTH(C3993)-8,""))</f>
        <v/>
      </c>
      <c r="T3993">
        <f>IF(AND(A3993="مصروف",R3993&gt;0,I3993="موافق",S3993&lt;&gt;"",H3993&lt;&gt;""),N(G3993),0)</f>
        <v/>
      </c>
    </row>
    <row r="3994">
      <c r="A3994" s="19" t="n"/>
      <c r="B3994" s="20">
        <f>IF(A3994="","",IF(R3994=0,"⚠ أضف سطر عهدة أولًا","DMT-"&amp;TEXT(R3994,"000")))</f>
        <v/>
      </c>
      <c r="C3994" s="21" t="n"/>
      <c r="D3994" s="20">
        <f>IF(C3994="","",IF(S3994="","خارج السنة المالية",INDEX(القوائم!$D$2:$D$13,S3994)))</f>
        <v/>
      </c>
      <c r="E3994" s="22" t="n"/>
      <c r="F3994" s="23" t="n"/>
      <c r="G3994" s="23" t="n"/>
      <c r="H3994" s="22" t="n"/>
      <c r="I3994" s="19" t="n"/>
      <c r="J3994" s="21" t="n"/>
      <c r="K3994" s="19" t="n"/>
      <c r="L3994" s="19" t="n"/>
      <c r="M3994" s="21" t="n"/>
      <c r="N3994" s="22" t="n"/>
      <c r="O3994" s="24">
        <f>IF(A3994&lt;&gt;"عهدة","",SUMIFS($G$8:$G$5007,$B$8:$B$5007,B3994,$A$8:$A$5007,"مصروف",$I$8:$I$5007,"&lt;&gt;مرفوض"))</f>
        <v/>
      </c>
      <c r="P3994" s="25">
        <f>IF(A3994&lt;&gt;"عهدة","",N(F3994)-O3994)</f>
        <v/>
      </c>
      <c r="Q3994" s="26">
        <f>IF(A3994="","",IF(A3994="عهدة",IF(N(F3994)=0,"⚠ أدخل قيمة العهدة",IF(P3994&lt;0,"⛔ عجز / زيادة مصروفات "&amp;TEXT(-P3994,"#,##0"),IF(COUNTIFS($B$8:$B$5007,B3994,$A$8:$A$5007,"مصروف",$I$8:$I$5007,"&lt;&gt;مرفوض",$K$8:$K$5007,"&lt;&gt;نعم")&gt;0,"⚠ "&amp;COUNTIFS($B$8:$B$5007,B3994,$A$8:$A$5007,"مصروف",$I$8:$I$5007,"&lt;&gt;مرفوض",$K$8:$K$5007,"&lt;&gt;نعم")&amp;" مصروف غير مسوى",IF(L3994="تمت التسوية",IF(P3994=0,"✔ متوازنة وتمت التسوية","✔ تمت التسوية – متبقي "&amp;TEXT(P3994,"#,##0")),IF(P3994&gt;0,"متبقي "&amp;TEXT(P3994,"#,##0"),"✔ متوازنة"))))),IF(R3994=0,"⚠ أضف سطر عهدة أولًا",IF(OR(C3994="",N(G3994)=0),"⚠ أكمل التاريخ والقيمة",IF(S3994="","⚠ التاريخ خارج السنة المالية",IF(H3994="","⚠ اختر بند الموازنة",IF(I3994="مرفوض","✖ مرفوض من المدير",IF(I3994&lt;&gt;"موافق","⏳ بانتظار موافقة المدير",IF(K3994&lt;&gt;"نعم","⚠ غير مسوى مع الحسابات","✔ معتمد ومسوى")))))))))</f>
        <v/>
      </c>
      <c r="R3994">
        <f>N(R3993)+IF(A3994="عهدة",1,0)</f>
        <v/>
      </c>
      <c r="S3994">
        <f>IF(C3994="","",IF(AND(C3994&gt;=DATE(2026,9,1),C3994&lt;=DATE(2027,8,31)),(YEAR(C3994)-2026)*12+MONTH(C3994)-8,""))</f>
        <v/>
      </c>
      <c r="T3994">
        <f>IF(AND(A3994="مصروف",R3994&gt;0,I3994="موافق",S3994&lt;&gt;"",H3994&lt;&gt;""),N(G3994),0)</f>
        <v/>
      </c>
    </row>
    <row r="3995">
      <c r="A3995" s="19" t="n"/>
      <c r="B3995" s="20">
        <f>IF(A3995="","",IF(R3995=0,"⚠ أضف سطر عهدة أولًا","DMT-"&amp;TEXT(R3995,"000")))</f>
        <v/>
      </c>
      <c r="C3995" s="21" t="n"/>
      <c r="D3995" s="20">
        <f>IF(C3995="","",IF(S3995="","خارج السنة المالية",INDEX(القوائم!$D$2:$D$13,S3995)))</f>
        <v/>
      </c>
      <c r="E3995" s="22" t="n"/>
      <c r="F3995" s="23" t="n"/>
      <c r="G3995" s="23" t="n"/>
      <c r="H3995" s="22" t="n"/>
      <c r="I3995" s="19" t="n"/>
      <c r="J3995" s="21" t="n"/>
      <c r="K3995" s="19" t="n"/>
      <c r="L3995" s="19" t="n"/>
      <c r="M3995" s="21" t="n"/>
      <c r="N3995" s="22" t="n"/>
      <c r="O3995" s="24">
        <f>IF(A3995&lt;&gt;"عهدة","",SUMIFS($G$8:$G$5007,$B$8:$B$5007,B3995,$A$8:$A$5007,"مصروف",$I$8:$I$5007,"&lt;&gt;مرفوض"))</f>
        <v/>
      </c>
      <c r="P3995" s="25">
        <f>IF(A3995&lt;&gt;"عهدة","",N(F3995)-O3995)</f>
        <v/>
      </c>
      <c r="Q3995" s="26">
        <f>IF(A3995="","",IF(A3995="عهدة",IF(N(F3995)=0,"⚠ أدخل قيمة العهدة",IF(P3995&lt;0,"⛔ عجز / زيادة مصروفات "&amp;TEXT(-P3995,"#,##0"),IF(COUNTIFS($B$8:$B$5007,B3995,$A$8:$A$5007,"مصروف",$I$8:$I$5007,"&lt;&gt;مرفوض",$K$8:$K$5007,"&lt;&gt;نعم")&gt;0,"⚠ "&amp;COUNTIFS($B$8:$B$5007,B3995,$A$8:$A$5007,"مصروف",$I$8:$I$5007,"&lt;&gt;مرفوض",$K$8:$K$5007,"&lt;&gt;نعم")&amp;" مصروف غير مسوى",IF(L3995="تمت التسوية",IF(P3995=0,"✔ متوازنة وتمت التسوية","✔ تمت التسوية – متبقي "&amp;TEXT(P3995,"#,##0")),IF(P3995&gt;0,"متبقي "&amp;TEXT(P3995,"#,##0"),"✔ متوازنة"))))),IF(R3995=0,"⚠ أضف سطر عهدة أولًا",IF(OR(C3995="",N(G3995)=0),"⚠ أكمل التاريخ والقيمة",IF(S3995="","⚠ التاريخ خارج السنة المالية",IF(H3995="","⚠ اختر بند الموازنة",IF(I3995="مرفوض","✖ مرفوض من المدير",IF(I3995&lt;&gt;"موافق","⏳ بانتظار موافقة المدير",IF(K3995&lt;&gt;"نعم","⚠ غير مسوى مع الحسابات","✔ معتمد ومسوى")))))))))</f>
        <v/>
      </c>
      <c r="R3995">
        <f>N(R3994)+IF(A3995="عهدة",1,0)</f>
        <v/>
      </c>
      <c r="S3995">
        <f>IF(C3995="","",IF(AND(C3995&gt;=DATE(2026,9,1),C3995&lt;=DATE(2027,8,31)),(YEAR(C3995)-2026)*12+MONTH(C3995)-8,""))</f>
        <v/>
      </c>
      <c r="T3995">
        <f>IF(AND(A3995="مصروف",R3995&gt;0,I3995="موافق",S3995&lt;&gt;"",H3995&lt;&gt;""),N(G3995),0)</f>
        <v/>
      </c>
    </row>
    <row r="3996">
      <c r="A3996" s="19" t="n"/>
      <c r="B3996" s="20">
        <f>IF(A3996="","",IF(R3996=0,"⚠ أضف سطر عهدة أولًا","DMT-"&amp;TEXT(R3996,"000")))</f>
        <v/>
      </c>
      <c r="C3996" s="21" t="n"/>
      <c r="D3996" s="20">
        <f>IF(C3996="","",IF(S3996="","خارج السنة المالية",INDEX(القوائم!$D$2:$D$13,S3996)))</f>
        <v/>
      </c>
      <c r="E3996" s="22" t="n"/>
      <c r="F3996" s="23" t="n"/>
      <c r="G3996" s="23" t="n"/>
      <c r="H3996" s="22" t="n"/>
      <c r="I3996" s="19" t="n"/>
      <c r="J3996" s="21" t="n"/>
      <c r="K3996" s="19" t="n"/>
      <c r="L3996" s="19" t="n"/>
      <c r="M3996" s="21" t="n"/>
      <c r="N3996" s="22" t="n"/>
      <c r="O3996" s="24">
        <f>IF(A3996&lt;&gt;"عهدة","",SUMIFS($G$8:$G$5007,$B$8:$B$5007,B3996,$A$8:$A$5007,"مصروف",$I$8:$I$5007,"&lt;&gt;مرفوض"))</f>
        <v/>
      </c>
      <c r="P3996" s="25">
        <f>IF(A3996&lt;&gt;"عهدة","",N(F3996)-O3996)</f>
        <v/>
      </c>
      <c r="Q3996" s="26">
        <f>IF(A3996="","",IF(A3996="عهدة",IF(N(F3996)=0,"⚠ أدخل قيمة العهدة",IF(P3996&lt;0,"⛔ عجز / زيادة مصروفات "&amp;TEXT(-P3996,"#,##0"),IF(COUNTIFS($B$8:$B$5007,B3996,$A$8:$A$5007,"مصروف",$I$8:$I$5007,"&lt;&gt;مرفوض",$K$8:$K$5007,"&lt;&gt;نعم")&gt;0,"⚠ "&amp;COUNTIFS($B$8:$B$5007,B3996,$A$8:$A$5007,"مصروف",$I$8:$I$5007,"&lt;&gt;مرفوض",$K$8:$K$5007,"&lt;&gt;نعم")&amp;" مصروف غير مسوى",IF(L3996="تمت التسوية",IF(P3996=0,"✔ متوازنة وتمت التسوية","✔ تمت التسوية – متبقي "&amp;TEXT(P3996,"#,##0")),IF(P3996&gt;0,"متبقي "&amp;TEXT(P3996,"#,##0"),"✔ متوازنة"))))),IF(R3996=0,"⚠ أضف سطر عهدة أولًا",IF(OR(C3996="",N(G3996)=0),"⚠ أكمل التاريخ والقيمة",IF(S3996="","⚠ التاريخ خارج السنة المالية",IF(H3996="","⚠ اختر بند الموازنة",IF(I3996="مرفوض","✖ مرفوض من المدير",IF(I3996&lt;&gt;"موافق","⏳ بانتظار موافقة المدير",IF(K3996&lt;&gt;"نعم","⚠ غير مسوى مع الحسابات","✔ معتمد ومسوى")))))))))</f>
        <v/>
      </c>
      <c r="R3996">
        <f>N(R3995)+IF(A3996="عهدة",1,0)</f>
        <v/>
      </c>
      <c r="S3996">
        <f>IF(C3996="","",IF(AND(C3996&gt;=DATE(2026,9,1),C3996&lt;=DATE(2027,8,31)),(YEAR(C3996)-2026)*12+MONTH(C3996)-8,""))</f>
        <v/>
      </c>
      <c r="T3996">
        <f>IF(AND(A3996="مصروف",R3996&gt;0,I3996="موافق",S3996&lt;&gt;"",H3996&lt;&gt;""),N(G3996),0)</f>
        <v/>
      </c>
    </row>
    <row r="3997">
      <c r="A3997" s="19" t="n"/>
      <c r="B3997" s="20">
        <f>IF(A3997="","",IF(R3997=0,"⚠ أضف سطر عهدة أولًا","DMT-"&amp;TEXT(R3997,"000")))</f>
        <v/>
      </c>
      <c r="C3997" s="21" t="n"/>
      <c r="D3997" s="20">
        <f>IF(C3997="","",IF(S3997="","خارج السنة المالية",INDEX(القوائم!$D$2:$D$13,S3997)))</f>
        <v/>
      </c>
      <c r="E3997" s="22" t="n"/>
      <c r="F3997" s="23" t="n"/>
      <c r="G3997" s="23" t="n"/>
      <c r="H3997" s="22" t="n"/>
      <c r="I3997" s="19" t="n"/>
      <c r="J3997" s="21" t="n"/>
      <c r="K3997" s="19" t="n"/>
      <c r="L3997" s="19" t="n"/>
      <c r="M3997" s="21" t="n"/>
      <c r="N3997" s="22" t="n"/>
      <c r="O3997" s="24">
        <f>IF(A3997&lt;&gt;"عهدة","",SUMIFS($G$8:$G$5007,$B$8:$B$5007,B3997,$A$8:$A$5007,"مصروف",$I$8:$I$5007,"&lt;&gt;مرفوض"))</f>
        <v/>
      </c>
      <c r="P3997" s="25">
        <f>IF(A3997&lt;&gt;"عهدة","",N(F3997)-O3997)</f>
        <v/>
      </c>
      <c r="Q3997" s="26">
        <f>IF(A3997="","",IF(A3997="عهدة",IF(N(F3997)=0,"⚠ أدخل قيمة العهدة",IF(P3997&lt;0,"⛔ عجز / زيادة مصروفات "&amp;TEXT(-P3997,"#,##0"),IF(COUNTIFS($B$8:$B$5007,B3997,$A$8:$A$5007,"مصروف",$I$8:$I$5007,"&lt;&gt;مرفوض",$K$8:$K$5007,"&lt;&gt;نعم")&gt;0,"⚠ "&amp;COUNTIFS($B$8:$B$5007,B3997,$A$8:$A$5007,"مصروف",$I$8:$I$5007,"&lt;&gt;مرفوض",$K$8:$K$5007,"&lt;&gt;نعم")&amp;" مصروف غير مسوى",IF(L3997="تمت التسوية",IF(P3997=0,"✔ متوازنة وتمت التسوية","✔ تمت التسوية – متبقي "&amp;TEXT(P3997,"#,##0")),IF(P3997&gt;0,"متبقي "&amp;TEXT(P3997,"#,##0"),"✔ متوازنة"))))),IF(R3997=0,"⚠ أضف سطر عهدة أولًا",IF(OR(C3997="",N(G3997)=0),"⚠ أكمل التاريخ والقيمة",IF(S3997="","⚠ التاريخ خارج السنة المالية",IF(H3997="","⚠ اختر بند الموازنة",IF(I3997="مرفوض","✖ مرفوض من المدير",IF(I3997&lt;&gt;"موافق","⏳ بانتظار موافقة المدير",IF(K3997&lt;&gt;"نعم","⚠ غير مسوى مع الحسابات","✔ معتمد ومسوى")))))))))</f>
        <v/>
      </c>
      <c r="R3997">
        <f>N(R3996)+IF(A3997="عهدة",1,0)</f>
        <v/>
      </c>
      <c r="S3997">
        <f>IF(C3997="","",IF(AND(C3997&gt;=DATE(2026,9,1),C3997&lt;=DATE(2027,8,31)),(YEAR(C3997)-2026)*12+MONTH(C3997)-8,""))</f>
        <v/>
      </c>
      <c r="T3997">
        <f>IF(AND(A3997="مصروف",R3997&gt;0,I3997="موافق",S3997&lt;&gt;"",H3997&lt;&gt;""),N(G3997),0)</f>
        <v/>
      </c>
    </row>
    <row r="3998">
      <c r="A3998" s="19" t="n"/>
      <c r="B3998" s="20">
        <f>IF(A3998="","",IF(R3998=0,"⚠ أضف سطر عهدة أولًا","DMT-"&amp;TEXT(R3998,"000")))</f>
        <v/>
      </c>
      <c r="C3998" s="21" t="n"/>
      <c r="D3998" s="20">
        <f>IF(C3998="","",IF(S3998="","خارج السنة المالية",INDEX(القوائم!$D$2:$D$13,S3998)))</f>
        <v/>
      </c>
      <c r="E3998" s="22" t="n"/>
      <c r="F3998" s="23" t="n"/>
      <c r="G3998" s="23" t="n"/>
      <c r="H3998" s="22" t="n"/>
      <c r="I3998" s="19" t="n"/>
      <c r="J3998" s="21" t="n"/>
      <c r="K3998" s="19" t="n"/>
      <c r="L3998" s="19" t="n"/>
      <c r="M3998" s="21" t="n"/>
      <c r="N3998" s="22" t="n"/>
      <c r="O3998" s="24">
        <f>IF(A3998&lt;&gt;"عهدة","",SUMIFS($G$8:$G$5007,$B$8:$B$5007,B3998,$A$8:$A$5007,"مصروف",$I$8:$I$5007,"&lt;&gt;مرفوض"))</f>
        <v/>
      </c>
      <c r="P3998" s="25">
        <f>IF(A3998&lt;&gt;"عهدة","",N(F3998)-O3998)</f>
        <v/>
      </c>
      <c r="Q3998" s="26">
        <f>IF(A3998="","",IF(A3998="عهدة",IF(N(F3998)=0,"⚠ أدخل قيمة العهدة",IF(P3998&lt;0,"⛔ عجز / زيادة مصروفات "&amp;TEXT(-P3998,"#,##0"),IF(COUNTIFS($B$8:$B$5007,B3998,$A$8:$A$5007,"مصروف",$I$8:$I$5007,"&lt;&gt;مرفوض",$K$8:$K$5007,"&lt;&gt;نعم")&gt;0,"⚠ "&amp;COUNTIFS($B$8:$B$5007,B3998,$A$8:$A$5007,"مصروف",$I$8:$I$5007,"&lt;&gt;مرفوض",$K$8:$K$5007,"&lt;&gt;نعم")&amp;" مصروف غير مسوى",IF(L3998="تمت التسوية",IF(P3998=0,"✔ متوازنة وتمت التسوية","✔ تمت التسوية – متبقي "&amp;TEXT(P3998,"#,##0")),IF(P3998&gt;0,"متبقي "&amp;TEXT(P3998,"#,##0"),"✔ متوازنة"))))),IF(R3998=0,"⚠ أضف سطر عهدة أولًا",IF(OR(C3998="",N(G3998)=0),"⚠ أكمل التاريخ والقيمة",IF(S3998="","⚠ التاريخ خارج السنة المالية",IF(H3998="","⚠ اختر بند الموازنة",IF(I3998="مرفوض","✖ مرفوض من المدير",IF(I3998&lt;&gt;"موافق","⏳ بانتظار موافقة المدير",IF(K3998&lt;&gt;"نعم","⚠ غير مسوى مع الحسابات","✔ معتمد ومسوى")))))))))</f>
        <v/>
      </c>
      <c r="R3998">
        <f>N(R3997)+IF(A3998="عهدة",1,0)</f>
        <v/>
      </c>
      <c r="S3998">
        <f>IF(C3998="","",IF(AND(C3998&gt;=DATE(2026,9,1),C3998&lt;=DATE(2027,8,31)),(YEAR(C3998)-2026)*12+MONTH(C3998)-8,""))</f>
        <v/>
      </c>
      <c r="T3998">
        <f>IF(AND(A3998="مصروف",R3998&gt;0,I3998="موافق",S3998&lt;&gt;"",H3998&lt;&gt;""),N(G3998),0)</f>
        <v/>
      </c>
    </row>
    <row r="3999">
      <c r="A3999" s="19" t="n"/>
      <c r="B3999" s="20">
        <f>IF(A3999="","",IF(R3999=0,"⚠ أضف سطر عهدة أولًا","DMT-"&amp;TEXT(R3999,"000")))</f>
        <v/>
      </c>
      <c r="C3999" s="21" t="n"/>
      <c r="D3999" s="20">
        <f>IF(C3999="","",IF(S3999="","خارج السنة المالية",INDEX(القوائم!$D$2:$D$13,S3999)))</f>
        <v/>
      </c>
      <c r="E3999" s="22" t="n"/>
      <c r="F3999" s="23" t="n"/>
      <c r="G3999" s="23" t="n"/>
      <c r="H3999" s="22" t="n"/>
      <c r="I3999" s="19" t="n"/>
      <c r="J3999" s="21" t="n"/>
      <c r="K3999" s="19" t="n"/>
      <c r="L3999" s="19" t="n"/>
      <c r="M3999" s="21" t="n"/>
      <c r="N3999" s="22" t="n"/>
      <c r="O3999" s="24">
        <f>IF(A3999&lt;&gt;"عهدة","",SUMIFS($G$8:$G$5007,$B$8:$B$5007,B3999,$A$8:$A$5007,"مصروف",$I$8:$I$5007,"&lt;&gt;مرفوض"))</f>
        <v/>
      </c>
      <c r="P3999" s="25">
        <f>IF(A3999&lt;&gt;"عهدة","",N(F3999)-O3999)</f>
        <v/>
      </c>
      <c r="Q3999" s="26">
        <f>IF(A3999="","",IF(A3999="عهدة",IF(N(F3999)=0,"⚠ أدخل قيمة العهدة",IF(P3999&lt;0,"⛔ عجز / زيادة مصروفات "&amp;TEXT(-P3999,"#,##0"),IF(COUNTIFS($B$8:$B$5007,B3999,$A$8:$A$5007,"مصروف",$I$8:$I$5007,"&lt;&gt;مرفوض",$K$8:$K$5007,"&lt;&gt;نعم")&gt;0,"⚠ "&amp;COUNTIFS($B$8:$B$5007,B3999,$A$8:$A$5007,"مصروف",$I$8:$I$5007,"&lt;&gt;مرفوض",$K$8:$K$5007,"&lt;&gt;نعم")&amp;" مصروف غير مسوى",IF(L3999="تمت التسوية",IF(P3999=0,"✔ متوازنة وتمت التسوية","✔ تمت التسوية – متبقي "&amp;TEXT(P3999,"#,##0")),IF(P3999&gt;0,"متبقي "&amp;TEXT(P3999,"#,##0"),"✔ متوازنة"))))),IF(R3999=0,"⚠ أضف سطر عهدة أولًا",IF(OR(C3999="",N(G3999)=0),"⚠ أكمل التاريخ والقيمة",IF(S3999="","⚠ التاريخ خارج السنة المالية",IF(H3999="","⚠ اختر بند الموازنة",IF(I3999="مرفوض","✖ مرفوض من المدير",IF(I3999&lt;&gt;"موافق","⏳ بانتظار موافقة المدير",IF(K3999&lt;&gt;"نعم","⚠ غير مسوى مع الحسابات","✔ معتمد ومسوى")))))))))</f>
        <v/>
      </c>
      <c r="R3999">
        <f>N(R3998)+IF(A3999="عهدة",1,0)</f>
        <v/>
      </c>
      <c r="S3999">
        <f>IF(C3999="","",IF(AND(C3999&gt;=DATE(2026,9,1),C3999&lt;=DATE(2027,8,31)),(YEAR(C3999)-2026)*12+MONTH(C3999)-8,""))</f>
        <v/>
      </c>
      <c r="T3999">
        <f>IF(AND(A3999="مصروف",R3999&gt;0,I3999="موافق",S3999&lt;&gt;"",H3999&lt;&gt;""),N(G3999),0)</f>
        <v/>
      </c>
    </row>
    <row r="4000">
      <c r="A4000" s="19" t="n"/>
      <c r="B4000" s="20">
        <f>IF(A4000="","",IF(R4000=0,"⚠ أضف سطر عهدة أولًا","DMT-"&amp;TEXT(R4000,"000")))</f>
        <v/>
      </c>
      <c r="C4000" s="21" t="n"/>
      <c r="D4000" s="20">
        <f>IF(C4000="","",IF(S4000="","خارج السنة المالية",INDEX(القوائم!$D$2:$D$13,S4000)))</f>
        <v/>
      </c>
      <c r="E4000" s="22" t="n"/>
      <c r="F4000" s="23" t="n"/>
      <c r="G4000" s="23" t="n"/>
      <c r="H4000" s="22" t="n"/>
      <c r="I4000" s="19" t="n"/>
      <c r="J4000" s="21" t="n"/>
      <c r="K4000" s="19" t="n"/>
      <c r="L4000" s="19" t="n"/>
      <c r="M4000" s="21" t="n"/>
      <c r="N4000" s="22" t="n"/>
      <c r="O4000" s="24">
        <f>IF(A4000&lt;&gt;"عهدة","",SUMIFS($G$8:$G$5007,$B$8:$B$5007,B4000,$A$8:$A$5007,"مصروف",$I$8:$I$5007,"&lt;&gt;مرفوض"))</f>
        <v/>
      </c>
      <c r="P4000" s="25">
        <f>IF(A4000&lt;&gt;"عهدة","",N(F4000)-O4000)</f>
        <v/>
      </c>
      <c r="Q4000" s="26">
        <f>IF(A4000="","",IF(A4000="عهدة",IF(N(F4000)=0,"⚠ أدخل قيمة العهدة",IF(P4000&lt;0,"⛔ عجز / زيادة مصروفات "&amp;TEXT(-P4000,"#,##0"),IF(COUNTIFS($B$8:$B$5007,B4000,$A$8:$A$5007,"مصروف",$I$8:$I$5007,"&lt;&gt;مرفوض",$K$8:$K$5007,"&lt;&gt;نعم")&gt;0,"⚠ "&amp;COUNTIFS($B$8:$B$5007,B4000,$A$8:$A$5007,"مصروف",$I$8:$I$5007,"&lt;&gt;مرفوض",$K$8:$K$5007,"&lt;&gt;نعم")&amp;" مصروف غير مسوى",IF(L4000="تمت التسوية",IF(P4000=0,"✔ متوازنة وتمت التسوية","✔ تمت التسوية – متبقي "&amp;TEXT(P4000,"#,##0")),IF(P4000&gt;0,"متبقي "&amp;TEXT(P4000,"#,##0"),"✔ متوازنة"))))),IF(R4000=0,"⚠ أضف سطر عهدة أولًا",IF(OR(C4000="",N(G4000)=0),"⚠ أكمل التاريخ والقيمة",IF(S4000="","⚠ التاريخ خارج السنة المالية",IF(H4000="","⚠ اختر بند الموازنة",IF(I4000="مرفوض","✖ مرفوض من المدير",IF(I4000&lt;&gt;"موافق","⏳ بانتظار موافقة المدير",IF(K4000&lt;&gt;"نعم","⚠ غير مسوى مع الحسابات","✔ معتمد ومسوى")))))))))</f>
        <v/>
      </c>
      <c r="R4000">
        <f>N(R3999)+IF(A4000="عهدة",1,0)</f>
        <v/>
      </c>
      <c r="S4000">
        <f>IF(C4000="","",IF(AND(C4000&gt;=DATE(2026,9,1),C4000&lt;=DATE(2027,8,31)),(YEAR(C4000)-2026)*12+MONTH(C4000)-8,""))</f>
        <v/>
      </c>
      <c r="T4000">
        <f>IF(AND(A4000="مصروف",R4000&gt;0,I4000="موافق",S4000&lt;&gt;"",H4000&lt;&gt;""),N(G4000),0)</f>
        <v/>
      </c>
    </row>
    <row r="4001">
      <c r="A4001" s="19" t="n"/>
      <c r="B4001" s="20">
        <f>IF(A4001="","",IF(R4001=0,"⚠ أضف سطر عهدة أولًا","DMT-"&amp;TEXT(R4001,"000")))</f>
        <v/>
      </c>
      <c r="C4001" s="21" t="n"/>
      <c r="D4001" s="20">
        <f>IF(C4001="","",IF(S4001="","خارج السنة المالية",INDEX(القوائم!$D$2:$D$13,S4001)))</f>
        <v/>
      </c>
      <c r="E4001" s="22" t="n"/>
      <c r="F4001" s="23" t="n"/>
      <c r="G4001" s="23" t="n"/>
      <c r="H4001" s="22" t="n"/>
      <c r="I4001" s="19" t="n"/>
      <c r="J4001" s="21" t="n"/>
      <c r="K4001" s="19" t="n"/>
      <c r="L4001" s="19" t="n"/>
      <c r="M4001" s="21" t="n"/>
      <c r="N4001" s="22" t="n"/>
      <c r="O4001" s="24">
        <f>IF(A4001&lt;&gt;"عهدة","",SUMIFS($G$8:$G$5007,$B$8:$B$5007,B4001,$A$8:$A$5007,"مصروف",$I$8:$I$5007,"&lt;&gt;مرفوض"))</f>
        <v/>
      </c>
      <c r="P4001" s="25">
        <f>IF(A4001&lt;&gt;"عهدة","",N(F4001)-O4001)</f>
        <v/>
      </c>
      <c r="Q4001" s="26">
        <f>IF(A4001="","",IF(A4001="عهدة",IF(N(F4001)=0,"⚠ أدخل قيمة العهدة",IF(P4001&lt;0,"⛔ عجز / زيادة مصروفات "&amp;TEXT(-P4001,"#,##0"),IF(COUNTIFS($B$8:$B$5007,B4001,$A$8:$A$5007,"مصروف",$I$8:$I$5007,"&lt;&gt;مرفوض",$K$8:$K$5007,"&lt;&gt;نعم")&gt;0,"⚠ "&amp;COUNTIFS($B$8:$B$5007,B4001,$A$8:$A$5007,"مصروف",$I$8:$I$5007,"&lt;&gt;مرفوض",$K$8:$K$5007,"&lt;&gt;نعم")&amp;" مصروف غير مسوى",IF(L4001="تمت التسوية",IF(P4001=0,"✔ متوازنة وتمت التسوية","✔ تمت التسوية – متبقي "&amp;TEXT(P4001,"#,##0")),IF(P4001&gt;0,"متبقي "&amp;TEXT(P4001,"#,##0"),"✔ متوازنة"))))),IF(R4001=0,"⚠ أضف سطر عهدة أولًا",IF(OR(C4001="",N(G4001)=0),"⚠ أكمل التاريخ والقيمة",IF(S4001="","⚠ التاريخ خارج السنة المالية",IF(H4001="","⚠ اختر بند الموازنة",IF(I4001="مرفوض","✖ مرفوض من المدير",IF(I4001&lt;&gt;"موافق","⏳ بانتظار موافقة المدير",IF(K4001&lt;&gt;"نعم","⚠ غير مسوى مع الحسابات","✔ معتمد ومسوى")))))))))</f>
        <v/>
      </c>
      <c r="R4001">
        <f>N(R4000)+IF(A4001="عهدة",1,0)</f>
        <v/>
      </c>
      <c r="S4001">
        <f>IF(C4001="","",IF(AND(C4001&gt;=DATE(2026,9,1),C4001&lt;=DATE(2027,8,31)),(YEAR(C4001)-2026)*12+MONTH(C4001)-8,""))</f>
        <v/>
      </c>
      <c r="T4001">
        <f>IF(AND(A4001="مصروف",R4001&gt;0,I4001="موافق",S4001&lt;&gt;"",H4001&lt;&gt;""),N(G4001),0)</f>
        <v/>
      </c>
    </row>
    <row r="4002">
      <c r="A4002" s="19" t="n"/>
      <c r="B4002" s="20">
        <f>IF(A4002="","",IF(R4002=0,"⚠ أضف سطر عهدة أولًا","DMT-"&amp;TEXT(R4002,"000")))</f>
        <v/>
      </c>
      <c r="C4002" s="21" t="n"/>
      <c r="D4002" s="20">
        <f>IF(C4002="","",IF(S4002="","خارج السنة المالية",INDEX(القوائم!$D$2:$D$13,S4002)))</f>
        <v/>
      </c>
      <c r="E4002" s="22" t="n"/>
      <c r="F4002" s="23" t="n"/>
      <c r="G4002" s="23" t="n"/>
      <c r="H4002" s="22" t="n"/>
      <c r="I4002" s="19" t="n"/>
      <c r="J4002" s="21" t="n"/>
      <c r="K4002" s="19" t="n"/>
      <c r="L4002" s="19" t="n"/>
      <c r="M4002" s="21" t="n"/>
      <c r="N4002" s="22" t="n"/>
      <c r="O4002" s="24">
        <f>IF(A4002&lt;&gt;"عهدة","",SUMIFS($G$8:$G$5007,$B$8:$B$5007,B4002,$A$8:$A$5007,"مصروف",$I$8:$I$5007,"&lt;&gt;مرفوض"))</f>
        <v/>
      </c>
      <c r="P4002" s="25">
        <f>IF(A4002&lt;&gt;"عهدة","",N(F4002)-O4002)</f>
        <v/>
      </c>
      <c r="Q4002" s="26">
        <f>IF(A4002="","",IF(A4002="عهدة",IF(N(F4002)=0,"⚠ أدخل قيمة العهدة",IF(P4002&lt;0,"⛔ عجز / زيادة مصروفات "&amp;TEXT(-P4002,"#,##0"),IF(COUNTIFS($B$8:$B$5007,B4002,$A$8:$A$5007,"مصروف",$I$8:$I$5007,"&lt;&gt;مرفوض",$K$8:$K$5007,"&lt;&gt;نعم")&gt;0,"⚠ "&amp;COUNTIFS($B$8:$B$5007,B4002,$A$8:$A$5007,"مصروف",$I$8:$I$5007,"&lt;&gt;مرفوض",$K$8:$K$5007,"&lt;&gt;نعم")&amp;" مصروف غير مسوى",IF(L4002="تمت التسوية",IF(P4002=0,"✔ متوازنة وتمت التسوية","✔ تمت التسوية – متبقي "&amp;TEXT(P4002,"#,##0")),IF(P4002&gt;0,"متبقي "&amp;TEXT(P4002,"#,##0"),"✔ متوازنة"))))),IF(R4002=0,"⚠ أضف سطر عهدة أولًا",IF(OR(C4002="",N(G4002)=0),"⚠ أكمل التاريخ والقيمة",IF(S4002="","⚠ التاريخ خارج السنة المالية",IF(H4002="","⚠ اختر بند الموازنة",IF(I4002="مرفوض","✖ مرفوض من المدير",IF(I4002&lt;&gt;"موافق","⏳ بانتظار موافقة المدير",IF(K4002&lt;&gt;"نعم","⚠ غير مسوى مع الحسابات","✔ معتمد ومسوى")))))))))</f>
        <v/>
      </c>
      <c r="R4002">
        <f>N(R4001)+IF(A4002="عهدة",1,0)</f>
        <v/>
      </c>
      <c r="S4002">
        <f>IF(C4002="","",IF(AND(C4002&gt;=DATE(2026,9,1),C4002&lt;=DATE(2027,8,31)),(YEAR(C4002)-2026)*12+MONTH(C4002)-8,""))</f>
        <v/>
      </c>
      <c r="T4002">
        <f>IF(AND(A4002="مصروف",R4002&gt;0,I4002="موافق",S4002&lt;&gt;"",H4002&lt;&gt;""),N(G4002),0)</f>
        <v/>
      </c>
    </row>
    <row r="4003">
      <c r="A4003" s="19" t="n"/>
      <c r="B4003" s="20">
        <f>IF(A4003="","",IF(R4003=0,"⚠ أضف سطر عهدة أولًا","DMT-"&amp;TEXT(R4003,"000")))</f>
        <v/>
      </c>
      <c r="C4003" s="21" t="n"/>
      <c r="D4003" s="20">
        <f>IF(C4003="","",IF(S4003="","خارج السنة المالية",INDEX(القوائم!$D$2:$D$13,S4003)))</f>
        <v/>
      </c>
      <c r="E4003" s="22" t="n"/>
      <c r="F4003" s="23" t="n"/>
      <c r="G4003" s="23" t="n"/>
      <c r="H4003" s="22" t="n"/>
      <c r="I4003" s="19" t="n"/>
      <c r="J4003" s="21" t="n"/>
      <c r="K4003" s="19" t="n"/>
      <c r="L4003" s="19" t="n"/>
      <c r="M4003" s="21" t="n"/>
      <c r="N4003" s="22" t="n"/>
      <c r="O4003" s="24">
        <f>IF(A4003&lt;&gt;"عهدة","",SUMIFS($G$8:$G$5007,$B$8:$B$5007,B4003,$A$8:$A$5007,"مصروف",$I$8:$I$5007,"&lt;&gt;مرفوض"))</f>
        <v/>
      </c>
      <c r="P4003" s="25">
        <f>IF(A4003&lt;&gt;"عهدة","",N(F4003)-O4003)</f>
        <v/>
      </c>
      <c r="Q4003" s="26">
        <f>IF(A4003="","",IF(A4003="عهدة",IF(N(F4003)=0,"⚠ أدخل قيمة العهدة",IF(P4003&lt;0,"⛔ عجز / زيادة مصروفات "&amp;TEXT(-P4003,"#,##0"),IF(COUNTIFS($B$8:$B$5007,B4003,$A$8:$A$5007,"مصروف",$I$8:$I$5007,"&lt;&gt;مرفوض",$K$8:$K$5007,"&lt;&gt;نعم")&gt;0,"⚠ "&amp;COUNTIFS($B$8:$B$5007,B4003,$A$8:$A$5007,"مصروف",$I$8:$I$5007,"&lt;&gt;مرفوض",$K$8:$K$5007,"&lt;&gt;نعم")&amp;" مصروف غير مسوى",IF(L4003="تمت التسوية",IF(P4003=0,"✔ متوازنة وتمت التسوية","✔ تمت التسوية – متبقي "&amp;TEXT(P4003,"#,##0")),IF(P4003&gt;0,"متبقي "&amp;TEXT(P4003,"#,##0"),"✔ متوازنة"))))),IF(R4003=0,"⚠ أضف سطر عهدة أولًا",IF(OR(C4003="",N(G4003)=0),"⚠ أكمل التاريخ والقيمة",IF(S4003="","⚠ التاريخ خارج السنة المالية",IF(H4003="","⚠ اختر بند الموازنة",IF(I4003="مرفوض","✖ مرفوض من المدير",IF(I4003&lt;&gt;"موافق","⏳ بانتظار موافقة المدير",IF(K4003&lt;&gt;"نعم","⚠ غير مسوى مع الحسابات","✔ معتمد ومسوى")))))))))</f>
        <v/>
      </c>
      <c r="R4003">
        <f>N(R4002)+IF(A4003="عهدة",1,0)</f>
        <v/>
      </c>
      <c r="S4003">
        <f>IF(C4003="","",IF(AND(C4003&gt;=DATE(2026,9,1),C4003&lt;=DATE(2027,8,31)),(YEAR(C4003)-2026)*12+MONTH(C4003)-8,""))</f>
        <v/>
      </c>
      <c r="T4003">
        <f>IF(AND(A4003="مصروف",R4003&gt;0,I4003="موافق",S4003&lt;&gt;"",H4003&lt;&gt;""),N(G4003),0)</f>
        <v/>
      </c>
    </row>
    <row r="4004">
      <c r="A4004" s="19" t="n"/>
      <c r="B4004" s="20">
        <f>IF(A4004="","",IF(R4004=0,"⚠ أضف سطر عهدة أولًا","DMT-"&amp;TEXT(R4004,"000")))</f>
        <v/>
      </c>
      <c r="C4004" s="21" t="n"/>
      <c r="D4004" s="20">
        <f>IF(C4004="","",IF(S4004="","خارج السنة المالية",INDEX(القوائم!$D$2:$D$13,S4004)))</f>
        <v/>
      </c>
      <c r="E4004" s="22" t="n"/>
      <c r="F4004" s="23" t="n"/>
      <c r="G4004" s="23" t="n"/>
      <c r="H4004" s="22" t="n"/>
      <c r="I4004" s="19" t="n"/>
      <c r="J4004" s="21" t="n"/>
      <c r="K4004" s="19" t="n"/>
      <c r="L4004" s="19" t="n"/>
      <c r="M4004" s="21" t="n"/>
      <c r="N4004" s="22" t="n"/>
      <c r="O4004" s="24">
        <f>IF(A4004&lt;&gt;"عهدة","",SUMIFS($G$8:$G$5007,$B$8:$B$5007,B4004,$A$8:$A$5007,"مصروف",$I$8:$I$5007,"&lt;&gt;مرفوض"))</f>
        <v/>
      </c>
      <c r="P4004" s="25">
        <f>IF(A4004&lt;&gt;"عهدة","",N(F4004)-O4004)</f>
        <v/>
      </c>
      <c r="Q4004" s="26">
        <f>IF(A4004="","",IF(A4004="عهدة",IF(N(F4004)=0,"⚠ أدخل قيمة العهدة",IF(P4004&lt;0,"⛔ عجز / زيادة مصروفات "&amp;TEXT(-P4004,"#,##0"),IF(COUNTIFS($B$8:$B$5007,B4004,$A$8:$A$5007,"مصروف",$I$8:$I$5007,"&lt;&gt;مرفوض",$K$8:$K$5007,"&lt;&gt;نعم")&gt;0,"⚠ "&amp;COUNTIFS($B$8:$B$5007,B4004,$A$8:$A$5007,"مصروف",$I$8:$I$5007,"&lt;&gt;مرفوض",$K$8:$K$5007,"&lt;&gt;نعم")&amp;" مصروف غير مسوى",IF(L4004="تمت التسوية",IF(P4004=0,"✔ متوازنة وتمت التسوية","✔ تمت التسوية – متبقي "&amp;TEXT(P4004,"#,##0")),IF(P4004&gt;0,"متبقي "&amp;TEXT(P4004,"#,##0"),"✔ متوازنة"))))),IF(R4004=0,"⚠ أضف سطر عهدة أولًا",IF(OR(C4004="",N(G4004)=0),"⚠ أكمل التاريخ والقيمة",IF(S4004="","⚠ التاريخ خارج السنة المالية",IF(H4004="","⚠ اختر بند الموازنة",IF(I4004="مرفوض","✖ مرفوض من المدير",IF(I4004&lt;&gt;"موافق","⏳ بانتظار موافقة المدير",IF(K4004&lt;&gt;"نعم","⚠ غير مسوى مع الحسابات","✔ معتمد ومسوى")))))))))</f>
        <v/>
      </c>
      <c r="R4004">
        <f>N(R4003)+IF(A4004="عهدة",1,0)</f>
        <v/>
      </c>
      <c r="S4004">
        <f>IF(C4004="","",IF(AND(C4004&gt;=DATE(2026,9,1),C4004&lt;=DATE(2027,8,31)),(YEAR(C4004)-2026)*12+MONTH(C4004)-8,""))</f>
        <v/>
      </c>
      <c r="T4004">
        <f>IF(AND(A4004="مصروف",R4004&gt;0,I4004="موافق",S4004&lt;&gt;"",H4004&lt;&gt;""),N(G4004),0)</f>
        <v/>
      </c>
    </row>
    <row r="4005">
      <c r="A4005" s="19" t="n"/>
      <c r="B4005" s="20">
        <f>IF(A4005="","",IF(R4005=0,"⚠ أضف سطر عهدة أولًا","DMT-"&amp;TEXT(R4005,"000")))</f>
        <v/>
      </c>
      <c r="C4005" s="21" t="n"/>
      <c r="D4005" s="20">
        <f>IF(C4005="","",IF(S4005="","خارج السنة المالية",INDEX(القوائم!$D$2:$D$13,S4005)))</f>
        <v/>
      </c>
      <c r="E4005" s="22" t="n"/>
      <c r="F4005" s="23" t="n"/>
      <c r="G4005" s="23" t="n"/>
      <c r="H4005" s="22" t="n"/>
      <c r="I4005" s="19" t="n"/>
      <c r="J4005" s="21" t="n"/>
      <c r="K4005" s="19" t="n"/>
      <c r="L4005" s="19" t="n"/>
      <c r="M4005" s="21" t="n"/>
      <c r="N4005" s="22" t="n"/>
      <c r="O4005" s="24">
        <f>IF(A4005&lt;&gt;"عهدة","",SUMIFS($G$8:$G$5007,$B$8:$B$5007,B4005,$A$8:$A$5007,"مصروف",$I$8:$I$5007,"&lt;&gt;مرفوض"))</f>
        <v/>
      </c>
      <c r="P4005" s="25">
        <f>IF(A4005&lt;&gt;"عهدة","",N(F4005)-O4005)</f>
        <v/>
      </c>
      <c r="Q4005" s="26">
        <f>IF(A4005="","",IF(A4005="عهدة",IF(N(F4005)=0,"⚠ أدخل قيمة العهدة",IF(P4005&lt;0,"⛔ عجز / زيادة مصروفات "&amp;TEXT(-P4005,"#,##0"),IF(COUNTIFS($B$8:$B$5007,B4005,$A$8:$A$5007,"مصروف",$I$8:$I$5007,"&lt;&gt;مرفوض",$K$8:$K$5007,"&lt;&gt;نعم")&gt;0,"⚠ "&amp;COUNTIFS($B$8:$B$5007,B4005,$A$8:$A$5007,"مصروف",$I$8:$I$5007,"&lt;&gt;مرفوض",$K$8:$K$5007,"&lt;&gt;نعم")&amp;" مصروف غير مسوى",IF(L4005="تمت التسوية",IF(P4005=0,"✔ متوازنة وتمت التسوية","✔ تمت التسوية – متبقي "&amp;TEXT(P4005,"#,##0")),IF(P4005&gt;0,"متبقي "&amp;TEXT(P4005,"#,##0"),"✔ متوازنة"))))),IF(R4005=0,"⚠ أضف سطر عهدة أولًا",IF(OR(C4005="",N(G4005)=0),"⚠ أكمل التاريخ والقيمة",IF(S4005="","⚠ التاريخ خارج السنة المالية",IF(H4005="","⚠ اختر بند الموازنة",IF(I4005="مرفوض","✖ مرفوض من المدير",IF(I4005&lt;&gt;"موافق","⏳ بانتظار موافقة المدير",IF(K4005&lt;&gt;"نعم","⚠ غير مسوى مع الحسابات","✔ معتمد ومسوى")))))))))</f>
        <v/>
      </c>
      <c r="R4005">
        <f>N(R4004)+IF(A4005="عهدة",1,0)</f>
        <v/>
      </c>
      <c r="S4005">
        <f>IF(C4005="","",IF(AND(C4005&gt;=DATE(2026,9,1),C4005&lt;=DATE(2027,8,31)),(YEAR(C4005)-2026)*12+MONTH(C4005)-8,""))</f>
        <v/>
      </c>
      <c r="T4005">
        <f>IF(AND(A4005="مصروف",R4005&gt;0,I4005="موافق",S4005&lt;&gt;"",H4005&lt;&gt;""),N(G4005),0)</f>
        <v/>
      </c>
    </row>
    <row r="4006">
      <c r="A4006" s="19" t="n"/>
      <c r="B4006" s="20">
        <f>IF(A4006="","",IF(R4006=0,"⚠ أضف سطر عهدة أولًا","DMT-"&amp;TEXT(R4006,"000")))</f>
        <v/>
      </c>
      <c r="C4006" s="21" t="n"/>
      <c r="D4006" s="20">
        <f>IF(C4006="","",IF(S4006="","خارج السنة المالية",INDEX(القوائم!$D$2:$D$13,S4006)))</f>
        <v/>
      </c>
      <c r="E4006" s="22" t="n"/>
      <c r="F4006" s="23" t="n"/>
      <c r="G4006" s="23" t="n"/>
      <c r="H4006" s="22" t="n"/>
      <c r="I4006" s="19" t="n"/>
      <c r="J4006" s="21" t="n"/>
      <c r="K4006" s="19" t="n"/>
      <c r="L4006" s="19" t="n"/>
      <c r="M4006" s="21" t="n"/>
      <c r="N4006" s="22" t="n"/>
      <c r="O4006" s="24">
        <f>IF(A4006&lt;&gt;"عهدة","",SUMIFS($G$8:$G$5007,$B$8:$B$5007,B4006,$A$8:$A$5007,"مصروف",$I$8:$I$5007,"&lt;&gt;مرفوض"))</f>
        <v/>
      </c>
      <c r="P4006" s="25">
        <f>IF(A4006&lt;&gt;"عهدة","",N(F4006)-O4006)</f>
        <v/>
      </c>
      <c r="Q4006" s="26">
        <f>IF(A4006="","",IF(A4006="عهدة",IF(N(F4006)=0,"⚠ أدخل قيمة العهدة",IF(P4006&lt;0,"⛔ عجز / زيادة مصروفات "&amp;TEXT(-P4006,"#,##0"),IF(COUNTIFS($B$8:$B$5007,B4006,$A$8:$A$5007,"مصروف",$I$8:$I$5007,"&lt;&gt;مرفوض",$K$8:$K$5007,"&lt;&gt;نعم")&gt;0,"⚠ "&amp;COUNTIFS($B$8:$B$5007,B4006,$A$8:$A$5007,"مصروف",$I$8:$I$5007,"&lt;&gt;مرفوض",$K$8:$K$5007,"&lt;&gt;نعم")&amp;" مصروف غير مسوى",IF(L4006="تمت التسوية",IF(P4006=0,"✔ متوازنة وتمت التسوية","✔ تمت التسوية – متبقي "&amp;TEXT(P4006,"#,##0")),IF(P4006&gt;0,"متبقي "&amp;TEXT(P4006,"#,##0"),"✔ متوازنة"))))),IF(R4006=0,"⚠ أضف سطر عهدة أولًا",IF(OR(C4006="",N(G4006)=0),"⚠ أكمل التاريخ والقيمة",IF(S4006="","⚠ التاريخ خارج السنة المالية",IF(H4006="","⚠ اختر بند الموازنة",IF(I4006="مرفوض","✖ مرفوض من المدير",IF(I4006&lt;&gt;"موافق","⏳ بانتظار موافقة المدير",IF(K4006&lt;&gt;"نعم","⚠ غير مسوى مع الحسابات","✔ معتمد ومسوى")))))))))</f>
        <v/>
      </c>
      <c r="R4006">
        <f>N(R4005)+IF(A4006="عهدة",1,0)</f>
        <v/>
      </c>
      <c r="S4006">
        <f>IF(C4006="","",IF(AND(C4006&gt;=DATE(2026,9,1),C4006&lt;=DATE(2027,8,31)),(YEAR(C4006)-2026)*12+MONTH(C4006)-8,""))</f>
        <v/>
      </c>
      <c r="T4006">
        <f>IF(AND(A4006="مصروف",R4006&gt;0,I4006="موافق",S4006&lt;&gt;"",H4006&lt;&gt;""),N(G4006),0)</f>
        <v/>
      </c>
    </row>
    <row r="4007">
      <c r="A4007" s="19" t="n"/>
      <c r="B4007" s="20">
        <f>IF(A4007="","",IF(R4007=0,"⚠ أضف سطر عهدة أولًا","DMT-"&amp;TEXT(R4007,"000")))</f>
        <v/>
      </c>
      <c r="C4007" s="21" t="n"/>
      <c r="D4007" s="20">
        <f>IF(C4007="","",IF(S4007="","خارج السنة المالية",INDEX(القوائم!$D$2:$D$13,S4007)))</f>
        <v/>
      </c>
      <c r="E4007" s="22" t="n"/>
      <c r="F4007" s="23" t="n"/>
      <c r="G4007" s="23" t="n"/>
      <c r="H4007" s="22" t="n"/>
      <c r="I4007" s="19" t="n"/>
      <c r="J4007" s="21" t="n"/>
      <c r="K4007" s="19" t="n"/>
      <c r="L4007" s="19" t="n"/>
      <c r="M4007" s="21" t="n"/>
      <c r="N4007" s="22" t="n"/>
      <c r="O4007" s="24">
        <f>IF(A4007&lt;&gt;"عهدة","",SUMIFS($G$8:$G$5007,$B$8:$B$5007,B4007,$A$8:$A$5007,"مصروف",$I$8:$I$5007,"&lt;&gt;مرفوض"))</f>
        <v/>
      </c>
      <c r="P4007" s="25">
        <f>IF(A4007&lt;&gt;"عهدة","",N(F4007)-O4007)</f>
        <v/>
      </c>
      <c r="Q4007" s="26">
        <f>IF(A4007="","",IF(A4007="عهدة",IF(N(F4007)=0,"⚠ أدخل قيمة العهدة",IF(P4007&lt;0,"⛔ عجز / زيادة مصروفات "&amp;TEXT(-P4007,"#,##0"),IF(COUNTIFS($B$8:$B$5007,B4007,$A$8:$A$5007,"مصروف",$I$8:$I$5007,"&lt;&gt;مرفوض",$K$8:$K$5007,"&lt;&gt;نعم")&gt;0,"⚠ "&amp;COUNTIFS($B$8:$B$5007,B4007,$A$8:$A$5007,"مصروف",$I$8:$I$5007,"&lt;&gt;مرفوض",$K$8:$K$5007,"&lt;&gt;نعم")&amp;" مصروف غير مسوى",IF(L4007="تمت التسوية",IF(P4007=0,"✔ متوازنة وتمت التسوية","✔ تمت التسوية – متبقي "&amp;TEXT(P4007,"#,##0")),IF(P4007&gt;0,"متبقي "&amp;TEXT(P4007,"#,##0"),"✔ متوازنة"))))),IF(R4007=0,"⚠ أضف سطر عهدة أولًا",IF(OR(C4007="",N(G4007)=0),"⚠ أكمل التاريخ والقيمة",IF(S4007="","⚠ التاريخ خارج السنة المالية",IF(H4007="","⚠ اختر بند الموازنة",IF(I4007="مرفوض","✖ مرفوض من المدير",IF(I4007&lt;&gt;"موافق","⏳ بانتظار موافقة المدير",IF(K4007&lt;&gt;"نعم","⚠ غير مسوى مع الحسابات","✔ معتمد ومسوى")))))))))</f>
        <v/>
      </c>
      <c r="R4007">
        <f>N(R4006)+IF(A4007="عهدة",1,0)</f>
        <v/>
      </c>
      <c r="S4007">
        <f>IF(C4007="","",IF(AND(C4007&gt;=DATE(2026,9,1),C4007&lt;=DATE(2027,8,31)),(YEAR(C4007)-2026)*12+MONTH(C4007)-8,""))</f>
        <v/>
      </c>
      <c r="T4007">
        <f>IF(AND(A4007="مصروف",R4007&gt;0,I4007="موافق",S4007&lt;&gt;"",H4007&lt;&gt;""),N(G4007),0)</f>
        <v/>
      </c>
    </row>
    <row r="4008">
      <c r="A4008" s="19" t="n"/>
      <c r="B4008" s="20">
        <f>IF(A4008="","",IF(R4008=0,"⚠ أضف سطر عهدة أولًا","DMT-"&amp;TEXT(R4008,"000")))</f>
        <v/>
      </c>
      <c r="C4008" s="21" t="n"/>
      <c r="D4008" s="20">
        <f>IF(C4008="","",IF(S4008="","خارج السنة المالية",INDEX(القوائم!$D$2:$D$13,S4008)))</f>
        <v/>
      </c>
      <c r="E4008" s="22" t="n"/>
      <c r="F4008" s="23" t="n"/>
      <c r="G4008" s="23" t="n"/>
      <c r="H4008" s="22" t="n"/>
      <c r="I4008" s="19" t="n"/>
      <c r="J4008" s="21" t="n"/>
      <c r="K4008" s="19" t="n"/>
      <c r="L4008" s="19" t="n"/>
      <c r="M4008" s="21" t="n"/>
      <c r="N4008" s="22" t="n"/>
      <c r="O4008" s="24">
        <f>IF(A4008&lt;&gt;"عهدة","",SUMIFS($G$8:$G$5007,$B$8:$B$5007,B4008,$A$8:$A$5007,"مصروف",$I$8:$I$5007,"&lt;&gt;مرفوض"))</f>
        <v/>
      </c>
      <c r="P4008" s="25">
        <f>IF(A4008&lt;&gt;"عهدة","",N(F4008)-O4008)</f>
        <v/>
      </c>
      <c r="Q4008" s="26">
        <f>IF(A4008="","",IF(A4008="عهدة",IF(N(F4008)=0,"⚠ أدخل قيمة العهدة",IF(P4008&lt;0,"⛔ عجز / زيادة مصروفات "&amp;TEXT(-P4008,"#,##0"),IF(COUNTIFS($B$8:$B$5007,B4008,$A$8:$A$5007,"مصروف",$I$8:$I$5007,"&lt;&gt;مرفوض",$K$8:$K$5007,"&lt;&gt;نعم")&gt;0,"⚠ "&amp;COUNTIFS($B$8:$B$5007,B4008,$A$8:$A$5007,"مصروف",$I$8:$I$5007,"&lt;&gt;مرفوض",$K$8:$K$5007,"&lt;&gt;نعم")&amp;" مصروف غير مسوى",IF(L4008="تمت التسوية",IF(P4008=0,"✔ متوازنة وتمت التسوية","✔ تمت التسوية – متبقي "&amp;TEXT(P4008,"#,##0")),IF(P4008&gt;0,"متبقي "&amp;TEXT(P4008,"#,##0"),"✔ متوازنة"))))),IF(R4008=0,"⚠ أضف سطر عهدة أولًا",IF(OR(C4008="",N(G4008)=0),"⚠ أكمل التاريخ والقيمة",IF(S4008="","⚠ التاريخ خارج السنة المالية",IF(H4008="","⚠ اختر بند الموازنة",IF(I4008="مرفوض","✖ مرفوض من المدير",IF(I4008&lt;&gt;"موافق","⏳ بانتظار موافقة المدير",IF(K4008&lt;&gt;"نعم","⚠ غير مسوى مع الحسابات","✔ معتمد ومسوى")))))))))</f>
        <v/>
      </c>
      <c r="R4008">
        <f>N(R4007)+IF(A4008="عهدة",1,0)</f>
        <v/>
      </c>
      <c r="S4008">
        <f>IF(C4008="","",IF(AND(C4008&gt;=DATE(2026,9,1),C4008&lt;=DATE(2027,8,31)),(YEAR(C4008)-2026)*12+MONTH(C4008)-8,""))</f>
        <v/>
      </c>
      <c r="T4008">
        <f>IF(AND(A4008="مصروف",R4008&gt;0,I4008="موافق",S4008&lt;&gt;"",H4008&lt;&gt;""),N(G4008),0)</f>
        <v/>
      </c>
    </row>
    <row r="4009">
      <c r="A4009" s="19" t="n"/>
      <c r="B4009" s="20">
        <f>IF(A4009="","",IF(R4009=0,"⚠ أضف سطر عهدة أولًا","DMT-"&amp;TEXT(R4009,"000")))</f>
        <v/>
      </c>
      <c r="C4009" s="21" t="n"/>
      <c r="D4009" s="20">
        <f>IF(C4009="","",IF(S4009="","خارج السنة المالية",INDEX(القوائم!$D$2:$D$13,S4009)))</f>
        <v/>
      </c>
      <c r="E4009" s="22" t="n"/>
      <c r="F4009" s="23" t="n"/>
      <c r="G4009" s="23" t="n"/>
      <c r="H4009" s="22" t="n"/>
      <c r="I4009" s="19" t="n"/>
      <c r="J4009" s="21" t="n"/>
      <c r="K4009" s="19" t="n"/>
      <c r="L4009" s="19" t="n"/>
      <c r="M4009" s="21" t="n"/>
      <c r="N4009" s="22" t="n"/>
      <c r="O4009" s="24">
        <f>IF(A4009&lt;&gt;"عهدة","",SUMIFS($G$8:$G$5007,$B$8:$B$5007,B4009,$A$8:$A$5007,"مصروف",$I$8:$I$5007,"&lt;&gt;مرفوض"))</f>
        <v/>
      </c>
      <c r="P4009" s="25">
        <f>IF(A4009&lt;&gt;"عهدة","",N(F4009)-O4009)</f>
        <v/>
      </c>
      <c r="Q4009" s="26">
        <f>IF(A4009="","",IF(A4009="عهدة",IF(N(F4009)=0,"⚠ أدخل قيمة العهدة",IF(P4009&lt;0,"⛔ عجز / زيادة مصروفات "&amp;TEXT(-P4009,"#,##0"),IF(COUNTIFS($B$8:$B$5007,B4009,$A$8:$A$5007,"مصروف",$I$8:$I$5007,"&lt;&gt;مرفوض",$K$8:$K$5007,"&lt;&gt;نعم")&gt;0,"⚠ "&amp;COUNTIFS($B$8:$B$5007,B4009,$A$8:$A$5007,"مصروف",$I$8:$I$5007,"&lt;&gt;مرفوض",$K$8:$K$5007,"&lt;&gt;نعم")&amp;" مصروف غير مسوى",IF(L4009="تمت التسوية",IF(P4009=0,"✔ متوازنة وتمت التسوية","✔ تمت التسوية – متبقي "&amp;TEXT(P4009,"#,##0")),IF(P4009&gt;0,"متبقي "&amp;TEXT(P4009,"#,##0"),"✔ متوازنة"))))),IF(R4009=0,"⚠ أضف سطر عهدة أولًا",IF(OR(C4009="",N(G4009)=0),"⚠ أكمل التاريخ والقيمة",IF(S4009="","⚠ التاريخ خارج السنة المالية",IF(H4009="","⚠ اختر بند الموازنة",IF(I4009="مرفوض","✖ مرفوض من المدير",IF(I4009&lt;&gt;"موافق","⏳ بانتظار موافقة المدير",IF(K4009&lt;&gt;"نعم","⚠ غير مسوى مع الحسابات","✔ معتمد ومسوى")))))))))</f>
        <v/>
      </c>
      <c r="R4009">
        <f>N(R4008)+IF(A4009="عهدة",1,0)</f>
        <v/>
      </c>
      <c r="S4009">
        <f>IF(C4009="","",IF(AND(C4009&gt;=DATE(2026,9,1),C4009&lt;=DATE(2027,8,31)),(YEAR(C4009)-2026)*12+MONTH(C4009)-8,""))</f>
        <v/>
      </c>
      <c r="T4009">
        <f>IF(AND(A4009="مصروف",R4009&gt;0,I4009="موافق",S4009&lt;&gt;"",H4009&lt;&gt;""),N(G4009),0)</f>
        <v/>
      </c>
    </row>
    <row r="4010">
      <c r="A4010" s="19" t="n"/>
      <c r="B4010" s="20">
        <f>IF(A4010="","",IF(R4010=0,"⚠ أضف سطر عهدة أولًا","DMT-"&amp;TEXT(R4010,"000")))</f>
        <v/>
      </c>
      <c r="C4010" s="21" t="n"/>
      <c r="D4010" s="20">
        <f>IF(C4010="","",IF(S4010="","خارج السنة المالية",INDEX(القوائم!$D$2:$D$13,S4010)))</f>
        <v/>
      </c>
      <c r="E4010" s="22" t="n"/>
      <c r="F4010" s="23" t="n"/>
      <c r="G4010" s="23" t="n"/>
      <c r="H4010" s="22" t="n"/>
      <c r="I4010" s="19" t="n"/>
      <c r="J4010" s="21" t="n"/>
      <c r="K4010" s="19" t="n"/>
      <c r="L4010" s="19" t="n"/>
      <c r="M4010" s="21" t="n"/>
      <c r="N4010" s="22" t="n"/>
      <c r="O4010" s="24">
        <f>IF(A4010&lt;&gt;"عهدة","",SUMIFS($G$8:$G$5007,$B$8:$B$5007,B4010,$A$8:$A$5007,"مصروف",$I$8:$I$5007,"&lt;&gt;مرفوض"))</f>
        <v/>
      </c>
      <c r="P4010" s="25">
        <f>IF(A4010&lt;&gt;"عهدة","",N(F4010)-O4010)</f>
        <v/>
      </c>
      <c r="Q4010" s="26">
        <f>IF(A4010="","",IF(A4010="عهدة",IF(N(F4010)=0,"⚠ أدخل قيمة العهدة",IF(P4010&lt;0,"⛔ عجز / زيادة مصروفات "&amp;TEXT(-P4010,"#,##0"),IF(COUNTIFS($B$8:$B$5007,B4010,$A$8:$A$5007,"مصروف",$I$8:$I$5007,"&lt;&gt;مرفوض",$K$8:$K$5007,"&lt;&gt;نعم")&gt;0,"⚠ "&amp;COUNTIFS($B$8:$B$5007,B4010,$A$8:$A$5007,"مصروف",$I$8:$I$5007,"&lt;&gt;مرفوض",$K$8:$K$5007,"&lt;&gt;نعم")&amp;" مصروف غير مسوى",IF(L4010="تمت التسوية",IF(P4010=0,"✔ متوازنة وتمت التسوية","✔ تمت التسوية – متبقي "&amp;TEXT(P4010,"#,##0")),IF(P4010&gt;0,"متبقي "&amp;TEXT(P4010,"#,##0"),"✔ متوازنة"))))),IF(R4010=0,"⚠ أضف سطر عهدة أولًا",IF(OR(C4010="",N(G4010)=0),"⚠ أكمل التاريخ والقيمة",IF(S4010="","⚠ التاريخ خارج السنة المالية",IF(H4010="","⚠ اختر بند الموازنة",IF(I4010="مرفوض","✖ مرفوض من المدير",IF(I4010&lt;&gt;"موافق","⏳ بانتظار موافقة المدير",IF(K4010&lt;&gt;"نعم","⚠ غير مسوى مع الحسابات","✔ معتمد ومسوى")))))))))</f>
        <v/>
      </c>
      <c r="R4010">
        <f>N(R4009)+IF(A4010="عهدة",1,0)</f>
        <v/>
      </c>
      <c r="S4010">
        <f>IF(C4010="","",IF(AND(C4010&gt;=DATE(2026,9,1),C4010&lt;=DATE(2027,8,31)),(YEAR(C4010)-2026)*12+MONTH(C4010)-8,""))</f>
        <v/>
      </c>
      <c r="T4010">
        <f>IF(AND(A4010="مصروف",R4010&gt;0,I4010="موافق",S4010&lt;&gt;"",H4010&lt;&gt;""),N(G4010),0)</f>
        <v/>
      </c>
    </row>
    <row r="4011">
      <c r="A4011" s="19" t="n"/>
      <c r="B4011" s="20">
        <f>IF(A4011="","",IF(R4011=0,"⚠ أضف سطر عهدة أولًا","DMT-"&amp;TEXT(R4011,"000")))</f>
        <v/>
      </c>
      <c r="C4011" s="21" t="n"/>
      <c r="D4011" s="20">
        <f>IF(C4011="","",IF(S4011="","خارج السنة المالية",INDEX(القوائم!$D$2:$D$13,S4011)))</f>
        <v/>
      </c>
      <c r="E4011" s="22" t="n"/>
      <c r="F4011" s="23" t="n"/>
      <c r="G4011" s="23" t="n"/>
      <c r="H4011" s="22" t="n"/>
      <c r="I4011" s="19" t="n"/>
      <c r="J4011" s="21" t="n"/>
      <c r="K4011" s="19" t="n"/>
      <c r="L4011" s="19" t="n"/>
      <c r="M4011" s="21" t="n"/>
      <c r="N4011" s="22" t="n"/>
      <c r="O4011" s="24">
        <f>IF(A4011&lt;&gt;"عهدة","",SUMIFS($G$8:$G$5007,$B$8:$B$5007,B4011,$A$8:$A$5007,"مصروف",$I$8:$I$5007,"&lt;&gt;مرفوض"))</f>
        <v/>
      </c>
      <c r="P4011" s="25">
        <f>IF(A4011&lt;&gt;"عهدة","",N(F4011)-O4011)</f>
        <v/>
      </c>
      <c r="Q4011" s="26">
        <f>IF(A4011="","",IF(A4011="عهدة",IF(N(F4011)=0,"⚠ أدخل قيمة العهدة",IF(P4011&lt;0,"⛔ عجز / زيادة مصروفات "&amp;TEXT(-P4011,"#,##0"),IF(COUNTIFS($B$8:$B$5007,B4011,$A$8:$A$5007,"مصروف",$I$8:$I$5007,"&lt;&gt;مرفوض",$K$8:$K$5007,"&lt;&gt;نعم")&gt;0,"⚠ "&amp;COUNTIFS($B$8:$B$5007,B4011,$A$8:$A$5007,"مصروف",$I$8:$I$5007,"&lt;&gt;مرفوض",$K$8:$K$5007,"&lt;&gt;نعم")&amp;" مصروف غير مسوى",IF(L4011="تمت التسوية",IF(P4011=0,"✔ متوازنة وتمت التسوية","✔ تمت التسوية – متبقي "&amp;TEXT(P4011,"#,##0")),IF(P4011&gt;0,"متبقي "&amp;TEXT(P4011,"#,##0"),"✔ متوازنة"))))),IF(R4011=0,"⚠ أضف سطر عهدة أولًا",IF(OR(C4011="",N(G4011)=0),"⚠ أكمل التاريخ والقيمة",IF(S4011="","⚠ التاريخ خارج السنة المالية",IF(H4011="","⚠ اختر بند الموازنة",IF(I4011="مرفوض","✖ مرفوض من المدير",IF(I4011&lt;&gt;"موافق","⏳ بانتظار موافقة المدير",IF(K4011&lt;&gt;"نعم","⚠ غير مسوى مع الحسابات","✔ معتمد ومسوى")))))))))</f>
        <v/>
      </c>
      <c r="R4011">
        <f>N(R4010)+IF(A4011="عهدة",1,0)</f>
        <v/>
      </c>
      <c r="S4011">
        <f>IF(C4011="","",IF(AND(C4011&gt;=DATE(2026,9,1),C4011&lt;=DATE(2027,8,31)),(YEAR(C4011)-2026)*12+MONTH(C4011)-8,""))</f>
        <v/>
      </c>
      <c r="T4011">
        <f>IF(AND(A4011="مصروف",R4011&gt;0,I4011="موافق",S4011&lt;&gt;"",H4011&lt;&gt;""),N(G4011),0)</f>
        <v/>
      </c>
    </row>
    <row r="4012">
      <c r="A4012" s="19" t="n"/>
      <c r="B4012" s="20">
        <f>IF(A4012="","",IF(R4012=0,"⚠ أضف سطر عهدة أولًا","DMT-"&amp;TEXT(R4012,"000")))</f>
        <v/>
      </c>
      <c r="C4012" s="21" t="n"/>
      <c r="D4012" s="20">
        <f>IF(C4012="","",IF(S4012="","خارج السنة المالية",INDEX(القوائم!$D$2:$D$13,S4012)))</f>
        <v/>
      </c>
      <c r="E4012" s="22" t="n"/>
      <c r="F4012" s="23" t="n"/>
      <c r="G4012" s="23" t="n"/>
      <c r="H4012" s="22" t="n"/>
      <c r="I4012" s="19" t="n"/>
      <c r="J4012" s="21" t="n"/>
      <c r="K4012" s="19" t="n"/>
      <c r="L4012" s="19" t="n"/>
      <c r="M4012" s="21" t="n"/>
      <c r="N4012" s="22" t="n"/>
      <c r="O4012" s="24">
        <f>IF(A4012&lt;&gt;"عهدة","",SUMIFS($G$8:$G$5007,$B$8:$B$5007,B4012,$A$8:$A$5007,"مصروف",$I$8:$I$5007,"&lt;&gt;مرفوض"))</f>
        <v/>
      </c>
      <c r="P4012" s="25">
        <f>IF(A4012&lt;&gt;"عهدة","",N(F4012)-O4012)</f>
        <v/>
      </c>
      <c r="Q4012" s="26">
        <f>IF(A4012="","",IF(A4012="عهدة",IF(N(F4012)=0,"⚠ أدخل قيمة العهدة",IF(P4012&lt;0,"⛔ عجز / زيادة مصروفات "&amp;TEXT(-P4012,"#,##0"),IF(COUNTIFS($B$8:$B$5007,B4012,$A$8:$A$5007,"مصروف",$I$8:$I$5007,"&lt;&gt;مرفوض",$K$8:$K$5007,"&lt;&gt;نعم")&gt;0,"⚠ "&amp;COUNTIFS($B$8:$B$5007,B4012,$A$8:$A$5007,"مصروف",$I$8:$I$5007,"&lt;&gt;مرفوض",$K$8:$K$5007,"&lt;&gt;نعم")&amp;" مصروف غير مسوى",IF(L4012="تمت التسوية",IF(P4012=0,"✔ متوازنة وتمت التسوية","✔ تمت التسوية – متبقي "&amp;TEXT(P4012,"#,##0")),IF(P4012&gt;0,"متبقي "&amp;TEXT(P4012,"#,##0"),"✔ متوازنة"))))),IF(R4012=0,"⚠ أضف سطر عهدة أولًا",IF(OR(C4012="",N(G4012)=0),"⚠ أكمل التاريخ والقيمة",IF(S4012="","⚠ التاريخ خارج السنة المالية",IF(H4012="","⚠ اختر بند الموازنة",IF(I4012="مرفوض","✖ مرفوض من المدير",IF(I4012&lt;&gt;"موافق","⏳ بانتظار موافقة المدير",IF(K4012&lt;&gt;"نعم","⚠ غير مسوى مع الحسابات","✔ معتمد ومسوى")))))))))</f>
        <v/>
      </c>
      <c r="R4012">
        <f>N(R4011)+IF(A4012="عهدة",1,0)</f>
        <v/>
      </c>
      <c r="S4012">
        <f>IF(C4012="","",IF(AND(C4012&gt;=DATE(2026,9,1),C4012&lt;=DATE(2027,8,31)),(YEAR(C4012)-2026)*12+MONTH(C4012)-8,""))</f>
        <v/>
      </c>
      <c r="T4012">
        <f>IF(AND(A4012="مصروف",R4012&gt;0,I4012="موافق",S4012&lt;&gt;"",H4012&lt;&gt;""),N(G4012),0)</f>
        <v/>
      </c>
    </row>
    <row r="4013">
      <c r="A4013" s="19" t="n"/>
      <c r="B4013" s="20">
        <f>IF(A4013="","",IF(R4013=0,"⚠ أضف سطر عهدة أولًا","DMT-"&amp;TEXT(R4013,"000")))</f>
        <v/>
      </c>
      <c r="C4013" s="21" t="n"/>
      <c r="D4013" s="20">
        <f>IF(C4013="","",IF(S4013="","خارج السنة المالية",INDEX(القوائم!$D$2:$D$13,S4013)))</f>
        <v/>
      </c>
      <c r="E4013" s="22" t="n"/>
      <c r="F4013" s="23" t="n"/>
      <c r="G4013" s="23" t="n"/>
      <c r="H4013" s="22" t="n"/>
      <c r="I4013" s="19" t="n"/>
      <c r="J4013" s="21" t="n"/>
      <c r="K4013" s="19" t="n"/>
      <c r="L4013" s="19" t="n"/>
      <c r="M4013" s="21" t="n"/>
      <c r="N4013" s="22" t="n"/>
      <c r="O4013" s="24">
        <f>IF(A4013&lt;&gt;"عهدة","",SUMIFS($G$8:$G$5007,$B$8:$B$5007,B4013,$A$8:$A$5007,"مصروف",$I$8:$I$5007,"&lt;&gt;مرفوض"))</f>
        <v/>
      </c>
      <c r="P4013" s="25">
        <f>IF(A4013&lt;&gt;"عهدة","",N(F4013)-O4013)</f>
        <v/>
      </c>
      <c r="Q4013" s="26">
        <f>IF(A4013="","",IF(A4013="عهدة",IF(N(F4013)=0,"⚠ أدخل قيمة العهدة",IF(P4013&lt;0,"⛔ عجز / زيادة مصروفات "&amp;TEXT(-P4013,"#,##0"),IF(COUNTIFS($B$8:$B$5007,B4013,$A$8:$A$5007,"مصروف",$I$8:$I$5007,"&lt;&gt;مرفوض",$K$8:$K$5007,"&lt;&gt;نعم")&gt;0,"⚠ "&amp;COUNTIFS($B$8:$B$5007,B4013,$A$8:$A$5007,"مصروف",$I$8:$I$5007,"&lt;&gt;مرفوض",$K$8:$K$5007,"&lt;&gt;نعم")&amp;" مصروف غير مسوى",IF(L4013="تمت التسوية",IF(P4013=0,"✔ متوازنة وتمت التسوية","✔ تمت التسوية – متبقي "&amp;TEXT(P4013,"#,##0")),IF(P4013&gt;0,"متبقي "&amp;TEXT(P4013,"#,##0"),"✔ متوازنة"))))),IF(R4013=0,"⚠ أضف سطر عهدة أولًا",IF(OR(C4013="",N(G4013)=0),"⚠ أكمل التاريخ والقيمة",IF(S4013="","⚠ التاريخ خارج السنة المالية",IF(H4013="","⚠ اختر بند الموازنة",IF(I4013="مرفوض","✖ مرفوض من المدير",IF(I4013&lt;&gt;"موافق","⏳ بانتظار موافقة المدير",IF(K4013&lt;&gt;"نعم","⚠ غير مسوى مع الحسابات","✔ معتمد ومسوى")))))))))</f>
        <v/>
      </c>
      <c r="R4013">
        <f>N(R4012)+IF(A4013="عهدة",1,0)</f>
        <v/>
      </c>
      <c r="S4013">
        <f>IF(C4013="","",IF(AND(C4013&gt;=DATE(2026,9,1),C4013&lt;=DATE(2027,8,31)),(YEAR(C4013)-2026)*12+MONTH(C4013)-8,""))</f>
        <v/>
      </c>
      <c r="T4013">
        <f>IF(AND(A4013="مصروف",R4013&gt;0,I4013="موافق",S4013&lt;&gt;"",H4013&lt;&gt;""),N(G4013),0)</f>
        <v/>
      </c>
    </row>
    <row r="4014">
      <c r="A4014" s="19" t="n"/>
      <c r="B4014" s="20">
        <f>IF(A4014="","",IF(R4014=0,"⚠ أضف سطر عهدة أولًا","DMT-"&amp;TEXT(R4014,"000")))</f>
        <v/>
      </c>
      <c r="C4014" s="21" t="n"/>
      <c r="D4014" s="20">
        <f>IF(C4014="","",IF(S4014="","خارج السنة المالية",INDEX(القوائم!$D$2:$D$13,S4014)))</f>
        <v/>
      </c>
      <c r="E4014" s="22" t="n"/>
      <c r="F4014" s="23" t="n"/>
      <c r="G4014" s="23" t="n"/>
      <c r="H4014" s="22" t="n"/>
      <c r="I4014" s="19" t="n"/>
      <c r="J4014" s="21" t="n"/>
      <c r="K4014" s="19" t="n"/>
      <c r="L4014" s="19" t="n"/>
      <c r="M4014" s="21" t="n"/>
      <c r="N4014" s="22" t="n"/>
      <c r="O4014" s="24">
        <f>IF(A4014&lt;&gt;"عهدة","",SUMIFS($G$8:$G$5007,$B$8:$B$5007,B4014,$A$8:$A$5007,"مصروف",$I$8:$I$5007,"&lt;&gt;مرفوض"))</f>
        <v/>
      </c>
      <c r="P4014" s="25">
        <f>IF(A4014&lt;&gt;"عهدة","",N(F4014)-O4014)</f>
        <v/>
      </c>
      <c r="Q4014" s="26">
        <f>IF(A4014="","",IF(A4014="عهدة",IF(N(F4014)=0,"⚠ أدخل قيمة العهدة",IF(P4014&lt;0,"⛔ عجز / زيادة مصروفات "&amp;TEXT(-P4014,"#,##0"),IF(COUNTIFS($B$8:$B$5007,B4014,$A$8:$A$5007,"مصروف",$I$8:$I$5007,"&lt;&gt;مرفوض",$K$8:$K$5007,"&lt;&gt;نعم")&gt;0,"⚠ "&amp;COUNTIFS($B$8:$B$5007,B4014,$A$8:$A$5007,"مصروف",$I$8:$I$5007,"&lt;&gt;مرفوض",$K$8:$K$5007,"&lt;&gt;نعم")&amp;" مصروف غير مسوى",IF(L4014="تمت التسوية",IF(P4014=0,"✔ متوازنة وتمت التسوية","✔ تمت التسوية – متبقي "&amp;TEXT(P4014,"#,##0")),IF(P4014&gt;0,"متبقي "&amp;TEXT(P4014,"#,##0"),"✔ متوازنة"))))),IF(R4014=0,"⚠ أضف سطر عهدة أولًا",IF(OR(C4014="",N(G4014)=0),"⚠ أكمل التاريخ والقيمة",IF(S4014="","⚠ التاريخ خارج السنة المالية",IF(H4014="","⚠ اختر بند الموازنة",IF(I4014="مرفوض","✖ مرفوض من المدير",IF(I4014&lt;&gt;"موافق","⏳ بانتظار موافقة المدير",IF(K4014&lt;&gt;"نعم","⚠ غير مسوى مع الحسابات","✔ معتمد ومسوى")))))))))</f>
        <v/>
      </c>
      <c r="R4014">
        <f>N(R4013)+IF(A4014="عهدة",1,0)</f>
        <v/>
      </c>
      <c r="S4014">
        <f>IF(C4014="","",IF(AND(C4014&gt;=DATE(2026,9,1),C4014&lt;=DATE(2027,8,31)),(YEAR(C4014)-2026)*12+MONTH(C4014)-8,""))</f>
        <v/>
      </c>
      <c r="T4014">
        <f>IF(AND(A4014="مصروف",R4014&gt;0,I4014="موافق",S4014&lt;&gt;"",H4014&lt;&gt;""),N(G4014),0)</f>
        <v/>
      </c>
    </row>
    <row r="4015">
      <c r="A4015" s="19" t="n"/>
      <c r="B4015" s="20">
        <f>IF(A4015="","",IF(R4015=0,"⚠ أضف سطر عهدة أولًا","DMT-"&amp;TEXT(R4015,"000")))</f>
        <v/>
      </c>
      <c r="C4015" s="21" t="n"/>
      <c r="D4015" s="20">
        <f>IF(C4015="","",IF(S4015="","خارج السنة المالية",INDEX(القوائم!$D$2:$D$13,S4015)))</f>
        <v/>
      </c>
      <c r="E4015" s="22" t="n"/>
      <c r="F4015" s="23" t="n"/>
      <c r="G4015" s="23" t="n"/>
      <c r="H4015" s="22" t="n"/>
      <c r="I4015" s="19" t="n"/>
      <c r="J4015" s="21" t="n"/>
      <c r="K4015" s="19" t="n"/>
      <c r="L4015" s="19" t="n"/>
      <c r="M4015" s="21" t="n"/>
      <c r="N4015" s="22" t="n"/>
      <c r="O4015" s="24">
        <f>IF(A4015&lt;&gt;"عهدة","",SUMIFS($G$8:$G$5007,$B$8:$B$5007,B4015,$A$8:$A$5007,"مصروف",$I$8:$I$5007,"&lt;&gt;مرفوض"))</f>
        <v/>
      </c>
      <c r="P4015" s="25">
        <f>IF(A4015&lt;&gt;"عهدة","",N(F4015)-O4015)</f>
        <v/>
      </c>
      <c r="Q4015" s="26">
        <f>IF(A4015="","",IF(A4015="عهدة",IF(N(F4015)=0,"⚠ أدخل قيمة العهدة",IF(P4015&lt;0,"⛔ عجز / زيادة مصروفات "&amp;TEXT(-P4015,"#,##0"),IF(COUNTIFS($B$8:$B$5007,B4015,$A$8:$A$5007,"مصروف",$I$8:$I$5007,"&lt;&gt;مرفوض",$K$8:$K$5007,"&lt;&gt;نعم")&gt;0,"⚠ "&amp;COUNTIFS($B$8:$B$5007,B4015,$A$8:$A$5007,"مصروف",$I$8:$I$5007,"&lt;&gt;مرفوض",$K$8:$K$5007,"&lt;&gt;نعم")&amp;" مصروف غير مسوى",IF(L4015="تمت التسوية",IF(P4015=0,"✔ متوازنة وتمت التسوية","✔ تمت التسوية – متبقي "&amp;TEXT(P4015,"#,##0")),IF(P4015&gt;0,"متبقي "&amp;TEXT(P4015,"#,##0"),"✔ متوازنة"))))),IF(R4015=0,"⚠ أضف سطر عهدة أولًا",IF(OR(C4015="",N(G4015)=0),"⚠ أكمل التاريخ والقيمة",IF(S4015="","⚠ التاريخ خارج السنة المالية",IF(H4015="","⚠ اختر بند الموازنة",IF(I4015="مرفوض","✖ مرفوض من المدير",IF(I4015&lt;&gt;"موافق","⏳ بانتظار موافقة المدير",IF(K4015&lt;&gt;"نعم","⚠ غير مسوى مع الحسابات","✔ معتمد ومسوى")))))))))</f>
        <v/>
      </c>
      <c r="R4015">
        <f>N(R4014)+IF(A4015="عهدة",1,0)</f>
        <v/>
      </c>
      <c r="S4015">
        <f>IF(C4015="","",IF(AND(C4015&gt;=DATE(2026,9,1),C4015&lt;=DATE(2027,8,31)),(YEAR(C4015)-2026)*12+MONTH(C4015)-8,""))</f>
        <v/>
      </c>
      <c r="T4015">
        <f>IF(AND(A4015="مصروف",R4015&gt;0,I4015="موافق",S4015&lt;&gt;"",H4015&lt;&gt;""),N(G4015),0)</f>
        <v/>
      </c>
    </row>
    <row r="4016">
      <c r="A4016" s="19" t="n"/>
      <c r="B4016" s="20">
        <f>IF(A4016="","",IF(R4016=0,"⚠ أضف سطر عهدة أولًا","DMT-"&amp;TEXT(R4016,"000")))</f>
        <v/>
      </c>
      <c r="C4016" s="21" t="n"/>
      <c r="D4016" s="20">
        <f>IF(C4016="","",IF(S4016="","خارج السنة المالية",INDEX(القوائم!$D$2:$D$13,S4016)))</f>
        <v/>
      </c>
      <c r="E4016" s="22" t="n"/>
      <c r="F4016" s="23" t="n"/>
      <c r="G4016" s="23" t="n"/>
      <c r="H4016" s="22" t="n"/>
      <c r="I4016" s="19" t="n"/>
      <c r="J4016" s="21" t="n"/>
      <c r="K4016" s="19" t="n"/>
      <c r="L4016" s="19" t="n"/>
      <c r="M4016" s="21" t="n"/>
      <c r="N4016" s="22" t="n"/>
      <c r="O4016" s="24">
        <f>IF(A4016&lt;&gt;"عهدة","",SUMIFS($G$8:$G$5007,$B$8:$B$5007,B4016,$A$8:$A$5007,"مصروف",$I$8:$I$5007,"&lt;&gt;مرفوض"))</f>
        <v/>
      </c>
      <c r="P4016" s="25">
        <f>IF(A4016&lt;&gt;"عهدة","",N(F4016)-O4016)</f>
        <v/>
      </c>
      <c r="Q4016" s="26">
        <f>IF(A4016="","",IF(A4016="عهدة",IF(N(F4016)=0,"⚠ أدخل قيمة العهدة",IF(P4016&lt;0,"⛔ عجز / زيادة مصروفات "&amp;TEXT(-P4016,"#,##0"),IF(COUNTIFS($B$8:$B$5007,B4016,$A$8:$A$5007,"مصروف",$I$8:$I$5007,"&lt;&gt;مرفوض",$K$8:$K$5007,"&lt;&gt;نعم")&gt;0,"⚠ "&amp;COUNTIFS($B$8:$B$5007,B4016,$A$8:$A$5007,"مصروف",$I$8:$I$5007,"&lt;&gt;مرفوض",$K$8:$K$5007,"&lt;&gt;نعم")&amp;" مصروف غير مسوى",IF(L4016="تمت التسوية",IF(P4016=0,"✔ متوازنة وتمت التسوية","✔ تمت التسوية – متبقي "&amp;TEXT(P4016,"#,##0")),IF(P4016&gt;0,"متبقي "&amp;TEXT(P4016,"#,##0"),"✔ متوازنة"))))),IF(R4016=0,"⚠ أضف سطر عهدة أولًا",IF(OR(C4016="",N(G4016)=0),"⚠ أكمل التاريخ والقيمة",IF(S4016="","⚠ التاريخ خارج السنة المالية",IF(H4016="","⚠ اختر بند الموازنة",IF(I4016="مرفوض","✖ مرفوض من المدير",IF(I4016&lt;&gt;"موافق","⏳ بانتظار موافقة المدير",IF(K4016&lt;&gt;"نعم","⚠ غير مسوى مع الحسابات","✔ معتمد ومسوى")))))))))</f>
        <v/>
      </c>
      <c r="R4016">
        <f>N(R4015)+IF(A4016="عهدة",1,0)</f>
        <v/>
      </c>
      <c r="S4016">
        <f>IF(C4016="","",IF(AND(C4016&gt;=DATE(2026,9,1),C4016&lt;=DATE(2027,8,31)),(YEAR(C4016)-2026)*12+MONTH(C4016)-8,""))</f>
        <v/>
      </c>
      <c r="T4016">
        <f>IF(AND(A4016="مصروف",R4016&gt;0,I4016="موافق",S4016&lt;&gt;"",H4016&lt;&gt;""),N(G4016),0)</f>
        <v/>
      </c>
    </row>
    <row r="4017">
      <c r="A4017" s="19" t="n"/>
      <c r="B4017" s="20">
        <f>IF(A4017="","",IF(R4017=0,"⚠ أضف سطر عهدة أولًا","DMT-"&amp;TEXT(R4017,"000")))</f>
        <v/>
      </c>
      <c r="C4017" s="21" t="n"/>
      <c r="D4017" s="20">
        <f>IF(C4017="","",IF(S4017="","خارج السنة المالية",INDEX(القوائم!$D$2:$D$13,S4017)))</f>
        <v/>
      </c>
      <c r="E4017" s="22" t="n"/>
      <c r="F4017" s="23" t="n"/>
      <c r="G4017" s="23" t="n"/>
      <c r="H4017" s="22" t="n"/>
      <c r="I4017" s="19" t="n"/>
      <c r="J4017" s="21" t="n"/>
      <c r="K4017" s="19" t="n"/>
      <c r="L4017" s="19" t="n"/>
      <c r="M4017" s="21" t="n"/>
      <c r="N4017" s="22" t="n"/>
      <c r="O4017" s="24">
        <f>IF(A4017&lt;&gt;"عهدة","",SUMIFS($G$8:$G$5007,$B$8:$B$5007,B4017,$A$8:$A$5007,"مصروف",$I$8:$I$5007,"&lt;&gt;مرفوض"))</f>
        <v/>
      </c>
      <c r="P4017" s="25">
        <f>IF(A4017&lt;&gt;"عهدة","",N(F4017)-O4017)</f>
        <v/>
      </c>
      <c r="Q4017" s="26">
        <f>IF(A4017="","",IF(A4017="عهدة",IF(N(F4017)=0,"⚠ أدخل قيمة العهدة",IF(P4017&lt;0,"⛔ عجز / زيادة مصروفات "&amp;TEXT(-P4017,"#,##0"),IF(COUNTIFS($B$8:$B$5007,B4017,$A$8:$A$5007,"مصروف",$I$8:$I$5007,"&lt;&gt;مرفوض",$K$8:$K$5007,"&lt;&gt;نعم")&gt;0,"⚠ "&amp;COUNTIFS($B$8:$B$5007,B4017,$A$8:$A$5007,"مصروف",$I$8:$I$5007,"&lt;&gt;مرفوض",$K$8:$K$5007,"&lt;&gt;نعم")&amp;" مصروف غير مسوى",IF(L4017="تمت التسوية",IF(P4017=0,"✔ متوازنة وتمت التسوية","✔ تمت التسوية – متبقي "&amp;TEXT(P4017,"#,##0")),IF(P4017&gt;0,"متبقي "&amp;TEXT(P4017,"#,##0"),"✔ متوازنة"))))),IF(R4017=0,"⚠ أضف سطر عهدة أولًا",IF(OR(C4017="",N(G4017)=0),"⚠ أكمل التاريخ والقيمة",IF(S4017="","⚠ التاريخ خارج السنة المالية",IF(H4017="","⚠ اختر بند الموازنة",IF(I4017="مرفوض","✖ مرفوض من المدير",IF(I4017&lt;&gt;"موافق","⏳ بانتظار موافقة المدير",IF(K4017&lt;&gt;"نعم","⚠ غير مسوى مع الحسابات","✔ معتمد ومسوى")))))))))</f>
        <v/>
      </c>
      <c r="R4017">
        <f>N(R4016)+IF(A4017="عهدة",1,0)</f>
        <v/>
      </c>
      <c r="S4017">
        <f>IF(C4017="","",IF(AND(C4017&gt;=DATE(2026,9,1),C4017&lt;=DATE(2027,8,31)),(YEAR(C4017)-2026)*12+MONTH(C4017)-8,""))</f>
        <v/>
      </c>
      <c r="T4017">
        <f>IF(AND(A4017="مصروف",R4017&gt;0,I4017="موافق",S4017&lt;&gt;"",H4017&lt;&gt;""),N(G4017),0)</f>
        <v/>
      </c>
    </row>
    <row r="4018">
      <c r="A4018" s="19" t="n"/>
      <c r="B4018" s="20">
        <f>IF(A4018="","",IF(R4018=0,"⚠ أضف سطر عهدة أولًا","DMT-"&amp;TEXT(R4018,"000")))</f>
        <v/>
      </c>
      <c r="C4018" s="21" t="n"/>
      <c r="D4018" s="20">
        <f>IF(C4018="","",IF(S4018="","خارج السنة المالية",INDEX(القوائم!$D$2:$D$13,S4018)))</f>
        <v/>
      </c>
      <c r="E4018" s="22" t="n"/>
      <c r="F4018" s="23" t="n"/>
      <c r="G4018" s="23" t="n"/>
      <c r="H4018" s="22" t="n"/>
      <c r="I4018" s="19" t="n"/>
      <c r="J4018" s="21" t="n"/>
      <c r="K4018" s="19" t="n"/>
      <c r="L4018" s="19" t="n"/>
      <c r="M4018" s="21" t="n"/>
      <c r="N4018" s="22" t="n"/>
      <c r="O4018" s="24">
        <f>IF(A4018&lt;&gt;"عهدة","",SUMIFS($G$8:$G$5007,$B$8:$B$5007,B4018,$A$8:$A$5007,"مصروف",$I$8:$I$5007,"&lt;&gt;مرفوض"))</f>
        <v/>
      </c>
      <c r="P4018" s="25">
        <f>IF(A4018&lt;&gt;"عهدة","",N(F4018)-O4018)</f>
        <v/>
      </c>
      <c r="Q4018" s="26">
        <f>IF(A4018="","",IF(A4018="عهدة",IF(N(F4018)=0,"⚠ أدخل قيمة العهدة",IF(P4018&lt;0,"⛔ عجز / زيادة مصروفات "&amp;TEXT(-P4018,"#,##0"),IF(COUNTIFS($B$8:$B$5007,B4018,$A$8:$A$5007,"مصروف",$I$8:$I$5007,"&lt;&gt;مرفوض",$K$8:$K$5007,"&lt;&gt;نعم")&gt;0,"⚠ "&amp;COUNTIFS($B$8:$B$5007,B4018,$A$8:$A$5007,"مصروف",$I$8:$I$5007,"&lt;&gt;مرفوض",$K$8:$K$5007,"&lt;&gt;نعم")&amp;" مصروف غير مسوى",IF(L4018="تمت التسوية",IF(P4018=0,"✔ متوازنة وتمت التسوية","✔ تمت التسوية – متبقي "&amp;TEXT(P4018,"#,##0")),IF(P4018&gt;0,"متبقي "&amp;TEXT(P4018,"#,##0"),"✔ متوازنة"))))),IF(R4018=0,"⚠ أضف سطر عهدة أولًا",IF(OR(C4018="",N(G4018)=0),"⚠ أكمل التاريخ والقيمة",IF(S4018="","⚠ التاريخ خارج السنة المالية",IF(H4018="","⚠ اختر بند الموازنة",IF(I4018="مرفوض","✖ مرفوض من المدير",IF(I4018&lt;&gt;"موافق","⏳ بانتظار موافقة المدير",IF(K4018&lt;&gt;"نعم","⚠ غير مسوى مع الحسابات","✔ معتمد ومسوى")))))))))</f>
        <v/>
      </c>
      <c r="R4018">
        <f>N(R4017)+IF(A4018="عهدة",1,0)</f>
        <v/>
      </c>
      <c r="S4018">
        <f>IF(C4018="","",IF(AND(C4018&gt;=DATE(2026,9,1),C4018&lt;=DATE(2027,8,31)),(YEAR(C4018)-2026)*12+MONTH(C4018)-8,""))</f>
        <v/>
      </c>
      <c r="T4018">
        <f>IF(AND(A4018="مصروف",R4018&gt;0,I4018="موافق",S4018&lt;&gt;"",H4018&lt;&gt;""),N(G4018),0)</f>
        <v/>
      </c>
    </row>
    <row r="4019">
      <c r="A4019" s="19" t="n"/>
      <c r="B4019" s="20">
        <f>IF(A4019="","",IF(R4019=0,"⚠ أضف سطر عهدة أولًا","DMT-"&amp;TEXT(R4019,"000")))</f>
        <v/>
      </c>
      <c r="C4019" s="21" t="n"/>
      <c r="D4019" s="20">
        <f>IF(C4019="","",IF(S4019="","خارج السنة المالية",INDEX(القوائم!$D$2:$D$13,S4019)))</f>
        <v/>
      </c>
      <c r="E4019" s="22" t="n"/>
      <c r="F4019" s="23" t="n"/>
      <c r="G4019" s="23" t="n"/>
      <c r="H4019" s="22" t="n"/>
      <c r="I4019" s="19" t="n"/>
      <c r="J4019" s="21" t="n"/>
      <c r="K4019" s="19" t="n"/>
      <c r="L4019" s="19" t="n"/>
      <c r="M4019" s="21" t="n"/>
      <c r="N4019" s="22" t="n"/>
      <c r="O4019" s="24">
        <f>IF(A4019&lt;&gt;"عهدة","",SUMIFS($G$8:$G$5007,$B$8:$B$5007,B4019,$A$8:$A$5007,"مصروف",$I$8:$I$5007,"&lt;&gt;مرفوض"))</f>
        <v/>
      </c>
      <c r="P4019" s="25">
        <f>IF(A4019&lt;&gt;"عهدة","",N(F4019)-O4019)</f>
        <v/>
      </c>
      <c r="Q4019" s="26">
        <f>IF(A4019="","",IF(A4019="عهدة",IF(N(F4019)=0,"⚠ أدخل قيمة العهدة",IF(P4019&lt;0,"⛔ عجز / زيادة مصروفات "&amp;TEXT(-P4019,"#,##0"),IF(COUNTIFS($B$8:$B$5007,B4019,$A$8:$A$5007,"مصروف",$I$8:$I$5007,"&lt;&gt;مرفوض",$K$8:$K$5007,"&lt;&gt;نعم")&gt;0,"⚠ "&amp;COUNTIFS($B$8:$B$5007,B4019,$A$8:$A$5007,"مصروف",$I$8:$I$5007,"&lt;&gt;مرفوض",$K$8:$K$5007,"&lt;&gt;نعم")&amp;" مصروف غير مسوى",IF(L4019="تمت التسوية",IF(P4019=0,"✔ متوازنة وتمت التسوية","✔ تمت التسوية – متبقي "&amp;TEXT(P4019,"#,##0")),IF(P4019&gt;0,"متبقي "&amp;TEXT(P4019,"#,##0"),"✔ متوازنة"))))),IF(R4019=0,"⚠ أضف سطر عهدة أولًا",IF(OR(C4019="",N(G4019)=0),"⚠ أكمل التاريخ والقيمة",IF(S4019="","⚠ التاريخ خارج السنة المالية",IF(H4019="","⚠ اختر بند الموازنة",IF(I4019="مرفوض","✖ مرفوض من المدير",IF(I4019&lt;&gt;"موافق","⏳ بانتظار موافقة المدير",IF(K4019&lt;&gt;"نعم","⚠ غير مسوى مع الحسابات","✔ معتمد ومسوى")))))))))</f>
        <v/>
      </c>
      <c r="R4019">
        <f>N(R4018)+IF(A4019="عهدة",1,0)</f>
        <v/>
      </c>
      <c r="S4019">
        <f>IF(C4019="","",IF(AND(C4019&gt;=DATE(2026,9,1),C4019&lt;=DATE(2027,8,31)),(YEAR(C4019)-2026)*12+MONTH(C4019)-8,""))</f>
        <v/>
      </c>
      <c r="T4019">
        <f>IF(AND(A4019="مصروف",R4019&gt;0,I4019="موافق",S4019&lt;&gt;"",H4019&lt;&gt;""),N(G4019),0)</f>
        <v/>
      </c>
    </row>
    <row r="4020">
      <c r="A4020" s="19" t="n"/>
      <c r="B4020" s="20">
        <f>IF(A4020="","",IF(R4020=0,"⚠ أضف سطر عهدة أولًا","DMT-"&amp;TEXT(R4020,"000")))</f>
        <v/>
      </c>
      <c r="C4020" s="21" t="n"/>
      <c r="D4020" s="20">
        <f>IF(C4020="","",IF(S4020="","خارج السنة المالية",INDEX(القوائم!$D$2:$D$13,S4020)))</f>
        <v/>
      </c>
      <c r="E4020" s="22" t="n"/>
      <c r="F4020" s="23" t="n"/>
      <c r="G4020" s="23" t="n"/>
      <c r="H4020" s="22" t="n"/>
      <c r="I4020" s="19" t="n"/>
      <c r="J4020" s="21" t="n"/>
      <c r="K4020" s="19" t="n"/>
      <c r="L4020" s="19" t="n"/>
      <c r="M4020" s="21" t="n"/>
      <c r="N4020" s="22" t="n"/>
      <c r="O4020" s="24">
        <f>IF(A4020&lt;&gt;"عهدة","",SUMIFS($G$8:$G$5007,$B$8:$B$5007,B4020,$A$8:$A$5007,"مصروف",$I$8:$I$5007,"&lt;&gt;مرفوض"))</f>
        <v/>
      </c>
      <c r="P4020" s="25">
        <f>IF(A4020&lt;&gt;"عهدة","",N(F4020)-O4020)</f>
        <v/>
      </c>
      <c r="Q4020" s="26">
        <f>IF(A4020="","",IF(A4020="عهدة",IF(N(F4020)=0,"⚠ أدخل قيمة العهدة",IF(P4020&lt;0,"⛔ عجز / زيادة مصروفات "&amp;TEXT(-P4020,"#,##0"),IF(COUNTIFS($B$8:$B$5007,B4020,$A$8:$A$5007,"مصروف",$I$8:$I$5007,"&lt;&gt;مرفوض",$K$8:$K$5007,"&lt;&gt;نعم")&gt;0,"⚠ "&amp;COUNTIFS($B$8:$B$5007,B4020,$A$8:$A$5007,"مصروف",$I$8:$I$5007,"&lt;&gt;مرفوض",$K$8:$K$5007,"&lt;&gt;نعم")&amp;" مصروف غير مسوى",IF(L4020="تمت التسوية",IF(P4020=0,"✔ متوازنة وتمت التسوية","✔ تمت التسوية – متبقي "&amp;TEXT(P4020,"#,##0")),IF(P4020&gt;0,"متبقي "&amp;TEXT(P4020,"#,##0"),"✔ متوازنة"))))),IF(R4020=0,"⚠ أضف سطر عهدة أولًا",IF(OR(C4020="",N(G4020)=0),"⚠ أكمل التاريخ والقيمة",IF(S4020="","⚠ التاريخ خارج السنة المالية",IF(H4020="","⚠ اختر بند الموازنة",IF(I4020="مرفوض","✖ مرفوض من المدير",IF(I4020&lt;&gt;"موافق","⏳ بانتظار موافقة المدير",IF(K4020&lt;&gt;"نعم","⚠ غير مسوى مع الحسابات","✔ معتمد ومسوى")))))))))</f>
        <v/>
      </c>
      <c r="R4020">
        <f>N(R4019)+IF(A4020="عهدة",1,0)</f>
        <v/>
      </c>
      <c r="S4020">
        <f>IF(C4020="","",IF(AND(C4020&gt;=DATE(2026,9,1),C4020&lt;=DATE(2027,8,31)),(YEAR(C4020)-2026)*12+MONTH(C4020)-8,""))</f>
        <v/>
      </c>
      <c r="T4020">
        <f>IF(AND(A4020="مصروف",R4020&gt;0,I4020="موافق",S4020&lt;&gt;"",H4020&lt;&gt;""),N(G4020),0)</f>
        <v/>
      </c>
    </row>
    <row r="4021">
      <c r="A4021" s="19" t="n"/>
      <c r="B4021" s="20">
        <f>IF(A4021="","",IF(R4021=0,"⚠ أضف سطر عهدة أولًا","DMT-"&amp;TEXT(R4021,"000")))</f>
        <v/>
      </c>
      <c r="C4021" s="21" t="n"/>
      <c r="D4021" s="20">
        <f>IF(C4021="","",IF(S4021="","خارج السنة المالية",INDEX(القوائم!$D$2:$D$13,S4021)))</f>
        <v/>
      </c>
      <c r="E4021" s="22" t="n"/>
      <c r="F4021" s="23" t="n"/>
      <c r="G4021" s="23" t="n"/>
      <c r="H4021" s="22" t="n"/>
      <c r="I4021" s="19" t="n"/>
      <c r="J4021" s="21" t="n"/>
      <c r="K4021" s="19" t="n"/>
      <c r="L4021" s="19" t="n"/>
      <c r="M4021" s="21" t="n"/>
      <c r="N4021" s="22" t="n"/>
      <c r="O4021" s="24">
        <f>IF(A4021&lt;&gt;"عهدة","",SUMIFS($G$8:$G$5007,$B$8:$B$5007,B4021,$A$8:$A$5007,"مصروف",$I$8:$I$5007,"&lt;&gt;مرفوض"))</f>
        <v/>
      </c>
      <c r="P4021" s="25">
        <f>IF(A4021&lt;&gt;"عهدة","",N(F4021)-O4021)</f>
        <v/>
      </c>
      <c r="Q4021" s="26">
        <f>IF(A4021="","",IF(A4021="عهدة",IF(N(F4021)=0,"⚠ أدخل قيمة العهدة",IF(P4021&lt;0,"⛔ عجز / زيادة مصروفات "&amp;TEXT(-P4021,"#,##0"),IF(COUNTIFS($B$8:$B$5007,B4021,$A$8:$A$5007,"مصروف",$I$8:$I$5007,"&lt;&gt;مرفوض",$K$8:$K$5007,"&lt;&gt;نعم")&gt;0,"⚠ "&amp;COUNTIFS($B$8:$B$5007,B4021,$A$8:$A$5007,"مصروف",$I$8:$I$5007,"&lt;&gt;مرفوض",$K$8:$K$5007,"&lt;&gt;نعم")&amp;" مصروف غير مسوى",IF(L4021="تمت التسوية",IF(P4021=0,"✔ متوازنة وتمت التسوية","✔ تمت التسوية – متبقي "&amp;TEXT(P4021,"#,##0")),IF(P4021&gt;0,"متبقي "&amp;TEXT(P4021,"#,##0"),"✔ متوازنة"))))),IF(R4021=0,"⚠ أضف سطر عهدة أولًا",IF(OR(C4021="",N(G4021)=0),"⚠ أكمل التاريخ والقيمة",IF(S4021="","⚠ التاريخ خارج السنة المالية",IF(H4021="","⚠ اختر بند الموازنة",IF(I4021="مرفوض","✖ مرفوض من المدير",IF(I4021&lt;&gt;"موافق","⏳ بانتظار موافقة المدير",IF(K4021&lt;&gt;"نعم","⚠ غير مسوى مع الحسابات","✔ معتمد ومسوى")))))))))</f>
        <v/>
      </c>
      <c r="R4021">
        <f>N(R4020)+IF(A4021="عهدة",1,0)</f>
        <v/>
      </c>
      <c r="S4021">
        <f>IF(C4021="","",IF(AND(C4021&gt;=DATE(2026,9,1),C4021&lt;=DATE(2027,8,31)),(YEAR(C4021)-2026)*12+MONTH(C4021)-8,""))</f>
        <v/>
      </c>
      <c r="T4021">
        <f>IF(AND(A4021="مصروف",R4021&gt;0,I4021="موافق",S4021&lt;&gt;"",H4021&lt;&gt;""),N(G4021),0)</f>
        <v/>
      </c>
    </row>
    <row r="4022">
      <c r="A4022" s="19" t="n"/>
      <c r="B4022" s="20">
        <f>IF(A4022="","",IF(R4022=0,"⚠ أضف سطر عهدة أولًا","DMT-"&amp;TEXT(R4022,"000")))</f>
        <v/>
      </c>
      <c r="C4022" s="21" t="n"/>
      <c r="D4022" s="20">
        <f>IF(C4022="","",IF(S4022="","خارج السنة المالية",INDEX(القوائم!$D$2:$D$13,S4022)))</f>
        <v/>
      </c>
      <c r="E4022" s="22" t="n"/>
      <c r="F4022" s="23" t="n"/>
      <c r="G4022" s="23" t="n"/>
      <c r="H4022" s="22" t="n"/>
      <c r="I4022" s="19" t="n"/>
      <c r="J4022" s="21" t="n"/>
      <c r="K4022" s="19" t="n"/>
      <c r="L4022" s="19" t="n"/>
      <c r="M4022" s="21" t="n"/>
      <c r="N4022" s="22" t="n"/>
      <c r="O4022" s="24">
        <f>IF(A4022&lt;&gt;"عهدة","",SUMIFS($G$8:$G$5007,$B$8:$B$5007,B4022,$A$8:$A$5007,"مصروف",$I$8:$I$5007,"&lt;&gt;مرفوض"))</f>
        <v/>
      </c>
      <c r="P4022" s="25">
        <f>IF(A4022&lt;&gt;"عهدة","",N(F4022)-O4022)</f>
        <v/>
      </c>
      <c r="Q4022" s="26">
        <f>IF(A4022="","",IF(A4022="عهدة",IF(N(F4022)=0,"⚠ أدخل قيمة العهدة",IF(P4022&lt;0,"⛔ عجز / زيادة مصروفات "&amp;TEXT(-P4022,"#,##0"),IF(COUNTIFS($B$8:$B$5007,B4022,$A$8:$A$5007,"مصروف",$I$8:$I$5007,"&lt;&gt;مرفوض",$K$8:$K$5007,"&lt;&gt;نعم")&gt;0,"⚠ "&amp;COUNTIFS($B$8:$B$5007,B4022,$A$8:$A$5007,"مصروف",$I$8:$I$5007,"&lt;&gt;مرفوض",$K$8:$K$5007,"&lt;&gt;نعم")&amp;" مصروف غير مسوى",IF(L4022="تمت التسوية",IF(P4022=0,"✔ متوازنة وتمت التسوية","✔ تمت التسوية – متبقي "&amp;TEXT(P4022,"#,##0")),IF(P4022&gt;0,"متبقي "&amp;TEXT(P4022,"#,##0"),"✔ متوازنة"))))),IF(R4022=0,"⚠ أضف سطر عهدة أولًا",IF(OR(C4022="",N(G4022)=0),"⚠ أكمل التاريخ والقيمة",IF(S4022="","⚠ التاريخ خارج السنة المالية",IF(H4022="","⚠ اختر بند الموازنة",IF(I4022="مرفوض","✖ مرفوض من المدير",IF(I4022&lt;&gt;"موافق","⏳ بانتظار موافقة المدير",IF(K4022&lt;&gt;"نعم","⚠ غير مسوى مع الحسابات","✔ معتمد ومسوى")))))))))</f>
        <v/>
      </c>
      <c r="R4022">
        <f>N(R4021)+IF(A4022="عهدة",1,0)</f>
        <v/>
      </c>
      <c r="S4022">
        <f>IF(C4022="","",IF(AND(C4022&gt;=DATE(2026,9,1),C4022&lt;=DATE(2027,8,31)),(YEAR(C4022)-2026)*12+MONTH(C4022)-8,""))</f>
        <v/>
      </c>
      <c r="T4022">
        <f>IF(AND(A4022="مصروف",R4022&gt;0,I4022="موافق",S4022&lt;&gt;"",H4022&lt;&gt;""),N(G4022),0)</f>
        <v/>
      </c>
    </row>
    <row r="4023">
      <c r="A4023" s="19" t="n"/>
      <c r="B4023" s="20">
        <f>IF(A4023="","",IF(R4023=0,"⚠ أضف سطر عهدة أولًا","DMT-"&amp;TEXT(R4023,"000")))</f>
        <v/>
      </c>
      <c r="C4023" s="21" t="n"/>
      <c r="D4023" s="20">
        <f>IF(C4023="","",IF(S4023="","خارج السنة المالية",INDEX(القوائم!$D$2:$D$13,S4023)))</f>
        <v/>
      </c>
      <c r="E4023" s="22" t="n"/>
      <c r="F4023" s="23" t="n"/>
      <c r="G4023" s="23" t="n"/>
      <c r="H4023" s="22" t="n"/>
      <c r="I4023" s="19" t="n"/>
      <c r="J4023" s="21" t="n"/>
      <c r="K4023" s="19" t="n"/>
      <c r="L4023" s="19" t="n"/>
      <c r="M4023" s="21" t="n"/>
      <c r="N4023" s="22" t="n"/>
      <c r="O4023" s="24">
        <f>IF(A4023&lt;&gt;"عهدة","",SUMIFS($G$8:$G$5007,$B$8:$B$5007,B4023,$A$8:$A$5007,"مصروف",$I$8:$I$5007,"&lt;&gt;مرفوض"))</f>
        <v/>
      </c>
      <c r="P4023" s="25">
        <f>IF(A4023&lt;&gt;"عهدة","",N(F4023)-O4023)</f>
        <v/>
      </c>
      <c r="Q4023" s="26">
        <f>IF(A4023="","",IF(A4023="عهدة",IF(N(F4023)=0,"⚠ أدخل قيمة العهدة",IF(P4023&lt;0,"⛔ عجز / زيادة مصروفات "&amp;TEXT(-P4023,"#,##0"),IF(COUNTIFS($B$8:$B$5007,B4023,$A$8:$A$5007,"مصروف",$I$8:$I$5007,"&lt;&gt;مرفوض",$K$8:$K$5007,"&lt;&gt;نعم")&gt;0,"⚠ "&amp;COUNTIFS($B$8:$B$5007,B4023,$A$8:$A$5007,"مصروف",$I$8:$I$5007,"&lt;&gt;مرفوض",$K$8:$K$5007,"&lt;&gt;نعم")&amp;" مصروف غير مسوى",IF(L4023="تمت التسوية",IF(P4023=0,"✔ متوازنة وتمت التسوية","✔ تمت التسوية – متبقي "&amp;TEXT(P4023,"#,##0")),IF(P4023&gt;0,"متبقي "&amp;TEXT(P4023,"#,##0"),"✔ متوازنة"))))),IF(R4023=0,"⚠ أضف سطر عهدة أولًا",IF(OR(C4023="",N(G4023)=0),"⚠ أكمل التاريخ والقيمة",IF(S4023="","⚠ التاريخ خارج السنة المالية",IF(H4023="","⚠ اختر بند الموازنة",IF(I4023="مرفوض","✖ مرفوض من المدير",IF(I4023&lt;&gt;"موافق","⏳ بانتظار موافقة المدير",IF(K4023&lt;&gt;"نعم","⚠ غير مسوى مع الحسابات","✔ معتمد ومسوى")))))))))</f>
        <v/>
      </c>
      <c r="R4023">
        <f>N(R4022)+IF(A4023="عهدة",1,0)</f>
        <v/>
      </c>
      <c r="S4023">
        <f>IF(C4023="","",IF(AND(C4023&gt;=DATE(2026,9,1),C4023&lt;=DATE(2027,8,31)),(YEAR(C4023)-2026)*12+MONTH(C4023)-8,""))</f>
        <v/>
      </c>
      <c r="T4023">
        <f>IF(AND(A4023="مصروف",R4023&gt;0,I4023="موافق",S4023&lt;&gt;"",H4023&lt;&gt;""),N(G4023),0)</f>
        <v/>
      </c>
    </row>
    <row r="4024">
      <c r="A4024" s="19" t="n"/>
      <c r="B4024" s="20">
        <f>IF(A4024="","",IF(R4024=0,"⚠ أضف سطر عهدة أولًا","DMT-"&amp;TEXT(R4024,"000")))</f>
        <v/>
      </c>
      <c r="C4024" s="21" t="n"/>
      <c r="D4024" s="20">
        <f>IF(C4024="","",IF(S4024="","خارج السنة المالية",INDEX(القوائم!$D$2:$D$13,S4024)))</f>
        <v/>
      </c>
      <c r="E4024" s="22" t="n"/>
      <c r="F4024" s="23" t="n"/>
      <c r="G4024" s="23" t="n"/>
      <c r="H4024" s="22" t="n"/>
      <c r="I4024" s="19" t="n"/>
      <c r="J4024" s="21" t="n"/>
      <c r="K4024" s="19" t="n"/>
      <c r="L4024" s="19" t="n"/>
      <c r="M4024" s="21" t="n"/>
      <c r="N4024" s="22" t="n"/>
      <c r="O4024" s="24">
        <f>IF(A4024&lt;&gt;"عهدة","",SUMIFS($G$8:$G$5007,$B$8:$B$5007,B4024,$A$8:$A$5007,"مصروف",$I$8:$I$5007,"&lt;&gt;مرفوض"))</f>
        <v/>
      </c>
      <c r="P4024" s="25">
        <f>IF(A4024&lt;&gt;"عهدة","",N(F4024)-O4024)</f>
        <v/>
      </c>
      <c r="Q4024" s="26">
        <f>IF(A4024="","",IF(A4024="عهدة",IF(N(F4024)=0,"⚠ أدخل قيمة العهدة",IF(P4024&lt;0,"⛔ عجز / زيادة مصروفات "&amp;TEXT(-P4024,"#,##0"),IF(COUNTIFS($B$8:$B$5007,B4024,$A$8:$A$5007,"مصروف",$I$8:$I$5007,"&lt;&gt;مرفوض",$K$8:$K$5007,"&lt;&gt;نعم")&gt;0,"⚠ "&amp;COUNTIFS($B$8:$B$5007,B4024,$A$8:$A$5007,"مصروف",$I$8:$I$5007,"&lt;&gt;مرفوض",$K$8:$K$5007,"&lt;&gt;نعم")&amp;" مصروف غير مسوى",IF(L4024="تمت التسوية",IF(P4024=0,"✔ متوازنة وتمت التسوية","✔ تمت التسوية – متبقي "&amp;TEXT(P4024,"#,##0")),IF(P4024&gt;0,"متبقي "&amp;TEXT(P4024,"#,##0"),"✔ متوازنة"))))),IF(R4024=0,"⚠ أضف سطر عهدة أولًا",IF(OR(C4024="",N(G4024)=0),"⚠ أكمل التاريخ والقيمة",IF(S4024="","⚠ التاريخ خارج السنة المالية",IF(H4024="","⚠ اختر بند الموازنة",IF(I4024="مرفوض","✖ مرفوض من المدير",IF(I4024&lt;&gt;"موافق","⏳ بانتظار موافقة المدير",IF(K4024&lt;&gt;"نعم","⚠ غير مسوى مع الحسابات","✔ معتمد ومسوى")))))))))</f>
        <v/>
      </c>
      <c r="R4024">
        <f>N(R4023)+IF(A4024="عهدة",1,0)</f>
        <v/>
      </c>
      <c r="S4024">
        <f>IF(C4024="","",IF(AND(C4024&gt;=DATE(2026,9,1),C4024&lt;=DATE(2027,8,31)),(YEAR(C4024)-2026)*12+MONTH(C4024)-8,""))</f>
        <v/>
      </c>
      <c r="T4024">
        <f>IF(AND(A4024="مصروف",R4024&gt;0,I4024="موافق",S4024&lt;&gt;"",H4024&lt;&gt;""),N(G4024),0)</f>
        <v/>
      </c>
    </row>
    <row r="4025">
      <c r="A4025" s="19" t="n"/>
      <c r="B4025" s="20">
        <f>IF(A4025="","",IF(R4025=0,"⚠ أضف سطر عهدة أولًا","DMT-"&amp;TEXT(R4025,"000")))</f>
        <v/>
      </c>
      <c r="C4025" s="21" t="n"/>
      <c r="D4025" s="20">
        <f>IF(C4025="","",IF(S4025="","خارج السنة المالية",INDEX(القوائم!$D$2:$D$13,S4025)))</f>
        <v/>
      </c>
      <c r="E4025" s="22" t="n"/>
      <c r="F4025" s="23" t="n"/>
      <c r="G4025" s="23" t="n"/>
      <c r="H4025" s="22" t="n"/>
      <c r="I4025" s="19" t="n"/>
      <c r="J4025" s="21" t="n"/>
      <c r="K4025" s="19" t="n"/>
      <c r="L4025" s="19" t="n"/>
      <c r="M4025" s="21" t="n"/>
      <c r="N4025" s="22" t="n"/>
      <c r="O4025" s="24">
        <f>IF(A4025&lt;&gt;"عهدة","",SUMIFS($G$8:$G$5007,$B$8:$B$5007,B4025,$A$8:$A$5007,"مصروف",$I$8:$I$5007,"&lt;&gt;مرفوض"))</f>
        <v/>
      </c>
      <c r="P4025" s="25">
        <f>IF(A4025&lt;&gt;"عهدة","",N(F4025)-O4025)</f>
        <v/>
      </c>
      <c r="Q4025" s="26">
        <f>IF(A4025="","",IF(A4025="عهدة",IF(N(F4025)=0,"⚠ أدخل قيمة العهدة",IF(P4025&lt;0,"⛔ عجز / زيادة مصروفات "&amp;TEXT(-P4025,"#,##0"),IF(COUNTIFS($B$8:$B$5007,B4025,$A$8:$A$5007,"مصروف",$I$8:$I$5007,"&lt;&gt;مرفوض",$K$8:$K$5007,"&lt;&gt;نعم")&gt;0,"⚠ "&amp;COUNTIFS($B$8:$B$5007,B4025,$A$8:$A$5007,"مصروف",$I$8:$I$5007,"&lt;&gt;مرفوض",$K$8:$K$5007,"&lt;&gt;نعم")&amp;" مصروف غير مسوى",IF(L4025="تمت التسوية",IF(P4025=0,"✔ متوازنة وتمت التسوية","✔ تمت التسوية – متبقي "&amp;TEXT(P4025,"#,##0")),IF(P4025&gt;0,"متبقي "&amp;TEXT(P4025,"#,##0"),"✔ متوازنة"))))),IF(R4025=0,"⚠ أضف سطر عهدة أولًا",IF(OR(C4025="",N(G4025)=0),"⚠ أكمل التاريخ والقيمة",IF(S4025="","⚠ التاريخ خارج السنة المالية",IF(H4025="","⚠ اختر بند الموازنة",IF(I4025="مرفوض","✖ مرفوض من المدير",IF(I4025&lt;&gt;"موافق","⏳ بانتظار موافقة المدير",IF(K4025&lt;&gt;"نعم","⚠ غير مسوى مع الحسابات","✔ معتمد ومسوى")))))))))</f>
        <v/>
      </c>
      <c r="R4025">
        <f>N(R4024)+IF(A4025="عهدة",1,0)</f>
        <v/>
      </c>
      <c r="S4025">
        <f>IF(C4025="","",IF(AND(C4025&gt;=DATE(2026,9,1),C4025&lt;=DATE(2027,8,31)),(YEAR(C4025)-2026)*12+MONTH(C4025)-8,""))</f>
        <v/>
      </c>
      <c r="T4025">
        <f>IF(AND(A4025="مصروف",R4025&gt;0,I4025="موافق",S4025&lt;&gt;"",H4025&lt;&gt;""),N(G4025),0)</f>
        <v/>
      </c>
    </row>
    <row r="4026">
      <c r="A4026" s="19" t="n"/>
      <c r="B4026" s="20">
        <f>IF(A4026="","",IF(R4026=0,"⚠ أضف سطر عهدة أولًا","DMT-"&amp;TEXT(R4026,"000")))</f>
        <v/>
      </c>
      <c r="C4026" s="21" t="n"/>
      <c r="D4026" s="20">
        <f>IF(C4026="","",IF(S4026="","خارج السنة المالية",INDEX(القوائم!$D$2:$D$13,S4026)))</f>
        <v/>
      </c>
      <c r="E4026" s="22" t="n"/>
      <c r="F4026" s="23" t="n"/>
      <c r="G4026" s="23" t="n"/>
      <c r="H4026" s="22" t="n"/>
      <c r="I4026" s="19" t="n"/>
      <c r="J4026" s="21" t="n"/>
      <c r="K4026" s="19" t="n"/>
      <c r="L4026" s="19" t="n"/>
      <c r="M4026" s="21" t="n"/>
      <c r="N4026" s="22" t="n"/>
      <c r="O4026" s="24">
        <f>IF(A4026&lt;&gt;"عهدة","",SUMIFS($G$8:$G$5007,$B$8:$B$5007,B4026,$A$8:$A$5007,"مصروف",$I$8:$I$5007,"&lt;&gt;مرفوض"))</f>
        <v/>
      </c>
      <c r="P4026" s="25">
        <f>IF(A4026&lt;&gt;"عهدة","",N(F4026)-O4026)</f>
        <v/>
      </c>
      <c r="Q4026" s="26">
        <f>IF(A4026="","",IF(A4026="عهدة",IF(N(F4026)=0,"⚠ أدخل قيمة العهدة",IF(P4026&lt;0,"⛔ عجز / زيادة مصروفات "&amp;TEXT(-P4026,"#,##0"),IF(COUNTIFS($B$8:$B$5007,B4026,$A$8:$A$5007,"مصروف",$I$8:$I$5007,"&lt;&gt;مرفوض",$K$8:$K$5007,"&lt;&gt;نعم")&gt;0,"⚠ "&amp;COUNTIFS($B$8:$B$5007,B4026,$A$8:$A$5007,"مصروف",$I$8:$I$5007,"&lt;&gt;مرفوض",$K$8:$K$5007,"&lt;&gt;نعم")&amp;" مصروف غير مسوى",IF(L4026="تمت التسوية",IF(P4026=0,"✔ متوازنة وتمت التسوية","✔ تمت التسوية – متبقي "&amp;TEXT(P4026,"#,##0")),IF(P4026&gt;0,"متبقي "&amp;TEXT(P4026,"#,##0"),"✔ متوازنة"))))),IF(R4026=0,"⚠ أضف سطر عهدة أولًا",IF(OR(C4026="",N(G4026)=0),"⚠ أكمل التاريخ والقيمة",IF(S4026="","⚠ التاريخ خارج السنة المالية",IF(H4026="","⚠ اختر بند الموازنة",IF(I4026="مرفوض","✖ مرفوض من المدير",IF(I4026&lt;&gt;"موافق","⏳ بانتظار موافقة المدير",IF(K4026&lt;&gt;"نعم","⚠ غير مسوى مع الحسابات","✔ معتمد ومسوى")))))))))</f>
        <v/>
      </c>
      <c r="R4026">
        <f>N(R4025)+IF(A4026="عهدة",1,0)</f>
        <v/>
      </c>
      <c r="S4026">
        <f>IF(C4026="","",IF(AND(C4026&gt;=DATE(2026,9,1),C4026&lt;=DATE(2027,8,31)),(YEAR(C4026)-2026)*12+MONTH(C4026)-8,""))</f>
        <v/>
      </c>
      <c r="T4026">
        <f>IF(AND(A4026="مصروف",R4026&gt;0,I4026="موافق",S4026&lt;&gt;"",H4026&lt;&gt;""),N(G4026),0)</f>
        <v/>
      </c>
    </row>
    <row r="4027">
      <c r="A4027" s="19" t="n"/>
      <c r="B4027" s="20">
        <f>IF(A4027="","",IF(R4027=0,"⚠ أضف سطر عهدة أولًا","DMT-"&amp;TEXT(R4027,"000")))</f>
        <v/>
      </c>
      <c r="C4027" s="21" t="n"/>
      <c r="D4027" s="20">
        <f>IF(C4027="","",IF(S4027="","خارج السنة المالية",INDEX(القوائم!$D$2:$D$13,S4027)))</f>
        <v/>
      </c>
      <c r="E4027" s="22" t="n"/>
      <c r="F4027" s="23" t="n"/>
      <c r="G4027" s="23" t="n"/>
      <c r="H4027" s="22" t="n"/>
      <c r="I4027" s="19" t="n"/>
      <c r="J4027" s="21" t="n"/>
      <c r="K4027" s="19" t="n"/>
      <c r="L4027" s="19" t="n"/>
      <c r="M4027" s="21" t="n"/>
      <c r="N4027" s="22" t="n"/>
      <c r="O4027" s="24">
        <f>IF(A4027&lt;&gt;"عهدة","",SUMIFS($G$8:$G$5007,$B$8:$B$5007,B4027,$A$8:$A$5007,"مصروف",$I$8:$I$5007,"&lt;&gt;مرفوض"))</f>
        <v/>
      </c>
      <c r="P4027" s="25">
        <f>IF(A4027&lt;&gt;"عهدة","",N(F4027)-O4027)</f>
        <v/>
      </c>
      <c r="Q4027" s="26">
        <f>IF(A4027="","",IF(A4027="عهدة",IF(N(F4027)=0,"⚠ أدخل قيمة العهدة",IF(P4027&lt;0,"⛔ عجز / زيادة مصروفات "&amp;TEXT(-P4027,"#,##0"),IF(COUNTIFS($B$8:$B$5007,B4027,$A$8:$A$5007,"مصروف",$I$8:$I$5007,"&lt;&gt;مرفوض",$K$8:$K$5007,"&lt;&gt;نعم")&gt;0,"⚠ "&amp;COUNTIFS($B$8:$B$5007,B4027,$A$8:$A$5007,"مصروف",$I$8:$I$5007,"&lt;&gt;مرفوض",$K$8:$K$5007,"&lt;&gt;نعم")&amp;" مصروف غير مسوى",IF(L4027="تمت التسوية",IF(P4027=0,"✔ متوازنة وتمت التسوية","✔ تمت التسوية – متبقي "&amp;TEXT(P4027,"#,##0")),IF(P4027&gt;0,"متبقي "&amp;TEXT(P4027,"#,##0"),"✔ متوازنة"))))),IF(R4027=0,"⚠ أضف سطر عهدة أولًا",IF(OR(C4027="",N(G4027)=0),"⚠ أكمل التاريخ والقيمة",IF(S4027="","⚠ التاريخ خارج السنة المالية",IF(H4027="","⚠ اختر بند الموازنة",IF(I4027="مرفوض","✖ مرفوض من المدير",IF(I4027&lt;&gt;"موافق","⏳ بانتظار موافقة المدير",IF(K4027&lt;&gt;"نعم","⚠ غير مسوى مع الحسابات","✔ معتمد ومسوى")))))))))</f>
        <v/>
      </c>
      <c r="R4027">
        <f>N(R4026)+IF(A4027="عهدة",1,0)</f>
        <v/>
      </c>
      <c r="S4027">
        <f>IF(C4027="","",IF(AND(C4027&gt;=DATE(2026,9,1),C4027&lt;=DATE(2027,8,31)),(YEAR(C4027)-2026)*12+MONTH(C4027)-8,""))</f>
        <v/>
      </c>
      <c r="T4027">
        <f>IF(AND(A4027="مصروف",R4027&gt;0,I4027="موافق",S4027&lt;&gt;"",H4027&lt;&gt;""),N(G4027),0)</f>
        <v/>
      </c>
    </row>
    <row r="4028">
      <c r="A4028" s="19" t="n"/>
      <c r="B4028" s="20">
        <f>IF(A4028="","",IF(R4028=0,"⚠ أضف سطر عهدة أولًا","DMT-"&amp;TEXT(R4028,"000")))</f>
        <v/>
      </c>
      <c r="C4028" s="21" t="n"/>
      <c r="D4028" s="20">
        <f>IF(C4028="","",IF(S4028="","خارج السنة المالية",INDEX(القوائم!$D$2:$D$13,S4028)))</f>
        <v/>
      </c>
      <c r="E4028" s="22" t="n"/>
      <c r="F4028" s="23" t="n"/>
      <c r="G4028" s="23" t="n"/>
      <c r="H4028" s="22" t="n"/>
      <c r="I4028" s="19" t="n"/>
      <c r="J4028" s="21" t="n"/>
      <c r="K4028" s="19" t="n"/>
      <c r="L4028" s="19" t="n"/>
      <c r="M4028" s="21" t="n"/>
      <c r="N4028" s="22" t="n"/>
      <c r="O4028" s="24">
        <f>IF(A4028&lt;&gt;"عهدة","",SUMIFS($G$8:$G$5007,$B$8:$B$5007,B4028,$A$8:$A$5007,"مصروف",$I$8:$I$5007,"&lt;&gt;مرفوض"))</f>
        <v/>
      </c>
      <c r="P4028" s="25">
        <f>IF(A4028&lt;&gt;"عهدة","",N(F4028)-O4028)</f>
        <v/>
      </c>
      <c r="Q4028" s="26">
        <f>IF(A4028="","",IF(A4028="عهدة",IF(N(F4028)=0,"⚠ أدخل قيمة العهدة",IF(P4028&lt;0,"⛔ عجز / زيادة مصروفات "&amp;TEXT(-P4028,"#,##0"),IF(COUNTIFS($B$8:$B$5007,B4028,$A$8:$A$5007,"مصروف",$I$8:$I$5007,"&lt;&gt;مرفوض",$K$8:$K$5007,"&lt;&gt;نعم")&gt;0,"⚠ "&amp;COUNTIFS($B$8:$B$5007,B4028,$A$8:$A$5007,"مصروف",$I$8:$I$5007,"&lt;&gt;مرفوض",$K$8:$K$5007,"&lt;&gt;نعم")&amp;" مصروف غير مسوى",IF(L4028="تمت التسوية",IF(P4028=0,"✔ متوازنة وتمت التسوية","✔ تمت التسوية – متبقي "&amp;TEXT(P4028,"#,##0")),IF(P4028&gt;0,"متبقي "&amp;TEXT(P4028,"#,##0"),"✔ متوازنة"))))),IF(R4028=0,"⚠ أضف سطر عهدة أولًا",IF(OR(C4028="",N(G4028)=0),"⚠ أكمل التاريخ والقيمة",IF(S4028="","⚠ التاريخ خارج السنة المالية",IF(H4028="","⚠ اختر بند الموازنة",IF(I4028="مرفوض","✖ مرفوض من المدير",IF(I4028&lt;&gt;"موافق","⏳ بانتظار موافقة المدير",IF(K4028&lt;&gt;"نعم","⚠ غير مسوى مع الحسابات","✔ معتمد ومسوى")))))))))</f>
        <v/>
      </c>
      <c r="R4028">
        <f>N(R4027)+IF(A4028="عهدة",1,0)</f>
        <v/>
      </c>
      <c r="S4028">
        <f>IF(C4028="","",IF(AND(C4028&gt;=DATE(2026,9,1),C4028&lt;=DATE(2027,8,31)),(YEAR(C4028)-2026)*12+MONTH(C4028)-8,""))</f>
        <v/>
      </c>
      <c r="T4028">
        <f>IF(AND(A4028="مصروف",R4028&gt;0,I4028="موافق",S4028&lt;&gt;"",H4028&lt;&gt;""),N(G4028),0)</f>
        <v/>
      </c>
    </row>
    <row r="4029">
      <c r="A4029" s="19" t="n"/>
      <c r="B4029" s="20">
        <f>IF(A4029="","",IF(R4029=0,"⚠ أضف سطر عهدة أولًا","DMT-"&amp;TEXT(R4029,"000")))</f>
        <v/>
      </c>
      <c r="C4029" s="21" t="n"/>
      <c r="D4029" s="20">
        <f>IF(C4029="","",IF(S4029="","خارج السنة المالية",INDEX(القوائم!$D$2:$D$13,S4029)))</f>
        <v/>
      </c>
      <c r="E4029" s="22" t="n"/>
      <c r="F4029" s="23" t="n"/>
      <c r="G4029" s="23" t="n"/>
      <c r="H4029" s="22" t="n"/>
      <c r="I4029" s="19" t="n"/>
      <c r="J4029" s="21" t="n"/>
      <c r="K4029" s="19" t="n"/>
      <c r="L4029" s="19" t="n"/>
      <c r="M4029" s="21" t="n"/>
      <c r="N4029" s="22" t="n"/>
      <c r="O4029" s="24">
        <f>IF(A4029&lt;&gt;"عهدة","",SUMIFS($G$8:$G$5007,$B$8:$B$5007,B4029,$A$8:$A$5007,"مصروف",$I$8:$I$5007,"&lt;&gt;مرفوض"))</f>
        <v/>
      </c>
      <c r="P4029" s="25">
        <f>IF(A4029&lt;&gt;"عهدة","",N(F4029)-O4029)</f>
        <v/>
      </c>
      <c r="Q4029" s="26">
        <f>IF(A4029="","",IF(A4029="عهدة",IF(N(F4029)=0,"⚠ أدخل قيمة العهدة",IF(P4029&lt;0,"⛔ عجز / زيادة مصروفات "&amp;TEXT(-P4029,"#,##0"),IF(COUNTIFS($B$8:$B$5007,B4029,$A$8:$A$5007,"مصروف",$I$8:$I$5007,"&lt;&gt;مرفوض",$K$8:$K$5007,"&lt;&gt;نعم")&gt;0,"⚠ "&amp;COUNTIFS($B$8:$B$5007,B4029,$A$8:$A$5007,"مصروف",$I$8:$I$5007,"&lt;&gt;مرفوض",$K$8:$K$5007,"&lt;&gt;نعم")&amp;" مصروف غير مسوى",IF(L4029="تمت التسوية",IF(P4029=0,"✔ متوازنة وتمت التسوية","✔ تمت التسوية – متبقي "&amp;TEXT(P4029,"#,##0")),IF(P4029&gt;0,"متبقي "&amp;TEXT(P4029,"#,##0"),"✔ متوازنة"))))),IF(R4029=0,"⚠ أضف سطر عهدة أولًا",IF(OR(C4029="",N(G4029)=0),"⚠ أكمل التاريخ والقيمة",IF(S4029="","⚠ التاريخ خارج السنة المالية",IF(H4029="","⚠ اختر بند الموازنة",IF(I4029="مرفوض","✖ مرفوض من المدير",IF(I4029&lt;&gt;"موافق","⏳ بانتظار موافقة المدير",IF(K4029&lt;&gt;"نعم","⚠ غير مسوى مع الحسابات","✔ معتمد ومسوى")))))))))</f>
        <v/>
      </c>
      <c r="R4029">
        <f>N(R4028)+IF(A4029="عهدة",1,0)</f>
        <v/>
      </c>
      <c r="S4029">
        <f>IF(C4029="","",IF(AND(C4029&gt;=DATE(2026,9,1),C4029&lt;=DATE(2027,8,31)),(YEAR(C4029)-2026)*12+MONTH(C4029)-8,""))</f>
        <v/>
      </c>
      <c r="T4029">
        <f>IF(AND(A4029="مصروف",R4029&gt;0,I4029="موافق",S4029&lt;&gt;"",H4029&lt;&gt;""),N(G4029),0)</f>
        <v/>
      </c>
    </row>
    <row r="4030">
      <c r="A4030" s="19" t="n"/>
      <c r="B4030" s="20">
        <f>IF(A4030="","",IF(R4030=0,"⚠ أضف سطر عهدة أولًا","DMT-"&amp;TEXT(R4030,"000")))</f>
        <v/>
      </c>
      <c r="C4030" s="21" t="n"/>
      <c r="D4030" s="20">
        <f>IF(C4030="","",IF(S4030="","خارج السنة المالية",INDEX(القوائم!$D$2:$D$13,S4030)))</f>
        <v/>
      </c>
      <c r="E4030" s="22" t="n"/>
      <c r="F4030" s="23" t="n"/>
      <c r="G4030" s="23" t="n"/>
      <c r="H4030" s="22" t="n"/>
      <c r="I4030" s="19" t="n"/>
      <c r="J4030" s="21" t="n"/>
      <c r="K4030" s="19" t="n"/>
      <c r="L4030" s="19" t="n"/>
      <c r="M4030" s="21" t="n"/>
      <c r="N4030" s="22" t="n"/>
      <c r="O4030" s="24">
        <f>IF(A4030&lt;&gt;"عهدة","",SUMIFS($G$8:$G$5007,$B$8:$B$5007,B4030,$A$8:$A$5007,"مصروف",$I$8:$I$5007,"&lt;&gt;مرفوض"))</f>
        <v/>
      </c>
      <c r="P4030" s="25">
        <f>IF(A4030&lt;&gt;"عهدة","",N(F4030)-O4030)</f>
        <v/>
      </c>
      <c r="Q4030" s="26">
        <f>IF(A4030="","",IF(A4030="عهدة",IF(N(F4030)=0,"⚠ أدخل قيمة العهدة",IF(P4030&lt;0,"⛔ عجز / زيادة مصروفات "&amp;TEXT(-P4030,"#,##0"),IF(COUNTIFS($B$8:$B$5007,B4030,$A$8:$A$5007,"مصروف",$I$8:$I$5007,"&lt;&gt;مرفوض",$K$8:$K$5007,"&lt;&gt;نعم")&gt;0,"⚠ "&amp;COUNTIFS($B$8:$B$5007,B4030,$A$8:$A$5007,"مصروف",$I$8:$I$5007,"&lt;&gt;مرفوض",$K$8:$K$5007,"&lt;&gt;نعم")&amp;" مصروف غير مسوى",IF(L4030="تمت التسوية",IF(P4030=0,"✔ متوازنة وتمت التسوية","✔ تمت التسوية – متبقي "&amp;TEXT(P4030,"#,##0")),IF(P4030&gt;0,"متبقي "&amp;TEXT(P4030,"#,##0"),"✔ متوازنة"))))),IF(R4030=0,"⚠ أضف سطر عهدة أولًا",IF(OR(C4030="",N(G4030)=0),"⚠ أكمل التاريخ والقيمة",IF(S4030="","⚠ التاريخ خارج السنة المالية",IF(H4030="","⚠ اختر بند الموازنة",IF(I4030="مرفوض","✖ مرفوض من المدير",IF(I4030&lt;&gt;"موافق","⏳ بانتظار موافقة المدير",IF(K4030&lt;&gt;"نعم","⚠ غير مسوى مع الحسابات","✔ معتمد ومسوى")))))))))</f>
        <v/>
      </c>
      <c r="R4030">
        <f>N(R4029)+IF(A4030="عهدة",1,0)</f>
        <v/>
      </c>
      <c r="S4030">
        <f>IF(C4030="","",IF(AND(C4030&gt;=DATE(2026,9,1),C4030&lt;=DATE(2027,8,31)),(YEAR(C4030)-2026)*12+MONTH(C4030)-8,""))</f>
        <v/>
      </c>
      <c r="T4030">
        <f>IF(AND(A4030="مصروف",R4030&gt;0,I4030="موافق",S4030&lt;&gt;"",H4030&lt;&gt;""),N(G4030),0)</f>
        <v/>
      </c>
    </row>
    <row r="4031">
      <c r="A4031" s="19" t="n"/>
      <c r="B4031" s="20">
        <f>IF(A4031="","",IF(R4031=0,"⚠ أضف سطر عهدة أولًا","DMT-"&amp;TEXT(R4031,"000")))</f>
        <v/>
      </c>
      <c r="C4031" s="21" t="n"/>
      <c r="D4031" s="20">
        <f>IF(C4031="","",IF(S4031="","خارج السنة المالية",INDEX(القوائم!$D$2:$D$13,S4031)))</f>
        <v/>
      </c>
      <c r="E4031" s="22" t="n"/>
      <c r="F4031" s="23" t="n"/>
      <c r="G4031" s="23" t="n"/>
      <c r="H4031" s="22" t="n"/>
      <c r="I4031" s="19" t="n"/>
      <c r="J4031" s="21" t="n"/>
      <c r="K4031" s="19" t="n"/>
      <c r="L4031" s="19" t="n"/>
      <c r="M4031" s="21" t="n"/>
      <c r="N4031" s="22" t="n"/>
      <c r="O4031" s="24">
        <f>IF(A4031&lt;&gt;"عهدة","",SUMIFS($G$8:$G$5007,$B$8:$B$5007,B4031,$A$8:$A$5007,"مصروف",$I$8:$I$5007,"&lt;&gt;مرفوض"))</f>
        <v/>
      </c>
      <c r="P4031" s="25">
        <f>IF(A4031&lt;&gt;"عهدة","",N(F4031)-O4031)</f>
        <v/>
      </c>
      <c r="Q4031" s="26">
        <f>IF(A4031="","",IF(A4031="عهدة",IF(N(F4031)=0,"⚠ أدخل قيمة العهدة",IF(P4031&lt;0,"⛔ عجز / زيادة مصروفات "&amp;TEXT(-P4031,"#,##0"),IF(COUNTIFS($B$8:$B$5007,B4031,$A$8:$A$5007,"مصروف",$I$8:$I$5007,"&lt;&gt;مرفوض",$K$8:$K$5007,"&lt;&gt;نعم")&gt;0,"⚠ "&amp;COUNTIFS($B$8:$B$5007,B4031,$A$8:$A$5007,"مصروف",$I$8:$I$5007,"&lt;&gt;مرفوض",$K$8:$K$5007,"&lt;&gt;نعم")&amp;" مصروف غير مسوى",IF(L4031="تمت التسوية",IF(P4031=0,"✔ متوازنة وتمت التسوية","✔ تمت التسوية – متبقي "&amp;TEXT(P4031,"#,##0")),IF(P4031&gt;0,"متبقي "&amp;TEXT(P4031,"#,##0"),"✔ متوازنة"))))),IF(R4031=0,"⚠ أضف سطر عهدة أولًا",IF(OR(C4031="",N(G4031)=0),"⚠ أكمل التاريخ والقيمة",IF(S4031="","⚠ التاريخ خارج السنة المالية",IF(H4031="","⚠ اختر بند الموازنة",IF(I4031="مرفوض","✖ مرفوض من المدير",IF(I4031&lt;&gt;"موافق","⏳ بانتظار موافقة المدير",IF(K4031&lt;&gt;"نعم","⚠ غير مسوى مع الحسابات","✔ معتمد ومسوى")))))))))</f>
        <v/>
      </c>
      <c r="R4031">
        <f>N(R4030)+IF(A4031="عهدة",1,0)</f>
        <v/>
      </c>
      <c r="S4031">
        <f>IF(C4031="","",IF(AND(C4031&gt;=DATE(2026,9,1),C4031&lt;=DATE(2027,8,31)),(YEAR(C4031)-2026)*12+MONTH(C4031)-8,""))</f>
        <v/>
      </c>
      <c r="T4031">
        <f>IF(AND(A4031="مصروف",R4031&gt;0,I4031="موافق",S4031&lt;&gt;"",H4031&lt;&gt;""),N(G4031),0)</f>
        <v/>
      </c>
    </row>
    <row r="4032">
      <c r="A4032" s="19" t="n"/>
      <c r="B4032" s="20">
        <f>IF(A4032="","",IF(R4032=0,"⚠ أضف سطر عهدة أولًا","DMT-"&amp;TEXT(R4032,"000")))</f>
        <v/>
      </c>
      <c r="C4032" s="21" t="n"/>
      <c r="D4032" s="20">
        <f>IF(C4032="","",IF(S4032="","خارج السنة المالية",INDEX(القوائم!$D$2:$D$13,S4032)))</f>
        <v/>
      </c>
      <c r="E4032" s="22" t="n"/>
      <c r="F4032" s="23" t="n"/>
      <c r="G4032" s="23" t="n"/>
      <c r="H4032" s="22" t="n"/>
      <c r="I4032" s="19" t="n"/>
      <c r="J4032" s="21" t="n"/>
      <c r="K4032" s="19" t="n"/>
      <c r="L4032" s="19" t="n"/>
      <c r="M4032" s="21" t="n"/>
      <c r="N4032" s="22" t="n"/>
      <c r="O4032" s="24">
        <f>IF(A4032&lt;&gt;"عهدة","",SUMIFS($G$8:$G$5007,$B$8:$B$5007,B4032,$A$8:$A$5007,"مصروف",$I$8:$I$5007,"&lt;&gt;مرفوض"))</f>
        <v/>
      </c>
      <c r="P4032" s="25">
        <f>IF(A4032&lt;&gt;"عهدة","",N(F4032)-O4032)</f>
        <v/>
      </c>
      <c r="Q4032" s="26">
        <f>IF(A4032="","",IF(A4032="عهدة",IF(N(F4032)=0,"⚠ أدخل قيمة العهدة",IF(P4032&lt;0,"⛔ عجز / زيادة مصروفات "&amp;TEXT(-P4032,"#,##0"),IF(COUNTIFS($B$8:$B$5007,B4032,$A$8:$A$5007,"مصروف",$I$8:$I$5007,"&lt;&gt;مرفوض",$K$8:$K$5007,"&lt;&gt;نعم")&gt;0,"⚠ "&amp;COUNTIFS($B$8:$B$5007,B4032,$A$8:$A$5007,"مصروف",$I$8:$I$5007,"&lt;&gt;مرفوض",$K$8:$K$5007,"&lt;&gt;نعم")&amp;" مصروف غير مسوى",IF(L4032="تمت التسوية",IF(P4032=0,"✔ متوازنة وتمت التسوية","✔ تمت التسوية – متبقي "&amp;TEXT(P4032,"#,##0")),IF(P4032&gt;0,"متبقي "&amp;TEXT(P4032,"#,##0"),"✔ متوازنة"))))),IF(R4032=0,"⚠ أضف سطر عهدة أولًا",IF(OR(C4032="",N(G4032)=0),"⚠ أكمل التاريخ والقيمة",IF(S4032="","⚠ التاريخ خارج السنة المالية",IF(H4032="","⚠ اختر بند الموازنة",IF(I4032="مرفوض","✖ مرفوض من المدير",IF(I4032&lt;&gt;"موافق","⏳ بانتظار موافقة المدير",IF(K4032&lt;&gt;"نعم","⚠ غير مسوى مع الحسابات","✔ معتمد ومسوى")))))))))</f>
        <v/>
      </c>
      <c r="R4032">
        <f>N(R4031)+IF(A4032="عهدة",1,0)</f>
        <v/>
      </c>
      <c r="S4032">
        <f>IF(C4032="","",IF(AND(C4032&gt;=DATE(2026,9,1),C4032&lt;=DATE(2027,8,31)),(YEAR(C4032)-2026)*12+MONTH(C4032)-8,""))</f>
        <v/>
      </c>
      <c r="T4032">
        <f>IF(AND(A4032="مصروف",R4032&gt;0,I4032="موافق",S4032&lt;&gt;"",H4032&lt;&gt;""),N(G4032),0)</f>
        <v/>
      </c>
    </row>
    <row r="4033">
      <c r="A4033" s="19" t="n"/>
      <c r="B4033" s="20">
        <f>IF(A4033="","",IF(R4033=0,"⚠ أضف سطر عهدة أولًا","DMT-"&amp;TEXT(R4033,"000")))</f>
        <v/>
      </c>
      <c r="C4033" s="21" t="n"/>
      <c r="D4033" s="20">
        <f>IF(C4033="","",IF(S4033="","خارج السنة المالية",INDEX(القوائم!$D$2:$D$13,S4033)))</f>
        <v/>
      </c>
      <c r="E4033" s="22" t="n"/>
      <c r="F4033" s="23" t="n"/>
      <c r="G4033" s="23" t="n"/>
      <c r="H4033" s="22" t="n"/>
      <c r="I4033" s="19" t="n"/>
      <c r="J4033" s="21" t="n"/>
      <c r="K4033" s="19" t="n"/>
      <c r="L4033" s="19" t="n"/>
      <c r="M4033" s="21" t="n"/>
      <c r="N4033" s="22" t="n"/>
      <c r="O4033" s="24">
        <f>IF(A4033&lt;&gt;"عهدة","",SUMIFS($G$8:$G$5007,$B$8:$B$5007,B4033,$A$8:$A$5007,"مصروف",$I$8:$I$5007,"&lt;&gt;مرفوض"))</f>
        <v/>
      </c>
      <c r="P4033" s="25">
        <f>IF(A4033&lt;&gt;"عهدة","",N(F4033)-O4033)</f>
        <v/>
      </c>
      <c r="Q4033" s="26">
        <f>IF(A4033="","",IF(A4033="عهدة",IF(N(F4033)=0,"⚠ أدخل قيمة العهدة",IF(P4033&lt;0,"⛔ عجز / زيادة مصروفات "&amp;TEXT(-P4033,"#,##0"),IF(COUNTIFS($B$8:$B$5007,B4033,$A$8:$A$5007,"مصروف",$I$8:$I$5007,"&lt;&gt;مرفوض",$K$8:$K$5007,"&lt;&gt;نعم")&gt;0,"⚠ "&amp;COUNTIFS($B$8:$B$5007,B4033,$A$8:$A$5007,"مصروف",$I$8:$I$5007,"&lt;&gt;مرفوض",$K$8:$K$5007,"&lt;&gt;نعم")&amp;" مصروف غير مسوى",IF(L4033="تمت التسوية",IF(P4033=0,"✔ متوازنة وتمت التسوية","✔ تمت التسوية – متبقي "&amp;TEXT(P4033,"#,##0")),IF(P4033&gt;0,"متبقي "&amp;TEXT(P4033,"#,##0"),"✔ متوازنة"))))),IF(R4033=0,"⚠ أضف سطر عهدة أولًا",IF(OR(C4033="",N(G4033)=0),"⚠ أكمل التاريخ والقيمة",IF(S4033="","⚠ التاريخ خارج السنة المالية",IF(H4033="","⚠ اختر بند الموازنة",IF(I4033="مرفوض","✖ مرفوض من المدير",IF(I4033&lt;&gt;"موافق","⏳ بانتظار موافقة المدير",IF(K4033&lt;&gt;"نعم","⚠ غير مسوى مع الحسابات","✔ معتمد ومسوى")))))))))</f>
        <v/>
      </c>
      <c r="R4033">
        <f>N(R4032)+IF(A4033="عهدة",1,0)</f>
        <v/>
      </c>
      <c r="S4033">
        <f>IF(C4033="","",IF(AND(C4033&gt;=DATE(2026,9,1),C4033&lt;=DATE(2027,8,31)),(YEAR(C4033)-2026)*12+MONTH(C4033)-8,""))</f>
        <v/>
      </c>
      <c r="T4033">
        <f>IF(AND(A4033="مصروف",R4033&gt;0,I4033="موافق",S4033&lt;&gt;"",H4033&lt;&gt;""),N(G4033),0)</f>
        <v/>
      </c>
    </row>
    <row r="4034">
      <c r="A4034" s="19" t="n"/>
      <c r="B4034" s="20">
        <f>IF(A4034="","",IF(R4034=0,"⚠ أضف سطر عهدة أولًا","DMT-"&amp;TEXT(R4034,"000")))</f>
        <v/>
      </c>
      <c r="C4034" s="21" t="n"/>
      <c r="D4034" s="20">
        <f>IF(C4034="","",IF(S4034="","خارج السنة المالية",INDEX(القوائم!$D$2:$D$13,S4034)))</f>
        <v/>
      </c>
      <c r="E4034" s="22" t="n"/>
      <c r="F4034" s="23" t="n"/>
      <c r="G4034" s="23" t="n"/>
      <c r="H4034" s="22" t="n"/>
      <c r="I4034" s="19" t="n"/>
      <c r="J4034" s="21" t="n"/>
      <c r="K4034" s="19" t="n"/>
      <c r="L4034" s="19" t="n"/>
      <c r="M4034" s="21" t="n"/>
      <c r="N4034" s="22" t="n"/>
      <c r="O4034" s="24">
        <f>IF(A4034&lt;&gt;"عهدة","",SUMIFS($G$8:$G$5007,$B$8:$B$5007,B4034,$A$8:$A$5007,"مصروف",$I$8:$I$5007,"&lt;&gt;مرفوض"))</f>
        <v/>
      </c>
      <c r="P4034" s="25">
        <f>IF(A4034&lt;&gt;"عهدة","",N(F4034)-O4034)</f>
        <v/>
      </c>
      <c r="Q4034" s="26">
        <f>IF(A4034="","",IF(A4034="عهدة",IF(N(F4034)=0,"⚠ أدخل قيمة العهدة",IF(P4034&lt;0,"⛔ عجز / زيادة مصروفات "&amp;TEXT(-P4034,"#,##0"),IF(COUNTIFS($B$8:$B$5007,B4034,$A$8:$A$5007,"مصروف",$I$8:$I$5007,"&lt;&gt;مرفوض",$K$8:$K$5007,"&lt;&gt;نعم")&gt;0,"⚠ "&amp;COUNTIFS($B$8:$B$5007,B4034,$A$8:$A$5007,"مصروف",$I$8:$I$5007,"&lt;&gt;مرفوض",$K$8:$K$5007,"&lt;&gt;نعم")&amp;" مصروف غير مسوى",IF(L4034="تمت التسوية",IF(P4034=0,"✔ متوازنة وتمت التسوية","✔ تمت التسوية – متبقي "&amp;TEXT(P4034,"#,##0")),IF(P4034&gt;0,"متبقي "&amp;TEXT(P4034,"#,##0"),"✔ متوازنة"))))),IF(R4034=0,"⚠ أضف سطر عهدة أولًا",IF(OR(C4034="",N(G4034)=0),"⚠ أكمل التاريخ والقيمة",IF(S4034="","⚠ التاريخ خارج السنة المالية",IF(H4034="","⚠ اختر بند الموازنة",IF(I4034="مرفوض","✖ مرفوض من المدير",IF(I4034&lt;&gt;"موافق","⏳ بانتظار موافقة المدير",IF(K4034&lt;&gt;"نعم","⚠ غير مسوى مع الحسابات","✔ معتمد ومسوى")))))))))</f>
        <v/>
      </c>
      <c r="R4034">
        <f>N(R4033)+IF(A4034="عهدة",1,0)</f>
        <v/>
      </c>
      <c r="S4034">
        <f>IF(C4034="","",IF(AND(C4034&gt;=DATE(2026,9,1),C4034&lt;=DATE(2027,8,31)),(YEAR(C4034)-2026)*12+MONTH(C4034)-8,""))</f>
        <v/>
      </c>
      <c r="T4034">
        <f>IF(AND(A4034="مصروف",R4034&gt;0,I4034="موافق",S4034&lt;&gt;"",H4034&lt;&gt;""),N(G4034),0)</f>
        <v/>
      </c>
    </row>
    <row r="4035">
      <c r="A4035" s="19" t="n"/>
      <c r="B4035" s="20">
        <f>IF(A4035="","",IF(R4035=0,"⚠ أضف سطر عهدة أولًا","DMT-"&amp;TEXT(R4035,"000")))</f>
        <v/>
      </c>
      <c r="C4035" s="21" t="n"/>
      <c r="D4035" s="20">
        <f>IF(C4035="","",IF(S4035="","خارج السنة المالية",INDEX(القوائم!$D$2:$D$13,S4035)))</f>
        <v/>
      </c>
      <c r="E4035" s="22" t="n"/>
      <c r="F4035" s="23" t="n"/>
      <c r="G4035" s="23" t="n"/>
      <c r="H4035" s="22" t="n"/>
      <c r="I4035" s="19" t="n"/>
      <c r="J4035" s="21" t="n"/>
      <c r="K4035" s="19" t="n"/>
      <c r="L4035" s="19" t="n"/>
      <c r="M4035" s="21" t="n"/>
      <c r="N4035" s="22" t="n"/>
      <c r="O4035" s="24">
        <f>IF(A4035&lt;&gt;"عهدة","",SUMIFS($G$8:$G$5007,$B$8:$B$5007,B4035,$A$8:$A$5007,"مصروف",$I$8:$I$5007,"&lt;&gt;مرفوض"))</f>
        <v/>
      </c>
      <c r="P4035" s="25">
        <f>IF(A4035&lt;&gt;"عهدة","",N(F4035)-O4035)</f>
        <v/>
      </c>
      <c r="Q4035" s="26">
        <f>IF(A4035="","",IF(A4035="عهدة",IF(N(F4035)=0,"⚠ أدخل قيمة العهدة",IF(P4035&lt;0,"⛔ عجز / زيادة مصروفات "&amp;TEXT(-P4035,"#,##0"),IF(COUNTIFS($B$8:$B$5007,B4035,$A$8:$A$5007,"مصروف",$I$8:$I$5007,"&lt;&gt;مرفوض",$K$8:$K$5007,"&lt;&gt;نعم")&gt;0,"⚠ "&amp;COUNTIFS($B$8:$B$5007,B4035,$A$8:$A$5007,"مصروف",$I$8:$I$5007,"&lt;&gt;مرفوض",$K$8:$K$5007,"&lt;&gt;نعم")&amp;" مصروف غير مسوى",IF(L4035="تمت التسوية",IF(P4035=0,"✔ متوازنة وتمت التسوية","✔ تمت التسوية – متبقي "&amp;TEXT(P4035,"#,##0")),IF(P4035&gt;0,"متبقي "&amp;TEXT(P4035,"#,##0"),"✔ متوازنة"))))),IF(R4035=0,"⚠ أضف سطر عهدة أولًا",IF(OR(C4035="",N(G4035)=0),"⚠ أكمل التاريخ والقيمة",IF(S4035="","⚠ التاريخ خارج السنة المالية",IF(H4035="","⚠ اختر بند الموازنة",IF(I4035="مرفوض","✖ مرفوض من المدير",IF(I4035&lt;&gt;"موافق","⏳ بانتظار موافقة المدير",IF(K4035&lt;&gt;"نعم","⚠ غير مسوى مع الحسابات","✔ معتمد ومسوى")))))))))</f>
        <v/>
      </c>
      <c r="R4035">
        <f>N(R4034)+IF(A4035="عهدة",1,0)</f>
        <v/>
      </c>
      <c r="S4035">
        <f>IF(C4035="","",IF(AND(C4035&gt;=DATE(2026,9,1),C4035&lt;=DATE(2027,8,31)),(YEAR(C4035)-2026)*12+MONTH(C4035)-8,""))</f>
        <v/>
      </c>
      <c r="T4035">
        <f>IF(AND(A4035="مصروف",R4035&gt;0,I4035="موافق",S4035&lt;&gt;"",H4035&lt;&gt;""),N(G4035),0)</f>
        <v/>
      </c>
    </row>
    <row r="4036">
      <c r="A4036" s="19" t="n"/>
      <c r="B4036" s="20">
        <f>IF(A4036="","",IF(R4036=0,"⚠ أضف سطر عهدة أولًا","DMT-"&amp;TEXT(R4036,"000")))</f>
        <v/>
      </c>
      <c r="C4036" s="21" t="n"/>
      <c r="D4036" s="20">
        <f>IF(C4036="","",IF(S4036="","خارج السنة المالية",INDEX(القوائم!$D$2:$D$13,S4036)))</f>
        <v/>
      </c>
      <c r="E4036" s="22" t="n"/>
      <c r="F4036" s="23" t="n"/>
      <c r="G4036" s="23" t="n"/>
      <c r="H4036" s="22" t="n"/>
      <c r="I4036" s="19" t="n"/>
      <c r="J4036" s="21" t="n"/>
      <c r="K4036" s="19" t="n"/>
      <c r="L4036" s="19" t="n"/>
      <c r="M4036" s="21" t="n"/>
      <c r="N4036" s="22" t="n"/>
      <c r="O4036" s="24">
        <f>IF(A4036&lt;&gt;"عهدة","",SUMIFS($G$8:$G$5007,$B$8:$B$5007,B4036,$A$8:$A$5007,"مصروف",$I$8:$I$5007,"&lt;&gt;مرفوض"))</f>
        <v/>
      </c>
      <c r="P4036" s="25">
        <f>IF(A4036&lt;&gt;"عهدة","",N(F4036)-O4036)</f>
        <v/>
      </c>
      <c r="Q4036" s="26">
        <f>IF(A4036="","",IF(A4036="عهدة",IF(N(F4036)=0,"⚠ أدخل قيمة العهدة",IF(P4036&lt;0,"⛔ عجز / زيادة مصروفات "&amp;TEXT(-P4036,"#,##0"),IF(COUNTIFS($B$8:$B$5007,B4036,$A$8:$A$5007,"مصروف",$I$8:$I$5007,"&lt;&gt;مرفوض",$K$8:$K$5007,"&lt;&gt;نعم")&gt;0,"⚠ "&amp;COUNTIFS($B$8:$B$5007,B4036,$A$8:$A$5007,"مصروف",$I$8:$I$5007,"&lt;&gt;مرفوض",$K$8:$K$5007,"&lt;&gt;نعم")&amp;" مصروف غير مسوى",IF(L4036="تمت التسوية",IF(P4036=0,"✔ متوازنة وتمت التسوية","✔ تمت التسوية – متبقي "&amp;TEXT(P4036,"#,##0")),IF(P4036&gt;0,"متبقي "&amp;TEXT(P4036,"#,##0"),"✔ متوازنة"))))),IF(R4036=0,"⚠ أضف سطر عهدة أولًا",IF(OR(C4036="",N(G4036)=0),"⚠ أكمل التاريخ والقيمة",IF(S4036="","⚠ التاريخ خارج السنة المالية",IF(H4036="","⚠ اختر بند الموازنة",IF(I4036="مرفوض","✖ مرفوض من المدير",IF(I4036&lt;&gt;"موافق","⏳ بانتظار موافقة المدير",IF(K4036&lt;&gt;"نعم","⚠ غير مسوى مع الحسابات","✔ معتمد ومسوى")))))))))</f>
        <v/>
      </c>
      <c r="R4036">
        <f>N(R4035)+IF(A4036="عهدة",1,0)</f>
        <v/>
      </c>
      <c r="S4036">
        <f>IF(C4036="","",IF(AND(C4036&gt;=DATE(2026,9,1),C4036&lt;=DATE(2027,8,31)),(YEAR(C4036)-2026)*12+MONTH(C4036)-8,""))</f>
        <v/>
      </c>
      <c r="T4036">
        <f>IF(AND(A4036="مصروف",R4036&gt;0,I4036="موافق",S4036&lt;&gt;"",H4036&lt;&gt;""),N(G4036),0)</f>
        <v/>
      </c>
    </row>
    <row r="4037">
      <c r="A4037" s="19" t="n"/>
      <c r="B4037" s="20">
        <f>IF(A4037="","",IF(R4037=0,"⚠ أضف سطر عهدة أولًا","DMT-"&amp;TEXT(R4037,"000")))</f>
        <v/>
      </c>
      <c r="C4037" s="21" t="n"/>
      <c r="D4037" s="20">
        <f>IF(C4037="","",IF(S4037="","خارج السنة المالية",INDEX(القوائم!$D$2:$D$13,S4037)))</f>
        <v/>
      </c>
      <c r="E4037" s="22" t="n"/>
      <c r="F4037" s="23" t="n"/>
      <c r="G4037" s="23" t="n"/>
      <c r="H4037" s="22" t="n"/>
      <c r="I4037" s="19" t="n"/>
      <c r="J4037" s="21" t="n"/>
      <c r="K4037" s="19" t="n"/>
      <c r="L4037" s="19" t="n"/>
      <c r="M4037" s="21" t="n"/>
      <c r="N4037" s="22" t="n"/>
      <c r="O4037" s="24">
        <f>IF(A4037&lt;&gt;"عهدة","",SUMIFS($G$8:$G$5007,$B$8:$B$5007,B4037,$A$8:$A$5007,"مصروف",$I$8:$I$5007,"&lt;&gt;مرفوض"))</f>
        <v/>
      </c>
      <c r="P4037" s="25">
        <f>IF(A4037&lt;&gt;"عهدة","",N(F4037)-O4037)</f>
        <v/>
      </c>
      <c r="Q4037" s="26">
        <f>IF(A4037="","",IF(A4037="عهدة",IF(N(F4037)=0,"⚠ أدخل قيمة العهدة",IF(P4037&lt;0,"⛔ عجز / زيادة مصروفات "&amp;TEXT(-P4037,"#,##0"),IF(COUNTIFS($B$8:$B$5007,B4037,$A$8:$A$5007,"مصروف",$I$8:$I$5007,"&lt;&gt;مرفوض",$K$8:$K$5007,"&lt;&gt;نعم")&gt;0,"⚠ "&amp;COUNTIFS($B$8:$B$5007,B4037,$A$8:$A$5007,"مصروف",$I$8:$I$5007,"&lt;&gt;مرفوض",$K$8:$K$5007,"&lt;&gt;نعم")&amp;" مصروف غير مسوى",IF(L4037="تمت التسوية",IF(P4037=0,"✔ متوازنة وتمت التسوية","✔ تمت التسوية – متبقي "&amp;TEXT(P4037,"#,##0")),IF(P4037&gt;0,"متبقي "&amp;TEXT(P4037,"#,##0"),"✔ متوازنة"))))),IF(R4037=0,"⚠ أضف سطر عهدة أولًا",IF(OR(C4037="",N(G4037)=0),"⚠ أكمل التاريخ والقيمة",IF(S4037="","⚠ التاريخ خارج السنة المالية",IF(H4037="","⚠ اختر بند الموازنة",IF(I4037="مرفوض","✖ مرفوض من المدير",IF(I4037&lt;&gt;"موافق","⏳ بانتظار موافقة المدير",IF(K4037&lt;&gt;"نعم","⚠ غير مسوى مع الحسابات","✔ معتمد ومسوى")))))))))</f>
        <v/>
      </c>
      <c r="R4037">
        <f>N(R4036)+IF(A4037="عهدة",1,0)</f>
        <v/>
      </c>
      <c r="S4037">
        <f>IF(C4037="","",IF(AND(C4037&gt;=DATE(2026,9,1),C4037&lt;=DATE(2027,8,31)),(YEAR(C4037)-2026)*12+MONTH(C4037)-8,""))</f>
        <v/>
      </c>
      <c r="T4037">
        <f>IF(AND(A4037="مصروف",R4037&gt;0,I4037="موافق",S4037&lt;&gt;"",H4037&lt;&gt;""),N(G4037),0)</f>
        <v/>
      </c>
    </row>
    <row r="4038">
      <c r="A4038" s="19" t="n"/>
      <c r="B4038" s="20">
        <f>IF(A4038="","",IF(R4038=0,"⚠ أضف سطر عهدة أولًا","DMT-"&amp;TEXT(R4038,"000")))</f>
        <v/>
      </c>
      <c r="C4038" s="21" t="n"/>
      <c r="D4038" s="20">
        <f>IF(C4038="","",IF(S4038="","خارج السنة المالية",INDEX(القوائم!$D$2:$D$13,S4038)))</f>
        <v/>
      </c>
      <c r="E4038" s="22" t="n"/>
      <c r="F4038" s="23" t="n"/>
      <c r="G4038" s="23" t="n"/>
      <c r="H4038" s="22" t="n"/>
      <c r="I4038" s="19" t="n"/>
      <c r="J4038" s="21" t="n"/>
      <c r="K4038" s="19" t="n"/>
      <c r="L4038" s="19" t="n"/>
      <c r="M4038" s="21" t="n"/>
      <c r="N4038" s="22" t="n"/>
      <c r="O4038" s="24">
        <f>IF(A4038&lt;&gt;"عهدة","",SUMIFS($G$8:$G$5007,$B$8:$B$5007,B4038,$A$8:$A$5007,"مصروف",$I$8:$I$5007,"&lt;&gt;مرفوض"))</f>
        <v/>
      </c>
      <c r="P4038" s="25">
        <f>IF(A4038&lt;&gt;"عهدة","",N(F4038)-O4038)</f>
        <v/>
      </c>
      <c r="Q4038" s="26">
        <f>IF(A4038="","",IF(A4038="عهدة",IF(N(F4038)=0,"⚠ أدخل قيمة العهدة",IF(P4038&lt;0,"⛔ عجز / زيادة مصروفات "&amp;TEXT(-P4038,"#,##0"),IF(COUNTIFS($B$8:$B$5007,B4038,$A$8:$A$5007,"مصروف",$I$8:$I$5007,"&lt;&gt;مرفوض",$K$8:$K$5007,"&lt;&gt;نعم")&gt;0,"⚠ "&amp;COUNTIFS($B$8:$B$5007,B4038,$A$8:$A$5007,"مصروف",$I$8:$I$5007,"&lt;&gt;مرفوض",$K$8:$K$5007,"&lt;&gt;نعم")&amp;" مصروف غير مسوى",IF(L4038="تمت التسوية",IF(P4038=0,"✔ متوازنة وتمت التسوية","✔ تمت التسوية – متبقي "&amp;TEXT(P4038,"#,##0")),IF(P4038&gt;0,"متبقي "&amp;TEXT(P4038,"#,##0"),"✔ متوازنة"))))),IF(R4038=0,"⚠ أضف سطر عهدة أولًا",IF(OR(C4038="",N(G4038)=0),"⚠ أكمل التاريخ والقيمة",IF(S4038="","⚠ التاريخ خارج السنة المالية",IF(H4038="","⚠ اختر بند الموازنة",IF(I4038="مرفوض","✖ مرفوض من المدير",IF(I4038&lt;&gt;"موافق","⏳ بانتظار موافقة المدير",IF(K4038&lt;&gt;"نعم","⚠ غير مسوى مع الحسابات","✔ معتمد ومسوى")))))))))</f>
        <v/>
      </c>
      <c r="R4038">
        <f>N(R4037)+IF(A4038="عهدة",1,0)</f>
        <v/>
      </c>
      <c r="S4038">
        <f>IF(C4038="","",IF(AND(C4038&gt;=DATE(2026,9,1),C4038&lt;=DATE(2027,8,31)),(YEAR(C4038)-2026)*12+MONTH(C4038)-8,""))</f>
        <v/>
      </c>
      <c r="T4038">
        <f>IF(AND(A4038="مصروف",R4038&gt;0,I4038="موافق",S4038&lt;&gt;"",H4038&lt;&gt;""),N(G4038),0)</f>
        <v/>
      </c>
    </row>
    <row r="4039">
      <c r="A4039" s="19" t="n"/>
      <c r="B4039" s="20">
        <f>IF(A4039="","",IF(R4039=0,"⚠ أضف سطر عهدة أولًا","DMT-"&amp;TEXT(R4039,"000")))</f>
        <v/>
      </c>
      <c r="C4039" s="21" t="n"/>
      <c r="D4039" s="20">
        <f>IF(C4039="","",IF(S4039="","خارج السنة المالية",INDEX(القوائم!$D$2:$D$13,S4039)))</f>
        <v/>
      </c>
      <c r="E4039" s="22" t="n"/>
      <c r="F4039" s="23" t="n"/>
      <c r="G4039" s="23" t="n"/>
      <c r="H4039" s="22" t="n"/>
      <c r="I4039" s="19" t="n"/>
      <c r="J4039" s="21" t="n"/>
      <c r="K4039" s="19" t="n"/>
      <c r="L4039" s="19" t="n"/>
      <c r="M4039" s="21" t="n"/>
      <c r="N4039" s="22" t="n"/>
      <c r="O4039" s="24">
        <f>IF(A4039&lt;&gt;"عهدة","",SUMIFS($G$8:$G$5007,$B$8:$B$5007,B4039,$A$8:$A$5007,"مصروف",$I$8:$I$5007,"&lt;&gt;مرفوض"))</f>
        <v/>
      </c>
      <c r="P4039" s="25">
        <f>IF(A4039&lt;&gt;"عهدة","",N(F4039)-O4039)</f>
        <v/>
      </c>
      <c r="Q4039" s="26">
        <f>IF(A4039="","",IF(A4039="عهدة",IF(N(F4039)=0,"⚠ أدخل قيمة العهدة",IF(P4039&lt;0,"⛔ عجز / زيادة مصروفات "&amp;TEXT(-P4039,"#,##0"),IF(COUNTIFS($B$8:$B$5007,B4039,$A$8:$A$5007,"مصروف",$I$8:$I$5007,"&lt;&gt;مرفوض",$K$8:$K$5007,"&lt;&gt;نعم")&gt;0,"⚠ "&amp;COUNTIFS($B$8:$B$5007,B4039,$A$8:$A$5007,"مصروف",$I$8:$I$5007,"&lt;&gt;مرفوض",$K$8:$K$5007,"&lt;&gt;نعم")&amp;" مصروف غير مسوى",IF(L4039="تمت التسوية",IF(P4039=0,"✔ متوازنة وتمت التسوية","✔ تمت التسوية – متبقي "&amp;TEXT(P4039,"#,##0")),IF(P4039&gt;0,"متبقي "&amp;TEXT(P4039,"#,##0"),"✔ متوازنة"))))),IF(R4039=0,"⚠ أضف سطر عهدة أولًا",IF(OR(C4039="",N(G4039)=0),"⚠ أكمل التاريخ والقيمة",IF(S4039="","⚠ التاريخ خارج السنة المالية",IF(H4039="","⚠ اختر بند الموازنة",IF(I4039="مرفوض","✖ مرفوض من المدير",IF(I4039&lt;&gt;"موافق","⏳ بانتظار موافقة المدير",IF(K4039&lt;&gt;"نعم","⚠ غير مسوى مع الحسابات","✔ معتمد ومسوى")))))))))</f>
        <v/>
      </c>
      <c r="R4039">
        <f>N(R4038)+IF(A4039="عهدة",1,0)</f>
        <v/>
      </c>
      <c r="S4039">
        <f>IF(C4039="","",IF(AND(C4039&gt;=DATE(2026,9,1),C4039&lt;=DATE(2027,8,31)),(YEAR(C4039)-2026)*12+MONTH(C4039)-8,""))</f>
        <v/>
      </c>
      <c r="T4039">
        <f>IF(AND(A4039="مصروف",R4039&gt;0,I4039="موافق",S4039&lt;&gt;"",H4039&lt;&gt;""),N(G4039),0)</f>
        <v/>
      </c>
    </row>
    <row r="4040">
      <c r="A4040" s="19" t="n"/>
      <c r="B4040" s="20">
        <f>IF(A4040="","",IF(R4040=0,"⚠ أضف سطر عهدة أولًا","DMT-"&amp;TEXT(R4040,"000")))</f>
        <v/>
      </c>
      <c r="C4040" s="21" t="n"/>
      <c r="D4040" s="20">
        <f>IF(C4040="","",IF(S4040="","خارج السنة المالية",INDEX(القوائم!$D$2:$D$13,S4040)))</f>
        <v/>
      </c>
      <c r="E4040" s="22" t="n"/>
      <c r="F4040" s="23" t="n"/>
      <c r="G4040" s="23" t="n"/>
      <c r="H4040" s="22" t="n"/>
      <c r="I4040" s="19" t="n"/>
      <c r="J4040" s="21" t="n"/>
      <c r="K4040" s="19" t="n"/>
      <c r="L4040" s="19" t="n"/>
      <c r="M4040" s="21" t="n"/>
      <c r="N4040" s="22" t="n"/>
      <c r="O4040" s="24">
        <f>IF(A4040&lt;&gt;"عهدة","",SUMIFS($G$8:$G$5007,$B$8:$B$5007,B4040,$A$8:$A$5007,"مصروف",$I$8:$I$5007,"&lt;&gt;مرفوض"))</f>
        <v/>
      </c>
      <c r="P4040" s="25">
        <f>IF(A4040&lt;&gt;"عهدة","",N(F4040)-O4040)</f>
        <v/>
      </c>
      <c r="Q4040" s="26">
        <f>IF(A4040="","",IF(A4040="عهدة",IF(N(F4040)=0,"⚠ أدخل قيمة العهدة",IF(P4040&lt;0,"⛔ عجز / زيادة مصروفات "&amp;TEXT(-P4040,"#,##0"),IF(COUNTIFS($B$8:$B$5007,B4040,$A$8:$A$5007,"مصروف",$I$8:$I$5007,"&lt;&gt;مرفوض",$K$8:$K$5007,"&lt;&gt;نعم")&gt;0,"⚠ "&amp;COUNTIFS($B$8:$B$5007,B4040,$A$8:$A$5007,"مصروف",$I$8:$I$5007,"&lt;&gt;مرفوض",$K$8:$K$5007,"&lt;&gt;نعم")&amp;" مصروف غير مسوى",IF(L4040="تمت التسوية",IF(P4040=0,"✔ متوازنة وتمت التسوية","✔ تمت التسوية – متبقي "&amp;TEXT(P4040,"#,##0")),IF(P4040&gt;0,"متبقي "&amp;TEXT(P4040,"#,##0"),"✔ متوازنة"))))),IF(R4040=0,"⚠ أضف سطر عهدة أولًا",IF(OR(C4040="",N(G4040)=0),"⚠ أكمل التاريخ والقيمة",IF(S4040="","⚠ التاريخ خارج السنة المالية",IF(H4040="","⚠ اختر بند الموازنة",IF(I4040="مرفوض","✖ مرفوض من المدير",IF(I4040&lt;&gt;"موافق","⏳ بانتظار موافقة المدير",IF(K4040&lt;&gt;"نعم","⚠ غير مسوى مع الحسابات","✔ معتمد ومسوى")))))))))</f>
        <v/>
      </c>
      <c r="R4040">
        <f>N(R4039)+IF(A4040="عهدة",1,0)</f>
        <v/>
      </c>
      <c r="S4040">
        <f>IF(C4040="","",IF(AND(C4040&gt;=DATE(2026,9,1),C4040&lt;=DATE(2027,8,31)),(YEAR(C4040)-2026)*12+MONTH(C4040)-8,""))</f>
        <v/>
      </c>
      <c r="T4040">
        <f>IF(AND(A4040="مصروف",R4040&gt;0,I4040="موافق",S4040&lt;&gt;"",H4040&lt;&gt;""),N(G4040),0)</f>
        <v/>
      </c>
    </row>
    <row r="4041">
      <c r="A4041" s="19" t="n"/>
      <c r="B4041" s="20">
        <f>IF(A4041="","",IF(R4041=0,"⚠ أضف سطر عهدة أولًا","DMT-"&amp;TEXT(R4041,"000")))</f>
        <v/>
      </c>
      <c r="C4041" s="21" t="n"/>
      <c r="D4041" s="20">
        <f>IF(C4041="","",IF(S4041="","خارج السنة المالية",INDEX(القوائم!$D$2:$D$13,S4041)))</f>
        <v/>
      </c>
      <c r="E4041" s="22" t="n"/>
      <c r="F4041" s="23" t="n"/>
      <c r="G4041" s="23" t="n"/>
      <c r="H4041" s="22" t="n"/>
      <c r="I4041" s="19" t="n"/>
      <c r="J4041" s="21" t="n"/>
      <c r="K4041" s="19" t="n"/>
      <c r="L4041" s="19" t="n"/>
      <c r="M4041" s="21" t="n"/>
      <c r="N4041" s="22" t="n"/>
      <c r="O4041" s="24">
        <f>IF(A4041&lt;&gt;"عهدة","",SUMIFS($G$8:$G$5007,$B$8:$B$5007,B4041,$A$8:$A$5007,"مصروف",$I$8:$I$5007,"&lt;&gt;مرفوض"))</f>
        <v/>
      </c>
      <c r="P4041" s="25">
        <f>IF(A4041&lt;&gt;"عهدة","",N(F4041)-O4041)</f>
        <v/>
      </c>
      <c r="Q4041" s="26">
        <f>IF(A4041="","",IF(A4041="عهدة",IF(N(F4041)=0,"⚠ أدخل قيمة العهدة",IF(P4041&lt;0,"⛔ عجز / زيادة مصروفات "&amp;TEXT(-P4041,"#,##0"),IF(COUNTIFS($B$8:$B$5007,B4041,$A$8:$A$5007,"مصروف",$I$8:$I$5007,"&lt;&gt;مرفوض",$K$8:$K$5007,"&lt;&gt;نعم")&gt;0,"⚠ "&amp;COUNTIFS($B$8:$B$5007,B4041,$A$8:$A$5007,"مصروف",$I$8:$I$5007,"&lt;&gt;مرفوض",$K$8:$K$5007,"&lt;&gt;نعم")&amp;" مصروف غير مسوى",IF(L4041="تمت التسوية",IF(P4041=0,"✔ متوازنة وتمت التسوية","✔ تمت التسوية – متبقي "&amp;TEXT(P4041,"#,##0")),IF(P4041&gt;0,"متبقي "&amp;TEXT(P4041,"#,##0"),"✔ متوازنة"))))),IF(R4041=0,"⚠ أضف سطر عهدة أولًا",IF(OR(C4041="",N(G4041)=0),"⚠ أكمل التاريخ والقيمة",IF(S4041="","⚠ التاريخ خارج السنة المالية",IF(H4041="","⚠ اختر بند الموازنة",IF(I4041="مرفوض","✖ مرفوض من المدير",IF(I4041&lt;&gt;"موافق","⏳ بانتظار موافقة المدير",IF(K4041&lt;&gt;"نعم","⚠ غير مسوى مع الحسابات","✔ معتمد ومسوى")))))))))</f>
        <v/>
      </c>
      <c r="R4041">
        <f>N(R4040)+IF(A4041="عهدة",1,0)</f>
        <v/>
      </c>
      <c r="S4041">
        <f>IF(C4041="","",IF(AND(C4041&gt;=DATE(2026,9,1),C4041&lt;=DATE(2027,8,31)),(YEAR(C4041)-2026)*12+MONTH(C4041)-8,""))</f>
        <v/>
      </c>
      <c r="T4041">
        <f>IF(AND(A4041="مصروف",R4041&gt;0,I4041="موافق",S4041&lt;&gt;"",H4041&lt;&gt;""),N(G4041),0)</f>
        <v/>
      </c>
    </row>
    <row r="4042">
      <c r="A4042" s="19" t="n"/>
      <c r="B4042" s="20">
        <f>IF(A4042="","",IF(R4042=0,"⚠ أضف سطر عهدة أولًا","DMT-"&amp;TEXT(R4042,"000")))</f>
        <v/>
      </c>
      <c r="C4042" s="21" t="n"/>
      <c r="D4042" s="20">
        <f>IF(C4042="","",IF(S4042="","خارج السنة المالية",INDEX(القوائم!$D$2:$D$13,S4042)))</f>
        <v/>
      </c>
      <c r="E4042" s="22" t="n"/>
      <c r="F4042" s="23" t="n"/>
      <c r="G4042" s="23" t="n"/>
      <c r="H4042" s="22" t="n"/>
      <c r="I4042" s="19" t="n"/>
      <c r="J4042" s="21" t="n"/>
      <c r="K4042" s="19" t="n"/>
      <c r="L4042" s="19" t="n"/>
      <c r="M4042" s="21" t="n"/>
      <c r="N4042" s="22" t="n"/>
      <c r="O4042" s="24">
        <f>IF(A4042&lt;&gt;"عهدة","",SUMIFS($G$8:$G$5007,$B$8:$B$5007,B4042,$A$8:$A$5007,"مصروف",$I$8:$I$5007,"&lt;&gt;مرفوض"))</f>
        <v/>
      </c>
      <c r="P4042" s="25">
        <f>IF(A4042&lt;&gt;"عهدة","",N(F4042)-O4042)</f>
        <v/>
      </c>
      <c r="Q4042" s="26">
        <f>IF(A4042="","",IF(A4042="عهدة",IF(N(F4042)=0,"⚠ أدخل قيمة العهدة",IF(P4042&lt;0,"⛔ عجز / زيادة مصروفات "&amp;TEXT(-P4042,"#,##0"),IF(COUNTIFS($B$8:$B$5007,B4042,$A$8:$A$5007,"مصروف",$I$8:$I$5007,"&lt;&gt;مرفوض",$K$8:$K$5007,"&lt;&gt;نعم")&gt;0,"⚠ "&amp;COUNTIFS($B$8:$B$5007,B4042,$A$8:$A$5007,"مصروف",$I$8:$I$5007,"&lt;&gt;مرفوض",$K$8:$K$5007,"&lt;&gt;نعم")&amp;" مصروف غير مسوى",IF(L4042="تمت التسوية",IF(P4042=0,"✔ متوازنة وتمت التسوية","✔ تمت التسوية – متبقي "&amp;TEXT(P4042,"#,##0")),IF(P4042&gt;0,"متبقي "&amp;TEXT(P4042,"#,##0"),"✔ متوازنة"))))),IF(R4042=0,"⚠ أضف سطر عهدة أولًا",IF(OR(C4042="",N(G4042)=0),"⚠ أكمل التاريخ والقيمة",IF(S4042="","⚠ التاريخ خارج السنة المالية",IF(H4042="","⚠ اختر بند الموازنة",IF(I4042="مرفوض","✖ مرفوض من المدير",IF(I4042&lt;&gt;"موافق","⏳ بانتظار موافقة المدير",IF(K4042&lt;&gt;"نعم","⚠ غير مسوى مع الحسابات","✔ معتمد ومسوى")))))))))</f>
        <v/>
      </c>
      <c r="R4042">
        <f>N(R4041)+IF(A4042="عهدة",1,0)</f>
        <v/>
      </c>
      <c r="S4042">
        <f>IF(C4042="","",IF(AND(C4042&gt;=DATE(2026,9,1),C4042&lt;=DATE(2027,8,31)),(YEAR(C4042)-2026)*12+MONTH(C4042)-8,""))</f>
        <v/>
      </c>
      <c r="T4042">
        <f>IF(AND(A4042="مصروف",R4042&gt;0,I4042="موافق",S4042&lt;&gt;"",H4042&lt;&gt;""),N(G4042),0)</f>
        <v/>
      </c>
    </row>
    <row r="4043">
      <c r="A4043" s="19" t="n"/>
      <c r="B4043" s="20">
        <f>IF(A4043="","",IF(R4043=0,"⚠ أضف سطر عهدة أولًا","DMT-"&amp;TEXT(R4043,"000")))</f>
        <v/>
      </c>
      <c r="C4043" s="21" t="n"/>
      <c r="D4043" s="20">
        <f>IF(C4043="","",IF(S4043="","خارج السنة المالية",INDEX(القوائم!$D$2:$D$13,S4043)))</f>
        <v/>
      </c>
      <c r="E4043" s="22" t="n"/>
      <c r="F4043" s="23" t="n"/>
      <c r="G4043" s="23" t="n"/>
      <c r="H4043" s="22" t="n"/>
      <c r="I4043" s="19" t="n"/>
      <c r="J4043" s="21" t="n"/>
      <c r="K4043" s="19" t="n"/>
      <c r="L4043" s="19" t="n"/>
      <c r="M4043" s="21" t="n"/>
      <c r="N4043" s="22" t="n"/>
      <c r="O4043" s="24">
        <f>IF(A4043&lt;&gt;"عهدة","",SUMIFS($G$8:$G$5007,$B$8:$B$5007,B4043,$A$8:$A$5007,"مصروف",$I$8:$I$5007,"&lt;&gt;مرفوض"))</f>
        <v/>
      </c>
      <c r="P4043" s="25">
        <f>IF(A4043&lt;&gt;"عهدة","",N(F4043)-O4043)</f>
        <v/>
      </c>
      <c r="Q4043" s="26">
        <f>IF(A4043="","",IF(A4043="عهدة",IF(N(F4043)=0,"⚠ أدخل قيمة العهدة",IF(P4043&lt;0,"⛔ عجز / زيادة مصروفات "&amp;TEXT(-P4043,"#,##0"),IF(COUNTIFS($B$8:$B$5007,B4043,$A$8:$A$5007,"مصروف",$I$8:$I$5007,"&lt;&gt;مرفوض",$K$8:$K$5007,"&lt;&gt;نعم")&gt;0,"⚠ "&amp;COUNTIFS($B$8:$B$5007,B4043,$A$8:$A$5007,"مصروف",$I$8:$I$5007,"&lt;&gt;مرفوض",$K$8:$K$5007,"&lt;&gt;نعم")&amp;" مصروف غير مسوى",IF(L4043="تمت التسوية",IF(P4043=0,"✔ متوازنة وتمت التسوية","✔ تمت التسوية – متبقي "&amp;TEXT(P4043,"#,##0")),IF(P4043&gt;0,"متبقي "&amp;TEXT(P4043,"#,##0"),"✔ متوازنة"))))),IF(R4043=0,"⚠ أضف سطر عهدة أولًا",IF(OR(C4043="",N(G4043)=0),"⚠ أكمل التاريخ والقيمة",IF(S4043="","⚠ التاريخ خارج السنة المالية",IF(H4043="","⚠ اختر بند الموازنة",IF(I4043="مرفوض","✖ مرفوض من المدير",IF(I4043&lt;&gt;"موافق","⏳ بانتظار موافقة المدير",IF(K4043&lt;&gt;"نعم","⚠ غير مسوى مع الحسابات","✔ معتمد ومسوى")))))))))</f>
        <v/>
      </c>
      <c r="R4043">
        <f>N(R4042)+IF(A4043="عهدة",1,0)</f>
        <v/>
      </c>
      <c r="S4043">
        <f>IF(C4043="","",IF(AND(C4043&gt;=DATE(2026,9,1),C4043&lt;=DATE(2027,8,31)),(YEAR(C4043)-2026)*12+MONTH(C4043)-8,""))</f>
        <v/>
      </c>
      <c r="T4043">
        <f>IF(AND(A4043="مصروف",R4043&gt;0,I4043="موافق",S4043&lt;&gt;"",H4043&lt;&gt;""),N(G4043),0)</f>
        <v/>
      </c>
    </row>
    <row r="4044">
      <c r="A4044" s="19" t="n"/>
      <c r="B4044" s="20">
        <f>IF(A4044="","",IF(R4044=0,"⚠ أضف سطر عهدة أولًا","DMT-"&amp;TEXT(R4044,"000")))</f>
        <v/>
      </c>
      <c r="C4044" s="21" t="n"/>
      <c r="D4044" s="20">
        <f>IF(C4044="","",IF(S4044="","خارج السنة المالية",INDEX(القوائم!$D$2:$D$13,S4044)))</f>
        <v/>
      </c>
      <c r="E4044" s="22" t="n"/>
      <c r="F4044" s="23" t="n"/>
      <c r="G4044" s="23" t="n"/>
      <c r="H4044" s="22" t="n"/>
      <c r="I4044" s="19" t="n"/>
      <c r="J4044" s="21" t="n"/>
      <c r="K4044" s="19" t="n"/>
      <c r="L4044" s="19" t="n"/>
      <c r="M4044" s="21" t="n"/>
      <c r="N4044" s="22" t="n"/>
      <c r="O4044" s="24">
        <f>IF(A4044&lt;&gt;"عهدة","",SUMIFS($G$8:$G$5007,$B$8:$B$5007,B4044,$A$8:$A$5007,"مصروف",$I$8:$I$5007,"&lt;&gt;مرفوض"))</f>
        <v/>
      </c>
      <c r="P4044" s="25">
        <f>IF(A4044&lt;&gt;"عهدة","",N(F4044)-O4044)</f>
        <v/>
      </c>
      <c r="Q4044" s="26">
        <f>IF(A4044="","",IF(A4044="عهدة",IF(N(F4044)=0,"⚠ أدخل قيمة العهدة",IF(P4044&lt;0,"⛔ عجز / زيادة مصروفات "&amp;TEXT(-P4044,"#,##0"),IF(COUNTIFS($B$8:$B$5007,B4044,$A$8:$A$5007,"مصروف",$I$8:$I$5007,"&lt;&gt;مرفوض",$K$8:$K$5007,"&lt;&gt;نعم")&gt;0,"⚠ "&amp;COUNTIFS($B$8:$B$5007,B4044,$A$8:$A$5007,"مصروف",$I$8:$I$5007,"&lt;&gt;مرفوض",$K$8:$K$5007,"&lt;&gt;نعم")&amp;" مصروف غير مسوى",IF(L4044="تمت التسوية",IF(P4044=0,"✔ متوازنة وتمت التسوية","✔ تمت التسوية – متبقي "&amp;TEXT(P4044,"#,##0")),IF(P4044&gt;0,"متبقي "&amp;TEXT(P4044,"#,##0"),"✔ متوازنة"))))),IF(R4044=0,"⚠ أضف سطر عهدة أولًا",IF(OR(C4044="",N(G4044)=0),"⚠ أكمل التاريخ والقيمة",IF(S4044="","⚠ التاريخ خارج السنة المالية",IF(H4044="","⚠ اختر بند الموازنة",IF(I4044="مرفوض","✖ مرفوض من المدير",IF(I4044&lt;&gt;"موافق","⏳ بانتظار موافقة المدير",IF(K4044&lt;&gt;"نعم","⚠ غير مسوى مع الحسابات","✔ معتمد ومسوى")))))))))</f>
        <v/>
      </c>
      <c r="R4044">
        <f>N(R4043)+IF(A4044="عهدة",1,0)</f>
        <v/>
      </c>
      <c r="S4044">
        <f>IF(C4044="","",IF(AND(C4044&gt;=DATE(2026,9,1),C4044&lt;=DATE(2027,8,31)),(YEAR(C4044)-2026)*12+MONTH(C4044)-8,""))</f>
        <v/>
      </c>
      <c r="T4044">
        <f>IF(AND(A4044="مصروف",R4044&gt;0,I4044="موافق",S4044&lt;&gt;"",H4044&lt;&gt;""),N(G4044),0)</f>
        <v/>
      </c>
    </row>
    <row r="4045">
      <c r="A4045" s="19" t="n"/>
      <c r="B4045" s="20">
        <f>IF(A4045="","",IF(R4045=0,"⚠ أضف سطر عهدة أولًا","DMT-"&amp;TEXT(R4045,"000")))</f>
        <v/>
      </c>
      <c r="C4045" s="21" t="n"/>
      <c r="D4045" s="20">
        <f>IF(C4045="","",IF(S4045="","خارج السنة المالية",INDEX(القوائم!$D$2:$D$13,S4045)))</f>
        <v/>
      </c>
      <c r="E4045" s="22" t="n"/>
      <c r="F4045" s="23" t="n"/>
      <c r="G4045" s="23" t="n"/>
      <c r="H4045" s="22" t="n"/>
      <c r="I4045" s="19" t="n"/>
      <c r="J4045" s="21" t="n"/>
      <c r="K4045" s="19" t="n"/>
      <c r="L4045" s="19" t="n"/>
      <c r="M4045" s="21" t="n"/>
      <c r="N4045" s="22" t="n"/>
      <c r="O4045" s="24">
        <f>IF(A4045&lt;&gt;"عهدة","",SUMIFS($G$8:$G$5007,$B$8:$B$5007,B4045,$A$8:$A$5007,"مصروف",$I$8:$I$5007,"&lt;&gt;مرفوض"))</f>
        <v/>
      </c>
      <c r="P4045" s="25">
        <f>IF(A4045&lt;&gt;"عهدة","",N(F4045)-O4045)</f>
        <v/>
      </c>
      <c r="Q4045" s="26">
        <f>IF(A4045="","",IF(A4045="عهدة",IF(N(F4045)=0,"⚠ أدخل قيمة العهدة",IF(P4045&lt;0,"⛔ عجز / زيادة مصروفات "&amp;TEXT(-P4045,"#,##0"),IF(COUNTIFS($B$8:$B$5007,B4045,$A$8:$A$5007,"مصروف",$I$8:$I$5007,"&lt;&gt;مرفوض",$K$8:$K$5007,"&lt;&gt;نعم")&gt;0,"⚠ "&amp;COUNTIFS($B$8:$B$5007,B4045,$A$8:$A$5007,"مصروف",$I$8:$I$5007,"&lt;&gt;مرفوض",$K$8:$K$5007,"&lt;&gt;نعم")&amp;" مصروف غير مسوى",IF(L4045="تمت التسوية",IF(P4045=0,"✔ متوازنة وتمت التسوية","✔ تمت التسوية – متبقي "&amp;TEXT(P4045,"#,##0")),IF(P4045&gt;0,"متبقي "&amp;TEXT(P4045,"#,##0"),"✔ متوازنة"))))),IF(R4045=0,"⚠ أضف سطر عهدة أولًا",IF(OR(C4045="",N(G4045)=0),"⚠ أكمل التاريخ والقيمة",IF(S4045="","⚠ التاريخ خارج السنة المالية",IF(H4045="","⚠ اختر بند الموازنة",IF(I4045="مرفوض","✖ مرفوض من المدير",IF(I4045&lt;&gt;"موافق","⏳ بانتظار موافقة المدير",IF(K4045&lt;&gt;"نعم","⚠ غير مسوى مع الحسابات","✔ معتمد ومسوى")))))))))</f>
        <v/>
      </c>
      <c r="R4045">
        <f>N(R4044)+IF(A4045="عهدة",1,0)</f>
        <v/>
      </c>
      <c r="S4045">
        <f>IF(C4045="","",IF(AND(C4045&gt;=DATE(2026,9,1),C4045&lt;=DATE(2027,8,31)),(YEAR(C4045)-2026)*12+MONTH(C4045)-8,""))</f>
        <v/>
      </c>
      <c r="T4045">
        <f>IF(AND(A4045="مصروف",R4045&gt;0,I4045="موافق",S4045&lt;&gt;"",H4045&lt;&gt;""),N(G4045),0)</f>
        <v/>
      </c>
    </row>
    <row r="4046">
      <c r="A4046" s="19" t="n"/>
      <c r="B4046" s="20">
        <f>IF(A4046="","",IF(R4046=0,"⚠ أضف سطر عهدة أولًا","DMT-"&amp;TEXT(R4046,"000")))</f>
        <v/>
      </c>
      <c r="C4046" s="21" t="n"/>
      <c r="D4046" s="20">
        <f>IF(C4046="","",IF(S4046="","خارج السنة المالية",INDEX(القوائم!$D$2:$D$13,S4046)))</f>
        <v/>
      </c>
      <c r="E4046" s="22" t="n"/>
      <c r="F4046" s="23" t="n"/>
      <c r="G4046" s="23" t="n"/>
      <c r="H4046" s="22" t="n"/>
      <c r="I4046" s="19" t="n"/>
      <c r="J4046" s="21" t="n"/>
      <c r="K4046" s="19" t="n"/>
      <c r="L4046" s="19" t="n"/>
      <c r="M4046" s="21" t="n"/>
      <c r="N4046" s="22" t="n"/>
      <c r="O4046" s="24">
        <f>IF(A4046&lt;&gt;"عهدة","",SUMIFS($G$8:$G$5007,$B$8:$B$5007,B4046,$A$8:$A$5007,"مصروف",$I$8:$I$5007,"&lt;&gt;مرفوض"))</f>
        <v/>
      </c>
      <c r="P4046" s="25">
        <f>IF(A4046&lt;&gt;"عهدة","",N(F4046)-O4046)</f>
        <v/>
      </c>
      <c r="Q4046" s="26">
        <f>IF(A4046="","",IF(A4046="عهدة",IF(N(F4046)=0,"⚠ أدخل قيمة العهدة",IF(P4046&lt;0,"⛔ عجز / زيادة مصروفات "&amp;TEXT(-P4046,"#,##0"),IF(COUNTIFS($B$8:$B$5007,B4046,$A$8:$A$5007,"مصروف",$I$8:$I$5007,"&lt;&gt;مرفوض",$K$8:$K$5007,"&lt;&gt;نعم")&gt;0,"⚠ "&amp;COUNTIFS($B$8:$B$5007,B4046,$A$8:$A$5007,"مصروف",$I$8:$I$5007,"&lt;&gt;مرفوض",$K$8:$K$5007,"&lt;&gt;نعم")&amp;" مصروف غير مسوى",IF(L4046="تمت التسوية",IF(P4046=0,"✔ متوازنة وتمت التسوية","✔ تمت التسوية – متبقي "&amp;TEXT(P4046,"#,##0")),IF(P4046&gt;0,"متبقي "&amp;TEXT(P4046,"#,##0"),"✔ متوازنة"))))),IF(R4046=0,"⚠ أضف سطر عهدة أولًا",IF(OR(C4046="",N(G4046)=0),"⚠ أكمل التاريخ والقيمة",IF(S4046="","⚠ التاريخ خارج السنة المالية",IF(H4046="","⚠ اختر بند الموازنة",IF(I4046="مرفوض","✖ مرفوض من المدير",IF(I4046&lt;&gt;"موافق","⏳ بانتظار موافقة المدير",IF(K4046&lt;&gt;"نعم","⚠ غير مسوى مع الحسابات","✔ معتمد ومسوى")))))))))</f>
        <v/>
      </c>
      <c r="R4046">
        <f>N(R4045)+IF(A4046="عهدة",1,0)</f>
        <v/>
      </c>
      <c r="S4046">
        <f>IF(C4046="","",IF(AND(C4046&gt;=DATE(2026,9,1),C4046&lt;=DATE(2027,8,31)),(YEAR(C4046)-2026)*12+MONTH(C4046)-8,""))</f>
        <v/>
      </c>
      <c r="T4046">
        <f>IF(AND(A4046="مصروف",R4046&gt;0,I4046="موافق",S4046&lt;&gt;"",H4046&lt;&gt;""),N(G4046),0)</f>
        <v/>
      </c>
    </row>
    <row r="4047">
      <c r="A4047" s="19" t="n"/>
      <c r="B4047" s="20">
        <f>IF(A4047="","",IF(R4047=0,"⚠ أضف سطر عهدة أولًا","DMT-"&amp;TEXT(R4047,"000")))</f>
        <v/>
      </c>
      <c r="C4047" s="21" t="n"/>
      <c r="D4047" s="20">
        <f>IF(C4047="","",IF(S4047="","خارج السنة المالية",INDEX(القوائم!$D$2:$D$13,S4047)))</f>
        <v/>
      </c>
      <c r="E4047" s="22" t="n"/>
      <c r="F4047" s="23" t="n"/>
      <c r="G4047" s="23" t="n"/>
      <c r="H4047" s="22" t="n"/>
      <c r="I4047" s="19" t="n"/>
      <c r="J4047" s="21" t="n"/>
      <c r="K4047" s="19" t="n"/>
      <c r="L4047" s="19" t="n"/>
      <c r="M4047" s="21" t="n"/>
      <c r="N4047" s="22" t="n"/>
      <c r="O4047" s="24">
        <f>IF(A4047&lt;&gt;"عهدة","",SUMIFS($G$8:$G$5007,$B$8:$B$5007,B4047,$A$8:$A$5007,"مصروف",$I$8:$I$5007,"&lt;&gt;مرفوض"))</f>
        <v/>
      </c>
      <c r="P4047" s="25">
        <f>IF(A4047&lt;&gt;"عهدة","",N(F4047)-O4047)</f>
        <v/>
      </c>
      <c r="Q4047" s="26">
        <f>IF(A4047="","",IF(A4047="عهدة",IF(N(F4047)=0,"⚠ أدخل قيمة العهدة",IF(P4047&lt;0,"⛔ عجز / زيادة مصروفات "&amp;TEXT(-P4047,"#,##0"),IF(COUNTIFS($B$8:$B$5007,B4047,$A$8:$A$5007,"مصروف",$I$8:$I$5007,"&lt;&gt;مرفوض",$K$8:$K$5007,"&lt;&gt;نعم")&gt;0,"⚠ "&amp;COUNTIFS($B$8:$B$5007,B4047,$A$8:$A$5007,"مصروف",$I$8:$I$5007,"&lt;&gt;مرفوض",$K$8:$K$5007,"&lt;&gt;نعم")&amp;" مصروف غير مسوى",IF(L4047="تمت التسوية",IF(P4047=0,"✔ متوازنة وتمت التسوية","✔ تمت التسوية – متبقي "&amp;TEXT(P4047,"#,##0")),IF(P4047&gt;0,"متبقي "&amp;TEXT(P4047,"#,##0"),"✔ متوازنة"))))),IF(R4047=0,"⚠ أضف سطر عهدة أولًا",IF(OR(C4047="",N(G4047)=0),"⚠ أكمل التاريخ والقيمة",IF(S4047="","⚠ التاريخ خارج السنة المالية",IF(H4047="","⚠ اختر بند الموازنة",IF(I4047="مرفوض","✖ مرفوض من المدير",IF(I4047&lt;&gt;"موافق","⏳ بانتظار موافقة المدير",IF(K4047&lt;&gt;"نعم","⚠ غير مسوى مع الحسابات","✔ معتمد ومسوى")))))))))</f>
        <v/>
      </c>
      <c r="R4047">
        <f>N(R4046)+IF(A4047="عهدة",1,0)</f>
        <v/>
      </c>
      <c r="S4047">
        <f>IF(C4047="","",IF(AND(C4047&gt;=DATE(2026,9,1),C4047&lt;=DATE(2027,8,31)),(YEAR(C4047)-2026)*12+MONTH(C4047)-8,""))</f>
        <v/>
      </c>
      <c r="T4047">
        <f>IF(AND(A4047="مصروف",R4047&gt;0,I4047="موافق",S4047&lt;&gt;"",H4047&lt;&gt;""),N(G4047),0)</f>
        <v/>
      </c>
    </row>
    <row r="4048">
      <c r="A4048" s="19" t="n"/>
      <c r="B4048" s="20">
        <f>IF(A4048="","",IF(R4048=0,"⚠ أضف سطر عهدة أولًا","DMT-"&amp;TEXT(R4048,"000")))</f>
        <v/>
      </c>
      <c r="C4048" s="21" t="n"/>
      <c r="D4048" s="20">
        <f>IF(C4048="","",IF(S4048="","خارج السنة المالية",INDEX(القوائم!$D$2:$D$13,S4048)))</f>
        <v/>
      </c>
      <c r="E4048" s="22" t="n"/>
      <c r="F4048" s="23" t="n"/>
      <c r="G4048" s="23" t="n"/>
      <c r="H4048" s="22" t="n"/>
      <c r="I4048" s="19" t="n"/>
      <c r="J4048" s="21" t="n"/>
      <c r="K4048" s="19" t="n"/>
      <c r="L4048" s="19" t="n"/>
      <c r="M4048" s="21" t="n"/>
      <c r="N4048" s="22" t="n"/>
      <c r="O4048" s="24">
        <f>IF(A4048&lt;&gt;"عهدة","",SUMIFS($G$8:$G$5007,$B$8:$B$5007,B4048,$A$8:$A$5007,"مصروف",$I$8:$I$5007,"&lt;&gt;مرفوض"))</f>
        <v/>
      </c>
      <c r="P4048" s="25">
        <f>IF(A4048&lt;&gt;"عهدة","",N(F4048)-O4048)</f>
        <v/>
      </c>
      <c r="Q4048" s="26">
        <f>IF(A4048="","",IF(A4048="عهدة",IF(N(F4048)=0,"⚠ أدخل قيمة العهدة",IF(P4048&lt;0,"⛔ عجز / زيادة مصروفات "&amp;TEXT(-P4048,"#,##0"),IF(COUNTIFS($B$8:$B$5007,B4048,$A$8:$A$5007,"مصروف",$I$8:$I$5007,"&lt;&gt;مرفوض",$K$8:$K$5007,"&lt;&gt;نعم")&gt;0,"⚠ "&amp;COUNTIFS($B$8:$B$5007,B4048,$A$8:$A$5007,"مصروف",$I$8:$I$5007,"&lt;&gt;مرفوض",$K$8:$K$5007,"&lt;&gt;نعم")&amp;" مصروف غير مسوى",IF(L4048="تمت التسوية",IF(P4048=0,"✔ متوازنة وتمت التسوية","✔ تمت التسوية – متبقي "&amp;TEXT(P4048,"#,##0")),IF(P4048&gt;0,"متبقي "&amp;TEXT(P4048,"#,##0"),"✔ متوازنة"))))),IF(R4048=0,"⚠ أضف سطر عهدة أولًا",IF(OR(C4048="",N(G4048)=0),"⚠ أكمل التاريخ والقيمة",IF(S4048="","⚠ التاريخ خارج السنة المالية",IF(H4048="","⚠ اختر بند الموازنة",IF(I4048="مرفوض","✖ مرفوض من المدير",IF(I4048&lt;&gt;"موافق","⏳ بانتظار موافقة المدير",IF(K4048&lt;&gt;"نعم","⚠ غير مسوى مع الحسابات","✔ معتمد ومسوى")))))))))</f>
        <v/>
      </c>
      <c r="R4048">
        <f>N(R4047)+IF(A4048="عهدة",1,0)</f>
        <v/>
      </c>
      <c r="S4048">
        <f>IF(C4048="","",IF(AND(C4048&gt;=DATE(2026,9,1),C4048&lt;=DATE(2027,8,31)),(YEAR(C4048)-2026)*12+MONTH(C4048)-8,""))</f>
        <v/>
      </c>
      <c r="T4048">
        <f>IF(AND(A4048="مصروف",R4048&gt;0,I4048="موافق",S4048&lt;&gt;"",H4048&lt;&gt;""),N(G4048),0)</f>
        <v/>
      </c>
    </row>
    <row r="4049">
      <c r="A4049" s="19" t="n"/>
      <c r="B4049" s="20">
        <f>IF(A4049="","",IF(R4049=0,"⚠ أضف سطر عهدة أولًا","DMT-"&amp;TEXT(R4049,"000")))</f>
        <v/>
      </c>
      <c r="C4049" s="21" t="n"/>
      <c r="D4049" s="20">
        <f>IF(C4049="","",IF(S4049="","خارج السنة المالية",INDEX(القوائم!$D$2:$D$13,S4049)))</f>
        <v/>
      </c>
      <c r="E4049" s="22" t="n"/>
      <c r="F4049" s="23" t="n"/>
      <c r="G4049" s="23" t="n"/>
      <c r="H4049" s="22" t="n"/>
      <c r="I4049" s="19" t="n"/>
      <c r="J4049" s="21" t="n"/>
      <c r="K4049" s="19" t="n"/>
      <c r="L4049" s="19" t="n"/>
      <c r="M4049" s="21" t="n"/>
      <c r="N4049" s="22" t="n"/>
      <c r="O4049" s="24">
        <f>IF(A4049&lt;&gt;"عهدة","",SUMIFS($G$8:$G$5007,$B$8:$B$5007,B4049,$A$8:$A$5007,"مصروف",$I$8:$I$5007,"&lt;&gt;مرفوض"))</f>
        <v/>
      </c>
      <c r="P4049" s="25">
        <f>IF(A4049&lt;&gt;"عهدة","",N(F4049)-O4049)</f>
        <v/>
      </c>
      <c r="Q4049" s="26">
        <f>IF(A4049="","",IF(A4049="عهدة",IF(N(F4049)=0,"⚠ أدخل قيمة العهدة",IF(P4049&lt;0,"⛔ عجز / زيادة مصروفات "&amp;TEXT(-P4049,"#,##0"),IF(COUNTIFS($B$8:$B$5007,B4049,$A$8:$A$5007,"مصروف",$I$8:$I$5007,"&lt;&gt;مرفوض",$K$8:$K$5007,"&lt;&gt;نعم")&gt;0,"⚠ "&amp;COUNTIFS($B$8:$B$5007,B4049,$A$8:$A$5007,"مصروف",$I$8:$I$5007,"&lt;&gt;مرفوض",$K$8:$K$5007,"&lt;&gt;نعم")&amp;" مصروف غير مسوى",IF(L4049="تمت التسوية",IF(P4049=0,"✔ متوازنة وتمت التسوية","✔ تمت التسوية – متبقي "&amp;TEXT(P4049,"#,##0")),IF(P4049&gt;0,"متبقي "&amp;TEXT(P4049,"#,##0"),"✔ متوازنة"))))),IF(R4049=0,"⚠ أضف سطر عهدة أولًا",IF(OR(C4049="",N(G4049)=0),"⚠ أكمل التاريخ والقيمة",IF(S4049="","⚠ التاريخ خارج السنة المالية",IF(H4049="","⚠ اختر بند الموازنة",IF(I4049="مرفوض","✖ مرفوض من المدير",IF(I4049&lt;&gt;"موافق","⏳ بانتظار موافقة المدير",IF(K4049&lt;&gt;"نعم","⚠ غير مسوى مع الحسابات","✔ معتمد ومسوى")))))))))</f>
        <v/>
      </c>
      <c r="R4049">
        <f>N(R4048)+IF(A4049="عهدة",1,0)</f>
        <v/>
      </c>
      <c r="S4049">
        <f>IF(C4049="","",IF(AND(C4049&gt;=DATE(2026,9,1),C4049&lt;=DATE(2027,8,31)),(YEAR(C4049)-2026)*12+MONTH(C4049)-8,""))</f>
        <v/>
      </c>
      <c r="T4049">
        <f>IF(AND(A4049="مصروف",R4049&gt;0,I4049="موافق",S4049&lt;&gt;"",H4049&lt;&gt;""),N(G4049),0)</f>
        <v/>
      </c>
    </row>
    <row r="4050">
      <c r="A4050" s="19" t="n"/>
      <c r="B4050" s="20">
        <f>IF(A4050="","",IF(R4050=0,"⚠ أضف سطر عهدة أولًا","DMT-"&amp;TEXT(R4050,"000")))</f>
        <v/>
      </c>
      <c r="C4050" s="21" t="n"/>
      <c r="D4050" s="20">
        <f>IF(C4050="","",IF(S4050="","خارج السنة المالية",INDEX(القوائم!$D$2:$D$13,S4050)))</f>
        <v/>
      </c>
      <c r="E4050" s="22" t="n"/>
      <c r="F4050" s="23" t="n"/>
      <c r="G4050" s="23" t="n"/>
      <c r="H4050" s="22" t="n"/>
      <c r="I4050" s="19" t="n"/>
      <c r="J4050" s="21" t="n"/>
      <c r="K4050" s="19" t="n"/>
      <c r="L4050" s="19" t="n"/>
      <c r="M4050" s="21" t="n"/>
      <c r="N4050" s="22" t="n"/>
      <c r="O4050" s="24">
        <f>IF(A4050&lt;&gt;"عهدة","",SUMIFS($G$8:$G$5007,$B$8:$B$5007,B4050,$A$8:$A$5007,"مصروف",$I$8:$I$5007,"&lt;&gt;مرفوض"))</f>
        <v/>
      </c>
      <c r="P4050" s="25">
        <f>IF(A4050&lt;&gt;"عهدة","",N(F4050)-O4050)</f>
        <v/>
      </c>
      <c r="Q4050" s="26">
        <f>IF(A4050="","",IF(A4050="عهدة",IF(N(F4050)=0,"⚠ أدخل قيمة العهدة",IF(P4050&lt;0,"⛔ عجز / زيادة مصروفات "&amp;TEXT(-P4050,"#,##0"),IF(COUNTIFS($B$8:$B$5007,B4050,$A$8:$A$5007,"مصروف",$I$8:$I$5007,"&lt;&gt;مرفوض",$K$8:$K$5007,"&lt;&gt;نعم")&gt;0,"⚠ "&amp;COUNTIFS($B$8:$B$5007,B4050,$A$8:$A$5007,"مصروف",$I$8:$I$5007,"&lt;&gt;مرفوض",$K$8:$K$5007,"&lt;&gt;نعم")&amp;" مصروف غير مسوى",IF(L4050="تمت التسوية",IF(P4050=0,"✔ متوازنة وتمت التسوية","✔ تمت التسوية – متبقي "&amp;TEXT(P4050,"#,##0")),IF(P4050&gt;0,"متبقي "&amp;TEXT(P4050,"#,##0"),"✔ متوازنة"))))),IF(R4050=0,"⚠ أضف سطر عهدة أولًا",IF(OR(C4050="",N(G4050)=0),"⚠ أكمل التاريخ والقيمة",IF(S4050="","⚠ التاريخ خارج السنة المالية",IF(H4050="","⚠ اختر بند الموازنة",IF(I4050="مرفوض","✖ مرفوض من المدير",IF(I4050&lt;&gt;"موافق","⏳ بانتظار موافقة المدير",IF(K4050&lt;&gt;"نعم","⚠ غير مسوى مع الحسابات","✔ معتمد ومسوى")))))))))</f>
        <v/>
      </c>
      <c r="R4050">
        <f>N(R4049)+IF(A4050="عهدة",1,0)</f>
        <v/>
      </c>
      <c r="S4050">
        <f>IF(C4050="","",IF(AND(C4050&gt;=DATE(2026,9,1),C4050&lt;=DATE(2027,8,31)),(YEAR(C4050)-2026)*12+MONTH(C4050)-8,""))</f>
        <v/>
      </c>
      <c r="T4050">
        <f>IF(AND(A4050="مصروف",R4050&gt;0,I4050="موافق",S4050&lt;&gt;"",H4050&lt;&gt;""),N(G4050),0)</f>
        <v/>
      </c>
    </row>
    <row r="4051">
      <c r="A4051" s="19" t="n"/>
      <c r="B4051" s="20">
        <f>IF(A4051="","",IF(R4051=0,"⚠ أضف سطر عهدة أولًا","DMT-"&amp;TEXT(R4051,"000")))</f>
        <v/>
      </c>
      <c r="C4051" s="21" t="n"/>
      <c r="D4051" s="20">
        <f>IF(C4051="","",IF(S4051="","خارج السنة المالية",INDEX(القوائم!$D$2:$D$13,S4051)))</f>
        <v/>
      </c>
      <c r="E4051" s="22" t="n"/>
      <c r="F4051" s="23" t="n"/>
      <c r="G4051" s="23" t="n"/>
      <c r="H4051" s="22" t="n"/>
      <c r="I4051" s="19" t="n"/>
      <c r="J4051" s="21" t="n"/>
      <c r="K4051" s="19" t="n"/>
      <c r="L4051" s="19" t="n"/>
      <c r="M4051" s="21" t="n"/>
      <c r="N4051" s="22" t="n"/>
      <c r="O4051" s="24">
        <f>IF(A4051&lt;&gt;"عهدة","",SUMIFS($G$8:$G$5007,$B$8:$B$5007,B4051,$A$8:$A$5007,"مصروف",$I$8:$I$5007,"&lt;&gt;مرفوض"))</f>
        <v/>
      </c>
      <c r="P4051" s="25">
        <f>IF(A4051&lt;&gt;"عهدة","",N(F4051)-O4051)</f>
        <v/>
      </c>
      <c r="Q4051" s="26">
        <f>IF(A4051="","",IF(A4051="عهدة",IF(N(F4051)=0,"⚠ أدخل قيمة العهدة",IF(P4051&lt;0,"⛔ عجز / زيادة مصروفات "&amp;TEXT(-P4051,"#,##0"),IF(COUNTIFS($B$8:$B$5007,B4051,$A$8:$A$5007,"مصروف",$I$8:$I$5007,"&lt;&gt;مرفوض",$K$8:$K$5007,"&lt;&gt;نعم")&gt;0,"⚠ "&amp;COUNTIFS($B$8:$B$5007,B4051,$A$8:$A$5007,"مصروف",$I$8:$I$5007,"&lt;&gt;مرفوض",$K$8:$K$5007,"&lt;&gt;نعم")&amp;" مصروف غير مسوى",IF(L4051="تمت التسوية",IF(P4051=0,"✔ متوازنة وتمت التسوية","✔ تمت التسوية – متبقي "&amp;TEXT(P4051,"#,##0")),IF(P4051&gt;0,"متبقي "&amp;TEXT(P4051,"#,##0"),"✔ متوازنة"))))),IF(R4051=0,"⚠ أضف سطر عهدة أولًا",IF(OR(C4051="",N(G4051)=0),"⚠ أكمل التاريخ والقيمة",IF(S4051="","⚠ التاريخ خارج السنة المالية",IF(H4051="","⚠ اختر بند الموازنة",IF(I4051="مرفوض","✖ مرفوض من المدير",IF(I4051&lt;&gt;"موافق","⏳ بانتظار موافقة المدير",IF(K4051&lt;&gt;"نعم","⚠ غير مسوى مع الحسابات","✔ معتمد ومسوى")))))))))</f>
        <v/>
      </c>
      <c r="R4051">
        <f>N(R4050)+IF(A4051="عهدة",1,0)</f>
        <v/>
      </c>
      <c r="S4051">
        <f>IF(C4051="","",IF(AND(C4051&gt;=DATE(2026,9,1),C4051&lt;=DATE(2027,8,31)),(YEAR(C4051)-2026)*12+MONTH(C4051)-8,""))</f>
        <v/>
      </c>
      <c r="T4051">
        <f>IF(AND(A4051="مصروف",R4051&gt;0,I4051="موافق",S4051&lt;&gt;"",H4051&lt;&gt;""),N(G4051),0)</f>
        <v/>
      </c>
    </row>
    <row r="4052">
      <c r="A4052" s="19" t="n"/>
      <c r="B4052" s="20">
        <f>IF(A4052="","",IF(R4052=0,"⚠ أضف سطر عهدة أولًا","DMT-"&amp;TEXT(R4052,"000")))</f>
        <v/>
      </c>
      <c r="C4052" s="21" t="n"/>
      <c r="D4052" s="20">
        <f>IF(C4052="","",IF(S4052="","خارج السنة المالية",INDEX(القوائم!$D$2:$D$13,S4052)))</f>
        <v/>
      </c>
      <c r="E4052" s="22" t="n"/>
      <c r="F4052" s="23" t="n"/>
      <c r="G4052" s="23" t="n"/>
      <c r="H4052" s="22" t="n"/>
      <c r="I4052" s="19" t="n"/>
      <c r="J4052" s="21" t="n"/>
      <c r="K4052" s="19" t="n"/>
      <c r="L4052" s="19" t="n"/>
      <c r="M4052" s="21" t="n"/>
      <c r="N4052" s="22" t="n"/>
      <c r="O4052" s="24">
        <f>IF(A4052&lt;&gt;"عهدة","",SUMIFS($G$8:$G$5007,$B$8:$B$5007,B4052,$A$8:$A$5007,"مصروف",$I$8:$I$5007,"&lt;&gt;مرفوض"))</f>
        <v/>
      </c>
      <c r="P4052" s="25">
        <f>IF(A4052&lt;&gt;"عهدة","",N(F4052)-O4052)</f>
        <v/>
      </c>
      <c r="Q4052" s="26">
        <f>IF(A4052="","",IF(A4052="عهدة",IF(N(F4052)=0,"⚠ أدخل قيمة العهدة",IF(P4052&lt;0,"⛔ عجز / زيادة مصروفات "&amp;TEXT(-P4052,"#,##0"),IF(COUNTIFS($B$8:$B$5007,B4052,$A$8:$A$5007,"مصروف",$I$8:$I$5007,"&lt;&gt;مرفوض",$K$8:$K$5007,"&lt;&gt;نعم")&gt;0,"⚠ "&amp;COUNTIFS($B$8:$B$5007,B4052,$A$8:$A$5007,"مصروف",$I$8:$I$5007,"&lt;&gt;مرفوض",$K$8:$K$5007,"&lt;&gt;نعم")&amp;" مصروف غير مسوى",IF(L4052="تمت التسوية",IF(P4052=0,"✔ متوازنة وتمت التسوية","✔ تمت التسوية – متبقي "&amp;TEXT(P4052,"#,##0")),IF(P4052&gt;0,"متبقي "&amp;TEXT(P4052,"#,##0"),"✔ متوازنة"))))),IF(R4052=0,"⚠ أضف سطر عهدة أولًا",IF(OR(C4052="",N(G4052)=0),"⚠ أكمل التاريخ والقيمة",IF(S4052="","⚠ التاريخ خارج السنة المالية",IF(H4052="","⚠ اختر بند الموازنة",IF(I4052="مرفوض","✖ مرفوض من المدير",IF(I4052&lt;&gt;"موافق","⏳ بانتظار موافقة المدير",IF(K4052&lt;&gt;"نعم","⚠ غير مسوى مع الحسابات","✔ معتمد ومسوى")))))))))</f>
        <v/>
      </c>
      <c r="R4052">
        <f>N(R4051)+IF(A4052="عهدة",1,0)</f>
        <v/>
      </c>
      <c r="S4052">
        <f>IF(C4052="","",IF(AND(C4052&gt;=DATE(2026,9,1),C4052&lt;=DATE(2027,8,31)),(YEAR(C4052)-2026)*12+MONTH(C4052)-8,""))</f>
        <v/>
      </c>
      <c r="T4052">
        <f>IF(AND(A4052="مصروف",R4052&gt;0,I4052="موافق",S4052&lt;&gt;"",H4052&lt;&gt;""),N(G4052),0)</f>
        <v/>
      </c>
    </row>
    <row r="4053">
      <c r="A4053" s="19" t="n"/>
      <c r="B4053" s="20">
        <f>IF(A4053="","",IF(R4053=0,"⚠ أضف سطر عهدة أولًا","DMT-"&amp;TEXT(R4053,"000")))</f>
        <v/>
      </c>
      <c r="C4053" s="21" t="n"/>
      <c r="D4053" s="20">
        <f>IF(C4053="","",IF(S4053="","خارج السنة المالية",INDEX(القوائم!$D$2:$D$13,S4053)))</f>
        <v/>
      </c>
      <c r="E4053" s="22" t="n"/>
      <c r="F4053" s="23" t="n"/>
      <c r="G4053" s="23" t="n"/>
      <c r="H4053" s="22" t="n"/>
      <c r="I4053" s="19" t="n"/>
      <c r="J4053" s="21" t="n"/>
      <c r="K4053" s="19" t="n"/>
      <c r="L4053" s="19" t="n"/>
      <c r="M4053" s="21" t="n"/>
      <c r="N4053" s="22" t="n"/>
      <c r="O4053" s="24">
        <f>IF(A4053&lt;&gt;"عهدة","",SUMIFS($G$8:$G$5007,$B$8:$B$5007,B4053,$A$8:$A$5007,"مصروف",$I$8:$I$5007,"&lt;&gt;مرفوض"))</f>
        <v/>
      </c>
      <c r="P4053" s="25">
        <f>IF(A4053&lt;&gt;"عهدة","",N(F4053)-O4053)</f>
        <v/>
      </c>
      <c r="Q4053" s="26">
        <f>IF(A4053="","",IF(A4053="عهدة",IF(N(F4053)=0,"⚠ أدخل قيمة العهدة",IF(P4053&lt;0,"⛔ عجز / زيادة مصروفات "&amp;TEXT(-P4053,"#,##0"),IF(COUNTIFS($B$8:$B$5007,B4053,$A$8:$A$5007,"مصروف",$I$8:$I$5007,"&lt;&gt;مرفوض",$K$8:$K$5007,"&lt;&gt;نعم")&gt;0,"⚠ "&amp;COUNTIFS($B$8:$B$5007,B4053,$A$8:$A$5007,"مصروف",$I$8:$I$5007,"&lt;&gt;مرفوض",$K$8:$K$5007,"&lt;&gt;نعم")&amp;" مصروف غير مسوى",IF(L4053="تمت التسوية",IF(P4053=0,"✔ متوازنة وتمت التسوية","✔ تمت التسوية – متبقي "&amp;TEXT(P4053,"#,##0")),IF(P4053&gt;0,"متبقي "&amp;TEXT(P4053,"#,##0"),"✔ متوازنة"))))),IF(R4053=0,"⚠ أضف سطر عهدة أولًا",IF(OR(C4053="",N(G4053)=0),"⚠ أكمل التاريخ والقيمة",IF(S4053="","⚠ التاريخ خارج السنة المالية",IF(H4053="","⚠ اختر بند الموازنة",IF(I4053="مرفوض","✖ مرفوض من المدير",IF(I4053&lt;&gt;"موافق","⏳ بانتظار موافقة المدير",IF(K4053&lt;&gt;"نعم","⚠ غير مسوى مع الحسابات","✔ معتمد ومسوى")))))))))</f>
        <v/>
      </c>
      <c r="R4053">
        <f>N(R4052)+IF(A4053="عهدة",1,0)</f>
        <v/>
      </c>
      <c r="S4053">
        <f>IF(C4053="","",IF(AND(C4053&gt;=DATE(2026,9,1),C4053&lt;=DATE(2027,8,31)),(YEAR(C4053)-2026)*12+MONTH(C4053)-8,""))</f>
        <v/>
      </c>
      <c r="T4053">
        <f>IF(AND(A4053="مصروف",R4053&gt;0,I4053="موافق",S4053&lt;&gt;"",H4053&lt;&gt;""),N(G4053),0)</f>
        <v/>
      </c>
    </row>
    <row r="4054">
      <c r="A4054" s="19" t="n"/>
      <c r="B4054" s="20">
        <f>IF(A4054="","",IF(R4054=0,"⚠ أضف سطر عهدة أولًا","DMT-"&amp;TEXT(R4054,"000")))</f>
        <v/>
      </c>
      <c r="C4054" s="21" t="n"/>
      <c r="D4054" s="20">
        <f>IF(C4054="","",IF(S4054="","خارج السنة المالية",INDEX(القوائم!$D$2:$D$13,S4054)))</f>
        <v/>
      </c>
      <c r="E4054" s="22" t="n"/>
      <c r="F4054" s="23" t="n"/>
      <c r="G4054" s="23" t="n"/>
      <c r="H4054" s="22" t="n"/>
      <c r="I4054" s="19" t="n"/>
      <c r="J4054" s="21" t="n"/>
      <c r="K4054" s="19" t="n"/>
      <c r="L4054" s="19" t="n"/>
      <c r="M4054" s="21" t="n"/>
      <c r="N4054" s="22" t="n"/>
      <c r="O4054" s="24">
        <f>IF(A4054&lt;&gt;"عهدة","",SUMIFS($G$8:$G$5007,$B$8:$B$5007,B4054,$A$8:$A$5007,"مصروف",$I$8:$I$5007,"&lt;&gt;مرفوض"))</f>
        <v/>
      </c>
      <c r="P4054" s="25">
        <f>IF(A4054&lt;&gt;"عهدة","",N(F4054)-O4054)</f>
        <v/>
      </c>
      <c r="Q4054" s="26">
        <f>IF(A4054="","",IF(A4054="عهدة",IF(N(F4054)=0,"⚠ أدخل قيمة العهدة",IF(P4054&lt;0,"⛔ عجز / زيادة مصروفات "&amp;TEXT(-P4054,"#,##0"),IF(COUNTIFS($B$8:$B$5007,B4054,$A$8:$A$5007,"مصروف",$I$8:$I$5007,"&lt;&gt;مرفوض",$K$8:$K$5007,"&lt;&gt;نعم")&gt;0,"⚠ "&amp;COUNTIFS($B$8:$B$5007,B4054,$A$8:$A$5007,"مصروف",$I$8:$I$5007,"&lt;&gt;مرفوض",$K$8:$K$5007,"&lt;&gt;نعم")&amp;" مصروف غير مسوى",IF(L4054="تمت التسوية",IF(P4054=0,"✔ متوازنة وتمت التسوية","✔ تمت التسوية – متبقي "&amp;TEXT(P4054,"#,##0")),IF(P4054&gt;0,"متبقي "&amp;TEXT(P4054,"#,##0"),"✔ متوازنة"))))),IF(R4054=0,"⚠ أضف سطر عهدة أولًا",IF(OR(C4054="",N(G4054)=0),"⚠ أكمل التاريخ والقيمة",IF(S4054="","⚠ التاريخ خارج السنة المالية",IF(H4054="","⚠ اختر بند الموازنة",IF(I4054="مرفوض","✖ مرفوض من المدير",IF(I4054&lt;&gt;"موافق","⏳ بانتظار موافقة المدير",IF(K4054&lt;&gt;"نعم","⚠ غير مسوى مع الحسابات","✔ معتمد ومسوى")))))))))</f>
        <v/>
      </c>
      <c r="R4054">
        <f>N(R4053)+IF(A4054="عهدة",1,0)</f>
        <v/>
      </c>
      <c r="S4054">
        <f>IF(C4054="","",IF(AND(C4054&gt;=DATE(2026,9,1),C4054&lt;=DATE(2027,8,31)),(YEAR(C4054)-2026)*12+MONTH(C4054)-8,""))</f>
        <v/>
      </c>
      <c r="T4054">
        <f>IF(AND(A4054="مصروف",R4054&gt;0,I4054="موافق",S4054&lt;&gt;"",H4054&lt;&gt;""),N(G4054),0)</f>
        <v/>
      </c>
    </row>
    <row r="4055">
      <c r="A4055" s="19" t="n"/>
      <c r="B4055" s="20">
        <f>IF(A4055="","",IF(R4055=0,"⚠ أضف سطر عهدة أولًا","DMT-"&amp;TEXT(R4055,"000")))</f>
        <v/>
      </c>
      <c r="C4055" s="21" t="n"/>
      <c r="D4055" s="20">
        <f>IF(C4055="","",IF(S4055="","خارج السنة المالية",INDEX(القوائم!$D$2:$D$13,S4055)))</f>
        <v/>
      </c>
      <c r="E4055" s="22" t="n"/>
      <c r="F4055" s="23" t="n"/>
      <c r="G4055" s="23" t="n"/>
      <c r="H4055" s="22" t="n"/>
      <c r="I4055" s="19" t="n"/>
      <c r="J4055" s="21" t="n"/>
      <c r="K4055" s="19" t="n"/>
      <c r="L4055" s="19" t="n"/>
      <c r="M4055" s="21" t="n"/>
      <c r="N4055" s="22" t="n"/>
      <c r="O4055" s="24">
        <f>IF(A4055&lt;&gt;"عهدة","",SUMIFS($G$8:$G$5007,$B$8:$B$5007,B4055,$A$8:$A$5007,"مصروف",$I$8:$I$5007,"&lt;&gt;مرفوض"))</f>
        <v/>
      </c>
      <c r="P4055" s="25">
        <f>IF(A4055&lt;&gt;"عهدة","",N(F4055)-O4055)</f>
        <v/>
      </c>
      <c r="Q4055" s="26">
        <f>IF(A4055="","",IF(A4055="عهدة",IF(N(F4055)=0,"⚠ أدخل قيمة العهدة",IF(P4055&lt;0,"⛔ عجز / زيادة مصروفات "&amp;TEXT(-P4055,"#,##0"),IF(COUNTIFS($B$8:$B$5007,B4055,$A$8:$A$5007,"مصروف",$I$8:$I$5007,"&lt;&gt;مرفوض",$K$8:$K$5007,"&lt;&gt;نعم")&gt;0,"⚠ "&amp;COUNTIFS($B$8:$B$5007,B4055,$A$8:$A$5007,"مصروف",$I$8:$I$5007,"&lt;&gt;مرفوض",$K$8:$K$5007,"&lt;&gt;نعم")&amp;" مصروف غير مسوى",IF(L4055="تمت التسوية",IF(P4055=0,"✔ متوازنة وتمت التسوية","✔ تمت التسوية – متبقي "&amp;TEXT(P4055,"#,##0")),IF(P4055&gt;0,"متبقي "&amp;TEXT(P4055,"#,##0"),"✔ متوازنة"))))),IF(R4055=0,"⚠ أضف سطر عهدة أولًا",IF(OR(C4055="",N(G4055)=0),"⚠ أكمل التاريخ والقيمة",IF(S4055="","⚠ التاريخ خارج السنة المالية",IF(H4055="","⚠ اختر بند الموازنة",IF(I4055="مرفوض","✖ مرفوض من المدير",IF(I4055&lt;&gt;"موافق","⏳ بانتظار موافقة المدير",IF(K4055&lt;&gt;"نعم","⚠ غير مسوى مع الحسابات","✔ معتمد ومسوى")))))))))</f>
        <v/>
      </c>
      <c r="R4055">
        <f>N(R4054)+IF(A4055="عهدة",1,0)</f>
        <v/>
      </c>
      <c r="S4055">
        <f>IF(C4055="","",IF(AND(C4055&gt;=DATE(2026,9,1),C4055&lt;=DATE(2027,8,31)),(YEAR(C4055)-2026)*12+MONTH(C4055)-8,""))</f>
        <v/>
      </c>
      <c r="T4055">
        <f>IF(AND(A4055="مصروف",R4055&gt;0,I4055="موافق",S4055&lt;&gt;"",H4055&lt;&gt;""),N(G4055),0)</f>
        <v/>
      </c>
    </row>
    <row r="4056">
      <c r="A4056" s="19" t="n"/>
      <c r="B4056" s="20">
        <f>IF(A4056="","",IF(R4056=0,"⚠ أضف سطر عهدة أولًا","DMT-"&amp;TEXT(R4056,"000")))</f>
        <v/>
      </c>
      <c r="C4056" s="21" t="n"/>
      <c r="D4056" s="20">
        <f>IF(C4056="","",IF(S4056="","خارج السنة المالية",INDEX(القوائم!$D$2:$D$13,S4056)))</f>
        <v/>
      </c>
      <c r="E4056" s="22" t="n"/>
      <c r="F4056" s="23" t="n"/>
      <c r="G4056" s="23" t="n"/>
      <c r="H4056" s="22" t="n"/>
      <c r="I4056" s="19" t="n"/>
      <c r="J4056" s="21" t="n"/>
      <c r="K4056" s="19" t="n"/>
      <c r="L4056" s="19" t="n"/>
      <c r="M4056" s="21" t="n"/>
      <c r="N4056" s="22" t="n"/>
      <c r="O4056" s="24">
        <f>IF(A4056&lt;&gt;"عهدة","",SUMIFS($G$8:$G$5007,$B$8:$B$5007,B4056,$A$8:$A$5007,"مصروف",$I$8:$I$5007,"&lt;&gt;مرفوض"))</f>
        <v/>
      </c>
      <c r="P4056" s="25">
        <f>IF(A4056&lt;&gt;"عهدة","",N(F4056)-O4056)</f>
        <v/>
      </c>
      <c r="Q4056" s="26">
        <f>IF(A4056="","",IF(A4056="عهدة",IF(N(F4056)=0,"⚠ أدخل قيمة العهدة",IF(P4056&lt;0,"⛔ عجز / زيادة مصروفات "&amp;TEXT(-P4056,"#,##0"),IF(COUNTIFS($B$8:$B$5007,B4056,$A$8:$A$5007,"مصروف",$I$8:$I$5007,"&lt;&gt;مرفوض",$K$8:$K$5007,"&lt;&gt;نعم")&gt;0,"⚠ "&amp;COUNTIFS($B$8:$B$5007,B4056,$A$8:$A$5007,"مصروف",$I$8:$I$5007,"&lt;&gt;مرفوض",$K$8:$K$5007,"&lt;&gt;نعم")&amp;" مصروف غير مسوى",IF(L4056="تمت التسوية",IF(P4056=0,"✔ متوازنة وتمت التسوية","✔ تمت التسوية – متبقي "&amp;TEXT(P4056,"#,##0")),IF(P4056&gt;0,"متبقي "&amp;TEXT(P4056,"#,##0"),"✔ متوازنة"))))),IF(R4056=0,"⚠ أضف سطر عهدة أولًا",IF(OR(C4056="",N(G4056)=0),"⚠ أكمل التاريخ والقيمة",IF(S4056="","⚠ التاريخ خارج السنة المالية",IF(H4056="","⚠ اختر بند الموازنة",IF(I4056="مرفوض","✖ مرفوض من المدير",IF(I4056&lt;&gt;"موافق","⏳ بانتظار موافقة المدير",IF(K4056&lt;&gt;"نعم","⚠ غير مسوى مع الحسابات","✔ معتمد ومسوى")))))))))</f>
        <v/>
      </c>
      <c r="R4056">
        <f>N(R4055)+IF(A4056="عهدة",1,0)</f>
        <v/>
      </c>
      <c r="S4056">
        <f>IF(C4056="","",IF(AND(C4056&gt;=DATE(2026,9,1),C4056&lt;=DATE(2027,8,31)),(YEAR(C4056)-2026)*12+MONTH(C4056)-8,""))</f>
        <v/>
      </c>
      <c r="T4056">
        <f>IF(AND(A4056="مصروف",R4056&gt;0,I4056="موافق",S4056&lt;&gt;"",H4056&lt;&gt;""),N(G4056),0)</f>
        <v/>
      </c>
    </row>
    <row r="4057">
      <c r="A4057" s="19" t="n"/>
      <c r="B4057" s="20">
        <f>IF(A4057="","",IF(R4057=0,"⚠ أضف سطر عهدة أولًا","DMT-"&amp;TEXT(R4057,"000")))</f>
        <v/>
      </c>
      <c r="C4057" s="21" t="n"/>
      <c r="D4057" s="20">
        <f>IF(C4057="","",IF(S4057="","خارج السنة المالية",INDEX(القوائم!$D$2:$D$13,S4057)))</f>
        <v/>
      </c>
      <c r="E4057" s="22" t="n"/>
      <c r="F4057" s="23" t="n"/>
      <c r="G4057" s="23" t="n"/>
      <c r="H4057" s="22" t="n"/>
      <c r="I4057" s="19" t="n"/>
      <c r="J4057" s="21" t="n"/>
      <c r="K4057" s="19" t="n"/>
      <c r="L4057" s="19" t="n"/>
      <c r="M4057" s="21" t="n"/>
      <c r="N4057" s="22" t="n"/>
      <c r="O4057" s="24">
        <f>IF(A4057&lt;&gt;"عهدة","",SUMIFS($G$8:$G$5007,$B$8:$B$5007,B4057,$A$8:$A$5007,"مصروف",$I$8:$I$5007,"&lt;&gt;مرفوض"))</f>
        <v/>
      </c>
      <c r="P4057" s="25">
        <f>IF(A4057&lt;&gt;"عهدة","",N(F4057)-O4057)</f>
        <v/>
      </c>
      <c r="Q4057" s="26">
        <f>IF(A4057="","",IF(A4057="عهدة",IF(N(F4057)=0,"⚠ أدخل قيمة العهدة",IF(P4057&lt;0,"⛔ عجز / زيادة مصروفات "&amp;TEXT(-P4057,"#,##0"),IF(COUNTIFS($B$8:$B$5007,B4057,$A$8:$A$5007,"مصروف",$I$8:$I$5007,"&lt;&gt;مرفوض",$K$8:$K$5007,"&lt;&gt;نعم")&gt;0,"⚠ "&amp;COUNTIFS($B$8:$B$5007,B4057,$A$8:$A$5007,"مصروف",$I$8:$I$5007,"&lt;&gt;مرفوض",$K$8:$K$5007,"&lt;&gt;نعم")&amp;" مصروف غير مسوى",IF(L4057="تمت التسوية",IF(P4057=0,"✔ متوازنة وتمت التسوية","✔ تمت التسوية – متبقي "&amp;TEXT(P4057,"#,##0")),IF(P4057&gt;0,"متبقي "&amp;TEXT(P4057,"#,##0"),"✔ متوازنة"))))),IF(R4057=0,"⚠ أضف سطر عهدة أولًا",IF(OR(C4057="",N(G4057)=0),"⚠ أكمل التاريخ والقيمة",IF(S4057="","⚠ التاريخ خارج السنة المالية",IF(H4057="","⚠ اختر بند الموازنة",IF(I4057="مرفوض","✖ مرفوض من المدير",IF(I4057&lt;&gt;"موافق","⏳ بانتظار موافقة المدير",IF(K4057&lt;&gt;"نعم","⚠ غير مسوى مع الحسابات","✔ معتمد ومسوى")))))))))</f>
        <v/>
      </c>
      <c r="R4057">
        <f>N(R4056)+IF(A4057="عهدة",1,0)</f>
        <v/>
      </c>
      <c r="S4057">
        <f>IF(C4057="","",IF(AND(C4057&gt;=DATE(2026,9,1),C4057&lt;=DATE(2027,8,31)),(YEAR(C4057)-2026)*12+MONTH(C4057)-8,""))</f>
        <v/>
      </c>
      <c r="T4057">
        <f>IF(AND(A4057="مصروف",R4057&gt;0,I4057="موافق",S4057&lt;&gt;"",H4057&lt;&gt;""),N(G4057),0)</f>
        <v/>
      </c>
    </row>
    <row r="4058">
      <c r="A4058" s="19" t="n"/>
      <c r="B4058" s="20">
        <f>IF(A4058="","",IF(R4058=0,"⚠ أضف سطر عهدة أولًا","DMT-"&amp;TEXT(R4058,"000")))</f>
        <v/>
      </c>
      <c r="C4058" s="21" t="n"/>
      <c r="D4058" s="20">
        <f>IF(C4058="","",IF(S4058="","خارج السنة المالية",INDEX(القوائم!$D$2:$D$13,S4058)))</f>
        <v/>
      </c>
      <c r="E4058" s="22" t="n"/>
      <c r="F4058" s="23" t="n"/>
      <c r="G4058" s="23" t="n"/>
      <c r="H4058" s="22" t="n"/>
      <c r="I4058" s="19" t="n"/>
      <c r="J4058" s="21" t="n"/>
      <c r="K4058" s="19" t="n"/>
      <c r="L4058" s="19" t="n"/>
      <c r="M4058" s="21" t="n"/>
      <c r="N4058" s="22" t="n"/>
      <c r="O4058" s="24">
        <f>IF(A4058&lt;&gt;"عهدة","",SUMIFS($G$8:$G$5007,$B$8:$B$5007,B4058,$A$8:$A$5007,"مصروف",$I$8:$I$5007,"&lt;&gt;مرفوض"))</f>
        <v/>
      </c>
      <c r="P4058" s="25">
        <f>IF(A4058&lt;&gt;"عهدة","",N(F4058)-O4058)</f>
        <v/>
      </c>
      <c r="Q4058" s="26">
        <f>IF(A4058="","",IF(A4058="عهدة",IF(N(F4058)=0,"⚠ أدخل قيمة العهدة",IF(P4058&lt;0,"⛔ عجز / زيادة مصروفات "&amp;TEXT(-P4058,"#,##0"),IF(COUNTIFS($B$8:$B$5007,B4058,$A$8:$A$5007,"مصروف",$I$8:$I$5007,"&lt;&gt;مرفوض",$K$8:$K$5007,"&lt;&gt;نعم")&gt;0,"⚠ "&amp;COUNTIFS($B$8:$B$5007,B4058,$A$8:$A$5007,"مصروف",$I$8:$I$5007,"&lt;&gt;مرفوض",$K$8:$K$5007,"&lt;&gt;نعم")&amp;" مصروف غير مسوى",IF(L4058="تمت التسوية",IF(P4058=0,"✔ متوازنة وتمت التسوية","✔ تمت التسوية – متبقي "&amp;TEXT(P4058,"#,##0")),IF(P4058&gt;0,"متبقي "&amp;TEXT(P4058,"#,##0"),"✔ متوازنة"))))),IF(R4058=0,"⚠ أضف سطر عهدة أولًا",IF(OR(C4058="",N(G4058)=0),"⚠ أكمل التاريخ والقيمة",IF(S4058="","⚠ التاريخ خارج السنة المالية",IF(H4058="","⚠ اختر بند الموازنة",IF(I4058="مرفوض","✖ مرفوض من المدير",IF(I4058&lt;&gt;"موافق","⏳ بانتظار موافقة المدير",IF(K4058&lt;&gt;"نعم","⚠ غير مسوى مع الحسابات","✔ معتمد ومسوى")))))))))</f>
        <v/>
      </c>
      <c r="R4058">
        <f>N(R4057)+IF(A4058="عهدة",1,0)</f>
        <v/>
      </c>
      <c r="S4058">
        <f>IF(C4058="","",IF(AND(C4058&gt;=DATE(2026,9,1),C4058&lt;=DATE(2027,8,31)),(YEAR(C4058)-2026)*12+MONTH(C4058)-8,""))</f>
        <v/>
      </c>
      <c r="T4058">
        <f>IF(AND(A4058="مصروف",R4058&gt;0,I4058="موافق",S4058&lt;&gt;"",H4058&lt;&gt;""),N(G4058),0)</f>
        <v/>
      </c>
    </row>
    <row r="4059">
      <c r="A4059" s="19" t="n"/>
      <c r="B4059" s="20">
        <f>IF(A4059="","",IF(R4059=0,"⚠ أضف سطر عهدة أولًا","DMT-"&amp;TEXT(R4059,"000")))</f>
        <v/>
      </c>
      <c r="C4059" s="21" t="n"/>
      <c r="D4059" s="20">
        <f>IF(C4059="","",IF(S4059="","خارج السنة المالية",INDEX(القوائم!$D$2:$D$13,S4059)))</f>
        <v/>
      </c>
      <c r="E4059" s="22" t="n"/>
      <c r="F4059" s="23" t="n"/>
      <c r="G4059" s="23" t="n"/>
      <c r="H4059" s="22" t="n"/>
      <c r="I4059" s="19" t="n"/>
      <c r="J4059" s="21" t="n"/>
      <c r="K4059" s="19" t="n"/>
      <c r="L4059" s="19" t="n"/>
      <c r="M4059" s="21" t="n"/>
      <c r="N4059" s="22" t="n"/>
      <c r="O4059" s="24">
        <f>IF(A4059&lt;&gt;"عهدة","",SUMIFS($G$8:$G$5007,$B$8:$B$5007,B4059,$A$8:$A$5007,"مصروف",$I$8:$I$5007,"&lt;&gt;مرفوض"))</f>
        <v/>
      </c>
      <c r="P4059" s="25">
        <f>IF(A4059&lt;&gt;"عهدة","",N(F4059)-O4059)</f>
        <v/>
      </c>
      <c r="Q4059" s="26">
        <f>IF(A4059="","",IF(A4059="عهدة",IF(N(F4059)=0,"⚠ أدخل قيمة العهدة",IF(P4059&lt;0,"⛔ عجز / زيادة مصروفات "&amp;TEXT(-P4059,"#,##0"),IF(COUNTIFS($B$8:$B$5007,B4059,$A$8:$A$5007,"مصروف",$I$8:$I$5007,"&lt;&gt;مرفوض",$K$8:$K$5007,"&lt;&gt;نعم")&gt;0,"⚠ "&amp;COUNTIFS($B$8:$B$5007,B4059,$A$8:$A$5007,"مصروف",$I$8:$I$5007,"&lt;&gt;مرفوض",$K$8:$K$5007,"&lt;&gt;نعم")&amp;" مصروف غير مسوى",IF(L4059="تمت التسوية",IF(P4059=0,"✔ متوازنة وتمت التسوية","✔ تمت التسوية – متبقي "&amp;TEXT(P4059,"#,##0")),IF(P4059&gt;0,"متبقي "&amp;TEXT(P4059,"#,##0"),"✔ متوازنة"))))),IF(R4059=0,"⚠ أضف سطر عهدة أولًا",IF(OR(C4059="",N(G4059)=0),"⚠ أكمل التاريخ والقيمة",IF(S4059="","⚠ التاريخ خارج السنة المالية",IF(H4059="","⚠ اختر بند الموازنة",IF(I4059="مرفوض","✖ مرفوض من المدير",IF(I4059&lt;&gt;"موافق","⏳ بانتظار موافقة المدير",IF(K4059&lt;&gt;"نعم","⚠ غير مسوى مع الحسابات","✔ معتمد ومسوى")))))))))</f>
        <v/>
      </c>
      <c r="R4059">
        <f>N(R4058)+IF(A4059="عهدة",1,0)</f>
        <v/>
      </c>
      <c r="S4059">
        <f>IF(C4059="","",IF(AND(C4059&gt;=DATE(2026,9,1),C4059&lt;=DATE(2027,8,31)),(YEAR(C4059)-2026)*12+MONTH(C4059)-8,""))</f>
        <v/>
      </c>
      <c r="T4059">
        <f>IF(AND(A4059="مصروف",R4059&gt;0,I4059="موافق",S4059&lt;&gt;"",H4059&lt;&gt;""),N(G4059),0)</f>
        <v/>
      </c>
    </row>
    <row r="4060">
      <c r="A4060" s="19" t="n"/>
      <c r="B4060" s="20">
        <f>IF(A4060="","",IF(R4060=0,"⚠ أضف سطر عهدة أولًا","DMT-"&amp;TEXT(R4060,"000")))</f>
        <v/>
      </c>
      <c r="C4060" s="21" t="n"/>
      <c r="D4060" s="20">
        <f>IF(C4060="","",IF(S4060="","خارج السنة المالية",INDEX(القوائم!$D$2:$D$13,S4060)))</f>
        <v/>
      </c>
      <c r="E4060" s="22" t="n"/>
      <c r="F4060" s="23" t="n"/>
      <c r="G4060" s="23" t="n"/>
      <c r="H4060" s="22" t="n"/>
      <c r="I4060" s="19" t="n"/>
      <c r="J4060" s="21" t="n"/>
      <c r="K4060" s="19" t="n"/>
      <c r="L4060" s="19" t="n"/>
      <c r="M4060" s="21" t="n"/>
      <c r="N4060" s="22" t="n"/>
      <c r="O4060" s="24">
        <f>IF(A4060&lt;&gt;"عهدة","",SUMIFS($G$8:$G$5007,$B$8:$B$5007,B4060,$A$8:$A$5007,"مصروف",$I$8:$I$5007,"&lt;&gt;مرفوض"))</f>
        <v/>
      </c>
      <c r="P4060" s="25">
        <f>IF(A4060&lt;&gt;"عهدة","",N(F4060)-O4060)</f>
        <v/>
      </c>
      <c r="Q4060" s="26">
        <f>IF(A4060="","",IF(A4060="عهدة",IF(N(F4060)=0,"⚠ أدخل قيمة العهدة",IF(P4060&lt;0,"⛔ عجز / زيادة مصروفات "&amp;TEXT(-P4060,"#,##0"),IF(COUNTIFS($B$8:$B$5007,B4060,$A$8:$A$5007,"مصروف",$I$8:$I$5007,"&lt;&gt;مرفوض",$K$8:$K$5007,"&lt;&gt;نعم")&gt;0,"⚠ "&amp;COUNTIFS($B$8:$B$5007,B4060,$A$8:$A$5007,"مصروف",$I$8:$I$5007,"&lt;&gt;مرفوض",$K$8:$K$5007,"&lt;&gt;نعم")&amp;" مصروف غير مسوى",IF(L4060="تمت التسوية",IF(P4060=0,"✔ متوازنة وتمت التسوية","✔ تمت التسوية – متبقي "&amp;TEXT(P4060,"#,##0")),IF(P4060&gt;0,"متبقي "&amp;TEXT(P4060,"#,##0"),"✔ متوازنة"))))),IF(R4060=0,"⚠ أضف سطر عهدة أولًا",IF(OR(C4060="",N(G4060)=0),"⚠ أكمل التاريخ والقيمة",IF(S4060="","⚠ التاريخ خارج السنة المالية",IF(H4060="","⚠ اختر بند الموازنة",IF(I4060="مرفوض","✖ مرفوض من المدير",IF(I4060&lt;&gt;"موافق","⏳ بانتظار موافقة المدير",IF(K4060&lt;&gt;"نعم","⚠ غير مسوى مع الحسابات","✔ معتمد ومسوى")))))))))</f>
        <v/>
      </c>
      <c r="R4060">
        <f>N(R4059)+IF(A4060="عهدة",1,0)</f>
        <v/>
      </c>
      <c r="S4060">
        <f>IF(C4060="","",IF(AND(C4060&gt;=DATE(2026,9,1),C4060&lt;=DATE(2027,8,31)),(YEAR(C4060)-2026)*12+MONTH(C4060)-8,""))</f>
        <v/>
      </c>
      <c r="T4060">
        <f>IF(AND(A4060="مصروف",R4060&gt;0,I4060="موافق",S4060&lt;&gt;"",H4060&lt;&gt;""),N(G4060),0)</f>
        <v/>
      </c>
    </row>
    <row r="4061">
      <c r="A4061" s="19" t="n"/>
      <c r="B4061" s="20">
        <f>IF(A4061="","",IF(R4061=0,"⚠ أضف سطر عهدة أولًا","DMT-"&amp;TEXT(R4061,"000")))</f>
        <v/>
      </c>
      <c r="C4061" s="21" t="n"/>
      <c r="D4061" s="20">
        <f>IF(C4061="","",IF(S4061="","خارج السنة المالية",INDEX(القوائم!$D$2:$D$13,S4061)))</f>
        <v/>
      </c>
      <c r="E4061" s="22" t="n"/>
      <c r="F4061" s="23" t="n"/>
      <c r="G4061" s="23" t="n"/>
      <c r="H4061" s="22" t="n"/>
      <c r="I4061" s="19" t="n"/>
      <c r="J4061" s="21" t="n"/>
      <c r="K4061" s="19" t="n"/>
      <c r="L4061" s="19" t="n"/>
      <c r="M4061" s="21" t="n"/>
      <c r="N4061" s="22" t="n"/>
      <c r="O4061" s="24">
        <f>IF(A4061&lt;&gt;"عهدة","",SUMIFS($G$8:$G$5007,$B$8:$B$5007,B4061,$A$8:$A$5007,"مصروف",$I$8:$I$5007,"&lt;&gt;مرفوض"))</f>
        <v/>
      </c>
      <c r="P4061" s="25">
        <f>IF(A4061&lt;&gt;"عهدة","",N(F4061)-O4061)</f>
        <v/>
      </c>
      <c r="Q4061" s="26">
        <f>IF(A4061="","",IF(A4061="عهدة",IF(N(F4061)=0,"⚠ أدخل قيمة العهدة",IF(P4061&lt;0,"⛔ عجز / زيادة مصروفات "&amp;TEXT(-P4061,"#,##0"),IF(COUNTIFS($B$8:$B$5007,B4061,$A$8:$A$5007,"مصروف",$I$8:$I$5007,"&lt;&gt;مرفوض",$K$8:$K$5007,"&lt;&gt;نعم")&gt;0,"⚠ "&amp;COUNTIFS($B$8:$B$5007,B4061,$A$8:$A$5007,"مصروف",$I$8:$I$5007,"&lt;&gt;مرفوض",$K$8:$K$5007,"&lt;&gt;نعم")&amp;" مصروف غير مسوى",IF(L4061="تمت التسوية",IF(P4061=0,"✔ متوازنة وتمت التسوية","✔ تمت التسوية – متبقي "&amp;TEXT(P4061,"#,##0")),IF(P4061&gt;0,"متبقي "&amp;TEXT(P4061,"#,##0"),"✔ متوازنة"))))),IF(R4061=0,"⚠ أضف سطر عهدة أولًا",IF(OR(C4061="",N(G4061)=0),"⚠ أكمل التاريخ والقيمة",IF(S4061="","⚠ التاريخ خارج السنة المالية",IF(H4061="","⚠ اختر بند الموازنة",IF(I4061="مرفوض","✖ مرفوض من المدير",IF(I4061&lt;&gt;"موافق","⏳ بانتظار موافقة المدير",IF(K4061&lt;&gt;"نعم","⚠ غير مسوى مع الحسابات","✔ معتمد ومسوى")))))))))</f>
        <v/>
      </c>
      <c r="R4061">
        <f>N(R4060)+IF(A4061="عهدة",1,0)</f>
        <v/>
      </c>
      <c r="S4061">
        <f>IF(C4061="","",IF(AND(C4061&gt;=DATE(2026,9,1),C4061&lt;=DATE(2027,8,31)),(YEAR(C4061)-2026)*12+MONTH(C4061)-8,""))</f>
        <v/>
      </c>
      <c r="T4061">
        <f>IF(AND(A4061="مصروف",R4061&gt;0,I4061="موافق",S4061&lt;&gt;"",H4061&lt;&gt;""),N(G4061),0)</f>
        <v/>
      </c>
    </row>
    <row r="4062">
      <c r="A4062" s="19" t="n"/>
      <c r="B4062" s="20">
        <f>IF(A4062="","",IF(R4062=0,"⚠ أضف سطر عهدة أولًا","DMT-"&amp;TEXT(R4062,"000")))</f>
        <v/>
      </c>
      <c r="C4062" s="21" t="n"/>
      <c r="D4062" s="20">
        <f>IF(C4062="","",IF(S4062="","خارج السنة المالية",INDEX(القوائم!$D$2:$D$13,S4062)))</f>
        <v/>
      </c>
      <c r="E4062" s="22" t="n"/>
      <c r="F4062" s="23" t="n"/>
      <c r="G4062" s="23" t="n"/>
      <c r="H4062" s="22" t="n"/>
      <c r="I4062" s="19" t="n"/>
      <c r="J4062" s="21" t="n"/>
      <c r="K4062" s="19" t="n"/>
      <c r="L4062" s="19" t="n"/>
      <c r="M4062" s="21" t="n"/>
      <c r="N4062" s="22" t="n"/>
      <c r="O4062" s="24">
        <f>IF(A4062&lt;&gt;"عهدة","",SUMIFS($G$8:$G$5007,$B$8:$B$5007,B4062,$A$8:$A$5007,"مصروف",$I$8:$I$5007,"&lt;&gt;مرفوض"))</f>
        <v/>
      </c>
      <c r="P4062" s="25">
        <f>IF(A4062&lt;&gt;"عهدة","",N(F4062)-O4062)</f>
        <v/>
      </c>
      <c r="Q4062" s="26">
        <f>IF(A4062="","",IF(A4062="عهدة",IF(N(F4062)=0,"⚠ أدخل قيمة العهدة",IF(P4062&lt;0,"⛔ عجز / زيادة مصروفات "&amp;TEXT(-P4062,"#,##0"),IF(COUNTIFS($B$8:$B$5007,B4062,$A$8:$A$5007,"مصروف",$I$8:$I$5007,"&lt;&gt;مرفوض",$K$8:$K$5007,"&lt;&gt;نعم")&gt;0,"⚠ "&amp;COUNTIFS($B$8:$B$5007,B4062,$A$8:$A$5007,"مصروف",$I$8:$I$5007,"&lt;&gt;مرفوض",$K$8:$K$5007,"&lt;&gt;نعم")&amp;" مصروف غير مسوى",IF(L4062="تمت التسوية",IF(P4062=0,"✔ متوازنة وتمت التسوية","✔ تمت التسوية – متبقي "&amp;TEXT(P4062,"#,##0")),IF(P4062&gt;0,"متبقي "&amp;TEXT(P4062,"#,##0"),"✔ متوازنة"))))),IF(R4062=0,"⚠ أضف سطر عهدة أولًا",IF(OR(C4062="",N(G4062)=0),"⚠ أكمل التاريخ والقيمة",IF(S4062="","⚠ التاريخ خارج السنة المالية",IF(H4062="","⚠ اختر بند الموازنة",IF(I4062="مرفوض","✖ مرفوض من المدير",IF(I4062&lt;&gt;"موافق","⏳ بانتظار موافقة المدير",IF(K4062&lt;&gt;"نعم","⚠ غير مسوى مع الحسابات","✔ معتمد ومسوى")))))))))</f>
        <v/>
      </c>
      <c r="R4062">
        <f>N(R4061)+IF(A4062="عهدة",1,0)</f>
        <v/>
      </c>
      <c r="S4062">
        <f>IF(C4062="","",IF(AND(C4062&gt;=DATE(2026,9,1),C4062&lt;=DATE(2027,8,31)),(YEAR(C4062)-2026)*12+MONTH(C4062)-8,""))</f>
        <v/>
      </c>
      <c r="T4062">
        <f>IF(AND(A4062="مصروف",R4062&gt;0,I4062="موافق",S4062&lt;&gt;"",H4062&lt;&gt;""),N(G4062),0)</f>
        <v/>
      </c>
    </row>
    <row r="4063">
      <c r="A4063" s="19" t="n"/>
      <c r="B4063" s="20">
        <f>IF(A4063="","",IF(R4063=0,"⚠ أضف سطر عهدة أولًا","DMT-"&amp;TEXT(R4063,"000")))</f>
        <v/>
      </c>
      <c r="C4063" s="21" t="n"/>
      <c r="D4063" s="20">
        <f>IF(C4063="","",IF(S4063="","خارج السنة المالية",INDEX(القوائم!$D$2:$D$13,S4063)))</f>
        <v/>
      </c>
      <c r="E4063" s="22" t="n"/>
      <c r="F4063" s="23" t="n"/>
      <c r="G4063" s="23" t="n"/>
      <c r="H4063" s="22" t="n"/>
      <c r="I4063" s="19" t="n"/>
      <c r="J4063" s="21" t="n"/>
      <c r="K4063" s="19" t="n"/>
      <c r="L4063" s="19" t="n"/>
      <c r="M4063" s="21" t="n"/>
      <c r="N4063" s="22" t="n"/>
      <c r="O4063" s="24">
        <f>IF(A4063&lt;&gt;"عهدة","",SUMIFS($G$8:$G$5007,$B$8:$B$5007,B4063,$A$8:$A$5007,"مصروف",$I$8:$I$5007,"&lt;&gt;مرفوض"))</f>
        <v/>
      </c>
      <c r="P4063" s="25">
        <f>IF(A4063&lt;&gt;"عهدة","",N(F4063)-O4063)</f>
        <v/>
      </c>
      <c r="Q4063" s="26">
        <f>IF(A4063="","",IF(A4063="عهدة",IF(N(F4063)=0,"⚠ أدخل قيمة العهدة",IF(P4063&lt;0,"⛔ عجز / زيادة مصروفات "&amp;TEXT(-P4063,"#,##0"),IF(COUNTIFS($B$8:$B$5007,B4063,$A$8:$A$5007,"مصروف",$I$8:$I$5007,"&lt;&gt;مرفوض",$K$8:$K$5007,"&lt;&gt;نعم")&gt;0,"⚠ "&amp;COUNTIFS($B$8:$B$5007,B4063,$A$8:$A$5007,"مصروف",$I$8:$I$5007,"&lt;&gt;مرفوض",$K$8:$K$5007,"&lt;&gt;نعم")&amp;" مصروف غير مسوى",IF(L4063="تمت التسوية",IF(P4063=0,"✔ متوازنة وتمت التسوية","✔ تمت التسوية – متبقي "&amp;TEXT(P4063,"#,##0")),IF(P4063&gt;0,"متبقي "&amp;TEXT(P4063,"#,##0"),"✔ متوازنة"))))),IF(R4063=0,"⚠ أضف سطر عهدة أولًا",IF(OR(C4063="",N(G4063)=0),"⚠ أكمل التاريخ والقيمة",IF(S4063="","⚠ التاريخ خارج السنة المالية",IF(H4063="","⚠ اختر بند الموازنة",IF(I4063="مرفوض","✖ مرفوض من المدير",IF(I4063&lt;&gt;"موافق","⏳ بانتظار موافقة المدير",IF(K4063&lt;&gt;"نعم","⚠ غير مسوى مع الحسابات","✔ معتمد ومسوى")))))))))</f>
        <v/>
      </c>
      <c r="R4063">
        <f>N(R4062)+IF(A4063="عهدة",1,0)</f>
        <v/>
      </c>
      <c r="S4063">
        <f>IF(C4063="","",IF(AND(C4063&gt;=DATE(2026,9,1),C4063&lt;=DATE(2027,8,31)),(YEAR(C4063)-2026)*12+MONTH(C4063)-8,""))</f>
        <v/>
      </c>
      <c r="T4063">
        <f>IF(AND(A4063="مصروف",R4063&gt;0,I4063="موافق",S4063&lt;&gt;"",H4063&lt;&gt;""),N(G4063),0)</f>
        <v/>
      </c>
    </row>
    <row r="4064">
      <c r="A4064" s="19" t="n"/>
      <c r="B4064" s="20">
        <f>IF(A4064="","",IF(R4064=0,"⚠ أضف سطر عهدة أولًا","DMT-"&amp;TEXT(R4064,"000")))</f>
        <v/>
      </c>
      <c r="C4064" s="21" t="n"/>
      <c r="D4064" s="20">
        <f>IF(C4064="","",IF(S4064="","خارج السنة المالية",INDEX(القوائم!$D$2:$D$13,S4064)))</f>
        <v/>
      </c>
      <c r="E4064" s="22" t="n"/>
      <c r="F4064" s="23" t="n"/>
      <c r="G4064" s="23" t="n"/>
      <c r="H4064" s="22" t="n"/>
      <c r="I4064" s="19" t="n"/>
      <c r="J4064" s="21" t="n"/>
      <c r="K4064" s="19" t="n"/>
      <c r="L4064" s="19" t="n"/>
      <c r="M4064" s="21" t="n"/>
      <c r="N4064" s="22" t="n"/>
      <c r="O4064" s="24">
        <f>IF(A4064&lt;&gt;"عهدة","",SUMIFS($G$8:$G$5007,$B$8:$B$5007,B4064,$A$8:$A$5007,"مصروف",$I$8:$I$5007,"&lt;&gt;مرفوض"))</f>
        <v/>
      </c>
      <c r="P4064" s="25">
        <f>IF(A4064&lt;&gt;"عهدة","",N(F4064)-O4064)</f>
        <v/>
      </c>
      <c r="Q4064" s="26">
        <f>IF(A4064="","",IF(A4064="عهدة",IF(N(F4064)=0,"⚠ أدخل قيمة العهدة",IF(P4064&lt;0,"⛔ عجز / زيادة مصروفات "&amp;TEXT(-P4064,"#,##0"),IF(COUNTIFS($B$8:$B$5007,B4064,$A$8:$A$5007,"مصروف",$I$8:$I$5007,"&lt;&gt;مرفوض",$K$8:$K$5007,"&lt;&gt;نعم")&gt;0,"⚠ "&amp;COUNTIFS($B$8:$B$5007,B4064,$A$8:$A$5007,"مصروف",$I$8:$I$5007,"&lt;&gt;مرفوض",$K$8:$K$5007,"&lt;&gt;نعم")&amp;" مصروف غير مسوى",IF(L4064="تمت التسوية",IF(P4064=0,"✔ متوازنة وتمت التسوية","✔ تمت التسوية – متبقي "&amp;TEXT(P4064,"#,##0")),IF(P4064&gt;0,"متبقي "&amp;TEXT(P4064,"#,##0"),"✔ متوازنة"))))),IF(R4064=0,"⚠ أضف سطر عهدة أولًا",IF(OR(C4064="",N(G4064)=0),"⚠ أكمل التاريخ والقيمة",IF(S4064="","⚠ التاريخ خارج السنة المالية",IF(H4064="","⚠ اختر بند الموازنة",IF(I4064="مرفوض","✖ مرفوض من المدير",IF(I4064&lt;&gt;"موافق","⏳ بانتظار موافقة المدير",IF(K4064&lt;&gt;"نعم","⚠ غير مسوى مع الحسابات","✔ معتمد ومسوى")))))))))</f>
        <v/>
      </c>
      <c r="R4064">
        <f>N(R4063)+IF(A4064="عهدة",1,0)</f>
        <v/>
      </c>
      <c r="S4064">
        <f>IF(C4064="","",IF(AND(C4064&gt;=DATE(2026,9,1),C4064&lt;=DATE(2027,8,31)),(YEAR(C4064)-2026)*12+MONTH(C4064)-8,""))</f>
        <v/>
      </c>
      <c r="T4064">
        <f>IF(AND(A4064="مصروف",R4064&gt;0,I4064="موافق",S4064&lt;&gt;"",H4064&lt;&gt;""),N(G4064),0)</f>
        <v/>
      </c>
    </row>
    <row r="4065">
      <c r="A4065" s="19" t="n"/>
      <c r="B4065" s="20">
        <f>IF(A4065="","",IF(R4065=0,"⚠ أضف سطر عهدة أولًا","DMT-"&amp;TEXT(R4065,"000")))</f>
        <v/>
      </c>
      <c r="C4065" s="21" t="n"/>
      <c r="D4065" s="20">
        <f>IF(C4065="","",IF(S4065="","خارج السنة المالية",INDEX(القوائم!$D$2:$D$13,S4065)))</f>
        <v/>
      </c>
      <c r="E4065" s="22" t="n"/>
      <c r="F4065" s="23" t="n"/>
      <c r="G4065" s="23" t="n"/>
      <c r="H4065" s="22" t="n"/>
      <c r="I4065" s="19" t="n"/>
      <c r="J4065" s="21" t="n"/>
      <c r="K4065" s="19" t="n"/>
      <c r="L4065" s="19" t="n"/>
      <c r="M4065" s="21" t="n"/>
      <c r="N4065" s="22" t="n"/>
      <c r="O4065" s="24">
        <f>IF(A4065&lt;&gt;"عهدة","",SUMIFS($G$8:$G$5007,$B$8:$B$5007,B4065,$A$8:$A$5007,"مصروف",$I$8:$I$5007,"&lt;&gt;مرفوض"))</f>
        <v/>
      </c>
      <c r="P4065" s="25">
        <f>IF(A4065&lt;&gt;"عهدة","",N(F4065)-O4065)</f>
        <v/>
      </c>
      <c r="Q4065" s="26">
        <f>IF(A4065="","",IF(A4065="عهدة",IF(N(F4065)=0,"⚠ أدخل قيمة العهدة",IF(P4065&lt;0,"⛔ عجز / زيادة مصروفات "&amp;TEXT(-P4065,"#,##0"),IF(COUNTIFS($B$8:$B$5007,B4065,$A$8:$A$5007,"مصروف",$I$8:$I$5007,"&lt;&gt;مرفوض",$K$8:$K$5007,"&lt;&gt;نعم")&gt;0,"⚠ "&amp;COUNTIFS($B$8:$B$5007,B4065,$A$8:$A$5007,"مصروف",$I$8:$I$5007,"&lt;&gt;مرفوض",$K$8:$K$5007,"&lt;&gt;نعم")&amp;" مصروف غير مسوى",IF(L4065="تمت التسوية",IF(P4065=0,"✔ متوازنة وتمت التسوية","✔ تمت التسوية – متبقي "&amp;TEXT(P4065,"#,##0")),IF(P4065&gt;0,"متبقي "&amp;TEXT(P4065,"#,##0"),"✔ متوازنة"))))),IF(R4065=0,"⚠ أضف سطر عهدة أولًا",IF(OR(C4065="",N(G4065)=0),"⚠ أكمل التاريخ والقيمة",IF(S4065="","⚠ التاريخ خارج السنة المالية",IF(H4065="","⚠ اختر بند الموازنة",IF(I4065="مرفوض","✖ مرفوض من المدير",IF(I4065&lt;&gt;"موافق","⏳ بانتظار موافقة المدير",IF(K4065&lt;&gt;"نعم","⚠ غير مسوى مع الحسابات","✔ معتمد ومسوى")))))))))</f>
        <v/>
      </c>
      <c r="R4065">
        <f>N(R4064)+IF(A4065="عهدة",1,0)</f>
        <v/>
      </c>
      <c r="S4065">
        <f>IF(C4065="","",IF(AND(C4065&gt;=DATE(2026,9,1),C4065&lt;=DATE(2027,8,31)),(YEAR(C4065)-2026)*12+MONTH(C4065)-8,""))</f>
        <v/>
      </c>
      <c r="T4065">
        <f>IF(AND(A4065="مصروف",R4065&gt;0,I4065="موافق",S4065&lt;&gt;"",H4065&lt;&gt;""),N(G4065),0)</f>
        <v/>
      </c>
    </row>
    <row r="4066">
      <c r="A4066" s="19" t="n"/>
      <c r="B4066" s="20">
        <f>IF(A4066="","",IF(R4066=0,"⚠ أضف سطر عهدة أولًا","DMT-"&amp;TEXT(R4066,"000")))</f>
        <v/>
      </c>
      <c r="C4066" s="21" t="n"/>
      <c r="D4066" s="20">
        <f>IF(C4066="","",IF(S4066="","خارج السنة المالية",INDEX(القوائم!$D$2:$D$13,S4066)))</f>
        <v/>
      </c>
      <c r="E4066" s="22" t="n"/>
      <c r="F4066" s="23" t="n"/>
      <c r="G4066" s="23" t="n"/>
      <c r="H4066" s="22" t="n"/>
      <c r="I4066" s="19" t="n"/>
      <c r="J4066" s="21" t="n"/>
      <c r="K4066" s="19" t="n"/>
      <c r="L4066" s="19" t="n"/>
      <c r="M4066" s="21" t="n"/>
      <c r="N4066" s="22" t="n"/>
      <c r="O4066" s="24">
        <f>IF(A4066&lt;&gt;"عهدة","",SUMIFS($G$8:$G$5007,$B$8:$B$5007,B4066,$A$8:$A$5007,"مصروف",$I$8:$I$5007,"&lt;&gt;مرفوض"))</f>
        <v/>
      </c>
      <c r="P4066" s="25">
        <f>IF(A4066&lt;&gt;"عهدة","",N(F4066)-O4066)</f>
        <v/>
      </c>
      <c r="Q4066" s="26">
        <f>IF(A4066="","",IF(A4066="عهدة",IF(N(F4066)=0,"⚠ أدخل قيمة العهدة",IF(P4066&lt;0,"⛔ عجز / زيادة مصروفات "&amp;TEXT(-P4066,"#,##0"),IF(COUNTIFS($B$8:$B$5007,B4066,$A$8:$A$5007,"مصروف",$I$8:$I$5007,"&lt;&gt;مرفوض",$K$8:$K$5007,"&lt;&gt;نعم")&gt;0,"⚠ "&amp;COUNTIFS($B$8:$B$5007,B4066,$A$8:$A$5007,"مصروف",$I$8:$I$5007,"&lt;&gt;مرفوض",$K$8:$K$5007,"&lt;&gt;نعم")&amp;" مصروف غير مسوى",IF(L4066="تمت التسوية",IF(P4066=0,"✔ متوازنة وتمت التسوية","✔ تمت التسوية – متبقي "&amp;TEXT(P4066,"#,##0")),IF(P4066&gt;0,"متبقي "&amp;TEXT(P4066,"#,##0"),"✔ متوازنة"))))),IF(R4066=0,"⚠ أضف سطر عهدة أولًا",IF(OR(C4066="",N(G4066)=0),"⚠ أكمل التاريخ والقيمة",IF(S4066="","⚠ التاريخ خارج السنة المالية",IF(H4066="","⚠ اختر بند الموازنة",IF(I4066="مرفوض","✖ مرفوض من المدير",IF(I4066&lt;&gt;"موافق","⏳ بانتظار موافقة المدير",IF(K4066&lt;&gt;"نعم","⚠ غير مسوى مع الحسابات","✔ معتمد ومسوى")))))))))</f>
        <v/>
      </c>
      <c r="R4066">
        <f>N(R4065)+IF(A4066="عهدة",1,0)</f>
        <v/>
      </c>
      <c r="S4066">
        <f>IF(C4066="","",IF(AND(C4066&gt;=DATE(2026,9,1),C4066&lt;=DATE(2027,8,31)),(YEAR(C4066)-2026)*12+MONTH(C4066)-8,""))</f>
        <v/>
      </c>
      <c r="T4066">
        <f>IF(AND(A4066="مصروف",R4066&gt;0,I4066="موافق",S4066&lt;&gt;"",H4066&lt;&gt;""),N(G4066),0)</f>
        <v/>
      </c>
    </row>
    <row r="4067">
      <c r="A4067" s="19" t="n"/>
      <c r="B4067" s="20">
        <f>IF(A4067="","",IF(R4067=0,"⚠ أضف سطر عهدة أولًا","DMT-"&amp;TEXT(R4067,"000")))</f>
        <v/>
      </c>
      <c r="C4067" s="21" t="n"/>
      <c r="D4067" s="20">
        <f>IF(C4067="","",IF(S4067="","خارج السنة المالية",INDEX(القوائم!$D$2:$D$13,S4067)))</f>
        <v/>
      </c>
      <c r="E4067" s="22" t="n"/>
      <c r="F4067" s="23" t="n"/>
      <c r="G4067" s="23" t="n"/>
      <c r="H4067" s="22" t="n"/>
      <c r="I4067" s="19" t="n"/>
      <c r="J4067" s="21" t="n"/>
      <c r="K4067" s="19" t="n"/>
      <c r="L4067" s="19" t="n"/>
      <c r="M4067" s="21" t="n"/>
      <c r="N4067" s="22" t="n"/>
      <c r="O4067" s="24">
        <f>IF(A4067&lt;&gt;"عهدة","",SUMIFS($G$8:$G$5007,$B$8:$B$5007,B4067,$A$8:$A$5007,"مصروف",$I$8:$I$5007,"&lt;&gt;مرفوض"))</f>
        <v/>
      </c>
      <c r="P4067" s="25">
        <f>IF(A4067&lt;&gt;"عهدة","",N(F4067)-O4067)</f>
        <v/>
      </c>
      <c r="Q4067" s="26">
        <f>IF(A4067="","",IF(A4067="عهدة",IF(N(F4067)=0,"⚠ أدخل قيمة العهدة",IF(P4067&lt;0,"⛔ عجز / زيادة مصروفات "&amp;TEXT(-P4067,"#,##0"),IF(COUNTIFS($B$8:$B$5007,B4067,$A$8:$A$5007,"مصروف",$I$8:$I$5007,"&lt;&gt;مرفوض",$K$8:$K$5007,"&lt;&gt;نعم")&gt;0,"⚠ "&amp;COUNTIFS($B$8:$B$5007,B4067,$A$8:$A$5007,"مصروف",$I$8:$I$5007,"&lt;&gt;مرفوض",$K$8:$K$5007,"&lt;&gt;نعم")&amp;" مصروف غير مسوى",IF(L4067="تمت التسوية",IF(P4067=0,"✔ متوازنة وتمت التسوية","✔ تمت التسوية – متبقي "&amp;TEXT(P4067,"#,##0")),IF(P4067&gt;0,"متبقي "&amp;TEXT(P4067,"#,##0"),"✔ متوازنة"))))),IF(R4067=0,"⚠ أضف سطر عهدة أولًا",IF(OR(C4067="",N(G4067)=0),"⚠ أكمل التاريخ والقيمة",IF(S4067="","⚠ التاريخ خارج السنة المالية",IF(H4067="","⚠ اختر بند الموازنة",IF(I4067="مرفوض","✖ مرفوض من المدير",IF(I4067&lt;&gt;"موافق","⏳ بانتظار موافقة المدير",IF(K4067&lt;&gt;"نعم","⚠ غير مسوى مع الحسابات","✔ معتمد ومسوى")))))))))</f>
        <v/>
      </c>
      <c r="R4067">
        <f>N(R4066)+IF(A4067="عهدة",1,0)</f>
        <v/>
      </c>
      <c r="S4067">
        <f>IF(C4067="","",IF(AND(C4067&gt;=DATE(2026,9,1),C4067&lt;=DATE(2027,8,31)),(YEAR(C4067)-2026)*12+MONTH(C4067)-8,""))</f>
        <v/>
      </c>
      <c r="T4067">
        <f>IF(AND(A4067="مصروف",R4067&gt;0,I4067="موافق",S4067&lt;&gt;"",H4067&lt;&gt;""),N(G4067),0)</f>
        <v/>
      </c>
    </row>
    <row r="4068">
      <c r="A4068" s="19" t="n"/>
      <c r="B4068" s="20">
        <f>IF(A4068="","",IF(R4068=0,"⚠ أضف سطر عهدة أولًا","DMT-"&amp;TEXT(R4068,"000")))</f>
        <v/>
      </c>
      <c r="C4068" s="21" t="n"/>
      <c r="D4068" s="20">
        <f>IF(C4068="","",IF(S4068="","خارج السنة المالية",INDEX(القوائم!$D$2:$D$13,S4068)))</f>
        <v/>
      </c>
      <c r="E4068" s="22" t="n"/>
      <c r="F4068" s="23" t="n"/>
      <c r="G4068" s="23" t="n"/>
      <c r="H4068" s="22" t="n"/>
      <c r="I4068" s="19" t="n"/>
      <c r="J4068" s="21" t="n"/>
      <c r="K4068" s="19" t="n"/>
      <c r="L4068" s="19" t="n"/>
      <c r="M4068" s="21" t="n"/>
      <c r="N4068" s="22" t="n"/>
      <c r="O4068" s="24">
        <f>IF(A4068&lt;&gt;"عهدة","",SUMIFS($G$8:$G$5007,$B$8:$B$5007,B4068,$A$8:$A$5007,"مصروف",$I$8:$I$5007,"&lt;&gt;مرفوض"))</f>
        <v/>
      </c>
      <c r="P4068" s="25">
        <f>IF(A4068&lt;&gt;"عهدة","",N(F4068)-O4068)</f>
        <v/>
      </c>
      <c r="Q4068" s="26">
        <f>IF(A4068="","",IF(A4068="عهدة",IF(N(F4068)=0,"⚠ أدخل قيمة العهدة",IF(P4068&lt;0,"⛔ عجز / زيادة مصروفات "&amp;TEXT(-P4068,"#,##0"),IF(COUNTIFS($B$8:$B$5007,B4068,$A$8:$A$5007,"مصروف",$I$8:$I$5007,"&lt;&gt;مرفوض",$K$8:$K$5007,"&lt;&gt;نعم")&gt;0,"⚠ "&amp;COUNTIFS($B$8:$B$5007,B4068,$A$8:$A$5007,"مصروف",$I$8:$I$5007,"&lt;&gt;مرفوض",$K$8:$K$5007,"&lt;&gt;نعم")&amp;" مصروف غير مسوى",IF(L4068="تمت التسوية",IF(P4068=0,"✔ متوازنة وتمت التسوية","✔ تمت التسوية – متبقي "&amp;TEXT(P4068,"#,##0")),IF(P4068&gt;0,"متبقي "&amp;TEXT(P4068,"#,##0"),"✔ متوازنة"))))),IF(R4068=0,"⚠ أضف سطر عهدة أولًا",IF(OR(C4068="",N(G4068)=0),"⚠ أكمل التاريخ والقيمة",IF(S4068="","⚠ التاريخ خارج السنة المالية",IF(H4068="","⚠ اختر بند الموازنة",IF(I4068="مرفوض","✖ مرفوض من المدير",IF(I4068&lt;&gt;"موافق","⏳ بانتظار موافقة المدير",IF(K4068&lt;&gt;"نعم","⚠ غير مسوى مع الحسابات","✔ معتمد ومسوى")))))))))</f>
        <v/>
      </c>
      <c r="R4068">
        <f>N(R4067)+IF(A4068="عهدة",1,0)</f>
        <v/>
      </c>
      <c r="S4068">
        <f>IF(C4068="","",IF(AND(C4068&gt;=DATE(2026,9,1),C4068&lt;=DATE(2027,8,31)),(YEAR(C4068)-2026)*12+MONTH(C4068)-8,""))</f>
        <v/>
      </c>
      <c r="T4068">
        <f>IF(AND(A4068="مصروف",R4068&gt;0,I4068="موافق",S4068&lt;&gt;"",H4068&lt;&gt;""),N(G4068),0)</f>
        <v/>
      </c>
    </row>
    <row r="4069">
      <c r="A4069" s="19" t="n"/>
      <c r="B4069" s="20">
        <f>IF(A4069="","",IF(R4069=0,"⚠ أضف سطر عهدة أولًا","DMT-"&amp;TEXT(R4069,"000")))</f>
        <v/>
      </c>
      <c r="C4069" s="21" t="n"/>
      <c r="D4069" s="20">
        <f>IF(C4069="","",IF(S4069="","خارج السنة المالية",INDEX(القوائم!$D$2:$D$13,S4069)))</f>
        <v/>
      </c>
      <c r="E4069" s="22" t="n"/>
      <c r="F4069" s="23" t="n"/>
      <c r="G4069" s="23" t="n"/>
      <c r="H4069" s="22" t="n"/>
      <c r="I4069" s="19" t="n"/>
      <c r="J4069" s="21" t="n"/>
      <c r="K4069" s="19" t="n"/>
      <c r="L4069" s="19" t="n"/>
      <c r="M4069" s="21" t="n"/>
      <c r="N4069" s="22" t="n"/>
      <c r="O4069" s="24">
        <f>IF(A4069&lt;&gt;"عهدة","",SUMIFS($G$8:$G$5007,$B$8:$B$5007,B4069,$A$8:$A$5007,"مصروف",$I$8:$I$5007,"&lt;&gt;مرفوض"))</f>
        <v/>
      </c>
      <c r="P4069" s="25">
        <f>IF(A4069&lt;&gt;"عهدة","",N(F4069)-O4069)</f>
        <v/>
      </c>
      <c r="Q4069" s="26">
        <f>IF(A4069="","",IF(A4069="عهدة",IF(N(F4069)=0,"⚠ أدخل قيمة العهدة",IF(P4069&lt;0,"⛔ عجز / زيادة مصروفات "&amp;TEXT(-P4069,"#,##0"),IF(COUNTIFS($B$8:$B$5007,B4069,$A$8:$A$5007,"مصروف",$I$8:$I$5007,"&lt;&gt;مرفوض",$K$8:$K$5007,"&lt;&gt;نعم")&gt;0,"⚠ "&amp;COUNTIFS($B$8:$B$5007,B4069,$A$8:$A$5007,"مصروف",$I$8:$I$5007,"&lt;&gt;مرفوض",$K$8:$K$5007,"&lt;&gt;نعم")&amp;" مصروف غير مسوى",IF(L4069="تمت التسوية",IF(P4069=0,"✔ متوازنة وتمت التسوية","✔ تمت التسوية – متبقي "&amp;TEXT(P4069,"#,##0")),IF(P4069&gt;0,"متبقي "&amp;TEXT(P4069,"#,##0"),"✔ متوازنة"))))),IF(R4069=0,"⚠ أضف سطر عهدة أولًا",IF(OR(C4069="",N(G4069)=0),"⚠ أكمل التاريخ والقيمة",IF(S4069="","⚠ التاريخ خارج السنة المالية",IF(H4069="","⚠ اختر بند الموازنة",IF(I4069="مرفوض","✖ مرفوض من المدير",IF(I4069&lt;&gt;"موافق","⏳ بانتظار موافقة المدير",IF(K4069&lt;&gt;"نعم","⚠ غير مسوى مع الحسابات","✔ معتمد ومسوى")))))))))</f>
        <v/>
      </c>
      <c r="R4069">
        <f>N(R4068)+IF(A4069="عهدة",1,0)</f>
        <v/>
      </c>
      <c r="S4069">
        <f>IF(C4069="","",IF(AND(C4069&gt;=DATE(2026,9,1),C4069&lt;=DATE(2027,8,31)),(YEAR(C4069)-2026)*12+MONTH(C4069)-8,""))</f>
        <v/>
      </c>
      <c r="T4069">
        <f>IF(AND(A4069="مصروف",R4069&gt;0,I4069="موافق",S4069&lt;&gt;"",H4069&lt;&gt;""),N(G4069),0)</f>
        <v/>
      </c>
    </row>
    <row r="4070">
      <c r="A4070" s="19" t="n"/>
      <c r="B4070" s="20">
        <f>IF(A4070="","",IF(R4070=0,"⚠ أضف سطر عهدة أولًا","DMT-"&amp;TEXT(R4070,"000")))</f>
        <v/>
      </c>
      <c r="C4070" s="21" t="n"/>
      <c r="D4070" s="20">
        <f>IF(C4070="","",IF(S4070="","خارج السنة المالية",INDEX(القوائم!$D$2:$D$13,S4070)))</f>
        <v/>
      </c>
      <c r="E4070" s="22" t="n"/>
      <c r="F4070" s="23" t="n"/>
      <c r="G4070" s="23" t="n"/>
      <c r="H4070" s="22" t="n"/>
      <c r="I4070" s="19" t="n"/>
      <c r="J4070" s="21" t="n"/>
      <c r="K4070" s="19" t="n"/>
      <c r="L4070" s="19" t="n"/>
      <c r="M4070" s="21" t="n"/>
      <c r="N4070" s="22" t="n"/>
      <c r="O4070" s="24">
        <f>IF(A4070&lt;&gt;"عهدة","",SUMIFS($G$8:$G$5007,$B$8:$B$5007,B4070,$A$8:$A$5007,"مصروف",$I$8:$I$5007,"&lt;&gt;مرفوض"))</f>
        <v/>
      </c>
      <c r="P4070" s="25">
        <f>IF(A4070&lt;&gt;"عهدة","",N(F4070)-O4070)</f>
        <v/>
      </c>
      <c r="Q4070" s="26">
        <f>IF(A4070="","",IF(A4070="عهدة",IF(N(F4070)=0,"⚠ أدخل قيمة العهدة",IF(P4070&lt;0,"⛔ عجز / زيادة مصروفات "&amp;TEXT(-P4070,"#,##0"),IF(COUNTIFS($B$8:$B$5007,B4070,$A$8:$A$5007,"مصروف",$I$8:$I$5007,"&lt;&gt;مرفوض",$K$8:$K$5007,"&lt;&gt;نعم")&gt;0,"⚠ "&amp;COUNTIFS($B$8:$B$5007,B4070,$A$8:$A$5007,"مصروف",$I$8:$I$5007,"&lt;&gt;مرفوض",$K$8:$K$5007,"&lt;&gt;نعم")&amp;" مصروف غير مسوى",IF(L4070="تمت التسوية",IF(P4070=0,"✔ متوازنة وتمت التسوية","✔ تمت التسوية – متبقي "&amp;TEXT(P4070,"#,##0")),IF(P4070&gt;0,"متبقي "&amp;TEXT(P4070,"#,##0"),"✔ متوازنة"))))),IF(R4070=0,"⚠ أضف سطر عهدة أولًا",IF(OR(C4070="",N(G4070)=0),"⚠ أكمل التاريخ والقيمة",IF(S4070="","⚠ التاريخ خارج السنة المالية",IF(H4070="","⚠ اختر بند الموازنة",IF(I4070="مرفوض","✖ مرفوض من المدير",IF(I4070&lt;&gt;"موافق","⏳ بانتظار موافقة المدير",IF(K4070&lt;&gt;"نعم","⚠ غير مسوى مع الحسابات","✔ معتمد ومسوى")))))))))</f>
        <v/>
      </c>
      <c r="R4070">
        <f>N(R4069)+IF(A4070="عهدة",1,0)</f>
        <v/>
      </c>
      <c r="S4070">
        <f>IF(C4070="","",IF(AND(C4070&gt;=DATE(2026,9,1),C4070&lt;=DATE(2027,8,31)),(YEAR(C4070)-2026)*12+MONTH(C4070)-8,""))</f>
        <v/>
      </c>
      <c r="T4070">
        <f>IF(AND(A4070="مصروف",R4070&gt;0,I4070="موافق",S4070&lt;&gt;"",H4070&lt;&gt;""),N(G4070),0)</f>
        <v/>
      </c>
    </row>
    <row r="4071">
      <c r="A4071" s="19" t="n"/>
      <c r="B4071" s="20">
        <f>IF(A4071="","",IF(R4071=0,"⚠ أضف سطر عهدة أولًا","DMT-"&amp;TEXT(R4071,"000")))</f>
        <v/>
      </c>
      <c r="C4071" s="21" t="n"/>
      <c r="D4071" s="20">
        <f>IF(C4071="","",IF(S4071="","خارج السنة المالية",INDEX(القوائم!$D$2:$D$13,S4071)))</f>
        <v/>
      </c>
      <c r="E4071" s="22" t="n"/>
      <c r="F4071" s="23" t="n"/>
      <c r="G4071" s="23" t="n"/>
      <c r="H4071" s="22" t="n"/>
      <c r="I4071" s="19" t="n"/>
      <c r="J4071" s="21" t="n"/>
      <c r="K4071" s="19" t="n"/>
      <c r="L4071" s="19" t="n"/>
      <c r="M4071" s="21" t="n"/>
      <c r="N4071" s="22" t="n"/>
      <c r="O4071" s="24">
        <f>IF(A4071&lt;&gt;"عهدة","",SUMIFS($G$8:$G$5007,$B$8:$B$5007,B4071,$A$8:$A$5007,"مصروف",$I$8:$I$5007,"&lt;&gt;مرفوض"))</f>
        <v/>
      </c>
      <c r="P4071" s="25">
        <f>IF(A4071&lt;&gt;"عهدة","",N(F4071)-O4071)</f>
        <v/>
      </c>
      <c r="Q4071" s="26">
        <f>IF(A4071="","",IF(A4071="عهدة",IF(N(F4071)=0,"⚠ أدخل قيمة العهدة",IF(P4071&lt;0,"⛔ عجز / زيادة مصروفات "&amp;TEXT(-P4071,"#,##0"),IF(COUNTIFS($B$8:$B$5007,B4071,$A$8:$A$5007,"مصروف",$I$8:$I$5007,"&lt;&gt;مرفوض",$K$8:$K$5007,"&lt;&gt;نعم")&gt;0,"⚠ "&amp;COUNTIFS($B$8:$B$5007,B4071,$A$8:$A$5007,"مصروف",$I$8:$I$5007,"&lt;&gt;مرفوض",$K$8:$K$5007,"&lt;&gt;نعم")&amp;" مصروف غير مسوى",IF(L4071="تمت التسوية",IF(P4071=0,"✔ متوازنة وتمت التسوية","✔ تمت التسوية – متبقي "&amp;TEXT(P4071,"#,##0")),IF(P4071&gt;0,"متبقي "&amp;TEXT(P4071,"#,##0"),"✔ متوازنة"))))),IF(R4071=0,"⚠ أضف سطر عهدة أولًا",IF(OR(C4071="",N(G4071)=0),"⚠ أكمل التاريخ والقيمة",IF(S4071="","⚠ التاريخ خارج السنة المالية",IF(H4071="","⚠ اختر بند الموازنة",IF(I4071="مرفوض","✖ مرفوض من المدير",IF(I4071&lt;&gt;"موافق","⏳ بانتظار موافقة المدير",IF(K4071&lt;&gt;"نعم","⚠ غير مسوى مع الحسابات","✔ معتمد ومسوى")))))))))</f>
        <v/>
      </c>
      <c r="R4071">
        <f>N(R4070)+IF(A4071="عهدة",1,0)</f>
        <v/>
      </c>
      <c r="S4071">
        <f>IF(C4071="","",IF(AND(C4071&gt;=DATE(2026,9,1),C4071&lt;=DATE(2027,8,31)),(YEAR(C4071)-2026)*12+MONTH(C4071)-8,""))</f>
        <v/>
      </c>
      <c r="T4071">
        <f>IF(AND(A4071="مصروف",R4071&gt;0,I4071="موافق",S4071&lt;&gt;"",H4071&lt;&gt;""),N(G4071),0)</f>
        <v/>
      </c>
    </row>
    <row r="4072">
      <c r="A4072" s="19" t="n"/>
      <c r="B4072" s="20">
        <f>IF(A4072="","",IF(R4072=0,"⚠ أضف سطر عهدة أولًا","DMT-"&amp;TEXT(R4072,"000")))</f>
        <v/>
      </c>
      <c r="C4072" s="21" t="n"/>
      <c r="D4072" s="20">
        <f>IF(C4072="","",IF(S4072="","خارج السنة المالية",INDEX(القوائم!$D$2:$D$13,S4072)))</f>
        <v/>
      </c>
      <c r="E4072" s="22" t="n"/>
      <c r="F4072" s="23" t="n"/>
      <c r="G4072" s="23" t="n"/>
      <c r="H4072" s="22" t="n"/>
      <c r="I4072" s="19" t="n"/>
      <c r="J4072" s="21" t="n"/>
      <c r="K4072" s="19" t="n"/>
      <c r="L4072" s="19" t="n"/>
      <c r="M4072" s="21" t="n"/>
      <c r="N4072" s="22" t="n"/>
      <c r="O4072" s="24">
        <f>IF(A4072&lt;&gt;"عهدة","",SUMIFS($G$8:$G$5007,$B$8:$B$5007,B4072,$A$8:$A$5007,"مصروف",$I$8:$I$5007,"&lt;&gt;مرفوض"))</f>
        <v/>
      </c>
      <c r="P4072" s="25">
        <f>IF(A4072&lt;&gt;"عهدة","",N(F4072)-O4072)</f>
        <v/>
      </c>
      <c r="Q4072" s="26">
        <f>IF(A4072="","",IF(A4072="عهدة",IF(N(F4072)=0,"⚠ أدخل قيمة العهدة",IF(P4072&lt;0,"⛔ عجز / زيادة مصروفات "&amp;TEXT(-P4072,"#,##0"),IF(COUNTIFS($B$8:$B$5007,B4072,$A$8:$A$5007,"مصروف",$I$8:$I$5007,"&lt;&gt;مرفوض",$K$8:$K$5007,"&lt;&gt;نعم")&gt;0,"⚠ "&amp;COUNTIFS($B$8:$B$5007,B4072,$A$8:$A$5007,"مصروف",$I$8:$I$5007,"&lt;&gt;مرفوض",$K$8:$K$5007,"&lt;&gt;نعم")&amp;" مصروف غير مسوى",IF(L4072="تمت التسوية",IF(P4072=0,"✔ متوازنة وتمت التسوية","✔ تمت التسوية – متبقي "&amp;TEXT(P4072,"#,##0")),IF(P4072&gt;0,"متبقي "&amp;TEXT(P4072,"#,##0"),"✔ متوازنة"))))),IF(R4072=0,"⚠ أضف سطر عهدة أولًا",IF(OR(C4072="",N(G4072)=0),"⚠ أكمل التاريخ والقيمة",IF(S4072="","⚠ التاريخ خارج السنة المالية",IF(H4072="","⚠ اختر بند الموازنة",IF(I4072="مرفوض","✖ مرفوض من المدير",IF(I4072&lt;&gt;"موافق","⏳ بانتظار موافقة المدير",IF(K4072&lt;&gt;"نعم","⚠ غير مسوى مع الحسابات","✔ معتمد ومسوى")))))))))</f>
        <v/>
      </c>
      <c r="R4072">
        <f>N(R4071)+IF(A4072="عهدة",1,0)</f>
        <v/>
      </c>
      <c r="S4072">
        <f>IF(C4072="","",IF(AND(C4072&gt;=DATE(2026,9,1),C4072&lt;=DATE(2027,8,31)),(YEAR(C4072)-2026)*12+MONTH(C4072)-8,""))</f>
        <v/>
      </c>
      <c r="T4072">
        <f>IF(AND(A4072="مصروف",R4072&gt;0,I4072="موافق",S4072&lt;&gt;"",H4072&lt;&gt;""),N(G4072),0)</f>
        <v/>
      </c>
    </row>
    <row r="4073">
      <c r="A4073" s="19" t="n"/>
      <c r="B4073" s="20">
        <f>IF(A4073="","",IF(R4073=0,"⚠ أضف سطر عهدة أولًا","DMT-"&amp;TEXT(R4073,"000")))</f>
        <v/>
      </c>
      <c r="C4073" s="21" t="n"/>
      <c r="D4073" s="20">
        <f>IF(C4073="","",IF(S4073="","خارج السنة المالية",INDEX(القوائم!$D$2:$D$13,S4073)))</f>
        <v/>
      </c>
      <c r="E4073" s="22" t="n"/>
      <c r="F4073" s="23" t="n"/>
      <c r="G4073" s="23" t="n"/>
      <c r="H4073" s="22" t="n"/>
      <c r="I4073" s="19" t="n"/>
      <c r="J4073" s="21" t="n"/>
      <c r="K4073" s="19" t="n"/>
      <c r="L4073" s="19" t="n"/>
      <c r="M4073" s="21" t="n"/>
      <c r="N4073" s="22" t="n"/>
      <c r="O4073" s="24">
        <f>IF(A4073&lt;&gt;"عهدة","",SUMIFS($G$8:$G$5007,$B$8:$B$5007,B4073,$A$8:$A$5007,"مصروف",$I$8:$I$5007,"&lt;&gt;مرفوض"))</f>
        <v/>
      </c>
      <c r="P4073" s="25">
        <f>IF(A4073&lt;&gt;"عهدة","",N(F4073)-O4073)</f>
        <v/>
      </c>
      <c r="Q4073" s="26">
        <f>IF(A4073="","",IF(A4073="عهدة",IF(N(F4073)=0,"⚠ أدخل قيمة العهدة",IF(P4073&lt;0,"⛔ عجز / زيادة مصروفات "&amp;TEXT(-P4073,"#,##0"),IF(COUNTIFS($B$8:$B$5007,B4073,$A$8:$A$5007,"مصروف",$I$8:$I$5007,"&lt;&gt;مرفوض",$K$8:$K$5007,"&lt;&gt;نعم")&gt;0,"⚠ "&amp;COUNTIFS($B$8:$B$5007,B4073,$A$8:$A$5007,"مصروف",$I$8:$I$5007,"&lt;&gt;مرفوض",$K$8:$K$5007,"&lt;&gt;نعم")&amp;" مصروف غير مسوى",IF(L4073="تمت التسوية",IF(P4073=0,"✔ متوازنة وتمت التسوية","✔ تمت التسوية – متبقي "&amp;TEXT(P4073,"#,##0")),IF(P4073&gt;0,"متبقي "&amp;TEXT(P4073,"#,##0"),"✔ متوازنة"))))),IF(R4073=0,"⚠ أضف سطر عهدة أولًا",IF(OR(C4073="",N(G4073)=0),"⚠ أكمل التاريخ والقيمة",IF(S4073="","⚠ التاريخ خارج السنة المالية",IF(H4073="","⚠ اختر بند الموازنة",IF(I4073="مرفوض","✖ مرفوض من المدير",IF(I4073&lt;&gt;"موافق","⏳ بانتظار موافقة المدير",IF(K4073&lt;&gt;"نعم","⚠ غير مسوى مع الحسابات","✔ معتمد ومسوى")))))))))</f>
        <v/>
      </c>
      <c r="R4073">
        <f>N(R4072)+IF(A4073="عهدة",1,0)</f>
        <v/>
      </c>
      <c r="S4073">
        <f>IF(C4073="","",IF(AND(C4073&gt;=DATE(2026,9,1),C4073&lt;=DATE(2027,8,31)),(YEAR(C4073)-2026)*12+MONTH(C4073)-8,""))</f>
        <v/>
      </c>
      <c r="T4073">
        <f>IF(AND(A4073="مصروف",R4073&gt;0,I4073="موافق",S4073&lt;&gt;"",H4073&lt;&gt;""),N(G4073),0)</f>
        <v/>
      </c>
    </row>
    <row r="4074">
      <c r="A4074" s="19" t="n"/>
      <c r="B4074" s="20">
        <f>IF(A4074="","",IF(R4074=0,"⚠ أضف سطر عهدة أولًا","DMT-"&amp;TEXT(R4074,"000")))</f>
        <v/>
      </c>
      <c r="C4074" s="21" t="n"/>
      <c r="D4074" s="20">
        <f>IF(C4074="","",IF(S4074="","خارج السنة المالية",INDEX(القوائم!$D$2:$D$13,S4074)))</f>
        <v/>
      </c>
      <c r="E4074" s="22" t="n"/>
      <c r="F4074" s="23" t="n"/>
      <c r="G4074" s="23" t="n"/>
      <c r="H4074" s="22" t="n"/>
      <c r="I4074" s="19" t="n"/>
      <c r="J4074" s="21" t="n"/>
      <c r="K4074" s="19" t="n"/>
      <c r="L4074" s="19" t="n"/>
      <c r="M4074" s="21" t="n"/>
      <c r="N4074" s="22" t="n"/>
      <c r="O4074" s="24">
        <f>IF(A4074&lt;&gt;"عهدة","",SUMIFS($G$8:$G$5007,$B$8:$B$5007,B4074,$A$8:$A$5007,"مصروف",$I$8:$I$5007,"&lt;&gt;مرفوض"))</f>
        <v/>
      </c>
      <c r="P4074" s="25">
        <f>IF(A4074&lt;&gt;"عهدة","",N(F4074)-O4074)</f>
        <v/>
      </c>
      <c r="Q4074" s="26">
        <f>IF(A4074="","",IF(A4074="عهدة",IF(N(F4074)=0,"⚠ أدخل قيمة العهدة",IF(P4074&lt;0,"⛔ عجز / زيادة مصروفات "&amp;TEXT(-P4074,"#,##0"),IF(COUNTIFS($B$8:$B$5007,B4074,$A$8:$A$5007,"مصروف",$I$8:$I$5007,"&lt;&gt;مرفوض",$K$8:$K$5007,"&lt;&gt;نعم")&gt;0,"⚠ "&amp;COUNTIFS($B$8:$B$5007,B4074,$A$8:$A$5007,"مصروف",$I$8:$I$5007,"&lt;&gt;مرفوض",$K$8:$K$5007,"&lt;&gt;نعم")&amp;" مصروف غير مسوى",IF(L4074="تمت التسوية",IF(P4074=0,"✔ متوازنة وتمت التسوية","✔ تمت التسوية – متبقي "&amp;TEXT(P4074,"#,##0")),IF(P4074&gt;0,"متبقي "&amp;TEXT(P4074,"#,##0"),"✔ متوازنة"))))),IF(R4074=0,"⚠ أضف سطر عهدة أولًا",IF(OR(C4074="",N(G4074)=0),"⚠ أكمل التاريخ والقيمة",IF(S4074="","⚠ التاريخ خارج السنة المالية",IF(H4074="","⚠ اختر بند الموازنة",IF(I4074="مرفوض","✖ مرفوض من المدير",IF(I4074&lt;&gt;"موافق","⏳ بانتظار موافقة المدير",IF(K4074&lt;&gt;"نعم","⚠ غير مسوى مع الحسابات","✔ معتمد ومسوى")))))))))</f>
        <v/>
      </c>
      <c r="R4074">
        <f>N(R4073)+IF(A4074="عهدة",1,0)</f>
        <v/>
      </c>
      <c r="S4074">
        <f>IF(C4074="","",IF(AND(C4074&gt;=DATE(2026,9,1),C4074&lt;=DATE(2027,8,31)),(YEAR(C4074)-2026)*12+MONTH(C4074)-8,""))</f>
        <v/>
      </c>
      <c r="T4074">
        <f>IF(AND(A4074="مصروف",R4074&gt;0,I4074="موافق",S4074&lt;&gt;"",H4074&lt;&gt;""),N(G4074),0)</f>
        <v/>
      </c>
    </row>
    <row r="4075">
      <c r="A4075" s="19" t="n"/>
      <c r="B4075" s="20">
        <f>IF(A4075="","",IF(R4075=0,"⚠ أضف سطر عهدة أولًا","DMT-"&amp;TEXT(R4075,"000")))</f>
        <v/>
      </c>
      <c r="C4075" s="21" t="n"/>
      <c r="D4075" s="20">
        <f>IF(C4075="","",IF(S4075="","خارج السنة المالية",INDEX(القوائم!$D$2:$D$13,S4075)))</f>
        <v/>
      </c>
      <c r="E4075" s="22" t="n"/>
      <c r="F4075" s="23" t="n"/>
      <c r="G4075" s="23" t="n"/>
      <c r="H4075" s="22" t="n"/>
      <c r="I4075" s="19" t="n"/>
      <c r="J4075" s="21" t="n"/>
      <c r="K4075" s="19" t="n"/>
      <c r="L4075" s="19" t="n"/>
      <c r="M4075" s="21" t="n"/>
      <c r="N4075" s="22" t="n"/>
      <c r="O4075" s="24">
        <f>IF(A4075&lt;&gt;"عهدة","",SUMIFS($G$8:$G$5007,$B$8:$B$5007,B4075,$A$8:$A$5007,"مصروف",$I$8:$I$5007,"&lt;&gt;مرفوض"))</f>
        <v/>
      </c>
      <c r="P4075" s="25">
        <f>IF(A4075&lt;&gt;"عهدة","",N(F4075)-O4075)</f>
        <v/>
      </c>
      <c r="Q4075" s="26">
        <f>IF(A4075="","",IF(A4075="عهدة",IF(N(F4075)=0,"⚠ أدخل قيمة العهدة",IF(P4075&lt;0,"⛔ عجز / زيادة مصروفات "&amp;TEXT(-P4075,"#,##0"),IF(COUNTIFS($B$8:$B$5007,B4075,$A$8:$A$5007,"مصروف",$I$8:$I$5007,"&lt;&gt;مرفوض",$K$8:$K$5007,"&lt;&gt;نعم")&gt;0,"⚠ "&amp;COUNTIFS($B$8:$B$5007,B4075,$A$8:$A$5007,"مصروف",$I$8:$I$5007,"&lt;&gt;مرفوض",$K$8:$K$5007,"&lt;&gt;نعم")&amp;" مصروف غير مسوى",IF(L4075="تمت التسوية",IF(P4075=0,"✔ متوازنة وتمت التسوية","✔ تمت التسوية – متبقي "&amp;TEXT(P4075,"#,##0")),IF(P4075&gt;0,"متبقي "&amp;TEXT(P4075,"#,##0"),"✔ متوازنة"))))),IF(R4075=0,"⚠ أضف سطر عهدة أولًا",IF(OR(C4075="",N(G4075)=0),"⚠ أكمل التاريخ والقيمة",IF(S4075="","⚠ التاريخ خارج السنة المالية",IF(H4075="","⚠ اختر بند الموازنة",IF(I4075="مرفوض","✖ مرفوض من المدير",IF(I4075&lt;&gt;"موافق","⏳ بانتظار موافقة المدير",IF(K4075&lt;&gt;"نعم","⚠ غير مسوى مع الحسابات","✔ معتمد ومسوى")))))))))</f>
        <v/>
      </c>
      <c r="R4075">
        <f>N(R4074)+IF(A4075="عهدة",1,0)</f>
        <v/>
      </c>
      <c r="S4075">
        <f>IF(C4075="","",IF(AND(C4075&gt;=DATE(2026,9,1),C4075&lt;=DATE(2027,8,31)),(YEAR(C4075)-2026)*12+MONTH(C4075)-8,""))</f>
        <v/>
      </c>
      <c r="T4075">
        <f>IF(AND(A4075="مصروف",R4075&gt;0,I4075="موافق",S4075&lt;&gt;"",H4075&lt;&gt;""),N(G4075),0)</f>
        <v/>
      </c>
    </row>
    <row r="4076">
      <c r="A4076" s="19" t="n"/>
      <c r="B4076" s="20">
        <f>IF(A4076="","",IF(R4076=0,"⚠ أضف سطر عهدة أولًا","DMT-"&amp;TEXT(R4076,"000")))</f>
        <v/>
      </c>
      <c r="C4076" s="21" t="n"/>
      <c r="D4076" s="20">
        <f>IF(C4076="","",IF(S4076="","خارج السنة المالية",INDEX(القوائم!$D$2:$D$13,S4076)))</f>
        <v/>
      </c>
      <c r="E4076" s="22" t="n"/>
      <c r="F4076" s="23" t="n"/>
      <c r="G4076" s="23" t="n"/>
      <c r="H4076" s="22" t="n"/>
      <c r="I4076" s="19" t="n"/>
      <c r="J4076" s="21" t="n"/>
      <c r="K4076" s="19" t="n"/>
      <c r="L4076" s="19" t="n"/>
      <c r="M4076" s="21" t="n"/>
      <c r="N4076" s="22" t="n"/>
      <c r="O4076" s="24">
        <f>IF(A4076&lt;&gt;"عهدة","",SUMIFS($G$8:$G$5007,$B$8:$B$5007,B4076,$A$8:$A$5007,"مصروف",$I$8:$I$5007,"&lt;&gt;مرفوض"))</f>
        <v/>
      </c>
      <c r="P4076" s="25">
        <f>IF(A4076&lt;&gt;"عهدة","",N(F4076)-O4076)</f>
        <v/>
      </c>
      <c r="Q4076" s="26">
        <f>IF(A4076="","",IF(A4076="عهدة",IF(N(F4076)=0,"⚠ أدخل قيمة العهدة",IF(P4076&lt;0,"⛔ عجز / زيادة مصروفات "&amp;TEXT(-P4076,"#,##0"),IF(COUNTIFS($B$8:$B$5007,B4076,$A$8:$A$5007,"مصروف",$I$8:$I$5007,"&lt;&gt;مرفوض",$K$8:$K$5007,"&lt;&gt;نعم")&gt;0,"⚠ "&amp;COUNTIFS($B$8:$B$5007,B4076,$A$8:$A$5007,"مصروف",$I$8:$I$5007,"&lt;&gt;مرفوض",$K$8:$K$5007,"&lt;&gt;نعم")&amp;" مصروف غير مسوى",IF(L4076="تمت التسوية",IF(P4076=0,"✔ متوازنة وتمت التسوية","✔ تمت التسوية – متبقي "&amp;TEXT(P4076,"#,##0")),IF(P4076&gt;0,"متبقي "&amp;TEXT(P4076,"#,##0"),"✔ متوازنة"))))),IF(R4076=0,"⚠ أضف سطر عهدة أولًا",IF(OR(C4076="",N(G4076)=0),"⚠ أكمل التاريخ والقيمة",IF(S4076="","⚠ التاريخ خارج السنة المالية",IF(H4076="","⚠ اختر بند الموازنة",IF(I4076="مرفوض","✖ مرفوض من المدير",IF(I4076&lt;&gt;"موافق","⏳ بانتظار موافقة المدير",IF(K4076&lt;&gt;"نعم","⚠ غير مسوى مع الحسابات","✔ معتمد ومسوى")))))))))</f>
        <v/>
      </c>
      <c r="R4076">
        <f>N(R4075)+IF(A4076="عهدة",1,0)</f>
        <v/>
      </c>
      <c r="S4076">
        <f>IF(C4076="","",IF(AND(C4076&gt;=DATE(2026,9,1),C4076&lt;=DATE(2027,8,31)),(YEAR(C4076)-2026)*12+MONTH(C4076)-8,""))</f>
        <v/>
      </c>
      <c r="T4076">
        <f>IF(AND(A4076="مصروف",R4076&gt;0,I4076="موافق",S4076&lt;&gt;"",H4076&lt;&gt;""),N(G4076),0)</f>
        <v/>
      </c>
    </row>
    <row r="4077">
      <c r="A4077" s="19" t="n"/>
      <c r="B4077" s="20">
        <f>IF(A4077="","",IF(R4077=0,"⚠ أضف سطر عهدة أولًا","DMT-"&amp;TEXT(R4077,"000")))</f>
        <v/>
      </c>
      <c r="C4077" s="21" t="n"/>
      <c r="D4077" s="20">
        <f>IF(C4077="","",IF(S4077="","خارج السنة المالية",INDEX(القوائم!$D$2:$D$13,S4077)))</f>
        <v/>
      </c>
      <c r="E4077" s="22" t="n"/>
      <c r="F4077" s="23" t="n"/>
      <c r="G4077" s="23" t="n"/>
      <c r="H4077" s="22" t="n"/>
      <c r="I4077" s="19" t="n"/>
      <c r="J4077" s="21" t="n"/>
      <c r="K4077" s="19" t="n"/>
      <c r="L4077" s="19" t="n"/>
      <c r="M4077" s="21" t="n"/>
      <c r="N4077" s="22" t="n"/>
      <c r="O4077" s="24">
        <f>IF(A4077&lt;&gt;"عهدة","",SUMIFS($G$8:$G$5007,$B$8:$B$5007,B4077,$A$8:$A$5007,"مصروف",$I$8:$I$5007,"&lt;&gt;مرفوض"))</f>
        <v/>
      </c>
      <c r="P4077" s="25">
        <f>IF(A4077&lt;&gt;"عهدة","",N(F4077)-O4077)</f>
        <v/>
      </c>
      <c r="Q4077" s="26">
        <f>IF(A4077="","",IF(A4077="عهدة",IF(N(F4077)=0,"⚠ أدخل قيمة العهدة",IF(P4077&lt;0,"⛔ عجز / زيادة مصروفات "&amp;TEXT(-P4077,"#,##0"),IF(COUNTIFS($B$8:$B$5007,B4077,$A$8:$A$5007,"مصروف",$I$8:$I$5007,"&lt;&gt;مرفوض",$K$8:$K$5007,"&lt;&gt;نعم")&gt;0,"⚠ "&amp;COUNTIFS($B$8:$B$5007,B4077,$A$8:$A$5007,"مصروف",$I$8:$I$5007,"&lt;&gt;مرفوض",$K$8:$K$5007,"&lt;&gt;نعم")&amp;" مصروف غير مسوى",IF(L4077="تمت التسوية",IF(P4077=0,"✔ متوازنة وتمت التسوية","✔ تمت التسوية – متبقي "&amp;TEXT(P4077,"#,##0")),IF(P4077&gt;0,"متبقي "&amp;TEXT(P4077,"#,##0"),"✔ متوازنة"))))),IF(R4077=0,"⚠ أضف سطر عهدة أولًا",IF(OR(C4077="",N(G4077)=0),"⚠ أكمل التاريخ والقيمة",IF(S4077="","⚠ التاريخ خارج السنة المالية",IF(H4077="","⚠ اختر بند الموازنة",IF(I4077="مرفوض","✖ مرفوض من المدير",IF(I4077&lt;&gt;"موافق","⏳ بانتظار موافقة المدير",IF(K4077&lt;&gt;"نعم","⚠ غير مسوى مع الحسابات","✔ معتمد ومسوى")))))))))</f>
        <v/>
      </c>
      <c r="R4077">
        <f>N(R4076)+IF(A4077="عهدة",1,0)</f>
        <v/>
      </c>
      <c r="S4077">
        <f>IF(C4077="","",IF(AND(C4077&gt;=DATE(2026,9,1),C4077&lt;=DATE(2027,8,31)),(YEAR(C4077)-2026)*12+MONTH(C4077)-8,""))</f>
        <v/>
      </c>
      <c r="T4077">
        <f>IF(AND(A4077="مصروف",R4077&gt;0,I4077="موافق",S4077&lt;&gt;"",H4077&lt;&gt;""),N(G4077),0)</f>
        <v/>
      </c>
    </row>
    <row r="4078">
      <c r="A4078" s="19" t="n"/>
      <c r="B4078" s="20">
        <f>IF(A4078="","",IF(R4078=0,"⚠ أضف سطر عهدة أولًا","DMT-"&amp;TEXT(R4078,"000")))</f>
        <v/>
      </c>
      <c r="C4078" s="21" t="n"/>
      <c r="D4078" s="20">
        <f>IF(C4078="","",IF(S4078="","خارج السنة المالية",INDEX(القوائم!$D$2:$D$13,S4078)))</f>
        <v/>
      </c>
      <c r="E4078" s="22" t="n"/>
      <c r="F4078" s="23" t="n"/>
      <c r="G4078" s="23" t="n"/>
      <c r="H4078" s="22" t="n"/>
      <c r="I4078" s="19" t="n"/>
      <c r="J4078" s="21" t="n"/>
      <c r="K4078" s="19" t="n"/>
      <c r="L4078" s="19" t="n"/>
      <c r="M4078" s="21" t="n"/>
      <c r="N4078" s="22" t="n"/>
      <c r="O4078" s="24">
        <f>IF(A4078&lt;&gt;"عهدة","",SUMIFS($G$8:$G$5007,$B$8:$B$5007,B4078,$A$8:$A$5007,"مصروف",$I$8:$I$5007,"&lt;&gt;مرفوض"))</f>
        <v/>
      </c>
      <c r="P4078" s="25">
        <f>IF(A4078&lt;&gt;"عهدة","",N(F4078)-O4078)</f>
        <v/>
      </c>
      <c r="Q4078" s="26">
        <f>IF(A4078="","",IF(A4078="عهدة",IF(N(F4078)=0,"⚠ أدخل قيمة العهدة",IF(P4078&lt;0,"⛔ عجز / زيادة مصروفات "&amp;TEXT(-P4078,"#,##0"),IF(COUNTIFS($B$8:$B$5007,B4078,$A$8:$A$5007,"مصروف",$I$8:$I$5007,"&lt;&gt;مرفوض",$K$8:$K$5007,"&lt;&gt;نعم")&gt;0,"⚠ "&amp;COUNTIFS($B$8:$B$5007,B4078,$A$8:$A$5007,"مصروف",$I$8:$I$5007,"&lt;&gt;مرفوض",$K$8:$K$5007,"&lt;&gt;نعم")&amp;" مصروف غير مسوى",IF(L4078="تمت التسوية",IF(P4078=0,"✔ متوازنة وتمت التسوية","✔ تمت التسوية – متبقي "&amp;TEXT(P4078,"#,##0")),IF(P4078&gt;0,"متبقي "&amp;TEXT(P4078,"#,##0"),"✔ متوازنة"))))),IF(R4078=0,"⚠ أضف سطر عهدة أولًا",IF(OR(C4078="",N(G4078)=0),"⚠ أكمل التاريخ والقيمة",IF(S4078="","⚠ التاريخ خارج السنة المالية",IF(H4078="","⚠ اختر بند الموازنة",IF(I4078="مرفوض","✖ مرفوض من المدير",IF(I4078&lt;&gt;"موافق","⏳ بانتظار موافقة المدير",IF(K4078&lt;&gt;"نعم","⚠ غير مسوى مع الحسابات","✔ معتمد ومسوى")))))))))</f>
        <v/>
      </c>
      <c r="R4078">
        <f>N(R4077)+IF(A4078="عهدة",1,0)</f>
        <v/>
      </c>
      <c r="S4078">
        <f>IF(C4078="","",IF(AND(C4078&gt;=DATE(2026,9,1),C4078&lt;=DATE(2027,8,31)),(YEAR(C4078)-2026)*12+MONTH(C4078)-8,""))</f>
        <v/>
      </c>
      <c r="T4078">
        <f>IF(AND(A4078="مصروف",R4078&gt;0,I4078="موافق",S4078&lt;&gt;"",H4078&lt;&gt;""),N(G4078),0)</f>
        <v/>
      </c>
    </row>
    <row r="4079">
      <c r="A4079" s="19" t="n"/>
      <c r="B4079" s="20">
        <f>IF(A4079="","",IF(R4079=0,"⚠ أضف سطر عهدة أولًا","DMT-"&amp;TEXT(R4079,"000")))</f>
        <v/>
      </c>
      <c r="C4079" s="21" t="n"/>
      <c r="D4079" s="20">
        <f>IF(C4079="","",IF(S4079="","خارج السنة المالية",INDEX(القوائم!$D$2:$D$13,S4079)))</f>
        <v/>
      </c>
      <c r="E4079" s="22" t="n"/>
      <c r="F4079" s="23" t="n"/>
      <c r="G4079" s="23" t="n"/>
      <c r="H4079" s="22" t="n"/>
      <c r="I4079" s="19" t="n"/>
      <c r="J4079" s="21" t="n"/>
      <c r="K4079" s="19" t="n"/>
      <c r="L4079" s="19" t="n"/>
      <c r="M4079" s="21" t="n"/>
      <c r="N4079" s="22" t="n"/>
      <c r="O4079" s="24">
        <f>IF(A4079&lt;&gt;"عهدة","",SUMIFS($G$8:$G$5007,$B$8:$B$5007,B4079,$A$8:$A$5007,"مصروف",$I$8:$I$5007,"&lt;&gt;مرفوض"))</f>
        <v/>
      </c>
      <c r="P4079" s="25">
        <f>IF(A4079&lt;&gt;"عهدة","",N(F4079)-O4079)</f>
        <v/>
      </c>
      <c r="Q4079" s="26">
        <f>IF(A4079="","",IF(A4079="عهدة",IF(N(F4079)=0,"⚠ أدخل قيمة العهدة",IF(P4079&lt;0,"⛔ عجز / زيادة مصروفات "&amp;TEXT(-P4079,"#,##0"),IF(COUNTIFS($B$8:$B$5007,B4079,$A$8:$A$5007,"مصروف",$I$8:$I$5007,"&lt;&gt;مرفوض",$K$8:$K$5007,"&lt;&gt;نعم")&gt;0,"⚠ "&amp;COUNTIFS($B$8:$B$5007,B4079,$A$8:$A$5007,"مصروف",$I$8:$I$5007,"&lt;&gt;مرفوض",$K$8:$K$5007,"&lt;&gt;نعم")&amp;" مصروف غير مسوى",IF(L4079="تمت التسوية",IF(P4079=0,"✔ متوازنة وتمت التسوية","✔ تمت التسوية – متبقي "&amp;TEXT(P4079,"#,##0")),IF(P4079&gt;0,"متبقي "&amp;TEXT(P4079,"#,##0"),"✔ متوازنة"))))),IF(R4079=0,"⚠ أضف سطر عهدة أولًا",IF(OR(C4079="",N(G4079)=0),"⚠ أكمل التاريخ والقيمة",IF(S4079="","⚠ التاريخ خارج السنة المالية",IF(H4079="","⚠ اختر بند الموازنة",IF(I4079="مرفوض","✖ مرفوض من المدير",IF(I4079&lt;&gt;"موافق","⏳ بانتظار موافقة المدير",IF(K4079&lt;&gt;"نعم","⚠ غير مسوى مع الحسابات","✔ معتمد ومسوى")))))))))</f>
        <v/>
      </c>
      <c r="R4079">
        <f>N(R4078)+IF(A4079="عهدة",1,0)</f>
        <v/>
      </c>
      <c r="S4079">
        <f>IF(C4079="","",IF(AND(C4079&gt;=DATE(2026,9,1),C4079&lt;=DATE(2027,8,31)),(YEAR(C4079)-2026)*12+MONTH(C4079)-8,""))</f>
        <v/>
      </c>
      <c r="T4079">
        <f>IF(AND(A4079="مصروف",R4079&gt;0,I4079="موافق",S4079&lt;&gt;"",H4079&lt;&gt;""),N(G4079),0)</f>
        <v/>
      </c>
    </row>
    <row r="4080">
      <c r="A4080" s="19" t="n"/>
      <c r="B4080" s="20">
        <f>IF(A4080="","",IF(R4080=0,"⚠ أضف سطر عهدة أولًا","DMT-"&amp;TEXT(R4080,"000")))</f>
        <v/>
      </c>
      <c r="C4080" s="21" t="n"/>
      <c r="D4080" s="20">
        <f>IF(C4080="","",IF(S4080="","خارج السنة المالية",INDEX(القوائم!$D$2:$D$13,S4080)))</f>
        <v/>
      </c>
      <c r="E4080" s="22" t="n"/>
      <c r="F4080" s="23" t="n"/>
      <c r="G4080" s="23" t="n"/>
      <c r="H4080" s="22" t="n"/>
      <c r="I4080" s="19" t="n"/>
      <c r="J4080" s="21" t="n"/>
      <c r="K4080" s="19" t="n"/>
      <c r="L4080" s="19" t="n"/>
      <c r="M4080" s="21" t="n"/>
      <c r="N4080" s="22" t="n"/>
      <c r="O4080" s="24">
        <f>IF(A4080&lt;&gt;"عهدة","",SUMIFS($G$8:$G$5007,$B$8:$B$5007,B4080,$A$8:$A$5007,"مصروف",$I$8:$I$5007,"&lt;&gt;مرفوض"))</f>
        <v/>
      </c>
      <c r="P4080" s="25">
        <f>IF(A4080&lt;&gt;"عهدة","",N(F4080)-O4080)</f>
        <v/>
      </c>
      <c r="Q4080" s="26">
        <f>IF(A4080="","",IF(A4080="عهدة",IF(N(F4080)=0,"⚠ أدخل قيمة العهدة",IF(P4080&lt;0,"⛔ عجز / زيادة مصروفات "&amp;TEXT(-P4080,"#,##0"),IF(COUNTIFS($B$8:$B$5007,B4080,$A$8:$A$5007,"مصروف",$I$8:$I$5007,"&lt;&gt;مرفوض",$K$8:$K$5007,"&lt;&gt;نعم")&gt;0,"⚠ "&amp;COUNTIFS($B$8:$B$5007,B4080,$A$8:$A$5007,"مصروف",$I$8:$I$5007,"&lt;&gt;مرفوض",$K$8:$K$5007,"&lt;&gt;نعم")&amp;" مصروف غير مسوى",IF(L4080="تمت التسوية",IF(P4080=0,"✔ متوازنة وتمت التسوية","✔ تمت التسوية – متبقي "&amp;TEXT(P4080,"#,##0")),IF(P4080&gt;0,"متبقي "&amp;TEXT(P4080,"#,##0"),"✔ متوازنة"))))),IF(R4080=0,"⚠ أضف سطر عهدة أولًا",IF(OR(C4080="",N(G4080)=0),"⚠ أكمل التاريخ والقيمة",IF(S4080="","⚠ التاريخ خارج السنة المالية",IF(H4080="","⚠ اختر بند الموازنة",IF(I4080="مرفوض","✖ مرفوض من المدير",IF(I4080&lt;&gt;"موافق","⏳ بانتظار موافقة المدير",IF(K4080&lt;&gt;"نعم","⚠ غير مسوى مع الحسابات","✔ معتمد ومسوى")))))))))</f>
        <v/>
      </c>
      <c r="R4080">
        <f>N(R4079)+IF(A4080="عهدة",1,0)</f>
        <v/>
      </c>
      <c r="S4080">
        <f>IF(C4080="","",IF(AND(C4080&gt;=DATE(2026,9,1),C4080&lt;=DATE(2027,8,31)),(YEAR(C4080)-2026)*12+MONTH(C4080)-8,""))</f>
        <v/>
      </c>
      <c r="T4080">
        <f>IF(AND(A4080="مصروف",R4080&gt;0,I4080="موافق",S4080&lt;&gt;"",H4080&lt;&gt;""),N(G4080),0)</f>
        <v/>
      </c>
    </row>
    <row r="4081">
      <c r="A4081" s="19" t="n"/>
      <c r="B4081" s="20">
        <f>IF(A4081="","",IF(R4081=0,"⚠ أضف سطر عهدة أولًا","DMT-"&amp;TEXT(R4081,"000")))</f>
        <v/>
      </c>
      <c r="C4081" s="21" t="n"/>
      <c r="D4081" s="20">
        <f>IF(C4081="","",IF(S4081="","خارج السنة المالية",INDEX(القوائم!$D$2:$D$13,S4081)))</f>
        <v/>
      </c>
      <c r="E4081" s="22" t="n"/>
      <c r="F4081" s="23" t="n"/>
      <c r="G4081" s="23" t="n"/>
      <c r="H4081" s="22" t="n"/>
      <c r="I4081" s="19" t="n"/>
      <c r="J4081" s="21" t="n"/>
      <c r="K4081" s="19" t="n"/>
      <c r="L4081" s="19" t="n"/>
      <c r="M4081" s="21" t="n"/>
      <c r="N4081" s="22" t="n"/>
      <c r="O4081" s="24">
        <f>IF(A4081&lt;&gt;"عهدة","",SUMIFS($G$8:$G$5007,$B$8:$B$5007,B4081,$A$8:$A$5007,"مصروف",$I$8:$I$5007,"&lt;&gt;مرفوض"))</f>
        <v/>
      </c>
      <c r="P4081" s="25">
        <f>IF(A4081&lt;&gt;"عهدة","",N(F4081)-O4081)</f>
        <v/>
      </c>
      <c r="Q4081" s="26">
        <f>IF(A4081="","",IF(A4081="عهدة",IF(N(F4081)=0,"⚠ أدخل قيمة العهدة",IF(P4081&lt;0,"⛔ عجز / زيادة مصروفات "&amp;TEXT(-P4081,"#,##0"),IF(COUNTIFS($B$8:$B$5007,B4081,$A$8:$A$5007,"مصروف",$I$8:$I$5007,"&lt;&gt;مرفوض",$K$8:$K$5007,"&lt;&gt;نعم")&gt;0,"⚠ "&amp;COUNTIFS($B$8:$B$5007,B4081,$A$8:$A$5007,"مصروف",$I$8:$I$5007,"&lt;&gt;مرفوض",$K$8:$K$5007,"&lt;&gt;نعم")&amp;" مصروف غير مسوى",IF(L4081="تمت التسوية",IF(P4081=0,"✔ متوازنة وتمت التسوية","✔ تمت التسوية – متبقي "&amp;TEXT(P4081,"#,##0")),IF(P4081&gt;0,"متبقي "&amp;TEXT(P4081,"#,##0"),"✔ متوازنة"))))),IF(R4081=0,"⚠ أضف سطر عهدة أولًا",IF(OR(C4081="",N(G4081)=0),"⚠ أكمل التاريخ والقيمة",IF(S4081="","⚠ التاريخ خارج السنة المالية",IF(H4081="","⚠ اختر بند الموازنة",IF(I4081="مرفوض","✖ مرفوض من المدير",IF(I4081&lt;&gt;"موافق","⏳ بانتظار موافقة المدير",IF(K4081&lt;&gt;"نعم","⚠ غير مسوى مع الحسابات","✔ معتمد ومسوى")))))))))</f>
        <v/>
      </c>
      <c r="R4081">
        <f>N(R4080)+IF(A4081="عهدة",1,0)</f>
        <v/>
      </c>
      <c r="S4081">
        <f>IF(C4081="","",IF(AND(C4081&gt;=DATE(2026,9,1),C4081&lt;=DATE(2027,8,31)),(YEAR(C4081)-2026)*12+MONTH(C4081)-8,""))</f>
        <v/>
      </c>
      <c r="T4081">
        <f>IF(AND(A4081="مصروف",R4081&gt;0,I4081="موافق",S4081&lt;&gt;"",H4081&lt;&gt;""),N(G4081),0)</f>
        <v/>
      </c>
    </row>
    <row r="4082">
      <c r="A4082" s="19" t="n"/>
      <c r="B4082" s="20">
        <f>IF(A4082="","",IF(R4082=0,"⚠ أضف سطر عهدة أولًا","DMT-"&amp;TEXT(R4082,"000")))</f>
        <v/>
      </c>
      <c r="C4082" s="21" t="n"/>
      <c r="D4082" s="20">
        <f>IF(C4082="","",IF(S4082="","خارج السنة المالية",INDEX(القوائم!$D$2:$D$13,S4082)))</f>
        <v/>
      </c>
      <c r="E4082" s="22" t="n"/>
      <c r="F4082" s="23" t="n"/>
      <c r="G4082" s="23" t="n"/>
      <c r="H4082" s="22" t="n"/>
      <c r="I4082" s="19" t="n"/>
      <c r="J4082" s="21" t="n"/>
      <c r="K4082" s="19" t="n"/>
      <c r="L4082" s="19" t="n"/>
      <c r="M4082" s="21" t="n"/>
      <c r="N4082" s="22" t="n"/>
      <c r="O4082" s="24">
        <f>IF(A4082&lt;&gt;"عهدة","",SUMIFS($G$8:$G$5007,$B$8:$B$5007,B4082,$A$8:$A$5007,"مصروف",$I$8:$I$5007,"&lt;&gt;مرفوض"))</f>
        <v/>
      </c>
      <c r="P4082" s="25">
        <f>IF(A4082&lt;&gt;"عهدة","",N(F4082)-O4082)</f>
        <v/>
      </c>
      <c r="Q4082" s="26">
        <f>IF(A4082="","",IF(A4082="عهدة",IF(N(F4082)=0,"⚠ أدخل قيمة العهدة",IF(P4082&lt;0,"⛔ عجز / زيادة مصروفات "&amp;TEXT(-P4082,"#,##0"),IF(COUNTIFS($B$8:$B$5007,B4082,$A$8:$A$5007,"مصروف",$I$8:$I$5007,"&lt;&gt;مرفوض",$K$8:$K$5007,"&lt;&gt;نعم")&gt;0,"⚠ "&amp;COUNTIFS($B$8:$B$5007,B4082,$A$8:$A$5007,"مصروف",$I$8:$I$5007,"&lt;&gt;مرفوض",$K$8:$K$5007,"&lt;&gt;نعم")&amp;" مصروف غير مسوى",IF(L4082="تمت التسوية",IF(P4082=0,"✔ متوازنة وتمت التسوية","✔ تمت التسوية – متبقي "&amp;TEXT(P4082,"#,##0")),IF(P4082&gt;0,"متبقي "&amp;TEXT(P4082,"#,##0"),"✔ متوازنة"))))),IF(R4082=0,"⚠ أضف سطر عهدة أولًا",IF(OR(C4082="",N(G4082)=0),"⚠ أكمل التاريخ والقيمة",IF(S4082="","⚠ التاريخ خارج السنة المالية",IF(H4082="","⚠ اختر بند الموازنة",IF(I4082="مرفوض","✖ مرفوض من المدير",IF(I4082&lt;&gt;"موافق","⏳ بانتظار موافقة المدير",IF(K4082&lt;&gt;"نعم","⚠ غير مسوى مع الحسابات","✔ معتمد ومسوى")))))))))</f>
        <v/>
      </c>
      <c r="R4082">
        <f>N(R4081)+IF(A4082="عهدة",1,0)</f>
        <v/>
      </c>
      <c r="S4082">
        <f>IF(C4082="","",IF(AND(C4082&gt;=DATE(2026,9,1),C4082&lt;=DATE(2027,8,31)),(YEAR(C4082)-2026)*12+MONTH(C4082)-8,""))</f>
        <v/>
      </c>
      <c r="T4082">
        <f>IF(AND(A4082="مصروف",R4082&gt;0,I4082="موافق",S4082&lt;&gt;"",H4082&lt;&gt;""),N(G4082),0)</f>
        <v/>
      </c>
    </row>
    <row r="4083">
      <c r="A4083" s="19" t="n"/>
      <c r="B4083" s="20">
        <f>IF(A4083="","",IF(R4083=0,"⚠ أضف سطر عهدة أولًا","DMT-"&amp;TEXT(R4083,"000")))</f>
        <v/>
      </c>
      <c r="C4083" s="21" t="n"/>
      <c r="D4083" s="20">
        <f>IF(C4083="","",IF(S4083="","خارج السنة المالية",INDEX(القوائم!$D$2:$D$13,S4083)))</f>
        <v/>
      </c>
      <c r="E4083" s="22" t="n"/>
      <c r="F4083" s="23" t="n"/>
      <c r="G4083" s="23" t="n"/>
      <c r="H4083" s="22" t="n"/>
      <c r="I4083" s="19" t="n"/>
      <c r="J4083" s="21" t="n"/>
      <c r="K4083" s="19" t="n"/>
      <c r="L4083" s="19" t="n"/>
      <c r="M4083" s="21" t="n"/>
      <c r="N4083" s="22" t="n"/>
      <c r="O4083" s="24">
        <f>IF(A4083&lt;&gt;"عهدة","",SUMIFS($G$8:$G$5007,$B$8:$B$5007,B4083,$A$8:$A$5007,"مصروف",$I$8:$I$5007,"&lt;&gt;مرفوض"))</f>
        <v/>
      </c>
      <c r="P4083" s="25">
        <f>IF(A4083&lt;&gt;"عهدة","",N(F4083)-O4083)</f>
        <v/>
      </c>
      <c r="Q4083" s="26">
        <f>IF(A4083="","",IF(A4083="عهدة",IF(N(F4083)=0,"⚠ أدخل قيمة العهدة",IF(P4083&lt;0,"⛔ عجز / زيادة مصروفات "&amp;TEXT(-P4083,"#,##0"),IF(COUNTIFS($B$8:$B$5007,B4083,$A$8:$A$5007,"مصروف",$I$8:$I$5007,"&lt;&gt;مرفوض",$K$8:$K$5007,"&lt;&gt;نعم")&gt;0,"⚠ "&amp;COUNTIFS($B$8:$B$5007,B4083,$A$8:$A$5007,"مصروف",$I$8:$I$5007,"&lt;&gt;مرفوض",$K$8:$K$5007,"&lt;&gt;نعم")&amp;" مصروف غير مسوى",IF(L4083="تمت التسوية",IF(P4083=0,"✔ متوازنة وتمت التسوية","✔ تمت التسوية – متبقي "&amp;TEXT(P4083,"#,##0")),IF(P4083&gt;0,"متبقي "&amp;TEXT(P4083,"#,##0"),"✔ متوازنة"))))),IF(R4083=0,"⚠ أضف سطر عهدة أولًا",IF(OR(C4083="",N(G4083)=0),"⚠ أكمل التاريخ والقيمة",IF(S4083="","⚠ التاريخ خارج السنة المالية",IF(H4083="","⚠ اختر بند الموازنة",IF(I4083="مرفوض","✖ مرفوض من المدير",IF(I4083&lt;&gt;"موافق","⏳ بانتظار موافقة المدير",IF(K4083&lt;&gt;"نعم","⚠ غير مسوى مع الحسابات","✔ معتمد ومسوى")))))))))</f>
        <v/>
      </c>
      <c r="R4083">
        <f>N(R4082)+IF(A4083="عهدة",1,0)</f>
        <v/>
      </c>
      <c r="S4083">
        <f>IF(C4083="","",IF(AND(C4083&gt;=DATE(2026,9,1),C4083&lt;=DATE(2027,8,31)),(YEAR(C4083)-2026)*12+MONTH(C4083)-8,""))</f>
        <v/>
      </c>
      <c r="T4083">
        <f>IF(AND(A4083="مصروف",R4083&gt;0,I4083="موافق",S4083&lt;&gt;"",H4083&lt;&gt;""),N(G4083),0)</f>
        <v/>
      </c>
    </row>
    <row r="4084">
      <c r="A4084" s="19" t="n"/>
      <c r="B4084" s="20">
        <f>IF(A4084="","",IF(R4084=0,"⚠ أضف سطر عهدة أولًا","DMT-"&amp;TEXT(R4084,"000")))</f>
        <v/>
      </c>
      <c r="C4084" s="21" t="n"/>
      <c r="D4084" s="20">
        <f>IF(C4084="","",IF(S4084="","خارج السنة المالية",INDEX(القوائم!$D$2:$D$13,S4084)))</f>
        <v/>
      </c>
      <c r="E4084" s="22" t="n"/>
      <c r="F4084" s="23" t="n"/>
      <c r="G4084" s="23" t="n"/>
      <c r="H4084" s="22" t="n"/>
      <c r="I4084" s="19" t="n"/>
      <c r="J4084" s="21" t="n"/>
      <c r="K4084" s="19" t="n"/>
      <c r="L4084" s="19" t="n"/>
      <c r="M4084" s="21" t="n"/>
      <c r="N4084" s="22" t="n"/>
      <c r="O4084" s="24">
        <f>IF(A4084&lt;&gt;"عهدة","",SUMIFS($G$8:$G$5007,$B$8:$B$5007,B4084,$A$8:$A$5007,"مصروف",$I$8:$I$5007,"&lt;&gt;مرفوض"))</f>
        <v/>
      </c>
      <c r="P4084" s="25">
        <f>IF(A4084&lt;&gt;"عهدة","",N(F4084)-O4084)</f>
        <v/>
      </c>
      <c r="Q4084" s="26">
        <f>IF(A4084="","",IF(A4084="عهدة",IF(N(F4084)=0,"⚠ أدخل قيمة العهدة",IF(P4084&lt;0,"⛔ عجز / زيادة مصروفات "&amp;TEXT(-P4084,"#,##0"),IF(COUNTIFS($B$8:$B$5007,B4084,$A$8:$A$5007,"مصروف",$I$8:$I$5007,"&lt;&gt;مرفوض",$K$8:$K$5007,"&lt;&gt;نعم")&gt;0,"⚠ "&amp;COUNTIFS($B$8:$B$5007,B4084,$A$8:$A$5007,"مصروف",$I$8:$I$5007,"&lt;&gt;مرفوض",$K$8:$K$5007,"&lt;&gt;نعم")&amp;" مصروف غير مسوى",IF(L4084="تمت التسوية",IF(P4084=0,"✔ متوازنة وتمت التسوية","✔ تمت التسوية – متبقي "&amp;TEXT(P4084,"#,##0")),IF(P4084&gt;0,"متبقي "&amp;TEXT(P4084,"#,##0"),"✔ متوازنة"))))),IF(R4084=0,"⚠ أضف سطر عهدة أولًا",IF(OR(C4084="",N(G4084)=0),"⚠ أكمل التاريخ والقيمة",IF(S4084="","⚠ التاريخ خارج السنة المالية",IF(H4084="","⚠ اختر بند الموازنة",IF(I4084="مرفوض","✖ مرفوض من المدير",IF(I4084&lt;&gt;"موافق","⏳ بانتظار موافقة المدير",IF(K4084&lt;&gt;"نعم","⚠ غير مسوى مع الحسابات","✔ معتمد ومسوى")))))))))</f>
        <v/>
      </c>
      <c r="R4084">
        <f>N(R4083)+IF(A4084="عهدة",1,0)</f>
        <v/>
      </c>
      <c r="S4084">
        <f>IF(C4084="","",IF(AND(C4084&gt;=DATE(2026,9,1),C4084&lt;=DATE(2027,8,31)),(YEAR(C4084)-2026)*12+MONTH(C4084)-8,""))</f>
        <v/>
      </c>
      <c r="T4084">
        <f>IF(AND(A4084="مصروف",R4084&gt;0,I4084="موافق",S4084&lt;&gt;"",H4084&lt;&gt;""),N(G4084),0)</f>
        <v/>
      </c>
    </row>
    <row r="4085">
      <c r="A4085" s="19" t="n"/>
      <c r="B4085" s="20">
        <f>IF(A4085="","",IF(R4085=0,"⚠ أضف سطر عهدة أولًا","DMT-"&amp;TEXT(R4085,"000")))</f>
        <v/>
      </c>
      <c r="C4085" s="21" t="n"/>
      <c r="D4085" s="20">
        <f>IF(C4085="","",IF(S4085="","خارج السنة المالية",INDEX(القوائم!$D$2:$D$13,S4085)))</f>
        <v/>
      </c>
      <c r="E4085" s="22" t="n"/>
      <c r="F4085" s="23" t="n"/>
      <c r="G4085" s="23" t="n"/>
      <c r="H4085" s="22" t="n"/>
      <c r="I4085" s="19" t="n"/>
      <c r="J4085" s="21" t="n"/>
      <c r="K4085" s="19" t="n"/>
      <c r="L4085" s="19" t="n"/>
      <c r="M4085" s="21" t="n"/>
      <c r="N4085" s="22" t="n"/>
      <c r="O4085" s="24">
        <f>IF(A4085&lt;&gt;"عهدة","",SUMIFS($G$8:$G$5007,$B$8:$B$5007,B4085,$A$8:$A$5007,"مصروف",$I$8:$I$5007,"&lt;&gt;مرفوض"))</f>
        <v/>
      </c>
      <c r="P4085" s="25">
        <f>IF(A4085&lt;&gt;"عهدة","",N(F4085)-O4085)</f>
        <v/>
      </c>
      <c r="Q4085" s="26">
        <f>IF(A4085="","",IF(A4085="عهدة",IF(N(F4085)=0,"⚠ أدخل قيمة العهدة",IF(P4085&lt;0,"⛔ عجز / زيادة مصروفات "&amp;TEXT(-P4085,"#,##0"),IF(COUNTIFS($B$8:$B$5007,B4085,$A$8:$A$5007,"مصروف",$I$8:$I$5007,"&lt;&gt;مرفوض",$K$8:$K$5007,"&lt;&gt;نعم")&gt;0,"⚠ "&amp;COUNTIFS($B$8:$B$5007,B4085,$A$8:$A$5007,"مصروف",$I$8:$I$5007,"&lt;&gt;مرفوض",$K$8:$K$5007,"&lt;&gt;نعم")&amp;" مصروف غير مسوى",IF(L4085="تمت التسوية",IF(P4085=0,"✔ متوازنة وتمت التسوية","✔ تمت التسوية – متبقي "&amp;TEXT(P4085,"#,##0")),IF(P4085&gt;0,"متبقي "&amp;TEXT(P4085,"#,##0"),"✔ متوازنة"))))),IF(R4085=0,"⚠ أضف سطر عهدة أولًا",IF(OR(C4085="",N(G4085)=0),"⚠ أكمل التاريخ والقيمة",IF(S4085="","⚠ التاريخ خارج السنة المالية",IF(H4085="","⚠ اختر بند الموازنة",IF(I4085="مرفوض","✖ مرفوض من المدير",IF(I4085&lt;&gt;"موافق","⏳ بانتظار موافقة المدير",IF(K4085&lt;&gt;"نعم","⚠ غير مسوى مع الحسابات","✔ معتمد ومسوى")))))))))</f>
        <v/>
      </c>
      <c r="R4085">
        <f>N(R4084)+IF(A4085="عهدة",1,0)</f>
        <v/>
      </c>
      <c r="S4085">
        <f>IF(C4085="","",IF(AND(C4085&gt;=DATE(2026,9,1),C4085&lt;=DATE(2027,8,31)),(YEAR(C4085)-2026)*12+MONTH(C4085)-8,""))</f>
        <v/>
      </c>
      <c r="T4085">
        <f>IF(AND(A4085="مصروف",R4085&gt;0,I4085="موافق",S4085&lt;&gt;"",H4085&lt;&gt;""),N(G4085),0)</f>
        <v/>
      </c>
    </row>
    <row r="4086">
      <c r="A4086" s="19" t="n"/>
      <c r="B4086" s="20">
        <f>IF(A4086="","",IF(R4086=0,"⚠ أضف سطر عهدة أولًا","DMT-"&amp;TEXT(R4086,"000")))</f>
        <v/>
      </c>
      <c r="C4086" s="21" t="n"/>
      <c r="D4086" s="20">
        <f>IF(C4086="","",IF(S4086="","خارج السنة المالية",INDEX(القوائم!$D$2:$D$13,S4086)))</f>
        <v/>
      </c>
      <c r="E4086" s="22" t="n"/>
      <c r="F4086" s="23" t="n"/>
      <c r="G4086" s="23" t="n"/>
      <c r="H4086" s="22" t="n"/>
      <c r="I4086" s="19" t="n"/>
      <c r="J4086" s="21" t="n"/>
      <c r="K4086" s="19" t="n"/>
      <c r="L4086" s="19" t="n"/>
      <c r="M4086" s="21" t="n"/>
      <c r="N4086" s="22" t="n"/>
      <c r="O4086" s="24">
        <f>IF(A4086&lt;&gt;"عهدة","",SUMIFS($G$8:$G$5007,$B$8:$B$5007,B4086,$A$8:$A$5007,"مصروف",$I$8:$I$5007,"&lt;&gt;مرفوض"))</f>
        <v/>
      </c>
      <c r="P4086" s="25">
        <f>IF(A4086&lt;&gt;"عهدة","",N(F4086)-O4086)</f>
        <v/>
      </c>
      <c r="Q4086" s="26">
        <f>IF(A4086="","",IF(A4086="عهدة",IF(N(F4086)=0,"⚠ أدخل قيمة العهدة",IF(P4086&lt;0,"⛔ عجز / زيادة مصروفات "&amp;TEXT(-P4086,"#,##0"),IF(COUNTIFS($B$8:$B$5007,B4086,$A$8:$A$5007,"مصروف",$I$8:$I$5007,"&lt;&gt;مرفوض",$K$8:$K$5007,"&lt;&gt;نعم")&gt;0,"⚠ "&amp;COUNTIFS($B$8:$B$5007,B4086,$A$8:$A$5007,"مصروف",$I$8:$I$5007,"&lt;&gt;مرفوض",$K$8:$K$5007,"&lt;&gt;نعم")&amp;" مصروف غير مسوى",IF(L4086="تمت التسوية",IF(P4086=0,"✔ متوازنة وتمت التسوية","✔ تمت التسوية – متبقي "&amp;TEXT(P4086,"#,##0")),IF(P4086&gt;0,"متبقي "&amp;TEXT(P4086,"#,##0"),"✔ متوازنة"))))),IF(R4086=0,"⚠ أضف سطر عهدة أولًا",IF(OR(C4086="",N(G4086)=0),"⚠ أكمل التاريخ والقيمة",IF(S4086="","⚠ التاريخ خارج السنة المالية",IF(H4086="","⚠ اختر بند الموازنة",IF(I4086="مرفوض","✖ مرفوض من المدير",IF(I4086&lt;&gt;"موافق","⏳ بانتظار موافقة المدير",IF(K4086&lt;&gt;"نعم","⚠ غير مسوى مع الحسابات","✔ معتمد ومسوى")))))))))</f>
        <v/>
      </c>
      <c r="R4086">
        <f>N(R4085)+IF(A4086="عهدة",1,0)</f>
        <v/>
      </c>
      <c r="S4086">
        <f>IF(C4086="","",IF(AND(C4086&gt;=DATE(2026,9,1),C4086&lt;=DATE(2027,8,31)),(YEAR(C4086)-2026)*12+MONTH(C4086)-8,""))</f>
        <v/>
      </c>
      <c r="T4086">
        <f>IF(AND(A4086="مصروف",R4086&gt;0,I4086="موافق",S4086&lt;&gt;"",H4086&lt;&gt;""),N(G4086),0)</f>
        <v/>
      </c>
    </row>
    <row r="4087">
      <c r="A4087" s="19" t="n"/>
      <c r="B4087" s="20">
        <f>IF(A4087="","",IF(R4087=0,"⚠ أضف سطر عهدة أولًا","DMT-"&amp;TEXT(R4087,"000")))</f>
        <v/>
      </c>
      <c r="C4087" s="21" t="n"/>
      <c r="D4087" s="20">
        <f>IF(C4087="","",IF(S4087="","خارج السنة المالية",INDEX(القوائم!$D$2:$D$13,S4087)))</f>
        <v/>
      </c>
      <c r="E4087" s="22" t="n"/>
      <c r="F4087" s="23" t="n"/>
      <c r="G4087" s="23" t="n"/>
      <c r="H4087" s="22" t="n"/>
      <c r="I4087" s="19" t="n"/>
      <c r="J4087" s="21" t="n"/>
      <c r="K4087" s="19" t="n"/>
      <c r="L4087" s="19" t="n"/>
      <c r="M4087" s="21" t="n"/>
      <c r="N4087" s="22" t="n"/>
      <c r="O4087" s="24">
        <f>IF(A4087&lt;&gt;"عهدة","",SUMIFS($G$8:$G$5007,$B$8:$B$5007,B4087,$A$8:$A$5007,"مصروف",$I$8:$I$5007,"&lt;&gt;مرفوض"))</f>
        <v/>
      </c>
      <c r="P4087" s="25">
        <f>IF(A4087&lt;&gt;"عهدة","",N(F4087)-O4087)</f>
        <v/>
      </c>
      <c r="Q4087" s="26">
        <f>IF(A4087="","",IF(A4087="عهدة",IF(N(F4087)=0,"⚠ أدخل قيمة العهدة",IF(P4087&lt;0,"⛔ عجز / زيادة مصروفات "&amp;TEXT(-P4087,"#,##0"),IF(COUNTIFS($B$8:$B$5007,B4087,$A$8:$A$5007,"مصروف",$I$8:$I$5007,"&lt;&gt;مرفوض",$K$8:$K$5007,"&lt;&gt;نعم")&gt;0,"⚠ "&amp;COUNTIFS($B$8:$B$5007,B4087,$A$8:$A$5007,"مصروف",$I$8:$I$5007,"&lt;&gt;مرفوض",$K$8:$K$5007,"&lt;&gt;نعم")&amp;" مصروف غير مسوى",IF(L4087="تمت التسوية",IF(P4087=0,"✔ متوازنة وتمت التسوية","✔ تمت التسوية – متبقي "&amp;TEXT(P4087,"#,##0")),IF(P4087&gt;0,"متبقي "&amp;TEXT(P4087,"#,##0"),"✔ متوازنة"))))),IF(R4087=0,"⚠ أضف سطر عهدة أولًا",IF(OR(C4087="",N(G4087)=0),"⚠ أكمل التاريخ والقيمة",IF(S4087="","⚠ التاريخ خارج السنة المالية",IF(H4087="","⚠ اختر بند الموازنة",IF(I4087="مرفوض","✖ مرفوض من المدير",IF(I4087&lt;&gt;"موافق","⏳ بانتظار موافقة المدير",IF(K4087&lt;&gt;"نعم","⚠ غير مسوى مع الحسابات","✔ معتمد ومسوى")))))))))</f>
        <v/>
      </c>
      <c r="R4087">
        <f>N(R4086)+IF(A4087="عهدة",1,0)</f>
        <v/>
      </c>
      <c r="S4087">
        <f>IF(C4087="","",IF(AND(C4087&gt;=DATE(2026,9,1),C4087&lt;=DATE(2027,8,31)),(YEAR(C4087)-2026)*12+MONTH(C4087)-8,""))</f>
        <v/>
      </c>
      <c r="T4087">
        <f>IF(AND(A4087="مصروف",R4087&gt;0,I4087="موافق",S4087&lt;&gt;"",H4087&lt;&gt;""),N(G4087),0)</f>
        <v/>
      </c>
    </row>
    <row r="4088">
      <c r="A4088" s="19" t="n"/>
      <c r="B4088" s="20">
        <f>IF(A4088="","",IF(R4088=0,"⚠ أضف سطر عهدة أولًا","DMT-"&amp;TEXT(R4088,"000")))</f>
        <v/>
      </c>
      <c r="C4088" s="21" t="n"/>
      <c r="D4088" s="20">
        <f>IF(C4088="","",IF(S4088="","خارج السنة المالية",INDEX(القوائم!$D$2:$D$13,S4088)))</f>
        <v/>
      </c>
      <c r="E4088" s="22" t="n"/>
      <c r="F4088" s="23" t="n"/>
      <c r="G4088" s="23" t="n"/>
      <c r="H4088" s="22" t="n"/>
      <c r="I4088" s="19" t="n"/>
      <c r="J4088" s="21" t="n"/>
      <c r="K4088" s="19" t="n"/>
      <c r="L4088" s="19" t="n"/>
      <c r="M4088" s="21" t="n"/>
      <c r="N4088" s="22" t="n"/>
      <c r="O4088" s="24">
        <f>IF(A4088&lt;&gt;"عهدة","",SUMIFS($G$8:$G$5007,$B$8:$B$5007,B4088,$A$8:$A$5007,"مصروف",$I$8:$I$5007,"&lt;&gt;مرفوض"))</f>
        <v/>
      </c>
      <c r="P4088" s="25">
        <f>IF(A4088&lt;&gt;"عهدة","",N(F4088)-O4088)</f>
        <v/>
      </c>
      <c r="Q4088" s="26">
        <f>IF(A4088="","",IF(A4088="عهدة",IF(N(F4088)=0,"⚠ أدخل قيمة العهدة",IF(P4088&lt;0,"⛔ عجز / زيادة مصروفات "&amp;TEXT(-P4088,"#,##0"),IF(COUNTIFS($B$8:$B$5007,B4088,$A$8:$A$5007,"مصروف",$I$8:$I$5007,"&lt;&gt;مرفوض",$K$8:$K$5007,"&lt;&gt;نعم")&gt;0,"⚠ "&amp;COUNTIFS($B$8:$B$5007,B4088,$A$8:$A$5007,"مصروف",$I$8:$I$5007,"&lt;&gt;مرفوض",$K$8:$K$5007,"&lt;&gt;نعم")&amp;" مصروف غير مسوى",IF(L4088="تمت التسوية",IF(P4088=0,"✔ متوازنة وتمت التسوية","✔ تمت التسوية – متبقي "&amp;TEXT(P4088,"#,##0")),IF(P4088&gt;0,"متبقي "&amp;TEXT(P4088,"#,##0"),"✔ متوازنة"))))),IF(R4088=0,"⚠ أضف سطر عهدة أولًا",IF(OR(C4088="",N(G4088)=0),"⚠ أكمل التاريخ والقيمة",IF(S4088="","⚠ التاريخ خارج السنة المالية",IF(H4088="","⚠ اختر بند الموازنة",IF(I4088="مرفوض","✖ مرفوض من المدير",IF(I4088&lt;&gt;"موافق","⏳ بانتظار موافقة المدير",IF(K4088&lt;&gt;"نعم","⚠ غير مسوى مع الحسابات","✔ معتمد ومسوى")))))))))</f>
        <v/>
      </c>
      <c r="R4088">
        <f>N(R4087)+IF(A4088="عهدة",1,0)</f>
        <v/>
      </c>
      <c r="S4088">
        <f>IF(C4088="","",IF(AND(C4088&gt;=DATE(2026,9,1),C4088&lt;=DATE(2027,8,31)),(YEAR(C4088)-2026)*12+MONTH(C4088)-8,""))</f>
        <v/>
      </c>
      <c r="T4088">
        <f>IF(AND(A4088="مصروف",R4088&gt;0,I4088="موافق",S4088&lt;&gt;"",H4088&lt;&gt;""),N(G4088),0)</f>
        <v/>
      </c>
    </row>
    <row r="4089">
      <c r="A4089" s="19" t="n"/>
      <c r="B4089" s="20">
        <f>IF(A4089="","",IF(R4089=0,"⚠ أضف سطر عهدة أولًا","DMT-"&amp;TEXT(R4089,"000")))</f>
        <v/>
      </c>
      <c r="C4089" s="21" t="n"/>
      <c r="D4089" s="20">
        <f>IF(C4089="","",IF(S4089="","خارج السنة المالية",INDEX(القوائم!$D$2:$D$13,S4089)))</f>
        <v/>
      </c>
      <c r="E4089" s="22" t="n"/>
      <c r="F4089" s="23" t="n"/>
      <c r="G4089" s="23" t="n"/>
      <c r="H4089" s="22" t="n"/>
      <c r="I4089" s="19" t="n"/>
      <c r="J4089" s="21" t="n"/>
      <c r="K4089" s="19" t="n"/>
      <c r="L4089" s="19" t="n"/>
      <c r="M4089" s="21" t="n"/>
      <c r="N4089" s="22" t="n"/>
      <c r="O4089" s="24">
        <f>IF(A4089&lt;&gt;"عهدة","",SUMIFS($G$8:$G$5007,$B$8:$B$5007,B4089,$A$8:$A$5007,"مصروف",$I$8:$I$5007,"&lt;&gt;مرفوض"))</f>
        <v/>
      </c>
      <c r="P4089" s="25">
        <f>IF(A4089&lt;&gt;"عهدة","",N(F4089)-O4089)</f>
        <v/>
      </c>
      <c r="Q4089" s="26">
        <f>IF(A4089="","",IF(A4089="عهدة",IF(N(F4089)=0,"⚠ أدخل قيمة العهدة",IF(P4089&lt;0,"⛔ عجز / زيادة مصروفات "&amp;TEXT(-P4089,"#,##0"),IF(COUNTIFS($B$8:$B$5007,B4089,$A$8:$A$5007,"مصروف",$I$8:$I$5007,"&lt;&gt;مرفوض",$K$8:$K$5007,"&lt;&gt;نعم")&gt;0,"⚠ "&amp;COUNTIFS($B$8:$B$5007,B4089,$A$8:$A$5007,"مصروف",$I$8:$I$5007,"&lt;&gt;مرفوض",$K$8:$K$5007,"&lt;&gt;نعم")&amp;" مصروف غير مسوى",IF(L4089="تمت التسوية",IF(P4089=0,"✔ متوازنة وتمت التسوية","✔ تمت التسوية – متبقي "&amp;TEXT(P4089,"#,##0")),IF(P4089&gt;0,"متبقي "&amp;TEXT(P4089,"#,##0"),"✔ متوازنة"))))),IF(R4089=0,"⚠ أضف سطر عهدة أولًا",IF(OR(C4089="",N(G4089)=0),"⚠ أكمل التاريخ والقيمة",IF(S4089="","⚠ التاريخ خارج السنة المالية",IF(H4089="","⚠ اختر بند الموازنة",IF(I4089="مرفوض","✖ مرفوض من المدير",IF(I4089&lt;&gt;"موافق","⏳ بانتظار موافقة المدير",IF(K4089&lt;&gt;"نعم","⚠ غير مسوى مع الحسابات","✔ معتمد ومسوى")))))))))</f>
        <v/>
      </c>
      <c r="R4089">
        <f>N(R4088)+IF(A4089="عهدة",1,0)</f>
        <v/>
      </c>
      <c r="S4089">
        <f>IF(C4089="","",IF(AND(C4089&gt;=DATE(2026,9,1),C4089&lt;=DATE(2027,8,31)),(YEAR(C4089)-2026)*12+MONTH(C4089)-8,""))</f>
        <v/>
      </c>
      <c r="T4089">
        <f>IF(AND(A4089="مصروف",R4089&gt;0,I4089="موافق",S4089&lt;&gt;"",H4089&lt;&gt;""),N(G4089),0)</f>
        <v/>
      </c>
    </row>
    <row r="4090">
      <c r="A4090" s="19" t="n"/>
      <c r="B4090" s="20">
        <f>IF(A4090="","",IF(R4090=0,"⚠ أضف سطر عهدة أولًا","DMT-"&amp;TEXT(R4090,"000")))</f>
        <v/>
      </c>
      <c r="C4090" s="21" t="n"/>
      <c r="D4090" s="20">
        <f>IF(C4090="","",IF(S4090="","خارج السنة المالية",INDEX(القوائم!$D$2:$D$13,S4090)))</f>
        <v/>
      </c>
      <c r="E4090" s="22" t="n"/>
      <c r="F4090" s="23" t="n"/>
      <c r="G4090" s="23" t="n"/>
      <c r="H4090" s="22" t="n"/>
      <c r="I4090" s="19" t="n"/>
      <c r="J4090" s="21" t="n"/>
      <c r="K4090" s="19" t="n"/>
      <c r="L4090" s="19" t="n"/>
      <c r="M4090" s="21" t="n"/>
      <c r="N4090" s="22" t="n"/>
      <c r="O4090" s="24">
        <f>IF(A4090&lt;&gt;"عهدة","",SUMIFS($G$8:$G$5007,$B$8:$B$5007,B4090,$A$8:$A$5007,"مصروف",$I$8:$I$5007,"&lt;&gt;مرفوض"))</f>
        <v/>
      </c>
      <c r="P4090" s="25">
        <f>IF(A4090&lt;&gt;"عهدة","",N(F4090)-O4090)</f>
        <v/>
      </c>
      <c r="Q4090" s="26">
        <f>IF(A4090="","",IF(A4090="عهدة",IF(N(F4090)=0,"⚠ أدخل قيمة العهدة",IF(P4090&lt;0,"⛔ عجز / زيادة مصروفات "&amp;TEXT(-P4090,"#,##0"),IF(COUNTIFS($B$8:$B$5007,B4090,$A$8:$A$5007,"مصروف",$I$8:$I$5007,"&lt;&gt;مرفوض",$K$8:$K$5007,"&lt;&gt;نعم")&gt;0,"⚠ "&amp;COUNTIFS($B$8:$B$5007,B4090,$A$8:$A$5007,"مصروف",$I$8:$I$5007,"&lt;&gt;مرفوض",$K$8:$K$5007,"&lt;&gt;نعم")&amp;" مصروف غير مسوى",IF(L4090="تمت التسوية",IF(P4090=0,"✔ متوازنة وتمت التسوية","✔ تمت التسوية – متبقي "&amp;TEXT(P4090,"#,##0")),IF(P4090&gt;0,"متبقي "&amp;TEXT(P4090,"#,##0"),"✔ متوازنة"))))),IF(R4090=0,"⚠ أضف سطر عهدة أولًا",IF(OR(C4090="",N(G4090)=0),"⚠ أكمل التاريخ والقيمة",IF(S4090="","⚠ التاريخ خارج السنة المالية",IF(H4090="","⚠ اختر بند الموازنة",IF(I4090="مرفوض","✖ مرفوض من المدير",IF(I4090&lt;&gt;"موافق","⏳ بانتظار موافقة المدير",IF(K4090&lt;&gt;"نعم","⚠ غير مسوى مع الحسابات","✔ معتمد ومسوى")))))))))</f>
        <v/>
      </c>
      <c r="R4090">
        <f>N(R4089)+IF(A4090="عهدة",1,0)</f>
        <v/>
      </c>
      <c r="S4090">
        <f>IF(C4090="","",IF(AND(C4090&gt;=DATE(2026,9,1),C4090&lt;=DATE(2027,8,31)),(YEAR(C4090)-2026)*12+MONTH(C4090)-8,""))</f>
        <v/>
      </c>
      <c r="T4090">
        <f>IF(AND(A4090="مصروف",R4090&gt;0,I4090="موافق",S4090&lt;&gt;"",H4090&lt;&gt;""),N(G4090),0)</f>
        <v/>
      </c>
    </row>
    <row r="4091">
      <c r="A4091" s="19" t="n"/>
      <c r="B4091" s="20">
        <f>IF(A4091="","",IF(R4091=0,"⚠ أضف سطر عهدة أولًا","DMT-"&amp;TEXT(R4091,"000")))</f>
        <v/>
      </c>
      <c r="C4091" s="21" t="n"/>
      <c r="D4091" s="20">
        <f>IF(C4091="","",IF(S4091="","خارج السنة المالية",INDEX(القوائم!$D$2:$D$13,S4091)))</f>
        <v/>
      </c>
      <c r="E4091" s="22" t="n"/>
      <c r="F4091" s="23" t="n"/>
      <c r="G4091" s="23" t="n"/>
      <c r="H4091" s="22" t="n"/>
      <c r="I4091" s="19" t="n"/>
      <c r="J4091" s="21" t="n"/>
      <c r="K4091" s="19" t="n"/>
      <c r="L4091" s="19" t="n"/>
      <c r="M4091" s="21" t="n"/>
      <c r="N4091" s="22" t="n"/>
      <c r="O4091" s="24">
        <f>IF(A4091&lt;&gt;"عهدة","",SUMIFS($G$8:$G$5007,$B$8:$B$5007,B4091,$A$8:$A$5007,"مصروف",$I$8:$I$5007,"&lt;&gt;مرفوض"))</f>
        <v/>
      </c>
      <c r="P4091" s="25">
        <f>IF(A4091&lt;&gt;"عهدة","",N(F4091)-O4091)</f>
        <v/>
      </c>
      <c r="Q4091" s="26">
        <f>IF(A4091="","",IF(A4091="عهدة",IF(N(F4091)=0,"⚠ أدخل قيمة العهدة",IF(P4091&lt;0,"⛔ عجز / زيادة مصروفات "&amp;TEXT(-P4091,"#,##0"),IF(COUNTIFS($B$8:$B$5007,B4091,$A$8:$A$5007,"مصروف",$I$8:$I$5007,"&lt;&gt;مرفوض",$K$8:$K$5007,"&lt;&gt;نعم")&gt;0,"⚠ "&amp;COUNTIFS($B$8:$B$5007,B4091,$A$8:$A$5007,"مصروف",$I$8:$I$5007,"&lt;&gt;مرفوض",$K$8:$K$5007,"&lt;&gt;نعم")&amp;" مصروف غير مسوى",IF(L4091="تمت التسوية",IF(P4091=0,"✔ متوازنة وتمت التسوية","✔ تمت التسوية – متبقي "&amp;TEXT(P4091,"#,##0")),IF(P4091&gt;0,"متبقي "&amp;TEXT(P4091,"#,##0"),"✔ متوازنة"))))),IF(R4091=0,"⚠ أضف سطر عهدة أولًا",IF(OR(C4091="",N(G4091)=0),"⚠ أكمل التاريخ والقيمة",IF(S4091="","⚠ التاريخ خارج السنة المالية",IF(H4091="","⚠ اختر بند الموازنة",IF(I4091="مرفوض","✖ مرفوض من المدير",IF(I4091&lt;&gt;"موافق","⏳ بانتظار موافقة المدير",IF(K4091&lt;&gt;"نعم","⚠ غير مسوى مع الحسابات","✔ معتمد ومسوى")))))))))</f>
        <v/>
      </c>
      <c r="R4091">
        <f>N(R4090)+IF(A4091="عهدة",1,0)</f>
        <v/>
      </c>
      <c r="S4091">
        <f>IF(C4091="","",IF(AND(C4091&gt;=DATE(2026,9,1),C4091&lt;=DATE(2027,8,31)),(YEAR(C4091)-2026)*12+MONTH(C4091)-8,""))</f>
        <v/>
      </c>
      <c r="T4091">
        <f>IF(AND(A4091="مصروف",R4091&gt;0,I4091="موافق",S4091&lt;&gt;"",H4091&lt;&gt;""),N(G4091),0)</f>
        <v/>
      </c>
    </row>
    <row r="4092">
      <c r="A4092" s="19" t="n"/>
      <c r="B4092" s="20">
        <f>IF(A4092="","",IF(R4092=0,"⚠ أضف سطر عهدة أولًا","DMT-"&amp;TEXT(R4092,"000")))</f>
        <v/>
      </c>
      <c r="C4092" s="21" t="n"/>
      <c r="D4092" s="20">
        <f>IF(C4092="","",IF(S4092="","خارج السنة المالية",INDEX(القوائم!$D$2:$D$13,S4092)))</f>
        <v/>
      </c>
      <c r="E4092" s="22" t="n"/>
      <c r="F4092" s="23" t="n"/>
      <c r="G4092" s="23" t="n"/>
      <c r="H4092" s="22" t="n"/>
      <c r="I4092" s="19" t="n"/>
      <c r="J4092" s="21" t="n"/>
      <c r="K4092" s="19" t="n"/>
      <c r="L4092" s="19" t="n"/>
      <c r="M4092" s="21" t="n"/>
      <c r="N4092" s="22" t="n"/>
      <c r="O4092" s="24">
        <f>IF(A4092&lt;&gt;"عهدة","",SUMIFS($G$8:$G$5007,$B$8:$B$5007,B4092,$A$8:$A$5007,"مصروف",$I$8:$I$5007,"&lt;&gt;مرفوض"))</f>
        <v/>
      </c>
      <c r="P4092" s="25">
        <f>IF(A4092&lt;&gt;"عهدة","",N(F4092)-O4092)</f>
        <v/>
      </c>
      <c r="Q4092" s="26">
        <f>IF(A4092="","",IF(A4092="عهدة",IF(N(F4092)=0,"⚠ أدخل قيمة العهدة",IF(P4092&lt;0,"⛔ عجز / زيادة مصروفات "&amp;TEXT(-P4092,"#,##0"),IF(COUNTIFS($B$8:$B$5007,B4092,$A$8:$A$5007,"مصروف",$I$8:$I$5007,"&lt;&gt;مرفوض",$K$8:$K$5007,"&lt;&gt;نعم")&gt;0,"⚠ "&amp;COUNTIFS($B$8:$B$5007,B4092,$A$8:$A$5007,"مصروف",$I$8:$I$5007,"&lt;&gt;مرفوض",$K$8:$K$5007,"&lt;&gt;نعم")&amp;" مصروف غير مسوى",IF(L4092="تمت التسوية",IF(P4092=0,"✔ متوازنة وتمت التسوية","✔ تمت التسوية – متبقي "&amp;TEXT(P4092,"#,##0")),IF(P4092&gt;0,"متبقي "&amp;TEXT(P4092,"#,##0"),"✔ متوازنة"))))),IF(R4092=0,"⚠ أضف سطر عهدة أولًا",IF(OR(C4092="",N(G4092)=0),"⚠ أكمل التاريخ والقيمة",IF(S4092="","⚠ التاريخ خارج السنة المالية",IF(H4092="","⚠ اختر بند الموازنة",IF(I4092="مرفوض","✖ مرفوض من المدير",IF(I4092&lt;&gt;"موافق","⏳ بانتظار موافقة المدير",IF(K4092&lt;&gt;"نعم","⚠ غير مسوى مع الحسابات","✔ معتمد ومسوى")))))))))</f>
        <v/>
      </c>
      <c r="R4092">
        <f>N(R4091)+IF(A4092="عهدة",1,0)</f>
        <v/>
      </c>
      <c r="S4092">
        <f>IF(C4092="","",IF(AND(C4092&gt;=DATE(2026,9,1),C4092&lt;=DATE(2027,8,31)),(YEAR(C4092)-2026)*12+MONTH(C4092)-8,""))</f>
        <v/>
      </c>
      <c r="T4092">
        <f>IF(AND(A4092="مصروف",R4092&gt;0,I4092="موافق",S4092&lt;&gt;"",H4092&lt;&gt;""),N(G4092),0)</f>
        <v/>
      </c>
    </row>
    <row r="4093">
      <c r="A4093" s="19" t="n"/>
      <c r="B4093" s="20">
        <f>IF(A4093="","",IF(R4093=0,"⚠ أضف سطر عهدة أولًا","DMT-"&amp;TEXT(R4093,"000")))</f>
        <v/>
      </c>
      <c r="C4093" s="21" t="n"/>
      <c r="D4093" s="20">
        <f>IF(C4093="","",IF(S4093="","خارج السنة المالية",INDEX(القوائم!$D$2:$D$13,S4093)))</f>
        <v/>
      </c>
      <c r="E4093" s="22" t="n"/>
      <c r="F4093" s="23" t="n"/>
      <c r="G4093" s="23" t="n"/>
      <c r="H4093" s="22" t="n"/>
      <c r="I4093" s="19" t="n"/>
      <c r="J4093" s="21" t="n"/>
      <c r="K4093" s="19" t="n"/>
      <c r="L4093" s="19" t="n"/>
      <c r="M4093" s="21" t="n"/>
      <c r="N4093" s="22" t="n"/>
      <c r="O4093" s="24">
        <f>IF(A4093&lt;&gt;"عهدة","",SUMIFS($G$8:$G$5007,$B$8:$B$5007,B4093,$A$8:$A$5007,"مصروف",$I$8:$I$5007,"&lt;&gt;مرفوض"))</f>
        <v/>
      </c>
      <c r="P4093" s="25">
        <f>IF(A4093&lt;&gt;"عهدة","",N(F4093)-O4093)</f>
        <v/>
      </c>
      <c r="Q4093" s="26">
        <f>IF(A4093="","",IF(A4093="عهدة",IF(N(F4093)=0,"⚠ أدخل قيمة العهدة",IF(P4093&lt;0,"⛔ عجز / زيادة مصروفات "&amp;TEXT(-P4093,"#,##0"),IF(COUNTIFS($B$8:$B$5007,B4093,$A$8:$A$5007,"مصروف",$I$8:$I$5007,"&lt;&gt;مرفوض",$K$8:$K$5007,"&lt;&gt;نعم")&gt;0,"⚠ "&amp;COUNTIFS($B$8:$B$5007,B4093,$A$8:$A$5007,"مصروف",$I$8:$I$5007,"&lt;&gt;مرفوض",$K$8:$K$5007,"&lt;&gt;نعم")&amp;" مصروف غير مسوى",IF(L4093="تمت التسوية",IF(P4093=0,"✔ متوازنة وتمت التسوية","✔ تمت التسوية – متبقي "&amp;TEXT(P4093,"#,##0")),IF(P4093&gt;0,"متبقي "&amp;TEXT(P4093,"#,##0"),"✔ متوازنة"))))),IF(R4093=0,"⚠ أضف سطر عهدة أولًا",IF(OR(C4093="",N(G4093)=0),"⚠ أكمل التاريخ والقيمة",IF(S4093="","⚠ التاريخ خارج السنة المالية",IF(H4093="","⚠ اختر بند الموازنة",IF(I4093="مرفوض","✖ مرفوض من المدير",IF(I4093&lt;&gt;"موافق","⏳ بانتظار موافقة المدير",IF(K4093&lt;&gt;"نعم","⚠ غير مسوى مع الحسابات","✔ معتمد ومسوى")))))))))</f>
        <v/>
      </c>
      <c r="R4093">
        <f>N(R4092)+IF(A4093="عهدة",1,0)</f>
        <v/>
      </c>
      <c r="S4093">
        <f>IF(C4093="","",IF(AND(C4093&gt;=DATE(2026,9,1),C4093&lt;=DATE(2027,8,31)),(YEAR(C4093)-2026)*12+MONTH(C4093)-8,""))</f>
        <v/>
      </c>
      <c r="T4093">
        <f>IF(AND(A4093="مصروف",R4093&gt;0,I4093="موافق",S4093&lt;&gt;"",H4093&lt;&gt;""),N(G4093),0)</f>
        <v/>
      </c>
    </row>
    <row r="4094">
      <c r="A4094" s="19" t="n"/>
      <c r="B4094" s="20">
        <f>IF(A4094="","",IF(R4094=0,"⚠ أضف سطر عهدة أولًا","DMT-"&amp;TEXT(R4094,"000")))</f>
        <v/>
      </c>
      <c r="C4094" s="21" t="n"/>
      <c r="D4094" s="20">
        <f>IF(C4094="","",IF(S4094="","خارج السنة المالية",INDEX(القوائم!$D$2:$D$13,S4094)))</f>
        <v/>
      </c>
      <c r="E4094" s="22" t="n"/>
      <c r="F4094" s="23" t="n"/>
      <c r="G4094" s="23" t="n"/>
      <c r="H4094" s="22" t="n"/>
      <c r="I4094" s="19" t="n"/>
      <c r="J4094" s="21" t="n"/>
      <c r="K4094" s="19" t="n"/>
      <c r="L4094" s="19" t="n"/>
      <c r="M4094" s="21" t="n"/>
      <c r="N4094" s="22" t="n"/>
      <c r="O4094" s="24">
        <f>IF(A4094&lt;&gt;"عهدة","",SUMIFS($G$8:$G$5007,$B$8:$B$5007,B4094,$A$8:$A$5007,"مصروف",$I$8:$I$5007,"&lt;&gt;مرفوض"))</f>
        <v/>
      </c>
      <c r="P4094" s="25">
        <f>IF(A4094&lt;&gt;"عهدة","",N(F4094)-O4094)</f>
        <v/>
      </c>
      <c r="Q4094" s="26">
        <f>IF(A4094="","",IF(A4094="عهدة",IF(N(F4094)=0,"⚠ أدخل قيمة العهدة",IF(P4094&lt;0,"⛔ عجز / زيادة مصروفات "&amp;TEXT(-P4094,"#,##0"),IF(COUNTIFS($B$8:$B$5007,B4094,$A$8:$A$5007,"مصروف",$I$8:$I$5007,"&lt;&gt;مرفوض",$K$8:$K$5007,"&lt;&gt;نعم")&gt;0,"⚠ "&amp;COUNTIFS($B$8:$B$5007,B4094,$A$8:$A$5007,"مصروف",$I$8:$I$5007,"&lt;&gt;مرفوض",$K$8:$K$5007,"&lt;&gt;نعم")&amp;" مصروف غير مسوى",IF(L4094="تمت التسوية",IF(P4094=0,"✔ متوازنة وتمت التسوية","✔ تمت التسوية – متبقي "&amp;TEXT(P4094,"#,##0")),IF(P4094&gt;0,"متبقي "&amp;TEXT(P4094,"#,##0"),"✔ متوازنة"))))),IF(R4094=0,"⚠ أضف سطر عهدة أولًا",IF(OR(C4094="",N(G4094)=0),"⚠ أكمل التاريخ والقيمة",IF(S4094="","⚠ التاريخ خارج السنة المالية",IF(H4094="","⚠ اختر بند الموازنة",IF(I4094="مرفوض","✖ مرفوض من المدير",IF(I4094&lt;&gt;"موافق","⏳ بانتظار موافقة المدير",IF(K4094&lt;&gt;"نعم","⚠ غير مسوى مع الحسابات","✔ معتمد ومسوى")))))))))</f>
        <v/>
      </c>
      <c r="R4094">
        <f>N(R4093)+IF(A4094="عهدة",1,0)</f>
        <v/>
      </c>
      <c r="S4094">
        <f>IF(C4094="","",IF(AND(C4094&gt;=DATE(2026,9,1),C4094&lt;=DATE(2027,8,31)),(YEAR(C4094)-2026)*12+MONTH(C4094)-8,""))</f>
        <v/>
      </c>
      <c r="T4094">
        <f>IF(AND(A4094="مصروف",R4094&gt;0,I4094="موافق",S4094&lt;&gt;"",H4094&lt;&gt;""),N(G4094),0)</f>
        <v/>
      </c>
    </row>
    <row r="4095">
      <c r="A4095" s="19" t="n"/>
      <c r="B4095" s="20">
        <f>IF(A4095="","",IF(R4095=0,"⚠ أضف سطر عهدة أولًا","DMT-"&amp;TEXT(R4095,"000")))</f>
        <v/>
      </c>
      <c r="C4095" s="21" t="n"/>
      <c r="D4095" s="20">
        <f>IF(C4095="","",IF(S4095="","خارج السنة المالية",INDEX(القوائم!$D$2:$D$13,S4095)))</f>
        <v/>
      </c>
      <c r="E4095" s="22" t="n"/>
      <c r="F4095" s="23" t="n"/>
      <c r="G4095" s="23" t="n"/>
      <c r="H4095" s="22" t="n"/>
      <c r="I4095" s="19" t="n"/>
      <c r="J4095" s="21" t="n"/>
      <c r="K4095" s="19" t="n"/>
      <c r="L4095" s="19" t="n"/>
      <c r="M4095" s="21" t="n"/>
      <c r="N4095" s="22" t="n"/>
      <c r="O4095" s="24">
        <f>IF(A4095&lt;&gt;"عهدة","",SUMIFS($G$8:$G$5007,$B$8:$B$5007,B4095,$A$8:$A$5007,"مصروف",$I$8:$I$5007,"&lt;&gt;مرفوض"))</f>
        <v/>
      </c>
      <c r="P4095" s="25">
        <f>IF(A4095&lt;&gt;"عهدة","",N(F4095)-O4095)</f>
        <v/>
      </c>
      <c r="Q4095" s="26">
        <f>IF(A4095="","",IF(A4095="عهدة",IF(N(F4095)=0,"⚠ أدخل قيمة العهدة",IF(P4095&lt;0,"⛔ عجز / زيادة مصروفات "&amp;TEXT(-P4095,"#,##0"),IF(COUNTIFS($B$8:$B$5007,B4095,$A$8:$A$5007,"مصروف",$I$8:$I$5007,"&lt;&gt;مرفوض",$K$8:$K$5007,"&lt;&gt;نعم")&gt;0,"⚠ "&amp;COUNTIFS($B$8:$B$5007,B4095,$A$8:$A$5007,"مصروف",$I$8:$I$5007,"&lt;&gt;مرفوض",$K$8:$K$5007,"&lt;&gt;نعم")&amp;" مصروف غير مسوى",IF(L4095="تمت التسوية",IF(P4095=0,"✔ متوازنة وتمت التسوية","✔ تمت التسوية – متبقي "&amp;TEXT(P4095,"#,##0")),IF(P4095&gt;0,"متبقي "&amp;TEXT(P4095,"#,##0"),"✔ متوازنة"))))),IF(R4095=0,"⚠ أضف سطر عهدة أولًا",IF(OR(C4095="",N(G4095)=0),"⚠ أكمل التاريخ والقيمة",IF(S4095="","⚠ التاريخ خارج السنة المالية",IF(H4095="","⚠ اختر بند الموازنة",IF(I4095="مرفوض","✖ مرفوض من المدير",IF(I4095&lt;&gt;"موافق","⏳ بانتظار موافقة المدير",IF(K4095&lt;&gt;"نعم","⚠ غير مسوى مع الحسابات","✔ معتمد ومسوى")))))))))</f>
        <v/>
      </c>
      <c r="R4095">
        <f>N(R4094)+IF(A4095="عهدة",1,0)</f>
        <v/>
      </c>
      <c r="S4095">
        <f>IF(C4095="","",IF(AND(C4095&gt;=DATE(2026,9,1),C4095&lt;=DATE(2027,8,31)),(YEAR(C4095)-2026)*12+MONTH(C4095)-8,""))</f>
        <v/>
      </c>
      <c r="T4095">
        <f>IF(AND(A4095="مصروف",R4095&gt;0,I4095="موافق",S4095&lt;&gt;"",H4095&lt;&gt;""),N(G4095),0)</f>
        <v/>
      </c>
    </row>
    <row r="4096">
      <c r="A4096" s="19" t="n"/>
      <c r="B4096" s="20">
        <f>IF(A4096="","",IF(R4096=0,"⚠ أضف سطر عهدة أولًا","DMT-"&amp;TEXT(R4096,"000")))</f>
        <v/>
      </c>
      <c r="C4096" s="21" t="n"/>
      <c r="D4096" s="20">
        <f>IF(C4096="","",IF(S4096="","خارج السنة المالية",INDEX(القوائم!$D$2:$D$13,S4096)))</f>
        <v/>
      </c>
      <c r="E4096" s="22" t="n"/>
      <c r="F4096" s="23" t="n"/>
      <c r="G4096" s="23" t="n"/>
      <c r="H4096" s="22" t="n"/>
      <c r="I4096" s="19" t="n"/>
      <c r="J4096" s="21" t="n"/>
      <c r="K4096" s="19" t="n"/>
      <c r="L4096" s="19" t="n"/>
      <c r="M4096" s="21" t="n"/>
      <c r="N4096" s="22" t="n"/>
      <c r="O4096" s="24">
        <f>IF(A4096&lt;&gt;"عهدة","",SUMIFS($G$8:$G$5007,$B$8:$B$5007,B4096,$A$8:$A$5007,"مصروف",$I$8:$I$5007,"&lt;&gt;مرفوض"))</f>
        <v/>
      </c>
      <c r="P4096" s="25">
        <f>IF(A4096&lt;&gt;"عهدة","",N(F4096)-O4096)</f>
        <v/>
      </c>
      <c r="Q4096" s="26">
        <f>IF(A4096="","",IF(A4096="عهدة",IF(N(F4096)=0,"⚠ أدخل قيمة العهدة",IF(P4096&lt;0,"⛔ عجز / زيادة مصروفات "&amp;TEXT(-P4096,"#,##0"),IF(COUNTIFS($B$8:$B$5007,B4096,$A$8:$A$5007,"مصروف",$I$8:$I$5007,"&lt;&gt;مرفوض",$K$8:$K$5007,"&lt;&gt;نعم")&gt;0,"⚠ "&amp;COUNTIFS($B$8:$B$5007,B4096,$A$8:$A$5007,"مصروف",$I$8:$I$5007,"&lt;&gt;مرفوض",$K$8:$K$5007,"&lt;&gt;نعم")&amp;" مصروف غير مسوى",IF(L4096="تمت التسوية",IF(P4096=0,"✔ متوازنة وتمت التسوية","✔ تمت التسوية – متبقي "&amp;TEXT(P4096,"#,##0")),IF(P4096&gt;0,"متبقي "&amp;TEXT(P4096,"#,##0"),"✔ متوازنة"))))),IF(R4096=0,"⚠ أضف سطر عهدة أولًا",IF(OR(C4096="",N(G4096)=0),"⚠ أكمل التاريخ والقيمة",IF(S4096="","⚠ التاريخ خارج السنة المالية",IF(H4096="","⚠ اختر بند الموازنة",IF(I4096="مرفوض","✖ مرفوض من المدير",IF(I4096&lt;&gt;"موافق","⏳ بانتظار موافقة المدير",IF(K4096&lt;&gt;"نعم","⚠ غير مسوى مع الحسابات","✔ معتمد ومسوى")))))))))</f>
        <v/>
      </c>
      <c r="R4096">
        <f>N(R4095)+IF(A4096="عهدة",1,0)</f>
        <v/>
      </c>
      <c r="S4096">
        <f>IF(C4096="","",IF(AND(C4096&gt;=DATE(2026,9,1),C4096&lt;=DATE(2027,8,31)),(YEAR(C4096)-2026)*12+MONTH(C4096)-8,""))</f>
        <v/>
      </c>
      <c r="T4096">
        <f>IF(AND(A4096="مصروف",R4096&gt;0,I4096="موافق",S4096&lt;&gt;"",H4096&lt;&gt;""),N(G4096),0)</f>
        <v/>
      </c>
    </row>
    <row r="4097">
      <c r="A4097" s="19" t="n"/>
      <c r="B4097" s="20">
        <f>IF(A4097="","",IF(R4097=0,"⚠ أضف سطر عهدة أولًا","DMT-"&amp;TEXT(R4097,"000")))</f>
        <v/>
      </c>
      <c r="C4097" s="21" t="n"/>
      <c r="D4097" s="20">
        <f>IF(C4097="","",IF(S4097="","خارج السنة المالية",INDEX(القوائم!$D$2:$D$13,S4097)))</f>
        <v/>
      </c>
      <c r="E4097" s="22" t="n"/>
      <c r="F4097" s="23" t="n"/>
      <c r="G4097" s="23" t="n"/>
      <c r="H4097" s="22" t="n"/>
      <c r="I4097" s="19" t="n"/>
      <c r="J4097" s="21" t="n"/>
      <c r="K4097" s="19" t="n"/>
      <c r="L4097" s="19" t="n"/>
      <c r="M4097" s="21" t="n"/>
      <c r="N4097" s="22" t="n"/>
      <c r="O4097" s="24">
        <f>IF(A4097&lt;&gt;"عهدة","",SUMIFS($G$8:$G$5007,$B$8:$B$5007,B4097,$A$8:$A$5007,"مصروف",$I$8:$I$5007,"&lt;&gt;مرفوض"))</f>
        <v/>
      </c>
      <c r="P4097" s="25">
        <f>IF(A4097&lt;&gt;"عهدة","",N(F4097)-O4097)</f>
        <v/>
      </c>
      <c r="Q4097" s="26">
        <f>IF(A4097="","",IF(A4097="عهدة",IF(N(F4097)=0,"⚠ أدخل قيمة العهدة",IF(P4097&lt;0,"⛔ عجز / زيادة مصروفات "&amp;TEXT(-P4097,"#,##0"),IF(COUNTIFS($B$8:$B$5007,B4097,$A$8:$A$5007,"مصروف",$I$8:$I$5007,"&lt;&gt;مرفوض",$K$8:$K$5007,"&lt;&gt;نعم")&gt;0,"⚠ "&amp;COUNTIFS($B$8:$B$5007,B4097,$A$8:$A$5007,"مصروف",$I$8:$I$5007,"&lt;&gt;مرفوض",$K$8:$K$5007,"&lt;&gt;نعم")&amp;" مصروف غير مسوى",IF(L4097="تمت التسوية",IF(P4097=0,"✔ متوازنة وتمت التسوية","✔ تمت التسوية – متبقي "&amp;TEXT(P4097,"#,##0")),IF(P4097&gt;0,"متبقي "&amp;TEXT(P4097,"#,##0"),"✔ متوازنة"))))),IF(R4097=0,"⚠ أضف سطر عهدة أولًا",IF(OR(C4097="",N(G4097)=0),"⚠ أكمل التاريخ والقيمة",IF(S4097="","⚠ التاريخ خارج السنة المالية",IF(H4097="","⚠ اختر بند الموازنة",IF(I4097="مرفوض","✖ مرفوض من المدير",IF(I4097&lt;&gt;"موافق","⏳ بانتظار موافقة المدير",IF(K4097&lt;&gt;"نعم","⚠ غير مسوى مع الحسابات","✔ معتمد ومسوى")))))))))</f>
        <v/>
      </c>
      <c r="R4097">
        <f>N(R4096)+IF(A4097="عهدة",1,0)</f>
        <v/>
      </c>
      <c r="S4097">
        <f>IF(C4097="","",IF(AND(C4097&gt;=DATE(2026,9,1),C4097&lt;=DATE(2027,8,31)),(YEAR(C4097)-2026)*12+MONTH(C4097)-8,""))</f>
        <v/>
      </c>
      <c r="T4097">
        <f>IF(AND(A4097="مصروف",R4097&gt;0,I4097="موافق",S4097&lt;&gt;"",H4097&lt;&gt;""),N(G4097),0)</f>
        <v/>
      </c>
    </row>
    <row r="4098">
      <c r="A4098" s="19" t="n"/>
      <c r="B4098" s="20">
        <f>IF(A4098="","",IF(R4098=0,"⚠ أضف سطر عهدة أولًا","DMT-"&amp;TEXT(R4098,"000")))</f>
        <v/>
      </c>
      <c r="C4098" s="21" t="n"/>
      <c r="D4098" s="20">
        <f>IF(C4098="","",IF(S4098="","خارج السنة المالية",INDEX(القوائم!$D$2:$D$13,S4098)))</f>
        <v/>
      </c>
      <c r="E4098" s="22" t="n"/>
      <c r="F4098" s="23" t="n"/>
      <c r="G4098" s="23" t="n"/>
      <c r="H4098" s="22" t="n"/>
      <c r="I4098" s="19" t="n"/>
      <c r="J4098" s="21" t="n"/>
      <c r="K4098" s="19" t="n"/>
      <c r="L4098" s="19" t="n"/>
      <c r="M4098" s="21" t="n"/>
      <c r="N4098" s="22" t="n"/>
      <c r="O4098" s="24">
        <f>IF(A4098&lt;&gt;"عهدة","",SUMIFS($G$8:$G$5007,$B$8:$B$5007,B4098,$A$8:$A$5007,"مصروف",$I$8:$I$5007,"&lt;&gt;مرفوض"))</f>
        <v/>
      </c>
      <c r="P4098" s="25">
        <f>IF(A4098&lt;&gt;"عهدة","",N(F4098)-O4098)</f>
        <v/>
      </c>
      <c r="Q4098" s="26">
        <f>IF(A4098="","",IF(A4098="عهدة",IF(N(F4098)=0,"⚠ أدخل قيمة العهدة",IF(P4098&lt;0,"⛔ عجز / زيادة مصروفات "&amp;TEXT(-P4098,"#,##0"),IF(COUNTIFS($B$8:$B$5007,B4098,$A$8:$A$5007,"مصروف",$I$8:$I$5007,"&lt;&gt;مرفوض",$K$8:$K$5007,"&lt;&gt;نعم")&gt;0,"⚠ "&amp;COUNTIFS($B$8:$B$5007,B4098,$A$8:$A$5007,"مصروف",$I$8:$I$5007,"&lt;&gt;مرفوض",$K$8:$K$5007,"&lt;&gt;نعم")&amp;" مصروف غير مسوى",IF(L4098="تمت التسوية",IF(P4098=0,"✔ متوازنة وتمت التسوية","✔ تمت التسوية – متبقي "&amp;TEXT(P4098,"#,##0")),IF(P4098&gt;0,"متبقي "&amp;TEXT(P4098,"#,##0"),"✔ متوازنة"))))),IF(R4098=0,"⚠ أضف سطر عهدة أولًا",IF(OR(C4098="",N(G4098)=0),"⚠ أكمل التاريخ والقيمة",IF(S4098="","⚠ التاريخ خارج السنة المالية",IF(H4098="","⚠ اختر بند الموازنة",IF(I4098="مرفوض","✖ مرفوض من المدير",IF(I4098&lt;&gt;"موافق","⏳ بانتظار موافقة المدير",IF(K4098&lt;&gt;"نعم","⚠ غير مسوى مع الحسابات","✔ معتمد ومسوى")))))))))</f>
        <v/>
      </c>
      <c r="R4098">
        <f>N(R4097)+IF(A4098="عهدة",1,0)</f>
        <v/>
      </c>
      <c r="S4098">
        <f>IF(C4098="","",IF(AND(C4098&gt;=DATE(2026,9,1),C4098&lt;=DATE(2027,8,31)),(YEAR(C4098)-2026)*12+MONTH(C4098)-8,""))</f>
        <v/>
      </c>
      <c r="T4098">
        <f>IF(AND(A4098="مصروف",R4098&gt;0,I4098="موافق",S4098&lt;&gt;"",H4098&lt;&gt;""),N(G4098),0)</f>
        <v/>
      </c>
    </row>
    <row r="4099">
      <c r="A4099" s="19" t="n"/>
      <c r="B4099" s="20">
        <f>IF(A4099="","",IF(R4099=0,"⚠ أضف سطر عهدة أولًا","DMT-"&amp;TEXT(R4099,"000")))</f>
        <v/>
      </c>
      <c r="C4099" s="21" t="n"/>
      <c r="D4099" s="20">
        <f>IF(C4099="","",IF(S4099="","خارج السنة المالية",INDEX(القوائم!$D$2:$D$13,S4099)))</f>
        <v/>
      </c>
      <c r="E4099" s="22" t="n"/>
      <c r="F4099" s="23" t="n"/>
      <c r="G4099" s="23" t="n"/>
      <c r="H4099" s="22" t="n"/>
      <c r="I4099" s="19" t="n"/>
      <c r="J4099" s="21" t="n"/>
      <c r="K4099" s="19" t="n"/>
      <c r="L4099" s="19" t="n"/>
      <c r="M4099" s="21" t="n"/>
      <c r="N4099" s="22" t="n"/>
      <c r="O4099" s="24">
        <f>IF(A4099&lt;&gt;"عهدة","",SUMIFS($G$8:$G$5007,$B$8:$B$5007,B4099,$A$8:$A$5007,"مصروف",$I$8:$I$5007,"&lt;&gt;مرفوض"))</f>
        <v/>
      </c>
      <c r="P4099" s="25">
        <f>IF(A4099&lt;&gt;"عهدة","",N(F4099)-O4099)</f>
        <v/>
      </c>
      <c r="Q4099" s="26">
        <f>IF(A4099="","",IF(A4099="عهدة",IF(N(F4099)=0,"⚠ أدخل قيمة العهدة",IF(P4099&lt;0,"⛔ عجز / زيادة مصروفات "&amp;TEXT(-P4099,"#,##0"),IF(COUNTIFS($B$8:$B$5007,B4099,$A$8:$A$5007,"مصروف",$I$8:$I$5007,"&lt;&gt;مرفوض",$K$8:$K$5007,"&lt;&gt;نعم")&gt;0,"⚠ "&amp;COUNTIFS($B$8:$B$5007,B4099,$A$8:$A$5007,"مصروف",$I$8:$I$5007,"&lt;&gt;مرفوض",$K$8:$K$5007,"&lt;&gt;نعم")&amp;" مصروف غير مسوى",IF(L4099="تمت التسوية",IF(P4099=0,"✔ متوازنة وتمت التسوية","✔ تمت التسوية – متبقي "&amp;TEXT(P4099,"#,##0")),IF(P4099&gt;0,"متبقي "&amp;TEXT(P4099,"#,##0"),"✔ متوازنة"))))),IF(R4099=0,"⚠ أضف سطر عهدة أولًا",IF(OR(C4099="",N(G4099)=0),"⚠ أكمل التاريخ والقيمة",IF(S4099="","⚠ التاريخ خارج السنة المالية",IF(H4099="","⚠ اختر بند الموازنة",IF(I4099="مرفوض","✖ مرفوض من المدير",IF(I4099&lt;&gt;"موافق","⏳ بانتظار موافقة المدير",IF(K4099&lt;&gt;"نعم","⚠ غير مسوى مع الحسابات","✔ معتمد ومسوى")))))))))</f>
        <v/>
      </c>
      <c r="R4099">
        <f>N(R4098)+IF(A4099="عهدة",1,0)</f>
        <v/>
      </c>
      <c r="S4099">
        <f>IF(C4099="","",IF(AND(C4099&gt;=DATE(2026,9,1),C4099&lt;=DATE(2027,8,31)),(YEAR(C4099)-2026)*12+MONTH(C4099)-8,""))</f>
        <v/>
      </c>
      <c r="T4099">
        <f>IF(AND(A4099="مصروف",R4099&gt;0,I4099="موافق",S4099&lt;&gt;"",H4099&lt;&gt;""),N(G4099),0)</f>
        <v/>
      </c>
    </row>
    <row r="4100">
      <c r="A4100" s="19" t="n"/>
      <c r="B4100" s="20">
        <f>IF(A4100="","",IF(R4100=0,"⚠ أضف سطر عهدة أولًا","DMT-"&amp;TEXT(R4100,"000")))</f>
        <v/>
      </c>
      <c r="C4100" s="21" t="n"/>
      <c r="D4100" s="20">
        <f>IF(C4100="","",IF(S4100="","خارج السنة المالية",INDEX(القوائم!$D$2:$D$13,S4100)))</f>
        <v/>
      </c>
      <c r="E4100" s="22" t="n"/>
      <c r="F4100" s="23" t="n"/>
      <c r="G4100" s="23" t="n"/>
      <c r="H4100" s="22" t="n"/>
      <c r="I4100" s="19" t="n"/>
      <c r="J4100" s="21" t="n"/>
      <c r="K4100" s="19" t="n"/>
      <c r="L4100" s="19" t="n"/>
      <c r="M4100" s="21" t="n"/>
      <c r="N4100" s="22" t="n"/>
      <c r="O4100" s="24">
        <f>IF(A4100&lt;&gt;"عهدة","",SUMIFS($G$8:$G$5007,$B$8:$B$5007,B4100,$A$8:$A$5007,"مصروف",$I$8:$I$5007,"&lt;&gt;مرفوض"))</f>
        <v/>
      </c>
      <c r="P4100" s="25">
        <f>IF(A4100&lt;&gt;"عهدة","",N(F4100)-O4100)</f>
        <v/>
      </c>
      <c r="Q4100" s="26">
        <f>IF(A4100="","",IF(A4100="عهدة",IF(N(F4100)=0,"⚠ أدخل قيمة العهدة",IF(P4100&lt;0,"⛔ عجز / زيادة مصروفات "&amp;TEXT(-P4100,"#,##0"),IF(COUNTIFS($B$8:$B$5007,B4100,$A$8:$A$5007,"مصروف",$I$8:$I$5007,"&lt;&gt;مرفوض",$K$8:$K$5007,"&lt;&gt;نعم")&gt;0,"⚠ "&amp;COUNTIFS($B$8:$B$5007,B4100,$A$8:$A$5007,"مصروف",$I$8:$I$5007,"&lt;&gt;مرفوض",$K$8:$K$5007,"&lt;&gt;نعم")&amp;" مصروف غير مسوى",IF(L4100="تمت التسوية",IF(P4100=0,"✔ متوازنة وتمت التسوية","✔ تمت التسوية – متبقي "&amp;TEXT(P4100,"#,##0")),IF(P4100&gt;0,"متبقي "&amp;TEXT(P4100,"#,##0"),"✔ متوازنة"))))),IF(R4100=0,"⚠ أضف سطر عهدة أولًا",IF(OR(C4100="",N(G4100)=0),"⚠ أكمل التاريخ والقيمة",IF(S4100="","⚠ التاريخ خارج السنة المالية",IF(H4100="","⚠ اختر بند الموازنة",IF(I4100="مرفوض","✖ مرفوض من المدير",IF(I4100&lt;&gt;"موافق","⏳ بانتظار موافقة المدير",IF(K4100&lt;&gt;"نعم","⚠ غير مسوى مع الحسابات","✔ معتمد ومسوى")))))))))</f>
        <v/>
      </c>
      <c r="R4100">
        <f>N(R4099)+IF(A4100="عهدة",1,0)</f>
        <v/>
      </c>
      <c r="S4100">
        <f>IF(C4100="","",IF(AND(C4100&gt;=DATE(2026,9,1),C4100&lt;=DATE(2027,8,31)),(YEAR(C4100)-2026)*12+MONTH(C4100)-8,""))</f>
        <v/>
      </c>
      <c r="T4100">
        <f>IF(AND(A4100="مصروف",R4100&gt;0,I4100="موافق",S4100&lt;&gt;"",H4100&lt;&gt;""),N(G4100),0)</f>
        <v/>
      </c>
    </row>
    <row r="4101">
      <c r="A4101" s="19" t="n"/>
      <c r="B4101" s="20">
        <f>IF(A4101="","",IF(R4101=0,"⚠ أضف سطر عهدة أولًا","DMT-"&amp;TEXT(R4101,"000")))</f>
        <v/>
      </c>
      <c r="C4101" s="21" t="n"/>
      <c r="D4101" s="20">
        <f>IF(C4101="","",IF(S4101="","خارج السنة المالية",INDEX(القوائم!$D$2:$D$13,S4101)))</f>
        <v/>
      </c>
      <c r="E4101" s="22" t="n"/>
      <c r="F4101" s="23" t="n"/>
      <c r="G4101" s="23" t="n"/>
      <c r="H4101" s="22" t="n"/>
      <c r="I4101" s="19" t="n"/>
      <c r="J4101" s="21" t="n"/>
      <c r="K4101" s="19" t="n"/>
      <c r="L4101" s="19" t="n"/>
      <c r="M4101" s="21" t="n"/>
      <c r="N4101" s="22" t="n"/>
      <c r="O4101" s="24">
        <f>IF(A4101&lt;&gt;"عهدة","",SUMIFS($G$8:$G$5007,$B$8:$B$5007,B4101,$A$8:$A$5007,"مصروف",$I$8:$I$5007,"&lt;&gt;مرفوض"))</f>
        <v/>
      </c>
      <c r="P4101" s="25">
        <f>IF(A4101&lt;&gt;"عهدة","",N(F4101)-O4101)</f>
        <v/>
      </c>
      <c r="Q4101" s="26">
        <f>IF(A4101="","",IF(A4101="عهدة",IF(N(F4101)=0,"⚠ أدخل قيمة العهدة",IF(P4101&lt;0,"⛔ عجز / زيادة مصروفات "&amp;TEXT(-P4101,"#,##0"),IF(COUNTIFS($B$8:$B$5007,B4101,$A$8:$A$5007,"مصروف",$I$8:$I$5007,"&lt;&gt;مرفوض",$K$8:$K$5007,"&lt;&gt;نعم")&gt;0,"⚠ "&amp;COUNTIFS($B$8:$B$5007,B4101,$A$8:$A$5007,"مصروف",$I$8:$I$5007,"&lt;&gt;مرفوض",$K$8:$K$5007,"&lt;&gt;نعم")&amp;" مصروف غير مسوى",IF(L4101="تمت التسوية",IF(P4101=0,"✔ متوازنة وتمت التسوية","✔ تمت التسوية – متبقي "&amp;TEXT(P4101,"#,##0")),IF(P4101&gt;0,"متبقي "&amp;TEXT(P4101,"#,##0"),"✔ متوازنة"))))),IF(R4101=0,"⚠ أضف سطر عهدة أولًا",IF(OR(C4101="",N(G4101)=0),"⚠ أكمل التاريخ والقيمة",IF(S4101="","⚠ التاريخ خارج السنة المالية",IF(H4101="","⚠ اختر بند الموازنة",IF(I4101="مرفوض","✖ مرفوض من المدير",IF(I4101&lt;&gt;"موافق","⏳ بانتظار موافقة المدير",IF(K4101&lt;&gt;"نعم","⚠ غير مسوى مع الحسابات","✔ معتمد ومسوى")))))))))</f>
        <v/>
      </c>
      <c r="R4101">
        <f>N(R4100)+IF(A4101="عهدة",1,0)</f>
        <v/>
      </c>
      <c r="S4101">
        <f>IF(C4101="","",IF(AND(C4101&gt;=DATE(2026,9,1),C4101&lt;=DATE(2027,8,31)),(YEAR(C4101)-2026)*12+MONTH(C4101)-8,""))</f>
        <v/>
      </c>
      <c r="T4101">
        <f>IF(AND(A4101="مصروف",R4101&gt;0,I4101="موافق",S4101&lt;&gt;"",H4101&lt;&gt;""),N(G4101),0)</f>
        <v/>
      </c>
    </row>
    <row r="4102">
      <c r="A4102" s="19" t="n"/>
      <c r="B4102" s="20">
        <f>IF(A4102="","",IF(R4102=0,"⚠ أضف سطر عهدة أولًا","DMT-"&amp;TEXT(R4102,"000")))</f>
        <v/>
      </c>
      <c r="C4102" s="21" t="n"/>
      <c r="D4102" s="20">
        <f>IF(C4102="","",IF(S4102="","خارج السنة المالية",INDEX(القوائم!$D$2:$D$13,S4102)))</f>
        <v/>
      </c>
      <c r="E4102" s="22" t="n"/>
      <c r="F4102" s="23" t="n"/>
      <c r="G4102" s="23" t="n"/>
      <c r="H4102" s="22" t="n"/>
      <c r="I4102" s="19" t="n"/>
      <c r="J4102" s="21" t="n"/>
      <c r="K4102" s="19" t="n"/>
      <c r="L4102" s="19" t="n"/>
      <c r="M4102" s="21" t="n"/>
      <c r="N4102" s="22" t="n"/>
      <c r="O4102" s="24">
        <f>IF(A4102&lt;&gt;"عهدة","",SUMIFS($G$8:$G$5007,$B$8:$B$5007,B4102,$A$8:$A$5007,"مصروف",$I$8:$I$5007,"&lt;&gt;مرفوض"))</f>
        <v/>
      </c>
      <c r="P4102" s="25">
        <f>IF(A4102&lt;&gt;"عهدة","",N(F4102)-O4102)</f>
        <v/>
      </c>
      <c r="Q4102" s="26">
        <f>IF(A4102="","",IF(A4102="عهدة",IF(N(F4102)=0,"⚠ أدخل قيمة العهدة",IF(P4102&lt;0,"⛔ عجز / زيادة مصروفات "&amp;TEXT(-P4102,"#,##0"),IF(COUNTIFS($B$8:$B$5007,B4102,$A$8:$A$5007,"مصروف",$I$8:$I$5007,"&lt;&gt;مرفوض",$K$8:$K$5007,"&lt;&gt;نعم")&gt;0,"⚠ "&amp;COUNTIFS($B$8:$B$5007,B4102,$A$8:$A$5007,"مصروف",$I$8:$I$5007,"&lt;&gt;مرفوض",$K$8:$K$5007,"&lt;&gt;نعم")&amp;" مصروف غير مسوى",IF(L4102="تمت التسوية",IF(P4102=0,"✔ متوازنة وتمت التسوية","✔ تمت التسوية – متبقي "&amp;TEXT(P4102,"#,##0")),IF(P4102&gt;0,"متبقي "&amp;TEXT(P4102,"#,##0"),"✔ متوازنة"))))),IF(R4102=0,"⚠ أضف سطر عهدة أولًا",IF(OR(C4102="",N(G4102)=0),"⚠ أكمل التاريخ والقيمة",IF(S4102="","⚠ التاريخ خارج السنة المالية",IF(H4102="","⚠ اختر بند الموازنة",IF(I4102="مرفوض","✖ مرفوض من المدير",IF(I4102&lt;&gt;"موافق","⏳ بانتظار موافقة المدير",IF(K4102&lt;&gt;"نعم","⚠ غير مسوى مع الحسابات","✔ معتمد ومسوى")))))))))</f>
        <v/>
      </c>
      <c r="R4102">
        <f>N(R4101)+IF(A4102="عهدة",1,0)</f>
        <v/>
      </c>
      <c r="S4102">
        <f>IF(C4102="","",IF(AND(C4102&gt;=DATE(2026,9,1),C4102&lt;=DATE(2027,8,31)),(YEAR(C4102)-2026)*12+MONTH(C4102)-8,""))</f>
        <v/>
      </c>
      <c r="T4102">
        <f>IF(AND(A4102="مصروف",R4102&gt;0,I4102="موافق",S4102&lt;&gt;"",H4102&lt;&gt;""),N(G4102),0)</f>
        <v/>
      </c>
    </row>
    <row r="4103">
      <c r="A4103" s="19" t="n"/>
      <c r="B4103" s="20">
        <f>IF(A4103="","",IF(R4103=0,"⚠ أضف سطر عهدة أولًا","DMT-"&amp;TEXT(R4103,"000")))</f>
        <v/>
      </c>
      <c r="C4103" s="21" t="n"/>
      <c r="D4103" s="20">
        <f>IF(C4103="","",IF(S4103="","خارج السنة المالية",INDEX(القوائم!$D$2:$D$13,S4103)))</f>
        <v/>
      </c>
      <c r="E4103" s="22" t="n"/>
      <c r="F4103" s="23" t="n"/>
      <c r="G4103" s="23" t="n"/>
      <c r="H4103" s="22" t="n"/>
      <c r="I4103" s="19" t="n"/>
      <c r="J4103" s="21" t="n"/>
      <c r="K4103" s="19" t="n"/>
      <c r="L4103" s="19" t="n"/>
      <c r="M4103" s="21" t="n"/>
      <c r="N4103" s="22" t="n"/>
      <c r="O4103" s="24">
        <f>IF(A4103&lt;&gt;"عهدة","",SUMIFS($G$8:$G$5007,$B$8:$B$5007,B4103,$A$8:$A$5007,"مصروف",$I$8:$I$5007,"&lt;&gt;مرفوض"))</f>
        <v/>
      </c>
      <c r="P4103" s="25">
        <f>IF(A4103&lt;&gt;"عهدة","",N(F4103)-O4103)</f>
        <v/>
      </c>
      <c r="Q4103" s="26">
        <f>IF(A4103="","",IF(A4103="عهدة",IF(N(F4103)=0,"⚠ أدخل قيمة العهدة",IF(P4103&lt;0,"⛔ عجز / زيادة مصروفات "&amp;TEXT(-P4103,"#,##0"),IF(COUNTIFS($B$8:$B$5007,B4103,$A$8:$A$5007,"مصروف",$I$8:$I$5007,"&lt;&gt;مرفوض",$K$8:$K$5007,"&lt;&gt;نعم")&gt;0,"⚠ "&amp;COUNTIFS($B$8:$B$5007,B4103,$A$8:$A$5007,"مصروف",$I$8:$I$5007,"&lt;&gt;مرفوض",$K$8:$K$5007,"&lt;&gt;نعم")&amp;" مصروف غير مسوى",IF(L4103="تمت التسوية",IF(P4103=0,"✔ متوازنة وتمت التسوية","✔ تمت التسوية – متبقي "&amp;TEXT(P4103,"#,##0")),IF(P4103&gt;0,"متبقي "&amp;TEXT(P4103,"#,##0"),"✔ متوازنة"))))),IF(R4103=0,"⚠ أضف سطر عهدة أولًا",IF(OR(C4103="",N(G4103)=0),"⚠ أكمل التاريخ والقيمة",IF(S4103="","⚠ التاريخ خارج السنة المالية",IF(H4103="","⚠ اختر بند الموازنة",IF(I4103="مرفوض","✖ مرفوض من المدير",IF(I4103&lt;&gt;"موافق","⏳ بانتظار موافقة المدير",IF(K4103&lt;&gt;"نعم","⚠ غير مسوى مع الحسابات","✔ معتمد ومسوى")))))))))</f>
        <v/>
      </c>
      <c r="R4103">
        <f>N(R4102)+IF(A4103="عهدة",1,0)</f>
        <v/>
      </c>
      <c r="S4103">
        <f>IF(C4103="","",IF(AND(C4103&gt;=DATE(2026,9,1),C4103&lt;=DATE(2027,8,31)),(YEAR(C4103)-2026)*12+MONTH(C4103)-8,""))</f>
        <v/>
      </c>
      <c r="T4103">
        <f>IF(AND(A4103="مصروف",R4103&gt;0,I4103="موافق",S4103&lt;&gt;"",H4103&lt;&gt;""),N(G4103),0)</f>
        <v/>
      </c>
    </row>
    <row r="4104">
      <c r="A4104" s="19" t="n"/>
      <c r="B4104" s="20">
        <f>IF(A4104="","",IF(R4104=0,"⚠ أضف سطر عهدة أولًا","DMT-"&amp;TEXT(R4104,"000")))</f>
        <v/>
      </c>
      <c r="C4104" s="21" t="n"/>
      <c r="D4104" s="20">
        <f>IF(C4104="","",IF(S4104="","خارج السنة المالية",INDEX(القوائم!$D$2:$D$13,S4104)))</f>
        <v/>
      </c>
      <c r="E4104" s="22" t="n"/>
      <c r="F4104" s="23" t="n"/>
      <c r="G4104" s="23" t="n"/>
      <c r="H4104" s="22" t="n"/>
      <c r="I4104" s="19" t="n"/>
      <c r="J4104" s="21" t="n"/>
      <c r="K4104" s="19" t="n"/>
      <c r="L4104" s="19" t="n"/>
      <c r="M4104" s="21" t="n"/>
      <c r="N4104" s="22" t="n"/>
      <c r="O4104" s="24">
        <f>IF(A4104&lt;&gt;"عهدة","",SUMIFS($G$8:$G$5007,$B$8:$B$5007,B4104,$A$8:$A$5007,"مصروف",$I$8:$I$5007,"&lt;&gt;مرفوض"))</f>
        <v/>
      </c>
      <c r="P4104" s="25">
        <f>IF(A4104&lt;&gt;"عهدة","",N(F4104)-O4104)</f>
        <v/>
      </c>
      <c r="Q4104" s="26">
        <f>IF(A4104="","",IF(A4104="عهدة",IF(N(F4104)=0,"⚠ أدخل قيمة العهدة",IF(P4104&lt;0,"⛔ عجز / زيادة مصروفات "&amp;TEXT(-P4104,"#,##0"),IF(COUNTIFS($B$8:$B$5007,B4104,$A$8:$A$5007,"مصروف",$I$8:$I$5007,"&lt;&gt;مرفوض",$K$8:$K$5007,"&lt;&gt;نعم")&gt;0,"⚠ "&amp;COUNTIFS($B$8:$B$5007,B4104,$A$8:$A$5007,"مصروف",$I$8:$I$5007,"&lt;&gt;مرفوض",$K$8:$K$5007,"&lt;&gt;نعم")&amp;" مصروف غير مسوى",IF(L4104="تمت التسوية",IF(P4104=0,"✔ متوازنة وتمت التسوية","✔ تمت التسوية – متبقي "&amp;TEXT(P4104,"#,##0")),IF(P4104&gt;0,"متبقي "&amp;TEXT(P4104,"#,##0"),"✔ متوازنة"))))),IF(R4104=0,"⚠ أضف سطر عهدة أولًا",IF(OR(C4104="",N(G4104)=0),"⚠ أكمل التاريخ والقيمة",IF(S4104="","⚠ التاريخ خارج السنة المالية",IF(H4104="","⚠ اختر بند الموازنة",IF(I4104="مرفوض","✖ مرفوض من المدير",IF(I4104&lt;&gt;"موافق","⏳ بانتظار موافقة المدير",IF(K4104&lt;&gt;"نعم","⚠ غير مسوى مع الحسابات","✔ معتمد ومسوى")))))))))</f>
        <v/>
      </c>
      <c r="R4104">
        <f>N(R4103)+IF(A4104="عهدة",1,0)</f>
        <v/>
      </c>
      <c r="S4104">
        <f>IF(C4104="","",IF(AND(C4104&gt;=DATE(2026,9,1),C4104&lt;=DATE(2027,8,31)),(YEAR(C4104)-2026)*12+MONTH(C4104)-8,""))</f>
        <v/>
      </c>
      <c r="T4104">
        <f>IF(AND(A4104="مصروف",R4104&gt;0,I4104="موافق",S4104&lt;&gt;"",H4104&lt;&gt;""),N(G4104),0)</f>
        <v/>
      </c>
    </row>
    <row r="4105">
      <c r="A4105" s="19" t="n"/>
      <c r="B4105" s="20">
        <f>IF(A4105="","",IF(R4105=0,"⚠ أضف سطر عهدة أولًا","DMT-"&amp;TEXT(R4105,"000")))</f>
        <v/>
      </c>
      <c r="C4105" s="21" t="n"/>
      <c r="D4105" s="20">
        <f>IF(C4105="","",IF(S4105="","خارج السنة المالية",INDEX(القوائم!$D$2:$D$13,S4105)))</f>
        <v/>
      </c>
      <c r="E4105" s="22" t="n"/>
      <c r="F4105" s="23" t="n"/>
      <c r="G4105" s="23" t="n"/>
      <c r="H4105" s="22" t="n"/>
      <c r="I4105" s="19" t="n"/>
      <c r="J4105" s="21" t="n"/>
      <c r="K4105" s="19" t="n"/>
      <c r="L4105" s="19" t="n"/>
      <c r="M4105" s="21" t="n"/>
      <c r="N4105" s="22" t="n"/>
      <c r="O4105" s="24">
        <f>IF(A4105&lt;&gt;"عهدة","",SUMIFS($G$8:$G$5007,$B$8:$B$5007,B4105,$A$8:$A$5007,"مصروف",$I$8:$I$5007,"&lt;&gt;مرفوض"))</f>
        <v/>
      </c>
      <c r="P4105" s="25">
        <f>IF(A4105&lt;&gt;"عهدة","",N(F4105)-O4105)</f>
        <v/>
      </c>
      <c r="Q4105" s="26">
        <f>IF(A4105="","",IF(A4105="عهدة",IF(N(F4105)=0,"⚠ أدخل قيمة العهدة",IF(P4105&lt;0,"⛔ عجز / زيادة مصروفات "&amp;TEXT(-P4105,"#,##0"),IF(COUNTIFS($B$8:$B$5007,B4105,$A$8:$A$5007,"مصروف",$I$8:$I$5007,"&lt;&gt;مرفوض",$K$8:$K$5007,"&lt;&gt;نعم")&gt;0,"⚠ "&amp;COUNTIFS($B$8:$B$5007,B4105,$A$8:$A$5007,"مصروف",$I$8:$I$5007,"&lt;&gt;مرفوض",$K$8:$K$5007,"&lt;&gt;نعم")&amp;" مصروف غير مسوى",IF(L4105="تمت التسوية",IF(P4105=0,"✔ متوازنة وتمت التسوية","✔ تمت التسوية – متبقي "&amp;TEXT(P4105,"#,##0")),IF(P4105&gt;0,"متبقي "&amp;TEXT(P4105,"#,##0"),"✔ متوازنة"))))),IF(R4105=0,"⚠ أضف سطر عهدة أولًا",IF(OR(C4105="",N(G4105)=0),"⚠ أكمل التاريخ والقيمة",IF(S4105="","⚠ التاريخ خارج السنة المالية",IF(H4105="","⚠ اختر بند الموازنة",IF(I4105="مرفوض","✖ مرفوض من المدير",IF(I4105&lt;&gt;"موافق","⏳ بانتظار موافقة المدير",IF(K4105&lt;&gt;"نعم","⚠ غير مسوى مع الحسابات","✔ معتمد ومسوى")))))))))</f>
        <v/>
      </c>
      <c r="R4105">
        <f>N(R4104)+IF(A4105="عهدة",1,0)</f>
        <v/>
      </c>
      <c r="S4105">
        <f>IF(C4105="","",IF(AND(C4105&gt;=DATE(2026,9,1),C4105&lt;=DATE(2027,8,31)),(YEAR(C4105)-2026)*12+MONTH(C4105)-8,""))</f>
        <v/>
      </c>
      <c r="T4105">
        <f>IF(AND(A4105="مصروف",R4105&gt;0,I4105="موافق",S4105&lt;&gt;"",H4105&lt;&gt;""),N(G4105),0)</f>
        <v/>
      </c>
    </row>
    <row r="4106">
      <c r="A4106" s="19" t="n"/>
      <c r="B4106" s="20">
        <f>IF(A4106="","",IF(R4106=0,"⚠ أضف سطر عهدة أولًا","DMT-"&amp;TEXT(R4106,"000")))</f>
        <v/>
      </c>
      <c r="C4106" s="21" t="n"/>
      <c r="D4106" s="20">
        <f>IF(C4106="","",IF(S4106="","خارج السنة المالية",INDEX(القوائم!$D$2:$D$13,S4106)))</f>
        <v/>
      </c>
      <c r="E4106" s="22" t="n"/>
      <c r="F4106" s="23" t="n"/>
      <c r="G4106" s="23" t="n"/>
      <c r="H4106" s="22" t="n"/>
      <c r="I4106" s="19" t="n"/>
      <c r="J4106" s="21" t="n"/>
      <c r="K4106" s="19" t="n"/>
      <c r="L4106" s="19" t="n"/>
      <c r="M4106" s="21" t="n"/>
      <c r="N4106" s="22" t="n"/>
      <c r="O4106" s="24">
        <f>IF(A4106&lt;&gt;"عهدة","",SUMIFS($G$8:$G$5007,$B$8:$B$5007,B4106,$A$8:$A$5007,"مصروف",$I$8:$I$5007,"&lt;&gt;مرفوض"))</f>
        <v/>
      </c>
      <c r="P4106" s="25">
        <f>IF(A4106&lt;&gt;"عهدة","",N(F4106)-O4106)</f>
        <v/>
      </c>
      <c r="Q4106" s="26">
        <f>IF(A4106="","",IF(A4106="عهدة",IF(N(F4106)=0,"⚠ أدخل قيمة العهدة",IF(P4106&lt;0,"⛔ عجز / زيادة مصروفات "&amp;TEXT(-P4106,"#,##0"),IF(COUNTIFS($B$8:$B$5007,B4106,$A$8:$A$5007,"مصروف",$I$8:$I$5007,"&lt;&gt;مرفوض",$K$8:$K$5007,"&lt;&gt;نعم")&gt;0,"⚠ "&amp;COUNTIFS($B$8:$B$5007,B4106,$A$8:$A$5007,"مصروف",$I$8:$I$5007,"&lt;&gt;مرفوض",$K$8:$K$5007,"&lt;&gt;نعم")&amp;" مصروف غير مسوى",IF(L4106="تمت التسوية",IF(P4106=0,"✔ متوازنة وتمت التسوية","✔ تمت التسوية – متبقي "&amp;TEXT(P4106,"#,##0")),IF(P4106&gt;0,"متبقي "&amp;TEXT(P4106,"#,##0"),"✔ متوازنة"))))),IF(R4106=0,"⚠ أضف سطر عهدة أولًا",IF(OR(C4106="",N(G4106)=0),"⚠ أكمل التاريخ والقيمة",IF(S4106="","⚠ التاريخ خارج السنة المالية",IF(H4106="","⚠ اختر بند الموازنة",IF(I4106="مرفوض","✖ مرفوض من المدير",IF(I4106&lt;&gt;"موافق","⏳ بانتظار موافقة المدير",IF(K4106&lt;&gt;"نعم","⚠ غير مسوى مع الحسابات","✔ معتمد ومسوى")))))))))</f>
        <v/>
      </c>
      <c r="R4106">
        <f>N(R4105)+IF(A4106="عهدة",1,0)</f>
        <v/>
      </c>
      <c r="S4106">
        <f>IF(C4106="","",IF(AND(C4106&gt;=DATE(2026,9,1),C4106&lt;=DATE(2027,8,31)),(YEAR(C4106)-2026)*12+MONTH(C4106)-8,""))</f>
        <v/>
      </c>
      <c r="T4106">
        <f>IF(AND(A4106="مصروف",R4106&gt;0,I4106="موافق",S4106&lt;&gt;"",H4106&lt;&gt;""),N(G4106),0)</f>
        <v/>
      </c>
    </row>
    <row r="4107">
      <c r="A4107" s="19" t="n"/>
      <c r="B4107" s="20">
        <f>IF(A4107="","",IF(R4107=0,"⚠ أضف سطر عهدة أولًا","DMT-"&amp;TEXT(R4107,"000")))</f>
        <v/>
      </c>
      <c r="C4107" s="21" t="n"/>
      <c r="D4107" s="20">
        <f>IF(C4107="","",IF(S4107="","خارج السنة المالية",INDEX(القوائم!$D$2:$D$13,S4107)))</f>
        <v/>
      </c>
      <c r="E4107" s="22" t="n"/>
      <c r="F4107" s="23" t="n"/>
      <c r="G4107" s="23" t="n"/>
      <c r="H4107" s="22" t="n"/>
      <c r="I4107" s="19" t="n"/>
      <c r="J4107" s="21" t="n"/>
      <c r="K4107" s="19" t="n"/>
      <c r="L4107" s="19" t="n"/>
      <c r="M4107" s="21" t="n"/>
      <c r="N4107" s="22" t="n"/>
      <c r="O4107" s="24">
        <f>IF(A4107&lt;&gt;"عهدة","",SUMIFS($G$8:$G$5007,$B$8:$B$5007,B4107,$A$8:$A$5007,"مصروف",$I$8:$I$5007,"&lt;&gt;مرفوض"))</f>
        <v/>
      </c>
      <c r="P4107" s="25">
        <f>IF(A4107&lt;&gt;"عهدة","",N(F4107)-O4107)</f>
        <v/>
      </c>
      <c r="Q4107" s="26">
        <f>IF(A4107="","",IF(A4107="عهدة",IF(N(F4107)=0,"⚠ أدخل قيمة العهدة",IF(P4107&lt;0,"⛔ عجز / زيادة مصروفات "&amp;TEXT(-P4107,"#,##0"),IF(COUNTIFS($B$8:$B$5007,B4107,$A$8:$A$5007,"مصروف",$I$8:$I$5007,"&lt;&gt;مرفوض",$K$8:$K$5007,"&lt;&gt;نعم")&gt;0,"⚠ "&amp;COUNTIFS($B$8:$B$5007,B4107,$A$8:$A$5007,"مصروف",$I$8:$I$5007,"&lt;&gt;مرفوض",$K$8:$K$5007,"&lt;&gt;نعم")&amp;" مصروف غير مسوى",IF(L4107="تمت التسوية",IF(P4107=0,"✔ متوازنة وتمت التسوية","✔ تمت التسوية – متبقي "&amp;TEXT(P4107,"#,##0")),IF(P4107&gt;0,"متبقي "&amp;TEXT(P4107,"#,##0"),"✔ متوازنة"))))),IF(R4107=0,"⚠ أضف سطر عهدة أولًا",IF(OR(C4107="",N(G4107)=0),"⚠ أكمل التاريخ والقيمة",IF(S4107="","⚠ التاريخ خارج السنة المالية",IF(H4107="","⚠ اختر بند الموازنة",IF(I4107="مرفوض","✖ مرفوض من المدير",IF(I4107&lt;&gt;"موافق","⏳ بانتظار موافقة المدير",IF(K4107&lt;&gt;"نعم","⚠ غير مسوى مع الحسابات","✔ معتمد ومسوى")))))))))</f>
        <v/>
      </c>
      <c r="R4107">
        <f>N(R4106)+IF(A4107="عهدة",1,0)</f>
        <v/>
      </c>
      <c r="S4107">
        <f>IF(C4107="","",IF(AND(C4107&gt;=DATE(2026,9,1),C4107&lt;=DATE(2027,8,31)),(YEAR(C4107)-2026)*12+MONTH(C4107)-8,""))</f>
        <v/>
      </c>
      <c r="T4107">
        <f>IF(AND(A4107="مصروف",R4107&gt;0,I4107="موافق",S4107&lt;&gt;"",H4107&lt;&gt;""),N(G4107),0)</f>
        <v/>
      </c>
    </row>
    <row r="4108">
      <c r="A4108" s="19" t="n"/>
      <c r="B4108" s="20">
        <f>IF(A4108="","",IF(R4108=0,"⚠ أضف سطر عهدة أولًا","DMT-"&amp;TEXT(R4108,"000")))</f>
        <v/>
      </c>
      <c r="C4108" s="21" t="n"/>
      <c r="D4108" s="20">
        <f>IF(C4108="","",IF(S4108="","خارج السنة المالية",INDEX(القوائم!$D$2:$D$13,S4108)))</f>
        <v/>
      </c>
      <c r="E4108" s="22" t="n"/>
      <c r="F4108" s="23" t="n"/>
      <c r="G4108" s="23" t="n"/>
      <c r="H4108" s="22" t="n"/>
      <c r="I4108" s="19" t="n"/>
      <c r="J4108" s="21" t="n"/>
      <c r="K4108" s="19" t="n"/>
      <c r="L4108" s="19" t="n"/>
      <c r="M4108" s="21" t="n"/>
      <c r="N4108" s="22" t="n"/>
      <c r="O4108" s="24">
        <f>IF(A4108&lt;&gt;"عهدة","",SUMIFS($G$8:$G$5007,$B$8:$B$5007,B4108,$A$8:$A$5007,"مصروف",$I$8:$I$5007,"&lt;&gt;مرفوض"))</f>
        <v/>
      </c>
      <c r="P4108" s="25">
        <f>IF(A4108&lt;&gt;"عهدة","",N(F4108)-O4108)</f>
        <v/>
      </c>
      <c r="Q4108" s="26">
        <f>IF(A4108="","",IF(A4108="عهدة",IF(N(F4108)=0,"⚠ أدخل قيمة العهدة",IF(P4108&lt;0,"⛔ عجز / زيادة مصروفات "&amp;TEXT(-P4108,"#,##0"),IF(COUNTIFS($B$8:$B$5007,B4108,$A$8:$A$5007,"مصروف",$I$8:$I$5007,"&lt;&gt;مرفوض",$K$8:$K$5007,"&lt;&gt;نعم")&gt;0,"⚠ "&amp;COUNTIFS($B$8:$B$5007,B4108,$A$8:$A$5007,"مصروف",$I$8:$I$5007,"&lt;&gt;مرفوض",$K$8:$K$5007,"&lt;&gt;نعم")&amp;" مصروف غير مسوى",IF(L4108="تمت التسوية",IF(P4108=0,"✔ متوازنة وتمت التسوية","✔ تمت التسوية – متبقي "&amp;TEXT(P4108,"#,##0")),IF(P4108&gt;0,"متبقي "&amp;TEXT(P4108,"#,##0"),"✔ متوازنة"))))),IF(R4108=0,"⚠ أضف سطر عهدة أولًا",IF(OR(C4108="",N(G4108)=0),"⚠ أكمل التاريخ والقيمة",IF(S4108="","⚠ التاريخ خارج السنة المالية",IF(H4108="","⚠ اختر بند الموازنة",IF(I4108="مرفوض","✖ مرفوض من المدير",IF(I4108&lt;&gt;"موافق","⏳ بانتظار موافقة المدير",IF(K4108&lt;&gt;"نعم","⚠ غير مسوى مع الحسابات","✔ معتمد ومسوى")))))))))</f>
        <v/>
      </c>
      <c r="R4108">
        <f>N(R4107)+IF(A4108="عهدة",1,0)</f>
        <v/>
      </c>
      <c r="S4108">
        <f>IF(C4108="","",IF(AND(C4108&gt;=DATE(2026,9,1),C4108&lt;=DATE(2027,8,31)),(YEAR(C4108)-2026)*12+MONTH(C4108)-8,""))</f>
        <v/>
      </c>
      <c r="T4108">
        <f>IF(AND(A4108="مصروف",R4108&gt;0,I4108="موافق",S4108&lt;&gt;"",H4108&lt;&gt;""),N(G4108),0)</f>
        <v/>
      </c>
    </row>
    <row r="4109">
      <c r="A4109" s="19" t="n"/>
      <c r="B4109" s="20">
        <f>IF(A4109="","",IF(R4109=0,"⚠ أضف سطر عهدة أولًا","DMT-"&amp;TEXT(R4109,"000")))</f>
        <v/>
      </c>
      <c r="C4109" s="21" t="n"/>
      <c r="D4109" s="20">
        <f>IF(C4109="","",IF(S4109="","خارج السنة المالية",INDEX(القوائم!$D$2:$D$13,S4109)))</f>
        <v/>
      </c>
      <c r="E4109" s="22" t="n"/>
      <c r="F4109" s="23" t="n"/>
      <c r="G4109" s="23" t="n"/>
      <c r="H4109" s="22" t="n"/>
      <c r="I4109" s="19" t="n"/>
      <c r="J4109" s="21" t="n"/>
      <c r="K4109" s="19" t="n"/>
      <c r="L4109" s="19" t="n"/>
      <c r="M4109" s="21" t="n"/>
      <c r="N4109" s="22" t="n"/>
      <c r="O4109" s="24">
        <f>IF(A4109&lt;&gt;"عهدة","",SUMIFS($G$8:$G$5007,$B$8:$B$5007,B4109,$A$8:$A$5007,"مصروف",$I$8:$I$5007,"&lt;&gt;مرفوض"))</f>
        <v/>
      </c>
      <c r="P4109" s="25">
        <f>IF(A4109&lt;&gt;"عهدة","",N(F4109)-O4109)</f>
        <v/>
      </c>
      <c r="Q4109" s="26">
        <f>IF(A4109="","",IF(A4109="عهدة",IF(N(F4109)=0,"⚠ أدخل قيمة العهدة",IF(P4109&lt;0,"⛔ عجز / زيادة مصروفات "&amp;TEXT(-P4109,"#,##0"),IF(COUNTIFS($B$8:$B$5007,B4109,$A$8:$A$5007,"مصروف",$I$8:$I$5007,"&lt;&gt;مرفوض",$K$8:$K$5007,"&lt;&gt;نعم")&gt;0,"⚠ "&amp;COUNTIFS($B$8:$B$5007,B4109,$A$8:$A$5007,"مصروف",$I$8:$I$5007,"&lt;&gt;مرفوض",$K$8:$K$5007,"&lt;&gt;نعم")&amp;" مصروف غير مسوى",IF(L4109="تمت التسوية",IF(P4109=0,"✔ متوازنة وتمت التسوية","✔ تمت التسوية – متبقي "&amp;TEXT(P4109,"#,##0")),IF(P4109&gt;0,"متبقي "&amp;TEXT(P4109,"#,##0"),"✔ متوازنة"))))),IF(R4109=0,"⚠ أضف سطر عهدة أولًا",IF(OR(C4109="",N(G4109)=0),"⚠ أكمل التاريخ والقيمة",IF(S4109="","⚠ التاريخ خارج السنة المالية",IF(H4109="","⚠ اختر بند الموازنة",IF(I4109="مرفوض","✖ مرفوض من المدير",IF(I4109&lt;&gt;"موافق","⏳ بانتظار موافقة المدير",IF(K4109&lt;&gt;"نعم","⚠ غير مسوى مع الحسابات","✔ معتمد ومسوى")))))))))</f>
        <v/>
      </c>
      <c r="R4109">
        <f>N(R4108)+IF(A4109="عهدة",1,0)</f>
        <v/>
      </c>
      <c r="S4109">
        <f>IF(C4109="","",IF(AND(C4109&gt;=DATE(2026,9,1),C4109&lt;=DATE(2027,8,31)),(YEAR(C4109)-2026)*12+MONTH(C4109)-8,""))</f>
        <v/>
      </c>
      <c r="T4109">
        <f>IF(AND(A4109="مصروف",R4109&gt;0,I4109="موافق",S4109&lt;&gt;"",H4109&lt;&gt;""),N(G4109),0)</f>
        <v/>
      </c>
    </row>
    <row r="4110">
      <c r="A4110" s="19" t="n"/>
      <c r="B4110" s="20">
        <f>IF(A4110="","",IF(R4110=0,"⚠ أضف سطر عهدة أولًا","DMT-"&amp;TEXT(R4110,"000")))</f>
        <v/>
      </c>
      <c r="C4110" s="21" t="n"/>
      <c r="D4110" s="20">
        <f>IF(C4110="","",IF(S4110="","خارج السنة المالية",INDEX(القوائم!$D$2:$D$13,S4110)))</f>
        <v/>
      </c>
      <c r="E4110" s="22" t="n"/>
      <c r="F4110" s="23" t="n"/>
      <c r="G4110" s="23" t="n"/>
      <c r="H4110" s="22" t="n"/>
      <c r="I4110" s="19" t="n"/>
      <c r="J4110" s="21" t="n"/>
      <c r="K4110" s="19" t="n"/>
      <c r="L4110" s="19" t="n"/>
      <c r="M4110" s="21" t="n"/>
      <c r="N4110" s="22" t="n"/>
      <c r="O4110" s="24">
        <f>IF(A4110&lt;&gt;"عهدة","",SUMIFS($G$8:$G$5007,$B$8:$B$5007,B4110,$A$8:$A$5007,"مصروف",$I$8:$I$5007,"&lt;&gt;مرفوض"))</f>
        <v/>
      </c>
      <c r="P4110" s="25">
        <f>IF(A4110&lt;&gt;"عهدة","",N(F4110)-O4110)</f>
        <v/>
      </c>
      <c r="Q4110" s="26">
        <f>IF(A4110="","",IF(A4110="عهدة",IF(N(F4110)=0,"⚠ أدخل قيمة العهدة",IF(P4110&lt;0,"⛔ عجز / زيادة مصروفات "&amp;TEXT(-P4110,"#,##0"),IF(COUNTIFS($B$8:$B$5007,B4110,$A$8:$A$5007,"مصروف",$I$8:$I$5007,"&lt;&gt;مرفوض",$K$8:$K$5007,"&lt;&gt;نعم")&gt;0,"⚠ "&amp;COUNTIFS($B$8:$B$5007,B4110,$A$8:$A$5007,"مصروف",$I$8:$I$5007,"&lt;&gt;مرفوض",$K$8:$K$5007,"&lt;&gt;نعم")&amp;" مصروف غير مسوى",IF(L4110="تمت التسوية",IF(P4110=0,"✔ متوازنة وتمت التسوية","✔ تمت التسوية – متبقي "&amp;TEXT(P4110,"#,##0")),IF(P4110&gt;0,"متبقي "&amp;TEXT(P4110,"#,##0"),"✔ متوازنة"))))),IF(R4110=0,"⚠ أضف سطر عهدة أولًا",IF(OR(C4110="",N(G4110)=0),"⚠ أكمل التاريخ والقيمة",IF(S4110="","⚠ التاريخ خارج السنة المالية",IF(H4110="","⚠ اختر بند الموازنة",IF(I4110="مرفوض","✖ مرفوض من المدير",IF(I4110&lt;&gt;"موافق","⏳ بانتظار موافقة المدير",IF(K4110&lt;&gt;"نعم","⚠ غير مسوى مع الحسابات","✔ معتمد ومسوى")))))))))</f>
        <v/>
      </c>
      <c r="R4110">
        <f>N(R4109)+IF(A4110="عهدة",1,0)</f>
        <v/>
      </c>
      <c r="S4110">
        <f>IF(C4110="","",IF(AND(C4110&gt;=DATE(2026,9,1),C4110&lt;=DATE(2027,8,31)),(YEAR(C4110)-2026)*12+MONTH(C4110)-8,""))</f>
        <v/>
      </c>
      <c r="T4110">
        <f>IF(AND(A4110="مصروف",R4110&gt;0,I4110="موافق",S4110&lt;&gt;"",H4110&lt;&gt;""),N(G4110),0)</f>
        <v/>
      </c>
    </row>
    <row r="4111">
      <c r="A4111" s="19" t="n"/>
      <c r="B4111" s="20">
        <f>IF(A4111="","",IF(R4111=0,"⚠ أضف سطر عهدة أولًا","DMT-"&amp;TEXT(R4111,"000")))</f>
        <v/>
      </c>
      <c r="C4111" s="21" t="n"/>
      <c r="D4111" s="20">
        <f>IF(C4111="","",IF(S4111="","خارج السنة المالية",INDEX(القوائم!$D$2:$D$13,S4111)))</f>
        <v/>
      </c>
      <c r="E4111" s="22" t="n"/>
      <c r="F4111" s="23" t="n"/>
      <c r="G4111" s="23" t="n"/>
      <c r="H4111" s="22" t="n"/>
      <c r="I4111" s="19" t="n"/>
      <c r="J4111" s="21" t="n"/>
      <c r="K4111" s="19" t="n"/>
      <c r="L4111" s="19" t="n"/>
      <c r="M4111" s="21" t="n"/>
      <c r="N4111" s="22" t="n"/>
      <c r="O4111" s="24">
        <f>IF(A4111&lt;&gt;"عهدة","",SUMIFS($G$8:$G$5007,$B$8:$B$5007,B4111,$A$8:$A$5007,"مصروف",$I$8:$I$5007,"&lt;&gt;مرفوض"))</f>
        <v/>
      </c>
      <c r="P4111" s="25">
        <f>IF(A4111&lt;&gt;"عهدة","",N(F4111)-O4111)</f>
        <v/>
      </c>
      <c r="Q4111" s="26">
        <f>IF(A4111="","",IF(A4111="عهدة",IF(N(F4111)=0,"⚠ أدخل قيمة العهدة",IF(P4111&lt;0,"⛔ عجز / زيادة مصروفات "&amp;TEXT(-P4111,"#,##0"),IF(COUNTIFS($B$8:$B$5007,B4111,$A$8:$A$5007,"مصروف",$I$8:$I$5007,"&lt;&gt;مرفوض",$K$8:$K$5007,"&lt;&gt;نعم")&gt;0,"⚠ "&amp;COUNTIFS($B$8:$B$5007,B4111,$A$8:$A$5007,"مصروف",$I$8:$I$5007,"&lt;&gt;مرفوض",$K$8:$K$5007,"&lt;&gt;نعم")&amp;" مصروف غير مسوى",IF(L4111="تمت التسوية",IF(P4111=0,"✔ متوازنة وتمت التسوية","✔ تمت التسوية – متبقي "&amp;TEXT(P4111,"#,##0")),IF(P4111&gt;0,"متبقي "&amp;TEXT(P4111,"#,##0"),"✔ متوازنة"))))),IF(R4111=0,"⚠ أضف سطر عهدة أولًا",IF(OR(C4111="",N(G4111)=0),"⚠ أكمل التاريخ والقيمة",IF(S4111="","⚠ التاريخ خارج السنة المالية",IF(H4111="","⚠ اختر بند الموازنة",IF(I4111="مرفوض","✖ مرفوض من المدير",IF(I4111&lt;&gt;"موافق","⏳ بانتظار موافقة المدير",IF(K4111&lt;&gt;"نعم","⚠ غير مسوى مع الحسابات","✔ معتمد ومسوى")))))))))</f>
        <v/>
      </c>
      <c r="R4111">
        <f>N(R4110)+IF(A4111="عهدة",1,0)</f>
        <v/>
      </c>
      <c r="S4111">
        <f>IF(C4111="","",IF(AND(C4111&gt;=DATE(2026,9,1),C4111&lt;=DATE(2027,8,31)),(YEAR(C4111)-2026)*12+MONTH(C4111)-8,""))</f>
        <v/>
      </c>
      <c r="T4111">
        <f>IF(AND(A4111="مصروف",R4111&gt;0,I4111="موافق",S4111&lt;&gt;"",H4111&lt;&gt;""),N(G4111),0)</f>
        <v/>
      </c>
    </row>
    <row r="4112">
      <c r="A4112" s="19" t="n"/>
      <c r="B4112" s="20">
        <f>IF(A4112="","",IF(R4112=0,"⚠ أضف سطر عهدة أولًا","DMT-"&amp;TEXT(R4112,"000")))</f>
        <v/>
      </c>
      <c r="C4112" s="21" t="n"/>
      <c r="D4112" s="20">
        <f>IF(C4112="","",IF(S4112="","خارج السنة المالية",INDEX(القوائم!$D$2:$D$13,S4112)))</f>
        <v/>
      </c>
      <c r="E4112" s="22" t="n"/>
      <c r="F4112" s="23" t="n"/>
      <c r="G4112" s="23" t="n"/>
      <c r="H4112" s="22" t="n"/>
      <c r="I4112" s="19" t="n"/>
      <c r="J4112" s="21" t="n"/>
      <c r="K4112" s="19" t="n"/>
      <c r="L4112" s="19" t="n"/>
      <c r="M4112" s="21" t="n"/>
      <c r="N4112" s="22" t="n"/>
      <c r="O4112" s="24">
        <f>IF(A4112&lt;&gt;"عهدة","",SUMIFS($G$8:$G$5007,$B$8:$B$5007,B4112,$A$8:$A$5007,"مصروف",$I$8:$I$5007,"&lt;&gt;مرفوض"))</f>
        <v/>
      </c>
      <c r="P4112" s="25">
        <f>IF(A4112&lt;&gt;"عهدة","",N(F4112)-O4112)</f>
        <v/>
      </c>
      <c r="Q4112" s="26">
        <f>IF(A4112="","",IF(A4112="عهدة",IF(N(F4112)=0,"⚠ أدخل قيمة العهدة",IF(P4112&lt;0,"⛔ عجز / زيادة مصروفات "&amp;TEXT(-P4112,"#,##0"),IF(COUNTIFS($B$8:$B$5007,B4112,$A$8:$A$5007,"مصروف",$I$8:$I$5007,"&lt;&gt;مرفوض",$K$8:$K$5007,"&lt;&gt;نعم")&gt;0,"⚠ "&amp;COUNTIFS($B$8:$B$5007,B4112,$A$8:$A$5007,"مصروف",$I$8:$I$5007,"&lt;&gt;مرفوض",$K$8:$K$5007,"&lt;&gt;نعم")&amp;" مصروف غير مسوى",IF(L4112="تمت التسوية",IF(P4112=0,"✔ متوازنة وتمت التسوية","✔ تمت التسوية – متبقي "&amp;TEXT(P4112,"#,##0")),IF(P4112&gt;0,"متبقي "&amp;TEXT(P4112,"#,##0"),"✔ متوازنة"))))),IF(R4112=0,"⚠ أضف سطر عهدة أولًا",IF(OR(C4112="",N(G4112)=0),"⚠ أكمل التاريخ والقيمة",IF(S4112="","⚠ التاريخ خارج السنة المالية",IF(H4112="","⚠ اختر بند الموازنة",IF(I4112="مرفوض","✖ مرفوض من المدير",IF(I4112&lt;&gt;"موافق","⏳ بانتظار موافقة المدير",IF(K4112&lt;&gt;"نعم","⚠ غير مسوى مع الحسابات","✔ معتمد ومسوى")))))))))</f>
        <v/>
      </c>
      <c r="R4112">
        <f>N(R4111)+IF(A4112="عهدة",1,0)</f>
        <v/>
      </c>
      <c r="S4112">
        <f>IF(C4112="","",IF(AND(C4112&gt;=DATE(2026,9,1),C4112&lt;=DATE(2027,8,31)),(YEAR(C4112)-2026)*12+MONTH(C4112)-8,""))</f>
        <v/>
      </c>
      <c r="T4112">
        <f>IF(AND(A4112="مصروف",R4112&gt;0,I4112="موافق",S4112&lt;&gt;"",H4112&lt;&gt;""),N(G4112),0)</f>
        <v/>
      </c>
    </row>
    <row r="4113">
      <c r="A4113" s="19" t="n"/>
      <c r="B4113" s="20">
        <f>IF(A4113="","",IF(R4113=0,"⚠ أضف سطر عهدة أولًا","DMT-"&amp;TEXT(R4113,"000")))</f>
        <v/>
      </c>
      <c r="C4113" s="21" t="n"/>
      <c r="D4113" s="20">
        <f>IF(C4113="","",IF(S4113="","خارج السنة المالية",INDEX(القوائم!$D$2:$D$13,S4113)))</f>
        <v/>
      </c>
      <c r="E4113" s="22" t="n"/>
      <c r="F4113" s="23" t="n"/>
      <c r="G4113" s="23" t="n"/>
      <c r="H4113" s="22" t="n"/>
      <c r="I4113" s="19" t="n"/>
      <c r="J4113" s="21" t="n"/>
      <c r="K4113" s="19" t="n"/>
      <c r="L4113" s="19" t="n"/>
      <c r="M4113" s="21" t="n"/>
      <c r="N4113" s="22" t="n"/>
      <c r="O4113" s="24">
        <f>IF(A4113&lt;&gt;"عهدة","",SUMIFS($G$8:$G$5007,$B$8:$B$5007,B4113,$A$8:$A$5007,"مصروف",$I$8:$I$5007,"&lt;&gt;مرفوض"))</f>
        <v/>
      </c>
      <c r="P4113" s="25">
        <f>IF(A4113&lt;&gt;"عهدة","",N(F4113)-O4113)</f>
        <v/>
      </c>
      <c r="Q4113" s="26">
        <f>IF(A4113="","",IF(A4113="عهدة",IF(N(F4113)=0,"⚠ أدخل قيمة العهدة",IF(P4113&lt;0,"⛔ عجز / زيادة مصروفات "&amp;TEXT(-P4113,"#,##0"),IF(COUNTIFS($B$8:$B$5007,B4113,$A$8:$A$5007,"مصروف",$I$8:$I$5007,"&lt;&gt;مرفوض",$K$8:$K$5007,"&lt;&gt;نعم")&gt;0,"⚠ "&amp;COUNTIFS($B$8:$B$5007,B4113,$A$8:$A$5007,"مصروف",$I$8:$I$5007,"&lt;&gt;مرفوض",$K$8:$K$5007,"&lt;&gt;نعم")&amp;" مصروف غير مسوى",IF(L4113="تمت التسوية",IF(P4113=0,"✔ متوازنة وتمت التسوية","✔ تمت التسوية – متبقي "&amp;TEXT(P4113,"#,##0")),IF(P4113&gt;0,"متبقي "&amp;TEXT(P4113,"#,##0"),"✔ متوازنة"))))),IF(R4113=0,"⚠ أضف سطر عهدة أولًا",IF(OR(C4113="",N(G4113)=0),"⚠ أكمل التاريخ والقيمة",IF(S4113="","⚠ التاريخ خارج السنة المالية",IF(H4113="","⚠ اختر بند الموازنة",IF(I4113="مرفوض","✖ مرفوض من المدير",IF(I4113&lt;&gt;"موافق","⏳ بانتظار موافقة المدير",IF(K4113&lt;&gt;"نعم","⚠ غير مسوى مع الحسابات","✔ معتمد ومسوى")))))))))</f>
        <v/>
      </c>
      <c r="R4113">
        <f>N(R4112)+IF(A4113="عهدة",1,0)</f>
        <v/>
      </c>
      <c r="S4113">
        <f>IF(C4113="","",IF(AND(C4113&gt;=DATE(2026,9,1),C4113&lt;=DATE(2027,8,31)),(YEAR(C4113)-2026)*12+MONTH(C4113)-8,""))</f>
        <v/>
      </c>
      <c r="T4113">
        <f>IF(AND(A4113="مصروف",R4113&gt;0,I4113="موافق",S4113&lt;&gt;"",H4113&lt;&gt;""),N(G4113),0)</f>
        <v/>
      </c>
    </row>
    <row r="4114">
      <c r="A4114" s="19" t="n"/>
      <c r="B4114" s="20">
        <f>IF(A4114="","",IF(R4114=0,"⚠ أضف سطر عهدة أولًا","DMT-"&amp;TEXT(R4114,"000")))</f>
        <v/>
      </c>
      <c r="C4114" s="21" t="n"/>
      <c r="D4114" s="20">
        <f>IF(C4114="","",IF(S4114="","خارج السنة المالية",INDEX(القوائم!$D$2:$D$13,S4114)))</f>
        <v/>
      </c>
      <c r="E4114" s="22" t="n"/>
      <c r="F4114" s="23" t="n"/>
      <c r="G4114" s="23" t="n"/>
      <c r="H4114" s="22" t="n"/>
      <c r="I4114" s="19" t="n"/>
      <c r="J4114" s="21" t="n"/>
      <c r="K4114" s="19" t="n"/>
      <c r="L4114" s="19" t="n"/>
      <c r="M4114" s="21" t="n"/>
      <c r="N4114" s="22" t="n"/>
      <c r="O4114" s="24">
        <f>IF(A4114&lt;&gt;"عهدة","",SUMIFS($G$8:$G$5007,$B$8:$B$5007,B4114,$A$8:$A$5007,"مصروف",$I$8:$I$5007,"&lt;&gt;مرفوض"))</f>
        <v/>
      </c>
      <c r="P4114" s="25">
        <f>IF(A4114&lt;&gt;"عهدة","",N(F4114)-O4114)</f>
        <v/>
      </c>
      <c r="Q4114" s="26">
        <f>IF(A4114="","",IF(A4114="عهدة",IF(N(F4114)=0,"⚠ أدخل قيمة العهدة",IF(P4114&lt;0,"⛔ عجز / زيادة مصروفات "&amp;TEXT(-P4114,"#,##0"),IF(COUNTIFS($B$8:$B$5007,B4114,$A$8:$A$5007,"مصروف",$I$8:$I$5007,"&lt;&gt;مرفوض",$K$8:$K$5007,"&lt;&gt;نعم")&gt;0,"⚠ "&amp;COUNTIFS($B$8:$B$5007,B4114,$A$8:$A$5007,"مصروف",$I$8:$I$5007,"&lt;&gt;مرفوض",$K$8:$K$5007,"&lt;&gt;نعم")&amp;" مصروف غير مسوى",IF(L4114="تمت التسوية",IF(P4114=0,"✔ متوازنة وتمت التسوية","✔ تمت التسوية – متبقي "&amp;TEXT(P4114,"#,##0")),IF(P4114&gt;0,"متبقي "&amp;TEXT(P4114,"#,##0"),"✔ متوازنة"))))),IF(R4114=0,"⚠ أضف سطر عهدة أولًا",IF(OR(C4114="",N(G4114)=0),"⚠ أكمل التاريخ والقيمة",IF(S4114="","⚠ التاريخ خارج السنة المالية",IF(H4114="","⚠ اختر بند الموازنة",IF(I4114="مرفوض","✖ مرفوض من المدير",IF(I4114&lt;&gt;"موافق","⏳ بانتظار موافقة المدير",IF(K4114&lt;&gt;"نعم","⚠ غير مسوى مع الحسابات","✔ معتمد ومسوى")))))))))</f>
        <v/>
      </c>
      <c r="R4114">
        <f>N(R4113)+IF(A4114="عهدة",1,0)</f>
        <v/>
      </c>
      <c r="S4114">
        <f>IF(C4114="","",IF(AND(C4114&gt;=DATE(2026,9,1),C4114&lt;=DATE(2027,8,31)),(YEAR(C4114)-2026)*12+MONTH(C4114)-8,""))</f>
        <v/>
      </c>
      <c r="T4114">
        <f>IF(AND(A4114="مصروف",R4114&gt;0,I4114="موافق",S4114&lt;&gt;"",H4114&lt;&gt;""),N(G4114),0)</f>
        <v/>
      </c>
    </row>
    <row r="4115">
      <c r="A4115" s="19" t="n"/>
      <c r="B4115" s="20">
        <f>IF(A4115="","",IF(R4115=0,"⚠ أضف سطر عهدة أولًا","DMT-"&amp;TEXT(R4115,"000")))</f>
        <v/>
      </c>
      <c r="C4115" s="21" t="n"/>
      <c r="D4115" s="20">
        <f>IF(C4115="","",IF(S4115="","خارج السنة المالية",INDEX(القوائم!$D$2:$D$13,S4115)))</f>
        <v/>
      </c>
      <c r="E4115" s="22" t="n"/>
      <c r="F4115" s="23" t="n"/>
      <c r="G4115" s="23" t="n"/>
      <c r="H4115" s="22" t="n"/>
      <c r="I4115" s="19" t="n"/>
      <c r="J4115" s="21" t="n"/>
      <c r="K4115" s="19" t="n"/>
      <c r="L4115" s="19" t="n"/>
      <c r="M4115" s="21" t="n"/>
      <c r="N4115" s="22" t="n"/>
      <c r="O4115" s="24">
        <f>IF(A4115&lt;&gt;"عهدة","",SUMIFS($G$8:$G$5007,$B$8:$B$5007,B4115,$A$8:$A$5007,"مصروف",$I$8:$I$5007,"&lt;&gt;مرفوض"))</f>
        <v/>
      </c>
      <c r="P4115" s="25">
        <f>IF(A4115&lt;&gt;"عهدة","",N(F4115)-O4115)</f>
        <v/>
      </c>
      <c r="Q4115" s="26">
        <f>IF(A4115="","",IF(A4115="عهدة",IF(N(F4115)=0,"⚠ أدخل قيمة العهدة",IF(P4115&lt;0,"⛔ عجز / زيادة مصروفات "&amp;TEXT(-P4115,"#,##0"),IF(COUNTIFS($B$8:$B$5007,B4115,$A$8:$A$5007,"مصروف",$I$8:$I$5007,"&lt;&gt;مرفوض",$K$8:$K$5007,"&lt;&gt;نعم")&gt;0,"⚠ "&amp;COUNTIFS($B$8:$B$5007,B4115,$A$8:$A$5007,"مصروف",$I$8:$I$5007,"&lt;&gt;مرفوض",$K$8:$K$5007,"&lt;&gt;نعم")&amp;" مصروف غير مسوى",IF(L4115="تمت التسوية",IF(P4115=0,"✔ متوازنة وتمت التسوية","✔ تمت التسوية – متبقي "&amp;TEXT(P4115,"#,##0")),IF(P4115&gt;0,"متبقي "&amp;TEXT(P4115,"#,##0"),"✔ متوازنة"))))),IF(R4115=0,"⚠ أضف سطر عهدة أولًا",IF(OR(C4115="",N(G4115)=0),"⚠ أكمل التاريخ والقيمة",IF(S4115="","⚠ التاريخ خارج السنة المالية",IF(H4115="","⚠ اختر بند الموازنة",IF(I4115="مرفوض","✖ مرفوض من المدير",IF(I4115&lt;&gt;"موافق","⏳ بانتظار موافقة المدير",IF(K4115&lt;&gt;"نعم","⚠ غير مسوى مع الحسابات","✔ معتمد ومسوى")))))))))</f>
        <v/>
      </c>
      <c r="R4115">
        <f>N(R4114)+IF(A4115="عهدة",1,0)</f>
        <v/>
      </c>
      <c r="S4115">
        <f>IF(C4115="","",IF(AND(C4115&gt;=DATE(2026,9,1),C4115&lt;=DATE(2027,8,31)),(YEAR(C4115)-2026)*12+MONTH(C4115)-8,""))</f>
        <v/>
      </c>
      <c r="T4115">
        <f>IF(AND(A4115="مصروف",R4115&gt;0,I4115="موافق",S4115&lt;&gt;"",H4115&lt;&gt;""),N(G4115),0)</f>
        <v/>
      </c>
    </row>
    <row r="4116">
      <c r="A4116" s="19" t="n"/>
      <c r="B4116" s="20">
        <f>IF(A4116="","",IF(R4116=0,"⚠ أضف سطر عهدة أولًا","DMT-"&amp;TEXT(R4116,"000")))</f>
        <v/>
      </c>
      <c r="C4116" s="21" t="n"/>
      <c r="D4116" s="20">
        <f>IF(C4116="","",IF(S4116="","خارج السنة المالية",INDEX(القوائم!$D$2:$D$13,S4116)))</f>
        <v/>
      </c>
      <c r="E4116" s="22" t="n"/>
      <c r="F4116" s="23" t="n"/>
      <c r="G4116" s="23" t="n"/>
      <c r="H4116" s="22" t="n"/>
      <c r="I4116" s="19" t="n"/>
      <c r="J4116" s="21" t="n"/>
      <c r="K4116" s="19" t="n"/>
      <c r="L4116" s="19" t="n"/>
      <c r="M4116" s="21" t="n"/>
      <c r="N4116" s="22" t="n"/>
      <c r="O4116" s="24">
        <f>IF(A4116&lt;&gt;"عهدة","",SUMIFS($G$8:$G$5007,$B$8:$B$5007,B4116,$A$8:$A$5007,"مصروف",$I$8:$I$5007,"&lt;&gt;مرفوض"))</f>
        <v/>
      </c>
      <c r="P4116" s="25">
        <f>IF(A4116&lt;&gt;"عهدة","",N(F4116)-O4116)</f>
        <v/>
      </c>
      <c r="Q4116" s="26">
        <f>IF(A4116="","",IF(A4116="عهدة",IF(N(F4116)=0,"⚠ أدخل قيمة العهدة",IF(P4116&lt;0,"⛔ عجز / زيادة مصروفات "&amp;TEXT(-P4116,"#,##0"),IF(COUNTIFS($B$8:$B$5007,B4116,$A$8:$A$5007,"مصروف",$I$8:$I$5007,"&lt;&gt;مرفوض",$K$8:$K$5007,"&lt;&gt;نعم")&gt;0,"⚠ "&amp;COUNTIFS($B$8:$B$5007,B4116,$A$8:$A$5007,"مصروف",$I$8:$I$5007,"&lt;&gt;مرفوض",$K$8:$K$5007,"&lt;&gt;نعم")&amp;" مصروف غير مسوى",IF(L4116="تمت التسوية",IF(P4116=0,"✔ متوازنة وتمت التسوية","✔ تمت التسوية – متبقي "&amp;TEXT(P4116,"#,##0")),IF(P4116&gt;0,"متبقي "&amp;TEXT(P4116,"#,##0"),"✔ متوازنة"))))),IF(R4116=0,"⚠ أضف سطر عهدة أولًا",IF(OR(C4116="",N(G4116)=0),"⚠ أكمل التاريخ والقيمة",IF(S4116="","⚠ التاريخ خارج السنة المالية",IF(H4116="","⚠ اختر بند الموازنة",IF(I4116="مرفوض","✖ مرفوض من المدير",IF(I4116&lt;&gt;"موافق","⏳ بانتظار موافقة المدير",IF(K4116&lt;&gt;"نعم","⚠ غير مسوى مع الحسابات","✔ معتمد ومسوى")))))))))</f>
        <v/>
      </c>
      <c r="R4116">
        <f>N(R4115)+IF(A4116="عهدة",1,0)</f>
        <v/>
      </c>
      <c r="S4116">
        <f>IF(C4116="","",IF(AND(C4116&gt;=DATE(2026,9,1),C4116&lt;=DATE(2027,8,31)),(YEAR(C4116)-2026)*12+MONTH(C4116)-8,""))</f>
        <v/>
      </c>
      <c r="T4116">
        <f>IF(AND(A4116="مصروف",R4116&gt;0,I4116="موافق",S4116&lt;&gt;"",H4116&lt;&gt;""),N(G4116),0)</f>
        <v/>
      </c>
    </row>
    <row r="4117">
      <c r="A4117" s="19" t="n"/>
      <c r="B4117" s="20">
        <f>IF(A4117="","",IF(R4117=0,"⚠ أضف سطر عهدة أولًا","DMT-"&amp;TEXT(R4117,"000")))</f>
        <v/>
      </c>
      <c r="C4117" s="21" t="n"/>
      <c r="D4117" s="20">
        <f>IF(C4117="","",IF(S4117="","خارج السنة المالية",INDEX(القوائم!$D$2:$D$13,S4117)))</f>
        <v/>
      </c>
      <c r="E4117" s="22" t="n"/>
      <c r="F4117" s="23" t="n"/>
      <c r="G4117" s="23" t="n"/>
      <c r="H4117" s="22" t="n"/>
      <c r="I4117" s="19" t="n"/>
      <c r="J4117" s="21" t="n"/>
      <c r="K4117" s="19" t="n"/>
      <c r="L4117" s="19" t="n"/>
      <c r="M4117" s="21" t="n"/>
      <c r="N4117" s="22" t="n"/>
      <c r="O4117" s="24">
        <f>IF(A4117&lt;&gt;"عهدة","",SUMIFS($G$8:$G$5007,$B$8:$B$5007,B4117,$A$8:$A$5007,"مصروف",$I$8:$I$5007,"&lt;&gt;مرفوض"))</f>
        <v/>
      </c>
      <c r="P4117" s="25">
        <f>IF(A4117&lt;&gt;"عهدة","",N(F4117)-O4117)</f>
        <v/>
      </c>
      <c r="Q4117" s="26">
        <f>IF(A4117="","",IF(A4117="عهدة",IF(N(F4117)=0,"⚠ أدخل قيمة العهدة",IF(P4117&lt;0,"⛔ عجز / زيادة مصروفات "&amp;TEXT(-P4117,"#,##0"),IF(COUNTIFS($B$8:$B$5007,B4117,$A$8:$A$5007,"مصروف",$I$8:$I$5007,"&lt;&gt;مرفوض",$K$8:$K$5007,"&lt;&gt;نعم")&gt;0,"⚠ "&amp;COUNTIFS($B$8:$B$5007,B4117,$A$8:$A$5007,"مصروف",$I$8:$I$5007,"&lt;&gt;مرفوض",$K$8:$K$5007,"&lt;&gt;نعم")&amp;" مصروف غير مسوى",IF(L4117="تمت التسوية",IF(P4117=0,"✔ متوازنة وتمت التسوية","✔ تمت التسوية – متبقي "&amp;TEXT(P4117,"#,##0")),IF(P4117&gt;0,"متبقي "&amp;TEXT(P4117,"#,##0"),"✔ متوازنة"))))),IF(R4117=0,"⚠ أضف سطر عهدة أولًا",IF(OR(C4117="",N(G4117)=0),"⚠ أكمل التاريخ والقيمة",IF(S4117="","⚠ التاريخ خارج السنة المالية",IF(H4117="","⚠ اختر بند الموازنة",IF(I4117="مرفوض","✖ مرفوض من المدير",IF(I4117&lt;&gt;"موافق","⏳ بانتظار موافقة المدير",IF(K4117&lt;&gt;"نعم","⚠ غير مسوى مع الحسابات","✔ معتمد ومسوى")))))))))</f>
        <v/>
      </c>
      <c r="R4117">
        <f>N(R4116)+IF(A4117="عهدة",1,0)</f>
        <v/>
      </c>
      <c r="S4117">
        <f>IF(C4117="","",IF(AND(C4117&gt;=DATE(2026,9,1),C4117&lt;=DATE(2027,8,31)),(YEAR(C4117)-2026)*12+MONTH(C4117)-8,""))</f>
        <v/>
      </c>
      <c r="T4117">
        <f>IF(AND(A4117="مصروف",R4117&gt;0,I4117="موافق",S4117&lt;&gt;"",H4117&lt;&gt;""),N(G4117),0)</f>
        <v/>
      </c>
    </row>
    <row r="4118">
      <c r="A4118" s="19" t="n"/>
      <c r="B4118" s="20">
        <f>IF(A4118="","",IF(R4118=0,"⚠ أضف سطر عهدة أولًا","DMT-"&amp;TEXT(R4118,"000")))</f>
        <v/>
      </c>
      <c r="C4118" s="21" t="n"/>
      <c r="D4118" s="20">
        <f>IF(C4118="","",IF(S4118="","خارج السنة المالية",INDEX(القوائم!$D$2:$D$13,S4118)))</f>
        <v/>
      </c>
      <c r="E4118" s="22" t="n"/>
      <c r="F4118" s="23" t="n"/>
      <c r="G4118" s="23" t="n"/>
      <c r="H4118" s="22" t="n"/>
      <c r="I4118" s="19" t="n"/>
      <c r="J4118" s="21" t="n"/>
      <c r="K4118" s="19" t="n"/>
      <c r="L4118" s="19" t="n"/>
      <c r="M4118" s="21" t="n"/>
      <c r="N4118" s="22" t="n"/>
      <c r="O4118" s="24">
        <f>IF(A4118&lt;&gt;"عهدة","",SUMIFS($G$8:$G$5007,$B$8:$B$5007,B4118,$A$8:$A$5007,"مصروف",$I$8:$I$5007,"&lt;&gt;مرفوض"))</f>
        <v/>
      </c>
      <c r="P4118" s="25">
        <f>IF(A4118&lt;&gt;"عهدة","",N(F4118)-O4118)</f>
        <v/>
      </c>
      <c r="Q4118" s="26">
        <f>IF(A4118="","",IF(A4118="عهدة",IF(N(F4118)=0,"⚠ أدخل قيمة العهدة",IF(P4118&lt;0,"⛔ عجز / زيادة مصروفات "&amp;TEXT(-P4118,"#,##0"),IF(COUNTIFS($B$8:$B$5007,B4118,$A$8:$A$5007,"مصروف",$I$8:$I$5007,"&lt;&gt;مرفوض",$K$8:$K$5007,"&lt;&gt;نعم")&gt;0,"⚠ "&amp;COUNTIFS($B$8:$B$5007,B4118,$A$8:$A$5007,"مصروف",$I$8:$I$5007,"&lt;&gt;مرفوض",$K$8:$K$5007,"&lt;&gt;نعم")&amp;" مصروف غير مسوى",IF(L4118="تمت التسوية",IF(P4118=0,"✔ متوازنة وتمت التسوية","✔ تمت التسوية – متبقي "&amp;TEXT(P4118,"#,##0")),IF(P4118&gt;0,"متبقي "&amp;TEXT(P4118,"#,##0"),"✔ متوازنة"))))),IF(R4118=0,"⚠ أضف سطر عهدة أولًا",IF(OR(C4118="",N(G4118)=0),"⚠ أكمل التاريخ والقيمة",IF(S4118="","⚠ التاريخ خارج السنة المالية",IF(H4118="","⚠ اختر بند الموازنة",IF(I4118="مرفوض","✖ مرفوض من المدير",IF(I4118&lt;&gt;"موافق","⏳ بانتظار موافقة المدير",IF(K4118&lt;&gt;"نعم","⚠ غير مسوى مع الحسابات","✔ معتمد ومسوى")))))))))</f>
        <v/>
      </c>
      <c r="R4118">
        <f>N(R4117)+IF(A4118="عهدة",1,0)</f>
        <v/>
      </c>
      <c r="S4118">
        <f>IF(C4118="","",IF(AND(C4118&gt;=DATE(2026,9,1),C4118&lt;=DATE(2027,8,31)),(YEAR(C4118)-2026)*12+MONTH(C4118)-8,""))</f>
        <v/>
      </c>
      <c r="T4118">
        <f>IF(AND(A4118="مصروف",R4118&gt;0,I4118="موافق",S4118&lt;&gt;"",H4118&lt;&gt;""),N(G4118),0)</f>
        <v/>
      </c>
    </row>
    <row r="4119">
      <c r="A4119" s="19" t="n"/>
      <c r="B4119" s="20">
        <f>IF(A4119="","",IF(R4119=0,"⚠ أضف سطر عهدة أولًا","DMT-"&amp;TEXT(R4119,"000")))</f>
        <v/>
      </c>
      <c r="C4119" s="21" t="n"/>
      <c r="D4119" s="20">
        <f>IF(C4119="","",IF(S4119="","خارج السنة المالية",INDEX(القوائم!$D$2:$D$13,S4119)))</f>
        <v/>
      </c>
      <c r="E4119" s="22" t="n"/>
      <c r="F4119" s="23" t="n"/>
      <c r="G4119" s="23" t="n"/>
      <c r="H4119" s="22" t="n"/>
      <c r="I4119" s="19" t="n"/>
      <c r="J4119" s="21" t="n"/>
      <c r="K4119" s="19" t="n"/>
      <c r="L4119" s="19" t="n"/>
      <c r="M4119" s="21" t="n"/>
      <c r="N4119" s="22" t="n"/>
      <c r="O4119" s="24">
        <f>IF(A4119&lt;&gt;"عهدة","",SUMIFS($G$8:$G$5007,$B$8:$B$5007,B4119,$A$8:$A$5007,"مصروف",$I$8:$I$5007,"&lt;&gt;مرفوض"))</f>
        <v/>
      </c>
      <c r="P4119" s="25">
        <f>IF(A4119&lt;&gt;"عهدة","",N(F4119)-O4119)</f>
        <v/>
      </c>
      <c r="Q4119" s="26">
        <f>IF(A4119="","",IF(A4119="عهدة",IF(N(F4119)=0,"⚠ أدخل قيمة العهدة",IF(P4119&lt;0,"⛔ عجز / زيادة مصروفات "&amp;TEXT(-P4119,"#,##0"),IF(COUNTIFS($B$8:$B$5007,B4119,$A$8:$A$5007,"مصروف",$I$8:$I$5007,"&lt;&gt;مرفوض",$K$8:$K$5007,"&lt;&gt;نعم")&gt;0,"⚠ "&amp;COUNTIFS($B$8:$B$5007,B4119,$A$8:$A$5007,"مصروف",$I$8:$I$5007,"&lt;&gt;مرفوض",$K$8:$K$5007,"&lt;&gt;نعم")&amp;" مصروف غير مسوى",IF(L4119="تمت التسوية",IF(P4119=0,"✔ متوازنة وتمت التسوية","✔ تمت التسوية – متبقي "&amp;TEXT(P4119,"#,##0")),IF(P4119&gt;0,"متبقي "&amp;TEXT(P4119,"#,##0"),"✔ متوازنة"))))),IF(R4119=0,"⚠ أضف سطر عهدة أولًا",IF(OR(C4119="",N(G4119)=0),"⚠ أكمل التاريخ والقيمة",IF(S4119="","⚠ التاريخ خارج السنة المالية",IF(H4119="","⚠ اختر بند الموازنة",IF(I4119="مرفوض","✖ مرفوض من المدير",IF(I4119&lt;&gt;"موافق","⏳ بانتظار موافقة المدير",IF(K4119&lt;&gt;"نعم","⚠ غير مسوى مع الحسابات","✔ معتمد ومسوى")))))))))</f>
        <v/>
      </c>
      <c r="R4119">
        <f>N(R4118)+IF(A4119="عهدة",1,0)</f>
        <v/>
      </c>
      <c r="S4119">
        <f>IF(C4119="","",IF(AND(C4119&gt;=DATE(2026,9,1),C4119&lt;=DATE(2027,8,31)),(YEAR(C4119)-2026)*12+MONTH(C4119)-8,""))</f>
        <v/>
      </c>
      <c r="T4119">
        <f>IF(AND(A4119="مصروف",R4119&gt;0,I4119="موافق",S4119&lt;&gt;"",H4119&lt;&gt;""),N(G4119),0)</f>
        <v/>
      </c>
    </row>
    <row r="4120">
      <c r="A4120" s="19" t="n"/>
      <c r="B4120" s="20">
        <f>IF(A4120="","",IF(R4120=0,"⚠ أضف سطر عهدة أولًا","DMT-"&amp;TEXT(R4120,"000")))</f>
        <v/>
      </c>
      <c r="C4120" s="21" t="n"/>
      <c r="D4120" s="20">
        <f>IF(C4120="","",IF(S4120="","خارج السنة المالية",INDEX(القوائم!$D$2:$D$13,S4120)))</f>
        <v/>
      </c>
      <c r="E4120" s="22" t="n"/>
      <c r="F4120" s="23" t="n"/>
      <c r="G4120" s="23" t="n"/>
      <c r="H4120" s="22" t="n"/>
      <c r="I4120" s="19" t="n"/>
      <c r="J4120" s="21" t="n"/>
      <c r="K4120" s="19" t="n"/>
      <c r="L4120" s="19" t="n"/>
      <c r="M4120" s="21" t="n"/>
      <c r="N4120" s="22" t="n"/>
      <c r="O4120" s="24">
        <f>IF(A4120&lt;&gt;"عهدة","",SUMIFS($G$8:$G$5007,$B$8:$B$5007,B4120,$A$8:$A$5007,"مصروف",$I$8:$I$5007,"&lt;&gt;مرفوض"))</f>
        <v/>
      </c>
      <c r="P4120" s="25">
        <f>IF(A4120&lt;&gt;"عهدة","",N(F4120)-O4120)</f>
        <v/>
      </c>
      <c r="Q4120" s="26">
        <f>IF(A4120="","",IF(A4120="عهدة",IF(N(F4120)=0,"⚠ أدخل قيمة العهدة",IF(P4120&lt;0,"⛔ عجز / زيادة مصروفات "&amp;TEXT(-P4120,"#,##0"),IF(COUNTIFS($B$8:$B$5007,B4120,$A$8:$A$5007,"مصروف",$I$8:$I$5007,"&lt;&gt;مرفوض",$K$8:$K$5007,"&lt;&gt;نعم")&gt;0,"⚠ "&amp;COUNTIFS($B$8:$B$5007,B4120,$A$8:$A$5007,"مصروف",$I$8:$I$5007,"&lt;&gt;مرفوض",$K$8:$K$5007,"&lt;&gt;نعم")&amp;" مصروف غير مسوى",IF(L4120="تمت التسوية",IF(P4120=0,"✔ متوازنة وتمت التسوية","✔ تمت التسوية – متبقي "&amp;TEXT(P4120,"#,##0")),IF(P4120&gt;0,"متبقي "&amp;TEXT(P4120,"#,##0"),"✔ متوازنة"))))),IF(R4120=0,"⚠ أضف سطر عهدة أولًا",IF(OR(C4120="",N(G4120)=0),"⚠ أكمل التاريخ والقيمة",IF(S4120="","⚠ التاريخ خارج السنة المالية",IF(H4120="","⚠ اختر بند الموازنة",IF(I4120="مرفوض","✖ مرفوض من المدير",IF(I4120&lt;&gt;"موافق","⏳ بانتظار موافقة المدير",IF(K4120&lt;&gt;"نعم","⚠ غير مسوى مع الحسابات","✔ معتمد ومسوى")))))))))</f>
        <v/>
      </c>
      <c r="R4120">
        <f>N(R4119)+IF(A4120="عهدة",1,0)</f>
        <v/>
      </c>
      <c r="S4120">
        <f>IF(C4120="","",IF(AND(C4120&gt;=DATE(2026,9,1),C4120&lt;=DATE(2027,8,31)),(YEAR(C4120)-2026)*12+MONTH(C4120)-8,""))</f>
        <v/>
      </c>
      <c r="T4120">
        <f>IF(AND(A4120="مصروف",R4120&gt;0,I4120="موافق",S4120&lt;&gt;"",H4120&lt;&gt;""),N(G4120),0)</f>
        <v/>
      </c>
    </row>
    <row r="4121">
      <c r="A4121" s="19" t="n"/>
      <c r="B4121" s="20">
        <f>IF(A4121="","",IF(R4121=0,"⚠ أضف سطر عهدة أولًا","DMT-"&amp;TEXT(R4121,"000")))</f>
        <v/>
      </c>
      <c r="C4121" s="21" t="n"/>
      <c r="D4121" s="20">
        <f>IF(C4121="","",IF(S4121="","خارج السنة المالية",INDEX(القوائم!$D$2:$D$13,S4121)))</f>
        <v/>
      </c>
      <c r="E4121" s="22" t="n"/>
      <c r="F4121" s="23" t="n"/>
      <c r="G4121" s="23" t="n"/>
      <c r="H4121" s="22" t="n"/>
      <c r="I4121" s="19" t="n"/>
      <c r="J4121" s="21" t="n"/>
      <c r="K4121" s="19" t="n"/>
      <c r="L4121" s="19" t="n"/>
      <c r="M4121" s="21" t="n"/>
      <c r="N4121" s="22" t="n"/>
      <c r="O4121" s="24">
        <f>IF(A4121&lt;&gt;"عهدة","",SUMIFS($G$8:$G$5007,$B$8:$B$5007,B4121,$A$8:$A$5007,"مصروف",$I$8:$I$5007,"&lt;&gt;مرفوض"))</f>
        <v/>
      </c>
      <c r="P4121" s="25">
        <f>IF(A4121&lt;&gt;"عهدة","",N(F4121)-O4121)</f>
        <v/>
      </c>
      <c r="Q4121" s="26">
        <f>IF(A4121="","",IF(A4121="عهدة",IF(N(F4121)=0,"⚠ أدخل قيمة العهدة",IF(P4121&lt;0,"⛔ عجز / زيادة مصروفات "&amp;TEXT(-P4121,"#,##0"),IF(COUNTIFS($B$8:$B$5007,B4121,$A$8:$A$5007,"مصروف",$I$8:$I$5007,"&lt;&gt;مرفوض",$K$8:$K$5007,"&lt;&gt;نعم")&gt;0,"⚠ "&amp;COUNTIFS($B$8:$B$5007,B4121,$A$8:$A$5007,"مصروف",$I$8:$I$5007,"&lt;&gt;مرفوض",$K$8:$K$5007,"&lt;&gt;نعم")&amp;" مصروف غير مسوى",IF(L4121="تمت التسوية",IF(P4121=0,"✔ متوازنة وتمت التسوية","✔ تمت التسوية – متبقي "&amp;TEXT(P4121,"#,##0")),IF(P4121&gt;0,"متبقي "&amp;TEXT(P4121,"#,##0"),"✔ متوازنة"))))),IF(R4121=0,"⚠ أضف سطر عهدة أولًا",IF(OR(C4121="",N(G4121)=0),"⚠ أكمل التاريخ والقيمة",IF(S4121="","⚠ التاريخ خارج السنة المالية",IF(H4121="","⚠ اختر بند الموازنة",IF(I4121="مرفوض","✖ مرفوض من المدير",IF(I4121&lt;&gt;"موافق","⏳ بانتظار موافقة المدير",IF(K4121&lt;&gt;"نعم","⚠ غير مسوى مع الحسابات","✔ معتمد ومسوى")))))))))</f>
        <v/>
      </c>
      <c r="R4121">
        <f>N(R4120)+IF(A4121="عهدة",1,0)</f>
        <v/>
      </c>
      <c r="S4121">
        <f>IF(C4121="","",IF(AND(C4121&gt;=DATE(2026,9,1),C4121&lt;=DATE(2027,8,31)),(YEAR(C4121)-2026)*12+MONTH(C4121)-8,""))</f>
        <v/>
      </c>
      <c r="T4121">
        <f>IF(AND(A4121="مصروف",R4121&gt;0,I4121="موافق",S4121&lt;&gt;"",H4121&lt;&gt;""),N(G4121),0)</f>
        <v/>
      </c>
    </row>
    <row r="4122">
      <c r="A4122" s="19" t="n"/>
      <c r="B4122" s="20">
        <f>IF(A4122="","",IF(R4122=0,"⚠ أضف سطر عهدة أولًا","DMT-"&amp;TEXT(R4122,"000")))</f>
        <v/>
      </c>
      <c r="C4122" s="21" t="n"/>
      <c r="D4122" s="20">
        <f>IF(C4122="","",IF(S4122="","خارج السنة المالية",INDEX(القوائم!$D$2:$D$13,S4122)))</f>
        <v/>
      </c>
      <c r="E4122" s="22" t="n"/>
      <c r="F4122" s="23" t="n"/>
      <c r="G4122" s="23" t="n"/>
      <c r="H4122" s="22" t="n"/>
      <c r="I4122" s="19" t="n"/>
      <c r="J4122" s="21" t="n"/>
      <c r="K4122" s="19" t="n"/>
      <c r="L4122" s="19" t="n"/>
      <c r="M4122" s="21" t="n"/>
      <c r="N4122" s="22" t="n"/>
      <c r="O4122" s="24">
        <f>IF(A4122&lt;&gt;"عهدة","",SUMIFS($G$8:$G$5007,$B$8:$B$5007,B4122,$A$8:$A$5007,"مصروف",$I$8:$I$5007,"&lt;&gt;مرفوض"))</f>
        <v/>
      </c>
      <c r="P4122" s="25">
        <f>IF(A4122&lt;&gt;"عهدة","",N(F4122)-O4122)</f>
        <v/>
      </c>
      <c r="Q4122" s="26">
        <f>IF(A4122="","",IF(A4122="عهدة",IF(N(F4122)=0,"⚠ أدخل قيمة العهدة",IF(P4122&lt;0,"⛔ عجز / زيادة مصروفات "&amp;TEXT(-P4122,"#,##0"),IF(COUNTIFS($B$8:$B$5007,B4122,$A$8:$A$5007,"مصروف",$I$8:$I$5007,"&lt;&gt;مرفوض",$K$8:$K$5007,"&lt;&gt;نعم")&gt;0,"⚠ "&amp;COUNTIFS($B$8:$B$5007,B4122,$A$8:$A$5007,"مصروف",$I$8:$I$5007,"&lt;&gt;مرفوض",$K$8:$K$5007,"&lt;&gt;نعم")&amp;" مصروف غير مسوى",IF(L4122="تمت التسوية",IF(P4122=0,"✔ متوازنة وتمت التسوية","✔ تمت التسوية – متبقي "&amp;TEXT(P4122,"#,##0")),IF(P4122&gt;0,"متبقي "&amp;TEXT(P4122,"#,##0"),"✔ متوازنة"))))),IF(R4122=0,"⚠ أضف سطر عهدة أولًا",IF(OR(C4122="",N(G4122)=0),"⚠ أكمل التاريخ والقيمة",IF(S4122="","⚠ التاريخ خارج السنة المالية",IF(H4122="","⚠ اختر بند الموازنة",IF(I4122="مرفوض","✖ مرفوض من المدير",IF(I4122&lt;&gt;"موافق","⏳ بانتظار موافقة المدير",IF(K4122&lt;&gt;"نعم","⚠ غير مسوى مع الحسابات","✔ معتمد ومسوى")))))))))</f>
        <v/>
      </c>
      <c r="R4122">
        <f>N(R4121)+IF(A4122="عهدة",1,0)</f>
        <v/>
      </c>
      <c r="S4122">
        <f>IF(C4122="","",IF(AND(C4122&gt;=DATE(2026,9,1),C4122&lt;=DATE(2027,8,31)),(YEAR(C4122)-2026)*12+MONTH(C4122)-8,""))</f>
        <v/>
      </c>
      <c r="T4122">
        <f>IF(AND(A4122="مصروف",R4122&gt;0,I4122="موافق",S4122&lt;&gt;"",H4122&lt;&gt;""),N(G4122),0)</f>
        <v/>
      </c>
    </row>
    <row r="4123">
      <c r="A4123" s="19" t="n"/>
      <c r="B4123" s="20">
        <f>IF(A4123="","",IF(R4123=0,"⚠ أضف سطر عهدة أولًا","DMT-"&amp;TEXT(R4123,"000")))</f>
        <v/>
      </c>
      <c r="C4123" s="21" t="n"/>
      <c r="D4123" s="20">
        <f>IF(C4123="","",IF(S4123="","خارج السنة المالية",INDEX(القوائم!$D$2:$D$13,S4123)))</f>
        <v/>
      </c>
      <c r="E4123" s="22" t="n"/>
      <c r="F4123" s="23" t="n"/>
      <c r="G4123" s="23" t="n"/>
      <c r="H4123" s="22" t="n"/>
      <c r="I4123" s="19" t="n"/>
      <c r="J4123" s="21" t="n"/>
      <c r="K4123" s="19" t="n"/>
      <c r="L4123" s="19" t="n"/>
      <c r="M4123" s="21" t="n"/>
      <c r="N4123" s="22" t="n"/>
      <c r="O4123" s="24">
        <f>IF(A4123&lt;&gt;"عهدة","",SUMIFS($G$8:$G$5007,$B$8:$B$5007,B4123,$A$8:$A$5007,"مصروف",$I$8:$I$5007,"&lt;&gt;مرفوض"))</f>
        <v/>
      </c>
      <c r="P4123" s="25">
        <f>IF(A4123&lt;&gt;"عهدة","",N(F4123)-O4123)</f>
        <v/>
      </c>
      <c r="Q4123" s="26">
        <f>IF(A4123="","",IF(A4123="عهدة",IF(N(F4123)=0,"⚠ أدخل قيمة العهدة",IF(P4123&lt;0,"⛔ عجز / زيادة مصروفات "&amp;TEXT(-P4123,"#,##0"),IF(COUNTIFS($B$8:$B$5007,B4123,$A$8:$A$5007,"مصروف",$I$8:$I$5007,"&lt;&gt;مرفوض",$K$8:$K$5007,"&lt;&gt;نعم")&gt;0,"⚠ "&amp;COUNTIFS($B$8:$B$5007,B4123,$A$8:$A$5007,"مصروف",$I$8:$I$5007,"&lt;&gt;مرفوض",$K$8:$K$5007,"&lt;&gt;نعم")&amp;" مصروف غير مسوى",IF(L4123="تمت التسوية",IF(P4123=0,"✔ متوازنة وتمت التسوية","✔ تمت التسوية – متبقي "&amp;TEXT(P4123,"#,##0")),IF(P4123&gt;0,"متبقي "&amp;TEXT(P4123,"#,##0"),"✔ متوازنة"))))),IF(R4123=0,"⚠ أضف سطر عهدة أولًا",IF(OR(C4123="",N(G4123)=0),"⚠ أكمل التاريخ والقيمة",IF(S4123="","⚠ التاريخ خارج السنة المالية",IF(H4123="","⚠ اختر بند الموازنة",IF(I4123="مرفوض","✖ مرفوض من المدير",IF(I4123&lt;&gt;"موافق","⏳ بانتظار موافقة المدير",IF(K4123&lt;&gt;"نعم","⚠ غير مسوى مع الحسابات","✔ معتمد ومسوى")))))))))</f>
        <v/>
      </c>
      <c r="R4123">
        <f>N(R4122)+IF(A4123="عهدة",1,0)</f>
        <v/>
      </c>
      <c r="S4123">
        <f>IF(C4123="","",IF(AND(C4123&gt;=DATE(2026,9,1),C4123&lt;=DATE(2027,8,31)),(YEAR(C4123)-2026)*12+MONTH(C4123)-8,""))</f>
        <v/>
      </c>
      <c r="T4123">
        <f>IF(AND(A4123="مصروف",R4123&gt;0,I4123="موافق",S4123&lt;&gt;"",H4123&lt;&gt;""),N(G4123),0)</f>
        <v/>
      </c>
    </row>
    <row r="4124">
      <c r="A4124" s="19" t="n"/>
      <c r="B4124" s="20">
        <f>IF(A4124="","",IF(R4124=0,"⚠ أضف سطر عهدة أولًا","DMT-"&amp;TEXT(R4124,"000")))</f>
        <v/>
      </c>
      <c r="C4124" s="21" t="n"/>
      <c r="D4124" s="20">
        <f>IF(C4124="","",IF(S4124="","خارج السنة المالية",INDEX(القوائم!$D$2:$D$13,S4124)))</f>
        <v/>
      </c>
      <c r="E4124" s="22" t="n"/>
      <c r="F4124" s="23" t="n"/>
      <c r="G4124" s="23" t="n"/>
      <c r="H4124" s="22" t="n"/>
      <c r="I4124" s="19" t="n"/>
      <c r="J4124" s="21" t="n"/>
      <c r="K4124" s="19" t="n"/>
      <c r="L4124" s="19" t="n"/>
      <c r="M4124" s="21" t="n"/>
      <c r="N4124" s="22" t="n"/>
      <c r="O4124" s="24">
        <f>IF(A4124&lt;&gt;"عهدة","",SUMIFS($G$8:$G$5007,$B$8:$B$5007,B4124,$A$8:$A$5007,"مصروف",$I$8:$I$5007,"&lt;&gt;مرفوض"))</f>
        <v/>
      </c>
      <c r="P4124" s="25">
        <f>IF(A4124&lt;&gt;"عهدة","",N(F4124)-O4124)</f>
        <v/>
      </c>
      <c r="Q4124" s="26">
        <f>IF(A4124="","",IF(A4124="عهدة",IF(N(F4124)=0,"⚠ أدخل قيمة العهدة",IF(P4124&lt;0,"⛔ عجز / زيادة مصروفات "&amp;TEXT(-P4124,"#,##0"),IF(COUNTIFS($B$8:$B$5007,B4124,$A$8:$A$5007,"مصروف",$I$8:$I$5007,"&lt;&gt;مرفوض",$K$8:$K$5007,"&lt;&gt;نعم")&gt;0,"⚠ "&amp;COUNTIFS($B$8:$B$5007,B4124,$A$8:$A$5007,"مصروف",$I$8:$I$5007,"&lt;&gt;مرفوض",$K$8:$K$5007,"&lt;&gt;نعم")&amp;" مصروف غير مسوى",IF(L4124="تمت التسوية",IF(P4124=0,"✔ متوازنة وتمت التسوية","✔ تمت التسوية – متبقي "&amp;TEXT(P4124,"#,##0")),IF(P4124&gt;0,"متبقي "&amp;TEXT(P4124,"#,##0"),"✔ متوازنة"))))),IF(R4124=0,"⚠ أضف سطر عهدة أولًا",IF(OR(C4124="",N(G4124)=0),"⚠ أكمل التاريخ والقيمة",IF(S4124="","⚠ التاريخ خارج السنة المالية",IF(H4124="","⚠ اختر بند الموازنة",IF(I4124="مرفوض","✖ مرفوض من المدير",IF(I4124&lt;&gt;"موافق","⏳ بانتظار موافقة المدير",IF(K4124&lt;&gt;"نعم","⚠ غير مسوى مع الحسابات","✔ معتمد ومسوى")))))))))</f>
        <v/>
      </c>
      <c r="R4124">
        <f>N(R4123)+IF(A4124="عهدة",1,0)</f>
        <v/>
      </c>
      <c r="S4124">
        <f>IF(C4124="","",IF(AND(C4124&gt;=DATE(2026,9,1),C4124&lt;=DATE(2027,8,31)),(YEAR(C4124)-2026)*12+MONTH(C4124)-8,""))</f>
        <v/>
      </c>
      <c r="T4124">
        <f>IF(AND(A4124="مصروف",R4124&gt;0,I4124="موافق",S4124&lt;&gt;"",H4124&lt;&gt;""),N(G4124),0)</f>
        <v/>
      </c>
    </row>
    <row r="4125">
      <c r="A4125" s="19" t="n"/>
      <c r="B4125" s="20">
        <f>IF(A4125="","",IF(R4125=0,"⚠ أضف سطر عهدة أولًا","DMT-"&amp;TEXT(R4125,"000")))</f>
        <v/>
      </c>
      <c r="C4125" s="21" t="n"/>
      <c r="D4125" s="20">
        <f>IF(C4125="","",IF(S4125="","خارج السنة المالية",INDEX(القوائم!$D$2:$D$13,S4125)))</f>
        <v/>
      </c>
      <c r="E4125" s="22" t="n"/>
      <c r="F4125" s="23" t="n"/>
      <c r="G4125" s="23" t="n"/>
      <c r="H4125" s="22" t="n"/>
      <c r="I4125" s="19" t="n"/>
      <c r="J4125" s="21" t="n"/>
      <c r="K4125" s="19" t="n"/>
      <c r="L4125" s="19" t="n"/>
      <c r="M4125" s="21" t="n"/>
      <c r="N4125" s="22" t="n"/>
      <c r="O4125" s="24">
        <f>IF(A4125&lt;&gt;"عهدة","",SUMIFS($G$8:$G$5007,$B$8:$B$5007,B4125,$A$8:$A$5007,"مصروف",$I$8:$I$5007,"&lt;&gt;مرفوض"))</f>
        <v/>
      </c>
      <c r="P4125" s="25">
        <f>IF(A4125&lt;&gt;"عهدة","",N(F4125)-O4125)</f>
        <v/>
      </c>
      <c r="Q4125" s="26">
        <f>IF(A4125="","",IF(A4125="عهدة",IF(N(F4125)=0,"⚠ أدخل قيمة العهدة",IF(P4125&lt;0,"⛔ عجز / زيادة مصروفات "&amp;TEXT(-P4125,"#,##0"),IF(COUNTIFS($B$8:$B$5007,B4125,$A$8:$A$5007,"مصروف",$I$8:$I$5007,"&lt;&gt;مرفوض",$K$8:$K$5007,"&lt;&gt;نعم")&gt;0,"⚠ "&amp;COUNTIFS($B$8:$B$5007,B4125,$A$8:$A$5007,"مصروف",$I$8:$I$5007,"&lt;&gt;مرفوض",$K$8:$K$5007,"&lt;&gt;نعم")&amp;" مصروف غير مسوى",IF(L4125="تمت التسوية",IF(P4125=0,"✔ متوازنة وتمت التسوية","✔ تمت التسوية – متبقي "&amp;TEXT(P4125,"#,##0")),IF(P4125&gt;0,"متبقي "&amp;TEXT(P4125,"#,##0"),"✔ متوازنة"))))),IF(R4125=0,"⚠ أضف سطر عهدة أولًا",IF(OR(C4125="",N(G4125)=0),"⚠ أكمل التاريخ والقيمة",IF(S4125="","⚠ التاريخ خارج السنة المالية",IF(H4125="","⚠ اختر بند الموازنة",IF(I4125="مرفوض","✖ مرفوض من المدير",IF(I4125&lt;&gt;"موافق","⏳ بانتظار موافقة المدير",IF(K4125&lt;&gt;"نعم","⚠ غير مسوى مع الحسابات","✔ معتمد ومسوى")))))))))</f>
        <v/>
      </c>
      <c r="R4125">
        <f>N(R4124)+IF(A4125="عهدة",1,0)</f>
        <v/>
      </c>
      <c r="S4125">
        <f>IF(C4125="","",IF(AND(C4125&gt;=DATE(2026,9,1),C4125&lt;=DATE(2027,8,31)),(YEAR(C4125)-2026)*12+MONTH(C4125)-8,""))</f>
        <v/>
      </c>
      <c r="T4125">
        <f>IF(AND(A4125="مصروف",R4125&gt;0,I4125="موافق",S4125&lt;&gt;"",H4125&lt;&gt;""),N(G4125),0)</f>
        <v/>
      </c>
    </row>
    <row r="4126">
      <c r="A4126" s="19" t="n"/>
      <c r="B4126" s="20">
        <f>IF(A4126="","",IF(R4126=0,"⚠ أضف سطر عهدة أولًا","DMT-"&amp;TEXT(R4126,"000")))</f>
        <v/>
      </c>
      <c r="C4126" s="21" t="n"/>
      <c r="D4126" s="20">
        <f>IF(C4126="","",IF(S4126="","خارج السنة المالية",INDEX(القوائم!$D$2:$D$13,S4126)))</f>
        <v/>
      </c>
      <c r="E4126" s="22" t="n"/>
      <c r="F4126" s="23" t="n"/>
      <c r="G4126" s="23" t="n"/>
      <c r="H4126" s="22" t="n"/>
      <c r="I4126" s="19" t="n"/>
      <c r="J4126" s="21" t="n"/>
      <c r="K4126" s="19" t="n"/>
      <c r="L4126" s="19" t="n"/>
      <c r="M4126" s="21" t="n"/>
      <c r="N4126" s="22" t="n"/>
      <c r="O4126" s="24">
        <f>IF(A4126&lt;&gt;"عهدة","",SUMIFS($G$8:$G$5007,$B$8:$B$5007,B4126,$A$8:$A$5007,"مصروف",$I$8:$I$5007,"&lt;&gt;مرفوض"))</f>
        <v/>
      </c>
      <c r="P4126" s="25">
        <f>IF(A4126&lt;&gt;"عهدة","",N(F4126)-O4126)</f>
        <v/>
      </c>
      <c r="Q4126" s="26">
        <f>IF(A4126="","",IF(A4126="عهدة",IF(N(F4126)=0,"⚠ أدخل قيمة العهدة",IF(P4126&lt;0,"⛔ عجز / زيادة مصروفات "&amp;TEXT(-P4126,"#,##0"),IF(COUNTIFS($B$8:$B$5007,B4126,$A$8:$A$5007,"مصروف",$I$8:$I$5007,"&lt;&gt;مرفوض",$K$8:$K$5007,"&lt;&gt;نعم")&gt;0,"⚠ "&amp;COUNTIFS($B$8:$B$5007,B4126,$A$8:$A$5007,"مصروف",$I$8:$I$5007,"&lt;&gt;مرفوض",$K$8:$K$5007,"&lt;&gt;نعم")&amp;" مصروف غير مسوى",IF(L4126="تمت التسوية",IF(P4126=0,"✔ متوازنة وتمت التسوية","✔ تمت التسوية – متبقي "&amp;TEXT(P4126,"#,##0")),IF(P4126&gt;0,"متبقي "&amp;TEXT(P4126,"#,##0"),"✔ متوازنة"))))),IF(R4126=0,"⚠ أضف سطر عهدة أولًا",IF(OR(C4126="",N(G4126)=0),"⚠ أكمل التاريخ والقيمة",IF(S4126="","⚠ التاريخ خارج السنة المالية",IF(H4126="","⚠ اختر بند الموازنة",IF(I4126="مرفوض","✖ مرفوض من المدير",IF(I4126&lt;&gt;"موافق","⏳ بانتظار موافقة المدير",IF(K4126&lt;&gt;"نعم","⚠ غير مسوى مع الحسابات","✔ معتمد ومسوى")))))))))</f>
        <v/>
      </c>
      <c r="R4126">
        <f>N(R4125)+IF(A4126="عهدة",1,0)</f>
        <v/>
      </c>
      <c r="S4126">
        <f>IF(C4126="","",IF(AND(C4126&gt;=DATE(2026,9,1),C4126&lt;=DATE(2027,8,31)),(YEAR(C4126)-2026)*12+MONTH(C4126)-8,""))</f>
        <v/>
      </c>
      <c r="T4126">
        <f>IF(AND(A4126="مصروف",R4126&gt;0,I4126="موافق",S4126&lt;&gt;"",H4126&lt;&gt;""),N(G4126),0)</f>
        <v/>
      </c>
    </row>
    <row r="4127">
      <c r="A4127" s="19" t="n"/>
      <c r="B4127" s="20">
        <f>IF(A4127="","",IF(R4127=0,"⚠ أضف سطر عهدة أولًا","DMT-"&amp;TEXT(R4127,"000")))</f>
        <v/>
      </c>
      <c r="C4127" s="21" t="n"/>
      <c r="D4127" s="20">
        <f>IF(C4127="","",IF(S4127="","خارج السنة المالية",INDEX(القوائم!$D$2:$D$13,S4127)))</f>
        <v/>
      </c>
      <c r="E4127" s="22" t="n"/>
      <c r="F4127" s="23" t="n"/>
      <c r="G4127" s="23" t="n"/>
      <c r="H4127" s="22" t="n"/>
      <c r="I4127" s="19" t="n"/>
      <c r="J4127" s="21" t="n"/>
      <c r="K4127" s="19" t="n"/>
      <c r="L4127" s="19" t="n"/>
      <c r="M4127" s="21" t="n"/>
      <c r="N4127" s="22" t="n"/>
      <c r="O4127" s="24">
        <f>IF(A4127&lt;&gt;"عهدة","",SUMIFS($G$8:$G$5007,$B$8:$B$5007,B4127,$A$8:$A$5007,"مصروف",$I$8:$I$5007,"&lt;&gt;مرفوض"))</f>
        <v/>
      </c>
      <c r="P4127" s="25">
        <f>IF(A4127&lt;&gt;"عهدة","",N(F4127)-O4127)</f>
        <v/>
      </c>
      <c r="Q4127" s="26">
        <f>IF(A4127="","",IF(A4127="عهدة",IF(N(F4127)=0,"⚠ أدخل قيمة العهدة",IF(P4127&lt;0,"⛔ عجز / زيادة مصروفات "&amp;TEXT(-P4127,"#,##0"),IF(COUNTIFS($B$8:$B$5007,B4127,$A$8:$A$5007,"مصروف",$I$8:$I$5007,"&lt;&gt;مرفوض",$K$8:$K$5007,"&lt;&gt;نعم")&gt;0,"⚠ "&amp;COUNTIFS($B$8:$B$5007,B4127,$A$8:$A$5007,"مصروف",$I$8:$I$5007,"&lt;&gt;مرفوض",$K$8:$K$5007,"&lt;&gt;نعم")&amp;" مصروف غير مسوى",IF(L4127="تمت التسوية",IF(P4127=0,"✔ متوازنة وتمت التسوية","✔ تمت التسوية – متبقي "&amp;TEXT(P4127,"#,##0")),IF(P4127&gt;0,"متبقي "&amp;TEXT(P4127,"#,##0"),"✔ متوازنة"))))),IF(R4127=0,"⚠ أضف سطر عهدة أولًا",IF(OR(C4127="",N(G4127)=0),"⚠ أكمل التاريخ والقيمة",IF(S4127="","⚠ التاريخ خارج السنة المالية",IF(H4127="","⚠ اختر بند الموازنة",IF(I4127="مرفوض","✖ مرفوض من المدير",IF(I4127&lt;&gt;"موافق","⏳ بانتظار موافقة المدير",IF(K4127&lt;&gt;"نعم","⚠ غير مسوى مع الحسابات","✔ معتمد ومسوى")))))))))</f>
        <v/>
      </c>
      <c r="R4127">
        <f>N(R4126)+IF(A4127="عهدة",1,0)</f>
        <v/>
      </c>
      <c r="S4127">
        <f>IF(C4127="","",IF(AND(C4127&gt;=DATE(2026,9,1),C4127&lt;=DATE(2027,8,31)),(YEAR(C4127)-2026)*12+MONTH(C4127)-8,""))</f>
        <v/>
      </c>
      <c r="T4127">
        <f>IF(AND(A4127="مصروف",R4127&gt;0,I4127="موافق",S4127&lt;&gt;"",H4127&lt;&gt;""),N(G4127),0)</f>
        <v/>
      </c>
    </row>
    <row r="4128">
      <c r="A4128" s="19" t="n"/>
      <c r="B4128" s="20">
        <f>IF(A4128="","",IF(R4128=0,"⚠ أضف سطر عهدة أولًا","DMT-"&amp;TEXT(R4128,"000")))</f>
        <v/>
      </c>
      <c r="C4128" s="21" t="n"/>
      <c r="D4128" s="20">
        <f>IF(C4128="","",IF(S4128="","خارج السنة المالية",INDEX(القوائم!$D$2:$D$13,S4128)))</f>
        <v/>
      </c>
      <c r="E4128" s="22" t="n"/>
      <c r="F4128" s="23" t="n"/>
      <c r="G4128" s="23" t="n"/>
      <c r="H4128" s="22" t="n"/>
      <c r="I4128" s="19" t="n"/>
      <c r="J4128" s="21" t="n"/>
      <c r="K4128" s="19" t="n"/>
      <c r="L4128" s="19" t="n"/>
      <c r="M4128" s="21" t="n"/>
      <c r="N4128" s="22" t="n"/>
      <c r="O4128" s="24">
        <f>IF(A4128&lt;&gt;"عهدة","",SUMIFS($G$8:$G$5007,$B$8:$B$5007,B4128,$A$8:$A$5007,"مصروف",$I$8:$I$5007,"&lt;&gt;مرفوض"))</f>
        <v/>
      </c>
      <c r="P4128" s="25">
        <f>IF(A4128&lt;&gt;"عهدة","",N(F4128)-O4128)</f>
        <v/>
      </c>
      <c r="Q4128" s="26">
        <f>IF(A4128="","",IF(A4128="عهدة",IF(N(F4128)=0,"⚠ أدخل قيمة العهدة",IF(P4128&lt;0,"⛔ عجز / زيادة مصروفات "&amp;TEXT(-P4128,"#,##0"),IF(COUNTIFS($B$8:$B$5007,B4128,$A$8:$A$5007,"مصروف",$I$8:$I$5007,"&lt;&gt;مرفوض",$K$8:$K$5007,"&lt;&gt;نعم")&gt;0,"⚠ "&amp;COUNTIFS($B$8:$B$5007,B4128,$A$8:$A$5007,"مصروف",$I$8:$I$5007,"&lt;&gt;مرفوض",$K$8:$K$5007,"&lt;&gt;نعم")&amp;" مصروف غير مسوى",IF(L4128="تمت التسوية",IF(P4128=0,"✔ متوازنة وتمت التسوية","✔ تمت التسوية – متبقي "&amp;TEXT(P4128,"#,##0")),IF(P4128&gt;0,"متبقي "&amp;TEXT(P4128,"#,##0"),"✔ متوازنة"))))),IF(R4128=0,"⚠ أضف سطر عهدة أولًا",IF(OR(C4128="",N(G4128)=0),"⚠ أكمل التاريخ والقيمة",IF(S4128="","⚠ التاريخ خارج السنة المالية",IF(H4128="","⚠ اختر بند الموازنة",IF(I4128="مرفوض","✖ مرفوض من المدير",IF(I4128&lt;&gt;"موافق","⏳ بانتظار موافقة المدير",IF(K4128&lt;&gt;"نعم","⚠ غير مسوى مع الحسابات","✔ معتمد ومسوى")))))))))</f>
        <v/>
      </c>
      <c r="R4128">
        <f>N(R4127)+IF(A4128="عهدة",1,0)</f>
        <v/>
      </c>
      <c r="S4128">
        <f>IF(C4128="","",IF(AND(C4128&gt;=DATE(2026,9,1),C4128&lt;=DATE(2027,8,31)),(YEAR(C4128)-2026)*12+MONTH(C4128)-8,""))</f>
        <v/>
      </c>
      <c r="T4128">
        <f>IF(AND(A4128="مصروف",R4128&gt;0,I4128="موافق",S4128&lt;&gt;"",H4128&lt;&gt;""),N(G4128),0)</f>
        <v/>
      </c>
    </row>
    <row r="4129">
      <c r="A4129" s="19" t="n"/>
      <c r="B4129" s="20">
        <f>IF(A4129="","",IF(R4129=0,"⚠ أضف سطر عهدة أولًا","DMT-"&amp;TEXT(R4129,"000")))</f>
        <v/>
      </c>
      <c r="C4129" s="21" t="n"/>
      <c r="D4129" s="20">
        <f>IF(C4129="","",IF(S4129="","خارج السنة المالية",INDEX(القوائم!$D$2:$D$13,S4129)))</f>
        <v/>
      </c>
      <c r="E4129" s="22" t="n"/>
      <c r="F4129" s="23" t="n"/>
      <c r="G4129" s="23" t="n"/>
      <c r="H4129" s="22" t="n"/>
      <c r="I4129" s="19" t="n"/>
      <c r="J4129" s="21" t="n"/>
      <c r="K4129" s="19" t="n"/>
      <c r="L4129" s="19" t="n"/>
      <c r="M4129" s="21" t="n"/>
      <c r="N4129" s="22" t="n"/>
      <c r="O4129" s="24">
        <f>IF(A4129&lt;&gt;"عهدة","",SUMIFS($G$8:$G$5007,$B$8:$B$5007,B4129,$A$8:$A$5007,"مصروف",$I$8:$I$5007,"&lt;&gt;مرفوض"))</f>
        <v/>
      </c>
      <c r="P4129" s="25">
        <f>IF(A4129&lt;&gt;"عهدة","",N(F4129)-O4129)</f>
        <v/>
      </c>
      <c r="Q4129" s="26">
        <f>IF(A4129="","",IF(A4129="عهدة",IF(N(F4129)=0,"⚠ أدخل قيمة العهدة",IF(P4129&lt;0,"⛔ عجز / زيادة مصروفات "&amp;TEXT(-P4129,"#,##0"),IF(COUNTIFS($B$8:$B$5007,B4129,$A$8:$A$5007,"مصروف",$I$8:$I$5007,"&lt;&gt;مرفوض",$K$8:$K$5007,"&lt;&gt;نعم")&gt;0,"⚠ "&amp;COUNTIFS($B$8:$B$5007,B4129,$A$8:$A$5007,"مصروف",$I$8:$I$5007,"&lt;&gt;مرفوض",$K$8:$K$5007,"&lt;&gt;نعم")&amp;" مصروف غير مسوى",IF(L4129="تمت التسوية",IF(P4129=0,"✔ متوازنة وتمت التسوية","✔ تمت التسوية – متبقي "&amp;TEXT(P4129,"#,##0")),IF(P4129&gt;0,"متبقي "&amp;TEXT(P4129,"#,##0"),"✔ متوازنة"))))),IF(R4129=0,"⚠ أضف سطر عهدة أولًا",IF(OR(C4129="",N(G4129)=0),"⚠ أكمل التاريخ والقيمة",IF(S4129="","⚠ التاريخ خارج السنة المالية",IF(H4129="","⚠ اختر بند الموازنة",IF(I4129="مرفوض","✖ مرفوض من المدير",IF(I4129&lt;&gt;"موافق","⏳ بانتظار موافقة المدير",IF(K4129&lt;&gt;"نعم","⚠ غير مسوى مع الحسابات","✔ معتمد ومسوى")))))))))</f>
        <v/>
      </c>
      <c r="R4129">
        <f>N(R4128)+IF(A4129="عهدة",1,0)</f>
        <v/>
      </c>
      <c r="S4129">
        <f>IF(C4129="","",IF(AND(C4129&gt;=DATE(2026,9,1),C4129&lt;=DATE(2027,8,31)),(YEAR(C4129)-2026)*12+MONTH(C4129)-8,""))</f>
        <v/>
      </c>
      <c r="T4129">
        <f>IF(AND(A4129="مصروف",R4129&gt;0,I4129="موافق",S4129&lt;&gt;"",H4129&lt;&gt;""),N(G4129),0)</f>
        <v/>
      </c>
    </row>
    <row r="4130">
      <c r="A4130" s="19" t="n"/>
      <c r="B4130" s="20">
        <f>IF(A4130="","",IF(R4130=0,"⚠ أضف سطر عهدة أولًا","DMT-"&amp;TEXT(R4130,"000")))</f>
        <v/>
      </c>
      <c r="C4130" s="21" t="n"/>
      <c r="D4130" s="20">
        <f>IF(C4130="","",IF(S4130="","خارج السنة المالية",INDEX(القوائم!$D$2:$D$13,S4130)))</f>
        <v/>
      </c>
      <c r="E4130" s="22" t="n"/>
      <c r="F4130" s="23" t="n"/>
      <c r="G4130" s="23" t="n"/>
      <c r="H4130" s="22" t="n"/>
      <c r="I4130" s="19" t="n"/>
      <c r="J4130" s="21" t="n"/>
      <c r="K4130" s="19" t="n"/>
      <c r="L4130" s="19" t="n"/>
      <c r="M4130" s="21" t="n"/>
      <c r="N4130" s="22" t="n"/>
      <c r="O4130" s="24">
        <f>IF(A4130&lt;&gt;"عهدة","",SUMIFS($G$8:$G$5007,$B$8:$B$5007,B4130,$A$8:$A$5007,"مصروف",$I$8:$I$5007,"&lt;&gt;مرفوض"))</f>
        <v/>
      </c>
      <c r="P4130" s="25">
        <f>IF(A4130&lt;&gt;"عهدة","",N(F4130)-O4130)</f>
        <v/>
      </c>
      <c r="Q4130" s="26">
        <f>IF(A4130="","",IF(A4130="عهدة",IF(N(F4130)=0,"⚠ أدخل قيمة العهدة",IF(P4130&lt;0,"⛔ عجز / زيادة مصروفات "&amp;TEXT(-P4130,"#,##0"),IF(COUNTIFS($B$8:$B$5007,B4130,$A$8:$A$5007,"مصروف",$I$8:$I$5007,"&lt;&gt;مرفوض",$K$8:$K$5007,"&lt;&gt;نعم")&gt;0,"⚠ "&amp;COUNTIFS($B$8:$B$5007,B4130,$A$8:$A$5007,"مصروف",$I$8:$I$5007,"&lt;&gt;مرفوض",$K$8:$K$5007,"&lt;&gt;نعم")&amp;" مصروف غير مسوى",IF(L4130="تمت التسوية",IF(P4130=0,"✔ متوازنة وتمت التسوية","✔ تمت التسوية – متبقي "&amp;TEXT(P4130,"#,##0")),IF(P4130&gt;0,"متبقي "&amp;TEXT(P4130,"#,##0"),"✔ متوازنة"))))),IF(R4130=0,"⚠ أضف سطر عهدة أولًا",IF(OR(C4130="",N(G4130)=0),"⚠ أكمل التاريخ والقيمة",IF(S4130="","⚠ التاريخ خارج السنة المالية",IF(H4130="","⚠ اختر بند الموازنة",IF(I4130="مرفوض","✖ مرفوض من المدير",IF(I4130&lt;&gt;"موافق","⏳ بانتظار موافقة المدير",IF(K4130&lt;&gt;"نعم","⚠ غير مسوى مع الحسابات","✔ معتمد ومسوى")))))))))</f>
        <v/>
      </c>
      <c r="R4130">
        <f>N(R4129)+IF(A4130="عهدة",1,0)</f>
        <v/>
      </c>
      <c r="S4130">
        <f>IF(C4130="","",IF(AND(C4130&gt;=DATE(2026,9,1),C4130&lt;=DATE(2027,8,31)),(YEAR(C4130)-2026)*12+MONTH(C4130)-8,""))</f>
        <v/>
      </c>
      <c r="T4130">
        <f>IF(AND(A4130="مصروف",R4130&gt;0,I4130="موافق",S4130&lt;&gt;"",H4130&lt;&gt;""),N(G4130),0)</f>
        <v/>
      </c>
    </row>
    <row r="4131">
      <c r="A4131" s="19" t="n"/>
      <c r="B4131" s="20">
        <f>IF(A4131="","",IF(R4131=0,"⚠ أضف سطر عهدة أولًا","DMT-"&amp;TEXT(R4131,"000")))</f>
        <v/>
      </c>
      <c r="C4131" s="21" t="n"/>
      <c r="D4131" s="20">
        <f>IF(C4131="","",IF(S4131="","خارج السنة المالية",INDEX(القوائم!$D$2:$D$13,S4131)))</f>
        <v/>
      </c>
      <c r="E4131" s="22" t="n"/>
      <c r="F4131" s="23" t="n"/>
      <c r="G4131" s="23" t="n"/>
      <c r="H4131" s="22" t="n"/>
      <c r="I4131" s="19" t="n"/>
      <c r="J4131" s="21" t="n"/>
      <c r="K4131" s="19" t="n"/>
      <c r="L4131" s="19" t="n"/>
      <c r="M4131" s="21" t="n"/>
      <c r="N4131" s="22" t="n"/>
      <c r="O4131" s="24">
        <f>IF(A4131&lt;&gt;"عهدة","",SUMIFS($G$8:$G$5007,$B$8:$B$5007,B4131,$A$8:$A$5007,"مصروف",$I$8:$I$5007,"&lt;&gt;مرفوض"))</f>
        <v/>
      </c>
      <c r="P4131" s="25">
        <f>IF(A4131&lt;&gt;"عهدة","",N(F4131)-O4131)</f>
        <v/>
      </c>
      <c r="Q4131" s="26">
        <f>IF(A4131="","",IF(A4131="عهدة",IF(N(F4131)=0,"⚠ أدخل قيمة العهدة",IF(P4131&lt;0,"⛔ عجز / زيادة مصروفات "&amp;TEXT(-P4131,"#,##0"),IF(COUNTIFS($B$8:$B$5007,B4131,$A$8:$A$5007,"مصروف",$I$8:$I$5007,"&lt;&gt;مرفوض",$K$8:$K$5007,"&lt;&gt;نعم")&gt;0,"⚠ "&amp;COUNTIFS($B$8:$B$5007,B4131,$A$8:$A$5007,"مصروف",$I$8:$I$5007,"&lt;&gt;مرفوض",$K$8:$K$5007,"&lt;&gt;نعم")&amp;" مصروف غير مسوى",IF(L4131="تمت التسوية",IF(P4131=0,"✔ متوازنة وتمت التسوية","✔ تمت التسوية – متبقي "&amp;TEXT(P4131,"#,##0")),IF(P4131&gt;0,"متبقي "&amp;TEXT(P4131,"#,##0"),"✔ متوازنة"))))),IF(R4131=0,"⚠ أضف سطر عهدة أولًا",IF(OR(C4131="",N(G4131)=0),"⚠ أكمل التاريخ والقيمة",IF(S4131="","⚠ التاريخ خارج السنة المالية",IF(H4131="","⚠ اختر بند الموازنة",IF(I4131="مرفوض","✖ مرفوض من المدير",IF(I4131&lt;&gt;"موافق","⏳ بانتظار موافقة المدير",IF(K4131&lt;&gt;"نعم","⚠ غير مسوى مع الحسابات","✔ معتمد ومسوى")))))))))</f>
        <v/>
      </c>
      <c r="R4131">
        <f>N(R4130)+IF(A4131="عهدة",1,0)</f>
        <v/>
      </c>
      <c r="S4131">
        <f>IF(C4131="","",IF(AND(C4131&gt;=DATE(2026,9,1),C4131&lt;=DATE(2027,8,31)),(YEAR(C4131)-2026)*12+MONTH(C4131)-8,""))</f>
        <v/>
      </c>
      <c r="T4131">
        <f>IF(AND(A4131="مصروف",R4131&gt;0,I4131="موافق",S4131&lt;&gt;"",H4131&lt;&gt;""),N(G4131),0)</f>
        <v/>
      </c>
    </row>
    <row r="4132">
      <c r="A4132" s="19" t="n"/>
      <c r="B4132" s="20">
        <f>IF(A4132="","",IF(R4132=0,"⚠ أضف سطر عهدة أولًا","DMT-"&amp;TEXT(R4132,"000")))</f>
        <v/>
      </c>
      <c r="C4132" s="21" t="n"/>
      <c r="D4132" s="20">
        <f>IF(C4132="","",IF(S4132="","خارج السنة المالية",INDEX(القوائم!$D$2:$D$13,S4132)))</f>
        <v/>
      </c>
      <c r="E4132" s="22" t="n"/>
      <c r="F4132" s="23" t="n"/>
      <c r="G4132" s="23" t="n"/>
      <c r="H4132" s="22" t="n"/>
      <c r="I4132" s="19" t="n"/>
      <c r="J4132" s="21" t="n"/>
      <c r="K4132" s="19" t="n"/>
      <c r="L4132" s="19" t="n"/>
      <c r="M4132" s="21" t="n"/>
      <c r="N4132" s="22" t="n"/>
      <c r="O4132" s="24">
        <f>IF(A4132&lt;&gt;"عهدة","",SUMIFS($G$8:$G$5007,$B$8:$B$5007,B4132,$A$8:$A$5007,"مصروف",$I$8:$I$5007,"&lt;&gt;مرفوض"))</f>
        <v/>
      </c>
      <c r="P4132" s="25">
        <f>IF(A4132&lt;&gt;"عهدة","",N(F4132)-O4132)</f>
        <v/>
      </c>
      <c r="Q4132" s="26">
        <f>IF(A4132="","",IF(A4132="عهدة",IF(N(F4132)=0,"⚠ أدخل قيمة العهدة",IF(P4132&lt;0,"⛔ عجز / زيادة مصروفات "&amp;TEXT(-P4132,"#,##0"),IF(COUNTIFS($B$8:$B$5007,B4132,$A$8:$A$5007,"مصروف",$I$8:$I$5007,"&lt;&gt;مرفوض",$K$8:$K$5007,"&lt;&gt;نعم")&gt;0,"⚠ "&amp;COUNTIFS($B$8:$B$5007,B4132,$A$8:$A$5007,"مصروف",$I$8:$I$5007,"&lt;&gt;مرفوض",$K$8:$K$5007,"&lt;&gt;نعم")&amp;" مصروف غير مسوى",IF(L4132="تمت التسوية",IF(P4132=0,"✔ متوازنة وتمت التسوية","✔ تمت التسوية – متبقي "&amp;TEXT(P4132,"#,##0")),IF(P4132&gt;0,"متبقي "&amp;TEXT(P4132,"#,##0"),"✔ متوازنة"))))),IF(R4132=0,"⚠ أضف سطر عهدة أولًا",IF(OR(C4132="",N(G4132)=0),"⚠ أكمل التاريخ والقيمة",IF(S4132="","⚠ التاريخ خارج السنة المالية",IF(H4132="","⚠ اختر بند الموازنة",IF(I4132="مرفوض","✖ مرفوض من المدير",IF(I4132&lt;&gt;"موافق","⏳ بانتظار موافقة المدير",IF(K4132&lt;&gt;"نعم","⚠ غير مسوى مع الحسابات","✔ معتمد ومسوى")))))))))</f>
        <v/>
      </c>
      <c r="R4132">
        <f>N(R4131)+IF(A4132="عهدة",1,0)</f>
        <v/>
      </c>
      <c r="S4132">
        <f>IF(C4132="","",IF(AND(C4132&gt;=DATE(2026,9,1),C4132&lt;=DATE(2027,8,31)),(YEAR(C4132)-2026)*12+MONTH(C4132)-8,""))</f>
        <v/>
      </c>
      <c r="T4132">
        <f>IF(AND(A4132="مصروف",R4132&gt;0,I4132="موافق",S4132&lt;&gt;"",H4132&lt;&gt;""),N(G4132),0)</f>
        <v/>
      </c>
    </row>
    <row r="4133">
      <c r="A4133" s="19" t="n"/>
      <c r="B4133" s="20">
        <f>IF(A4133="","",IF(R4133=0,"⚠ أضف سطر عهدة أولًا","DMT-"&amp;TEXT(R4133,"000")))</f>
        <v/>
      </c>
      <c r="C4133" s="21" t="n"/>
      <c r="D4133" s="20">
        <f>IF(C4133="","",IF(S4133="","خارج السنة المالية",INDEX(القوائم!$D$2:$D$13,S4133)))</f>
        <v/>
      </c>
      <c r="E4133" s="22" t="n"/>
      <c r="F4133" s="23" t="n"/>
      <c r="G4133" s="23" t="n"/>
      <c r="H4133" s="22" t="n"/>
      <c r="I4133" s="19" t="n"/>
      <c r="J4133" s="21" t="n"/>
      <c r="K4133" s="19" t="n"/>
      <c r="L4133" s="19" t="n"/>
      <c r="M4133" s="21" t="n"/>
      <c r="N4133" s="22" t="n"/>
      <c r="O4133" s="24">
        <f>IF(A4133&lt;&gt;"عهدة","",SUMIFS($G$8:$G$5007,$B$8:$B$5007,B4133,$A$8:$A$5007,"مصروف",$I$8:$I$5007,"&lt;&gt;مرفوض"))</f>
        <v/>
      </c>
      <c r="P4133" s="25">
        <f>IF(A4133&lt;&gt;"عهدة","",N(F4133)-O4133)</f>
        <v/>
      </c>
      <c r="Q4133" s="26">
        <f>IF(A4133="","",IF(A4133="عهدة",IF(N(F4133)=0,"⚠ أدخل قيمة العهدة",IF(P4133&lt;0,"⛔ عجز / زيادة مصروفات "&amp;TEXT(-P4133,"#,##0"),IF(COUNTIFS($B$8:$B$5007,B4133,$A$8:$A$5007,"مصروف",$I$8:$I$5007,"&lt;&gt;مرفوض",$K$8:$K$5007,"&lt;&gt;نعم")&gt;0,"⚠ "&amp;COUNTIFS($B$8:$B$5007,B4133,$A$8:$A$5007,"مصروف",$I$8:$I$5007,"&lt;&gt;مرفوض",$K$8:$K$5007,"&lt;&gt;نعم")&amp;" مصروف غير مسوى",IF(L4133="تمت التسوية",IF(P4133=0,"✔ متوازنة وتمت التسوية","✔ تمت التسوية – متبقي "&amp;TEXT(P4133,"#,##0")),IF(P4133&gt;0,"متبقي "&amp;TEXT(P4133,"#,##0"),"✔ متوازنة"))))),IF(R4133=0,"⚠ أضف سطر عهدة أولًا",IF(OR(C4133="",N(G4133)=0),"⚠ أكمل التاريخ والقيمة",IF(S4133="","⚠ التاريخ خارج السنة المالية",IF(H4133="","⚠ اختر بند الموازنة",IF(I4133="مرفوض","✖ مرفوض من المدير",IF(I4133&lt;&gt;"موافق","⏳ بانتظار موافقة المدير",IF(K4133&lt;&gt;"نعم","⚠ غير مسوى مع الحسابات","✔ معتمد ومسوى")))))))))</f>
        <v/>
      </c>
      <c r="R4133">
        <f>N(R4132)+IF(A4133="عهدة",1,0)</f>
        <v/>
      </c>
      <c r="S4133">
        <f>IF(C4133="","",IF(AND(C4133&gt;=DATE(2026,9,1),C4133&lt;=DATE(2027,8,31)),(YEAR(C4133)-2026)*12+MONTH(C4133)-8,""))</f>
        <v/>
      </c>
      <c r="T4133">
        <f>IF(AND(A4133="مصروف",R4133&gt;0,I4133="موافق",S4133&lt;&gt;"",H4133&lt;&gt;""),N(G4133),0)</f>
        <v/>
      </c>
    </row>
    <row r="4134">
      <c r="A4134" s="19" t="n"/>
      <c r="B4134" s="20">
        <f>IF(A4134="","",IF(R4134=0,"⚠ أضف سطر عهدة أولًا","DMT-"&amp;TEXT(R4134,"000")))</f>
        <v/>
      </c>
      <c r="C4134" s="21" t="n"/>
      <c r="D4134" s="20">
        <f>IF(C4134="","",IF(S4134="","خارج السنة المالية",INDEX(القوائم!$D$2:$D$13,S4134)))</f>
        <v/>
      </c>
      <c r="E4134" s="22" t="n"/>
      <c r="F4134" s="23" t="n"/>
      <c r="G4134" s="23" t="n"/>
      <c r="H4134" s="22" t="n"/>
      <c r="I4134" s="19" t="n"/>
      <c r="J4134" s="21" t="n"/>
      <c r="K4134" s="19" t="n"/>
      <c r="L4134" s="19" t="n"/>
      <c r="M4134" s="21" t="n"/>
      <c r="N4134" s="22" t="n"/>
      <c r="O4134" s="24">
        <f>IF(A4134&lt;&gt;"عهدة","",SUMIFS($G$8:$G$5007,$B$8:$B$5007,B4134,$A$8:$A$5007,"مصروف",$I$8:$I$5007,"&lt;&gt;مرفوض"))</f>
        <v/>
      </c>
      <c r="P4134" s="25">
        <f>IF(A4134&lt;&gt;"عهدة","",N(F4134)-O4134)</f>
        <v/>
      </c>
      <c r="Q4134" s="26">
        <f>IF(A4134="","",IF(A4134="عهدة",IF(N(F4134)=0,"⚠ أدخل قيمة العهدة",IF(P4134&lt;0,"⛔ عجز / زيادة مصروفات "&amp;TEXT(-P4134,"#,##0"),IF(COUNTIFS($B$8:$B$5007,B4134,$A$8:$A$5007,"مصروف",$I$8:$I$5007,"&lt;&gt;مرفوض",$K$8:$K$5007,"&lt;&gt;نعم")&gt;0,"⚠ "&amp;COUNTIFS($B$8:$B$5007,B4134,$A$8:$A$5007,"مصروف",$I$8:$I$5007,"&lt;&gt;مرفوض",$K$8:$K$5007,"&lt;&gt;نعم")&amp;" مصروف غير مسوى",IF(L4134="تمت التسوية",IF(P4134=0,"✔ متوازنة وتمت التسوية","✔ تمت التسوية – متبقي "&amp;TEXT(P4134,"#,##0")),IF(P4134&gt;0,"متبقي "&amp;TEXT(P4134,"#,##0"),"✔ متوازنة"))))),IF(R4134=0,"⚠ أضف سطر عهدة أولًا",IF(OR(C4134="",N(G4134)=0),"⚠ أكمل التاريخ والقيمة",IF(S4134="","⚠ التاريخ خارج السنة المالية",IF(H4134="","⚠ اختر بند الموازنة",IF(I4134="مرفوض","✖ مرفوض من المدير",IF(I4134&lt;&gt;"موافق","⏳ بانتظار موافقة المدير",IF(K4134&lt;&gt;"نعم","⚠ غير مسوى مع الحسابات","✔ معتمد ومسوى")))))))))</f>
        <v/>
      </c>
      <c r="R4134">
        <f>N(R4133)+IF(A4134="عهدة",1,0)</f>
        <v/>
      </c>
      <c r="S4134">
        <f>IF(C4134="","",IF(AND(C4134&gt;=DATE(2026,9,1),C4134&lt;=DATE(2027,8,31)),(YEAR(C4134)-2026)*12+MONTH(C4134)-8,""))</f>
        <v/>
      </c>
      <c r="T4134">
        <f>IF(AND(A4134="مصروف",R4134&gt;0,I4134="موافق",S4134&lt;&gt;"",H4134&lt;&gt;""),N(G4134),0)</f>
        <v/>
      </c>
    </row>
    <row r="4135">
      <c r="A4135" s="19" t="n"/>
      <c r="B4135" s="20">
        <f>IF(A4135="","",IF(R4135=0,"⚠ أضف سطر عهدة أولًا","DMT-"&amp;TEXT(R4135,"000")))</f>
        <v/>
      </c>
      <c r="C4135" s="21" t="n"/>
      <c r="D4135" s="20">
        <f>IF(C4135="","",IF(S4135="","خارج السنة المالية",INDEX(القوائم!$D$2:$D$13,S4135)))</f>
        <v/>
      </c>
      <c r="E4135" s="22" t="n"/>
      <c r="F4135" s="23" t="n"/>
      <c r="G4135" s="23" t="n"/>
      <c r="H4135" s="22" t="n"/>
      <c r="I4135" s="19" t="n"/>
      <c r="J4135" s="21" t="n"/>
      <c r="K4135" s="19" t="n"/>
      <c r="L4135" s="19" t="n"/>
      <c r="M4135" s="21" t="n"/>
      <c r="N4135" s="22" t="n"/>
      <c r="O4135" s="24">
        <f>IF(A4135&lt;&gt;"عهدة","",SUMIFS($G$8:$G$5007,$B$8:$B$5007,B4135,$A$8:$A$5007,"مصروف",$I$8:$I$5007,"&lt;&gt;مرفوض"))</f>
        <v/>
      </c>
      <c r="P4135" s="25">
        <f>IF(A4135&lt;&gt;"عهدة","",N(F4135)-O4135)</f>
        <v/>
      </c>
      <c r="Q4135" s="26">
        <f>IF(A4135="","",IF(A4135="عهدة",IF(N(F4135)=0,"⚠ أدخل قيمة العهدة",IF(P4135&lt;0,"⛔ عجز / زيادة مصروفات "&amp;TEXT(-P4135,"#,##0"),IF(COUNTIFS($B$8:$B$5007,B4135,$A$8:$A$5007,"مصروف",$I$8:$I$5007,"&lt;&gt;مرفوض",$K$8:$K$5007,"&lt;&gt;نعم")&gt;0,"⚠ "&amp;COUNTIFS($B$8:$B$5007,B4135,$A$8:$A$5007,"مصروف",$I$8:$I$5007,"&lt;&gt;مرفوض",$K$8:$K$5007,"&lt;&gt;نعم")&amp;" مصروف غير مسوى",IF(L4135="تمت التسوية",IF(P4135=0,"✔ متوازنة وتمت التسوية","✔ تمت التسوية – متبقي "&amp;TEXT(P4135,"#,##0")),IF(P4135&gt;0,"متبقي "&amp;TEXT(P4135,"#,##0"),"✔ متوازنة"))))),IF(R4135=0,"⚠ أضف سطر عهدة أولًا",IF(OR(C4135="",N(G4135)=0),"⚠ أكمل التاريخ والقيمة",IF(S4135="","⚠ التاريخ خارج السنة المالية",IF(H4135="","⚠ اختر بند الموازنة",IF(I4135="مرفوض","✖ مرفوض من المدير",IF(I4135&lt;&gt;"موافق","⏳ بانتظار موافقة المدير",IF(K4135&lt;&gt;"نعم","⚠ غير مسوى مع الحسابات","✔ معتمد ومسوى")))))))))</f>
        <v/>
      </c>
      <c r="R4135">
        <f>N(R4134)+IF(A4135="عهدة",1,0)</f>
        <v/>
      </c>
      <c r="S4135">
        <f>IF(C4135="","",IF(AND(C4135&gt;=DATE(2026,9,1),C4135&lt;=DATE(2027,8,31)),(YEAR(C4135)-2026)*12+MONTH(C4135)-8,""))</f>
        <v/>
      </c>
      <c r="T4135">
        <f>IF(AND(A4135="مصروف",R4135&gt;0,I4135="موافق",S4135&lt;&gt;"",H4135&lt;&gt;""),N(G4135),0)</f>
        <v/>
      </c>
    </row>
    <row r="4136">
      <c r="A4136" s="19" t="n"/>
      <c r="B4136" s="20">
        <f>IF(A4136="","",IF(R4136=0,"⚠ أضف سطر عهدة أولًا","DMT-"&amp;TEXT(R4136,"000")))</f>
        <v/>
      </c>
      <c r="C4136" s="21" t="n"/>
      <c r="D4136" s="20">
        <f>IF(C4136="","",IF(S4136="","خارج السنة المالية",INDEX(القوائم!$D$2:$D$13,S4136)))</f>
        <v/>
      </c>
      <c r="E4136" s="22" t="n"/>
      <c r="F4136" s="23" t="n"/>
      <c r="G4136" s="23" t="n"/>
      <c r="H4136" s="22" t="n"/>
      <c r="I4136" s="19" t="n"/>
      <c r="J4136" s="21" t="n"/>
      <c r="K4136" s="19" t="n"/>
      <c r="L4136" s="19" t="n"/>
      <c r="M4136" s="21" t="n"/>
      <c r="N4136" s="22" t="n"/>
      <c r="O4136" s="24">
        <f>IF(A4136&lt;&gt;"عهدة","",SUMIFS($G$8:$G$5007,$B$8:$B$5007,B4136,$A$8:$A$5007,"مصروف",$I$8:$I$5007,"&lt;&gt;مرفوض"))</f>
        <v/>
      </c>
      <c r="P4136" s="25">
        <f>IF(A4136&lt;&gt;"عهدة","",N(F4136)-O4136)</f>
        <v/>
      </c>
      <c r="Q4136" s="26">
        <f>IF(A4136="","",IF(A4136="عهدة",IF(N(F4136)=0,"⚠ أدخل قيمة العهدة",IF(P4136&lt;0,"⛔ عجز / زيادة مصروفات "&amp;TEXT(-P4136,"#,##0"),IF(COUNTIFS($B$8:$B$5007,B4136,$A$8:$A$5007,"مصروف",$I$8:$I$5007,"&lt;&gt;مرفوض",$K$8:$K$5007,"&lt;&gt;نعم")&gt;0,"⚠ "&amp;COUNTIFS($B$8:$B$5007,B4136,$A$8:$A$5007,"مصروف",$I$8:$I$5007,"&lt;&gt;مرفوض",$K$8:$K$5007,"&lt;&gt;نعم")&amp;" مصروف غير مسوى",IF(L4136="تمت التسوية",IF(P4136=0,"✔ متوازنة وتمت التسوية","✔ تمت التسوية – متبقي "&amp;TEXT(P4136,"#,##0")),IF(P4136&gt;0,"متبقي "&amp;TEXT(P4136,"#,##0"),"✔ متوازنة"))))),IF(R4136=0,"⚠ أضف سطر عهدة أولًا",IF(OR(C4136="",N(G4136)=0),"⚠ أكمل التاريخ والقيمة",IF(S4136="","⚠ التاريخ خارج السنة المالية",IF(H4136="","⚠ اختر بند الموازنة",IF(I4136="مرفوض","✖ مرفوض من المدير",IF(I4136&lt;&gt;"موافق","⏳ بانتظار موافقة المدير",IF(K4136&lt;&gt;"نعم","⚠ غير مسوى مع الحسابات","✔ معتمد ومسوى")))))))))</f>
        <v/>
      </c>
      <c r="R4136">
        <f>N(R4135)+IF(A4136="عهدة",1,0)</f>
        <v/>
      </c>
      <c r="S4136">
        <f>IF(C4136="","",IF(AND(C4136&gt;=DATE(2026,9,1),C4136&lt;=DATE(2027,8,31)),(YEAR(C4136)-2026)*12+MONTH(C4136)-8,""))</f>
        <v/>
      </c>
      <c r="T4136">
        <f>IF(AND(A4136="مصروف",R4136&gt;0,I4136="موافق",S4136&lt;&gt;"",H4136&lt;&gt;""),N(G4136),0)</f>
        <v/>
      </c>
    </row>
    <row r="4137">
      <c r="A4137" s="19" t="n"/>
      <c r="B4137" s="20">
        <f>IF(A4137="","",IF(R4137=0,"⚠ أضف سطر عهدة أولًا","DMT-"&amp;TEXT(R4137,"000")))</f>
        <v/>
      </c>
      <c r="C4137" s="21" t="n"/>
      <c r="D4137" s="20">
        <f>IF(C4137="","",IF(S4137="","خارج السنة المالية",INDEX(القوائم!$D$2:$D$13,S4137)))</f>
        <v/>
      </c>
      <c r="E4137" s="22" t="n"/>
      <c r="F4137" s="23" t="n"/>
      <c r="G4137" s="23" t="n"/>
      <c r="H4137" s="22" t="n"/>
      <c r="I4137" s="19" t="n"/>
      <c r="J4137" s="21" t="n"/>
      <c r="K4137" s="19" t="n"/>
      <c r="L4137" s="19" t="n"/>
      <c r="M4137" s="21" t="n"/>
      <c r="N4137" s="22" t="n"/>
      <c r="O4137" s="24">
        <f>IF(A4137&lt;&gt;"عهدة","",SUMIFS($G$8:$G$5007,$B$8:$B$5007,B4137,$A$8:$A$5007,"مصروف",$I$8:$I$5007,"&lt;&gt;مرفوض"))</f>
        <v/>
      </c>
      <c r="P4137" s="25">
        <f>IF(A4137&lt;&gt;"عهدة","",N(F4137)-O4137)</f>
        <v/>
      </c>
      <c r="Q4137" s="26">
        <f>IF(A4137="","",IF(A4137="عهدة",IF(N(F4137)=0,"⚠ أدخل قيمة العهدة",IF(P4137&lt;0,"⛔ عجز / زيادة مصروفات "&amp;TEXT(-P4137,"#,##0"),IF(COUNTIFS($B$8:$B$5007,B4137,$A$8:$A$5007,"مصروف",$I$8:$I$5007,"&lt;&gt;مرفوض",$K$8:$K$5007,"&lt;&gt;نعم")&gt;0,"⚠ "&amp;COUNTIFS($B$8:$B$5007,B4137,$A$8:$A$5007,"مصروف",$I$8:$I$5007,"&lt;&gt;مرفوض",$K$8:$K$5007,"&lt;&gt;نعم")&amp;" مصروف غير مسوى",IF(L4137="تمت التسوية",IF(P4137=0,"✔ متوازنة وتمت التسوية","✔ تمت التسوية – متبقي "&amp;TEXT(P4137,"#,##0")),IF(P4137&gt;0,"متبقي "&amp;TEXT(P4137,"#,##0"),"✔ متوازنة"))))),IF(R4137=0,"⚠ أضف سطر عهدة أولًا",IF(OR(C4137="",N(G4137)=0),"⚠ أكمل التاريخ والقيمة",IF(S4137="","⚠ التاريخ خارج السنة المالية",IF(H4137="","⚠ اختر بند الموازنة",IF(I4137="مرفوض","✖ مرفوض من المدير",IF(I4137&lt;&gt;"موافق","⏳ بانتظار موافقة المدير",IF(K4137&lt;&gt;"نعم","⚠ غير مسوى مع الحسابات","✔ معتمد ومسوى")))))))))</f>
        <v/>
      </c>
      <c r="R4137">
        <f>N(R4136)+IF(A4137="عهدة",1,0)</f>
        <v/>
      </c>
      <c r="S4137">
        <f>IF(C4137="","",IF(AND(C4137&gt;=DATE(2026,9,1),C4137&lt;=DATE(2027,8,31)),(YEAR(C4137)-2026)*12+MONTH(C4137)-8,""))</f>
        <v/>
      </c>
      <c r="T4137">
        <f>IF(AND(A4137="مصروف",R4137&gt;0,I4137="موافق",S4137&lt;&gt;"",H4137&lt;&gt;""),N(G4137),0)</f>
        <v/>
      </c>
    </row>
    <row r="4138">
      <c r="A4138" s="19" t="n"/>
      <c r="B4138" s="20">
        <f>IF(A4138="","",IF(R4138=0,"⚠ أضف سطر عهدة أولًا","DMT-"&amp;TEXT(R4138,"000")))</f>
        <v/>
      </c>
      <c r="C4138" s="21" t="n"/>
      <c r="D4138" s="20">
        <f>IF(C4138="","",IF(S4138="","خارج السنة المالية",INDEX(القوائم!$D$2:$D$13,S4138)))</f>
        <v/>
      </c>
      <c r="E4138" s="22" t="n"/>
      <c r="F4138" s="23" t="n"/>
      <c r="G4138" s="23" t="n"/>
      <c r="H4138" s="22" t="n"/>
      <c r="I4138" s="19" t="n"/>
      <c r="J4138" s="21" t="n"/>
      <c r="K4138" s="19" t="n"/>
      <c r="L4138" s="19" t="n"/>
      <c r="M4138" s="21" t="n"/>
      <c r="N4138" s="22" t="n"/>
      <c r="O4138" s="24">
        <f>IF(A4138&lt;&gt;"عهدة","",SUMIFS($G$8:$G$5007,$B$8:$B$5007,B4138,$A$8:$A$5007,"مصروف",$I$8:$I$5007,"&lt;&gt;مرفوض"))</f>
        <v/>
      </c>
      <c r="P4138" s="25">
        <f>IF(A4138&lt;&gt;"عهدة","",N(F4138)-O4138)</f>
        <v/>
      </c>
      <c r="Q4138" s="26">
        <f>IF(A4138="","",IF(A4138="عهدة",IF(N(F4138)=0,"⚠ أدخل قيمة العهدة",IF(P4138&lt;0,"⛔ عجز / زيادة مصروفات "&amp;TEXT(-P4138,"#,##0"),IF(COUNTIFS($B$8:$B$5007,B4138,$A$8:$A$5007,"مصروف",$I$8:$I$5007,"&lt;&gt;مرفوض",$K$8:$K$5007,"&lt;&gt;نعم")&gt;0,"⚠ "&amp;COUNTIFS($B$8:$B$5007,B4138,$A$8:$A$5007,"مصروف",$I$8:$I$5007,"&lt;&gt;مرفوض",$K$8:$K$5007,"&lt;&gt;نعم")&amp;" مصروف غير مسوى",IF(L4138="تمت التسوية",IF(P4138=0,"✔ متوازنة وتمت التسوية","✔ تمت التسوية – متبقي "&amp;TEXT(P4138,"#,##0")),IF(P4138&gt;0,"متبقي "&amp;TEXT(P4138,"#,##0"),"✔ متوازنة"))))),IF(R4138=0,"⚠ أضف سطر عهدة أولًا",IF(OR(C4138="",N(G4138)=0),"⚠ أكمل التاريخ والقيمة",IF(S4138="","⚠ التاريخ خارج السنة المالية",IF(H4138="","⚠ اختر بند الموازنة",IF(I4138="مرفوض","✖ مرفوض من المدير",IF(I4138&lt;&gt;"موافق","⏳ بانتظار موافقة المدير",IF(K4138&lt;&gt;"نعم","⚠ غير مسوى مع الحسابات","✔ معتمد ومسوى")))))))))</f>
        <v/>
      </c>
      <c r="R4138">
        <f>N(R4137)+IF(A4138="عهدة",1,0)</f>
        <v/>
      </c>
      <c r="S4138">
        <f>IF(C4138="","",IF(AND(C4138&gt;=DATE(2026,9,1),C4138&lt;=DATE(2027,8,31)),(YEAR(C4138)-2026)*12+MONTH(C4138)-8,""))</f>
        <v/>
      </c>
      <c r="T4138">
        <f>IF(AND(A4138="مصروف",R4138&gt;0,I4138="موافق",S4138&lt;&gt;"",H4138&lt;&gt;""),N(G4138),0)</f>
        <v/>
      </c>
    </row>
    <row r="4139">
      <c r="A4139" s="19" t="n"/>
      <c r="B4139" s="20">
        <f>IF(A4139="","",IF(R4139=0,"⚠ أضف سطر عهدة أولًا","DMT-"&amp;TEXT(R4139,"000")))</f>
        <v/>
      </c>
      <c r="C4139" s="21" t="n"/>
      <c r="D4139" s="20">
        <f>IF(C4139="","",IF(S4139="","خارج السنة المالية",INDEX(القوائم!$D$2:$D$13,S4139)))</f>
        <v/>
      </c>
      <c r="E4139" s="22" t="n"/>
      <c r="F4139" s="23" t="n"/>
      <c r="G4139" s="23" t="n"/>
      <c r="H4139" s="22" t="n"/>
      <c r="I4139" s="19" t="n"/>
      <c r="J4139" s="21" t="n"/>
      <c r="K4139" s="19" t="n"/>
      <c r="L4139" s="19" t="n"/>
      <c r="M4139" s="21" t="n"/>
      <c r="N4139" s="22" t="n"/>
      <c r="O4139" s="24">
        <f>IF(A4139&lt;&gt;"عهدة","",SUMIFS($G$8:$G$5007,$B$8:$B$5007,B4139,$A$8:$A$5007,"مصروف",$I$8:$I$5007,"&lt;&gt;مرفوض"))</f>
        <v/>
      </c>
      <c r="P4139" s="25">
        <f>IF(A4139&lt;&gt;"عهدة","",N(F4139)-O4139)</f>
        <v/>
      </c>
      <c r="Q4139" s="26">
        <f>IF(A4139="","",IF(A4139="عهدة",IF(N(F4139)=0,"⚠ أدخل قيمة العهدة",IF(P4139&lt;0,"⛔ عجز / زيادة مصروفات "&amp;TEXT(-P4139,"#,##0"),IF(COUNTIFS($B$8:$B$5007,B4139,$A$8:$A$5007,"مصروف",$I$8:$I$5007,"&lt;&gt;مرفوض",$K$8:$K$5007,"&lt;&gt;نعم")&gt;0,"⚠ "&amp;COUNTIFS($B$8:$B$5007,B4139,$A$8:$A$5007,"مصروف",$I$8:$I$5007,"&lt;&gt;مرفوض",$K$8:$K$5007,"&lt;&gt;نعم")&amp;" مصروف غير مسوى",IF(L4139="تمت التسوية",IF(P4139=0,"✔ متوازنة وتمت التسوية","✔ تمت التسوية – متبقي "&amp;TEXT(P4139,"#,##0")),IF(P4139&gt;0,"متبقي "&amp;TEXT(P4139,"#,##0"),"✔ متوازنة"))))),IF(R4139=0,"⚠ أضف سطر عهدة أولًا",IF(OR(C4139="",N(G4139)=0),"⚠ أكمل التاريخ والقيمة",IF(S4139="","⚠ التاريخ خارج السنة المالية",IF(H4139="","⚠ اختر بند الموازنة",IF(I4139="مرفوض","✖ مرفوض من المدير",IF(I4139&lt;&gt;"موافق","⏳ بانتظار موافقة المدير",IF(K4139&lt;&gt;"نعم","⚠ غير مسوى مع الحسابات","✔ معتمد ومسوى")))))))))</f>
        <v/>
      </c>
      <c r="R4139">
        <f>N(R4138)+IF(A4139="عهدة",1,0)</f>
        <v/>
      </c>
      <c r="S4139">
        <f>IF(C4139="","",IF(AND(C4139&gt;=DATE(2026,9,1),C4139&lt;=DATE(2027,8,31)),(YEAR(C4139)-2026)*12+MONTH(C4139)-8,""))</f>
        <v/>
      </c>
      <c r="T4139">
        <f>IF(AND(A4139="مصروف",R4139&gt;0,I4139="موافق",S4139&lt;&gt;"",H4139&lt;&gt;""),N(G4139),0)</f>
        <v/>
      </c>
    </row>
    <row r="4140">
      <c r="A4140" s="19" t="n"/>
      <c r="B4140" s="20">
        <f>IF(A4140="","",IF(R4140=0,"⚠ أضف سطر عهدة أولًا","DMT-"&amp;TEXT(R4140,"000")))</f>
        <v/>
      </c>
      <c r="C4140" s="21" t="n"/>
      <c r="D4140" s="20">
        <f>IF(C4140="","",IF(S4140="","خارج السنة المالية",INDEX(القوائم!$D$2:$D$13,S4140)))</f>
        <v/>
      </c>
      <c r="E4140" s="22" t="n"/>
      <c r="F4140" s="23" t="n"/>
      <c r="G4140" s="23" t="n"/>
      <c r="H4140" s="22" t="n"/>
      <c r="I4140" s="19" t="n"/>
      <c r="J4140" s="21" t="n"/>
      <c r="K4140" s="19" t="n"/>
      <c r="L4140" s="19" t="n"/>
      <c r="M4140" s="21" t="n"/>
      <c r="N4140" s="22" t="n"/>
      <c r="O4140" s="24">
        <f>IF(A4140&lt;&gt;"عهدة","",SUMIFS($G$8:$G$5007,$B$8:$B$5007,B4140,$A$8:$A$5007,"مصروف",$I$8:$I$5007,"&lt;&gt;مرفوض"))</f>
        <v/>
      </c>
      <c r="P4140" s="25">
        <f>IF(A4140&lt;&gt;"عهدة","",N(F4140)-O4140)</f>
        <v/>
      </c>
      <c r="Q4140" s="26">
        <f>IF(A4140="","",IF(A4140="عهدة",IF(N(F4140)=0,"⚠ أدخل قيمة العهدة",IF(P4140&lt;0,"⛔ عجز / زيادة مصروفات "&amp;TEXT(-P4140,"#,##0"),IF(COUNTIFS($B$8:$B$5007,B4140,$A$8:$A$5007,"مصروف",$I$8:$I$5007,"&lt;&gt;مرفوض",$K$8:$K$5007,"&lt;&gt;نعم")&gt;0,"⚠ "&amp;COUNTIFS($B$8:$B$5007,B4140,$A$8:$A$5007,"مصروف",$I$8:$I$5007,"&lt;&gt;مرفوض",$K$8:$K$5007,"&lt;&gt;نعم")&amp;" مصروف غير مسوى",IF(L4140="تمت التسوية",IF(P4140=0,"✔ متوازنة وتمت التسوية","✔ تمت التسوية – متبقي "&amp;TEXT(P4140,"#,##0")),IF(P4140&gt;0,"متبقي "&amp;TEXT(P4140,"#,##0"),"✔ متوازنة"))))),IF(R4140=0,"⚠ أضف سطر عهدة أولًا",IF(OR(C4140="",N(G4140)=0),"⚠ أكمل التاريخ والقيمة",IF(S4140="","⚠ التاريخ خارج السنة المالية",IF(H4140="","⚠ اختر بند الموازنة",IF(I4140="مرفوض","✖ مرفوض من المدير",IF(I4140&lt;&gt;"موافق","⏳ بانتظار موافقة المدير",IF(K4140&lt;&gt;"نعم","⚠ غير مسوى مع الحسابات","✔ معتمد ومسوى")))))))))</f>
        <v/>
      </c>
      <c r="R4140">
        <f>N(R4139)+IF(A4140="عهدة",1,0)</f>
        <v/>
      </c>
      <c r="S4140">
        <f>IF(C4140="","",IF(AND(C4140&gt;=DATE(2026,9,1),C4140&lt;=DATE(2027,8,31)),(YEAR(C4140)-2026)*12+MONTH(C4140)-8,""))</f>
        <v/>
      </c>
      <c r="T4140">
        <f>IF(AND(A4140="مصروف",R4140&gt;0,I4140="موافق",S4140&lt;&gt;"",H4140&lt;&gt;""),N(G4140),0)</f>
        <v/>
      </c>
    </row>
    <row r="4141">
      <c r="A4141" s="19" t="n"/>
      <c r="B4141" s="20">
        <f>IF(A4141="","",IF(R4141=0,"⚠ أضف سطر عهدة أولًا","DMT-"&amp;TEXT(R4141,"000")))</f>
        <v/>
      </c>
      <c r="C4141" s="21" t="n"/>
      <c r="D4141" s="20">
        <f>IF(C4141="","",IF(S4141="","خارج السنة المالية",INDEX(القوائم!$D$2:$D$13,S4141)))</f>
        <v/>
      </c>
      <c r="E4141" s="22" t="n"/>
      <c r="F4141" s="23" t="n"/>
      <c r="G4141" s="23" t="n"/>
      <c r="H4141" s="22" t="n"/>
      <c r="I4141" s="19" t="n"/>
      <c r="J4141" s="21" t="n"/>
      <c r="K4141" s="19" t="n"/>
      <c r="L4141" s="19" t="n"/>
      <c r="M4141" s="21" t="n"/>
      <c r="N4141" s="22" t="n"/>
      <c r="O4141" s="24">
        <f>IF(A4141&lt;&gt;"عهدة","",SUMIFS($G$8:$G$5007,$B$8:$B$5007,B4141,$A$8:$A$5007,"مصروف",$I$8:$I$5007,"&lt;&gt;مرفوض"))</f>
        <v/>
      </c>
      <c r="P4141" s="25">
        <f>IF(A4141&lt;&gt;"عهدة","",N(F4141)-O4141)</f>
        <v/>
      </c>
      <c r="Q4141" s="26">
        <f>IF(A4141="","",IF(A4141="عهدة",IF(N(F4141)=0,"⚠ أدخل قيمة العهدة",IF(P4141&lt;0,"⛔ عجز / زيادة مصروفات "&amp;TEXT(-P4141,"#,##0"),IF(COUNTIFS($B$8:$B$5007,B4141,$A$8:$A$5007,"مصروف",$I$8:$I$5007,"&lt;&gt;مرفوض",$K$8:$K$5007,"&lt;&gt;نعم")&gt;0,"⚠ "&amp;COUNTIFS($B$8:$B$5007,B4141,$A$8:$A$5007,"مصروف",$I$8:$I$5007,"&lt;&gt;مرفوض",$K$8:$K$5007,"&lt;&gt;نعم")&amp;" مصروف غير مسوى",IF(L4141="تمت التسوية",IF(P4141=0,"✔ متوازنة وتمت التسوية","✔ تمت التسوية – متبقي "&amp;TEXT(P4141,"#,##0")),IF(P4141&gt;0,"متبقي "&amp;TEXT(P4141,"#,##0"),"✔ متوازنة"))))),IF(R4141=0,"⚠ أضف سطر عهدة أولًا",IF(OR(C4141="",N(G4141)=0),"⚠ أكمل التاريخ والقيمة",IF(S4141="","⚠ التاريخ خارج السنة المالية",IF(H4141="","⚠ اختر بند الموازنة",IF(I4141="مرفوض","✖ مرفوض من المدير",IF(I4141&lt;&gt;"موافق","⏳ بانتظار موافقة المدير",IF(K4141&lt;&gt;"نعم","⚠ غير مسوى مع الحسابات","✔ معتمد ومسوى")))))))))</f>
        <v/>
      </c>
      <c r="R4141">
        <f>N(R4140)+IF(A4141="عهدة",1,0)</f>
        <v/>
      </c>
      <c r="S4141">
        <f>IF(C4141="","",IF(AND(C4141&gt;=DATE(2026,9,1),C4141&lt;=DATE(2027,8,31)),(YEAR(C4141)-2026)*12+MONTH(C4141)-8,""))</f>
        <v/>
      </c>
      <c r="T4141">
        <f>IF(AND(A4141="مصروف",R4141&gt;0,I4141="موافق",S4141&lt;&gt;"",H4141&lt;&gt;""),N(G4141),0)</f>
        <v/>
      </c>
    </row>
    <row r="4142">
      <c r="A4142" s="19" t="n"/>
      <c r="B4142" s="20">
        <f>IF(A4142="","",IF(R4142=0,"⚠ أضف سطر عهدة أولًا","DMT-"&amp;TEXT(R4142,"000")))</f>
        <v/>
      </c>
      <c r="C4142" s="21" t="n"/>
      <c r="D4142" s="20">
        <f>IF(C4142="","",IF(S4142="","خارج السنة المالية",INDEX(القوائم!$D$2:$D$13,S4142)))</f>
        <v/>
      </c>
      <c r="E4142" s="22" t="n"/>
      <c r="F4142" s="23" t="n"/>
      <c r="G4142" s="23" t="n"/>
      <c r="H4142" s="22" t="n"/>
      <c r="I4142" s="19" t="n"/>
      <c r="J4142" s="21" t="n"/>
      <c r="K4142" s="19" t="n"/>
      <c r="L4142" s="19" t="n"/>
      <c r="M4142" s="21" t="n"/>
      <c r="N4142" s="22" t="n"/>
      <c r="O4142" s="24">
        <f>IF(A4142&lt;&gt;"عهدة","",SUMIFS($G$8:$G$5007,$B$8:$B$5007,B4142,$A$8:$A$5007,"مصروف",$I$8:$I$5007,"&lt;&gt;مرفوض"))</f>
        <v/>
      </c>
      <c r="P4142" s="25">
        <f>IF(A4142&lt;&gt;"عهدة","",N(F4142)-O4142)</f>
        <v/>
      </c>
      <c r="Q4142" s="26">
        <f>IF(A4142="","",IF(A4142="عهدة",IF(N(F4142)=0,"⚠ أدخل قيمة العهدة",IF(P4142&lt;0,"⛔ عجز / زيادة مصروفات "&amp;TEXT(-P4142,"#,##0"),IF(COUNTIFS($B$8:$B$5007,B4142,$A$8:$A$5007,"مصروف",$I$8:$I$5007,"&lt;&gt;مرفوض",$K$8:$K$5007,"&lt;&gt;نعم")&gt;0,"⚠ "&amp;COUNTIFS($B$8:$B$5007,B4142,$A$8:$A$5007,"مصروف",$I$8:$I$5007,"&lt;&gt;مرفوض",$K$8:$K$5007,"&lt;&gt;نعم")&amp;" مصروف غير مسوى",IF(L4142="تمت التسوية",IF(P4142=0,"✔ متوازنة وتمت التسوية","✔ تمت التسوية – متبقي "&amp;TEXT(P4142,"#,##0")),IF(P4142&gt;0,"متبقي "&amp;TEXT(P4142,"#,##0"),"✔ متوازنة"))))),IF(R4142=0,"⚠ أضف سطر عهدة أولًا",IF(OR(C4142="",N(G4142)=0),"⚠ أكمل التاريخ والقيمة",IF(S4142="","⚠ التاريخ خارج السنة المالية",IF(H4142="","⚠ اختر بند الموازنة",IF(I4142="مرفوض","✖ مرفوض من المدير",IF(I4142&lt;&gt;"موافق","⏳ بانتظار موافقة المدير",IF(K4142&lt;&gt;"نعم","⚠ غير مسوى مع الحسابات","✔ معتمد ومسوى")))))))))</f>
        <v/>
      </c>
      <c r="R4142">
        <f>N(R4141)+IF(A4142="عهدة",1,0)</f>
        <v/>
      </c>
      <c r="S4142">
        <f>IF(C4142="","",IF(AND(C4142&gt;=DATE(2026,9,1),C4142&lt;=DATE(2027,8,31)),(YEAR(C4142)-2026)*12+MONTH(C4142)-8,""))</f>
        <v/>
      </c>
      <c r="T4142">
        <f>IF(AND(A4142="مصروف",R4142&gt;0,I4142="موافق",S4142&lt;&gt;"",H4142&lt;&gt;""),N(G4142),0)</f>
        <v/>
      </c>
    </row>
    <row r="4143">
      <c r="A4143" s="19" t="n"/>
      <c r="B4143" s="20">
        <f>IF(A4143="","",IF(R4143=0,"⚠ أضف سطر عهدة أولًا","DMT-"&amp;TEXT(R4143,"000")))</f>
        <v/>
      </c>
      <c r="C4143" s="21" t="n"/>
      <c r="D4143" s="20">
        <f>IF(C4143="","",IF(S4143="","خارج السنة المالية",INDEX(القوائم!$D$2:$D$13,S4143)))</f>
        <v/>
      </c>
      <c r="E4143" s="22" t="n"/>
      <c r="F4143" s="23" t="n"/>
      <c r="G4143" s="23" t="n"/>
      <c r="H4143" s="22" t="n"/>
      <c r="I4143" s="19" t="n"/>
      <c r="J4143" s="21" t="n"/>
      <c r="K4143" s="19" t="n"/>
      <c r="L4143" s="19" t="n"/>
      <c r="M4143" s="21" t="n"/>
      <c r="N4143" s="22" t="n"/>
      <c r="O4143" s="24">
        <f>IF(A4143&lt;&gt;"عهدة","",SUMIFS($G$8:$G$5007,$B$8:$B$5007,B4143,$A$8:$A$5007,"مصروف",$I$8:$I$5007,"&lt;&gt;مرفوض"))</f>
        <v/>
      </c>
      <c r="P4143" s="25">
        <f>IF(A4143&lt;&gt;"عهدة","",N(F4143)-O4143)</f>
        <v/>
      </c>
      <c r="Q4143" s="26">
        <f>IF(A4143="","",IF(A4143="عهدة",IF(N(F4143)=0,"⚠ أدخل قيمة العهدة",IF(P4143&lt;0,"⛔ عجز / زيادة مصروفات "&amp;TEXT(-P4143,"#,##0"),IF(COUNTIFS($B$8:$B$5007,B4143,$A$8:$A$5007,"مصروف",$I$8:$I$5007,"&lt;&gt;مرفوض",$K$8:$K$5007,"&lt;&gt;نعم")&gt;0,"⚠ "&amp;COUNTIFS($B$8:$B$5007,B4143,$A$8:$A$5007,"مصروف",$I$8:$I$5007,"&lt;&gt;مرفوض",$K$8:$K$5007,"&lt;&gt;نعم")&amp;" مصروف غير مسوى",IF(L4143="تمت التسوية",IF(P4143=0,"✔ متوازنة وتمت التسوية","✔ تمت التسوية – متبقي "&amp;TEXT(P4143,"#,##0")),IF(P4143&gt;0,"متبقي "&amp;TEXT(P4143,"#,##0"),"✔ متوازنة"))))),IF(R4143=0,"⚠ أضف سطر عهدة أولًا",IF(OR(C4143="",N(G4143)=0),"⚠ أكمل التاريخ والقيمة",IF(S4143="","⚠ التاريخ خارج السنة المالية",IF(H4143="","⚠ اختر بند الموازنة",IF(I4143="مرفوض","✖ مرفوض من المدير",IF(I4143&lt;&gt;"موافق","⏳ بانتظار موافقة المدير",IF(K4143&lt;&gt;"نعم","⚠ غير مسوى مع الحسابات","✔ معتمد ومسوى")))))))))</f>
        <v/>
      </c>
      <c r="R4143">
        <f>N(R4142)+IF(A4143="عهدة",1,0)</f>
        <v/>
      </c>
      <c r="S4143">
        <f>IF(C4143="","",IF(AND(C4143&gt;=DATE(2026,9,1),C4143&lt;=DATE(2027,8,31)),(YEAR(C4143)-2026)*12+MONTH(C4143)-8,""))</f>
        <v/>
      </c>
      <c r="T4143">
        <f>IF(AND(A4143="مصروف",R4143&gt;0,I4143="موافق",S4143&lt;&gt;"",H4143&lt;&gt;""),N(G4143),0)</f>
        <v/>
      </c>
    </row>
    <row r="4144">
      <c r="A4144" s="19" t="n"/>
      <c r="B4144" s="20">
        <f>IF(A4144="","",IF(R4144=0,"⚠ أضف سطر عهدة أولًا","DMT-"&amp;TEXT(R4144,"000")))</f>
        <v/>
      </c>
      <c r="C4144" s="21" t="n"/>
      <c r="D4144" s="20">
        <f>IF(C4144="","",IF(S4144="","خارج السنة المالية",INDEX(القوائم!$D$2:$D$13,S4144)))</f>
        <v/>
      </c>
      <c r="E4144" s="22" t="n"/>
      <c r="F4144" s="23" t="n"/>
      <c r="G4144" s="23" t="n"/>
      <c r="H4144" s="22" t="n"/>
      <c r="I4144" s="19" t="n"/>
      <c r="J4144" s="21" t="n"/>
      <c r="K4144" s="19" t="n"/>
      <c r="L4144" s="19" t="n"/>
      <c r="M4144" s="21" t="n"/>
      <c r="N4144" s="22" t="n"/>
      <c r="O4144" s="24">
        <f>IF(A4144&lt;&gt;"عهدة","",SUMIFS($G$8:$G$5007,$B$8:$B$5007,B4144,$A$8:$A$5007,"مصروف",$I$8:$I$5007,"&lt;&gt;مرفوض"))</f>
        <v/>
      </c>
      <c r="P4144" s="25">
        <f>IF(A4144&lt;&gt;"عهدة","",N(F4144)-O4144)</f>
        <v/>
      </c>
      <c r="Q4144" s="26">
        <f>IF(A4144="","",IF(A4144="عهدة",IF(N(F4144)=0,"⚠ أدخل قيمة العهدة",IF(P4144&lt;0,"⛔ عجز / زيادة مصروفات "&amp;TEXT(-P4144,"#,##0"),IF(COUNTIFS($B$8:$B$5007,B4144,$A$8:$A$5007,"مصروف",$I$8:$I$5007,"&lt;&gt;مرفوض",$K$8:$K$5007,"&lt;&gt;نعم")&gt;0,"⚠ "&amp;COUNTIFS($B$8:$B$5007,B4144,$A$8:$A$5007,"مصروف",$I$8:$I$5007,"&lt;&gt;مرفوض",$K$8:$K$5007,"&lt;&gt;نعم")&amp;" مصروف غير مسوى",IF(L4144="تمت التسوية",IF(P4144=0,"✔ متوازنة وتمت التسوية","✔ تمت التسوية – متبقي "&amp;TEXT(P4144,"#,##0")),IF(P4144&gt;0,"متبقي "&amp;TEXT(P4144,"#,##0"),"✔ متوازنة"))))),IF(R4144=0,"⚠ أضف سطر عهدة أولًا",IF(OR(C4144="",N(G4144)=0),"⚠ أكمل التاريخ والقيمة",IF(S4144="","⚠ التاريخ خارج السنة المالية",IF(H4144="","⚠ اختر بند الموازنة",IF(I4144="مرفوض","✖ مرفوض من المدير",IF(I4144&lt;&gt;"موافق","⏳ بانتظار موافقة المدير",IF(K4144&lt;&gt;"نعم","⚠ غير مسوى مع الحسابات","✔ معتمد ومسوى")))))))))</f>
        <v/>
      </c>
      <c r="R4144">
        <f>N(R4143)+IF(A4144="عهدة",1,0)</f>
        <v/>
      </c>
      <c r="S4144">
        <f>IF(C4144="","",IF(AND(C4144&gt;=DATE(2026,9,1),C4144&lt;=DATE(2027,8,31)),(YEAR(C4144)-2026)*12+MONTH(C4144)-8,""))</f>
        <v/>
      </c>
      <c r="T4144">
        <f>IF(AND(A4144="مصروف",R4144&gt;0,I4144="موافق",S4144&lt;&gt;"",H4144&lt;&gt;""),N(G4144),0)</f>
        <v/>
      </c>
    </row>
    <row r="4145">
      <c r="A4145" s="19" t="n"/>
      <c r="B4145" s="20">
        <f>IF(A4145="","",IF(R4145=0,"⚠ أضف سطر عهدة أولًا","DMT-"&amp;TEXT(R4145,"000")))</f>
        <v/>
      </c>
      <c r="C4145" s="21" t="n"/>
      <c r="D4145" s="20">
        <f>IF(C4145="","",IF(S4145="","خارج السنة المالية",INDEX(القوائم!$D$2:$D$13,S4145)))</f>
        <v/>
      </c>
      <c r="E4145" s="22" t="n"/>
      <c r="F4145" s="23" t="n"/>
      <c r="G4145" s="23" t="n"/>
      <c r="H4145" s="22" t="n"/>
      <c r="I4145" s="19" t="n"/>
      <c r="J4145" s="21" t="n"/>
      <c r="K4145" s="19" t="n"/>
      <c r="L4145" s="19" t="n"/>
      <c r="M4145" s="21" t="n"/>
      <c r="N4145" s="22" t="n"/>
      <c r="O4145" s="24">
        <f>IF(A4145&lt;&gt;"عهدة","",SUMIFS($G$8:$G$5007,$B$8:$B$5007,B4145,$A$8:$A$5007,"مصروف",$I$8:$I$5007,"&lt;&gt;مرفوض"))</f>
        <v/>
      </c>
      <c r="P4145" s="25">
        <f>IF(A4145&lt;&gt;"عهدة","",N(F4145)-O4145)</f>
        <v/>
      </c>
      <c r="Q4145" s="26">
        <f>IF(A4145="","",IF(A4145="عهدة",IF(N(F4145)=0,"⚠ أدخل قيمة العهدة",IF(P4145&lt;0,"⛔ عجز / زيادة مصروفات "&amp;TEXT(-P4145,"#,##0"),IF(COUNTIFS($B$8:$B$5007,B4145,$A$8:$A$5007,"مصروف",$I$8:$I$5007,"&lt;&gt;مرفوض",$K$8:$K$5007,"&lt;&gt;نعم")&gt;0,"⚠ "&amp;COUNTIFS($B$8:$B$5007,B4145,$A$8:$A$5007,"مصروف",$I$8:$I$5007,"&lt;&gt;مرفوض",$K$8:$K$5007,"&lt;&gt;نعم")&amp;" مصروف غير مسوى",IF(L4145="تمت التسوية",IF(P4145=0,"✔ متوازنة وتمت التسوية","✔ تمت التسوية – متبقي "&amp;TEXT(P4145,"#,##0")),IF(P4145&gt;0,"متبقي "&amp;TEXT(P4145,"#,##0"),"✔ متوازنة"))))),IF(R4145=0,"⚠ أضف سطر عهدة أولًا",IF(OR(C4145="",N(G4145)=0),"⚠ أكمل التاريخ والقيمة",IF(S4145="","⚠ التاريخ خارج السنة المالية",IF(H4145="","⚠ اختر بند الموازنة",IF(I4145="مرفوض","✖ مرفوض من المدير",IF(I4145&lt;&gt;"موافق","⏳ بانتظار موافقة المدير",IF(K4145&lt;&gt;"نعم","⚠ غير مسوى مع الحسابات","✔ معتمد ومسوى")))))))))</f>
        <v/>
      </c>
      <c r="R4145">
        <f>N(R4144)+IF(A4145="عهدة",1,0)</f>
        <v/>
      </c>
      <c r="S4145">
        <f>IF(C4145="","",IF(AND(C4145&gt;=DATE(2026,9,1),C4145&lt;=DATE(2027,8,31)),(YEAR(C4145)-2026)*12+MONTH(C4145)-8,""))</f>
        <v/>
      </c>
      <c r="T4145">
        <f>IF(AND(A4145="مصروف",R4145&gt;0,I4145="موافق",S4145&lt;&gt;"",H4145&lt;&gt;""),N(G4145),0)</f>
        <v/>
      </c>
    </row>
    <row r="4146">
      <c r="A4146" s="19" t="n"/>
      <c r="B4146" s="20">
        <f>IF(A4146="","",IF(R4146=0,"⚠ أضف سطر عهدة أولًا","DMT-"&amp;TEXT(R4146,"000")))</f>
        <v/>
      </c>
      <c r="C4146" s="21" t="n"/>
      <c r="D4146" s="20">
        <f>IF(C4146="","",IF(S4146="","خارج السنة المالية",INDEX(القوائم!$D$2:$D$13,S4146)))</f>
        <v/>
      </c>
      <c r="E4146" s="22" t="n"/>
      <c r="F4146" s="23" t="n"/>
      <c r="G4146" s="23" t="n"/>
      <c r="H4146" s="22" t="n"/>
      <c r="I4146" s="19" t="n"/>
      <c r="J4146" s="21" t="n"/>
      <c r="K4146" s="19" t="n"/>
      <c r="L4146" s="19" t="n"/>
      <c r="M4146" s="21" t="n"/>
      <c r="N4146" s="22" t="n"/>
      <c r="O4146" s="24">
        <f>IF(A4146&lt;&gt;"عهدة","",SUMIFS($G$8:$G$5007,$B$8:$B$5007,B4146,$A$8:$A$5007,"مصروف",$I$8:$I$5007,"&lt;&gt;مرفوض"))</f>
        <v/>
      </c>
      <c r="P4146" s="25">
        <f>IF(A4146&lt;&gt;"عهدة","",N(F4146)-O4146)</f>
        <v/>
      </c>
      <c r="Q4146" s="26">
        <f>IF(A4146="","",IF(A4146="عهدة",IF(N(F4146)=0,"⚠ أدخل قيمة العهدة",IF(P4146&lt;0,"⛔ عجز / زيادة مصروفات "&amp;TEXT(-P4146,"#,##0"),IF(COUNTIFS($B$8:$B$5007,B4146,$A$8:$A$5007,"مصروف",$I$8:$I$5007,"&lt;&gt;مرفوض",$K$8:$K$5007,"&lt;&gt;نعم")&gt;0,"⚠ "&amp;COUNTIFS($B$8:$B$5007,B4146,$A$8:$A$5007,"مصروف",$I$8:$I$5007,"&lt;&gt;مرفوض",$K$8:$K$5007,"&lt;&gt;نعم")&amp;" مصروف غير مسوى",IF(L4146="تمت التسوية",IF(P4146=0,"✔ متوازنة وتمت التسوية","✔ تمت التسوية – متبقي "&amp;TEXT(P4146,"#,##0")),IF(P4146&gt;0,"متبقي "&amp;TEXT(P4146,"#,##0"),"✔ متوازنة"))))),IF(R4146=0,"⚠ أضف سطر عهدة أولًا",IF(OR(C4146="",N(G4146)=0),"⚠ أكمل التاريخ والقيمة",IF(S4146="","⚠ التاريخ خارج السنة المالية",IF(H4146="","⚠ اختر بند الموازنة",IF(I4146="مرفوض","✖ مرفوض من المدير",IF(I4146&lt;&gt;"موافق","⏳ بانتظار موافقة المدير",IF(K4146&lt;&gt;"نعم","⚠ غير مسوى مع الحسابات","✔ معتمد ومسوى")))))))))</f>
        <v/>
      </c>
      <c r="R4146">
        <f>N(R4145)+IF(A4146="عهدة",1,0)</f>
        <v/>
      </c>
      <c r="S4146">
        <f>IF(C4146="","",IF(AND(C4146&gt;=DATE(2026,9,1),C4146&lt;=DATE(2027,8,31)),(YEAR(C4146)-2026)*12+MONTH(C4146)-8,""))</f>
        <v/>
      </c>
      <c r="T4146">
        <f>IF(AND(A4146="مصروف",R4146&gt;0,I4146="موافق",S4146&lt;&gt;"",H4146&lt;&gt;""),N(G4146),0)</f>
        <v/>
      </c>
    </row>
    <row r="4147">
      <c r="A4147" s="19" t="n"/>
      <c r="B4147" s="20">
        <f>IF(A4147="","",IF(R4147=0,"⚠ أضف سطر عهدة أولًا","DMT-"&amp;TEXT(R4147,"000")))</f>
        <v/>
      </c>
      <c r="C4147" s="21" t="n"/>
      <c r="D4147" s="20">
        <f>IF(C4147="","",IF(S4147="","خارج السنة المالية",INDEX(القوائم!$D$2:$D$13,S4147)))</f>
        <v/>
      </c>
      <c r="E4147" s="22" t="n"/>
      <c r="F4147" s="23" t="n"/>
      <c r="G4147" s="23" t="n"/>
      <c r="H4147" s="22" t="n"/>
      <c r="I4147" s="19" t="n"/>
      <c r="J4147" s="21" t="n"/>
      <c r="K4147" s="19" t="n"/>
      <c r="L4147" s="19" t="n"/>
      <c r="M4147" s="21" t="n"/>
      <c r="N4147" s="22" t="n"/>
      <c r="O4147" s="24">
        <f>IF(A4147&lt;&gt;"عهدة","",SUMIFS($G$8:$G$5007,$B$8:$B$5007,B4147,$A$8:$A$5007,"مصروف",$I$8:$I$5007,"&lt;&gt;مرفوض"))</f>
        <v/>
      </c>
      <c r="P4147" s="25">
        <f>IF(A4147&lt;&gt;"عهدة","",N(F4147)-O4147)</f>
        <v/>
      </c>
      <c r="Q4147" s="26">
        <f>IF(A4147="","",IF(A4147="عهدة",IF(N(F4147)=0,"⚠ أدخل قيمة العهدة",IF(P4147&lt;0,"⛔ عجز / زيادة مصروفات "&amp;TEXT(-P4147,"#,##0"),IF(COUNTIFS($B$8:$B$5007,B4147,$A$8:$A$5007,"مصروف",$I$8:$I$5007,"&lt;&gt;مرفوض",$K$8:$K$5007,"&lt;&gt;نعم")&gt;0,"⚠ "&amp;COUNTIFS($B$8:$B$5007,B4147,$A$8:$A$5007,"مصروف",$I$8:$I$5007,"&lt;&gt;مرفوض",$K$8:$K$5007,"&lt;&gt;نعم")&amp;" مصروف غير مسوى",IF(L4147="تمت التسوية",IF(P4147=0,"✔ متوازنة وتمت التسوية","✔ تمت التسوية – متبقي "&amp;TEXT(P4147,"#,##0")),IF(P4147&gt;0,"متبقي "&amp;TEXT(P4147,"#,##0"),"✔ متوازنة"))))),IF(R4147=0,"⚠ أضف سطر عهدة أولًا",IF(OR(C4147="",N(G4147)=0),"⚠ أكمل التاريخ والقيمة",IF(S4147="","⚠ التاريخ خارج السنة المالية",IF(H4147="","⚠ اختر بند الموازنة",IF(I4147="مرفوض","✖ مرفوض من المدير",IF(I4147&lt;&gt;"موافق","⏳ بانتظار موافقة المدير",IF(K4147&lt;&gt;"نعم","⚠ غير مسوى مع الحسابات","✔ معتمد ومسوى")))))))))</f>
        <v/>
      </c>
      <c r="R4147">
        <f>N(R4146)+IF(A4147="عهدة",1,0)</f>
        <v/>
      </c>
      <c r="S4147">
        <f>IF(C4147="","",IF(AND(C4147&gt;=DATE(2026,9,1),C4147&lt;=DATE(2027,8,31)),(YEAR(C4147)-2026)*12+MONTH(C4147)-8,""))</f>
        <v/>
      </c>
      <c r="T4147">
        <f>IF(AND(A4147="مصروف",R4147&gt;0,I4147="موافق",S4147&lt;&gt;"",H4147&lt;&gt;""),N(G4147),0)</f>
        <v/>
      </c>
    </row>
    <row r="4148">
      <c r="A4148" s="19" t="n"/>
      <c r="B4148" s="20">
        <f>IF(A4148="","",IF(R4148=0,"⚠ أضف سطر عهدة أولًا","DMT-"&amp;TEXT(R4148,"000")))</f>
        <v/>
      </c>
      <c r="C4148" s="21" t="n"/>
      <c r="D4148" s="20">
        <f>IF(C4148="","",IF(S4148="","خارج السنة المالية",INDEX(القوائم!$D$2:$D$13,S4148)))</f>
        <v/>
      </c>
      <c r="E4148" s="22" t="n"/>
      <c r="F4148" s="23" t="n"/>
      <c r="G4148" s="23" t="n"/>
      <c r="H4148" s="22" t="n"/>
      <c r="I4148" s="19" t="n"/>
      <c r="J4148" s="21" t="n"/>
      <c r="K4148" s="19" t="n"/>
      <c r="L4148" s="19" t="n"/>
      <c r="M4148" s="21" t="n"/>
      <c r="N4148" s="22" t="n"/>
      <c r="O4148" s="24">
        <f>IF(A4148&lt;&gt;"عهدة","",SUMIFS($G$8:$G$5007,$B$8:$B$5007,B4148,$A$8:$A$5007,"مصروف",$I$8:$I$5007,"&lt;&gt;مرفوض"))</f>
        <v/>
      </c>
      <c r="P4148" s="25">
        <f>IF(A4148&lt;&gt;"عهدة","",N(F4148)-O4148)</f>
        <v/>
      </c>
      <c r="Q4148" s="26">
        <f>IF(A4148="","",IF(A4148="عهدة",IF(N(F4148)=0,"⚠ أدخل قيمة العهدة",IF(P4148&lt;0,"⛔ عجز / زيادة مصروفات "&amp;TEXT(-P4148,"#,##0"),IF(COUNTIFS($B$8:$B$5007,B4148,$A$8:$A$5007,"مصروف",$I$8:$I$5007,"&lt;&gt;مرفوض",$K$8:$K$5007,"&lt;&gt;نعم")&gt;0,"⚠ "&amp;COUNTIFS($B$8:$B$5007,B4148,$A$8:$A$5007,"مصروف",$I$8:$I$5007,"&lt;&gt;مرفوض",$K$8:$K$5007,"&lt;&gt;نعم")&amp;" مصروف غير مسوى",IF(L4148="تمت التسوية",IF(P4148=0,"✔ متوازنة وتمت التسوية","✔ تمت التسوية – متبقي "&amp;TEXT(P4148,"#,##0")),IF(P4148&gt;0,"متبقي "&amp;TEXT(P4148,"#,##0"),"✔ متوازنة"))))),IF(R4148=0,"⚠ أضف سطر عهدة أولًا",IF(OR(C4148="",N(G4148)=0),"⚠ أكمل التاريخ والقيمة",IF(S4148="","⚠ التاريخ خارج السنة المالية",IF(H4148="","⚠ اختر بند الموازنة",IF(I4148="مرفوض","✖ مرفوض من المدير",IF(I4148&lt;&gt;"موافق","⏳ بانتظار موافقة المدير",IF(K4148&lt;&gt;"نعم","⚠ غير مسوى مع الحسابات","✔ معتمد ومسوى")))))))))</f>
        <v/>
      </c>
      <c r="R4148">
        <f>N(R4147)+IF(A4148="عهدة",1,0)</f>
        <v/>
      </c>
      <c r="S4148">
        <f>IF(C4148="","",IF(AND(C4148&gt;=DATE(2026,9,1),C4148&lt;=DATE(2027,8,31)),(YEAR(C4148)-2026)*12+MONTH(C4148)-8,""))</f>
        <v/>
      </c>
      <c r="T4148">
        <f>IF(AND(A4148="مصروف",R4148&gt;0,I4148="موافق",S4148&lt;&gt;"",H4148&lt;&gt;""),N(G4148),0)</f>
        <v/>
      </c>
    </row>
    <row r="4149">
      <c r="A4149" s="19" t="n"/>
      <c r="B4149" s="20">
        <f>IF(A4149="","",IF(R4149=0,"⚠ أضف سطر عهدة أولًا","DMT-"&amp;TEXT(R4149,"000")))</f>
        <v/>
      </c>
      <c r="C4149" s="21" t="n"/>
      <c r="D4149" s="20">
        <f>IF(C4149="","",IF(S4149="","خارج السنة المالية",INDEX(القوائم!$D$2:$D$13,S4149)))</f>
        <v/>
      </c>
      <c r="E4149" s="22" t="n"/>
      <c r="F4149" s="23" t="n"/>
      <c r="G4149" s="23" t="n"/>
      <c r="H4149" s="22" t="n"/>
      <c r="I4149" s="19" t="n"/>
      <c r="J4149" s="21" t="n"/>
      <c r="K4149" s="19" t="n"/>
      <c r="L4149" s="19" t="n"/>
      <c r="M4149" s="21" t="n"/>
      <c r="N4149" s="22" t="n"/>
      <c r="O4149" s="24">
        <f>IF(A4149&lt;&gt;"عهدة","",SUMIFS($G$8:$G$5007,$B$8:$B$5007,B4149,$A$8:$A$5007,"مصروف",$I$8:$I$5007,"&lt;&gt;مرفوض"))</f>
        <v/>
      </c>
      <c r="P4149" s="25">
        <f>IF(A4149&lt;&gt;"عهدة","",N(F4149)-O4149)</f>
        <v/>
      </c>
      <c r="Q4149" s="26">
        <f>IF(A4149="","",IF(A4149="عهدة",IF(N(F4149)=0,"⚠ أدخل قيمة العهدة",IF(P4149&lt;0,"⛔ عجز / زيادة مصروفات "&amp;TEXT(-P4149,"#,##0"),IF(COUNTIFS($B$8:$B$5007,B4149,$A$8:$A$5007,"مصروف",$I$8:$I$5007,"&lt;&gt;مرفوض",$K$8:$K$5007,"&lt;&gt;نعم")&gt;0,"⚠ "&amp;COUNTIFS($B$8:$B$5007,B4149,$A$8:$A$5007,"مصروف",$I$8:$I$5007,"&lt;&gt;مرفوض",$K$8:$K$5007,"&lt;&gt;نعم")&amp;" مصروف غير مسوى",IF(L4149="تمت التسوية",IF(P4149=0,"✔ متوازنة وتمت التسوية","✔ تمت التسوية – متبقي "&amp;TEXT(P4149,"#,##0")),IF(P4149&gt;0,"متبقي "&amp;TEXT(P4149,"#,##0"),"✔ متوازنة"))))),IF(R4149=0,"⚠ أضف سطر عهدة أولًا",IF(OR(C4149="",N(G4149)=0),"⚠ أكمل التاريخ والقيمة",IF(S4149="","⚠ التاريخ خارج السنة المالية",IF(H4149="","⚠ اختر بند الموازنة",IF(I4149="مرفوض","✖ مرفوض من المدير",IF(I4149&lt;&gt;"موافق","⏳ بانتظار موافقة المدير",IF(K4149&lt;&gt;"نعم","⚠ غير مسوى مع الحسابات","✔ معتمد ومسوى")))))))))</f>
        <v/>
      </c>
      <c r="R4149">
        <f>N(R4148)+IF(A4149="عهدة",1,0)</f>
        <v/>
      </c>
      <c r="S4149">
        <f>IF(C4149="","",IF(AND(C4149&gt;=DATE(2026,9,1),C4149&lt;=DATE(2027,8,31)),(YEAR(C4149)-2026)*12+MONTH(C4149)-8,""))</f>
        <v/>
      </c>
      <c r="T4149">
        <f>IF(AND(A4149="مصروف",R4149&gt;0,I4149="موافق",S4149&lt;&gt;"",H4149&lt;&gt;""),N(G4149),0)</f>
        <v/>
      </c>
    </row>
    <row r="4150">
      <c r="A4150" s="19" t="n"/>
      <c r="B4150" s="20">
        <f>IF(A4150="","",IF(R4150=0,"⚠ أضف سطر عهدة أولًا","DMT-"&amp;TEXT(R4150,"000")))</f>
        <v/>
      </c>
      <c r="C4150" s="21" t="n"/>
      <c r="D4150" s="20">
        <f>IF(C4150="","",IF(S4150="","خارج السنة المالية",INDEX(القوائم!$D$2:$D$13,S4150)))</f>
        <v/>
      </c>
      <c r="E4150" s="22" t="n"/>
      <c r="F4150" s="23" t="n"/>
      <c r="G4150" s="23" t="n"/>
      <c r="H4150" s="22" t="n"/>
      <c r="I4150" s="19" t="n"/>
      <c r="J4150" s="21" t="n"/>
      <c r="K4150" s="19" t="n"/>
      <c r="L4150" s="19" t="n"/>
      <c r="M4150" s="21" t="n"/>
      <c r="N4150" s="22" t="n"/>
      <c r="O4150" s="24">
        <f>IF(A4150&lt;&gt;"عهدة","",SUMIFS($G$8:$G$5007,$B$8:$B$5007,B4150,$A$8:$A$5007,"مصروف",$I$8:$I$5007,"&lt;&gt;مرفوض"))</f>
        <v/>
      </c>
      <c r="P4150" s="25">
        <f>IF(A4150&lt;&gt;"عهدة","",N(F4150)-O4150)</f>
        <v/>
      </c>
      <c r="Q4150" s="26">
        <f>IF(A4150="","",IF(A4150="عهدة",IF(N(F4150)=0,"⚠ أدخل قيمة العهدة",IF(P4150&lt;0,"⛔ عجز / زيادة مصروفات "&amp;TEXT(-P4150,"#,##0"),IF(COUNTIFS($B$8:$B$5007,B4150,$A$8:$A$5007,"مصروف",$I$8:$I$5007,"&lt;&gt;مرفوض",$K$8:$K$5007,"&lt;&gt;نعم")&gt;0,"⚠ "&amp;COUNTIFS($B$8:$B$5007,B4150,$A$8:$A$5007,"مصروف",$I$8:$I$5007,"&lt;&gt;مرفوض",$K$8:$K$5007,"&lt;&gt;نعم")&amp;" مصروف غير مسوى",IF(L4150="تمت التسوية",IF(P4150=0,"✔ متوازنة وتمت التسوية","✔ تمت التسوية – متبقي "&amp;TEXT(P4150,"#,##0")),IF(P4150&gt;0,"متبقي "&amp;TEXT(P4150,"#,##0"),"✔ متوازنة"))))),IF(R4150=0,"⚠ أضف سطر عهدة أولًا",IF(OR(C4150="",N(G4150)=0),"⚠ أكمل التاريخ والقيمة",IF(S4150="","⚠ التاريخ خارج السنة المالية",IF(H4150="","⚠ اختر بند الموازنة",IF(I4150="مرفوض","✖ مرفوض من المدير",IF(I4150&lt;&gt;"موافق","⏳ بانتظار موافقة المدير",IF(K4150&lt;&gt;"نعم","⚠ غير مسوى مع الحسابات","✔ معتمد ومسوى")))))))))</f>
        <v/>
      </c>
      <c r="R4150">
        <f>N(R4149)+IF(A4150="عهدة",1,0)</f>
        <v/>
      </c>
      <c r="S4150">
        <f>IF(C4150="","",IF(AND(C4150&gt;=DATE(2026,9,1),C4150&lt;=DATE(2027,8,31)),(YEAR(C4150)-2026)*12+MONTH(C4150)-8,""))</f>
        <v/>
      </c>
      <c r="T4150">
        <f>IF(AND(A4150="مصروف",R4150&gt;0,I4150="موافق",S4150&lt;&gt;"",H4150&lt;&gt;""),N(G4150),0)</f>
        <v/>
      </c>
    </row>
    <row r="4151">
      <c r="A4151" s="19" t="n"/>
      <c r="B4151" s="20">
        <f>IF(A4151="","",IF(R4151=0,"⚠ أضف سطر عهدة أولًا","DMT-"&amp;TEXT(R4151,"000")))</f>
        <v/>
      </c>
      <c r="C4151" s="21" t="n"/>
      <c r="D4151" s="20">
        <f>IF(C4151="","",IF(S4151="","خارج السنة المالية",INDEX(القوائم!$D$2:$D$13,S4151)))</f>
        <v/>
      </c>
      <c r="E4151" s="22" t="n"/>
      <c r="F4151" s="23" t="n"/>
      <c r="G4151" s="23" t="n"/>
      <c r="H4151" s="22" t="n"/>
      <c r="I4151" s="19" t="n"/>
      <c r="J4151" s="21" t="n"/>
      <c r="K4151" s="19" t="n"/>
      <c r="L4151" s="19" t="n"/>
      <c r="M4151" s="21" t="n"/>
      <c r="N4151" s="22" t="n"/>
      <c r="O4151" s="24">
        <f>IF(A4151&lt;&gt;"عهدة","",SUMIFS($G$8:$G$5007,$B$8:$B$5007,B4151,$A$8:$A$5007,"مصروف",$I$8:$I$5007,"&lt;&gt;مرفوض"))</f>
        <v/>
      </c>
      <c r="P4151" s="25">
        <f>IF(A4151&lt;&gt;"عهدة","",N(F4151)-O4151)</f>
        <v/>
      </c>
      <c r="Q4151" s="26">
        <f>IF(A4151="","",IF(A4151="عهدة",IF(N(F4151)=0,"⚠ أدخل قيمة العهدة",IF(P4151&lt;0,"⛔ عجز / زيادة مصروفات "&amp;TEXT(-P4151,"#,##0"),IF(COUNTIFS($B$8:$B$5007,B4151,$A$8:$A$5007,"مصروف",$I$8:$I$5007,"&lt;&gt;مرفوض",$K$8:$K$5007,"&lt;&gt;نعم")&gt;0,"⚠ "&amp;COUNTIFS($B$8:$B$5007,B4151,$A$8:$A$5007,"مصروف",$I$8:$I$5007,"&lt;&gt;مرفوض",$K$8:$K$5007,"&lt;&gt;نعم")&amp;" مصروف غير مسوى",IF(L4151="تمت التسوية",IF(P4151=0,"✔ متوازنة وتمت التسوية","✔ تمت التسوية – متبقي "&amp;TEXT(P4151,"#,##0")),IF(P4151&gt;0,"متبقي "&amp;TEXT(P4151,"#,##0"),"✔ متوازنة"))))),IF(R4151=0,"⚠ أضف سطر عهدة أولًا",IF(OR(C4151="",N(G4151)=0),"⚠ أكمل التاريخ والقيمة",IF(S4151="","⚠ التاريخ خارج السنة المالية",IF(H4151="","⚠ اختر بند الموازنة",IF(I4151="مرفوض","✖ مرفوض من المدير",IF(I4151&lt;&gt;"موافق","⏳ بانتظار موافقة المدير",IF(K4151&lt;&gt;"نعم","⚠ غير مسوى مع الحسابات","✔ معتمد ومسوى")))))))))</f>
        <v/>
      </c>
      <c r="R4151">
        <f>N(R4150)+IF(A4151="عهدة",1,0)</f>
        <v/>
      </c>
      <c r="S4151">
        <f>IF(C4151="","",IF(AND(C4151&gt;=DATE(2026,9,1),C4151&lt;=DATE(2027,8,31)),(YEAR(C4151)-2026)*12+MONTH(C4151)-8,""))</f>
        <v/>
      </c>
      <c r="T4151">
        <f>IF(AND(A4151="مصروف",R4151&gt;0,I4151="موافق",S4151&lt;&gt;"",H4151&lt;&gt;""),N(G4151),0)</f>
        <v/>
      </c>
    </row>
    <row r="4152">
      <c r="A4152" s="19" t="n"/>
      <c r="B4152" s="20">
        <f>IF(A4152="","",IF(R4152=0,"⚠ أضف سطر عهدة أولًا","DMT-"&amp;TEXT(R4152,"000")))</f>
        <v/>
      </c>
      <c r="C4152" s="21" t="n"/>
      <c r="D4152" s="20">
        <f>IF(C4152="","",IF(S4152="","خارج السنة المالية",INDEX(القوائم!$D$2:$D$13,S4152)))</f>
        <v/>
      </c>
      <c r="E4152" s="22" t="n"/>
      <c r="F4152" s="23" t="n"/>
      <c r="G4152" s="23" t="n"/>
      <c r="H4152" s="22" t="n"/>
      <c r="I4152" s="19" t="n"/>
      <c r="J4152" s="21" t="n"/>
      <c r="K4152" s="19" t="n"/>
      <c r="L4152" s="19" t="n"/>
      <c r="M4152" s="21" t="n"/>
      <c r="N4152" s="22" t="n"/>
      <c r="O4152" s="24">
        <f>IF(A4152&lt;&gt;"عهدة","",SUMIFS($G$8:$G$5007,$B$8:$B$5007,B4152,$A$8:$A$5007,"مصروف",$I$8:$I$5007,"&lt;&gt;مرفوض"))</f>
        <v/>
      </c>
      <c r="P4152" s="25">
        <f>IF(A4152&lt;&gt;"عهدة","",N(F4152)-O4152)</f>
        <v/>
      </c>
      <c r="Q4152" s="26">
        <f>IF(A4152="","",IF(A4152="عهدة",IF(N(F4152)=0,"⚠ أدخل قيمة العهدة",IF(P4152&lt;0,"⛔ عجز / زيادة مصروفات "&amp;TEXT(-P4152,"#,##0"),IF(COUNTIFS($B$8:$B$5007,B4152,$A$8:$A$5007,"مصروف",$I$8:$I$5007,"&lt;&gt;مرفوض",$K$8:$K$5007,"&lt;&gt;نعم")&gt;0,"⚠ "&amp;COUNTIFS($B$8:$B$5007,B4152,$A$8:$A$5007,"مصروف",$I$8:$I$5007,"&lt;&gt;مرفوض",$K$8:$K$5007,"&lt;&gt;نعم")&amp;" مصروف غير مسوى",IF(L4152="تمت التسوية",IF(P4152=0,"✔ متوازنة وتمت التسوية","✔ تمت التسوية – متبقي "&amp;TEXT(P4152,"#,##0")),IF(P4152&gt;0,"متبقي "&amp;TEXT(P4152,"#,##0"),"✔ متوازنة"))))),IF(R4152=0,"⚠ أضف سطر عهدة أولًا",IF(OR(C4152="",N(G4152)=0),"⚠ أكمل التاريخ والقيمة",IF(S4152="","⚠ التاريخ خارج السنة المالية",IF(H4152="","⚠ اختر بند الموازنة",IF(I4152="مرفوض","✖ مرفوض من المدير",IF(I4152&lt;&gt;"موافق","⏳ بانتظار موافقة المدير",IF(K4152&lt;&gt;"نعم","⚠ غير مسوى مع الحسابات","✔ معتمد ومسوى")))))))))</f>
        <v/>
      </c>
      <c r="R4152">
        <f>N(R4151)+IF(A4152="عهدة",1,0)</f>
        <v/>
      </c>
      <c r="S4152">
        <f>IF(C4152="","",IF(AND(C4152&gt;=DATE(2026,9,1),C4152&lt;=DATE(2027,8,31)),(YEAR(C4152)-2026)*12+MONTH(C4152)-8,""))</f>
        <v/>
      </c>
      <c r="T4152">
        <f>IF(AND(A4152="مصروف",R4152&gt;0,I4152="موافق",S4152&lt;&gt;"",H4152&lt;&gt;""),N(G4152),0)</f>
        <v/>
      </c>
    </row>
    <row r="4153">
      <c r="A4153" s="19" t="n"/>
      <c r="B4153" s="20">
        <f>IF(A4153="","",IF(R4153=0,"⚠ أضف سطر عهدة أولًا","DMT-"&amp;TEXT(R4153,"000")))</f>
        <v/>
      </c>
      <c r="C4153" s="21" t="n"/>
      <c r="D4153" s="20">
        <f>IF(C4153="","",IF(S4153="","خارج السنة المالية",INDEX(القوائم!$D$2:$D$13,S4153)))</f>
        <v/>
      </c>
      <c r="E4153" s="22" t="n"/>
      <c r="F4153" s="23" t="n"/>
      <c r="G4153" s="23" t="n"/>
      <c r="H4153" s="22" t="n"/>
      <c r="I4153" s="19" t="n"/>
      <c r="J4153" s="21" t="n"/>
      <c r="K4153" s="19" t="n"/>
      <c r="L4153" s="19" t="n"/>
      <c r="M4153" s="21" t="n"/>
      <c r="N4153" s="22" t="n"/>
      <c r="O4153" s="24">
        <f>IF(A4153&lt;&gt;"عهدة","",SUMIFS($G$8:$G$5007,$B$8:$B$5007,B4153,$A$8:$A$5007,"مصروف",$I$8:$I$5007,"&lt;&gt;مرفوض"))</f>
        <v/>
      </c>
      <c r="P4153" s="25">
        <f>IF(A4153&lt;&gt;"عهدة","",N(F4153)-O4153)</f>
        <v/>
      </c>
      <c r="Q4153" s="26">
        <f>IF(A4153="","",IF(A4153="عهدة",IF(N(F4153)=0,"⚠ أدخل قيمة العهدة",IF(P4153&lt;0,"⛔ عجز / زيادة مصروفات "&amp;TEXT(-P4153,"#,##0"),IF(COUNTIFS($B$8:$B$5007,B4153,$A$8:$A$5007,"مصروف",$I$8:$I$5007,"&lt;&gt;مرفوض",$K$8:$K$5007,"&lt;&gt;نعم")&gt;0,"⚠ "&amp;COUNTIFS($B$8:$B$5007,B4153,$A$8:$A$5007,"مصروف",$I$8:$I$5007,"&lt;&gt;مرفوض",$K$8:$K$5007,"&lt;&gt;نعم")&amp;" مصروف غير مسوى",IF(L4153="تمت التسوية",IF(P4153=0,"✔ متوازنة وتمت التسوية","✔ تمت التسوية – متبقي "&amp;TEXT(P4153,"#,##0")),IF(P4153&gt;0,"متبقي "&amp;TEXT(P4153,"#,##0"),"✔ متوازنة"))))),IF(R4153=0,"⚠ أضف سطر عهدة أولًا",IF(OR(C4153="",N(G4153)=0),"⚠ أكمل التاريخ والقيمة",IF(S4153="","⚠ التاريخ خارج السنة المالية",IF(H4153="","⚠ اختر بند الموازنة",IF(I4153="مرفوض","✖ مرفوض من المدير",IF(I4153&lt;&gt;"موافق","⏳ بانتظار موافقة المدير",IF(K4153&lt;&gt;"نعم","⚠ غير مسوى مع الحسابات","✔ معتمد ومسوى")))))))))</f>
        <v/>
      </c>
      <c r="R4153">
        <f>N(R4152)+IF(A4153="عهدة",1,0)</f>
        <v/>
      </c>
      <c r="S4153">
        <f>IF(C4153="","",IF(AND(C4153&gt;=DATE(2026,9,1),C4153&lt;=DATE(2027,8,31)),(YEAR(C4153)-2026)*12+MONTH(C4153)-8,""))</f>
        <v/>
      </c>
      <c r="T4153">
        <f>IF(AND(A4153="مصروف",R4153&gt;0,I4153="موافق",S4153&lt;&gt;"",H4153&lt;&gt;""),N(G4153),0)</f>
        <v/>
      </c>
    </row>
    <row r="4154">
      <c r="A4154" s="19" t="n"/>
      <c r="B4154" s="20">
        <f>IF(A4154="","",IF(R4154=0,"⚠ أضف سطر عهدة أولًا","DMT-"&amp;TEXT(R4154,"000")))</f>
        <v/>
      </c>
      <c r="C4154" s="21" t="n"/>
      <c r="D4154" s="20">
        <f>IF(C4154="","",IF(S4154="","خارج السنة المالية",INDEX(القوائم!$D$2:$D$13,S4154)))</f>
        <v/>
      </c>
      <c r="E4154" s="22" t="n"/>
      <c r="F4154" s="23" t="n"/>
      <c r="G4154" s="23" t="n"/>
      <c r="H4154" s="22" t="n"/>
      <c r="I4154" s="19" t="n"/>
      <c r="J4154" s="21" t="n"/>
      <c r="K4154" s="19" t="n"/>
      <c r="L4154" s="19" t="n"/>
      <c r="M4154" s="21" t="n"/>
      <c r="N4154" s="22" t="n"/>
      <c r="O4154" s="24">
        <f>IF(A4154&lt;&gt;"عهدة","",SUMIFS($G$8:$G$5007,$B$8:$B$5007,B4154,$A$8:$A$5007,"مصروف",$I$8:$I$5007,"&lt;&gt;مرفوض"))</f>
        <v/>
      </c>
      <c r="P4154" s="25">
        <f>IF(A4154&lt;&gt;"عهدة","",N(F4154)-O4154)</f>
        <v/>
      </c>
      <c r="Q4154" s="26">
        <f>IF(A4154="","",IF(A4154="عهدة",IF(N(F4154)=0,"⚠ أدخل قيمة العهدة",IF(P4154&lt;0,"⛔ عجز / زيادة مصروفات "&amp;TEXT(-P4154,"#,##0"),IF(COUNTIFS($B$8:$B$5007,B4154,$A$8:$A$5007,"مصروف",$I$8:$I$5007,"&lt;&gt;مرفوض",$K$8:$K$5007,"&lt;&gt;نعم")&gt;0,"⚠ "&amp;COUNTIFS($B$8:$B$5007,B4154,$A$8:$A$5007,"مصروف",$I$8:$I$5007,"&lt;&gt;مرفوض",$K$8:$K$5007,"&lt;&gt;نعم")&amp;" مصروف غير مسوى",IF(L4154="تمت التسوية",IF(P4154=0,"✔ متوازنة وتمت التسوية","✔ تمت التسوية – متبقي "&amp;TEXT(P4154,"#,##0")),IF(P4154&gt;0,"متبقي "&amp;TEXT(P4154,"#,##0"),"✔ متوازنة"))))),IF(R4154=0,"⚠ أضف سطر عهدة أولًا",IF(OR(C4154="",N(G4154)=0),"⚠ أكمل التاريخ والقيمة",IF(S4154="","⚠ التاريخ خارج السنة المالية",IF(H4154="","⚠ اختر بند الموازنة",IF(I4154="مرفوض","✖ مرفوض من المدير",IF(I4154&lt;&gt;"موافق","⏳ بانتظار موافقة المدير",IF(K4154&lt;&gt;"نعم","⚠ غير مسوى مع الحسابات","✔ معتمد ومسوى")))))))))</f>
        <v/>
      </c>
      <c r="R4154">
        <f>N(R4153)+IF(A4154="عهدة",1,0)</f>
        <v/>
      </c>
      <c r="S4154">
        <f>IF(C4154="","",IF(AND(C4154&gt;=DATE(2026,9,1),C4154&lt;=DATE(2027,8,31)),(YEAR(C4154)-2026)*12+MONTH(C4154)-8,""))</f>
        <v/>
      </c>
      <c r="T4154">
        <f>IF(AND(A4154="مصروف",R4154&gt;0,I4154="موافق",S4154&lt;&gt;"",H4154&lt;&gt;""),N(G4154),0)</f>
        <v/>
      </c>
    </row>
    <row r="4155">
      <c r="A4155" s="19" t="n"/>
      <c r="B4155" s="20">
        <f>IF(A4155="","",IF(R4155=0,"⚠ أضف سطر عهدة أولًا","DMT-"&amp;TEXT(R4155,"000")))</f>
        <v/>
      </c>
      <c r="C4155" s="21" t="n"/>
      <c r="D4155" s="20">
        <f>IF(C4155="","",IF(S4155="","خارج السنة المالية",INDEX(القوائم!$D$2:$D$13,S4155)))</f>
        <v/>
      </c>
      <c r="E4155" s="22" t="n"/>
      <c r="F4155" s="23" t="n"/>
      <c r="G4155" s="23" t="n"/>
      <c r="H4155" s="22" t="n"/>
      <c r="I4155" s="19" t="n"/>
      <c r="J4155" s="21" t="n"/>
      <c r="K4155" s="19" t="n"/>
      <c r="L4155" s="19" t="n"/>
      <c r="M4155" s="21" t="n"/>
      <c r="N4155" s="22" t="n"/>
      <c r="O4155" s="24">
        <f>IF(A4155&lt;&gt;"عهدة","",SUMIFS($G$8:$G$5007,$B$8:$B$5007,B4155,$A$8:$A$5007,"مصروف",$I$8:$I$5007,"&lt;&gt;مرفوض"))</f>
        <v/>
      </c>
      <c r="P4155" s="25">
        <f>IF(A4155&lt;&gt;"عهدة","",N(F4155)-O4155)</f>
        <v/>
      </c>
      <c r="Q4155" s="26">
        <f>IF(A4155="","",IF(A4155="عهدة",IF(N(F4155)=0,"⚠ أدخل قيمة العهدة",IF(P4155&lt;0,"⛔ عجز / زيادة مصروفات "&amp;TEXT(-P4155,"#,##0"),IF(COUNTIFS($B$8:$B$5007,B4155,$A$8:$A$5007,"مصروف",$I$8:$I$5007,"&lt;&gt;مرفوض",$K$8:$K$5007,"&lt;&gt;نعم")&gt;0,"⚠ "&amp;COUNTIFS($B$8:$B$5007,B4155,$A$8:$A$5007,"مصروف",$I$8:$I$5007,"&lt;&gt;مرفوض",$K$8:$K$5007,"&lt;&gt;نعم")&amp;" مصروف غير مسوى",IF(L4155="تمت التسوية",IF(P4155=0,"✔ متوازنة وتمت التسوية","✔ تمت التسوية – متبقي "&amp;TEXT(P4155,"#,##0")),IF(P4155&gt;0,"متبقي "&amp;TEXT(P4155,"#,##0"),"✔ متوازنة"))))),IF(R4155=0,"⚠ أضف سطر عهدة أولًا",IF(OR(C4155="",N(G4155)=0),"⚠ أكمل التاريخ والقيمة",IF(S4155="","⚠ التاريخ خارج السنة المالية",IF(H4155="","⚠ اختر بند الموازنة",IF(I4155="مرفوض","✖ مرفوض من المدير",IF(I4155&lt;&gt;"موافق","⏳ بانتظار موافقة المدير",IF(K4155&lt;&gt;"نعم","⚠ غير مسوى مع الحسابات","✔ معتمد ومسوى")))))))))</f>
        <v/>
      </c>
      <c r="R4155">
        <f>N(R4154)+IF(A4155="عهدة",1,0)</f>
        <v/>
      </c>
      <c r="S4155">
        <f>IF(C4155="","",IF(AND(C4155&gt;=DATE(2026,9,1),C4155&lt;=DATE(2027,8,31)),(YEAR(C4155)-2026)*12+MONTH(C4155)-8,""))</f>
        <v/>
      </c>
      <c r="T4155">
        <f>IF(AND(A4155="مصروف",R4155&gt;0,I4155="موافق",S4155&lt;&gt;"",H4155&lt;&gt;""),N(G4155),0)</f>
        <v/>
      </c>
    </row>
    <row r="4156">
      <c r="A4156" s="19" t="n"/>
      <c r="B4156" s="20">
        <f>IF(A4156="","",IF(R4156=0,"⚠ أضف سطر عهدة أولًا","DMT-"&amp;TEXT(R4156,"000")))</f>
        <v/>
      </c>
      <c r="C4156" s="21" t="n"/>
      <c r="D4156" s="20">
        <f>IF(C4156="","",IF(S4156="","خارج السنة المالية",INDEX(القوائم!$D$2:$D$13,S4156)))</f>
        <v/>
      </c>
      <c r="E4156" s="22" t="n"/>
      <c r="F4156" s="23" t="n"/>
      <c r="G4156" s="23" t="n"/>
      <c r="H4156" s="22" t="n"/>
      <c r="I4156" s="19" t="n"/>
      <c r="J4156" s="21" t="n"/>
      <c r="K4156" s="19" t="n"/>
      <c r="L4156" s="19" t="n"/>
      <c r="M4156" s="21" t="n"/>
      <c r="N4156" s="22" t="n"/>
      <c r="O4156" s="24">
        <f>IF(A4156&lt;&gt;"عهدة","",SUMIFS($G$8:$G$5007,$B$8:$B$5007,B4156,$A$8:$A$5007,"مصروف",$I$8:$I$5007,"&lt;&gt;مرفوض"))</f>
        <v/>
      </c>
      <c r="P4156" s="25">
        <f>IF(A4156&lt;&gt;"عهدة","",N(F4156)-O4156)</f>
        <v/>
      </c>
      <c r="Q4156" s="26">
        <f>IF(A4156="","",IF(A4156="عهدة",IF(N(F4156)=0,"⚠ أدخل قيمة العهدة",IF(P4156&lt;0,"⛔ عجز / زيادة مصروفات "&amp;TEXT(-P4156,"#,##0"),IF(COUNTIFS($B$8:$B$5007,B4156,$A$8:$A$5007,"مصروف",$I$8:$I$5007,"&lt;&gt;مرفوض",$K$8:$K$5007,"&lt;&gt;نعم")&gt;0,"⚠ "&amp;COUNTIFS($B$8:$B$5007,B4156,$A$8:$A$5007,"مصروف",$I$8:$I$5007,"&lt;&gt;مرفوض",$K$8:$K$5007,"&lt;&gt;نعم")&amp;" مصروف غير مسوى",IF(L4156="تمت التسوية",IF(P4156=0,"✔ متوازنة وتمت التسوية","✔ تمت التسوية – متبقي "&amp;TEXT(P4156,"#,##0")),IF(P4156&gt;0,"متبقي "&amp;TEXT(P4156,"#,##0"),"✔ متوازنة"))))),IF(R4156=0,"⚠ أضف سطر عهدة أولًا",IF(OR(C4156="",N(G4156)=0),"⚠ أكمل التاريخ والقيمة",IF(S4156="","⚠ التاريخ خارج السنة المالية",IF(H4156="","⚠ اختر بند الموازنة",IF(I4156="مرفوض","✖ مرفوض من المدير",IF(I4156&lt;&gt;"موافق","⏳ بانتظار موافقة المدير",IF(K4156&lt;&gt;"نعم","⚠ غير مسوى مع الحسابات","✔ معتمد ومسوى")))))))))</f>
        <v/>
      </c>
      <c r="R4156">
        <f>N(R4155)+IF(A4156="عهدة",1,0)</f>
        <v/>
      </c>
      <c r="S4156">
        <f>IF(C4156="","",IF(AND(C4156&gt;=DATE(2026,9,1),C4156&lt;=DATE(2027,8,31)),(YEAR(C4156)-2026)*12+MONTH(C4156)-8,""))</f>
        <v/>
      </c>
      <c r="T4156">
        <f>IF(AND(A4156="مصروف",R4156&gt;0,I4156="موافق",S4156&lt;&gt;"",H4156&lt;&gt;""),N(G4156),0)</f>
        <v/>
      </c>
    </row>
    <row r="4157">
      <c r="A4157" s="19" t="n"/>
      <c r="B4157" s="20">
        <f>IF(A4157="","",IF(R4157=0,"⚠ أضف سطر عهدة أولًا","DMT-"&amp;TEXT(R4157,"000")))</f>
        <v/>
      </c>
      <c r="C4157" s="21" t="n"/>
      <c r="D4157" s="20">
        <f>IF(C4157="","",IF(S4157="","خارج السنة المالية",INDEX(القوائم!$D$2:$D$13,S4157)))</f>
        <v/>
      </c>
      <c r="E4157" s="22" t="n"/>
      <c r="F4157" s="23" t="n"/>
      <c r="G4157" s="23" t="n"/>
      <c r="H4157" s="22" t="n"/>
      <c r="I4157" s="19" t="n"/>
      <c r="J4157" s="21" t="n"/>
      <c r="K4157" s="19" t="n"/>
      <c r="L4157" s="19" t="n"/>
      <c r="M4157" s="21" t="n"/>
      <c r="N4157" s="22" t="n"/>
      <c r="O4157" s="24">
        <f>IF(A4157&lt;&gt;"عهدة","",SUMIFS($G$8:$G$5007,$B$8:$B$5007,B4157,$A$8:$A$5007,"مصروف",$I$8:$I$5007,"&lt;&gt;مرفوض"))</f>
        <v/>
      </c>
      <c r="P4157" s="25">
        <f>IF(A4157&lt;&gt;"عهدة","",N(F4157)-O4157)</f>
        <v/>
      </c>
      <c r="Q4157" s="26">
        <f>IF(A4157="","",IF(A4157="عهدة",IF(N(F4157)=0,"⚠ أدخل قيمة العهدة",IF(P4157&lt;0,"⛔ عجز / زيادة مصروفات "&amp;TEXT(-P4157,"#,##0"),IF(COUNTIFS($B$8:$B$5007,B4157,$A$8:$A$5007,"مصروف",$I$8:$I$5007,"&lt;&gt;مرفوض",$K$8:$K$5007,"&lt;&gt;نعم")&gt;0,"⚠ "&amp;COUNTIFS($B$8:$B$5007,B4157,$A$8:$A$5007,"مصروف",$I$8:$I$5007,"&lt;&gt;مرفوض",$K$8:$K$5007,"&lt;&gt;نعم")&amp;" مصروف غير مسوى",IF(L4157="تمت التسوية",IF(P4157=0,"✔ متوازنة وتمت التسوية","✔ تمت التسوية – متبقي "&amp;TEXT(P4157,"#,##0")),IF(P4157&gt;0,"متبقي "&amp;TEXT(P4157,"#,##0"),"✔ متوازنة"))))),IF(R4157=0,"⚠ أضف سطر عهدة أولًا",IF(OR(C4157="",N(G4157)=0),"⚠ أكمل التاريخ والقيمة",IF(S4157="","⚠ التاريخ خارج السنة المالية",IF(H4157="","⚠ اختر بند الموازنة",IF(I4157="مرفوض","✖ مرفوض من المدير",IF(I4157&lt;&gt;"موافق","⏳ بانتظار موافقة المدير",IF(K4157&lt;&gt;"نعم","⚠ غير مسوى مع الحسابات","✔ معتمد ومسوى")))))))))</f>
        <v/>
      </c>
      <c r="R4157">
        <f>N(R4156)+IF(A4157="عهدة",1,0)</f>
        <v/>
      </c>
      <c r="S4157">
        <f>IF(C4157="","",IF(AND(C4157&gt;=DATE(2026,9,1),C4157&lt;=DATE(2027,8,31)),(YEAR(C4157)-2026)*12+MONTH(C4157)-8,""))</f>
        <v/>
      </c>
      <c r="T4157">
        <f>IF(AND(A4157="مصروف",R4157&gt;0,I4157="موافق",S4157&lt;&gt;"",H4157&lt;&gt;""),N(G4157),0)</f>
        <v/>
      </c>
    </row>
    <row r="4158">
      <c r="A4158" s="19" t="n"/>
      <c r="B4158" s="20">
        <f>IF(A4158="","",IF(R4158=0,"⚠ أضف سطر عهدة أولًا","DMT-"&amp;TEXT(R4158,"000")))</f>
        <v/>
      </c>
      <c r="C4158" s="21" t="n"/>
      <c r="D4158" s="20">
        <f>IF(C4158="","",IF(S4158="","خارج السنة المالية",INDEX(القوائم!$D$2:$D$13,S4158)))</f>
        <v/>
      </c>
      <c r="E4158" s="22" t="n"/>
      <c r="F4158" s="23" t="n"/>
      <c r="G4158" s="23" t="n"/>
      <c r="H4158" s="22" t="n"/>
      <c r="I4158" s="19" t="n"/>
      <c r="J4158" s="21" t="n"/>
      <c r="K4158" s="19" t="n"/>
      <c r="L4158" s="19" t="n"/>
      <c r="M4158" s="21" t="n"/>
      <c r="N4158" s="22" t="n"/>
      <c r="O4158" s="24">
        <f>IF(A4158&lt;&gt;"عهدة","",SUMIFS($G$8:$G$5007,$B$8:$B$5007,B4158,$A$8:$A$5007,"مصروف",$I$8:$I$5007,"&lt;&gt;مرفوض"))</f>
        <v/>
      </c>
      <c r="P4158" s="25">
        <f>IF(A4158&lt;&gt;"عهدة","",N(F4158)-O4158)</f>
        <v/>
      </c>
      <c r="Q4158" s="26">
        <f>IF(A4158="","",IF(A4158="عهدة",IF(N(F4158)=0,"⚠ أدخل قيمة العهدة",IF(P4158&lt;0,"⛔ عجز / زيادة مصروفات "&amp;TEXT(-P4158,"#,##0"),IF(COUNTIFS($B$8:$B$5007,B4158,$A$8:$A$5007,"مصروف",$I$8:$I$5007,"&lt;&gt;مرفوض",$K$8:$K$5007,"&lt;&gt;نعم")&gt;0,"⚠ "&amp;COUNTIFS($B$8:$B$5007,B4158,$A$8:$A$5007,"مصروف",$I$8:$I$5007,"&lt;&gt;مرفوض",$K$8:$K$5007,"&lt;&gt;نعم")&amp;" مصروف غير مسوى",IF(L4158="تمت التسوية",IF(P4158=0,"✔ متوازنة وتمت التسوية","✔ تمت التسوية – متبقي "&amp;TEXT(P4158,"#,##0")),IF(P4158&gt;0,"متبقي "&amp;TEXT(P4158,"#,##0"),"✔ متوازنة"))))),IF(R4158=0,"⚠ أضف سطر عهدة أولًا",IF(OR(C4158="",N(G4158)=0),"⚠ أكمل التاريخ والقيمة",IF(S4158="","⚠ التاريخ خارج السنة المالية",IF(H4158="","⚠ اختر بند الموازنة",IF(I4158="مرفوض","✖ مرفوض من المدير",IF(I4158&lt;&gt;"موافق","⏳ بانتظار موافقة المدير",IF(K4158&lt;&gt;"نعم","⚠ غير مسوى مع الحسابات","✔ معتمد ومسوى")))))))))</f>
        <v/>
      </c>
      <c r="R4158">
        <f>N(R4157)+IF(A4158="عهدة",1,0)</f>
        <v/>
      </c>
      <c r="S4158">
        <f>IF(C4158="","",IF(AND(C4158&gt;=DATE(2026,9,1),C4158&lt;=DATE(2027,8,31)),(YEAR(C4158)-2026)*12+MONTH(C4158)-8,""))</f>
        <v/>
      </c>
      <c r="T4158">
        <f>IF(AND(A4158="مصروف",R4158&gt;0,I4158="موافق",S4158&lt;&gt;"",H4158&lt;&gt;""),N(G4158),0)</f>
        <v/>
      </c>
    </row>
    <row r="4159">
      <c r="A4159" s="19" t="n"/>
      <c r="B4159" s="20">
        <f>IF(A4159="","",IF(R4159=0,"⚠ أضف سطر عهدة أولًا","DMT-"&amp;TEXT(R4159,"000")))</f>
        <v/>
      </c>
      <c r="C4159" s="21" t="n"/>
      <c r="D4159" s="20">
        <f>IF(C4159="","",IF(S4159="","خارج السنة المالية",INDEX(القوائم!$D$2:$D$13,S4159)))</f>
        <v/>
      </c>
      <c r="E4159" s="22" t="n"/>
      <c r="F4159" s="23" t="n"/>
      <c r="G4159" s="23" t="n"/>
      <c r="H4159" s="22" t="n"/>
      <c r="I4159" s="19" t="n"/>
      <c r="J4159" s="21" t="n"/>
      <c r="K4159" s="19" t="n"/>
      <c r="L4159" s="19" t="n"/>
      <c r="M4159" s="21" t="n"/>
      <c r="N4159" s="22" t="n"/>
      <c r="O4159" s="24">
        <f>IF(A4159&lt;&gt;"عهدة","",SUMIFS($G$8:$G$5007,$B$8:$B$5007,B4159,$A$8:$A$5007,"مصروف",$I$8:$I$5007,"&lt;&gt;مرفوض"))</f>
        <v/>
      </c>
      <c r="P4159" s="25">
        <f>IF(A4159&lt;&gt;"عهدة","",N(F4159)-O4159)</f>
        <v/>
      </c>
      <c r="Q4159" s="26">
        <f>IF(A4159="","",IF(A4159="عهدة",IF(N(F4159)=0,"⚠ أدخل قيمة العهدة",IF(P4159&lt;0,"⛔ عجز / زيادة مصروفات "&amp;TEXT(-P4159,"#,##0"),IF(COUNTIFS($B$8:$B$5007,B4159,$A$8:$A$5007,"مصروف",$I$8:$I$5007,"&lt;&gt;مرفوض",$K$8:$K$5007,"&lt;&gt;نعم")&gt;0,"⚠ "&amp;COUNTIFS($B$8:$B$5007,B4159,$A$8:$A$5007,"مصروف",$I$8:$I$5007,"&lt;&gt;مرفوض",$K$8:$K$5007,"&lt;&gt;نعم")&amp;" مصروف غير مسوى",IF(L4159="تمت التسوية",IF(P4159=0,"✔ متوازنة وتمت التسوية","✔ تمت التسوية – متبقي "&amp;TEXT(P4159,"#,##0")),IF(P4159&gt;0,"متبقي "&amp;TEXT(P4159,"#,##0"),"✔ متوازنة"))))),IF(R4159=0,"⚠ أضف سطر عهدة أولًا",IF(OR(C4159="",N(G4159)=0),"⚠ أكمل التاريخ والقيمة",IF(S4159="","⚠ التاريخ خارج السنة المالية",IF(H4159="","⚠ اختر بند الموازنة",IF(I4159="مرفوض","✖ مرفوض من المدير",IF(I4159&lt;&gt;"موافق","⏳ بانتظار موافقة المدير",IF(K4159&lt;&gt;"نعم","⚠ غير مسوى مع الحسابات","✔ معتمد ومسوى")))))))))</f>
        <v/>
      </c>
      <c r="R4159">
        <f>N(R4158)+IF(A4159="عهدة",1,0)</f>
        <v/>
      </c>
      <c r="S4159">
        <f>IF(C4159="","",IF(AND(C4159&gt;=DATE(2026,9,1),C4159&lt;=DATE(2027,8,31)),(YEAR(C4159)-2026)*12+MONTH(C4159)-8,""))</f>
        <v/>
      </c>
      <c r="T4159">
        <f>IF(AND(A4159="مصروف",R4159&gt;0,I4159="موافق",S4159&lt;&gt;"",H4159&lt;&gt;""),N(G4159),0)</f>
        <v/>
      </c>
    </row>
    <row r="4160">
      <c r="A4160" s="19" t="n"/>
      <c r="B4160" s="20">
        <f>IF(A4160="","",IF(R4160=0,"⚠ أضف سطر عهدة أولًا","DMT-"&amp;TEXT(R4160,"000")))</f>
        <v/>
      </c>
      <c r="C4160" s="21" t="n"/>
      <c r="D4160" s="20">
        <f>IF(C4160="","",IF(S4160="","خارج السنة المالية",INDEX(القوائم!$D$2:$D$13,S4160)))</f>
        <v/>
      </c>
      <c r="E4160" s="22" t="n"/>
      <c r="F4160" s="23" t="n"/>
      <c r="G4160" s="23" t="n"/>
      <c r="H4160" s="22" t="n"/>
      <c r="I4160" s="19" t="n"/>
      <c r="J4160" s="21" t="n"/>
      <c r="K4160" s="19" t="n"/>
      <c r="L4160" s="19" t="n"/>
      <c r="M4160" s="21" t="n"/>
      <c r="N4160" s="22" t="n"/>
      <c r="O4160" s="24">
        <f>IF(A4160&lt;&gt;"عهدة","",SUMIFS($G$8:$G$5007,$B$8:$B$5007,B4160,$A$8:$A$5007,"مصروف",$I$8:$I$5007,"&lt;&gt;مرفوض"))</f>
        <v/>
      </c>
      <c r="P4160" s="25">
        <f>IF(A4160&lt;&gt;"عهدة","",N(F4160)-O4160)</f>
        <v/>
      </c>
      <c r="Q4160" s="26">
        <f>IF(A4160="","",IF(A4160="عهدة",IF(N(F4160)=0,"⚠ أدخل قيمة العهدة",IF(P4160&lt;0,"⛔ عجز / زيادة مصروفات "&amp;TEXT(-P4160,"#,##0"),IF(COUNTIFS($B$8:$B$5007,B4160,$A$8:$A$5007,"مصروف",$I$8:$I$5007,"&lt;&gt;مرفوض",$K$8:$K$5007,"&lt;&gt;نعم")&gt;0,"⚠ "&amp;COUNTIFS($B$8:$B$5007,B4160,$A$8:$A$5007,"مصروف",$I$8:$I$5007,"&lt;&gt;مرفوض",$K$8:$K$5007,"&lt;&gt;نعم")&amp;" مصروف غير مسوى",IF(L4160="تمت التسوية",IF(P4160=0,"✔ متوازنة وتمت التسوية","✔ تمت التسوية – متبقي "&amp;TEXT(P4160,"#,##0")),IF(P4160&gt;0,"متبقي "&amp;TEXT(P4160,"#,##0"),"✔ متوازنة"))))),IF(R4160=0,"⚠ أضف سطر عهدة أولًا",IF(OR(C4160="",N(G4160)=0),"⚠ أكمل التاريخ والقيمة",IF(S4160="","⚠ التاريخ خارج السنة المالية",IF(H4160="","⚠ اختر بند الموازنة",IF(I4160="مرفوض","✖ مرفوض من المدير",IF(I4160&lt;&gt;"موافق","⏳ بانتظار موافقة المدير",IF(K4160&lt;&gt;"نعم","⚠ غير مسوى مع الحسابات","✔ معتمد ومسوى")))))))))</f>
        <v/>
      </c>
      <c r="R4160">
        <f>N(R4159)+IF(A4160="عهدة",1,0)</f>
        <v/>
      </c>
      <c r="S4160">
        <f>IF(C4160="","",IF(AND(C4160&gt;=DATE(2026,9,1),C4160&lt;=DATE(2027,8,31)),(YEAR(C4160)-2026)*12+MONTH(C4160)-8,""))</f>
        <v/>
      </c>
      <c r="T4160">
        <f>IF(AND(A4160="مصروف",R4160&gt;0,I4160="موافق",S4160&lt;&gt;"",H4160&lt;&gt;""),N(G4160),0)</f>
        <v/>
      </c>
    </row>
    <row r="4161">
      <c r="A4161" s="19" t="n"/>
      <c r="B4161" s="20">
        <f>IF(A4161="","",IF(R4161=0,"⚠ أضف سطر عهدة أولًا","DMT-"&amp;TEXT(R4161,"000")))</f>
        <v/>
      </c>
      <c r="C4161" s="21" t="n"/>
      <c r="D4161" s="20">
        <f>IF(C4161="","",IF(S4161="","خارج السنة المالية",INDEX(القوائم!$D$2:$D$13,S4161)))</f>
        <v/>
      </c>
      <c r="E4161" s="22" t="n"/>
      <c r="F4161" s="23" t="n"/>
      <c r="G4161" s="23" t="n"/>
      <c r="H4161" s="22" t="n"/>
      <c r="I4161" s="19" t="n"/>
      <c r="J4161" s="21" t="n"/>
      <c r="K4161" s="19" t="n"/>
      <c r="L4161" s="19" t="n"/>
      <c r="M4161" s="21" t="n"/>
      <c r="N4161" s="22" t="n"/>
      <c r="O4161" s="24">
        <f>IF(A4161&lt;&gt;"عهدة","",SUMIFS($G$8:$G$5007,$B$8:$B$5007,B4161,$A$8:$A$5007,"مصروف",$I$8:$I$5007,"&lt;&gt;مرفوض"))</f>
        <v/>
      </c>
      <c r="P4161" s="25">
        <f>IF(A4161&lt;&gt;"عهدة","",N(F4161)-O4161)</f>
        <v/>
      </c>
      <c r="Q4161" s="26">
        <f>IF(A4161="","",IF(A4161="عهدة",IF(N(F4161)=0,"⚠ أدخل قيمة العهدة",IF(P4161&lt;0,"⛔ عجز / زيادة مصروفات "&amp;TEXT(-P4161,"#,##0"),IF(COUNTIFS($B$8:$B$5007,B4161,$A$8:$A$5007,"مصروف",$I$8:$I$5007,"&lt;&gt;مرفوض",$K$8:$K$5007,"&lt;&gt;نعم")&gt;0,"⚠ "&amp;COUNTIFS($B$8:$B$5007,B4161,$A$8:$A$5007,"مصروف",$I$8:$I$5007,"&lt;&gt;مرفوض",$K$8:$K$5007,"&lt;&gt;نعم")&amp;" مصروف غير مسوى",IF(L4161="تمت التسوية",IF(P4161=0,"✔ متوازنة وتمت التسوية","✔ تمت التسوية – متبقي "&amp;TEXT(P4161,"#,##0")),IF(P4161&gt;0,"متبقي "&amp;TEXT(P4161,"#,##0"),"✔ متوازنة"))))),IF(R4161=0,"⚠ أضف سطر عهدة أولًا",IF(OR(C4161="",N(G4161)=0),"⚠ أكمل التاريخ والقيمة",IF(S4161="","⚠ التاريخ خارج السنة المالية",IF(H4161="","⚠ اختر بند الموازنة",IF(I4161="مرفوض","✖ مرفوض من المدير",IF(I4161&lt;&gt;"موافق","⏳ بانتظار موافقة المدير",IF(K4161&lt;&gt;"نعم","⚠ غير مسوى مع الحسابات","✔ معتمد ومسوى")))))))))</f>
        <v/>
      </c>
      <c r="R4161">
        <f>N(R4160)+IF(A4161="عهدة",1,0)</f>
        <v/>
      </c>
      <c r="S4161">
        <f>IF(C4161="","",IF(AND(C4161&gt;=DATE(2026,9,1),C4161&lt;=DATE(2027,8,31)),(YEAR(C4161)-2026)*12+MONTH(C4161)-8,""))</f>
        <v/>
      </c>
      <c r="T4161">
        <f>IF(AND(A4161="مصروف",R4161&gt;0,I4161="موافق",S4161&lt;&gt;"",H4161&lt;&gt;""),N(G4161),0)</f>
        <v/>
      </c>
    </row>
    <row r="4162">
      <c r="A4162" s="19" t="n"/>
      <c r="B4162" s="20">
        <f>IF(A4162="","",IF(R4162=0,"⚠ أضف سطر عهدة أولًا","DMT-"&amp;TEXT(R4162,"000")))</f>
        <v/>
      </c>
      <c r="C4162" s="21" t="n"/>
      <c r="D4162" s="20">
        <f>IF(C4162="","",IF(S4162="","خارج السنة المالية",INDEX(القوائم!$D$2:$D$13,S4162)))</f>
        <v/>
      </c>
      <c r="E4162" s="22" t="n"/>
      <c r="F4162" s="23" t="n"/>
      <c r="G4162" s="23" t="n"/>
      <c r="H4162" s="22" t="n"/>
      <c r="I4162" s="19" t="n"/>
      <c r="J4162" s="21" t="n"/>
      <c r="K4162" s="19" t="n"/>
      <c r="L4162" s="19" t="n"/>
      <c r="M4162" s="21" t="n"/>
      <c r="N4162" s="22" t="n"/>
      <c r="O4162" s="24">
        <f>IF(A4162&lt;&gt;"عهدة","",SUMIFS($G$8:$G$5007,$B$8:$B$5007,B4162,$A$8:$A$5007,"مصروف",$I$8:$I$5007,"&lt;&gt;مرفوض"))</f>
        <v/>
      </c>
      <c r="P4162" s="25">
        <f>IF(A4162&lt;&gt;"عهدة","",N(F4162)-O4162)</f>
        <v/>
      </c>
      <c r="Q4162" s="26">
        <f>IF(A4162="","",IF(A4162="عهدة",IF(N(F4162)=0,"⚠ أدخل قيمة العهدة",IF(P4162&lt;0,"⛔ عجز / زيادة مصروفات "&amp;TEXT(-P4162,"#,##0"),IF(COUNTIFS($B$8:$B$5007,B4162,$A$8:$A$5007,"مصروف",$I$8:$I$5007,"&lt;&gt;مرفوض",$K$8:$K$5007,"&lt;&gt;نعم")&gt;0,"⚠ "&amp;COUNTIFS($B$8:$B$5007,B4162,$A$8:$A$5007,"مصروف",$I$8:$I$5007,"&lt;&gt;مرفوض",$K$8:$K$5007,"&lt;&gt;نعم")&amp;" مصروف غير مسوى",IF(L4162="تمت التسوية",IF(P4162=0,"✔ متوازنة وتمت التسوية","✔ تمت التسوية – متبقي "&amp;TEXT(P4162,"#,##0")),IF(P4162&gt;0,"متبقي "&amp;TEXT(P4162,"#,##0"),"✔ متوازنة"))))),IF(R4162=0,"⚠ أضف سطر عهدة أولًا",IF(OR(C4162="",N(G4162)=0),"⚠ أكمل التاريخ والقيمة",IF(S4162="","⚠ التاريخ خارج السنة المالية",IF(H4162="","⚠ اختر بند الموازنة",IF(I4162="مرفوض","✖ مرفوض من المدير",IF(I4162&lt;&gt;"موافق","⏳ بانتظار موافقة المدير",IF(K4162&lt;&gt;"نعم","⚠ غير مسوى مع الحسابات","✔ معتمد ومسوى")))))))))</f>
        <v/>
      </c>
      <c r="R4162">
        <f>N(R4161)+IF(A4162="عهدة",1,0)</f>
        <v/>
      </c>
      <c r="S4162">
        <f>IF(C4162="","",IF(AND(C4162&gt;=DATE(2026,9,1),C4162&lt;=DATE(2027,8,31)),(YEAR(C4162)-2026)*12+MONTH(C4162)-8,""))</f>
        <v/>
      </c>
      <c r="T4162">
        <f>IF(AND(A4162="مصروف",R4162&gt;0,I4162="موافق",S4162&lt;&gt;"",H4162&lt;&gt;""),N(G4162),0)</f>
        <v/>
      </c>
    </row>
    <row r="4163">
      <c r="A4163" s="19" t="n"/>
      <c r="B4163" s="20">
        <f>IF(A4163="","",IF(R4163=0,"⚠ أضف سطر عهدة أولًا","DMT-"&amp;TEXT(R4163,"000")))</f>
        <v/>
      </c>
      <c r="C4163" s="21" t="n"/>
      <c r="D4163" s="20">
        <f>IF(C4163="","",IF(S4163="","خارج السنة المالية",INDEX(القوائم!$D$2:$D$13,S4163)))</f>
        <v/>
      </c>
      <c r="E4163" s="22" t="n"/>
      <c r="F4163" s="23" t="n"/>
      <c r="G4163" s="23" t="n"/>
      <c r="H4163" s="22" t="n"/>
      <c r="I4163" s="19" t="n"/>
      <c r="J4163" s="21" t="n"/>
      <c r="K4163" s="19" t="n"/>
      <c r="L4163" s="19" t="n"/>
      <c r="M4163" s="21" t="n"/>
      <c r="N4163" s="22" t="n"/>
      <c r="O4163" s="24">
        <f>IF(A4163&lt;&gt;"عهدة","",SUMIFS($G$8:$G$5007,$B$8:$B$5007,B4163,$A$8:$A$5007,"مصروف",$I$8:$I$5007,"&lt;&gt;مرفوض"))</f>
        <v/>
      </c>
      <c r="P4163" s="25">
        <f>IF(A4163&lt;&gt;"عهدة","",N(F4163)-O4163)</f>
        <v/>
      </c>
      <c r="Q4163" s="26">
        <f>IF(A4163="","",IF(A4163="عهدة",IF(N(F4163)=0,"⚠ أدخل قيمة العهدة",IF(P4163&lt;0,"⛔ عجز / زيادة مصروفات "&amp;TEXT(-P4163,"#,##0"),IF(COUNTIFS($B$8:$B$5007,B4163,$A$8:$A$5007,"مصروف",$I$8:$I$5007,"&lt;&gt;مرفوض",$K$8:$K$5007,"&lt;&gt;نعم")&gt;0,"⚠ "&amp;COUNTIFS($B$8:$B$5007,B4163,$A$8:$A$5007,"مصروف",$I$8:$I$5007,"&lt;&gt;مرفوض",$K$8:$K$5007,"&lt;&gt;نعم")&amp;" مصروف غير مسوى",IF(L4163="تمت التسوية",IF(P4163=0,"✔ متوازنة وتمت التسوية","✔ تمت التسوية – متبقي "&amp;TEXT(P4163,"#,##0")),IF(P4163&gt;0,"متبقي "&amp;TEXT(P4163,"#,##0"),"✔ متوازنة"))))),IF(R4163=0,"⚠ أضف سطر عهدة أولًا",IF(OR(C4163="",N(G4163)=0),"⚠ أكمل التاريخ والقيمة",IF(S4163="","⚠ التاريخ خارج السنة المالية",IF(H4163="","⚠ اختر بند الموازنة",IF(I4163="مرفوض","✖ مرفوض من المدير",IF(I4163&lt;&gt;"موافق","⏳ بانتظار موافقة المدير",IF(K4163&lt;&gt;"نعم","⚠ غير مسوى مع الحسابات","✔ معتمد ومسوى")))))))))</f>
        <v/>
      </c>
      <c r="R4163">
        <f>N(R4162)+IF(A4163="عهدة",1,0)</f>
        <v/>
      </c>
      <c r="S4163">
        <f>IF(C4163="","",IF(AND(C4163&gt;=DATE(2026,9,1),C4163&lt;=DATE(2027,8,31)),(YEAR(C4163)-2026)*12+MONTH(C4163)-8,""))</f>
        <v/>
      </c>
      <c r="T4163">
        <f>IF(AND(A4163="مصروف",R4163&gt;0,I4163="موافق",S4163&lt;&gt;"",H4163&lt;&gt;""),N(G4163),0)</f>
        <v/>
      </c>
    </row>
    <row r="4164">
      <c r="A4164" s="19" t="n"/>
      <c r="B4164" s="20">
        <f>IF(A4164="","",IF(R4164=0,"⚠ أضف سطر عهدة أولًا","DMT-"&amp;TEXT(R4164,"000")))</f>
        <v/>
      </c>
      <c r="C4164" s="21" t="n"/>
      <c r="D4164" s="20">
        <f>IF(C4164="","",IF(S4164="","خارج السنة المالية",INDEX(القوائم!$D$2:$D$13,S4164)))</f>
        <v/>
      </c>
      <c r="E4164" s="22" t="n"/>
      <c r="F4164" s="23" t="n"/>
      <c r="G4164" s="23" t="n"/>
      <c r="H4164" s="22" t="n"/>
      <c r="I4164" s="19" t="n"/>
      <c r="J4164" s="21" t="n"/>
      <c r="K4164" s="19" t="n"/>
      <c r="L4164" s="19" t="n"/>
      <c r="M4164" s="21" t="n"/>
      <c r="N4164" s="22" t="n"/>
      <c r="O4164" s="24">
        <f>IF(A4164&lt;&gt;"عهدة","",SUMIFS($G$8:$G$5007,$B$8:$B$5007,B4164,$A$8:$A$5007,"مصروف",$I$8:$I$5007,"&lt;&gt;مرفوض"))</f>
        <v/>
      </c>
      <c r="P4164" s="25">
        <f>IF(A4164&lt;&gt;"عهدة","",N(F4164)-O4164)</f>
        <v/>
      </c>
      <c r="Q4164" s="26">
        <f>IF(A4164="","",IF(A4164="عهدة",IF(N(F4164)=0,"⚠ أدخل قيمة العهدة",IF(P4164&lt;0,"⛔ عجز / زيادة مصروفات "&amp;TEXT(-P4164,"#,##0"),IF(COUNTIFS($B$8:$B$5007,B4164,$A$8:$A$5007,"مصروف",$I$8:$I$5007,"&lt;&gt;مرفوض",$K$8:$K$5007,"&lt;&gt;نعم")&gt;0,"⚠ "&amp;COUNTIFS($B$8:$B$5007,B4164,$A$8:$A$5007,"مصروف",$I$8:$I$5007,"&lt;&gt;مرفوض",$K$8:$K$5007,"&lt;&gt;نعم")&amp;" مصروف غير مسوى",IF(L4164="تمت التسوية",IF(P4164=0,"✔ متوازنة وتمت التسوية","✔ تمت التسوية – متبقي "&amp;TEXT(P4164,"#,##0")),IF(P4164&gt;0,"متبقي "&amp;TEXT(P4164,"#,##0"),"✔ متوازنة"))))),IF(R4164=0,"⚠ أضف سطر عهدة أولًا",IF(OR(C4164="",N(G4164)=0),"⚠ أكمل التاريخ والقيمة",IF(S4164="","⚠ التاريخ خارج السنة المالية",IF(H4164="","⚠ اختر بند الموازنة",IF(I4164="مرفوض","✖ مرفوض من المدير",IF(I4164&lt;&gt;"موافق","⏳ بانتظار موافقة المدير",IF(K4164&lt;&gt;"نعم","⚠ غير مسوى مع الحسابات","✔ معتمد ومسوى")))))))))</f>
        <v/>
      </c>
      <c r="R4164">
        <f>N(R4163)+IF(A4164="عهدة",1,0)</f>
        <v/>
      </c>
      <c r="S4164">
        <f>IF(C4164="","",IF(AND(C4164&gt;=DATE(2026,9,1),C4164&lt;=DATE(2027,8,31)),(YEAR(C4164)-2026)*12+MONTH(C4164)-8,""))</f>
        <v/>
      </c>
      <c r="T4164">
        <f>IF(AND(A4164="مصروف",R4164&gt;0,I4164="موافق",S4164&lt;&gt;"",H4164&lt;&gt;""),N(G4164),0)</f>
        <v/>
      </c>
    </row>
    <row r="4165">
      <c r="A4165" s="19" t="n"/>
      <c r="B4165" s="20">
        <f>IF(A4165="","",IF(R4165=0,"⚠ أضف سطر عهدة أولًا","DMT-"&amp;TEXT(R4165,"000")))</f>
        <v/>
      </c>
      <c r="C4165" s="21" t="n"/>
      <c r="D4165" s="20">
        <f>IF(C4165="","",IF(S4165="","خارج السنة المالية",INDEX(القوائم!$D$2:$D$13,S4165)))</f>
        <v/>
      </c>
      <c r="E4165" s="22" t="n"/>
      <c r="F4165" s="23" t="n"/>
      <c r="G4165" s="23" t="n"/>
      <c r="H4165" s="22" t="n"/>
      <c r="I4165" s="19" t="n"/>
      <c r="J4165" s="21" t="n"/>
      <c r="K4165" s="19" t="n"/>
      <c r="L4165" s="19" t="n"/>
      <c r="M4165" s="21" t="n"/>
      <c r="N4165" s="22" t="n"/>
      <c r="O4165" s="24">
        <f>IF(A4165&lt;&gt;"عهدة","",SUMIFS($G$8:$G$5007,$B$8:$B$5007,B4165,$A$8:$A$5007,"مصروف",$I$8:$I$5007,"&lt;&gt;مرفوض"))</f>
        <v/>
      </c>
      <c r="P4165" s="25">
        <f>IF(A4165&lt;&gt;"عهدة","",N(F4165)-O4165)</f>
        <v/>
      </c>
      <c r="Q4165" s="26">
        <f>IF(A4165="","",IF(A4165="عهدة",IF(N(F4165)=0,"⚠ أدخل قيمة العهدة",IF(P4165&lt;0,"⛔ عجز / زيادة مصروفات "&amp;TEXT(-P4165,"#,##0"),IF(COUNTIFS($B$8:$B$5007,B4165,$A$8:$A$5007,"مصروف",$I$8:$I$5007,"&lt;&gt;مرفوض",$K$8:$K$5007,"&lt;&gt;نعم")&gt;0,"⚠ "&amp;COUNTIFS($B$8:$B$5007,B4165,$A$8:$A$5007,"مصروف",$I$8:$I$5007,"&lt;&gt;مرفوض",$K$8:$K$5007,"&lt;&gt;نعم")&amp;" مصروف غير مسوى",IF(L4165="تمت التسوية",IF(P4165=0,"✔ متوازنة وتمت التسوية","✔ تمت التسوية – متبقي "&amp;TEXT(P4165,"#,##0")),IF(P4165&gt;0,"متبقي "&amp;TEXT(P4165,"#,##0"),"✔ متوازنة"))))),IF(R4165=0,"⚠ أضف سطر عهدة أولًا",IF(OR(C4165="",N(G4165)=0),"⚠ أكمل التاريخ والقيمة",IF(S4165="","⚠ التاريخ خارج السنة المالية",IF(H4165="","⚠ اختر بند الموازنة",IF(I4165="مرفوض","✖ مرفوض من المدير",IF(I4165&lt;&gt;"موافق","⏳ بانتظار موافقة المدير",IF(K4165&lt;&gt;"نعم","⚠ غير مسوى مع الحسابات","✔ معتمد ومسوى")))))))))</f>
        <v/>
      </c>
      <c r="R4165">
        <f>N(R4164)+IF(A4165="عهدة",1,0)</f>
        <v/>
      </c>
      <c r="S4165">
        <f>IF(C4165="","",IF(AND(C4165&gt;=DATE(2026,9,1),C4165&lt;=DATE(2027,8,31)),(YEAR(C4165)-2026)*12+MONTH(C4165)-8,""))</f>
        <v/>
      </c>
      <c r="T4165">
        <f>IF(AND(A4165="مصروف",R4165&gt;0,I4165="موافق",S4165&lt;&gt;"",H4165&lt;&gt;""),N(G4165),0)</f>
        <v/>
      </c>
    </row>
    <row r="4166">
      <c r="A4166" s="19" t="n"/>
      <c r="B4166" s="20">
        <f>IF(A4166="","",IF(R4166=0,"⚠ أضف سطر عهدة أولًا","DMT-"&amp;TEXT(R4166,"000")))</f>
        <v/>
      </c>
      <c r="C4166" s="21" t="n"/>
      <c r="D4166" s="20">
        <f>IF(C4166="","",IF(S4166="","خارج السنة المالية",INDEX(القوائم!$D$2:$D$13,S4166)))</f>
        <v/>
      </c>
      <c r="E4166" s="22" t="n"/>
      <c r="F4166" s="23" t="n"/>
      <c r="G4166" s="23" t="n"/>
      <c r="H4166" s="22" t="n"/>
      <c r="I4166" s="19" t="n"/>
      <c r="J4166" s="21" t="n"/>
      <c r="K4166" s="19" t="n"/>
      <c r="L4166" s="19" t="n"/>
      <c r="M4166" s="21" t="n"/>
      <c r="N4166" s="22" t="n"/>
      <c r="O4166" s="24">
        <f>IF(A4166&lt;&gt;"عهدة","",SUMIFS($G$8:$G$5007,$B$8:$B$5007,B4166,$A$8:$A$5007,"مصروف",$I$8:$I$5007,"&lt;&gt;مرفوض"))</f>
        <v/>
      </c>
      <c r="P4166" s="25">
        <f>IF(A4166&lt;&gt;"عهدة","",N(F4166)-O4166)</f>
        <v/>
      </c>
      <c r="Q4166" s="26">
        <f>IF(A4166="","",IF(A4166="عهدة",IF(N(F4166)=0,"⚠ أدخل قيمة العهدة",IF(P4166&lt;0,"⛔ عجز / زيادة مصروفات "&amp;TEXT(-P4166,"#,##0"),IF(COUNTIFS($B$8:$B$5007,B4166,$A$8:$A$5007,"مصروف",$I$8:$I$5007,"&lt;&gt;مرفوض",$K$8:$K$5007,"&lt;&gt;نعم")&gt;0,"⚠ "&amp;COUNTIFS($B$8:$B$5007,B4166,$A$8:$A$5007,"مصروف",$I$8:$I$5007,"&lt;&gt;مرفوض",$K$8:$K$5007,"&lt;&gt;نعم")&amp;" مصروف غير مسوى",IF(L4166="تمت التسوية",IF(P4166=0,"✔ متوازنة وتمت التسوية","✔ تمت التسوية – متبقي "&amp;TEXT(P4166,"#,##0")),IF(P4166&gt;0,"متبقي "&amp;TEXT(P4166,"#,##0"),"✔ متوازنة"))))),IF(R4166=0,"⚠ أضف سطر عهدة أولًا",IF(OR(C4166="",N(G4166)=0),"⚠ أكمل التاريخ والقيمة",IF(S4166="","⚠ التاريخ خارج السنة المالية",IF(H4166="","⚠ اختر بند الموازنة",IF(I4166="مرفوض","✖ مرفوض من المدير",IF(I4166&lt;&gt;"موافق","⏳ بانتظار موافقة المدير",IF(K4166&lt;&gt;"نعم","⚠ غير مسوى مع الحسابات","✔ معتمد ومسوى")))))))))</f>
        <v/>
      </c>
      <c r="R4166">
        <f>N(R4165)+IF(A4166="عهدة",1,0)</f>
        <v/>
      </c>
      <c r="S4166">
        <f>IF(C4166="","",IF(AND(C4166&gt;=DATE(2026,9,1),C4166&lt;=DATE(2027,8,31)),(YEAR(C4166)-2026)*12+MONTH(C4166)-8,""))</f>
        <v/>
      </c>
      <c r="T4166">
        <f>IF(AND(A4166="مصروف",R4166&gt;0,I4166="موافق",S4166&lt;&gt;"",H4166&lt;&gt;""),N(G4166),0)</f>
        <v/>
      </c>
    </row>
    <row r="4167">
      <c r="A4167" s="19" t="n"/>
      <c r="B4167" s="20">
        <f>IF(A4167="","",IF(R4167=0,"⚠ أضف سطر عهدة أولًا","DMT-"&amp;TEXT(R4167,"000")))</f>
        <v/>
      </c>
      <c r="C4167" s="21" t="n"/>
      <c r="D4167" s="20">
        <f>IF(C4167="","",IF(S4167="","خارج السنة المالية",INDEX(القوائم!$D$2:$D$13,S4167)))</f>
        <v/>
      </c>
      <c r="E4167" s="22" t="n"/>
      <c r="F4167" s="23" t="n"/>
      <c r="G4167" s="23" t="n"/>
      <c r="H4167" s="22" t="n"/>
      <c r="I4167" s="19" t="n"/>
      <c r="J4167" s="21" t="n"/>
      <c r="K4167" s="19" t="n"/>
      <c r="L4167" s="19" t="n"/>
      <c r="M4167" s="21" t="n"/>
      <c r="N4167" s="22" t="n"/>
      <c r="O4167" s="24">
        <f>IF(A4167&lt;&gt;"عهدة","",SUMIFS($G$8:$G$5007,$B$8:$B$5007,B4167,$A$8:$A$5007,"مصروف",$I$8:$I$5007,"&lt;&gt;مرفوض"))</f>
        <v/>
      </c>
      <c r="P4167" s="25">
        <f>IF(A4167&lt;&gt;"عهدة","",N(F4167)-O4167)</f>
        <v/>
      </c>
      <c r="Q4167" s="26">
        <f>IF(A4167="","",IF(A4167="عهدة",IF(N(F4167)=0,"⚠ أدخل قيمة العهدة",IF(P4167&lt;0,"⛔ عجز / زيادة مصروفات "&amp;TEXT(-P4167,"#,##0"),IF(COUNTIFS($B$8:$B$5007,B4167,$A$8:$A$5007,"مصروف",$I$8:$I$5007,"&lt;&gt;مرفوض",$K$8:$K$5007,"&lt;&gt;نعم")&gt;0,"⚠ "&amp;COUNTIFS($B$8:$B$5007,B4167,$A$8:$A$5007,"مصروف",$I$8:$I$5007,"&lt;&gt;مرفوض",$K$8:$K$5007,"&lt;&gt;نعم")&amp;" مصروف غير مسوى",IF(L4167="تمت التسوية",IF(P4167=0,"✔ متوازنة وتمت التسوية","✔ تمت التسوية – متبقي "&amp;TEXT(P4167,"#,##0")),IF(P4167&gt;0,"متبقي "&amp;TEXT(P4167,"#,##0"),"✔ متوازنة"))))),IF(R4167=0,"⚠ أضف سطر عهدة أولًا",IF(OR(C4167="",N(G4167)=0),"⚠ أكمل التاريخ والقيمة",IF(S4167="","⚠ التاريخ خارج السنة المالية",IF(H4167="","⚠ اختر بند الموازنة",IF(I4167="مرفوض","✖ مرفوض من المدير",IF(I4167&lt;&gt;"موافق","⏳ بانتظار موافقة المدير",IF(K4167&lt;&gt;"نعم","⚠ غير مسوى مع الحسابات","✔ معتمد ومسوى")))))))))</f>
        <v/>
      </c>
      <c r="R4167">
        <f>N(R4166)+IF(A4167="عهدة",1,0)</f>
        <v/>
      </c>
      <c r="S4167">
        <f>IF(C4167="","",IF(AND(C4167&gt;=DATE(2026,9,1),C4167&lt;=DATE(2027,8,31)),(YEAR(C4167)-2026)*12+MONTH(C4167)-8,""))</f>
        <v/>
      </c>
      <c r="T4167">
        <f>IF(AND(A4167="مصروف",R4167&gt;0,I4167="موافق",S4167&lt;&gt;"",H4167&lt;&gt;""),N(G4167),0)</f>
        <v/>
      </c>
    </row>
    <row r="4168">
      <c r="A4168" s="19" t="n"/>
      <c r="B4168" s="20">
        <f>IF(A4168="","",IF(R4168=0,"⚠ أضف سطر عهدة أولًا","DMT-"&amp;TEXT(R4168,"000")))</f>
        <v/>
      </c>
      <c r="C4168" s="21" t="n"/>
      <c r="D4168" s="20">
        <f>IF(C4168="","",IF(S4168="","خارج السنة المالية",INDEX(القوائم!$D$2:$D$13,S4168)))</f>
        <v/>
      </c>
      <c r="E4168" s="22" t="n"/>
      <c r="F4168" s="23" t="n"/>
      <c r="G4168" s="23" t="n"/>
      <c r="H4168" s="22" t="n"/>
      <c r="I4168" s="19" t="n"/>
      <c r="J4168" s="21" t="n"/>
      <c r="K4168" s="19" t="n"/>
      <c r="L4168" s="19" t="n"/>
      <c r="M4168" s="21" t="n"/>
      <c r="N4168" s="22" t="n"/>
      <c r="O4168" s="24">
        <f>IF(A4168&lt;&gt;"عهدة","",SUMIFS($G$8:$G$5007,$B$8:$B$5007,B4168,$A$8:$A$5007,"مصروف",$I$8:$I$5007,"&lt;&gt;مرفوض"))</f>
        <v/>
      </c>
      <c r="P4168" s="25">
        <f>IF(A4168&lt;&gt;"عهدة","",N(F4168)-O4168)</f>
        <v/>
      </c>
      <c r="Q4168" s="26">
        <f>IF(A4168="","",IF(A4168="عهدة",IF(N(F4168)=0,"⚠ أدخل قيمة العهدة",IF(P4168&lt;0,"⛔ عجز / زيادة مصروفات "&amp;TEXT(-P4168,"#,##0"),IF(COUNTIFS($B$8:$B$5007,B4168,$A$8:$A$5007,"مصروف",$I$8:$I$5007,"&lt;&gt;مرفوض",$K$8:$K$5007,"&lt;&gt;نعم")&gt;0,"⚠ "&amp;COUNTIFS($B$8:$B$5007,B4168,$A$8:$A$5007,"مصروف",$I$8:$I$5007,"&lt;&gt;مرفوض",$K$8:$K$5007,"&lt;&gt;نعم")&amp;" مصروف غير مسوى",IF(L4168="تمت التسوية",IF(P4168=0,"✔ متوازنة وتمت التسوية","✔ تمت التسوية – متبقي "&amp;TEXT(P4168,"#,##0")),IF(P4168&gt;0,"متبقي "&amp;TEXT(P4168,"#,##0"),"✔ متوازنة"))))),IF(R4168=0,"⚠ أضف سطر عهدة أولًا",IF(OR(C4168="",N(G4168)=0),"⚠ أكمل التاريخ والقيمة",IF(S4168="","⚠ التاريخ خارج السنة المالية",IF(H4168="","⚠ اختر بند الموازنة",IF(I4168="مرفوض","✖ مرفوض من المدير",IF(I4168&lt;&gt;"موافق","⏳ بانتظار موافقة المدير",IF(K4168&lt;&gt;"نعم","⚠ غير مسوى مع الحسابات","✔ معتمد ومسوى")))))))))</f>
        <v/>
      </c>
      <c r="R4168">
        <f>N(R4167)+IF(A4168="عهدة",1,0)</f>
        <v/>
      </c>
      <c r="S4168">
        <f>IF(C4168="","",IF(AND(C4168&gt;=DATE(2026,9,1),C4168&lt;=DATE(2027,8,31)),(YEAR(C4168)-2026)*12+MONTH(C4168)-8,""))</f>
        <v/>
      </c>
      <c r="T4168">
        <f>IF(AND(A4168="مصروف",R4168&gt;0,I4168="موافق",S4168&lt;&gt;"",H4168&lt;&gt;""),N(G4168),0)</f>
        <v/>
      </c>
    </row>
    <row r="4169">
      <c r="A4169" s="19" t="n"/>
      <c r="B4169" s="20">
        <f>IF(A4169="","",IF(R4169=0,"⚠ أضف سطر عهدة أولًا","DMT-"&amp;TEXT(R4169,"000")))</f>
        <v/>
      </c>
      <c r="C4169" s="21" t="n"/>
      <c r="D4169" s="20">
        <f>IF(C4169="","",IF(S4169="","خارج السنة المالية",INDEX(القوائم!$D$2:$D$13,S4169)))</f>
        <v/>
      </c>
      <c r="E4169" s="22" t="n"/>
      <c r="F4169" s="23" t="n"/>
      <c r="G4169" s="23" t="n"/>
      <c r="H4169" s="22" t="n"/>
      <c r="I4169" s="19" t="n"/>
      <c r="J4169" s="21" t="n"/>
      <c r="K4169" s="19" t="n"/>
      <c r="L4169" s="19" t="n"/>
      <c r="M4169" s="21" t="n"/>
      <c r="N4169" s="22" t="n"/>
      <c r="O4169" s="24">
        <f>IF(A4169&lt;&gt;"عهدة","",SUMIFS($G$8:$G$5007,$B$8:$B$5007,B4169,$A$8:$A$5007,"مصروف",$I$8:$I$5007,"&lt;&gt;مرفوض"))</f>
        <v/>
      </c>
      <c r="P4169" s="25">
        <f>IF(A4169&lt;&gt;"عهدة","",N(F4169)-O4169)</f>
        <v/>
      </c>
      <c r="Q4169" s="26">
        <f>IF(A4169="","",IF(A4169="عهدة",IF(N(F4169)=0,"⚠ أدخل قيمة العهدة",IF(P4169&lt;0,"⛔ عجز / زيادة مصروفات "&amp;TEXT(-P4169,"#,##0"),IF(COUNTIFS($B$8:$B$5007,B4169,$A$8:$A$5007,"مصروف",$I$8:$I$5007,"&lt;&gt;مرفوض",$K$8:$K$5007,"&lt;&gt;نعم")&gt;0,"⚠ "&amp;COUNTIFS($B$8:$B$5007,B4169,$A$8:$A$5007,"مصروف",$I$8:$I$5007,"&lt;&gt;مرفوض",$K$8:$K$5007,"&lt;&gt;نعم")&amp;" مصروف غير مسوى",IF(L4169="تمت التسوية",IF(P4169=0,"✔ متوازنة وتمت التسوية","✔ تمت التسوية – متبقي "&amp;TEXT(P4169,"#,##0")),IF(P4169&gt;0,"متبقي "&amp;TEXT(P4169,"#,##0"),"✔ متوازنة"))))),IF(R4169=0,"⚠ أضف سطر عهدة أولًا",IF(OR(C4169="",N(G4169)=0),"⚠ أكمل التاريخ والقيمة",IF(S4169="","⚠ التاريخ خارج السنة المالية",IF(H4169="","⚠ اختر بند الموازنة",IF(I4169="مرفوض","✖ مرفوض من المدير",IF(I4169&lt;&gt;"موافق","⏳ بانتظار موافقة المدير",IF(K4169&lt;&gt;"نعم","⚠ غير مسوى مع الحسابات","✔ معتمد ومسوى")))))))))</f>
        <v/>
      </c>
      <c r="R4169">
        <f>N(R4168)+IF(A4169="عهدة",1,0)</f>
        <v/>
      </c>
      <c r="S4169">
        <f>IF(C4169="","",IF(AND(C4169&gt;=DATE(2026,9,1),C4169&lt;=DATE(2027,8,31)),(YEAR(C4169)-2026)*12+MONTH(C4169)-8,""))</f>
        <v/>
      </c>
      <c r="T4169">
        <f>IF(AND(A4169="مصروف",R4169&gt;0,I4169="موافق",S4169&lt;&gt;"",H4169&lt;&gt;""),N(G4169),0)</f>
        <v/>
      </c>
    </row>
    <row r="4170">
      <c r="A4170" s="19" t="n"/>
      <c r="B4170" s="20">
        <f>IF(A4170="","",IF(R4170=0,"⚠ أضف سطر عهدة أولًا","DMT-"&amp;TEXT(R4170,"000")))</f>
        <v/>
      </c>
      <c r="C4170" s="21" t="n"/>
      <c r="D4170" s="20">
        <f>IF(C4170="","",IF(S4170="","خارج السنة المالية",INDEX(القوائم!$D$2:$D$13,S4170)))</f>
        <v/>
      </c>
      <c r="E4170" s="22" t="n"/>
      <c r="F4170" s="23" t="n"/>
      <c r="G4170" s="23" t="n"/>
      <c r="H4170" s="22" t="n"/>
      <c r="I4170" s="19" t="n"/>
      <c r="J4170" s="21" t="n"/>
      <c r="K4170" s="19" t="n"/>
      <c r="L4170" s="19" t="n"/>
      <c r="M4170" s="21" t="n"/>
      <c r="N4170" s="22" t="n"/>
      <c r="O4170" s="24">
        <f>IF(A4170&lt;&gt;"عهدة","",SUMIFS($G$8:$G$5007,$B$8:$B$5007,B4170,$A$8:$A$5007,"مصروف",$I$8:$I$5007,"&lt;&gt;مرفوض"))</f>
        <v/>
      </c>
      <c r="P4170" s="25">
        <f>IF(A4170&lt;&gt;"عهدة","",N(F4170)-O4170)</f>
        <v/>
      </c>
      <c r="Q4170" s="26">
        <f>IF(A4170="","",IF(A4170="عهدة",IF(N(F4170)=0,"⚠ أدخل قيمة العهدة",IF(P4170&lt;0,"⛔ عجز / زيادة مصروفات "&amp;TEXT(-P4170,"#,##0"),IF(COUNTIFS($B$8:$B$5007,B4170,$A$8:$A$5007,"مصروف",$I$8:$I$5007,"&lt;&gt;مرفوض",$K$8:$K$5007,"&lt;&gt;نعم")&gt;0,"⚠ "&amp;COUNTIFS($B$8:$B$5007,B4170,$A$8:$A$5007,"مصروف",$I$8:$I$5007,"&lt;&gt;مرفوض",$K$8:$K$5007,"&lt;&gt;نعم")&amp;" مصروف غير مسوى",IF(L4170="تمت التسوية",IF(P4170=0,"✔ متوازنة وتمت التسوية","✔ تمت التسوية – متبقي "&amp;TEXT(P4170,"#,##0")),IF(P4170&gt;0,"متبقي "&amp;TEXT(P4170,"#,##0"),"✔ متوازنة"))))),IF(R4170=0,"⚠ أضف سطر عهدة أولًا",IF(OR(C4170="",N(G4170)=0),"⚠ أكمل التاريخ والقيمة",IF(S4170="","⚠ التاريخ خارج السنة المالية",IF(H4170="","⚠ اختر بند الموازنة",IF(I4170="مرفوض","✖ مرفوض من المدير",IF(I4170&lt;&gt;"موافق","⏳ بانتظار موافقة المدير",IF(K4170&lt;&gt;"نعم","⚠ غير مسوى مع الحسابات","✔ معتمد ومسوى")))))))))</f>
        <v/>
      </c>
      <c r="R4170">
        <f>N(R4169)+IF(A4170="عهدة",1,0)</f>
        <v/>
      </c>
      <c r="S4170">
        <f>IF(C4170="","",IF(AND(C4170&gt;=DATE(2026,9,1),C4170&lt;=DATE(2027,8,31)),(YEAR(C4170)-2026)*12+MONTH(C4170)-8,""))</f>
        <v/>
      </c>
      <c r="T4170">
        <f>IF(AND(A4170="مصروف",R4170&gt;0,I4170="موافق",S4170&lt;&gt;"",H4170&lt;&gt;""),N(G4170),0)</f>
        <v/>
      </c>
    </row>
    <row r="4171">
      <c r="A4171" s="19" t="n"/>
      <c r="B4171" s="20">
        <f>IF(A4171="","",IF(R4171=0,"⚠ أضف سطر عهدة أولًا","DMT-"&amp;TEXT(R4171,"000")))</f>
        <v/>
      </c>
      <c r="C4171" s="21" t="n"/>
      <c r="D4171" s="20">
        <f>IF(C4171="","",IF(S4171="","خارج السنة المالية",INDEX(القوائم!$D$2:$D$13,S4171)))</f>
        <v/>
      </c>
      <c r="E4171" s="22" t="n"/>
      <c r="F4171" s="23" t="n"/>
      <c r="G4171" s="23" t="n"/>
      <c r="H4171" s="22" t="n"/>
      <c r="I4171" s="19" t="n"/>
      <c r="J4171" s="21" t="n"/>
      <c r="K4171" s="19" t="n"/>
      <c r="L4171" s="19" t="n"/>
      <c r="M4171" s="21" t="n"/>
      <c r="N4171" s="22" t="n"/>
      <c r="O4171" s="24">
        <f>IF(A4171&lt;&gt;"عهدة","",SUMIFS($G$8:$G$5007,$B$8:$B$5007,B4171,$A$8:$A$5007,"مصروف",$I$8:$I$5007,"&lt;&gt;مرفوض"))</f>
        <v/>
      </c>
      <c r="P4171" s="25">
        <f>IF(A4171&lt;&gt;"عهدة","",N(F4171)-O4171)</f>
        <v/>
      </c>
      <c r="Q4171" s="26">
        <f>IF(A4171="","",IF(A4171="عهدة",IF(N(F4171)=0,"⚠ أدخل قيمة العهدة",IF(P4171&lt;0,"⛔ عجز / زيادة مصروفات "&amp;TEXT(-P4171,"#,##0"),IF(COUNTIFS($B$8:$B$5007,B4171,$A$8:$A$5007,"مصروف",$I$8:$I$5007,"&lt;&gt;مرفوض",$K$8:$K$5007,"&lt;&gt;نعم")&gt;0,"⚠ "&amp;COUNTIFS($B$8:$B$5007,B4171,$A$8:$A$5007,"مصروف",$I$8:$I$5007,"&lt;&gt;مرفوض",$K$8:$K$5007,"&lt;&gt;نعم")&amp;" مصروف غير مسوى",IF(L4171="تمت التسوية",IF(P4171=0,"✔ متوازنة وتمت التسوية","✔ تمت التسوية – متبقي "&amp;TEXT(P4171,"#,##0")),IF(P4171&gt;0,"متبقي "&amp;TEXT(P4171,"#,##0"),"✔ متوازنة"))))),IF(R4171=0,"⚠ أضف سطر عهدة أولًا",IF(OR(C4171="",N(G4171)=0),"⚠ أكمل التاريخ والقيمة",IF(S4171="","⚠ التاريخ خارج السنة المالية",IF(H4171="","⚠ اختر بند الموازنة",IF(I4171="مرفوض","✖ مرفوض من المدير",IF(I4171&lt;&gt;"موافق","⏳ بانتظار موافقة المدير",IF(K4171&lt;&gt;"نعم","⚠ غير مسوى مع الحسابات","✔ معتمد ومسوى")))))))))</f>
        <v/>
      </c>
      <c r="R4171">
        <f>N(R4170)+IF(A4171="عهدة",1,0)</f>
        <v/>
      </c>
      <c r="S4171">
        <f>IF(C4171="","",IF(AND(C4171&gt;=DATE(2026,9,1),C4171&lt;=DATE(2027,8,31)),(YEAR(C4171)-2026)*12+MONTH(C4171)-8,""))</f>
        <v/>
      </c>
      <c r="T4171">
        <f>IF(AND(A4171="مصروف",R4171&gt;0,I4171="موافق",S4171&lt;&gt;"",H4171&lt;&gt;""),N(G4171),0)</f>
        <v/>
      </c>
    </row>
    <row r="4172">
      <c r="A4172" s="19" t="n"/>
      <c r="B4172" s="20">
        <f>IF(A4172="","",IF(R4172=0,"⚠ أضف سطر عهدة أولًا","DMT-"&amp;TEXT(R4172,"000")))</f>
        <v/>
      </c>
      <c r="C4172" s="21" t="n"/>
      <c r="D4172" s="20">
        <f>IF(C4172="","",IF(S4172="","خارج السنة المالية",INDEX(القوائم!$D$2:$D$13,S4172)))</f>
        <v/>
      </c>
      <c r="E4172" s="22" t="n"/>
      <c r="F4172" s="23" t="n"/>
      <c r="G4172" s="23" t="n"/>
      <c r="H4172" s="22" t="n"/>
      <c r="I4172" s="19" t="n"/>
      <c r="J4172" s="21" t="n"/>
      <c r="K4172" s="19" t="n"/>
      <c r="L4172" s="19" t="n"/>
      <c r="M4172" s="21" t="n"/>
      <c r="N4172" s="22" t="n"/>
      <c r="O4172" s="24">
        <f>IF(A4172&lt;&gt;"عهدة","",SUMIFS($G$8:$G$5007,$B$8:$B$5007,B4172,$A$8:$A$5007,"مصروف",$I$8:$I$5007,"&lt;&gt;مرفوض"))</f>
        <v/>
      </c>
      <c r="P4172" s="25">
        <f>IF(A4172&lt;&gt;"عهدة","",N(F4172)-O4172)</f>
        <v/>
      </c>
      <c r="Q4172" s="26">
        <f>IF(A4172="","",IF(A4172="عهدة",IF(N(F4172)=0,"⚠ أدخل قيمة العهدة",IF(P4172&lt;0,"⛔ عجز / زيادة مصروفات "&amp;TEXT(-P4172,"#,##0"),IF(COUNTIFS($B$8:$B$5007,B4172,$A$8:$A$5007,"مصروف",$I$8:$I$5007,"&lt;&gt;مرفوض",$K$8:$K$5007,"&lt;&gt;نعم")&gt;0,"⚠ "&amp;COUNTIFS($B$8:$B$5007,B4172,$A$8:$A$5007,"مصروف",$I$8:$I$5007,"&lt;&gt;مرفوض",$K$8:$K$5007,"&lt;&gt;نعم")&amp;" مصروف غير مسوى",IF(L4172="تمت التسوية",IF(P4172=0,"✔ متوازنة وتمت التسوية","✔ تمت التسوية – متبقي "&amp;TEXT(P4172,"#,##0")),IF(P4172&gt;0,"متبقي "&amp;TEXT(P4172,"#,##0"),"✔ متوازنة"))))),IF(R4172=0,"⚠ أضف سطر عهدة أولًا",IF(OR(C4172="",N(G4172)=0),"⚠ أكمل التاريخ والقيمة",IF(S4172="","⚠ التاريخ خارج السنة المالية",IF(H4172="","⚠ اختر بند الموازنة",IF(I4172="مرفوض","✖ مرفوض من المدير",IF(I4172&lt;&gt;"موافق","⏳ بانتظار موافقة المدير",IF(K4172&lt;&gt;"نعم","⚠ غير مسوى مع الحسابات","✔ معتمد ومسوى")))))))))</f>
        <v/>
      </c>
      <c r="R4172">
        <f>N(R4171)+IF(A4172="عهدة",1,0)</f>
        <v/>
      </c>
      <c r="S4172">
        <f>IF(C4172="","",IF(AND(C4172&gt;=DATE(2026,9,1),C4172&lt;=DATE(2027,8,31)),(YEAR(C4172)-2026)*12+MONTH(C4172)-8,""))</f>
        <v/>
      </c>
      <c r="T4172">
        <f>IF(AND(A4172="مصروف",R4172&gt;0,I4172="موافق",S4172&lt;&gt;"",H4172&lt;&gt;""),N(G4172),0)</f>
        <v/>
      </c>
    </row>
    <row r="4173">
      <c r="A4173" s="19" t="n"/>
      <c r="B4173" s="20">
        <f>IF(A4173="","",IF(R4173=0,"⚠ أضف سطر عهدة أولًا","DMT-"&amp;TEXT(R4173,"000")))</f>
        <v/>
      </c>
      <c r="C4173" s="21" t="n"/>
      <c r="D4173" s="20">
        <f>IF(C4173="","",IF(S4173="","خارج السنة المالية",INDEX(القوائم!$D$2:$D$13,S4173)))</f>
        <v/>
      </c>
      <c r="E4173" s="22" t="n"/>
      <c r="F4173" s="23" t="n"/>
      <c r="G4173" s="23" t="n"/>
      <c r="H4173" s="22" t="n"/>
      <c r="I4173" s="19" t="n"/>
      <c r="J4173" s="21" t="n"/>
      <c r="K4173" s="19" t="n"/>
      <c r="L4173" s="19" t="n"/>
      <c r="M4173" s="21" t="n"/>
      <c r="N4173" s="22" t="n"/>
      <c r="O4173" s="24">
        <f>IF(A4173&lt;&gt;"عهدة","",SUMIFS($G$8:$G$5007,$B$8:$B$5007,B4173,$A$8:$A$5007,"مصروف",$I$8:$I$5007,"&lt;&gt;مرفوض"))</f>
        <v/>
      </c>
      <c r="P4173" s="25">
        <f>IF(A4173&lt;&gt;"عهدة","",N(F4173)-O4173)</f>
        <v/>
      </c>
      <c r="Q4173" s="26">
        <f>IF(A4173="","",IF(A4173="عهدة",IF(N(F4173)=0,"⚠ أدخل قيمة العهدة",IF(P4173&lt;0,"⛔ عجز / زيادة مصروفات "&amp;TEXT(-P4173,"#,##0"),IF(COUNTIFS($B$8:$B$5007,B4173,$A$8:$A$5007,"مصروف",$I$8:$I$5007,"&lt;&gt;مرفوض",$K$8:$K$5007,"&lt;&gt;نعم")&gt;0,"⚠ "&amp;COUNTIFS($B$8:$B$5007,B4173,$A$8:$A$5007,"مصروف",$I$8:$I$5007,"&lt;&gt;مرفوض",$K$8:$K$5007,"&lt;&gt;نعم")&amp;" مصروف غير مسوى",IF(L4173="تمت التسوية",IF(P4173=0,"✔ متوازنة وتمت التسوية","✔ تمت التسوية – متبقي "&amp;TEXT(P4173,"#,##0")),IF(P4173&gt;0,"متبقي "&amp;TEXT(P4173,"#,##0"),"✔ متوازنة"))))),IF(R4173=0,"⚠ أضف سطر عهدة أولًا",IF(OR(C4173="",N(G4173)=0),"⚠ أكمل التاريخ والقيمة",IF(S4173="","⚠ التاريخ خارج السنة المالية",IF(H4173="","⚠ اختر بند الموازنة",IF(I4173="مرفوض","✖ مرفوض من المدير",IF(I4173&lt;&gt;"موافق","⏳ بانتظار موافقة المدير",IF(K4173&lt;&gt;"نعم","⚠ غير مسوى مع الحسابات","✔ معتمد ومسوى")))))))))</f>
        <v/>
      </c>
      <c r="R4173">
        <f>N(R4172)+IF(A4173="عهدة",1,0)</f>
        <v/>
      </c>
      <c r="S4173">
        <f>IF(C4173="","",IF(AND(C4173&gt;=DATE(2026,9,1),C4173&lt;=DATE(2027,8,31)),(YEAR(C4173)-2026)*12+MONTH(C4173)-8,""))</f>
        <v/>
      </c>
      <c r="T4173">
        <f>IF(AND(A4173="مصروف",R4173&gt;0,I4173="موافق",S4173&lt;&gt;"",H4173&lt;&gt;""),N(G4173),0)</f>
        <v/>
      </c>
    </row>
    <row r="4174">
      <c r="A4174" s="19" t="n"/>
      <c r="B4174" s="20">
        <f>IF(A4174="","",IF(R4174=0,"⚠ أضف سطر عهدة أولًا","DMT-"&amp;TEXT(R4174,"000")))</f>
        <v/>
      </c>
      <c r="C4174" s="21" t="n"/>
      <c r="D4174" s="20">
        <f>IF(C4174="","",IF(S4174="","خارج السنة المالية",INDEX(القوائم!$D$2:$D$13,S4174)))</f>
        <v/>
      </c>
      <c r="E4174" s="22" t="n"/>
      <c r="F4174" s="23" t="n"/>
      <c r="G4174" s="23" t="n"/>
      <c r="H4174" s="22" t="n"/>
      <c r="I4174" s="19" t="n"/>
      <c r="J4174" s="21" t="n"/>
      <c r="K4174" s="19" t="n"/>
      <c r="L4174" s="19" t="n"/>
      <c r="M4174" s="21" t="n"/>
      <c r="N4174" s="22" t="n"/>
      <c r="O4174" s="24">
        <f>IF(A4174&lt;&gt;"عهدة","",SUMIFS($G$8:$G$5007,$B$8:$B$5007,B4174,$A$8:$A$5007,"مصروف",$I$8:$I$5007,"&lt;&gt;مرفوض"))</f>
        <v/>
      </c>
      <c r="P4174" s="25">
        <f>IF(A4174&lt;&gt;"عهدة","",N(F4174)-O4174)</f>
        <v/>
      </c>
      <c r="Q4174" s="26">
        <f>IF(A4174="","",IF(A4174="عهدة",IF(N(F4174)=0,"⚠ أدخل قيمة العهدة",IF(P4174&lt;0,"⛔ عجز / زيادة مصروفات "&amp;TEXT(-P4174,"#,##0"),IF(COUNTIFS($B$8:$B$5007,B4174,$A$8:$A$5007,"مصروف",$I$8:$I$5007,"&lt;&gt;مرفوض",$K$8:$K$5007,"&lt;&gt;نعم")&gt;0,"⚠ "&amp;COUNTIFS($B$8:$B$5007,B4174,$A$8:$A$5007,"مصروف",$I$8:$I$5007,"&lt;&gt;مرفوض",$K$8:$K$5007,"&lt;&gt;نعم")&amp;" مصروف غير مسوى",IF(L4174="تمت التسوية",IF(P4174=0,"✔ متوازنة وتمت التسوية","✔ تمت التسوية – متبقي "&amp;TEXT(P4174,"#,##0")),IF(P4174&gt;0,"متبقي "&amp;TEXT(P4174,"#,##0"),"✔ متوازنة"))))),IF(R4174=0,"⚠ أضف سطر عهدة أولًا",IF(OR(C4174="",N(G4174)=0),"⚠ أكمل التاريخ والقيمة",IF(S4174="","⚠ التاريخ خارج السنة المالية",IF(H4174="","⚠ اختر بند الموازنة",IF(I4174="مرفوض","✖ مرفوض من المدير",IF(I4174&lt;&gt;"موافق","⏳ بانتظار موافقة المدير",IF(K4174&lt;&gt;"نعم","⚠ غير مسوى مع الحسابات","✔ معتمد ومسوى")))))))))</f>
        <v/>
      </c>
      <c r="R4174">
        <f>N(R4173)+IF(A4174="عهدة",1,0)</f>
        <v/>
      </c>
      <c r="S4174">
        <f>IF(C4174="","",IF(AND(C4174&gt;=DATE(2026,9,1),C4174&lt;=DATE(2027,8,31)),(YEAR(C4174)-2026)*12+MONTH(C4174)-8,""))</f>
        <v/>
      </c>
      <c r="T4174">
        <f>IF(AND(A4174="مصروف",R4174&gt;0,I4174="موافق",S4174&lt;&gt;"",H4174&lt;&gt;""),N(G4174),0)</f>
        <v/>
      </c>
    </row>
    <row r="4175">
      <c r="A4175" s="19" t="n"/>
      <c r="B4175" s="20">
        <f>IF(A4175="","",IF(R4175=0,"⚠ أضف سطر عهدة أولًا","DMT-"&amp;TEXT(R4175,"000")))</f>
        <v/>
      </c>
      <c r="C4175" s="21" t="n"/>
      <c r="D4175" s="20">
        <f>IF(C4175="","",IF(S4175="","خارج السنة المالية",INDEX(القوائم!$D$2:$D$13,S4175)))</f>
        <v/>
      </c>
      <c r="E4175" s="22" t="n"/>
      <c r="F4175" s="23" t="n"/>
      <c r="G4175" s="23" t="n"/>
      <c r="H4175" s="22" t="n"/>
      <c r="I4175" s="19" t="n"/>
      <c r="J4175" s="21" t="n"/>
      <c r="K4175" s="19" t="n"/>
      <c r="L4175" s="19" t="n"/>
      <c r="M4175" s="21" t="n"/>
      <c r="N4175" s="22" t="n"/>
      <c r="O4175" s="24">
        <f>IF(A4175&lt;&gt;"عهدة","",SUMIFS($G$8:$G$5007,$B$8:$B$5007,B4175,$A$8:$A$5007,"مصروف",$I$8:$I$5007,"&lt;&gt;مرفوض"))</f>
        <v/>
      </c>
      <c r="P4175" s="25">
        <f>IF(A4175&lt;&gt;"عهدة","",N(F4175)-O4175)</f>
        <v/>
      </c>
      <c r="Q4175" s="26">
        <f>IF(A4175="","",IF(A4175="عهدة",IF(N(F4175)=0,"⚠ أدخل قيمة العهدة",IF(P4175&lt;0,"⛔ عجز / زيادة مصروفات "&amp;TEXT(-P4175,"#,##0"),IF(COUNTIFS($B$8:$B$5007,B4175,$A$8:$A$5007,"مصروف",$I$8:$I$5007,"&lt;&gt;مرفوض",$K$8:$K$5007,"&lt;&gt;نعم")&gt;0,"⚠ "&amp;COUNTIFS($B$8:$B$5007,B4175,$A$8:$A$5007,"مصروف",$I$8:$I$5007,"&lt;&gt;مرفوض",$K$8:$K$5007,"&lt;&gt;نعم")&amp;" مصروف غير مسوى",IF(L4175="تمت التسوية",IF(P4175=0,"✔ متوازنة وتمت التسوية","✔ تمت التسوية – متبقي "&amp;TEXT(P4175,"#,##0")),IF(P4175&gt;0,"متبقي "&amp;TEXT(P4175,"#,##0"),"✔ متوازنة"))))),IF(R4175=0,"⚠ أضف سطر عهدة أولًا",IF(OR(C4175="",N(G4175)=0),"⚠ أكمل التاريخ والقيمة",IF(S4175="","⚠ التاريخ خارج السنة المالية",IF(H4175="","⚠ اختر بند الموازنة",IF(I4175="مرفوض","✖ مرفوض من المدير",IF(I4175&lt;&gt;"موافق","⏳ بانتظار موافقة المدير",IF(K4175&lt;&gt;"نعم","⚠ غير مسوى مع الحسابات","✔ معتمد ومسوى")))))))))</f>
        <v/>
      </c>
      <c r="R4175">
        <f>N(R4174)+IF(A4175="عهدة",1,0)</f>
        <v/>
      </c>
      <c r="S4175">
        <f>IF(C4175="","",IF(AND(C4175&gt;=DATE(2026,9,1),C4175&lt;=DATE(2027,8,31)),(YEAR(C4175)-2026)*12+MONTH(C4175)-8,""))</f>
        <v/>
      </c>
      <c r="T4175">
        <f>IF(AND(A4175="مصروف",R4175&gt;0,I4175="موافق",S4175&lt;&gt;"",H4175&lt;&gt;""),N(G4175),0)</f>
        <v/>
      </c>
    </row>
    <row r="4176">
      <c r="A4176" s="19" t="n"/>
      <c r="B4176" s="20">
        <f>IF(A4176="","",IF(R4176=0,"⚠ أضف سطر عهدة أولًا","DMT-"&amp;TEXT(R4176,"000")))</f>
        <v/>
      </c>
      <c r="C4176" s="21" t="n"/>
      <c r="D4176" s="20">
        <f>IF(C4176="","",IF(S4176="","خارج السنة المالية",INDEX(القوائم!$D$2:$D$13,S4176)))</f>
        <v/>
      </c>
      <c r="E4176" s="22" t="n"/>
      <c r="F4176" s="23" t="n"/>
      <c r="G4176" s="23" t="n"/>
      <c r="H4176" s="22" t="n"/>
      <c r="I4176" s="19" t="n"/>
      <c r="J4176" s="21" t="n"/>
      <c r="K4176" s="19" t="n"/>
      <c r="L4176" s="19" t="n"/>
      <c r="M4176" s="21" t="n"/>
      <c r="N4176" s="22" t="n"/>
      <c r="O4176" s="24">
        <f>IF(A4176&lt;&gt;"عهدة","",SUMIFS($G$8:$G$5007,$B$8:$B$5007,B4176,$A$8:$A$5007,"مصروف",$I$8:$I$5007,"&lt;&gt;مرفوض"))</f>
        <v/>
      </c>
      <c r="P4176" s="25">
        <f>IF(A4176&lt;&gt;"عهدة","",N(F4176)-O4176)</f>
        <v/>
      </c>
      <c r="Q4176" s="26">
        <f>IF(A4176="","",IF(A4176="عهدة",IF(N(F4176)=0,"⚠ أدخل قيمة العهدة",IF(P4176&lt;0,"⛔ عجز / زيادة مصروفات "&amp;TEXT(-P4176,"#,##0"),IF(COUNTIFS($B$8:$B$5007,B4176,$A$8:$A$5007,"مصروف",$I$8:$I$5007,"&lt;&gt;مرفوض",$K$8:$K$5007,"&lt;&gt;نعم")&gt;0,"⚠ "&amp;COUNTIFS($B$8:$B$5007,B4176,$A$8:$A$5007,"مصروف",$I$8:$I$5007,"&lt;&gt;مرفوض",$K$8:$K$5007,"&lt;&gt;نعم")&amp;" مصروف غير مسوى",IF(L4176="تمت التسوية",IF(P4176=0,"✔ متوازنة وتمت التسوية","✔ تمت التسوية – متبقي "&amp;TEXT(P4176,"#,##0")),IF(P4176&gt;0,"متبقي "&amp;TEXT(P4176,"#,##0"),"✔ متوازنة"))))),IF(R4176=0,"⚠ أضف سطر عهدة أولًا",IF(OR(C4176="",N(G4176)=0),"⚠ أكمل التاريخ والقيمة",IF(S4176="","⚠ التاريخ خارج السنة المالية",IF(H4176="","⚠ اختر بند الموازنة",IF(I4176="مرفوض","✖ مرفوض من المدير",IF(I4176&lt;&gt;"موافق","⏳ بانتظار موافقة المدير",IF(K4176&lt;&gt;"نعم","⚠ غير مسوى مع الحسابات","✔ معتمد ومسوى")))))))))</f>
        <v/>
      </c>
      <c r="R4176">
        <f>N(R4175)+IF(A4176="عهدة",1,0)</f>
        <v/>
      </c>
      <c r="S4176">
        <f>IF(C4176="","",IF(AND(C4176&gt;=DATE(2026,9,1),C4176&lt;=DATE(2027,8,31)),(YEAR(C4176)-2026)*12+MONTH(C4176)-8,""))</f>
        <v/>
      </c>
      <c r="T4176">
        <f>IF(AND(A4176="مصروف",R4176&gt;0,I4176="موافق",S4176&lt;&gt;"",H4176&lt;&gt;""),N(G4176),0)</f>
        <v/>
      </c>
    </row>
    <row r="4177">
      <c r="A4177" s="19" t="n"/>
      <c r="B4177" s="20">
        <f>IF(A4177="","",IF(R4177=0,"⚠ أضف سطر عهدة أولًا","DMT-"&amp;TEXT(R4177,"000")))</f>
        <v/>
      </c>
      <c r="C4177" s="21" t="n"/>
      <c r="D4177" s="20">
        <f>IF(C4177="","",IF(S4177="","خارج السنة المالية",INDEX(القوائم!$D$2:$D$13,S4177)))</f>
        <v/>
      </c>
      <c r="E4177" s="22" t="n"/>
      <c r="F4177" s="23" t="n"/>
      <c r="G4177" s="23" t="n"/>
      <c r="H4177" s="22" t="n"/>
      <c r="I4177" s="19" t="n"/>
      <c r="J4177" s="21" t="n"/>
      <c r="K4177" s="19" t="n"/>
      <c r="L4177" s="19" t="n"/>
      <c r="M4177" s="21" t="n"/>
      <c r="N4177" s="22" t="n"/>
      <c r="O4177" s="24">
        <f>IF(A4177&lt;&gt;"عهدة","",SUMIFS($G$8:$G$5007,$B$8:$B$5007,B4177,$A$8:$A$5007,"مصروف",$I$8:$I$5007,"&lt;&gt;مرفوض"))</f>
        <v/>
      </c>
      <c r="P4177" s="25">
        <f>IF(A4177&lt;&gt;"عهدة","",N(F4177)-O4177)</f>
        <v/>
      </c>
      <c r="Q4177" s="26">
        <f>IF(A4177="","",IF(A4177="عهدة",IF(N(F4177)=0,"⚠ أدخل قيمة العهدة",IF(P4177&lt;0,"⛔ عجز / زيادة مصروفات "&amp;TEXT(-P4177,"#,##0"),IF(COUNTIFS($B$8:$B$5007,B4177,$A$8:$A$5007,"مصروف",$I$8:$I$5007,"&lt;&gt;مرفوض",$K$8:$K$5007,"&lt;&gt;نعم")&gt;0,"⚠ "&amp;COUNTIFS($B$8:$B$5007,B4177,$A$8:$A$5007,"مصروف",$I$8:$I$5007,"&lt;&gt;مرفوض",$K$8:$K$5007,"&lt;&gt;نعم")&amp;" مصروف غير مسوى",IF(L4177="تمت التسوية",IF(P4177=0,"✔ متوازنة وتمت التسوية","✔ تمت التسوية – متبقي "&amp;TEXT(P4177,"#,##0")),IF(P4177&gt;0,"متبقي "&amp;TEXT(P4177,"#,##0"),"✔ متوازنة"))))),IF(R4177=0,"⚠ أضف سطر عهدة أولًا",IF(OR(C4177="",N(G4177)=0),"⚠ أكمل التاريخ والقيمة",IF(S4177="","⚠ التاريخ خارج السنة المالية",IF(H4177="","⚠ اختر بند الموازنة",IF(I4177="مرفوض","✖ مرفوض من المدير",IF(I4177&lt;&gt;"موافق","⏳ بانتظار موافقة المدير",IF(K4177&lt;&gt;"نعم","⚠ غير مسوى مع الحسابات","✔ معتمد ومسوى")))))))))</f>
        <v/>
      </c>
      <c r="R4177">
        <f>N(R4176)+IF(A4177="عهدة",1,0)</f>
        <v/>
      </c>
      <c r="S4177">
        <f>IF(C4177="","",IF(AND(C4177&gt;=DATE(2026,9,1),C4177&lt;=DATE(2027,8,31)),(YEAR(C4177)-2026)*12+MONTH(C4177)-8,""))</f>
        <v/>
      </c>
      <c r="T4177">
        <f>IF(AND(A4177="مصروف",R4177&gt;0,I4177="موافق",S4177&lt;&gt;"",H4177&lt;&gt;""),N(G4177),0)</f>
        <v/>
      </c>
    </row>
    <row r="4178">
      <c r="A4178" s="19" t="n"/>
      <c r="B4178" s="20">
        <f>IF(A4178="","",IF(R4178=0,"⚠ أضف سطر عهدة أولًا","DMT-"&amp;TEXT(R4178,"000")))</f>
        <v/>
      </c>
      <c r="C4178" s="21" t="n"/>
      <c r="D4178" s="20">
        <f>IF(C4178="","",IF(S4178="","خارج السنة المالية",INDEX(القوائم!$D$2:$D$13,S4178)))</f>
        <v/>
      </c>
      <c r="E4178" s="22" t="n"/>
      <c r="F4178" s="23" t="n"/>
      <c r="G4178" s="23" t="n"/>
      <c r="H4178" s="22" t="n"/>
      <c r="I4178" s="19" t="n"/>
      <c r="J4178" s="21" t="n"/>
      <c r="K4178" s="19" t="n"/>
      <c r="L4178" s="19" t="n"/>
      <c r="M4178" s="21" t="n"/>
      <c r="N4178" s="22" t="n"/>
      <c r="O4178" s="24">
        <f>IF(A4178&lt;&gt;"عهدة","",SUMIFS($G$8:$G$5007,$B$8:$B$5007,B4178,$A$8:$A$5007,"مصروف",$I$8:$I$5007,"&lt;&gt;مرفوض"))</f>
        <v/>
      </c>
      <c r="P4178" s="25">
        <f>IF(A4178&lt;&gt;"عهدة","",N(F4178)-O4178)</f>
        <v/>
      </c>
      <c r="Q4178" s="26">
        <f>IF(A4178="","",IF(A4178="عهدة",IF(N(F4178)=0,"⚠ أدخل قيمة العهدة",IF(P4178&lt;0,"⛔ عجز / زيادة مصروفات "&amp;TEXT(-P4178,"#,##0"),IF(COUNTIFS($B$8:$B$5007,B4178,$A$8:$A$5007,"مصروف",$I$8:$I$5007,"&lt;&gt;مرفوض",$K$8:$K$5007,"&lt;&gt;نعم")&gt;0,"⚠ "&amp;COUNTIFS($B$8:$B$5007,B4178,$A$8:$A$5007,"مصروف",$I$8:$I$5007,"&lt;&gt;مرفوض",$K$8:$K$5007,"&lt;&gt;نعم")&amp;" مصروف غير مسوى",IF(L4178="تمت التسوية",IF(P4178=0,"✔ متوازنة وتمت التسوية","✔ تمت التسوية – متبقي "&amp;TEXT(P4178,"#,##0")),IF(P4178&gt;0,"متبقي "&amp;TEXT(P4178,"#,##0"),"✔ متوازنة"))))),IF(R4178=0,"⚠ أضف سطر عهدة أولًا",IF(OR(C4178="",N(G4178)=0),"⚠ أكمل التاريخ والقيمة",IF(S4178="","⚠ التاريخ خارج السنة المالية",IF(H4178="","⚠ اختر بند الموازنة",IF(I4178="مرفوض","✖ مرفوض من المدير",IF(I4178&lt;&gt;"موافق","⏳ بانتظار موافقة المدير",IF(K4178&lt;&gt;"نعم","⚠ غير مسوى مع الحسابات","✔ معتمد ومسوى")))))))))</f>
        <v/>
      </c>
      <c r="R4178">
        <f>N(R4177)+IF(A4178="عهدة",1,0)</f>
        <v/>
      </c>
      <c r="S4178">
        <f>IF(C4178="","",IF(AND(C4178&gt;=DATE(2026,9,1),C4178&lt;=DATE(2027,8,31)),(YEAR(C4178)-2026)*12+MONTH(C4178)-8,""))</f>
        <v/>
      </c>
      <c r="T4178">
        <f>IF(AND(A4178="مصروف",R4178&gt;0,I4178="موافق",S4178&lt;&gt;"",H4178&lt;&gt;""),N(G4178),0)</f>
        <v/>
      </c>
    </row>
    <row r="4179">
      <c r="A4179" s="19" t="n"/>
      <c r="B4179" s="20">
        <f>IF(A4179="","",IF(R4179=0,"⚠ أضف سطر عهدة أولًا","DMT-"&amp;TEXT(R4179,"000")))</f>
        <v/>
      </c>
      <c r="C4179" s="21" t="n"/>
      <c r="D4179" s="20">
        <f>IF(C4179="","",IF(S4179="","خارج السنة المالية",INDEX(القوائم!$D$2:$D$13,S4179)))</f>
        <v/>
      </c>
      <c r="E4179" s="22" t="n"/>
      <c r="F4179" s="23" t="n"/>
      <c r="G4179" s="23" t="n"/>
      <c r="H4179" s="22" t="n"/>
      <c r="I4179" s="19" t="n"/>
      <c r="J4179" s="21" t="n"/>
      <c r="K4179" s="19" t="n"/>
      <c r="L4179" s="19" t="n"/>
      <c r="M4179" s="21" t="n"/>
      <c r="N4179" s="22" t="n"/>
      <c r="O4179" s="24">
        <f>IF(A4179&lt;&gt;"عهدة","",SUMIFS($G$8:$G$5007,$B$8:$B$5007,B4179,$A$8:$A$5007,"مصروف",$I$8:$I$5007,"&lt;&gt;مرفوض"))</f>
        <v/>
      </c>
      <c r="P4179" s="25">
        <f>IF(A4179&lt;&gt;"عهدة","",N(F4179)-O4179)</f>
        <v/>
      </c>
      <c r="Q4179" s="26">
        <f>IF(A4179="","",IF(A4179="عهدة",IF(N(F4179)=0,"⚠ أدخل قيمة العهدة",IF(P4179&lt;0,"⛔ عجز / زيادة مصروفات "&amp;TEXT(-P4179,"#,##0"),IF(COUNTIFS($B$8:$B$5007,B4179,$A$8:$A$5007,"مصروف",$I$8:$I$5007,"&lt;&gt;مرفوض",$K$8:$K$5007,"&lt;&gt;نعم")&gt;0,"⚠ "&amp;COUNTIFS($B$8:$B$5007,B4179,$A$8:$A$5007,"مصروف",$I$8:$I$5007,"&lt;&gt;مرفوض",$K$8:$K$5007,"&lt;&gt;نعم")&amp;" مصروف غير مسوى",IF(L4179="تمت التسوية",IF(P4179=0,"✔ متوازنة وتمت التسوية","✔ تمت التسوية – متبقي "&amp;TEXT(P4179,"#,##0")),IF(P4179&gt;0,"متبقي "&amp;TEXT(P4179,"#,##0"),"✔ متوازنة"))))),IF(R4179=0,"⚠ أضف سطر عهدة أولًا",IF(OR(C4179="",N(G4179)=0),"⚠ أكمل التاريخ والقيمة",IF(S4179="","⚠ التاريخ خارج السنة المالية",IF(H4179="","⚠ اختر بند الموازنة",IF(I4179="مرفوض","✖ مرفوض من المدير",IF(I4179&lt;&gt;"موافق","⏳ بانتظار موافقة المدير",IF(K4179&lt;&gt;"نعم","⚠ غير مسوى مع الحسابات","✔ معتمد ومسوى")))))))))</f>
        <v/>
      </c>
      <c r="R4179">
        <f>N(R4178)+IF(A4179="عهدة",1,0)</f>
        <v/>
      </c>
      <c r="S4179">
        <f>IF(C4179="","",IF(AND(C4179&gt;=DATE(2026,9,1),C4179&lt;=DATE(2027,8,31)),(YEAR(C4179)-2026)*12+MONTH(C4179)-8,""))</f>
        <v/>
      </c>
      <c r="T4179">
        <f>IF(AND(A4179="مصروف",R4179&gt;0,I4179="موافق",S4179&lt;&gt;"",H4179&lt;&gt;""),N(G4179),0)</f>
        <v/>
      </c>
    </row>
    <row r="4180">
      <c r="A4180" s="19" t="n"/>
      <c r="B4180" s="20">
        <f>IF(A4180="","",IF(R4180=0,"⚠ أضف سطر عهدة أولًا","DMT-"&amp;TEXT(R4180,"000")))</f>
        <v/>
      </c>
      <c r="C4180" s="21" t="n"/>
      <c r="D4180" s="20">
        <f>IF(C4180="","",IF(S4180="","خارج السنة المالية",INDEX(القوائم!$D$2:$D$13,S4180)))</f>
        <v/>
      </c>
      <c r="E4180" s="22" t="n"/>
      <c r="F4180" s="23" t="n"/>
      <c r="G4180" s="23" t="n"/>
      <c r="H4180" s="22" t="n"/>
      <c r="I4180" s="19" t="n"/>
      <c r="J4180" s="21" t="n"/>
      <c r="K4180" s="19" t="n"/>
      <c r="L4180" s="19" t="n"/>
      <c r="M4180" s="21" t="n"/>
      <c r="N4180" s="22" t="n"/>
      <c r="O4180" s="24">
        <f>IF(A4180&lt;&gt;"عهدة","",SUMIFS($G$8:$G$5007,$B$8:$B$5007,B4180,$A$8:$A$5007,"مصروف",$I$8:$I$5007,"&lt;&gt;مرفوض"))</f>
        <v/>
      </c>
      <c r="P4180" s="25">
        <f>IF(A4180&lt;&gt;"عهدة","",N(F4180)-O4180)</f>
        <v/>
      </c>
      <c r="Q4180" s="26">
        <f>IF(A4180="","",IF(A4180="عهدة",IF(N(F4180)=0,"⚠ أدخل قيمة العهدة",IF(P4180&lt;0,"⛔ عجز / زيادة مصروفات "&amp;TEXT(-P4180,"#,##0"),IF(COUNTIFS($B$8:$B$5007,B4180,$A$8:$A$5007,"مصروف",$I$8:$I$5007,"&lt;&gt;مرفوض",$K$8:$K$5007,"&lt;&gt;نعم")&gt;0,"⚠ "&amp;COUNTIFS($B$8:$B$5007,B4180,$A$8:$A$5007,"مصروف",$I$8:$I$5007,"&lt;&gt;مرفوض",$K$8:$K$5007,"&lt;&gt;نعم")&amp;" مصروف غير مسوى",IF(L4180="تمت التسوية",IF(P4180=0,"✔ متوازنة وتمت التسوية","✔ تمت التسوية – متبقي "&amp;TEXT(P4180,"#,##0")),IF(P4180&gt;0,"متبقي "&amp;TEXT(P4180,"#,##0"),"✔ متوازنة"))))),IF(R4180=0,"⚠ أضف سطر عهدة أولًا",IF(OR(C4180="",N(G4180)=0),"⚠ أكمل التاريخ والقيمة",IF(S4180="","⚠ التاريخ خارج السنة المالية",IF(H4180="","⚠ اختر بند الموازنة",IF(I4180="مرفوض","✖ مرفوض من المدير",IF(I4180&lt;&gt;"موافق","⏳ بانتظار موافقة المدير",IF(K4180&lt;&gt;"نعم","⚠ غير مسوى مع الحسابات","✔ معتمد ومسوى")))))))))</f>
        <v/>
      </c>
      <c r="R4180">
        <f>N(R4179)+IF(A4180="عهدة",1,0)</f>
        <v/>
      </c>
      <c r="S4180">
        <f>IF(C4180="","",IF(AND(C4180&gt;=DATE(2026,9,1),C4180&lt;=DATE(2027,8,31)),(YEAR(C4180)-2026)*12+MONTH(C4180)-8,""))</f>
        <v/>
      </c>
      <c r="T4180">
        <f>IF(AND(A4180="مصروف",R4180&gt;0,I4180="موافق",S4180&lt;&gt;"",H4180&lt;&gt;""),N(G4180),0)</f>
        <v/>
      </c>
    </row>
    <row r="4181">
      <c r="A4181" s="19" t="n"/>
      <c r="B4181" s="20">
        <f>IF(A4181="","",IF(R4181=0,"⚠ أضف سطر عهدة أولًا","DMT-"&amp;TEXT(R4181,"000")))</f>
        <v/>
      </c>
      <c r="C4181" s="21" t="n"/>
      <c r="D4181" s="20">
        <f>IF(C4181="","",IF(S4181="","خارج السنة المالية",INDEX(القوائم!$D$2:$D$13,S4181)))</f>
        <v/>
      </c>
      <c r="E4181" s="22" t="n"/>
      <c r="F4181" s="23" t="n"/>
      <c r="G4181" s="23" t="n"/>
      <c r="H4181" s="22" t="n"/>
      <c r="I4181" s="19" t="n"/>
      <c r="J4181" s="21" t="n"/>
      <c r="K4181" s="19" t="n"/>
      <c r="L4181" s="19" t="n"/>
      <c r="M4181" s="21" t="n"/>
      <c r="N4181" s="22" t="n"/>
      <c r="O4181" s="24">
        <f>IF(A4181&lt;&gt;"عهدة","",SUMIFS($G$8:$G$5007,$B$8:$B$5007,B4181,$A$8:$A$5007,"مصروف",$I$8:$I$5007,"&lt;&gt;مرفوض"))</f>
        <v/>
      </c>
      <c r="P4181" s="25">
        <f>IF(A4181&lt;&gt;"عهدة","",N(F4181)-O4181)</f>
        <v/>
      </c>
      <c r="Q4181" s="26">
        <f>IF(A4181="","",IF(A4181="عهدة",IF(N(F4181)=0,"⚠ أدخل قيمة العهدة",IF(P4181&lt;0,"⛔ عجز / زيادة مصروفات "&amp;TEXT(-P4181,"#,##0"),IF(COUNTIFS($B$8:$B$5007,B4181,$A$8:$A$5007,"مصروف",$I$8:$I$5007,"&lt;&gt;مرفوض",$K$8:$K$5007,"&lt;&gt;نعم")&gt;0,"⚠ "&amp;COUNTIFS($B$8:$B$5007,B4181,$A$8:$A$5007,"مصروف",$I$8:$I$5007,"&lt;&gt;مرفوض",$K$8:$K$5007,"&lt;&gt;نعم")&amp;" مصروف غير مسوى",IF(L4181="تمت التسوية",IF(P4181=0,"✔ متوازنة وتمت التسوية","✔ تمت التسوية – متبقي "&amp;TEXT(P4181,"#,##0")),IF(P4181&gt;0,"متبقي "&amp;TEXT(P4181,"#,##0"),"✔ متوازنة"))))),IF(R4181=0,"⚠ أضف سطر عهدة أولًا",IF(OR(C4181="",N(G4181)=0),"⚠ أكمل التاريخ والقيمة",IF(S4181="","⚠ التاريخ خارج السنة المالية",IF(H4181="","⚠ اختر بند الموازنة",IF(I4181="مرفوض","✖ مرفوض من المدير",IF(I4181&lt;&gt;"موافق","⏳ بانتظار موافقة المدير",IF(K4181&lt;&gt;"نعم","⚠ غير مسوى مع الحسابات","✔ معتمد ومسوى")))))))))</f>
        <v/>
      </c>
      <c r="R4181">
        <f>N(R4180)+IF(A4181="عهدة",1,0)</f>
        <v/>
      </c>
      <c r="S4181">
        <f>IF(C4181="","",IF(AND(C4181&gt;=DATE(2026,9,1),C4181&lt;=DATE(2027,8,31)),(YEAR(C4181)-2026)*12+MONTH(C4181)-8,""))</f>
        <v/>
      </c>
      <c r="T4181">
        <f>IF(AND(A4181="مصروف",R4181&gt;0,I4181="موافق",S4181&lt;&gt;"",H4181&lt;&gt;""),N(G4181),0)</f>
        <v/>
      </c>
    </row>
    <row r="4182">
      <c r="A4182" s="19" t="n"/>
      <c r="B4182" s="20">
        <f>IF(A4182="","",IF(R4182=0,"⚠ أضف سطر عهدة أولًا","DMT-"&amp;TEXT(R4182,"000")))</f>
        <v/>
      </c>
      <c r="C4182" s="21" t="n"/>
      <c r="D4182" s="20">
        <f>IF(C4182="","",IF(S4182="","خارج السنة المالية",INDEX(القوائم!$D$2:$D$13,S4182)))</f>
        <v/>
      </c>
      <c r="E4182" s="22" t="n"/>
      <c r="F4182" s="23" t="n"/>
      <c r="G4182" s="23" t="n"/>
      <c r="H4182" s="22" t="n"/>
      <c r="I4182" s="19" t="n"/>
      <c r="J4182" s="21" t="n"/>
      <c r="K4182" s="19" t="n"/>
      <c r="L4182" s="19" t="n"/>
      <c r="M4182" s="21" t="n"/>
      <c r="N4182" s="22" t="n"/>
      <c r="O4182" s="24">
        <f>IF(A4182&lt;&gt;"عهدة","",SUMIFS($G$8:$G$5007,$B$8:$B$5007,B4182,$A$8:$A$5007,"مصروف",$I$8:$I$5007,"&lt;&gt;مرفوض"))</f>
        <v/>
      </c>
      <c r="P4182" s="25">
        <f>IF(A4182&lt;&gt;"عهدة","",N(F4182)-O4182)</f>
        <v/>
      </c>
      <c r="Q4182" s="26">
        <f>IF(A4182="","",IF(A4182="عهدة",IF(N(F4182)=0,"⚠ أدخل قيمة العهدة",IF(P4182&lt;0,"⛔ عجز / زيادة مصروفات "&amp;TEXT(-P4182,"#,##0"),IF(COUNTIFS($B$8:$B$5007,B4182,$A$8:$A$5007,"مصروف",$I$8:$I$5007,"&lt;&gt;مرفوض",$K$8:$K$5007,"&lt;&gt;نعم")&gt;0,"⚠ "&amp;COUNTIFS($B$8:$B$5007,B4182,$A$8:$A$5007,"مصروف",$I$8:$I$5007,"&lt;&gt;مرفوض",$K$8:$K$5007,"&lt;&gt;نعم")&amp;" مصروف غير مسوى",IF(L4182="تمت التسوية",IF(P4182=0,"✔ متوازنة وتمت التسوية","✔ تمت التسوية – متبقي "&amp;TEXT(P4182,"#,##0")),IF(P4182&gt;0,"متبقي "&amp;TEXT(P4182,"#,##0"),"✔ متوازنة"))))),IF(R4182=0,"⚠ أضف سطر عهدة أولًا",IF(OR(C4182="",N(G4182)=0),"⚠ أكمل التاريخ والقيمة",IF(S4182="","⚠ التاريخ خارج السنة المالية",IF(H4182="","⚠ اختر بند الموازنة",IF(I4182="مرفوض","✖ مرفوض من المدير",IF(I4182&lt;&gt;"موافق","⏳ بانتظار موافقة المدير",IF(K4182&lt;&gt;"نعم","⚠ غير مسوى مع الحسابات","✔ معتمد ومسوى")))))))))</f>
        <v/>
      </c>
      <c r="R4182">
        <f>N(R4181)+IF(A4182="عهدة",1,0)</f>
        <v/>
      </c>
      <c r="S4182">
        <f>IF(C4182="","",IF(AND(C4182&gt;=DATE(2026,9,1),C4182&lt;=DATE(2027,8,31)),(YEAR(C4182)-2026)*12+MONTH(C4182)-8,""))</f>
        <v/>
      </c>
      <c r="T4182">
        <f>IF(AND(A4182="مصروف",R4182&gt;0,I4182="موافق",S4182&lt;&gt;"",H4182&lt;&gt;""),N(G4182),0)</f>
        <v/>
      </c>
    </row>
    <row r="4183">
      <c r="A4183" s="19" t="n"/>
      <c r="B4183" s="20">
        <f>IF(A4183="","",IF(R4183=0,"⚠ أضف سطر عهدة أولًا","DMT-"&amp;TEXT(R4183,"000")))</f>
        <v/>
      </c>
      <c r="C4183" s="21" t="n"/>
      <c r="D4183" s="20">
        <f>IF(C4183="","",IF(S4183="","خارج السنة المالية",INDEX(القوائم!$D$2:$D$13,S4183)))</f>
        <v/>
      </c>
      <c r="E4183" s="22" t="n"/>
      <c r="F4183" s="23" t="n"/>
      <c r="G4183" s="23" t="n"/>
      <c r="H4183" s="22" t="n"/>
      <c r="I4183" s="19" t="n"/>
      <c r="J4183" s="21" t="n"/>
      <c r="K4183" s="19" t="n"/>
      <c r="L4183" s="19" t="n"/>
      <c r="M4183" s="21" t="n"/>
      <c r="N4183" s="22" t="n"/>
      <c r="O4183" s="24">
        <f>IF(A4183&lt;&gt;"عهدة","",SUMIFS($G$8:$G$5007,$B$8:$B$5007,B4183,$A$8:$A$5007,"مصروف",$I$8:$I$5007,"&lt;&gt;مرفوض"))</f>
        <v/>
      </c>
      <c r="P4183" s="25">
        <f>IF(A4183&lt;&gt;"عهدة","",N(F4183)-O4183)</f>
        <v/>
      </c>
      <c r="Q4183" s="26">
        <f>IF(A4183="","",IF(A4183="عهدة",IF(N(F4183)=0,"⚠ أدخل قيمة العهدة",IF(P4183&lt;0,"⛔ عجز / زيادة مصروفات "&amp;TEXT(-P4183,"#,##0"),IF(COUNTIFS($B$8:$B$5007,B4183,$A$8:$A$5007,"مصروف",$I$8:$I$5007,"&lt;&gt;مرفوض",$K$8:$K$5007,"&lt;&gt;نعم")&gt;0,"⚠ "&amp;COUNTIFS($B$8:$B$5007,B4183,$A$8:$A$5007,"مصروف",$I$8:$I$5007,"&lt;&gt;مرفوض",$K$8:$K$5007,"&lt;&gt;نعم")&amp;" مصروف غير مسوى",IF(L4183="تمت التسوية",IF(P4183=0,"✔ متوازنة وتمت التسوية","✔ تمت التسوية – متبقي "&amp;TEXT(P4183,"#,##0")),IF(P4183&gt;0,"متبقي "&amp;TEXT(P4183,"#,##0"),"✔ متوازنة"))))),IF(R4183=0,"⚠ أضف سطر عهدة أولًا",IF(OR(C4183="",N(G4183)=0),"⚠ أكمل التاريخ والقيمة",IF(S4183="","⚠ التاريخ خارج السنة المالية",IF(H4183="","⚠ اختر بند الموازنة",IF(I4183="مرفوض","✖ مرفوض من المدير",IF(I4183&lt;&gt;"موافق","⏳ بانتظار موافقة المدير",IF(K4183&lt;&gt;"نعم","⚠ غير مسوى مع الحسابات","✔ معتمد ومسوى")))))))))</f>
        <v/>
      </c>
      <c r="R4183">
        <f>N(R4182)+IF(A4183="عهدة",1,0)</f>
        <v/>
      </c>
      <c r="S4183">
        <f>IF(C4183="","",IF(AND(C4183&gt;=DATE(2026,9,1),C4183&lt;=DATE(2027,8,31)),(YEAR(C4183)-2026)*12+MONTH(C4183)-8,""))</f>
        <v/>
      </c>
      <c r="T4183">
        <f>IF(AND(A4183="مصروف",R4183&gt;0,I4183="موافق",S4183&lt;&gt;"",H4183&lt;&gt;""),N(G4183),0)</f>
        <v/>
      </c>
    </row>
    <row r="4184">
      <c r="A4184" s="19" t="n"/>
      <c r="B4184" s="20">
        <f>IF(A4184="","",IF(R4184=0,"⚠ أضف سطر عهدة أولًا","DMT-"&amp;TEXT(R4184,"000")))</f>
        <v/>
      </c>
      <c r="C4184" s="21" t="n"/>
      <c r="D4184" s="20">
        <f>IF(C4184="","",IF(S4184="","خارج السنة المالية",INDEX(القوائم!$D$2:$D$13,S4184)))</f>
        <v/>
      </c>
      <c r="E4184" s="22" t="n"/>
      <c r="F4184" s="23" t="n"/>
      <c r="G4184" s="23" t="n"/>
      <c r="H4184" s="22" t="n"/>
      <c r="I4184" s="19" t="n"/>
      <c r="J4184" s="21" t="n"/>
      <c r="K4184" s="19" t="n"/>
      <c r="L4184" s="19" t="n"/>
      <c r="M4184" s="21" t="n"/>
      <c r="N4184" s="22" t="n"/>
      <c r="O4184" s="24">
        <f>IF(A4184&lt;&gt;"عهدة","",SUMIFS($G$8:$G$5007,$B$8:$B$5007,B4184,$A$8:$A$5007,"مصروف",$I$8:$I$5007,"&lt;&gt;مرفوض"))</f>
        <v/>
      </c>
      <c r="P4184" s="25">
        <f>IF(A4184&lt;&gt;"عهدة","",N(F4184)-O4184)</f>
        <v/>
      </c>
      <c r="Q4184" s="26">
        <f>IF(A4184="","",IF(A4184="عهدة",IF(N(F4184)=0,"⚠ أدخل قيمة العهدة",IF(P4184&lt;0,"⛔ عجز / زيادة مصروفات "&amp;TEXT(-P4184,"#,##0"),IF(COUNTIFS($B$8:$B$5007,B4184,$A$8:$A$5007,"مصروف",$I$8:$I$5007,"&lt;&gt;مرفوض",$K$8:$K$5007,"&lt;&gt;نعم")&gt;0,"⚠ "&amp;COUNTIFS($B$8:$B$5007,B4184,$A$8:$A$5007,"مصروف",$I$8:$I$5007,"&lt;&gt;مرفوض",$K$8:$K$5007,"&lt;&gt;نعم")&amp;" مصروف غير مسوى",IF(L4184="تمت التسوية",IF(P4184=0,"✔ متوازنة وتمت التسوية","✔ تمت التسوية – متبقي "&amp;TEXT(P4184,"#,##0")),IF(P4184&gt;0,"متبقي "&amp;TEXT(P4184,"#,##0"),"✔ متوازنة"))))),IF(R4184=0,"⚠ أضف سطر عهدة أولًا",IF(OR(C4184="",N(G4184)=0),"⚠ أكمل التاريخ والقيمة",IF(S4184="","⚠ التاريخ خارج السنة المالية",IF(H4184="","⚠ اختر بند الموازنة",IF(I4184="مرفوض","✖ مرفوض من المدير",IF(I4184&lt;&gt;"موافق","⏳ بانتظار موافقة المدير",IF(K4184&lt;&gt;"نعم","⚠ غير مسوى مع الحسابات","✔ معتمد ومسوى")))))))))</f>
        <v/>
      </c>
      <c r="R4184">
        <f>N(R4183)+IF(A4184="عهدة",1,0)</f>
        <v/>
      </c>
      <c r="S4184">
        <f>IF(C4184="","",IF(AND(C4184&gt;=DATE(2026,9,1),C4184&lt;=DATE(2027,8,31)),(YEAR(C4184)-2026)*12+MONTH(C4184)-8,""))</f>
        <v/>
      </c>
      <c r="T4184">
        <f>IF(AND(A4184="مصروف",R4184&gt;0,I4184="موافق",S4184&lt;&gt;"",H4184&lt;&gt;""),N(G4184),0)</f>
        <v/>
      </c>
    </row>
    <row r="4185">
      <c r="A4185" s="19" t="n"/>
      <c r="B4185" s="20">
        <f>IF(A4185="","",IF(R4185=0,"⚠ أضف سطر عهدة أولًا","DMT-"&amp;TEXT(R4185,"000")))</f>
        <v/>
      </c>
      <c r="C4185" s="21" t="n"/>
      <c r="D4185" s="20">
        <f>IF(C4185="","",IF(S4185="","خارج السنة المالية",INDEX(القوائم!$D$2:$D$13,S4185)))</f>
        <v/>
      </c>
      <c r="E4185" s="22" t="n"/>
      <c r="F4185" s="23" t="n"/>
      <c r="G4185" s="23" t="n"/>
      <c r="H4185" s="22" t="n"/>
      <c r="I4185" s="19" t="n"/>
      <c r="J4185" s="21" t="n"/>
      <c r="K4185" s="19" t="n"/>
      <c r="L4185" s="19" t="n"/>
      <c r="M4185" s="21" t="n"/>
      <c r="N4185" s="22" t="n"/>
      <c r="O4185" s="24">
        <f>IF(A4185&lt;&gt;"عهدة","",SUMIFS($G$8:$G$5007,$B$8:$B$5007,B4185,$A$8:$A$5007,"مصروف",$I$8:$I$5007,"&lt;&gt;مرفوض"))</f>
        <v/>
      </c>
      <c r="P4185" s="25">
        <f>IF(A4185&lt;&gt;"عهدة","",N(F4185)-O4185)</f>
        <v/>
      </c>
      <c r="Q4185" s="26">
        <f>IF(A4185="","",IF(A4185="عهدة",IF(N(F4185)=0,"⚠ أدخل قيمة العهدة",IF(P4185&lt;0,"⛔ عجز / زيادة مصروفات "&amp;TEXT(-P4185,"#,##0"),IF(COUNTIFS($B$8:$B$5007,B4185,$A$8:$A$5007,"مصروف",$I$8:$I$5007,"&lt;&gt;مرفوض",$K$8:$K$5007,"&lt;&gt;نعم")&gt;0,"⚠ "&amp;COUNTIFS($B$8:$B$5007,B4185,$A$8:$A$5007,"مصروف",$I$8:$I$5007,"&lt;&gt;مرفوض",$K$8:$K$5007,"&lt;&gt;نعم")&amp;" مصروف غير مسوى",IF(L4185="تمت التسوية",IF(P4185=0,"✔ متوازنة وتمت التسوية","✔ تمت التسوية – متبقي "&amp;TEXT(P4185,"#,##0")),IF(P4185&gt;0,"متبقي "&amp;TEXT(P4185,"#,##0"),"✔ متوازنة"))))),IF(R4185=0,"⚠ أضف سطر عهدة أولًا",IF(OR(C4185="",N(G4185)=0),"⚠ أكمل التاريخ والقيمة",IF(S4185="","⚠ التاريخ خارج السنة المالية",IF(H4185="","⚠ اختر بند الموازنة",IF(I4185="مرفوض","✖ مرفوض من المدير",IF(I4185&lt;&gt;"موافق","⏳ بانتظار موافقة المدير",IF(K4185&lt;&gt;"نعم","⚠ غير مسوى مع الحسابات","✔ معتمد ومسوى")))))))))</f>
        <v/>
      </c>
      <c r="R4185">
        <f>N(R4184)+IF(A4185="عهدة",1,0)</f>
        <v/>
      </c>
      <c r="S4185">
        <f>IF(C4185="","",IF(AND(C4185&gt;=DATE(2026,9,1),C4185&lt;=DATE(2027,8,31)),(YEAR(C4185)-2026)*12+MONTH(C4185)-8,""))</f>
        <v/>
      </c>
      <c r="T4185">
        <f>IF(AND(A4185="مصروف",R4185&gt;0,I4185="موافق",S4185&lt;&gt;"",H4185&lt;&gt;""),N(G4185),0)</f>
        <v/>
      </c>
    </row>
    <row r="4186">
      <c r="A4186" s="19" t="n"/>
      <c r="B4186" s="20">
        <f>IF(A4186="","",IF(R4186=0,"⚠ أضف سطر عهدة أولًا","DMT-"&amp;TEXT(R4186,"000")))</f>
        <v/>
      </c>
      <c r="C4186" s="21" t="n"/>
      <c r="D4186" s="20">
        <f>IF(C4186="","",IF(S4186="","خارج السنة المالية",INDEX(القوائم!$D$2:$D$13,S4186)))</f>
        <v/>
      </c>
      <c r="E4186" s="22" t="n"/>
      <c r="F4186" s="23" t="n"/>
      <c r="G4186" s="23" t="n"/>
      <c r="H4186" s="22" t="n"/>
      <c r="I4186" s="19" t="n"/>
      <c r="J4186" s="21" t="n"/>
      <c r="K4186" s="19" t="n"/>
      <c r="L4186" s="19" t="n"/>
      <c r="M4186" s="21" t="n"/>
      <c r="N4186" s="22" t="n"/>
      <c r="O4186" s="24">
        <f>IF(A4186&lt;&gt;"عهدة","",SUMIFS($G$8:$G$5007,$B$8:$B$5007,B4186,$A$8:$A$5007,"مصروف",$I$8:$I$5007,"&lt;&gt;مرفوض"))</f>
        <v/>
      </c>
      <c r="P4186" s="25">
        <f>IF(A4186&lt;&gt;"عهدة","",N(F4186)-O4186)</f>
        <v/>
      </c>
      <c r="Q4186" s="26">
        <f>IF(A4186="","",IF(A4186="عهدة",IF(N(F4186)=0,"⚠ أدخل قيمة العهدة",IF(P4186&lt;0,"⛔ عجز / زيادة مصروفات "&amp;TEXT(-P4186,"#,##0"),IF(COUNTIFS($B$8:$B$5007,B4186,$A$8:$A$5007,"مصروف",$I$8:$I$5007,"&lt;&gt;مرفوض",$K$8:$K$5007,"&lt;&gt;نعم")&gt;0,"⚠ "&amp;COUNTIFS($B$8:$B$5007,B4186,$A$8:$A$5007,"مصروف",$I$8:$I$5007,"&lt;&gt;مرفوض",$K$8:$K$5007,"&lt;&gt;نعم")&amp;" مصروف غير مسوى",IF(L4186="تمت التسوية",IF(P4186=0,"✔ متوازنة وتمت التسوية","✔ تمت التسوية – متبقي "&amp;TEXT(P4186,"#,##0")),IF(P4186&gt;0,"متبقي "&amp;TEXT(P4186,"#,##0"),"✔ متوازنة"))))),IF(R4186=0,"⚠ أضف سطر عهدة أولًا",IF(OR(C4186="",N(G4186)=0),"⚠ أكمل التاريخ والقيمة",IF(S4186="","⚠ التاريخ خارج السنة المالية",IF(H4186="","⚠ اختر بند الموازنة",IF(I4186="مرفوض","✖ مرفوض من المدير",IF(I4186&lt;&gt;"موافق","⏳ بانتظار موافقة المدير",IF(K4186&lt;&gt;"نعم","⚠ غير مسوى مع الحسابات","✔ معتمد ومسوى")))))))))</f>
        <v/>
      </c>
      <c r="R4186">
        <f>N(R4185)+IF(A4186="عهدة",1,0)</f>
        <v/>
      </c>
      <c r="S4186">
        <f>IF(C4186="","",IF(AND(C4186&gt;=DATE(2026,9,1),C4186&lt;=DATE(2027,8,31)),(YEAR(C4186)-2026)*12+MONTH(C4186)-8,""))</f>
        <v/>
      </c>
      <c r="T4186">
        <f>IF(AND(A4186="مصروف",R4186&gt;0,I4186="موافق",S4186&lt;&gt;"",H4186&lt;&gt;""),N(G4186),0)</f>
        <v/>
      </c>
    </row>
    <row r="4187">
      <c r="A4187" s="19" t="n"/>
      <c r="B4187" s="20">
        <f>IF(A4187="","",IF(R4187=0,"⚠ أضف سطر عهدة أولًا","DMT-"&amp;TEXT(R4187,"000")))</f>
        <v/>
      </c>
      <c r="C4187" s="21" t="n"/>
      <c r="D4187" s="20">
        <f>IF(C4187="","",IF(S4187="","خارج السنة المالية",INDEX(القوائم!$D$2:$D$13,S4187)))</f>
        <v/>
      </c>
      <c r="E4187" s="22" t="n"/>
      <c r="F4187" s="23" t="n"/>
      <c r="G4187" s="23" t="n"/>
      <c r="H4187" s="22" t="n"/>
      <c r="I4187" s="19" t="n"/>
      <c r="J4187" s="21" t="n"/>
      <c r="K4187" s="19" t="n"/>
      <c r="L4187" s="19" t="n"/>
      <c r="M4187" s="21" t="n"/>
      <c r="N4187" s="22" t="n"/>
      <c r="O4187" s="24">
        <f>IF(A4187&lt;&gt;"عهدة","",SUMIFS($G$8:$G$5007,$B$8:$B$5007,B4187,$A$8:$A$5007,"مصروف",$I$8:$I$5007,"&lt;&gt;مرفوض"))</f>
        <v/>
      </c>
      <c r="P4187" s="25">
        <f>IF(A4187&lt;&gt;"عهدة","",N(F4187)-O4187)</f>
        <v/>
      </c>
      <c r="Q4187" s="26">
        <f>IF(A4187="","",IF(A4187="عهدة",IF(N(F4187)=0,"⚠ أدخل قيمة العهدة",IF(P4187&lt;0,"⛔ عجز / زيادة مصروفات "&amp;TEXT(-P4187,"#,##0"),IF(COUNTIFS($B$8:$B$5007,B4187,$A$8:$A$5007,"مصروف",$I$8:$I$5007,"&lt;&gt;مرفوض",$K$8:$K$5007,"&lt;&gt;نعم")&gt;0,"⚠ "&amp;COUNTIFS($B$8:$B$5007,B4187,$A$8:$A$5007,"مصروف",$I$8:$I$5007,"&lt;&gt;مرفوض",$K$8:$K$5007,"&lt;&gt;نعم")&amp;" مصروف غير مسوى",IF(L4187="تمت التسوية",IF(P4187=0,"✔ متوازنة وتمت التسوية","✔ تمت التسوية – متبقي "&amp;TEXT(P4187,"#,##0")),IF(P4187&gt;0,"متبقي "&amp;TEXT(P4187,"#,##0"),"✔ متوازنة"))))),IF(R4187=0,"⚠ أضف سطر عهدة أولًا",IF(OR(C4187="",N(G4187)=0),"⚠ أكمل التاريخ والقيمة",IF(S4187="","⚠ التاريخ خارج السنة المالية",IF(H4187="","⚠ اختر بند الموازنة",IF(I4187="مرفوض","✖ مرفوض من المدير",IF(I4187&lt;&gt;"موافق","⏳ بانتظار موافقة المدير",IF(K4187&lt;&gt;"نعم","⚠ غير مسوى مع الحسابات","✔ معتمد ومسوى")))))))))</f>
        <v/>
      </c>
      <c r="R4187">
        <f>N(R4186)+IF(A4187="عهدة",1,0)</f>
        <v/>
      </c>
      <c r="S4187">
        <f>IF(C4187="","",IF(AND(C4187&gt;=DATE(2026,9,1),C4187&lt;=DATE(2027,8,31)),(YEAR(C4187)-2026)*12+MONTH(C4187)-8,""))</f>
        <v/>
      </c>
      <c r="T4187">
        <f>IF(AND(A4187="مصروف",R4187&gt;0,I4187="موافق",S4187&lt;&gt;"",H4187&lt;&gt;""),N(G4187),0)</f>
        <v/>
      </c>
    </row>
    <row r="4188">
      <c r="A4188" s="19" t="n"/>
      <c r="B4188" s="20">
        <f>IF(A4188="","",IF(R4188=0,"⚠ أضف سطر عهدة أولًا","DMT-"&amp;TEXT(R4188,"000")))</f>
        <v/>
      </c>
      <c r="C4188" s="21" t="n"/>
      <c r="D4188" s="20">
        <f>IF(C4188="","",IF(S4188="","خارج السنة المالية",INDEX(القوائم!$D$2:$D$13,S4188)))</f>
        <v/>
      </c>
      <c r="E4188" s="22" t="n"/>
      <c r="F4188" s="23" t="n"/>
      <c r="G4188" s="23" t="n"/>
      <c r="H4188" s="22" t="n"/>
      <c r="I4188" s="19" t="n"/>
      <c r="J4188" s="21" t="n"/>
      <c r="K4188" s="19" t="n"/>
      <c r="L4188" s="19" t="n"/>
      <c r="M4188" s="21" t="n"/>
      <c r="N4188" s="22" t="n"/>
      <c r="O4188" s="24">
        <f>IF(A4188&lt;&gt;"عهدة","",SUMIFS($G$8:$G$5007,$B$8:$B$5007,B4188,$A$8:$A$5007,"مصروف",$I$8:$I$5007,"&lt;&gt;مرفوض"))</f>
        <v/>
      </c>
      <c r="P4188" s="25">
        <f>IF(A4188&lt;&gt;"عهدة","",N(F4188)-O4188)</f>
        <v/>
      </c>
      <c r="Q4188" s="26">
        <f>IF(A4188="","",IF(A4188="عهدة",IF(N(F4188)=0,"⚠ أدخل قيمة العهدة",IF(P4188&lt;0,"⛔ عجز / زيادة مصروفات "&amp;TEXT(-P4188,"#,##0"),IF(COUNTIFS($B$8:$B$5007,B4188,$A$8:$A$5007,"مصروف",$I$8:$I$5007,"&lt;&gt;مرفوض",$K$8:$K$5007,"&lt;&gt;نعم")&gt;0,"⚠ "&amp;COUNTIFS($B$8:$B$5007,B4188,$A$8:$A$5007,"مصروف",$I$8:$I$5007,"&lt;&gt;مرفوض",$K$8:$K$5007,"&lt;&gt;نعم")&amp;" مصروف غير مسوى",IF(L4188="تمت التسوية",IF(P4188=0,"✔ متوازنة وتمت التسوية","✔ تمت التسوية – متبقي "&amp;TEXT(P4188,"#,##0")),IF(P4188&gt;0,"متبقي "&amp;TEXT(P4188,"#,##0"),"✔ متوازنة"))))),IF(R4188=0,"⚠ أضف سطر عهدة أولًا",IF(OR(C4188="",N(G4188)=0),"⚠ أكمل التاريخ والقيمة",IF(S4188="","⚠ التاريخ خارج السنة المالية",IF(H4188="","⚠ اختر بند الموازنة",IF(I4188="مرفوض","✖ مرفوض من المدير",IF(I4188&lt;&gt;"موافق","⏳ بانتظار موافقة المدير",IF(K4188&lt;&gt;"نعم","⚠ غير مسوى مع الحسابات","✔ معتمد ومسوى")))))))))</f>
        <v/>
      </c>
      <c r="R4188">
        <f>N(R4187)+IF(A4188="عهدة",1,0)</f>
        <v/>
      </c>
      <c r="S4188">
        <f>IF(C4188="","",IF(AND(C4188&gt;=DATE(2026,9,1),C4188&lt;=DATE(2027,8,31)),(YEAR(C4188)-2026)*12+MONTH(C4188)-8,""))</f>
        <v/>
      </c>
      <c r="T4188">
        <f>IF(AND(A4188="مصروف",R4188&gt;0,I4188="موافق",S4188&lt;&gt;"",H4188&lt;&gt;""),N(G4188),0)</f>
        <v/>
      </c>
    </row>
    <row r="4189">
      <c r="A4189" s="19" t="n"/>
      <c r="B4189" s="20">
        <f>IF(A4189="","",IF(R4189=0,"⚠ أضف سطر عهدة أولًا","DMT-"&amp;TEXT(R4189,"000")))</f>
        <v/>
      </c>
      <c r="C4189" s="21" t="n"/>
      <c r="D4189" s="20">
        <f>IF(C4189="","",IF(S4189="","خارج السنة المالية",INDEX(القوائم!$D$2:$D$13,S4189)))</f>
        <v/>
      </c>
      <c r="E4189" s="22" t="n"/>
      <c r="F4189" s="23" t="n"/>
      <c r="G4189" s="23" t="n"/>
      <c r="H4189" s="22" t="n"/>
      <c r="I4189" s="19" t="n"/>
      <c r="J4189" s="21" t="n"/>
      <c r="K4189" s="19" t="n"/>
      <c r="L4189" s="19" t="n"/>
      <c r="M4189" s="21" t="n"/>
      <c r="N4189" s="22" t="n"/>
      <c r="O4189" s="24">
        <f>IF(A4189&lt;&gt;"عهدة","",SUMIFS($G$8:$G$5007,$B$8:$B$5007,B4189,$A$8:$A$5007,"مصروف",$I$8:$I$5007,"&lt;&gt;مرفوض"))</f>
        <v/>
      </c>
      <c r="P4189" s="25">
        <f>IF(A4189&lt;&gt;"عهدة","",N(F4189)-O4189)</f>
        <v/>
      </c>
      <c r="Q4189" s="26">
        <f>IF(A4189="","",IF(A4189="عهدة",IF(N(F4189)=0,"⚠ أدخل قيمة العهدة",IF(P4189&lt;0,"⛔ عجز / زيادة مصروفات "&amp;TEXT(-P4189,"#,##0"),IF(COUNTIFS($B$8:$B$5007,B4189,$A$8:$A$5007,"مصروف",$I$8:$I$5007,"&lt;&gt;مرفوض",$K$8:$K$5007,"&lt;&gt;نعم")&gt;0,"⚠ "&amp;COUNTIFS($B$8:$B$5007,B4189,$A$8:$A$5007,"مصروف",$I$8:$I$5007,"&lt;&gt;مرفوض",$K$8:$K$5007,"&lt;&gt;نعم")&amp;" مصروف غير مسوى",IF(L4189="تمت التسوية",IF(P4189=0,"✔ متوازنة وتمت التسوية","✔ تمت التسوية – متبقي "&amp;TEXT(P4189,"#,##0")),IF(P4189&gt;0,"متبقي "&amp;TEXT(P4189,"#,##0"),"✔ متوازنة"))))),IF(R4189=0,"⚠ أضف سطر عهدة أولًا",IF(OR(C4189="",N(G4189)=0),"⚠ أكمل التاريخ والقيمة",IF(S4189="","⚠ التاريخ خارج السنة المالية",IF(H4189="","⚠ اختر بند الموازنة",IF(I4189="مرفوض","✖ مرفوض من المدير",IF(I4189&lt;&gt;"موافق","⏳ بانتظار موافقة المدير",IF(K4189&lt;&gt;"نعم","⚠ غير مسوى مع الحسابات","✔ معتمد ومسوى")))))))))</f>
        <v/>
      </c>
      <c r="R4189">
        <f>N(R4188)+IF(A4189="عهدة",1,0)</f>
        <v/>
      </c>
      <c r="S4189">
        <f>IF(C4189="","",IF(AND(C4189&gt;=DATE(2026,9,1),C4189&lt;=DATE(2027,8,31)),(YEAR(C4189)-2026)*12+MONTH(C4189)-8,""))</f>
        <v/>
      </c>
      <c r="T4189">
        <f>IF(AND(A4189="مصروف",R4189&gt;0,I4189="موافق",S4189&lt;&gt;"",H4189&lt;&gt;""),N(G4189),0)</f>
        <v/>
      </c>
    </row>
    <row r="4190">
      <c r="A4190" s="19" t="n"/>
      <c r="B4190" s="20">
        <f>IF(A4190="","",IF(R4190=0,"⚠ أضف سطر عهدة أولًا","DMT-"&amp;TEXT(R4190,"000")))</f>
        <v/>
      </c>
      <c r="C4190" s="21" t="n"/>
      <c r="D4190" s="20">
        <f>IF(C4190="","",IF(S4190="","خارج السنة المالية",INDEX(القوائم!$D$2:$D$13,S4190)))</f>
        <v/>
      </c>
      <c r="E4190" s="22" t="n"/>
      <c r="F4190" s="23" t="n"/>
      <c r="G4190" s="23" t="n"/>
      <c r="H4190" s="22" t="n"/>
      <c r="I4190" s="19" t="n"/>
      <c r="J4190" s="21" t="n"/>
      <c r="K4190" s="19" t="n"/>
      <c r="L4190" s="19" t="n"/>
      <c r="M4190" s="21" t="n"/>
      <c r="N4190" s="22" t="n"/>
      <c r="O4190" s="24">
        <f>IF(A4190&lt;&gt;"عهدة","",SUMIFS($G$8:$G$5007,$B$8:$B$5007,B4190,$A$8:$A$5007,"مصروف",$I$8:$I$5007,"&lt;&gt;مرفوض"))</f>
        <v/>
      </c>
      <c r="P4190" s="25">
        <f>IF(A4190&lt;&gt;"عهدة","",N(F4190)-O4190)</f>
        <v/>
      </c>
      <c r="Q4190" s="26">
        <f>IF(A4190="","",IF(A4190="عهدة",IF(N(F4190)=0,"⚠ أدخل قيمة العهدة",IF(P4190&lt;0,"⛔ عجز / زيادة مصروفات "&amp;TEXT(-P4190,"#,##0"),IF(COUNTIFS($B$8:$B$5007,B4190,$A$8:$A$5007,"مصروف",$I$8:$I$5007,"&lt;&gt;مرفوض",$K$8:$K$5007,"&lt;&gt;نعم")&gt;0,"⚠ "&amp;COUNTIFS($B$8:$B$5007,B4190,$A$8:$A$5007,"مصروف",$I$8:$I$5007,"&lt;&gt;مرفوض",$K$8:$K$5007,"&lt;&gt;نعم")&amp;" مصروف غير مسوى",IF(L4190="تمت التسوية",IF(P4190=0,"✔ متوازنة وتمت التسوية","✔ تمت التسوية – متبقي "&amp;TEXT(P4190,"#,##0")),IF(P4190&gt;0,"متبقي "&amp;TEXT(P4190,"#,##0"),"✔ متوازنة"))))),IF(R4190=0,"⚠ أضف سطر عهدة أولًا",IF(OR(C4190="",N(G4190)=0),"⚠ أكمل التاريخ والقيمة",IF(S4190="","⚠ التاريخ خارج السنة المالية",IF(H4190="","⚠ اختر بند الموازنة",IF(I4190="مرفوض","✖ مرفوض من المدير",IF(I4190&lt;&gt;"موافق","⏳ بانتظار موافقة المدير",IF(K4190&lt;&gt;"نعم","⚠ غير مسوى مع الحسابات","✔ معتمد ومسوى")))))))))</f>
        <v/>
      </c>
      <c r="R4190">
        <f>N(R4189)+IF(A4190="عهدة",1,0)</f>
        <v/>
      </c>
      <c r="S4190">
        <f>IF(C4190="","",IF(AND(C4190&gt;=DATE(2026,9,1),C4190&lt;=DATE(2027,8,31)),(YEAR(C4190)-2026)*12+MONTH(C4190)-8,""))</f>
        <v/>
      </c>
      <c r="T4190">
        <f>IF(AND(A4190="مصروف",R4190&gt;0,I4190="موافق",S4190&lt;&gt;"",H4190&lt;&gt;""),N(G4190),0)</f>
        <v/>
      </c>
    </row>
    <row r="4191">
      <c r="A4191" s="19" t="n"/>
      <c r="B4191" s="20">
        <f>IF(A4191="","",IF(R4191=0,"⚠ أضف سطر عهدة أولًا","DMT-"&amp;TEXT(R4191,"000")))</f>
        <v/>
      </c>
      <c r="C4191" s="21" t="n"/>
      <c r="D4191" s="20">
        <f>IF(C4191="","",IF(S4191="","خارج السنة المالية",INDEX(القوائم!$D$2:$D$13,S4191)))</f>
        <v/>
      </c>
      <c r="E4191" s="22" t="n"/>
      <c r="F4191" s="23" t="n"/>
      <c r="G4191" s="23" t="n"/>
      <c r="H4191" s="22" t="n"/>
      <c r="I4191" s="19" t="n"/>
      <c r="J4191" s="21" t="n"/>
      <c r="K4191" s="19" t="n"/>
      <c r="L4191" s="19" t="n"/>
      <c r="M4191" s="21" t="n"/>
      <c r="N4191" s="22" t="n"/>
      <c r="O4191" s="24">
        <f>IF(A4191&lt;&gt;"عهدة","",SUMIFS($G$8:$G$5007,$B$8:$B$5007,B4191,$A$8:$A$5007,"مصروف",$I$8:$I$5007,"&lt;&gt;مرفوض"))</f>
        <v/>
      </c>
      <c r="P4191" s="25">
        <f>IF(A4191&lt;&gt;"عهدة","",N(F4191)-O4191)</f>
        <v/>
      </c>
      <c r="Q4191" s="26">
        <f>IF(A4191="","",IF(A4191="عهدة",IF(N(F4191)=0,"⚠ أدخل قيمة العهدة",IF(P4191&lt;0,"⛔ عجز / زيادة مصروفات "&amp;TEXT(-P4191,"#,##0"),IF(COUNTIFS($B$8:$B$5007,B4191,$A$8:$A$5007,"مصروف",$I$8:$I$5007,"&lt;&gt;مرفوض",$K$8:$K$5007,"&lt;&gt;نعم")&gt;0,"⚠ "&amp;COUNTIFS($B$8:$B$5007,B4191,$A$8:$A$5007,"مصروف",$I$8:$I$5007,"&lt;&gt;مرفوض",$K$8:$K$5007,"&lt;&gt;نعم")&amp;" مصروف غير مسوى",IF(L4191="تمت التسوية",IF(P4191=0,"✔ متوازنة وتمت التسوية","✔ تمت التسوية – متبقي "&amp;TEXT(P4191,"#,##0")),IF(P4191&gt;0,"متبقي "&amp;TEXT(P4191,"#,##0"),"✔ متوازنة"))))),IF(R4191=0,"⚠ أضف سطر عهدة أولًا",IF(OR(C4191="",N(G4191)=0),"⚠ أكمل التاريخ والقيمة",IF(S4191="","⚠ التاريخ خارج السنة المالية",IF(H4191="","⚠ اختر بند الموازنة",IF(I4191="مرفوض","✖ مرفوض من المدير",IF(I4191&lt;&gt;"موافق","⏳ بانتظار موافقة المدير",IF(K4191&lt;&gt;"نعم","⚠ غير مسوى مع الحسابات","✔ معتمد ومسوى")))))))))</f>
        <v/>
      </c>
      <c r="R4191">
        <f>N(R4190)+IF(A4191="عهدة",1,0)</f>
        <v/>
      </c>
      <c r="S4191">
        <f>IF(C4191="","",IF(AND(C4191&gt;=DATE(2026,9,1),C4191&lt;=DATE(2027,8,31)),(YEAR(C4191)-2026)*12+MONTH(C4191)-8,""))</f>
        <v/>
      </c>
      <c r="T4191">
        <f>IF(AND(A4191="مصروف",R4191&gt;0,I4191="موافق",S4191&lt;&gt;"",H4191&lt;&gt;""),N(G4191),0)</f>
        <v/>
      </c>
    </row>
    <row r="4192">
      <c r="A4192" s="19" t="n"/>
      <c r="B4192" s="20">
        <f>IF(A4192="","",IF(R4192=0,"⚠ أضف سطر عهدة أولًا","DMT-"&amp;TEXT(R4192,"000")))</f>
        <v/>
      </c>
      <c r="C4192" s="21" t="n"/>
      <c r="D4192" s="20">
        <f>IF(C4192="","",IF(S4192="","خارج السنة المالية",INDEX(القوائم!$D$2:$D$13,S4192)))</f>
        <v/>
      </c>
      <c r="E4192" s="22" t="n"/>
      <c r="F4192" s="23" t="n"/>
      <c r="G4192" s="23" t="n"/>
      <c r="H4192" s="22" t="n"/>
      <c r="I4192" s="19" t="n"/>
      <c r="J4192" s="21" t="n"/>
      <c r="K4192" s="19" t="n"/>
      <c r="L4192" s="19" t="n"/>
      <c r="M4192" s="21" t="n"/>
      <c r="N4192" s="22" t="n"/>
      <c r="O4192" s="24">
        <f>IF(A4192&lt;&gt;"عهدة","",SUMIFS($G$8:$G$5007,$B$8:$B$5007,B4192,$A$8:$A$5007,"مصروف",$I$8:$I$5007,"&lt;&gt;مرفوض"))</f>
        <v/>
      </c>
      <c r="P4192" s="25">
        <f>IF(A4192&lt;&gt;"عهدة","",N(F4192)-O4192)</f>
        <v/>
      </c>
      <c r="Q4192" s="26">
        <f>IF(A4192="","",IF(A4192="عهدة",IF(N(F4192)=0,"⚠ أدخل قيمة العهدة",IF(P4192&lt;0,"⛔ عجز / زيادة مصروفات "&amp;TEXT(-P4192,"#,##0"),IF(COUNTIFS($B$8:$B$5007,B4192,$A$8:$A$5007,"مصروف",$I$8:$I$5007,"&lt;&gt;مرفوض",$K$8:$K$5007,"&lt;&gt;نعم")&gt;0,"⚠ "&amp;COUNTIFS($B$8:$B$5007,B4192,$A$8:$A$5007,"مصروف",$I$8:$I$5007,"&lt;&gt;مرفوض",$K$8:$K$5007,"&lt;&gt;نعم")&amp;" مصروف غير مسوى",IF(L4192="تمت التسوية",IF(P4192=0,"✔ متوازنة وتمت التسوية","✔ تمت التسوية – متبقي "&amp;TEXT(P4192,"#,##0")),IF(P4192&gt;0,"متبقي "&amp;TEXT(P4192,"#,##0"),"✔ متوازنة"))))),IF(R4192=0,"⚠ أضف سطر عهدة أولًا",IF(OR(C4192="",N(G4192)=0),"⚠ أكمل التاريخ والقيمة",IF(S4192="","⚠ التاريخ خارج السنة المالية",IF(H4192="","⚠ اختر بند الموازنة",IF(I4192="مرفوض","✖ مرفوض من المدير",IF(I4192&lt;&gt;"موافق","⏳ بانتظار موافقة المدير",IF(K4192&lt;&gt;"نعم","⚠ غير مسوى مع الحسابات","✔ معتمد ومسوى")))))))))</f>
        <v/>
      </c>
      <c r="R4192">
        <f>N(R4191)+IF(A4192="عهدة",1,0)</f>
        <v/>
      </c>
      <c r="S4192">
        <f>IF(C4192="","",IF(AND(C4192&gt;=DATE(2026,9,1),C4192&lt;=DATE(2027,8,31)),(YEAR(C4192)-2026)*12+MONTH(C4192)-8,""))</f>
        <v/>
      </c>
      <c r="T4192">
        <f>IF(AND(A4192="مصروف",R4192&gt;0,I4192="موافق",S4192&lt;&gt;"",H4192&lt;&gt;""),N(G4192),0)</f>
        <v/>
      </c>
    </row>
    <row r="4193">
      <c r="A4193" s="19" t="n"/>
      <c r="B4193" s="20">
        <f>IF(A4193="","",IF(R4193=0,"⚠ أضف سطر عهدة أولًا","DMT-"&amp;TEXT(R4193,"000")))</f>
        <v/>
      </c>
      <c r="C4193" s="21" t="n"/>
      <c r="D4193" s="20">
        <f>IF(C4193="","",IF(S4193="","خارج السنة المالية",INDEX(القوائم!$D$2:$D$13,S4193)))</f>
        <v/>
      </c>
      <c r="E4193" s="22" t="n"/>
      <c r="F4193" s="23" t="n"/>
      <c r="G4193" s="23" t="n"/>
      <c r="H4193" s="22" t="n"/>
      <c r="I4193" s="19" t="n"/>
      <c r="J4193" s="21" t="n"/>
      <c r="K4193" s="19" t="n"/>
      <c r="L4193" s="19" t="n"/>
      <c r="M4193" s="21" t="n"/>
      <c r="N4193" s="22" t="n"/>
      <c r="O4193" s="24">
        <f>IF(A4193&lt;&gt;"عهدة","",SUMIFS($G$8:$G$5007,$B$8:$B$5007,B4193,$A$8:$A$5007,"مصروف",$I$8:$I$5007,"&lt;&gt;مرفوض"))</f>
        <v/>
      </c>
      <c r="P4193" s="25">
        <f>IF(A4193&lt;&gt;"عهدة","",N(F4193)-O4193)</f>
        <v/>
      </c>
      <c r="Q4193" s="26">
        <f>IF(A4193="","",IF(A4193="عهدة",IF(N(F4193)=0,"⚠ أدخل قيمة العهدة",IF(P4193&lt;0,"⛔ عجز / زيادة مصروفات "&amp;TEXT(-P4193,"#,##0"),IF(COUNTIFS($B$8:$B$5007,B4193,$A$8:$A$5007,"مصروف",$I$8:$I$5007,"&lt;&gt;مرفوض",$K$8:$K$5007,"&lt;&gt;نعم")&gt;0,"⚠ "&amp;COUNTIFS($B$8:$B$5007,B4193,$A$8:$A$5007,"مصروف",$I$8:$I$5007,"&lt;&gt;مرفوض",$K$8:$K$5007,"&lt;&gt;نعم")&amp;" مصروف غير مسوى",IF(L4193="تمت التسوية",IF(P4193=0,"✔ متوازنة وتمت التسوية","✔ تمت التسوية – متبقي "&amp;TEXT(P4193,"#,##0")),IF(P4193&gt;0,"متبقي "&amp;TEXT(P4193,"#,##0"),"✔ متوازنة"))))),IF(R4193=0,"⚠ أضف سطر عهدة أولًا",IF(OR(C4193="",N(G4193)=0),"⚠ أكمل التاريخ والقيمة",IF(S4193="","⚠ التاريخ خارج السنة المالية",IF(H4193="","⚠ اختر بند الموازنة",IF(I4193="مرفوض","✖ مرفوض من المدير",IF(I4193&lt;&gt;"موافق","⏳ بانتظار موافقة المدير",IF(K4193&lt;&gt;"نعم","⚠ غير مسوى مع الحسابات","✔ معتمد ومسوى")))))))))</f>
        <v/>
      </c>
      <c r="R4193">
        <f>N(R4192)+IF(A4193="عهدة",1,0)</f>
        <v/>
      </c>
      <c r="S4193">
        <f>IF(C4193="","",IF(AND(C4193&gt;=DATE(2026,9,1),C4193&lt;=DATE(2027,8,31)),(YEAR(C4193)-2026)*12+MONTH(C4193)-8,""))</f>
        <v/>
      </c>
      <c r="T4193">
        <f>IF(AND(A4193="مصروف",R4193&gt;0,I4193="موافق",S4193&lt;&gt;"",H4193&lt;&gt;""),N(G4193),0)</f>
        <v/>
      </c>
    </row>
    <row r="4194">
      <c r="A4194" s="19" t="n"/>
      <c r="B4194" s="20">
        <f>IF(A4194="","",IF(R4194=0,"⚠ أضف سطر عهدة أولًا","DMT-"&amp;TEXT(R4194,"000")))</f>
        <v/>
      </c>
      <c r="C4194" s="21" t="n"/>
      <c r="D4194" s="20">
        <f>IF(C4194="","",IF(S4194="","خارج السنة المالية",INDEX(القوائم!$D$2:$D$13,S4194)))</f>
        <v/>
      </c>
      <c r="E4194" s="22" t="n"/>
      <c r="F4194" s="23" t="n"/>
      <c r="G4194" s="23" t="n"/>
      <c r="H4194" s="22" t="n"/>
      <c r="I4194" s="19" t="n"/>
      <c r="J4194" s="21" t="n"/>
      <c r="K4194" s="19" t="n"/>
      <c r="L4194" s="19" t="n"/>
      <c r="M4194" s="21" t="n"/>
      <c r="N4194" s="22" t="n"/>
      <c r="O4194" s="24">
        <f>IF(A4194&lt;&gt;"عهدة","",SUMIFS($G$8:$G$5007,$B$8:$B$5007,B4194,$A$8:$A$5007,"مصروف",$I$8:$I$5007,"&lt;&gt;مرفوض"))</f>
        <v/>
      </c>
      <c r="P4194" s="25">
        <f>IF(A4194&lt;&gt;"عهدة","",N(F4194)-O4194)</f>
        <v/>
      </c>
      <c r="Q4194" s="26">
        <f>IF(A4194="","",IF(A4194="عهدة",IF(N(F4194)=0,"⚠ أدخل قيمة العهدة",IF(P4194&lt;0,"⛔ عجز / زيادة مصروفات "&amp;TEXT(-P4194,"#,##0"),IF(COUNTIFS($B$8:$B$5007,B4194,$A$8:$A$5007,"مصروف",$I$8:$I$5007,"&lt;&gt;مرفوض",$K$8:$K$5007,"&lt;&gt;نعم")&gt;0,"⚠ "&amp;COUNTIFS($B$8:$B$5007,B4194,$A$8:$A$5007,"مصروف",$I$8:$I$5007,"&lt;&gt;مرفوض",$K$8:$K$5007,"&lt;&gt;نعم")&amp;" مصروف غير مسوى",IF(L4194="تمت التسوية",IF(P4194=0,"✔ متوازنة وتمت التسوية","✔ تمت التسوية – متبقي "&amp;TEXT(P4194,"#,##0")),IF(P4194&gt;0,"متبقي "&amp;TEXT(P4194,"#,##0"),"✔ متوازنة"))))),IF(R4194=0,"⚠ أضف سطر عهدة أولًا",IF(OR(C4194="",N(G4194)=0),"⚠ أكمل التاريخ والقيمة",IF(S4194="","⚠ التاريخ خارج السنة المالية",IF(H4194="","⚠ اختر بند الموازنة",IF(I4194="مرفوض","✖ مرفوض من المدير",IF(I4194&lt;&gt;"موافق","⏳ بانتظار موافقة المدير",IF(K4194&lt;&gt;"نعم","⚠ غير مسوى مع الحسابات","✔ معتمد ومسوى")))))))))</f>
        <v/>
      </c>
      <c r="R4194">
        <f>N(R4193)+IF(A4194="عهدة",1,0)</f>
        <v/>
      </c>
      <c r="S4194">
        <f>IF(C4194="","",IF(AND(C4194&gt;=DATE(2026,9,1),C4194&lt;=DATE(2027,8,31)),(YEAR(C4194)-2026)*12+MONTH(C4194)-8,""))</f>
        <v/>
      </c>
      <c r="T4194">
        <f>IF(AND(A4194="مصروف",R4194&gt;0,I4194="موافق",S4194&lt;&gt;"",H4194&lt;&gt;""),N(G4194),0)</f>
        <v/>
      </c>
    </row>
    <row r="4195">
      <c r="A4195" s="19" t="n"/>
      <c r="B4195" s="20">
        <f>IF(A4195="","",IF(R4195=0,"⚠ أضف سطر عهدة أولًا","DMT-"&amp;TEXT(R4195,"000")))</f>
        <v/>
      </c>
      <c r="C4195" s="21" t="n"/>
      <c r="D4195" s="20">
        <f>IF(C4195="","",IF(S4195="","خارج السنة المالية",INDEX(القوائم!$D$2:$D$13,S4195)))</f>
        <v/>
      </c>
      <c r="E4195" s="22" t="n"/>
      <c r="F4195" s="23" t="n"/>
      <c r="G4195" s="23" t="n"/>
      <c r="H4195" s="22" t="n"/>
      <c r="I4195" s="19" t="n"/>
      <c r="J4195" s="21" t="n"/>
      <c r="K4195" s="19" t="n"/>
      <c r="L4195" s="19" t="n"/>
      <c r="M4195" s="21" t="n"/>
      <c r="N4195" s="22" t="n"/>
      <c r="O4195" s="24">
        <f>IF(A4195&lt;&gt;"عهدة","",SUMIFS($G$8:$G$5007,$B$8:$B$5007,B4195,$A$8:$A$5007,"مصروف",$I$8:$I$5007,"&lt;&gt;مرفوض"))</f>
        <v/>
      </c>
      <c r="P4195" s="25">
        <f>IF(A4195&lt;&gt;"عهدة","",N(F4195)-O4195)</f>
        <v/>
      </c>
      <c r="Q4195" s="26">
        <f>IF(A4195="","",IF(A4195="عهدة",IF(N(F4195)=0,"⚠ أدخل قيمة العهدة",IF(P4195&lt;0,"⛔ عجز / زيادة مصروفات "&amp;TEXT(-P4195,"#,##0"),IF(COUNTIFS($B$8:$B$5007,B4195,$A$8:$A$5007,"مصروف",$I$8:$I$5007,"&lt;&gt;مرفوض",$K$8:$K$5007,"&lt;&gt;نعم")&gt;0,"⚠ "&amp;COUNTIFS($B$8:$B$5007,B4195,$A$8:$A$5007,"مصروف",$I$8:$I$5007,"&lt;&gt;مرفوض",$K$8:$K$5007,"&lt;&gt;نعم")&amp;" مصروف غير مسوى",IF(L4195="تمت التسوية",IF(P4195=0,"✔ متوازنة وتمت التسوية","✔ تمت التسوية – متبقي "&amp;TEXT(P4195,"#,##0")),IF(P4195&gt;0,"متبقي "&amp;TEXT(P4195,"#,##0"),"✔ متوازنة"))))),IF(R4195=0,"⚠ أضف سطر عهدة أولًا",IF(OR(C4195="",N(G4195)=0),"⚠ أكمل التاريخ والقيمة",IF(S4195="","⚠ التاريخ خارج السنة المالية",IF(H4195="","⚠ اختر بند الموازنة",IF(I4195="مرفوض","✖ مرفوض من المدير",IF(I4195&lt;&gt;"موافق","⏳ بانتظار موافقة المدير",IF(K4195&lt;&gt;"نعم","⚠ غير مسوى مع الحسابات","✔ معتمد ومسوى")))))))))</f>
        <v/>
      </c>
      <c r="R4195">
        <f>N(R4194)+IF(A4195="عهدة",1,0)</f>
        <v/>
      </c>
      <c r="S4195">
        <f>IF(C4195="","",IF(AND(C4195&gt;=DATE(2026,9,1),C4195&lt;=DATE(2027,8,31)),(YEAR(C4195)-2026)*12+MONTH(C4195)-8,""))</f>
        <v/>
      </c>
      <c r="T4195">
        <f>IF(AND(A4195="مصروف",R4195&gt;0,I4195="موافق",S4195&lt;&gt;"",H4195&lt;&gt;""),N(G4195),0)</f>
        <v/>
      </c>
    </row>
    <row r="4196">
      <c r="A4196" s="19" t="n"/>
      <c r="B4196" s="20">
        <f>IF(A4196="","",IF(R4196=0,"⚠ أضف سطر عهدة أولًا","DMT-"&amp;TEXT(R4196,"000")))</f>
        <v/>
      </c>
      <c r="C4196" s="21" t="n"/>
      <c r="D4196" s="20">
        <f>IF(C4196="","",IF(S4196="","خارج السنة المالية",INDEX(القوائم!$D$2:$D$13,S4196)))</f>
        <v/>
      </c>
      <c r="E4196" s="22" t="n"/>
      <c r="F4196" s="23" t="n"/>
      <c r="G4196" s="23" t="n"/>
      <c r="H4196" s="22" t="n"/>
      <c r="I4196" s="19" t="n"/>
      <c r="J4196" s="21" t="n"/>
      <c r="K4196" s="19" t="n"/>
      <c r="L4196" s="19" t="n"/>
      <c r="M4196" s="21" t="n"/>
      <c r="N4196" s="22" t="n"/>
      <c r="O4196" s="24">
        <f>IF(A4196&lt;&gt;"عهدة","",SUMIFS($G$8:$G$5007,$B$8:$B$5007,B4196,$A$8:$A$5007,"مصروف",$I$8:$I$5007,"&lt;&gt;مرفوض"))</f>
        <v/>
      </c>
      <c r="P4196" s="25">
        <f>IF(A4196&lt;&gt;"عهدة","",N(F4196)-O4196)</f>
        <v/>
      </c>
      <c r="Q4196" s="26">
        <f>IF(A4196="","",IF(A4196="عهدة",IF(N(F4196)=0,"⚠ أدخل قيمة العهدة",IF(P4196&lt;0,"⛔ عجز / زيادة مصروفات "&amp;TEXT(-P4196,"#,##0"),IF(COUNTIFS($B$8:$B$5007,B4196,$A$8:$A$5007,"مصروف",$I$8:$I$5007,"&lt;&gt;مرفوض",$K$8:$K$5007,"&lt;&gt;نعم")&gt;0,"⚠ "&amp;COUNTIFS($B$8:$B$5007,B4196,$A$8:$A$5007,"مصروف",$I$8:$I$5007,"&lt;&gt;مرفوض",$K$8:$K$5007,"&lt;&gt;نعم")&amp;" مصروف غير مسوى",IF(L4196="تمت التسوية",IF(P4196=0,"✔ متوازنة وتمت التسوية","✔ تمت التسوية – متبقي "&amp;TEXT(P4196,"#,##0")),IF(P4196&gt;0,"متبقي "&amp;TEXT(P4196,"#,##0"),"✔ متوازنة"))))),IF(R4196=0,"⚠ أضف سطر عهدة أولًا",IF(OR(C4196="",N(G4196)=0),"⚠ أكمل التاريخ والقيمة",IF(S4196="","⚠ التاريخ خارج السنة المالية",IF(H4196="","⚠ اختر بند الموازنة",IF(I4196="مرفوض","✖ مرفوض من المدير",IF(I4196&lt;&gt;"موافق","⏳ بانتظار موافقة المدير",IF(K4196&lt;&gt;"نعم","⚠ غير مسوى مع الحسابات","✔ معتمد ومسوى")))))))))</f>
        <v/>
      </c>
      <c r="R4196">
        <f>N(R4195)+IF(A4196="عهدة",1,0)</f>
        <v/>
      </c>
      <c r="S4196">
        <f>IF(C4196="","",IF(AND(C4196&gt;=DATE(2026,9,1),C4196&lt;=DATE(2027,8,31)),(YEAR(C4196)-2026)*12+MONTH(C4196)-8,""))</f>
        <v/>
      </c>
      <c r="T4196">
        <f>IF(AND(A4196="مصروف",R4196&gt;0,I4196="موافق",S4196&lt;&gt;"",H4196&lt;&gt;""),N(G4196),0)</f>
        <v/>
      </c>
    </row>
    <row r="4197">
      <c r="A4197" s="19" t="n"/>
      <c r="B4197" s="20">
        <f>IF(A4197="","",IF(R4197=0,"⚠ أضف سطر عهدة أولًا","DMT-"&amp;TEXT(R4197,"000")))</f>
        <v/>
      </c>
      <c r="C4197" s="21" t="n"/>
      <c r="D4197" s="20">
        <f>IF(C4197="","",IF(S4197="","خارج السنة المالية",INDEX(القوائم!$D$2:$D$13,S4197)))</f>
        <v/>
      </c>
      <c r="E4197" s="22" t="n"/>
      <c r="F4197" s="23" t="n"/>
      <c r="G4197" s="23" t="n"/>
      <c r="H4197" s="22" t="n"/>
      <c r="I4197" s="19" t="n"/>
      <c r="J4197" s="21" t="n"/>
      <c r="K4197" s="19" t="n"/>
      <c r="L4197" s="19" t="n"/>
      <c r="M4197" s="21" t="n"/>
      <c r="N4197" s="22" t="n"/>
      <c r="O4197" s="24">
        <f>IF(A4197&lt;&gt;"عهدة","",SUMIFS($G$8:$G$5007,$B$8:$B$5007,B4197,$A$8:$A$5007,"مصروف",$I$8:$I$5007,"&lt;&gt;مرفوض"))</f>
        <v/>
      </c>
      <c r="P4197" s="25">
        <f>IF(A4197&lt;&gt;"عهدة","",N(F4197)-O4197)</f>
        <v/>
      </c>
      <c r="Q4197" s="26">
        <f>IF(A4197="","",IF(A4197="عهدة",IF(N(F4197)=0,"⚠ أدخل قيمة العهدة",IF(P4197&lt;0,"⛔ عجز / زيادة مصروفات "&amp;TEXT(-P4197,"#,##0"),IF(COUNTIFS($B$8:$B$5007,B4197,$A$8:$A$5007,"مصروف",$I$8:$I$5007,"&lt;&gt;مرفوض",$K$8:$K$5007,"&lt;&gt;نعم")&gt;0,"⚠ "&amp;COUNTIFS($B$8:$B$5007,B4197,$A$8:$A$5007,"مصروف",$I$8:$I$5007,"&lt;&gt;مرفوض",$K$8:$K$5007,"&lt;&gt;نعم")&amp;" مصروف غير مسوى",IF(L4197="تمت التسوية",IF(P4197=0,"✔ متوازنة وتمت التسوية","✔ تمت التسوية – متبقي "&amp;TEXT(P4197,"#,##0")),IF(P4197&gt;0,"متبقي "&amp;TEXT(P4197,"#,##0"),"✔ متوازنة"))))),IF(R4197=0,"⚠ أضف سطر عهدة أولًا",IF(OR(C4197="",N(G4197)=0),"⚠ أكمل التاريخ والقيمة",IF(S4197="","⚠ التاريخ خارج السنة المالية",IF(H4197="","⚠ اختر بند الموازنة",IF(I4197="مرفوض","✖ مرفوض من المدير",IF(I4197&lt;&gt;"موافق","⏳ بانتظار موافقة المدير",IF(K4197&lt;&gt;"نعم","⚠ غير مسوى مع الحسابات","✔ معتمد ومسوى")))))))))</f>
        <v/>
      </c>
      <c r="R4197">
        <f>N(R4196)+IF(A4197="عهدة",1,0)</f>
        <v/>
      </c>
      <c r="S4197">
        <f>IF(C4197="","",IF(AND(C4197&gt;=DATE(2026,9,1),C4197&lt;=DATE(2027,8,31)),(YEAR(C4197)-2026)*12+MONTH(C4197)-8,""))</f>
        <v/>
      </c>
      <c r="T4197">
        <f>IF(AND(A4197="مصروف",R4197&gt;0,I4197="موافق",S4197&lt;&gt;"",H4197&lt;&gt;""),N(G4197),0)</f>
        <v/>
      </c>
    </row>
    <row r="4198">
      <c r="A4198" s="19" t="n"/>
      <c r="B4198" s="20">
        <f>IF(A4198="","",IF(R4198=0,"⚠ أضف سطر عهدة أولًا","DMT-"&amp;TEXT(R4198,"000")))</f>
        <v/>
      </c>
      <c r="C4198" s="21" t="n"/>
      <c r="D4198" s="20">
        <f>IF(C4198="","",IF(S4198="","خارج السنة المالية",INDEX(القوائم!$D$2:$D$13,S4198)))</f>
        <v/>
      </c>
      <c r="E4198" s="22" t="n"/>
      <c r="F4198" s="23" t="n"/>
      <c r="G4198" s="23" t="n"/>
      <c r="H4198" s="22" t="n"/>
      <c r="I4198" s="19" t="n"/>
      <c r="J4198" s="21" t="n"/>
      <c r="K4198" s="19" t="n"/>
      <c r="L4198" s="19" t="n"/>
      <c r="M4198" s="21" t="n"/>
      <c r="N4198" s="22" t="n"/>
      <c r="O4198" s="24">
        <f>IF(A4198&lt;&gt;"عهدة","",SUMIFS($G$8:$G$5007,$B$8:$B$5007,B4198,$A$8:$A$5007,"مصروف",$I$8:$I$5007,"&lt;&gt;مرفوض"))</f>
        <v/>
      </c>
      <c r="P4198" s="25">
        <f>IF(A4198&lt;&gt;"عهدة","",N(F4198)-O4198)</f>
        <v/>
      </c>
      <c r="Q4198" s="26">
        <f>IF(A4198="","",IF(A4198="عهدة",IF(N(F4198)=0,"⚠ أدخل قيمة العهدة",IF(P4198&lt;0,"⛔ عجز / زيادة مصروفات "&amp;TEXT(-P4198,"#,##0"),IF(COUNTIFS($B$8:$B$5007,B4198,$A$8:$A$5007,"مصروف",$I$8:$I$5007,"&lt;&gt;مرفوض",$K$8:$K$5007,"&lt;&gt;نعم")&gt;0,"⚠ "&amp;COUNTIFS($B$8:$B$5007,B4198,$A$8:$A$5007,"مصروف",$I$8:$I$5007,"&lt;&gt;مرفوض",$K$8:$K$5007,"&lt;&gt;نعم")&amp;" مصروف غير مسوى",IF(L4198="تمت التسوية",IF(P4198=0,"✔ متوازنة وتمت التسوية","✔ تمت التسوية – متبقي "&amp;TEXT(P4198,"#,##0")),IF(P4198&gt;0,"متبقي "&amp;TEXT(P4198,"#,##0"),"✔ متوازنة"))))),IF(R4198=0,"⚠ أضف سطر عهدة أولًا",IF(OR(C4198="",N(G4198)=0),"⚠ أكمل التاريخ والقيمة",IF(S4198="","⚠ التاريخ خارج السنة المالية",IF(H4198="","⚠ اختر بند الموازنة",IF(I4198="مرفوض","✖ مرفوض من المدير",IF(I4198&lt;&gt;"موافق","⏳ بانتظار موافقة المدير",IF(K4198&lt;&gt;"نعم","⚠ غير مسوى مع الحسابات","✔ معتمد ومسوى")))))))))</f>
        <v/>
      </c>
      <c r="R4198">
        <f>N(R4197)+IF(A4198="عهدة",1,0)</f>
        <v/>
      </c>
      <c r="S4198">
        <f>IF(C4198="","",IF(AND(C4198&gt;=DATE(2026,9,1),C4198&lt;=DATE(2027,8,31)),(YEAR(C4198)-2026)*12+MONTH(C4198)-8,""))</f>
        <v/>
      </c>
      <c r="T4198">
        <f>IF(AND(A4198="مصروف",R4198&gt;0,I4198="موافق",S4198&lt;&gt;"",H4198&lt;&gt;""),N(G4198),0)</f>
        <v/>
      </c>
    </row>
    <row r="4199">
      <c r="A4199" s="19" t="n"/>
      <c r="B4199" s="20">
        <f>IF(A4199="","",IF(R4199=0,"⚠ أضف سطر عهدة أولًا","DMT-"&amp;TEXT(R4199,"000")))</f>
        <v/>
      </c>
      <c r="C4199" s="21" t="n"/>
      <c r="D4199" s="20">
        <f>IF(C4199="","",IF(S4199="","خارج السنة المالية",INDEX(القوائم!$D$2:$D$13,S4199)))</f>
        <v/>
      </c>
      <c r="E4199" s="22" t="n"/>
      <c r="F4199" s="23" t="n"/>
      <c r="G4199" s="23" t="n"/>
      <c r="H4199" s="22" t="n"/>
      <c r="I4199" s="19" t="n"/>
      <c r="J4199" s="21" t="n"/>
      <c r="K4199" s="19" t="n"/>
      <c r="L4199" s="19" t="n"/>
      <c r="M4199" s="21" t="n"/>
      <c r="N4199" s="22" t="n"/>
      <c r="O4199" s="24">
        <f>IF(A4199&lt;&gt;"عهدة","",SUMIFS($G$8:$G$5007,$B$8:$B$5007,B4199,$A$8:$A$5007,"مصروف",$I$8:$I$5007,"&lt;&gt;مرفوض"))</f>
        <v/>
      </c>
      <c r="P4199" s="25">
        <f>IF(A4199&lt;&gt;"عهدة","",N(F4199)-O4199)</f>
        <v/>
      </c>
      <c r="Q4199" s="26">
        <f>IF(A4199="","",IF(A4199="عهدة",IF(N(F4199)=0,"⚠ أدخل قيمة العهدة",IF(P4199&lt;0,"⛔ عجز / زيادة مصروفات "&amp;TEXT(-P4199,"#,##0"),IF(COUNTIFS($B$8:$B$5007,B4199,$A$8:$A$5007,"مصروف",$I$8:$I$5007,"&lt;&gt;مرفوض",$K$8:$K$5007,"&lt;&gt;نعم")&gt;0,"⚠ "&amp;COUNTIFS($B$8:$B$5007,B4199,$A$8:$A$5007,"مصروف",$I$8:$I$5007,"&lt;&gt;مرفوض",$K$8:$K$5007,"&lt;&gt;نعم")&amp;" مصروف غير مسوى",IF(L4199="تمت التسوية",IF(P4199=0,"✔ متوازنة وتمت التسوية","✔ تمت التسوية – متبقي "&amp;TEXT(P4199,"#,##0")),IF(P4199&gt;0,"متبقي "&amp;TEXT(P4199,"#,##0"),"✔ متوازنة"))))),IF(R4199=0,"⚠ أضف سطر عهدة أولًا",IF(OR(C4199="",N(G4199)=0),"⚠ أكمل التاريخ والقيمة",IF(S4199="","⚠ التاريخ خارج السنة المالية",IF(H4199="","⚠ اختر بند الموازنة",IF(I4199="مرفوض","✖ مرفوض من المدير",IF(I4199&lt;&gt;"موافق","⏳ بانتظار موافقة المدير",IF(K4199&lt;&gt;"نعم","⚠ غير مسوى مع الحسابات","✔ معتمد ومسوى")))))))))</f>
        <v/>
      </c>
      <c r="R4199">
        <f>N(R4198)+IF(A4199="عهدة",1,0)</f>
        <v/>
      </c>
      <c r="S4199">
        <f>IF(C4199="","",IF(AND(C4199&gt;=DATE(2026,9,1),C4199&lt;=DATE(2027,8,31)),(YEAR(C4199)-2026)*12+MONTH(C4199)-8,""))</f>
        <v/>
      </c>
      <c r="T4199">
        <f>IF(AND(A4199="مصروف",R4199&gt;0,I4199="موافق",S4199&lt;&gt;"",H4199&lt;&gt;""),N(G4199),0)</f>
        <v/>
      </c>
    </row>
    <row r="4200">
      <c r="A4200" s="19" t="n"/>
      <c r="B4200" s="20">
        <f>IF(A4200="","",IF(R4200=0,"⚠ أضف سطر عهدة أولًا","DMT-"&amp;TEXT(R4200,"000")))</f>
        <v/>
      </c>
      <c r="C4200" s="21" t="n"/>
      <c r="D4200" s="20">
        <f>IF(C4200="","",IF(S4200="","خارج السنة المالية",INDEX(القوائم!$D$2:$D$13,S4200)))</f>
        <v/>
      </c>
      <c r="E4200" s="22" t="n"/>
      <c r="F4200" s="23" t="n"/>
      <c r="G4200" s="23" t="n"/>
      <c r="H4200" s="22" t="n"/>
      <c r="I4200" s="19" t="n"/>
      <c r="J4200" s="21" t="n"/>
      <c r="K4200" s="19" t="n"/>
      <c r="L4200" s="19" t="n"/>
      <c r="M4200" s="21" t="n"/>
      <c r="N4200" s="22" t="n"/>
      <c r="O4200" s="24">
        <f>IF(A4200&lt;&gt;"عهدة","",SUMIFS($G$8:$G$5007,$B$8:$B$5007,B4200,$A$8:$A$5007,"مصروف",$I$8:$I$5007,"&lt;&gt;مرفوض"))</f>
        <v/>
      </c>
      <c r="P4200" s="25">
        <f>IF(A4200&lt;&gt;"عهدة","",N(F4200)-O4200)</f>
        <v/>
      </c>
      <c r="Q4200" s="26">
        <f>IF(A4200="","",IF(A4200="عهدة",IF(N(F4200)=0,"⚠ أدخل قيمة العهدة",IF(P4200&lt;0,"⛔ عجز / زيادة مصروفات "&amp;TEXT(-P4200,"#,##0"),IF(COUNTIFS($B$8:$B$5007,B4200,$A$8:$A$5007,"مصروف",$I$8:$I$5007,"&lt;&gt;مرفوض",$K$8:$K$5007,"&lt;&gt;نعم")&gt;0,"⚠ "&amp;COUNTIFS($B$8:$B$5007,B4200,$A$8:$A$5007,"مصروف",$I$8:$I$5007,"&lt;&gt;مرفوض",$K$8:$K$5007,"&lt;&gt;نعم")&amp;" مصروف غير مسوى",IF(L4200="تمت التسوية",IF(P4200=0,"✔ متوازنة وتمت التسوية","✔ تمت التسوية – متبقي "&amp;TEXT(P4200,"#,##0")),IF(P4200&gt;0,"متبقي "&amp;TEXT(P4200,"#,##0"),"✔ متوازنة"))))),IF(R4200=0,"⚠ أضف سطر عهدة أولًا",IF(OR(C4200="",N(G4200)=0),"⚠ أكمل التاريخ والقيمة",IF(S4200="","⚠ التاريخ خارج السنة المالية",IF(H4200="","⚠ اختر بند الموازنة",IF(I4200="مرفوض","✖ مرفوض من المدير",IF(I4200&lt;&gt;"موافق","⏳ بانتظار موافقة المدير",IF(K4200&lt;&gt;"نعم","⚠ غير مسوى مع الحسابات","✔ معتمد ومسوى")))))))))</f>
        <v/>
      </c>
      <c r="R4200">
        <f>N(R4199)+IF(A4200="عهدة",1,0)</f>
        <v/>
      </c>
      <c r="S4200">
        <f>IF(C4200="","",IF(AND(C4200&gt;=DATE(2026,9,1),C4200&lt;=DATE(2027,8,31)),(YEAR(C4200)-2026)*12+MONTH(C4200)-8,""))</f>
        <v/>
      </c>
      <c r="T4200">
        <f>IF(AND(A4200="مصروف",R4200&gt;0,I4200="موافق",S4200&lt;&gt;"",H4200&lt;&gt;""),N(G4200),0)</f>
        <v/>
      </c>
    </row>
    <row r="4201">
      <c r="A4201" s="19" t="n"/>
      <c r="B4201" s="20">
        <f>IF(A4201="","",IF(R4201=0,"⚠ أضف سطر عهدة أولًا","DMT-"&amp;TEXT(R4201,"000")))</f>
        <v/>
      </c>
      <c r="C4201" s="21" t="n"/>
      <c r="D4201" s="20">
        <f>IF(C4201="","",IF(S4201="","خارج السنة المالية",INDEX(القوائم!$D$2:$D$13,S4201)))</f>
        <v/>
      </c>
      <c r="E4201" s="22" t="n"/>
      <c r="F4201" s="23" t="n"/>
      <c r="G4201" s="23" t="n"/>
      <c r="H4201" s="22" t="n"/>
      <c r="I4201" s="19" t="n"/>
      <c r="J4201" s="21" t="n"/>
      <c r="K4201" s="19" t="n"/>
      <c r="L4201" s="19" t="n"/>
      <c r="M4201" s="21" t="n"/>
      <c r="N4201" s="22" t="n"/>
      <c r="O4201" s="24">
        <f>IF(A4201&lt;&gt;"عهدة","",SUMIFS($G$8:$G$5007,$B$8:$B$5007,B4201,$A$8:$A$5007,"مصروف",$I$8:$I$5007,"&lt;&gt;مرفوض"))</f>
        <v/>
      </c>
      <c r="P4201" s="25">
        <f>IF(A4201&lt;&gt;"عهدة","",N(F4201)-O4201)</f>
        <v/>
      </c>
      <c r="Q4201" s="26">
        <f>IF(A4201="","",IF(A4201="عهدة",IF(N(F4201)=0,"⚠ أدخل قيمة العهدة",IF(P4201&lt;0,"⛔ عجز / زيادة مصروفات "&amp;TEXT(-P4201,"#,##0"),IF(COUNTIFS($B$8:$B$5007,B4201,$A$8:$A$5007,"مصروف",$I$8:$I$5007,"&lt;&gt;مرفوض",$K$8:$K$5007,"&lt;&gt;نعم")&gt;0,"⚠ "&amp;COUNTIFS($B$8:$B$5007,B4201,$A$8:$A$5007,"مصروف",$I$8:$I$5007,"&lt;&gt;مرفوض",$K$8:$K$5007,"&lt;&gt;نعم")&amp;" مصروف غير مسوى",IF(L4201="تمت التسوية",IF(P4201=0,"✔ متوازنة وتمت التسوية","✔ تمت التسوية – متبقي "&amp;TEXT(P4201,"#,##0")),IF(P4201&gt;0,"متبقي "&amp;TEXT(P4201,"#,##0"),"✔ متوازنة"))))),IF(R4201=0,"⚠ أضف سطر عهدة أولًا",IF(OR(C4201="",N(G4201)=0),"⚠ أكمل التاريخ والقيمة",IF(S4201="","⚠ التاريخ خارج السنة المالية",IF(H4201="","⚠ اختر بند الموازنة",IF(I4201="مرفوض","✖ مرفوض من المدير",IF(I4201&lt;&gt;"موافق","⏳ بانتظار موافقة المدير",IF(K4201&lt;&gt;"نعم","⚠ غير مسوى مع الحسابات","✔ معتمد ومسوى")))))))))</f>
        <v/>
      </c>
      <c r="R4201">
        <f>N(R4200)+IF(A4201="عهدة",1,0)</f>
        <v/>
      </c>
      <c r="S4201">
        <f>IF(C4201="","",IF(AND(C4201&gt;=DATE(2026,9,1),C4201&lt;=DATE(2027,8,31)),(YEAR(C4201)-2026)*12+MONTH(C4201)-8,""))</f>
        <v/>
      </c>
      <c r="T4201">
        <f>IF(AND(A4201="مصروف",R4201&gt;0,I4201="موافق",S4201&lt;&gt;"",H4201&lt;&gt;""),N(G4201),0)</f>
        <v/>
      </c>
    </row>
    <row r="4202">
      <c r="A4202" s="19" t="n"/>
      <c r="B4202" s="20">
        <f>IF(A4202="","",IF(R4202=0,"⚠ أضف سطر عهدة أولًا","DMT-"&amp;TEXT(R4202,"000")))</f>
        <v/>
      </c>
      <c r="C4202" s="21" t="n"/>
      <c r="D4202" s="20">
        <f>IF(C4202="","",IF(S4202="","خارج السنة المالية",INDEX(القوائم!$D$2:$D$13,S4202)))</f>
        <v/>
      </c>
      <c r="E4202" s="22" t="n"/>
      <c r="F4202" s="23" t="n"/>
      <c r="G4202" s="23" t="n"/>
      <c r="H4202" s="22" t="n"/>
      <c r="I4202" s="19" t="n"/>
      <c r="J4202" s="21" t="n"/>
      <c r="K4202" s="19" t="n"/>
      <c r="L4202" s="19" t="n"/>
      <c r="M4202" s="21" t="n"/>
      <c r="N4202" s="22" t="n"/>
      <c r="O4202" s="24">
        <f>IF(A4202&lt;&gt;"عهدة","",SUMIFS($G$8:$G$5007,$B$8:$B$5007,B4202,$A$8:$A$5007,"مصروف",$I$8:$I$5007,"&lt;&gt;مرفوض"))</f>
        <v/>
      </c>
      <c r="P4202" s="25">
        <f>IF(A4202&lt;&gt;"عهدة","",N(F4202)-O4202)</f>
        <v/>
      </c>
      <c r="Q4202" s="26">
        <f>IF(A4202="","",IF(A4202="عهدة",IF(N(F4202)=0,"⚠ أدخل قيمة العهدة",IF(P4202&lt;0,"⛔ عجز / زيادة مصروفات "&amp;TEXT(-P4202,"#,##0"),IF(COUNTIFS($B$8:$B$5007,B4202,$A$8:$A$5007,"مصروف",$I$8:$I$5007,"&lt;&gt;مرفوض",$K$8:$K$5007,"&lt;&gt;نعم")&gt;0,"⚠ "&amp;COUNTIFS($B$8:$B$5007,B4202,$A$8:$A$5007,"مصروف",$I$8:$I$5007,"&lt;&gt;مرفوض",$K$8:$K$5007,"&lt;&gt;نعم")&amp;" مصروف غير مسوى",IF(L4202="تمت التسوية",IF(P4202=0,"✔ متوازنة وتمت التسوية","✔ تمت التسوية – متبقي "&amp;TEXT(P4202,"#,##0")),IF(P4202&gt;0,"متبقي "&amp;TEXT(P4202,"#,##0"),"✔ متوازنة"))))),IF(R4202=0,"⚠ أضف سطر عهدة أولًا",IF(OR(C4202="",N(G4202)=0),"⚠ أكمل التاريخ والقيمة",IF(S4202="","⚠ التاريخ خارج السنة المالية",IF(H4202="","⚠ اختر بند الموازنة",IF(I4202="مرفوض","✖ مرفوض من المدير",IF(I4202&lt;&gt;"موافق","⏳ بانتظار موافقة المدير",IF(K4202&lt;&gt;"نعم","⚠ غير مسوى مع الحسابات","✔ معتمد ومسوى")))))))))</f>
        <v/>
      </c>
      <c r="R4202">
        <f>N(R4201)+IF(A4202="عهدة",1,0)</f>
        <v/>
      </c>
      <c r="S4202">
        <f>IF(C4202="","",IF(AND(C4202&gt;=DATE(2026,9,1),C4202&lt;=DATE(2027,8,31)),(YEAR(C4202)-2026)*12+MONTH(C4202)-8,""))</f>
        <v/>
      </c>
      <c r="T4202">
        <f>IF(AND(A4202="مصروف",R4202&gt;0,I4202="موافق",S4202&lt;&gt;"",H4202&lt;&gt;""),N(G4202),0)</f>
        <v/>
      </c>
    </row>
    <row r="4203">
      <c r="A4203" s="19" t="n"/>
      <c r="B4203" s="20">
        <f>IF(A4203="","",IF(R4203=0,"⚠ أضف سطر عهدة أولًا","DMT-"&amp;TEXT(R4203,"000")))</f>
        <v/>
      </c>
      <c r="C4203" s="21" t="n"/>
      <c r="D4203" s="20">
        <f>IF(C4203="","",IF(S4203="","خارج السنة المالية",INDEX(القوائم!$D$2:$D$13,S4203)))</f>
        <v/>
      </c>
      <c r="E4203" s="22" t="n"/>
      <c r="F4203" s="23" t="n"/>
      <c r="G4203" s="23" t="n"/>
      <c r="H4203" s="22" t="n"/>
      <c r="I4203" s="19" t="n"/>
      <c r="J4203" s="21" t="n"/>
      <c r="K4203" s="19" t="n"/>
      <c r="L4203" s="19" t="n"/>
      <c r="M4203" s="21" t="n"/>
      <c r="N4203" s="22" t="n"/>
      <c r="O4203" s="24">
        <f>IF(A4203&lt;&gt;"عهدة","",SUMIFS($G$8:$G$5007,$B$8:$B$5007,B4203,$A$8:$A$5007,"مصروف",$I$8:$I$5007,"&lt;&gt;مرفوض"))</f>
        <v/>
      </c>
      <c r="P4203" s="25">
        <f>IF(A4203&lt;&gt;"عهدة","",N(F4203)-O4203)</f>
        <v/>
      </c>
      <c r="Q4203" s="26">
        <f>IF(A4203="","",IF(A4203="عهدة",IF(N(F4203)=0,"⚠ أدخل قيمة العهدة",IF(P4203&lt;0,"⛔ عجز / زيادة مصروفات "&amp;TEXT(-P4203,"#,##0"),IF(COUNTIFS($B$8:$B$5007,B4203,$A$8:$A$5007,"مصروف",$I$8:$I$5007,"&lt;&gt;مرفوض",$K$8:$K$5007,"&lt;&gt;نعم")&gt;0,"⚠ "&amp;COUNTIFS($B$8:$B$5007,B4203,$A$8:$A$5007,"مصروف",$I$8:$I$5007,"&lt;&gt;مرفوض",$K$8:$K$5007,"&lt;&gt;نعم")&amp;" مصروف غير مسوى",IF(L4203="تمت التسوية",IF(P4203=0,"✔ متوازنة وتمت التسوية","✔ تمت التسوية – متبقي "&amp;TEXT(P4203,"#,##0")),IF(P4203&gt;0,"متبقي "&amp;TEXT(P4203,"#,##0"),"✔ متوازنة"))))),IF(R4203=0,"⚠ أضف سطر عهدة أولًا",IF(OR(C4203="",N(G4203)=0),"⚠ أكمل التاريخ والقيمة",IF(S4203="","⚠ التاريخ خارج السنة المالية",IF(H4203="","⚠ اختر بند الموازنة",IF(I4203="مرفوض","✖ مرفوض من المدير",IF(I4203&lt;&gt;"موافق","⏳ بانتظار موافقة المدير",IF(K4203&lt;&gt;"نعم","⚠ غير مسوى مع الحسابات","✔ معتمد ومسوى")))))))))</f>
        <v/>
      </c>
      <c r="R4203">
        <f>N(R4202)+IF(A4203="عهدة",1,0)</f>
        <v/>
      </c>
      <c r="S4203">
        <f>IF(C4203="","",IF(AND(C4203&gt;=DATE(2026,9,1),C4203&lt;=DATE(2027,8,31)),(YEAR(C4203)-2026)*12+MONTH(C4203)-8,""))</f>
        <v/>
      </c>
      <c r="T4203">
        <f>IF(AND(A4203="مصروف",R4203&gt;0,I4203="موافق",S4203&lt;&gt;"",H4203&lt;&gt;""),N(G4203),0)</f>
        <v/>
      </c>
    </row>
    <row r="4204">
      <c r="A4204" s="19" t="n"/>
      <c r="B4204" s="20">
        <f>IF(A4204="","",IF(R4204=0,"⚠ أضف سطر عهدة أولًا","DMT-"&amp;TEXT(R4204,"000")))</f>
        <v/>
      </c>
      <c r="C4204" s="21" t="n"/>
      <c r="D4204" s="20">
        <f>IF(C4204="","",IF(S4204="","خارج السنة المالية",INDEX(القوائم!$D$2:$D$13,S4204)))</f>
        <v/>
      </c>
      <c r="E4204" s="22" t="n"/>
      <c r="F4204" s="23" t="n"/>
      <c r="G4204" s="23" t="n"/>
      <c r="H4204" s="22" t="n"/>
      <c r="I4204" s="19" t="n"/>
      <c r="J4204" s="21" t="n"/>
      <c r="K4204" s="19" t="n"/>
      <c r="L4204" s="19" t="n"/>
      <c r="M4204" s="21" t="n"/>
      <c r="N4204" s="22" t="n"/>
      <c r="O4204" s="24">
        <f>IF(A4204&lt;&gt;"عهدة","",SUMIFS($G$8:$G$5007,$B$8:$B$5007,B4204,$A$8:$A$5007,"مصروف",$I$8:$I$5007,"&lt;&gt;مرفوض"))</f>
        <v/>
      </c>
      <c r="P4204" s="25">
        <f>IF(A4204&lt;&gt;"عهدة","",N(F4204)-O4204)</f>
        <v/>
      </c>
      <c r="Q4204" s="26">
        <f>IF(A4204="","",IF(A4204="عهدة",IF(N(F4204)=0,"⚠ أدخل قيمة العهدة",IF(P4204&lt;0,"⛔ عجز / زيادة مصروفات "&amp;TEXT(-P4204,"#,##0"),IF(COUNTIFS($B$8:$B$5007,B4204,$A$8:$A$5007,"مصروف",$I$8:$I$5007,"&lt;&gt;مرفوض",$K$8:$K$5007,"&lt;&gt;نعم")&gt;0,"⚠ "&amp;COUNTIFS($B$8:$B$5007,B4204,$A$8:$A$5007,"مصروف",$I$8:$I$5007,"&lt;&gt;مرفوض",$K$8:$K$5007,"&lt;&gt;نعم")&amp;" مصروف غير مسوى",IF(L4204="تمت التسوية",IF(P4204=0,"✔ متوازنة وتمت التسوية","✔ تمت التسوية – متبقي "&amp;TEXT(P4204,"#,##0")),IF(P4204&gt;0,"متبقي "&amp;TEXT(P4204,"#,##0"),"✔ متوازنة"))))),IF(R4204=0,"⚠ أضف سطر عهدة أولًا",IF(OR(C4204="",N(G4204)=0),"⚠ أكمل التاريخ والقيمة",IF(S4204="","⚠ التاريخ خارج السنة المالية",IF(H4204="","⚠ اختر بند الموازنة",IF(I4204="مرفوض","✖ مرفوض من المدير",IF(I4204&lt;&gt;"موافق","⏳ بانتظار موافقة المدير",IF(K4204&lt;&gt;"نعم","⚠ غير مسوى مع الحسابات","✔ معتمد ومسوى")))))))))</f>
        <v/>
      </c>
      <c r="R4204">
        <f>N(R4203)+IF(A4204="عهدة",1,0)</f>
        <v/>
      </c>
      <c r="S4204">
        <f>IF(C4204="","",IF(AND(C4204&gt;=DATE(2026,9,1),C4204&lt;=DATE(2027,8,31)),(YEAR(C4204)-2026)*12+MONTH(C4204)-8,""))</f>
        <v/>
      </c>
      <c r="T4204">
        <f>IF(AND(A4204="مصروف",R4204&gt;0,I4204="موافق",S4204&lt;&gt;"",H4204&lt;&gt;""),N(G4204),0)</f>
        <v/>
      </c>
    </row>
    <row r="4205">
      <c r="A4205" s="19" t="n"/>
      <c r="B4205" s="20">
        <f>IF(A4205="","",IF(R4205=0,"⚠ أضف سطر عهدة أولًا","DMT-"&amp;TEXT(R4205,"000")))</f>
        <v/>
      </c>
      <c r="C4205" s="21" t="n"/>
      <c r="D4205" s="20">
        <f>IF(C4205="","",IF(S4205="","خارج السنة المالية",INDEX(القوائم!$D$2:$D$13,S4205)))</f>
        <v/>
      </c>
      <c r="E4205" s="22" t="n"/>
      <c r="F4205" s="23" t="n"/>
      <c r="G4205" s="23" t="n"/>
      <c r="H4205" s="22" t="n"/>
      <c r="I4205" s="19" t="n"/>
      <c r="J4205" s="21" t="n"/>
      <c r="K4205" s="19" t="n"/>
      <c r="L4205" s="19" t="n"/>
      <c r="M4205" s="21" t="n"/>
      <c r="N4205" s="22" t="n"/>
      <c r="O4205" s="24">
        <f>IF(A4205&lt;&gt;"عهدة","",SUMIFS($G$8:$G$5007,$B$8:$B$5007,B4205,$A$8:$A$5007,"مصروف",$I$8:$I$5007,"&lt;&gt;مرفوض"))</f>
        <v/>
      </c>
      <c r="P4205" s="25">
        <f>IF(A4205&lt;&gt;"عهدة","",N(F4205)-O4205)</f>
        <v/>
      </c>
      <c r="Q4205" s="26">
        <f>IF(A4205="","",IF(A4205="عهدة",IF(N(F4205)=0,"⚠ أدخل قيمة العهدة",IF(P4205&lt;0,"⛔ عجز / زيادة مصروفات "&amp;TEXT(-P4205,"#,##0"),IF(COUNTIFS($B$8:$B$5007,B4205,$A$8:$A$5007,"مصروف",$I$8:$I$5007,"&lt;&gt;مرفوض",$K$8:$K$5007,"&lt;&gt;نعم")&gt;0,"⚠ "&amp;COUNTIFS($B$8:$B$5007,B4205,$A$8:$A$5007,"مصروف",$I$8:$I$5007,"&lt;&gt;مرفوض",$K$8:$K$5007,"&lt;&gt;نعم")&amp;" مصروف غير مسوى",IF(L4205="تمت التسوية",IF(P4205=0,"✔ متوازنة وتمت التسوية","✔ تمت التسوية – متبقي "&amp;TEXT(P4205,"#,##0")),IF(P4205&gt;0,"متبقي "&amp;TEXT(P4205,"#,##0"),"✔ متوازنة"))))),IF(R4205=0,"⚠ أضف سطر عهدة أولًا",IF(OR(C4205="",N(G4205)=0),"⚠ أكمل التاريخ والقيمة",IF(S4205="","⚠ التاريخ خارج السنة المالية",IF(H4205="","⚠ اختر بند الموازنة",IF(I4205="مرفوض","✖ مرفوض من المدير",IF(I4205&lt;&gt;"موافق","⏳ بانتظار موافقة المدير",IF(K4205&lt;&gt;"نعم","⚠ غير مسوى مع الحسابات","✔ معتمد ومسوى")))))))))</f>
        <v/>
      </c>
      <c r="R4205">
        <f>N(R4204)+IF(A4205="عهدة",1,0)</f>
        <v/>
      </c>
      <c r="S4205">
        <f>IF(C4205="","",IF(AND(C4205&gt;=DATE(2026,9,1),C4205&lt;=DATE(2027,8,31)),(YEAR(C4205)-2026)*12+MONTH(C4205)-8,""))</f>
        <v/>
      </c>
      <c r="T4205">
        <f>IF(AND(A4205="مصروف",R4205&gt;0,I4205="موافق",S4205&lt;&gt;"",H4205&lt;&gt;""),N(G4205),0)</f>
        <v/>
      </c>
    </row>
    <row r="4206">
      <c r="A4206" s="19" t="n"/>
      <c r="B4206" s="20">
        <f>IF(A4206="","",IF(R4206=0,"⚠ أضف سطر عهدة أولًا","DMT-"&amp;TEXT(R4206,"000")))</f>
        <v/>
      </c>
      <c r="C4206" s="21" t="n"/>
      <c r="D4206" s="20">
        <f>IF(C4206="","",IF(S4206="","خارج السنة المالية",INDEX(القوائم!$D$2:$D$13,S4206)))</f>
        <v/>
      </c>
      <c r="E4206" s="22" t="n"/>
      <c r="F4206" s="23" t="n"/>
      <c r="G4206" s="23" t="n"/>
      <c r="H4206" s="22" t="n"/>
      <c r="I4206" s="19" t="n"/>
      <c r="J4206" s="21" t="n"/>
      <c r="K4206" s="19" t="n"/>
      <c r="L4206" s="19" t="n"/>
      <c r="M4206" s="21" t="n"/>
      <c r="N4206" s="22" t="n"/>
      <c r="O4206" s="24">
        <f>IF(A4206&lt;&gt;"عهدة","",SUMIFS($G$8:$G$5007,$B$8:$B$5007,B4206,$A$8:$A$5007,"مصروف",$I$8:$I$5007,"&lt;&gt;مرفوض"))</f>
        <v/>
      </c>
      <c r="P4206" s="25">
        <f>IF(A4206&lt;&gt;"عهدة","",N(F4206)-O4206)</f>
        <v/>
      </c>
      <c r="Q4206" s="26">
        <f>IF(A4206="","",IF(A4206="عهدة",IF(N(F4206)=0,"⚠ أدخل قيمة العهدة",IF(P4206&lt;0,"⛔ عجز / زيادة مصروفات "&amp;TEXT(-P4206,"#,##0"),IF(COUNTIFS($B$8:$B$5007,B4206,$A$8:$A$5007,"مصروف",$I$8:$I$5007,"&lt;&gt;مرفوض",$K$8:$K$5007,"&lt;&gt;نعم")&gt;0,"⚠ "&amp;COUNTIFS($B$8:$B$5007,B4206,$A$8:$A$5007,"مصروف",$I$8:$I$5007,"&lt;&gt;مرفوض",$K$8:$K$5007,"&lt;&gt;نعم")&amp;" مصروف غير مسوى",IF(L4206="تمت التسوية",IF(P4206=0,"✔ متوازنة وتمت التسوية","✔ تمت التسوية – متبقي "&amp;TEXT(P4206,"#,##0")),IF(P4206&gt;0,"متبقي "&amp;TEXT(P4206,"#,##0"),"✔ متوازنة"))))),IF(R4206=0,"⚠ أضف سطر عهدة أولًا",IF(OR(C4206="",N(G4206)=0),"⚠ أكمل التاريخ والقيمة",IF(S4206="","⚠ التاريخ خارج السنة المالية",IF(H4206="","⚠ اختر بند الموازنة",IF(I4206="مرفوض","✖ مرفوض من المدير",IF(I4206&lt;&gt;"موافق","⏳ بانتظار موافقة المدير",IF(K4206&lt;&gt;"نعم","⚠ غير مسوى مع الحسابات","✔ معتمد ومسوى")))))))))</f>
        <v/>
      </c>
      <c r="R4206">
        <f>N(R4205)+IF(A4206="عهدة",1,0)</f>
        <v/>
      </c>
      <c r="S4206">
        <f>IF(C4206="","",IF(AND(C4206&gt;=DATE(2026,9,1),C4206&lt;=DATE(2027,8,31)),(YEAR(C4206)-2026)*12+MONTH(C4206)-8,""))</f>
        <v/>
      </c>
      <c r="T4206">
        <f>IF(AND(A4206="مصروف",R4206&gt;0,I4206="موافق",S4206&lt;&gt;"",H4206&lt;&gt;""),N(G4206),0)</f>
        <v/>
      </c>
    </row>
    <row r="4207">
      <c r="A4207" s="19" t="n"/>
      <c r="B4207" s="20">
        <f>IF(A4207="","",IF(R4207=0,"⚠ أضف سطر عهدة أولًا","DMT-"&amp;TEXT(R4207,"000")))</f>
        <v/>
      </c>
      <c r="C4207" s="21" t="n"/>
      <c r="D4207" s="20">
        <f>IF(C4207="","",IF(S4207="","خارج السنة المالية",INDEX(القوائم!$D$2:$D$13,S4207)))</f>
        <v/>
      </c>
      <c r="E4207" s="22" t="n"/>
      <c r="F4207" s="23" t="n"/>
      <c r="G4207" s="23" t="n"/>
      <c r="H4207" s="22" t="n"/>
      <c r="I4207" s="19" t="n"/>
      <c r="J4207" s="21" t="n"/>
      <c r="K4207" s="19" t="n"/>
      <c r="L4207" s="19" t="n"/>
      <c r="M4207" s="21" t="n"/>
      <c r="N4207" s="22" t="n"/>
      <c r="O4207" s="24">
        <f>IF(A4207&lt;&gt;"عهدة","",SUMIFS($G$8:$G$5007,$B$8:$B$5007,B4207,$A$8:$A$5007,"مصروف",$I$8:$I$5007,"&lt;&gt;مرفوض"))</f>
        <v/>
      </c>
      <c r="P4207" s="25">
        <f>IF(A4207&lt;&gt;"عهدة","",N(F4207)-O4207)</f>
        <v/>
      </c>
      <c r="Q4207" s="26">
        <f>IF(A4207="","",IF(A4207="عهدة",IF(N(F4207)=0,"⚠ أدخل قيمة العهدة",IF(P4207&lt;0,"⛔ عجز / زيادة مصروفات "&amp;TEXT(-P4207,"#,##0"),IF(COUNTIFS($B$8:$B$5007,B4207,$A$8:$A$5007,"مصروف",$I$8:$I$5007,"&lt;&gt;مرفوض",$K$8:$K$5007,"&lt;&gt;نعم")&gt;0,"⚠ "&amp;COUNTIFS($B$8:$B$5007,B4207,$A$8:$A$5007,"مصروف",$I$8:$I$5007,"&lt;&gt;مرفوض",$K$8:$K$5007,"&lt;&gt;نعم")&amp;" مصروف غير مسوى",IF(L4207="تمت التسوية",IF(P4207=0,"✔ متوازنة وتمت التسوية","✔ تمت التسوية – متبقي "&amp;TEXT(P4207,"#,##0")),IF(P4207&gt;0,"متبقي "&amp;TEXT(P4207,"#,##0"),"✔ متوازنة"))))),IF(R4207=0,"⚠ أضف سطر عهدة أولًا",IF(OR(C4207="",N(G4207)=0),"⚠ أكمل التاريخ والقيمة",IF(S4207="","⚠ التاريخ خارج السنة المالية",IF(H4207="","⚠ اختر بند الموازنة",IF(I4207="مرفوض","✖ مرفوض من المدير",IF(I4207&lt;&gt;"موافق","⏳ بانتظار موافقة المدير",IF(K4207&lt;&gt;"نعم","⚠ غير مسوى مع الحسابات","✔ معتمد ومسوى")))))))))</f>
        <v/>
      </c>
      <c r="R4207">
        <f>N(R4206)+IF(A4207="عهدة",1,0)</f>
        <v/>
      </c>
      <c r="S4207">
        <f>IF(C4207="","",IF(AND(C4207&gt;=DATE(2026,9,1),C4207&lt;=DATE(2027,8,31)),(YEAR(C4207)-2026)*12+MONTH(C4207)-8,""))</f>
        <v/>
      </c>
      <c r="T4207">
        <f>IF(AND(A4207="مصروف",R4207&gt;0,I4207="موافق",S4207&lt;&gt;"",H4207&lt;&gt;""),N(G4207),0)</f>
        <v/>
      </c>
    </row>
    <row r="4208">
      <c r="A4208" s="19" t="n"/>
      <c r="B4208" s="20">
        <f>IF(A4208="","",IF(R4208=0,"⚠ أضف سطر عهدة أولًا","DMT-"&amp;TEXT(R4208,"000")))</f>
        <v/>
      </c>
      <c r="C4208" s="21" t="n"/>
      <c r="D4208" s="20">
        <f>IF(C4208="","",IF(S4208="","خارج السنة المالية",INDEX(القوائم!$D$2:$D$13,S4208)))</f>
        <v/>
      </c>
      <c r="E4208" s="22" t="n"/>
      <c r="F4208" s="23" t="n"/>
      <c r="G4208" s="23" t="n"/>
      <c r="H4208" s="22" t="n"/>
      <c r="I4208" s="19" t="n"/>
      <c r="J4208" s="21" t="n"/>
      <c r="K4208" s="19" t="n"/>
      <c r="L4208" s="19" t="n"/>
      <c r="M4208" s="21" t="n"/>
      <c r="N4208" s="22" t="n"/>
      <c r="O4208" s="24">
        <f>IF(A4208&lt;&gt;"عهدة","",SUMIFS($G$8:$G$5007,$B$8:$B$5007,B4208,$A$8:$A$5007,"مصروف",$I$8:$I$5007,"&lt;&gt;مرفوض"))</f>
        <v/>
      </c>
      <c r="P4208" s="25">
        <f>IF(A4208&lt;&gt;"عهدة","",N(F4208)-O4208)</f>
        <v/>
      </c>
      <c r="Q4208" s="26">
        <f>IF(A4208="","",IF(A4208="عهدة",IF(N(F4208)=0,"⚠ أدخل قيمة العهدة",IF(P4208&lt;0,"⛔ عجز / زيادة مصروفات "&amp;TEXT(-P4208,"#,##0"),IF(COUNTIFS($B$8:$B$5007,B4208,$A$8:$A$5007,"مصروف",$I$8:$I$5007,"&lt;&gt;مرفوض",$K$8:$K$5007,"&lt;&gt;نعم")&gt;0,"⚠ "&amp;COUNTIFS($B$8:$B$5007,B4208,$A$8:$A$5007,"مصروف",$I$8:$I$5007,"&lt;&gt;مرفوض",$K$8:$K$5007,"&lt;&gt;نعم")&amp;" مصروف غير مسوى",IF(L4208="تمت التسوية",IF(P4208=0,"✔ متوازنة وتمت التسوية","✔ تمت التسوية – متبقي "&amp;TEXT(P4208,"#,##0")),IF(P4208&gt;0,"متبقي "&amp;TEXT(P4208,"#,##0"),"✔ متوازنة"))))),IF(R4208=0,"⚠ أضف سطر عهدة أولًا",IF(OR(C4208="",N(G4208)=0),"⚠ أكمل التاريخ والقيمة",IF(S4208="","⚠ التاريخ خارج السنة المالية",IF(H4208="","⚠ اختر بند الموازنة",IF(I4208="مرفوض","✖ مرفوض من المدير",IF(I4208&lt;&gt;"موافق","⏳ بانتظار موافقة المدير",IF(K4208&lt;&gt;"نعم","⚠ غير مسوى مع الحسابات","✔ معتمد ومسوى")))))))))</f>
        <v/>
      </c>
      <c r="R4208">
        <f>N(R4207)+IF(A4208="عهدة",1,0)</f>
        <v/>
      </c>
      <c r="S4208">
        <f>IF(C4208="","",IF(AND(C4208&gt;=DATE(2026,9,1),C4208&lt;=DATE(2027,8,31)),(YEAR(C4208)-2026)*12+MONTH(C4208)-8,""))</f>
        <v/>
      </c>
      <c r="T4208">
        <f>IF(AND(A4208="مصروف",R4208&gt;0,I4208="موافق",S4208&lt;&gt;"",H4208&lt;&gt;""),N(G4208),0)</f>
        <v/>
      </c>
    </row>
    <row r="4209">
      <c r="A4209" s="19" t="n"/>
      <c r="B4209" s="20">
        <f>IF(A4209="","",IF(R4209=0,"⚠ أضف سطر عهدة أولًا","DMT-"&amp;TEXT(R4209,"000")))</f>
        <v/>
      </c>
      <c r="C4209" s="21" t="n"/>
      <c r="D4209" s="20">
        <f>IF(C4209="","",IF(S4209="","خارج السنة المالية",INDEX(القوائم!$D$2:$D$13,S4209)))</f>
        <v/>
      </c>
      <c r="E4209" s="22" t="n"/>
      <c r="F4209" s="23" t="n"/>
      <c r="G4209" s="23" t="n"/>
      <c r="H4209" s="22" t="n"/>
      <c r="I4209" s="19" t="n"/>
      <c r="J4209" s="21" t="n"/>
      <c r="K4209" s="19" t="n"/>
      <c r="L4209" s="19" t="n"/>
      <c r="M4209" s="21" t="n"/>
      <c r="N4209" s="22" t="n"/>
      <c r="O4209" s="24">
        <f>IF(A4209&lt;&gt;"عهدة","",SUMIFS($G$8:$G$5007,$B$8:$B$5007,B4209,$A$8:$A$5007,"مصروف",$I$8:$I$5007,"&lt;&gt;مرفوض"))</f>
        <v/>
      </c>
      <c r="P4209" s="25">
        <f>IF(A4209&lt;&gt;"عهدة","",N(F4209)-O4209)</f>
        <v/>
      </c>
      <c r="Q4209" s="26">
        <f>IF(A4209="","",IF(A4209="عهدة",IF(N(F4209)=0,"⚠ أدخل قيمة العهدة",IF(P4209&lt;0,"⛔ عجز / زيادة مصروفات "&amp;TEXT(-P4209,"#,##0"),IF(COUNTIFS($B$8:$B$5007,B4209,$A$8:$A$5007,"مصروف",$I$8:$I$5007,"&lt;&gt;مرفوض",$K$8:$K$5007,"&lt;&gt;نعم")&gt;0,"⚠ "&amp;COUNTIFS($B$8:$B$5007,B4209,$A$8:$A$5007,"مصروف",$I$8:$I$5007,"&lt;&gt;مرفوض",$K$8:$K$5007,"&lt;&gt;نعم")&amp;" مصروف غير مسوى",IF(L4209="تمت التسوية",IF(P4209=0,"✔ متوازنة وتمت التسوية","✔ تمت التسوية – متبقي "&amp;TEXT(P4209,"#,##0")),IF(P4209&gt;0,"متبقي "&amp;TEXT(P4209,"#,##0"),"✔ متوازنة"))))),IF(R4209=0,"⚠ أضف سطر عهدة أولًا",IF(OR(C4209="",N(G4209)=0),"⚠ أكمل التاريخ والقيمة",IF(S4209="","⚠ التاريخ خارج السنة المالية",IF(H4209="","⚠ اختر بند الموازنة",IF(I4209="مرفوض","✖ مرفوض من المدير",IF(I4209&lt;&gt;"موافق","⏳ بانتظار موافقة المدير",IF(K4209&lt;&gt;"نعم","⚠ غير مسوى مع الحسابات","✔ معتمد ومسوى")))))))))</f>
        <v/>
      </c>
      <c r="R4209">
        <f>N(R4208)+IF(A4209="عهدة",1,0)</f>
        <v/>
      </c>
      <c r="S4209">
        <f>IF(C4209="","",IF(AND(C4209&gt;=DATE(2026,9,1),C4209&lt;=DATE(2027,8,31)),(YEAR(C4209)-2026)*12+MONTH(C4209)-8,""))</f>
        <v/>
      </c>
      <c r="T4209">
        <f>IF(AND(A4209="مصروف",R4209&gt;0,I4209="موافق",S4209&lt;&gt;"",H4209&lt;&gt;""),N(G4209),0)</f>
        <v/>
      </c>
    </row>
    <row r="4210">
      <c r="A4210" s="19" t="n"/>
      <c r="B4210" s="20">
        <f>IF(A4210="","",IF(R4210=0,"⚠ أضف سطر عهدة أولًا","DMT-"&amp;TEXT(R4210,"000")))</f>
        <v/>
      </c>
      <c r="C4210" s="21" t="n"/>
      <c r="D4210" s="20">
        <f>IF(C4210="","",IF(S4210="","خارج السنة المالية",INDEX(القوائم!$D$2:$D$13,S4210)))</f>
        <v/>
      </c>
      <c r="E4210" s="22" t="n"/>
      <c r="F4210" s="23" t="n"/>
      <c r="G4210" s="23" t="n"/>
      <c r="H4210" s="22" t="n"/>
      <c r="I4210" s="19" t="n"/>
      <c r="J4210" s="21" t="n"/>
      <c r="K4210" s="19" t="n"/>
      <c r="L4210" s="19" t="n"/>
      <c r="M4210" s="21" t="n"/>
      <c r="N4210" s="22" t="n"/>
      <c r="O4210" s="24">
        <f>IF(A4210&lt;&gt;"عهدة","",SUMIFS($G$8:$G$5007,$B$8:$B$5007,B4210,$A$8:$A$5007,"مصروف",$I$8:$I$5007,"&lt;&gt;مرفوض"))</f>
        <v/>
      </c>
      <c r="P4210" s="25">
        <f>IF(A4210&lt;&gt;"عهدة","",N(F4210)-O4210)</f>
        <v/>
      </c>
      <c r="Q4210" s="26">
        <f>IF(A4210="","",IF(A4210="عهدة",IF(N(F4210)=0,"⚠ أدخل قيمة العهدة",IF(P4210&lt;0,"⛔ عجز / زيادة مصروفات "&amp;TEXT(-P4210,"#,##0"),IF(COUNTIFS($B$8:$B$5007,B4210,$A$8:$A$5007,"مصروف",$I$8:$I$5007,"&lt;&gt;مرفوض",$K$8:$K$5007,"&lt;&gt;نعم")&gt;0,"⚠ "&amp;COUNTIFS($B$8:$B$5007,B4210,$A$8:$A$5007,"مصروف",$I$8:$I$5007,"&lt;&gt;مرفوض",$K$8:$K$5007,"&lt;&gt;نعم")&amp;" مصروف غير مسوى",IF(L4210="تمت التسوية",IF(P4210=0,"✔ متوازنة وتمت التسوية","✔ تمت التسوية – متبقي "&amp;TEXT(P4210,"#,##0")),IF(P4210&gt;0,"متبقي "&amp;TEXT(P4210,"#,##0"),"✔ متوازنة"))))),IF(R4210=0,"⚠ أضف سطر عهدة أولًا",IF(OR(C4210="",N(G4210)=0),"⚠ أكمل التاريخ والقيمة",IF(S4210="","⚠ التاريخ خارج السنة المالية",IF(H4210="","⚠ اختر بند الموازنة",IF(I4210="مرفوض","✖ مرفوض من المدير",IF(I4210&lt;&gt;"موافق","⏳ بانتظار موافقة المدير",IF(K4210&lt;&gt;"نعم","⚠ غير مسوى مع الحسابات","✔ معتمد ومسوى")))))))))</f>
        <v/>
      </c>
      <c r="R4210">
        <f>N(R4209)+IF(A4210="عهدة",1,0)</f>
        <v/>
      </c>
      <c r="S4210">
        <f>IF(C4210="","",IF(AND(C4210&gt;=DATE(2026,9,1),C4210&lt;=DATE(2027,8,31)),(YEAR(C4210)-2026)*12+MONTH(C4210)-8,""))</f>
        <v/>
      </c>
      <c r="T4210">
        <f>IF(AND(A4210="مصروف",R4210&gt;0,I4210="موافق",S4210&lt;&gt;"",H4210&lt;&gt;""),N(G4210),0)</f>
        <v/>
      </c>
    </row>
    <row r="4211">
      <c r="A4211" s="19" t="n"/>
      <c r="B4211" s="20">
        <f>IF(A4211="","",IF(R4211=0,"⚠ أضف سطر عهدة أولًا","DMT-"&amp;TEXT(R4211,"000")))</f>
        <v/>
      </c>
      <c r="C4211" s="21" t="n"/>
      <c r="D4211" s="20">
        <f>IF(C4211="","",IF(S4211="","خارج السنة المالية",INDEX(القوائم!$D$2:$D$13,S4211)))</f>
        <v/>
      </c>
      <c r="E4211" s="22" t="n"/>
      <c r="F4211" s="23" t="n"/>
      <c r="G4211" s="23" t="n"/>
      <c r="H4211" s="22" t="n"/>
      <c r="I4211" s="19" t="n"/>
      <c r="J4211" s="21" t="n"/>
      <c r="K4211" s="19" t="n"/>
      <c r="L4211" s="19" t="n"/>
      <c r="M4211" s="21" t="n"/>
      <c r="N4211" s="22" t="n"/>
      <c r="O4211" s="24">
        <f>IF(A4211&lt;&gt;"عهدة","",SUMIFS($G$8:$G$5007,$B$8:$B$5007,B4211,$A$8:$A$5007,"مصروف",$I$8:$I$5007,"&lt;&gt;مرفوض"))</f>
        <v/>
      </c>
      <c r="P4211" s="25">
        <f>IF(A4211&lt;&gt;"عهدة","",N(F4211)-O4211)</f>
        <v/>
      </c>
      <c r="Q4211" s="26">
        <f>IF(A4211="","",IF(A4211="عهدة",IF(N(F4211)=0,"⚠ أدخل قيمة العهدة",IF(P4211&lt;0,"⛔ عجز / زيادة مصروفات "&amp;TEXT(-P4211,"#,##0"),IF(COUNTIFS($B$8:$B$5007,B4211,$A$8:$A$5007,"مصروف",$I$8:$I$5007,"&lt;&gt;مرفوض",$K$8:$K$5007,"&lt;&gt;نعم")&gt;0,"⚠ "&amp;COUNTIFS($B$8:$B$5007,B4211,$A$8:$A$5007,"مصروف",$I$8:$I$5007,"&lt;&gt;مرفوض",$K$8:$K$5007,"&lt;&gt;نعم")&amp;" مصروف غير مسوى",IF(L4211="تمت التسوية",IF(P4211=0,"✔ متوازنة وتمت التسوية","✔ تمت التسوية – متبقي "&amp;TEXT(P4211,"#,##0")),IF(P4211&gt;0,"متبقي "&amp;TEXT(P4211,"#,##0"),"✔ متوازنة"))))),IF(R4211=0,"⚠ أضف سطر عهدة أولًا",IF(OR(C4211="",N(G4211)=0),"⚠ أكمل التاريخ والقيمة",IF(S4211="","⚠ التاريخ خارج السنة المالية",IF(H4211="","⚠ اختر بند الموازنة",IF(I4211="مرفوض","✖ مرفوض من المدير",IF(I4211&lt;&gt;"موافق","⏳ بانتظار موافقة المدير",IF(K4211&lt;&gt;"نعم","⚠ غير مسوى مع الحسابات","✔ معتمد ومسوى")))))))))</f>
        <v/>
      </c>
      <c r="R4211">
        <f>N(R4210)+IF(A4211="عهدة",1,0)</f>
        <v/>
      </c>
      <c r="S4211">
        <f>IF(C4211="","",IF(AND(C4211&gt;=DATE(2026,9,1),C4211&lt;=DATE(2027,8,31)),(YEAR(C4211)-2026)*12+MONTH(C4211)-8,""))</f>
        <v/>
      </c>
      <c r="T4211">
        <f>IF(AND(A4211="مصروف",R4211&gt;0,I4211="موافق",S4211&lt;&gt;"",H4211&lt;&gt;""),N(G4211),0)</f>
        <v/>
      </c>
    </row>
    <row r="4212">
      <c r="A4212" s="19" t="n"/>
      <c r="B4212" s="20">
        <f>IF(A4212="","",IF(R4212=0,"⚠ أضف سطر عهدة أولًا","DMT-"&amp;TEXT(R4212,"000")))</f>
        <v/>
      </c>
      <c r="C4212" s="21" t="n"/>
      <c r="D4212" s="20">
        <f>IF(C4212="","",IF(S4212="","خارج السنة المالية",INDEX(القوائم!$D$2:$D$13,S4212)))</f>
        <v/>
      </c>
      <c r="E4212" s="22" t="n"/>
      <c r="F4212" s="23" t="n"/>
      <c r="G4212" s="23" t="n"/>
      <c r="H4212" s="22" t="n"/>
      <c r="I4212" s="19" t="n"/>
      <c r="J4212" s="21" t="n"/>
      <c r="K4212" s="19" t="n"/>
      <c r="L4212" s="19" t="n"/>
      <c r="M4212" s="21" t="n"/>
      <c r="N4212" s="22" t="n"/>
      <c r="O4212" s="24">
        <f>IF(A4212&lt;&gt;"عهدة","",SUMIFS($G$8:$G$5007,$B$8:$B$5007,B4212,$A$8:$A$5007,"مصروف",$I$8:$I$5007,"&lt;&gt;مرفوض"))</f>
        <v/>
      </c>
      <c r="P4212" s="25">
        <f>IF(A4212&lt;&gt;"عهدة","",N(F4212)-O4212)</f>
        <v/>
      </c>
      <c r="Q4212" s="26">
        <f>IF(A4212="","",IF(A4212="عهدة",IF(N(F4212)=0,"⚠ أدخل قيمة العهدة",IF(P4212&lt;0,"⛔ عجز / زيادة مصروفات "&amp;TEXT(-P4212,"#,##0"),IF(COUNTIFS($B$8:$B$5007,B4212,$A$8:$A$5007,"مصروف",$I$8:$I$5007,"&lt;&gt;مرفوض",$K$8:$K$5007,"&lt;&gt;نعم")&gt;0,"⚠ "&amp;COUNTIFS($B$8:$B$5007,B4212,$A$8:$A$5007,"مصروف",$I$8:$I$5007,"&lt;&gt;مرفوض",$K$8:$K$5007,"&lt;&gt;نعم")&amp;" مصروف غير مسوى",IF(L4212="تمت التسوية",IF(P4212=0,"✔ متوازنة وتمت التسوية","✔ تمت التسوية – متبقي "&amp;TEXT(P4212,"#,##0")),IF(P4212&gt;0,"متبقي "&amp;TEXT(P4212,"#,##0"),"✔ متوازنة"))))),IF(R4212=0,"⚠ أضف سطر عهدة أولًا",IF(OR(C4212="",N(G4212)=0),"⚠ أكمل التاريخ والقيمة",IF(S4212="","⚠ التاريخ خارج السنة المالية",IF(H4212="","⚠ اختر بند الموازنة",IF(I4212="مرفوض","✖ مرفوض من المدير",IF(I4212&lt;&gt;"موافق","⏳ بانتظار موافقة المدير",IF(K4212&lt;&gt;"نعم","⚠ غير مسوى مع الحسابات","✔ معتمد ومسوى")))))))))</f>
        <v/>
      </c>
      <c r="R4212">
        <f>N(R4211)+IF(A4212="عهدة",1,0)</f>
        <v/>
      </c>
      <c r="S4212">
        <f>IF(C4212="","",IF(AND(C4212&gt;=DATE(2026,9,1),C4212&lt;=DATE(2027,8,31)),(YEAR(C4212)-2026)*12+MONTH(C4212)-8,""))</f>
        <v/>
      </c>
      <c r="T4212">
        <f>IF(AND(A4212="مصروف",R4212&gt;0,I4212="موافق",S4212&lt;&gt;"",H4212&lt;&gt;""),N(G4212),0)</f>
        <v/>
      </c>
    </row>
    <row r="4213">
      <c r="A4213" s="19" t="n"/>
      <c r="B4213" s="20">
        <f>IF(A4213="","",IF(R4213=0,"⚠ أضف سطر عهدة أولًا","DMT-"&amp;TEXT(R4213,"000")))</f>
        <v/>
      </c>
      <c r="C4213" s="21" t="n"/>
      <c r="D4213" s="20">
        <f>IF(C4213="","",IF(S4213="","خارج السنة المالية",INDEX(القوائم!$D$2:$D$13,S4213)))</f>
        <v/>
      </c>
      <c r="E4213" s="22" t="n"/>
      <c r="F4213" s="23" t="n"/>
      <c r="G4213" s="23" t="n"/>
      <c r="H4213" s="22" t="n"/>
      <c r="I4213" s="19" t="n"/>
      <c r="J4213" s="21" t="n"/>
      <c r="K4213" s="19" t="n"/>
      <c r="L4213" s="19" t="n"/>
      <c r="M4213" s="21" t="n"/>
      <c r="N4213" s="22" t="n"/>
      <c r="O4213" s="24">
        <f>IF(A4213&lt;&gt;"عهدة","",SUMIFS($G$8:$G$5007,$B$8:$B$5007,B4213,$A$8:$A$5007,"مصروف",$I$8:$I$5007,"&lt;&gt;مرفوض"))</f>
        <v/>
      </c>
      <c r="P4213" s="25">
        <f>IF(A4213&lt;&gt;"عهدة","",N(F4213)-O4213)</f>
        <v/>
      </c>
      <c r="Q4213" s="26">
        <f>IF(A4213="","",IF(A4213="عهدة",IF(N(F4213)=0,"⚠ أدخل قيمة العهدة",IF(P4213&lt;0,"⛔ عجز / زيادة مصروفات "&amp;TEXT(-P4213,"#,##0"),IF(COUNTIFS($B$8:$B$5007,B4213,$A$8:$A$5007,"مصروف",$I$8:$I$5007,"&lt;&gt;مرفوض",$K$8:$K$5007,"&lt;&gt;نعم")&gt;0,"⚠ "&amp;COUNTIFS($B$8:$B$5007,B4213,$A$8:$A$5007,"مصروف",$I$8:$I$5007,"&lt;&gt;مرفوض",$K$8:$K$5007,"&lt;&gt;نعم")&amp;" مصروف غير مسوى",IF(L4213="تمت التسوية",IF(P4213=0,"✔ متوازنة وتمت التسوية","✔ تمت التسوية – متبقي "&amp;TEXT(P4213,"#,##0")),IF(P4213&gt;0,"متبقي "&amp;TEXT(P4213,"#,##0"),"✔ متوازنة"))))),IF(R4213=0,"⚠ أضف سطر عهدة أولًا",IF(OR(C4213="",N(G4213)=0),"⚠ أكمل التاريخ والقيمة",IF(S4213="","⚠ التاريخ خارج السنة المالية",IF(H4213="","⚠ اختر بند الموازنة",IF(I4213="مرفوض","✖ مرفوض من المدير",IF(I4213&lt;&gt;"موافق","⏳ بانتظار موافقة المدير",IF(K4213&lt;&gt;"نعم","⚠ غير مسوى مع الحسابات","✔ معتمد ومسوى")))))))))</f>
        <v/>
      </c>
      <c r="R4213">
        <f>N(R4212)+IF(A4213="عهدة",1,0)</f>
        <v/>
      </c>
      <c r="S4213">
        <f>IF(C4213="","",IF(AND(C4213&gt;=DATE(2026,9,1),C4213&lt;=DATE(2027,8,31)),(YEAR(C4213)-2026)*12+MONTH(C4213)-8,""))</f>
        <v/>
      </c>
      <c r="T4213">
        <f>IF(AND(A4213="مصروف",R4213&gt;0,I4213="موافق",S4213&lt;&gt;"",H4213&lt;&gt;""),N(G4213),0)</f>
        <v/>
      </c>
    </row>
    <row r="4214">
      <c r="A4214" s="19" t="n"/>
      <c r="B4214" s="20">
        <f>IF(A4214="","",IF(R4214=0,"⚠ أضف سطر عهدة أولًا","DMT-"&amp;TEXT(R4214,"000")))</f>
        <v/>
      </c>
      <c r="C4214" s="21" t="n"/>
      <c r="D4214" s="20">
        <f>IF(C4214="","",IF(S4214="","خارج السنة المالية",INDEX(القوائم!$D$2:$D$13,S4214)))</f>
        <v/>
      </c>
      <c r="E4214" s="22" t="n"/>
      <c r="F4214" s="23" t="n"/>
      <c r="G4214" s="23" t="n"/>
      <c r="H4214" s="22" t="n"/>
      <c r="I4214" s="19" t="n"/>
      <c r="J4214" s="21" t="n"/>
      <c r="K4214" s="19" t="n"/>
      <c r="L4214" s="19" t="n"/>
      <c r="M4214" s="21" t="n"/>
      <c r="N4214" s="22" t="n"/>
      <c r="O4214" s="24">
        <f>IF(A4214&lt;&gt;"عهدة","",SUMIFS($G$8:$G$5007,$B$8:$B$5007,B4214,$A$8:$A$5007,"مصروف",$I$8:$I$5007,"&lt;&gt;مرفوض"))</f>
        <v/>
      </c>
      <c r="P4214" s="25">
        <f>IF(A4214&lt;&gt;"عهدة","",N(F4214)-O4214)</f>
        <v/>
      </c>
      <c r="Q4214" s="26">
        <f>IF(A4214="","",IF(A4214="عهدة",IF(N(F4214)=0,"⚠ أدخل قيمة العهدة",IF(P4214&lt;0,"⛔ عجز / زيادة مصروفات "&amp;TEXT(-P4214,"#,##0"),IF(COUNTIFS($B$8:$B$5007,B4214,$A$8:$A$5007,"مصروف",$I$8:$I$5007,"&lt;&gt;مرفوض",$K$8:$K$5007,"&lt;&gt;نعم")&gt;0,"⚠ "&amp;COUNTIFS($B$8:$B$5007,B4214,$A$8:$A$5007,"مصروف",$I$8:$I$5007,"&lt;&gt;مرفوض",$K$8:$K$5007,"&lt;&gt;نعم")&amp;" مصروف غير مسوى",IF(L4214="تمت التسوية",IF(P4214=0,"✔ متوازنة وتمت التسوية","✔ تمت التسوية – متبقي "&amp;TEXT(P4214,"#,##0")),IF(P4214&gt;0,"متبقي "&amp;TEXT(P4214,"#,##0"),"✔ متوازنة"))))),IF(R4214=0,"⚠ أضف سطر عهدة أولًا",IF(OR(C4214="",N(G4214)=0),"⚠ أكمل التاريخ والقيمة",IF(S4214="","⚠ التاريخ خارج السنة المالية",IF(H4214="","⚠ اختر بند الموازنة",IF(I4214="مرفوض","✖ مرفوض من المدير",IF(I4214&lt;&gt;"موافق","⏳ بانتظار موافقة المدير",IF(K4214&lt;&gt;"نعم","⚠ غير مسوى مع الحسابات","✔ معتمد ومسوى")))))))))</f>
        <v/>
      </c>
      <c r="R4214">
        <f>N(R4213)+IF(A4214="عهدة",1,0)</f>
        <v/>
      </c>
      <c r="S4214">
        <f>IF(C4214="","",IF(AND(C4214&gt;=DATE(2026,9,1),C4214&lt;=DATE(2027,8,31)),(YEAR(C4214)-2026)*12+MONTH(C4214)-8,""))</f>
        <v/>
      </c>
      <c r="T4214">
        <f>IF(AND(A4214="مصروف",R4214&gt;0,I4214="موافق",S4214&lt;&gt;"",H4214&lt;&gt;""),N(G4214),0)</f>
        <v/>
      </c>
    </row>
    <row r="4215">
      <c r="A4215" s="19" t="n"/>
      <c r="B4215" s="20">
        <f>IF(A4215="","",IF(R4215=0,"⚠ أضف سطر عهدة أولًا","DMT-"&amp;TEXT(R4215,"000")))</f>
        <v/>
      </c>
      <c r="C4215" s="21" t="n"/>
      <c r="D4215" s="20">
        <f>IF(C4215="","",IF(S4215="","خارج السنة المالية",INDEX(القوائم!$D$2:$D$13,S4215)))</f>
        <v/>
      </c>
      <c r="E4215" s="22" t="n"/>
      <c r="F4215" s="23" t="n"/>
      <c r="G4215" s="23" t="n"/>
      <c r="H4215" s="22" t="n"/>
      <c r="I4215" s="19" t="n"/>
      <c r="J4215" s="21" t="n"/>
      <c r="K4215" s="19" t="n"/>
      <c r="L4215" s="19" t="n"/>
      <c r="M4215" s="21" t="n"/>
      <c r="N4215" s="22" t="n"/>
      <c r="O4215" s="24">
        <f>IF(A4215&lt;&gt;"عهدة","",SUMIFS($G$8:$G$5007,$B$8:$B$5007,B4215,$A$8:$A$5007,"مصروف",$I$8:$I$5007,"&lt;&gt;مرفوض"))</f>
        <v/>
      </c>
      <c r="P4215" s="25">
        <f>IF(A4215&lt;&gt;"عهدة","",N(F4215)-O4215)</f>
        <v/>
      </c>
      <c r="Q4215" s="26">
        <f>IF(A4215="","",IF(A4215="عهدة",IF(N(F4215)=0,"⚠ أدخل قيمة العهدة",IF(P4215&lt;0,"⛔ عجز / زيادة مصروفات "&amp;TEXT(-P4215,"#,##0"),IF(COUNTIFS($B$8:$B$5007,B4215,$A$8:$A$5007,"مصروف",$I$8:$I$5007,"&lt;&gt;مرفوض",$K$8:$K$5007,"&lt;&gt;نعم")&gt;0,"⚠ "&amp;COUNTIFS($B$8:$B$5007,B4215,$A$8:$A$5007,"مصروف",$I$8:$I$5007,"&lt;&gt;مرفوض",$K$8:$K$5007,"&lt;&gt;نعم")&amp;" مصروف غير مسوى",IF(L4215="تمت التسوية",IF(P4215=0,"✔ متوازنة وتمت التسوية","✔ تمت التسوية – متبقي "&amp;TEXT(P4215,"#,##0")),IF(P4215&gt;0,"متبقي "&amp;TEXT(P4215,"#,##0"),"✔ متوازنة"))))),IF(R4215=0,"⚠ أضف سطر عهدة أولًا",IF(OR(C4215="",N(G4215)=0),"⚠ أكمل التاريخ والقيمة",IF(S4215="","⚠ التاريخ خارج السنة المالية",IF(H4215="","⚠ اختر بند الموازنة",IF(I4215="مرفوض","✖ مرفوض من المدير",IF(I4215&lt;&gt;"موافق","⏳ بانتظار موافقة المدير",IF(K4215&lt;&gt;"نعم","⚠ غير مسوى مع الحسابات","✔ معتمد ومسوى")))))))))</f>
        <v/>
      </c>
      <c r="R4215">
        <f>N(R4214)+IF(A4215="عهدة",1,0)</f>
        <v/>
      </c>
      <c r="S4215">
        <f>IF(C4215="","",IF(AND(C4215&gt;=DATE(2026,9,1),C4215&lt;=DATE(2027,8,31)),(YEAR(C4215)-2026)*12+MONTH(C4215)-8,""))</f>
        <v/>
      </c>
      <c r="T4215">
        <f>IF(AND(A4215="مصروف",R4215&gt;0,I4215="موافق",S4215&lt;&gt;"",H4215&lt;&gt;""),N(G4215),0)</f>
        <v/>
      </c>
    </row>
    <row r="4216">
      <c r="A4216" s="19" t="n"/>
      <c r="B4216" s="20">
        <f>IF(A4216="","",IF(R4216=0,"⚠ أضف سطر عهدة أولًا","DMT-"&amp;TEXT(R4216,"000")))</f>
        <v/>
      </c>
      <c r="C4216" s="21" t="n"/>
      <c r="D4216" s="20">
        <f>IF(C4216="","",IF(S4216="","خارج السنة المالية",INDEX(القوائم!$D$2:$D$13,S4216)))</f>
        <v/>
      </c>
      <c r="E4216" s="22" t="n"/>
      <c r="F4216" s="23" t="n"/>
      <c r="G4216" s="23" t="n"/>
      <c r="H4216" s="22" t="n"/>
      <c r="I4216" s="19" t="n"/>
      <c r="J4216" s="21" t="n"/>
      <c r="K4216" s="19" t="n"/>
      <c r="L4216" s="19" t="n"/>
      <c r="M4216" s="21" t="n"/>
      <c r="N4216" s="22" t="n"/>
      <c r="O4216" s="24">
        <f>IF(A4216&lt;&gt;"عهدة","",SUMIFS($G$8:$G$5007,$B$8:$B$5007,B4216,$A$8:$A$5007,"مصروف",$I$8:$I$5007,"&lt;&gt;مرفوض"))</f>
        <v/>
      </c>
      <c r="P4216" s="25">
        <f>IF(A4216&lt;&gt;"عهدة","",N(F4216)-O4216)</f>
        <v/>
      </c>
      <c r="Q4216" s="26">
        <f>IF(A4216="","",IF(A4216="عهدة",IF(N(F4216)=0,"⚠ أدخل قيمة العهدة",IF(P4216&lt;0,"⛔ عجز / زيادة مصروفات "&amp;TEXT(-P4216,"#,##0"),IF(COUNTIFS($B$8:$B$5007,B4216,$A$8:$A$5007,"مصروف",$I$8:$I$5007,"&lt;&gt;مرفوض",$K$8:$K$5007,"&lt;&gt;نعم")&gt;0,"⚠ "&amp;COUNTIFS($B$8:$B$5007,B4216,$A$8:$A$5007,"مصروف",$I$8:$I$5007,"&lt;&gt;مرفوض",$K$8:$K$5007,"&lt;&gt;نعم")&amp;" مصروف غير مسوى",IF(L4216="تمت التسوية",IF(P4216=0,"✔ متوازنة وتمت التسوية","✔ تمت التسوية – متبقي "&amp;TEXT(P4216,"#,##0")),IF(P4216&gt;0,"متبقي "&amp;TEXT(P4216,"#,##0"),"✔ متوازنة"))))),IF(R4216=0,"⚠ أضف سطر عهدة أولًا",IF(OR(C4216="",N(G4216)=0),"⚠ أكمل التاريخ والقيمة",IF(S4216="","⚠ التاريخ خارج السنة المالية",IF(H4216="","⚠ اختر بند الموازنة",IF(I4216="مرفوض","✖ مرفوض من المدير",IF(I4216&lt;&gt;"موافق","⏳ بانتظار موافقة المدير",IF(K4216&lt;&gt;"نعم","⚠ غير مسوى مع الحسابات","✔ معتمد ومسوى")))))))))</f>
        <v/>
      </c>
      <c r="R4216">
        <f>N(R4215)+IF(A4216="عهدة",1,0)</f>
        <v/>
      </c>
      <c r="S4216">
        <f>IF(C4216="","",IF(AND(C4216&gt;=DATE(2026,9,1),C4216&lt;=DATE(2027,8,31)),(YEAR(C4216)-2026)*12+MONTH(C4216)-8,""))</f>
        <v/>
      </c>
      <c r="T4216">
        <f>IF(AND(A4216="مصروف",R4216&gt;0,I4216="موافق",S4216&lt;&gt;"",H4216&lt;&gt;""),N(G4216),0)</f>
        <v/>
      </c>
    </row>
    <row r="4217">
      <c r="A4217" s="19" t="n"/>
      <c r="B4217" s="20">
        <f>IF(A4217="","",IF(R4217=0,"⚠ أضف سطر عهدة أولًا","DMT-"&amp;TEXT(R4217,"000")))</f>
        <v/>
      </c>
      <c r="C4217" s="21" t="n"/>
      <c r="D4217" s="20">
        <f>IF(C4217="","",IF(S4217="","خارج السنة المالية",INDEX(القوائم!$D$2:$D$13,S4217)))</f>
        <v/>
      </c>
      <c r="E4217" s="22" t="n"/>
      <c r="F4217" s="23" t="n"/>
      <c r="G4217" s="23" t="n"/>
      <c r="H4217" s="22" t="n"/>
      <c r="I4217" s="19" t="n"/>
      <c r="J4217" s="21" t="n"/>
      <c r="K4217" s="19" t="n"/>
      <c r="L4217" s="19" t="n"/>
      <c r="M4217" s="21" t="n"/>
      <c r="N4217" s="22" t="n"/>
      <c r="O4217" s="24">
        <f>IF(A4217&lt;&gt;"عهدة","",SUMIFS($G$8:$G$5007,$B$8:$B$5007,B4217,$A$8:$A$5007,"مصروف",$I$8:$I$5007,"&lt;&gt;مرفوض"))</f>
        <v/>
      </c>
      <c r="P4217" s="25">
        <f>IF(A4217&lt;&gt;"عهدة","",N(F4217)-O4217)</f>
        <v/>
      </c>
      <c r="Q4217" s="26">
        <f>IF(A4217="","",IF(A4217="عهدة",IF(N(F4217)=0,"⚠ أدخل قيمة العهدة",IF(P4217&lt;0,"⛔ عجز / زيادة مصروفات "&amp;TEXT(-P4217,"#,##0"),IF(COUNTIFS($B$8:$B$5007,B4217,$A$8:$A$5007,"مصروف",$I$8:$I$5007,"&lt;&gt;مرفوض",$K$8:$K$5007,"&lt;&gt;نعم")&gt;0,"⚠ "&amp;COUNTIFS($B$8:$B$5007,B4217,$A$8:$A$5007,"مصروف",$I$8:$I$5007,"&lt;&gt;مرفوض",$K$8:$K$5007,"&lt;&gt;نعم")&amp;" مصروف غير مسوى",IF(L4217="تمت التسوية",IF(P4217=0,"✔ متوازنة وتمت التسوية","✔ تمت التسوية – متبقي "&amp;TEXT(P4217,"#,##0")),IF(P4217&gt;0,"متبقي "&amp;TEXT(P4217,"#,##0"),"✔ متوازنة"))))),IF(R4217=0,"⚠ أضف سطر عهدة أولًا",IF(OR(C4217="",N(G4217)=0),"⚠ أكمل التاريخ والقيمة",IF(S4217="","⚠ التاريخ خارج السنة المالية",IF(H4217="","⚠ اختر بند الموازنة",IF(I4217="مرفوض","✖ مرفوض من المدير",IF(I4217&lt;&gt;"موافق","⏳ بانتظار موافقة المدير",IF(K4217&lt;&gt;"نعم","⚠ غير مسوى مع الحسابات","✔ معتمد ومسوى")))))))))</f>
        <v/>
      </c>
      <c r="R4217">
        <f>N(R4216)+IF(A4217="عهدة",1,0)</f>
        <v/>
      </c>
      <c r="S4217">
        <f>IF(C4217="","",IF(AND(C4217&gt;=DATE(2026,9,1),C4217&lt;=DATE(2027,8,31)),(YEAR(C4217)-2026)*12+MONTH(C4217)-8,""))</f>
        <v/>
      </c>
      <c r="T4217">
        <f>IF(AND(A4217="مصروف",R4217&gt;0,I4217="موافق",S4217&lt;&gt;"",H4217&lt;&gt;""),N(G4217),0)</f>
        <v/>
      </c>
    </row>
    <row r="4218">
      <c r="A4218" s="19" t="n"/>
      <c r="B4218" s="20">
        <f>IF(A4218="","",IF(R4218=0,"⚠ أضف سطر عهدة أولًا","DMT-"&amp;TEXT(R4218,"000")))</f>
        <v/>
      </c>
      <c r="C4218" s="21" t="n"/>
      <c r="D4218" s="20">
        <f>IF(C4218="","",IF(S4218="","خارج السنة المالية",INDEX(القوائم!$D$2:$D$13,S4218)))</f>
        <v/>
      </c>
      <c r="E4218" s="22" t="n"/>
      <c r="F4218" s="23" t="n"/>
      <c r="G4218" s="23" t="n"/>
      <c r="H4218" s="22" t="n"/>
      <c r="I4218" s="19" t="n"/>
      <c r="J4218" s="21" t="n"/>
      <c r="K4218" s="19" t="n"/>
      <c r="L4218" s="19" t="n"/>
      <c r="M4218" s="21" t="n"/>
      <c r="N4218" s="22" t="n"/>
      <c r="O4218" s="24">
        <f>IF(A4218&lt;&gt;"عهدة","",SUMIFS($G$8:$G$5007,$B$8:$B$5007,B4218,$A$8:$A$5007,"مصروف",$I$8:$I$5007,"&lt;&gt;مرفوض"))</f>
        <v/>
      </c>
      <c r="P4218" s="25">
        <f>IF(A4218&lt;&gt;"عهدة","",N(F4218)-O4218)</f>
        <v/>
      </c>
      <c r="Q4218" s="26">
        <f>IF(A4218="","",IF(A4218="عهدة",IF(N(F4218)=0,"⚠ أدخل قيمة العهدة",IF(P4218&lt;0,"⛔ عجز / زيادة مصروفات "&amp;TEXT(-P4218,"#,##0"),IF(COUNTIFS($B$8:$B$5007,B4218,$A$8:$A$5007,"مصروف",$I$8:$I$5007,"&lt;&gt;مرفوض",$K$8:$K$5007,"&lt;&gt;نعم")&gt;0,"⚠ "&amp;COUNTIFS($B$8:$B$5007,B4218,$A$8:$A$5007,"مصروف",$I$8:$I$5007,"&lt;&gt;مرفوض",$K$8:$K$5007,"&lt;&gt;نعم")&amp;" مصروف غير مسوى",IF(L4218="تمت التسوية",IF(P4218=0,"✔ متوازنة وتمت التسوية","✔ تمت التسوية – متبقي "&amp;TEXT(P4218,"#,##0")),IF(P4218&gt;0,"متبقي "&amp;TEXT(P4218,"#,##0"),"✔ متوازنة"))))),IF(R4218=0,"⚠ أضف سطر عهدة أولًا",IF(OR(C4218="",N(G4218)=0),"⚠ أكمل التاريخ والقيمة",IF(S4218="","⚠ التاريخ خارج السنة المالية",IF(H4218="","⚠ اختر بند الموازنة",IF(I4218="مرفوض","✖ مرفوض من المدير",IF(I4218&lt;&gt;"موافق","⏳ بانتظار موافقة المدير",IF(K4218&lt;&gt;"نعم","⚠ غير مسوى مع الحسابات","✔ معتمد ومسوى")))))))))</f>
        <v/>
      </c>
      <c r="R4218">
        <f>N(R4217)+IF(A4218="عهدة",1,0)</f>
        <v/>
      </c>
      <c r="S4218">
        <f>IF(C4218="","",IF(AND(C4218&gt;=DATE(2026,9,1),C4218&lt;=DATE(2027,8,31)),(YEAR(C4218)-2026)*12+MONTH(C4218)-8,""))</f>
        <v/>
      </c>
      <c r="T4218">
        <f>IF(AND(A4218="مصروف",R4218&gt;0,I4218="موافق",S4218&lt;&gt;"",H4218&lt;&gt;""),N(G4218),0)</f>
        <v/>
      </c>
    </row>
    <row r="4219">
      <c r="A4219" s="19" t="n"/>
      <c r="B4219" s="20">
        <f>IF(A4219="","",IF(R4219=0,"⚠ أضف سطر عهدة أولًا","DMT-"&amp;TEXT(R4219,"000")))</f>
        <v/>
      </c>
      <c r="C4219" s="21" t="n"/>
      <c r="D4219" s="20">
        <f>IF(C4219="","",IF(S4219="","خارج السنة المالية",INDEX(القوائم!$D$2:$D$13,S4219)))</f>
        <v/>
      </c>
      <c r="E4219" s="22" t="n"/>
      <c r="F4219" s="23" t="n"/>
      <c r="G4219" s="23" t="n"/>
      <c r="H4219" s="22" t="n"/>
      <c r="I4219" s="19" t="n"/>
      <c r="J4219" s="21" t="n"/>
      <c r="K4219" s="19" t="n"/>
      <c r="L4219" s="19" t="n"/>
      <c r="M4219" s="21" t="n"/>
      <c r="N4219" s="22" t="n"/>
      <c r="O4219" s="24">
        <f>IF(A4219&lt;&gt;"عهدة","",SUMIFS($G$8:$G$5007,$B$8:$B$5007,B4219,$A$8:$A$5007,"مصروف",$I$8:$I$5007,"&lt;&gt;مرفوض"))</f>
        <v/>
      </c>
      <c r="P4219" s="25">
        <f>IF(A4219&lt;&gt;"عهدة","",N(F4219)-O4219)</f>
        <v/>
      </c>
      <c r="Q4219" s="26">
        <f>IF(A4219="","",IF(A4219="عهدة",IF(N(F4219)=0,"⚠ أدخل قيمة العهدة",IF(P4219&lt;0,"⛔ عجز / زيادة مصروفات "&amp;TEXT(-P4219,"#,##0"),IF(COUNTIFS($B$8:$B$5007,B4219,$A$8:$A$5007,"مصروف",$I$8:$I$5007,"&lt;&gt;مرفوض",$K$8:$K$5007,"&lt;&gt;نعم")&gt;0,"⚠ "&amp;COUNTIFS($B$8:$B$5007,B4219,$A$8:$A$5007,"مصروف",$I$8:$I$5007,"&lt;&gt;مرفوض",$K$8:$K$5007,"&lt;&gt;نعم")&amp;" مصروف غير مسوى",IF(L4219="تمت التسوية",IF(P4219=0,"✔ متوازنة وتمت التسوية","✔ تمت التسوية – متبقي "&amp;TEXT(P4219,"#,##0")),IF(P4219&gt;0,"متبقي "&amp;TEXT(P4219,"#,##0"),"✔ متوازنة"))))),IF(R4219=0,"⚠ أضف سطر عهدة أولًا",IF(OR(C4219="",N(G4219)=0),"⚠ أكمل التاريخ والقيمة",IF(S4219="","⚠ التاريخ خارج السنة المالية",IF(H4219="","⚠ اختر بند الموازنة",IF(I4219="مرفوض","✖ مرفوض من المدير",IF(I4219&lt;&gt;"موافق","⏳ بانتظار موافقة المدير",IF(K4219&lt;&gt;"نعم","⚠ غير مسوى مع الحسابات","✔ معتمد ومسوى")))))))))</f>
        <v/>
      </c>
      <c r="R4219">
        <f>N(R4218)+IF(A4219="عهدة",1,0)</f>
        <v/>
      </c>
      <c r="S4219">
        <f>IF(C4219="","",IF(AND(C4219&gt;=DATE(2026,9,1),C4219&lt;=DATE(2027,8,31)),(YEAR(C4219)-2026)*12+MONTH(C4219)-8,""))</f>
        <v/>
      </c>
      <c r="T4219">
        <f>IF(AND(A4219="مصروف",R4219&gt;0,I4219="موافق",S4219&lt;&gt;"",H4219&lt;&gt;""),N(G4219),0)</f>
        <v/>
      </c>
    </row>
    <row r="4220">
      <c r="A4220" s="19" t="n"/>
      <c r="B4220" s="20">
        <f>IF(A4220="","",IF(R4220=0,"⚠ أضف سطر عهدة أولًا","DMT-"&amp;TEXT(R4220,"000")))</f>
        <v/>
      </c>
      <c r="C4220" s="21" t="n"/>
      <c r="D4220" s="20">
        <f>IF(C4220="","",IF(S4220="","خارج السنة المالية",INDEX(القوائم!$D$2:$D$13,S4220)))</f>
        <v/>
      </c>
      <c r="E4220" s="22" t="n"/>
      <c r="F4220" s="23" t="n"/>
      <c r="G4220" s="23" t="n"/>
      <c r="H4220" s="22" t="n"/>
      <c r="I4220" s="19" t="n"/>
      <c r="J4220" s="21" t="n"/>
      <c r="K4220" s="19" t="n"/>
      <c r="L4220" s="19" t="n"/>
      <c r="M4220" s="21" t="n"/>
      <c r="N4220" s="22" t="n"/>
      <c r="O4220" s="24">
        <f>IF(A4220&lt;&gt;"عهدة","",SUMIFS($G$8:$G$5007,$B$8:$B$5007,B4220,$A$8:$A$5007,"مصروف",$I$8:$I$5007,"&lt;&gt;مرفوض"))</f>
        <v/>
      </c>
      <c r="P4220" s="25">
        <f>IF(A4220&lt;&gt;"عهدة","",N(F4220)-O4220)</f>
        <v/>
      </c>
      <c r="Q4220" s="26">
        <f>IF(A4220="","",IF(A4220="عهدة",IF(N(F4220)=0,"⚠ أدخل قيمة العهدة",IF(P4220&lt;0,"⛔ عجز / زيادة مصروفات "&amp;TEXT(-P4220,"#,##0"),IF(COUNTIFS($B$8:$B$5007,B4220,$A$8:$A$5007,"مصروف",$I$8:$I$5007,"&lt;&gt;مرفوض",$K$8:$K$5007,"&lt;&gt;نعم")&gt;0,"⚠ "&amp;COUNTIFS($B$8:$B$5007,B4220,$A$8:$A$5007,"مصروف",$I$8:$I$5007,"&lt;&gt;مرفوض",$K$8:$K$5007,"&lt;&gt;نعم")&amp;" مصروف غير مسوى",IF(L4220="تمت التسوية",IF(P4220=0,"✔ متوازنة وتمت التسوية","✔ تمت التسوية – متبقي "&amp;TEXT(P4220,"#,##0")),IF(P4220&gt;0,"متبقي "&amp;TEXT(P4220,"#,##0"),"✔ متوازنة"))))),IF(R4220=0,"⚠ أضف سطر عهدة أولًا",IF(OR(C4220="",N(G4220)=0),"⚠ أكمل التاريخ والقيمة",IF(S4220="","⚠ التاريخ خارج السنة المالية",IF(H4220="","⚠ اختر بند الموازنة",IF(I4220="مرفوض","✖ مرفوض من المدير",IF(I4220&lt;&gt;"موافق","⏳ بانتظار موافقة المدير",IF(K4220&lt;&gt;"نعم","⚠ غير مسوى مع الحسابات","✔ معتمد ومسوى")))))))))</f>
        <v/>
      </c>
      <c r="R4220">
        <f>N(R4219)+IF(A4220="عهدة",1,0)</f>
        <v/>
      </c>
      <c r="S4220">
        <f>IF(C4220="","",IF(AND(C4220&gt;=DATE(2026,9,1),C4220&lt;=DATE(2027,8,31)),(YEAR(C4220)-2026)*12+MONTH(C4220)-8,""))</f>
        <v/>
      </c>
      <c r="T4220">
        <f>IF(AND(A4220="مصروف",R4220&gt;0,I4220="موافق",S4220&lt;&gt;"",H4220&lt;&gt;""),N(G4220),0)</f>
        <v/>
      </c>
    </row>
    <row r="4221">
      <c r="A4221" s="19" t="n"/>
      <c r="B4221" s="20">
        <f>IF(A4221="","",IF(R4221=0,"⚠ أضف سطر عهدة أولًا","DMT-"&amp;TEXT(R4221,"000")))</f>
        <v/>
      </c>
      <c r="C4221" s="21" t="n"/>
      <c r="D4221" s="20">
        <f>IF(C4221="","",IF(S4221="","خارج السنة المالية",INDEX(القوائم!$D$2:$D$13,S4221)))</f>
        <v/>
      </c>
      <c r="E4221" s="22" t="n"/>
      <c r="F4221" s="23" t="n"/>
      <c r="G4221" s="23" t="n"/>
      <c r="H4221" s="22" t="n"/>
      <c r="I4221" s="19" t="n"/>
      <c r="J4221" s="21" t="n"/>
      <c r="K4221" s="19" t="n"/>
      <c r="L4221" s="19" t="n"/>
      <c r="M4221" s="21" t="n"/>
      <c r="N4221" s="22" t="n"/>
      <c r="O4221" s="24">
        <f>IF(A4221&lt;&gt;"عهدة","",SUMIFS($G$8:$G$5007,$B$8:$B$5007,B4221,$A$8:$A$5007,"مصروف",$I$8:$I$5007,"&lt;&gt;مرفوض"))</f>
        <v/>
      </c>
      <c r="P4221" s="25">
        <f>IF(A4221&lt;&gt;"عهدة","",N(F4221)-O4221)</f>
        <v/>
      </c>
      <c r="Q4221" s="26">
        <f>IF(A4221="","",IF(A4221="عهدة",IF(N(F4221)=0,"⚠ أدخل قيمة العهدة",IF(P4221&lt;0,"⛔ عجز / زيادة مصروفات "&amp;TEXT(-P4221,"#,##0"),IF(COUNTIFS($B$8:$B$5007,B4221,$A$8:$A$5007,"مصروف",$I$8:$I$5007,"&lt;&gt;مرفوض",$K$8:$K$5007,"&lt;&gt;نعم")&gt;0,"⚠ "&amp;COUNTIFS($B$8:$B$5007,B4221,$A$8:$A$5007,"مصروف",$I$8:$I$5007,"&lt;&gt;مرفوض",$K$8:$K$5007,"&lt;&gt;نعم")&amp;" مصروف غير مسوى",IF(L4221="تمت التسوية",IF(P4221=0,"✔ متوازنة وتمت التسوية","✔ تمت التسوية – متبقي "&amp;TEXT(P4221,"#,##0")),IF(P4221&gt;0,"متبقي "&amp;TEXT(P4221,"#,##0"),"✔ متوازنة"))))),IF(R4221=0,"⚠ أضف سطر عهدة أولًا",IF(OR(C4221="",N(G4221)=0),"⚠ أكمل التاريخ والقيمة",IF(S4221="","⚠ التاريخ خارج السنة المالية",IF(H4221="","⚠ اختر بند الموازنة",IF(I4221="مرفوض","✖ مرفوض من المدير",IF(I4221&lt;&gt;"موافق","⏳ بانتظار موافقة المدير",IF(K4221&lt;&gt;"نعم","⚠ غير مسوى مع الحسابات","✔ معتمد ومسوى")))))))))</f>
        <v/>
      </c>
      <c r="R4221">
        <f>N(R4220)+IF(A4221="عهدة",1,0)</f>
        <v/>
      </c>
      <c r="S4221">
        <f>IF(C4221="","",IF(AND(C4221&gt;=DATE(2026,9,1),C4221&lt;=DATE(2027,8,31)),(YEAR(C4221)-2026)*12+MONTH(C4221)-8,""))</f>
        <v/>
      </c>
      <c r="T4221">
        <f>IF(AND(A4221="مصروف",R4221&gt;0,I4221="موافق",S4221&lt;&gt;"",H4221&lt;&gt;""),N(G4221),0)</f>
        <v/>
      </c>
    </row>
    <row r="4222">
      <c r="A4222" s="19" t="n"/>
      <c r="B4222" s="20">
        <f>IF(A4222="","",IF(R4222=0,"⚠ أضف سطر عهدة أولًا","DMT-"&amp;TEXT(R4222,"000")))</f>
        <v/>
      </c>
      <c r="C4222" s="21" t="n"/>
      <c r="D4222" s="20">
        <f>IF(C4222="","",IF(S4222="","خارج السنة المالية",INDEX(القوائم!$D$2:$D$13,S4222)))</f>
        <v/>
      </c>
      <c r="E4222" s="22" t="n"/>
      <c r="F4222" s="23" t="n"/>
      <c r="G4222" s="23" t="n"/>
      <c r="H4222" s="22" t="n"/>
      <c r="I4222" s="19" t="n"/>
      <c r="J4222" s="21" t="n"/>
      <c r="K4222" s="19" t="n"/>
      <c r="L4222" s="19" t="n"/>
      <c r="M4222" s="21" t="n"/>
      <c r="N4222" s="22" t="n"/>
      <c r="O4222" s="24">
        <f>IF(A4222&lt;&gt;"عهدة","",SUMIFS($G$8:$G$5007,$B$8:$B$5007,B4222,$A$8:$A$5007,"مصروف",$I$8:$I$5007,"&lt;&gt;مرفوض"))</f>
        <v/>
      </c>
      <c r="P4222" s="25">
        <f>IF(A4222&lt;&gt;"عهدة","",N(F4222)-O4222)</f>
        <v/>
      </c>
      <c r="Q4222" s="26">
        <f>IF(A4222="","",IF(A4222="عهدة",IF(N(F4222)=0,"⚠ أدخل قيمة العهدة",IF(P4222&lt;0,"⛔ عجز / زيادة مصروفات "&amp;TEXT(-P4222,"#,##0"),IF(COUNTIFS($B$8:$B$5007,B4222,$A$8:$A$5007,"مصروف",$I$8:$I$5007,"&lt;&gt;مرفوض",$K$8:$K$5007,"&lt;&gt;نعم")&gt;0,"⚠ "&amp;COUNTIFS($B$8:$B$5007,B4222,$A$8:$A$5007,"مصروف",$I$8:$I$5007,"&lt;&gt;مرفوض",$K$8:$K$5007,"&lt;&gt;نعم")&amp;" مصروف غير مسوى",IF(L4222="تمت التسوية",IF(P4222=0,"✔ متوازنة وتمت التسوية","✔ تمت التسوية – متبقي "&amp;TEXT(P4222,"#,##0")),IF(P4222&gt;0,"متبقي "&amp;TEXT(P4222,"#,##0"),"✔ متوازنة"))))),IF(R4222=0,"⚠ أضف سطر عهدة أولًا",IF(OR(C4222="",N(G4222)=0),"⚠ أكمل التاريخ والقيمة",IF(S4222="","⚠ التاريخ خارج السنة المالية",IF(H4222="","⚠ اختر بند الموازنة",IF(I4222="مرفوض","✖ مرفوض من المدير",IF(I4222&lt;&gt;"موافق","⏳ بانتظار موافقة المدير",IF(K4222&lt;&gt;"نعم","⚠ غير مسوى مع الحسابات","✔ معتمد ومسوى")))))))))</f>
        <v/>
      </c>
      <c r="R4222">
        <f>N(R4221)+IF(A4222="عهدة",1,0)</f>
        <v/>
      </c>
      <c r="S4222">
        <f>IF(C4222="","",IF(AND(C4222&gt;=DATE(2026,9,1),C4222&lt;=DATE(2027,8,31)),(YEAR(C4222)-2026)*12+MONTH(C4222)-8,""))</f>
        <v/>
      </c>
      <c r="T4222">
        <f>IF(AND(A4222="مصروف",R4222&gt;0,I4222="موافق",S4222&lt;&gt;"",H4222&lt;&gt;""),N(G4222),0)</f>
        <v/>
      </c>
    </row>
    <row r="4223">
      <c r="A4223" s="19" t="n"/>
      <c r="B4223" s="20">
        <f>IF(A4223="","",IF(R4223=0,"⚠ أضف سطر عهدة أولًا","DMT-"&amp;TEXT(R4223,"000")))</f>
        <v/>
      </c>
      <c r="C4223" s="21" t="n"/>
      <c r="D4223" s="20">
        <f>IF(C4223="","",IF(S4223="","خارج السنة المالية",INDEX(القوائم!$D$2:$D$13,S4223)))</f>
        <v/>
      </c>
      <c r="E4223" s="22" t="n"/>
      <c r="F4223" s="23" t="n"/>
      <c r="G4223" s="23" t="n"/>
      <c r="H4223" s="22" t="n"/>
      <c r="I4223" s="19" t="n"/>
      <c r="J4223" s="21" t="n"/>
      <c r="K4223" s="19" t="n"/>
      <c r="L4223" s="19" t="n"/>
      <c r="M4223" s="21" t="n"/>
      <c r="N4223" s="22" t="n"/>
      <c r="O4223" s="24">
        <f>IF(A4223&lt;&gt;"عهدة","",SUMIFS($G$8:$G$5007,$B$8:$B$5007,B4223,$A$8:$A$5007,"مصروف",$I$8:$I$5007,"&lt;&gt;مرفوض"))</f>
        <v/>
      </c>
      <c r="P4223" s="25">
        <f>IF(A4223&lt;&gt;"عهدة","",N(F4223)-O4223)</f>
        <v/>
      </c>
      <c r="Q4223" s="26">
        <f>IF(A4223="","",IF(A4223="عهدة",IF(N(F4223)=0,"⚠ أدخل قيمة العهدة",IF(P4223&lt;0,"⛔ عجز / زيادة مصروفات "&amp;TEXT(-P4223,"#,##0"),IF(COUNTIFS($B$8:$B$5007,B4223,$A$8:$A$5007,"مصروف",$I$8:$I$5007,"&lt;&gt;مرفوض",$K$8:$K$5007,"&lt;&gt;نعم")&gt;0,"⚠ "&amp;COUNTIFS($B$8:$B$5007,B4223,$A$8:$A$5007,"مصروف",$I$8:$I$5007,"&lt;&gt;مرفوض",$K$8:$K$5007,"&lt;&gt;نعم")&amp;" مصروف غير مسوى",IF(L4223="تمت التسوية",IF(P4223=0,"✔ متوازنة وتمت التسوية","✔ تمت التسوية – متبقي "&amp;TEXT(P4223,"#,##0")),IF(P4223&gt;0,"متبقي "&amp;TEXT(P4223,"#,##0"),"✔ متوازنة"))))),IF(R4223=0,"⚠ أضف سطر عهدة أولًا",IF(OR(C4223="",N(G4223)=0),"⚠ أكمل التاريخ والقيمة",IF(S4223="","⚠ التاريخ خارج السنة المالية",IF(H4223="","⚠ اختر بند الموازنة",IF(I4223="مرفوض","✖ مرفوض من المدير",IF(I4223&lt;&gt;"موافق","⏳ بانتظار موافقة المدير",IF(K4223&lt;&gt;"نعم","⚠ غير مسوى مع الحسابات","✔ معتمد ومسوى")))))))))</f>
        <v/>
      </c>
      <c r="R4223">
        <f>N(R4222)+IF(A4223="عهدة",1,0)</f>
        <v/>
      </c>
      <c r="S4223">
        <f>IF(C4223="","",IF(AND(C4223&gt;=DATE(2026,9,1),C4223&lt;=DATE(2027,8,31)),(YEAR(C4223)-2026)*12+MONTH(C4223)-8,""))</f>
        <v/>
      </c>
      <c r="T4223">
        <f>IF(AND(A4223="مصروف",R4223&gt;0,I4223="موافق",S4223&lt;&gt;"",H4223&lt;&gt;""),N(G4223),0)</f>
        <v/>
      </c>
    </row>
    <row r="4224">
      <c r="A4224" s="19" t="n"/>
      <c r="B4224" s="20">
        <f>IF(A4224="","",IF(R4224=0,"⚠ أضف سطر عهدة أولًا","DMT-"&amp;TEXT(R4224,"000")))</f>
        <v/>
      </c>
      <c r="C4224" s="21" t="n"/>
      <c r="D4224" s="20">
        <f>IF(C4224="","",IF(S4224="","خارج السنة المالية",INDEX(القوائم!$D$2:$D$13,S4224)))</f>
        <v/>
      </c>
      <c r="E4224" s="22" t="n"/>
      <c r="F4224" s="23" t="n"/>
      <c r="G4224" s="23" t="n"/>
      <c r="H4224" s="22" t="n"/>
      <c r="I4224" s="19" t="n"/>
      <c r="J4224" s="21" t="n"/>
      <c r="K4224" s="19" t="n"/>
      <c r="L4224" s="19" t="n"/>
      <c r="M4224" s="21" t="n"/>
      <c r="N4224" s="22" t="n"/>
      <c r="O4224" s="24">
        <f>IF(A4224&lt;&gt;"عهدة","",SUMIFS($G$8:$G$5007,$B$8:$B$5007,B4224,$A$8:$A$5007,"مصروف",$I$8:$I$5007,"&lt;&gt;مرفوض"))</f>
        <v/>
      </c>
      <c r="P4224" s="25">
        <f>IF(A4224&lt;&gt;"عهدة","",N(F4224)-O4224)</f>
        <v/>
      </c>
      <c r="Q4224" s="26">
        <f>IF(A4224="","",IF(A4224="عهدة",IF(N(F4224)=0,"⚠ أدخل قيمة العهدة",IF(P4224&lt;0,"⛔ عجز / زيادة مصروفات "&amp;TEXT(-P4224,"#,##0"),IF(COUNTIFS($B$8:$B$5007,B4224,$A$8:$A$5007,"مصروف",$I$8:$I$5007,"&lt;&gt;مرفوض",$K$8:$K$5007,"&lt;&gt;نعم")&gt;0,"⚠ "&amp;COUNTIFS($B$8:$B$5007,B4224,$A$8:$A$5007,"مصروف",$I$8:$I$5007,"&lt;&gt;مرفوض",$K$8:$K$5007,"&lt;&gt;نعم")&amp;" مصروف غير مسوى",IF(L4224="تمت التسوية",IF(P4224=0,"✔ متوازنة وتمت التسوية","✔ تمت التسوية – متبقي "&amp;TEXT(P4224,"#,##0")),IF(P4224&gt;0,"متبقي "&amp;TEXT(P4224,"#,##0"),"✔ متوازنة"))))),IF(R4224=0,"⚠ أضف سطر عهدة أولًا",IF(OR(C4224="",N(G4224)=0),"⚠ أكمل التاريخ والقيمة",IF(S4224="","⚠ التاريخ خارج السنة المالية",IF(H4224="","⚠ اختر بند الموازنة",IF(I4224="مرفوض","✖ مرفوض من المدير",IF(I4224&lt;&gt;"موافق","⏳ بانتظار موافقة المدير",IF(K4224&lt;&gt;"نعم","⚠ غير مسوى مع الحسابات","✔ معتمد ومسوى")))))))))</f>
        <v/>
      </c>
      <c r="R4224">
        <f>N(R4223)+IF(A4224="عهدة",1,0)</f>
        <v/>
      </c>
      <c r="S4224">
        <f>IF(C4224="","",IF(AND(C4224&gt;=DATE(2026,9,1),C4224&lt;=DATE(2027,8,31)),(YEAR(C4224)-2026)*12+MONTH(C4224)-8,""))</f>
        <v/>
      </c>
      <c r="T4224">
        <f>IF(AND(A4224="مصروف",R4224&gt;0,I4224="موافق",S4224&lt;&gt;"",H4224&lt;&gt;""),N(G4224),0)</f>
        <v/>
      </c>
    </row>
    <row r="4225">
      <c r="A4225" s="19" t="n"/>
      <c r="B4225" s="20">
        <f>IF(A4225="","",IF(R4225=0,"⚠ أضف سطر عهدة أولًا","DMT-"&amp;TEXT(R4225,"000")))</f>
        <v/>
      </c>
      <c r="C4225" s="21" t="n"/>
      <c r="D4225" s="20">
        <f>IF(C4225="","",IF(S4225="","خارج السنة المالية",INDEX(القوائم!$D$2:$D$13,S4225)))</f>
        <v/>
      </c>
      <c r="E4225" s="22" t="n"/>
      <c r="F4225" s="23" t="n"/>
      <c r="G4225" s="23" t="n"/>
      <c r="H4225" s="22" t="n"/>
      <c r="I4225" s="19" t="n"/>
      <c r="J4225" s="21" t="n"/>
      <c r="K4225" s="19" t="n"/>
      <c r="L4225" s="19" t="n"/>
      <c r="M4225" s="21" t="n"/>
      <c r="N4225" s="22" t="n"/>
      <c r="O4225" s="24">
        <f>IF(A4225&lt;&gt;"عهدة","",SUMIFS($G$8:$G$5007,$B$8:$B$5007,B4225,$A$8:$A$5007,"مصروف",$I$8:$I$5007,"&lt;&gt;مرفوض"))</f>
        <v/>
      </c>
      <c r="P4225" s="25">
        <f>IF(A4225&lt;&gt;"عهدة","",N(F4225)-O4225)</f>
        <v/>
      </c>
      <c r="Q4225" s="26">
        <f>IF(A4225="","",IF(A4225="عهدة",IF(N(F4225)=0,"⚠ أدخل قيمة العهدة",IF(P4225&lt;0,"⛔ عجز / زيادة مصروفات "&amp;TEXT(-P4225,"#,##0"),IF(COUNTIFS($B$8:$B$5007,B4225,$A$8:$A$5007,"مصروف",$I$8:$I$5007,"&lt;&gt;مرفوض",$K$8:$K$5007,"&lt;&gt;نعم")&gt;0,"⚠ "&amp;COUNTIFS($B$8:$B$5007,B4225,$A$8:$A$5007,"مصروف",$I$8:$I$5007,"&lt;&gt;مرفوض",$K$8:$K$5007,"&lt;&gt;نعم")&amp;" مصروف غير مسوى",IF(L4225="تمت التسوية",IF(P4225=0,"✔ متوازنة وتمت التسوية","✔ تمت التسوية – متبقي "&amp;TEXT(P4225,"#,##0")),IF(P4225&gt;0,"متبقي "&amp;TEXT(P4225,"#,##0"),"✔ متوازنة"))))),IF(R4225=0,"⚠ أضف سطر عهدة أولًا",IF(OR(C4225="",N(G4225)=0),"⚠ أكمل التاريخ والقيمة",IF(S4225="","⚠ التاريخ خارج السنة المالية",IF(H4225="","⚠ اختر بند الموازنة",IF(I4225="مرفوض","✖ مرفوض من المدير",IF(I4225&lt;&gt;"موافق","⏳ بانتظار موافقة المدير",IF(K4225&lt;&gt;"نعم","⚠ غير مسوى مع الحسابات","✔ معتمد ومسوى")))))))))</f>
        <v/>
      </c>
      <c r="R4225">
        <f>N(R4224)+IF(A4225="عهدة",1,0)</f>
        <v/>
      </c>
      <c r="S4225">
        <f>IF(C4225="","",IF(AND(C4225&gt;=DATE(2026,9,1),C4225&lt;=DATE(2027,8,31)),(YEAR(C4225)-2026)*12+MONTH(C4225)-8,""))</f>
        <v/>
      </c>
      <c r="T4225">
        <f>IF(AND(A4225="مصروف",R4225&gt;0,I4225="موافق",S4225&lt;&gt;"",H4225&lt;&gt;""),N(G4225),0)</f>
        <v/>
      </c>
    </row>
    <row r="4226">
      <c r="A4226" s="19" t="n"/>
      <c r="B4226" s="20">
        <f>IF(A4226="","",IF(R4226=0,"⚠ أضف سطر عهدة أولًا","DMT-"&amp;TEXT(R4226,"000")))</f>
        <v/>
      </c>
      <c r="C4226" s="21" t="n"/>
      <c r="D4226" s="20">
        <f>IF(C4226="","",IF(S4226="","خارج السنة المالية",INDEX(القوائم!$D$2:$D$13,S4226)))</f>
        <v/>
      </c>
      <c r="E4226" s="22" t="n"/>
      <c r="F4226" s="23" t="n"/>
      <c r="G4226" s="23" t="n"/>
      <c r="H4226" s="22" t="n"/>
      <c r="I4226" s="19" t="n"/>
      <c r="J4226" s="21" t="n"/>
      <c r="K4226" s="19" t="n"/>
      <c r="L4226" s="19" t="n"/>
      <c r="M4226" s="21" t="n"/>
      <c r="N4226" s="22" t="n"/>
      <c r="O4226" s="24">
        <f>IF(A4226&lt;&gt;"عهدة","",SUMIFS($G$8:$G$5007,$B$8:$B$5007,B4226,$A$8:$A$5007,"مصروف",$I$8:$I$5007,"&lt;&gt;مرفوض"))</f>
        <v/>
      </c>
      <c r="P4226" s="25">
        <f>IF(A4226&lt;&gt;"عهدة","",N(F4226)-O4226)</f>
        <v/>
      </c>
      <c r="Q4226" s="26">
        <f>IF(A4226="","",IF(A4226="عهدة",IF(N(F4226)=0,"⚠ أدخل قيمة العهدة",IF(P4226&lt;0,"⛔ عجز / زيادة مصروفات "&amp;TEXT(-P4226,"#,##0"),IF(COUNTIFS($B$8:$B$5007,B4226,$A$8:$A$5007,"مصروف",$I$8:$I$5007,"&lt;&gt;مرفوض",$K$8:$K$5007,"&lt;&gt;نعم")&gt;0,"⚠ "&amp;COUNTIFS($B$8:$B$5007,B4226,$A$8:$A$5007,"مصروف",$I$8:$I$5007,"&lt;&gt;مرفوض",$K$8:$K$5007,"&lt;&gt;نعم")&amp;" مصروف غير مسوى",IF(L4226="تمت التسوية",IF(P4226=0,"✔ متوازنة وتمت التسوية","✔ تمت التسوية – متبقي "&amp;TEXT(P4226,"#,##0")),IF(P4226&gt;0,"متبقي "&amp;TEXT(P4226,"#,##0"),"✔ متوازنة"))))),IF(R4226=0,"⚠ أضف سطر عهدة أولًا",IF(OR(C4226="",N(G4226)=0),"⚠ أكمل التاريخ والقيمة",IF(S4226="","⚠ التاريخ خارج السنة المالية",IF(H4226="","⚠ اختر بند الموازنة",IF(I4226="مرفوض","✖ مرفوض من المدير",IF(I4226&lt;&gt;"موافق","⏳ بانتظار موافقة المدير",IF(K4226&lt;&gt;"نعم","⚠ غير مسوى مع الحسابات","✔ معتمد ومسوى")))))))))</f>
        <v/>
      </c>
      <c r="R4226">
        <f>N(R4225)+IF(A4226="عهدة",1,0)</f>
        <v/>
      </c>
      <c r="S4226">
        <f>IF(C4226="","",IF(AND(C4226&gt;=DATE(2026,9,1),C4226&lt;=DATE(2027,8,31)),(YEAR(C4226)-2026)*12+MONTH(C4226)-8,""))</f>
        <v/>
      </c>
      <c r="T4226">
        <f>IF(AND(A4226="مصروف",R4226&gt;0,I4226="موافق",S4226&lt;&gt;"",H4226&lt;&gt;""),N(G4226),0)</f>
        <v/>
      </c>
    </row>
    <row r="4227">
      <c r="A4227" s="19" t="n"/>
      <c r="B4227" s="20">
        <f>IF(A4227="","",IF(R4227=0,"⚠ أضف سطر عهدة أولًا","DMT-"&amp;TEXT(R4227,"000")))</f>
        <v/>
      </c>
      <c r="C4227" s="21" t="n"/>
      <c r="D4227" s="20">
        <f>IF(C4227="","",IF(S4227="","خارج السنة المالية",INDEX(القوائم!$D$2:$D$13,S4227)))</f>
        <v/>
      </c>
      <c r="E4227" s="22" t="n"/>
      <c r="F4227" s="23" t="n"/>
      <c r="G4227" s="23" t="n"/>
      <c r="H4227" s="22" t="n"/>
      <c r="I4227" s="19" t="n"/>
      <c r="J4227" s="21" t="n"/>
      <c r="K4227" s="19" t="n"/>
      <c r="L4227" s="19" t="n"/>
      <c r="M4227" s="21" t="n"/>
      <c r="N4227" s="22" t="n"/>
      <c r="O4227" s="24">
        <f>IF(A4227&lt;&gt;"عهدة","",SUMIFS($G$8:$G$5007,$B$8:$B$5007,B4227,$A$8:$A$5007,"مصروف",$I$8:$I$5007,"&lt;&gt;مرفوض"))</f>
        <v/>
      </c>
      <c r="P4227" s="25">
        <f>IF(A4227&lt;&gt;"عهدة","",N(F4227)-O4227)</f>
        <v/>
      </c>
      <c r="Q4227" s="26">
        <f>IF(A4227="","",IF(A4227="عهدة",IF(N(F4227)=0,"⚠ أدخل قيمة العهدة",IF(P4227&lt;0,"⛔ عجز / زيادة مصروفات "&amp;TEXT(-P4227,"#,##0"),IF(COUNTIFS($B$8:$B$5007,B4227,$A$8:$A$5007,"مصروف",$I$8:$I$5007,"&lt;&gt;مرفوض",$K$8:$K$5007,"&lt;&gt;نعم")&gt;0,"⚠ "&amp;COUNTIFS($B$8:$B$5007,B4227,$A$8:$A$5007,"مصروف",$I$8:$I$5007,"&lt;&gt;مرفوض",$K$8:$K$5007,"&lt;&gt;نعم")&amp;" مصروف غير مسوى",IF(L4227="تمت التسوية",IF(P4227=0,"✔ متوازنة وتمت التسوية","✔ تمت التسوية – متبقي "&amp;TEXT(P4227,"#,##0")),IF(P4227&gt;0,"متبقي "&amp;TEXT(P4227,"#,##0"),"✔ متوازنة"))))),IF(R4227=0,"⚠ أضف سطر عهدة أولًا",IF(OR(C4227="",N(G4227)=0),"⚠ أكمل التاريخ والقيمة",IF(S4227="","⚠ التاريخ خارج السنة المالية",IF(H4227="","⚠ اختر بند الموازنة",IF(I4227="مرفوض","✖ مرفوض من المدير",IF(I4227&lt;&gt;"موافق","⏳ بانتظار موافقة المدير",IF(K4227&lt;&gt;"نعم","⚠ غير مسوى مع الحسابات","✔ معتمد ومسوى")))))))))</f>
        <v/>
      </c>
      <c r="R4227">
        <f>N(R4226)+IF(A4227="عهدة",1,0)</f>
        <v/>
      </c>
      <c r="S4227">
        <f>IF(C4227="","",IF(AND(C4227&gt;=DATE(2026,9,1),C4227&lt;=DATE(2027,8,31)),(YEAR(C4227)-2026)*12+MONTH(C4227)-8,""))</f>
        <v/>
      </c>
      <c r="T4227">
        <f>IF(AND(A4227="مصروف",R4227&gt;0,I4227="موافق",S4227&lt;&gt;"",H4227&lt;&gt;""),N(G4227),0)</f>
        <v/>
      </c>
    </row>
    <row r="4228">
      <c r="A4228" s="19" t="n"/>
      <c r="B4228" s="20">
        <f>IF(A4228="","",IF(R4228=0,"⚠ أضف سطر عهدة أولًا","DMT-"&amp;TEXT(R4228,"000")))</f>
        <v/>
      </c>
      <c r="C4228" s="21" t="n"/>
      <c r="D4228" s="20">
        <f>IF(C4228="","",IF(S4228="","خارج السنة المالية",INDEX(القوائم!$D$2:$D$13,S4228)))</f>
        <v/>
      </c>
      <c r="E4228" s="22" t="n"/>
      <c r="F4228" s="23" t="n"/>
      <c r="G4228" s="23" t="n"/>
      <c r="H4228" s="22" t="n"/>
      <c r="I4228" s="19" t="n"/>
      <c r="J4228" s="21" t="n"/>
      <c r="K4228" s="19" t="n"/>
      <c r="L4228" s="19" t="n"/>
      <c r="M4228" s="21" t="n"/>
      <c r="N4228" s="22" t="n"/>
      <c r="O4228" s="24">
        <f>IF(A4228&lt;&gt;"عهدة","",SUMIFS($G$8:$G$5007,$B$8:$B$5007,B4228,$A$8:$A$5007,"مصروف",$I$8:$I$5007,"&lt;&gt;مرفوض"))</f>
        <v/>
      </c>
      <c r="P4228" s="25">
        <f>IF(A4228&lt;&gt;"عهدة","",N(F4228)-O4228)</f>
        <v/>
      </c>
      <c r="Q4228" s="26">
        <f>IF(A4228="","",IF(A4228="عهدة",IF(N(F4228)=0,"⚠ أدخل قيمة العهدة",IF(P4228&lt;0,"⛔ عجز / زيادة مصروفات "&amp;TEXT(-P4228,"#,##0"),IF(COUNTIFS($B$8:$B$5007,B4228,$A$8:$A$5007,"مصروف",$I$8:$I$5007,"&lt;&gt;مرفوض",$K$8:$K$5007,"&lt;&gt;نعم")&gt;0,"⚠ "&amp;COUNTIFS($B$8:$B$5007,B4228,$A$8:$A$5007,"مصروف",$I$8:$I$5007,"&lt;&gt;مرفوض",$K$8:$K$5007,"&lt;&gt;نعم")&amp;" مصروف غير مسوى",IF(L4228="تمت التسوية",IF(P4228=0,"✔ متوازنة وتمت التسوية","✔ تمت التسوية – متبقي "&amp;TEXT(P4228,"#,##0")),IF(P4228&gt;0,"متبقي "&amp;TEXT(P4228,"#,##0"),"✔ متوازنة"))))),IF(R4228=0,"⚠ أضف سطر عهدة أولًا",IF(OR(C4228="",N(G4228)=0),"⚠ أكمل التاريخ والقيمة",IF(S4228="","⚠ التاريخ خارج السنة المالية",IF(H4228="","⚠ اختر بند الموازنة",IF(I4228="مرفوض","✖ مرفوض من المدير",IF(I4228&lt;&gt;"موافق","⏳ بانتظار موافقة المدير",IF(K4228&lt;&gt;"نعم","⚠ غير مسوى مع الحسابات","✔ معتمد ومسوى")))))))))</f>
        <v/>
      </c>
      <c r="R4228">
        <f>N(R4227)+IF(A4228="عهدة",1,0)</f>
        <v/>
      </c>
      <c r="S4228">
        <f>IF(C4228="","",IF(AND(C4228&gt;=DATE(2026,9,1),C4228&lt;=DATE(2027,8,31)),(YEAR(C4228)-2026)*12+MONTH(C4228)-8,""))</f>
        <v/>
      </c>
      <c r="T4228">
        <f>IF(AND(A4228="مصروف",R4228&gt;0,I4228="موافق",S4228&lt;&gt;"",H4228&lt;&gt;""),N(G4228),0)</f>
        <v/>
      </c>
    </row>
    <row r="4229">
      <c r="A4229" s="19" t="n"/>
      <c r="B4229" s="20">
        <f>IF(A4229="","",IF(R4229=0,"⚠ أضف سطر عهدة أولًا","DMT-"&amp;TEXT(R4229,"000")))</f>
        <v/>
      </c>
      <c r="C4229" s="21" t="n"/>
      <c r="D4229" s="20">
        <f>IF(C4229="","",IF(S4229="","خارج السنة المالية",INDEX(القوائم!$D$2:$D$13,S4229)))</f>
        <v/>
      </c>
      <c r="E4229" s="22" t="n"/>
      <c r="F4229" s="23" t="n"/>
      <c r="G4229" s="23" t="n"/>
      <c r="H4229" s="22" t="n"/>
      <c r="I4229" s="19" t="n"/>
      <c r="J4229" s="21" t="n"/>
      <c r="K4229" s="19" t="n"/>
      <c r="L4229" s="19" t="n"/>
      <c r="M4229" s="21" t="n"/>
      <c r="N4229" s="22" t="n"/>
      <c r="O4229" s="24">
        <f>IF(A4229&lt;&gt;"عهدة","",SUMIFS($G$8:$G$5007,$B$8:$B$5007,B4229,$A$8:$A$5007,"مصروف",$I$8:$I$5007,"&lt;&gt;مرفوض"))</f>
        <v/>
      </c>
      <c r="P4229" s="25">
        <f>IF(A4229&lt;&gt;"عهدة","",N(F4229)-O4229)</f>
        <v/>
      </c>
      <c r="Q4229" s="26">
        <f>IF(A4229="","",IF(A4229="عهدة",IF(N(F4229)=0,"⚠ أدخل قيمة العهدة",IF(P4229&lt;0,"⛔ عجز / زيادة مصروفات "&amp;TEXT(-P4229,"#,##0"),IF(COUNTIFS($B$8:$B$5007,B4229,$A$8:$A$5007,"مصروف",$I$8:$I$5007,"&lt;&gt;مرفوض",$K$8:$K$5007,"&lt;&gt;نعم")&gt;0,"⚠ "&amp;COUNTIFS($B$8:$B$5007,B4229,$A$8:$A$5007,"مصروف",$I$8:$I$5007,"&lt;&gt;مرفوض",$K$8:$K$5007,"&lt;&gt;نعم")&amp;" مصروف غير مسوى",IF(L4229="تمت التسوية",IF(P4229=0,"✔ متوازنة وتمت التسوية","✔ تمت التسوية – متبقي "&amp;TEXT(P4229,"#,##0")),IF(P4229&gt;0,"متبقي "&amp;TEXT(P4229,"#,##0"),"✔ متوازنة"))))),IF(R4229=0,"⚠ أضف سطر عهدة أولًا",IF(OR(C4229="",N(G4229)=0),"⚠ أكمل التاريخ والقيمة",IF(S4229="","⚠ التاريخ خارج السنة المالية",IF(H4229="","⚠ اختر بند الموازنة",IF(I4229="مرفوض","✖ مرفوض من المدير",IF(I4229&lt;&gt;"موافق","⏳ بانتظار موافقة المدير",IF(K4229&lt;&gt;"نعم","⚠ غير مسوى مع الحسابات","✔ معتمد ومسوى")))))))))</f>
        <v/>
      </c>
      <c r="R4229">
        <f>N(R4228)+IF(A4229="عهدة",1,0)</f>
        <v/>
      </c>
      <c r="S4229">
        <f>IF(C4229="","",IF(AND(C4229&gt;=DATE(2026,9,1),C4229&lt;=DATE(2027,8,31)),(YEAR(C4229)-2026)*12+MONTH(C4229)-8,""))</f>
        <v/>
      </c>
      <c r="T4229">
        <f>IF(AND(A4229="مصروف",R4229&gt;0,I4229="موافق",S4229&lt;&gt;"",H4229&lt;&gt;""),N(G4229),0)</f>
        <v/>
      </c>
    </row>
    <row r="4230">
      <c r="A4230" s="19" t="n"/>
      <c r="B4230" s="20">
        <f>IF(A4230="","",IF(R4230=0,"⚠ أضف سطر عهدة أولًا","DMT-"&amp;TEXT(R4230,"000")))</f>
        <v/>
      </c>
      <c r="C4230" s="21" t="n"/>
      <c r="D4230" s="20">
        <f>IF(C4230="","",IF(S4230="","خارج السنة المالية",INDEX(القوائم!$D$2:$D$13,S4230)))</f>
        <v/>
      </c>
      <c r="E4230" s="22" t="n"/>
      <c r="F4230" s="23" t="n"/>
      <c r="G4230" s="23" t="n"/>
      <c r="H4230" s="22" t="n"/>
      <c r="I4230" s="19" t="n"/>
      <c r="J4230" s="21" t="n"/>
      <c r="K4230" s="19" t="n"/>
      <c r="L4230" s="19" t="n"/>
      <c r="M4230" s="21" t="n"/>
      <c r="N4230" s="22" t="n"/>
      <c r="O4230" s="24">
        <f>IF(A4230&lt;&gt;"عهدة","",SUMIFS($G$8:$G$5007,$B$8:$B$5007,B4230,$A$8:$A$5007,"مصروف",$I$8:$I$5007,"&lt;&gt;مرفوض"))</f>
        <v/>
      </c>
      <c r="P4230" s="25">
        <f>IF(A4230&lt;&gt;"عهدة","",N(F4230)-O4230)</f>
        <v/>
      </c>
      <c r="Q4230" s="26">
        <f>IF(A4230="","",IF(A4230="عهدة",IF(N(F4230)=0,"⚠ أدخل قيمة العهدة",IF(P4230&lt;0,"⛔ عجز / زيادة مصروفات "&amp;TEXT(-P4230,"#,##0"),IF(COUNTIFS($B$8:$B$5007,B4230,$A$8:$A$5007,"مصروف",$I$8:$I$5007,"&lt;&gt;مرفوض",$K$8:$K$5007,"&lt;&gt;نعم")&gt;0,"⚠ "&amp;COUNTIFS($B$8:$B$5007,B4230,$A$8:$A$5007,"مصروف",$I$8:$I$5007,"&lt;&gt;مرفوض",$K$8:$K$5007,"&lt;&gt;نعم")&amp;" مصروف غير مسوى",IF(L4230="تمت التسوية",IF(P4230=0,"✔ متوازنة وتمت التسوية","✔ تمت التسوية – متبقي "&amp;TEXT(P4230,"#,##0")),IF(P4230&gt;0,"متبقي "&amp;TEXT(P4230,"#,##0"),"✔ متوازنة"))))),IF(R4230=0,"⚠ أضف سطر عهدة أولًا",IF(OR(C4230="",N(G4230)=0),"⚠ أكمل التاريخ والقيمة",IF(S4230="","⚠ التاريخ خارج السنة المالية",IF(H4230="","⚠ اختر بند الموازنة",IF(I4230="مرفوض","✖ مرفوض من المدير",IF(I4230&lt;&gt;"موافق","⏳ بانتظار موافقة المدير",IF(K4230&lt;&gt;"نعم","⚠ غير مسوى مع الحسابات","✔ معتمد ومسوى")))))))))</f>
        <v/>
      </c>
      <c r="R4230">
        <f>N(R4229)+IF(A4230="عهدة",1,0)</f>
        <v/>
      </c>
      <c r="S4230">
        <f>IF(C4230="","",IF(AND(C4230&gt;=DATE(2026,9,1),C4230&lt;=DATE(2027,8,31)),(YEAR(C4230)-2026)*12+MONTH(C4230)-8,""))</f>
        <v/>
      </c>
      <c r="T4230">
        <f>IF(AND(A4230="مصروف",R4230&gt;0,I4230="موافق",S4230&lt;&gt;"",H4230&lt;&gt;""),N(G4230),0)</f>
        <v/>
      </c>
    </row>
    <row r="4231">
      <c r="A4231" s="19" t="n"/>
      <c r="B4231" s="20">
        <f>IF(A4231="","",IF(R4231=0,"⚠ أضف سطر عهدة أولًا","DMT-"&amp;TEXT(R4231,"000")))</f>
        <v/>
      </c>
      <c r="C4231" s="21" t="n"/>
      <c r="D4231" s="20">
        <f>IF(C4231="","",IF(S4231="","خارج السنة المالية",INDEX(القوائم!$D$2:$D$13,S4231)))</f>
        <v/>
      </c>
      <c r="E4231" s="22" t="n"/>
      <c r="F4231" s="23" t="n"/>
      <c r="G4231" s="23" t="n"/>
      <c r="H4231" s="22" t="n"/>
      <c r="I4231" s="19" t="n"/>
      <c r="J4231" s="21" t="n"/>
      <c r="K4231" s="19" t="n"/>
      <c r="L4231" s="19" t="n"/>
      <c r="M4231" s="21" t="n"/>
      <c r="N4231" s="22" t="n"/>
      <c r="O4231" s="24">
        <f>IF(A4231&lt;&gt;"عهدة","",SUMIFS($G$8:$G$5007,$B$8:$B$5007,B4231,$A$8:$A$5007,"مصروف",$I$8:$I$5007,"&lt;&gt;مرفوض"))</f>
        <v/>
      </c>
      <c r="P4231" s="25">
        <f>IF(A4231&lt;&gt;"عهدة","",N(F4231)-O4231)</f>
        <v/>
      </c>
      <c r="Q4231" s="26">
        <f>IF(A4231="","",IF(A4231="عهدة",IF(N(F4231)=0,"⚠ أدخل قيمة العهدة",IF(P4231&lt;0,"⛔ عجز / زيادة مصروفات "&amp;TEXT(-P4231,"#,##0"),IF(COUNTIFS($B$8:$B$5007,B4231,$A$8:$A$5007,"مصروف",$I$8:$I$5007,"&lt;&gt;مرفوض",$K$8:$K$5007,"&lt;&gt;نعم")&gt;0,"⚠ "&amp;COUNTIFS($B$8:$B$5007,B4231,$A$8:$A$5007,"مصروف",$I$8:$I$5007,"&lt;&gt;مرفوض",$K$8:$K$5007,"&lt;&gt;نعم")&amp;" مصروف غير مسوى",IF(L4231="تمت التسوية",IF(P4231=0,"✔ متوازنة وتمت التسوية","✔ تمت التسوية – متبقي "&amp;TEXT(P4231,"#,##0")),IF(P4231&gt;0,"متبقي "&amp;TEXT(P4231,"#,##0"),"✔ متوازنة"))))),IF(R4231=0,"⚠ أضف سطر عهدة أولًا",IF(OR(C4231="",N(G4231)=0),"⚠ أكمل التاريخ والقيمة",IF(S4231="","⚠ التاريخ خارج السنة المالية",IF(H4231="","⚠ اختر بند الموازنة",IF(I4231="مرفوض","✖ مرفوض من المدير",IF(I4231&lt;&gt;"موافق","⏳ بانتظار موافقة المدير",IF(K4231&lt;&gt;"نعم","⚠ غير مسوى مع الحسابات","✔ معتمد ومسوى")))))))))</f>
        <v/>
      </c>
      <c r="R4231">
        <f>N(R4230)+IF(A4231="عهدة",1,0)</f>
        <v/>
      </c>
      <c r="S4231">
        <f>IF(C4231="","",IF(AND(C4231&gt;=DATE(2026,9,1),C4231&lt;=DATE(2027,8,31)),(YEAR(C4231)-2026)*12+MONTH(C4231)-8,""))</f>
        <v/>
      </c>
      <c r="T4231">
        <f>IF(AND(A4231="مصروف",R4231&gt;0,I4231="موافق",S4231&lt;&gt;"",H4231&lt;&gt;""),N(G4231),0)</f>
        <v/>
      </c>
    </row>
    <row r="4232">
      <c r="A4232" s="19" t="n"/>
      <c r="B4232" s="20">
        <f>IF(A4232="","",IF(R4232=0,"⚠ أضف سطر عهدة أولًا","DMT-"&amp;TEXT(R4232,"000")))</f>
        <v/>
      </c>
      <c r="C4232" s="21" t="n"/>
      <c r="D4232" s="20">
        <f>IF(C4232="","",IF(S4232="","خارج السنة المالية",INDEX(القوائم!$D$2:$D$13,S4232)))</f>
        <v/>
      </c>
      <c r="E4232" s="22" t="n"/>
      <c r="F4232" s="23" t="n"/>
      <c r="G4232" s="23" t="n"/>
      <c r="H4232" s="22" t="n"/>
      <c r="I4232" s="19" t="n"/>
      <c r="J4232" s="21" t="n"/>
      <c r="K4232" s="19" t="n"/>
      <c r="L4232" s="19" t="n"/>
      <c r="M4232" s="21" t="n"/>
      <c r="N4232" s="22" t="n"/>
      <c r="O4232" s="24">
        <f>IF(A4232&lt;&gt;"عهدة","",SUMIFS($G$8:$G$5007,$B$8:$B$5007,B4232,$A$8:$A$5007,"مصروف",$I$8:$I$5007,"&lt;&gt;مرفوض"))</f>
        <v/>
      </c>
      <c r="P4232" s="25">
        <f>IF(A4232&lt;&gt;"عهدة","",N(F4232)-O4232)</f>
        <v/>
      </c>
      <c r="Q4232" s="26">
        <f>IF(A4232="","",IF(A4232="عهدة",IF(N(F4232)=0,"⚠ أدخل قيمة العهدة",IF(P4232&lt;0,"⛔ عجز / زيادة مصروفات "&amp;TEXT(-P4232,"#,##0"),IF(COUNTIFS($B$8:$B$5007,B4232,$A$8:$A$5007,"مصروف",$I$8:$I$5007,"&lt;&gt;مرفوض",$K$8:$K$5007,"&lt;&gt;نعم")&gt;0,"⚠ "&amp;COUNTIFS($B$8:$B$5007,B4232,$A$8:$A$5007,"مصروف",$I$8:$I$5007,"&lt;&gt;مرفوض",$K$8:$K$5007,"&lt;&gt;نعم")&amp;" مصروف غير مسوى",IF(L4232="تمت التسوية",IF(P4232=0,"✔ متوازنة وتمت التسوية","✔ تمت التسوية – متبقي "&amp;TEXT(P4232,"#,##0")),IF(P4232&gt;0,"متبقي "&amp;TEXT(P4232,"#,##0"),"✔ متوازنة"))))),IF(R4232=0,"⚠ أضف سطر عهدة أولًا",IF(OR(C4232="",N(G4232)=0),"⚠ أكمل التاريخ والقيمة",IF(S4232="","⚠ التاريخ خارج السنة المالية",IF(H4232="","⚠ اختر بند الموازنة",IF(I4232="مرفوض","✖ مرفوض من المدير",IF(I4232&lt;&gt;"موافق","⏳ بانتظار موافقة المدير",IF(K4232&lt;&gt;"نعم","⚠ غير مسوى مع الحسابات","✔ معتمد ومسوى")))))))))</f>
        <v/>
      </c>
      <c r="R4232">
        <f>N(R4231)+IF(A4232="عهدة",1,0)</f>
        <v/>
      </c>
      <c r="S4232">
        <f>IF(C4232="","",IF(AND(C4232&gt;=DATE(2026,9,1),C4232&lt;=DATE(2027,8,31)),(YEAR(C4232)-2026)*12+MONTH(C4232)-8,""))</f>
        <v/>
      </c>
      <c r="T4232">
        <f>IF(AND(A4232="مصروف",R4232&gt;0,I4232="موافق",S4232&lt;&gt;"",H4232&lt;&gt;""),N(G4232),0)</f>
        <v/>
      </c>
    </row>
    <row r="4233">
      <c r="A4233" s="19" t="n"/>
      <c r="B4233" s="20">
        <f>IF(A4233="","",IF(R4233=0,"⚠ أضف سطر عهدة أولًا","DMT-"&amp;TEXT(R4233,"000")))</f>
        <v/>
      </c>
      <c r="C4233" s="21" t="n"/>
      <c r="D4233" s="20">
        <f>IF(C4233="","",IF(S4233="","خارج السنة المالية",INDEX(القوائم!$D$2:$D$13,S4233)))</f>
        <v/>
      </c>
      <c r="E4233" s="22" t="n"/>
      <c r="F4233" s="23" t="n"/>
      <c r="G4233" s="23" t="n"/>
      <c r="H4233" s="22" t="n"/>
      <c r="I4233" s="19" t="n"/>
      <c r="J4233" s="21" t="n"/>
      <c r="K4233" s="19" t="n"/>
      <c r="L4233" s="19" t="n"/>
      <c r="M4233" s="21" t="n"/>
      <c r="N4233" s="22" t="n"/>
      <c r="O4233" s="24">
        <f>IF(A4233&lt;&gt;"عهدة","",SUMIFS($G$8:$G$5007,$B$8:$B$5007,B4233,$A$8:$A$5007,"مصروف",$I$8:$I$5007,"&lt;&gt;مرفوض"))</f>
        <v/>
      </c>
      <c r="P4233" s="25">
        <f>IF(A4233&lt;&gt;"عهدة","",N(F4233)-O4233)</f>
        <v/>
      </c>
      <c r="Q4233" s="26">
        <f>IF(A4233="","",IF(A4233="عهدة",IF(N(F4233)=0,"⚠ أدخل قيمة العهدة",IF(P4233&lt;0,"⛔ عجز / زيادة مصروفات "&amp;TEXT(-P4233,"#,##0"),IF(COUNTIFS($B$8:$B$5007,B4233,$A$8:$A$5007,"مصروف",$I$8:$I$5007,"&lt;&gt;مرفوض",$K$8:$K$5007,"&lt;&gt;نعم")&gt;0,"⚠ "&amp;COUNTIFS($B$8:$B$5007,B4233,$A$8:$A$5007,"مصروف",$I$8:$I$5007,"&lt;&gt;مرفوض",$K$8:$K$5007,"&lt;&gt;نعم")&amp;" مصروف غير مسوى",IF(L4233="تمت التسوية",IF(P4233=0,"✔ متوازنة وتمت التسوية","✔ تمت التسوية – متبقي "&amp;TEXT(P4233,"#,##0")),IF(P4233&gt;0,"متبقي "&amp;TEXT(P4233,"#,##0"),"✔ متوازنة"))))),IF(R4233=0,"⚠ أضف سطر عهدة أولًا",IF(OR(C4233="",N(G4233)=0),"⚠ أكمل التاريخ والقيمة",IF(S4233="","⚠ التاريخ خارج السنة المالية",IF(H4233="","⚠ اختر بند الموازنة",IF(I4233="مرفوض","✖ مرفوض من المدير",IF(I4233&lt;&gt;"موافق","⏳ بانتظار موافقة المدير",IF(K4233&lt;&gt;"نعم","⚠ غير مسوى مع الحسابات","✔ معتمد ومسوى")))))))))</f>
        <v/>
      </c>
      <c r="R4233">
        <f>N(R4232)+IF(A4233="عهدة",1,0)</f>
        <v/>
      </c>
      <c r="S4233">
        <f>IF(C4233="","",IF(AND(C4233&gt;=DATE(2026,9,1),C4233&lt;=DATE(2027,8,31)),(YEAR(C4233)-2026)*12+MONTH(C4233)-8,""))</f>
        <v/>
      </c>
      <c r="T4233">
        <f>IF(AND(A4233="مصروف",R4233&gt;0,I4233="موافق",S4233&lt;&gt;"",H4233&lt;&gt;""),N(G4233),0)</f>
        <v/>
      </c>
    </row>
    <row r="4234">
      <c r="A4234" s="19" t="n"/>
      <c r="B4234" s="20">
        <f>IF(A4234="","",IF(R4234=0,"⚠ أضف سطر عهدة أولًا","DMT-"&amp;TEXT(R4234,"000")))</f>
        <v/>
      </c>
      <c r="C4234" s="21" t="n"/>
      <c r="D4234" s="20">
        <f>IF(C4234="","",IF(S4234="","خارج السنة المالية",INDEX(القوائم!$D$2:$D$13,S4234)))</f>
        <v/>
      </c>
      <c r="E4234" s="22" t="n"/>
      <c r="F4234" s="23" t="n"/>
      <c r="G4234" s="23" t="n"/>
      <c r="H4234" s="22" t="n"/>
      <c r="I4234" s="19" t="n"/>
      <c r="J4234" s="21" t="n"/>
      <c r="K4234" s="19" t="n"/>
      <c r="L4234" s="19" t="n"/>
      <c r="M4234" s="21" t="n"/>
      <c r="N4234" s="22" t="n"/>
      <c r="O4234" s="24">
        <f>IF(A4234&lt;&gt;"عهدة","",SUMIFS($G$8:$G$5007,$B$8:$B$5007,B4234,$A$8:$A$5007,"مصروف",$I$8:$I$5007,"&lt;&gt;مرفوض"))</f>
        <v/>
      </c>
      <c r="P4234" s="25">
        <f>IF(A4234&lt;&gt;"عهدة","",N(F4234)-O4234)</f>
        <v/>
      </c>
      <c r="Q4234" s="26">
        <f>IF(A4234="","",IF(A4234="عهدة",IF(N(F4234)=0,"⚠ أدخل قيمة العهدة",IF(P4234&lt;0,"⛔ عجز / زيادة مصروفات "&amp;TEXT(-P4234,"#,##0"),IF(COUNTIFS($B$8:$B$5007,B4234,$A$8:$A$5007,"مصروف",$I$8:$I$5007,"&lt;&gt;مرفوض",$K$8:$K$5007,"&lt;&gt;نعم")&gt;0,"⚠ "&amp;COUNTIFS($B$8:$B$5007,B4234,$A$8:$A$5007,"مصروف",$I$8:$I$5007,"&lt;&gt;مرفوض",$K$8:$K$5007,"&lt;&gt;نعم")&amp;" مصروف غير مسوى",IF(L4234="تمت التسوية",IF(P4234=0,"✔ متوازنة وتمت التسوية","✔ تمت التسوية – متبقي "&amp;TEXT(P4234,"#,##0")),IF(P4234&gt;0,"متبقي "&amp;TEXT(P4234,"#,##0"),"✔ متوازنة"))))),IF(R4234=0,"⚠ أضف سطر عهدة أولًا",IF(OR(C4234="",N(G4234)=0),"⚠ أكمل التاريخ والقيمة",IF(S4234="","⚠ التاريخ خارج السنة المالية",IF(H4234="","⚠ اختر بند الموازنة",IF(I4234="مرفوض","✖ مرفوض من المدير",IF(I4234&lt;&gt;"موافق","⏳ بانتظار موافقة المدير",IF(K4234&lt;&gt;"نعم","⚠ غير مسوى مع الحسابات","✔ معتمد ومسوى")))))))))</f>
        <v/>
      </c>
      <c r="R4234">
        <f>N(R4233)+IF(A4234="عهدة",1,0)</f>
        <v/>
      </c>
      <c r="S4234">
        <f>IF(C4234="","",IF(AND(C4234&gt;=DATE(2026,9,1),C4234&lt;=DATE(2027,8,31)),(YEAR(C4234)-2026)*12+MONTH(C4234)-8,""))</f>
        <v/>
      </c>
      <c r="T4234">
        <f>IF(AND(A4234="مصروف",R4234&gt;0,I4234="موافق",S4234&lt;&gt;"",H4234&lt;&gt;""),N(G4234),0)</f>
        <v/>
      </c>
    </row>
    <row r="4235">
      <c r="A4235" s="19" t="n"/>
      <c r="B4235" s="20">
        <f>IF(A4235="","",IF(R4235=0,"⚠ أضف سطر عهدة أولًا","DMT-"&amp;TEXT(R4235,"000")))</f>
        <v/>
      </c>
      <c r="C4235" s="21" t="n"/>
      <c r="D4235" s="20">
        <f>IF(C4235="","",IF(S4235="","خارج السنة المالية",INDEX(القوائم!$D$2:$D$13,S4235)))</f>
        <v/>
      </c>
      <c r="E4235" s="22" t="n"/>
      <c r="F4235" s="23" t="n"/>
      <c r="G4235" s="23" t="n"/>
      <c r="H4235" s="22" t="n"/>
      <c r="I4235" s="19" t="n"/>
      <c r="J4235" s="21" t="n"/>
      <c r="K4235" s="19" t="n"/>
      <c r="L4235" s="19" t="n"/>
      <c r="M4235" s="21" t="n"/>
      <c r="N4235" s="22" t="n"/>
      <c r="O4235" s="24">
        <f>IF(A4235&lt;&gt;"عهدة","",SUMIFS($G$8:$G$5007,$B$8:$B$5007,B4235,$A$8:$A$5007,"مصروف",$I$8:$I$5007,"&lt;&gt;مرفوض"))</f>
        <v/>
      </c>
      <c r="P4235" s="25">
        <f>IF(A4235&lt;&gt;"عهدة","",N(F4235)-O4235)</f>
        <v/>
      </c>
      <c r="Q4235" s="26">
        <f>IF(A4235="","",IF(A4235="عهدة",IF(N(F4235)=0,"⚠ أدخل قيمة العهدة",IF(P4235&lt;0,"⛔ عجز / زيادة مصروفات "&amp;TEXT(-P4235,"#,##0"),IF(COUNTIFS($B$8:$B$5007,B4235,$A$8:$A$5007,"مصروف",$I$8:$I$5007,"&lt;&gt;مرفوض",$K$8:$K$5007,"&lt;&gt;نعم")&gt;0,"⚠ "&amp;COUNTIFS($B$8:$B$5007,B4235,$A$8:$A$5007,"مصروف",$I$8:$I$5007,"&lt;&gt;مرفوض",$K$8:$K$5007,"&lt;&gt;نعم")&amp;" مصروف غير مسوى",IF(L4235="تمت التسوية",IF(P4235=0,"✔ متوازنة وتمت التسوية","✔ تمت التسوية – متبقي "&amp;TEXT(P4235,"#,##0")),IF(P4235&gt;0,"متبقي "&amp;TEXT(P4235,"#,##0"),"✔ متوازنة"))))),IF(R4235=0,"⚠ أضف سطر عهدة أولًا",IF(OR(C4235="",N(G4235)=0),"⚠ أكمل التاريخ والقيمة",IF(S4235="","⚠ التاريخ خارج السنة المالية",IF(H4235="","⚠ اختر بند الموازنة",IF(I4235="مرفوض","✖ مرفوض من المدير",IF(I4235&lt;&gt;"موافق","⏳ بانتظار موافقة المدير",IF(K4235&lt;&gt;"نعم","⚠ غير مسوى مع الحسابات","✔ معتمد ومسوى")))))))))</f>
        <v/>
      </c>
      <c r="R4235">
        <f>N(R4234)+IF(A4235="عهدة",1,0)</f>
        <v/>
      </c>
      <c r="S4235">
        <f>IF(C4235="","",IF(AND(C4235&gt;=DATE(2026,9,1),C4235&lt;=DATE(2027,8,31)),(YEAR(C4235)-2026)*12+MONTH(C4235)-8,""))</f>
        <v/>
      </c>
      <c r="T4235">
        <f>IF(AND(A4235="مصروف",R4235&gt;0,I4235="موافق",S4235&lt;&gt;"",H4235&lt;&gt;""),N(G4235),0)</f>
        <v/>
      </c>
    </row>
    <row r="4236">
      <c r="A4236" s="19" t="n"/>
      <c r="B4236" s="20">
        <f>IF(A4236="","",IF(R4236=0,"⚠ أضف سطر عهدة أولًا","DMT-"&amp;TEXT(R4236,"000")))</f>
        <v/>
      </c>
      <c r="C4236" s="21" t="n"/>
      <c r="D4236" s="20">
        <f>IF(C4236="","",IF(S4236="","خارج السنة المالية",INDEX(القوائم!$D$2:$D$13,S4236)))</f>
        <v/>
      </c>
      <c r="E4236" s="22" t="n"/>
      <c r="F4236" s="23" t="n"/>
      <c r="G4236" s="23" t="n"/>
      <c r="H4236" s="22" t="n"/>
      <c r="I4236" s="19" t="n"/>
      <c r="J4236" s="21" t="n"/>
      <c r="K4236" s="19" t="n"/>
      <c r="L4236" s="19" t="n"/>
      <c r="M4236" s="21" t="n"/>
      <c r="N4236" s="22" t="n"/>
      <c r="O4236" s="24">
        <f>IF(A4236&lt;&gt;"عهدة","",SUMIFS($G$8:$G$5007,$B$8:$B$5007,B4236,$A$8:$A$5007,"مصروف",$I$8:$I$5007,"&lt;&gt;مرفوض"))</f>
        <v/>
      </c>
      <c r="P4236" s="25">
        <f>IF(A4236&lt;&gt;"عهدة","",N(F4236)-O4236)</f>
        <v/>
      </c>
      <c r="Q4236" s="26">
        <f>IF(A4236="","",IF(A4236="عهدة",IF(N(F4236)=0,"⚠ أدخل قيمة العهدة",IF(P4236&lt;0,"⛔ عجز / زيادة مصروفات "&amp;TEXT(-P4236,"#,##0"),IF(COUNTIFS($B$8:$B$5007,B4236,$A$8:$A$5007,"مصروف",$I$8:$I$5007,"&lt;&gt;مرفوض",$K$8:$K$5007,"&lt;&gt;نعم")&gt;0,"⚠ "&amp;COUNTIFS($B$8:$B$5007,B4236,$A$8:$A$5007,"مصروف",$I$8:$I$5007,"&lt;&gt;مرفوض",$K$8:$K$5007,"&lt;&gt;نعم")&amp;" مصروف غير مسوى",IF(L4236="تمت التسوية",IF(P4236=0,"✔ متوازنة وتمت التسوية","✔ تمت التسوية – متبقي "&amp;TEXT(P4236,"#,##0")),IF(P4236&gt;0,"متبقي "&amp;TEXT(P4236,"#,##0"),"✔ متوازنة"))))),IF(R4236=0,"⚠ أضف سطر عهدة أولًا",IF(OR(C4236="",N(G4236)=0),"⚠ أكمل التاريخ والقيمة",IF(S4236="","⚠ التاريخ خارج السنة المالية",IF(H4236="","⚠ اختر بند الموازنة",IF(I4236="مرفوض","✖ مرفوض من المدير",IF(I4236&lt;&gt;"موافق","⏳ بانتظار موافقة المدير",IF(K4236&lt;&gt;"نعم","⚠ غير مسوى مع الحسابات","✔ معتمد ومسوى")))))))))</f>
        <v/>
      </c>
      <c r="R4236">
        <f>N(R4235)+IF(A4236="عهدة",1,0)</f>
        <v/>
      </c>
      <c r="S4236">
        <f>IF(C4236="","",IF(AND(C4236&gt;=DATE(2026,9,1),C4236&lt;=DATE(2027,8,31)),(YEAR(C4236)-2026)*12+MONTH(C4236)-8,""))</f>
        <v/>
      </c>
      <c r="T4236">
        <f>IF(AND(A4236="مصروف",R4236&gt;0,I4236="موافق",S4236&lt;&gt;"",H4236&lt;&gt;""),N(G4236),0)</f>
        <v/>
      </c>
    </row>
    <row r="4237">
      <c r="A4237" s="19" t="n"/>
      <c r="B4237" s="20">
        <f>IF(A4237="","",IF(R4237=0,"⚠ أضف سطر عهدة أولًا","DMT-"&amp;TEXT(R4237,"000")))</f>
        <v/>
      </c>
      <c r="C4237" s="21" t="n"/>
      <c r="D4237" s="20">
        <f>IF(C4237="","",IF(S4237="","خارج السنة المالية",INDEX(القوائم!$D$2:$D$13,S4237)))</f>
        <v/>
      </c>
      <c r="E4237" s="22" t="n"/>
      <c r="F4237" s="23" t="n"/>
      <c r="G4237" s="23" t="n"/>
      <c r="H4237" s="22" t="n"/>
      <c r="I4237" s="19" t="n"/>
      <c r="J4237" s="21" t="n"/>
      <c r="K4237" s="19" t="n"/>
      <c r="L4237" s="19" t="n"/>
      <c r="M4237" s="21" t="n"/>
      <c r="N4237" s="22" t="n"/>
      <c r="O4237" s="24">
        <f>IF(A4237&lt;&gt;"عهدة","",SUMIFS($G$8:$G$5007,$B$8:$B$5007,B4237,$A$8:$A$5007,"مصروف",$I$8:$I$5007,"&lt;&gt;مرفوض"))</f>
        <v/>
      </c>
      <c r="P4237" s="25">
        <f>IF(A4237&lt;&gt;"عهدة","",N(F4237)-O4237)</f>
        <v/>
      </c>
      <c r="Q4237" s="26">
        <f>IF(A4237="","",IF(A4237="عهدة",IF(N(F4237)=0,"⚠ أدخل قيمة العهدة",IF(P4237&lt;0,"⛔ عجز / زيادة مصروفات "&amp;TEXT(-P4237,"#,##0"),IF(COUNTIFS($B$8:$B$5007,B4237,$A$8:$A$5007,"مصروف",$I$8:$I$5007,"&lt;&gt;مرفوض",$K$8:$K$5007,"&lt;&gt;نعم")&gt;0,"⚠ "&amp;COUNTIFS($B$8:$B$5007,B4237,$A$8:$A$5007,"مصروف",$I$8:$I$5007,"&lt;&gt;مرفوض",$K$8:$K$5007,"&lt;&gt;نعم")&amp;" مصروف غير مسوى",IF(L4237="تمت التسوية",IF(P4237=0,"✔ متوازنة وتمت التسوية","✔ تمت التسوية – متبقي "&amp;TEXT(P4237,"#,##0")),IF(P4237&gt;0,"متبقي "&amp;TEXT(P4237,"#,##0"),"✔ متوازنة"))))),IF(R4237=0,"⚠ أضف سطر عهدة أولًا",IF(OR(C4237="",N(G4237)=0),"⚠ أكمل التاريخ والقيمة",IF(S4237="","⚠ التاريخ خارج السنة المالية",IF(H4237="","⚠ اختر بند الموازنة",IF(I4237="مرفوض","✖ مرفوض من المدير",IF(I4237&lt;&gt;"موافق","⏳ بانتظار موافقة المدير",IF(K4237&lt;&gt;"نعم","⚠ غير مسوى مع الحسابات","✔ معتمد ومسوى")))))))))</f>
        <v/>
      </c>
      <c r="R4237">
        <f>N(R4236)+IF(A4237="عهدة",1,0)</f>
        <v/>
      </c>
      <c r="S4237">
        <f>IF(C4237="","",IF(AND(C4237&gt;=DATE(2026,9,1),C4237&lt;=DATE(2027,8,31)),(YEAR(C4237)-2026)*12+MONTH(C4237)-8,""))</f>
        <v/>
      </c>
      <c r="T4237">
        <f>IF(AND(A4237="مصروف",R4237&gt;0,I4237="موافق",S4237&lt;&gt;"",H4237&lt;&gt;""),N(G4237),0)</f>
        <v/>
      </c>
    </row>
    <row r="4238">
      <c r="A4238" s="19" t="n"/>
      <c r="B4238" s="20">
        <f>IF(A4238="","",IF(R4238=0,"⚠ أضف سطر عهدة أولًا","DMT-"&amp;TEXT(R4238,"000")))</f>
        <v/>
      </c>
      <c r="C4238" s="21" t="n"/>
      <c r="D4238" s="20">
        <f>IF(C4238="","",IF(S4238="","خارج السنة المالية",INDEX(القوائم!$D$2:$D$13,S4238)))</f>
        <v/>
      </c>
      <c r="E4238" s="22" t="n"/>
      <c r="F4238" s="23" t="n"/>
      <c r="G4238" s="23" t="n"/>
      <c r="H4238" s="22" t="n"/>
      <c r="I4238" s="19" t="n"/>
      <c r="J4238" s="21" t="n"/>
      <c r="K4238" s="19" t="n"/>
      <c r="L4238" s="19" t="n"/>
      <c r="M4238" s="21" t="n"/>
      <c r="N4238" s="22" t="n"/>
      <c r="O4238" s="24">
        <f>IF(A4238&lt;&gt;"عهدة","",SUMIFS($G$8:$G$5007,$B$8:$B$5007,B4238,$A$8:$A$5007,"مصروف",$I$8:$I$5007,"&lt;&gt;مرفوض"))</f>
        <v/>
      </c>
      <c r="P4238" s="25">
        <f>IF(A4238&lt;&gt;"عهدة","",N(F4238)-O4238)</f>
        <v/>
      </c>
      <c r="Q4238" s="26">
        <f>IF(A4238="","",IF(A4238="عهدة",IF(N(F4238)=0,"⚠ أدخل قيمة العهدة",IF(P4238&lt;0,"⛔ عجز / زيادة مصروفات "&amp;TEXT(-P4238,"#,##0"),IF(COUNTIFS($B$8:$B$5007,B4238,$A$8:$A$5007,"مصروف",$I$8:$I$5007,"&lt;&gt;مرفوض",$K$8:$K$5007,"&lt;&gt;نعم")&gt;0,"⚠ "&amp;COUNTIFS($B$8:$B$5007,B4238,$A$8:$A$5007,"مصروف",$I$8:$I$5007,"&lt;&gt;مرفوض",$K$8:$K$5007,"&lt;&gt;نعم")&amp;" مصروف غير مسوى",IF(L4238="تمت التسوية",IF(P4238=0,"✔ متوازنة وتمت التسوية","✔ تمت التسوية – متبقي "&amp;TEXT(P4238,"#,##0")),IF(P4238&gt;0,"متبقي "&amp;TEXT(P4238,"#,##0"),"✔ متوازنة"))))),IF(R4238=0,"⚠ أضف سطر عهدة أولًا",IF(OR(C4238="",N(G4238)=0),"⚠ أكمل التاريخ والقيمة",IF(S4238="","⚠ التاريخ خارج السنة المالية",IF(H4238="","⚠ اختر بند الموازنة",IF(I4238="مرفوض","✖ مرفوض من المدير",IF(I4238&lt;&gt;"موافق","⏳ بانتظار موافقة المدير",IF(K4238&lt;&gt;"نعم","⚠ غير مسوى مع الحسابات","✔ معتمد ومسوى")))))))))</f>
        <v/>
      </c>
      <c r="R4238">
        <f>N(R4237)+IF(A4238="عهدة",1,0)</f>
        <v/>
      </c>
      <c r="S4238">
        <f>IF(C4238="","",IF(AND(C4238&gt;=DATE(2026,9,1),C4238&lt;=DATE(2027,8,31)),(YEAR(C4238)-2026)*12+MONTH(C4238)-8,""))</f>
        <v/>
      </c>
      <c r="T4238">
        <f>IF(AND(A4238="مصروف",R4238&gt;0,I4238="موافق",S4238&lt;&gt;"",H4238&lt;&gt;""),N(G4238),0)</f>
        <v/>
      </c>
    </row>
    <row r="4239">
      <c r="A4239" s="19" t="n"/>
      <c r="B4239" s="20">
        <f>IF(A4239="","",IF(R4239=0,"⚠ أضف سطر عهدة أولًا","DMT-"&amp;TEXT(R4239,"000")))</f>
        <v/>
      </c>
      <c r="C4239" s="21" t="n"/>
      <c r="D4239" s="20">
        <f>IF(C4239="","",IF(S4239="","خارج السنة المالية",INDEX(القوائم!$D$2:$D$13,S4239)))</f>
        <v/>
      </c>
      <c r="E4239" s="22" t="n"/>
      <c r="F4239" s="23" t="n"/>
      <c r="G4239" s="23" t="n"/>
      <c r="H4239" s="22" t="n"/>
      <c r="I4239" s="19" t="n"/>
      <c r="J4239" s="21" t="n"/>
      <c r="K4239" s="19" t="n"/>
      <c r="L4239" s="19" t="n"/>
      <c r="M4239" s="21" t="n"/>
      <c r="N4239" s="22" t="n"/>
      <c r="O4239" s="24">
        <f>IF(A4239&lt;&gt;"عهدة","",SUMIFS($G$8:$G$5007,$B$8:$B$5007,B4239,$A$8:$A$5007,"مصروف",$I$8:$I$5007,"&lt;&gt;مرفوض"))</f>
        <v/>
      </c>
      <c r="P4239" s="25">
        <f>IF(A4239&lt;&gt;"عهدة","",N(F4239)-O4239)</f>
        <v/>
      </c>
      <c r="Q4239" s="26">
        <f>IF(A4239="","",IF(A4239="عهدة",IF(N(F4239)=0,"⚠ أدخل قيمة العهدة",IF(P4239&lt;0,"⛔ عجز / زيادة مصروفات "&amp;TEXT(-P4239,"#,##0"),IF(COUNTIFS($B$8:$B$5007,B4239,$A$8:$A$5007,"مصروف",$I$8:$I$5007,"&lt;&gt;مرفوض",$K$8:$K$5007,"&lt;&gt;نعم")&gt;0,"⚠ "&amp;COUNTIFS($B$8:$B$5007,B4239,$A$8:$A$5007,"مصروف",$I$8:$I$5007,"&lt;&gt;مرفوض",$K$8:$K$5007,"&lt;&gt;نعم")&amp;" مصروف غير مسوى",IF(L4239="تمت التسوية",IF(P4239=0,"✔ متوازنة وتمت التسوية","✔ تمت التسوية – متبقي "&amp;TEXT(P4239,"#,##0")),IF(P4239&gt;0,"متبقي "&amp;TEXT(P4239,"#,##0"),"✔ متوازنة"))))),IF(R4239=0,"⚠ أضف سطر عهدة أولًا",IF(OR(C4239="",N(G4239)=0),"⚠ أكمل التاريخ والقيمة",IF(S4239="","⚠ التاريخ خارج السنة المالية",IF(H4239="","⚠ اختر بند الموازنة",IF(I4239="مرفوض","✖ مرفوض من المدير",IF(I4239&lt;&gt;"موافق","⏳ بانتظار موافقة المدير",IF(K4239&lt;&gt;"نعم","⚠ غير مسوى مع الحسابات","✔ معتمد ومسوى")))))))))</f>
        <v/>
      </c>
      <c r="R4239">
        <f>N(R4238)+IF(A4239="عهدة",1,0)</f>
        <v/>
      </c>
      <c r="S4239">
        <f>IF(C4239="","",IF(AND(C4239&gt;=DATE(2026,9,1),C4239&lt;=DATE(2027,8,31)),(YEAR(C4239)-2026)*12+MONTH(C4239)-8,""))</f>
        <v/>
      </c>
      <c r="T4239">
        <f>IF(AND(A4239="مصروف",R4239&gt;0,I4239="موافق",S4239&lt;&gt;"",H4239&lt;&gt;""),N(G4239),0)</f>
        <v/>
      </c>
    </row>
    <row r="4240">
      <c r="A4240" s="19" t="n"/>
      <c r="B4240" s="20">
        <f>IF(A4240="","",IF(R4240=0,"⚠ أضف سطر عهدة أولًا","DMT-"&amp;TEXT(R4240,"000")))</f>
        <v/>
      </c>
      <c r="C4240" s="21" t="n"/>
      <c r="D4240" s="20">
        <f>IF(C4240="","",IF(S4240="","خارج السنة المالية",INDEX(القوائم!$D$2:$D$13,S4240)))</f>
        <v/>
      </c>
      <c r="E4240" s="22" t="n"/>
      <c r="F4240" s="23" t="n"/>
      <c r="G4240" s="23" t="n"/>
      <c r="H4240" s="22" t="n"/>
      <c r="I4240" s="19" t="n"/>
      <c r="J4240" s="21" t="n"/>
      <c r="K4240" s="19" t="n"/>
      <c r="L4240" s="19" t="n"/>
      <c r="M4240" s="21" t="n"/>
      <c r="N4240" s="22" t="n"/>
      <c r="O4240" s="24">
        <f>IF(A4240&lt;&gt;"عهدة","",SUMIFS($G$8:$G$5007,$B$8:$B$5007,B4240,$A$8:$A$5007,"مصروف",$I$8:$I$5007,"&lt;&gt;مرفوض"))</f>
        <v/>
      </c>
      <c r="P4240" s="25">
        <f>IF(A4240&lt;&gt;"عهدة","",N(F4240)-O4240)</f>
        <v/>
      </c>
      <c r="Q4240" s="26">
        <f>IF(A4240="","",IF(A4240="عهدة",IF(N(F4240)=0,"⚠ أدخل قيمة العهدة",IF(P4240&lt;0,"⛔ عجز / زيادة مصروفات "&amp;TEXT(-P4240,"#,##0"),IF(COUNTIFS($B$8:$B$5007,B4240,$A$8:$A$5007,"مصروف",$I$8:$I$5007,"&lt;&gt;مرفوض",$K$8:$K$5007,"&lt;&gt;نعم")&gt;0,"⚠ "&amp;COUNTIFS($B$8:$B$5007,B4240,$A$8:$A$5007,"مصروف",$I$8:$I$5007,"&lt;&gt;مرفوض",$K$8:$K$5007,"&lt;&gt;نعم")&amp;" مصروف غير مسوى",IF(L4240="تمت التسوية",IF(P4240=0,"✔ متوازنة وتمت التسوية","✔ تمت التسوية – متبقي "&amp;TEXT(P4240,"#,##0")),IF(P4240&gt;0,"متبقي "&amp;TEXT(P4240,"#,##0"),"✔ متوازنة"))))),IF(R4240=0,"⚠ أضف سطر عهدة أولًا",IF(OR(C4240="",N(G4240)=0),"⚠ أكمل التاريخ والقيمة",IF(S4240="","⚠ التاريخ خارج السنة المالية",IF(H4240="","⚠ اختر بند الموازنة",IF(I4240="مرفوض","✖ مرفوض من المدير",IF(I4240&lt;&gt;"موافق","⏳ بانتظار موافقة المدير",IF(K4240&lt;&gt;"نعم","⚠ غير مسوى مع الحسابات","✔ معتمد ومسوى")))))))))</f>
        <v/>
      </c>
      <c r="R4240">
        <f>N(R4239)+IF(A4240="عهدة",1,0)</f>
        <v/>
      </c>
      <c r="S4240">
        <f>IF(C4240="","",IF(AND(C4240&gt;=DATE(2026,9,1),C4240&lt;=DATE(2027,8,31)),(YEAR(C4240)-2026)*12+MONTH(C4240)-8,""))</f>
        <v/>
      </c>
      <c r="T4240">
        <f>IF(AND(A4240="مصروف",R4240&gt;0,I4240="موافق",S4240&lt;&gt;"",H4240&lt;&gt;""),N(G4240),0)</f>
        <v/>
      </c>
    </row>
    <row r="4241">
      <c r="A4241" s="19" t="n"/>
      <c r="B4241" s="20">
        <f>IF(A4241="","",IF(R4241=0,"⚠ أضف سطر عهدة أولًا","DMT-"&amp;TEXT(R4241,"000")))</f>
        <v/>
      </c>
      <c r="C4241" s="21" t="n"/>
      <c r="D4241" s="20">
        <f>IF(C4241="","",IF(S4241="","خارج السنة المالية",INDEX(القوائم!$D$2:$D$13,S4241)))</f>
        <v/>
      </c>
      <c r="E4241" s="22" t="n"/>
      <c r="F4241" s="23" t="n"/>
      <c r="G4241" s="23" t="n"/>
      <c r="H4241" s="22" t="n"/>
      <c r="I4241" s="19" t="n"/>
      <c r="J4241" s="21" t="n"/>
      <c r="K4241" s="19" t="n"/>
      <c r="L4241" s="19" t="n"/>
      <c r="M4241" s="21" t="n"/>
      <c r="N4241" s="22" t="n"/>
      <c r="O4241" s="24">
        <f>IF(A4241&lt;&gt;"عهدة","",SUMIFS($G$8:$G$5007,$B$8:$B$5007,B4241,$A$8:$A$5007,"مصروف",$I$8:$I$5007,"&lt;&gt;مرفوض"))</f>
        <v/>
      </c>
      <c r="P4241" s="25">
        <f>IF(A4241&lt;&gt;"عهدة","",N(F4241)-O4241)</f>
        <v/>
      </c>
      <c r="Q4241" s="26">
        <f>IF(A4241="","",IF(A4241="عهدة",IF(N(F4241)=0,"⚠ أدخل قيمة العهدة",IF(P4241&lt;0,"⛔ عجز / زيادة مصروفات "&amp;TEXT(-P4241,"#,##0"),IF(COUNTIFS($B$8:$B$5007,B4241,$A$8:$A$5007,"مصروف",$I$8:$I$5007,"&lt;&gt;مرفوض",$K$8:$K$5007,"&lt;&gt;نعم")&gt;0,"⚠ "&amp;COUNTIFS($B$8:$B$5007,B4241,$A$8:$A$5007,"مصروف",$I$8:$I$5007,"&lt;&gt;مرفوض",$K$8:$K$5007,"&lt;&gt;نعم")&amp;" مصروف غير مسوى",IF(L4241="تمت التسوية",IF(P4241=0,"✔ متوازنة وتمت التسوية","✔ تمت التسوية – متبقي "&amp;TEXT(P4241,"#,##0")),IF(P4241&gt;0,"متبقي "&amp;TEXT(P4241,"#,##0"),"✔ متوازنة"))))),IF(R4241=0,"⚠ أضف سطر عهدة أولًا",IF(OR(C4241="",N(G4241)=0),"⚠ أكمل التاريخ والقيمة",IF(S4241="","⚠ التاريخ خارج السنة المالية",IF(H4241="","⚠ اختر بند الموازنة",IF(I4241="مرفوض","✖ مرفوض من المدير",IF(I4241&lt;&gt;"موافق","⏳ بانتظار موافقة المدير",IF(K4241&lt;&gt;"نعم","⚠ غير مسوى مع الحسابات","✔ معتمد ومسوى")))))))))</f>
        <v/>
      </c>
      <c r="R4241">
        <f>N(R4240)+IF(A4241="عهدة",1,0)</f>
        <v/>
      </c>
      <c r="S4241">
        <f>IF(C4241="","",IF(AND(C4241&gt;=DATE(2026,9,1),C4241&lt;=DATE(2027,8,31)),(YEAR(C4241)-2026)*12+MONTH(C4241)-8,""))</f>
        <v/>
      </c>
      <c r="T4241">
        <f>IF(AND(A4241="مصروف",R4241&gt;0,I4241="موافق",S4241&lt;&gt;"",H4241&lt;&gt;""),N(G4241),0)</f>
        <v/>
      </c>
    </row>
    <row r="4242">
      <c r="A4242" s="19" t="n"/>
      <c r="B4242" s="20">
        <f>IF(A4242="","",IF(R4242=0,"⚠ أضف سطر عهدة أولًا","DMT-"&amp;TEXT(R4242,"000")))</f>
        <v/>
      </c>
      <c r="C4242" s="21" t="n"/>
      <c r="D4242" s="20">
        <f>IF(C4242="","",IF(S4242="","خارج السنة المالية",INDEX(القوائم!$D$2:$D$13,S4242)))</f>
        <v/>
      </c>
      <c r="E4242" s="22" t="n"/>
      <c r="F4242" s="23" t="n"/>
      <c r="G4242" s="23" t="n"/>
      <c r="H4242" s="22" t="n"/>
      <c r="I4242" s="19" t="n"/>
      <c r="J4242" s="21" t="n"/>
      <c r="K4242" s="19" t="n"/>
      <c r="L4242" s="19" t="n"/>
      <c r="M4242" s="21" t="n"/>
      <c r="N4242" s="22" t="n"/>
      <c r="O4242" s="24">
        <f>IF(A4242&lt;&gt;"عهدة","",SUMIFS($G$8:$G$5007,$B$8:$B$5007,B4242,$A$8:$A$5007,"مصروف",$I$8:$I$5007,"&lt;&gt;مرفوض"))</f>
        <v/>
      </c>
      <c r="P4242" s="25">
        <f>IF(A4242&lt;&gt;"عهدة","",N(F4242)-O4242)</f>
        <v/>
      </c>
      <c r="Q4242" s="26">
        <f>IF(A4242="","",IF(A4242="عهدة",IF(N(F4242)=0,"⚠ أدخل قيمة العهدة",IF(P4242&lt;0,"⛔ عجز / زيادة مصروفات "&amp;TEXT(-P4242,"#,##0"),IF(COUNTIFS($B$8:$B$5007,B4242,$A$8:$A$5007,"مصروف",$I$8:$I$5007,"&lt;&gt;مرفوض",$K$8:$K$5007,"&lt;&gt;نعم")&gt;0,"⚠ "&amp;COUNTIFS($B$8:$B$5007,B4242,$A$8:$A$5007,"مصروف",$I$8:$I$5007,"&lt;&gt;مرفوض",$K$8:$K$5007,"&lt;&gt;نعم")&amp;" مصروف غير مسوى",IF(L4242="تمت التسوية",IF(P4242=0,"✔ متوازنة وتمت التسوية","✔ تمت التسوية – متبقي "&amp;TEXT(P4242,"#,##0")),IF(P4242&gt;0,"متبقي "&amp;TEXT(P4242,"#,##0"),"✔ متوازنة"))))),IF(R4242=0,"⚠ أضف سطر عهدة أولًا",IF(OR(C4242="",N(G4242)=0),"⚠ أكمل التاريخ والقيمة",IF(S4242="","⚠ التاريخ خارج السنة المالية",IF(H4242="","⚠ اختر بند الموازنة",IF(I4242="مرفوض","✖ مرفوض من المدير",IF(I4242&lt;&gt;"موافق","⏳ بانتظار موافقة المدير",IF(K4242&lt;&gt;"نعم","⚠ غير مسوى مع الحسابات","✔ معتمد ومسوى")))))))))</f>
        <v/>
      </c>
      <c r="R4242">
        <f>N(R4241)+IF(A4242="عهدة",1,0)</f>
        <v/>
      </c>
      <c r="S4242">
        <f>IF(C4242="","",IF(AND(C4242&gt;=DATE(2026,9,1),C4242&lt;=DATE(2027,8,31)),(YEAR(C4242)-2026)*12+MONTH(C4242)-8,""))</f>
        <v/>
      </c>
      <c r="T4242">
        <f>IF(AND(A4242="مصروف",R4242&gt;0,I4242="موافق",S4242&lt;&gt;"",H4242&lt;&gt;""),N(G4242),0)</f>
        <v/>
      </c>
    </row>
    <row r="4243">
      <c r="A4243" s="19" t="n"/>
      <c r="B4243" s="20">
        <f>IF(A4243="","",IF(R4243=0,"⚠ أضف سطر عهدة أولًا","DMT-"&amp;TEXT(R4243,"000")))</f>
        <v/>
      </c>
      <c r="C4243" s="21" t="n"/>
      <c r="D4243" s="20">
        <f>IF(C4243="","",IF(S4243="","خارج السنة المالية",INDEX(القوائم!$D$2:$D$13,S4243)))</f>
        <v/>
      </c>
      <c r="E4243" s="22" t="n"/>
      <c r="F4243" s="23" t="n"/>
      <c r="G4243" s="23" t="n"/>
      <c r="H4243" s="22" t="n"/>
      <c r="I4243" s="19" t="n"/>
      <c r="J4243" s="21" t="n"/>
      <c r="K4243" s="19" t="n"/>
      <c r="L4243" s="19" t="n"/>
      <c r="M4243" s="21" t="n"/>
      <c r="N4243" s="22" t="n"/>
      <c r="O4243" s="24">
        <f>IF(A4243&lt;&gt;"عهدة","",SUMIFS($G$8:$G$5007,$B$8:$B$5007,B4243,$A$8:$A$5007,"مصروف",$I$8:$I$5007,"&lt;&gt;مرفوض"))</f>
        <v/>
      </c>
      <c r="P4243" s="25">
        <f>IF(A4243&lt;&gt;"عهدة","",N(F4243)-O4243)</f>
        <v/>
      </c>
      <c r="Q4243" s="26">
        <f>IF(A4243="","",IF(A4243="عهدة",IF(N(F4243)=0,"⚠ أدخل قيمة العهدة",IF(P4243&lt;0,"⛔ عجز / زيادة مصروفات "&amp;TEXT(-P4243,"#,##0"),IF(COUNTIFS($B$8:$B$5007,B4243,$A$8:$A$5007,"مصروف",$I$8:$I$5007,"&lt;&gt;مرفوض",$K$8:$K$5007,"&lt;&gt;نعم")&gt;0,"⚠ "&amp;COUNTIFS($B$8:$B$5007,B4243,$A$8:$A$5007,"مصروف",$I$8:$I$5007,"&lt;&gt;مرفوض",$K$8:$K$5007,"&lt;&gt;نعم")&amp;" مصروف غير مسوى",IF(L4243="تمت التسوية",IF(P4243=0,"✔ متوازنة وتمت التسوية","✔ تمت التسوية – متبقي "&amp;TEXT(P4243,"#,##0")),IF(P4243&gt;0,"متبقي "&amp;TEXT(P4243,"#,##0"),"✔ متوازنة"))))),IF(R4243=0,"⚠ أضف سطر عهدة أولًا",IF(OR(C4243="",N(G4243)=0),"⚠ أكمل التاريخ والقيمة",IF(S4243="","⚠ التاريخ خارج السنة المالية",IF(H4243="","⚠ اختر بند الموازنة",IF(I4243="مرفوض","✖ مرفوض من المدير",IF(I4243&lt;&gt;"موافق","⏳ بانتظار موافقة المدير",IF(K4243&lt;&gt;"نعم","⚠ غير مسوى مع الحسابات","✔ معتمد ومسوى")))))))))</f>
        <v/>
      </c>
      <c r="R4243">
        <f>N(R4242)+IF(A4243="عهدة",1,0)</f>
        <v/>
      </c>
      <c r="S4243">
        <f>IF(C4243="","",IF(AND(C4243&gt;=DATE(2026,9,1),C4243&lt;=DATE(2027,8,31)),(YEAR(C4243)-2026)*12+MONTH(C4243)-8,""))</f>
        <v/>
      </c>
      <c r="T4243">
        <f>IF(AND(A4243="مصروف",R4243&gt;0,I4243="موافق",S4243&lt;&gt;"",H4243&lt;&gt;""),N(G4243),0)</f>
        <v/>
      </c>
    </row>
    <row r="4244">
      <c r="A4244" s="19" t="n"/>
      <c r="B4244" s="20">
        <f>IF(A4244="","",IF(R4244=0,"⚠ أضف سطر عهدة أولًا","DMT-"&amp;TEXT(R4244,"000")))</f>
        <v/>
      </c>
      <c r="C4244" s="21" t="n"/>
      <c r="D4244" s="20">
        <f>IF(C4244="","",IF(S4244="","خارج السنة المالية",INDEX(القوائم!$D$2:$D$13,S4244)))</f>
        <v/>
      </c>
      <c r="E4244" s="22" t="n"/>
      <c r="F4244" s="23" t="n"/>
      <c r="G4244" s="23" t="n"/>
      <c r="H4244" s="22" t="n"/>
      <c r="I4244" s="19" t="n"/>
      <c r="J4244" s="21" t="n"/>
      <c r="K4244" s="19" t="n"/>
      <c r="L4244" s="19" t="n"/>
      <c r="M4244" s="21" t="n"/>
      <c r="N4244" s="22" t="n"/>
      <c r="O4244" s="24">
        <f>IF(A4244&lt;&gt;"عهدة","",SUMIFS($G$8:$G$5007,$B$8:$B$5007,B4244,$A$8:$A$5007,"مصروف",$I$8:$I$5007,"&lt;&gt;مرفوض"))</f>
        <v/>
      </c>
      <c r="P4244" s="25">
        <f>IF(A4244&lt;&gt;"عهدة","",N(F4244)-O4244)</f>
        <v/>
      </c>
      <c r="Q4244" s="26">
        <f>IF(A4244="","",IF(A4244="عهدة",IF(N(F4244)=0,"⚠ أدخل قيمة العهدة",IF(P4244&lt;0,"⛔ عجز / زيادة مصروفات "&amp;TEXT(-P4244,"#,##0"),IF(COUNTIFS($B$8:$B$5007,B4244,$A$8:$A$5007,"مصروف",$I$8:$I$5007,"&lt;&gt;مرفوض",$K$8:$K$5007,"&lt;&gt;نعم")&gt;0,"⚠ "&amp;COUNTIFS($B$8:$B$5007,B4244,$A$8:$A$5007,"مصروف",$I$8:$I$5007,"&lt;&gt;مرفوض",$K$8:$K$5007,"&lt;&gt;نعم")&amp;" مصروف غير مسوى",IF(L4244="تمت التسوية",IF(P4244=0,"✔ متوازنة وتمت التسوية","✔ تمت التسوية – متبقي "&amp;TEXT(P4244,"#,##0")),IF(P4244&gt;0,"متبقي "&amp;TEXT(P4244,"#,##0"),"✔ متوازنة"))))),IF(R4244=0,"⚠ أضف سطر عهدة أولًا",IF(OR(C4244="",N(G4244)=0),"⚠ أكمل التاريخ والقيمة",IF(S4244="","⚠ التاريخ خارج السنة المالية",IF(H4244="","⚠ اختر بند الموازنة",IF(I4244="مرفوض","✖ مرفوض من المدير",IF(I4244&lt;&gt;"موافق","⏳ بانتظار موافقة المدير",IF(K4244&lt;&gt;"نعم","⚠ غير مسوى مع الحسابات","✔ معتمد ومسوى")))))))))</f>
        <v/>
      </c>
      <c r="R4244">
        <f>N(R4243)+IF(A4244="عهدة",1,0)</f>
        <v/>
      </c>
      <c r="S4244">
        <f>IF(C4244="","",IF(AND(C4244&gt;=DATE(2026,9,1),C4244&lt;=DATE(2027,8,31)),(YEAR(C4244)-2026)*12+MONTH(C4244)-8,""))</f>
        <v/>
      </c>
      <c r="T4244">
        <f>IF(AND(A4244="مصروف",R4244&gt;0,I4244="موافق",S4244&lt;&gt;"",H4244&lt;&gt;""),N(G4244),0)</f>
        <v/>
      </c>
    </row>
    <row r="4245">
      <c r="A4245" s="19" t="n"/>
      <c r="B4245" s="20">
        <f>IF(A4245="","",IF(R4245=0,"⚠ أضف سطر عهدة أولًا","DMT-"&amp;TEXT(R4245,"000")))</f>
        <v/>
      </c>
      <c r="C4245" s="21" t="n"/>
      <c r="D4245" s="20">
        <f>IF(C4245="","",IF(S4245="","خارج السنة المالية",INDEX(القوائم!$D$2:$D$13,S4245)))</f>
        <v/>
      </c>
      <c r="E4245" s="22" t="n"/>
      <c r="F4245" s="23" t="n"/>
      <c r="G4245" s="23" t="n"/>
      <c r="H4245" s="22" t="n"/>
      <c r="I4245" s="19" t="n"/>
      <c r="J4245" s="21" t="n"/>
      <c r="K4245" s="19" t="n"/>
      <c r="L4245" s="19" t="n"/>
      <c r="M4245" s="21" t="n"/>
      <c r="N4245" s="22" t="n"/>
      <c r="O4245" s="24">
        <f>IF(A4245&lt;&gt;"عهدة","",SUMIFS($G$8:$G$5007,$B$8:$B$5007,B4245,$A$8:$A$5007,"مصروف",$I$8:$I$5007,"&lt;&gt;مرفوض"))</f>
        <v/>
      </c>
      <c r="P4245" s="25">
        <f>IF(A4245&lt;&gt;"عهدة","",N(F4245)-O4245)</f>
        <v/>
      </c>
      <c r="Q4245" s="26">
        <f>IF(A4245="","",IF(A4245="عهدة",IF(N(F4245)=0,"⚠ أدخل قيمة العهدة",IF(P4245&lt;0,"⛔ عجز / زيادة مصروفات "&amp;TEXT(-P4245,"#,##0"),IF(COUNTIFS($B$8:$B$5007,B4245,$A$8:$A$5007,"مصروف",$I$8:$I$5007,"&lt;&gt;مرفوض",$K$8:$K$5007,"&lt;&gt;نعم")&gt;0,"⚠ "&amp;COUNTIFS($B$8:$B$5007,B4245,$A$8:$A$5007,"مصروف",$I$8:$I$5007,"&lt;&gt;مرفوض",$K$8:$K$5007,"&lt;&gt;نعم")&amp;" مصروف غير مسوى",IF(L4245="تمت التسوية",IF(P4245=0,"✔ متوازنة وتمت التسوية","✔ تمت التسوية – متبقي "&amp;TEXT(P4245,"#,##0")),IF(P4245&gt;0,"متبقي "&amp;TEXT(P4245,"#,##0"),"✔ متوازنة"))))),IF(R4245=0,"⚠ أضف سطر عهدة أولًا",IF(OR(C4245="",N(G4245)=0),"⚠ أكمل التاريخ والقيمة",IF(S4245="","⚠ التاريخ خارج السنة المالية",IF(H4245="","⚠ اختر بند الموازنة",IF(I4245="مرفوض","✖ مرفوض من المدير",IF(I4245&lt;&gt;"موافق","⏳ بانتظار موافقة المدير",IF(K4245&lt;&gt;"نعم","⚠ غير مسوى مع الحسابات","✔ معتمد ومسوى")))))))))</f>
        <v/>
      </c>
      <c r="R4245">
        <f>N(R4244)+IF(A4245="عهدة",1,0)</f>
        <v/>
      </c>
      <c r="S4245">
        <f>IF(C4245="","",IF(AND(C4245&gt;=DATE(2026,9,1),C4245&lt;=DATE(2027,8,31)),(YEAR(C4245)-2026)*12+MONTH(C4245)-8,""))</f>
        <v/>
      </c>
      <c r="T4245">
        <f>IF(AND(A4245="مصروف",R4245&gt;0,I4245="موافق",S4245&lt;&gt;"",H4245&lt;&gt;""),N(G4245),0)</f>
        <v/>
      </c>
    </row>
    <row r="4246">
      <c r="A4246" s="19" t="n"/>
      <c r="B4246" s="20">
        <f>IF(A4246="","",IF(R4246=0,"⚠ أضف سطر عهدة أولًا","DMT-"&amp;TEXT(R4246,"000")))</f>
        <v/>
      </c>
      <c r="C4246" s="21" t="n"/>
      <c r="D4246" s="20">
        <f>IF(C4246="","",IF(S4246="","خارج السنة المالية",INDEX(القوائم!$D$2:$D$13,S4246)))</f>
        <v/>
      </c>
      <c r="E4246" s="22" t="n"/>
      <c r="F4246" s="23" t="n"/>
      <c r="G4246" s="23" t="n"/>
      <c r="H4246" s="22" t="n"/>
      <c r="I4246" s="19" t="n"/>
      <c r="J4246" s="21" t="n"/>
      <c r="K4246" s="19" t="n"/>
      <c r="L4246" s="19" t="n"/>
      <c r="M4246" s="21" t="n"/>
      <c r="N4246" s="22" t="n"/>
      <c r="O4246" s="24">
        <f>IF(A4246&lt;&gt;"عهدة","",SUMIFS($G$8:$G$5007,$B$8:$B$5007,B4246,$A$8:$A$5007,"مصروف",$I$8:$I$5007,"&lt;&gt;مرفوض"))</f>
        <v/>
      </c>
      <c r="P4246" s="25">
        <f>IF(A4246&lt;&gt;"عهدة","",N(F4246)-O4246)</f>
        <v/>
      </c>
      <c r="Q4246" s="26">
        <f>IF(A4246="","",IF(A4246="عهدة",IF(N(F4246)=0,"⚠ أدخل قيمة العهدة",IF(P4246&lt;0,"⛔ عجز / زيادة مصروفات "&amp;TEXT(-P4246,"#,##0"),IF(COUNTIFS($B$8:$B$5007,B4246,$A$8:$A$5007,"مصروف",$I$8:$I$5007,"&lt;&gt;مرفوض",$K$8:$K$5007,"&lt;&gt;نعم")&gt;0,"⚠ "&amp;COUNTIFS($B$8:$B$5007,B4246,$A$8:$A$5007,"مصروف",$I$8:$I$5007,"&lt;&gt;مرفوض",$K$8:$K$5007,"&lt;&gt;نعم")&amp;" مصروف غير مسوى",IF(L4246="تمت التسوية",IF(P4246=0,"✔ متوازنة وتمت التسوية","✔ تمت التسوية – متبقي "&amp;TEXT(P4246,"#,##0")),IF(P4246&gt;0,"متبقي "&amp;TEXT(P4246,"#,##0"),"✔ متوازنة"))))),IF(R4246=0,"⚠ أضف سطر عهدة أولًا",IF(OR(C4246="",N(G4246)=0),"⚠ أكمل التاريخ والقيمة",IF(S4246="","⚠ التاريخ خارج السنة المالية",IF(H4246="","⚠ اختر بند الموازنة",IF(I4246="مرفوض","✖ مرفوض من المدير",IF(I4246&lt;&gt;"موافق","⏳ بانتظار موافقة المدير",IF(K4246&lt;&gt;"نعم","⚠ غير مسوى مع الحسابات","✔ معتمد ومسوى")))))))))</f>
        <v/>
      </c>
      <c r="R4246">
        <f>N(R4245)+IF(A4246="عهدة",1,0)</f>
        <v/>
      </c>
      <c r="S4246">
        <f>IF(C4246="","",IF(AND(C4246&gt;=DATE(2026,9,1),C4246&lt;=DATE(2027,8,31)),(YEAR(C4246)-2026)*12+MONTH(C4246)-8,""))</f>
        <v/>
      </c>
      <c r="T4246">
        <f>IF(AND(A4246="مصروف",R4246&gt;0,I4246="موافق",S4246&lt;&gt;"",H4246&lt;&gt;""),N(G4246),0)</f>
        <v/>
      </c>
    </row>
    <row r="4247">
      <c r="A4247" s="19" t="n"/>
      <c r="B4247" s="20">
        <f>IF(A4247="","",IF(R4247=0,"⚠ أضف سطر عهدة أولًا","DMT-"&amp;TEXT(R4247,"000")))</f>
        <v/>
      </c>
      <c r="C4247" s="21" t="n"/>
      <c r="D4247" s="20">
        <f>IF(C4247="","",IF(S4247="","خارج السنة المالية",INDEX(القوائم!$D$2:$D$13,S4247)))</f>
        <v/>
      </c>
      <c r="E4247" s="22" t="n"/>
      <c r="F4247" s="23" t="n"/>
      <c r="G4247" s="23" t="n"/>
      <c r="H4247" s="22" t="n"/>
      <c r="I4247" s="19" t="n"/>
      <c r="J4247" s="21" t="n"/>
      <c r="K4247" s="19" t="n"/>
      <c r="L4247" s="19" t="n"/>
      <c r="M4247" s="21" t="n"/>
      <c r="N4247" s="22" t="n"/>
      <c r="O4247" s="24">
        <f>IF(A4247&lt;&gt;"عهدة","",SUMIFS($G$8:$G$5007,$B$8:$B$5007,B4247,$A$8:$A$5007,"مصروف",$I$8:$I$5007,"&lt;&gt;مرفوض"))</f>
        <v/>
      </c>
      <c r="P4247" s="25">
        <f>IF(A4247&lt;&gt;"عهدة","",N(F4247)-O4247)</f>
        <v/>
      </c>
      <c r="Q4247" s="26">
        <f>IF(A4247="","",IF(A4247="عهدة",IF(N(F4247)=0,"⚠ أدخل قيمة العهدة",IF(P4247&lt;0,"⛔ عجز / زيادة مصروفات "&amp;TEXT(-P4247,"#,##0"),IF(COUNTIFS($B$8:$B$5007,B4247,$A$8:$A$5007,"مصروف",$I$8:$I$5007,"&lt;&gt;مرفوض",$K$8:$K$5007,"&lt;&gt;نعم")&gt;0,"⚠ "&amp;COUNTIFS($B$8:$B$5007,B4247,$A$8:$A$5007,"مصروف",$I$8:$I$5007,"&lt;&gt;مرفوض",$K$8:$K$5007,"&lt;&gt;نعم")&amp;" مصروف غير مسوى",IF(L4247="تمت التسوية",IF(P4247=0,"✔ متوازنة وتمت التسوية","✔ تمت التسوية – متبقي "&amp;TEXT(P4247,"#,##0")),IF(P4247&gt;0,"متبقي "&amp;TEXT(P4247,"#,##0"),"✔ متوازنة"))))),IF(R4247=0,"⚠ أضف سطر عهدة أولًا",IF(OR(C4247="",N(G4247)=0),"⚠ أكمل التاريخ والقيمة",IF(S4247="","⚠ التاريخ خارج السنة المالية",IF(H4247="","⚠ اختر بند الموازنة",IF(I4247="مرفوض","✖ مرفوض من المدير",IF(I4247&lt;&gt;"موافق","⏳ بانتظار موافقة المدير",IF(K4247&lt;&gt;"نعم","⚠ غير مسوى مع الحسابات","✔ معتمد ومسوى")))))))))</f>
        <v/>
      </c>
      <c r="R4247">
        <f>N(R4246)+IF(A4247="عهدة",1,0)</f>
        <v/>
      </c>
      <c r="S4247">
        <f>IF(C4247="","",IF(AND(C4247&gt;=DATE(2026,9,1),C4247&lt;=DATE(2027,8,31)),(YEAR(C4247)-2026)*12+MONTH(C4247)-8,""))</f>
        <v/>
      </c>
      <c r="T4247">
        <f>IF(AND(A4247="مصروف",R4247&gt;0,I4247="موافق",S4247&lt;&gt;"",H4247&lt;&gt;""),N(G4247),0)</f>
        <v/>
      </c>
    </row>
    <row r="4248">
      <c r="A4248" s="19" t="n"/>
      <c r="B4248" s="20">
        <f>IF(A4248="","",IF(R4248=0,"⚠ أضف سطر عهدة أولًا","DMT-"&amp;TEXT(R4248,"000")))</f>
        <v/>
      </c>
      <c r="C4248" s="21" t="n"/>
      <c r="D4248" s="20">
        <f>IF(C4248="","",IF(S4248="","خارج السنة المالية",INDEX(القوائم!$D$2:$D$13,S4248)))</f>
        <v/>
      </c>
      <c r="E4248" s="22" t="n"/>
      <c r="F4248" s="23" t="n"/>
      <c r="G4248" s="23" t="n"/>
      <c r="H4248" s="22" t="n"/>
      <c r="I4248" s="19" t="n"/>
      <c r="J4248" s="21" t="n"/>
      <c r="K4248" s="19" t="n"/>
      <c r="L4248" s="19" t="n"/>
      <c r="M4248" s="21" t="n"/>
      <c r="N4248" s="22" t="n"/>
      <c r="O4248" s="24">
        <f>IF(A4248&lt;&gt;"عهدة","",SUMIFS($G$8:$G$5007,$B$8:$B$5007,B4248,$A$8:$A$5007,"مصروف",$I$8:$I$5007,"&lt;&gt;مرفوض"))</f>
        <v/>
      </c>
      <c r="P4248" s="25">
        <f>IF(A4248&lt;&gt;"عهدة","",N(F4248)-O4248)</f>
        <v/>
      </c>
      <c r="Q4248" s="26">
        <f>IF(A4248="","",IF(A4248="عهدة",IF(N(F4248)=0,"⚠ أدخل قيمة العهدة",IF(P4248&lt;0,"⛔ عجز / زيادة مصروفات "&amp;TEXT(-P4248,"#,##0"),IF(COUNTIFS($B$8:$B$5007,B4248,$A$8:$A$5007,"مصروف",$I$8:$I$5007,"&lt;&gt;مرفوض",$K$8:$K$5007,"&lt;&gt;نعم")&gt;0,"⚠ "&amp;COUNTIFS($B$8:$B$5007,B4248,$A$8:$A$5007,"مصروف",$I$8:$I$5007,"&lt;&gt;مرفوض",$K$8:$K$5007,"&lt;&gt;نعم")&amp;" مصروف غير مسوى",IF(L4248="تمت التسوية",IF(P4248=0,"✔ متوازنة وتمت التسوية","✔ تمت التسوية – متبقي "&amp;TEXT(P4248,"#,##0")),IF(P4248&gt;0,"متبقي "&amp;TEXT(P4248,"#,##0"),"✔ متوازنة"))))),IF(R4248=0,"⚠ أضف سطر عهدة أولًا",IF(OR(C4248="",N(G4248)=0),"⚠ أكمل التاريخ والقيمة",IF(S4248="","⚠ التاريخ خارج السنة المالية",IF(H4248="","⚠ اختر بند الموازنة",IF(I4248="مرفوض","✖ مرفوض من المدير",IF(I4248&lt;&gt;"موافق","⏳ بانتظار موافقة المدير",IF(K4248&lt;&gt;"نعم","⚠ غير مسوى مع الحسابات","✔ معتمد ومسوى")))))))))</f>
        <v/>
      </c>
      <c r="R4248">
        <f>N(R4247)+IF(A4248="عهدة",1,0)</f>
        <v/>
      </c>
      <c r="S4248">
        <f>IF(C4248="","",IF(AND(C4248&gt;=DATE(2026,9,1),C4248&lt;=DATE(2027,8,31)),(YEAR(C4248)-2026)*12+MONTH(C4248)-8,""))</f>
        <v/>
      </c>
      <c r="T4248">
        <f>IF(AND(A4248="مصروف",R4248&gt;0,I4248="موافق",S4248&lt;&gt;"",H4248&lt;&gt;""),N(G4248),0)</f>
        <v/>
      </c>
    </row>
    <row r="4249">
      <c r="A4249" s="19" t="n"/>
      <c r="B4249" s="20">
        <f>IF(A4249="","",IF(R4249=0,"⚠ أضف سطر عهدة أولًا","DMT-"&amp;TEXT(R4249,"000")))</f>
        <v/>
      </c>
      <c r="C4249" s="21" t="n"/>
      <c r="D4249" s="20">
        <f>IF(C4249="","",IF(S4249="","خارج السنة المالية",INDEX(القوائم!$D$2:$D$13,S4249)))</f>
        <v/>
      </c>
      <c r="E4249" s="22" t="n"/>
      <c r="F4249" s="23" t="n"/>
      <c r="G4249" s="23" t="n"/>
      <c r="H4249" s="22" t="n"/>
      <c r="I4249" s="19" t="n"/>
      <c r="J4249" s="21" t="n"/>
      <c r="K4249" s="19" t="n"/>
      <c r="L4249" s="19" t="n"/>
      <c r="M4249" s="21" t="n"/>
      <c r="N4249" s="22" t="n"/>
      <c r="O4249" s="24">
        <f>IF(A4249&lt;&gt;"عهدة","",SUMIFS($G$8:$G$5007,$B$8:$B$5007,B4249,$A$8:$A$5007,"مصروف",$I$8:$I$5007,"&lt;&gt;مرفوض"))</f>
        <v/>
      </c>
      <c r="P4249" s="25">
        <f>IF(A4249&lt;&gt;"عهدة","",N(F4249)-O4249)</f>
        <v/>
      </c>
      <c r="Q4249" s="26">
        <f>IF(A4249="","",IF(A4249="عهدة",IF(N(F4249)=0,"⚠ أدخل قيمة العهدة",IF(P4249&lt;0,"⛔ عجز / زيادة مصروفات "&amp;TEXT(-P4249,"#,##0"),IF(COUNTIFS($B$8:$B$5007,B4249,$A$8:$A$5007,"مصروف",$I$8:$I$5007,"&lt;&gt;مرفوض",$K$8:$K$5007,"&lt;&gt;نعم")&gt;0,"⚠ "&amp;COUNTIFS($B$8:$B$5007,B4249,$A$8:$A$5007,"مصروف",$I$8:$I$5007,"&lt;&gt;مرفوض",$K$8:$K$5007,"&lt;&gt;نعم")&amp;" مصروف غير مسوى",IF(L4249="تمت التسوية",IF(P4249=0,"✔ متوازنة وتمت التسوية","✔ تمت التسوية – متبقي "&amp;TEXT(P4249,"#,##0")),IF(P4249&gt;0,"متبقي "&amp;TEXT(P4249,"#,##0"),"✔ متوازنة"))))),IF(R4249=0,"⚠ أضف سطر عهدة أولًا",IF(OR(C4249="",N(G4249)=0),"⚠ أكمل التاريخ والقيمة",IF(S4249="","⚠ التاريخ خارج السنة المالية",IF(H4249="","⚠ اختر بند الموازنة",IF(I4249="مرفوض","✖ مرفوض من المدير",IF(I4249&lt;&gt;"موافق","⏳ بانتظار موافقة المدير",IF(K4249&lt;&gt;"نعم","⚠ غير مسوى مع الحسابات","✔ معتمد ومسوى")))))))))</f>
        <v/>
      </c>
      <c r="R4249">
        <f>N(R4248)+IF(A4249="عهدة",1,0)</f>
        <v/>
      </c>
      <c r="S4249">
        <f>IF(C4249="","",IF(AND(C4249&gt;=DATE(2026,9,1),C4249&lt;=DATE(2027,8,31)),(YEAR(C4249)-2026)*12+MONTH(C4249)-8,""))</f>
        <v/>
      </c>
      <c r="T4249">
        <f>IF(AND(A4249="مصروف",R4249&gt;0,I4249="موافق",S4249&lt;&gt;"",H4249&lt;&gt;""),N(G4249),0)</f>
        <v/>
      </c>
    </row>
    <row r="4250">
      <c r="A4250" s="19" t="n"/>
      <c r="B4250" s="20">
        <f>IF(A4250="","",IF(R4250=0,"⚠ أضف سطر عهدة أولًا","DMT-"&amp;TEXT(R4250,"000")))</f>
        <v/>
      </c>
      <c r="C4250" s="21" t="n"/>
      <c r="D4250" s="20">
        <f>IF(C4250="","",IF(S4250="","خارج السنة المالية",INDEX(القوائم!$D$2:$D$13,S4250)))</f>
        <v/>
      </c>
      <c r="E4250" s="22" t="n"/>
      <c r="F4250" s="23" t="n"/>
      <c r="G4250" s="23" t="n"/>
      <c r="H4250" s="22" t="n"/>
      <c r="I4250" s="19" t="n"/>
      <c r="J4250" s="21" t="n"/>
      <c r="K4250" s="19" t="n"/>
      <c r="L4250" s="19" t="n"/>
      <c r="M4250" s="21" t="n"/>
      <c r="N4250" s="22" t="n"/>
      <c r="O4250" s="24">
        <f>IF(A4250&lt;&gt;"عهدة","",SUMIFS($G$8:$G$5007,$B$8:$B$5007,B4250,$A$8:$A$5007,"مصروف",$I$8:$I$5007,"&lt;&gt;مرفوض"))</f>
        <v/>
      </c>
      <c r="P4250" s="25">
        <f>IF(A4250&lt;&gt;"عهدة","",N(F4250)-O4250)</f>
        <v/>
      </c>
      <c r="Q4250" s="26">
        <f>IF(A4250="","",IF(A4250="عهدة",IF(N(F4250)=0,"⚠ أدخل قيمة العهدة",IF(P4250&lt;0,"⛔ عجز / زيادة مصروفات "&amp;TEXT(-P4250,"#,##0"),IF(COUNTIFS($B$8:$B$5007,B4250,$A$8:$A$5007,"مصروف",$I$8:$I$5007,"&lt;&gt;مرفوض",$K$8:$K$5007,"&lt;&gt;نعم")&gt;0,"⚠ "&amp;COUNTIFS($B$8:$B$5007,B4250,$A$8:$A$5007,"مصروف",$I$8:$I$5007,"&lt;&gt;مرفوض",$K$8:$K$5007,"&lt;&gt;نعم")&amp;" مصروف غير مسوى",IF(L4250="تمت التسوية",IF(P4250=0,"✔ متوازنة وتمت التسوية","✔ تمت التسوية – متبقي "&amp;TEXT(P4250,"#,##0")),IF(P4250&gt;0,"متبقي "&amp;TEXT(P4250,"#,##0"),"✔ متوازنة"))))),IF(R4250=0,"⚠ أضف سطر عهدة أولًا",IF(OR(C4250="",N(G4250)=0),"⚠ أكمل التاريخ والقيمة",IF(S4250="","⚠ التاريخ خارج السنة المالية",IF(H4250="","⚠ اختر بند الموازنة",IF(I4250="مرفوض","✖ مرفوض من المدير",IF(I4250&lt;&gt;"موافق","⏳ بانتظار موافقة المدير",IF(K4250&lt;&gt;"نعم","⚠ غير مسوى مع الحسابات","✔ معتمد ومسوى")))))))))</f>
        <v/>
      </c>
      <c r="R4250">
        <f>N(R4249)+IF(A4250="عهدة",1,0)</f>
        <v/>
      </c>
      <c r="S4250">
        <f>IF(C4250="","",IF(AND(C4250&gt;=DATE(2026,9,1),C4250&lt;=DATE(2027,8,31)),(YEAR(C4250)-2026)*12+MONTH(C4250)-8,""))</f>
        <v/>
      </c>
      <c r="T4250">
        <f>IF(AND(A4250="مصروف",R4250&gt;0,I4250="موافق",S4250&lt;&gt;"",H4250&lt;&gt;""),N(G4250),0)</f>
        <v/>
      </c>
    </row>
    <row r="4251">
      <c r="A4251" s="19" t="n"/>
      <c r="B4251" s="20">
        <f>IF(A4251="","",IF(R4251=0,"⚠ أضف سطر عهدة أولًا","DMT-"&amp;TEXT(R4251,"000")))</f>
        <v/>
      </c>
      <c r="C4251" s="21" t="n"/>
      <c r="D4251" s="20">
        <f>IF(C4251="","",IF(S4251="","خارج السنة المالية",INDEX(القوائم!$D$2:$D$13,S4251)))</f>
        <v/>
      </c>
      <c r="E4251" s="22" t="n"/>
      <c r="F4251" s="23" t="n"/>
      <c r="G4251" s="23" t="n"/>
      <c r="H4251" s="22" t="n"/>
      <c r="I4251" s="19" t="n"/>
      <c r="J4251" s="21" t="n"/>
      <c r="K4251" s="19" t="n"/>
      <c r="L4251" s="19" t="n"/>
      <c r="M4251" s="21" t="n"/>
      <c r="N4251" s="22" t="n"/>
      <c r="O4251" s="24">
        <f>IF(A4251&lt;&gt;"عهدة","",SUMIFS($G$8:$G$5007,$B$8:$B$5007,B4251,$A$8:$A$5007,"مصروف",$I$8:$I$5007,"&lt;&gt;مرفوض"))</f>
        <v/>
      </c>
      <c r="P4251" s="25">
        <f>IF(A4251&lt;&gt;"عهدة","",N(F4251)-O4251)</f>
        <v/>
      </c>
      <c r="Q4251" s="26">
        <f>IF(A4251="","",IF(A4251="عهدة",IF(N(F4251)=0,"⚠ أدخل قيمة العهدة",IF(P4251&lt;0,"⛔ عجز / زيادة مصروفات "&amp;TEXT(-P4251,"#,##0"),IF(COUNTIFS($B$8:$B$5007,B4251,$A$8:$A$5007,"مصروف",$I$8:$I$5007,"&lt;&gt;مرفوض",$K$8:$K$5007,"&lt;&gt;نعم")&gt;0,"⚠ "&amp;COUNTIFS($B$8:$B$5007,B4251,$A$8:$A$5007,"مصروف",$I$8:$I$5007,"&lt;&gt;مرفوض",$K$8:$K$5007,"&lt;&gt;نعم")&amp;" مصروف غير مسوى",IF(L4251="تمت التسوية",IF(P4251=0,"✔ متوازنة وتمت التسوية","✔ تمت التسوية – متبقي "&amp;TEXT(P4251,"#,##0")),IF(P4251&gt;0,"متبقي "&amp;TEXT(P4251,"#,##0"),"✔ متوازنة"))))),IF(R4251=0,"⚠ أضف سطر عهدة أولًا",IF(OR(C4251="",N(G4251)=0),"⚠ أكمل التاريخ والقيمة",IF(S4251="","⚠ التاريخ خارج السنة المالية",IF(H4251="","⚠ اختر بند الموازنة",IF(I4251="مرفوض","✖ مرفوض من المدير",IF(I4251&lt;&gt;"موافق","⏳ بانتظار موافقة المدير",IF(K4251&lt;&gt;"نعم","⚠ غير مسوى مع الحسابات","✔ معتمد ومسوى")))))))))</f>
        <v/>
      </c>
      <c r="R4251">
        <f>N(R4250)+IF(A4251="عهدة",1,0)</f>
        <v/>
      </c>
      <c r="S4251">
        <f>IF(C4251="","",IF(AND(C4251&gt;=DATE(2026,9,1),C4251&lt;=DATE(2027,8,31)),(YEAR(C4251)-2026)*12+MONTH(C4251)-8,""))</f>
        <v/>
      </c>
      <c r="T4251">
        <f>IF(AND(A4251="مصروف",R4251&gt;0,I4251="موافق",S4251&lt;&gt;"",H4251&lt;&gt;""),N(G4251),0)</f>
        <v/>
      </c>
    </row>
    <row r="4252">
      <c r="A4252" s="19" t="n"/>
      <c r="B4252" s="20">
        <f>IF(A4252="","",IF(R4252=0,"⚠ أضف سطر عهدة أولًا","DMT-"&amp;TEXT(R4252,"000")))</f>
        <v/>
      </c>
      <c r="C4252" s="21" t="n"/>
      <c r="D4252" s="20">
        <f>IF(C4252="","",IF(S4252="","خارج السنة المالية",INDEX(القوائم!$D$2:$D$13,S4252)))</f>
        <v/>
      </c>
      <c r="E4252" s="22" t="n"/>
      <c r="F4252" s="23" t="n"/>
      <c r="G4252" s="23" t="n"/>
      <c r="H4252" s="22" t="n"/>
      <c r="I4252" s="19" t="n"/>
      <c r="J4252" s="21" t="n"/>
      <c r="K4252" s="19" t="n"/>
      <c r="L4252" s="19" t="n"/>
      <c r="M4252" s="21" t="n"/>
      <c r="N4252" s="22" t="n"/>
      <c r="O4252" s="24">
        <f>IF(A4252&lt;&gt;"عهدة","",SUMIFS($G$8:$G$5007,$B$8:$B$5007,B4252,$A$8:$A$5007,"مصروف",$I$8:$I$5007,"&lt;&gt;مرفوض"))</f>
        <v/>
      </c>
      <c r="P4252" s="25">
        <f>IF(A4252&lt;&gt;"عهدة","",N(F4252)-O4252)</f>
        <v/>
      </c>
      <c r="Q4252" s="26">
        <f>IF(A4252="","",IF(A4252="عهدة",IF(N(F4252)=0,"⚠ أدخل قيمة العهدة",IF(P4252&lt;0,"⛔ عجز / زيادة مصروفات "&amp;TEXT(-P4252,"#,##0"),IF(COUNTIFS($B$8:$B$5007,B4252,$A$8:$A$5007,"مصروف",$I$8:$I$5007,"&lt;&gt;مرفوض",$K$8:$K$5007,"&lt;&gt;نعم")&gt;0,"⚠ "&amp;COUNTIFS($B$8:$B$5007,B4252,$A$8:$A$5007,"مصروف",$I$8:$I$5007,"&lt;&gt;مرفوض",$K$8:$K$5007,"&lt;&gt;نعم")&amp;" مصروف غير مسوى",IF(L4252="تمت التسوية",IF(P4252=0,"✔ متوازنة وتمت التسوية","✔ تمت التسوية – متبقي "&amp;TEXT(P4252,"#,##0")),IF(P4252&gt;0,"متبقي "&amp;TEXT(P4252,"#,##0"),"✔ متوازنة"))))),IF(R4252=0,"⚠ أضف سطر عهدة أولًا",IF(OR(C4252="",N(G4252)=0),"⚠ أكمل التاريخ والقيمة",IF(S4252="","⚠ التاريخ خارج السنة المالية",IF(H4252="","⚠ اختر بند الموازنة",IF(I4252="مرفوض","✖ مرفوض من المدير",IF(I4252&lt;&gt;"موافق","⏳ بانتظار موافقة المدير",IF(K4252&lt;&gt;"نعم","⚠ غير مسوى مع الحسابات","✔ معتمد ومسوى")))))))))</f>
        <v/>
      </c>
      <c r="R4252">
        <f>N(R4251)+IF(A4252="عهدة",1,0)</f>
        <v/>
      </c>
      <c r="S4252">
        <f>IF(C4252="","",IF(AND(C4252&gt;=DATE(2026,9,1),C4252&lt;=DATE(2027,8,31)),(YEAR(C4252)-2026)*12+MONTH(C4252)-8,""))</f>
        <v/>
      </c>
      <c r="T4252">
        <f>IF(AND(A4252="مصروف",R4252&gt;0,I4252="موافق",S4252&lt;&gt;"",H4252&lt;&gt;""),N(G4252),0)</f>
        <v/>
      </c>
    </row>
    <row r="4253">
      <c r="A4253" s="19" t="n"/>
      <c r="B4253" s="20">
        <f>IF(A4253="","",IF(R4253=0,"⚠ أضف سطر عهدة أولًا","DMT-"&amp;TEXT(R4253,"000")))</f>
        <v/>
      </c>
      <c r="C4253" s="21" t="n"/>
      <c r="D4253" s="20">
        <f>IF(C4253="","",IF(S4253="","خارج السنة المالية",INDEX(القوائم!$D$2:$D$13,S4253)))</f>
        <v/>
      </c>
      <c r="E4253" s="22" t="n"/>
      <c r="F4253" s="23" t="n"/>
      <c r="G4253" s="23" t="n"/>
      <c r="H4253" s="22" t="n"/>
      <c r="I4253" s="19" t="n"/>
      <c r="J4253" s="21" t="n"/>
      <c r="K4253" s="19" t="n"/>
      <c r="L4253" s="19" t="n"/>
      <c r="M4253" s="21" t="n"/>
      <c r="N4253" s="22" t="n"/>
      <c r="O4253" s="24">
        <f>IF(A4253&lt;&gt;"عهدة","",SUMIFS($G$8:$G$5007,$B$8:$B$5007,B4253,$A$8:$A$5007,"مصروف",$I$8:$I$5007,"&lt;&gt;مرفوض"))</f>
        <v/>
      </c>
      <c r="P4253" s="25">
        <f>IF(A4253&lt;&gt;"عهدة","",N(F4253)-O4253)</f>
        <v/>
      </c>
      <c r="Q4253" s="26">
        <f>IF(A4253="","",IF(A4253="عهدة",IF(N(F4253)=0,"⚠ أدخل قيمة العهدة",IF(P4253&lt;0,"⛔ عجز / زيادة مصروفات "&amp;TEXT(-P4253,"#,##0"),IF(COUNTIFS($B$8:$B$5007,B4253,$A$8:$A$5007,"مصروف",$I$8:$I$5007,"&lt;&gt;مرفوض",$K$8:$K$5007,"&lt;&gt;نعم")&gt;0,"⚠ "&amp;COUNTIFS($B$8:$B$5007,B4253,$A$8:$A$5007,"مصروف",$I$8:$I$5007,"&lt;&gt;مرفوض",$K$8:$K$5007,"&lt;&gt;نعم")&amp;" مصروف غير مسوى",IF(L4253="تمت التسوية",IF(P4253=0,"✔ متوازنة وتمت التسوية","✔ تمت التسوية – متبقي "&amp;TEXT(P4253,"#,##0")),IF(P4253&gt;0,"متبقي "&amp;TEXT(P4253,"#,##0"),"✔ متوازنة"))))),IF(R4253=0,"⚠ أضف سطر عهدة أولًا",IF(OR(C4253="",N(G4253)=0),"⚠ أكمل التاريخ والقيمة",IF(S4253="","⚠ التاريخ خارج السنة المالية",IF(H4253="","⚠ اختر بند الموازنة",IF(I4253="مرفوض","✖ مرفوض من المدير",IF(I4253&lt;&gt;"موافق","⏳ بانتظار موافقة المدير",IF(K4253&lt;&gt;"نعم","⚠ غير مسوى مع الحسابات","✔ معتمد ومسوى")))))))))</f>
        <v/>
      </c>
      <c r="R4253">
        <f>N(R4252)+IF(A4253="عهدة",1,0)</f>
        <v/>
      </c>
      <c r="S4253">
        <f>IF(C4253="","",IF(AND(C4253&gt;=DATE(2026,9,1),C4253&lt;=DATE(2027,8,31)),(YEAR(C4253)-2026)*12+MONTH(C4253)-8,""))</f>
        <v/>
      </c>
      <c r="T4253">
        <f>IF(AND(A4253="مصروف",R4253&gt;0,I4253="موافق",S4253&lt;&gt;"",H4253&lt;&gt;""),N(G4253),0)</f>
        <v/>
      </c>
    </row>
    <row r="4254">
      <c r="A4254" s="19" t="n"/>
      <c r="B4254" s="20">
        <f>IF(A4254="","",IF(R4254=0,"⚠ أضف سطر عهدة أولًا","DMT-"&amp;TEXT(R4254,"000")))</f>
        <v/>
      </c>
      <c r="C4254" s="21" t="n"/>
      <c r="D4254" s="20">
        <f>IF(C4254="","",IF(S4254="","خارج السنة المالية",INDEX(القوائم!$D$2:$D$13,S4254)))</f>
        <v/>
      </c>
      <c r="E4254" s="22" t="n"/>
      <c r="F4254" s="23" t="n"/>
      <c r="G4254" s="23" t="n"/>
      <c r="H4254" s="22" t="n"/>
      <c r="I4254" s="19" t="n"/>
      <c r="J4254" s="21" t="n"/>
      <c r="K4254" s="19" t="n"/>
      <c r="L4254" s="19" t="n"/>
      <c r="M4254" s="21" t="n"/>
      <c r="N4254" s="22" t="n"/>
      <c r="O4254" s="24">
        <f>IF(A4254&lt;&gt;"عهدة","",SUMIFS($G$8:$G$5007,$B$8:$B$5007,B4254,$A$8:$A$5007,"مصروف",$I$8:$I$5007,"&lt;&gt;مرفوض"))</f>
        <v/>
      </c>
      <c r="P4254" s="25">
        <f>IF(A4254&lt;&gt;"عهدة","",N(F4254)-O4254)</f>
        <v/>
      </c>
      <c r="Q4254" s="26">
        <f>IF(A4254="","",IF(A4254="عهدة",IF(N(F4254)=0,"⚠ أدخل قيمة العهدة",IF(P4254&lt;0,"⛔ عجز / زيادة مصروفات "&amp;TEXT(-P4254,"#,##0"),IF(COUNTIFS($B$8:$B$5007,B4254,$A$8:$A$5007,"مصروف",$I$8:$I$5007,"&lt;&gt;مرفوض",$K$8:$K$5007,"&lt;&gt;نعم")&gt;0,"⚠ "&amp;COUNTIFS($B$8:$B$5007,B4254,$A$8:$A$5007,"مصروف",$I$8:$I$5007,"&lt;&gt;مرفوض",$K$8:$K$5007,"&lt;&gt;نعم")&amp;" مصروف غير مسوى",IF(L4254="تمت التسوية",IF(P4254=0,"✔ متوازنة وتمت التسوية","✔ تمت التسوية – متبقي "&amp;TEXT(P4254,"#,##0")),IF(P4254&gt;0,"متبقي "&amp;TEXT(P4254,"#,##0"),"✔ متوازنة"))))),IF(R4254=0,"⚠ أضف سطر عهدة أولًا",IF(OR(C4254="",N(G4254)=0),"⚠ أكمل التاريخ والقيمة",IF(S4254="","⚠ التاريخ خارج السنة المالية",IF(H4254="","⚠ اختر بند الموازنة",IF(I4254="مرفوض","✖ مرفوض من المدير",IF(I4254&lt;&gt;"موافق","⏳ بانتظار موافقة المدير",IF(K4254&lt;&gt;"نعم","⚠ غير مسوى مع الحسابات","✔ معتمد ومسوى")))))))))</f>
        <v/>
      </c>
      <c r="R4254">
        <f>N(R4253)+IF(A4254="عهدة",1,0)</f>
        <v/>
      </c>
      <c r="S4254">
        <f>IF(C4254="","",IF(AND(C4254&gt;=DATE(2026,9,1),C4254&lt;=DATE(2027,8,31)),(YEAR(C4254)-2026)*12+MONTH(C4254)-8,""))</f>
        <v/>
      </c>
      <c r="T4254">
        <f>IF(AND(A4254="مصروف",R4254&gt;0,I4254="موافق",S4254&lt;&gt;"",H4254&lt;&gt;""),N(G4254),0)</f>
        <v/>
      </c>
    </row>
    <row r="4255">
      <c r="A4255" s="19" t="n"/>
      <c r="B4255" s="20">
        <f>IF(A4255="","",IF(R4255=0,"⚠ أضف سطر عهدة أولًا","DMT-"&amp;TEXT(R4255,"000")))</f>
        <v/>
      </c>
      <c r="C4255" s="21" t="n"/>
      <c r="D4255" s="20">
        <f>IF(C4255="","",IF(S4255="","خارج السنة المالية",INDEX(القوائم!$D$2:$D$13,S4255)))</f>
        <v/>
      </c>
      <c r="E4255" s="22" t="n"/>
      <c r="F4255" s="23" t="n"/>
      <c r="G4255" s="23" t="n"/>
      <c r="H4255" s="22" t="n"/>
      <c r="I4255" s="19" t="n"/>
      <c r="J4255" s="21" t="n"/>
      <c r="K4255" s="19" t="n"/>
      <c r="L4255" s="19" t="n"/>
      <c r="M4255" s="21" t="n"/>
      <c r="N4255" s="22" t="n"/>
      <c r="O4255" s="24">
        <f>IF(A4255&lt;&gt;"عهدة","",SUMIFS($G$8:$G$5007,$B$8:$B$5007,B4255,$A$8:$A$5007,"مصروف",$I$8:$I$5007,"&lt;&gt;مرفوض"))</f>
        <v/>
      </c>
      <c r="P4255" s="25">
        <f>IF(A4255&lt;&gt;"عهدة","",N(F4255)-O4255)</f>
        <v/>
      </c>
      <c r="Q4255" s="26">
        <f>IF(A4255="","",IF(A4255="عهدة",IF(N(F4255)=0,"⚠ أدخل قيمة العهدة",IF(P4255&lt;0,"⛔ عجز / زيادة مصروفات "&amp;TEXT(-P4255,"#,##0"),IF(COUNTIFS($B$8:$B$5007,B4255,$A$8:$A$5007,"مصروف",$I$8:$I$5007,"&lt;&gt;مرفوض",$K$8:$K$5007,"&lt;&gt;نعم")&gt;0,"⚠ "&amp;COUNTIFS($B$8:$B$5007,B4255,$A$8:$A$5007,"مصروف",$I$8:$I$5007,"&lt;&gt;مرفوض",$K$8:$K$5007,"&lt;&gt;نعم")&amp;" مصروف غير مسوى",IF(L4255="تمت التسوية",IF(P4255=0,"✔ متوازنة وتمت التسوية","✔ تمت التسوية – متبقي "&amp;TEXT(P4255,"#,##0")),IF(P4255&gt;0,"متبقي "&amp;TEXT(P4255,"#,##0"),"✔ متوازنة"))))),IF(R4255=0,"⚠ أضف سطر عهدة أولًا",IF(OR(C4255="",N(G4255)=0),"⚠ أكمل التاريخ والقيمة",IF(S4255="","⚠ التاريخ خارج السنة المالية",IF(H4255="","⚠ اختر بند الموازنة",IF(I4255="مرفوض","✖ مرفوض من المدير",IF(I4255&lt;&gt;"موافق","⏳ بانتظار موافقة المدير",IF(K4255&lt;&gt;"نعم","⚠ غير مسوى مع الحسابات","✔ معتمد ومسوى")))))))))</f>
        <v/>
      </c>
      <c r="R4255">
        <f>N(R4254)+IF(A4255="عهدة",1,0)</f>
        <v/>
      </c>
      <c r="S4255">
        <f>IF(C4255="","",IF(AND(C4255&gt;=DATE(2026,9,1),C4255&lt;=DATE(2027,8,31)),(YEAR(C4255)-2026)*12+MONTH(C4255)-8,""))</f>
        <v/>
      </c>
      <c r="T4255">
        <f>IF(AND(A4255="مصروف",R4255&gt;0,I4255="موافق",S4255&lt;&gt;"",H4255&lt;&gt;""),N(G4255),0)</f>
        <v/>
      </c>
    </row>
    <row r="4256">
      <c r="A4256" s="19" t="n"/>
      <c r="B4256" s="20">
        <f>IF(A4256="","",IF(R4256=0,"⚠ أضف سطر عهدة أولًا","DMT-"&amp;TEXT(R4256,"000")))</f>
        <v/>
      </c>
      <c r="C4256" s="21" t="n"/>
      <c r="D4256" s="20">
        <f>IF(C4256="","",IF(S4256="","خارج السنة المالية",INDEX(القوائم!$D$2:$D$13,S4256)))</f>
        <v/>
      </c>
      <c r="E4256" s="22" t="n"/>
      <c r="F4256" s="23" t="n"/>
      <c r="G4256" s="23" t="n"/>
      <c r="H4256" s="22" t="n"/>
      <c r="I4256" s="19" t="n"/>
      <c r="J4256" s="21" t="n"/>
      <c r="K4256" s="19" t="n"/>
      <c r="L4256" s="19" t="n"/>
      <c r="M4256" s="21" t="n"/>
      <c r="N4256" s="22" t="n"/>
      <c r="O4256" s="24">
        <f>IF(A4256&lt;&gt;"عهدة","",SUMIFS($G$8:$G$5007,$B$8:$B$5007,B4256,$A$8:$A$5007,"مصروف",$I$8:$I$5007,"&lt;&gt;مرفوض"))</f>
        <v/>
      </c>
      <c r="P4256" s="25">
        <f>IF(A4256&lt;&gt;"عهدة","",N(F4256)-O4256)</f>
        <v/>
      </c>
      <c r="Q4256" s="26">
        <f>IF(A4256="","",IF(A4256="عهدة",IF(N(F4256)=0,"⚠ أدخل قيمة العهدة",IF(P4256&lt;0,"⛔ عجز / زيادة مصروفات "&amp;TEXT(-P4256,"#,##0"),IF(COUNTIFS($B$8:$B$5007,B4256,$A$8:$A$5007,"مصروف",$I$8:$I$5007,"&lt;&gt;مرفوض",$K$8:$K$5007,"&lt;&gt;نعم")&gt;0,"⚠ "&amp;COUNTIFS($B$8:$B$5007,B4256,$A$8:$A$5007,"مصروف",$I$8:$I$5007,"&lt;&gt;مرفوض",$K$8:$K$5007,"&lt;&gt;نعم")&amp;" مصروف غير مسوى",IF(L4256="تمت التسوية",IF(P4256=0,"✔ متوازنة وتمت التسوية","✔ تمت التسوية – متبقي "&amp;TEXT(P4256,"#,##0")),IF(P4256&gt;0,"متبقي "&amp;TEXT(P4256,"#,##0"),"✔ متوازنة"))))),IF(R4256=0,"⚠ أضف سطر عهدة أولًا",IF(OR(C4256="",N(G4256)=0),"⚠ أكمل التاريخ والقيمة",IF(S4256="","⚠ التاريخ خارج السنة المالية",IF(H4256="","⚠ اختر بند الموازنة",IF(I4256="مرفوض","✖ مرفوض من المدير",IF(I4256&lt;&gt;"موافق","⏳ بانتظار موافقة المدير",IF(K4256&lt;&gt;"نعم","⚠ غير مسوى مع الحسابات","✔ معتمد ومسوى")))))))))</f>
        <v/>
      </c>
      <c r="R4256">
        <f>N(R4255)+IF(A4256="عهدة",1,0)</f>
        <v/>
      </c>
      <c r="S4256">
        <f>IF(C4256="","",IF(AND(C4256&gt;=DATE(2026,9,1),C4256&lt;=DATE(2027,8,31)),(YEAR(C4256)-2026)*12+MONTH(C4256)-8,""))</f>
        <v/>
      </c>
      <c r="T4256">
        <f>IF(AND(A4256="مصروف",R4256&gt;0,I4256="موافق",S4256&lt;&gt;"",H4256&lt;&gt;""),N(G4256),0)</f>
        <v/>
      </c>
    </row>
    <row r="4257">
      <c r="A4257" s="19" t="n"/>
      <c r="B4257" s="20">
        <f>IF(A4257="","",IF(R4257=0,"⚠ أضف سطر عهدة أولًا","DMT-"&amp;TEXT(R4257,"000")))</f>
        <v/>
      </c>
      <c r="C4257" s="21" t="n"/>
      <c r="D4257" s="20">
        <f>IF(C4257="","",IF(S4257="","خارج السنة المالية",INDEX(القوائم!$D$2:$D$13,S4257)))</f>
        <v/>
      </c>
      <c r="E4257" s="22" t="n"/>
      <c r="F4257" s="23" t="n"/>
      <c r="G4257" s="23" t="n"/>
      <c r="H4257" s="22" t="n"/>
      <c r="I4257" s="19" t="n"/>
      <c r="J4257" s="21" t="n"/>
      <c r="K4257" s="19" t="n"/>
      <c r="L4257" s="19" t="n"/>
      <c r="M4257" s="21" t="n"/>
      <c r="N4257" s="22" t="n"/>
      <c r="O4257" s="24">
        <f>IF(A4257&lt;&gt;"عهدة","",SUMIFS($G$8:$G$5007,$B$8:$B$5007,B4257,$A$8:$A$5007,"مصروف",$I$8:$I$5007,"&lt;&gt;مرفوض"))</f>
        <v/>
      </c>
      <c r="P4257" s="25">
        <f>IF(A4257&lt;&gt;"عهدة","",N(F4257)-O4257)</f>
        <v/>
      </c>
      <c r="Q4257" s="26">
        <f>IF(A4257="","",IF(A4257="عهدة",IF(N(F4257)=0,"⚠ أدخل قيمة العهدة",IF(P4257&lt;0,"⛔ عجز / زيادة مصروفات "&amp;TEXT(-P4257,"#,##0"),IF(COUNTIFS($B$8:$B$5007,B4257,$A$8:$A$5007,"مصروف",$I$8:$I$5007,"&lt;&gt;مرفوض",$K$8:$K$5007,"&lt;&gt;نعم")&gt;0,"⚠ "&amp;COUNTIFS($B$8:$B$5007,B4257,$A$8:$A$5007,"مصروف",$I$8:$I$5007,"&lt;&gt;مرفوض",$K$8:$K$5007,"&lt;&gt;نعم")&amp;" مصروف غير مسوى",IF(L4257="تمت التسوية",IF(P4257=0,"✔ متوازنة وتمت التسوية","✔ تمت التسوية – متبقي "&amp;TEXT(P4257,"#,##0")),IF(P4257&gt;0,"متبقي "&amp;TEXT(P4257,"#,##0"),"✔ متوازنة"))))),IF(R4257=0,"⚠ أضف سطر عهدة أولًا",IF(OR(C4257="",N(G4257)=0),"⚠ أكمل التاريخ والقيمة",IF(S4257="","⚠ التاريخ خارج السنة المالية",IF(H4257="","⚠ اختر بند الموازنة",IF(I4257="مرفوض","✖ مرفوض من المدير",IF(I4257&lt;&gt;"موافق","⏳ بانتظار موافقة المدير",IF(K4257&lt;&gt;"نعم","⚠ غير مسوى مع الحسابات","✔ معتمد ومسوى")))))))))</f>
        <v/>
      </c>
      <c r="R4257">
        <f>N(R4256)+IF(A4257="عهدة",1,0)</f>
        <v/>
      </c>
      <c r="S4257">
        <f>IF(C4257="","",IF(AND(C4257&gt;=DATE(2026,9,1),C4257&lt;=DATE(2027,8,31)),(YEAR(C4257)-2026)*12+MONTH(C4257)-8,""))</f>
        <v/>
      </c>
      <c r="T4257">
        <f>IF(AND(A4257="مصروف",R4257&gt;0,I4257="موافق",S4257&lt;&gt;"",H4257&lt;&gt;""),N(G4257),0)</f>
        <v/>
      </c>
    </row>
    <row r="4258">
      <c r="A4258" s="19" t="n"/>
      <c r="B4258" s="20">
        <f>IF(A4258="","",IF(R4258=0,"⚠ أضف سطر عهدة أولًا","DMT-"&amp;TEXT(R4258,"000")))</f>
        <v/>
      </c>
      <c r="C4258" s="21" t="n"/>
      <c r="D4258" s="20">
        <f>IF(C4258="","",IF(S4258="","خارج السنة المالية",INDEX(القوائم!$D$2:$D$13,S4258)))</f>
        <v/>
      </c>
      <c r="E4258" s="22" t="n"/>
      <c r="F4258" s="23" t="n"/>
      <c r="G4258" s="23" t="n"/>
      <c r="H4258" s="22" t="n"/>
      <c r="I4258" s="19" t="n"/>
      <c r="J4258" s="21" t="n"/>
      <c r="K4258" s="19" t="n"/>
      <c r="L4258" s="19" t="n"/>
      <c r="M4258" s="21" t="n"/>
      <c r="N4258" s="22" t="n"/>
      <c r="O4258" s="24">
        <f>IF(A4258&lt;&gt;"عهدة","",SUMIFS($G$8:$G$5007,$B$8:$B$5007,B4258,$A$8:$A$5007,"مصروف",$I$8:$I$5007,"&lt;&gt;مرفوض"))</f>
        <v/>
      </c>
      <c r="P4258" s="25">
        <f>IF(A4258&lt;&gt;"عهدة","",N(F4258)-O4258)</f>
        <v/>
      </c>
      <c r="Q4258" s="26">
        <f>IF(A4258="","",IF(A4258="عهدة",IF(N(F4258)=0,"⚠ أدخل قيمة العهدة",IF(P4258&lt;0,"⛔ عجز / زيادة مصروفات "&amp;TEXT(-P4258,"#,##0"),IF(COUNTIFS($B$8:$B$5007,B4258,$A$8:$A$5007,"مصروف",$I$8:$I$5007,"&lt;&gt;مرفوض",$K$8:$K$5007,"&lt;&gt;نعم")&gt;0,"⚠ "&amp;COUNTIFS($B$8:$B$5007,B4258,$A$8:$A$5007,"مصروف",$I$8:$I$5007,"&lt;&gt;مرفوض",$K$8:$K$5007,"&lt;&gt;نعم")&amp;" مصروف غير مسوى",IF(L4258="تمت التسوية",IF(P4258=0,"✔ متوازنة وتمت التسوية","✔ تمت التسوية – متبقي "&amp;TEXT(P4258,"#,##0")),IF(P4258&gt;0,"متبقي "&amp;TEXT(P4258,"#,##0"),"✔ متوازنة"))))),IF(R4258=0,"⚠ أضف سطر عهدة أولًا",IF(OR(C4258="",N(G4258)=0),"⚠ أكمل التاريخ والقيمة",IF(S4258="","⚠ التاريخ خارج السنة المالية",IF(H4258="","⚠ اختر بند الموازنة",IF(I4258="مرفوض","✖ مرفوض من المدير",IF(I4258&lt;&gt;"موافق","⏳ بانتظار موافقة المدير",IF(K4258&lt;&gt;"نعم","⚠ غير مسوى مع الحسابات","✔ معتمد ومسوى")))))))))</f>
        <v/>
      </c>
      <c r="R4258">
        <f>N(R4257)+IF(A4258="عهدة",1,0)</f>
        <v/>
      </c>
      <c r="S4258">
        <f>IF(C4258="","",IF(AND(C4258&gt;=DATE(2026,9,1),C4258&lt;=DATE(2027,8,31)),(YEAR(C4258)-2026)*12+MONTH(C4258)-8,""))</f>
        <v/>
      </c>
      <c r="T4258">
        <f>IF(AND(A4258="مصروف",R4258&gt;0,I4258="موافق",S4258&lt;&gt;"",H4258&lt;&gt;""),N(G4258),0)</f>
        <v/>
      </c>
    </row>
    <row r="4259">
      <c r="A4259" s="19" t="n"/>
      <c r="B4259" s="20">
        <f>IF(A4259="","",IF(R4259=0,"⚠ أضف سطر عهدة أولًا","DMT-"&amp;TEXT(R4259,"000")))</f>
        <v/>
      </c>
      <c r="C4259" s="21" t="n"/>
      <c r="D4259" s="20">
        <f>IF(C4259="","",IF(S4259="","خارج السنة المالية",INDEX(القوائم!$D$2:$D$13,S4259)))</f>
        <v/>
      </c>
      <c r="E4259" s="22" t="n"/>
      <c r="F4259" s="23" t="n"/>
      <c r="G4259" s="23" t="n"/>
      <c r="H4259" s="22" t="n"/>
      <c r="I4259" s="19" t="n"/>
      <c r="J4259" s="21" t="n"/>
      <c r="K4259" s="19" t="n"/>
      <c r="L4259" s="19" t="n"/>
      <c r="M4259" s="21" t="n"/>
      <c r="N4259" s="22" t="n"/>
      <c r="O4259" s="24">
        <f>IF(A4259&lt;&gt;"عهدة","",SUMIFS($G$8:$G$5007,$B$8:$B$5007,B4259,$A$8:$A$5007,"مصروف",$I$8:$I$5007,"&lt;&gt;مرفوض"))</f>
        <v/>
      </c>
      <c r="P4259" s="25">
        <f>IF(A4259&lt;&gt;"عهدة","",N(F4259)-O4259)</f>
        <v/>
      </c>
      <c r="Q4259" s="26">
        <f>IF(A4259="","",IF(A4259="عهدة",IF(N(F4259)=0,"⚠ أدخل قيمة العهدة",IF(P4259&lt;0,"⛔ عجز / زيادة مصروفات "&amp;TEXT(-P4259,"#,##0"),IF(COUNTIFS($B$8:$B$5007,B4259,$A$8:$A$5007,"مصروف",$I$8:$I$5007,"&lt;&gt;مرفوض",$K$8:$K$5007,"&lt;&gt;نعم")&gt;0,"⚠ "&amp;COUNTIFS($B$8:$B$5007,B4259,$A$8:$A$5007,"مصروف",$I$8:$I$5007,"&lt;&gt;مرفوض",$K$8:$K$5007,"&lt;&gt;نعم")&amp;" مصروف غير مسوى",IF(L4259="تمت التسوية",IF(P4259=0,"✔ متوازنة وتمت التسوية","✔ تمت التسوية – متبقي "&amp;TEXT(P4259,"#,##0")),IF(P4259&gt;0,"متبقي "&amp;TEXT(P4259,"#,##0"),"✔ متوازنة"))))),IF(R4259=0,"⚠ أضف سطر عهدة أولًا",IF(OR(C4259="",N(G4259)=0),"⚠ أكمل التاريخ والقيمة",IF(S4259="","⚠ التاريخ خارج السنة المالية",IF(H4259="","⚠ اختر بند الموازنة",IF(I4259="مرفوض","✖ مرفوض من المدير",IF(I4259&lt;&gt;"موافق","⏳ بانتظار موافقة المدير",IF(K4259&lt;&gt;"نعم","⚠ غير مسوى مع الحسابات","✔ معتمد ومسوى")))))))))</f>
        <v/>
      </c>
      <c r="R4259">
        <f>N(R4258)+IF(A4259="عهدة",1,0)</f>
        <v/>
      </c>
      <c r="S4259">
        <f>IF(C4259="","",IF(AND(C4259&gt;=DATE(2026,9,1),C4259&lt;=DATE(2027,8,31)),(YEAR(C4259)-2026)*12+MONTH(C4259)-8,""))</f>
        <v/>
      </c>
      <c r="T4259">
        <f>IF(AND(A4259="مصروف",R4259&gt;0,I4259="موافق",S4259&lt;&gt;"",H4259&lt;&gt;""),N(G4259),0)</f>
        <v/>
      </c>
    </row>
    <row r="4260">
      <c r="A4260" s="19" t="n"/>
      <c r="B4260" s="20">
        <f>IF(A4260="","",IF(R4260=0,"⚠ أضف سطر عهدة أولًا","DMT-"&amp;TEXT(R4260,"000")))</f>
        <v/>
      </c>
      <c r="C4260" s="21" t="n"/>
      <c r="D4260" s="20">
        <f>IF(C4260="","",IF(S4260="","خارج السنة المالية",INDEX(القوائم!$D$2:$D$13,S4260)))</f>
        <v/>
      </c>
      <c r="E4260" s="22" t="n"/>
      <c r="F4260" s="23" t="n"/>
      <c r="G4260" s="23" t="n"/>
      <c r="H4260" s="22" t="n"/>
      <c r="I4260" s="19" t="n"/>
      <c r="J4260" s="21" t="n"/>
      <c r="K4260" s="19" t="n"/>
      <c r="L4260" s="19" t="n"/>
      <c r="M4260" s="21" t="n"/>
      <c r="N4260" s="22" t="n"/>
      <c r="O4260" s="24">
        <f>IF(A4260&lt;&gt;"عهدة","",SUMIFS($G$8:$G$5007,$B$8:$B$5007,B4260,$A$8:$A$5007,"مصروف",$I$8:$I$5007,"&lt;&gt;مرفوض"))</f>
        <v/>
      </c>
      <c r="P4260" s="25">
        <f>IF(A4260&lt;&gt;"عهدة","",N(F4260)-O4260)</f>
        <v/>
      </c>
      <c r="Q4260" s="26">
        <f>IF(A4260="","",IF(A4260="عهدة",IF(N(F4260)=0,"⚠ أدخل قيمة العهدة",IF(P4260&lt;0,"⛔ عجز / زيادة مصروفات "&amp;TEXT(-P4260,"#,##0"),IF(COUNTIFS($B$8:$B$5007,B4260,$A$8:$A$5007,"مصروف",$I$8:$I$5007,"&lt;&gt;مرفوض",$K$8:$K$5007,"&lt;&gt;نعم")&gt;0,"⚠ "&amp;COUNTIFS($B$8:$B$5007,B4260,$A$8:$A$5007,"مصروف",$I$8:$I$5007,"&lt;&gt;مرفوض",$K$8:$K$5007,"&lt;&gt;نعم")&amp;" مصروف غير مسوى",IF(L4260="تمت التسوية",IF(P4260=0,"✔ متوازنة وتمت التسوية","✔ تمت التسوية – متبقي "&amp;TEXT(P4260,"#,##0")),IF(P4260&gt;0,"متبقي "&amp;TEXT(P4260,"#,##0"),"✔ متوازنة"))))),IF(R4260=0,"⚠ أضف سطر عهدة أولًا",IF(OR(C4260="",N(G4260)=0),"⚠ أكمل التاريخ والقيمة",IF(S4260="","⚠ التاريخ خارج السنة المالية",IF(H4260="","⚠ اختر بند الموازنة",IF(I4260="مرفوض","✖ مرفوض من المدير",IF(I4260&lt;&gt;"موافق","⏳ بانتظار موافقة المدير",IF(K4260&lt;&gt;"نعم","⚠ غير مسوى مع الحسابات","✔ معتمد ومسوى")))))))))</f>
        <v/>
      </c>
      <c r="R4260">
        <f>N(R4259)+IF(A4260="عهدة",1,0)</f>
        <v/>
      </c>
      <c r="S4260">
        <f>IF(C4260="","",IF(AND(C4260&gt;=DATE(2026,9,1),C4260&lt;=DATE(2027,8,31)),(YEAR(C4260)-2026)*12+MONTH(C4260)-8,""))</f>
        <v/>
      </c>
      <c r="T4260">
        <f>IF(AND(A4260="مصروف",R4260&gt;0,I4260="موافق",S4260&lt;&gt;"",H4260&lt;&gt;""),N(G4260),0)</f>
        <v/>
      </c>
    </row>
    <row r="4261">
      <c r="A4261" s="19" t="n"/>
      <c r="B4261" s="20">
        <f>IF(A4261="","",IF(R4261=0,"⚠ أضف سطر عهدة أولًا","DMT-"&amp;TEXT(R4261,"000")))</f>
        <v/>
      </c>
      <c r="C4261" s="21" t="n"/>
      <c r="D4261" s="20">
        <f>IF(C4261="","",IF(S4261="","خارج السنة المالية",INDEX(القوائم!$D$2:$D$13,S4261)))</f>
        <v/>
      </c>
      <c r="E4261" s="22" t="n"/>
      <c r="F4261" s="23" t="n"/>
      <c r="G4261" s="23" t="n"/>
      <c r="H4261" s="22" t="n"/>
      <c r="I4261" s="19" t="n"/>
      <c r="J4261" s="21" t="n"/>
      <c r="K4261" s="19" t="n"/>
      <c r="L4261" s="19" t="n"/>
      <c r="M4261" s="21" t="n"/>
      <c r="N4261" s="22" t="n"/>
      <c r="O4261" s="24">
        <f>IF(A4261&lt;&gt;"عهدة","",SUMIFS($G$8:$G$5007,$B$8:$B$5007,B4261,$A$8:$A$5007,"مصروف",$I$8:$I$5007,"&lt;&gt;مرفوض"))</f>
        <v/>
      </c>
      <c r="P4261" s="25">
        <f>IF(A4261&lt;&gt;"عهدة","",N(F4261)-O4261)</f>
        <v/>
      </c>
      <c r="Q4261" s="26">
        <f>IF(A4261="","",IF(A4261="عهدة",IF(N(F4261)=0,"⚠ أدخل قيمة العهدة",IF(P4261&lt;0,"⛔ عجز / زيادة مصروفات "&amp;TEXT(-P4261,"#,##0"),IF(COUNTIFS($B$8:$B$5007,B4261,$A$8:$A$5007,"مصروف",$I$8:$I$5007,"&lt;&gt;مرفوض",$K$8:$K$5007,"&lt;&gt;نعم")&gt;0,"⚠ "&amp;COUNTIFS($B$8:$B$5007,B4261,$A$8:$A$5007,"مصروف",$I$8:$I$5007,"&lt;&gt;مرفوض",$K$8:$K$5007,"&lt;&gt;نعم")&amp;" مصروف غير مسوى",IF(L4261="تمت التسوية",IF(P4261=0,"✔ متوازنة وتمت التسوية","✔ تمت التسوية – متبقي "&amp;TEXT(P4261,"#,##0")),IF(P4261&gt;0,"متبقي "&amp;TEXT(P4261,"#,##0"),"✔ متوازنة"))))),IF(R4261=0,"⚠ أضف سطر عهدة أولًا",IF(OR(C4261="",N(G4261)=0),"⚠ أكمل التاريخ والقيمة",IF(S4261="","⚠ التاريخ خارج السنة المالية",IF(H4261="","⚠ اختر بند الموازنة",IF(I4261="مرفوض","✖ مرفوض من المدير",IF(I4261&lt;&gt;"موافق","⏳ بانتظار موافقة المدير",IF(K4261&lt;&gt;"نعم","⚠ غير مسوى مع الحسابات","✔ معتمد ومسوى")))))))))</f>
        <v/>
      </c>
      <c r="R4261">
        <f>N(R4260)+IF(A4261="عهدة",1,0)</f>
        <v/>
      </c>
      <c r="S4261">
        <f>IF(C4261="","",IF(AND(C4261&gt;=DATE(2026,9,1),C4261&lt;=DATE(2027,8,31)),(YEAR(C4261)-2026)*12+MONTH(C4261)-8,""))</f>
        <v/>
      </c>
      <c r="T4261">
        <f>IF(AND(A4261="مصروف",R4261&gt;0,I4261="موافق",S4261&lt;&gt;"",H4261&lt;&gt;""),N(G4261),0)</f>
        <v/>
      </c>
    </row>
    <row r="4262">
      <c r="A4262" s="19" t="n"/>
      <c r="B4262" s="20">
        <f>IF(A4262="","",IF(R4262=0,"⚠ أضف سطر عهدة أولًا","DMT-"&amp;TEXT(R4262,"000")))</f>
        <v/>
      </c>
      <c r="C4262" s="21" t="n"/>
      <c r="D4262" s="20">
        <f>IF(C4262="","",IF(S4262="","خارج السنة المالية",INDEX(القوائم!$D$2:$D$13,S4262)))</f>
        <v/>
      </c>
      <c r="E4262" s="22" t="n"/>
      <c r="F4262" s="23" t="n"/>
      <c r="G4262" s="23" t="n"/>
      <c r="H4262" s="22" t="n"/>
      <c r="I4262" s="19" t="n"/>
      <c r="J4262" s="21" t="n"/>
      <c r="K4262" s="19" t="n"/>
      <c r="L4262" s="19" t="n"/>
      <c r="M4262" s="21" t="n"/>
      <c r="N4262" s="22" t="n"/>
      <c r="O4262" s="24">
        <f>IF(A4262&lt;&gt;"عهدة","",SUMIFS($G$8:$G$5007,$B$8:$B$5007,B4262,$A$8:$A$5007,"مصروف",$I$8:$I$5007,"&lt;&gt;مرفوض"))</f>
        <v/>
      </c>
      <c r="P4262" s="25">
        <f>IF(A4262&lt;&gt;"عهدة","",N(F4262)-O4262)</f>
        <v/>
      </c>
      <c r="Q4262" s="26">
        <f>IF(A4262="","",IF(A4262="عهدة",IF(N(F4262)=0,"⚠ أدخل قيمة العهدة",IF(P4262&lt;0,"⛔ عجز / زيادة مصروفات "&amp;TEXT(-P4262,"#,##0"),IF(COUNTIFS($B$8:$B$5007,B4262,$A$8:$A$5007,"مصروف",$I$8:$I$5007,"&lt;&gt;مرفوض",$K$8:$K$5007,"&lt;&gt;نعم")&gt;0,"⚠ "&amp;COUNTIFS($B$8:$B$5007,B4262,$A$8:$A$5007,"مصروف",$I$8:$I$5007,"&lt;&gt;مرفوض",$K$8:$K$5007,"&lt;&gt;نعم")&amp;" مصروف غير مسوى",IF(L4262="تمت التسوية",IF(P4262=0,"✔ متوازنة وتمت التسوية","✔ تمت التسوية – متبقي "&amp;TEXT(P4262,"#,##0")),IF(P4262&gt;0,"متبقي "&amp;TEXT(P4262,"#,##0"),"✔ متوازنة"))))),IF(R4262=0,"⚠ أضف سطر عهدة أولًا",IF(OR(C4262="",N(G4262)=0),"⚠ أكمل التاريخ والقيمة",IF(S4262="","⚠ التاريخ خارج السنة المالية",IF(H4262="","⚠ اختر بند الموازنة",IF(I4262="مرفوض","✖ مرفوض من المدير",IF(I4262&lt;&gt;"موافق","⏳ بانتظار موافقة المدير",IF(K4262&lt;&gt;"نعم","⚠ غير مسوى مع الحسابات","✔ معتمد ومسوى")))))))))</f>
        <v/>
      </c>
      <c r="R4262">
        <f>N(R4261)+IF(A4262="عهدة",1,0)</f>
        <v/>
      </c>
      <c r="S4262">
        <f>IF(C4262="","",IF(AND(C4262&gt;=DATE(2026,9,1),C4262&lt;=DATE(2027,8,31)),(YEAR(C4262)-2026)*12+MONTH(C4262)-8,""))</f>
        <v/>
      </c>
      <c r="T4262">
        <f>IF(AND(A4262="مصروف",R4262&gt;0,I4262="موافق",S4262&lt;&gt;"",H4262&lt;&gt;""),N(G4262),0)</f>
        <v/>
      </c>
    </row>
    <row r="4263">
      <c r="A4263" s="19" t="n"/>
      <c r="B4263" s="20">
        <f>IF(A4263="","",IF(R4263=0,"⚠ أضف سطر عهدة أولًا","DMT-"&amp;TEXT(R4263,"000")))</f>
        <v/>
      </c>
      <c r="C4263" s="21" t="n"/>
      <c r="D4263" s="20">
        <f>IF(C4263="","",IF(S4263="","خارج السنة المالية",INDEX(القوائم!$D$2:$D$13,S4263)))</f>
        <v/>
      </c>
      <c r="E4263" s="22" t="n"/>
      <c r="F4263" s="23" t="n"/>
      <c r="G4263" s="23" t="n"/>
      <c r="H4263" s="22" t="n"/>
      <c r="I4263" s="19" t="n"/>
      <c r="J4263" s="21" t="n"/>
      <c r="K4263" s="19" t="n"/>
      <c r="L4263" s="19" t="n"/>
      <c r="M4263" s="21" t="n"/>
      <c r="N4263" s="22" t="n"/>
      <c r="O4263" s="24">
        <f>IF(A4263&lt;&gt;"عهدة","",SUMIFS($G$8:$G$5007,$B$8:$B$5007,B4263,$A$8:$A$5007,"مصروف",$I$8:$I$5007,"&lt;&gt;مرفوض"))</f>
        <v/>
      </c>
      <c r="P4263" s="25">
        <f>IF(A4263&lt;&gt;"عهدة","",N(F4263)-O4263)</f>
        <v/>
      </c>
      <c r="Q4263" s="26">
        <f>IF(A4263="","",IF(A4263="عهدة",IF(N(F4263)=0,"⚠ أدخل قيمة العهدة",IF(P4263&lt;0,"⛔ عجز / زيادة مصروفات "&amp;TEXT(-P4263,"#,##0"),IF(COUNTIFS($B$8:$B$5007,B4263,$A$8:$A$5007,"مصروف",$I$8:$I$5007,"&lt;&gt;مرفوض",$K$8:$K$5007,"&lt;&gt;نعم")&gt;0,"⚠ "&amp;COUNTIFS($B$8:$B$5007,B4263,$A$8:$A$5007,"مصروف",$I$8:$I$5007,"&lt;&gt;مرفوض",$K$8:$K$5007,"&lt;&gt;نعم")&amp;" مصروف غير مسوى",IF(L4263="تمت التسوية",IF(P4263=0,"✔ متوازنة وتمت التسوية","✔ تمت التسوية – متبقي "&amp;TEXT(P4263,"#,##0")),IF(P4263&gt;0,"متبقي "&amp;TEXT(P4263,"#,##0"),"✔ متوازنة"))))),IF(R4263=0,"⚠ أضف سطر عهدة أولًا",IF(OR(C4263="",N(G4263)=0),"⚠ أكمل التاريخ والقيمة",IF(S4263="","⚠ التاريخ خارج السنة المالية",IF(H4263="","⚠ اختر بند الموازنة",IF(I4263="مرفوض","✖ مرفوض من المدير",IF(I4263&lt;&gt;"موافق","⏳ بانتظار موافقة المدير",IF(K4263&lt;&gt;"نعم","⚠ غير مسوى مع الحسابات","✔ معتمد ومسوى")))))))))</f>
        <v/>
      </c>
      <c r="R4263">
        <f>N(R4262)+IF(A4263="عهدة",1,0)</f>
        <v/>
      </c>
      <c r="S4263">
        <f>IF(C4263="","",IF(AND(C4263&gt;=DATE(2026,9,1),C4263&lt;=DATE(2027,8,31)),(YEAR(C4263)-2026)*12+MONTH(C4263)-8,""))</f>
        <v/>
      </c>
      <c r="T4263">
        <f>IF(AND(A4263="مصروف",R4263&gt;0,I4263="موافق",S4263&lt;&gt;"",H4263&lt;&gt;""),N(G4263),0)</f>
        <v/>
      </c>
    </row>
    <row r="4264">
      <c r="A4264" s="19" t="n"/>
      <c r="B4264" s="20">
        <f>IF(A4264="","",IF(R4264=0,"⚠ أضف سطر عهدة أولًا","DMT-"&amp;TEXT(R4264,"000")))</f>
        <v/>
      </c>
      <c r="C4264" s="21" t="n"/>
      <c r="D4264" s="20">
        <f>IF(C4264="","",IF(S4264="","خارج السنة المالية",INDEX(القوائم!$D$2:$D$13,S4264)))</f>
        <v/>
      </c>
      <c r="E4264" s="22" t="n"/>
      <c r="F4264" s="23" t="n"/>
      <c r="G4264" s="23" t="n"/>
      <c r="H4264" s="22" t="n"/>
      <c r="I4264" s="19" t="n"/>
      <c r="J4264" s="21" t="n"/>
      <c r="K4264" s="19" t="n"/>
      <c r="L4264" s="19" t="n"/>
      <c r="M4264" s="21" t="n"/>
      <c r="N4264" s="22" t="n"/>
      <c r="O4264" s="24">
        <f>IF(A4264&lt;&gt;"عهدة","",SUMIFS($G$8:$G$5007,$B$8:$B$5007,B4264,$A$8:$A$5007,"مصروف",$I$8:$I$5007,"&lt;&gt;مرفوض"))</f>
        <v/>
      </c>
      <c r="P4264" s="25">
        <f>IF(A4264&lt;&gt;"عهدة","",N(F4264)-O4264)</f>
        <v/>
      </c>
      <c r="Q4264" s="26">
        <f>IF(A4264="","",IF(A4264="عهدة",IF(N(F4264)=0,"⚠ أدخل قيمة العهدة",IF(P4264&lt;0,"⛔ عجز / زيادة مصروفات "&amp;TEXT(-P4264,"#,##0"),IF(COUNTIFS($B$8:$B$5007,B4264,$A$8:$A$5007,"مصروف",$I$8:$I$5007,"&lt;&gt;مرفوض",$K$8:$K$5007,"&lt;&gt;نعم")&gt;0,"⚠ "&amp;COUNTIFS($B$8:$B$5007,B4264,$A$8:$A$5007,"مصروف",$I$8:$I$5007,"&lt;&gt;مرفوض",$K$8:$K$5007,"&lt;&gt;نعم")&amp;" مصروف غير مسوى",IF(L4264="تمت التسوية",IF(P4264=0,"✔ متوازنة وتمت التسوية","✔ تمت التسوية – متبقي "&amp;TEXT(P4264,"#,##0")),IF(P4264&gt;0,"متبقي "&amp;TEXT(P4264,"#,##0"),"✔ متوازنة"))))),IF(R4264=0,"⚠ أضف سطر عهدة أولًا",IF(OR(C4264="",N(G4264)=0),"⚠ أكمل التاريخ والقيمة",IF(S4264="","⚠ التاريخ خارج السنة المالية",IF(H4264="","⚠ اختر بند الموازنة",IF(I4264="مرفوض","✖ مرفوض من المدير",IF(I4264&lt;&gt;"موافق","⏳ بانتظار موافقة المدير",IF(K4264&lt;&gt;"نعم","⚠ غير مسوى مع الحسابات","✔ معتمد ومسوى")))))))))</f>
        <v/>
      </c>
      <c r="R4264">
        <f>N(R4263)+IF(A4264="عهدة",1,0)</f>
        <v/>
      </c>
      <c r="S4264">
        <f>IF(C4264="","",IF(AND(C4264&gt;=DATE(2026,9,1),C4264&lt;=DATE(2027,8,31)),(YEAR(C4264)-2026)*12+MONTH(C4264)-8,""))</f>
        <v/>
      </c>
      <c r="T4264">
        <f>IF(AND(A4264="مصروف",R4264&gt;0,I4264="موافق",S4264&lt;&gt;"",H4264&lt;&gt;""),N(G4264),0)</f>
        <v/>
      </c>
    </row>
    <row r="4265">
      <c r="A4265" s="19" t="n"/>
      <c r="B4265" s="20">
        <f>IF(A4265="","",IF(R4265=0,"⚠ أضف سطر عهدة أولًا","DMT-"&amp;TEXT(R4265,"000")))</f>
        <v/>
      </c>
      <c r="C4265" s="21" t="n"/>
      <c r="D4265" s="20">
        <f>IF(C4265="","",IF(S4265="","خارج السنة المالية",INDEX(القوائم!$D$2:$D$13,S4265)))</f>
        <v/>
      </c>
      <c r="E4265" s="22" t="n"/>
      <c r="F4265" s="23" t="n"/>
      <c r="G4265" s="23" t="n"/>
      <c r="H4265" s="22" t="n"/>
      <c r="I4265" s="19" t="n"/>
      <c r="J4265" s="21" t="n"/>
      <c r="K4265" s="19" t="n"/>
      <c r="L4265" s="19" t="n"/>
      <c r="M4265" s="21" t="n"/>
      <c r="N4265" s="22" t="n"/>
      <c r="O4265" s="24">
        <f>IF(A4265&lt;&gt;"عهدة","",SUMIFS($G$8:$G$5007,$B$8:$B$5007,B4265,$A$8:$A$5007,"مصروف",$I$8:$I$5007,"&lt;&gt;مرفوض"))</f>
        <v/>
      </c>
      <c r="P4265" s="25">
        <f>IF(A4265&lt;&gt;"عهدة","",N(F4265)-O4265)</f>
        <v/>
      </c>
      <c r="Q4265" s="26">
        <f>IF(A4265="","",IF(A4265="عهدة",IF(N(F4265)=0,"⚠ أدخل قيمة العهدة",IF(P4265&lt;0,"⛔ عجز / زيادة مصروفات "&amp;TEXT(-P4265,"#,##0"),IF(COUNTIFS($B$8:$B$5007,B4265,$A$8:$A$5007,"مصروف",$I$8:$I$5007,"&lt;&gt;مرفوض",$K$8:$K$5007,"&lt;&gt;نعم")&gt;0,"⚠ "&amp;COUNTIFS($B$8:$B$5007,B4265,$A$8:$A$5007,"مصروف",$I$8:$I$5007,"&lt;&gt;مرفوض",$K$8:$K$5007,"&lt;&gt;نعم")&amp;" مصروف غير مسوى",IF(L4265="تمت التسوية",IF(P4265=0,"✔ متوازنة وتمت التسوية","✔ تمت التسوية – متبقي "&amp;TEXT(P4265,"#,##0")),IF(P4265&gt;0,"متبقي "&amp;TEXT(P4265,"#,##0"),"✔ متوازنة"))))),IF(R4265=0,"⚠ أضف سطر عهدة أولًا",IF(OR(C4265="",N(G4265)=0),"⚠ أكمل التاريخ والقيمة",IF(S4265="","⚠ التاريخ خارج السنة المالية",IF(H4265="","⚠ اختر بند الموازنة",IF(I4265="مرفوض","✖ مرفوض من المدير",IF(I4265&lt;&gt;"موافق","⏳ بانتظار موافقة المدير",IF(K4265&lt;&gt;"نعم","⚠ غير مسوى مع الحسابات","✔ معتمد ومسوى")))))))))</f>
        <v/>
      </c>
      <c r="R4265">
        <f>N(R4264)+IF(A4265="عهدة",1,0)</f>
        <v/>
      </c>
      <c r="S4265">
        <f>IF(C4265="","",IF(AND(C4265&gt;=DATE(2026,9,1),C4265&lt;=DATE(2027,8,31)),(YEAR(C4265)-2026)*12+MONTH(C4265)-8,""))</f>
        <v/>
      </c>
      <c r="T4265">
        <f>IF(AND(A4265="مصروف",R4265&gt;0,I4265="موافق",S4265&lt;&gt;"",H4265&lt;&gt;""),N(G4265),0)</f>
        <v/>
      </c>
    </row>
    <row r="4266">
      <c r="A4266" s="19" t="n"/>
      <c r="B4266" s="20">
        <f>IF(A4266="","",IF(R4266=0,"⚠ أضف سطر عهدة أولًا","DMT-"&amp;TEXT(R4266,"000")))</f>
        <v/>
      </c>
      <c r="C4266" s="21" t="n"/>
      <c r="D4266" s="20">
        <f>IF(C4266="","",IF(S4266="","خارج السنة المالية",INDEX(القوائم!$D$2:$D$13,S4266)))</f>
        <v/>
      </c>
      <c r="E4266" s="22" t="n"/>
      <c r="F4266" s="23" t="n"/>
      <c r="G4266" s="23" t="n"/>
      <c r="H4266" s="22" t="n"/>
      <c r="I4266" s="19" t="n"/>
      <c r="J4266" s="21" t="n"/>
      <c r="K4266" s="19" t="n"/>
      <c r="L4266" s="19" t="n"/>
      <c r="M4266" s="21" t="n"/>
      <c r="N4266" s="22" t="n"/>
      <c r="O4266" s="24">
        <f>IF(A4266&lt;&gt;"عهدة","",SUMIFS($G$8:$G$5007,$B$8:$B$5007,B4266,$A$8:$A$5007,"مصروف",$I$8:$I$5007,"&lt;&gt;مرفوض"))</f>
        <v/>
      </c>
      <c r="P4266" s="25">
        <f>IF(A4266&lt;&gt;"عهدة","",N(F4266)-O4266)</f>
        <v/>
      </c>
      <c r="Q4266" s="26">
        <f>IF(A4266="","",IF(A4266="عهدة",IF(N(F4266)=0,"⚠ أدخل قيمة العهدة",IF(P4266&lt;0,"⛔ عجز / زيادة مصروفات "&amp;TEXT(-P4266,"#,##0"),IF(COUNTIFS($B$8:$B$5007,B4266,$A$8:$A$5007,"مصروف",$I$8:$I$5007,"&lt;&gt;مرفوض",$K$8:$K$5007,"&lt;&gt;نعم")&gt;0,"⚠ "&amp;COUNTIFS($B$8:$B$5007,B4266,$A$8:$A$5007,"مصروف",$I$8:$I$5007,"&lt;&gt;مرفوض",$K$8:$K$5007,"&lt;&gt;نعم")&amp;" مصروف غير مسوى",IF(L4266="تمت التسوية",IF(P4266=0,"✔ متوازنة وتمت التسوية","✔ تمت التسوية – متبقي "&amp;TEXT(P4266,"#,##0")),IF(P4266&gt;0,"متبقي "&amp;TEXT(P4266,"#,##0"),"✔ متوازنة"))))),IF(R4266=0,"⚠ أضف سطر عهدة أولًا",IF(OR(C4266="",N(G4266)=0),"⚠ أكمل التاريخ والقيمة",IF(S4266="","⚠ التاريخ خارج السنة المالية",IF(H4266="","⚠ اختر بند الموازنة",IF(I4266="مرفوض","✖ مرفوض من المدير",IF(I4266&lt;&gt;"موافق","⏳ بانتظار موافقة المدير",IF(K4266&lt;&gt;"نعم","⚠ غير مسوى مع الحسابات","✔ معتمد ومسوى")))))))))</f>
        <v/>
      </c>
      <c r="R4266">
        <f>N(R4265)+IF(A4266="عهدة",1,0)</f>
        <v/>
      </c>
      <c r="S4266">
        <f>IF(C4266="","",IF(AND(C4266&gt;=DATE(2026,9,1),C4266&lt;=DATE(2027,8,31)),(YEAR(C4266)-2026)*12+MONTH(C4266)-8,""))</f>
        <v/>
      </c>
      <c r="T4266">
        <f>IF(AND(A4266="مصروف",R4266&gt;0,I4266="موافق",S4266&lt;&gt;"",H4266&lt;&gt;""),N(G4266),0)</f>
        <v/>
      </c>
    </row>
    <row r="4267">
      <c r="A4267" s="19" t="n"/>
      <c r="B4267" s="20">
        <f>IF(A4267="","",IF(R4267=0,"⚠ أضف سطر عهدة أولًا","DMT-"&amp;TEXT(R4267,"000")))</f>
        <v/>
      </c>
      <c r="C4267" s="21" t="n"/>
      <c r="D4267" s="20">
        <f>IF(C4267="","",IF(S4267="","خارج السنة المالية",INDEX(القوائم!$D$2:$D$13,S4267)))</f>
        <v/>
      </c>
      <c r="E4267" s="22" t="n"/>
      <c r="F4267" s="23" t="n"/>
      <c r="G4267" s="23" t="n"/>
      <c r="H4267" s="22" t="n"/>
      <c r="I4267" s="19" t="n"/>
      <c r="J4267" s="21" t="n"/>
      <c r="K4267" s="19" t="n"/>
      <c r="L4267" s="19" t="n"/>
      <c r="M4267" s="21" t="n"/>
      <c r="N4267" s="22" t="n"/>
      <c r="O4267" s="24">
        <f>IF(A4267&lt;&gt;"عهدة","",SUMIFS($G$8:$G$5007,$B$8:$B$5007,B4267,$A$8:$A$5007,"مصروف",$I$8:$I$5007,"&lt;&gt;مرفوض"))</f>
        <v/>
      </c>
      <c r="P4267" s="25">
        <f>IF(A4267&lt;&gt;"عهدة","",N(F4267)-O4267)</f>
        <v/>
      </c>
      <c r="Q4267" s="26">
        <f>IF(A4267="","",IF(A4267="عهدة",IF(N(F4267)=0,"⚠ أدخل قيمة العهدة",IF(P4267&lt;0,"⛔ عجز / زيادة مصروفات "&amp;TEXT(-P4267,"#,##0"),IF(COUNTIFS($B$8:$B$5007,B4267,$A$8:$A$5007,"مصروف",$I$8:$I$5007,"&lt;&gt;مرفوض",$K$8:$K$5007,"&lt;&gt;نعم")&gt;0,"⚠ "&amp;COUNTIFS($B$8:$B$5007,B4267,$A$8:$A$5007,"مصروف",$I$8:$I$5007,"&lt;&gt;مرفوض",$K$8:$K$5007,"&lt;&gt;نعم")&amp;" مصروف غير مسوى",IF(L4267="تمت التسوية",IF(P4267=0,"✔ متوازنة وتمت التسوية","✔ تمت التسوية – متبقي "&amp;TEXT(P4267,"#,##0")),IF(P4267&gt;0,"متبقي "&amp;TEXT(P4267,"#,##0"),"✔ متوازنة"))))),IF(R4267=0,"⚠ أضف سطر عهدة أولًا",IF(OR(C4267="",N(G4267)=0),"⚠ أكمل التاريخ والقيمة",IF(S4267="","⚠ التاريخ خارج السنة المالية",IF(H4267="","⚠ اختر بند الموازنة",IF(I4267="مرفوض","✖ مرفوض من المدير",IF(I4267&lt;&gt;"موافق","⏳ بانتظار موافقة المدير",IF(K4267&lt;&gt;"نعم","⚠ غير مسوى مع الحسابات","✔ معتمد ومسوى")))))))))</f>
        <v/>
      </c>
      <c r="R4267">
        <f>N(R4266)+IF(A4267="عهدة",1,0)</f>
        <v/>
      </c>
      <c r="S4267">
        <f>IF(C4267="","",IF(AND(C4267&gt;=DATE(2026,9,1),C4267&lt;=DATE(2027,8,31)),(YEAR(C4267)-2026)*12+MONTH(C4267)-8,""))</f>
        <v/>
      </c>
      <c r="T4267">
        <f>IF(AND(A4267="مصروف",R4267&gt;0,I4267="موافق",S4267&lt;&gt;"",H4267&lt;&gt;""),N(G4267),0)</f>
        <v/>
      </c>
    </row>
    <row r="4268">
      <c r="A4268" s="19" t="n"/>
      <c r="B4268" s="20">
        <f>IF(A4268="","",IF(R4268=0,"⚠ أضف سطر عهدة أولًا","DMT-"&amp;TEXT(R4268,"000")))</f>
        <v/>
      </c>
      <c r="C4268" s="21" t="n"/>
      <c r="D4268" s="20">
        <f>IF(C4268="","",IF(S4268="","خارج السنة المالية",INDEX(القوائم!$D$2:$D$13,S4268)))</f>
        <v/>
      </c>
      <c r="E4268" s="22" t="n"/>
      <c r="F4268" s="23" t="n"/>
      <c r="G4268" s="23" t="n"/>
      <c r="H4268" s="22" t="n"/>
      <c r="I4268" s="19" t="n"/>
      <c r="J4268" s="21" t="n"/>
      <c r="K4268" s="19" t="n"/>
      <c r="L4268" s="19" t="n"/>
      <c r="M4268" s="21" t="n"/>
      <c r="N4268" s="22" t="n"/>
      <c r="O4268" s="24">
        <f>IF(A4268&lt;&gt;"عهدة","",SUMIFS($G$8:$G$5007,$B$8:$B$5007,B4268,$A$8:$A$5007,"مصروف",$I$8:$I$5007,"&lt;&gt;مرفوض"))</f>
        <v/>
      </c>
      <c r="P4268" s="25">
        <f>IF(A4268&lt;&gt;"عهدة","",N(F4268)-O4268)</f>
        <v/>
      </c>
      <c r="Q4268" s="26">
        <f>IF(A4268="","",IF(A4268="عهدة",IF(N(F4268)=0,"⚠ أدخل قيمة العهدة",IF(P4268&lt;0,"⛔ عجز / زيادة مصروفات "&amp;TEXT(-P4268,"#,##0"),IF(COUNTIFS($B$8:$B$5007,B4268,$A$8:$A$5007,"مصروف",$I$8:$I$5007,"&lt;&gt;مرفوض",$K$8:$K$5007,"&lt;&gt;نعم")&gt;0,"⚠ "&amp;COUNTIFS($B$8:$B$5007,B4268,$A$8:$A$5007,"مصروف",$I$8:$I$5007,"&lt;&gt;مرفوض",$K$8:$K$5007,"&lt;&gt;نعم")&amp;" مصروف غير مسوى",IF(L4268="تمت التسوية",IF(P4268=0,"✔ متوازنة وتمت التسوية","✔ تمت التسوية – متبقي "&amp;TEXT(P4268,"#,##0")),IF(P4268&gt;0,"متبقي "&amp;TEXT(P4268,"#,##0"),"✔ متوازنة"))))),IF(R4268=0,"⚠ أضف سطر عهدة أولًا",IF(OR(C4268="",N(G4268)=0),"⚠ أكمل التاريخ والقيمة",IF(S4268="","⚠ التاريخ خارج السنة المالية",IF(H4268="","⚠ اختر بند الموازنة",IF(I4268="مرفوض","✖ مرفوض من المدير",IF(I4268&lt;&gt;"موافق","⏳ بانتظار موافقة المدير",IF(K4268&lt;&gt;"نعم","⚠ غير مسوى مع الحسابات","✔ معتمد ومسوى")))))))))</f>
        <v/>
      </c>
      <c r="R4268">
        <f>N(R4267)+IF(A4268="عهدة",1,0)</f>
        <v/>
      </c>
      <c r="S4268">
        <f>IF(C4268="","",IF(AND(C4268&gt;=DATE(2026,9,1),C4268&lt;=DATE(2027,8,31)),(YEAR(C4268)-2026)*12+MONTH(C4268)-8,""))</f>
        <v/>
      </c>
      <c r="T4268">
        <f>IF(AND(A4268="مصروف",R4268&gt;0,I4268="موافق",S4268&lt;&gt;"",H4268&lt;&gt;""),N(G4268),0)</f>
        <v/>
      </c>
    </row>
    <row r="4269">
      <c r="A4269" s="19" t="n"/>
      <c r="B4269" s="20">
        <f>IF(A4269="","",IF(R4269=0,"⚠ أضف سطر عهدة أولًا","DMT-"&amp;TEXT(R4269,"000")))</f>
        <v/>
      </c>
      <c r="C4269" s="21" t="n"/>
      <c r="D4269" s="20">
        <f>IF(C4269="","",IF(S4269="","خارج السنة المالية",INDEX(القوائم!$D$2:$D$13,S4269)))</f>
        <v/>
      </c>
      <c r="E4269" s="22" t="n"/>
      <c r="F4269" s="23" t="n"/>
      <c r="G4269" s="23" t="n"/>
      <c r="H4269" s="22" t="n"/>
      <c r="I4269" s="19" t="n"/>
      <c r="J4269" s="21" t="n"/>
      <c r="K4269" s="19" t="n"/>
      <c r="L4269" s="19" t="n"/>
      <c r="M4269" s="21" t="n"/>
      <c r="N4269" s="22" t="n"/>
      <c r="O4269" s="24">
        <f>IF(A4269&lt;&gt;"عهدة","",SUMIFS($G$8:$G$5007,$B$8:$B$5007,B4269,$A$8:$A$5007,"مصروف",$I$8:$I$5007,"&lt;&gt;مرفوض"))</f>
        <v/>
      </c>
      <c r="P4269" s="25">
        <f>IF(A4269&lt;&gt;"عهدة","",N(F4269)-O4269)</f>
        <v/>
      </c>
      <c r="Q4269" s="26">
        <f>IF(A4269="","",IF(A4269="عهدة",IF(N(F4269)=0,"⚠ أدخل قيمة العهدة",IF(P4269&lt;0,"⛔ عجز / زيادة مصروفات "&amp;TEXT(-P4269,"#,##0"),IF(COUNTIFS($B$8:$B$5007,B4269,$A$8:$A$5007,"مصروف",$I$8:$I$5007,"&lt;&gt;مرفوض",$K$8:$K$5007,"&lt;&gt;نعم")&gt;0,"⚠ "&amp;COUNTIFS($B$8:$B$5007,B4269,$A$8:$A$5007,"مصروف",$I$8:$I$5007,"&lt;&gt;مرفوض",$K$8:$K$5007,"&lt;&gt;نعم")&amp;" مصروف غير مسوى",IF(L4269="تمت التسوية",IF(P4269=0,"✔ متوازنة وتمت التسوية","✔ تمت التسوية – متبقي "&amp;TEXT(P4269,"#,##0")),IF(P4269&gt;0,"متبقي "&amp;TEXT(P4269,"#,##0"),"✔ متوازنة"))))),IF(R4269=0,"⚠ أضف سطر عهدة أولًا",IF(OR(C4269="",N(G4269)=0),"⚠ أكمل التاريخ والقيمة",IF(S4269="","⚠ التاريخ خارج السنة المالية",IF(H4269="","⚠ اختر بند الموازنة",IF(I4269="مرفوض","✖ مرفوض من المدير",IF(I4269&lt;&gt;"موافق","⏳ بانتظار موافقة المدير",IF(K4269&lt;&gt;"نعم","⚠ غير مسوى مع الحسابات","✔ معتمد ومسوى")))))))))</f>
        <v/>
      </c>
      <c r="R4269">
        <f>N(R4268)+IF(A4269="عهدة",1,0)</f>
        <v/>
      </c>
      <c r="S4269">
        <f>IF(C4269="","",IF(AND(C4269&gt;=DATE(2026,9,1),C4269&lt;=DATE(2027,8,31)),(YEAR(C4269)-2026)*12+MONTH(C4269)-8,""))</f>
        <v/>
      </c>
      <c r="T4269">
        <f>IF(AND(A4269="مصروف",R4269&gt;0,I4269="موافق",S4269&lt;&gt;"",H4269&lt;&gt;""),N(G4269),0)</f>
        <v/>
      </c>
    </row>
    <row r="4270">
      <c r="A4270" s="19" t="n"/>
      <c r="B4270" s="20">
        <f>IF(A4270="","",IF(R4270=0,"⚠ أضف سطر عهدة أولًا","DMT-"&amp;TEXT(R4270,"000")))</f>
        <v/>
      </c>
      <c r="C4270" s="21" t="n"/>
      <c r="D4270" s="20">
        <f>IF(C4270="","",IF(S4270="","خارج السنة المالية",INDEX(القوائم!$D$2:$D$13,S4270)))</f>
        <v/>
      </c>
      <c r="E4270" s="22" t="n"/>
      <c r="F4270" s="23" t="n"/>
      <c r="G4270" s="23" t="n"/>
      <c r="H4270" s="22" t="n"/>
      <c r="I4270" s="19" t="n"/>
      <c r="J4270" s="21" t="n"/>
      <c r="K4270" s="19" t="n"/>
      <c r="L4270" s="19" t="n"/>
      <c r="M4270" s="21" t="n"/>
      <c r="N4270" s="22" t="n"/>
      <c r="O4270" s="24">
        <f>IF(A4270&lt;&gt;"عهدة","",SUMIFS($G$8:$G$5007,$B$8:$B$5007,B4270,$A$8:$A$5007,"مصروف",$I$8:$I$5007,"&lt;&gt;مرفوض"))</f>
        <v/>
      </c>
      <c r="P4270" s="25">
        <f>IF(A4270&lt;&gt;"عهدة","",N(F4270)-O4270)</f>
        <v/>
      </c>
      <c r="Q4270" s="26">
        <f>IF(A4270="","",IF(A4270="عهدة",IF(N(F4270)=0,"⚠ أدخل قيمة العهدة",IF(P4270&lt;0,"⛔ عجز / زيادة مصروفات "&amp;TEXT(-P4270,"#,##0"),IF(COUNTIFS($B$8:$B$5007,B4270,$A$8:$A$5007,"مصروف",$I$8:$I$5007,"&lt;&gt;مرفوض",$K$8:$K$5007,"&lt;&gt;نعم")&gt;0,"⚠ "&amp;COUNTIFS($B$8:$B$5007,B4270,$A$8:$A$5007,"مصروف",$I$8:$I$5007,"&lt;&gt;مرفوض",$K$8:$K$5007,"&lt;&gt;نعم")&amp;" مصروف غير مسوى",IF(L4270="تمت التسوية",IF(P4270=0,"✔ متوازنة وتمت التسوية","✔ تمت التسوية – متبقي "&amp;TEXT(P4270,"#,##0")),IF(P4270&gt;0,"متبقي "&amp;TEXT(P4270,"#,##0"),"✔ متوازنة"))))),IF(R4270=0,"⚠ أضف سطر عهدة أولًا",IF(OR(C4270="",N(G4270)=0),"⚠ أكمل التاريخ والقيمة",IF(S4270="","⚠ التاريخ خارج السنة المالية",IF(H4270="","⚠ اختر بند الموازنة",IF(I4270="مرفوض","✖ مرفوض من المدير",IF(I4270&lt;&gt;"موافق","⏳ بانتظار موافقة المدير",IF(K4270&lt;&gt;"نعم","⚠ غير مسوى مع الحسابات","✔ معتمد ومسوى")))))))))</f>
        <v/>
      </c>
      <c r="R4270">
        <f>N(R4269)+IF(A4270="عهدة",1,0)</f>
        <v/>
      </c>
      <c r="S4270">
        <f>IF(C4270="","",IF(AND(C4270&gt;=DATE(2026,9,1),C4270&lt;=DATE(2027,8,31)),(YEAR(C4270)-2026)*12+MONTH(C4270)-8,""))</f>
        <v/>
      </c>
      <c r="T4270">
        <f>IF(AND(A4270="مصروف",R4270&gt;0,I4270="موافق",S4270&lt;&gt;"",H4270&lt;&gt;""),N(G4270),0)</f>
        <v/>
      </c>
    </row>
    <row r="4271">
      <c r="A4271" s="19" t="n"/>
      <c r="B4271" s="20">
        <f>IF(A4271="","",IF(R4271=0,"⚠ أضف سطر عهدة أولًا","DMT-"&amp;TEXT(R4271,"000")))</f>
        <v/>
      </c>
      <c r="C4271" s="21" t="n"/>
      <c r="D4271" s="20">
        <f>IF(C4271="","",IF(S4271="","خارج السنة المالية",INDEX(القوائم!$D$2:$D$13,S4271)))</f>
        <v/>
      </c>
      <c r="E4271" s="22" t="n"/>
      <c r="F4271" s="23" t="n"/>
      <c r="G4271" s="23" t="n"/>
      <c r="H4271" s="22" t="n"/>
      <c r="I4271" s="19" t="n"/>
      <c r="J4271" s="21" t="n"/>
      <c r="K4271" s="19" t="n"/>
      <c r="L4271" s="19" t="n"/>
      <c r="M4271" s="21" t="n"/>
      <c r="N4271" s="22" t="n"/>
      <c r="O4271" s="24">
        <f>IF(A4271&lt;&gt;"عهدة","",SUMIFS($G$8:$G$5007,$B$8:$B$5007,B4271,$A$8:$A$5007,"مصروف",$I$8:$I$5007,"&lt;&gt;مرفوض"))</f>
        <v/>
      </c>
      <c r="P4271" s="25">
        <f>IF(A4271&lt;&gt;"عهدة","",N(F4271)-O4271)</f>
        <v/>
      </c>
      <c r="Q4271" s="26">
        <f>IF(A4271="","",IF(A4271="عهدة",IF(N(F4271)=0,"⚠ أدخل قيمة العهدة",IF(P4271&lt;0,"⛔ عجز / زيادة مصروفات "&amp;TEXT(-P4271,"#,##0"),IF(COUNTIFS($B$8:$B$5007,B4271,$A$8:$A$5007,"مصروف",$I$8:$I$5007,"&lt;&gt;مرفوض",$K$8:$K$5007,"&lt;&gt;نعم")&gt;0,"⚠ "&amp;COUNTIFS($B$8:$B$5007,B4271,$A$8:$A$5007,"مصروف",$I$8:$I$5007,"&lt;&gt;مرفوض",$K$8:$K$5007,"&lt;&gt;نعم")&amp;" مصروف غير مسوى",IF(L4271="تمت التسوية",IF(P4271=0,"✔ متوازنة وتمت التسوية","✔ تمت التسوية – متبقي "&amp;TEXT(P4271,"#,##0")),IF(P4271&gt;0,"متبقي "&amp;TEXT(P4271,"#,##0"),"✔ متوازنة"))))),IF(R4271=0,"⚠ أضف سطر عهدة أولًا",IF(OR(C4271="",N(G4271)=0),"⚠ أكمل التاريخ والقيمة",IF(S4271="","⚠ التاريخ خارج السنة المالية",IF(H4271="","⚠ اختر بند الموازنة",IF(I4271="مرفوض","✖ مرفوض من المدير",IF(I4271&lt;&gt;"موافق","⏳ بانتظار موافقة المدير",IF(K4271&lt;&gt;"نعم","⚠ غير مسوى مع الحسابات","✔ معتمد ومسوى")))))))))</f>
        <v/>
      </c>
      <c r="R4271">
        <f>N(R4270)+IF(A4271="عهدة",1,0)</f>
        <v/>
      </c>
      <c r="S4271">
        <f>IF(C4271="","",IF(AND(C4271&gt;=DATE(2026,9,1),C4271&lt;=DATE(2027,8,31)),(YEAR(C4271)-2026)*12+MONTH(C4271)-8,""))</f>
        <v/>
      </c>
      <c r="T4271">
        <f>IF(AND(A4271="مصروف",R4271&gt;0,I4271="موافق",S4271&lt;&gt;"",H4271&lt;&gt;""),N(G4271),0)</f>
        <v/>
      </c>
    </row>
    <row r="4272">
      <c r="A4272" s="19" t="n"/>
      <c r="B4272" s="20">
        <f>IF(A4272="","",IF(R4272=0,"⚠ أضف سطر عهدة أولًا","DMT-"&amp;TEXT(R4272,"000")))</f>
        <v/>
      </c>
      <c r="C4272" s="21" t="n"/>
      <c r="D4272" s="20">
        <f>IF(C4272="","",IF(S4272="","خارج السنة المالية",INDEX(القوائم!$D$2:$D$13,S4272)))</f>
        <v/>
      </c>
      <c r="E4272" s="22" t="n"/>
      <c r="F4272" s="23" t="n"/>
      <c r="G4272" s="23" t="n"/>
      <c r="H4272" s="22" t="n"/>
      <c r="I4272" s="19" t="n"/>
      <c r="J4272" s="21" t="n"/>
      <c r="K4272" s="19" t="n"/>
      <c r="L4272" s="19" t="n"/>
      <c r="M4272" s="21" t="n"/>
      <c r="N4272" s="22" t="n"/>
      <c r="O4272" s="24">
        <f>IF(A4272&lt;&gt;"عهدة","",SUMIFS($G$8:$G$5007,$B$8:$B$5007,B4272,$A$8:$A$5007,"مصروف",$I$8:$I$5007,"&lt;&gt;مرفوض"))</f>
        <v/>
      </c>
      <c r="P4272" s="25">
        <f>IF(A4272&lt;&gt;"عهدة","",N(F4272)-O4272)</f>
        <v/>
      </c>
      <c r="Q4272" s="26">
        <f>IF(A4272="","",IF(A4272="عهدة",IF(N(F4272)=0,"⚠ أدخل قيمة العهدة",IF(P4272&lt;0,"⛔ عجز / زيادة مصروفات "&amp;TEXT(-P4272,"#,##0"),IF(COUNTIFS($B$8:$B$5007,B4272,$A$8:$A$5007,"مصروف",$I$8:$I$5007,"&lt;&gt;مرفوض",$K$8:$K$5007,"&lt;&gt;نعم")&gt;0,"⚠ "&amp;COUNTIFS($B$8:$B$5007,B4272,$A$8:$A$5007,"مصروف",$I$8:$I$5007,"&lt;&gt;مرفوض",$K$8:$K$5007,"&lt;&gt;نعم")&amp;" مصروف غير مسوى",IF(L4272="تمت التسوية",IF(P4272=0,"✔ متوازنة وتمت التسوية","✔ تمت التسوية – متبقي "&amp;TEXT(P4272,"#,##0")),IF(P4272&gt;0,"متبقي "&amp;TEXT(P4272,"#,##0"),"✔ متوازنة"))))),IF(R4272=0,"⚠ أضف سطر عهدة أولًا",IF(OR(C4272="",N(G4272)=0),"⚠ أكمل التاريخ والقيمة",IF(S4272="","⚠ التاريخ خارج السنة المالية",IF(H4272="","⚠ اختر بند الموازنة",IF(I4272="مرفوض","✖ مرفوض من المدير",IF(I4272&lt;&gt;"موافق","⏳ بانتظار موافقة المدير",IF(K4272&lt;&gt;"نعم","⚠ غير مسوى مع الحسابات","✔ معتمد ومسوى")))))))))</f>
        <v/>
      </c>
      <c r="R4272">
        <f>N(R4271)+IF(A4272="عهدة",1,0)</f>
        <v/>
      </c>
      <c r="S4272">
        <f>IF(C4272="","",IF(AND(C4272&gt;=DATE(2026,9,1),C4272&lt;=DATE(2027,8,31)),(YEAR(C4272)-2026)*12+MONTH(C4272)-8,""))</f>
        <v/>
      </c>
      <c r="T4272">
        <f>IF(AND(A4272="مصروف",R4272&gt;0,I4272="موافق",S4272&lt;&gt;"",H4272&lt;&gt;""),N(G4272),0)</f>
        <v/>
      </c>
    </row>
    <row r="4273">
      <c r="A4273" s="19" t="n"/>
      <c r="B4273" s="20">
        <f>IF(A4273="","",IF(R4273=0,"⚠ أضف سطر عهدة أولًا","DMT-"&amp;TEXT(R4273,"000")))</f>
        <v/>
      </c>
      <c r="C4273" s="21" t="n"/>
      <c r="D4273" s="20">
        <f>IF(C4273="","",IF(S4273="","خارج السنة المالية",INDEX(القوائم!$D$2:$D$13,S4273)))</f>
        <v/>
      </c>
      <c r="E4273" s="22" t="n"/>
      <c r="F4273" s="23" t="n"/>
      <c r="G4273" s="23" t="n"/>
      <c r="H4273" s="22" t="n"/>
      <c r="I4273" s="19" t="n"/>
      <c r="J4273" s="21" t="n"/>
      <c r="K4273" s="19" t="n"/>
      <c r="L4273" s="19" t="n"/>
      <c r="M4273" s="21" t="n"/>
      <c r="N4273" s="22" t="n"/>
      <c r="O4273" s="24">
        <f>IF(A4273&lt;&gt;"عهدة","",SUMIFS($G$8:$G$5007,$B$8:$B$5007,B4273,$A$8:$A$5007,"مصروف",$I$8:$I$5007,"&lt;&gt;مرفوض"))</f>
        <v/>
      </c>
      <c r="P4273" s="25">
        <f>IF(A4273&lt;&gt;"عهدة","",N(F4273)-O4273)</f>
        <v/>
      </c>
      <c r="Q4273" s="26">
        <f>IF(A4273="","",IF(A4273="عهدة",IF(N(F4273)=0,"⚠ أدخل قيمة العهدة",IF(P4273&lt;0,"⛔ عجز / زيادة مصروفات "&amp;TEXT(-P4273,"#,##0"),IF(COUNTIFS($B$8:$B$5007,B4273,$A$8:$A$5007,"مصروف",$I$8:$I$5007,"&lt;&gt;مرفوض",$K$8:$K$5007,"&lt;&gt;نعم")&gt;0,"⚠ "&amp;COUNTIFS($B$8:$B$5007,B4273,$A$8:$A$5007,"مصروف",$I$8:$I$5007,"&lt;&gt;مرفوض",$K$8:$K$5007,"&lt;&gt;نعم")&amp;" مصروف غير مسوى",IF(L4273="تمت التسوية",IF(P4273=0,"✔ متوازنة وتمت التسوية","✔ تمت التسوية – متبقي "&amp;TEXT(P4273,"#,##0")),IF(P4273&gt;0,"متبقي "&amp;TEXT(P4273,"#,##0"),"✔ متوازنة"))))),IF(R4273=0,"⚠ أضف سطر عهدة أولًا",IF(OR(C4273="",N(G4273)=0),"⚠ أكمل التاريخ والقيمة",IF(S4273="","⚠ التاريخ خارج السنة المالية",IF(H4273="","⚠ اختر بند الموازنة",IF(I4273="مرفوض","✖ مرفوض من المدير",IF(I4273&lt;&gt;"موافق","⏳ بانتظار موافقة المدير",IF(K4273&lt;&gt;"نعم","⚠ غير مسوى مع الحسابات","✔ معتمد ومسوى")))))))))</f>
        <v/>
      </c>
      <c r="R4273">
        <f>N(R4272)+IF(A4273="عهدة",1,0)</f>
        <v/>
      </c>
      <c r="S4273">
        <f>IF(C4273="","",IF(AND(C4273&gt;=DATE(2026,9,1),C4273&lt;=DATE(2027,8,31)),(YEAR(C4273)-2026)*12+MONTH(C4273)-8,""))</f>
        <v/>
      </c>
      <c r="T4273">
        <f>IF(AND(A4273="مصروف",R4273&gt;0,I4273="موافق",S4273&lt;&gt;"",H4273&lt;&gt;""),N(G4273),0)</f>
        <v/>
      </c>
    </row>
    <row r="4274">
      <c r="A4274" s="19" t="n"/>
      <c r="B4274" s="20">
        <f>IF(A4274="","",IF(R4274=0,"⚠ أضف سطر عهدة أولًا","DMT-"&amp;TEXT(R4274,"000")))</f>
        <v/>
      </c>
      <c r="C4274" s="21" t="n"/>
      <c r="D4274" s="20">
        <f>IF(C4274="","",IF(S4274="","خارج السنة المالية",INDEX(القوائم!$D$2:$D$13,S4274)))</f>
        <v/>
      </c>
      <c r="E4274" s="22" t="n"/>
      <c r="F4274" s="23" t="n"/>
      <c r="G4274" s="23" t="n"/>
      <c r="H4274" s="22" t="n"/>
      <c r="I4274" s="19" t="n"/>
      <c r="J4274" s="21" t="n"/>
      <c r="K4274" s="19" t="n"/>
      <c r="L4274" s="19" t="n"/>
      <c r="M4274" s="21" t="n"/>
      <c r="N4274" s="22" t="n"/>
      <c r="O4274" s="24">
        <f>IF(A4274&lt;&gt;"عهدة","",SUMIFS($G$8:$G$5007,$B$8:$B$5007,B4274,$A$8:$A$5007,"مصروف",$I$8:$I$5007,"&lt;&gt;مرفوض"))</f>
        <v/>
      </c>
      <c r="P4274" s="25">
        <f>IF(A4274&lt;&gt;"عهدة","",N(F4274)-O4274)</f>
        <v/>
      </c>
      <c r="Q4274" s="26">
        <f>IF(A4274="","",IF(A4274="عهدة",IF(N(F4274)=0,"⚠ أدخل قيمة العهدة",IF(P4274&lt;0,"⛔ عجز / زيادة مصروفات "&amp;TEXT(-P4274,"#,##0"),IF(COUNTIFS($B$8:$B$5007,B4274,$A$8:$A$5007,"مصروف",$I$8:$I$5007,"&lt;&gt;مرفوض",$K$8:$K$5007,"&lt;&gt;نعم")&gt;0,"⚠ "&amp;COUNTIFS($B$8:$B$5007,B4274,$A$8:$A$5007,"مصروف",$I$8:$I$5007,"&lt;&gt;مرفوض",$K$8:$K$5007,"&lt;&gt;نعم")&amp;" مصروف غير مسوى",IF(L4274="تمت التسوية",IF(P4274=0,"✔ متوازنة وتمت التسوية","✔ تمت التسوية – متبقي "&amp;TEXT(P4274,"#,##0")),IF(P4274&gt;0,"متبقي "&amp;TEXT(P4274,"#,##0"),"✔ متوازنة"))))),IF(R4274=0,"⚠ أضف سطر عهدة أولًا",IF(OR(C4274="",N(G4274)=0),"⚠ أكمل التاريخ والقيمة",IF(S4274="","⚠ التاريخ خارج السنة المالية",IF(H4274="","⚠ اختر بند الموازنة",IF(I4274="مرفوض","✖ مرفوض من المدير",IF(I4274&lt;&gt;"موافق","⏳ بانتظار موافقة المدير",IF(K4274&lt;&gt;"نعم","⚠ غير مسوى مع الحسابات","✔ معتمد ومسوى")))))))))</f>
        <v/>
      </c>
      <c r="R4274">
        <f>N(R4273)+IF(A4274="عهدة",1,0)</f>
        <v/>
      </c>
      <c r="S4274">
        <f>IF(C4274="","",IF(AND(C4274&gt;=DATE(2026,9,1),C4274&lt;=DATE(2027,8,31)),(YEAR(C4274)-2026)*12+MONTH(C4274)-8,""))</f>
        <v/>
      </c>
      <c r="T4274">
        <f>IF(AND(A4274="مصروف",R4274&gt;0,I4274="موافق",S4274&lt;&gt;"",H4274&lt;&gt;""),N(G4274),0)</f>
        <v/>
      </c>
    </row>
    <row r="4275">
      <c r="A4275" s="19" t="n"/>
      <c r="B4275" s="20">
        <f>IF(A4275="","",IF(R4275=0,"⚠ أضف سطر عهدة أولًا","DMT-"&amp;TEXT(R4275,"000")))</f>
        <v/>
      </c>
      <c r="C4275" s="21" t="n"/>
      <c r="D4275" s="20">
        <f>IF(C4275="","",IF(S4275="","خارج السنة المالية",INDEX(القوائم!$D$2:$D$13,S4275)))</f>
        <v/>
      </c>
      <c r="E4275" s="22" t="n"/>
      <c r="F4275" s="23" t="n"/>
      <c r="G4275" s="23" t="n"/>
      <c r="H4275" s="22" t="n"/>
      <c r="I4275" s="19" t="n"/>
      <c r="J4275" s="21" t="n"/>
      <c r="K4275" s="19" t="n"/>
      <c r="L4275" s="19" t="n"/>
      <c r="M4275" s="21" t="n"/>
      <c r="N4275" s="22" t="n"/>
      <c r="O4275" s="24">
        <f>IF(A4275&lt;&gt;"عهدة","",SUMIFS($G$8:$G$5007,$B$8:$B$5007,B4275,$A$8:$A$5007,"مصروف",$I$8:$I$5007,"&lt;&gt;مرفوض"))</f>
        <v/>
      </c>
      <c r="P4275" s="25">
        <f>IF(A4275&lt;&gt;"عهدة","",N(F4275)-O4275)</f>
        <v/>
      </c>
      <c r="Q4275" s="26">
        <f>IF(A4275="","",IF(A4275="عهدة",IF(N(F4275)=0,"⚠ أدخل قيمة العهدة",IF(P4275&lt;0,"⛔ عجز / زيادة مصروفات "&amp;TEXT(-P4275,"#,##0"),IF(COUNTIFS($B$8:$B$5007,B4275,$A$8:$A$5007,"مصروف",$I$8:$I$5007,"&lt;&gt;مرفوض",$K$8:$K$5007,"&lt;&gt;نعم")&gt;0,"⚠ "&amp;COUNTIFS($B$8:$B$5007,B4275,$A$8:$A$5007,"مصروف",$I$8:$I$5007,"&lt;&gt;مرفوض",$K$8:$K$5007,"&lt;&gt;نعم")&amp;" مصروف غير مسوى",IF(L4275="تمت التسوية",IF(P4275=0,"✔ متوازنة وتمت التسوية","✔ تمت التسوية – متبقي "&amp;TEXT(P4275,"#,##0")),IF(P4275&gt;0,"متبقي "&amp;TEXT(P4275,"#,##0"),"✔ متوازنة"))))),IF(R4275=0,"⚠ أضف سطر عهدة أولًا",IF(OR(C4275="",N(G4275)=0),"⚠ أكمل التاريخ والقيمة",IF(S4275="","⚠ التاريخ خارج السنة المالية",IF(H4275="","⚠ اختر بند الموازنة",IF(I4275="مرفوض","✖ مرفوض من المدير",IF(I4275&lt;&gt;"موافق","⏳ بانتظار موافقة المدير",IF(K4275&lt;&gt;"نعم","⚠ غير مسوى مع الحسابات","✔ معتمد ومسوى")))))))))</f>
        <v/>
      </c>
      <c r="R4275">
        <f>N(R4274)+IF(A4275="عهدة",1,0)</f>
        <v/>
      </c>
      <c r="S4275">
        <f>IF(C4275="","",IF(AND(C4275&gt;=DATE(2026,9,1),C4275&lt;=DATE(2027,8,31)),(YEAR(C4275)-2026)*12+MONTH(C4275)-8,""))</f>
        <v/>
      </c>
      <c r="T4275">
        <f>IF(AND(A4275="مصروف",R4275&gt;0,I4275="موافق",S4275&lt;&gt;"",H4275&lt;&gt;""),N(G4275),0)</f>
        <v/>
      </c>
    </row>
    <row r="4276">
      <c r="A4276" s="19" t="n"/>
      <c r="B4276" s="20">
        <f>IF(A4276="","",IF(R4276=0,"⚠ أضف سطر عهدة أولًا","DMT-"&amp;TEXT(R4276,"000")))</f>
        <v/>
      </c>
      <c r="C4276" s="21" t="n"/>
      <c r="D4276" s="20">
        <f>IF(C4276="","",IF(S4276="","خارج السنة المالية",INDEX(القوائم!$D$2:$D$13,S4276)))</f>
        <v/>
      </c>
      <c r="E4276" s="22" t="n"/>
      <c r="F4276" s="23" t="n"/>
      <c r="G4276" s="23" t="n"/>
      <c r="H4276" s="22" t="n"/>
      <c r="I4276" s="19" t="n"/>
      <c r="J4276" s="21" t="n"/>
      <c r="K4276" s="19" t="n"/>
      <c r="L4276" s="19" t="n"/>
      <c r="M4276" s="21" t="n"/>
      <c r="N4276" s="22" t="n"/>
      <c r="O4276" s="24">
        <f>IF(A4276&lt;&gt;"عهدة","",SUMIFS($G$8:$G$5007,$B$8:$B$5007,B4276,$A$8:$A$5007,"مصروف",$I$8:$I$5007,"&lt;&gt;مرفوض"))</f>
        <v/>
      </c>
      <c r="P4276" s="25">
        <f>IF(A4276&lt;&gt;"عهدة","",N(F4276)-O4276)</f>
        <v/>
      </c>
      <c r="Q4276" s="26">
        <f>IF(A4276="","",IF(A4276="عهدة",IF(N(F4276)=0,"⚠ أدخل قيمة العهدة",IF(P4276&lt;0,"⛔ عجز / زيادة مصروفات "&amp;TEXT(-P4276,"#,##0"),IF(COUNTIFS($B$8:$B$5007,B4276,$A$8:$A$5007,"مصروف",$I$8:$I$5007,"&lt;&gt;مرفوض",$K$8:$K$5007,"&lt;&gt;نعم")&gt;0,"⚠ "&amp;COUNTIFS($B$8:$B$5007,B4276,$A$8:$A$5007,"مصروف",$I$8:$I$5007,"&lt;&gt;مرفوض",$K$8:$K$5007,"&lt;&gt;نعم")&amp;" مصروف غير مسوى",IF(L4276="تمت التسوية",IF(P4276=0,"✔ متوازنة وتمت التسوية","✔ تمت التسوية – متبقي "&amp;TEXT(P4276,"#,##0")),IF(P4276&gt;0,"متبقي "&amp;TEXT(P4276,"#,##0"),"✔ متوازنة"))))),IF(R4276=0,"⚠ أضف سطر عهدة أولًا",IF(OR(C4276="",N(G4276)=0),"⚠ أكمل التاريخ والقيمة",IF(S4276="","⚠ التاريخ خارج السنة المالية",IF(H4276="","⚠ اختر بند الموازنة",IF(I4276="مرفوض","✖ مرفوض من المدير",IF(I4276&lt;&gt;"موافق","⏳ بانتظار موافقة المدير",IF(K4276&lt;&gt;"نعم","⚠ غير مسوى مع الحسابات","✔ معتمد ومسوى")))))))))</f>
        <v/>
      </c>
      <c r="R4276">
        <f>N(R4275)+IF(A4276="عهدة",1,0)</f>
        <v/>
      </c>
      <c r="S4276">
        <f>IF(C4276="","",IF(AND(C4276&gt;=DATE(2026,9,1),C4276&lt;=DATE(2027,8,31)),(YEAR(C4276)-2026)*12+MONTH(C4276)-8,""))</f>
        <v/>
      </c>
      <c r="T4276">
        <f>IF(AND(A4276="مصروف",R4276&gt;0,I4276="موافق",S4276&lt;&gt;"",H4276&lt;&gt;""),N(G4276),0)</f>
        <v/>
      </c>
    </row>
    <row r="4277">
      <c r="A4277" s="19" t="n"/>
      <c r="B4277" s="20">
        <f>IF(A4277="","",IF(R4277=0,"⚠ أضف سطر عهدة أولًا","DMT-"&amp;TEXT(R4277,"000")))</f>
        <v/>
      </c>
      <c r="C4277" s="21" t="n"/>
      <c r="D4277" s="20">
        <f>IF(C4277="","",IF(S4277="","خارج السنة المالية",INDEX(القوائم!$D$2:$D$13,S4277)))</f>
        <v/>
      </c>
      <c r="E4277" s="22" t="n"/>
      <c r="F4277" s="23" t="n"/>
      <c r="G4277" s="23" t="n"/>
      <c r="H4277" s="22" t="n"/>
      <c r="I4277" s="19" t="n"/>
      <c r="J4277" s="21" t="n"/>
      <c r="K4277" s="19" t="n"/>
      <c r="L4277" s="19" t="n"/>
      <c r="M4277" s="21" t="n"/>
      <c r="N4277" s="22" t="n"/>
      <c r="O4277" s="24">
        <f>IF(A4277&lt;&gt;"عهدة","",SUMIFS($G$8:$G$5007,$B$8:$B$5007,B4277,$A$8:$A$5007,"مصروف",$I$8:$I$5007,"&lt;&gt;مرفوض"))</f>
        <v/>
      </c>
      <c r="P4277" s="25">
        <f>IF(A4277&lt;&gt;"عهدة","",N(F4277)-O4277)</f>
        <v/>
      </c>
      <c r="Q4277" s="26">
        <f>IF(A4277="","",IF(A4277="عهدة",IF(N(F4277)=0,"⚠ أدخل قيمة العهدة",IF(P4277&lt;0,"⛔ عجز / زيادة مصروفات "&amp;TEXT(-P4277,"#,##0"),IF(COUNTIFS($B$8:$B$5007,B4277,$A$8:$A$5007,"مصروف",$I$8:$I$5007,"&lt;&gt;مرفوض",$K$8:$K$5007,"&lt;&gt;نعم")&gt;0,"⚠ "&amp;COUNTIFS($B$8:$B$5007,B4277,$A$8:$A$5007,"مصروف",$I$8:$I$5007,"&lt;&gt;مرفوض",$K$8:$K$5007,"&lt;&gt;نعم")&amp;" مصروف غير مسوى",IF(L4277="تمت التسوية",IF(P4277=0,"✔ متوازنة وتمت التسوية","✔ تمت التسوية – متبقي "&amp;TEXT(P4277,"#,##0")),IF(P4277&gt;0,"متبقي "&amp;TEXT(P4277,"#,##0"),"✔ متوازنة"))))),IF(R4277=0,"⚠ أضف سطر عهدة أولًا",IF(OR(C4277="",N(G4277)=0),"⚠ أكمل التاريخ والقيمة",IF(S4277="","⚠ التاريخ خارج السنة المالية",IF(H4277="","⚠ اختر بند الموازنة",IF(I4277="مرفوض","✖ مرفوض من المدير",IF(I4277&lt;&gt;"موافق","⏳ بانتظار موافقة المدير",IF(K4277&lt;&gt;"نعم","⚠ غير مسوى مع الحسابات","✔ معتمد ومسوى")))))))))</f>
        <v/>
      </c>
      <c r="R4277">
        <f>N(R4276)+IF(A4277="عهدة",1,0)</f>
        <v/>
      </c>
      <c r="S4277">
        <f>IF(C4277="","",IF(AND(C4277&gt;=DATE(2026,9,1),C4277&lt;=DATE(2027,8,31)),(YEAR(C4277)-2026)*12+MONTH(C4277)-8,""))</f>
        <v/>
      </c>
      <c r="T4277">
        <f>IF(AND(A4277="مصروف",R4277&gt;0,I4277="موافق",S4277&lt;&gt;"",H4277&lt;&gt;""),N(G4277),0)</f>
        <v/>
      </c>
    </row>
    <row r="4278">
      <c r="A4278" s="19" t="n"/>
      <c r="B4278" s="20">
        <f>IF(A4278="","",IF(R4278=0,"⚠ أضف سطر عهدة أولًا","DMT-"&amp;TEXT(R4278,"000")))</f>
        <v/>
      </c>
      <c r="C4278" s="21" t="n"/>
      <c r="D4278" s="20">
        <f>IF(C4278="","",IF(S4278="","خارج السنة المالية",INDEX(القوائم!$D$2:$D$13,S4278)))</f>
        <v/>
      </c>
      <c r="E4278" s="22" t="n"/>
      <c r="F4278" s="23" t="n"/>
      <c r="G4278" s="23" t="n"/>
      <c r="H4278" s="22" t="n"/>
      <c r="I4278" s="19" t="n"/>
      <c r="J4278" s="21" t="n"/>
      <c r="K4278" s="19" t="n"/>
      <c r="L4278" s="19" t="n"/>
      <c r="M4278" s="21" t="n"/>
      <c r="N4278" s="22" t="n"/>
      <c r="O4278" s="24">
        <f>IF(A4278&lt;&gt;"عهدة","",SUMIFS($G$8:$G$5007,$B$8:$B$5007,B4278,$A$8:$A$5007,"مصروف",$I$8:$I$5007,"&lt;&gt;مرفوض"))</f>
        <v/>
      </c>
      <c r="P4278" s="25">
        <f>IF(A4278&lt;&gt;"عهدة","",N(F4278)-O4278)</f>
        <v/>
      </c>
      <c r="Q4278" s="26">
        <f>IF(A4278="","",IF(A4278="عهدة",IF(N(F4278)=0,"⚠ أدخل قيمة العهدة",IF(P4278&lt;0,"⛔ عجز / زيادة مصروفات "&amp;TEXT(-P4278,"#,##0"),IF(COUNTIFS($B$8:$B$5007,B4278,$A$8:$A$5007,"مصروف",$I$8:$I$5007,"&lt;&gt;مرفوض",$K$8:$K$5007,"&lt;&gt;نعم")&gt;0,"⚠ "&amp;COUNTIFS($B$8:$B$5007,B4278,$A$8:$A$5007,"مصروف",$I$8:$I$5007,"&lt;&gt;مرفوض",$K$8:$K$5007,"&lt;&gt;نعم")&amp;" مصروف غير مسوى",IF(L4278="تمت التسوية",IF(P4278=0,"✔ متوازنة وتمت التسوية","✔ تمت التسوية – متبقي "&amp;TEXT(P4278,"#,##0")),IF(P4278&gt;0,"متبقي "&amp;TEXT(P4278,"#,##0"),"✔ متوازنة"))))),IF(R4278=0,"⚠ أضف سطر عهدة أولًا",IF(OR(C4278="",N(G4278)=0),"⚠ أكمل التاريخ والقيمة",IF(S4278="","⚠ التاريخ خارج السنة المالية",IF(H4278="","⚠ اختر بند الموازنة",IF(I4278="مرفوض","✖ مرفوض من المدير",IF(I4278&lt;&gt;"موافق","⏳ بانتظار موافقة المدير",IF(K4278&lt;&gt;"نعم","⚠ غير مسوى مع الحسابات","✔ معتمد ومسوى")))))))))</f>
        <v/>
      </c>
      <c r="R4278">
        <f>N(R4277)+IF(A4278="عهدة",1,0)</f>
        <v/>
      </c>
      <c r="S4278">
        <f>IF(C4278="","",IF(AND(C4278&gt;=DATE(2026,9,1),C4278&lt;=DATE(2027,8,31)),(YEAR(C4278)-2026)*12+MONTH(C4278)-8,""))</f>
        <v/>
      </c>
      <c r="T4278">
        <f>IF(AND(A4278="مصروف",R4278&gt;0,I4278="موافق",S4278&lt;&gt;"",H4278&lt;&gt;""),N(G4278),0)</f>
        <v/>
      </c>
    </row>
    <row r="4279">
      <c r="A4279" s="19" t="n"/>
      <c r="B4279" s="20">
        <f>IF(A4279="","",IF(R4279=0,"⚠ أضف سطر عهدة أولًا","DMT-"&amp;TEXT(R4279,"000")))</f>
        <v/>
      </c>
      <c r="C4279" s="21" t="n"/>
      <c r="D4279" s="20">
        <f>IF(C4279="","",IF(S4279="","خارج السنة المالية",INDEX(القوائم!$D$2:$D$13,S4279)))</f>
        <v/>
      </c>
      <c r="E4279" s="22" t="n"/>
      <c r="F4279" s="23" t="n"/>
      <c r="G4279" s="23" t="n"/>
      <c r="H4279" s="22" t="n"/>
      <c r="I4279" s="19" t="n"/>
      <c r="J4279" s="21" t="n"/>
      <c r="K4279" s="19" t="n"/>
      <c r="L4279" s="19" t="n"/>
      <c r="M4279" s="21" t="n"/>
      <c r="N4279" s="22" t="n"/>
      <c r="O4279" s="24">
        <f>IF(A4279&lt;&gt;"عهدة","",SUMIFS($G$8:$G$5007,$B$8:$B$5007,B4279,$A$8:$A$5007,"مصروف",$I$8:$I$5007,"&lt;&gt;مرفوض"))</f>
        <v/>
      </c>
      <c r="P4279" s="25">
        <f>IF(A4279&lt;&gt;"عهدة","",N(F4279)-O4279)</f>
        <v/>
      </c>
      <c r="Q4279" s="26">
        <f>IF(A4279="","",IF(A4279="عهدة",IF(N(F4279)=0,"⚠ أدخل قيمة العهدة",IF(P4279&lt;0,"⛔ عجز / زيادة مصروفات "&amp;TEXT(-P4279,"#,##0"),IF(COUNTIFS($B$8:$B$5007,B4279,$A$8:$A$5007,"مصروف",$I$8:$I$5007,"&lt;&gt;مرفوض",$K$8:$K$5007,"&lt;&gt;نعم")&gt;0,"⚠ "&amp;COUNTIFS($B$8:$B$5007,B4279,$A$8:$A$5007,"مصروف",$I$8:$I$5007,"&lt;&gt;مرفوض",$K$8:$K$5007,"&lt;&gt;نعم")&amp;" مصروف غير مسوى",IF(L4279="تمت التسوية",IF(P4279=0,"✔ متوازنة وتمت التسوية","✔ تمت التسوية – متبقي "&amp;TEXT(P4279,"#,##0")),IF(P4279&gt;0,"متبقي "&amp;TEXT(P4279,"#,##0"),"✔ متوازنة"))))),IF(R4279=0,"⚠ أضف سطر عهدة أولًا",IF(OR(C4279="",N(G4279)=0),"⚠ أكمل التاريخ والقيمة",IF(S4279="","⚠ التاريخ خارج السنة المالية",IF(H4279="","⚠ اختر بند الموازنة",IF(I4279="مرفوض","✖ مرفوض من المدير",IF(I4279&lt;&gt;"موافق","⏳ بانتظار موافقة المدير",IF(K4279&lt;&gt;"نعم","⚠ غير مسوى مع الحسابات","✔ معتمد ومسوى")))))))))</f>
        <v/>
      </c>
      <c r="R4279">
        <f>N(R4278)+IF(A4279="عهدة",1,0)</f>
        <v/>
      </c>
      <c r="S4279">
        <f>IF(C4279="","",IF(AND(C4279&gt;=DATE(2026,9,1),C4279&lt;=DATE(2027,8,31)),(YEAR(C4279)-2026)*12+MONTH(C4279)-8,""))</f>
        <v/>
      </c>
      <c r="T4279">
        <f>IF(AND(A4279="مصروف",R4279&gt;0,I4279="موافق",S4279&lt;&gt;"",H4279&lt;&gt;""),N(G4279),0)</f>
        <v/>
      </c>
    </row>
    <row r="4280">
      <c r="A4280" s="19" t="n"/>
      <c r="B4280" s="20">
        <f>IF(A4280="","",IF(R4280=0,"⚠ أضف سطر عهدة أولًا","DMT-"&amp;TEXT(R4280,"000")))</f>
        <v/>
      </c>
      <c r="C4280" s="21" t="n"/>
      <c r="D4280" s="20">
        <f>IF(C4280="","",IF(S4280="","خارج السنة المالية",INDEX(القوائم!$D$2:$D$13,S4280)))</f>
        <v/>
      </c>
      <c r="E4280" s="22" t="n"/>
      <c r="F4280" s="23" t="n"/>
      <c r="G4280" s="23" t="n"/>
      <c r="H4280" s="22" t="n"/>
      <c r="I4280" s="19" t="n"/>
      <c r="J4280" s="21" t="n"/>
      <c r="K4280" s="19" t="n"/>
      <c r="L4280" s="19" t="n"/>
      <c r="M4280" s="21" t="n"/>
      <c r="N4280" s="22" t="n"/>
      <c r="O4280" s="24">
        <f>IF(A4280&lt;&gt;"عهدة","",SUMIFS($G$8:$G$5007,$B$8:$B$5007,B4280,$A$8:$A$5007,"مصروف",$I$8:$I$5007,"&lt;&gt;مرفوض"))</f>
        <v/>
      </c>
      <c r="P4280" s="25">
        <f>IF(A4280&lt;&gt;"عهدة","",N(F4280)-O4280)</f>
        <v/>
      </c>
      <c r="Q4280" s="26">
        <f>IF(A4280="","",IF(A4280="عهدة",IF(N(F4280)=0,"⚠ أدخل قيمة العهدة",IF(P4280&lt;0,"⛔ عجز / زيادة مصروفات "&amp;TEXT(-P4280,"#,##0"),IF(COUNTIFS($B$8:$B$5007,B4280,$A$8:$A$5007,"مصروف",$I$8:$I$5007,"&lt;&gt;مرفوض",$K$8:$K$5007,"&lt;&gt;نعم")&gt;0,"⚠ "&amp;COUNTIFS($B$8:$B$5007,B4280,$A$8:$A$5007,"مصروف",$I$8:$I$5007,"&lt;&gt;مرفوض",$K$8:$K$5007,"&lt;&gt;نعم")&amp;" مصروف غير مسوى",IF(L4280="تمت التسوية",IF(P4280=0,"✔ متوازنة وتمت التسوية","✔ تمت التسوية – متبقي "&amp;TEXT(P4280,"#,##0")),IF(P4280&gt;0,"متبقي "&amp;TEXT(P4280,"#,##0"),"✔ متوازنة"))))),IF(R4280=0,"⚠ أضف سطر عهدة أولًا",IF(OR(C4280="",N(G4280)=0),"⚠ أكمل التاريخ والقيمة",IF(S4280="","⚠ التاريخ خارج السنة المالية",IF(H4280="","⚠ اختر بند الموازنة",IF(I4280="مرفوض","✖ مرفوض من المدير",IF(I4280&lt;&gt;"موافق","⏳ بانتظار موافقة المدير",IF(K4280&lt;&gt;"نعم","⚠ غير مسوى مع الحسابات","✔ معتمد ومسوى")))))))))</f>
        <v/>
      </c>
      <c r="R4280">
        <f>N(R4279)+IF(A4280="عهدة",1,0)</f>
        <v/>
      </c>
      <c r="S4280">
        <f>IF(C4280="","",IF(AND(C4280&gt;=DATE(2026,9,1),C4280&lt;=DATE(2027,8,31)),(YEAR(C4280)-2026)*12+MONTH(C4280)-8,""))</f>
        <v/>
      </c>
      <c r="T4280">
        <f>IF(AND(A4280="مصروف",R4280&gt;0,I4280="موافق",S4280&lt;&gt;"",H4280&lt;&gt;""),N(G4280),0)</f>
        <v/>
      </c>
    </row>
    <row r="4281">
      <c r="A4281" s="19" t="n"/>
      <c r="B4281" s="20">
        <f>IF(A4281="","",IF(R4281=0,"⚠ أضف سطر عهدة أولًا","DMT-"&amp;TEXT(R4281,"000")))</f>
        <v/>
      </c>
      <c r="C4281" s="21" t="n"/>
      <c r="D4281" s="20">
        <f>IF(C4281="","",IF(S4281="","خارج السنة المالية",INDEX(القوائم!$D$2:$D$13,S4281)))</f>
        <v/>
      </c>
      <c r="E4281" s="22" t="n"/>
      <c r="F4281" s="23" t="n"/>
      <c r="G4281" s="23" t="n"/>
      <c r="H4281" s="22" t="n"/>
      <c r="I4281" s="19" t="n"/>
      <c r="J4281" s="21" t="n"/>
      <c r="K4281" s="19" t="n"/>
      <c r="L4281" s="19" t="n"/>
      <c r="M4281" s="21" t="n"/>
      <c r="N4281" s="22" t="n"/>
      <c r="O4281" s="24">
        <f>IF(A4281&lt;&gt;"عهدة","",SUMIFS($G$8:$G$5007,$B$8:$B$5007,B4281,$A$8:$A$5007,"مصروف",$I$8:$I$5007,"&lt;&gt;مرفوض"))</f>
        <v/>
      </c>
      <c r="P4281" s="25">
        <f>IF(A4281&lt;&gt;"عهدة","",N(F4281)-O4281)</f>
        <v/>
      </c>
      <c r="Q4281" s="26">
        <f>IF(A4281="","",IF(A4281="عهدة",IF(N(F4281)=0,"⚠ أدخل قيمة العهدة",IF(P4281&lt;0,"⛔ عجز / زيادة مصروفات "&amp;TEXT(-P4281,"#,##0"),IF(COUNTIFS($B$8:$B$5007,B4281,$A$8:$A$5007,"مصروف",$I$8:$I$5007,"&lt;&gt;مرفوض",$K$8:$K$5007,"&lt;&gt;نعم")&gt;0,"⚠ "&amp;COUNTIFS($B$8:$B$5007,B4281,$A$8:$A$5007,"مصروف",$I$8:$I$5007,"&lt;&gt;مرفوض",$K$8:$K$5007,"&lt;&gt;نعم")&amp;" مصروف غير مسوى",IF(L4281="تمت التسوية",IF(P4281=0,"✔ متوازنة وتمت التسوية","✔ تمت التسوية – متبقي "&amp;TEXT(P4281,"#,##0")),IF(P4281&gt;0,"متبقي "&amp;TEXT(P4281,"#,##0"),"✔ متوازنة"))))),IF(R4281=0,"⚠ أضف سطر عهدة أولًا",IF(OR(C4281="",N(G4281)=0),"⚠ أكمل التاريخ والقيمة",IF(S4281="","⚠ التاريخ خارج السنة المالية",IF(H4281="","⚠ اختر بند الموازنة",IF(I4281="مرفوض","✖ مرفوض من المدير",IF(I4281&lt;&gt;"موافق","⏳ بانتظار موافقة المدير",IF(K4281&lt;&gt;"نعم","⚠ غير مسوى مع الحسابات","✔ معتمد ومسوى")))))))))</f>
        <v/>
      </c>
      <c r="R4281">
        <f>N(R4280)+IF(A4281="عهدة",1,0)</f>
        <v/>
      </c>
      <c r="S4281">
        <f>IF(C4281="","",IF(AND(C4281&gt;=DATE(2026,9,1),C4281&lt;=DATE(2027,8,31)),(YEAR(C4281)-2026)*12+MONTH(C4281)-8,""))</f>
        <v/>
      </c>
      <c r="T4281">
        <f>IF(AND(A4281="مصروف",R4281&gt;0,I4281="موافق",S4281&lt;&gt;"",H4281&lt;&gt;""),N(G4281),0)</f>
        <v/>
      </c>
    </row>
    <row r="4282">
      <c r="A4282" s="19" t="n"/>
      <c r="B4282" s="20">
        <f>IF(A4282="","",IF(R4282=0,"⚠ أضف سطر عهدة أولًا","DMT-"&amp;TEXT(R4282,"000")))</f>
        <v/>
      </c>
      <c r="C4282" s="21" t="n"/>
      <c r="D4282" s="20">
        <f>IF(C4282="","",IF(S4282="","خارج السنة المالية",INDEX(القوائم!$D$2:$D$13,S4282)))</f>
        <v/>
      </c>
      <c r="E4282" s="22" t="n"/>
      <c r="F4282" s="23" t="n"/>
      <c r="G4282" s="23" t="n"/>
      <c r="H4282" s="22" t="n"/>
      <c r="I4282" s="19" t="n"/>
      <c r="J4282" s="21" t="n"/>
      <c r="K4282" s="19" t="n"/>
      <c r="L4282" s="19" t="n"/>
      <c r="M4282" s="21" t="n"/>
      <c r="N4282" s="22" t="n"/>
      <c r="O4282" s="24">
        <f>IF(A4282&lt;&gt;"عهدة","",SUMIFS($G$8:$G$5007,$B$8:$B$5007,B4282,$A$8:$A$5007,"مصروف",$I$8:$I$5007,"&lt;&gt;مرفوض"))</f>
        <v/>
      </c>
      <c r="P4282" s="25">
        <f>IF(A4282&lt;&gt;"عهدة","",N(F4282)-O4282)</f>
        <v/>
      </c>
      <c r="Q4282" s="26">
        <f>IF(A4282="","",IF(A4282="عهدة",IF(N(F4282)=0,"⚠ أدخل قيمة العهدة",IF(P4282&lt;0,"⛔ عجز / زيادة مصروفات "&amp;TEXT(-P4282,"#,##0"),IF(COUNTIFS($B$8:$B$5007,B4282,$A$8:$A$5007,"مصروف",$I$8:$I$5007,"&lt;&gt;مرفوض",$K$8:$K$5007,"&lt;&gt;نعم")&gt;0,"⚠ "&amp;COUNTIFS($B$8:$B$5007,B4282,$A$8:$A$5007,"مصروف",$I$8:$I$5007,"&lt;&gt;مرفوض",$K$8:$K$5007,"&lt;&gt;نعم")&amp;" مصروف غير مسوى",IF(L4282="تمت التسوية",IF(P4282=0,"✔ متوازنة وتمت التسوية","✔ تمت التسوية – متبقي "&amp;TEXT(P4282,"#,##0")),IF(P4282&gt;0,"متبقي "&amp;TEXT(P4282,"#,##0"),"✔ متوازنة"))))),IF(R4282=0,"⚠ أضف سطر عهدة أولًا",IF(OR(C4282="",N(G4282)=0),"⚠ أكمل التاريخ والقيمة",IF(S4282="","⚠ التاريخ خارج السنة المالية",IF(H4282="","⚠ اختر بند الموازنة",IF(I4282="مرفوض","✖ مرفوض من المدير",IF(I4282&lt;&gt;"موافق","⏳ بانتظار موافقة المدير",IF(K4282&lt;&gt;"نعم","⚠ غير مسوى مع الحسابات","✔ معتمد ومسوى")))))))))</f>
        <v/>
      </c>
      <c r="R4282">
        <f>N(R4281)+IF(A4282="عهدة",1,0)</f>
        <v/>
      </c>
      <c r="S4282">
        <f>IF(C4282="","",IF(AND(C4282&gt;=DATE(2026,9,1),C4282&lt;=DATE(2027,8,31)),(YEAR(C4282)-2026)*12+MONTH(C4282)-8,""))</f>
        <v/>
      </c>
      <c r="T4282">
        <f>IF(AND(A4282="مصروف",R4282&gt;0,I4282="موافق",S4282&lt;&gt;"",H4282&lt;&gt;""),N(G4282),0)</f>
        <v/>
      </c>
    </row>
    <row r="4283">
      <c r="A4283" s="19" t="n"/>
      <c r="B4283" s="20">
        <f>IF(A4283="","",IF(R4283=0,"⚠ أضف سطر عهدة أولًا","DMT-"&amp;TEXT(R4283,"000")))</f>
        <v/>
      </c>
      <c r="C4283" s="21" t="n"/>
      <c r="D4283" s="20">
        <f>IF(C4283="","",IF(S4283="","خارج السنة المالية",INDEX(القوائم!$D$2:$D$13,S4283)))</f>
        <v/>
      </c>
      <c r="E4283" s="22" t="n"/>
      <c r="F4283" s="23" t="n"/>
      <c r="G4283" s="23" t="n"/>
      <c r="H4283" s="22" t="n"/>
      <c r="I4283" s="19" t="n"/>
      <c r="J4283" s="21" t="n"/>
      <c r="K4283" s="19" t="n"/>
      <c r="L4283" s="19" t="n"/>
      <c r="M4283" s="21" t="n"/>
      <c r="N4283" s="22" t="n"/>
      <c r="O4283" s="24">
        <f>IF(A4283&lt;&gt;"عهدة","",SUMIFS($G$8:$G$5007,$B$8:$B$5007,B4283,$A$8:$A$5007,"مصروف",$I$8:$I$5007,"&lt;&gt;مرفوض"))</f>
        <v/>
      </c>
      <c r="P4283" s="25">
        <f>IF(A4283&lt;&gt;"عهدة","",N(F4283)-O4283)</f>
        <v/>
      </c>
      <c r="Q4283" s="26">
        <f>IF(A4283="","",IF(A4283="عهدة",IF(N(F4283)=0,"⚠ أدخل قيمة العهدة",IF(P4283&lt;0,"⛔ عجز / زيادة مصروفات "&amp;TEXT(-P4283,"#,##0"),IF(COUNTIFS($B$8:$B$5007,B4283,$A$8:$A$5007,"مصروف",$I$8:$I$5007,"&lt;&gt;مرفوض",$K$8:$K$5007,"&lt;&gt;نعم")&gt;0,"⚠ "&amp;COUNTIFS($B$8:$B$5007,B4283,$A$8:$A$5007,"مصروف",$I$8:$I$5007,"&lt;&gt;مرفوض",$K$8:$K$5007,"&lt;&gt;نعم")&amp;" مصروف غير مسوى",IF(L4283="تمت التسوية",IF(P4283=0,"✔ متوازنة وتمت التسوية","✔ تمت التسوية – متبقي "&amp;TEXT(P4283,"#,##0")),IF(P4283&gt;0,"متبقي "&amp;TEXT(P4283,"#,##0"),"✔ متوازنة"))))),IF(R4283=0,"⚠ أضف سطر عهدة أولًا",IF(OR(C4283="",N(G4283)=0),"⚠ أكمل التاريخ والقيمة",IF(S4283="","⚠ التاريخ خارج السنة المالية",IF(H4283="","⚠ اختر بند الموازنة",IF(I4283="مرفوض","✖ مرفوض من المدير",IF(I4283&lt;&gt;"موافق","⏳ بانتظار موافقة المدير",IF(K4283&lt;&gt;"نعم","⚠ غير مسوى مع الحسابات","✔ معتمد ومسوى")))))))))</f>
        <v/>
      </c>
      <c r="R4283">
        <f>N(R4282)+IF(A4283="عهدة",1,0)</f>
        <v/>
      </c>
      <c r="S4283">
        <f>IF(C4283="","",IF(AND(C4283&gt;=DATE(2026,9,1),C4283&lt;=DATE(2027,8,31)),(YEAR(C4283)-2026)*12+MONTH(C4283)-8,""))</f>
        <v/>
      </c>
      <c r="T4283">
        <f>IF(AND(A4283="مصروف",R4283&gt;0,I4283="موافق",S4283&lt;&gt;"",H4283&lt;&gt;""),N(G4283),0)</f>
        <v/>
      </c>
    </row>
    <row r="4284">
      <c r="A4284" s="19" t="n"/>
      <c r="B4284" s="20">
        <f>IF(A4284="","",IF(R4284=0,"⚠ أضف سطر عهدة أولًا","DMT-"&amp;TEXT(R4284,"000")))</f>
        <v/>
      </c>
      <c r="C4284" s="21" t="n"/>
      <c r="D4284" s="20">
        <f>IF(C4284="","",IF(S4284="","خارج السنة المالية",INDEX(القوائم!$D$2:$D$13,S4284)))</f>
        <v/>
      </c>
      <c r="E4284" s="22" t="n"/>
      <c r="F4284" s="23" t="n"/>
      <c r="G4284" s="23" t="n"/>
      <c r="H4284" s="22" t="n"/>
      <c r="I4284" s="19" t="n"/>
      <c r="J4284" s="21" t="n"/>
      <c r="K4284" s="19" t="n"/>
      <c r="L4284" s="19" t="n"/>
      <c r="M4284" s="21" t="n"/>
      <c r="N4284" s="22" t="n"/>
      <c r="O4284" s="24">
        <f>IF(A4284&lt;&gt;"عهدة","",SUMIFS($G$8:$G$5007,$B$8:$B$5007,B4284,$A$8:$A$5007,"مصروف",$I$8:$I$5007,"&lt;&gt;مرفوض"))</f>
        <v/>
      </c>
      <c r="P4284" s="25">
        <f>IF(A4284&lt;&gt;"عهدة","",N(F4284)-O4284)</f>
        <v/>
      </c>
      <c r="Q4284" s="26">
        <f>IF(A4284="","",IF(A4284="عهدة",IF(N(F4284)=0,"⚠ أدخل قيمة العهدة",IF(P4284&lt;0,"⛔ عجز / زيادة مصروفات "&amp;TEXT(-P4284,"#,##0"),IF(COUNTIFS($B$8:$B$5007,B4284,$A$8:$A$5007,"مصروف",$I$8:$I$5007,"&lt;&gt;مرفوض",$K$8:$K$5007,"&lt;&gt;نعم")&gt;0,"⚠ "&amp;COUNTIFS($B$8:$B$5007,B4284,$A$8:$A$5007,"مصروف",$I$8:$I$5007,"&lt;&gt;مرفوض",$K$8:$K$5007,"&lt;&gt;نعم")&amp;" مصروف غير مسوى",IF(L4284="تمت التسوية",IF(P4284=0,"✔ متوازنة وتمت التسوية","✔ تمت التسوية – متبقي "&amp;TEXT(P4284,"#,##0")),IF(P4284&gt;0,"متبقي "&amp;TEXT(P4284,"#,##0"),"✔ متوازنة"))))),IF(R4284=0,"⚠ أضف سطر عهدة أولًا",IF(OR(C4284="",N(G4284)=0),"⚠ أكمل التاريخ والقيمة",IF(S4284="","⚠ التاريخ خارج السنة المالية",IF(H4284="","⚠ اختر بند الموازنة",IF(I4284="مرفوض","✖ مرفوض من المدير",IF(I4284&lt;&gt;"موافق","⏳ بانتظار موافقة المدير",IF(K4284&lt;&gt;"نعم","⚠ غير مسوى مع الحسابات","✔ معتمد ومسوى")))))))))</f>
        <v/>
      </c>
      <c r="R4284">
        <f>N(R4283)+IF(A4284="عهدة",1,0)</f>
        <v/>
      </c>
      <c r="S4284">
        <f>IF(C4284="","",IF(AND(C4284&gt;=DATE(2026,9,1),C4284&lt;=DATE(2027,8,31)),(YEAR(C4284)-2026)*12+MONTH(C4284)-8,""))</f>
        <v/>
      </c>
      <c r="T4284">
        <f>IF(AND(A4284="مصروف",R4284&gt;0,I4284="موافق",S4284&lt;&gt;"",H4284&lt;&gt;""),N(G4284),0)</f>
        <v/>
      </c>
    </row>
    <row r="4285">
      <c r="A4285" s="19" t="n"/>
      <c r="B4285" s="20">
        <f>IF(A4285="","",IF(R4285=0,"⚠ أضف سطر عهدة أولًا","DMT-"&amp;TEXT(R4285,"000")))</f>
        <v/>
      </c>
      <c r="C4285" s="21" t="n"/>
      <c r="D4285" s="20">
        <f>IF(C4285="","",IF(S4285="","خارج السنة المالية",INDEX(القوائم!$D$2:$D$13,S4285)))</f>
        <v/>
      </c>
      <c r="E4285" s="22" t="n"/>
      <c r="F4285" s="23" t="n"/>
      <c r="G4285" s="23" t="n"/>
      <c r="H4285" s="22" t="n"/>
      <c r="I4285" s="19" t="n"/>
      <c r="J4285" s="21" t="n"/>
      <c r="K4285" s="19" t="n"/>
      <c r="L4285" s="19" t="n"/>
      <c r="M4285" s="21" t="n"/>
      <c r="N4285" s="22" t="n"/>
      <c r="O4285" s="24">
        <f>IF(A4285&lt;&gt;"عهدة","",SUMIFS($G$8:$G$5007,$B$8:$B$5007,B4285,$A$8:$A$5007,"مصروف",$I$8:$I$5007,"&lt;&gt;مرفوض"))</f>
        <v/>
      </c>
      <c r="P4285" s="25">
        <f>IF(A4285&lt;&gt;"عهدة","",N(F4285)-O4285)</f>
        <v/>
      </c>
      <c r="Q4285" s="26">
        <f>IF(A4285="","",IF(A4285="عهدة",IF(N(F4285)=0,"⚠ أدخل قيمة العهدة",IF(P4285&lt;0,"⛔ عجز / زيادة مصروفات "&amp;TEXT(-P4285,"#,##0"),IF(COUNTIFS($B$8:$B$5007,B4285,$A$8:$A$5007,"مصروف",$I$8:$I$5007,"&lt;&gt;مرفوض",$K$8:$K$5007,"&lt;&gt;نعم")&gt;0,"⚠ "&amp;COUNTIFS($B$8:$B$5007,B4285,$A$8:$A$5007,"مصروف",$I$8:$I$5007,"&lt;&gt;مرفوض",$K$8:$K$5007,"&lt;&gt;نعم")&amp;" مصروف غير مسوى",IF(L4285="تمت التسوية",IF(P4285=0,"✔ متوازنة وتمت التسوية","✔ تمت التسوية – متبقي "&amp;TEXT(P4285,"#,##0")),IF(P4285&gt;0,"متبقي "&amp;TEXT(P4285,"#,##0"),"✔ متوازنة"))))),IF(R4285=0,"⚠ أضف سطر عهدة أولًا",IF(OR(C4285="",N(G4285)=0),"⚠ أكمل التاريخ والقيمة",IF(S4285="","⚠ التاريخ خارج السنة المالية",IF(H4285="","⚠ اختر بند الموازنة",IF(I4285="مرفوض","✖ مرفوض من المدير",IF(I4285&lt;&gt;"موافق","⏳ بانتظار موافقة المدير",IF(K4285&lt;&gt;"نعم","⚠ غير مسوى مع الحسابات","✔ معتمد ومسوى")))))))))</f>
        <v/>
      </c>
      <c r="R4285">
        <f>N(R4284)+IF(A4285="عهدة",1,0)</f>
        <v/>
      </c>
      <c r="S4285">
        <f>IF(C4285="","",IF(AND(C4285&gt;=DATE(2026,9,1),C4285&lt;=DATE(2027,8,31)),(YEAR(C4285)-2026)*12+MONTH(C4285)-8,""))</f>
        <v/>
      </c>
      <c r="T4285">
        <f>IF(AND(A4285="مصروف",R4285&gt;0,I4285="موافق",S4285&lt;&gt;"",H4285&lt;&gt;""),N(G4285),0)</f>
        <v/>
      </c>
    </row>
    <row r="4286">
      <c r="A4286" s="19" t="n"/>
      <c r="B4286" s="20">
        <f>IF(A4286="","",IF(R4286=0,"⚠ أضف سطر عهدة أولًا","DMT-"&amp;TEXT(R4286,"000")))</f>
        <v/>
      </c>
      <c r="C4286" s="21" t="n"/>
      <c r="D4286" s="20">
        <f>IF(C4286="","",IF(S4286="","خارج السنة المالية",INDEX(القوائم!$D$2:$D$13,S4286)))</f>
        <v/>
      </c>
      <c r="E4286" s="22" t="n"/>
      <c r="F4286" s="23" t="n"/>
      <c r="G4286" s="23" t="n"/>
      <c r="H4286" s="22" t="n"/>
      <c r="I4286" s="19" t="n"/>
      <c r="J4286" s="21" t="n"/>
      <c r="K4286" s="19" t="n"/>
      <c r="L4286" s="19" t="n"/>
      <c r="M4286" s="21" t="n"/>
      <c r="N4286" s="22" t="n"/>
      <c r="O4286" s="24">
        <f>IF(A4286&lt;&gt;"عهدة","",SUMIFS($G$8:$G$5007,$B$8:$B$5007,B4286,$A$8:$A$5007,"مصروف",$I$8:$I$5007,"&lt;&gt;مرفوض"))</f>
        <v/>
      </c>
      <c r="P4286" s="25">
        <f>IF(A4286&lt;&gt;"عهدة","",N(F4286)-O4286)</f>
        <v/>
      </c>
      <c r="Q4286" s="26">
        <f>IF(A4286="","",IF(A4286="عهدة",IF(N(F4286)=0,"⚠ أدخل قيمة العهدة",IF(P4286&lt;0,"⛔ عجز / زيادة مصروفات "&amp;TEXT(-P4286,"#,##0"),IF(COUNTIFS($B$8:$B$5007,B4286,$A$8:$A$5007,"مصروف",$I$8:$I$5007,"&lt;&gt;مرفوض",$K$8:$K$5007,"&lt;&gt;نعم")&gt;0,"⚠ "&amp;COUNTIFS($B$8:$B$5007,B4286,$A$8:$A$5007,"مصروف",$I$8:$I$5007,"&lt;&gt;مرفوض",$K$8:$K$5007,"&lt;&gt;نعم")&amp;" مصروف غير مسوى",IF(L4286="تمت التسوية",IF(P4286=0,"✔ متوازنة وتمت التسوية","✔ تمت التسوية – متبقي "&amp;TEXT(P4286,"#,##0")),IF(P4286&gt;0,"متبقي "&amp;TEXT(P4286,"#,##0"),"✔ متوازنة"))))),IF(R4286=0,"⚠ أضف سطر عهدة أولًا",IF(OR(C4286="",N(G4286)=0),"⚠ أكمل التاريخ والقيمة",IF(S4286="","⚠ التاريخ خارج السنة المالية",IF(H4286="","⚠ اختر بند الموازنة",IF(I4286="مرفوض","✖ مرفوض من المدير",IF(I4286&lt;&gt;"موافق","⏳ بانتظار موافقة المدير",IF(K4286&lt;&gt;"نعم","⚠ غير مسوى مع الحسابات","✔ معتمد ومسوى")))))))))</f>
        <v/>
      </c>
      <c r="R4286">
        <f>N(R4285)+IF(A4286="عهدة",1,0)</f>
        <v/>
      </c>
      <c r="S4286">
        <f>IF(C4286="","",IF(AND(C4286&gt;=DATE(2026,9,1),C4286&lt;=DATE(2027,8,31)),(YEAR(C4286)-2026)*12+MONTH(C4286)-8,""))</f>
        <v/>
      </c>
      <c r="T4286">
        <f>IF(AND(A4286="مصروف",R4286&gt;0,I4286="موافق",S4286&lt;&gt;"",H4286&lt;&gt;""),N(G4286),0)</f>
        <v/>
      </c>
    </row>
    <row r="4287">
      <c r="A4287" s="19" t="n"/>
      <c r="B4287" s="20">
        <f>IF(A4287="","",IF(R4287=0,"⚠ أضف سطر عهدة أولًا","DMT-"&amp;TEXT(R4287,"000")))</f>
        <v/>
      </c>
      <c r="C4287" s="21" t="n"/>
      <c r="D4287" s="20">
        <f>IF(C4287="","",IF(S4287="","خارج السنة المالية",INDEX(القوائم!$D$2:$D$13,S4287)))</f>
        <v/>
      </c>
      <c r="E4287" s="22" t="n"/>
      <c r="F4287" s="23" t="n"/>
      <c r="G4287" s="23" t="n"/>
      <c r="H4287" s="22" t="n"/>
      <c r="I4287" s="19" t="n"/>
      <c r="J4287" s="21" t="n"/>
      <c r="K4287" s="19" t="n"/>
      <c r="L4287" s="19" t="n"/>
      <c r="M4287" s="21" t="n"/>
      <c r="N4287" s="22" t="n"/>
      <c r="O4287" s="24">
        <f>IF(A4287&lt;&gt;"عهدة","",SUMIFS($G$8:$G$5007,$B$8:$B$5007,B4287,$A$8:$A$5007,"مصروف",$I$8:$I$5007,"&lt;&gt;مرفوض"))</f>
        <v/>
      </c>
      <c r="P4287" s="25">
        <f>IF(A4287&lt;&gt;"عهدة","",N(F4287)-O4287)</f>
        <v/>
      </c>
      <c r="Q4287" s="26">
        <f>IF(A4287="","",IF(A4287="عهدة",IF(N(F4287)=0,"⚠ أدخل قيمة العهدة",IF(P4287&lt;0,"⛔ عجز / زيادة مصروفات "&amp;TEXT(-P4287,"#,##0"),IF(COUNTIFS($B$8:$B$5007,B4287,$A$8:$A$5007,"مصروف",$I$8:$I$5007,"&lt;&gt;مرفوض",$K$8:$K$5007,"&lt;&gt;نعم")&gt;0,"⚠ "&amp;COUNTIFS($B$8:$B$5007,B4287,$A$8:$A$5007,"مصروف",$I$8:$I$5007,"&lt;&gt;مرفوض",$K$8:$K$5007,"&lt;&gt;نعم")&amp;" مصروف غير مسوى",IF(L4287="تمت التسوية",IF(P4287=0,"✔ متوازنة وتمت التسوية","✔ تمت التسوية – متبقي "&amp;TEXT(P4287,"#,##0")),IF(P4287&gt;0,"متبقي "&amp;TEXT(P4287,"#,##0"),"✔ متوازنة"))))),IF(R4287=0,"⚠ أضف سطر عهدة أولًا",IF(OR(C4287="",N(G4287)=0),"⚠ أكمل التاريخ والقيمة",IF(S4287="","⚠ التاريخ خارج السنة المالية",IF(H4287="","⚠ اختر بند الموازنة",IF(I4287="مرفوض","✖ مرفوض من المدير",IF(I4287&lt;&gt;"موافق","⏳ بانتظار موافقة المدير",IF(K4287&lt;&gt;"نعم","⚠ غير مسوى مع الحسابات","✔ معتمد ومسوى")))))))))</f>
        <v/>
      </c>
      <c r="R4287">
        <f>N(R4286)+IF(A4287="عهدة",1,0)</f>
        <v/>
      </c>
      <c r="S4287">
        <f>IF(C4287="","",IF(AND(C4287&gt;=DATE(2026,9,1),C4287&lt;=DATE(2027,8,31)),(YEAR(C4287)-2026)*12+MONTH(C4287)-8,""))</f>
        <v/>
      </c>
      <c r="T4287">
        <f>IF(AND(A4287="مصروف",R4287&gt;0,I4287="موافق",S4287&lt;&gt;"",H4287&lt;&gt;""),N(G4287),0)</f>
        <v/>
      </c>
    </row>
    <row r="4288">
      <c r="A4288" s="19" t="n"/>
      <c r="B4288" s="20">
        <f>IF(A4288="","",IF(R4288=0,"⚠ أضف سطر عهدة أولًا","DMT-"&amp;TEXT(R4288,"000")))</f>
        <v/>
      </c>
      <c r="C4288" s="21" t="n"/>
      <c r="D4288" s="20">
        <f>IF(C4288="","",IF(S4288="","خارج السنة المالية",INDEX(القوائم!$D$2:$D$13,S4288)))</f>
        <v/>
      </c>
      <c r="E4288" s="22" t="n"/>
      <c r="F4288" s="23" t="n"/>
      <c r="G4288" s="23" t="n"/>
      <c r="H4288" s="22" t="n"/>
      <c r="I4288" s="19" t="n"/>
      <c r="J4288" s="21" t="n"/>
      <c r="K4288" s="19" t="n"/>
      <c r="L4288" s="19" t="n"/>
      <c r="M4288" s="21" t="n"/>
      <c r="N4288" s="22" t="n"/>
      <c r="O4288" s="24">
        <f>IF(A4288&lt;&gt;"عهدة","",SUMIFS($G$8:$G$5007,$B$8:$B$5007,B4288,$A$8:$A$5007,"مصروف",$I$8:$I$5007,"&lt;&gt;مرفوض"))</f>
        <v/>
      </c>
      <c r="P4288" s="25">
        <f>IF(A4288&lt;&gt;"عهدة","",N(F4288)-O4288)</f>
        <v/>
      </c>
      <c r="Q4288" s="26">
        <f>IF(A4288="","",IF(A4288="عهدة",IF(N(F4288)=0,"⚠ أدخل قيمة العهدة",IF(P4288&lt;0,"⛔ عجز / زيادة مصروفات "&amp;TEXT(-P4288,"#,##0"),IF(COUNTIFS($B$8:$B$5007,B4288,$A$8:$A$5007,"مصروف",$I$8:$I$5007,"&lt;&gt;مرفوض",$K$8:$K$5007,"&lt;&gt;نعم")&gt;0,"⚠ "&amp;COUNTIFS($B$8:$B$5007,B4288,$A$8:$A$5007,"مصروف",$I$8:$I$5007,"&lt;&gt;مرفوض",$K$8:$K$5007,"&lt;&gt;نعم")&amp;" مصروف غير مسوى",IF(L4288="تمت التسوية",IF(P4288=0,"✔ متوازنة وتمت التسوية","✔ تمت التسوية – متبقي "&amp;TEXT(P4288,"#,##0")),IF(P4288&gt;0,"متبقي "&amp;TEXT(P4288,"#,##0"),"✔ متوازنة"))))),IF(R4288=0,"⚠ أضف سطر عهدة أولًا",IF(OR(C4288="",N(G4288)=0),"⚠ أكمل التاريخ والقيمة",IF(S4288="","⚠ التاريخ خارج السنة المالية",IF(H4288="","⚠ اختر بند الموازنة",IF(I4288="مرفوض","✖ مرفوض من المدير",IF(I4288&lt;&gt;"موافق","⏳ بانتظار موافقة المدير",IF(K4288&lt;&gt;"نعم","⚠ غير مسوى مع الحسابات","✔ معتمد ومسوى")))))))))</f>
        <v/>
      </c>
      <c r="R4288">
        <f>N(R4287)+IF(A4288="عهدة",1,0)</f>
        <v/>
      </c>
      <c r="S4288">
        <f>IF(C4288="","",IF(AND(C4288&gt;=DATE(2026,9,1),C4288&lt;=DATE(2027,8,31)),(YEAR(C4288)-2026)*12+MONTH(C4288)-8,""))</f>
        <v/>
      </c>
      <c r="T4288">
        <f>IF(AND(A4288="مصروف",R4288&gt;0,I4288="موافق",S4288&lt;&gt;"",H4288&lt;&gt;""),N(G4288),0)</f>
        <v/>
      </c>
    </row>
    <row r="4289">
      <c r="A4289" s="19" t="n"/>
      <c r="B4289" s="20">
        <f>IF(A4289="","",IF(R4289=0,"⚠ أضف سطر عهدة أولًا","DMT-"&amp;TEXT(R4289,"000")))</f>
        <v/>
      </c>
      <c r="C4289" s="21" t="n"/>
      <c r="D4289" s="20">
        <f>IF(C4289="","",IF(S4289="","خارج السنة المالية",INDEX(القوائم!$D$2:$D$13,S4289)))</f>
        <v/>
      </c>
      <c r="E4289" s="22" t="n"/>
      <c r="F4289" s="23" t="n"/>
      <c r="G4289" s="23" t="n"/>
      <c r="H4289" s="22" t="n"/>
      <c r="I4289" s="19" t="n"/>
      <c r="J4289" s="21" t="n"/>
      <c r="K4289" s="19" t="n"/>
      <c r="L4289" s="19" t="n"/>
      <c r="M4289" s="21" t="n"/>
      <c r="N4289" s="22" t="n"/>
      <c r="O4289" s="24">
        <f>IF(A4289&lt;&gt;"عهدة","",SUMIFS($G$8:$G$5007,$B$8:$B$5007,B4289,$A$8:$A$5007,"مصروف",$I$8:$I$5007,"&lt;&gt;مرفوض"))</f>
        <v/>
      </c>
      <c r="P4289" s="25">
        <f>IF(A4289&lt;&gt;"عهدة","",N(F4289)-O4289)</f>
        <v/>
      </c>
      <c r="Q4289" s="26">
        <f>IF(A4289="","",IF(A4289="عهدة",IF(N(F4289)=0,"⚠ أدخل قيمة العهدة",IF(P4289&lt;0,"⛔ عجز / زيادة مصروفات "&amp;TEXT(-P4289,"#,##0"),IF(COUNTIFS($B$8:$B$5007,B4289,$A$8:$A$5007,"مصروف",$I$8:$I$5007,"&lt;&gt;مرفوض",$K$8:$K$5007,"&lt;&gt;نعم")&gt;0,"⚠ "&amp;COUNTIFS($B$8:$B$5007,B4289,$A$8:$A$5007,"مصروف",$I$8:$I$5007,"&lt;&gt;مرفوض",$K$8:$K$5007,"&lt;&gt;نعم")&amp;" مصروف غير مسوى",IF(L4289="تمت التسوية",IF(P4289=0,"✔ متوازنة وتمت التسوية","✔ تمت التسوية – متبقي "&amp;TEXT(P4289,"#,##0")),IF(P4289&gt;0,"متبقي "&amp;TEXT(P4289,"#,##0"),"✔ متوازنة"))))),IF(R4289=0,"⚠ أضف سطر عهدة أولًا",IF(OR(C4289="",N(G4289)=0),"⚠ أكمل التاريخ والقيمة",IF(S4289="","⚠ التاريخ خارج السنة المالية",IF(H4289="","⚠ اختر بند الموازنة",IF(I4289="مرفوض","✖ مرفوض من المدير",IF(I4289&lt;&gt;"موافق","⏳ بانتظار موافقة المدير",IF(K4289&lt;&gt;"نعم","⚠ غير مسوى مع الحسابات","✔ معتمد ومسوى")))))))))</f>
        <v/>
      </c>
      <c r="R4289">
        <f>N(R4288)+IF(A4289="عهدة",1,0)</f>
        <v/>
      </c>
      <c r="S4289">
        <f>IF(C4289="","",IF(AND(C4289&gt;=DATE(2026,9,1),C4289&lt;=DATE(2027,8,31)),(YEAR(C4289)-2026)*12+MONTH(C4289)-8,""))</f>
        <v/>
      </c>
      <c r="T4289">
        <f>IF(AND(A4289="مصروف",R4289&gt;0,I4289="موافق",S4289&lt;&gt;"",H4289&lt;&gt;""),N(G4289),0)</f>
        <v/>
      </c>
    </row>
    <row r="4290">
      <c r="A4290" s="19" t="n"/>
      <c r="B4290" s="20">
        <f>IF(A4290="","",IF(R4290=0,"⚠ أضف سطر عهدة أولًا","DMT-"&amp;TEXT(R4290,"000")))</f>
        <v/>
      </c>
      <c r="C4290" s="21" t="n"/>
      <c r="D4290" s="20">
        <f>IF(C4290="","",IF(S4290="","خارج السنة المالية",INDEX(القوائم!$D$2:$D$13,S4290)))</f>
        <v/>
      </c>
      <c r="E4290" s="22" t="n"/>
      <c r="F4290" s="23" t="n"/>
      <c r="G4290" s="23" t="n"/>
      <c r="H4290" s="22" t="n"/>
      <c r="I4290" s="19" t="n"/>
      <c r="J4290" s="21" t="n"/>
      <c r="K4290" s="19" t="n"/>
      <c r="L4290" s="19" t="n"/>
      <c r="M4290" s="21" t="n"/>
      <c r="N4290" s="22" t="n"/>
      <c r="O4290" s="24">
        <f>IF(A4290&lt;&gt;"عهدة","",SUMIFS($G$8:$G$5007,$B$8:$B$5007,B4290,$A$8:$A$5007,"مصروف",$I$8:$I$5007,"&lt;&gt;مرفوض"))</f>
        <v/>
      </c>
      <c r="P4290" s="25">
        <f>IF(A4290&lt;&gt;"عهدة","",N(F4290)-O4290)</f>
        <v/>
      </c>
      <c r="Q4290" s="26">
        <f>IF(A4290="","",IF(A4290="عهدة",IF(N(F4290)=0,"⚠ أدخل قيمة العهدة",IF(P4290&lt;0,"⛔ عجز / زيادة مصروفات "&amp;TEXT(-P4290,"#,##0"),IF(COUNTIFS($B$8:$B$5007,B4290,$A$8:$A$5007,"مصروف",$I$8:$I$5007,"&lt;&gt;مرفوض",$K$8:$K$5007,"&lt;&gt;نعم")&gt;0,"⚠ "&amp;COUNTIFS($B$8:$B$5007,B4290,$A$8:$A$5007,"مصروف",$I$8:$I$5007,"&lt;&gt;مرفوض",$K$8:$K$5007,"&lt;&gt;نعم")&amp;" مصروف غير مسوى",IF(L4290="تمت التسوية",IF(P4290=0,"✔ متوازنة وتمت التسوية","✔ تمت التسوية – متبقي "&amp;TEXT(P4290,"#,##0")),IF(P4290&gt;0,"متبقي "&amp;TEXT(P4290,"#,##0"),"✔ متوازنة"))))),IF(R4290=0,"⚠ أضف سطر عهدة أولًا",IF(OR(C4290="",N(G4290)=0),"⚠ أكمل التاريخ والقيمة",IF(S4290="","⚠ التاريخ خارج السنة المالية",IF(H4290="","⚠ اختر بند الموازنة",IF(I4290="مرفوض","✖ مرفوض من المدير",IF(I4290&lt;&gt;"موافق","⏳ بانتظار موافقة المدير",IF(K4290&lt;&gt;"نعم","⚠ غير مسوى مع الحسابات","✔ معتمد ومسوى")))))))))</f>
        <v/>
      </c>
      <c r="R4290">
        <f>N(R4289)+IF(A4290="عهدة",1,0)</f>
        <v/>
      </c>
      <c r="S4290">
        <f>IF(C4290="","",IF(AND(C4290&gt;=DATE(2026,9,1),C4290&lt;=DATE(2027,8,31)),(YEAR(C4290)-2026)*12+MONTH(C4290)-8,""))</f>
        <v/>
      </c>
      <c r="T4290">
        <f>IF(AND(A4290="مصروف",R4290&gt;0,I4290="موافق",S4290&lt;&gt;"",H4290&lt;&gt;""),N(G4290),0)</f>
        <v/>
      </c>
    </row>
    <row r="4291">
      <c r="A4291" s="19" t="n"/>
      <c r="B4291" s="20">
        <f>IF(A4291="","",IF(R4291=0,"⚠ أضف سطر عهدة أولًا","DMT-"&amp;TEXT(R4291,"000")))</f>
        <v/>
      </c>
      <c r="C4291" s="21" t="n"/>
      <c r="D4291" s="20">
        <f>IF(C4291="","",IF(S4291="","خارج السنة المالية",INDEX(القوائم!$D$2:$D$13,S4291)))</f>
        <v/>
      </c>
      <c r="E4291" s="22" t="n"/>
      <c r="F4291" s="23" t="n"/>
      <c r="G4291" s="23" t="n"/>
      <c r="H4291" s="22" t="n"/>
      <c r="I4291" s="19" t="n"/>
      <c r="J4291" s="21" t="n"/>
      <c r="K4291" s="19" t="n"/>
      <c r="L4291" s="19" t="n"/>
      <c r="M4291" s="21" t="n"/>
      <c r="N4291" s="22" t="n"/>
      <c r="O4291" s="24">
        <f>IF(A4291&lt;&gt;"عهدة","",SUMIFS($G$8:$G$5007,$B$8:$B$5007,B4291,$A$8:$A$5007,"مصروف",$I$8:$I$5007,"&lt;&gt;مرفوض"))</f>
        <v/>
      </c>
      <c r="P4291" s="25">
        <f>IF(A4291&lt;&gt;"عهدة","",N(F4291)-O4291)</f>
        <v/>
      </c>
      <c r="Q4291" s="26">
        <f>IF(A4291="","",IF(A4291="عهدة",IF(N(F4291)=0,"⚠ أدخل قيمة العهدة",IF(P4291&lt;0,"⛔ عجز / زيادة مصروفات "&amp;TEXT(-P4291,"#,##0"),IF(COUNTIFS($B$8:$B$5007,B4291,$A$8:$A$5007,"مصروف",$I$8:$I$5007,"&lt;&gt;مرفوض",$K$8:$K$5007,"&lt;&gt;نعم")&gt;0,"⚠ "&amp;COUNTIFS($B$8:$B$5007,B4291,$A$8:$A$5007,"مصروف",$I$8:$I$5007,"&lt;&gt;مرفوض",$K$8:$K$5007,"&lt;&gt;نعم")&amp;" مصروف غير مسوى",IF(L4291="تمت التسوية",IF(P4291=0,"✔ متوازنة وتمت التسوية","✔ تمت التسوية – متبقي "&amp;TEXT(P4291,"#,##0")),IF(P4291&gt;0,"متبقي "&amp;TEXT(P4291,"#,##0"),"✔ متوازنة"))))),IF(R4291=0,"⚠ أضف سطر عهدة أولًا",IF(OR(C4291="",N(G4291)=0),"⚠ أكمل التاريخ والقيمة",IF(S4291="","⚠ التاريخ خارج السنة المالية",IF(H4291="","⚠ اختر بند الموازنة",IF(I4291="مرفوض","✖ مرفوض من المدير",IF(I4291&lt;&gt;"موافق","⏳ بانتظار موافقة المدير",IF(K4291&lt;&gt;"نعم","⚠ غير مسوى مع الحسابات","✔ معتمد ومسوى")))))))))</f>
        <v/>
      </c>
      <c r="R4291">
        <f>N(R4290)+IF(A4291="عهدة",1,0)</f>
        <v/>
      </c>
      <c r="S4291">
        <f>IF(C4291="","",IF(AND(C4291&gt;=DATE(2026,9,1),C4291&lt;=DATE(2027,8,31)),(YEAR(C4291)-2026)*12+MONTH(C4291)-8,""))</f>
        <v/>
      </c>
      <c r="T4291">
        <f>IF(AND(A4291="مصروف",R4291&gt;0,I4291="موافق",S4291&lt;&gt;"",H4291&lt;&gt;""),N(G4291),0)</f>
        <v/>
      </c>
    </row>
    <row r="4292">
      <c r="A4292" s="19" t="n"/>
      <c r="B4292" s="20">
        <f>IF(A4292="","",IF(R4292=0,"⚠ أضف سطر عهدة أولًا","DMT-"&amp;TEXT(R4292,"000")))</f>
        <v/>
      </c>
      <c r="C4292" s="21" t="n"/>
      <c r="D4292" s="20">
        <f>IF(C4292="","",IF(S4292="","خارج السنة المالية",INDEX(القوائم!$D$2:$D$13,S4292)))</f>
        <v/>
      </c>
      <c r="E4292" s="22" t="n"/>
      <c r="F4292" s="23" t="n"/>
      <c r="G4292" s="23" t="n"/>
      <c r="H4292" s="22" t="n"/>
      <c r="I4292" s="19" t="n"/>
      <c r="J4292" s="21" t="n"/>
      <c r="K4292" s="19" t="n"/>
      <c r="L4292" s="19" t="n"/>
      <c r="M4292" s="21" t="n"/>
      <c r="N4292" s="22" t="n"/>
      <c r="O4292" s="24">
        <f>IF(A4292&lt;&gt;"عهدة","",SUMIFS($G$8:$G$5007,$B$8:$B$5007,B4292,$A$8:$A$5007,"مصروف",$I$8:$I$5007,"&lt;&gt;مرفوض"))</f>
        <v/>
      </c>
      <c r="P4292" s="25">
        <f>IF(A4292&lt;&gt;"عهدة","",N(F4292)-O4292)</f>
        <v/>
      </c>
      <c r="Q4292" s="26">
        <f>IF(A4292="","",IF(A4292="عهدة",IF(N(F4292)=0,"⚠ أدخل قيمة العهدة",IF(P4292&lt;0,"⛔ عجز / زيادة مصروفات "&amp;TEXT(-P4292,"#,##0"),IF(COUNTIFS($B$8:$B$5007,B4292,$A$8:$A$5007,"مصروف",$I$8:$I$5007,"&lt;&gt;مرفوض",$K$8:$K$5007,"&lt;&gt;نعم")&gt;0,"⚠ "&amp;COUNTIFS($B$8:$B$5007,B4292,$A$8:$A$5007,"مصروف",$I$8:$I$5007,"&lt;&gt;مرفوض",$K$8:$K$5007,"&lt;&gt;نعم")&amp;" مصروف غير مسوى",IF(L4292="تمت التسوية",IF(P4292=0,"✔ متوازنة وتمت التسوية","✔ تمت التسوية – متبقي "&amp;TEXT(P4292,"#,##0")),IF(P4292&gt;0,"متبقي "&amp;TEXT(P4292,"#,##0"),"✔ متوازنة"))))),IF(R4292=0,"⚠ أضف سطر عهدة أولًا",IF(OR(C4292="",N(G4292)=0),"⚠ أكمل التاريخ والقيمة",IF(S4292="","⚠ التاريخ خارج السنة المالية",IF(H4292="","⚠ اختر بند الموازنة",IF(I4292="مرفوض","✖ مرفوض من المدير",IF(I4292&lt;&gt;"موافق","⏳ بانتظار موافقة المدير",IF(K4292&lt;&gt;"نعم","⚠ غير مسوى مع الحسابات","✔ معتمد ومسوى")))))))))</f>
        <v/>
      </c>
      <c r="R4292">
        <f>N(R4291)+IF(A4292="عهدة",1,0)</f>
        <v/>
      </c>
      <c r="S4292">
        <f>IF(C4292="","",IF(AND(C4292&gt;=DATE(2026,9,1),C4292&lt;=DATE(2027,8,31)),(YEAR(C4292)-2026)*12+MONTH(C4292)-8,""))</f>
        <v/>
      </c>
      <c r="T4292">
        <f>IF(AND(A4292="مصروف",R4292&gt;0,I4292="موافق",S4292&lt;&gt;"",H4292&lt;&gt;""),N(G4292),0)</f>
        <v/>
      </c>
    </row>
    <row r="4293">
      <c r="A4293" s="19" t="n"/>
      <c r="B4293" s="20">
        <f>IF(A4293="","",IF(R4293=0,"⚠ أضف سطر عهدة أولًا","DMT-"&amp;TEXT(R4293,"000")))</f>
        <v/>
      </c>
      <c r="C4293" s="21" t="n"/>
      <c r="D4293" s="20">
        <f>IF(C4293="","",IF(S4293="","خارج السنة المالية",INDEX(القوائم!$D$2:$D$13,S4293)))</f>
        <v/>
      </c>
      <c r="E4293" s="22" t="n"/>
      <c r="F4293" s="23" t="n"/>
      <c r="G4293" s="23" t="n"/>
      <c r="H4293" s="22" t="n"/>
      <c r="I4293" s="19" t="n"/>
      <c r="J4293" s="21" t="n"/>
      <c r="K4293" s="19" t="n"/>
      <c r="L4293" s="19" t="n"/>
      <c r="M4293" s="21" t="n"/>
      <c r="N4293" s="22" t="n"/>
      <c r="O4293" s="24">
        <f>IF(A4293&lt;&gt;"عهدة","",SUMIFS($G$8:$G$5007,$B$8:$B$5007,B4293,$A$8:$A$5007,"مصروف",$I$8:$I$5007,"&lt;&gt;مرفوض"))</f>
        <v/>
      </c>
      <c r="P4293" s="25">
        <f>IF(A4293&lt;&gt;"عهدة","",N(F4293)-O4293)</f>
        <v/>
      </c>
      <c r="Q4293" s="26">
        <f>IF(A4293="","",IF(A4293="عهدة",IF(N(F4293)=0,"⚠ أدخل قيمة العهدة",IF(P4293&lt;0,"⛔ عجز / زيادة مصروفات "&amp;TEXT(-P4293,"#,##0"),IF(COUNTIFS($B$8:$B$5007,B4293,$A$8:$A$5007,"مصروف",$I$8:$I$5007,"&lt;&gt;مرفوض",$K$8:$K$5007,"&lt;&gt;نعم")&gt;0,"⚠ "&amp;COUNTIFS($B$8:$B$5007,B4293,$A$8:$A$5007,"مصروف",$I$8:$I$5007,"&lt;&gt;مرفوض",$K$8:$K$5007,"&lt;&gt;نعم")&amp;" مصروف غير مسوى",IF(L4293="تمت التسوية",IF(P4293=0,"✔ متوازنة وتمت التسوية","✔ تمت التسوية – متبقي "&amp;TEXT(P4293,"#,##0")),IF(P4293&gt;0,"متبقي "&amp;TEXT(P4293,"#,##0"),"✔ متوازنة"))))),IF(R4293=0,"⚠ أضف سطر عهدة أولًا",IF(OR(C4293="",N(G4293)=0),"⚠ أكمل التاريخ والقيمة",IF(S4293="","⚠ التاريخ خارج السنة المالية",IF(H4293="","⚠ اختر بند الموازنة",IF(I4293="مرفوض","✖ مرفوض من المدير",IF(I4293&lt;&gt;"موافق","⏳ بانتظار موافقة المدير",IF(K4293&lt;&gt;"نعم","⚠ غير مسوى مع الحسابات","✔ معتمد ومسوى")))))))))</f>
        <v/>
      </c>
      <c r="R4293">
        <f>N(R4292)+IF(A4293="عهدة",1,0)</f>
        <v/>
      </c>
      <c r="S4293">
        <f>IF(C4293="","",IF(AND(C4293&gt;=DATE(2026,9,1),C4293&lt;=DATE(2027,8,31)),(YEAR(C4293)-2026)*12+MONTH(C4293)-8,""))</f>
        <v/>
      </c>
      <c r="T4293">
        <f>IF(AND(A4293="مصروف",R4293&gt;0,I4293="موافق",S4293&lt;&gt;"",H4293&lt;&gt;""),N(G4293),0)</f>
        <v/>
      </c>
    </row>
    <row r="4294">
      <c r="A4294" s="19" t="n"/>
      <c r="B4294" s="20">
        <f>IF(A4294="","",IF(R4294=0,"⚠ أضف سطر عهدة أولًا","DMT-"&amp;TEXT(R4294,"000")))</f>
        <v/>
      </c>
      <c r="C4294" s="21" t="n"/>
      <c r="D4294" s="20">
        <f>IF(C4294="","",IF(S4294="","خارج السنة المالية",INDEX(القوائم!$D$2:$D$13,S4294)))</f>
        <v/>
      </c>
      <c r="E4294" s="22" t="n"/>
      <c r="F4294" s="23" t="n"/>
      <c r="G4294" s="23" t="n"/>
      <c r="H4294" s="22" t="n"/>
      <c r="I4294" s="19" t="n"/>
      <c r="J4294" s="21" t="n"/>
      <c r="K4294" s="19" t="n"/>
      <c r="L4294" s="19" t="n"/>
      <c r="M4294" s="21" t="n"/>
      <c r="N4294" s="22" t="n"/>
      <c r="O4294" s="24">
        <f>IF(A4294&lt;&gt;"عهدة","",SUMIFS($G$8:$G$5007,$B$8:$B$5007,B4294,$A$8:$A$5007,"مصروف",$I$8:$I$5007,"&lt;&gt;مرفوض"))</f>
        <v/>
      </c>
      <c r="P4294" s="25">
        <f>IF(A4294&lt;&gt;"عهدة","",N(F4294)-O4294)</f>
        <v/>
      </c>
      <c r="Q4294" s="26">
        <f>IF(A4294="","",IF(A4294="عهدة",IF(N(F4294)=0,"⚠ أدخل قيمة العهدة",IF(P4294&lt;0,"⛔ عجز / زيادة مصروفات "&amp;TEXT(-P4294,"#,##0"),IF(COUNTIFS($B$8:$B$5007,B4294,$A$8:$A$5007,"مصروف",$I$8:$I$5007,"&lt;&gt;مرفوض",$K$8:$K$5007,"&lt;&gt;نعم")&gt;0,"⚠ "&amp;COUNTIFS($B$8:$B$5007,B4294,$A$8:$A$5007,"مصروف",$I$8:$I$5007,"&lt;&gt;مرفوض",$K$8:$K$5007,"&lt;&gt;نعم")&amp;" مصروف غير مسوى",IF(L4294="تمت التسوية",IF(P4294=0,"✔ متوازنة وتمت التسوية","✔ تمت التسوية – متبقي "&amp;TEXT(P4294,"#,##0")),IF(P4294&gt;0,"متبقي "&amp;TEXT(P4294,"#,##0"),"✔ متوازنة"))))),IF(R4294=0,"⚠ أضف سطر عهدة أولًا",IF(OR(C4294="",N(G4294)=0),"⚠ أكمل التاريخ والقيمة",IF(S4294="","⚠ التاريخ خارج السنة المالية",IF(H4294="","⚠ اختر بند الموازنة",IF(I4294="مرفوض","✖ مرفوض من المدير",IF(I4294&lt;&gt;"موافق","⏳ بانتظار موافقة المدير",IF(K4294&lt;&gt;"نعم","⚠ غير مسوى مع الحسابات","✔ معتمد ومسوى")))))))))</f>
        <v/>
      </c>
      <c r="R4294">
        <f>N(R4293)+IF(A4294="عهدة",1,0)</f>
        <v/>
      </c>
      <c r="S4294">
        <f>IF(C4294="","",IF(AND(C4294&gt;=DATE(2026,9,1),C4294&lt;=DATE(2027,8,31)),(YEAR(C4294)-2026)*12+MONTH(C4294)-8,""))</f>
        <v/>
      </c>
      <c r="T4294">
        <f>IF(AND(A4294="مصروف",R4294&gt;0,I4294="موافق",S4294&lt;&gt;"",H4294&lt;&gt;""),N(G4294),0)</f>
        <v/>
      </c>
    </row>
    <row r="4295">
      <c r="A4295" s="19" t="n"/>
      <c r="B4295" s="20">
        <f>IF(A4295="","",IF(R4295=0,"⚠ أضف سطر عهدة أولًا","DMT-"&amp;TEXT(R4295,"000")))</f>
        <v/>
      </c>
      <c r="C4295" s="21" t="n"/>
      <c r="D4295" s="20">
        <f>IF(C4295="","",IF(S4295="","خارج السنة المالية",INDEX(القوائم!$D$2:$D$13,S4295)))</f>
        <v/>
      </c>
      <c r="E4295" s="22" t="n"/>
      <c r="F4295" s="23" t="n"/>
      <c r="G4295" s="23" t="n"/>
      <c r="H4295" s="22" t="n"/>
      <c r="I4295" s="19" t="n"/>
      <c r="J4295" s="21" t="n"/>
      <c r="K4295" s="19" t="n"/>
      <c r="L4295" s="19" t="n"/>
      <c r="M4295" s="21" t="n"/>
      <c r="N4295" s="22" t="n"/>
      <c r="O4295" s="24">
        <f>IF(A4295&lt;&gt;"عهدة","",SUMIFS($G$8:$G$5007,$B$8:$B$5007,B4295,$A$8:$A$5007,"مصروف",$I$8:$I$5007,"&lt;&gt;مرفوض"))</f>
        <v/>
      </c>
      <c r="P4295" s="25">
        <f>IF(A4295&lt;&gt;"عهدة","",N(F4295)-O4295)</f>
        <v/>
      </c>
      <c r="Q4295" s="26">
        <f>IF(A4295="","",IF(A4295="عهدة",IF(N(F4295)=0,"⚠ أدخل قيمة العهدة",IF(P4295&lt;0,"⛔ عجز / زيادة مصروفات "&amp;TEXT(-P4295,"#,##0"),IF(COUNTIFS($B$8:$B$5007,B4295,$A$8:$A$5007,"مصروف",$I$8:$I$5007,"&lt;&gt;مرفوض",$K$8:$K$5007,"&lt;&gt;نعم")&gt;0,"⚠ "&amp;COUNTIFS($B$8:$B$5007,B4295,$A$8:$A$5007,"مصروف",$I$8:$I$5007,"&lt;&gt;مرفوض",$K$8:$K$5007,"&lt;&gt;نعم")&amp;" مصروف غير مسوى",IF(L4295="تمت التسوية",IF(P4295=0,"✔ متوازنة وتمت التسوية","✔ تمت التسوية – متبقي "&amp;TEXT(P4295,"#,##0")),IF(P4295&gt;0,"متبقي "&amp;TEXT(P4295,"#,##0"),"✔ متوازنة"))))),IF(R4295=0,"⚠ أضف سطر عهدة أولًا",IF(OR(C4295="",N(G4295)=0),"⚠ أكمل التاريخ والقيمة",IF(S4295="","⚠ التاريخ خارج السنة المالية",IF(H4295="","⚠ اختر بند الموازنة",IF(I4295="مرفوض","✖ مرفوض من المدير",IF(I4295&lt;&gt;"موافق","⏳ بانتظار موافقة المدير",IF(K4295&lt;&gt;"نعم","⚠ غير مسوى مع الحسابات","✔ معتمد ومسوى")))))))))</f>
        <v/>
      </c>
      <c r="R4295">
        <f>N(R4294)+IF(A4295="عهدة",1,0)</f>
        <v/>
      </c>
      <c r="S4295">
        <f>IF(C4295="","",IF(AND(C4295&gt;=DATE(2026,9,1),C4295&lt;=DATE(2027,8,31)),(YEAR(C4295)-2026)*12+MONTH(C4295)-8,""))</f>
        <v/>
      </c>
      <c r="T4295">
        <f>IF(AND(A4295="مصروف",R4295&gt;0,I4295="موافق",S4295&lt;&gt;"",H4295&lt;&gt;""),N(G4295),0)</f>
        <v/>
      </c>
    </row>
    <row r="4296">
      <c r="A4296" s="19" t="n"/>
      <c r="B4296" s="20">
        <f>IF(A4296="","",IF(R4296=0,"⚠ أضف سطر عهدة أولًا","DMT-"&amp;TEXT(R4296,"000")))</f>
        <v/>
      </c>
      <c r="C4296" s="21" t="n"/>
      <c r="D4296" s="20">
        <f>IF(C4296="","",IF(S4296="","خارج السنة المالية",INDEX(القوائم!$D$2:$D$13,S4296)))</f>
        <v/>
      </c>
      <c r="E4296" s="22" t="n"/>
      <c r="F4296" s="23" t="n"/>
      <c r="G4296" s="23" t="n"/>
      <c r="H4296" s="22" t="n"/>
      <c r="I4296" s="19" t="n"/>
      <c r="J4296" s="21" t="n"/>
      <c r="K4296" s="19" t="n"/>
      <c r="L4296" s="19" t="n"/>
      <c r="M4296" s="21" t="n"/>
      <c r="N4296" s="22" t="n"/>
      <c r="O4296" s="24">
        <f>IF(A4296&lt;&gt;"عهدة","",SUMIFS($G$8:$G$5007,$B$8:$B$5007,B4296,$A$8:$A$5007,"مصروف",$I$8:$I$5007,"&lt;&gt;مرفوض"))</f>
        <v/>
      </c>
      <c r="P4296" s="25">
        <f>IF(A4296&lt;&gt;"عهدة","",N(F4296)-O4296)</f>
        <v/>
      </c>
      <c r="Q4296" s="26">
        <f>IF(A4296="","",IF(A4296="عهدة",IF(N(F4296)=0,"⚠ أدخل قيمة العهدة",IF(P4296&lt;0,"⛔ عجز / زيادة مصروفات "&amp;TEXT(-P4296,"#,##0"),IF(COUNTIFS($B$8:$B$5007,B4296,$A$8:$A$5007,"مصروف",$I$8:$I$5007,"&lt;&gt;مرفوض",$K$8:$K$5007,"&lt;&gt;نعم")&gt;0,"⚠ "&amp;COUNTIFS($B$8:$B$5007,B4296,$A$8:$A$5007,"مصروف",$I$8:$I$5007,"&lt;&gt;مرفوض",$K$8:$K$5007,"&lt;&gt;نعم")&amp;" مصروف غير مسوى",IF(L4296="تمت التسوية",IF(P4296=0,"✔ متوازنة وتمت التسوية","✔ تمت التسوية – متبقي "&amp;TEXT(P4296,"#,##0")),IF(P4296&gt;0,"متبقي "&amp;TEXT(P4296,"#,##0"),"✔ متوازنة"))))),IF(R4296=0,"⚠ أضف سطر عهدة أولًا",IF(OR(C4296="",N(G4296)=0),"⚠ أكمل التاريخ والقيمة",IF(S4296="","⚠ التاريخ خارج السنة المالية",IF(H4296="","⚠ اختر بند الموازنة",IF(I4296="مرفوض","✖ مرفوض من المدير",IF(I4296&lt;&gt;"موافق","⏳ بانتظار موافقة المدير",IF(K4296&lt;&gt;"نعم","⚠ غير مسوى مع الحسابات","✔ معتمد ومسوى")))))))))</f>
        <v/>
      </c>
      <c r="R4296">
        <f>N(R4295)+IF(A4296="عهدة",1,0)</f>
        <v/>
      </c>
      <c r="S4296">
        <f>IF(C4296="","",IF(AND(C4296&gt;=DATE(2026,9,1),C4296&lt;=DATE(2027,8,31)),(YEAR(C4296)-2026)*12+MONTH(C4296)-8,""))</f>
        <v/>
      </c>
      <c r="T4296">
        <f>IF(AND(A4296="مصروف",R4296&gt;0,I4296="موافق",S4296&lt;&gt;"",H4296&lt;&gt;""),N(G4296),0)</f>
        <v/>
      </c>
    </row>
    <row r="4297">
      <c r="A4297" s="19" t="n"/>
      <c r="B4297" s="20">
        <f>IF(A4297="","",IF(R4297=0,"⚠ أضف سطر عهدة أولًا","DMT-"&amp;TEXT(R4297,"000")))</f>
        <v/>
      </c>
      <c r="C4297" s="21" t="n"/>
      <c r="D4297" s="20">
        <f>IF(C4297="","",IF(S4297="","خارج السنة المالية",INDEX(القوائم!$D$2:$D$13,S4297)))</f>
        <v/>
      </c>
      <c r="E4297" s="22" t="n"/>
      <c r="F4297" s="23" t="n"/>
      <c r="G4297" s="23" t="n"/>
      <c r="H4297" s="22" t="n"/>
      <c r="I4297" s="19" t="n"/>
      <c r="J4297" s="21" t="n"/>
      <c r="K4297" s="19" t="n"/>
      <c r="L4297" s="19" t="n"/>
      <c r="M4297" s="21" t="n"/>
      <c r="N4297" s="22" t="n"/>
      <c r="O4297" s="24">
        <f>IF(A4297&lt;&gt;"عهدة","",SUMIFS($G$8:$G$5007,$B$8:$B$5007,B4297,$A$8:$A$5007,"مصروف",$I$8:$I$5007,"&lt;&gt;مرفوض"))</f>
        <v/>
      </c>
      <c r="P4297" s="25">
        <f>IF(A4297&lt;&gt;"عهدة","",N(F4297)-O4297)</f>
        <v/>
      </c>
      <c r="Q4297" s="26">
        <f>IF(A4297="","",IF(A4297="عهدة",IF(N(F4297)=0,"⚠ أدخل قيمة العهدة",IF(P4297&lt;0,"⛔ عجز / زيادة مصروفات "&amp;TEXT(-P4297,"#,##0"),IF(COUNTIFS($B$8:$B$5007,B4297,$A$8:$A$5007,"مصروف",$I$8:$I$5007,"&lt;&gt;مرفوض",$K$8:$K$5007,"&lt;&gt;نعم")&gt;0,"⚠ "&amp;COUNTIFS($B$8:$B$5007,B4297,$A$8:$A$5007,"مصروف",$I$8:$I$5007,"&lt;&gt;مرفوض",$K$8:$K$5007,"&lt;&gt;نعم")&amp;" مصروف غير مسوى",IF(L4297="تمت التسوية",IF(P4297=0,"✔ متوازنة وتمت التسوية","✔ تمت التسوية – متبقي "&amp;TEXT(P4297,"#,##0")),IF(P4297&gt;0,"متبقي "&amp;TEXT(P4297,"#,##0"),"✔ متوازنة"))))),IF(R4297=0,"⚠ أضف سطر عهدة أولًا",IF(OR(C4297="",N(G4297)=0),"⚠ أكمل التاريخ والقيمة",IF(S4297="","⚠ التاريخ خارج السنة المالية",IF(H4297="","⚠ اختر بند الموازنة",IF(I4297="مرفوض","✖ مرفوض من المدير",IF(I4297&lt;&gt;"موافق","⏳ بانتظار موافقة المدير",IF(K4297&lt;&gt;"نعم","⚠ غير مسوى مع الحسابات","✔ معتمد ومسوى")))))))))</f>
        <v/>
      </c>
      <c r="R4297">
        <f>N(R4296)+IF(A4297="عهدة",1,0)</f>
        <v/>
      </c>
      <c r="S4297">
        <f>IF(C4297="","",IF(AND(C4297&gt;=DATE(2026,9,1),C4297&lt;=DATE(2027,8,31)),(YEAR(C4297)-2026)*12+MONTH(C4297)-8,""))</f>
        <v/>
      </c>
      <c r="T4297">
        <f>IF(AND(A4297="مصروف",R4297&gt;0,I4297="موافق",S4297&lt;&gt;"",H4297&lt;&gt;""),N(G4297),0)</f>
        <v/>
      </c>
    </row>
    <row r="4298">
      <c r="A4298" s="19" t="n"/>
      <c r="B4298" s="20">
        <f>IF(A4298="","",IF(R4298=0,"⚠ أضف سطر عهدة أولًا","DMT-"&amp;TEXT(R4298,"000")))</f>
        <v/>
      </c>
      <c r="C4298" s="21" t="n"/>
      <c r="D4298" s="20">
        <f>IF(C4298="","",IF(S4298="","خارج السنة المالية",INDEX(القوائم!$D$2:$D$13,S4298)))</f>
        <v/>
      </c>
      <c r="E4298" s="22" t="n"/>
      <c r="F4298" s="23" t="n"/>
      <c r="G4298" s="23" t="n"/>
      <c r="H4298" s="22" t="n"/>
      <c r="I4298" s="19" t="n"/>
      <c r="J4298" s="21" t="n"/>
      <c r="K4298" s="19" t="n"/>
      <c r="L4298" s="19" t="n"/>
      <c r="M4298" s="21" t="n"/>
      <c r="N4298" s="22" t="n"/>
      <c r="O4298" s="24">
        <f>IF(A4298&lt;&gt;"عهدة","",SUMIFS($G$8:$G$5007,$B$8:$B$5007,B4298,$A$8:$A$5007,"مصروف",$I$8:$I$5007,"&lt;&gt;مرفوض"))</f>
        <v/>
      </c>
      <c r="P4298" s="25">
        <f>IF(A4298&lt;&gt;"عهدة","",N(F4298)-O4298)</f>
        <v/>
      </c>
      <c r="Q4298" s="26">
        <f>IF(A4298="","",IF(A4298="عهدة",IF(N(F4298)=0,"⚠ أدخل قيمة العهدة",IF(P4298&lt;0,"⛔ عجز / زيادة مصروفات "&amp;TEXT(-P4298,"#,##0"),IF(COUNTIFS($B$8:$B$5007,B4298,$A$8:$A$5007,"مصروف",$I$8:$I$5007,"&lt;&gt;مرفوض",$K$8:$K$5007,"&lt;&gt;نعم")&gt;0,"⚠ "&amp;COUNTIFS($B$8:$B$5007,B4298,$A$8:$A$5007,"مصروف",$I$8:$I$5007,"&lt;&gt;مرفوض",$K$8:$K$5007,"&lt;&gt;نعم")&amp;" مصروف غير مسوى",IF(L4298="تمت التسوية",IF(P4298=0,"✔ متوازنة وتمت التسوية","✔ تمت التسوية – متبقي "&amp;TEXT(P4298,"#,##0")),IF(P4298&gt;0,"متبقي "&amp;TEXT(P4298,"#,##0"),"✔ متوازنة"))))),IF(R4298=0,"⚠ أضف سطر عهدة أولًا",IF(OR(C4298="",N(G4298)=0),"⚠ أكمل التاريخ والقيمة",IF(S4298="","⚠ التاريخ خارج السنة المالية",IF(H4298="","⚠ اختر بند الموازنة",IF(I4298="مرفوض","✖ مرفوض من المدير",IF(I4298&lt;&gt;"موافق","⏳ بانتظار موافقة المدير",IF(K4298&lt;&gt;"نعم","⚠ غير مسوى مع الحسابات","✔ معتمد ومسوى")))))))))</f>
        <v/>
      </c>
      <c r="R4298">
        <f>N(R4297)+IF(A4298="عهدة",1,0)</f>
        <v/>
      </c>
      <c r="S4298">
        <f>IF(C4298="","",IF(AND(C4298&gt;=DATE(2026,9,1),C4298&lt;=DATE(2027,8,31)),(YEAR(C4298)-2026)*12+MONTH(C4298)-8,""))</f>
        <v/>
      </c>
      <c r="T4298">
        <f>IF(AND(A4298="مصروف",R4298&gt;0,I4298="موافق",S4298&lt;&gt;"",H4298&lt;&gt;""),N(G4298),0)</f>
        <v/>
      </c>
    </row>
    <row r="4299">
      <c r="A4299" s="19" t="n"/>
      <c r="B4299" s="20">
        <f>IF(A4299="","",IF(R4299=0,"⚠ أضف سطر عهدة أولًا","DMT-"&amp;TEXT(R4299,"000")))</f>
        <v/>
      </c>
      <c r="C4299" s="21" t="n"/>
      <c r="D4299" s="20">
        <f>IF(C4299="","",IF(S4299="","خارج السنة المالية",INDEX(القوائم!$D$2:$D$13,S4299)))</f>
        <v/>
      </c>
      <c r="E4299" s="22" t="n"/>
      <c r="F4299" s="23" t="n"/>
      <c r="G4299" s="23" t="n"/>
      <c r="H4299" s="22" t="n"/>
      <c r="I4299" s="19" t="n"/>
      <c r="J4299" s="21" t="n"/>
      <c r="K4299" s="19" t="n"/>
      <c r="L4299" s="19" t="n"/>
      <c r="M4299" s="21" t="n"/>
      <c r="N4299" s="22" t="n"/>
      <c r="O4299" s="24">
        <f>IF(A4299&lt;&gt;"عهدة","",SUMIFS($G$8:$G$5007,$B$8:$B$5007,B4299,$A$8:$A$5007,"مصروف",$I$8:$I$5007,"&lt;&gt;مرفوض"))</f>
        <v/>
      </c>
      <c r="P4299" s="25">
        <f>IF(A4299&lt;&gt;"عهدة","",N(F4299)-O4299)</f>
        <v/>
      </c>
      <c r="Q4299" s="26">
        <f>IF(A4299="","",IF(A4299="عهدة",IF(N(F4299)=0,"⚠ أدخل قيمة العهدة",IF(P4299&lt;0,"⛔ عجز / زيادة مصروفات "&amp;TEXT(-P4299,"#,##0"),IF(COUNTIFS($B$8:$B$5007,B4299,$A$8:$A$5007,"مصروف",$I$8:$I$5007,"&lt;&gt;مرفوض",$K$8:$K$5007,"&lt;&gt;نعم")&gt;0,"⚠ "&amp;COUNTIFS($B$8:$B$5007,B4299,$A$8:$A$5007,"مصروف",$I$8:$I$5007,"&lt;&gt;مرفوض",$K$8:$K$5007,"&lt;&gt;نعم")&amp;" مصروف غير مسوى",IF(L4299="تمت التسوية",IF(P4299=0,"✔ متوازنة وتمت التسوية","✔ تمت التسوية – متبقي "&amp;TEXT(P4299,"#,##0")),IF(P4299&gt;0,"متبقي "&amp;TEXT(P4299,"#,##0"),"✔ متوازنة"))))),IF(R4299=0,"⚠ أضف سطر عهدة أولًا",IF(OR(C4299="",N(G4299)=0),"⚠ أكمل التاريخ والقيمة",IF(S4299="","⚠ التاريخ خارج السنة المالية",IF(H4299="","⚠ اختر بند الموازنة",IF(I4299="مرفوض","✖ مرفوض من المدير",IF(I4299&lt;&gt;"موافق","⏳ بانتظار موافقة المدير",IF(K4299&lt;&gt;"نعم","⚠ غير مسوى مع الحسابات","✔ معتمد ومسوى")))))))))</f>
        <v/>
      </c>
      <c r="R4299">
        <f>N(R4298)+IF(A4299="عهدة",1,0)</f>
        <v/>
      </c>
      <c r="S4299">
        <f>IF(C4299="","",IF(AND(C4299&gt;=DATE(2026,9,1),C4299&lt;=DATE(2027,8,31)),(YEAR(C4299)-2026)*12+MONTH(C4299)-8,""))</f>
        <v/>
      </c>
      <c r="T4299">
        <f>IF(AND(A4299="مصروف",R4299&gt;0,I4299="موافق",S4299&lt;&gt;"",H4299&lt;&gt;""),N(G4299),0)</f>
        <v/>
      </c>
    </row>
    <row r="4300">
      <c r="A4300" s="19" t="n"/>
      <c r="B4300" s="20">
        <f>IF(A4300="","",IF(R4300=0,"⚠ أضف سطر عهدة أولًا","DMT-"&amp;TEXT(R4300,"000")))</f>
        <v/>
      </c>
      <c r="C4300" s="21" t="n"/>
      <c r="D4300" s="20">
        <f>IF(C4300="","",IF(S4300="","خارج السنة المالية",INDEX(القوائم!$D$2:$D$13,S4300)))</f>
        <v/>
      </c>
      <c r="E4300" s="22" t="n"/>
      <c r="F4300" s="23" t="n"/>
      <c r="G4300" s="23" t="n"/>
      <c r="H4300" s="22" t="n"/>
      <c r="I4300" s="19" t="n"/>
      <c r="J4300" s="21" t="n"/>
      <c r="K4300" s="19" t="n"/>
      <c r="L4300" s="19" t="n"/>
      <c r="M4300" s="21" t="n"/>
      <c r="N4300" s="22" t="n"/>
      <c r="O4300" s="24">
        <f>IF(A4300&lt;&gt;"عهدة","",SUMIFS($G$8:$G$5007,$B$8:$B$5007,B4300,$A$8:$A$5007,"مصروف",$I$8:$I$5007,"&lt;&gt;مرفوض"))</f>
        <v/>
      </c>
      <c r="P4300" s="25">
        <f>IF(A4300&lt;&gt;"عهدة","",N(F4300)-O4300)</f>
        <v/>
      </c>
      <c r="Q4300" s="26">
        <f>IF(A4300="","",IF(A4300="عهدة",IF(N(F4300)=0,"⚠ أدخل قيمة العهدة",IF(P4300&lt;0,"⛔ عجز / زيادة مصروفات "&amp;TEXT(-P4300,"#,##0"),IF(COUNTIFS($B$8:$B$5007,B4300,$A$8:$A$5007,"مصروف",$I$8:$I$5007,"&lt;&gt;مرفوض",$K$8:$K$5007,"&lt;&gt;نعم")&gt;0,"⚠ "&amp;COUNTIFS($B$8:$B$5007,B4300,$A$8:$A$5007,"مصروف",$I$8:$I$5007,"&lt;&gt;مرفوض",$K$8:$K$5007,"&lt;&gt;نعم")&amp;" مصروف غير مسوى",IF(L4300="تمت التسوية",IF(P4300=0,"✔ متوازنة وتمت التسوية","✔ تمت التسوية – متبقي "&amp;TEXT(P4300,"#,##0")),IF(P4300&gt;0,"متبقي "&amp;TEXT(P4300,"#,##0"),"✔ متوازنة"))))),IF(R4300=0,"⚠ أضف سطر عهدة أولًا",IF(OR(C4300="",N(G4300)=0),"⚠ أكمل التاريخ والقيمة",IF(S4300="","⚠ التاريخ خارج السنة المالية",IF(H4300="","⚠ اختر بند الموازنة",IF(I4300="مرفوض","✖ مرفوض من المدير",IF(I4300&lt;&gt;"موافق","⏳ بانتظار موافقة المدير",IF(K4300&lt;&gt;"نعم","⚠ غير مسوى مع الحسابات","✔ معتمد ومسوى")))))))))</f>
        <v/>
      </c>
      <c r="R4300">
        <f>N(R4299)+IF(A4300="عهدة",1,0)</f>
        <v/>
      </c>
      <c r="S4300">
        <f>IF(C4300="","",IF(AND(C4300&gt;=DATE(2026,9,1),C4300&lt;=DATE(2027,8,31)),(YEAR(C4300)-2026)*12+MONTH(C4300)-8,""))</f>
        <v/>
      </c>
      <c r="T4300">
        <f>IF(AND(A4300="مصروف",R4300&gt;0,I4300="موافق",S4300&lt;&gt;"",H4300&lt;&gt;""),N(G4300),0)</f>
        <v/>
      </c>
    </row>
    <row r="4301">
      <c r="A4301" s="19" t="n"/>
      <c r="B4301" s="20">
        <f>IF(A4301="","",IF(R4301=0,"⚠ أضف سطر عهدة أولًا","DMT-"&amp;TEXT(R4301,"000")))</f>
        <v/>
      </c>
      <c r="C4301" s="21" t="n"/>
      <c r="D4301" s="20">
        <f>IF(C4301="","",IF(S4301="","خارج السنة المالية",INDEX(القوائم!$D$2:$D$13,S4301)))</f>
        <v/>
      </c>
      <c r="E4301" s="22" t="n"/>
      <c r="F4301" s="23" t="n"/>
      <c r="G4301" s="23" t="n"/>
      <c r="H4301" s="22" t="n"/>
      <c r="I4301" s="19" t="n"/>
      <c r="J4301" s="21" t="n"/>
      <c r="K4301" s="19" t="n"/>
      <c r="L4301" s="19" t="n"/>
      <c r="M4301" s="21" t="n"/>
      <c r="N4301" s="22" t="n"/>
      <c r="O4301" s="24">
        <f>IF(A4301&lt;&gt;"عهدة","",SUMIFS($G$8:$G$5007,$B$8:$B$5007,B4301,$A$8:$A$5007,"مصروف",$I$8:$I$5007,"&lt;&gt;مرفوض"))</f>
        <v/>
      </c>
      <c r="P4301" s="25">
        <f>IF(A4301&lt;&gt;"عهدة","",N(F4301)-O4301)</f>
        <v/>
      </c>
      <c r="Q4301" s="26">
        <f>IF(A4301="","",IF(A4301="عهدة",IF(N(F4301)=0,"⚠ أدخل قيمة العهدة",IF(P4301&lt;0,"⛔ عجز / زيادة مصروفات "&amp;TEXT(-P4301,"#,##0"),IF(COUNTIFS($B$8:$B$5007,B4301,$A$8:$A$5007,"مصروف",$I$8:$I$5007,"&lt;&gt;مرفوض",$K$8:$K$5007,"&lt;&gt;نعم")&gt;0,"⚠ "&amp;COUNTIFS($B$8:$B$5007,B4301,$A$8:$A$5007,"مصروف",$I$8:$I$5007,"&lt;&gt;مرفوض",$K$8:$K$5007,"&lt;&gt;نعم")&amp;" مصروف غير مسوى",IF(L4301="تمت التسوية",IF(P4301=0,"✔ متوازنة وتمت التسوية","✔ تمت التسوية – متبقي "&amp;TEXT(P4301,"#,##0")),IF(P4301&gt;0,"متبقي "&amp;TEXT(P4301,"#,##0"),"✔ متوازنة"))))),IF(R4301=0,"⚠ أضف سطر عهدة أولًا",IF(OR(C4301="",N(G4301)=0),"⚠ أكمل التاريخ والقيمة",IF(S4301="","⚠ التاريخ خارج السنة المالية",IF(H4301="","⚠ اختر بند الموازنة",IF(I4301="مرفوض","✖ مرفوض من المدير",IF(I4301&lt;&gt;"موافق","⏳ بانتظار موافقة المدير",IF(K4301&lt;&gt;"نعم","⚠ غير مسوى مع الحسابات","✔ معتمد ومسوى")))))))))</f>
        <v/>
      </c>
      <c r="R4301">
        <f>N(R4300)+IF(A4301="عهدة",1,0)</f>
        <v/>
      </c>
      <c r="S4301">
        <f>IF(C4301="","",IF(AND(C4301&gt;=DATE(2026,9,1),C4301&lt;=DATE(2027,8,31)),(YEAR(C4301)-2026)*12+MONTH(C4301)-8,""))</f>
        <v/>
      </c>
      <c r="T4301">
        <f>IF(AND(A4301="مصروف",R4301&gt;0,I4301="موافق",S4301&lt;&gt;"",H4301&lt;&gt;""),N(G4301),0)</f>
        <v/>
      </c>
    </row>
    <row r="4302">
      <c r="A4302" s="19" t="n"/>
      <c r="B4302" s="20">
        <f>IF(A4302="","",IF(R4302=0,"⚠ أضف سطر عهدة أولًا","DMT-"&amp;TEXT(R4302,"000")))</f>
        <v/>
      </c>
      <c r="C4302" s="21" t="n"/>
      <c r="D4302" s="20">
        <f>IF(C4302="","",IF(S4302="","خارج السنة المالية",INDEX(القوائم!$D$2:$D$13,S4302)))</f>
        <v/>
      </c>
      <c r="E4302" s="22" t="n"/>
      <c r="F4302" s="23" t="n"/>
      <c r="G4302" s="23" t="n"/>
      <c r="H4302" s="22" t="n"/>
      <c r="I4302" s="19" t="n"/>
      <c r="J4302" s="21" t="n"/>
      <c r="K4302" s="19" t="n"/>
      <c r="L4302" s="19" t="n"/>
      <c r="M4302" s="21" t="n"/>
      <c r="N4302" s="22" t="n"/>
      <c r="O4302" s="24">
        <f>IF(A4302&lt;&gt;"عهدة","",SUMIFS($G$8:$G$5007,$B$8:$B$5007,B4302,$A$8:$A$5007,"مصروف",$I$8:$I$5007,"&lt;&gt;مرفوض"))</f>
        <v/>
      </c>
      <c r="P4302" s="25">
        <f>IF(A4302&lt;&gt;"عهدة","",N(F4302)-O4302)</f>
        <v/>
      </c>
      <c r="Q4302" s="26">
        <f>IF(A4302="","",IF(A4302="عهدة",IF(N(F4302)=0,"⚠ أدخل قيمة العهدة",IF(P4302&lt;0,"⛔ عجز / زيادة مصروفات "&amp;TEXT(-P4302,"#,##0"),IF(COUNTIFS($B$8:$B$5007,B4302,$A$8:$A$5007,"مصروف",$I$8:$I$5007,"&lt;&gt;مرفوض",$K$8:$K$5007,"&lt;&gt;نعم")&gt;0,"⚠ "&amp;COUNTIFS($B$8:$B$5007,B4302,$A$8:$A$5007,"مصروف",$I$8:$I$5007,"&lt;&gt;مرفوض",$K$8:$K$5007,"&lt;&gt;نعم")&amp;" مصروف غير مسوى",IF(L4302="تمت التسوية",IF(P4302=0,"✔ متوازنة وتمت التسوية","✔ تمت التسوية – متبقي "&amp;TEXT(P4302,"#,##0")),IF(P4302&gt;0,"متبقي "&amp;TEXT(P4302,"#,##0"),"✔ متوازنة"))))),IF(R4302=0,"⚠ أضف سطر عهدة أولًا",IF(OR(C4302="",N(G4302)=0),"⚠ أكمل التاريخ والقيمة",IF(S4302="","⚠ التاريخ خارج السنة المالية",IF(H4302="","⚠ اختر بند الموازنة",IF(I4302="مرفوض","✖ مرفوض من المدير",IF(I4302&lt;&gt;"موافق","⏳ بانتظار موافقة المدير",IF(K4302&lt;&gt;"نعم","⚠ غير مسوى مع الحسابات","✔ معتمد ومسوى")))))))))</f>
        <v/>
      </c>
      <c r="R4302">
        <f>N(R4301)+IF(A4302="عهدة",1,0)</f>
        <v/>
      </c>
      <c r="S4302">
        <f>IF(C4302="","",IF(AND(C4302&gt;=DATE(2026,9,1),C4302&lt;=DATE(2027,8,31)),(YEAR(C4302)-2026)*12+MONTH(C4302)-8,""))</f>
        <v/>
      </c>
      <c r="T4302">
        <f>IF(AND(A4302="مصروف",R4302&gt;0,I4302="موافق",S4302&lt;&gt;"",H4302&lt;&gt;""),N(G4302),0)</f>
        <v/>
      </c>
    </row>
    <row r="4303">
      <c r="A4303" s="19" t="n"/>
      <c r="B4303" s="20">
        <f>IF(A4303="","",IF(R4303=0,"⚠ أضف سطر عهدة أولًا","DMT-"&amp;TEXT(R4303,"000")))</f>
        <v/>
      </c>
      <c r="C4303" s="21" t="n"/>
      <c r="D4303" s="20">
        <f>IF(C4303="","",IF(S4303="","خارج السنة المالية",INDEX(القوائم!$D$2:$D$13,S4303)))</f>
        <v/>
      </c>
      <c r="E4303" s="22" t="n"/>
      <c r="F4303" s="23" t="n"/>
      <c r="G4303" s="23" t="n"/>
      <c r="H4303" s="22" t="n"/>
      <c r="I4303" s="19" t="n"/>
      <c r="J4303" s="21" t="n"/>
      <c r="K4303" s="19" t="n"/>
      <c r="L4303" s="19" t="n"/>
      <c r="M4303" s="21" t="n"/>
      <c r="N4303" s="22" t="n"/>
      <c r="O4303" s="24">
        <f>IF(A4303&lt;&gt;"عهدة","",SUMIFS($G$8:$G$5007,$B$8:$B$5007,B4303,$A$8:$A$5007,"مصروف",$I$8:$I$5007,"&lt;&gt;مرفوض"))</f>
        <v/>
      </c>
      <c r="P4303" s="25">
        <f>IF(A4303&lt;&gt;"عهدة","",N(F4303)-O4303)</f>
        <v/>
      </c>
      <c r="Q4303" s="26">
        <f>IF(A4303="","",IF(A4303="عهدة",IF(N(F4303)=0,"⚠ أدخل قيمة العهدة",IF(P4303&lt;0,"⛔ عجز / زيادة مصروفات "&amp;TEXT(-P4303,"#,##0"),IF(COUNTIFS($B$8:$B$5007,B4303,$A$8:$A$5007,"مصروف",$I$8:$I$5007,"&lt;&gt;مرفوض",$K$8:$K$5007,"&lt;&gt;نعم")&gt;0,"⚠ "&amp;COUNTIFS($B$8:$B$5007,B4303,$A$8:$A$5007,"مصروف",$I$8:$I$5007,"&lt;&gt;مرفوض",$K$8:$K$5007,"&lt;&gt;نعم")&amp;" مصروف غير مسوى",IF(L4303="تمت التسوية",IF(P4303=0,"✔ متوازنة وتمت التسوية","✔ تمت التسوية – متبقي "&amp;TEXT(P4303,"#,##0")),IF(P4303&gt;0,"متبقي "&amp;TEXT(P4303,"#,##0"),"✔ متوازنة"))))),IF(R4303=0,"⚠ أضف سطر عهدة أولًا",IF(OR(C4303="",N(G4303)=0),"⚠ أكمل التاريخ والقيمة",IF(S4303="","⚠ التاريخ خارج السنة المالية",IF(H4303="","⚠ اختر بند الموازنة",IF(I4303="مرفوض","✖ مرفوض من المدير",IF(I4303&lt;&gt;"موافق","⏳ بانتظار موافقة المدير",IF(K4303&lt;&gt;"نعم","⚠ غير مسوى مع الحسابات","✔ معتمد ومسوى")))))))))</f>
        <v/>
      </c>
      <c r="R4303">
        <f>N(R4302)+IF(A4303="عهدة",1,0)</f>
        <v/>
      </c>
      <c r="S4303">
        <f>IF(C4303="","",IF(AND(C4303&gt;=DATE(2026,9,1),C4303&lt;=DATE(2027,8,31)),(YEAR(C4303)-2026)*12+MONTH(C4303)-8,""))</f>
        <v/>
      </c>
      <c r="T4303">
        <f>IF(AND(A4303="مصروف",R4303&gt;0,I4303="موافق",S4303&lt;&gt;"",H4303&lt;&gt;""),N(G4303),0)</f>
        <v/>
      </c>
    </row>
    <row r="4304">
      <c r="A4304" s="19" t="n"/>
      <c r="B4304" s="20">
        <f>IF(A4304="","",IF(R4304=0,"⚠ أضف سطر عهدة أولًا","DMT-"&amp;TEXT(R4304,"000")))</f>
        <v/>
      </c>
      <c r="C4304" s="21" t="n"/>
      <c r="D4304" s="20">
        <f>IF(C4304="","",IF(S4304="","خارج السنة المالية",INDEX(القوائم!$D$2:$D$13,S4304)))</f>
        <v/>
      </c>
      <c r="E4304" s="22" t="n"/>
      <c r="F4304" s="23" t="n"/>
      <c r="G4304" s="23" t="n"/>
      <c r="H4304" s="22" t="n"/>
      <c r="I4304" s="19" t="n"/>
      <c r="J4304" s="21" t="n"/>
      <c r="K4304" s="19" t="n"/>
      <c r="L4304" s="19" t="n"/>
      <c r="M4304" s="21" t="n"/>
      <c r="N4304" s="22" t="n"/>
      <c r="O4304" s="24">
        <f>IF(A4304&lt;&gt;"عهدة","",SUMIFS($G$8:$G$5007,$B$8:$B$5007,B4304,$A$8:$A$5007,"مصروف",$I$8:$I$5007,"&lt;&gt;مرفوض"))</f>
        <v/>
      </c>
      <c r="P4304" s="25">
        <f>IF(A4304&lt;&gt;"عهدة","",N(F4304)-O4304)</f>
        <v/>
      </c>
      <c r="Q4304" s="26">
        <f>IF(A4304="","",IF(A4304="عهدة",IF(N(F4304)=0,"⚠ أدخل قيمة العهدة",IF(P4304&lt;0,"⛔ عجز / زيادة مصروفات "&amp;TEXT(-P4304,"#,##0"),IF(COUNTIFS($B$8:$B$5007,B4304,$A$8:$A$5007,"مصروف",$I$8:$I$5007,"&lt;&gt;مرفوض",$K$8:$K$5007,"&lt;&gt;نعم")&gt;0,"⚠ "&amp;COUNTIFS($B$8:$B$5007,B4304,$A$8:$A$5007,"مصروف",$I$8:$I$5007,"&lt;&gt;مرفوض",$K$8:$K$5007,"&lt;&gt;نعم")&amp;" مصروف غير مسوى",IF(L4304="تمت التسوية",IF(P4304=0,"✔ متوازنة وتمت التسوية","✔ تمت التسوية – متبقي "&amp;TEXT(P4304,"#,##0")),IF(P4304&gt;0,"متبقي "&amp;TEXT(P4304,"#,##0"),"✔ متوازنة"))))),IF(R4304=0,"⚠ أضف سطر عهدة أولًا",IF(OR(C4304="",N(G4304)=0),"⚠ أكمل التاريخ والقيمة",IF(S4304="","⚠ التاريخ خارج السنة المالية",IF(H4304="","⚠ اختر بند الموازنة",IF(I4304="مرفوض","✖ مرفوض من المدير",IF(I4304&lt;&gt;"موافق","⏳ بانتظار موافقة المدير",IF(K4304&lt;&gt;"نعم","⚠ غير مسوى مع الحسابات","✔ معتمد ومسوى")))))))))</f>
        <v/>
      </c>
      <c r="R4304">
        <f>N(R4303)+IF(A4304="عهدة",1,0)</f>
        <v/>
      </c>
      <c r="S4304">
        <f>IF(C4304="","",IF(AND(C4304&gt;=DATE(2026,9,1),C4304&lt;=DATE(2027,8,31)),(YEAR(C4304)-2026)*12+MONTH(C4304)-8,""))</f>
        <v/>
      </c>
      <c r="T4304">
        <f>IF(AND(A4304="مصروف",R4304&gt;0,I4304="موافق",S4304&lt;&gt;"",H4304&lt;&gt;""),N(G4304),0)</f>
        <v/>
      </c>
    </row>
    <row r="4305">
      <c r="A4305" s="19" t="n"/>
      <c r="B4305" s="20">
        <f>IF(A4305="","",IF(R4305=0,"⚠ أضف سطر عهدة أولًا","DMT-"&amp;TEXT(R4305,"000")))</f>
        <v/>
      </c>
      <c r="C4305" s="21" t="n"/>
      <c r="D4305" s="20">
        <f>IF(C4305="","",IF(S4305="","خارج السنة المالية",INDEX(القوائم!$D$2:$D$13,S4305)))</f>
        <v/>
      </c>
      <c r="E4305" s="22" t="n"/>
      <c r="F4305" s="23" t="n"/>
      <c r="G4305" s="23" t="n"/>
      <c r="H4305" s="22" t="n"/>
      <c r="I4305" s="19" t="n"/>
      <c r="J4305" s="21" t="n"/>
      <c r="K4305" s="19" t="n"/>
      <c r="L4305" s="19" t="n"/>
      <c r="M4305" s="21" t="n"/>
      <c r="N4305" s="22" t="n"/>
      <c r="O4305" s="24">
        <f>IF(A4305&lt;&gt;"عهدة","",SUMIFS($G$8:$G$5007,$B$8:$B$5007,B4305,$A$8:$A$5007,"مصروف",$I$8:$I$5007,"&lt;&gt;مرفوض"))</f>
        <v/>
      </c>
      <c r="P4305" s="25">
        <f>IF(A4305&lt;&gt;"عهدة","",N(F4305)-O4305)</f>
        <v/>
      </c>
      <c r="Q4305" s="26">
        <f>IF(A4305="","",IF(A4305="عهدة",IF(N(F4305)=0,"⚠ أدخل قيمة العهدة",IF(P4305&lt;0,"⛔ عجز / زيادة مصروفات "&amp;TEXT(-P4305,"#,##0"),IF(COUNTIFS($B$8:$B$5007,B4305,$A$8:$A$5007,"مصروف",$I$8:$I$5007,"&lt;&gt;مرفوض",$K$8:$K$5007,"&lt;&gt;نعم")&gt;0,"⚠ "&amp;COUNTIFS($B$8:$B$5007,B4305,$A$8:$A$5007,"مصروف",$I$8:$I$5007,"&lt;&gt;مرفوض",$K$8:$K$5007,"&lt;&gt;نعم")&amp;" مصروف غير مسوى",IF(L4305="تمت التسوية",IF(P4305=0,"✔ متوازنة وتمت التسوية","✔ تمت التسوية – متبقي "&amp;TEXT(P4305,"#,##0")),IF(P4305&gt;0,"متبقي "&amp;TEXT(P4305,"#,##0"),"✔ متوازنة"))))),IF(R4305=0,"⚠ أضف سطر عهدة أولًا",IF(OR(C4305="",N(G4305)=0),"⚠ أكمل التاريخ والقيمة",IF(S4305="","⚠ التاريخ خارج السنة المالية",IF(H4305="","⚠ اختر بند الموازنة",IF(I4305="مرفوض","✖ مرفوض من المدير",IF(I4305&lt;&gt;"موافق","⏳ بانتظار موافقة المدير",IF(K4305&lt;&gt;"نعم","⚠ غير مسوى مع الحسابات","✔ معتمد ومسوى")))))))))</f>
        <v/>
      </c>
      <c r="R4305">
        <f>N(R4304)+IF(A4305="عهدة",1,0)</f>
        <v/>
      </c>
      <c r="S4305">
        <f>IF(C4305="","",IF(AND(C4305&gt;=DATE(2026,9,1),C4305&lt;=DATE(2027,8,31)),(YEAR(C4305)-2026)*12+MONTH(C4305)-8,""))</f>
        <v/>
      </c>
      <c r="T4305">
        <f>IF(AND(A4305="مصروف",R4305&gt;0,I4305="موافق",S4305&lt;&gt;"",H4305&lt;&gt;""),N(G4305),0)</f>
        <v/>
      </c>
    </row>
    <row r="4306">
      <c r="A4306" s="19" t="n"/>
      <c r="B4306" s="20">
        <f>IF(A4306="","",IF(R4306=0,"⚠ أضف سطر عهدة أولًا","DMT-"&amp;TEXT(R4306,"000")))</f>
        <v/>
      </c>
      <c r="C4306" s="21" t="n"/>
      <c r="D4306" s="20">
        <f>IF(C4306="","",IF(S4306="","خارج السنة المالية",INDEX(القوائم!$D$2:$D$13,S4306)))</f>
        <v/>
      </c>
      <c r="E4306" s="22" t="n"/>
      <c r="F4306" s="23" t="n"/>
      <c r="G4306" s="23" t="n"/>
      <c r="H4306" s="22" t="n"/>
      <c r="I4306" s="19" t="n"/>
      <c r="J4306" s="21" t="n"/>
      <c r="K4306" s="19" t="n"/>
      <c r="L4306" s="19" t="n"/>
      <c r="M4306" s="21" t="n"/>
      <c r="N4306" s="22" t="n"/>
      <c r="O4306" s="24">
        <f>IF(A4306&lt;&gt;"عهدة","",SUMIFS($G$8:$G$5007,$B$8:$B$5007,B4306,$A$8:$A$5007,"مصروف",$I$8:$I$5007,"&lt;&gt;مرفوض"))</f>
        <v/>
      </c>
      <c r="P4306" s="25">
        <f>IF(A4306&lt;&gt;"عهدة","",N(F4306)-O4306)</f>
        <v/>
      </c>
      <c r="Q4306" s="26">
        <f>IF(A4306="","",IF(A4306="عهدة",IF(N(F4306)=0,"⚠ أدخل قيمة العهدة",IF(P4306&lt;0,"⛔ عجز / زيادة مصروفات "&amp;TEXT(-P4306,"#,##0"),IF(COUNTIFS($B$8:$B$5007,B4306,$A$8:$A$5007,"مصروف",$I$8:$I$5007,"&lt;&gt;مرفوض",$K$8:$K$5007,"&lt;&gt;نعم")&gt;0,"⚠ "&amp;COUNTIFS($B$8:$B$5007,B4306,$A$8:$A$5007,"مصروف",$I$8:$I$5007,"&lt;&gt;مرفوض",$K$8:$K$5007,"&lt;&gt;نعم")&amp;" مصروف غير مسوى",IF(L4306="تمت التسوية",IF(P4306=0,"✔ متوازنة وتمت التسوية","✔ تمت التسوية – متبقي "&amp;TEXT(P4306,"#,##0")),IF(P4306&gt;0,"متبقي "&amp;TEXT(P4306,"#,##0"),"✔ متوازنة"))))),IF(R4306=0,"⚠ أضف سطر عهدة أولًا",IF(OR(C4306="",N(G4306)=0),"⚠ أكمل التاريخ والقيمة",IF(S4306="","⚠ التاريخ خارج السنة المالية",IF(H4306="","⚠ اختر بند الموازنة",IF(I4306="مرفوض","✖ مرفوض من المدير",IF(I4306&lt;&gt;"موافق","⏳ بانتظار موافقة المدير",IF(K4306&lt;&gt;"نعم","⚠ غير مسوى مع الحسابات","✔ معتمد ومسوى")))))))))</f>
        <v/>
      </c>
      <c r="R4306">
        <f>N(R4305)+IF(A4306="عهدة",1,0)</f>
        <v/>
      </c>
      <c r="S4306">
        <f>IF(C4306="","",IF(AND(C4306&gt;=DATE(2026,9,1),C4306&lt;=DATE(2027,8,31)),(YEAR(C4306)-2026)*12+MONTH(C4306)-8,""))</f>
        <v/>
      </c>
      <c r="T4306">
        <f>IF(AND(A4306="مصروف",R4306&gt;0,I4306="موافق",S4306&lt;&gt;"",H4306&lt;&gt;""),N(G4306),0)</f>
        <v/>
      </c>
    </row>
    <row r="4307">
      <c r="A4307" s="19" t="n"/>
      <c r="B4307" s="20">
        <f>IF(A4307="","",IF(R4307=0,"⚠ أضف سطر عهدة أولًا","DMT-"&amp;TEXT(R4307,"000")))</f>
        <v/>
      </c>
      <c r="C4307" s="21" t="n"/>
      <c r="D4307" s="20">
        <f>IF(C4307="","",IF(S4307="","خارج السنة المالية",INDEX(القوائم!$D$2:$D$13,S4307)))</f>
        <v/>
      </c>
      <c r="E4307" s="22" t="n"/>
      <c r="F4307" s="23" t="n"/>
      <c r="G4307" s="23" t="n"/>
      <c r="H4307" s="22" t="n"/>
      <c r="I4307" s="19" t="n"/>
      <c r="J4307" s="21" t="n"/>
      <c r="K4307" s="19" t="n"/>
      <c r="L4307" s="19" t="n"/>
      <c r="M4307" s="21" t="n"/>
      <c r="N4307" s="22" t="n"/>
      <c r="O4307" s="24">
        <f>IF(A4307&lt;&gt;"عهدة","",SUMIFS($G$8:$G$5007,$B$8:$B$5007,B4307,$A$8:$A$5007,"مصروف",$I$8:$I$5007,"&lt;&gt;مرفوض"))</f>
        <v/>
      </c>
      <c r="P4307" s="25">
        <f>IF(A4307&lt;&gt;"عهدة","",N(F4307)-O4307)</f>
        <v/>
      </c>
      <c r="Q4307" s="26">
        <f>IF(A4307="","",IF(A4307="عهدة",IF(N(F4307)=0,"⚠ أدخل قيمة العهدة",IF(P4307&lt;0,"⛔ عجز / زيادة مصروفات "&amp;TEXT(-P4307,"#,##0"),IF(COUNTIFS($B$8:$B$5007,B4307,$A$8:$A$5007,"مصروف",$I$8:$I$5007,"&lt;&gt;مرفوض",$K$8:$K$5007,"&lt;&gt;نعم")&gt;0,"⚠ "&amp;COUNTIFS($B$8:$B$5007,B4307,$A$8:$A$5007,"مصروف",$I$8:$I$5007,"&lt;&gt;مرفوض",$K$8:$K$5007,"&lt;&gt;نعم")&amp;" مصروف غير مسوى",IF(L4307="تمت التسوية",IF(P4307=0,"✔ متوازنة وتمت التسوية","✔ تمت التسوية – متبقي "&amp;TEXT(P4307,"#,##0")),IF(P4307&gt;0,"متبقي "&amp;TEXT(P4307,"#,##0"),"✔ متوازنة"))))),IF(R4307=0,"⚠ أضف سطر عهدة أولًا",IF(OR(C4307="",N(G4307)=0),"⚠ أكمل التاريخ والقيمة",IF(S4307="","⚠ التاريخ خارج السنة المالية",IF(H4307="","⚠ اختر بند الموازنة",IF(I4307="مرفوض","✖ مرفوض من المدير",IF(I4307&lt;&gt;"موافق","⏳ بانتظار موافقة المدير",IF(K4307&lt;&gt;"نعم","⚠ غير مسوى مع الحسابات","✔ معتمد ومسوى")))))))))</f>
        <v/>
      </c>
      <c r="R4307">
        <f>N(R4306)+IF(A4307="عهدة",1,0)</f>
        <v/>
      </c>
      <c r="S4307">
        <f>IF(C4307="","",IF(AND(C4307&gt;=DATE(2026,9,1),C4307&lt;=DATE(2027,8,31)),(YEAR(C4307)-2026)*12+MONTH(C4307)-8,""))</f>
        <v/>
      </c>
      <c r="T4307">
        <f>IF(AND(A4307="مصروف",R4307&gt;0,I4307="موافق",S4307&lt;&gt;"",H4307&lt;&gt;""),N(G4307),0)</f>
        <v/>
      </c>
    </row>
    <row r="4308">
      <c r="A4308" s="19" t="n"/>
      <c r="B4308" s="20">
        <f>IF(A4308="","",IF(R4308=0,"⚠ أضف سطر عهدة أولًا","DMT-"&amp;TEXT(R4308,"000")))</f>
        <v/>
      </c>
      <c r="C4308" s="21" t="n"/>
      <c r="D4308" s="20">
        <f>IF(C4308="","",IF(S4308="","خارج السنة المالية",INDEX(القوائم!$D$2:$D$13,S4308)))</f>
        <v/>
      </c>
      <c r="E4308" s="22" t="n"/>
      <c r="F4308" s="23" t="n"/>
      <c r="G4308" s="23" t="n"/>
      <c r="H4308" s="22" t="n"/>
      <c r="I4308" s="19" t="n"/>
      <c r="J4308" s="21" t="n"/>
      <c r="K4308" s="19" t="n"/>
      <c r="L4308" s="19" t="n"/>
      <c r="M4308" s="21" t="n"/>
      <c r="N4308" s="22" t="n"/>
      <c r="O4308" s="24">
        <f>IF(A4308&lt;&gt;"عهدة","",SUMIFS($G$8:$G$5007,$B$8:$B$5007,B4308,$A$8:$A$5007,"مصروف",$I$8:$I$5007,"&lt;&gt;مرفوض"))</f>
        <v/>
      </c>
      <c r="P4308" s="25">
        <f>IF(A4308&lt;&gt;"عهدة","",N(F4308)-O4308)</f>
        <v/>
      </c>
      <c r="Q4308" s="26">
        <f>IF(A4308="","",IF(A4308="عهدة",IF(N(F4308)=0,"⚠ أدخل قيمة العهدة",IF(P4308&lt;0,"⛔ عجز / زيادة مصروفات "&amp;TEXT(-P4308,"#,##0"),IF(COUNTIFS($B$8:$B$5007,B4308,$A$8:$A$5007,"مصروف",$I$8:$I$5007,"&lt;&gt;مرفوض",$K$8:$K$5007,"&lt;&gt;نعم")&gt;0,"⚠ "&amp;COUNTIFS($B$8:$B$5007,B4308,$A$8:$A$5007,"مصروف",$I$8:$I$5007,"&lt;&gt;مرفوض",$K$8:$K$5007,"&lt;&gt;نعم")&amp;" مصروف غير مسوى",IF(L4308="تمت التسوية",IF(P4308=0,"✔ متوازنة وتمت التسوية","✔ تمت التسوية – متبقي "&amp;TEXT(P4308,"#,##0")),IF(P4308&gt;0,"متبقي "&amp;TEXT(P4308,"#,##0"),"✔ متوازنة"))))),IF(R4308=0,"⚠ أضف سطر عهدة أولًا",IF(OR(C4308="",N(G4308)=0),"⚠ أكمل التاريخ والقيمة",IF(S4308="","⚠ التاريخ خارج السنة المالية",IF(H4308="","⚠ اختر بند الموازنة",IF(I4308="مرفوض","✖ مرفوض من المدير",IF(I4308&lt;&gt;"موافق","⏳ بانتظار موافقة المدير",IF(K4308&lt;&gt;"نعم","⚠ غير مسوى مع الحسابات","✔ معتمد ومسوى")))))))))</f>
        <v/>
      </c>
      <c r="R4308">
        <f>N(R4307)+IF(A4308="عهدة",1,0)</f>
        <v/>
      </c>
      <c r="S4308">
        <f>IF(C4308="","",IF(AND(C4308&gt;=DATE(2026,9,1),C4308&lt;=DATE(2027,8,31)),(YEAR(C4308)-2026)*12+MONTH(C4308)-8,""))</f>
        <v/>
      </c>
      <c r="T4308">
        <f>IF(AND(A4308="مصروف",R4308&gt;0,I4308="موافق",S4308&lt;&gt;"",H4308&lt;&gt;""),N(G4308),0)</f>
        <v/>
      </c>
    </row>
    <row r="4309">
      <c r="A4309" s="19" t="n"/>
      <c r="B4309" s="20">
        <f>IF(A4309="","",IF(R4309=0,"⚠ أضف سطر عهدة أولًا","DMT-"&amp;TEXT(R4309,"000")))</f>
        <v/>
      </c>
      <c r="C4309" s="21" t="n"/>
      <c r="D4309" s="20">
        <f>IF(C4309="","",IF(S4309="","خارج السنة المالية",INDEX(القوائم!$D$2:$D$13,S4309)))</f>
        <v/>
      </c>
      <c r="E4309" s="22" t="n"/>
      <c r="F4309" s="23" t="n"/>
      <c r="G4309" s="23" t="n"/>
      <c r="H4309" s="22" t="n"/>
      <c r="I4309" s="19" t="n"/>
      <c r="J4309" s="21" t="n"/>
      <c r="K4309" s="19" t="n"/>
      <c r="L4309" s="19" t="n"/>
      <c r="M4309" s="21" t="n"/>
      <c r="N4309" s="22" t="n"/>
      <c r="O4309" s="24">
        <f>IF(A4309&lt;&gt;"عهدة","",SUMIFS($G$8:$G$5007,$B$8:$B$5007,B4309,$A$8:$A$5007,"مصروف",$I$8:$I$5007,"&lt;&gt;مرفوض"))</f>
        <v/>
      </c>
      <c r="P4309" s="25">
        <f>IF(A4309&lt;&gt;"عهدة","",N(F4309)-O4309)</f>
        <v/>
      </c>
      <c r="Q4309" s="26">
        <f>IF(A4309="","",IF(A4309="عهدة",IF(N(F4309)=0,"⚠ أدخل قيمة العهدة",IF(P4309&lt;0,"⛔ عجز / زيادة مصروفات "&amp;TEXT(-P4309,"#,##0"),IF(COUNTIFS($B$8:$B$5007,B4309,$A$8:$A$5007,"مصروف",$I$8:$I$5007,"&lt;&gt;مرفوض",$K$8:$K$5007,"&lt;&gt;نعم")&gt;0,"⚠ "&amp;COUNTIFS($B$8:$B$5007,B4309,$A$8:$A$5007,"مصروف",$I$8:$I$5007,"&lt;&gt;مرفوض",$K$8:$K$5007,"&lt;&gt;نعم")&amp;" مصروف غير مسوى",IF(L4309="تمت التسوية",IF(P4309=0,"✔ متوازنة وتمت التسوية","✔ تمت التسوية – متبقي "&amp;TEXT(P4309,"#,##0")),IF(P4309&gt;0,"متبقي "&amp;TEXT(P4309,"#,##0"),"✔ متوازنة"))))),IF(R4309=0,"⚠ أضف سطر عهدة أولًا",IF(OR(C4309="",N(G4309)=0),"⚠ أكمل التاريخ والقيمة",IF(S4309="","⚠ التاريخ خارج السنة المالية",IF(H4309="","⚠ اختر بند الموازنة",IF(I4309="مرفوض","✖ مرفوض من المدير",IF(I4309&lt;&gt;"موافق","⏳ بانتظار موافقة المدير",IF(K4309&lt;&gt;"نعم","⚠ غير مسوى مع الحسابات","✔ معتمد ومسوى")))))))))</f>
        <v/>
      </c>
      <c r="R4309">
        <f>N(R4308)+IF(A4309="عهدة",1,0)</f>
        <v/>
      </c>
      <c r="S4309">
        <f>IF(C4309="","",IF(AND(C4309&gt;=DATE(2026,9,1),C4309&lt;=DATE(2027,8,31)),(YEAR(C4309)-2026)*12+MONTH(C4309)-8,""))</f>
        <v/>
      </c>
      <c r="T4309">
        <f>IF(AND(A4309="مصروف",R4309&gt;0,I4309="موافق",S4309&lt;&gt;"",H4309&lt;&gt;""),N(G4309),0)</f>
        <v/>
      </c>
    </row>
    <row r="4310">
      <c r="A4310" s="19" t="n"/>
      <c r="B4310" s="20">
        <f>IF(A4310="","",IF(R4310=0,"⚠ أضف سطر عهدة أولًا","DMT-"&amp;TEXT(R4310,"000")))</f>
        <v/>
      </c>
      <c r="C4310" s="21" t="n"/>
      <c r="D4310" s="20">
        <f>IF(C4310="","",IF(S4310="","خارج السنة المالية",INDEX(القوائم!$D$2:$D$13,S4310)))</f>
        <v/>
      </c>
      <c r="E4310" s="22" t="n"/>
      <c r="F4310" s="23" t="n"/>
      <c r="G4310" s="23" t="n"/>
      <c r="H4310" s="22" t="n"/>
      <c r="I4310" s="19" t="n"/>
      <c r="J4310" s="21" t="n"/>
      <c r="K4310" s="19" t="n"/>
      <c r="L4310" s="19" t="n"/>
      <c r="M4310" s="21" t="n"/>
      <c r="N4310" s="22" t="n"/>
      <c r="O4310" s="24">
        <f>IF(A4310&lt;&gt;"عهدة","",SUMIFS($G$8:$G$5007,$B$8:$B$5007,B4310,$A$8:$A$5007,"مصروف",$I$8:$I$5007,"&lt;&gt;مرفوض"))</f>
        <v/>
      </c>
      <c r="P4310" s="25">
        <f>IF(A4310&lt;&gt;"عهدة","",N(F4310)-O4310)</f>
        <v/>
      </c>
      <c r="Q4310" s="26">
        <f>IF(A4310="","",IF(A4310="عهدة",IF(N(F4310)=0,"⚠ أدخل قيمة العهدة",IF(P4310&lt;0,"⛔ عجز / زيادة مصروفات "&amp;TEXT(-P4310,"#,##0"),IF(COUNTIFS($B$8:$B$5007,B4310,$A$8:$A$5007,"مصروف",$I$8:$I$5007,"&lt;&gt;مرفوض",$K$8:$K$5007,"&lt;&gt;نعم")&gt;0,"⚠ "&amp;COUNTIFS($B$8:$B$5007,B4310,$A$8:$A$5007,"مصروف",$I$8:$I$5007,"&lt;&gt;مرفوض",$K$8:$K$5007,"&lt;&gt;نعم")&amp;" مصروف غير مسوى",IF(L4310="تمت التسوية",IF(P4310=0,"✔ متوازنة وتمت التسوية","✔ تمت التسوية – متبقي "&amp;TEXT(P4310,"#,##0")),IF(P4310&gt;0,"متبقي "&amp;TEXT(P4310,"#,##0"),"✔ متوازنة"))))),IF(R4310=0,"⚠ أضف سطر عهدة أولًا",IF(OR(C4310="",N(G4310)=0),"⚠ أكمل التاريخ والقيمة",IF(S4310="","⚠ التاريخ خارج السنة المالية",IF(H4310="","⚠ اختر بند الموازنة",IF(I4310="مرفوض","✖ مرفوض من المدير",IF(I4310&lt;&gt;"موافق","⏳ بانتظار موافقة المدير",IF(K4310&lt;&gt;"نعم","⚠ غير مسوى مع الحسابات","✔ معتمد ومسوى")))))))))</f>
        <v/>
      </c>
      <c r="R4310">
        <f>N(R4309)+IF(A4310="عهدة",1,0)</f>
        <v/>
      </c>
      <c r="S4310">
        <f>IF(C4310="","",IF(AND(C4310&gt;=DATE(2026,9,1),C4310&lt;=DATE(2027,8,31)),(YEAR(C4310)-2026)*12+MONTH(C4310)-8,""))</f>
        <v/>
      </c>
      <c r="T4310">
        <f>IF(AND(A4310="مصروف",R4310&gt;0,I4310="موافق",S4310&lt;&gt;"",H4310&lt;&gt;""),N(G4310),0)</f>
        <v/>
      </c>
    </row>
    <row r="4311">
      <c r="A4311" s="19" t="n"/>
      <c r="B4311" s="20">
        <f>IF(A4311="","",IF(R4311=0,"⚠ أضف سطر عهدة أولًا","DMT-"&amp;TEXT(R4311,"000")))</f>
        <v/>
      </c>
      <c r="C4311" s="21" t="n"/>
      <c r="D4311" s="20">
        <f>IF(C4311="","",IF(S4311="","خارج السنة المالية",INDEX(القوائم!$D$2:$D$13,S4311)))</f>
        <v/>
      </c>
      <c r="E4311" s="22" t="n"/>
      <c r="F4311" s="23" t="n"/>
      <c r="G4311" s="23" t="n"/>
      <c r="H4311" s="22" t="n"/>
      <c r="I4311" s="19" t="n"/>
      <c r="J4311" s="21" t="n"/>
      <c r="K4311" s="19" t="n"/>
      <c r="L4311" s="19" t="n"/>
      <c r="M4311" s="21" t="n"/>
      <c r="N4311" s="22" t="n"/>
      <c r="O4311" s="24">
        <f>IF(A4311&lt;&gt;"عهدة","",SUMIFS($G$8:$G$5007,$B$8:$B$5007,B4311,$A$8:$A$5007,"مصروف",$I$8:$I$5007,"&lt;&gt;مرفوض"))</f>
        <v/>
      </c>
      <c r="P4311" s="25">
        <f>IF(A4311&lt;&gt;"عهدة","",N(F4311)-O4311)</f>
        <v/>
      </c>
      <c r="Q4311" s="26">
        <f>IF(A4311="","",IF(A4311="عهدة",IF(N(F4311)=0,"⚠ أدخل قيمة العهدة",IF(P4311&lt;0,"⛔ عجز / زيادة مصروفات "&amp;TEXT(-P4311,"#,##0"),IF(COUNTIFS($B$8:$B$5007,B4311,$A$8:$A$5007,"مصروف",$I$8:$I$5007,"&lt;&gt;مرفوض",$K$8:$K$5007,"&lt;&gt;نعم")&gt;0,"⚠ "&amp;COUNTIFS($B$8:$B$5007,B4311,$A$8:$A$5007,"مصروف",$I$8:$I$5007,"&lt;&gt;مرفوض",$K$8:$K$5007,"&lt;&gt;نعم")&amp;" مصروف غير مسوى",IF(L4311="تمت التسوية",IF(P4311=0,"✔ متوازنة وتمت التسوية","✔ تمت التسوية – متبقي "&amp;TEXT(P4311,"#,##0")),IF(P4311&gt;0,"متبقي "&amp;TEXT(P4311,"#,##0"),"✔ متوازنة"))))),IF(R4311=0,"⚠ أضف سطر عهدة أولًا",IF(OR(C4311="",N(G4311)=0),"⚠ أكمل التاريخ والقيمة",IF(S4311="","⚠ التاريخ خارج السنة المالية",IF(H4311="","⚠ اختر بند الموازنة",IF(I4311="مرفوض","✖ مرفوض من المدير",IF(I4311&lt;&gt;"موافق","⏳ بانتظار موافقة المدير",IF(K4311&lt;&gt;"نعم","⚠ غير مسوى مع الحسابات","✔ معتمد ومسوى")))))))))</f>
        <v/>
      </c>
      <c r="R4311">
        <f>N(R4310)+IF(A4311="عهدة",1,0)</f>
        <v/>
      </c>
      <c r="S4311">
        <f>IF(C4311="","",IF(AND(C4311&gt;=DATE(2026,9,1),C4311&lt;=DATE(2027,8,31)),(YEAR(C4311)-2026)*12+MONTH(C4311)-8,""))</f>
        <v/>
      </c>
      <c r="T4311">
        <f>IF(AND(A4311="مصروف",R4311&gt;0,I4311="موافق",S4311&lt;&gt;"",H4311&lt;&gt;""),N(G4311),0)</f>
        <v/>
      </c>
    </row>
    <row r="4312">
      <c r="A4312" s="19" t="n"/>
      <c r="B4312" s="20">
        <f>IF(A4312="","",IF(R4312=0,"⚠ أضف سطر عهدة أولًا","DMT-"&amp;TEXT(R4312,"000")))</f>
        <v/>
      </c>
      <c r="C4312" s="21" t="n"/>
      <c r="D4312" s="20">
        <f>IF(C4312="","",IF(S4312="","خارج السنة المالية",INDEX(القوائم!$D$2:$D$13,S4312)))</f>
        <v/>
      </c>
      <c r="E4312" s="22" t="n"/>
      <c r="F4312" s="23" t="n"/>
      <c r="G4312" s="23" t="n"/>
      <c r="H4312" s="22" t="n"/>
      <c r="I4312" s="19" t="n"/>
      <c r="J4312" s="21" t="n"/>
      <c r="K4312" s="19" t="n"/>
      <c r="L4312" s="19" t="n"/>
      <c r="M4312" s="21" t="n"/>
      <c r="N4312" s="22" t="n"/>
      <c r="O4312" s="24">
        <f>IF(A4312&lt;&gt;"عهدة","",SUMIFS($G$8:$G$5007,$B$8:$B$5007,B4312,$A$8:$A$5007,"مصروف",$I$8:$I$5007,"&lt;&gt;مرفوض"))</f>
        <v/>
      </c>
      <c r="P4312" s="25">
        <f>IF(A4312&lt;&gt;"عهدة","",N(F4312)-O4312)</f>
        <v/>
      </c>
      <c r="Q4312" s="26">
        <f>IF(A4312="","",IF(A4312="عهدة",IF(N(F4312)=0,"⚠ أدخل قيمة العهدة",IF(P4312&lt;0,"⛔ عجز / زيادة مصروفات "&amp;TEXT(-P4312,"#,##0"),IF(COUNTIFS($B$8:$B$5007,B4312,$A$8:$A$5007,"مصروف",$I$8:$I$5007,"&lt;&gt;مرفوض",$K$8:$K$5007,"&lt;&gt;نعم")&gt;0,"⚠ "&amp;COUNTIFS($B$8:$B$5007,B4312,$A$8:$A$5007,"مصروف",$I$8:$I$5007,"&lt;&gt;مرفوض",$K$8:$K$5007,"&lt;&gt;نعم")&amp;" مصروف غير مسوى",IF(L4312="تمت التسوية",IF(P4312=0,"✔ متوازنة وتمت التسوية","✔ تمت التسوية – متبقي "&amp;TEXT(P4312,"#,##0")),IF(P4312&gt;0,"متبقي "&amp;TEXT(P4312,"#,##0"),"✔ متوازنة"))))),IF(R4312=0,"⚠ أضف سطر عهدة أولًا",IF(OR(C4312="",N(G4312)=0),"⚠ أكمل التاريخ والقيمة",IF(S4312="","⚠ التاريخ خارج السنة المالية",IF(H4312="","⚠ اختر بند الموازنة",IF(I4312="مرفوض","✖ مرفوض من المدير",IF(I4312&lt;&gt;"موافق","⏳ بانتظار موافقة المدير",IF(K4312&lt;&gt;"نعم","⚠ غير مسوى مع الحسابات","✔ معتمد ومسوى")))))))))</f>
        <v/>
      </c>
      <c r="R4312">
        <f>N(R4311)+IF(A4312="عهدة",1,0)</f>
        <v/>
      </c>
      <c r="S4312">
        <f>IF(C4312="","",IF(AND(C4312&gt;=DATE(2026,9,1),C4312&lt;=DATE(2027,8,31)),(YEAR(C4312)-2026)*12+MONTH(C4312)-8,""))</f>
        <v/>
      </c>
      <c r="T4312">
        <f>IF(AND(A4312="مصروف",R4312&gt;0,I4312="موافق",S4312&lt;&gt;"",H4312&lt;&gt;""),N(G4312),0)</f>
        <v/>
      </c>
    </row>
    <row r="4313">
      <c r="A4313" s="19" t="n"/>
      <c r="B4313" s="20">
        <f>IF(A4313="","",IF(R4313=0,"⚠ أضف سطر عهدة أولًا","DMT-"&amp;TEXT(R4313,"000")))</f>
        <v/>
      </c>
      <c r="C4313" s="21" t="n"/>
      <c r="D4313" s="20">
        <f>IF(C4313="","",IF(S4313="","خارج السنة المالية",INDEX(القوائم!$D$2:$D$13,S4313)))</f>
        <v/>
      </c>
      <c r="E4313" s="22" t="n"/>
      <c r="F4313" s="23" t="n"/>
      <c r="G4313" s="23" t="n"/>
      <c r="H4313" s="22" t="n"/>
      <c r="I4313" s="19" t="n"/>
      <c r="J4313" s="21" t="n"/>
      <c r="K4313" s="19" t="n"/>
      <c r="L4313" s="19" t="n"/>
      <c r="M4313" s="21" t="n"/>
      <c r="N4313" s="22" t="n"/>
      <c r="O4313" s="24">
        <f>IF(A4313&lt;&gt;"عهدة","",SUMIFS($G$8:$G$5007,$B$8:$B$5007,B4313,$A$8:$A$5007,"مصروف",$I$8:$I$5007,"&lt;&gt;مرفوض"))</f>
        <v/>
      </c>
      <c r="P4313" s="25">
        <f>IF(A4313&lt;&gt;"عهدة","",N(F4313)-O4313)</f>
        <v/>
      </c>
      <c r="Q4313" s="26">
        <f>IF(A4313="","",IF(A4313="عهدة",IF(N(F4313)=0,"⚠ أدخل قيمة العهدة",IF(P4313&lt;0,"⛔ عجز / زيادة مصروفات "&amp;TEXT(-P4313,"#,##0"),IF(COUNTIFS($B$8:$B$5007,B4313,$A$8:$A$5007,"مصروف",$I$8:$I$5007,"&lt;&gt;مرفوض",$K$8:$K$5007,"&lt;&gt;نعم")&gt;0,"⚠ "&amp;COUNTIFS($B$8:$B$5007,B4313,$A$8:$A$5007,"مصروف",$I$8:$I$5007,"&lt;&gt;مرفوض",$K$8:$K$5007,"&lt;&gt;نعم")&amp;" مصروف غير مسوى",IF(L4313="تمت التسوية",IF(P4313=0,"✔ متوازنة وتمت التسوية","✔ تمت التسوية – متبقي "&amp;TEXT(P4313,"#,##0")),IF(P4313&gt;0,"متبقي "&amp;TEXT(P4313,"#,##0"),"✔ متوازنة"))))),IF(R4313=0,"⚠ أضف سطر عهدة أولًا",IF(OR(C4313="",N(G4313)=0),"⚠ أكمل التاريخ والقيمة",IF(S4313="","⚠ التاريخ خارج السنة المالية",IF(H4313="","⚠ اختر بند الموازنة",IF(I4313="مرفوض","✖ مرفوض من المدير",IF(I4313&lt;&gt;"موافق","⏳ بانتظار موافقة المدير",IF(K4313&lt;&gt;"نعم","⚠ غير مسوى مع الحسابات","✔ معتمد ومسوى")))))))))</f>
        <v/>
      </c>
      <c r="R4313">
        <f>N(R4312)+IF(A4313="عهدة",1,0)</f>
        <v/>
      </c>
      <c r="S4313">
        <f>IF(C4313="","",IF(AND(C4313&gt;=DATE(2026,9,1),C4313&lt;=DATE(2027,8,31)),(YEAR(C4313)-2026)*12+MONTH(C4313)-8,""))</f>
        <v/>
      </c>
      <c r="T4313">
        <f>IF(AND(A4313="مصروف",R4313&gt;0,I4313="موافق",S4313&lt;&gt;"",H4313&lt;&gt;""),N(G4313),0)</f>
        <v/>
      </c>
    </row>
    <row r="4314">
      <c r="A4314" s="19" t="n"/>
      <c r="B4314" s="20">
        <f>IF(A4314="","",IF(R4314=0,"⚠ أضف سطر عهدة أولًا","DMT-"&amp;TEXT(R4314,"000")))</f>
        <v/>
      </c>
      <c r="C4314" s="21" t="n"/>
      <c r="D4314" s="20">
        <f>IF(C4314="","",IF(S4314="","خارج السنة المالية",INDEX(القوائم!$D$2:$D$13,S4314)))</f>
        <v/>
      </c>
      <c r="E4314" s="22" t="n"/>
      <c r="F4314" s="23" t="n"/>
      <c r="G4314" s="23" t="n"/>
      <c r="H4314" s="22" t="n"/>
      <c r="I4314" s="19" t="n"/>
      <c r="J4314" s="21" t="n"/>
      <c r="K4314" s="19" t="n"/>
      <c r="L4314" s="19" t="n"/>
      <c r="M4314" s="21" t="n"/>
      <c r="N4314" s="22" t="n"/>
      <c r="O4314" s="24">
        <f>IF(A4314&lt;&gt;"عهدة","",SUMIFS($G$8:$G$5007,$B$8:$B$5007,B4314,$A$8:$A$5007,"مصروف",$I$8:$I$5007,"&lt;&gt;مرفوض"))</f>
        <v/>
      </c>
      <c r="P4314" s="25">
        <f>IF(A4314&lt;&gt;"عهدة","",N(F4314)-O4314)</f>
        <v/>
      </c>
      <c r="Q4314" s="26">
        <f>IF(A4314="","",IF(A4314="عهدة",IF(N(F4314)=0,"⚠ أدخل قيمة العهدة",IF(P4314&lt;0,"⛔ عجز / زيادة مصروفات "&amp;TEXT(-P4314,"#,##0"),IF(COUNTIFS($B$8:$B$5007,B4314,$A$8:$A$5007,"مصروف",$I$8:$I$5007,"&lt;&gt;مرفوض",$K$8:$K$5007,"&lt;&gt;نعم")&gt;0,"⚠ "&amp;COUNTIFS($B$8:$B$5007,B4314,$A$8:$A$5007,"مصروف",$I$8:$I$5007,"&lt;&gt;مرفوض",$K$8:$K$5007,"&lt;&gt;نعم")&amp;" مصروف غير مسوى",IF(L4314="تمت التسوية",IF(P4314=0,"✔ متوازنة وتمت التسوية","✔ تمت التسوية – متبقي "&amp;TEXT(P4314,"#,##0")),IF(P4314&gt;0,"متبقي "&amp;TEXT(P4314,"#,##0"),"✔ متوازنة"))))),IF(R4314=0,"⚠ أضف سطر عهدة أولًا",IF(OR(C4314="",N(G4314)=0),"⚠ أكمل التاريخ والقيمة",IF(S4314="","⚠ التاريخ خارج السنة المالية",IF(H4314="","⚠ اختر بند الموازنة",IF(I4314="مرفوض","✖ مرفوض من المدير",IF(I4314&lt;&gt;"موافق","⏳ بانتظار موافقة المدير",IF(K4314&lt;&gt;"نعم","⚠ غير مسوى مع الحسابات","✔ معتمد ومسوى")))))))))</f>
        <v/>
      </c>
      <c r="R4314">
        <f>N(R4313)+IF(A4314="عهدة",1,0)</f>
        <v/>
      </c>
      <c r="S4314">
        <f>IF(C4314="","",IF(AND(C4314&gt;=DATE(2026,9,1),C4314&lt;=DATE(2027,8,31)),(YEAR(C4314)-2026)*12+MONTH(C4314)-8,""))</f>
        <v/>
      </c>
      <c r="T4314">
        <f>IF(AND(A4314="مصروف",R4314&gt;0,I4314="موافق",S4314&lt;&gt;"",H4314&lt;&gt;""),N(G4314),0)</f>
        <v/>
      </c>
    </row>
    <row r="4315">
      <c r="A4315" s="19" t="n"/>
      <c r="B4315" s="20">
        <f>IF(A4315="","",IF(R4315=0,"⚠ أضف سطر عهدة أولًا","DMT-"&amp;TEXT(R4315,"000")))</f>
        <v/>
      </c>
      <c r="C4315" s="21" t="n"/>
      <c r="D4315" s="20">
        <f>IF(C4315="","",IF(S4315="","خارج السنة المالية",INDEX(القوائم!$D$2:$D$13,S4315)))</f>
        <v/>
      </c>
      <c r="E4315" s="22" t="n"/>
      <c r="F4315" s="23" t="n"/>
      <c r="G4315" s="23" t="n"/>
      <c r="H4315" s="22" t="n"/>
      <c r="I4315" s="19" t="n"/>
      <c r="J4315" s="21" t="n"/>
      <c r="K4315" s="19" t="n"/>
      <c r="L4315" s="19" t="n"/>
      <c r="M4315" s="21" t="n"/>
      <c r="N4315" s="22" t="n"/>
      <c r="O4315" s="24">
        <f>IF(A4315&lt;&gt;"عهدة","",SUMIFS($G$8:$G$5007,$B$8:$B$5007,B4315,$A$8:$A$5007,"مصروف",$I$8:$I$5007,"&lt;&gt;مرفوض"))</f>
        <v/>
      </c>
      <c r="P4315" s="25">
        <f>IF(A4315&lt;&gt;"عهدة","",N(F4315)-O4315)</f>
        <v/>
      </c>
      <c r="Q4315" s="26">
        <f>IF(A4315="","",IF(A4315="عهدة",IF(N(F4315)=0,"⚠ أدخل قيمة العهدة",IF(P4315&lt;0,"⛔ عجز / زيادة مصروفات "&amp;TEXT(-P4315,"#,##0"),IF(COUNTIFS($B$8:$B$5007,B4315,$A$8:$A$5007,"مصروف",$I$8:$I$5007,"&lt;&gt;مرفوض",$K$8:$K$5007,"&lt;&gt;نعم")&gt;0,"⚠ "&amp;COUNTIFS($B$8:$B$5007,B4315,$A$8:$A$5007,"مصروف",$I$8:$I$5007,"&lt;&gt;مرفوض",$K$8:$K$5007,"&lt;&gt;نعم")&amp;" مصروف غير مسوى",IF(L4315="تمت التسوية",IF(P4315=0,"✔ متوازنة وتمت التسوية","✔ تمت التسوية – متبقي "&amp;TEXT(P4315,"#,##0")),IF(P4315&gt;0,"متبقي "&amp;TEXT(P4315,"#,##0"),"✔ متوازنة"))))),IF(R4315=0,"⚠ أضف سطر عهدة أولًا",IF(OR(C4315="",N(G4315)=0),"⚠ أكمل التاريخ والقيمة",IF(S4315="","⚠ التاريخ خارج السنة المالية",IF(H4315="","⚠ اختر بند الموازنة",IF(I4315="مرفوض","✖ مرفوض من المدير",IF(I4315&lt;&gt;"موافق","⏳ بانتظار موافقة المدير",IF(K4315&lt;&gt;"نعم","⚠ غير مسوى مع الحسابات","✔ معتمد ومسوى")))))))))</f>
        <v/>
      </c>
      <c r="R4315">
        <f>N(R4314)+IF(A4315="عهدة",1,0)</f>
        <v/>
      </c>
      <c r="S4315">
        <f>IF(C4315="","",IF(AND(C4315&gt;=DATE(2026,9,1),C4315&lt;=DATE(2027,8,31)),(YEAR(C4315)-2026)*12+MONTH(C4315)-8,""))</f>
        <v/>
      </c>
      <c r="T4315">
        <f>IF(AND(A4315="مصروف",R4315&gt;0,I4315="موافق",S4315&lt;&gt;"",H4315&lt;&gt;""),N(G4315),0)</f>
        <v/>
      </c>
    </row>
    <row r="4316">
      <c r="A4316" s="19" t="n"/>
      <c r="B4316" s="20">
        <f>IF(A4316="","",IF(R4316=0,"⚠ أضف سطر عهدة أولًا","DMT-"&amp;TEXT(R4316,"000")))</f>
        <v/>
      </c>
      <c r="C4316" s="21" t="n"/>
      <c r="D4316" s="20">
        <f>IF(C4316="","",IF(S4316="","خارج السنة المالية",INDEX(القوائم!$D$2:$D$13,S4316)))</f>
        <v/>
      </c>
      <c r="E4316" s="22" t="n"/>
      <c r="F4316" s="23" t="n"/>
      <c r="G4316" s="23" t="n"/>
      <c r="H4316" s="22" t="n"/>
      <c r="I4316" s="19" t="n"/>
      <c r="J4316" s="21" t="n"/>
      <c r="K4316" s="19" t="n"/>
      <c r="L4316" s="19" t="n"/>
      <c r="M4316" s="21" t="n"/>
      <c r="N4316" s="22" t="n"/>
      <c r="O4316" s="24">
        <f>IF(A4316&lt;&gt;"عهدة","",SUMIFS($G$8:$G$5007,$B$8:$B$5007,B4316,$A$8:$A$5007,"مصروف",$I$8:$I$5007,"&lt;&gt;مرفوض"))</f>
        <v/>
      </c>
      <c r="P4316" s="25">
        <f>IF(A4316&lt;&gt;"عهدة","",N(F4316)-O4316)</f>
        <v/>
      </c>
      <c r="Q4316" s="26">
        <f>IF(A4316="","",IF(A4316="عهدة",IF(N(F4316)=0,"⚠ أدخل قيمة العهدة",IF(P4316&lt;0,"⛔ عجز / زيادة مصروفات "&amp;TEXT(-P4316,"#,##0"),IF(COUNTIFS($B$8:$B$5007,B4316,$A$8:$A$5007,"مصروف",$I$8:$I$5007,"&lt;&gt;مرفوض",$K$8:$K$5007,"&lt;&gt;نعم")&gt;0,"⚠ "&amp;COUNTIFS($B$8:$B$5007,B4316,$A$8:$A$5007,"مصروف",$I$8:$I$5007,"&lt;&gt;مرفوض",$K$8:$K$5007,"&lt;&gt;نعم")&amp;" مصروف غير مسوى",IF(L4316="تمت التسوية",IF(P4316=0,"✔ متوازنة وتمت التسوية","✔ تمت التسوية – متبقي "&amp;TEXT(P4316,"#,##0")),IF(P4316&gt;0,"متبقي "&amp;TEXT(P4316,"#,##0"),"✔ متوازنة"))))),IF(R4316=0,"⚠ أضف سطر عهدة أولًا",IF(OR(C4316="",N(G4316)=0),"⚠ أكمل التاريخ والقيمة",IF(S4316="","⚠ التاريخ خارج السنة المالية",IF(H4316="","⚠ اختر بند الموازنة",IF(I4316="مرفوض","✖ مرفوض من المدير",IF(I4316&lt;&gt;"موافق","⏳ بانتظار موافقة المدير",IF(K4316&lt;&gt;"نعم","⚠ غير مسوى مع الحسابات","✔ معتمد ومسوى")))))))))</f>
        <v/>
      </c>
      <c r="R4316">
        <f>N(R4315)+IF(A4316="عهدة",1,0)</f>
        <v/>
      </c>
      <c r="S4316">
        <f>IF(C4316="","",IF(AND(C4316&gt;=DATE(2026,9,1),C4316&lt;=DATE(2027,8,31)),(YEAR(C4316)-2026)*12+MONTH(C4316)-8,""))</f>
        <v/>
      </c>
      <c r="T4316">
        <f>IF(AND(A4316="مصروف",R4316&gt;0,I4316="موافق",S4316&lt;&gt;"",H4316&lt;&gt;""),N(G4316),0)</f>
        <v/>
      </c>
    </row>
    <row r="4317">
      <c r="A4317" s="19" t="n"/>
      <c r="B4317" s="20">
        <f>IF(A4317="","",IF(R4317=0,"⚠ أضف سطر عهدة أولًا","DMT-"&amp;TEXT(R4317,"000")))</f>
        <v/>
      </c>
      <c r="C4317" s="21" t="n"/>
      <c r="D4317" s="20">
        <f>IF(C4317="","",IF(S4317="","خارج السنة المالية",INDEX(القوائم!$D$2:$D$13,S4317)))</f>
        <v/>
      </c>
      <c r="E4317" s="22" t="n"/>
      <c r="F4317" s="23" t="n"/>
      <c r="G4317" s="23" t="n"/>
      <c r="H4317" s="22" t="n"/>
      <c r="I4317" s="19" t="n"/>
      <c r="J4317" s="21" t="n"/>
      <c r="K4317" s="19" t="n"/>
      <c r="L4317" s="19" t="n"/>
      <c r="M4317" s="21" t="n"/>
      <c r="N4317" s="22" t="n"/>
      <c r="O4317" s="24">
        <f>IF(A4317&lt;&gt;"عهدة","",SUMIFS($G$8:$G$5007,$B$8:$B$5007,B4317,$A$8:$A$5007,"مصروف",$I$8:$I$5007,"&lt;&gt;مرفوض"))</f>
        <v/>
      </c>
      <c r="P4317" s="25">
        <f>IF(A4317&lt;&gt;"عهدة","",N(F4317)-O4317)</f>
        <v/>
      </c>
      <c r="Q4317" s="26">
        <f>IF(A4317="","",IF(A4317="عهدة",IF(N(F4317)=0,"⚠ أدخل قيمة العهدة",IF(P4317&lt;0,"⛔ عجز / زيادة مصروفات "&amp;TEXT(-P4317,"#,##0"),IF(COUNTIFS($B$8:$B$5007,B4317,$A$8:$A$5007,"مصروف",$I$8:$I$5007,"&lt;&gt;مرفوض",$K$8:$K$5007,"&lt;&gt;نعم")&gt;0,"⚠ "&amp;COUNTIFS($B$8:$B$5007,B4317,$A$8:$A$5007,"مصروف",$I$8:$I$5007,"&lt;&gt;مرفوض",$K$8:$K$5007,"&lt;&gt;نعم")&amp;" مصروف غير مسوى",IF(L4317="تمت التسوية",IF(P4317=0,"✔ متوازنة وتمت التسوية","✔ تمت التسوية – متبقي "&amp;TEXT(P4317,"#,##0")),IF(P4317&gt;0,"متبقي "&amp;TEXT(P4317,"#,##0"),"✔ متوازنة"))))),IF(R4317=0,"⚠ أضف سطر عهدة أولًا",IF(OR(C4317="",N(G4317)=0),"⚠ أكمل التاريخ والقيمة",IF(S4317="","⚠ التاريخ خارج السنة المالية",IF(H4317="","⚠ اختر بند الموازنة",IF(I4317="مرفوض","✖ مرفوض من المدير",IF(I4317&lt;&gt;"موافق","⏳ بانتظار موافقة المدير",IF(K4317&lt;&gt;"نعم","⚠ غير مسوى مع الحسابات","✔ معتمد ومسوى")))))))))</f>
        <v/>
      </c>
      <c r="R4317">
        <f>N(R4316)+IF(A4317="عهدة",1,0)</f>
        <v/>
      </c>
      <c r="S4317">
        <f>IF(C4317="","",IF(AND(C4317&gt;=DATE(2026,9,1),C4317&lt;=DATE(2027,8,31)),(YEAR(C4317)-2026)*12+MONTH(C4317)-8,""))</f>
        <v/>
      </c>
      <c r="T4317">
        <f>IF(AND(A4317="مصروف",R4317&gt;0,I4317="موافق",S4317&lt;&gt;"",H4317&lt;&gt;""),N(G4317),0)</f>
        <v/>
      </c>
    </row>
    <row r="4318">
      <c r="A4318" s="19" t="n"/>
      <c r="B4318" s="20">
        <f>IF(A4318="","",IF(R4318=0,"⚠ أضف سطر عهدة أولًا","DMT-"&amp;TEXT(R4318,"000")))</f>
        <v/>
      </c>
      <c r="C4318" s="21" t="n"/>
      <c r="D4318" s="20">
        <f>IF(C4318="","",IF(S4318="","خارج السنة المالية",INDEX(القوائم!$D$2:$D$13,S4318)))</f>
        <v/>
      </c>
      <c r="E4318" s="22" t="n"/>
      <c r="F4318" s="23" t="n"/>
      <c r="G4318" s="23" t="n"/>
      <c r="H4318" s="22" t="n"/>
      <c r="I4318" s="19" t="n"/>
      <c r="J4318" s="21" t="n"/>
      <c r="K4318" s="19" t="n"/>
      <c r="L4318" s="19" t="n"/>
      <c r="M4318" s="21" t="n"/>
      <c r="N4318" s="22" t="n"/>
      <c r="O4318" s="24">
        <f>IF(A4318&lt;&gt;"عهدة","",SUMIFS($G$8:$G$5007,$B$8:$B$5007,B4318,$A$8:$A$5007,"مصروف",$I$8:$I$5007,"&lt;&gt;مرفوض"))</f>
        <v/>
      </c>
      <c r="P4318" s="25">
        <f>IF(A4318&lt;&gt;"عهدة","",N(F4318)-O4318)</f>
        <v/>
      </c>
      <c r="Q4318" s="26">
        <f>IF(A4318="","",IF(A4318="عهدة",IF(N(F4318)=0,"⚠ أدخل قيمة العهدة",IF(P4318&lt;0,"⛔ عجز / زيادة مصروفات "&amp;TEXT(-P4318,"#,##0"),IF(COUNTIFS($B$8:$B$5007,B4318,$A$8:$A$5007,"مصروف",$I$8:$I$5007,"&lt;&gt;مرفوض",$K$8:$K$5007,"&lt;&gt;نعم")&gt;0,"⚠ "&amp;COUNTIFS($B$8:$B$5007,B4318,$A$8:$A$5007,"مصروف",$I$8:$I$5007,"&lt;&gt;مرفوض",$K$8:$K$5007,"&lt;&gt;نعم")&amp;" مصروف غير مسوى",IF(L4318="تمت التسوية",IF(P4318=0,"✔ متوازنة وتمت التسوية","✔ تمت التسوية – متبقي "&amp;TEXT(P4318,"#,##0")),IF(P4318&gt;0,"متبقي "&amp;TEXT(P4318,"#,##0"),"✔ متوازنة"))))),IF(R4318=0,"⚠ أضف سطر عهدة أولًا",IF(OR(C4318="",N(G4318)=0),"⚠ أكمل التاريخ والقيمة",IF(S4318="","⚠ التاريخ خارج السنة المالية",IF(H4318="","⚠ اختر بند الموازنة",IF(I4318="مرفوض","✖ مرفوض من المدير",IF(I4318&lt;&gt;"موافق","⏳ بانتظار موافقة المدير",IF(K4318&lt;&gt;"نعم","⚠ غير مسوى مع الحسابات","✔ معتمد ومسوى")))))))))</f>
        <v/>
      </c>
      <c r="R4318">
        <f>N(R4317)+IF(A4318="عهدة",1,0)</f>
        <v/>
      </c>
      <c r="S4318">
        <f>IF(C4318="","",IF(AND(C4318&gt;=DATE(2026,9,1),C4318&lt;=DATE(2027,8,31)),(YEAR(C4318)-2026)*12+MONTH(C4318)-8,""))</f>
        <v/>
      </c>
      <c r="T4318">
        <f>IF(AND(A4318="مصروف",R4318&gt;0,I4318="موافق",S4318&lt;&gt;"",H4318&lt;&gt;""),N(G4318),0)</f>
        <v/>
      </c>
    </row>
    <row r="4319">
      <c r="A4319" s="19" t="n"/>
      <c r="B4319" s="20">
        <f>IF(A4319="","",IF(R4319=0,"⚠ أضف سطر عهدة أولًا","DMT-"&amp;TEXT(R4319,"000")))</f>
        <v/>
      </c>
      <c r="C4319" s="21" t="n"/>
      <c r="D4319" s="20">
        <f>IF(C4319="","",IF(S4319="","خارج السنة المالية",INDEX(القوائم!$D$2:$D$13,S4319)))</f>
        <v/>
      </c>
      <c r="E4319" s="22" t="n"/>
      <c r="F4319" s="23" t="n"/>
      <c r="G4319" s="23" t="n"/>
      <c r="H4319" s="22" t="n"/>
      <c r="I4319" s="19" t="n"/>
      <c r="J4319" s="21" t="n"/>
      <c r="K4319" s="19" t="n"/>
      <c r="L4319" s="19" t="n"/>
      <c r="M4319" s="21" t="n"/>
      <c r="N4319" s="22" t="n"/>
      <c r="O4319" s="24">
        <f>IF(A4319&lt;&gt;"عهدة","",SUMIFS($G$8:$G$5007,$B$8:$B$5007,B4319,$A$8:$A$5007,"مصروف",$I$8:$I$5007,"&lt;&gt;مرفوض"))</f>
        <v/>
      </c>
      <c r="P4319" s="25">
        <f>IF(A4319&lt;&gt;"عهدة","",N(F4319)-O4319)</f>
        <v/>
      </c>
      <c r="Q4319" s="26">
        <f>IF(A4319="","",IF(A4319="عهدة",IF(N(F4319)=0,"⚠ أدخل قيمة العهدة",IF(P4319&lt;0,"⛔ عجز / زيادة مصروفات "&amp;TEXT(-P4319,"#,##0"),IF(COUNTIFS($B$8:$B$5007,B4319,$A$8:$A$5007,"مصروف",$I$8:$I$5007,"&lt;&gt;مرفوض",$K$8:$K$5007,"&lt;&gt;نعم")&gt;0,"⚠ "&amp;COUNTIFS($B$8:$B$5007,B4319,$A$8:$A$5007,"مصروف",$I$8:$I$5007,"&lt;&gt;مرفوض",$K$8:$K$5007,"&lt;&gt;نعم")&amp;" مصروف غير مسوى",IF(L4319="تمت التسوية",IF(P4319=0,"✔ متوازنة وتمت التسوية","✔ تمت التسوية – متبقي "&amp;TEXT(P4319,"#,##0")),IF(P4319&gt;0,"متبقي "&amp;TEXT(P4319,"#,##0"),"✔ متوازنة"))))),IF(R4319=0,"⚠ أضف سطر عهدة أولًا",IF(OR(C4319="",N(G4319)=0),"⚠ أكمل التاريخ والقيمة",IF(S4319="","⚠ التاريخ خارج السنة المالية",IF(H4319="","⚠ اختر بند الموازنة",IF(I4319="مرفوض","✖ مرفوض من المدير",IF(I4319&lt;&gt;"موافق","⏳ بانتظار موافقة المدير",IF(K4319&lt;&gt;"نعم","⚠ غير مسوى مع الحسابات","✔ معتمد ومسوى")))))))))</f>
        <v/>
      </c>
      <c r="R4319">
        <f>N(R4318)+IF(A4319="عهدة",1,0)</f>
        <v/>
      </c>
      <c r="S4319">
        <f>IF(C4319="","",IF(AND(C4319&gt;=DATE(2026,9,1),C4319&lt;=DATE(2027,8,31)),(YEAR(C4319)-2026)*12+MONTH(C4319)-8,""))</f>
        <v/>
      </c>
      <c r="T4319">
        <f>IF(AND(A4319="مصروف",R4319&gt;0,I4319="موافق",S4319&lt;&gt;"",H4319&lt;&gt;""),N(G4319),0)</f>
        <v/>
      </c>
    </row>
    <row r="4320">
      <c r="A4320" s="19" t="n"/>
      <c r="B4320" s="20">
        <f>IF(A4320="","",IF(R4320=0,"⚠ أضف سطر عهدة أولًا","DMT-"&amp;TEXT(R4320,"000")))</f>
        <v/>
      </c>
      <c r="C4320" s="21" t="n"/>
      <c r="D4320" s="20">
        <f>IF(C4320="","",IF(S4320="","خارج السنة المالية",INDEX(القوائم!$D$2:$D$13,S4320)))</f>
        <v/>
      </c>
      <c r="E4320" s="22" t="n"/>
      <c r="F4320" s="23" t="n"/>
      <c r="G4320" s="23" t="n"/>
      <c r="H4320" s="22" t="n"/>
      <c r="I4320" s="19" t="n"/>
      <c r="J4320" s="21" t="n"/>
      <c r="K4320" s="19" t="n"/>
      <c r="L4320" s="19" t="n"/>
      <c r="M4320" s="21" t="n"/>
      <c r="N4320" s="22" t="n"/>
      <c r="O4320" s="24">
        <f>IF(A4320&lt;&gt;"عهدة","",SUMIFS($G$8:$G$5007,$B$8:$B$5007,B4320,$A$8:$A$5007,"مصروف",$I$8:$I$5007,"&lt;&gt;مرفوض"))</f>
        <v/>
      </c>
      <c r="P4320" s="25">
        <f>IF(A4320&lt;&gt;"عهدة","",N(F4320)-O4320)</f>
        <v/>
      </c>
      <c r="Q4320" s="26">
        <f>IF(A4320="","",IF(A4320="عهدة",IF(N(F4320)=0,"⚠ أدخل قيمة العهدة",IF(P4320&lt;0,"⛔ عجز / زيادة مصروفات "&amp;TEXT(-P4320,"#,##0"),IF(COUNTIFS($B$8:$B$5007,B4320,$A$8:$A$5007,"مصروف",$I$8:$I$5007,"&lt;&gt;مرفوض",$K$8:$K$5007,"&lt;&gt;نعم")&gt;0,"⚠ "&amp;COUNTIFS($B$8:$B$5007,B4320,$A$8:$A$5007,"مصروف",$I$8:$I$5007,"&lt;&gt;مرفوض",$K$8:$K$5007,"&lt;&gt;نعم")&amp;" مصروف غير مسوى",IF(L4320="تمت التسوية",IF(P4320=0,"✔ متوازنة وتمت التسوية","✔ تمت التسوية – متبقي "&amp;TEXT(P4320,"#,##0")),IF(P4320&gt;0,"متبقي "&amp;TEXT(P4320,"#,##0"),"✔ متوازنة"))))),IF(R4320=0,"⚠ أضف سطر عهدة أولًا",IF(OR(C4320="",N(G4320)=0),"⚠ أكمل التاريخ والقيمة",IF(S4320="","⚠ التاريخ خارج السنة المالية",IF(H4320="","⚠ اختر بند الموازنة",IF(I4320="مرفوض","✖ مرفوض من المدير",IF(I4320&lt;&gt;"موافق","⏳ بانتظار موافقة المدير",IF(K4320&lt;&gt;"نعم","⚠ غير مسوى مع الحسابات","✔ معتمد ومسوى")))))))))</f>
        <v/>
      </c>
      <c r="R4320">
        <f>N(R4319)+IF(A4320="عهدة",1,0)</f>
        <v/>
      </c>
      <c r="S4320">
        <f>IF(C4320="","",IF(AND(C4320&gt;=DATE(2026,9,1),C4320&lt;=DATE(2027,8,31)),(YEAR(C4320)-2026)*12+MONTH(C4320)-8,""))</f>
        <v/>
      </c>
      <c r="T4320">
        <f>IF(AND(A4320="مصروف",R4320&gt;0,I4320="موافق",S4320&lt;&gt;"",H4320&lt;&gt;""),N(G4320),0)</f>
        <v/>
      </c>
    </row>
    <row r="4321">
      <c r="A4321" s="19" t="n"/>
      <c r="B4321" s="20">
        <f>IF(A4321="","",IF(R4321=0,"⚠ أضف سطر عهدة أولًا","DMT-"&amp;TEXT(R4321,"000")))</f>
        <v/>
      </c>
      <c r="C4321" s="21" t="n"/>
      <c r="D4321" s="20">
        <f>IF(C4321="","",IF(S4321="","خارج السنة المالية",INDEX(القوائم!$D$2:$D$13,S4321)))</f>
        <v/>
      </c>
      <c r="E4321" s="22" t="n"/>
      <c r="F4321" s="23" t="n"/>
      <c r="G4321" s="23" t="n"/>
      <c r="H4321" s="22" t="n"/>
      <c r="I4321" s="19" t="n"/>
      <c r="J4321" s="21" t="n"/>
      <c r="K4321" s="19" t="n"/>
      <c r="L4321" s="19" t="n"/>
      <c r="M4321" s="21" t="n"/>
      <c r="N4321" s="22" t="n"/>
      <c r="O4321" s="24">
        <f>IF(A4321&lt;&gt;"عهدة","",SUMIFS($G$8:$G$5007,$B$8:$B$5007,B4321,$A$8:$A$5007,"مصروف",$I$8:$I$5007,"&lt;&gt;مرفوض"))</f>
        <v/>
      </c>
      <c r="P4321" s="25">
        <f>IF(A4321&lt;&gt;"عهدة","",N(F4321)-O4321)</f>
        <v/>
      </c>
      <c r="Q4321" s="26">
        <f>IF(A4321="","",IF(A4321="عهدة",IF(N(F4321)=0,"⚠ أدخل قيمة العهدة",IF(P4321&lt;0,"⛔ عجز / زيادة مصروفات "&amp;TEXT(-P4321,"#,##0"),IF(COUNTIFS($B$8:$B$5007,B4321,$A$8:$A$5007,"مصروف",$I$8:$I$5007,"&lt;&gt;مرفوض",$K$8:$K$5007,"&lt;&gt;نعم")&gt;0,"⚠ "&amp;COUNTIFS($B$8:$B$5007,B4321,$A$8:$A$5007,"مصروف",$I$8:$I$5007,"&lt;&gt;مرفوض",$K$8:$K$5007,"&lt;&gt;نعم")&amp;" مصروف غير مسوى",IF(L4321="تمت التسوية",IF(P4321=0,"✔ متوازنة وتمت التسوية","✔ تمت التسوية – متبقي "&amp;TEXT(P4321,"#,##0")),IF(P4321&gt;0,"متبقي "&amp;TEXT(P4321,"#,##0"),"✔ متوازنة"))))),IF(R4321=0,"⚠ أضف سطر عهدة أولًا",IF(OR(C4321="",N(G4321)=0),"⚠ أكمل التاريخ والقيمة",IF(S4321="","⚠ التاريخ خارج السنة المالية",IF(H4321="","⚠ اختر بند الموازنة",IF(I4321="مرفوض","✖ مرفوض من المدير",IF(I4321&lt;&gt;"موافق","⏳ بانتظار موافقة المدير",IF(K4321&lt;&gt;"نعم","⚠ غير مسوى مع الحسابات","✔ معتمد ومسوى")))))))))</f>
        <v/>
      </c>
      <c r="R4321">
        <f>N(R4320)+IF(A4321="عهدة",1,0)</f>
        <v/>
      </c>
      <c r="S4321">
        <f>IF(C4321="","",IF(AND(C4321&gt;=DATE(2026,9,1),C4321&lt;=DATE(2027,8,31)),(YEAR(C4321)-2026)*12+MONTH(C4321)-8,""))</f>
        <v/>
      </c>
      <c r="T4321">
        <f>IF(AND(A4321="مصروف",R4321&gt;0,I4321="موافق",S4321&lt;&gt;"",H4321&lt;&gt;""),N(G4321),0)</f>
        <v/>
      </c>
    </row>
    <row r="4322">
      <c r="A4322" s="19" t="n"/>
      <c r="B4322" s="20">
        <f>IF(A4322="","",IF(R4322=0,"⚠ أضف سطر عهدة أولًا","DMT-"&amp;TEXT(R4322,"000")))</f>
        <v/>
      </c>
      <c r="C4322" s="21" t="n"/>
      <c r="D4322" s="20">
        <f>IF(C4322="","",IF(S4322="","خارج السنة المالية",INDEX(القوائم!$D$2:$D$13,S4322)))</f>
        <v/>
      </c>
      <c r="E4322" s="22" t="n"/>
      <c r="F4322" s="23" t="n"/>
      <c r="G4322" s="23" t="n"/>
      <c r="H4322" s="22" t="n"/>
      <c r="I4322" s="19" t="n"/>
      <c r="J4322" s="21" t="n"/>
      <c r="K4322" s="19" t="n"/>
      <c r="L4322" s="19" t="n"/>
      <c r="M4322" s="21" t="n"/>
      <c r="N4322" s="22" t="n"/>
      <c r="O4322" s="24">
        <f>IF(A4322&lt;&gt;"عهدة","",SUMIFS($G$8:$G$5007,$B$8:$B$5007,B4322,$A$8:$A$5007,"مصروف",$I$8:$I$5007,"&lt;&gt;مرفوض"))</f>
        <v/>
      </c>
      <c r="P4322" s="25">
        <f>IF(A4322&lt;&gt;"عهدة","",N(F4322)-O4322)</f>
        <v/>
      </c>
      <c r="Q4322" s="26">
        <f>IF(A4322="","",IF(A4322="عهدة",IF(N(F4322)=0,"⚠ أدخل قيمة العهدة",IF(P4322&lt;0,"⛔ عجز / زيادة مصروفات "&amp;TEXT(-P4322,"#,##0"),IF(COUNTIFS($B$8:$B$5007,B4322,$A$8:$A$5007,"مصروف",$I$8:$I$5007,"&lt;&gt;مرفوض",$K$8:$K$5007,"&lt;&gt;نعم")&gt;0,"⚠ "&amp;COUNTIFS($B$8:$B$5007,B4322,$A$8:$A$5007,"مصروف",$I$8:$I$5007,"&lt;&gt;مرفوض",$K$8:$K$5007,"&lt;&gt;نعم")&amp;" مصروف غير مسوى",IF(L4322="تمت التسوية",IF(P4322=0,"✔ متوازنة وتمت التسوية","✔ تمت التسوية – متبقي "&amp;TEXT(P4322,"#,##0")),IF(P4322&gt;0,"متبقي "&amp;TEXT(P4322,"#,##0"),"✔ متوازنة"))))),IF(R4322=0,"⚠ أضف سطر عهدة أولًا",IF(OR(C4322="",N(G4322)=0),"⚠ أكمل التاريخ والقيمة",IF(S4322="","⚠ التاريخ خارج السنة المالية",IF(H4322="","⚠ اختر بند الموازنة",IF(I4322="مرفوض","✖ مرفوض من المدير",IF(I4322&lt;&gt;"موافق","⏳ بانتظار موافقة المدير",IF(K4322&lt;&gt;"نعم","⚠ غير مسوى مع الحسابات","✔ معتمد ومسوى")))))))))</f>
        <v/>
      </c>
      <c r="R4322">
        <f>N(R4321)+IF(A4322="عهدة",1,0)</f>
        <v/>
      </c>
      <c r="S4322">
        <f>IF(C4322="","",IF(AND(C4322&gt;=DATE(2026,9,1),C4322&lt;=DATE(2027,8,31)),(YEAR(C4322)-2026)*12+MONTH(C4322)-8,""))</f>
        <v/>
      </c>
      <c r="T4322">
        <f>IF(AND(A4322="مصروف",R4322&gt;0,I4322="موافق",S4322&lt;&gt;"",H4322&lt;&gt;""),N(G4322),0)</f>
        <v/>
      </c>
    </row>
    <row r="4323">
      <c r="A4323" s="19" t="n"/>
      <c r="B4323" s="20">
        <f>IF(A4323="","",IF(R4323=0,"⚠ أضف سطر عهدة أولًا","DMT-"&amp;TEXT(R4323,"000")))</f>
        <v/>
      </c>
      <c r="C4323" s="21" t="n"/>
      <c r="D4323" s="20">
        <f>IF(C4323="","",IF(S4323="","خارج السنة المالية",INDEX(القوائم!$D$2:$D$13,S4323)))</f>
        <v/>
      </c>
      <c r="E4323" s="22" t="n"/>
      <c r="F4323" s="23" t="n"/>
      <c r="G4323" s="23" t="n"/>
      <c r="H4323" s="22" t="n"/>
      <c r="I4323" s="19" t="n"/>
      <c r="J4323" s="21" t="n"/>
      <c r="K4323" s="19" t="n"/>
      <c r="L4323" s="19" t="n"/>
      <c r="M4323" s="21" t="n"/>
      <c r="N4323" s="22" t="n"/>
      <c r="O4323" s="24">
        <f>IF(A4323&lt;&gt;"عهدة","",SUMIFS($G$8:$G$5007,$B$8:$B$5007,B4323,$A$8:$A$5007,"مصروف",$I$8:$I$5007,"&lt;&gt;مرفوض"))</f>
        <v/>
      </c>
      <c r="P4323" s="25">
        <f>IF(A4323&lt;&gt;"عهدة","",N(F4323)-O4323)</f>
        <v/>
      </c>
      <c r="Q4323" s="26">
        <f>IF(A4323="","",IF(A4323="عهدة",IF(N(F4323)=0,"⚠ أدخل قيمة العهدة",IF(P4323&lt;0,"⛔ عجز / زيادة مصروفات "&amp;TEXT(-P4323,"#,##0"),IF(COUNTIFS($B$8:$B$5007,B4323,$A$8:$A$5007,"مصروف",$I$8:$I$5007,"&lt;&gt;مرفوض",$K$8:$K$5007,"&lt;&gt;نعم")&gt;0,"⚠ "&amp;COUNTIFS($B$8:$B$5007,B4323,$A$8:$A$5007,"مصروف",$I$8:$I$5007,"&lt;&gt;مرفوض",$K$8:$K$5007,"&lt;&gt;نعم")&amp;" مصروف غير مسوى",IF(L4323="تمت التسوية",IF(P4323=0,"✔ متوازنة وتمت التسوية","✔ تمت التسوية – متبقي "&amp;TEXT(P4323,"#,##0")),IF(P4323&gt;0,"متبقي "&amp;TEXT(P4323,"#,##0"),"✔ متوازنة"))))),IF(R4323=0,"⚠ أضف سطر عهدة أولًا",IF(OR(C4323="",N(G4323)=0),"⚠ أكمل التاريخ والقيمة",IF(S4323="","⚠ التاريخ خارج السنة المالية",IF(H4323="","⚠ اختر بند الموازنة",IF(I4323="مرفوض","✖ مرفوض من المدير",IF(I4323&lt;&gt;"موافق","⏳ بانتظار موافقة المدير",IF(K4323&lt;&gt;"نعم","⚠ غير مسوى مع الحسابات","✔ معتمد ومسوى")))))))))</f>
        <v/>
      </c>
      <c r="R4323">
        <f>N(R4322)+IF(A4323="عهدة",1,0)</f>
        <v/>
      </c>
      <c r="S4323">
        <f>IF(C4323="","",IF(AND(C4323&gt;=DATE(2026,9,1),C4323&lt;=DATE(2027,8,31)),(YEAR(C4323)-2026)*12+MONTH(C4323)-8,""))</f>
        <v/>
      </c>
      <c r="T4323">
        <f>IF(AND(A4323="مصروف",R4323&gt;0,I4323="موافق",S4323&lt;&gt;"",H4323&lt;&gt;""),N(G4323),0)</f>
        <v/>
      </c>
    </row>
    <row r="4324">
      <c r="A4324" s="19" t="n"/>
      <c r="B4324" s="20">
        <f>IF(A4324="","",IF(R4324=0,"⚠ أضف سطر عهدة أولًا","DMT-"&amp;TEXT(R4324,"000")))</f>
        <v/>
      </c>
      <c r="C4324" s="21" t="n"/>
      <c r="D4324" s="20">
        <f>IF(C4324="","",IF(S4324="","خارج السنة المالية",INDEX(القوائم!$D$2:$D$13,S4324)))</f>
        <v/>
      </c>
      <c r="E4324" s="22" t="n"/>
      <c r="F4324" s="23" t="n"/>
      <c r="G4324" s="23" t="n"/>
      <c r="H4324" s="22" t="n"/>
      <c r="I4324" s="19" t="n"/>
      <c r="J4324" s="21" t="n"/>
      <c r="K4324" s="19" t="n"/>
      <c r="L4324" s="19" t="n"/>
      <c r="M4324" s="21" t="n"/>
      <c r="N4324" s="22" t="n"/>
      <c r="O4324" s="24">
        <f>IF(A4324&lt;&gt;"عهدة","",SUMIFS($G$8:$G$5007,$B$8:$B$5007,B4324,$A$8:$A$5007,"مصروف",$I$8:$I$5007,"&lt;&gt;مرفوض"))</f>
        <v/>
      </c>
      <c r="P4324" s="25">
        <f>IF(A4324&lt;&gt;"عهدة","",N(F4324)-O4324)</f>
        <v/>
      </c>
      <c r="Q4324" s="26">
        <f>IF(A4324="","",IF(A4324="عهدة",IF(N(F4324)=0,"⚠ أدخل قيمة العهدة",IF(P4324&lt;0,"⛔ عجز / زيادة مصروفات "&amp;TEXT(-P4324,"#,##0"),IF(COUNTIFS($B$8:$B$5007,B4324,$A$8:$A$5007,"مصروف",$I$8:$I$5007,"&lt;&gt;مرفوض",$K$8:$K$5007,"&lt;&gt;نعم")&gt;0,"⚠ "&amp;COUNTIFS($B$8:$B$5007,B4324,$A$8:$A$5007,"مصروف",$I$8:$I$5007,"&lt;&gt;مرفوض",$K$8:$K$5007,"&lt;&gt;نعم")&amp;" مصروف غير مسوى",IF(L4324="تمت التسوية",IF(P4324=0,"✔ متوازنة وتمت التسوية","✔ تمت التسوية – متبقي "&amp;TEXT(P4324,"#,##0")),IF(P4324&gt;0,"متبقي "&amp;TEXT(P4324,"#,##0"),"✔ متوازنة"))))),IF(R4324=0,"⚠ أضف سطر عهدة أولًا",IF(OR(C4324="",N(G4324)=0),"⚠ أكمل التاريخ والقيمة",IF(S4324="","⚠ التاريخ خارج السنة المالية",IF(H4324="","⚠ اختر بند الموازنة",IF(I4324="مرفوض","✖ مرفوض من المدير",IF(I4324&lt;&gt;"موافق","⏳ بانتظار موافقة المدير",IF(K4324&lt;&gt;"نعم","⚠ غير مسوى مع الحسابات","✔ معتمد ومسوى")))))))))</f>
        <v/>
      </c>
      <c r="R4324">
        <f>N(R4323)+IF(A4324="عهدة",1,0)</f>
        <v/>
      </c>
      <c r="S4324">
        <f>IF(C4324="","",IF(AND(C4324&gt;=DATE(2026,9,1),C4324&lt;=DATE(2027,8,31)),(YEAR(C4324)-2026)*12+MONTH(C4324)-8,""))</f>
        <v/>
      </c>
      <c r="T4324">
        <f>IF(AND(A4324="مصروف",R4324&gt;0,I4324="موافق",S4324&lt;&gt;"",H4324&lt;&gt;""),N(G4324),0)</f>
        <v/>
      </c>
    </row>
    <row r="4325">
      <c r="A4325" s="19" t="n"/>
      <c r="B4325" s="20">
        <f>IF(A4325="","",IF(R4325=0,"⚠ أضف سطر عهدة أولًا","DMT-"&amp;TEXT(R4325,"000")))</f>
        <v/>
      </c>
      <c r="C4325" s="21" t="n"/>
      <c r="D4325" s="20">
        <f>IF(C4325="","",IF(S4325="","خارج السنة المالية",INDEX(القوائم!$D$2:$D$13,S4325)))</f>
        <v/>
      </c>
      <c r="E4325" s="22" t="n"/>
      <c r="F4325" s="23" t="n"/>
      <c r="G4325" s="23" t="n"/>
      <c r="H4325" s="22" t="n"/>
      <c r="I4325" s="19" t="n"/>
      <c r="J4325" s="21" t="n"/>
      <c r="K4325" s="19" t="n"/>
      <c r="L4325" s="19" t="n"/>
      <c r="M4325" s="21" t="n"/>
      <c r="N4325" s="22" t="n"/>
      <c r="O4325" s="24">
        <f>IF(A4325&lt;&gt;"عهدة","",SUMIFS($G$8:$G$5007,$B$8:$B$5007,B4325,$A$8:$A$5007,"مصروف",$I$8:$I$5007,"&lt;&gt;مرفوض"))</f>
        <v/>
      </c>
      <c r="P4325" s="25">
        <f>IF(A4325&lt;&gt;"عهدة","",N(F4325)-O4325)</f>
        <v/>
      </c>
      <c r="Q4325" s="26">
        <f>IF(A4325="","",IF(A4325="عهدة",IF(N(F4325)=0,"⚠ أدخل قيمة العهدة",IF(P4325&lt;0,"⛔ عجز / زيادة مصروفات "&amp;TEXT(-P4325,"#,##0"),IF(COUNTIFS($B$8:$B$5007,B4325,$A$8:$A$5007,"مصروف",$I$8:$I$5007,"&lt;&gt;مرفوض",$K$8:$K$5007,"&lt;&gt;نعم")&gt;0,"⚠ "&amp;COUNTIFS($B$8:$B$5007,B4325,$A$8:$A$5007,"مصروف",$I$8:$I$5007,"&lt;&gt;مرفوض",$K$8:$K$5007,"&lt;&gt;نعم")&amp;" مصروف غير مسوى",IF(L4325="تمت التسوية",IF(P4325=0,"✔ متوازنة وتمت التسوية","✔ تمت التسوية – متبقي "&amp;TEXT(P4325,"#,##0")),IF(P4325&gt;0,"متبقي "&amp;TEXT(P4325,"#,##0"),"✔ متوازنة"))))),IF(R4325=0,"⚠ أضف سطر عهدة أولًا",IF(OR(C4325="",N(G4325)=0),"⚠ أكمل التاريخ والقيمة",IF(S4325="","⚠ التاريخ خارج السنة المالية",IF(H4325="","⚠ اختر بند الموازنة",IF(I4325="مرفوض","✖ مرفوض من المدير",IF(I4325&lt;&gt;"موافق","⏳ بانتظار موافقة المدير",IF(K4325&lt;&gt;"نعم","⚠ غير مسوى مع الحسابات","✔ معتمد ومسوى")))))))))</f>
        <v/>
      </c>
      <c r="R4325">
        <f>N(R4324)+IF(A4325="عهدة",1,0)</f>
        <v/>
      </c>
      <c r="S4325">
        <f>IF(C4325="","",IF(AND(C4325&gt;=DATE(2026,9,1),C4325&lt;=DATE(2027,8,31)),(YEAR(C4325)-2026)*12+MONTH(C4325)-8,""))</f>
        <v/>
      </c>
      <c r="T4325">
        <f>IF(AND(A4325="مصروف",R4325&gt;0,I4325="موافق",S4325&lt;&gt;"",H4325&lt;&gt;""),N(G4325),0)</f>
        <v/>
      </c>
    </row>
    <row r="4326">
      <c r="A4326" s="19" t="n"/>
      <c r="B4326" s="20">
        <f>IF(A4326="","",IF(R4326=0,"⚠ أضف سطر عهدة أولًا","DMT-"&amp;TEXT(R4326,"000")))</f>
        <v/>
      </c>
      <c r="C4326" s="21" t="n"/>
      <c r="D4326" s="20">
        <f>IF(C4326="","",IF(S4326="","خارج السنة المالية",INDEX(القوائم!$D$2:$D$13,S4326)))</f>
        <v/>
      </c>
      <c r="E4326" s="22" t="n"/>
      <c r="F4326" s="23" t="n"/>
      <c r="G4326" s="23" t="n"/>
      <c r="H4326" s="22" t="n"/>
      <c r="I4326" s="19" t="n"/>
      <c r="J4326" s="21" t="n"/>
      <c r="K4326" s="19" t="n"/>
      <c r="L4326" s="19" t="n"/>
      <c r="M4326" s="21" t="n"/>
      <c r="N4326" s="22" t="n"/>
      <c r="O4326" s="24">
        <f>IF(A4326&lt;&gt;"عهدة","",SUMIFS($G$8:$G$5007,$B$8:$B$5007,B4326,$A$8:$A$5007,"مصروف",$I$8:$I$5007,"&lt;&gt;مرفوض"))</f>
        <v/>
      </c>
      <c r="P4326" s="25">
        <f>IF(A4326&lt;&gt;"عهدة","",N(F4326)-O4326)</f>
        <v/>
      </c>
      <c r="Q4326" s="26">
        <f>IF(A4326="","",IF(A4326="عهدة",IF(N(F4326)=0,"⚠ أدخل قيمة العهدة",IF(P4326&lt;0,"⛔ عجز / زيادة مصروفات "&amp;TEXT(-P4326,"#,##0"),IF(COUNTIFS($B$8:$B$5007,B4326,$A$8:$A$5007,"مصروف",$I$8:$I$5007,"&lt;&gt;مرفوض",$K$8:$K$5007,"&lt;&gt;نعم")&gt;0,"⚠ "&amp;COUNTIFS($B$8:$B$5007,B4326,$A$8:$A$5007,"مصروف",$I$8:$I$5007,"&lt;&gt;مرفوض",$K$8:$K$5007,"&lt;&gt;نعم")&amp;" مصروف غير مسوى",IF(L4326="تمت التسوية",IF(P4326=0,"✔ متوازنة وتمت التسوية","✔ تمت التسوية – متبقي "&amp;TEXT(P4326,"#,##0")),IF(P4326&gt;0,"متبقي "&amp;TEXT(P4326,"#,##0"),"✔ متوازنة"))))),IF(R4326=0,"⚠ أضف سطر عهدة أولًا",IF(OR(C4326="",N(G4326)=0),"⚠ أكمل التاريخ والقيمة",IF(S4326="","⚠ التاريخ خارج السنة المالية",IF(H4326="","⚠ اختر بند الموازنة",IF(I4326="مرفوض","✖ مرفوض من المدير",IF(I4326&lt;&gt;"موافق","⏳ بانتظار موافقة المدير",IF(K4326&lt;&gt;"نعم","⚠ غير مسوى مع الحسابات","✔ معتمد ومسوى")))))))))</f>
        <v/>
      </c>
      <c r="R4326">
        <f>N(R4325)+IF(A4326="عهدة",1,0)</f>
        <v/>
      </c>
      <c r="S4326">
        <f>IF(C4326="","",IF(AND(C4326&gt;=DATE(2026,9,1),C4326&lt;=DATE(2027,8,31)),(YEAR(C4326)-2026)*12+MONTH(C4326)-8,""))</f>
        <v/>
      </c>
      <c r="T4326">
        <f>IF(AND(A4326="مصروف",R4326&gt;0,I4326="موافق",S4326&lt;&gt;"",H4326&lt;&gt;""),N(G4326),0)</f>
        <v/>
      </c>
    </row>
    <row r="4327">
      <c r="A4327" s="19" t="n"/>
      <c r="B4327" s="20">
        <f>IF(A4327="","",IF(R4327=0,"⚠ أضف سطر عهدة أولًا","DMT-"&amp;TEXT(R4327,"000")))</f>
        <v/>
      </c>
      <c r="C4327" s="21" t="n"/>
      <c r="D4327" s="20">
        <f>IF(C4327="","",IF(S4327="","خارج السنة المالية",INDEX(القوائم!$D$2:$D$13,S4327)))</f>
        <v/>
      </c>
      <c r="E4327" s="22" t="n"/>
      <c r="F4327" s="23" t="n"/>
      <c r="G4327" s="23" t="n"/>
      <c r="H4327" s="22" t="n"/>
      <c r="I4327" s="19" t="n"/>
      <c r="J4327" s="21" t="n"/>
      <c r="K4327" s="19" t="n"/>
      <c r="L4327" s="19" t="n"/>
      <c r="M4327" s="21" t="n"/>
      <c r="N4327" s="22" t="n"/>
      <c r="O4327" s="24">
        <f>IF(A4327&lt;&gt;"عهدة","",SUMIFS($G$8:$G$5007,$B$8:$B$5007,B4327,$A$8:$A$5007,"مصروف",$I$8:$I$5007,"&lt;&gt;مرفوض"))</f>
        <v/>
      </c>
      <c r="P4327" s="25">
        <f>IF(A4327&lt;&gt;"عهدة","",N(F4327)-O4327)</f>
        <v/>
      </c>
      <c r="Q4327" s="26">
        <f>IF(A4327="","",IF(A4327="عهدة",IF(N(F4327)=0,"⚠ أدخل قيمة العهدة",IF(P4327&lt;0,"⛔ عجز / زيادة مصروفات "&amp;TEXT(-P4327,"#,##0"),IF(COUNTIFS($B$8:$B$5007,B4327,$A$8:$A$5007,"مصروف",$I$8:$I$5007,"&lt;&gt;مرفوض",$K$8:$K$5007,"&lt;&gt;نعم")&gt;0,"⚠ "&amp;COUNTIFS($B$8:$B$5007,B4327,$A$8:$A$5007,"مصروف",$I$8:$I$5007,"&lt;&gt;مرفوض",$K$8:$K$5007,"&lt;&gt;نعم")&amp;" مصروف غير مسوى",IF(L4327="تمت التسوية",IF(P4327=0,"✔ متوازنة وتمت التسوية","✔ تمت التسوية – متبقي "&amp;TEXT(P4327,"#,##0")),IF(P4327&gt;0,"متبقي "&amp;TEXT(P4327,"#,##0"),"✔ متوازنة"))))),IF(R4327=0,"⚠ أضف سطر عهدة أولًا",IF(OR(C4327="",N(G4327)=0),"⚠ أكمل التاريخ والقيمة",IF(S4327="","⚠ التاريخ خارج السنة المالية",IF(H4327="","⚠ اختر بند الموازنة",IF(I4327="مرفوض","✖ مرفوض من المدير",IF(I4327&lt;&gt;"موافق","⏳ بانتظار موافقة المدير",IF(K4327&lt;&gt;"نعم","⚠ غير مسوى مع الحسابات","✔ معتمد ومسوى")))))))))</f>
        <v/>
      </c>
      <c r="R4327">
        <f>N(R4326)+IF(A4327="عهدة",1,0)</f>
        <v/>
      </c>
      <c r="S4327">
        <f>IF(C4327="","",IF(AND(C4327&gt;=DATE(2026,9,1),C4327&lt;=DATE(2027,8,31)),(YEAR(C4327)-2026)*12+MONTH(C4327)-8,""))</f>
        <v/>
      </c>
      <c r="T4327">
        <f>IF(AND(A4327="مصروف",R4327&gt;0,I4327="موافق",S4327&lt;&gt;"",H4327&lt;&gt;""),N(G4327),0)</f>
        <v/>
      </c>
    </row>
    <row r="4328">
      <c r="A4328" s="19" t="n"/>
      <c r="B4328" s="20">
        <f>IF(A4328="","",IF(R4328=0,"⚠ أضف سطر عهدة أولًا","DMT-"&amp;TEXT(R4328,"000")))</f>
        <v/>
      </c>
      <c r="C4328" s="21" t="n"/>
      <c r="D4328" s="20">
        <f>IF(C4328="","",IF(S4328="","خارج السنة المالية",INDEX(القوائم!$D$2:$D$13,S4328)))</f>
        <v/>
      </c>
      <c r="E4328" s="22" t="n"/>
      <c r="F4328" s="23" t="n"/>
      <c r="G4328" s="23" t="n"/>
      <c r="H4328" s="22" t="n"/>
      <c r="I4328" s="19" t="n"/>
      <c r="J4328" s="21" t="n"/>
      <c r="K4328" s="19" t="n"/>
      <c r="L4328" s="19" t="n"/>
      <c r="M4328" s="21" t="n"/>
      <c r="N4328" s="22" t="n"/>
      <c r="O4328" s="24">
        <f>IF(A4328&lt;&gt;"عهدة","",SUMIFS($G$8:$G$5007,$B$8:$B$5007,B4328,$A$8:$A$5007,"مصروف",$I$8:$I$5007,"&lt;&gt;مرفوض"))</f>
        <v/>
      </c>
      <c r="P4328" s="25">
        <f>IF(A4328&lt;&gt;"عهدة","",N(F4328)-O4328)</f>
        <v/>
      </c>
      <c r="Q4328" s="26">
        <f>IF(A4328="","",IF(A4328="عهدة",IF(N(F4328)=0,"⚠ أدخل قيمة العهدة",IF(P4328&lt;0,"⛔ عجز / زيادة مصروفات "&amp;TEXT(-P4328,"#,##0"),IF(COUNTIFS($B$8:$B$5007,B4328,$A$8:$A$5007,"مصروف",$I$8:$I$5007,"&lt;&gt;مرفوض",$K$8:$K$5007,"&lt;&gt;نعم")&gt;0,"⚠ "&amp;COUNTIFS($B$8:$B$5007,B4328,$A$8:$A$5007,"مصروف",$I$8:$I$5007,"&lt;&gt;مرفوض",$K$8:$K$5007,"&lt;&gt;نعم")&amp;" مصروف غير مسوى",IF(L4328="تمت التسوية",IF(P4328=0,"✔ متوازنة وتمت التسوية","✔ تمت التسوية – متبقي "&amp;TEXT(P4328,"#,##0")),IF(P4328&gt;0,"متبقي "&amp;TEXT(P4328,"#,##0"),"✔ متوازنة"))))),IF(R4328=0,"⚠ أضف سطر عهدة أولًا",IF(OR(C4328="",N(G4328)=0),"⚠ أكمل التاريخ والقيمة",IF(S4328="","⚠ التاريخ خارج السنة المالية",IF(H4328="","⚠ اختر بند الموازنة",IF(I4328="مرفوض","✖ مرفوض من المدير",IF(I4328&lt;&gt;"موافق","⏳ بانتظار موافقة المدير",IF(K4328&lt;&gt;"نعم","⚠ غير مسوى مع الحسابات","✔ معتمد ومسوى")))))))))</f>
        <v/>
      </c>
      <c r="R4328">
        <f>N(R4327)+IF(A4328="عهدة",1,0)</f>
        <v/>
      </c>
      <c r="S4328">
        <f>IF(C4328="","",IF(AND(C4328&gt;=DATE(2026,9,1),C4328&lt;=DATE(2027,8,31)),(YEAR(C4328)-2026)*12+MONTH(C4328)-8,""))</f>
        <v/>
      </c>
      <c r="T4328">
        <f>IF(AND(A4328="مصروف",R4328&gt;0,I4328="موافق",S4328&lt;&gt;"",H4328&lt;&gt;""),N(G4328),0)</f>
        <v/>
      </c>
    </row>
    <row r="4329">
      <c r="A4329" s="19" t="n"/>
      <c r="B4329" s="20">
        <f>IF(A4329="","",IF(R4329=0,"⚠ أضف سطر عهدة أولًا","DMT-"&amp;TEXT(R4329,"000")))</f>
        <v/>
      </c>
      <c r="C4329" s="21" t="n"/>
      <c r="D4329" s="20">
        <f>IF(C4329="","",IF(S4329="","خارج السنة المالية",INDEX(القوائم!$D$2:$D$13,S4329)))</f>
        <v/>
      </c>
      <c r="E4329" s="22" t="n"/>
      <c r="F4329" s="23" t="n"/>
      <c r="G4329" s="23" t="n"/>
      <c r="H4329" s="22" t="n"/>
      <c r="I4329" s="19" t="n"/>
      <c r="J4329" s="21" t="n"/>
      <c r="K4329" s="19" t="n"/>
      <c r="L4329" s="19" t="n"/>
      <c r="M4329" s="21" t="n"/>
      <c r="N4329" s="22" t="n"/>
      <c r="O4329" s="24">
        <f>IF(A4329&lt;&gt;"عهدة","",SUMIFS($G$8:$G$5007,$B$8:$B$5007,B4329,$A$8:$A$5007,"مصروف",$I$8:$I$5007,"&lt;&gt;مرفوض"))</f>
        <v/>
      </c>
      <c r="P4329" s="25">
        <f>IF(A4329&lt;&gt;"عهدة","",N(F4329)-O4329)</f>
        <v/>
      </c>
      <c r="Q4329" s="26">
        <f>IF(A4329="","",IF(A4329="عهدة",IF(N(F4329)=0,"⚠ أدخل قيمة العهدة",IF(P4329&lt;0,"⛔ عجز / زيادة مصروفات "&amp;TEXT(-P4329,"#,##0"),IF(COUNTIFS($B$8:$B$5007,B4329,$A$8:$A$5007,"مصروف",$I$8:$I$5007,"&lt;&gt;مرفوض",$K$8:$K$5007,"&lt;&gt;نعم")&gt;0,"⚠ "&amp;COUNTIFS($B$8:$B$5007,B4329,$A$8:$A$5007,"مصروف",$I$8:$I$5007,"&lt;&gt;مرفوض",$K$8:$K$5007,"&lt;&gt;نعم")&amp;" مصروف غير مسوى",IF(L4329="تمت التسوية",IF(P4329=0,"✔ متوازنة وتمت التسوية","✔ تمت التسوية – متبقي "&amp;TEXT(P4329,"#,##0")),IF(P4329&gt;0,"متبقي "&amp;TEXT(P4329,"#,##0"),"✔ متوازنة"))))),IF(R4329=0,"⚠ أضف سطر عهدة أولًا",IF(OR(C4329="",N(G4329)=0),"⚠ أكمل التاريخ والقيمة",IF(S4329="","⚠ التاريخ خارج السنة المالية",IF(H4329="","⚠ اختر بند الموازنة",IF(I4329="مرفوض","✖ مرفوض من المدير",IF(I4329&lt;&gt;"موافق","⏳ بانتظار موافقة المدير",IF(K4329&lt;&gt;"نعم","⚠ غير مسوى مع الحسابات","✔ معتمد ومسوى")))))))))</f>
        <v/>
      </c>
      <c r="R4329">
        <f>N(R4328)+IF(A4329="عهدة",1,0)</f>
        <v/>
      </c>
      <c r="S4329">
        <f>IF(C4329="","",IF(AND(C4329&gt;=DATE(2026,9,1),C4329&lt;=DATE(2027,8,31)),(YEAR(C4329)-2026)*12+MONTH(C4329)-8,""))</f>
        <v/>
      </c>
      <c r="T4329">
        <f>IF(AND(A4329="مصروف",R4329&gt;0,I4329="موافق",S4329&lt;&gt;"",H4329&lt;&gt;""),N(G4329),0)</f>
        <v/>
      </c>
    </row>
    <row r="4330">
      <c r="A4330" s="19" t="n"/>
      <c r="B4330" s="20">
        <f>IF(A4330="","",IF(R4330=0,"⚠ أضف سطر عهدة أولًا","DMT-"&amp;TEXT(R4330,"000")))</f>
        <v/>
      </c>
      <c r="C4330" s="21" t="n"/>
      <c r="D4330" s="20">
        <f>IF(C4330="","",IF(S4330="","خارج السنة المالية",INDEX(القوائم!$D$2:$D$13,S4330)))</f>
        <v/>
      </c>
      <c r="E4330" s="22" t="n"/>
      <c r="F4330" s="23" t="n"/>
      <c r="G4330" s="23" t="n"/>
      <c r="H4330" s="22" t="n"/>
      <c r="I4330" s="19" t="n"/>
      <c r="J4330" s="21" t="n"/>
      <c r="K4330" s="19" t="n"/>
      <c r="L4330" s="19" t="n"/>
      <c r="M4330" s="21" t="n"/>
      <c r="N4330" s="22" t="n"/>
      <c r="O4330" s="24">
        <f>IF(A4330&lt;&gt;"عهدة","",SUMIFS($G$8:$G$5007,$B$8:$B$5007,B4330,$A$8:$A$5007,"مصروف",$I$8:$I$5007,"&lt;&gt;مرفوض"))</f>
        <v/>
      </c>
      <c r="P4330" s="25">
        <f>IF(A4330&lt;&gt;"عهدة","",N(F4330)-O4330)</f>
        <v/>
      </c>
      <c r="Q4330" s="26">
        <f>IF(A4330="","",IF(A4330="عهدة",IF(N(F4330)=0,"⚠ أدخل قيمة العهدة",IF(P4330&lt;0,"⛔ عجز / زيادة مصروفات "&amp;TEXT(-P4330,"#,##0"),IF(COUNTIFS($B$8:$B$5007,B4330,$A$8:$A$5007,"مصروف",$I$8:$I$5007,"&lt;&gt;مرفوض",$K$8:$K$5007,"&lt;&gt;نعم")&gt;0,"⚠ "&amp;COUNTIFS($B$8:$B$5007,B4330,$A$8:$A$5007,"مصروف",$I$8:$I$5007,"&lt;&gt;مرفوض",$K$8:$K$5007,"&lt;&gt;نعم")&amp;" مصروف غير مسوى",IF(L4330="تمت التسوية",IF(P4330=0,"✔ متوازنة وتمت التسوية","✔ تمت التسوية – متبقي "&amp;TEXT(P4330,"#,##0")),IF(P4330&gt;0,"متبقي "&amp;TEXT(P4330,"#,##0"),"✔ متوازنة"))))),IF(R4330=0,"⚠ أضف سطر عهدة أولًا",IF(OR(C4330="",N(G4330)=0),"⚠ أكمل التاريخ والقيمة",IF(S4330="","⚠ التاريخ خارج السنة المالية",IF(H4330="","⚠ اختر بند الموازنة",IF(I4330="مرفوض","✖ مرفوض من المدير",IF(I4330&lt;&gt;"موافق","⏳ بانتظار موافقة المدير",IF(K4330&lt;&gt;"نعم","⚠ غير مسوى مع الحسابات","✔ معتمد ومسوى")))))))))</f>
        <v/>
      </c>
      <c r="R4330">
        <f>N(R4329)+IF(A4330="عهدة",1,0)</f>
        <v/>
      </c>
      <c r="S4330">
        <f>IF(C4330="","",IF(AND(C4330&gt;=DATE(2026,9,1),C4330&lt;=DATE(2027,8,31)),(YEAR(C4330)-2026)*12+MONTH(C4330)-8,""))</f>
        <v/>
      </c>
      <c r="T4330">
        <f>IF(AND(A4330="مصروف",R4330&gt;0,I4330="موافق",S4330&lt;&gt;"",H4330&lt;&gt;""),N(G4330),0)</f>
        <v/>
      </c>
    </row>
    <row r="4331">
      <c r="A4331" s="19" t="n"/>
      <c r="B4331" s="20">
        <f>IF(A4331="","",IF(R4331=0,"⚠ أضف سطر عهدة أولًا","DMT-"&amp;TEXT(R4331,"000")))</f>
        <v/>
      </c>
      <c r="C4331" s="21" t="n"/>
      <c r="D4331" s="20">
        <f>IF(C4331="","",IF(S4331="","خارج السنة المالية",INDEX(القوائم!$D$2:$D$13,S4331)))</f>
        <v/>
      </c>
      <c r="E4331" s="22" t="n"/>
      <c r="F4331" s="23" t="n"/>
      <c r="G4331" s="23" t="n"/>
      <c r="H4331" s="22" t="n"/>
      <c r="I4331" s="19" t="n"/>
      <c r="J4331" s="21" t="n"/>
      <c r="K4331" s="19" t="n"/>
      <c r="L4331" s="19" t="n"/>
      <c r="M4331" s="21" t="n"/>
      <c r="N4331" s="22" t="n"/>
      <c r="O4331" s="24">
        <f>IF(A4331&lt;&gt;"عهدة","",SUMIFS($G$8:$G$5007,$B$8:$B$5007,B4331,$A$8:$A$5007,"مصروف",$I$8:$I$5007,"&lt;&gt;مرفوض"))</f>
        <v/>
      </c>
      <c r="P4331" s="25">
        <f>IF(A4331&lt;&gt;"عهدة","",N(F4331)-O4331)</f>
        <v/>
      </c>
      <c r="Q4331" s="26">
        <f>IF(A4331="","",IF(A4331="عهدة",IF(N(F4331)=0,"⚠ أدخل قيمة العهدة",IF(P4331&lt;0,"⛔ عجز / زيادة مصروفات "&amp;TEXT(-P4331,"#,##0"),IF(COUNTIFS($B$8:$B$5007,B4331,$A$8:$A$5007,"مصروف",$I$8:$I$5007,"&lt;&gt;مرفوض",$K$8:$K$5007,"&lt;&gt;نعم")&gt;0,"⚠ "&amp;COUNTIFS($B$8:$B$5007,B4331,$A$8:$A$5007,"مصروف",$I$8:$I$5007,"&lt;&gt;مرفوض",$K$8:$K$5007,"&lt;&gt;نعم")&amp;" مصروف غير مسوى",IF(L4331="تمت التسوية",IF(P4331=0,"✔ متوازنة وتمت التسوية","✔ تمت التسوية – متبقي "&amp;TEXT(P4331,"#,##0")),IF(P4331&gt;0,"متبقي "&amp;TEXT(P4331,"#,##0"),"✔ متوازنة"))))),IF(R4331=0,"⚠ أضف سطر عهدة أولًا",IF(OR(C4331="",N(G4331)=0),"⚠ أكمل التاريخ والقيمة",IF(S4331="","⚠ التاريخ خارج السنة المالية",IF(H4331="","⚠ اختر بند الموازنة",IF(I4331="مرفوض","✖ مرفوض من المدير",IF(I4331&lt;&gt;"موافق","⏳ بانتظار موافقة المدير",IF(K4331&lt;&gt;"نعم","⚠ غير مسوى مع الحسابات","✔ معتمد ومسوى")))))))))</f>
        <v/>
      </c>
      <c r="R4331">
        <f>N(R4330)+IF(A4331="عهدة",1,0)</f>
        <v/>
      </c>
      <c r="S4331">
        <f>IF(C4331="","",IF(AND(C4331&gt;=DATE(2026,9,1),C4331&lt;=DATE(2027,8,31)),(YEAR(C4331)-2026)*12+MONTH(C4331)-8,""))</f>
        <v/>
      </c>
      <c r="T4331">
        <f>IF(AND(A4331="مصروف",R4331&gt;0,I4331="موافق",S4331&lt;&gt;"",H4331&lt;&gt;""),N(G4331),0)</f>
        <v/>
      </c>
    </row>
    <row r="4332">
      <c r="A4332" s="19" t="n"/>
      <c r="B4332" s="20">
        <f>IF(A4332="","",IF(R4332=0,"⚠ أضف سطر عهدة أولًا","DMT-"&amp;TEXT(R4332,"000")))</f>
        <v/>
      </c>
      <c r="C4332" s="21" t="n"/>
      <c r="D4332" s="20">
        <f>IF(C4332="","",IF(S4332="","خارج السنة المالية",INDEX(القوائم!$D$2:$D$13,S4332)))</f>
        <v/>
      </c>
      <c r="E4332" s="22" t="n"/>
      <c r="F4332" s="23" t="n"/>
      <c r="G4332" s="23" t="n"/>
      <c r="H4332" s="22" t="n"/>
      <c r="I4332" s="19" t="n"/>
      <c r="J4332" s="21" t="n"/>
      <c r="K4332" s="19" t="n"/>
      <c r="L4332" s="19" t="n"/>
      <c r="M4332" s="21" t="n"/>
      <c r="N4332" s="22" t="n"/>
      <c r="O4332" s="24">
        <f>IF(A4332&lt;&gt;"عهدة","",SUMIFS($G$8:$G$5007,$B$8:$B$5007,B4332,$A$8:$A$5007,"مصروف",$I$8:$I$5007,"&lt;&gt;مرفوض"))</f>
        <v/>
      </c>
      <c r="P4332" s="25">
        <f>IF(A4332&lt;&gt;"عهدة","",N(F4332)-O4332)</f>
        <v/>
      </c>
      <c r="Q4332" s="26">
        <f>IF(A4332="","",IF(A4332="عهدة",IF(N(F4332)=0,"⚠ أدخل قيمة العهدة",IF(P4332&lt;0,"⛔ عجز / زيادة مصروفات "&amp;TEXT(-P4332,"#,##0"),IF(COUNTIFS($B$8:$B$5007,B4332,$A$8:$A$5007,"مصروف",$I$8:$I$5007,"&lt;&gt;مرفوض",$K$8:$K$5007,"&lt;&gt;نعم")&gt;0,"⚠ "&amp;COUNTIFS($B$8:$B$5007,B4332,$A$8:$A$5007,"مصروف",$I$8:$I$5007,"&lt;&gt;مرفوض",$K$8:$K$5007,"&lt;&gt;نعم")&amp;" مصروف غير مسوى",IF(L4332="تمت التسوية",IF(P4332=0,"✔ متوازنة وتمت التسوية","✔ تمت التسوية – متبقي "&amp;TEXT(P4332,"#,##0")),IF(P4332&gt;0,"متبقي "&amp;TEXT(P4332,"#,##0"),"✔ متوازنة"))))),IF(R4332=0,"⚠ أضف سطر عهدة أولًا",IF(OR(C4332="",N(G4332)=0),"⚠ أكمل التاريخ والقيمة",IF(S4332="","⚠ التاريخ خارج السنة المالية",IF(H4332="","⚠ اختر بند الموازنة",IF(I4332="مرفوض","✖ مرفوض من المدير",IF(I4332&lt;&gt;"موافق","⏳ بانتظار موافقة المدير",IF(K4332&lt;&gt;"نعم","⚠ غير مسوى مع الحسابات","✔ معتمد ومسوى")))))))))</f>
        <v/>
      </c>
      <c r="R4332">
        <f>N(R4331)+IF(A4332="عهدة",1,0)</f>
        <v/>
      </c>
      <c r="S4332">
        <f>IF(C4332="","",IF(AND(C4332&gt;=DATE(2026,9,1),C4332&lt;=DATE(2027,8,31)),(YEAR(C4332)-2026)*12+MONTH(C4332)-8,""))</f>
        <v/>
      </c>
      <c r="T4332">
        <f>IF(AND(A4332="مصروف",R4332&gt;0,I4332="موافق",S4332&lt;&gt;"",H4332&lt;&gt;""),N(G4332),0)</f>
        <v/>
      </c>
    </row>
    <row r="4333">
      <c r="A4333" s="19" t="n"/>
      <c r="B4333" s="20">
        <f>IF(A4333="","",IF(R4333=0,"⚠ أضف سطر عهدة أولًا","DMT-"&amp;TEXT(R4333,"000")))</f>
        <v/>
      </c>
      <c r="C4333" s="21" t="n"/>
      <c r="D4333" s="20">
        <f>IF(C4333="","",IF(S4333="","خارج السنة المالية",INDEX(القوائم!$D$2:$D$13,S4333)))</f>
        <v/>
      </c>
      <c r="E4333" s="22" t="n"/>
      <c r="F4333" s="23" t="n"/>
      <c r="G4333" s="23" t="n"/>
      <c r="H4333" s="22" t="n"/>
      <c r="I4333" s="19" t="n"/>
      <c r="J4333" s="21" t="n"/>
      <c r="K4333" s="19" t="n"/>
      <c r="L4333" s="19" t="n"/>
      <c r="M4333" s="21" t="n"/>
      <c r="N4333" s="22" t="n"/>
      <c r="O4333" s="24">
        <f>IF(A4333&lt;&gt;"عهدة","",SUMIFS($G$8:$G$5007,$B$8:$B$5007,B4333,$A$8:$A$5007,"مصروف",$I$8:$I$5007,"&lt;&gt;مرفوض"))</f>
        <v/>
      </c>
      <c r="P4333" s="25">
        <f>IF(A4333&lt;&gt;"عهدة","",N(F4333)-O4333)</f>
        <v/>
      </c>
      <c r="Q4333" s="26">
        <f>IF(A4333="","",IF(A4333="عهدة",IF(N(F4333)=0,"⚠ أدخل قيمة العهدة",IF(P4333&lt;0,"⛔ عجز / زيادة مصروفات "&amp;TEXT(-P4333,"#,##0"),IF(COUNTIFS($B$8:$B$5007,B4333,$A$8:$A$5007,"مصروف",$I$8:$I$5007,"&lt;&gt;مرفوض",$K$8:$K$5007,"&lt;&gt;نعم")&gt;0,"⚠ "&amp;COUNTIFS($B$8:$B$5007,B4333,$A$8:$A$5007,"مصروف",$I$8:$I$5007,"&lt;&gt;مرفوض",$K$8:$K$5007,"&lt;&gt;نعم")&amp;" مصروف غير مسوى",IF(L4333="تمت التسوية",IF(P4333=0,"✔ متوازنة وتمت التسوية","✔ تمت التسوية – متبقي "&amp;TEXT(P4333,"#,##0")),IF(P4333&gt;0,"متبقي "&amp;TEXT(P4333,"#,##0"),"✔ متوازنة"))))),IF(R4333=0,"⚠ أضف سطر عهدة أولًا",IF(OR(C4333="",N(G4333)=0),"⚠ أكمل التاريخ والقيمة",IF(S4333="","⚠ التاريخ خارج السنة المالية",IF(H4333="","⚠ اختر بند الموازنة",IF(I4333="مرفوض","✖ مرفوض من المدير",IF(I4333&lt;&gt;"موافق","⏳ بانتظار موافقة المدير",IF(K4333&lt;&gt;"نعم","⚠ غير مسوى مع الحسابات","✔ معتمد ومسوى")))))))))</f>
        <v/>
      </c>
      <c r="R4333">
        <f>N(R4332)+IF(A4333="عهدة",1,0)</f>
        <v/>
      </c>
      <c r="S4333">
        <f>IF(C4333="","",IF(AND(C4333&gt;=DATE(2026,9,1),C4333&lt;=DATE(2027,8,31)),(YEAR(C4333)-2026)*12+MONTH(C4333)-8,""))</f>
        <v/>
      </c>
      <c r="T4333">
        <f>IF(AND(A4333="مصروف",R4333&gt;0,I4333="موافق",S4333&lt;&gt;"",H4333&lt;&gt;""),N(G4333),0)</f>
        <v/>
      </c>
    </row>
    <row r="4334">
      <c r="A4334" s="19" t="n"/>
      <c r="B4334" s="20">
        <f>IF(A4334="","",IF(R4334=0,"⚠ أضف سطر عهدة أولًا","DMT-"&amp;TEXT(R4334,"000")))</f>
        <v/>
      </c>
      <c r="C4334" s="21" t="n"/>
      <c r="D4334" s="20">
        <f>IF(C4334="","",IF(S4334="","خارج السنة المالية",INDEX(القوائم!$D$2:$D$13,S4334)))</f>
        <v/>
      </c>
      <c r="E4334" s="22" t="n"/>
      <c r="F4334" s="23" t="n"/>
      <c r="G4334" s="23" t="n"/>
      <c r="H4334" s="22" t="n"/>
      <c r="I4334" s="19" t="n"/>
      <c r="J4334" s="21" t="n"/>
      <c r="K4334" s="19" t="n"/>
      <c r="L4334" s="19" t="n"/>
      <c r="M4334" s="21" t="n"/>
      <c r="N4334" s="22" t="n"/>
      <c r="O4334" s="24">
        <f>IF(A4334&lt;&gt;"عهدة","",SUMIFS($G$8:$G$5007,$B$8:$B$5007,B4334,$A$8:$A$5007,"مصروف",$I$8:$I$5007,"&lt;&gt;مرفوض"))</f>
        <v/>
      </c>
      <c r="P4334" s="25">
        <f>IF(A4334&lt;&gt;"عهدة","",N(F4334)-O4334)</f>
        <v/>
      </c>
      <c r="Q4334" s="26">
        <f>IF(A4334="","",IF(A4334="عهدة",IF(N(F4334)=0,"⚠ أدخل قيمة العهدة",IF(P4334&lt;0,"⛔ عجز / زيادة مصروفات "&amp;TEXT(-P4334,"#,##0"),IF(COUNTIFS($B$8:$B$5007,B4334,$A$8:$A$5007,"مصروف",$I$8:$I$5007,"&lt;&gt;مرفوض",$K$8:$K$5007,"&lt;&gt;نعم")&gt;0,"⚠ "&amp;COUNTIFS($B$8:$B$5007,B4334,$A$8:$A$5007,"مصروف",$I$8:$I$5007,"&lt;&gt;مرفوض",$K$8:$K$5007,"&lt;&gt;نعم")&amp;" مصروف غير مسوى",IF(L4334="تمت التسوية",IF(P4334=0,"✔ متوازنة وتمت التسوية","✔ تمت التسوية – متبقي "&amp;TEXT(P4334,"#,##0")),IF(P4334&gt;0,"متبقي "&amp;TEXT(P4334,"#,##0"),"✔ متوازنة"))))),IF(R4334=0,"⚠ أضف سطر عهدة أولًا",IF(OR(C4334="",N(G4334)=0),"⚠ أكمل التاريخ والقيمة",IF(S4334="","⚠ التاريخ خارج السنة المالية",IF(H4334="","⚠ اختر بند الموازنة",IF(I4334="مرفوض","✖ مرفوض من المدير",IF(I4334&lt;&gt;"موافق","⏳ بانتظار موافقة المدير",IF(K4334&lt;&gt;"نعم","⚠ غير مسوى مع الحسابات","✔ معتمد ومسوى")))))))))</f>
        <v/>
      </c>
      <c r="R4334">
        <f>N(R4333)+IF(A4334="عهدة",1,0)</f>
        <v/>
      </c>
      <c r="S4334">
        <f>IF(C4334="","",IF(AND(C4334&gt;=DATE(2026,9,1),C4334&lt;=DATE(2027,8,31)),(YEAR(C4334)-2026)*12+MONTH(C4334)-8,""))</f>
        <v/>
      </c>
      <c r="T4334">
        <f>IF(AND(A4334="مصروف",R4334&gt;0,I4334="موافق",S4334&lt;&gt;"",H4334&lt;&gt;""),N(G4334),0)</f>
        <v/>
      </c>
    </row>
    <row r="4335">
      <c r="A4335" s="19" t="n"/>
      <c r="B4335" s="20">
        <f>IF(A4335="","",IF(R4335=0,"⚠ أضف سطر عهدة أولًا","DMT-"&amp;TEXT(R4335,"000")))</f>
        <v/>
      </c>
      <c r="C4335" s="21" t="n"/>
      <c r="D4335" s="20">
        <f>IF(C4335="","",IF(S4335="","خارج السنة المالية",INDEX(القوائم!$D$2:$D$13,S4335)))</f>
        <v/>
      </c>
      <c r="E4335" s="22" t="n"/>
      <c r="F4335" s="23" t="n"/>
      <c r="G4335" s="23" t="n"/>
      <c r="H4335" s="22" t="n"/>
      <c r="I4335" s="19" t="n"/>
      <c r="J4335" s="21" t="n"/>
      <c r="K4335" s="19" t="n"/>
      <c r="L4335" s="19" t="n"/>
      <c r="M4335" s="21" t="n"/>
      <c r="N4335" s="22" t="n"/>
      <c r="O4335" s="24">
        <f>IF(A4335&lt;&gt;"عهدة","",SUMIFS($G$8:$G$5007,$B$8:$B$5007,B4335,$A$8:$A$5007,"مصروف",$I$8:$I$5007,"&lt;&gt;مرفوض"))</f>
        <v/>
      </c>
      <c r="P4335" s="25">
        <f>IF(A4335&lt;&gt;"عهدة","",N(F4335)-O4335)</f>
        <v/>
      </c>
      <c r="Q4335" s="26">
        <f>IF(A4335="","",IF(A4335="عهدة",IF(N(F4335)=0,"⚠ أدخل قيمة العهدة",IF(P4335&lt;0,"⛔ عجز / زيادة مصروفات "&amp;TEXT(-P4335,"#,##0"),IF(COUNTIFS($B$8:$B$5007,B4335,$A$8:$A$5007,"مصروف",$I$8:$I$5007,"&lt;&gt;مرفوض",$K$8:$K$5007,"&lt;&gt;نعم")&gt;0,"⚠ "&amp;COUNTIFS($B$8:$B$5007,B4335,$A$8:$A$5007,"مصروف",$I$8:$I$5007,"&lt;&gt;مرفوض",$K$8:$K$5007,"&lt;&gt;نعم")&amp;" مصروف غير مسوى",IF(L4335="تمت التسوية",IF(P4335=0,"✔ متوازنة وتمت التسوية","✔ تمت التسوية – متبقي "&amp;TEXT(P4335,"#,##0")),IF(P4335&gt;0,"متبقي "&amp;TEXT(P4335,"#,##0"),"✔ متوازنة"))))),IF(R4335=0,"⚠ أضف سطر عهدة أولًا",IF(OR(C4335="",N(G4335)=0),"⚠ أكمل التاريخ والقيمة",IF(S4335="","⚠ التاريخ خارج السنة المالية",IF(H4335="","⚠ اختر بند الموازنة",IF(I4335="مرفوض","✖ مرفوض من المدير",IF(I4335&lt;&gt;"موافق","⏳ بانتظار موافقة المدير",IF(K4335&lt;&gt;"نعم","⚠ غير مسوى مع الحسابات","✔ معتمد ومسوى")))))))))</f>
        <v/>
      </c>
      <c r="R4335">
        <f>N(R4334)+IF(A4335="عهدة",1,0)</f>
        <v/>
      </c>
      <c r="S4335">
        <f>IF(C4335="","",IF(AND(C4335&gt;=DATE(2026,9,1),C4335&lt;=DATE(2027,8,31)),(YEAR(C4335)-2026)*12+MONTH(C4335)-8,""))</f>
        <v/>
      </c>
      <c r="T4335">
        <f>IF(AND(A4335="مصروف",R4335&gt;0,I4335="موافق",S4335&lt;&gt;"",H4335&lt;&gt;""),N(G4335),0)</f>
        <v/>
      </c>
    </row>
    <row r="4336">
      <c r="A4336" s="19" t="n"/>
      <c r="B4336" s="20">
        <f>IF(A4336="","",IF(R4336=0,"⚠ أضف سطر عهدة أولًا","DMT-"&amp;TEXT(R4336,"000")))</f>
        <v/>
      </c>
      <c r="C4336" s="21" t="n"/>
      <c r="D4336" s="20">
        <f>IF(C4336="","",IF(S4336="","خارج السنة المالية",INDEX(القوائم!$D$2:$D$13,S4336)))</f>
        <v/>
      </c>
      <c r="E4336" s="22" t="n"/>
      <c r="F4336" s="23" t="n"/>
      <c r="G4336" s="23" t="n"/>
      <c r="H4336" s="22" t="n"/>
      <c r="I4336" s="19" t="n"/>
      <c r="J4336" s="21" t="n"/>
      <c r="K4336" s="19" t="n"/>
      <c r="L4336" s="19" t="n"/>
      <c r="M4336" s="21" t="n"/>
      <c r="N4336" s="22" t="n"/>
      <c r="O4336" s="24">
        <f>IF(A4336&lt;&gt;"عهدة","",SUMIFS($G$8:$G$5007,$B$8:$B$5007,B4336,$A$8:$A$5007,"مصروف",$I$8:$I$5007,"&lt;&gt;مرفوض"))</f>
        <v/>
      </c>
      <c r="P4336" s="25">
        <f>IF(A4336&lt;&gt;"عهدة","",N(F4336)-O4336)</f>
        <v/>
      </c>
      <c r="Q4336" s="26">
        <f>IF(A4336="","",IF(A4336="عهدة",IF(N(F4336)=0,"⚠ أدخل قيمة العهدة",IF(P4336&lt;0,"⛔ عجز / زيادة مصروفات "&amp;TEXT(-P4336,"#,##0"),IF(COUNTIFS($B$8:$B$5007,B4336,$A$8:$A$5007,"مصروف",$I$8:$I$5007,"&lt;&gt;مرفوض",$K$8:$K$5007,"&lt;&gt;نعم")&gt;0,"⚠ "&amp;COUNTIFS($B$8:$B$5007,B4336,$A$8:$A$5007,"مصروف",$I$8:$I$5007,"&lt;&gt;مرفوض",$K$8:$K$5007,"&lt;&gt;نعم")&amp;" مصروف غير مسوى",IF(L4336="تمت التسوية",IF(P4336=0,"✔ متوازنة وتمت التسوية","✔ تمت التسوية – متبقي "&amp;TEXT(P4336,"#,##0")),IF(P4336&gt;0,"متبقي "&amp;TEXT(P4336,"#,##0"),"✔ متوازنة"))))),IF(R4336=0,"⚠ أضف سطر عهدة أولًا",IF(OR(C4336="",N(G4336)=0),"⚠ أكمل التاريخ والقيمة",IF(S4336="","⚠ التاريخ خارج السنة المالية",IF(H4336="","⚠ اختر بند الموازنة",IF(I4336="مرفوض","✖ مرفوض من المدير",IF(I4336&lt;&gt;"موافق","⏳ بانتظار موافقة المدير",IF(K4336&lt;&gt;"نعم","⚠ غير مسوى مع الحسابات","✔ معتمد ومسوى")))))))))</f>
        <v/>
      </c>
      <c r="R4336">
        <f>N(R4335)+IF(A4336="عهدة",1,0)</f>
        <v/>
      </c>
      <c r="S4336">
        <f>IF(C4336="","",IF(AND(C4336&gt;=DATE(2026,9,1),C4336&lt;=DATE(2027,8,31)),(YEAR(C4336)-2026)*12+MONTH(C4336)-8,""))</f>
        <v/>
      </c>
      <c r="T4336">
        <f>IF(AND(A4336="مصروف",R4336&gt;0,I4336="موافق",S4336&lt;&gt;"",H4336&lt;&gt;""),N(G4336),0)</f>
        <v/>
      </c>
    </row>
    <row r="4337">
      <c r="A4337" s="19" t="n"/>
      <c r="B4337" s="20">
        <f>IF(A4337="","",IF(R4337=0,"⚠ أضف سطر عهدة أولًا","DMT-"&amp;TEXT(R4337,"000")))</f>
        <v/>
      </c>
      <c r="C4337" s="21" t="n"/>
      <c r="D4337" s="20">
        <f>IF(C4337="","",IF(S4337="","خارج السنة المالية",INDEX(القوائم!$D$2:$D$13,S4337)))</f>
        <v/>
      </c>
      <c r="E4337" s="22" t="n"/>
      <c r="F4337" s="23" t="n"/>
      <c r="G4337" s="23" t="n"/>
      <c r="H4337" s="22" t="n"/>
      <c r="I4337" s="19" t="n"/>
      <c r="J4337" s="21" t="n"/>
      <c r="K4337" s="19" t="n"/>
      <c r="L4337" s="19" t="n"/>
      <c r="M4337" s="21" t="n"/>
      <c r="N4337" s="22" t="n"/>
      <c r="O4337" s="24">
        <f>IF(A4337&lt;&gt;"عهدة","",SUMIFS($G$8:$G$5007,$B$8:$B$5007,B4337,$A$8:$A$5007,"مصروف",$I$8:$I$5007,"&lt;&gt;مرفوض"))</f>
        <v/>
      </c>
      <c r="P4337" s="25">
        <f>IF(A4337&lt;&gt;"عهدة","",N(F4337)-O4337)</f>
        <v/>
      </c>
      <c r="Q4337" s="26">
        <f>IF(A4337="","",IF(A4337="عهدة",IF(N(F4337)=0,"⚠ أدخل قيمة العهدة",IF(P4337&lt;0,"⛔ عجز / زيادة مصروفات "&amp;TEXT(-P4337,"#,##0"),IF(COUNTIFS($B$8:$B$5007,B4337,$A$8:$A$5007,"مصروف",$I$8:$I$5007,"&lt;&gt;مرفوض",$K$8:$K$5007,"&lt;&gt;نعم")&gt;0,"⚠ "&amp;COUNTIFS($B$8:$B$5007,B4337,$A$8:$A$5007,"مصروف",$I$8:$I$5007,"&lt;&gt;مرفوض",$K$8:$K$5007,"&lt;&gt;نعم")&amp;" مصروف غير مسوى",IF(L4337="تمت التسوية",IF(P4337=0,"✔ متوازنة وتمت التسوية","✔ تمت التسوية – متبقي "&amp;TEXT(P4337,"#,##0")),IF(P4337&gt;0,"متبقي "&amp;TEXT(P4337,"#,##0"),"✔ متوازنة"))))),IF(R4337=0,"⚠ أضف سطر عهدة أولًا",IF(OR(C4337="",N(G4337)=0),"⚠ أكمل التاريخ والقيمة",IF(S4337="","⚠ التاريخ خارج السنة المالية",IF(H4337="","⚠ اختر بند الموازنة",IF(I4337="مرفوض","✖ مرفوض من المدير",IF(I4337&lt;&gt;"موافق","⏳ بانتظار موافقة المدير",IF(K4337&lt;&gt;"نعم","⚠ غير مسوى مع الحسابات","✔ معتمد ومسوى")))))))))</f>
        <v/>
      </c>
      <c r="R4337">
        <f>N(R4336)+IF(A4337="عهدة",1,0)</f>
        <v/>
      </c>
      <c r="S4337">
        <f>IF(C4337="","",IF(AND(C4337&gt;=DATE(2026,9,1),C4337&lt;=DATE(2027,8,31)),(YEAR(C4337)-2026)*12+MONTH(C4337)-8,""))</f>
        <v/>
      </c>
      <c r="T4337">
        <f>IF(AND(A4337="مصروف",R4337&gt;0,I4337="موافق",S4337&lt;&gt;"",H4337&lt;&gt;""),N(G4337),0)</f>
        <v/>
      </c>
    </row>
    <row r="4338">
      <c r="A4338" s="19" t="n"/>
      <c r="B4338" s="20">
        <f>IF(A4338="","",IF(R4338=0,"⚠ أضف سطر عهدة أولًا","DMT-"&amp;TEXT(R4338,"000")))</f>
        <v/>
      </c>
      <c r="C4338" s="21" t="n"/>
      <c r="D4338" s="20">
        <f>IF(C4338="","",IF(S4338="","خارج السنة المالية",INDEX(القوائم!$D$2:$D$13,S4338)))</f>
        <v/>
      </c>
      <c r="E4338" s="22" t="n"/>
      <c r="F4338" s="23" t="n"/>
      <c r="G4338" s="23" t="n"/>
      <c r="H4338" s="22" t="n"/>
      <c r="I4338" s="19" t="n"/>
      <c r="J4338" s="21" t="n"/>
      <c r="K4338" s="19" t="n"/>
      <c r="L4338" s="19" t="n"/>
      <c r="M4338" s="21" t="n"/>
      <c r="N4338" s="22" t="n"/>
      <c r="O4338" s="24">
        <f>IF(A4338&lt;&gt;"عهدة","",SUMIFS($G$8:$G$5007,$B$8:$B$5007,B4338,$A$8:$A$5007,"مصروف",$I$8:$I$5007,"&lt;&gt;مرفوض"))</f>
        <v/>
      </c>
      <c r="P4338" s="25">
        <f>IF(A4338&lt;&gt;"عهدة","",N(F4338)-O4338)</f>
        <v/>
      </c>
      <c r="Q4338" s="26">
        <f>IF(A4338="","",IF(A4338="عهدة",IF(N(F4338)=0,"⚠ أدخل قيمة العهدة",IF(P4338&lt;0,"⛔ عجز / زيادة مصروفات "&amp;TEXT(-P4338,"#,##0"),IF(COUNTIFS($B$8:$B$5007,B4338,$A$8:$A$5007,"مصروف",$I$8:$I$5007,"&lt;&gt;مرفوض",$K$8:$K$5007,"&lt;&gt;نعم")&gt;0,"⚠ "&amp;COUNTIFS($B$8:$B$5007,B4338,$A$8:$A$5007,"مصروف",$I$8:$I$5007,"&lt;&gt;مرفوض",$K$8:$K$5007,"&lt;&gt;نعم")&amp;" مصروف غير مسوى",IF(L4338="تمت التسوية",IF(P4338=0,"✔ متوازنة وتمت التسوية","✔ تمت التسوية – متبقي "&amp;TEXT(P4338,"#,##0")),IF(P4338&gt;0,"متبقي "&amp;TEXT(P4338,"#,##0"),"✔ متوازنة"))))),IF(R4338=0,"⚠ أضف سطر عهدة أولًا",IF(OR(C4338="",N(G4338)=0),"⚠ أكمل التاريخ والقيمة",IF(S4338="","⚠ التاريخ خارج السنة المالية",IF(H4338="","⚠ اختر بند الموازنة",IF(I4338="مرفوض","✖ مرفوض من المدير",IF(I4338&lt;&gt;"موافق","⏳ بانتظار موافقة المدير",IF(K4338&lt;&gt;"نعم","⚠ غير مسوى مع الحسابات","✔ معتمد ومسوى")))))))))</f>
        <v/>
      </c>
      <c r="R4338">
        <f>N(R4337)+IF(A4338="عهدة",1,0)</f>
        <v/>
      </c>
      <c r="S4338">
        <f>IF(C4338="","",IF(AND(C4338&gt;=DATE(2026,9,1),C4338&lt;=DATE(2027,8,31)),(YEAR(C4338)-2026)*12+MONTH(C4338)-8,""))</f>
        <v/>
      </c>
      <c r="T4338">
        <f>IF(AND(A4338="مصروف",R4338&gt;0,I4338="موافق",S4338&lt;&gt;"",H4338&lt;&gt;""),N(G4338),0)</f>
        <v/>
      </c>
    </row>
    <row r="4339">
      <c r="A4339" s="19" t="n"/>
      <c r="B4339" s="20">
        <f>IF(A4339="","",IF(R4339=0,"⚠ أضف سطر عهدة أولًا","DMT-"&amp;TEXT(R4339,"000")))</f>
        <v/>
      </c>
      <c r="C4339" s="21" t="n"/>
      <c r="D4339" s="20">
        <f>IF(C4339="","",IF(S4339="","خارج السنة المالية",INDEX(القوائم!$D$2:$D$13,S4339)))</f>
        <v/>
      </c>
      <c r="E4339" s="22" t="n"/>
      <c r="F4339" s="23" t="n"/>
      <c r="G4339" s="23" t="n"/>
      <c r="H4339" s="22" t="n"/>
      <c r="I4339" s="19" t="n"/>
      <c r="J4339" s="21" t="n"/>
      <c r="K4339" s="19" t="n"/>
      <c r="L4339" s="19" t="n"/>
      <c r="M4339" s="21" t="n"/>
      <c r="N4339" s="22" t="n"/>
      <c r="O4339" s="24">
        <f>IF(A4339&lt;&gt;"عهدة","",SUMIFS($G$8:$G$5007,$B$8:$B$5007,B4339,$A$8:$A$5007,"مصروف",$I$8:$I$5007,"&lt;&gt;مرفوض"))</f>
        <v/>
      </c>
      <c r="P4339" s="25">
        <f>IF(A4339&lt;&gt;"عهدة","",N(F4339)-O4339)</f>
        <v/>
      </c>
      <c r="Q4339" s="26">
        <f>IF(A4339="","",IF(A4339="عهدة",IF(N(F4339)=0,"⚠ أدخل قيمة العهدة",IF(P4339&lt;0,"⛔ عجز / زيادة مصروفات "&amp;TEXT(-P4339,"#,##0"),IF(COUNTIFS($B$8:$B$5007,B4339,$A$8:$A$5007,"مصروف",$I$8:$I$5007,"&lt;&gt;مرفوض",$K$8:$K$5007,"&lt;&gt;نعم")&gt;0,"⚠ "&amp;COUNTIFS($B$8:$B$5007,B4339,$A$8:$A$5007,"مصروف",$I$8:$I$5007,"&lt;&gt;مرفوض",$K$8:$K$5007,"&lt;&gt;نعم")&amp;" مصروف غير مسوى",IF(L4339="تمت التسوية",IF(P4339=0,"✔ متوازنة وتمت التسوية","✔ تمت التسوية – متبقي "&amp;TEXT(P4339,"#,##0")),IF(P4339&gt;0,"متبقي "&amp;TEXT(P4339,"#,##0"),"✔ متوازنة"))))),IF(R4339=0,"⚠ أضف سطر عهدة أولًا",IF(OR(C4339="",N(G4339)=0),"⚠ أكمل التاريخ والقيمة",IF(S4339="","⚠ التاريخ خارج السنة المالية",IF(H4339="","⚠ اختر بند الموازنة",IF(I4339="مرفوض","✖ مرفوض من المدير",IF(I4339&lt;&gt;"موافق","⏳ بانتظار موافقة المدير",IF(K4339&lt;&gt;"نعم","⚠ غير مسوى مع الحسابات","✔ معتمد ومسوى")))))))))</f>
        <v/>
      </c>
      <c r="R4339">
        <f>N(R4338)+IF(A4339="عهدة",1,0)</f>
        <v/>
      </c>
      <c r="S4339">
        <f>IF(C4339="","",IF(AND(C4339&gt;=DATE(2026,9,1),C4339&lt;=DATE(2027,8,31)),(YEAR(C4339)-2026)*12+MONTH(C4339)-8,""))</f>
        <v/>
      </c>
      <c r="T4339">
        <f>IF(AND(A4339="مصروف",R4339&gt;0,I4339="موافق",S4339&lt;&gt;"",H4339&lt;&gt;""),N(G4339),0)</f>
        <v/>
      </c>
    </row>
    <row r="4340">
      <c r="A4340" s="19" t="n"/>
      <c r="B4340" s="20">
        <f>IF(A4340="","",IF(R4340=0,"⚠ أضف سطر عهدة أولًا","DMT-"&amp;TEXT(R4340,"000")))</f>
        <v/>
      </c>
      <c r="C4340" s="21" t="n"/>
      <c r="D4340" s="20">
        <f>IF(C4340="","",IF(S4340="","خارج السنة المالية",INDEX(القوائم!$D$2:$D$13,S4340)))</f>
        <v/>
      </c>
      <c r="E4340" s="22" t="n"/>
      <c r="F4340" s="23" t="n"/>
      <c r="G4340" s="23" t="n"/>
      <c r="H4340" s="22" t="n"/>
      <c r="I4340" s="19" t="n"/>
      <c r="J4340" s="21" t="n"/>
      <c r="K4340" s="19" t="n"/>
      <c r="L4340" s="19" t="n"/>
      <c r="M4340" s="21" t="n"/>
      <c r="N4340" s="22" t="n"/>
      <c r="O4340" s="24">
        <f>IF(A4340&lt;&gt;"عهدة","",SUMIFS($G$8:$G$5007,$B$8:$B$5007,B4340,$A$8:$A$5007,"مصروف",$I$8:$I$5007,"&lt;&gt;مرفوض"))</f>
        <v/>
      </c>
      <c r="P4340" s="25">
        <f>IF(A4340&lt;&gt;"عهدة","",N(F4340)-O4340)</f>
        <v/>
      </c>
      <c r="Q4340" s="26">
        <f>IF(A4340="","",IF(A4340="عهدة",IF(N(F4340)=0,"⚠ أدخل قيمة العهدة",IF(P4340&lt;0,"⛔ عجز / زيادة مصروفات "&amp;TEXT(-P4340,"#,##0"),IF(COUNTIFS($B$8:$B$5007,B4340,$A$8:$A$5007,"مصروف",$I$8:$I$5007,"&lt;&gt;مرفوض",$K$8:$K$5007,"&lt;&gt;نعم")&gt;0,"⚠ "&amp;COUNTIFS($B$8:$B$5007,B4340,$A$8:$A$5007,"مصروف",$I$8:$I$5007,"&lt;&gt;مرفوض",$K$8:$K$5007,"&lt;&gt;نعم")&amp;" مصروف غير مسوى",IF(L4340="تمت التسوية",IF(P4340=0,"✔ متوازنة وتمت التسوية","✔ تمت التسوية – متبقي "&amp;TEXT(P4340,"#,##0")),IF(P4340&gt;0,"متبقي "&amp;TEXT(P4340,"#,##0"),"✔ متوازنة"))))),IF(R4340=0,"⚠ أضف سطر عهدة أولًا",IF(OR(C4340="",N(G4340)=0),"⚠ أكمل التاريخ والقيمة",IF(S4340="","⚠ التاريخ خارج السنة المالية",IF(H4340="","⚠ اختر بند الموازنة",IF(I4340="مرفوض","✖ مرفوض من المدير",IF(I4340&lt;&gt;"موافق","⏳ بانتظار موافقة المدير",IF(K4340&lt;&gt;"نعم","⚠ غير مسوى مع الحسابات","✔ معتمد ومسوى")))))))))</f>
        <v/>
      </c>
      <c r="R4340">
        <f>N(R4339)+IF(A4340="عهدة",1,0)</f>
        <v/>
      </c>
      <c r="S4340">
        <f>IF(C4340="","",IF(AND(C4340&gt;=DATE(2026,9,1),C4340&lt;=DATE(2027,8,31)),(YEAR(C4340)-2026)*12+MONTH(C4340)-8,""))</f>
        <v/>
      </c>
      <c r="T4340">
        <f>IF(AND(A4340="مصروف",R4340&gt;0,I4340="موافق",S4340&lt;&gt;"",H4340&lt;&gt;""),N(G4340),0)</f>
        <v/>
      </c>
    </row>
    <row r="4341">
      <c r="A4341" s="19" t="n"/>
      <c r="B4341" s="20">
        <f>IF(A4341="","",IF(R4341=0,"⚠ أضف سطر عهدة أولًا","DMT-"&amp;TEXT(R4341,"000")))</f>
        <v/>
      </c>
      <c r="C4341" s="21" t="n"/>
      <c r="D4341" s="20">
        <f>IF(C4341="","",IF(S4341="","خارج السنة المالية",INDEX(القوائم!$D$2:$D$13,S4341)))</f>
        <v/>
      </c>
      <c r="E4341" s="22" t="n"/>
      <c r="F4341" s="23" t="n"/>
      <c r="G4341" s="23" t="n"/>
      <c r="H4341" s="22" t="n"/>
      <c r="I4341" s="19" t="n"/>
      <c r="J4341" s="21" t="n"/>
      <c r="K4341" s="19" t="n"/>
      <c r="L4341" s="19" t="n"/>
      <c r="M4341" s="21" t="n"/>
      <c r="N4341" s="22" t="n"/>
      <c r="O4341" s="24">
        <f>IF(A4341&lt;&gt;"عهدة","",SUMIFS($G$8:$G$5007,$B$8:$B$5007,B4341,$A$8:$A$5007,"مصروف",$I$8:$I$5007,"&lt;&gt;مرفوض"))</f>
        <v/>
      </c>
      <c r="P4341" s="25">
        <f>IF(A4341&lt;&gt;"عهدة","",N(F4341)-O4341)</f>
        <v/>
      </c>
      <c r="Q4341" s="26">
        <f>IF(A4341="","",IF(A4341="عهدة",IF(N(F4341)=0,"⚠ أدخل قيمة العهدة",IF(P4341&lt;0,"⛔ عجز / زيادة مصروفات "&amp;TEXT(-P4341,"#,##0"),IF(COUNTIFS($B$8:$B$5007,B4341,$A$8:$A$5007,"مصروف",$I$8:$I$5007,"&lt;&gt;مرفوض",$K$8:$K$5007,"&lt;&gt;نعم")&gt;0,"⚠ "&amp;COUNTIFS($B$8:$B$5007,B4341,$A$8:$A$5007,"مصروف",$I$8:$I$5007,"&lt;&gt;مرفوض",$K$8:$K$5007,"&lt;&gt;نعم")&amp;" مصروف غير مسوى",IF(L4341="تمت التسوية",IF(P4341=0,"✔ متوازنة وتمت التسوية","✔ تمت التسوية – متبقي "&amp;TEXT(P4341,"#,##0")),IF(P4341&gt;0,"متبقي "&amp;TEXT(P4341,"#,##0"),"✔ متوازنة"))))),IF(R4341=0,"⚠ أضف سطر عهدة أولًا",IF(OR(C4341="",N(G4341)=0),"⚠ أكمل التاريخ والقيمة",IF(S4341="","⚠ التاريخ خارج السنة المالية",IF(H4341="","⚠ اختر بند الموازنة",IF(I4341="مرفوض","✖ مرفوض من المدير",IF(I4341&lt;&gt;"موافق","⏳ بانتظار موافقة المدير",IF(K4341&lt;&gt;"نعم","⚠ غير مسوى مع الحسابات","✔ معتمد ومسوى")))))))))</f>
        <v/>
      </c>
      <c r="R4341">
        <f>N(R4340)+IF(A4341="عهدة",1,0)</f>
        <v/>
      </c>
      <c r="S4341">
        <f>IF(C4341="","",IF(AND(C4341&gt;=DATE(2026,9,1),C4341&lt;=DATE(2027,8,31)),(YEAR(C4341)-2026)*12+MONTH(C4341)-8,""))</f>
        <v/>
      </c>
      <c r="T4341">
        <f>IF(AND(A4341="مصروف",R4341&gt;0,I4341="موافق",S4341&lt;&gt;"",H4341&lt;&gt;""),N(G4341),0)</f>
        <v/>
      </c>
    </row>
    <row r="4342">
      <c r="A4342" s="19" t="n"/>
      <c r="B4342" s="20">
        <f>IF(A4342="","",IF(R4342=0,"⚠ أضف سطر عهدة أولًا","DMT-"&amp;TEXT(R4342,"000")))</f>
        <v/>
      </c>
      <c r="C4342" s="21" t="n"/>
      <c r="D4342" s="20">
        <f>IF(C4342="","",IF(S4342="","خارج السنة المالية",INDEX(القوائم!$D$2:$D$13,S4342)))</f>
        <v/>
      </c>
      <c r="E4342" s="22" t="n"/>
      <c r="F4342" s="23" t="n"/>
      <c r="G4342" s="23" t="n"/>
      <c r="H4342" s="22" t="n"/>
      <c r="I4342" s="19" t="n"/>
      <c r="J4342" s="21" t="n"/>
      <c r="K4342" s="19" t="n"/>
      <c r="L4342" s="19" t="n"/>
      <c r="M4342" s="21" t="n"/>
      <c r="N4342" s="22" t="n"/>
      <c r="O4342" s="24">
        <f>IF(A4342&lt;&gt;"عهدة","",SUMIFS($G$8:$G$5007,$B$8:$B$5007,B4342,$A$8:$A$5007,"مصروف",$I$8:$I$5007,"&lt;&gt;مرفوض"))</f>
        <v/>
      </c>
      <c r="P4342" s="25">
        <f>IF(A4342&lt;&gt;"عهدة","",N(F4342)-O4342)</f>
        <v/>
      </c>
      <c r="Q4342" s="26">
        <f>IF(A4342="","",IF(A4342="عهدة",IF(N(F4342)=0,"⚠ أدخل قيمة العهدة",IF(P4342&lt;0,"⛔ عجز / زيادة مصروفات "&amp;TEXT(-P4342,"#,##0"),IF(COUNTIFS($B$8:$B$5007,B4342,$A$8:$A$5007,"مصروف",$I$8:$I$5007,"&lt;&gt;مرفوض",$K$8:$K$5007,"&lt;&gt;نعم")&gt;0,"⚠ "&amp;COUNTIFS($B$8:$B$5007,B4342,$A$8:$A$5007,"مصروف",$I$8:$I$5007,"&lt;&gt;مرفوض",$K$8:$K$5007,"&lt;&gt;نعم")&amp;" مصروف غير مسوى",IF(L4342="تمت التسوية",IF(P4342=0,"✔ متوازنة وتمت التسوية","✔ تمت التسوية – متبقي "&amp;TEXT(P4342,"#,##0")),IF(P4342&gt;0,"متبقي "&amp;TEXT(P4342,"#,##0"),"✔ متوازنة"))))),IF(R4342=0,"⚠ أضف سطر عهدة أولًا",IF(OR(C4342="",N(G4342)=0),"⚠ أكمل التاريخ والقيمة",IF(S4342="","⚠ التاريخ خارج السنة المالية",IF(H4342="","⚠ اختر بند الموازنة",IF(I4342="مرفوض","✖ مرفوض من المدير",IF(I4342&lt;&gt;"موافق","⏳ بانتظار موافقة المدير",IF(K4342&lt;&gt;"نعم","⚠ غير مسوى مع الحسابات","✔ معتمد ومسوى")))))))))</f>
        <v/>
      </c>
      <c r="R4342">
        <f>N(R4341)+IF(A4342="عهدة",1,0)</f>
        <v/>
      </c>
      <c r="S4342">
        <f>IF(C4342="","",IF(AND(C4342&gt;=DATE(2026,9,1),C4342&lt;=DATE(2027,8,31)),(YEAR(C4342)-2026)*12+MONTH(C4342)-8,""))</f>
        <v/>
      </c>
      <c r="T4342">
        <f>IF(AND(A4342="مصروف",R4342&gt;0,I4342="موافق",S4342&lt;&gt;"",H4342&lt;&gt;""),N(G4342),0)</f>
        <v/>
      </c>
    </row>
    <row r="4343">
      <c r="A4343" s="19" t="n"/>
      <c r="B4343" s="20">
        <f>IF(A4343="","",IF(R4343=0,"⚠ أضف سطر عهدة أولًا","DMT-"&amp;TEXT(R4343,"000")))</f>
        <v/>
      </c>
      <c r="C4343" s="21" t="n"/>
      <c r="D4343" s="20">
        <f>IF(C4343="","",IF(S4343="","خارج السنة المالية",INDEX(القوائم!$D$2:$D$13,S4343)))</f>
        <v/>
      </c>
      <c r="E4343" s="22" t="n"/>
      <c r="F4343" s="23" t="n"/>
      <c r="G4343" s="23" t="n"/>
      <c r="H4343" s="22" t="n"/>
      <c r="I4343" s="19" t="n"/>
      <c r="J4343" s="21" t="n"/>
      <c r="K4343" s="19" t="n"/>
      <c r="L4343" s="19" t="n"/>
      <c r="M4343" s="21" t="n"/>
      <c r="N4343" s="22" t="n"/>
      <c r="O4343" s="24">
        <f>IF(A4343&lt;&gt;"عهدة","",SUMIFS($G$8:$G$5007,$B$8:$B$5007,B4343,$A$8:$A$5007,"مصروف",$I$8:$I$5007,"&lt;&gt;مرفوض"))</f>
        <v/>
      </c>
      <c r="P4343" s="25">
        <f>IF(A4343&lt;&gt;"عهدة","",N(F4343)-O4343)</f>
        <v/>
      </c>
      <c r="Q4343" s="26">
        <f>IF(A4343="","",IF(A4343="عهدة",IF(N(F4343)=0,"⚠ أدخل قيمة العهدة",IF(P4343&lt;0,"⛔ عجز / زيادة مصروفات "&amp;TEXT(-P4343,"#,##0"),IF(COUNTIFS($B$8:$B$5007,B4343,$A$8:$A$5007,"مصروف",$I$8:$I$5007,"&lt;&gt;مرفوض",$K$8:$K$5007,"&lt;&gt;نعم")&gt;0,"⚠ "&amp;COUNTIFS($B$8:$B$5007,B4343,$A$8:$A$5007,"مصروف",$I$8:$I$5007,"&lt;&gt;مرفوض",$K$8:$K$5007,"&lt;&gt;نعم")&amp;" مصروف غير مسوى",IF(L4343="تمت التسوية",IF(P4343=0,"✔ متوازنة وتمت التسوية","✔ تمت التسوية – متبقي "&amp;TEXT(P4343,"#,##0")),IF(P4343&gt;0,"متبقي "&amp;TEXT(P4343,"#,##0"),"✔ متوازنة"))))),IF(R4343=0,"⚠ أضف سطر عهدة أولًا",IF(OR(C4343="",N(G4343)=0),"⚠ أكمل التاريخ والقيمة",IF(S4343="","⚠ التاريخ خارج السنة المالية",IF(H4343="","⚠ اختر بند الموازنة",IF(I4343="مرفوض","✖ مرفوض من المدير",IF(I4343&lt;&gt;"موافق","⏳ بانتظار موافقة المدير",IF(K4343&lt;&gt;"نعم","⚠ غير مسوى مع الحسابات","✔ معتمد ومسوى")))))))))</f>
        <v/>
      </c>
      <c r="R4343">
        <f>N(R4342)+IF(A4343="عهدة",1,0)</f>
        <v/>
      </c>
      <c r="S4343">
        <f>IF(C4343="","",IF(AND(C4343&gt;=DATE(2026,9,1),C4343&lt;=DATE(2027,8,31)),(YEAR(C4343)-2026)*12+MONTH(C4343)-8,""))</f>
        <v/>
      </c>
      <c r="T4343">
        <f>IF(AND(A4343="مصروف",R4343&gt;0,I4343="موافق",S4343&lt;&gt;"",H4343&lt;&gt;""),N(G4343),0)</f>
        <v/>
      </c>
    </row>
    <row r="4344">
      <c r="A4344" s="19" t="n"/>
      <c r="B4344" s="20">
        <f>IF(A4344="","",IF(R4344=0,"⚠ أضف سطر عهدة أولًا","DMT-"&amp;TEXT(R4344,"000")))</f>
        <v/>
      </c>
      <c r="C4344" s="21" t="n"/>
      <c r="D4344" s="20">
        <f>IF(C4344="","",IF(S4344="","خارج السنة المالية",INDEX(القوائم!$D$2:$D$13,S4344)))</f>
        <v/>
      </c>
      <c r="E4344" s="22" t="n"/>
      <c r="F4344" s="23" t="n"/>
      <c r="G4344" s="23" t="n"/>
      <c r="H4344" s="22" t="n"/>
      <c r="I4344" s="19" t="n"/>
      <c r="J4344" s="21" t="n"/>
      <c r="K4344" s="19" t="n"/>
      <c r="L4344" s="19" t="n"/>
      <c r="M4344" s="21" t="n"/>
      <c r="N4344" s="22" t="n"/>
      <c r="O4344" s="24">
        <f>IF(A4344&lt;&gt;"عهدة","",SUMIFS($G$8:$G$5007,$B$8:$B$5007,B4344,$A$8:$A$5007,"مصروف",$I$8:$I$5007,"&lt;&gt;مرفوض"))</f>
        <v/>
      </c>
      <c r="P4344" s="25">
        <f>IF(A4344&lt;&gt;"عهدة","",N(F4344)-O4344)</f>
        <v/>
      </c>
      <c r="Q4344" s="26">
        <f>IF(A4344="","",IF(A4344="عهدة",IF(N(F4344)=0,"⚠ أدخل قيمة العهدة",IF(P4344&lt;0,"⛔ عجز / زيادة مصروفات "&amp;TEXT(-P4344,"#,##0"),IF(COUNTIFS($B$8:$B$5007,B4344,$A$8:$A$5007,"مصروف",$I$8:$I$5007,"&lt;&gt;مرفوض",$K$8:$K$5007,"&lt;&gt;نعم")&gt;0,"⚠ "&amp;COUNTIFS($B$8:$B$5007,B4344,$A$8:$A$5007,"مصروف",$I$8:$I$5007,"&lt;&gt;مرفوض",$K$8:$K$5007,"&lt;&gt;نعم")&amp;" مصروف غير مسوى",IF(L4344="تمت التسوية",IF(P4344=0,"✔ متوازنة وتمت التسوية","✔ تمت التسوية – متبقي "&amp;TEXT(P4344,"#,##0")),IF(P4344&gt;0,"متبقي "&amp;TEXT(P4344,"#,##0"),"✔ متوازنة"))))),IF(R4344=0,"⚠ أضف سطر عهدة أولًا",IF(OR(C4344="",N(G4344)=0),"⚠ أكمل التاريخ والقيمة",IF(S4344="","⚠ التاريخ خارج السنة المالية",IF(H4344="","⚠ اختر بند الموازنة",IF(I4344="مرفوض","✖ مرفوض من المدير",IF(I4344&lt;&gt;"موافق","⏳ بانتظار موافقة المدير",IF(K4344&lt;&gt;"نعم","⚠ غير مسوى مع الحسابات","✔ معتمد ومسوى")))))))))</f>
        <v/>
      </c>
      <c r="R4344">
        <f>N(R4343)+IF(A4344="عهدة",1,0)</f>
        <v/>
      </c>
      <c r="S4344">
        <f>IF(C4344="","",IF(AND(C4344&gt;=DATE(2026,9,1),C4344&lt;=DATE(2027,8,31)),(YEAR(C4344)-2026)*12+MONTH(C4344)-8,""))</f>
        <v/>
      </c>
      <c r="T4344">
        <f>IF(AND(A4344="مصروف",R4344&gt;0,I4344="موافق",S4344&lt;&gt;"",H4344&lt;&gt;""),N(G4344),0)</f>
        <v/>
      </c>
    </row>
    <row r="4345">
      <c r="A4345" s="19" t="n"/>
      <c r="B4345" s="20">
        <f>IF(A4345="","",IF(R4345=0,"⚠ أضف سطر عهدة أولًا","DMT-"&amp;TEXT(R4345,"000")))</f>
        <v/>
      </c>
      <c r="C4345" s="21" t="n"/>
      <c r="D4345" s="20">
        <f>IF(C4345="","",IF(S4345="","خارج السنة المالية",INDEX(القوائم!$D$2:$D$13,S4345)))</f>
        <v/>
      </c>
      <c r="E4345" s="22" t="n"/>
      <c r="F4345" s="23" t="n"/>
      <c r="G4345" s="23" t="n"/>
      <c r="H4345" s="22" t="n"/>
      <c r="I4345" s="19" t="n"/>
      <c r="J4345" s="21" t="n"/>
      <c r="K4345" s="19" t="n"/>
      <c r="L4345" s="19" t="n"/>
      <c r="M4345" s="21" t="n"/>
      <c r="N4345" s="22" t="n"/>
      <c r="O4345" s="24">
        <f>IF(A4345&lt;&gt;"عهدة","",SUMIFS($G$8:$G$5007,$B$8:$B$5007,B4345,$A$8:$A$5007,"مصروف",$I$8:$I$5007,"&lt;&gt;مرفوض"))</f>
        <v/>
      </c>
      <c r="P4345" s="25">
        <f>IF(A4345&lt;&gt;"عهدة","",N(F4345)-O4345)</f>
        <v/>
      </c>
      <c r="Q4345" s="26">
        <f>IF(A4345="","",IF(A4345="عهدة",IF(N(F4345)=0,"⚠ أدخل قيمة العهدة",IF(P4345&lt;0,"⛔ عجز / زيادة مصروفات "&amp;TEXT(-P4345,"#,##0"),IF(COUNTIFS($B$8:$B$5007,B4345,$A$8:$A$5007,"مصروف",$I$8:$I$5007,"&lt;&gt;مرفوض",$K$8:$K$5007,"&lt;&gt;نعم")&gt;0,"⚠ "&amp;COUNTIFS($B$8:$B$5007,B4345,$A$8:$A$5007,"مصروف",$I$8:$I$5007,"&lt;&gt;مرفوض",$K$8:$K$5007,"&lt;&gt;نعم")&amp;" مصروف غير مسوى",IF(L4345="تمت التسوية",IF(P4345=0,"✔ متوازنة وتمت التسوية","✔ تمت التسوية – متبقي "&amp;TEXT(P4345,"#,##0")),IF(P4345&gt;0,"متبقي "&amp;TEXT(P4345,"#,##0"),"✔ متوازنة"))))),IF(R4345=0,"⚠ أضف سطر عهدة أولًا",IF(OR(C4345="",N(G4345)=0),"⚠ أكمل التاريخ والقيمة",IF(S4345="","⚠ التاريخ خارج السنة المالية",IF(H4345="","⚠ اختر بند الموازنة",IF(I4345="مرفوض","✖ مرفوض من المدير",IF(I4345&lt;&gt;"موافق","⏳ بانتظار موافقة المدير",IF(K4345&lt;&gt;"نعم","⚠ غير مسوى مع الحسابات","✔ معتمد ومسوى")))))))))</f>
        <v/>
      </c>
      <c r="R4345">
        <f>N(R4344)+IF(A4345="عهدة",1,0)</f>
        <v/>
      </c>
      <c r="S4345">
        <f>IF(C4345="","",IF(AND(C4345&gt;=DATE(2026,9,1),C4345&lt;=DATE(2027,8,31)),(YEAR(C4345)-2026)*12+MONTH(C4345)-8,""))</f>
        <v/>
      </c>
      <c r="T4345">
        <f>IF(AND(A4345="مصروف",R4345&gt;0,I4345="موافق",S4345&lt;&gt;"",H4345&lt;&gt;""),N(G4345),0)</f>
        <v/>
      </c>
    </row>
    <row r="4346">
      <c r="A4346" s="19" t="n"/>
      <c r="B4346" s="20">
        <f>IF(A4346="","",IF(R4346=0,"⚠ أضف سطر عهدة أولًا","DMT-"&amp;TEXT(R4346,"000")))</f>
        <v/>
      </c>
      <c r="C4346" s="21" t="n"/>
      <c r="D4346" s="20">
        <f>IF(C4346="","",IF(S4346="","خارج السنة المالية",INDEX(القوائم!$D$2:$D$13,S4346)))</f>
        <v/>
      </c>
      <c r="E4346" s="22" t="n"/>
      <c r="F4346" s="23" t="n"/>
      <c r="G4346" s="23" t="n"/>
      <c r="H4346" s="22" t="n"/>
      <c r="I4346" s="19" t="n"/>
      <c r="J4346" s="21" t="n"/>
      <c r="K4346" s="19" t="n"/>
      <c r="L4346" s="19" t="n"/>
      <c r="M4346" s="21" t="n"/>
      <c r="N4346" s="22" t="n"/>
      <c r="O4346" s="24">
        <f>IF(A4346&lt;&gt;"عهدة","",SUMIFS($G$8:$G$5007,$B$8:$B$5007,B4346,$A$8:$A$5007,"مصروف",$I$8:$I$5007,"&lt;&gt;مرفوض"))</f>
        <v/>
      </c>
      <c r="P4346" s="25">
        <f>IF(A4346&lt;&gt;"عهدة","",N(F4346)-O4346)</f>
        <v/>
      </c>
      <c r="Q4346" s="26">
        <f>IF(A4346="","",IF(A4346="عهدة",IF(N(F4346)=0,"⚠ أدخل قيمة العهدة",IF(P4346&lt;0,"⛔ عجز / زيادة مصروفات "&amp;TEXT(-P4346,"#,##0"),IF(COUNTIFS($B$8:$B$5007,B4346,$A$8:$A$5007,"مصروف",$I$8:$I$5007,"&lt;&gt;مرفوض",$K$8:$K$5007,"&lt;&gt;نعم")&gt;0,"⚠ "&amp;COUNTIFS($B$8:$B$5007,B4346,$A$8:$A$5007,"مصروف",$I$8:$I$5007,"&lt;&gt;مرفوض",$K$8:$K$5007,"&lt;&gt;نعم")&amp;" مصروف غير مسوى",IF(L4346="تمت التسوية",IF(P4346=0,"✔ متوازنة وتمت التسوية","✔ تمت التسوية – متبقي "&amp;TEXT(P4346,"#,##0")),IF(P4346&gt;0,"متبقي "&amp;TEXT(P4346,"#,##0"),"✔ متوازنة"))))),IF(R4346=0,"⚠ أضف سطر عهدة أولًا",IF(OR(C4346="",N(G4346)=0),"⚠ أكمل التاريخ والقيمة",IF(S4346="","⚠ التاريخ خارج السنة المالية",IF(H4346="","⚠ اختر بند الموازنة",IF(I4346="مرفوض","✖ مرفوض من المدير",IF(I4346&lt;&gt;"موافق","⏳ بانتظار موافقة المدير",IF(K4346&lt;&gt;"نعم","⚠ غير مسوى مع الحسابات","✔ معتمد ومسوى")))))))))</f>
        <v/>
      </c>
      <c r="R4346">
        <f>N(R4345)+IF(A4346="عهدة",1,0)</f>
        <v/>
      </c>
      <c r="S4346">
        <f>IF(C4346="","",IF(AND(C4346&gt;=DATE(2026,9,1),C4346&lt;=DATE(2027,8,31)),(YEAR(C4346)-2026)*12+MONTH(C4346)-8,""))</f>
        <v/>
      </c>
      <c r="T4346">
        <f>IF(AND(A4346="مصروف",R4346&gt;0,I4346="موافق",S4346&lt;&gt;"",H4346&lt;&gt;""),N(G4346),0)</f>
        <v/>
      </c>
    </row>
    <row r="4347">
      <c r="A4347" s="19" t="n"/>
      <c r="B4347" s="20">
        <f>IF(A4347="","",IF(R4347=0,"⚠ أضف سطر عهدة أولًا","DMT-"&amp;TEXT(R4347,"000")))</f>
        <v/>
      </c>
      <c r="C4347" s="21" t="n"/>
      <c r="D4347" s="20">
        <f>IF(C4347="","",IF(S4347="","خارج السنة المالية",INDEX(القوائم!$D$2:$D$13,S4347)))</f>
        <v/>
      </c>
      <c r="E4347" s="22" t="n"/>
      <c r="F4347" s="23" t="n"/>
      <c r="G4347" s="23" t="n"/>
      <c r="H4347" s="22" t="n"/>
      <c r="I4347" s="19" t="n"/>
      <c r="J4347" s="21" t="n"/>
      <c r="K4347" s="19" t="n"/>
      <c r="L4347" s="19" t="n"/>
      <c r="M4347" s="21" t="n"/>
      <c r="N4347" s="22" t="n"/>
      <c r="O4347" s="24">
        <f>IF(A4347&lt;&gt;"عهدة","",SUMIFS($G$8:$G$5007,$B$8:$B$5007,B4347,$A$8:$A$5007,"مصروف",$I$8:$I$5007,"&lt;&gt;مرفوض"))</f>
        <v/>
      </c>
      <c r="P4347" s="25">
        <f>IF(A4347&lt;&gt;"عهدة","",N(F4347)-O4347)</f>
        <v/>
      </c>
      <c r="Q4347" s="26">
        <f>IF(A4347="","",IF(A4347="عهدة",IF(N(F4347)=0,"⚠ أدخل قيمة العهدة",IF(P4347&lt;0,"⛔ عجز / زيادة مصروفات "&amp;TEXT(-P4347,"#,##0"),IF(COUNTIFS($B$8:$B$5007,B4347,$A$8:$A$5007,"مصروف",$I$8:$I$5007,"&lt;&gt;مرفوض",$K$8:$K$5007,"&lt;&gt;نعم")&gt;0,"⚠ "&amp;COUNTIFS($B$8:$B$5007,B4347,$A$8:$A$5007,"مصروف",$I$8:$I$5007,"&lt;&gt;مرفوض",$K$8:$K$5007,"&lt;&gt;نعم")&amp;" مصروف غير مسوى",IF(L4347="تمت التسوية",IF(P4347=0,"✔ متوازنة وتمت التسوية","✔ تمت التسوية – متبقي "&amp;TEXT(P4347,"#,##0")),IF(P4347&gt;0,"متبقي "&amp;TEXT(P4347,"#,##0"),"✔ متوازنة"))))),IF(R4347=0,"⚠ أضف سطر عهدة أولًا",IF(OR(C4347="",N(G4347)=0),"⚠ أكمل التاريخ والقيمة",IF(S4347="","⚠ التاريخ خارج السنة المالية",IF(H4347="","⚠ اختر بند الموازنة",IF(I4347="مرفوض","✖ مرفوض من المدير",IF(I4347&lt;&gt;"موافق","⏳ بانتظار موافقة المدير",IF(K4347&lt;&gt;"نعم","⚠ غير مسوى مع الحسابات","✔ معتمد ومسوى")))))))))</f>
        <v/>
      </c>
      <c r="R4347">
        <f>N(R4346)+IF(A4347="عهدة",1,0)</f>
        <v/>
      </c>
      <c r="S4347">
        <f>IF(C4347="","",IF(AND(C4347&gt;=DATE(2026,9,1),C4347&lt;=DATE(2027,8,31)),(YEAR(C4347)-2026)*12+MONTH(C4347)-8,""))</f>
        <v/>
      </c>
      <c r="T4347">
        <f>IF(AND(A4347="مصروف",R4347&gt;0,I4347="موافق",S4347&lt;&gt;"",H4347&lt;&gt;""),N(G4347),0)</f>
        <v/>
      </c>
    </row>
    <row r="4348">
      <c r="A4348" s="19" t="n"/>
      <c r="B4348" s="20">
        <f>IF(A4348="","",IF(R4348=0,"⚠ أضف سطر عهدة أولًا","DMT-"&amp;TEXT(R4348,"000")))</f>
        <v/>
      </c>
      <c r="C4348" s="21" t="n"/>
      <c r="D4348" s="20">
        <f>IF(C4348="","",IF(S4348="","خارج السنة المالية",INDEX(القوائم!$D$2:$D$13,S4348)))</f>
        <v/>
      </c>
      <c r="E4348" s="22" t="n"/>
      <c r="F4348" s="23" t="n"/>
      <c r="G4348" s="23" t="n"/>
      <c r="H4348" s="22" t="n"/>
      <c r="I4348" s="19" t="n"/>
      <c r="J4348" s="21" t="n"/>
      <c r="K4348" s="19" t="n"/>
      <c r="L4348" s="19" t="n"/>
      <c r="M4348" s="21" t="n"/>
      <c r="N4348" s="22" t="n"/>
      <c r="O4348" s="24">
        <f>IF(A4348&lt;&gt;"عهدة","",SUMIFS($G$8:$G$5007,$B$8:$B$5007,B4348,$A$8:$A$5007,"مصروف",$I$8:$I$5007,"&lt;&gt;مرفوض"))</f>
        <v/>
      </c>
      <c r="P4348" s="25">
        <f>IF(A4348&lt;&gt;"عهدة","",N(F4348)-O4348)</f>
        <v/>
      </c>
      <c r="Q4348" s="26">
        <f>IF(A4348="","",IF(A4348="عهدة",IF(N(F4348)=0,"⚠ أدخل قيمة العهدة",IF(P4348&lt;0,"⛔ عجز / زيادة مصروفات "&amp;TEXT(-P4348,"#,##0"),IF(COUNTIFS($B$8:$B$5007,B4348,$A$8:$A$5007,"مصروف",$I$8:$I$5007,"&lt;&gt;مرفوض",$K$8:$K$5007,"&lt;&gt;نعم")&gt;0,"⚠ "&amp;COUNTIFS($B$8:$B$5007,B4348,$A$8:$A$5007,"مصروف",$I$8:$I$5007,"&lt;&gt;مرفوض",$K$8:$K$5007,"&lt;&gt;نعم")&amp;" مصروف غير مسوى",IF(L4348="تمت التسوية",IF(P4348=0,"✔ متوازنة وتمت التسوية","✔ تمت التسوية – متبقي "&amp;TEXT(P4348,"#,##0")),IF(P4348&gt;0,"متبقي "&amp;TEXT(P4348,"#,##0"),"✔ متوازنة"))))),IF(R4348=0,"⚠ أضف سطر عهدة أولًا",IF(OR(C4348="",N(G4348)=0),"⚠ أكمل التاريخ والقيمة",IF(S4348="","⚠ التاريخ خارج السنة المالية",IF(H4348="","⚠ اختر بند الموازنة",IF(I4348="مرفوض","✖ مرفوض من المدير",IF(I4348&lt;&gt;"موافق","⏳ بانتظار موافقة المدير",IF(K4348&lt;&gt;"نعم","⚠ غير مسوى مع الحسابات","✔ معتمد ومسوى")))))))))</f>
        <v/>
      </c>
      <c r="R4348">
        <f>N(R4347)+IF(A4348="عهدة",1,0)</f>
        <v/>
      </c>
      <c r="S4348">
        <f>IF(C4348="","",IF(AND(C4348&gt;=DATE(2026,9,1),C4348&lt;=DATE(2027,8,31)),(YEAR(C4348)-2026)*12+MONTH(C4348)-8,""))</f>
        <v/>
      </c>
      <c r="T4348">
        <f>IF(AND(A4348="مصروف",R4348&gt;0,I4348="موافق",S4348&lt;&gt;"",H4348&lt;&gt;""),N(G4348),0)</f>
        <v/>
      </c>
    </row>
    <row r="4349">
      <c r="A4349" s="19" t="n"/>
      <c r="B4349" s="20">
        <f>IF(A4349="","",IF(R4349=0,"⚠ أضف سطر عهدة أولًا","DMT-"&amp;TEXT(R4349,"000")))</f>
        <v/>
      </c>
      <c r="C4349" s="21" t="n"/>
      <c r="D4349" s="20">
        <f>IF(C4349="","",IF(S4349="","خارج السنة المالية",INDEX(القوائم!$D$2:$D$13,S4349)))</f>
        <v/>
      </c>
      <c r="E4349" s="22" t="n"/>
      <c r="F4349" s="23" t="n"/>
      <c r="G4349" s="23" t="n"/>
      <c r="H4349" s="22" t="n"/>
      <c r="I4349" s="19" t="n"/>
      <c r="J4349" s="21" t="n"/>
      <c r="K4349" s="19" t="n"/>
      <c r="L4349" s="19" t="n"/>
      <c r="M4349" s="21" t="n"/>
      <c r="N4349" s="22" t="n"/>
      <c r="O4349" s="24">
        <f>IF(A4349&lt;&gt;"عهدة","",SUMIFS($G$8:$G$5007,$B$8:$B$5007,B4349,$A$8:$A$5007,"مصروف",$I$8:$I$5007,"&lt;&gt;مرفوض"))</f>
        <v/>
      </c>
      <c r="P4349" s="25">
        <f>IF(A4349&lt;&gt;"عهدة","",N(F4349)-O4349)</f>
        <v/>
      </c>
      <c r="Q4349" s="26">
        <f>IF(A4349="","",IF(A4349="عهدة",IF(N(F4349)=0,"⚠ أدخل قيمة العهدة",IF(P4349&lt;0,"⛔ عجز / زيادة مصروفات "&amp;TEXT(-P4349,"#,##0"),IF(COUNTIFS($B$8:$B$5007,B4349,$A$8:$A$5007,"مصروف",$I$8:$I$5007,"&lt;&gt;مرفوض",$K$8:$K$5007,"&lt;&gt;نعم")&gt;0,"⚠ "&amp;COUNTIFS($B$8:$B$5007,B4349,$A$8:$A$5007,"مصروف",$I$8:$I$5007,"&lt;&gt;مرفوض",$K$8:$K$5007,"&lt;&gt;نعم")&amp;" مصروف غير مسوى",IF(L4349="تمت التسوية",IF(P4349=0,"✔ متوازنة وتمت التسوية","✔ تمت التسوية – متبقي "&amp;TEXT(P4349,"#,##0")),IF(P4349&gt;0,"متبقي "&amp;TEXT(P4349,"#,##0"),"✔ متوازنة"))))),IF(R4349=0,"⚠ أضف سطر عهدة أولًا",IF(OR(C4349="",N(G4349)=0),"⚠ أكمل التاريخ والقيمة",IF(S4349="","⚠ التاريخ خارج السنة المالية",IF(H4349="","⚠ اختر بند الموازنة",IF(I4349="مرفوض","✖ مرفوض من المدير",IF(I4349&lt;&gt;"موافق","⏳ بانتظار موافقة المدير",IF(K4349&lt;&gt;"نعم","⚠ غير مسوى مع الحسابات","✔ معتمد ومسوى")))))))))</f>
        <v/>
      </c>
      <c r="R4349">
        <f>N(R4348)+IF(A4349="عهدة",1,0)</f>
        <v/>
      </c>
      <c r="S4349">
        <f>IF(C4349="","",IF(AND(C4349&gt;=DATE(2026,9,1),C4349&lt;=DATE(2027,8,31)),(YEAR(C4349)-2026)*12+MONTH(C4349)-8,""))</f>
        <v/>
      </c>
      <c r="T4349">
        <f>IF(AND(A4349="مصروف",R4349&gt;0,I4349="موافق",S4349&lt;&gt;"",H4349&lt;&gt;""),N(G4349),0)</f>
        <v/>
      </c>
    </row>
    <row r="4350">
      <c r="A4350" s="19" t="n"/>
      <c r="B4350" s="20">
        <f>IF(A4350="","",IF(R4350=0,"⚠ أضف سطر عهدة أولًا","DMT-"&amp;TEXT(R4350,"000")))</f>
        <v/>
      </c>
      <c r="C4350" s="21" t="n"/>
      <c r="D4350" s="20">
        <f>IF(C4350="","",IF(S4350="","خارج السنة المالية",INDEX(القوائم!$D$2:$D$13,S4350)))</f>
        <v/>
      </c>
      <c r="E4350" s="22" t="n"/>
      <c r="F4350" s="23" t="n"/>
      <c r="G4350" s="23" t="n"/>
      <c r="H4350" s="22" t="n"/>
      <c r="I4350" s="19" t="n"/>
      <c r="J4350" s="21" t="n"/>
      <c r="K4350" s="19" t="n"/>
      <c r="L4350" s="19" t="n"/>
      <c r="M4350" s="21" t="n"/>
      <c r="N4350" s="22" t="n"/>
      <c r="O4350" s="24">
        <f>IF(A4350&lt;&gt;"عهدة","",SUMIFS($G$8:$G$5007,$B$8:$B$5007,B4350,$A$8:$A$5007,"مصروف",$I$8:$I$5007,"&lt;&gt;مرفوض"))</f>
        <v/>
      </c>
      <c r="P4350" s="25">
        <f>IF(A4350&lt;&gt;"عهدة","",N(F4350)-O4350)</f>
        <v/>
      </c>
      <c r="Q4350" s="26">
        <f>IF(A4350="","",IF(A4350="عهدة",IF(N(F4350)=0,"⚠ أدخل قيمة العهدة",IF(P4350&lt;0,"⛔ عجز / زيادة مصروفات "&amp;TEXT(-P4350,"#,##0"),IF(COUNTIFS($B$8:$B$5007,B4350,$A$8:$A$5007,"مصروف",$I$8:$I$5007,"&lt;&gt;مرفوض",$K$8:$K$5007,"&lt;&gt;نعم")&gt;0,"⚠ "&amp;COUNTIFS($B$8:$B$5007,B4350,$A$8:$A$5007,"مصروف",$I$8:$I$5007,"&lt;&gt;مرفوض",$K$8:$K$5007,"&lt;&gt;نعم")&amp;" مصروف غير مسوى",IF(L4350="تمت التسوية",IF(P4350=0,"✔ متوازنة وتمت التسوية","✔ تمت التسوية – متبقي "&amp;TEXT(P4350,"#,##0")),IF(P4350&gt;0,"متبقي "&amp;TEXT(P4350,"#,##0"),"✔ متوازنة"))))),IF(R4350=0,"⚠ أضف سطر عهدة أولًا",IF(OR(C4350="",N(G4350)=0),"⚠ أكمل التاريخ والقيمة",IF(S4350="","⚠ التاريخ خارج السنة المالية",IF(H4350="","⚠ اختر بند الموازنة",IF(I4350="مرفوض","✖ مرفوض من المدير",IF(I4350&lt;&gt;"موافق","⏳ بانتظار موافقة المدير",IF(K4350&lt;&gt;"نعم","⚠ غير مسوى مع الحسابات","✔ معتمد ومسوى")))))))))</f>
        <v/>
      </c>
      <c r="R4350">
        <f>N(R4349)+IF(A4350="عهدة",1,0)</f>
        <v/>
      </c>
      <c r="S4350">
        <f>IF(C4350="","",IF(AND(C4350&gt;=DATE(2026,9,1),C4350&lt;=DATE(2027,8,31)),(YEAR(C4350)-2026)*12+MONTH(C4350)-8,""))</f>
        <v/>
      </c>
      <c r="T4350">
        <f>IF(AND(A4350="مصروف",R4350&gt;0,I4350="موافق",S4350&lt;&gt;"",H4350&lt;&gt;""),N(G4350),0)</f>
        <v/>
      </c>
    </row>
    <row r="4351">
      <c r="A4351" s="19" t="n"/>
      <c r="B4351" s="20">
        <f>IF(A4351="","",IF(R4351=0,"⚠ أضف سطر عهدة أولًا","DMT-"&amp;TEXT(R4351,"000")))</f>
        <v/>
      </c>
      <c r="C4351" s="21" t="n"/>
      <c r="D4351" s="20">
        <f>IF(C4351="","",IF(S4351="","خارج السنة المالية",INDEX(القوائم!$D$2:$D$13,S4351)))</f>
        <v/>
      </c>
      <c r="E4351" s="22" t="n"/>
      <c r="F4351" s="23" t="n"/>
      <c r="G4351" s="23" t="n"/>
      <c r="H4351" s="22" t="n"/>
      <c r="I4351" s="19" t="n"/>
      <c r="J4351" s="21" t="n"/>
      <c r="K4351" s="19" t="n"/>
      <c r="L4351" s="19" t="n"/>
      <c r="M4351" s="21" t="n"/>
      <c r="N4351" s="22" t="n"/>
      <c r="O4351" s="24">
        <f>IF(A4351&lt;&gt;"عهدة","",SUMIFS($G$8:$G$5007,$B$8:$B$5007,B4351,$A$8:$A$5007,"مصروف",$I$8:$I$5007,"&lt;&gt;مرفوض"))</f>
        <v/>
      </c>
      <c r="P4351" s="25">
        <f>IF(A4351&lt;&gt;"عهدة","",N(F4351)-O4351)</f>
        <v/>
      </c>
      <c r="Q4351" s="26">
        <f>IF(A4351="","",IF(A4351="عهدة",IF(N(F4351)=0,"⚠ أدخل قيمة العهدة",IF(P4351&lt;0,"⛔ عجز / زيادة مصروفات "&amp;TEXT(-P4351,"#,##0"),IF(COUNTIFS($B$8:$B$5007,B4351,$A$8:$A$5007,"مصروف",$I$8:$I$5007,"&lt;&gt;مرفوض",$K$8:$K$5007,"&lt;&gt;نعم")&gt;0,"⚠ "&amp;COUNTIFS($B$8:$B$5007,B4351,$A$8:$A$5007,"مصروف",$I$8:$I$5007,"&lt;&gt;مرفوض",$K$8:$K$5007,"&lt;&gt;نعم")&amp;" مصروف غير مسوى",IF(L4351="تمت التسوية",IF(P4351=0,"✔ متوازنة وتمت التسوية","✔ تمت التسوية – متبقي "&amp;TEXT(P4351,"#,##0")),IF(P4351&gt;0,"متبقي "&amp;TEXT(P4351,"#,##0"),"✔ متوازنة"))))),IF(R4351=0,"⚠ أضف سطر عهدة أولًا",IF(OR(C4351="",N(G4351)=0),"⚠ أكمل التاريخ والقيمة",IF(S4351="","⚠ التاريخ خارج السنة المالية",IF(H4351="","⚠ اختر بند الموازنة",IF(I4351="مرفوض","✖ مرفوض من المدير",IF(I4351&lt;&gt;"موافق","⏳ بانتظار موافقة المدير",IF(K4351&lt;&gt;"نعم","⚠ غير مسوى مع الحسابات","✔ معتمد ومسوى")))))))))</f>
        <v/>
      </c>
      <c r="R4351">
        <f>N(R4350)+IF(A4351="عهدة",1,0)</f>
        <v/>
      </c>
      <c r="S4351">
        <f>IF(C4351="","",IF(AND(C4351&gt;=DATE(2026,9,1),C4351&lt;=DATE(2027,8,31)),(YEAR(C4351)-2026)*12+MONTH(C4351)-8,""))</f>
        <v/>
      </c>
      <c r="T4351">
        <f>IF(AND(A4351="مصروف",R4351&gt;0,I4351="موافق",S4351&lt;&gt;"",H4351&lt;&gt;""),N(G4351),0)</f>
        <v/>
      </c>
    </row>
    <row r="4352">
      <c r="A4352" s="19" t="n"/>
      <c r="B4352" s="20">
        <f>IF(A4352="","",IF(R4352=0,"⚠ أضف سطر عهدة أولًا","DMT-"&amp;TEXT(R4352,"000")))</f>
        <v/>
      </c>
      <c r="C4352" s="21" t="n"/>
      <c r="D4352" s="20">
        <f>IF(C4352="","",IF(S4352="","خارج السنة المالية",INDEX(القوائم!$D$2:$D$13,S4352)))</f>
        <v/>
      </c>
      <c r="E4352" s="22" t="n"/>
      <c r="F4352" s="23" t="n"/>
      <c r="G4352" s="23" t="n"/>
      <c r="H4352" s="22" t="n"/>
      <c r="I4352" s="19" t="n"/>
      <c r="J4352" s="21" t="n"/>
      <c r="K4352" s="19" t="n"/>
      <c r="L4352" s="19" t="n"/>
      <c r="M4352" s="21" t="n"/>
      <c r="N4352" s="22" t="n"/>
      <c r="O4352" s="24">
        <f>IF(A4352&lt;&gt;"عهدة","",SUMIFS($G$8:$G$5007,$B$8:$B$5007,B4352,$A$8:$A$5007,"مصروف",$I$8:$I$5007,"&lt;&gt;مرفوض"))</f>
        <v/>
      </c>
      <c r="P4352" s="25">
        <f>IF(A4352&lt;&gt;"عهدة","",N(F4352)-O4352)</f>
        <v/>
      </c>
      <c r="Q4352" s="26">
        <f>IF(A4352="","",IF(A4352="عهدة",IF(N(F4352)=0,"⚠ أدخل قيمة العهدة",IF(P4352&lt;0,"⛔ عجز / زيادة مصروفات "&amp;TEXT(-P4352,"#,##0"),IF(COUNTIFS($B$8:$B$5007,B4352,$A$8:$A$5007,"مصروف",$I$8:$I$5007,"&lt;&gt;مرفوض",$K$8:$K$5007,"&lt;&gt;نعم")&gt;0,"⚠ "&amp;COUNTIFS($B$8:$B$5007,B4352,$A$8:$A$5007,"مصروف",$I$8:$I$5007,"&lt;&gt;مرفوض",$K$8:$K$5007,"&lt;&gt;نعم")&amp;" مصروف غير مسوى",IF(L4352="تمت التسوية",IF(P4352=0,"✔ متوازنة وتمت التسوية","✔ تمت التسوية – متبقي "&amp;TEXT(P4352,"#,##0")),IF(P4352&gt;0,"متبقي "&amp;TEXT(P4352,"#,##0"),"✔ متوازنة"))))),IF(R4352=0,"⚠ أضف سطر عهدة أولًا",IF(OR(C4352="",N(G4352)=0),"⚠ أكمل التاريخ والقيمة",IF(S4352="","⚠ التاريخ خارج السنة المالية",IF(H4352="","⚠ اختر بند الموازنة",IF(I4352="مرفوض","✖ مرفوض من المدير",IF(I4352&lt;&gt;"موافق","⏳ بانتظار موافقة المدير",IF(K4352&lt;&gt;"نعم","⚠ غير مسوى مع الحسابات","✔ معتمد ومسوى")))))))))</f>
        <v/>
      </c>
      <c r="R4352">
        <f>N(R4351)+IF(A4352="عهدة",1,0)</f>
        <v/>
      </c>
      <c r="S4352">
        <f>IF(C4352="","",IF(AND(C4352&gt;=DATE(2026,9,1),C4352&lt;=DATE(2027,8,31)),(YEAR(C4352)-2026)*12+MONTH(C4352)-8,""))</f>
        <v/>
      </c>
      <c r="T4352">
        <f>IF(AND(A4352="مصروف",R4352&gt;0,I4352="موافق",S4352&lt;&gt;"",H4352&lt;&gt;""),N(G4352),0)</f>
        <v/>
      </c>
    </row>
    <row r="4353">
      <c r="A4353" s="19" t="n"/>
      <c r="B4353" s="20">
        <f>IF(A4353="","",IF(R4353=0,"⚠ أضف سطر عهدة أولًا","DMT-"&amp;TEXT(R4353,"000")))</f>
        <v/>
      </c>
      <c r="C4353" s="21" t="n"/>
      <c r="D4353" s="20">
        <f>IF(C4353="","",IF(S4353="","خارج السنة المالية",INDEX(القوائم!$D$2:$D$13,S4353)))</f>
        <v/>
      </c>
      <c r="E4353" s="22" t="n"/>
      <c r="F4353" s="23" t="n"/>
      <c r="G4353" s="23" t="n"/>
      <c r="H4353" s="22" t="n"/>
      <c r="I4353" s="19" t="n"/>
      <c r="J4353" s="21" t="n"/>
      <c r="K4353" s="19" t="n"/>
      <c r="L4353" s="19" t="n"/>
      <c r="M4353" s="21" t="n"/>
      <c r="N4353" s="22" t="n"/>
      <c r="O4353" s="24">
        <f>IF(A4353&lt;&gt;"عهدة","",SUMIFS($G$8:$G$5007,$B$8:$B$5007,B4353,$A$8:$A$5007,"مصروف",$I$8:$I$5007,"&lt;&gt;مرفوض"))</f>
        <v/>
      </c>
      <c r="P4353" s="25">
        <f>IF(A4353&lt;&gt;"عهدة","",N(F4353)-O4353)</f>
        <v/>
      </c>
      <c r="Q4353" s="26">
        <f>IF(A4353="","",IF(A4353="عهدة",IF(N(F4353)=0,"⚠ أدخل قيمة العهدة",IF(P4353&lt;0,"⛔ عجز / زيادة مصروفات "&amp;TEXT(-P4353,"#,##0"),IF(COUNTIFS($B$8:$B$5007,B4353,$A$8:$A$5007,"مصروف",$I$8:$I$5007,"&lt;&gt;مرفوض",$K$8:$K$5007,"&lt;&gt;نعم")&gt;0,"⚠ "&amp;COUNTIFS($B$8:$B$5007,B4353,$A$8:$A$5007,"مصروف",$I$8:$I$5007,"&lt;&gt;مرفوض",$K$8:$K$5007,"&lt;&gt;نعم")&amp;" مصروف غير مسوى",IF(L4353="تمت التسوية",IF(P4353=0,"✔ متوازنة وتمت التسوية","✔ تمت التسوية – متبقي "&amp;TEXT(P4353,"#,##0")),IF(P4353&gt;0,"متبقي "&amp;TEXT(P4353,"#,##0"),"✔ متوازنة"))))),IF(R4353=0,"⚠ أضف سطر عهدة أولًا",IF(OR(C4353="",N(G4353)=0),"⚠ أكمل التاريخ والقيمة",IF(S4353="","⚠ التاريخ خارج السنة المالية",IF(H4353="","⚠ اختر بند الموازنة",IF(I4353="مرفوض","✖ مرفوض من المدير",IF(I4353&lt;&gt;"موافق","⏳ بانتظار موافقة المدير",IF(K4353&lt;&gt;"نعم","⚠ غير مسوى مع الحسابات","✔ معتمد ومسوى")))))))))</f>
        <v/>
      </c>
      <c r="R4353">
        <f>N(R4352)+IF(A4353="عهدة",1,0)</f>
        <v/>
      </c>
      <c r="S4353">
        <f>IF(C4353="","",IF(AND(C4353&gt;=DATE(2026,9,1),C4353&lt;=DATE(2027,8,31)),(YEAR(C4353)-2026)*12+MONTH(C4353)-8,""))</f>
        <v/>
      </c>
      <c r="T4353">
        <f>IF(AND(A4353="مصروف",R4353&gt;0,I4353="موافق",S4353&lt;&gt;"",H4353&lt;&gt;""),N(G4353),0)</f>
        <v/>
      </c>
    </row>
    <row r="4354">
      <c r="A4354" s="19" t="n"/>
      <c r="B4354" s="20">
        <f>IF(A4354="","",IF(R4354=0,"⚠ أضف سطر عهدة أولًا","DMT-"&amp;TEXT(R4354,"000")))</f>
        <v/>
      </c>
      <c r="C4354" s="21" t="n"/>
      <c r="D4354" s="20">
        <f>IF(C4354="","",IF(S4354="","خارج السنة المالية",INDEX(القوائم!$D$2:$D$13,S4354)))</f>
        <v/>
      </c>
      <c r="E4354" s="22" t="n"/>
      <c r="F4354" s="23" t="n"/>
      <c r="G4354" s="23" t="n"/>
      <c r="H4354" s="22" t="n"/>
      <c r="I4354" s="19" t="n"/>
      <c r="J4354" s="21" t="n"/>
      <c r="K4354" s="19" t="n"/>
      <c r="L4354" s="19" t="n"/>
      <c r="M4354" s="21" t="n"/>
      <c r="N4354" s="22" t="n"/>
      <c r="O4354" s="24">
        <f>IF(A4354&lt;&gt;"عهدة","",SUMIFS($G$8:$G$5007,$B$8:$B$5007,B4354,$A$8:$A$5007,"مصروف",$I$8:$I$5007,"&lt;&gt;مرفوض"))</f>
        <v/>
      </c>
      <c r="P4354" s="25">
        <f>IF(A4354&lt;&gt;"عهدة","",N(F4354)-O4354)</f>
        <v/>
      </c>
      <c r="Q4354" s="26">
        <f>IF(A4354="","",IF(A4354="عهدة",IF(N(F4354)=0,"⚠ أدخل قيمة العهدة",IF(P4354&lt;0,"⛔ عجز / زيادة مصروفات "&amp;TEXT(-P4354,"#,##0"),IF(COUNTIFS($B$8:$B$5007,B4354,$A$8:$A$5007,"مصروف",$I$8:$I$5007,"&lt;&gt;مرفوض",$K$8:$K$5007,"&lt;&gt;نعم")&gt;0,"⚠ "&amp;COUNTIFS($B$8:$B$5007,B4354,$A$8:$A$5007,"مصروف",$I$8:$I$5007,"&lt;&gt;مرفوض",$K$8:$K$5007,"&lt;&gt;نعم")&amp;" مصروف غير مسوى",IF(L4354="تمت التسوية",IF(P4354=0,"✔ متوازنة وتمت التسوية","✔ تمت التسوية – متبقي "&amp;TEXT(P4354,"#,##0")),IF(P4354&gt;0,"متبقي "&amp;TEXT(P4354,"#,##0"),"✔ متوازنة"))))),IF(R4354=0,"⚠ أضف سطر عهدة أولًا",IF(OR(C4354="",N(G4354)=0),"⚠ أكمل التاريخ والقيمة",IF(S4354="","⚠ التاريخ خارج السنة المالية",IF(H4354="","⚠ اختر بند الموازنة",IF(I4354="مرفوض","✖ مرفوض من المدير",IF(I4354&lt;&gt;"موافق","⏳ بانتظار موافقة المدير",IF(K4354&lt;&gt;"نعم","⚠ غير مسوى مع الحسابات","✔ معتمد ومسوى")))))))))</f>
        <v/>
      </c>
      <c r="R4354">
        <f>N(R4353)+IF(A4354="عهدة",1,0)</f>
        <v/>
      </c>
      <c r="S4354">
        <f>IF(C4354="","",IF(AND(C4354&gt;=DATE(2026,9,1),C4354&lt;=DATE(2027,8,31)),(YEAR(C4354)-2026)*12+MONTH(C4354)-8,""))</f>
        <v/>
      </c>
      <c r="T4354">
        <f>IF(AND(A4354="مصروف",R4354&gt;0,I4354="موافق",S4354&lt;&gt;"",H4354&lt;&gt;""),N(G4354),0)</f>
        <v/>
      </c>
    </row>
    <row r="4355">
      <c r="A4355" s="19" t="n"/>
      <c r="B4355" s="20">
        <f>IF(A4355="","",IF(R4355=0,"⚠ أضف سطر عهدة أولًا","DMT-"&amp;TEXT(R4355,"000")))</f>
        <v/>
      </c>
      <c r="C4355" s="21" t="n"/>
      <c r="D4355" s="20">
        <f>IF(C4355="","",IF(S4355="","خارج السنة المالية",INDEX(القوائم!$D$2:$D$13,S4355)))</f>
        <v/>
      </c>
      <c r="E4355" s="22" t="n"/>
      <c r="F4355" s="23" t="n"/>
      <c r="G4355" s="23" t="n"/>
      <c r="H4355" s="22" t="n"/>
      <c r="I4355" s="19" t="n"/>
      <c r="J4355" s="21" t="n"/>
      <c r="K4355" s="19" t="n"/>
      <c r="L4355" s="19" t="n"/>
      <c r="M4355" s="21" t="n"/>
      <c r="N4355" s="22" t="n"/>
      <c r="O4355" s="24">
        <f>IF(A4355&lt;&gt;"عهدة","",SUMIFS($G$8:$G$5007,$B$8:$B$5007,B4355,$A$8:$A$5007,"مصروف",$I$8:$I$5007,"&lt;&gt;مرفوض"))</f>
        <v/>
      </c>
      <c r="P4355" s="25">
        <f>IF(A4355&lt;&gt;"عهدة","",N(F4355)-O4355)</f>
        <v/>
      </c>
      <c r="Q4355" s="26">
        <f>IF(A4355="","",IF(A4355="عهدة",IF(N(F4355)=0,"⚠ أدخل قيمة العهدة",IF(P4355&lt;0,"⛔ عجز / زيادة مصروفات "&amp;TEXT(-P4355,"#,##0"),IF(COUNTIFS($B$8:$B$5007,B4355,$A$8:$A$5007,"مصروف",$I$8:$I$5007,"&lt;&gt;مرفوض",$K$8:$K$5007,"&lt;&gt;نعم")&gt;0,"⚠ "&amp;COUNTIFS($B$8:$B$5007,B4355,$A$8:$A$5007,"مصروف",$I$8:$I$5007,"&lt;&gt;مرفوض",$K$8:$K$5007,"&lt;&gt;نعم")&amp;" مصروف غير مسوى",IF(L4355="تمت التسوية",IF(P4355=0,"✔ متوازنة وتمت التسوية","✔ تمت التسوية – متبقي "&amp;TEXT(P4355,"#,##0")),IF(P4355&gt;0,"متبقي "&amp;TEXT(P4355,"#,##0"),"✔ متوازنة"))))),IF(R4355=0,"⚠ أضف سطر عهدة أولًا",IF(OR(C4355="",N(G4355)=0),"⚠ أكمل التاريخ والقيمة",IF(S4355="","⚠ التاريخ خارج السنة المالية",IF(H4355="","⚠ اختر بند الموازنة",IF(I4355="مرفوض","✖ مرفوض من المدير",IF(I4355&lt;&gt;"موافق","⏳ بانتظار موافقة المدير",IF(K4355&lt;&gt;"نعم","⚠ غير مسوى مع الحسابات","✔ معتمد ومسوى")))))))))</f>
        <v/>
      </c>
      <c r="R4355">
        <f>N(R4354)+IF(A4355="عهدة",1,0)</f>
        <v/>
      </c>
      <c r="S4355">
        <f>IF(C4355="","",IF(AND(C4355&gt;=DATE(2026,9,1),C4355&lt;=DATE(2027,8,31)),(YEAR(C4355)-2026)*12+MONTH(C4355)-8,""))</f>
        <v/>
      </c>
      <c r="T4355">
        <f>IF(AND(A4355="مصروف",R4355&gt;0,I4355="موافق",S4355&lt;&gt;"",H4355&lt;&gt;""),N(G4355),0)</f>
        <v/>
      </c>
    </row>
    <row r="4356">
      <c r="A4356" s="19" t="n"/>
      <c r="B4356" s="20">
        <f>IF(A4356="","",IF(R4356=0,"⚠ أضف سطر عهدة أولًا","DMT-"&amp;TEXT(R4356,"000")))</f>
        <v/>
      </c>
      <c r="C4356" s="21" t="n"/>
      <c r="D4356" s="20">
        <f>IF(C4356="","",IF(S4356="","خارج السنة المالية",INDEX(القوائم!$D$2:$D$13,S4356)))</f>
        <v/>
      </c>
      <c r="E4356" s="22" t="n"/>
      <c r="F4356" s="23" t="n"/>
      <c r="G4356" s="23" t="n"/>
      <c r="H4356" s="22" t="n"/>
      <c r="I4356" s="19" t="n"/>
      <c r="J4356" s="21" t="n"/>
      <c r="K4356" s="19" t="n"/>
      <c r="L4356" s="19" t="n"/>
      <c r="M4356" s="21" t="n"/>
      <c r="N4356" s="22" t="n"/>
      <c r="O4356" s="24">
        <f>IF(A4356&lt;&gt;"عهدة","",SUMIFS($G$8:$G$5007,$B$8:$B$5007,B4356,$A$8:$A$5007,"مصروف",$I$8:$I$5007,"&lt;&gt;مرفوض"))</f>
        <v/>
      </c>
      <c r="P4356" s="25">
        <f>IF(A4356&lt;&gt;"عهدة","",N(F4356)-O4356)</f>
        <v/>
      </c>
      <c r="Q4356" s="26">
        <f>IF(A4356="","",IF(A4356="عهدة",IF(N(F4356)=0,"⚠ أدخل قيمة العهدة",IF(P4356&lt;0,"⛔ عجز / زيادة مصروفات "&amp;TEXT(-P4356,"#,##0"),IF(COUNTIFS($B$8:$B$5007,B4356,$A$8:$A$5007,"مصروف",$I$8:$I$5007,"&lt;&gt;مرفوض",$K$8:$K$5007,"&lt;&gt;نعم")&gt;0,"⚠ "&amp;COUNTIFS($B$8:$B$5007,B4356,$A$8:$A$5007,"مصروف",$I$8:$I$5007,"&lt;&gt;مرفوض",$K$8:$K$5007,"&lt;&gt;نعم")&amp;" مصروف غير مسوى",IF(L4356="تمت التسوية",IF(P4356=0,"✔ متوازنة وتمت التسوية","✔ تمت التسوية – متبقي "&amp;TEXT(P4356,"#,##0")),IF(P4356&gt;0,"متبقي "&amp;TEXT(P4356,"#,##0"),"✔ متوازنة"))))),IF(R4356=0,"⚠ أضف سطر عهدة أولًا",IF(OR(C4356="",N(G4356)=0),"⚠ أكمل التاريخ والقيمة",IF(S4356="","⚠ التاريخ خارج السنة المالية",IF(H4356="","⚠ اختر بند الموازنة",IF(I4356="مرفوض","✖ مرفوض من المدير",IF(I4356&lt;&gt;"موافق","⏳ بانتظار موافقة المدير",IF(K4356&lt;&gt;"نعم","⚠ غير مسوى مع الحسابات","✔ معتمد ومسوى")))))))))</f>
        <v/>
      </c>
      <c r="R4356">
        <f>N(R4355)+IF(A4356="عهدة",1,0)</f>
        <v/>
      </c>
      <c r="S4356">
        <f>IF(C4356="","",IF(AND(C4356&gt;=DATE(2026,9,1),C4356&lt;=DATE(2027,8,31)),(YEAR(C4356)-2026)*12+MONTH(C4356)-8,""))</f>
        <v/>
      </c>
      <c r="T4356">
        <f>IF(AND(A4356="مصروف",R4356&gt;0,I4356="موافق",S4356&lt;&gt;"",H4356&lt;&gt;""),N(G4356),0)</f>
        <v/>
      </c>
    </row>
    <row r="4357">
      <c r="A4357" s="19" t="n"/>
      <c r="B4357" s="20">
        <f>IF(A4357="","",IF(R4357=0,"⚠ أضف سطر عهدة أولًا","DMT-"&amp;TEXT(R4357,"000")))</f>
        <v/>
      </c>
      <c r="C4357" s="21" t="n"/>
      <c r="D4357" s="20">
        <f>IF(C4357="","",IF(S4357="","خارج السنة المالية",INDEX(القوائم!$D$2:$D$13,S4357)))</f>
        <v/>
      </c>
      <c r="E4357" s="22" t="n"/>
      <c r="F4357" s="23" t="n"/>
      <c r="G4357" s="23" t="n"/>
      <c r="H4357" s="22" t="n"/>
      <c r="I4357" s="19" t="n"/>
      <c r="J4357" s="21" t="n"/>
      <c r="K4357" s="19" t="n"/>
      <c r="L4357" s="19" t="n"/>
      <c r="M4357" s="21" t="n"/>
      <c r="N4357" s="22" t="n"/>
      <c r="O4357" s="24">
        <f>IF(A4357&lt;&gt;"عهدة","",SUMIFS($G$8:$G$5007,$B$8:$B$5007,B4357,$A$8:$A$5007,"مصروف",$I$8:$I$5007,"&lt;&gt;مرفوض"))</f>
        <v/>
      </c>
      <c r="P4357" s="25">
        <f>IF(A4357&lt;&gt;"عهدة","",N(F4357)-O4357)</f>
        <v/>
      </c>
      <c r="Q4357" s="26">
        <f>IF(A4357="","",IF(A4357="عهدة",IF(N(F4357)=0,"⚠ أدخل قيمة العهدة",IF(P4357&lt;0,"⛔ عجز / زيادة مصروفات "&amp;TEXT(-P4357,"#,##0"),IF(COUNTIFS($B$8:$B$5007,B4357,$A$8:$A$5007,"مصروف",$I$8:$I$5007,"&lt;&gt;مرفوض",$K$8:$K$5007,"&lt;&gt;نعم")&gt;0,"⚠ "&amp;COUNTIFS($B$8:$B$5007,B4357,$A$8:$A$5007,"مصروف",$I$8:$I$5007,"&lt;&gt;مرفوض",$K$8:$K$5007,"&lt;&gt;نعم")&amp;" مصروف غير مسوى",IF(L4357="تمت التسوية",IF(P4357=0,"✔ متوازنة وتمت التسوية","✔ تمت التسوية – متبقي "&amp;TEXT(P4357,"#,##0")),IF(P4357&gt;0,"متبقي "&amp;TEXT(P4357,"#,##0"),"✔ متوازنة"))))),IF(R4357=0,"⚠ أضف سطر عهدة أولًا",IF(OR(C4357="",N(G4357)=0),"⚠ أكمل التاريخ والقيمة",IF(S4357="","⚠ التاريخ خارج السنة المالية",IF(H4357="","⚠ اختر بند الموازنة",IF(I4357="مرفوض","✖ مرفوض من المدير",IF(I4357&lt;&gt;"موافق","⏳ بانتظار موافقة المدير",IF(K4357&lt;&gt;"نعم","⚠ غير مسوى مع الحسابات","✔ معتمد ومسوى")))))))))</f>
        <v/>
      </c>
      <c r="R4357">
        <f>N(R4356)+IF(A4357="عهدة",1,0)</f>
        <v/>
      </c>
      <c r="S4357">
        <f>IF(C4357="","",IF(AND(C4357&gt;=DATE(2026,9,1),C4357&lt;=DATE(2027,8,31)),(YEAR(C4357)-2026)*12+MONTH(C4357)-8,""))</f>
        <v/>
      </c>
      <c r="T4357">
        <f>IF(AND(A4357="مصروف",R4357&gt;0,I4357="موافق",S4357&lt;&gt;"",H4357&lt;&gt;""),N(G4357),0)</f>
        <v/>
      </c>
    </row>
    <row r="4358">
      <c r="A4358" s="19" t="n"/>
      <c r="B4358" s="20">
        <f>IF(A4358="","",IF(R4358=0,"⚠ أضف سطر عهدة أولًا","DMT-"&amp;TEXT(R4358,"000")))</f>
        <v/>
      </c>
      <c r="C4358" s="21" t="n"/>
      <c r="D4358" s="20">
        <f>IF(C4358="","",IF(S4358="","خارج السنة المالية",INDEX(القوائم!$D$2:$D$13,S4358)))</f>
        <v/>
      </c>
      <c r="E4358" s="22" t="n"/>
      <c r="F4358" s="23" t="n"/>
      <c r="G4358" s="23" t="n"/>
      <c r="H4358" s="22" t="n"/>
      <c r="I4358" s="19" t="n"/>
      <c r="J4358" s="21" t="n"/>
      <c r="K4358" s="19" t="n"/>
      <c r="L4358" s="19" t="n"/>
      <c r="M4358" s="21" t="n"/>
      <c r="N4358" s="22" t="n"/>
      <c r="O4358" s="24">
        <f>IF(A4358&lt;&gt;"عهدة","",SUMIFS($G$8:$G$5007,$B$8:$B$5007,B4358,$A$8:$A$5007,"مصروف",$I$8:$I$5007,"&lt;&gt;مرفوض"))</f>
        <v/>
      </c>
      <c r="P4358" s="25">
        <f>IF(A4358&lt;&gt;"عهدة","",N(F4358)-O4358)</f>
        <v/>
      </c>
      <c r="Q4358" s="26">
        <f>IF(A4358="","",IF(A4358="عهدة",IF(N(F4358)=0,"⚠ أدخل قيمة العهدة",IF(P4358&lt;0,"⛔ عجز / زيادة مصروفات "&amp;TEXT(-P4358,"#,##0"),IF(COUNTIFS($B$8:$B$5007,B4358,$A$8:$A$5007,"مصروف",$I$8:$I$5007,"&lt;&gt;مرفوض",$K$8:$K$5007,"&lt;&gt;نعم")&gt;0,"⚠ "&amp;COUNTIFS($B$8:$B$5007,B4358,$A$8:$A$5007,"مصروف",$I$8:$I$5007,"&lt;&gt;مرفوض",$K$8:$K$5007,"&lt;&gt;نعم")&amp;" مصروف غير مسوى",IF(L4358="تمت التسوية",IF(P4358=0,"✔ متوازنة وتمت التسوية","✔ تمت التسوية – متبقي "&amp;TEXT(P4358,"#,##0")),IF(P4358&gt;0,"متبقي "&amp;TEXT(P4358,"#,##0"),"✔ متوازنة"))))),IF(R4358=0,"⚠ أضف سطر عهدة أولًا",IF(OR(C4358="",N(G4358)=0),"⚠ أكمل التاريخ والقيمة",IF(S4358="","⚠ التاريخ خارج السنة المالية",IF(H4358="","⚠ اختر بند الموازنة",IF(I4358="مرفوض","✖ مرفوض من المدير",IF(I4358&lt;&gt;"موافق","⏳ بانتظار موافقة المدير",IF(K4358&lt;&gt;"نعم","⚠ غير مسوى مع الحسابات","✔ معتمد ومسوى")))))))))</f>
        <v/>
      </c>
      <c r="R4358">
        <f>N(R4357)+IF(A4358="عهدة",1,0)</f>
        <v/>
      </c>
      <c r="S4358">
        <f>IF(C4358="","",IF(AND(C4358&gt;=DATE(2026,9,1),C4358&lt;=DATE(2027,8,31)),(YEAR(C4358)-2026)*12+MONTH(C4358)-8,""))</f>
        <v/>
      </c>
      <c r="T4358">
        <f>IF(AND(A4358="مصروف",R4358&gt;0,I4358="موافق",S4358&lt;&gt;"",H4358&lt;&gt;""),N(G4358),0)</f>
        <v/>
      </c>
    </row>
    <row r="4359">
      <c r="A4359" s="19" t="n"/>
      <c r="B4359" s="20">
        <f>IF(A4359="","",IF(R4359=0,"⚠ أضف سطر عهدة أولًا","DMT-"&amp;TEXT(R4359,"000")))</f>
        <v/>
      </c>
      <c r="C4359" s="21" t="n"/>
      <c r="D4359" s="20">
        <f>IF(C4359="","",IF(S4359="","خارج السنة المالية",INDEX(القوائم!$D$2:$D$13,S4359)))</f>
        <v/>
      </c>
      <c r="E4359" s="22" t="n"/>
      <c r="F4359" s="23" t="n"/>
      <c r="G4359" s="23" t="n"/>
      <c r="H4359" s="22" t="n"/>
      <c r="I4359" s="19" t="n"/>
      <c r="J4359" s="21" t="n"/>
      <c r="K4359" s="19" t="n"/>
      <c r="L4359" s="19" t="n"/>
      <c r="M4359" s="21" t="n"/>
      <c r="N4359" s="22" t="n"/>
      <c r="O4359" s="24">
        <f>IF(A4359&lt;&gt;"عهدة","",SUMIFS($G$8:$G$5007,$B$8:$B$5007,B4359,$A$8:$A$5007,"مصروف",$I$8:$I$5007,"&lt;&gt;مرفوض"))</f>
        <v/>
      </c>
      <c r="P4359" s="25">
        <f>IF(A4359&lt;&gt;"عهدة","",N(F4359)-O4359)</f>
        <v/>
      </c>
      <c r="Q4359" s="26">
        <f>IF(A4359="","",IF(A4359="عهدة",IF(N(F4359)=0,"⚠ أدخل قيمة العهدة",IF(P4359&lt;0,"⛔ عجز / زيادة مصروفات "&amp;TEXT(-P4359,"#,##0"),IF(COUNTIFS($B$8:$B$5007,B4359,$A$8:$A$5007,"مصروف",$I$8:$I$5007,"&lt;&gt;مرفوض",$K$8:$K$5007,"&lt;&gt;نعم")&gt;0,"⚠ "&amp;COUNTIFS($B$8:$B$5007,B4359,$A$8:$A$5007,"مصروف",$I$8:$I$5007,"&lt;&gt;مرفوض",$K$8:$K$5007,"&lt;&gt;نعم")&amp;" مصروف غير مسوى",IF(L4359="تمت التسوية",IF(P4359=0,"✔ متوازنة وتمت التسوية","✔ تمت التسوية – متبقي "&amp;TEXT(P4359,"#,##0")),IF(P4359&gt;0,"متبقي "&amp;TEXT(P4359,"#,##0"),"✔ متوازنة"))))),IF(R4359=0,"⚠ أضف سطر عهدة أولًا",IF(OR(C4359="",N(G4359)=0),"⚠ أكمل التاريخ والقيمة",IF(S4359="","⚠ التاريخ خارج السنة المالية",IF(H4359="","⚠ اختر بند الموازنة",IF(I4359="مرفوض","✖ مرفوض من المدير",IF(I4359&lt;&gt;"موافق","⏳ بانتظار موافقة المدير",IF(K4359&lt;&gt;"نعم","⚠ غير مسوى مع الحسابات","✔ معتمد ومسوى")))))))))</f>
        <v/>
      </c>
      <c r="R4359">
        <f>N(R4358)+IF(A4359="عهدة",1,0)</f>
        <v/>
      </c>
      <c r="S4359">
        <f>IF(C4359="","",IF(AND(C4359&gt;=DATE(2026,9,1),C4359&lt;=DATE(2027,8,31)),(YEAR(C4359)-2026)*12+MONTH(C4359)-8,""))</f>
        <v/>
      </c>
      <c r="T4359">
        <f>IF(AND(A4359="مصروف",R4359&gt;0,I4359="موافق",S4359&lt;&gt;"",H4359&lt;&gt;""),N(G4359),0)</f>
        <v/>
      </c>
    </row>
    <row r="4360">
      <c r="A4360" s="19" t="n"/>
      <c r="B4360" s="20">
        <f>IF(A4360="","",IF(R4360=0,"⚠ أضف سطر عهدة أولًا","DMT-"&amp;TEXT(R4360,"000")))</f>
        <v/>
      </c>
      <c r="C4360" s="21" t="n"/>
      <c r="D4360" s="20">
        <f>IF(C4360="","",IF(S4360="","خارج السنة المالية",INDEX(القوائم!$D$2:$D$13,S4360)))</f>
        <v/>
      </c>
      <c r="E4360" s="22" t="n"/>
      <c r="F4360" s="23" t="n"/>
      <c r="G4360" s="23" t="n"/>
      <c r="H4360" s="22" t="n"/>
      <c r="I4360" s="19" t="n"/>
      <c r="J4360" s="21" t="n"/>
      <c r="K4360" s="19" t="n"/>
      <c r="L4360" s="19" t="n"/>
      <c r="M4360" s="21" t="n"/>
      <c r="N4360" s="22" t="n"/>
      <c r="O4360" s="24">
        <f>IF(A4360&lt;&gt;"عهدة","",SUMIFS($G$8:$G$5007,$B$8:$B$5007,B4360,$A$8:$A$5007,"مصروف",$I$8:$I$5007,"&lt;&gt;مرفوض"))</f>
        <v/>
      </c>
      <c r="P4360" s="25">
        <f>IF(A4360&lt;&gt;"عهدة","",N(F4360)-O4360)</f>
        <v/>
      </c>
      <c r="Q4360" s="26">
        <f>IF(A4360="","",IF(A4360="عهدة",IF(N(F4360)=0,"⚠ أدخل قيمة العهدة",IF(P4360&lt;0,"⛔ عجز / زيادة مصروفات "&amp;TEXT(-P4360,"#,##0"),IF(COUNTIFS($B$8:$B$5007,B4360,$A$8:$A$5007,"مصروف",$I$8:$I$5007,"&lt;&gt;مرفوض",$K$8:$K$5007,"&lt;&gt;نعم")&gt;0,"⚠ "&amp;COUNTIFS($B$8:$B$5007,B4360,$A$8:$A$5007,"مصروف",$I$8:$I$5007,"&lt;&gt;مرفوض",$K$8:$K$5007,"&lt;&gt;نعم")&amp;" مصروف غير مسوى",IF(L4360="تمت التسوية",IF(P4360=0,"✔ متوازنة وتمت التسوية","✔ تمت التسوية – متبقي "&amp;TEXT(P4360,"#,##0")),IF(P4360&gt;0,"متبقي "&amp;TEXT(P4360,"#,##0"),"✔ متوازنة"))))),IF(R4360=0,"⚠ أضف سطر عهدة أولًا",IF(OR(C4360="",N(G4360)=0),"⚠ أكمل التاريخ والقيمة",IF(S4360="","⚠ التاريخ خارج السنة المالية",IF(H4360="","⚠ اختر بند الموازنة",IF(I4360="مرفوض","✖ مرفوض من المدير",IF(I4360&lt;&gt;"موافق","⏳ بانتظار موافقة المدير",IF(K4360&lt;&gt;"نعم","⚠ غير مسوى مع الحسابات","✔ معتمد ومسوى")))))))))</f>
        <v/>
      </c>
      <c r="R4360">
        <f>N(R4359)+IF(A4360="عهدة",1,0)</f>
        <v/>
      </c>
      <c r="S4360">
        <f>IF(C4360="","",IF(AND(C4360&gt;=DATE(2026,9,1),C4360&lt;=DATE(2027,8,31)),(YEAR(C4360)-2026)*12+MONTH(C4360)-8,""))</f>
        <v/>
      </c>
      <c r="T4360">
        <f>IF(AND(A4360="مصروف",R4360&gt;0,I4360="موافق",S4360&lt;&gt;"",H4360&lt;&gt;""),N(G4360),0)</f>
        <v/>
      </c>
    </row>
    <row r="4361">
      <c r="A4361" s="19" t="n"/>
      <c r="B4361" s="20">
        <f>IF(A4361="","",IF(R4361=0,"⚠ أضف سطر عهدة أولًا","DMT-"&amp;TEXT(R4361,"000")))</f>
        <v/>
      </c>
      <c r="C4361" s="21" t="n"/>
      <c r="D4361" s="20">
        <f>IF(C4361="","",IF(S4361="","خارج السنة المالية",INDEX(القوائم!$D$2:$D$13,S4361)))</f>
        <v/>
      </c>
      <c r="E4361" s="22" t="n"/>
      <c r="F4361" s="23" t="n"/>
      <c r="G4361" s="23" t="n"/>
      <c r="H4361" s="22" t="n"/>
      <c r="I4361" s="19" t="n"/>
      <c r="J4361" s="21" t="n"/>
      <c r="K4361" s="19" t="n"/>
      <c r="L4361" s="19" t="n"/>
      <c r="M4361" s="21" t="n"/>
      <c r="N4361" s="22" t="n"/>
      <c r="O4361" s="24">
        <f>IF(A4361&lt;&gt;"عهدة","",SUMIFS($G$8:$G$5007,$B$8:$B$5007,B4361,$A$8:$A$5007,"مصروف",$I$8:$I$5007,"&lt;&gt;مرفوض"))</f>
        <v/>
      </c>
      <c r="P4361" s="25">
        <f>IF(A4361&lt;&gt;"عهدة","",N(F4361)-O4361)</f>
        <v/>
      </c>
      <c r="Q4361" s="26">
        <f>IF(A4361="","",IF(A4361="عهدة",IF(N(F4361)=0,"⚠ أدخل قيمة العهدة",IF(P4361&lt;0,"⛔ عجز / زيادة مصروفات "&amp;TEXT(-P4361,"#,##0"),IF(COUNTIFS($B$8:$B$5007,B4361,$A$8:$A$5007,"مصروف",$I$8:$I$5007,"&lt;&gt;مرفوض",$K$8:$K$5007,"&lt;&gt;نعم")&gt;0,"⚠ "&amp;COUNTIFS($B$8:$B$5007,B4361,$A$8:$A$5007,"مصروف",$I$8:$I$5007,"&lt;&gt;مرفوض",$K$8:$K$5007,"&lt;&gt;نعم")&amp;" مصروف غير مسوى",IF(L4361="تمت التسوية",IF(P4361=0,"✔ متوازنة وتمت التسوية","✔ تمت التسوية – متبقي "&amp;TEXT(P4361,"#,##0")),IF(P4361&gt;0,"متبقي "&amp;TEXT(P4361,"#,##0"),"✔ متوازنة"))))),IF(R4361=0,"⚠ أضف سطر عهدة أولًا",IF(OR(C4361="",N(G4361)=0),"⚠ أكمل التاريخ والقيمة",IF(S4361="","⚠ التاريخ خارج السنة المالية",IF(H4361="","⚠ اختر بند الموازنة",IF(I4361="مرفوض","✖ مرفوض من المدير",IF(I4361&lt;&gt;"موافق","⏳ بانتظار موافقة المدير",IF(K4361&lt;&gt;"نعم","⚠ غير مسوى مع الحسابات","✔ معتمد ومسوى")))))))))</f>
        <v/>
      </c>
      <c r="R4361">
        <f>N(R4360)+IF(A4361="عهدة",1,0)</f>
        <v/>
      </c>
      <c r="S4361">
        <f>IF(C4361="","",IF(AND(C4361&gt;=DATE(2026,9,1),C4361&lt;=DATE(2027,8,31)),(YEAR(C4361)-2026)*12+MONTH(C4361)-8,""))</f>
        <v/>
      </c>
      <c r="T4361">
        <f>IF(AND(A4361="مصروف",R4361&gt;0,I4361="موافق",S4361&lt;&gt;"",H4361&lt;&gt;""),N(G4361),0)</f>
        <v/>
      </c>
    </row>
    <row r="4362">
      <c r="A4362" s="19" t="n"/>
      <c r="B4362" s="20">
        <f>IF(A4362="","",IF(R4362=0,"⚠ أضف سطر عهدة أولًا","DMT-"&amp;TEXT(R4362,"000")))</f>
        <v/>
      </c>
      <c r="C4362" s="21" t="n"/>
      <c r="D4362" s="20">
        <f>IF(C4362="","",IF(S4362="","خارج السنة المالية",INDEX(القوائم!$D$2:$D$13,S4362)))</f>
        <v/>
      </c>
      <c r="E4362" s="22" t="n"/>
      <c r="F4362" s="23" t="n"/>
      <c r="G4362" s="23" t="n"/>
      <c r="H4362" s="22" t="n"/>
      <c r="I4362" s="19" t="n"/>
      <c r="J4362" s="21" t="n"/>
      <c r="K4362" s="19" t="n"/>
      <c r="L4362" s="19" t="n"/>
      <c r="M4362" s="21" t="n"/>
      <c r="N4362" s="22" t="n"/>
      <c r="O4362" s="24">
        <f>IF(A4362&lt;&gt;"عهدة","",SUMIFS($G$8:$G$5007,$B$8:$B$5007,B4362,$A$8:$A$5007,"مصروف",$I$8:$I$5007,"&lt;&gt;مرفوض"))</f>
        <v/>
      </c>
      <c r="P4362" s="25">
        <f>IF(A4362&lt;&gt;"عهدة","",N(F4362)-O4362)</f>
        <v/>
      </c>
      <c r="Q4362" s="26">
        <f>IF(A4362="","",IF(A4362="عهدة",IF(N(F4362)=0,"⚠ أدخل قيمة العهدة",IF(P4362&lt;0,"⛔ عجز / زيادة مصروفات "&amp;TEXT(-P4362,"#,##0"),IF(COUNTIFS($B$8:$B$5007,B4362,$A$8:$A$5007,"مصروف",$I$8:$I$5007,"&lt;&gt;مرفوض",$K$8:$K$5007,"&lt;&gt;نعم")&gt;0,"⚠ "&amp;COUNTIFS($B$8:$B$5007,B4362,$A$8:$A$5007,"مصروف",$I$8:$I$5007,"&lt;&gt;مرفوض",$K$8:$K$5007,"&lt;&gt;نعم")&amp;" مصروف غير مسوى",IF(L4362="تمت التسوية",IF(P4362=0,"✔ متوازنة وتمت التسوية","✔ تمت التسوية – متبقي "&amp;TEXT(P4362,"#,##0")),IF(P4362&gt;0,"متبقي "&amp;TEXT(P4362,"#,##0"),"✔ متوازنة"))))),IF(R4362=0,"⚠ أضف سطر عهدة أولًا",IF(OR(C4362="",N(G4362)=0),"⚠ أكمل التاريخ والقيمة",IF(S4362="","⚠ التاريخ خارج السنة المالية",IF(H4362="","⚠ اختر بند الموازنة",IF(I4362="مرفوض","✖ مرفوض من المدير",IF(I4362&lt;&gt;"موافق","⏳ بانتظار موافقة المدير",IF(K4362&lt;&gt;"نعم","⚠ غير مسوى مع الحسابات","✔ معتمد ومسوى")))))))))</f>
        <v/>
      </c>
      <c r="R4362">
        <f>N(R4361)+IF(A4362="عهدة",1,0)</f>
        <v/>
      </c>
      <c r="S4362">
        <f>IF(C4362="","",IF(AND(C4362&gt;=DATE(2026,9,1),C4362&lt;=DATE(2027,8,31)),(YEAR(C4362)-2026)*12+MONTH(C4362)-8,""))</f>
        <v/>
      </c>
      <c r="T4362">
        <f>IF(AND(A4362="مصروف",R4362&gt;0,I4362="موافق",S4362&lt;&gt;"",H4362&lt;&gt;""),N(G4362),0)</f>
        <v/>
      </c>
    </row>
    <row r="4363">
      <c r="A4363" s="19" t="n"/>
      <c r="B4363" s="20">
        <f>IF(A4363="","",IF(R4363=0,"⚠ أضف سطر عهدة أولًا","DMT-"&amp;TEXT(R4363,"000")))</f>
        <v/>
      </c>
      <c r="C4363" s="21" t="n"/>
      <c r="D4363" s="20">
        <f>IF(C4363="","",IF(S4363="","خارج السنة المالية",INDEX(القوائم!$D$2:$D$13,S4363)))</f>
        <v/>
      </c>
      <c r="E4363" s="22" t="n"/>
      <c r="F4363" s="23" t="n"/>
      <c r="G4363" s="23" t="n"/>
      <c r="H4363" s="22" t="n"/>
      <c r="I4363" s="19" t="n"/>
      <c r="J4363" s="21" t="n"/>
      <c r="K4363" s="19" t="n"/>
      <c r="L4363" s="19" t="n"/>
      <c r="M4363" s="21" t="n"/>
      <c r="N4363" s="22" t="n"/>
      <c r="O4363" s="24">
        <f>IF(A4363&lt;&gt;"عهدة","",SUMIFS($G$8:$G$5007,$B$8:$B$5007,B4363,$A$8:$A$5007,"مصروف",$I$8:$I$5007,"&lt;&gt;مرفوض"))</f>
        <v/>
      </c>
      <c r="P4363" s="25">
        <f>IF(A4363&lt;&gt;"عهدة","",N(F4363)-O4363)</f>
        <v/>
      </c>
      <c r="Q4363" s="26">
        <f>IF(A4363="","",IF(A4363="عهدة",IF(N(F4363)=0,"⚠ أدخل قيمة العهدة",IF(P4363&lt;0,"⛔ عجز / زيادة مصروفات "&amp;TEXT(-P4363,"#,##0"),IF(COUNTIFS($B$8:$B$5007,B4363,$A$8:$A$5007,"مصروف",$I$8:$I$5007,"&lt;&gt;مرفوض",$K$8:$K$5007,"&lt;&gt;نعم")&gt;0,"⚠ "&amp;COUNTIFS($B$8:$B$5007,B4363,$A$8:$A$5007,"مصروف",$I$8:$I$5007,"&lt;&gt;مرفوض",$K$8:$K$5007,"&lt;&gt;نعم")&amp;" مصروف غير مسوى",IF(L4363="تمت التسوية",IF(P4363=0,"✔ متوازنة وتمت التسوية","✔ تمت التسوية – متبقي "&amp;TEXT(P4363,"#,##0")),IF(P4363&gt;0,"متبقي "&amp;TEXT(P4363,"#,##0"),"✔ متوازنة"))))),IF(R4363=0,"⚠ أضف سطر عهدة أولًا",IF(OR(C4363="",N(G4363)=0),"⚠ أكمل التاريخ والقيمة",IF(S4363="","⚠ التاريخ خارج السنة المالية",IF(H4363="","⚠ اختر بند الموازنة",IF(I4363="مرفوض","✖ مرفوض من المدير",IF(I4363&lt;&gt;"موافق","⏳ بانتظار موافقة المدير",IF(K4363&lt;&gt;"نعم","⚠ غير مسوى مع الحسابات","✔ معتمد ومسوى")))))))))</f>
        <v/>
      </c>
      <c r="R4363">
        <f>N(R4362)+IF(A4363="عهدة",1,0)</f>
        <v/>
      </c>
      <c r="S4363">
        <f>IF(C4363="","",IF(AND(C4363&gt;=DATE(2026,9,1),C4363&lt;=DATE(2027,8,31)),(YEAR(C4363)-2026)*12+MONTH(C4363)-8,""))</f>
        <v/>
      </c>
      <c r="T4363">
        <f>IF(AND(A4363="مصروف",R4363&gt;0,I4363="موافق",S4363&lt;&gt;"",H4363&lt;&gt;""),N(G4363),0)</f>
        <v/>
      </c>
    </row>
    <row r="4364">
      <c r="A4364" s="19" t="n"/>
      <c r="B4364" s="20">
        <f>IF(A4364="","",IF(R4364=0,"⚠ أضف سطر عهدة أولًا","DMT-"&amp;TEXT(R4364,"000")))</f>
        <v/>
      </c>
      <c r="C4364" s="21" t="n"/>
      <c r="D4364" s="20">
        <f>IF(C4364="","",IF(S4364="","خارج السنة المالية",INDEX(القوائم!$D$2:$D$13,S4364)))</f>
        <v/>
      </c>
      <c r="E4364" s="22" t="n"/>
      <c r="F4364" s="23" t="n"/>
      <c r="G4364" s="23" t="n"/>
      <c r="H4364" s="22" t="n"/>
      <c r="I4364" s="19" t="n"/>
      <c r="J4364" s="21" t="n"/>
      <c r="K4364" s="19" t="n"/>
      <c r="L4364" s="19" t="n"/>
      <c r="M4364" s="21" t="n"/>
      <c r="N4364" s="22" t="n"/>
      <c r="O4364" s="24">
        <f>IF(A4364&lt;&gt;"عهدة","",SUMIFS($G$8:$G$5007,$B$8:$B$5007,B4364,$A$8:$A$5007,"مصروف",$I$8:$I$5007,"&lt;&gt;مرفوض"))</f>
        <v/>
      </c>
      <c r="P4364" s="25">
        <f>IF(A4364&lt;&gt;"عهدة","",N(F4364)-O4364)</f>
        <v/>
      </c>
      <c r="Q4364" s="26">
        <f>IF(A4364="","",IF(A4364="عهدة",IF(N(F4364)=0,"⚠ أدخل قيمة العهدة",IF(P4364&lt;0,"⛔ عجز / زيادة مصروفات "&amp;TEXT(-P4364,"#,##0"),IF(COUNTIFS($B$8:$B$5007,B4364,$A$8:$A$5007,"مصروف",$I$8:$I$5007,"&lt;&gt;مرفوض",$K$8:$K$5007,"&lt;&gt;نعم")&gt;0,"⚠ "&amp;COUNTIFS($B$8:$B$5007,B4364,$A$8:$A$5007,"مصروف",$I$8:$I$5007,"&lt;&gt;مرفوض",$K$8:$K$5007,"&lt;&gt;نعم")&amp;" مصروف غير مسوى",IF(L4364="تمت التسوية",IF(P4364=0,"✔ متوازنة وتمت التسوية","✔ تمت التسوية – متبقي "&amp;TEXT(P4364,"#,##0")),IF(P4364&gt;0,"متبقي "&amp;TEXT(P4364,"#,##0"),"✔ متوازنة"))))),IF(R4364=0,"⚠ أضف سطر عهدة أولًا",IF(OR(C4364="",N(G4364)=0),"⚠ أكمل التاريخ والقيمة",IF(S4364="","⚠ التاريخ خارج السنة المالية",IF(H4364="","⚠ اختر بند الموازنة",IF(I4364="مرفوض","✖ مرفوض من المدير",IF(I4364&lt;&gt;"موافق","⏳ بانتظار موافقة المدير",IF(K4364&lt;&gt;"نعم","⚠ غير مسوى مع الحسابات","✔ معتمد ومسوى")))))))))</f>
        <v/>
      </c>
      <c r="R4364">
        <f>N(R4363)+IF(A4364="عهدة",1,0)</f>
        <v/>
      </c>
      <c r="S4364">
        <f>IF(C4364="","",IF(AND(C4364&gt;=DATE(2026,9,1),C4364&lt;=DATE(2027,8,31)),(YEAR(C4364)-2026)*12+MONTH(C4364)-8,""))</f>
        <v/>
      </c>
      <c r="T4364">
        <f>IF(AND(A4364="مصروف",R4364&gt;0,I4364="موافق",S4364&lt;&gt;"",H4364&lt;&gt;""),N(G4364),0)</f>
        <v/>
      </c>
    </row>
    <row r="4365">
      <c r="A4365" s="19" t="n"/>
      <c r="B4365" s="20">
        <f>IF(A4365="","",IF(R4365=0,"⚠ أضف سطر عهدة أولًا","DMT-"&amp;TEXT(R4365,"000")))</f>
        <v/>
      </c>
      <c r="C4365" s="21" t="n"/>
      <c r="D4365" s="20">
        <f>IF(C4365="","",IF(S4365="","خارج السنة المالية",INDEX(القوائم!$D$2:$D$13,S4365)))</f>
        <v/>
      </c>
      <c r="E4365" s="22" t="n"/>
      <c r="F4365" s="23" t="n"/>
      <c r="G4365" s="23" t="n"/>
      <c r="H4365" s="22" t="n"/>
      <c r="I4365" s="19" t="n"/>
      <c r="J4365" s="21" t="n"/>
      <c r="K4365" s="19" t="n"/>
      <c r="L4365" s="19" t="n"/>
      <c r="M4365" s="21" t="n"/>
      <c r="N4365" s="22" t="n"/>
      <c r="O4365" s="24">
        <f>IF(A4365&lt;&gt;"عهدة","",SUMIFS($G$8:$G$5007,$B$8:$B$5007,B4365,$A$8:$A$5007,"مصروف",$I$8:$I$5007,"&lt;&gt;مرفوض"))</f>
        <v/>
      </c>
      <c r="P4365" s="25">
        <f>IF(A4365&lt;&gt;"عهدة","",N(F4365)-O4365)</f>
        <v/>
      </c>
      <c r="Q4365" s="26">
        <f>IF(A4365="","",IF(A4365="عهدة",IF(N(F4365)=0,"⚠ أدخل قيمة العهدة",IF(P4365&lt;0,"⛔ عجز / زيادة مصروفات "&amp;TEXT(-P4365,"#,##0"),IF(COUNTIFS($B$8:$B$5007,B4365,$A$8:$A$5007,"مصروف",$I$8:$I$5007,"&lt;&gt;مرفوض",$K$8:$K$5007,"&lt;&gt;نعم")&gt;0,"⚠ "&amp;COUNTIFS($B$8:$B$5007,B4365,$A$8:$A$5007,"مصروف",$I$8:$I$5007,"&lt;&gt;مرفوض",$K$8:$K$5007,"&lt;&gt;نعم")&amp;" مصروف غير مسوى",IF(L4365="تمت التسوية",IF(P4365=0,"✔ متوازنة وتمت التسوية","✔ تمت التسوية – متبقي "&amp;TEXT(P4365,"#,##0")),IF(P4365&gt;0,"متبقي "&amp;TEXT(P4365,"#,##0"),"✔ متوازنة"))))),IF(R4365=0,"⚠ أضف سطر عهدة أولًا",IF(OR(C4365="",N(G4365)=0),"⚠ أكمل التاريخ والقيمة",IF(S4365="","⚠ التاريخ خارج السنة المالية",IF(H4365="","⚠ اختر بند الموازنة",IF(I4365="مرفوض","✖ مرفوض من المدير",IF(I4365&lt;&gt;"موافق","⏳ بانتظار موافقة المدير",IF(K4365&lt;&gt;"نعم","⚠ غير مسوى مع الحسابات","✔ معتمد ومسوى")))))))))</f>
        <v/>
      </c>
      <c r="R4365">
        <f>N(R4364)+IF(A4365="عهدة",1,0)</f>
        <v/>
      </c>
      <c r="S4365">
        <f>IF(C4365="","",IF(AND(C4365&gt;=DATE(2026,9,1),C4365&lt;=DATE(2027,8,31)),(YEAR(C4365)-2026)*12+MONTH(C4365)-8,""))</f>
        <v/>
      </c>
      <c r="T4365">
        <f>IF(AND(A4365="مصروف",R4365&gt;0,I4365="موافق",S4365&lt;&gt;"",H4365&lt;&gt;""),N(G4365),0)</f>
        <v/>
      </c>
    </row>
    <row r="4366">
      <c r="A4366" s="19" t="n"/>
      <c r="B4366" s="20">
        <f>IF(A4366="","",IF(R4366=0,"⚠ أضف سطر عهدة أولًا","DMT-"&amp;TEXT(R4366,"000")))</f>
        <v/>
      </c>
      <c r="C4366" s="21" t="n"/>
      <c r="D4366" s="20">
        <f>IF(C4366="","",IF(S4366="","خارج السنة المالية",INDEX(القوائم!$D$2:$D$13,S4366)))</f>
        <v/>
      </c>
      <c r="E4366" s="22" t="n"/>
      <c r="F4366" s="23" t="n"/>
      <c r="G4366" s="23" t="n"/>
      <c r="H4366" s="22" t="n"/>
      <c r="I4366" s="19" t="n"/>
      <c r="J4366" s="21" t="n"/>
      <c r="K4366" s="19" t="n"/>
      <c r="L4366" s="19" t="n"/>
      <c r="M4366" s="21" t="n"/>
      <c r="N4366" s="22" t="n"/>
      <c r="O4366" s="24">
        <f>IF(A4366&lt;&gt;"عهدة","",SUMIFS($G$8:$G$5007,$B$8:$B$5007,B4366,$A$8:$A$5007,"مصروف",$I$8:$I$5007,"&lt;&gt;مرفوض"))</f>
        <v/>
      </c>
      <c r="P4366" s="25">
        <f>IF(A4366&lt;&gt;"عهدة","",N(F4366)-O4366)</f>
        <v/>
      </c>
      <c r="Q4366" s="26">
        <f>IF(A4366="","",IF(A4366="عهدة",IF(N(F4366)=0,"⚠ أدخل قيمة العهدة",IF(P4366&lt;0,"⛔ عجز / زيادة مصروفات "&amp;TEXT(-P4366,"#,##0"),IF(COUNTIFS($B$8:$B$5007,B4366,$A$8:$A$5007,"مصروف",$I$8:$I$5007,"&lt;&gt;مرفوض",$K$8:$K$5007,"&lt;&gt;نعم")&gt;0,"⚠ "&amp;COUNTIFS($B$8:$B$5007,B4366,$A$8:$A$5007,"مصروف",$I$8:$I$5007,"&lt;&gt;مرفوض",$K$8:$K$5007,"&lt;&gt;نعم")&amp;" مصروف غير مسوى",IF(L4366="تمت التسوية",IF(P4366=0,"✔ متوازنة وتمت التسوية","✔ تمت التسوية – متبقي "&amp;TEXT(P4366,"#,##0")),IF(P4366&gt;0,"متبقي "&amp;TEXT(P4366,"#,##0"),"✔ متوازنة"))))),IF(R4366=0,"⚠ أضف سطر عهدة أولًا",IF(OR(C4366="",N(G4366)=0),"⚠ أكمل التاريخ والقيمة",IF(S4366="","⚠ التاريخ خارج السنة المالية",IF(H4366="","⚠ اختر بند الموازنة",IF(I4366="مرفوض","✖ مرفوض من المدير",IF(I4366&lt;&gt;"موافق","⏳ بانتظار موافقة المدير",IF(K4366&lt;&gt;"نعم","⚠ غير مسوى مع الحسابات","✔ معتمد ومسوى")))))))))</f>
        <v/>
      </c>
      <c r="R4366">
        <f>N(R4365)+IF(A4366="عهدة",1,0)</f>
        <v/>
      </c>
      <c r="S4366">
        <f>IF(C4366="","",IF(AND(C4366&gt;=DATE(2026,9,1),C4366&lt;=DATE(2027,8,31)),(YEAR(C4366)-2026)*12+MONTH(C4366)-8,""))</f>
        <v/>
      </c>
      <c r="T4366">
        <f>IF(AND(A4366="مصروف",R4366&gt;0,I4366="موافق",S4366&lt;&gt;"",H4366&lt;&gt;""),N(G4366),0)</f>
        <v/>
      </c>
    </row>
    <row r="4367">
      <c r="A4367" s="19" t="n"/>
      <c r="B4367" s="20">
        <f>IF(A4367="","",IF(R4367=0,"⚠ أضف سطر عهدة أولًا","DMT-"&amp;TEXT(R4367,"000")))</f>
        <v/>
      </c>
      <c r="C4367" s="21" t="n"/>
      <c r="D4367" s="20">
        <f>IF(C4367="","",IF(S4367="","خارج السنة المالية",INDEX(القوائم!$D$2:$D$13,S4367)))</f>
        <v/>
      </c>
      <c r="E4367" s="22" t="n"/>
      <c r="F4367" s="23" t="n"/>
      <c r="G4367" s="23" t="n"/>
      <c r="H4367" s="22" t="n"/>
      <c r="I4367" s="19" t="n"/>
      <c r="J4367" s="21" t="n"/>
      <c r="K4367" s="19" t="n"/>
      <c r="L4367" s="19" t="n"/>
      <c r="M4367" s="21" t="n"/>
      <c r="N4367" s="22" t="n"/>
      <c r="O4367" s="24">
        <f>IF(A4367&lt;&gt;"عهدة","",SUMIFS($G$8:$G$5007,$B$8:$B$5007,B4367,$A$8:$A$5007,"مصروف",$I$8:$I$5007,"&lt;&gt;مرفوض"))</f>
        <v/>
      </c>
      <c r="P4367" s="25">
        <f>IF(A4367&lt;&gt;"عهدة","",N(F4367)-O4367)</f>
        <v/>
      </c>
      <c r="Q4367" s="26">
        <f>IF(A4367="","",IF(A4367="عهدة",IF(N(F4367)=0,"⚠ أدخل قيمة العهدة",IF(P4367&lt;0,"⛔ عجز / زيادة مصروفات "&amp;TEXT(-P4367,"#,##0"),IF(COUNTIFS($B$8:$B$5007,B4367,$A$8:$A$5007,"مصروف",$I$8:$I$5007,"&lt;&gt;مرفوض",$K$8:$K$5007,"&lt;&gt;نعم")&gt;0,"⚠ "&amp;COUNTIFS($B$8:$B$5007,B4367,$A$8:$A$5007,"مصروف",$I$8:$I$5007,"&lt;&gt;مرفوض",$K$8:$K$5007,"&lt;&gt;نعم")&amp;" مصروف غير مسوى",IF(L4367="تمت التسوية",IF(P4367=0,"✔ متوازنة وتمت التسوية","✔ تمت التسوية – متبقي "&amp;TEXT(P4367,"#,##0")),IF(P4367&gt;0,"متبقي "&amp;TEXT(P4367,"#,##0"),"✔ متوازنة"))))),IF(R4367=0,"⚠ أضف سطر عهدة أولًا",IF(OR(C4367="",N(G4367)=0),"⚠ أكمل التاريخ والقيمة",IF(S4367="","⚠ التاريخ خارج السنة المالية",IF(H4367="","⚠ اختر بند الموازنة",IF(I4367="مرفوض","✖ مرفوض من المدير",IF(I4367&lt;&gt;"موافق","⏳ بانتظار موافقة المدير",IF(K4367&lt;&gt;"نعم","⚠ غير مسوى مع الحسابات","✔ معتمد ومسوى")))))))))</f>
        <v/>
      </c>
      <c r="R4367">
        <f>N(R4366)+IF(A4367="عهدة",1,0)</f>
        <v/>
      </c>
      <c r="S4367">
        <f>IF(C4367="","",IF(AND(C4367&gt;=DATE(2026,9,1),C4367&lt;=DATE(2027,8,31)),(YEAR(C4367)-2026)*12+MONTH(C4367)-8,""))</f>
        <v/>
      </c>
      <c r="T4367">
        <f>IF(AND(A4367="مصروف",R4367&gt;0,I4367="موافق",S4367&lt;&gt;"",H4367&lt;&gt;""),N(G4367),0)</f>
        <v/>
      </c>
    </row>
    <row r="4368">
      <c r="A4368" s="19" t="n"/>
      <c r="B4368" s="20">
        <f>IF(A4368="","",IF(R4368=0,"⚠ أضف سطر عهدة أولًا","DMT-"&amp;TEXT(R4368,"000")))</f>
        <v/>
      </c>
      <c r="C4368" s="21" t="n"/>
      <c r="D4368" s="20">
        <f>IF(C4368="","",IF(S4368="","خارج السنة المالية",INDEX(القوائم!$D$2:$D$13,S4368)))</f>
        <v/>
      </c>
      <c r="E4368" s="22" t="n"/>
      <c r="F4368" s="23" t="n"/>
      <c r="G4368" s="23" t="n"/>
      <c r="H4368" s="22" t="n"/>
      <c r="I4368" s="19" t="n"/>
      <c r="J4368" s="21" t="n"/>
      <c r="K4368" s="19" t="n"/>
      <c r="L4368" s="19" t="n"/>
      <c r="M4368" s="21" t="n"/>
      <c r="N4368" s="22" t="n"/>
      <c r="O4368" s="24">
        <f>IF(A4368&lt;&gt;"عهدة","",SUMIFS($G$8:$G$5007,$B$8:$B$5007,B4368,$A$8:$A$5007,"مصروف",$I$8:$I$5007,"&lt;&gt;مرفوض"))</f>
        <v/>
      </c>
      <c r="P4368" s="25">
        <f>IF(A4368&lt;&gt;"عهدة","",N(F4368)-O4368)</f>
        <v/>
      </c>
      <c r="Q4368" s="26">
        <f>IF(A4368="","",IF(A4368="عهدة",IF(N(F4368)=0,"⚠ أدخل قيمة العهدة",IF(P4368&lt;0,"⛔ عجز / زيادة مصروفات "&amp;TEXT(-P4368,"#,##0"),IF(COUNTIFS($B$8:$B$5007,B4368,$A$8:$A$5007,"مصروف",$I$8:$I$5007,"&lt;&gt;مرفوض",$K$8:$K$5007,"&lt;&gt;نعم")&gt;0,"⚠ "&amp;COUNTIFS($B$8:$B$5007,B4368,$A$8:$A$5007,"مصروف",$I$8:$I$5007,"&lt;&gt;مرفوض",$K$8:$K$5007,"&lt;&gt;نعم")&amp;" مصروف غير مسوى",IF(L4368="تمت التسوية",IF(P4368=0,"✔ متوازنة وتمت التسوية","✔ تمت التسوية – متبقي "&amp;TEXT(P4368,"#,##0")),IF(P4368&gt;0,"متبقي "&amp;TEXT(P4368,"#,##0"),"✔ متوازنة"))))),IF(R4368=0,"⚠ أضف سطر عهدة أولًا",IF(OR(C4368="",N(G4368)=0),"⚠ أكمل التاريخ والقيمة",IF(S4368="","⚠ التاريخ خارج السنة المالية",IF(H4368="","⚠ اختر بند الموازنة",IF(I4368="مرفوض","✖ مرفوض من المدير",IF(I4368&lt;&gt;"موافق","⏳ بانتظار موافقة المدير",IF(K4368&lt;&gt;"نعم","⚠ غير مسوى مع الحسابات","✔ معتمد ومسوى")))))))))</f>
        <v/>
      </c>
      <c r="R4368">
        <f>N(R4367)+IF(A4368="عهدة",1,0)</f>
        <v/>
      </c>
      <c r="S4368">
        <f>IF(C4368="","",IF(AND(C4368&gt;=DATE(2026,9,1),C4368&lt;=DATE(2027,8,31)),(YEAR(C4368)-2026)*12+MONTH(C4368)-8,""))</f>
        <v/>
      </c>
      <c r="T4368">
        <f>IF(AND(A4368="مصروف",R4368&gt;0,I4368="موافق",S4368&lt;&gt;"",H4368&lt;&gt;""),N(G4368),0)</f>
        <v/>
      </c>
    </row>
    <row r="4369">
      <c r="A4369" s="19" t="n"/>
      <c r="B4369" s="20">
        <f>IF(A4369="","",IF(R4369=0,"⚠ أضف سطر عهدة أولًا","DMT-"&amp;TEXT(R4369,"000")))</f>
        <v/>
      </c>
      <c r="C4369" s="21" t="n"/>
      <c r="D4369" s="20">
        <f>IF(C4369="","",IF(S4369="","خارج السنة المالية",INDEX(القوائم!$D$2:$D$13,S4369)))</f>
        <v/>
      </c>
      <c r="E4369" s="22" t="n"/>
      <c r="F4369" s="23" t="n"/>
      <c r="G4369" s="23" t="n"/>
      <c r="H4369" s="22" t="n"/>
      <c r="I4369" s="19" t="n"/>
      <c r="J4369" s="21" t="n"/>
      <c r="K4369" s="19" t="n"/>
      <c r="L4369" s="19" t="n"/>
      <c r="M4369" s="21" t="n"/>
      <c r="N4369" s="22" t="n"/>
      <c r="O4369" s="24">
        <f>IF(A4369&lt;&gt;"عهدة","",SUMIFS($G$8:$G$5007,$B$8:$B$5007,B4369,$A$8:$A$5007,"مصروف",$I$8:$I$5007,"&lt;&gt;مرفوض"))</f>
        <v/>
      </c>
      <c r="P4369" s="25">
        <f>IF(A4369&lt;&gt;"عهدة","",N(F4369)-O4369)</f>
        <v/>
      </c>
      <c r="Q4369" s="26">
        <f>IF(A4369="","",IF(A4369="عهدة",IF(N(F4369)=0,"⚠ أدخل قيمة العهدة",IF(P4369&lt;0,"⛔ عجز / زيادة مصروفات "&amp;TEXT(-P4369,"#,##0"),IF(COUNTIFS($B$8:$B$5007,B4369,$A$8:$A$5007,"مصروف",$I$8:$I$5007,"&lt;&gt;مرفوض",$K$8:$K$5007,"&lt;&gt;نعم")&gt;0,"⚠ "&amp;COUNTIFS($B$8:$B$5007,B4369,$A$8:$A$5007,"مصروف",$I$8:$I$5007,"&lt;&gt;مرفوض",$K$8:$K$5007,"&lt;&gt;نعم")&amp;" مصروف غير مسوى",IF(L4369="تمت التسوية",IF(P4369=0,"✔ متوازنة وتمت التسوية","✔ تمت التسوية – متبقي "&amp;TEXT(P4369,"#,##0")),IF(P4369&gt;0,"متبقي "&amp;TEXT(P4369,"#,##0"),"✔ متوازنة"))))),IF(R4369=0,"⚠ أضف سطر عهدة أولًا",IF(OR(C4369="",N(G4369)=0),"⚠ أكمل التاريخ والقيمة",IF(S4369="","⚠ التاريخ خارج السنة المالية",IF(H4369="","⚠ اختر بند الموازنة",IF(I4369="مرفوض","✖ مرفوض من المدير",IF(I4369&lt;&gt;"موافق","⏳ بانتظار موافقة المدير",IF(K4369&lt;&gt;"نعم","⚠ غير مسوى مع الحسابات","✔ معتمد ومسوى")))))))))</f>
        <v/>
      </c>
      <c r="R4369">
        <f>N(R4368)+IF(A4369="عهدة",1,0)</f>
        <v/>
      </c>
      <c r="S4369">
        <f>IF(C4369="","",IF(AND(C4369&gt;=DATE(2026,9,1),C4369&lt;=DATE(2027,8,31)),(YEAR(C4369)-2026)*12+MONTH(C4369)-8,""))</f>
        <v/>
      </c>
      <c r="T4369">
        <f>IF(AND(A4369="مصروف",R4369&gt;0,I4369="موافق",S4369&lt;&gt;"",H4369&lt;&gt;""),N(G4369),0)</f>
        <v/>
      </c>
    </row>
    <row r="4370">
      <c r="A4370" s="19" t="n"/>
      <c r="B4370" s="20">
        <f>IF(A4370="","",IF(R4370=0,"⚠ أضف سطر عهدة أولًا","DMT-"&amp;TEXT(R4370,"000")))</f>
        <v/>
      </c>
      <c r="C4370" s="21" t="n"/>
      <c r="D4370" s="20">
        <f>IF(C4370="","",IF(S4370="","خارج السنة المالية",INDEX(القوائم!$D$2:$D$13,S4370)))</f>
        <v/>
      </c>
      <c r="E4370" s="22" t="n"/>
      <c r="F4370" s="23" t="n"/>
      <c r="G4370" s="23" t="n"/>
      <c r="H4370" s="22" t="n"/>
      <c r="I4370" s="19" t="n"/>
      <c r="J4370" s="21" t="n"/>
      <c r="K4370" s="19" t="n"/>
      <c r="L4370" s="19" t="n"/>
      <c r="M4370" s="21" t="n"/>
      <c r="N4370" s="22" t="n"/>
      <c r="O4370" s="24">
        <f>IF(A4370&lt;&gt;"عهدة","",SUMIFS($G$8:$G$5007,$B$8:$B$5007,B4370,$A$8:$A$5007,"مصروف",$I$8:$I$5007,"&lt;&gt;مرفوض"))</f>
        <v/>
      </c>
      <c r="P4370" s="25">
        <f>IF(A4370&lt;&gt;"عهدة","",N(F4370)-O4370)</f>
        <v/>
      </c>
      <c r="Q4370" s="26">
        <f>IF(A4370="","",IF(A4370="عهدة",IF(N(F4370)=0,"⚠ أدخل قيمة العهدة",IF(P4370&lt;0,"⛔ عجز / زيادة مصروفات "&amp;TEXT(-P4370,"#,##0"),IF(COUNTIFS($B$8:$B$5007,B4370,$A$8:$A$5007,"مصروف",$I$8:$I$5007,"&lt;&gt;مرفوض",$K$8:$K$5007,"&lt;&gt;نعم")&gt;0,"⚠ "&amp;COUNTIFS($B$8:$B$5007,B4370,$A$8:$A$5007,"مصروف",$I$8:$I$5007,"&lt;&gt;مرفوض",$K$8:$K$5007,"&lt;&gt;نعم")&amp;" مصروف غير مسوى",IF(L4370="تمت التسوية",IF(P4370=0,"✔ متوازنة وتمت التسوية","✔ تمت التسوية – متبقي "&amp;TEXT(P4370,"#,##0")),IF(P4370&gt;0,"متبقي "&amp;TEXT(P4370,"#,##0"),"✔ متوازنة"))))),IF(R4370=0,"⚠ أضف سطر عهدة أولًا",IF(OR(C4370="",N(G4370)=0),"⚠ أكمل التاريخ والقيمة",IF(S4370="","⚠ التاريخ خارج السنة المالية",IF(H4370="","⚠ اختر بند الموازنة",IF(I4370="مرفوض","✖ مرفوض من المدير",IF(I4370&lt;&gt;"موافق","⏳ بانتظار موافقة المدير",IF(K4370&lt;&gt;"نعم","⚠ غير مسوى مع الحسابات","✔ معتمد ومسوى")))))))))</f>
        <v/>
      </c>
      <c r="R4370">
        <f>N(R4369)+IF(A4370="عهدة",1,0)</f>
        <v/>
      </c>
      <c r="S4370">
        <f>IF(C4370="","",IF(AND(C4370&gt;=DATE(2026,9,1),C4370&lt;=DATE(2027,8,31)),(YEAR(C4370)-2026)*12+MONTH(C4370)-8,""))</f>
        <v/>
      </c>
      <c r="T4370">
        <f>IF(AND(A4370="مصروف",R4370&gt;0,I4370="موافق",S4370&lt;&gt;"",H4370&lt;&gt;""),N(G4370),0)</f>
        <v/>
      </c>
    </row>
    <row r="4371">
      <c r="A4371" s="19" t="n"/>
      <c r="B4371" s="20">
        <f>IF(A4371="","",IF(R4371=0,"⚠ أضف سطر عهدة أولًا","DMT-"&amp;TEXT(R4371,"000")))</f>
        <v/>
      </c>
      <c r="C4371" s="21" t="n"/>
      <c r="D4371" s="20">
        <f>IF(C4371="","",IF(S4371="","خارج السنة المالية",INDEX(القوائم!$D$2:$D$13,S4371)))</f>
        <v/>
      </c>
      <c r="E4371" s="22" t="n"/>
      <c r="F4371" s="23" t="n"/>
      <c r="G4371" s="23" t="n"/>
      <c r="H4371" s="22" t="n"/>
      <c r="I4371" s="19" t="n"/>
      <c r="J4371" s="21" t="n"/>
      <c r="K4371" s="19" t="n"/>
      <c r="L4371" s="19" t="n"/>
      <c r="M4371" s="21" t="n"/>
      <c r="N4371" s="22" t="n"/>
      <c r="O4371" s="24">
        <f>IF(A4371&lt;&gt;"عهدة","",SUMIFS($G$8:$G$5007,$B$8:$B$5007,B4371,$A$8:$A$5007,"مصروف",$I$8:$I$5007,"&lt;&gt;مرفوض"))</f>
        <v/>
      </c>
      <c r="P4371" s="25">
        <f>IF(A4371&lt;&gt;"عهدة","",N(F4371)-O4371)</f>
        <v/>
      </c>
      <c r="Q4371" s="26">
        <f>IF(A4371="","",IF(A4371="عهدة",IF(N(F4371)=0,"⚠ أدخل قيمة العهدة",IF(P4371&lt;0,"⛔ عجز / زيادة مصروفات "&amp;TEXT(-P4371,"#,##0"),IF(COUNTIFS($B$8:$B$5007,B4371,$A$8:$A$5007,"مصروف",$I$8:$I$5007,"&lt;&gt;مرفوض",$K$8:$K$5007,"&lt;&gt;نعم")&gt;0,"⚠ "&amp;COUNTIFS($B$8:$B$5007,B4371,$A$8:$A$5007,"مصروف",$I$8:$I$5007,"&lt;&gt;مرفوض",$K$8:$K$5007,"&lt;&gt;نعم")&amp;" مصروف غير مسوى",IF(L4371="تمت التسوية",IF(P4371=0,"✔ متوازنة وتمت التسوية","✔ تمت التسوية – متبقي "&amp;TEXT(P4371,"#,##0")),IF(P4371&gt;0,"متبقي "&amp;TEXT(P4371,"#,##0"),"✔ متوازنة"))))),IF(R4371=0,"⚠ أضف سطر عهدة أولًا",IF(OR(C4371="",N(G4371)=0),"⚠ أكمل التاريخ والقيمة",IF(S4371="","⚠ التاريخ خارج السنة المالية",IF(H4371="","⚠ اختر بند الموازنة",IF(I4371="مرفوض","✖ مرفوض من المدير",IF(I4371&lt;&gt;"موافق","⏳ بانتظار موافقة المدير",IF(K4371&lt;&gt;"نعم","⚠ غير مسوى مع الحسابات","✔ معتمد ومسوى")))))))))</f>
        <v/>
      </c>
      <c r="R4371">
        <f>N(R4370)+IF(A4371="عهدة",1,0)</f>
        <v/>
      </c>
      <c r="S4371">
        <f>IF(C4371="","",IF(AND(C4371&gt;=DATE(2026,9,1),C4371&lt;=DATE(2027,8,31)),(YEAR(C4371)-2026)*12+MONTH(C4371)-8,""))</f>
        <v/>
      </c>
      <c r="T4371">
        <f>IF(AND(A4371="مصروف",R4371&gt;0,I4371="موافق",S4371&lt;&gt;"",H4371&lt;&gt;""),N(G4371),0)</f>
        <v/>
      </c>
    </row>
    <row r="4372">
      <c r="A4372" s="19" t="n"/>
      <c r="B4372" s="20">
        <f>IF(A4372="","",IF(R4372=0,"⚠ أضف سطر عهدة أولًا","DMT-"&amp;TEXT(R4372,"000")))</f>
        <v/>
      </c>
      <c r="C4372" s="21" t="n"/>
      <c r="D4372" s="20">
        <f>IF(C4372="","",IF(S4372="","خارج السنة المالية",INDEX(القوائم!$D$2:$D$13,S4372)))</f>
        <v/>
      </c>
      <c r="E4372" s="22" t="n"/>
      <c r="F4372" s="23" t="n"/>
      <c r="G4372" s="23" t="n"/>
      <c r="H4372" s="22" t="n"/>
      <c r="I4372" s="19" t="n"/>
      <c r="J4372" s="21" t="n"/>
      <c r="K4372" s="19" t="n"/>
      <c r="L4372" s="19" t="n"/>
      <c r="M4372" s="21" t="n"/>
      <c r="N4372" s="22" t="n"/>
      <c r="O4372" s="24">
        <f>IF(A4372&lt;&gt;"عهدة","",SUMIFS($G$8:$G$5007,$B$8:$B$5007,B4372,$A$8:$A$5007,"مصروف",$I$8:$I$5007,"&lt;&gt;مرفوض"))</f>
        <v/>
      </c>
      <c r="P4372" s="25">
        <f>IF(A4372&lt;&gt;"عهدة","",N(F4372)-O4372)</f>
        <v/>
      </c>
      <c r="Q4372" s="26">
        <f>IF(A4372="","",IF(A4372="عهدة",IF(N(F4372)=0,"⚠ أدخل قيمة العهدة",IF(P4372&lt;0,"⛔ عجز / زيادة مصروفات "&amp;TEXT(-P4372,"#,##0"),IF(COUNTIFS($B$8:$B$5007,B4372,$A$8:$A$5007,"مصروف",$I$8:$I$5007,"&lt;&gt;مرفوض",$K$8:$K$5007,"&lt;&gt;نعم")&gt;0,"⚠ "&amp;COUNTIFS($B$8:$B$5007,B4372,$A$8:$A$5007,"مصروف",$I$8:$I$5007,"&lt;&gt;مرفوض",$K$8:$K$5007,"&lt;&gt;نعم")&amp;" مصروف غير مسوى",IF(L4372="تمت التسوية",IF(P4372=0,"✔ متوازنة وتمت التسوية","✔ تمت التسوية – متبقي "&amp;TEXT(P4372,"#,##0")),IF(P4372&gt;0,"متبقي "&amp;TEXT(P4372,"#,##0"),"✔ متوازنة"))))),IF(R4372=0,"⚠ أضف سطر عهدة أولًا",IF(OR(C4372="",N(G4372)=0),"⚠ أكمل التاريخ والقيمة",IF(S4372="","⚠ التاريخ خارج السنة المالية",IF(H4372="","⚠ اختر بند الموازنة",IF(I4372="مرفوض","✖ مرفوض من المدير",IF(I4372&lt;&gt;"موافق","⏳ بانتظار موافقة المدير",IF(K4372&lt;&gt;"نعم","⚠ غير مسوى مع الحسابات","✔ معتمد ومسوى")))))))))</f>
        <v/>
      </c>
      <c r="R4372">
        <f>N(R4371)+IF(A4372="عهدة",1,0)</f>
        <v/>
      </c>
      <c r="S4372">
        <f>IF(C4372="","",IF(AND(C4372&gt;=DATE(2026,9,1),C4372&lt;=DATE(2027,8,31)),(YEAR(C4372)-2026)*12+MONTH(C4372)-8,""))</f>
        <v/>
      </c>
      <c r="T4372">
        <f>IF(AND(A4372="مصروف",R4372&gt;0,I4372="موافق",S4372&lt;&gt;"",H4372&lt;&gt;""),N(G4372),0)</f>
        <v/>
      </c>
    </row>
    <row r="4373">
      <c r="A4373" s="19" t="n"/>
      <c r="B4373" s="20">
        <f>IF(A4373="","",IF(R4373=0,"⚠ أضف سطر عهدة أولًا","DMT-"&amp;TEXT(R4373,"000")))</f>
        <v/>
      </c>
      <c r="C4373" s="21" t="n"/>
      <c r="D4373" s="20">
        <f>IF(C4373="","",IF(S4373="","خارج السنة المالية",INDEX(القوائم!$D$2:$D$13,S4373)))</f>
        <v/>
      </c>
      <c r="E4373" s="22" t="n"/>
      <c r="F4373" s="23" t="n"/>
      <c r="G4373" s="23" t="n"/>
      <c r="H4373" s="22" t="n"/>
      <c r="I4373" s="19" t="n"/>
      <c r="J4373" s="21" t="n"/>
      <c r="K4373" s="19" t="n"/>
      <c r="L4373" s="19" t="n"/>
      <c r="M4373" s="21" t="n"/>
      <c r="N4373" s="22" t="n"/>
      <c r="O4373" s="24">
        <f>IF(A4373&lt;&gt;"عهدة","",SUMIFS($G$8:$G$5007,$B$8:$B$5007,B4373,$A$8:$A$5007,"مصروف",$I$8:$I$5007,"&lt;&gt;مرفوض"))</f>
        <v/>
      </c>
      <c r="P4373" s="25">
        <f>IF(A4373&lt;&gt;"عهدة","",N(F4373)-O4373)</f>
        <v/>
      </c>
      <c r="Q4373" s="26">
        <f>IF(A4373="","",IF(A4373="عهدة",IF(N(F4373)=0,"⚠ أدخل قيمة العهدة",IF(P4373&lt;0,"⛔ عجز / زيادة مصروفات "&amp;TEXT(-P4373,"#,##0"),IF(COUNTIFS($B$8:$B$5007,B4373,$A$8:$A$5007,"مصروف",$I$8:$I$5007,"&lt;&gt;مرفوض",$K$8:$K$5007,"&lt;&gt;نعم")&gt;0,"⚠ "&amp;COUNTIFS($B$8:$B$5007,B4373,$A$8:$A$5007,"مصروف",$I$8:$I$5007,"&lt;&gt;مرفوض",$K$8:$K$5007,"&lt;&gt;نعم")&amp;" مصروف غير مسوى",IF(L4373="تمت التسوية",IF(P4373=0,"✔ متوازنة وتمت التسوية","✔ تمت التسوية – متبقي "&amp;TEXT(P4373,"#,##0")),IF(P4373&gt;0,"متبقي "&amp;TEXT(P4373,"#,##0"),"✔ متوازنة"))))),IF(R4373=0,"⚠ أضف سطر عهدة أولًا",IF(OR(C4373="",N(G4373)=0),"⚠ أكمل التاريخ والقيمة",IF(S4373="","⚠ التاريخ خارج السنة المالية",IF(H4373="","⚠ اختر بند الموازنة",IF(I4373="مرفوض","✖ مرفوض من المدير",IF(I4373&lt;&gt;"موافق","⏳ بانتظار موافقة المدير",IF(K4373&lt;&gt;"نعم","⚠ غير مسوى مع الحسابات","✔ معتمد ومسوى")))))))))</f>
        <v/>
      </c>
      <c r="R4373">
        <f>N(R4372)+IF(A4373="عهدة",1,0)</f>
        <v/>
      </c>
      <c r="S4373">
        <f>IF(C4373="","",IF(AND(C4373&gt;=DATE(2026,9,1),C4373&lt;=DATE(2027,8,31)),(YEAR(C4373)-2026)*12+MONTH(C4373)-8,""))</f>
        <v/>
      </c>
      <c r="T4373">
        <f>IF(AND(A4373="مصروف",R4373&gt;0,I4373="موافق",S4373&lt;&gt;"",H4373&lt;&gt;""),N(G4373),0)</f>
        <v/>
      </c>
    </row>
    <row r="4374">
      <c r="A4374" s="19" t="n"/>
      <c r="B4374" s="20">
        <f>IF(A4374="","",IF(R4374=0,"⚠ أضف سطر عهدة أولًا","DMT-"&amp;TEXT(R4374,"000")))</f>
        <v/>
      </c>
      <c r="C4374" s="21" t="n"/>
      <c r="D4374" s="20">
        <f>IF(C4374="","",IF(S4374="","خارج السنة المالية",INDEX(القوائم!$D$2:$D$13,S4374)))</f>
        <v/>
      </c>
      <c r="E4374" s="22" t="n"/>
      <c r="F4374" s="23" t="n"/>
      <c r="G4374" s="23" t="n"/>
      <c r="H4374" s="22" t="n"/>
      <c r="I4374" s="19" t="n"/>
      <c r="J4374" s="21" t="n"/>
      <c r="K4374" s="19" t="n"/>
      <c r="L4374" s="19" t="n"/>
      <c r="M4374" s="21" t="n"/>
      <c r="N4374" s="22" t="n"/>
      <c r="O4374" s="24">
        <f>IF(A4374&lt;&gt;"عهدة","",SUMIFS($G$8:$G$5007,$B$8:$B$5007,B4374,$A$8:$A$5007,"مصروف",$I$8:$I$5007,"&lt;&gt;مرفوض"))</f>
        <v/>
      </c>
      <c r="P4374" s="25">
        <f>IF(A4374&lt;&gt;"عهدة","",N(F4374)-O4374)</f>
        <v/>
      </c>
      <c r="Q4374" s="26">
        <f>IF(A4374="","",IF(A4374="عهدة",IF(N(F4374)=0,"⚠ أدخل قيمة العهدة",IF(P4374&lt;0,"⛔ عجز / زيادة مصروفات "&amp;TEXT(-P4374,"#,##0"),IF(COUNTIFS($B$8:$B$5007,B4374,$A$8:$A$5007,"مصروف",$I$8:$I$5007,"&lt;&gt;مرفوض",$K$8:$K$5007,"&lt;&gt;نعم")&gt;0,"⚠ "&amp;COUNTIFS($B$8:$B$5007,B4374,$A$8:$A$5007,"مصروف",$I$8:$I$5007,"&lt;&gt;مرفوض",$K$8:$K$5007,"&lt;&gt;نعم")&amp;" مصروف غير مسوى",IF(L4374="تمت التسوية",IF(P4374=0,"✔ متوازنة وتمت التسوية","✔ تمت التسوية – متبقي "&amp;TEXT(P4374,"#,##0")),IF(P4374&gt;0,"متبقي "&amp;TEXT(P4374,"#,##0"),"✔ متوازنة"))))),IF(R4374=0,"⚠ أضف سطر عهدة أولًا",IF(OR(C4374="",N(G4374)=0),"⚠ أكمل التاريخ والقيمة",IF(S4374="","⚠ التاريخ خارج السنة المالية",IF(H4374="","⚠ اختر بند الموازنة",IF(I4374="مرفوض","✖ مرفوض من المدير",IF(I4374&lt;&gt;"موافق","⏳ بانتظار موافقة المدير",IF(K4374&lt;&gt;"نعم","⚠ غير مسوى مع الحسابات","✔ معتمد ومسوى")))))))))</f>
        <v/>
      </c>
      <c r="R4374">
        <f>N(R4373)+IF(A4374="عهدة",1,0)</f>
        <v/>
      </c>
      <c r="S4374">
        <f>IF(C4374="","",IF(AND(C4374&gt;=DATE(2026,9,1),C4374&lt;=DATE(2027,8,31)),(YEAR(C4374)-2026)*12+MONTH(C4374)-8,""))</f>
        <v/>
      </c>
      <c r="T4374">
        <f>IF(AND(A4374="مصروف",R4374&gt;0,I4374="موافق",S4374&lt;&gt;"",H4374&lt;&gt;""),N(G4374),0)</f>
        <v/>
      </c>
    </row>
    <row r="4375">
      <c r="A4375" s="19" t="n"/>
      <c r="B4375" s="20">
        <f>IF(A4375="","",IF(R4375=0,"⚠ أضف سطر عهدة أولًا","DMT-"&amp;TEXT(R4375,"000")))</f>
        <v/>
      </c>
      <c r="C4375" s="21" t="n"/>
      <c r="D4375" s="20">
        <f>IF(C4375="","",IF(S4375="","خارج السنة المالية",INDEX(القوائم!$D$2:$D$13,S4375)))</f>
        <v/>
      </c>
      <c r="E4375" s="22" t="n"/>
      <c r="F4375" s="23" t="n"/>
      <c r="G4375" s="23" t="n"/>
      <c r="H4375" s="22" t="n"/>
      <c r="I4375" s="19" t="n"/>
      <c r="J4375" s="21" t="n"/>
      <c r="K4375" s="19" t="n"/>
      <c r="L4375" s="19" t="n"/>
      <c r="M4375" s="21" t="n"/>
      <c r="N4375" s="22" t="n"/>
      <c r="O4375" s="24">
        <f>IF(A4375&lt;&gt;"عهدة","",SUMIFS($G$8:$G$5007,$B$8:$B$5007,B4375,$A$8:$A$5007,"مصروف",$I$8:$I$5007,"&lt;&gt;مرفوض"))</f>
        <v/>
      </c>
      <c r="P4375" s="25">
        <f>IF(A4375&lt;&gt;"عهدة","",N(F4375)-O4375)</f>
        <v/>
      </c>
      <c r="Q4375" s="26">
        <f>IF(A4375="","",IF(A4375="عهدة",IF(N(F4375)=0,"⚠ أدخل قيمة العهدة",IF(P4375&lt;0,"⛔ عجز / زيادة مصروفات "&amp;TEXT(-P4375,"#,##0"),IF(COUNTIFS($B$8:$B$5007,B4375,$A$8:$A$5007,"مصروف",$I$8:$I$5007,"&lt;&gt;مرفوض",$K$8:$K$5007,"&lt;&gt;نعم")&gt;0,"⚠ "&amp;COUNTIFS($B$8:$B$5007,B4375,$A$8:$A$5007,"مصروف",$I$8:$I$5007,"&lt;&gt;مرفوض",$K$8:$K$5007,"&lt;&gt;نعم")&amp;" مصروف غير مسوى",IF(L4375="تمت التسوية",IF(P4375=0,"✔ متوازنة وتمت التسوية","✔ تمت التسوية – متبقي "&amp;TEXT(P4375,"#,##0")),IF(P4375&gt;0,"متبقي "&amp;TEXT(P4375,"#,##0"),"✔ متوازنة"))))),IF(R4375=0,"⚠ أضف سطر عهدة أولًا",IF(OR(C4375="",N(G4375)=0),"⚠ أكمل التاريخ والقيمة",IF(S4375="","⚠ التاريخ خارج السنة المالية",IF(H4375="","⚠ اختر بند الموازنة",IF(I4375="مرفوض","✖ مرفوض من المدير",IF(I4375&lt;&gt;"موافق","⏳ بانتظار موافقة المدير",IF(K4375&lt;&gt;"نعم","⚠ غير مسوى مع الحسابات","✔ معتمد ومسوى")))))))))</f>
        <v/>
      </c>
      <c r="R4375">
        <f>N(R4374)+IF(A4375="عهدة",1,0)</f>
        <v/>
      </c>
      <c r="S4375">
        <f>IF(C4375="","",IF(AND(C4375&gt;=DATE(2026,9,1),C4375&lt;=DATE(2027,8,31)),(YEAR(C4375)-2026)*12+MONTH(C4375)-8,""))</f>
        <v/>
      </c>
      <c r="T4375">
        <f>IF(AND(A4375="مصروف",R4375&gt;0,I4375="موافق",S4375&lt;&gt;"",H4375&lt;&gt;""),N(G4375),0)</f>
        <v/>
      </c>
    </row>
    <row r="4376">
      <c r="A4376" s="19" t="n"/>
      <c r="B4376" s="20">
        <f>IF(A4376="","",IF(R4376=0,"⚠ أضف سطر عهدة أولًا","DMT-"&amp;TEXT(R4376,"000")))</f>
        <v/>
      </c>
      <c r="C4376" s="21" t="n"/>
      <c r="D4376" s="20">
        <f>IF(C4376="","",IF(S4376="","خارج السنة المالية",INDEX(القوائم!$D$2:$D$13,S4376)))</f>
        <v/>
      </c>
      <c r="E4376" s="22" t="n"/>
      <c r="F4376" s="23" t="n"/>
      <c r="G4376" s="23" t="n"/>
      <c r="H4376" s="22" t="n"/>
      <c r="I4376" s="19" t="n"/>
      <c r="J4376" s="21" t="n"/>
      <c r="K4376" s="19" t="n"/>
      <c r="L4376" s="19" t="n"/>
      <c r="M4376" s="21" t="n"/>
      <c r="N4376" s="22" t="n"/>
      <c r="O4376" s="24">
        <f>IF(A4376&lt;&gt;"عهدة","",SUMIFS($G$8:$G$5007,$B$8:$B$5007,B4376,$A$8:$A$5007,"مصروف",$I$8:$I$5007,"&lt;&gt;مرفوض"))</f>
        <v/>
      </c>
      <c r="P4376" s="25">
        <f>IF(A4376&lt;&gt;"عهدة","",N(F4376)-O4376)</f>
        <v/>
      </c>
      <c r="Q4376" s="26">
        <f>IF(A4376="","",IF(A4376="عهدة",IF(N(F4376)=0,"⚠ أدخل قيمة العهدة",IF(P4376&lt;0,"⛔ عجز / زيادة مصروفات "&amp;TEXT(-P4376,"#,##0"),IF(COUNTIFS($B$8:$B$5007,B4376,$A$8:$A$5007,"مصروف",$I$8:$I$5007,"&lt;&gt;مرفوض",$K$8:$K$5007,"&lt;&gt;نعم")&gt;0,"⚠ "&amp;COUNTIFS($B$8:$B$5007,B4376,$A$8:$A$5007,"مصروف",$I$8:$I$5007,"&lt;&gt;مرفوض",$K$8:$K$5007,"&lt;&gt;نعم")&amp;" مصروف غير مسوى",IF(L4376="تمت التسوية",IF(P4376=0,"✔ متوازنة وتمت التسوية","✔ تمت التسوية – متبقي "&amp;TEXT(P4376,"#,##0")),IF(P4376&gt;0,"متبقي "&amp;TEXT(P4376,"#,##0"),"✔ متوازنة"))))),IF(R4376=0,"⚠ أضف سطر عهدة أولًا",IF(OR(C4376="",N(G4376)=0),"⚠ أكمل التاريخ والقيمة",IF(S4376="","⚠ التاريخ خارج السنة المالية",IF(H4376="","⚠ اختر بند الموازنة",IF(I4376="مرفوض","✖ مرفوض من المدير",IF(I4376&lt;&gt;"موافق","⏳ بانتظار موافقة المدير",IF(K4376&lt;&gt;"نعم","⚠ غير مسوى مع الحسابات","✔ معتمد ومسوى")))))))))</f>
        <v/>
      </c>
      <c r="R4376">
        <f>N(R4375)+IF(A4376="عهدة",1,0)</f>
        <v/>
      </c>
      <c r="S4376">
        <f>IF(C4376="","",IF(AND(C4376&gt;=DATE(2026,9,1),C4376&lt;=DATE(2027,8,31)),(YEAR(C4376)-2026)*12+MONTH(C4376)-8,""))</f>
        <v/>
      </c>
      <c r="T4376">
        <f>IF(AND(A4376="مصروف",R4376&gt;0,I4376="موافق",S4376&lt;&gt;"",H4376&lt;&gt;""),N(G4376),0)</f>
        <v/>
      </c>
    </row>
    <row r="4377">
      <c r="A4377" s="19" t="n"/>
      <c r="B4377" s="20">
        <f>IF(A4377="","",IF(R4377=0,"⚠ أضف سطر عهدة أولًا","DMT-"&amp;TEXT(R4377,"000")))</f>
        <v/>
      </c>
      <c r="C4377" s="21" t="n"/>
      <c r="D4377" s="20">
        <f>IF(C4377="","",IF(S4377="","خارج السنة المالية",INDEX(القوائم!$D$2:$D$13,S4377)))</f>
        <v/>
      </c>
      <c r="E4377" s="22" t="n"/>
      <c r="F4377" s="23" t="n"/>
      <c r="G4377" s="23" t="n"/>
      <c r="H4377" s="22" t="n"/>
      <c r="I4377" s="19" t="n"/>
      <c r="J4377" s="21" t="n"/>
      <c r="K4377" s="19" t="n"/>
      <c r="L4377" s="19" t="n"/>
      <c r="M4377" s="21" t="n"/>
      <c r="N4377" s="22" t="n"/>
      <c r="O4377" s="24">
        <f>IF(A4377&lt;&gt;"عهدة","",SUMIFS($G$8:$G$5007,$B$8:$B$5007,B4377,$A$8:$A$5007,"مصروف",$I$8:$I$5007,"&lt;&gt;مرفوض"))</f>
        <v/>
      </c>
      <c r="P4377" s="25">
        <f>IF(A4377&lt;&gt;"عهدة","",N(F4377)-O4377)</f>
        <v/>
      </c>
      <c r="Q4377" s="26">
        <f>IF(A4377="","",IF(A4377="عهدة",IF(N(F4377)=0,"⚠ أدخل قيمة العهدة",IF(P4377&lt;0,"⛔ عجز / زيادة مصروفات "&amp;TEXT(-P4377,"#,##0"),IF(COUNTIFS($B$8:$B$5007,B4377,$A$8:$A$5007,"مصروف",$I$8:$I$5007,"&lt;&gt;مرفوض",$K$8:$K$5007,"&lt;&gt;نعم")&gt;0,"⚠ "&amp;COUNTIFS($B$8:$B$5007,B4377,$A$8:$A$5007,"مصروف",$I$8:$I$5007,"&lt;&gt;مرفوض",$K$8:$K$5007,"&lt;&gt;نعم")&amp;" مصروف غير مسوى",IF(L4377="تمت التسوية",IF(P4377=0,"✔ متوازنة وتمت التسوية","✔ تمت التسوية – متبقي "&amp;TEXT(P4377,"#,##0")),IF(P4377&gt;0,"متبقي "&amp;TEXT(P4377,"#,##0"),"✔ متوازنة"))))),IF(R4377=0,"⚠ أضف سطر عهدة أولًا",IF(OR(C4377="",N(G4377)=0),"⚠ أكمل التاريخ والقيمة",IF(S4377="","⚠ التاريخ خارج السنة المالية",IF(H4377="","⚠ اختر بند الموازنة",IF(I4377="مرفوض","✖ مرفوض من المدير",IF(I4377&lt;&gt;"موافق","⏳ بانتظار موافقة المدير",IF(K4377&lt;&gt;"نعم","⚠ غير مسوى مع الحسابات","✔ معتمد ومسوى")))))))))</f>
        <v/>
      </c>
      <c r="R4377">
        <f>N(R4376)+IF(A4377="عهدة",1,0)</f>
        <v/>
      </c>
      <c r="S4377">
        <f>IF(C4377="","",IF(AND(C4377&gt;=DATE(2026,9,1),C4377&lt;=DATE(2027,8,31)),(YEAR(C4377)-2026)*12+MONTH(C4377)-8,""))</f>
        <v/>
      </c>
      <c r="T4377">
        <f>IF(AND(A4377="مصروف",R4377&gt;0,I4377="موافق",S4377&lt;&gt;"",H4377&lt;&gt;""),N(G4377),0)</f>
        <v/>
      </c>
    </row>
    <row r="4378">
      <c r="A4378" s="19" t="n"/>
      <c r="B4378" s="20">
        <f>IF(A4378="","",IF(R4378=0,"⚠ أضف سطر عهدة أولًا","DMT-"&amp;TEXT(R4378,"000")))</f>
        <v/>
      </c>
      <c r="C4378" s="21" t="n"/>
      <c r="D4378" s="20">
        <f>IF(C4378="","",IF(S4378="","خارج السنة المالية",INDEX(القوائم!$D$2:$D$13,S4378)))</f>
        <v/>
      </c>
      <c r="E4378" s="22" t="n"/>
      <c r="F4378" s="23" t="n"/>
      <c r="G4378" s="23" t="n"/>
      <c r="H4378" s="22" t="n"/>
      <c r="I4378" s="19" t="n"/>
      <c r="J4378" s="21" t="n"/>
      <c r="K4378" s="19" t="n"/>
      <c r="L4378" s="19" t="n"/>
      <c r="M4378" s="21" t="n"/>
      <c r="N4378" s="22" t="n"/>
      <c r="O4378" s="24">
        <f>IF(A4378&lt;&gt;"عهدة","",SUMIFS($G$8:$G$5007,$B$8:$B$5007,B4378,$A$8:$A$5007,"مصروف",$I$8:$I$5007,"&lt;&gt;مرفوض"))</f>
        <v/>
      </c>
      <c r="P4378" s="25">
        <f>IF(A4378&lt;&gt;"عهدة","",N(F4378)-O4378)</f>
        <v/>
      </c>
      <c r="Q4378" s="26">
        <f>IF(A4378="","",IF(A4378="عهدة",IF(N(F4378)=0,"⚠ أدخل قيمة العهدة",IF(P4378&lt;0,"⛔ عجز / زيادة مصروفات "&amp;TEXT(-P4378,"#,##0"),IF(COUNTIFS($B$8:$B$5007,B4378,$A$8:$A$5007,"مصروف",$I$8:$I$5007,"&lt;&gt;مرفوض",$K$8:$K$5007,"&lt;&gt;نعم")&gt;0,"⚠ "&amp;COUNTIFS($B$8:$B$5007,B4378,$A$8:$A$5007,"مصروف",$I$8:$I$5007,"&lt;&gt;مرفوض",$K$8:$K$5007,"&lt;&gt;نعم")&amp;" مصروف غير مسوى",IF(L4378="تمت التسوية",IF(P4378=0,"✔ متوازنة وتمت التسوية","✔ تمت التسوية – متبقي "&amp;TEXT(P4378,"#,##0")),IF(P4378&gt;0,"متبقي "&amp;TEXT(P4378,"#,##0"),"✔ متوازنة"))))),IF(R4378=0,"⚠ أضف سطر عهدة أولًا",IF(OR(C4378="",N(G4378)=0),"⚠ أكمل التاريخ والقيمة",IF(S4378="","⚠ التاريخ خارج السنة المالية",IF(H4378="","⚠ اختر بند الموازنة",IF(I4378="مرفوض","✖ مرفوض من المدير",IF(I4378&lt;&gt;"موافق","⏳ بانتظار موافقة المدير",IF(K4378&lt;&gt;"نعم","⚠ غير مسوى مع الحسابات","✔ معتمد ومسوى")))))))))</f>
        <v/>
      </c>
      <c r="R4378">
        <f>N(R4377)+IF(A4378="عهدة",1,0)</f>
        <v/>
      </c>
      <c r="S4378">
        <f>IF(C4378="","",IF(AND(C4378&gt;=DATE(2026,9,1),C4378&lt;=DATE(2027,8,31)),(YEAR(C4378)-2026)*12+MONTH(C4378)-8,""))</f>
        <v/>
      </c>
      <c r="T4378">
        <f>IF(AND(A4378="مصروف",R4378&gt;0,I4378="موافق",S4378&lt;&gt;"",H4378&lt;&gt;""),N(G4378),0)</f>
        <v/>
      </c>
    </row>
    <row r="4379">
      <c r="A4379" s="19" t="n"/>
      <c r="B4379" s="20">
        <f>IF(A4379="","",IF(R4379=0,"⚠ أضف سطر عهدة أولًا","DMT-"&amp;TEXT(R4379,"000")))</f>
        <v/>
      </c>
      <c r="C4379" s="21" t="n"/>
      <c r="D4379" s="20">
        <f>IF(C4379="","",IF(S4379="","خارج السنة المالية",INDEX(القوائم!$D$2:$D$13,S4379)))</f>
        <v/>
      </c>
      <c r="E4379" s="22" t="n"/>
      <c r="F4379" s="23" t="n"/>
      <c r="G4379" s="23" t="n"/>
      <c r="H4379" s="22" t="n"/>
      <c r="I4379" s="19" t="n"/>
      <c r="J4379" s="21" t="n"/>
      <c r="K4379" s="19" t="n"/>
      <c r="L4379" s="19" t="n"/>
      <c r="M4379" s="21" t="n"/>
      <c r="N4379" s="22" t="n"/>
      <c r="O4379" s="24">
        <f>IF(A4379&lt;&gt;"عهدة","",SUMIFS($G$8:$G$5007,$B$8:$B$5007,B4379,$A$8:$A$5007,"مصروف",$I$8:$I$5007,"&lt;&gt;مرفوض"))</f>
        <v/>
      </c>
      <c r="P4379" s="25">
        <f>IF(A4379&lt;&gt;"عهدة","",N(F4379)-O4379)</f>
        <v/>
      </c>
      <c r="Q4379" s="26">
        <f>IF(A4379="","",IF(A4379="عهدة",IF(N(F4379)=0,"⚠ أدخل قيمة العهدة",IF(P4379&lt;0,"⛔ عجز / زيادة مصروفات "&amp;TEXT(-P4379,"#,##0"),IF(COUNTIFS($B$8:$B$5007,B4379,$A$8:$A$5007,"مصروف",$I$8:$I$5007,"&lt;&gt;مرفوض",$K$8:$K$5007,"&lt;&gt;نعم")&gt;0,"⚠ "&amp;COUNTIFS($B$8:$B$5007,B4379,$A$8:$A$5007,"مصروف",$I$8:$I$5007,"&lt;&gt;مرفوض",$K$8:$K$5007,"&lt;&gt;نعم")&amp;" مصروف غير مسوى",IF(L4379="تمت التسوية",IF(P4379=0,"✔ متوازنة وتمت التسوية","✔ تمت التسوية – متبقي "&amp;TEXT(P4379,"#,##0")),IF(P4379&gt;0,"متبقي "&amp;TEXT(P4379,"#,##0"),"✔ متوازنة"))))),IF(R4379=0,"⚠ أضف سطر عهدة أولًا",IF(OR(C4379="",N(G4379)=0),"⚠ أكمل التاريخ والقيمة",IF(S4379="","⚠ التاريخ خارج السنة المالية",IF(H4379="","⚠ اختر بند الموازنة",IF(I4379="مرفوض","✖ مرفوض من المدير",IF(I4379&lt;&gt;"موافق","⏳ بانتظار موافقة المدير",IF(K4379&lt;&gt;"نعم","⚠ غير مسوى مع الحسابات","✔ معتمد ومسوى")))))))))</f>
        <v/>
      </c>
      <c r="R4379">
        <f>N(R4378)+IF(A4379="عهدة",1,0)</f>
        <v/>
      </c>
      <c r="S4379">
        <f>IF(C4379="","",IF(AND(C4379&gt;=DATE(2026,9,1),C4379&lt;=DATE(2027,8,31)),(YEAR(C4379)-2026)*12+MONTH(C4379)-8,""))</f>
        <v/>
      </c>
      <c r="T4379">
        <f>IF(AND(A4379="مصروف",R4379&gt;0,I4379="موافق",S4379&lt;&gt;"",H4379&lt;&gt;""),N(G4379),0)</f>
        <v/>
      </c>
    </row>
    <row r="4380">
      <c r="A4380" s="19" t="n"/>
      <c r="B4380" s="20">
        <f>IF(A4380="","",IF(R4380=0,"⚠ أضف سطر عهدة أولًا","DMT-"&amp;TEXT(R4380,"000")))</f>
        <v/>
      </c>
      <c r="C4380" s="21" t="n"/>
      <c r="D4380" s="20">
        <f>IF(C4380="","",IF(S4380="","خارج السنة المالية",INDEX(القوائم!$D$2:$D$13,S4380)))</f>
        <v/>
      </c>
      <c r="E4380" s="22" t="n"/>
      <c r="F4380" s="23" t="n"/>
      <c r="G4380" s="23" t="n"/>
      <c r="H4380" s="22" t="n"/>
      <c r="I4380" s="19" t="n"/>
      <c r="J4380" s="21" t="n"/>
      <c r="K4380" s="19" t="n"/>
      <c r="L4380" s="19" t="n"/>
      <c r="M4380" s="21" t="n"/>
      <c r="N4380" s="22" t="n"/>
      <c r="O4380" s="24">
        <f>IF(A4380&lt;&gt;"عهدة","",SUMIFS($G$8:$G$5007,$B$8:$B$5007,B4380,$A$8:$A$5007,"مصروف",$I$8:$I$5007,"&lt;&gt;مرفوض"))</f>
        <v/>
      </c>
      <c r="P4380" s="25">
        <f>IF(A4380&lt;&gt;"عهدة","",N(F4380)-O4380)</f>
        <v/>
      </c>
      <c r="Q4380" s="26">
        <f>IF(A4380="","",IF(A4380="عهدة",IF(N(F4380)=0,"⚠ أدخل قيمة العهدة",IF(P4380&lt;0,"⛔ عجز / زيادة مصروفات "&amp;TEXT(-P4380,"#,##0"),IF(COUNTIFS($B$8:$B$5007,B4380,$A$8:$A$5007,"مصروف",$I$8:$I$5007,"&lt;&gt;مرفوض",$K$8:$K$5007,"&lt;&gt;نعم")&gt;0,"⚠ "&amp;COUNTIFS($B$8:$B$5007,B4380,$A$8:$A$5007,"مصروف",$I$8:$I$5007,"&lt;&gt;مرفوض",$K$8:$K$5007,"&lt;&gt;نعم")&amp;" مصروف غير مسوى",IF(L4380="تمت التسوية",IF(P4380=0,"✔ متوازنة وتمت التسوية","✔ تمت التسوية – متبقي "&amp;TEXT(P4380,"#,##0")),IF(P4380&gt;0,"متبقي "&amp;TEXT(P4380,"#,##0"),"✔ متوازنة"))))),IF(R4380=0,"⚠ أضف سطر عهدة أولًا",IF(OR(C4380="",N(G4380)=0),"⚠ أكمل التاريخ والقيمة",IF(S4380="","⚠ التاريخ خارج السنة المالية",IF(H4380="","⚠ اختر بند الموازنة",IF(I4380="مرفوض","✖ مرفوض من المدير",IF(I4380&lt;&gt;"موافق","⏳ بانتظار موافقة المدير",IF(K4380&lt;&gt;"نعم","⚠ غير مسوى مع الحسابات","✔ معتمد ومسوى")))))))))</f>
        <v/>
      </c>
      <c r="R4380">
        <f>N(R4379)+IF(A4380="عهدة",1,0)</f>
        <v/>
      </c>
      <c r="S4380">
        <f>IF(C4380="","",IF(AND(C4380&gt;=DATE(2026,9,1),C4380&lt;=DATE(2027,8,31)),(YEAR(C4380)-2026)*12+MONTH(C4380)-8,""))</f>
        <v/>
      </c>
      <c r="T4380">
        <f>IF(AND(A4380="مصروف",R4380&gt;0,I4380="موافق",S4380&lt;&gt;"",H4380&lt;&gt;""),N(G4380),0)</f>
        <v/>
      </c>
    </row>
    <row r="4381">
      <c r="A4381" s="19" t="n"/>
      <c r="B4381" s="20">
        <f>IF(A4381="","",IF(R4381=0,"⚠ أضف سطر عهدة أولًا","DMT-"&amp;TEXT(R4381,"000")))</f>
        <v/>
      </c>
      <c r="C4381" s="21" t="n"/>
      <c r="D4381" s="20">
        <f>IF(C4381="","",IF(S4381="","خارج السنة المالية",INDEX(القوائم!$D$2:$D$13,S4381)))</f>
        <v/>
      </c>
      <c r="E4381" s="22" t="n"/>
      <c r="F4381" s="23" t="n"/>
      <c r="G4381" s="23" t="n"/>
      <c r="H4381" s="22" t="n"/>
      <c r="I4381" s="19" t="n"/>
      <c r="J4381" s="21" t="n"/>
      <c r="K4381" s="19" t="n"/>
      <c r="L4381" s="19" t="n"/>
      <c r="M4381" s="21" t="n"/>
      <c r="N4381" s="22" t="n"/>
      <c r="O4381" s="24">
        <f>IF(A4381&lt;&gt;"عهدة","",SUMIFS($G$8:$G$5007,$B$8:$B$5007,B4381,$A$8:$A$5007,"مصروف",$I$8:$I$5007,"&lt;&gt;مرفوض"))</f>
        <v/>
      </c>
      <c r="P4381" s="25">
        <f>IF(A4381&lt;&gt;"عهدة","",N(F4381)-O4381)</f>
        <v/>
      </c>
      <c r="Q4381" s="26">
        <f>IF(A4381="","",IF(A4381="عهدة",IF(N(F4381)=0,"⚠ أدخل قيمة العهدة",IF(P4381&lt;0,"⛔ عجز / زيادة مصروفات "&amp;TEXT(-P4381,"#,##0"),IF(COUNTIFS($B$8:$B$5007,B4381,$A$8:$A$5007,"مصروف",$I$8:$I$5007,"&lt;&gt;مرفوض",$K$8:$K$5007,"&lt;&gt;نعم")&gt;0,"⚠ "&amp;COUNTIFS($B$8:$B$5007,B4381,$A$8:$A$5007,"مصروف",$I$8:$I$5007,"&lt;&gt;مرفوض",$K$8:$K$5007,"&lt;&gt;نعم")&amp;" مصروف غير مسوى",IF(L4381="تمت التسوية",IF(P4381=0,"✔ متوازنة وتمت التسوية","✔ تمت التسوية – متبقي "&amp;TEXT(P4381,"#,##0")),IF(P4381&gt;0,"متبقي "&amp;TEXT(P4381,"#,##0"),"✔ متوازنة"))))),IF(R4381=0,"⚠ أضف سطر عهدة أولًا",IF(OR(C4381="",N(G4381)=0),"⚠ أكمل التاريخ والقيمة",IF(S4381="","⚠ التاريخ خارج السنة المالية",IF(H4381="","⚠ اختر بند الموازنة",IF(I4381="مرفوض","✖ مرفوض من المدير",IF(I4381&lt;&gt;"موافق","⏳ بانتظار موافقة المدير",IF(K4381&lt;&gt;"نعم","⚠ غير مسوى مع الحسابات","✔ معتمد ومسوى")))))))))</f>
        <v/>
      </c>
      <c r="R4381">
        <f>N(R4380)+IF(A4381="عهدة",1,0)</f>
        <v/>
      </c>
      <c r="S4381">
        <f>IF(C4381="","",IF(AND(C4381&gt;=DATE(2026,9,1),C4381&lt;=DATE(2027,8,31)),(YEAR(C4381)-2026)*12+MONTH(C4381)-8,""))</f>
        <v/>
      </c>
      <c r="T4381">
        <f>IF(AND(A4381="مصروف",R4381&gt;0,I4381="موافق",S4381&lt;&gt;"",H4381&lt;&gt;""),N(G4381),0)</f>
        <v/>
      </c>
    </row>
    <row r="4382">
      <c r="A4382" s="19" t="n"/>
      <c r="B4382" s="20">
        <f>IF(A4382="","",IF(R4382=0,"⚠ أضف سطر عهدة أولًا","DMT-"&amp;TEXT(R4382,"000")))</f>
        <v/>
      </c>
      <c r="C4382" s="21" t="n"/>
      <c r="D4382" s="20">
        <f>IF(C4382="","",IF(S4382="","خارج السنة المالية",INDEX(القوائم!$D$2:$D$13,S4382)))</f>
        <v/>
      </c>
      <c r="E4382" s="22" t="n"/>
      <c r="F4382" s="23" t="n"/>
      <c r="G4382" s="23" t="n"/>
      <c r="H4382" s="22" t="n"/>
      <c r="I4382" s="19" t="n"/>
      <c r="J4382" s="21" t="n"/>
      <c r="K4382" s="19" t="n"/>
      <c r="L4382" s="19" t="n"/>
      <c r="M4382" s="21" t="n"/>
      <c r="N4382" s="22" t="n"/>
      <c r="O4382" s="24">
        <f>IF(A4382&lt;&gt;"عهدة","",SUMIFS($G$8:$G$5007,$B$8:$B$5007,B4382,$A$8:$A$5007,"مصروف",$I$8:$I$5007,"&lt;&gt;مرفوض"))</f>
        <v/>
      </c>
      <c r="P4382" s="25">
        <f>IF(A4382&lt;&gt;"عهدة","",N(F4382)-O4382)</f>
        <v/>
      </c>
      <c r="Q4382" s="26">
        <f>IF(A4382="","",IF(A4382="عهدة",IF(N(F4382)=0,"⚠ أدخل قيمة العهدة",IF(P4382&lt;0,"⛔ عجز / زيادة مصروفات "&amp;TEXT(-P4382,"#,##0"),IF(COUNTIFS($B$8:$B$5007,B4382,$A$8:$A$5007,"مصروف",$I$8:$I$5007,"&lt;&gt;مرفوض",$K$8:$K$5007,"&lt;&gt;نعم")&gt;0,"⚠ "&amp;COUNTIFS($B$8:$B$5007,B4382,$A$8:$A$5007,"مصروف",$I$8:$I$5007,"&lt;&gt;مرفوض",$K$8:$K$5007,"&lt;&gt;نعم")&amp;" مصروف غير مسوى",IF(L4382="تمت التسوية",IF(P4382=0,"✔ متوازنة وتمت التسوية","✔ تمت التسوية – متبقي "&amp;TEXT(P4382,"#,##0")),IF(P4382&gt;0,"متبقي "&amp;TEXT(P4382,"#,##0"),"✔ متوازنة"))))),IF(R4382=0,"⚠ أضف سطر عهدة أولًا",IF(OR(C4382="",N(G4382)=0),"⚠ أكمل التاريخ والقيمة",IF(S4382="","⚠ التاريخ خارج السنة المالية",IF(H4382="","⚠ اختر بند الموازنة",IF(I4382="مرفوض","✖ مرفوض من المدير",IF(I4382&lt;&gt;"موافق","⏳ بانتظار موافقة المدير",IF(K4382&lt;&gt;"نعم","⚠ غير مسوى مع الحسابات","✔ معتمد ومسوى")))))))))</f>
        <v/>
      </c>
      <c r="R4382">
        <f>N(R4381)+IF(A4382="عهدة",1,0)</f>
        <v/>
      </c>
      <c r="S4382">
        <f>IF(C4382="","",IF(AND(C4382&gt;=DATE(2026,9,1),C4382&lt;=DATE(2027,8,31)),(YEAR(C4382)-2026)*12+MONTH(C4382)-8,""))</f>
        <v/>
      </c>
      <c r="T4382">
        <f>IF(AND(A4382="مصروف",R4382&gt;0,I4382="موافق",S4382&lt;&gt;"",H4382&lt;&gt;""),N(G4382),0)</f>
        <v/>
      </c>
    </row>
    <row r="4383">
      <c r="A4383" s="19" t="n"/>
      <c r="B4383" s="20">
        <f>IF(A4383="","",IF(R4383=0,"⚠ أضف سطر عهدة أولًا","DMT-"&amp;TEXT(R4383,"000")))</f>
        <v/>
      </c>
      <c r="C4383" s="21" t="n"/>
      <c r="D4383" s="20">
        <f>IF(C4383="","",IF(S4383="","خارج السنة المالية",INDEX(القوائم!$D$2:$D$13,S4383)))</f>
        <v/>
      </c>
      <c r="E4383" s="22" t="n"/>
      <c r="F4383" s="23" t="n"/>
      <c r="G4383" s="23" t="n"/>
      <c r="H4383" s="22" t="n"/>
      <c r="I4383" s="19" t="n"/>
      <c r="J4383" s="21" t="n"/>
      <c r="K4383" s="19" t="n"/>
      <c r="L4383" s="19" t="n"/>
      <c r="M4383" s="21" t="n"/>
      <c r="N4383" s="22" t="n"/>
      <c r="O4383" s="24">
        <f>IF(A4383&lt;&gt;"عهدة","",SUMIFS($G$8:$G$5007,$B$8:$B$5007,B4383,$A$8:$A$5007,"مصروف",$I$8:$I$5007,"&lt;&gt;مرفوض"))</f>
        <v/>
      </c>
      <c r="P4383" s="25">
        <f>IF(A4383&lt;&gt;"عهدة","",N(F4383)-O4383)</f>
        <v/>
      </c>
      <c r="Q4383" s="26">
        <f>IF(A4383="","",IF(A4383="عهدة",IF(N(F4383)=0,"⚠ أدخل قيمة العهدة",IF(P4383&lt;0,"⛔ عجز / زيادة مصروفات "&amp;TEXT(-P4383,"#,##0"),IF(COUNTIFS($B$8:$B$5007,B4383,$A$8:$A$5007,"مصروف",$I$8:$I$5007,"&lt;&gt;مرفوض",$K$8:$K$5007,"&lt;&gt;نعم")&gt;0,"⚠ "&amp;COUNTIFS($B$8:$B$5007,B4383,$A$8:$A$5007,"مصروف",$I$8:$I$5007,"&lt;&gt;مرفوض",$K$8:$K$5007,"&lt;&gt;نعم")&amp;" مصروف غير مسوى",IF(L4383="تمت التسوية",IF(P4383=0,"✔ متوازنة وتمت التسوية","✔ تمت التسوية – متبقي "&amp;TEXT(P4383,"#,##0")),IF(P4383&gt;0,"متبقي "&amp;TEXT(P4383,"#,##0"),"✔ متوازنة"))))),IF(R4383=0,"⚠ أضف سطر عهدة أولًا",IF(OR(C4383="",N(G4383)=0),"⚠ أكمل التاريخ والقيمة",IF(S4383="","⚠ التاريخ خارج السنة المالية",IF(H4383="","⚠ اختر بند الموازنة",IF(I4383="مرفوض","✖ مرفوض من المدير",IF(I4383&lt;&gt;"موافق","⏳ بانتظار موافقة المدير",IF(K4383&lt;&gt;"نعم","⚠ غير مسوى مع الحسابات","✔ معتمد ومسوى")))))))))</f>
        <v/>
      </c>
      <c r="R4383">
        <f>N(R4382)+IF(A4383="عهدة",1,0)</f>
        <v/>
      </c>
      <c r="S4383">
        <f>IF(C4383="","",IF(AND(C4383&gt;=DATE(2026,9,1),C4383&lt;=DATE(2027,8,31)),(YEAR(C4383)-2026)*12+MONTH(C4383)-8,""))</f>
        <v/>
      </c>
      <c r="T4383">
        <f>IF(AND(A4383="مصروف",R4383&gt;0,I4383="موافق",S4383&lt;&gt;"",H4383&lt;&gt;""),N(G4383),0)</f>
        <v/>
      </c>
    </row>
    <row r="4384">
      <c r="A4384" s="19" t="n"/>
      <c r="B4384" s="20">
        <f>IF(A4384="","",IF(R4384=0,"⚠ أضف سطر عهدة أولًا","DMT-"&amp;TEXT(R4384,"000")))</f>
        <v/>
      </c>
      <c r="C4384" s="21" t="n"/>
      <c r="D4384" s="20">
        <f>IF(C4384="","",IF(S4384="","خارج السنة المالية",INDEX(القوائم!$D$2:$D$13,S4384)))</f>
        <v/>
      </c>
      <c r="E4384" s="22" t="n"/>
      <c r="F4384" s="23" t="n"/>
      <c r="G4384" s="23" t="n"/>
      <c r="H4384" s="22" t="n"/>
      <c r="I4384" s="19" t="n"/>
      <c r="J4384" s="21" t="n"/>
      <c r="K4384" s="19" t="n"/>
      <c r="L4384" s="19" t="n"/>
      <c r="M4384" s="21" t="n"/>
      <c r="N4384" s="22" t="n"/>
      <c r="O4384" s="24">
        <f>IF(A4384&lt;&gt;"عهدة","",SUMIFS($G$8:$G$5007,$B$8:$B$5007,B4384,$A$8:$A$5007,"مصروف",$I$8:$I$5007,"&lt;&gt;مرفوض"))</f>
        <v/>
      </c>
      <c r="P4384" s="25">
        <f>IF(A4384&lt;&gt;"عهدة","",N(F4384)-O4384)</f>
        <v/>
      </c>
      <c r="Q4384" s="26">
        <f>IF(A4384="","",IF(A4384="عهدة",IF(N(F4384)=0,"⚠ أدخل قيمة العهدة",IF(P4384&lt;0,"⛔ عجز / زيادة مصروفات "&amp;TEXT(-P4384,"#,##0"),IF(COUNTIFS($B$8:$B$5007,B4384,$A$8:$A$5007,"مصروف",$I$8:$I$5007,"&lt;&gt;مرفوض",$K$8:$K$5007,"&lt;&gt;نعم")&gt;0,"⚠ "&amp;COUNTIFS($B$8:$B$5007,B4384,$A$8:$A$5007,"مصروف",$I$8:$I$5007,"&lt;&gt;مرفوض",$K$8:$K$5007,"&lt;&gt;نعم")&amp;" مصروف غير مسوى",IF(L4384="تمت التسوية",IF(P4384=0,"✔ متوازنة وتمت التسوية","✔ تمت التسوية – متبقي "&amp;TEXT(P4384,"#,##0")),IF(P4384&gt;0,"متبقي "&amp;TEXT(P4384,"#,##0"),"✔ متوازنة"))))),IF(R4384=0,"⚠ أضف سطر عهدة أولًا",IF(OR(C4384="",N(G4384)=0),"⚠ أكمل التاريخ والقيمة",IF(S4384="","⚠ التاريخ خارج السنة المالية",IF(H4384="","⚠ اختر بند الموازنة",IF(I4384="مرفوض","✖ مرفوض من المدير",IF(I4384&lt;&gt;"موافق","⏳ بانتظار موافقة المدير",IF(K4384&lt;&gt;"نعم","⚠ غير مسوى مع الحسابات","✔ معتمد ومسوى")))))))))</f>
        <v/>
      </c>
      <c r="R4384">
        <f>N(R4383)+IF(A4384="عهدة",1,0)</f>
        <v/>
      </c>
      <c r="S4384">
        <f>IF(C4384="","",IF(AND(C4384&gt;=DATE(2026,9,1),C4384&lt;=DATE(2027,8,31)),(YEAR(C4384)-2026)*12+MONTH(C4384)-8,""))</f>
        <v/>
      </c>
      <c r="T4384">
        <f>IF(AND(A4384="مصروف",R4384&gt;0,I4384="موافق",S4384&lt;&gt;"",H4384&lt;&gt;""),N(G4384),0)</f>
        <v/>
      </c>
    </row>
    <row r="4385">
      <c r="A4385" s="19" t="n"/>
      <c r="B4385" s="20">
        <f>IF(A4385="","",IF(R4385=0,"⚠ أضف سطر عهدة أولًا","DMT-"&amp;TEXT(R4385,"000")))</f>
        <v/>
      </c>
      <c r="C4385" s="21" t="n"/>
      <c r="D4385" s="20">
        <f>IF(C4385="","",IF(S4385="","خارج السنة المالية",INDEX(القوائم!$D$2:$D$13,S4385)))</f>
        <v/>
      </c>
      <c r="E4385" s="22" t="n"/>
      <c r="F4385" s="23" t="n"/>
      <c r="G4385" s="23" t="n"/>
      <c r="H4385" s="22" t="n"/>
      <c r="I4385" s="19" t="n"/>
      <c r="J4385" s="21" t="n"/>
      <c r="K4385" s="19" t="n"/>
      <c r="L4385" s="19" t="n"/>
      <c r="M4385" s="21" t="n"/>
      <c r="N4385" s="22" t="n"/>
      <c r="O4385" s="24">
        <f>IF(A4385&lt;&gt;"عهدة","",SUMIFS($G$8:$G$5007,$B$8:$B$5007,B4385,$A$8:$A$5007,"مصروف",$I$8:$I$5007,"&lt;&gt;مرفوض"))</f>
        <v/>
      </c>
      <c r="P4385" s="25">
        <f>IF(A4385&lt;&gt;"عهدة","",N(F4385)-O4385)</f>
        <v/>
      </c>
      <c r="Q4385" s="26">
        <f>IF(A4385="","",IF(A4385="عهدة",IF(N(F4385)=0,"⚠ أدخل قيمة العهدة",IF(P4385&lt;0,"⛔ عجز / زيادة مصروفات "&amp;TEXT(-P4385,"#,##0"),IF(COUNTIFS($B$8:$B$5007,B4385,$A$8:$A$5007,"مصروف",$I$8:$I$5007,"&lt;&gt;مرفوض",$K$8:$K$5007,"&lt;&gt;نعم")&gt;0,"⚠ "&amp;COUNTIFS($B$8:$B$5007,B4385,$A$8:$A$5007,"مصروف",$I$8:$I$5007,"&lt;&gt;مرفوض",$K$8:$K$5007,"&lt;&gt;نعم")&amp;" مصروف غير مسوى",IF(L4385="تمت التسوية",IF(P4385=0,"✔ متوازنة وتمت التسوية","✔ تمت التسوية – متبقي "&amp;TEXT(P4385,"#,##0")),IF(P4385&gt;0,"متبقي "&amp;TEXT(P4385,"#,##0"),"✔ متوازنة"))))),IF(R4385=0,"⚠ أضف سطر عهدة أولًا",IF(OR(C4385="",N(G4385)=0),"⚠ أكمل التاريخ والقيمة",IF(S4385="","⚠ التاريخ خارج السنة المالية",IF(H4385="","⚠ اختر بند الموازنة",IF(I4385="مرفوض","✖ مرفوض من المدير",IF(I4385&lt;&gt;"موافق","⏳ بانتظار موافقة المدير",IF(K4385&lt;&gt;"نعم","⚠ غير مسوى مع الحسابات","✔ معتمد ومسوى")))))))))</f>
        <v/>
      </c>
      <c r="R4385">
        <f>N(R4384)+IF(A4385="عهدة",1,0)</f>
        <v/>
      </c>
      <c r="S4385">
        <f>IF(C4385="","",IF(AND(C4385&gt;=DATE(2026,9,1),C4385&lt;=DATE(2027,8,31)),(YEAR(C4385)-2026)*12+MONTH(C4385)-8,""))</f>
        <v/>
      </c>
      <c r="T4385">
        <f>IF(AND(A4385="مصروف",R4385&gt;0,I4385="موافق",S4385&lt;&gt;"",H4385&lt;&gt;""),N(G4385),0)</f>
        <v/>
      </c>
    </row>
    <row r="4386">
      <c r="A4386" s="19" t="n"/>
      <c r="B4386" s="20">
        <f>IF(A4386="","",IF(R4386=0,"⚠ أضف سطر عهدة أولًا","DMT-"&amp;TEXT(R4386,"000")))</f>
        <v/>
      </c>
      <c r="C4386" s="21" t="n"/>
      <c r="D4386" s="20">
        <f>IF(C4386="","",IF(S4386="","خارج السنة المالية",INDEX(القوائم!$D$2:$D$13,S4386)))</f>
        <v/>
      </c>
      <c r="E4386" s="22" t="n"/>
      <c r="F4386" s="23" t="n"/>
      <c r="G4386" s="23" t="n"/>
      <c r="H4386" s="22" t="n"/>
      <c r="I4386" s="19" t="n"/>
      <c r="J4386" s="21" t="n"/>
      <c r="K4386" s="19" t="n"/>
      <c r="L4386" s="19" t="n"/>
      <c r="M4386" s="21" t="n"/>
      <c r="N4386" s="22" t="n"/>
      <c r="O4386" s="24">
        <f>IF(A4386&lt;&gt;"عهدة","",SUMIFS($G$8:$G$5007,$B$8:$B$5007,B4386,$A$8:$A$5007,"مصروف",$I$8:$I$5007,"&lt;&gt;مرفوض"))</f>
        <v/>
      </c>
      <c r="P4386" s="25">
        <f>IF(A4386&lt;&gt;"عهدة","",N(F4386)-O4386)</f>
        <v/>
      </c>
      <c r="Q4386" s="26">
        <f>IF(A4386="","",IF(A4386="عهدة",IF(N(F4386)=0,"⚠ أدخل قيمة العهدة",IF(P4386&lt;0,"⛔ عجز / زيادة مصروفات "&amp;TEXT(-P4386,"#,##0"),IF(COUNTIFS($B$8:$B$5007,B4386,$A$8:$A$5007,"مصروف",$I$8:$I$5007,"&lt;&gt;مرفوض",$K$8:$K$5007,"&lt;&gt;نعم")&gt;0,"⚠ "&amp;COUNTIFS($B$8:$B$5007,B4386,$A$8:$A$5007,"مصروف",$I$8:$I$5007,"&lt;&gt;مرفوض",$K$8:$K$5007,"&lt;&gt;نعم")&amp;" مصروف غير مسوى",IF(L4386="تمت التسوية",IF(P4386=0,"✔ متوازنة وتمت التسوية","✔ تمت التسوية – متبقي "&amp;TEXT(P4386,"#,##0")),IF(P4386&gt;0,"متبقي "&amp;TEXT(P4386,"#,##0"),"✔ متوازنة"))))),IF(R4386=0,"⚠ أضف سطر عهدة أولًا",IF(OR(C4386="",N(G4386)=0),"⚠ أكمل التاريخ والقيمة",IF(S4386="","⚠ التاريخ خارج السنة المالية",IF(H4386="","⚠ اختر بند الموازنة",IF(I4386="مرفوض","✖ مرفوض من المدير",IF(I4386&lt;&gt;"موافق","⏳ بانتظار موافقة المدير",IF(K4386&lt;&gt;"نعم","⚠ غير مسوى مع الحسابات","✔ معتمد ومسوى")))))))))</f>
        <v/>
      </c>
      <c r="R4386">
        <f>N(R4385)+IF(A4386="عهدة",1,0)</f>
        <v/>
      </c>
      <c r="S4386">
        <f>IF(C4386="","",IF(AND(C4386&gt;=DATE(2026,9,1),C4386&lt;=DATE(2027,8,31)),(YEAR(C4386)-2026)*12+MONTH(C4386)-8,""))</f>
        <v/>
      </c>
      <c r="T4386">
        <f>IF(AND(A4386="مصروف",R4386&gt;0,I4386="موافق",S4386&lt;&gt;"",H4386&lt;&gt;""),N(G4386),0)</f>
        <v/>
      </c>
    </row>
    <row r="4387">
      <c r="A4387" s="19" t="n"/>
      <c r="B4387" s="20">
        <f>IF(A4387="","",IF(R4387=0,"⚠ أضف سطر عهدة أولًا","DMT-"&amp;TEXT(R4387,"000")))</f>
        <v/>
      </c>
      <c r="C4387" s="21" t="n"/>
      <c r="D4387" s="20">
        <f>IF(C4387="","",IF(S4387="","خارج السنة المالية",INDEX(القوائم!$D$2:$D$13,S4387)))</f>
        <v/>
      </c>
      <c r="E4387" s="22" t="n"/>
      <c r="F4387" s="23" t="n"/>
      <c r="G4387" s="23" t="n"/>
      <c r="H4387" s="22" t="n"/>
      <c r="I4387" s="19" t="n"/>
      <c r="J4387" s="21" t="n"/>
      <c r="K4387" s="19" t="n"/>
      <c r="L4387" s="19" t="n"/>
      <c r="M4387" s="21" t="n"/>
      <c r="N4387" s="22" t="n"/>
      <c r="O4387" s="24">
        <f>IF(A4387&lt;&gt;"عهدة","",SUMIFS($G$8:$G$5007,$B$8:$B$5007,B4387,$A$8:$A$5007,"مصروف",$I$8:$I$5007,"&lt;&gt;مرفوض"))</f>
        <v/>
      </c>
      <c r="P4387" s="25">
        <f>IF(A4387&lt;&gt;"عهدة","",N(F4387)-O4387)</f>
        <v/>
      </c>
      <c r="Q4387" s="26">
        <f>IF(A4387="","",IF(A4387="عهدة",IF(N(F4387)=0,"⚠ أدخل قيمة العهدة",IF(P4387&lt;0,"⛔ عجز / زيادة مصروفات "&amp;TEXT(-P4387,"#,##0"),IF(COUNTIFS($B$8:$B$5007,B4387,$A$8:$A$5007,"مصروف",$I$8:$I$5007,"&lt;&gt;مرفوض",$K$8:$K$5007,"&lt;&gt;نعم")&gt;0,"⚠ "&amp;COUNTIFS($B$8:$B$5007,B4387,$A$8:$A$5007,"مصروف",$I$8:$I$5007,"&lt;&gt;مرفوض",$K$8:$K$5007,"&lt;&gt;نعم")&amp;" مصروف غير مسوى",IF(L4387="تمت التسوية",IF(P4387=0,"✔ متوازنة وتمت التسوية","✔ تمت التسوية – متبقي "&amp;TEXT(P4387,"#,##0")),IF(P4387&gt;0,"متبقي "&amp;TEXT(P4387,"#,##0"),"✔ متوازنة"))))),IF(R4387=0,"⚠ أضف سطر عهدة أولًا",IF(OR(C4387="",N(G4387)=0),"⚠ أكمل التاريخ والقيمة",IF(S4387="","⚠ التاريخ خارج السنة المالية",IF(H4387="","⚠ اختر بند الموازنة",IF(I4387="مرفوض","✖ مرفوض من المدير",IF(I4387&lt;&gt;"موافق","⏳ بانتظار موافقة المدير",IF(K4387&lt;&gt;"نعم","⚠ غير مسوى مع الحسابات","✔ معتمد ومسوى")))))))))</f>
        <v/>
      </c>
      <c r="R4387">
        <f>N(R4386)+IF(A4387="عهدة",1,0)</f>
        <v/>
      </c>
      <c r="S4387">
        <f>IF(C4387="","",IF(AND(C4387&gt;=DATE(2026,9,1),C4387&lt;=DATE(2027,8,31)),(YEAR(C4387)-2026)*12+MONTH(C4387)-8,""))</f>
        <v/>
      </c>
      <c r="T4387">
        <f>IF(AND(A4387="مصروف",R4387&gt;0,I4387="موافق",S4387&lt;&gt;"",H4387&lt;&gt;""),N(G4387),0)</f>
        <v/>
      </c>
    </row>
    <row r="4388">
      <c r="A4388" s="19" t="n"/>
      <c r="B4388" s="20">
        <f>IF(A4388="","",IF(R4388=0,"⚠ أضف سطر عهدة أولًا","DMT-"&amp;TEXT(R4388,"000")))</f>
        <v/>
      </c>
      <c r="C4388" s="21" t="n"/>
      <c r="D4388" s="20">
        <f>IF(C4388="","",IF(S4388="","خارج السنة المالية",INDEX(القوائم!$D$2:$D$13,S4388)))</f>
        <v/>
      </c>
      <c r="E4388" s="22" t="n"/>
      <c r="F4388" s="23" t="n"/>
      <c r="G4388" s="23" t="n"/>
      <c r="H4388" s="22" t="n"/>
      <c r="I4388" s="19" t="n"/>
      <c r="J4388" s="21" t="n"/>
      <c r="K4388" s="19" t="n"/>
      <c r="L4388" s="19" t="n"/>
      <c r="M4388" s="21" t="n"/>
      <c r="N4388" s="22" t="n"/>
      <c r="O4388" s="24">
        <f>IF(A4388&lt;&gt;"عهدة","",SUMIFS($G$8:$G$5007,$B$8:$B$5007,B4388,$A$8:$A$5007,"مصروف",$I$8:$I$5007,"&lt;&gt;مرفوض"))</f>
        <v/>
      </c>
      <c r="P4388" s="25">
        <f>IF(A4388&lt;&gt;"عهدة","",N(F4388)-O4388)</f>
        <v/>
      </c>
      <c r="Q4388" s="26">
        <f>IF(A4388="","",IF(A4388="عهدة",IF(N(F4388)=0,"⚠ أدخل قيمة العهدة",IF(P4388&lt;0,"⛔ عجز / زيادة مصروفات "&amp;TEXT(-P4388,"#,##0"),IF(COUNTIFS($B$8:$B$5007,B4388,$A$8:$A$5007,"مصروف",$I$8:$I$5007,"&lt;&gt;مرفوض",$K$8:$K$5007,"&lt;&gt;نعم")&gt;0,"⚠ "&amp;COUNTIFS($B$8:$B$5007,B4388,$A$8:$A$5007,"مصروف",$I$8:$I$5007,"&lt;&gt;مرفوض",$K$8:$K$5007,"&lt;&gt;نعم")&amp;" مصروف غير مسوى",IF(L4388="تمت التسوية",IF(P4388=0,"✔ متوازنة وتمت التسوية","✔ تمت التسوية – متبقي "&amp;TEXT(P4388,"#,##0")),IF(P4388&gt;0,"متبقي "&amp;TEXT(P4388,"#,##0"),"✔ متوازنة"))))),IF(R4388=0,"⚠ أضف سطر عهدة أولًا",IF(OR(C4388="",N(G4388)=0),"⚠ أكمل التاريخ والقيمة",IF(S4388="","⚠ التاريخ خارج السنة المالية",IF(H4388="","⚠ اختر بند الموازنة",IF(I4388="مرفوض","✖ مرفوض من المدير",IF(I4388&lt;&gt;"موافق","⏳ بانتظار موافقة المدير",IF(K4388&lt;&gt;"نعم","⚠ غير مسوى مع الحسابات","✔ معتمد ومسوى")))))))))</f>
        <v/>
      </c>
      <c r="R4388">
        <f>N(R4387)+IF(A4388="عهدة",1,0)</f>
        <v/>
      </c>
      <c r="S4388">
        <f>IF(C4388="","",IF(AND(C4388&gt;=DATE(2026,9,1),C4388&lt;=DATE(2027,8,31)),(YEAR(C4388)-2026)*12+MONTH(C4388)-8,""))</f>
        <v/>
      </c>
      <c r="T4388">
        <f>IF(AND(A4388="مصروف",R4388&gt;0,I4388="موافق",S4388&lt;&gt;"",H4388&lt;&gt;""),N(G4388),0)</f>
        <v/>
      </c>
    </row>
    <row r="4389">
      <c r="A4389" s="19" t="n"/>
      <c r="B4389" s="20">
        <f>IF(A4389="","",IF(R4389=0,"⚠ أضف سطر عهدة أولًا","DMT-"&amp;TEXT(R4389,"000")))</f>
        <v/>
      </c>
      <c r="C4389" s="21" t="n"/>
      <c r="D4389" s="20">
        <f>IF(C4389="","",IF(S4389="","خارج السنة المالية",INDEX(القوائم!$D$2:$D$13,S4389)))</f>
        <v/>
      </c>
      <c r="E4389" s="22" t="n"/>
      <c r="F4389" s="23" t="n"/>
      <c r="G4389" s="23" t="n"/>
      <c r="H4389" s="22" t="n"/>
      <c r="I4389" s="19" t="n"/>
      <c r="J4389" s="21" t="n"/>
      <c r="K4389" s="19" t="n"/>
      <c r="L4389" s="19" t="n"/>
      <c r="M4389" s="21" t="n"/>
      <c r="N4389" s="22" t="n"/>
      <c r="O4389" s="24">
        <f>IF(A4389&lt;&gt;"عهدة","",SUMIFS($G$8:$G$5007,$B$8:$B$5007,B4389,$A$8:$A$5007,"مصروف",$I$8:$I$5007,"&lt;&gt;مرفوض"))</f>
        <v/>
      </c>
      <c r="P4389" s="25">
        <f>IF(A4389&lt;&gt;"عهدة","",N(F4389)-O4389)</f>
        <v/>
      </c>
      <c r="Q4389" s="26">
        <f>IF(A4389="","",IF(A4389="عهدة",IF(N(F4389)=0,"⚠ أدخل قيمة العهدة",IF(P4389&lt;0,"⛔ عجز / زيادة مصروفات "&amp;TEXT(-P4389,"#,##0"),IF(COUNTIFS($B$8:$B$5007,B4389,$A$8:$A$5007,"مصروف",$I$8:$I$5007,"&lt;&gt;مرفوض",$K$8:$K$5007,"&lt;&gt;نعم")&gt;0,"⚠ "&amp;COUNTIFS($B$8:$B$5007,B4389,$A$8:$A$5007,"مصروف",$I$8:$I$5007,"&lt;&gt;مرفوض",$K$8:$K$5007,"&lt;&gt;نعم")&amp;" مصروف غير مسوى",IF(L4389="تمت التسوية",IF(P4389=0,"✔ متوازنة وتمت التسوية","✔ تمت التسوية – متبقي "&amp;TEXT(P4389,"#,##0")),IF(P4389&gt;0,"متبقي "&amp;TEXT(P4389,"#,##0"),"✔ متوازنة"))))),IF(R4389=0,"⚠ أضف سطر عهدة أولًا",IF(OR(C4389="",N(G4389)=0),"⚠ أكمل التاريخ والقيمة",IF(S4389="","⚠ التاريخ خارج السنة المالية",IF(H4389="","⚠ اختر بند الموازنة",IF(I4389="مرفوض","✖ مرفوض من المدير",IF(I4389&lt;&gt;"موافق","⏳ بانتظار موافقة المدير",IF(K4389&lt;&gt;"نعم","⚠ غير مسوى مع الحسابات","✔ معتمد ومسوى")))))))))</f>
        <v/>
      </c>
      <c r="R4389">
        <f>N(R4388)+IF(A4389="عهدة",1,0)</f>
        <v/>
      </c>
      <c r="S4389">
        <f>IF(C4389="","",IF(AND(C4389&gt;=DATE(2026,9,1),C4389&lt;=DATE(2027,8,31)),(YEAR(C4389)-2026)*12+MONTH(C4389)-8,""))</f>
        <v/>
      </c>
      <c r="T4389">
        <f>IF(AND(A4389="مصروف",R4389&gt;0,I4389="موافق",S4389&lt;&gt;"",H4389&lt;&gt;""),N(G4389),0)</f>
        <v/>
      </c>
    </row>
    <row r="4390">
      <c r="A4390" s="19" t="n"/>
      <c r="B4390" s="20">
        <f>IF(A4390="","",IF(R4390=0,"⚠ أضف سطر عهدة أولًا","DMT-"&amp;TEXT(R4390,"000")))</f>
        <v/>
      </c>
      <c r="C4390" s="21" t="n"/>
      <c r="D4390" s="20">
        <f>IF(C4390="","",IF(S4390="","خارج السنة المالية",INDEX(القوائم!$D$2:$D$13,S4390)))</f>
        <v/>
      </c>
      <c r="E4390" s="22" t="n"/>
      <c r="F4390" s="23" t="n"/>
      <c r="G4390" s="23" t="n"/>
      <c r="H4390" s="22" t="n"/>
      <c r="I4390" s="19" t="n"/>
      <c r="J4390" s="21" t="n"/>
      <c r="K4390" s="19" t="n"/>
      <c r="L4390" s="19" t="n"/>
      <c r="M4390" s="21" t="n"/>
      <c r="N4390" s="22" t="n"/>
      <c r="O4390" s="24">
        <f>IF(A4390&lt;&gt;"عهدة","",SUMIFS($G$8:$G$5007,$B$8:$B$5007,B4390,$A$8:$A$5007,"مصروف",$I$8:$I$5007,"&lt;&gt;مرفوض"))</f>
        <v/>
      </c>
      <c r="P4390" s="25">
        <f>IF(A4390&lt;&gt;"عهدة","",N(F4390)-O4390)</f>
        <v/>
      </c>
      <c r="Q4390" s="26">
        <f>IF(A4390="","",IF(A4390="عهدة",IF(N(F4390)=0,"⚠ أدخل قيمة العهدة",IF(P4390&lt;0,"⛔ عجز / زيادة مصروفات "&amp;TEXT(-P4390,"#,##0"),IF(COUNTIFS($B$8:$B$5007,B4390,$A$8:$A$5007,"مصروف",$I$8:$I$5007,"&lt;&gt;مرفوض",$K$8:$K$5007,"&lt;&gt;نعم")&gt;0,"⚠ "&amp;COUNTIFS($B$8:$B$5007,B4390,$A$8:$A$5007,"مصروف",$I$8:$I$5007,"&lt;&gt;مرفوض",$K$8:$K$5007,"&lt;&gt;نعم")&amp;" مصروف غير مسوى",IF(L4390="تمت التسوية",IF(P4390=0,"✔ متوازنة وتمت التسوية","✔ تمت التسوية – متبقي "&amp;TEXT(P4390,"#,##0")),IF(P4390&gt;0,"متبقي "&amp;TEXT(P4390,"#,##0"),"✔ متوازنة"))))),IF(R4390=0,"⚠ أضف سطر عهدة أولًا",IF(OR(C4390="",N(G4390)=0),"⚠ أكمل التاريخ والقيمة",IF(S4390="","⚠ التاريخ خارج السنة المالية",IF(H4390="","⚠ اختر بند الموازنة",IF(I4390="مرفوض","✖ مرفوض من المدير",IF(I4390&lt;&gt;"موافق","⏳ بانتظار موافقة المدير",IF(K4390&lt;&gt;"نعم","⚠ غير مسوى مع الحسابات","✔ معتمد ومسوى")))))))))</f>
        <v/>
      </c>
      <c r="R4390">
        <f>N(R4389)+IF(A4390="عهدة",1,0)</f>
        <v/>
      </c>
      <c r="S4390">
        <f>IF(C4390="","",IF(AND(C4390&gt;=DATE(2026,9,1),C4390&lt;=DATE(2027,8,31)),(YEAR(C4390)-2026)*12+MONTH(C4390)-8,""))</f>
        <v/>
      </c>
      <c r="T4390">
        <f>IF(AND(A4390="مصروف",R4390&gt;0,I4390="موافق",S4390&lt;&gt;"",H4390&lt;&gt;""),N(G4390),0)</f>
        <v/>
      </c>
    </row>
    <row r="4391">
      <c r="A4391" s="19" t="n"/>
      <c r="B4391" s="20">
        <f>IF(A4391="","",IF(R4391=0,"⚠ أضف سطر عهدة أولًا","DMT-"&amp;TEXT(R4391,"000")))</f>
        <v/>
      </c>
      <c r="C4391" s="21" t="n"/>
      <c r="D4391" s="20">
        <f>IF(C4391="","",IF(S4391="","خارج السنة المالية",INDEX(القوائم!$D$2:$D$13,S4391)))</f>
        <v/>
      </c>
      <c r="E4391" s="22" t="n"/>
      <c r="F4391" s="23" t="n"/>
      <c r="G4391" s="23" t="n"/>
      <c r="H4391" s="22" t="n"/>
      <c r="I4391" s="19" t="n"/>
      <c r="J4391" s="21" t="n"/>
      <c r="K4391" s="19" t="n"/>
      <c r="L4391" s="19" t="n"/>
      <c r="M4391" s="21" t="n"/>
      <c r="N4391" s="22" t="n"/>
      <c r="O4391" s="24">
        <f>IF(A4391&lt;&gt;"عهدة","",SUMIFS($G$8:$G$5007,$B$8:$B$5007,B4391,$A$8:$A$5007,"مصروف",$I$8:$I$5007,"&lt;&gt;مرفوض"))</f>
        <v/>
      </c>
      <c r="P4391" s="25">
        <f>IF(A4391&lt;&gt;"عهدة","",N(F4391)-O4391)</f>
        <v/>
      </c>
      <c r="Q4391" s="26">
        <f>IF(A4391="","",IF(A4391="عهدة",IF(N(F4391)=0,"⚠ أدخل قيمة العهدة",IF(P4391&lt;0,"⛔ عجز / زيادة مصروفات "&amp;TEXT(-P4391,"#,##0"),IF(COUNTIFS($B$8:$B$5007,B4391,$A$8:$A$5007,"مصروف",$I$8:$I$5007,"&lt;&gt;مرفوض",$K$8:$K$5007,"&lt;&gt;نعم")&gt;0,"⚠ "&amp;COUNTIFS($B$8:$B$5007,B4391,$A$8:$A$5007,"مصروف",$I$8:$I$5007,"&lt;&gt;مرفوض",$K$8:$K$5007,"&lt;&gt;نعم")&amp;" مصروف غير مسوى",IF(L4391="تمت التسوية",IF(P4391=0,"✔ متوازنة وتمت التسوية","✔ تمت التسوية – متبقي "&amp;TEXT(P4391,"#,##0")),IF(P4391&gt;0,"متبقي "&amp;TEXT(P4391,"#,##0"),"✔ متوازنة"))))),IF(R4391=0,"⚠ أضف سطر عهدة أولًا",IF(OR(C4391="",N(G4391)=0),"⚠ أكمل التاريخ والقيمة",IF(S4391="","⚠ التاريخ خارج السنة المالية",IF(H4391="","⚠ اختر بند الموازنة",IF(I4391="مرفوض","✖ مرفوض من المدير",IF(I4391&lt;&gt;"موافق","⏳ بانتظار موافقة المدير",IF(K4391&lt;&gt;"نعم","⚠ غير مسوى مع الحسابات","✔ معتمد ومسوى")))))))))</f>
        <v/>
      </c>
      <c r="R4391">
        <f>N(R4390)+IF(A4391="عهدة",1,0)</f>
        <v/>
      </c>
      <c r="S4391">
        <f>IF(C4391="","",IF(AND(C4391&gt;=DATE(2026,9,1),C4391&lt;=DATE(2027,8,31)),(YEAR(C4391)-2026)*12+MONTH(C4391)-8,""))</f>
        <v/>
      </c>
      <c r="T4391">
        <f>IF(AND(A4391="مصروف",R4391&gt;0,I4391="موافق",S4391&lt;&gt;"",H4391&lt;&gt;""),N(G4391),0)</f>
        <v/>
      </c>
    </row>
    <row r="4392">
      <c r="A4392" s="19" t="n"/>
      <c r="B4392" s="20">
        <f>IF(A4392="","",IF(R4392=0,"⚠ أضف سطر عهدة أولًا","DMT-"&amp;TEXT(R4392,"000")))</f>
        <v/>
      </c>
      <c r="C4392" s="21" t="n"/>
      <c r="D4392" s="20">
        <f>IF(C4392="","",IF(S4392="","خارج السنة المالية",INDEX(القوائم!$D$2:$D$13,S4392)))</f>
        <v/>
      </c>
      <c r="E4392" s="22" t="n"/>
      <c r="F4392" s="23" t="n"/>
      <c r="G4392" s="23" t="n"/>
      <c r="H4392" s="22" t="n"/>
      <c r="I4392" s="19" t="n"/>
      <c r="J4392" s="21" t="n"/>
      <c r="K4392" s="19" t="n"/>
      <c r="L4392" s="19" t="n"/>
      <c r="M4392" s="21" t="n"/>
      <c r="N4392" s="22" t="n"/>
      <c r="O4392" s="24">
        <f>IF(A4392&lt;&gt;"عهدة","",SUMIFS($G$8:$G$5007,$B$8:$B$5007,B4392,$A$8:$A$5007,"مصروف",$I$8:$I$5007,"&lt;&gt;مرفوض"))</f>
        <v/>
      </c>
      <c r="P4392" s="25">
        <f>IF(A4392&lt;&gt;"عهدة","",N(F4392)-O4392)</f>
        <v/>
      </c>
      <c r="Q4392" s="26">
        <f>IF(A4392="","",IF(A4392="عهدة",IF(N(F4392)=0,"⚠ أدخل قيمة العهدة",IF(P4392&lt;0,"⛔ عجز / زيادة مصروفات "&amp;TEXT(-P4392,"#,##0"),IF(COUNTIFS($B$8:$B$5007,B4392,$A$8:$A$5007,"مصروف",$I$8:$I$5007,"&lt;&gt;مرفوض",$K$8:$K$5007,"&lt;&gt;نعم")&gt;0,"⚠ "&amp;COUNTIFS($B$8:$B$5007,B4392,$A$8:$A$5007,"مصروف",$I$8:$I$5007,"&lt;&gt;مرفوض",$K$8:$K$5007,"&lt;&gt;نعم")&amp;" مصروف غير مسوى",IF(L4392="تمت التسوية",IF(P4392=0,"✔ متوازنة وتمت التسوية","✔ تمت التسوية – متبقي "&amp;TEXT(P4392,"#,##0")),IF(P4392&gt;0,"متبقي "&amp;TEXT(P4392,"#,##0"),"✔ متوازنة"))))),IF(R4392=0,"⚠ أضف سطر عهدة أولًا",IF(OR(C4392="",N(G4392)=0),"⚠ أكمل التاريخ والقيمة",IF(S4392="","⚠ التاريخ خارج السنة المالية",IF(H4392="","⚠ اختر بند الموازنة",IF(I4392="مرفوض","✖ مرفوض من المدير",IF(I4392&lt;&gt;"موافق","⏳ بانتظار موافقة المدير",IF(K4392&lt;&gt;"نعم","⚠ غير مسوى مع الحسابات","✔ معتمد ومسوى")))))))))</f>
        <v/>
      </c>
      <c r="R4392">
        <f>N(R4391)+IF(A4392="عهدة",1,0)</f>
        <v/>
      </c>
      <c r="S4392">
        <f>IF(C4392="","",IF(AND(C4392&gt;=DATE(2026,9,1),C4392&lt;=DATE(2027,8,31)),(YEAR(C4392)-2026)*12+MONTH(C4392)-8,""))</f>
        <v/>
      </c>
      <c r="T4392">
        <f>IF(AND(A4392="مصروف",R4392&gt;0,I4392="موافق",S4392&lt;&gt;"",H4392&lt;&gt;""),N(G4392),0)</f>
        <v/>
      </c>
    </row>
    <row r="4393">
      <c r="A4393" s="19" t="n"/>
      <c r="B4393" s="20">
        <f>IF(A4393="","",IF(R4393=0,"⚠ أضف سطر عهدة أولًا","DMT-"&amp;TEXT(R4393,"000")))</f>
        <v/>
      </c>
      <c r="C4393" s="21" t="n"/>
      <c r="D4393" s="20">
        <f>IF(C4393="","",IF(S4393="","خارج السنة المالية",INDEX(القوائم!$D$2:$D$13,S4393)))</f>
        <v/>
      </c>
      <c r="E4393" s="22" t="n"/>
      <c r="F4393" s="23" t="n"/>
      <c r="G4393" s="23" t="n"/>
      <c r="H4393" s="22" t="n"/>
      <c r="I4393" s="19" t="n"/>
      <c r="J4393" s="21" t="n"/>
      <c r="K4393" s="19" t="n"/>
      <c r="L4393" s="19" t="n"/>
      <c r="M4393" s="21" t="n"/>
      <c r="N4393" s="22" t="n"/>
      <c r="O4393" s="24">
        <f>IF(A4393&lt;&gt;"عهدة","",SUMIFS($G$8:$G$5007,$B$8:$B$5007,B4393,$A$8:$A$5007,"مصروف",$I$8:$I$5007,"&lt;&gt;مرفوض"))</f>
        <v/>
      </c>
      <c r="P4393" s="25">
        <f>IF(A4393&lt;&gt;"عهدة","",N(F4393)-O4393)</f>
        <v/>
      </c>
      <c r="Q4393" s="26">
        <f>IF(A4393="","",IF(A4393="عهدة",IF(N(F4393)=0,"⚠ أدخل قيمة العهدة",IF(P4393&lt;0,"⛔ عجز / زيادة مصروفات "&amp;TEXT(-P4393,"#,##0"),IF(COUNTIFS($B$8:$B$5007,B4393,$A$8:$A$5007,"مصروف",$I$8:$I$5007,"&lt;&gt;مرفوض",$K$8:$K$5007,"&lt;&gt;نعم")&gt;0,"⚠ "&amp;COUNTIFS($B$8:$B$5007,B4393,$A$8:$A$5007,"مصروف",$I$8:$I$5007,"&lt;&gt;مرفوض",$K$8:$K$5007,"&lt;&gt;نعم")&amp;" مصروف غير مسوى",IF(L4393="تمت التسوية",IF(P4393=0,"✔ متوازنة وتمت التسوية","✔ تمت التسوية – متبقي "&amp;TEXT(P4393,"#,##0")),IF(P4393&gt;0,"متبقي "&amp;TEXT(P4393,"#,##0"),"✔ متوازنة"))))),IF(R4393=0,"⚠ أضف سطر عهدة أولًا",IF(OR(C4393="",N(G4393)=0),"⚠ أكمل التاريخ والقيمة",IF(S4393="","⚠ التاريخ خارج السنة المالية",IF(H4393="","⚠ اختر بند الموازنة",IF(I4393="مرفوض","✖ مرفوض من المدير",IF(I4393&lt;&gt;"موافق","⏳ بانتظار موافقة المدير",IF(K4393&lt;&gt;"نعم","⚠ غير مسوى مع الحسابات","✔ معتمد ومسوى")))))))))</f>
        <v/>
      </c>
      <c r="R4393">
        <f>N(R4392)+IF(A4393="عهدة",1,0)</f>
        <v/>
      </c>
      <c r="S4393">
        <f>IF(C4393="","",IF(AND(C4393&gt;=DATE(2026,9,1),C4393&lt;=DATE(2027,8,31)),(YEAR(C4393)-2026)*12+MONTH(C4393)-8,""))</f>
        <v/>
      </c>
      <c r="T4393">
        <f>IF(AND(A4393="مصروف",R4393&gt;0,I4393="موافق",S4393&lt;&gt;"",H4393&lt;&gt;""),N(G4393),0)</f>
        <v/>
      </c>
    </row>
    <row r="4394">
      <c r="A4394" s="19" t="n"/>
      <c r="B4394" s="20">
        <f>IF(A4394="","",IF(R4394=0,"⚠ أضف سطر عهدة أولًا","DMT-"&amp;TEXT(R4394,"000")))</f>
        <v/>
      </c>
      <c r="C4394" s="21" t="n"/>
      <c r="D4394" s="20">
        <f>IF(C4394="","",IF(S4394="","خارج السنة المالية",INDEX(القوائم!$D$2:$D$13,S4394)))</f>
        <v/>
      </c>
      <c r="E4394" s="22" t="n"/>
      <c r="F4394" s="23" t="n"/>
      <c r="G4394" s="23" t="n"/>
      <c r="H4394" s="22" t="n"/>
      <c r="I4394" s="19" t="n"/>
      <c r="J4394" s="21" t="n"/>
      <c r="K4394" s="19" t="n"/>
      <c r="L4394" s="19" t="n"/>
      <c r="M4394" s="21" t="n"/>
      <c r="N4394" s="22" t="n"/>
      <c r="O4394" s="24">
        <f>IF(A4394&lt;&gt;"عهدة","",SUMIFS($G$8:$G$5007,$B$8:$B$5007,B4394,$A$8:$A$5007,"مصروف",$I$8:$I$5007,"&lt;&gt;مرفوض"))</f>
        <v/>
      </c>
      <c r="P4394" s="25">
        <f>IF(A4394&lt;&gt;"عهدة","",N(F4394)-O4394)</f>
        <v/>
      </c>
      <c r="Q4394" s="26">
        <f>IF(A4394="","",IF(A4394="عهدة",IF(N(F4394)=0,"⚠ أدخل قيمة العهدة",IF(P4394&lt;0,"⛔ عجز / زيادة مصروفات "&amp;TEXT(-P4394,"#,##0"),IF(COUNTIFS($B$8:$B$5007,B4394,$A$8:$A$5007,"مصروف",$I$8:$I$5007,"&lt;&gt;مرفوض",$K$8:$K$5007,"&lt;&gt;نعم")&gt;0,"⚠ "&amp;COUNTIFS($B$8:$B$5007,B4394,$A$8:$A$5007,"مصروف",$I$8:$I$5007,"&lt;&gt;مرفوض",$K$8:$K$5007,"&lt;&gt;نعم")&amp;" مصروف غير مسوى",IF(L4394="تمت التسوية",IF(P4394=0,"✔ متوازنة وتمت التسوية","✔ تمت التسوية – متبقي "&amp;TEXT(P4394,"#,##0")),IF(P4394&gt;0,"متبقي "&amp;TEXT(P4394,"#,##0"),"✔ متوازنة"))))),IF(R4394=0,"⚠ أضف سطر عهدة أولًا",IF(OR(C4394="",N(G4394)=0),"⚠ أكمل التاريخ والقيمة",IF(S4394="","⚠ التاريخ خارج السنة المالية",IF(H4394="","⚠ اختر بند الموازنة",IF(I4394="مرفوض","✖ مرفوض من المدير",IF(I4394&lt;&gt;"موافق","⏳ بانتظار موافقة المدير",IF(K4394&lt;&gt;"نعم","⚠ غير مسوى مع الحسابات","✔ معتمد ومسوى")))))))))</f>
        <v/>
      </c>
      <c r="R4394">
        <f>N(R4393)+IF(A4394="عهدة",1,0)</f>
        <v/>
      </c>
      <c r="S4394">
        <f>IF(C4394="","",IF(AND(C4394&gt;=DATE(2026,9,1),C4394&lt;=DATE(2027,8,31)),(YEAR(C4394)-2026)*12+MONTH(C4394)-8,""))</f>
        <v/>
      </c>
      <c r="T4394">
        <f>IF(AND(A4394="مصروف",R4394&gt;0,I4394="موافق",S4394&lt;&gt;"",H4394&lt;&gt;""),N(G4394),0)</f>
        <v/>
      </c>
    </row>
    <row r="4395">
      <c r="A4395" s="19" t="n"/>
      <c r="B4395" s="20">
        <f>IF(A4395="","",IF(R4395=0,"⚠ أضف سطر عهدة أولًا","DMT-"&amp;TEXT(R4395,"000")))</f>
        <v/>
      </c>
      <c r="C4395" s="21" t="n"/>
      <c r="D4395" s="20">
        <f>IF(C4395="","",IF(S4395="","خارج السنة المالية",INDEX(القوائم!$D$2:$D$13,S4395)))</f>
        <v/>
      </c>
      <c r="E4395" s="22" t="n"/>
      <c r="F4395" s="23" t="n"/>
      <c r="G4395" s="23" t="n"/>
      <c r="H4395" s="22" t="n"/>
      <c r="I4395" s="19" t="n"/>
      <c r="J4395" s="21" t="n"/>
      <c r="K4395" s="19" t="n"/>
      <c r="L4395" s="19" t="n"/>
      <c r="M4395" s="21" t="n"/>
      <c r="N4395" s="22" t="n"/>
      <c r="O4395" s="24">
        <f>IF(A4395&lt;&gt;"عهدة","",SUMIFS($G$8:$G$5007,$B$8:$B$5007,B4395,$A$8:$A$5007,"مصروف",$I$8:$I$5007,"&lt;&gt;مرفوض"))</f>
        <v/>
      </c>
      <c r="P4395" s="25">
        <f>IF(A4395&lt;&gt;"عهدة","",N(F4395)-O4395)</f>
        <v/>
      </c>
      <c r="Q4395" s="26">
        <f>IF(A4395="","",IF(A4395="عهدة",IF(N(F4395)=0,"⚠ أدخل قيمة العهدة",IF(P4395&lt;0,"⛔ عجز / زيادة مصروفات "&amp;TEXT(-P4395,"#,##0"),IF(COUNTIFS($B$8:$B$5007,B4395,$A$8:$A$5007,"مصروف",$I$8:$I$5007,"&lt;&gt;مرفوض",$K$8:$K$5007,"&lt;&gt;نعم")&gt;0,"⚠ "&amp;COUNTIFS($B$8:$B$5007,B4395,$A$8:$A$5007,"مصروف",$I$8:$I$5007,"&lt;&gt;مرفوض",$K$8:$K$5007,"&lt;&gt;نعم")&amp;" مصروف غير مسوى",IF(L4395="تمت التسوية",IF(P4395=0,"✔ متوازنة وتمت التسوية","✔ تمت التسوية – متبقي "&amp;TEXT(P4395,"#,##0")),IF(P4395&gt;0,"متبقي "&amp;TEXT(P4395,"#,##0"),"✔ متوازنة"))))),IF(R4395=0,"⚠ أضف سطر عهدة أولًا",IF(OR(C4395="",N(G4395)=0),"⚠ أكمل التاريخ والقيمة",IF(S4395="","⚠ التاريخ خارج السنة المالية",IF(H4395="","⚠ اختر بند الموازنة",IF(I4395="مرفوض","✖ مرفوض من المدير",IF(I4395&lt;&gt;"موافق","⏳ بانتظار موافقة المدير",IF(K4395&lt;&gt;"نعم","⚠ غير مسوى مع الحسابات","✔ معتمد ومسوى")))))))))</f>
        <v/>
      </c>
      <c r="R4395">
        <f>N(R4394)+IF(A4395="عهدة",1,0)</f>
        <v/>
      </c>
      <c r="S4395">
        <f>IF(C4395="","",IF(AND(C4395&gt;=DATE(2026,9,1),C4395&lt;=DATE(2027,8,31)),(YEAR(C4395)-2026)*12+MONTH(C4395)-8,""))</f>
        <v/>
      </c>
      <c r="T4395">
        <f>IF(AND(A4395="مصروف",R4395&gt;0,I4395="موافق",S4395&lt;&gt;"",H4395&lt;&gt;""),N(G4395),0)</f>
        <v/>
      </c>
    </row>
    <row r="4396">
      <c r="A4396" s="19" t="n"/>
      <c r="B4396" s="20">
        <f>IF(A4396="","",IF(R4396=0,"⚠ أضف سطر عهدة أولًا","DMT-"&amp;TEXT(R4396,"000")))</f>
        <v/>
      </c>
      <c r="C4396" s="21" t="n"/>
      <c r="D4396" s="20">
        <f>IF(C4396="","",IF(S4396="","خارج السنة المالية",INDEX(القوائم!$D$2:$D$13,S4396)))</f>
        <v/>
      </c>
      <c r="E4396" s="22" t="n"/>
      <c r="F4396" s="23" t="n"/>
      <c r="G4396" s="23" t="n"/>
      <c r="H4396" s="22" t="n"/>
      <c r="I4396" s="19" t="n"/>
      <c r="J4396" s="21" t="n"/>
      <c r="K4396" s="19" t="n"/>
      <c r="L4396" s="19" t="n"/>
      <c r="M4396" s="21" t="n"/>
      <c r="N4396" s="22" t="n"/>
      <c r="O4396" s="24">
        <f>IF(A4396&lt;&gt;"عهدة","",SUMIFS($G$8:$G$5007,$B$8:$B$5007,B4396,$A$8:$A$5007,"مصروف",$I$8:$I$5007,"&lt;&gt;مرفوض"))</f>
        <v/>
      </c>
      <c r="P4396" s="25">
        <f>IF(A4396&lt;&gt;"عهدة","",N(F4396)-O4396)</f>
        <v/>
      </c>
      <c r="Q4396" s="26">
        <f>IF(A4396="","",IF(A4396="عهدة",IF(N(F4396)=0,"⚠ أدخل قيمة العهدة",IF(P4396&lt;0,"⛔ عجز / زيادة مصروفات "&amp;TEXT(-P4396,"#,##0"),IF(COUNTIFS($B$8:$B$5007,B4396,$A$8:$A$5007,"مصروف",$I$8:$I$5007,"&lt;&gt;مرفوض",$K$8:$K$5007,"&lt;&gt;نعم")&gt;0,"⚠ "&amp;COUNTIFS($B$8:$B$5007,B4396,$A$8:$A$5007,"مصروف",$I$8:$I$5007,"&lt;&gt;مرفوض",$K$8:$K$5007,"&lt;&gt;نعم")&amp;" مصروف غير مسوى",IF(L4396="تمت التسوية",IF(P4396=0,"✔ متوازنة وتمت التسوية","✔ تمت التسوية – متبقي "&amp;TEXT(P4396,"#,##0")),IF(P4396&gt;0,"متبقي "&amp;TEXT(P4396,"#,##0"),"✔ متوازنة"))))),IF(R4396=0,"⚠ أضف سطر عهدة أولًا",IF(OR(C4396="",N(G4396)=0),"⚠ أكمل التاريخ والقيمة",IF(S4396="","⚠ التاريخ خارج السنة المالية",IF(H4396="","⚠ اختر بند الموازنة",IF(I4396="مرفوض","✖ مرفوض من المدير",IF(I4396&lt;&gt;"موافق","⏳ بانتظار موافقة المدير",IF(K4396&lt;&gt;"نعم","⚠ غير مسوى مع الحسابات","✔ معتمد ومسوى")))))))))</f>
        <v/>
      </c>
      <c r="R4396">
        <f>N(R4395)+IF(A4396="عهدة",1,0)</f>
        <v/>
      </c>
      <c r="S4396">
        <f>IF(C4396="","",IF(AND(C4396&gt;=DATE(2026,9,1),C4396&lt;=DATE(2027,8,31)),(YEAR(C4396)-2026)*12+MONTH(C4396)-8,""))</f>
        <v/>
      </c>
      <c r="T4396">
        <f>IF(AND(A4396="مصروف",R4396&gt;0,I4396="موافق",S4396&lt;&gt;"",H4396&lt;&gt;""),N(G4396),0)</f>
        <v/>
      </c>
    </row>
    <row r="4397">
      <c r="A4397" s="19" t="n"/>
      <c r="B4397" s="20">
        <f>IF(A4397="","",IF(R4397=0,"⚠ أضف سطر عهدة أولًا","DMT-"&amp;TEXT(R4397,"000")))</f>
        <v/>
      </c>
      <c r="C4397" s="21" t="n"/>
      <c r="D4397" s="20">
        <f>IF(C4397="","",IF(S4397="","خارج السنة المالية",INDEX(القوائم!$D$2:$D$13,S4397)))</f>
        <v/>
      </c>
      <c r="E4397" s="22" t="n"/>
      <c r="F4397" s="23" t="n"/>
      <c r="G4397" s="23" t="n"/>
      <c r="H4397" s="22" t="n"/>
      <c r="I4397" s="19" t="n"/>
      <c r="J4397" s="21" t="n"/>
      <c r="K4397" s="19" t="n"/>
      <c r="L4397" s="19" t="n"/>
      <c r="M4397" s="21" t="n"/>
      <c r="N4397" s="22" t="n"/>
      <c r="O4397" s="24">
        <f>IF(A4397&lt;&gt;"عهدة","",SUMIFS($G$8:$G$5007,$B$8:$B$5007,B4397,$A$8:$A$5007,"مصروف",$I$8:$I$5007,"&lt;&gt;مرفوض"))</f>
        <v/>
      </c>
      <c r="P4397" s="25">
        <f>IF(A4397&lt;&gt;"عهدة","",N(F4397)-O4397)</f>
        <v/>
      </c>
      <c r="Q4397" s="26">
        <f>IF(A4397="","",IF(A4397="عهدة",IF(N(F4397)=0,"⚠ أدخل قيمة العهدة",IF(P4397&lt;0,"⛔ عجز / زيادة مصروفات "&amp;TEXT(-P4397,"#,##0"),IF(COUNTIFS($B$8:$B$5007,B4397,$A$8:$A$5007,"مصروف",$I$8:$I$5007,"&lt;&gt;مرفوض",$K$8:$K$5007,"&lt;&gt;نعم")&gt;0,"⚠ "&amp;COUNTIFS($B$8:$B$5007,B4397,$A$8:$A$5007,"مصروف",$I$8:$I$5007,"&lt;&gt;مرفوض",$K$8:$K$5007,"&lt;&gt;نعم")&amp;" مصروف غير مسوى",IF(L4397="تمت التسوية",IF(P4397=0,"✔ متوازنة وتمت التسوية","✔ تمت التسوية – متبقي "&amp;TEXT(P4397,"#,##0")),IF(P4397&gt;0,"متبقي "&amp;TEXT(P4397,"#,##0"),"✔ متوازنة"))))),IF(R4397=0,"⚠ أضف سطر عهدة أولًا",IF(OR(C4397="",N(G4397)=0),"⚠ أكمل التاريخ والقيمة",IF(S4397="","⚠ التاريخ خارج السنة المالية",IF(H4397="","⚠ اختر بند الموازنة",IF(I4397="مرفوض","✖ مرفوض من المدير",IF(I4397&lt;&gt;"موافق","⏳ بانتظار موافقة المدير",IF(K4397&lt;&gt;"نعم","⚠ غير مسوى مع الحسابات","✔ معتمد ومسوى")))))))))</f>
        <v/>
      </c>
      <c r="R4397">
        <f>N(R4396)+IF(A4397="عهدة",1,0)</f>
        <v/>
      </c>
      <c r="S4397">
        <f>IF(C4397="","",IF(AND(C4397&gt;=DATE(2026,9,1),C4397&lt;=DATE(2027,8,31)),(YEAR(C4397)-2026)*12+MONTH(C4397)-8,""))</f>
        <v/>
      </c>
      <c r="T4397">
        <f>IF(AND(A4397="مصروف",R4397&gt;0,I4397="موافق",S4397&lt;&gt;"",H4397&lt;&gt;""),N(G4397),0)</f>
        <v/>
      </c>
    </row>
    <row r="4398">
      <c r="A4398" s="19" t="n"/>
      <c r="B4398" s="20">
        <f>IF(A4398="","",IF(R4398=0,"⚠ أضف سطر عهدة أولًا","DMT-"&amp;TEXT(R4398,"000")))</f>
        <v/>
      </c>
      <c r="C4398" s="21" t="n"/>
      <c r="D4398" s="20">
        <f>IF(C4398="","",IF(S4398="","خارج السنة المالية",INDEX(القوائم!$D$2:$D$13,S4398)))</f>
        <v/>
      </c>
      <c r="E4398" s="22" t="n"/>
      <c r="F4398" s="23" t="n"/>
      <c r="G4398" s="23" t="n"/>
      <c r="H4398" s="22" t="n"/>
      <c r="I4398" s="19" t="n"/>
      <c r="J4398" s="21" t="n"/>
      <c r="K4398" s="19" t="n"/>
      <c r="L4398" s="19" t="n"/>
      <c r="M4398" s="21" t="n"/>
      <c r="N4398" s="22" t="n"/>
      <c r="O4398" s="24">
        <f>IF(A4398&lt;&gt;"عهدة","",SUMIFS($G$8:$G$5007,$B$8:$B$5007,B4398,$A$8:$A$5007,"مصروف",$I$8:$I$5007,"&lt;&gt;مرفوض"))</f>
        <v/>
      </c>
      <c r="P4398" s="25">
        <f>IF(A4398&lt;&gt;"عهدة","",N(F4398)-O4398)</f>
        <v/>
      </c>
      <c r="Q4398" s="26">
        <f>IF(A4398="","",IF(A4398="عهدة",IF(N(F4398)=0,"⚠ أدخل قيمة العهدة",IF(P4398&lt;0,"⛔ عجز / زيادة مصروفات "&amp;TEXT(-P4398,"#,##0"),IF(COUNTIFS($B$8:$B$5007,B4398,$A$8:$A$5007,"مصروف",$I$8:$I$5007,"&lt;&gt;مرفوض",$K$8:$K$5007,"&lt;&gt;نعم")&gt;0,"⚠ "&amp;COUNTIFS($B$8:$B$5007,B4398,$A$8:$A$5007,"مصروف",$I$8:$I$5007,"&lt;&gt;مرفوض",$K$8:$K$5007,"&lt;&gt;نعم")&amp;" مصروف غير مسوى",IF(L4398="تمت التسوية",IF(P4398=0,"✔ متوازنة وتمت التسوية","✔ تمت التسوية – متبقي "&amp;TEXT(P4398,"#,##0")),IF(P4398&gt;0,"متبقي "&amp;TEXT(P4398,"#,##0"),"✔ متوازنة"))))),IF(R4398=0,"⚠ أضف سطر عهدة أولًا",IF(OR(C4398="",N(G4398)=0),"⚠ أكمل التاريخ والقيمة",IF(S4398="","⚠ التاريخ خارج السنة المالية",IF(H4398="","⚠ اختر بند الموازنة",IF(I4398="مرفوض","✖ مرفوض من المدير",IF(I4398&lt;&gt;"موافق","⏳ بانتظار موافقة المدير",IF(K4398&lt;&gt;"نعم","⚠ غير مسوى مع الحسابات","✔ معتمد ومسوى")))))))))</f>
        <v/>
      </c>
      <c r="R4398">
        <f>N(R4397)+IF(A4398="عهدة",1,0)</f>
        <v/>
      </c>
      <c r="S4398">
        <f>IF(C4398="","",IF(AND(C4398&gt;=DATE(2026,9,1),C4398&lt;=DATE(2027,8,31)),(YEAR(C4398)-2026)*12+MONTH(C4398)-8,""))</f>
        <v/>
      </c>
      <c r="T4398">
        <f>IF(AND(A4398="مصروف",R4398&gt;0,I4398="موافق",S4398&lt;&gt;"",H4398&lt;&gt;""),N(G4398),0)</f>
        <v/>
      </c>
    </row>
    <row r="4399">
      <c r="A4399" s="19" t="n"/>
      <c r="B4399" s="20">
        <f>IF(A4399="","",IF(R4399=0,"⚠ أضف سطر عهدة أولًا","DMT-"&amp;TEXT(R4399,"000")))</f>
        <v/>
      </c>
      <c r="C4399" s="21" t="n"/>
      <c r="D4399" s="20">
        <f>IF(C4399="","",IF(S4399="","خارج السنة المالية",INDEX(القوائم!$D$2:$D$13,S4399)))</f>
        <v/>
      </c>
      <c r="E4399" s="22" t="n"/>
      <c r="F4399" s="23" t="n"/>
      <c r="G4399" s="23" t="n"/>
      <c r="H4399" s="22" t="n"/>
      <c r="I4399" s="19" t="n"/>
      <c r="J4399" s="21" t="n"/>
      <c r="K4399" s="19" t="n"/>
      <c r="L4399" s="19" t="n"/>
      <c r="M4399" s="21" t="n"/>
      <c r="N4399" s="22" t="n"/>
      <c r="O4399" s="24">
        <f>IF(A4399&lt;&gt;"عهدة","",SUMIFS($G$8:$G$5007,$B$8:$B$5007,B4399,$A$8:$A$5007,"مصروف",$I$8:$I$5007,"&lt;&gt;مرفوض"))</f>
        <v/>
      </c>
      <c r="P4399" s="25">
        <f>IF(A4399&lt;&gt;"عهدة","",N(F4399)-O4399)</f>
        <v/>
      </c>
      <c r="Q4399" s="26">
        <f>IF(A4399="","",IF(A4399="عهدة",IF(N(F4399)=0,"⚠ أدخل قيمة العهدة",IF(P4399&lt;0,"⛔ عجز / زيادة مصروفات "&amp;TEXT(-P4399,"#,##0"),IF(COUNTIFS($B$8:$B$5007,B4399,$A$8:$A$5007,"مصروف",$I$8:$I$5007,"&lt;&gt;مرفوض",$K$8:$K$5007,"&lt;&gt;نعم")&gt;0,"⚠ "&amp;COUNTIFS($B$8:$B$5007,B4399,$A$8:$A$5007,"مصروف",$I$8:$I$5007,"&lt;&gt;مرفوض",$K$8:$K$5007,"&lt;&gt;نعم")&amp;" مصروف غير مسوى",IF(L4399="تمت التسوية",IF(P4399=0,"✔ متوازنة وتمت التسوية","✔ تمت التسوية – متبقي "&amp;TEXT(P4399,"#,##0")),IF(P4399&gt;0,"متبقي "&amp;TEXT(P4399,"#,##0"),"✔ متوازنة"))))),IF(R4399=0,"⚠ أضف سطر عهدة أولًا",IF(OR(C4399="",N(G4399)=0),"⚠ أكمل التاريخ والقيمة",IF(S4399="","⚠ التاريخ خارج السنة المالية",IF(H4399="","⚠ اختر بند الموازنة",IF(I4399="مرفوض","✖ مرفوض من المدير",IF(I4399&lt;&gt;"موافق","⏳ بانتظار موافقة المدير",IF(K4399&lt;&gt;"نعم","⚠ غير مسوى مع الحسابات","✔ معتمد ومسوى")))))))))</f>
        <v/>
      </c>
      <c r="R4399">
        <f>N(R4398)+IF(A4399="عهدة",1,0)</f>
        <v/>
      </c>
      <c r="S4399">
        <f>IF(C4399="","",IF(AND(C4399&gt;=DATE(2026,9,1),C4399&lt;=DATE(2027,8,31)),(YEAR(C4399)-2026)*12+MONTH(C4399)-8,""))</f>
        <v/>
      </c>
      <c r="T4399">
        <f>IF(AND(A4399="مصروف",R4399&gt;0,I4399="موافق",S4399&lt;&gt;"",H4399&lt;&gt;""),N(G4399),0)</f>
        <v/>
      </c>
    </row>
    <row r="4400">
      <c r="A4400" s="19" t="n"/>
      <c r="B4400" s="20">
        <f>IF(A4400="","",IF(R4400=0,"⚠ أضف سطر عهدة أولًا","DMT-"&amp;TEXT(R4400,"000")))</f>
        <v/>
      </c>
      <c r="C4400" s="21" t="n"/>
      <c r="D4400" s="20">
        <f>IF(C4400="","",IF(S4400="","خارج السنة المالية",INDEX(القوائم!$D$2:$D$13,S4400)))</f>
        <v/>
      </c>
      <c r="E4400" s="22" t="n"/>
      <c r="F4400" s="23" t="n"/>
      <c r="G4400" s="23" t="n"/>
      <c r="H4400" s="22" t="n"/>
      <c r="I4400" s="19" t="n"/>
      <c r="J4400" s="21" t="n"/>
      <c r="K4400" s="19" t="n"/>
      <c r="L4400" s="19" t="n"/>
      <c r="M4400" s="21" t="n"/>
      <c r="N4400" s="22" t="n"/>
      <c r="O4400" s="24">
        <f>IF(A4400&lt;&gt;"عهدة","",SUMIFS($G$8:$G$5007,$B$8:$B$5007,B4400,$A$8:$A$5007,"مصروف",$I$8:$I$5007,"&lt;&gt;مرفوض"))</f>
        <v/>
      </c>
      <c r="P4400" s="25">
        <f>IF(A4400&lt;&gt;"عهدة","",N(F4400)-O4400)</f>
        <v/>
      </c>
      <c r="Q4400" s="26">
        <f>IF(A4400="","",IF(A4400="عهدة",IF(N(F4400)=0,"⚠ أدخل قيمة العهدة",IF(P4400&lt;0,"⛔ عجز / زيادة مصروفات "&amp;TEXT(-P4400,"#,##0"),IF(COUNTIFS($B$8:$B$5007,B4400,$A$8:$A$5007,"مصروف",$I$8:$I$5007,"&lt;&gt;مرفوض",$K$8:$K$5007,"&lt;&gt;نعم")&gt;0,"⚠ "&amp;COUNTIFS($B$8:$B$5007,B4400,$A$8:$A$5007,"مصروف",$I$8:$I$5007,"&lt;&gt;مرفوض",$K$8:$K$5007,"&lt;&gt;نعم")&amp;" مصروف غير مسوى",IF(L4400="تمت التسوية",IF(P4400=0,"✔ متوازنة وتمت التسوية","✔ تمت التسوية – متبقي "&amp;TEXT(P4400,"#,##0")),IF(P4400&gt;0,"متبقي "&amp;TEXT(P4400,"#,##0"),"✔ متوازنة"))))),IF(R4400=0,"⚠ أضف سطر عهدة أولًا",IF(OR(C4400="",N(G4400)=0),"⚠ أكمل التاريخ والقيمة",IF(S4400="","⚠ التاريخ خارج السنة المالية",IF(H4400="","⚠ اختر بند الموازنة",IF(I4400="مرفوض","✖ مرفوض من المدير",IF(I4400&lt;&gt;"موافق","⏳ بانتظار موافقة المدير",IF(K4400&lt;&gt;"نعم","⚠ غير مسوى مع الحسابات","✔ معتمد ومسوى")))))))))</f>
        <v/>
      </c>
      <c r="R4400">
        <f>N(R4399)+IF(A4400="عهدة",1,0)</f>
        <v/>
      </c>
      <c r="S4400">
        <f>IF(C4400="","",IF(AND(C4400&gt;=DATE(2026,9,1),C4400&lt;=DATE(2027,8,31)),(YEAR(C4400)-2026)*12+MONTH(C4400)-8,""))</f>
        <v/>
      </c>
      <c r="T4400">
        <f>IF(AND(A4400="مصروف",R4400&gt;0,I4400="موافق",S4400&lt;&gt;"",H4400&lt;&gt;""),N(G4400),0)</f>
        <v/>
      </c>
    </row>
    <row r="4401">
      <c r="A4401" s="19" t="n"/>
      <c r="B4401" s="20">
        <f>IF(A4401="","",IF(R4401=0,"⚠ أضف سطر عهدة أولًا","DMT-"&amp;TEXT(R4401,"000")))</f>
        <v/>
      </c>
      <c r="C4401" s="21" t="n"/>
      <c r="D4401" s="20">
        <f>IF(C4401="","",IF(S4401="","خارج السنة المالية",INDEX(القوائم!$D$2:$D$13,S4401)))</f>
        <v/>
      </c>
      <c r="E4401" s="22" t="n"/>
      <c r="F4401" s="23" t="n"/>
      <c r="G4401" s="23" t="n"/>
      <c r="H4401" s="22" t="n"/>
      <c r="I4401" s="19" t="n"/>
      <c r="J4401" s="21" t="n"/>
      <c r="K4401" s="19" t="n"/>
      <c r="L4401" s="19" t="n"/>
      <c r="M4401" s="21" t="n"/>
      <c r="N4401" s="22" t="n"/>
      <c r="O4401" s="24">
        <f>IF(A4401&lt;&gt;"عهدة","",SUMIFS($G$8:$G$5007,$B$8:$B$5007,B4401,$A$8:$A$5007,"مصروف",$I$8:$I$5007,"&lt;&gt;مرفوض"))</f>
        <v/>
      </c>
      <c r="P4401" s="25">
        <f>IF(A4401&lt;&gt;"عهدة","",N(F4401)-O4401)</f>
        <v/>
      </c>
      <c r="Q4401" s="26">
        <f>IF(A4401="","",IF(A4401="عهدة",IF(N(F4401)=0,"⚠ أدخل قيمة العهدة",IF(P4401&lt;0,"⛔ عجز / زيادة مصروفات "&amp;TEXT(-P4401,"#,##0"),IF(COUNTIFS($B$8:$B$5007,B4401,$A$8:$A$5007,"مصروف",$I$8:$I$5007,"&lt;&gt;مرفوض",$K$8:$K$5007,"&lt;&gt;نعم")&gt;0,"⚠ "&amp;COUNTIFS($B$8:$B$5007,B4401,$A$8:$A$5007,"مصروف",$I$8:$I$5007,"&lt;&gt;مرفوض",$K$8:$K$5007,"&lt;&gt;نعم")&amp;" مصروف غير مسوى",IF(L4401="تمت التسوية",IF(P4401=0,"✔ متوازنة وتمت التسوية","✔ تمت التسوية – متبقي "&amp;TEXT(P4401,"#,##0")),IF(P4401&gt;0,"متبقي "&amp;TEXT(P4401,"#,##0"),"✔ متوازنة"))))),IF(R4401=0,"⚠ أضف سطر عهدة أولًا",IF(OR(C4401="",N(G4401)=0),"⚠ أكمل التاريخ والقيمة",IF(S4401="","⚠ التاريخ خارج السنة المالية",IF(H4401="","⚠ اختر بند الموازنة",IF(I4401="مرفوض","✖ مرفوض من المدير",IF(I4401&lt;&gt;"موافق","⏳ بانتظار موافقة المدير",IF(K4401&lt;&gt;"نعم","⚠ غير مسوى مع الحسابات","✔ معتمد ومسوى")))))))))</f>
        <v/>
      </c>
      <c r="R4401">
        <f>N(R4400)+IF(A4401="عهدة",1,0)</f>
        <v/>
      </c>
      <c r="S4401">
        <f>IF(C4401="","",IF(AND(C4401&gt;=DATE(2026,9,1),C4401&lt;=DATE(2027,8,31)),(YEAR(C4401)-2026)*12+MONTH(C4401)-8,""))</f>
        <v/>
      </c>
      <c r="T4401">
        <f>IF(AND(A4401="مصروف",R4401&gt;0,I4401="موافق",S4401&lt;&gt;"",H4401&lt;&gt;""),N(G4401),0)</f>
        <v/>
      </c>
    </row>
    <row r="4402">
      <c r="A4402" s="19" t="n"/>
      <c r="B4402" s="20">
        <f>IF(A4402="","",IF(R4402=0,"⚠ أضف سطر عهدة أولًا","DMT-"&amp;TEXT(R4402,"000")))</f>
        <v/>
      </c>
      <c r="C4402" s="21" t="n"/>
      <c r="D4402" s="20">
        <f>IF(C4402="","",IF(S4402="","خارج السنة المالية",INDEX(القوائم!$D$2:$D$13,S4402)))</f>
        <v/>
      </c>
      <c r="E4402" s="22" t="n"/>
      <c r="F4402" s="23" t="n"/>
      <c r="G4402" s="23" t="n"/>
      <c r="H4402" s="22" t="n"/>
      <c r="I4402" s="19" t="n"/>
      <c r="J4402" s="21" t="n"/>
      <c r="K4402" s="19" t="n"/>
      <c r="L4402" s="19" t="n"/>
      <c r="M4402" s="21" t="n"/>
      <c r="N4402" s="22" t="n"/>
      <c r="O4402" s="24">
        <f>IF(A4402&lt;&gt;"عهدة","",SUMIFS($G$8:$G$5007,$B$8:$B$5007,B4402,$A$8:$A$5007,"مصروف",$I$8:$I$5007,"&lt;&gt;مرفوض"))</f>
        <v/>
      </c>
      <c r="P4402" s="25">
        <f>IF(A4402&lt;&gt;"عهدة","",N(F4402)-O4402)</f>
        <v/>
      </c>
      <c r="Q4402" s="26">
        <f>IF(A4402="","",IF(A4402="عهدة",IF(N(F4402)=0,"⚠ أدخل قيمة العهدة",IF(P4402&lt;0,"⛔ عجز / زيادة مصروفات "&amp;TEXT(-P4402,"#,##0"),IF(COUNTIFS($B$8:$B$5007,B4402,$A$8:$A$5007,"مصروف",$I$8:$I$5007,"&lt;&gt;مرفوض",$K$8:$K$5007,"&lt;&gt;نعم")&gt;0,"⚠ "&amp;COUNTIFS($B$8:$B$5007,B4402,$A$8:$A$5007,"مصروف",$I$8:$I$5007,"&lt;&gt;مرفوض",$K$8:$K$5007,"&lt;&gt;نعم")&amp;" مصروف غير مسوى",IF(L4402="تمت التسوية",IF(P4402=0,"✔ متوازنة وتمت التسوية","✔ تمت التسوية – متبقي "&amp;TEXT(P4402,"#,##0")),IF(P4402&gt;0,"متبقي "&amp;TEXT(P4402,"#,##0"),"✔ متوازنة"))))),IF(R4402=0,"⚠ أضف سطر عهدة أولًا",IF(OR(C4402="",N(G4402)=0),"⚠ أكمل التاريخ والقيمة",IF(S4402="","⚠ التاريخ خارج السنة المالية",IF(H4402="","⚠ اختر بند الموازنة",IF(I4402="مرفوض","✖ مرفوض من المدير",IF(I4402&lt;&gt;"موافق","⏳ بانتظار موافقة المدير",IF(K4402&lt;&gt;"نعم","⚠ غير مسوى مع الحسابات","✔ معتمد ومسوى")))))))))</f>
        <v/>
      </c>
      <c r="R4402">
        <f>N(R4401)+IF(A4402="عهدة",1,0)</f>
        <v/>
      </c>
      <c r="S4402">
        <f>IF(C4402="","",IF(AND(C4402&gt;=DATE(2026,9,1),C4402&lt;=DATE(2027,8,31)),(YEAR(C4402)-2026)*12+MONTH(C4402)-8,""))</f>
        <v/>
      </c>
      <c r="T4402">
        <f>IF(AND(A4402="مصروف",R4402&gt;0,I4402="موافق",S4402&lt;&gt;"",H4402&lt;&gt;""),N(G4402),0)</f>
        <v/>
      </c>
    </row>
    <row r="4403">
      <c r="A4403" s="19" t="n"/>
      <c r="B4403" s="20">
        <f>IF(A4403="","",IF(R4403=0,"⚠ أضف سطر عهدة أولًا","DMT-"&amp;TEXT(R4403,"000")))</f>
        <v/>
      </c>
      <c r="C4403" s="21" t="n"/>
      <c r="D4403" s="20">
        <f>IF(C4403="","",IF(S4403="","خارج السنة المالية",INDEX(القوائم!$D$2:$D$13,S4403)))</f>
        <v/>
      </c>
      <c r="E4403" s="22" t="n"/>
      <c r="F4403" s="23" t="n"/>
      <c r="G4403" s="23" t="n"/>
      <c r="H4403" s="22" t="n"/>
      <c r="I4403" s="19" t="n"/>
      <c r="J4403" s="21" t="n"/>
      <c r="K4403" s="19" t="n"/>
      <c r="L4403" s="19" t="n"/>
      <c r="M4403" s="21" t="n"/>
      <c r="N4403" s="22" t="n"/>
      <c r="O4403" s="24">
        <f>IF(A4403&lt;&gt;"عهدة","",SUMIFS($G$8:$G$5007,$B$8:$B$5007,B4403,$A$8:$A$5007,"مصروف",$I$8:$I$5007,"&lt;&gt;مرفوض"))</f>
        <v/>
      </c>
      <c r="P4403" s="25">
        <f>IF(A4403&lt;&gt;"عهدة","",N(F4403)-O4403)</f>
        <v/>
      </c>
      <c r="Q4403" s="26">
        <f>IF(A4403="","",IF(A4403="عهدة",IF(N(F4403)=0,"⚠ أدخل قيمة العهدة",IF(P4403&lt;0,"⛔ عجز / زيادة مصروفات "&amp;TEXT(-P4403,"#,##0"),IF(COUNTIFS($B$8:$B$5007,B4403,$A$8:$A$5007,"مصروف",$I$8:$I$5007,"&lt;&gt;مرفوض",$K$8:$K$5007,"&lt;&gt;نعم")&gt;0,"⚠ "&amp;COUNTIFS($B$8:$B$5007,B4403,$A$8:$A$5007,"مصروف",$I$8:$I$5007,"&lt;&gt;مرفوض",$K$8:$K$5007,"&lt;&gt;نعم")&amp;" مصروف غير مسوى",IF(L4403="تمت التسوية",IF(P4403=0,"✔ متوازنة وتمت التسوية","✔ تمت التسوية – متبقي "&amp;TEXT(P4403,"#,##0")),IF(P4403&gt;0,"متبقي "&amp;TEXT(P4403,"#,##0"),"✔ متوازنة"))))),IF(R4403=0,"⚠ أضف سطر عهدة أولًا",IF(OR(C4403="",N(G4403)=0),"⚠ أكمل التاريخ والقيمة",IF(S4403="","⚠ التاريخ خارج السنة المالية",IF(H4403="","⚠ اختر بند الموازنة",IF(I4403="مرفوض","✖ مرفوض من المدير",IF(I4403&lt;&gt;"موافق","⏳ بانتظار موافقة المدير",IF(K4403&lt;&gt;"نعم","⚠ غير مسوى مع الحسابات","✔ معتمد ومسوى")))))))))</f>
        <v/>
      </c>
      <c r="R4403">
        <f>N(R4402)+IF(A4403="عهدة",1,0)</f>
        <v/>
      </c>
      <c r="S4403">
        <f>IF(C4403="","",IF(AND(C4403&gt;=DATE(2026,9,1),C4403&lt;=DATE(2027,8,31)),(YEAR(C4403)-2026)*12+MONTH(C4403)-8,""))</f>
        <v/>
      </c>
      <c r="T4403">
        <f>IF(AND(A4403="مصروف",R4403&gt;0,I4403="موافق",S4403&lt;&gt;"",H4403&lt;&gt;""),N(G4403),0)</f>
        <v/>
      </c>
    </row>
    <row r="4404">
      <c r="A4404" s="19" t="n"/>
      <c r="B4404" s="20">
        <f>IF(A4404="","",IF(R4404=0,"⚠ أضف سطر عهدة أولًا","DMT-"&amp;TEXT(R4404,"000")))</f>
        <v/>
      </c>
      <c r="C4404" s="21" t="n"/>
      <c r="D4404" s="20">
        <f>IF(C4404="","",IF(S4404="","خارج السنة المالية",INDEX(القوائم!$D$2:$D$13,S4404)))</f>
        <v/>
      </c>
      <c r="E4404" s="22" t="n"/>
      <c r="F4404" s="23" t="n"/>
      <c r="G4404" s="23" t="n"/>
      <c r="H4404" s="22" t="n"/>
      <c r="I4404" s="19" t="n"/>
      <c r="J4404" s="21" t="n"/>
      <c r="K4404" s="19" t="n"/>
      <c r="L4404" s="19" t="n"/>
      <c r="M4404" s="21" t="n"/>
      <c r="N4404" s="22" t="n"/>
      <c r="O4404" s="24">
        <f>IF(A4404&lt;&gt;"عهدة","",SUMIFS($G$8:$G$5007,$B$8:$B$5007,B4404,$A$8:$A$5007,"مصروف",$I$8:$I$5007,"&lt;&gt;مرفوض"))</f>
        <v/>
      </c>
      <c r="P4404" s="25">
        <f>IF(A4404&lt;&gt;"عهدة","",N(F4404)-O4404)</f>
        <v/>
      </c>
      <c r="Q4404" s="26">
        <f>IF(A4404="","",IF(A4404="عهدة",IF(N(F4404)=0,"⚠ أدخل قيمة العهدة",IF(P4404&lt;0,"⛔ عجز / زيادة مصروفات "&amp;TEXT(-P4404,"#,##0"),IF(COUNTIFS($B$8:$B$5007,B4404,$A$8:$A$5007,"مصروف",$I$8:$I$5007,"&lt;&gt;مرفوض",$K$8:$K$5007,"&lt;&gt;نعم")&gt;0,"⚠ "&amp;COUNTIFS($B$8:$B$5007,B4404,$A$8:$A$5007,"مصروف",$I$8:$I$5007,"&lt;&gt;مرفوض",$K$8:$K$5007,"&lt;&gt;نعم")&amp;" مصروف غير مسوى",IF(L4404="تمت التسوية",IF(P4404=0,"✔ متوازنة وتمت التسوية","✔ تمت التسوية – متبقي "&amp;TEXT(P4404,"#,##0")),IF(P4404&gt;0,"متبقي "&amp;TEXT(P4404,"#,##0"),"✔ متوازنة"))))),IF(R4404=0,"⚠ أضف سطر عهدة أولًا",IF(OR(C4404="",N(G4404)=0),"⚠ أكمل التاريخ والقيمة",IF(S4404="","⚠ التاريخ خارج السنة المالية",IF(H4404="","⚠ اختر بند الموازنة",IF(I4404="مرفوض","✖ مرفوض من المدير",IF(I4404&lt;&gt;"موافق","⏳ بانتظار موافقة المدير",IF(K4404&lt;&gt;"نعم","⚠ غير مسوى مع الحسابات","✔ معتمد ومسوى")))))))))</f>
        <v/>
      </c>
      <c r="R4404">
        <f>N(R4403)+IF(A4404="عهدة",1,0)</f>
        <v/>
      </c>
      <c r="S4404">
        <f>IF(C4404="","",IF(AND(C4404&gt;=DATE(2026,9,1),C4404&lt;=DATE(2027,8,31)),(YEAR(C4404)-2026)*12+MONTH(C4404)-8,""))</f>
        <v/>
      </c>
      <c r="T4404">
        <f>IF(AND(A4404="مصروف",R4404&gt;0,I4404="موافق",S4404&lt;&gt;"",H4404&lt;&gt;""),N(G4404),0)</f>
        <v/>
      </c>
    </row>
    <row r="4405">
      <c r="A4405" s="19" t="n"/>
      <c r="B4405" s="20">
        <f>IF(A4405="","",IF(R4405=0,"⚠ أضف سطر عهدة أولًا","DMT-"&amp;TEXT(R4405,"000")))</f>
        <v/>
      </c>
      <c r="C4405" s="21" t="n"/>
      <c r="D4405" s="20">
        <f>IF(C4405="","",IF(S4405="","خارج السنة المالية",INDEX(القوائم!$D$2:$D$13,S4405)))</f>
        <v/>
      </c>
      <c r="E4405" s="22" t="n"/>
      <c r="F4405" s="23" t="n"/>
      <c r="G4405" s="23" t="n"/>
      <c r="H4405" s="22" t="n"/>
      <c r="I4405" s="19" t="n"/>
      <c r="J4405" s="21" t="n"/>
      <c r="K4405" s="19" t="n"/>
      <c r="L4405" s="19" t="n"/>
      <c r="M4405" s="21" t="n"/>
      <c r="N4405" s="22" t="n"/>
      <c r="O4405" s="24">
        <f>IF(A4405&lt;&gt;"عهدة","",SUMIFS($G$8:$G$5007,$B$8:$B$5007,B4405,$A$8:$A$5007,"مصروف",$I$8:$I$5007,"&lt;&gt;مرفوض"))</f>
        <v/>
      </c>
      <c r="P4405" s="25">
        <f>IF(A4405&lt;&gt;"عهدة","",N(F4405)-O4405)</f>
        <v/>
      </c>
      <c r="Q4405" s="26">
        <f>IF(A4405="","",IF(A4405="عهدة",IF(N(F4405)=0,"⚠ أدخل قيمة العهدة",IF(P4405&lt;0,"⛔ عجز / زيادة مصروفات "&amp;TEXT(-P4405,"#,##0"),IF(COUNTIFS($B$8:$B$5007,B4405,$A$8:$A$5007,"مصروف",$I$8:$I$5007,"&lt;&gt;مرفوض",$K$8:$K$5007,"&lt;&gt;نعم")&gt;0,"⚠ "&amp;COUNTIFS($B$8:$B$5007,B4405,$A$8:$A$5007,"مصروف",$I$8:$I$5007,"&lt;&gt;مرفوض",$K$8:$K$5007,"&lt;&gt;نعم")&amp;" مصروف غير مسوى",IF(L4405="تمت التسوية",IF(P4405=0,"✔ متوازنة وتمت التسوية","✔ تمت التسوية – متبقي "&amp;TEXT(P4405,"#,##0")),IF(P4405&gt;0,"متبقي "&amp;TEXT(P4405,"#,##0"),"✔ متوازنة"))))),IF(R4405=0,"⚠ أضف سطر عهدة أولًا",IF(OR(C4405="",N(G4405)=0),"⚠ أكمل التاريخ والقيمة",IF(S4405="","⚠ التاريخ خارج السنة المالية",IF(H4405="","⚠ اختر بند الموازنة",IF(I4405="مرفوض","✖ مرفوض من المدير",IF(I4405&lt;&gt;"موافق","⏳ بانتظار موافقة المدير",IF(K4405&lt;&gt;"نعم","⚠ غير مسوى مع الحسابات","✔ معتمد ومسوى")))))))))</f>
        <v/>
      </c>
      <c r="R4405">
        <f>N(R4404)+IF(A4405="عهدة",1,0)</f>
        <v/>
      </c>
      <c r="S4405">
        <f>IF(C4405="","",IF(AND(C4405&gt;=DATE(2026,9,1),C4405&lt;=DATE(2027,8,31)),(YEAR(C4405)-2026)*12+MONTH(C4405)-8,""))</f>
        <v/>
      </c>
      <c r="T4405">
        <f>IF(AND(A4405="مصروف",R4405&gt;0,I4405="موافق",S4405&lt;&gt;"",H4405&lt;&gt;""),N(G4405),0)</f>
        <v/>
      </c>
    </row>
    <row r="4406">
      <c r="A4406" s="19" t="n"/>
      <c r="B4406" s="20">
        <f>IF(A4406="","",IF(R4406=0,"⚠ أضف سطر عهدة أولًا","DMT-"&amp;TEXT(R4406,"000")))</f>
        <v/>
      </c>
      <c r="C4406" s="21" t="n"/>
      <c r="D4406" s="20">
        <f>IF(C4406="","",IF(S4406="","خارج السنة المالية",INDEX(القوائم!$D$2:$D$13,S4406)))</f>
        <v/>
      </c>
      <c r="E4406" s="22" t="n"/>
      <c r="F4406" s="23" t="n"/>
      <c r="G4406" s="23" t="n"/>
      <c r="H4406" s="22" t="n"/>
      <c r="I4406" s="19" t="n"/>
      <c r="J4406" s="21" t="n"/>
      <c r="K4406" s="19" t="n"/>
      <c r="L4406" s="19" t="n"/>
      <c r="M4406" s="21" t="n"/>
      <c r="N4406" s="22" t="n"/>
      <c r="O4406" s="24">
        <f>IF(A4406&lt;&gt;"عهدة","",SUMIFS($G$8:$G$5007,$B$8:$B$5007,B4406,$A$8:$A$5007,"مصروف",$I$8:$I$5007,"&lt;&gt;مرفوض"))</f>
        <v/>
      </c>
      <c r="P4406" s="25">
        <f>IF(A4406&lt;&gt;"عهدة","",N(F4406)-O4406)</f>
        <v/>
      </c>
      <c r="Q4406" s="26">
        <f>IF(A4406="","",IF(A4406="عهدة",IF(N(F4406)=0,"⚠ أدخل قيمة العهدة",IF(P4406&lt;0,"⛔ عجز / زيادة مصروفات "&amp;TEXT(-P4406,"#,##0"),IF(COUNTIFS($B$8:$B$5007,B4406,$A$8:$A$5007,"مصروف",$I$8:$I$5007,"&lt;&gt;مرفوض",$K$8:$K$5007,"&lt;&gt;نعم")&gt;0,"⚠ "&amp;COUNTIFS($B$8:$B$5007,B4406,$A$8:$A$5007,"مصروف",$I$8:$I$5007,"&lt;&gt;مرفوض",$K$8:$K$5007,"&lt;&gt;نعم")&amp;" مصروف غير مسوى",IF(L4406="تمت التسوية",IF(P4406=0,"✔ متوازنة وتمت التسوية","✔ تمت التسوية – متبقي "&amp;TEXT(P4406,"#,##0")),IF(P4406&gt;0,"متبقي "&amp;TEXT(P4406,"#,##0"),"✔ متوازنة"))))),IF(R4406=0,"⚠ أضف سطر عهدة أولًا",IF(OR(C4406="",N(G4406)=0),"⚠ أكمل التاريخ والقيمة",IF(S4406="","⚠ التاريخ خارج السنة المالية",IF(H4406="","⚠ اختر بند الموازنة",IF(I4406="مرفوض","✖ مرفوض من المدير",IF(I4406&lt;&gt;"موافق","⏳ بانتظار موافقة المدير",IF(K4406&lt;&gt;"نعم","⚠ غير مسوى مع الحسابات","✔ معتمد ومسوى")))))))))</f>
        <v/>
      </c>
      <c r="R4406">
        <f>N(R4405)+IF(A4406="عهدة",1,0)</f>
        <v/>
      </c>
      <c r="S4406">
        <f>IF(C4406="","",IF(AND(C4406&gt;=DATE(2026,9,1),C4406&lt;=DATE(2027,8,31)),(YEAR(C4406)-2026)*12+MONTH(C4406)-8,""))</f>
        <v/>
      </c>
      <c r="T4406">
        <f>IF(AND(A4406="مصروف",R4406&gt;0,I4406="موافق",S4406&lt;&gt;"",H4406&lt;&gt;""),N(G4406),0)</f>
        <v/>
      </c>
    </row>
    <row r="4407">
      <c r="A4407" s="19" t="n"/>
      <c r="B4407" s="20">
        <f>IF(A4407="","",IF(R4407=0,"⚠ أضف سطر عهدة أولًا","DMT-"&amp;TEXT(R4407,"000")))</f>
        <v/>
      </c>
      <c r="C4407" s="21" t="n"/>
      <c r="D4407" s="20">
        <f>IF(C4407="","",IF(S4407="","خارج السنة المالية",INDEX(القوائم!$D$2:$D$13,S4407)))</f>
        <v/>
      </c>
      <c r="E4407" s="22" t="n"/>
      <c r="F4407" s="23" t="n"/>
      <c r="G4407" s="23" t="n"/>
      <c r="H4407" s="22" t="n"/>
      <c r="I4407" s="19" t="n"/>
      <c r="J4407" s="21" t="n"/>
      <c r="K4407" s="19" t="n"/>
      <c r="L4407" s="19" t="n"/>
      <c r="M4407" s="21" t="n"/>
      <c r="N4407" s="22" t="n"/>
      <c r="O4407" s="24">
        <f>IF(A4407&lt;&gt;"عهدة","",SUMIFS($G$8:$G$5007,$B$8:$B$5007,B4407,$A$8:$A$5007,"مصروف",$I$8:$I$5007,"&lt;&gt;مرفوض"))</f>
        <v/>
      </c>
      <c r="P4407" s="25">
        <f>IF(A4407&lt;&gt;"عهدة","",N(F4407)-O4407)</f>
        <v/>
      </c>
      <c r="Q4407" s="26">
        <f>IF(A4407="","",IF(A4407="عهدة",IF(N(F4407)=0,"⚠ أدخل قيمة العهدة",IF(P4407&lt;0,"⛔ عجز / زيادة مصروفات "&amp;TEXT(-P4407,"#,##0"),IF(COUNTIFS($B$8:$B$5007,B4407,$A$8:$A$5007,"مصروف",$I$8:$I$5007,"&lt;&gt;مرفوض",$K$8:$K$5007,"&lt;&gt;نعم")&gt;0,"⚠ "&amp;COUNTIFS($B$8:$B$5007,B4407,$A$8:$A$5007,"مصروف",$I$8:$I$5007,"&lt;&gt;مرفوض",$K$8:$K$5007,"&lt;&gt;نعم")&amp;" مصروف غير مسوى",IF(L4407="تمت التسوية",IF(P4407=0,"✔ متوازنة وتمت التسوية","✔ تمت التسوية – متبقي "&amp;TEXT(P4407,"#,##0")),IF(P4407&gt;0,"متبقي "&amp;TEXT(P4407,"#,##0"),"✔ متوازنة"))))),IF(R4407=0,"⚠ أضف سطر عهدة أولًا",IF(OR(C4407="",N(G4407)=0),"⚠ أكمل التاريخ والقيمة",IF(S4407="","⚠ التاريخ خارج السنة المالية",IF(H4407="","⚠ اختر بند الموازنة",IF(I4407="مرفوض","✖ مرفوض من المدير",IF(I4407&lt;&gt;"موافق","⏳ بانتظار موافقة المدير",IF(K4407&lt;&gt;"نعم","⚠ غير مسوى مع الحسابات","✔ معتمد ومسوى")))))))))</f>
        <v/>
      </c>
      <c r="R4407">
        <f>N(R4406)+IF(A4407="عهدة",1,0)</f>
        <v/>
      </c>
      <c r="S4407">
        <f>IF(C4407="","",IF(AND(C4407&gt;=DATE(2026,9,1),C4407&lt;=DATE(2027,8,31)),(YEAR(C4407)-2026)*12+MONTH(C4407)-8,""))</f>
        <v/>
      </c>
      <c r="T4407">
        <f>IF(AND(A4407="مصروف",R4407&gt;0,I4407="موافق",S4407&lt;&gt;"",H4407&lt;&gt;""),N(G4407),0)</f>
        <v/>
      </c>
    </row>
    <row r="4408">
      <c r="A4408" s="19" t="n"/>
      <c r="B4408" s="20">
        <f>IF(A4408="","",IF(R4408=0,"⚠ أضف سطر عهدة أولًا","DMT-"&amp;TEXT(R4408,"000")))</f>
        <v/>
      </c>
      <c r="C4408" s="21" t="n"/>
      <c r="D4408" s="20">
        <f>IF(C4408="","",IF(S4408="","خارج السنة المالية",INDEX(القوائم!$D$2:$D$13,S4408)))</f>
        <v/>
      </c>
      <c r="E4408" s="22" t="n"/>
      <c r="F4408" s="23" t="n"/>
      <c r="G4408" s="23" t="n"/>
      <c r="H4408" s="22" t="n"/>
      <c r="I4408" s="19" t="n"/>
      <c r="J4408" s="21" t="n"/>
      <c r="K4408" s="19" t="n"/>
      <c r="L4408" s="19" t="n"/>
      <c r="M4408" s="21" t="n"/>
      <c r="N4408" s="22" t="n"/>
      <c r="O4408" s="24">
        <f>IF(A4408&lt;&gt;"عهدة","",SUMIFS($G$8:$G$5007,$B$8:$B$5007,B4408,$A$8:$A$5007,"مصروف",$I$8:$I$5007,"&lt;&gt;مرفوض"))</f>
        <v/>
      </c>
      <c r="P4408" s="25">
        <f>IF(A4408&lt;&gt;"عهدة","",N(F4408)-O4408)</f>
        <v/>
      </c>
      <c r="Q4408" s="26">
        <f>IF(A4408="","",IF(A4408="عهدة",IF(N(F4408)=0,"⚠ أدخل قيمة العهدة",IF(P4408&lt;0,"⛔ عجز / زيادة مصروفات "&amp;TEXT(-P4408,"#,##0"),IF(COUNTIFS($B$8:$B$5007,B4408,$A$8:$A$5007,"مصروف",$I$8:$I$5007,"&lt;&gt;مرفوض",$K$8:$K$5007,"&lt;&gt;نعم")&gt;0,"⚠ "&amp;COUNTIFS($B$8:$B$5007,B4408,$A$8:$A$5007,"مصروف",$I$8:$I$5007,"&lt;&gt;مرفوض",$K$8:$K$5007,"&lt;&gt;نعم")&amp;" مصروف غير مسوى",IF(L4408="تمت التسوية",IF(P4408=0,"✔ متوازنة وتمت التسوية","✔ تمت التسوية – متبقي "&amp;TEXT(P4408,"#,##0")),IF(P4408&gt;0,"متبقي "&amp;TEXT(P4408,"#,##0"),"✔ متوازنة"))))),IF(R4408=0,"⚠ أضف سطر عهدة أولًا",IF(OR(C4408="",N(G4408)=0),"⚠ أكمل التاريخ والقيمة",IF(S4408="","⚠ التاريخ خارج السنة المالية",IF(H4408="","⚠ اختر بند الموازنة",IF(I4408="مرفوض","✖ مرفوض من المدير",IF(I4408&lt;&gt;"موافق","⏳ بانتظار موافقة المدير",IF(K4408&lt;&gt;"نعم","⚠ غير مسوى مع الحسابات","✔ معتمد ومسوى")))))))))</f>
        <v/>
      </c>
      <c r="R4408">
        <f>N(R4407)+IF(A4408="عهدة",1,0)</f>
        <v/>
      </c>
      <c r="S4408">
        <f>IF(C4408="","",IF(AND(C4408&gt;=DATE(2026,9,1),C4408&lt;=DATE(2027,8,31)),(YEAR(C4408)-2026)*12+MONTH(C4408)-8,""))</f>
        <v/>
      </c>
      <c r="T4408">
        <f>IF(AND(A4408="مصروف",R4408&gt;0,I4408="موافق",S4408&lt;&gt;"",H4408&lt;&gt;""),N(G4408),0)</f>
        <v/>
      </c>
    </row>
    <row r="4409">
      <c r="A4409" s="19" t="n"/>
      <c r="B4409" s="20">
        <f>IF(A4409="","",IF(R4409=0,"⚠ أضف سطر عهدة أولًا","DMT-"&amp;TEXT(R4409,"000")))</f>
        <v/>
      </c>
      <c r="C4409" s="21" t="n"/>
      <c r="D4409" s="20">
        <f>IF(C4409="","",IF(S4409="","خارج السنة المالية",INDEX(القوائم!$D$2:$D$13,S4409)))</f>
        <v/>
      </c>
      <c r="E4409" s="22" t="n"/>
      <c r="F4409" s="23" t="n"/>
      <c r="G4409" s="23" t="n"/>
      <c r="H4409" s="22" t="n"/>
      <c r="I4409" s="19" t="n"/>
      <c r="J4409" s="21" t="n"/>
      <c r="K4409" s="19" t="n"/>
      <c r="L4409" s="19" t="n"/>
      <c r="M4409" s="21" t="n"/>
      <c r="N4409" s="22" t="n"/>
      <c r="O4409" s="24">
        <f>IF(A4409&lt;&gt;"عهدة","",SUMIFS($G$8:$G$5007,$B$8:$B$5007,B4409,$A$8:$A$5007,"مصروف",$I$8:$I$5007,"&lt;&gt;مرفوض"))</f>
        <v/>
      </c>
      <c r="P4409" s="25">
        <f>IF(A4409&lt;&gt;"عهدة","",N(F4409)-O4409)</f>
        <v/>
      </c>
      <c r="Q4409" s="26">
        <f>IF(A4409="","",IF(A4409="عهدة",IF(N(F4409)=0,"⚠ أدخل قيمة العهدة",IF(P4409&lt;0,"⛔ عجز / زيادة مصروفات "&amp;TEXT(-P4409,"#,##0"),IF(COUNTIFS($B$8:$B$5007,B4409,$A$8:$A$5007,"مصروف",$I$8:$I$5007,"&lt;&gt;مرفوض",$K$8:$K$5007,"&lt;&gt;نعم")&gt;0,"⚠ "&amp;COUNTIFS($B$8:$B$5007,B4409,$A$8:$A$5007,"مصروف",$I$8:$I$5007,"&lt;&gt;مرفوض",$K$8:$K$5007,"&lt;&gt;نعم")&amp;" مصروف غير مسوى",IF(L4409="تمت التسوية",IF(P4409=0,"✔ متوازنة وتمت التسوية","✔ تمت التسوية – متبقي "&amp;TEXT(P4409,"#,##0")),IF(P4409&gt;0,"متبقي "&amp;TEXT(P4409,"#,##0"),"✔ متوازنة"))))),IF(R4409=0,"⚠ أضف سطر عهدة أولًا",IF(OR(C4409="",N(G4409)=0),"⚠ أكمل التاريخ والقيمة",IF(S4409="","⚠ التاريخ خارج السنة المالية",IF(H4409="","⚠ اختر بند الموازنة",IF(I4409="مرفوض","✖ مرفوض من المدير",IF(I4409&lt;&gt;"موافق","⏳ بانتظار موافقة المدير",IF(K4409&lt;&gt;"نعم","⚠ غير مسوى مع الحسابات","✔ معتمد ومسوى")))))))))</f>
        <v/>
      </c>
      <c r="R4409">
        <f>N(R4408)+IF(A4409="عهدة",1,0)</f>
        <v/>
      </c>
      <c r="S4409">
        <f>IF(C4409="","",IF(AND(C4409&gt;=DATE(2026,9,1),C4409&lt;=DATE(2027,8,31)),(YEAR(C4409)-2026)*12+MONTH(C4409)-8,""))</f>
        <v/>
      </c>
      <c r="T4409">
        <f>IF(AND(A4409="مصروف",R4409&gt;0,I4409="موافق",S4409&lt;&gt;"",H4409&lt;&gt;""),N(G4409),0)</f>
        <v/>
      </c>
    </row>
    <row r="4410">
      <c r="A4410" s="19" t="n"/>
      <c r="B4410" s="20">
        <f>IF(A4410="","",IF(R4410=0,"⚠ أضف سطر عهدة أولًا","DMT-"&amp;TEXT(R4410,"000")))</f>
        <v/>
      </c>
      <c r="C4410" s="21" t="n"/>
      <c r="D4410" s="20">
        <f>IF(C4410="","",IF(S4410="","خارج السنة المالية",INDEX(القوائم!$D$2:$D$13,S4410)))</f>
        <v/>
      </c>
      <c r="E4410" s="22" t="n"/>
      <c r="F4410" s="23" t="n"/>
      <c r="G4410" s="23" t="n"/>
      <c r="H4410" s="22" t="n"/>
      <c r="I4410" s="19" t="n"/>
      <c r="J4410" s="21" t="n"/>
      <c r="K4410" s="19" t="n"/>
      <c r="L4410" s="19" t="n"/>
      <c r="M4410" s="21" t="n"/>
      <c r="N4410" s="22" t="n"/>
      <c r="O4410" s="24">
        <f>IF(A4410&lt;&gt;"عهدة","",SUMIFS($G$8:$G$5007,$B$8:$B$5007,B4410,$A$8:$A$5007,"مصروف",$I$8:$I$5007,"&lt;&gt;مرفوض"))</f>
        <v/>
      </c>
      <c r="P4410" s="25">
        <f>IF(A4410&lt;&gt;"عهدة","",N(F4410)-O4410)</f>
        <v/>
      </c>
      <c r="Q4410" s="26">
        <f>IF(A4410="","",IF(A4410="عهدة",IF(N(F4410)=0,"⚠ أدخل قيمة العهدة",IF(P4410&lt;0,"⛔ عجز / زيادة مصروفات "&amp;TEXT(-P4410,"#,##0"),IF(COUNTIFS($B$8:$B$5007,B4410,$A$8:$A$5007,"مصروف",$I$8:$I$5007,"&lt;&gt;مرفوض",$K$8:$K$5007,"&lt;&gt;نعم")&gt;0,"⚠ "&amp;COUNTIFS($B$8:$B$5007,B4410,$A$8:$A$5007,"مصروف",$I$8:$I$5007,"&lt;&gt;مرفوض",$K$8:$K$5007,"&lt;&gt;نعم")&amp;" مصروف غير مسوى",IF(L4410="تمت التسوية",IF(P4410=0,"✔ متوازنة وتمت التسوية","✔ تمت التسوية – متبقي "&amp;TEXT(P4410,"#,##0")),IF(P4410&gt;0,"متبقي "&amp;TEXT(P4410,"#,##0"),"✔ متوازنة"))))),IF(R4410=0,"⚠ أضف سطر عهدة أولًا",IF(OR(C4410="",N(G4410)=0),"⚠ أكمل التاريخ والقيمة",IF(S4410="","⚠ التاريخ خارج السنة المالية",IF(H4410="","⚠ اختر بند الموازنة",IF(I4410="مرفوض","✖ مرفوض من المدير",IF(I4410&lt;&gt;"موافق","⏳ بانتظار موافقة المدير",IF(K4410&lt;&gt;"نعم","⚠ غير مسوى مع الحسابات","✔ معتمد ومسوى")))))))))</f>
        <v/>
      </c>
      <c r="R4410">
        <f>N(R4409)+IF(A4410="عهدة",1,0)</f>
        <v/>
      </c>
      <c r="S4410">
        <f>IF(C4410="","",IF(AND(C4410&gt;=DATE(2026,9,1),C4410&lt;=DATE(2027,8,31)),(YEAR(C4410)-2026)*12+MONTH(C4410)-8,""))</f>
        <v/>
      </c>
      <c r="T4410">
        <f>IF(AND(A4410="مصروف",R4410&gt;0,I4410="موافق",S4410&lt;&gt;"",H4410&lt;&gt;""),N(G4410),0)</f>
        <v/>
      </c>
    </row>
    <row r="4411">
      <c r="A4411" s="19" t="n"/>
      <c r="B4411" s="20">
        <f>IF(A4411="","",IF(R4411=0,"⚠ أضف سطر عهدة أولًا","DMT-"&amp;TEXT(R4411,"000")))</f>
        <v/>
      </c>
      <c r="C4411" s="21" t="n"/>
      <c r="D4411" s="20">
        <f>IF(C4411="","",IF(S4411="","خارج السنة المالية",INDEX(القوائم!$D$2:$D$13,S4411)))</f>
        <v/>
      </c>
      <c r="E4411" s="22" t="n"/>
      <c r="F4411" s="23" t="n"/>
      <c r="G4411" s="23" t="n"/>
      <c r="H4411" s="22" t="n"/>
      <c r="I4411" s="19" t="n"/>
      <c r="J4411" s="21" t="n"/>
      <c r="K4411" s="19" t="n"/>
      <c r="L4411" s="19" t="n"/>
      <c r="M4411" s="21" t="n"/>
      <c r="N4411" s="22" t="n"/>
      <c r="O4411" s="24">
        <f>IF(A4411&lt;&gt;"عهدة","",SUMIFS($G$8:$G$5007,$B$8:$B$5007,B4411,$A$8:$A$5007,"مصروف",$I$8:$I$5007,"&lt;&gt;مرفوض"))</f>
        <v/>
      </c>
      <c r="P4411" s="25">
        <f>IF(A4411&lt;&gt;"عهدة","",N(F4411)-O4411)</f>
        <v/>
      </c>
      <c r="Q4411" s="26">
        <f>IF(A4411="","",IF(A4411="عهدة",IF(N(F4411)=0,"⚠ أدخل قيمة العهدة",IF(P4411&lt;0,"⛔ عجز / زيادة مصروفات "&amp;TEXT(-P4411,"#,##0"),IF(COUNTIFS($B$8:$B$5007,B4411,$A$8:$A$5007,"مصروف",$I$8:$I$5007,"&lt;&gt;مرفوض",$K$8:$K$5007,"&lt;&gt;نعم")&gt;0,"⚠ "&amp;COUNTIFS($B$8:$B$5007,B4411,$A$8:$A$5007,"مصروف",$I$8:$I$5007,"&lt;&gt;مرفوض",$K$8:$K$5007,"&lt;&gt;نعم")&amp;" مصروف غير مسوى",IF(L4411="تمت التسوية",IF(P4411=0,"✔ متوازنة وتمت التسوية","✔ تمت التسوية – متبقي "&amp;TEXT(P4411,"#,##0")),IF(P4411&gt;0,"متبقي "&amp;TEXT(P4411,"#,##0"),"✔ متوازنة"))))),IF(R4411=0,"⚠ أضف سطر عهدة أولًا",IF(OR(C4411="",N(G4411)=0),"⚠ أكمل التاريخ والقيمة",IF(S4411="","⚠ التاريخ خارج السنة المالية",IF(H4411="","⚠ اختر بند الموازنة",IF(I4411="مرفوض","✖ مرفوض من المدير",IF(I4411&lt;&gt;"موافق","⏳ بانتظار موافقة المدير",IF(K4411&lt;&gt;"نعم","⚠ غير مسوى مع الحسابات","✔ معتمد ومسوى")))))))))</f>
        <v/>
      </c>
      <c r="R4411">
        <f>N(R4410)+IF(A4411="عهدة",1,0)</f>
        <v/>
      </c>
      <c r="S4411">
        <f>IF(C4411="","",IF(AND(C4411&gt;=DATE(2026,9,1),C4411&lt;=DATE(2027,8,31)),(YEAR(C4411)-2026)*12+MONTH(C4411)-8,""))</f>
        <v/>
      </c>
      <c r="T4411">
        <f>IF(AND(A4411="مصروف",R4411&gt;0,I4411="موافق",S4411&lt;&gt;"",H4411&lt;&gt;""),N(G4411),0)</f>
        <v/>
      </c>
    </row>
    <row r="4412">
      <c r="A4412" s="19" t="n"/>
      <c r="B4412" s="20">
        <f>IF(A4412="","",IF(R4412=0,"⚠ أضف سطر عهدة أولًا","DMT-"&amp;TEXT(R4412,"000")))</f>
        <v/>
      </c>
      <c r="C4412" s="21" t="n"/>
      <c r="D4412" s="20">
        <f>IF(C4412="","",IF(S4412="","خارج السنة المالية",INDEX(القوائم!$D$2:$D$13,S4412)))</f>
        <v/>
      </c>
      <c r="E4412" s="22" t="n"/>
      <c r="F4412" s="23" t="n"/>
      <c r="G4412" s="23" t="n"/>
      <c r="H4412" s="22" t="n"/>
      <c r="I4412" s="19" t="n"/>
      <c r="J4412" s="21" t="n"/>
      <c r="K4412" s="19" t="n"/>
      <c r="L4412" s="19" t="n"/>
      <c r="M4412" s="21" t="n"/>
      <c r="N4412" s="22" t="n"/>
      <c r="O4412" s="24">
        <f>IF(A4412&lt;&gt;"عهدة","",SUMIFS($G$8:$G$5007,$B$8:$B$5007,B4412,$A$8:$A$5007,"مصروف",$I$8:$I$5007,"&lt;&gt;مرفوض"))</f>
        <v/>
      </c>
      <c r="P4412" s="25">
        <f>IF(A4412&lt;&gt;"عهدة","",N(F4412)-O4412)</f>
        <v/>
      </c>
      <c r="Q4412" s="26">
        <f>IF(A4412="","",IF(A4412="عهدة",IF(N(F4412)=0,"⚠ أدخل قيمة العهدة",IF(P4412&lt;0,"⛔ عجز / زيادة مصروفات "&amp;TEXT(-P4412,"#,##0"),IF(COUNTIFS($B$8:$B$5007,B4412,$A$8:$A$5007,"مصروف",$I$8:$I$5007,"&lt;&gt;مرفوض",$K$8:$K$5007,"&lt;&gt;نعم")&gt;0,"⚠ "&amp;COUNTIFS($B$8:$B$5007,B4412,$A$8:$A$5007,"مصروف",$I$8:$I$5007,"&lt;&gt;مرفوض",$K$8:$K$5007,"&lt;&gt;نعم")&amp;" مصروف غير مسوى",IF(L4412="تمت التسوية",IF(P4412=0,"✔ متوازنة وتمت التسوية","✔ تمت التسوية – متبقي "&amp;TEXT(P4412,"#,##0")),IF(P4412&gt;0,"متبقي "&amp;TEXT(P4412,"#,##0"),"✔ متوازنة"))))),IF(R4412=0,"⚠ أضف سطر عهدة أولًا",IF(OR(C4412="",N(G4412)=0),"⚠ أكمل التاريخ والقيمة",IF(S4412="","⚠ التاريخ خارج السنة المالية",IF(H4412="","⚠ اختر بند الموازنة",IF(I4412="مرفوض","✖ مرفوض من المدير",IF(I4412&lt;&gt;"موافق","⏳ بانتظار موافقة المدير",IF(K4412&lt;&gt;"نعم","⚠ غير مسوى مع الحسابات","✔ معتمد ومسوى")))))))))</f>
        <v/>
      </c>
      <c r="R4412">
        <f>N(R4411)+IF(A4412="عهدة",1,0)</f>
        <v/>
      </c>
      <c r="S4412">
        <f>IF(C4412="","",IF(AND(C4412&gt;=DATE(2026,9,1),C4412&lt;=DATE(2027,8,31)),(YEAR(C4412)-2026)*12+MONTH(C4412)-8,""))</f>
        <v/>
      </c>
      <c r="T4412">
        <f>IF(AND(A4412="مصروف",R4412&gt;0,I4412="موافق",S4412&lt;&gt;"",H4412&lt;&gt;""),N(G4412),0)</f>
        <v/>
      </c>
    </row>
    <row r="4413">
      <c r="A4413" s="19" t="n"/>
      <c r="B4413" s="20">
        <f>IF(A4413="","",IF(R4413=0,"⚠ أضف سطر عهدة أولًا","DMT-"&amp;TEXT(R4413,"000")))</f>
        <v/>
      </c>
      <c r="C4413" s="21" t="n"/>
      <c r="D4413" s="20">
        <f>IF(C4413="","",IF(S4413="","خارج السنة المالية",INDEX(القوائم!$D$2:$D$13,S4413)))</f>
        <v/>
      </c>
      <c r="E4413" s="22" t="n"/>
      <c r="F4413" s="23" t="n"/>
      <c r="G4413" s="23" t="n"/>
      <c r="H4413" s="22" t="n"/>
      <c r="I4413" s="19" t="n"/>
      <c r="J4413" s="21" t="n"/>
      <c r="K4413" s="19" t="n"/>
      <c r="L4413" s="19" t="n"/>
      <c r="M4413" s="21" t="n"/>
      <c r="N4413" s="22" t="n"/>
      <c r="O4413" s="24">
        <f>IF(A4413&lt;&gt;"عهدة","",SUMIFS($G$8:$G$5007,$B$8:$B$5007,B4413,$A$8:$A$5007,"مصروف",$I$8:$I$5007,"&lt;&gt;مرفوض"))</f>
        <v/>
      </c>
      <c r="P4413" s="25">
        <f>IF(A4413&lt;&gt;"عهدة","",N(F4413)-O4413)</f>
        <v/>
      </c>
      <c r="Q4413" s="26">
        <f>IF(A4413="","",IF(A4413="عهدة",IF(N(F4413)=0,"⚠ أدخل قيمة العهدة",IF(P4413&lt;0,"⛔ عجز / زيادة مصروفات "&amp;TEXT(-P4413,"#,##0"),IF(COUNTIFS($B$8:$B$5007,B4413,$A$8:$A$5007,"مصروف",$I$8:$I$5007,"&lt;&gt;مرفوض",$K$8:$K$5007,"&lt;&gt;نعم")&gt;0,"⚠ "&amp;COUNTIFS($B$8:$B$5007,B4413,$A$8:$A$5007,"مصروف",$I$8:$I$5007,"&lt;&gt;مرفوض",$K$8:$K$5007,"&lt;&gt;نعم")&amp;" مصروف غير مسوى",IF(L4413="تمت التسوية",IF(P4413=0,"✔ متوازنة وتمت التسوية","✔ تمت التسوية – متبقي "&amp;TEXT(P4413,"#,##0")),IF(P4413&gt;0,"متبقي "&amp;TEXT(P4413,"#,##0"),"✔ متوازنة"))))),IF(R4413=0,"⚠ أضف سطر عهدة أولًا",IF(OR(C4413="",N(G4413)=0),"⚠ أكمل التاريخ والقيمة",IF(S4413="","⚠ التاريخ خارج السنة المالية",IF(H4413="","⚠ اختر بند الموازنة",IF(I4413="مرفوض","✖ مرفوض من المدير",IF(I4413&lt;&gt;"موافق","⏳ بانتظار موافقة المدير",IF(K4413&lt;&gt;"نعم","⚠ غير مسوى مع الحسابات","✔ معتمد ومسوى")))))))))</f>
        <v/>
      </c>
      <c r="R4413">
        <f>N(R4412)+IF(A4413="عهدة",1,0)</f>
        <v/>
      </c>
      <c r="S4413">
        <f>IF(C4413="","",IF(AND(C4413&gt;=DATE(2026,9,1),C4413&lt;=DATE(2027,8,31)),(YEAR(C4413)-2026)*12+MONTH(C4413)-8,""))</f>
        <v/>
      </c>
      <c r="T4413">
        <f>IF(AND(A4413="مصروف",R4413&gt;0,I4413="موافق",S4413&lt;&gt;"",H4413&lt;&gt;""),N(G4413),0)</f>
        <v/>
      </c>
    </row>
    <row r="4414">
      <c r="A4414" s="19" t="n"/>
      <c r="B4414" s="20">
        <f>IF(A4414="","",IF(R4414=0,"⚠ أضف سطر عهدة أولًا","DMT-"&amp;TEXT(R4414,"000")))</f>
        <v/>
      </c>
      <c r="C4414" s="21" t="n"/>
      <c r="D4414" s="20">
        <f>IF(C4414="","",IF(S4414="","خارج السنة المالية",INDEX(القوائم!$D$2:$D$13,S4414)))</f>
        <v/>
      </c>
      <c r="E4414" s="22" t="n"/>
      <c r="F4414" s="23" t="n"/>
      <c r="G4414" s="23" t="n"/>
      <c r="H4414" s="22" t="n"/>
      <c r="I4414" s="19" t="n"/>
      <c r="J4414" s="21" t="n"/>
      <c r="K4414" s="19" t="n"/>
      <c r="L4414" s="19" t="n"/>
      <c r="M4414" s="21" t="n"/>
      <c r="N4414" s="22" t="n"/>
      <c r="O4414" s="24">
        <f>IF(A4414&lt;&gt;"عهدة","",SUMIFS($G$8:$G$5007,$B$8:$B$5007,B4414,$A$8:$A$5007,"مصروف",$I$8:$I$5007,"&lt;&gt;مرفوض"))</f>
        <v/>
      </c>
      <c r="P4414" s="25">
        <f>IF(A4414&lt;&gt;"عهدة","",N(F4414)-O4414)</f>
        <v/>
      </c>
      <c r="Q4414" s="26">
        <f>IF(A4414="","",IF(A4414="عهدة",IF(N(F4414)=0,"⚠ أدخل قيمة العهدة",IF(P4414&lt;0,"⛔ عجز / زيادة مصروفات "&amp;TEXT(-P4414,"#,##0"),IF(COUNTIFS($B$8:$B$5007,B4414,$A$8:$A$5007,"مصروف",$I$8:$I$5007,"&lt;&gt;مرفوض",$K$8:$K$5007,"&lt;&gt;نعم")&gt;0,"⚠ "&amp;COUNTIFS($B$8:$B$5007,B4414,$A$8:$A$5007,"مصروف",$I$8:$I$5007,"&lt;&gt;مرفوض",$K$8:$K$5007,"&lt;&gt;نعم")&amp;" مصروف غير مسوى",IF(L4414="تمت التسوية",IF(P4414=0,"✔ متوازنة وتمت التسوية","✔ تمت التسوية – متبقي "&amp;TEXT(P4414,"#,##0")),IF(P4414&gt;0,"متبقي "&amp;TEXT(P4414,"#,##0"),"✔ متوازنة"))))),IF(R4414=0,"⚠ أضف سطر عهدة أولًا",IF(OR(C4414="",N(G4414)=0),"⚠ أكمل التاريخ والقيمة",IF(S4414="","⚠ التاريخ خارج السنة المالية",IF(H4414="","⚠ اختر بند الموازنة",IF(I4414="مرفوض","✖ مرفوض من المدير",IF(I4414&lt;&gt;"موافق","⏳ بانتظار موافقة المدير",IF(K4414&lt;&gt;"نعم","⚠ غير مسوى مع الحسابات","✔ معتمد ومسوى")))))))))</f>
        <v/>
      </c>
      <c r="R4414">
        <f>N(R4413)+IF(A4414="عهدة",1,0)</f>
        <v/>
      </c>
      <c r="S4414">
        <f>IF(C4414="","",IF(AND(C4414&gt;=DATE(2026,9,1),C4414&lt;=DATE(2027,8,31)),(YEAR(C4414)-2026)*12+MONTH(C4414)-8,""))</f>
        <v/>
      </c>
      <c r="T4414">
        <f>IF(AND(A4414="مصروف",R4414&gt;0,I4414="موافق",S4414&lt;&gt;"",H4414&lt;&gt;""),N(G4414),0)</f>
        <v/>
      </c>
    </row>
    <row r="4415">
      <c r="A4415" s="19" t="n"/>
      <c r="B4415" s="20">
        <f>IF(A4415="","",IF(R4415=0,"⚠ أضف سطر عهدة أولًا","DMT-"&amp;TEXT(R4415,"000")))</f>
        <v/>
      </c>
      <c r="C4415" s="21" t="n"/>
      <c r="D4415" s="20">
        <f>IF(C4415="","",IF(S4415="","خارج السنة المالية",INDEX(القوائم!$D$2:$D$13,S4415)))</f>
        <v/>
      </c>
      <c r="E4415" s="22" t="n"/>
      <c r="F4415" s="23" t="n"/>
      <c r="G4415" s="23" t="n"/>
      <c r="H4415" s="22" t="n"/>
      <c r="I4415" s="19" t="n"/>
      <c r="J4415" s="21" t="n"/>
      <c r="K4415" s="19" t="n"/>
      <c r="L4415" s="19" t="n"/>
      <c r="M4415" s="21" t="n"/>
      <c r="N4415" s="22" t="n"/>
      <c r="O4415" s="24">
        <f>IF(A4415&lt;&gt;"عهدة","",SUMIFS($G$8:$G$5007,$B$8:$B$5007,B4415,$A$8:$A$5007,"مصروف",$I$8:$I$5007,"&lt;&gt;مرفوض"))</f>
        <v/>
      </c>
      <c r="P4415" s="25">
        <f>IF(A4415&lt;&gt;"عهدة","",N(F4415)-O4415)</f>
        <v/>
      </c>
      <c r="Q4415" s="26">
        <f>IF(A4415="","",IF(A4415="عهدة",IF(N(F4415)=0,"⚠ أدخل قيمة العهدة",IF(P4415&lt;0,"⛔ عجز / زيادة مصروفات "&amp;TEXT(-P4415,"#,##0"),IF(COUNTIFS($B$8:$B$5007,B4415,$A$8:$A$5007,"مصروف",$I$8:$I$5007,"&lt;&gt;مرفوض",$K$8:$K$5007,"&lt;&gt;نعم")&gt;0,"⚠ "&amp;COUNTIFS($B$8:$B$5007,B4415,$A$8:$A$5007,"مصروف",$I$8:$I$5007,"&lt;&gt;مرفوض",$K$8:$K$5007,"&lt;&gt;نعم")&amp;" مصروف غير مسوى",IF(L4415="تمت التسوية",IF(P4415=0,"✔ متوازنة وتمت التسوية","✔ تمت التسوية – متبقي "&amp;TEXT(P4415,"#,##0")),IF(P4415&gt;0,"متبقي "&amp;TEXT(P4415,"#,##0"),"✔ متوازنة"))))),IF(R4415=0,"⚠ أضف سطر عهدة أولًا",IF(OR(C4415="",N(G4415)=0),"⚠ أكمل التاريخ والقيمة",IF(S4415="","⚠ التاريخ خارج السنة المالية",IF(H4415="","⚠ اختر بند الموازنة",IF(I4415="مرفوض","✖ مرفوض من المدير",IF(I4415&lt;&gt;"موافق","⏳ بانتظار موافقة المدير",IF(K4415&lt;&gt;"نعم","⚠ غير مسوى مع الحسابات","✔ معتمد ومسوى")))))))))</f>
        <v/>
      </c>
      <c r="R4415">
        <f>N(R4414)+IF(A4415="عهدة",1,0)</f>
        <v/>
      </c>
      <c r="S4415">
        <f>IF(C4415="","",IF(AND(C4415&gt;=DATE(2026,9,1),C4415&lt;=DATE(2027,8,31)),(YEAR(C4415)-2026)*12+MONTH(C4415)-8,""))</f>
        <v/>
      </c>
      <c r="T4415">
        <f>IF(AND(A4415="مصروف",R4415&gt;0,I4415="موافق",S4415&lt;&gt;"",H4415&lt;&gt;""),N(G4415),0)</f>
        <v/>
      </c>
    </row>
    <row r="4416">
      <c r="A4416" s="19" t="n"/>
      <c r="B4416" s="20">
        <f>IF(A4416="","",IF(R4416=0,"⚠ أضف سطر عهدة أولًا","DMT-"&amp;TEXT(R4416,"000")))</f>
        <v/>
      </c>
      <c r="C4416" s="21" t="n"/>
      <c r="D4416" s="20">
        <f>IF(C4416="","",IF(S4416="","خارج السنة المالية",INDEX(القوائم!$D$2:$D$13,S4416)))</f>
        <v/>
      </c>
      <c r="E4416" s="22" t="n"/>
      <c r="F4416" s="23" t="n"/>
      <c r="G4416" s="23" t="n"/>
      <c r="H4416" s="22" t="n"/>
      <c r="I4416" s="19" t="n"/>
      <c r="J4416" s="21" t="n"/>
      <c r="K4416" s="19" t="n"/>
      <c r="L4416" s="19" t="n"/>
      <c r="M4416" s="21" t="n"/>
      <c r="N4416" s="22" t="n"/>
      <c r="O4416" s="24">
        <f>IF(A4416&lt;&gt;"عهدة","",SUMIFS($G$8:$G$5007,$B$8:$B$5007,B4416,$A$8:$A$5007,"مصروف",$I$8:$I$5007,"&lt;&gt;مرفوض"))</f>
        <v/>
      </c>
      <c r="P4416" s="25">
        <f>IF(A4416&lt;&gt;"عهدة","",N(F4416)-O4416)</f>
        <v/>
      </c>
      <c r="Q4416" s="26">
        <f>IF(A4416="","",IF(A4416="عهدة",IF(N(F4416)=0,"⚠ أدخل قيمة العهدة",IF(P4416&lt;0,"⛔ عجز / زيادة مصروفات "&amp;TEXT(-P4416,"#,##0"),IF(COUNTIFS($B$8:$B$5007,B4416,$A$8:$A$5007,"مصروف",$I$8:$I$5007,"&lt;&gt;مرفوض",$K$8:$K$5007,"&lt;&gt;نعم")&gt;0,"⚠ "&amp;COUNTIFS($B$8:$B$5007,B4416,$A$8:$A$5007,"مصروف",$I$8:$I$5007,"&lt;&gt;مرفوض",$K$8:$K$5007,"&lt;&gt;نعم")&amp;" مصروف غير مسوى",IF(L4416="تمت التسوية",IF(P4416=0,"✔ متوازنة وتمت التسوية","✔ تمت التسوية – متبقي "&amp;TEXT(P4416,"#,##0")),IF(P4416&gt;0,"متبقي "&amp;TEXT(P4416,"#,##0"),"✔ متوازنة"))))),IF(R4416=0,"⚠ أضف سطر عهدة أولًا",IF(OR(C4416="",N(G4416)=0),"⚠ أكمل التاريخ والقيمة",IF(S4416="","⚠ التاريخ خارج السنة المالية",IF(H4416="","⚠ اختر بند الموازنة",IF(I4416="مرفوض","✖ مرفوض من المدير",IF(I4416&lt;&gt;"موافق","⏳ بانتظار موافقة المدير",IF(K4416&lt;&gt;"نعم","⚠ غير مسوى مع الحسابات","✔ معتمد ومسوى")))))))))</f>
        <v/>
      </c>
      <c r="R4416">
        <f>N(R4415)+IF(A4416="عهدة",1,0)</f>
        <v/>
      </c>
      <c r="S4416">
        <f>IF(C4416="","",IF(AND(C4416&gt;=DATE(2026,9,1),C4416&lt;=DATE(2027,8,31)),(YEAR(C4416)-2026)*12+MONTH(C4416)-8,""))</f>
        <v/>
      </c>
      <c r="T4416">
        <f>IF(AND(A4416="مصروف",R4416&gt;0,I4416="موافق",S4416&lt;&gt;"",H4416&lt;&gt;""),N(G4416),0)</f>
        <v/>
      </c>
    </row>
    <row r="4417">
      <c r="A4417" s="19" t="n"/>
      <c r="B4417" s="20">
        <f>IF(A4417="","",IF(R4417=0,"⚠ أضف سطر عهدة أولًا","DMT-"&amp;TEXT(R4417,"000")))</f>
        <v/>
      </c>
      <c r="C4417" s="21" t="n"/>
      <c r="D4417" s="20">
        <f>IF(C4417="","",IF(S4417="","خارج السنة المالية",INDEX(القوائم!$D$2:$D$13,S4417)))</f>
        <v/>
      </c>
      <c r="E4417" s="22" t="n"/>
      <c r="F4417" s="23" t="n"/>
      <c r="G4417" s="23" t="n"/>
      <c r="H4417" s="22" t="n"/>
      <c r="I4417" s="19" t="n"/>
      <c r="J4417" s="21" t="n"/>
      <c r="K4417" s="19" t="n"/>
      <c r="L4417" s="19" t="n"/>
      <c r="M4417" s="21" t="n"/>
      <c r="N4417" s="22" t="n"/>
      <c r="O4417" s="24">
        <f>IF(A4417&lt;&gt;"عهدة","",SUMIFS($G$8:$G$5007,$B$8:$B$5007,B4417,$A$8:$A$5007,"مصروف",$I$8:$I$5007,"&lt;&gt;مرفوض"))</f>
        <v/>
      </c>
      <c r="P4417" s="25">
        <f>IF(A4417&lt;&gt;"عهدة","",N(F4417)-O4417)</f>
        <v/>
      </c>
      <c r="Q4417" s="26">
        <f>IF(A4417="","",IF(A4417="عهدة",IF(N(F4417)=0,"⚠ أدخل قيمة العهدة",IF(P4417&lt;0,"⛔ عجز / زيادة مصروفات "&amp;TEXT(-P4417,"#,##0"),IF(COUNTIFS($B$8:$B$5007,B4417,$A$8:$A$5007,"مصروف",$I$8:$I$5007,"&lt;&gt;مرفوض",$K$8:$K$5007,"&lt;&gt;نعم")&gt;0,"⚠ "&amp;COUNTIFS($B$8:$B$5007,B4417,$A$8:$A$5007,"مصروف",$I$8:$I$5007,"&lt;&gt;مرفوض",$K$8:$K$5007,"&lt;&gt;نعم")&amp;" مصروف غير مسوى",IF(L4417="تمت التسوية",IF(P4417=0,"✔ متوازنة وتمت التسوية","✔ تمت التسوية – متبقي "&amp;TEXT(P4417,"#,##0")),IF(P4417&gt;0,"متبقي "&amp;TEXT(P4417,"#,##0"),"✔ متوازنة"))))),IF(R4417=0,"⚠ أضف سطر عهدة أولًا",IF(OR(C4417="",N(G4417)=0),"⚠ أكمل التاريخ والقيمة",IF(S4417="","⚠ التاريخ خارج السنة المالية",IF(H4417="","⚠ اختر بند الموازنة",IF(I4417="مرفوض","✖ مرفوض من المدير",IF(I4417&lt;&gt;"موافق","⏳ بانتظار موافقة المدير",IF(K4417&lt;&gt;"نعم","⚠ غير مسوى مع الحسابات","✔ معتمد ومسوى")))))))))</f>
        <v/>
      </c>
      <c r="R4417">
        <f>N(R4416)+IF(A4417="عهدة",1,0)</f>
        <v/>
      </c>
      <c r="S4417">
        <f>IF(C4417="","",IF(AND(C4417&gt;=DATE(2026,9,1),C4417&lt;=DATE(2027,8,31)),(YEAR(C4417)-2026)*12+MONTH(C4417)-8,""))</f>
        <v/>
      </c>
      <c r="T4417">
        <f>IF(AND(A4417="مصروف",R4417&gt;0,I4417="موافق",S4417&lt;&gt;"",H4417&lt;&gt;""),N(G4417),0)</f>
        <v/>
      </c>
    </row>
    <row r="4418">
      <c r="A4418" s="19" t="n"/>
      <c r="B4418" s="20">
        <f>IF(A4418="","",IF(R4418=0,"⚠ أضف سطر عهدة أولًا","DMT-"&amp;TEXT(R4418,"000")))</f>
        <v/>
      </c>
      <c r="C4418" s="21" t="n"/>
      <c r="D4418" s="20">
        <f>IF(C4418="","",IF(S4418="","خارج السنة المالية",INDEX(القوائم!$D$2:$D$13,S4418)))</f>
        <v/>
      </c>
      <c r="E4418" s="22" t="n"/>
      <c r="F4418" s="23" t="n"/>
      <c r="G4418" s="23" t="n"/>
      <c r="H4418" s="22" t="n"/>
      <c r="I4418" s="19" t="n"/>
      <c r="J4418" s="21" t="n"/>
      <c r="K4418" s="19" t="n"/>
      <c r="L4418" s="19" t="n"/>
      <c r="M4418" s="21" t="n"/>
      <c r="N4418" s="22" t="n"/>
      <c r="O4418" s="24">
        <f>IF(A4418&lt;&gt;"عهدة","",SUMIFS($G$8:$G$5007,$B$8:$B$5007,B4418,$A$8:$A$5007,"مصروف",$I$8:$I$5007,"&lt;&gt;مرفوض"))</f>
        <v/>
      </c>
      <c r="P4418" s="25">
        <f>IF(A4418&lt;&gt;"عهدة","",N(F4418)-O4418)</f>
        <v/>
      </c>
      <c r="Q4418" s="26">
        <f>IF(A4418="","",IF(A4418="عهدة",IF(N(F4418)=0,"⚠ أدخل قيمة العهدة",IF(P4418&lt;0,"⛔ عجز / زيادة مصروفات "&amp;TEXT(-P4418,"#,##0"),IF(COUNTIFS($B$8:$B$5007,B4418,$A$8:$A$5007,"مصروف",$I$8:$I$5007,"&lt;&gt;مرفوض",$K$8:$K$5007,"&lt;&gt;نعم")&gt;0,"⚠ "&amp;COUNTIFS($B$8:$B$5007,B4418,$A$8:$A$5007,"مصروف",$I$8:$I$5007,"&lt;&gt;مرفوض",$K$8:$K$5007,"&lt;&gt;نعم")&amp;" مصروف غير مسوى",IF(L4418="تمت التسوية",IF(P4418=0,"✔ متوازنة وتمت التسوية","✔ تمت التسوية – متبقي "&amp;TEXT(P4418,"#,##0")),IF(P4418&gt;0,"متبقي "&amp;TEXT(P4418,"#,##0"),"✔ متوازنة"))))),IF(R4418=0,"⚠ أضف سطر عهدة أولًا",IF(OR(C4418="",N(G4418)=0),"⚠ أكمل التاريخ والقيمة",IF(S4418="","⚠ التاريخ خارج السنة المالية",IF(H4418="","⚠ اختر بند الموازنة",IF(I4418="مرفوض","✖ مرفوض من المدير",IF(I4418&lt;&gt;"موافق","⏳ بانتظار موافقة المدير",IF(K4418&lt;&gt;"نعم","⚠ غير مسوى مع الحسابات","✔ معتمد ومسوى")))))))))</f>
        <v/>
      </c>
      <c r="R4418">
        <f>N(R4417)+IF(A4418="عهدة",1,0)</f>
        <v/>
      </c>
      <c r="S4418">
        <f>IF(C4418="","",IF(AND(C4418&gt;=DATE(2026,9,1),C4418&lt;=DATE(2027,8,31)),(YEAR(C4418)-2026)*12+MONTH(C4418)-8,""))</f>
        <v/>
      </c>
      <c r="T4418">
        <f>IF(AND(A4418="مصروف",R4418&gt;0,I4418="موافق",S4418&lt;&gt;"",H4418&lt;&gt;""),N(G4418),0)</f>
        <v/>
      </c>
    </row>
    <row r="4419">
      <c r="A4419" s="19" t="n"/>
      <c r="B4419" s="20">
        <f>IF(A4419="","",IF(R4419=0,"⚠ أضف سطر عهدة أولًا","DMT-"&amp;TEXT(R4419,"000")))</f>
        <v/>
      </c>
      <c r="C4419" s="21" t="n"/>
      <c r="D4419" s="20">
        <f>IF(C4419="","",IF(S4419="","خارج السنة المالية",INDEX(القوائم!$D$2:$D$13,S4419)))</f>
        <v/>
      </c>
      <c r="E4419" s="22" t="n"/>
      <c r="F4419" s="23" t="n"/>
      <c r="G4419" s="23" t="n"/>
      <c r="H4419" s="22" t="n"/>
      <c r="I4419" s="19" t="n"/>
      <c r="J4419" s="21" t="n"/>
      <c r="K4419" s="19" t="n"/>
      <c r="L4419" s="19" t="n"/>
      <c r="M4419" s="21" t="n"/>
      <c r="N4419" s="22" t="n"/>
      <c r="O4419" s="24">
        <f>IF(A4419&lt;&gt;"عهدة","",SUMIFS($G$8:$G$5007,$B$8:$B$5007,B4419,$A$8:$A$5007,"مصروف",$I$8:$I$5007,"&lt;&gt;مرفوض"))</f>
        <v/>
      </c>
      <c r="P4419" s="25">
        <f>IF(A4419&lt;&gt;"عهدة","",N(F4419)-O4419)</f>
        <v/>
      </c>
      <c r="Q4419" s="26">
        <f>IF(A4419="","",IF(A4419="عهدة",IF(N(F4419)=0,"⚠ أدخل قيمة العهدة",IF(P4419&lt;0,"⛔ عجز / زيادة مصروفات "&amp;TEXT(-P4419,"#,##0"),IF(COUNTIFS($B$8:$B$5007,B4419,$A$8:$A$5007,"مصروف",$I$8:$I$5007,"&lt;&gt;مرفوض",$K$8:$K$5007,"&lt;&gt;نعم")&gt;0,"⚠ "&amp;COUNTIFS($B$8:$B$5007,B4419,$A$8:$A$5007,"مصروف",$I$8:$I$5007,"&lt;&gt;مرفوض",$K$8:$K$5007,"&lt;&gt;نعم")&amp;" مصروف غير مسوى",IF(L4419="تمت التسوية",IF(P4419=0,"✔ متوازنة وتمت التسوية","✔ تمت التسوية – متبقي "&amp;TEXT(P4419,"#,##0")),IF(P4419&gt;0,"متبقي "&amp;TEXT(P4419,"#,##0"),"✔ متوازنة"))))),IF(R4419=0,"⚠ أضف سطر عهدة أولًا",IF(OR(C4419="",N(G4419)=0),"⚠ أكمل التاريخ والقيمة",IF(S4419="","⚠ التاريخ خارج السنة المالية",IF(H4419="","⚠ اختر بند الموازنة",IF(I4419="مرفوض","✖ مرفوض من المدير",IF(I4419&lt;&gt;"موافق","⏳ بانتظار موافقة المدير",IF(K4419&lt;&gt;"نعم","⚠ غير مسوى مع الحسابات","✔ معتمد ومسوى")))))))))</f>
        <v/>
      </c>
      <c r="R4419">
        <f>N(R4418)+IF(A4419="عهدة",1,0)</f>
        <v/>
      </c>
      <c r="S4419">
        <f>IF(C4419="","",IF(AND(C4419&gt;=DATE(2026,9,1),C4419&lt;=DATE(2027,8,31)),(YEAR(C4419)-2026)*12+MONTH(C4419)-8,""))</f>
        <v/>
      </c>
      <c r="T4419">
        <f>IF(AND(A4419="مصروف",R4419&gt;0,I4419="موافق",S4419&lt;&gt;"",H4419&lt;&gt;""),N(G4419),0)</f>
        <v/>
      </c>
    </row>
    <row r="4420">
      <c r="A4420" s="19" t="n"/>
      <c r="B4420" s="20">
        <f>IF(A4420="","",IF(R4420=0,"⚠ أضف سطر عهدة أولًا","DMT-"&amp;TEXT(R4420,"000")))</f>
        <v/>
      </c>
      <c r="C4420" s="21" t="n"/>
      <c r="D4420" s="20">
        <f>IF(C4420="","",IF(S4420="","خارج السنة المالية",INDEX(القوائم!$D$2:$D$13,S4420)))</f>
        <v/>
      </c>
      <c r="E4420" s="22" t="n"/>
      <c r="F4420" s="23" t="n"/>
      <c r="G4420" s="23" t="n"/>
      <c r="H4420" s="22" t="n"/>
      <c r="I4420" s="19" t="n"/>
      <c r="J4420" s="21" t="n"/>
      <c r="K4420" s="19" t="n"/>
      <c r="L4420" s="19" t="n"/>
      <c r="M4420" s="21" t="n"/>
      <c r="N4420" s="22" t="n"/>
      <c r="O4420" s="24">
        <f>IF(A4420&lt;&gt;"عهدة","",SUMIFS($G$8:$G$5007,$B$8:$B$5007,B4420,$A$8:$A$5007,"مصروف",$I$8:$I$5007,"&lt;&gt;مرفوض"))</f>
        <v/>
      </c>
      <c r="P4420" s="25">
        <f>IF(A4420&lt;&gt;"عهدة","",N(F4420)-O4420)</f>
        <v/>
      </c>
      <c r="Q4420" s="26">
        <f>IF(A4420="","",IF(A4420="عهدة",IF(N(F4420)=0,"⚠ أدخل قيمة العهدة",IF(P4420&lt;0,"⛔ عجز / زيادة مصروفات "&amp;TEXT(-P4420,"#,##0"),IF(COUNTIFS($B$8:$B$5007,B4420,$A$8:$A$5007,"مصروف",$I$8:$I$5007,"&lt;&gt;مرفوض",$K$8:$K$5007,"&lt;&gt;نعم")&gt;0,"⚠ "&amp;COUNTIFS($B$8:$B$5007,B4420,$A$8:$A$5007,"مصروف",$I$8:$I$5007,"&lt;&gt;مرفوض",$K$8:$K$5007,"&lt;&gt;نعم")&amp;" مصروف غير مسوى",IF(L4420="تمت التسوية",IF(P4420=0,"✔ متوازنة وتمت التسوية","✔ تمت التسوية – متبقي "&amp;TEXT(P4420,"#,##0")),IF(P4420&gt;0,"متبقي "&amp;TEXT(P4420,"#,##0"),"✔ متوازنة"))))),IF(R4420=0,"⚠ أضف سطر عهدة أولًا",IF(OR(C4420="",N(G4420)=0),"⚠ أكمل التاريخ والقيمة",IF(S4420="","⚠ التاريخ خارج السنة المالية",IF(H4420="","⚠ اختر بند الموازنة",IF(I4420="مرفوض","✖ مرفوض من المدير",IF(I4420&lt;&gt;"موافق","⏳ بانتظار موافقة المدير",IF(K4420&lt;&gt;"نعم","⚠ غير مسوى مع الحسابات","✔ معتمد ومسوى")))))))))</f>
        <v/>
      </c>
      <c r="R4420">
        <f>N(R4419)+IF(A4420="عهدة",1,0)</f>
        <v/>
      </c>
      <c r="S4420">
        <f>IF(C4420="","",IF(AND(C4420&gt;=DATE(2026,9,1),C4420&lt;=DATE(2027,8,31)),(YEAR(C4420)-2026)*12+MONTH(C4420)-8,""))</f>
        <v/>
      </c>
      <c r="T4420">
        <f>IF(AND(A4420="مصروف",R4420&gt;0,I4420="موافق",S4420&lt;&gt;"",H4420&lt;&gt;""),N(G4420),0)</f>
        <v/>
      </c>
    </row>
    <row r="4421">
      <c r="A4421" s="19" t="n"/>
      <c r="B4421" s="20">
        <f>IF(A4421="","",IF(R4421=0,"⚠ أضف سطر عهدة أولًا","DMT-"&amp;TEXT(R4421,"000")))</f>
        <v/>
      </c>
      <c r="C4421" s="21" t="n"/>
      <c r="D4421" s="20">
        <f>IF(C4421="","",IF(S4421="","خارج السنة المالية",INDEX(القوائم!$D$2:$D$13,S4421)))</f>
        <v/>
      </c>
      <c r="E4421" s="22" t="n"/>
      <c r="F4421" s="23" t="n"/>
      <c r="G4421" s="23" t="n"/>
      <c r="H4421" s="22" t="n"/>
      <c r="I4421" s="19" t="n"/>
      <c r="J4421" s="21" t="n"/>
      <c r="K4421" s="19" t="n"/>
      <c r="L4421" s="19" t="n"/>
      <c r="M4421" s="21" t="n"/>
      <c r="N4421" s="22" t="n"/>
      <c r="O4421" s="24">
        <f>IF(A4421&lt;&gt;"عهدة","",SUMIFS($G$8:$G$5007,$B$8:$B$5007,B4421,$A$8:$A$5007,"مصروف",$I$8:$I$5007,"&lt;&gt;مرفوض"))</f>
        <v/>
      </c>
      <c r="P4421" s="25">
        <f>IF(A4421&lt;&gt;"عهدة","",N(F4421)-O4421)</f>
        <v/>
      </c>
      <c r="Q4421" s="26">
        <f>IF(A4421="","",IF(A4421="عهدة",IF(N(F4421)=0,"⚠ أدخل قيمة العهدة",IF(P4421&lt;0,"⛔ عجز / زيادة مصروفات "&amp;TEXT(-P4421,"#,##0"),IF(COUNTIFS($B$8:$B$5007,B4421,$A$8:$A$5007,"مصروف",$I$8:$I$5007,"&lt;&gt;مرفوض",$K$8:$K$5007,"&lt;&gt;نعم")&gt;0,"⚠ "&amp;COUNTIFS($B$8:$B$5007,B4421,$A$8:$A$5007,"مصروف",$I$8:$I$5007,"&lt;&gt;مرفوض",$K$8:$K$5007,"&lt;&gt;نعم")&amp;" مصروف غير مسوى",IF(L4421="تمت التسوية",IF(P4421=0,"✔ متوازنة وتمت التسوية","✔ تمت التسوية – متبقي "&amp;TEXT(P4421,"#,##0")),IF(P4421&gt;0,"متبقي "&amp;TEXT(P4421,"#,##0"),"✔ متوازنة"))))),IF(R4421=0,"⚠ أضف سطر عهدة أولًا",IF(OR(C4421="",N(G4421)=0),"⚠ أكمل التاريخ والقيمة",IF(S4421="","⚠ التاريخ خارج السنة المالية",IF(H4421="","⚠ اختر بند الموازنة",IF(I4421="مرفوض","✖ مرفوض من المدير",IF(I4421&lt;&gt;"موافق","⏳ بانتظار موافقة المدير",IF(K4421&lt;&gt;"نعم","⚠ غير مسوى مع الحسابات","✔ معتمد ومسوى")))))))))</f>
        <v/>
      </c>
      <c r="R4421">
        <f>N(R4420)+IF(A4421="عهدة",1,0)</f>
        <v/>
      </c>
      <c r="S4421">
        <f>IF(C4421="","",IF(AND(C4421&gt;=DATE(2026,9,1),C4421&lt;=DATE(2027,8,31)),(YEAR(C4421)-2026)*12+MONTH(C4421)-8,""))</f>
        <v/>
      </c>
      <c r="T4421">
        <f>IF(AND(A4421="مصروف",R4421&gt;0,I4421="موافق",S4421&lt;&gt;"",H4421&lt;&gt;""),N(G4421),0)</f>
        <v/>
      </c>
    </row>
    <row r="4422">
      <c r="A4422" s="19" t="n"/>
      <c r="B4422" s="20">
        <f>IF(A4422="","",IF(R4422=0,"⚠ أضف سطر عهدة أولًا","DMT-"&amp;TEXT(R4422,"000")))</f>
        <v/>
      </c>
      <c r="C4422" s="21" t="n"/>
      <c r="D4422" s="20">
        <f>IF(C4422="","",IF(S4422="","خارج السنة المالية",INDEX(القوائم!$D$2:$D$13,S4422)))</f>
        <v/>
      </c>
      <c r="E4422" s="22" t="n"/>
      <c r="F4422" s="23" t="n"/>
      <c r="G4422" s="23" t="n"/>
      <c r="H4422" s="22" t="n"/>
      <c r="I4422" s="19" t="n"/>
      <c r="J4422" s="21" t="n"/>
      <c r="K4422" s="19" t="n"/>
      <c r="L4422" s="19" t="n"/>
      <c r="M4422" s="21" t="n"/>
      <c r="N4422" s="22" t="n"/>
      <c r="O4422" s="24">
        <f>IF(A4422&lt;&gt;"عهدة","",SUMIFS($G$8:$G$5007,$B$8:$B$5007,B4422,$A$8:$A$5007,"مصروف",$I$8:$I$5007,"&lt;&gt;مرفوض"))</f>
        <v/>
      </c>
      <c r="P4422" s="25">
        <f>IF(A4422&lt;&gt;"عهدة","",N(F4422)-O4422)</f>
        <v/>
      </c>
      <c r="Q4422" s="26">
        <f>IF(A4422="","",IF(A4422="عهدة",IF(N(F4422)=0,"⚠ أدخل قيمة العهدة",IF(P4422&lt;0,"⛔ عجز / زيادة مصروفات "&amp;TEXT(-P4422,"#,##0"),IF(COUNTIFS($B$8:$B$5007,B4422,$A$8:$A$5007,"مصروف",$I$8:$I$5007,"&lt;&gt;مرفوض",$K$8:$K$5007,"&lt;&gt;نعم")&gt;0,"⚠ "&amp;COUNTIFS($B$8:$B$5007,B4422,$A$8:$A$5007,"مصروف",$I$8:$I$5007,"&lt;&gt;مرفوض",$K$8:$K$5007,"&lt;&gt;نعم")&amp;" مصروف غير مسوى",IF(L4422="تمت التسوية",IF(P4422=0,"✔ متوازنة وتمت التسوية","✔ تمت التسوية – متبقي "&amp;TEXT(P4422,"#,##0")),IF(P4422&gt;0,"متبقي "&amp;TEXT(P4422,"#,##0"),"✔ متوازنة"))))),IF(R4422=0,"⚠ أضف سطر عهدة أولًا",IF(OR(C4422="",N(G4422)=0),"⚠ أكمل التاريخ والقيمة",IF(S4422="","⚠ التاريخ خارج السنة المالية",IF(H4422="","⚠ اختر بند الموازنة",IF(I4422="مرفوض","✖ مرفوض من المدير",IF(I4422&lt;&gt;"موافق","⏳ بانتظار موافقة المدير",IF(K4422&lt;&gt;"نعم","⚠ غير مسوى مع الحسابات","✔ معتمد ومسوى")))))))))</f>
        <v/>
      </c>
      <c r="R4422">
        <f>N(R4421)+IF(A4422="عهدة",1,0)</f>
        <v/>
      </c>
      <c r="S4422">
        <f>IF(C4422="","",IF(AND(C4422&gt;=DATE(2026,9,1),C4422&lt;=DATE(2027,8,31)),(YEAR(C4422)-2026)*12+MONTH(C4422)-8,""))</f>
        <v/>
      </c>
      <c r="T4422">
        <f>IF(AND(A4422="مصروف",R4422&gt;0,I4422="موافق",S4422&lt;&gt;"",H4422&lt;&gt;""),N(G4422),0)</f>
        <v/>
      </c>
    </row>
    <row r="4423">
      <c r="A4423" s="19" t="n"/>
      <c r="B4423" s="20">
        <f>IF(A4423="","",IF(R4423=0,"⚠ أضف سطر عهدة أولًا","DMT-"&amp;TEXT(R4423,"000")))</f>
        <v/>
      </c>
      <c r="C4423" s="21" t="n"/>
      <c r="D4423" s="20">
        <f>IF(C4423="","",IF(S4423="","خارج السنة المالية",INDEX(القوائم!$D$2:$D$13,S4423)))</f>
        <v/>
      </c>
      <c r="E4423" s="22" t="n"/>
      <c r="F4423" s="23" t="n"/>
      <c r="G4423" s="23" t="n"/>
      <c r="H4423" s="22" t="n"/>
      <c r="I4423" s="19" t="n"/>
      <c r="J4423" s="21" t="n"/>
      <c r="K4423" s="19" t="n"/>
      <c r="L4423" s="19" t="n"/>
      <c r="M4423" s="21" t="n"/>
      <c r="N4423" s="22" t="n"/>
      <c r="O4423" s="24">
        <f>IF(A4423&lt;&gt;"عهدة","",SUMIFS($G$8:$G$5007,$B$8:$B$5007,B4423,$A$8:$A$5007,"مصروف",$I$8:$I$5007,"&lt;&gt;مرفوض"))</f>
        <v/>
      </c>
      <c r="P4423" s="25">
        <f>IF(A4423&lt;&gt;"عهدة","",N(F4423)-O4423)</f>
        <v/>
      </c>
      <c r="Q4423" s="26">
        <f>IF(A4423="","",IF(A4423="عهدة",IF(N(F4423)=0,"⚠ أدخل قيمة العهدة",IF(P4423&lt;0,"⛔ عجز / زيادة مصروفات "&amp;TEXT(-P4423,"#,##0"),IF(COUNTIFS($B$8:$B$5007,B4423,$A$8:$A$5007,"مصروف",$I$8:$I$5007,"&lt;&gt;مرفوض",$K$8:$K$5007,"&lt;&gt;نعم")&gt;0,"⚠ "&amp;COUNTIFS($B$8:$B$5007,B4423,$A$8:$A$5007,"مصروف",$I$8:$I$5007,"&lt;&gt;مرفوض",$K$8:$K$5007,"&lt;&gt;نعم")&amp;" مصروف غير مسوى",IF(L4423="تمت التسوية",IF(P4423=0,"✔ متوازنة وتمت التسوية","✔ تمت التسوية – متبقي "&amp;TEXT(P4423,"#,##0")),IF(P4423&gt;0,"متبقي "&amp;TEXT(P4423,"#,##0"),"✔ متوازنة"))))),IF(R4423=0,"⚠ أضف سطر عهدة أولًا",IF(OR(C4423="",N(G4423)=0),"⚠ أكمل التاريخ والقيمة",IF(S4423="","⚠ التاريخ خارج السنة المالية",IF(H4423="","⚠ اختر بند الموازنة",IF(I4423="مرفوض","✖ مرفوض من المدير",IF(I4423&lt;&gt;"موافق","⏳ بانتظار موافقة المدير",IF(K4423&lt;&gt;"نعم","⚠ غير مسوى مع الحسابات","✔ معتمد ومسوى")))))))))</f>
        <v/>
      </c>
      <c r="R4423">
        <f>N(R4422)+IF(A4423="عهدة",1,0)</f>
        <v/>
      </c>
      <c r="S4423">
        <f>IF(C4423="","",IF(AND(C4423&gt;=DATE(2026,9,1),C4423&lt;=DATE(2027,8,31)),(YEAR(C4423)-2026)*12+MONTH(C4423)-8,""))</f>
        <v/>
      </c>
      <c r="T4423">
        <f>IF(AND(A4423="مصروف",R4423&gt;0,I4423="موافق",S4423&lt;&gt;"",H4423&lt;&gt;""),N(G4423),0)</f>
        <v/>
      </c>
    </row>
    <row r="4424">
      <c r="A4424" s="19" t="n"/>
      <c r="B4424" s="20">
        <f>IF(A4424="","",IF(R4424=0,"⚠ أضف سطر عهدة أولًا","DMT-"&amp;TEXT(R4424,"000")))</f>
        <v/>
      </c>
      <c r="C4424" s="21" t="n"/>
      <c r="D4424" s="20">
        <f>IF(C4424="","",IF(S4424="","خارج السنة المالية",INDEX(القوائم!$D$2:$D$13,S4424)))</f>
        <v/>
      </c>
      <c r="E4424" s="22" t="n"/>
      <c r="F4424" s="23" t="n"/>
      <c r="G4424" s="23" t="n"/>
      <c r="H4424" s="22" t="n"/>
      <c r="I4424" s="19" t="n"/>
      <c r="J4424" s="21" t="n"/>
      <c r="K4424" s="19" t="n"/>
      <c r="L4424" s="19" t="n"/>
      <c r="M4424" s="21" t="n"/>
      <c r="N4424" s="22" t="n"/>
      <c r="O4424" s="24">
        <f>IF(A4424&lt;&gt;"عهدة","",SUMIFS($G$8:$G$5007,$B$8:$B$5007,B4424,$A$8:$A$5007,"مصروف",$I$8:$I$5007,"&lt;&gt;مرفوض"))</f>
        <v/>
      </c>
      <c r="P4424" s="25">
        <f>IF(A4424&lt;&gt;"عهدة","",N(F4424)-O4424)</f>
        <v/>
      </c>
      <c r="Q4424" s="26">
        <f>IF(A4424="","",IF(A4424="عهدة",IF(N(F4424)=0,"⚠ أدخل قيمة العهدة",IF(P4424&lt;0,"⛔ عجز / زيادة مصروفات "&amp;TEXT(-P4424,"#,##0"),IF(COUNTIFS($B$8:$B$5007,B4424,$A$8:$A$5007,"مصروف",$I$8:$I$5007,"&lt;&gt;مرفوض",$K$8:$K$5007,"&lt;&gt;نعم")&gt;0,"⚠ "&amp;COUNTIFS($B$8:$B$5007,B4424,$A$8:$A$5007,"مصروف",$I$8:$I$5007,"&lt;&gt;مرفوض",$K$8:$K$5007,"&lt;&gt;نعم")&amp;" مصروف غير مسوى",IF(L4424="تمت التسوية",IF(P4424=0,"✔ متوازنة وتمت التسوية","✔ تمت التسوية – متبقي "&amp;TEXT(P4424,"#,##0")),IF(P4424&gt;0,"متبقي "&amp;TEXT(P4424,"#,##0"),"✔ متوازنة"))))),IF(R4424=0,"⚠ أضف سطر عهدة أولًا",IF(OR(C4424="",N(G4424)=0),"⚠ أكمل التاريخ والقيمة",IF(S4424="","⚠ التاريخ خارج السنة المالية",IF(H4424="","⚠ اختر بند الموازنة",IF(I4424="مرفوض","✖ مرفوض من المدير",IF(I4424&lt;&gt;"موافق","⏳ بانتظار موافقة المدير",IF(K4424&lt;&gt;"نعم","⚠ غير مسوى مع الحسابات","✔ معتمد ومسوى")))))))))</f>
        <v/>
      </c>
      <c r="R4424">
        <f>N(R4423)+IF(A4424="عهدة",1,0)</f>
        <v/>
      </c>
      <c r="S4424">
        <f>IF(C4424="","",IF(AND(C4424&gt;=DATE(2026,9,1),C4424&lt;=DATE(2027,8,31)),(YEAR(C4424)-2026)*12+MONTH(C4424)-8,""))</f>
        <v/>
      </c>
      <c r="T4424">
        <f>IF(AND(A4424="مصروف",R4424&gt;0,I4424="موافق",S4424&lt;&gt;"",H4424&lt;&gt;""),N(G4424),0)</f>
        <v/>
      </c>
    </row>
    <row r="4425">
      <c r="A4425" s="19" t="n"/>
      <c r="B4425" s="20">
        <f>IF(A4425="","",IF(R4425=0,"⚠ أضف سطر عهدة أولًا","DMT-"&amp;TEXT(R4425,"000")))</f>
        <v/>
      </c>
      <c r="C4425" s="21" t="n"/>
      <c r="D4425" s="20">
        <f>IF(C4425="","",IF(S4425="","خارج السنة المالية",INDEX(القوائم!$D$2:$D$13,S4425)))</f>
        <v/>
      </c>
      <c r="E4425" s="22" t="n"/>
      <c r="F4425" s="23" t="n"/>
      <c r="G4425" s="23" t="n"/>
      <c r="H4425" s="22" t="n"/>
      <c r="I4425" s="19" t="n"/>
      <c r="J4425" s="21" t="n"/>
      <c r="K4425" s="19" t="n"/>
      <c r="L4425" s="19" t="n"/>
      <c r="M4425" s="21" t="n"/>
      <c r="N4425" s="22" t="n"/>
      <c r="O4425" s="24">
        <f>IF(A4425&lt;&gt;"عهدة","",SUMIFS($G$8:$G$5007,$B$8:$B$5007,B4425,$A$8:$A$5007,"مصروف",$I$8:$I$5007,"&lt;&gt;مرفوض"))</f>
        <v/>
      </c>
      <c r="P4425" s="25">
        <f>IF(A4425&lt;&gt;"عهدة","",N(F4425)-O4425)</f>
        <v/>
      </c>
      <c r="Q4425" s="26">
        <f>IF(A4425="","",IF(A4425="عهدة",IF(N(F4425)=0,"⚠ أدخل قيمة العهدة",IF(P4425&lt;0,"⛔ عجز / زيادة مصروفات "&amp;TEXT(-P4425,"#,##0"),IF(COUNTIFS($B$8:$B$5007,B4425,$A$8:$A$5007,"مصروف",$I$8:$I$5007,"&lt;&gt;مرفوض",$K$8:$K$5007,"&lt;&gt;نعم")&gt;0,"⚠ "&amp;COUNTIFS($B$8:$B$5007,B4425,$A$8:$A$5007,"مصروف",$I$8:$I$5007,"&lt;&gt;مرفوض",$K$8:$K$5007,"&lt;&gt;نعم")&amp;" مصروف غير مسوى",IF(L4425="تمت التسوية",IF(P4425=0,"✔ متوازنة وتمت التسوية","✔ تمت التسوية – متبقي "&amp;TEXT(P4425,"#,##0")),IF(P4425&gt;0,"متبقي "&amp;TEXT(P4425,"#,##0"),"✔ متوازنة"))))),IF(R4425=0,"⚠ أضف سطر عهدة أولًا",IF(OR(C4425="",N(G4425)=0),"⚠ أكمل التاريخ والقيمة",IF(S4425="","⚠ التاريخ خارج السنة المالية",IF(H4425="","⚠ اختر بند الموازنة",IF(I4425="مرفوض","✖ مرفوض من المدير",IF(I4425&lt;&gt;"موافق","⏳ بانتظار موافقة المدير",IF(K4425&lt;&gt;"نعم","⚠ غير مسوى مع الحسابات","✔ معتمد ومسوى")))))))))</f>
        <v/>
      </c>
      <c r="R4425">
        <f>N(R4424)+IF(A4425="عهدة",1,0)</f>
        <v/>
      </c>
      <c r="S4425">
        <f>IF(C4425="","",IF(AND(C4425&gt;=DATE(2026,9,1),C4425&lt;=DATE(2027,8,31)),(YEAR(C4425)-2026)*12+MONTH(C4425)-8,""))</f>
        <v/>
      </c>
      <c r="T4425">
        <f>IF(AND(A4425="مصروف",R4425&gt;0,I4425="موافق",S4425&lt;&gt;"",H4425&lt;&gt;""),N(G4425),0)</f>
        <v/>
      </c>
    </row>
    <row r="4426">
      <c r="A4426" s="19" t="n"/>
      <c r="B4426" s="20">
        <f>IF(A4426="","",IF(R4426=0,"⚠ أضف سطر عهدة أولًا","DMT-"&amp;TEXT(R4426,"000")))</f>
        <v/>
      </c>
      <c r="C4426" s="21" t="n"/>
      <c r="D4426" s="20">
        <f>IF(C4426="","",IF(S4426="","خارج السنة المالية",INDEX(القوائم!$D$2:$D$13,S4426)))</f>
        <v/>
      </c>
      <c r="E4426" s="22" t="n"/>
      <c r="F4426" s="23" t="n"/>
      <c r="G4426" s="23" t="n"/>
      <c r="H4426" s="22" t="n"/>
      <c r="I4426" s="19" t="n"/>
      <c r="J4426" s="21" t="n"/>
      <c r="K4426" s="19" t="n"/>
      <c r="L4426" s="19" t="n"/>
      <c r="M4426" s="21" t="n"/>
      <c r="N4426" s="22" t="n"/>
      <c r="O4426" s="24">
        <f>IF(A4426&lt;&gt;"عهدة","",SUMIFS($G$8:$G$5007,$B$8:$B$5007,B4426,$A$8:$A$5007,"مصروف",$I$8:$I$5007,"&lt;&gt;مرفوض"))</f>
        <v/>
      </c>
      <c r="P4426" s="25">
        <f>IF(A4426&lt;&gt;"عهدة","",N(F4426)-O4426)</f>
        <v/>
      </c>
      <c r="Q4426" s="26">
        <f>IF(A4426="","",IF(A4426="عهدة",IF(N(F4426)=0,"⚠ أدخل قيمة العهدة",IF(P4426&lt;0,"⛔ عجز / زيادة مصروفات "&amp;TEXT(-P4426,"#,##0"),IF(COUNTIFS($B$8:$B$5007,B4426,$A$8:$A$5007,"مصروف",$I$8:$I$5007,"&lt;&gt;مرفوض",$K$8:$K$5007,"&lt;&gt;نعم")&gt;0,"⚠ "&amp;COUNTIFS($B$8:$B$5007,B4426,$A$8:$A$5007,"مصروف",$I$8:$I$5007,"&lt;&gt;مرفوض",$K$8:$K$5007,"&lt;&gt;نعم")&amp;" مصروف غير مسوى",IF(L4426="تمت التسوية",IF(P4426=0,"✔ متوازنة وتمت التسوية","✔ تمت التسوية – متبقي "&amp;TEXT(P4426,"#,##0")),IF(P4426&gt;0,"متبقي "&amp;TEXT(P4426,"#,##0"),"✔ متوازنة"))))),IF(R4426=0,"⚠ أضف سطر عهدة أولًا",IF(OR(C4426="",N(G4426)=0),"⚠ أكمل التاريخ والقيمة",IF(S4426="","⚠ التاريخ خارج السنة المالية",IF(H4426="","⚠ اختر بند الموازنة",IF(I4426="مرفوض","✖ مرفوض من المدير",IF(I4426&lt;&gt;"موافق","⏳ بانتظار موافقة المدير",IF(K4426&lt;&gt;"نعم","⚠ غير مسوى مع الحسابات","✔ معتمد ومسوى")))))))))</f>
        <v/>
      </c>
      <c r="R4426">
        <f>N(R4425)+IF(A4426="عهدة",1,0)</f>
        <v/>
      </c>
      <c r="S4426">
        <f>IF(C4426="","",IF(AND(C4426&gt;=DATE(2026,9,1),C4426&lt;=DATE(2027,8,31)),(YEAR(C4426)-2026)*12+MONTH(C4426)-8,""))</f>
        <v/>
      </c>
      <c r="T4426">
        <f>IF(AND(A4426="مصروف",R4426&gt;0,I4426="موافق",S4426&lt;&gt;"",H4426&lt;&gt;""),N(G4426),0)</f>
        <v/>
      </c>
    </row>
    <row r="4427">
      <c r="A4427" s="19" t="n"/>
      <c r="B4427" s="20">
        <f>IF(A4427="","",IF(R4427=0,"⚠ أضف سطر عهدة أولًا","DMT-"&amp;TEXT(R4427,"000")))</f>
        <v/>
      </c>
      <c r="C4427" s="21" t="n"/>
      <c r="D4427" s="20">
        <f>IF(C4427="","",IF(S4427="","خارج السنة المالية",INDEX(القوائم!$D$2:$D$13,S4427)))</f>
        <v/>
      </c>
      <c r="E4427" s="22" t="n"/>
      <c r="F4427" s="23" t="n"/>
      <c r="G4427" s="23" t="n"/>
      <c r="H4427" s="22" t="n"/>
      <c r="I4427" s="19" t="n"/>
      <c r="J4427" s="21" t="n"/>
      <c r="K4427" s="19" t="n"/>
      <c r="L4427" s="19" t="n"/>
      <c r="M4427" s="21" t="n"/>
      <c r="N4427" s="22" t="n"/>
      <c r="O4427" s="24">
        <f>IF(A4427&lt;&gt;"عهدة","",SUMIFS($G$8:$G$5007,$B$8:$B$5007,B4427,$A$8:$A$5007,"مصروف",$I$8:$I$5007,"&lt;&gt;مرفوض"))</f>
        <v/>
      </c>
      <c r="P4427" s="25">
        <f>IF(A4427&lt;&gt;"عهدة","",N(F4427)-O4427)</f>
        <v/>
      </c>
      <c r="Q4427" s="26">
        <f>IF(A4427="","",IF(A4427="عهدة",IF(N(F4427)=0,"⚠ أدخل قيمة العهدة",IF(P4427&lt;0,"⛔ عجز / زيادة مصروفات "&amp;TEXT(-P4427,"#,##0"),IF(COUNTIFS($B$8:$B$5007,B4427,$A$8:$A$5007,"مصروف",$I$8:$I$5007,"&lt;&gt;مرفوض",$K$8:$K$5007,"&lt;&gt;نعم")&gt;0,"⚠ "&amp;COUNTIFS($B$8:$B$5007,B4427,$A$8:$A$5007,"مصروف",$I$8:$I$5007,"&lt;&gt;مرفوض",$K$8:$K$5007,"&lt;&gt;نعم")&amp;" مصروف غير مسوى",IF(L4427="تمت التسوية",IF(P4427=0,"✔ متوازنة وتمت التسوية","✔ تمت التسوية – متبقي "&amp;TEXT(P4427,"#,##0")),IF(P4427&gt;0,"متبقي "&amp;TEXT(P4427,"#,##0"),"✔ متوازنة"))))),IF(R4427=0,"⚠ أضف سطر عهدة أولًا",IF(OR(C4427="",N(G4427)=0),"⚠ أكمل التاريخ والقيمة",IF(S4427="","⚠ التاريخ خارج السنة المالية",IF(H4427="","⚠ اختر بند الموازنة",IF(I4427="مرفوض","✖ مرفوض من المدير",IF(I4427&lt;&gt;"موافق","⏳ بانتظار موافقة المدير",IF(K4427&lt;&gt;"نعم","⚠ غير مسوى مع الحسابات","✔ معتمد ومسوى")))))))))</f>
        <v/>
      </c>
      <c r="R4427">
        <f>N(R4426)+IF(A4427="عهدة",1,0)</f>
        <v/>
      </c>
      <c r="S4427">
        <f>IF(C4427="","",IF(AND(C4427&gt;=DATE(2026,9,1),C4427&lt;=DATE(2027,8,31)),(YEAR(C4427)-2026)*12+MONTH(C4427)-8,""))</f>
        <v/>
      </c>
      <c r="T4427">
        <f>IF(AND(A4427="مصروف",R4427&gt;0,I4427="موافق",S4427&lt;&gt;"",H4427&lt;&gt;""),N(G4427),0)</f>
        <v/>
      </c>
    </row>
    <row r="4428">
      <c r="A4428" s="19" t="n"/>
      <c r="B4428" s="20">
        <f>IF(A4428="","",IF(R4428=0,"⚠ أضف سطر عهدة أولًا","DMT-"&amp;TEXT(R4428,"000")))</f>
        <v/>
      </c>
      <c r="C4428" s="21" t="n"/>
      <c r="D4428" s="20">
        <f>IF(C4428="","",IF(S4428="","خارج السنة المالية",INDEX(القوائم!$D$2:$D$13,S4428)))</f>
        <v/>
      </c>
      <c r="E4428" s="22" t="n"/>
      <c r="F4428" s="23" t="n"/>
      <c r="G4428" s="23" t="n"/>
      <c r="H4428" s="22" t="n"/>
      <c r="I4428" s="19" t="n"/>
      <c r="J4428" s="21" t="n"/>
      <c r="K4428" s="19" t="n"/>
      <c r="L4428" s="19" t="n"/>
      <c r="M4428" s="21" t="n"/>
      <c r="N4428" s="22" t="n"/>
      <c r="O4428" s="24">
        <f>IF(A4428&lt;&gt;"عهدة","",SUMIFS($G$8:$G$5007,$B$8:$B$5007,B4428,$A$8:$A$5007,"مصروف",$I$8:$I$5007,"&lt;&gt;مرفوض"))</f>
        <v/>
      </c>
      <c r="P4428" s="25">
        <f>IF(A4428&lt;&gt;"عهدة","",N(F4428)-O4428)</f>
        <v/>
      </c>
      <c r="Q4428" s="26">
        <f>IF(A4428="","",IF(A4428="عهدة",IF(N(F4428)=0,"⚠ أدخل قيمة العهدة",IF(P4428&lt;0,"⛔ عجز / زيادة مصروفات "&amp;TEXT(-P4428,"#,##0"),IF(COUNTIFS($B$8:$B$5007,B4428,$A$8:$A$5007,"مصروف",$I$8:$I$5007,"&lt;&gt;مرفوض",$K$8:$K$5007,"&lt;&gt;نعم")&gt;0,"⚠ "&amp;COUNTIFS($B$8:$B$5007,B4428,$A$8:$A$5007,"مصروف",$I$8:$I$5007,"&lt;&gt;مرفوض",$K$8:$K$5007,"&lt;&gt;نعم")&amp;" مصروف غير مسوى",IF(L4428="تمت التسوية",IF(P4428=0,"✔ متوازنة وتمت التسوية","✔ تمت التسوية – متبقي "&amp;TEXT(P4428,"#,##0")),IF(P4428&gt;0,"متبقي "&amp;TEXT(P4428,"#,##0"),"✔ متوازنة"))))),IF(R4428=0,"⚠ أضف سطر عهدة أولًا",IF(OR(C4428="",N(G4428)=0),"⚠ أكمل التاريخ والقيمة",IF(S4428="","⚠ التاريخ خارج السنة المالية",IF(H4428="","⚠ اختر بند الموازنة",IF(I4428="مرفوض","✖ مرفوض من المدير",IF(I4428&lt;&gt;"موافق","⏳ بانتظار موافقة المدير",IF(K4428&lt;&gt;"نعم","⚠ غير مسوى مع الحسابات","✔ معتمد ومسوى")))))))))</f>
        <v/>
      </c>
      <c r="R4428">
        <f>N(R4427)+IF(A4428="عهدة",1,0)</f>
        <v/>
      </c>
      <c r="S4428">
        <f>IF(C4428="","",IF(AND(C4428&gt;=DATE(2026,9,1),C4428&lt;=DATE(2027,8,31)),(YEAR(C4428)-2026)*12+MONTH(C4428)-8,""))</f>
        <v/>
      </c>
      <c r="T4428">
        <f>IF(AND(A4428="مصروف",R4428&gt;0,I4428="موافق",S4428&lt;&gt;"",H4428&lt;&gt;""),N(G4428),0)</f>
        <v/>
      </c>
    </row>
    <row r="4429">
      <c r="A4429" s="19" t="n"/>
      <c r="B4429" s="20">
        <f>IF(A4429="","",IF(R4429=0,"⚠ أضف سطر عهدة أولًا","DMT-"&amp;TEXT(R4429,"000")))</f>
        <v/>
      </c>
      <c r="C4429" s="21" t="n"/>
      <c r="D4429" s="20">
        <f>IF(C4429="","",IF(S4429="","خارج السنة المالية",INDEX(القوائم!$D$2:$D$13,S4429)))</f>
        <v/>
      </c>
      <c r="E4429" s="22" t="n"/>
      <c r="F4429" s="23" t="n"/>
      <c r="G4429" s="23" t="n"/>
      <c r="H4429" s="22" t="n"/>
      <c r="I4429" s="19" t="n"/>
      <c r="J4429" s="21" t="n"/>
      <c r="K4429" s="19" t="n"/>
      <c r="L4429" s="19" t="n"/>
      <c r="M4429" s="21" t="n"/>
      <c r="N4429" s="22" t="n"/>
      <c r="O4429" s="24">
        <f>IF(A4429&lt;&gt;"عهدة","",SUMIFS($G$8:$G$5007,$B$8:$B$5007,B4429,$A$8:$A$5007,"مصروف",$I$8:$I$5007,"&lt;&gt;مرفوض"))</f>
        <v/>
      </c>
      <c r="P4429" s="25">
        <f>IF(A4429&lt;&gt;"عهدة","",N(F4429)-O4429)</f>
        <v/>
      </c>
      <c r="Q4429" s="26">
        <f>IF(A4429="","",IF(A4429="عهدة",IF(N(F4429)=0,"⚠ أدخل قيمة العهدة",IF(P4429&lt;0,"⛔ عجز / زيادة مصروفات "&amp;TEXT(-P4429,"#,##0"),IF(COUNTIFS($B$8:$B$5007,B4429,$A$8:$A$5007,"مصروف",$I$8:$I$5007,"&lt;&gt;مرفوض",$K$8:$K$5007,"&lt;&gt;نعم")&gt;0,"⚠ "&amp;COUNTIFS($B$8:$B$5007,B4429,$A$8:$A$5007,"مصروف",$I$8:$I$5007,"&lt;&gt;مرفوض",$K$8:$K$5007,"&lt;&gt;نعم")&amp;" مصروف غير مسوى",IF(L4429="تمت التسوية",IF(P4429=0,"✔ متوازنة وتمت التسوية","✔ تمت التسوية – متبقي "&amp;TEXT(P4429,"#,##0")),IF(P4429&gt;0,"متبقي "&amp;TEXT(P4429,"#,##0"),"✔ متوازنة"))))),IF(R4429=0,"⚠ أضف سطر عهدة أولًا",IF(OR(C4429="",N(G4429)=0),"⚠ أكمل التاريخ والقيمة",IF(S4429="","⚠ التاريخ خارج السنة المالية",IF(H4429="","⚠ اختر بند الموازنة",IF(I4429="مرفوض","✖ مرفوض من المدير",IF(I4429&lt;&gt;"موافق","⏳ بانتظار موافقة المدير",IF(K4429&lt;&gt;"نعم","⚠ غير مسوى مع الحسابات","✔ معتمد ومسوى")))))))))</f>
        <v/>
      </c>
      <c r="R4429">
        <f>N(R4428)+IF(A4429="عهدة",1,0)</f>
        <v/>
      </c>
      <c r="S4429">
        <f>IF(C4429="","",IF(AND(C4429&gt;=DATE(2026,9,1),C4429&lt;=DATE(2027,8,31)),(YEAR(C4429)-2026)*12+MONTH(C4429)-8,""))</f>
        <v/>
      </c>
      <c r="T4429">
        <f>IF(AND(A4429="مصروف",R4429&gt;0,I4429="موافق",S4429&lt;&gt;"",H4429&lt;&gt;""),N(G4429),0)</f>
        <v/>
      </c>
    </row>
    <row r="4430">
      <c r="A4430" s="19" t="n"/>
      <c r="B4430" s="20">
        <f>IF(A4430="","",IF(R4430=0,"⚠ أضف سطر عهدة أولًا","DMT-"&amp;TEXT(R4430,"000")))</f>
        <v/>
      </c>
      <c r="C4430" s="21" t="n"/>
      <c r="D4430" s="20">
        <f>IF(C4430="","",IF(S4430="","خارج السنة المالية",INDEX(القوائم!$D$2:$D$13,S4430)))</f>
        <v/>
      </c>
      <c r="E4430" s="22" t="n"/>
      <c r="F4430" s="23" t="n"/>
      <c r="G4430" s="23" t="n"/>
      <c r="H4430" s="22" t="n"/>
      <c r="I4430" s="19" t="n"/>
      <c r="J4430" s="21" t="n"/>
      <c r="K4430" s="19" t="n"/>
      <c r="L4430" s="19" t="n"/>
      <c r="M4430" s="21" t="n"/>
      <c r="N4430" s="22" t="n"/>
      <c r="O4430" s="24">
        <f>IF(A4430&lt;&gt;"عهدة","",SUMIFS($G$8:$G$5007,$B$8:$B$5007,B4430,$A$8:$A$5007,"مصروف",$I$8:$I$5007,"&lt;&gt;مرفوض"))</f>
        <v/>
      </c>
      <c r="P4430" s="25">
        <f>IF(A4430&lt;&gt;"عهدة","",N(F4430)-O4430)</f>
        <v/>
      </c>
      <c r="Q4430" s="26">
        <f>IF(A4430="","",IF(A4430="عهدة",IF(N(F4430)=0,"⚠ أدخل قيمة العهدة",IF(P4430&lt;0,"⛔ عجز / زيادة مصروفات "&amp;TEXT(-P4430,"#,##0"),IF(COUNTIFS($B$8:$B$5007,B4430,$A$8:$A$5007,"مصروف",$I$8:$I$5007,"&lt;&gt;مرفوض",$K$8:$K$5007,"&lt;&gt;نعم")&gt;0,"⚠ "&amp;COUNTIFS($B$8:$B$5007,B4430,$A$8:$A$5007,"مصروف",$I$8:$I$5007,"&lt;&gt;مرفوض",$K$8:$K$5007,"&lt;&gt;نعم")&amp;" مصروف غير مسوى",IF(L4430="تمت التسوية",IF(P4430=0,"✔ متوازنة وتمت التسوية","✔ تمت التسوية – متبقي "&amp;TEXT(P4430,"#,##0")),IF(P4430&gt;0,"متبقي "&amp;TEXT(P4430,"#,##0"),"✔ متوازنة"))))),IF(R4430=0,"⚠ أضف سطر عهدة أولًا",IF(OR(C4430="",N(G4430)=0),"⚠ أكمل التاريخ والقيمة",IF(S4430="","⚠ التاريخ خارج السنة المالية",IF(H4430="","⚠ اختر بند الموازنة",IF(I4430="مرفوض","✖ مرفوض من المدير",IF(I4430&lt;&gt;"موافق","⏳ بانتظار موافقة المدير",IF(K4430&lt;&gt;"نعم","⚠ غير مسوى مع الحسابات","✔ معتمد ومسوى")))))))))</f>
        <v/>
      </c>
      <c r="R4430">
        <f>N(R4429)+IF(A4430="عهدة",1,0)</f>
        <v/>
      </c>
      <c r="S4430">
        <f>IF(C4430="","",IF(AND(C4430&gt;=DATE(2026,9,1),C4430&lt;=DATE(2027,8,31)),(YEAR(C4430)-2026)*12+MONTH(C4430)-8,""))</f>
        <v/>
      </c>
      <c r="T4430">
        <f>IF(AND(A4430="مصروف",R4430&gt;0,I4430="موافق",S4430&lt;&gt;"",H4430&lt;&gt;""),N(G4430),0)</f>
        <v/>
      </c>
    </row>
    <row r="4431">
      <c r="A4431" s="19" t="n"/>
      <c r="B4431" s="20">
        <f>IF(A4431="","",IF(R4431=0,"⚠ أضف سطر عهدة أولًا","DMT-"&amp;TEXT(R4431,"000")))</f>
        <v/>
      </c>
      <c r="C4431" s="21" t="n"/>
      <c r="D4431" s="20">
        <f>IF(C4431="","",IF(S4431="","خارج السنة المالية",INDEX(القوائم!$D$2:$D$13,S4431)))</f>
        <v/>
      </c>
      <c r="E4431" s="22" t="n"/>
      <c r="F4431" s="23" t="n"/>
      <c r="G4431" s="23" t="n"/>
      <c r="H4431" s="22" t="n"/>
      <c r="I4431" s="19" t="n"/>
      <c r="J4431" s="21" t="n"/>
      <c r="K4431" s="19" t="n"/>
      <c r="L4431" s="19" t="n"/>
      <c r="M4431" s="21" t="n"/>
      <c r="N4431" s="22" t="n"/>
      <c r="O4431" s="24">
        <f>IF(A4431&lt;&gt;"عهدة","",SUMIFS($G$8:$G$5007,$B$8:$B$5007,B4431,$A$8:$A$5007,"مصروف",$I$8:$I$5007,"&lt;&gt;مرفوض"))</f>
        <v/>
      </c>
      <c r="P4431" s="25">
        <f>IF(A4431&lt;&gt;"عهدة","",N(F4431)-O4431)</f>
        <v/>
      </c>
      <c r="Q4431" s="26">
        <f>IF(A4431="","",IF(A4431="عهدة",IF(N(F4431)=0,"⚠ أدخل قيمة العهدة",IF(P4431&lt;0,"⛔ عجز / زيادة مصروفات "&amp;TEXT(-P4431,"#,##0"),IF(COUNTIFS($B$8:$B$5007,B4431,$A$8:$A$5007,"مصروف",$I$8:$I$5007,"&lt;&gt;مرفوض",$K$8:$K$5007,"&lt;&gt;نعم")&gt;0,"⚠ "&amp;COUNTIFS($B$8:$B$5007,B4431,$A$8:$A$5007,"مصروف",$I$8:$I$5007,"&lt;&gt;مرفوض",$K$8:$K$5007,"&lt;&gt;نعم")&amp;" مصروف غير مسوى",IF(L4431="تمت التسوية",IF(P4431=0,"✔ متوازنة وتمت التسوية","✔ تمت التسوية – متبقي "&amp;TEXT(P4431,"#,##0")),IF(P4431&gt;0,"متبقي "&amp;TEXT(P4431,"#,##0"),"✔ متوازنة"))))),IF(R4431=0,"⚠ أضف سطر عهدة أولًا",IF(OR(C4431="",N(G4431)=0),"⚠ أكمل التاريخ والقيمة",IF(S4431="","⚠ التاريخ خارج السنة المالية",IF(H4431="","⚠ اختر بند الموازنة",IF(I4431="مرفوض","✖ مرفوض من المدير",IF(I4431&lt;&gt;"موافق","⏳ بانتظار موافقة المدير",IF(K4431&lt;&gt;"نعم","⚠ غير مسوى مع الحسابات","✔ معتمد ومسوى")))))))))</f>
        <v/>
      </c>
      <c r="R4431">
        <f>N(R4430)+IF(A4431="عهدة",1,0)</f>
        <v/>
      </c>
      <c r="S4431">
        <f>IF(C4431="","",IF(AND(C4431&gt;=DATE(2026,9,1),C4431&lt;=DATE(2027,8,31)),(YEAR(C4431)-2026)*12+MONTH(C4431)-8,""))</f>
        <v/>
      </c>
      <c r="T4431">
        <f>IF(AND(A4431="مصروف",R4431&gt;0,I4431="موافق",S4431&lt;&gt;"",H4431&lt;&gt;""),N(G4431),0)</f>
        <v/>
      </c>
    </row>
    <row r="4432">
      <c r="A4432" s="19" t="n"/>
      <c r="B4432" s="20">
        <f>IF(A4432="","",IF(R4432=0,"⚠ أضف سطر عهدة أولًا","DMT-"&amp;TEXT(R4432,"000")))</f>
        <v/>
      </c>
      <c r="C4432" s="21" t="n"/>
      <c r="D4432" s="20">
        <f>IF(C4432="","",IF(S4432="","خارج السنة المالية",INDEX(القوائم!$D$2:$D$13,S4432)))</f>
        <v/>
      </c>
      <c r="E4432" s="22" t="n"/>
      <c r="F4432" s="23" t="n"/>
      <c r="G4432" s="23" t="n"/>
      <c r="H4432" s="22" t="n"/>
      <c r="I4432" s="19" t="n"/>
      <c r="J4432" s="21" t="n"/>
      <c r="K4432" s="19" t="n"/>
      <c r="L4432" s="19" t="n"/>
      <c r="M4432" s="21" t="n"/>
      <c r="N4432" s="22" t="n"/>
      <c r="O4432" s="24">
        <f>IF(A4432&lt;&gt;"عهدة","",SUMIFS($G$8:$G$5007,$B$8:$B$5007,B4432,$A$8:$A$5007,"مصروف",$I$8:$I$5007,"&lt;&gt;مرفوض"))</f>
        <v/>
      </c>
      <c r="P4432" s="25">
        <f>IF(A4432&lt;&gt;"عهدة","",N(F4432)-O4432)</f>
        <v/>
      </c>
      <c r="Q4432" s="26">
        <f>IF(A4432="","",IF(A4432="عهدة",IF(N(F4432)=0,"⚠ أدخل قيمة العهدة",IF(P4432&lt;0,"⛔ عجز / زيادة مصروفات "&amp;TEXT(-P4432,"#,##0"),IF(COUNTIFS($B$8:$B$5007,B4432,$A$8:$A$5007,"مصروف",$I$8:$I$5007,"&lt;&gt;مرفوض",$K$8:$K$5007,"&lt;&gt;نعم")&gt;0,"⚠ "&amp;COUNTIFS($B$8:$B$5007,B4432,$A$8:$A$5007,"مصروف",$I$8:$I$5007,"&lt;&gt;مرفوض",$K$8:$K$5007,"&lt;&gt;نعم")&amp;" مصروف غير مسوى",IF(L4432="تمت التسوية",IF(P4432=0,"✔ متوازنة وتمت التسوية","✔ تمت التسوية – متبقي "&amp;TEXT(P4432,"#,##0")),IF(P4432&gt;0,"متبقي "&amp;TEXT(P4432,"#,##0"),"✔ متوازنة"))))),IF(R4432=0,"⚠ أضف سطر عهدة أولًا",IF(OR(C4432="",N(G4432)=0),"⚠ أكمل التاريخ والقيمة",IF(S4432="","⚠ التاريخ خارج السنة المالية",IF(H4432="","⚠ اختر بند الموازنة",IF(I4432="مرفوض","✖ مرفوض من المدير",IF(I4432&lt;&gt;"موافق","⏳ بانتظار موافقة المدير",IF(K4432&lt;&gt;"نعم","⚠ غير مسوى مع الحسابات","✔ معتمد ومسوى")))))))))</f>
        <v/>
      </c>
      <c r="R4432">
        <f>N(R4431)+IF(A4432="عهدة",1,0)</f>
        <v/>
      </c>
      <c r="S4432">
        <f>IF(C4432="","",IF(AND(C4432&gt;=DATE(2026,9,1),C4432&lt;=DATE(2027,8,31)),(YEAR(C4432)-2026)*12+MONTH(C4432)-8,""))</f>
        <v/>
      </c>
      <c r="T4432">
        <f>IF(AND(A4432="مصروف",R4432&gt;0,I4432="موافق",S4432&lt;&gt;"",H4432&lt;&gt;""),N(G4432),0)</f>
        <v/>
      </c>
    </row>
    <row r="4433">
      <c r="A4433" s="19" t="n"/>
      <c r="B4433" s="20">
        <f>IF(A4433="","",IF(R4433=0,"⚠ أضف سطر عهدة أولًا","DMT-"&amp;TEXT(R4433,"000")))</f>
        <v/>
      </c>
      <c r="C4433" s="21" t="n"/>
      <c r="D4433" s="20">
        <f>IF(C4433="","",IF(S4433="","خارج السنة المالية",INDEX(القوائم!$D$2:$D$13,S4433)))</f>
        <v/>
      </c>
      <c r="E4433" s="22" t="n"/>
      <c r="F4433" s="23" t="n"/>
      <c r="G4433" s="23" t="n"/>
      <c r="H4433" s="22" t="n"/>
      <c r="I4433" s="19" t="n"/>
      <c r="J4433" s="21" t="n"/>
      <c r="K4433" s="19" t="n"/>
      <c r="L4433" s="19" t="n"/>
      <c r="M4433" s="21" t="n"/>
      <c r="N4433" s="22" t="n"/>
      <c r="O4433" s="24">
        <f>IF(A4433&lt;&gt;"عهدة","",SUMIFS($G$8:$G$5007,$B$8:$B$5007,B4433,$A$8:$A$5007,"مصروف",$I$8:$I$5007,"&lt;&gt;مرفوض"))</f>
        <v/>
      </c>
      <c r="P4433" s="25">
        <f>IF(A4433&lt;&gt;"عهدة","",N(F4433)-O4433)</f>
        <v/>
      </c>
      <c r="Q4433" s="26">
        <f>IF(A4433="","",IF(A4433="عهدة",IF(N(F4433)=0,"⚠ أدخل قيمة العهدة",IF(P4433&lt;0,"⛔ عجز / زيادة مصروفات "&amp;TEXT(-P4433,"#,##0"),IF(COUNTIFS($B$8:$B$5007,B4433,$A$8:$A$5007,"مصروف",$I$8:$I$5007,"&lt;&gt;مرفوض",$K$8:$K$5007,"&lt;&gt;نعم")&gt;0,"⚠ "&amp;COUNTIFS($B$8:$B$5007,B4433,$A$8:$A$5007,"مصروف",$I$8:$I$5007,"&lt;&gt;مرفوض",$K$8:$K$5007,"&lt;&gt;نعم")&amp;" مصروف غير مسوى",IF(L4433="تمت التسوية",IF(P4433=0,"✔ متوازنة وتمت التسوية","✔ تمت التسوية – متبقي "&amp;TEXT(P4433,"#,##0")),IF(P4433&gt;0,"متبقي "&amp;TEXT(P4433,"#,##0"),"✔ متوازنة"))))),IF(R4433=0,"⚠ أضف سطر عهدة أولًا",IF(OR(C4433="",N(G4433)=0),"⚠ أكمل التاريخ والقيمة",IF(S4433="","⚠ التاريخ خارج السنة المالية",IF(H4433="","⚠ اختر بند الموازنة",IF(I4433="مرفوض","✖ مرفوض من المدير",IF(I4433&lt;&gt;"موافق","⏳ بانتظار موافقة المدير",IF(K4433&lt;&gt;"نعم","⚠ غير مسوى مع الحسابات","✔ معتمد ومسوى")))))))))</f>
        <v/>
      </c>
      <c r="R4433">
        <f>N(R4432)+IF(A4433="عهدة",1,0)</f>
        <v/>
      </c>
      <c r="S4433">
        <f>IF(C4433="","",IF(AND(C4433&gt;=DATE(2026,9,1),C4433&lt;=DATE(2027,8,31)),(YEAR(C4433)-2026)*12+MONTH(C4433)-8,""))</f>
        <v/>
      </c>
      <c r="T4433">
        <f>IF(AND(A4433="مصروف",R4433&gt;0,I4433="موافق",S4433&lt;&gt;"",H4433&lt;&gt;""),N(G4433),0)</f>
        <v/>
      </c>
    </row>
    <row r="4434">
      <c r="A4434" s="19" t="n"/>
      <c r="B4434" s="20">
        <f>IF(A4434="","",IF(R4434=0,"⚠ أضف سطر عهدة أولًا","DMT-"&amp;TEXT(R4434,"000")))</f>
        <v/>
      </c>
      <c r="C4434" s="21" t="n"/>
      <c r="D4434" s="20">
        <f>IF(C4434="","",IF(S4434="","خارج السنة المالية",INDEX(القوائم!$D$2:$D$13,S4434)))</f>
        <v/>
      </c>
      <c r="E4434" s="22" t="n"/>
      <c r="F4434" s="23" t="n"/>
      <c r="G4434" s="23" t="n"/>
      <c r="H4434" s="22" t="n"/>
      <c r="I4434" s="19" t="n"/>
      <c r="J4434" s="21" t="n"/>
      <c r="K4434" s="19" t="n"/>
      <c r="L4434" s="19" t="n"/>
      <c r="M4434" s="21" t="n"/>
      <c r="N4434" s="22" t="n"/>
      <c r="O4434" s="24">
        <f>IF(A4434&lt;&gt;"عهدة","",SUMIFS($G$8:$G$5007,$B$8:$B$5007,B4434,$A$8:$A$5007,"مصروف",$I$8:$I$5007,"&lt;&gt;مرفوض"))</f>
        <v/>
      </c>
      <c r="P4434" s="25">
        <f>IF(A4434&lt;&gt;"عهدة","",N(F4434)-O4434)</f>
        <v/>
      </c>
      <c r="Q4434" s="26">
        <f>IF(A4434="","",IF(A4434="عهدة",IF(N(F4434)=0,"⚠ أدخل قيمة العهدة",IF(P4434&lt;0,"⛔ عجز / زيادة مصروفات "&amp;TEXT(-P4434,"#,##0"),IF(COUNTIFS($B$8:$B$5007,B4434,$A$8:$A$5007,"مصروف",$I$8:$I$5007,"&lt;&gt;مرفوض",$K$8:$K$5007,"&lt;&gt;نعم")&gt;0,"⚠ "&amp;COUNTIFS($B$8:$B$5007,B4434,$A$8:$A$5007,"مصروف",$I$8:$I$5007,"&lt;&gt;مرفوض",$K$8:$K$5007,"&lt;&gt;نعم")&amp;" مصروف غير مسوى",IF(L4434="تمت التسوية",IF(P4434=0,"✔ متوازنة وتمت التسوية","✔ تمت التسوية – متبقي "&amp;TEXT(P4434,"#,##0")),IF(P4434&gt;0,"متبقي "&amp;TEXT(P4434,"#,##0"),"✔ متوازنة"))))),IF(R4434=0,"⚠ أضف سطر عهدة أولًا",IF(OR(C4434="",N(G4434)=0),"⚠ أكمل التاريخ والقيمة",IF(S4434="","⚠ التاريخ خارج السنة المالية",IF(H4434="","⚠ اختر بند الموازنة",IF(I4434="مرفوض","✖ مرفوض من المدير",IF(I4434&lt;&gt;"موافق","⏳ بانتظار موافقة المدير",IF(K4434&lt;&gt;"نعم","⚠ غير مسوى مع الحسابات","✔ معتمد ومسوى")))))))))</f>
        <v/>
      </c>
      <c r="R4434">
        <f>N(R4433)+IF(A4434="عهدة",1,0)</f>
        <v/>
      </c>
      <c r="S4434">
        <f>IF(C4434="","",IF(AND(C4434&gt;=DATE(2026,9,1),C4434&lt;=DATE(2027,8,31)),(YEAR(C4434)-2026)*12+MONTH(C4434)-8,""))</f>
        <v/>
      </c>
      <c r="T4434">
        <f>IF(AND(A4434="مصروف",R4434&gt;0,I4434="موافق",S4434&lt;&gt;"",H4434&lt;&gt;""),N(G4434),0)</f>
        <v/>
      </c>
    </row>
    <row r="4435">
      <c r="A4435" s="19" t="n"/>
      <c r="B4435" s="20">
        <f>IF(A4435="","",IF(R4435=0,"⚠ أضف سطر عهدة أولًا","DMT-"&amp;TEXT(R4435,"000")))</f>
        <v/>
      </c>
      <c r="C4435" s="21" t="n"/>
      <c r="D4435" s="20">
        <f>IF(C4435="","",IF(S4435="","خارج السنة المالية",INDEX(القوائم!$D$2:$D$13,S4435)))</f>
        <v/>
      </c>
      <c r="E4435" s="22" t="n"/>
      <c r="F4435" s="23" t="n"/>
      <c r="G4435" s="23" t="n"/>
      <c r="H4435" s="22" t="n"/>
      <c r="I4435" s="19" t="n"/>
      <c r="J4435" s="21" t="n"/>
      <c r="K4435" s="19" t="n"/>
      <c r="L4435" s="19" t="n"/>
      <c r="M4435" s="21" t="n"/>
      <c r="N4435" s="22" t="n"/>
      <c r="O4435" s="24">
        <f>IF(A4435&lt;&gt;"عهدة","",SUMIFS($G$8:$G$5007,$B$8:$B$5007,B4435,$A$8:$A$5007,"مصروف",$I$8:$I$5007,"&lt;&gt;مرفوض"))</f>
        <v/>
      </c>
      <c r="P4435" s="25">
        <f>IF(A4435&lt;&gt;"عهدة","",N(F4435)-O4435)</f>
        <v/>
      </c>
      <c r="Q4435" s="26">
        <f>IF(A4435="","",IF(A4435="عهدة",IF(N(F4435)=0,"⚠ أدخل قيمة العهدة",IF(P4435&lt;0,"⛔ عجز / زيادة مصروفات "&amp;TEXT(-P4435,"#,##0"),IF(COUNTIFS($B$8:$B$5007,B4435,$A$8:$A$5007,"مصروف",$I$8:$I$5007,"&lt;&gt;مرفوض",$K$8:$K$5007,"&lt;&gt;نعم")&gt;0,"⚠ "&amp;COUNTIFS($B$8:$B$5007,B4435,$A$8:$A$5007,"مصروف",$I$8:$I$5007,"&lt;&gt;مرفوض",$K$8:$K$5007,"&lt;&gt;نعم")&amp;" مصروف غير مسوى",IF(L4435="تمت التسوية",IF(P4435=0,"✔ متوازنة وتمت التسوية","✔ تمت التسوية – متبقي "&amp;TEXT(P4435,"#,##0")),IF(P4435&gt;0,"متبقي "&amp;TEXT(P4435,"#,##0"),"✔ متوازنة"))))),IF(R4435=0,"⚠ أضف سطر عهدة أولًا",IF(OR(C4435="",N(G4435)=0),"⚠ أكمل التاريخ والقيمة",IF(S4435="","⚠ التاريخ خارج السنة المالية",IF(H4435="","⚠ اختر بند الموازنة",IF(I4435="مرفوض","✖ مرفوض من المدير",IF(I4435&lt;&gt;"موافق","⏳ بانتظار موافقة المدير",IF(K4435&lt;&gt;"نعم","⚠ غير مسوى مع الحسابات","✔ معتمد ومسوى")))))))))</f>
        <v/>
      </c>
      <c r="R4435">
        <f>N(R4434)+IF(A4435="عهدة",1,0)</f>
        <v/>
      </c>
      <c r="S4435">
        <f>IF(C4435="","",IF(AND(C4435&gt;=DATE(2026,9,1),C4435&lt;=DATE(2027,8,31)),(YEAR(C4435)-2026)*12+MONTH(C4435)-8,""))</f>
        <v/>
      </c>
      <c r="T4435">
        <f>IF(AND(A4435="مصروف",R4435&gt;0,I4435="موافق",S4435&lt;&gt;"",H4435&lt;&gt;""),N(G4435),0)</f>
        <v/>
      </c>
    </row>
    <row r="4436">
      <c r="A4436" s="19" t="n"/>
      <c r="B4436" s="20">
        <f>IF(A4436="","",IF(R4436=0,"⚠ أضف سطر عهدة أولًا","DMT-"&amp;TEXT(R4436,"000")))</f>
        <v/>
      </c>
      <c r="C4436" s="21" t="n"/>
      <c r="D4436" s="20">
        <f>IF(C4436="","",IF(S4436="","خارج السنة المالية",INDEX(القوائم!$D$2:$D$13,S4436)))</f>
        <v/>
      </c>
      <c r="E4436" s="22" t="n"/>
      <c r="F4436" s="23" t="n"/>
      <c r="G4436" s="23" t="n"/>
      <c r="H4436" s="22" t="n"/>
      <c r="I4436" s="19" t="n"/>
      <c r="J4436" s="21" t="n"/>
      <c r="K4436" s="19" t="n"/>
      <c r="L4436" s="19" t="n"/>
      <c r="M4436" s="21" t="n"/>
      <c r="N4436" s="22" t="n"/>
      <c r="O4436" s="24">
        <f>IF(A4436&lt;&gt;"عهدة","",SUMIFS($G$8:$G$5007,$B$8:$B$5007,B4436,$A$8:$A$5007,"مصروف",$I$8:$I$5007,"&lt;&gt;مرفوض"))</f>
        <v/>
      </c>
      <c r="P4436" s="25">
        <f>IF(A4436&lt;&gt;"عهدة","",N(F4436)-O4436)</f>
        <v/>
      </c>
      <c r="Q4436" s="26">
        <f>IF(A4436="","",IF(A4436="عهدة",IF(N(F4436)=0,"⚠ أدخل قيمة العهدة",IF(P4436&lt;0,"⛔ عجز / زيادة مصروفات "&amp;TEXT(-P4436,"#,##0"),IF(COUNTIFS($B$8:$B$5007,B4436,$A$8:$A$5007,"مصروف",$I$8:$I$5007,"&lt;&gt;مرفوض",$K$8:$K$5007,"&lt;&gt;نعم")&gt;0,"⚠ "&amp;COUNTIFS($B$8:$B$5007,B4436,$A$8:$A$5007,"مصروف",$I$8:$I$5007,"&lt;&gt;مرفوض",$K$8:$K$5007,"&lt;&gt;نعم")&amp;" مصروف غير مسوى",IF(L4436="تمت التسوية",IF(P4436=0,"✔ متوازنة وتمت التسوية","✔ تمت التسوية – متبقي "&amp;TEXT(P4436,"#,##0")),IF(P4436&gt;0,"متبقي "&amp;TEXT(P4436,"#,##0"),"✔ متوازنة"))))),IF(R4436=0,"⚠ أضف سطر عهدة أولًا",IF(OR(C4436="",N(G4436)=0),"⚠ أكمل التاريخ والقيمة",IF(S4436="","⚠ التاريخ خارج السنة المالية",IF(H4436="","⚠ اختر بند الموازنة",IF(I4436="مرفوض","✖ مرفوض من المدير",IF(I4436&lt;&gt;"موافق","⏳ بانتظار موافقة المدير",IF(K4436&lt;&gt;"نعم","⚠ غير مسوى مع الحسابات","✔ معتمد ومسوى")))))))))</f>
        <v/>
      </c>
      <c r="R4436">
        <f>N(R4435)+IF(A4436="عهدة",1,0)</f>
        <v/>
      </c>
      <c r="S4436">
        <f>IF(C4436="","",IF(AND(C4436&gt;=DATE(2026,9,1),C4436&lt;=DATE(2027,8,31)),(YEAR(C4436)-2026)*12+MONTH(C4436)-8,""))</f>
        <v/>
      </c>
      <c r="T4436">
        <f>IF(AND(A4436="مصروف",R4436&gt;0,I4436="موافق",S4436&lt;&gt;"",H4436&lt;&gt;""),N(G4436),0)</f>
        <v/>
      </c>
    </row>
    <row r="4437">
      <c r="A4437" s="19" t="n"/>
      <c r="B4437" s="20">
        <f>IF(A4437="","",IF(R4437=0,"⚠ أضف سطر عهدة أولًا","DMT-"&amp;TEXT(R4437,"000")))</f>
        <v/>
      </c>
      <c r="C4437" s="21" t="n"/>
      <c r="D4437" s="20">
        <f>IF(C4437="","",IF(S4437="","خارج السنة المالية",INDEX(القوائم!$D$2:$D$13,S4437)))</f>
        <v/>
      </c>
      <c r="E4437" s="22" t="n"/>
      <c r="F4437" s="23" t="n"/>
      <c r="G4437" s="23" t="n"/>
      <c r="H4437" s="22" t="n"/>
      <c r="I4437" s="19" t="n"/>
      <c r="J4437" s="21" t="n"/>
      <c r="K4437" s="19" t="n"/>
      <c r="L4437" s="19" t="n"/>
      <c r="M4437" s="21" t="n"/>
      <c r="N4437" s="22" t="n"/>
      <c r="O4437" s="24">
        <f>IF(A4437&lt;&gt;"عهدة","",SUMIFS($G$8:$G$5007,$B$8:$B$5007,B4437,$A$8:$A$5007,"مصروف",$I$8:$I$5007,"&lt;&gt;مرفوض"))</f>
        <v/>
      </c>
      <c r="P4437" s="25">
        <f>IF(A4437&lt;&gt;"عهدة","",N(F4437)-O4437)</f>
        <v/>
      </c>
      <c r="Q4437" s="26">
        <f>IF(A4437="","",IF(A4437="عهدة",IF(N(F4437)=0,"⚠ أدخل قيمة العهدة",IF(P4437&lt;0,"⛔ عجز / زيادة مصروفات "&amp;TEXT(-P4437,"#,##0"),IF(COUNTIFS($B$8:$B$5007,B4437,$A$8:$A$5007,"مصروف",$I$8:$I$5007,"&lt;&gt;مرفوض",$K$8:$K$5007,"&lt;&gt;نعم")&gt;0,"⚠ "&amp;COUNTIFS($B$8:$B$5007,B4437,$A$8:$A$5007,"مصروف",$I$8:$I$5007,"&lt;&gt;مرفوض",$K$8:$K$5007,"&lt;&gt;نعم")&amp;" مصروف غير مسوى",IF(L4437="تمت التسوية",IF(P4437=0,"✔ متوازنة وتمت التسوية","✔ تمت التسوية – متبقي "&amp;TEXT(P4437,"#,##0")),IF(P4437&gt;0,"متبقي "&amp;TEXT(P4437,"#,##0"),"✔ متوازنة"))))),IF(R4437=0,"⚠ أضف سطر عهدة أولًا",IF(OR(C4437="",N(G4437)=0),"⚠ أكمل التاريخ والقيمة",IF(S4437="","⚠ التاريخ خارج السنة المالية",IF(H4437="","⚠ اختر بند الموازنة",IF(I4437="مرفوض","✖ مرفوض من المدير",IF(I4437&lt;&gt;"موافق","⏳ بانتظار موافقة المدير",IF(K4437&lt;&gt;"نعم","⚠ غير مسوى مع الحسابات","✔ معتمد ومسوى")))))))))</f>
        <v/>
      </c>
      <c r="R4437">
        <f>N(R4436)+IF(A4437="عهدة",1,0)</f>
        <v/>
      </c>
      <c r="S4437">
        <f>IF(C4437="","",IF(AND(C4437&gt;=DATE(2026,9,1),C4437&lt;=DATE(2027,8,31)),(YEAR(C4437)-2026)*12+MONTH(C4437)-8,""))</f>
        <v/>
      </c>
      <c r="T4437">
        <f>IF(AND(A4437="مصروف",R4437&gt;0,I4437="موافق",S4437&lt;&gt;"",H4437&lt;&gt;""),N(G4437),0)</f>
        <v/>
      </c>
    </row>
    <row r="4438">
      <c r="A4438" s="19" t="n"/>
      <c r="B4438" s="20">
        <f>IF(A4438="","",IF(R4438=0,"⚠ أضف سطر عهدة أولًا","DMT-"&amp;TEXT(R4438,"000")))</f>
        <v/>
      </c>
      <c r="C4438" s="21" t="n"/>
      <c r="D4438" s="20">
        <f>IF(C4438="","",IF(S4438="","خارج السنة المالية",INDEX(القوائم!$D$2:$D$13,S4438)))</f>
        <v/>
      </c>
      <c r="E4438" s="22" t="n"/>
      <c r="F4438" s="23" t="n"/>
      <c r="G4438" s="23" t="n"/>
      <c r="H4438" s="22" t="n"/>
      <c r="I4438" s="19" t="n"/>
      <c r="J4438" s="21" t="n"/>
      <c r="K4438" s="19" t="n"/>
      <c r="L4438" s="19" t="n"/>
      <c r="M4438" s="21" t="n"/>
      <c r="N4438" s="22" t="n"/>
      <c r="O4438" s="24">
        <f>IF(A4438&lt;&gt;"عهدة","",SUMIFS($G$8:$G$5007,$B$8:$B$5007,B4438,$A$8:$A$5007,"مصروف",$I$8:$I$5007,"&lt;&gt;مرفوض"))</f>
        <v/>
      </c>
      <c r="P4438" s="25">
        <f>IF(A4438&lt;&gt;"عهدة","",N(F4438)-O4438)</f>
        <v/>
      </c>
      <c r="Q4438" s="26">
        <f>IF(A4438="","",IF(A4438="عهدة",IF(N(F4438)=0,"⚠ أدخل قيمة العهدة",IF(P4438&lt;0,"⛔ عجز / زيادة مصروفات "&amp;TEXT(-P4438,"#,##0"),IF(COUNTIFS($B$8:$B$5007,B4438,$A$8:$A$5007,"مصروف",$I$8:$I$5007,"&lt;&gt;مرفوض",$K$8:$K$5007,"&lt;&gt;نعم")&gt;0,"⚠ "&amp;COUNTIFS($B$8:$B$5007,B4438,$A$8:$A$5007,"مصروف",$I$8:$I$5007,"&lt;&gt;مرفوض",$K$8:$K$5007,"&lt;&gt;نعم")&amp;" مصروف غير مسوى",IF(L4438="تمت التسوية",IF(P4438=0,"✔ متوازنة وتمت التسوية","✔ تمت التسوية – متبقي "&amp;TEXT(P4438,"#,##0")),IF(P4438&gt;0,"متبقي "&amp;TEXT(P4438,"#,##0"),"✔ متوازنة"))))),IF(R4438=0,"⚠ أضف سطر عهدة أولًا",IF(OR(C4438="",N(G4438)=0),"⚠ أكمل التاريخ والقيمة",IF(S4438="","⚠ التاريخ خارج السنة المالية",IF(H4438="","⚠ اختر بند الموازنة",IF(I4438="مرفوض","✖ مرفوض من المدير",IF(I4438&lt;&gt;"موافق","⏳ بانتظار موافقة المدير",IF(K4438&lt;&gt;"نعم","⚠ غير مسوى مع الحسابات","✔ معتمد ومسوى")))))))))</f>
        <v/>
      </c>
      <c r="R4438">
        <f>N(R4437)+IF(A4438="عهدة",1,0)</f>
        <v/>
      </c>
      <c r="S4438">
        <f>IF(C4438="","",IF(AND(C4438&gt;=DATE(2026,9,1),C4438&lt;=DATE(2027,8,31)),(YEAR(C4438)-2026)*12+MONTH(C4438)-8,""))</f>
        <v/>
      </c>
      <c r="T4438">
        <f>IF(AND(A4438="مصروف",R4438&gt;0,I4438="موافق",S4438&lt;&gt;"",H4438&lt;&gt;""),N(G4438),0)</f>
        <v/>
      </c>
    </row>
    <row r="4439">
      <c r="A4439" s="19" t="n"/>
      <c r="B4439" s="20">
        <f>IF(A4439="","",IF(R4439=0,"⚠ أضف سطر عهدة أولًا","DMT-"&amp;TEXT(R4439,"000")))</f>
        <v/>
      </c>
      <c r="C4439" s="21" t="n"/>
      <c r="D4439" s="20">
        <f>IF(C4439="","",IF(S4439="","خارج السنة المالية",INDEX(القوائم!$D$2:$D$13,S4439)))</f>
        <v/>
      </c>
      <c r="E4439" s="22" t="n"/>
      <c r="F4439" s="23" t="n"/>
      <c r="G4439" s="23" t="n"/>
      <c r="H4439" s="22" t="n"/>
      <c r="I4439" s="19" t="n"/>
      <c r="J4439" s="21" t="n"/>
      <c r="K4439" s="19" t="n"/>
      <c r="L4439" s="19" t="n"/>
      <c r="M4439" s="21" t="n"/>
      <c r="N4439" s="22" t="n"/>
      <c r="O4439" s="24">
        <f>IF(A4439&lt;&gt;"عهدة","",SUMIFS($G$8:$G$5007,$B$8:$B$5007,B4439,$A$8:$A$5007,"مصروف",$I$8:$I$5007,"&lt;&gt;مرفوض"))</f>
        <v/>
      </c>
      <c r="P4439" s="25">
        <f>IF(A4439&lt;&gt;"عهدة","",N(F4439)-O4439)</f>
        <v/>
      </c>
      <c r="Q4439" s="26">
        <f>IF(A4439="","",IF(A4439="عهدة",IF(N(F4439)=0,"⚠ أدخل قيمة العهدة",IF(P4439&lt;0,"⛔ عجز / زيادة مصروفات "&amp;TEXT(-P4439,"#,##0"),IF(COUNTIFS($B$8:$B$5007,B4439,$A$8:$A$5007,"مصروف",$I$8:$I$5007,"&lt;&gt;مرفوض",$K$8:$K$5007,"&lt;&gt;نعم")&gt;0,"⚠ "&amp;COUNTIFS($B$8:$B$5007,B4439,$A$8:$A$5007,"مصروف",$I$8:$I$5007,"&lt;&gt;مرفوض",$K$8:$K$5007,"&lt;&gt;نعم")&amp;" مصروف غير مسوى",IF(L4439="تمت التسوية",IF(P4439=0,"✔ متوازنة وتمت التسوية","✔ تمت التسوية – متبقي "&amp;TEXT(P4439,"#,##0")),IF(P4439&gt;0,"متبقي "&amp;TEXT(P4439,"#,##0"),"✔ متوازنة"))))),IF(R4439=0,"⚠ أضف سطر عهدة أولًا",IF(OR(C4439="",N(G4439)=0),"⚠ أكمل التاريخ والقيمة",IF(S4439="","⚠ التاريخ خارج السنة المالية",IF(H4439="","⚠ اختر بند الموازنة",IF(I4439="مرفوض","✖ مرفوض من المدير",IF(I4439&lt;&gt;"موافق","⏳ بانتظار موافقة المدير",IF(K4439&lt;&gt;"نعم","⚠ غير مسوى مع الحسابات","✔ معتمد ومسوى")))))))))</f>
        <v/>
      </c>
      <c r="R4439">
        <f>N(R4438)+IF(A4439="عهدة",1,0)</f>
        <v/>
      </c>
      <c r="S4439">
        <f>IF(C4439="","",IF(AND(C4439&gt;=DATE(2026,9,1),C4439&lt;=DATE(2027,8,31)),(YEAR(C4439)-2026)*12+MONTH(C4439)-8,""))</f>
        <v/>
      </c>
      <c r="T4439">
        <f>IF(AND(A4439="مصروف",R4439&gt;0,I4439="موافق",S4439&lt;&gt;"",H4439&lt;&gt;""),N(G4439),0)</f>
        <v/>
      </c>
    </row>
    <row r="4440">
      <c r="A4440" s="19" t="n"/>
      <c r="B4440" s="20">
        <f>IF(A4440="","",IF(R4440=0,"⚠ أضف سطر عهدة أولًا","DMT-"&amp;TEXT(R4440,"000")))</f>
        <v/>
      </c>
      <c r="C4440" s="21" t="n"/>
      <c r="D4440" s="20">
        <f>IF(C4440="","",IF(S4440="","خارج السنة المالية",INDEX(القوائم!$D$2:$D$13,S4440)))</f>
        <v/>
      </c>
      <c r="E4440" s="22" t="n"/>
      <c r="F4440" s="23" t="n"/>
      <c r="G4440" s="23" t="n"/>
      <c r="H4440" s="22" t="n"/>
      <c r="I4440" s="19" t="n"/>
      <c r="J4440" s="21" t="n"/>
      <c r="K4440" s="19" t="n"/>
      <c r="L4440" s="19" t="n"/>
      <c r="M4440" s="21" t="n"/>
      <c r="N4440" s="22" t="n"/>
      <c r="O4440" s="24">
        <f>IF(A4440&lt;&gt;"عهدة","",SUMIFS($G$8:$G$5007,$B$8:$B$5007,B4440,$A$8:$A$5007,"مصروف",$I$8:$I$5007,"&lt;&gt;مرفوض"))</f>
        <v/>
      </c>
      <c r="P4440" s="25">
        <f>IF(A4440&lt;&gt;"عهدة","",N(F4440)-O4440)</f>
        <v/>
      </c>
      <c r="Q4440" s="26">
        <f>IF(A4440="","",IF(A4440="عهدة",IF(N(F4440)=0,"⚠ أدخل قيمة العهدة",IF(P4440&lt;0,"⛔ عجز / زيادة مصروفات "&amp;TEXT(-P4440,"#,##0"),IF(COUNTIFS($B$8:$B$5007,B4440,$A$8:$A$5007,"مصروف",$I$8:$I$5007,"&lt;&gt;مرفوض",$K$8:$K$5007,"&lt;&gt;نعم")&gt;0,"⚠ "&amp;COUNTIFS($B$8:$B$5007,B4440,$A$8:$A$5007,"مصروف",$I$8:$I$5007,"&lt;&gt;مرفوض",$K$8:$K$5007,"&lt;&gt;نعم")&amp;" مصروف غير مسوى",IF(L4440="تمت التسوية",IF(P4440=0,"✔ متوازنة وتمت التسوية","✔ تمت التسوية – متبقي "&amp;TEXT(P4440,"#,##0")),IF(P4440&gt;0,"متبقي "&amp;TEXT(P4440,"#,##0"),"✔ متوازنة"))))),IF(R4440=0,"⚠ أضف سطر عهدة أولًا",IF(OR(C4440="",N(G4440)=0),"⚠ أكمل التاريخ والقيمة",IF(S4440="","⚠ التاريخ خارج السنة المالية",IF(H4440="","⚠ اختر بند الموازنة",IF(I4440="مرفوض","✖ مرفوض من المدير",IF(I4440&lt;&gt;"موافق","⏳ بانتظار موافقة المدير",IF(K4440&lt;&gt;"نعم","⚠ غير مسوى مع الحسابات","✔ معتمد ومسوى")))))))))</f>
        <v/>
      </c>
      <c r="R4440">
        <f>N(R4439)+IF(A4440="عهدة",1,0)</f>
        <v/>
      </c>
      <c r="S4440">
        <f>IF(C4440="","",IF(AND(C4440&gt;=DATE(2026,9,1),C4440&lt;=DATE(2027,8,31)),(YEAR(C4440)-2026)*12+MONTH(C4440)-8,""))</f>
        <v/>
      </c>
      <c r="T4440">
        <f>IF(AND(A4440="مصروف",R4440&gt;0,I4440="موافق",S4440&lt;&gt;"",H4440&lt;&gt;""),N(G4440),0)</f>
        <v/>
      </c>
    </row>
    <row r="4441">
      <c r="A4441" s="19" t="n"/>
      <c r="B4441" s="20">
        <f>IF(A4441="","",IF(R4441=0,"⚠ أضف سطر عهدة أولًا","DMT-"&amp;TEXT(R4441,"000")))</f>
        <v/>
      </c>
      <c r="C4441" s="21" t="n"/>
      <c r="D4441" s="20">
        <f>IF(C4441="","",IF(S4441="","خارج السنة المالية",INDEX(القوائم!$D$2:$D$13,S4441)))</f>
        <v/>
      </c>
      <c r="E4441" s="22" t="n"/>
      <c r="F4441" s="23" t="n"/>
      <c r="G4441" s="23" t="n"/>
      <c r="H4441" s="22" t="n"/>
      <c r="I4441" s="19" t="n"/>
      <c r="J4441" s="21" t="n"/>
      <c r="K4441" s="19" t="n"/>
      <c r="L4441" s="19" t="n"/>
      <c r="M4441" s="21" t="n"/>
      <c r="N4441" s="22" t="n"/>
      <c r="O4441" s="24">
        <f>IF(A4441&lt;&gt;"عهدة","",SUMIFS($G$8:$G$5007,$B$8:$B$5007,B4441,$A$8:$A$5007,"مصروف",$I$8:$I$5007,"&lt;&gt;مرفوض"))</f>
        <v/>
      </c>
      <c r="P4441" s="25">
        <f>IF(A4441&lt;&gt;"عهدة","",N(F4441)-O4441)</f>
        <v/>
      </c>
      <c r="Q4441" s="26">
        <f>IF(A4441="","",IF(A4441="عهدة",IF(N(F4441)=0,"⚠ أدخل قيمة العهدة",IF(P4441&lt;0,"⛔ عجز / زيادة مصروفات "&amp;TEXT(-P4441,"#,##0"),IF(COUNTIFS($B$8:$B$5007,B4441,$A$8:$A$5007,"مصروف",$I$8:$I$5007,"&lt;&gt;مرفوض",$K$8:$K$5007,"&lt;&gt;نعم")&gt;0,"⚠ "&amp;COUNTIFS($B$8:$B$5007,B4441,$A$8:$A$5007,"مصروف",$I$8:$I$5007,"&lt;&gt;مرفوض",$K$8:$K$5007,"&lt;&gt;نعم")&amp;" مصروف غير مسوى",IF(L4441="تمت التسوية",IF(P4441=0,"✔ متوازنة وتمت التسوية","✔ تمت التسوية – متبقي "&amp;TEXT(P4441,"#,##0")),IF(P4441&gt;0,"متبقي "&amp;TEXT(P4441,"#,##0"),"✔ متوازنة"))))),IF(R4441=0,"⚠ أضف سطر عهدة أولًا",IF(OR(C4441="",N(G4441)=0),"⚠ أكمل التاريخ والقيمة",IF(S4441="","⚠ التاريخ خارج السنة المالية",IF(H4441="","⚠ اختر بند الموازنة",IF(I4441="مرفوض","✖ مرفوض من المدير",IF(I4441&lt;&gt;"موافق","⏳ بانتظار موافقة المدير",IF(K4441&lt;&gt;"نعم","⚠ غير مسوى مع الحسابات","✔ معتمد ومسوى")))))))))</f>
        <v/>
      </c>
      <c r="R4441">
        <f>N(R4440)+IF(A4441="عهدة",1,0)</f>
        <v/>
      </c>
      <c r="S4441">
        <f>IF(C4441="","",IF(AND(C4441&gt;=DATE(2026,9,1),C4441&lt;=DATE(2027,8,31)),(YEAR(C4441)-2026)*12+MONTH(C4441)-8,""))</f>
        <v/>
      </c>
      <c r="T4441">
        <f>IF(AND(A4441="مصروف",R4441&gt;0,I4441="موافق",S4441&lt;&gt;"",H4441&lt;&gt;""),N(G4441),0)</f>
        <v/>
      </c>
    </row>
    <row r="4442">
      <c r="A4442" s="19" t="n"/>
      <c r="B4442" s="20">
        <f>IF(A4442="","",IF(R4442=0,"⚠ أضف سطر عهدة أولًا","DMT-"&amp;TEXT(R4442,"000")))</f>
        <v/>
      </c>
      <c r="C4442" s="21" t="n"/>
      <c r="D4442" s="20">
        <f>IF(C4442="","",IF(S4442="","خارج السنة المالية",INDEX(القوائم!$D$2:$D$13,S4442)))</f>
        <v/>
      </c>
      <c r="E4442" s="22" t="n"/>
      <c r="F4442" s="23" t="n"/>
      <c r="G4442" s="23" t="n"/>
      <c r="H4442" s="22" t="n"/>
      <c r="I4442" s="19" t="n"/>
      <c r="J4442" s="21" t="n"/>
      <c r="K4442" s="19" t="n"/>
      <c r="L4442" s="19" t="n"/>
      <c r="M4442" s="21" t="n"/>
      <c r="N4442" s="22" t="n"/>
      <c r="O4442" s="24">
        <f>IF(A4442&lt;&gt;"عهدة","",SUMIFS($G$8:$G$5007,$B$8:$B$5007,B4442,$A$8:$A$5007,"مصروف",$I$8:$I$5007,"&lt;&gt;مرفوض"))</f>
        <v/>
      </c>
      <c r="P4442" s="25">
        <f>IF(A4442&lt;&gt;"عهدة","",N(F4442)-O4442)</f>
        <v/>
      </c>
      <c r="Q4442" s="26">
        <f>IF(A4442="","",IF(A4442="عهدة",IF(N(F4442)=0,"⚠ أدخل قيمة العهدة",IF(P4442&lt;0,"⛔ عجز / زيادة مصروفات "&amp;TEXT(-P4442,"#,##0"),IF(COUNTIFS($B$8:$B$5007,B4442,$A$8:$A$5007,"مصروف",$I$8:$I$5007,"&lt;&gt;مرفوض",$K$8:$K$5007,"&lt;&gt;نعم")&gt;0,"⚠ "&amp;COUNTIFS($B$8:$B$5007,B4442,$A$8:$A$5007,"مصروف",$I$8:$I$5007,"&lt;&gt;مرفوض",$K$8:$K$5007,"&lt;&gt;نعم")&amp;" مصروف غير مسوى",IF(L4442="تمت التسوية",IF(P4442=0,"✔ متوازنة وتمت التسوية","✔ تمت التسوية – متبقي "&amp;TEXT(P4442,"#,##0")),IF(P4442&gt;0,"متبقي "&amp;TEXT(P4442,"#,##0"),"✔ متوازنة"))))),IF(R4442=0,"⚠ أضف سطر عهدة أولًا",IF(OR(C4442="",N(G4442)=0),"⚠ أكمل التاريخ والقيمة",IF(S4442="","⚠ التاريخ خارج السنة المالية",IF(H4442="","⚠ اختر بند الموازنة",IF(I4442="مرفوض","✖ مرفوض من المدير",IF(I4442&lt;&gt;"موافق","⏳ بانتظار موافقة المدير",IF(K4442&lt;&gt;"نعم","⚠ غير مسوى مع الحسابات","✔ معتمد ومسوى")))))))))</f>
        <v/>
      </c>
      <c r="R4442">
        <f>N(R4441)+IF(A4442="عهدة",1,0)</f>
        <v/>
      </c>
      <c r="S4442">
        <f>IF(C4442="","",IF(AND(C4442&gt;=DATE(2026,9,1),C4442&lt;=DATE(2027,8,31)),(YEAR(C4442)-2026)*12+MONTH(C4442)-8,""))</f>
        <v/>
      </c>
      <c r="T4442">
        <f>IF(AND(A4442="مصروف",R4442&gt;0,I4442="موافق",S4442&lt;&gt;"",H4442&lt;&gt;""),N(G4442),0)</f>
        <v/>
      </c>
    </row>
    <row r="4443">
      <c r="A4443" s="19" t="n"/>
      <c r="B4443" s="20">
        <f>IF(A4443="","",IF(R4443=0,"⚠ أضف سطر عهدة أولًا","DMT-"&amp;TEXT(R4443,"000")))</f>
        <v/>
      </c>
      <c r="C4443" s="21" t="n"/>
      <c r="D4443" s="20">
        <f>IF(C4443="","",IF(S4443="","خارج السنة المالية",INDEX(القوائم!$D$2:$D$13,S4443)))</f>
        <v/>
      </c>
      <c r="E4443" s="22" t="n"/>
      <c r="F4443" s="23" t="n"/>
      <c r="G4443" s="23" t="n"/>
      <c r="H4443" s="22" t="n"/>
      <c r="I4443" s="19" t="n"/>
      <c r="J4443" s="21" t="n"/>
      <c r="K4443" s="19" t="n"/>
      <c r="L4443" s="19" t="n"/>
      <c r="M4443" s="21" t="n"/>
      <c r="N4443" s="22" t="n"/>
      <c r="O4443" s="24">
        <f>IF(A4443&lt;&gt;"عهدة","",SUMIFS($G$8:$G$5007,$B$8:$B$5007,B4443,$A$8:$A$5007,"مصروف",$I$8:$I$5007,"&lt;&gt;مرفوض"))</f>
        <v/>
      </c>
      <c r="P4443" s="25">
        <f>IF(A4443&lt;&gt;"عهدة","",N(F4443)-O4443)</f>
        <v/>
      </c>
      <c r="Q4443" s="26">
        <f>IF(A4443="","",IF(A4443="عهدة",IF(N(F4443)=0,"⚠ أدخل قيمة العهدة",IF(P4443&lt;0,"⛔ عجز / زيادة مصروفات "&amp;TEXT(-P4443,"#,##0"),IF(COUNTIFS($B$8:$B$5007,B4443,$A$8:$A$5007,"مصروف",$I$8:$I$5007,"&lt;&gt;مرفوض",$K$8:$K$5007,"&lt;&gt;نعم")&gt;0,"⚠ "&amp;COUNTIFS($B$8:$B$5007,B4443,$A$8:$A$5007,"مصروف",$I$8:$I$5007,"&lt;&gt;مرفوض",$K$8:$K$5007,"&lt;&gt;نعم")&amp;" مصروف غير مسوى",IF(L4443="تمت التسوية",IF(P4443=0,"✔ متوازنة وتمت التسوية","✔ تمت التسوية – متبقي "&amp;TEXT(P4443,"#,##0")),IF(P4443&gt;0,"متبقي "&amp;TEXT(P4443,"#,##0"),"✔ متوازنة"))))),IF(R4443=0,"⚠ أضف سطر عهدة أولًا",IF(OR(C4443="",N(G4443)=0),"⚠ أكمل التاريخ والقيمة",IF(S4443="","⚠ التاريخ خارج السنة المالية",IF(H4443="","⚠ اختر بند الموازنة",IF(I4443="مرفوض","✖ مرفوض من المدير",IF(I4443&lt;&gt;"موافق","⏳ بانتظار موافقة المدير",IF(K4443&lt;&gt;"نعم","⚠ غير مسوى مع الحسابات","✔ معتمد ومسوى")))))))))</f>
        <v/>
      </c>
      <c r="R4443">
        <f>N(R4442)+IF(A4443="عهدة",1,0)</f>
        <v/>
      </c>
      <c r="S4443">
        <f>IF(C4443="","",IF(AND(C4443&gt;=DATE(2026,9,1),C4443&lt;=DATE(2027,8,31)),(YEAR(C4443)-2026)*12+MONTH(C4443)-8,""))</f>
        <v/>
      </c>
      <c r="T4443">
        <f>IF(AND(A4443="مصروف",R4443&gt;0,I4443="موافق",S4443&lt;&gt;"",H4443&lt;&gt;""),N(G4443),0)</f>
        <v/>
      </c>
    </row>
    <row r="4444">
      <c r="A4444" s="19" t="n"/>
      <c r="B4444" s="20">
        <f>IF(A4444="","",IF(R4444=0,"⚠ أضف سطر عهدة أولًا","DMT-"&amp;TEXT(R4444,"000")))</f>
        <v/>
      </c>
      <c r="C4444" s="21" t="n"/>
      <c r="D4444" s="20">
        <f>IF(C4444="","",IF(S4444="","خارج السنة المالية",INDEX(القوائم!$D$2:$D$13,S4444)))</f>
        <v/>
      </c>
      <c r="E4444" s="22" t="n"/>
      <c r="F4444" s="23" t="n"/>
      <c r="G4444" s="23" t="n"/>
      <c r="H4444" s="22" t="n"/>
      <c r="I4444" s="19" t="n"/>
      <c r="J4444" s="21" t="n"/>
      <c r="K4444" s="19" t="n"/>
      <c r="L4444" s="19" t="n"/>
      <c r="M4444" s="21" t="n"/>
      <c r="N4444" s="22" t="n"/>
      <c r="O4444" s="24">
        <f>IF(A4444&lt;&gt;"عهدة","",SUMIFS($G$8:$G$5007,$B$8:$B$5007,B4444,$A$8:$A$5007,"مصروف",$I$8:$I$5007,"&lt;&gt;مرفوض"))</f>
        <v/>
      </c>
      <c r="P4444" s="25">
        <f>IF(A4444&lt;&gt;"عهدة","",N(F4444)-O4444)</f>
        <v/>
      </c>
      <c r="Q4444" s="26">
        <f>IF(A4444="","",IF(A4444="عهدة",IF(N(F4444)=0,"⚠ أدخل قيمة العهدة",IF(P4444&lt;0,"⛔ عجز / زيادة مصروفات "&amp;TEXT(-P4444,"#,##0"),IF(COUNTIFS($B$8:$B$5007,B4444,$A$8:$A$5007,"مصروف",$I$8:$I$5007,"&lt;&gt;مرفوض",$K$8:$K$5007,"&lt;&gt;نعم")&gt;0,"⚠ "&amp;COUNTIFS($B$8:$B$5007,B4444,$A$8:$A$5007,"مصروف",$I$8:$I$5007,"&lt;&gt;مرفوض",$K$8:$K$5007,"&lt;&gt;نعم")&amp;" مصروف غير مسوى",IF(L4444="تمت التسوية",IF(P4444=0,"✔ متوازنة وتمت التسوية","✔ تمت التسوية – متبقي "&amp;TEXT(P4444,"#,##0")),IF(P4444&gt;0,"متبقي "&amp;TEXT(P4444,"#,##0"),"✔ متوازنة"))))),IF(R4444=0,"⚠ أضف سطر عهدة أولًا",IF(OR(C4444="",N(G4444)=0),"⚠ أكمل التاريخ والقيمة",IF(S4444="","⚠ التاريخ خارج السنة المالية",IF(H4444="","⚠ اختر بند الموازنة",IF(I4444="مرفوض","✖ مرفوض من المدير",IF(I4444&lt;&gt;"موافق","⏳ بانتظار موافقة المدير",IF(K4444&lt;&gt;"نعم","⚠ غير مسوى مع الحسابات","✔ معتمد ومسوى")))))))))</f>
        <v/>
      </c>
      <c r="R4444">
        <f>N(R4443)+IF(A4444="عهدة",1,0)</f>
        <v/>
      </c>
      <c r="S4444">
        <f>IF(C4444="","",IF(AND(C4444&gt;=DATE(2026,9,1),C4444&lt;=DATE(2027,8,31)),(YEAR(C4444)-2026)*12+MONTH(C4444)-8,""))</f>
        <v/>
      </c>
      <c r="T4444">
        <f>IF(AND(A4444="مصروف",R4444&gt;0,I4444="موافق",S4444&lt;&gt;"",H4444&lt;&gt;""),N(G4444),0)</f>
        <v/>
      </c>
    </row>
    <row r="4445">
      <c r="A4445" s="19" t="n"/>
      <c r="B4445" s="20">
        <f>IF(A4445="","",IF(R4445=0,"⚠ أضف سطر عهدة أولًا","DMT-"&amp;TEXT(R4445,"000")))</f>
        <v/>
      </c>
      <c r="C4445" s="21" t="n"/>
      <c r="D4445" s="20">
        <f>IF(C4445="","",IF(S4445="","خارج السنة المالية",INDEX(القوائم!$D$2:$D$13,S4445)))</f>
        <v/>
      </c>
      <c r="E4445" s="22" t="n"/>
      <c r="F4445" s="23" t="n"/>
      <c r="G4445" s="23" t="n"/>
      <c r="H4445" s="22" t="n"/>
      <c r="I4445" s="19" t="n"/>
      <c r="J4445" s="21" t="n"/>
      <c r="K4445" s="19" t="n"/>
      <c r="L4445" s="19" t="n"/>
      <c r="M4445" s="21" t="n"/>
      <c r="N4445" s="22" t="n"/>
      <c r="O4445" s="24">
        <f>IF(A4445&lt;&gt;"عهدة","",SUMIFS($G$8:$G$5007,$B$8:$B$5007,B4445,$A$8:$A$5007,"مصروف",$I$8:$I$5007,"&lt;&gt;مرفوض"))</f>
        <v/>
      </c>
      <c r="P4445" s="25">
        <f>IF(A4445&lt;&gt;"عهدة","",N(F4445)-O4445)</f>
        <v/>
      </c>
      <c r="Q4445" s="26">
        <f>IF(A4445="","",IF(A4445="عهدة",IF(N(F4445)=0,"⚠ أدخل قيمة العهدة",IF(P4445&lt;0,"⛔ عجز / زيادة مصروفات "&amp;TEXT(-P4445,"#,##0"),IF(COUNTIFS($B$8:$B$5007,B4445,$A$8:$A$5007,"مصروف",$I$8:$I$5007,"&lt;&gt;مرفوض",$K$8:$K$5007,"&lt;&gt;نعم")&gt;0,"⚠ "&amp;COUNTIFS($B$8:$B$5007,B4445,$A$8:$A$5007,"مصروف",$I$8:$I$5007,"&lt;&gt;مرفوض",$K$8:$K$5007,"&lt;&gt;نعم")&amp;" مصروف غير مسوى",IF(L4445="تمت التسوية",IF(P4445=0,"✔ متوازنة وتمت التسوية","✔ تمت التسوية – متبقي "&amp;TEXT(P4445,"#,##0")),IF(P4445&gt;0,"متبقي "&amp;TEXT(P4445,"#,##0"),"✔ متوازنة"))))),IF(R4445=0,"⚠ أضف سطر عهدة أولًا",IF(OR(C4445="",N(G4445)=0),"⚠ أكمل التاريخ والقيمة",IF(S4445="","⚠ التاريخ خارج السنة المالية",IF(H4445="","⚠ اختر بند الموازنة",IF(I4445="مرفوض","✖ مرفوض من المدير",IF(I4445&lt;&gt;"موافق","⏳ بانتظار موافقة المدير",IF(K4445&lt;&gt;"نعم","⚠ غير مسوى مع الحسابات","✔ معتمد ومسوى")))))))))</f>
        <v/>
      </c>
      <c r="R4445">
        <f>N(R4444)+IF(A4445="عهدة",1,0)</f>
        <v/>
      </c>
      <c r="S4445">
        <f>IF(C4445="","",IF(AND(C4445&gt;=DATE(2026,9,1),C4445&lt;=DATE(2027,8,31)),(YEAR(C4445)-2026)*12+MONTH(C4445)-8,""))</f>
        <v/>
      </c>
      <c r="T4445">
        <f>IF(AND(A4445="مصروف",R4445&gt;0,I4445="موافق",S4445&lt;&gt;"",H4445&lt;&gt;""),N(G4445),0)</f>
        <v/>
      </c>
    </row>
    <row r="4446">
      <c r="A4446" s="19" t="n"/>
      <c r="B4446" s="20">
        <f>IF(A4446="","",IF(R4446=0,"⚠ أضف سطر عهدة أولًا","DMT-"&amp;TEXT(R4446,"000")))</f>
        <v/>
      </c>
      <c r="C4446" s="21" t="n"/>
      <c r="D4446" s="20">
        <f>IF(C4446="","",IF(S4446="","خارج السنة المالية",INDEX(القوائم!$D$2:$D$13,S4446)))</f>
        <v/>
      </c>
      <c r="E4446" s="22" t="n"/>
      <c r="F4446" s="23" t="n"/>
      <c r="G4446" s="23" t="n"/>
      <c r="H4446" s="22" t="n"/>
      <c r="I4446" s="19" t="n"/>
      <c r="J4446" s="21" t="n"/>
      <c r="K4446" s="19" t="n"/>
      <c r="L4446" s="19" t="n"/>
      <c r="M4446" s="21" t="n"/>
      <c r="N4446" s="22" t="n"/>
      <c r="O4446" s="24">
        <f>IF(A4446&lt;&gt;"عهدة","",SUMIFS($G$8:$G$5007,$B$8:$B$5007,B4446,$A$8:$A$5007,"مصروف",$I$8:$I$5007,"&lt;&gt;مرفوض"))</f>
        <v/>
      </c>
      <c r="P4446" s="25">
        <f>IF(A4446&lt;&gt;"عهدة","",N(F4446)-O4446)</f>
        <v/>
      </c>
      <c r="Q4446" s="26">
        <f>IF(A4446="","",IF(A4446="عهدة",IF(N(F4446)=0,"⚠ أدخل قيمة العهدة",IF(P4446&lt;0,"⛔ عجز / زيادة مصروفات "&amp;TEXT(-P4446,"#,##0"),IF(COUNTIFS($B$8:$B$5007,B4446,$A$8:$A$5007,"مصروف",$I$8:$I$5007,"&lt;&gt;مرفوض",$K$8:$K$5007,"&lt;&gt;نعم")&gt;0,"⚠ "&amp;COUNTIFS($B$8:$B$5007,B4446,$A$8:$A$5007,"مصروف",$I$8:$I$5007,"&lt;&gt;مرفوض",$K$8:$K$5007,"&lt;&gt;نعم")&amp;" مصروف غير مسوى",IF(L4446="تمت التسوية",IF(P4446=0,"✔ متوازنة وتمت التسوية","✔ تمت التسوية – متبقي "&amp;TEXT(P4446,"#,##0")),IF(P4446&gt;0,"متبقي "&amp;TEXT(P4446,"#,##0"),"✔ متوازنة"))))),IF(R4446=0,"⚠ أضف سطر عهدة أولًا",IF(OR(C4446="",N(G4446)=0),"⚠ أكمل التاريخ والقيمة",IF(S4446="","⚠ التاريخ خارج السنة المالية",IF(H4446="","⚠ اختر بند الموازنة",IF(I4446="مرفوض","✖ مرفوض من المدير",IF(I4446&lt;&gt;"موافق","⏳ بانتظار موافقة المدير",IF(K4446&lt;&gt;"نعم","⚠ غير مسوى مع الحسابات","✔ معتمد ومسوى")))))))))</f>
        <v/>
      </c>
      <c r="R4446">
        <f>N(R4445)+IF(A4446="عهدة",1,0)</f>
        <v/>
      </c>
      <c r="S4446">
        <f>IF(C4446="","",IF(AND(C4446&gt;=DATE(2026,9,1),C4446&lt;=DATE(2027,8,31)),(YEAR(C4446)-2026)*12+MONTH(C4446)-8,""))</f>
        <v/>
      </c>
      <c r="T4446">
        <f>IF(AND(A4446="مصروف",R4446&gt;0,I4446="موافق",S4446&lt;&gt;"",H4446&lt;&gt;""),N(G4446),0)</f>
        <v/>
      </c>
    </row>
    <row r="4447">
      <c r="A4447" s="19" t="n"/>
      <c r="B4447" s="20">
        <f>IF(A4447="","",IF(R4447=0,"⚠ أضف سطر عهدة أولًا","DMT-"&amp;TEXT(R4447,"000")))</f>
        <v/>
      </c>
      <c r="C4447" s="21" t="n"/>
      <c r="D4447" s="20">
        <f>IF(C4447="","",IF(S4447="","خارج السنة المالية",INDEX(القوائم!$D$2:$D$13,S4447)))</f>
        <v/>
      </c>
      <c r="E4447" s="22" t="n"/>
      <c r="F4447" s="23" t="n"/>
      <c r="G4447" s="23" t="n"/>
      <c r="H4447" s="22" t="n"/>
      <c r="I4447" s="19" t="n"/>
      <c r="J4447" s="21" t="n"/>
      <c r="K4447" s="19" t="n"/>
      <c r="L4447" s="19" t="n"/>
      <c r="M4447" s="21" t="n"/>
      <c r="N4447" s="22" t="n"/>
      <c r="O4447" s="24">
        <f>IF(A4447&lt;&gt;"عهدة","",SUMIFS($G$8:$G$5007,$B$8:$B$5007,B4447,$A$8:$A$5007,"مصروف",$I$8:$I$5007,"&lt;&gt;مرفوض"))</f>
        <v/>
      </c>
      <c r="P4447" s="25">
        <f>IF(A4447&lt;&gt;"عهدة","",N(F4447)-O4447)</f>
        <v/>
      </c>
      <c r="Q4447" s="26">
        <f>IF(A4447="","",IF(A4447="عهدة",IF(N(F4447)=0,"⚠ أدخل قيمة العهدة",IF(P4447&lt;0,"⛔ عجز / زيادة مصروفات "&amp;TEXT(-P4447,"#,##0"),IF(COUNTIFS($B$8:$B$5007,B4447,$A$8:$A$5007,"مصروف",$I$8:$I$5007,"&lt;&gt;مرفوض",$K$8:$K$5007,"&lt;&gt;نعم")&gt;0,"⚠ "&amp;COUNTIFS($B$8:$B$5007,B4447,$A$8:$A$5007,"مصروف",$I$8:$I$5007,"&lt;&gt;مرفوض",$K$8:$K$5007,"&lt;&gt;نعم")&amp;" مصروف غير مسوى",IF(L4447="تمت التسوية",IF(P4447=0,"✔ متوازنة وتمت التسوية","✔ تمت التسوية – متبقي "&amp;TEXT(P4447,"#,##0")),IF(P4447&gt;0,"متبقي "&amp;TEXT(P4447,"#,##0"),"✔ متوازنة"))))),IF(R4447=0,"⚠ أضف سطر عهدة أولًا",IF(OR(C4447="",N(G4447)=0),"⚠ أكمل التاريخ والقيمة",IF(S4447="","⚠ التاريخ خارج السنة المالية",IF(H4447="","⚠ اختر بند الموازنة",IF(I4447="مرفوض","✖ مرفوض من المدير",IF(I4447&lt;&gt;"موافق","⏳ بانتظار موافقة المدير",IF(K4447&lt;&gt;"نعم","⚠ غير مسوى مع الحسابات","✔ معتمد ومسوى")))))))))</f>
        <v/>
      </c>
      <c r="R4447">
        <f>N(R4446)+IF(A4447="عهدة",1,0)</f>
        <v/>
      </c>
      <c r="S4447">
        <f>IF(C4447="","",IF(AND(C4447&gt;=DATE(2026,9,1),C4447&lt;=DATE(2027,8,31)),(YEAR(C4447)-2026)*12+MONTH(C4447)-8,""))</f>
        <v/>
      </c>
      <c r="T4447">
        <f>IF(AND(A4447="مصروف",R4447&gt;0,I4447="موافق",S4447&lt;&gt;"",H4447&lt;&gt;""),N(G4447),0)</f>
        <v/>
      </c>
    </row>
    <row r="4448">
      <c r="A4448" s="19" t="n"/>
      <c r="B4448" s="20">
        <f>IF(A4448="","",IF(R4448=0,"⚠ أضف سطر عهدة أولًا","DMT-"&amp;TEXT(R4448,"000")))</f>
        <v/>
      </c>
      <c r="C4448" s="21" t="n"/>
      <c r="D4448" s="20">
        <f>IF(C4448="","",IF(S4448="","خارج السنة المالية",INDEX(القوائم!$D$2:$D$13,S4448)))</f>
        <v/>
      </c>
      <c r="E4448" s="22" t="n"/>
      <c r="F4448" s="23" t="n"/>
      <c r="G4448" s="23" t="n"/>
      <c r="H4448" s="22" t="n"/>
      <c r="I4448" s="19" t="n"/>
      <c r="J4448" s="21" t="n"/>
      <c r="K4448" s="19" t="n"/>
      <c r="L4448" s="19" t="n"/>
      <c r="M4448" s="21" t="n"/>
      <c r="N4448" s="22" t="n"/>
      <c r="O4448" s="24">
        <f>IF(A4448&lt;&gt;"عهدة","",SUMIFS($G$8:$G$5007,$B$8:$B$5007,B4448,$A$8:$A$5007,"مصروف",$I$8:$I$5007,"&lt;&gt;مرفوض"))</f>
        <v/>
      </c>
      <c r="P4448" s="25">
        <f>IF(A4448&lt;&gt;"عهدة","",N(F4448)-O4448)</f>
        <v/>
      </c>
      <c r="Q4448" s="26">
        <f>IF(A4448="","",IF(A4448="عهدة",IF(N(F4448)=0,"⚠ أدخل قيمة العهدة",IF(P4448&lt;0,"⛔ عجز / زيادة مصروفات "&amp;TEXT(-P4448,"#,##0"),IF(COUNTIFS($B$8:$B$5007,B4448,$A$8:$A$5007,"مصروف",$I$8:$I$5007,"&lt;&gt;مرفوض",$K$8:$K$5007,"&lt;&gt;نعم")&gt;0,"⚠ "&amp;COUNTIFS($B$8:$B$5007,B4448,$A$8:$A$5007,"مصروف",$I$8:$I$5007,"&lt;&gt;مرفوض",$K$8:$K$5007,"&lt;&gt;نعم")&amp;" مصروف غير مسوى",IF(L4448="تمت التسوية",IF(P4448=0,"✔ متوازنة وتمت التسوية","✔ تمت التسوية – متبقي "&amp;TEXT(P4448,"#,##0")),IF(P4448&gt;0,"متبقي "&amp;TEXT(P4448,"#,##0"),"✔ متوازنة"))))),IF(R4448=0,"⚠ أضف سطر عهدة أولًا",IF(OR(C4448="",N(G4448)=0),"⚠ أكمل التاريخ والقيمة",IF(S4448="","⚠ التاريخ خارج السنة المالية",IF(H4448="","⚠ اختر بند الموازنة",IF(I4448="مرفوض","✖ مرفوض من المدير",IF(I4448&lt;&gt;"موافق","⏳ بانتظار موافقة المدير",IF(K4448&lt;&gt;"نعم","⚠ غير مسوى مع الحسابات","✔ معتمد ومسوى")))))))))</f>
        <v/>
      </c>
      <c r="R4448">
        <f>N(R4447)+IF(A4448="عهدة",1,0)</f>
        <v/>
      </c>
      <c r="S4448">
        <f>IF(C4448="","",IF(AND(C4448&gt;=DATE(2026,9,1),C4448&lt;=DATE(2027,8,31)),(YEAR(C4448)-2026)*12+MONTH(C4448)-8,""))</f>
        <v/>
      </c>
      <c r="T4448">
        <f>IF(AND(A4448="مصروف",R4448&gt;0,I4448="موافق",S4448&lt;&gt;"",H4448&lt;&gt;""),N(G4448),0)</f>
        <v/>
      </c>
    </row>
    <row r="4449">
      <c r="A4449" s="19" t="n"/>
      <c r="B4449" s="20">
        <f>IF(A4449="","",IF(R4449=0,"⚠ أضف سطر عهدة أولًا","DMT-"&amp;TEXT(R4449,"000")))</f>
        <v/>
      </c>
      <c r="C4449" s="21" t="n"/>
      <c r="D4449" s="20">
        <f>IF(C4449="","",IF(S4449="","خارج السنة المالية",INDEX(القوائم!$D$2:$D$13,S4449)))</f>
        <v/>
      </c>
      <c r="E4449" s="22" t="n"/>
      <c r="F4449" s="23" t="n"/>
      <c r="G4449" s="23" t="n"/>
      <c r="H4449" s="22" t="n"/>
      <c r="I4449" s="19" t="n"/>
      <c r="J4449" s="21" t="n"/>
      <c r="K4449" s="19" t="n"/>
      <c r="L4449" s="19" t="n"/>
      <c r="M4449" s="21" t="n"/>
      <c r="N4449" s="22" t="n"/>
      <c r="O4449" s="24">
        <f>IF(A4449&lt;&gt;"عهدة","",SUMIFS($G$8:$G$5007,$B$8:$B$5007,B4449,$A$8:$A$5007,"مصروف",$I$8:$I$5007,"&lt;&gt;مرفوض"))</f>
        <v/>
      </c>
      <c r="P4449" s="25">
        <f>IF(A4449&lt;&gt;"عهدة","",N(F4449)-O4449)</f>
        <v/>
      </c>
      <c r="Q4449" s="26">
        <f>IF(A4449="","",IF(A4449="عهدة",IF(N(F4449)=0,"⚠ أدخل قيمة العهدة",IF(P4449&lt;0,"⛔ عجز / زيادة مصروفات "&amp;TEXT(-P4449,"#,##0"),IF(COUNTIFS($B$8:$B$5007,B4449,$A$8:$A$5007,"مصروف",$I$8:$I$5007,"&lt;&gt;مرفوض",$K$8:$K$5007,"&lt;&gt;نعم")&gt;0,"⚠ "&amp;COUNTIFS($B$8:$B$5007,B4449,$A$8:$A$5007,"مصروف",$I$8:$I$5007,"&lt;&gt;مرفوض",$K$8:$K$5007,"&lt;&gt;نعم")&amp;" مصروف غير مسوى",IF(L4449="تمت التسوية",IF(P4449=0,"✔ متوازنة وتمت التسوية","✔ تمت التسوية – متبقي "&amp;TEXT(P4449,"#,##0")),IF(P4449&gt;0,"متبقي "&amp;TEXT(P4449,"#,##0"),"✔ متوازنة"))))),IF(R4449=0,"⚠ أضف سطر عهدة أولًا",IF(OR(C4449="",N(G4449)=0),"⚠ أكمل التاريخ والقيمة",IF(S4449="","⚠ التاريخ خارج السنة المالية",IF(H4449="","⚠ اختر بند الموازنة",IF(I4449="مرفوض","✖ مرفوض من المدير",IF(I4449&lt;&gt;"موافق","⏳ بانتظار موافقة المدير",IF(K4449&lt;&gt;"نعم","⚠ غير مسوى مع الحسابات","✔ معتمد ومسوى")))))))))</f>
        <v/>
      </c>
      <c r="R4449">
        <f>N(R4448)+IF(A4449="عهدة",1,0)</f>
        <v/>
      </c>
      <c r="S4449">
        <f>IF(C4449="","",IF(AND(C4449&gt;=DATE(2026,9,1),C4449&lt;=DATE(2027,8,31)),(YEAR(C4449)-2026)*12+MONTH(C4449)-8,""))</f>
        <v/>
      </c>
      <c r="T4449">
        <f>IF(AND(A4449="مصروف",R4449&gt;0,I4449="موافق",S4449&lt;&gt;"",H4449&lt;&gt;""),N(G4449),0)</f>
        <v/>
      </c>
    </row>
    <row r="4450">
      <c r="A4450" s="19" t="n"/>
      <c r="B4450" s="20">
        <f>IF(A4450="","",IF(R4450=0,"⚠ أضف سطر عهدة أولًا","DMT-"&amp;TEXT(R4450,"000")))</f>
        <v/>
      </c>
      <c r="C4450" s="21" t="n"/>
      <c r="D4450" s="20">
        <f>IF(C4450="","",IF(S4450="","خارج السنة المالية",INDEX(القوائم!$D$2:$D$13,S4450)))</f>
        <v/>
      </c>
      <c r="E4450" s="22" t="n"/>
      <c r="F4450" s="23" t="n"/>
      <c r="G4450" s="23" t="n"/>
      <c r="H4450" s="22" t="n"/>
      <c r="I4450" s="19" t="n"/>
      <c r="J4450" s="21" t="n"/>
      <c r="K4450" s="19" t="n"/>
      <c r="L4450" s="19" t="n"/>
      <c r="M4450" s="21" t="n"/>
      <c r="N4450" s="22" t="n"/>
      <c r="O4450" s="24">
        <f>IF(A4450&lt;&gt;"عهدة","",SUMIFS($G$8:$G$5007,$B$8:$B$5007,B4450,$A$8:$A$5007,"مصروف",$I$8:$I$5007,"&lt;&gt;مرفوض"))</f>
        <v/>
      </c>
      <c r="P4450" s="25">
        <f>IF(A4450&lt;&gt;"عهدة","",N(F4450)-O4450)</f>
        <v/>
      </c>
      <c r="Q4450" s="26">
        <f>IF(A4450="","",IF(A4450="عهدة",IF(N(F4450)=0,"⚠ أدخل قيمة العهدة",IF(P4450&lt;0,"⛔ عجز / زيادة مصروفات "&amp;TEXT(-P4450,"#,##0"),IF(COUNTIFS($B$8:$B$5007,B4450,$A$8:$A$5007,"مصروف",$I$8:$I$5007,"&lt;&gt;مرفوض",$K$8:$K$5007,"&lt;&gt;نعم")&gt;0,"⚠ "&amp;COUNTIFS($B$8:$B$5007,B4450,$A$8:$A$5007,"مصروف",$I$8:$I$5007,"&lt;&gt;مرفوض",$K$8:$K$5007,"&lt;&gt;نعم")&amp;" مصروف غير مسوى",IF(L4450="تمت التسوية",IF(P4450=0,"✔ متوازنة وتمت التسوية","✔ تمت التسوية – متبقي "&amp;TEXT(P4450,"#,##0")),IF(P4450&gt;0,"متبقي "&amp;TEXT(P4450,"#,##0"),"✔ متوازنة"))))),IF(R4450=0,"⚠ أضف سطر عهدة أولًا",IF(OR(C4450="",N(G4450)=0),"⚠ أكمل التاريخ والقيمة",IF(S4450="","⚠ التاريخ خارج السنة المالية",IF(H4450="","⚠ اختر بند الموازنة",IF(I4450="مرفوض","✖ مرفوض من المدير",IF(I4450&lt;&gt;"موافق","⏳ بانتظار موافقة المدير",IF(K4450&lt;&gt;"نعم","⚠ غير مسوى مع الحسابات","✔ معتمد ومسوى")))))))))</f>
        <v/>
      </c>
      <c r="R4450">
        <f>N(R4449)+IF(A4450="عهدة",1,0)</f>
        <v/>
      </c>
      <c r="S4450">
        <f>IF(C4450="","",IF(AND(C4450&gt;=DATE(2026,9,1),C4450&lt;=DATE(2027,8,31)),(YEAR(C4450)-2026)*12+MONTH(C4450)-8,""))</f>
        <v/>
      </c>
      <c r="T4450">
        <f>IF(AND(A4450="مصروف",R4450&gt;0,I4450="موافق",S4450&lt;&gt;"",H4450&lt;&gt;""),N(G4450),0)</f>
        <v/>
      </c>
    </row>
    <row r="4451">
      <c r="A4451" s="19" t="n"/>
      <c r="B4451" s="20">
        <f>IF(A4451="","",IF(R4451=0,"⚠ أضف سطر عهدة أولًا","DMT-"&amp;TEXT(R4451,"000")))</f>
        <v/>
      </c>
      <c r="C4451" s="21" t="n"/>
      <c r="D4451" s="20">
        <f>IF(C4451="","",IF(S4451="","خارج السنة المالية",INDEX(القوائم!$D$2:$D$13,S4451)))</f>
        <v/>
      </c>
      <c r="E4451" s="22" t="n"/>
      <c r="F4451" s="23" t="n"/>
      <c r="G4451" s="23" t="n"/>
      <c r="H4451" s="22" t="n"/>
      <c r="I4451" s="19" t="n"/>
      <c r="J4451" s="21" t="n"/>
      <c r="K4451" s="19" t="n"/>
      <c r="L4451" s="19" t="n"/>
      <c r="M4451" s="21" t="n"/>
      <c r="N4451" s="22" t="n"/>
      <c r="O4451" s="24">
        <f>IF(A4451&lt;&gt;"عهدة","",SUMIFS($G$8:$G$5007,$B$8:$B$5007,B4451,$A$8:$A$5007,"مصروف",$I$8:$I$5007,"&lt;&gt;مرفوض"))</f>
        <v/>
      </c>
      <c r="P4451" s="25">
        <f>IF(A4451&lt;&gt;"عهدة","",N(F4451)-O4451)</f>
        <v/>
      </c>
      <c r="Q4451" s="26">
        <f>IF(A4451="","",IF(A4451="عهدة",IF(N(F4451)=0,"⚠ أدخل قيمة العهدة",IF(P4451&lt;0,"⛔ عجز / زيادة مصروفات "&amp;TEXT(-P4451,"#,##0"),IF(COUNTIFS($B$8:$B$5007,B4451,$A$8:$A$5007,"مصروف",$I$8:$I$5007,"&lt;&gt;مرفوض",$K$8:$K$5007,"&lt;&gt;نعم")&gt;0,"⚠ "&amp;COUNTIFS($B$8:$B$5007,B4451,$A$8:$A$5007,"مصروف",$I$8:$I$5007,"&lt;&gt;مرفوض",$K$8:$K$5007,"&lt;&gt;نعم")&amp;" مصروف غير مسوى",IF(L4451="تمت التسوية",IF(P4451=0,"✔ متوازنة وتمت التسوية","✔ تمت التسوية – متبقي "&amp;TEXT(P4451,"#,##0")),IF(P4451&gt;0,"متبقي "&amp;TEXT(P4451,"#,##0"),"✔ متوازنة"))))),IF(R4451=0,"⚠ أضف سطر عهدة أولًا",IF(OR(C4451="",N(G4451)=0),"⚠ أكمل التاريخ والقيمة",IF(S4451="","⚠ التاريخ خارج السنة المالية",IF(H4451="","⚠ اختر بند الموازنة",IF(I4451="مرفوض","✖ مرفوض من المدير",IF(I4451&lt;&gt;"موافق","⏳ بانتظار موافقة المدير",IF(K4451&lt;&gt;"نعم","⚠ غير مسوى مع الحسابات","✔ معتمد ومسوى")))))))))</f>
        <v/>
      </c>
      <c r="R4451">
        <f>N(R4450)+IF(A4451="عهدة",1,0)</f>
        <v/>
      </c>
      <c r="S4451">
        <f>IF(C4451="","",IF(AND(C4451&gt;=DATE(2026,9,1),C4451&lt;=DATE(2027,8,31)),(YEAR(C4451)-2026)*12+MONTH(C4451)-8,""))</f>
        <v/>
      </c>
      <c r="T4451">
        <f>IF(AND(A4451="مصروف",R4451&gt;0,I4451="موافق",S4451&lt;&gt;"",H4451&lt;&gt;""),N(G4451),0)</f>
        <v/>
      </c>
    </row>
    <row r="4452">
      <c r="A4452" s="19" t="n"/>
      <c r="B4452" s="20">
        <f>IF(A4452="","",IF(R4452=0,"⚠ أضف سطر عهدة أولًا","DMT-"&amp;TEXT(R4452,"000")))</f>
        <v/>
      </c>
      <c r="C4452" s="21" t="n"/>
      <c r="D4452" s="20">
        <f>IF(C4452="","",IF(S4452="","خارج السنة المالية",INDEX(القوائم!$D$2:$D$13,S4452)))</f>
        <v/>
      </c>
      <c r="E4452" s="22" t="n"/>
      <c r="F4452" s="23" t="n"/>
      <c r="G4452" s="23" t="n"/>
      <c r="H4452" s="22" t="n"/>
      <c r="I4452" s="19" t="n"/>
      <c r="J4452" s="21" t="n"/>
      <c r="K4452" s="19" t="n"/>
      <c r="L4452" s="19" t="n"/>
      <c r="M4452" s="21" t="n"/>
      <c r="N4452" s="22" t="n"/>
      <c r="O4452" s="24">
        <f>IF(A4452&lt;&gt;"عهدة","",SUMIFS($G$8:$G$5007,$B$8:$B$5007,B4452,$A$8:$A$5007,"مصروف",$I$8:$I$5007,"&lt;&gt;مرفوض"))</f>
        <v/>
      </c>
      <c r="P4452" s="25">
        <f>IF(A4452&lt;&gt;"عهدة","",N(F4452)-O4452)</f>
        <v/>
      </c>
      <c r="Q4452" s="26">
        <f>IF(A4452="","",IF(A4452="عهدة",IF(N(F4452)=0,"⚠ أدخل قيمة العهدة",IF(P4452&lt;0,"⛔ عجز / زيادة مصروفات "&amp;TEXT(-P4452,"#,##0"),IF(COUNTIFS($B$8:$B$5007,B4452,$A$8:$A$5007,"مصروف",$I$8:$I$5007,"&lt;&gt;مرفوض",$K$8:$K$5007,"&lt;&gt;نعم")&gt;0,"⚠ "&amp;COUNTIFS($B$8:$B$5007,B4452,$A$8:$A$5007,"مصروف",$I$8:$I$5007,"&lt;&gt;مرفوض",$K$8:$K$5007,"&lt;&gt;نعم")&amp;" مصروف غير مسوى",IF(L4452="تمت التسوية",IF(P4452=0,"✔ متوازنة وتمت التسوية","✔ تمت التسوية – متبقي "&amp;TEXT(P4452,"#,##0")),IF(P4452&gt;0,"متبقي "&amp;TEXT(P4452,"#,##0"),"✔ متوازنة"))))),IF(R4452=0,"⚠ أضف سطر عهدة أولًا",IF(OR(C4452="",N(G4452)=0),"⚠ أكمل التاريخ والقيمة",IF(S4452="","⚠ التاريخ خارج السنة المالية",IF(H4452="","⚠ اختر بند الموازنة",IF(I4452="مرفوض","✖ مرفوض من المدير",IF(I4452&lt;&gt;"موافق","⏳ بانتظار موافقة المدير",IF(K4452&lt;&gt;"نعم","⚠ غير مسوى مع الحسابات","✔ معتمد ومسوى")))))))))</f>
        <v/>
      </c>
      <c r="R4452">
        <f>N(R4451)+IF(A4452="عهدة",1,0)</f>
        <v/>
      </c>
      <c r="S4452">
        <f>IF(C4452="","",IF(AND(C4452&gt;=DATE(2026,9,1),C4452&lt;=DATE(2027,8,31)),(YEAR(C4452)-2026)*12+MONTH(C4452)-8,""))</f>
        <v/>
      </c>
      <c r="T4452">
        <f>IF(AND(A4452="مصروف",R4452&gt;0,I4452="موافق",S4452&lt;&gt;"",H4452&lt;&gt;""),N(G4452),0)</f>
        <v/>
      </c>
    </row>
    <row r="4453">
      <c r="A4453" s="19" t="n"/>
      <c r="B4453" s="20">
        <f>IF(A4453="","",IF(R4453=0,"⚠ أضف سطر عهدة أولًا","DMT-"&amp;TEXT(R4453,"000")))</f>
        <v/>
      </c>
      <c r="C4453" s="21" t="n"/>
      <c r="D4453" s="20">
        <f>IF(C4453="","",IF(S4453="","خارج السنة المالية",INDEX(القوائم!$D$2:$D$13,S4453)))</f>
        <v/>
      </c>
      <c r="E4453" s="22" t="n"/>
      <c r="F4453" s="23" t="n"/>
      <c r="G4453" s="23" t="n"/>
      <c r="H4453" s="22" t="n"/>
      <c r="I4453" s="19" t="n"/>
      <c r="J4453" s="21" t="n"/>
      <c r="K4453" s="19" t="n"/>
      <c r="L4453" s="19" t="n"/>
      <c r="M4453" s="21" t="n"/>
      <c r="N4453" s="22" t="n"/>
      <c r="O4453" s="24">
        <f>IF(A4453&lt;&gt;"عهدة","",SUMIFS($G$8:$G$5007,$B$8:$B$5007,B4453,$A$8:$A$5007,"مصروف",$I$8:$I$5007,"&lt;&gt;مرفوض"))</f>
        <v/>
      </c>
      <c r="P4453" s="25">
        <f>IF(A4453&lt;&gt;"عهدة","",N(F4453)-O4453)</f>
        <v/>
      </c>
      <c r="Q4453" s="26">
        <f>IF(A4453="","",IF(A4453="عهدة",IF(N(F4453)=0,"⚠ أدخل قيمة العهدة",IF(P4453&lt;0,"⛔ عجز / زيادة مصروفات "&amp;TEXT(-P4453,"#,##0"),IF(COUNTIFS($B$8:$B$5007,B4453,$A$8:$A$5007,"مصروف",$I$8:$I$5007,"&lt;&gt;مرفوض",$K$8:$K$5007,"&lt;&gt;نعم")&gt;0,"⚠ "&amp;COUNTIFS($B$8:$B$5007,B4453,$A$8:$A$5007,"مصروف",$I$8:$I$5007,"&lt;&gt;مرفوض",$K$8:$K$5007,"&lt;&gt;نعم")&amp;" مصروف غير مسوى",IF(L4453="تمت التسوية",IF(P4453=0,"✔ متوازنة وتمت التسوية","✔ تمت التسوية – متبقي "&amp;TEXT(P4453,"#,##0")),IF(P4453&gt;0,"متبقي "&amp;TEXT(P4453,"#,##0"),"✔ متوازنة"))))),IF(R4453=0,"⚠ أضف سطر عهدة أولًا",IF(OR(C4453="",N(G4453)=0),"⚠ أكمل التاريخ والقيمة",IF(S4453="","⚠ التاريخ خارج السنة المالية",IF(H4453="","⚠ اختر بند الموازنة",IF(I4453="مرفوض","✖ مرفوض من المدير",IF(I4453&lt;&gt;"موافق","⏳ بانتظار موافقة المدير",IF(K4453&lt;&gt;"نعم","⚠ غير مسوى مع الحسابات","✔ معتمد ومسوى")))))))))</f>
        <v/>
      </c>
      <c r="R4453">
        <f>N(R4452)+IF(A4453="عهدة",1,0)</f>
        <v/>
      </c>
      <c r="S4453">
        <f>IF(C4453="","",IF(AND(C4453&gt;=DATE(2026,9,1),C4453&lt;=DATE(2027,8,31)),(YEAR(C4453)-2026)*12+MONTH(C4453)-8,""))</f>
        <v/>
      </c>
      <c r="T4453">
        <f>IF(AND(A4453="مصروف",R4453&gt;0,I4453="موافق",S4453&lt;&gt;"",H4453&lt;&gt;""),N(G4453),0)</f>
        <v/>
      </c>
    </row>
    <row r="4454">
      <c r="A4454" s="19" t="n"/>
      <c r="B4454" s="20">
        <f>IF(A4454="","",IF(R4454=0,"⚠ أضف سطر عهدة أولًا","DMT-"&amp;TEXT(R4454,"000")))</f>
        <v/>
      </c>
      <c r="C4454" s="21" t="n"/>
      <c r="D4454" s="20">
        <f>IF(C4454="","",IF(S4454="","خارج السنة المالية",INDEX(القوائم!$D$2:$D$13,S4454)))</f>
        <v/>
      </c>
      <c r="E4454" s="22" t="n"/>
      <c r="F4454" s="23" t="n"/>
      <c r="G4454" s="23" t="n"/>
      <c r="H4454" s="22" t="n"/>
      <c r="I4454" s="19" t="n"/>
      <c r="J4454" s="21" t="n"/>
      <c r="K4454" s="19" t="n"/>
      <c r="L4454" s="19" t="n"/>
      <c r="M4454" s="21" t="n"/>
      <c r="N4454" s="22" t="n"/>
      <c r="O4454" s="24">
        <f>IF(A4454&lt;&gt;"عهدة","",SUMIFS($G$8:$G$5007,$B$8:$B$5007,B4454,$A$8:$A$5007,"مصروف",$I$8:$I$5007,"&lt;&gt;مرفوض"))</f>
        <v/>
      </c>
      <c r="P4454" s="25">
        <f>IF(A4454&lt;&gt;"عهدة","",N(F4454)-O4454)</f>
        <v/>
      </c>
      <c r="Q4454" s="26">
        <f>IF(A4454="","",IF(A4454="عهدة",IF(N(F4454)=0,"⚠ أدخل قيمة العهدة",IF(P4454&lt;0,"⛔ عجز / زيادة مصروفات "&amp;TEXT(-P4454,"#,##0"),IF(COUNTIFS($B$8:$B$5007,B4454,$A$8:$A$5007,"مصروف",$I$8:$I$5007,"&lt;&gt;مرفوض",$K$8:$K$5007,"&lt;&gt;نعم")&gt;0,"⚠ "&amp;COUNTIFS($B$8:$B$5007,B4454,$A$8:$A$5007,"مصروف",$I$8:$I$5007,"&lt;&gt;مرفوض",$K$8:$K$5007,"&lt;&gt;نعم")&amp;" مصروف غير مسوى",IF(L4454="تمت التسوية",IF(P4454=0,"✔ متوازنة وتمت التسوية","✔ تمت التسوية – متبقي "&amp;TEXT(P4454,"#,##0")),IF(P4454&gt;0,"متبقي "&amp;TEXT(P4454,"#,##0"),"✔ متوازنة"))))),IF(R4454=0,"⚠ أضف سطر عهدة أولًا",IF(OR(C4454="",N(G4454)=0),"⚠ أكمل التاريخ والقيمة",IF(S4454="","⚠ التاريخ خارج السنة المالية",IF(H4454="","⚠ اختر بند الموازنة",IF(I4454="مرفوض","✖ مرفوض من المدير",IF(I4454&lt;&gt;"موافق","⏳ بانتظار موافقة المدير",IF(K4454&lt;&gt;"نعم","⚠ غير مسوى مع الحسابات","✔ معتمد ومسوى")))))))))</f>
        <v/>
      </c>
      <c r="R4454">
        <f>N(R4453)+IF(A4454="عهدة",1,0)</f>
        <v/>
      </c>
      <c r="S4454">
        <f>IF(C4454="","",IF(AND(C4454&gt;=DATE(2026,9,1),C4454&lt;=DATE(2027,8,31)),(YEAR(C4454)-2026)*12+MONTH(C4454)-8,""))</f>
        <v/>
      </c>
      <c r="T4454">
        <f>IF(AND(A4454="مصروف",R4454&gt;0,I4454="موافق",S4454&lt;&gt;"",H4454&lt;&gt;""),N(G4454),0)</f>
        <v/>
      </c>
    </row>
    <row r="4455">
      <c r="A4455" s="19" t="n"/>
      <c r="B4455" s="20">
        <f>IF(A4455="","",IF(R4455=0,"⚠ أضف سطر عهدة أولًا","DMT-"&amp;TEXT(R4455,"000")))</f>
        <v/>
      </c>
      <c r="C4455" s="21" t="n"/>
      <c r="D4455" s="20">
        <f>IF(C4455="","",IF(S4455="","خارج السنة المالية",INDEX(القوائم!$D$2:$D$13,S4455)))</f>
        <v/>
      </c>
      <c r="E4455" s="22" t="n"/>
      <c r="F4455" s="23" t="n"/>
      <c r="G4455" s="23" t="n"/>
      <c r="H4455" s="22" t="n"/>
      <c r="I4455" s="19" t="n"/>
      <c r="J4455" s="21" t="n"/>
      <c r="K4455" s="19" t="n"/>
      <c r="L4455" s="19" t="n"/>
      <c r="M4455" s="21" t="n"/>
      <c r="N4455" s="22" t="n"/>
      <c r="O4455" s="24">
        <f>IF(A4455&lt;&gt;"عهدة","",SUMIFS($G$8:$G$5007,$B$8:$B$5007,B4455,$A$8:$A$5007,"مصروف",$I$8:$I$5007,"&lt;&gt;مرفوض"))</f>
        <v/>
      </c>
      <c r="P4455" s="25">
        <f>IF(A4455&lt;&gt;"عهدة","",N(F4455)-O4455)</f>
        <v/>
      </c>
      <c r="Q4455" s="26">
        <f>IF(A4455="","",IF(A4455="عهدة",IF(N(F4455)=0,"⚠ أدخل قيمة العهدة",IF(P4455&lt;0,"⛔ عجز / زيادة مصروفات "&amp;TEXT(-P4455,"#,##0"),IF(COUNTIFS($B$8:$B$5007,B4455,$A$8:$A$5007,"مصروف",$I$8:$I$5007,"&lt;&gt;مرفوض",$K$8:$K$5007,"&lt;&gt;نعم")&gt;0,"⚠ "&amp;COUNTIFS($B$8:$B$5007,B4455,$A$8:$A$5007,"مصروف",$I$8:$I$5007,"&lt;&gt;مرفوض",$K$8:$K$5007,"&lt;&gt;نعم")&amp;" مصروف غير مسوى",IF(L4455="تمت التسوية",IF(P4455=0,"✔ متوازنة وتمت التسوية","✔ تمت التسوية – متبقي "&amp;TEXT(P4455,"#,##0")),IF(P4455&gt;0,"متبقي "&amp;TEXT(P4455,"#,##0"),"✔ متوازنة"))))),IF(R4455=0,"⚠ أضف سطر عهدة أولًا",IF(OR(C4455="",N(G4455)=0),"⚠ أكمل التاريخ والقيمة",IF(S4455="","⚠ التاريخ خارج السنة المالية",IF(H4455="","⚠ اختر بند الموازنة",IF(I4455="مرفوض","✖ مرفوض من المدير",IF(I4455&lt;&gt;"موافق","⏳ بانتظار موافقة المدير",IF(K4455&lt;&gt;"نعم","⚠ غير مسوى مع الحسابات","✔ معتمد ومسوى")))))))))</f>
        <v/>
      </c>
      <c r="R4455">
        <f>N(R4454)+IF(A4455="عهدة",1,0)</f>
        <v/>
      </c>
      <c r="S4455">
        <f>IF(C4455="","",IF(AND(C4455&gt;=DATE(2026,9,1),C4455&lt;=DATE(2027,8,31)),(YEAR(C4455)-2026)*12+MONTH(C4455)-8,""))</f>
        <v/>
      </c>
      <c r="T4455">
        <f>IF(AND(A4455="مصروف",R4455&gt;0,I4455="موافق",S4455&lt;&gt;"",H4455&lt;&gt;""),N(G4455),0)</f>
        <v/>
      </c>
    </row>
    <row r="4456">
      <c r="A4456" s="19" t="n"/>
      <c r="B4456" s="20">
        <f>IF(A4456="","",IF(R4456=0,"⚠ أضف سطر عهدة أولًا","DMT-"&amp;TEXT(R4456,"000")))</f>
        <v/>
      </c>
      <c r="C4456" s="21" t="n"/>
      <c r="D4456" s="20">
        <f>IF(C4456="","",IF(S4456="","خارج السنة المالية",INDEX(القوائم!$D$2:$D$13,S4456)))</f>
        <v/>
      </c>
      <c r="E4456" s="22" t="n"/>
      <c r="F4456" s="23" t="n"/>
      <c r="G4456" s="23" t="n"/>
      <c r="H4456" s="22" t="n"/>
      <c r="I4456" s="19" t="n"/>
      <c r="J4456" s="21" t="n"/>
      <c r="K4456" s="19" t="n"/>
      <c r="L4456" s="19" t="n"/>
      <c r="M4456" s="21" t="n"/>
      <c r="N4456" s="22" t="n"/>
      <c r="O4456" s="24">
        <f>IF(A4456&lt;&gt;"عهدة","",SUMIFS($G$8:$G$5007,$B$8:$B$5007,B4456,$A$8:$A$5007,"مصروف",$I$8:$I$5007,"&lt;&gt;مرفوض"))</f>
        <v/>
      </c>
      <c r="P4456" s="25">
        <f>IF(A4456&lt;&gt;"عهدة","",N(F4456)-O4456)</f>
        <v/>
      </c>
      <c r="Q4456" s="26">
        <f>IF(A4456="","",IF(A4456="عهدة",IF(N(F4456)=0,"⚠ أدخل قيمة العهدة",IF(P4456&lt;0,"⛔ عجز / زيادة مصروفات "&amp;TEXT(-P4456,"#,##0"),IF(COUNTIFS($B$8:$B$5007,B4456,$A$8:$A$5007,"مصروف",$I$8:$I$5007,"&lt;&gt;مرفوض",$K$8:$K$5007,"&lt;&gt;نعم")&gt;0,"⚠ "&amp;COUNTIFS($B$8:$B$5007,B4456,$A$8:$A$5007,"مصروف",$I$8:$I$5007,"&lt;&gt;مرفوض",$K$8:$K$5007,"&lt;&gt;نعم")&amp;" مصروف غير مسوى",IF(L4456="تمت التسوية",IF(P4456=0,"✔ متوازنة وتمت التسوية","✔ تمت التسوية – متبقي "&amp;TEXT(P4456,"#,##0")),IF(P4456&gt;0,"متبقي "&amp;TEXT(P4456,"#,##0"),"✔ متوازنة"))))),IF(R4456=0,"⚠ أضف سطر عهدة أولًا",IF(OR(C4456="",N(G4456)=0),"⚠ أكمل التاريخ والقيمة",IF(S4456="","⚠ التاريخ خارج السنة المالية",IF(H4456="","⚠ اختر بند الموازنة",IF(I4456="مرفوض","✖ مرفوض من المدير",IF(I4456&lt;&gt;"موافق","⏳ بانتظار موافقة المدير",IF(K4456&lt;&gt;"نعم","⚠ غير مسوى مع الحسابات","✔ معتمد ومسوى")))))))))</f>
        <v/>
      </c>
      <c r="R4456">
        <f>N(R4455)+IF(A4456="عهدة",1,0)</f>
        <v/>
      </c>
      <c r="S4456">
        <f>IF(C4456="","",IF(AND(C4456&gt;=DATE(2026,9,1),C4456&lt;=DATE(2027,8,31)),(YEAR(C4456)-2026)*12+MONTH(C4456)-8,""))</f>
        <v/>
      </c>
      <c r="T4456">
        <f>IF(AND(A4456="مصروف",R4456&gt;0,I4456="موافق",S4456&lt;&gt;"",H4456&lt;&gt;""),N(G4456),0)</f>
        <v/>
      </c>
    </row>
    <row r="4457">
      <c r="A4457" s="19" t="n"/>
      <c r="B4457" s="20">
        <f>IF(A4457="","",IF(R4457=0,"⚠ أضف سطر عهدة أولًا","DMT-"&amp;TEXT(R4457,"000")))</f>
        <v/>
      </c>
      <c r="C4457" s="21" t="n"/>
      <c r="D4457" s="20">
        <f>IF(C4457="","",IF(S4457="","خارج السنة المالية",INDEX(القوائم!$D$2:$D$13,S4457)))</f>
        <v/>
      </c>
      <c r="E4457" s="22" t="n"/>
      <c r="F4457" s="23" t="n"/>
      <c r="G4457" s="23" t="n"/>
      <c r="H4457" s="22" t="n"/>
      <c r="I4457" s="19" t="n"/>
      <c r="J4457" s="21" t="n"/>
      <c r="K4457" s="19" t="n"/>
      <c r="L4457" s="19" t="n"/>
      <c r="M4457" s="21" t="n"/>
      <c r="N4457" s="22" t="n"/>
      <c r="O4457" s="24">
        <f>IF(A4457&lt;&gt;"عهدة","",SUMIFS($G$8:$G$5007,$B$8:$B$5007,B4457,$A$8:$A$5007,"مصروف",$I$8:$I$5007,"&lt;&gt;مرفوض"))</f>
        <v/>
      </c>
      <c r="P4457" s="25">
        <f>IF(A4457&lt;&gt;"عهدة","",N(F4457)-O4457)</f>
        <v/>
      </c>
      <c r="Q4457" s="26">
        <f>IF(A4457="","",IF(A4457="عهدة",IF(N(F4457)=0,"⚠ أدخل قيمة العهدة",IF(P4457&lt;0,"⛔ عجز / زيادة مصروفات "&amp;TEXT(-P4457,"#,##0"),IF(COUNTIFS($B$8:$B$5007,B4457,$A$8:$A$5007,"مصروف",$I$8:$I$5007,"&lt;&gt;مرفوض",$K$8:$K$5007,"&lt;&gt;نعم")&gt;0,"⚠ "&amp;COUNTIFS($B$8:$B$5007,B4457,$A$8:$A$5007,"مصروف",$I$8:$I$5007,"&lt;&gt;مرفوض",$K$8:$K$5007,"&lt;&gt;نعم")&amp;" مصروف غير مسوى",IF(L4457="تمت التسوية",IF(P4457=0,"✔ متوازنة وتمت التسوية","✔ تمت التسوية – متبقي "&amp;TEXT(P4457,"#,##0")),IF(P4457&gt;0,"متبقي "&amp;TEXT(P4457,"#,##0"),"✔ متوازنة"))))),IF(R4457=0,"⚠ أضف سطر عهدة أولًا",IF(OR(C4457="",N(G4457)=0),"⚠ أكمل التاريخ والقيمة",IF(S4457="","⚠ التاريخ خارج السنة المالية",IF(H4457="","⚠ اختر بند الموازنة",IF(I4457="مرفوض","✖ مرفوض من المدير",IF(I4457&lt;&gt;"موافق","⏳ بانتظار موافقة المدير",IF(K4457&lt;&gt;"نعم","⚠ غير مسوى مع الحسابات","✔ معتمد ومسوى")))))))))</f>
        <v/>
      </c>
      <c r="R4457">
        <f>N(R4456)+IF(A4457="عهدة",1,0)</f>
        <v/>
      </c>
      <c r="S4457">
        <f>IF(C4457="","",IF(AND(C4457&gt;=DATE(2026,9,1),C4457&lt;=DATE(2027,8,31)),(YEAR(C4457)-2026)*12+MONTH(C4457)-8,""))</f>
        <v/>
      </c>
      <c r="T4457">
        <f>IF(AND(A4457="مصروف",R4457&gt;0,I4457="موافق",S4457&lt;&gt;"",H4457&lt;&gt;""),N(G4457),0)</f>
        <v/>
      </c>
    </row>
    <row r="4458">
      <c r="A4458" s="19" t="n"/>
      <c r="B4458" s="20">
        <f>IF(A4458="","",IF(R4458=0,"⚠ أضف سطر عهدة أولًا","DMT-"&amp;TEXT(R4458,"000")))</f>
        <v/>
      </c>
      <c r="C4458" s="21" t="n"/>
      <c r="D4458" s="20">
        <f>IF(C4458="","",IF(S4458="","خارج السنة المالية",INDEX(القوائم!$D$2:$D$13,S4458)))</f>
        <v/>
      </c>
      <c r="E4458" s="22" t="n"/>
      <c r="F4458" s="23" t="n"/>
      <c r="G4458" s="23" t="n"/>
      <c r="H4458" s="22" t="n"/>
      <c r="I4458" s="19" t="n"/>
      <c r="J4458" s="21" t="n"/>
      <c r="K4458" s="19" t="n"/>
      <c r="L4458" s="19" t="n"/>
      <c r="M4458" s="21" t="n"/>
      <c r="N4458" s="22" t="n"/>
      <c r="O4458" s="24">
        <f>IF(A4458&lt;&gt;"عهدة","",SUMIFS($G$8:$G$5007,$B$8:$B$5007,B4458,$A$8:$A$5007,"مصروف",$I$8:$I$5007,"&lt;&gt;مرفوض"))</f>
        <v/>
      </c>
      <c r="P4458" s="25">
        <f>IF(A4458&lt;&gt;"عهدة","",N(F4458)-O4458)</f>
        <v/>
      </c>
      <c r="Q4458" s="26">
        <f>IF(A4458="","",IF(A4458="عهدة",IF(N(F4458)=0,"⚠ أدخل قيمة العهدة",IF(P4458&lt;0,"⛔ عجز / زيادة مصروفات "&amp;TEXT(-P4458,"#,##0"),IF(COUNTIFS($B$8:$B$5007,B4458,$A$8:$A$5007,"مصروف",$I$8:$I$5007,"&lt;&gt;مرفوض",$K$8:$K$5007,"&lt;&gt;نعم")&gt;0,"⚠ "&amp;COUNTIFS($B$8:$B$5007,B4458,$A$8:$A$5007,"مصروف",$I$8:$I$5007,"&lt;&gt;مرفوض",$K$8:$K$5007,"&lt;&gt;نعم")&amp;" مصروف غير مسوى",IF(L4458="تمت التسوية",IF(P4458=0,"✔ متوازنة وتمت التسوية","✔ تمت التسوية – متبقي "&amp;TEXT(P4458,"#,##0")),IF(P4458&gt;0,"متبقي "&amp;TEXT(P4458,"#,##0"),"✔ متوازنة"))))),IF(R4458=0,"⚠ أضف سطر عهدة أولًا",IF(OR(C4458="",N(G4458)=0),"⚠ أكمل التاريخ والقيمة",IF(S4458="","⚠ التاريخ خارج السنة المالية",IF(H4458="","⚠ اختر بند الموازنة",IF(I4458="مرفوض","✖ مرفوض من المدير",IF(I4458&lt;&gt;"موافق","⏳ بانتظار موافقة المدير",IF(K4458&lt;&gt;"نعم","⚠ غير مسوى مع الحسابات","✔ معتمد ومسوى")))))))))</f>
        <v/>
      </c>
      <c r="R4458">
        <f>N(R4457)+IF(A4458="عهدة",1,0)</f>
        <v/>
      </c>
      <c r="S4458">
        <f>IF(C4458="","",IF(AND(C4458&gt;=DATE(2026,9,1),C4458&lt;=DATE(2027,8,31)),(YEAR(C4458)-2026)*12+MONTH(C4458)-8,""))</f>
        <v/>
      </c>
      <c r="T4458">
        <f>IF(AND(A4458="مصروف",R4458&gt;0,I4458="موافق",S4458&lt;&gt;"",H4458&lt;&gt;""),N(G4458),0)</f>
        <v/>
      </c>
    </row>
    <row r="4459">
      <c r="A4459" s="19" t="n"/>
      <c r="B4459" s="20">
        <f>IF(A4459="","",IF(R4459=0,"⚠ أضف سطر عهدة أولًا","DMT-"&amp;TEXT(R4459,"000")))</f>
        <v/>
      </c>
      <c r="C4459" s="21" t="n"/>
      <c r="D4459" s="20">
        <f>IF(C4459="","",IF(S4459="","خارج السنة المالية",INDEX(القوائم!$D$2:$D$13,S4459)))</f>
        <v/>
      </c>
      <c r="E4459" s="22" t="n"/>
      <c r="F4459" s="23" t="n"/>
      <c r="G4459" s="23" t="n"/>
      <c r="H4459" s="22" t="n"/>
      <c r="I4459" s="19" t="n"/>
      <c r="J4459" s="21" t="n"/>
      <c r="K4459" s="19" t="n"/>
      <c r="L4459" s="19" t="n"/>
      <c r="M4459" s="21" t="n"/>
      <c r="N4459" s="22" t="n"/>
      <c r="O4459" s="24">
        <f>IF(A4459&lt;&gt;"عهدة","",SUMIFS($G$8:$G$5007,$B$8:$B$5007,B4459,$A$8:$A$5007,"مصروف",$I$8:$I$5007,"&lt;&gt;مرفوض"))</f>
        <v/>
      </c>
      <c r="P4459" s="25">
        <f>IF(A4459&lt;&gt;"عهدة","",N(F4459)-O4459)</f>
        <v/>
      </c>
      <c r="Q4459" s="26">
        <f>IF(A4459="","",IF(A4459="عهدة",IF(N(F4459)=0,"⚠ أدخل قيمة العهدة",IF(P4459&lt;0,"⛔ عجز / زيادة مصروفات "&amp;TEXT(-P4459,"#,##0"),IF(COUNTIFS($B$8:$B$5007,B4459,$A$8:$A$5007,"مصروف",$I$8:$I$5007,"&lt;&gt;مرفوض",$K$8:$K$5007,"&lt;&gt;نعم")&gt;0,"⚠ "&amp;COUNTIFS($B$8:$B$5007,B4459,$A$8:$A$5007,"مصروف",$I$8:$I$5007,"&lt;&gt;مرفوض",$K$8:$K$5007,"&lt;&gt;نعم")&amp;" مصروف غير مسوى",IF(L4459="تمت التسوية",IF(P4459=0,"✔ متوازنة وتمت التسوية","✔ تمت التسوية – متبقي "&amp;TEXT(P4459,"#,##0")),IF(P4459&gt;0,"متبقي "&amp;TEXT(P4459,"#,##0"),"✔ متوازنة"))))),IF(R4459=0,"⚠ أضف سطر عهدة أولًا",IF(OR(C4459="",N(G4459)=0),"⚠ أكمل التاريخ والقيمة",IF(S4459="","⚠ التاريخ خارج السنة المالية",IF(H4459="","⚠ اختر بند الموازنة",IF(I4459="مرفوض","✖ مرفوض من المدير",IF(I4459&lt;&gt;"موافق","⏳ بانتظار موافقة المدير",IF(K4459&lt;&gt;"نعم","⚠ غير مسوى مع الحسابات","✔ معتمد ومسوى")))))))))</f>
        <v/>
      </c>
      <c r="R4459">
        <f>N(R4458)+IF(A4459="عهدة",1,0)</f>
        <v/>
      </c>
      <c r="S4459">
        <f>IF(C4459="","",IF(AND(C4459&gt;=DATE(2026,9,1),C4459&lt;=DATE(2027,8,31)),(YEAR(C4459)-2026)*12+MONTH(C4459)-8,""))</f>
        <v/>
      </c>
      <c r="T4459">
        <f>IF(AND(A4459="مصروف",R4459&gt;0,I4459="موافق",S4459&lt;&gt;"",H4459&lt;&gt;""),N(G4459),0)</f>
        <v/>
      </c>
    </row>
    <row r="4460">
      <c r="A4460" s="19" t="n"/>
      <c r="B4460" s="20">
        <f>IF(A4460="","",IF(R4460=0,"⚠ أضف سطر عهدة أولًا","DMT-"&amp;TEXT(R4460,"000")))</f>
        <v/>
      </c>
      <c r="C4460" s="21" t="n"/>
      <c r="D4460" s="20">
        <f>IF(C4460="","",IF(S4460="","خارج السنة المالية",INDEX(القوائم!$D$2:$D$13,S4460)))</f>
        <v/>
      </c>
      <c r="E4460" s="22" t="n"/>
      <c r="F4460" s="23" t="n"/>
      <c r="G4460" s="23" t="n"/>
      <c r="H4460" s="22" t="n"/>
      <c r="I4460" s="19" t="n"/>
      <c r="J4460" s="21" t="n"/>
      <c r="K4460" s="19" t="n"/>
      <c r="L4460" s="19" t="n"/>
      <c r="M4460" s="21" t="n"/>
      <c r="N4460" s="22" t="n"/>
      <c r="O4460" s="24">
        <f>IF(A4460&lt;&gt;"عهدة","",SUMIFS($G$8:$G$5007,$B$8:$B$5007,B4460,$A$8:$A$5007,"مصروف",$I$8:$I$5007,"&lt;&gt;مرفوض"))</f>
        <v/>
      </c>
      <c r="P4460" s="25">
        <f>IF(A4460&lt;&gt;"عهدة","",N(F4460)-O4460)</f>
        <v/>
      </c>
      <c r="Q4460" s="26">
        <f>IF(A4460="","",IF(A4460="عهدة",IF(N(F4460)=0,"⚠ أدخل قيمة العهدة",IF(P4460&lt;0,"⛔ عجز / زيادة مصروفات "&amp;TEXT(-P4460,"#,##0"),IF(COUNTIFS($B$8:$B$5007,B4460,$A$8:$A$5007,"مصروف",$I$8:$I$5007,"&lt;&gt;مرفوض",$K$8:$K$5007,"&lt;&gt;نعم")&gt;0,"⚠ "&amp;COUNTIFS($B$8:$B$5007,B4460,$A$8:$A$5007,"مصروف",$I$8:$I$5007,"&lt;&gt;مرفوض",$K$8:$K$5007,"&lt;&gt;نعم")&amp;" مصروف غير مسوى",IF(L4460="تمت التسوية",IF(P4460=0,"✔ متوازنة وتمت التسوية","✔ تمت التسوية – متبقي "&amp;TEXT(P4460,"#,##0")),IF(P4460&gt;0,"متبقي "&amp;TEXT(P4460,"#,##0"),"✔ متوازنة"))))),IF(R4460=0,"⚠ أضف سطر عهدة أولًا",IF(OR(C4460="",N(G4460)=0),"⚠ أكمل التاريخ والقيمة",IF(S4460="","⚠ التاريخ خارج السنة المالية",IF(H4460="","⚠ اختر بند الموازنة",IF(I4460="مرفوض","✖ مرفوض من المدير",IF(I4460&lt;&gt;"موافق","⏳ بانتظار موافقة المدير",IF(K4460&lt;&gt;"نعم","⚠ غير مسوى مع الحسابات","✔ معتمد ومسوى")))))))))</f>
        <v/>
      </c>
      <c r="R4460">
        <f>N(R4459)+IF(A4460="عهدة",1,0)</f>
        <v/>
      </c>
      <c r="S4460">
        <f>IF(C4460="","",IF(AND(C4460&gt;=DATE(2026,9,1),C4460&lt;=DATE(2027,8,31)),(YEAR(C4460)-2026)*12+MONTH(C4460)-8,""))</f>
        <v/>
      </c>
      <c r="T4460">
        <f>IF(AND(A4460="مصروف",R4460&gt;0,I4460="موافق",S4460&lt;&gt;"",H4460&lt;&gt;""),N(G4460),0)</f>
        <v/>
      </c>
    </row>
    <row r="4461">
      <c r="A4461" s="19" t="n"/>
      <c r="B4461" s="20">
        <f>IF(A4461="","",IF(R4461=0,"⚠ أضف سطر عهدة أولًا","DMT-"&amp;TEXT(R4461,"000")))</f>
        <v/>
      </c>
      <c r="C4461" s="21" t="n"/>
      <c r="D4461" s="20">
        <f>IF(C4461="","",IF(S4461="","خارج السنة المالية",INDEX(القوائم!$D$2:$D$13,S4461)))</f>
        <v/>
      </c>
      <c r="E4461" s="22" t="n"/>
      <c r="F4461" s="23" t="n"/>
      <c r="G4461" s="23" t="n"/>
      <c r="H4461" s="22" t="n"/>
      <c r="I4461" s="19" t="n"/>
      <c r="J4461" s="21" t="n"/>
      <c r="K4461" s="19" t="n"/>
      <c r="L4461" s="19" t="n"/>
      <c r="M4461" s="21" t="n"/>
      <c r="N4461" s="22" t="n"/>
      <c r="O4461" s="24">
        <f>IF(A4461&lt;&gt;"عهدة","",SUMIFS($G$8:$G$5007,$B$8:$B$5007,B4461,$A$8:$A$5007,"مصروف",$I$8:$I$5007,"&lt;&gt;مرفوض"))</f>
        <v/>
      </c>
      <c r="P4461" s="25">
        <f>IF(A4461&lt;&gt;"عهدة","",N(F4461)-O4461)</f>
        <v/>
      </c>
      <c r="Q4461" s="26">
        <f>IF(A4461="","",IF(A4461="عهدة",IF(N(F4461)=0,"⚠ أدخل قيمة العهدة",IF(P4461&lt;0,"⛔ عجز / زيادة مصروفات "&amp;TEXT(-P4461,"#,##0"),IF(COUNTIFS($B$8:$B$5007,B4461,$A$8:$A$5007,"مصروف",$I$8:$I$5007,"&lt;&gt;مرفوض",$K$8:$K$5007,"&lt;&gt;نعم")&gt;0,"⚠ "&amp;COUNTIFS($B$8:$B$5007,B4461,$A$8:$A$5007,"مصروف",$I$8:$I$5007,"&lt;&gt;مرفوض",$K$8:$K$5007,"&lt;&gt;نعم")&amp;" مصروف غير مسوى",IF(L4461="تمت التسوية",IF(P4461=0,"✔ متوازنة وتمت التسوية","✔ تمت التسوية – متبقي "&amp;TEXT(P4461,"#,##0")),IF(P4461&gt;0,"متبقي "&amp;TEXT(P4461,"#,##0"),"✔ متوازنة"))))),IF(R4461=0,"⚠ أضف سطر عهدة أولًا",IF(OR(C4461="",N(G4461)=0),"⚠ أكمل التاريخ والقيمة",IF(S4461="","⚠ التاريخ خارج السنة المالية",IF(H4461="","⚠ اختر بند الموازنة",IF(I4461="مرفوض","✖ مرفوض من المدير",IF(I4461&lt;&gt;"موافق","⏳ بانتظار موافقة المدير",IF(K4461&lt;&gt;"نعم","⚠ غير مسوى مع الحسابات","✔ معتمد ومسوى")))))))))</f>
        <v/>
      </c>
      <c r="R4461">
        <f>N(R4460)+IF(A4461="عهدة",1,0)</f>
        <v/>
      </c>
      <c r="S4461">
        <f>IF(C4461="","",IF(AND(C4461&gt;=DATE(2026,9,1),C4461&lt;=DATE(2027,8,31)),(YEAR(C4461)-2026)*12+MONTH(C4461)-8,""))</f>
        <v/>
      </c>
      <c r="T4461">
        <f>IF(AND(A4461="مصروف",R4461&gt;0,I4461="موافق",S4461&lt;&gt;"",H4461&lt;&gt;""),N(G4461),0)</f>
        <v/>
      </c>
    </row>
    <row r="4462">
      <c r="A4462" s="19" t="n"/>
      <c r="B4462" s="20">
        <f>IF(A4462="","",IF(R4462=0,"⚠ أضف سطر عهدة أولًا","DMT-"&amp;TEXT(R4462,"000")))</f>
        <v/>
      </c>
      <c r="C4462" s="21" t="n"/>
      <c r="D4462" s="20">
        <f>IF(C4462="","",IF(S4462="","خارج السنة المالية",INDEX(القوائم!$D$2:$D$13,S4462)))</f>
        <v/>
      </c>
      <c r="E4462" s="22" t="n"/>
      <c r="F4462" s="23" t="n"/>
      <c r="G4462" s="23" t="n"/>
      <c r="H4462" s="22" t="n"/>
      <c r="I4462" s="19" t="n"/>
      <c r="J4462" s="21" t="n"/>
      <c r="K4462" s="19" t="n"/>
      <c r="L4462" s="19" t="n"/>
      <c r="M4462" s="21" t="n"/>
      <c r="N4462" s="22" t="n"/>
      <c r="O4462" s="24">
        <f>IF(A4462&lt;&gt;"عهدة","",SUMIFS($G$8:$G$5007,$B$8:$B$5007,B4462,$A$8:$A$5007,"مصروف",$I$8:$I$5007,"&lt;&gt;مرفوض"))</f>
        <v/>
      </c>
      <c r="P4462" s="25">
        <f>IF(A4462&lt;&gt;"عهدة","",N(F4462)-O4462)</f>
        <v/>
      </c>
      <c r="Q4462" s="26">
        <f>IF(A4462="","",IF(A4462="عهدة",IF(N(F4462)=0,"⚠ أدخل قيمة العهدة",IF(P4462&lt;0,"⛔ عجز / زيادة مصروفات "&amp;TEXT(-P4462,"#,##0"),IF(COUNTIFS($B$8:$B$5007,B4462,$A$8:$A$5007,"مصروف",$I$8:$I$5007,"&lt;&gt;مرفوض",$K$8:$K$5007,"&lt;&gt;نعم")&gt;0,"⚠ "&amp;COUNTIFS($B$8:$B$5007,B4462,$A$8:$A$5007,"مصروف",$I$8:$I$5007,"&lt;&gt;مرفوض",$K$8:$K$5007,"&lt;&gt;نعم")&amp;" مصروف غير مسوى",IF(L4462="تمت التسوية",IF(P4462=0,"✔ متوازنة وتمت التسوية","✔ تمت التسوية – متبقي "&amp;TEXT(P4462,"#,##0")),IF(P4462&gt;0,"متبقي "&amp;TEXT(P4462,"#,##0"),"✔ متوازنة"))))),IF(R4462=0,"⚠ أضف سطر عهدة أولًا",IF(OR(C4462="",N(G4462)=0),"⚠ أكمل التاريخ والقيمة",IF(S4462="","⚠ التاريخ خارج السنة المالية",IF(H4462="","⚠ اختر بند الموازنة",IF(I4462="مرفوض","✖ مرفوض من المدير",IF(I4462&lt;&gt;"موافق","⏳ بانتظار موافقة المدير",IF(K4462&lt;&gt;"نعم","⚠ غير مسوى مع الحسابات","✔ معتمد ومسوى")))))))))</f>
        <v/>
      </c>
      <c r="R4462">
        <f>N(R4461)+IF(A4462="عهدة",1,0)</f>
        <v/>
      </c>
      <c r="S4462">
        <f>IF(C4462="","",IF(AND(C4462&gt;=DATE(2026,9,1),C4462&lt;=DATE(2027,8,31)),(YEAR(C4462)-2026)*12+MONTH(C4462)-8,""))</f>
        <v/>
      </c>
      <c r="T4462">
        <f>IF(AND(A4462="مصروف",R4462&gt;0,I4462="موافق",S4462&lt;&gt;"",H4462&lt;&gt;""),N(G4462),0)</f>
        <v/>
      </c>
    </row>
    <row r="4463">
      <c r="A4463" s="19" t="n"/>
      <c r="B4463" s="20">
        <f>IF(A4463="","",IF(R4463=0,"⚠ أضف سطر عهدة أولًا","DMT-"&amp;TEXT(R4463,"000")))</f>
        <v/>
      </c>
      <c r="C4463" s="21" t="n"/>
      <c r="D4463" s="20">
        <f>IF(C4463="","",IF(S4463="","خارج السنة المالية",INDEX(القوائم!$D$2:$D$13,S4463)))</f>
        <v/>
      </c>
      <c r="E4463" s="22" t="n"/>
      <c r="F4463" s="23" t="n"/>
      <c r="G4463" s="23" t="n"/>
      <c r="H4463" s="22" t="n"/>
      <c r="I4463" s="19" t="n"/>
      <c r="J4463" s="21" t="n"/>
      <c r="K4463" s="19" t="n"/>
      <c r="L4463" s="19" t="n"/>
      <c r="M4463" s="21" t="n"/>
      <c r="N4463" s="22" t="n"/>
      <c r="O4463" s="24">
        <f>IF(A4463&lt;&gt;"عهدة","",SUMIFS($G$8:$G$5007,$B$8:$B$5007,B4463,$A$8:$A$5007,"مصروف",$I$8:$I$5007,"&lt;&gt;مرفوض"))</f>
        <v/>
      </c>
      <c r="P4463" s="25">
        <f>IF(A4463&lt;&gt;"عهدة","",N(F4463)-O4463)</f>
        <v/>
      </c>
      <c r="Q4463" s="26">
        <f>IF(A4463="","",IF(A4463="عهدة",IF(N(F4463)=0,"⚠ أدخل قيمة العهدة",IF(P4463&lt;0,"⛔ عجز / زيادة مصروفات "&amp;TEXT(-P4463,"#,##0"),IF(COUNTIFS($B$8:$B$5007,B4463,$A$8:$A$5007,"مصروف",$I$8:$I$5007,"&lt;&gt;مرفوض",$K$8:$K$5007,"&lt;&gt;نعم")&gt;0,"⚠ "&amp;COUNTIFS($B$8:$B$5007,B4463,$A$8:$A$5007,"مصروف",$I$8:$I$5007,"&lt;&gt;مرفوض",$K$8:$K$5007,"&lt;&gt;نعم")&amp;" مصروف غير مسوى",IF(L4463="تمت التسوية",IF(P4463=0,"✔ متوازنة وتمت التسوية","✔ تمت التسوية – متبقي "&amp;TEXT(P4463,"#,##0")),IF(P4463&gt;0,"متبقي "&amp;TEXT(P4463,"#,##0"),"✔ متوازنة"))))),IF(R4463=0,"⚠ أضف سطر عهدة أولًا",IF(OR(C4463="",N(G4463)=0),"⚠ أكمل التاريخ والقيمة",IF(S4463="","⚠ التاريخ خارج السنة المالية",IF(H4463="","⚠ اختر بند الموازنة",IF(I4463="مرفوض","✖ مرفوض من المدير",IF(I4463&lt;&gt;"موافق","⏳ بانتظار موافقة المدير",IF(K4463&lt;&gt;"نعم","⚠ غير مسوى مع الحسابات","✔ معتمد ومسوى")))))))))</f>
        <v/>
      </c>
      <c r="R4463">
        <f>N(R4462)+IF(A4463="عهدة",1,0)</f>
        <v/>
      </c>
      <c r="S4463">
        <f>IF(C4463="","",IF(AND(C4463&gt;=DATE(2026,9,1),C4463&lt;=DATE(2027,8,31)),(YEAR(C4463)-2026)*12+MONTH(C4463)-8,""))</f>
        <v/>
      </c>
      <c r="T4463">
        <f>IF(AND(A4463="مصروف",R4463&gt;0,I4463="موافق",S4463&lt;&gt;"",H4463&lt;&gt;""),N(G4463),0)</f>
        <v/>
      </c>
    </row>
    <row r="4464">
      <c r="A4464" s="19" t="n"/>
      <c r="B4464" s="20">
        <f>IF(A4464="","",IF(R4464=0,"⚠ أضف سطر عهدة أولًا","DMT-"&amp;TEXT(R4464,"000")))</f>
        <v/>
      </c>
      <c r="C4464" s="21" t="n"/>
      <c r="D4464" s="20">
        <f>IF(C4464="","",IF(S4464="","خارج السنة المالية",INDEX(القوائم!$D$2:$D$13,S4464)))</f>
        <v/>
      </c>
      <c r="E4464" s="22" t="n"/>
      <c r="F4464" s="23" t="n"/>
      <c r="G4464" s="23" t="n"/>
      <c r="H4464" s="22" t="n"/>
      <c r="I4464" s="19" t="n"/>
      <c r="J4464" s="21" t="n"/>
      <c r="K4464" s="19" t="n"/>
      <c r="L4464" s="19" t="n"/>
      <c r="M4464" s="21" t="n"/>
      <c r="N4464" s="22" t="n"/>
      <c r="O4464" s="24">
        <f>IF(A4464&lt;&gt;"عهدة","",SUMIFS($G$8:$G$5007,$B$8:$B$5007,B4464,$A$8:$A$5007,"مصروف",$I$8:$I$5007,"&lt;&gt;مرفوض"))</f>
        <v/>
      </c>
      <c r="P4464" s="25">
        <f>IF(A4464&lt;&gt;"عهدة","",N(F4464)-O4464)</f>
        <v/>
      </c>
      <c r="Q4464" s="26">
        <f>IF(A4464="","",IF(A4464="عهدة",IF(N(F4464)=0,"⚠ أدخل قيمة العهدة",IF(P4464&lt;0,"⛔ عجز / زيادة مصروفات "&amp;TEXT(-P4464,"#,##0"),IF(COUNTIFS($B$8:$B$5007,B4464,$A$8:$A$5007,"مصروف",$I$8:$I$5007,"&lt;&gt;مرفوض",$K$8:$K$5007,"&lt;&gt;نعم")&gt;0,"⚠ "&amp;COUNTIFS($B$8:$B$5007,B4464,$A$8:$A$5007,"مصروف",$I$8:$I$5007,"&lt;&gt;مرفوض",$K$8:$K$5007,"&lt;&gt;نعم")&amp;" مصروف غير مسوى",IF(L4464="تمت التسوية",IF(P4464=0,"✔ متوازنة وتمت التسوية","✔ تمت التسوية – متبقي "&amp;TEXT(P4464,"#,##0")),IF(P4464&gt;0,"متبقي "&amp;TEXT(P4464,"#,##0"),"✔ متوازنة"))))),IF(R4464=0,"⚠ أضف سطر عهدة أولًا",IF(OR(C4464="",N(G4464)=0),"⚠ أكمل التاريخ والقيمة",IF(S4464="","⚠ التاريخ خارج السنة المالية",IF(H4464="","⚠ اختر بند الموازنة",IF(I4464="مرفوض","✖ مرفوض من المدير",IF(I4464&lt;&gt;"موافق","⏳ بانتظار موافقة المدير",IF(K4464&lt;&gt;"نعم","⚠ غير مسوى مع الحسابات","✔ معتمد ومسوى")))))))))</f>
        <v/>
      </c>
      <c r="R4464">
        <f>N(R4463)+IF(A4464="عهدة",1,0)</f>
        <v/>
      </c>
      <c r="S4464">
        <f>IF(C4464="","",IF(AND(C4464&gt;=DATE(2026,9,1),C4464&lt;=DATE(2027,8,31)),(YEAR(C4464)-2026)*12+MONTH(C4464)-8,""))</f>
        <v/>
      </c>
      <c r="T4464">
        <f>IF(AND(A4464="مصروف",R4464&gt;0,I4464="موافق",S4464&lt;&gt;"",H4464&lt;&gt;""),N(G4464),0)</f>
        <v/>
      </c>
    </row>
    <row r="4465">
      <c r="A4465" s="19" t="n"/>
      <c r="B4465" s="20">
        <f>IF(A4465="","",IF(R4465=0,"⚠ أضف سطر عهدة أولًا","DMT-"&amp;TEXT(R4465,"000")))</f>
        <v/>
      </c>
      <c r="C4465" s="21" t="n"/>
      <c r="D4465" s="20">
        <f>IF(C4465="","",IF(S4465="","خارج السنة المالية",INDEX(القوائم!$D$2:$D$13,S4465)))</f>
        <v/>
      </c>
      <c r="E4465" s="22" t="n"/>
      <c r="F4465" s="23" t="n"/>
      <c r="G4465" s="23" t="n"/>
      <c r="H4465" s="22" t="n"/>
      <c r="I4465" s="19" t="n"/>
      <c r="J4465" s="21" t="n"/>
      <c r="K4465" s="19" t="n"/>
      <c r="L4465" s="19" t="n"/>
      <c r="M4465" s="21" t="n"/>
      <c r="N4465" s="22" t="n"/>
      <c r="O4465" s="24">
        <f>IF(A4465&lt;&gt;"عهدة","",SUMIFS($G$8:$G$5007,$B$8:$B$5007,B4465,$A$8:$A$5007,"مصروف",$I$8:$I$5007,"&lt;&gt;مرفوض"))</f>
        <v/>
      </c>
      <c r="P4465" s="25">
        <f>IF(A4465&lt;&gt;"عهدة","",N(F4465)-O4465)</f>
        <v/>
      </c>
      <c r="Q4465" s="26">
        <f>IF(A4465="","",IF(A4465="عهدة",IF(N(F4465)=0,"⚠ أدخل قيمة العهدة",IF(P4465&lt;0,"⛔ عجز / زيادة مصروفات "&amp;TEXT(-P4465,"#,##0"),IF(COUNTIFS($B$8:$B$5007,B4465,$A$8:$A$5007,"مصروف",$I$8:$I$5007,"&lt;&gt;مرفوض",$K$8:$K$5007,"&lt;&gt;نعم")&gt;0,"⚠ "&amp;COUNTIFS($B$8:$B$5007,B4465,$A$8:$A$5007,"مصروف",$I$8:$I$5007,"&lt;&gt;مرفوض",$K$8:$K$5007,"&lt;&gt;نعم")&amp;" مصروف غير مسوى",IF(L4465="تمت التسوية",IF(P4465=0,"✔ متوازنة وتمت التسوية","✔ تمت التسوية – متبقي "&amp;TEXT(P4465,"#,##0")),IF(P4465&gt;0,"متبقي "&amp;TEXT(P4465,"#,##0"),"✔ متوازنة"))))),IF(R4465=0,"⚠ أضف سطر عهدة أولًا",IF(OR(C4465="",N(G4465)=0),"⚠ أكمل التاريخ والقيمة",IF(S4465="","⚠ التاريخ خارج السنة المالية",IF(H4465="","⚠ اختر بند الموازنة",IF(I4465="مرفوض","✖ مرفوض من المدير",IF(I4465&lt;&gt;"موافق","⏳ بانتظار موافقة المدير",IF(K4465&lt;&gt;"نعم","⚠ غير مسوى مع الحسابات","✔ معتمد ومسوى")))))))))</f>
        <v/>
      </c>
      <c r="R4465">
        <f>N(R4464)+IF(A4465="عهدة",1,0)</f>
        <v/>
      </c>
      <c r="S4465">
        <f>IF(C4465="","",IF(AND(C4465&gt;=DATE(2026,9,1),C4465&lt;=DATE(2027,8,31)),(YEAR(C4465)-2026)*12+MONTH(C4465)-8,""))</f>
        <v/>
      </c>
      <c r="T4465">
        <f>IF(AND(A4465="مصروف",R4465&gt;0,I4465="موافق",S4465&lt;&gt;"",H4465&lt;&gt;""),N(G4465),0)</f>
        <v/>
      </c>
    </row>
    <row r="4466">
      <c r="A4466" s="19" t="n"/>
      <c r="B4466" s="20">
        <f>IF(A4466="","",IF(R4466=0,"⚠ أضف سطر عهدة أولًا","DMT-"&amp;TEXT(R4466,"000")))</f>
        <v/>
      </c>
      <c r="C4466" s="21" t="n"/>
      <c r="D4466" s="20">
        <f>IF(C4466="","",IF(S4466="","خارج السنة المالية",INDEX(القوائم!$D$2:$D$13,S4466)))</f>
        <v/>
      </c>
      <c r="E4466" s="22" t="n"/>
      <c r="F4466" s="23" t="n"/>
      <c r="G4466" s="23" t="n"/>
      <c r="H4466" s="22" t="n"/>
      <c r="I4466" s="19" t="n"/>
      <c r="J4466" s="21" t="n"/>
      <c r="K4466" s="19" t="n"/>
      <c r="L4466" s="19" t="n"/>
      <c r="M4466" s="21" t="n"/>
      <c r="N4466" s="22" t="n"/>
      <c r="O4466" s="24">
        <f>IF(A4466&lt;&gt;"عهدة","",SUMIFS($G$8:$G$5007,$B$8:$B$5007,B4466,$A$8:$A$5007,"مصروف",$I$8:$I$5007,"&lt;&gt;مرفوض"))</f>
        <v/>
      </c>
      <c r="P4466" s="25">
        <f>IF(A4466&lt;&gt;"عهدة","",N(F4466)-O4466)</f>
        <v/>
      </c>
      <c r="Q4466" s="26">
        <f>IF(A4466="","",IF(A4466="عهدة",IF(N(F4466)=0,"⚠ أدخل قيمة العهدة",IF(P4466&lt;0,"⛔ عجز / زيادة مصروفات "&amp;TEXT(-P4466,"#,##0"),IF(COUNTIFS($B$8:$B$5007,B4466,$A$8:$A$5007,"مصروف",$I$8:$I$5007,"&lt;&gt;مرفوض",$K$8:$K$5007,"&lt;&gt;نعم")&gt;0,"⚠ "&amp;COUNTIFS($B$8:$B$5007,B4466,$A$8:$A$5007,"مصروف",$I$8:$I$5007,"&lt;&gt;مرفوض",$K$8:$K$5007,"&lt;&gt;نعم")&amp;" مصروف غير مسوى",IF(L4466="تمت التسوية",IF(P4466=0,"✔ متوازنة وتمت التسوية","✔ تمت التسوية – متبقي "&amp;TEXT(P4466,"#,##0")),IF(P4466&gt;0,"متبقي "&amp;TEXT(P4466,"#,##0"),"✔ متوازنة"))))),IF(R4466=0,"⚠ أضف سطر عهدة أولًا",IF(OR(C4466="",N(G4466)=0),"⚠ أكمل التاريخ والقيمة",IF(S4466="","⚠ التاريخ خارج السنة المالية",IF(H4466="","⚠ اختر بند الموازنة",IF(I4466="مرفوض","✖ مرفوض من المدير",IF(I4466&lt;&gt;"موافق","⏳ بانتظار موافقة المدير",IF(K4466&lt;&gt;"نعم","⚠ غير مسوى مع الحسابات","✔ معتمد ومسوى")))))))))</f>
        <v/>
      </c>
      <c r="R4466">
        <f>N(R4465)+IF(A4466="عهدة",1,0)</f>
        <v/>
      </c>
      <c r="S4466">
        <f>IF(C4466="","",IF(AND(C4466&gt;=DATE(2026,9,1),C4466&lt;=DATE(2027,8,31)),(YEAR(C4466)-2026)*12+MONTH(C4466)-8,""))</f>
        <v/>
      </c>
      <c r="T4466">
        <f>IF(AND(A4466="مصروف",R4466&gt;0,I4466="موافق",S4466&lt;&gt;"",H4466&lt;&gt;""),N(G4466),0)</f>
        <v/>
      </c>
    </row>
    <row r="4467">
      <c r="A4467" s="19" t="n"/>
      <c r="B4467" s="20">
        <f>IF(A4467="","",IF(R4467=0,"⚠ أضف سطر عهدة أولًا","DMT-"&amp;TEXT(R4467,"000")))</f>
        <v/>
      </c>
      <c r="C4467" s="21" t="n"/>
      <c r="D4467" s="20">
        <f>IF(C4467="","",IF(S4467="","خارج السنة المالية",INDEX(القوائم!$D$2:$D$13,S4467)))</f>
        <v/>
      </c>
      <c r="E4467" s="22" t="n"/>
      <c r="F4467" s="23" t="n"/>
      <c r="G4467" s="23" t="n"/>
      <c r="H4467" s="22" t="n"/>
      <c r="I4467" s="19" t="n"/>
      <c r="J4467" s="21" t="n"/>
      <c r="K4467" s="19" t="n"/>
      <c r="L4467" s="19" t="n"/>
      <c r="M4467" s="21" t="n"/>
      <c r="N4467" s="22" t="n"/>
      <c r="O4467" s="24">
        <f>IF(A4467&lt;&gt;"عهدة","",SUMIFS($G$8:$G$5007,$B$8:$B$5007,B4467,$A$8:$A$5007,"مصروف",$I$8:$I$5007,"&lt;&gt;مرفوض"))</f>
        <v/>
      </c>
      <c r="P4467" s="25">
        <f>IF(A4467&lt;&gt;"عهدة","",N(F4467)-O4467)</f>
        <v/>
      </c>
      <c r="Q4467" s="26">
        <f>IF(A4467="","",IF(A4467="عهدة",IF(N(F4467)=0,"⚠ أدخل قيمة العهدة",IF(P4467&lt;0,"⛔ عجز / زيادة مصروفات "&amp;TEXT(-P4467,"#,##0"),IF(COUNTIFS($B$8:$B$5007,B4467,$A$8:$A$5007,"مصروف",$I$8:$I$5007,"&lt;&gt;مرفوض",$K$8:$K$5007,"&lt;&gt;نعم")&gt;0,"⚠ "&amp;COUNTIFS($B$8:$B$5007,B4467,$A$8:$A$5007,"مصروف",$I$8:$I$5007,"&lt;&gt;مرفوض",$K$8:$K$5007,"&lt;&gt;نعم")&amp;" مصروف غير مسوى",IF(L4467="تمت التسوية",IF(P4467=0,"✔ متوازنة وتمت التسوية","✔ تمت التسوية – متبقي "&amp;TEXT(P4467,"#,##0")),IF(P4467&gt;0,"متبقي "&amp;TEXT(P4467,"#,##0"),"✔ متوازنة"))))),IF(R4467=0,"⚠ أضف سطر عهدة أولًا",IF(OR(C4467="",N(G4467)=0),"⚠ أكمل التاريخ والقيمة",IF(S4467="","⚠ التاريخ خارج السنة المالية",IF(H4467="","⚠ اختر بند الموازنة",IF(I4467="مرفوض","✖ مرفوض من المدير",IF(I4467&lt;&gt;"موافق","⏳ بانتظار موافقة المدير",IF(K4467&lt;&gt;"نعم","⚠ غير مسوى مع الحسابات","✔ معتمد ومسوى")))))))))</f>
        <v/>
      </c>
      <c r="R4467">
        <f>N(R4466)+IF(A4467="عهدة",1,0)</f>
        <v/>
      </c>
      <c r="S4467">
        <f>IF(C4467="","",IF(AND(C4467&gt;=DATE(2026,9,1),C4467&lt;=DATE(2027,8,31)),(YEAR(C4467)-2026)*12+MONTH(C4467)-8,""))</f>
        <v/>
      </c>
      <c r="T4467">
        <f>IF(AND(A4467="مصروف",R4467&gt;0,I4467="موافق",S4467&lt;&gt;"",H4467&lt;&gt;""),N(G4467),0)</f>
        <v/>
      </c>
    </row>
    <row r="4468">
      <c r="A4468" s="19" t="n"/>
      <c r="B4468" s="20">
        <f>IF(A4468="","",IF(R4468=0,"⚠ أضف سطر عهدة أولًا","DMT-"&amp;TEXT(R4468,"000")))</f>
        <v/>
      </c>
      <c r="C4468" s="21" t="n"/>
      <c r="D4468" s="20">
        <f>IF(C4468="","",IF(S4468="","خارج السنة المالية",INDEX(القوائم!$D$2:$D$13,S4468)))</f>
        <v/>
      </c>
      <c r="E4468" s="22" t="n"/>
      <c r="F4468" s="23" t="n"/>
      <c r="G4468" s="23" t="n"/>
      <c r="H4468" s="22" t="n"/>
      <c r="I4468" s="19" t="n"/>
      <c r="J4468" s="21" t="n"/>
      <c r="K4468" s="19" t="n"/>
      <c r="L4468" s="19" t="n"/>
      <c r="M4468" s="21" t="n"/>
      <c r="N4468" s="22" t="n"/>
      <c r="O4468" s="24">
        <f>IF(A4468&lt;&gt;"عهدة","",SUMIFS($G$8:$G$5007,$B$8:$B$5007,B4468,$A$8:$A$5007,"مصروف",$I$8:$I$5007,"&lt;&gt;مرفوض"))</f>
        <v/>
      </c>
      <c r="P4468" s="25">
        <f>IF(A4468&lt;&gt;"عهدة","",N(F4468)-O4468)</f>
        <v/>
      </c>
      <c r="Q4468" s="26">
        <f>IF(A4468="","",IF(A4468="عهدة",IF(N(F4468)=0,"⚠ أدخل قيمة العهدة",IF(P4468&lt;0,"⛔ عجز / زيادة مصروفات "&amp;TEXT(-P4468,"#,##0"),IF(COUNTIFS($B$8:$B$5007,B4468,$A$8:$A$5007,"مصروف",$I$8:$I$5007,"&lt;&gt;مرفوض",$K$8:$K$5007,"&lt;&gt;نعم")&gt;0,"⚠ "&amp;COUNTIFS($B$8:$B$5007,B4468,$A$8:$A$5007,"مصروف",$I$8:$I$5007,"&lt;&gt;مرفوض",$K$8:$K$5007,"&lt;&gt;نعم")&amp;" مصروف غير مسوى",IF(L4468="تمت التسوية",IF(P4468=0,"✔ متوازنة وتمت التسوية","✔ تمت التسوية – متبقي "&amp;TEXT(P4468,"#,##0")),IF(P4468&gt;0,"متبقي "&amp;TEXT(P4468,"#,##0"),"✔ متوازنة"))))),IF(R4468=0,"⚠ أضف سطر عهدة أولًا",IF(OR(C4468="",N(G4468)=0),"⚠ أكمل التاريخ والقيمة",IF(S4468="","⚠ التاريخ خارج السنة المالية",IF(H4468="","⚠ اختر بند الموازنة",IF(I4468="مرفوض","✖ مرفوض من المدير",IF(I4468&lt;&gt;"موافق","⏳ بانتظار موافقة المدير",IF(K4468&lt;&gt;"نعم","⚠ غير مسوى مع الحسابات","✔ معتمد ومسوى")))))))))</f>
        <v/>
      </c>
      <c r="R4468">
        <f>N(R4467)+IF(A4468="عهدة",1,0)</f>
        <v/>
      </c>
      <c r="S4468">
        <f>IF(C4468="","",IF(AND(C4468&gt;=DATE(2026,9,1),C4468&lt;=DATE(2027,8,31)),(YEAR(C4468)-2026)*12+MONTH(C4468)-8,""))</f>
        <v/>
      </c>
      <c r="T4468">
        <f>IF(AND(A4468="مصروف",R4468&gt;0,I4468="موافق",S4468&lt;&gt;"",H4468&lt;&gt;""),N(G4468),0)</f>
        <v/>
      </c>
    </row>
    <row r="4469">
      <c r="A4469" s="19" t="n"/>
      <c r="B4469" s="20">
        <f>IF(A4469="","",IF(R4469=0,"⚠ أضف سطر عهدة أولًا","DMT-"&amp;TEXT(R4469,"000")))</f>
        <v/>
      </c>
      <c r="C4469" s="21" t="n"/>
      <c r="D4469" s="20">
        <f>IF(C4469="","",IF(S4469="","خارج السنة المالية",INDEX(القوائم!$D$2:$D$13,S4469)))</f>
        <v/>
      </c>
      <c r="E4469" s="22" t="n"/>
      <c r="F4469" s="23" t="n"/>
      <c r="G4469" s="23" t="n"/>
      <c r="H4469" s="22" t="n"/>
      <c r="I4469" s="19" t="n"/>
      <c r="J4469" s="21" t="n"/>
      <c r="K4469" s="19" t="n"/>
      <c r="L4469" s="19" t="n"/>
      <c r="M4469" s="21" t="n"/>
      <c r="N4469" s="22" t="n"/>
      <c r="O4469" s="24">
        <f>IF(A4469&lt;&gt;"عهدة","",SUMIFS($G$8:$G$5007,$B$8:$B$5007,B4469,$A$8:$A$5007,"مصروف",$I$8:$I$5007,"&lt;&gt;مرفوض"))</f>
        <v/>
      </c>
      <c r="P4469" s="25">
        <f>IF(A4469&lt;&gt;"عهدة","",N(F4469)-O4469)</f>
        <v/>
      </c>
      <c r="Q4469" s="26">
        <f>IF(A4469="","",IF(A4469="عهدة",IF(N(F4469)=0,"⚠ أدخل قيمة العهدة",IF(P4469&lt;0,"⛔ عجز / زيادة مصروفات "&amp;TEXT(-P4469,"#,##0"),IF(COUNTIFS($B$8:$B$5007,B4469,$A$8:$A$5007,"مصروف",$I$8:$I$5007,"&lt;&gt;مرفوض",$K$8:$K$5007,"&lt;&gt;نعم")&gt;0,"⚠ "&amp;COUNTIFS($B$8:$B$5007,B4469,$A$8:$A$5007,"مصروف",$I$8:$I$5007,"&lt;&gt;مرفوض",$K$8:$K$5007,"&lt;&gt;نعم")&amp;" مصروف غير مسوى",IF(L4469="تمت التسوية",IF(P4469=0,"✔ متوازنة وتمت التسوية","✔ تمت التسوية – متبقي "&amp;TEXT(P4469,"#,##0")),IF(P4469&gt;0,"متبقي "&amp;TEXT(P4469,"#,##0"),"✔ متوازنة"))))),IF(R4469=0,"⚠ أضف سطر عهدة أولًا",IF(OR(C4469="",N(G4469)=0),"⚠ أكمل التاريخ والقيمة",IF(S4469="","⚠ التاريخ خارج السنة المالية",IF(H4469="","⚠ اختر بند الموازنة",IF(I4469="مرفوض","✖ مرفوض من المدير",IF(I4469&lt;&gt;"موافق","⏳ بانتظار موافقة المدير",IF(K4469&lt;&gt;"نعم","⚠ غير مسوى مع الحسابات","✔ معتمد ومسوى")))))))))</f>
        <v/>
      </c>
      <c r="R4469">
        <f>N(R4468)+IF(A4469="عهدة",1,0)</f>
        <v/>
      </c>
      <c r="S4469">
        <f>IF(C4469="","",IF(AND(C4469&gt;=DATE(2026,9,1),C4469&lt;=DATE(2027,8,31)),(YEAR(C4469)-2026)*12+MONTH(C4469)-8,""))</f>
        <v/>
      </c>
      <c r="T4469">
        <f>IF(AND(A4469="مصروف",R4469&gt;0,I4469="موافق",S4469&lt;&gt;"",H4469&lt;&gt;""),N(G4469),0)</f>
        <v/>
      </c>
    </row>
    <row r="4470">
      <c r="A4470" s="19" t="n"/>
      <c r="B4470" s="20">
        <f>IF(A4470="","",IF(R4470=0,"⚠ أضف سطر عهدة أولًا","DMT-"&amp;TEXT(R4470,"000")))</f>
        <v/>
      </c>
      <c r="C4470" s="21" t="n"/>
      <c r="D4470" s="20">
        <f>IF(C4470="","",IF(S4470="","خارج السنة المالية",INDEX(القوائم!$D$2:$D$13,S4470)))</f>
        <v/>
      </c>
      <c r="E4470" s="22" t="n"/>
      <c r="F4470" s="23" t="n"/>
      <c r="G4470" s="23" t="n"/>
      <c r="H4470" s="22" t="n"/>
      <c r="I4470" s="19" t="n"/>
      <c r="J4470" s="21" t="n"/>
      <c r="K4470" s="19" t="n"/>
      <c r="L4470" s="19" t="n"/>
      <c r="M4470" s="21" t="n"/>
      <c r="N4470" s="22" t="n"/>
      <c r="O4470" s="24">
        <f>IF(A4470&lt;&gt;"عهدة","",SUMIFS($G$8:$G$5007,$B$8:$B$5007,B4470,$A$8:$A$5007,"مصروف",$I$8:$I$5007,"&lt;&gt;مرفوض"))</f>
        <v/>
      </c>
      <c r="P4470" s="25">
        <f>IF(A4470&lt;&gt;"عهدة","",N(F4470)-O4470)</f>
        <v/>
      </c>
      <c r="Q4470" s="26">
        <f>IF(A4470="","",IF(A4470="عهدة",IF(N(F4470)=0,"⚠ أدخل قيمة العهدة",IF(P4470&lt;0,"⛔ عجز / زيادة مصروفات "&amp;TEXT(-P4470,"#,##0"),IF(COUNTIFS($B$8:$B$5007,B4470,$A$8:$A$5007,"مصروف",$I$8:$I$5007,"&lt;&gt;مرفوض",$K$8:$K$5007,"&lt;&gt;نعم")&gt;0,"⚠ "&amp;COUNTIFS($B$8:$B$5007,B4470,$A$8:$A$5007,"مصروف",$I$8:$I$5007,"&lt;&gt;مرفوض",$K$8:$K$5007,"&lt;&gt;نعم")&amp;" مصروف غير مسوى",IF(L4470="تمت التسوية",IF(P4470=0,"✔ متوازنة وتمت التسوية","✔ تمت التسوية – متبقي "&amp;TEXT(P4470,"#,##0")),IF(P4470&gt;0,"متبقي "&amp;TEXT(P4470,"#,##0"),"✔ متوازنة"))))),IF(R4470=0,"⚠ أضف سطر عهدة أولًا",IF(OR(C4470="",N(G4470)=0),"⚠ أكمل التاريخ والقيمة",IF(S4470="","⚠ التاريخ خارج السنة المالية",IF(H4470="","⚠ اختر بند الموازنة",IF(I4470="مرفوض","✖ مرفوض من المدير",IF(I4470&lt;&gt;"موافق","⏳ بانتظار موافقة المدير",IF(K4470&lt;&gt;"نعم","⚠ غير مسوى مع الحسابات","✔ معتمد ومسوى")))))))))</f>
        <v/>
      </c>
      <c r="R4470">
        <f>N(R4469)+IF(A4470="عهدة",1,0)</f>
        <v/>
      </c>
      <c r="S4470">
        <f>IF(C4470="","",IF(AND(C4470&gt;=DATE(2026,9,1),C4470&lt;=DATE(2027,8,31)),(YEAR(C4470)-2026)*12+MONTH(C4470)-8,""))</f>
        <v/>
      </c>
      <c r="T4470">
        <f>IF(AND(A4470="مصروف",R4470&gt;0,I4470="موافق",S4470&lt;&gt;"",H4470&lt;&gt;""),N(G4470),0)</f>
        <v/>
      </c>
    </row>
    <row r="4471">
      <c r="A4471" s="19" t="n"/>
      <c r="B4471" s="20">
        <f>IF(A4471="","",IF(R4471=0,"⚠ أضف سطر عهدة أولًا","DMT-"&amp;TEXT(R4471,"000")))</f>
        <v/>
      </c>
      <c r="C4471" s="21" t="n"/>
      <c r="D4471" s="20">
        <f>IF(C4471="","",IF(S4471="","خارج السنة المالية",INDEX(القوائم!$D$2:$D$13,S4471)))</f>
        <v/>
      </c>
      <c r="E4471" s="22" t="n"/>
      <c r="F4471" s="23" t="n"/>
      <c r="G4471" s="23" t="n"/>
      <c r="H4471" s="22" t="n"/>
      <c r="I4471" s="19" t="n"/>
      <c r="J4471" s="21" t="n"/>
      <c r="K4471" s="19" t="n"/>
      <c r="L4471" s="19" t="n"/>
      <c r="M4471" s="21" t="n"/>
      <c r="N4471" s="22" t="n"/>
      <c r="O4471" s="24">
        <f>IF(A4471&lt;&gt;"عهدة","",SUMIFS($G$8:$G$5007,$B$8:$B$5007,B4471,$A$8:$A$5007,"مصروف",$I$8:$I$5007,"&lt;&gt;مرفوض"))</f>
        <v/>
      </c>
      <c r="P4471" s="25">
        <f>IF(A4471&lt;&gt;"عهدة","",N(F4471)-O4471)</f>
        <v/>
      </c>
      <c r="Q4471" s="26">
        <f>IF(A4471="","",IF(A4471="عهدة",IF(N(F4471)=0,"⚠ أدخل قيمة العهدة",IF(P4471&lt;0,"⛔ عجز / زيادة مصروفات "&amp;TEXT(-P4471,"#,##0"),IF(COUNTIFS($B$8:$B$5007,B4471,$A$8:$A$5007,"مصروف",$I$8:$I$5007,"&lt;&gt;مرفوض",$K$8:$K$5007,"&lt;&gt;نعم")&gt;0,"⚠ "&amp;COUNTIFS($B$8:$B$5007,B4471,$A$8:$A$5007,"مصروف",$I$8:$I$5007,"&lt;&gt;مرفوض",$K$8:$K$5007,"&lt;&gt;نعم")&amp;" مصروف غير مسوى",IF(L4471="تمت التسوية",IF(P4471=0,"✔ متوازنة وتمت التسوية","✔ تمت التسوية – متبقي "&amp;TEXT(P4471,"#,##0")),IF(P4471&gt;0,"متبقي "&amp;TEXT(P4471,"#,##0"),"✔ متوازنة"))))),IF(R4471=0,"⚠ أضف سطر عهدة أولًا",IF(OR(C4471="",N(G4471)=0),"⚠ أكمل التاريخ والقيمة",IF(S4471="","⚠ التاريخ خارج السنة المالية",IF(H4471="","⚠ اختر بند الموازنة",IF(I4471="مرفوض","✖ مرفوض من المدير",IF(I4471&lt;&gt;"موافق","⏳ بانتظار موافقة المدير",IF(K4471&lt;&gt;"نعم","⚠ غير مسوى مع الحسابات","✔ معتمد ومسوى")))))))))</f>
        <v/>
      </c>
      <c r="R4471">
        <f>N(R4470)+IF(A4471="عهدة",1,0)</f>
        <v/>
      </c>
      <c r="S4471">
        <f>IF(C4471="","",IF(AND(C4471&gt;=DATE(2026,9,1),C4471&lt;=DATE(2027,8,31)),(YEAR(C4471)-2026)*12+MONTH(C4471)-8,""))</f>
        <v/>
      </c>
      <c r="T4471">
        <f>IF(AND(A4471="مصروف",R4471&gt;0,I4471="موافق",S4471&lt;&gt;"",H4471&lt;&gt;""),N(G4471),0)</f>
        <v/>
      </c>
    </row>
    <row r="4472">
      <c r="A4472" s="19" t="n"/>
      <c r="B4472" s="20">
        <f>IF(A4472="","",IF(R4472=0,"⚠ أضف سطر عهدة أولًا","DMT-"&amp;TEXT(R4472,"000")))</f>
        <v/>
      </c>
      <c r="C4472" s="21" t="n"/>
      <c r="D4472" s="20">
        <f>IF(C4472="","",IF(S4472="","خارج السنة المالية",INDEX(القوائم!$D$2:$D$13,S4472)))</f>
        <v/>
      </c>
      <c r="E4472" s="22" t="n"/>
      <c r="F4472" s="23" t="n"/>
      <c r="G4472" s="23" t="n"/>
      <c r="H4472" s="22" t="n"/>
      <c r="I4472" s="19" t="n"/>
      <c r="J4472" s="21" t="n"/>
      <c r="K4472" s="19" t="n"/>
      <c r="L4472" s="19" t="n"/>
      <c r="M4472" s="21" t="n"/>
      <c r="N4472" s="22" t="n"/>
      <c r="O4472" s="24">
        <f>IF(A4472&lt;&gt;"عهدة","",SUMIFS($G$8:$G$5007,$B$8:$B$5007,B4472,$A$8:$A$5007,"مصروف",$I$8:$I$5007,"&lt;&gt;مرفوض"))</f>
        <v/>
      </c>
      <c r="P4472" s="25">
        <f>IF(A4472&lt;&gt;"عهدة","",N(F4472)-O4472)</f>
        <v/>
      </c>
      <c r="Q4472" s="26">
        <f>IF(A4472="","",IF(A4472="عهدة",IF(N(F4472)=0,"⚠ أدخل قيمة العهدة",IF(P4472&lt;0,"⛔ عجز / زيادة مصروفات "&amp;TEXT(-P4472,"#,##0"),IF(COUNTIFS($B$8:$B$5007,B4472,$A$8:$A$5007,"مصروف",$I$8:$I$5007,"&lt;&gt;مرفوض",$K$8:$K$5007,"&lt;&gt;نعم")&gt;0,"⚠ "&amp;COUNTIFS($B$8:$B$5007,B4472,$A$8:$A$5007,"مصروف",$I$8:$I$5007,"&lt;&gt;مرفوض",$K$8:$K$5007,"&lt;&gt;نعم")&amp;" مصروف غير مسوى",IF(L4472="تمت التسوية",IF(P4472=0,"✔ متوازنة وتمت التسوية","✔ تمت التسوية – متبقي "&amp;TEXT(P4472,"#,##0")),IF(P4472&gt;0,"متبقي "&amp;TEXT(P4472,"#,##0"),"✔ متوازنة"))))),IF(R4472=0,"⚠ أضف سطر عهدة أولًا",IF(OR(C4472="",N(G4472)=0),"⚠ أكمل التاريخ والقيمة",IF(S4472="","⚠ التاريخ خارج السنة المالية",IF(H4472="","⚠ اختر بند الموازنة",IF(I4472="مرفوض","✖ مرفوض من المدير",IF(I4472&lt;&gt;"موافق","⏳ بانتظار موافقة المدير",IF(K4472&lt;&gt;"نعم","⚠ غير مسوى مع الحسابات","✔ معتمد ومسوى")))))))))</f>
        <v/>
      </c>
      <c r="R4472">
        <f>N(R4471)+IF(A4472="عهدة",1,0)</f>
        <v/>
      </c>
      <c r="S4472">
        <f>IF(C4472="","",IF(AND(C4472&gt;=DATE(2026,9,1),C4472&lt;=DATE(2027,8,31)),(YEAR(C4472)-2026)*12+MONTH(C4472)-8,""))</f>
        <v/>
      </c>
      <c r="T4472">
        <f>IF(AND(A4472="مصروف",R4472&gt;0,I4472="موافق",S4472&lt;&gt;"",H4472&lt;&gt;""),N(G4472),0)</f>
        <v/>
      </c>
    </row>
    <row r="4473">
      <c r="A4473" s="19" t="n"/>
      <c r="B4473" s="20">
        <f>IF(A4473="","",IF(R4473=0,"⚠ أضف سطر عهدة أولًا","DMT-"&amp;TEXT(R4473,"000")))</f>
        <v/>
      </c>
      <c r="C4473" s="21" t="n"/>
      <c r="D4473" s="20">
        <f>IF(C4473="","",IF(S4473="","خارج السنة المالية",INDEX(القوائم!$D$2:$D$13,S4473)))</f>
        <v/>
      </c>
      <c r="E4473" s="22" t="n"/>
      <c r="F4473" s="23" t="n"/>
      <c r="G4473" s="23" t="n"/>
      <c r="H4473" s="22" t="n"/>
      <c r="I4473" s="19" t="n"/>
      <c r="J4473" s="21" t="n"/>
      <c r="K4473" s="19" t="n"/>
      <c r="L4473" s="19" t="n"/>
      <c r="M4473" s="21" t="n"/>
      <c r="N4473" s="22" t="n"/>
      <c r="O4473" s="24">
        <f>IF(A4473&lt;&gt;"عهدة","",SUMIFS($G$8:$G$5007,$B$8:$B$5007,B4473,$A$8:$A$5007,"مصروف",$I$8:$I$5007,"&lt;&gt;مرفوض"))</f>
        <v/>
      </c>
      <c r="P4473" s="25">
        <f>IF(A4473&lt;&gt;"عهدة","",N(F4473)-O4473)</f>
        <v/>
      </c>
      <c r="Q4473" s="26">
        <f>IF(A4473="","",IF(A4473="عهدة",IF(N(F4473)=0,"⚠ أدخل قيمة العهدة",IF(P4473&lt;0,"⛔ عجز / زيادة مصروفات "&amp;TEXT(-P4473,"#,##0"),IF(COUNTIFS($B$8:$B$5007,B4473,$A$8:$A$5007,"مصروف",$I$8:$I$5007,"&lt;&gt;مرفوض",$K$8:$K$5007,"&lt;&gt;نعم")&gt;0,"⚠ "&amp;COUNTIFS($B$8:$B$5007,B4473,$A$8:$A$5007,"مصروف",$I$8:$I$5007,"&lt;&gt;مرفوض",$K$8:$K$5007,"&lt;&gt;نعم")&amp;" مصروف غير مسوى",IF(L4473="تمت التسوية",IF(P4473=0,"✔ متوازنة وتمت التسوية","✔ تمت التسوية – متبقي "&amp;TEXT(P4473,"#,##0")),IF(P4473&gt;0,"متبقي "&amp;TEXT(P4473,"#,##0"),"✔ متوازنة"))))),IF(R4473=0,"⚠ أضف سطر عهدة أولًا",IF(OR(C4473="",N(G4473)=0),"⚠ أكمل التاريخ والقيمة",IF(S4473="","⚠ التاريخ خارج السنة المالية",IF(H4473="","⚠ اختر بند الموازنة",IF(I4473="مرفوض","✖ مرفوض من المدير",IF(I4473&lt;&gt;"موافق","⏳ بانتظار موافقة المدير",IF(K4473&lt;&gt;"نعم","⚠ غير مسوى مع الحسابات","✔ معتمد ومسوى")))))))))</f>
        <v/>
      </c>
      <c r="R4473">
        <f>N(R4472)+IF(A4473="عهدة",1,0)</f>
        <v/>
      </c>
      <c r="S4473">
        <f>IF(C4473="","",IF(AND(C4473&gt;=DATE(2026,9,1),C4473&lt;=DATE(2027,8,31)),(YEAR(C4473)-2026)*12+MONTH(C4473)-8,""))</f>
        <v/>
      </c>
      <c r="T4473">
        <f>IF(AND(A4473="مصروف",R4473&gt;0,I4473="موافق",S4473&lt;&gt;"",H4473&lt;&gt;""),N(G4473),0)</f>
        <v/>
      </c>
    </row>
    <row r="4474">
      <c r="A4474" s="19" t="n"/>
      <c r="B4474" s="20">
        <f>IF(A4474="","",IF(R4474=0,"⚠ أضف سطر عهدة أولًا","DMT-"&amp;TEXT(R4474,"000")))</f>
        <v/>
      </c>
      <c r="C4474" s="21" t="n"/>
      <c r="D4474" s="20">
        <f>IF(C4474="","",IF(S4474="","خارج السنة المالية",INDEX(القوائم!$D$2:$D$13,S4474)))</f>
        <v/>
      </c>
      <c r="E4474" s="22" t="n"/>
      <c r="F4474" s="23" t="n"/>
      <c r="G4474" s="23" t="n"/>
      <c r="H4474" s="22" t="n"/>
      <c r="I4474" s="19" t="n"/>
      <c r="J4474" s="21" t="n"/>
      <c r="K4474" s="19" t="n"/>
      <c r="L4474" s="19" t="n"/>
      <c r="M4474" s="21" t="n"/>
      <c r="N4474" s="22" t="n"/>
      <c r="O4474" s="24">
        <f>IF(A4474&lt;&gt;"عهدة","",SUMIFS($G$8:$G$5007,$B$8:$B$5007,B4474,$A$8:$A$5007,"مصروف",$I$8:$I$5007,"&lt;&gt;مرفوض"))</f>
        <v/>
      </c>
      <c r="P4474" s="25">
        <f>IF(A4474&lt;&gt;"عهدة","",N(F4474)-O4474)</f>
        <v/>
      </c>
      <c r="Q4474" s="26">
        <f>IF(A4474="","",IF(A4474="عهدة",IF(N(F4474)=0,"⚠ أدخل قيمة العهدة",IF(P4474&lt;0,"⛔ عجز / زيادة مصروفات "&amp;TEXT(-P4474,"#,##0"),IF(COUNTIFS($B$8:$B$5007,B4474,$A$8:$A$5007,"مصروف",$I$8:$I$5007,"&lt;&gt;مرفوض",$K$8:$K$5007,"&lt;&gt;نعم")&gt;0,"⚠ "&amp;COUNTIFS($B$8:$B$5007,B4474,$A$8:$A$5007,"مصروف",$I$8:$I$5007,"&lt;&gt;مرفوض",$K$8:$K$5007,"&lt;&gt;نعم")&amp;" مصروف غير مسوى",IF(L4474="تمت التسوية",IF(P4474=0,"✔ متوازنة وتمت التسوية","✔ تمت التسوية – متبقي "&amp;TEXT(P4474,"#,##0")),IF(P4474&gt;0,"متبقي "&amp;TEXT(P4474,"#,##0"),"✔ متوازنة"))))),IF(R4474=0,"⚠ أضف سطر عهدة أولًا",IF(OR(C4474="",N(G4474)=0),"⚠ أكمل التاريخ والقيمة",IF(S4474="","⚠ التاريخ خارج السنة المالية",IF(H4474="","⚠ اختر بند الموازنة",IF(I4474="مرفوض","✖ مرفوض من المدير",IF(I4474&lt;&gt;"موافق","⏳ بانتظار موافقة المدير",IF(K4474&lt;&gt;"نعم","⚠ غير مسوى مع الحسابات","✔ معتمد ومسوى")))))))))</f>
        <v/>
      </c>
      <c r="R4474">
        <f>N(R4473)+IF(A4474="عهدة",1,0)</f>
        <v/>
      </c>
      <c r="S4474">
        <f>IF(C4474="","",IF(AND(C4474&gt;=DATE(2026,9,1),C4474&lt;=DATE(2027,8,31)),(YEAR(C4474)-2026)*12+MONTH(C4474)-8,""))</f>
        <v/>
      </c>
      <c r="T4474">
        <f>IF(AND(A4474="مصروف",R4474&gt;0,I4474="موافق",S4474&lt;&gt;"",H4474&lt;&gt;""),N(G4474),0)</f>
        <v/>
      </c>
    </row>
    <row r="4475">
      <c r="A4475" s="19" t="n"/>
      <c r="B4475" s="20">
        <f>IF(A4475="","",IF(R4475=0,"⚠ أضف سطر عهدة أولًا","DMT-"&amp;TEXT(R4475,"000")))</f>
        <v/>
      </c>
      <c r="C4475" s="21" t="n"/>
      <c r="D4475" s="20">
        <f>IF(C4475="","",IF(S4475="","خارج السنة المالية",INDEX(القوائم!$D$2:$D$13,S4475)))</f>
        <v/>
      </c>
      <c r="E4475" s="22" t="n"/>
      <c r="F4475" s="23" t="n"/>
      <c r="G4475" s="23" t="n"/>
      <c r="H4475" s="22" t="n"/>
      <c r="I4475" s="19" t="n"/>
      <c r="J4475" s="21" t="n"/>
      <c r="K4475" s="19" t="n"/>
      <c r="L4475" s="19" t="n"/>
      <c r="M4475" s="21" t="n"/>
      <c r="N4475" s="22" t="n"/>
      <c r="O4475" s="24">
        <f>IF(A4475&lt;&gt;"عهدة","",SUMIFS($G$8:$G$5007,$B$8:$B$5007,B4475,$A$8:$A$5007,"مصروف",$I$8:$I$5007,"&lt;&gt;مرفوض"))</f>
        <v/>
      </c>
      <c r="P4475" s="25">
        <f>IF(A4475&lt;&gt;"عهدة","",N(F4475)-O4475)</f>
        <v/>
      </c>
      <c r="Q4475" s="26">
        <f>IF(A4475="","",IF(A4475="عهدة",IF(N(F4475)=0,"⚠ أدخل قيمة العهدة",IF(P4475&lt;0,"⛔ عجز / زيادة مصروفات "&amp;TEXT(-P4475,"#,##0"),IF(COUNTIFS($B$8:$B$5007,B4475,$A$8:$A$5007,"مصروف",$I$8:$I$5007,"&lt;&gt;مرفوض",$K$8:$K$5007,"&lt;&gt;نعم")&gt;0,"⚠ "&amp;COUNTIFS($B$8:$B$5007,B4475,$A$8:$A$5007,"مصروف",$I$8:$I$5007,"&lt;&gt;مرفوض",$K$8:$K$5007,"&lt;&gt;نعم")&amp;" مصروف غير مسوى",IF(L4475="تمت التسوية",IF(P4475=0,"✔ متوازنة وتمت التسوية","✔ تمت التسوية – متبقي "&amp;TEXT(P4475,"#,##0")),IF(P4475&gt;0,"متبقي "&amp;TEXT(P4475,"#,##0"),"✔ متوازنة"))))),IF(R4475=0,"⚠ أضف سطر عهدة أولًا",IF(OR(C4475="",N(G4475)=0),"⚠ أكمل التاريخ والقيمة",IF(S4475="","⚠ التاريخ خارج السنة المالية",IF(H4475="","⚠ اختر بند الموازنة",IF(I4475="مرفوض","✖ مرفوض من المدير",IF(I4475&lt;&gt;"موافق","⏳ بانتظار موافقة المدير",IF(K4475&lt;&gt;"نعم","⚠ غير مسوى مع الحسابات","✔ معتمد ومسوى")))))))))</f>
        <v/>
      </c>
      <c r="R4475">
        <f>N(R4474)+IF(A4475="عهدة",1,0)</f>
        <v/>
      </c>
      <c r="S4475">
        <f>IF(C4475="","",IF(AND(C4475&gt;=DATE(2026,9,1),C4475&lt;=DATE(2027,8,31)),(YEAR(C4475)-2026)*12+MONTH(C4475)-8,""))</f>
        <v/>
      </c>
      <c r="T4475">
        <f>IF(AND(A4475="مصروف",R4475&gt;0,I4475="موافق",S4475&lt;&gt;"",H4475&lt;&gt;""),N(G4475),0)</f>
        <v/>
      </c>
    </row>
    <row r="4476">
      <c r="A4476" s="19" t="n"/>
      <c r="B4476" s="20">
        <f>IF(A4476="","",IF(R4476=0,"⚠ أضف سطر عهدة أولًا","DMT-"&amp;TEXT(R4476,"000")))</f>
        <v/>
      </c>
      <c r="C4476" s="21" t="n"/>
      <c r="D4476" s="20">
        <f>IF(C4476="","",IF(S4476="","خارج السنة المالية",INDEX(القوائم!$D$2:$D$13,S4476)))</f>
        <v/>
      </c>
      <c r="E4476" s="22" t="n"/>
      <c r="F4476" s="23" t="n"/>
      <c r="G4476" s="23" t="n"/>
      <c r="H4476" s="22" t="n"/>
      <c r="I4476" s="19" t="n"/>
      <c r="J4476" s="21" t="n"/>
      <c r="K4476" s="19" t="n"/>
      <c r="L4476" s="19" t="n"/>
      <c r="M4476" s="21" t="n"/>
      <c r="N4476" s="22" t="n"/>
      <c r="O4476" s="24">
        <f>IF(A4476&lt;&gt;"عهدة","",SUMIFS($G$8:$G$5007,$B$8:$B$5007,B4476,$A$8:$A$5007,"مصروف",$I$8:$I$5007,"&lt;&gt;مرفوض"))</f>
        <v/>
      </c>
      <c r="P4476" s="25">
        <f>IF(A4476&lt;&gt;"عهدة","",N(F4476)-O4476)</f>
        <v/>
      </c>
      <c r="Q4476" s="26">
        <f>IF(A4476="","",IF(A4476="عهدة",IF(N(F4476)=0,"⚠ أدخل قيمة العهدة",IF(P4476&lt;0,"⛔ عجز / زيادة مصروفات "&amp;TEXT(-P4476,"#,##0"),IF(COUNTIFS($B$8:$B$5007,B4476,$A$8:$A$5007,"مصروف",$I$8:$I$5007,"&lt;&gt;مرفوض",$K$8:$K$5007,"&lt;&gt;نعم")&gt;0,"⚠ "&amp;COUNTIFS($B$8:$B$5007,B4476,$A$8:$A$5007,"مصروف",$I$8:$I$5007,"&lt;&gt;مرفوض",$K$8:$K$5007,"&lt;&gt;نعم")&amp;" مصروف غير مسوى",IF(L4476="تمت التسوية",IF(P4476=0,"✔ متوازنة وتمت التسوية","✔ تمت التسوية – متبقي "&amp;TEXT(P4476,"#,##0")),IF(P4476&gt;0,"متبقي "&amp;TEXT(P4476,"#,##0"),"✔ متوازنة"))))),IF(R4476=0,"⚠ أضف سطر عهدة أولًا",IF(OR(C4476="",N(G4476)=0),"⚠ أكمل التاريخ والقيمة",IF(S4476="","⚠ التاريخ خارج السنة المالية",IF(H4476="","⚠ اختر بند الموازنة",IF(I4476="مرفوض","✖ مرفوض من المدير",IF(I4476&lt;&gt;"موافق","⏳ بانتظار موافقة المدير",IF(K4476&lt;&gt;"نعم","⚠ غير مسوى مع الحسابات","✔ معتمد ومسوى")))))))))</f>
        <v/>
      </c>
      <c r="R4476">
        <f>N(R4475)+IF(A4476="عهدة",1,0)</f>
        <v/>
      </c>
      <c r="S4476">
        <f>IF(C4476="","",IF(AND(C4476&gt;=DATE(2026,9,1),C4476&lt;=DATE(2027,8,31)),(YEAR(C4476)-2026)*12+MONTH(C4476)-8,""))</f>
        <v/>
      </c>
      <c r="T4476">
        <f>IF(AND(A4476="مصروف",R4476&gt;0,I4476="موافق",S4476&lt;&gt;"",H4476&lt;&gt;""),N(G4476),0)</f>
        <v/>
      </c>
    </row>
    <row r="4477">
      <c r="A4477" s="19" t="n"/>
      <c r="B4477" s="20">
        <f>IF(A4477="","",IF(R4477=0,"⚠ أضف سطر عهدة أولًا","DMT-"&amp;TEXT(R4477,"000")))</f>
        <v/>
      </c>
      <c r="C4477" s="21" t="n"/>
      <c r="D4477" s="20">
        <f>IF(C4477="","",IF(S4477="","خارج السنة المالية",INDEX(القوائم!$D$2:$D$13,S4477)))</f>
        <v/>
      </c>
      <c r="E4477" s="22" t="n"/>
      <c r="F4477" s="23" t="n"/>
      <c r="G4477" s="23" t="n"/>
      <c r="H4477" s="22" t="n"/>
      <c r="I4477" s="19" t="n"/>
      <c r="J4477" s="21" t="n"/>
      <c r="K4477" s="19" t="n"/>
      <c r="L4477" s="19" t="n"/>
      <c r="M4477" s="21" t="n"/>
      <c r="N4477" s="22" t="n"/>
      <c r="O4477" s="24">
        <f>IF(A4477&lt;&gt;"عهدة","",SUMIFS($G$8:$G$5007,$B$8:$B$5007,B4477,$A$8:$A$5007,"مصروف",$I$8:$I$5007,"&lt;&gt;مرفوض"))</f>
        <v/>
      </c>
      <c r="P4477" s="25">
        <f>IF(A4477&lt;&gt;"عهدة","",N(F4477)-O4477)</f>
        <v/>
      </c>
      <c r="Q4477" s="26">
        <f>IF(A4477="","",IF(A4477="عهدة",IF(N(F4477)=0,"⚠ أدخل قيمة العهدة",IF(P4477&lt;0,"⛔ عجز / زيادة مصروفات "&amp;TEXT(-P4477,"#,##0"),IF(COUNTIFS($B$8:$B$5007,B4477,$A$8:$A$5007,"مصروف",$I$8:$I$5007,"&lt;&gt;مرفوض",$K$8:$K$5007,"&lt;&gt;نعم")&gt;0,"⚠ "&amp;COUNTIFS($B$8:$B$5007,B4477,$A$8:$A$5007,"مصروف",$I$8:$I$5007,"&lt;&gt;مرفوض",$K$8:$K$5007,"&lt;&gt;نعم")&amp;" مصروف غير مسوى",IF(L4477="تمت التسوية",IF(P4477=0,"✔ متوازنة وتمت التسوية","✔ تمت التسوية – متبقي "&amp;TEXT(P4477,"#,##0")),IF(P4477&gt;0,"متبقي "&amp;TEXT(P4477,"#,##0"),"✔ متوازنة"))))),IF(R4477=0,"⚠ أضف سطر عهدة أولًا",IF(OR(C4477="",N(G4477)=0),"⚠ أكمل التاريخ والقيمة",IF(S4477="","⚠ التاريخ خارج السنة المالية",IF(H4477="","⚠ اختر بند الموازنة",IF(I4477="مرفوض","✖ مرفوض من المدير",IF(I4477&lt;&gt;"موافق","⏳ بانتظار موافقة المدير",IF(K4477&lt;&gt;"نعم","⚠ غير مسوى مع الحسابات","✔ معتمد ومسوى")))))))))</f>
        <v/>
      </c>
      <c r="R4477">
        <f>N(R4476)+IF(A4477="عهدة",1,0)</f>
        <v/>
      </c>
      <c r="S4477">
        <f>IF(C4477="","",IF(AND(C4477&gt;=DATE(2026,9,1),C4477&lt;=DATE(2027,8,31)),(YEAR(C4477)-2026)*12+MONTH(C4477)-8,""))</f>
        <v/>
      </c>
      <c r="T4477">
        <f>IF(AND(A4477="مصروف",R4477&gt;0,I4477="موافق",S4477&lt;&gt;"",H4477&lt;&gt;""),N(G4477),0)</f>
        <v/>
      </c>
    </row>
    <row r="4478">
      <c r="A4478" s="19" t="n"/>
      <c r="B4478" s="20">
        <f>IF(A4478="","",IF(R4478=0,"⚠ أضف سطر عهدة أولًا","DMT-"&amp;TEXT(R4478,"000")))</f>
        <v/>
      </c>
      <c r="C4478" s="21" t="n"/>
      <c r="D4478" s="20">
        <f>IF(C4478="","",IF(S4478="","خارج السنة المالية",INDEX(القوائم!$D$2:$D$13,S4478)))</f>
        <v/>
      </c>
      <c r="E4478" s="22" t="n"/>
      <c r="F4478" s="23" t="n"/>
      <c r="G4478" s="23" t="n"/>
      <c r="H4478" s="22" t="n"/>
      <c r="I4478" s="19" t="n"/>
      <c r="J4478" s="21" t="n"/>
      <c r="K4478" s="19" t="n"/>
      <c r="L4478" s="19" t="n"/>
      <c r="M4478" s="21" t="n"/>
      <c r="N4478" s="22" t="n"/>
      <c r="O4478" s="24">
        <f>IF(A4478&lt;&gt;"عهدة","",SUMIFS($G$8:$G$5007,$B$8:$B$5007,B4478,$A$8:$A$5007,"مصروف",$I$8:$I$5007,"&lt;&gt;مرفوض"))</f>
        <v/>
      </c>
      <c r="P4478" s="25">
        <f>IF(A4478&lt;&gt;"عهدة","",N(F4478)-O4478)</f>
        <v/>
      </c>
      <c r="Q4478" s="26">
        <f>IF(A4478="","",IF(A4478="عهدة",IF(N(F4478)=0,"⚠ أدخل قيمة العهدة",IF(P4478&lt;0,"⛔ عجز / زيادة مصروفات "&amp;TEXT(-P4478,"#,##0"),IF(COUNTIFS($B$8:$B$5007,B4478,$A$8:$A$5007,"مصروف",$I$8:$I$5007,"&lt;&gt;مرفوض",$K$8:$K$5007,"&lt;&gt;نعم")&gt;0,"⚠ "&amp;COUNTIFS($B$8:$B$5007,B4478,$A$8:$A$5007,"مصروف",$I$8:$I$5007,"&lt;&gt;مرفوض",$K$8:$K$5007,"&lt;&gt;نعم")&amp;" مصروف غير مسوى",IF(L4478="تمت التسوية",IF(P4478=0,"✔ متوازنة وتمت التسوية","✔ تمت التسوية – متبقي "&amp;TEXT(P4478,"#,##0")),IF(P4478&gt;0,"متبقي "&amp;TEXT(P4478,"#,##0"),"✔ متوازنة"))))),IF(R4478=0,"⚠ أضف سطر عهدة أولًا",IF(OR(C4478="",N(G4478)=0),"⚠ أكمل التاريخ والقيمة",IF(S4478="","⚠ التاريخ خارج السنة المالية",IF(H4478="","⚠ اختر بند الموازنة",IF(I4478="مرفوض","✖ مرفوض من المدير",IF(I4478&lt;&gt;"موافق","⏳ بانتظار موافقة المدير",IF(K4478&lt;&gt;"نعم","⚠ غير مسوى مع الحسابات","✔ معتمد ومسوى")))))))))</f>
        <v/>
      </c>
      <c r="R4478">
        <f>N(R4477)+IF(A4478="عهدة",1,0)</f>
        <v/>
      </c>
      <c r="S4478">
        <f>IF(C4478="","",IF(AND(C4478&gt;=DATE(2026,9,1),C4478&lt;=DATE(2027,8,31)),(YEAR(C4478)-2026)*12+MONTH(C4478)-8,""))</f>
        <v/>
      </c>
      <c r="T4478">
        <f>IF(AND(A4478="مصروف",R4478&gt;0,I4478="موافق",S4478&lt;&gt;"",H4478&lt;&gt;""),N(G4478),0)</f>
        <v/>
      </c>
    </row>
    <row r="4479">
      <c r="A4479" s="19" t="n"/>
      <c r="B4479" s="20">
        <f>IF(A4479="","",IF(R4479=0,"⚠ أضف سطر عهدة أولًا","DMT-"&amp;TEXT(R4479,"000")))</f>
        <v/>
      </c>
      <c r="C4479" s="21" t="n"/>
      <c r="D4479" s="20">
        <f>IF(C4479="","",IF(S4479="","خارج السنة المالية",INDEX(القوائم!$D$2:$D$13,S4479)))</f>
        <v/>
      </c>
      <c r="E4479" s="22" t="n"/>
      <c r="F4479" s="23" t="n"/>
      <c r="G4479" s="23" t="n"/>
      <c r="H4479" s="22" t="n"/>
      <c r="I4479" s="19" t="n"/>
      <c r="J4479" s="21" t="n"/>
      <c r="K4479" s="19" t="n"/>
      <c r="L4479" s="19" t="n"/>
      <c r="M4479" s="21" t="n"/>
      <c r="N4479" s="22" t="n"/>
      <c r="O4479" s="24">
        <f>IF(A4479&lt;&gt;"عهدة","",SUMIFS($G$8:$G$5007,$B$8:$B$5007,B4479,$A$8:$A$5007,"مصروف",$I$8:$I$5007,"&lt;&gt;مرفوض"))</f>
        <v/>
      </c>
      <c r="P4479" s="25">
        <f>IF(A4479&lt;&gt;"عهدة","",N(F4479)-O4479)</f>
        <v/>
      </c>
      <c r="Q4479" s="26">
        <f>IF(A4479="","",IF(A4479="عهدة",IF(N(F4479)=0,"⚠ أدخل قيمة العهدة",IF(P4479&lt;0,"⛔ عجز / زيادة مصروفات "&amp;TEXT(-P4479,"#,##0"),IF(COUNTIFS($B$8:$B$5007,B4479,$A$8:$A$5007,"مصروف",$I$8:$I$5007,"&lt;&gt;مرفوض",$K$8:$K$5007,"&lt;&gt;نعم")&gt;0,"⚠ "&amp;COUNTIFS($B$8:$B$5007,B4479,$A$8:$A$5007,"مصروف",$I$8:$I$5007,"&lt;&gt;مرفوض",$K$8:$K$5007,"&lt;&gt;نعم")&amp;" مصروف غير مسوى",IF(L4479="تمت التسوية",IF(P4479=0,"✔ متوازنة وتمت التسوية","✔ تمت التسوية – متبقي "&amp;TEXT(P4479,"#,##0")),IF(P4479&gt;0,"متبقي "&amp;TEXT(P4479,"#,##0"),"✔ متوازنة"))))),IF(R4479=0,"⚠ أضف سطر عهدة أولًا",IF(OR(C4479="",N(G4479)=0),"⚠ أكمل التاريخ والقيمة",IF(S4479="","⚠ التاريخ خارج السنة المالية",IF(H4479="","⚠ اختر بند الموازنة",IF(I4479="مرفوض","✖ مرفوض من المدير",IF(I4479&lt;&gt;"موافق","⏳ بانتظار موافقة المدير",IF(K4479&lt;&gt;"نعم","⚠ غير مسوى مع الحسابات","✔ معتمد ومسوى")))))))))</f>
        <v/>
      </c>
      <c r="R4479">
        <f>N(R4478)+IF(A4479="عهدة",1,0)</f>
        <v/>
      </c>
      <c r="S4479">
        <f>IF(C4479="","",IF(AND(C4479&gt;=DATE(2026,9,1),C4479&lt;=DATE(2027,8,31)),(YEAR(C4479)-2026)*12+MONTH(C4479)-8,""))</f>
        <v/>
      </c>
      <c r="T4479">
        <f>IF(AND(A4479="مصروف",R4479&gt;0,I4479="موافق",S4479&lt;&gt;"",H4479&lt;&gt;""),N(G4479),0)</f>
        <v/>
      </c>
    </row>
    <row r="4480">
      <c r="A4480" s="19" t="n"/>
      <c r="B4480" s="20">
        <f>IF(A4480="","",IF(R4480=0,"⚠ أضف سطر عهدة أولًا","DMT-"&amp;TEXT(R4480,"000")))</f>
        <v/>
      </c>
      <c r="C4480" s="21" t="n"/>
      <c r="D4480" s="20">
        <f>IF(C4480="","",IF(S4480="","خارج السنة المالية",INDEX(القوائم!$D$2:$D$13,S4480)))</f>
        <v/>
      </c>
      <c r="E4480" s="22" t="n"/>
      <c r="F4480" s="23" t="n"/>
      <c r="G4480" s="23" t="n"/>
      <c r="H4480" s="22" t="n"/>
      <c r="I4480" s="19" t="n"/>
      <c r="J4480" s="21" t="n"/>
      <c r="K4480" s="19" t="n"/>
      <c r="L4480" s="19" t="n"/>
      <c r="M4480" s="21" t="n"/>
      <c r="N4480" s="22" t="n"/>
      <c r="O4480" s="24">
        <f>IF(A4480&lt;&gt;"عهدة","",SUMIFS($G$8:$G$5007,$B$8:$B$5007,B4480,$A$8:$A$5007,"مصروف",$I$8:$I$5007,"&lt;&gt;مرفوض"))</f>
        <v/>
      </c>
      <c r="P4480" s="25">
        <f>IF(A4480&lt;&gt;"عهدة","",N(F4480)-O4480)</f>
        <v/>
      </c>
      <c r="Q4480" s="26">
        <f>IF(A4480="","",IF(A4480="عهدة",IF(N(F4480)=0,"⚠ أدخل قيمة العهدة",IF(P4480&lt;0,"⛔ عجز / زيادة مصروفات "&amp;TEXT(-P4480,"#,##0"),IF(COUNTIFS($B$8:$B$5007,B4480,$A$8:$A$5007,"مصروف",$I$8:$I$5007,"&lt;&gt;مرفوض",$K$8:$K$5007,"&lt;&gt;نعم")&gt;0,"⚠ "&amp;COUNTIFS($B$8:$B$5007,B4480,$A$8:$A$5007,"مصروف",$I$8:$I$5007,"&lt;&gt;مرفوض",$K$8:$K$5007,"&lt;&gt;نعم")&amp;" مصروف غير مسوى",IF(L4480="تمت التسوية",IF(P4480=0,"✔ متوازنة وتمت التسوية","✔ تمت التسوية – متبقي "&amp;TEXT(P4480,"#,##0")),IF(P4480&gt;0,"متبقي "&amp;TEXT(P4480,"#,##0"),"✔ متوازنة"))))),IF(R4480=0,"⚠ أضف سطر عهدة أولًا",IF(OR(C4480="",N(G4480)=0),"⚠ أكمل التاريخ والقيمة",IF(S4480="","⚠ التاريخ خارج السنة المالية",IF(H4480="","⚠ اختر بند الموازنة",IF(I4480="مرفوض","✖ مرفوض من المدير",IF(I4480&lt;&gt;"موافق","⏳ بانتظار موافقة المدير",IF(K4480&lt;&gt;"نعم","⚠ غير مسوى مع الحسابات","✔ معتمد ومسوى")))))))))</f>
        <v/>
      </c>
      <c r="R4480">
        <f>N(R4479)+IF(A4480="عهدة",1,0)</f>
        <v/>
      </c>
      <c r="S4480">
        <f>IF(C4480="","",IF(AND(C4480&gt;=DATE(2026,9,1),C4480&lt;=DATE(2027,8,31)),(YEAR(C4480)-2026)*12+MONTH(C4480)-8,""))</f>
        <v/>
      </c>
      <c r="T4480">
        <f>IF(AND(A4480="مصروف",R4480&gt;0,I4480="موافق",S4480&lt;&gt;"",H4480&lt;&gt;""),N(G4480),0)</f>
        <v/>
      </c>
    </row>
    <row r="4481">
      <c r="A4481" s="19" t="n"/>
      <c r="B4481" s="20">
        <f>IF(A4481="","",IF(R4481=0,"⚠ أضف سطر عهدة أولًا","DMT-"&amp;TEXT(R4481,"000")))</f>
        <v/>
      </c>
      <c r="C4481" s="21" t="n"/>
      <c r="D4481" s="20">
        <f>IF(C4481="","",IF(S4481="","خارج السنة المالية",INDEX(القوائم!$D$2:$D$13,S4481)))</f>
        <v/>
      </c>
      <c r="E4481" s="22" t="n"/>
      <c r="F4481" s="23" t="n"/>
      <c r="G4481" s="23" t="n"/>
      <c r="H4481" s="22" t="n"/>
      <c r="I4481" s="19" t="n"/>
      <c r="J4481" s="21" t="n"/>
      <c r="K4481" s="19" t="n"/>
      <c r="L4481" s="19" t="n"/>
      <c r="M4481" s="21" t="n"/>
      <c r="N4481" s="22" t="n"/>
      <c r="O4481" s="24">
        <f>IF(A4481&lt;&gt;"عهدة","",SUMIFS($G$8:$G$5007,$B$8:$B$5007,B4481,$A$8:$A$5007,"مصروف",$I$8:$I$5007,"&lt;&gt;مرفوض"))</f>
        <v/>
      </c>
      <c r="P4481" s="25">
        <f>IF(A4481&lt;&gt;"عهدة","",N(F4481)-O4481)</f>
        <v/>
      </c>
      <c r="Q4481" s="26">
        <f>IF(A4481="","",IF(A4481="عهدة",IF(N(F4481)=0,"⚠ أدخل قيمة العهدة",IF(P4481&lt;0,"⛔ عجز / زيادة مصروفات "&amp;TEXT(-P4481,"#,##0"),IF(COUNTIFS($B$8:$B$5007,B4481,$A$8:$A$5007,"مصروف",$I$8:$I$5007,"&lt;&gt;مرفوض",$K$8:$K$5007,"&lt;&gt;نعم")&gt;0,"⚠ "&amp;COUNTIFS($B$8:$B$5007,B4481,$A$8:$A$5007,"مصروف",$I$8:$I$5007,"&lt;&gt;مرفوض",$K$8:$K$5007,"&lt;&gt;نعم")&amp;" مصروف غير مسوى",IF(L4481="تمت التسوية",IF(P4481=0,"✔ متوازنة وتمت التسوية","✔ تمت التسوية – متبقي "&amp;TEXT(P4481,"#,##0")),IF(P4481&gt;0,"متبقي "&amp;TEXT(P4481,"#,##0"),"✔ متوازنة"))))),IF(R4481=0,"⚠ أضف سطر عهدة أولًا",IF(OR(C4481="",N(G4481)=0),"⚠ أكمل التاريخ والقيمة",IF(S4481="","⚠ التاريخ خارج السنة المالية",IF(H4481="","⚠ اختر بند الموازنة",IF(I4481="مرفوض","✖ مرفوض من المدير",IF(I4481&lt;&gt;"موافق","⏳ بانتظار موافقة المدير",IF(K4481&lt;&gt;"نعم","⚠ غير مسوى مع الحسابات","✔ معتمد ومسوى")))))))))</f>
        <v/>
      </c>
      <c r="R4481">
        <f>N(R4480)+IF(A4481="عهدة",1,0)</f>
        <v/>
      </c>
      <c r="S4481">
        <f>IF(C4481="","",IF(AND(C4481&gt;=DATE(2026,9,1),C4481&lt;=DATE(2027,8,31)),(YEAR(C4481)-2026)*12+MONTH(C4481)-8,""))</f>
        <v/>
      </c>
      <c r="T4481">
        <f>IF(AND(A4481="مصروف",R4481&gt;0,I4481="موافق",S4481&lt;&gt;"",H4481&lt;&gt;""),N(G4481),0)</f>
        <v/>
      </c>
    </row>
    <row r="4482">
      <c r="A4482" s="19" t="n"/>
      <c r="B4482" s="20">
        <f>IF(A4482="","",IF(R4482=0,"⚠ أضف سطر عهدة أولًا","DMT-"&amp;TEXT(R4482,"000")))</f>
        <v/>
      </c>
      <c r="C4482" s="21" t="n"/>
      <c r="D4482" s="20">
        <f>IF(C4482="","",IF(S4482="","خارج السنة المالية",INDEX(القوائم!$D$2:$D$13,S4482)))</f>
        <v/>
      </c>
      <c r="E4482" s="22" t="n"/>
      <c r="F4482" s="23" t="n"/>
      <c r="G4482" s="23" t="n"/>
      <c r="H4482" s="22" t="n"/>
      <c r="I4482" s="19" t="n"/>
      <c r="J4482" s="21" t="n"/>
      <c r="K4482" s="19" t="n"/>
      <c r="L4482" s="19" t="n"/>
      <c r="M4482" s="21" t="n"/>
      <c r="N4482" s="22" t="n"/>
      <c r="O4482" s="24">
        <f>IF(A4482&lt;&gt;"عهدة","",SUMIFS($G$8:$G$5007,$B$8:$B$5007,B4482,$A$8:$A$5007,"مصروف",$I$8:$I$5007,"&lt;&gt;مرفوض"))</f>
        <v/>
      </c>
      <c r="P4482" s="25">
        <f>IF(A4482&lt;&gt;"عهدة","",N(F4482)-O4482)</f>
        <v/>
      </c>
      <c r="Q4482" s="26">
        <f>IF(A4482="","",IF(A4482="عهدة",IF(N(F4482)=0,"⚠ أدخل قيمة العهدة",IF(P4482&lt;0,"⛔ عجز / زيادة مصروفات "&amp;TEXT(-P4482,"#,##0"),IF(COUNTIFS($B$8:$B$5007,B4482,$A$8:$A$5007,"مصروف",$I$8:$I$5007,"&lt;&gt;مرفوض",$K$8:$K$5007,"&lt;&gt;نعم")&gt;0,"⚠ "&amp;COUNTIFS($B$8:$B$5007,B4482,$A$8:$A$5007,"مصروف",$I$8:$I$5007,"&lt;&gt;مرفوض",$K$8:$K$5007,"&lt;&gt;نعم")&amp;" مصروف غير مسوى",IF(L4482="تمت التسوية",IF(P4482=0,"✔ متوازنة وتمت التسوية","✔ تمت التسوية – متبقي "&amp;TEXT(P4482,"#,##0")),IF(P4482&gt;0,"متبقي "&amp;TEXT(P4482,"#,##0"),"✔ متوازنة"))))),IF(R4482=0,"⚠ أضف سطر عهدة أولًا",IF(OR(C4482="",N(G4482)=0),"⚠ أكمل التاريخ والقيمة",IF(S4482="","⚠ التاريخ خارج السنة المالية",IF(H4482="","⚠ اختر بند الموازنة",IF(I4482="مرفوض","✖ مرفوض من المدير",IF(I4482&lt;&gt;"موافق","⏳ بانتظار موافقة المدير",IF(K4482&lt;&gt;"نعم","⚠ غير مسوى مع الحسابات","✔ معتمد ومسوى")))))))))</f>
        <v/>
      </c>
      <c r="R4482">
        <f>N(R4481)+IF(A4482="عهدة",1,0)</f>
        <v/>
      </c>
      <c r="S4482">
        <f>IF(C4482="","",IF(AND(C4482&gt;=DATE(2026,9,1),C4482&lt;=DATE(2027,8,31)),(YEAR(C4482)-2026)*12+MONTH(C4482)-8,""))</f>
        <v/>
      </c>
      <c r="T4482">
        <f>IF(AND(A4482="مصروف",R4482&gt;0,I4482="موافق",S4482&lt;&gt;"",H4482&lt;&gt;""),N(G4482),0)</f>
        <v/>
      </c>
    </row>
    <row r="4483">
      <c r="A4483" s="19" t="n"/>
      <c r="B4483" s="20">
        <f>IF(A4483="","",IF(R4483=0,"⚠ أضف سطر عهدة أولًا","DMT-"&amp;TEXT(R4483,"000")))</f>
        <v/>
      </c>
      <c r="C4483" s="21" t="n"/>
      <c r="D4483" s="20">
        <f>IF(C4483="","",IF(S4483="","خارج السنة المالية",INDEX(القوائم!$D$2:$D$13,S4483)))</f>
        <v/>
      </c>
      <c r="E4483" s="22" t="n"/>
      <c r="F4483" s="23" t="n"/>
      <c r="G4483" s="23" t="n"/>
      <c r="H4483" s="22" t="n"/>
      <c r="I4483" s="19" t="n"/>
      <c r="J4483" s="21" t="n"/>
      <c r="K4483" s="19" t="n"/>
      <c r="L4483" s="19" t="n"/>
      <c r="M4483" s="21" t="n"/>
      <c r="N4483" s="22" t="n"/>
      <c r="O4483" s="24">
        <f>IF(A4483&lt;&gt;"عهدة","",SUMIFS($G$8:$G$5007,$B$8:$B$5007,B4483,$A$8:$A$5007,"مصروف",$I$8:$I$5007,"&lt;&gt;مرفوض"))</f>
        <v/>
      </c>
      <c r="P4483" s="25">
        <f>IF(A4483&lt;&gt;"عهدة","",N(F4483)-O4483)</f>
        <v/>
      </c>
      <c r="Q4483" s="26">
        <f>IF(A4483="","",IF(A4483="عهدة",IF(N(F4483)=0,"⚠ أدخل قيمة العهدة",IF(P4483&lt;0,"⛔ عجز / زيادة مصروفات "&amp;TEXT(-P4483,"#,##0"),IF(COUNTIFS($B$8:$B$5007,B4483,$A$8:$A$5007,"مصروف",$I$8:$I$5007,"&lt;&gt;مرفوض",$K$8:$K$5007,"&lt;&gt;نعم")&gt;0,"⚠ "&amp;COUNTIFS($B$8:$B$5007,B4483,$A$8:$A$5007,"مصروف",$I$8:$I$5007,"&lt;&gt;مرفوض",$K$8:$K$5007,"&lt;&gt;نعم")&amp;" مصروف غير مسوى",IF(L4483="تمت التسوية",IF(P4483=0,"✔ متوازنة وتمت التسوية","✔ تمت التسوية – متبقي "&amp;TEXT(P4483,"#,##0")),IF(P4483&gt;0,"متبقي "&amp;TEXT(P4483,"#,##0"),"✔ متوازنة"))))),IF(R4483=0,"⚠ أضف سطر عهدة أولًا",IF(OR(C4483="",N(G4483)=0),"⚠ أكمل التاريخ والقيمة",IF(S4483="","⚠ التاريخ خارج السنة المالية",IF(H4483="","⚠ اختر بند الموازنة",IF(I4483="مرفوض","✖ مرفوض من المدير",IF(I4483&lt;&gt;"موافق","⏳ بانتظار موافقة المدير",IF(K4483&lt;&gt;"نعم","⚠ غير مسوى مع الحسابات","✔ معتمد ومسوى")))))))))</f>
        <v/>
      </c>
      <c r="R4483">
        <f>N(R4482)+IF(A4483="عهدة",1,0)</f>
        <v/>
      </c>
      <c r="S4483">
        <f>IF(C4483="","",IF(AND(C4483&gt;=DATE(2026,9,1),C4483&lt;=DATE(2027,8,31)),(YEAR(C4483)-2026)*12+MONTH(C4483)-8,""))</f>
        <v/>
      </c>
      <c r="T4483">
        <f>IF(AND(A4483="مصروف",R4483&gt;0,I4483="موافق",S4483&lt;&gt;"",H4483&lt;&gt;""),N(G4483),0)</f>
        <v/>
      </c>
    </row>
    <row r="4484">
      <c r="A4484" s="19" t="n"/>
      <c r="B4484" s="20">
        <f>IF(A4484="","",IF(R4484=0,"⚠ أضف سطر عهدة أولًا","DMT-"&amp;TEXT(R4484,"000")))</f>
        <v/>
      </c>
      <c r="C4484" s="21" t="n"/>
      <c r="D4484" s="20">
        <f>IF(C4484="","",IF(S4484="","خارج السنة المالية",INDEX(القوائم!$D$2:$D$13,S4484)))</f>
        <v/>
      </c>
      <c r="E4484" s="22" t="n"/>
      <c r="F4484" s="23" t="n"/>
      <c r="G4484" s="23" t="n"/>
      <c r="H4484" s="22" t="n"/>
      <c r="I4484" s="19" t="n"/>
      <c r="J4484" s="21" t="n"/>
      <c r="K4484" s="19" t="n"/>
      <c r="L4484" s="19" t="n"/>
      <c r="M4484" s="21" t="n"/>
      <c r="N4484" s="22" t="n"/>
      <c r="O4484" s="24">
        <f>IF(A4484&lt;&gt;"عهدة","",SUMIFS($G$8:$G$5007,$B$8:$B$5007,B4484,$A$8:$A$5007,"مصروف",$I$8:$I$5007,"&lt;&gt;مرفوض"))</f>
        <v/>
      </c>
      <c r="P4484" s="25">
        <f>IF(A4484&lt;&gt;"عهدة","",N(F4484)-O4484)</f>
        <v/>
      </c>
      <c r="Q4484" s="26">
        <f>IF(A4484="","",IF(A4484="عهدة",IF(N(F4484)=0,"⚠ أدخل قيمة العهدة",IF(P4484&lt;0,"⛔ عجز / زيادة مصروفات "&amp;TEXT(-P4484,"#,##0"),IF(COUNTIFS($B$8:$B$5007,B4484,$A$8:$A$5007,"مصروف",$I$8:$I$5007,"&lt;&gt;مرفوض",$K$8:$K$5007,"&lt;&gt;نعم")&gt;0,"⚠ "&amp;COUNTIFS($B$8:$B$5007,B4484,$A$8:$A$5007,"مصروف",$I$8:$I$5007,"&lt;&gt;مرفوض",$K$8:$K$5007,"&lt;&gt;نعم")&amp;" مصروف غير مسوى",IF(L4484="تمت التسوية",IF(P4484=0,"✔ متوازنة وتمت التسوية","✔ تمت التسوية – متبقي "&amp;TEXT(P4484,"#,##0")),IF(P4484&gt;0,"متبقي "&amp;TEXT(P4484,"#,##0"),"✔ متوازنة"))))),IF(R4484=0,"⚠ أضف سطر عهدة أولًا",IF(OR(C4484="",N(G4484)=0),"⚠ أكمل التاريخ والقيمة",IF(S4484="","⚠ التاريخ خارج السنة المالية",IF(H4484="","⚠ اختر بند الموازنة",IF(I4484="مرفوض","✖ مرفوض من المدير",IF(I4484&lt;&gt;"موافق","⏳ بانتظار موافقة المدير",IF(K4484&lt;&gt;"نعم","⚠ غير مسوى مع الحسابات","✔ معتمد ومسوى")))))))))</f>
        <v/>
      </c>
      <c r="R4484">
        <f>N(R4483)+IF(A4484="عهدة",1,0)</f>
        <v/>
      </c>
      <c r="S4484">
        <f>IF(C4484="","",IF(AND(C4484&gt;=DATE(2026,9,1),C4484&lt;=DATE(2027,8,31)),(YEAR(C4484)-2026)*12+MONTH(C4484)-8,""))</f>
        <v/>
      </c>
      <c r="T4484">
        <f>IF(AND(A4484="مصروف",R4484&gt;0,I4484="موافق",S4484&lt;&gt;"",H4484&lt;&gt;""),N(G4484),0)</f>
        <v/>
      </c>
    </row>
    <row r="4485">
      <c r="A4485" s="19" t="n"/>
      <c r="B4485" s="20">
        <f>IF(A4485="","",IF(R4485=0,"⚠ أضف سطر عهدة أولًا","DMT-"&amp;TEXT(R4485,"000")))</f>
        <v/>
      </c>
      <c r="C4485" s="21" t="n"/>
      <c r="D4485" s="20">
        <f>IF(C4485="","",IF(S4485="","خارج السنة المالية",INDEX(القوائم!$D$2:$D$13,S4485)))</f>
        <v/>
      </c>
      <c r="E4485" s="22" t="n"/>
      <c r="F4485" s="23" t="n"/>
      <c r="G4485" s="23" t="n"/>
      <c r="H4485" s="22" t="n"/>
      <c r="I4485" s="19" t="n"/>
      <c r="J4485" s="21" t="n"/>
      <c r="K4485" s="19" t="n"/>
      <c r="L4485" s="19" t="n"/>
      <c r="M4485" s="21" t="n"/>
      <c r="N4485" s="22" t="n"/>
      <c r="O4485" s="24">
        <f>IF(A4485&lt;&gt;"عهدة","",SUMIFS($G$8:$G$5007,$B$8:$B$5007,B4485,$A$8:$A$5007,"مصروف",$I$8:$I$5007,"&lt;&gt;مرفوض"))</f>
        <v/>
      </c>
      <c r="P4485" s="25">
        <f>IF(A4485&lt;&gt;"عهدة","",N(F4485)-O4485)</f>
        <v/>
      </c>
      <c r="Q4485" s="26">
        <f>IF(A4485="","",IF(A4485="عهدة",IF(N(F4485)=0,"⚠ أدخل قيمة العهدة",IF(P4485&lt;0,"⛔ عجز / زيادة مصروفات "&amp;TEXT(-P4485,"#,##0"),IF(COUNTIFS($B$8:$B$5007,B4485,$A$8:$A$5007,"مصروف",$I$8:$I$5007,"&lt;&gt;مرفوض",$K$8:$K$5007,"&lt;&gt;نعم")&gt;0,"⚠ "&amp;COUNTIFS($B$8:$B$5007,B4485,$A$8:$A$5007,"مصروف",$I$8:$I$5007,"&lt;&gt;مرفوض",$K$8:$K$5007,"&lt;&gt;نعم")&amp;" مصروف غير مسوى",IF(L4485="تمت التسوية",IF(P4485=0,"✔ متوازنة وتمت التسوية","✔ تمت التسوية – متبقي "&amp;TEXT(P4485,"#,##0")),IF(P4485&gt;0,"متبقي "&amp;TEXT(P4485,"#,##0"),"✔ متوازنة"))))),IF(R4485=0,"⚠ أضف سطر عهدة أولًا",IF(OR(C4485="",N(G4485)=0),"⚠ أكمل التاريخ والقيمة",IF(S4485="","⚠ التاريخ خارج السنة المالية",IF(H4485="","⚠ اختر بند الموازنة",IF(I4485="مرفوض","✖ مرفوض من المدير",IF(I4485&lt;&gt;"موافق","⏳ بانتظار موافقة المدير",IF(K4485&lt;&gt;"نعم","⚠ غير مسوى مع الحسابات","✔ معتمد ومسوى")))))))))</f>
        <v/>
      </c>
      <c r="R4485">
        <f>N(R4484)+IF(A4485="عهدة",1,0)</f>
        <v/>
      </c>
      <c r="S4485">
        <f>IF(C4485="","",IF(AND(C4485&gt;=DATE(2026,9,1),C4485&lt;=DATE(2027,8,31)),(YEAR(C4485)-2026)*12+MONTH(C4485)-8,""))</f>
        <v/>
      </c>
      <c r="T4485">
        <f>IF(AND(A4485="مصروف",R4485&gt;0,I4485="موافق",S4485&lt;&gt;"",H4485&lt;&gt;""),N(G4485),0)</f>
        <v/>
      </c>
    </row>
    <row r="4486">
      <c r="A4486" s="19" t="n"/>
      <c r="B4486" s="20">
        <f>IF(A4486="","",IF(R4486=0,"⚠ أضف سطر عهدة أولًا","DMT-"&amp;TEXT(R4486,"000")))</f>
        <v/>
      </c>
      <c r="C4486" s="21" t="n"/>
      <c r="D4486" s="20">
        <f>IF(C4486="","",IF(S4486="","خارج السنة المالية",INDEX(القوائم!$D$2:$D$13,S4486)))</f>
        <v/>
      </c>
      <c r="E4486" s="22" t="n"/>
      <c r="F4486" s="23" t="n"/>
      <c r="G4486" s="23" t="n"/>
      <c r="H4486" s="22" t="n"/>
      <c r="I4486" s="19" t="n"/>
      <c r="J4486" s="21" t="n"/>
      <c r="K4486" s="19" t="n"/>
      <c r="L4486" s="19" t="n"/>
      <c r="M4486" s="21" t="n"/>
      <c r="N4486" s="22" t="n"/>
      <c r="O4486" s="24">
        <f>IF(A4486&lt;&gt;"عهدة","",SUMIFS($G$8:$G$5007,$B$8:$B$5007,B4486,$A$8:$A$5007,"مصروف",$I$8:$I$5007,"&lt;&gt;مرفوض"))</f>
        <v/>
      </c>
      <c r="P4486" s="25">
        <f>IF(A4486&lt;&gt;"عهدة","",N(F4486)-O4486)</f>
        <v/>
      </c>
      <c r="Q4486" s="26">
        <f>IF(A4486="","",IF(A4486="عهدة",IF(N(F4486)=0,"⚠ أدخل قيمة العهدة",IF(P4486&lt;0,"⛔ عجز / زيادة مصروفات "&amp;TEXT(-P4486,"#,##0"),IF(COUNTIFS($B$8:$B$5007,B4486,$A$8:$A$5007,"مصروف",$I$8:$I$5007,"&lt;&gt;مرفوض",$K$8:$K$5007,"&lt;&gt;نعم")&gt;0,"⚠ "&amp;COUNTIFS($B$8:$B$5007,B4486,$A$8:$A$5007,"مصروف",$I$8:$I$5007,"&lt;&gt;مرفوض",$K$8:$K$5007,"&lt;&gt;نعم")&amp;" مصروف غير مسوى",IF(L4486="تمت التسوية",IF(P4486=0,"✔ متوازنة وتمت التسوية","✔ تمت التسوية – متبقي "&amp;TEXT(P4486,"#,##0")),IF(P4486&gt;0,"متبقي "&amp;TEXT(P4486,"#,##0"),"✔ متوازنة"))))),IF(R4486=0,"⚠ أضف سطر عهدة أولًا",IF(OR(C4486="",N(G4486)=0),"⚠ أكمل التاريخ والقيمة",IF(S4486="","⚠ التاريخ خارج السنة المالية",IF(H4486="","⚠ اختر بند الموازنة",IF(I4486="مرفوض","✖ مرفوض من المدير",IF(I4486&lt;&gt;"موافق","⏳ بانتظار موافقة المدير",IF(K4486&lt;&gt;"نعم","⚠ غير مسوى مع الحسابات","✔ معتمد ومسوى")))))))))</f>
        <v/>
      </c>
      <c r="R4486">
        <f>N(R4485)+IF(A4486="عهدة",1,0)</f>
        <v/>
      </c>
      <c r="S4486">
        <f>IF(C4486="","",IF(AND(C4486&gt;=DATE(2026,9,1),C4486&lt;=DATE(2027,8,31)),(YEAR(C4486)-2026)*12+MONTH(C4486)-8,""))</f>
        <v/>
      </c>
      <c r="T4486">
        <f>IF(AND(A4486="مصروف",R4486&gt;0,I4486="موافق",S4486&lt;&gt;"",H4486&lt;&gt;""),N(G4486),0)</f>
        <v/>
      </c>
    </row>
    <row r="4487">
      <c r="A4487" s="19" t="n"/>
      <c r="B4487" s="20">
        <f>IF(A4487="","",IF(R4487=0,"⚠ أضف سطر عهدة أولًا","DMT-"&amp;TEXT(R4487,"000")))</f>
        <v/>
      </c>
      <c r="C4487" s="21" t="n"/>
      <c r="D4487" s="20">
        <f>IF(C4487="","",IF(S4487="","خارج السنة المالية",INDEX(القوائم!$D$2:$D$13,S4487)))</f>
        <v/>
      </c>
      <c r="E4487" s="22" t="n"/>
      <c r="F4487" s="23" t="n"/>
      <c r="G4487" s="23" t="n"/>
      <c r="H4487" s="22" t="n"/>
      <c r="I4487" s="19" t="n"/>
      <c r="J4487" s="21" t="n"/>
      <c r="K4487" s="19" t="n"/>
      <c r="L4487" s="19" t="n"/>
      <c r="M4487" s="21" t="n"/>
      <c r="N4487" s="22" t="n"/>
      <c r="O4487" s="24">
        <f>IF(A4487&lt;&gt;"عهدة","",SUMIFS($G$8:$G$5007,$B$8:$B$5007,B4487,$A$8:$A$5007,"مصروف",$I$8:$I$5007,"&lt;&gt;مرفوض"))</f>
        <v/>
      </c>
      <c r="P4487" s="25">
        <f>IF(A4487&lt;&gt;"عهدة","",N(F4487)-O4487)</f>
        <v/>
      </c>
      <c r="Q4487" s="26">
        <f>IF(A4487="","",IF(A4487="عهدة",IF(N(F4487)=0,"⚠ أدخل قيمة العهدة",IF(P4487&lt;0,"⛔ عجز / زيادة مصروفات "&amp;TEXT(-P4487,"#,##0"),IF(COUNTIFS($B$8:$B$5007,B4487,$A$8:$A$5007,"مصروف",$I$8:$I$5007,"&lt;&gt;مرفوض",$K$8:$K$5007,"&lt;&gt;نعم")&gt;0,"⚠ "&amp;COUNTIFS($B$8:$B$5007,B4487,$A$8:$A$5007,"مصروف",$I$8:$I$5007,"&lt;&gt;مرفوض",$K$8:$K$5007,"&lt;&gt;نعم")&amp;" مصروف غير مسوى",IF(L4487="تمت التسوية",IF(P4487=0,"✔ متوازنة وتمت التسوية","✔ تمت التسوية – متبقي "&amp;TEXT(P4487,"#,##0")),IF(P4487&gt;0,"متبقي "&amp;TEXT(P4487,"#,##0"),"✔ متوازنة"))))),IF(R4487=0,"⚠ أضف سطر عهدة أولًا",IF(OR(C4487="",N(G4487)=0),"⚠ أكمل التاريخ والقيمة",IF(S4487="","⚠ التاريخ خارج السنة المالية",IF(H4487="","⚠ اختر بند الموازنة",IF(I4487="مرفوض","✖ مرفوض من المدير",IF(I4487&lt;&gt;"موافق","⏳ بانتظار موافقة المدير",IF(K4487&lt;&gt;"نعم","⚠ غير مسوى مع الحسابات","✔ معتمد ومسوى")))))))))</f>
        <v/>
      </c>
      <c r="R4487">
        <f>N(R4486)+IF(A4487="عهدة",1,0)</f>
        <v/>
      </c>
      <c r="S4487">
        <f>IF(C4487="","",IF(AND(C4487&gt;=DATE(2026,9,1),C4487&lt;=DATE(2027,8,31)),(YEAR(C4487)-2026)*12+MONTH(C4487)-8,""))</f>
        <v/>
      </c>
      <c r="T4487">
        <f>IF(AND(A4487="مصروف",R4487&gt;0,I4487="موافق",S4487&lt;&gt;"",H4487&lt;&gt;""),N(G4487),0)</f>
        <v/>
      </c>
    </row>
    <row r="4488">
      <c r="A4488" s="19" t="n"/>
      <c r="B4488" s="20">
        <f>IF(A4488="","",IF(R4488=0,"⚠ أضف سطر عهدة أولًا","DMT-"&amp;TEXT(R4488,"000")))</f>
        <v/>
      </c>
      <c r="C4488" s="21" t="n"/>
      <c r="D4488" s="20">
        <f>IF(C4488="","",IF(S4488="","خارج السنة المالية",INDEX(القوائم!$D$2:$D$13,S4488)))</f>
        <v/>
      </c>
      <c r="E4488" s="22" t="n"/>
      <c r="F4488" s="23" t="n"/>
      <c r="G4488" s="23" t="n"/>
      <c r="H4488" s="22" t="n"/>
      <c r="I4488" s="19" t="n"/>
      <c r="J4488" s="21" t="n"/>
      <c r="K4488" s="19" t="n"/>
      <c r="L4488" s="19" t="n"/>
      <c r="M4488" s="21" t="n"/>
      <c r="N4488" s="22" t="n"/>
      <c r="O4488" s="24">
        <f>IF(A4488&lt;&gt;"عهدة","",SUMIFS($G$8:$G$5007,$B$8:$B$5007,B4488,$A$8:$A$5007,"مصروف",$I$8:$I$5007,"&lt;&gt;مرفوض"))</f>
        <v/>
      </c>
      <c r="P4488" s="25">
        <f>IF(A4488&lt;&gt;"عهدة","",N(F4488)-O4488)</f>
        <v/>
      </c>
      <c r="Q4488" s="26">
        <f>IF(A4488="","",IF(A4488="عهدة",IF(N(F4488)=0,"⚠ أدخل قيمة العهدة",IF(P4488&lt;0,"⛔ عجز / زيادة مصروفات "&amp;TEXT(-P4488,"#,##0"),IF(COUNTIFS($B$8:$B$5007,B4488,$A$8:$A$5007,"مصروف",$I$8:$I$5007,"&lt;&gt;مرفوض",$K$8:$K$5007,"&lt;&gt;نعم")&gt;0,"⚠ "&amp;COUNTIFS($B$8:$B$5007,B4488,$A$8:$A$5007,"مصروف",$I$8:$I$5007,"&lt;&gt;مرفوض",$K$8:$K$5007,"&lt;&gt;نعم")&amp;" مصروف غير مسوى",IF(L4488="تمت التسوية",IF(P4488=0,"✔ متوازنة وتمت التسوية","✔ تمت التسوية – متبقي "&amp;TEXT(P4488,"#,##0")),IF(P4488&gt;0,"متبقي "&amp;TEXT(P4488,"#,##0"),"✔ متوازنة"))))),IF(R4488=0,"⚠ أضف سطر عهدة أولًا",IF(OR(C4488="",N(G4488)=0),"⚠ أكمل التاريخ والقيمة",IF(S4488="","⚠ التاريخ خارج السنة المالية",IF(H4488="","⚠ اختر بند الموازنة",IF(I4488="مرفوض","✖ مرفوض من المدير",IF(I4488&lt;&gt;"موافق","⏳ بانتظار موافقة المدير",IF(K4488&lt;&gt;"نعم","⚠ غير مسوى مع الحسابات","✔ معتمد ومسوى")))))))))</f>
        <v/>
      </c>
      <c r="R4488">
        <f>N(R4487)+IF(A4488="عهدة",1,0)</f>
        <v/>
      </c>
      <c r="S4488">
        <f>IF(C4488="","",IF(AND(C4488&gt;=DATE(2026,9,1),C4488&lt;=DATE(2027,8,31)),(YEAR(C4488)-2026)*12+MONTH(C4488)-8,""))</f>
        <v/>
      </c>
      <c r="T4488">
        <f>IF(AND(A4488="مصروف",R4488&gt;0,I4488="موافق",S4488&lt;&gt;"",H4488&lt;&gt;""),N(G4488),0)</f>
        <v/>
      </c>
    </row>
    <row r="4489">
      <c r="A4489" s="19" t="n"/>
      <c r="B4489" s="20">
        <f>IF(A4489="","",IF(R4489=0,"⚠ أضف سطر عهدة أولًا","DMT-"&amp;TEXT(R4489,"000")))</f>
        <v/>
      </c>
      <c r="C4489" s="21" t="n"/>
      <c r="D4489" s="20">
        <f>IF(C4489="","",IF(S4489="","خارج السنة المالية",INDEX(القوائم!$D$2:$D$13,S4489)))</f>
        <v/>
      </c>
      <c r="E4489" s="22" t="n"/>
      <c r="F4489" s="23" t="n"/>
      <c r="G4489" s="23" t="n"/>
      <c r="H4489" s="22" t="n"/>
      <c r="I4489" s="19" t="n"/>
      <c r="J4489" s="21" t="n"/>
      <c r="K4489" s="19" t="n"/>
      <c r="L4489" s="19" t="n"/>
      <c r="M4489" s="21" t="n"/>
      <c r="N4489" s="22" t="n"/>
      <c r="O4489" s="24">
        <f>IF(A4489&lt;&gt;"عهدة","",SUMIFS($G$8:$G$5007,$B$8:$B$5007,B4489,$A$8:$A$5007,"مصروف",$I$8:$I$5007,"&lt;&gt;مرفوض"))</f>
        <v/>
      </c>
      <c r="P4489" s="25">
        <f>IF(A4489&lt;&gt;"عهدة","",N(F4489)-O4489)</f>
        <v/>
      </c>
      <c r="Q4489" s="26">
        <f>IF(A4489="","",IF(A4489="عهدة",IF(N(F4489)=0,"⚠ أدخل قيمة العهدة",IF(P4489&lt;0,"⛔ عجز / زيادة مصروفات "&amp;TEXT(-P4489,"#,##0"),IF(COUNTIFS($B$8:$B$5007,B4489,$A$8:$A$5007,"مصروف",$I$8:$I$5007,"&lt;&gt;مرفوض",$K$8:$K$5007,"&lt;&gt;نعم")&gt;0,"⚠ "&amp;COUNTIFS($B$8:$B$5007,B4489,$A$8:$A$5007,"مصروف",$I$8:$I$5007,"&lt;&gt;مرفوض",$K$8:$K$5007,"&lt;&gt;نعم")&amp;" مصروف غير مسوى",IF(L4489="تمت التسوية",IF(P4489=0,"✔ متوازنة وتمت التسوية","✔ تمت التسوية – متبقي "&amp;TEXT(P4489,"#,##0")),IF(P4489&gt;0,"متبقي "&amp;TEXT(P4489,"#,##0"),"✔ متوازنة"))))),IF(R4489=0,"⚠ أضف سطر عهدة أولًا",IF(OR(C4489="",N(G4489)=0),"⚠ أكمل التاريخ والقيمة",IF(S4489="","⚠ التاريخ خارج السنة المالية",IF(H4489="","⚠ اختر بند الموازنة",IF(I4489="مرفوض","✖ مرفوض من المدير",IF(I4489&lt;&gt;"موافق","⏳ بانتظار موافقة المدير",IF(K4489&lt;&gt;"نعم","⚠ غير مسوى مع الحسابات","✔ معتمد ومسوى")))))))))</f>
        <v/>
      </c>
      <c r="R4489">
        <f>N(R4488)+IF(A4489="عهدة",1,0)</f>
        <v/>
      </c>
      <c r="S4489">
        <f>IF(C4489="","",IF(AND(C4489&gt;=DATE(2026,9,1),C4489&lt;=DATE(2027,8,31)),(YEAR(C4489)-2026)*12+MONTH(C4489)-8,""))</f>
        <v/>
      </c>
      <c r="T4489">
        <f>IF(AND(A4489="مصروف",R4489&gt;0,I4489="موافق",S4489&lt;&gt;"",H4489&lt;&gt;""),N(G4489),0)</f>
        <v/>
      </c>
    </row>
    <row r="4490">
      <c r="A4490" s="19" t="n"/>
      <c r="B4490" s="20">
        <f>IF(A4490="","",IF(R4490=0,"⚠ أضف سطر عهدة أولًا","DMT-"&amp;TEXT(R4490,"000")))</f>
        <v/>
      </c>
      <c r="C4490" s="21" t="n"/>
      <c r="D4490" s="20">
        <f>IF(C4490="","",IF(S4490="","خارج السنة المالية",INDEX(القوائم!$D$2:$D$13,S4490)))</f>
        <v/>
      </c>
      <c r="E4490" s="22" t="n"/>
      <c r="F4490" s="23" t="n"/>
      <c r="G4490" s="23" t="n"/>
      <c r="H4490" s="22" t="n"/>
      <c r="I4490" s="19" t="n"/>
      <c r="J4490" s="21" t="n"/>
      <c r="K4490" s="19" t="n"/>
      <c r="L4490" s="19" t="n"/>
      <c r="M4490" s="21" t="n"/>
      <c r="N4490" s="22" t="n"/>
      <c r="O4490" s="24">
        <f>IF(A4490&lt;&gt;"عهدة","",SUMIFS($G$8:$G$5007,$B$8:$B$5007,B4490,$A$8:$A$5007,"مصروف",$I$8:$I$5007,"&lt;&gt;مرفوض"))</f>
        <v/>
      </c>
      <c r="P4490" s="25">
        <f>IF(A4490&lt;&gt;"عهدة","",N(F4490)-O4490)</f>
        <v/>
      </c>
      <c r="Q4490" s="26">
        <f>IF(A4490="","",IF(A4490="عهدة",IF(N(F4490)=0,"⚠ أدخل قيمة العهدة",IF(P4490&lt;0,"⛔ عجز / زيادة مصروفات "&amp;TEXT(-P4490,"#,##0"),IF(COUNTIFS($B$8:$B$5007,B4490,$A$8:$A$5007,"مصروف",$I$8:$I$5007,"&lt;&gt;مرفوض",$K$8:$K$5007,"&lt;&gt;نعم")&gt;0,"⚠ "&amp;COUNTIFS($B$8:$B$5007,B4490,$A$8:$A$5007,"مصروف",$I$8:$I$5007,"&lt;&gt;مرفوض",$K$8:$K$5007,"&lt;&gt;نعم")&amp;" مصروف غير مسوى",IF(L4490="تمت التسوية",IF(P4490=0,"✔ متوازنة وتمت التسوية","✔ تمت التسوية – متبقي "&amp;TEXT(P4490,"#,##0")),IF(P4490&gt;0,"متبقي "&amp;TEXT(P4490,"#,##0"),"✔ متوازنة"))))),IF(R4490=0,"⚠ أضف سطر عهدة أولًا",IF(OR(C4490="",N(G4490)=0),"⚠ أكمل التاريخ والقيمة",IF(S4490="","⚠ التاريخ خارج السنة المالية",IF(H4490="","⚠ اختر بند الموازنة",IF(I4490="مرفوض","✖ مرفوض من المدير",IF(I4490&lt;&gt;"موافق","⏳ بانتظار موافقة المدير",IF(K4490&lt;&gt;"نعم","⚠ غير مسوى مع الحسابات","✔ معتمد ومسوى")))))))))</f>
        <v/>
      </c>
      <c r="R4490">
        <f>N(R4489)+IF(A4490="عهدة",1,0)</f>
        <v/>
      </c>
      <c r="S4490">
        <f>IF(C4490="","",IF(AND(C4490&gt;=DATE(2026,9,1),C4490&lt;=DATE(2027,8,31)),(YEAR(C4490)-2026)*12+MONTH(C4490)-8,""))</f>
        <v/>
      </c>
      <c r="T4490">
        <f>IF(AND(A4490="مصروف",R4490&gt;0,I4490="موافق",S4490&lt;&gt;"",H4490&lt;&gt;""),N(G4490),0)</f>
        <v/>
      </c>
    </row>
    <row r="4491">
      <c r="A4491" s="19" t="n"/>
      <c r="B4491" s="20">
        <f>IF(A4491="","",IF(R4491=0,"⚠ أضف سطر عهدة أولًا","DMT-"&amp;TEXT(R4491,"000")))</f>
        <v/>
      </c>
      <c r="C4491" s="21" t="n"/>
      <c r="D4491" s="20">
        <f>IF(C4491="","",IF(S4491="","خارج السنة المالية",INDEX(القوائم!$D$2:$D$13,S4491)))</f>
        <v/>
      </c>
      <c r="E4491" s="22" t="n"/>
      <c r="F4491" s="23" t="n"/>
      <c r="G4491" s="23" t="n"/>
      <c r="H4491" s="22" t="n"/>
      <c r="I4491" s="19" t="n"/>
      <c r="J4491" s="21" t="n"/>
      <c r="K4491" s="19" t="n"/>
      <c r="L4491" s="19" t="n"/>
      <c r="M4491" s="21" t="n"/>
      <c r="N4491" s="22" t="n"/>
      <c r="O4491" s="24">
        <f>IF(A4491&lt;&gt;"عهدة","",SUMIFS($G$8:$G$5007,$B$8:$B$5007,B4491,$A$8:$A$5007,"مصروف",$I$8:$I$5007,"&lt;&gt;مرفوض"))</f>
        <v/>
      </c>
      <c r="P4491" s="25">
        <f>IF(A4491&lt;&gt;"عهدة","",N(F4491)-O4491)</f>
        <v/>
      </c>
      <c r="Q4491" s="26">
        <f>IF(A4491="","",IF(A4491="عهدة",IF(N(F4491)=0,"⚠ أدخل قيمة العهدة",IF(P4491&lt;0,"⛔ عجز / زيادة مصروفات "&amp;TEXT(-P4491,"#,##0"),IF(COUNTIFS($B$8:$B$5007,B4491,$A$8:$A$5007,"مصروف",$I$8:$I$5007,"&lt;&gt;مرفوض",$K$8:$K$5007,"&lt;&gt;نعم")&gt;0,"⚠ "&amp;COUNTIFS($B$8:$B$5007,B4491,$A$8:$A$5007,"مصروف",$I$8:$I$5007,"&lt;&gt;مرفوض",$K$8:$K$5007,"&lt;&gt;نعم")&amp;" مصروف غير مسوى",IF(L4491="تمت التسوية",IF(P4491=0,"✔ متوازنة وتمت التسوية","✔ تمت التسوية – متبقي "&amp;TEXT(P4491,"#,##0")),IF(P4491&gt;0,"متبقي "&amp;TEXT(P4491,"#,##0"),"✔ متوازنة"))))),IF(R4491=0,"⚠ أضف سطر عهدة أولًا",IF(OR(C4491="",N(G4491)=0),"⚠ أكمل التاريخ والقيمة",IF(S4491="","⚠ التاريخ خارج السنة المالية",IF(H4491="","⚠ اختر بند الموازنة",IF(I4491="مرفوض","✖ مرفوض من المدير",IF(I4491&lt;&gt;"موافق","⏳ بانتظار موافقة المدير",IF(K4491&lt;&gt;"نعم","⚠ غير مسوى مع الحسابات","✔ معتمد ومسوى")))))))))</f>
        <v/>
      </c>
      <c r="R4491">
        <f>N(R4490)+IF(A4491="عهدة",1,0)</f>
        <v/>
      </c>
      <c r="S4491">
        <f>IF(C4491="","",IF(AND(C4491&gt;=DATE(2026,9,1),C4491&lt;=DATE(2027,8,31)),(YEAR(C4491)-2026)*12+MONTH(C4491)-8,""))</f>
        <v/>
      </c>
      <c r="T4491">
        <f>IF(AND(A4491="مصروف",R4491&gt;0,I4491="موافق",S4491&lt;&gt;"",H4491&lt;&gt;""),N(G4491),0)</f>
        <v/>
      </c>
    </row>
    <row r="4492">
      <c r="A4492" s="19" t="n"/>
      <c r="B4492" s="20">
        <f>IF(A4492="","",IF(R4492=0,"⚠ أضف سطر عهدة أولًا","DMT-"&amp;TEXT(R4492,"000")))</f>
        <v/>
      </c>
      <c r="C4492" s="21" t="n"/>
      <c r="D4492" s="20">
        <f>IF(C4492="","",IF(S4492="","خارج السنة المالية",INDEX(القوائم!$D$2:$D$13,S4492)))</f>
        <v/>
      </c>
      <c r="E4492" s="22" t="n"/>
      <c r="F4492" s="23" t="n"/>
      <c r="G4492" s="23" t="n"/>
      <c r="H4492" s="22" t="n"/>
      <c r="I4492" s="19" t="n"/>
      <c r="J4492" s="21" t="n"/>
      <c r="K4492" s="19" t="n"/>
      <c r="L4492" s="19" t="n"/>
      <c r="M4492" s="21" t="n"/>
      <c r="N4492" s="22" t="n"/>
      <c r="O4492" s="24">
        <f>IF(A4492&lt;&gt;"عهدة","",SUMIFS($G$8:$G$5007,$B$8:$B$5007,B4492,$A$8:$A$5007,"مصروف",$I$8:$I$5007,"&lt;&gt;مرفوض"))</f>
        <v/>
      </c>
      <c r="P4492" s="25">
        <f>IF(A4492&lt;&gt;"عهدة","",N(F4492)-O4492)</f>
        <v/>
      </c>
      <c r="Q4492" s="26">
        <f>IF(A4492="","",IF(A4492="عهدة",IF(N(F4492)=0,"⚠ أدخل قيمة العهدة",IF(P4492&lt;0,"⛔ عجز / زيادة مصروفات "&amp;TEXT(-P4492,"#,##0"),IF(COUNTIFS($B$8:$B$5007,B4492,$A$8:$A$5007,"مصروف",$I$8:$I$5007,"&lt;&gt;مرفوض",$K$8:$K$5007,"&lt;&gt;نعم")&gt;0,"⚠ "&amp;COUNTIFS($B$8:$B$5007,B4492,$A$8:$A$5007,"مصروف",$I$8:$I$5007,"&lt;&gt;مرفوض",$K$8:$K$5007,"&lt;&gt;نعم")&amp;" مصروف غير مسوى",IF(L4492="تمت التسوية",IF(P4492=0,"✔ متوازنة وتمت التسوية","✔ تمت التسوية – متبقي "&amp;TEXT(P4492,"#,##0")),IF(P4492&gt;0,"متبقي "&amp;TEXT(P4492,"#,##0"),"✔ متوازنة"))))),IF(R4492=0,"⚠ أضف سطر عهدة أولًا",IF(OR(C4492="",N(G4492)=0),"⚠ أكمل التاريخ والقيمة",IF(S4492="","⚠ التاريخ خارج السنة المالية",IF(H4492="","⚠ اختر بند الموازنة",IF(I4492="مرفوض","✖ مرفوض من المدير",IF(I4492&lt;&gt;"موافق","⏳ بانتظار موافقة المدير",IF(K4492&lt;&gt;"نعم","⚠ غير مسوى مع الحسابات","✔ معتمد ومسوى")))))))))</f>
        <v/>
      </c>
      <c r="R4492">
        <f>N(R4491)+IF(A4492="عهدة",1,0)</f>
        <v/>
      </c>
      <c r="S4492">
        <f>IF(C4492="","",IF(AND(C4492&gt;=DATE(2026,9,1),C4492&lt;=DATE(2027,8,31)),(YEAR(C4492)-2026)*12+MONTH(C4492)-8,""))</f>
        <v/>
      </c>
      <c r="T4492">
        <f>IF(AND(A4492="مصروف",R4492&gt;0,I4492="موافق",S4492&lt;&gt;"",H4492&lt;&gt;""),N(G4492),0)</f>
        <v/>
      </c>
    </row>
    <row r="4493">
      <c r="A4493" s="19" t="n"/>
      <c r="B4493" s="20">
        <f>IF(A4493="","",IF(R4493=0,"⚠ أضف سطر عهدة أولًا","DMT-"&amp;TEXT(R4493,"000")))</f>
        <v/>
      </c>
      <c r="C4493" s="21" t="n"/>
      <c r="D4493" s="20">
        <f>IF(C4493="","",IF(S4493="","خارج السنة المالية",INDEX(القوائم!$D$2:$D$13,S4493)))</f>
        <v/>
      </c>
      <c r="E4493" s="22" t="n"/>
      <c r="F4493" s="23" t="n"/>
      <c r="G4493" s="23" t="n"/>
      <c r="H4493" s="22" t="n"/>
      <c r="I4493" s="19" t="n"/>
      <c r="J4493" s="21" t="n"/>
      <c r="K4493" s="19" t="n"/>
      <c r="L4493" s="19" t="n"/>
      <c r="M4493" s="21" t="n"/>
      <c r="N4493" s="22" t="n"/>
      <c r="O4493" s="24">
        <f>IF(A4493&lt;&gt;"عهدة","",SUMIFS($G$8:$G$5007,$B$8:$B$5007,B4493,$A$8:$A$5007,"مصروف",$I$8:$I$5007,"&lt;&gt;مرفوض"))</f>
        <v/>
      </c>
      <c r="P4493" s="25">
        <f>IF(A4493&lt;&gt;"عهدة","",N(F4493)-O4493)</f>
        <v/>
      </c>
      <c r="Q4493" s="26">
        <f>IF(A4493="","",IF(A4493="عهدة",IF(N(F4493)=0,"⚠ أدخل قيمة العهدة",IF(P4493&lt;0,"⛔ عجز / زيادة مصروفات "&amp;TEXT(-P4493,"#,##0"),IF(COUNTIFS($B$8:$B$5007,B4493,$A$8:$A$5007,"مصروف",$I$8:$I$5007,"&lt;&gt;مرفوض",$K$8:$K$5007,"&lt;&gt;نعم")&gt;0,"⚠ "&amp;COUNTIFS($B$8:$B$5007,B4493,$A$8:$A$5007,"مصروف",$I$8:$I$5007,"&lt;&gt;مرفوض",$K$8:$K$5007,"&lt;&gt;نعم")&amp;" مصروف غير مسوى",IF(L4493="تمت التسوية",IF(P4493=0,"✔ متوازنة وتمت التسوية","✔ تمت التسوية – متبقي "&amp;TEXT(P4493,"#,##0")),IF(P4493&gt;0,"متبقي "&amp;TEXT(P4493,"#,##0"),"✔ متوازنة"))))),IF(R4493=0,"⚠ أضف سطر عهدة أولًا",IF(OR(C4493="",N(G4493)=0),"⚠ أكمل التاريخ والقيمة",IF(S4493="","⚠ التاريخ خارج السنة المالية",IF(H4493="","⚠ اختر بند الموازنة",IF(I4493="مرفوض","✖ مرفوض من المدير",IF(I4493&lt;&gt;"موافق","⏳ بانتظار موافقة المدير",IF(K4493&lt;&gt;"نعم","⚠ غير مسوى مع الحسابات","✔ معتمد ومسوى")))))))))</f>
        <v/>
      </c>
      <c r="R4493">
        <f>N(R4492)+IF(A4493="عهدة",1,0)</f>
        <v/>
      </c>
      <c r="S4493">
        <f>IF(C4493="","",IF(AND(C4493&gt;=DATE(2026,9,1),C4493&lt;=DATE(2027,8,31)),(YEAR(C4493)-2026)*12+MONTH(C4493)-8,""))</f>
        <v/>
      </c>
      <c r="T4493">
        <f>IF(AND(A4493="مصروف",R4493&gt;0,I4493="موافق",S4493&lt;&gt;"",H4493&lt;&gt;""),N(G4493),0)</f>
        <v/>
      </c>
    </row>
    <row r="4494">
      <c r="A4494" s="19" t="n"/>
      <c r="B4494" s="20">
        <f>IF(A4494="","",IF(R4494=0,"⚠ أضف سطر عهدة أولًا","DMT-"&amp;TEXT(R4494,"000")))</f>
        <v/>
      </c>
      <c r="C4494" s="21" t="n"/>
      <c r="D4494" s="20">
        <f>IF(C4494="","",IF(S4494="","خارج السنة المالية",INDEX(القوائم!$D$2:$D$13,S4494)))</f>
        <v/>
      </c>
      <c r="E4494" s="22" t="n"/>
      <c r="F4494" s="23" t="n"/>
      <c r="G4494" s="23" t="n"/>
      <c r="H4494" s="22" t="n"/>
      <c r="I4494" s="19" t="n"/>
      <c r="J4494" s="21" t="n"/>
      <c r="K4494" s="19" t="n"/>
      <c r="L4494" s="19" t="n"/>
      <c r="M4494" s="21" t="n"/>
      <c r="N4494" s="22" t="n"/>
      <c r="O4494" s="24">
        <f>IF(A4494&lt;&gt;"عهدة","",SUMIFS($G$8:$G$5007,$B$8:$B$5007,B4494,$A$8:$A$5007,"مصروف",$I$8:$I$5007,"&lt;&gt;مرفوض"))</f>
        <v/>
      </c>
      <c r="P4494" s="25">
        <f>IF(A4494&lt;&gt;"عهدة","",N(F4494)-O4494)</f>
        <v/>
      </c>
      <c r="Q4494" s="26">
        <f>IF(A4494="","",IF(A4494="عهدة",IF(N(F4494)=0,"⚠ أدخل قيمة العهدة",IF(P4494&lt;0,"⛔ عجز / زيادة مصروفات "&amp;TEXT(-P4494,"#,##0"),IF(COUNTIFS($B$8:$B$5007,B4494,$A$8:$A$5007,"مصروف",$I$8:$I$5007,"&lt;&gt;مرفوض",$K$8:$K$5007,"&lt;&gt;نعم")&gt;0,"⚠ "&amp;COUNTIFS($B$8:$B$5007,B4494,$A$8:$A$5007,"مصروف",$I$8:$I$5007,"&lt;&gt;مرفوض",$K$8:$K$5007,"&lt;&gt;نعم")&amp;" مصروف غير مسوى",IF(L4494="تمت التسوية",IF(P4494=0,"✔ متوازنة وتمت التسوية","✔ تمت التسوية – متبقي "&amp;TEXT(P4494,"#,##0")),IF(P4494&gt;0,"متبقي "&amp;TEXT(P4494,"#,##0"),"✔ متوازنة"))))),IF(R4494=0,"⚠ أضف سطر عهدة أولًا",IF(OR(C4494="",N(G4494)=0),"⚠ أكمل التاريخ والقيمة",IF(S4494="","⚠ التاريخ خارج السنة المالية",IF(H4494="","⚠ اختر بند الموازنة",IF(I4494="مرفوض","✖ مرفوض من المدير",IF(I4494&lt;&gt;"موافق","⏳ بانتظار موافقة المدير",IF(K4494&lt;&gt;"نعم","⚠ غير مسوى مع الحسابات","✔ معتمد ومسوى")))))))))</f>
        <v/>
      </c>
      <c r="R4494">
        <f>N(R4493)+IF(A4494="عهدة",1,0)</f>
        <v/>
      </c>
      <c r="S4494">
        <f>IF(C4494="","",IF(AND(C4494&gt;=DATE(2026,9,1),C4494&lt;=DATE(2027,8,31)),(YEAR(C4494)-2026)*12+MONTH(C4494)-8,""))</f>
        <v/>
      </c>
      <c r="T4494">
        <f>IF(AND(A4494="مصروف",R4494&gt;0,I4494="موافق",S4494&lt;&gt;"",H4494&lt;&gt;""),N(G4494),0)</f>
        <v/>
      </c>
    </row>
    <row r="4495">
      <c r="A4495" s="19" t="n"/>
      <c r="B4495" s="20">
        <f>IF(A4495="","",IF(R4495=0,"⚠ أضف سطر عهدة أولًا","DMT-"&amp;TEXT(R4495,"000")))</f>
        <v/>
      </c>
      <c r="C4495" s="21" t="n"/>
      <c r="D4495" s="20">
        <f>IF(C4495="","",IF(S4495="","خارج السنة المالية",INDEX(القوائم!$D$2:$D$13,S4495)))</f>
        <v/>
      </c>
      <c r="E4495" s="22" t="n"/>
      <c r="F4495" s="23" t="n"/>
      <c r="G4495" s="23" t="n"/>
      <c r="H4495" s="22" t="n"/>
      <c r="I4495" s="19" t="n"/>
      <c r="J4495" s="21" t="n"/>
      <c r="K4495" s="19" t="n"/>
      <c r="L4495" s="19" t="n"/>
      <c r="M4495" s="21" t="n"/>
      <c r="N4495" s="22" t="n"/>
      <c r="O4495" s="24">
        <f>IF(A4495&lt;&gt;"عهدة","",SUMIFS($G$8:$G$5007,$B$8:$B$5007,B4495,$A$8:$A$5007,"مصروف",$I$8:$I$5007,"&lt;&gt;مرفوض"))</f>
        <v/>
      </c>
      <c r="P4495" s="25">
        <f>IF(A4495&lt;&gt;"عهدة","",N(F4495)-O4495)</f>
        <v/>
      </c>
      <c r="Q4495" s="26">
        <f>IF(A4495="","",IF(A4495="عهدة",IF(N(F4495)=0,"⚠ أدخل قيمة العهدة",IF(P4495&lt;0,"⛔ عجز / زيادة مصروفات "&amp;TEXT(-P4495,"#,##0"),IF(COUNTIFS($B$8:$B$5007,B4495,$A$8:$A$5007,"مصروف",$I$8:$I$5007,"&lt;&gt;مرفوض",$K$8:$K$5007,"&lt;&gt;نعم")&gt;0,"⚠ "&amp;COUNTIFS($B$8:$B$5007,B4495,$A$8:$A$5007,"مصروف",$I$8:$I$5007,"&lt;&gt;مرفوض",$K$8:$K$5007,"&lt;&gt;نعم")&amp;" مصروف غير مسوى",IF(L4495="تمت التسوية",IF(P4495=0,"✔ متوازنة وتمت التسوية","✔ تمت التسوية – متبقي "&amp;TEXT(P4495,"#,##0")),IF(P4495&gt;0,"متبقي "&amp;TEXT(P4495,"#,##0"),"✔ متوازنة"))))),IF(R4495=0,"⚠ أضف سطر عهدة أولًا",IF(OR(C4495="",N(G4495)=0),"⚠ أكمل التاريخ والقيمة",IF(S4495="","⚠ التاريخ خارج السنة المالية",IF(H4495="","⚠ اختر بند الموازنة",IF(I4495="مرفوض","✖ مرفوض من المدير",IF(I4495&lt;&gt;"موافق","⏳ بانتظار موافقة المدير",IF(K4495&lt;&gt;"نعم","⚠ غير مسوى مع الحسابات","✔ معتمد ومسوى")))))))))</f>
        <v/>
      </c>
      <c r="R4495">
        <f>N(R4494)+IF(A4495="عهدة",1,0)</f>
        <v/>
      </c>
      <c r="S4495">
        <f>IF(C4495="","",IF(AND(C4495&gt;=DATE(2026,9,1),C4495&lt;=DATE(2027,8,31)),(YEAR(C4495)-2026)*12+MONTH(C4495)-8,""))</f>
        <v/>
      </c>
      <c r="T4495">
        <f>IF(AND(A4495="مصروف",R4495&gt;0,I4495="موافق",S4495&lt;&gt;"",H4495&lt;&gt;""),N(G4495),0)</f>
        <v/>
      </c>
    </row>
    <row r="4496">
      <c r="A4496" s="19" t="n"/>
      <c r="B4496" s="20">
        <f>IF(A4496="","",IF(R4496=0,"⚠ أضف سطر عهدة أولًا","DMT-"&amp;TEXT(R4496,"000")))</f>
        <v/>
      </c>
      <c r="C4496" s="21" t="n"/>
      <c r="D4496" s="20">
        <f>IF(C4496="","",IF(S4496="","خارج السنة المالية",INDEX(القوائم!$D$2:$D$13,S4496)))</f>
        <v/>
      </c>
      <c r="E4496" s="22" t="n"/>
      <c r="F4496" s="23" t="n"/>
      <c r="G4496" s="23" t="n"/>
      <c r="H4496" s="22" t="n"/>
      <c r="I4496" s="19" t="n"/>
      <c r="J4496" s="21" t="n"/>
      <c r="K4496" s="19" t="n"/>
      <c r="L4496" s="19" t="n"/>
      <c r="M4496" s="21" t="n"/>
      <c r="N4496" s="22" t="n"/>
      <c r="O4496" s="24">
        <f>IF(A4496&lt;&gt;"عهدة","",SUMIFS($G$8:$G$5007,$B$8:$B$5007,B4496,$A$8:$A$5007,"مصروف",$I$8:$I$5007,"&lt;&gt;مرفوض"))</f>
        <v/>
      </c>
      <c r="P4496" s="25">
        <f>IF(A4496&lt;&gt;"عهدة","",N(F4496)-O4496)</f>
        <v/>
      </c>
      <c r="Q4496" s="26">
        <f>IF(A4496="","",IF(A4496="عهدة",IF(N(F4496)=0,"⚠ أدخل قيمة العهدة",IF(P4496&lt;0,"⛔ عجز / زيادة مصروفات "&amp;TEXT(-P4496,"#,##0"),IF(COUNTIFS($B$8:$B$5007,B4496,$A$8:$A$5007,"مصروف",$I$8:$I$5007,"&lt;&gt;مرفوض",$K$8:$K$5007,"&lt;&gt;نعم")&gt;0,"⚠ "&amp;COUNTIFS($B$8:$B$5007,B4496,$A$8:$A$5007,"مصروف",$I$8:$I$5007,"&lt;&gt;مرفوض",$K$8:$K$5007,"&lt;&gt;نعم")&amp;" مصروف غير مسوى",IF(L4496="تمت التسوية",IF(P4496=0,"✔ متوازنة وتمت التسوية","✔ تمت التسوية – متبقي "&amp;TEXT(P4496,"#,##0")),IF(P4496&gt;0,"متبقي "&amp;TEXT(P4496,"#,##0"),"✔ متوازنة"))))),IF(R4496=0,"⚠ أضف سطر عهدة أولًا",IF(OR(C4496="",N(G4496)=0),"⚠ أكمل التاريخ والقيمة",IF(S4496="","⚠ التاريخ خارج السنة المالية",IF(H4496="","⚠ اختر بند الموازنة",IF(I4496="مرفوض","✖ مرفوض من المدير",IF(I4496&lt;&gt;"موافق","⏳ بانتظار موافقة المدير",IF(K4496&lt;&gt;"نعم","⚠ غير مسوى مع الحسابات","✔ معتمد ومسوى")))))))))</f>
        <v/>
      </c>
      <c r="R4496">
        <f>N(R4495)+IF(A4496="عهدة",1,0)</f>
        <v/>
      </c>
      <c r="S4496">
        <f>IF(C4496="","",IF(AND(C4496&gt;=DATE(2026,9,1),C4496&lt;=DATE(2027,8,31)),(YEAR(C4496)-2026)*12+MONTH(C4496)-8,""))</f>
        <v/>
      </c>
      <c r="T4496">
        <f>IF(AND(A4496="مصروف",R4496&gt;0,I4496="موافق",S4496&lt;&gt;"",H4496&lt;&gt;""),N(G4496),0)</f>
        <v/>
      </c>
    </row>
    <row r="4497">
      <c r="A4497" s="19" t="n"/>
      <c r="B4497" s="20">
        <f>IF(A4497="","",IF(R4497=0,"⚠ أضف سطر عهدة أولًا","DMT-"&amp;TEXT(R4497,"000")))</f>
        <v/>
      </c>
      <c r="C4497" s="21" t="n"/>
      <c r="D4497" s="20">
        <f>IF(C4497="","",IF(S4497="","خارج السنة المالية",INDEX(القوائم!$D$2:$D$13,S4497)))</f>
        <v/>
      </c>
      <c r="E4497" s="22" t="n"/>
      <c r="F4497" s="23" t="n"/>
      <c r="G4497" s="23" t="n"/>
      <c r="H4497" s="22" t="n"/>
      <c r="I4497" s="19" t="n"/>
      <c r="J4497" s="21" t="n"/>
      <c r="K4497" s="19" t="n"/>
      <c r="L4497" s="19" t="n"/>
      <c r="M4497" s="21" t="n"/>
      <c r="N4497" s="22" t="n"/>
      <c r="O4497" s="24">
        <f>IF(A4497&lt;&gt;"عهدة","",SUMIFS($G$8:$G$5007,$B$8:$B$5007,B4497,$A$8:$A$5007,"مصروف",$I$8:$I$5007,"&lt;&gt;مرفوض"))</f>
        <v/>
      </c>
      <c r="P4497" s="25">
        <f>IF(A4497&lt;&gt;"عهدة","",N(F4497)-O4497)</f>
        <v/>
      </c>
      <c r="Q4497" s="26">
        <f>IF(A4497="","",IF(A4497="عهدة",IF(N(F4497)=0,"⚠ أدخل قيمة العهدة",IF(P4497&lt;0,"⛔ عجز / زيادة مصروفات "&amp;TEXT(-P4497,"#,##0"),IF(COUNTIFS($B$8:$B$5007,B4497,$A$8:$A$5007,"مصروف",$I$8:$I$5007,"&lt;&gt;مرفوض",$K$8:$K$5007,"&lt;&gt;نعم")&gt;0,"⚠ "&amp;COUNTIFS($B$8:$B$5007,B4497,$A$8:$A$5007,"مصروف",$I$8:$I$5007,"&lt;&gt;مرفوض",$K$8:$K$5007,"&lt;&gt;نعم")&amp;" مصروف غير مسوى",IF(L4497="تمت التسوية",IF(P4497=0,"✔ متوازنة وتمت التسوية","✔ تمت التسوية – متبقي "&amp;TEXT(P4497,"#,##0")),IF(P4497&gt;0,"متبقي "&amp;TEXT(P4497,"#,##0"),"✔ متوازنة"))))),IF(R4497=0,"⚠ أضف سطر عهدة أولًا",IF(OR(C4497="",N(G4497)=0),"⚠ أكمل التاريخ والقيمة",IF(S4497="","⚠ التاريخ خارج السنة المالية",IF(H4497="","⚠ اختر بند الموازنة",IF(I4497="مرفوض","✖ مرفوض من المدير",IF(I4497&lt;&gt;"موافق","⏳ بانتظار موافقة المدير",IF(K4497&lt;&gt;"نعم","⚠ غير مسوى مع الحسابات","✔ معتمد ومسوى")))))))))</f>
        <v/>
      </c>
      <c r="R4497">
        <f>N(R4496)+IF(A4497="عهدة",1,0)</f>
        <v/>
      </c>
      <c r="S4497">
        <f>IF(C4497="","",IF(AND(C4497&gt;=DATE(2026,9,1),C4497&lt;=DATE(2027,8,31)),(YEAR(C4497)-2026)*12+MONTH(C4497)-8,""))</f>
        <v/>
      </c>
      <c r="T4497">
        <f>IF(AND(A4497="مصروف",R4497&gt;0,I4497="موافق",S4497&lt;&gt;"",H4497&lt;&gt;""),N(G4497),0)</f>
        <v/>
      </c>
    </row>
    <row r="4498">
      <c r="A4498" s="19" t="n"/>
      <c r="B4498" s="20">
        <f>IF(A4498="","",IF(R4498=0,"⚠ أضف سطر عهدة أولًا","DMT-"&amp;TEXT(R4498,"000")))</f>
        <v/>
      </c>
      <c r="C4498" s="21" t="n"/>
      <c r="D4498" s="20">
        <f>IF(C4498="","",IF(S4498="","خارج السنة المالية",INDEX(القوائم!$D$2:$D$13,S4498)))</f>
        <v/>
      </c>
      <c r="E4498" s="22" t="n"/>
      <c r="F4498" s="23" t="n"/>
      <c r="G4498" s="23" t="n"/>
      <c r="H4498" s="22" t="n"/>
      <c r="I4498" s="19" t="n"/>
      <c r="J4498" s="21" t="n"/>
      <c r="K4498" s="19" t="n"/>
      <c r="L4498" s="19" t="n"/>
      <c r="M4498" s="21" t="n"/>
      <c r="N4498" s="22" t="n"/>
      <c r="O4498" s="24">
        <f>IF(A4498&lt;&gt;"عهدة","",SUMIFS($G$8:$G$5007,$B$8:$B$5007,B4498,$A$8:$A$5007,"مصروف",$I$8:$I$5007,"&lt;&gt;مرفوض"))</f>
        <v/>
      </c>
      <c r="P4498" s="25">
        <f>IF(A4498&lt;&gt;"عهدة","",N(F4498)-O4498)</f>
        <v/>
      </c>
      <c r="Q4498" s="26">
        <f>IF(A4498="","",IF(A4498="عهدة",IF(N(F4498)=0,"⚠ أدخل قيمة العهدة",IF(P4498&lt;0,"⛔ عجز / زيادة مصروفات "&amp;TEXT(-P4498,"#,##0"),IF(COUNTIFS($B$8:$B$5007,B4498,$A$8:$A$5007,"مصروف",$I$8:$I$5007,"&lt;&gt;مرفوض",$K$8:$K$5007,"&lt;&gt;نعم")&gt;0,"⚠ "&amp;COUNTIFS($B$8:$B$5007,B4498,$A$8:$A$5007,"مصروف",$I$8:$I$5007,"&lt;&gt;مرفوض",$K$8:$K$5007,"&lt;&gt;نعم")&amp;" مصروف غير مسوى",IF(L4498="تمت التسوية",IF(P4498=0,"✔ متوازنة وتمت التسوية","✔ تمت التسوية – متبقي "&amp;TEXT(P4498,"#,##0")),IF(P4498&gt;0,"متبقي "&amp;TEXT(P4498,"#,##0"),"✔ متوازنة"))))),IF(R4498=0,"⚠ أضف سطر عهدة أولًا",IF(OR(C4498="",N(G4498)=0),"⚠ أكمل التاريخ والقيمة",IF(S4498="","⚠ التاريخ خارج السنة المالية",IF(H4498="","⚠ اختر بند الموازنة",IF(I4498="مرفوض","✖ مرفوض من المدير",IF(I4498&lt;&gt;"موافق","⏳ بانتظار موافقة المدير",IF(K4498&lt;&gt;"نعم","⚠ غير مسوى مع الحسابات","✔ معتمد ومسوى")))))))))</f>
        <v/>
      </c>
      <c r="R4498">
        <f>N(R4497)+IF(A4498="عهدة",1,0)</f>
        <v/>
      </c>
      <c r="S4498">
        <f>IF(C4498="","",IF(AND(C4498&gt;=DATE(2026,9,1),C4498&lt;=DATE(2027,8,31)),(YEAR(C4498)-2026)*12+MONTH(C4498)-8,""))</f>
        <v/>
      </c>
      <c r="T4498">
        <f>IF(AND(A4498="مصروف",R4498&gt;0,I4498="موافق",S4498&lt;&gt;"",H4498&lt;&gt;""),N(G4498),0)</f>
        <v/>
      </c>
    </row>
    <row r="4499">
      <c r="A4499" s="19" t="n"/>
      <c r="B4499" s="20">
        <f>IF(A4499="","",IF(R4499=0,"⚠ أضف سطر عهدة أولًا","DMT-"&amp;TEXT(R4499,"000")))</f>
        <v/>
      </c>
      <c r="C4499" s="21" t="n"/>
      <c r="D4499" s="20">
        <f>IF(C4499="","",IF(S4499="","خارج السنة المالية",INDEX(القوائم!$D$2:$D$13,S4499)))</f>
        <v/>
      </c>
      <c r="E4499" s="22" t="n"/>
      <c r="F4499" s="23" t="n"/>
      <c r="G4499" s="23" t="n"/>
      <c r="H4499" s="22" t="n"/>
      <c r="I4499" s="19" t="n"/>
      <c r="J4499" s="21" t="n"/>
      <c r="K4499" s="19" t="n"/>
      <c r="L4499" s="19" t="n"/>
      <c r="M4499" s="21" t="n"/>
      <c r="N4499" s="22" t="n"/>
      <c r="O4499" s="24">
        <f>IF(A4499&lt;&gt;"عهدة","",SUMIFS($G$8:$G$5007,$B$8:$B$5007,B4499,$A$8:$A$5007,"مصروف",$I$8:$I$5007,"&lt;&gt;مرفوض"))</f>
        <v/>
      </c>
      <c r="P4499" s="25">
        <f>IF(A4499&lt;&gt;"عهدة","",N(F4499)-O4499)</f>
        <v/>
      </c>
      <c r="Q4499" s="26">
        <f>IF(A4499="","",IF(A4499="عهدة",IF(N(F4499)=0,"⚠ أدخل قيمة العهدة",IF(P4499&lt;0,"⛔ عجز / زيادة مصروفات "&amp;TEXT(-P4499,"#,##0"),IF(COUNTIFS($B$8:$B$5007,B4499,$A$8:$A$5007,"مصروف",$I$8:$I$5007,"&lt;&gt;مرفوض",$K$8:$K$5007,"&lt;&gt;نعم")&gt;0,"⚠ "&amp;COUNTIFS($B$8:$B$5007,B4499,$A$8:$A$5007,"مصروف",$I$8:$I$5007,"&lt;&gt;مرفوض",$K$8:$K$5007,"&lt;&gt;نعم")&amp;" مصروف غير مسوى",IF(L4499="تمت التسوية",IF(P4499=0,"✔ متوازنة وتمت التسوية","✔ تمت التسوية – متبقي "&amp;TEXT(P4499,"#,##0")),IF(P4499&gt;0,"متبقي "&amp;TEXT(P4499,"#,##0"),"✔ متوازنة"))))),IF(R4499=0,"⚠ أضف سطر عهدة أولًا",IF(OR(C4499="",N(G4499)=0),"⚠ أكمل التاريخ والقيمة",IF(S4499="","⚠ التاريخ خارج السنة المالية",IF(H4499="","⚠ اختر بند الموازنة",IF(I4499="مرفوض","✖ مرفوض من المدير",IF(I4499&lt;&gt;"موافق","⏳ بانتظار موافقة المدير",IF(K4499&lt;&gt;"نعم","⚠ غير مسوى مع الحسابات","✔ معتمد ومسوى")))))))))</f>
        <v/>
      </c>
      <c r="R4499">
        <f>N(R4498)+IF(A4499="عهدة",1,0)</f>
        <v/>
      </c>
      <c r="S4499">
        <f>IF(C4499="","",IF(AND(C4499&gt;=DATE(2026,9,1),C4499&lt;=DATE(2027,8,31)),(YEAR(C4499)-2026)*12+MONTH(C4499)-8,""))</f>
        <v/>
      </c>
      <c r="T4499">
        <f>IF(AND(A4499="مصروف",R4499&gt;0,I4499="موافق",S4499&lt;&gt;"",H4499&lt;&gt;""),N(G4499),0)</f>
        <v/>
      </c>
    </row>
    <row r="4500">
      <c r="A4500" s="19" t="n"/>
      <c r="B4500" s="20">
        <f>IF(A4500="","",IF(R4500=0,"⚠ أضف سطر عهدة أولًا","DMT-"&amp;TEXT(R4500,"000")))</f>
        <v/>
      </c>
      <c r="C4500" s="21" t="n"/>
      <c r="D4500" s="20">
        <f>IF(C4500="","",IF(S4500="","خارج السنة المالية",INDEX(القوائم!$D$2:$D$13,S4500)))</f>
        <v/>
      </c>
      <c r="E4500" s="22" t="n"/>
      <c r="F4500" s="23" t="n"/>
      <c r="G4500" s="23" t="n"/>
      <c r="H4500" s="22" t="n"/>
      <c r="I4500" s="19" t="n"/>
      <c r="J4500" s="21" t="n"/>
      <c r="K4500" s="19" t="n"/>
      <c r="L4500" s="19" t="n"/>
      <c r="M4500" s="21" t="n"/>
      <c r="N4500" s="22" t="n"/>
      <c r="O4500" s="24">
        <f>IF(A4500&lt;&gt;"عهدة","",SUMIFS($G$8:$G$5007,$B$8:$B$5007,B4500,$A$8:$A$5007,"مصروف",$I$8:$I$5007,"&lt;&gt;مرفوض"))</f>
        <v/>
      </c>
      <c r="P4500" s="25">
        <f>IF(A4500&lt;&gt;"عهدة","",N(F4500)-O4500)</f>
        <v/>
      </c>
      <c r="Q4500" s="26">
        <f>IF(A4500="","",IF(A4500="عهدة",IF(N(F4500)=0,"⚠ أدخل قيمة العهدة",IF(P4500&lt;0,"⛔ عجز / زيادة مصروفات "&amp;TEXT(-P4500,"#,##0"),IF(COUNTIFS($B$8:$B$5007,B4500,$A$8:$A$5007,"مصروف",$I$8:$I$5007,"&lt;&gt;مرفوض",$K$8:$K$5007,"&lt;&gt;نعم")&gt;0,"⚠ "&amp;COUNTIFS($B$8:$B$5007,B4500,$A$8:$A$5007,"مصروف",$I$8:$I$5007,"&lt;&gt;مرفوض",$K$8:$K$5007,"&lt;&gt;نعم")&amp;" مصروف غير مسوى",IF(L4500="تمت التسوية",IF(P4500=0,"✔ متوازنة وتمت التسوية","✔ تمت التسوية – متبقي "&amp;TEXT(P4500,"#,##0")),IF(P4500&gt;0,"متبقي "&amp;TEXT(P4500,"#,##0"),"✔ متوازنة"))))),IF(R4500=0,"⚠ أضف سطر عهدة أولًا",IF(OR(C4500="",N(G4500)=0),"⚠ أكمل التاريخ والقيمة",IF(S4500="","⚠ التاريخ خارج السنة المالية",IF(H4500="","⚠ اختر بند الموازنة",IF(I4500="مرفوض","✖ مرفوض من المدير",IF(I4500&lt;&gt;"موافق","⏳ بانتظار موافقة المدير",IF(K4500&lt;&gt;"نعم","⚠ غير مسوى مع الحسابات","✔ معتمد ومسوى")))))))))</f>
        <v/>
      </c>
      <c r="R4500">
        <f>N(R4499)+IF(A4500="عهدة",1,0)</f>
        <v/>
      </c>
      <c r="S4500">
        <f>IF(C4500="","",IF(AND(C4500&gt;=DATE(2026,9,1),C4500&lt;=DATE(2027,8,31)),(YEAR(C4500)-2026)*12+MONTH(C4500)-8,""))</f>
        <v/>
      </c>
      <c r="T4500">
        <f>IF(AND(A4500="مصروف",R4500&gt;0,I4500="موافق",S4500&lt;&gt;"",H4500&lt;&gt;""),N(G4500),0)</f>
        <v/>
      </c>
    </row>
    <row r="4501">
      <c r="A4501" s="19" t="n"/>
      <c r="B4501" s="20">
        <f>IF(A4501="","",IF(R4501=0,"⚠ أضف سطر عهدة أولًا","DMT-"&amp;TEXT(R4501,"000")))</f>
        <v/>
      </c>
      <c r="C4501" s="21" t="n"/>
      <c r="D4501" s="20">
        <f>IF(C4501="","",IF(S4501="","خارج السنة المالية",INDEX(القوائم!$D$2:$D$13,S4501)))</f>
        <v/>
      </c>
      <c r="E4501" s="22" t="n"/>
      <c r="F4501" s="23" t="n"/>
      <c r="G4501" s="23" t="n"/>
      <c r="H4501" s="22" t="n"/>
      <c r="I4501" s="19" t="n"/>
      <c r="J4501" s="21" t="n"/>
      <c r="K4501" s="19" t="n"/>
      <c r="L4501" s="19" t="n"/>
      <c r="M4501" s="21" t="n"/>
      <c r="N4501" s="22" t="n"/>
      <c r="O4501" s="24">
        <f>IF(A4501&lt;&gt;"عهدة","",SUMIFS($G$8:$G$5007,$B$8:$B$5007,B4501,$A$8:$A$5007,"مصروف",$I$8:$I$5007,"&lt;&gt;مرفوض"))</f>
        <v/>
      </c>
      <c r="P4501" s="25">
        <f>IF(A4501&lt;&gt;"عهدة","",N(F4501)-O4501)</f>
        <v/>
      </c>
      <c r="Q4501" s="26">
        <f>IF(A4501="","",IF(A4501="عهدة",IF(N(F4501)=0,"⚠ أدخل قيمة العهدة",IF(P4501&lt;0,"⛔ عجز / زيادة مصروفات "&amp;TEXT(-P4501,"#,##0"),IF(COUNTIFS($B$8:$B$5007,B4501,$A$8:$A$5007,"مصروف",$I$8:$I$5007,"&lt;&gt;مرفوض",$K$8:$K$5007,"&lt;&gt;نعم")&gt;0,"⚠ "&amp;COUNTIFS($B$8:$B$5007,B4501,$A$8:$A$5007,"مصروف",$I$8:$I$5007,"&lt;&gt;مرفوض",$K$8:$K$5007,"&lt;&gt;نعم")&amp;" مصروف غير مسوى",IF(L4501="تمت التسوية",IF(P4501=0,"✔ متوازنة وتمت التسوية","✔ تمت التسوية – متبقي "&amp;TEXT(P4501,"#,##0")),IF(P4501&gt;0,"متبقي "&amp;TEXT(P4501,"#,##0"),"✔ متوازنة"))))),IF(R4501=0,"⚠ أضف سطر عهدة أولًا",IF(OR(C4501="",N(G4501)=0),"⚠ أكمل التاريخ والقيمة",IF(S4501="","⚠ التاريخ خارج السنة المالية",IF(H4501="","⚠ اختر بند الموازنة",IF(I4501="مرفوض","✖ مرفوض من المدير",IF(I4501&lt;&gt;"موافق","⏳ بانتظار موافقة المدير",IF(K4501&lt;&gt;"نعم","⚠ غير مسوى مع الحسابات","✔ معتمد ومسوى")))))))))</f>
        <v/>
      </c>
      <c r="R4501">
        <f>N(R4500)+IF(A4501="عهدة",1,0)</f>
        <v/>
      </c>
      <c r="S4501">
        <f>IF(C4501="","",IF(AND(C4501&gt;=DATE(2026,9,1),C4501&lt;=DATE(2027,8,31)),(YEAR(C4501)-2026)*12+MONTH(C4501)-8,""))</f>
        <v/>
      </c>
      <c r="T4501">
        <f>IF(AND(A4501="مصروف",R4501&gt;0,I4501="موافق",S4501&lt;&gt;"",H4501&lt;&gt;""),N(G4501),0)</f>
        <v/>
      </c>
    </row>
    <row r="4502">
      <c r="A4502" s="19" t="n"/>
      <c r="B4502" s="20">
        <f>IF(A4502="","",IF(R4502=0,"⚠ أضف سطر عهدة أولًا","DMT-"&amp;TEXT(R4502,"000")))</f>
        <v/>
      </c>
      <c r="C4502" s="21" t="n"/>
      <c r="D4502" s="20">
        <f>IF(C4502="","",IF(S4502="","خارج السنة المالية",INDEX(القوائم!$D$2:$D$13,S4502)))</f>
        <v/>
      </c>
      <c r="E4502" s="22" t="n"/>
      <c r="F4502" s="23" t="n"/>
      <c r="G4502" s="23" t="n"/>
      <c r="H4502" s="22" t="n"/>
      <c r="I4502" s="19" t="n"/>
      <c r="J4502" s="21" t="n"/>
      <c r="K4502" s="19" t="n"/>
      <c r="L4502" s="19" t="n"/>
      <c r="M4502" s="21" t="n"/>
      <c r="N4502" s="22" t="n"/>
      <c r="O4502" s="24">
        <f>IF(A4502&lt;&gt;"عهدة","",SUMIFS($G$8:$G$5007,$B$8:$B$5007,B4502,$A$8:$A$5007,"مصروف",$I$8:$I$5007,"&lt;&gt;مرفوض"))</f>
        <v/>
      </c>
      <c r="P4502" s="25">
        <f>IF(A4502&lt;&gt;"عهدة","",N(F4502)-O4502)</f>
        <v/>
      </c>
      <c r="Q4502" s="26">
        <f>IF(A4502="","",IF(A4502="عهدة",IF(N(F4502)=0,"⚠ أدخل قيمة العهدة",IF(P4502&lt;0,"⛔ عجز / زيادة مصروفات "&amp;TEXT(-P4502,"#,##0"),IF(COUNTIFS($B$8:$B$5007,B4502,$A$8:$A$5007,"مصروف",$I$8:$I$5007,"&lt;&gt;مرفوض",$K$8:$K$5007,"&lt;&gt;نعم")&gt;0,"⚠ "&amp;COUNTIFS($B$8:$B$5007,B4502,$A$8:$A$5007,"مصروف",$I$8:$I$5007,"&lt;&gt;مرفوض",$K$8:$K$5007,"&lt;&gt;نعم")&amp;" مصروف غير مسوى",IF(L4502="تمت التسوية",IF(P4502=0,"✔ متوازنة وتمت التسوية","✔ تمت التسوية – متبقي "&amp;TEXT(P4502,"#,##0")),IF(P4502&gt;0,"متبقي "&amp;TEXT(P4502,"#,##0"),"✔ متوازنة"))))),IF(R4502=0,"⚠ أضف سطر عهدة أولًا",IF(OR(C4502="",N(G4502)=0),"⚠ أكمل التاريخ والقيمة",IF(S4502="","⚠ التاريخ خارج السنة المالية",IF(H4502="","⚠ اختر بند الموازنة",IF(I4502="مرفوض","✖ مرفوض من المدير",IF(I4502&lt;&gt;"موافق","⏳ بانتظار موافقة المدير",IF(K4502&lt;&gt;"نعم","⚠ غير مسوى مع الحسابات","✔ معتمد ومسوى")))))))))</f>
        <v/>
      </c>
      <c r="R4502">
        <f>N(R4501)+IF(A4502="عهدة",1,0)</f>
        <v/>
      </c>
      <c r="S4502">
        <f>IF(C4502="","",IF(AND(C4502&gt;=DATE(2026,9,1),C4502&lt;=DATE(2027,8,31)),(YEAR(C4502)-2026)*12+MONTH(C4502)-8,""))</f>
        <v/>
      </c>
      <c r="T4502">
        <f>IF(AND(A4502="مصروف",R4502&gt;0,I4502="موافق",S4502&lt;&gt;"",H4502&lt;&gt;""),N(G4502),0)</f>
        <v/>
      </c>
    </row>
    <row r="4503">
      <c r="A4503" s="19" t="n"/>
      <c r="B4503" s="20">
        <f>IF(A4503="","",IF(R4503=0,"⚠ أضف سطر عهدة أولًا","DMT-"&amp;TEXT(R4503,"000")))</f>
        <v/>
      </c>
      <c r="C4503" s="21" t="n"/>
      <c r="D4503" s="20">
        <f>IF(C4503="","",IF(S4503="","خارج السنة المالية",INDEX(القوائم!$D$2:$D$13,S4503)))</f>
        <v/>
      </c>
      <c r="E4503" s="22" t="n"/>
      <c r="F4503" s="23" t="n"/>
      <c r="G4503" s="23" t="n"/>
      <c r="H4503" s="22" t="n"/>
      <c r="I4503" s="19" t="n"/>
      <c r="J4503" s="21" t="n"/>
      <c r="K4503" s="19" t="n"/>
      <c r="L4503" s="19" t="n"/>
      <c r="M4503" s="21" t="n"/>
      <c r="N4503" s="22" t="n"/>
      <c r="O4503" s="24">
        <f>IF(A4503&lt;&gt;"عهدة","",SUMIFS($G$8:$G$5007,$B$8:$B$5007,B4503,$A$8:$A$5007,"مصروف",$I$8:$I$5007,"&lt;&gt;مرفوض"))</f>
        <v/>
      </c>
      <c r="P4503" s="25">
        <f>IF(A4503&lt;&gt;"عهدة","",N(F4503)-O4503)</f>
        <v/>
      </c>
      <c r="Q4503" s="26">
        <f>IF(A4503="","",IF(A4503="عهدة",IF(N(F4503)=0,"⚠ أدخل قيمة العهدة",IF(P4503&lt;0,"⛔ عجز / زيادة مصروفات "&amp;TEXT(-P4503,"#,##0"),IF(COUNTIFS($B$8:$B$5007,B4503,$A$8:$A$5007,"مصروف",$I$8:$I$5007,"&lt;&gt;مرفوض",$K$8:$K$5007,"&lt;&gt;نعم")&gt;0,"⚠ "&amp;COUNTIFS($B$8:$B$5007,B4503,$A$8:$A$5007,"مصروف",$I$8:$I$5007,"&lt;&gt;مرفوض",$K$8:$K$5007,"&lt;&gt;نعم")&amp;" مصروف غير مسوى",IF(L4503="تمت التسوية",IF(P4503=0,"✔ متوازنة وتمت التسوية","✔ تمت التسوية – متبقي "&amp;TEXT(P4503,"#,##0")),IF(P4503&gt;0,"متبقي "&amp;TEXT(P4503,"#,##0"),"✔ متوازنة"))))),IF(R4503=0,"⚠ أضف سطر عهدة أولًا",IF(OR(C4503="",N(G4503)=0),"⚠ أكمل التاريخ والقيمة",IF(S4503="","⚠ التاريخ خارج السنة المالية",IF(H4503="","⚠ اختر بند الموازنة",IF(I4503="مرفوض","✖ مرفوض من المدير",IF(I4503&lt;&gt;"موافق","⏳ بانتظار موافقة المدير",IF(K4503&lt;&gt;"نعم","⚠ غير مسوى مع الحسابات","✔ معتمد ومسوى")))))))))</f>
        <v/>
      </c>
      <c r="R4503">
        <f>N(R4502)+IF(A4503="عهدة",1,0)</f>
        <v/>
      </c>
      <c r="S4503">
        <f>IF(C4503="","",IF(AND(C4503&gt;=DATE(2026,9,1),C4503&lt;=DATE(2027,8,31)),(YEAR(C4503)-2026)*12+MONTH(C4503)-8,""))</f>
        <v/>
      </c>
      <c r="T4503">
        <f>IF(AND(A4503="مصروف",R4503&gt;0,I4503="موافق",S4503&lt;&gt;"",H4503&lt;&gt;""),N(G4503),0)</f>
        <v/>
      </c>
    </row>
    <row r="4504">
      <c r="A4504" s="19" t="n"/>
      <c r="B4504" s="20">
        <f>IF(A4504="","",IF(R4504=0,"⚠ أضف سطر عهدة أولًا","DMT-"&amp;TEXT(R4504,"000")))</f>
        <v/>
      </c>
      <c r="C4504" s="21" t="n"/>
      <c r="D4504" s="20">
        <f>IF(C4504="","",IF(S4504="","خارج السنة المالية",INDEX(القوائم!$D$2:$D$13,S4504)))</f>
        <v/>
      </c>
      <c r="E4504" s="22" t="n"/>
      <c r="F4504" s="23" t="n"/>
      <c r="G4504" s="23" t="n"/>
      <c r="H4504" s="22" t="n"/>
      <c r="I4504" s="19" t="n"/>
      <c r="J4504" s="21" t="n"/>
      <c r="K4504" s="19" t="n"/>
      <c r="L4504" s="19" t="n"/>
      <c r="M4504" s="21" t="n"/>
      <c r="N4504" s="22" t="n"/>
      <c r="O4504" s="24">
        <f>IF(A4504&lt;&gt;"عهدة","",SUMIFS($G$8:$G$5007,$B$8:$B$5007,B4504,$A$8:$A$5007,"مصروف",$I$8:$I$5007,"&lt;&gt;مرفوض"))</f>
        <v/>
      </c>
      <c r="P4504" s="25">
        <f>IF(A4504&lt;&gt;"عهدة","",N(F4504)-O4504)</f>
        <v/>
      </c>
      <c r="Q4504" s="26">
        <f>IF(A4504="","",IF(A4504="عهدة",IF(N(F4504)=0,"⚠ أدخل قيمة العهدة",IF(P4504&lt;0,"⛔ عجز / زيادة مصروفات "&amp;TEXT(-P4504,"#,##0"),IF(COUNTIFS($B$8:$B$5007,B4504,$A$8:$A$5007,"مصروف",$I$8:$I$5007,"&lt;&gt;مرفوض",$K$8:$K$5007,"&lt;&gt;نعم")&gt;0,"⚠ "&amp;COUNTIFS($B$8:$B$5007,B4504,$A$8:$A$5007,"مصروف",$I$8:$I$5007,"&lt;&gt;مرفوض",$K$8:$K$5007,"&lt;&gt;نعم")&amp;" مصروف غير مسوى",IF(L4504="تمت التسوية",IF(P4504=0,"✔ متوازنة وتمت التسوية","✔ تمت التسوية – متبقي "&amp;TEXT(P4504,"#,##0")),IF(P4504&gt;0,"متبقي "&amp;TEXT(P4504,"#,##0"),"✔ متوازنة"))))),IF(R4504=0,"⚠ أضف سطر عهدة أولًا",IF(OR(C4504="",N(G4504)=0),"⚠ أكمل التاريخ والقيمة",IF(S4504="","⚠ التاريخ خارج السنة المالية",IF(H4504="","⚠ اختر بند الموازنة",IF(I4504="مرفوض","✖ مرفوض من المدير",IF(I4504&lt;&gt;"موافق","⏳ بانتظار موافقة المدير",IF(K4504&lt;&gt;"نعم","⚠ غير مسوى مع الحسابات","✔ معتمد ومسوى")))))))))</f>
        <v/>
      </c>
      <c r="R4504">
        <f>N(R4503)+IF(A4504="عهدة",1,0)</f>
        <v/>
      </c>
      <c r="S4504">
        <f>IF(C4504="","",IF(AND(C4504&gt;=DATE(2026,9,1),C4504&lt;=DATE(2027,8,31)),(YEAR(C4504)-2026)*12+MONTH(C4504)-8,""))</f>
        <v/>
      </c>
      <c r="T4504">
        <f>IF(AND(A4504="مصروف",R4504&gt;0,I4504="موافق",S4504&lt;&gt;"",H4504&lt;&gt;""),N(G4504),0)</f>
        <v/>
      </c>
    </row>
    <row r="4505">
      <c r="A4505" s="19" t="n"/>
      <c r="B4505" s="20">
        <f>IF(A4505="","",IF(R4505=0,"⚠ أضف سطر عهدة أولًا","DMT-"&amp;TEXT(R4505,"000")))</f>
        <v/>
      </c>
      <c r="C4505" s="21" t="n"/>
      <c r="D4505" s="20">
        <f>IF(C4505="","",IF(S4505="","خارج السنة المالية",INDEX(القوائم!$D$2:$D$13,S4505)))</f>
        <v/>
      </c>
      <c r="E4505" s="22" t="n"/>
      <c r="F4505" s="23" t="n"/>
      <c r="G4505" s="23" t="n"/>
      <c r="H4505" s="22" t="n"/>
      <c r="I4505" s="19" t="n"/>
      <c r="J4505" s="21" t="n"/>
      <c r="K4505" s="19" t="n"/>
      <c r="L4505" s="19" t="n"/>
      <c r="M4505" s="21" t="n"/>
      <c r="N4505" s="22" t="n"/>
      <c r="O4505" s="24">
        <f>IF(A4505&lt;&gt;"عهدة","",SUMIFS($G$8:$G$5007,$B$8:$B$5007,B4505,$A$8:$A$5007,"مصروف",$I$8:$I$5007,"&lt;&gt;مرفوض"))</f>
        <v/>
      </c>
      <c r="P4505" s="25">
        <f>IF(A4505&lt;&gt;"عهدة","",N(F4505)-O4505)</f>
        <v/>
      </c>
      <c r="Q4505" s="26">
        <f>IF(A4505="","",IF(A4505="عهدة",IF(N(F4505)=0,"⚠ أدخل قيمة العهدة",IF(P4505&lt;0,"⛔ عجز / زيادة مصروفات "&amp;TEXT(-P4505,"#,##0"),IF(COUNTIFS($B$8:$B$5007,B4505,$A$8:$A$5007,"مصروف",$I$8:$I$5007,"&lt;&gt;مرفوض",$K$8:$K$5007,"&lt;&gt;نعم")&gt;0,"⚠ "&amp;COUNTIFS($B$8:$B$5007,B4505,$A$8:$A$5007,"مصروف",$I$8:$I$5007,"&lt;&gt;مرفوض",$K$8:$K$5007,"&lt;&gt;نعم")&amp;" مصروف غير مسوى",IF(L4505="تمت التسوية",IF(P4505=0,"✔ متوازنة وتمت التسوية","✔ تمت التسوية – متبقي "&amp;TEXT(P4505,"#,##0")),IF(P4505&gt;0,"متبقي "&amp;TEXT(P4505,"#,##0"),"✔ متوازنة"))))),IF(R4505=0,"⚠ أضف سطر عهدة أولًا",IF(OR(C4505="",N(G4505)=0),"⚠ أكمل التاريخ والقيمة",IF(S4505="","⚠ التاريخ خارج السنة المالية",IF(H4505="","⚠ اختر بند الموازنة",IF(I4505="مرفوض","✖ مرفوض من المدير",IF(I4505&lt;&gt;"موافق","⏳ بانتظار موافقة المدير",IF(K4505&lt;&gt;"نعم","⚠ غير مسوى مع الحسابات","✔ معتمد ومسوى")))))))))</f>
        <v/>
      </c>
      <c r="R4505">
        <f>N(R4504)+IF(A4505="عهدة",1,0)</f>
        <v/>
      </c>
      <c r="S4505">
        <f>IF(C4505="","",IF(AND(C4505&gt;=DATE(2026,9,1),C4505&lt;=DATE(2027,8,31)),(YEAR(C4505)-2026)*12+MONTH(C4505)-8,""))</f>
        <v/>
      </c>
      <c r="T4505">
        <f>IF(AND(A4505="مصروف",R4505&gt;0,I4505="موافق",S4505&lt;&gt;"",H4505&lt;&gt;""),N(G4505),0)</f>
        <v/>
      </c>
    </row>
    <row r="4506">
      <c r="A4506" s="19" t="n"/>
      <c r="B4506" s="20">
        <f>IF(A4506="","",IF(R4506=0,"⚠ أضف سطر عهدة أولًا","DMT-"&amp;TEXT(R4506,"000")))</f>
        <v/>
      </c>
      <c r="C4506" s="21" t="n"/>
      <c r="D4506" s="20">
        <f>IF(C4506="","",IF(S4506="","خارج السنة المالية",INDEX(القوائم!$D$2:$D$13,S4506)))</f>
        <v/>
      </c>
      <c r="E4506" s="22" t="n"/>
      <c r="F4506" s="23" t="n"/>
      <c r="G4506" s="23" t="n"/>
      <c r="H4506" s="22" t="n"/>
      <c r="I4506" s="19" t="n"/>
      <c r="J4506" s="21" t="n"/>
      <c r="K4506" s="19" t="n"/>
      <c r="L4506" s="19" t="n"/>
      <c r="M4506" s="21" t="n"/>
      <c r="N4506" s="22" t="n"/>
      <c r="O4506" s="24">
        <f>IF(A4506&lt;&gt;"عهدة","",SUMIFS($G$8:$G$5007,$B$8:$B$5007,B4506,$A$8:$A$5007,"مصروف",$I$8:$I$5007,"&lt;&gt;مرفوض"))</f>
        <v/>
      </c>
      <c r="P4506" s="25">
        <f>IF(A4506&lt;&gt;"عهدة","",N(F4506)-O4506)</f>
        <v/>
      </c>
      <c r="Q4506" s="26">
        <f>IF(A4506="","",IF(A4506="عهدة",IF(N(F4506)=0,"⚠ أدخل قيمة العهدة",IF(P4506&lt;0,"⛔ عجز / زيادة مصروفات "&amp;TEXT(-P4506,"#,##0"),IF(COUNTIFS($B$8:$B$5007,B4506,$A$8:$A$5007,"مصروف",$I$8:$I$5007,"&lt;&gt;مرفوض",$K$8:$K$5007,"&lt;&gt;نعم")&gt;0,"⚠ "&amp;COUNTIFS($B$8:$B$5007,B4506,$A$8:$A$5007,"مصروف",$I$8:$I$5007,"&lt;&gt;مرفوض",$K$8:$K$5007,"&lt;&gt;نعم")&amp;" مصروف غير مسوى",IF(L4506="تمت التسوية",IF(P4506=0,"✔ متوازنة وتمت التسوية","✔ تمت التسوية – متبقي "&amp;TEXT(P4506,"#,##0")),IF(P4506&gt;0,"متبقي "&amp;TEXT(P4506,"#,##0"),"✔ متوازنة"))))),IF(R4506=0,"⚠ أضف سطر عهدة أولًا",IF(OR(C4506="",N(G4506)=0),"⚠ أكمل التاريخ والقيمة",IF(S4506="","⚠ التاريخ خارج السنة المالية",IF(H4506="","⚠ اختر بند الموازنة",IF(I4506="مرفوض","✖ مرفوض من المدير",IF(I4506&lt;&gt;"موافق","⏳ بانتظار موافقة المدير",IF(K4506&lt;&gt;"نعم","⚠ غير مسوى مع الحسابات","✔ معتمد ومسوى")))))))))</f>
        <v/>
      </c>
      <c r="R4506">
        <f>N(R4505)+IF(A4506="عهدة",1,0)</f>
        <v/>
      </c>
      <c r="S4506">
        <f>IF(C4506="","",IF(AND(C4506&gt;=DATE(2026,9,1),C4506&lt;=DATE(2027,8,31)),(YEAR(C4506)-2026)*12+MONTH(C4506)-8,""))</f>
        <v/>
      </c>
      <c r="T4506">
        <f>IF(AND(A4506="مصروف",R4506&gt;0,I4506="موافق",S4506&lt;&gt;"",H4506&lt;&gt;""),N(G4506),0)</f>
        <v/>
      </c>
    </row>
    <row r="4507">
      <c r="A4507" s="19" t="n"/>
      <c r="B4507" s="20">
        <f>IF(A4507="","",IF(R4507=0,"⚠ أضف سطر عهدة أولًا","DMT-"&amp;TEXT(R4507,"000")))</f>
        <v/>
      </c>
      <c r="C4507" s="21" t="n"/>
      <c r="D4507" s="20">
        <f>IF(C4507="","",IF(S4507="","خارج السنة المالية",INDEX(القوائم!$D$2:$D$13,S4507)))</f>
        <v/>
      </c>
      <c r="E4507" s="22" t="n"/>
      <c r="F4507" s="23" t="n"/>
      <c r="G4507" s="23" t="n"/>
      <c r="H4507" s="22" t="n"/>
      <c r="I4507" s="19" t="n"/>
      <c r="J4507" s="21" t="n"/>
      <c r="K4507" s="19" t="n"/>
      <c r="L4507" s="19" t="n"/>
      <c r="M4507" s="21" t="n"/>
      <c r="N4507" s="22" t="n"/>
      <c r="O4507" s="24">
        <f>IF(A4507&lt;&gt;"عهدة","",SUMIFS($G$8:$G$5007,$B$8:$B$5007,B4507,$A$8:$A$5007,"مصروف",$I$8:$I$5007,"&lt;&gt;مرفوض"))</f>
        <v/>
      </c>
      <c r="P4507" s="25">
        <f>IF(A4507&lt;&gt;"عهدة","",N(F4507)-O4507)</f>
        <v/>
      </c>
      <c r="Q4507" s="26">
        <f>IF(A4507="","",IF(A4507="عهدة",IF(N(F4507)=0,"⚠ أدخل قيمة العهدة",IF(P4507&lt;0,"⛔ عجز / زيادة مصروفات "&amp;TEXT(-P4507,"#,##0"),IF(COUNTIFS($B$8:$B$5007,B4507,$A$8:$A$5007,"مصروف",$I$8:$I$5007,"&lt;&gt;مرفوض",$K$8:$K$5007,"&lt;&gt;نعم")&gt;0,"⚠ "&amp;COUNTIFS($B$8:$B$5007,B4507,$A$8:$A$5007,"مصروف",$I$8:$I$5007,"&lt;&gt;مرفوض",$K$8:$K$5007,"&lt;&gt;نعم")&amp;" مصروف غير مسوى",IF(L4507="تمت التسوية",IF(P4507=0,"✔ متوازنة وتمت التسوية","✔ تمت التسوية – متبقي "&amp;TEXT(P4507,"#,##0")),IF(P4507&gt;0,"متبقي "&amp;TEXT(P4507,"#,##0"),"✔ متوازنة"))))),IF(R4507=0,"⚠ أضف سطر عهدة أولًا",IF(OR(C4507="",N(G4507)=0),"⚠ أكمل التاريخ والقيمة",IF(S4507="","⚠ التاريخ خارج السنة المالية",IF(H4507="","⚠ اختر بند الموازنة",IF(I4507="مرفوض","✖ مرفوض من المدير",IF(I4507&lt;&gt;"موافق","⏳ بانتظار موافقة المدير",IF(K4507&lt;&gt;"نعم","⚠ غير مسوى مع الحسابات","✔ معتمد ومسوى")))))))))</f>
        <v/>
      </c>
      <c r="R4507">
        <f>N(R4506)+IF(A4507="عهدة",1,0)</f>
        <v/>
      </c>
      <c r="S4507">
        <f>IF(C4507="","",IF(AND(C4507&gt;=DATE(2026,9,1),C4507&lt;=DATE(2027,8,31)),(YEAR(C4507)-2026)*12+MONTH(C4507)-8,""))</f>
        <v/>
      </c>
      <c r="T4507">
        <f>IF(AND(A4507="مصروف",R4507&gt;0,I4507="موافق",S4507&lt;&gt;"",H4507&lt;&gt;""),N(G4507),0)</f>
        <v/>
      </c>
    </row>
    <row r="4508">
      <c r="A4508" s="19" t="n"/>
      <c r="B4508" s="20">
        <f>IF(A4508="","",IF(R4508=0,"⚠ أضف سطر عهدة أولًا","DMT-"&amp;TEXT(R4508,"000")))</f>
        <v/>
      </c>
      <c r="C4508" s="21" t="n"/>
      <c r="D4508" s="20">
        <f>IF(C4508="","",IF(S4508="","خارج السنة المالية",INDEX(القوائم!$D$2:$D$13,S4508)))</f>
        <v/>
      </c>
      <c r="E4508" s="22" t="n"/>
      <c r="F4508" s="23" t="n"/>
      <c r="G4508" s="23" t="n"/>
      <c r="H4508" s="22" t="n"/>
      <c r="I4508" s="19" t="n"/>
      <c r="J4508" s="21" t="n"/>
      <c r="K4508" s="19" t="n"/>
      <c r="L4508" s="19" t="n"/>
      <c r="M4508" s="21" t="n"/>
      <c r="N4508" s="22" t="n"/>
      <c r="O4508" s="24">
        <f>IF(A4508&lt;&gt;"عهدة","",SUMIFS($G$8:$G$5007,$B$8:$B$5007,B4508,$A$8:$A$5007,"مصروف",$I$8:$I$5007,"&lt;&gt;مرفوض"))</f>
        <v/>
      </c>
      <c r="P4508" s="25">
        <f>IF(A4508&lt;&gt;"عهدة","",N(F4508)-O4508)</f>
        <v/>
      </c>
      <c r="Q4508" s="26">
        <f>IF(A4508="","",IF(A4508="عهدة",IF(N(F4508)=0,"⚠ أدخل قيمة العهدة",IF(P4508&lt;0,"⛔ عجز / زيادة مصروفات "&amp;TEXT(-P4508,"#,##0"),IF(COUNTIFS($B$8:$B$5007,B4508,$A$8:$A$5007,"مصروف",$I$8:$I$5007,"&lt;&gt;مرفوض",$K$8:$K$5007,"&lt;&gt;نعم")&gt;0,"⚠ "&amp;COUNTIFS($B$8:$B$5007,B4508,$A$8:$A$5007,"مصروف",$I$8:$I$5007,"&lt;&gt;مرفوض",$K$8:$K$5007,"&lt;&gt;نعم")&amp;" مصروف غير مسوى",IF(L4508="تمت التسوية",IF(P4508=0,"✔ متوازنة وتمت التسوية","✔ تمت التسوية – متبقي "&amp;TEXT(P4508,"#,##0")),IF(P4508&gt;0,"متبقي "&amp;TEXT(P4508,"#,##0"),"✔ متوازنة"))))),IF(R4508=0,"⚠ أضف سطر عهدة أولًا",IF(OR(C4508="",N(G4508)=0),"⚠ أكمل التاريخ والقيمة",IF(S4508="","⚠ التاريخ خارج السنة المالية",IF(H4508="","⚠ اختر بند الموازنة",IF(I4508="مرفوض","✖ مرفوض من المدير",IF(I4508&lt;&gt;"موافق","⏳ بانتظار موافقة المدير",IF(K4508&lt;&gt;"نعم","⚠ غير مسوى مع الحسابات","✔ معتمد ومسوى")))))))))</f>
        <v/>
      </c>
      <c r="R4508">
        <f>N(R4507)+IF(A4508="عهدة",1,0)</f>
        <v/>
      </c>
      <c r="S4508">
        <f>IF(C4508="","",IF(AND(C4508&gt;=DATE(2026,9,1),C4508&lt;=DATE(2027,8,31)),(YEAR(C4508)-2026)*12+MONTH(C4508)-8,""))</f>
        <v/>
      </c>
      <c r="T4508">
        <f>IF(AND(A4508="مصروف",R4508&gt;0,I4508="موافق",S4508&lt;&gt;"",H4508&lt;&gt;""),N(G4508),0)</f>
        <v/>
      </c>
    </row>
    <row r="4509">
      <c r="A4509" s="19" t="n"/>
      <c r="B4509" s="20">
        <f>IF(A4509="","",IF(R4509=0,"⚠ أضف سطر عهدة أولًا","DMT-"&amp;TEXT(R4509,"000")))</f>
        <v/>
      </c>
      <c r="C4509" s="21" t="n"/>
      <c r="D4509" s="20">
        <f>IF(C4509="","",IF(S4509="","خارج السنة المالية",INDEX(القوائم!$D$2:$D$13,S4509)))</f>
        <v/>
      </c>
      <c r="E4509" s="22" t="n"/>
      <c r="F4509" s="23" t="n"/>
      <c r="G4509" s="23" t="n"/>
      <c r="H4509" s="22" t="n"/>
      <c r="I4509" s="19" t="n"/>
      <c r="J4509" s="21" t="n"/>
      <c r="K4509" s="19" t="n"/>
      <c r="L4509" s="19" t="n"/>
      <c r="M4509" s="21" t="n"/>
      <c r="N4509" s="22" t="n"/>
      <c r="O4509" s="24">
        <f>IF(A4509&lt;&gt;"عهدة","",SUMIFS($G$8:$G$5007,$B$8:$B$5007,B4509,$A$8:$A$5007,"مصروف",$I$8:$I$5007,"&lt;&gt;مرفوض"))</f>
        <v/>
      </c>
      <c r="P4509" s="25">
        <f>IF(A4509&lt;&gt;"عهدة","",N(F4509)-O4509)</f>
        <v/>
      </c>
      <c r="Q4509" s="26">
        <f>IF(A4509="","",IF(A4509="عهدة",IF(N(F4509)=0,"⚠ أدخل قيمة العهدة",IF(P4509&lt;0,"⛔ عجز / زيادة مصروفات "&amp;TEXT(-P4509,"#,##0"),IF(COUNTIFS($B$8:$B$5007,B4509,$A$8:$A$5007,"مصروف",$I$8:$I$5007,"&lt;&gt;مرفوض",$K$8:$K$5007,"&lt;&gt;نعم")&gt;0,"⚠ "&amp;COUNTIFS($B$8:$B$5007,B4509,$A$8:$A$5007,"مصروف",$I$8:$I$5007,"&lt;&gt;مرفوض",$K$8:$K$5007,"&lt;&gt;نعم")&amp;" مصروف غير مسوى",IF(L4509="تمت التسوية",IF(P4509=0,"✔ متوازنة وتمت التسوية","✔ تمت التسوية – متبقي "&amp;TEXT(P4509,"#,##0")),IF(P4509&gt;0,"متبقي "&amp;TEXT(P4509,"#,##0"),"✔ متوازنة"))))),IF(R4509=0,"⚠ أضف سطر عهدة أولًا",IF(OR(C4509="",N(G4509)=0),"⚠ أكمل التاريخ والقيمة",IF(S4509="","⚠ التاريخ خارج السنة المالية",IF(H4509="","⚠ اختر بند الموازنة",IF(I4509="مرفوض","✖ مرفوض من المدير",IF(I4509&lt;&gt;"موافق","⏳ بانتظار موافقة المدير",IF(K4509&lt;&gt;"نعم","⚠ غير مسوى مع الحسابات","✔ معتمد ومسوى")))))))))</f>
        <v/>
      </c>
      <c r="R4509">
        <f>N(R4508)+IF(A4509="عهدة",1,0)</f>
        <v/>
      </c>
      <c r="S4509">
        <f>IF(C4509="","",IF(AND(C4509&gt;=DATE(2026,9,1),C4509&lt;=DATE(2027,8,31)),(YEAR(C4509)-2026)*12+MONTH(C4509)-8,""))</f>
        <v/>
      </c>
      <c r="T4509">
        <f>IF(AND(A4509="مصروف",R4509&gt;0,I4509="موافق",S4509&lt;&gt;"",H4509&lt;&gt;""),N(G4509),0)</f>
        <v/>
      </c>
    </row>
    <row r="4510">
      <c r="A4510" s="19" t="n"/>
      <c r="B4510" s="20">
        <f>IF(A4510="","",IF(R4510=0,"⚠ أضف سطر عهدة أولًا","DMT-"&amp;TEXT(R4510,"000")))</f>
        <v/>
      </c>
      <c r="C4510" s="21" t="n"/>
      <c r="D4510" s="20">
        <f>IF(C4510="","",IF(S4510="","خارج السنة المالية",INDEX(القوائم!$D$2:$D$13,S4510)))</f>
        <v/>
      </c>
      <c r="E4510" s="22" t="n"/>
      <c r="F4510" s="23" t="n"/>
      <c r="G4510" s="23" t="n"/>
      <c r="H4510" s="22" t="n"/>
      <c r="I4510" s="19" t="n"/>
      <c r="J4510" s="21" t="n"/>
      <c r="K4510" s="19" t="n"/>
      <c r="L4510" s="19" t="n"/>
      <c r="M4510" s="21" t="n"/>
      <c r="N4510" s="22" t="n"/>
      <c r="O4510" s="24">
        <f>IF(A4510&lt;&gt;"عهدة","",SUMIFS($G$8:$G$5007,$B$8:$B$5007,B4510,$A$8:$A$5007,"مصروف",$I$8:$I$5007,"&lt;&gt;مرفوض"))</f>
        <v/>
      </c>
      <c r="P4510" s="25">
        <f>IF(A4510&lt;&gt;"عهدة","",N(F4510)-O4510)</f>
        <v/>
      </c>
      <c r="Q4510" s="26">
        <f>IF(A4510="","",IF(A4510="عهدة",IF(N(F4510)=0,"⚠ أدخل قيمة العهدة",IF(P4510&lt;0,"⛔ عجز / زيادة مصروفات "&amp;TEXT(-P4510,"#,##0"),IF(COUNTIFS($B$8:$B$5007,B4510,$A$8:$A$5007,"مصروف",$I$8:$I$5007,"&lt;&gt;مرفوض",$K$8:$K$5007,"&lt;&gt;نعم")&gt;0,"⚠ "&amp;COUNTIFS($B$8:$B$5007,B4510,$A$8:$A$5007,"مصروف",$I$8:$I$5007,"&lt;&gt;مرفوض",$K$8:$K$5007,"&lt;&gt;نعم")&amp;" مصروف غير مسوى",IF(L4510="تمت التسوية",IF(P4510=0,"✔ متوازنة وتمت التسوية","✔ تمت التسوية – متبقي "&amp;TEXT(P4510,"#,##0")),IF(P4510&gt;0,"متبقي "&amp;TEXT(P4510,"#,##0"),"✔ متوازنة"))))),IF(R4510=0,"⚠ أضف سطر عهدة أولًا",IF(OR(C4510="",N(G4510)=0),"⚠ أكمل التاريخ والقيمة",IF(S4510="","⚠ التاريخ خارج السنة المالية",IF(H4510="","⚠ اختر بند الموازنة",IF(I4510="مرفوض","✖ مرفوض من المدير",IF(I4510&lt;&gt;"موافق","⏳ بانتظار موافقة المدير",IF(K4510&lt;&gt;"نعم","⚠ غير مسوى مع الحسابات","✔ معتمد ومسوى")))))))))</f>
        <v/>
      </c>
      <c r="R4510">
        <f>N(R4509)+IF(A4510="عهدة",1,0)</f>
        <v/>
      </c>
      <c r="S4510">
        <f>IF(C4510="","",IF(AND(C4510&gt;=DATE(2026,9,1),C4510&lt;=DATE(2027,8,31)),(YEAR(C4510)-2026)*12+MONTH(C4510)-8,""))</f>
        <v/>
      </c>
      <c r="T4510">
        <f>IF(AND(A4510="مصروف",R4510&gt;0,I4510="موافق",S4510&lt;&gt;"",H4510&lt;&gt;""),N(G4510),0)</f>
        <v/>
      </c>
    </row>
    <row r="4511">
      <c r="A4511" s="19" t="n"/>
      <c r="B4511" s="20">
        <f>IF(A4511="","",IF(R4511=0,"⚠ أضف سطر عهدة أولًا","DMT-"&amp;TEXT(R4511,"000")))</f>
        <v/>
      </c>
      <c r="C4511" s="21" t="n"/>
      <c r="D4511" s="20">
        <f>IF(C4511="","",IF(S4511="","خارج السنة المالية",INDEX(القوائم!$D$2:$D$13,S4511)))</f>
        <v/>
      </c>
      <c r="E4511" s="22" t="n"/>
      <c r="F4511" s="23" t="n"/>
      <c r="G4511" s="23" t="n"/>
      <c r="H4511" s="22" t="n"/>
      <c r="I4511" s="19" t="n"/>
      <c r="J4511" s="21" t="n"/>
      <c r="K4511" s="19" t="n"/>
      <c r="L4511" s="19" t="n"/>
      <c r="M4511" s="21" t="n"/>
      <c r="N4511" s="22" t="n"/>
      <c r="O4511" s="24">
        <f>IF(A4511&lt;&gt;"عهدة","",SUMIFS($G$8:$G$5007,$B$8:$B$5007,B4511,$A$8:$A$5007,"مصروف",$I$8:$I$5007,"&lt;&gt;مرفوض"))</f>
        <v/>
      </c>
      <c r="P4511" s="25">
        <f>IF(A4511&lt;&gt;"عهدة","",N(F4511)-O4511)</f>
        <v/>
      </c>
      <c r="Q4511" s="26">
        <f>IF(A4511="","",IF(A4511="عهدة",IF(N(F4511)=0,"⚠ أدخل قيمة العهدة",IF(P4511&lt;0,"⛔ عجز / زيادة مصروفات "&amp;TEXT(-P4511,"#,##0"),IF(COUNTIFS($B$8:$B$5007,B4511,$A$8:$A$5007,"مصروف",$I$8:$I$5007,"&lt;&gt;مرفوض",$K$8:$K$5007,"&lt;&gt;نعم")&gt;0,"⚠ "&amp;COUNTIFS($B$8:$B$5007,B4511,$A$8:$A$5007,"مصروف",$I$8:$I$5007,"&lt;&gt;مرفوض",$K$8:$K$5007,"&lt;&gt;نعم")&amp;" مصروف غير مسوى",IF(L4511="تمت التسوية",IF(P4511=0,"✔ متوازنة وتمت التسوية","✔ تمت التسوية – متبقي "&amp;TEXT(P4511,"#,##0")),IF(P4511&gt;0,"متبقي "&amp;TEXT(P4511,"#,##0"),"✔ متوازنة"))))),IF(R4511=0,"⚠ أضف سطر عهدة أولًا",IF(OR(C4511="",N(G4511)=0),"⚠ أكمل التاريخ والقيمة",IF(S4511="","⚠ التاريخ خارج السنة المالية",IF(H4511="","⚠ اختر بند الموازنة",IF(I4511="مرفوض","✖ مرفوض من المدير",IF(I4511&lt;&gt;"موافق","⏳ بانتظار موافقة المدير",IF(K4511&lt;&gt;"نعم","⚠ غير مسوى مع الحسابات","✔ معتمد ومسوى")))))))))</f>
        <v/>
      </c>
      <c r="R4511">
        <f>N(R4510)+IF(A4511="عهدة",1,0)</f>
        <v/>
      </c>
      <c r="S4511">
        <f>IF(C4511="","",IF(AND(C4511&gt;=DATE(2026,9,1),C4511&lt;=DATE(2027,8,31)),(YEAR(C4511)-2026)*12+MONTH(C4511)-8,""))</f>
        <v/>
      </c>
      <c r="T4511">
        <f>IF(AND(A4511="مصروف",R4511&gt;0,I4511="موافق",S4511&lt;&gt;"",H4511&lt;&gt;""),N(G4511),0)</f>
        <v/>
      </c>
    </row>
    <row r="4512">
      <c r="A4512" s="19" t="n"/>
      <c r="B4512" s="20">
        <f>IF(A4512="","",IF(R4512=0,"⚠ أضف سطر عهدة أولًا","DMT-"&amp;TEXT(R4512,"000")))</f>
        <v/>
      </c>
      <c r="C4512" s="21" t="n"/>
      <c r="D4512" s="20">
        <f>IF(C4512="","",IF(S4512="","خارج السنة المالية",INDEX(القوائم!$D$2:$D$13,S4512)))</f>
        <v/>
      </c>
      <c r="E4512" s="22" t="n"/>
      <c r="F4512" s="23" t="n"/>
      <c r="G4512" s="23" t="n"/>
      <c r="H4512" s="22" t="n"/>
      <c r="I4512" s="19" t="n"/>
      <c r="J4512" s="21" t="n"/>
      <c r="K4512" s="19" t="n"/>
      <c r="L4512" s="19" t="n"/>
      <c r="M4512" s="21" t="n"/>
      <c r="N4512" s="22" t="n"/>
      <c r="O4512" s="24">
        <f>IF(A4512&lt;&gt;"عهدة","",SUMIFS($G$8:$G$5007,$B$8:$B$5007,B4512,$A$8:$A$5007,"مصروف",$I$8:$I$5007,"&lt;&gt;مرفوض"))</f>
        <v/>
      </c>
      <c r="P4512" s="25">
        <f>IF(A4512&lt;&gt;"عهدة","",N(F4512)-O4512)</f>
        <v/>
      </c>
      <c r="Q4512" s="26">
        <f>IF(A4512="","",IF(A4512="عهدة",IF(N(F4512)=0,"⚠ أدخل قيمة العهدة",IF(P4512&lt;0,"⛔ عجز / زيادة مصروفات "&amp;TEXT(-P4512,"#,##0"),IF(COUNTIFS($B$8:$B$5007,B4512,$A$8:$A$5007,"مصروف",$I$8:$I$5007,"&lt;&gt;مرفوض",$K$8:$K$5007,"&lt;&gt;نعم")&gt;0,"⚠ "&amp;COUNTIFS($B$8:$B$5007,B4512,$A$8:$A$5007,"مصروف",$I$8:$I$5007,"&lt;&gt;مرفوض",$K$8:$K$5007,"&lt;&gt;نعم")&amp;" مصروف غير مسوى",IF(L4512="تمت التسوية",IF(P4512=0,"✔ متوازنة وتمت التسوية","✔ تمت التسوية – متبقي "&amp;TEXT(P4512,"#,##0")),IF(P4512&gt;0,"متبقي "&amp;TEXT(P4512,"#,##0"),"✔ متوازنة"))))),IF(R4512=0,"⚠ أضف سطر عهدة أولًا",IF(OR(C4512="",N(G4512)=0),"⚠ أكمل التاريخ والقيمة",IF(S4512="","⚠ التاريخ خارج السنة المالية",IF(H4512="","⚠ اختر بند الموازنة",IF(I4512="مرفوض","✖ مرفوض من المدير",IF(I4512&lt;&gt;"موافق","⏳ بانتظار موافقة المدير",IF(K4512&lt;&gt;"نعم","⚠ غير مسوى مع الحسابات","✔ معتمد ومسوى")))))))))</f>
        <v/>
      </c>
      <c r="R4512">
        <f>N(R4511)+IF(A4512="عهدة",1,0)</f>
        <v/>
      </c>
      <c r="S4512">
        <f>IF(C4512="","",IF(AND(C4512&gt;=DATE(2026,9,1),C4512&lt;=DATE(2027,8,31)),(YEAR(C4512)-2026)*12+MONTH(C4512)-8,""))</f>
        <v/>
      </c>
      <c r="T4512">
        <f>IF(AND(A4512="مصروف",R4512&gt;0,I4512="موافق",S4512&lt;&gt;"",H4512&lt;&gt;""),N(G4512),0)</f>
        <v/>
      </c>
    </row>
    <row r="4513">
      <c r="A4513" s="19" t="n"/>
      <c r="B4513" s="20">
        <f>IF(A4513="","",IF(R4513=0,"⚠ أضف سطر عهدة أولًا","DMT-"&amp;TEXT(R4513,"000")))</f>
        <v/>
      </c>
      <c r="C4513" s="21" t="n"/>
      <c r="D4513" s="20">
        <f>IF(C4513="","",IF(S4513="","خارج السنة المالية",INDEX(القوائم!$D$2:$D$13,S4513)))</f>
        <v/>
      </c>
      <c r="E4513" s="22" t="n"/>
      <c r="F4513" s="23" t="n"/>
      <c r="G4513" s="23" t="n"/>
      <c r="H4513" s="22" t="n"/>
      <c r="I4513" s="19" t="n"/>
      <c r="J4513" s="21" t="n"/>
      <c r="K4513" s="19" t="n"/>
      <c r="L4513" s="19" t="n"/>
      <c r="M4513" s="21" t="n"/>
      <c r="N4513" s="22" t="n"/>
      <c r="O4513" s="24">
        <f>IF(A4513&lt;&gt;"عهدة","",SUMIFS($G$8:$G$5007,$B$8:$B$5007,B4513,$A$8:$A$5007,"مصروف",$I$8:$I$5007,"&lt;&gt;مرفوض"))</f>
        <v/>
      </c>
      <c r="P4513" s="25">
        <f>IF(A4513&lt;&gt;"عهدة","",N(F4513)-O4513)</f>
        <v/>
      </c>
      <c r="Q4513" s="26">
        <f>IF(A4513="","",IF(A4513="عهدة",IF(N(F4513)=0,"⚠ أدخل قيمة العهدة",IF(P4513&lt;0,"⛔ عجز / زيادة مصروفات "&amp;TEXT(-P4513,"#,##0"),IF(COUNTIFS($B$8:$B$5007,B4513,$A$8:$A$5007,"مصروف",$I$8:$I$5007,"&lt;&gt;مرفوض",$K$8:$K$5007,"&lt;&gt;نعم")&gt;0,"⚠ "&amp;COUNTIFS($B$8:$B$5007,B4513,$A$8:$A$5007,"مصروف",$I$8:$I$5007,"&lt;&gt;مرفوض",$K$8:$K$5007,"&lt;&gt;نعم")&amp;" مصروف غير مسوى",IF(L4513="تمت التسوية",IF(P4513=0,"✔ متوازنة وتمت التسوية","✔ تمت التسوية – متبقي "&amp;TEXT(P4513,"#,##0")),IF(P4513&gt;0,"متبقي "&amp;TEXT(P4513,"#,##0"),"✔ متوازنة"))))),IF(R4513=0,"⚠ أضف سطر عهدة أولًا",IF(OR(C4513="",N(G4513)=0),"⚠ أكمل التاريخ والقيمة",IF(S4513="","⚠ التاريخ خارج السنة المالية",IF(H4513="","⚠ اختر بند الموازنة",IF(I4513="مرفوض","✖ مرفوض من المدير",IF(I4513&lt;&gt;"موافق","⏳ بانتظار موافقة المدير",IF(K4513&lt;&gt;"نعم","⚠ غير مسوى مع الحسابات","✔ معتمد ومسوى")))))))))</f>
        <v/>
      </c>
      <c r="R4513">
        <f>N(R4512)+IF(A4513="عهدة",1,0)</f>
        <v/>
      </c>
      <c r="S4513">
        <f>IF(C4513="","",IF(AND(C4513&gt;=DATE(2026,9,1),C4513&lt;=DATE(2027,8,31)),(YEAR(C4513)-2026)*12+MONTH(C4513)-8,""))</f>
        <v/>
      </c>
      <c r="T4513">
        <f>IF(AND(A4513="مصروف",R4513&gt;0,I4513="موافق",S4513&lt;&gt;"",H4513&lt;&gt;""),N(G4513),0)</f>
        <v/>
      </c>
    </row>
    <row r="4514">
      <c r="A4514" s="19" t="n"/>
      <c r="B4514" s="20">
        <f>IF(A4514="","",IF(R4514=0,"⚠ أضف سطر عهدة أولًا","DMT-"&amp;TEXT(R4514,"000")))</f>
        <v/>
      </c>
      <c r="C4514" s="21" t="n"/>
      <c r="D4514" s="20">
        <f>IF(C4514="","",IF(S4514="","خارج السنة المالية",INDEX(القوائم!$D$2:$D$13,S4514)))</f>
        <v/>
      </c>
      <c r="E4514" s="22" t="n"/>
      <c r="F4514" s="23" t="n"/>
      <c r="G4514" s="23" t="n"/>
      <c r="H4514" s="22" t="n"/>
      <c r="I4514" s="19" t="n"/>
      <c r="J4514" s="21" t="n"/>
      <c r="K4514" s="19" t="n"/>
      <c r="L4514" s="19" t="n"/>
      <c r="M4514" s="21" t="n"/>
      <c r="N4514" s="22" t="n"/>
      <c r="O4514" s="24">
        <f>IF(A4514&lt;&gt;"عهدة","",SUMIFS($G$8:$G$5007,$B$8:$B$5007,B4514,$A$8:$A$5007,"مصروف",$I$8:$I$5007,"&lt;&gt;مرفوض"))</f>
        <v/>
      </c>
      <c r="P4514" s="25">
        <f>IF(A4514&lt;&gt;"عهدة","",N(F4514)-O4514)</f>
        <v/>
      </c>
      <c r="Q4514" s="26">
        <f>IF(A4514="","",IF(A4514="عهدة",IF(N(F4514)=0,"⚠ أدخل قيمة العهدة",IF(P4514&lt;0,"⛔ عجز / زيادة مصروفات "&amp;TEXT(-P4514,"#,##0"),IF(COUNTIFS($B$8:$B$5007,B4514,$A$8:$A$5007,"مصروف",$I$8:$I$5007,"&lt;&gt;مرفوض",$K$8:$K$5007,"&lt;&gt;نعم")&gt;0,"⚠ "&amp;COUNTIFS($B$8:$B$5007,B4514,$A$8:$A$5007,"مصروف",$I$8:$I$5007,"&lt;&gt;مرفوض",$K$8:$K$5007,"&lt;&gt;نعم")&amp;" مصروف غير مسوى",IF(L4514="تمت التسوية",IF(P4514=0,"✔ متوازنة وتمت التسوية","✔ تمت التسوية – متبقي "&amp;TEXT(P4514,"#,##0")),IF(P4514&gt;0,"متبقي "&amp;TEXT(P4514,"#,##0"),"✔ متوازنة"))))),IF(R4514=0,"⚠ أضف سطر عهدة أولًا",IF(OR(C4514="",N(G4514)=0),"⚠ أكمل التاريخ والقيمة",IF(S4514="","⚠ التاريخ خارج السنة المالية",IF(H4514="","⚠ اختر بند الموازنة",IF(I4514="مرفوض","✖ مرفوض من المدير",IF(I4514&lt;&gt;"موافق","⏳ بانتظار موافقة المدير",IF(K4514&lt;&gt;"نعم","⚠ غير مسوى مع الحسابات","✔ معتمد ومسوى")))))))))</f>
        <v/>
      </c>
      <c r="R4514">
        <f>N(R4513)+IF(A4514="عهدة",1,0)</f>
        <v/>
      </c>
      <c r="S4514">
        <f>IF(C4514="","",IF(AND(C4514&gt;=DATE(2026,9,1),C4514&lt;=DATE(2027,8,31)),(YEAR(C4514)-2026)*12+MONTH(C4514)-8,""))</f>
        <v/>
      </c>
      <c r="T4514">
        <f>IF(AND(A4514="مصروف",R4514&gt;0,I4514="موافق",S4514&lt;&gt;"",H4514&lt;&gt;""),N(G4514),0)</f>
        <v/>
      </c>
    </row>
    <row r="4515">
      <c r="A4515" s="19" t="n"/>
      <c r="B4515" s="20">
        <f>IF(A4515="","",IF(R4515=0,"⚠ أضف سطر عهدة أولًا","DMT-"&amp;TEXT(R4515,"000")))</f>
        <v/>
      </c>
      <c r="C4515" s="21" t="n"/>
      <c r="D4515" s="20">
        <f>IF(C4515="","",IF(S4515="","خارج السنة المالية",INDEX(القوائم!$D$2:$D$13,S4515)))</f>
        <v/>
      </c>
      <c r="E4515" s="22" t="n"/>
      <c r="F4515" s="23" t="n"/>
      <c r="G4515" s="23" t="n"/>
      <c r="H4515" s="22" t="n"/>
      <c r="I4515" s="19" t="n"/>
      <c r="J4515" s="21" t="n"/>
      <c r="K4515" s="19" t="n"/>
      <c r="L4515" s="19" t="n"/>
      <c r="M4515" s="21" t="n"/>
      <c r="N4515" s="22" t="n"/>
      <c r="O4515" s="24">
        <f>IF(A4515&lt;&gt;"عهدة","",SUMIFS($G$8:$G$5007,$B$8:$B$5007,B4515,$A$8:$A$5007,"مصروف",$I$8:$I$5007,"&lt;&gt;مرفوض"))</f>
        <v/>
      </c>
      <c r="P4515" s="25">
        <f>IF(A4515&lt;&gt;"عهدة","",N(F4515)-O4515)</f>
        <v/>
      </c>
      <c r="Q4515" s="26">
        <f>IF(A4515="","",IF(A4515="عهدة",IF(N(F4515)=0,"⚠ أدخل قيمة العهدة",IF(P4515&lt;0,"⛔ عجز / زيادة مصروفات "&amp;TEXT(-P4515,"#,##0"),IF(COUNTIFS($B$8:$B$5007,B4515,$A$8:$A$5007,"مصروف",$I$8:$I$5007,"&lt;&gt;مرفوض",$K$8:$K$5007,"&lt;&gt;نعم")&gt;0,"⚠ "&amp;COUNTIFS($B$8:$B$5007,B4515,$A$8:$A$5007,"مصروف",$I$8:$I$5007,"&lt;&gt;مرفوض",$K$8:$K$5007,"&lt;&gt;نعم")&amp;" مصروف غير مسوى",IF(L4515="تمت التسوية",IF(P4515=0,"✔ متوازنة وتمت التسوية","✔ تمت التسوية – متبقي "&amp;TEXT(P4515,"#,##0")),IF(P4515&gt;0,"متبقي "&amp;TEXT(P4515,"#,##0"),"✔ متوازنة"))))),IF(R4515=0,"⚠ أضف سطر عهدة أولًا",IF(OR(C4515="",N(G4515)=0),"⚠ أكمل التاريخ والقيمة",IF(S4515="","⚠ التاريخ خارج السنة المالية",IF(H4515="","⚠ اختر بند الموازنة",IF(I4515="مرفوض","✖ مرفوض من المدير",IF(I4515&lt;&gt;"موافق","⏳ بانتظار موافقة المدير",IF(K4515&lt;&gt;"نعم","⚠ غير مسوى مع الحسابات","✔ معتمد ومسوى")))))))))</f>
        <v/>
      </c>
      <c r="R4515">
        <f>N(R4514)+IF(A4515="عهدة",1,0)</f>
        <v/>
      </c>
      <c r="S4515">
        <f>IF(C4515="","",IF(AND(C4515&gt;=DATE(2026,9,1),C4515&lt;=DATE(2027,8,31)),(YEAR(C4515)-2026)*12+MONTH(C4515)-8,""))</f>
        <v/>
      </c>
      <c r="T4515">
        <f>IF(AND(A4515="مصروف",R4515&gt;0,I4515="موافق",S4515&lt;&gt;"",H4515&lt;&gt;""),N(G4515),0)</f>
        <v/>
      </c>
    </row>
    <row r="4516">
      <c r="A4516" s="19" t="n"/>
      <c r="B4516" s="20">
        <f>IF(A4516="","",IF(R4516=0,"⚠ أضف سطر عهدة أولًا","DMT-"&amp;TEXT(R4516,"000")))</f>
        <v/>
      </c>
      <c r="C4516" s="21" t="n"/>
      <c r="D4516" s="20">
        <f>IF(C4516="","",IF(S4516="","خارج السنة المالية",INDEX(القوائم!$D$2:$D$13,S4516)))</f>
        <v/>
      </c>
      <c r="E4516" s="22" t="n"/>
      <c r="F4516" s="23" t="n"/>
      <c r="G4516" s="23" t="n"/>
      <c r="H4516" s="22" t="n"/>
      <c r="I4516" s="19" t="n"/>
      <c r="J4516" s="21" t="n"/>
      <c r="K4516" s="19" t="n"/>
      <c r="L4516" s="19" t="n"/>
      <c r="M4516" s="21" t="n"/>
      <c r="N4516" s="22" t="n"/>
      <c r="O4516" s="24">
        <f>IF(A4516&lt;&gt;"عهدة","",SUMIFS($G$8:$G$5007,$B$8:$B$5007,B4516,$A$8:$A$5007,"مصروف",$I$8:$I$5007,"&lt;&gt;مرفوض"))</f>
        <v/>
      </c>
      <c r="P4516" s="25">
        <f>IF(A4516&lt;&gt;"عهدة","",N(F4516)-O4516)</f>
        <v/>
      </c>
      <c r="Q4516" s="26">
        <f>IF(A4516="","",IF(A4516="عهدة",IF(N(F4516)=0,"⚠ أدخل قيمة العهدة",IF(P4516&lt;0,"⛔ عجز / زيادة مصروفات "&amp;TEXT(-P4516,"#,##0"),IF(COUNTIFS($B$8:$B$5007,B4516,$A$8:$A$5007,"مصروف",$I$8:$I$5007,"&lt;&gt;مرفوض",$K$8:$K$5007,"&lt;&gt;نعم")&gt;0,"⚠ "&amp;COUNTIFS($B$8:$B$5007,B4516,$A$8:$A$5007,"مصروف",$I$8:$I$5007,"&lt;&gt;مرفوض",$K$8:$K$5007,"&lt;&gt;نعم")&amp;" مصروف غير مسوى",IF(L4516="تمت التسوية",IF(P4516=0,"✔ متوازنة وتمت التسوية","✔ تمت التسوية – متبقي "&amp;TEXT(P4516,"#,##0")),IF(P4516&gt;0,"متبقي "&amp;TEXT(P4516,"#,##0"),"✔ متوازنة"))))),IF(R4516=0,"⚠ أضف سطر عهدة أولًا",IF(OR(C4516="",N(G4516)=0),"⚠ أكمل التاريخ والقيمة",IF(S4516="","⚠ التاريخ خارج السنة المالية",IF(H4516="","⚠ اختر بند الموازنة",IF(I4516="مرفوض","✖ مرفوض من المدير",IF(I4516&lt;&gt;"موافق","⏳ بانتظار موافقة المدير",IF(K4516&lt;&gt;"نعم","⚠ غير مسوى مع الحسابات","✔ معتمد ومسوى")))))))))</f>
        <v/>
      </c>
      <c r="R4516">
        <f>N(R4515)+IF(A4516="عهدة",1,0)</f>
        <v/>
      </c>
      <c r="S4516">
        <f>IF(C4516="","",IF(AND(C4516&gt;=DATE(2026,9,1),C4516&lt;=DATE(2027,8,31)),(YEAR(C4516)-2026)*12+MONTH(C4516)-8,""))</f>
        <v/>
      </c>
      <c r="T4516">
        <f>IF(AND(A4516="مصروف",R4516&gt;0,I4516="موافق",S4516&lt;&gt;"",H4516&lt;&gt;""),N(G4516),0)</f>
        <v/>
      </c>
    </row>
    <row r="4517">
      <c r="A4517" s="19" t="n"/>
      <c r="B4517" s="20">
        <f>IF(A4517="","",IF(R4517=0,"⚠ أضف سطر عهدة أولًا","DMT-"&amp;TEXT(R4517,"000")))</f>
        <v/>
      </c>
      <c r="C4517" s="21" t="n"/>
      <c r="D4517" s="20">
        <f>IF(C4517="","",IF(S4517="","خارج السنة المالية",INDEX(القوائم!$D$2:$D$13,S4517)))</f>
        <v/>
      </c>
      <c r="E4517" s="22" t="n"/>
      <c r="F4517" s="23" t="n"/>
      <c r="G4517" s="23" t="n"/>
      <c r="H4517" s="22" t="n"/>
      <c r="I4517" s="19" t="n"/>
      <c r="J4517" s="21" t="n"/>
      <c r="K4517" s="19" t="n"/>
      <c r="L4517" s="19" t="n"/>
      <c r="M4517" s="21" t="n"/>
      <c r="N4517" s="22" t="n"/>
      <c r="O4517" s="24">
        <f>IF(A4517&lt;&gt;"عهدة","",SUMIFS($G$8:$G$5007,$B$8:$B$5007,B4517,$A$8:$A$5007,"مصروف",$I$8:$I$5007,"&lt;&gt;مرفوض"))</f>
        <v/>
      </c>
      <c r="P4517" s="25">
        <f>IF(A4517&lt;&gt;"عهدة","",N(F4517)-O4517)</f>
        <v/>
      </c>
      <c r="Q4517" s="26">
        <f>IF(A4517="","",IF(A4517="عهدة",IF(N(F4517)=0,"⚠ أدخل قيمة العهدة",IF(P4517&lt;0,"⛔ عجز / زيادة مصروفات "&amp;TEXT(-P4517,"#,##0"),IF(COUNTIFS($B$8:$B$5007,B4517,$A$8:$A$5007,"مصروف",$I$8:$I$5007,"&lt;&gt;مرفوض",$K$8:$K$5007,"&lt;&gt;نعم")&gt;0,"⚠ "&amp;COUNTIFS($B$8:$B$5007,B4517,$A$8:$A$5007,"مصروف",$I$8:$I$5007,"&lt;&gt;مرفوض",$K$8:$K$5007,"&lt;&gt;نعم")&amp;" مصروف غير مسوى",IF(L4517="تمت التسوية",IF(P4517=0,"✔ متوازنة وتمت التسوية","✔ تمت التسوية – متبقي "&amp;TEXT(P4517,"#,##0")),IF(P4517&gt;0,"متبقي "&amp;TEXT(P4517,"#,##0"),"✔ متوازنة"))))),IF(R4517=0,"⚠ أضف سطر عهدة أولًا",IF(OR(C4517="",N(G4517)=0),"⚠ أكمل التاريخ والقيمة",IF(S4517="","⚠ التاريخ خارج السنة المالية",IF(H4517="","⚠ اختر بند الموازنة",IF(I4517="مرفوض","✖ مرفوض من المدير",IF(I4517&lt;&gt;"موافق","⏳ بانتظار موافقة المدير",IF(K4517&lt;&gt;"نعم","⚠ غير مسوى مع الحسابات","✔ معتمد ومسوى")))))))))</f>
        <v/>
      </c>
      <c r="R4517">
        <f>N(R4516)+IF(A4517="عهدة",1,0)</f>
        <v/>
      </c>
      <c r="S4517">
        <f>IF(C4517="","",IF(AND(C4517&gt;=DATE(2026,9,1),C4517&lt;=DATE(2027,8,31)),(YEAR(C4517)-2026)*12+MONTH(C4517)-8,""))</f>
        <v/>
      </c>
      <c r="T4517">
        <f>IF(AND(A4517="مصروف",R4517&gt;0,I4517="موافق",S4517&lt;&gt;"",H4517&lt;&gt;""),N(G4517),0)</f>
        <v/>
      </c>
    </row>
    <row r="4518">
      <c r="A4518" s="19" t="n"/>
      <c r="B4518" s="20">
        <f>IF(A4518="","",IF(R4518=0,"⚠ أضف سطر عهدة أولًا","DMT-"&amp;TEXT(R4518,"000")))</f>
        <v/>
      </c>
      <c r="C4518" s="21" t="n"/>
      <c r="D4518" s="20">
        <f>IF(C4518="","",IF(S4518="","خارج السنة المالية",INDEX(القوائم!$D$2:$D$13,S4518)))</f>
        <v/>
      </c>
      <c r="E4518" s="22" t="n"/>
      <c r="F4518" s="23" t="n"/>
      <c r="G4518" s="23" t="n"/>
      <c r="H4518" s="22" t="n"/>
      <c r="I4518" s="19" t="n"/>
      <c r="J4518" s="21" t="n"/>
      <c r="K4518" s="19" t="n"/>
      <c r="L4518" s="19" t="n"/>
      <c r="M4518" s="21" t="n"/>
      <c r="N4518" s="22" t="n"/>
      <c r="O4518" s="24">
        <f>IF(A4518&lt;&gt;"عهدة","",SUMIFS($G$8:$G$5007,$B$8:$B$5007,B4518,$A$8:$A$5007,"مصروف",$I$8:$I$5007,"&lt;&gt;مرفوض"))</f>
        <v/>
      </c>
      <c r="P4518" s="25">
        <f>IF(A4518&lt;&gt;"عهدة","",N(F4518)-O4518)</f>
        <v/>
      </c>
      <c r="Q4518" s="26">
        <f>IF(A4518="","",IF(A4518="عهدة",IF(N(F4518)=0,"⚠ أدخل قيمة العهدة",IF(P4518&lt;0,"⛔ عجز / زيادة مصروفات "&amp;TEXT(-P4518,"#,##0"),IF(COUNTIFS($B$8:$B$5007,B4518,$A$8:$A$5007,"مصروف",$I$8:$I$5007,"&lt;&gt;مرفوض",$K$8:$K$5007,"&lt;&gt;نعم")&gt;0,"⚠ "&amp;COUNTIFS($B$8:$B$5007,B4518,$A$8:$A$5007,"مصروف",$I$8:$I$5007,"&lt;&gt;مرفوض",$K$8:$K$5007,"&lt;&gt;نعم")&amp;" مصروف غير مسوى",IF(L4518="تمت التسوية",IF(P4518=0,"✔ متوازنة وتمت التسوية","✔ تمت التسوية – متبقي "&amp;TEXT(P4518,"#,##0")),IF(P4518&gt;0,"متبقي "&amp;TEXT(P4518,"#,##0"),"✔ متوازنة"))))),IF(R4518=0,"⚠ أضف سطر عهدة أولًا",IF(OR(C4518="",N(G4518)=0),"⚠ أكمل التاريخ والقيمة",IF(S4518="","⚠ التاريخ خارج السنة المالية",IF(H4518="","⚠ اختر بند الموازنة",IF(I4518="مرفوض","✖ مرفوض من المدير",IF(I4518&lt;&gt;"موافق","⏳ بانتظار موافقة المدير",IF(K4518&lt;&gt;"نعم","⚠ غير مسوى مع الحسابات","✔ معتمد ومسوى")))))))))</f>
        <v/>
      </c>
      <c r="R4518">
        <f>N(R4517)+IF(A4518="عهدة",1,0)</f>
        <v/>
      </c>
      <c r="S4518">
        <f>IF(C4518="","",IF(AND(C4518&gt;=DATE(2026,9,1),C4518&lt;=DATE(2027,8,31)),(YEAR(C4518)-2026)*12+MONTH(C4518)-8,""))</f>
        <v/>
      </c>
      <c r="T4518">
        <f>IF(AND(A4518="مصروف",R4518&gt;0,I4518="موافق",S4518&lt;&gt;"",H4518&lt;&gt;""),N(G4518),0)</f>
        <v/>
      </c>
    </row>
    <row r="4519">
      <c r="A4519" s="19" t="n"/>
      <c r="B4519" s="20">
        <f>IF(A4519="","",IF(R4519=0,"⚠ أضف سطر عهدة أولًا","DMT-"&amp;TEXT(R4519,"000")))</f>
        <v/>
      </c>
      <c r="C4519" s="21" t="n"/>
      <c r="D4519" s="20">
        <f>IF(C4519="","",IF(S4519="","خارج السنة المالية",INDEX(القوائم!$D$2:$D$13,S4519)))</f>
        <v/>
      </c>
      <c r="E4519" s="22" t="n"/>
      <c r="F4519" s="23" t="n"/>
      <c r="G4519" s="23" t="n"/>
      <c r="H4519" s="22" t="n"/>
      <c r="I4519" s="19" t="n"/>
      <c r="J4519" s="21" t="n"/>
      <c r="K4519" s="19" t="n"/>
      <c r="L4519" s="19" t="n"/>
      <c r="M4519" s="21" t="n"/>
      <c r="N4519" s="22" t="n"/>
      <c r="O4519" s="24">
        <f>IF(A4519&lt;&gt;"عهدة","",SUMIFS($G$8:$G$5007,$B$8:$B$5007,B4519,$A$8:$A$5007,"مصروف",$I$8:$I$5007,"&lt;&gt;مرفوض"))</f>
        <v/>
      </c>
      <c r="P4519" s="25">
        <f>IF(A4519&lt;&gt;"عهدة","",N(F4519)-O4519)</f>
        <v/>
      </c>
      <c r="Q4519" s="26">
        <f>IF(A4519="","",IF(A4519="عهدة",IF(N(F4519)=0,"⚠ أدخل قيمة العهدة",IF(P4519&lt;0,"⛔ عجز / زيادة مصروفات "&amp;TEXT(-P4519,"#,##0"),IF(COUNTIFS($B$8:$B$5007,B4519,$A$8:$A$5007,"مصروف",$I$8:$I$5007,"&lt;&gt;مرفوض",$K$8:$K$5007,"&lt;&gt;نعم")&gt;0,"⚠ "&amp;COUNTIFS($B$8:$B$5007,B4519,$A$8:$A$5007,"مصروف",$I$8:$I$5007,"&lt;&gt;مرفوض",$K$8:$K$5007,"&lt;&gt;نعم")&amp;" مصروف غير مسوى",IF(L4519="تمت التسوية",IF(P4519=0,"✔ متوازنة وتمت التسوية","✔ تمت التسوية – متبقي "&amp;TEXT(P4519,"#,##0")),IF(P4519&gt;0,"متبقي "&amp;TEXT(P4519,"#,##0"),"✔ متوازنة"))))),IF(R4519=0,"⚠ أضف سطر عهدة أولًا",IF(OR(C4519="",N(G4519)=0),"⚠ أكمل التاريخ والقيمة",IF(S4519="","⚠ التاريخ خارج السنة المالية",IF(H4519="","⚠ اختر بند الموازنة",IF(I4519="مرفوض","✖ مرفوض من المدير",IF(I4519&lt;&gt;"موافق","⏳ بانتظار موافقة المدير",IF(K4519&lt;&gt;"نعم","⚠ غير مسوى مع الحسابات","✔ معتمد ومسوى")))))))))</f>
        <v/>
      </c>
      <c r="R4519">
        <f>N(R4518)+IF(A4519="عهدة",1,0)</f>
        <v/>
      </c>
      <c r="S4519">
        <f>IF(C4519="","",IF(AND(C4519&gt;=DATE(2026,9,1),C4519&lt;=DATE(2027,8,31)),(YEAR(C4519)-2026)*12+MONTH(C4519)-8,""))</f>
        <v/>
      </c>
      <c r="T4519">
        <f>IF(AND(A4519="مصروف",R4519&gt;0,I4519="موافق",S4519&lt;&gt;"",H4519&lt;&gt;""),N(G4519),0)</f>
        <v/>
      </c>
    </row>
    <row r="4520">
      <c r="A4520" s="19" t="n"/>
      <c r="B4520" s="20">
        <f>IF(A4520="","",IF(R4520=0,"⚠ أضف سطر عهدة أولًا","DMT-"&amp;TEXT(R4520,"000")))</f>
        <v/>
      </c>
      <c r="C4520" s="21" t="n"/>
      <c r="D4520" s="20">
        <f>IF(C4520="","",IF(S4520="","خارج السنة المالية",INDEX(القوائم!$D$2:$D$13,S4520)))</f>
        <v/>
      </c>
      <c r="E4520" s="22" t="n"/>
      <c r="F4520" s="23" t="n"/>
      <c r="G4520" s="23" t="n"/>
      <c r="H4520" s="22" t="n"/>
      <c r="I4520" s="19" t="n"/>
      <c r="J4520" s="21" t="n"/>
      <c r="K4520" s="19" t="n"/>
      <c r="L4520" s="19" t="n"/>
      <c r="M4520" s="21" t="n"/>
      <c r="N4520" s="22" t="n"/>
      <c r="O4520" s="24">
        <f>IF(A4520&lt;&gt;"عهدة","",SUMIFS($G$8:$G$5007,$B$8:$B$5007,B4520,$A$8:$A$5007,"مصروف",$I$8:$I$5007,"&lt;&gt;مرفوض"))</f>
        <v/>
      </c>
      <c r="P4520" s="25">
        <f>IF(A4520&lt;&gt;"عهدة","",N(F4520)-O4520)</f>
        <v/>
      </c>
      <c r="Q4520" s="26">
        <f>IF(A4520="","",IF(A4520="عهدة",IF(N(F4520)=0,"⚠ أدخل قيمة العهدة",IF(P4520&lt;0,"⛔ عجز / زيادة مصروفات "&amp;TEXT(-P4520,"#,##0"),IF(COUNTIFS($B$8:$B$5007,B4520,$A$8:$A$5007,"مصروف",$I$8:$I$5007,"&lt;&gt;مرفوض",$K$8:$K$5007,"&lt;&gt;نعم")&gt;0,"⚠ "&amp;COUNTIFS($B$8:$B$5007,B4520,$A$8:$A$5007,"مصروف",$I$8:$I$5007,"&lt;&gt;مرفوض",$K$8:$K$5007,"&lt;&gt;نعم")&amp;" مصروف غير مسوى",IF(L4520="تمت التسوية",IF(P4520=0,"✔ متوازنة وتمت التسوية","✔ تمت التسوية – متبقي "&amp;TEXT(P4520,"#,##0")),IF(P4520&gt;0,"متبقي "&amp;TEXT(P4520,"#,##0"),"✔ متوازنة"))))),IF(R4520=0,"⚠ أضف سطر عهدة أولًا",IF(OR(C4520="",N(G4520)=0),"⚠ أكمل التاريخ والقيمة",IF(S4520="","⚠ التاريخ خارج السنة المالية",IF(H4520="","⚠ اختر بند الموازنة",IF(I4520="مرفوض","✖ مرفوض من المدير",IF(I4520&lt;&gt;"موافق","⏳ بانتظار موافقة المدير",IF(K4520&lt;&gt;"نعم","⚠ غير مسوى مع الحسابات","✔ معتمد ومسوى")))))))))</f>
        <v/>
      </c>
      <c r="R4520">
        <f>N(R4519)+IF(A4520="عهدة",1,0)</f>
        <v/>
      </c>
      <c r="S4520">
        <f>IF(C4520="","",IF(AND(C4520&gt;=DATE(2026,9,1),C4520&lt;=DATE(2027,8,31)),(YEAR(C4520)-2026)*12+MONTH(C4520)-8,""))</f>
        <v/>
      </c>
      <c r="T4520">
        <f>IF(AND(A4520="مصروف",R4520&gt;0,I4520="موافق",S4520&lt;&gt;"",H4520&lt;&gt;""),N(G4520),0)</f>
        <v/>
      </c>
    </row>
    <row r="4521">
      <c r="A4521" s="19" t="n"/>
      <c r="B4521" s="20">
        <f>IF(A4521="","",IF(R4521=0,"⚠ أضف سطر عهدة أولًا","DMT-"&amp;TEXT(R4521,"000")))</f>
        <v/>
      </c>
      <c r="C4521" s="21" t="n"/>
      <c r="D4521" s="20">
        <f>IF(C4521="","",IF(S4521="","خارج السنة المالية",INDEX(القوائم!$D$2:$D$13,S4521)))</f>
        <v/>
      </c>
      <c r="E4521" s="22" t="n"/>
      <c r="F4521" s="23" t="n"/>
      <c r="G4521" s="23" t="n"/>
      <c r="H4521" s="22" t="n"/>
      <c r="I4521" s="19" t="n"/>
      <c r="J4521" s="21" t="n"/>
      <c r="K4521" s="19" t="n"/>
      <c r="L4521" s="19" t="n"/>
      <c r="M4521" s="21" t="n"/>
      <c r="N4521" s="22" t="n"/>
      <c r="O4521" s="24">
        <f>IF(A4521&lt;&gt;"عهدة","",SUMIFS($G$8:$G$5007,$B$8:$B$5007,B4521,$A$8:$A$5007,"مصروف",$I$8:$I$5007,"&lt;&gt;مرفوض"))</f>
        <v/>
      </c>
      <c r="P4521" s="25">
        <f>IF(A4521&lt;&gt;"عهدة","",N(F4521)-O4521)</f>
        <v/>
      </c>
      <c r="Q4521" s="26">
        <f>IF(A4521="","",IF(A4521="عهدة",IF(N(F4521)=0,"⚠ أدخل قيمة العهدة",IF(P4521&lt;0,"⛔ عجز / زيادة مصروفات "&amp;TEXT(-P4521,"#,##0"),IF(COUNTIFS($B$8:$B$5007,B4521,$A$8:$A$5007,"مصروف",$I$8:$I$5007,"&lt;&gt;مرفوض",$K$8:$K$5007,"&lt;&gt;نعم")&gt;0,"⚠ "&amp;COUNTIFS($B$8:$B$5007,B4521,$A$8:$A$5007,"مصروف",$I$8:$I$5007,"&lt;&gt;مرفوض",$K$8:$K$5007,"&lt;&gt;نعم")&amp;" مصروف غير مسوى",IF(L4521="تمت التسوية",IF(P4521=0,"✔ متوازنة وتمت التسوية","✔ تمت التسوية – متبقي "&amp;TEXT(P4521,"#,##0")),IF(P4521&gt;0,"متبقي "&amp;TEXT(P4521,"#,##0"),"✔ متوازنة"))))),IF(R4521=0,"⚠ أضف سطر عهدة أولًا",IF(OR(C4521="",N(G4521)=0),"⚠ أكمل التاريخ والقيمة",IF(S4521="","⚠ التاريخ خارج السنة المالية",IF(H4521="","⚠ اختر بند الموازنة",IF(I4521="مرفوض","✖ مرفوض من المدير",IF(I4521&lt;&gt;"موافق","⏳ بانتظار موافقة المدير",IF(K4521&lt;&gt;"نعم","⚠ غير مسوى مع الحسابات","✔ معتمد ومسوى")))))))))</f>
        <v/>
      </c>
      <c r="R4521">
        <f>N(R4520)+IF(A4521="عهدة",1,0)</f>
        <v/>
      </c>
      <c r="S4521">
        <f>IF(C4521="","",IF(AND(C4521&gt;=DATE(2026,9,1),C4521&lt;=DATE(2027,8,31)),(YEAR(C4521)-2026)*12+MONTH(C4521)-8,""))</f>
        <v/>
      </c>
      <c r="T4521">
        <f>IF(AND(A4521="مصروف",R4521&gt;0,I4521="موافق",S4521&lt;&gt;"",H4521&lt;&gt;""),N(G4521),0)</f>
        <v/>
      </c>
    </row>
    <row r="4522">
      <c r="A4522" s="19" t="n"/>
      <c r="B4522" s="20">
        <f>IF(A4522="","",IF(R4522=0,"⚠ أضف سطر عهدة أولًا","DMT-"&amp;TEXT(R4522,"000")))</f>
        <v/>
      </c>
      <c r="C4522" s="21" t="n"/>
      <c r="D4522" s="20">
        <f>IF(C4522="","",IF(S4522="","خارج السنة المالية",INDEX(القوائم!$D$2:$D$13,S4522)))</f>
        <v/>
      </c>
      <c r="E4522" s="22" t="n"/>
      <c r="F4522" s="23" t="n"/>
      <c r="G4522" s="23" t="n"/>
      <c r="H4522" s="22" t="n"/>
      <c r="I4522" s="19" t="n"/>
      <c r="J4522" s="21" t="n"/>
      <c r="K4522" s="19" t="n"/>
      <c r="L4522" s="19" t="n"/>
      <c r="M4522" s="21" t="n"/>
      <c r="N4522" s="22" t="n"/>
      <c r="O4522" s="24">
        <f>IF(A4522&lt;&gt;"عهدة","",SUMIFS($G$8:$G$5007,$B$8:$B$5007,B4522,$A$8:$A$5007,"مصروف",$I$8:$I$5007,"&lt;&gt;مرفوض"))</f>
        <v/>
      </c>
      <c r="P4522" s="25">
        <f>IF(A4522&lt;&gt;"عهدة","",N(F4522)-O4522)</f>
        <v/>
      </c>
      <c r="Q4522" s="26">
        <f>IF(A4522="","",IF(A4522="عهدة",IF(N(F4522)=0,"⚠ أدخل قيمة العهدة",IF(P4522&lt;0,"⛔ عجز / زيادة مصروفات "&amp;TEXT(-P4522,"#,##0"),IF(COUNTIFS($B$8:$B$5007,B4522,$A$8:$A$5007,"مصروف",$I$8:$I$5007,"&lt;&gt;مرفوض",$K$8:$K$5007,"&lt;&gt;نعم")&gt;0,"⚠ "&amp;COUNTIFS($B$8:$B$5007,B4522,$A$8:$A$5007,"مصروف",$I$8:$I$5007,"&lt;&gt;مرفوض",$K$8:$K$5007,"&lt;&gt;نعم")&amp;" مصروف غير مسوى",IF(L4522="تمت التسوية",IF(P4522=0,"✔ متوازنة وتمت التسوية","✔ تمت التسوية – متبقي "&amp;TEXT(P4522,"#,##0")),IF(P4522&gt;0,"متبقي "&amp;TEXT(P4522,"#,##0"),"✔ متوازنة"))))),IF(R4522=0,"⚠ أضف سطر عهدة أولًا",IF(OR(C4522="",N(G4522)=0),"⚠ أكمل التاريخ والقيمة",IF(S4522="","⚠ التاريخ خارج السنة المالية",IF(H4522="","⚠ اختر بند الموازنة",IF(I4522="مرفوض","✖ مرفوض من المدير",IF(I4522&lt;&gt;"موافق","⏳ بانتظار موافقة المدير",IF(K4522&lt;&gt;"نعم","⚠ غير مسوى مع الحسابات","✔ معتمد ومسوى")))))))))</f>
        <v/>
      </c>
      <c r="R4522">
        <f>N(R4521)+IF(A4522="عهدة",1,0)</f>
        <v/>
      </c>
      <c r="S4522">
        <f>IF(C4522="","",IF(AND(C4522&gt;=DATE(2026,9,1),C4522&lt;=DATE(2027,8,31)),(YEAR(C4522)-2026)*12+MONTH(C4522)-8,""))</f>
        <v/>
      </c>
      <c r="T4522">
        <f>IF(AND(A4522="مصروف",R4522&gt;0,I4522="موافق",S4522&lt;&gt;"",H4522&lt;&gt;""),N(G4522),0)</f>
        <v/>
      </c>
    </row>
    <row r="4523">
      <c r="A4523" s="19" t="n"/>
      <c r="B4523" s="20">
        <f>IF(A4523="","",IF(R4523=0,"⚠ أضف سطر عهدة أولًا","DMT-"&amp;TEXT(R4523,"000")))</f>
        <v/>
      </c>
      <c r="C4523" s="21" t="n"/>
      <c r="D4523" s="20">
        <f>IF(C4523="","",IF(S4523="","خارج السنة المالية",INDEX(القوائم!$D$2:$D$13,S4523)))</f>
        <v/>
      </c>
      <c r="E4523" s="22" t="n"/>
      <c r="F4523" s="23" t="n"/>
      <c r="G4523" s="23" t="n"/>
      <c r="H4523" s="22" t="n"/>
      <c r="I4523" s="19" t="n"/>
      <c r="J4523" s="21" t="n"/>
      <c r="K4523" s="19" t="n"/>
      <c r="L4523" s="19" t="n"/>
      <c r="M4523" s="21" t="n"/>
      <c r="N4523" s="22" t="n"/>
      <c r="O4523" s="24">
        <f>IF(A4523&lt;&gt;"عهدة","",SUMIFS($G$8:$G$5007,$B$8:$B$5007,B4523,$A$8:$A$5007,"مصروف",$I$8:$I$5007,"&lt;&gt;مرفوض"))</f>
        <v/>
      </c>
      <c r="P4523" s="25">
        <f>IF(A4523&lt;&gt;"عهدة","",N(F4523)-O4523)</f>
        <v/>
      </c>
      <c r="Q4523" s="26">
        <f>IF(A4523="","",IF(A4523="عهدة",IF(N(F4523)=0,"⚠ أدخل قيمة العهدة",IF(P4523&lt;0,"⛔ عجز / زيادة مصروفات "&amp;TEXT(-P4523,"#,##0"),IF(COUNTIFS($B$8:$B$5007,B4523,$A$8:$A$5007,"مصروف",$I$8:$I$5007,"&lt;&gt;مرفوض",$K$8:$K$5007,"&lt;&gt;نعم")&gt;0,"⚠ "&amp;COUNTIFS($B$8:$B$5007,B4523,$A$8:$A$5007,"مصروف",$I$8:$I$5007,"&lt;&gt;مرفوض",$K$8:$K$5007,"&lt;&gt;نعم")&amp;" مصروف غير مسوى",IF(L4523="تمت التسوية",IF(P4523=0,"✔ متوازنة وتمت التسوية","✔ تمت التسوية – متبقي "&amp;TEXT(P4523,"#,##0")),IF(P4523&gt;0,"متبقي "&amp;TEXT(P4523,"#,##0"),"✔ متوازنة"))))),IF(R4523=0,"⚠ أضف سطر عهدة أولًا",IF(OR(C4523="",N(G4523)=0),"⚠ أكمل التاريخ والقيمة",IF(S4523="","⚠ التاريخ خارج السنة المالية",IF(H4523="","⚠ اختر بند الموازنة",IF(I4523="مرفوض","✖ مرفوض من المدير",IF(I4523&lt;&gt;"موافق","⏳ بانتظار موافقة المدير",IF(K4523&lt;&gt;"نعم","⚠ غير مسوى مع الحسابات","✔ معتمد ومسوى")))))))))</f>
        <v/>
      </c>
      <c r="R4523">
        <f>N(R4522)+IF(A4523="عهدة",1,0)</f>
        <v/>
      </c>
      <c r="S4523">
        <f>IF(C4523="","",IF(AND(C4523&gt;=DATE(2026,9,1),C4523&lt;=DATE(2027,8,31)),(YEAR(C4523)-2026)*12+MONTH(C4523)-8,""))</f>
        <v/>
      </c>
      <c r="T4523">
        <f>IF(AND(A4523="مصروف",R4523&gt;0,I4523="موافق",S4523&lt;&gt;"",H4523&lt;&gt;""),N(G4523),0)</f>
        <v/>
      </c>
    </row>
    <row r="4524">
      <c r="A4524" s="19" t="n"/>
      <c r="B4524" s="20">
        <f>IF(A4524="","",IF(R4524=0,"⚠ أضف سطر عهدة أولًا","DMT-"&amp;TEXT(R4524,"000")))</f>
        <v/>
      </c>
      <c r="C4524" s="21" t="n"/>
      <c r="D4524" s="20">
        <f>IF(C4524="","",IF(S4524="","خارج السنة المالية",INDEX(القوائم!$D$2:$D$13,S4524)))</f>
        <v/>
      </c>
      <c r="E4524" s="22" t="n"/>
      <c r="F4524" s="23" t="n"/>
      <c r="G4524" s="23" t="n"/>
      <c r="H4524" s="22" t="n"/>
      <c r="I4524" s="19" t="n"/>
      <c r="J4524" s="21" t="n"/>
      <c r="K4524" s="19" t="n"/>
      <c r="L4524" s="19" t="n"/>
      <c r="M4524" s="21" t="n"/>
      <c r="N4524" s="22" t="n"/>
      <c r="O4524" s="24">
        <f>IF(A4524&lt;&gt;"عهدة","",SUMIFS($G$8:$G$5007,$B$8:$B$5007,B4524,$A$8:$A$5007,"مصروف",$I$8:$I$5007,"&lt;&gt;مرفوض"))</f>
        <v/>
      </c>
      <c r="P4524" s="25">
        <f>IF(A4524&lt;&gt;"عهدة","",N(F4524)-O4524)</f>
        <v/>
      </c>
      <c r="Q4524" s="26">
        <f>IF(A4524="","",IF(A4524="عهدة",IF(N(F4524)=0,"⚠ أدخل قيمة العهدة",IF(P4524&lt;0,"⛔ عجز / زيادة مصروفات "&amp;TEXT(-P4524,"#,##0"),IF(COUNTIFS($B$8:$B$5007,B4524,$A$8:$A$5007,"مصروف",$I$8:$I$5007,"&lt;&gt;مرفوض",$K$8:$K$5007,"&lt;&gt;نعم")&gt;0,"⚠ "&amp;COUNTIFS($B$8:$B$5007,B4524,$A$8:$A$5007,"مصروف",$I$8:$I$5007,"&lt;&gt;مرفوض",$K$8:$K$5007,"&lt;&gt;نعم")&amp;" مصروف غير مسوى",IF(L4524="تمت التسوية",IF(P4524=0,"✔ متوازنة وتمت التسوية","✔ تمت التسوية – متبقي "&amp;TEXT(P4524,"#,##0")),IF(P4524&gt;0,"متبقي "&amp;TEXT(P4524,"#,##0"),"✔ متوازنة"))))),IF(R4524=0,"⚠ أضف سطر عهدة أولًا",IF(OR(C4524="",N(G4524)=0),"⚠ أكمل التاريخ والقيمة",IF(S4524="","⚠ التاريخ خارج السنة المالية",IF(H4524="","⚠ اختر بند الموازنة",IF(I4524="مرفوض","✖ مرفوض من المدير",IF(I4524&lt;&gt;"موافق","⏳ بانتظار موافقة المدير",IF(K4524&lt;&gt;"نعم","⚠ غير مسوى مع الحسابات","✔ معتمد ومسوى")))))))))</f>
        <v/>
      </c>
      <c r="R4524">
        <f>N(R4523)+IF(A4524="عهدة",1,0)</f>
        <v/>
      </c>
      <c r="S4524">
        <f>IF(C4524="","",IF(AND(C4524&gt;=DATE(2026,9,1),C4524&lt;=DATE(2027,8,31)),(YEAR(C4524)-2026)*12+MONTH(C4524)-8,""))</f>
        <v/>
      </c>
      <c r="T4524">
        <f>IF(AND(A4524="مصروف",R4524&gt;0,I4524="موافق",S4524&lt;&gt;"",H4524&lt;&gt;""),N(G4524),0)</f>
        <v/>
      </c>
    </row>
    <row r="4525">
      <c r="A4525" s="19" t="n"/>
      <c r="B4525" s="20">
        <f>IF(A4525="","",IF(R4525=0,"⚠ أضف سطر عهدة أولًا","DMT-"&amp;TEXT(R4525,"000")))</f>
        <v/>
      </c>
      <c r="C4525" s="21" t="n"/>
      <c r="D4525" s="20">
        <f>IF(C4525="","",IF(S4525="","خارج السنة المالية",INDEX(القوائم!$D$2:$D$13,S4525)))</f>
        <v/>
      </c>
      <c r="E4525" s="22" t="n"/>
      <c r="F4525" s="23" t="n"/>
      <c r="G4525" s="23" t="n"/>
      <c r="H4525" s="22" t="n"/>
      <c r="I4525" s="19" t="n"/>
      <c r="J4525" s="21" t="n"/>
      <c r="K4525" s="19" t="n"/>
      <c r="L4525" s="19" t="n"/>
      <c r="M4525" s="21" t="n"/>
      <c r="N4525" s="22" t="n"/>
      <c r="O4525" s="24">
        <f>IF(A4525&lt;&gt;"عهدة","",SUMIFS($G$8:$G$5007,$B$8:$B$5007,B4525,$A$8:$A$5007,"مصروف",$I$8:$I$5007,"&lt;&gt;مرفوض"))</f>
        <v/>
      </c>
      <c r="P4525" s="25">
        <f>IF(A4525&lt;&gt;"عهدة","",N(F4525)-O4525)</f>
        <v/>
      </c>
      <c r="Q4525" s="26">
        <f>IF(A4525="","",IF(A4525="عهدة",IF(N(F4525)=0,"⚠ أدخل قيمة العهدة",IF(P4525&lt;0,"⛔ عجز / زيادة مصروفات "&amp;TEXT(-P4525,"#,##0"),IF(COUNTIFS($B$8:$B$5007,B4525,$A$8:$A$5007,"مصروف",$I$8:$I$5007,"&lt;&gt;مرفوض",$K$8:$K$5007,"&lt;&gt;نعم")&gt;0,"⚠ "&amp;COUNTIFS($B$8:$B$5007,B4525,$A$8:$A$5007,"مصروف",$I$8:$I$5007,"&lt;&gt;مرفوض",$K$8:$K$5007,"&lt;&gt;نعم")&amp;" مصروف غير مسوى",IF(L4525="تمت التسوية",IF(P4525=0,"✔ متوازنة وتمت التسوية","✔ تمت التسوية – متبقي "&amp;TEXT(P4525,"#,##0")),IF(P4525&gt;0,"متبقي "&amp;TEXT(P4525,"#,##0"),"✔ متوازنة"))))),IF(R4525=0,"⚠ أضف سطر عهدة أولًا",IF(OR(C4525="",N(G4525)=0),"⚠ أكمل التاريخ والقيمة",IF(S4525="","⚠ التاريخ خارج السنة المالية",IF(H4525="","⚠ اختر بند الموازنة",IF(I4525="مرفوض","✖ مرفوض من المدير",IF(I4525&lt;&gt;"موافق","⏳ بانتظار موافقة المدير",IF(K4525&lt;&gt;"نعم","⚠ غير مسوى مع الحسابات","✔ معتمد ومسوى")))))))))</f>
        <v/>
      </c>
      <c r="R4525">
        <f>N(R4524)+IF(A4525="عهدة",1,0)</f>
        <v/>
      </c>
      <c r="S4525">
        <f>IF(C4525="","",IF(AND(C4525&gt;=DATE(2026,9,1),C4525&lt;=DATE(2027,8,31)),(YEAR(C4525)-2026)*12+MONTH(C4525)-8,""))</f>
        <v/>
      </c>
      <c r="T4525">
        <f>IF(AND(A4525="مصروف",R4525&gt;0,I4525="موافق",S4525&lt;&gt;"",H4525&lt;&gt;""),N(G4525),0)</f>
        <v/>
      </c>
    </row>
    <row r="4526">
      <c r="A4526" s="19" t="n"/>
      <c r="B4526" s="20">
        <f>IF(A4526="","",IF(R4526=0,"⚠ أضف سطر عهدة أولًا","DMT-"&amp;TEXT(R4526,"000")))</f>
        <v/>
      </c>
      <c r="C4526" s="21" t="n"/>
      <c r="D4526" s="20">
        <f>IF(C4526="","",IF(S4526="","خارج السنة المالية",INDEX(القوائم!$D$2:$D$13,S4526)))</f>
        <v/>
      </c>
      <c r="E4526" s="22" t="n"/>
      <c r="F4526" s="23" t="n"/>
      <c r="G4526" s="23" t="n"/>
      <c r="H4526" s="22" t="n"/>
      <c r="I4526" s="19" t="n"/>
      <c r="J4526" s="21" t="n"/>
      <c r="K4526" s="19" t="n"/>
      <c r="L4526" s="19" t="n"/>
      <c r="M4526" s="21" t="n"/>
      <c r="N4526" s="22" t="n"/>
      <c r="O4526" s="24">
        <f>IF(A4526&lt;&gt;"عهدة","",SUMIFS($G$8:$G$5007,$B$8:$B$5007,B4526,$A$8:$A$5007,"مصروف",$I$8:$I$5007,"&lt;&gt;مرفوض"))</f>
        <v/>
      </c>
      <c r="P4526" s="25">
        <f>IF(A4526&lt;&gt;"عهدة","",N(F4526)-O4526)</f>
        <v/>
      </c>
      <c r="Q4526" s="26">
        <f>IF(A4526="","",IF(A4526="عهدة",IF(N(F4526)=0,"⚠ أدخل قيمة العهدة",IF(P4526&lt;0,"⛔ عجز / زيادة مصروفات "&amp;TEXT(-P4526,"#,##0"),IF(COUNTIFS($B$8:$B$5007,B4526,$A$8:$A$5007,"مصروف",$I$8:$I$5007,"&lt;&gt;مرفوض",$K$8:$K$5007,"&lt;&gt;نعم")&gt;0,"⚠ "&amp;COUNTIFS($B$8:$B$5007,B4526,$A$8:$A$5007,"مصروف",$I$8:$I$5007,"&lt;&gt;مرفوض",$K$8:$K$5007,"&lt;&gt;نعم")&amp;" مصروف غير مسوى",IF(L4526="تمت التسوية",IF(P4526=0,"✔ متوازنة وتمت التسوية","✔ تمت التسوية – متبقي "&amp;TEXT(P4526,"#,##0")),IF(P4526&gt;0,"متبقي "&amp;TEXT(P4526,"#,##0"),"✔ متوازنة"))))),IF(R4526=0,"⚠ أضف سطر عهدة أولًا",IF(OR(C4526="",N(G4526)=0),"⚠ أكمل التاريخ والقيمة",IF(S4526="","⚠ التاريخ خارج السنة المالية",IF(H4526="","⚠ اختر بند الموازنة",IF(I4526="مرفوض","✖ مرفوض من المدير",IF(I4526&lt;&gt;"موافق","⏳ بانتظار موافقة المدير",IF(K4526&lt;&gt;"نعم","⚠ غير مسوى مع الحسابات","✔ معتمد ومسوى")))))))))</f>
        <v/>
      </c>
      <c r="R4526">
        <f>N(R4525)+IF(A4526="عهدة",1,0)</f>
        <v/>
      </c>
      <c r="S4526">
        <f>IF(C4526="","",IF(AND(C4526&gt;=DATE(2026,9,1),C4526&lt;=DATE(2027,8,31)),(YEAR(C4526)-2026)*12+MONTH(C4526)-8,""))</f>
        <v/>
      </c>
      <c r="T4526">
        <f>IF(AND(A4526="مصروف",R4526&gt;0,I4526="موافق",S4526&lt;&gt;"",H4526&lt;&gt;""),N(G4526),0)</f>
        <v/>
      </c>
    </row>
    <row r="4527">
      <c r="A4527" s="19" t="n"/>
      <c r="B4527" s="20">
        <f>IF(A4527="","",IF(R4527=0,"⚠ أضف سطر عهدة أولًا","DMT-"&amp;TEXT(R4527,"000")))</f>
        <v/>
      </c>
      <c r="C4527" s="21" t="n"/>
      <c r="D4527" s="20">
        <f>IF(C4527="","",IF(S4527="","خارج السنة المالية",INDEX(القوائم!$D$2:$D$13,S4527)))</f>
        <v/>
      </c>
      <c r="E4527" s="22" t="n"/>
      <c r="F4527" s="23" t="n"/>
      <c r="G4527" s="23" t="n"/>
      <c r="H4527" s="22" t="n"/>
      <c r="I4527" s="19" t="n"/>
      <c r="J4527" s="21" t="n"/>
      <c r="K4527" s="19" t="n"/>
      <c r="L4527" s="19" t="n"/>
      <c r="M4527" s="21" t="n"/>
      <c r="N4527" s="22" t="n"/>
      <c r="O4527" s="24">
        <f>IF(A4527&lt;&gt;"عهدة","",SUMIFS($G$8:$G$5007,$B$8:$B$5007,B4527,$A$8:$A$5007,"مصروف",$I$8:$I$5007,"&lt;&gt;مرفوض"))</f>
        <v/>
      </c>
      <c r="P4527" s="25">
        <f>IF(A4527&lt;&gt;"عهدة","",N(F4527)-O4527)</f>
        <v/>
      </c>
      <c r="Q4527" s="26">
        <f>IF(A4527="","",IF(A4527="عهدة",IF(N(F4527)=0,"⚠ أدخل قيمة العهدة",IF(P4527&lt;0,"⛔ عجز / زيادة مصروفات "&amp;TEXT(-P4527,"#,##0"),IF(COUNTIFS($B$8:$B$5007,B4527,$A$8:$A$5007,"مصروف",$I$8:$I$5007,"&lt;&gt;مرفوض",$K$8:$K$5007,"&lt;&gt;نعم")&gt;0,"⚠ "&amp;COUNTIFS($B$8:$B$5007,B4527,$A$8:$A$5007,"مصروف",$I$8:$I$5007,"&lt;&gt;مرفوض",$K$8:$K$5007,"&lt;&gt;نعم")&amp;" مصروف غير مسوى",IF(L4527="تمت التسوية",IF(P4527=0,"✔ متوازنة وتمت التسوية","✔ تمت التسوية – متبقي "&amp;TEXT(P4527,"#,##0")),IF(P4527&gt;0,"متبقي "&amp;TEXT(P4527,"#,##0"),"✔ متوازنة"))))),IF(R4527=0,"⚠ أضف سطر عهدة أولًا",IF(OR(C4527="",N(G4527)=0),"⚠ أكمل التاريخ والقيمة",IF(S4527="","⚠ التاريخ خارج السنة المالية",IF(H4527="","⚠ اختر بند الموازنة",IF(I4527="مرفوض","✖ مرفوض من المدير",IF(I4527&lt;&gt;"موافق","⏳ بانتظار موافقة المدير",IF(K4527&lt;&gt;"نعم","⚠ غير مسوى مع الحسابات","✔ معتمد ومسوى")))))))))</f>
        <v/>
      </c>
      <c r="R4527">
        <f>N(R4526)+IF(A4527="عهدة",1,0)</f>
        <v/>
      </c>
      <c r="S4527">
        <f>IF(C4527="","",IF(AND(C4527&gt;=DATE(2026,9,1),C4527&lt;=DATE(2027,8,31)),(YEAR(C4527)-2026)*12+MONTH(C4527)-8,""))</f>
        <v/>
      </c>
      <c r="T4527">
        <f>IF(AND(A4527="مصروف",R4527&gt;0,I4527="موافق",S4527&lt;&gt;"",H4527&lt;&gt;""),N(G4527),0)</f>
        <v/>
      </c>
    </row>
    <row r="4528">
      <c r="A4528" s="19" t="n"/>
      <c r="B4528" s="20">
        <f>IF(A4528="","",IF(R4528=0,"⚠ أضف سطر عهدة أولًا","DMT-"&amp;TEXT(R4528,"000")))</f>
        <v/>
      </c>
      <c r="C4528" s="21" t="n"/>
      <c r="D4528" s="20">
        <f>IF(C4528="","",IF(S4528="","خارج السنة المالية",INDEX(القوائم!$D$2:$D$13,S4528)))</f>
        <v/>
      </c>
      <c r="E4528" s="22" t="n"/>
      <c r="F4528" s="23" t="n"/>
      <c r="G4528" s="23" t="n"/>
      <c r="H4528" s="22" t="n"/>
      <c r="I4528" s="19" t="n"/>
      <c r="J4528" s="21" t="n"/>
      <c r="K4528" s="19" t="n"/>
      <c r="L4528" s="19" t="n"/>
      <c r="M4528" s="21" t="n"/>
      <c r="N4528" s="22" t="n"/>
      <c r="O4528" s="24">
        <f>IF(A4528&lt;&gt;"عهدة","",SUMIFS($G$8:$G$5007,$B$8:$B$5007,B4528,$A$8:$A$5007,"مصروف",$I$8:$I$5007,"&lt;&gt;مرفوض"))</f>
        <v/>
      </c>
      <c r="P4528" s="25">
        <f>IF(A4528&lt;&gt;"عهدة","",N(F4528)-O4528)</f>
        <v/>
      </c>
      <c r="Q4528" s="26">
        <f>IF(A4528="","",IF(A4528="عهدة",IF(N(F4528)=0,"⚠ أدخل قيمة العهدة",IF(P4528&lt;0,"⛔ عجز / زيادة مصروفات "&amp;TEXT(-P4528,"#,##0"),IF(COUNTIFS($B$8:$B$5007,B4528,$A$8:$A$5007,"مصروف",$I$8:$I$5007,"&lt;&gt;مرفوض",$K$8:$K$5007,"&lt;&gt;نعم")&gt;0,"⚠ "&amp;COUNTIFS($B$8:$B$5007,B4528,$A$8:$A$5007,"مصروف",$I$8:$I$5007,"&lt;&gt;مرفوض",$K$8:$K$5007,"&lt;&gt;نعم")&amp;" مصروف غير مسوى",IF(L4528="تمت التسوية",IF(P4528=0,"✔ متوازنة وتمت التسوية","✔ تمت التسوية – متبقي "&amp;TEXT(P4528,"#,##0")),IF(P4528&gt;0,"متبقي "&amp;TEXT(P4528,"#,##0"),"✔ متوازنة"))))),IF(R4528=0,"⚠ أضف سطر عهدة أولًا",IF(OR(C4528="",N(G4528)=0),"⚠ أكمل التاريخ والقيمة",IF(S4528="","⚠ التاريخ خارج السنة المالية",IF(H4528="","⚠ اختر بند الموازنة",IF(I4528="مرفوض","✖ مرفوض من المدير",IF(I4528&lt;&gt;"موافق","⏳ بانتظار موافقة المدير",IF(K4528&lt;&gt;"نعم","⚠ غير مسوى مع الحسابات","✔ معتمد ومسوى")))))))))</f>
        <v/>
      </c>
      <c r="R4528">
        <f>N(R4527)+IF(A4528="عهدة",1,0)</f>
        <v/>
      </c>
      <c r="S4528">
        <f>IF(C4528="","",IF(AND(C4528&gt;=DATE(2026,9,1),C4528&lt;=DATE(2027,8,31)),(YEAR(C4528)-2026)*12+MONTH(C4528)-8,""))</f>
        <v/>
      </c>
      <c r="T4528">
        <f>IF(AND(A4528="مصروف",R4528&gt;0,I4528="موافق",S4528&lt;&gt;"",H4528&lt;&gt;""),N(G4528),0)</f>
        <v/>
      </c>
    </row>
    <row r="4529">
      <c r="A4529" s="19" t="n"/>
      <c r="B4529" s="20">
        <f>IF(A4529="","",IF(R4529=0,"⚠ أضف سطر عهدة أولًا","DMT-"&amp;TEXT(R4529,"000")))</f>
        <v/>
      </c>
      <c r="C4529" s="21" t="n"/>
      <c r="D4529" s="20">
        <f>IF(C4529="","",IF(S4529="","خارج السنة المالية",INDEX(القوائم!$D$2:$D$13,S4529)))</f>
        <v/>
      </c>
      <c r="E4529" s="22" t="n"/>
      <c r="F4529" s="23" t="n"/>
      <c r="G4529" s="23" t="n"/>
      <c r="H4529" s="22" t="n"/>
      <c r="I4529" s="19" t="n"/>
      <c r="J4529" s="21" t="n"/>
      <c r="K4529" s="19" t="n"/>
      <c r="L4529" s="19" t="n"/>
      <c r="M4529" s="21" t="n"/>
      <c r="N4529" s="22" t="n"/>
      <c r="O4529" s="24">
        <f>IF(A4529&lt;&gt;"عهدة","",SUMIFS($G$8:$G$5007,$B$8:$B$5007,B4529,$A$8:$A$5007,"مصروف",$I$8:$I$5007,"&lt;&gt;مرفوض"))</f>
        <v/>
      </c>
      <c r="P4529" s="25">
        <f>IF(A4529&lt;&gt;"عهدة","",N(F4529)-O4529)</f>
        <v/>
      </c>
      <c r="Q4529" s="26">
        <f>IF(A4529="","",IF(A4529="عهدة",IF(N(F4529)=0,"⚠ أدخل قيمة العهدة",IF(P4529&lt;0,"⛔ عجز / زيادة مصروفات "&amp;TEXT(-P4529,"#,##0"),IF(COUNTIFS($B$8:$B$5007,B4529,$A$8:$A$5007,"مصروف",$I$8:$I$5007,"&lt;&gt;مرفوض",$K$8:$K$5007,"&lt;&gt;نعم")&gt;0,"⚠ "&amp;COUNTIFS($B$8:$B$5007,B4529,$A$8:$A$5007,"مصروف",$I$8:$I$5007,"&lt;&gt;مرفوض",$K$8:$K$5007,"&lt;&gt;نعم")&amp;" مصروف غير مسوى",IF(L4529="تمت التسوية",IF(P4529=0,"✔ متوازنة وتمت التسوية","✔ تمت التسوية – متبقي "&amp;TEXT(P4529,"#,##0")),IF(P4529&gt;0,"متبقي "&amp;TEXT(P4529,"#,##0"),"✔ متوازنة"))))),IF(R4529=0,"⚠ أضف سطر عهدة أولًا",IF(OR(C4529="",N(G4529)=0),"⚠ أكمل التاريخ والقيمة",IF(S4529="","⚠ التاريخ خارج السنة المالية",IF(H4529="","⚠ اختر بند الموازنة",IF(I4529="مرفوض","✖ مرفوض من المدير",IF(I4529&lt;&gt;"موافق","⏳ بانتظار موافقة المدير",IF(K4529&lt;&gt;"نعم","⚠ غير مسوى مع الحسابات","✔ معتمد ومسوى")))))))))</f>
        <v/>
      </c>
      <c r="R4529">
        <f>N(R4528)+IF(A4529="عهدة",1,0)</f>
        <v/>
      </c>
      <c r="S4529">
        <f>IF(C4529="","",IF(AND(C4529&gt;=DATE(2026,9,1),C4529&lt;=DATE(2027,8,31)),(YEAR(C4529)-2026)*12+MONTH(C4529)-8,""))</f>
        <v/>
      </c>
      <c r="T4529">
        <f>IF(AND(A4529="مصروف",R4529&gt;0,I4529="موافق",S4529&lt;&gt;"",H4529&lt;&gt;""),N(G4529),0)</f>
        <v/>
      </c>
    </row>
    <row r="4530">
      <c r="A4530" s="19" t="n"/>
      <c r="B4530" s="20">
        <f>IF(A4530="","",IF(R4530=0,"⚠ أضف سطر عهدة أولًا","DMT-"&amp;TEXT(R4530,"000")))</f>
        <v/>
      </c>
      <c r="C4530" s="21" t="n"/>
      <c r="D4530" s="20">
        <f>IF(C4530="","",IF(S4530="","خارج السنة المالية",INDEX(القوائم!$D$2:$D$13,S4530)))</f>
        <v/>
      </c>
      <c r="E4530" s="22" t="n"/>
      <c r="F4530" s="23" t="n"/>
      <c r="G4530" s="23" t="n"/>
      <c r="H4530" s="22" t="n"/>
      <c r="I4530" s="19" t="n"/>
      <c r="J4530" s="21" t="n"/>
      <c r="K4530" s="19" t="n"/>
      <c r="L4530" s="19" t="n"/>
      <c r="M4530" s="21" t="n"/>
      <c r="N4530" s="22" t="n"/>
      <c r="O4530" s="24">
        <f>IF(A4530&lt;&gt;"عهدة","",SUMIFS($G$8:$G$5007,$B$8:$B$5007,B4530,$A$8:$A$5007,"مصروف",$I$8:$I$5007,"&lt;&gt;مرفوض"))</f>
        <v/>
      </c>
      <c r="P4530" s="25">
        <f>IF(A4530&lt;&gt;"عهدة","",N(F4530)-O4530)</f>
        <v/>
      </c>
      <c r="Q4530" s="26">
        <f>IF(A4530="","",IF(A4530="عهدة",IF(N(F4530)=0,"⚠ أدخل قيمة العهدة",IF(P4530&lt;0,"⛔ عجز / زيادة مصروفات "&amp;TEXT(-P4530,"#,##0"),IF(COUNTIFS($B$8:$B$5007,B4530,$A$8:$A$5007,"مصروف",$I$8:$I$5007,"&lt;&gt;مرفوض",$K$8:$K$5007,"&lt;&gt;نعم")&gt;0,"⚠ "&amp;COUNTIFS($B$8:$B$5007,B4530,$A$8:$A$5007,"مصروف",$I$8:$I$5007,"&lt;&gt;مرفوض",$K$8:$K$5007,"&lt;&gt;نعم")&amp;" مصروف غير مسوى",IF(L4530="تمت التسوية",IF(P4530=0,"✔ متوازنة وتمت التسوية","✔ تمت التسوية – متبقي "&amp;TEXT(P4530,"#,##0")),IF(P4530&gt;0,"متبقي "&amp;TEXT(P4530,"#,##0"),"✔ متوازنة"))))),IF(R4530=0,"⚠ أضف سطر عهدة أولًا",IF(OR(C4530="",N(G4530)=0),"⚠ أكمل التاريخ والقيمة",IF(S4530="","⚠ التاريخ خارج السنة المالية",IF(H4530="","⚠ اختر بند الموازنة",IF(I4530="مرفوض","✖ مرفوض من المدير",IF(I4530&lt;&gt;"موافق","⏳ بانتظار موافقة المدير",IF(K4530&lt;&gt;"نعم","⚠ غير مسوى مع الحسابات","✔ معتمد ومسوى")))))))))</f>
        <v/>
      </c>
      <c r="R4530">
        <f>N(R4529)+IF(A4530="عهدة",1,0)</f>
        <v/>
      </c>
      <c r="S4530">
        <f>IF(C4530="","",IF(AND(C4530&gt;=DATE(2026,9,1),C4530&lt;=DATE(2027,8,31)),(YEAR(C4530)-2026)*12+MONTH(C4530)-8,""))</f>
        <v/>
      </c>
      <c r="T4530">
        <f>IF(AND(A4530="مصروف",R4530&gt;0,I4530="موافق",S4530&lt;&gt;"",H4530&lt;&gt;""),N(G4530),0)</f>
        <v/>
      </c>
    </row>
    <row r="4531">
      <c r="A4531" s="19" t="n"/>
      <c r="B4531" s="20">
        <f>IF(A4531="","",IF(R4531=0,"⚠ أضف سطر عهدة أولًا","DMT-"&amp;TEXT(R4531,"000")))</f>
        <v/>
      </c>
      <c r="C4531" s="21" t="n"/>
      <c r="D4531" s="20">
        <f>IF(C4531="","",IF(S4531="","خارج السنة المالية",INDEX(القوائم!$D$2:$D$13,S4531)))</f>
        <v/>
      </c>
      <c r="E4531" s="22" t="n"/>
      <c r="F4531" s="23" t="n"/>
      <c r="G4531" s="23" t="n"/>
      <c r="H4531" s="22" t="n"/>
      <c r="I4531" s="19" t="n"/>
      <c r="J4531" s="21" t="n"/>
      <c r="K4531" s="19" t="n"/>
      <c r="L4531" s="19" t="n"/>
      <c r="M4531" s="21" t="n"/>
      <c r="N4531" s="22" t="n"/>
      <c r="O4531" s="24">
        <f>IF(A4531&lt;&gt;"عهدة","",SUMIFS($G$8:$G$5007,$B$8:$B$5007,B4531,$A$8:$A$5007,"مصروف",$I$8:$I$5007,"&lt;&gt;مرفوض"))</f>
        <v/>
      </c>
      <c r="P4531" s="25">
        <f>IF(A4531&lt;&gt;"عهدة","",N(F4531)-O4531)</f>
        <v/>
      </c>
      <c r="Q4531" s="26">
        <f>IF(A4531="","",IF(A4531="عهدة",IF(N(F4531)=0,"⚠ أدخل قيمة العهدة",IF(P4531&lt;0,"⛔ عجز / زيادة مصروفات "&amp;TEXT(-P4531,"#,##0"),IF(COUNTIFS($B$8:$B$5007,B4531,$A$8:$A$5007,"مصروف",$I$8:$I$5007,"&lt;&gt;مرفوض",$K$8:$K$5007,"&lt;&gt;نعم")&gt;0,"⚠ "&amp;COUNTIFS($B$8:$B$5007,B4531,$A$8:$A$5007,"مصروف",$I$8:$I$5007,"&lt;&gt;مرفوض",$K$8:$K$5007,"&lt;&gt;نعم")&amp;" مصروف غير مسوى",IF(L4531="تمت التسوية",IF(P4531=0,"✔ متوازنة وتمت التسوية","✔ تمت التسوية – متبقي "&amp;TEXT(P4531,"#,##0")),IF(P4531&gt;0,"متبقي "&amp;TEXT(P4531,"#,##0"),"✔ متوازنة"))))),IF(R4531=0,"⚠ أضف سطر عهدة أولًا",IF(OR(C4531="",N(G4531)=0),"⚠ أكمل التاريخ والقيمة",IF(S4531="","⚠ التاريخ خارج السنة المالية",IF(H4531="","⚠ اختر بند الموازنة",IF(I4531="مرفوض","✖ مرفوض من المدير",IF(I4531&lt;&gt;"موافق","⏳ بانتظار موافقة المدير",IF(K4531&lt;&gt;"نعم","⚠ غير مسوى مع الحسابات","✔ معتمد ومسوى")))))))))</f>
        <v/>
      </c>
      <c r="R4531">
        <f>N(R4530)+IF(A4531="عهدة",1,0)</f>
        <v/>
      </c>
      <c r="S4531">
        <f>IF(C4531="","",IF(AND(C4531&gt;=DATE(2026,9,1),C4531&lt;=DATE(2027,8,31)),(YEAR(C4531)-2026)*12+MONTH(C4531)-8,""))</f>
        <v/>
      </c>
      <c r="T4531">
        <f>IF(AND(A4531="مصروف",R4531&gt;0,I4531="موافق",S4531&lt;&gt;"",H4531&lt;&gt;""),N(G4531),0)</f>
        <v/>
      </c>
    </row>
    <row r="4532">
      <c r="A4532" s="19" t="n"/>
      <c r="B4532" s="20">
        <f>IF(A4532="","",IF(R4532=0,"⚠ أضف سطر عهدة أولًا","DMT-"&amp;TEXT(R4532,"000")))</f>
        <v/>
      </c>
      <c r="C4532" s="21" t="n"/>
      <c r="D4532" s="20">
        <f>IF(C4532="","",IF(S4532="","خارج السنة المالية",INDEX(القوائم!$D$2:$D$13,S4532)))</f>
        <v/>
      </c>
      <c r="E4532" s="22" t="n"/>
      <c r="F4532" s="23" t="n"/>
      <c r="G4532" s="23" t="n"/>
      <c r="H4532" s="22" t="n"/>
      <c r="I4532" s="19" t="n"/>
      <c r="J4532" s="21" t="n"/>
      <c r="K4532" s="19" t="n"/>
      <c r="L4532" s="19" t="n"/>
      <c r="M4532" s="21" t="n"/>
      <c r="N4532" s="22" t="n"/>
      <c r="O4532" s="24">
        <f>IF(A4532&lt;&gt;"عهدة","",SUMIFS($G$8:$G$5007,$B$8:$B$5007,B4532,$A$8:$A$5007,"مصروف",$I$8:$I$5007,"&lt;&gt;مرفوض"))</f>
        <v/>
      </c>
      <c r="P4532" s="25">
        <f>IF(A4532&lt;&gt;"عهدة","",N(F4532)-O4532)</f>
        <v/>
      </c>
      <c r="Q4532" s="26">
        <f>IF(A4532="","",IF(A4532="عهدة",IF(N(F4532)=0,"⚠ أدخل قيمة العهدة",IF(P4532&lt;0,"⛔ عجز / زيادة مصروفات "&amp;TEXT(-P4532,"#,##0"),IF(COUNTIFS($B$8:$B$5007,B4532,$A$8:$A$5007,"مصروف",$I$8:$I$5007,"&lt;&gt;مرفوض",$K$8:$K$5007,"&lt;&gt;نعم")&gt;0,"⚠ "&amp;COUNTIFS($B$8:$B$5007,B4532,$A$8:$A$5007,"مصروف",$I$8:$I$5007,"&lt;&gt;مرفوض",$K$8:$K$5007,"&lt;&gt;نعم")&amp;" مصروف غير مسوى",IF(L4532="تمت التسوية",IF(P4532=0,"✔ متوازنة وتمت التسوية","✔ تمت التسوية – متبقي "&amp;TEXT(P4532,"#,##0")),IF(P4532&gt;0,"متبقي "&amp;TEXT(P4532,"#,##0"),"✔ متوازنة"))))),IF(R4532=0,"⚠ أضف سطر عهدة أولًا",IF(OR(C4532="",N(G4532)=0),"⚠ أكمل التاريخ والقيمة",IF(S4532="","⚠ التاريخ خارج السنة المالية",IF(H4532="","⚠ اختر بند الموازنة",IF(I4532="مرفوض","✖ مرفوض من المدير",IF(I4532&lt;&gt;"موافق","⏳ بانتظار موافقة المدير",IF(K4532&lt;&gt;"نعم","⚠ غير مسوى مع الحسابات","✔ معتمد ومسوى")))))))))</f>
        <v/>
      </c>
      <c r="R4532">
        <f>N(R4531)+IF(A4532="عهدة",1,0)</f>
        <v/>
      </c>
      <c r="S4532">
        <f>IF(C4532="","",IF(AND(C4532&gt;=DATE(2026,9,1),C4532&lt;=DATE(2027,8,31)),(YEAR(C4532)-2026)*12+MONTH(C4532)-8,""))</f>
        <v/>
      </c>
      <c r="T4532">
        <f>IF(AND(A4532="مصروف",R4532&gt;0,I4532="موافق",S4532&lt;&gt;"",H4532&lt;&gt;""),N(G4532),0)</f>
        <v/>
      </c>
    </row>
    <row r="4533">
      <c r="A4533" s="19" t="n"/>
      <c r="B4533" s="20">
        <f>IF(A4533="","",IF(R4533=0,"⚠ أضف سطر عهدة أولًا","DMT-"&amp;TEXT(R4533,"000")))</f>
        <v/>
      </c>
      <c r="C4533" s="21" t="n"/>
      <c r="D4533" s="20">
        <f>IF(C4533="","",IF(S4533="","خارج السنة المالية",INDEX(القوائم!$D$2:$D$13,S4533)))</f>
        <v/>
      </c>
      <c r="E4533" s="22" t="n"/>
      <c r="F4533" s="23" t="n"/>
      <c r="G4533" s="23" t="n"/>
      <c r="H4533" s="22" t="n"/>
      <c r="I4533" s="19" t="n"/>
      <c r="J4533" s="21" t="n"/>
      <c r="K4533" s="19" t="n"/>
      <c r="L4533" s="19" t="n"/>
      <c r="M4533" s="21" t="n"/>
      <c r="N4533" s="22" t="n"/>
      <c r="O4533" s="24">
        <f>IF(A4533&lt;&gt;"عهدة","",SUMIFS($G$8:$G$5007,$B$8:$B$5007,B4533,$A$8:$A$5007,"مصروف",$I$8:$I$5007,"&lt;&gt;مرفوض"))</f>
        <v/>
      </c>
      <c r="P4533" s="25">
        <f>IF(A4533&lt;&gt;"عهدة","",N(F4533)-O4533)</f>
        <v/>
      </c>
      <c r="Q4533" s="26">
        <f>IF(A4533="","",IF(A4533="عهدة",IF(N(F4533)=0,"⚠ أدخل قيمة العهدة",IF(P4533&lt;0,"⛔ عجز / زيادة مصروفات "&amp;TEXT(-P4533,"#,##0"),IF(COUNTIFS($B$8:$B$5007,B4533,$A$8:$A$5007,"مصروف",$I$8:$I$5007,"&lt;&gt;مرفوض",$K$8:$K$5007,"&lt;&gt;نعم")&gt;0,"⚠ "&amp;COUNTIFS($B$8:$B$5007,B4533,$A$8:$A$5007,"مصروف",$I$8:$I$5007,"&lt;&gt;مرفوض",$K$8:$K$5007,"&lt;&gt;نعم")&amp;" مصروف غير مسوى",IF(L4533="تمت التسوية",IF(P4533=0,"✔ متوازنة وتمت التسوية","✔ تمت التسوية – متبقي "&amp;TEXT(P4533,"#,##0")),IF(P4533&gt;0,"متبقي "&amp;TEXT(P4533,"#,##0"),"✔ متوازنة"))))),IF(R4533=0,"⚠ أضف سطر عهدة أولًا",IF(OR(C4533="",N(G4533)=0),"⚠ أكمل التاريخ والقيمة",IF(S4533="","⚠ التاريخ خارج السنة المالية",IF(H4533="","⚠ اختر بند الموازنة",IF(I4533="مرفوض","✖ مرفوض من المدير",IF(I4533&lt;&gt;"موافق","⏳ بانتظار موافقة المدير",IF(K4533&lt;&gt;"نعم","⚠ غير مسوى مع الحسابات","✔ معتمد ومسوى")))))))))</f>
        <v/>
      </c>
      <c r="R4533">
        <f>N(R4532)+IF(A4533="عهدة",1,0)</f>
        <v/>
      </c>
      <c r="S4533">
        <f>IF(C4533="","",IF(AND(C4533&gt;=DATE(2026,9,1),C4533&lt;=DATE(2027,8,31)),(YEAR(C4533)-2026)*12+MONTH(C4533)-8,""))</f>
        <v/>
      </c>
      <c r="T4533">
        <f>IF(AND(A4533="مصروف",R4533&gt;0,I4533="موافق",S4533&lt;&gt;"",H4533&lt;&gt;""),N(G4533),0)</f>
        <v/>
      </c>
    </row>
    <row r="4534">
      <c r="A4534" s="19" t="n"/>
      <c r="B4534" s="20">
        <f>IF(A4534="","",IF(R4534=0,"⚠ أضف سطر عهدة أولًا","DMT-"&amp;TEXT(R4534,"000")))</f>
        <v/>
      </c>
      <c r="C4534" s="21" t="n"/>
      <c r="D4534" s="20">
        <f>IF(C4534="","",IF(S4534="","خارج السنة المالية",INDEX(القوائم!$D$2:$D$13,S4534)))</f>
        <v/>
      </c>
      <c r="E4534" s="22" t="n"/>
      <c r="F4534" s="23" t="n"/>
      <c r="G4534" s="23" t="n"/>
      <c r="H4534" s="22" t="n"/>
      <c r="I4534" s="19" t="n"/>
      <c r="J4534" s="21" t="n"/>
      <c r="K4534" s="19" t="n"/>
      <c r="L4534" s="19" t="n"/>
      <c r="M4534" s="21" t="n"/>
      <c r="N4534" s="22" t="n"/>
      <c r="O4534" s="24">
        <f>IF(A4534&lt;&gt;"عهدة","",SUMIFS($G$8:$G$5007,$B$8:$B$5007,B4534,$A$8:$A$5007,"مصروف",$I$8:$I$5007,"&lt;&gt;مرفوض"))</f>
        <v/>
      </c>
      <c r="P4534" s="25">
        <f>IF(A4534&lt;&gt;"عهدة","",N(F4534)-O4534)</f>
        <v/>
      </c>
      <c r="Q4534" s="26">
        <f>IF(A4534="","",IF(A4534="عهدة",IF(N(F4534)=0,"⚠ أدخل قيمة العهدة",IF(P4534&lt;0,"⛔ عجز / زيادة مصروفات "&amp;TEXT(-P4534,"#,##0"),IF(COUNTIFS($B$8:$B$5007,B4534,$A$8:$A$5007,"مصروف",$I$8:$I$5007,"&lt;&gt;مرفوض",$K$8:$K$5007,"&lt;&gt;نعم")&gt;0,"⚠ "&amp;COUNTIFS($B$8:$B$5007,B4534,$A$8:$A$5007,"مصروف",$I$8:$I$5007,"&lt;&gt;مرفوض",$K$8:$K$5007,"&lt;&gt;نعم")&amp;" مصروف غير مسوى",IF(L4534="تمت التسوية",IF(P4534=0,"✔ متوازنة وتمت التسوية","✔ تمت التسوية – متبقي "&amp;TEXT(P4534,"#,##0")),IF(P4534&gt;0,"متبقي "&amp;TEXT(P4534,"#,##0"),"✔ متوازنة"))))),IF(R4534=0,"⚠ أضف سطر عهدة أولًا",IF(OR(C4534="",N(G4534)=0),"⚠ أكمل التاريخ والقيمة",IF(S4534="","⚠ التاريخ خارج السنة المالية",IF(H4534="","⚠ اختر بند الموازنة",IF(I4534="مرفوض","✖ مرفوض من المدير",IF(I4534&lt;&gt;"موافق","⏳ بانتظار موافقة المدير",IF(K4534&lt;&gt;"نعم","⚠ غير مسوى مع الحسابات","✔ معتمد ومسوى")))))))))</f>
        <v/>
      </c>
      <c r="R4534">
        <f>N(R4533)+IF(A4534="عهدة",1,0)</f>
        <v/>
      </c>
      <c r="S4534">
        <f>IF(C4534="","",IF(AND(C4534&gt;=DATE(2026,9,1),C4534&lt;=DATE(2027,8,31)),(YEAR(C4534)-2026)*12+MONTH(C4534)-8,""))</f>
        <v/>
      </c>
      <c r="T4534">
        <f>IF(AND(A4534="مصروف",R4534&gt;0,I4534="موافق",S4534&lt;&gt;"",H4534&lt;&gt;""),N(G4534),0)</f>
        <v/>
      </c>
    </row>
    <row r="4535">
      <c r="A4535" s="19" t="n"/>
      <c r="B4535" s="20">
        <f>IF(A4535="","",IF(R4535=0,"⚠ أضف سطر عهدة أولًا","DMT-"&amp;TEXT(R4535,"000")))</f>
        <v/>
      </c>
      <c r="C4535" s="21" t="n"/>
      <c r="D4535" s="20">
        <f>IF(C4535="","",IF(S4535="","خارج السنة المالية",INDEX(القوائم!$D$2:$D$13,S4535)))</f>
        <v/>
      </c>
      <c r="E4535" s="22" t="n"/>
      <c r="F4535" s="23" t="n"/>
      <c r="G4535" s="23" t="n"/>
      <c r="H4535" s="22" t="n"/>
      <c r="I4535" s="19" t="n"/>
      <c r="J4535" s="21" t="n"/>
      <c r="K4535" s="19" t="n"/>
      <c r="L4535" s="19" t="n"/>
      <c r="M4535" s="21" t="n"/>
      <c r="N4535" s="22" t="n"/>
      <c r="O4535" s="24">
        <f>IF(A4535&lt;&gt;"عهدة","",SUMIFS($G$8:$G$5007,$B$8:$B$5007,B4535,$A$8:$A$5007,"مصروف",$I$8:$I$5007,"&lt;&gt;مرفوض"))</f>
        <v/>
      </c>
      <c r="P4535" s="25">
        <f>IF(A4535&lt;&gt;"عهدة","",N(F4535)-O4535)</f>
        <v/>
      </c>
      <c r="Q4535" s="26">
        <f>IF(A4535="","",IF(A4535="عهدة",IF(N(F4535)=0,"⚠ أدخل قيمة العهدة",IF(P4535&lt;0,"⛔ عجز / زيادة مصروفات "&amp;TEXT(-P4535,"#,##0"),IF(COUNTIFS($B$8:$B$5007,B4535,$A$8:$A$5007,"مصروف",$I$8:$I$5007,"&lt;&gt;مرفوض",$K$8:$K$5007,"&lt;&gt;نعم")&gt;0,"⚠ "&amp;COUNTIFS($B$8:$B$5007,B4535,$A$8:$A$5007,"مصروف",$I$8:$I$5007,"&lt;&gt;مرفوض",$K$8:$K$5007,"&lt;&gt;نعم")&amp;" مصروف غير مسوى",IF(L4535="تمت التسوية",IF(P4535=0,"✔ متوازنة وتمت التسوية","✔ تمت التسوية – متبقي "&amp;TEXT(P4535,"#,##0")),IF(P4535&gt;0,"متبقي "&amp;TEXT(P4535,"#,##0"),"✔ متوازنة"))))),IF(R4535=0,"⚠ أضف سطر عهدة أولًا",IF(OR(C4535="",N(G4535)=0),"⚠ أكمل التاريخ والقيمة",IF(S4535="","⚠ التاريخ خارج السنة المالية",IF(H4535="","⚠ اختر بند الموازنة",IF(I4535="مرفوض","✖ مرفوض من المدير",IF(I4535&lt;&gt;"موافق","⏳ بانتظار موافقة المدير",IF(K4535&lt;&gt;"نعم","⚠ غير مسوى مع الحسابات","✔ معتمد ومسوى")))))))))</f>
        <v/>
      </c>
      <c r="R4535">
        <f>N(R4534)+IF(A4535="عهدة",1,0)</f>
        <v/>
      </c>
      <c r="S4535">
        <f>IF(C4535="","",IF(AND(C4535&gt;=DATE(2026,9,1),C4535&lt;=DATE(2027,8,31)),(YEAR(C4535)-2026)*12+MONTH(C4535)-8,""))</f>
        <v/>
      </c>
      <c r="T4535">
        <f>IF(AND(A4535="مصروف",R4535&gt;0,I4535="موافق",S4535&lt;&gt;"",H4535&lt;&gt;""),N(G4535),0)</f>
        <v/>
      </c>
    </row>
    <row r="4536">
      <c r="A4536" s="19" t="n"/>
      <c r="B4536" s="20">
        <f>IF(A4536="","",IF(R4536=0,"⚠ أضف سطر عهدة أولًا","DMT-"&amp;TEXT(R4536,"000")))</f>
        <v/>
      </c>
      <c r="C4536" s="21" t="n"/>
      <c r="D4536" s="20">
        <f>IF(C4536="","",IF(S4536="","خارج السنة المالية",INDEX(القوائم!$D$2:$D$13,S4536)))</f>
        <v/>
      </c>
      <c r="E4536" s="22" t="n"/>
      <c r="F4536" s="23" t="n"/>
      <c r="G4536" s="23" t="n"/>
      <c r="H4536" s="22" t="n"/>
      <c r="I4536" s="19" t="n"/>
      <c r="J4536" s="21" t="n"/>
      <c r="K4536" s="19" t="n"/>
      <c r="L4536" s="19" t="n"/>
      <c r="M4536" s="21" t="n"/>
      <c r="N4536" s="22" t="n"/>
      <c r="O4536" s="24">
        <f>IF(A4536&lt;&gt;"عهدة","",SUMIFS($G$8:$G$5007,$B$8:$B$5007,B4536,$A$8:$A$5007,"مصروف",$I$8:$I$5007,"&lt;&gt;مرفوض"))</f>
        <v/>
      </c>
      <c r="P4536" s="25">
        <f>IF(A4536&lt;&gt;"عهدة","",N(F4536)-O4536)</f>
        <v/>
      </c>
      <c r="Q4536" s="26">
        <f>IF(A4536="","",IF(A4536="عهدة",IF(N(F4536)=0,"⚠ أدخل قيمة العهدة",IF(P4536&lt;0,"⛔ عجز / زيادة مصروفات "&amp;TEXT(-P4536,"#,##0"),IF(COUNTIFS($B$8:$B$5007,B4536,$A$8:$A$5007,"مصروف",$I$8:$I$5007,"&lt;&gt;مرفوض",$K$8:$K$5007,"&lt;&gt;نعم")&gt;0,"⚠ "&amp;COUNTIFS($B$8:$B$5007,B4536,$A$8:$A$5007,"مصروف",$I$8:$I$5007,"&lt;&gt;مرفوض",$K$8:$K$5007,"&lt;&gt;نعم")&amp;" مصروف غير مسوى",IF(L4536="تمت التسوية",IF(P4536=0,"✔ متوازنة وتمت التسوية","✔ تمت التسوية – متبقي "&amp;TEXT(P4536,"#,##0")),IF(P4536&gt;0,"متبقي "&amp;TEXT(P4536,"#,##0"),"✔ متوازنة"))))),IF(R4536=0,"⚠ أضف سطر عهدة أولًا",IF(OR(C4536="",N(G4536)=0),"⚠ أكمل التاريخ والقيمة",IF(S4536="","⚠ التاريخ خارج السنة المالية",IF(H4536="","⚠ اختر بند الموازنة",IF(I4536="مرفوض","✖ مرفوض من المدير",IF(I4536&lt;&gt;"موافق","⏳ بانتظار موافقة المدير",IF(K4536&lt;&gt;"نعم","⚠ غير مسوى مع الحسابات","✔ معتمد ومسوى")))))))))</f>
        <v/>
      </c>
      <c r="R4536">
        <f>N(R4535)+IF(A4536="عهدة",1,0)</f>
        <v/>
      </c>
      <c r="S4536">
        <f>IF(C4536="","",IF(AND(C4536&gt;=DATE(2026,9,1),C4536&lt;=DATE(2027,8,31)),(YEAR(C4536)-2026)*12+MONTH(C4536)-8,""))</f>
        <v/>
      </c>
      <c r="T4536">
        <f>IF(AND(A4536="مصروف",R4536&gt;0,I4536="موافق",S4536&lt;&gt;"",H4536&lt;&gt;""),N(G4536),0)</f>
        <v/>
      </c>
    </row>
    <row r="4537">
      <c r="A4537" s="19" t="n"/>
      <c r="B4537" s="20">
        <f>IF(A4537="","",IF(R4537=0,"⚠ أضف سطر عهدة أولًا","DMT-"&amp;TEXT(R4537,"000")))</f>
        <v/>
      </c>
      <c r="C4537" s="21" t="n"/>
      <c r="D4537" s="20">
        <f>IF(C4537="","",IF(S4537="","خارج السنة المالية",INDEX(القوائم!$D$2:$D$13,S4537)))</f>
        <v/>
      </c>
      <c r="E4537" s="22" t="n"/>
      <c r="F4537" s="23" t="n"/>
      <c r="G4537" s="23" t="n"/>
      <c r="H4537" s="22" t="n"/>
      <c r="I4537" s="19" t="n"/>
      <c r="J4537" s="21" t="n"/>
      <c r="K4537" s="19" t="n"/>
      <c r="L4537" s="19" t="n"/>
      <c r="M4537" s="21" t="n"/>
      <c r="N4537" s="22" t="n"/>
      <c r="O4537" s="24">
        <f>IF(A4537&lt;&gt;"عهدة","",SUMIFS($G$8:$G$5007,$B$8:$B$5007,B4537,$A$8:$A$5007,"مصروف",$I$8:$I$5007,"&lt;&gt;مرفوض"))</f>
        <v/>
      </c>
      <c r="P4537" s="25">
        <f>IF(A4537&lt;&gt;"عهدة","",N(F4537)-O4537)</f>
        <v/>
      </c>
      <c r="Q4537" s="26">
        <f>IF(A4537="","",IF(A4537="عهدة",IF(N(F4537)=0,"⚠ أدخل قيمة العهدة",IF(P4537&lt;0,"⛔ عجز / زيادة مصروفات "&amp;TEXT(-P4537,"#,##0"),IF(COUNTIFS($B$8:$B$5007,B4537,$A$8:$A$5007,"مصروف",$I$8:$I$5007,"&lt;&gt;مرفوض",$K$8:$K$5007,"&lt;&gt;نعم")&gt;0,"⚠ "&amp;COUNTIFS($B$8:$B$5007,B4537,$A$8:$A$5007,"مصروف",$I$8:$I$5007,"&lt;&gt;مرفوض",$K$8:$K$5007,"&lt;&gt;نعم")&amp;" مصروف غير مسوى",IF(L4537="تمت التسوية",IF(P4537=0,"✔ متوازنة وتمت التسوية","✔ تمت التسوية – متبقي "&amp;TEXT(P4537,"#,##0")),IF(P4537&gt;0,"متبقي "&amp;TEXT(P4537,"#,##0"),"✔ متوازنة"))))),IF(R4537=0,"⚠ أضف سطر عهدة أولًا",IF(OR(C4537="",N(G4537)=0),"⚠ أكمل التاريخ والقيمة",IF(S4537="","⚠ التاريخ خارج السنة المالية",IF(H4537="","⚠ اختر بند الموازنة",IF(I4537="مرفوض","✖ مرفوض من المدير",IF(I4537&lt;&gt;"موافق","⏳ بانتظار موافقة المدير",IF(K4537&lt;&gt;"نعم","⚠ غير مسوى مع الحسابات","✔ معتمد ومسوى")))))))))</f>
        <v/>
      </c>
      <c r="R4537">
        <f>N(R4536)+IF(A4537="عهدة",1,0)</f>
        <v/>
      </c>
      <c r="S4537">
        <f>IF(C4537="","",IF(AND(C4537&gt;=DATE(2026,9,1),C4537&lt;=DATE(2027,8,31)),(YEAR(C4537)-2026)*12+MONTH(C4537)-8,""))</f>
        <v/>
      </c>
      <c r="T4537">
        <f>IF(AND(A4537="مصروف",R4537&gt;0,I4537="موافق",S4537&lt;&gt;"",H4537&lt;&gt;""),N(G4537),0)</f>
        <v/>
      </c>
    </row>
    <row r="4538">
      <c r="A4538" s="19" t="n"/>
      <c r="B4538" s="20">
        <f>IF(A4538="","",IF(R4538=0,"⚠ أضف سطر عهدة أولًا","DMT-"&amp;TEXT(R4538,"000")))</f>
        <v/>
      </c>
      <c r="C4538" s="21" t="n"/>
      <c r="D4538" s="20">
        <f>IF(C4538="","",IF(S4538="","خارج السنة المالية",INDEX(القوائم!$D$2:$D$13,S4538)))</f>
        <v/>
      </c>
      <c r="E4538" s="22" t="n"/>
      <c r="F4538" s="23" t="n"/>
      <c r="G4538" s="23" t="n"/>
      <c r="H4538" s="22" t="n"/>
      <c r="I4538" s="19" t="n"/>
      <c r="J4538" s="21" t="n"/>
      <c r="K4538" s="19" t="n"/>
      <c r="L4538" s="19" t="n"/>
      <c r="M4538" s="21" t="n"/>
      <c r="N4538" s="22" t="n"/>
      <c r="O4538" s="24">
        <f>IF(A4538&lt;&gt;"عهدة","",SUMIFS($G$8:$G$5007,$B$8:$B$5007,B4538,$A$8:$A$5007,"مصروف",$I$8:$I$5007,"&lt;&gt;مرفوض"))</f>
        <v/>
      </c>
      <c r="P4538" s="25">
        <f>IF(A4538&lt;&gt;"عهدة","",N(F4538)-O4538)</f>
        <v/>
      </c>
      <c r="Q4538" s="26">
        <f>IF(A4538="","",IF(A4538="عهدة",IF(N(F4538)=0,"⚠ أدخل قيمة العهدة",IF(P4538&lt;0,"⛔ عجز / زيادة مصروفات "&amp;TEXT(-P4538,"#,##0"),IF(COUNTIFS($B$8:$B$5007,B4538,$A$8:$A$5007,"مصروف",$I$8:$I$5007,"&lt;&gt;مرفوض",$K$8:$K$5007,"&lt;&gt;نعم")&gt;0,"⚠ "&amp;COUNTIFS($B$8:$B$5007,B4538,$A$8:$A$5007,"مصروف",$I$8:$I$5007,"&lt;&gt;مرفوض",$K$8:$K$5007,"&lt;&gt;نعم")&amp;" مصروف غير مسوى",IF(L4538="تمت التسوية",IF(P4538=0,"✔ متوازنة وتمت التسوية","✔ تمت التسوية – متبقي "&amp;TEXT(P4538,"#,##0")),IF(P4538&gt;0,"متبقي "&amp;TEXT(P4538,"#,##0"),"✔ متوازنة"))))),IF(R4538=0,"⚠ أضف سطر عهدة أولًا",IF(OR(C4538="",N(G4538)=0),"⚠ أكمل التاريخ والقيمة",IF(S4538="","⚠ التاريخ خارج السنة المالية",IF(H4538="","⚠ اختر بند الموازنة",IF(I4538="مرفوض","✖ مرفوض من المدير",IF(I4538&lt;&gt;"موافق","⏳ بانتظار موافقة المدير",IF(K4538&lt;&gt;"نعم","⚠ غير مسوى مع الحسابات","✔ معتمد ومسوى")))))))))</f>
        <v/>
      </c>
      <c r="R4538">
        <f>N(R4537)+IF(A4538="عهدة",1,0)</f>
        <v/>
      </c>
      <c r="S4538">
        <f>IF(C4538="","",IF(AND(C4538&gt;=DATE(2026,9,1),C4538&lt;=DATE(2027,8,31)),(YEAR(C4538)-2026)*12+MONTH(C4538)-8,""))</f>
        <v/>
      </c>
      <c r="T4538">
        <f>IF(AND(A4538="مصروف",R4538&gt;0,I4538="موافق",S4538&lt;&gt;"",H4538&lt;&gt;""),N(G4538),0)</f>
        <v/>
      </c>
    </row>
    <row r="4539">
      <c r="A4539" s="19" t="n"/>
      <c r="B4539" s="20">
        <f>IF(A4539="","",IF(R4539=0,"⚠ أضف سطر عهدة أولًا","DMT-"&amp;TEXT(R4539,"000")))</f>
        <v/>
      </c>
      <c r="C4539" s="21" t="n"/>
      <c r="D4539" s="20">
        <f>IF(C4539="","",IF(S4539="","خارج السنة المالية",INDEX(القوائم!$D$2:$D$13,S4539)))</f>
        <v/>
      </c>
      <c r="E4539" s="22" t="n"/>
      <c r="F4539" s="23" t="n"/>
      <c r="G4539" s="23" t="n"/>
      <c r="H4539" s="22" t="n"/>
      <c r="I4539" s="19" t="n"/>
      <c r="J4539" s="21" t="n"/>
      <c r="K4539" s="19" t="n"/>
      <c r="L4539" s="19" t="n"/>
      <c r="M4539" s="21" t="n"/>
      <c r="N4539" s="22" t="n"/>
      <c r="O4539" s="24">
        <f>IF(A4539&lt;&gt;"عهدة","",SUMIFS($G$8:$G$5007,$B$8:$B$5007,B4539,$A$8:$A$5007,"مصروف",$I$8:$I$5007,"&lt;&gt;مرفوض"))</f>
        <v/>
      </c>
      <c r="P4539" s="25">
        <f>IF(A4539&lt;&gt;"عهدة","",N(F4539)-O4539)</f>
        <v/>
      </c>
      <c r="Q4539" s="26">
        <f>IF(A4539="","",IF(A4539="عهدة",IF(N(F4539)=0,"⚠ أدخل قيمة العهدة",IF(P4539&lt;0,"⛔ عجز / زيادة مصروفات "&amp;TEXT(-P4539,"#,##0"),IF(COUNTIFS($B$8:$B$5007,B4539,$A$8:$A$5007,"مصروف",$I$8:$I$5007,"&lt;&gt;مرفوض",$K$8:$K$5007,"&lt;&gt;نعم")&gt;0,"⚠ "&amp;COUNTIFS($B$8:$B$5007,B4539,$A$8:$A$5007,"مصروف",$I$8:$I$5007,"&lt;&gt;مرفوض",$K$8:$K$5007,"&lt;&gt;نعم")&amp;" مصروف غير مسوى",IF(L4539="تمت التسوية",IF(P4539=0,"✔ متوازنة وتمت التسوية","✔ تمت التسوية – متبقي "&amp;TEXT(P4539,"#,##0")),IF(P4539&gt;0,"متبقي "&amp;TEXT(P4539,"#,##0"),"✔ متوازنة"))))),IF(R4539=0,"⚠ أضف سطر عهدة أولًا",IF(OR(C4539="",N(G4539)=0),"⚠ أكمل التاريخ والقيمة",IF(S4539="","⚠ التاريخ خارج السنة المالية",IF(H4539="","⚠ اختر بند الموازنة",IF(I4539="مرفوض","✖ مرفوض من المدير",IF(I4539&lt;&gt;"موافق","⏳ بانتظار موافقة المدير",IF(K4539&lt;&gt;"نعم","⚠ غير مسوى مع الحسابات","✔ معتمد ومسوى")))))))))</f>
        <v/>
      </c>
      <c r="R4539">
        <f>N(R4538)+IF(A4539="عهدة",1,0)</f>
        <v/>
      </c>
      <c r="S4539">
        <f>IF(C4539="","",IF(AND(C4539&gt;=DATE(2026,9,1),C4539&lt;=DATE(2027,8,31)),(YEAR(C4539)-2026)*12+MONTH(C4539)-8,""))</f>
        <v/>
      </c>
      <c r="T4539">
        <f>IF(AND(A4539="مصروف",R4539&gt;0,I4539="موافق",S4539&lt;&gt;"",H4539&lt;&gt;""),N(G4539),0)</f>
        <v/>
      </c>
    </row>
    <row r="4540">
      <c r="A4540" s="19" t="n"/>
      <c r="B4540" s="20">
        <f>IF(A4540="","",IF(R4540=0,"⚠ أضف سطر عهدة أولًا","DMT-"&amp;TEXT(R4540,"000")))</f>
        <v/>
      </c>
      <c r="C4540" s="21" t="n"/>
      <c r="D4540" s="20">
        <f>IF(C4540="","",IF(S4540="","خارج السنة المالية",INDEX(القوائم!$D$2:$D$13,S4540)))</f>
        <v/>
      </c>
      <c r="E4540" s="22" t="n"/>
      <c r="F4540" s="23" t="n"/>
      <c r="G4540" s="23" t="n"/>
      <c r="H4540" s="22" t="n"/>
      <c r="I4540" s="19" t="n"/>
      <c r="J4540" s="21" t="n"/>
      <c r="K4540" s="19" t="n"/>
      <c r="L4540" s="19" t="n"/>
      <c r="M4540" s="21" t="n"/>
      <c r="N4540" s="22" t="n"/>
      <c r="O4540" s="24">
        <f>IF(A4540&lt;&gt;"عهدة","",SUMIFS($G$8:$G$5007,$B$8:$B$5007,B4540,$A$8:$A$5007,"مصروف",$I$8:$I$5007,"&lt;&gt;مرفوض"))</f>
        <v/>
      </c>
      <c r="P4540" s="25">
        <f>IF(A4540&lt;&gt;"عهدة","",N(F4540)-O4540)</f>
        <v/>
      </c>
      <c r="Q4540" s="26">
        <f>IF(A4540="","",IF(A4540="عهدة",IF(N(F4540)=0,"⚠ أدخل قيمة العهدة",IF(P4540&lt;0,"⛔ عجز / زيادة مصروفات "&amp;TEXT(-P4540,"#,##0"),IF(COUNTIFS($B$8:$B$5007,B4540,$A$8:$A$5007,"مصروف",$I$8:$I$5007,"&lt;&gt;مرفوض",$K$8:$K$5007,"&lt;&gt;نعم")&gt;0,"⚠ "&amp;COUNTIFS($B$8:$B$5007,B4540,$A$8:$A$5007,"مصروف",$I$8:$I$5007,"&lt;&gt;مرفوض",$K$8:$K$5007,"&lt;&gt;نعم")&amp;" مصروف غير مسوى",IF(L4540="تمت التسوية",IF(P4540=0,"✔ متوازنة وتمت التسوية","✔ تمت التسوية – متبقي "&amp;TEXT(P4540,"#,##0")),IF(P4540&gt;0,"متبقي "&amp;TEXT(P4540,"#,##0"),"✔ متوازنة"))))),IF(R4540=0,"⚠ أضف سطر عهدة أولًا",IF(OR(C4540="",N(G4540)=0),"⚠ أكمل التاريخ والقيمة",IF(S4540="","⚠ التاريخ خارج السنة المالية",IF(H4540="","⚠ اختر بند الموازنة",IF(I4540="مرفوض","✖ مرفوض من المدير",IF(I4540&lt;&gt;"موافق","⏳ بانتظار موافقة المدير",IF(K4540&lt;&gt;"نعم","⚠ غير مسوى مع الحسابات","✔ معتمد ومسوى")))))))))</f>
        <v/>
      </c>
      <c r="R4540">
        <f>N(R4539)+IF(A4540="عهدة",1,0)</f>
        <v/>
      </c>
      <c r="S4540">
        <f>IF(C4540="","",IF(AND(C4540&gt;=DATE(2026,9,1),C4540&lt;=DATE(2027,8,31)),(YEAR(C4540)-2026)*12+MONTH(C4540)-8,""))</f>
        <v/>
      </c>
      <c r="T4540">
        <f>IF(AND(A4540="مصروف",R4540&gt;0,I4540="موافق",S4540&lt;&gt;"",H4540&lt;&gt;""),N(G4540),0)</f>
        <v/>
      </c>
    </row>
    <row r="4541">
      <c r="A4541" s="19" t="n"/>
      <c r="B4541" s="20">
        <f>IF(A4541="","",IF(R4541=0,"⚠ أضف سطر عهدة أولًا","DMT-"&amp;TEXT(R4541,"000")))</f>
        <v/>
      </c>
      <c r="C4541" s="21" t="n"/>
      <c r="D4541" s="20">
        <f>IF(C4541="","",IF(S4541="","خارج السنة المالية",INDEX(القوائم!$D$2:$D$13,S4541)))</f>
        <v/>
      </c>
      <c r="E4541" s="22" t="n"/>
      <c r="F4541" s="23" t="n"/>
      <c r="G4541" s="23" t="n"/>
      <c r="H4541" s="22" t="n"/>
      <c r="I4541" s="19" t="n"/>
      <c r="J4541" s="21" t="n"/>
      <c r="K4541" s="19" t="n"/>
      <c r="L4541" s="19" t="n"/>
      <c r="M4541" s="21" t="n"/>
      <c r="N4541" s="22" t="n"/>
      <c r="O4541" s="24">
        <f>IF(A4541&lt;&gt;"عهدة","",SUMIFS($G$8:$G$5007,$B$8:$B$5007,B4541,$A$8:$A$5007,"مصروف",$I$8:$I$5007,"&lt;&gt;مرفوض"))</f>
        <v/>
      </c>
      <c r="P4541" s="25">
        <f>IF(A4541&lt;&gt;"عهدة","",N(F4541)-O4541)</f>
        <v/>
      </c>
      <c r="Q4541" s="26">
        <f>IF(A4541="","",IF(A4541="عهدة",IF(N(F4541)=0,"⚠ أدخل قيمة العهدة",IF(P4541&lt;0,"⛔ عجز / زيادة مصروفات "&amp;TEXT(-P4541,"#,##0"),IF(COUNTIFS($B$8:$B$5007,B4541,$A$8:$A$5007,"مصروف",$I$8:$I$5007,"&lt;&gt;مرفوض",$K$8:$K$5007,"&lt;&gt;نعم")&gt;0,"⚠ "&amp;COUNTIFS($B$8:$B$5007,B4541,$A$8:$A$5007,"مصروف",$I$8:$I$5007,"&lt;&gt;مرفوض",$K$8:$K$5007,"&lt;&gt;نعم")&amp;" مصروف غير مسوى",IF(L4541="تمت التسوية",IF(P4541=0,"✔ متوازنة وتمت التسوية","✔ تمت التسوية – متبقي "&amp;TEXT(P4541,"#,##0")),IF(P4541&gt;0,"متبقي "&amp;TEXT(P4541,"#,##0"),"✔ متوازنة"))))),IF(R4541=0,"⚠ أضف سطر عهدة أولًا",IF(OR(C4541="",N(G4541)=0),"⚠ أكمل التاريخ والقيمة",IF(S4541="","⚠ التاريخ خارج السنة المالية",IF(H4541="","⚠ اختر بند الموازنة",IF(I4541="مرفوض","✖ مرفوض من المدير",IF(I4541&lt;&gt;"موافق","⏳ بانتظار موافقة المدير",IF(K4541&lt;&gt;"نعم","⚠ غير مسوى مع الحسابات","✔ معتمد ومسوى")))))))))</f>
        <v/>
      </c>
      <c r="R4541">
        <f>N(R4540)+IF(A4541="عهدة",1,0)</f>
        <v/>
      </c>
      <c r="S4541">
        <f>IF(C4541="","",IF(AND(C4541&gt;=DATE(2026,9,1),C4541&lt;=DATE(2027,8,31)),(YEAR(C4541)-2026)*12+MONTH(C4541)-8,""))</f>
        <v/>
      </c>
      <c r="T4541">
        <f>IF(AND(A4541="مصروف",R4541&gt;0,I4541="موافق",S4541&lt;&gt;"",H4541&lt;&gt;""),N(G4541),0)</f>
        <v/>
      </c>
    </row>
    <row r="4542">
      <c r="A4542" s="19" t="n"/>
      <c r="B4542" s="20">
        <f>IF(A4542="","",IF(R4542=0,"⚠ أضف سطر عهدة أولًا","DMT-"&amp;TEXT(R4542,"000")))</f>
        <v/>
      </c>
      <c r="C4542" s="21" t="n"/>
      <c r="D4542" s="20">
        <f>IF(C4542="","",IF(S4542="","خارج السنة المالية",INDEX(القوائم!$D$2:$D$13,S4542)))</f>
        <v/>
      </c>
      <c r="E4542" s="22" t="n"/>
      <c r="F4542" s="23" t="n"/>
      <c r="G4542" s="23" t="n"/>
      <c r="H4542" s="22" t="n"/>
      <c r="I4542" s="19" t="n"/>
      <c r="J4542" s="21" t="n"/>
      <c r="K4542" s="19" t="n"/>
      <c r="L4542" s="19" t="n"/>
      <c r="M4542" s="21" t="n"/>
      <c r="N4542" s="22" t="n"/>
      <c r="O4542" s="24">
        <f>IF(A4542&lt;&gt;"عهدة","",SUMIFS($G$8:$G$5007,$B$8:$B$5007,B4542,$A$8:$A$5007,"مصروف",$I$8:$I$5007,"&lt;&gt;مرفوض"))</f>
        <v/>
      </c>
      <c r="P4542" s="25">
        <f>IF(A4542&lt;&gt;"عهدة","",N(F4542)-O4542)</f>
        <v/>
      </c>
      <c r="Q4542" s="26">
        <f>IF(A4542="","",IF(A4542="عهدة",IF(N(F4542)=0,"⚠ أدخل قيمة العهدة",IF(P4542&lt;0,"⛔ عجز / زيادة مصروفات "&amp;TEXT(-P4542,"#,##0"),IF(COUNTIFS($B$8:$B$5007,B4542,$A$8:$A$5007,"مصروف",$I$8:$I$5007,"&lt;&gt;مرفوض",$K$8:$K$5007,"&lt;&gt;نعم")&gt;0,"⚠ "&amp;COUNTIFS($B$8:$B$5007,B4542,$A$8:$A$5007,"مصروف",$I$8:$I$5007,"&lt;&gt;مرفوض",$K$8:$K$5007,"&lt;&gt;نعم")&amp;" مصروف غير مسوى",IF(L4542="تمت التسوية",IF(P4542=0,"✔ متوازنة وتمت التسوية","✔ تمت التسوية – متبقي "&amp;TEXT(P4542,"#,##0")),IF(P4542&gt;0,"متبقي "&amp;TEXT(P4542,"#,##0"),"✔ متوازنة"))))),IF(R4542=0,"⚠ أضف سطر عهدة أولًا",IF(OR(C4542="",N(G4542)=0),"⚠ أكمل التاريخ والقيمة",IF(S4542="","⚠ التاريخ خارج السنة المالية",IF(H4542="","⚠ اختر بند الموازنة",IF(I4542="مرفوض","✖ مرفوض من المدير",IF(I4542&lt;&gt;"موافق","⏳ بانتظار موافقة المدير",IF(K4542&lt;&gt;"نعم","⚠ غير مسوى مع الحسابات","✔ معتمد ومسوى")))))))))</f>
        <v/>
      </c>
      <c r="R4542">
        <f>N(R4541)+IF(A4542="عهدة",1,0)</f>
        <v/>
      </c>
      <c r="S4542">
        <f>IF(C4542="","",IF(AND(C4542&gt;=DATE(2026,9,1),C4542&lt;=DATE(2027,8,31)),(YEAR(C4542)-2026)*12+MONTH(C4542)-8,""))</f>
        <v/>
      </c>
      <c r="T4542">
        <f>IF(AND(A4542="مصروف",R4542&gt;0,I4542="موافق",S4542&lt;&gt;"",H4542&lt;&gt;""),N(G4542),0)</f>
        <v/>
      </c>
    </row>
    <row r="4543">
      <c r="A4543" s="19" t="n"/>
      <c r="B4543" s="20">
        <f>IF(A4543="","",IF(R4543=0,"⚠ أضف سطر عهدة أولًا","DMT-"&amp;TEXT(R4543,"000")))</f>
        <v/>
      </c>
      <c r="C4543" s="21" t="n"/>
      <c r="D4543" s="20">
        <f>IF(C4543="","",IF(S4543="","خارج السنة المالية",INDEX(القوائم!$D$2:$D$13,S4543)))</f>
        <v/>
      </c>
      <c r="E4543" s="22" t="n"/>
      <c r="F4543" s="23" t="n"/>
      <c r="G4543" s="23" t="n"/>
      <c r="H4543" s="22" t="n"/>
      <c r="I4543" s="19" t="n"/>
      <c r="J4543" s="21" t="n"/>
      <c r="K4543" s="19" t="n"/>
      <c r="L4543" s="19" t="n"/>
      <c r="M4543" s="21" t="n"/>
      <c r="N4543" s="22" t="n"/>
      <c r="O4543" s="24">
        <f>IF(A4543&lt;&gt;"عهدة","",SUMIFS($G$8:$G$5007,$B$8:$B$5007,B4543,$A$8:$A$5007,"مصروف",$I$8:$I$5007,"&lt;&gt;مرفوض"))</f>
        <v/>
      </c>
      <c r="P4543" s="25">
        <f>IF(A4543&lt;&gt;"عهدة","",N(F4543)-O4543)</f>
        <v/>
      </c>
      <c r="Q4543" s="26">
        <f>IF(A4543="","",IF(A4543="عهدة",IF(N(F4543)=0,"⚠ أدخل قيمة العهدة",IF(P4543&lt;0,"⛔ عجز / زيادة مصروفات "&amp;TEXT(-P4543,"#,##0"),IF(COUNTIFS($B$8:$B$5007,B4543,$A$8:$A$5007,"مصروف",$I$8:$I$5007,"&lt;&gt;مرفوض",$K$8:$K$5007,"&lt;&gt;نعم")&gt;0,"⚠ "&amp;COUNTIFS($B$8:$B$5007,B4543,$A$8:$A$5007,"مصروف",$I$8:$I$5007,"&lt;&gt;مرفوض",$K$8:$K$5007,"&lt;&gt;نعم")&amp;" مصروف غير مسوى",IF(L4543="تمت التسوية",IF(P4543=0,"✔ متوازنة وتمت التسوية","✔ تمت التسوية – متبقي "&amp;TEXT(P4543,"#,##0")),IF(P4543&gt;0,"متبقي "&amp;TEXT(P4543,"#,##0"),"✔ متوازنة"))))),IF(R4543=0,"⚠ أضف سطر عهدة أولًا",IF(OR(C4543="",N(G4543)=0),"⚠ أكمل التاريخ والقيمة",IF(S4543="","⚠ التاريخ خارج السنة المالية",IF(H4543="","⚠ اختر بند الموازنة",IF(I4543="مرفوض","✖ مرفوض من المدير",IF(I4543&lt;&gt;"موافق","⏳ بانتظار موافقة المدير",IF(K4543&lt;&gt;"نعم","⚠ غير مسوى مع الحسابات","✔ معتمد ومسوى")))))))))</f>
        <v/>
      </c>
      <c r="R4543">
        <f>N(R4542)+IF(A4543="عهدة",1,0)</f>
        <v/>
      </c>
      <c r="S4543">
        <f>IF(C4543="","",IF(AND(C4543&gt;=DATE(2026,9,1),C4543&lt;=DATE(2027,8,31)),(YEAR(C4543)-2026)*12+MONTH(C4543)-8,""))</f>
        <v/>
      </c>
      <c r="T4543">
        <f>IF(AND(A4543="مصروف",R4543&gt;0,I4543="موافق",S4543&lt;&gt;"",H4543&lt;&gt;""),N(G4543),0)</f>
        <v/>
      </c>
    </row>
    <row r="4544">
      <c r="A4544" s="19" t="n"/>
      <c r="B4544" s="20">
        <f>IF(A4544="","",IF(R4544=0,"⚠ أضف سطر عهدة أولًا","DMT-"&amp;TEXT(R4544,"000")))</f>
        <v/>
      </c>
      <c r="C4544" s="21" t="n"/>
      <c r="D4544" s="20">
        <f>IF(C4544="","",IF(S4544="","خارج السنة المالية",INDEX(القوائم!$D$2:$D$13,S4544)))</f>
        <v/>
      </c>
      <c r="E4544" s="22" t="n"/>
      <c r="F4544" s="23" t="n"/>
      <c r="G4544" s="23" t="n"/>
      <c r="H4544" s="22" t="n"/>
      <c r="I4544" s="19" t="n"/>
      <c r="J4544" s="21" t="n"/>
      <c r="K4544" s="19" t="n"/>
      <c r="L4544" s="19" t="n"/>
      <c r="M4544" s="21" t="n"/>
      <c r="N4544" s="22" t="n"/>
      <c r="O4544" s="24">
        <f>IF(A4544&lt;&gt;"عهدة","",SUMIFS($G$8:$G$5007,$B$8:$B$5007,B4544,$A$8:$A$5007,"مصروف",$I$8:$I$5007,"&lt;&gt;مرفوض"))</f>
        <v/>
      </c>
      <c r="P4544" s="25">
        <f>IF(A4544&lt;&gt;"عهدة","",N(F4544)-O4544)</f>
        <v/>
      </c>
      <c r="Q4544" s="26">
        <f>IF(A4544="","",IF(A4544="عهدة",IF(N(F4544)=0,"⚠ أدخل قيمة العهدة",IF(P4544&lt;0,"⛔ عجز / زيادة مصروفات "&amp;TEXT(-P4544,"#,##0"),IF(COUNTIFS($B$8:$B$5007,B4544,$A$8:$A$5007,"مصروف",$I$8:$I$5007,"&lt;&gt;مرفوض",$K$8:$K$5007,"&lt;&gt;نعم")&gt;0,"⚠ "&amp;COUNTIFS($B$8:$B$5007,B4544,$A$8:$A$5007,"مصروف",$I$8:$I$5007,"&lt;&gt;مرفوض",$K$8:$K$5007,"&lt;&gt;نعم")&amp;" مصروف غير مسوى",IF(L4544="تمت التسوية",IF(P4544=0,"✔ متوازنة وتمت التسوية","✔ تمت التسوية – متبقي "&amp;TEXT(P4544,"#,##0")),IF(P4544&gt;0,"متبقي "&amp;TEXT(P4544,"#,##0"),"✔ متوازنة"))))),IF(R4544=0,"⚠ أضف سطر عهدة أولًا",IF(OR(C4544="",N(G4544)=0),"⚠ أكمل التاريخ والقيمة",IF(S4544="","⚠ التاريخ خارج السنة المالية",IF(H4544="","⚠ اختر بند الموازنة",IF(I4544="مرفوض","✖ مرفوض من المدير",IF(I4544&lt;&gt;"موافق","⏳ بانتظار موافقة المدير",IF(K4544&lt;&gt;"نعم","⚠ غير مسوى مع الحسابات","✔ معتمد ومسوى")))))))))</f>
        <v/>
      </c>
      <c r="R4544">
        <f>N(R4543)+IF(A4544="عهدة",1,0)</f>
        <v/>
      </c>
      <c r="S4544">
        <f>IF(C4544="","",IF(AND(C4544&gt;=DATE(2026,9,1),C4544&lt;=DATE(2027,8,31)),(YEAR(C4544)-2026)*12+MONTH(C4544)-8,""))</f>
        <v/>
      </c>
      <c r="T4544">
        <f>IF(AND(A4544="مصروف",R4544&gt;0,I4544="موافق",S4544&lt;&gt;"",H4544&lt;&gt;""),N(G4544),0)</f>
        <v/>
      </c>
    </row>
    <row r="4545">
      <c r="A4545" s="19" t="n"/>
      <c r="B4545" s="20">
        <f>IF(A4545="","",IF(R4545=0,"⚠ أضف سطر عهدة أولًا","DMT-"&amp;TEXT(R4545,"000")))</f>
        <v/>
      </c>
      <c r="C4545" s="21" t="n"/>
      <c r="D4545" s="20">
        <f>IF(C4545="","",IF(S4545="","خارج السنة المالية",INDEX(القوائم!$D$2:$D$13,S4545)))</f>
        <v/>
      </c>
      <c r="E4545" s="22" t="n"/>
      <c r="F4545" s="23" t="n"/>
      <c r="G4545" s="23" t="n"/>
      <c r="H4545" s="22" t="n"/>
      <c r="I4545" s="19" t="n"/>
      <c r="J4545" s="21" t="n"/>
      <c r="K4545" s="19" t="n"/>
      <c r="L4545" s="19" t="n"/>
      <c r="M4545" s="21" t="n"/>
      <c r="N4545" s="22" t="n"/>
      <c r="O4545" s="24">
        <f>IF(A4545&lt;&gt;"عهدة","",SUMIFS($G$8:$G$5007,$B$8:$B$5007,B4545,$A$8:$A$5007,"مصروف",$I$8:$I$5007,"&lt;&gt;مرفوض"))</f>
        <v/>
      </c>
      <c r="P4545" s="25">
        <f>IF(A4545&lt;&gt;"عهدة","",N(F4545)-O4545)</f>
        <v/>
      </c>
      <c r="Q4545" s="26">
        <f>IF(A4545="","",IF(A4545="عهدة",IF(N(F4545)=0,"⚠ أدخل قيمة العهدة",IF(P4545&lt;0,"⛔ عجز / زيادة مصروفات "&amp;TEXT(-P4545,"#,##0"),IF(COUNTIFS($B$8:$B$5007,B4545,$A$8:$A$5007,"مصروف",$I$8:$I$5007,"&lt;&gt;مرفوض",$K$8:$K$5007,"&lt;&gt;نعم")&gt;0,"⚠ "&amp;COUNTIFS($B$8:$B$5007,B4545,$A$8:$A$5007,"مصروف",$I$8:$I$5007,"&lt;&gt;مرفوض",$K$8:$K$5007,"&lt;&gt;نعم")&amp;" مصروف غير مسوى",IF(L4545="تمت التسوية",IF(P4545=0,"✔ متوازنة وتمت التسوية","✔ تمت التسوية – متبقي "&amp;TEXT(P4545,"#,##0")),IF(P4545&gt;0,"متبقي "&amp;TEXT(P4545,"#,##0"),"✔ متوازنة"))))),IF(R4545=0,"⚠ أضف سطر عهدة أولًا",IF(OR(C4545="",N(G4545)=0),"⚠ أكمل التاريخ والقيمة",IF(S4545="","⚠ التاريخ خارج السنة المالية",IF(H4545="","⚠ اختر بند الموازنة",IF(I4545="مرفوض","✖ مرفوض من المدير",IF(I4545&lt;&gt;"موافق","⏳ بانتظار موافقة المدير",IF(K4545&lt;&gt;"نعم","⚠ غير مسوى مع الحسابات","✔ معتمد ومسوى")))))))))</f>
        <v/>
      </c>
      <c r="R4545">
        <f>N(R4544)+IF(A4545="عهدة",1,0)</f>
        <v/>
      </c>
      <c r="S4545">
        <f>IF(C4545="","",IF(AND(C4545&gt;=DATE(2026,9,1),C4545&lt;=DATE(2027,8,31)),(YEAR(C4545)-2026)*12+MONTH(C4545)-8,""))</f>
        <v/>
      </c>
      <c r="T4545">
        <f>IF(AND(A4545="مصروف",R4545&gt;0,I4545="موافق",S4545&lt;&gt;"",H4545&lt;&gt;""),N(G4545),0)</f>
        <v/>
      </c>
    </row>
    <row r="4546">
      <c r="A4546" s="19" t="n"/>
      <c r="B4546" s="20">
        <f>IF(A4546="","",IF(R4546=0,"⚠ أضف سطر عهدة أولًا","DMT-"&amp;TEXT(R4546,"000")))</f>
        <v/>
      </c>
      <c r="C4546" s="21" t="n"/>
      <c r="D4546" s="20">
        <f>IF(C4546="","",IF(S4546="","خارج السنة المالية",INDEX(القوائم!$D$2:$D$13,S4546)))</f>
        <v/>
      </c>
      <c r="E4546" s="22" t="n"/>
      <c r="F4546" s="23" t="n"/>
      <c r="G4546" s="23" t="n"/>
      <c r="H4546" s="22" t="n"/>
      <c r="I4546" s="19" t="n"/>
      <c r="J4546" s="21" t="n"/>
      <c r="K4546" s="19" t="n"/>
      <c r="L4546" s="19" t="n"/>
      <c r="M4546" s="21" t="n"/>
      <c r="N4546" s="22" t="n"/>
      <c r="O4546" s="24">
        <f>IF(A4546&lt;&gt;"عهدة","",SUMIFS($G$8:$G$5007,$B$8:$B$5007,B4546,$A$8:$A$5007,"مصروف",$I$8:$I$5007,"&lt;&gt;مرفوض"))</f>
        <v/>
      </c>
      <c r="P4546" s="25">
        <f>IF(A4546&lt;&gt;"عهدة","",N(F4546)-O4546)</f>
        <v/>
      </c>
      <c r="Q4546" s="26">
        <f>IF(A4546="","",IF(A4546="عهدة",IF(N(F4546)=0,"⚠ أدخل قيمة العهدة",IF(P4546&lt;0,"⛔ عجز / زيادة مصروفات "&amp;TEXT(-P4546,"#,##0"),IF(COUNTIFS($B$8:$B$5007,B4546,$A$8:$A$5007,"مصروف",$I$8:$I$5007,"&lt;&gt;مرفوض",$K$8:$K$5007,"&lt;&gt;نعم")&gt;0,"⚠ "&amp;COUNTIFS($B$8:$B$5007,B4546,$A$8:$A$5007,"مصروف",$I$8:$I$5007,"&lt;&gt;مرفوض",$K$8:$K$5007,"&lt;&gt;نعم")&amp;" مصروف غير مسوى",IF(L4546="تمت التسوية",IF(P4546=0,"✔ متوازنة وتمت التسوية","✔ تمت التسوية – متبقي "&amp;TEXT(P4546,"#,##0")),IF(P4546&gt;0,"متبقي "&amp;TEXT(P4546,"#,##0"),"✔ متوازنة"))))),IF(R4546=0,"⚠ أضف سطر عهدة أولًا",IF(OR(C4546="",N(G4546)=0),"⚠ أكمل التاريخ والقيمة",IF(S4546="","⚠ التاريخ خارج السنة المالية",IF(H4546="","⚠ اختر بند الموازنة",IF(I4546="مرفوض","✖ مرفوض من المدير",IF(I4546&lt;&gt;"موافق","⏳ بانتظار موافقة المدير",IF(K4546&lt;&gt;"نعم","⚠ غير مسوى مع الحسابات","✔ معتمد ومسوى")))))))))</f>
        <v/>
      </c>
      <c r="R4546">
        <f>N(R4545)+IF(A4546="عهدة",1,0)</f>
        <v/>
      </c>
      <c r="S4546">
        <f>IF(C4546="","",IF(AND(C4546&gt;=DATE(2026,9,1),C4546&lt;=DATE(2027,8,31)),(YEAR(C4546)-2026)*12+MONTH(C4546)-8,""))</f>
        <v/>
      </c>
      <c r="T4546">
        <f>IF(AND(A4546="مصروف",R4546&gt;0,I4546="موافق",S4546&lt;&gt;"",H4546&lt;&gt;""),N(G4546),0)</f>
        <v/>
      </c>
    </row>
    <row r="4547">
      <c r="A4547" s="19" t="n"/>
      <c r="B4547" s="20">
        <f>IF(A4547="","",IF(R4547=0,"⚠ أضف سطر عهدة أولًا","DMT-"&amp;TEXT(R4547,"000")))</f>
        <v/>
      </c>
      <c r="C4547" s="21" t="n"/>
      <c r="D4547" s="20">
        <f>IF(C4547="","",IF(S4547="","خارج السنة المالية",INDEX(القوائم!$D$2:$D$13,S4547)))</f>
        <v/>
      </c>
      <c r="E4547" s="22" t="n"/>
      <c r="F4547" s="23" t="n"/>
      <c r="G4547" s="23" t="n"/>
      <c r="H4547" s="22" t="n"/>
      <c r="I4547" s="19" t="n"/>
      <c r="J4547" s="21" t="n"/>
      <c r="K4547" s="19" t="n"/>
      <c r="L4547" s="19" t="n"/>
      <c r="M4547" s="21" t="n"/>
      <c r="N4547" s="22" t="n"/>
      <c r="O4547" s="24">
        <f>IF(A4547&lt;&gt;"عهدة","",SUMIFS($G$8:$G$5007,$B$8:$B$5007,B4547,$A$8:$A$5007,"مصروف",$I$8:$I$5007,"&lt;&gt;مرفوض"))</f>
        <v/>
      </c>
      <c r="P4547" s="25">
        <f>IF(A4547&lt;&gt;"عهدة","",N(F4547)-O4547)</f>
        <v/>
      </c>
      <c r="Q4547" s="26">
        <f>IF(A4547="","",IF(A4547="عهدة",IF(N(F4547)=0,"⚠ أدخل قيمة العهدة",IF(P4547&lt;0,"⛔ عجز / زيادة مصروفات "&amp;TEXT(-P4547,"#,##0"),IF(COUNTIFS($B$8:$B$5007,B4547,$A$8:$A$5007,"مصروف",$I$8:$I$5007,"&lt;&gt;مرفوض",$K$8:$K$5007,"&lt;&gt;نعم")&gt;0,"⚠ "&amp;COUNTIFS($B$8:$B$5007,B4547,$A$8:$A$5007,"مصروف",$I$8:$I$5007,"&lt;&gt;مرفوض",$K$8:$K$5007,"&lt;&gt;نعم")&amp;" مصروف غير مسوى",IF(L4547="تمت التسوية",IF(P4547=0,"✔ متوازنة وتمت التسوية","✔ تمت التسوية – متبقي "&amp;TEXT(P4547,"#,##0")),IF(P4547&gt;0,"متبقي "&amp;TEXT(P4547,"#,##0"),"✔ متوازنة"))))),IF(R4547=0,"⚠ أضف سطر عهدة أولًا",IF(OR(C4547="",N(G4547)=0),"⚠ أكمل التاريخ والقيمة",IF(S4547="","⚠ التاريخ خارج السنة المالية",IF(H4547="","⚠ اختر بند الموازنة",IF(I4547="مرفوض","✖ مرفوض من المدير",IF(I4547&lt;&gt;"موافق","⏳ بانتظار موافقة المدير",IF(K4547&lt;&gt;"نعم","⚠ غير مسوى مع الحسابات","✔ معتمد ومسوى")))))))))</f>
        <v/>
      </c>
      <c r="R4547">
        <f>N(R4546)+IF(A4547="عهدة",1,0)</f>
        <v/>
      </c>
      <c r="S4547">
        <f>IF(C4547="","",IF(AND(C4547&gt;=DATE(2026,9,1),C4547&lt;=DATE(2027,8,31)),(YEAR(C4547)-2026)*12+MONTH(C4547)-8,""))</f>
        <v/>
      </c>
      <c r="T4547">
        <f>IF(AND(A4547="مصروف",R4547&gt;0,I4547="موافق",S4547&lt;&gt;"",H4547&lt;&gt;""),N(G4547),0)</f>
        <v/>
      </c>
    </row>
    <row r="4548">
      <c r="A4548" s="19" t="n"/>
      <c r="B4548" s="20">
        <f>IF(A4548="","",IF(R4548=0,"⚠ أضف سطر عهدة أولًا","DMT-"&amp;TEXT(R4548,"000")))</f>
        <v/>
      </c>
      <c r="C4548" s="21" t="n"/>
      <c r="D4548" s="20">
        <f>IF(C4548="","",IF(S4548="","خارج السنة المالية",INDEX(القوائم!$D$2:$D$13,S4548)))</f>
        <v/>
      </c>
      <c r="E4548" s="22" t="n"/>
      <c r="F4548" s="23" t="n"/>
      <c r="G4548" s="23" t="n"/>
      <c r="H4548" s="22" t="n"/>
      <c r="I4548" s="19" t="n"/>
      <c r="J4548" s="21" t="n"/>
      <c r="K4548" s="19" t="n"/>
      <c r="L4548" s="19" t="n"/>
      <c r="M4548" s="21" t="n"/>
      <c r="N4548" s="22" t="n"/>
      <c r="O4548" s="24">
        <f>IF(A4548&lt;&gt;"عهدة","",SUMIFS($G$8:$G$5007,$B$8:$B$5007,B4548,$A$8:$A$5007,"مصروف",$I$8:$I$5007,"&lt;&gt;مرفوض"))</f>
        <v/>
      </c>
      <c r="P4548" s="25">
        <f>IF(A4548&lt;&gt;"عهدة","",N(F4548)-O4548)</f>
        <v/>
      </c>
      <c r="Q4548" s="26">
        <f>IF(A4548="","",IF(A4548="عهدة",IF(N(F4548)=0,"⚠ أدخل قيمة العهدة",IF(P4548&lt;0,"⛔ عجز / زيادة مصروفات "&amp;TEXT(-P4548,"#,##0"),IF(COUNTIFS($B$8:$B$5007,B4548,$A$8:$A$5007,"مصروف",$I$8:$I$5007,"&lt;&gt;مرفوض",$K$8:$K$5007,"&lt;&gt;نعم")&gt;0,"⚠ "&amp;COUNTIFS($B$8:$B$5007,B4548,$A$8:$A$5007,"مصروف",$I$8:$I$5007,"&lt;&gt;مرفوض",$K$8:$K$5007,"&lt;&gt;نعم")&amp;" مصروف غير مسوى",IF(L4548="تمت التسوية",IF(P4548=0,"✔ متوازنة وتمت التسوية","✔ تمت التسوية – متبقي "&amp;TEXT(P4548,"#,##0")),IF(P4548&gt;0,"متبقي "&amp;TEXT(P4548,"#,##0"),"✔ متوازنة"))))),IF(R4548=0,"⚠ أضف سطر عهدة أولًا",IF(OR(C4548="",N(G4548)=0),"⚠ أكمل التاريخ والقيمة",IF(S4548="","⚠ التاريخ خارج السنة المالية",IF(H4548="","⚠ اختر بند الموازنة",IF(I4548="مرفوض","✖ مرفوض من المدير",IF(I4548&lt;&gt;"موافق","⏳ بانتظار موافقة المدير",IF(K4548&lt;&gt;"نعم","⚠ غير مسوى مع الحسابات","✔ معتمد ومسوى")))))))))</f>
        <v/>
      </c>
      <c r="R4548">
        <f>N(R4547)+IF(A4548="عهدة",1,0)</f>
        <v/>
      </c>
      <c r="S4548">
        <f>IF(C4548="","",IF(AND(C4548&gt;=DATE(2026,9,1),C4548&lt;=DATE(2027,8,31)),(YEAR(C4548)-2026)*12+MONTH(C4548)-8,""))</f>
        <v/>
      </c>
      <c r="T4548">
        <f>IF(AND(A4548="مصروف",R4548&gt;0,I4548="موافق",S4548&lt;&gt;"",H4548&lt;&gt;""),N(G4548),0)</f>
        <v/>
      </c>
    </row>
    <row r="4549">
      <c r="A4549" s="19" t="n"/>
      <c r="B4549" s="20">
        <f>IF(A4549="","",IF(R4549=0,"⚠ أضف سطر عهدة أولًا","DMT-"&amp;TEXT(R4549,"000")))</f>
        <v/>
      </c>
      <c r="C4549" s="21" t="n"/>
      <c r="D4549" s="20">
        <f>IF(C4549="","",IF(S4549="","خارج السنة المالية",INDEX(القوائم!$D$2:$D$13,S4549)))</f>
        <v/>
      </c>
      <c r="E4549" s="22" t="n"/>
      <c r="F4549" s="23" t="n"/>
      <c r="G4549" s="23" t="n"/>
      <c r="H4549" s="22" t="n"/>
      <c r="I4549" s="19" t="n"/>
      <c r="J4549" s="21" t="n"/>
      <c r="K4549" s="19" t="n"/>
      <c r="L4549" s="19" t="n"/>
      <c r="M4549" s="21" t="n"/>
      <c r="N4549" s="22" t="n"/>
      <c r="O4549" s="24">
        <f>IF(A4549&lt;&gt;"عهدة","",SUMIFS($G$8:$G$5007,$B$8:$B$5007,B4549,$A$8:$A$5007,"مصروف",$I$8:$I$5007,"&lt;&gt;مرفوض"))</f>
        <v/>
      </c>
      <c r="P4549" s="25">
        <f>IF(A4549&lt;&gt;"عهدة","",N(F4549)-O4549)</f>
        <v/>
      </c>
      <c r="Q4549" s="26">
        <f>IF(A4549="","",IF(A4549="عهدة",IF(N(F4549)=0,"⚠ أدخل قيمة العهدة",IF(P4549&lt;0,"⛔ عجز / زيادة مصروفات "&amp;TEXT(-P4549,"#,##0"),IF(COUNTIFS($B$8:$B$5007,B4549,$A$8:$A$5007,"مصروف",$I$8:$I$5007,"&lt;&gt;مرفوض",$K$8:$K$5007,"&lt;&gt;نعم")&gt;0,"⚠ "&amp;COUNTIFS($B$8:$B$5007,B4549,$A$8:$A$5007,"مصروف",$I$8:$I$5007,"&lt;&gt;مرفوض",$K$8:$K$5007,"&lt;&gt;نعم")&amp;" مصروف غير مسوى",IF(L4549="تمت التسوية",IF(P4549=0,"✔ متوازنة وتمت التسوية","✔ تمت التسوية – متبقي "&amp;TEXT(P4549,"#,##0")),IF(P4549&gt;0,"متبقي "&amp;TEXT(P4549,"#,##0"),"✔ متوازنة"))))),IF(R4549=0,"⚠ أضف سطر عهدة أولًا",IF(OR(C4549="",N(G4549)=0),"⚠ أكمل التاريخ والقيمة",IF(S4549="","⚠ التاريخ خارج السنة المالية",IF(H4549="","⚠ اختر بند الموازنة",IF(I4549="مرفوض","✖ مرفوض من المدير",IF(I4549&lt;&gt;"موافق","⏳ بانتظار موافقة المدير",IF(K4549&lt;&gt;"نعم","⚠ غير مسوى مع الحسابات","✔ معتمد ومسوى")))))))))</f>
        <v/>
      </c>
      <c r="R4549">
        <f>N(R4548)+IF(A4549="عهدة",1,0)</f>
        <v/>
      </c>
      <c r="S4549">
        <f>IF(C4549="","",IF(AND(C4549&gt;=DATE(2026,9,1),C4549&lt;=DATE(2027,8,31)),(YEAR(C4549)-2026)*12+MONTH(C4549)-8,""))</f>
        <v/>
      </c>
      <c r="T4549">
        <f>IF(AND(A4549="مصروف",R4549&gt;0,I4549="موافق",S4549&lt;&gt;"",H4549&lt;&gt;""),N(G4549),0)</f>
        <v/>
      </c>
    </row>
    <row r="4550">
      <c r="A4550" s="19" t="n"/>
      <c r="B4550" s="20">
        <f>IF(A4550="","",IF(R4550=0,"⚠ أضف سطر عهدة أولًا","DMT-"&amp;TEXT(R4550,"000")))</f>
        <v/>
      </c>
      <c r="C4550" s="21" t="n"/>
      <c r="D4550" s="20">
        <f>IF(C4550="","",IF(S4550="","خارج السنة المالية",INDEX(القوائم!$D$2:$D$13,S4550)))</f>
        <v/>
      </c>
      <c r="E4550" s="22" t="n"/>
      <c r="F4550" s="23" t="n"/>
      <c r="G4550" s="23" t="n"/>
      <c r="H4550" s="22" t="n"/>
      <c r="I4550" s="19" t="n"/>
      <c r="J4550" s="21" t="n"/>
      <c r="K4550" s="19" t="n"/>
      <c r="L4550" s="19" t="n"/>
      <c r="M4550" s="21" t="n"/>
      <c r="N4550" s="22" t="n"/>
      <c r="O4550" s="24">
        <f>IF(A4550&lt;&gt;"عهدة","",SUMIFS($G$8:$G$5007,$B$8:$B$5007,B4550,$A$8:$A$5007,"مصروف",$I$8:$I$5007,"&lt;&gt;مرفوض"))</f>
        <v/>
      </c>
      <c r="P4550" s="25">
        <f>IF(A4550&lt;&gt;"عهدة","",N(F4550)-O4550)</f>
        <v/>
      </c>
      <c r="Q4550" s="26">
        <f>IF(A4550="","",IF(A4550="عهدة",IF(N(F4550)=0,"⚠ أدخل قيمة العهدة",IF(P4550&lt;0,"⛔ عجز / زيادة مصروفات "&amp;TEXT(-P4550,"#,##0"),IF(COUNTIFS($B$8:$B$5007,B4550,$A$8:$A$5007,"مصروف",$I$8:$I$5007,"&lt;&gt;مرفوض",$K$8:$K$5007,"&lt;&gt;نعم")&gt;0,"⚠ "&amp;COUNTIFS($B$8:$B$5007,B4550,$A$8:$A$5007,"مصروف",$I$8:$I$5007,"&lt;&gt;مرفوض",$K$8:$K$5007,"&lt;&gt;نعم")&amp;" مصروف غير مسوى",IF(L4550="تمت التسوية",IF(P4550=0,"✔ متوازنة وتمت التسوية","✔ تمت التسوية – متبقي "&amp;TEXT(P4550,"#,##0")),IF(P4550&gt;0,"متبقي "&amp;TEXT(P4550,"#,##0"),"✔ متوازنة"))))),IF(R4550=0,"⚠ أضف سطر عهدة أولًا",IF(OR(C4550="",N(G4550)=0),"⚠ أكمل التاريخ والقيمة",IF(S4550="","⚠ التاريخ خارج السنة المالية",IF(H4550="","⚠ اختر بند الموازنة",IF(I4550="مرفوض","✖ مرفوض من المدير",IF(I4550&lt;&gt;"موافق","⏳ بانتظار موافقة المدير",IF(K4550&lt;&gt;"نعم","⚠ غير مسوى مع الحسابات","✔ معتمد ومسوى")))))))))</f>
        <v/>
      </c>
      <c r="R4550">
        <f>N(R4549)+IF(A4550="عهدة",1,0)</f>
        <v/>
      </c>
      <c r="S4550">
        <f>IF(C4550="","",IF(AND(C4550&gt;=DATE(2026,9,1),C4550&lt;=DATE(2027,8,31)),(YEAR(C4550)-2026)*12+MONTH(C4550)-8,""))</f>
        <v/>
      </c>
      <c r="T4550">
        <f>IF(AND(A4550="مصروف",R4550&gt;0,I4550="موافق",S4550&lt;&gt;"",H4550&lt;&gt;""),N(G4550),0)</f>
        <v/>
      </c>
    </row>
    <row r="4551">
      <c r="A4551" s="19" t="n"/>
      <c r="B4551" s="20">
        <f>IF(A4551="","",IF(R4551=0,"⚠ أضف سطر عهدة أولًا","DMT-"&amp;TEXT(R4551,"000")))</f>
        <v/>
      </c>
      <c r="C4551" s="21" t="n"/>
      <c r="D4551" s="20">
        <f>IF(C4551="","",IF(S4551="","خارج السنة المالية",INDEX(القوائم!$D$2:$D$13,S4551)))</f>
        <v/>
      </c>
      <c r="E4551" s="22" t="n"/>
      <c r="F4551" s="23" t="n"/>
      <c r="G4551" s="23" t="n"/>
      <c r="H4551" s="22" t="n"/>
      <c r="I4551" s="19" t="n"/>
      <c r="J4551" s="21" t="n"/>
      <c r="K4551" s="19" t="n"/>
      <c r="L4551" s="19" t="n"/>
      <c r="M4551" s="21" t="n"/>
      <c r="N4551" s="22" t="n"/>
      <c r="O4551" s="24">
        <f>IF(A4551&lt;&gt;"عهدة","",SUMIFS($G$8:$G$5007,$B$8:$B$5007,B4551,$A$8:$A$5007,"مصروف",$I$8:$I$5007,"&lt;&gt;مرفوض"))</f>
        <v/>
      </c>
      <c r="P4551" s="25">
        <f>IF(A4551&lt;&gt;"عهدة","",N(F4551)-O4551)</f>
        <v/>
      </c>
      <c r="Q4551" s="26">
        <f>IF(A4551="","",IF(A4551="عهدة",IF(N(F4551)=0,"⚠ أدخل قيمة العهدة",IF(P4551&lt;0,"⛔ عجز / زيادة مصروفات "&amp;TEXT(-P4551,"#,##0"),IF(COUNTIFS($B$8:$B$5007,B4551,$A$8:$A$5007,"مصروف",$I$8:$I$5007,"&lt;&gt;مرفوض",$K$8:$K$5007,"&lt;&gt;نعم")&gt;0,"⚠ "&amp;COUNTIFS($B$8:$B$5007,B4551,$A$8:$A$5007,"مصروف",$I$8:$I$5007,"&lt;&gt;مرفوض",$K$8:$K$5007,"&lt;&gt;نعم")&amp;" مصروف غير مسوى",IF(L4551="تمت التسوية",IF(P4551=0,"✔ متوازنة وتمت التسوية","✔ تمت التسوية – متبقي "&amp;TEXT(P4551,"#,##0")),IF(P4551&gt;0,"متبقي "&amp;TEXT(P4551,"#,##0"),"✔ متوازنة"))))),IF(R4551=0,"⚠ أضف سطر عهدة أولًا",IF(OR(C4551="",N(G4551)=0),"⚠ أكمل التاريخ والقيمة",IF(S4551="","⚠ التاريخ خارج السنة المالية",IF(H4551="","⚠ اختر بند الموازنة",IF(I4551="مرفوض","✖ مرفوض من المدير",IF(I4551&lt;&gt;"موافق","⏳ بانتظار موافقة المدير",IF(K4551&lt;&gt;"نعم","⚠ غير مسوى مع الحسابات","✔ معتمد ومسوى")))))))))</f>
        <v/>
      </c>
      <c r="R4551">
        <f>N(R4550)+IF(A4551="عهدة",1,0)</f>
        <v/>
      </c>
      <c r="S4551">
        <f>IF(C4551="","",IF(AND(C4551&gt;=DATE(2026,9,1),C4551&lt;=DATE(2027,8,31)),(YEAR(C4551)-2026)*12+MONTH(C4551)-8,""))</f>
        <v/>
      </c>
      <c r="T4551">
        <f>IF(AND(A4551="مصروف",R4551&gt;0,I4551="موافق",S4551&lt;&gt;"",H4551&lt;&gt;""),N(G4551),0)</f>
        <v/>
      </c>
    </row>
    <row r="4552">
      <c r="A4552" s="19" t="n"/>
      <c r="B4552" s="20">
        <f>IF(A4552="","",IF(R4552=0,"⚠ أضف سطر عهدة أولًا","DMT-"&amp;TEXT(R4552,"000")))</f>
        <v/>
      </c>
      <c r="C4552" s="21" t="n"/>
      <c r="D4552" s="20">
        <f>IF(C4552="","",IF(S4552="","خارج السنة المالية",INDEX(القوائم!$D$2:$D$13,S4552)))</f>
        <v/>
      </c>
      <c r="E4552" s="22" t="n"/>
      <c r="F4552" s="23" t="n"/>
      <c r="G4552" s="23" t="n"/>
      <c r="H4552" s="22" t="n"/>
      <c r="I4552" s="19" t="n"/>
      <c r="J4552" s="21" t="n"/>
      <c r="K4552" s="19" t="n"/>
      <c r="L4552" s="19" t="n"/>
      <c r="M4552" s="21" t="n"/>
      <c r="N4552" s="22" t="n"/>
      <c r="O4552" s="24">
        <f>IF(A4552&lt;&gt;"عهدة","",SUMIFS($G$8:$G$5007,$B$8:$B$5007,B4552,$A$8:$A$5007,"مصروف",$I$8:$I$5007,"&lt;&gt;مرفوض"))</f>
        <v/>
      </c>
      <c r="P4552" s="25">
        <f>IF(A4552&lt;&gt;"عهدة","",N(F4552)-O4552)</f>
        <v/>
      </c>
      <c r="Q4552" s="26">
        <f>IF(A4552="","",IF(A4552="عهدة",IF(N(F4552)=0,"⚠ أدخل قيمة العهدة",IF(P4552&lt;0,"⛔ عجز / زيادة مصروفات "&amp;TEXT(-P4552,"#,##0"),IF(COUNTIFS($B$8:$B$5007,B4552,$A$8:$A$5007,"مصروف",$I$8:$I$5007,"&lt;&gt;مرفوض",$K$8:$K$5007,"&lt;&gt;نعم")&gt;0,"⚠ "&amp;COUNTIFS($B$8:$B$5007,B4552,$A$8:$A$5007,"مصروف",$I$8:$I$5007,"&lt;&gt;مرفوض",$K$8:$K$5007,"&lt;&gt;نعم")&amp;" مصروف غير مسوى",IF(L4552="تمت التسوية",IF(P4552=0,"✔ متوازنة وتمت التسوية","✔ تمت التسوية – متبقي "&amp;TEXT(P4552,"#,##0")),IF(P4552&gt;0,"متبقي "&amp;TEXT(P4552,"#,##0"),"✔ متوازنة"))))),IF(R4552=0,"⚠ أضف سطر عهدة أولًا",IF(OR(C4552="",N(G4552)=0),"⚠ أكمل التاريخ والقيمة",IF(S4552="","⚠ التاريخ خارج السنة المالية",IF(H4552="","⚠ اختر بند الموازنة",IF(I4552="مرفوض","✖ مرفوض من المدير",IF(I4552&lt;&gt;"موافق","⏳ بانتظار موافقة المدير",IF(K4552&lt;&gt;"نعم","⚠ غير مسوى مع الحسابات","✔ معتمد ومسوى")))))))))</f>
        <v/>
      </c>
      <c r="R4552">
        <f>N(R4551)+IF(A4552="عهدة",1,0)</f>
        <v/>
      </c>
      <c r="S4552">
        <f>IF(C4552="","",IF(AND(C4552&gt;=DATE(2026,9,1),C4552&lt;=DATE(2027,8,31)),(YEAR(C4552)-2026)*12+MONTH(C4552)-8,""))</f>
        <v/>
      </c>
      <c r="T4552">
        <f>IF(AND(A4552="مصروف",R4552&gt;0,I4552="موافق",S4552&lt;&gt;"",H4552&lt;&gt;""),N(G4552),0)</f>
        <v/>
      </c>
    </row>
    <row r="4553">
      <c r="A4553" s="19" t="n"/>
      <c r="B4553" s="20">
        <f>IF(A4553="","",IF(R4553=0,"⚠ أضف سطر عهدة أولًا","DMT-"&amp;TEXT(R4553,"000")))</f>
        <v/>
      </c>
      <c r="C4553" s="21" t="n"/>
      <c r="D4553" s="20">
        <f>IF(C4553="","",IF(S4553="","خارج السنة المالية",INDEX(القوائم!$D$2:$D$13,S4553)))</f>
        <v/>
      </c>
      <c r="E4553" s="22" t="n"/>
      <c r="F4553" s="23" t="n"/>
      <c r="G4553" s="23" t="n"/>
      <c r="H4553" s="22" t="n"/>
      <c r="I4553" s="19" t="n"/>
      <c r="J4553" s="21" t="n"/>
      <c r="K4553" s="19" t="n"/>
      <c r="L4553" s="19" t="n"/>
      <c r="M4553" s="21" t="n"/>
      <c r="N4553" s="22" t="n"/>
      <c r="O4553" s="24">
        <f>IF(A4553&lt;&gt;"عهدة","",SUMIFS($G$8:$G$5007,$B$8:$B$5007,B4553,$A$8:$A$5007,"مصروف",$I$8:$I$5007,"&lt;&gt;مرفوض"))</f>
        <v/>
      </c>
      <c r="P4553" s="25">
        <f>IF(A4553&lt;&gt;"عهدة","",N(F4553)-O4553)</f>
        <v/>
      </c>
      <c r="Q4553" s="26">
        <f>IF(A4553="","",IF(A4553="عهدة",IF(N(F4553)=0,"⚠ أدخل قيمة العهدة",IF(P4553&lt;0,"⛔ عجز / زيادة مصروفات "&amp;TEXT(-P4553,"#,##0"),IF(COUNTIFS($B$8:$B$5007,B4553,$A$8:$A$5007,"مصروف",$I$8:$I$5007,"&lt;&gt;مرفوض",$K$8:$K$5007,"&lt;&gt;نعم")&gt;0,"⚠ "&amp;COUNTIFS($B$8:$B$5007,B4553,$A$8:$A$5007,"مصروف",$I$8:$I$5007,"&lt;&gt;مرفوض",$K$8:$K$5007,"&lt;&gt;نعم")&amp;" مصروف غير مسوى",IF(L4553="تمت التسوية",IF(P4553=0,"✔ متوازنة وتمت التسوية","✔ تمت التسوية – متبقي "&amp;TEXT(P4553,"#,##0")),IF(P4553&gt;0,"متبقي "&amp;TEXT(P4553,"#,##0"),"✔ متوازنة"))))),IF(R4553=0,"⚠ أضف سطر عهدة أولًا",IF(OR(C4553="",N(G4553)=0),"⚠ أكمل التاريخ والقيمة",IF(S4553="","⚠ التاريخ خارج السنة المالية",IF(H4553="","⚠ اختر بند الموازنة",IF(I4553="مرفوض","✖ مرفوض من المدير",IF(I4553&lt;&gt;"موافق","⏳ بانتظار موافقة المدير",IF(K4553&lt;&gt;"نعم","⚠ غير مسوى مع الحسابات","✔ معتمد ومسوى")))))))))</f>
        <v/>
      </c>
      <c r="R4553">
        <f>N(R4552)+IF(A4553="عهدة",1,0)</f>
        <v/>
      </c>
      <c r="S4553">
        <f>IF(C4553="","",IF(AND(C4553&gt;=DATE(2026,9,1),C4553&lt;=DATE(2027,8,31)),(YEAR(C4553)-2026)*12+MONTH(C4553)-8,""))</f>
        <v/>
      </c>
      <c r="T4553">
        <f>IF(AND(A4553="مصروف",R4553&gt;0,I4553="موافق",S4553&lt;&gt;"",H4553&lt;&gt;""),N(G4553),0)</f>
        <v/>
      </c>
    </row>
    <row r="4554">
      <c r="A4554" s="19" t="n"/>
      <c r="B4554" s="20">
        <f>IF(A4554="","",IF(R4554=0,"⚠ أضف سطر عهدة أولًا","DMT-"&amp;TEXT(R4554,"000")))</f>
        <v/>
      </c>
      <c r="C4554" s="21" t="n"/>
      <c r="D4554" s="20">
        <f>IF(C4554="","",IF(S4554="","خارج السنة المالية",INDEX(القوائم!$D$2:$D$13,S4554)))</f>
        <v/>
      </c>
      <c r="E4554" s="22" t="n"/>
      <c r="F4554" s="23" t="n"/>
      <c r="G4554" s="23" t="n"/>
      <c r="H4554" s="22" t="n"/>
      <c r="I4554" s="19" t="n"/>
      <c r="J4554" s="21" t="n"/>
      <c r="K4554" s="19" t="n"/>
      <c r="L4554" s="19" t="n"/>
      <c r="M4554" s="21" t="n"/>
      <c r="N4554" s="22" t="n"/>
      <c r="O4554" s="24">
        <f>IF(A4554&lt;&gt;"عهدة","",SUMIFS($G$8:$G$5007,$B$8:$B$5007,B4554,$A$8:$A$5007,"مصروف",$I$8:$I$5007,"&lt;&gt;مرفوض"))</f>
        <v/>
      </c>
      <c r="P4554" s="25">
        <f>IF(A4554&lt;&gt;"عهدة","",N(F4554)-O4554)</f>
        <v/>
      </c>
      <c r="Q4554" s="26">
        <f>IF(A4554="","",IF(A4554="عهدة",IF(N(F4554)=0,"⚠ أدخل قيمة العهدة",IF(P4554&lt;0,"⛔ عجز / زيادة مصروفات "&amp;TEXT(-P4554,"#,##0"),IF(COUNTIFS($B$8:$B$5007,B4554,$A$8:$A$5007,"مصروف",$I$8:$I$5007,"&lt;&gt;مرفوض",$K$8:$K$5007,"&lt;&gt;نعم")&gt;0,"⚠ "&amp;COUNTIFS($B$8:$B$5007,B4554,$A$8:$A$5007,"مصروف",$I$8:$I$5007,"&lt;&gt;مرفوض",$K$8:$K$5007,"&lt;&gt;نعم")&amp;" مصروف غير مسوى",IF(L4554="تمت التسوية",IF(P4554=0,"✔ متوازنة وتمت التسوية","✔ تمت التسوية – متبقي "&amp;TEXT(P4554,"#,##0")),IF(P4554&gt;0,"متبقي "&amp;TEXT(P4554,"#,##0"),"✔ متوازنة"))))),IF(R4554=0,"⚠ أضف سطر عهدة أولًا",IF(OR(C4554="",N(G4554)=0),"⚠ أكمل التاريخ والقيمة",IF(S4554="","⚠ التاريخ خارج السنة المالية",IF(H4554="","⚠ اختر بند الموازنة",IF(I4554="مرفوض","✖ مرفوض من المدير",IF(I4554&lt;&gt;"موافق","⏳ بانتظار موافقة المدير",IF(K4554&lt;&gt;"نعم","⚠ غير مسوى مع الحسابات","✔ معتمد ومسوى")))))))))</f>
        <v/>
      </c>
      <c r="R4554">
        <f>N(R4553)+IF(A4554="عهدة",1,0)</f>
        <v/>
      </c>
      <c r="S4554">
        <f>IF(C4554="","",IF(AND(C4554&gt;=DATE(2026,9,1),C4554&lt;=DATE(2027,8,31)),(YEAR(C4554)-2026)*12+MONTH(C4554)-8,""))</f>
        <v/>
      </c>
      <c r="T4554">
        <f>IF(AND(A4554="مصروف",R4554&gt;0,I4554="موافق",S4554&lt;&gt;"",H4554&lt;&gt;""),N(G4554),0)</f>
        <v/>
      </c>
    </row>
    <row r="4555">
      <c r="A4555" s="19" t="n"/>
      <c r="B4555" s="20">
        <f>IF(A4555="","",IF(R4555=0,"⚠ أضف سطر عهدة أولًا","DMT-"&amp;TEXT(R4555,"000")))</f>
        <v/>
      </c>
      <c r="C4555" s="21" t="n"/>
      <c r="D4555" s="20">
        <f>IF(C4555="","",IF(S4555="","خارج السنة المالية",INDEX(القوائم!$D$2:$D$13,S4555)))</f>
        <v/>
      </c>
      <c r="E4555" s="22" t="n"/>
      <c r="F4555" s="23" t="n"/>
      <c r="G4555" s="23" t="n"/>
      <c r="H4555" s="22" t="n"/>
      <c r="I4555" s="19" t="n"/>
      <c r="J4555" s="21" t="n"/>
      <c r="K4555" s="19" t="n"/>
      <c r="L4555" s="19" t="n"/>
      <c r="M4555" s="21" t="n"/>
      <c r="N4555" s="22" t="n"/>
      <c r="O4555" s="24">
        <f>IF(A4555&lt;&gt;"عهدة","",SUMIFS($G$8:$G$5007,$B$8:$B$5007,B4555,$A$8:$A$5007,"مصروف",$I$8:$I$5007,"&lt;&gt;مرفوض"))</f>
        <v/>
      </c>
      <c r="P4555" s="25">
        <f>IF(A4555&lt;&gt;"عهدة","",N(F4555)-O4555)</f>
        <v/>
      </c>
      <c r="Q4555" s="26">
        <f>IF(A4555="","",IF(A4555="عهدة",IF(N(F4555)=0,"⚠ أدخل قيمة العهدة",IF(P4555&lt;0,"⛔ عجز / زيادة مصروفات "&amp;TEXT(-P4555,"#,##0"),IF(COUNTIFS($B$8:$B$5007,B4555,$A$8:$A$5007,"مصروف",$I$8:$I$5007,"&lt;&gt;مرفوض",$K$8:$K$5007,"&lt;&gt;نعم")&gt;0,"⚠ "&amp;COUNTIFS($B$8:$B$5007,B4555,$A$8:$A$5007,"مصروف",$I$8:$I$5007,"&lt;&gt;مرفوض",$K$8:$K$5007,"&lt;&gt;نعم")&amp;" مصروف غير مسوى",IF(L4555="تمت التسوية",IF(P4555=0,"✔ متوازنة وتمت التسوية","✔ تمت التسوية – متبقي "&amp;TEXT(P4555,"#,##0")),IF(P4555&gt;0,"متبقي "&amp;TEXT(P4555,"#,##0"),"✔ متوازنة"))))),IF(R4555=0,"⚠ أضف سطر عهدة أولًا",IF(OR(C4555="",N(G4555)=0),"⚠ أكمل التاريخ والقيمة",IF(S4555="","⚠ التاريخ خارج السنة المالية",IF(H4555="","⚠ اختر بند الموازنة",IF(I4555="مرفوض","✖ مرفوض من المدير",IF(I4555&lt;&gt;"موافق","⏳ بانتظار موافقة المدير",IF(K4555&lt;&gt;"نعم","⚠ غير مسوى مع الحسابات","✔ معتمد ومسوى")))))))))</f>
        <v/>
      </c>
      <c r="R4555">
        <f>N(R4554)+IF(A4555="عهدة",1,0)</f>
        <v/>
      </c>
      <c r="S4555">
        <f>IF(C4555="","",IF(AND(C4555&gt;=DATE(2026,9,1),C4555&lt;=DATE(2027,8,31)),(YEAR(C4555)-2026)*12+MONTH(C4555)-8,""))</f>
        <v/>
      </c>
      <c r="T4555">
        <f>IF(AND(A4555="مصروف",R4555&gt;0,I4555="موافق",S4555&lt;&gt;"",H4555&lt;&gt;""),N(G4555),0)</f>
        <v/>
      </c>
    </row>
    <row r="4556">
      <c r="A4556" s="19" t="n"/>
      <c r="B4556" s="20">
        <f>IF(A4556="","",IF(R4556=0,"⚠ أضف سطر عهدة أولًا","DMT-"&amp;TEXT(R4556,"000")))</f>
        <v/>
      </c>
      <c r="C4556" s="21" t="n"/>
      <c r="D4556" s="20">
        <f>IF(C4556="","",IF(S4556="","خارج السنة المالية",INDEX(القوائم!$D$2:$D$13,S4556)))</f>
        <v/>
      </c>
      <c r="E4556" s="22" t="n"/>
      <c r="F4556" s="23" t="n"/>
      <c r="G4556" s="23" t="n"/>
      <c r="H4556" s="22" t="n"/>
      <c r="I4556" s="19" t="n"/>
      <c r="J4556" s="21" t="n"/>
      <c r="K4556" s="19" t="n"/>
      <c r="L4556" s="19" t="n"/>
      <c r="M4556" s="21" t="n"/>
      <c r="N4556" s="22" t="n"/>
      <c r="O4556" s="24">
        <f>IF(A4556&lt;&gt;"عهدة","",SUMIFS($G$8:$G$5007,$B$8:$B$5007,B4556,$A$8:$A$5007,"مصروف",$I$8:$I$5007,"&lt;&gt;مرفوض"))</f>
        <v/>
      </c>
      <c r="P4556" s="25">
        <f>IF(A4556&lt;&gt;"عهدة","",N(F4556)-O4556)</f>
        <v/>
      </c>
      <c r="Q4556" s="26">
        <f>IF(A4556="","",IF(A4556="عهدة",IF(N(F4556)=0,"⚠ أدخل قيمة العهدة",IF(P4556&lt;0,"⛔ عجز / زيادة مصروفات "&amp;TEXT(-P4556,"#,##0"),IF(COUNTIFS($B$8:$B$5007,B4556,$A$8:$A$5007,"مصروف",$I$8:$I$5007,"&lt;&gt;مرفوض",$K$8:$K$5007,"&lt;&gt;نعم")&gt;0,"⚠ "&amp;COUNTIFS($B$8:$B$5007,B4556,$A$8:$A$5007,"مصروف",$I$8:$I$5007,"&lt;&gt;مرفوض",$K$8:$K$5007,"&lt;&gt;نعم")&amp;" مصروف غير مسوى",IF(L4556="تمت التسوية",IF(P4556=0,"✔ متوازنة وتمت التسوية","✔ تمت التسوية – متبقي "&amp;TEXT(P4556,"#,##0")),IF(P4556&gt;0,"متبقي "&amp;TEXT(P4556,"#,##0"),"✔ متوازنة"))))),IF(R4556=0,"⚠ أضف سطر عهدة أولًا",IF(OR(C4556="",N(G4556)=0),"⚠ أكمل التاريخ والقيمة",IF(S4556="","⚠ التاريخ خارج السنة المالية",IF(H4556="","⚠ اختر بند الموازنة",IF(I4556="مرفوض","✖ مرفوض من المدير",IF(I4556&lt;&gt;"موافق","⏳ بانتظار موافقة المدير",IF(K4556&lt;&gt;"نعم","⚠ غير مسوى مع الحسابات","✔ معتمد ومسوى")))))))))</f>
        <v/>
      </c>
      <c r="R4556">
        <f>N(R4555)+IF(A4556="عهدة",1,0)</f>
        <v/>
      </c>
      <c r="S4556">
        <f>IF(C4556="","",IF(AND(C4556&gt;=DATE(2026,9,1),C4556&lt;=DATE(2027,8,31)),(YEAR(C4556)-2026)*12+MONTH(C4556)-8,""))</f>
        <v/>
      </c>
      <c r="T4556">
        <f>IF(AND(A4556="مصروف",R4556&gt;0,I4556="موافق",S4556&lt;&gt;"",H4556&lt;&gt;""),N(G4556),0)</f>
        <v/>
      </c>
    </row>
    <row r="4557">
      <c r="A4557" s="19" t="n"/>
      <c r="B4557" s="20">
        <f>IF(A4557="","",IF(R4557=0,"⚠ أضف سطر عهدة أولًا","DMT-"&amp;TEXT(R4557,"000")))</f>
        <v/>
      </c>
      <c r="C4557" s="21" t="n"/>
      <c r="D4557" s="20">
        <f>IF(C4557="","",IF(S4557="","خارج السنة المالية",INDEX(القوائم!$D$2:$D$13,S4557)))</f>
        <v/>
      </c>
      <c r="E4557" s="22" t="n"/>
      <c r="F4557" s="23" t="n"/>
      <c r="G4557" s="23" t="n"/>
      <c r="H4557" s="22" t="n"/>
      <c r="I4557" s="19" t="n"/>
      <c r="J4557" s="21" t="n"/>
      <c r="K4557" s="19" t="n"/>
      <c r="L4557" s="19" t="n"/>
      <c r="M4557" s="21" t="n"/>
      <c r="N4557" s="22" t="n"/>
      <c r="O4557" s="24">
        <f>IF(A4557&lt;&gt;"عهدة","",SUMIFS($G$8:$G$5007,$B$8:$B$5007,B4557,$A$8:$A$5007,"مصروف",$I$8:$I$5007,"&lt;&gt;مرفوض"))</f>
        <v/>
      </c>
      <c r="P4557" s="25">
        <f>IF(A4557&lt;&gt;"عهدة","",N(F4557)-O4557)</f>
        <v/>
      </c>
      <c r="Q4557" s="26">
        <f>IF(A4557="","",IF(A4557="عهدة",IF(N(F4557)=0,"⚠ أدخل قيمة العهدة",IF(P4557&lt;0,"⛔ عجز / زيادة مصروفات "&amp;TEXT(-P4557,"#,##0"),IF(COUNTIFS($B$8:$B$5007,B4557,$A$8:$A$5007,"مصروف",$I$8:$I$5007,"&lt;&gt;مرفوض",$K$8:$K$5007,"&lt;&gt;نعم")&gt;0,"⚠ "&amp;COUNTIFS($B$8:$B$5007,B4557,$A$8:$A$5007,"مصروف",$I$8:$I$5007,"&lt;&gt;مرفوض",$K$8:$K$5007,"&lt;&gt;نعم")&amp;" مصروف غير مسوى",IF(L4557="تمت التسوية",IF(P4557=0,"✔ متوازنة وتمت التسوية","✔ تمت التسوية – متبقي "&amp;TEXT(P4557,"#,##0")),IF(P4557&gt;0,"متبقي "&amp;TEXT(P4557,"#,##0"),"✔ متوازنة"))))),IF(R4557=0,"⚠ أضف سطر عهدة أولًا",IF(OR(C4557="",N(G4557)=0),"⚠ أكمل التاريخ والقيمة",IF(S4557="","⚠ التاريخ خارج السنة المالية",IF(H4557="","⚠ اختر بند الموازنة",IF(I4557="مرفوض","✖ مرفوض من المدير",IF(I4557&lt;&gt;"موافق","⏳ بانتظار موافقة المدير",IF(K4557&lt;&gt;"نعم","⚠ غير مسوى مع الحسابات","✔ معتمد ومسوى")))))))))</f>
        <v/>
      </c>
      <c r="R4557">
        <f>N(R4556)+IF(A4557="عهدة",1,0)</f>
        <v/>
      </c>
      <c r="S4557">
        <f>IF(C4557="","",IF(AND(C4557&gt;=DATE(2026,9,1),C4557&lt;=DATE(2027,8,31)),(YEAR(C4557)-2026)*12+MONTH(C4557)-8,""))</f>
        <v/>
      </c>
      <c r="T4557">
        <f>IF(AND(A4557="مصروف",R4557&gt;0,I4557="موافق",S4557&lt;&gt;"",H4557&lt;&gt;""),N(G4557),0)</f>
        <v/>
      </c>
    </row>
    <row r="4558">
      <c r="A4558" s="19" t="n"/>
      <c r="B4558" s="20">
        <f>IF(A4558="","",IF(R4558=0,"⚠ أضف سطر عهدة أولًا","DMT-"&amp;TEXT(R4558,"000")))</f>
        <v/>
      </c>
      <c r="C4558" s="21" t="n"/>
      <c r="D4558" s="20">
        <f>IF(C4558="","",IF(S4558="","خارج السنة المالية",INDEX(القوائم!$D$2:$D$13,S4558)))</f>
        <v/>
      </c>
      <c r="E4558" s="22" t="n"/>
      <c r="F4558" s="23" t="n"/>
      <c r="G4558" s="23" t="n"/>
      <c r="H4558" s="22" t="n"/>
      <c r="I4558" s="19" t="n"/>
      <c r="J4558" s="21" t="n"/>
      <c r="K4558" s="19" t="n"/>
      <c r="L4558" s="19" t="n"/>
      <c r="M4558" s="21" t="n"/>
      <c r="N4558" s="22" t="n"/>
      <c r="O4558" s="24">
        <f>IF(A4558&lt;&gt;"عهدة","",SUMIFS($G$8:$G$5007,$B$8:$B$5007,B4558,$A$8:$A$5007,"مصروف",$I$8:$I$5007,"&lt;&gt;مرفوض"))</f>
        <v/>
      </c>
      <c r="P4558" s="25">
        <f>IF(A4558&lt;&gt;"عهدة","",N(F4558)-O4558)</f>
        <v/>
      </c>
      <c r="Q4558" s="26">
        <f>IF(A4558="","",IF(A4558="عهدة",IF(N(F4558)=0,"⚠ أدخل قيمة العهدة",IF(P4558&lt;0,"⛔ عجز / زيادة مصروفات "&amp;TEXT(-P4558,"#,##0"),IF(COUNTIFS($B$8:$B$5007,B4558,$A$8:$A$5007,"مصروف",$I$8:$I$5007,"&lt;&gt;مرفوض",$K$8:$K$5007,"&lt;&gt;نعم")&gt;0,"⚠ "&amp;COUNTIFS($B$8:$B$5007,B4558,$A$8:$A$5007,"مصروف",$I$8:$I$5007,"&lt;&gt;مرفوض",$K$8:$K$5007,"&lt;&gt;نعم")&amp;" مصروف غير مسوى",IF(L4558="تمت التسوية",IF(P4558=0,"✔ متوازنة وتمت التسوية","✔ تمت التسوية – متبقي "&amp;TEXT(P4558,"#,##0")),IF(P4558&gt;0,"متبقي "&amp;TEXT(P4558,"#,##0"),"✔ متوازنة"))))),IF(R4558=0,"⚠ أضف سطر عهدة أولًا",IF(OR(C4558="",N(G4558)=0),"⚠ أكمل التاريخ والقيمة",IF(S4558="","⚠ التاريخ خارج السنة المالية",IF(H4558="","⚠ اختر بند الموازنة",IF(I4558="مرفوض","✖ مرفوض من المدير",IF(I4558&lt;&gt;"موافق","⏳ بانتظار موافقة المدير",IF(K4558&lt;&gt;"نعم","⚠ غير مسوى مع الحسابات","✔ معتمد ومسوى")))))))))</f>
        <v/>
      </c>
      <c r="R4558">
        <f>N(R4557)+IF(A4558="عهدة",1,0)</f>
        <v/>
      </c>
      <c r="S4558">
        <f>IF(C4558="","",IF(AND(C4558&gt;=DATE(2026,9,1),C4558&lt;=DATE(2027,8,31)),(YEAR(C4558)-2026)*12+MONTH(C4558)-8,""))</f>
        <v/>
      </c>
      <c r="T4558">
        <f>IF(AND(A4558="مصروف",R4558&gt;0,I4558="موافق",S4558&lt;&gt;"",H4558&lt;&gt;""),N(G4558),0)</f>
        <v/>
      </c>
    </row>
    <row r="4559">
      <c r="A4559" s="19" t="n"/>
      <c r="B4559" s="20">
        <f>IF(A4559="","",IF(R4559=0,"⚠ أضف سطر عهدة أولًا","DMT-"&amp;TEXT(R4559,"000")))</f>
        <v/>
      </c>
      <c r="C4559" s="21" t="n"/>
      <c r="D4559" s="20">
        <f>IF(C4559="","",IF(S4559="","خارج السنة المالية",INDEX(القوائم!$D$2:$D$13,S4559)))</f>
        <v/>
      </c>
      <c r="E4559" s="22" t="n"/>
      <c r="F4559" s="23" t="n"/>
      <c r="G4559" s="23" t="n"/>
      <c r="H4559" s="22" t="n"/>
      <c r="I4559" s="19" t="n"/>
      <c r="J4559" s="21" t="n"/>
      <c r="K4559" s="19" t="n"/>
      <c r="L4559" s="19" t="n"/>
      <c r="M4559" s="21" t="n"/>
      <c r="N4559" s="22" t="n"/>
      <c r="O4559" s="24">
        <f>IF(A4559&lt;&gt;"عهدة","",SUMIFS($G$8:$G$5007,$B$8:$B$5007,B4559,$A$8:$A$5007,"مصروف",$I$8:$I$5007,"&lt;&gt;مرفوض"))</f>
        <v/>
      </c>
      <c r="P4559" s="25">
        <f>IF(A4559&lt;&gt;"عهدة","",N(F4559)-O4559)</f>
        <v/>
      </c>
      <c r="Q4559" s="26">
        <f>IF(A4559="","",IF(A4559="عهدة",IF(N(F4559)=0,"⚠ أدخل قيمة العهدة",IF(P4559&lt;0,"⛔ عجز / زيادة مصروفات "&amp;TEXT(-P4559,"#,##0"),IF(COUNTIFS($B$8:$B$5007,B4559,$A$8:$A$5007,"مصروف",$I$8:$I$5007,"&lt;&gt;مرفوض",$K$8:$K$5007,"&lt;&gt;نعم")&gt;0,"⚠ "&amp;COUNTIFS($B$8:$B$5007,B4559,$A$8:$A$5007,"مصروف",$I$8:$I$5007,"&lt;&gt;مرفوض",$K$8:$K$5007,"&lt;&gt;نعم")&amp;" مصروف غير مسوى",IF(L4559="تمت التسوية",IF(P4559=0,"✔ متوازنة وتمت التسوية","✔ تمت التسوية – متبقي "&amp;TEXT(P4559,"#,##0")),IF(P4559&gt;0,"متبقي "&amp;TEXT(P4559,"#,##0"),"✔ متوازنة"))))),IF(R4559=0,"⚠ أضف سطر عهدة أولًا",IF(OR(C4559="",N(G4559)=0),"⚠ أكمل التاريخ والقيمة",IF(S4559="","⚠ التاريخ خارج السنة المالية",IF(H4559="","⚠ اختر بند الموازنة",IF(I4559="مرفوض","✖ مرفوض من المدير",IF(I4559&lt;&gt;"موافق","⏳ بانتظار موافقة المدير",IF(K4559&lt;&gt;"نعم","⚠ غير مسوى مع الحسابات","✔ معتمد ومسوى")))))))))</f>
        <v/>
      </c>
      <c r="R4559">
        <f>N(R4558)+IF(A4559="عهدة",1,0)</f>
        <v/>
      </c>
      <c r="S4559">
        <f>IF(C4559="","",IF(AND(C4559&gt;=DATE(2026,9,1),C4559&lt;=DATE(2027,8,31)),(YEAR(C4559)-2026)*12+MONTH(C4559)-8,""))</f>
        <v/>
      </c>
      <c r="T4559">
        <f>IF(AND(A4559="مصروف",R4559&gt;0,I4559="موافق",S4559&lt;&gt;"",H4559&lt;&gt;""),N(G4559),0)</f>
        <v/>
      </c>
    </row>
    <row r="4560">
      <c r="A4560" s="19" t="n"/>
      <c r="B4560" s="20">
        <f>IF(A4560="","",IF(R4560=0,"⚠ أضف سطر عهدة أولًا","DMT-"&amp;TEXT(R4560,"000")))</f>
        <v/>
      </c>
      <c r="C4560" s="21" t="n"/>
      <c r="D4560" s="20">
        <f>IF(C4560="","",IF(S4560="","خارج السنة المالية",INDEX(القوائم!$D$2:$D$13,S4560)))</f>
        <v/>
      </c>
      <c r="E4560" s="22" t="n"/>
      <c r="F4560" s="23" t="n"/>
      <c r="G4560" s="23" t="n"/>
      <c r="H4560" s="22" t="n"/>
      <c r="I4560" s="19" t="n"/>
      <c r="J4560" s="21" t="n"/>
      <c r="K4560" s="19" t="n"/>
      <c r="L4560" s="19" t="n"/>
      <c r="M4560" s="21" t="n"/>
      <c r="N4560" s="22" t="n"/>
      <c r="O4560" s="24">
        <f>IF(A4560&lt;&gt;"عهدة","",SUMIFS($G$8:$G$5007,$B$8:$B$5007,B4560,$A$8:$A$5007,"مصروف",$I$8:$I$5007,"&lt;&gt;مرفوض"))</f>
        <v/>
      </c>
      <c r="P4560" s="25">
        <f>IF(A4560&lt;&gt;"عهدة","",N(F4560)-O4560)</f>
        <v/>
      </c>
      <c r="Q4560" s="26">
        <f>IF(A4560="","",IF(A4560="عهدة",IF(N(F4560)=0,"⚠ أدخل قيمة العهدة",IF(P4560&lt;0,"⛔ عجز / زيادة مصروفات "&amp;TEXT(-P4560,"#,##0"),IF(COUNTIFS($B$8:$B$5007,B4560,$A$8:$A$5007,"مصروف",$I$8:$I$5007,"&lt;&gt;مرفوض",$K$8:$K$5007,"&lt;&gt;نعم")&gt;0,"⚠ "&amp;COUNTIFS($B$8:$B$5007,B4560,$A$8:$A$5007,"مصروف",$I$8:$I$5007,"&lt;&gt;مرفوض",$K$8:$K$5007,"&lt;&gt;نعم")&amp;" مصروف غير مسوى",IF(L4560="تمت التسوية",IF(P4560=0,"✔ متوازنة وتمت التسوية","✔ تمت التسوية – متبقي "&amp;TEXT(P4560,"#,##0")),IF(P4560&gt;0,"متبقي "&amp;TEXT(P4560,"#,##0"),"✔ متوازنة"))))),IF(R4560=0,"⚠ أضف سطر عهدة أولًا",IF(OR(C4560="",N(G4560)=0),"⚠ أكمل التاريخ والقيمة",IF(S4560="","⚠ التاريخ خارج السنة المالية",IF(H4560="","⚠ اختر بند الموازنة",IF(I4560="مرفوض","✖ مرفوض من المدير",IF(I4560&lt;&gt;"موافق","⏳ بانتظار موافقة المدير",IF(K4560&lt;&gt;"نعم","⚠ غير مسوى مع الحسابات","✔ معتمد ومسوى")))))))))</f>
        <v/>
      </c>
      <c r="R4560">
        <f>N(R4559)+IF(A4560="عهدة",1,0)</f>
        <v/>
      </c>
      <c r="S4560">
        <f>IF(C4560="","",IF(AND(C4560&gt;=DATE(2026,9,1),C4560&lt;=DATE(2027,8,31)),(YEAR(C4560)-2026)*12+MONTH(C4560)-8,""))</f>
        <v/>
      </c>
      <c r="T4560">
        <f>IF(AND(A4560="مصروف",R4560&gt;0,I4560="موافق",S4560&lt;&gt;"",H4560&lt;&gt;""),N(G4560),0)</f>
        <v/>
      </c>
    </row>
    <row r="4561">
      <c r="A4561" s="19" t="n"/>
      <c r="B4561" s="20">
        <f>IF(A4561="","",IF(R4561=0,"⚠ أضف سطر عهدة أولًا","DMT-"&amp;TEXT(R4561,"000")))</f>
        <v/>
      </c>
      <c r="C4561" s="21" t="n"/>
      <c r="D4561" s="20">
        <f>IF(C4561="","",IF(S4561="","خارج السنة المالية",INDEX(القوائم!$D$2:$D$13,S4561)))</f>
        <v/>
      </c>
      <c r="E4561" s="22" t="n"/>
      <c r="F4561" s="23" t="n"/>
      <c r="G4561" s="23" t="n"/>
      <c r="H4561" s="22" t="n"/>
      <c r="I4561" s="19" t="n"/>
      <c r="J4561" s="21" t="n"/>
      <c r="K4561" s="19" t="n"/>
      <c r="L4561" s="19" t="n"/>
      <c r="M4561" s="21" t="n"/>
      <c r="N4561" s="22" t="n"/>
      <c r="O4561" s="24">
        <f>IF(A4561&lt;&gt;"عهدة","",SUMIFS($G$8:$G$5007,$B$8:$B$5007,B4561,$A$8:$A$5007,"مصروف",$I$8:$I$5007,"&lt;&gt;مرفوض"))</f>
        <v/>
      </c>
      <c r="P4561" s="25">
        <f>IF(A4561&lt;&gt;"عهدة","",N(F4561)-O4561)</f>
        <v/>
      </c>
      <c r="Q4561" s="26">
        <f>IF(A4561="","",IF(A4561="عهدة",IF(N(F4561)=0,"⚠ أدخل قيمة العهدة",IF(P4561&lt;0,"⛔ عجز / زيادة مصروفات "&amp;TEXT(-P4561,"#,##0"),IF(COUNTIFS($B$8:$B$5007,B4561,$A$8:$A$5007,"مصروف",$I$8:$I$5007,"&lt;&gt;مرفوض",$K$8:$K$5007,"&lt;&gt;نعم")&gt;0,"⚠ "&amp;COUNTIFS($B$8:$B$5007,B4561,$A$8:$A$5007,"مصروف",$I$8:$I$5007,"&lt;&gt;مرفوض",$K$8:$K$5007,"&lt;&gt;نعم")&amp;" مصروف غير مسوى",IF(L4561="تمت التسوية",IF(P4561=0,"✔ متوازنة وتمت التسوية","✔ تمت التسوية – متبقي "&amp;TEXT(P4561,"#,##0")),IF(P4561&gt;0,"متبقي "&amp;TEXT(P4561,"#,##0"),"✔ متوازنة"))))),IF(R4561=0,"⚠ أضف سطر عهدة أولًا",IF(OR(C4561="",N(G4561)=0),"⚠ أكمل التاريخ والقيمة",IF(S4561="","⚠ التاريخ خارج السنة المالية",IF(H4561="","⚠ اختر بند الموازنة",IF(I4561="مرفوض","✖ مرفوض من المدير",IF(I4561&lt;&gt;"موافق","⏳ بانتظار موافقة المدير",IF(K4561&lt;&gt;"نعم","⚠ غير مسوى مع الحسابات","✔ معتمد ومسوى")))))))))</f>
        <v/>
      </c>
      <c r="R4561">
        <f>N(R4560)+IF(A4561="عهدة",1,0)</f>
        <v/>
      </c>
      <c r="S4561">
        <f>IF(C4561="","",IF(AND(C4561&gt;=DATE(2026,9,1),C4561&lt;=DATE(2027,8,31)),(YEAR(C4561)-2026)*12+MONTH(C4561)-8,""))</f>
        <v/>
      </c>
      <c r="T4561">
        <f>IF(AND(A4561="مصروف",R4561&gt;0,I4561="موافق",S4561&lt;&gt;"",H4561&lt;&gt;""),N(G4561),0)</f>
        <v/>
      </c>
    </row>
    <row r="4562">
      <c r="A4562" s="19" t="n"/>
      <c r="B4562" s="20">
        <f>IF(A4562="","",IF(R4562=0,"⚠ أضف سطر عهدة أولًا","DMT-"&amp;TEXT(R4562,"000")))</f>
        <v/>
      </c>
      <c r="C4562" s="21" t="n"/>
      <c r="D4562" s="20">
        <f>IF(C4562="","",IF(S4562="","خارج السنة المالية",INDEX(القوائم!$D$2:$D$13,S4562)))</f>
        <v/>
      </c>
      <c r="E4562" s="22" t="n"/>
      <c r="F4562" s="23" t="n"/>
      <c r="G4562" s="23" t="n"/>
      <c r="H4562" s="22" t="n"/>
      <c r="I4562" s="19" t="n"/>
      <c r="J4562" s="21" t="n"/>
      <c r="K4562" s="19" t="n"/>
      <c r="L4562" s="19" t="n"/>
      <c r="M4562" s="21" t="n"/>
      <c r="N4562" s="22" t="n"/>
      <c r="O4562" s="24">
        <f>IF(A4562&lt;&gt;"عهدة","",SUMIFS($G$8:$G$5007,$B$8:$B$5007,B4562,$A$8:$A$5007,"مصروف",$I$8:$I$5007,"&lt;&gt;مرفوض"))</f>
        <v/>
      </c>
      <c r="P4562" s="25">
        <f>IF(A4562&lt;&gt;"عهدة","",N(F4562)-O4562)</f>
        <v/>
      </c>
      <c r="Q4562" s="26">
        <f>IF(A4562="","",IF(A4562="عهدة",IF(N(F4562)=0,"⚠ أدخل قيمة العهدة",IF(P4562&lt;0,"⛔ عجز / زيادة مصروفات "&amp;TEXT(-P4562,"#,##0"),IF(COUNTIFS($B$8:$B$5007,B4562,$A$8:$A$5007,"مصروف",$I$8:$I$5007,"&lt;&gt;مرفوض",$K$8:$K$5007,"&lt;&gt;نعم")&gt;0,"⚠ "&amp;COUNTIFS($B$8:$B$5007,B4562,$A$8:$A$5007,"مصروف",$I$8:$I$5007,"&lt;&gt;مرفوض",$K$8:$K$5007,"&lt;&gt;نعم")&amp;" مصروف غير مسوى",IF(L4562="تمت التسوية",IF(P4562=0,"✔ متوازنة وتمت التسوية","✔ تمت التسوية – متبقي "&amp;TEXT(P4562,"#,##0")),IF(P4562&gt;0,"متبقي "&amp;TEXT(P4562,"#,##0"),"✔ متوازنة"))))),IF(R4562=0,"⚠ أضف سطر عهدة أولًا",IF(OR(C4562="",N(G4562)=0),"⚠ أكمل التاريخ والقيمة",IF(S4562="","⚠ التاريخ خارج السنة المالية",IF(H4562="","⚠ اختر بند الموازنة",IF(I4562="مرفوض","✖ مرفوض من المدير",IF(I4562&lt;&gt;"موافق","⏳ بانتظار موافقة المدير",IF(K4562&lt;&gt;"نعم","⚠ غير مسوى مع الحسابات","✔ معتمد ومسوى")))))))))</f>
        <v/>
      </c>
      <c r="R4562">
        <f>N(R4561)+IF(A4562="عهدة",1,0)</f>
        <v/>
      </c>
      <c r="S4562">
        <f>IF(C4562="","",IF(AND(C4562&gt;=DATE(2026,9,1),C4562&lt;=DATE(2027,8,31)),(YEAR(C4562)-2026)*12+MONTH(C4562)-8,""))</f>
        <v/>
      </c>
      <c r="T4562">
        <f>IF(AND(A4562="مصروف",R4562&gt;0,I4562="موافق",S4562&lt;&gt;"",H4562&lt;&gt;""),N(G4562),0)</f>
        <v/>
      </c>
    </row>
    <row r="4563">
      <c r="A4563" s="19" t="n"/>
      <c r="B4563" s="20">
        <f>IF(A4563="","",IF(R4563=0,"⚠ أضف سطر عهدة أولًا","DMT-"&amp;TEXT(R4563,"000")))</f>
        <v/>
      </c>
      <c r="C4563" s="21" t="n"/>
      <c r="D4563" s="20">
        <f>IF(C4563="","",IF(S4563="","خارج السنة المالية",INDEX(القوائم!$D$2:$D$13,S4563)))</f>
        <v/>
      </c>
      <c r="E4563" s="22" t="n"/>
      <c r="F4563" s="23" t="n"/>
      <c r="G4563" s="23" t="n"/>
      <c r="H4563" s="22" t="n"/>
      <c r="I4563" s="19" t="n"/>
      <c r="J4563" s="21" t="n"/>
      <c r="K4563" s="19" t="n"/>
      <c r="L4563" s="19" t="n"/>
      <c r="M4563" s="21" t="n"/>
      <c r="N4563" s="22" t="n"/>
      <c r="O4563" s="24">
        <f>IF(A4563&lt;&gt;"عهدة","",SUMIFS($G$8:$G$5007,$B$8:$B$5007,B4563,$A$8:$A$5007,"مصروف",$I$8:$I$5007,"&lt;&gt;مرفوض"))</f>
        <v/>
      </c>
      <c r="P4563" s="25">
        <f>IF(A4563&lt;&gt;"عهدة","",N(F4563)-O4563)</f>
        <v/>
      </c>
      <c r="Q4563" s="26">
        <f>IF(A4563="","",IF(A4563="عهدة",IF(N(F4563)=0,"⚠ أدخل قيمة العهدة",IF(P4563&lt;0,"⛔ عجز / زيادة مصروفات "&amp;TEXT(-P4563,"#,##0"),IF(COUNTIFS($B$8:$B$5007,B4563,$A$8:$A$5007,"مصروف",$I$8:$I$5007,"&lt;&gt;مرفوض",$K$8:$K$5007,"&lt;&gt;نعم")&gt;0,"⚠ "&amp;COUNTIFS($B$8:$B$5007,B4563,$A$8:$A$5007,"مصروف",$I$8:$I$5007,"&lt;&gt;مرفوض",$K$8:$K$5007,"&lt;&gt;نعم")&amp;" مصروف غير مسوى",IF(L4563="تمت التسوية",IF(P4563=0,"✔ متوازنة وتمت التسوية","✔ تمت التسوية – متبقي "&amp;TEXT(P4563,"#,##0")),IF(P4563&gt;0,"متبقي "&amp;TEXT(P4563,"#,##0"),"✔ متوازنة"))))),IF(R4563=0,"⚠ أضف سطر عهدة أولًا",IF(OR(C4563="",N(G4563)=0),"⚠ أكمل التاريخ والقيمة",IF(S4563="","⚠ التاريخ خارج السنة المالية",IF(H4563="","⚠ اختر بند الموازنة",IF(I4563="مرفوض","✖ مرفوض من المدير",IF(I4563&lt;&gt;"موافق","⏳ بانتظار موافقة المدير",IF(K4563&lt;&gt;"نعم","⚠ غير مسوى مع الحسابات","✔ معتمد ومسوى")))))))))</f>
        <v/>
      </c>
      <c r="R4563">
        <f>N(R4562)+IF(A4563="عهدة",1,0)</f>
        <v/>
      </c>
      <c r="S4563">
        <f>IF(C4563="","",IF(AND(C4563&gt;=DATE(2026,9,1),C4563&lt;=DATE(2027,8,31)),(YEAR(C4563)-2026)*12+MONTH(C4563)-8,""))</f>
        <v/>
      </c>
      <c r="T4563">
        <f>IF(AND(A4563="مصروف",R4563&gt;0,I4563="موافق",S4563&lt;&gt;"",H4563&lt;&gt;""),N(G4563),0)</f>
        <v/>
      </c>
    </row>
    <row r="4564">
      <c r="A4564" s="19" t="n"/>
      <c r="B4564" s="20">
        <f>IF(A4564="","",IF(R4564=0,"⚠ أضف سطر عهدة أولًا","DMT-"&amp;TEXT(R4564,"000")))</f>
        <v/>
      </c>
      <c r="C4564" s="21" t="n"/>
      <c r="D4564" s="20">
        <f>IF(C4564="","",IF(S4564="","خارج السنة المالية",INDEX(القوائم!$D$2:$D$13,S4564)))</f>
        <v/>
      </c>
      <c r="E4564" s="22" t="n"/>
      <c r="F4564" s="23" t="n"/>
      <c r="G4564" s="23" t="n"/>
      <c r="H4564" s="22" t="n"/>
      <c r="I4564" s="19" t="n"/>
      <c r="J4564" s="21" t="n"/>
      <c r="K4564" s="19" t="n"/>
      <c r="L4564" s="19" t="n"/>
      <c r="M4564" s="21" t="n"/>
      <c r="N4564" s="22" t="n"/>
      <c r="O4564" s="24">
        <f>IF(A4564&lt;&gt;"عهدة","",SUMIFS($G$8:$G$5007,$B$8:$B$5007,B4564,$A$8:$A$5007,"مصروف",$I$8:$I$5007,"&lt;&gt;مرفوض"))</f>
        <v/>
      </c>
      <c r="P4564" s="25">
        <f>IF(A4564&lt;&gt;"عهدة","",N(F4564)-O4564)</f>
        <v/>
      </c>
      <c r="Q4564" s="26">
        <f>IF(A4564="","",IF(A4564="عهدة",IF(N(F4564)=0,"⚠ أدخل قيمة العهدة",IF(P4564&lt;0,"⛔ عجز / زيادة مصروفات "&amp;TEXT(-P4564,"#,##0"),IF(COUNTIFS($B$8:$B$5007,B4564,$A$8:$A$5007,"مصروف",$I$8:$I$5007,"&lt;&gt;مرفوض",$K$8:$K$5007,"&lt;&gt;نعم")&gt;0,"⚠ "&amp;COUNTIFS($B$8:$B$5007,B4564,$A$8:$A$5007,"مصروف",$I$8:$I$5007,"&lt;&gt;مرفوض",$K$8:$K$5007,"&lt;&gt;نعم")&amp;" مصروف غير مسوى",IF(L4564="تمت التسوية",IF(P4564=0,"✔ متوازنة وتمت التسوية","✔ تمت التسوية – متبقي "&amp;TEXT(P4564,"#,##0")),IF(P4564&gt;0,"متبقي "&amp;TEXT(P4564,"#,##0"),"✔ متوازنة"))))),IF(R4564=0,"⚠ أضف سطر عهدة أولًا",IF(OR(C4564="",N(G4564)=0),"⚠ أكمل التاريخ والقيمة",IF(S4564="","⚠ التاريخ خارج السنة المالية",IF(H4564="","⚠ اختر بند الموازنة",IF(I4564="مرفوض","✖ مرفوض من المدير",IF(I4564&lt;&gt;"موافق","⏳ بانتظار موافقة المدير",IF(K4564&lt;&gt;"نعم","⚠ غير مسوى مع الحسابات","✔ معتمد ومسوى")))))))))</f>
        <v/>
      </c>
      <c r="R4564">
        <f>N(R4563)+IF(A4564="عهدة",1,0)</f>
        <v/>
      </c>
      <c r="S4564">
        <f>IF(C4564="","",IF(AND(C4564&gt;=DATE(2026,9,1),C4564&lt;=DATE(2027,8,31)),(YEAR(C4564)-2026)*12+MONTH(C4564)-8,""))</f>
        <v/>
      </c>
      <c r="T4564">
        <f>IF(AND(A4564="مصروف",R4564&gt;0,I4564="موافق",S4564&lt;&gt;"",H4564&lt;&gt;""),N(G4564),0)</f>
        <v/>
      </c>
    </row>
    <row r="4565">
      <c r="A4565" s="19" t="n"/>
      <c r="B4565" s="20">
        <f>IF(A4565="","",IF(R4565=0,"⚠ أضف سطر عهدة أولًا","DMT-"&amp;TEXT(R4565,"000")))</f>
        <v/>
      </c>
      <c r="C4565" s="21" t="n"/>
      <c r="D4565" s="20">
        <f>IF(C4565="","",IF(S4565="","خارج السنة المالية",INDEX(القوائم!$D$2:$D$13,S4565)))</f>
        <v/>
      </c>
      <c r="E4565" s="22" t="n"/>
      <c r="F4565" s="23" t="n"/>
      <c r="G4565" s="23" t="n"/>
      <c r="H4565" s="22" t="n"/>
      <c r="I4565" s="19" t="n"/>
      <c r="J4565" s="21" t="n"/>
      <c r="K4565" s="19" t="n"/>
      <c r="L4565" s="19" t="n"/>
      <c r="M4565" s="21" t="n"/>
      <c r="N4565" s="22" t="n"/>
      <c r="O4565" s="24">
        <f>IF(A4565&lt;&gt;"عهدة","",SUMIFS($G$8:$G$5007,$B$8:$B$5007,B4565,$A$8:$A$5007,"مصروف",$I$8:$I$5007,"&lt;&gt;مرفوض"))</f>
        <v/>
      </c>
      <c r="P4565" s="25">
        <f>IF(A4565&lt;&gt;"عهدة","",N(F4565)-O4565)</f>
        <v/>
      </c>
      <c r="Q4565" s="26">
        <f>IF(A4565="","",IF(A4565="عهدة",IF(N(F4565)=0,"⚠ أدخل قيمة العهدة",IF(P4565&lt;0,"⛔ عجز / زيادة مصروفات "&amp;TEXT(-P4565,"#,##0"),IF(COUNTIFS($B$8:$B$5007,B4565,$A$8:$A$5007,"مصروف",$I$8:$I$5007,"&lt;&gt;مرفوض",$K$8:$K$5007,"&lt;&gt;نعم")&gt;0,"⚠ "&amp;COUNTIFS($B$8:$B$5007,B4565,$A$8:$A$5007,"مصروف",$I$8:$I$5007,"&lt;&gt;مرفوض",$K$8:$K$5007,"&lt;&gt;نعم")&amp;" مصروف غير مسوى",IF(L4565="تمت التسوية",IF(P4565=0,"✔ متوازنة وتمت التسوية","✔ تمت التسوية – متبقي "&amp;TEXT(P4565,"#,##0")),IF(P4565&gt;0,"متبقي "&amp;TEXT(P4565,"#,##0"),"✔ متوازنة"))))),IF(R4565=0,"⚠ أضف سطر عهدة أولًا",IF(OR(C4565="",N(G4565)=0),"⚠ أكمل التاريخ والقيمة",IF(S4565="","⚠ التاريخ خارج السنة المالية",IF(H4565="","⚠ اختر بند الموازنة",IF(I4565="مرفوض","✖ مرفوض من المدير",IF(I4565&lt;&gt;"موافق","⏳ بانتظار موافقة المدير",IF(K4565&lt;&gt;"نعم","⚠ غير مسوى مع الحسابات","✔ معتمد ومسوى")))))))))</f>
        <v/>
      </c>
      <c r="R4565">
        <f>N(R4564)+IF(A4565="عهدة",1,0)</f>
        <v/>
      </c>
      <c r="S4565">
        <f>IF(C4565="","",IF(AND(C4565&gt;=DATE(2026,9,1),C4565&lt;=DATE(2027,8,31)),(YEAR(C4565)-2026)*12+MONTH(C4565)-8,""))</f>
        <v/>
      </c>
      <c r="T4565">
        <f>IF(AND(A4565="مصروف",R4565&gt;0,I4565="موافق",S4565&lt;&gt;"",H4565&lt;&gt;""),N(G4565),0)</f>
        <v/>
      </c>
    </row>
    <row r="4566">
      <c r="A4566" s="19" t="n"/>
      <c r="B4566" s="20">
        <f>IF(A4566="","",IF(R4566=0,"⚠ أضف سطر عهدة أولًا","DMT-"&amp;TEXT(R4566,"000")))</f>
        <v/>
      </c>
      <c r="C4566" s="21" t="n"/>
      <c r="D4566" s="20">
        <f>IF(C4566="","",IF(S4566="","خارج السنة المالية",INDEX(القوائم!$D$2:$D$13,S4566)))</f>
        <v/>
      </c>
      <c r="E4566" s="22" t="n"/>
      <c r="F4566" s="23" t="n"/>
      <c r="G4566" s="23" t="n"/>
      <c r="H4566" s="22" t="n"/>
      <c r="I4566" s="19" t="n"/>
      <c r="J4566" s="21" t="n"/>
      <c r="K4566" s="19" t="n"/>
      <c r="L4566" s="19" t="n"/>
      <c r="M4566" s="21" t="n"/>
      <c r="N4566" s="22" t="n"/>
      <c r="O4566" s="24">
        <f>IF(A4566&lt;&gt;"عهدة","",SUMIFS($G$8:$G$5007,$B$8:$B$5007,B4566,$A$8:$A$5007,"مصروف",$I$8:$I$5007,"&lt;&gt;مرفوض"))</f>
        <v/>
      </c>
      <c r="P4566" s="25">
        <f>IF(A4566&lt;&gt;"عهدة","",N(F4566)-O4566)</f>
        <v/>
      </c>
      <c r="Q4566" s="26">
        <f>IF(A4566="","",IF(A4566="عهدة",IF(N(F4566)=0,"⚠ أدخل قيمة العهدة",IF(P4566&lt;0,"⛔ عجز / زيادة مصروفات "&amp;TEXT(-P4566,"#,##0"),IF(COUNTIFS($B$8:$B$5007,B4566,$A$8:$A$5007,"مصروف",$I$8:$I$5007,"&lt;&gt;مرفوض",$K$8:$K$5007,"&lt;&gt;نعم")&gt;0,"⚠ "&amp;COUNTIFS($B$8:$B$5007,B4566,$A$8:$A$5007,"مصروف",$I$8:$I$5007,"&lt;&gt;مرفوض",$K$8:$K$5007,"&lt;&gt;نعم")&amp;" مصروف غير مسوى",IF(L4566="تمت التسوية",IF(P4566=0,"✔ متوازنة وتمت التسوية","✔ تمت التسوية – متبقي "&amp;TEXT(P4566,"#,##0")),IF(P4566&gt;0,"متبقي "&amp;TEXT(P4566,"#,##0"),"✔ متوازنة"))))),IF(R4566=0,"⚠ أضف سطر عهدة أولًا",IF(OR(C4566="",N(G4566)=0),"⚠ أكمل التاريخ والقيمة",IF(S4566="","⚠ التاريخ خارج السنة المالية",IF(H4566="","⚠ اختر بند الموازنة",IF(I4566="مرفوض","✖ مرفوض من المدير",IF(I4566&lt;&gt;"موافق","⏳ بانتظار موافقة المدير",IF(K4566&lt;&gt;"نعم","⚠ غير مسوى مع الحسابات","✔ معتمد ومسوى")))))))))</f>
        <v/>
      </c>
      <c r="R4566">
        <f>N(R4565)+IF(A4566="عهدة",1,0)</f>
        <v/>
      </c>
      <c r="S4566">
        <f>IF(C4566="","",IF(AND(C4566&gt;=DATE(2026,9,1),C4566&lt;=DATE(2027,8,31)),(YEAR(C4566)-2026)*12+MONTH(C4566)-8,""))</f>
        <v/>
      </c>
      <c r="T4566">
        <f>IF(AND(A4566="مصروف",R4566&gt;0,I4566="موافق",S4566&lt;&gt;"",H4566&lt;&gt;""),N(G4566),0)</f>
        <v/>
      </c>
    </row>
    <row r="4567">
      <c r="A4567" s="19" t="n"/>
      <c r="B4567" s="20">
        <f>IF(A4567="","",IF(R4567=0,"⚠ أضف سطر عهدة أولًا","DMT-"&amp;TEXT(R4567,"000")))</f>
        <v/>
      </c>
      <c r="C4567" s="21" t="n"/>
      <c r="D4567" s="20">
        <f>IF(C4567="","",IF(S4567="","خارج السنة المالية",INDEX(القوائم!$D$2:$D$13,S4567)))</f>
        <v/>
      </c>
      <c r="E4567" s="22" t="n"/>
      <c r="F4567" s="23" t="n"/>
      <c r="G4567" s="23" t="n"/>
      <c r="H4567" s="22" t="n"/>
      <c r="I4567" s="19" t="n"/>
      <c r="J4567" s="21" t="n"/>
      <c r="K4567" s="19" t="n"/>
      <c r="L4567" s="19" t="n"/>
      <c r="M4567" s="21" t="n"/>
      <c r="N4567" s="22" t="n"/>
      <c r="O4567" s="24">
        <f>IF(A4567&lt;&gt;"عهدة","",SUMIFS($G$8:$G$5007,$B$8:$B$5007,B4567,$A$8:$A$5007,"مصروف",$I$8:$I$5007,"&lt;&gt;مرفوض"))</f>
        <v/>
      </c>
      <c r="P4567" s="25">
        <f>IF(A4567&lt;&gt;"عهدة","",N(F4567)-O4567)</f>
        <v/>
      </c>
      <c r="Q4567" s="26">
        <f>IF(A4567="","",IF(A4567="عهدة",IF(N(F4567)=0,"⚠ أدخل قيمة العهدة",IF(P4567&lt;0,"⛔ عجز / زيادة مصروفات "&amp;TEXT(-P4567,"#,##0"),IF(COUNTIFS($B$8:$B$5007,B4567,$A$8:$A$5007,"مصروف",$I$8:$I$5007,"&lt;&gt;مرفوض",$K$8:$K$5007,"&lt;&gt;نعم")&gt;0,"⚠ "&amp;COUNTIFS($B$8:$B$5007,B4567,$A$8:$A$5007,"مصروف",$I$8:$I$5007,"&lt;&gt;مرفوض",$K$8:$K$5007,"&lt;&gt;نعم")&amp;" مصروف غير مسوى",IF(L4567="تمت التسوية",IF(P4567=0,"✔ متوازنة وتمت التسوية","✔ تمت التسوية – متبقي "&amp;TEXT(P4567,"#,##0")),IF(P4567&gt;0,"متبقي "&amp;TEXT(P4567,"#,##0"),"✔ متوازنة"))))),IF(R4567=0,"⚠ أضف سطر عهدة أولًا",IF(OR(C4567="",N(G4567)=0),"⚠ أكمل التاريخ والقيمة",IF(S4567="","⚠ التاريخ خارج السنة المالية",IF(H4567="","⚠ اختر بند الموازنة",IF(I4567="مرفوض","✖ مرفوض من المدير",IF(I4567&lt;&gt;"موافق","⏳ بانتظار موافقة المدير",IF(K4567&lt;&gt;"نعم","⚠ غير مسوى مع الحسابات","✔ معتمد ومسوى")))))))))</f>
        <v/>
      </c>
      <c r="R4567">
        <f>N(R4566)+IF(A4567="عهدة",1,0)</f>
        <v/>
      </c>
      <c r="S4567">
        <f>IF(C4567="","",IF(AND(C4567&gt;=DATE(2026,9,1),C4567&lt;=DATE(2027,8,31)),(YEAR(C4567)-2026)*12+MONTH(C4567)-8,""))</f>
        <v/>
      </c>
      <c r="T4567">
        <f>IF(AND(A4567="مصروف",R4567&gt;0,I4567="موافق",S4567&lt;&gt;"",H4567&lt;&gt;""),N(G4567),0)</f>
        <v/>
      </c>
    </row>
    <row r="4568">
      <c r="A4568" s="19" t="n"/>
      <c r="B4568" s="20">
        <f>IF(A4568="","",IF(R4568=0,"⚠ أضف سطر عهدة أولًا","DMT-"&amp;TEXT(R4568,"000")))</f>
        <v/>
      </c>
      <c r="C4568" s="21" t="n"/>
      <c r="D4568" s="20">
        <f>IF(C4568="","",IF(S4568="","خارج السنة المالية",INDEX(القوائم!$D$2:$D$13,S4568)))</f>
        <v/>
      </c>
      <c r="E4568" s="22" t="n"/>
      <c r="F4568" s="23" t="n"/>
      <c r="G4568" s="23" t="n"/>
      <c r="H4568" s="22" t="n"/>
      <c r="I4568" s="19" t="n"/>
      <c r="J4568" s="21" t="n"/>
      <c r="K4568" s="19" t="n"/>
      <c r="L4568" s="19" t="n"/>
      <c r="M4568" s="21" t="n"/>
      <c r="N4568" s="22" t="n"/>
      <c r="O4568" s="24">
        <f>IF(A4568&lt;&gt;"عهدة","",SUMIFS($G$8:$G$5007,$B$8:$B$5007,B4568,$A$8:$A$5007,"مصروف",$I$8:$I$5007,"&lt;&gt;مرفوض"))</f>
        <v/>
      </c>
      <c r="P4568" s="25">
        <f>IF(A4568&lt;&gt;"عهدة","",N(F4568)-O4568)</f>
        <v/>
      </c>
      <c r="Q4568" s="26">
        <f>IF(A4568="","",IF(A4568="عهدة",IF(N(F4568)=0,"⚠ أدخل قيمة العهدة",IF(P4568&lt;0,"⛔ عجز / زيادة مصروفات "&amp;TEXT(-P4568,"#,##0"),IF(COUNTIFS($B$8:$B$5007,B4568,$A$8:$A$5007,"مصروف",$I$8:$I$5007,"&lt;&gt;مرفوض",$K$8:$K$5007,"&lt;&gt;نعم")&gt;0,"⚠ "&amp;COUNTIFS($B$8:$B$5007,B4568,$A$8:$A$5007,"مصروف",$I$8:$I$5007,"&lt;&gt;مرفوض",$K$8:$K$5007,"&lt;&gt;نعم")&amp;" مصروف غير مسوى",IF(L4568="تمت التسوية",IF(P4568=0,"✔ متوازنة وتمت التسوية","✔ تمت التسوية – متبقي "&amp;TEXT(P4568,"#,##0")),IF(P4568&gt;0,"متبقي "&amp;TEXT(P4568,"#,##0"),"✔ متوازنة"))))),IF(R4568=0,"⚠ أضف سطر عهدة أولًا",IF(OR(C4568="",N(G4568)=0),"⚠ أكمل التاريخ والقيمة",IF(S4568="","⚠ التاريخ خارج السنة المالية",IF(H4568="","⚠ اختر بند الموازنة",IF(I4568="مرفوض","✖ مرفوض من المدير",IF(I4568&lt;&gt;"موافق","⏳ بانتظار موافقة المدير",IF(K4568&lt;&gt;"نعم","⚠ غير مسوى مع الحسابات","✔ معتمد ومسوى")))))))))</f>
        <v/>
      </c>
      <c r="R4568">
        <f>N(R4567)+IF(A4568="عهدة",1,0)</f>
        <v/>
      </c>
      <c r="S4568">
        <f>IF(C4568="","",IF(AND(C4568&gt;=DATE(2026,9,1),C4568&lt;=DATE(2027,8,31)),(YEAR(C4568)-2026)*12+MONTH(C4568)-8,""))</f>
        <v/>
      </c>
      <c r="T4568">
        <f>IF(AND(A4568="مصروف",R4568&gt;0,I4568="موافق",S4568&lt;&gt;"",H4568&lt;&gt;""),N(G4568),0)</f>
        <v/>
      </c>
    </row>
    <row r="4569">
      <c r="A4569" s="19" t="n"/>
      <c r="B4569" s="20">
        <f>IF(A4569="","",IF(R4569=0,"⚠ أضف سطر عهدة أولًا","DMT-"&amp;TEXT(R4569,"000")))</f>
        <v/>
      </c>
      <c r="C4569" s="21" t="n"/>
      <c r="D4569" s="20">
        <f>IF(C4569="","",IF(S4569="","خارج السنة المالية",INDEX(القوائم!$D$2:$D$13,S4569)))</f>
        <v/>
      </c>
      <c r="E4569" s="22" t="n"/>
      <c r="F4569" s="23" t="n"/>
      <c r="G4569" s="23" t="n"/>
      <c r="H4569" s="22" t="n"/>
      <c r="I4569" s="19" t="n"/>
      <c r="J4569" s="21" t="n"/>
      <c r="K4569" s="19" t="n"/>
      <c r="L4569" s="19" t="n"/>
      <c r="M4569" s="21" t="n"/>
      <c r="N4569" s="22" t="n"/>
      <c r="O4569" s="24">
        <f>IF(A4569&lt;&gt;"عهدة","",SUMIFS($G$8:$G$5007,$B$8:$B$5007,B4569,$A$8:$A$5007,"مصروف",$I$8:$I$5007,"&lt;&gt;مرفوض"))</f>
        <v/>
      </c>
      <c r="P4569" s="25">
        <f>IF(A4569&lt;&gt;"عهدة","",N(F4569)-O4569)</f>
        <v/>
      </c>
      <c r="Q4569" s="26">
        <f>IF(A4569="","",IF(A4569="عهدة",IF(N(F4569)=0,"⚠ أدخل قيمة العهدة",IF(P4569&lt;0,"⛔ عجز / زيادة مصروفات "&amp;TEXT(-P4569,"#,##0"),IF(COUNTIFS($B$8:$B$5007,B4569,$A$8:$A$5007,"مصروف",$I$8:$I$5007,"&lt;&gt;مرفوض",$K$8:$K$5007,"&lt;&gt;نعم")&gt;0,"⚠ "&amp;COUNTIFS($B$8:$B$5007,B4569,$A$8:$A$5007,"مصروف",$I$8:$I$5007,"&lt;&gt;مرفوض",$K$8:$K$5007,"&lt;&gt;نعم")&amp;" مصروف غير مسوى",IF(L4569="تمت التسوية",IF(P4569=0,"✔ متوازنة وتمت التسوية","✔ تمت التسوية – متبقي "&amp;TEXT(P4569,"#,##0")),IF(P4569&gt;0,"متبقي "&amp;TEXT(P4569,"#,##0"),"✔ متوازنة"))))),IF(R4569=0,"⚠ أضف سطر عهدة أولًا",IF(OR(C4569="",N(G4569)=0),"⚠ أكمل التاريخ والقيمة",IF(S4569="","⚠ التاريخ خارج السنة المالية",IF(H4569="","⚠ اختر بند الموازنة",IF(I4569="مرفوض","✖ مرفوض من المدير",IF(I4569&lt;&gt;"موافق","⏳ بانتظار موافقة المدير",IF(K4569&lt;&gt;"نعم","⚠ غير مسوى مع الحسابات","✔ معتمد ومسوى")))))))))</f>
        <v/>
      </c>
      <c r="R4569">
        <f>N(R4568)+IF(A4569="عهدة",1,0)</f>
        <v/>
      </c>
      <c r="S4569">
        <f>IF(C4569="","",IF(AND(C4569&gt;=DATE(2026,9,1),C4569&lt;=DATE(2027,8,31)),(YEAR(C4569)-2026)*12+MONTH(C4569)-8,""))</f>
        <v/>
      </c>
      <c r="T4569">
        <f>IF(AND(A4569="مصروف",R4569&gt;0,I4569="موافق",S4569&lt;&gt;"",H4569&lt;&gt;""),N(G4569),0)</f>
        <v/>
      </c>
    </row>
    <row r="4570">
      <c r="A4570" s="19" t="n"/>
      <c r="B4570" s="20">
        <f>IF(A4570="","",IF(R4570=0,"⚠ أضف سطر عهدة أولًا","DMT-"&amp;TEXT(R4570,"000")))</f>
        <v/>
      </c>
      <c r="C4570" s="21" t="n"/>
      <c r="D4570" s="20">
        <f>IF(C4570="","",IF(S4570="","خارج السنة المالية",INDEX(القوائم!$D$2:$D$13,S4570)))</f>
        <v/>
      </c>
      <c r="E4570" s="22" t="n"/>
      <c r="F4570" s="23" t="n"/>
      <c r="G4570" s="23" t="n"/>
      <c r="H4570" s="22" t="n"/>
      <c r="I4570" s="19" t="n"/>
      <c r="J4570" s="21" t="n"/>
      <c r="K4570" s="19" t="n"/>
      <c r="L4570" s="19" t="n"/>
      <c r="M4570" s="21" t="n"/>
      <c r="N4570" s="22" t="n"/>
      <c r="O4570" s="24">
        <f>IF(A4570&lt;&gt;"عهدة","",SUMIFS($G$8:$G$5007,$B$8:$B$5007,B4570,$A$8:$A$5007,"مصروف",$I$8:$I$5007,"&lt;&gt;مرفوض"))</f>
        <v/>
      </c>
      <c r="P4570" s="25">
        <f>IF(A4570&lt;&gt;"عهدة","",N(F4570)-O4570)</f>
        <v/>
      </c>
      <c r="Q4570" s="26">
        <f>IF(A4570="","",IF(A4570="عهدة",IF(N(F4570)=0,"⚠ أدخل قيمة العهدة",IF(P4570&lt;0,"⛔ عجز / زيادة مصروفات "&amp;TEXT(-P4570,"#,##0"),IF(COUNTIFS($B$8:$B$5007,B4570,$A$8:$A$5007,"مصروف",$I$8:$I$5007,"&lt;&gt;مرفوض",$K$8:$K$5007,"&lt;&gt;نعم")&gt;0,"⚠ "&amp;COUNTIFS($B$8:$B$5007,B4570,$A$8:$A$5007,"مصروف",$I$8:$I$5007,"&lt;&gt;مرفوض",$K$8:$K$5007,"&lt;&gt;نعم")&amp;" مصروف غير مسوى",IF(L4570="تمت التسوية",IF(P4570=0,"✔ متوازنة وتمت التسوية","✔ تمت التسوية – متبقي "&amp;TEXT(P4570,"#,##0")),IF(P4570&gt;0,"متبقي "&amp;TEXT(P4570,"#,##0"),"✔ متوازنة"))))),IF(R4570=0,"⚠ أضف سطر عهدة أولًا",IF(OR(C4570="",N(G4570)=0),"⚠ أكمل التاريخ والقيمة",IF(S4570="","⚠ التاريخ خارج السنة المالية",IF(H4570="","⚠ اختر بند الموازنة",IF(I4570="مرفوض","✖ مرفوض من المدير",IF(I4570&lt;&gt;"موافق","⏳ بانتظار موافقة المدير",IF(K4570&lt;&gt;"نعم","⚠ غير مسوى مع الحسابات","✔ معتمد ومسوى")))))))))</f>
        <v/>
      </c>
      <c r="R4570">
        <f>N(R4569)+IF(A4570="عهدة",1,0)</f>
        <v/>
      </c>
      <c r="S4570">
        <f>IF(C4570="","",IF(AND(C4570&gt;=DATE(2026,9,1),C4570&lt;=DATE(2027,8,31)),(YEAR(C4570)-2026)*12+MONTH(C4570)-8,""))</f>
        <v/>
      </c>
      <c r="T4570">
        <f>IF(AND(A4570="مصروف",R4570&gt;0,I4570="موافق",S4570&lt;&gt;"",H4570&lt;&gt;""),N(G4570),0)</f>
        <v/>
      </c>
    </row>
    <row r="4571">
      <c r="A4571" s="19" t="n"/>
      <c r="B4571" s="20">
        <f>IF(A4571="","",IF(R4571=0,"⚠ أضف سطر عهدة أولًا","DMT-"&amp;TEXT(R4571,"000")))</f>
        <v/>
      </c>
      <c r="C4571" s="21" t="n"/>
      <c r="D4571" s="20">
        <f>IF(C4571="","",IF(S4571="","خارج السنة المالية",INDEX(القوائم!$D$2:$D$13,S4571)))</f>
        <v/>
      </c>
      <c r="E4571" s="22" t="n"/>
      <c r="F4571" s="23" t="n"/>
      <c r="G4571" s="23" t="n"/>
      <c r="H4571" s="22" t="n"/>
      <c r="I4571" s="19" t="n"/>
      <c r="J4571" s="21" t="n"/>
      <c r="K4571" s="19" t="n"/>
      <c r="L4571" s="19" t="n"/>
      <c r="M4571" s="21" t="n"/>
      <c r="N4571" s="22" t="n"/>
      <c r="O4571" s="24">
        <f>IF(A4571&lt;&gt;"عهدة","",SUMIFS($G$8:$G$5007,$B$8:$B$5007,B4571,$A$8:$A$5007,"مصروف",$I$8:$I$5007,"&lt;&gt;مرفوض"))</f>
        <v/>
      </c>
      <c r="P4571" s="25">
        <f>IF(A4571&lt;&gt;"عهدة","",N(F4571)-O4571)</f>
        <v/>
      </c>
      <c r="Q4571" s="26">
        <f>IF(A4571="","",IF(A4571="عهدة",IF(N(F4571)=0,"⚠ أدخل قيمة العهدة",IF(P4571&lt;0,"⛔ عجز / زيادة مصروفات "&amp;TEXT(-P4571,"#,##0"),IF(COUNTIFS($B$8:$B$5007,B4571,$A$8:$A$5007,"مصروف",$I$8:$I$5007,"&lt;&gt;مرفوض",$K$8:$K$5007,"&lt;&gt;نعم")&gt;0,"⚠ "&amp;COUNTIFS($B$8:$B$5007,B4571,$A$8:$A$5007,"مصروف",$I$8:$I$5007,"&lt;&gt;مرفوض",$K$8:$K$5007,"&lt;&gt;نعم")&amp;" مصروف غير مسوى",IF(L4571="تمت التسوية",IF(P4571=0,"✔ متوازنة وتمت التسوية","✔ تمت التسوية – متبقي "&amp;TEXT(P4571,"#,##0")),IF(P4571&gt;0,"متبقي "&amp;TEXT(P4571,"#,##0"),"✔ متوازنة"))))),IF(R4571=0,"⚠ أضف سطر عهدة أولًا",IF(OR(C4571="",N(G4571)=0),"⚠ أكمل التاريخ والقيمة",IF(S4571="","⚠ التاريخ خارج السنة المالية",IF(H4571="","⚠ اختر بند الموازنة",IF(I4571="مرفوض","✖ مرفوض من المدير",IF(I4571&lt;&gt;"موافق","⏳ بانتظار موافقة المدير",IF(K4571&lt;&gt;"نعم","⚠ غير مسوى مع الحسابات","✔ معتمد ومسوى")))))))))</f>
        <v/>
      </c>
      <c r="R4571">
        <f>N(R4570)+IF(A4571="عهدة",1,0)</f>
        <v/>
      </c>
      <c r="S4571">
        <f>IF(C4571="","",IF(AND(C4571&gt;=DATE(2026,9,1),C4571&lt;=DATE(2027,8,31)),(YEAR(C4571)-2026)*12+MONTH(C4571)-8,""))</f>
        <v/>
      </c>
      <c r="T4571">
        <f>IF(AND(A4571="مصروف",R4571&gt;0,I4571="موافق",S4571&lt;&gt;"",H4571&lt;&gt;""),N(G4571),0)</f>
        <v/>
      </c>
    </row>
    <row r="4572">
      <c r="A4572" s="19" t="n"/>
      <c r="B4572" s="20">
        <f>IF(A4572="","",IF(R4572=0,"⚠ أضف سطر عهدة أولًا","DMT-"&amp;TEXT(R4572,"000")))</f>
        <v/>
      </c>
      <c r="C4572" s="21" t="n"/>
      <c r="D4572" s="20">
        <f>IF(C4572="","",IF(S4572="","خارج السنة المالية",INDEX(القوائم!$D$2:$D$13,S4572)))</f>
        <v/>
      </c>
      <c r="E4572" s="22" t="n"/>
      <c r="F4572" s="23" t="n"/>
      <c r="G4572" s="23" t="n"/>
      <c r="H4572" s="22" t="n"/>
      <c r="I4572" s="19" t="n"/>
      <c r="J4572" s="21" t="n"/>
      <c r="K4572" s="19" t="n"/>
      <c r="L4572" s="19" t="n"/>
      <c r="M4572" s="21" t="n"/>
      <c r="N4572" s="22" t="n"/>
      <c r="O4572" s="24">
        <f>IF(A4572&lt;&gt;"عهدة","",SUMIFS($G$8:$G$5007,$B$8:$B$5007,B4572,$A$8:$A$5007,"مصروف",$I$8:$I$5007,"&lt;&gt;مرفوض"))</f>
        <v/>
      </c>
      <c r="P4572" s="25">
        <f>IF(A4572&lt;&gt;"عهدة","",N(F4572)-O4572)</f>
        <v/>
      </c>
      <c r="Q4572" s="26">
        <f>IF(A4572="","",IF(A4572="عهدة",IF(N(F4572)=0,"⚠ أدخل قيمة العهدة",IF(P4572&lt;0,"⛔ عجز / زيادة مصروفات "&amp;TEXT(-P4572,"#,##0"),IF(COUNTIFS($B$8:$B$5007,B4572,$A$8:$A$5007,"مصروف",$I$8:$I$5007,"&lt;&gt;مرفوض",$K$8:$K$5007,"&lt;&gt;نعم")&gt;0,"⚠ "&amp;COUNTIFS($B$8:$B$5007,B4572,$A$8:$A$5007,"مصروف",$I$8:$I$5007,"&lt;&gt;مرفوض",$K$8:$K$5007,"&lt;&gt;نعم")&amp;" مصروف غير مسوى",IF(L4572="تمت التسوية",IF(P4572=0,"✔ متوازنة وتمت التسوية","✔ تمت التسوية – متبقي "&amp;TEXT(P4572,"#,##0")),IF(P4572&gt;0,"متبقي "&amp;TEXT(P4572,"#,##0"),"✔ متوازنة"))))),IF(R4572=0,"⚠ أضف سطر عهدة أولًا",IF(OR(C4572="",N(G4572)=0),"⚠ أكمل التاريخ والقيمة",IF(S4572="","⚠ التاريخ خارج السنة المالية",IF(H4572="","⚠ اختر بند الموازنة",IF(I4572="مرفوض","✖ مرفوض من المدير",IF(I4572&lt;&gt;"موافق","⏳ بانتظار موافقة المدير",IF(K4572&lt;&gt;"نعم","⚠ غير مسوى مع الحسابات","✔ معتمد ومسوى")))))))))</f>
        <v/>
      </c>
      <c r="R4572">
        <f>N(R4571)+IF(A4572="عهدة",1,0)</f>
        <v/>
      </c>
      <c r="S4572">
        <f>IF(C4572="","",IF(AND(C4572&gt;=DATE(2026,9,1),C4572&lt;=DATE(2027,8,31)),(YEAR(C4572)-2026)*12+MONTH(C4572)-8,""))</f>
        <v/>
      </c>
      <c r="T4572">
        <f>IF(AND(A4572="مصروف",R4572&gt;0,I4572="موافق",S4572&lt;&gt;"",H4572&lt;&gt;""),N(G4572),0)</f>
        <v/>
      </c>
    </row>
    <row r="4573">
      <c r="A4573" s="19" t="n"/>
      <c r="B4573" s="20">
        <f>IF(A4573="","",IF(R4573=0,"⚠ أضف سطر عهدة أولًا","DMT-"&amp;TEXT(R4573,"000")))</f>
        <v/>
      </c>
      <c r="C4573" s="21" t="n"/>
      <c r="D4573" s="20">
        <f>IF(C4573="","",IF(S4573="","خارج السنة المالية",INDEX(القوائم!$D$2:$D$13,S4573)))</f>
        <v/>
      </c>
      <c r="E4573" s="22" t="n"/>
      <c r="F4573" s="23" t="n"/>
      <c r="G4573" s="23" t="n"/>
      <c r="H4573" s="22" t="n"/>
      <c r="I4573" s="19" t="n"/>
      <c r="J4573" s="21" t="n"/>
      <c r="K4573" s="19" t="n"/>
      <c r="L4573" s="19" t="n"/>
      <c r="M4573" s="21" t="n"/>
      <c r="N4573" s="22" t="n"/>
      <c r="O4573" s="24">
        <f>IF(A4573&lt;&gt;"عهدة","",SUMIFS($G$8:$G$5007,$B$8:$B$5007,B4573,$A$8:$A$5007,"مصروف",$I$8:$I$5007,"&lt;&gt;مرفوض"))</f>
        <v/>
      </c>
      <c r="P4573" s="25">
        <f>IF(A4573&lt;&gt;"عهدة","",N(F4573)-O4573)</f>
        <v/>
      </c>
      <c r="Q4573" s="26">
        <f>IF(A4573="","",IF(A4573="عهدة",IF(N(F4573)=0,"⚠ أدخل قيمة العهدة",IF(P4573&lt;0,"⛔ عجز / زيادة مصروفات "&amp;TEXT(-P4573,"#,##0"),IF(COUNTIFS($B$8:$B$5007,B4573,$A$8:$A$5007,"مصروف",$I$8:$I$5007,"&lt;&gt;مرفوض",$K$8:$K$5007,"&lt;&gt;نعم")&gt;0,"⚠ "&amp;COUNTIFS($B$8:$B$5007,B4573,$A$8:$A$5007,"مصروف",$I$8:$I$5007,"&lt;&gt;مرفوض",$K$8:$K$5007,"&lt;&gt;نعم")&amp;" مصروف غير مسوى",IF(L4573="تمت التسوية",IF(P4573=0,"✔ متوازنة وتمت التسوية","✔ تمت التسوية – متبقي "&amp;TEXT(P4573,"#,##0")),IF(P4573&gt;0,"متبقي "&amp;TEXT(P4573,"#,##0"),"✔ متوازنة"))))),IF(R4573=0,"⚠ أضف سطر عهدة أولًا",IF(OR(C4573="",N(G4573)=0),"⚠ أكمل التاريخ والقيمة",IF(S4573="","⚠ التاريخ خارج السنة المالية",IF(H4573="","⚠ اختر بند الموازنة",IF(I4573="مرفوض","✖ مرفوض من المدير",IF(I4573&lt;&gt;"موافق","⏳ بانتظار موافقة المدير",IF(K4573&lt;&gt;"نعم","⚠ غير مسوى مع الحسابات","✔ معتمد ومسوى")))))))))</f>
        <v/>
      </c>
      <c r="R4573">
        <f>N(R4572)+IF(A4573="عهدة",1,0)</f>
        <v/>
      </c>
      <c r="S4573">
        <f>IF(C4573="","",IF(AND(C4573&gt;=DATE(2026,9,1),C4573&lt;=DATE(2027,8,31)),(YEAR(C4573)-2026)*12+MONTH(C4573)-8,""))</f>
        <v/>
      </c>
      <c r="T4573">
        <f>IF(AND(A4573="مصروف",R4573&gt;0,I4573="موافق",S4573&lt;&gt;"",H4573&lt;&gt;""),N(G4573),0)</f>
        <v/>
      </c>
    </row>
    <row r="4574">
      <c r="A4574" s="19" t="n"/>
      <c r="B4574" s="20">
        <f>IF(A4574="","",IF(R4574=0,"⚠ أضف سطر عهدة أولًا","DMT-"&amp;TEXT(R4574,"000")))</f>
        <v/>
      </c>
      <c r="C4574" s="21" t="n"/>
      <c r="D4574" s="20">
        <f>IF(C4574="","",IF(S4574="","خارج السنة المالية",INDEX(القوائم!$D$2:$D$13,S4574)))</f>
        <v/>
      </c>
      <c r="E4574" s="22" t="n"/>
      <c r="F4574" s="23" t="n"/>
      <c r="G4574" s="23" t="n"/>
      <c r="H4574" s="22" t="n"/>
      <c r="I4574" s="19" t="n"/>
      <c r="J4574" s="21" t="n"/>
      <c r="K4574" s="19" t="n"/>
      <c r="L4574" s="19" t="n"/>
      <c r="M4574" s="21" t="n"/>
      <c r="N4574" s="22" t="n"/>
      <c r="O4574" s="24">
        <f>IF(A4574&lt;&gt;"عهدة","",SUMIFS($G$8:$G$5007,$B$8:$B$5007,B4574,$A$8:$A$5007,"مصروف",$I$8:$I$5007,"&lt;&gt;مرفوض"))</f>
        <v/>
      </c>
      <c r="P4574" s="25">
        <f>IF(A4574&lt;&gt;"عهدة","",N(F4574)-O4574)</f>
        <v/>
      </c>
      <c r="Q4574" s="26">
        <f>IF(A4574="","",IF(A4574="عهدة",IF(N(F4574)=0,"⚠ أدخل قيمة العهدة",IF(P4574&lt;0,"⛔ عجز / زيادة مصروفات "&amp;TEXT(-P4574,"#,##0"),IF(COUNTIFS($B$8:$B$5007,B4574,$A$8:$A$5007,"مصروف",$I$8:$I$5007,"&lt;&gt;مرفوض",$K$8:$K$5007,"&lt;&gt;نعم")&gt;0,"⚠ "&amp;COUNTIFS($B$8:$B$5007,B4574,$A$8:$A$5007,"مصروف",$I$8:$I$5007,"&lt;&gt;مرفوض",$K$8:$K$5007,"&lt;&gt;نعم")&amp;" مصروف غير مسوى",IF(L4574="تمت التسوية",IF(P4574=0,"✔ متوازنة وتمت التسوية","✔ تمت التسوية – متبقي "&amp;TEXT(P4574,"#,##0")),IF(P4574&gt;0,"متبقي "&amp;TEXT(P4574,"#,##0"),"✔ متوازنة"))))),IF(R4574=0,"⚠ أضف سطر عهدة أولًا",IF(OR(C4574="",N(G4574)=0),"⚠ أكمل التاريخ والقيمة",IF(S4574="","⚠ التاريخ خارج السنة المالية",IF(H4574="","⚠ اختر بند الموازنة",IF(I4574="مرفوض","✖ مرفوض من المدير",IF(I4574&lt;&gt;"موافق","⏳ بانتظار موافقة المدير",IF(K4574&lt;&gt;"نعم","⚠ غير مسوى مع الحسابات","✔ معتمد ومسوى")))))))))</f>
        <v/>
      </c>
      <c r="R4574">
        <f>N(R4573)+IF(A4574="عهدة",1,0)</f>
        <v/>
      </c>
      <c r="S4574">
        <f>IF(C4574="","",IF(AND(C4574&gt;=DATE(2026,9,1),C4574&lt;=DATE(2027,8,31)),(YEAR(C4574)-2026)*12+MONTH(C4574)-8,""))</f>
        <v/>
      </c>
      <c r="T4574">
        <f>IF(AND(A4574="مصروف",R4574&gt;0,I4574="موافق",S4574&lt;&gt;"",H4574&lt;&gt;""),N(G4574),0)</f>
        <v/>
      </c>
    </row>
    <row r="4575">
      <c r="A4575" s="19" t="n"/>
      <c r="B4575" s="20">
        <f>IF(A4575="","",IF(R4575=0,"⚠ أضف سطر عهدة أولًا","DMT-"&amp;TEXT(R4575,"000")))</f>
        <v/>
      </c>
      <c r="C4575" s="21" t="n"/>
      <c r="D4575" s="20">
        <f>IF(C4575="","",IF(S4575="","خارج السنة المالية",INDEX(القوائم!$D$2:$D$13,S4575)))</f>
        <v/>
      </c>
      <c r="E4575" s="22" t="n"/>
      <c r="F4575" s="23" t="n"/>
      <c r="G4575" s="23" t="n"/>
      <c r="H4575" s="22" t="n"/>
      <c r="I4575" s="19" t="n"/>
      <c r="J4575" s="21" t="n"/>
      <c r="K4575" s="19" t="n"/>
      <c r="L4575" s="19" t="n"/>
      <c r="M4575" s="21" t="n"/>
      <c r="N4575" s="22" t="n"/>
      <c r="O4575" s="24">
        <f>IF(A4575&lt;&gt;"عهدة","",SUMIFS($G$8:$G$5007,$B$8:$B$5007,B4575,$A$8:$A$5007,"مصروف",$I$8:$I$5007,"&lt;&gt;مرفوض"))</f>
        <v/>
      </c>
      <c r="P4575" s="25">
        <f>IF(A4575&lt;&gt;"عهدة","",N(F4575)-O4575)</f>
        <v/>
      </c>
      <c r="Q4575" s="26">
        <f>IF(A4575="","",IF(A4575="عهدة",IF(N(F4575)=0,"⚠ أدخل قيمة العهدة",IF(P4575&lt;0,"⛔ عجز / زيادة مصروفات "&amp;TEXT(-P4575,"#,##0"),IF(COUNTIFS($B$8:$B$5007,B4575,$A$8:$A$5007,"مصروف",$I$8:$I$5007,"&lt;&gt;مرفوض",$K$8:$K$5007,"&lt;&gt;نعم")&gt;0,"⚠ "&amp;COUNTIFS($B$8:$B$5007,B4575,$A$8:$A$5007,"مصروف",$I$8:$I$5007,"&lt;&gt;مرفوض",$K$8:$K$5007,"&lt;&gt;نعم")&amp;" مصروف غير مسوى",IF(L4575="تمت التسوية",IF(P4575=0,"✔ متوازنة وتمت التسوية","✔ تمت التسوية – متبقي "&amp;TEXT(P4575,"#,##0")),IF(P4575&gt;0,"متبقي "&amp;TEXT(P4575,"#,##0"),"✔ متوازنة"))))),IF(R4575=0,"⚠ أضف سطر عهدة أولًا",IF(OR(C4575="",N(G4575)=0),"⚠ أكمل التاريخ والقيمة",IF(S4575="","⚠ التاريخ خارج السنة المالية",IF(H4575="","⚠ اختر بند الموازنة",IF(I4575="مرفوض","✖ مرفوض من المدير",IF(I4575&lt;&gt;"موافق","⏳ بانتظار موافقة المدير",IF(K4575&lt;&gt;"نعم","⚠ غير مسوى مع الحسابات","✔ معتمد ومسوى")))))))))</f>
        <v/>
      </c>
      <c r="R4575">
        <f>N(R4574)+IF(A4575="عهدة",1,0)</f>
        <v/>
      </c>
      <c r="S4575">
        <f>IF(C4575="","",IF(AND(C4575&gt;=DATE(2026,9,1),C4575&lt;=DATE(2027,8,31)),(YEAR(C4575)-2026)*12+MONTH(C4575)-8,""))</f>
        <v/>
      </c>
      <c r="T4575">
        <f>IF(AND(A4575="مصروف",R4575&gt;0,I4575="موافق",S4575&lt;&gt;"",H4575&lt;&gt;""),N(G4575),0)</f>
        <v/>
      </c>
    </row>
    <row r="4576">
      <c r="A4576" s="19" t="n"/>
      <c r="B4576" s="20">
        <f>IF(A4576="","",IF(R4576=0,"⚠ أضف سطر عهدة أولًا","DMT-"&amp;TEXT(R4576,"000")))</f>
        <v/>
      </c>
      <c r="C4576" s="21" t="n"/>
      <c r="D4576" s="20">
        <f>IF(C4576="","",IF(S4576="","خارج السنة المالية",INDEX(القوائم!$D$2:$D$13,S4576)))</f>
        <v/>
      </c>
      <c r="E4576" s="22" t="n"/>
      <c r="F4576" s="23" t="n"/>
      <c r="G4576" s="23" t="n"/>
      <c r="H4576" s="22" t="n"/>
      <c r="I4576" s="19" t="n"/>
      <c r="J4576" s="21" t="n"/>
      <c r="K4576" s="19" t="n"/>
      <c r="L4576" s="19" t="n"/>
      <c r="M4576" s="21" t="n"/>
      <c r="N4576" s="22" t="n"/>
      <c r="O4576" s="24">
        <f>IF(A4576&lt;&gt;"عهدة","",SUMIFS($G$8:$G$5007,$B$8:$B$5007,B4576,$A$8:$A$5007,"مصروف",$I$8:$I$5007,"&lt;&gt;مرفوض"))</f>
        <v/>
      </c>
      <c r="P4576" s="25">
        <f>IF(A4576&lt;&gt;"عهدة","",N(F4576)-O4576)</f>
        <v/>
      </c>
      <c r="Q4576" s="26">
        <f>IF(A4576="","",IF(A4576="عهدة",IF(N(F4576)=0,"⚠ أدخل قيمة العهدة",IF(P4576&lt;0,"⛔ عجز / زيادة مصروفات "&amp;TEXT(-P4576,"#,##0"),IF(COUNTIFS($B$8:$B$5007,B4576,$A$8:$A$5007,"مصروف",$I$8:$I$5007,"&lt;&gt;مرفوض",$K$8:$K$5007,"&lt;&gt;نعم")&gt;0,"⚠ "&amp;COUNTIFS($B$8:$B$5007,B4576,$A$8:$A$5007,"مصروف",$I$8:$I$5007,"&lt;&gt;مرفوض",$K$8:$K$5007,"&lt;&gt;نعم")&amp;" مصروف غير مسوى",IF(L4576="تمت التسوية",IF(P4576=0,"✔ متوازنة وتمت التسوية","✔ تمت التسوية – متبقي "&amp;TEXT(P4576,"#,##0")),IF(P4576&gt;0,"متبقي "&amp;TEXT(P4576,"#,##0"),"✔ متوازنة"))))),IF(R4576=0,"⚠ أضف سطر عهدة أولًا",IF(OR(C4576="",N(G4576)=0),"⚠ أكمل التاريخ والقيمة",IF(S4576="","⚠ التاريخ خارج السنة المالية",IF(H4576="","⚠ اختر بند الموازنة",IF(I4576="مرفوض","✖ مرفوض من المدير",IF(I4576&lt;&gt;"موافق","⏳ بانتظار موافقة المدير",IF(K4576&lt;&gt;"نعم","⚠ غير مسوى مع الحسابات","✔ معتمد ومسوى")))))))))</f>
        <v/>
      </c>
      <c r="R4576">
        <f>N(R4575)+IF(A4576="عهدة",1,0)</f>
        <v/>
      </c>
      <c r="S4576">
        <f>IF(C4576="","",IF(AND(C4576&gt;=DATE(2026,9,1),C4576&lt;=DATE(2027,8,31)),(YEAR(C4576)-2026)*12+MONTH(C4576)-8,""))</f>
        <v/>
      </c>
      <c r="T4576">
        <f>IF(AND(A4576="مصروف",R4576&gt;0,I4576="موافق",S4576&lt;&gt;"",H4576&lt;&gt;""),N(G4576),0)</f>
        <v/>
      </c>
    </row>
    <row r="4577">
      <c r="A4577" s="19" t="n"/>
      <c r="B4577" s="20">
        <f>IF(A4577="","",IF(R4577=0,"⚠ أضف سطر عهدة أولًا","DMT-"&amp;TEXT(R4577,"000")))</f>
        <v/>
      </c>
      <c r="C4577" s="21" t="n"/>
      <c r="D4577" s="20">
        <f>IF(C4577="","",IF(S4577="","خارج السنة المالية",INDEX(القوائم!$D$2:$D$13,S4577)))</f>
        <v/>
      </c>
      <c r="E4577" s="22" t="n"/>
      <c r="F4577" s="23" t="n"/>
      <c r="G4577" s="23" t="n"/>
      <c r="H4577" s="22" t="n"/>
      <c r="I4577" s="19" t="n"/>
      <c r="J4577" s="21" t="n"/>
      <c r="K4577" s="19" t="n"/>
      <c r="L4577" s="19" t="n"/>
      <c r="M4577" s="21" t="n"/>
      <c r="N4577" s="22" t="n"/>
      <c r="O4577" s="24">
        <f>IF(A4577&lt;&gt;"عهدة","",SUMIFS($G$8:$G$5007,$B$8:$B$5007,B4577,$A$8:$A$5007,"مصروف",$I$8:$I$5007,"&lt;&gt;مرفوض"))</f>
        <v/>
      </c>
      <c r="P4577" s="25">
        <f>IF(A4577&lt;&gt;"عهدة","",N(F4577)-O4577)</f>
        <v/>
      </c>
      <c r="Q4577" s="26">
        <f>IF(A4577="","",IF(A4577="عهدة",IF(N(F4577)=0,"⚠ أدخل قيمة العهدة",IF(P4577&lt;0,"⛔ عجز / زيادة مصروفات "&amp;TEXT(-P4577,"#,##0"),IF(COUNTIFS($B$8:$B$5007,B4577,$A$8:$A$5007,"مصروف",$I$8:$I$5007,"&lt;&gt;مرفوض",$K$8:$K$5007,"&lt;&gt;نعم")&gt;0,"⚠ "&amp;COUNTIFS($B$8:$B$5007,B4577,$A$8:$A$5007,"مصروف",$I$8:$I$5007,"&lt;&gt;مرفوض",$K$8:$K$5007,"&lt;&gt;نعم")&amp;" مصروف غير مسوى",IF(L4577="تمت التسوية",IF(P4577=0,"✔ متوازنة وتمت التسوية","✔ تمت التسوية – متبقي "&amp;TEXT(P4577,"#,##0")),IF(P4577&gt;0,"متبقي "&amp;TEXT(P4577,"#,##0"),"✔ متوازنة"))))),IF(R4577=0,"⚠ أضف سطر عهدة أولًا",IF(OR(C4577="",N(G4577)=0),"⚠ أكمل التاريخ والقيمة",IF(S4577="","⚠ التاريخ خارج السنة المالية",IF(H4577="","⚠ اختر بند الموازنة",IF(I4577="مرفوض","✖ مرفوض من المدير",IF(I4577&lt;&gt;"موافق","⏳ بانتظار موافقة المدير",IF(K4577&lt;&gt;"نعم","⚠ غير مسوى مع الحسابات","✔ معتمد ومسوى")))))))))</f>
        <v/>
      </c>
      <c r="R4577">
        <f>N(R4576)+IF(A4577="عهدة",1,0)</f>
        <v/>
      </c>
      <c r="S4577">
        <f>IF(C4577="","",IF(AND(C4577&gt;=DATE(2026,9,1),C4577&lt;=DATE(2027,8,31)),(YEAR(C4577)-2026)*12+MONTH(C4577)-8,""))</f>
        <v/>
      </c>
      <c r="T4577">
        <f>IF(AND(A4577="مصروف",R4577&gt;0,I4577="موافق",S4577&lt;&gt;"",H4577&lt;&gt;""),N(G4577),0)</f>
        <v/>
      </c>
    </row>
    <row r="4578">
      <c r="A4578" s="19" t="n"/>
      <c r="B4578" s="20">
        <f>IF(A4578="","",IF(R4578=0,"⚠ أضف سطر عهدة أولًا","DMT-"&amp;TEXT(R4578,"000")))</f>
        <v/>
      </c>
      <c r="C4578" s="21" t="n"/>
      <c r="D4578" s="20">
        <f>IF(C4578="","",IF(S4578="","خارج السنة المالية",INDEX(القوائم!$D$2:$D$13,S4578)))</f>
        <v/>
      </c>
      <c r="E4578" s="22" t="n"/>
      <c r="F4578" s="23" t="n"/>
      <c r="G4578" s="23" t="n"/>
      <c r="H4578" s="22" t="n"/>
      <c r="I4578" s="19" t="n"/>
      <c r="J4578" s="21" t="n"/>
      <c r="K4578" s="19" t="n"/>
      <c r="L4578" s="19" t="n"/>
      <c r="M4578" s="21" t="n"/>
      <c r="N4578" s="22" t="n"/>
      <c r="O4578" s="24">
        <f>IF(A4578&lt;&gt;"عهدة","",SUMIFS($G$8:$G$5007,$B$8:$B$5007,B4578,$A$8:$A$5007,"مصروف",$I$8:$I$5007,"&lt;&gt;مرفوض"))</f>
        <v/>
      </c>
      <c r="P4578" s="25">
        <f>IF(A4578&lt;&gt;"عهدة","",N(F4578)-O4578)</f>
        <v/>
      </c>
      <c r="Q4578" s="26">
        <f>IF(A4578="","",IF(A4578="عهدة",IF(N(F4578)=0,"⚠ أدخل قيمة العهدة",IF(P4578&lt;0,"⛔ عجز / زيادة مصروفات "&amp;TEXT(-P4578,"#,##0"),IF(COUNTIFS($B$8:$B$5007,B4578,$A$8:$A$5007,"مصروف",$I$8:$I$5007,"&lt;&gt;مرفوض",$K$8:$K$5007,"&lt;&gt;نعم")&gt;0,"⚠ "&amp;COUNTIFS($B$8:$B$5007,B4578,$A$8:$A$5007,"مصروف",$I$8:$I$5007,"&lt;&gt;مرفوض",$K$8:$K$5007,"&lt;&gt;نعم")&amp;" مصروف غير مسوى",IF(L4578="تمت التسوية",IF(P4578=0,"✔ متوازنة وتمت التسوية","✔ تمت التسوية – متبقي "&amp;TEXT(P4578,"#,##0")),IF(P4578&gt;0,"متبقي "&amp;TEXT(P4578,"#,##0"),"✔ متوازنة"))))),IF(R4578=0,"⚠ أضف سطر عهدة أولًا",IF(OR(C4578="",N(G4578)=0),"⚠ أكمل التاريخ والقيمة",IF(S4578="","⚠ التاريخ خارج السنة المالية",IF(H4578="","⚠ اختر بند الموازنة",IF(I4578="مرفوض","✖ مرفوض من المدير",IF(I4578&lt;&gt;"موافق","⏳ بانتظار موافقة المدير",IF(K4578&lt;&gt;"نعم","⚠ غير مسوى مع الحسابات","✔ معتمد ومسوى")))))))))</f>
        <v/>
      </c>
      <c r="R4578">
        <f>N(R4577)+IF(A4578="عهدة",1,0)</f>
        <v/>
      </c>
      <c r="S4578">
        <f>IF(C4578="","",IF(AND(C4578&gt;=DATE(2026,9,1),C4578&lt;=DATE(2027,8,31)),(YEAR(C4578)-2026)*12+MONTH(C4578)-8,""))</f>
        <v/>
      </c>
      <c r="T4578">
        <f>IF(AND(A4578="مصروف",R4578&gt;0,I4578="موافق",S4578&lt;&gt;"",H4578&lt;&gt;""),N(G4578),0)</f>
        <v/>
      </c>
    </row>
    <row r="4579">
      <c r="A4579" s="19" t="n"/>
      <c r="B4579" s="20">
        <f>IF(A4579="","",IF(R4579=0,"⚠ أضف سطر عهدة أولًا","DMT-"&amp;TEXT(R4579,"000")))</f>
        <v/>
      </c>
      <c r="C4579" s="21" t="n"/>
      <c r="D4579" s="20">
        <f>IF(C4579="","",IF(S4579="","خارج السنة المالية",INDEX(القوائم!$D$2:$D$13,S4579)))</f>
        <v/>
      </c>
      <c r="E4579" s="22" t="n"/>
      <c r="F4579" s="23" t="n"/>
      <c r="G4579" s="23" t="n"/>
      <c r="H4579" s="22" t="n"/>
      <c r="I4579" s="19" t="n"/>
      <c r="J4579" s="21" t="n"/>
      <c r="K4579" s="19" t="n"/>
      <c r="L4579" s="19" t="n"/>
      <c r="M4579" s="21" t="n"/>
      <c r="N4579" s="22" t="n"/>
      <c r="O4579" s="24">
        <f>IF(A4579&lt;&gt;"عهدة","",SUMIFS($G$8:$G$5007,$B$8:$B$5007,B4579,$A$8:$A$5007,"مصروف",$I$8:$I$5007,"&lt;&gt;مرفوض"))</f>
        <v/>
      </c>
      <c r="P4579" s="25">
        <f>IF(A4579&lt;&gt;"عهدة","",N(F4579)-O4579)</f>
        <v/>
      </c>
      <c r="Q4579" s="26">
        <f>IF(A4579="","",IF(A4579="عهدة",IF(N(F4579)=0,"⚠ أدخل قيمة العهدة",IF(P4579&lt;0,"⛔ عجز / زيادة مصروفات "&amp;TEXT(-P4579,"#,##0"),IF(COUNTIFS($B$8:$B$5007,B4579,$A$8:$A$5007,"مصروف",$I$8:$I$5007,"&lt;&gt;مرفوض",$K$8:$K$5007,"&lt;&gt;نعم")&gt;0,"⚠ "&amp;COUNTIFS($B$8:$B$5007,B4579,$A$8:$A$5007,"مصروف",$I$8:$I$5007,"&lt;&gt;مرفوض",$K$8:$K$5007,"&lt;&gt;نعم")&amp;" مصروف غير مسوى",IF(L4579="تمت التسوية",IF(P4579=0,"✔ متوازنة وتمت التسوية","✔ تمت التسوية – متبقي "&amp;TEXT(P4579,"#,##0")),IF(P4579&gt;0,"متبقي "&amp;TEXT(P4579,"#,##0"),"✔ متوازنة"))))),IF(R4579=0,"⚠ أضف سطر عهدة أولًا",IF(OR(C4579="",N(G4579)=0),"⚠ أكمل التاريخ والقيمة",IF(S4579="","⚠ التاريخ خارج السنة المالية",IF(H4579="","⚠ اختر بند الموازنة",IF(I4579="مرفوض","✖ مرفوض من المدير",IF(I4579&lt;&gt;"موافق","⏳ بانتظار موافقة المدير",IF(K4579&lt;&gt;"نعم","⚠ غير مسوى مع الحسابات","✔ معتمد ومسوى")))))))))</f>
        <v/>
      </c>
      <c r="R4579">
        <f>N(R4578)+IF(A4579="عهدة",1,0)</f>
        <v/>
      </c>
      <c r="S4579">
        <f>IF(C4579="","",IF(AND(C4579&gt;=DATE(2026,9,1),C4579&lt;=DATE(2027,8,31)),(YEAR(C4579)-2026)*12+MONTH(C4579)-8,""))</f>
        <v/>
      </c>
      <c r="T4579">
        <f>IF(AND(A4579="مصروف",R4579&gt;0,I4579="موافق",S4579&lt;&gt;"",H4579&lt;&gt;""),N(G4579),0)</f>
        <v/>
      </c>
    </row>
    <row r="4580">
      <c r="A4580" s="19" t="n"/>
      <c r="B4580" s="20">
        <f>IF(A4580="","",IF(R4580=0,"⚠ أضف سطر عهدة أولًا","DMT-"&amp;TEXT(R4580,"000")))</f>
        <v/>
      </c>
      <c r="C4580" s="21" t="n"/>
      <c r="D4580" s="20">
        <f>IF(C4580="","",IF(S4580="","خارج السنة المالية",INDEX(القوائم!$D$2:$D$13,S4580)))</f>
        <v/>
      </c>
      <c r="E4580" s="22" t="n"/>
      <c r="F4580" s="23" t="n"/>
      <c r="G4580" s="23" t="n"/>
      <c r="H4580" s="22" t="n"/>
      <c r="I4580" s="19" t="n"/>
      <c r="J4580" s="21" t="n"/>
      <c r="K4580" s="19" t="n"/>
      <c r="L4580" s="19" t="n"/>
      <c r="M4580" s="21" t="n"/>
      <c r="N4580" s="22" t="n"/>
      <c r="O4580" s="24">
        <f>IF(A4580&lt;&gt;"عهدة","",SUMIFS($G$8:$G$5007,$B$8:$B$5007,B4580,$A$8:$A$5007,"مصروف",$I$8:$I$5007,"&lt;&gt;مرفوض"))</f>
        <v/>
      </c>
      <c r="P4580" s="25">
        <f>IF(A4580&lt;&gt;"عهدة","",N(F4580)-O4580)</f>
        <v/>
      </c>
      <c r="Q4580" s="26">
        <f>IF(A4580="","",IF(A4580="عهدة",IF(N(F4580)=0,"⚠ أدخل قيمة العهدة",IF(P4580&lt;0,"⛔ عجز / زيادة مصروفات "&amp;TEXT(-P4580,"#,##0"),IF(COUNTIFS($B$8:$B$5007,B4580,$A$8:$A$5007,"مصروف",$I$8:$I$5007,"&lt;&gt;مرفوض",$K$8:$K$5007,"&lt;&gt;نعم")&gt;0,"⚠ "&amp;COUNTIFS($B$8:$B$5007,B4580,$A$8:$A$5007,"مصروف",$I$8:$I$5007,"&lt;&gt;مرفوض",$K$8:$K$5007,"&lt;&gt;نعم")&amp;" مصروف غير مسوى",IF(L4580="تمت التسوية",IF(P4580=0,"✔ متوازنة وتمت التسوية","✔ تمت التسوية – متبقي "&amp;TEXT(P4580,"#,##0")),IF(P4580&gt;0,"متبقي "&amp;TEXT(P4580,"#,##0"),"✔ متوازنة"))))),IF(R4580=0,"⚠ أضف سطر عهدة أولًا",IF(OR(C4580="",N(G4580)=0),"⚠ أكمل التاريخ والقيمة",IF(S4580="","⚠ التاريخ خارج السنة المالية",IF(H4580="","⚠ اختر بند الموازنة",IF(I4580="مرفوض","✖ مرفوض من المدير",IF(I4580&lt;&gt;"موافق","⏳ بانتظار موافقة المدير",IF(K4580&lt;&gt;"نعم","⚠ غير مسوى مع الحسابات","✔ معتمد ومسوى")))))))))</f>
        <v/>
      </c>
      <c r="R4580">
        <f>N(R4579)+IF(A4580="عهدة",1,0)</f>
        <v/>
      </c>
      <c r="S4580">
        <f>IF(C4580="","",IF(AND(C4580&gt;=DATE(2026,9,1),C4580&lt;=DATE(2027,8,31)),(YEAR(C4580)-2026)*12+MONTH(C4580)-8,""))</f>
        <v/>
      </c>
      <c r="T4580">
        <f>IF(AND(A4580="مصروف",R4580&gt;0,I4580="موافق",S4580&lt;&gt;"",H4580&lt;&gt;""),N(G4580),0)</f>
        <v/>
      </c>
    </row>
    <row r="4581">
      <c r="A4581" s="19" t="n"/>
      <c r="B4581" s="20">
        <f>IF(A4581="","",IF(R4581=0,"⚠ أضف سطر عهدة أولًا","DMT-"&amp;TEXT(R4581,"000")))</f>
        <v/>
      </c>
      <c r="C4581" s="21" t="n"/>
      <c r="D4581" s="20">
        <f>IF(C4581="","",IF(S4581="","خارج السنة المالية",INDEX(القوائم!$D$2:$D$13,S4581)))</f>
        <v/>
      </c>
      <c r="E4581" s="22" t="n"/>
      <c r="F4581" s="23" t="n"/>
      <c r="G4581" s="23" t="n"/>
      <c r="H4581" s="22" t="n"/>
      <c r="I4581" s="19" t="n"/>
      <c r="J4581" s="21" t="n"/>
      <c r="K4581" s="19" t="n"/>
      <c r="L4581" s="19" t="n"/>
      <c r="M4581" s="21" t="n"/>
      <c r="N4581" s="22" t="n"/>
      <c r="O4581" s="24">
        <f>IF(A4581&lt;&gt;"عهدة","",SUMIFS($G$8:$G$5007,$B$8:$B$5007,B4581,$A$8:$A$5007,"مصروف",$I$8:$I$5007,"&lt;&gt;مرفوض"))</f>
        <v/>
      </c>
      <c r="P4581" s="25">
        <f>IF(A4581&lt;&gt;"عهدة","",N(F4581)-O4581)</f>
        <v/>
      </c>
      <c r="Q4581" s="26">
        <f>IF(A4581="","",IF(A4581="عهدة",IF(N(F4581)=0,"⚠ أدخل قيمة العهدة",IF(P4581&lt;0,"⛔ عجز / زيادة مصروفات "&amp;TEXT(-P4581,"#,##0"),IF(COUNTIFS($B$8:$B$5007,B4581,$A$8:$A$5007,"مصروف",$I$8:$I$5007,"&lt;&gt;مرفوض",$K$8:$K$5007,"&lt;&gt;نعم")&gt;0,"⚠ "&amp;COUNTIFS($B$8:$B$5007,B4581,$A$8:$A$5007,"مصروف",$I$8:$I$5007,"&lt;&gt;مرفوض",$K$8:$K$5007,"&lt;&gt;نعم")&amp;" مصروف غير مسوى",IF(L4581="تمت التسوية",IF(P4581=0,"✔ متوازنة وتمت التسوية","✔ تمت التسوية – متبقي "&amp;TEXT(P4581,"#,##0")),IF(P4581&gt;0,"متبقي "&amp;TEXT(P4581,"#,##0"),"✔ متوازنة"))))),IF(R4581=0,"⚠ أضف سطر عهدة أولًا",IF(OR(C4581="",N(G4581)=0),"⚠ أكمل التاريخ والقيمة",IF(S4581="","⚠ التاريخ خارج السنة المالية",IF(H4581="","⚠ اختر بند الموازنة",IF(I4581="مرفوض","✖ مرفوض من المدير",IF(I4581&lt;&gt;"موافق","⏳ بانتظار موافقة المدير",IF(K4581&lt;&gt;"نعم","⚠ غير مسوى مع الحسابات","✔ معتمد ومسوى")))))))))</f>
        <v/>
      </c>
      <c r="R4581">
        <f>N(R4580)+IF(A4581="عهدة",1,0)</f>
        <v/>
      </c>
      <c r="S4581">
        <f>IF(C4581="","",IF(AND(C4581&gt;=DATE(2026,9,1),C4581&lt;=DATE(2027,8,31)),(YEAR(C4581)-2026)*12+MONTH(C4581)-8,""))</f>
        <v/>
      </c>
      <c r="T4581">
        <f>IF(AND(A4581="مصروف",R4581&gt;0,I4581="موافق",S4581&lt;&gt;"",H4581&lt;&gt;""),N(G4581),0)</f>
        <v/>
      </c>
    </row>
    <row r="4582">
      <c r="A4582" s="19" t="n"/>
      <c r="B4582" s="20">
        <f>IF(A4582="","",IF(R4582=0,"⚠ أضف سطر عهدة أولًا","DMT-"&amp;TEXT(R4582,"000")))</f>
        <v/>
      </c>
      <c r="C4582" s="21" t="n"/>
      <c r="D4582" s="20">
        <f>IF(C4582="","",IF(S4582="","خارج السنة المالية",INDEX(القوائم!$D$2:$D$13,S4582)))</f>
        <v/>
      </c>
      <c r="E4582" s="22" t="n"/>
      <c r="F4582" s="23" t="n"/>
      <c r="G4582" s="23" t="n"/>
      <c r="H4582" s="22" t="n"/>
      <c r="I4582" s="19" t="n"/>
      <c r="J4582" s="21" t="n"/>
      <c r="K4582" s="19" t="n"/>
      <c r="L4582" s="19" t="n"/>
      <c r="M4582" s="21" t="n"/>
      <c r="N4582" s="22" t="n"/>
      <c r="O4582" s="24">
        <f>IF(A4582&lt;&gt;"عهدة","",SUMIFS($G$8:$G$5007,$B$8:$B$5007,B4582,$A$8:$A$5007,"مصروف",$I$8:$I$5007,"&lt;&gt;مرفوض"))</f>
        <v/>
      </c>
      <c r="P4582" s="25">
        <f>IF(A4582&lt;&gt;"عهدة","",N(F4582)-O4582)</f>
        <v/>
      </c>
      <c r="Q4582" s="26">
        <f>IF(A4582="","",IF(A4582="عهدة",IF(N(F4582)=0,"⚠ أدخل قيمة العهدة",IF(P4582&lt;0,"⛔ عجز / زيادة مصروفات "&amp;TEXT(-P4582,"#,##0"),IF(COUNTIFS($B$8:$B$5007,B4582,$A$8:$A$5007,"مصروف",$I$8:$I$5007,"&lt;&gt;مرفوض",$K$8:$K$5007,"&lt;&gt;نعم")&gt;0,"⚠ "&amp;COUNTIFS($B$8:$B$5007,B4582,$A$8:$A$5007,"مصروف",$I$8:$I$5007,"&lt;&gt;مرفوض",$K$8:$K$5007,"&lt;&gt;نعم")&amp;" مصروف غير مسوى",IF(L4582="تمت التسوية",IF(P4582=0,"✔ متوازنة وتمت التسوية","✔ تمت التسوية – متبقي "&amp;TEXT(P4582,"#,##0")),IF(P4582&gt;0,"متبقي "&amp;TEXT(P4582,"#,##0"),"✔ متوازنة"))))),IF(R4582=0,"⚠ أضف سطر عهدة أولًا",IF(OR(C4582="",N(G4582)=0),"⚠ أكمل التاريخ والقيمة",IF(S4582="","⚠ التاريخ خارج السنة المالية",IF(H4582="","⚠ اختر بند الموازنة",IF(I4582="مرفوض","✖ مرفوض من المدير",IF(I4582&lt;&gt;"موافق","⏳ بانتظار موافقة المدير",IF(K4582&lt;&gt;"نعم","⚠ غير مسوى مع الحسابات","✔ معتمد ومسوى")))))))))</f>
        <v/>
      </c>
      <c r="R4582">
        <f>N(R4581)+IF(A4582="عهدة",1,0)</f>
        <v/>
      </c>
      <c r="S4582">
        <f>IF(C4582="","",IF(AND(C4582&gt;=DATE(2026,9,1),C4582&lt;=DATE(2027,8,31)),(YEAR(C4582)-2026)*12+MONTH(C4582)-8,""))</f>
        <v/>
      </c>
      <c r="T4582">
        <f>IF(AND(A4582="مصروف",R4582&gt;0,I4582="موافق",S4582&lt;&gt;"",H4582&lt;&gt;""),N(G4582),0)</f>
        <v/>
      </c>
    </row>
    <row r="4583">
      <c r="A4583" s="19" t="n"/>
      <c r="B4583" s="20">
        <f>IF(A4583="","",IF(R4583=0,"⚠ أضف سطر عهدة أولًا","DMT-"&amp;TEXT(R4583,"000")))</f>
        <v/>
      </c>
      <c r="C4583" s="21" t="n"/>
      <c r="D4583" s="20">
        <f>IF(C4583="","",IF(S4583="","خارج السنة المالية",INDEX(القوائم!$D$2:$D$13,S4583)))</f>
        <v/>
      </c>
      <c r="E4583" s="22" t="n"/>
      <c r="F4583" s="23" t="n"/>
      <c r="G4583" s="23" t="n"/>
      <c r="H4583" s="22" t="n"/>
      <c r="I4583" s="19" t="n"/>
      <c r="J4583" s="21" t="n"/>
      <c r="K4583" s="19" t="n"/>
      <c r="L4583" s="19" t="n"/>
      <c r="M4583" s="21" t="n"/>
      <c r="N4583" s="22" t="n"/>
      <c r="O4583" s="24">
        <f>IF(A4583&lt;&gt;"عهدة","",SUMIFS($G$8:$G$5007,$B$8:$B$5007,B4583,$A$8:$A$5007,"مصروف",$I$8:$I$5007,"&lt;&gt;مرفوض"))</f>
        <v/>
      </c>
      <c r="P4583" s="25">
        <f>IF(A4583&lt;&gt;"عهدة","",N(F4583)-O4583)</f>
        <v/>
      </c>
      <c r="Q4583" s="26">
        <f>IF(A4583="","",IF(A4583="عهدة",IF(N(F4583)=0,"⚠ أدخل قيمة العهدة",IF(P4583&lt;0,"⛔ عجز / زيادة مصروفات "&amp;TEXT(-P4583,"#,##0"),IF(COUNTIFS($B$8:$B$5007,B4583,$A$8:$A$5007,"مصروف",$I$8:$I$5007,"&lt;&gt;مرفوض",$K$8:$K$5007,"&lt;&gt;نعم")&gt;0,"⚠ "&amp;COUNTIFS($B$8:$B$5007,B4583,$A$8:$A$5007,"مصروف",$I$8:$I$5007,"&lt;&gt;مرفوض",$K$8:$K$5007,"&lt;&gt;نعم")&amp;" مصروف غير مسوى",IF(L4583="تمت التسوية",IF(P4583=0,"✔ متوازنة وتمت التسوية","✔ تمت التسوية – متبقي "&amp;TEXT(P4583,"#,##0")),IF(P4583&gt;0,"متبقي "&amp;TEXT(P4583,"#,##0"),"✔ متوازنة"))))),IF(R4583=0,"⚠ أضف سطر عهدة أولًا",IF(OR(C4583="",N(G4583)=0),"⚠ أكمل التاريخ والقيمة",IF(S4583="","⚠ التاريخ خارج السنة المالية",IF(H4583="","⚠ اختر بند الموازنة",IF(I4583="مرفوض","✖ مرفوض من المدير",IF(I4583&lt;&gt;"موافق","⏳ بانتظار موافقة المدير",IF(K4583&lt;&gt;"نعم","⚠ غير مسوى مع الحسابات","✔ معتمد ومسوى")))))))))</f>
        <v/>
      </c>
      <c r="R4583">
        <f>N(R4582)+IF(A4583="عهدة",1,0)</f>
        <v/>
      </c>
      <c r="S4583">
        <f>IF(C4583="","",IF(AND(C4583&gt;=DATE(2026,9,1),C4583&lt;=DATE(2027,8,31)),(YEAR(C4583)-2026)*12+MONTH(C4583)-8,""))</f>
        <v/>
      </c>
      <c r="T4583">
        <f>IF(AND(A4583="مصروف",R4583&gt;0,I4583="موافق",S4583&lt;&gt;"",H4583&lt;&gt;""),N(G4583),0)</f>
        <v/>
      </c>
    </row>
    <row r="4584">
      <c r="A4584" s="19" t="n"/>
      <c r="B4584" s="20">
        <f>IF(A4584="","",IF(R4584=0,"⚠ أضف سطر عهدة أولًا","DMT-"&amp;TEXT(R4584,"000")))</f>
        <v/>
      </c>
      <c r="C4584" s="21" t="n"/>
      <c r="D4584" s="20">
        <f>IF(C4584="","",IF(S4584="","خارج السنة المالية",INDEX(القوائم!$D$2:$D$13,S4584)))</f>
        <v/>
      </c>
      <c r="E4584" s="22" t="n"/>
      <c r="F4584" s="23" t="n"/>
      <c r="G4584" s="23" t="n"/>
      <c r="H4584" s="22" t="n"/>
      <c r="I4584" s="19" t="n"/>
      <c r="J4584" s="21" t="n"/>
      <c r="K4584" s="19" t="n"/>
      <c r="L4584" s="19" t="n"/>
      <c r="M4584" s="21" t="n"/>
      <c r="N4584" s="22" t="n"/>
      <c r="O4584" s="24">
        <f>IF(A4584&lt;&gt;"عهدة","",SUMIFS($G$8:$G$5007,$B$8:$B$5007,B4584,$A$8:$A$5007,"مصروف",$I$8:$I$5007,"&lt;&gt;مرفوض"))</f>
        <v/>
      </c>
      <c r="P4584" s="25">
        <f>IF(A4584&lt;&gt;"عهدة","",N(F4584)-O4584)</f>
        <v/>
      </c>
      <c r="Q4584" s="26">
        <f>IF(A4584="","",IF(A4584="عهدة",IF(N(F4584)=0,"⚠ أدخل قيمة العهدة",IF(P4584&lt;0,"⛔ عجز / زيادة مصروفات "&amp;TEXT(-P4584,"#,##0"),IF(COUNTIFS($B$8:$B$5007,B4584,$A$8:$A$5007,"مصروف",$I$8:$I$5007,"&lt;&gt;مرفوض",$K$8:$K$5007,"&lt;&gt;نعم")&gt;0,"⚠ "&amp;COUNTIFS($B$8:$B$5007,B4584,$A$8:$A$5007,"مصروف",$I$8:$I$5007,"&lt;&gt;مرفوض",$K$8:$K$5007,"&lt;&gt;نعم")&amp;" مصروف غير مسوى",IF(L4584="تمت التسوية",IF(P4584=0,"✔ متوازنة وتمت التسوية","✔ تمت التسوية – متبقي "&amp;TEXT(P4584,"#,##0")),IF(P4584&gt;0,"متبقي "&amp;TEXT(P4584,"#,##0"),"✔ متوازنة"))))),IF(R4584=0,"⚠ أضف سطر عهدة أولًا",IF(OR(C4584="",N(G4584)=0),"⚠ أكمل التاريخ والقيمة",IF(S4584="","⚠ التاريخ خارج السنة المالية",IF(H4584="","⚠ اختر بند الموازنة",IF(I4584="مرفوض","✖ مرفوض من المدير",IF(I4584&lt;&gt;"موافق","⏳ بانتظار موافقة المدير",IF(K4584&lt;&gt;"نعم","⚠ غير مسوى مع الحسابات","✔ معتمد ومسوى")))))))))</f>
        <v/>
      </c>
      <c r="R4584">
        <f>N(R4583)+IF(A4584="عهدة",1,0)</f>
        <v/>
      </c>
      <c r="S4584">
        <f>IF(C4584="","",IF(AND(C4584&gt;=DATE(2026,9,1),C4584&lt;=DATE(2027,8,31)),(YEAR(C4584)-2026)*12+MONTH(C4584)-8,""))</f>
        <v/>
      </c>
      <c r="T4584">
        <f>IF(AND(A4584="مصروف",R4584&gt;0,I4584="موافق",S4584&lt;&gt;"",H4584&lt;&gt;""),N(G4584),0)</f>
        <v/>
      </c>
    </row>
    <row r="4585">
      <c r="A4585" s="19" t="n"/>
      <c r="B4585" s="20">
        <f>IF(A4585="","",IF(R4585=0,"⚠ أضف سطر عهدة أولًا","DMT-"&amp;TEXT(R4585,"000")))</f>
        <v/>
      </c>
      <c r="C4585" s="21" t="n"/>
      <c r="D4585" s="20">
        <f>IF(C4585="","",IF(S4585="","خارج السنة المالية",INDEX(القوائم!$D$2:$D$13,S4585)))</f>
        <v/>
      </c>
      <c r="E4585" s="22" t="n"/>
      <c r="F4585" s="23" t="n"/>
      <c r="G4585" s="23" t="n"/>
      <c r="H4585" s="22" t="n"/>
      <c r="I4585" s="19" t="n"/>
      <c r="J4585" s="21" t="n"/>
      <c r="K4585" s="19" t="n"/>
      <c r="L4585" s="19" t="n"/>
      <c r="M4585" s="21" t="n"/>
      <c r="N4585" s="22" t="n"/>
      <c r="O4585" s="24">
        <f>IF(A4585&lt;&gt;"عهدة","",SUMIFS($G$8:$G$5007,$B$8:$B$5007,B4585,$A$8:$A$5007,"مصروف",$I$8:$I$5007,"&lt;&gt;مرفوض"))</f>
        <v/>
      </c>
      <c r="P4585" s="25">
        <f>IF(A4585&lt;&gt;"عهدة","",N(F4585)-O4585)</f>
        <v/>
      </c>
      <c r="Q4585" s="26">
        <f>IF(A4585="","",IF(A4585="عهدة",IF(N(F4585)=0,"⚠ أدخل قيمة العهدة",IF(P4585&lt;0,"⛔ عجز / زيادة مصروفات "&amp;TEXT(-P4585,"#,##0"),IF(COUNTIFS($B$8:$B$5007,B4585,$A$8:$A$5007,"مصروف",$I$8:$I$5007,"&lt;&gt;مرفوض",$K$8:$K$5007,"&lt;&gt;نعم")&gt;0,"⚠ "&amp;COUNTIFS($B$8:$B$5007,B4585,$A$8:$A$5007,"مصروف",$I$8:$I$5007,"&lt;&gt;مرفوض",$K$8:$K$5007,"&lt;&gt;نعم")&amp;" مصروف غير مسوى",IF(L4585="تمت التسوية",IF(P4585=0,"✔ متوازنة وتمت التسوية","✔ تمت التسوية – متبقي "&amp;TEXT(P4585,"#,##0")),IF(P4585&gt;0,"متبقي "&amp;TEXT(P4585,"#,##0"),"✔ متوازنة"))))),IF(R4585=0,"⚠ أضف سطر عهدة أولًا",IF(OR(C4585="",N(G4585)=0),"⚠ أكمل التاريخ والقيمة",IF(S4585="","⚠ التاريخ خارج السنة المالية",IF(H4585="","⚠ اختر بند الموازنة",IF(I4585="مرفوض","✖ مرفوض من المدير",IF(I4585&lt;&gt;"موافق","⏳ بانتظار موافقة المدير",IF(K4585&lt;&gt;"نعم","⚠ غير مسوى مع الحسابات","✔ معتمد ومسوى")))))))))</f>
        <v/>
      </c>
      <c r="R4585">
        <f>N(R4584)+IF(A4585="عهدة",1,0)</f>
        <v/>
      </c>
      <c r="S4585">
        <f>IF(C4585="","",IF(AND(C4585&gt;=DATE(2026,9,1),C4585&lt;=DATE(2027,8,31)),(YEAR(C4585)-2026)*12+MONTH(C4585)-8,""))</f>
        <v/>
      </c>
      <c r="T4585">
        <f>IF(AND(A4585="مصروف",R4585&gt;0,I4585="موافق",S4585&lt;&gt;"",H4585&lt;&gt;""),N(G4585),0)</f>
        <v/>
      </c>
    </row>
    <row r="4586">
      <c r="A4586" s="19" t="n"/>
      <c r="B4586" s="20">
        <f>IF(A4586="","",IF(R4586=0,"⚠ أضف سطر عهدة أولًا","DMT-"&amp;TEXT(R4586,"000")))</f>
        <v/>
      </c>
      <c r="C4586" s="21" t="n"/>
      <c r="D4586" s="20">
        <f>IF(C4586="","",IF(S4586="","خارج السنة المالية",INDEX(القوائم!$D$2:$D$13,S4586)))</f>
        <v/>
      </c>
      <c r="E4586" s="22" t="n"/>
      <c r="F4586" s="23" t="n"/>
      <c r="G4586" s="23" t="n"/>
      <c r="H4586" s="22" t="n"/>
      <c r="I4586" s="19" t="n"/>
      <c r="J4586" s="21" t="n"/>
      <c r="K4586" s="19" t="n"/>
      <c r="L4586" s="19" t="n"/>
      <c r="M4586" s="21" t="n"/>
      <c r="N4586" s="22" t="n"/>
      <c r="O4586" s="24">
        <f>IF(A4586&lt;&gt;"عهدة","",SUMIFS($G$8:$G$5007,$B$8:$B$5007,B4586,$A$8:$A$5007,"مصروف",$I$8:$I$5007,"&lt;&gt;مرفوض"))</f>
        <v/>
      </c>
      <c r="P4586" s="25">
        <f>IF(A4586&lt;&gt;"عهدة","",N(F4586)-O4586)</f>
        <v/>
      </c>
      <c r="Q4586" s="26">
        <f>IF(A4586="","",IF(A4586="عهدة",IF(N(F4586)=0,"⚠ أدخل قيمة العهدة",IF(P4586&lt;0,"⛔ عجز / زيادة مصروفات "&amp;TEXT(-P4586,"#,##0"),IF(COUNTIFS($B$8:$B$5007,B4586,$A$8:$A$5007,"مصروف",$I$8:$I$5007,"&lt;&gt;مرفوض",$K$8:$K$5007,"&lt;&gt;نعم")&gt;0,"⚠ "&amp;COUNTIFS($B$8:$B$5007,B4586,$A$8:$A$5007,"مصروف",$I$8:$I$5007,"&lt;&gt;مرفوض",$K$8:$K$5007,"&lt;&gt;نعم")&amp;" مصروف غير مسوى",IF(L4586="تمت التسوية",IF(P4586=0,"✔ متوازنة وتمت التسوية","✔ تمت التسوية – متبقي "&amp;TEXT(P4586,"#,##0")),IF(P4586&gt;0,"متبقي "&amp;TEXT(P4586,"#,##0"),"✔ متوازنة"))))),IF(R4586=0,"⚠ أضف سطر عهدة أولًا",IF(OR(C4586="",N(G4586)=0),"⚠ أكمل التاريخ والقيمة",IF(S4586="","⚠ التاريخ خارج السنة المالية",IF(H4586="","⚠ اختر بند الموازنة",IF(I4586="مرفوض","✖ مرفوض من المدير",IF(I4586&lt;&gt;"موافق","⏳ بانتظار موافقة المدير",IF(K4586&lt;&gt;"نعم","⚠ غير مسوى مع الحسابات","✔ معتمد ومسوى")))))))))</f>
        <v/>
      </c>
      <c r="R4586">
        <f>N(R4585)+IF(A4586="عهدة",1,0)</f>
        <v/>
      </c>
      <c r="S4586">
        <f>IF(C4586="","",IF(AND(C4586&gt;=DATE(2026,9,1),C4586&lt;=DATE(2027,8,31)),(YEAR(C4586)-2026)*12+MONTH(C4586)-8,""))</f>
        <v/>
      </c>
      <c r="T4586">
        <f>IF(AND(A4586="مصروف",R4586&gt;0,I4586="موافق",S4586&lt;&gt;"",H4586&lt;&gt;""),N(G4586),0)</f>
        <v/>
      </c>
    </row>
    <row r="4587">
      <c r="A4587" s="19" t="n"/>
      <c r="B4587" s="20">
        <f>IF(A4587="","",IF(R4587=0,"⚠ أضف سطر عهدة أولًا","DMT-"&amp;TEXT(R4587,"000")))</f>
        <v/>
      </c>
      <c r="C4587" s="21" t="n"/>
      <c r="D4587" s="20">
        <f>IF(C4587="","",IF(S4587="","خارج السنة المالية",INDEX(القوائم!$D$2:$D$13,S4587)))</f>
        <v/>
      </c>
      <c r="E4587" s="22" t="n"/>
      <c r="F4587" s="23" t="n"/>
      <c r="G4587" s="23" t="n"/>
      <c r="H4587" s="22" t="n"/>
      <c r="I4587" s="19" t="n"/>
      <c r="J4587" s="21" t="n"/>
      <c r="K4587" s="19" t="n"/>
      <c r="L4587" s="19" t="n"/>
      <c r="M4587" s="21" t="n"/>
      <c r="N4587" s="22" t="n"/>
      <c r="O4587" s="24">
        <f>IF(A4587&lt;&gt;"عهدة","",SUMIFS($G$8:$G$5007,$B$8:$B$5007,B4587,$A$8:$A$5007,"مصروف",$I$8:$I$5007,"&lt;&gt;مرفوض"))</f>
        <v/>
      </c>
      <c r="P4587" s="25">
        <f>IF(A4587&lt;&gt;"عهدة","",N(F4587)-O4587)</f>
        <v/>
      </c>
      <c r="Q4587" s="26">
        <f>IF(A4587="","",IF(A4587="عهدة",IF(N(F4587)=0,"⚠ أدخل قيمة العهدة",IF(P4587&lt;0,"⛔ عجز / زيادة مصروفات "&amp;TEXT(-P4587,"#,##0"),IF(COUNTIFS($B$8:$B$5007,B4587,$A$8:$A$5007,"مصروف",$I$8:$I$5007,"&lt;&gt;مرفوض",$K$8:$K$5007,"&lt;&gt;نعم")&gt;0,"⚠ "&amp;COUNTIFS($B$8:$B$5007,B4587,$A$8:$A$5007,"مصروف",$I$8:$I$5007,"&lt;&gt;مرفوض",$K$8:$K$5007,"&lt;&gt;نعم")&amp;" مصروف غير مسوى",IF(L4587="تمت التسوية",IF(P4587=0,"✔ متوازنة وتمت التسوية","✔ تمت التسوية – متبقي "&amp;TEXT(P4587,"#,##0")),IF(P4587&gt;0,"متبقي "&amp;TEXT(P4587,"#,##0"),"✔ متوازنة"))))),IF(R4587=0,"⚠ أضف سطر عهدة أولًا",IF(OR(C4587="",N(G4587)=0),"⚠ أكمل التاريخ والقيمة",IF(S4587="","⚠ التاريخ خارج السنة المالية",IF(H4587="","⚠ اختر بند الموازنة",IF(I4587="مرفوض","✖ مرفوض من المدير",IF(I4587&lt;&gt;"موافق","⏳ بانتظار موافقة المدير",IF(K4587&lt;&gt;"نعم","⚠ غير مسوى مع الحسابات","✔ معتمد ومسوى")))))))))</f>
        <v/>
      </c>
      <c r="R4587">
        <f>N(R4586)+IF(A4587="عهدة",1,0)</f>
        <v/>
      </c>
      <c r="S4587">
        <f>IF(C4587="","",IF(AND(C4587&gt;=DATE(2026,9,1),C4587&lt;=DATE(2027,8,31)),(YEAR(C4587)-2026)*12+MONTH(C4587)-8,""))</f>
        <v/>
      </c>
      <c r="T4587">
        <f>IF(AND(A4587="مصروف",R4587&gt;0,I4587="موافق",S4587&lt;&gt;"",H4587&lt;&gt;""),N(G4587),0)</f>
        <v/>
      </c>
    </row>
    <row r="4588">
      <c r="A4588" s="19" t="n"/>
      <c r="B4588" s="20">
        <f>IF(A4588="","",IF(R4588=0,"⚠ أضف سطر عهدة أولًا","DMT-"&amp;TEXT(R4588,"000")))</f>
        <v/>
      </c>
      <c r="C4588" s="21" t="n"/>
      <c r="D4588" s="20">
        <f>IF(C4588="","",IF(S4588="","خارج السنة المالية",INDEX(القوائم!$D$2:$D$13,S4588)))</f>
        <v/>
      </c>
      <c r="E4588" s="22" t="n"/>
      <c r="F4588" s="23" t="n"/>
      <c r="G4588" s="23" t="n"/>
      <c r="H4588" s="22" t="n"/>
      <c r="I4588" s="19" t="n"/>
      <c r="J4588" s="21" t="n"/>
      <c r="K4588" s="19" t="n"/>
      <c r="L4588" s="19" t="n"/>
      <c r="M4588" s="21" t="n"/>
      <c r="N4588" s="22" t="n"/>
      <c r="O4588" s="24">
        <f>IF(A4588&lt;&gt;"عهدة","",SUMIFS($G$8:$G$5007,$B$8:$B$5007,B4588,$A$8:$A$5007,"مصروف",$I$8:$I$5007,"&lt;&gt;مرفوض"))</f>
        <v/>
      </c>
      <c r="P4588" s="25">
        <f>IF(A4588&lt;&gt;"عهدة","",N(F4588)-O4588)</f>
        <v/>
      </c>
      <c r="Q4588" s="26">
        <f>IF(A4588="","",IF(A4588="عهدة",IF(N(F4588)=0,"⚠ أدخل قيمة العهدة",IF(P4588&lt;0,"⛔ عجز / زيادة مصروفات "&amp;TEXT(-P4588,"#,##0"),IF(COUNTIFS($B$8:$B$5007,B4588,$A$8:$A$5007,"مصروف",$I$8:$I$5007,"&lt;&gt;مرفوض",$K$8:$K$5007,"&lt;&gt;نعم")&gt;0,"⚠ "&amp;COUNTIFS($B$8:$B$5007,B4588,$A$8:$A$5007,"مصروف",$I$8:$I$5007,"&lt;&gt;مرفوض",$K$8:$K$5007,"&lt;&gt;نعم")&amp;" مصروف غير مسوى",IF(L4588="تمت التسوية",IF(P4588=0,"✔ متوازنة وتمت التسوية","✔ تمت التسوية – متبقي "&amp;TEXT(P4588,"#,##0")),IF(P4588&gt;0,"متبقي "&amp;TEXT(P4588,"#,##0"),"✔ متوازنة"))))),IF(R4588=0,"⚠ أضف سطر عهدة أولًا",IF(OR(C4588="",N(G4588)=0),"⚠ أكمل التاريخ والقيمة",IF(S4588="","⚠ التاريخ خارج السنة المالية",IF(H4588="","⚠ اختر بند الموازنة",IF(I4588="مرفوض","✖ مرفوض من المدير",IF(I4588&lt;&gt;"موافق","⏳ بانتظار موافقة المدير",IF(K4588&lt;&gt;"نعم","⚠ غير مسوى مع الحسابات","✔ معتمد ومسوى")))))))))</f>
        <v/>
      </c>
      <c r="R4588">
        <f>N(R4587)+IF(A4588="عهدة",1,0)</f>
        <v/>
      </c>
      <c r="S4588">
        <f>IF(C4588="","",IF(AND(C4588&gt;=DATE(2026,9,1),C4588&lt;=DATE(2027,8,31)),(YEAR(C4588)-2026)*12+MONTH(C4588)-8,""))</f>
        <v/>
      </c>
      <c r="T4588">
        <f>IF(AND(A4588="مصروف",R4588&gt;0,I4588="موافق",S4588&lt;&gt;"",H4588&lt;&gt;""),N(G4588),0)</f>
        <v/>
      </c>
    </row>
    <row r="4589">
      <c r="A4589" s="19" t="n"/>
      <c r="B4589" s="20">
        <f>IF(A4589="","",IF(R4589=0,"⚠ أضف سطر عهدة أولًا","DMT-"&amp;TEXT(R4589,"000")))</f>
        <v/>
      </c>
      <c r="C4589" s="21" t="n"/>
      <c r="D4589" s="20">
        <f>IF(C4589="","",IF(S4589="","خارج السنة المالية",INDEX(القوائم!$D$2:$D$13,S4589)))</f>
        <v/>
      </c>
      <c r="E4589" s="22" t="n"/>
      <c r="F4589" s="23" t="n"/>
      <c r="G4589" s="23" t="n"/>
      <c r="H4589" s="22" t="n"/>
      <c r="I4589" s="19" t="n"/>
      <c r="J4589" s="21" t="n"/>
      <c r="K4589" s="19" t="n"/>
      <c r="L4589" s="19" t="n"/>
      <c r="M4589" s="21" t="n"/>
      <c r="N4589" s="22" t="n"/>
      <c r="O4589" s="24">
        <f>IF(A4589&lt;&gt;"عهدة","",SUMIFS($G$8:$G$5007,$B$8:$B$5007,B4589,$A$8:$A$5007,"مصروف",$I$8:$I$5007,"&lt;&gt;مرفوض"))</f>
        <v/>
      </c>
      <c r="P4589" s="25">
        <f>IF(A4589&lt;&gt;"عهدة","",N(F4589)-O4589)</f>
        <v/>
      </c>
      <c r="Q4589" s="26">
        <f>IF(A4589="","",IF(A4589="عهدة",IF(N(F4589)=0,"⚠ أدخل قيمة العهدة",IF(P4589&lt;0,"⛔ عجز / زيادة مصروفات "&amp;TEXT(-P4589,"#,##0"),IF(COUNTIFS($B$8:$B$5007,B4589,$A$8:$A$5007,"مصروف",$I$8:$I$5007,"&lt;&gt;مرفوض",$K$8:$K$5007,"&lt;&gt;نعم")&gt;0,"⚠ "&amp;COUNTIFS($B$8:$B$5007,B4589,$A$8:$A$5007,"مصروف",$I$8:$I$5007,"&lt;&gt;مرفوض",$K$8:$K$5007,"&lt;&gt;نعم")&amp;" مصروف غير مسوى",IF(L4589="تمت التسوية",IF(P4589=0,"✔ متوازنة وتمت التسوية","✔ تمت التسوية – متبقي "&amp;TEXT(P4589,"#,##0")),IF(P4589&gt;0,"متبقي "&amp;TEXT(P4589,"#,##0"),"✔ متوازنة"))))),IF(R4589=0,"⚠ أضف سطر عهدة أولًا",IF(OR(C4589="",N(G4589)=0),"⚠ أكمل التاريخ والقيمة",IF(S4589="","⚠ التاريخ خارج السنة المالية",IF(H4589="","⚠ اختر بند الموازنة",IF(I4589="مرفوض","✖ مرفوض من المدير",IF(I4589&lt;&gt;"موافق","⏳ بانتظار موافقة المدير",IF(K4589&lt;&gt;"نعم","⚠ غير مسوى مع الحسابات","✔ معتمد ومسوى")))))))))</f>
        <v/>
      </c>
      <c r="R4589">
        <f>N(R4588)+IF(A4589="عهدة",1,0)</f>
        <v/>
      </c>
      <c r="S4589">
        <f>IF(C4589="","",IF(AND(C4589&gt;=DATE(2026,9,1),C4589&lt;=DATE(2027,8,31)),(YEAR(C4589)-2026)*12+MONTH(C4589)-8,""))</f>
        <v/>
      </c>
      <c r="T4589">
        <f>IF(AND(A4589="مصروف",R4589&gt;0,I4589="موافق",S4589&lt;&gt;"",H4589&lt;&gt;""),N(G4589),0)</f>
        <v/>
      </c>
    </row>
    <row r="4590">
      <c r="A4590" s="19" t="n"/>
      <c r="B4590" s="20">
        <f>IF(A4590="","",IF(R4590=0,"⚠ أضف سطر عهدة أولًا","DMT-"&amp;TEXT(R4590,"000")))</f>
        <v/>
      </c>
      <c r="C4590" s="21" t="n"/>
      <c r="D4590" s="20">
        <f>IF(C4590="","",IF(S4590="","خارج السنة المالية",INDEX(القوائم!$D$2:$D$13,S4590)))</f>
        <v/>
      </c>
      <c r="E4590" s="22" t="n"/>
      <c r="F4590" s="23" t="n"/>
      <c r="G4590" s="23" t="n"/>
      <c r="H4590" s="22" t="n"/>
      <c r="I4590" s="19" t="n"/>
      <c r="J4590" s="21" t="n"/>
      <c r="K4590" s="19" t="n"/>
      <c r="L4590" s="19" t="n"/>
      <c r="M4590" s="21" t="n"/>
      <c r="N4590" s="22" t="n"/>
      <c r="O4590" s="24">
        <f>IF(A4590&lt;&gt;"عهدة","",SUMIFS($G$8:$G$5007,$B$8:$B$5007,B4590,$A$8:$A$5007,"مصروف",$I$8:$I$5007,"&lt;&gt;مرفوض"))</f>
        <v/>
      </c>
      <c r="P4590" s="25">
        <f>IF(A4590&lt;&gt;"عهدة","",N(F4590)-O4590)</f>
        <v/>
      </c>
      <c r="Q4590" s="26">
        <f>IF(A4590="","",IF(A4590="عهدة",IF(N(F4590)=0,"⚠ أدخل قيمة العهدة",IF(P4590&lt;0,"⛔ عجز / زيادة مصروفات "&amp;TEXT(-P4590,"#,##0"),IF(COUNTIFS($B$8:$B$5007,B4590,$A$8:$A$5007,"مصروف",$I$8:$I$5007,"&lt;&gt;مرفوض",$K$8:$K$5007,"&lt;&gt;نعم")&gt;0,"⚠ "&amp;COUNTIFS($B$8:$B$5007,B4590,$A$8:$A$5007,"مصروف",$I$8:$I$5007,"&lt;&gt;مرفوض",$K$8:$K$5007,"&lt;&gt;نعم")&amp;" مصروف غير مسوى",IF(L4590="تمت التسوية",IF(P4590=0,"✔ متوازنة وتمت التسوية","✔ تمت التسوية – متبقي "&amp;TEXT(P4590,"#,##0")),IF(P4590&gt;0,"متبقي "&amp;TEXT(P4590,"#,##0"),"✔ متوازنة"))))),IF(R4590=0,"⚠ أضف سطر عهدة أولًا",IF(OR(C4590="",N(G4590)=0),"⚠ أكمل التاريخ والقيمة",IF(S4590="","⚠ التاريخ خارج السنة المالية",IF(H4590="","⚠ اختر بند الموازنة",IF(I4590="مرفوض","✖ مرفوض من المدير",IF(I4590&lt;&gt;"موافق","⏳ بانتظار موافقة المدير",IF(K4590&lt;&gt;"نعم","⚠ غير مسوى مع الحسابات","✔ معتمد ومسوى")))))))))</f>
        <v/>
      </c>
      <c r="R4590">
        <f>N(R4589)+IF(A4590="عهدة",1,0)</f>
        <v/>
      </c>
      <c r="S4590">
        <f>IF(C4590="","",IF(AND(C4590&gt;=DATE(2026,9,1),C4590&lt;=DATE(2027,8,31)),(YEAR(C4590)-2026)*12+MONTH(C4590)-8,""))</f>
        <v/>
      </c>
      <c r="T4590">
        <f>IF(AND(A4590="مصروف",R4590&gt;0,I4590="موافق",S4590&lt;&gt;"",H4590&lt;&gt;""),N(G4590),0)</f>
        <v/>
      </c>
    </row>
    <row r="4591">
      <c r="A4591" s="19" t="n"/>
      <c r="B4591" s="20">
        <f>IF(A4591="","",IF(R4591=0,"⚠ أضف سطر عهدة أولًا","DMT-"&amp;TEXT(R4591,"000")))</f>
        <v/>
      </c>
      <c r="C4591" s="21" t="n"/>
      <c r="D4591" s="20">
        <f>IF(C4591="","",IF(S4591="","خارج السنة المالية",INDEX(القوائم!$D$2:$D$13,S4591)))</f>
        <v/>
      </c>
      <c r="E4591" s="22" t="n"/>
      <c r="F4591" s="23" t="n"/>
      <c r="G4591" s="23" t="n"/>
      <c r="H4591" s="22" t="n"/>
      <c r="I4591" s="19" t="n"/>
      <c r="J4591" s="21" t="n"/>
      <c r="K4591" s="19" t="n"/>
      <c r="L4591" s="19" t="n"/>
      <c r="M4591" s="21" t="n"/>
      <c r="N4591" s="22" t="n"/>
      <c r="O4591" s="24">
        <f>IF(A4591&lt;&gt;"عهدة","",SUMIFS($G$8:$G$5007,$B$8:$B$5007,B4591,$A$8:$A$5007,"مصروف",$I$8:$I$5007,"&lt;&gt;مرفوض"))</f>
        <v/>
      </c>
      <c r="P4591" s="25">
        <f>IF(A4591&lt;&gt;"عهدة","",N(F4591)-O4591)</f>
        <v/>
      </c>
      <c r="Q4591" s="26">
        <f>IF(A4591="","",IF(A4591="عهدة",IF(N(F4591)=0,"⚠ أدخل قيمة العهدة",IF(P4591&lt;0,"⛔ عجز / زيادة مصروفات "&amp;TEXT(-P4591,"#,##0"),IF(COUNTIFS($B$8:$B$5007,B4591,$A$8:$A$5007,"مصروف",$I$8:$I$5007,"&lt;&gt;مرفوض",$K$8:$K$5007,"&lt;&gt;نعم")&gt;0,"⚠ "&amp;COUNTIFS($B$8:$B$5007,B4591,$A$8:$A$5007,"مصروف",$I$8:$I$5007,"&lt;&gt;مرفوض",$K$8:$K$5007,"&lt;&gt;نعم")&amp;" مصروف غير مسوى",IF(L4591="تمت التسوية",IF(P4591=0,"✔ متوازنة وتمت التسوية","✔ تمت التسوية – متبقي "&amp;TEXT(P4591,"#,##0")),IF(P4591&gt;0,"متبقي "&amp;TEXT(P4591,"#,##0"),"✔ متوازنة"))))),IF(R4591=0,"⚠ أضف سطر عهدة أولًا",IF(OR(C4591="",N(G4591)=0),"⚠ أكمل التاريخ والقيمة",IF(S4591="","⚠ التاريخ خارج السنة المالية",IF(H4591="","⚠ اختر بند الموازنة",IF(I4591="مرفوض","✖ مرفوض من المدير",IF(I4591&lt;&gt;"موافق","⏳ بانتظار موافقة المدير",IF(K4591&lt;&gt;"نعم","⚠ غير مسوى مع الحسابات","✔ معتمد ومسوى")))))))))</f>
        <v/>
      </c>
      <c r="R4591">
        <f>N(R4590)+IF(A4591="عهدة",1,0)</f>
        <v/>
      </c>
      <c r="S4591">
        <f>IF(C4591="","",IF(AND(C4591&gt;=DATE(2026,9,1),C4591&lt;=DATE(2027,8,31)),(YEAR(C4591)-2026)*12+MONTH(C4591)-8,""))</f>
        <v/>
      </c>
      <c r="T4591">
        <f>IF(AND(A4591="مصروف",R4591&gt;0,I4591="موافق",S4591&lt;&gt;"",H4591&lt;&gt;""),N(G4591),0)</f>
        <v/>
      </c>
    </row>
    <row r="4592">
      <c r="A4592" s="19" t="n"/>
      <c r="B4592" s="20">
        <f>IF(A4592="","",IF(R4592=0,"⚠ أضف سطر عهدة أولًا","DMT-"&amp;TEXT(R4592,"000")))</f>
        <v/>
      </c>
      <c r="C4592" s="21" t="n"/>
      <c r="D4592" s="20">
        <f>IF(C4592="","",IF(S4592="","خارج السنة المالية",INDEX(القوائم!$D$2:$D$13,S4592)))</f>
        <v/>
      </c>
      <c r="E4592" s="22" t="n"/>
      <c r="F4592" s="23" t="n"/>
      <c r="G4592" s="23" t="n"/>
      <c r="H4592" s="22" t="n"/>
      <c r="I4592" s="19" t="n"/>
      <c r="J4592" s="21" t="n"/>
      <c r="K4592" s="19" t="n"/>
      <c r="L4592" s="19" t="n"/>
      <c r="M4592" s="21" t="n"/>
      <c r="N4592" s="22" t="n"/>
      <c r="O4592" s="24">
        <f>IF(A4592&lt;&gt;"عهدة","",SUMIFS($G$8:$G$5007,$B$8:$B$5007,B4592,$A$8:$A$5007,"مصروف",$I$8:$I$5007,"&lt;&gt;مرفوض"))</f>
        <v/>
      </c>
      <c r="P4592" s="25">
        <f>IF(A4592&lt;&gt;"عهدة","",N(F4592)-O4592)</f>
        <v/>
      </c>
      <c r="Q4592" s="26">
        <f>IF(A4592="","",IF(A4592="عهدة",IF(N(F4592)=0,"⚠ أدخل قيمة العهدة",IF(P4592&lt;0,"⛔ عجز / زيادة مصروفات "&amp;TEXT(-P4592,"#,##0"),IF(COUNTIFS($B$8:$B$5007,B4592,$A$8:$A$5007,"مصروف",$I$8:$I$5007,"&lt;&gt;مرفوض",$K$8:$K$5007,"&lt;&gt;نعم")&gt;0,"⚠ "&amp;COUNTIFS($B$8:$B$5007,B4592,$A$8:$A$5007,"مصروف",$I$8:$I$5007,"&lt;&gt;مرفوض",$K$8:$K$5007,"&lt;&gt;نعم")&amp;" مصروف غير مسوى",IF(L4592="تمت التسوية",IF(P4592=0,"✔ متوازنة وتمت التسوية","✔ تمت التسوية – متبقي "&amp;TEXT(P4592,"#,##0")),IF(P4592&gt;0,"متبقي "&amp;TEXT(P4592,"#,##0"),"✔ متوازنة"))))),IF(R4592=0,"⚠ أضف سطر عهدة أولًا",IF(OR(C4592="",N(G4592)=0),"⚠ أكمل التاريخ والقيمة",IF(S4592="","⚠ التاريخ خارج السنة المالية",IF(H4592="","⚠ اختر بند الموازنة",IF(I4592="مرفوض","✖ مرفوض من المدير",IF(I4592&lt;&gt;"موافق","⏳ بانتظار موافقة المدير",IF(K4592&lt;&gt;"نعم","⚠ غير مسوى مع الحسابات","✔ معتمد ومسوى")))))))))</f>
        <v/>
      </c>
      <c r="R4592">
        <f>N(R4591)+IF(A4592="عهدة",1,0)</f>
        <v/>
      </c>
      <c r="S4592">
        <f>IF(C4592="","",IF(AND(C4592&gt;=DATE(2026,9,1),C4592&lt;=DATE(2027,8,31)),(YEAR(C4592)-2026)*12+MONTH(C4592)-8,""))</f>
        <v/>
      </c>
      <c r="T4592">
        <f>IF(AND(A4592="مصروف",R4592&gt;0,I4592="موافق",S4592&lt;&gt;"",H4592&lt;&gt;""),N(G4592),0)</f>
        <v/>
      </c>
    </row>
    <row r="4593">
      <c r="A4593" s="19" t="n"/>
      <c r="B4593" s="20">
        <f>IF(A4593="","",IF(R4593=0,"⚠ أضف سطر عهدة أولًا","DMT-"&amp;TEXT(R4593,"000")))</f>
        <v/>
      </c>
      <c r="C4593" s="21" t="n"/>
      <c r="D4593" s="20">
        <f>IF(C4593="","",IF(S4593="","خارج السنة المالية",INDEX(القوائم!$D$2:$D$13,S4593)))</f>
        <v/>
      </c>
      <c r="E4593" s="22" t="n"/>
      <c r="F4593" s="23" t="n"/>
      <c r="G4593" s="23" t="n"/>
      <c r="H4593" s="22" t="n"/>
      <c r="I4593" s="19" t="n"/>
      <c r="J4593" s="21" t="n"/>
      <c r="K4593" s="19" t="n"/>
      <c r="L4593" s="19" t="n"/>
      <c r="M4593" s="21" t="n"/>
      <c r="N4593" s="22" t="n"/>
      <c r="O4593" s="24">
        <f>IF(A4593&lt;&gt;"عهدة","",SUMIFS($G$8:$G$5007,$B$8:$B$5007,B4593,$A$8:$A$5007,"مصروف",$I$8:$I$5007,"&lt;&gt;مرفوض"))</f>
        <v/>
      </c>
      <c r="P4593" s="25">
        <f>IF(A4593&lt;&gt;"عهدة","",N(F4593)-O4593)</f>
        <v/>
      </c>
      <c r="Q4593" s="26">
        <f>IF(A4593="","",IF(A4593="عهدة",IF(N(F4593)=0,"⚠ أدخل قيمة العهدة",IF(P4593&lt;0,"⛔ عجز / زيادة مصروفات "&amp;TEXT(-P4593,"#,##0"),IF(COUNTIFS($B$8:$B$5007,B4593,$A$8:$A$5007,"مصروف",$I$8:$I$5007,"&lt;&gt;مرفوض",$K$8:$K$5007,"&lt;&gt;نعم")&gt;0,"⚠ "&amp;COUNTIFS($B$8:$B$5007,B4593,$A$8:$A$5007,"مصروف",$I$8:$I$5007,"&lt;&gt;مرفوض",$K$8:$K$5007,"&lt;&gt;نعم")&amp;" مصروف غير مسوى",IF(L4593="تمت التسوية",IF(P4593=0,"✔ متوازنة وتمت التسوية","✔ تمت التسوية – متبقي "&amp;TEXT(P4593,"#,##0")),IF(P4593&gt;0,"متبقي "&amp;TEXT(P4593,"#,##0"),"✔ متوازنة"))))),IF(R4593=0,"⚠ أضف سطر عهدة أولًا",IF(OR(C4593="",N(G4593)=0),"⚠ أكمل التاريخ والقيمة",IF(S4593="","⚠ التاريخ خارج السنة المالية",IF(H4593="","⚠ اختر بند الموازنة",IF(I4593="مرفوض","✖ مرفوض من المدير",IF(I4593&lt;&gt;"موافق","⏳ بانتظار موافقة المدير",IF(K4593&lt;&gt;"نعم","⚠ غير مسوى مع الحسابات","✔ معتمد ومسوى")))))))))</f>
        <v/>
      </c>
      <c r="R4593">
        <f>N(R4592)+IF(A4593="عهدة",1,0)</f>
        <v/>
      </c>
      <c r="S4593">
        <f>IF(C4593="","",IF(AND(C4593&gt;=DATE(2026,9,1),C4593&lt;=DATE(2027,8,31)),(YEAR(C4593)-2026)*12+MONTH(C4593)-8,""))</f>
        <v/>
      </c>
      <c r="T4593">
        <f>IF(AND(A4593="مصروف",R4593&gt;0,I4593="موافق",S4593&lt;&gt;"",H4593&lt;&gt;""),N(G4593),0)</f>
        <v/>
      </c>
    </row>
    <row r="4594">
      <c r="A4594" s="19" t="n"/>
      <c r="B4594" s="20">
        <f>IF(A4594="","",IF(R4594=0,"⚠ أضف سطر عهدة أولًا","DMT-"&amp;TEXT(R4594,"000")))</f>
        <v/>
      </c>
      <c r="C4594" s="21" t="n"/>
      <c r="D4594" s="20">
        <f>IF(C4594="","",IF(S4594="","خارج السنة المالية",INDEX(القوائم!$D$2:$D$13,S4594)))</f>
        <v/>
      </c>
      <c r="E4594" s="22" t="n"/>
      <c r="F4594" s="23" t="n"/>
      <c r="G4594" s="23" t="n"/>
      <c r="H4594" s="22" t="n"/>
      <c r="I4594" s="19" t="n"/>
      <c r="J4594" s="21" t="n"/>
      <c r="K4594" s="19" t="n"/>
      <c r="L4594" s="19" t="n"/>
      <c r="M4594" s="21" t="n"/>
      <c r="N4594" s="22" t="n"/>
      <c r="O4594" s="24">
        <f>IF(A4594&lt;&gt;"عهدة","",SUMIFS($G$8:$G$5007,$B$8:$B$5007,B4594,$A$8:$A$5007,"مصروف",$I$8:$I$5007,"&lt;&gt;مرفوض"))</f>
        <v/>
      </c>
      <c r="P4594" s="25">
        <f>IF(A4594&lt;&gt;"عهدة","",N(F4594)-O4594)</f>
        <v/>
      </c>
      <c r="Q4594" s="26">
        <f>IF(A4594="","",IF(A4594="عهدة",IF(N(F4594)=0,"⚠ أدخل قيمة العهدة",IF(P4594&lt;0,"⛔ عجز / زيادة مصروفات "&amp;TEXT(-P4594,"#,##0"),IF(COUNTIFS($B$8:$B$5007,B4594,$A$8:$A$5007,"مصروف",$I$8:$I$5007,"&lt;&gt;مرفوض",$K$8:$K$5007,"&lt;&gt;نعم")&gt;0,"⚠ "&amp;COUNTIFS($B$8:$B$5007,B4594,$A$8:$A$5007,"مصروف",$I$8:$I$5007,"&lt;&gt;مرفوض",$K$8:$K$5007,"&lt;&gt;نعم")&amp;" مصروف غير مسوى",IF(L4594="تمت التسوية",IF(P4594=0,"✔ متوازنة وتمت التسوية","✔ تمت التسوية – متبقي "&amp;TEXT(P4594,"#,##0")),IF(P4594&gt;0,"متبقي "&amp;TEXT(P4594,"#,##0"),"✔ متوازنة"))))),IF(R4594=0,"⚠ أضف سطر عهدة أولًا",IF(OR(C4594="",N(G4594)=0),"⚠ أكمل التاريخ والقيمة",IF(S4594="","⚠ التاريخ خارج السنة المالية",IF(H4594="","⚠ اختر بند الموازنة",IF(I4594="مرفوض","✖ مرفوض من المدير",IF(I4594&lt;&gt;"موافق","⏳ بانتظار موافقة المدير",IF(K4594&lt;&gt;"نعم","⚠ غير مسوى مع الحسابات","✔ معتمد ومسوى")))))))))</f>
        <v/>
      </c>
      <c r="R4594">
        <f>N(R4593)+IF(A4594="عهدة",1,0)</f>
        <v/>
      </c>
      <c r="S4594">
        <f>IF(C4594="","",IF(AND(C4594&gt;=DATE(2026,9,1),C4594&lt;=DATE(2027,8,31)),(YEAR(C4594)-2026)*12+MONTH(C4594)-8,""))</f>
        <v/>
      </c>
      <c r="T4594">
        <f>IF(AND(A4594="مصروف",R4594&gt;0,I4594="موافق",S4594&lt;&gt;"",H4594&lt;&gt;""),N(G4594),0)</f>
        <v/>
      </c>
    </row>
    <row r="4595">
      <c r="A4595" s="19" t="n"/>
      <c r="B4595" s="20">
        <f>IF(A4595="","",IF(R4595=0,"⚠ أضف سطر عهدة أولًا","DMT-"&amp;TEXT(R4595,"000")))</f>
        <v/>
      </c>
      <c r="C4595" s="21" t="n"/>
      <c r="D4595" s="20">
        <f>IF(C4595="","",IF(S4595="","خارج السنة المالية",INDEX(القوائم!$D$2:$D$13,S4595)))</f>
        <v/>
      </c>
      <c r="E4595" s="22" t="n"/>
      <c r="F4595" s="23" t="n"/>
      <c r="G4595" s="23" t="n"/>
      <c r="H4595" s="22" t="n"/>
      <c r="I4595" s="19" t="n"/>
      <c r="J4595" s="21" t="n"/>
      <c r="K4595" s="19" t="n"/>
      <c r="L4595" s="19" t="n"/>
      <c r="M4595" s="21" t="n"/>
      <c r="N4595" s="22" t="n"/>
      <c r="O4595" s="24">
        <f>IF(A4595&lt;&gt;"عهدة","",SUMIFS($G$8:$G$5007,$B$8:$B$5007,B4595,$A$8:$A$5007,"مصروف",$I$8:$I$5007,"&lt;&gt;مرفوض"))</f>
        <v/>
      </c>
      <c r="P4595" s="25">
        <f>IF(A4595&lt;&gt;"عهدة","",N(F4595)-O4595)</f>
        <v/>
      </c>
      <c r="Q4595" s="26">
        <f>IF(A4595="","",IF(A4595="عهدة",IF(N(F4595)=0,"⚠ أدخل قيمة العهدة",IF(P4595&lt;0,"⛔ عجز / زيادة مصروفات "&amp;TEXT(-P4595,"#,##0"),IF(COUNTIFS($B$8:$B$5007,B4595,$A$8:$A$5007,"مصروف",$I$8:$I$5007,"&lt;&gt;مرفوض",$K$8:$K$5007,"&lt;&gt;نعم")&gt;0,"⚠ "&amp;COUNTIFS($B$8:$B$5007,B4595,$A$8:$A$5007,"مصروف",$I$8:$I$5007,"&lt;&gt;مرفوض",$K$8:$K$5007,"&lt;&gt;نعم")&amp;" مصروف غير مسوى",IF(L4595="تمت التسوية",IF(P4595=0,"✔ متوازنة وتمت التسوية","✔ تمت التسوية – متبقي "&amp;TEXT(P4595,"#,##0")),IF(P4595&gt;0,"متبقي "&amp;TEXT(P4595,"#,##0"),"✔ متوازنة"))))),IF(R4595=0,"⚠ أضف سطر عهدة أولًا",IF(OR(C4595="",N(G4595)=0),"⚠ أكمل التاريخ والقيمة",IF(S4595="","⚠ التاريخ خارج السنة المالية",IF(H4595="","⚠ اختر بند الموازنة",IF(I4595="مرفوض","✖ مرفوض من المدير",IF(I4595&lt;&gt;"موافق","⏳ بانتظار موافقة المدير",IF(K4595&lt;&gt;"نعم","⚠ غير مسوى مع الحسابات","✔ معتمد ومسوى")))))))))</f>
        <v/>
      </c>
      <c r="R4595">
        <f>N(R4594)+IF(A4595="عهدة",1,0)</f>
        <v/>
      </c>
      <c r="S4595">
        <f>IF(C4595="","",IF(AND(C4595&gt;=DATE(2026,9,1),C4595&lt;=DATE(2027,8,31)),(YEAR(C4595)-2026)*12+MONTH(C4595)-8,""))</f>
        <v/>
      </c>
      <c r="T4595">
        <f>IF(AND(A4595="مصروف",R4595&gt;0,I4595="موافق",S4595&lt;&gt;"",H4595&lt;&gt;""),N(G4595),0)</f>
        <v/>
      </c>
    </row>
    <row r="4596">
      <c r="A4596" s="19" t="n"/>
      <c r="B4596" s="20">
        <f>IF(A4596="","",IF(R4596=0,"⚠ أضف سطر عهدة أولًا","DMT-"&amp;TEXT(R4596,"000")))</f>
        <v/>
      </c>
      <c r="C4596" s="21" t="n"/>
      <c r="D4596" s="20">
        <f>IF(C4596="","",IF(S4596="","خارج السنة المالية",INDEX(القوائم!$D$2:$D$13,S4596)))</f>
        <v/>
      </c>
      <c r="E4596" s="22" t="n"/>
      <c r="F4596" s="23" t="n"/>
      <c r="G4596" s="23" t="n"/>
      <c r="H4596" s="22" t="n"/>
      <c r="I4596" s="19" t="n"/>
      <c r="J4596" s="21" t="n"/>
      <c r="K4596" s="19" t="n"/>
      <c r="L4596" s="19" t="n"/>
      <c r="M4596" s="21" t="n"/>
      <c r="N4596" s="22" t="n"/>
      <c r="O4596" s="24">
        <f>IF(A4596&lt;&gt;"عهدة","",SUMIFS($G$8:$G$5007,$B$8:$B$5007,B4596,$A$8:$A$5007,"مصروف",$I$8:$I$5007,"&lt;&gt;مرفوض"))</f>
        <v/>
      </c>
      <c r="P4596" s="25">
        <f>IF(A4596&lt;&gt;"عهدة","",N(F4596)-O4596)</f>
        <v/>
      </c>
      <c r="Q4596" s="26">
        <f>IF(A4596="","",IF(A4596="عهدة",IF(N(F4596)=0,"⚠ أدخل قيمة العهدة",IF(P4596&lt;0,"⛔ عجز / زيادة مصروفات "&amp;TEXT(-P4596,"#,##0"),IF(COUNTIFS($B$8:$B$5007,B4596,$A$8:$A$5007,"مصروف",$I$8:$I$5007,"&lt;&gt;مرفوض",$K$8:$K$5007,"&lt;&gt;نعم")&gt;0,"⚠ "&amp;COUNTIFS($B$8:$B$5007,B4596,$A$8:$A$5007,"مصروف",$I$8:$I$5007,"&lt;&gt;مرفوض",$K$8:$K$5007,"&lt;&gt;نعم")&amp;" مصروف غير مسوى",IF(L4596="تمت التسوية",IF(P4596=0,"✔ متوازنة وتمت التسوية","✔ تمت التسوية – متبقي "&amp;TEXT(P4596,"#,##0")),IF(P4596&gt;0,"متبقي "&amp;TEXT(P4596,"#,##0"),"✔ متوازنة"))))),IF(R4596=0,"⚠ أضف سطر عهدة أولًا",IF(OR(C4596="",N(G4596)=0),"⚠ أكمل التاريخ والقيمة",IF(S4596="","⚠ التاريخ خارج السنة المالية",IF(H4596="","⚠ اختر بند الموازنة",IF(I4596="مرفوض","✖ مرفوض من المدير",IF(I4596&lt;&gt;"موافق","⏳ بانتظار موافقة المدير",IF(K4596&lt;&gt;"نعم","⚠ غير مسوى مع الحسابات","✔ معتمد ومسوى")))))))))</f>
        <v/>
      </c>
      <c r="R4596">
        <f>N(R4595)+IF(A4596="عهدة",1,0)</f>
        <v/>
      </c>
      <c r="S4596">
        <f>IF(C4596="","",IF(AND(C4596&gt;=DATE(2026,9,1),C4596&lt;=DATE(2027,8,31)),(YEAR(C4596)-2026)*12+MONTH(C4596)-8,""))</f>
        <v/>
      </c>
      <c r="T4596">
        <f>IF(AND(A4596="مصروف",R4596&gt;0,I4596="موافق",S4596&lt;&gt;"",H4596&lt;&gt;""),N(G4596),0)</f>
        <v/>
      </c>
    </row>
    <row r="4597">
      <c r="A4597" s="19" t="n"/>
      <c r="B4597" s="20">
        <f>IF(A4597="","",IF(R4597=0,"⚠ أضف سطر عهدة أولًا","DMT-"&amp;TEXT(R4597,"000")))</f>
        <v/>
      </c>
      <c r="C4597" s="21" t="n"/>
      <c r="D4597" s="20">
        <f>IF(C4597="","",IF(S4597="","خارج السنة المالية",INDEX(القوائم!$D$2:$D$13,S4597)))</f>
        <v/>
      </c>
      <c r="E4597" s="22" t="n"/>
      <c r="F4597" s="23" t="n"/>
      <c r="G4597" s="23" t="n"/>
      <c r="H4597" s="22" t="n"/>
      <c r="I4597" s="19" t="n"/>
      <c r="J4597" s="21" t="n"/>
      <c r="K4597" s="19" t="n"/>
      <c r="L4597" s="19" t="n"/>
      <c r="M4597" s="21" t="n"/>
      <c r="N4597" s="22" t="n"/>
      <c r="O4597" s="24">
        <f>IF(A4597&lt;&gt;"عهدة","",SUMIFS($G$8:$G$5007,$B$8:$B$5007,B4597,$A$8:$A$5007,"مصروف",$I$8:$I$5007,"&lt;&gt;مرفوض"))</f>
        <v/>
      </c>
      <c r="P4597" s="25">
        <f>IF(A4597&lt;&gt;"عهدة","",N(F4597)-O4597)</f>
        <v/>
      </c>
      <c r="Q4597" s="26">
        <f>IF(A4597="","",IF(A4597="عهدة",IF(N(F4597)=0,"⚠ أدخل قيمة العهدة",IF(P4597&lt;0,"⛔ عجز / زيادة مصروفات "&amp;TEXT(-P4597,"#,##0"),IF(COUNTIFS($B$8:$B$5007,B4597,$A$8:$A$5007,"مصروف",$I$8:$I$5007,"&lt;&gt;مرفوض",$K$8:$K$5007,"&lt;&gt;نعم")&gt;0,"⚠ "&amp;COUNTIFS($B$8:$B$5007,B4597,$A$8:$A$5007,"مصروف",$I$8:$I$5007,"&lt;&gt;مرفوض",$K$8:$K$5007,"&lt;&gt;نعم")&amp;" مصروف غير مسوى",IF(L4597="تمت التسوية",IF(P4597=0,"✔ متوازنة وتمت التسوية","✔ تمت التسوية – متبقي "&amp;TEXT(P4597,"#,##0")),IF(P4597&gt;0,"متبقي "&amp;TEXT(P4597,"#,##0"),"✔ متوازنة"))))),IF(R4597=0,"⚠ أضف سطر عهدة أولًا",IF(OR(C4597="",N(G4597)=0),"⚠ أكمل التاريخ والقيمة",IF(S4597="","⚠ التاريخ خارج السنة المالية",IF(H4597="","⚠ اختر بند الموازنة",IF(I4597="مرفوض","✖ مرفوض من المدير",IF(I4597&lt;&gt;"موافق","⏳ بانتظار موافقة المدير",IF(K4597&lt;&gt;"نعم","⚠ غير مسوى مع الحسابات","✔ معتمد ومسوى")))))))))</f>
        <v/>
      </c>
      <c r="R4597">
        <f>N(R4596)+IF(A4597="عهدة",1,0)</f>
        <v/>
      </c>
      <c r="S4597">
        <f>IF(C4597="","",IF(AND(C4597&gt;=DATE(2026,9,1),C4597&lt;=DATE(2027,8,31)),(YEAR(C4597)-2026)*12+MONTH(C4597)-8,""))</f>
        <v/>
      </c>
      <c r="T4597">
        <f>IF(AND(A4597="مصروف",R4597&gt;0,I4597="موافق",S4597&lt;&gt;"",H4597&lt;&gt;""),N(G4597),0)</f>
        <v/>
      </c>
    </row>
    <row r="4598">
      <c r="A4598" s="19" t="n"/>
      <c r="B4598" s="20">
        <f>IF(A4598="","",IF(R4598=0,"⚠ أضف سطر عهدة أولًا","DMT-"&amp;TEXT(R4598,"000")))</f>
        <v/>
      </c>
      <c r="C4598" s="21" t="n"/>
      <c r="D4598" s="20">
        <f>IF(C4598="","",IF(S4598="","خارج السنة المالية",INDEX(القوائم!$D$2:$D$13,S4598)))</f>
        <v/>
      </c>
      <c r="E4598" s="22" t="n"/>
      <c r="F4598" s="23" t="n"/>
      <c r="G4598" s="23" t="n"/>
      <c r="H4598" s="22" t="n"/>
      <c r="I4598" s="19" t="n"/>
      <c r="J4598" s="21" t="n"/>
      <c r="K4598" s="19" t="n"/>
      <c r="L4598" s="19" t="n"/>
      <c r="M4598" s="21" t="n"/>
      <c r="N4598" s="22" t="n"/>
      <c r="O4598" s="24">
        <f>IF(A4598&lt;&gt;"عهدة","",SUMIFS($G$8:$G$5007,$B$8:$B$5007,B4598,$A$8:$A$5007,"مصروف",$I$8:$I$5007,"&lt;&gt;مرفوض"))</f>
        <v/>
      </c>
      <c r="P4598" s="25">
        <f>IF(A4598&lt;&gt;"عهدة","",N(F4598)-O4598)</f>
        <v/>
      </c>
      <c r="Q4598" s="26">
        <f>IF(A4598="","",IF(A4598="عهدة",IF(N(F4598)=0,"⚠ أدخل قيمة العهدة",IF(P4598&lt;0,"⛔ عجز / زيادة مصروفات "&amp;TEXT(-P4598,"#,##0"),IF(COUNTIFS($B$8:$B$5007,B4598,$A$8:$A$5007,"مصروف",$I$8:$I$5007,"&lt;&gt;مرفوض",$K$8:$K$5007,"&lt;&gt;نعم")&gt;0,"⚠ "&amp;COUNTIFS($B$8:$B$5007,B4598,$A$8:$A$5007,"مصروف",$I$8:$I$5007,"&lt;&gt;مرفوض",$K$8:$K$5007,"&lt;&gt;نعم")&amp;" مصروف غير مسوى",IF(L4598="تمت التسوية",IF(P4598=0,"✔ متوازنة وتمت التسوية","✔ تمت التسوية – متبقي "&amp;TEXT(P4598,"#,##0")),IF(P4598&gt;0,"متبقي "&amp;TEXT(P4598,"#,##0"),"✔ متوازنة"))))),IF(R4598=0,"⚠ أضف سطر عهدة أولًا",IF(OR(C4598="",N(G4598)=0),"⚠ أكمل التاريخ والقيمة",IF(S4598="","⚠ التاريخ خارج السنة المالية",IF(H4598="","⚠ اختر بند الموازنة",IF(I4598="مرفوض","✖ مرفوض من المدير",IF(I4598&lt;&gt;"موافق","⏳ بانتظار موافقة المدير",IF(K4598&lt;&gt;"نعم","⚠ غير مسوى مع الحسابات","✔ معتمد ومسوى")))))))))</f>
        <v/>
      </c>
      <c r="R4598">
        <f>N(R4597)+IF(A4598="عهدة",1,0)</f>
        <v/>
      </c>
      <c r="S4598">
        <f>IF(C4598="","",IF(AND(C4598&gt;=DATE(2026,9,1),C4598&lt;=DATE(2027,8,31)),(YEAR(C4598)-2026)*12+MONTH(C4598)-8,""))</f>
        <v/>
      </c>
      <c r="T4598">
        <f>IF(AND(A4598="مصروف",R4598&gt;0,I4598="موافق",S4598&lt;&gt;"",H4598&lt;&gt;""),N(G4598),0)</f>
        <v/>
      </c>
    </row>
    <row r="4599">
      <c r="A4599" s="19" t="n"/>
      <c r="B4599" s="20">
        <f>IF(A4599="","",IF(R4599=0,"⚠ أضف سطر عهدة أولًا","DMT-"&amp;TEXT(R4599,"000")))</f>
        <v/>
      </c>
      <c r="C4599" s="21" t="n"/>
      <c r="D4599" s="20">
        <f>IF(C4599="","",IF(S4599="","خارج السنة المالية",INDEX(القوائم!$D$2:$D$13,S4599)))</f>
        <v/>
      </c>
      <c r="E4599" s="22" t="n"/>
      <c r="F4599" s="23" t="n"/>
      <c r="G4599" s="23" t="n"/>
      <c r="H4599" s="22" t="n"/>
      <c r="I4599" s="19" t="n"/>
      <c r="J4599" s="21" t="n"/>
      <c r="K4599" s="19" t="n"/>
      <c r="L4599" s="19" t="n"/>
      <c r="M4599" s="21" t="n"/>
      <c r="N4599" s="22" t="n"/>
      <c r="O4599" s="24">
        <f>IF(A4599&lt;&gt;"عهدة","",SUMIFS($G$8:$G$5007,$B$8:$B$5007,B4599,$A$8:$A$5007,"مصروف",$I$8:$I$5007,"&lt;&gt;مرفوض"))</f>
        <v/>
      </c>
      <c r="P4599" s="25">
        <f>IF(A4599&lt;&gt;"عهدة","",N(F4599)-O4599)</f>
        <v/>
      </c>
      <c r="Q4599" s="26">
        <f>IF(A4599="","",IF(A4599="عهدة",IF(N(F4599)=0,"⚠ أدخل قيمة العهدة",IF(P4599&lt;0,"⛔ عجز / زيادة مصروفات "&amp;TEXT(-P4599,"#,##0"),IF(COUNTIFS($B$8:$B$5007,B4599,$A$8:$A$5007,"مصروف",$I$8:$I$5007,"&lt;&gt;مرفوض",$K$8:$K$5007,"&lt;&gt;نعم")&gt;0,"⚠ "&amp;COUNTIFS($B$8:$B$5007,B4599,$A$8:$A$5007,"مصروف",$I$8:$I$5007,"&lt;&gt;مرفوض",$K$8:$K$5007,"&lt;&gt;نعم")&amp;" مصروف غير مسوى",IF(L4599="تمت التسوية",IF(P4599=0,"✔ متوازنة وتمت التسوية","✔ تمت التسوية – متبقي "&amp;TEXT(P4599,"#,##0")),IF(P4599&gt;0,"متبقي "&amp;TEXT(P4599,"#,##0"),"✔ متوازنة"))))),IF(R4599=0,"⚠ أضف سطر عهدة أولًا",IF(OR(C4599="",N(G4599)=0),"⚠ أكمل التاريخ والقيمة",IF(S4599="","⚠ التاريخ خارج السنة المالية",IF(H4599="","⚠ اختر بند الموازنة",IF(I4599="مرفوض","✖ مرفوض من المدير",IF(I4599&lt;&gt;"موافق","⏳ بانتظار موافقة المدير",IF(K4599&lt;&gt;"نعم","⚠ غير مسوى مع الحسابات","✔ معتمد ومسوى")))))))))</f>
        <v/>
      </c>
      <c r="R4599">
        <f>N(R4598)+IF(A4599="عهدة",1,0)</f>
        <v/>
      </c>
      <c r="S4599">
        <f>IF(C4599="","",IF(AND(C4599&gt;=DATE(2026,9,1),C4599&lt;=DATE(2027,8,31)),(YEAR(C4599)-2026)*12+MONTH(C4599)-8,""))</f>
        <v/>
      </c>
      <c r="T4599">
        <f>IF(AND(A4599="مصروف",R4599&gt;0,I4599="موافق",S4599&lt;&gt;"",H4599&lt;&gt;""),N(G4599),0)</f>
        <v/>
      </c>
    </row>
    <row r="4600">
      <c r="A4600" s="19" t="n"/>
      <c r="B4600" s="20">
        <f>IF(A4600="","",IF(R4600=0,"⚠ أضف سطر عهدة أولًا","DMT-"&amp;TEXT(R4600,"000")))</f>
        <v/>
      </c>
      <c r="C4600" s="21" t="n"/>
      <c r="D4600" s="20">
        <f>IF(C4600="","",IF(S4600="","خارج السنة المالية",INDEX(القوائم!$D$2:$D$13,S4600)))</f>
        <v/>
      </c>
      <c r="E4600" s="22" t="n"/>
      <c r="F4600" s="23" t="n"/>
      <c r="G4600" s="23" t="n"/>
      <c r="H4600" s="22" t="n"/>
      <c r="I4600" s="19" t="n"/>
      <c r="J4600" s="21" t="n"/>
      <c r="K4600" s="19" t="n"/>
      <c r="L4600" s="19" t="n"/>
      <c r="M4600" s="21" t="n"/>
      <c r="N4600" s="22" t="n"/>
      <c r="O4600" s="24">
        <f>IF(A4600&lt;&gt;"عهدة","",SUMIFS($G$8:$G$5007,$B$8:$B$5007,B4600,$A$8:$A$5007,"مصروف",$I$8:$I$5007,"&lt;&gt;مرفوض"))</f>
        <v/>
      </c>
      <c r="P4600" s="25">
        <f>IF(A4600&lt;&gt;"عهدة","",N(F4600)-O4600)</f>
        <v/>
      </c>
      <c r="Q4600" s="26">
        <f>IF(A4600="","",IF(A4600="عهدة",IF(N(F4600)=0,"⚠ أدخل قيمة العهدة",IF(P4600&lt;0,"⛔ عجز / زيادة مصروفات "&amp;TEXT(-P4600,"#,##0"),IF(COUNTIFS($B$8:$B$5007,B4600,$A$8:$A$5007,"مصروف",$I$8:$I$5007,"&lt;&gt;مرفوض",$K$8:$K$5007,"&lt;&gt;نعم")&gt;0,"⚠ "&amp;COUNTIFS($B$8:$B$5007,B4600,$A$8:$A$5007,"مصروف",$I$8:$I$5007,"&lt;&gt;مرفوض",$K$8:$K$5007,"&lt;&gt;نعم")&amp;" مصروف غير مسوى",IF(L4600="تمت التسوية",IF(P4600=0,"✔ متوازنة وتمت التسوية","✔ تمت التسوية – متبقي "&amp;TEXT(P4600,"#,##0")),IF(P4600&gt;0,"متبقي "&amp;TEXT(P4600,"#,##0"),"✔ متوازنة"))))),IF(R4600=0,"⚠ أضف سطر عهدة أولًا",IF(OR(C4600="",N(G4600)=0),"⚠ أكمل التاريخ والقيمة",IF(S4600="","⚠ التاريخ خارج السنة المالية",IF(H4600="","⚠ اختر بند الموازنة",IF(I4600="مرفوض","✖ مرفوض من المدير",IF(I4600&lt;&gt;"موافق","⏳ بانتظار موافقة المدير",IF(K4600&lt;&gt;"نعم","⚠ غير مسوى مع الحسابات","✔ معتمد ومسوى")))))))))</f>
        <v/>
      </c>
      <c r="R4600">
        <f>N(R4599)+IF(A4600="عهدة",1,0)</f>
        <v/>
      </c>
      <c r="S4600">
        <f>IF(C4600="","",IF(AND(C4600&gt;=DATE(2026,9,1),C4600&lt;=DATE(2027,8,31)),(YEAR(C4600)-2026)*12+MONTH(C4600)-8,""))</f>
        <v/>
      </c>
      <c r="T4600">
        <f>IF(AND(A4600="مصروف",R4600&gt;0,I4600="موافق",S4600&lt;&gt;"",H4600&lt;&gt;""),N(G4600),0)</f>
        <v/>
      </c>
    </row>
    <row r="4601">
      <c r="A4601" s="19" t="n"/>
      <c r="B4601" s="20">
        <f>IF(A4601="","",IF(R4601=0,"⚠ أضف سطر عهدة أولًا","DMT-"&amp;TEXT(R4601,"000")))</f>
        <v/>
      </c>
      <c r="C4601" s="21" t="n"/>
      <c r="D4601" s="20">
        <f>IF(C4601="","",IF(S4601="","خارج السنة المالية",INDEX(القوائم!$D$2:$D$13,S4601)))</f>
        <v/>
      </c>
      <c r="E4601" s="22" t="n"/>
      <c r="F4601" s="23" t="n"/>
      <c r="G4601" s="23" t="n"/>
      <c r="H4601" s="22" t="n"/>
      <c r="I4601" s="19" t="n"/>
      <c r="J4601" s="21" t="n"/>
      <c r="K4601" s="19" t="n"/>
      <c r="L4601" s="19" t="n"/>
      <c r="M4601" s="21" t="n"/>
      <c r="N4601" s="22" t="n"/>
      <c r="O4601" s="24">
        <f>IF(A4601&lt;&gt;"عهدة","",SUMIFS($G$8:$G$5007,$B$8:$B$5007,B4601,$A$8:$A$5007,"مصروف",$I$8:$I$5007,"&lt;&gt;مرفوض"))</f>
        <v/>
      </c>
      <c r="P4601" s="25">
        <f>IF(A4601&lt;&gt;"عهدة","",N(F4601)-O4601)</f>
        <v/>
      </c>
      <c r="Q4601" s="26">
        <f>IF(A4601="","",IF(A4601="عهدة",IF(N(F4601)=0,"⚠ أدخل قيمة العهدة",IF(P4601&lt;0,"⛔ عجز / زيادة مصروفات "&amp;TEXT(-P4601,"#,##0"),IF(COUNTIFS($B$8:$B$5007,B4601,$A$8:$A$5007,"مصروف",$I$8:$I$5007,"&lt;&gt;مرفوض",$K$8:$K$5007,"&lt;&gt;نعم")&gt;0,"⚠ "&amp;COUNTIFS($B$8:$B$5007,B4601,$A$8:$A$5007,"مصروف",$I$8:$I$5007,"&lt;&gt;مرفوض",$K$8:$K$5007,"&lt;&gt;نعم")&amp;" مصروف غير مسوى",IF(L4601="تمت التسوية",IF(P4601=0,"✔ متوازنة وتمت التسوية","✔ تمت التسوية – متبقي "&amp;TEXT(P4601,"#,##0")),IF(P4601&gt;0,"متبقي "&amp;TEXT(P4601,"#,##0"),"✔ متوازنة"))))),IF(R4601=0,"⚠ أضف سطر عهدة أولًا",IF(OR(C4601="",N(G4601)=0),"⚠ أكمل التاريخ والقيمة",IF(S4601="","⚠ التاريخ خارج السنة المالية",IF(H4601="","⚠ اختر بند الموازنة",IF(I4601="مرفوض","✖ مرفوض من المدير",IF(I4601&lt;&gt;"موافق","⏳ بانتظار موافقة المدير",IF(K4601&lt;&gt;"نعم","⚠ غير مسوى مع الحسابات","✔ معتمد ومسوى")))))))))</f>
        <v/>
      </c>
      <c r="R4601">
        <f>N(R4600)+IF(A4601="عهدة",1,0)</f>
        <v/>
      </c>
      <c r="S4601">
        <f>IF(C4601="","",IF(AND(C4601&gt;=DATE(2026,9,1),C4601&lt;=DATE(2027,8,31)),(YEAR(C4601)-2026)*12+MONTH(C4601)-8,""))</f>
        <v/>
      </c>
      <c r="T4601">
        <f>IF(AND(A4601="مصروف",R4601&gt;0,I4601="موافق",S4601&lt;&gt;"",H4601&lt;&gt;""),N(G4601),0)</f>
        <v/>
      </c>
    </row>
    <row r="4602">
      <c r="A4602" s="19" t="n"/>
      <c r="B4602" s="20">
        <f>IF(A4602="","",IF(R4602=0,"⚠ أضف سطر عهدة أولًا","DMT-"&amp;TEXT(R4602,"000")))</f>
        <v/>
      </c>
      <c r="C4602" s="21" t="n"/>
      <c r="D4602" s="20">
        <f>IF(C4602="","",IF(S4602="","خارج السنة المالية",INDEX(القوائم!$D$2:$D$13,S4602)))</f>
        <v/>
      </c>
      <c r="E4602" s="22" t="n"/>
      <c r="F4602" s="23" t="n"/>
      <c r="G4602" s="23" t="n"/>
      <c r="H4602" s="22" t="n"/>
      <c r="I4602" s="19" t="n"/>
      <c r="J4602" s="21" t="n"/>
      <c r="K4602" s="19" t="n"/>
      <c r="L4602" s="19" t="n"/>
      <c r="M4602" s="21" t="n"/>
      <c r="N4602" s="22" t="n"/>
      <c r="O4602" s="24">
        <f>IF(A4602&lt;&gt;"عهدة","",SUMIFS($G$8:$G$5007,$B$8:$B$5007,B4602,$A$8:$A$5007,"مصروف",$I$8:$I$5007,"&lt;&gt;مرفوض"))</f>
        <v/>
      </c>
      <c r="P4602" s="25">
        <f>IF(A4602&lt;&gt;"عهدة","",N(F4602)-O4602)</f>
        <v/>
      </c>
      <c r="Q4602" s="26">
        <f>IF(A4602="","",IF(A4602="عهدة",IF(N(F4602)=0,"⚠ أدخل قيمة العهدة",IF(P4602&lt;0,"⛔ عجز / زيادة مصروفات "&amp;TEXT(-P4602,"#,##0"),IF(COUNTIFS($B$8:$B$5007,B4602,$A$8:$A$5007,"مصروف",$I$8:$I$5007,"&lt;&gt;مرفوض",$K$8:$K$5007,"&lt;&gt;نعم")&gt;0,"⚠ "&amp;COUNTIFS($B$8:$B$5007,B4602,$A$8:$A$5007,"مصروف",$I$8:$I$5007,"&lt;&gt;مرفوض",$K$8:$K$5007,"&lt;&gt;نعم")&amp;" مصروف غير مسوى",IF(L4602="تمت التسوية",IF(P4602=0,"✔ متوازنة وتمت التسوية","✔ تمت التسوية – متبقي "&amp;TEXT(P4602,"#,##0")),IF(P4602&gt;0,"متبقي "&amp;TEXT(P4602,"#,##0"),"✔ متوازنة"))))),IF(R4602=0,"⚠ أضف سطر عهدة أولًا",IF(OR(C4602="",N(G4602)=0),"⚠ أكمل التاريخ والقيمة",IF(S4602="","⚠ التاريخ خارج السنة المالية",IF(H4602="","⚠ اختر بند الموازنة",IF(I4602="مرفوض","✖ مرفوض من المدير",IF(I4602&lt;&gt;"موافق","⏳ بانتظار موافقة المدير",IF(K4602&lt;&gt;"نعم","⚠ غير مسوى مع الحسابات","✔ معتمد ومسوى")))))))))</f>
        <v/>
      </c>
      <c r="R4602">
        <f>N(R4601)+IF(A4602="عهدة",1,0)</f>
        <v/>
      </c>
      <c r="S4602">
        <f>IF(C4602="","",IF(AND(C4602&gt;=DATE(2026,9,1),C4602&lt;=DATE(2027,8,31)),(YEAR(C4602)-2026)*12+MONTH(C4602)-8,""))</f>
        <v/>
      </c>
      <c r="T4602">
        <f>IF(AND(A4602="مصروف",R4602&gt;0,I4602="موافق",S4602&lt;&gt;"",H4602&lt;&gt;""),N(G4602),0)</f>
        <v/>
      </c>
    </row>
    <row r="4603">
      <c r="A4603" s="19" t="n"/>
      <c r="B4603" s="20">
        <f>IF(A4603="","",IF(R4603=0,"⚠ أضف سطر عهدة أولًا","DMT-"&amp;TEXT(R4603,"000")))</f>
        <v/>
      </c>
      <c r="C4603" s="21" t="n"/>
      <c r="D4603" s="20">
        <f>IF(C4603="","",IF(S4603="","خارج السنة المالية",INDEX(القوائم!$D$2:$D$13,S4603)))</f>
        <v/>
      </c>
      <c r="E4603" s="22" t="n"/>
      <c r="F4603" s="23" t="n"/>
      <c r="G4603" s="23" t="n"/>
      <c r="H4603" s="22" t="n"/>
      <c r="I4603" s="19" t="n"/>
      <c r="J4603" s="21" t="n"/>
      <c r="K4603" s="19" t="n"/>
      <c r="L4603" s="19" t="n"/>
      <c r="M4603" s="21" t="n"/>
      <c r="N4603" s="22" t="n"/>
      <c r="O4603" s="24">
        <f>IF(A4603&lt;&gt;"عهدة","",SUMIFS($G$8:$G$5007,$B$8:$B$5007,B4603,$A$8:$A$5007,"مصروف",$I$8:$I$5007,"&lt;&gt;مرفوض"))</f>
        <v/>
      </c>
      <c r="P4603" s="25">
        <f>IF(A4603&lt;&gt;"عهدة","",N(F4603)-O4603)</f>
        <v/>
      </c>
      <c r="Q4603" s="26">
        <f>IF(A4603="","",IF(A4603="عهدة",IF(N(F4603)=0,"⚠ أدخل قيمة العهدة",IF(P4603&lt;0,"⛔ عجز / زيادة مصروفات "&amp;TEXT(-P4603,"#,##0"),IF(COUNTIFS($B$8:$B$5007,B4603,$A$8:$A$5007,"مصروف",$I$8:$I$5007,"&lt;&gt;مرفوض",$K$8:$K$5007,"&lt;&gt;نعم")&gt;0,"⚠ "&amp;COUNTIFS($B$8:$B$5007,B4603,$A$8:$A$5007,"مصروف",$I$8:$I$5007,"&lt;&gt;مرفوض",$K$8:$K$5007,"&lt;&gt;نعم")&amp;" مصروف غير مسوى",IF(L4603="تمت التسوية",IF(P4603=0,"✔ متوازنة وتمت التسوية","✔ تمت التسوية – متبقي "&amp;TEXT(P4603,"#,##0")),IF(P4603&gt;0,"متبقي "&amp;TEXT(P4603,"#,##0"),"✔ متوازنة"))))),IF(R4603=0,"⚠ أضف سطر عهدة أولًا",IF(OR(C4603="",N(G4603)=0),"⚠ أكمل التاريخ والقيمة",IF(S4603="","⚠ التاريخ خارج السنة المالية",IF(H4603="","⚠ اختر بند الموازنة",IF(I4603="مرفوض","✖ مرفوض من المدير",IF(I4603&lt;&gt;"موافق","⏳ بانتظار موافقة المدير",IF(K4603&lt;&gt;"نعم","⚠ غير مسوى مع الحسابات","✔ معتمد ومسوى")))))))))</f>
        <v/>
      </c>
      <c r="R4603">
        <f>N(R4602)+IF(A4603="عهدة",1,0)</f>
        <v/>
      </c>
      <c r="S4603">
        <f>IF(C4603="","",IF(AND(C4603&gt;=DATE(2026,9,1),C4603&lt;=DATE(2027,8,31)),(YEAR(C4603)-2026)*12+MONTH(C4603)-8,""))</f>
        <v/>
      </c>
      <c r="T4603">
        <f>IF(AND(A4603="مصروف",R4603&gt;0,I4603="موافق",S4603&lt;&gt;"",H4603&lt;&gt;""),N(G4603),0)</f>
        <v/>
      </c>
    </row>
    <row r="4604">
      <c r="A4604" s="19" t="n"/>
      <c r="B4604" s="20">
        <f>IF(A4604="","",IF(R4604=0,"⚠ أضف سطر عهدة أولًا","DMT-"&amp;TEXT(R4604,"000")))</f>
        <v/>
      </c>
      <c r="C4604" s="21" t="n"/>
      <c r="D4604" s="20">
        <f>IF(C4604="","",IF(S4604="","خارج السنة المالية",INDEX(القوائم!$D$2:$D$13,S4604)))</f>
        <v/>
      </c>
      <c r="E4604" s="22" t="n"/>
      <c r="F4604" s="23" t="n"/>
      <c r="G4604" s="23" t="n"/>
      <c r="H4604" s="22" t="n"/>
      <c r="I4604" s="19" t="n"/>
      <c r="J4604" s="21" t="n"/>
      <c r="K4604" s="19" t="n"/>
      <c r="L4604" s="19" t="n"/>
      <c r="M4604" s="21" t="n"/>
      <c r="N4604" s="22" t="n"/>
      <c r="O4604" s="24">
        <f>IF(A4604&lt;&gt;"عهدة","",SUMIFS($G$8:$G$5007,$B$8:$B$5007,B4604,$A$8:$A$5007,"مصروف",$I$8:$I$5007,"&lt;&gt;مرفوض"))</f>
        <v/>
      </c>
      <c r="P4604" s="25">
        <f>IF(A4604&lt;&gt;"عهدة","",N(F4604)-O4604)</f>
        <v/>
      </c>
      <c r="Q4604" s="26">
        <f>IF(A4604="","",IF(A4604="عهدة",IF(N(F4604)=0,"⚠ أدخل قيمة العهدة",IF(P4604&lt;0,"⛔ عجز / زيادة مصروفات "&amp;TEXT(-P4604,"#,##0"),IF(COUNTIFS($B$8:$B$5007,B4604,$A$8:$A$5007,"مصروف",$I$8:$I$5007,"&lt;&gt;مرفوض",$K$8:$K$5007,"&lt;&gt;نعم")&gt;0,"⚠ "&amp;COUNTIFS($B$8:$B$5007,B4604,$A$8:$A$5007,"مصروف",$I$8:$I$5007,"&lt;&gt;مرفوض",$K$8:$K$5007,"&lt;&gt;نعم")&amp;" مصروف غير مسوى",IF(L4604="تمت التسوية",IF(P4604=0,"✔ متوازنة وتمت التسوية","✔ تمت التسوية – متبقي "&amp;TEXT(P4604,"#,##0")),IF(P4604&gt;0,"متبقي "&amp;TEXT(P4604,"#,##0"),"✔ متوازنة"))))),IF(R4604=0,"⚠ أضف سطر عهدة أولًا",IF(OR(C4604="",N(G4604)=0),"⚠ أكمل التاريخ والقيمة",IF(S4604="","⚠ التاريخ خارج السنة المالية",IF(H4604="","⚠ اختر بند الموازنة",IF(I4604="مرفوض","✖ مرفوض من المدير",IF(I4604&lt;&gt;"موافق","⏳ بانتظار موافقة المدير",IF(K4604&lt;&gt;"نعم","⚠ غير مسوى مع الحسابات","✔ معتمد ومسوى")))))))))</f>
        <v/>
      </c>
      <c r="R4604">
        <f>N(R4603)+IF(A4604="عهدة",1,0)</f>
        <v/>
      </c>
      <c r="S4604">
        <f>IF(C4604="","",IF(AND(C4604&gt;=DATE(2026,9,1),C4604&lt;=DATE(2027,8,31)),(YEAR(C4604)-2026)*12+MONTH(C4604)-8,""))</f>
        <v/>
      </c>
      <c r="T4604">
        <f>IF(AND(A4604="مصروف",R4604&gt;0,I4604="موافق",S4604&lt;&gt;"",H4604&lt;&gt;""),N(G4604),0)</f>
        <v/>
      </c>
    </row>
    <row r="4605">
      <c r="A4605" s="19" t="n"/>
      <c r="B4605" s="20">
        <f>IF(A4605="","",IF(R4605=0,"⚠ أضف سطر عهدة أولًا","DMT-"&amp;TEXT(R4605,"000")))</f>
        <v/>
      </c>
      <c r="C4605" s="21" t="n"/>
      <c r="D4605" s="20">
        <f>IF(C4605="","",IF(S4605="","خارج السنة المالية",INDEX(القوائم!$D$2:$D$13,S4605)))</f>
        <v/>
      </c>
      <c r="E4605" s="22" t="n"/>
      <c r="F4605" s="23" t="n"/>
      <c r="G4605" s="23" t="n"/>
      <c r="H4605" s="22" t="n"/>
      <c r="I4605" s="19" t="n"/>
      <c r="J4605" s="21" t="n"/>
      <c r="K4605" s="19" t="n"/>
      <c r="L4605" s="19" t="n"/>
      <c r="M4605" s="21" t="n"/>
      <c r="N4605" s="22" t="n"/>
      <c r="O4605" s="24">
        <f>IF(A4605&lt;&gt;"عهدة","",SUMIFS($G$8:$G$5007,$B$8:$B$5007,B4605,$A$8:$A$5007,"مصروف",$I$8:$I$5007,"&lt;&gt;مرفوض"))</f>
        <v/>
      </c>
      <c r="P4605" s="25">
        <f>IF(A4605&lt;&gt;"عهدة","",N(F4605)-O4605)</f>
        <v/>
      </c>
      <c r="Q4605" s="26">
        <f>IF(A4605="","",IF(A4605="عهدة",IF(N(F4605)=0,"⚠ أدخل قيمة العهدة",IF(P4605&lt;0,"⛔ عجز / زيادة مصروفات "&amp;TEXT(-P4605,"#,##0"),IF(COUNTIFS($B$8:$B$5007,B4605,$A$8:$A$5007,"مصروف",$I$8:$I$5007,"&lt;&gt;مرفوض",$K$8:$K$5007,"&lt;&gt;نعم")&gt;0,"⚠ "&amp;COUNTIFS($B$8:$B$5007,B4605,$A$8:$A$5007,"مصروف",$I$8:$I$5007,"&lt;&gt;مرفوض",$K$8:$K$5007,"&lt;&gt;نعم")&amp;" مصروف غير مسوى",IF(L4605="تمت التسوية",IF(P4605=0,"✔ متوازنة وتمت التسوية","✔ تمت التسوية – متبقي "&amp;TEXT(P4605,"#,##0")),IF(P4605&gt;0,"متبقي "&amp;TEXT(P4605,"#,##0"),"✔ متوازنة"))))),IF(R4605=0,"⚠ أضف سطر عهدة أولًا",IF(OR(C4605="",N(G4605)=0),"⚠ أكمل التاريخ والقيمة",IF(S4605="","⚠ التاريخ خارج السنة المالية",IF(H4605="","⚠ اختر بند الموازنة",IF(I4605="مرفوض","✖ مرفوض من المدير",IF(I4605&lt;&gt;"موافق","⏳ بانتظار موافقة المدير",IF(K4605&lt;&gt;"نعم","⚠ غير مسوى مع الحسابات","✔ معتمد ومسوى")))))))))</f>
        <v/>
      </c>
      <c r="R4605">
        <f>N(R4604)+IF(A4605="عهدة",1,0)</f>
        <v/>
      </c>
      <c r="S4605">
        <f>IF(C4605="","",IF(AND(C4605&gt;=DATE(2026,9,1),C4605&lt;=DATE(2027,8,31)),(YEAR(C4605)-2026)*12+MONTH(C4605)-8,""))</f>
        <v/>
      </c>
      <c r="T4605">
        <f>IF(AND(A4605="مصروف",R4605&gt;0,I4605="موافق",S4605&lt;&gt;"",H4605&lt;&gt;""),N(G4605),0)</f>
        <v/>
      </c>
    </row>
    <row r="4606">
      <c r="A4606" s="19" t="n"/>
      <c r="B4606" s="20">
        <f>IF(A4606="","",IF(R4606=0,"⚠ أضف سطر عهدة أولًا","DMT-"&amp;TEXT(R4606,"000")))</f>
        <v/>
      </c>
      <c r="C4606" s="21" t="n"/>
      <c r="D4606" s="20">
        <f>IF(C4606="","",IF(S4606="","خارج السنة المالية",INDEX(القوائم!$D$2:$D$13,S4606)))</f>
        <v/>
      </c>
      <c r="E4606" s="22" t="n"/>
      <c r="F4606" s="23" t="n"/>
      <c r="G4606" s="23" t="n"/>
      <c r="H4606" s="22" t="n"/>
      <c r="I4606" s="19" t="n"/>
      <c r="J4606" s="21" t="n"/>
      <c r="K4606" s="19" t="n"/>
      <c r="L4606" s="19" t="n"/>
      <c r="M4606" s="21" t="n"/>
      <c r="N4606" s="22" t="n"/>
      <c r="O4606" s="24">
        <f>IF(A4606&lt;&gt;"عهدة","",SUMIFS($G$8:$G$5007,$B$8:$B$5007,B4606,$A$8:$A$5007,"مصروف",$I$8:$I$5007,"&lt;&gt;مرفوض"))</f>
        <v/>
      </c>
      <c r="P4606" s="25">
        <f>IF(A4606&lt;&gt;"عهدة","",N(F4606)-O4606)</f>
        <v/>
      </c>
      <c r="Q4606" s="26">
        <f>IF(A4606="","",IF(A4606="عهدة",IF(N(F4606)=0,"⚠ أدخل قيمة العهدة",IF(P4606&lt;0,"⛔ عجز / زيادة مصروفات "&amp;TEXT(-P4606,"#,##0"),IF(COUNTIFS($B$8:$B$5007,B4606,$A$8:$A$5007,"مصروف",$I$8:$I$5007,"&lt;&gt;مرفوض",$K$8:$K$5007,"&lt;&gt;نعم")&gt;0,"⚠ "&amp;COUNTIFS($B$8:$B$5007,B4606,$A$8:$A$5007,"مصروف",$I$8:$I$5007,"&lt;&gt;مرفوض",$K$8:$K$5007,"&lt;&gt;نعم")&amp;" مصروف غير مسوى",IF(L4606="تمت التسوية",IF(P4606=0,"✔ متوازنة وتمت التسوية","✔ تمت التسوية – متبقي "&amp;TEXT(P4606,"#,##0")),IF(P4606&gt;0,"متبقي "&amp;TEXT(P4606,"#,##0"),"✔ متوازنة"))))),IF(R4606=0,"⚠ أضف سطر عهدة أولًا",IF(OR(C4606="",N(G4606)=0),"⚠ أكمل التاريخ والقيمة",IF(S4606="","⚠ التاريخ خارج السنة المالية",IF(H4606="","⚠ اختر بند الموازنة",IF(I4606="مرفوض","✖ مرفوض من المدير",IF(I4606&lt;&gt;"موافق","⏳ بانتظار موافقة المدير",IF(K4606&lt;&gt;"نعم","⚠ غير مسوى مع الحسابات","✔ معتمد ومسوى")))))))))</f>
        <v/>
      </c>
      <c r="R4606">
        <f>N(R4605)+IF(A4606="عهدة",1,0)</f>
        <v/>
      </c>
      <c r="S4606">
        <f>IF(C4606="","",IF(AND(C4606&gt;=DATE(2026,9,1),C4606&lt;=DATE(2027,8,31)),(YEAR(C4606)-2026)*12+MONTH(C4606)-8,""))</f>
        <v/>
      </c>
      <c r="T4606">
        <f>IF(AND(A4606="مصروف",R4606&gt;0,I4606="موافق",S4606&lt;&gt;"",H4606&lt;&gt;""),N(G4606),0)</f>
        <v/>
      </c>
    </row>
    <row r="4607">
      <c r="A4607" s="19" t="n"/>
      <c r="B4607" s="20">
        <f>IF(A4607="","",IF(R4607=0,"⚠ أضف سطر عهدة أولًا","DMT-"&amp;TEXT(R4607,"000")))</f>
        <v/>
      </c>
      <c r="C4607" s="21" t="n"/>
      <c r="D4607" s="20">
        <f>IF(C4607="","",IF(S4607="","خارج السنة المالية",INDEX(القوائم!$D$2:$D$13,S4607)))</f>
        <v/>
      </c>
      <c r="E4607" s="22" t="n"/>
      <c r="F4607" s="23" t="n"/>
      <c r="G4607" s="23" t="n"/>
      <c r="H4607" s="22" t="n"/>
      <c r="I4607" s="19" t="n"/>
      <c r="J4607" s="21" t="n"/>
      <c r="K4607" s="19" t="n"/>
      <c r="L4607" s="19" t="n"/>
      <c r="M4607" s="21" t="n"/>
      <c r="N4607" s="22" t="n"/>
      <c r="O4607" s="24">
        <f>IF(A4607&lt;&gt;"عهدة","",SUMIFS($G$8:$G$5007,$B$8:$B$5007,B4607,$A$8:$A$5007,"مصروف",$I$8:$I$5007,"&lt;&gt;مرفوض"))</f>
        <v/>
      </c>
      <c r="P4607" s="25">
        <f>IF(A4607&lt;&gt;"عهدة","",N(F4607)-O4607)</f>
        <v/>
      </c>
      <c r="Q4607" s="26">
        <f>IF(A4607="","",IF(A4607="عهدة",IF(N(F4607)=0,"⚠ أدخل قيمة العهدة",IF(P4607&lt;0,"⛔ عجز / زيادة مصروفات "&amp;TEXT(-P4607,"#,##0"),IF(COUNTIFS($B$8:$B$5007,B4607,$A$8:$A$5007,"مصروف",$I$8:$I$5007,"&lt;&gt;مرفوض",$K$8:$K$5007,"&lt;&gt;نعم")&gt;0,"⚠ "&amp;COUNTIFS($B$8:$B$5007,B4607,$A$8:$A$5007,"مصروف",$I$8:$I$5007,"&lt;&gt;مرفوض",$K$8:$K$5007,"&lt;&gt;نعم")&amp;" مصروف غير مسوى",IF(L4607="تمت التسوية",IF(P4607=0,"✔ متوازنة وتمت التسوية","✔ تمت التسوية – متبقي "&amp;TEXT(P4607,"#,##0")),IF(P4607&gt;0,"متبقي "&amp;TEXT(P4607,"#,##0"),"✔ متوازنة"))))),IF(R4607=0,"⚠ أضف سطر عهدة أولًا",IF(OR(C4607="",N(G4607)=0),"⚠ أكمل التاريخ والقيمة",IF(S4607="","⚠ التاريخ خارج السنة المالية",IF(H4607="","⚠ اختر بند الموازنة",IF(I4607="مرفوض","✖ مرفوض من المدير",IF(I4607&lt;&gt;"موافق","⏳ بانتظار موافقة المدير",IF(K4607&lt;&gt;"نعم","⚠ غير مسوى مع الحسابات","✔ معتمد ومسوى")))))))))</f>
        <v/>
      </c>
      <c r="R4607">
        <f>N(R4606)+IF(A4607="عهدة",1,0)</f>
        <v/>
      </c>
      <c r="S4607">
        <f>IF(C4607="","",IF(AND(C4607&gt;=DATE(2026,9,1),C4607&lt;=DATE(2027,8,31)),(YEAR(C4607)-2026)*12+MONTH(C4607)-8,""))</f>
        <v/>
      </c>
      <c r="T4607">
        <f>IF(AND(A4607="مصروف",R4607&gt;0,I4607="موافق",S4607&lt;&gt;"",H4607&lt;&gt;""),N(G4607),0)</f>
        <v/>
      </c>
    </row>
    <row r="4608">
      <c r="A4608" s="19" t="n"/>
      <c r="B4608" s="20">
        <f>IF(A4608="","",IF(R4608=0,"⚠ أضف سطر عهدة أولًا","DMT-"&amp;TEXT(R4608,"000")))</f>
        <v/>
      </c>
      <c r="C4608" s="21" t="n"/>
      <c r="D4608" s="20">
        <f>IF(C4608="","",IF(S4608="","خارج السنة المالية",INDEX(القوائم!$D$2:$D$13,S4608)))</f>
        <v/>
      </c>
      <c r="E4608" s="22" t="n"/>
      <c r="F4608" s="23" t="n"/>
      <c r="G4608" s="23" t="n"/>
      <c r="H4608" s="22" t="n"/>
      <c r="I4608" s="19" t="n"/>
      <c r="J4608" s="21" t="n"/>
      <c r="K4608" s="19" t="n"/>
      <c r="L4608" s="19" t="n"/>
      <c r="M4608" s="21" t="n"/>
      <c r="N4608" s="22" t="n"/>
      <c r="O4608" s="24">
        <f>IF(A4608&lt;&gt;"عهدة","",SUMIFS($G$8:$G$5007,$B$8:$B$5007,B4608,$A$8:$A$5007,"مصروف",$I$8:$I$5007,"&lt;&gt;مرفوض"))</f>
        <v/>
      </c>
      <c r="P4608" s="25">
        <f>IF(A4608&lt;&gt;"عهدة","",N(F4608)-O4608)</f>
        <v/>
      </c>
      <c r="Q4608" s="26">
        <f>IF(A4608="","",IF(A4608="عهدة",IF(N(F4608)=0,"⚠ أدخل قيمة العهدة",IF(P4608&lt;0,"⛔ عجز / زيادة مصروفات "&amp;TEXT(-P4608,"#,##0"),IF(COUNTIFS($B$8:$B$5007,B4608,$A$8:$A$5007,"مصروف",$I$8:$I$5007,"&lt;&gt;مرفوض",$K$8:$K$5007,"&lt;&gt;نعم")&gt;0,"⚠ "&amp;COUNTIFS($B$8:$B$5007,B4608,$A$8:$A$5007,"مصروف",$I$8:$I$5007,"&lt;&gt;مرفوض",$K$8:$K$5007,"&lt;&gt;نعم")&amp;" مصروف غير مسوى",IF(L4608="تمت التسوية",IF(P4608=0,"✔ متوازنة وتمت التسوية","✔ تمت التسوية – متبقي "&amp;TEXT(P4608,"#,##0")),IF(P4608&gt;0,"متبقي "&amp;TEXT(P4608,"#,##0"),"✔ متوازنة"))))),IF(R4608=0,"⚠ أضف سطر عهدة أولًا",IF(OR(C4608="",N(G4608)=0),"⚠ أكمل التاريخ والقيمة",IF(S4608="","⚠ التاريخ خارج السنة المالية",IF(H4608="","⚠ اختر بند الموازنة",IF(I4608="مرفوض","✖ مرفوض من المدير",IF(I4608&lt;&gt;"موافق","⏳ بانتظار موافقة المدير",IF(K4608&lt;&gt;"نعم","⚠ غير مسوى مع الحسابات","✔ معتمد ومسوى")))))))))</f>
        <v/>
      </c>
      <c r="R4608">
        <f>N(R4607)+IF(A4608="عهدة",1,0)</f>
        <v/>
      </c>
      <c r="S4608">
        <f>IF(C4608="","",IF(AND(C4608&gt;=DATE(2026,9,1),C4608&lt;=DATE(2027,8,31)),(YEAR(C4608)-2026)*12+MONTH(C4608)-8,""))</f>
        <v/>
      </c>
      <c r="T4608">
        <f>IF(AND(A4608="مصروف",R4608&gt;0,I4608="موافق",S4608&lt;&gt;"",H4608&lt;&gt;""),N(G4608),0)</f>
        <v/>
      </c>
    </row>
    <row r="4609">
      <c r="A4609" s="19" t="n"/>
      <c r="B4609" s="20">
        <f>IF(A4609="","",IF(R4609=0,"⚠ أضف سطر عهدة أولًا","DMT-"&amp;TEXT(R4609,"000")))</f>
        <v/>
      </c>
      <c r="C4609" s="21" t="n"/>
      <c r="D4609" s="20">
        <f>IF(C4609="","",IF(S4609="","خارج السنة المالية",INDEX(القوائم!$D$2:$D$13,S4609)))</f>
        <v/>
      </c>
      <c r="E4609" s="22" t="n"/>
      <c r="F4609" s="23" t="n"/>
      <c r="G4609" s="23" t="n"/>
      <c r="H4609" s="22" t="n"/>
      <c r="I4609" s="19" t="n"/>
      <c r="J4609" s="21" t="n"/>
      <c r="K4609" s="19" t="n"/>
      <c r="L4609" s="19" t="n"/>
      <c r="M4609" s="21" t="n"/>
      <c r="N4609" s="22" t="n"/>
      <c r="O4609" s="24">
        <f>IF(A4609&lt;&gt;"عهدة","",SUMIFS($G$8:$G$5007,$B$8:$B$5007,B4609,$A$8:$A$5007,"مصروف",$I$8:$I$5007,"&lt;&gt;مرفوض"))</f>
        <v/>
      </c>
      <c r="P4609" s="25">
        <f>IF(A4609&lt;&gt;"عهدة","",N(F4609)-O4609)</f>
        <v/>
      </c>
      <c r="Q4609" s="26">
        <f>IF(A4609="","",IF(A4609="عهدة",IF(N(F4609)=0,"⚠ أدخل قيمة العهدة",IF(P4609&lt;0,"⛔ عجز / زيادة مصروفات "&amp;TEXT(-P4609,"#,##0"),IF(COUNTIFS($B$8:$B$5007,B4609,$A$8:$A$5007,"مصروف",$I$8:$I$5007,"&lt;&gt;مرفوض",$K$8:$K$5007,"&lt;&gt;نعم")&gt;0,"⚠ "&amp;COUNTIFS($B$8:$B$5007,B4609,$A$8:$A$5007,"مصروف",$I$8:$I$5007,"&lt;&gt;مرفوض",$K$8:$K$5007,"&lt;&gt;نعم")&amp;" مصروف غير مسوى",IF(L4609="تمت التسوية",IF(P4609=0,"✔ متوازنة وتمت التسوية","✔ تمت التسوية – متبقي "&amp;TEXT(P4609,"#,##0")),IF(P4609&gt;0,"متبقي "&amp;TEXT(P4609,"#,##0"),"✔ متوازنة"))))),IF(R4609=0,"⚠ أضف سطر عهدة أولًا",IF(OR(C4609="",N(G4609)=0),"⚠ أكمل التاريخ والقيمة",IF(S4609="","⚠ التاريخ خارج السنة المالية",IF(H4609="","⚠ اختر بند الموازنة",IF(I4609="مرفوض","✖ مرفوض من المدير",IF(I4609&lt;&gt;"موافق","⏳ بانتظار موافقة المدير",IF(K4609&lt;&gt;"نعم","⚠ غير مسوى مع الحسابات","✔ معتمد ومسوى")))))))))</f>
        <v/>
      </c>
      <c r="R4609">
        <f>N(R4608)+IF(A4609="عهدة",1,0)</f>
        <v/>
      </c>
      <c r="S4609">
        <f>IF(C4609="","",IF(AND(C4609&gt;=DATE(2026,9,1),C4609&lt;=DATE(2027,8,31)),(YEAR(C4609)-2026)*12+MONTH(C4609)-8,""))</f>
        <v/>
      </c>
      <c r="T4609">
        <f>IF(AND(A4609="مصروف",R4609&gt;0,I4609="موافق",S4609&lt;&gt;"",H4609&lt;&gt;""),N(G4609),0)</f>
        <v/>
      </c>
    </row>
    <row r="4610">
      <c r="A4610" s="19" t="n"/>
      <c r="B4610" s="20">
        <f>IF(A4610="","",IF(R4610=0,"⚠ أضف سطر عهدة أولًا","DMT-"&amp;TEXT(R4610,"000")))</f>
        <v/>
      </c>
      <c r="C4610" s="21" t="n"/>
      <c r="D4610" s="20">
        <f>IF(C4610="","",IF(S4610="","خارج السنة المالية",INDEX(القوائم!$D$2:$D$13,S4610)))</f>
        <v/>
      </c>
      <c r="E4610" s="22" t="n"/>
      <c r="F4610" s="23" t="n"/>
      <c r="G4610" s="23" t="n"/>
      <c r="H4610" s="22" t="n"/>
      <c r="I4610" s="19" t="n"/>
      <c r="J4610" s="21" t="n"/>
      <c r="K4610" s="19" t="n"/>
      <c r="L4610" s="19" t="n"/>
      <c r="M4610" s="21" t="n"/>
      <c r="N4610" s="22" t="n"/>
      <c r="O4610" s="24">
        <f>IF(A4610&lt;&gt;"عهدة","",SUMIFS($G$8:$G$5007,$B$8:$B$5007,B4610,$A$8:$A$5007,"مصروف",$I$8:$I$5007,"&lt;&gt;مرفوض"))</f>
        <v/>
      </c>
      <c r="P4610" s="25">
        <f>IF(A4610&lt;&gt;"عهدة","",N(F4610)-O4610)</f>
        <v/>
      </c>
      <c r="Q4610" s="26">
        <f>IF(A4610="","",IF(A4610="عهدة",IF(N(F4610)=0,"⚠ أدخل قيمة العهدة",IF(P4610&lt;0,"⛔ عجز / زيادة مصروفات "&amp;TEXT(-P4610,"#,##0"),IF(COUNTIFS($B$8:$B$5007,B4610,$A$8:$A$5007,"مصروف",$I$8:$I$5007,"&lt;&gt;مرفوض",$K$8:$K$5007,"&lt;&gt;نعم")&gt;0,"⚠ "&amp;COUNTIFS($B$8:$B$5007,B4610,$A$8:$A$5007,"مصروف",$I$8:$I$5007,"&lt;&gt;مرفوض",$K$8:$K$5007,"&lt;&gt;نعم")&amp;" مصروف غير مسوى",IF(L4610="تمت التسوية",IF(P4610=0,"✔ متوازنة وتمت التسوية","✔ تمت التسوية – متبقي "&amp;TEXT(P4610,"#,##0")),IF(P4610&gt;0,"متبقي "&amp;TEXT(P4610,"#,##0"),"✔ متوازنة"))))),IF(R4610=0,"⚠ أضف سطر عهدة أولًا",IF(OR(C4610="",N(G4610)=0),"⚠ أكمل التاريخ والقيمة",IF(S4610="","⚠ التاريخ خارج السنة المالية",IF(H4610="","⚠ اختر بند الموازنة",IF(I4610="مرفوض","✖ مرفوض من المدير",IF(I4610&lt;&gt;"موافق","⏳ بانتظار موافقة المدير",IF(K4610&lt;&gt;"نعم","⚠ غير مسوى مع الحسابات","✔ معتمد ومسوى")))))))))</f>
        <v/>
      </c>
      <c r="R4610">
        <f>N(R4609)+IF(A4610="عهدة",1,0)</f>
        <v/>
      </c>
      <c r="S4610">
        <f>IF(C4610="","",IF(AND(C4610&gt;=DATE(2026,9,1),C4610&lt;=DATE(2027,8,31)),(YEAR(C4610)-2026)*12+MONTH(C4610)-8,""))</f>
        <v/>
      </c>
      <c r="T4610">
        <f>IF(AND(A4610="مصروف",R4610&gt;0,I4610="موافق",S4610&lt;&gt;"",H4610&lt;&gt;""),N(G4610),0)</f>
        <v/>
      </c>
    </row>
    <row r="4611">
      <c r="A4611" s="19" t="n"/>
      <c r="B4611" s="20">
        <f>IF(A4611="","",IF(R4611=0,"⚠ أضف سطر عهدة أولًا","DMT-"&amp;TEXT(R4611,"000")))</f>
        <v/>
      </c>
      <c r="C4611" s="21" t="n"/>
      <c r="D4611" s="20">
        <f>IF(C4611="","",IF(S4611="","خارج السنة المالية",INDEX(القوائم!$D$2:$D$13,S4611)))</f>
        <v/>
      </c>
      <c r="E4611" s="22" t="n"/>
      <c r="F4611" s="23" t="n"/>
      <c r="G4611" s="23" t="n"/>
      <c r="H4611" s="22" t="n"/>
      <c r="I4611" s="19" t="n"/>
      <c r="J4611" s="21" t="n"/>
      <c r="K4611" s="19" t="n"/>
      <c r="L4611" s="19" t="n"/>
      <c r="M4611" s="21" t="n"/>
      <c r="N4611" s="22" t="n"/>
      <c r="O4611" s="24">
        <f>IF(A4611&lt;&gt;"عهدة","",SUMIFS($G$8:$G$5007,$B$8:$B$5007,B4611,$A$8:$A$5007,"مصروف",$I$8:$I$5007,"&lt;&gt;مرفوض"))</f>
        <v/>
      </c>
      <c r="P4611" s="25">
        <f>IF(A4611&lt;&gt;"عهدة","",N(F4611)-O4611)</f>
        <v/>
      </c>
      <c r="Q4611" s="26">
        <f>IF(A4611="","",IF(A4611="عهدة",IF(N(F4611)=0,"⚠ أدخل قيمة العهدة",IF(P4611&lt;0,"⛔ عجز / زيادة مصروفات "&amp;TEXT(-P4611,"#,##0"),IF(COUNTIFS($B$8:$B$5007,B4611,$A$8:$A$5007,"مصروف",$I$8:$I$5007,"&lt;&gt;مرفوض",$K$8:$K$5007,"&lt;&gt;نعم")&gt;0,"⚠ "&amp;COUNTIFS($B$8:$B$5007,B4611,$A$8:$A$5007,"مصروف",$I$8:$I$5007,"&lt;&gt;مرفوض",$K$8:$K$5007,"&lt;&gt;نعم")&amp;" مصروف غير مسوى",IF(L4611="تمت التسوية",IF(P4611=0,"✔ متوازنة وتمت التسوية","✔ تمت التسوية – متبقي "&amp;TEXT(P4611,"#,##0")),IF(P4611&gt;0,"متبقي "&amp;TEXT(P4611,"#,##0"),"✔ متوازنة"))))),IF(R4611=0,"⚠ أضف سطر عهدة أولًا",IF(OR(C4611="",N(G4611)=0),"⚠ أكمل التاريخ والقيمة",IF(S4611="","⚠ التاريخ خارج السنة المالية",IF(H4611="","⚠ اختر بند الموازنة",IF(I4611="مرفوض","✖ مرفوض من المدير",IF(I4611&lt;&gt;"موافق","⏳ بانتظار موافقة المدير",IF(K4611&lt;&gt;"نعم","⚠ غير مسوى مع الحسابات","✔ معتمد ومسوى")))))))))</f>
        <v/>
      </c>
      <c r="R4611">
        <f>N(R4610)+IF(A4611="عهدة",1,0)</f>
        <v/>
      </c>
      <c r="S4611">
        <f>IF(C4611="","",IF(AND(C4611&gt;=DATE(2026,9,1),C4611&lt;=DATE(2027,8,31)),(YEAR(C4611)-2026)*12+MONTH(C4611)-8,""))</f>
        <v/>
      </c>
      <c r="T4611">
        <f>IF(AND(A4611="مصروف",R4611&gt;0,I4611="موافق",S4611&lt;&gt;"",H4611&lt;&gt;""),N(G4611),0)</f>
        <v/>
      </c>
    </row>
    <row r="4612">
      <c r="A4612" s="19" t="n"/>
      <c r="B4612" s="20">
        <f>IF(A4612="","",IF(R4612=0,"⚠ أضف سطر عهدة أولًا","DMT-"&amp;TEXT(R4612,"000")))</f>
        <v/>
      </c>
      <c r="C4612" s="21" t="n"/>
      <c r="D4612" s="20">
        <f>IF(C4612="","",IF(S4612="","خارج السنة المالية",INDEX(القوائم!$D$2:$D$13,S4612)))</f>
        <v/>
      </c>
      <c r="E4612" s="22" t="n"/>
      <c r="F4612" s="23" t="n"/>
      <c r="G4612" s="23" t="n"/>
      <c r="H4612" s="22" t="n"/>
      <c r="I4612" s="19" t="n"/>
      <c r="J4612" s="21" t="n"/>
      <c r="K4612" s="19" t="n"/>
      <c r="L4612" s="19" t="n"/>
      <c r="M4612" s="21" t="n"/>
      <c r="N4612" s="22" t="n"/>
      <c r="O4612" s="24">
        <f>IF(A4612&lt;&gt;"عهدة","",SUMIFS($G$8:$G$5007,$B$8:$B$5007,B4612,$A$8:$A$5007,"مصروف",$I$8:$I$5007,"&lt;&gt;مرفوض"))</f>
        <v/>
      </c>
      <c r="P4612" s="25">
        <f>IF(A4612&lt;&gt;"عهدة","",N(F4612)-O4612)</f>
        <v/>
      </c>
      <c r="Q4612" s="26">
        <f>IF(A4612="","",IF(A4612="عهدة",IF(N(F4612)=0,"⚠ أدخل قيمة العهدة",IF(P4612&lt;0,"⛔ عجز / زيادة مصروفات "&amp;TEXT(-P4612,"#,##0"),IF(COUNTIFS($B$8:$B$5007,B4612,$A$8:$A$5007,"مصروف",$I$8:$I$5007,"&lt;&gt;مرفوض",$K$8:$K$5007,"&lt;&gt;نعم")&gt;0,"⚠ "&amp;COUNTIFS($B$8:$B$5007,B4612,$A$8:$A$5007,"مصروف",$I$8:$I$5007,"&lt;&gt;مرفوض",$K$8:$K$5007,"&lt;&gt;نعم")&amp;" مصروف غير مسوى",IF(L4612="تمت التسوية",IF(P4612=0,"✔ متوازنة وتمت التسوية","✔ تمت التسوية – متبقي "&amp;TEXT(P4612,"#,##0")),IF(P4612&gt;0,"متبقي "&amp;TEXT(P4612,"#,##0"),"✔ متوازنة"))))),IF(R4612=0,"⚠ أضف سطر عهدة أولًا",IF(OR(C4612="",N(G4612)=0),"⚠ أكمل التاريخ والقيمة",IF(S4612="","⚠ التاريخ خارج السنة المالية",IF(H4612="","⚠ اختر بند الموازنة",IF(I4612="مرفوض","✖ مرفوض من المدير",IF(I4612&lt;&gt;"موافق","⏳ بانتظار موافقة المدير",IF(K4612&lt;&gt;"نعم","⚠ غير مسوى مع الحسابات","✔ معتمد ومسوى")))))))))</f>
        <v/>
      </c>
      <c r="R4612">
        <f>N(R4611)+IF(A4612="عهدة",1,0)</f>
        <v/>
      </c>
      <c r="S4612">
        <f>IF(C4612="","",IF(AND(C4612&gt;=DATE(2026,9,1),C4612&lt;=DATE(2027,8,31)),(YEAR(C4612)-2026)*12+MONTH(C4612)-8,""))</f>
        <v/>
      </c>
      <c r="T4612">
        <f>IF(AND(A4612="مصروف",R4612&gt;0,I4612="موافق",S4612&lt;&gt;"",H4612&lt;&gt;""),N(G4612),0)</f>
        <v/>
      </c>
    </row>
    <row r="4613">
      <c r="A4613" s="19" t="n"/>
      <c r="B4613" s="20">
        <f>IF(A4613="","",IF(R4613=0,"⚠ أضف سطر عهدة أولًا","DMT-"&amp;TEXT(R4613,"000")))</f>
        <v/>
      </c>
      <c r="C4613" s="21" t="n"/>
      <c r="D4613" s="20">
        <f>IF(C4613="","",IF(S4613="","خارج السنة المالية",INDEX(القوائم!$D$2:$D$13,S4613)))</f>
        <v/>
      </c>
      <c r="E4613" s="22" t="n"/>
      <c r="F4613" s="23" t="n"/>
      <c r="G4613" s="23" t="n"/>
      <c r="H4613" s="22" t="n"/>
      <c r="I4613" s="19" t="n"/>
      <c r="J4613" s="21" t="n"/>
      <c r="K4613" s="19" t="n"/>
      <c r="L4613" s="19" t="n"/>
      <c r="M4613" s="21" t="n"/>
      <c r="N4613" s="22" t="n"/>
      <c r="O4613" s="24">
        <f>IF(A4613&lt;&gt;"عهدة","",SUMIFS($G$8:$G$5007,$B$8:$B$5007,B4613,$A$8:$A$5007,"مصروف",$I$8:$I$5007,"&lt;&gt;مرفوض"))</f>
        <v/>
      </c>
      <c r="P4613" s="25">
        <f>IF(A4613&lt;&gt;"عهدة","",N(F4613)-O4613)</f>
        <v/>
      </c>
      <c r="Q4613" s="26">
        <f>IF(A4613="","",IF(A4613="عهدة",IF(N(F4613)=0,"⚠ أدخل قيمة العهدة",IF(P4613&lt;0,"⛔ عجز / زيادة مصروفات "&amp;TEXT(-P4613,"#,##0"),IF(COUNTIFS($B$8:$B$5007,B4613,$A$8:$A$5007,"مصروف",$I$8:$I$5007,"&lt;&gt;مرفوض",$K$8:$K$5007,"&lt;&gt;نعم")&gt;0,"⚠ "&amp;COUNTIFS($B$8:$B$5007,B4613,$A$8:$A$5007,"مصروف",$I$8:$I$5007,"&lt;&gt;مرفوض",$K$8:$K$5007,"&lt;&gt;نعم")&amp;" مصروف غير مسوى",IF(L4613="تمت التسوية",IF(P4613=0,"✔ متوازنة وتمت التسوية","✔ تمت التسوية – متبقي "&amp;TEXT(P4613,"#,##0")),IF(P4613&gt;0,"متبقي "&amp;TEXT(P4613,"#,##0"),"✔ متوازنة"))))),IF(R4613=0,"⚠ أضف سطر عهدة أولًا",IF(OR(C4613="",N(G4613)=0),"⚠ أكمل التاريخ والقيمة",IF(S4613="","⚠ التاريخ خارج السنة المالية",IF(H4613="","⚠ اختر بند الموازنة",IF(I4613="مرفوض","✖ مرفوض من المدير",IF(I4613&lt;&gt;"موافق","⏳ بانتظار موافقة المدير",IF(K4613&lt;&gt;"نعم","⚠ غير مسوى مع الحسابات","✔ معتمد ومسوى")))))))))</f>
        <v/>
      </c>
      <c r="R4613">
        <f>N(R4612)+IF(A4613="عهدة",1,0)</f>
        <v/>
      </c>
      <c r="S4613">
        <f>IF(C4613="","",IF(AND(C4613&gt;=DATE(2026,9,1),C4613&lt;=DATE(2027,8,31)),(YEAR(C4613)-2026)*12+MONTH(C4613)-8,""))</f>
        <v/>
      </c>
      <c r="T4613">
        <f>IF(AND(A4613="مصروف",R4613&gt;0,I4613="موافق",S4613&lt;&gt;"",H4613&lt;&gt;""),N(G4613),0)</f>
        <v/>
      </c>
    </row>
    <row r="4614">
      <c r="A4614" s="19" t="n"/>
      <c r="B4614" s="20">
        <f>IF(A4614="","",IF(R4614=0,"⚠ أضف سطر عهدة أولًا","DMT-"&amp;TEXT(R4614,"000")))</f>
        <v/>
      </c>
      <c r="C4614" s="21" t="n"/>
      <c r="D4614" s="20">
        <f>IF(C4614="","",IF(S4614="","خارج السنة المالية",INDEX(القوائم!$D$2:$D$13,S4614)))</f>
        <v/>
      </c>
      <c r="E4614" s="22" t="n"/>
      <c r="F4614" s="23" t="n"/>
      <c r="G4614" s="23" t="n"/>
      <c r="H4614" s="22" t="n"/>
      <c r="I4614" s="19" t="n"/>
      <c r="J4614" s="21" t="n"/>
      <c r="K4614" s="19" t="n"/>
      <c r="L4614" s="19" t="n"/>
      <c r="M4614" s="21" t="n"/>
      <c r="N4614" s="22" t="n"/>
      <c r="O4614" s="24">
        <f>IF(A4614&lt;&gt;"عهدة","",SUMIFS($G$8:$G$5007,$B$8:$B$5007,B4614,$A$8:$A$5007,"مصروف",$I$8:$I$5007,"&lt;&gt;مرفوض"))</f>
        <v/>
      </c>
      <c r="P4614" s="25">
        <f>IF(A4614&lt;&gt;"عهدة","",N(F4614)-O4614)</f>
        <v/>
      </c>
      <c r="Q4614" s="26">
        <f>IF(A4614="","",IF(A4614="عهدة",IF(N(F4614)=0,"⚠ أدخل قيمة العهدة",IF(P4614&lt;0,"⛔ عجز / زيادة مصروفات "&amp;TEXT(-P4614,"#,##0"),IF(COUNTIFS($B$8:$B$5007,B4614,$A$8:$A$5007,"مصروف",$I$8:$I$5007,"&lt;&gt;مرفوض",$K$8:$K$5007,"&lt;&gt;نعم")&gt;0,"⚠ "&amp;COUNTIFS($B$8:$B$5007,B4614,$A$8:$A$5007,"مصروف",$I$8:$I$5007,"&lt;&gt;مرفوض",$K$8:$K$5007,"&lt;&gt;نعم")&amp;" مصروف غير مسوى",IF(L4614="تمت التسوية",IF(P4614=0,"✔ متوازنة وتمت التسوية","✔ تمت التسوية – متبقي "&amp;TEXT(P4614,"#,##0")),IF(P4614&gt;0,"متبقي "&amp;TEXT(P4614,"#,##0"),"✔ متوازنة"))))),IF(R4614=0,"⚠ أضف سطر عهدة أولًا",IF(OR(C4614="",N(G4614)=0),"⚠ أكمل التاريخ والقيمة",IF(S4614="","⚠ التاريخ خارج السنة المالية",IF(H4614="","⚠ اختر بند الموازنة",IF(I4614="مرفوض","✖ مرفوض من المدير",IF(I4614&lt;&gt;"موافق","⏳ بانتظار موافقة المدير",IF(K4614&lt;&gt;"نعم","⚠ غير مسوى مع الحسابات","✔ معتمد ومسوى")))))))))</f>
        <v/>
      </c>
      <c r="R4614">
        <f>N(R4613)+IF(A4614="عهدة",1,0)</f>
        <v/>
      </c>
      <c r="S4614">
        <f>IF(C4614="","",IF(AND(C4614&gt;=DATE(2026,9,1),C4614&lt;=DATE(2027,8,31)),(YEAR(C4614)-2026)*12+MONTH(C4614)-8,""))</f>
        <v/>
      </c>
      <c r="T4614">
        <f>IF(AND(A4614="مصروف",R4614&gt;0,I4614="موافق",S4614&lt;&gt;"",H4614&lt;&gt;""),N(G4614),0)</f>
        <v/>
      </c>
    </row>
    <row r="4615">
      <c r="A4615" s="19" t="n"/>
      <c r="B4615" s="20">
        <f>IF(A4615="","",IF(R4615=0,"⚠ أضف سطر عهدة أولًا","DMT-"&amp;TEXT(R4615,"000")))</f>
        <v/>
      </c>
      <c r="C4615" s="21" t="n"/>
      <c r="D4615" s="20">
        <f>IF(C4615="","",IF(S4615="","خارج السنة المالية",INDEX(القوائم!$D$2:$D$13,S4615)))</f>
        <v/>
      </c>
      <c r="E4615" s="22" t="n"/>
      <c r="F4615" s="23" t="n"/>
      <c r="G4615" s="23" t="n"/>
      <c r="H4615" s="22" t="n"/>
      <c r="I4615" s="19" t="n"/>
      <c r="J4615" s="21" t="n"/>
      <c r="K4615" s="19" t="n"/>
      <c r="L4615" s="19" t="n"/>
      <c r="M4615" s="21" t="n"/>
      <c r="N4615" s="22" t="n"/>
      <c r="O4615" s="24">
        <f>IF(A4615&lt;&gt;"عهدة","",SUMIFS($G$8:$G$5007,$B$8:$B$5007,B4615,$A$8:$A$5007,"مصروف",$I$8:$I$5007,"&lt;&gt;مرفوض"))</f>
        <v/>
      </c>
      <c r="P4615" s="25">
        <f>IF(A4615&lt;&gt;"عهدة","",N(F4615)-O4615)</f>
        <v/>
      </c>
      <c r="Q4615" s="26">
        <f>IF(A4615="","",IF(A4615="عهدة",IF(N(F4615)=0,"⚠ أدخل قيمة العهدة",IF(P4615&lt;0,"⛔ عجز / زيادة مصروفات "&amp;TEXT(-P4615,"#,##0"),IF(COUNTIFS($B$8:$B$5007,B4615,$A$8:$A$5007,"مصروف",$I$8:$I$5007,"&lt;&gt;مرفوض",$K$8:$K$5007,"&lt;&gt;نعم")&gt;0,"⚠ "&amp;COUNTIFS($B$8:$B$5007,B4615,$A$8:$A$5007,"مصروف",$I$8:$I$5007,"&lt;&gt;مرفوض",$K$8:$K$5007,"&lt;&gt;نعم")&amp;" مصروف غير مسوى",IF(L4615="تمت التسوية",IF(P4615=0,"✔ متوازنة وتمت التسوية","✔ تمت التسوية – متبقي "&amp;TEXT(P4615,"#,##0")),IF(P4615&gt;0,"متبقي "&amp;TEXT(P4615,"#,##0"),"✔ متوازنة"))))),IF(R4615=0,"⚠ أضف سطر عهدة أولًا",IF(OR(C4615="",N(G4615)=0),"⚠ أكمل التاريخ والقيمة",IF(S4615="","⚠ التاريخ خارج السنة المالية",IF(H4615="","⚠ اختر بند الموازنة",IF(I4615="مرفوض","✖ مرفوض من المدير",IF(I4615&lt;&gt;"موافق","⏳ بانتظار موافقة المدير",IF(K4615&lt;&gt;"نعم","⚠ غير مسوى مع الحسابات","✔ معتمد ومسوى")))))))))</f>
        <v/>
      </c>
      <c r="R4615">
        <f>N(R4614)+IF(A4615="عهدة",1,0)</f>
        <v/>
      </c>
      <c r="S4615">
        <f>IF(C4615="","",IF(AND(C4615&gt;=DATE(2026,9,1),C4615&lt;=DATE(2027,8,31)),(YEAR(C4615)-2026)*12+MONTH(C4615)-8,""))</f>
        <v/>
      </c>
      <c r="T4615">
        <f>IF(AND(A4615="مصروف",R4615&gt;0,I4615="موافق",S4615&lt;&gt;"",H4615&lt;&gt;""),N(G4615),0)</f>
        <v/>
      </c>
    </row>
    <row r="4616">
      <c r="A4616" s="19" t="n"/>
      <c r="B4616" s="20">
        <f>IF(A4616="","",IF(R4616=0,"⚠ أضف سطر عهدة أولًا","DMT-"&amp;TEXT(R4616,"000")))</f>
        <v/>
      </c>
      <c r="C4616" s="21" t="n"/>
      <c r="D4616" s="20">
        <f>IF(C4616="","",IF(S4616="","خارج السنة المالية",INDEX(القوائم!$D$2:$D$13,S4616)))</f>
        <v/>
      </c>
      <c r="E4616" s="22" t="n"/>
      <c r="F4616" s="23" t="n"/>
      <c r="G4616" s="23" t="n"/>
      <c r="H4616" s="22" t="n"/>
      <c r="I4616" s="19" t="n"/>
      <c r="J4616" s="21" t="n"/>
      <c r="K4616" s="19" t="n"/>
      <c r="L4616" s="19" t="n"/>
      <c r="M4616" s="21" t="n"/>
      <c r="N4616" s="22" t="n"/>
      <c r="O4616" s="24">
        <f>IF(A4616&lt;&gt;"عهدة","",SUMIFS($G$8:$G$5007,$B$8:$B$5007,B4616,$A$8:$A$5007,"مصروف",$I$8:$I$5007,"&lt;&gt;مرفوض"))</f>
        <v/>
      </c>
      <c r="P4616" s="25">
        <f>IF(A4616&lt;&gt;"عهدة","",N(F4616)-O4616)</f>
        <v/>
      </c>
      <c r="Q4616" s="26">
        <f>IF(A4616="","",IF(A4616="عهدة",IF(N(F4616)=0,"⚠ أدخل قيمة العهدة",IF(P4616&lt;0,"⛔ عجز / زيادة مصروفات "&amp;TEXT(-P4616,"#,##0"),IF(COUNTIFS($B$8:$B$5007,B4616,$A$8:$A$5007,"مصروف",$I$8:$I$5007,"&lt;&gt;مرفوض",$K$8:$K$5007,"&lt;&gt;نعم")&gt;0,"⚠ "&amp;COUNTIFS($B$8:$B$5007,B4616,$A$8:$A$5007,"مصروف",$I$8:$I$5007,"&lt;&gt;مرفوض",$K$8:$K$5007,"&lt;&gt;نعم")&amp;" مصروف غير مسوى",IF(L4616="تمت التسوية",IF(P4616=0,"✔ متوازنة وتمت التسوية","✔ تمت التسوية – متبقي "&amp;TEXT(P4616,"#,##0")),IF(P4616&gt;0,"متبقي "&amp;TEXT(P4616,"#,##0"),"✔ متوازنة"))))),IF(R4616=0,"⚠ أضف سطر عهدة أولًا",IF(OR(C4616="",N(G4616)=0),"⚠ أكمل التاريخ والقيمة",IF(S4616="","⚠ التاريخ خارج السنة المالية",IF(H4616="","⚠ اختر بند الموازنة",IF(I4616="مرفوض","✖ مرفوض من المدير",IF(I4616&lt;&gt;"موافق","⏳ بانتظار موافقة المدير",IF(K4616&lt;&gt;"نعم","⚠ غير مسوى مع الحسابات","✔ معتمد ومسوى")))))))))</f>
        <v/>
      </c>
      <c r="R4616">
        <f>N(R4615)+IF(A4616="عهدة",1,0)</f>
        <v/>
      </c>
      <c r="S4616">
        <f>IF(C4616="","",IF(AND(C4616&gt;=DATE(2026,9,1),C4616&lt;=DATE(2027,8,31)),(YEAR(C4616)-2026)*12+MONTH(C4616)-8,""))</f>
        <v/>
      </c>
      <c r="T4616">
        <f>IF(AND(A4616="مصروف",R4616&gt;0,I4616="موافق",S4616&lt;&gt;"",H4616&lt;&gt;""),N(G4616),0)</f>
        <v/>
      </c>
    </row>
    <row r="4617">
      <c r="A4617" s="19" t="n"/>
      <c r="B4617" s="20">
        <f>IF(A4617="","",IF(R4617=0,"⚠ أضف سطر عهدة أولًا","DMT-"&amp;TEXT(R4617,"000")))</f>
        <v/>
      </c>
      <c r="C4617" s="21" t="n"/>
      <c r="D4617" s="20">
        <f>IF(C4617="","",IF(S4617="","خارج السنة المالية",INDEX(القوائم!$D$2:$D$13,S4617)))</f>
        <v/>
      </c>
      <c r="E4617" s="22" t="n"/>
      <c r="F4617" s="23" t="n"/>
      <c r="G4617" s="23" t="n"/>
      <c r="H4617" s="22" t="n"/>
      <c r="I4617" s="19" t="n"/>
      <c r="J4617" s="21" t="n"/>
      <c r="K4617" s="19" t="n"/>
      <c r="L4617" s="19" t="n"/>
      <c r="M4617" s="21" t="n"/>
      <c r="N4617" s="22" t="n"/>
      <c r="O4617" s="24">
        <f>IF(A4617&lt;&gt;"عهدة","",SUMIFS($G$8:$G$5007,$B$8:$B$5007,B4617,$A$8:$A$5007,"مصروف",$I$8:$I$5007,"&lt;&gt;مرفوض"))</f>
        <v/>
      </c>
      <c r="P4617" s="25">
        <f>IF(A4617&lt;&gt;"عهدة","",N(F4617)-O4617)</f>
        <v/>
      </c>
      <c r="Q4617" s="26">
        <f>IF(A4617="","",IF(A4617="عهدة",IF(N(F4617)=0,"⚠ أدخل قيمة العهدة",IF(P4617&lt;0,"⛔ عجز / زيادة مصروفات "&amp;TEXT(-P4617,"#,##0"),IF(COUNTIFS($B$8:$B$5007,B4617,$A$8:$A$5007,"مصروف",$I$8:$I$5007,"&lt;&gt;مرفوض",$K$8:$K$5007,"&lt;&gt;نعم")&gt;0,"⚠ "&amp;COUNTIFS($B$8:$B$5007,B4617,$A$8:$A$5007,"مصروف",$I$8:$I$5007,"&lt;&gt;مرفوض",$K$8:$K$5007,"&lt;&gt;نعم")&amp;" مصروف غير مسوى",IF(L4617="تمت التسوية",IF(P4617=0,"✔ متوازنة وتمت التسوية","✔ تمت التسوية – متبقي "&amp;TEXT(P4617,"#,##0")),IF(P4617&gt;0,"متبقي "&amp;TEXT(P4617,"#,##0"),"✔ متوازنة"))))),IF(R4617=0,"⚠ أضف سطر عهدة أولًا",IF(OR(C4617="",N(G4617)=0),"⚠ أكمل التاريخ والقيمة",IF(S4617="","⚠ التاريخ خارج السنة المالية",IF(H4617="","⚠ اختر بند الموازنة",IF(I4617="مرفوض","✖ مرفوض من المدير",IF(I4617&lt;&gt;"موافق","⏳ بانتظار موافقة المدير",IF(K4617&lt;&gt;"نعم","⚠ غير مسوى مع الحسابات","✔ معتمد ومسوى")))))))))</f>
        <v/>
      </c>
      <c r="R4617">
        <f>N(R4616)+IF(A4617="عهدة",1,0)</f>
        <v/>
      </c>
      <c r="S4617">
        <f>IF(C4617="","",IF(AND(C4617&gt;=DATE(2026,9,1),C4617&lt;=DATE(2027,8,31)),(YEAR(C4617)-2026)*12+MONTH(C4617)-8,""))</f>
        <v/>
      </c>
      <c r="T4617">
        <f>IF(AND(A4617="مصروف",R4617&gt;0,I4617="موافق",S4617&lt;&gt;"",H4617&lt;&gt;""),N(G4617),0)</f>
        <v/>
      </c>
    </row>
    <row r="4618">
      <c r="A4618" s="19" t="n"/>
      <c r="B4618" s="20">
        <f>IF(A4618="","",IF(R4618=0,"⚠ أضف سطر عهدة أولًا","DMT-"&amp;TEXT(R4618,"000")))</f>
        <v/>
      </c>
      <c r="C4618" s="21" t="n"/>
      <c r="D4618" s="20">
        <f>IF(C4618="","",IF(S4618="","خارج السنة المالية",INDEX(القوائم!$D$2:$D$13,S4618)))</f>
        <v/>
      </c>
      <c r="E4618" s="22" t="n"/>
      <c r="F4618" s="23" t="n"/>
      <c r="G4618" s="23" t="n"/>
      <c r="H4618" s="22" t="n"/>
      <c r="I4618" s="19" t="n"/>
      <c r="J4618" s="21" t="n"/>
      <c r="K4618" s="19" t="n"/>
      <c r="L4618" s="19" t="n"/>
      <c r="M4618" s="21" t="n"/>
      <c r="N4618" s="22" t="n"/>
      <c r="O4618" s="24">
        <f>IF(A4618&lt;&gt;"عهدة","",SUMIFS($G$8:$G$5007,$B$8:$B$5007,B4618,$A$8:$A$5007,"مصروف",$I$8:$I$5007,"&lt;&gt;مرفوض"))</f>
        <v/>
      </c>
      <c r="P4618" s="25">
        <f>IF(A4618&lt;&gt;"عهدة","",N(F4618)-O4618)</f>
        <v/>
      </c>
      <c r="Q4618" s="26">
        <f>IF(A4618="","",IF(A4618="عهدة",IF(N(F4618)=0,"⚠ أدخل قيمة العهدة",IF(P4618&lt;0,"⛔ عجز / زيادة مصروفات "&amp;TEXT(-P4618,"#,##0"),IF(COUNTIFS($B$8:$B$5007,B4618,$A$8:$A$5007,"مصروف",$I$8:$I$5007,"&lt;&gt;مرفوض",$K$8:$K$5007,"&lt;&gt;نعم")&gt;0,"⚠ "&amp;COUNTIFS($B$8:$B$5007,B4618,$A$8:$A$5007,"مصروف",$I$8:$I$5007,"&lt;&gt;مرفوض",$K$8:$K$5007,"&lt;&gt;نعم")&amp;" مصروف غير مسوى",IF(L4618="تمت التسوية",IF(P4618=0,"✔ متوازنة وتمت التسوية","✔ تمت التسوية – متبقي "&amp;TEXT(P4618,"#,##0")),IF(P4618&gt;0,"متبقي "&amp;TEXT(P4618,"#,##0"),"✔ متوازنة"))))),IF(R4618=0,"⚠ أضف سطر عهدة أولًا",IF(OR(C4618="",N(G4618)=0),"⚠ أكمل التاريخ والقيمة",IF(S4618="","⚠ التاريخ خارج السنة المالية",IF(H4618="","⚠ اختر بند الموازنة",IF(I4618="مرفوض","✖ مرفوض من المدير",IF(I4618&lt;&gt;"موافق","⏳ بانتظار موافقة المدير",IF(K4618&lt;&gt;"نعم","⚠ غير مسوى مع الحسابات","✔ معتمد ومسوى")))))))))</f>
        <v/>
      </c>
      <c r="R4618">
        <f>N(R4617)+IF(A4618="عهدة",1,0)</f>
        <v/>
      </c>
      <c r="S4618">
        <f>IF(C4618="","",IF(AND(C4618&gt;=DATE(2026,9,1),C4618&lt;=DATE(2027,8,31)),(YEAR(C4618)-2026)*12+MONTH(C4618)-8,""))</f>
        <v/>
      </c>
      <c r="T4618">
        <f>IF(AND(A4618="مصروف",R4618&gt;0,I4618="موافق",S4618&lt;&gt;"",H4618&lt;&gt;""),N(G4618),0)</f>
        <v/>
      </c>
    </row>
    <row r="4619">
      <c r="A4619" s="19" t="n"/>
      <c r="B4619" s="20">
        <f>IF(A4619="","",IF(R4619=0,"⚠ أضف سطر عهدة أولًا","DMT-"&amp;TEXT(R4619,"000")))</f>
        <v/>
      </c>
      <c r="C4619" s="21" t="n"/>
      <c r="D4619" s="20">
        <f>IF(C4619="","",IF(S4619="","خارج السنة المالية",INDEX(القوائم!$D$2:$D$13,S4619)))</f>
        <v/>
      </c>
      <c r="E4619" s="22" t="n"/>
      <c r="F4619" s="23" t="n"/>
      <c r="G4619" s="23" t="n"/>
      <c r="H4619" s="22" t="n"/>
      <c r="I4619" s="19" t="n"/>
      <c r="J4619" s="21" t="n"/>
      <c r="K4619" s="19" t="n"/>
      <c r="L4619" s="19" t="n"/>
      <c r="M4619" s="21" t="n"/>
      <c r="N4619" s="22" t="n"/>
      <c r="O4619" s="24">
        <f>IF(A4619&lt;&gt;"عهدة","",SUMIFS($G$8:$G$5007,$B$8:$B$5007,B4619,$A$8:$A$5007,"مصروف",$I$8:$I$5007,"&lt;&gt;مرفوض"))</f>
        <v/>
      </c>
      <c r="P4619" s="25">
        <f>IF(A4619&lt;&gt;"عهدة","",N(F4619)-O4619)</f>
        <v/>
      </c>
      <c r="Q4619" s="26">
        <f>IF(A4619="","",IF(A4619="عهدة",IF(N(F4619)=0,"⚠ أدخل قيمة العهدة",IF(P4619&lt;0,"⛔ عجز / زيادة مصروفات "&amp;TEXT(-P4619,"#,##0"),IF(COUNTIFS($B$8:$B$5007,B4619,$A$8:$A$5007,"مصروف",$I$8:$I$5007,"&lt;&gt;مرفوض",$K$8:$K$5007,"&lt;&gt;نعم")&gt;0,"⚠ "&amp;COUNTIFS($B$8:$B$5007,B4619,$A$8:$A$5007,"مصروف",$I$8:$I$5007,"&lt;&gt;مرفوض",$K$8:$K$5007,"&lt;&gt;نعم")&amp;" مصروف غير مسوى",IF(L4619="تمت التسوية",IF(P4619=0,"✔ متوازنة وتمت التسوية","✔ تمت التسوية – متبقي "&amp;TEXT(P4619,"#,##0")),IF(P4619&gt;0,"متبقي "&amp;TEXT(P4619,"#,##0"),"✔ متوازنة"))))),IF(R4619=0,"⚠ أضف سطر عهدة أولًا",IF(OR(C4619="",N(G4619)=0),"⚠ أكمل التاريخ والقيمة",IF(S4619="","⚠ التاريخ خارج السنة المالية",IF(H4619="","⚠ اختر بند الموازنة",IF(I4619="مرفوض","✖ مرفوض من المدير",IF(I4619&lt;&gt;"موافق","⏳ بانتظار موافقة المدير",IF(K4619&lt;&gt;"نعم","⚠ غير مسوى مع الحسابات","✔ معتمد ومسوى")))))))))</f>
        <v/>
      </c>
      <c r="R4619">
        <f>N(R4618)+IF(A4619="عهدة",1,0)</f>
        <v/>
      </c>
      <c r="S4619">
        <f>IF(C4619="","",IF(AND(C4619&gt;=DATE(2026,9,1),C4619&lt;=DATE(2027,8,31)),(YEAR(C4619)-2026)*12+MONTH(C4619)-8,""))</f>
        <v/>
      </c>
      <c r="T4619">
        <f>IF(AND(A4619="مصروف",R4619&gt;0,I4619="موافق",S4619&lt;&gt;"",H4619&lt;&gt;""),N(G4619),0)</f>
        <v/>
      </c>
    </row>
    <row r="4620">
      <c r="A4620" s="19" t="n"/>
      <c r="B4620" s="20">
        <f>IF(A4620="","",IF(R4620=0,"⚠ أضف سطر عهدة أولًا","DMT-"&amp;TEXT(R4620,"000")))</f>
        <v/>
      </c>
      <c r="C4620" s="21" t="n"/>
      <c r="D4620" s="20">
        <f>IF(C4620="","",IF(S4620="","خارج السنة المالية",INDEX(القوائم!$D$2:$D$13,S4620)))</f>
        <v/>
      </c>
      <c r="E4620" s="22" t="n"/>
      <c r="F4620" s="23" t="n"/>
      <c r="G4620" s="23" t="n"/>
      <c r="H4620" s="22" t="n"/>
      <c r="I4620" s="19" t="n"/>
      <c r="J4620" s="21" t="n"/>
      <c r="K4620" s="19" t="n"/>
      <c r="L4620" s="19" t="n"/>
      <c r="M4620" s="21" t="n"/>
      <c r="N4620" s="22" t="n"/>
      <c r="O4620" s="24">
        <f>IF(A4620&lt;&gt;"عهدة","",SUMIFS($G$8:$G$5007,$B$8:$B$5007,B4620,$A$8:$A$5007,"مصروف",$I$8:$I$5007,"&lt;&gt;مرفوض"))</f>
        <v/>
      </c>
      <c r="P4620" s="25">
        <f>IF(A4620&lt;&gt;"عهدة","",N(F4620)-O4620)</f>
        <v/>
      </c>
      <c r="Q4620" s="26">
        <f>IF(A4620="","",IF(A4620="عهدة",IF(N(F4620)=0,"⚠ أدخل قيمة العهدة",IF(P4620&lt;0,"⛔ عجز / زيادة مصروفات "&amp;TEXT(-P4620,"#,##0"),IF(COUNTIFS($B$8:$B$5007,B4620,$A$8:$A$5007,"مصروف",$I$8:$I$5007,"&lt;&gt;مرفوض",$K$8:$K$5007,"&lt;&gt;نعم")&gt;0,"⚠ "&amp;COUNTIFS($B$8:$B$5007,B4620,$A$8:$A$5007,"مصروف",$I$8:$I$5007,"&lt;&gt;مرفوض",$K$8:$K$5007,"&lt;&gt;نعم")&amp;" مصروف غير مسوى",IF(L4620="تمت التسوية",IF(P4620=0,"✔ متوازنة وتمت التسوية","✔ تمت التسوية – متبقي "&amp;TEXT(P4620,"#,##0")),IF(P4620&gt;0,"متبقي "&amp;TEXT(P4620,"#,##0"),"✔ متوازنة"))))),IF(R4620=0,"⚠ أضف سطر عهدة أولًا",IF(OR(C4620="",N(G4620)=0),"⚠ أكمل التاريخ والقيمة",IF(S4620="","⚠ التاريخ خارج السنة المالية",IF(H4620="","⚠ اختر بند الموازنة",IF(I4620="مرفوض","✖ مرفوض من المدير",IF(I4620&lt;&gt;"موافق","⏳ بانتظار موافقة المدير",IF(K4620&lt;&gt;"نعم","⚠ غير مسوى مع الحسابات","✔ معتمد ومسوى")))))))))</f>
        <v/>
      </c>
      <c r="R4620">
        <f>N(R4619)+IF(A4620="عهدة",1,0)</f>
        <v/>
      </c>
      <c r="S4620">
        <f>IF(C4620="","",IF(AND(C4620&gt;=DATE(2026,9,1),C4620&lt;=DATE(2027,8,31)),(YEAR(C4620)-2026)*12+MONTH(C4620)-8,""))</f>
        <v/>
      </c>
      <c r="T4620">
        <f>IF(AND(A4620="مصروف",R4620&gt;0,I4620="موافق",S4620&lt;&gt;"",H4620&lt;&gt;""),N(G4620),0)</f>
        <v/>
      </c>
    </row>
    <row r="4621">
      <c r="A4621" s="19" t="n"/>
      <c r="B4621" s="20">
        <f>IF(A4621="","",IF(R4621=0,"⚠ أضف سطر عهدة أولًا","DMT-"&amp;TEXT(R4621,"000")))</f>
        <v/>
      </c>
      <c r="C4621" s="21" t="n"/>
      <c r="D4621" s="20">
        <f>IF(C4621="","",IF(S4621="","خارج السنة المالية",INDEX(القوائم!$D$2:$D$13,S4621)))</f>
        <v/>
      </c>
      <c r="E4621" s="22" t="n"/>
      <c r="F4621" s="23" t="n"/>
      <c r="G4621" s="23" t="n"/>
      <c r="H4621" s="22" t="n"/>
      <c r="I4621" s="19" t="n"/>
      <c r="J4621" s="21" t="n"/>
      <c r="K4621" s="19" t="n"/>
      <c r="L4621" s="19" t="n"/>
      <c r="M4621" s="21" t="n"/>
      <c r="N4621" s="22" t="n"/>
      <c r="O4621" s="24">
        <f>IF(A4621&lt;&gt;"عهدة","",SUMIFS($G$8:$G$5007,$B$8:$B$5007,B4621,$A$8:$A$5007,"مصروف",$I$8:$I$5007,"&lt;&gt;مرفوض"))</f>
        <v/>
      </c>
      <c r="P4621" s="25">
        <f>IF(A4621&lt;&gt;"عهدة","",N(F4621)-O4621)</f>
        <v/>
      </c>
      <c r="Q4621" s="26">
        <f>IF(A4621="","",IF(A4621="عهدة",IF(N(F4621)=0,"⚠ أدخل قيمة العهدة",IF(P4621&lt;0,"⛔ عجز / زيادة مصروفات "&amp;TEXT(-P4621,"#,##0"),IF(COUNTIFS($B$8:$B$5007,B4621,$A$8:$A$5007,"مصروف",$I$8:$I$5007,"&lt;&gt;مرفوض",$K$8:$K$5007,"&lt;&gt;نعم")&gt;0,"⚠ "&amp;COUNTIFS($B$8:$B$5007,B4621,$A$8:$A$5007,"مصروف",$I$8:$I$5007,"&lt;&gt;مرفوض",$K$8:$K$5007,"&lt;&gt;نعم")&amp;" مصروف غير مسوى",IF(L4621="تمت التسوية",IF(P4621=0,"✔ متوازنة وتمت التسوية","✔ تمت التسوية – متبقي "&amp;TEXT(P4621,"#,##0")),IF(P4621&gt;0,"متبقي "&amp;TEXT(P4621,"#,##0"),"✔ متوازنة"))))),IF(R4621=0,"⚠ أضف سطر عهدة أولًا",IF(OR(C4621="",N(G4621)=0),"⚠ أكمل التاريخ والقيمة",IF(S4621="","⚠ التاريخ خارج السنة المالية",IF(H4621="","⚠ اختر بند الموازنة",IF(I4621="مرفوض","✖ مرفوض من المدير",IF(I4621&lt;&gt;"موافق","⏳ بانتظار موافقة المدير",IF(K4621&lt;&gt;"نعم","⚠ غير مسوى مع الحسابات","✔ معتمد ومسوى")))))))))</f>
        <v/>
      </c>
      <c r="R4621">
        <f>N(R4620)+IF(A4621="عهدة",1,0)</f>
        <v/>
      </c>
      <c r="S4621">
        <f>IF(C4621="","",IF(AND(C4621&gt;=DATE(2026,9,1),C4621&lt;=DATE(2027,8,31)),(YEAR(C4621)-2026)*12+MONTH(C4621)-8,""))</f>
        <v/>
      </c>
      <c r="T4621">
        <f>IF(AND(A4621="مصروف",R4621&gt;0,I4621="موافق",S4621&lt;&gt;"",H4621&lt;&gt;""),N(G4621),0)</f>
        <v/>
      </c>
    </row>
    <row r="4622">
      <c r="A4622" s="19" t="n"/>
      <c r="B4622" s="20">
        <f>IF(A4622="","",IF(R4622=0,"⚠ أضف سطر عهدة أولًا","DMT-"&amp;TEXT(R4622,"000")))</f>
        <v/>
      </c>
      <c r="C4622" s="21" t="n"/>
      <c r="D4622" s="20">
        <f>IF(C4622="","",IF(S4622="","خارج السنة المالية",INDEX(القوائم!$D$2:$D$13,S4622)))</f>
        <v/>
      </c>
      <c r="E4622" s="22" t="n"/>
      <c r="F4622" s="23" t="n"/>
      <c r="G4622" s="23" t="n"/>
      <c r="H4622" s="22" t="n"/>
      <c r="I4622" s="19" t="n"/>
      <c r="J4622" s="21" t="n"/>
      <c r="K4622" s="19" t="n"/>
      <c r="L4622" s="19" t="n"/>
      <c r="M4622" s="21" t="n"/>
      <c r="N4622" s="22" t="n"/>
      <c r="O4622" s="24">
        <f>IF(A4622&lt;&gt;"عهدة","",SUMIFS($G$8:$G$5007,$B$8:$B$5007,B4622,$A$8:$A$5007,"مصروف",$I$8:$I$5007,"&lt;&gt;مرفوض"))</f>
        <v/>
      </c>
      <c r="P4622" s="25">
        <f>IF(A4622&lt;&gt;"عهدة","",N(F4622)-O4622)</f>
        <v/>
      </c>
      <c r="Q4622" s="26">
        <f>IF(A4622="","",IF(A4622="عهدة",IF(N(F4622)=0,"⚠ أدخل قيمة العهدة",IF(P4622&lt;0,"⛔ عجز / زيادة مصروفات "&amp;TEXT(-P4622,"#,##0"),IF(COUNTIFS($B$8:$B$5007,B4622,$A$8:$A$5007,"مصروف",$I$8:$I$5007,"&lt;&gt;مرفوض",$K$8:$K$5007,"&lt;&gt;نعم")&gt;0,"⚠ "&amp;COUNTIFS($B$8:$B$5007,B4622,$A$8:$A$5007,"مصروف",$I$8:$I$5007,"&lt;&gt;مرفوض",$K$8:$K$5007,"&lt;&gt;نعم")&amp;" مصروف غير مسوى",IF(L4622="تمت التسوية",IF(P4622=0,"✔ متوازنة وتمت التسوية","✔ تمت التسوية – متبقي "&amp;TEXT(P4622,"#,##0")),IF(P4622&gt;0,"متبقي "&amp;TEXT(P4622,"#,##0"),"✔ متوازنة"))))),IF(R4622=0,"⚠ أضف سطر عهدة أولًا",IF(OR(C4622="",N(G4622)=0),"⚠ أكمل التاريخ والقيمة",IF(S4622="","⚠ التاريخ خارج السنة المالية",IF(H4622="","⚠ اختر بند الموازنة",IF(I4622="مرفوض","✖ مرفوض من المدير",IF(I4622&lt;&gt;"موافق","⏳ بانتظار موافقة المدير",IF(K4622&lt;&gt;"نعم","⚠ غير مسوى مع الحسابات","✔ معتمد ومسوى")))))))))</f>
        <v/>
      </c>
      <c r="R4622">
        <f>N(R4621)+IF(A4622="عهدة",1,0)</f>
        <v/>
      </c>
      <c r="S4622">
        <f>IF(C4622="","",IF(AND(C4622&gt;=DATE(2026,9,1),C4622&lt;=DATE(2027,8,31)),(YEAR(C4622)-2026)*12+MONTH(C4622)-8,""))</f>
        <v/>
      </c>
      <c r="T4622">
        <f>IF(AND(A4622="مصروف",R4622&gt;0,I4622="موافق",S4622&lt;&gt;"",H4622&lt;&gt;""),N(G4622),0)</f>
        <v/>
      </c>
    </row>
    <row r="4623">
      <c r="A4623" s="19" t="n"/>
      <c r="B4623" s="20">
        <f>IF(A4623="","",IF(R4623=0,"⚠ أضف سطر عهدة أولًا","DMT-"&amp;TEXT(R4623,"000")))</f>
        <v/>
      </c>
      <c r="C4623" s="21" t="n"/>
      <c r="D4623" s="20">
        <f>IF(C4623="","",IF(S4623="","خارج السنة المالية",INDEX(القوائم!$D$2:$D$13,S4623)))</f>
        <v/>
      </c>
      <c r="E4623" s="22" t="n"/>
      <c r="F4623" s="23" t="n"/>
      <c r="G4623" s="23" t="n"/>
      <c r="H4623" s="22" t="n"/>
      <c r="I4623" s="19" t="n"/>
      <c r="J4623" s="21" t="n"/>
      <c r="K4623" s="19" t="n"/>
      <c r="L4623" s="19" t="n"/>
      <c r="M4623" s="21" t="n"/>
      <c r="N4623" s="22" t="n"/>
      <c r="O4623" s="24">
        <f>IF(A4623&lt;&gt;"عهدة","",SUMIFS($G$8:$G$5007,$B$8:$B$5007,B4623,$A$8:$A$5007,"مصروف",$I$8:$I$5007,"&lt;&gt;مرفوض"))</f>
        <v/>
      </c>
      <c r="P4623" s="25">
        <f>IF(A4623&lt;&gt;"عهدة","",N(F4623)-O4623)</f>
        <v/>
      </c>
      <c r="Q4623" s="26">
        <f>IF(A4623="","",IF(A4623="عهدة",IF(N(F4623)=0,"⚠ أدخل قيمة العهدة",IF(P4623&lt;0,"⛔ عجز / زيادة مصروفات "&amp;TEXT(-P4623,"#,##0"),IF(COUNTIFS($B$8:$B$5007,B4623,$A$8:$A$5007,"مصروف",$I$8:$I$5007,"&lt;&gt;مرفوض",$K$8:$K$5007,"&lt;&gt;نعم")&gt;0,"⚠ "&amp;COUNTIFS($B$8:$B$5007,B4623,$A$8:$A$5007,"مصروف",$I$8:$I$5007,"&lt;&gt;مرفوض",$K$8:$K$5007,"&lt;&gt;نعم")&amp;" مصروف غير مسوى",IF(L4623="تمت التسوية",IF(P4623=0,"✔ متوازنة وتمت التسوية","✔ تمت التسوية – متبقي "&amp;TEXT(P4623,"#,##0")),IF(P4623&gt;0,"متبقي "&amp;TEXT(P4623,"#,##0"),"✔ متوازنة"))))),IF(R4623=0,"⚠ أضف سطر عهدة أولًا",IF(OR(C4623="",N(G4623)=0),"⚠ أكمل التاريخ والقيمة",IF(S4623="","⚠ التاريخ خارج السنة المالية",IF(H4623="","⚠ اختر بند الموازنة",IF(I4623="مرفوض","✖ مرفوض من المدير",IF(I4623&lt;&gt;"موافق","⏳ بانتظار موافقة المدير",IF(K4623&lt;&gt;"نعم","⚠ غير مسوى مع الحسابات","✔ معتمد ومسوى")))))))))</f>
        <v/>
      </c>
      <c r="R4623">
        <f>N(R4622)+IF(A4623="عهدة",1,0)</f>
        <v/>
      </c>
      <c r="S4623">
        <f>IF(C4623="","",IF(AND(C4623&gt;=DATE(2026,9,1),C4623&lt;=DATE(2027,8,31)),(YEAR(C4623)-2026)*12+MONTH(C4623)-8,""))</f>
        <v/>
      </c>
      <c r="T4623">
        <f>IF(AND(A4623="مصروف",R4623&gt;0,I4623="موافق",S4623&lt;&gt;"",H4623&lt;&gt;""),N(G4623),0)</f>
        <v/>
      </c>
    </row>
    <row r="4624">
      <c r="A4624" s="19" t="n"/>
      <c r="B4624" s="20">
        <f>IF(A4624="","",IF(R4624=0,"⚠ أضف سطر عهدة أولًا","DMT-"&amp;TEXT(R4624,"000")))</f>
        <v/>
      </c>
      <c r="C4624" s="21" t="n"/>
      <c r="D4624" s="20">
        <f>IF(C4624="","",IF(S4624="","خارج السنة المالية",INDEX(القوائم!$D$2:$D$13,S4624)))</f>
        <v/>
      </c>
      <c r="E4624" s="22" t="n"/>
      <c r="F4624" s="23" t="n"/>
      <c r="G4624" s="23" t="n"/>
      <c r="H4624" s="22" t="n"/>
      <c r="I4624" s="19" t="n"/>
      <c r="J4624" s="21" t="n"/>
      <c r="K4624" s="19" t="n"/>
      <c r="L4624" s="19" t="n"/>
      <c r="M4624" s="21" t="n"/>
      <c r="N4624" s="22" t="n"/>
      <c r="O4624" s="24">
        <f>IF(A4624&lt;&gt;"عهدة","",SUMIFS($G$8:$G$5007,$B$8:$B$5007,B4624,$A$8:$A$5007,"مصروف",$I$8:$I$5007,"&lt;&gt;مرفوض"))</f>
        <v/>
      </c>
      <c r="P4624" s="25">
        <f>IF(A4624&lt;&gt;"عهدة","",N(F4624)-O4624)</f>
        <v/>
      </c>
      <c r="Q4624" s="26">
        <f>IF(A4624="","",IF(A4624="عهدة",IF(N(F4624)=0,"⚠ أدخل قيمة العهدة",IF(P4624&lt;0,"⛔ عجز / زيادة مصروفات "&amp;TEXT(-P4624,"#,##0"),IF(COUNTIFS($B$8:$B$5007,B4624,$A$8:$A$5007,"مصروف",$I$8:$I$5007,"&lt;&gt;مرفوض",$K$8:$K$5007,"&lt;&gt;نعم")&gt;0,"⚠ "&amp;COUNTIFS($B$8:$B$5007,B4624,$A$8:$A$5007,"مصروف",$I$8:$I$5007,"&lt;&gt;مرفوض",$K$8:$K$5007,"&lt;&gt;نعم")&amp;" مصروف غير مسوى",IF(L4624="تمت التسوية",IF(P4624=0,"✔ متوازنة وتمت التسوية","✔ تمت التسوية – متبقي "&amp;TEXT(P4624,"#,##0")),IF(P4624&gt;0,"متبقي "&amp;TEXT(P4624,"#,##0"),"✔ متوازنة"))))),IF(R4624=0,"⚠ أضف سطر عهدة أولًا",IF(OR(C4624="",N(G4624)=0),"⚠ أكمل التاريخ والقيمة",IF(S4624="","⚠ التاريخ خارج السنة المالية",IF(H4624="","⚠ اختر بند الموازنة",IF(I4624="مرفوض","✖ مرفوض من المدير",IF(I4624&lt;&gt;"موافق","⏳ بانتظار موافقة المدير",IF(K4624&lt;&gt;"نعم","⚠ غير مسوى مع الحسابات","✔ معتمد ومسوى")))))))))</f>
        <v/>
      </c>
      <c r="R4624">
        <f>N(R4623)+IF(A4624="عهدة",1,0)</f>
        <v/>
      </c>
      <c r="S4624">
        <f>IF(C4624="","",IF(AND(C4624&gt;=DATE(2026,9,1),C4624&lt;=DATE(2027,8,31)),(YEAR(C4624)-2026)*12+MONTH(C4624)-8,""))</f>
        <v/>
      </c>
      <c r="T4624">
        <f>IF(AND(A4624="مصروف",R4624&gt;0,I4624="موافق",S4624&lt;&gt;"",H4624&lt;&gt;""),N(G4624),0)</f>
        <v/>
      </c>
    </row>
    <row r="4625">
      <c r="A4625" s="19" t="n"/>
      <c r="B4625" s="20">
        <f>IF(A4625="","",IF(R4625=0,"⚠ أضف سطر عهدة أولًا","DMT-"&amp;TEXT(R4625,"000")))</f>
        <v/>
      </c>
      <c r="C4625" s="21" t="n"/>
      <c r="D4625" s="20">
        <f>IF(C4625="","",IF(S4625="","خارج السنة المالية",INDEX(القوائم!$D$2:$D$13,S4625)))</f>
        <v/>
      </c>
      <c r="E4625" s="22" t="n"/>
      <c r="F4625" s="23" t="n"/>
      <c r="G4625" s="23" t="n"/>
      <c r="H4625" s="22" t="n"/>
      <c r="I4625" s="19" t="n"/>
      <c r="J4625" s="21" t="n"/>
      <c r="K4625" s="19" t="n"/>
      <c r="L4625" s="19" t="n"/>
      <c r="M4625" s="21" t="n"/>
      <c r="N4625" s="22" t="n"/>
      <c r="O4625" s="24">
        <f>IF(A4625&lt;&gt;"عهدة","",SUMIFS($G$8:$G$5007,$B$8:$B$5007,B4625,$A$8:$A$5007,"مصروف",$I$8:$I$5007,"&lt;&gt;مرفوض"))</f>
        <v/>
      </c>
      <c r="P4625" s="25">
        <f>IF(A4625&lt;&gt;"عهدة","",N(F4625)-O4625)</f>
        <v/>
      </c>
      <c r="Q4625" s="26">
        <f>IF(A4625="","",IF(A4625="عهدة",IF(N(F4625)=0,"⚠ أدخل قيمة العهدة",IF(P4625&lt;0,"⛔ عجز / زيادة مصروفات "&amp;TEXT(-P4625,"#,##0"),IF(COUNTIFS($B$8:$B$5007,B4625,$A$8:$A$5007,"مصروف",$I$8:$I$5007,"&lt;&gt;مرفوض",$K$8:$K$5007,"&lt;&gt;نعم")&gt;0,"⚠ "&amp;COUNTIFS($B$8:$B$5007,B4625,$A$8:$A$5007,"مصروف",$I$8:$I$5007,"&lt;&gt;مرفوض",$K$8:$K$5007,"&lt;&gt;نعم")&amp;" مصروف غير مسوى",IF(L4625="تمت التسوية",IF(P4625=0,"✔ متوازنة وتمت التسوية","✔ تمت التسوية – متبقي "&amp;TEXT(P4625,"#,##0")),IF(P4625&gt;0,"متبقي "&amp;TEXT(P4625,"#,##0"),"✔ متوازنة"))))),IF(R4625=0,"⚠ أضف سطر عهدة أولًا",IF(OR(C4625="",N(G4625)=0),"⚠ أكمل التاريخ والقيمة",IF(S4625="","⚠ التاريخ خارج السنة المالية",IF(H4625="","⚠ اختر بند الموازنة",IF(I4625="مرفوض","✖ مرفوض من المدير",IF(I4625&lt;&gt;"موافق","⏳ بانتظار موافقة المدير",IF(K4625&lt;&gt;"نعم","⚠ غير مسوى مع الحسابات","✔ معتمد ومسوى")))))))))</f>
        <v/>
      </c>
      <c r="R4625">
        <f>N(R4624)+IF(A4625="عهدة",1,0)</f>
        <v/>
      </c>
      <c r="S4625">
        <f>IF(C4625="","",IF(AND(C4625&gt;=DATE(2026,9,1),C4625&lt;=DATE(2027,8,31)),(YEAR(C4625)-2026)*12+MONTH(C4625)-8,""))</f>
        <v/>
      </c>
      <c r="T4625">
        <f>IF(AND(A4625="مصروف",R4625&gt;0,I4625="موافق",S4625&lt;&gt;"",H4625&lt;&gt;""),N(G4625),0)</f>
        <v/>
      </c>
    </row>
    <row r="4626">
      <c r="A4626" s="19" t="n"/>
      <c r="B4626" s="20">
        <f>IF(A4626="","",IF(R4626=0,"⚠ أضف سطر عهدة أولًا","DMT-"&amp;TEXT(R4626,"000")))</f>
        <v/>
      </c>
      <c r="C4626" s="21" t="n"/>
      <c r="D4626" s="20">
        <f>IF(C4626="","",IF(S4626="","خارج السنة المالية",INDEX(القوائم!$D$2:$D$13,S4626)))</f>
        <v/>
      </c>
      <c r="E4626" s="22" t="n"/>
      <c r="F4626" s="23" t="n"/>
      <c r="G4626" s="23" t="n"/>
      <c r="H4626" s="22" t="n"/>
      <c r="I4626" s="19" t="n"/>
      <c r="J4626" s="21" t="n"/>
      <c r="K4626" s="19" t="n"/>
      <c r="L4626" s="19" t="n"/>
      <c r="M4626" s="21" t="n"/>
      <c r="N4626" s="22" t="n"/>
      <c r="O4626" s="24">
        <f>IF(A4626&lt;&gt;"عهدة","",SUMIFS($G$8:$G$5007,$B$8:$B$5007,B4626,$A$8:$A$5007,"مصروف",$I$8:$I$5007,"&lt;&gt;مرفوض"))</f>
        <v/>
      </c>
      <c r="P4626" s="25">
        <f>IF(A4626&lt;&gt;"عهدة","",N(F4626)-O4626)</f>
        <v/>
      </c>
      <c r="Q4626" s="26">
        <f>IF(A4626="","",IF(A4626="عهدة",IF(N(F4626)=0,"⚠ أدخل قيمة العهدة",IF(P4626&lt;0,"⛔ عجز / زيادة مصروفات "&amp;TEXT(-P4626,"#,##0"),IF(COUNTIFS($B$8:$B$5007,B4626,$A$8:$A$5007,"مصروف",$I$8:$I$5007,"&lt;&gt;مرفوض",$K$8:$K$5007,"&lt;&gt;نعم")&gt;0,"⚠ "&amp;COUNTIFS($B$8:$B$5007,B4626,$A$8:$A$5007,"مصروف",$I$8:$I$5007,"&lt;&gt;مرفوض",$K$8:$K$5007,"&lt;&gt;نعم")&amp;" مصروف غير مسوى",IF(L4626="تمت التسوية",IF(P4626=0,"✔ متوازنة وتمت التسوية","✔ تمت التسوية – متبقي "&amp;TEXT(P4626,"#,##0")),IF(P4626&gt;0,"متبقي "&amp;TEXT(P4626,"#,##0"),"✔ متوازنة"))))),IF(R4626=0,"⚠ أضف سطر عهدة أولًا",IF(OR(C4626="",N(G4626)=0),"⚠ أكمل التاريخ والقيمة",IF(S4626="","⚠ التاريخ خارج السنة المالية",IF(H4626="","⚠ اختر بند الموازنة",IF(I4626="مرفوض","✖ مرفوض من المدير",IF(I4626&lt;&gt;"موافق","⏳ بانتظار موافقة المدير",IF(K4626&lt;&gt;"نعم","⚠ غير مسوى مع الحسابات","✔ معتمد ومسوى")))))))))</f>
        <v/>
      </c>
      <c r="R4626">
        <f>N(R4625)+IF(A4626="عهدة",1,0)</f>
        <v/>
      </c>
      <c r="S4626">
        <f>IF(C4626="","",IF(AND(C4626&gt;=DATE(2026,9,1),C4626&lt;=DATE(2027,8,31)),(YEAR(C4626)-2026)*12+MONTH(C4626)-8,""))</f>
        <v/>
      </c>
      <c r="T4626">
        <f>IF(AND(A4626="مصروف",R4626&gt;0,I4626="موافق",S4626&lt;&gt;"",H4626&lt;&gt;""),N(G4626),0)</f>
        <v/>
      </c>
    </row>
    <row r="4627">
      <c r="A4627" s="19" t="n"/>
      <c r="B4627" s="20">
        <f>IF(A4627="","",IF(R4627=0,"⚠ أضف سطر عهدة أولًا","DMT-"&amp;TEXT(R4627,"000")))</f>
        <v/>
      </c>
      <c r="C4627" s="21" t="n"/>
      <c r="D4627" s="20">
        <f>IF(C4627="","",IF(S4627="","خارج السنة المالية",INDEX(القوائم!$D$2:$D$13,S4627)))</f>
        <v/>
      </c>
      <c r="E4627" s="22" t="n"/>
      <c r="F4627" s="23" t="n"/>
      <c r="G4627" s="23" t="n"/>
      <c r="H4627" s="22" t="n"/>
      <c r="I4627" s="19" t="n"/>
      <c r="J4627" s="21" t="n"/>
      <c r="K4627" s="19" t="n"/>
      <c r="L4627" s="19" t="n"/>
      <c r="M4627" s="21" t="n"/>
      <c r="N4627" s="22" t="n"/>
      <c r="O4627" s="24">
        <f>IF(A4627&lt;&gt;"عهدة","",SUMIFS($G$8:$G$5007,$B$8:$B$5007,B4627,$A$8:$A$5007,"مصروف",$I$8:$I$5007,"&lt;&gt;مرفوض"))</f>
        <v/>
      </c>
      <c r="P4627" s="25">
        <f>IF(A4627&lt;&gt;"عهدة","",N(F4627)-O4627)</f>
        <v/>
      </c>
      <c r="Q4627" s="26">
        <f>IF(A4627="","",IF(A4627="عهدة",IF(N(F4627)=0,"⚠ أدخل قيمة العهدة",IF(P4627&lt;0,"⛔ عجز / زيادة مصروفات "&amp;TEXT(-P4627,"#,##0"),IF(COUNTIFS($B$8:$B$5007,B4627,$A$8:$A$5007,"مصروف",$I$8:$I$5007,"&lt;&gt;مرفوض",$K$8:$K$5007,"&lt;&gt;نعم")&gt;0,"⚠ "&amp;COUNTIFS($B$8:$B$5007,B4627,$A$8:$A$5007,"مصروف",$I$8:$I$5007,"&lt;&gt;مرفوض",$K$8:$K$5007,"&lt;&gt;نعم")&amp;" مصروف غير مسوى",IF(L4627="تمت التسوية",IF(P4627=0,"✔ متوازنة وتمت التسوية","✔ تمت التسوية – متبقي "&amp;TEXT(P4627,"#,##0")),IF(P4627&gt;0,"متبقي "&amp;TEXT(P4627,"#,##0"),"✔ متوازنة"))))),IF(R4627=0,"⚠ أضف سطر عهدة أولًا",IF(OR(C4627="",N(G4627)=0),"⚠ أكمل التاريخ والقيمة",IF(S4627="","⚠ التاريخ خارج السنة المالية",IF(H4627="","⚠ اختر بند الموازنة",IF(I4627="مرفوض","✖ مرفوض من المدير",IF(I4627&lt;&gt;"موافق","⏳ بانتظار موافقة المدير",IF(K4627&lt;&gt;"نعم","⚠ غير مسوى مع الحسابات","✔ معتمد ومسوى")))))))))</f>
        <v/>
      </c>
      <c r="R4627">
        <f>N(R4626)+IF(A4627="عهدة",1,0)</f>
        <v/>
      </c>
      <c r="S4627">
        <f>IF(C4627="","",IF(AND(C4627&gt;=DATE(2026,9,1),C4627&lt;=DATE(2027,8,31)),(YEAR(C4627)-2026)*12+MONTH(C4627)-8,""))</f>
        <v/>
      </c>
      <c r="T4627">
        <f>IF(AND(A4627="مصروف",R4627&gt;0,I4627="موافق",S4627&lt;&gt;"",H4627&lt;&gt;""),N(G4627),0)</f>
        <v/>
      </c>
    </row>
    <row r="4628">
      <c r="A4628" s="19" t="n"/>
      <c r="B4628" s="20">
        <f>IF(A4628="","",IF(R4628=0,"⚠ أضف سطر عهدة أولًا","DMT-"&amp;TEXT(R4628,"000")))</f>
        <v/>
      </c>
      <c r="C4628" s="21" t="n"/>
      <c r="D4628" s="20">
        <f>IF(C4628="","",IF(S4628="","خارج السنة المالية",INDEX(القوائم!$D$2:$D$13,S4628)))</f>
        <v/>
      </c>
      <c r="E4628" s="22" t="n"/>
      <c r="F4628" s="23" t="n"/>
      <c r="G4628" s="23" t="n"/>
      <c r="H4628" s="22" t="n"/>
      <c r="I4628" s="19" t="n"/>
      <c r="J4628" s="21" t="n"/>
      <c r="K4628" s="19" t="n"/>
      <c r="L4628" s="19" t="n"/>
      <c r="M4628" s="21" t="n"/>
      <c r="N4628" s="22" t="n"/>
      <c r="O4628" s="24">
        <f>IF(A4628&lt;&gt;"عهدة","",SUMIFS($G$8:$G$5007,$B$8:$B$5007,B4628,$A$8:$A$5007,"مصروف",$I$8:$I$5007,"&lt;&gt;مرفوض"))</f>
        <v/>
      </c>
      <c r="P4628" s="25">
        <f>IF(A4628&lt;&gt;"عهدة","",N(F4628)-O4628)</f>
        <v/>
      </c>
      <c r="Q4628" s="26">
        <f>IF(A4628="","",IF(A4628="عهدة",IF(N(F4628)=0,"⚠ أدخل قيمة العهدة",IF(P4628&lt;0,"⛔ عجز / زيادة مصروفات "&amp;TEXT(-P4628,"#,##0"),IF(COUNTIFS($B$8:$B$5007,B4628,$A$8:$A$5007,"مصروف",$I$8:$I$5007,"&lt;&gt;مرفوض",$K$8:$K$5007,"&lt;&gt;نعم")&gt;0,"⚠ "&amp;COUNTIFS($B$8:$B$5007,B4628,$A$8:$A$5007,"مصروف",$I$8:$I$5007,"&lt;&gt;مرفوض",$K$8:$K$5007,"&lt;&gt;نعم")&amp;" مصروف غير مسوى",IF(L4628="تمت التسوية",IF(P4628=0,"✔ متوازنة وتمت التسوية","✔ تمت التسوية – متبقي "&amp;TEXT(P4628,"#,##0")),IF(P4628&gt;0,"متبقي "&amp;TEXT(P4628,"#,##0"),"✔ متوازنة"))))),IF(R4628=0,"⚠ أضف سطر عهدة أولًا",IF(OR(C4628="",N(G4628)=0),"⚠ أكمل التاريخ والقيمة",IF(S4628="","⚠ التاريخ خارج السنة المالية",IF(H4628="","⚠ اختر بند الموازنة",IF(I4628="مرفوض","✖ مرفوض من المدير",IF(I4628&lt;&gt;"موافق","⏳ بانتظار موافقة المدير",IF(K4628&lt;&gt;"نعم","⚠ غير مسوى مع الحسابات","✔ معتمد ومسوى")))))))))</f>
        <v/>
      </c>
      <c r="R4628">
        <f>N(R4627)+IF(A4628="عهدة",1,0)</f>
        <v/>
      </c>
      <c r="S4628">
        <f>IF(C4628="","",IF(AND(C4628&gt;=DATE(2026,9,1),C4628&lt;=DATE(2027,8,31)),(YEAR(C4628)-2026)*12+MONTH(C4628)-8,""))</f>
        <v/>
      </c>
      <c r="T4628">
        <f>IF(AND(A4628="مصروف",R4628&gt;0,I4628="موافق",S4628&lt;&gt;"",H4628&lt;&gt;""),N(G4628),0)</f>
        <v/>
      </c>
    </row>
    <row r="4629">
      <c r="A4629" s="19" t="n"/>
      <c r="B4629" s="20">
        <f>IF(A4629="","",IF(R4629=0,"⚠ أضف سطر عهدة أولًا","DMT-"&amp;TEXT(R4629,"000")))</f>
        <v/>
      </c>
      <c r="C4629" s="21" t="n"/>
      <c r="D4629" s="20">
        <f>IF(C4629="","",IF(S4629="","خارج السنة المالية",INDEX(القوائم!$D$2:$D$13,S4629)))</f>
        <v/>
      </c>
      <c r="E4629" s="22" t="n"/>
      <c r="F4629" s="23" t="n"/>
      <c r="G4629" s="23" t="n"/>
      <c r="H4629" s="22" t="n"/>
      <c r="I4629" s="19" t="n"/>
      <c r="J4629" s="21" t="n"/>
      <c r="K4629" s="19" t="n"/>
      <c r="L4629" s="19" t="n"/>
      <c r="M4629" s="21" t="n"/>
      <c r="N4629" s="22" t="n"/>
      <c r="O4629" s="24">
        <f>IF(A4629&lt;&gt;"عهدة","",SUMIFS($G$8:$G$5007,$B$8:$B$5007,B4629,$A$8:$A$5007,"مصروف",$I$8:$I$5007,"&lt;&gt;مرفوض"))</f>
        <v/>
      </c>
      <c r="P4629" s="25">
        <f>IF(A4629&lt;&gt;"عهدة","",N(F4629)-O4629)</f>
        <v/>
      </c>
      <c r="Q4629" s="26">
        <f>IF(A4629="","",IF(A4629="عهدة",IF(N(F4629)=0,"⚠ أدخل قيمة العهدة",IF(P4629&lt;0,"⛔ عجز / زيادة مصروفات "&amp;TEXT(-P4629,"#,##0"),IF(COUNTIFS($B$8:$B$5007,B4629,$A$8:$A$5007,"مصروف",$I$8:$I$5007,"&lt;&gt;مرفوض",$K$8:$K$5007,"&lt;&gt;نعم")&gt;0,"⚠ "&amp;COUNTIFS($B$8:$B$5007,B4629,$A$8:$A$5007,"مصروف",$I$8:$I$5007,"&lt;&gt;مرفوض",$K$8:$K$5007,"&lt;&gt;نعم")&amp;" مصروف غير مسوى",IF(L4629="تمت التسوية",IF(P4629=0,"✔ متوازنة وتمت التسوية","✔ تمت التسوية – متبقي "&amp;TEXT(P4629,"#,##0")),IF(P4629&gt;0,"متبقي "&amp;TEXT(P4629,"#,##0"),"✔ متوازنة"))))),IF(R4629=0,"⚠ أضف سطر عهدة أولًا",IF(OR(C4629="",N(G4629)=0),"⚠ أكمل التاريخ والقيمة",IF(S4629="","⚠ التاريخ خارج السنة المالية",IF(H4629="","⚠ اختر بند الموازنة",IF(I4629="مرفوض","✖ مرفوض من المدير",IF(I4629&lt;&gt;"موافق","⏳ بانتظار موافقة المدير",IF(K4629&lt;&gt;"نعم","⚠ غير مسوى مع الحسابات","✔ معتمد ومسوى")))))))))</f>
        <v/>
      </c>
      <c r="R4629">
        <f>N(R4628)+IF(A4629="عهدة",1,0)</f>
        <v/>
      </c>
      <c r="S4629">
        <f>IF(C4629="","",IF(AND(C4629&gt;=DATE(2026,9,1),C4629&lt;=DATE(2027,8,31)),(YEAR(C4629)-2026)*12+MONTH(C4629)-8,""))</f>
        <v/>
      </c>
      <c r="T4629">
        <f>IF(AND(A4629="مصروف",R4629&gt;0,I4629="موافق",S4629&lt;&gt;"",H4629&lt;&gt;""),N(G4629),0)</f>
        <v/>
      </c>
    </row>
    <row r="4630">
      <c r="A4630" s="19" t="n"/>
      <c r="B4630" s="20">
        <f>IF(A4630="","",IF(R4630=0,"⚠ أضف سطر عهدة أولًا","DMT-"&amp;TEXT(R4630,"000")))</f>
        <v/>
      </c>
      <c r="C4630" s="21" t="n"/>
      <c r="D4630" s="20">
        <f>IF(C4630="","",IF(S4630="","خارج السنة المالية",INDEX(القوائم!$D$2:$D$13,S4630)))</f>
        <v/>
      </c>
      <c r="E4630" s="22" t="n"/>
      <c r="F4630" s="23" t="n"/>
      <c r="G4630" s="23" t="n"/>
      <c r="H4630" s="22" t="n"/>
      <c r="I4630" s="19" t="n"/>
      <c r="J4630" s="21" t="n"/>
      <c r="K4630" s="19" t="n"/>
      <c r="L4630" s="19" t="n"/>
      <c r="M4630" s="21" t="n"/>
      <c r="N4630" s="22" t="n"/>
      <c r="O4630" s="24">
        <f>IF(A4630&lt;&gt;"عهدة","",SUMIFS($G$8:$G$5007,$B$8:$B$5007,B4630,$A$8:$A$5007,"مصروف",$I$8:$I$5007,"&lt;&gt;مرفوض"))</f>
        <v/>
      </c>
      <c r="P4630" s="25">
        <f>IF(A4630&lt;&gt;"عهدة","",N(F4630)-O4630)</f>
        <v/>
      </c>
      <c r="Q4630" s="26">
        <f>IF(A4630="","",IF(A4630="عهدة",IF(N(F4630)=0,"⚠ أدخل قيمة العهدة",IF(P4630&lt;0,"⛔ عجز / زيادة مصروفات "&amp;TEXT(-P4630,"#,##0"),IF(COUNTIFS($B$8:$B$5007,B4630,$A$8:$A$5007,"مصروف",$I$8:$I$5007,"&lt;&gt;مرفوض",$K$8:$K$5007,"&lt;&gt;نعم")&gt;0,"⚠ "&amp;COUNTIFS($B$8:$B$5007,B4630,$A$8:$A$5007,"مصروف",$I$8:$I$5007,"&lt;&gt;مرفوض",$K$8:$K$5007,"&lt;&gt;نعم")&amp;" مصروف غير مسوى",IF(L4630="تمت التسوية",IF(P4630=0,"✔ متوازنة وتمت التسوية","✔ تمت التسوية – متبقي "&amp;TEXT(P4630,"#,##0")),IF(P4630&gt;0,"متبقي "&amp;TEXT(P4630,"#,##0"),"✔ متوازنة"))))),IF(R4630=0,"⚠ أضف سطر عهدة أولًا",IF(OR(C4630="",N(G4630)=0),"⚠ أكمل التاريخ والقيمة",IF(S4630="","⚠ التاريخ خارج السنة المالية",IF(H4630="","⚠ اختر بند الموازنة",IF(I4630="مرفوض","✖ مرفوض من المدير",IF(I4630&lt;&gt;"موافق","⏳ بانتظار موافقة المدير",IF(K4630&lt;&gt;"نعم","⚠ غير مسوى مع الحسابات","✔ معتمد ومسوى")))))))))</f>
        <v/>
      </c>
      <c r="R4630">
        <f>N(R4629)+IF(A4630="عهدة",1,0)</f>
        <v/>
      </c>
      <c r="S4630">
        <f>IF(C4630="","",IF(AND(C4630&gt;=DATE(2026,9,1),C4630&lt;=DATE(2027,8,31)),(YEAR(C4630)-2026)*12+MONTH(C4630)-8,""))</f>
        <v/>
      </c>
      <c r="T4630">
        <f>IF(AND(A4630="مصروف",R4630&gt;0,I4630="موافق",S4630&lt;&gt;"",H4630&lt;&gt;""),N(G4630),0)</f>
        <v/>
      </c>
    </row>
    <row r="4631">
      <c r="A4631" s="19" t="n"/>
      <c r="B4631" s="20">
        <f>IF(A4631="","",IF(R4631=0,"⚠ أضف سطر عهدة أولًا","DMT-"&amp;TEXT(R4631,"000")))</f>
        <v/>
      </c>
      <c r="C4631" s="21" t="n"/>
      <c r="D4631" s="20">
        <f>IF(C4631="","",IF(S4631="","خارج السنة المالية",INDEX(القوائم!$D$2:$D$13,S4631)))</f>
        <v/>
      </c>
      <c r="E4631" s="22" t="n"/>
      <c r="F4631" s="23" t="n"/>
      <c r="G4631" s="23" t="n"/>
      <c r="H4631" s="22" t="n"/>
      <c r="I4631" s="19" t="n"/>
      <c r="J4631" s="21" t="n"/>
      <c r="K4631" s="19" t="n"/>
      <c r="L4631" s="19" t="n"/>
      <c r="M4631" s="21" t="n"/>
      <c r="N4631" s="22" t="n"/>
      <c r="O4631" s="24">
        <f>IF(A4631&lt;&gt;"عهدة","",SUMIFS($G$8:$G$5007,$B$8:$B$5007,B4631,$A$8:$A$5007,"مصروف",$I$8:$I$5007,"&lt;&gt;مرفوض"))</f>
        <v/>
      </c>
      <c r="P4631" s="25">
        <f>IF(A4631&lt;&gt;"عهدة","",N(F4631)-O4631)</f>
        <v/>
      </c>
      <c r="Q4631" s="26">
        <f>IF(A4631="","",IF(A4631="عهدة",IF(N(F4631)=0,"⚠ أدخل قيمة العهدة",IF(P4631&lt;0,"⛔ عجز / زيادة مصروفات "&amp;TEXT(-P4631,"#,##0"),IF(COUNTIFS($B$8:$B$5007,B4631,$A$8:$A$5007,"مصروف",$I$8:$I$5007,"&lt;&gt;مرفوض",$K$8:$K$5007,"&lt;&gt;نعم")&gt;0,"⚠ "&amp;COUNTIFS($B$8:$B$5007,B4631,$A$8:$A$5007,"مصروف",$I$8:$I$5007,"&lt;&gt;مرفوض",$K$8:$K$5007,"&lt;&gt;نعم")&amp;" مصروف غير مسوى",IF(L4631="تمت التسوية",IF(P4631=0,"✔ متوازنة وتمت التسوية","✔ تمت التسوية – متبقي "&amp;TEXT(P4631,"#,##0")),IF(P4631&gt;0,"متبقي "&amp;TEXT(P4631,"#,##0"),"✔ متوازنة"))))),IF(R4631=0,"⚠ أضف سطر عهدة أولًا",IF(OR(C4631="",N(G4631)=0),"⚠ أكمل التاريخ والقيمة",IF(S4631="","⚠ التاريخ خارج السنة المالية",IF(H4631="","⚠ اختر بند الموازنة",IF(I4631="مرفوض","✖ مرفوض من المدير",IF(I4631&lt;&gt;"موافق","⏳ بانتظار موافقة المدير",IF(K4631&lt;&gt;"نعم","⚠ غير مسوى مع الحسابات","✔ معتمد ومسوى")))))))))</f>
        <v/>
      </c>
      <c r="R4631">
        <f>N(R4630)+IF(A4631="عهدة",1,0)</f>
        <v/>
      </c>
      <c r="S4631">
        <f>IF(C4631="","",IF(AND(C4631&gt;=DATE(2026,9,1),C4631&lt;=DATE(2027,8,31)),(YEAR(C4631)-2026)*12+MONTH(C4631)-8,""))</f>
        <v/>
      </c>
      <c r="T4631">
        <f>IF(AND(A4631="مصروف",R4631&gt;0,I4631="موافق",S4631&lt;&gt;"",H4631&lt;&gt;""),N(G4631),0)</f>
        <v/>
      </c>
    </row>
    <row r="4632">
      <c r="A4632" s="19" t="n"/>
      <c r="B4632" s="20">
        <f>IF(A4632="","",IF(R4632=0,"⚠ أضف سطر عهدة أولًا","DMT-"&amp;TEXT(R4632,"000")))</f>
        <v/>
      </c>
      <c r="C4632" s="21" t="n"/>
      <c r="D4632" s="20">
        <f>IF(C4632="","",IF(S4632="","خارج السنة المالية",INDEX(القوائم!$D$2:$D$13,S4632)))</f>
        <v/>
      </c>
      <c r="E4632" s="22" t="n"/>
      <c r="F4632" s="23" t="n"/>
      <c r="G4632" s="23" t="n"/>
      <c r="H4632" s="22" t="n"/>
      <c r="I4632" s="19" t="n"/>
      <c r="J4632" s="21" t="n"/>
      <c r="K4632" s="19" t="n"/>
      <c r="L4632" s="19" t="n"/>
      <c r="M4632" s="21" t="n"/>
      <c r="N4632" s="22" t="n"/>
      <c r="O4632" s="24">
        <f>IF(A4632&lt;&gt;"عهدة","",SUMIFS($G$8:$G$5007,$B$8:$B$5007,B4632,$A$8:$A$5007,"مصروف",$I$8:$I$5007,"&lt;&gt;مرفوض"))</f>
        <v/>
      </c>
      <c r="P4632" s="25">
        <f>IF(A4632&lt;&gt;"عهدة","",N(F4632)-O4632)</f>
        <v/>
      </c>
      <c r="Q4632" s="26">
        <f>IF(A4632="","",IF(A4632="عهدة",IF(N(F4632)=0,"⚠ أدخل قيمة العهدة",IF(P4632&lt;0,"⛔ عجز / زيادة مصروفات "&amp;TEXT(-P4632,"#,##0"),IF(COUNTIFS($B$8:$B$5007,B4632,$A$8:$A$5007,"مصروف",$I$8:$I$5007,"&lt;&gt;مرفوض",$K$8:$K$5007,"&lt;&gt;نعم")&gt;0,"⚠ "&amp;COUNTIFS($B$8:$B$5007,B4632,$A$8:$A$5007,"مصروف",$I$8:$I$5007,"&lt;&gt;مرفوض",$K$8:$K$5007,"&lt;&gt;نعم")&amp;" مصروف غير مسوى",IF(L4632="تمت التسوية",IF(P4632=0,"✔ متوازنة وتمت التسوية","✔ تمت التسوية – متبقي "&amp;TEXT(P4632,"#,##0")),IF(P4632&gt;0,"متبقي "&amp;TEXT(P4632,"#,##0"),"✔ متوازنة"))))),IF(R4632=0,"⚠ أضف سطر عهدة أولًا",IF(OR(C4632="",N(G4632)=0),"⚠ أكمل التاريخ والقيمة",IF(S4632="","⚠ التاريخ خارج السنة المالية",IF(H4632="","⚠ اختر بند الموازنة",IF(I4632="مرفوض","✖ مرفوض من المدير",IF(I4632&lt;&gt;"موافق","⏳ بانتظار موافقة المدير",IF(K4632&lt;&gt;"نعم","⚠ غير مسوى مع الحسابات","✔ معتمد ومسوى")))))))))</f>
        <v/>
      </c>
      <c r="R4632">
        <f>N(R4631)+IF(A4632="عهدة",1,0)</f>
        <v/>
      </c>
      <c r="S4632">
        <f>IF(C4632="","",IF(AND(C4632&gt;=DATE(2026,9,1),C4632&lt;=DATE(2027,8,31)),(YEAR(C4632)-2026)*12+MONTH(C4632)-8,""))</f>
        <v/>
      </c>
      <c r="T4632">
        <f>IF(AND(A4632="مصروف",R4632&gt;0,I4632="موافق",S4632&lt;&gt;"",H4632&lt;&gt;""),N(G4632),0)</f>
        <v/>
      </c>
    </row>
    <row r="4633">
      <c r="A4633" s="19" t="n"/>
      <c r="B4633" s="20">
        <f>IF(A4633="","",IF(R4633=0,"⚠ أضف سطر عهدة أولًا","DMT-"&amp;TEXT(R4633,"000")))</f>
        <v/>
      </c>
      <c r="C4633" s="21" t="n"/>
      <c r="D4633" s="20">
        <f>IF(C4633="","",IF(S4633="","خارج السنة المالية",INDEX(القوائم!$D$2:$D$13,S4633)))</f>
        <v/>
      </c>
      <c r="E4633" s="22" t="n"/>
      <c r="F4633" s="23" t="n"/>
      <c r="G4633" s="23" t="n"/>
      <c r="H4633" s="22" t="n"/>
      <c r="I4633" s="19" t="n"/>
      <c r="J4633" s="21" t="n"/>
      <c r="K4633" s="19" t="n"/>
      <c r="L4633" s="19" t="n"/>
      <c r="M4633" s="21" t="n"/>
      <c r="N4633" s="22" t="n"/>
      <c r="O4633" s="24">
        <f>IF(A4633&lt;&gt;"عهدة","",SUMIFS($G$8:$G$5007,$B$8:$B$5007,B4633,$A$8:$A$5007,"مصروف",$I$8:$I$5007,"&lt;&gt;مرفوض"))</f>
        <v/>
      </c>
      <c r="P4633" s="25">
        <f>IF(A4633&lt;&gt;"عهدة","",N(F4633)-O4633)</f>
        <v/>
      </c>
      <c r="Q4633" s="26">
        <f>IF(A4633="","",IF(A4633="عهدة",IF(N(F4633)=0,"⚠ أدخل قيمة العهدة",IF(P4633&lt;0,"⛔ عجز / زيادة مصروفات "&amp;TEXT(-P4633,"#,##0"),IF(COUNTIFS($B$8:$B$5007,B4633,$A$8:$A$5007,"مصروف",$I$8:$I$5007,"&lt;&gt;مرفوض",$K$8:$K$5007,"&lt;&gt;نعم")&gt;0,"⚠ "&amp;COUNTIFS($B$8:$B$5007,B4633,$A$8:$A$5007,"مصروف",$I$8:$I$5007,"&lt;&gt;مرفوض",$K$8:$K$5007,"&lt;&gt;نعم")&amp;" مصروف غير مسوى",IF(L4633="تمت التسوية",IF(P4633=0,"✔ متوازنة وتمت التسوية","✔ تمت التسوية – متبقي "&amp;TEXT(P4633,"#,##0")),IF(P4633&gt;0,"متبقي "&amp;TEXT(P4633,"#,##0"),"✔ متوازنة"))))),IF(R4633=0,"⚠ أضف سطر عهدة أولًا",IF(OR(C4633="",N(G4633)=0),"⚠ أكمل التاريخ والقيمة",IF(S4633="","⚠ التاريخ خارج السنة المالية",IF(H4633="","⚠ اختر بند الموازنة",IF(I4633="مرفوض","✖ مرفوض من المدير",IF(I4633&lt;&gt;"موافق","⏳ بانتظار موافقة المدير",IF(K4633&lt;&gt;"نعم","⚠ غير مسوى مع الحسابات","✔ معتمد ومسوى")))))))))</f>
        <v/>
      </c>
      <c r="R4633">
        <f>N(R4632)+IF(A4633="عهدة",1,0)</f>
        <v/>
      </c>
      <c r="S4633">
        <f>IF(C4633="","",IF(AND(C4633&gt;=DATE(2026,9,1),C4633&lt;=DATE(2027,8,31)),(YEAR(C4633)-2026)*12+MONTH(C4633)-8,""))</f>
        <v/>
      </c>
      <c r="T4633">
        <f>IF(AND(A4633="مصروف",R4633&gt;0,I4633="موافق",S4633&lt;&gt;"",H4633&lt;&gt;""),N(G4633),0)</f>
        <v/>
      </c>
    </row>
    <row r="4634">
      <c r="A4634" s="19" t="n"/>
      <c r="B4634" s="20">
        <f>IF(A4634="","",IF(R4634=0,"⚠ أضف سطر عهدة أولًا","DMT-"&amp;TEXT(R4634,"000")))</f>
        <v/>
      </c>
      <c r="C4634" s="21" t="n"/>
      <c r="D4634" s="20">
        <f>IF(C4634="","",IF(S4634="","خارج السنة المالية",INDEX(القوائم!$D$2:$D$13,S4634)))</f>
        <v/>
      </c>
      <c r="E4634" s="22" t="n"/>
      <c r="F4634" s="23" t="n"/>
      <c r="G4634" s="23" t="n"/>
      <c r="H4634" s="22" t="n"/>
      <c r="I4634" s="19" t="n"/>
      <c r="J4634" s="21" t="n"/>
      <c r="K4634" s="19" t="n"/>
      <c r="L4634" s="19" t="n"/>
      <c r="M4634" s="21" t="n"/>
      <c r="N4634" s="22" t="n"/>
      <c r="O4634" s="24">
        <f>IF(A4634&lt;&gt;"عهدة","",SUMIFS($G$8:$G$5007,$B$8:$B$5007,B4634,$A$8:$A$5007,"مصروف",$I$8:$I$5007,"&lt;&gt;مرفوض"))</f>
        <v/>
      </c>
      <c r="P4634" s="25">
        <f>IF(A4634&lt;&gt;"عهدة","",N(F4634)-O4634)</f>
        <v/>
      </c>
      <c r="Q4634" s="26">
        <f>IF(A4634="","",IF(A4634="عهدة",IF(N(F4634)=0,"⚠ أدخل قيمة العهدة",IF(P4634&lt;0,"⛔ عجز / زيادة مصروفات "&amp;TEXT(-P4634,"#,##0"),IF(COUNTIFS($B$8:$B$5007,B4634,$A$8:$A$5007,"مصروف",$I$8:$I$5007,"&lt;&gt;مرفوض",$K$8:$K$5007,"&lt;&gt;نعم")&gt;0,"⚠ "&amp;COUNTIFS($B$8:$B$5007,B4634,$A$8:$A$5007,"مصروف",$I$8:$I$5007,"&lt;&gt;مرفوض",$K$8:$K$5007,"&lt;&gt;نعم")&amp;" مصروف غير مسوى",IF(L4634="تمت التسوية",IF(P4634=0,"✔ متوازنة وتمت التسوية","✔ تمت التسوية – متبقي "&amp;TEXT(P4634,"#,##0")),IF(P4634&gt;0,"متبقي "&amp;TEXT(P4634,"#,##0"),"✔ متوازنة"))))),IF(R4634=0,"⚠ أضف سطر عهدة أولًا",IF(OR(C4634="",N(G4634)=0),"⚠ أكمل التاريخ والقيمة",IF(S4634="","⚠ التاريخ خارج السنة المالية",IF(H4634="","⚠ اختر بند الموازنة",IF(I4634="مرفوض","✖ مرفوض من المدير",IF(I4634&lt;&gt;"موافق","⏳ بانتظار موافقة المدير",IF(K4634&lt;&gt;"نعم","⚠ غير مسوى مع الحسابات","✔ معتمد ومسوى")))))))))</f>
        <v/>
      </c>
      <c r="R4634">
        <f>N(R4633)+IF(A4634="عهدة",1,0)</f>
        <v/>
      </c>
      <c r="S4634">
        <f>IF(C4634="","",IF(AND(C4634&gt;=DATE(2026,9,1),C4634&lt;=DATE(2027,8,31)),(YEAR(C4634)-2026)*12+MONTH(C4634)-8,""))</f>
        <v/>
      </c>
      <c r="T4634">
        <f>IF(AND(A4634="مصروف",R4634&gt;0,I4634="موافق",S4634&lt;&gt;"",H4634&lt;&gt;""),N(G4634),0)</f>
        <v/>
      </c>
    </row>
    <row r="4635">
      <c r="A4635" s="19" t="n"/>
      <c r="B4635" s="20">
        <f>IF(A4635="","",IF(R4635=0,"⚠ أضف سطر عهدة أولًا","DMT-"&amp;TEXT(R4635,"000")))</f>
        <v/>
      </c>
      <c r="C4635" s="21" t="n"/>
      <c r="D4635" s="20">
        <f>IF(C4635="","",IF(S4635="","خارج السنة المالية",INDEX(القوائم!$D$2:$D$13,S4635)))</f>
        <v/>
      </c>
      <c r="E4635" s="22" t="n"/>
      <c r="F4635" s="23" t="n"/>
      <c r="G4635" s="23" t="n"/>
      <c r="H4635" s="22" t="n"/>
      <c r="I4635" s="19" t="n"/>
      <c r="J4635" s="21" t="n"/>
      <c r="K4635" s="19" t="n"/>
      <c r="L4635" s="19" t="n"/>
      <c r="M4635" s="21" t="n"/>
      <c r="N4635" s="22" t="n"/>
      <c r="O4635" s="24">
        <f>IF(A4635&lt;&gt;"عهدة","",SUMIFS($G$8:$G$5007,$B$8:$B$5007,B4635,$A$8:$A$5007,"مصروف",$I$8:$I$5007,"&lt;&gt;مرفوض"))</f>
        <v/>
      </c>
      <c r="P4635" s="25">
        <f>IF(A4635&lt;&gt;"عهدة","",N(F4635)-O4635)</f>
        <v/>
      </c>
      <c r="Q4635" s="26">
        <f>IF(A4635="","",IF(A4635="عهدة",IF(N(F4635)=0,"⚠ أدخل قيمة العهدة",IF(P4635&lt;0,"⛔ عجز / زيادة مصروفات "&amp;TEXT(-P4635,"#,##0"),IF(COUNTIFS($B$8:$B$5007,B4635,$A$8:$A$5007,"مصروف",$I$8:$I$5007,"&lt;&gt;مرفوض",$K$8:$K$5007,"&lt;&gt;نعم")&gt;0,"⚠ "&amp;COUNTIFS($B$8:$B$5007,B4635,$A$8:$A$5007,"مصروف",$I$8:$I$5007,"&lt;&gt;مرفوض",$K$8:$K$5007,"&lt;&gt;نعم")&amp;" مصروف غير مسوى",IF(L4635="تمت التسوية",IF(P4635=0,"✔ متوازنة وتمت التسوية","✔ تمت التسوية – متبقي "&amp;TEXT(P4635,"#,##0")),IF(P4635&gt;0,"متبقي "&amp;TEXT(P4635,"#,##0"),"✔ متوازنة"))))),IF(R4635=0,"⚠ أضف سطر عهدة أولًا",IF(OR(C4635="",N(G4635)=0),"⚠ أكمل التاريخ والقيمة",IF(S4635="","⚠ التاريخ خارج السنة المالية",IF(H4635="","⚠ اختر بند الموازنة",IF(I4635="مرفوض","✖ مرفوض من المدير",IF(I4635&lt;&gt;"موافق","⏳ بانتظار موافقة المدير",IF(K4635&lt;&gt;"نعم","⚠ غير مسوى مع الحسابات","✔ معتمد ومسوى")))))))))</f>
        <v/>
      </c>
      <c r="R4635">
        <f>N(R4634)+IF(A4635="عهدة",1,0)</f>
        <v/>
      </c>
      <c r="S4635">
        <f>IF(C4635="","",IF(AND(C4635&gt;=DATE(2026,9,1),C4635&lt;=DATE(2027,8,31)),(YEAR(C4635)-2026)*12+MONTH(C4635)-8,""))</f>
        <v/>
      </c>
      <c r="T4635">
        <f>IF(AND(A4635="مصروف",R4635&gt;0,I4635="موافق",S4635&lt;&gt;"",H4635&lt;&gt;""),N(G4635),0)</f>
        <v/>
      </c>
    </row>
    <row r="4636">
      <c r="A4636" s="19" t="n"/>
      <c r="B4636" s="20">
        <f>IF(A4636="","",IF(R4636=0,"⚠ أضف سطر عهدة أولًا","DMT-"&amp;TEXT(R4636,"000")))</f>
        <v/>
      </c>
      <c r="C4636" s="21" t="n"/>
      <c r="D4636" s="20">
        <f>IF(C4636="","",IF(S4636="","خارج السنة المالية",INDEX(القوائم!$D$2:$D$13,S4636)))</f>
        <v/>
      </c>
      <c r="E4636" s="22" t="n"/>
      <c r="F4636" s="23" t="n"/>
      <c r="G4636" s="23" t="n"/>
      <c r="H4636" s="22" t="n"/>
      <c r="I4636" s="19" t="n"/>
      <c r="J4636" s="21" t="n"/>
      <c r="K4636" s="19" t="n"/>
      <c r="L4636" s="19" t="n"/>
      <c r="M4636" s="21" t="n"/>
      <c r="N4636" s="22" t="n"/>
      <c r="O4636" s="24">
        <f>IF(A4636&lt;&gt;"عهدة","",SUMIFS($G$8:$G$5007,$B$8:$B$5007,B4636,$A$8:$A$5007,"مصروف",$I$8:$I$5007,"&lt;&gt;مرفوض"))</f>
        <v/>
      </c>
      <c r="P4636" s="25">
        <f>IF(A4636&lt;&gt;"عهدة","",N(F4636)-O4636)</f>
        <v/>
      </c>
      <c r="Q4636" s="26">
        <f>IF(A4636="","",IF(A4636="عهدة",IF(N(F4636)=0,"⚠ أدخل قيمة العهدة",IF(P4636&lt;0,"⛔ عجز / زيادة مصروفات "&amp;TEXT(-P4636,"#,##0"),IF(COUNTIFS($B$8:$B$5007,B4636,$A$8:$A$5007,"مصروف",$I$8:$I$5007,"&lt;&gt;مرفوض",$K$8:$K$5007,"&lt;&gt;نعم")&gt;0,"⚠ "&amp;COUNTIFS($B$8:$B$5007,B4636,$A$8:$A$5007,"مصروف",$I$8:$I$5007,"&lt;&gt;مرفوض",$K$8:$K$5007,"&lt;&gt;نعم")&amp;" مصروف غير مسوى",IF(L4636="تمت التسوية",IF(P4636=0,"✔ متوازنة وتمت التسوية","✔ تمت التسوية – متبقي "&amp;TEXT(P4636,"#,##0")),IF(P4636&gt;0,"متبقي "&amp;TEXT(P4636,"#,##0"),"✔ متوازنة"))))),IF(R4636=0,"⚠ أضف سطر عهدة أولًا",IF(OR(C4636="",N(G4636)=0),"⚠ أكمل التاريخ والقيمة",IF(S4636="","⚠ التاريخ خارج السنة المالية",IF(H4636="","⚠ اختر بند الموازنة",IF(I4636="مرفوض","✖ مرفوض من المدير",IF(I4636&lt;&gt;"موافق","⏳ بانتظار موافقة المدير",IF(K4636&lt;&gt;"نعم","⚠ غير مسوى مع الحسابات","✔ معتمد ومسوى")))))))))</f>
        <v/>
      </c>
      <c r="R4636">
        <f>N(R4635)+IF(A4636="عهدة",1,0)</f>
        <v/>
      </c>
      <c r="S4636">
        <f>IF(C4636="","",IF(AND(C4636&gt;=DATE(2026,9,1),C4636&lt;=DATE(2027,8,31)),(YEAR(C4636)-2026)*12+MONTH(C4636)-8,""))</f>
        <v/>
      </c>
      <c r="T4636">
        <f>IF(AND(A4636="مصروف",R4636&gt;0,I4636="موافق",S4636&lt;&gt;"",H4636&lt;&gt;""),N(G4636),0)</f>
        <v/>
      </c>
    </row>
    <row r="4637">
      <c r="A4637" s="19" t="n"/>
      <c r="B4637" s="20">
        <f>IF(A4637="","",IF(R4637=0,"⚠ أضف سطر عهدة أولًا","DMT-"&amp;TEXT(R4637,"000")))</f>
        <v/>
      </c>
      <c r="C4637" s="21" t="n"/>
      <c r="D4637" s="20">
        <f>IF(C4637="","",IF(S4637="","خارج السنة المالية",INDEX(القوائم!$D$2:$D$13,S4637)))</f>
        <v/>
      </c>
      <c r="E4637" s="22" t="n"/>
      <c r="F4637" s="23" t="n"/>
      <c r="G4637" s="23" t="n"/>
      <c r="H4637" s="22" t="n"/>
      <c r="I4637" s="19" t="n"/>
      <c r="J4637" s="21" t="n"/>
      <c r="K4637" s="19" t="n"/>
      <c r="L4637" s="19" t="n"/>
      <c r="M4637" s="21" t="n"/>
      <c r="N4637" s="22" t="n"/>
      <c r="O4637" s="24">
        <f>IF(A4637&lt;&gt;"عهدة","",SUMIFS($G$8:$G$5007,$B$8:$B$5007,B4637,$A$8:$A$5007,"مصروف",$I$8:$I$5007,"&lt;&gt;مرفوض"))</f>
        <v/>
      </c>
      <c r="P4637" s="25">
        <f>IF(A4637&lt;&gt;"عهدة","",N(F4637)-O4637)</f>
        <v/>
      </c>
      <c r="Q4637" s="26">
        <f>IF(A4637="","",IF(A4637="عهدة",IF(N(F4637)=0,"⚠ أدخل قيمة العهدة",IF(P4637&lt;0,"⛔ عجز / زيادة مصروفات "&amp;TEXT(-P4637,"#,##0"),IF(COUNTIFS($B$8:$B$5007,B4637,$A$8:$A$5007,"مصروف",$I$8:$I$5007,"&lt;&gt;مرفوض",$K$8:$K$5007,"&lt;&gt;نعم")&gt;0,"⚠ "&amp;COUNTIFS($B$8:$B$5007,B4637,$A$8:$A$5007,"مصروف",$I$8:$I$5007,"&lt;&gt;مرفوض",$K$8:$K$5007,"&lt;&gt;نعم")&amp;" مصروف غير مسوى",IF(L4637="تمت التسوية",IF(P4637=0,"✔ متوازنة وتمت التسوية","✔ تمت التسوية – متبقي "&amp;TEXT(P4637,"#,##0")),IF(P4637&gt;0,"متبقي "&amp;TEXT(P4637,"#,##0"),"✔ متوازنة"))))),IF(R4637=0,"⚠ أضف سطر عهدة أولًا",IF(OR(C4637="",N(G4637)=0),"⚠ أكمل التاريخ والقيمة",IF(S4637="","⚠ التاريخ خارج السنة المالية",IF(H4637="","⚠ اختر بند الموازنة",IF(I4637="مرفوض","✖ مرفوض من المدير",IF(I4637&lt;&gt;"موافق","⏳ بانتظار موافقة المدير",IF(K4637&lt;&gt;"نعم","⚠ غير مسوى مع الحسابات","✔ معتمد ومسوى")))))))))</f>
        <v/>
      </c>
      <c r="R4637">
        <f>N(R4636)+IF(A4637="عهدة",1,0)</f>
        <v/>
      </c>
      <c r="S4637">
        <f>IF(C4637="","",IF(AND(C4637&gt;=DATE(2026,9,1),C4637&lt;=DATE(2027,8,31)),(YEAR(C4637)-2026)*12+MONTH(C4637)-8,""))</f>
        <v/>
      </c>
      <c r="T4637">
        <f>IF(AND(A4637="مصروف",R4637&gt;0,I4637="موافق",S4637&lt;&gt;"",H4637&lt;&gt;""),N(G4637),0)</f>
        <v/>
      </c>
    </row>
    <row r="4638">
      <c r="A4638" s="19" t="n"/>
      <c r="B4638" s="20">
        <f>IF(A4638="","",IF(R4638=0,"⚠ أضف سطر عهدة أولًا","DMT-"&amp;TEXT(R4638,"000")))</f>
        <v/>
      </c>
      <c r="C4638" s="21" t="n"/>
      <c r="D4638" s="20">
        <f>IF(C4638="","",IF(S4638="","خارج السنة المالية",INDEX(القوائم!$D$2:$D$13,S4638)))</f>
        <v/>
      </c>
      <c r="E4638" s="22" t="n"/>
      <c r="F4638" s="23" t="n"/>
      <c r="G4638" s="23" t="n"/>
      <c r="H4638" s="22" t="n"/>
      <c r="I4638" s="19" t="n"/>
      <c r="J4638" s="21" t="n"/>
      <c r="K4638" s="19" t="n"/>
      <c r="L4638" s="19" t="n"/>
      <c r="M4638" s="21" t="n"/>
      <c r="N4638" s="22" t="n"/>
      <c r="O4638" s="24">
        <f>IF(A4638&lt;&gt;"عهدة","",SUMIFS($G$8:$G$5007,$B$8:$B$5007,B4638,$A$8:$A$5007,"مصروف",$I$8:$I$5007,"&lt;&gt;مرفوض"))</f>
        <v/>
      </c>
      <c r="P4638" s="25">
        <f>IF(A4638&lt;&gt;"عهدة","",N(F4638)-O4638)</f>
        <v/>
      </c>
      <c r="Q4638" s="26">
        <f>IF(A4638="","",IF(A4638="عهدة",IF(N(F4638)=0,"⚠ أدخل قيمة العهدة",IF(P4638&lt;0,"⛔ عجز / زيادة مصروفات "&amp;TEXT(-P4638,"#,##0"),IF(COUNTIFS($B$8:$B$5007,B4638,$A$8:$A$5007,"مصروف",$I$8:$I$5007,"&lt;&gt;مرفوض",$K$8:$K$5007,"&lt;&gt;نعم")&gt;0,"⚠ "&amp;COUNTIFS($B$8:$B$5007,B4638,$A$8:$A$5007,"مصروف",$I$8:$I$5007,"&lt;&gt;مرفوض",$K$8:$K$5007,"&lt;&gt;نعم")&amp;" مصروف غير مسوى",IF(L4638="تمت التسوية",IF(P4638=0,"✔ متوازنة وتمت التسوية","✔ تمت التسوية – متبقي "&amp;TEXT(P4638,"#,##0")),IF(P4638&gt;0,"متبقي "&amp;TEXT(P4638,"#,##0"),"✔ متوازنة"))))),IF(R4638=0,"⚠ أضف سطر عهدة أولًا",IF(OR(C4638="",N(G4638)=0),"⚠ أكمل التاريخ والقيمة",IF(S4638="","⚠ التاريخ خارج السنة المالية",IF(H4638="","⚠ اختر بند الموازنة",IF(I4638="مرفوض","✖ مرفوض من المدير",IF(I4638&lt;&gt;"موافق","⏳ بانتظار موافقة المدير",IF(K4638&lt;&gt;"نعم","⚠ غير مسوى مع الحسابات","✔ معتمد ومسوى")))))))))</f>
        <v/>
      </c>
      <c r="R4638">
        <f>N(R4637)+IF(A4638="عهدة",1,0)</f>
        <v/>
      </c>
      <c r="S4638">
        <f>IF(C4638="","",IF(AND(C4638&gt;=DATE(2026,9,1),C4638&lt;=DATE(2027,8,31)),(YEAR(C4638)-2026)*12+MONTH(C4638)-8,""))</f>
        <v/>
      </c>
      <c r="T4638">
        <f>IF(AND(A4638="مصروف",R4638&gt;0,I4638="موافق",S4638&lt;&gt;"",H4638&lt;&gt;""),N(G4638),0)</f>
        <v/>
      </c>
    </row>
    <row r="4639">
      <c r="A4639" s="19" t="n"/>
      <c r="B4639" s="20">
        <f>IF(A4639="","",IF(R4639=0,"⚠ أضف سطر عهدة أولًا","DMT-"&amp;TEXT(R4639,"000")))</f>
        <v/>
      </c>
      <c r="C4639" s="21" t="n"/>
      <c r="D4639" s="20">
        <f>IF(C4639="","",IF(S4639="","خارج السنة المالية",INDEX(القوائم!$D$2:$D$13,S4639)))</f>
        <v/>
      </c>
      <c r="E4639" s="22" t="n"/>
      <c r="F4639" s="23" t="n"/>
      <c r="G4639" s="23" t="n"/>
      <c r="H4639" s="22" t="n"/>
      <c r="I4639" s="19" t="n"/>
      <c r="J4639" s="21" t="n"/>
      <c r="K4639" s="19" t="n"/>
      <c r="L4639" s="19" t="n"/>
      <c r="M4639" s="21" t="n"/>
      <c r="N4639" s="22" t="n"/>
      <c r="O4639" s="24">
        <f>IF(A4639&lt;&gt;"عهدة","",SUMIFS($G$8:$G$5007,$B$8:$B$5007,B4639,$A$8:$A$5007,"مصروف",$I$8:$I$5007,"&lt;&gt;مرفوض"))</f>
        <v/>
      </c>
      <c r="P4639" s="25">
        <f>IF(A4639&lt;&gt;"عهدة","",N(F4639)-O4639)</f>
        <v/>
      </c>
      <c r="Q4639" s="26">
        <f>IF(A4639="","",IF(A4639="عهدة",IF(N(F4639)=0,"⚠ أدخل قيمة العهدة",IF(P4639&lt;0,"⛔ عجز / زيادة مصروفات "&amp;TEXT(-P4639,"#,##0"),IF(COUNTIFS($B$8:$B$5007,B4639,$A$8:$A$5007,"مصروف",$I$8:$I$5007,"&lt;&gt;مرفوض",$K$8:$K$5007,"&lt;&gt;نعم")&gt;0,"⚠ "&amp;COUNTIFS($B$8:$B$5007,B4639,$A$8:$A$5007,"مصروف",$I$8:$I$5007,"&lt;&gt;مرفوض",$K$8:$K$5007,"&lt;&gt;نعم")&amp;" مصروف غير مسوى",IF(L4639="تمت التسوية",IF(P4639=0,"✔ متوازنة وتمت التسوية","✔ تمت التسوية – متبقي "&amp;TEXT(P4639,"#,##0")),IF(P4639&gt;0,"متبقي "&amp;TEXT(P4639,"#,##0"),"✔ متوازنة"))))),IF(R4639=0,"⚠ أضف سطر عهدة أولًا",IF(OR(C4639="",N(G4639)=0),"⚠ أكمل التاريخ والقيمة",IF(S4639="","⚠ التاريخ خارج السنة المالية",IF(H4639="","⚠ اختر بند الموازنة",IF(I4639="مرفوض","✖ مرفوض من المدير",IF(I4639&lt;&gt;"موافق","⏳ بانتظار موافقة المدير",IF(K4639&lt;&gt;"نعم","⚠ غير مسوى مع الحسابات","✔ معتمد ومسوى")))))))))</f>
        <v/>
      </c>
      <c r="R4639">
        <f>N(R4638)+IF(A4639="عهدة",1,0)</f>
        <v/>
      </c>
      <c r="S4639">
        <f>IF(C4639="","",IF(AND(C4639&gt;=DATE(2026,9,1),C4639&lt;=DATE(2027,8,31)),(YEAR(C4639)-2026)*12+MONTH(C4639)-8,""))</f>
        <v/>
      </c>
      <c r="T4639">
        <f>IF(AND(A4639="مصروف",R4639&gt;0,I4639="موافق",S4639&lt;&gt;"",H4639&lt;&gt;""),N(G4639),0)</f>
        <v/>
      </c>
    </row>
    <row r="4640">
      <c r="A4640" s="19" t="n"/>
      <c r="B4640" s="20">
        <f>IF(A4640="","",IF(R4640=0,"⚠ أضف سطر عهدة أولًا","DMT-"&amp;TEXT(R4640,"000")))</f>
        <v/>
      </c>
      <c r="C4640" s="21" t="n"/>
      <c r="D4640" s="20">
        <f>IF(C4640="","",IF(S4640="","خارج السنة المالية",INDEX(القوائم!$D$2:$D$13,S4640)))</f>
        <v/>
      </c>
      <c r="E4640" s="22" t="n"/>
      <c r="F4640" s="23" t="n"/>
      <c r="G4640" s="23" t="n"/>
      <c r="H4640" s="22" t="n"/>
      <c r="I4640" s="19" t="n"/>
      <c r="J4640" s="21" t="n"/>
      <c r="K4640" s="19" t="n"/>
      <c r="L4640" s="19" t="n"/>
      <c r="M4640" s="21" t="n"/>
      <c r="N4640" s="22" t="n"/>
      <c r="O4640" s="24">
        <f>IF(A4640&lt;&gt;"عهدة","",SUMIFS($G$8:$G$5007,$B$8:$B$5007,B4640,$A$8:$A$5007,"مصروف",$I$8:$I$5007,"&lt;&gt;مرفوض"))</f>
        <v/>
      </c>
      <c r="P4640" s="25">
        <f>IF(A4640&lt;&gt;"عهدة","",N(F4640)-O4640)</f>
        <v/>
      </c>
      <c r="Q4640" s="26">
        <f>IF(A4640="","",IF(A4640="عهدة",IF(N(F4640)=0,"⚠ أدخل قيمة العهدة",IF(P4640&lt;0,"⛔ عجز / زيادة مصروفات "&amp;TEXT(-P4640,"#,##0"),IF(COUNTIFS($B$8:$B$5007,B4640,$A$8:$A$5007,"مصروف",$I$8:$I$5007,"&lt;&gt;مرفوض",$K$8:$K$5007,"&lt;&gt;نعم")&gt;0,"⚠ "&amp;COUNTIFS($B$8:$B$5007,B4640,$A$8:$A$5007,"مصروف",$I$8:$I$5007,"&lt;&gt;مرفوض",$K$8:$K$5007,"&lt;&gt;نعم")&amp;" مصروف غير مسوى",IF(L4640="تمت التسوية",IF(P4640=0,"✔ متوازنة وتمت التسوية","✔ تمت التسوية – متبقي "&amp;TEXT(P4640,"#,##0")),IF(P4640&gt;0,"متبقي "&amp;TEXT(P4640,"#,##0"),"✔ متوازنة"))))),IF(R4640=0,"⚠ أضف سطر عهدة أولًا",IF(OR(C4640="",N(G4640)=0),"⚠ أكمل التاريخ والقيمة",IF(S4640="","⚠ التاريخ خارج السنة المالية",IF(H4640="","⚠ اختر بند الموازنة",IF(I4640="مرفوض","✖ مرفوض من المدير",IF(I4640&lt;&gt;"موافق","⏳ بانتظار موافقة المدير",IF(K4640&lt;&gt;"نعم","⚠ غير مسوى مع الحسابات","✔ معتمد ومسوى")))))))))</f>
        <v/>
      </c>
      <c r="R4640">
        <f>N(R4639)+IF(A4640="عهدة",1,0)</f>
        <v/>
      </c>
      <c r="S4640">
        <f>IF(C4640="","",IF(AND(C4640&gt;=DATE(2026,9,1),C4640&lt;=DATE(2027,8,31)),(YEAR(C4640)-2026)*12+MONTH(C4640)-8,""))</f>
        <v/>
      </c>
      <c r="T4640">
        <f>IF(AND(A4640="مصروف",R4640&gt;0,I4640="موافق",S4640&lt;&gt;"",H4640&lt;&gt;""),N(G4640),0)</f>
        <v/>
      </c>
    </row>
    <row r="4641">
      <c r="A4641" s="19" t="n"/>
      <c r="B4641" s="20">
        <f>IF(A4641="","",IF(R4641=0,"⚠ أضف سطر عهدة أولًا","DMT-"&amp;TEXT(R4641,"000")))</f>
        <v/>
      </c>
      <c r="C4641" s="21" t="n"/>
      <c r="D4641" s="20">
        <f>IF(C4641="","",IF(S4641="","خارج السنة المالية",INDEX(القوائم!$D$2:$D$13,S4641)))</f>
        <v/>
      </c>
      <c r="E4641" s="22" t="n"/>
      <c r="F4641" s="23" t="n"/>
      <c r="G4641" s="23" t="n"/>
      <c r="H4641" s="22" t="n"/>
      <c r="I4641" s="19" t="n"/>
      <c r="J4641" s="21" t="n"/>
      <c r="K4641" s="19" t="n"/>
      <c r="L4641" s="19" t="n"/>
      <c r="M4641" s="21" t="n"/>
      <c r="N4641" s="22" t="n"/>
      <c r="O4641" s="24">
        <f>IF(A4641&lt;&gt;"عهدة","",SUMIFS($G$8:$G$5007,$B$8:$B$5007,B4641,$A$8:$A$5007,"مصروف",$I$8:$I$5007,"&lt;&gt;مرفوض"))</f>
        <v/>
      </c>
      <c r="P4641" s="25">
        <f>IF(A4641&lt;&gt;"عهدة","",N(F4641)-O4641)</f>
        <v/>
      </c>
      <c r="Q4641" s="26">
        <f>IF(A4641="","",IF(A4641="عهدة",IF(N(F4641)=0,"⚠ أدخل قيمة العهدة",IF(P4641&lt;0,"⛔ عجز / زيادة مصروفات "&amp;TEXT(-P4641,"#,##0"),IF(COUNTIFS($B$8:$B$5007,B4641,$A$8:$A$5007,"مصروف",$I$8:$I$5007,"&lt;&gt;مرفوض",$K$8:$K$5007,"&lt;&gt;نعم")&gt;0,"⚠ "&amp;COUNTIFS($B$8:$B$5007,B4641,$A$8:$A$5007,"مصروف",$I$8:$I$5007,"&lt;&gt;مرفوض",$K$8:$K$5007,"&lt;&gt;نعم")&amp;" مصروف غير مسوى",IF(L4641="تمت التسوية",IF(P4641=0,"✔ متوازنة وتمت التسوية","✔ تمت التسوية – متبقي "&amp;TEXT(P4641,"#,##0")),IF(P4641&gt;0,"متبقي "&amp;TEXT(P4641,"#,##0"),"✔ متوازنة"))))),IF(R4641=0,"⚠ أضف سطر عهدة أولًا",IF(OR(C4641="",N(G4641)=0),"⚠ أكمل التاريخ والقيمة",IF(S4641="","⚠ التاريخ خارج السنة المالية",IF(H4641="","⚠ اختر بند الموازنة",IF(I4641="مرفوض","✖ مرفوض من المدير",IF(I4641&lt;&gt;"موافق","⏳ بانتظار موافقة المدير",IF(K4641&lt;&gt;"نعم","⚠ غير مسوى مع الحسابات","✔ معتمد ومسوى")))))))))</f>
        <v/>
      </c>
      <c r="R4641">
        <f>N(R4640)+IF(A4641="عهدة",1,0)</f>
        <v/>
      </c>
      <c r="S4641">
        <f>IF(C4641="","",IF(AND(C4641&gt;=DATE(2026,9,1),C4641&lt;=DATE(2027,8,31)),(YEAR(C4641)-2026)*12+MONTH(C4641)-8,""))</f>
        <v/>
      </c>
      <c r="T4641">
        <f>IF(AND(A4641="مصروف",R4641&gt;0,I4641="موافق",S4641&lt;&gt;"",H4641&lt;&gt;""),N(G4641),0)</f>
        <v/>
      </c>
    </row>
    <row r="4642">
      <c r="A4642" s="19" t="n"/>
      <c r="B4642" s="20">
        <f>IF(A4642="","",IF(R4642=0,"⚠ أضف سطر عهدة أولًا","DMT-"&amp;TEXT(R4642,"000")))</f>
        <v/>
      </c>
      <c r="C4642" s="21" t="n"/>
      <c r="D4642" s="20">
        <f>IF(C4642="","",IF(S4642="","خارج السنة المالية",INDEX(القوائم!$D$2:$D$13,S4642)))</f>
        <v/>
      </c>
      <c r="E4642" s="22" t="n"/>
      <c r="F4642" s="23" t="n"/>
      <c r="G4642" s="23" t="n"/>
      <c r="H4642" s="22" t="n"/>
      <c r="I4642" s="19" t="n"/>
      <c r="J4642" s="21" t="n"/>
      <c r="K4642" s="19" t="n"/>
      <c r="L4642" s="19" t="n"/>
      <c r="M4642" s="21" t="n"/>
      <c r="N4642" s="22" t="n"/>
      <c r="O4642" s="24">
        <f>IF(A4642&lt;&gt;"عهدة","",SUMIFS($G$8:$G$5007,$B$8:$B$5007,B4642,$A$8:$A$5007,"مصروف",$I$8:$I$5007,"&lt;&gt;مرفوض"))</f>
        <v/>
      </c>
      <c r="P4642" s="25">
        <f>IF(A4642&lt;&gt;"عهدة","",N(F4642)-O4642)</f>
        <v/>
      </c>
      <c r="Q4642" s="26">
        <f>IF(A4642="","",IF(A4642="عهدة",IF(N(F4642)=0,"⚠ أدخل قيمة العهدة",IF(P4642&lt;0,"⛔ عجز / زيادة مصروفات "&amp;TEXT(-P4642,"#,##0"),IF(COUNTIFS($B$8:$B$5007,B4642,$A$8:$A$5007,"مصروف",$I$8:$I$5007,"&lt;&gt;مرفوض",$K$8:$K$5007,"&lt;&gt;نعم")&gt;0,"⚠ "&amp;COUNTIFS($B$8:$B$5007,B4642,$A$8:$A$5007,"مصروف",$I$8:$I$5007,"&lt;&gt;مرفوض",$K$8:$K$5007,"&lt;&gt;نعم")&amp;" مصروف غير مسوى",IF(L4642="تمت التسوية",IF(P4642=0,"✔ متوازنة وتمت التسوية","✔ تمت التسوية – متبقي "&amp;TEXT(P4642,"#,##0")),IF(P4642&gt;0,"متبقي "&amp;TEXT(P4642,"#,##0"),"✔ متوازنة"))))),IF(R4642=0,"⚠ أضف سطر عهدة أولًا",IF(OR(C4642="",N(G4642)=0),"⚠ أكمل التاريخ والقيمة",IF(S4642="","⚠ التاريخ خارج السنة المالية",IF(H4642="","⚠ اختر بند الموازنة",IF(I4642="مرفوض","✖ مرفوض من المدير",IF(I4642&lt;&gt;"موافق","⏳ بانتظار موافقة المدير",IF(K4642&lt;&gt;"نعم","⚠ غير مسوى مع الحسابات","✔ معتمد ومسوى")))))))))</f>
        <v/>
      </c>
      <c r="R4642">
        <f>N(R4641)+IF(A4642="عهدة",1,0)</f>
        <v/>
      </c>
      <c r="S4642">
        <f>IF(C4642="","",IF(AND(C4642&gt;=DATE(2026,9,1),C4642&lt;=DATE(2027,8,31)),(YEAR(C4642)-2026)*12+MONTH(C4642)-8,""))</f>
        <v/>
      </c>
      <c r="T4642">
        <f>IF(AND(A4642="مصروف",R4642&gt;0,I4642="موافق",S4642&lt;&gt;"",H4642&lt;&gt;""),N(G4642),0)</f>
        <v/>
      </c>
    </row>
    <row r="4643">
      <c r="A4643" s="19" t="n"/>
      <c r="B4643" s="20">
        <f>IF(A4643="","",IF(R4643=0,"⚠ أضف سطر عهدة أولًا","DMT-"&amp;TEXT(R4643,"000")))</f>
        <v/>
      </c>
      <c r="C4643" s="21" t="n"/>
      <c r="D4643" s="20">
        <f>IF(C4643="","",IF(S4643="","خارج السنة المالية",INDEX(القوائم!$D$2:$D$13,S4643)))</f>
        <v/>
      </c>
      <c r="E4643" s="22" t="n"/>
      <c r="F4643" s="23" t="n"/>
      <c r="G4643" s="23" t="n"/>
      <c r="H4643" s="22" t="n"/>
      <c r="I4643" s="19" t="n"/>
      <c r="J4643" s="21" t="n"/>
      <c r="K4643" s="19" t="n"/>
      <c r="L4643" s="19" t="n"/>
      <c r="M4643" s="21" t="n"/>
      <c r="N4643" s="22" t="n"/>
      <c r="O4643" s="24">
        <f>IF(A4643&lt;&gt;"عهدة","",SUMIFS($G$8:$G$5007,$B$8:$B$5007,B4643,$A$8:$A$5007,"مصروف",$I$8:$I$5007,"&lt;&gt;مرفوض"))</f>
        <v/>
      </c>
      <c r="P4643" s="25">
        <f>IF(A4643&lt;&gt;"عهدة","",N(F4643)-O4643)</f>
        <v/>
      </c>
      <c r="Q4643" s="26">
        <f>IF(A4643="","",IF(A4643="عهدة",IF(N(F4643)=0,"⚠ أدخل قيمة العهدة",IF(P4643&lt;0,"⛔ عجز / زيادة مصروفات "&amp;TEXT(-P4643,"#,##0"),IF(COUNTIFS($B$8:$B$5007,B4643,$A$8:$A$5007,"مصروف",$I$8:$I$5007,"&lt;&gt;مرفوض",$K$8:$K$5007,"&lt;&gt;نعم")&gt;0,"⚠ "&amp;COUNTIFS($B$8:$B$5007,B4643,$A$8:$A$5007,"مصروف",$I$8:$I$5007,"&lt;&gt;مرفوض",$K$8:$K$5007,"&lt;&gt;نعم")&amp;" مصروف غير مسوى",IF(L4643="تمت التسوية",IF(P4643=0,"✔ متوازنة وتمت التسوية","✔ تمت التسوية – متبقي "&amp;TEXT(P4643,"#,##0")),IF(P4643&gt;0,"متبقي "&amp;TEXT(P4643,"#,##0"),"✔ متوازنة"))))),IF(R4643=0,"⚠ أضف سطر عهدة أولًا",IF(OR(C4643="",N(G4643)=0),"⚠ أكمل التاريخ والقيمة",IF(S4643="","⚠ التاريخ خارج السنة المالية",IF(H4643="","⚠ اختر بند الموازنة",IF(I4643="مرفوض","✖ مرفوض من المدير",IF(I4643&lt;&gt;"موافق","⏳ بانتظار موافقة المدير",IF(K4643&lt;&gt;"نعم","⚠ غير مسوى مع الحسابات","✔ معتمد ومسوى")))))))))</f>
        <v/>
      </c>
      <c r="R4643">
        <f>N(R4642)+IF(A4643="عهدة",1,0)</f>
        <v/>
      </c>
      <c r="S4643">
        <f>IF(C4643="","",IF(AND(C4643&gt;=DATE(2026,9,1),C4643&lt;=DATE(2027,8,31)),(YEAR(C4643)-2026)*12+MONTH(C4643)-8,""))</f>
        <v/>
      </c>
      <c r="T4643">
        <f>IF(AND(A4643="مصروف",R4643&gt;0,I4643="موافق",S4643&lt;&gt;"",H4643&lt;&gt;""),N(G4643),0)</f>
        <v/>
      </c>
    </row>
    <row r="4644">
      <c r="A4644" s="19" t="n"/>
      <c r="B4644" s="20">
        <f>IF(A4644="","",IF(R4644=0,"⚠ أضف سطر عهدة أولًا","DMT-"&amp;TEXT(R4644,"000")))</f>
        <v/>
      </c>
      <c r="C4644" s="21" t="n"/>
      <c r="D4644" s="20">
        <f>IF(C4644="","",IF(S4644="","خارج السنة المالية",INDEX(القوائم!$D$2:$D$13,S4644)))</f>
        <v/>
      </c>
      <c r="E4644" s="22" t="n"/>
      <c r="F4644" s="23" t="n"/>
      <c r="G4644" s="23" t="n"/>
      <c r="H4644" s="22" t="n"/>
      <c r="I4644" s="19" t="n"/>
      <c r="J4644" s="21" t="n"/>
      <c r="K4644" s="19" t="n"/>
      <c r="L4644" s="19" t="n"/>
      <c r="M4644" s="21" t="n"/>
      <c r="N4644" s="22" t="n"/>
      <c r="O4644" s="24">
        <f>IF(A4644&lt;&gt;"عهدة","",SUMIFS($G$8:$G$5007,$B$8:$B$5007,B4644,$A$8:$A$5007,"مصروف",$I$8:$I$5007,"&lt;&gt;مرفوض"))</f>
        <v/>
      </c>
      <c r="P4644" s="25">
        <f>IF(A4644&lt;&gt;"عهدة","",N(F4644)-O4644)</f>
        <v/>
      </c>
      <c r="Q4644" s="26">
        <f>IF(A4644="","",IF(A4644="عهدة",IF(N(F4644)=0,"⚠ أدخل قيمة العهدة",IF(P4644&lt;0,"⛔ عجز / زيادة مصروفات "&amp;TEXT(-P4644,"#,##0"),IF(COUNTIFS($B$8:$B$5007,B4644,$A$8:$A$5007,"مصروف",$I$8:$I$5007,"&lt;&gt;مرفوض",$K$8:$K$5007,"&lt;&gt;نعم")&gt;0,"⚠ "&amp;COUNTIFS($B$8:$B$5007,B4644,$A$8:$A$5007,"مصروف",$I$8:$I$5007,"&lt;&gt;مرفوض",$K$8:$K$5007,"&lt;&gt;نعم")&amp;" مصروف غير مسوى",IF(L4644="تمت التسوية",IF(P4644=0,"✔ متوازنة وتمت التسوية","✔ تمت التسوية – متبقي "&amp;TEXT(P4644,"#,##0")),IF(P4644&gt;0,"متبقي "&amp;TEXT(P4644,"#,##0"),"✔ متوازنة"))))),IF(R4644=0,"⚠ أضف سطر عهدة أولًا",IF(OR(C4644="",N(G4644)=0),"⚠ أكمل التاريخ والقيمة",IF(S4644="","⚠ التاريخ خارج السنة المالية",IF(H4644="","⚠ اختر بند الموازنة",IF(I4644="مرفوض","✖ مرفوض من المدير",IF(I4644&lt;&gt;"موافق","⏳ بانتظار موافقة المدير",IF(K4644&lt;&gt;"نعم","⚠ غير مسوى مع الحسابات","✔ معتمد ومسوى")))))))))</f>
        <v/>
      </c>
      <c r="R4644">
        <f>N(R4643)+IF(A4644="عهدة",1,0)</f>
        <v/>
      </c>
      <c r="S4644">
        <f>IF(C4644="","",IF(AND(C4644&gt;=DATE(2026,9,1),C4644&lt;=DATE(2027,8,31)),(YEAR(C4644)-2026)*12+MONTH(C4644)-8,""))</f>
        <v/>
      </c>
      <c r="T4644">
        <f>IF(AND(A4644="مصروف",R4644&gt;0,I4644="موافق",S4644&lt;&gt;"",H4644&lt;&gt;""),N(G4644),0)</f>
        <v/>
      </c>
    </row>
    <row r="4645">
      <c r="A4645" s="19" t="n"/>
      <c r="B4645" s="20">
        <f>IF(A4645="","",IF(R4645=0,"⚠ أضف سطر عهدة أولًا","DMT-"&amp;TEXT(R4645,"000")))</f>
        <v/>
      </c>
      <c r="C4645" s="21" t="n"/>
      <c r="D4645" s="20">
        <f>IF(C4645="","",IF(S4645="","خارج السنة المالية",INDEX(القوائم!$D$2:$D$13,S4645)))</f>
        <v/>
      </c>
      <c r="E4645" s="22" t="n"/>
      <c r="F4645" s="23" t="n"/>
      <c r="G4645" s="23" t="n"/>
      <c r="H4645" s="22" t="n"/>
      <c r="I4645" s="19" t="n"/>
      <c r="J4645" s="21" t="n"/>
      <c r="K4645" s="19" t="n"/>
      <c r="L4645" s="19" t="n"/>
      <c r="M4645" s="21" t="n"/>
      <c r="N4645" s="22" t="n"/>
      <c r="O4645" s="24">
        <f>IF(A4645&lt;&gt;"عهدة","",SUMIFS($G$8:$G$5007,$B$8:$B$5007,B4645,$A$8:$A$5007,"مصروف",$I$8:$I$5007,"&lt;&gt;مرفوض"))</f>
        <v/>
      </c>
      <c r="P4645" s="25">
        <f>IF(A4645&lt;&gt;"عهدة","",N(F4645)-O4645)</f>
        <v/>
      </c>
      <c r="Q4645" s="26">
        <f>IF(A4645="","",IF(A4645="عهدة",IF(N(F4645)=0,"⚠ أدخل قيمة العهدة",IF(P4645&lt;0,"⛔ عجز / زيادة مصروفات "&amp;TEXT(-P4645,"#,##0"),IF(COUNTIFS($B$8:$B$5007,B4645,$A$8:$A$5007,"مصروف",$I$8:$I$5007,"&lt;&gt;مرفوض",$K$8:$K$5007,"&lt;&gt;نعم")&gt;0,"⚠ "&amp;COUNTIFS($B$8:$B$5007,B4645,$A$8:$A$5007,"مصروف",$I$8:$I$5007,"&lt;&gt;مرفوض",$K$8:$K$5007,"&lt;&gt;نعم")&amp;" مصروف غير مسوى",IF(L4645="تمت التسوية",IF(P4645=0,"✔ متوازنة وتمت التسوية","✔ تمت التسوية – متبقي "&amp;TEXT(P4645,"#,##0")),IF(P4645&gt;0,"متبقي "&amp;TEXT(P4645,"#,##0"),"✔ متوازنة"))))),IF(R4645=0,"⚠ أضف سطر عهدة أولًا",IF(OR(C4645="",N(G4645)=0),"⚠ أكمل التاريخ والقيمة",IF(S4645="","⚠ التاريخ خارج السنة المالية",IF(H4645="","⚠ اختر بند الموازنة",IF(I4645="مرفوض","✖ مرفوض من المدير",IF(I4645&lt;&gt;"موافق","⏳ بانتظار موافقة المدير",IF(K4645&lt;&gt;"نعم","⚠ غير مسوى مع الحسابات","✔ معتمد ومسوى")))))))))</f>
        <v/>
      </c>
      <c r="R4645">
        <f>N(R4644)+IF(A4645="عهدة",1,0)</f>
        <v/>
      </c>
      <c r="S4645">
        <f>IF(C4645="","",IF(AND(C4645&gt;=DATE(2026,9,1),C4645&lt;=DATE(2027,8,31)),(YEAR(C4645)-2026)*12+MONTH(C4645)-8,""))</f>
        <v/>
      </c>
      <c r="T4645">
        <f>IF(AND(A4645="مصروف",R4645&gt;0,I4645="موافق",S4645&lt;&gt;"",H4645&lt;&gt;""),N(G4645),0)</f>
        <v/>
      </c>
    </row>
    <row r="4646">
      <c r="A4646" s="19" t="n"/>
      <c r="B4646" s="20">
        <f>IF(A4646="","",IF(R4646=0,"⚠ أضف سطر عهدة أولًا","DMT-"&amp;TEXT(R4646,"000")))</f>
        <v/>
      </c>
      <c r="C4646" s="21" t="n"/>
      <c r="D4646" s="20">
        <f>IF(C4646="","",IF(S4646="","خارج السنة المالية",INDEX(القوائم!$D$2:$D$13,S4646)))</f>
        <v/>
      </c>
      <c r="E4646" s="22" t="n"/>
      <c r="F4646" s="23" t="n"/>
      <c r="G4646" s="23" t="n"/>
      <c r="H4646" s="22" t="n"/>
      <c r="I4646" s="19" t="n"/>
      <c r="J4646" s="21" t="n"/>
      <c r="K4646" s="19" t="n"/>
      <c r="L4646" s="19" t="n"/>
      <c r="M4646" s="21" t="n"/>
      <c r="N4646" s="22" t="n"/>
      <c r="O4646" s="24">
        <f>IF(A4646&lt;&gt;"عهدة","",SUMIFS($G$8:$G$5007,$B$8:$B$5007,B4646,$A$8:$A$5007,"مصروف",$I$8:$I$5007,"&lt;&gt;مرفوض"))</f>
        <v/>
      </c>
      <c r="P4646" s="25">
        <f>IF(A4646&lt;&gt;"عهدة","",N(F4646)-O4646)</f>
        <v/>
      </c>
      <c r="Q4646" s="26">
        <f>IF(A4646="","",IF(A4646="عهدة",IF(N(F4646)=0,"⚠ أدخل قيمة العهدة",IF(P4646&lt;0,"⛔ عجز / زيادة مصروفات "&amp;TEXT(-P4646,"#,##0"),IF(COUNTIFS($B$8:$B$5007,B4646,$A$8:$A$5007,"مصروف",$I$8:$I$5007,"&lt;&gt;مرفوض",$K$8:$K$5007,"&lt;&gt;نعم")&gt;0,"⚠ "&amp;COUNTIFS($B$8:$B$5007,B4646,$A$8:$A$5007,"مصروف",$I$8:$I$5007,"&lt;&gt;مرفوض",$K$8:$K$5007,"&lt;&gt;نعم")&amp;" مصروف غير مسوى",IF(L4646="تمت التسوية",IF(P4646=0,"✔ متوازنة وتمت التسوية","✔ تمت التسوية – متبقي "&amp;TEXT(P4646,"#,##0")),IF(P4646&gt;0,"متبقي "&amp;TEXT(P4646,"#,##0"),"✔ متوازنة"))))),IF(R4646=0,"⚠ أضف سطر عهدة أولًا",IF(OR(C4646="",N(G4646)=0),"⚠ أكمل التاريخ والقيمة",IF(S4646="","⚠ التاريخ خارج السنة المالية",IF(H4646="","⚠ اختر بند الموازنة",IF(I4646="مرفوض","✖ مرفوض من المدير",IF(I4646&lt;&gt;"موافق","⏳ بانتظار موافقة المدير",IF(K4646&lt;&gt;"نعم","⚠ غير مسوى مع الحسابات","✔ معتمد ومسوى")))))))))</f>
        <v/>
      </c>
      <c r="R4646">
        <f>N(R4645)+IF(A4646="عهدة",1,0)</f>
        <v/>
      </c>
      <c r="S4646">
        <f>IF(C4646="","",IF(AND(C4646&gt;=DATE(2026,9,1),C4646&lt;=DATE(2027,8,31)),(YEAR(C4646)-2026)*12+MONTH(C4646)-8,""))</f>
        <v/>
      </c>
      <c r="T4646">
        <f>IF(AND(A4646="مصروف",R4646&gt;0,I4646="موافق",S4646&lt;&gt;"",H4646&lt;&gt;""),N(G4646),0)</f>
        <v/>
      </c>
    </row>
    <row r="4647">
      <c r="A4647" s="19" t="n"/>
      <c r="B4647" s="20">
        <f>IF(A4647="","",IF(R4647=0,"⚠ أضف سطر عهدة أولًا","DMT-"&amp;TEXT(R4647,"000")))</f>
        <v/>
      </c>
      <c r="C4647" s="21" t="n"/>
      <c r="D4647" s="20">
        <f>IF(C4647="","",IF(S4647="","خارج السنة المالية",INDEX(القوائم!$D$2:$D$13,S4647)))</f>
        <v/>
      </c>
      <c r="E4647" s="22" t="n"/>
      <c r="F4647" s="23" t="n"/>
      <c r="G4647" s="23" t="n"/>
      <c r="H4647" s="22" t="n"/>
      <c r="I4647" s="19" t="n"/>
      <c r="J4647" s="21" t="n"/>
      <c r="K4647" s="19" t="n"/>
      <c r="L4647" s="19" t="n"/>
      <c r="M4647" s="21" t="n"/>
      <c r="N4647" s="22" t="n"/>
      <c r="O4647" s="24">
        <f>IF(A4647&lt;&gt;"عهدة","",SUMIFS($G$8:$G$5007,$B$8:$B$5007,B4647,$A$8:$A$5007,"مصروف",$I$8:$I$5007,"&lt;&gt;مرفوض"))</f>
        <v/>
      </c>
      <c r="P4647" s="25">
        <f>IF(A4647&lt;&gt;"عهدة","",N(F4647)-O4647)</f>
        <v/>
      </c>
      <c r="Q4647" s="26">
        <f>IF(A4647="","",IF(A4647="عهدة",IF(N(F4647)=0,"⚠ أدخل قيمة العهدة",IF(P4647&lt;0,"⛔ عجز / زيادة مصروفات "&amp;TEXT(-P4647,"#,##0"),IF(COUNTIFS($B$8:$B$5007,B4647,$A$8:$A$5007,"مصروف",$I$8:$I$5007,"&lt;&gt;مرفوض",$K$8:$K$5007,"&lt;&gt;نعم")&gt;0,"⚠ "&amp;COUNTIFS($B$8:$B$5007,B4647,$A$8:$A$5007,"مصروف",$I$8:$I$5007,"&lt;&gt;مرفوض",$K$8:$K$5007,"&lt;&gt;نعم")&amp;" مصروف غير مسوى",IF(L4647="تمت التسوية",IF(P4647=0,"✔ متوازنة وتمت التسوية","✔ تمت التسوية – متبقي "&amp;TEXT(P4647,"#,##0")),IF(P4647&gt;0,"متبقي "&amp;TEXT(P4647,"#,##0"),"✔ متوازنة"))))),IF(R4647=0,"⚠ أضف سطر عهدة أولًا",IF(OR(C4647="",N(G4647)=0),"⚠ أكمل التاريخ والقيمة",IF(S4647="","⚠ التاريخ خارج السنة المالية",IF(H4647="","⚠ اختر بند الموازنة",IF(I4647="مرفوض","✖ مرفوض من المدير",IF(I4647&lt;&gt;"موافق","⏳ بانتظار موافقة المدير",IF(K4647&lt;&gt;"نعم","⚠ غير مسوى مع الحسابات","✔ معتمد ومسوى")))))))))</f>
        <v/>
      </c>
      <c r="R4647">
        <f>N(R4646)+IF(A4647="عهدة",1,0)</f>
        <v/>
      </c>
      <c r="S4647">
        <f>IF(C4647="","",IF(AND(C4647&gt;=DATE(2026,9,1),C4647&lt;=DATE(2027,8,31)),(YEAR(C4647)-2026)*12+MONTH(C4647)-8,""))</f>
        <v/>
      </c>
      <c r="T4647">
        <f>IF(AND(A4647="مصروف",R4647&gt;0,I4647="موافق",S4647&lt;&gt;"",H4647&lt;&gt;""),N(G4647),0)</f>
        <v/>
      </c>
    </row>
    <row r="4648">
      <c r="A4648" s="19" t="n"/>
      <c r="B4648" s="20">
        <f>IF(A4648="","",IF(R4648=0,"⚠ أضف سطر عهدة أولًا","DMT-"&amp;TEXT(R4648,"000")))</f>
        <v/>
      </c>
      <c r="C4648" s="21" t="n"/>
      <c r="D4648" s="20">
        <f>IF(C4648="","",IF(S4648="","خارج السنة المالية",INDEX(القوائم!$D$2:$D$13,S4648)))</f>
        <v/>
      </c>
      <c r="E4648" s="22" t="n"/>
      <c r="F4648" s="23" t="n"/>
      <c r="G4648" s="23" t="n"/>
      <c r="H4648" s="22" t="n"/>
      <c r="I4648" s="19" t="n"/>
      <c r="J4648" s="21" t="n"/>
      <c r="K4648" s="19" t="n"/>
      <c r="L4648" s="19" t="n"/>
      <c r="M4648" s="21" t="n"/>
      <c r="N4648" s="22" t="n"/>
      <c r="O4648" s="24">
        <f>IF(A4648&lt;&gt;"عهدة","",SUMIFS($G$8:$G$5007,$B$8:$B$5007,B4648,$A$8:$A$5007,"مصروف",$I$8:$I$5007,"&lt;&gt;مرفوض"))</f>
        <v/>
      </c>
      <c r="P4648" s="25">
        <f>IF(A4648&lt;&gt;"عهدة","",N(F4648)-O4648)</f>
        <v/>
      </c>
      <c r="Q4648" s="26">
        <f>IF(A4648="","",IF(A4648="عهدة",IF(N(F4648)=0,"⚠ أدخل قيمة العهدة",IF(P4648&lt;0,"⛔ عجز / زيادة مصروفات "&amp;TEXT(-P4648,"#,##0"),IF(COUNTIFS($B$8:$B$5007,B4648,$A$8:$A$5007,"مصروف",$I$8:$I$5007,"&lt;&gt;مرفوض",$K$8:$K$5007,"&lt;&gt;نعم")&gt;0,"⚠ "&amp;COUNTIFS($B$8:$B$5007,B4648,$A$8:$A$5007,"مصروف",$I$8:$I$5007,"&lt;&gt;مرفوض",$K$8:$K$5007,"&lt;&gt;نعم")&amp;" مصروف غير مسوى",IF(L4648="تمت التسوية",IF(P4648=0,"✔ متوازنة وتمت التسوية","✔ تمت التسوية – متبقي "&amp;TEXT(P4648,"#,##0")),IF(P4648&gt;0,"متبقي "&amp;TEXT(P4648,"#,##0"),"✔ متوازنة"))))),IF(R4648=0,"⚠ أضف سطر عهدة أولًا",IF(OR(C4648="",N(G4648)=0),"⚠ أكمل التاريخ والقيمة",IF(S4648="","⚠ التاريخ خارج السنة المالية",IF(H4648="","⚠ اختر بند الموازنة",IF(I4648="مرفوض","✖ مرفوض من المدير",IF(I4648&lt;&gt;"موافق","⏳ بانتظار موافقة المدير",IF(K4648&lt;&gt;"نعم","⚠ غير مسوى مع الحسابات","✔ معتمد ومسوى")))))))))</f>
        <v/>
      </c>
      <c r="R4648">
        <f>N(R4647)+IF(A4648="عهدة",1,0)</f>
        <v/>
      </c>
      <c r="S4648">
        <f>IF(C4648="","",IF(AND(C4648&gt;=DATE(2026,9,1),C4648&lt;=DATE(2027,8,31)),(YEAR(C4648)-2026)*12+MONTH(C4648)-8,""))</f>
        <v/>
      </c>
      <c r="T4648">
        <f>IF(AND(A4648="مصروف",R4648&gt;0,I4648="موافق",S4648&lt;&gt;"",H4648&lt;&gt;""),N(G4648),0)</f>
        <v/>
      </c>
    </row>
    <row r="4649">
      <c r="A4649" s="19" t="n"/>
      <c r="B4649" s="20">
        <f>IF(A4649="","",IF(R4649=0,"⚠ أضف سطر عهدة أولًا","DMT-"&amp;TEXT(R4649,"000")))</f>
        <v/>
      </c>
      <c r="C4649" s="21" t="n"/>
      <c r="D4649" s="20">
        <f>IF(C4649="","",IF(S4649="","خارج السنة المالية",INDEX(القوائم!$D$2:$D$13,S4649)))</f>
        <v/>
      </c>
      <c r="E4649" s="22" t="n"/>
      <c r="F4649" s="23" t="n"/>
      <c r="G4649" s="23" t="n"/>
      <c r="H4649" s="22" t="n"/>
      <c r="I4649" s="19" t="n"/>
      <c r="J4649" s="21" t="n"/>
      <c r="K4649" s="19" t="n"/>
      <c r="L4649" s="19" t="n"/>
      <c r="M4649" s="21" t="n"/>
      <c r="N4649" s="22" t="n"/>
      <c r="O4649" s="24">
        <f>IF(A4649&lt;&gt;"عهدة","",SUMIFS($G$8:$G$5007,$B$8:$B$5007,B4649,$A$8:$A$5007,"مصروف",$I$8:$I$5007,"&lt;&gt;مرفوض"))</f>
        <v/>
      </c>
      <c r="P4649" s="25">
        <f>IF(A4649&lt;&gt;"عهدة","",N(F4649)-O4649)</f>
        <v/>
      </c>
      <c r="Q4649" s="26">
        <f>IF(A4649="","",IF(A4649="عهدة",IF(N(F4649)=0,"⚠ أدخل قيمة العهدة",IF(P4649&lt;0,"⛔ عجز / زيادة مصروفات "&amp;TEXT(-P4649,"#,##0"),IF(COUNTIFS($B$8:$B$5007,B4649,$A$8:$A$5007,"مصروف",$I$8:$I$5007,"&lt;&gt;مرفوض",$K$8:$K$5007,"&lt;&gt;نعم")&gt;0,"⚠ "&amp;COUNTIFS($B$8:$B$5007,B4649,$A$8:$A$5007,"مصروف",$I$8:$I$5007,"&lt;&gt;مرفوض",$K$8:$K$5007,"&lt;&gt;نعم")&amp;" مصروف غير مسوى",IF(L4649="تمت التسوية",IF(P4649=0,"✔ متوازنة وتمت التسوية","✔ تمت التسوية – متبقي "&amp;TEXT(P4649,"#,##0")),IF(P4649&gt;0,"متبقي "&amp;TEXT(P4649,"#,##0"),"✔ متوازنة"))))),IF(R4649=0,"⚠ أضف سطر عهدة أولًا",IF(OR(C4649="",N(G4649)=0),"⚠ أكمل التاريخ والقيمة",IF(S4649="","⚠ التاريخ خارج السنة المالية",IF(H4649="","⚠ اختر بند الموازنة",IF(I4649="مرفوض","✖ مرفوض من المدير",IF(I4649&lt;&gt;"موافق","⏳ بانتظار موافقة المدير",IF(K4649&lt;&gt;"نعم","⚠ غير مسوى مع الحسابات","✔ معتمد ومسوى")))))))))</f>
        <v/>
      </c>
      <c r="R4649">
        <f>N(R4648)+IF(A4649="عهدة",1,0)</f>
        <v/>
      </c>
      <c r="S4649">
        <f>IF(C4649="","",IF(AND(C4649&gt;=DATE(2026,9,1),C4649&lt;=DATE(2027,8,31)),(YEAR(C4649)-2026)*12+MONTH(C4649)-8,""))</f>
        <v/>
      </c>
      <c r="T4649">
        <f>IF(AND(A4649="مصروف",R4649&gt;0,I4649="موافق",S4649&lt;&gt;"",H4649&lt;&gt;""),N(G4649),0)</f>
        <v/>
      </c>
    </row>
    <row r="4650">
      <c r="A4650" s="19" t="n"/>
      <c r="B4650" s="20">
        <f>IF(A4650="","",IF(R4650=0,"⚠ أضف سطر عهدة أولًا","DMT-"&amp;TEXT(R4650,"000")))</f>
        <v/>
      </c>
      <c r="C4650" s="21" t="n"/>
      <c r="D4650" s="20">
        <f>IF(C4650="","",IF(S4650="","خارج السنة المالية",INDEX(القوائم!$D$2:$D$13,S4650)))</f>
        <v/>
      </c>
      <c r="E4650" s="22" t="n"/>
      <c r="F4650" s="23" t="n"/>
      <c r="G4650" s="23" t="n"/>
      <c r="H4650" s="22" t="n"/>
      <c r="I4650" s="19" t="n"/>
      <c r="J4650" s="21" t="n"/>
      <c r="K4650" s="19" t="n"/>
      <c r="L4650" s="19" t="n"/>
      <c r="M4650" s="21" t="n"/>
      <c r="N4650" s="22" t="n"/>
      <c r="O4650" s="24">
        <f>IF(A4650&lt;&gt;"عهدة","",SUMIFS($G$8:$G$5007,$B$8:$B$5007,B4650,$A$8:$A$5007,"مصروف",$I$8:$I$5007,"&lt;&gt;مرفوض"))</f>
        <v/>
      </c>
      <c r="P4650" s="25">
        <f>IF(A4650&lt;&gt;"عهدة","",N(F4650)-O4650)</f>
        <v/>
      </c>
      <c r="Q4650" s="26">
        <f>IF(A4650="","",IF(A4650="عهدة",IF(N(F4650)=0,"⚠ أدخل قيمة العهدة",IF(P4650&lt;0,"⛔ عجز / زيادة مصروفات "&amp;TEXT(-P4650,"#,##0"),IF(COUNTIFS($B$8:$B$5007,B4650,$A$8:$A$5007,"مصروف",$I$8:$I$5007,"&lt;&gt;مرفوض",$K$8:$K$5007,"&lt;&gt;نعم")&gt;0,"⚠ "&amp;COUNTIFS($B$8:$B$5007,B4650,$A$8:$A$5007,"مصروف",$I$8:$I$5007,"&lt;&gt;مرفوض",$K$8:$K$5007,"&lt;&gt;نعم")&amp;" مصروف غير مسوى",IF(L4650="تمت التسوية",IF(P4650=0,"✔ متوازنة وتمت التسوية","✔ تمت التسوية – متبقي "&amp;TEXT(P4650,"#,##0")),IF(P4650&gt;0,"متبقي "&amp;TEXT(P4650,"#,##0"),"✔ متوازنة"))))),IF(R4650=0,"⚠ أضف سطر عهدة أولًا",IF(OR(C4650="",N(G4650)=0),"⚠ أكمل التاريخ والقيمة",IF(S4650="","⚠ التاريخ خارج السنة المالية",IF(H4650="","⚠ اختر بند الموازنة",IF(I4650="مرفوض","✖ مرفوض من المدير",IF(I4650&lt;&gt;"موافق","⏳ بانتظار موافقة المدير",IF(K4650&lt;&gt;"نعم","⚠ غير مسوى مع الحسابات","✔ معتمد ومسوى")))))))))</f>
        <v/>
      </c>
      <c r="R4650">
        <f>N(R4649)+IF(A4650="عهدة",1,0)</f>
        <v/>
      </c>
      <c r="S4650">
        <f>IF(C4650="","",IF(AND(C4650&gt;=DATE(2026,9,1),C4650&lt;=DATE(2027,8,31)),(YEAR(C4650)-2026)*12+MONTH(C4650)-8,""))</f>
        <v/>
      </c>
      <c r="T4650">
        <f>IF(AND(A4650="مصروف",R4650&gt;0,I4650="موافق",S4650&lt;&gt;"",H4650&lt;&gt;""),N(G4650),0)</f>
        <v/>
      </c>
    </row>
    <row r="4651">
      <c r="A4651" s="19" t="n"/>
      <c r="B4651" s="20">
        <f>IF(A4651="","",IF(R4651=0,"⚠ أضف سطر عهدة أولًا","DMT-"&amp;TEXT(R4651,"000")))</f>
        <v/>
      </c>
      <c r="C4651" s="21" t="n"/>
      <c r="D4651" s="20">
        <f>IF(C4651="","",IF(S4651="","خارج السنة المالية",INDEX(القوائم!$D$2:$D$13,S4651)))</f>
        <v/>
      </c>
      <c r="E4651" s="22" t="n"/>
      <c r="F4651" s="23" t="n"/>
      <c r="G4651" s="23" t="n"/>
      <c r="H4651" s="22" t="n"/>
      <c r="I4651" s="19" t="n"/>
      <c r="J4651" s="21" t="n"/>
      <c r="K4651" s="19" t="n"/>
      <c r="L4651" s="19" t="n"/>
      <c r="M4651" s="21" t="n"/>
      <c r="N4651" s="22" t="n"/>
      <c r="O4651" s="24">
        <f>IF(A4651&lt;&gt;"عهدة","",SUMIFS($G$8:$G$5007,$B$8:$B$5007,B4651,$A$8:$A$5007,"مصروف",$I$8:$I$5007,"&lt;&gt;مرفوض"))</f>
        <v/>
      </c>
      <c r="P4651" s="25">
        <f>IF(A4651&lt;&gt;"عهدة","",N(F4651)-O4651)</f>
        <v/>
      </c>
      <c r="Q4651" s="26">
        <f>IF(A4651="","",IF(A4651="عهدة",IF(N(F4651)=0,"⚠ أدخل قيمة العهدة",IF(P4651&lt;0,"⛔ عجز / زيادة مصروفات "&amp;TEXT(-P4651,"#,##0"),IF(COUNTIFS($B$8:$B$5007,B4651,$A$8:$A$5007,"مصروف",$I$8:$I$5007,"&lt;&gt;مرفوض",$K$8:$K$5007,"&lt;&gt;نعم")&gt;0,"⚠ "&amp;COUNTIFS($B$8:$B$5007,B4651,$A$8:$A$5007,"مصروف",$I$8:$I$5007,"&lt;&gt;مرفوض",$K$8:$K$5007,"&lt;&gt;نعم")&amp;" مصروف غير مسوى",IF(L4651="تمت التسوية",IF(P4651=0,"✔ متوازنة وتمت التسوية","✔ تمت التسوية – متبقي "&amp;TEXT(P4651,"#,##0")),IF(P4651&gt;0,"متبقي "&amp;TEXT(P4651,"#,##0"),"✔ متوازنة"))))),IF(R4651=0,"⚠ أضف سطر عهدة أولًا",IF(OR(C4651="",N(G4651)=0),"⚠ أكمل التاريخ والقيمة",IF(S4651="","⚠ التاريخ خارج السنة المالية",IF(H4651="","⚠ اختر بند الموازنة",IF(I4651="مرفوض","✖ مرفوض من المدير",IF(I4651&lt;&gt;"موافق","⏳ بانتظار موافقة المدير",IF(K4651&lt;&gt;"نعم","⚠ غير مسوى مع الحسابات","✔ معتمد ومسوى")))))))))</f>
        <v/>
      </c>
      <c r="R4651">
        <f>N(R4650)+IF(A4651="عهدة",1,0)</f>
        <v/>
      </c>
      <c r="S4651">
        <f>IF(C4651="","",IF(AND(C4651&gt;=DATE(2026,9,1),C4651&lt;=DATE(2027,8,31)),(YEAR(C4651)-2026)*12+MONTH(C4651)-8,""))</f>
        <v/>
      </c>
      <c r="T4651">
        <f>IF(AND(A4651="مصروف",R4651&gt;0,I4651="موافق",S4651&lt;&gt;"",H4651&lt;&gt;""),N(G4651),0)</f>
        <v/>
      </c>
    </row>
    <row r="4652">
      <c r="A4652" s="19" t="n"/>
      <c r="B4652" s="20">
        <f>IF(A4652="","",IF(R4652=0,"⚠ أضف سطر عهدة أولًا","DMT-"&amp;TEXT(R4652,"000")))</f>
        <v/>
      </c>
      <c r="C4652" s="21" t="n"/>
      <c r="D4652" s="20">
        <f>IF(C4652="","",IF(S4652="","خارج السنة المالية",INDEX(القوائم!$D$2:$D$13,S4652)))</f>
        <v/>
      </c>
      <c r="E4652" s="22" t="n"/>
      <c r="F4652" s="23" t="n"/>
      <c r="G4652" s="23" t="n"/>
      <c r="H4652" s="22" t="n"/>
      <c r="I4652" s="19" t="n"/>
      <c r="J4652" s="21" t="n"/>
      <c r="K4652" s="19" t="n"/>
      <c r="L4652" s="19" t="n"/>
      <c r="M4652" s="21" t="n"/>
      <c r="N4652" s="22" t="n"/>
      <c r="O4652" s="24">
        <f>IF(A4652&lt;&gt;"عهدة","",SUMIFS($G$8:$G$5007,$B$8:$B$5007,B4652,$A$8:$A$5007,"مصروف",$I$8:$I$5007,"&lt;&gt;مرفوض"))</f>
        <v/>
      </c>
      <c r="P4652" s="25">
        <f>IF(A4652&lt;&gt;"عهدة","",N(F4652)-O4652)</f>
        <v/>
      </c>
      <c r="Q4652" s="26">
        <f>IF(A4652="","",IF(A4652="عهدة",IF(N(F4652)=0,"⚠ أدخل قيمة العهدة",IF(P4652&lt;0,"⛔ عجز / زيادة مصروفات "&amp;TEXT(-P4652,"#,##0"),IF(COUNTIFS($B$8:$B$5007,B4652,$A$8:$A$5007,"مصروف",$I$8:$I$5007,"&lt;&gt;مرفوض",$K$8:$K$5007,"&lt;&gt;نعم")&gt;0,"⚠ "&amp;COUNTIFS($B$8:$B$5007,B4652,$A$8:$A$5007,"مصروف",$I$8:$I$5007,"&lt;&gt;مرفوض",$K$8:$K$5007,"&lt;&gt;نعم")&amp;" مصروف غير مسوى",IF(L4652="تمت التسوية",IF(P4652=0,"✔ متوازنة وتمت التسوية","✔ تمت التسوية – متبقي "&amp;TEXT(P4652,"#,##0")),IF(P4652&gt;0,"متبقي "&amp;TEXT(P4652,"#,##0"),"✔ متوازنة"))))),IF(R4652=0,"⚠ أضف سطر عهدة أولًا",IF(OR(C4652="",N(G4652)=0),"⚠ أكمل التاريخ والقيمة",IF(S4652="","⚠ التاريخ خارج السنة المالية",IF(H4652="","⚠ اختر بند الموازنة",IF(I4652="مرفوض","✖ مرفوض من المدير",IF(I4652&lt;&gt;"موافق","⏳ بانتظار موافقة المدير",IF(K4652&lt;&gt;"نعم","⚠ غير مسوى مع الحسابات","✔ معتمد ومسوى")))))))))</f>
        <v/>
      </c>
      <c r="R4652">
        <f>N(R4651)+IF(A4652="عهدة",1,0)</f>
        <v/>
      </c>
      <c r="S4652">
        <f>IF(C4652="","",IF(AND(C4652&gt;=DATE(2026,9,1),C4652&lt;=DATE(2027,8,31)),(YEAR(C4652)-2026)*12+MONTH(C4652)-8,""))</f>
        <v/>
      </c>
      <c r="T4652">
        <f>IF(AND(A4652="مصروف",R4652&gt;0,I4652="موافق",S4652&lt;&gt;"",H4652&lt;&gt;""),N(G4652),0)</f>
        <v/>
      </c>
    </row>
    <row r="4653">
      <c r="A4653" s="19" t="n"/>
      <c r="B4653" s="20">
        <f>IF(A4653="","",IF(R4653=0,"⚠ أضف سطر عهدة أولًا","DMT-"&amp;TEXT(R4653,"000")))</f>
        <v/>
      </c>
      <c r="C4653" s="21" t="n"/>
      <c r="D4653" s="20">
        <f>IF(C4653="","",IF(S4653="","خارج السنة المالية",INDEX(القوائم!$D$2:$D$13,S4653)))</f>
        <v/>
      </c>
      <c r="E4653" s="22" t="n"/>
      <c r="F4653" s="23" t="n"/>
      <c r="G4653" s="23" t="n"/>
      <c r="H4653" s="22" t="n"/>
      <c r="I4653" s="19" t="n"/>
      <c r="J4653" s="21" t="n"/>
      <c r="K4653" s="19" t="n"/>
      <c r="L4653" s="19" t="n"/>
      <c r="M4653" s="21" t="n"/>
      <c r="N4653" s="22" t="n"/>
      <c r="O4653" s="24">
        <f>IF(A4653&lt;&gt;"عهدة","",SUMIFS($G$8:$G$5007,$B$8:$B$5007,B4653,$A$8:$A$5007,"مصروف",$I$8:$I$5007,"&lt;&gt;مرفوض"))</f>
        <v/>
      </c>
      <c r="P4653" s="25">
        <f>IF(A4653&lt;&gt;"عهدة","",N(F4653)-O4653)</f>
        <v/>
      </c>
      <c r="Q4653" s="26">
        <f>IF(A4653="","",IF(A4653="عهدة",IF(N(F4653)=0,"⚠ أدخل قيمة العهدة",IF(P4653&lt;0,"⛔ عجز / زيادة مصروفات "&amp;TEXT(-P4653,"#,##0"),IF(COUNTIFS($B$8:$B$5007,B4653,$A$8:$A$5007,"مصروف",$I$8:$I$5007,"&lt;&gt;مرفوض",$K$8:$K$5007,"&lt;&gt;نعم")&gt;0,"⚠ "&amp;COUNTIFS($B$8:$B$5007,B4653,$A$8:$A$5007,"مصروف",$I$8:$I$5007,"&lt;&gt;مرفوض",$K$8:$K$5007,"&lt;&gt;نعم")&amp;" مصروف غير مسوى",IF(L4653="تمت التسوية",IF(P4653=0,"✔ متوازنة وتمت التسوية","✔ تمت التسوية – متبقي "&amp;TEXT(P4653,"#,##0")),IF(P4653&gt;0,"متبقي "&amp;TEXT(P4653,"#,##0"),"✔ متوازنة"))))),IF(R4653=0,"⚠ أضف سطر عهدة أولًا",IF(OR(C4653="",N(G4653)=0),"⚠ أكمل التاريخ والقيمة",IF(S4653="","⚠ التاريخ خارج السنة المالية",IF(H4653="","⚠ اختر بند الموازنة",IF(I4653="مرفوض","✖ مرفوض من المدير",IF(I4653&lt;&gt;"موافق","⏳ بانتظار موافقة المدير",IF(K4653&lt;&gt;"نعم","⚠ غير مسوى مع الحسابات","✔ معتمد ومسوى")))))))))</f>
        <v/>
      </c>
      <c r="R4653">
        <f>N(R4652)+IF(A4653="عهدة",1,0)</f>
        <v/>
      </c>
      <c r="S4653">
        <f>IF(C4653="","",IF(AND(C4653&gt;=DATE(2026,9,1),C4653&lt;=DATE(2027,8,31)),(YEAR(C4653)-2026)*12+MONTH(C4653)-8,""))</f>
        <v/>
      </c>
      <c r="T4653">
        <f>IF(AND(A4653="مصروف",R4653&gt;0,I4653="موافق",S4653&lt;&gt;"",H4653&lt;&gt;""),N(G4653),0)</f>
        <v/>
      </c>
    </row>
    <row r="4654">
      <c r="A4654" s="19" t="n"/>
      <c r="B4654" s="20">
        <f>IF(A4654="","",IF(R4654=0,"⚠ أضف سطر عهدة أولًا","DMT-"&amp;TEXT(R4654,"000")))</f>
        <v/>
      </c>
      <c r="C4654" s="21" t="n"/>
      <c r="D4654" s="20">
        <f>IF(C4654="","",IF(S4654="","خارج السنة المالية",INDEX(القوائم!$D$2:$D$13,S4654)))</f>
        <v/>
      </c>
      <c r="E4654" s="22" t="n"/>
      <c r="F4654" s="23" t="n"/>
      <c r="G4654" s="23" t="n"/>
      <c r="H4654" s="22" t="n"/>
      <c r="I4654" s="19" t="n"/>
      <c r="J4654" s="21" t="n"/>
      <c r="K4654" s="19" t="n"/>
      <c r="L4654" s="19" t="n"/>
      <c r="M4654" s="21" t="n"/>
      <c r="N4654" s="22" t="n"/>
      <c r="O4654" s="24">
        <f>IF(A4654&lt;&gt;"عهدة","",SUMIFS($G$8:$G$5007,$B$8:$B$5007,B4654,$A$8:$A$5007,"مصروف",$I$8:$I$5007,"&lt;&gt;مرفوض"))</f>
        <v/>
      </c>
      <c r="P4654" s="25">
        <f>IF(A4654&lt;&gt;"عهدة","",N(F4654)-O4654)</f>
        <v/>
      </c>
      <c r="Q4654" s="26">
        <f>IF(A4654="","",IF(A4654="عهدة",IF(N(F4654)=0,"⚠ أدخل قيمة العهدة",IF(P4654&lt;0,"⛔ عجز / زيادة مصروفات "&amp;TEXT(-P4654,"#,##0"),IF(COUNTIFS($B$8:$B$5007,B4654,$A$8:$A$5007,"مصروف",$I$8:$I$5007,"&lt;&gt;مرفوض",$K$8:$K$5007,"&lt;&gt;نعم")&gt;0,"⚠ "&amp;COUNTIFS($B$8:$B$5007,B4654,$A$8:$A$5007,"مصروف",$I$8:$I$5007,"&lt;&gt;مرفوض",$K$8:$K$5007,"&lt;&gt;نعم")&amp;" مصروف غير مسوى",IF(L4654="تمت التسوية",IF(P4654=0,"✔ متوازنة وتمت التسوية","✔ تمت التسوية – متبقي "&amp;TEXT(P4654,"#,##0")),IF(P4654&gt;0,"متبقي "&amp;TEXT(P4654,"#,##0"),"✔ متوازنة"))))),IF(R4654=0,"⚠ أضف سطر عهدة أولًا",IF(OR(C4654="",N(G4654)=0),"⚠ أكمل التاريخ والقيمة",IF(S4654="","⚠ التاريخ خارج السنة المالية",IF(H4654="","⚠ اختر بند الموازنة",IF(I4654="مرفوض","✖ مرفوض من المدير",IF(I4654&lt;&gt;"موافق","⏳ بانتظار موافقة المدير",IF(K4654&lt;&gt;"نعم","⚠ غير مسوى مع الحسابات","✔ معتمد ومسوى")))))))))</f>
        <v/>
      </c>
      <c r="R4654">
        <f>N(R4653)+IF(A4654="عهدة",1,0)</f>
        <v/>
      </c>
      <c r="S4654">
        <f>IF(C4654="","",IF(AND(C4654&gt;=DATE(2026,9,1),C4654&lt;=DATE(2027,8,31)),(YEAR(C4654)-2026)*12+MONTH(C4654)-8,""))</f>
        <v/>
      </c>
      <c r="T4654">
        <f>IF(AND(A4654="مصروف",R4654&gt;0,I4654="موافق",S4654&lt;&gt;"",H4654&lt;&gt;""),N(G4654),0)</f>
        <v/>
      </c>
    </row>
    <row r="4655">
      <c r="A4655" s="19" t="n"/>
      <c r="B4655" s="20">
        <f>IF(A4655="","",IF(R4655=0,"⚠ أضف سطر عهدة أولًا","DMT-"&amp;TEXT(R4655,"000")))</f>
        <v/>
      </c>
      <c r="C4655" s="21" t="n"/>
      <c r="D4655" s="20">
        <f>IF(C4655="","",IF(S4655="","خارج السنة المالية",INDEX(القوائم!$D$2:$D$13,S4655)))</f>
        <v/>
      </c>
      <c r="E4655" s="22" t="n"/>
      <c r="F4655" s="23" t="n"/>
      <c r="G4655" s="23" t="n"/>
      <c r="H4655" s="22" t="n"/>
      <c r="I4655" s="19" t="n"/>
      <c r="J4655" s="21" t="n"/>
      <c r="K4655" s="19" t="n"/>
      <c r="L4655" s="19" t="n"/>
      <c r="M4655" s="21" t="n"/>
      <c r="N4655" s="22" t="n"/>
      <c r="O4655" s="24">
        <f>IF(A4655&lt;&gt;"عهدة","",SUMIFS($G$8:$G$5007,$B$8:$B$5007,B4655,$A$8:$A$5007,"مصروف",$I$8:$I$5007,"&lt;&gt;مرفوض"))</f>
        <v/>
      </c>
      <c r="P4655" s="25">
        <f>IF(A4655&lt;&gt;"عهدة","",N(F4655)-O4655)</f>
        <v/>
      </c>
      <c r="Q4655" s="26">
        <f>IF(A4655="","",IF(A4655="عهدة",IF(N(F4655)=0,"⚠ أدخل قيمة العهدة",IF(P4655&lt;0,"⛔ عجز / زيادة مصروفات "&amp;TEXT(-P4655,"#,##0"),IF(COUNTIFS($B$8:$B$5007,B4655,$A$8:$A$5007,"مصروف",$I$8:$I$5007,"&lt;&gt;مرفوض",$K$8:$K$5007,"&lt;&gt;نعم")&gt;0,"⚠ "&amp;COUNTIFS($B$8:$B$5007,B4655,$A$8:$A$5007,"مصروف",$I$8:$I$5007,"&lt;&gt;مرفوض",$K$8:$K$5007,"&lt;&gt;نعم")&amp;" مصروف غير مسوى",IF(L4655="تمت التسوية",IF(P4655=0,"✔ متوازنة وتمت التسوية","✔ تمت التسوية – متبقي "&amp;TEXT(P4655,"#,##0")),IF(P4655&gt;0,"متبقي "&amp;TEXT(P4655,"#,##0"),"✔ متوازنة"))))),IF(R4655=0,"⚠ أضف سطر عهدة أولًا",IF(OR(C4655="",N(G4655)=0),"⚠ أكمل التاريخ والقيمة",IF(S4655="","⚠ التاريخ خارج السنة المالية",IF(H4655="","⚠ اختر بند الموازنة",IF(I4655="مرفوض","✖ مرفوض من المدير",IF(I4655&lt;&gt;"موافق","⏳ بانتظار موافقة المدير",IF(K4655&lt;&gt;"نعم","⚠ غير مسوى مع الحسابات","✔ معتمد ومسوى")))))))))</f>
        <v/>
      </c>
      <c r="R4655">
        <f>N(R4654)+IF(A4655="عهدة",1,0)</f>
        <v/>
      </c>
      <c r="S4655">
        <f>IF(C4655="","",IF(AND(C4655&gt;=DATE(2026,9,1),C4655&lt;=DATE(2027,8,31)),(YEAR(C4655)-2026)*12+MONTH(C4655)-8,""))</f>
        <v/>
      </c>
      <c r="T4655">
        <f>IF(AND(A4655="مصروف",R4655&gt;0,I4655="موافق",S4655&lt;&gt;"",H4655&lt;&gt;""),N(G4655),0)</f>
        <v/>
      </c>
    </row>
    <row r="4656">
      <c r="A4656" s="19" t="n"/>
      <c r="B4656" s="20">
        <f>IF(A4656="","",IF(R4656=0,"⚠ أضف سطر عهدة أولًا","DMT-"&amp;TEXT(R4656,"000")))</f>
        <v/>
      </c>
      <c r="C4656" s="21" t="n"/>
      <c r="D4656" s="20">
        <f>IF(C4656="","",IF(S4656="","خارج السنة المالية",INDEX(القوائم!$D$2:$D$13,S4656)))</f>
        <v/>
      </c>
      <c r="E4656" s="22" t="n"/>
      <c r="F4656" s="23" t="n"/>
      <c r="G4656" s="23" t="n"/>
      <c r="H4656" s="22" t="n"/>
      <c r="I4656" s="19" t="n"/>
      <c r="J4656" s="21" t="n"/>
      <c r="K4656" s="19" t="n"/>
      <c r="L4656" s="19" t="n"/>
      <c r="M4656" s="21" t="n"/>
      <c r="N4656" s="22" t="n"/>
      <c r="O4656" s="24">
        <f>IF(A4656&lt;&gt;"عهدة","",SUMIFS($G$8:$G$5007,$B$8:$B$5007,B4656,$A$8:$A$5007,"مصروف",$I$8:$I$5007,"&lt;&gt;مرفوض"))</f>
        <v/>
      </c>
      <c r="P4656" s="25">
        <f>IF(A4656&lt;&gt;"عهدة","",N(F4656)-O4656)</f>
        <v/>
      </c>
      <c r="Q4656" s="26">
        <f>IF(A4656="","",IF(A4656="عهدة",IF(N(F4656)=0,"⚠ أدخل قيمة العهدة",IF(P4656&lt;0,"⛔ عجز / زيادة مصروفات "&amp;TEXT(-P4656,"#,##0"),IF(COUNTIFS($B$8:$B$5007,B4656,$A$8:$A$5007,"مصروف",$I$8:$I$5007,"&lt;&gt;مرفوض",$K$8:$K$5007,"&lt;&gt;نعم")&gt;0,"⚠ "&amp;COUNTIFS($B$8:$B$5007,B4656,$A$8:$A$5007,"مصروف",$I$8:$I$5007,"&lt;&gt;مرفوض",$K$8:$K$5007,"&lt;&gt;نعم")&amp;" مصروف غير مسوى",IF(L4656="تمت التسوية",IF(P4656=0,"✔ متوازنة وتمت التسوية","✔ تمت التسوية – متبقي "&amp;TEXT(P4656,"#,##0")),IF(P4656&gt;0,"متبقي "&amp;TEXT(P4656,"#,##0"),"✔ متوازنة"))))),IF(R4656=0,"⚠ أضف سطر عهدة أولًا",IF(OR(C4656="",N(G4656)=0),"⚠ أكمل التاريخ والقيمة",IF(S4656="","⚠ التاريخ خارج السنة المالية",IF(H4656="","⚠ اختر بند الموازنة",IF(I4656="مرفوض","✖ مرفوض من المدير",IF(I4656&lt;&gt;"موافق","⏳ بانتظار موافقة المدير",IF(K4656&lt;&gt;"نعم","⚠ غير مسوى مع الحسابات","✔ معتمد ومسوى")))))))))</f>
        <v/>
      </c>
      <c r="R4656">
        <f>N(R4655)+IF(A4656="عهدة",1,0)</f>
        <v/>
      </c>
      <c r="S4656">
        <f>IF(C4656="","",IF(AND(C4656&gt;=DATE(2026,9,1),C4656&lt;=DATE(2027,8,31)),(YEAR(C4656)-2026)*12+MONTH(C4656)-8,""))</f>
        <v/>
      </c>
      <c r="T4656">
        <f>IF(AND(A4656="مصروف",R4656&gt;0,I4656="موافق",S4656&lt;&gt;"",H4656&lt;&gt;""),N(G4656),0)</f>
        <v/>
      </c>
    </row>
    <row r="4657">
      <c r="A4657" s="19" t="n"/>
      <c r="B4657" s="20">
        <f>IF(A4657="","",IF(R4657=0,"⚠ أضف سطر عهدة أولًا","DMT-"&amp;TEXT(R4657,"000")))</f>
        <v/>
      </c>
      <c r="C4657" s="21" t="n"/>
      <c r="D4657" s="20">
        <f>IF(C4657="","",IF(S4657="","خارج السنة المالية",INDEX(القوائم!$D$2:$D$13,S4657)))</f>
        <v/>
      </c>
      <c r="E4657" s="22" t="n"/>
      <c r="F4657" s="23" t="n"/>
      <c r="G4657" s="23" t="n"/>
      <c r="H4657" s="22" t="n"/>
      <c r="I4657" s="19" t="n"/>
      <c r="J4657" s="21" t="n"/>
      <c r="K4657" s="19" t="n"/>
      <c r="L4657" s="19" t="n"/>
      <c r="M4657" s="21" t="n"/>
      <c r="N4657" s="22" t="n"/>
      <c r="O4657" s="24">
        <f>IF(A4657&lt;&gt;"عهدة","",SUMIFS($G$8:$G$5007,$B$8:$B$5007,B4657,$A$8:$A$5007,"مصروف",$I$8:$I$5007,"&lt;&gt;مرفوض"))</f>
        <v/>
      </c>
      <c r="P4657" s="25">
        <f>IF(A4657&lt;&gt;"عهدة","",N(F4657)-O4657)</f>
        <v/>
      </c>
      <c r="Q4657" s="26">
        <f>IF(A4657="","",IF(A4657="عهدة",IF(N(F4657)=0,"⚠ أدخل قيمة العهدة",IF(P4657&lt;0,"⛔ عجز / زيادة مصروفات "&amp;TEXT(-P4657,"#,##0"),IF(COUNTIFS($B$8:$B$5007,B4657,$A$8:$A$5007,"مصروف",$I$8:$I$5007,"&lt;&gt;مرفوض",$K$8:$K$5007,"&lt;&gt;نعم")&gt;0,"⚠ "&amp;COUNTIFS($B$8:$B$5007,B4657,$A$8:$A$5007,"مصروف",$I$8:$I$5007,"&lt;&gt;مرفوض",$K$8:$K$5007,"&lt;&gt;نعم")&amp;" مصروف غير مسوى",IF(L4657="تمت التسوية",IF(P4657=0,"✔ متوازنة وتمت التسوية","✔ تمت التسوية – متبقي "&amp;TEXT(P4657,"#,##0")),IF(P4657&gt;0,"متبقي "&amp;TEXT(P4657,"#,##0"),"✔ متوازنة"))))),IF(R4657=0,"⚠ أضف سطر عهدة أولًا",IF(OR(C4657="",N(G4657)=0),"⚠ أكمل التاريخ والقيمة",IF(S4657="","⚠ التاريخ خارج السنة المالية",IF(H4657="","⚠ اختر بند الموازنة",IF(I4657="مرفوض","✖ مرفوض من المدير",IF(I4657&lt;&gt;"موافق","⏳ بانتظار موافقة المدير",IF(K4657&lt;&gt;"نعم","⚠ غير مسوى مع الحسابات","✔ معتمد ومسوى")))))))))</f>
        <v/>
      </c>
      <c r="R4657">
        <f>N(R4656)+IF(A4657="عهدة",1,0)</f>
        <v/>
      </c>
      <c r="S4657">
        <f>IF(C4657="","",IF(AND(C4657&gt;=DATE(2026,9,1),C4657&lt;=DATE(2027,8,31)),(YEAR(C4657)-2026)*12+MONTH(C4657)-8,""))</f>
        <v/>
      </c>
      <c r="T4657">
        <f>IF(AND(A4657="مصروف",R4657&gt;0,I4657="موافق",S4657&lt;&gt;"",H4657&lt;&gt;""),N(G4657),0)</f>
        <v/>
      </c>
    </row>
    <row r="4658">
      <c r="A4658" s="19" t="n"/>
      <c r="B4658" s="20">
        <f>IF(A4658="","",IF(R4658=0,"⚠ أضف سطر عهدة أولًا","DMT-"&amp;TEXT(R4658,"000")))</f>
        <v/>
      </c>
      <c r="C4658" s="21" t="n"/>
      <c r="D4658" s="20">
        <f>IF(C4658="","",IF(S4658="","خارج السنة المالية",INDEX(القوائم!$D$2:$D$13,S4658)))</f>
        <v/>
      </c>
      <c r="E4658" s="22" t="n"/>
      <c r="F4658" s="23" t="n"/>
      <c r="G4658" s="23" t="n"/>
      <c r="H4658" s="22" t="n"/>
      <c r="I4658" s="19" t="n"/>
      <c r="J4658" s="21" t="n"/>
      <c r="K4658" s="19" t="n"/>
      <c r="L4658" s="19" t="n"/>
      <c r="M4658" s="21" t="n"/>
      <c r="N4658" s="22" t="n"/>
      <c r="O4658" s="24">
        <f>IF(A4658&lt;&gt;"عهدة","",SUMIFS($G$8:$G$5007,$B$8:$B$5007,B4658,$A$8:$A$5007,"مصروف",$I$8:$I$5007,"&lt;&gt;مرفوض"))</f>
        <v/>
      </c>
      <c r="P4658" s="25">
        <f>IF(A4658&lt;&gt;"عهدة","",N(F4658)-O4658)</f>
        <v/>
      </c>
      <c r="Q4658" s="26">
        <f>IF(A4658="","",IF(A4658="عهدة",IF(N(F4658)=0,"⚠ أدخل قيمة العهدة",IF(P4658&lt;0,"⛔ عجز / زيادة مصروفات "&amp;TEXT(-P4658,"#,##0"),IF(COUNTIFS($B$8:$B$5007,B4658,$A$8:$A$5007,"مصروف",$I$8:$I$5007,"&lt;&gt;مرفوض",$K$8:$K$5007,"&lt;&gt;نعم")&gt;0,"⚠ "&amp;COUNTIFS($B$8:$B$5007,B4658,$A$8:$A$5007,"مصروف",$I$8:$I$5007,"&lt;&gt;مرفوض",$K$8:$K$5007,"&lt;&gt;نعم")&amp;" مصروف غير مسوى",IF(L4658="تمت التسوية",IF(P4658=0,"✔ متوازنة وتمت التسوية","✔ تمت التسوية – متبقي "&amp;TEXT(P4658,"#,##0")),IF(P4658&gt;0,"متبقي "&amp;TEXT(P4658,"#,##0"),"✔ متوازنة"))))),IF(R4658=0,"⚠ أضف سطر عهدة أولًا",IF(OR(C4658="",N(G4658)=0),"⚠ أكمل التاريخ والقيمة",IF(S4658="","⚠ التاريخ خارج السنة المالية",IF(H4658="","⚠ اختر بند الموازنة",IF(I4658="مرفوض","✖ مرفوض من المدير",IF(I4658&lt;&gt;"موافق","⏳ بانتظار موافقة المدير",IF(K4658&lt;&gt;"نعم","⚠ غير مسوى مع الحسابات","✔ معتمد ومسوى")))))))))</f>
        <v/>
      </c>
      <c r="R4658">
        <f>N(R4657)+IF(A4658="عهدة",1,0)</f>
        <v/>
      </c>
      <c r="S4658">
        <f>IF(C4658="","",IF(AND(C4658&gt;=DATE(2026,9,1),C4658&lt;=DATE(2027,8,31)),(YEAR(C4658)-2026)*12+MONTH(C4658)-8,""))</f>
        <v/>
      </c>
      <c r="T4658">
        <f>IF(AND(A4658="مصروف",R4658&gt;0,I4658="موافق",S4658&lt;&gt;"",H4658&lt;&gt;""),N(G4658),0)</f>
        <v/>
      </c>
    </row>
    <row r="4659">
      <c r="A4659" s="19" t="n"/>
      <c r="B4659" s="20">
        <f>IF(A4659="","",IF(R4659=0,"⚠ أضف سطر عهدة أولًا","DMT-"&amp;TEXT(R4659,"000")))</f>
        <v/>
      </c>
      <c r="C4659" s="21" t="n"/>
      <c r="D4659" s="20">
        <f>IF(C4659="","",IF(S4659="","خارج السنة المالية",INDEX(القوائم!$D$2:$D$13,S4659)))</f>
        <v/>
      </c>
      <c r="E4659" s="22" t="n"/>
      <c r="F4659" s="23" t="n"/>
      <c r="G4659" s="23" t="n"/>
      <c r="H4659" s="22" t="n"/>
      <c r="I4659" s="19" t="n"/>
      <c r="J4659" s="21" t="n"/>
      <c r="K4659" s="19" t="n"/>
      <c r="L4659" s="19" t="n"/>
      <c r="M4659" s="21" t="n"/>
      <c r="N4659" s="22" t="n"/>
      <c r="O4659" s="24">
        <f>IF(A4659&lt;&gt;"عهدة","",SUMIFS($G$8:$G$5007,$B$8:$B$5007,B4659,$A$8:$A$5007,"مصروف",$I$8:$I$5007,"&lt;&gt;مرفوض"))</f>
        <v/>
      </c>
      <c r="P4659" s="25">
        <f>IF(A4659&lt;&gt;"عهدة","",N(F4659)-O4659)</f>
        <v/>
      </c>
      <c r="Q4659" s="26">
        <f>IF(A4659="","",IF(A4659="عهدة",IF(N(F4659)=0,"⚠ أدخل قيمة العهدة",IF(P4659&lt;0,"⛔ عجز / زيادة مصروفات "&amp;TEXT(-P4659,"#,##0"),IF(COUNTIFS($B$8:$B$5007,B4659,$A$8:$A$5007,"مصروف",$I$8:$I$5007,"&lt;&gt;مرفوض",$K$8:$K$5007,"&lt;&gt;نعم")&gt;0,"⚠ "&amp;COUNTIFS($B$8:$B$5007,B4659,$A$8:$A$5007,"مصروف",$I$8:$I$5007,"&lt;&gt;مرفوض",$K$8:$K$5007,"&lt;&gt;نعم")&amp;" مصروف غير مسوى",IF(L4659="تمت التسوية",IF(P4659=0,"✔ متوازنة وتمت التسوية","✔ تمت التسوية – متبقي "&amp;TEXT(P4659,"#,##0")),IF(P4659&gt;0,"متبقي "&amp;TEXT(P4659,"#,##0"),"✔ متوازنة"))))),IF(R4659=0,"⚠ أضف سطر عهدة أولًا",IF(OR(C4659="",N(G4659)=0),"⚠ أكمل التاريخ والقيمة",IF(S4659="","⚠ التاريخ خارج السنة المالية",IF(H4659="","⚠ اختر بند الموازنة",IF(I4659="مرفوض","✖ مرفوض من المدير",IF(I4659&lt;&gt;"موافق","⏳ بانتظار موافقة المدير",IF(K4659&lt;&gt;"نعم","⚠ غير مسوى مع الحسابات","✔ معتمد ومسوى")))))))))</f>
        <v/>
      </c>
      <c r="R4659">
        <f>N(R4658)+IF(A4659="عهدة",1,0)</f>
        <v/>
      </c>
      <c r="S4659">
        <f>IF(C4659="","",IF(AND(C4659&gt;=DATE(2026,9,1),C4659&lt;=DATE(2027,8,31)),(YEAR(C4659)-2026)*12+MONTH(C4659)-8,""))</f>
        <v/>
      </c>
      <c r="T4659">
        <f>IF(AND(A4659="مصروف",R4659&gt;0,I4659="موافق",S4659&lt;&gt;"",H4659&lt;&gt;""),N(G4659),0)</f>
        <v/>
      </c>
    </row>
    <row r="4660">
      <c r="A4660" s="19" t="n"/>
      <c r="B4660" s="20">
        <f>IF(A4660="","",IF(R4660=0,"⚠ أضف سطر عهدة أولًا","DMT-"&amp;TEXT(R4660,"000")))</f>
        <v/>
      </c>
      <c r="C4660" s="21" t="n"/>
      <c r="D4660" s="20">
        <f>IF(C4660="","",IF(S4660="","خارج السنة المالية",INDEX(القوائم!$D$2:$D$13,S4660)))</f>
        <v/>
      </c>
      <c r="E4660" s="22" t="n"/>
      <c r="F4660" s="23" t="n"/>
      <c r="G4660" s="23" t="n"/>
      <c r="H4660" s="22" t="n"/>
      <c r="I4660" s="19" t="n"/>
      <c r="J4660" s="21" t="n"/>
      <c r="K4660" s="19" t="n"/>
      <c r="L4660" s="19" t="n"/>
      <c r="M4660" s="21" t="n"/>
      <c r="N4660" s="22" t="n"/>
      <c r="O4660" s="24">
        <f>IF(A4660&lt;&gt;"عهدة","",SUMIFS($G$8:$G$5007,$B$8:$B$5007,B4660,$A$8:$A$5007,"مصروف",$I$8:$I$5007,"&lt;&gt;مرفوض"))</f>
        <v/>
      </c>
      <c r="P4660" s="25">
        <f>IF(A4660&lt;&gt;"عهدة","",N(F4660)-O4660)</f>
        <v/>
      </c>
      <c r="Q4660" s="26">
        <f>IF(A4660="","",IF(A4660="عهدة",IF(N(F4660)=0,"⚠ أدخل قيمة العهدة",IF(P4660&lt;0,"⛔ عجز / زيادة مصروفات "&amp;TEXT(-P4660,"#,##0"),IF(COUNTIFS($B$8:$B$5007,B4660,$A$8:$A$5007,"مصروف",$I$8:$I$5007,"&lt;&gt;مرفوض",$K$8:$K$5007,"&lt;&gt;نعم")&gt;0,"⚠ "&amp;COUNTIFS($B$8:$B$5007,B4660,$A$8:$A$5007,"مصروف",$I$8:$I$5007,"&lt;&gt;مرفوض",$K$8:$K$5007,"&lt;&gt;نعم")&amp;" مصروف غير مسوى",IF(L4660="تمت التسوية",IF(P4660=0,"✔ متوازنة وتمت التسوية","✔ تمت التسوية – متبقي "&amp;TEXT(P4660,"#,##0")),IF(P4660&gt;0,"متبقي "&amp;TEXT(P4660,"#,##0"),"✔ متوازنة"))))),IF(R4660=0,"⚠ أضف سطر عهدة أولًا",IF(OR(C4660="",N(G4660)=0),"⚠ أكمل التاريخ والقيمة",IF(S4660="","⚠ التاريخ خارج السنة المالية",IF(H4660="","⚠ اختر بند الموازنة",IF(I4660="مرفوض","✖ مرفوض من المدير",IF(I4660&lt;&gt;"موافق","⏳ بانتظار موافقة المدير",IF(K4660&lt;&gt;"نعم","⚠ غير مسوى مع الحسابات","✔ معتمد ومسوى")))))))))</f>
        <v/>
      </c>
      <c r="R4660">
        <f>N(R4659)+IF(A4660="عهدة",1,0)</f>
        <v/>
      </c>
      <c r="S4660">
        <f>IF(C4660="","",IF(AND(C4660&gt;=DATE(2026,9,1),C4660&lt;=DATE(2027,8,31)),(YEAR(C4660)-2026)*12+MONTH(C4660)-8,""))</f>
        <v/>
      </c>
      <c r="T4660">
        <f>IF(AND(A4660="مصروف",R4660&gt;0,I4660="موافق",S4660&lt;&gt;"",H4660&lt;&gt;""),N(G4660),0)</f>
        <v/>
      </c>
    </row>
    <row r="4661">
      <c r="A4661" s="19" t="n"/>
      <c r="B4661" s="20">
        <f>IF(A4661="","",IF(R4661=0,"⚠ أضف سطر عهدة أولًا","DMT-"&amp;TEXT(R4661,"000")))</f>
        <v/>
      </c>
      <c r="C4661" s="21" t="n"/>
      <c r="D4661" s="20">
        <f>IF(C4661="","",IF(S4661="","خارج السنة المالية",INDEX(القوائم!$D$2:$D$13,S4661)))</f>
        <v/>
      </c>
      <c r="E4661" s="22" t="n"/>
      <c r="F4661" s="23" t="n"/>
      <c r="G4661" s="23" t="n"/>
      <c r="H4661" s="22" t="n"/>
      <c r="I4661" s="19" t="n"/>
      <c r="J4661" s="21" t="n"/>
      <c r="K4661" s="19" t="n"/>
      <c r="L4661" s="19" t="n"/>
      <c r="M4661" s="21" t="n"/>
      <c r="N4661" s="22" t="n"/>
      <c r="O4661" s="24">
        <f>IF(A4661&lt;&gt;"عهدة","",SUMIFS($G$8:$G$5007,$B$8:$B$5007,B4661,$A$8:$A$5007,"مصروف",$I$8:$I$5007,"&lt;&gt;مرفوض"))</f>
        <v/>
      </c>
      <c r="P4661" s="25">
        <f>IF(A4661&lt;&gt;"عهدة","",N(F4661)-O4661)</f>
        <v/>
      </c>
      <c r="Q4661" s="26">
        <f>IF(A4661="","",IF(A4661="عهدة",IF(N(F4661)=0,"⚠ أدخل قيمة العهدة",IF(P4661&lt;0,"⛔ عجز / زيادة مصروفات "&amp;TEXT(-P4661,"#,##0"),IF(COUNTIFS($B$8:$B$5007,B4661,$A$8:$A$5007,"مصروف",$I$8:$I$5007,"&lt;&gt;مرفوض",$K$8:$K$5007,"&lt;&gt;نعم")&gt;0,"⚠ "&amp;COUNTIFS($B$8:$B$5007,B4661,$A$8:$A$5007,"مصروف",$I$8:$I$5007,"&lt;&gt;مرفوض",$K$8:$K$5007,"&lt;&gt;نعم")&amp;" مصروف غير مسوى",IF(L4661="تمت التسوية",IF(P4661=0,"✔ متوازنة وتمت التسوية","✔ تمت التسوية – متبقي "&amp;TEXT(P4661,"#,##0")),IF(P4661&gt;0,"متبقي "&amp;TEXT(P4661,"#,##0"),"✔ متوازنة"))))),IF(R4661=0,"⚠ أضف سطر عهدة أولًا",IF(OR(C4661="",N(G4661)=0),"⚠ أكمل التاريخ والقيمة",IF(S4661="","⚠ التاريخ خارج السنة المالية",IF(H4661="","⚠ اختر بند الموازنة",IF(I4661="مرفوض","✖ مرفوض من المدير",IF(I4661&lt;&gt;"موافق","⏳ بانتظار موافقة المدير",IF(K4661&lt;&gt;"نعم","⚠ غير مسوى مع الحسابات","✔ معتمد ومسوى")))))))))</f>
        <v/>
      </c>
      <c r="R4661">
        <f>N(R4660)+IF(A4661="عهدة",1,0)</f>
        <v/>
      </c>
      <c r="S4661">
        <f>IF(C4661="","",IF(AND(C4661&gt;=DATE(2026,9,1),C4661&lt;=DATE(2027,8,31)),(YEAR(C4661)-2026)*12+MONTH(C4661)-8,""))</f>
        <v/>
      </c>
      <c r="T4661">
        <f>IF(AND(A4661="مصروف",R4661&gt;0,I4661="موافق",S4661&lt;&gt;"",H4661&lt;&gt;""),N(G4661),0)</f>
        <v/>
      </c>
    </row>
    <row r="4662">
      <c r="A4662" s="19" t="n"/>
      <c r="B4662" s="20">
        <f>IF(A4662="","",IF(R4662=0,"⚠ أضف سطر عهدة أولًا","DMT-"&amp;TEXT(R4662,"000")))</f>
        <v/>
      </c>
      <c r="C4662" s="21" t="n"/>
      <c r="D4662" s="20">
        <f>IF(C4662="","",IF(S4662="","خارج السنة المالية",INDEX(القوائم!$D$2:$D$13,S4662)))</f>
        <v/>
      </c>
      <c r="E4662" s="22" t="n"/>
      <c r="F4662" s="23" t="n"/>
      <c r="G4662" s="23" t="n"/>
      <c r="H4662" s="22" t="n"/>
      <c r="I4662" s="19" t="n"/>
      <c r="J4662" s="21" t="n"/>
      <c r="K4662" s="19" t="n"/>
      <c r="L4662" s="19" t="n"/>
      <c r="M4662" s="21" t="n"/>
      <c r="N4662" s="22" t="n"/>
      <c r="O4662" s="24">
        <f>IF(A4662&lt;&gt;"عهدة","",SUMIFS($G$8:$G$5007,$B$8:$B$5007,B4662,$A$8:$A$5007,"مصروف",$I$8:$I$5007,"&lt;&gt;مرفوض"))</f>
        <v/>
      </c>
      <c r="P4662" s="25">
        <f>IF(A4662&lt;&gt;"عهدة","",N(F4662)-O4662)</f>
        <v/>
      </c>
      <c r="Q4662" s="26">
        <f>IF(A4662="","",IF(A4662="عهدة",IF(N(F4662)=0,"⚠ أدخل قيمة العهدة",IF(P4662&lt;0,"⛔ عجز / زيادة مصروفات "&amp;TEXT(-P4662,"#,##0"),IF(COUNTIFS($B$8:$B$5007,B4662,$A$8:$A$5007,"مصروف",$I$8:$I$5007,"&lt;&gt;مرفوض",$K$8:$K$5007,"&lt;&gt;نعم")&gt;0,"⚠ "&amp;COUNTIFS($B$8:$B$5007,B4662,$A$8:$A$5007,"مصروف",$I$8:$I$5007,"&lt;&gt;مرفوض",$K$8:$K$5007,"&lt;&gt;نعم")&amp;" مصروف غير مسوى",IF(L4662="تمت التسوية",IF(P4662=0,"✔ متوازنة وتمت التسوية","✔ تمت التسوية – متبقي "&amp;TEXT(P4662,"#,##0")),IF(P4662&gt;0,"متبقي "&amp;TEXT(P4662,"#,##0"),"✔ متوازنة"))))),IF(R4662=0,"⚠ أضف سطر عهدة أولًا",IF(OR(C4662="",N(G4662)=0),"⚠ أكمل التاريخ والقيمة",IF(S4662="","⚠ التاريخ خارج السنة المالية",IF(H4662="","⚠ اختر بند الموازنة",IF(I4662="مرفوض","✖ مرفوض من المدير",IF(I4662&lt;&gt;"موافق","⏳ بانتظار موافقة المدير",IF(K4662&lt;&gt;"نعم","⚠ غير مسوى مع الحسابات","✔ معتمد ومسوى")))))))))</f>
        <v/>
      </c>
      <c r="R4662">
        <f>N(R4661)+IF(A4662="عهدة",1,0)</f>
        <v/>
      </c>
      <c r="S4662">
        <f>IF(C4662="","",IF(AND(C4662&gt;=DATE(2026,9,1),C4662&lt;=DATE(2027,8,31)),(YEAR(C4662)-2026)*12+MONTH(C4662)-8,""))</f>
        <v/>
      </c>
      <c r="T4662">
        <f>IF(AND(A4662="مصروف",R4662&gt;0,I4662="موافق",S4662&lt;&gt;"",H4662&lt;&gt;""),N(G4662),0)</f>
        <v/>
      </c>
    </row>
    <row r="4663">
      <c r="A4663" s="19" t="n"/>
      <c r="B4663" s="20">
        <f>IF(A4663="","",IF(R4663=0,"⚠ أضف سطر عهدة أولًا","DMT-"&amp;TEXT(R4663,"000")))</f>
        <v/>
      </c>
      <c r="C4663" s="21" t="n"/>
      <c r="D4663" s="20">
        <f>IF(C4663="","",IF(S4663="","خارج السنة المالية",INDEX(القوائم!$D$2:$D$13,S4663)))</f>
        <v/>
      </c>
      <c r="E4663" s="22" t="n"/>
      <c r="F4663" s="23" t="n"/>
      <c r="G4663" s="23" t="n"/>
      <c r="H4663" s="22" t="n"/>
      <c r="I4663" s="19" t="n"/>
      <c r="J4663" s="21" t="n"/>
      <c r="K4663" s="19" t="n"/>
      <c r="L4663" s="19" t="n"/>
      <c r="M4663" s="21" t="n"/>
      <c r="N4663" s="22" t="n"/>
      <c r="O4663" s="24">
        <f>IF(A4663&lt;&gt;"عهدة","",SUMIFS($G$8:$G$5007,$B$8:$B$5007,B4663,$A$8:$A$5007,"مصروف",$I$8:$I$5007,"&lt;&gt;مرفوض"))</f>
        <v/>
      </c>
      <c r="P4663" s="25">
        <f>IF(A4663&lt;&gt;"عهدة","",N(F4663)-O4663)</f>
        <v/>
      </c>
      <c r="Q4663" s="26">
        <f>IF(A4663="","",IF(A4663="عهدة",IF(N(F4663)=0,"⚠ أدخل قيمة العهدة",IF(P4663&lt;0,"⛔ عجز / زيادة مصروفات "&amp;TEXT(-P4663,"#,##0"),IF(COUNTIFS($B$8:$B$5007,B4663,$A$8:$A$5007,"مصروف",$I$8:$I$5007,"&lt;&gt;مرفوض",$K$8:$K$5007,"&lt;&gt;نعم")&gt;0,"⚠ "&amp;COUNTIFS($B$8:$B$5007,B4663,$A$8:$A$5007,"مصروف",$I$8:$I$5007,"&lt;&gt;مرفوض",$K$8:$K$5007,"&lt;&gt;نعم")&amp;" مصروف غير مسوى",IF(L4663="تمت التسوية",IF(P4663=0,"✔ متوازنة وتمت التسوية","✔ تمت التسوية – متبقي "&amp;TEXT(P4663,"#,##0")),IF(P4663&gt;0,"متبقي "&amp;TEXT(P4663,"#,##0"),"✔ متوازنة"))))),IF(R4663=0,"⚠ أضف سطر عهدة أولًا",IF(OR(C4663="",N(G4663)=0),"⚠ أكمل التاريخ والقيمة",IF(S4663="","⚠ التاريخ خارج السنة المالية",IF(H4663="","⚠ اختر بند الموازنة",IF(I4663="مرفوض","✖ مرفوض من المدير",IF(I4663&lt;&gt;"موافق","⏳ بانتظار موافقة المدير",IF(K4663&lt;&gt;"نعم","⚠ غير مسوى مع الحسابات","✔ معتمد ومسوى")))))))))</f>
        <v/>
      </c>
      <c r="R4663">
        <f>N(R4662)+IF(A4663="عهدة",1,0)</f>
        <v/>
      </c>
      <c r="S4663">
        <f>IF(C4663="","",IF(AND(C4663&gt;=DATE(2026,9,1),C4663&lt;=DATE(2027,8,31)),(YEAR(C4663)-2026)*12+MONTH(C4663)-8,""))</f>
        <v/>
      </c>
      <c r="T4663">
        <f>IF(AND(A4663="مصروف",R4663&gt;0,I4663="موافق",S4663&lt;&gt;"",H4663&lt;&gt;""),N(G4663),0)</f>
        <v/>
      </c>
    </row>
    <row r="4664">
      <c r="A4664" s="19" t="n"/>
      <c r="B4664" s="20">
        <f>IF(A4664="","",IF(R4664=0,"⚠ أضف سطر عهدة أولًا","DMT-"&amp;TEXT(R4664,"000")))</f>
        <v/>
      </c>
      <c r="C4664" s="21" t="n"/>
      <c r="D4664" s="20">
        <f>IF(C4664="","",IF(S4664="","خارج السنة المالية",INDEX(القوائم!$D$2:$D$13,S4664)))</f>
        <v/>
      </c>
      <c r="E4664" s="22" t="n"/>
      <c r="F4664" s="23" t="n"/>
      <c r="G4664" s="23" t="n"/>
      <c r="H4664" s="22" t="n"/>
      <c r="I4664" s="19" t="n"/>
      <c r="J4664" s="21" t="n"/>
      <c r="K4664" s="19" t="n"/>
      <c r="L4664" s="19" t="n"/>
      <c r="M4664" s="21" t="n"/>
      <c r="N4664" s="22" t="n"/>
      <c r="O4664" s="24">
        <f>IF(A4664&lt;&gt;"عهدة","",SUMIFS($G$8:$G$5007,$B$8:$B$5007,B4664,$A$8:$A$5007,"مصروف",$I$8:$I$5007,"&lt;&gt;مرفوض"))</f>
        <v/>
      </c>
      <c r="P4664" s="25">
        <f>IF(A4664&lt;&gt;"عهدة","",N(F4664)-O4664)</f>
        <v/>
      </c>
      <c r="Q4664" s="26">
        <f>IF(A4664="","",IF(A4664="عهدة",IF(N(F4664)=0,"⚠ أدخل قيمة العهدة",IF(P4664&lt;0,"⛔ عجز / زيادة مصروفات "&amp;TEXT(-P4664,"#,##0"),IF(COUNTIFS($B$8:$B$5007,B4664,$A$8:$A$5007,"مصروف",$I$8:$I$5007,"&lt;&gt;مرفوض",$K$8:$K$5007,"&lt;&gt;نعم")&gt;0,"⚠ "&amp;COUNTIFS($B$8:$B$5007,B4664,$A$8:$A$5007,"مصروف",$I$8:$I$5007,"&lt;&gt;مرفوض",$K$8:$K$5007,"&lt;&gt;نعم")&amp;" مصروف غير مسوى",IF(L4664="تمت التسوية",IF(P4664=0,"✔ متوازنة وتمت التسوية","✔ تمت التسوية – متبقي "&amp;TEXT(P4664,"#,##0")),IF(P4664&gt;0,"متبقي "&amp;TEXT(P4664,"#,##0"),"✔ متوازنة"))))),IF(R4664=0,"⚠ أضف سطر عهدة أولًا",IF(OR(C4664="",N(G4664)=0),"⚠ أكمل التاريخ والقيمة",IF(S4664="","⚠ التاريخ خارج السنة المالية",IF(H4664="","⚠ اختر بند الموازنة",IF(I4664="مرفوض","✖ مرفوض من المدير",IF(I4664&lt;&gt;"موافق","⏳ بانتظار موافقة المدير",IF(K4664&lt;&gt;"نعم","⚠ غير مسوى مع الحسابات","✔ معتمد ومسوى")))))))))</f>
        <v/>
      </c>
      <c r="R4664">
        <f>N(R4663)+IF(A4664="عهدة",1,0)</f>
        <v/>
      </c>
      <c r="S4664">
        <f>IF(C4664="","",IF(AND(C4664&gt;=DATE(2026,9,1),C4664&lt;=DATE(2027,8,31)),(YEAR(C4664)-2026)*12+MONTH(C4664)-8,""))</f>
        <v/>
      </c>
      <c r="T4664">
        <f>IF(AND(A4664="مصروف",R4664&gt;0,I4664="موافق",S4664&lt;&gt;"",H4664&lt;&gt;""),N(G4664),0)</f>
        <v/>
      </c>
    </row>
    <row r="4665">
      <c r="A4665" s="19" t="n"/>
      <c r="B4665" s="20">
        <f>IF(A4665="","",IF(R4665=0,"⚠ أضف سطر عهدة أولًا","DMT-"&amp;TEXT(R4665,"000")))</f>
        <v/>
      </c>
      <c r="C4665" s="21" t="n"/>
      <c r="D4665" s="20">
        <f>IF(C4665="","",IF(S4665="","خارج السنة المالية",INDEX(القوائم!$D$2:$D$13,S4665)))</f>
        <v/>
      </c>
      <c r="E4665" s="22" t="n"/>
      <c r="F4665" s="23" t="n"/>
      <c r="G4665" s="23" t="n"/>
      <c r="H4665" s="22" t="n"/>
      <c r="I4665" s="19" t="n"/>
      <c r="J4665" s="21" t="n"/>
      <c r="K4665" s="19" t="n"/>
      <c r="L4665" s="19" t="n"/>
      <c r="M4665" s="21" t="n"/>
      <c r="N4665" s="22" t="n"/>
      <c r="O4665" s="24">
        <f>IF(A4665&lt;&gt;"عهدة","",SUMIFS($G$8:$G$5007,$B$8:$B$5007,B4665,$A$8:$A$5007,"مصروف",$I$8:$I$5007,"&lt;&gt;مرفوض"))</f>
        <v/>
      </c>
      <c r="P4665" s="25">
        <f>IF(A4665&lt;&gt;"عهدة","",N(F4665)-O4665)</f>
        <v/>
      </c>
      <c r="Q4665" s="26">
        <f>IF(A4665="","",IF(A4665="عهدة",IF(N(F4665)=0,"⚠ أدخل قيمة العهدة",IF(P4665&lt;0,"⛔ عجز / زيادة مصروفات "&amp;TEXT(-P4665,"#,##0"),IF(COUNTIFS($B$8:$B$5007,B4665,$A$8:$A$5007,"مصروف",$I$8:$I$5007,"&lt;&gt;مرفوض",$K$8:$K$5007,"&lt;&gt;نعم")&gt;0,"⚠ "&amp;COUNTIFS($B$8:$B$5007,B4665,$A$8:$A$5007,"مصروف",$I$8:$I$5007,"&lt;&gt;مرفوض",$K$8:$K$5007,"&lt;&gt;نعم")&amp;" مصروف غير مسوى",IF(L4665="تمت التسوية",IF(P4665=0,"✔ متوازنة وتمت التسوية","✔ تمت التسوية – متبقي "&amp;TEXT(P4665,"#,##0")),IF(P4665&gt;0,"متبقي "&amp;TEXT(P4665,"#,##0"),"✔ متوازنة"))))),IF(R4665=0,"⚠ أضف سطر عهدة أولًا",IF(OR(C4665="",N(G4665)=0),"⚠ أكمل التاريخ والقيمة",IF(S4665="","⚠ التاريخ خارج السنة المالية",IF(H4665="","⚠ اختر بند الموازنة",IF(I4665="مرفوض","✖ مرفوض من المدير",IF(I4665&lt;&gt;"موافق","⏳ بانتظار موافقة المدير",IF(K4665&lt;&gt;"نعم","⚠ غير مسوى مع الحسابات","✔ معتمد ومسوى")))))))))</f>
        <v/>
      </c>
      <c r="R4665">
        <f>N(R4664)+IF(A4665="عهدة",1,0)</f>
        <v/>
      </c>
      <c r="S4665">
        <f>IF(C4665="","",IF(AND(C4665&gt;=DATE(2026,9,1),C4665&lt;=DATE(2027,8,31)),(YEAR(C4665)-2026)*12+MONTH(C4665)-8,""))</f>
        <v/>
      </c>
      <c r="T4665">
        <f>IF(AND(A4665="مصروف",R4665&gt;0,I4665="موافق",S4665&lt;&gt;"",H4665&lt;&gt;""),N(G4665),0)</f>
        <v/>
      </c>
    </row>
    <row r="4666">
      <c r="A4666" s="19" t="n"/>
      <c r="B4666" s="20">
        <f>IF(A4666="","",IF(R4666=0,"⚠ أضف سطر عهدة أولًا","DMT-"&amp;TEXT(R4666,"000")))</f>
        <v/>
      </c>
      <c r="C4666" s="21" t="n"/>
      <c r="D4666" s="20">
        <f>IF(C4666="","",IF(S4666="","خارج السنة المالية",INDEX(القوائم!$D$2:$D$13,S4666)))</f>
        <v/>
      </c>
      <c r="E4666" s="22" t="n"/>
      <c r="F4666" s="23" t="n"/>
      <c r="G4666" s="23" t="n"/>
      <c r="H4666" s="22" t="n"/>
      <c r="I4666" s="19" t="n"/>
      <c r="J4666" s="21" t="n"/>
      <c r="K4666" s="19" t="n"/>
      <c r="L4666" s="19" t="n"/>
      <c r="M4666" s="21" t="n"/>
      <c r="N4666" s="22" t="n"/>
      <c r="O4666" s="24">
        <f>IF(A4666&lt;&gt;"عهدة","",SUMIFS($G$8:$G$5007,$B$8:$B$5007,B4666,$A$8:$A$5007,"مصروف",$I$8:$I$5007,"&lt;&gt;مرفوض"))</f>
        <v/>
      </c>
      <c r="P4666" s="25">
        <f>IF(A4666&lt;&gt;"عهدة","",N(F4666)-O4666)</f>
        <v/>
      </c>
      <c r="Q4666" s="26">
        <f>IF(A4666="","",IF(A4666="عهدة",IF(N(F4666)=0,"⚠ أدخل قيمة العهدة",IF(P4666&lt;0,"⛔ عجز / زيادة مصروفات "&amp;TEXT(-P4666,"#,##0"),IF(COUNTIFS($B$8:$B$5007,B4666,$A$8:$A$5007,"مصروف",$I$8:$I$5007,"&lt;&gt;مرفوض",$K$8:$K$5007,"&lt;&gt;نعم")&gt;0,"⚠ "&amp;COUNTIFS($B$8:$B$5007,B4666,$A$8:$A$5007,"مصروف",$I$8:$I$5007,"&lt;&gt;مرفوض",$K$8:$K$5007,"&lt;&gt;نعم")&amp;" مصروف غير مسوى",IF(L4666="تمت التسوية",IF(P4666=0,"✔ متوازنة وتمت التسوية","✔ تمت التسوية – متبقي "&amp;TEXT(P4666,"#,##0")),IF(P4666&gt;0,"متبقي "&amp;TEXT(P4666,"#,##0"),"✔ متوازنة"))))),IF(R4666=0,"⚠ أضف سطر عهدة أولًا",IF(OR(C4666="",N(G4666)=0),"⚠ أكمل التاريخ والقيمة",IF(S4666="","⚠ التاريخ خارج السنة المالية",IF(H4666="","⚠ اختر بند الموازنة",IF(I4666="مرفوض","✖ مرفوض من المدير",IF(I4666&lt;&gt;"موافق","⏳ بانتظار موافقة المدير",IF(K4666&lt;&gt;"نعم","⚠ غير مسوى مع الحسابات","✔ معتمد ومسوى")))))))))</f>
        <v/>
      </c>
      <c r="R4666">
        <f>N(R4665)+IF(A4666="عهدة",1,0)</f>
        <v/>
      </c>
      <c r="S4666">
        <f>IF(C4666="","",IF(AND(C4666&gt;=DATE(2026,9,1),C4666&lt;=DATE(2027,8,31)),(YEAR(C4666)-2026)*12+MONTH(C4666)-8,""))</f>
        <v/>
      </c>
      <c r="T4666">
        <f>IF(AND(A4666="مصروف",R4666&gt;0,I4666="موافق",S4666&lt;&gt;"",H4666&lt;&gt;""),N(G4666),0)</f>
        <v/>
      </c>
    </row>
    <row r="4667">
      <c r="A4667" s="19" t="n"/>
      <c r="B4667" s="20">
        <f>IF(A4667="","",IF(R4667=0,"⚠ أضف سطر عهدة أولًا","DMT-"&amp;TEXT(R4667,"000")))</f>
        <v/>
      </c>
      <c r="C4667" s="21" t="n"/>
      <c r="D4667" s="20">
        <f>IF(C4667="","",IF(S4667="","خارج السنة المالية",INDEX(القوائم!$D$2:$D$13,S4667)))</f>
        <v/>
      </c>
      <c r="E4667" s="22" t="n"/>
      <c r="F4667" s="23" t="n"/>
      <c r="G4667" s="23" t="n"/>
      <c r="H4667" s="22" t="n"/>
      <c r="I4667" s="19" t="n"/>
      <c r="J4667" s="21" t="n"/>
      <c r="K4667" s="19" t="n"/>
      <c r="L4667" s="19" t="n"/>
      <c r="M4667" s="21" t="n"/>
      <c r="N4667" s="22" t="n"/>
      <c r="O4667" s="24">
        <f>IF(A4667&lt;&gt;"عهدة","",SUMIFS($G$8:$G$5007,$B$8:$B$5007,B4667,$A$8:$A$5007,"مصروف",$I$8:$I$5007,"&lt;&gt;مرفوض"))</f>
        <v/>
      </c>
      <c r="P4667" s="25">
        <f>IF(A4667&lt;&gt;"عهدة","",N(F4667)-O4667)</f>
        <v/>
      </c>
      <c r="Q4667" s="26">
        <f>IF(A4667="","",IF(A4667="عهدة",IF(N(F4667)=0,"⚠ أدخل قيمة العهدة",IF(P4667&lt;0,"⛔ عجز / زيادة مصروفات "&amp;TEXT(-P4667,"#,##0"),IF(COUNTIFS($B$8:$B$5007,B4667,$A$8:$A$5007,"مصروف",$I$8:$I$5007,"&lt;&gt;مرفوض",$K$8:$K$5007,"&lt;&gt;نعم")&gt;0,"⚠ "&amp;COUNTIFS($B$8:$B$5007,B4667,$A$8:$A$5007,"مصروف",$I$8:$I$5007,"&lt;&gt;مرفوض",$K$8:$K$5007,"&lt;&gt;نعم")&amp;" مصروف غير مسوى",IF(L4667="تمت التسوية",IF(P4667=0,"✔ متوازنة وتمت التسوية","✔ تمت التسوية – متبقي "&amp;TEXT(P4667,"#,##0")),IF(P4667&gt;0,"متبقي "&amp;TEXT(P4667,"#,##0"),"✔ متوازنة"))))),IF(R4667=0,"⚠ أضف سطر عهدة أولًا",IF(OR(C4667="",N(G4667)=0),"⚠ أكمل التاريخ والقيمة",IF(S4667="","⚠ التاريخ خارج السنة المالية",IF(H4667="","⚠ اختر بند الموازنة",IF(I4667="مرفوض","✖ مرفوض من المدير",IF(I4667&lt;&gt;"موافق","⏳ بانتظار موافقة المدير",IF(K4667&lt;&gt;"نعم","⚠ غير مسوى مع الحسابات","✔ معتمد ومسوى")))))))))</f>
        <v/>
      </c>
      <c r="R4667">
        <f>N(R4666)+IF(A4667="عهدة",1,0)</f>
        <v/>
      </c>
      <c r="S4667">
        <f>IF(C4667="","",IF(AND(C4667&gt;=DATE(2026,9,1),C4667&lt;=DATE(2027,8,31)),(YEAR(C4667)-2026)*12+MONTH(C4667)-8,""))</f>
        <v/>
      </c>
      <c r="T4667">
        <f>IF(AND(A4667="مصروف",R4667&gt;0,I4667="موافق",S4667&lt;&gt;"",H4667&lt;&gt;""),N(G4667),0)</f>
        <v/>
      </c>
    </row>
    <row r="4668">
      <c r="A4668" s="19" t="n"/>
      <c r="B4668" s="20">
        <f>IF(A4668="","",IF(R4668=0,"⚠ أضف سطر عهدة أولًا","DMT-"&amp;TEXT(R4668,"000")))</f>
        <v/>
      </c>
      <c r="C4668" s="21" t="n"/>
      <c r="D4668" s="20">
        <f>IF(C4668="","",IF(S4668="","خارج السنة المالية",INDEX(القوائم!$D$2:$D$13,S4668)))</f>
        <v/>
      </c>
      <c r="E4668" s="22" t="n"/>
      <c r="F4668" s="23" t="n"/>
      <c r="G4668" s="23" t="n"/>
      <c r="H4668" s="22" t="n"/>
      <c r="I4668" s="19" t="n"/>
      <c r="J4668" s="21" t="n"/>
      <c r="K4668" s="19" t="n"/>
      <c r="L4668" s="19" t="n"/>
      <c r="M4668" s="21" t="n"/>
      <c r="N4668" s="22" t="n"/>
      <c r="O4668" s="24">
        <f>IF(A4668&lt;&gt;"عهدة","",SUMIFS($G$8:$G$5007,$B$8:$B$5007,B4668,$A$8:$A$5007,"مصروف",$I$8:$I$5007,"&lt;&gt;مرفوض"))</f>
        <v/>
      </c>
      <c r="P4668" s="25">
        <f>IF(A4668&lt;&gt;"عهدة","",N(F4668)-O4668)</f>
        <v/>
      </c>
      <c r="Q4668" s="26">
        <f>IF(A4668="","",IF(A4668="عهدة",IF(N(F4668)=0,"⚠ أدخل قيمة العهدة",IF(P4668&lt;0,"⛔ عجز / زيادة مصروفات "&amp;TEXT(-P4668,"#,##0"),IF(COUNTIFS($B$8:$B$5007,B4668,$A$8:$A$5007,"مصروف",$I$8:$I$5007,"&lt;&gt;مرفوض",$K$8:$K$5007,"&lt;&gt;نعم")&gt;0,"⚠ "&amp;COUNTIFS($B$8:$B$5007,B4668,$A$8:$A$5007,"مصروف",$I$8:$I$5007,"&lt;&gt;مرفوض",$K$8:$K$5007,"&lt;&gt;نعم")&amp;" مصروف غير مسوى",IF(L4668="تمت التسوية",IF(P4668=0,"✔ متوازنة وتمت التسوية","✔ تمت التسوية – متبقي "&amp;TEXT(P4668,"#,##0")),IF(P4668&gt;0,"متبقي "&amp;TEXT(P4668,"#,##0"),"✔ متوازنة"))))),IF(R4668=0,"⚠ أضف سطر عهدة أولًا",IF(OR(C4668="",N(G4668)=0),"⚠ أكمل التاريخ والقيمة",IF(S4668="","⚠ التاريخ خارج السنة المالية",IF(H4668="","⚠ اختر بند الموازنة",IF(I4668="مرفوض","✖ مرفوض من المدير",IF(I4668&lt;&gt;"موافق","⏳ بانتظار موافقة المدير",IF(K4668&lt;&gt;"نعم","⚠ غير مسوى مع الحسابات","✔ معتمد ومسوى")))))))))</f>
        <v/>
      </c>
      <c r="R4668">
        <f>N(R4667)+IF(A4668="عهدة",1,0)</f>
        <v/>
      </c>
      <c r="S4668">
        <f>IF(C4668="","",IF(AND(C4668&gt;=DATE(2026,9,1),C4668&lt;=DATE(2027,8,31)),(YEAR(C4668)-2026)*12+MONTH(C4668)-8,""))</f>
        <v/>
      </c>
      <c r="T4668">
        <f>IF(AND(A4668="مصروف",R4668&gt;0,I4668="موافق",S4668&lt;&gt;"",H4668&lt;&gt;""),N(G4668),0)</f>
        <v/>
      </c>
    </row>
    <row r="4669">
      <c r="A4669" s="19" t="n"/>
      <c r="B4669" s="20">
        <f>IF(A4669="","",IF(R4669=0,"⚠ أضف سطر عهدة أولًا","DMT-"&amp;TEXT(R4669,"000")))</f>
        <v/>
      </c>
      <c r="C4669" s="21" t="n"/>
      <c r="D4669" s="20">
        <f>IF(C4669="","",IF(S4669="","خارج السنة المالية",INDEX(القوائم!$D$2:$D$13,S4669)))</f>
        <v/>
      </c>
      <c r="E4669" s="22" t="n"/>
      <c r="F4669" s="23" t="n"/>
      <c r="G4669" s="23" t="n"/>
      <c r="H4669" s="22" t="n"/>
      <c r="I4669" s="19" t="n"/>
      <c r="J4669" s="21" t="n"/>
      <c r="K4669" s="19" t="n"/>
      <c r="L4669" s="19" t="n"/>
      <c r="M4669" s="21" t="n"/>
      <c r="N4669" s="22" t="n"/>
      <c r="O4669" s="24">
        <f>IF(A4669&lt;&gt;"عهدة","",SUMIFS($G$8:$G$5007,$B$8:$B$5007,B4669,$A$8:$A$5007,"مصروف",$I$8:$I$5007,"&lt;&gt;مرفوض"))</f>
        <v/>
      </c>
      <c r="P4669" s="25">
        <f>IF(A4669&lt;&gt;"عهدة","",N(F4669)-O4669)</f>
        <v/>
      </c>
      <c r="Q4669" s="26">
        <f>IF(A4669="","",IF(A4669="عهدة",IF(N(F4669)=0,"⚠ أدخل قيمة العهدة",IF(P4669&lt;0,"⛔ عجز / زيادة مصروفات "&amp;TEXT(-P4669,"#,##0"),IF(COUNTIFS($B$8:$B$5007,B4669,$A$8:$A$5007,"مصروف",$I$8:$I$5007,"&lt;&gt;مرفوض",$K$8:$K$5007,"&lt;&gt;نعم")&gt;0,"⚠ "&amp;COUNTIFS($B$8:$B$5007,B4669,$A$8:$A$5007,"مصروف",$I$8:$I$5007,"&lt;&gt;مرفوض",$K$8:$K$5007,"&lt;&gt;نعم")&amp;" مصروف غير مسوى",IF(L4669="تمت التسوية",IF(P4669=0,"✔ متوازنة وتمت التسوية","✔ تمت التسوية – متبقي "&amp;TEXT(P4669,"#,##0")),IF(P4669&gt;0,"متبقي "&amp;TEXT(P4669,"#,##0"),"✔ متوازنة"))))),IF(R4669=0,"⚠ أضف سطر عهدة أولًا",IF(OR(C4669="",N(G4669)=0),"⚠ أكمل التاريخ والقيمة",IF(S4669="","⚠ التاريخ خارج السنة المالية",IF(H4669="","⚠ اختر بند الموازنة",IF(I4669="مرفوض","✖ مرفوض من المدير",IF(I4669&lt;&gt;"موافق","⏳ بانتظار موافقة المدير",IF(K4669&lt;&gt;"نعم","⚠ غير مسوى مع الحسابات","✔ معتمد ومسوى")))))))))</f>
        <v/>
      </c>
      <c r="R4669">
        <f>N(R4668)+IF(A4669="عهدة",1,0)</f>
        <v/>
      </c>
      <c r="S4669">
        <f>IF(C4669="","",IF(AND(C4669&gt;=DATE(2026,9,1),C4669&lt;=DATE(2027,8,31)),(YEAR(C4669)-2026)*12+MONTH(C4669)-8,""))</f>
        <v/>
      </c>
      <c r="T4669">
        <f>IF(AND(A4669="مصروف",R4669&gt;0,I4669="موافق",S4669&lt;&gt;"",H4669&lt;&gt;""),N(G4669),0)</f>
        <v/>
      </c>
    </row>
    <row r="4670">
      <c r="A4670" s="19" t="n"/>
      <c r="B4670" s="20">
        <f>IF(A4670="","",IF(R4670=0,"⚠ أضف سطر عهدة أولًا","DMT-"&amp;TEXT(R4670,"000")))</f>
        <v/>
      </c>
      <c r="C4670" s="21" t="n"/>
      <c r="D4670" s="20">
        <f>IF(C4670="","",IF(S4670="","خارج السنة المالية",INDEX(القوائم!$D$2:$D$13,S4670)))</f>
        <v/>
      </c>
      <c r="E4670" s="22" t="n"/>
      <c r="F4670" s="23" t="n"/>
      <c r="G4670" s="23" t="n"/>
      <c r="H4670" s="22" t="n"/>
      <c r="I4670" s="19" t="n"/>
      <c r="J4670" s="21" t="n"/>
      <c r="K4670" s="19" t="n"/>
      <c r="L4670" s="19" t="n"/>
      <c r="M4670" s="21" t="n"/>
      <c r="N4670" s="22" t="n"/>
      <c r="O4670" s="24">
        <f>IF(A4670&lt;&gt;"عهدة","",SUMIFS($G$8:$G$5007,$B$8:$B$5007,B4670,$A$8:$A$5007,"مصروف",$I$8:$I$5007,"&lt;&gt;مرفوض"))</f>
        <v/>
      </c>
      <c r="P4670" s="25">
        <f>IF(A4670&lt;&gt;"عهدة","",N(F4670)-O4670)</f>
        <v/>
      </c>
      <c r="Q4670" s="26">
        <f>IF(A4670="","",IF(A4670="عهدة",IF(N(F4670)=0,"⚠ أدخل قيمة العهدة",IF(P4670&lt;0,"⛔ عجز / زيادة مصروفات "&amp;TEXT(-P4670,"#,##0"),IF(COUNTIFS($B$8:$B$5007,B4670,$A$8:$A$5007,"مصروف",$I$8:$I$5007,"&lt;&gt;مرفوض",$K$8:$K$5007,"&lt;&gt;نعم")&gt;0,"⚠ "&amp;COUNTIFS($B$8:$B$5007,B4670,$A$8:$A$5007,"مصروف",$I$8:$I$5007,"&lt;&gt;مرفوض",$K$8:$K$5007,"&lt;&gt;نعم")&amp;" مصروف غير مسوى",IF(L4670="تمت التسوية",IF(P4670=0,"✔ متوازنة وتمت التسوية","✔ تمت التسوية – متبقي "&amp;TEXT(P4670,"#,##0")),IF(P4670&gt;0,"متبقي "&amp;TEXT(P4670,"#,##0"),"✔ متوازنة"))))),IF(R4670=0,"⚠ أضف سطر عهدة أولًا",IF(OR(C4670="",N(G4670)=0),"⚠ أكمل التاريخ والقيمة",IF(S4670="","⚠ التاريخ خارج السنة المالية",IF(H4670="","⚠ اختر بند الموازنة",IF(I4670="مرفوض","✖ مرفوض من المدير",IF(I4670&lt;&gt;"موافق","⏳ بانتظار موافقة المدير",IF(K4670&lt;&gt;"نعم","⚠ غير مسوى مع الحسابات","✔ معتمد ومسوى")))))))))</f>
        <v/>
      </c>
      <c r="R4670">
        <f>N(R4669)+IF(A4670="عهدة",1,0)</f>
        <v/>
      </c>
      <c r="S4670">
        <f>IF(C4670="","",IF(AND(C4670&gt;=DATE(2026,9,1),C4670&lt;=DATE(2027,8,31)),(YEAR(C4670)-2026)*12+MONTH(C4670)-8,""))</f>
        <v/>
      </c>
      <c r="T4670">
        <f>IF(AND(A4670="مصروف",R4670&gt;0,I4670="موافق",S4670&lt;&gt;"",H4670&lt;&gt;""),N(G4670),0)</f>
        <v/>
      </c>
    </row>
    <row r="4671">
      <c r="A4671" s="19" t="n"/>
      <c r="B4671" s="20">
        <f>IF(A4671="","",IF(R4671=0,"⚠ أضف سطر عهدة أولًا","DMT-"&amp;TEXT(R4671,"000")))</f>
        <v/>
      </c>
      <c r="C4671" s="21" t="n"/>
      <c r="D4671" s="20">
        <f>IF(C4671="","",IF(S4671="","خارج السنة المالية",INDEX(القوائم!$D$2:$D$13,S4671)))</f>
        <v/>
      </c>
      <c r="E4671" s="22" t="n"/>
      <c r="F4671" s="23" t="n"/>
      <c r="G4671" s="23" t="n"/>
      <c r="H4671" s="22" t="n"/>
      <c r="I4671" s="19" t="n"/>
      <c r="J4671" s="21" t="n"/>
      <c r="K4671" s="19" t="n"/>
      <c r="L4671" s="19" t="n"/>
      <c r="M4671" s="21" t="n"/>
      <c r="N4671" s="22" t="n"/>
      <c r="O4671" s="24">
        <f>IF(A4671&lt;&gt;"عهدة","",SUMIFS($G$8:$G$5007,$B$8:$B$5007,B4671,$A$8:$A$5007,"مصروف",$I$8:$I$5007,"&lt;&gt;مرفوض"))</f>
        <v/>
      </c>
      <c r="P4671" s="25">
        <f>IF(A4671&lt;&gt;"عهدة","",N(F4671)-O4671)</f>
        <v/>
      </c>
      <c r="Q4671" s="26">
        <f>IF(A4671="","",IF(A4671="عهدة",IF(N(F4671)=0,"⚠ أدخل قيمة العهدة",IF(P4671&lt;0,"⛔ عجز / زيادة مصروفات "&amp;TEXT(-P4671,"#,##0"),IF(COUNTIFS($B$8:$B$5007,B4671,$A$8:$A$5007,"مصروف",$I$8:$I$5007,"&lt;&gt;مرفوض",$K$8:$K$5007,"&lt;&gt;نعم")&gt;0,"⚠ "&amp;COUNTIFS($B$8:$B$5007,B4671,$A$8:$A$5007,"مصروف",$I$8:$I$5007,"&lt;&gt;مرفوض",$K$8:$K$5007,"&lt;&gt;نعم")&amp;" مصروف غير مسوى",IF(L4671="تمت التسوية",IF(P4671=0,"✔ متوازنة وتمت التسوية","✔ تمت التسوية – متبقي "&amp;TEXT(P4671,"#,##0")),IF(P4671&gt;0,"متبقي "&amp;TEXT(P4671,"#,##0"),"✔ متوازنة"))))),IF(R4671=0,"⚠ أضف سطر عهدة أولًا",IF(OR(C4671="",N(G4671)=0),"⚠ أكمل التاريخ والقيمة",IF(S4671="","⚠ التاريخ خارج السنة المالية",IF(H4671="","⚠ اختر بند الموازنة",IF(I4671="مرفوض","✖ مرفوض من المدير",IF(I4671&lt;&gt;"موافق","⏳ بانتظار موافقة المدير",IF(K4671&lt;&gt;"نعم","⚠ غير مسوى مع الحسابات","✔ معتمد ومسوى")))))))))</f>
        <v/>
      </c>
      <c r="R4671">
        <f>N(R4670)+IF(A4671="عهدة",1,0)</f>
        <v/>
      </c>
      <c r="S4671">
        <f>IF(C4671="","",IF(AND(C4671&gt;=DATE(2026,9,1),C4671&lt;=DATE(2027,8,31)),(YEAR(C4671)-2026)*12+MONTH(C4671)-8,""))</f>
        <v/>
      </c>
      <c r="T4671">
        <f>IF(AND(A4671="مصروف",R4671&gt;0,I4671="موافق",S4671&lt;&gt;"",H4671&lt;&gt;""),N(G4671),0)</f>
        <v/>
      </c>
    </row>
    <row r="4672">
      <c r="A4672" s="19" t="n"/>
      <c r="B4672" s="20">
        <f>IF(A4672="","",IF(R4672=0,"⚠ أضف سطر عهدة أولًا","DMT-"&amp;TEXT(R4672,"000")))</f>
        <v/>
      </c>
      <c r="C4672" s="21" t="n"/>
      <c r="D4672" s="20">
        <f>IF(C4672="","",IF(S4672="","خارج السنة المالية",INDEX(القوائم!$D$2:$D$13,S4672)))</f>
        <v/>
      </c>
      <c r="E4672" s="22" t="n"/>
      <c r="F4672" s="23" t="n"/>
      <c r="G4672" s="23" t="n"/>
      <c r="H4672" s="22" t="n"/>
      <c r="I4672" s="19" t="n"/>
      <c r="J4672" s="21" t="n"/>
      <c r="K4672" s="19" t="n"/>
      <c r="L4672" s="19" t="n"/>
      <c r="M4672" s="21" t="n"/>
      <c r="N4672" s="22" t="n"/>
      <c r="O4672" s="24">
        <f>IF(A4672&lt;&gt;"عهدة","",SUMIFS($G$8:$G$5007,$B$8:$B$5007,B4672,$A$8:$A$5007,"مصروف",$I$8:$I$5007,"&lt;&gt;مرفوض"))</f>
        <v/>
      </c>
      <c r="P4672" s="25">
        <f>IF(A4672&lt;&gt;"عهدة","",N(F4672)-O4672)</f>
        <v/>
      </c>
      <c r="Q4672" s="26">
        <f>IF(A4672="","",IF(A4672="عهدة",IF(N(F4672)=0,"⚠ أدخل قيمة العهدة",IF(P4672&lt;0,"⛔ عجز / زيادة مصروفات "&amp;TEXT(-P4672,"#,##0"),IF(COUNTIFS($B$8:$B$5007,B4672,$A$8:$A$5007,"مصروف",$I$8:$I$5007,"&lt;&gt;مرفوض",$K$8:$K$5007,"&lt;&gt;نعم")&gt;0,"⚠ "&amp;COUNTIFS($B$8:$B$5007,B4672,$A$8:$A$5007,"مصروف",$I$8:$I$5007,"&lt;&gt;مرفوض",$K$8:$K$5007,"&lt;&gt;نعم")&amp;" مصروف غير مسوى",IF(L4672="تمت التسوية",IF(P4672=0,"✔ متوازنة وتمت التسوية","✔ تمت التسوية – متبقي "&amp;TEXT(P4672,"#,##0")),IF(P4672&gt;0,"متبقي "&amp;TEXT(P4672,"#,##0"),"✔ متوازنة"))))),IF(R4672=0,"⚠ أضف سطر عهدة أولًا",IF(OR(C4672="",N(G4672)=0),"⚠ أكمل التاريخ والقيمة",IF(S4672="","⚠ التاريخ خارج السنة المالية",IF(H4672="","⚠ اختر بند الموازنة",IF(I4672="مرفوض","✖ مرفوض من المدير",IF(I4672&lt;&gt;"موافق","⏳ بانتظار موافقة المدير",IF(K4672&lt;&gt;"نعم","⚠ غير مسوى مع الحسابات","✔ معتمد ومسوى")))))))))</f>
        <v/>
      </c>
      <c r="R4672">
        <f>N(R4671)+IF(A4672="عهدة",1,0)</f>
        <v/>
      </c>
      <c r="S4672">
        <f>IF(C4672="","",IF(AND(C4672&gt;=DATE(2026,9,1),C4672&lt;=DATE(2027,8,31)),(YEAR(C4672)-2026)*12+MONTH(C4672)-8,""))</f>
        <v/>
      </c>
      <c r="T4672">
        <f>IF(AND(A4672="مصروف",R4672&gt;0,I4672="موافق",S4672&lt;&gt;"",H4672&lt;&gt;""),N(G4672),0)</f>
        <v/>
      </c>
    </row>
    <row r="4673">
      <c r="A4673" s="19" t="n"/>
      <c r="B4673" s="20">
        <f>IF(A4673="","",IF(R4673=0,"⚠ أضف سطر عهدة أولًا","DMT-"&amp;TEXT(R4673,"000")))</f>
        <v/>
      </c>
      <c r="C4673" s="21" t="n"/>
      <c r="D4673" s="20">
        <f>IF(C4673="","",IF(S4673="","خارج السنة المالية",INDEX(القوائم!$D$2:$D$13,S4673)))</f>
        <v/>
      </c>
      <c r="E4673" s="22" t="n"/>
      <c r="F4673" s="23" t="n"/>
      <c r="G4673" s="23" t="n"/>
      <c r="H4673" s="22" t="n"/>
      <c r="I4673" s="19" t="n"/>
      <c r="J4673" s="21" t="n"/>
      <c r="K4673" s="19" t="n"/>
      <c r="L4673" s="19" t="n"/>
      <c r="M4673" s="21" t="n"/>
      <c r="N4673" s="22" t="n"/>
      <c r="O4673" s="24">
        <f>IF(A4673&lt;&gt;"عهدة","",SUMIFS($G$8:$G$5007,$B$8:$B$5007,B4673,$A$8:$A$5007,"مصروف",$I$8:$I$5007,"&lt;&gt;مرفوض"))</f>
        <v/>
      </c>
      <c r="P4673" s="25">
        <f>IF(A4673&lt;&gt;"عهدة","",N(F4673)-O4673)</f>
        <v/>
      </c>
      <c r="Q4673" s="26">
        <f>IF(A4673="","",IF(A4673="عهدة",IF(N(F4673)=0,"⚠ أدخل قيمة العهدة",IF(P4673&lt;0,"⛔ عجز / زيادة مصروفات "&amp;TEXT(-P4673,"#,##0"),IF(COUNTIFS($B$8:$B$5007,B4673,$A$8:$A$5007,"مصروف",$I$8:$I$5007,"&lt;&gt;مرفوض",$K$8:$K$5007,"&lt;&gt;نعم")&gt;0,"⚠ "&amp;COUNTIFS($B$8:$B$5007,B4673,$A$8:$A$5007,"مصروف",$I$8:$I$5007,"&lt;&gt;مرفوض",$K$8:$K$5007,"&lt;&gt;نعم")&amp;" مصروف غير مسوى",IF(L4673="تمت التسوية",IF(P4673=0,"✔ متوازنة وتمت التسوية","✔ تمت التسوية – متبقي "&amp;TEXT(P4673,"#,##0")),IF(P4673&gt;0,"متبقي "&amp;TEXT(P4673,"#,##0"),"✔ متوازنة"))))),IF(R4673=0,"⚠ أضف سطر عهدة أولًا",IF(OR(C4673="",N(G4673)=0),"⚠ أكمل التاريخ والقيمة",IF(S4673="","⚠ التاريخ خارج السنة المالية",IF(H4673="","⚠ اختر بند الموازنة",IF(I4673="مرفوض","✖ مرفوض من المدير",IF(I4673&lt;&gt;"موافق","⏳ بانتظار موافقة المدير",IF(K4673&lt;&gt;"نعم","⚠ غير مسوى مع الحسابات","✔ معتمد ومسوى")))))))))</f>
        <v/>
      </c>
      <c r="R4673">
        <f>N(R4672)+IF(A4673="عهدة",1,0)</f>
        <v/>
      </c>
      <c r="S4673">
        <f>IF(C4673="","",IF(AND(C4673&gt;=DATE(2026,9,1),C4673&lt;=DATE(2027,8,31)),(YEAR(C4673)-2026)*12+MONTH(C4673)-8,""))</f>
        <v/>
      </c>
      <c r="T4673">
        <f>IF(AND(A4673="مصروف",R4673&gt;0,I4673="موافق",S4673&lt;&gt;"",H4673&lt;&gt;""),N(G4673),0)</f>
        <v/>
      </c>
    </row>
    <row r="4674">
      <c r="A4674" s="19" t="n"/>
      <c r="B4674" s="20">
        <f>IF(A4674="","",IF(R4674=0,"⚠ أضف سطر عهدة أولًا","DMT-"&amp;TEXT(R4674,"000")))</f>
        <v/>
      </c>
      <c r="C4674" s="21" t="n"/>
      <c r="D4674" s="20">
        <f>IF(C4674="","",IF(S4674="","خارج السنة المالية",INDEX(القوائم!$D$2:$D$13,S4674)))</f>
        <v/>
      </c>
      <c r="E4674" s="22" t="n"/>
      <c r="F4674" s="23" t="n"/>
      <c r="G4674" s="23" t="n"/>
      <c r="H4674" s="22" t="n"/>
      <c r="I4674" s="19" t="n"/>
      <c r="J4674" s="21" t="n"/>
      <c r="K4674" s="19" t="n"/>
      <c r="L4674" s="19" t="n"/>
      <c r="M4674" s="21" t="n"/>
      <c r="N4674" s="22" t="n"/>
      <c r="O4674" s="24">
        <f>IF(A4674&lt;&gt;"عهدة","",SUMIFS($G$8:$G$5007,$B$8:$B$5007,B4674,$A$8:$A$5007,"مصروف",$I$8:$I$5007,"&lt;&gt;مرفوض"))</f>
        <v/>
      </c>
      <c r="P4674" s="25">
        <f>IF(A4674&lt;&gt;"عهدة","",N(F4674)-O4674)</f>
        <v/>
      </c>
      <c r="Q4674" s="26">
        <f>IF(A4674="","",IF(A4674="عهدة",IF(N(F4674)=0,"⚠ أدخل قيمة العهدة",IF(P4674&lt;0,"⛔ عجز / زيادة مصروفات "&amp;TEXT(-P4674,"#,##0"),IF(COUNTIFS($B$8:$B$5007,B4674,$A$8:$A$5007,"مصروف",$I$8:$I$5007,"&lt;&gt;مرفوض",$K$8:$K$5007,"&lt;&gt;نعم")&gt;0,"⚠ "&amp;COUNTIFS($B$8:$B$5007,B4674,$A$8:$A$5007,"مصروف",$I$8:$I$5007,"&lt;&gt;مرفوض",$K$8:$K$5007,"&lt;&gt;نعم")&amp;" مصروف غير مسوى",IF(L4674="تمت التسوية",IF(P4674=0,"✔ متوازنة وتمت التسوية","✔ تمت التسوية – متبقي "&amp;TEXT(P4674,"#,##0")),IF(P4674&gt;0,"متبقي "&amp;TEXT(P4674,"#,##0"),"✔ متوازنة"))))),IF(R4674=0,"⚠ أضف سطر عهدة أولًا",IF(OR(C4674="",N(G4674)=0),"⚠ أكمل التاريخ والقيمة",IF(S4674="","⚠ التاريخ خارج السنة المالية",IF(H4674="","⚠ اختر بند الموازنة",IF(I4674="مرفوض","✖ مرفوض من المدير",IF(I4674&lt;&gt;"موافق","⏳ بانتظار موافقة المدير",IF(K4674&lt;&gt;"نعم","⚠ غير مسوى مع الحسابات","✔ معتمد ومسوى")))))))))</f>
        <v/>
      </c>
      <c r="R4674">
        <f>N(R4673)+IF(A4674="عهدة",1,0)</f>
        <v/>
      </c>
      <c r="S4674">
        <f>IF(C4674="","",IF(AND(C4674&gt;=DATE(2026,9,1),C4674&lt;=DATE(2027,8,31)),(YEAR(C4674)-2026)*12+MONTH(C4674)-8,""))</f>
        <v/>
      </c>
      <c r="T4674">
        <f>IF(AND(A4674="مصروف",R4674&gt;0,I4674="موافق",S4674&lt;&gt;"",H4674&lt;&gt;""),N(G4674),0)</f>
        <v/>
      </c>
    </row>
    <row r="4675">
      <c r="A4675" s="19" t="n"/>
      <c r="B4675" s="20">
        <f>IF(A4675="","",IF(R4675=0,"⚠ أضف سطر عهدة أولًا","DMT-"&amp;TEXT(R4675,"000")))</f>
        <v/>
      </c>
      <c r="C4675" s="21" t="n"/>
      <c r="D4675" s="20">
        <f>IF(C4675="","",IF(S4675="","خارج السنة المالية",INDEX(القوائم!$D$2:$D$13,S4675)))</f>
        <v/>
      </c>
      <c r="E4675" s="22" t="n"/>
      <c r="F4675" s="23" t="n"/>
      <c r="G4675" s="23" t="n"/>
      <c r="H4675" s="22" t="n"/>
      <c r="I4675" s="19" t="n"/>
      <c r="J4675" s="21" t="n"/>
      <c r="K4675" s="19" t="n"/>
      <c r="L4675" s="19" t="n"/>
      <c r="M4675" s="21" t="n"/>
      <c r="N4675" s="22" t="n"/>
      <c r="O4675" s="24">
        <f>IF(A4675&lt;&gt;"عهدة","",SUMIFS($G$8:$G$5007,$B$8:$B$5007,B4675,$A$8:$A$5007,"مصروف",$I$8:$I$5007,"&lt;&gt;مرفوض"))</f>
        <v/>
      </c>
      <c r="P4675" s="25">
        <f>IF(A4675&lt;&gt;"عهدة","",N(F4675)-O4675)</f>
        <v/>
      </c>
      <c r="Q4675" s="26">
        <f>IF(A4675="","",IF(A4675="عهدة",IF(N(F4675)=0,"⚠ أدخل قيمة العهدة",IF(P4675&lt;0,"⛔ عجز / زيادة مصروفات "&amp;TEXT(-P4675,"#,##0"),IF(COUNTIFS($B$8:$B$5007,B4675,$A$8:$A$5007,"مصروف",$I$8:$I$5007,"&lt;&gt;مرفوض",$K$8:$K$5007,"&lt;&gt;نعم")&gt;0,"⚠ "&amp;COUNTIFS($B$8:$B$5007,B4675,$A$8:$A$5007,"مصروف",$I$8:$I$5007,"&lt;&gt;مرفوض",$K$8:$K$5007,"&lt;&gt;نعم")&amp;" مصروف غير مسوى",IF(L4675="تمت التسوية",IF(P4675=0,"✔ متوازنة وتمت التسوية","✔ تمت التسوية – متبقي "&amp;TEXT(P4675,"#,##0")),IF(P4675&gt;0,"متبقي "&amp;TEXT(P4675,"#,##0"),"✔ متوازنة"))))),IF(R4675=0,"⚠ أضف سطر عهدة أولًا",IF(OR(C4675="",N(G4675)=0),"⚠ أكمل التاريخ والقيمة",IF(S4675="","⚠ التاريخ خارج السنة المالية",IF(H4675="","⚠ اختر بند الموازنة",IF(I4675="مرفوض","✖ مرفوض من المدير",IF(I4675&lt;&gt;"موافق","⏳ بانتظار موافقة المدير",IF(K4675&lt;&gt;"نعم","⚠ غير مسوى مع الحسابات","✔ معتمد ومسوى")))))))))</f>
        <v/>
      </c>
      <c r="R4675">
        <f>N(R4674)+IF(A4675="عهدة",1,0)</f>
        <v/>
      </c>
      <c r="S4675">
        <f>IF(C4675="","",IF(AND(C4675&gt;=DATE(2026,9,1),C4675&lt;=DATE(2027,8,31)),(YEAR(C4675)-2026)*12+MONTH(C4675)-8,""))</f>
        <v/>
      </c>
      <c r="T4675">
        <f>IF(AND(A4675="مصروف",R4675&gt;0,I4675="موافق",S4675&lt;&gt;"",H4675&lt;&gt;""),N(G4675),0)</f>
        <v/>
      </c>
    </row>
    <row r="4676">
      <c r="A4676" s="19" t="n"/>
      <c r="B4676" s="20">
        <f>IF(A4676="","",IF(R4676=0,"⚠ أضف سطر عهدة أولًا","DMT-"&amp;TEXT(R4676,"000")))</f>
        <v/>
      </c>
      <c r="C4676" s="21" t="n"/>
      <c r="D4676" s="20">
        <f>IF(C4676="","",IF(S4676="","خارج السنة المالية",INDEX(القوائم!$D$2:$D$13,S4676)))</f>
        <v/>
      </c>
      <c r="E4676" s="22" t="n"/>
      <c r="F4676" s="23" t="n"/>
      <c r="G4676" s="23" t="n"/>
      <c r="H4676" s="22" t="n"/>
      <c r="I4676" s="19" t="n"/>
      <c r="J4676" s="21" t="n"/>
      <c r="K4676" s="19" t="n"/>
      <c r="L4676" s="19" t="n"/>
      <c r="M4676" s="21" t="n"/>
      <c r="N4676" s="22" t="n"/>
      <c r="O4676" s="24">
        <f>IF(A4676&lt;&gt;"عهدة","",SUMIFS($G$8:$G$5007,$B$8:$B$5007,B4676,$A$8:$A$5007,"مصروف",$I$8:$I$5007,"&lt;&gt;مرفوض"))</f>
        <v/>
      </c>
      <c r="P4676" s="25">
        <f>IF(A4676&lt;&gt;"عهدة","",N(F4676)-O4676)</f>
        <v/>
      </c>
      <c r="Q4676" s="26">
        <f>IF(A4676="","",IF(A4676="عهدة",IF(N(F4676)=0,"⚠ أدخل قيمة العهدة",IF(P4676&lt;0,"⛔ عجز / زيادة مصروفات "&amp;TEXT(-P4676,"#,##0"),IF(COUNTIFS($B$8:$B$5007,B4676,$A$8:$A$5007,"مصروف",$I$8:$I$5007,"&lt;&gt;مرفوض",$K$8:$K$5007,"&lt;&gt;نعم")&gt;0,"⚠ "&amp;COUNTIFS($B$8:$B$5007,B4676,$A$8:$A$5007,"مصروف",$I$8:$I$5007,"&lt;&gt;مرفوض",$K$8:$K$5007,"&lt;&gt;نعم")&amp;" مصروف غير مسوى",IF(L4676="تمت التسوية",IF(P4676=0,"✔ متوازنة وتمت التسوية","✔ تمت التسوية – متبقي "&amp;TEXT(P4676,"#,##0")),IF(P4676&gt;0,"متبقي "&amp;TEXT(P4676,"#,##0"),"✔ متوازنة"))))),IF(R4676=0,"⚠ أضف سطر عهدة أولًا",IF(OR(C4676="",N(G4676)=0),"⚠ أكمل التاريخ والقيمة",IF(S4676="","⚠ التاريخ خارج السنة المالية",IF(H4676="","⚠ اختر بند الموازنة",IF(I4676="مرفوض","✖ مرفوض من المدير",IF(I4676&lt;&gt;"موافق","⏳ بانتظار موافقة المدير",IF(K4676&lt;&gt;"نعم","⚠ غير مسوى مع الحسابات","✔ معتمد ومسوى")))))))))</f>
        <v/>
      </c>
      <c r="R4676">
        <f>N(R4675)+IF(A4676="عهدة",1,0)</f>
        <v/>
      </c>
      <c r="S4676">
        <f>IF(C4676="","",IF(AND(C4676&gt;=DATE(2026,9,1),C4676&lt;=DATE(2027,8,31)),(YEAR(C4676)-2026)*12+MONTH(C4676)-8,""))</f>
        <v/>
      </c>
      <c r="T4676">
        <f>IF(AND(A4676="مصروف",R4676&gt;0,I4676="موافق",S4676&lt;&gt;"",H4676&lt;&gt;""),N(G4676),0)</f>
        <v/>
      </c>
    </row>
    <row r="4677">
      <c r="A4677" s="19" t="n"/>
      <c r="B4677" s="20">
        <f>IF(A4677="","",IF(R4677=0,"⚠ أضف سطر عهدة أولًا","DMT-"&amp;TEXT(R4677,"000")))</f>
        <v/>
      </c>
      <c r="C4677" s="21" t="n"/>
      <c r="D4677" s="20">
        <f>IF(C4677="","",IF(S4677="","خارج السنة المالية",INDEX(القوائم!$D$2:$D$13,S4677)))</f>
        <v/>
      </c>
      <c r="E4677" s="22" t="n"/>
      <c r="F4677" s="23" t="n"/>
      <c r="G4677" s="23" t="n"/>
      <c r="H4677" s="22" t="n"/>
      <c r="I4677" s="19" t="n"/>
      <c r="J4677" s="21" t="n"/>
      <c r="K4677" s="19" t="n"/>
      <c r="L4677" s="19" t="n"/>
      <c r="M4677" s="21" t="n"/>
      <c r="N4677" s="22" t="n"/>
      <c r="O4677" s="24">
        <f>IF(A4677&lt;&gt;"عهدة","",SUMIFS($G$8:$G$5007,$B$8:$B$5007,B4677,$A$8:$A$5007,"مصروف",$I$8:$I$5007,"&lt;&gt;مرفوض"))</f>
        <v/>
      </c>
      <c r="P4677" s="25">
        <f>IF(A4677&lt;&gt;"عهدة","",N(F4677)-O4677)</f>
        <v/>
      </c>
      <c r="Q4677" s="26">
        <f>IF(A4677="","",IF(A4677="عهدة",IF(N(F4677)=0,"⚠ أدخل قيمة العهدة",IF(P4677&lt;0,"⛔ عجز / زيادة مصروفات "&amp;TEXT(-P4677,"#,##0"),IF(COUNTIFS($B$8:$B$5007,B4677,$A$8:$A$5007,"مصروف",$I$8:$I$5007,"&lt;&gt;مرفوض",$K$8:$K$5007,"&lt;&gt;نعم")&gt;0,"⚠ "&amp;COUNTIFS($B$8:$B$5007,B4677,$A$8:$A$5007,"مصروف",$I$8:$I$5007,"&lt;&gt;مرفوض",$K$8:$K$5007,"&lt;&gt;نعم")&amp;" مصروف غير مسوى",IF(L4677="تمت التسوية",IF(P4677=0,"✔ متوازنة وتمت التسوية","✔ تمت التسوية – متبقي "&amp;TEXT(P4677,"#,##0")),IF(P4677&gt;0,"متبقي "&amp;TEXT(P4677,"#,##0"),"✔ متوازنة"))))),IF(R4677=0,"⚠ أضف سطر عهدة أولًا",IF(OR(C4677="",N(G4677)=0),"⚠ أكمل التاريخ والقيمة",IF(S4677="","⚠ التاريخ خارج السنة المالية",IF(H4677="","⚠ اختر بند الموازنة",IF(I4677="مرفوض","✖ مرفوض من المدير",IF(I4677&lt;&gt;"موافق","⏳ بانتظار موافقة المدير",IF(K4677&lt;&gt;"نعم","⚠ غير مسوى مع الحسابات","✔ معتمد ومسوى")))))))))</f>
        <v/>
      </c>
      <c r="R4677">
        <f>N(R4676)+IF(A4677="عهدة",1,0)</f>
        <v/>
      </c>
      <c r="S4677">
        <f>IF(C4677="","",IF(AND(C4677&gt;=DATE(2026,9,1),C4677&lt;=DATE(2027,8,31)),(YEAR(C4677)-2026)*12+MONTH(C4677)-8,""))</f>
        <v/>
      </c>
      <c r="T4677">
        <f>IF(AND(A4677="مصروف",R4677&gt;0,I4677="موافق",S4677&lt;&gt;"",H4677&lt;&gt;""),N(G4677),0)</f>
        <v/>
      </c>
    </row>
    <row r="4678">
      <c r="A4678" s="19" t="n"/>
      <c r="B4678" s="20">
        <f>IF(A4678="","",IF(R4678=0,"⚠ أضف سطر عهدة أولًا","DMT-"&amp;TEXT(R4678,"000")))</f>
        <v/>
      </c>
      <c r="C4678" s="21" t="n"/>
      <c r="D4678" s="20">
        <f>IF(C4678="","",IF(S4678="","خارج السنة المالية",INDEX(القوائم!$D$2:$D$13,S4678)))</f>
        <v/>
      </c>
      <c r="E4678" s="22" t="n"/>
      <c r="F4678" s="23" t="n"/>
      <c r="G4678" s="23" t="n"/>
      <c r="H4678" s="22" t="n"/>
      <c r="I4678" s="19" t="n"/>
      <c r="J4678" s="21" t="n"/>
      <c r="K4678" s="19" t="n"/>
      <c r="L4678" s="19" t="n"/>
      <c r="M4678" s="21" t="n"/>
      <c r="N4678" s="22" t="n"/>
      <c r="O4678" s="24">
        <f>IF(A4678&lt;&gt;"عهدة","",SUMIFS($G$8:$G$5007,$B$8:$B$5007,B4678,$A$8:$A$5007,"مصروف",$I$8:$I$5007,"&lt;&gt;مرفوض"))</f>
        <v/>
      </c>
      <c r="P4678" s="25">
        <f>IF(A4678&lt;&gt;"عهدة","",N(F4678)-O4678)</f>
        <v/>
      </c>
      <c r="Q4678" s="26">
        <f>IF(A4678="","",IF(A4678="عهدة",IF(N(F4678)=0,"⚠ أدخل قيمة العهدة",IF(P4678&lt;0,"⛔ عجز / زيادة مصروفات "&amp;TEXT(-P4678,"#,##0"),IF(COUNTIFS($B$8:$B$5007,B4678,$A$8:$A$5007,"مصروف",$I$8:$I$5007,"&lt;&gt;مرفوض",$K$8:$K$5007,"&lt;&gt;نعم")&gt;0,"⚠ "&amp;COUNTIFS($B$8:$B$5007,B4678,$A$8:$A$5007,"مصروف",$I$8:$I$5007,"&lt;&gt;مرفوض",$K$8:$K$5007,"&lt;&gt;نعم")&amp;" مصروف غير مسوى",IF(L4678="تمت التسوية",IF(P4678=0,"✔ متوازنة وتمت التسوية","✔ تمت التسوية – متبقي "&amp;TEXT(P4678,"#,##0")),IF(P4678&gt;0,"متبقي "&amp;TEXT(P4678,"#,##0"),"✔ متوازنة"))))),IF(R4678=0,"⚠ أضف سطر عهدة أولًا",IF(OR(C4678="",N(G4678)=0),"⚠ أكمل التاريخ والقيمة",IF(S4678="","⚠ التاريخ خارج السنة المالية",IF(H4678="","⚠ اختر بند الموازنة",IF(I4678="مرفوض","✖ مرفوض من المدير",IF(I4678&lt;&gt;"موافق","⏳ بانتظار موافقة المدير",IF(K4678&lt;&gt;"نعم","⚠ غير مسوى مع الحسابات","✔ معتمد ومسوى")))))))))</f>
        <v/>
      </c>
      <c r="R4678">
        <f>N(R4677)+IF(A4678="عهدة",1,0)</f>
        <v/>
      </c>
      <c r="S4678">
        <f>IF(C4678="","",IF(AND(C4678&gt;=DATE(2026,9,1),C4678&lt;=DATE(2027,8,31)),(YEAR(C4678)-2026)*12+MONTH(C4678)-8,""))</f>
        <v/>
      </c>
      <c r="T4678">
        <f>IF(AND(A4678="مصروف",R4678&gt;0,I4678="موافق",S4678&lt;&gt;"",H4678&lt;&gt;""),N(G4678),0)</f>
        <v/>
      </c>
    </row>
    <row r="4679">
      <c r="A4679" s="19" t="n"/>
      <c r="B4679" s="20">
        <f>IF(A4679="","",IF(R4679=0,"⚠ أضف سطر عهدة أولًا","DMT-"&amp;TEXT(R4679,"000")))</f>
        <v/>
      </c>
      <c r="C4679" s="21" t="n"/>
      <c r="D4679" s="20">
        <f>IF(C4679="","",IF(S4679="","خارج السنة المالية",INDEX(القوائم!$D$2:$D$13,S4679)))</f>
        <v/>
      </c>
      <c r="E4679" s="22" t="n"/>
      <c r="F4679" s="23" t="n"/>
      <c r="G4679" s="23" t="n"/>
      <c r="H4679" s="22" t="n"/>
      <c r="I4679" s="19" t="n"/>
      <c r="J4679" s="21" t="n"/>
      <c r="K4679" s="19" t="n"/>
      <c r="L4679" s="19" t="n"/>
      <c r="M4679" s="21" t="n"/>
      <c r="N4679" s="22" t="n"/>
      <c r="O4679" s="24">
        <f>IF(A4679&lt;&gt;"عهدة","",SUMIFS($G$8:$G$5007,$B$8:$B$5007,B4679,$A$8:$A$5007,"مصروف",$I$8:$I$5007,"&lt;&gt;مرفوض"))</f>
        <v/>
      </c>
      <c r="P4679" s="25">
        <f>IF(A4679&lt;&gt;"عهدة","",N(F4679)-O4679)</f>
        <v/>
      </c>
      <c r="Q4679" s="26">
        <f>IF(A4679="","",IF(A4679="عهدة",IF(N(F4679)=0,"⚠ أدخل قيمة العهدة",IF(P4679&lt;0,"⛔ عجز / زيادة مصروفات "&amp;TEXT(-P4679,"#,##0"),IF(COUNTIFS($B$8:$B$5007,B4679,$A$8:$A$5007,"مصروف",$I$8:$I$5007,"&lt;&gt;مرفوض",$K$8:$K$5007,"&lt;&gt;نعم")&gt;0,"⚠ "&amp;COUNTIFS($B$8:$B$5007,B4679,$A$8:$A$5007,"مصروف",$I$8:$I$5007,"&lt;&gt;مرفوض",$K$8:$K$5007,"&lt;&gt;نعم")&amp;" مصروف غير مسوى",IF(L4679="تمت التسوية",IF(P4679=0,"✔ متوازنة وتمت التسوية","✔ تمت التسوية – متبقي "&amp;TEXT(P4679,"#,##0")),IF(P4679&gt;0,"متبقي "&amp;TEXT(P4679,"#,##0"),"✔ متوازنة"))))),IF(R4679=0,"⚠ أضف سطر عهدة أولًا",IF(OR(C4679="",N(G4679)=0),"⚠ أكمل التاريخ والقيمة",IF(S4679="","⚠ التاريخ خارج السنة المالية",IF(H4679="","⚠ اختر بند الموازنة",IF(I4679="مرفوض","✖ مرفوض من المدير",IF(I4679&lt;&gt;"موافق","⏳ بانتظار موافقة المدير",IF(K4679&lt;&gt;"نعم","⚠ غير مسوى مع الحسابات","✔ معتمد ومسوى")))))))))</f>
        <v/>
      </c>
      <c r="R4679">
        <f>N(R4678)+IF(A4679="عهدة",1,0)</f>
        <v/>
      </c>
      <c r="S4679">
        <f>IF(C4679="","",IF(AND(C4679&gt;=DATE(2026,9,1),C4679&lt;=DATE(2027,8,31)),(YEAR(C4679)-2026)*12+MONTH(C4679)-8,""))</f>
        <v/>
      </c>
      <c r="T4679">
        <f>IF(AND(A4679="مصروف",R4679&gt;0,I4679="موافق",S4679&lt;&gt;"",H4679&lt;&gt;""),N(G4679),0)</f>
        <v/>
      </c>
    </row>
    <row r="4680">
      <c r="A4680" s="19" t="n"/>
      <c r="B4680" s="20">
        <f>IF(A4680="","",IF(R4680=0,"⚠ أضف سطر عهدة أولًا","DMT-"&amp;TEXT(R4680,"000")))</f>
        <v/>
      </c>
      <c r="C4680" s="21" t="n"/>
      <c r="D4680" s="20">
        <f>IF(C4680="","",IF(S4680="","خارج السنة المالية",INDEX(القوائم!$D$2:$D$13,S4680)))</f>
        <v/>
      </c>
      <c r="E4680" s="22" t="n"/>
      <c r="F4680" s="23" t="n"/>
      <c r="G4680" s="23" t="n"/>
      <c r="H4680" s="22" t="n"/>
      <c r="I4680" s="19" t="n"/>
      <c r="J4680" s="21" t="n"/>
      <c r="K4680" s="19" t="n"/>
      <c r="L4680" s="19" t="n"/>
      <c r="M4680" s="21" t="n"/>
      <c r="N4680" s="22" t="n"/>
      <c r="O4680" s="24">
        <f>IF(A4680&lt;&gt;"عهدة","",SUMIFS($G$8:$G$5007,$B$8:$B$5007,B4680,$A$8:$A$5007,"مصروف",$I$8:$I$5007,"&lt;&gt;مرفوض"))</f>
        <v/>
      </c>
      <c r="P4680" s="25">
        <f>IF(A4680&lt;&gt;"عهدة","",N(F4680)-O4680)</f>
        <v/>
      </c>
      <c r="Q4680" s="26">
        <f>IF(A4680="","",IF(A4680="عهدة",IF(N(F4680)=0,"⚠ أدخل قيمة العهدة",IF(P4680&lt;0,"⛔ عجز / زيادة مصروفات "&amp;TEXT(-P4680,"#,##0"),IF(COUNTIFS($B$8:$B$5007,B4680,$A$8:$A$5007,"مصروف",$I$8:$I$5007,"&lt;&gt;مرفوض",$K$8:$K$5007,"&lt;&gt;نعم")&gt;0,"⚠ "&amp;COUNTIFS($B$8:$B$5007,B4680,$A$8:$A$5007,"مصروف",$I$8:$I$5007,"&lt;&gt;مرفوض",$K$8:$K$5007,"&lt;&gt;نعم")&amp;" مصروف غير مسوى",IF(L4680="تمت التسوية",IF(P4680=0,"✔ متوازنة وتمت التسوية","✔ تمت التسوية – متبقي "&amp;TEXT(P4680,"#,##0")),IF(P4680&gt;0,"متبقي "&amp;TEXT(P4680,"#,##0"),"✔ متوازنة"))))),IF(R4680=0,"⚠ أضف سطر عهدة أولًا",IF(OR(C4680="",N(G4680)=0),"⚠ أكمل التاريخ والقيمة",IF(S4680="","⚠ التاريخ خارج السنة المالية",IF(H4680="","⚠ اختر بند الموازنة",IF(I4680="مرفوض","✖ مرفوض من المدير",IF(I4680&lt;&gt;"موافق","⏳ بانتظار موافقة المدير",IF(K4680&lt;&gt;"نعم","⚠ غير مسوى مع الحسابات","✔ معتمد ومسوى")))))))))</f>
        <v/>
      </c>
      <c r="R4680">
        <f>N(R4679)+IF(A4680="عهدة",1,0)</f>
        <v/>
      </c>
      <c r="S4680">
        <f>IF(C4680="","",IF(AND(C4680&gt;=DATE(2026,9,1),C4680&lt;=DATE(2027,8,31)),(YEAR(C4680)-2026)*12+MONTH(C4680)-8,""))</f>
        <v/>
      </c>
      <c r="T4680">
        <f>IF(AND(A4680="مصروف",R4680&gt;0,I4680="موافق",S4680&lt;&gt;"",H4680&lt;&gt;""),N(G4680),0)</f>
        <v/>
      </c>
    </row>
    <row r="4681">
      <c r="A4681" s="19" t="n"/>
      <c r="B4681" s="20">
        <f>IF(A4681="","",IF(R4681=0,"⚠ أضف سطر عهدة أولًا","DMT-"&amp;TEXT(R4681,"000")))</f>
        <v/>
      </c>
      <c r="C4681" s="21" t="n"/>
      <c r="D4681" s="20">
        <f>IF(C4681="","",IF(S4681="","خارج السنة المالية",INDEX(القوائم!$D$2:$D$13,S4681)))</f>
        <v/>
      </c>
      <c r="E4681" s="22" t="n"/>
      <c r="F4681" s="23" t="n"/>
      <c r="G4681" s="23" t="n"/>
      <c r="H4681" s="22" t="n"/>
      <c r="I4681" s="19" t="n"/>
      <c r="J4681" s="21" t="n"/>
      <c r="K4681" s="19" t="n"/>
      <c r="L4681" s="19" t="n"/>
      <c r="M4681" s="21" t="n"/>
      <c r="N4681" s="22" t="n"/>
      <c r="O4681" s="24">
        <f>IF(A4681&lt;&gt;"عهدة","",SUMIFS($G$8:$G$5007,$B$8:$B$5007,B4681,$A$8:$A$5007,"مصروف",$I$8:$I$5007,"&lt;&gt;مرفوض"))</f>
        <v/>
      </c>
      <c r="P4681" s="25">
        <f>IF(A4681&lt;&gt;"عهدة","",N(F4681)-O4681)</f>
        <v/>
      </c>
      <c r="Q4681" s="26">
        <f>IF(A4681="","",IF(A4681="عهدة",IF(N(F4681)=0,"⚠ أدخل قيمة العهدة",IF(P4681&lt;0,"⛔ عجز / زيادة مصروفات "&amp;TEXT(-P4681,"#,##0"),IF(COUNTIFS($B$8:$B$5007,B4681,$A$8:$A$5007,"مصروف",$I$8:$I$5007,"&lt;&gt;مرفوض",$K$8:$K$5007,"&lt;&gt;نعم")&gt;0,"⚠ "&amp;COUNTIFS($B$8:$B$5007,B4681,$A$8:$A$5007,"مصروف",$I$8:$I$5007,"&lt;&gt;مرفوض",$K$8:$K$5007,"&lt;&gt;نعم")&amp;" مصروف غير مسوى",IF(L4681="تمت التسوية",IF(P4681=0,"✔ متوازنة وتمت التسوية","✔ تمت التسوية – متبقي "&amp;TEXT(P4681,"#,##0")),IF(P4681&gt;0,"متبقي "&amp;TEXT(P4681,"#,##0"),"✔ متوازنة"))))),IF(R4681=0,"⚠ أضف سطر عهدة أولًا",IF(OR(C4681="",N(G4681)=0),"⚠ أكمل التاريخ والقيمة",IF(S4681="","⚠ التاريخ خارج السنة المالية",IF(H4681="","⚠ اختر بند الموازنة",IF(I4681="مرفوض","✖ مرفوض من المدير",IF(I4681&lt;&gt;"موافق","⏳ بانتظار موافقة المدير",IF(K4681&lt;&gt;"نعم","⚠ غير مسوى مع الحسابات","✔ معتمد ومسوى")))))))))</f>
        <v/>
      </c>
      <c r="R4681">
        <f>N(R4680)+IF(A4681="عهدة",1,0)</f>
        <v/>
      </c>
      <c r="S4681">
        <f>IF(C4681="","",IF(AND(C4681&gt;=DATE(2026,9,1),C4681&lt;=DATE(2027,8,31)),(YEAR(C4681)-2026)*12+MONTH(C4681)-8,""))</f>
        <v/>
      </c>
      <c r="T4681">
        <f>IF(AND(A4681="مصروف",R4681&gt;0,I4681="موافق",S4681&lt;&gt;"",H4681&lt;&gt;""),N(G4681),0)</f>
        <v/>
      </c>
    </row>
    <row r="4682">
      <c r="A4682" s="19" t="n"/>
      <c r="B4682" s="20">
        <f>IF(A4682="","",IF(R4682=0,"⚠ أضف سطر عهدة أولًا","DMT-"&amp;TEXT(R4682,"000")))</f>
        <v/>
      </c>
      <c r="C4682" s="21" t="n"/>
      <c r="D4682" s="20">
        <f>IF(C4682="","",IF(S4682="","خارج السنة المالية",INDEX(القوائم!$D$2:$D$13,S4682)))</f>
        <v/>
      </c>
      <c r="E4682" s="22" t="n"/>
      <c r="F4682" s="23" t="n"/>
      <c r="G4682" s="23" t="n"/>
      <c r="H4682" s="22" t="n"/>
      <c r="I4682" s="19" t="n"/>
      <c r="J4682" s="21" t="n"/>
      <c r="K4682" s="19" t="n"/>
      <c r="L4682" s="19" t="n"/>
      <c r="M4682" s="21" t="n"/>
      <c r="N4682" s="22" t="n"/>
      <c r="O4682" s="24">
        <f>IF(A4682&lt;&gt;"عهدة","",SUMIFS($G$8:$G$5007,$B$8:$B$5007,B4682,$A$8:$A$5007,"مصروف",$I$8:$I$5007,"&lt;&gt;مرفوض"))</f>
        <v/>
      </c>
      <c r="P4682" s="25">
        <f>IF(A4682&lt;&gt;"عهدة","",N(F4682)-O4682)</f>
        <v/>
      </c>
      <c r="Q4682" s="26">
        <f>IF(A4682="","",IF(A4682="عهدة",IF(N(F4682)=0,"⚠ أدخل قيمة العهدة",IF(P4682&lt;0,"⛔ عجز / زيادة مصروفات "&amp;TEXT(-P4682,"#,##0"),IF(COUNTIFS($B$8:$B$5007,B4682,$A$8:$A$5007,"مصروف",$I$8:$I$5007,"&lt;&gt;مرفوض",$K$8:$K$5007,"&lt;&gt;نعم")&gt;0,"⚠ "&amp;COUNTIFS($B$8:$B$5007,B4682,$A$8:$A$5007,"مصروف",$I$8:$I$5007,"&lt;&gt;مرفوض",$K$8:$K$5007,"&lt;&gt;نعم")&amp;" مصروف غير مسوى",IF(L4682="تمت التسوية",IF(P4682=0,"✔ متوازنة وتمت التسوية","✔ تمت التسوية – متبقي "&amp;TEXT(P4682,"#,##0")),IF(P4682&gt;0,"متبقي "&amp;TEXT(P4682,"#,##0"),"✔ متوازنة"))))),IF(R4682=0,"⚠ أضف سطر عهدة أولًا",IF(OR(C4682="",N(G4682)=0),"⚠ أكمل التاريخ والقيمة",IF(S4682="","⚠ التاريخ خارج السنة المالية",IF(H4682="","⚠ اختر بند الموازنة",IF(I4682="مرفوض","✖ مرفوض من المدير",IF(I4682&lt;&gt;"موافق","⏳ بانتظار موافقة المدير",IF(K4682&lt;&gt;"نعم","⚠ غير مسوى مع الحسابات","✔ معتمد ومسوى")))))))))</f>
        <v/>
      </c>
      <c r="R4682">
        <f>N(R4681)+IF(A4682="عهدة",1,0)</f>
        <v/>
      </c>
      <c r="S4682">
        <f>IF(C4682="","",IF(AND(C4682&gt;=DATE(2026,9,1),C4682&lt;=DATE(2027,8,31)),(YEAR(C4682)-2026)*12+MONTH(C4682)-8,""))</f>
        <v/>
      </c>
      <c r="T4682">
        <f>IF(AND(A4682="مصروف",R4682&gt;0,I4682="موافق",S4682&lt;&gt;"",H4682&lt;&gt;""),N(G4682),0)</f>
        <v/>
      </c>
    </row>
    <row r="4683">
      <c r="A4683" s="19" t="n"/>
      <c r="B4683" s="20">
        <f>IF(A4683="","",IF(R4683=0,"⚠ أضف سطر عهدة أولًا","DMT-"&amp;TEXT(R4683,"000")))</f>
        <v/>
      </c>
      <c r="C4683" s="21" t="n"/>
      <c r="D4683" s="20">
        <f>IF(C4683="","",IF(S4683="","خارج السنة المالية",INDEX(القوائم!$D$2:$D$13,S4683)))</f>
        <v/>
      </c>
      <c r="E4683" s="22" t="n"/>
      <c r="F4683" s="23" t="n"/>
      <c r="G4683" s="23" t="n"/>
      <c r="H4683" s="22" t="n"/>
      <c r="I4683" s="19" t="n"/>
      <c r="J4683" s="21" t="n"/>
      <c r="K4683" s="19" t="n"/>
      <c r="L4683" s="19" t="n"/>
      <c r="M4683" s="21" t="n"/>
      <c r="N4683" s="22" t="n"/>
      <c r="O4683" s="24">
        <f>IF(A4683&lt;&gt;"عهدة","",SUMIFS($G$8:$G$5007,$B$8:$B$5007,B4683,$A$8:$A$5007,"مصروف",$I$8:$I$5007,"&lt;&gt;مرفوض"))</f>
        <v/>
      </c>
      <c r="P4683" s="25">
        <f>IF(A4683&lt;&gt;"عهدة","",N(F4683)-O4683)</f>
        <v/>
      </c>
      <c r="Q4683" s="26">
        <f>IF(A4683="","",IF(A4683="عهدة",IF(N(F4683)=0,"⚠ أدخل قيمة العهدة",IF(P4683&lt;0,"⛔ عجز / زيادة مصروفات "&amp;TEXT(-P4683,"#,##0"),IF(COUNTIFS($B$8:$B$5007,B4683,$A$8:$A$5007,"مصروف",$I$8:$I$5007,"&lt;&gt;مرفوض",$K$8:$K$5007,"&lt;&gt;نعم")&gt;0,"⚠ "&amp;COUNTIFS($B$8:$B$5007,B4683,$A$8:$A$5007,"مصروف",$I$8:$I$5007,"&lt;&gt;مرفوض",$K$8:$K$5007,"&lt;&gt;نعم")&amp;" مصروف غير مسوى",IF(L4683="تمت التسوية",IF(P4683=0,"✔ متوازنة وتمت التسوية","✔ تمت التسوية – متبقي "&amp;TEXT(P4683,"#,##0")),IF(P4683&gt;0,"متبقي "&amp;TEXT(P4683,"#,##0"),"✔ متوازنة"))))),IF(R4683=0,"⚠ أضف سطر عهدة أولًا",IF(OR(C4683="",N(G4683)=0),"⚠ أكمل التاريخ والقيمة",IF(S4683="","⚠ التاريخ خارج السنة المالية",IF(H4683="","⚠ اختر بند الموازنة",IF(I4683="مرفوض","✖ مرفوض من المدير",IF(I4683&lt;&gt;"موافق","⏳ بانتظار موافقة المدير",IF(K4683&lt;&gt;"نعم","⚠ غير مسوى مع الحسابات","✔ معتمد ومسوى")))))))))</f>
        <v/>
      </c>
      <c r="R4683">
        <f>N(R4682)+IF(A4683="عهدة",1,0)</f>
        <v/>
      </c>
      <c r="S4683">
        <f>IF(C4683="","",IF(AND(C4683&gt;=DATE(2026,9,1),C4683&lt;=DATE(2027,8,31)),(YEAR(C4683)-2026)*12+MONTH(C4683)-8,""))</f>
        <v/>
      </c>
      <c r="T4683">
        <f>IF(AND(A4683="مصروف",R4683&gt;0,I4683="موافق",S4683&lt;&gt;"",H4683&lt;&gt;""),N(G4683),0)</f>
        <v/>
      </c>
    </row>
    <row r="4684">
      <c r="A4684" s="19" t="n"/>
      <c r="B4684" s="20">
        <f>IF(A4684="","",IF(R4684=0,"⚠ أضف سطر عهدة أولًا","DMT-"&amp;TEXT(R4684,"000")))</f>
        <v/>
      </c>
      <c r="C4684" s="21" t="n"/>
      <c r="D4684" s="20">
        <f>IF(C4684="","",IF(S4684="","خارج السنة المالية",INDEX(القوائم!$D$2:$D$13,S4684)))</f>
        <v/>
      </c>
      <c r="E4684" s="22" t="n"/>
      <c r="F4684" s="23" t="n"/>
      <c r="G4684" s="23" t="n"/>
      <c r="H4684" s="22" t="n"/>
      <c r="I4684" s="19" t="n"/>
      <c r="J4684" s="21" t="n"/>
      <c r="K4684" s="19" t="n"/>
      <c r="L4684" s="19" t="n"/>
      <c r="M4684" s="21" t="n"/>
      <c r="N4684" s="22" t="n"/>
      <c r="O4684" s="24">
        <f>IF(A4684&lt;&gt;"عهدة","",SUMIFS($G$8:$G$5007,$B$8:$B$5007,B4684,$A$8:$A$5007,"مصروف",$I$8:$I$5007,"&lt;&gt;مرفوض"))</f>
        <v/>
      </c>
      <c r="P4684" s="25">
        <f>IF(A4684&lt;&gt;"عهدة","",N(F4684)-O4684)</f>
        <v/>
      </c>
      <c r="Q4684" s="26">
        <f>IF(A4684="","",IF(A4684="عهدة",IF(N(F4684)=0,"⚠ أدخل قيمة العهدة",IF(P4684&lt;0,"⛔ عجز / زيادة مصروفات "&amp;TEXT(-P4684,"#,##0"),IF(COUNTIFS($B$8:$B$5007,B4684,$A$8:$A$5007,"مصروف",$I$8:$I$5007,"&lt;&gt;مرفوض",$K$8:$K$5007,"&lt;&gt;نعم")&gt;0,"⚠ "&amp;COUNTIFS($B$8:$B$5007,B4684,$A$8:$A$5007,"مصروف",$I$8:$I$5007,"&lt;&gt;مرفوض",$K$8:$K$5007,"&lt;&gt;نعم")&amp;" مصروف غير مسوى",IF(L4684="تمت التسوية",IF(P4684=0,"✔ متوازنة وتمت التسوية","✔ تمت التسوية – متبقي "&amp;TEXT(P4684,"#,##0")),IF(P4684&gt;0,"متبقي "&amp;TEXT(P4684,"#,##0"),"✔ متوازنة"))))),IF(R4684=0,"⚠ أضف سطر عهدة أولًا",IF(OR(C4684="",N(G4684)=0),"⚠ أكمل التاريخ والقيمة",IF(S4684="","⚠ التاريخ خارج السنة المالية",IF(H4684="","⚠ اختر بند الموازنة",IF(I4684="مرفوض","✖ مرفوض من المدير",IF(I4684&lt;&gt;"موافق","⏳ بانتظار موافقة المدير",IF(K4684&lt;&gt;"نعم","⚠ غير مسوى مع الحسابات","✔ معتمد ومسوى")))))))))</f>
        <v/>
      </c>
      <c r="R4684">
        <f>N(R4683)+IF(A4684="عهدة",1,0)</f>
        <v/>
      </c>
      <c r="S4684">
        <f>IF(C4684="","",IF(AND(C4684&gt;=DATE(2026,9,1),C4684&lt;=DATE(2027,8,31)),(YEAR(C4684)-2026)*12+MONTH(C4684)-8,""))</f>
        <v/>
      </c>
      <c r="T4684">
        <f>IF(AND(A4684="مصروف",R4684&gt;0,I4684="موافق",S4684&lt;&gt;"",H4684&lt;&gt;""),N(G4684),0)</f>
        <v/>
      </c>
    </row>
    <row r="4685">
      <c r="A4685" s="19" t="n"/>
      <c r="B4685" s="20">
        <f>IF(A4685="","",IF(R4685=0,"⚠ أضف سطر عهدة أولًا","DMT-"&amp;TEXT(R4685,"000")))</f>
        <v/>
      </c>
      <c r="C4685" s="21" t="n"/>
      <c r="D4685" s="20">
        <f>IF(C4685="","",IF(S4685="","خارج السنة المالية",INDEX(القوائم!$D$2:$D$13,S4685)))</f>
        <v/>
      </c>
      <c r="E4685" s="22" t="n"/>
      <c r="F4685" s="23" t="n"/>
      <c r="G4685" s="23" t="n"/>
      <c r="H4685" s="22" t="n"/>
      <c r="I4685" s="19" t="n"/>
      <c r="J4685" s="21" t="n"/>
      <c r="K4685" s="19" t="n"/>
      <c r="L4685" s="19" t="n"/>
      <c r="M4685" s="21" t="n"/>
      <c r="N4685" s="22" t="n"/>
      <c r="O4685" s="24">
        <f>IF(A4685&lt;&gt;"عهدة","",SUMIFS($G$8:$G$5007,$B$8:$B$5007,B4685,$A$8:$A$5007,"مصروف",$I$8:$I$5007,"&lt;&gt;مرفوض"))</f>
        <v/>
      </c>
      <c r="P4685" s="25">
        <f>IF(A4685&lt;&gt;"عهدة","",N(F4685)-O4685)</f>
        <v/>
      </c>
      <c r="Q4685" s="26">
        <f>IF(A4685="","",IF(A4685="عهدة",IF(N(F4685)=0,"⚠ أدخل قيمة العهدة",IF(P4685&lt;0,"⛔ عجز / زيادة مصروفات "&amp;TEXT(-P4685,"#,##0"),IF(COUNTIFS($B$8:$B$5007,B4685,$A$8:$A$5007,"مصروف",$I$8:$I$5007,"&lt;&gt;مرفوض",$K$8:$K$5007,"&lt;&gt;نعم")&gt;0,"⚠ "&amp;COUNTIFS($B$8:$B$5007,B4685,$A$8:$A$5007,"مصروف",$I$8:$I$5007,"&lt;&gt;مرفوض",$K$8:$K$5007,"&lt;&gt;نعم")&amp;" مصروف غير مسوى",IF(L4685="تمت التسوية",IF(P4685=0,"✔ متوازنة وتمت التسوية","✔ تمت التسوية – متبقي "&amp;TEXT(P4685,"#,##0")),IF(P4685&gt;0,"متبقي "&amp;TEXT(P4685,"#,##0"),"✔ متوازنة"))))),IF(R4685=0,"⚠ أضف سطر عهدة أولًا",IF(OR(C4685="",N(G4685)=0),"⚠ أكمل التاريخ والقيمة",IF(S4685="","⚠ التاريخ خارج السنة المالية",IF(H4685="","⚠ اختر بند الموازنة",IF(I4685="مرفوض","✖ مرفوض من المدير",IF(I4685&lt;&gt;"موافق","⏳ بانتظار موافقة المدير",IF(K4685&lt;&gt;"نعم","⚠ غير مسوى مع الحسابات","✔ معتمد ومسوى")))))))))</f>
        <v/>
      </c>
      <c r="R4685">
        <f>N(R4684)+IF(A4685="عهدة",1,0)</f>
        <v/>
      </c>
      <c r="S4685">
        <f>IF(C4685="","",IF(AND(C4685&gt;=DATE(2026,9,1),C4685&lt;=DATE(2027,8,31)),(YEAR(C4685)-2026)*12+MONTH(C4685)-8,""))</f>
        <v/>
      </c>
      <c r="T4685">
        <f>IF(AND(A4685="مصروف",R4685&gt;0,I4685="موافق",S4685&lt;&gt;"",H4685&lt;&gt;""),N(G4685),0)</f>
        <v/>
      </c>
    </row>
    <row r="4686">
      <c r="A4686" s="19" t="n"/>
      <c r="B4686" s="20">
        <f>IF(A4686="","",IF(R4686=0,"⚠ أضف سطر عهدة أولًا","DMT-"&amp;TEXT(R4686,"000")))</f>
        <v/>
      </c>
      <c r="C4686" s="21" t="n"/>
      <c r="D4686" s="20">
        <f>IF(C4686="","",IF(S4686="","خارج السنة المالية",INDEX(القوائم!$D$2:$D$13,S4686)))</f>
        <v/>
      </c>
      <c r="E4686" s="22" t="n"/>
      <c r="F4686" s="23" t="n"/>
      <c r="G4686" s="23" t="n"/>
      <c r="H4686" s="22" t="n"/>
      <c r="I4686" s="19" t="n"/>
      <c r="J4686" s="21" t="n"/>
      <c r="K4686" s="19" t="n"/>
      <c r="L4686" s="19" t="n"/>
      <c r="M4686" s="21" t="n"/>
      <c r="N4686" s="22" t="n"/>
      <c r="O4686" s="24">
        <f>IF(A4686&lt;&gt;"عهدة","",SUMIFS($G$8:$G$5007,$B$8:$B$5007,B4686,$A$8:$A$5007,"مصروف",$I$8:$I$5007,"&lt;&gt;مرفوض"))</f>
        <v/>
      </c>
      <c r="P4686" s="25">
        <f>IF(A4686&lt;&gt;"عهدة","",N(F4686)-O4686)</f>
        <v/>
      </c>
      <c r="Q4686" s="26">
        <f>IF(A4686="","",IF(A4686="عهدة",IF(N(F4686)=0,"⚠ أدخل قيمة العهدة",IF(P4686&lt;0,"⛔ عجز / زيادة مصروفات "&amp;TEXT(-P4686,"#,##0"),IF(COUNTIFS($B$8:$B$5007,B4686,$A$8:$A$5007,"مصروف",$I$8:$I$5007,"&lt;&gt;مرفوض",$K$8:$K$5007,"&lt;&gt;نعم")&gt;0,"⚠ "&amp;COUNTIFS($B$8:$B$5007,B4686,$A$8:$A$5007,"مصروف",$I$8:$I$5007,"&lt;&gt;مرفوض",$K$8:$K$5007,"&lt;&gt;نعم")&amp;" مصروف غير مسوى",IF(L4686="تمت التسوية",IF(P4686=0,"✔ متوازنة وتمت التسوية","✔ تمت التسوية – متبقي "&amp;TEXT(P4686,"#,##0")),IF(P4686&gt;0,"متبقي "&amp;TEXT(P4686,"#,##0"),"✔ متوازنة"))))),IF(R4686=0,"⚠ أضف سطر عهدة أولًا",IF(OR(C4686="",N(G4686)=0),"⚠ أكمل التاريخ والقيمة",IF(S4686="","⚠ التاريخ خارج السنة المالية",IF(H4686="","⚠ اختر بند الموازنة",IF(I4686="مرفوض","✖ مرفوض من المدير",IF(I4686&lt;&gt;"موافق","⏳ بانتظار موافقة المدير",IF(K4686&lt;&gt;"نعم","⚠ غير مسوى مع الحسابات","✔ معتمد ومسوى")))))))))</f>
        <v/>
      </c>
      <c r="R4686">
        <f>N(R4685)+IF(A4686="عهدة",1,0)</f>
        <v/>
      </c>
      <c r="S4686">
        <f>IF(C4686="","",IF(AND(C4686&gt;=DATE(2026,9,1),C4686&lt;=DATE(2027,8,31)),(YEAR(C4686)-2026)*12+MONTH(C4686)-8,""))</f>
        <v/>
      </c>
      <c r="T4686">
        <f>IF(AND(A4686="مصروف",R4686&gt;0,I4686="موافق",S4686&lt;&gt;"",H4686&lt;&gt;""),N(G4686),0)</f>
        <v/>
      </c>
    </row>
    <row r="4687">
      <c r="A4687" s="19" t="n"/>
      <c r="B4687" s="20">
        <f>IF(A4687="","",IF(R4687=0,"⚠ أضف سطر عهدة أولًا","DMT-"&amp;TEXT(R4687,"000")))</f>
        <v/>
      </c>
      <c r="C4687" s="21" t="n"/>
      <c r="D4687" s="20">
        <f>IF(C4687="","",IF(S4687="","خارج السنة المالية",INDEX(القوائم!$D$2:$D$13,S4687)))</f>
        <v/>
      </c>
      <c r="E4687" s="22" t="n"/>
      <c r="F4687" s="23" t="n"/>
      <c r="G4687" s="23" t="n"/>
      <c r="H4687" s="22" t="n"/>
      <c r="I4687" s="19" t="n"/>
      <c r="J4687" s="21" t="n"/>
      <c r="K4687" s="19" t="n"/>
      <c r="L4687" s="19" t="n"/>
      <c r="M4687" s="21" t="n"/>
      <c r="N4687" s="22" t="n"/>
      <c r="O4687" s="24">
        <f>IF(A4687&lt;&gt;"عهدة","",SUMIFS($G$8:$G$5007,$B$8:$B$5007,B4687,$A$8:$A$5007,"مصروف",$I$8:$I$5007,"&lt;&gt;مرفوض"))</f>
        <v/>
      </c>
      <c r="P4687" s="25">
        <f>IF(A4687&lt;&gt;"عهدة","",N(F4687)-O4687)</f>
        <v/>
      </c>
      <c r="Q4687" s="26">
        <f>IF(A4687="","",IF(A4687="عهدة",IF(N(F4687)=0,"⚠ أدخل قيمة العهدة",IF(P4687&lt;0,"⛔ عجز / زيادة مصروفات "&amp;TEXT(-P4687,"#,##0"),IF(COUNTIFS($B$8:$B$5007,B4687,$A$8:$A$5007,"مصروف",$I$8:$I$5007,"&lt;&gt;مرفوض",$K$8:$K$5007,"&lt;&gt;نعم")&gt;0,"⚠ "&amp;COUNTIFS($B$8:$B$5007,B4687,$A$8:$A$5007,"مصروف",$I$8:$I$5007,"&lt;&gt;مرفوض",$K$8:$K$5007,"&lt;&gt;نعم")&amp;" مصروف غير مسوى",IF(L4687="تمت التسوية",IF(P4687=0,"✔ متوازنة وتمت التسوية","✔ تمت التسوية – متبقي "&amp;TEXT(P4687,"#,##0")),IF(P4687&gt;0,"متبقي "&amp;TEXT(P4687,"#,##0"),"✔ متوازنة"))))),IF(R4687=0,"⚠ أضف سطر عهدة أولًا",IF(OR(C4687="",N(G4687)=0),"⚠ أكمل التاريخ والقيمة",IF(S4687="","⚠ التاريخ خارج السنة المالية",IF(H4687="","⚠ اختر بند الموازنة",IF(I4687="مرفوض","✖ مرفوض من المدير",IF(I4687&lt;&gt;"موافق","⏳ بانتظار موافقة المدير",IF(K4687&lt;&gt;"نعم","⚠ غير مسوى مع الحسابات","✔ معتمد ومسوى")))))))))</f>
        <v/>
      </c>
      <c r="R4687">
        <f>N(R4686)+IF(A4687="عهدة",1,0)</f>
        <v/>
      </c>
      <c r="S4687">
        <f>IF(C4687="","",IF(AND(C4687&gt;=DATE(2026,9,1),C4687&lt;=DATE(2027,8,31)),(YEAR(C4687)-2026)*12+MONTH(C4687)-8,""))</f>
        <v/>
      </c>
      <c r="T4687">
        <f>IF(AND(A4687="مصروف",R4687&gt;0,I4687="موافق",S4687&lt;&gt;"",H4687&lt;&gt;""),N(G4687),0)</f>
        <v/>
      </c>
    </row>
    <row r="4688">
      <c r="A4688" s="19" t="n"/>
      <c r="B4688" s="20">
        <f>IF(A4688="","",IF(R4688=0,"⚠ أضف سطر عهدة أولًا","DMT-"&amp;TEXT(R4688,"000")))</f>
        <v/>
      </c>
      <c r="C4688" s="21" t="n"/>
      <c r="D4688" s="20">
        <f>IF(C4688="","",IF(S4688="","خارج السنة المالية",INDEX(القوائم!$D$2:$D$13,S4688)))</f>
        <v/>
      </c>
      <c r="E4688" s="22" t="n"/>
      <c r="F4688" s="23" t="n"/>
      <c r="G4688" s="23" t="n"/>
      <c r="H4688" s="22" t="n"/>
      <c r="I4688" s="19" t="n"/>
      <c r="J4688" s="21" t="n"/>
      <c r="K4688" s="19" t="n"/>
      <c r="L4688" s="19" t="n"/>
      <c r="M4688" s="21" t="n"/>
      <c r="N4688" s="22" t="n"/>
      <c r="O4688" s="24">
        <f>IF(A4688&lt;&gt;"عهدة","",SUMIFS($G$8:$G$5007,$B$8:$B$5007,B4688,$A$8:$A$5007,"مصروف",$I$8:$I$5007,"&lt;&gt;مرفوض"))</f>
        <v/>
      </c>
      <c r="P4688" s="25">
        <f>IF(A4688&lt;&gt;"عهدة","",N(F4688)-O4688)</f>
        <v/>
      </c>
      <c r="Q4688" s="26">
        <f>IF(A4688="","",IF(A4688="عهدة",IF(N(F4688)=0,"⚠ أدخل قيمة العهدة",IF(P4688&lt;0,"⛔ عجز / زيادة مصروفات "&amp;TEXT(-P4688,"#,##0"),IF(COUNTIFS($B$8:$B$5007,B4688,$A$8:$A$5007,"مصروف",$I$8:$I$5007,"&lt;&gt;مرفوض",$K$8:$K$5007,"&lt;&gt;نعم")&gt;0,"⚠ "&amp;COUNTIFS($B$8:$B$5007,B4688,$A$8:$A$5007,"مصروف",$I$8:$I$5007,"&lt;&gt;مرفوض",$K$8:$K$5007,"&lt;&gt;نعم")&amp;" مصروف غير مسوى",IF(L4688="تمت التسوية",IF(P4688=0,"✔ متوازنة وتمت التسوية","✔ تمت التسوية – متبقي "&amp;TEXT(P4688,"#,##0")),IF(P4688&gt;0,"متبقي "&amp;TEXT(P4688,"#,##0"),"✔ متوازنة"))))),IF(R4688=0,"⚠ أضف سطر عهدة أولًا",IF(OR(C4688="",N(G4688)=0),"⚠ أكمل التاريخ والقيمة",IF(S4688="","⚠ التاريخ خارج السنة المالية",IF(H4688="","⚠ اختر بند الموازنة",IF(I4688="مرفوض","✖ مرفوض من المدير",IF(I4688&lt;&gt;"موافق","⏳ بانتظار موافقة المدير",IF(K4688&lt;&gt;"نعم","⚠ غير مسوى مع الحسابات","✔ معتمد ومسوى")))))))))</f>
        <v/>
      </c>
      <c r="R4688">
        <f>N(R4687)+IF(A4688="عهدة",1,0)</f>
        <v/>
      </c>
      <c r="S4688">
        <f>IF(C4688="","",IF(AND(C4688&gt;=DATE(2026,9,1),C4688&lt;=DATE(2027,8,31)),(YEAR(C4688)-2026)*12+MONTH(C4688)-8,""))</f>
        <v/>
      </c>
      <c r="T4688">
        <f>IF(AND(A4688="مصروف",R4688&gt;0,I4688="موافق",S4688&lt;&gt;"",H4688&lt;&gt;""),N(G4688),0)</f>
        <v/>
      </c>
    </row>
    <row r="4689">
      <c r="A4689" s="19" t="n"/>
      <c r="B4689" s="20">
        <f>IF(A4689="","",IF(R4689=0,"⚠ أضف سطر عهدة أولًا","DMT-"&amp;TEXT(R4689,"000")))</f>
        <v/>
      </c>
      <c r="C4689" s="21" t="n"/>
      <c r="D4689" s="20">
        <f>IF(C4689="","",IF(S4689="","خارج السنة المالية",INDEX(القوائم!$D$2:$D$13,S4689)))</f>
        <v/>
      </c>
      <c r="E4689" s="22" t="n"/>
      <c r="F4689" s="23" t="n"/>
      <c r="G4689" s="23" t="n"/>
      <c r="H4689" s="22" t="n"/>
      <c r="I4689" s="19" t="n"/>
      <c r="J4689" s="21" t="n"/>
      <c r="K4689" s="19" t="n"/>
      <c r="L4689" s="19" t="n"/>
      <c r="M4689" s="21" t="n"/>
      <c r="N4689" s="22" t="n"/>
      <c r="O4689" s="24">
        <f>IF(A4689&lt;&gt;"عهدة","",SUMIFS($G$8:$G$5007,$B$8:$B$5007,B4689,$A$8:$A$5007,"مصروف",$I$8:$I$5007,"&lt;&gt;مرفوض"))</f>
        <v/>
      </c>
      <c r="P4689" s="25">
        <f>IF(A4689&lt;&gt;"عهدة","",N(F4689)-O4689)</f>
        <v/>
      </c>
      <c r="Q4689" s="26">
        <f>IF(A4689="","",IF(A4689="عهدة",IF(N(F4689)=0,"⚠ أدخل قيمة العهدة",IF(P4689&lt;0,"⛔ عجز / زيادة مصروفات "&amp;TEXT(-P4689,"#,##0"),IF(COUNTIFS($B$8:$B$5007,B4689,$A$8:$A$5007,"مصروف",$I$8:$I$5007,"&lt;&gt;مرفوض",$K$8:$K$5007,"&lt;&gt;نعم")&gt;0,"⚠ "&amp;COUNTIFS($B$8:$B$5007,B4689,$A$8:$A$5007,"مصروف",$I$8:$I$5007,"&lt;&gt;مرفوض",$K$8:$K$5007,"&lt;&gt;نعم")&amp;" مصروف غير مسوى",IF(L4689="تمت التسوية",IF(P4689=0,"✔ متوازنة وتمت التسوية","✔ تمت التسوية – متبقي "&amp;TEXT(P4689,"#,##0")),IF(P4689&gt;0,"متبقي "&amp;TEXT(P4689,"#,##0"),"✔ متوازنة"))))),IF(R4689=0,"⚠ أضف سطر عهدة أولًا",IF(OR(C4689="",N(G4689)=0),"⚠ أكمل التاريخ والقيمة",IF(S4689="","⚠ التاريخ خارج السنة المالية",IF(H4689="","⚠ اختر بند الموازنة",IF(I4689="مرفوض","✖ مرفوض من المدير",IF(I4689&lt;&gt;"موافق","⏳ بانتظار موافقة المدير",IF(K4689&lt;&gt;"نعم","⚠ غير مسوى مع الحسابات","✔ معتمد ومسوى")))))))))</f>
        <v/>
      </c>
      <c r="R4689">
        <f>N(R4688)+IF(A4689="عهدة",1,0)</f>
        <v/>
      </c>
      <c r="S4689">
        <f>IF(C4689="","",IF(AND(C4689&gt;=DATE(2026,9,1),C4689&lt;=DATE(2027,8,31)),(YEAR(C4689)-2026)*12+MONTH(C4689)-8,""))</f>
        <v/>
      </c>
      <c r="T4689">
        <f>IF(AND(A4689="مصروف",R4689&gt;0,I4689="موافق",S4689&lt;&gt;"",H4689&lt;&gt;""),N(G4689),0)</f>
        <v/>
      </c>
    </row>
    <row r="4690">
      <c r="A4690" s="19" t="n"/>
      <c r="B4690" s="20">
        <f>IF(A4690="","",IF(R4690=0,"⚠ أضف سطر عهدة أولًا","DMT-"&amp;TEXT(R4690,"000")))</f>
        <v/>
      </c>
      <c r="C4690" s="21" t="n"/>
      <c r="D4690" s="20">
        <f>IF(C4690="","",IF(S4690="","خارج السنة المالية",INDEX(القوائم!$D$2:$D$13,S4690)))</f>
        <v/>
      </c>
      <c r="E4690" s="22" t="n"/>
      <c r="F4690" s="23" t="n"/>
      <c r="G4690" s="23" t="n"/>
      <c r="H4690" s="22" t="n"/>
      <c r="I4690" s="19" t="n"/>
      <c r="J4690" s="21" t="n"/>
      <c r="K4690" s="19" t="n"/>
      <c r="L4690" s="19" t="n"/>
      <c r="M4690" s="21" t="n"/>
      <c r="N4690" s="22" t="n"/>
      <c r="O4690" s="24">
        <f>IF(A4690&lt;&gt;"عهدة","",SUMIFS($G$8:$G$5007,$B$8:$B$5007,B4690,$A$8:$A$5007,"مصروف",$I$8:$I$5007,"&lt;&gt;مرفوض"))</f>
        <v/>
      </c>
      <c r="P4690" s="25">
        <f>IF(A4690&lt;&gt;"عهدة","",N(F4690)-O4690)</f>
        <v/>
      </c>
      <c r="Q4690" s="26">
        <f>IF(A4690="","",IF(A4690="عهدة",IF(N(F4690)=0,"⚠ أدخل قيمة العهدة",IF(P4690&lt;0,"⛔ عجز / زيادة مصروفات "&amp;TEXT(-P4690,"#,##0"),IF(COUNTIFS($B$8:$B$5007,B4690,$A$8:$A$5007,"مصروف",$I$8:$I$5007,"&lt;&gt;مرفوض",$K$8:$K$5007,"&lt;&gt;نعم")&gt;0,"⚠ "&amp;COUNTIFS($B$8:$B$5007,B4690,$A$8:$A$5007,"مصروف",$I$8:$I$5007,"&lt;&gt;مرفوض",$K$8:$K$5007,"&lt;&gt;نعم")&amp;" مصروف غير مسوى",IF(L4690="تمت التسوية",IF(P4690=0,"✔ متوازنة وتمت التسوية","✔ تمت التسوية – متبقي "&amp;TEXT(P4690,"#,##0")),IF(P4690&gt;0,"متبقي "&amp;TEXT(P4690,"#,##0"),"✔ متوازنة"))))),IF(R4690=0,"⚠ أضف سطر عهدة أولًا",IF(OR(C4690="",N(G4690)=0),"⚠ أكمل التاريخ والقيمة",IF(S4690="","⚠ التاريخ خارج السنة المالية",IF(H4690="","⚠ اختر بند الموازنة",IF(I4690="مرفوض","✖ مرفوض من المدير",IF(I4690&lt;&gt;"موافق","⏳ بانتظار موافقة المدير",IF(K4690&lt;&gt;"نعم","⚠ غير مسوى مع الحسابات","✔ معتمد ومسوى")))))))))</f>
        <v/>
      </c>
      <c r="R4690">
        <f>N(R4689)+IF(A4690="عهدة",1,0)</f>
        <v/>
      </c>
      <c r="S4690">
        <f>IF(C4690="","",IF(AND(C4690&gt;=DATE(2026,9,1),C4690&lt;=DATE(2027,8,31)),(YEAR(C4690)-2026)*12+MONTH(C4690)-8,""))</f>
        <v/>
      </c>
      <c r="T4690">
        <f>IF(AND(A4690="مصروف",R4690&gt;0,I4690="موافق",S4690&lt;&gt;"",H4690&lt;&gt;""),N(G4690),0)</f>
        <v/>
      </c>
    </row>
    <row r="4691">
      <c r="A4691" s="19" t="n"/>
      <c r="B4691" s="20">
        <f>IF(A4691="","",IF(R4691=0,"⚠ أضف سطر عهدة أولًا","DMT-"&amp;TEXT(R4691,"000")))</f>
        <v/>
      </c>
      <c r="C4691" s="21" t="n"/>
      <c r="D4691" s="20">
        <f>IF(C4691="","",IF(S4691="","خارج السنة المالية",INDEX(القوائم!$D$2:$D$13,S4691)))</f>
        <v/>
      </c>
      <c r="E4691" s="22" t="n"/>
      <c r="F4691" s="23" t="n"/>
      <c r="G4691" s="23" t="n"/>
      <c r="H4691" s="22" t="n"/>
      <c r="I4691" s="19" t="n"/>
      <c r="J4691" s="21" t="n"/>
      <c r="K4691" s="19" t="n"/>
      <c r="L4691" s="19" t="n"/>
      <c r="M4691" s="21" t="n"/>
      <c r="N4691" s="22" t="n"/>
      <c r="O4691" s="24">
        <f>IF(A4691&lt;&gt;"عهدة","",SUMIFS($G$8:$G$5007,$B$8:$B$5007,B4691,$A$8:$A$5007,"مصروف",$I$8:$I$5007,"&lt;&gt;مرفوض"))</f>
        <v/>
      </c>
      <c r="P4691" s="25">
        <f>IF(A4691&lt;&gt;"عهدة","",N(F4691)-O4691)</f>
        <v/>
      </c>
      <c r="Q4691" s="26">
        <f>IF(A4691="","",IF(A4691="عهدة",IF(N(F4691)=0,"⚠ أدخل قيمة العهدة",IF(P4691&lt;0,"⛔ عجز / زيادة مصروفات "&amp;TEXT(-P4691,"#,##0"),IF(COUNTIFS($B$8:$B$5007,B4691,$A$8:$A$5007,"مصروف",$I$8:$I$5007,"&lt;&gt;مرفوض",$K$8:$K$5007,"&lt;&gt;نعم")&gt;0,"⚠ "&amp;COUNTIFS($B$8:$B$5007,B4691,$A$8:$A$5007,"مصروف",$I$8:$I$5007,"&lt;&gt;مرفوض",$K$8:$K$5007,"&lt;&gt;نعم")&amp;" مصروف غير مسوى",IF(L4691="تمت التسوية",IF(P4691=0,"✔ متوازنة وتمت التسوية","✔ تمت التسوية – متبقي "&amp;TEXT(P4691,"#,##0")),IF(P4691&gt;0,"متبقي "&amp;TEXT(P4691,"#,##0"),"✔ متوازنة"))))),IF(R4691=0,"⚠ أضف سطر عهدة أولًا",IF(OR(C4691="",N(G4691)=0),"⚠ أكمل التاريخ والقيمة",IF(S4691="","⚠ التاريخ خارج السنة المالية",IF(H4691="","⚠ اختر بند الموازنة",IF(I4691="مرفوض","✖ مرفوض من المدير",IF(I4691&lt;&gt;"موافق","⏳ بانتظار موافقة المدير",IF(K4691&lt;&gt;"نعم","⚠ غير مسوى مع الحسابات","✔ معتمد ومسوى")))))))))</f>
        <v/>
      </c>
      <c r="R4691">
        <f>N(R4690)+IF(A4691="عهدة",1,0)</f>
        <v/>
      </c>
      <c r="S4691">
        <f>IF(C4691="","",IF(AND(C4691&gt;=DATE(2026,9,1),C4691&lt;=DATE(2027,8,31)),(YEAR(C4691)-2026)*12+MONTH(C4691)-8,""))</f>
        <v/>
      </c>
      <c r="T4691">
        <f>IF(AND(A4691="مصروف",R4691&gt;0,I4691="موافق",S4691&lt;&gt;"",H4691&lt;&gt;""),N(G4691),0)</f>
        <v/>
      </c>
    </row>
    <row r="4692">
      <c r="A4692" s="19" t="n"/>
      <c r="B4692" s="20">
        <f>IF(A4692="","",IF(R4692=0,"⚠ أضف سطر عهدة أولًا","DMT-"&amp;TEXT(R4692,"000")))</f>
        <v/>
      </c>
      <c r="C4692" s="21" t="n"/>
      <c r="D4692" s="20">
        <f>IF(C4692="","",IF(S4692="","خارج السنة المالية",INDEX(القوائم!$D$2:$D$13,S4692)))</f>
        <v/>
      </c>
      <c r="E4692" s="22" t="n"/>
      <c r="F4692" s="23" t="n"/>
      <c r="G4692" s="23" t="n"/>
      <c r="H4692" s="22" t="n"/>
      <c r="I4692" s="19" t="n"/>
      <c r="J4692" s="21" t="n"/>
      <c r="K4692" s="19" t="n"/>
      <c r="L4692" s="19" t="n"/>
      <c r="M4692" s="21" t="n"/>
      <c r="N4692" s="22" t="n"/>
      <c r="O4692" s="24">
        <f>IF(A4692&lt;&gt;"عهدة","",SUMIFS($G$8:$G$5007,$B$8:$B$5007,B4692,$A$8:$A$5007,"مصروف",$I$8:$I$5007,"&lt;&gt;مرفوض"))</f>
        <v/>
      </c>
      <c r="P4692" s="25">
        <f>IF(A4692&lt;&gt;"عهدة","",N(F4692)-O4692)</f>
        <v/>
      </c>
      <c r="Q4692" s="26">
        <f>IF(A4692="","",IF(A4692="عهدة",IF(N(F4692)=0,"⚠ أدخل قيمة العهدة",IF(P4692&lt;0,"⛔ عجز / زيادة مصروفات "&amp;TEXT(-P4692,"#,##0"),IF(COUNTIFS($B$8:$B$5007,B4692,$A$8:$A$5007,"مصروف",$I$8:$I$5007,"&lt;&gt;مرفوض",$K$8:$K$5007,"&lt;&gt;نعم")&gt;0,"⚠ "&amp;COUNTIFS($B$8:$B$5007,B4692,$A$8:$A$5007,"مصروف",$I$8:$I$5007,"&lt;&gt;مرفوض",$K$8:$K$5007,"&lt;&gt;نعم")&amp;" مصروف غير مسوى",IF(L4692="تمت التسوية",IF(P4692=0,"✔ متوازنة وتمت التسوية","✔ تمت التسوية – متبقي "&amp;TEXT(P4692,"#,##0")),IF(P4692&gt;0,"متبقي "&amp;TEXT(P4692,"#,##0"),"✔ متوازنة"))))),IF(R4692=0,"⚠ أضف سطر عهدة أولًا",IF(OR(C4692="",N(G4692)=0),"⚠ أكمل التاريخ والقيمة",IF(S4692="","⚠ التاريخ خارج السنة المالية",IF(H4692="","⚠ اختر بند الموازنة",IF(I4692="مرفوض","✖ مرفوض من المدير",IF(I4692&lt;&gt;"موافق","⏳ بانتظار موافقة المدير",IF(K4692&lt;&gt;"نعم","⚠ غير مسوى مع الحسابات","✔ معتمد ومسوى")))))))))</f>
        <v/>
      </c>
      <c r="R4692">
        <f>N(R4691)+IF(A4692="عهدة",1,0)</f>
        <v/>
      </c>
      <c r="S4692">
        <f>IF(C4692="","",IF(AND(C4692&gt;=DATE(2026,9,1),C4692&lt;=DATE(2027,8,31)),(YEAR(C4692)-2026)*12+MONTH(C4692)-8,""))</f>
        <v/>
      </c>
      <c r="T4692">
        <f>IF(AND(A4692="مصروف",R4692&gt;0,I4692="موافق",S4692&lt;&gt;"",H4692&lt;&gt;""),N(G4692),0)</f>
        <v/>
      </c>
    </row>
    <row r="4693">
      <c r="A4693" s="19" t="n"/>
      <c r="B4693" s="20">
        <f>IF(A4693="","",IF(R4693=0,"⚠ أضف سطر عهدة أولًا","DMT-"&amp;TEXT(R4693,"000")))</f>
        <v/>
      </c>
      <c r="C4693" s="21" t="n"/>
      <c r="D4693" s="20">
        <f>IF(C4693="","",IF(S4693="","خارج السنة المالية",INDEX(القوائم!$D$2:$D$13,S4693)))</f>
        <v/>
      </c>
      <c r="E4693" s="22" t="n"/>
      <c r="F4693" s="23" t="n"/>
      <c r="G4693" s="23" t="n"/>
      <c r="H4693" s="22" t="n"/>
      <c r="I4693" s="19" t="n"/>
      <c r="J4693" s="21" t="n"/>
      <c r="K4693" s="19" t="n"/>
      <c r="L4693" s="19" t="n"/>
      <c r="M4693" s="21" t="n"/>
      <c r="N4693" s="22" t="n"/>
      <c r="O4693" s="24">
        <f>IF(A4693&lt;&gt;"عهدة","",SUMIFS($G$8:$G$5007,$B$8:$B$5007,B4693,$A$8:$A$5007,"مصروف",$I$8:$I$5007,"&lt;&gt;مرفوض"))</f>
        <v/>
      </c>
      <c r="P4693" s="25">
        <f>IF(A4693&lt;&gt;"عهدة","",N(F4693)-O4693)</f>
        <v/>
      </c>
      <c r="Q4693" s="26">
        <f>IF(A4693="","",IF(A4693="عهدة",IF(N(F4693)=0,"⚠ أدخل قيمة العهدة",IF(P4693&lt;0,"⛔ عجز / زيادة مصروفات "&amp;TEXT(-P4693,"#,##0"),IF(COUNTIFS($B$8:$B$5007,B4693,$A$8:$A$5007,"مصروف",$I$8:$I$5007,"&lt;&gt;مرفوض",$K$8:$K$5007,"&lt;&gt;نعم")&gt;0,"⚠ "&amp;COUNTIFS($B$8:$B$5007,B4693,$A$8:$A$5007,"مصروف",$I$8:$I$5007,"&lt;&gt;مرفوض",$K$8:$K$5007,"&lt;&gt;نعم")&amp;" مصروف غير مسوى",IF(L4693="تمت التسوية",IF(P4693=0,"✔ متوازنة وتمت التسوية","✔ تمت التسوية – متبقي "&amp;TEXT(P4693,"#,##0")),IF(P4693&gt;0,"متبقي "&amp;TEXT(P4693,"#,##0"),"✔ متوازنة"))))),IF(R4693=0,"⚠ أضف سطر عهدة أولًا",IF(OR(C4693="",N(G4693)=0),"⚠ أكمل التاريخ والقيمة",IF(S4693="","⚠ التاريخ خارج السنة المالية",IF(H4693="","⚠ اختر بند الموازنة",IF(I4693="مرفوض","✖ مرفوض من المدير",IF(I4693&lt;&gt;"موافق","⏳ بانتظار موافقة المدير",IF(K4693&lt;&gt;"نعم","⚠ غير مسوى مع الحسابات","✔ معتمد ومسوى")))))))))</f>
        <v/>
      </c>
      <c r="R4693">
        <f>N(R4692)+IF(A4693="عهدة",1,0)</f>
        <v/>
      </c>
      <c r="S4693">
        <f>IF(C4693="","",IF(AND(C4693&gt;=DATE(2026,9,1),C4693&lt;=DATE(2027,8,31)),(YEAR(C4693)-2026)*12+MONTH(C4693)-8,""))</f>
        <v/>
      </c>
      <c r="T4693">
        <f>IF(AND(A4693="مصروف",R4693&gt;0,I4693="موافق",S4693&lt;&gt;"",H4693&lt;&gt;""),N(G4693),0)</f>
        <v/>
      </c>
    </row>
    <row r="4694">
      <c r="A4694" s="19" t="n"/>
      <c r="B4694" s="20">
        <f>IF(A4694="","",IF(R4694=0,"⚠ أضف سطر عهدة أولًا","DMT-"&amp;TEXT(R4694,"000")))</f>
        <v/>
      </c>
      <c r="C4694" s="21" t="n"/>
      <c r="D4694" s="20">
        <f>IF(C4694="","",IF(S4694="","خارج السنة المالية",INDEX(القوائم!$D$2:$D$13,S4694)))</f>
        <v/>
      </c>
      <c r="E4694" s="22" t="n"/>
      <c r="F4694" s="23" t="n"/>
      <c r="G4694" s="23" t="n"/>
      <c r="H4694" s="22" t="n"/>
      <c r="I4694" s="19" t="n"/>
      <c r="J4694" s="21" t="n"/>
      <c r="K4694" s="19" t="n"/>
      <c r="L4694" s="19" t="n"/>
      <c r="M4694" s="21" t="n"/>
      <c r="N4694" s="22" t="n"/>
      <c r="O4694" s="24">
        <f>IF(A4694&lt;&gt;"عهدة","",SUMIFS($G$8:$G$5007,$B$8:$B$5007,B4694,$A$8:$A$5007,"مصروف",$I$8:$I$5007,"&lt;&gt;مرفوض"))</f>
        <v/>
      </c>
      <c r="P4694" s="25">
        <f>IF(A4694&lt;&gt;"عهدة","",N(F4694)-O4694)</f>
        <v/>
      </c>
      <c r="Q4694" s="26">
        <f>IF(A4694="","",IF(A4694="عهدة",IF(N(F4694)=0,"⚠ أدخل قيمة العهدة",IF(P4694&lt;0,"⛔ عجز / زيادة مصروفات "&amp;TEXT(-P4694,"#,##0"),IF(COUNTIFS($B$8:$B$5007,B4694,$A$8:$A$5007,"مصروف",$I$8:$I$5007,"&lt;&gt;مرفوض",$K$8:$K$5007,"&lt;&gt;نعم")&gt;0,"⚠ "&amp;COUNTIFS($B$8:$B$5007,B4694,$A$8:$A$5007,"مصروف",$I$8:$I$5007,"&lt;&gt;مرفوض",$K$8:$K$5007,"&lt;&gt;نعم")&amp;" مصروف غير مسوى",IF(L4694="تمت التسوية",IF(P4694=0,"✔ متوازنة وتمت التسوية","✔ تمت التسوية – متبقي "&amp;TEXT(P4694,"#,##0")),IF(P4694&gt;0,"متبقي "&amp;TEXT(P4694,"#,##0"),"✔ متوازنة"))))),IF(R4694=0,"⚠ أضف سطر عهدة أولًا",IF(OR(C4694="",N(G4694)=0),"⚠ أكمل التاريخ والقيمة",IF(S4694="","⚠ التاريخ خارج السنة المالية",IF(H4694="","⚠ اختر بند الموازنة",IF(I4694="مرفوض","✖ مرفوض من المدير",IF(I4694&lt;&gt;"موافق","⏳ بانتظار موافقة المدير",IF(K4694&lt;&gt;"نعم","⚠ غير مسوى مع الحسابات","✔ معتمد ومسوى")))))))))</f>
        <v/>
      </c>
      <c r="R4694">
        <f>N(R4693)+IF(A4694="عهدة",1,0)</f>
        <v/>
      </c>
      <c r="S4694">
        <f>IF(C4694="","",IF(AND(C4694&gt;=DATE(2026,9,1),C4694&lt;=DATE(2027,8,31)),(YEAR(C4694)-2026)*12+MONTH(C4694)-8,""))</f>
        <v/>
      </c>
      <c r="T4694">
        <f>IF(AND(A4694="مصروف",R4694&gt;0,I4694="موافق",S4694&lt;&gt;"",H4694&lt;&gt;""),N(G4694),0)</f>
        <v/>
      </c>
    </row>
    <row r="4695">
      <c r="A4695" s="19" t="n"/>
      <c r="B4695" s="20">
        <f>IF(A4695="","",IF(R4695=0,"⚠ أضف سطر عهدة أولًا","DMT-"&amp;TEXT(R4695,"000")))</f>
        <v/>
      </c>
      <c r="C4695" s="21" t="n"/>
      <c r="D4695" s="20">
        <f>IF(C4695="","",IF(S4695="","خارج السنة المالية",INDEX(القوائم!$D$2:$D$13,S4695)))</f>
        <v/>
      </c>
      <c r="E4695" s="22" t="n"/>
      <c r="F4695" s="23" t="n"/>
      <c r="G4695" s="23" t="n"/>
      <c r="H4695" s="22" t="n"/>
      <c r="I4695" s="19" t="n"/>
      <c r="J4695" s="21" t="n"/>
      <c r="K4695" s="19" t="n"/>
      <c r="L4695" s="19" t="n"/>
      <c r="M4695" s="21" t="n"/>
      <c r="N4695" s="22" t="n"/>
      <c r="O4695" s="24">
        <f>IF(A4695&lt;&gt;"عهدة","",SUMIFS($G$8:$G$5007,$B$8:$B$5007,B4695,$A$8:$A$5007,"مصروف",$I$8:$I$5007,"&lt;&gt;مرفوض"))</f>
        <v/>
      </c>
      <c r="P4695" s="25">
        <f>IF(A4695&lt;&gt;"عهدة","",N(F4695)-O4695)</f>
        <v/>
      </c>
      <c r="Q4695" s="26">
        <f>IF(A4695="","",IF(A4695="عهدة",IF(N(F4695)=0,"⚠ أدخل قيمة العهدة",IF(P4695&lt;0,"⛔ عجز / زيادة مصروفات "&amp;TEXT(-P4695,"#,##0"),IF(COUNTIFS($B$8:$B$5007,B4695,$A$8:$A$5007,"مصروف",$I$8:$I$5007,"&lt;&gt;مرفوض",$K$8:$K$5007,"&lt;&gt;نعم")&gt;0,"⚠ "&amp;COUNTIFS($B$8:$B$5007,B4695,$A$8:$A$5007,"مصروف",$I$8:$I$5007,"&lt;&gt;مرفوض",$K$8:$K$5007,"&lt;&gt;نعم")&amp;" مصروف غير مسوى",IF(L4695="تمت التسوية",IF(P4695=0,"✔ متوازنة وتمت التسوية","✔ تمت التسوية – متبقي "&amp;TEXT(P4695,"#,##0")),IF(P4695&gt;0,"متبقي "&amp;TEXT(P4695,"#,##0"),"✔ متوازنة"))))),IF(R4695=0,"⚠ أضف سطر عهدة أولًا",IF(OR(C4695="",N(G4695)=0),"⚠ أكمل التاريخ والقيمة",IF(S4695="","⚠ التاريخ خارج السنة المالية",IF(H4695="","⚠ اختر بند الموازنة",IF(I4695="مرفوض","✖ مرفوض من المدير",IF(I4695&lt;&gt;"موافق","⏳ بانتظار موافقة المدير",IF(K4695&lt;&gt;"نعم","⚠ غير مسوى مع الحسابات","✔ معتمد ومسوى")))))))))</f>
        <v/>
      </c>
      <c r="R4695">
        <f>N(R4694)+IF(A4695="عهدة",1,0)</f>
        <v/>
      </c>
      <c r="S4695">
        <f>IF(C4695="","",IF(AND(C4695&gt;=DATE(2026,9,1),C4695&lt;=DATE(2027,8,31)),(YEAR(C4695)-2026)*12+MONTH(C4695)-8,""))</f>
        <v/>
      </c>
      <c r="T4695">
        <f>IF(AND(A4695="مصروف",R4695&gt;0,I4695="موافق",S4695&lt;&gt;"",H4695&lt;&gt;""),N(G4695),0)</f>
        <v/>
      </c>
    </row>
    <row r="4696">
      <c r="A4696" s="19" t="n"/>
      <c r="B4696" s="20">
        <f>IF(A4696="","",IF(R4696=0,"⚠ أضف سطر عهدة أولًا","DMT-"&amp;TEXT(R4696,"000")))</f>
        <v/>
      </c>
      <c r="C4696" s="21" t="n"/>
      <c r="D4696" s="20">
        <f>IF(C4696="","",IF(S4696="","خارج السنة المالية",INDEX(القوائم!$D$2:$D$13,S4696)))</f>
        <v/>
      </c>
      <c r="E4696" s="22" t="n"/>
      <c r="F4696" s="23" t="n"/>
      <c r="G4696" s="23" t="n"/>
      <c r="H4696" s="22" t="n"/>
      <c r="I4696" s="19" t="n"/>
      <c r="J4696" s="21" t="n"/>
      <c r="K4696" s="19" t="n"/>
      <c r="L4696" s="19" t="n"/>
      <c r="M4696" s="21" t="n"/>
      <c r="N4696" s="22" t="n"/>
      <c r="O4696" s="24">
        <f>IF(A4696&lt;&gt;"عهدة","",SUMIFS($G$8:$G$5007,$B$8:$B$5007,B4696,$A$8:$A$5007,"مصروف",$I$8:$I$5007,"&lt;&gt;مرفوض"))</f>
        <v/>
      </c>
      <c r="P4696" s="25">
        <f>IF(A4696&lt;&gt;"عهدة","",N(F4696)-O4696)</f>
        <v/>
      </c>
      <c r="Q4696" s="26">
        <f>IF(A4696="","",IF(A4696="عهدة",IF(N(F4696)=0,"⚠ أدخل قيمة العهدة",IF(P4696&lt;0,"⛔ عجز / زيادة مصروفات "&amp;TEXT(-P4696,"#,##0"),IF(COUNTIFS($B$8:$B$5007,B4696,$A$8:$A$5007,"مصروف",$I$8:$I$5007,"&lt;&gt;مرفوض",$K$8:$K$5007,"&lt;&gt;نعم")&gt;0,"⚠ "&amp;COUNTIFS($B$8:$B$5007,B4696,$A$8:$A$5007,"مصروف",$I$8:$I$5007,"&lt;&gt;مرفوض",$K$8:$K$5007,"&lt;&gt;نعم")&amp;" مصروف غير مسوى",IF(L4696="تمت التسوية",IF(P4696=0,"✔ متوازنة وتمت التسوية","✔ تمت التسوية – متبقي "&amp;TEXT(P4696,"#,##0")),IF(P4696&gt;0,"متبقي "&amp;TEXT(P4696,"#,##0"),"✔ متوازنة"))))),IF(R4696=0,"⚠ أضف سطر عهدة أولًا",IF(OR(C4696="",N(G4696)=0),"⚠ أكمل التاريخ والقيمة",IF(S4696="","⚠ التاريخ خارج السنة المالية",IF(H4696="","⚠ اختر بند الموازنة",IF(I4696="مرفوض","✖ مرفوض من المدير",IF(I4696&lt;&gt;"موافق","⏳ بانتظار موافقة المدير",IF(K4696&lt;&gt;"نعم","⚠ غير مسوى مع الحسابات","✔ معتمد ومسوى")))))))))</f>
        <v/>
      </c>
      <c r="R4696">
        <f>N(R4695)+IF(A4696="عهدة",1,0)</f>
        <v/>
      </c>
      <c r="S4696">
        <f>IF(C4696="","",IF(AND(C4696&gt;=DATE(2026,9,1),C4696&lt;=DATE(2027,8,31)),(YEAR(C4696)-2026)*12+MONTH(C4696)-8,""))</f>
        <v/>
      </c>
      <c r="T4696">
        <f>IF(AND(A4696="مصروف",R4696&gt;0,I4696="موافق",S4696&lt;&gt;"",H4696&lt;&gt;""),N(G4696),0)</f>
        <v/>
      </c>
    </row>
    <row r="4697">
      <c r="A4697" s="19" t="n"/>
      <c r="B4697" s="20">
        <f>IF(A4697="","",IF(R4697=0,"⚠ أضف سطر عهدة أولًا","DMT-"&amp;TEXT(R4697,"000")))</f>
        <v/>
      </c>
      <c r="C4697" s="21" t="n"/>
      <c r="D4697" s="20">
        <f>IF(C4697="","",IF(S4697="","خارج السنة المالية",INDEX(القوائم!$D$2:$D$13,S4697)))</f>
        <v/>
      </c>
      <c r="E4697" s="22" t="n"/>
      <c r="F4697" s="23" t="n"/>
      <c r="G4697" s="23" t="n"/>
      <c r="H4697" s="22" t="n"/>
      <c r="I4697" s="19" t="n"/>
      <c r="J4697" s="21" t="n"/>
      <c r="K4697" s="19" t="n"/>
      <c r="L4697" s="19" t="n"/>
      <c r="M4697" s="21" t="n"/>
      <c r="N4697" s="22" t="n"/>
      <c r="O4697" s="24">
        <f>IF(A4697&lt;&gt;"عهدة","",SUMIFS($G$8:$G$5007,$B$8:$B$5007,B4697,$A$8:$A$5007,"مصروف",$I$8:$I$5007,"&lt;&gt;مرفوض"))</f>
        <v/>
      </c>
      <c r="P4697" s="25">
        <f>IF(A4697&lt;&gt;"عهدة","",N(F4697)-O4697)</f>
        <v/>
      </c>
      <c r="Q4697" s="26">
        <f>IF(A4697="","",IF(A4697="عهدة",IF(N(F4697)=0,"⚠ أدخل قيمة العهدة",IF(P4697&lt;0,"⛔ عجز / زيادة مصروفات "&amp;TEXT(-P4697,"#,##0"),IF(COUNTIFS($B$8:$B$5007,B4697,$A$8:$A$5007,"مصروف",$I$8:$I$5007,"&lt;&gt;مرفوض",$K$8:$K$5007,"&lt;&gt;نعم")&gt;0,"⚠ "&amp;COUNTIFS($B$8:$B$5007,B4697,$A$8:$A$5007,"مصروف",$I$8:$I$5007,"&lt;&gt;مرفوض",$K$8:$K$5007,"&lt;&gt;نعم")&amp;" مصروف غير مسوى",IF(L4697="تمت التسوية",IF(P4697=0,"✔ متوازنة وتمت التسوية","✔ تمت التسوية – متبقي "&amp;TEXT(P4697,"#,##0")),IF(P4697&gt;0,"متبقي "&amp;TEXT(P4697,"#,##0"),"✔ متوازنة"))))),IF(R4697=0,"⚠ أضف سطر عهدة أولًا",IF(OR(C4697="",N(G4697)=0),"⚠ أكمل التاريخ والقيمة",IF(S4697="","⚠ التاريخ خارج السنة المالية",IF(H4697="","⚠ اختر بند الموازنة",IF(I4697="مرفوض","✖ مرفوض من المدير",IF(I4697&lt;&gt;"موافق","⏳ بانتظار موافقة المدير",IF(K4697&lt;&gt;"نعم","⚠ غير مسوى مع الحسابات","✔ معتمد ومسوى")))))))))</f>
        <v/>
      </c>
      <c r="R4697">
        <f>N(R4696)+IF(A4697="عهدة",1,0)</f>
        <v/>
      </c>
      <c r="S4697">
        <f>IF(C4697="","",IF(AND(C4697&gt;=DATE(2026,9,1),C4697&lt;=DATE(2027,8,31)),(YEAR(C4697)-2026)*12+MONTH(C4697)-8,""))</f>
        <v/>
      </c>
      <c r="T4697">
        <f>IF(AND(A4697="مصروف",R4697&gt;0,I4697="موافق",S4697&lt;&gt;"",H4697&lt;&gt;""),N(G4697),0)</f>
        <v/>
      </c>
    </row>
    <row r="4698">
      <c r="A4698" s="19" t="n"/>
      <c r="B4698" s="20">
        <f>IF(A4698="","",IF(R4698=0,"⚠ أضف سطر عهدة أولًا","DMT-"&amp;TEXT(R4698,"000")))</f>
        <v/>
      </c>
      <c r="C4698" s="21" t="n"/>
      <c r="D4698" s="20">
        <f>IF(C4698="","",IF(S4698="","خارج السنة المالية",INDEX(القوائم!$D$2:$D$13,S4698)))</f>
        <v/>
      </c>
      <c r="E4698" s="22" t="n"/>
      <c r="F4698" s="23" t="n"/>
      <c r="G4698" s="23" t="n"/>
      <c r="H4698" s="22" t="n"/>
      <c r="I4698" s="19" t="n"/>
      <c r="J4698" s="21" t="n"/>
      <c r="K4698" s="19" t="n"/>
      <c r="L4698" s="19" t="n"/>
      <c r="M4698" s="21" t="n"/>
      <c r="N4698" s="22" t="n"/>
      <c r="O4698" s="24">
        <f>IF(A4698&lt;&gt;"عهدة","",SUMIFS($G$8:$G$5007,$B$8:$B$5007,B4698,$A$8:$A$5007,"مصروف",$I$8:$I$5007,"&lt;&gt;مرفوض"))</f>
        <v/>
      </c>
      <c r="P4698" s="25">
        <f>IF(A4698&lt;&gt;"عهدة","",N(F4698)-O4698)</f>
        <v/>
      </c>
      <c r="Q4698" s="26">
        <f>IF(A4698="","",IF(A4698="عهدة",IF(N(F4698)=0,"⚠ أدخل قيمة العهدة",IF(P4698&lt;0,"⛔ عجز / زيادة مصروفات "&amp;TEXT(-P4698,"#,##0"),IF(COUNTIFS($B$8:$B$5007,B4698,$A$8:$A$5007,"مصروف",$I$8:$I$5007,"&lt;&gt;مرفوض",$K$8:$K$5007,"&lt;&gt;نعم")&gt;0,"⚠ "&amp;COUNTIFS($B$8:$B$5007,B4698,$A$8:$A$5007,"مصروف",$I$8:$I$5007,"&lt;&gt;مرفوض",$K$8:$K$5007,"&lt;&gt;نعم")&amp;" مصروف غير مسوى",IF(L4698="تمت التسوية",IF(P4698=0,"✔ متوازنة وتمت التسوية","✔ تمت التسوية – متبقي "&amp;TEXT(P4698,"#,##0")),IF(P4698&gt;0,"متبقي "&amp;TEXT(P4698,"#,##0"),"✔ متوازنة"))))),IF(R4698=0,"⚠ أضف سطر عهدة أولًا",IF(OR(C4698="",N(G4698)=0),"⚠ أكمل التاريخ والقيمة",IF(S4698="","⚠ التاريخ خارج السنة المالية",IF(H4698="","⚠ اختر بند الموازنة",IF(I4698="مرفوض","✖ مرفوض من المدير",IF(I4698&lt;&gt;"موافق","⏳ بانتظار موافقة المدير",IF(K4698&lt;&gt;"نعم","⚠ غير مسوى مع الحسابات","✔ معتمد ومسوى")))))))))</f>
        <v/>
      </c>
      <c r="R4698">
        <f>N(R4697)+IF(A4698="عهدة",1,0)</f>
        <v/>
      </c>
      <c r="S4698">
        <f>IF(C4698="","",IF(AND(C4698&gt;=DATE(2026,9,1),C4698&lt;=DATE(2027,8,31)),(YEAR(C4698)-2026)*12+MONTH(C4698)-8,""))</f>
        <v/>
      </c>
      <c r="T4698">
        <f>IF(AND(A4698="مصروف",R4698&gt;0,I4698="موافق",S4698&lt;&gt;"",H4698&lt;&gt;""),N(G4698),0)</f>
        <v/>
      </c>
    </row>
    <row r="4699">
      <c r="A4699" s="19" t="n"/>
      <c r="B4699" s="20">
        <f>IF(A4699="","",IF(R4699=0,"⚠ أضف سطر عهدة أولًا","DMT-"&amp;TEXT(R4699,"000")))</f>
        <v/>
      </c>
      <c r="C4699" s="21" t="n"/>
      <c r="D4699" s="20">
        <f>IF(C4699="","",IF(S4699="","خارج السنة المالية",INDEX(القوائم!$D$2:$D$13,S4699)))</f>
        <v/>
      </c>
      <c r="E4699" s="22" t="n"/>
      <c r="F4699" s="23" t="n"/>
      <c r="G4699" s="23" t="n"/>
      <c r="H4699" s="22" t="n"/>
      <c r="I4699" s="19" t="n"/>
      <c r="J4699" s="21" t="n"/>
      <c r="K4699" s="19" t="n"/>
      <c r="L4699" s="19" t="n"/>
      <c r="M4699" s="21" t="n"/>
      <c r="N4699" s="22" t="n"/>
      <c r="O4699" s="24">
        <f>IF(A4699&lt;&gt;"عهدة","",SUMIFS($G$8:$G$5007,$B$8:$B$5007,B4699,$A$8:$A$5007,"مصروف",$I$8:$I$5007,"&lt;&gt;مرفوض"))</f>
        <v/>
      </c>
      <c r="P4699" s="25">
        <f>IF(A4699&lt;&gt;"عهدة","",N(F4699)-O4699)</f>
        <v/>
      </c>
      <c r="Q4699" s="26">
        <f>IF(A4699="","",IF(A4699="عهدة",IF(N(F4699)=0,"⚠ أدخل قيمة العهدة",IF(P4699&lt;0,"⛔ عجز / زيادة مصروفات "&amp;TEXT(-P4699,"#,##0"),IF(COUNTIFS($B$8:$B$5007,B4699,$A$8:$A$5007,"مصروف",$I$8:$I$5007,"&lt;&gt;مرفوض",$K$8:$K$5007,"&lt;&gt;نعم")&gt;0,"⚠ "&amp;COUNTIFS($B$8:$B$5007,B4699,$A$8:$A$5007,"مصروف",$I$8:$I$5007,"&lt;&gt;مرفوض",$K$8:$K$5007,"&lt;&gt;نعم")&amp;" مصروف غير مسوى",IF(L4699="تمت التسوية",IF(P4699=0,"✔ متوازنة وتمت التسوية","✔ تمت التسوية – متبقي "&amp;TEXT(P4699,"#,##0")),IF(P4699&gt;0,"متبقي "&amp;TEXT(P4699,"#,##0"),"✔ متوازنة"))))),IF(R4699=0,"⚠ أضف سطر عهدة أولًا",IF(OR(C4699="",N(G4699)=0),"⚠ أكمل التاريخ والقيمة",IF(S4699="","⚠ التاريخ خارج السنة المالية",IF(H4699="","⚠ اختر بند الموازنة",IF(I4699="مرفوض","✖ مرفوض من المدير",IF(I4699&lt;&gt;"موافق","⏳ بانتظار موافقة المدير",IF(K4699&lt;&gt;"نعم","⚠ غير مسوى مع الحسابات","✔ معتمد ومسوى")))))))))</f>
        <v/>
      </c>
      <c r="R4699">
        <f>N(R4698)+IF(A4699="عهدة",1,0)</f>
        <v/>
      </c>
      <c r="S4699">
        <f>IF(C4699="","",IF(AND(C4699&gt;=DATE(2026,9,1),C4699&lt;=DATE(2027,8,31)),(YEAR(C4699)-2026)*12+MONTH(C4699)-8,""))</f>
        <v/>
      </c>
      <c r="T4699">
        <f>IF(AND(A4699="مصروف",R4699&gt;0,I4699="موافق",S4699&lt;&gt;"",H4699&lt;&gt;""),N(G4699),0)</f>
        <v/>
      </c>
    </row>
    <row r="4700">
      <c r="A4700" s="19" t="n"/>
      <c r="B4700" s="20">
        <f>IF(A4700="","",IF(R4700=0,"⚠ أضف سطر عهدة أولًا","DMT-"&amp;TEXT(R4700,"000")))</f>
        <v/>
      </c>
      <c r="C4700" s="21" t="n"/>
      <c r="D4700" s="20">
        <f>IF(C4700="","",IF(S4700="","خارج السنة المالية",INDEX(القوائم!$D$2:$D$13,S4700)))</f>
        <v/>
      </c>
      <c r="E4700" s="22" t="n"/>
      <c r="F4700" s="23" t="n"/>
      <c r="G4700" s="23" t="n"/>
      <c r="H4700" s="22" t="n"/>
      <c r="I4700" s="19" t="n"/>
      <c r="J4700" s="21" t="n"/>
      <c r="K4700" s="19" t="n"/>
      <c r="L4700" s="19" t="n"/>
      <c r="M4700" s="21" t="n"/>
      <c r="N4700" s="22" t="n"/>
      <c r="O4700" s="24">
        <f>IF(A4700&lt;&gt;"عهدة","",SUMIFS($G$8:$G$5007,$B$8:$B$5007,B4700,$A$8:$A$5007,"مصروف",$I$8:$I$5007,"&lt;&gt;مرفوض"))</f>
        <v/>
      </c>
      <c r="P4700" s="25">
        <f>IF(A4700&lt;&gt;"عهدة","",N(F4700)-O4700)</f>
        <v/>
      </c>
      <c r="Q4700" s="26">
        <f>IF(A4700="","",IF(A4700="عهدة",IF(N(F4700)=0,"⚠ أدخل قيمة العهدة",IF(P4700&lt;0,"⛔ عجز / زيادة مصروفات "&amp;TEXT(-P4700,"#,##0"),IF(COUNTIFS($B$8:$B$5007,B4700,$A$8:$A$5007,"مصروف",$I$8:$I$5007,"&lt;&gt;مرفوض",$K$8:$K$5007,"&lt;&gt;نعم")&gt;0,"⚠ "&amp;COUNTIFS($B$8:$B$5007,B4700,$A$8:$A$5007,"مصروف",$I$8:$I$5007,"&lt;&gt;مرفوض",$K$8:$K$5007,"&lt;&gt;نعم")&amp;" مصروف غير مسوى",IF(L4700="تمت التسوية",IF(P4700=0,"✔ متوازنة وتمت التسوية","✔ تمت التسوية – متبقي "&amp;TEXT(P4700,"#,##0")),IF(P4700&gt;0,"متبقي "&amp;TEXT(P4700,"#,##0"),"✔ متوازنة"))))),IF(R4700=0,"⚠ أضف سطر عهدة أولًا",IF(OR(C4700="",N(G4700)=0),"⚠ أكمل التاريخ والقيمة",IF(S4700="","⚠ التاريخ خارج السنة المالية",IF(H4700="","⚠ اختر بند الموازنة",IF(I4700="مرفوض","✖ مرفوض من المدير",IF(I4700&lt;&gt;"موافق","⏳ بانتظار موافقة المدير",IF(K4700&lt;&gt;"نعم","⚠ غير مسوى مع الحسابات","✔ معتمد ومسوى")))))))))</f>
        <v/>
      </c>
      <c r="R4700">
        <f>N(R4699)+IF(A4700="عهدة",1,0)</f>
        <v/>
      </c>
      <c r="S4700">
        <f>IF(C4700="","",IF(AND(C4700&gt;=DATE(2026,9,1),C4700&lt;=DATE(2027,8,31)),(YEAR(C4700)-2026)*12+MONTH(C4700)-8,""))</f>
        <v/>
      </c>
      <c r="T4700">
        <f>IF(AND(A4700="مصروف",R4700&gt;0,I4700="موافق",S4700&lt;&gt;"",H4700&lt;&gt;""),N(G4700),0)</f>
        <v/>
      </c>
    </row>
    <row r="4701">
      <c r="A4701" s="19" t="n"/>
      <c r="B4701" s="20">
        <f>IF(A4701="","",IF(R4701=0,"⚠ أضف سطر عهدة أولًا","DMT-"&amp;TEXT(R4701,"000")))</f>
        <v/>
      </c>
      <c r="C4701" s="21" t="n"/>
      <c r="D4701" s="20">
        <f>IF(C4701="","",IF(S4701="","خارج السنة المالية",INDEX(القوائم!$D$2:$D$13,S4701)))</f>
        <v/>
      </c>
      <c r="E4701" s="22" t="n"/>
      <c r="F4701" s="23" t="n"/>
      <c r="G4701" s="23" t="n"/>
      <c r="H4701" s="22" t="n"/>
      <c r="I4701" s="19" t="n"/>
      <c r="J4701" s="21" t="n"/>
      <c r="K4701" s="19" t="n"/>
      <c r="L4701" s="19" t="n"/>
      <c r="M4701" s="21" t="n"/>
      <c r="N4701" s="22" t="n"/>
      <c r="O4701" s="24">
        <f>IF(A4701&lt;&gt;"عهدة","",SUMIFS($G$8:$G$5007,$B$8:$B$5007,B4701,$A$8:$A$5007,"مصروف",$I$8:$I$5007,"&lt;&gt;مرفوض"))</f>
        <v/>
      </c>
      <c r="P4701" s="25">
        <f>IF(A4701&lt;&gt;"عهدة","",N(F4701)-O4701)</f>
        <v/>
      </c>
      <c r="Q4701" s="26">
        <f>IF(A4701="","",IF(A4701="عهدة",IF(N(F4701)=0,"⚠ أدخل قيمة العهدة",IF(P4701&lt;0,"⛔ عجز / زيادة مصروفات "&amp;TEXT(-P4701,"#,##0"),IF(COUNTIFS($B$8:$B$5007,B4701,$A$8:$A$5007,"مصروف",$I$8:$I$5007,"&lt;&gt;مرفوض",$K$8:$K$5007,"&lt;&gt;نعم")&gt;0,"⚠ "&amp;COUNTIFS($B$8:$B$5007,B4701,$A$8:$A$5007,"مصروف",$I$8:$I$5007,"&lt;&gt;مرفوض",$K$8:$K$5007,"&lt;&gt;نعم")&amp;" مصروف غير مسوى",IF(L4701="تمت التسوية",IF(P4701=0,"✔ متوازنة وتمت التسوية","✔ تمت التسوية – متبقي "&amp;TEXT(P4701,"#,##0")),IF(P4701&gt;0,"متبقي "&amp;TEXT(P4701,"#,##0"),"✔ متوازنة"))))),IF(R4701=0,"⚠ أضف سطر عهدة أولًا",IF(OR(C4701="",N(G4701)=0),"⚠ أكمل التاريخ والقيمة",IF(S4701="","⚠ التاريخ خارج السنة المالية",IF(H4701="","⚠ اختر بند الموازنة",IF(I4701="مرفوض","✖ مرفوض من المدير",IF(I4701&lt;&gt;"موافق","⏳ بانتظار موافقة المدير",IF(K4701&lt;&gt;"نعم","⚠ غير مسوى مع الحسابات","✔ معتمد ومسوى")))))))))</f>
        <v/>
      </c>
      <c r="R4701">
        <f>N(R4700)+IF(A4701="عهدة",1,0)</f>
        <v/>
      </c>
      <c r="S4701">
        <f>IF(C4701="","",IF(AND(C4701&gt;=DATE(2026,9,1),C4701&lt;=DATE(2027,8,31)),(YEAR(C4701)-2026)*12+MONTH(C4701)-8,""))</f>
        <v/>
      </c>
      <c r="T4701">
        <f>IF(AND(A4701="مصروف",R4701&gt;0,I4701="موافق",S4701&lt;&gt;"",H4701&lt;&gt;""),N(G4701),0)</f>
        <v/>
      </c>
    </row>
    <row r="4702">
      <c r="A4702" s="19" t="n"/>
      <c r="B4702" s="20">
        <f>IF(A4702="","",IF(R4702=0,"⚠ أضف سطر عهدة أولًا","DMT-"&amp;TEXT(R4702,"000")))</f>
        <v/>
      </c>
      <c r="C4702" s="21" t="n"/>
      <c r="D4702" s="20">
        <f>IF(C4702="","",IF(S4702="","خارج السنة المالية",INDEX(القوائم!$D$2:$D$13,S4702)))</f>
        <v/>
      </c>
      <c r="E4702" s="22" t="n"/>
      <c r="F4702" s="23" t="n"/>
      <c r="G4702" s="23" t="n"/>
      <c r="H4702" s="22" t="n"/>
      <c r="I4702" s="19" t="n"/>
      <c r="J4702" s="21" t="n"/>
      <c r="K4702" s="19" t="n"/>
      <c r="L4702" s="19" t="n"/>
      <c r="M4702" s="21" t="n"/>
      <c r="N4702" s="22" t="n"/>
      <c r="O4702" s="24">
        <f>IF(A4702&lt;&gt;"عهدة","",SUMIFS($G$8:$G$5007,$B$8:$B$5007,B4702,$A$8:$A$5007,"مصروف",$I$8:$I$5007,"&lt;&gt;مرفوض"))</f>
        <v/>
      </c>
      <c r="P4702" s="25">
        <f>IF(A4702&lt;&gt;"عهدة","",N(F4702)-O4702)</f>
        <v/>
      </c>
      <c r="Q4702" s="26">
        <f>IF(A4702="","",IF(A4702="عهدة",IF(N(F4702)=0,"⚠ أدخل قيمة العهدة",IF(P4702&lt;0,"⛔ عجز / زيادة مصروفات "&amp;TEXT(-P4702,"#,##0"),IF(COUNTIFS($B$8:$B$5007,B4702,$A$8:$A$5007,"مصروف",$I$8:$I$5007,"&lt;&gt;مرفوض",$K$8:$K$5007,"&lt;&gt;نعم")&gt;0,"⚠ "&amp;COUNTIFS($B$8:$B$5007,B4702,$A$8:$A$5007,"مصروف",$I$8:$I$5007,"&lt;&gt;مرفوض",$K$8:$K$5007,"&lt;&gt;نعم")&amp;" مصروف غير مسوى",IF(L4702="تمت التسوية",IF(P4702=0,"✔ متوازنة وتمت التسوية","✔ تمت التسوية – متبقي "&amp;TEXT(P4702,"#,##0")),IF(P4702&gt;0,"متبقي "&amp;TEXT(P4702,"#,##0"),"✔ متوازنة"))))),IF(R4702=0,"⚠ أضف سطر عهدة أولًا",IF(OR(C4702="",N(G4702)=0),"⚠ أكمل التاريخ والقيمة",IF(S4702="","⚠ التاريخ خارج السنة المالية",IF(H4702="","⚠ اختر بند الموازنة",IF(I4702="مرفوض","✖ مرفوض من المدير",IF(I4702&lt;&gt;"موافق","⏳ بانتظار موافقة المدير",IF(K4702&lt;&gt;"نعم","⚠ غير مسوى مع الحسابات","✔ معتمد ومسوى")))))))))</f>
        <v/>
      </c>
      <c r="R4702">
        <f>N(R4701)+IF(A4702="عهدة",1,0)</f>
        <v/>
      </c>
      <c r="S4702">
        <f>IF(C4702="","",IF(AND(C4702&gt;=DATE(2026,9,1),C4702&lt;=DATE(2027,8,31)),(YEAR(C4702)-2026)*12+MONTH(C4702)-8,""))</f>
        <v/>
      </c>
      <c r="T4702">
        <f>IF(AND(A4702="مصروف",R4702&gt;0,I4702="موافق",S4702&lt;&gt;"",H4702&lt;&gt;""),N(G4702),0)</f>
        <v/>
      </c>
    </row>
    <row r="4703">
      <c r="A4703" s="19" t="n"/>
      <c r="B4703" s="20">
        <f>IF(A4703="","",IF(R4703=0,"⚠ أضف سطر عهدة أولًا","DMT-"&amp;TEXT(R4703,"000")))</f>
        <v/>
      </c>
      <c r="C4703" s="21" t="n"/>
      <c r="D4703" s="20">
        <f>IF(C4703="","",IF(S4703="","خارج السنة المالية",INDEX(القوائم!$D$2:$D$13,S4703)))</f>
        <v/>
      </c>
      <c r="E4703" s="22" t="n"/>
      <c r="F4703" s="23" t="n"/>
      <c r="G4703" s="23" t="n"/>
      <c r="H4703" s="22" t="n"/>
      <c r="I4703" s="19" t="n"/>
      <c r="J4703" s="21" t="n"/>
      <c r="K4703" s="19" t="n"/>
      <c r="L4703" s="19" t="n"/>
      <c r="M4703" s="21" t="n"/>
      <c r="N4703" s="22" t="n"/>
      <c r="O4703" s="24">
        <f>IF(A4703&lt;&gt;"عهدة","",SUMIFS($G$8:$G$5007,$B$8:$B$5007,B4703,$A$8:$A$5007,"مصروف",$I$8:$I$5007,"&lt;&gt;مرفوض"))</f>
        <v/>
      </c>
      <c r="P4703" s="25">
        <f>IF(A4703&lt;&gt;"عهدة","",N(F4703)-O4703)</f>
        <v/>
      </c>
      <c r="Q4703" s="26">
        <f>IF(A4703="","",IF(A4703="عهدة",IF(N(F4703)=0,"⚠ أدخل قيمة العهدة",IF(P4703&lt;0,"⛔ عجز / زيادة مصروفات "&amp;TEXT(-P4703,"#,##0"),IF(COUNTIFS($B$8:$B$5007,B4703,$A$8:$A$5007,"مصروف",$I$8:$I$5007,"&lt;&gt;مرفوض",$K$8:$K$5007,"&lt;&gt;نعم")&gt;0,"⚠ "&amp;COUNTIFS($B$8:$B$5007,B4703,$A$8:$A$5007,"مصروف",$I$8:$I$5007,"&lt;&gt;مرفوض",$K$8:$K$5007,"&lt;&gt;نعم")&amp;" مصروف غير مسوى",IF(L4703="تمت التسوية",IF(P4703=0,"✔ متوازنة وتمت التسوية","✔ تمت التسوية – متبقي "&amp;TEXT(P4703,"#,##0")),IF(P4703&gt;0,"متبقي "&amp;TEXT(P4703,"#,##0"),"✔ متوازنة"))))),IF(R4703=0,"⚠ أضف سطر عهدة أولًا",IF(OR(C4703="",N(G4703)=0),"⚠ أكمل التاريخ والقيمة",IF(S4703="","⚠ التاريخ خارج السنة المالية",IF(H4703="","⚠ اختر بند الموازنة",IF(I4703="مرفوض","✖ مرفوض من المدير",IF(I4703&lt;&gt;"موافق","⏳ بانتظار موافقة المدير",IF(K4703&lt;&gt;"نعم","⚠ غير مسوى مع الحسابات","✔ معتمد ومسوى")))))))))</f>
        <v/>
      </c>
      <c r="R4703">
        <f>N(R4702)+IF(A4703="عهدة",1,0)</f>
        <v/>
      </c>
      <c r="S4703">
        <f>IF(C4703="","",IF(AND(C4703&gt;=DATE(2026,9,1),C4703&lt;=DATE(2027,8,31)),(YEAR(C4703)-2026)*12+MONTH(C4703)-8,""))</f>
        <v/>
      </c>
      <c r="T4703">
        <f>IF(AND(A4703="مصروف",R4703&gt;0,I4703="موافق",S4703&lt;&gt;"",H4703&lt;&gt;""),N(G4703),0)</f>
        <v/>
      </c>
    </row>
    <row r="4704">
      <c r="A4704" s="19" t="n"/>
      <c r="B4704" s="20">
        <f>IF(A4704="","",IF(R4704=0,"⚠ أضف سطر عهدة أولًا","DMT-"&amp;TEXT(R4704,"000")))</f>
        <v/>
      </c>
      <c r="C4704" s="21" t="n"/>
      <c r="D4704" s="20">
        <f>IF(C4704="","",IF(S4704="","خارج السنة المالية",INDEX(القوائم!$D$2:$D$13,S4704)))</f>
        <v/>
      </c>
      <c r="E4704" s="22" t="n"/>
      <c r="F4704" s="23" t="n"/>
      <c r="G4704" s="23" t="n"/>
      <c r="H4704" s="22" t="n"/>
      <c r="I4704" s="19" t="n"/>
      <c r="J4704" s="21" t="n"/>
      <c r="K4704" s="19" t="n"/>
      <c r="L4704" s="19" t="n"/>
      <c r="M4704" s="21" t="n"/>
      <c r="N4704" s="22" t="n"/>
      <c r="O4704" s="24">
        <f>IF(A4704&lt;&gt;"عهدة","",SUMIFS($G$8:$G$5007,$B$8:$B$5007,B4704,$A$8:$A$5007,"مصروف",$I$8:$I$5007,"&lt;&gt;مرفوض"))</f>
        <v/>
      </c>
      <c r="P4704" s="25">
        <f>IF(A4704&lt;&gt;"عهدة","",N(F4704)-O4704)</f>
        <v/>
      </c>
      <c r="Q4704" s="26">
        <f>IF(A4704="","",IF(A4704="عهدة",IF(N(F4704)=0,"⚠ أدخل قيمة العهدة",IF(P4704&lt;0,"⛔ عجز / زيادة مصروفات "&amp;TEXT(-P4704,"#,##0"),IF(COUNTIFS($B$8:$B$5007,B4704,$A$8:$A$5007,"مصروف",$I$8:$I$5007,"&lt;&gt;مرفوض",$K$8:$K$5007,"&lt;&gt;نعم")&gt;0,"⚠ "&amp;COUNTIFS($B$8:$B$5007,B4704,$A$8:$A$5007,"مصروف",$I$8:$I$5007,"&lt;&gt;مرفوض",$K$8:$K$5007,"&lt;&gt;نعم")&amp;" مصروف غير مسوى",IF(L4704="تمت التسوية",IF(P4704=0,"✔ متوازنة وتمت التسوية","✔ تمت التسوية – متبقي "&amp;TEXT(P4704,"#,##0")),IF(P4704&gt;0,"متبقي "&amp;TEXT(P4704,"#,##0"),"✔ متوازنة"))))),IF(R4704=0,"⚠ أضف سطر عهدة أولًا",IF(OR(C4704="",N(G4704)=0),"⚠ أكمل التاريخ والقيمة",IF(S4704="","⚠ التاريخ خارج السنة المالية",IF(H4704="","⚠ اختر بند الموازنة",IF(I4704="مرفوض","✖ مرفوض من المدير",IF(I4704&lt;&gt;"موافق","⏳ بانتظار موافقة المدير",IF(K4704&lt;&gt;"نعم","⚠ غير مسوى مع الحسابات","✔ معتمد ومسوى")))))))))</f>
        <v/>
      </c>
      <c r="R4704">
        <f>N(R4703)+IF(A4704="عهدة",1,0)</f>
        <v/>
      </c>
      <c r="S4704">
        <f>IF(C4704="","",IF(AND(C4704&gt;=DATE(2026,9,1),C4704&lt;=DATE(2027,8,31)),(YEAR(C4704)-2026)*12+MONTH(C4704)-8,""))</f>
        <v/>
      </c>
      <c r="T4704">
        <f>IF(AND(A4704="مصروف",R4704&gt;0,I4704="موافق",S4704&lt;&gt;"",H4704&lt;&gt;""),N(G4704),0)</f>
        <v/>
      </c>
    </row>
    <row r="4705">
      <c r="A4705" s="19" t="n"/>
      <c r="B4705" s="20">
        <f>IF(A4705="","",IF(R4705=0,"⚠ أضف سطر عهدة أولًا","DMT-"&amp;TEXT(R4705,"000")))</f>
        <v/>
      </c>
      <c r="C4705" s="21" t="n"/>
      <c r="D4705" s="20">
        <f>IF(C4705="","",IF(S4705="","خارج السنة المالية",INDEX(القوائم!$D$2:$D$13,S4705)))</f>
        <v/>
      </c>
      <c r="E4705" s="22" t="n"/>
      <c r="F4705" s="23" t="n"/>
      <c r="G4705" s="23" t="n"/>
      <c r="H4705" s="22" t="n"/>
      <c r="I4705" s="19" t="n"/>
      <c r="J4705" s="21" t="n"/>
      <c r="K4705" s="19" t="n"/>
      <c r="L4705" s="19" t="n"/>
      <c r="M4705" s="21" t="n"/>
      <c r="N4705" s="22" t="n"/>
      <c r="O4705" s="24">
        <f>IF(A4705&lt;&gt;"عهدة","",SUMIFS($G$8:$G$5007,$B$8:$B$5007,B4705,$A$8:$A$5007,"مصروف",$I$8:$I$5007,"&lt;&gt;مرفوض"))</f>
        <v/>
      </c>
      <c r="P4705" s="25">
        <f>IF(A4705&lt;&gt;"عهدة","",N(F4705)-O4705)</f>
        <v/>
      </c>
      <c r="Q4705" s="26">
        <f>IF(A4705="","",IF(A4705="عهدة",IF(N(F4705)=0,"⚠ أدخل قيمة العهدة",IF(P4705&lt;0,"⛔ عجز / زيادة مصروفات "&amp;TEXT(-P4705,"#,##0"),IF(COUNTIFS($B$8:$B$5007,B4705,$A$8:$A$5007,"مصروف",$I$8:$I$5007,"&lt;&gt;مرفوض",$K$8:$K$5007,"&lt;&gt;نعم")&gt;0,"⚠ "&amp;COUNTIFS($B$8:$B$5007,B4705,$A$8:$A$5007,"مصروف",$I$8:$I$5007,"&lt;&gt;مرفوض",$K$8:$K$5007,"&lt;&gt;نعم")&amp;" مصروف غير مسوى",IF(L4705="تمت التسوية",IF(P4705=0,"✔ متوازنة وتمت التسوية","✔ تمت التسوية – متبقي "&amp;TEXT(P4705,"#,##0")),IF(P4705&gt;0,"متبقي "&amp;TEXT(P4705,"#,##0"),"✔ متوازنة"))))),IF(R4705=0,"⚠ أضف سطر عهدة أولًا",IF(OR(C4705="",N(G4705)=0),"⚠ أكمل التاريخ والقيمة",IF(S4705="","⚠ التاريخ خارج السنة المالية",IF(H4705="","⚠ اختر بند الموازنة",IF(I4705="مرفوض","✖ مرفوض من المدير",IF(I4705&lt;&gt;"موافق","⏳ بانتظار موافقة المدير",IF(K4705&lt;&gt;"نعم","⚠ غير مسوى مع الحسابات","✔ معتمد ومسوى")))))))))</f>
        <v/>
      </c>
      <c r="R4705">
        <f>N(R4704)+IF(A4705="عهدة",1,0)</f>
        <v/>
      </c>
      <c r="S4705">
        <f>IF(C4705="","",IF(AND(C4705&gt;=DATE(2026,9,1),C4705&lt;=DATE(2027,8,31)),(YEAR(C4705)-2026)*12+MONTH(C4705)-8,""))</f>
        <v/>
      </c>
      <c r="T4705">
        <f>IF(AND(A4705="مصروف",R4705&gt;0,I4705="موافق",S4705&lt;&gt;"",H4705&lt;&gt;""),N(G4705),0)</f>
        <v/>
      </c>
    </row>
    <row r="4706">
      <c r="A4706" s="19" t="n"/>
      <c r="B4706" s="20">
        <f>IF(A4706="","",IF(R4706=0,"⚠ أضف سطر عهدة أولًا","DMT-"&amp;TEXT(R4706,"000")))</f>
        <v/>
      </c>
      <c r="C4706" s="21" t="n"/>
      <c r="D4706" s="20">
        <f>IF(C4706="","",IF(S4706="","خارج السنة المالية",INDEX(القوائم!$D$2:$D$13,S4706)))</f>
        <v/>
      </c>
      <c r="E4706" s="22" t="n"/>
      <c r="F4706" s="23" t="n"/>
      <c r="G4706" s="23" t="n"/>
      <c r="H4706" s="22" t="n"/>
      <c r="I4706" s="19" t="n"/>
      <c r="J4706" s="21" t="n"/>
      <c r="K4706" s="19" t="n"/>
      <c r="L4706" s="19" t="n"/>
      <c r="M4706" s="21" t="n"/>
      <c r="N4706" s="22" t="n"/>
      <c r="O4706" s="24">
        <f>IF(A4706&lt;&gt;"عهدة","",SUMIFS($G$8:$G$5007,$B$8:$B$5007,B4706,$A$8:$A$5007,"مصروف",$I$8:$I$5007,"&lt;&gt;مرفوض"))</f>
        <v/>
      </c>
      <c r="P4706" s="25">
        <f>IF(A4706&lt;&gt;"عهدة","",N(F4706)-O4706)</f>
        <v/>
      </c>
      <c r="Q4706" s="26">
        <f>IF(A4706="","",IF(A4706="عهدة",IF(N(F4706)=0,"⚠ أدخل قيمة العهدة",IF(P4706&lt;0,"⛔ عجز / زيادة مصروفات "&amp;TEXT(-P4706,"#,##0"),IF(COUNTIFS($B$8:$B$5007,B4706,$A$8:$A$5007,"مصروف",$I$8:$I$5007,"&lt;&gt;مرفوض",$K$8:$K$5007,"&lt;&gt;نعم")&gt;0,"⚠ "&amp;COUNTIFS($B$8:$B$5007,B4706,$A$8:$A$5007,"مصروف",$I$8:$I$5007,"&lt;&gt;مرفوض",$K$8:$K$5007,"&lt;&gt;نعم")&amp;" مصروف غير مسوى",IF(L4706="تمت التسوية",IF(P4706=0,"✔ متوازنة وتمت التسوية","✔ تمت التسوية – متبقي "&amp;TEXT(P4706,"#,##0")),IF(P4706&gt;0,"متبقي "&amp;TEXT(P4706,"#,##0"),"✔ متوازنة"))))),IF(R4706=0,"⚠ أضف سطر عهدة أولًا",IF(OR(C4706="",N(G4706)=0),"⚠ أكمل التاريخ والقيمة",IF(S4706="","⚠ التاريخ خارج السنة المالية",IF(H4706="","⚠ اختر بند الموازنة",IF(I4706="مرفوض","✖ مرفوض من المدير",IF(I4706&lt;&gt;"موافق","⏳ بانتظار موافقة المدير",IF(K4706&lt;&gt;"نعم","⚠ غير مسوى مع الحسابات","✔ معتمد ومسوى")))))))))</f>
        <v/>
      </c>
      <c r="R4706">
        <f>N(R4705)+IF(A4706="عهدة",1,0)</f>
        <v/>
      </c>
      <c r="S4706">
        <f>IF(C4706="","",IF(AND(C4706&gt;=DATE(2026,9,1),C4706&lt;=DATE(2027,8,31)),(YEAR(C4706)-2026)*12+MONTH(C4706)-8,""))</f>
        <v/>
      </c>
      <c r="T4706">
        <f>IF(AND(A4706="مصروف",R4706&gt;0,I4706="موافق",S4706&lt;&gt;"",H4706&lt;&gt;""),N(G4706),0)</f>
        <v/>
      </c>
    </row>
    <row r="4707">
      <c r="A4707" s="19" t="n"/>
      <c r="B4707" s="20">
        <f>IF(A4707="","",IF(R4707=0,"⚠ أضف سطر عهدة أولًا","DMT-"&amp;TEXT(R4707,"000")))</f>
        <v/>
      </c>
      <c r="C4707" s="21" t="n"/>
      <c r="D4707" s="20">
        <f>IF(C4707="","",IF(S4707="","خارج السنة المالية",INDEX(القوائم!$D$2:$D$13,S4707)))</f>
        <v/>
      </c>
      <c r="E4707" s="22" t="n"/>
      <c r="F4707" s="23" t="n"/>
      <c r="G4707" s="23" t="n"/>
      <c r="H4707" s="22" t="n"/>
      <c r="I4707" s="19" t="n"/>
      <c r="J4707" s="21" t="n"/>
      <c r="K4707" s="19" t="n"/>
      <c r="L4707" s="19" t="n"/>
      <c r="M4707" s="21" t="n"/>
      <c r="N4707" s="22" t="n"/>
      <c r="O4707" s="24">
        <f>IF(A4707&lt;&gt;"عهدة","",SUMIFS($G$8:$G$5007,$B$8:$B$5007,B4707,$A$8:$A$5007,"مصروف",$I$8:$I$5007,"&lt;&gt;مرفوض"))</f>
        <v/>
      </c>
      <c r="P4707" s="25">
        <f>IF(A4707&lt;&gt;"عهدة","",N(F4707)-O4707)</f>
        <v/>
      </c>
      <c r="Q4707" s="26">
        <f>IF(A4707="","",IF(A4707="عهدة",IF(N(F4707)=0,"⚠ أدخل قيمة العهدة",IF(P4707&lt;0,"⛔ عجز / زيادة مصروفات "&amp;TEXT(-P4707,"#,##0"),IF(COUNTIFS($B$8:$B$5007,B4707,$A$8:$A$5007,"مصروف",$I$8:$I$5007,"&lt;&gt;مرفوض",$K$8:$K$5007,"&lt;&gt;نعم")&gt;0,"⚠ "&amp;COUNTIFS($B$8:$B$5007,B4707,$A$8:$A$5007,"مصروف",$I$8:$I$5007,"&lt;&gt;مرفوض",$K$8:$K$5007,"&lt;&gt;نعم")&amp;" مصروف غير مسوى",IF(L4707="تمت التسوية",IF(P4707=0,"✔ متوازنة وتمت التسوية","✔ تمت التسوية – متبقي "&amp;TEXT(P4707,"#,##0")),IF(P4707&gt;0,"متبقي "&amp;TEXT(P4707,"#,##0"),"✔ متوازنة"))))),IF(R4707=0,"⚠ أضف سطر عهدة أولًا",IF(OR(C4707="",N(G4707)=0),"⚠ أكمل التاريخ والقيمة",IF(S4707="","⚠ التاريخ خارج السنة المالية",IF(H4707="","⚠ اختر بند الموازنة",IF(I4707="مرفوض","✖ مرفوض من المدير",IF(I4707&lt;&gt;"موافق","⏳ بانتظار موافقة المدير",IF(K4707&lt;&gt;"نعم","⚠ غير مسوى مع الحسابات","✔ معتمد ومسوى")))))))))</f>
        <v/>
      </c>
      <c r="R4707">
        <f>N(R4706)+IF(A4707="عهدة",1,0)</f>
        <v/>
      </c>
      <c r="S4707">
        <f>IF(C4707="","",IF(AND(C4707&gt;=DATE(2026,9,1),C4707&lt;=DATE(2027,8,31)),(YEAR(C4707)-2026)*12+MONTH(C4707)-8,""))</f>
        <v/>
      </c>
      <c r="T4707">
        <f>IF(AND(A4707="مصروف",R4707&gt;0,I4707="موافق",S4707&lt;&gt;"",H4707&lt;&gt;""),N(G4707),0)</f>
        <v/>
      </c>
    </row>
    <row r="4708">
      <c r="A4708" s="19" t="n"/>
      <c r="B4708" s="20">
        <f>IF(A4708="","",IF(R4708=0,"⚠ أضف سطر عهدة أولًا","DMT-"&amp;TEXT(R4708,"000")))</f>
        <v/>
      </c>
      <c r="C4708" s="21" t="n"/>
      <c r="D4708" s="20">
        <f>IF(C4708="","",IF(S4708="","خارج السنة المالية",INDEX(القوائم!$D$2:$D$13,S4708)))</f>
        <v/>
      </c>
      <c r="E4708" s="22" t="n"/>
      <c r="F4708" s="23" t="n"/>
      <c r="G4708" s="23" t="n"/>
      <c r="H4708" s="22" t="n"/>
      <c r="I4708" s="19" t="n"/>
      <c r="J4708" s="21" t="n"/>
      <c r="K4708" s="19" t="n"/>
      <c r="L4708" s="19" t="n"/>
      <c r="M4708" s="21" t="n"/>
      <c r="N4708" s="22" t="n"/>
      <c r="O4708" s="24">
        <f>IF(A4708&lt;&gt;"عهدة","",SUMIFS($G$8:$G$5007,$B$8:$B$5007,B4708,$A$8:$A$5007,"مصروف",$I$8:$I$5007,"&lt;&gt;مرفوض"))</f>
        <v/>
      </c>
      <c r="P4708" s="25">
        <f>IF(A4708&lt;&gt;"عهدة","",N(F4708)-O4708)</f>
        <v/>
      </c>
      <c r="Q4708" s="26">
        <f>IF(A4708="","",IF(A4708="عهدة",IF(N(F4708)=0,"⚠ أدخل قيمة العهدة",IF(P4708&lt;0,"⛔ عجز / زيادة مصروفات "&amp;TEXT(-P4708,"#,##0"),IF(COUNTIFS($B$8:$B$5007,B4708,$A$8:$A$5007,"مصروف",$I$8:$I$5007,"&lt;&gt;مرفوض",$K$8:$K$5007,"&lt;&gt;نعم")&gt;0,"⚠ "&amp;COUNTIFS($B$8:$B$5007,B4708,$A$8:$A$5007,"مصروف",$I$8:$I$5007,"&lt;&gt;مرفوض",$K$8:$K$5007,"&lt;&gt;نعم")&amp;" مصروف غير مسوى",IF(L4708="تمت التسوية",IF(P4708=0,"✔ متوازنة وتمت التسوية","✔ تمت التسوية – متبقي "&amp;TEXT(P4708,"#,##0")),IF(P4708&gt;0,"متبقي "&amp;TEXT(P4708,"#,##0"),"✔ متوازنة"))))),IF(R4708=0,"⚠ أضف سطر عهدة أولًا",IF(OR(C4708="",N(G4708)=0),"⚠ أكمل التاريخ والقيمة",IF(S4708="","⚠ التاريخ خارج السنة المالية",IF(H4708="","⚠ اختر بند الموازنة",IF(I4708="مرفوض","✖ مرفوض من المدير",IF(I4708&lt;&gt;"موافق","⏳ بانتظار موافقة المدير",IF(K4708&lt;&gt;"نعم","⚠ غير مسوى مع الحسابات","✔ معتمد ومسوى")))))))))</f>
        <v/>
      </c>
      <c r="R4708">
        <f>N(R4707)+IF(A4708="عهدة",1,0)</f>
        <v/>
      </c>
      <c r="S4708">
        <f>IF(C4708="","",IF(AND(C4708&gt;=DATE(2026,9,1),C4708&lt;=DATE(2027,8,31)),(YEAR(C4708)-2026)*12+MONTH(C4708)-8,""))</f>
        <v/>
      </c>
      <c r="T4708">
        <f>IF(AND(A4708="مصروف",R4708&gt;0,I4708="موافق",S4708&lt;&gt;"",H4708&lt;&gt;""),N(G4708),0)</f>
        <v/>
      </c>
    </row>
    <row r="4709">
      <c r="A4709" s="19" t="n"/>
      <c r="B4709" s="20">
        <f>IF(A4709="","",IF(R4709=0,"⚠ أضف سطر عهدة أولًا","DMT-"&amp;TEXT(R4709,"000")))</f>
        <v/>
      </c>
      <c r="C4709" s="21" t="n"/>
      <c r="D4709" s="20">
        <f>IF(C4709="","",IF(S4709="","خارج السنة المالية",INDEX(القوائم!$D$2:$D$13,S4709)))</f>
        <v/>
      </c>
      <c r="E4709" s="22" t="n"/>
      <c r="F4709" s="23" t="n"/>
      <c r="G4709" s="23" t="n"/>
      <c r="H4709" s="22" t="n"/>
      <c r="I4709" s="19" t="n"/>
      <c r="J4709" s="21" t="n"/>
      <c r="K4709" s="19" t="n"/>
      <c r="L4709" s="19" t="n"/>
      <c r="M4709" s="21" t="n"/>
      <c r="N4709" s="22" t="n"/>
      <c r="O4709" s="24">
        <f>IF(A4709&lt;&gt;"عهدة","",SUMIFS($G$8:$G$5007,$B$8:$B$5007,B4709,$A$8:$A$5007,"مصروف",$I$8:$I$5007,"&lt;&gt;مرفوض"))</f>
        <v/>
      </c>
      <c r="P4709" s="25">
        <f>IF(A4709&lt;&gt;"عهدة","",N(F4709)-O4709)</f>
        <v/>
      </c>
      <c r="Q4709" s="26">
        <f>IF(A4709="","",IF(A4709="عهدة",IF(N(F4709)=0,"⚠ أدخل قيمة العهدة",IF(P4709&lt;0,"⛔ عجز / زيادة مصروفات "&amp;TEXT(-P4709,"#,##0"),IF(COUNTIFS($B$8:$B$5007,B4709,$A$8:$A$5007,"مصروف",$I$8:$I$5007,"&lt;&gt;مرفوض",$K$8:$K$5007,"&lt;&gt;نعم")&gt;0,"⚠ "&amp;COUNTIFS($B$8:$B$5007,B4709,$A$8:$A$5007,"مصروف",$I$8:$I$5007,"&lt;&gt;مرفوض",$K$8:$K$5007,"&lt;&gt;نعم")&amp;" مصروف غير مسوى",IF(L4709="تمت التسوية",IF(P4709=0,"✔ متوازنة وتمت التسوية","✔ تمت التسوية – متبقي "&amp;TEXT(P4709,"#,##0")),IF(P4709&gt;0,"متبقي "&amp;TEXT(P4709,"#,##0"),"✔ متوازنة"))))),IF(R4709=0,"⚠ أضف سطر عهدة أولًا",IF(OR(C4709="",N(G4709)=0),"⚠ أكمل التاريخ والقيمة",IF(S4709="","⚠ التاريخ خارج السنة المالية",IF(H4709="","⚠ اختر بند الموازنة",IF(I4709="مرفوض","✖ مرفوض من المدير",IF(I4709&lt;&gt;"موافق","⏳ بانتظار موافقة المدير",IF(K4709&lt;&gt;"نعم","⚠ غير مسوى مع الحسابات","✔ معتمد ومسوى")))))))))</f>
        <v/>
      </c>
      <c r="R4709">
        <f>N(R4708)+IF(A4709="عهدة",1,0)</f>
        <v/>
      </c>
      <c r="S4709">
        <f>IF(C4709="","",IF(AND(C4709&gt;=DATE(2026,9,1),C4709&lt;=DATE(2027,8,31)),(YEAR(C4709)-2026)*12+MONTH(C4709)-8,""))</f>
        <v/>
      </c>
      <c r="T4709">
        <f>IF(AND(A4709="مصروف",R4709&gt;0,I4709="موافق",S4709&lt;&gt;"",H4709&lt;&gt;""),N(G4709),0)</f>
        <v/>
      </c>
    </row>
    <row r="4710">
      <c r="A4710" s="19" t="n"/>
      <c r="B4710" s="20">
        <f>IF(A4710="","",IF(R4710=0,"⚠ أضف سطر عهدة أولًا","DMT-"&amp;TEXT(R4710,"000")))</f>
        <v/>
      </c>
      <c r="C4710" s="21" t="n"/>
      <c r="D4710" s="20">
        <f>IF(C4710="","",IF(S4710="","خارج السنة المالية",INDEX(القوائم!$D$2:$D$13,S4710)))</f>
        <v/>
      </c>
      <c r="E4710" s="22" t="n"/>
      <c r="F4710" s="23" t="n"/>
      <c r="G4710" s="23" t="n"/>
      <c r="H4710" s="22" t="n"/>
      <c r="I4710" s="19" t="n"/>
      <c r="J4710" s="21" t="n"/>
      <c r="K4710" s="19" t="n"/>
      <c r="L4710" s="19" t="n"/>
      <c r="M4710" s="21" t="n"/>
      <c r="N4710" s="22" t="n"/>
      <c r="O4710" s="24">
        <f>IF(A4710&lt;&gt;"عهدة","",SUMIFS($G$8:$G$5007,$B$8:$B$5007,B4710,$A$8:$A$5007,"مصروف",$I$8:$I$5007,"&lt;&gt;مرفوض"))</f>
        <v/>
      </c>
      <c r="P4710" s="25">
        <f>IF(A4710&lt;&gt;"عهدة","",N(F4710)-O4710)</f>
        <v/>
      </c>
      <c r="Q4710" s="26">
        <f>IF(A4710="","",IF(A4710="عهدة",IF(N(F4710)=0,"⚠ أدخل قيمة العهدة",IF(P4710&lt;0,"⛔ عجز / زيادة مصروفات "&amp;TEXT(-P4710,"#,##0"),IF(COUNTIFS($B$8:$B$5007,B4710,$A$8:$A$5007,"مصروف",$I$8:$I$5007,"&lt;&gt;مرفوض",$K$8:$K$5007,"&lt;&gt;نعم")&gt;0,"⚠ "&amp;COUNTIFS($B$8:$B$5007,B4710,$A$8:$A$5007,"مصروف",$I$8:$I$5007,"&lt;&gt;مرفوض",$K$8:$K$5007,"&lt;&gt;نعم")&amp;" مصروف غير مسوى",IF(L4710="تمت التسوية",IF(P4710=0,"✔ متوازنة وتمت التسوية","✔ تمت التسوية – متبقي "&amp;TEXT(P4710,"#,##0")),IF(P4710&gt;0,"متبقي "&amp;TEXT(P4710,"#,##0"),"✔ متوازنة"))))),IF(R4710=0,"⚠ أضف سطر عهدة أولًا",IF(OR(C4710="",N(G4710)=0),"⚠ أكمل التاريخ والقيمة",IF(S4710="","⚠ التاريخ خارج السنة المالية",IF(H4710="","⚠ اختر بند الموازنة",IF(I4710="مرفوض","✖ مرفوض من المدير",IF(I4710&lt;&gt;"موافق","⏳ بانتظار موافقة المدير",IF(K4710&lt;&gt;"نعم","⚠ غير مسوى مع الحسابات","✔ معتمد ومسوى")))))))))</f>
        <v/>
      </c>
      <c r="R4710">
        <f>N(R4709)+IF(A4710="عهدة",1,0)</f>
        <v/>
      </c>
      <c r="S4710">
        <f>IF(C4710="","",IF(AND(C4710&gt;=DATE(2026,9,1),C4710&lt;=DATE(2027,8,31)),(YEAR(C4710)-2026)*12+MONTH(C4710)-8,""))</f>
        <v/>
      </c>
      <c r="T4710">
        <f>IF(AND(A4710="مصروف",R4710&gt;0,I4710="موافق",S4710&lt;&gt;"",H4710&lt;&gt;""),N(G4710),0)</f>
        <v/>
      </c>
    </row>
    <row r="4711">
      <c r="A4711" s="19" t="n"/>
      <c r="B4711" s="20">
        <f>IF(A4711="","",IF(R4711=0,"⚠ أضف سطر عهدة أولًا","DMT-"&amp;TEXT(R4711,"000")))</f>
        <v/>
      </c>
      <c r="C4711" s="21" t="n"/>
      <c r="D4711" s="20">
        <f>IF(C4711="","",IF(S4711="","خارج السنة المالية",INDEX(القوائم!$D$2:$D$13,S4711)))</f>
        <v/>
      </c>
      <c r="E4711" s="22" t="n"/>
      <c r="F4711" s="23" t="n"/>
      <c r="G4711" s="23" t="n"/>
      <c r="H4711" s="22" t="n"/>
      <c r="I4711" s="19" t="n"/>
      <c r="J4711" s="21" t="n"/>
      <c r="K4711" s="19" t="n"/>
      <c r="L4711" s="19" t="n"/>
      <c r="M4711" s="21" t="n"/>
      <c r="N4711" s="22" t="n"/>
      <c r="O4711" s="24">
        <f>IF(A4711&lt;&gt;"عهدة","",SUMIFS($G$8:$G$5007,$B$8:$B$5007,B4711,$A$8:$A$5007,"مصروف",$I$8:$I$5007,"&lt;&gt;مرفوض"))</f>
        <v/>
      </c>
      <c r="P4711" s="25">
        <f>IF(A4711&lt;&gt;"عهدة","",N(F4711)-O4711)</f>
        <v/>
      </c>
      <c r="Q4711" s="26">
        <f>IF(A4711="","",IF(A4711="عهدة",IF(N(F4711)=0,"⚠ أدخل قيمة العهدة",IF(P4711&lt;0,"⛔ عجز / زيادة مصروفات "&amp;TEXT(-P4711,"#,##0"),IF(COUNTIFS($B$8:$B$5007,B4711,$A$8:$A$5007,"مصروف",$I$8:$I$5007,"&lt;&gt;مرفوض",$K$8:$K$5007,"&lt;&gt;نعم")&gt;0,"⚠ "&amp;COUNTIFS($B$8:$B$5007,B4711,$A$8:$A$5007,"مصروف",$I$8:$I$5007,"&lt;&gt;مرفوض",$K$8:$K$5007,"&lt;&gt;نعم")&amp;" مصروف غير مسوى",IF(L4711="تمت التسوية",IF(P4711=0,"✔ متوازنة وتمت التسوية","✔ تمت التسوية – متبقي "&amp;TEXT(P4711,"#,##0")),IF(P4711&gt;0,"متبقي "&amp;TEXT(P4711,"#,##0"),"✔ متوازنة"))))),IF(R4711=0,"⚠ أضف سطر عهدة أولًا",IF(OR(C4711="",N(G4711)=0),"⚠ أكمل التاريخ والقيمة",IF(S4711="","⚠ التاريخ خارج السنة المالية",IF(H4711="","⚠ اختر بند الموازنة",IF(I4711="مرفوض","✖ مرفوض من المدير",IF(I4711&lt;&gt;"موافق","⏳ بانتظار موافقة المدير",IF(K4711&lt;&gt;"نعم","⚠ غير مسوى مع الحسابات","✔ معتمد ومسوى")))))))))</f>
        <v/>
      </c>
      <c r="R4711">
        <f>N(R4710)+IF(A4711="عهدة",1,0)</f>
        <v/>
      </c>
      <c r="S4711">
        <f>IF(C4711="","",IF(AND(C4711&gt;=DATE(2026,9,1),C4711&lt;=DATE(2027,8,31)),(YEAR(C4711)-2026)*12+MONTH(C4711)-8,""))</f>
        <v/>
      </c>
      <c r="T4711">
        <f>IF(AND(A4711="مصروف",R4711&gt;0,I4711="موافق",S4711&lt;&gt;"",H4711&lt;&gt;""),N(G4711),0)</f>
        <v/>
      </c>
    </row>
    <row r="4712">
      <c r="A4712" s="19" t="n"/>
      <c r="B4712" s="20">
        <f>IF(A4712="","",IF(R4712=0,"⚠ أضف سطر عهدة أولًا","DMT-"&amp;TEXT(R4712,"000")))</f>
        <v/>
      </c>
      <c r="C4712" s="21" t="n"/>
      <c r="D4712" s="20">
        <f>IF(C4712="","",IF(S4712="","خارج السنة المالية",INDEX(القوائم!$D$2:$D$13,S4712)))</f>
        <v/>
      </c>
      <c r="E4712" s="22" t="n"/>
      <c r="F4712" s="23" t="n"/>
      <c r="G4712" s="23" t="n"/>
      <c r="H4712" s="22" t="n"/>
      <c r="I4712" s="19" t="n"/>
      <c r="J4712" s="21" t="n"/>
      <c r="K4712" s="19" t="n"/>
      <c r="L4712" s="19" t="n"/>
      <c r="M4712" s="21" t="n"/>
      <c r="N4712" s="22" t="n"/>
      <c r="O4712" s="24">
        <f>IF(A4712&lt;&gt;"عهدة","",SUMIFS($G$8:$G$5007,$B$8:$B$5007,B4712,$A$8:$A$5007,"مصروف",$I$8:$I$5007,"&lt;&gt;مرفوض"))</f>
        <v/>
      </c>
      <c r="P4712" s="25">
        <f>IF(A4712&lt;&gt;"عهدة","",N(F4712)-O4712)</f>
        <v/>
      </c>
      <c r="Q4712" s="26">
        <f>IF(A4712="","",IF(A4712="عهدة",IF(N(F4712)=0,"⚠ أدخل قيمة العهدة",IF(P4712&lt;0,"⛔ عجز / زيادة مصروفات "&amp;TEXT(-P4712,"#,##0"),IF(COUNTIFS($B$8:$B$5007,B4712,$A$8:$A$5007,"مصروف",$I$8:$I$5007,"&lt;&gt;مرفوض",$K$8:$K$5007,"&lt;&gt;نعم")&gt;0,"⚠ "&amp;COUNTIFS($B$8:$B$5007,B4712,$A$8:$A$5007,"مصروف",$I$8:$I$5007,"&lt;&gt;مرفوض",$K$8:$K$5007,"&lt;&gt;نعم")&amp;" مصروف غير مسوى",IF(L4712="تمت التسوية",IF(P4712=0,"✔ متوازنة وتمت التسوية","✔ تمت التسوية – متبقي "&amp;TEXT(P4712,"#,##0")),IF(P4712&gt;0,"متبقي "&amp;TEXT(P4712,"#,##0"),"✔ متوازنة"))))),IF(R4712=0,"⚠ أضف سطر عهدة أولًا",IF(OR(C4712="",N(G4712)=0),"⚠ أكمل التاريخ والقيمة",IF(S4712="","⚠ التاريخ خارج السنة المالية",IF(H4712="","⚠ اختر بند الموازنة",IF(I4712="مرفوض","✖ مرفوض من المدير",IF(I4712&lt;&gt;"موافق","⏳ بانتظار موافقة المدير",IF(K4712&lt;&gt;"نعم","⚠ غير مسوى مع الحسابات","✔ معتمد ومسوى")))))))))</f>
        <v/>
      </c>
      <c r="R4712">
        <f>N(R4711)+IF(A4712="عهدة",1,0)</f>
        <v/>
      </c>
      <c r="S4712">
        <f>IF(C4712="","",IF(AND(C4712&gt;=DATE(2026,9,1),C4712&lt;=DATE(2027,8,31)),(YEAR(C4712)-2026)*12+MONTH(C4712)-8,""))</f>
        <v/>
      </c>
      <c r="T4712">
        <f>IF(AND(A4712="مصروف",R4712&gt;0,I4712="موافق",S4712&lt;&gt;"",H4712&lt;&gt;""),N(G4712),0)</f>
        <v/>
      </c>
    </row>
    <row r="4713">
      <c r="A4713" s="19" t="n"/>
      <c r="B4713" s="20">
        <f>IF(A4713="","",IF(R4713=0,"⚠ أضف سطر عهدة أولًا","DMT-"&amp;TEXT(R4713,"000")))</f>
        <v/>
      </c>
      <c r="C4713" s="21" t="n"/>
      <c r="D4713" s="20">
        <f>IF(C4713="","",IF(S4713="","خارج السنة المالية",INDEX(القوائم!$D$2:$D$13,S4713)))</f>
        <v/>
      </c>
      <c r="E4713" s="22" t="n"/>
      <c r="F4713" s="23" t="n"/>
      <c r="G4713" s="23" t="n"/>
      <c r="H4713" s="22" t="n"/>
      <c r="I4713" s="19" t="n"/>
      <c r="J4713" s="21" t="n"/>
      <c r="K4713" s="19" t="n"/>
      <c r="L4713" s="19" t="n"/>
      <c r="M4713" s="21" t="n"/>
      <c r="N4713" s="22" t="n"/>
      <c r="O4713" s="24">
        <f>IF(A4713&lt;&gt;"عهدة","",SUMIFS($G$8:$G$5007,$B$8:$B$5007,B4713,$A$8:$A$5007,"مصروف",$I$8:$I$5007,"&lt;&gt;مرفوض"))</f>
        <v/>
      </c>
      <c r="P4713" s="25">
        <f>IF(A4713&lt;&gt;"عهدة","",N(F4713)-O4713)</f>
        <v/>
      </c>
      <c r="Q4713" s="26">
        <f>IF(A4713="","",IF(A4713="عهدة",IF(N(F4713)=0,"⚠ أدخل قيمة العهدة",IF(P4713&lt;0,"⛔ عجز / زيادة مصروفات "&amp;TEXT(-P4713,"#,##0"),IF(COUNTIFS($B$8:$B$5007,B4713,$A$8:$A$5007,"مصروف",$I$8:$I$5007,"&lt;&gt;مرفوض",$K$8:$K$5007,"&lt;&gt;نعم")&gt;0,"⚠ "&amp;COUNTIFS($B$8:$B$5007,B4713,$A$8:$A$5007,"مصروف",$I$8:$I$5007,"&lt;&gt;مرفوض",$K$8:$K$5007,"&lt;&gt;نعم")&amp;" مصروف غير مسوى",IF(L4713="تمت التسوية",IF(P4713=0,"✔ متوازنة وتمت التسوية","✔ تمت التسوية – متبقي "&amp;TEXT(P4713,"#,##0")),IF(P4713&gt;0,"متبقي "&amp;TEXT(P4713,"#,##0"),"✔ متوازنة"))))),IF(R4713=0,"⚠ أضف سطر عهدة أولًا",IF(OR(C4713="",N(G4713)=0),"⚠ أكمل التاريخ والقيمة",IF(S4713="","⚠ التاريخ خارج السنة المالية",IF(H4713="","⚠ اختر بند الموازنة",IF(I4713="مرفوض","✖ مرفوض من المدير",IF(I4713&lt;&gt;"موافق","⏳ بانتظار موافقة المدير",IF(K4713&lt;&gt;"نعم","⚠ غير مسوى مع الحسابات","✔ معتمد ومسوى")))))))))</f>
        <v/>
      </c>
      <c r="R4713">
        <f>N(R4712)+IF(A4713="عهدة",1,0)</f>
        <v/>
      </c>
      <c r="S4713">
        <f>IF(C4713="","",IF(AND(C4713&gt;=DATE(2026,9,1),C4713&lt;=DATE(2027,8,31)),(YEAR(C4713)-2026)*12+MONTH(C4713)-8,""))</f>
        <v/>
      </c>
      <c r="T4713">
        <f>IF(AND(A4713="مصروف",R4713&gt;0,I4713="موافق",S4713&lt;&gt;"",H4713&lt;&gt;""),N(G4713),0)</f>
        <v/>
      </c>
    </row>
    <row r="4714">
      <c r="A4714" s="19" t="n"/>
      <c r="B4714" s="20">
        <f>IF(A4714="","",IF(R4714=0,"⚠ أضف سطر عهدة أولًا","DMT-"&amp;TEXT(R4714,"000")))</f>
        <v/>
      </c>
      <c r="C4714" s="21" t="n"/>
      <c r="D4714" s="20">
        <f>IF(C4714="","",IF(S4714="","خارج السنة المالية",INDEX(القوائم!$D$2:$D$13,S4714)))</f>
        <v/>
      </c>
      <c r="E4714" s="22" t="n"/>
      <c r="F4714" s="23" t="n"/>
      <c r="G4714" s="23" t="n"/>
      <c r="H4714" s="22" t="n"/>
      <c r="I4714" s="19" t="n"/>
      <c r="J4714" s="21" t="n"/>
      <c r="K4714" s="19" t="n"/>
      <c r="L4714" s="19" t="n"/>
      <c r="M4714" s="21" t="n"/>
      <c r="N4714" s="22" t="n"/>
      <c r="O4714" s="24">
        <f>IF(A4714&lt;&gt;"عهدة","",SUMIFS($G$8:$G$5007,$B$8:$B$5007,B4714,$A$8:$A$5007,"مصروف",$I$8:$I$5007,"&lt;&gt;مرفوض"))</f>
        <v/>
      </c>
      <c r="P4714" s="25">
        <f>IF(A4714&lt;&gt;"عهدة","",N(F4714)-O4714)</f>
        <v/>
      </c>
      <c r="Q4714" s="26">
        <f>IF(A4714="","",IF(A4714="عهدة",IF(N(F4714)=0,"⚠ أدخل قيمة العهدة",IF(P4714&lt;0,"⛔ عجز / زيادة مصروفات "&amp;TEXT(-P4714,"#,##0"),IF(COUNTIFS($B$8:$B$5007,B4714,$A$8:$A$5007,"مصروف",$I$8:$I$5007,"&lt;&gt;مرفوض",$K$8:$K$5007,"&lt;&gt;نعم")&gt;0,"⚠ "&amp;COUNTIFS($B$8:$B$5007,B4714,$A$8:$A$5007,"مصروف",$I$8:$I$5007,"&lt;&gt;مرفوض",$K$8:$K$5007,"&lt;&gt;نعم")&amp;" مصروف غير مسوى",IF(L4714="تمت التسوية",IF(P4714=0,"✔ متوازنة وتمت التسوية","✔ تمت التسوية – متبقي "&amp;TEXT(P4714,"#,##0")),IF(P4714&gt;0,"متبقي "&amp;TEXT(P4714,"#,##0"),"✔ متوازنة"))))),IF(R4714=0,"⚠ أضف سطر عهدة أولًا",IF(OR(C4714="",N(G4714)=0),"⚠ أكمل التاريخ والقيمة",IF(S4714="","⚠ التاريخ خارج السنة المالية",IF(H4714="","⚠ اختر بند الموازنة",IF(I4714="مرفوض","✖ مرفوض من المدير",IF(I4714&lt;&gt;"موافق","⏳ بانتظار موافقة المدير",IF(K4714&lt;&gt;"نعم","⚠ غير مسوى مع الحسابات","✔ معتمد ومسوى")))))))))</f>
        <v/>
      </c>
      <c r="R4714">
        <f>N(R4713)+IF(A4714="عهدة",1,0)</f>
        <v/>
      </c>
      <c r="S4714">
        <f>IF(C4714="","",IF(AND(C4714&gt;=DATE(2026,9,1),C4714&lt;=DATE(2027,8,31)),(YEAR(C4714)-2026)*12+MONTH(C4714)-8,""))</f>
        <v/>
      </c>
      <c r="T4714">
        <f>IF(AND(A4714="مصروف",R4714&gt;0,I4714="موافق",S4714&lt;&gt;"",H4714&lt;&gt;""),N(G4714),0)</f>
        <v/>
      </c>
    </row>
    <row r="4715">
      <c r="A4715" s="19" t="n"/>
      <c r="B4715" s="20">
        <f>IF(A4715="","",IF(R4715=0,"⚠ أضف سطر عهدة أولًا","DMT-"&amp;TEXT(R4715,"000")))</f>
        <v/>
      </c>
      <c r="C4715" s="21" t="n"/>
      <c r="D4715" s="20">
        <f>IF(C4715="","",IF(S4715="","خارج السنة المالية",INDEX(القوائم!$D$2:$D$13,S4715)))</f>
        <v/>
      </c>
      <c r="E4715" s="22" t="n"/>
      <c r="F4715" s="23" t="n"/>
      <c r="G4715" s="23" t="n"/>
      <c r="H4715" s="22" t="n"/>
      <c r="I4715" s="19" t="n"/>
      <c r="J4715" s="21" t="n"/>
      <c r="K4715" s="19" t="n"/>
      <c r="L4715" s="19" t="n"/>
      <c r="M4715" s="21" t="n"/>
      <c r="N4715" s="22" t="n"/>
      <c r="O4715" s="24">
        <f>IF(A4715&lt;&gt;"عهدة","",SUMIFS($G$8:$G$5007,$B$8:$B$5007,B4715,$A$8:$A$5007,"مصروف",$I$8:$I$5007,"&lt;&gt;مرفوض"))</f>
        <v/>
      </c>
      <c r="P4715" s="25">
        <f>IF(A4715&lt;&gt;"عهدة","",N(F4715)-O4715)</f>
        <v/>
      </c>
      <c r="Q4715" s="26">
        <f>IF(A4715="","",IF(A4715="عهدة",IF(N(F4715)=0,"⚠ أدخل قيمة العهدة",IF(P4715&lt;0,"⛔ عجز / زيادة مصروفات "&amp;TEXT(-P4715,"#,##0"),IF(COUNTIFS($B$8:$B$5007,B4715,$A$8:$A$5007,"مصروف",$I$8:$I$5007,"&lt;&gt;مرفوض",$K$8:$K$5007,"&lt;&gt;نعم")&gt;0,"⚠ "&amp;COUNTIFS($B$8:$B$5007,B4715,$A$8:$A$5007,"مصروف",$I$8:$I$5007,"&lt;&gt;مرفوض",$K$8:$K$5007,"&lt;&gt;نعم")&amp;" مصروف غير مسوى",IF(L4715="تمت التسوية",IF(P4715=0,"✔ متوازنة وتمت التسوية","✔ تمت التسوية – متبقي "&amp;TEXT(P4715,"#,##0")),IF(P4715&gt;0,"متبقي "&amp;TEXT(P4715,"#,##0"),"✔ متوازنة"))))),IF(R4715=0,"⚠ أضف سطر عهدة أولًا",IF(OR(C4715="",N(G4715)=0),"⚠ أكمل التاريخ والقيمة",IF(S4715="","⚠ التاريخ خارج السنة المالية",IF(H4715="","⚠ اختر بند الموازنة",IF(I4715="مرفوض","✖ مرفوض من المدير",IF(I4715&lt;&gt;"موافق","⏳ بانتظار موافقة المدير",IF(K4715&lt;&gt;"نعم","⚠ غير مسوى مع الحسابات","✔ معتمد ومسوى")))))))))</f>
        <v/>
      </c>
      <c r="R4715">
        <f>N(R4714)+IF(A4715="عهدة",1,0)</f>
        <v/>
      </c>
      <c r="S4715">
        <f>IF(C4715="","",IF(AND(C4715&gt;=DATE(2026,9,1),C4715&lt;=DATE(2027,8,31)),(YEAR(C4715)-2026)*12+MONTH(C4715)-8,""))</f>
        <v/>
      </c>
      <c r="T4715">
        <f>IF(AND(A4715="مصروف",R4715&gt;0,I4715="موافق",S4715&lt;&gt;"",H4715&lt;&gt;""),N(G4715),0)</f>
        <v/>
      </c>
    </row>
    <row r="4716">
      <c r="A4716" s="19" t="n"/>
      <c r="B4716" s="20">
        <f>IF(A4716="","",IF(R4716=0,"⚠ أضف سطر عهدة أولًا","DMT-"&amp;TEXT(R4716,"000")))</f>
        <v/>
      </c>
      <c r="C4716" s="21" t="n"/>
      <c r="D4716" s="20">
        <f>IF(C4716="","",IF(S4716="","خارج السنة المالية",INDEX(القوائم!$D$2:$D$13,S4716)))</f>
        <v/>
      </c>
      <c r="E4716" s="22" t="n"/>
      <c r="F4716" s="23" t="n"/>
      <c r="G4716" s="23" t="n"/>
      <c r="H4716" s="22" t="n"/>
      <c r="I4716" s="19" t="n"/>
      <c r="J4716" s="21" t="n"/>
      <c r="K4716" s="19" t="n"/>
      <c r="L4716" s="19" t="n"/>
      <c r="M4716" s="21" t="n"/>
      <c r="N4716" s="22" t="n"/>
      <c r="O4716" s="24">
        <f>IF(A4716&lt;&gt;"عهدة","",SUMIFS($G$8:$G$5007,$B$8:$B$5007,B4716,$A$8:$A$5007,"مصروف",$I$8:$I$5007,"&lt;&gt;مرفوض"))</f>
        <v/>
      </c>
      <c r="P4716" s="25">
        <f>IF(A4716&lt;&gt;"عهدة","",N(F4716)-O4716)</f>
        <v/>
      </c>
      <c r="Q4716" s="26">
        <f>IF(A4716="","",IF(A4716="عهدة",IF(N(F4716)=0,"⚠ أدخل قيمة العهدة",IF(P4716&lt;0,"⛔ عجز / زيادة مصروفات "&amp;TEXT(-P4716,"#,##0"),IF(COUNTIFS($B$8:$B$5007,B4716,$A$8:$A$5007,"مصروف",$I$8:$I$5007,"&lt;&gt;مرفوض",$K$8:$K$5007,"&lt;&gt;نعم")&gt;0,"⚠ "&amp;COUNTIFS($B$8:$B$5007,B4716,$A$8:$A$5007,"مصروف",$I$8:$I$5007,"&lt;&gt;مرفوض",$K$8:$K$5007,"&lt;&gt;نعم")&amp;" مصروف غير مسوى",IF(L4716="تمت التسوية",IF(P4716=0,"✔ متوازنة وتمت التسوية","✔ تمت التسوية – متبقي "&amp;TEXT(P4716,"#,##0")),IF(P4716&gt;0,"متبقي "&amp;TEXT(P4716,"#,##0"),"✔ متوازنة"))))),IF(R4716=0,"⚠ أضف سطر عهدة أولًا",IF(OR(C4716="",N(G4716)=0),"⚠ أكمل التاريخ والقيمة",IF(S4716="","⚠ التاريخ خارج السنة المالية",IF(H4716="","⚠ اختر بند الموازنة",IF(I4716="مرفوض","✖ مرفوض من المدير",IF(I4716&lt;&gt;"موافق","⏳ بانتظار موافقة المدير",IF(K4716&lt;&gt;"نعم","⚠ غير مسوى مع الحسابات","✔ معتمد ومسوى")))))))))</f>
        <v/>
      </c>
      <c r="R4716">
        <f>N(R4715)+IF(A4716="عهدة",1,0)</f>
        <v/>
      </c>
      <c r="S4716">
        <f>IF(C4716="","",IF(AND(C4716&gt;=DATE(2026,9,1),C4716&lt;=DATE(2027,8,31)),(YEAR(C4716)-2026)*12+MONTH(C4716)-8,""))</f>
        <v/>
      </c>
      <c r="T4716">
        <f>IF(AND(A4716="مصروف",R4716&gt;0,I4716="موافق",S4716&lt;&gt;"",H4716&lt;&gt;""),N(G4716),0)</f>
        <v/>
      </c>
    </row>
    <row r="4717">
      <c r="A4717" s="19" t="n"/>
      <c r="B4717" s="20">
        <f>IF(A4717="","",IF(R4717=0,"⚠ أضف سطر عهدة أولًا","DMT-"&amp;TEXT(R4717,"000")))</f>
        <v/>
      </c>
      <c r="C4717" s="21" t="n"/>
      <c r="D4717" s="20">
        <f>IF(C4717="","",IF(S4717="","خارج السنة المالية",INDEX(القوائم!$D$2:$D$13,S4717)))</f>
        <v/>
      </c>
      <c r="E4717" s="22" t="n"/>
      <c r="F4717" s="23" t="n"/>
      <c r="G4717" s="23" t="n"/>
      <c r="H4717" s="22" t="n"/>
      <c r="I4717" s="19" t="n"/>
      <c r="J4717" s="21" t="n"/>
      <c r="K4717" s="19" t="n"/>
      <c r="L4717" s="19" t="n"/>
      <c r="M4717" s="21" t="n"/>
      <c r="N4717" s="22" t="n"/>
      <c r="O4717" s="24">
        <f>IF(A4717&lt;&gt;"عهدة","",SUMIFS($G$8:$G$5007,$B$8:$B$5007,B4717,$A$8:$A$5007,"مصروف",$I$8:$I$5007,"&lt;&gt;مرفوض"))</f>
        <v/>
      </c>
      <c r="P4717" s="25">
        <f>IF(A4717&lt;&gt;"عهدة","",N(F4717)-O4717)</f>
        <v/>
      </c>
      <c r="Q4717" s="26">
        <f>IF(A4717="","",IF(A4717="عهدة",IF(N(F4717)=0,"⚠ أدخل قيمة العهدة",IF(P4717&lt;0,"⛔ عجز / زيادة مصروفات "&amp;TEXT(-P4717,"#,##0"),IF(COUNTIFS($B$8:$B$5007,B4717,$A$8:$A$5007,"مصروف",$I$8:$I$5007,"&lt;&gt;مرفوض",$K$8:$K$5007,"&lt;&gt;نعم")&gt;0,"⚠ "&amp;COUNTIFS($B$8:$B$5007,B4717,$A$8:$A$5007,"مصروف",$I$8:$I$5007,"&lt;&gt;مرفوض",$K$8:$K$5007,"&lt;&gt;نعم")&amp;" مصروف غير مسوى",IF(L4717="تمت التسوية",IF(P4717=0,"✔ متوازنة وتمت التسوية","✔ تمت التسوية – متبقي "&amp;TEXT(P4717,"#,##0")),IF(P4717&gt;0,"متبقي "&amp;TEXT(P4717,"#,##0"),"✔ متوازنة"))))),IF(R4717=0,"⚠ أضف سطر عهدة أولًا",IF(OR(C4717="",N(G4717)=0),"⚠ أكمل التاريخ والقيمة",IF(S4717="","⚠ التاريخ خارج السنة المالية",IF(H4717="","⚠ اختر بند الموازنة",IF(I4717="مرفوض","✖ مرفوض من المدير",IF(I4717&lt;&gt;"موافق","⏳ بانتظار موافقة المدير",IF(K4717&lt;&gt;"نعم","⚠ غير مسوى مع الحسابات","✔ معتمد ومسوى")))))))))</f>
        <v/>
      </c>
      <c r="R4717">
        <f>N(R4716)+IF(A4717="عهدة",1,0)</f>
        <v/>
      </c>
      <c r="S4717">
        <f>IF(C4717="","",IF(AND(C4717&gt;=DATE(2026,9,1),C4717&lt;=DATE(2027,8,31)),(YEAR(C4717)-2026)*12+MONTH(C4717)-8,""))</f>
        <v/>
      </c>
      <c r="T4717">
        <f>IF(AND(A4717="مصروف",R4717&gt;0,I4717="موافق",S4717&lt;&gt;"",H4717&lt;&gt;""),N(G4717),0)</f>
        <v/>
      </c>
    </row>
    <row r="4718">
      <c r="A4718" s="19" t="n"/>
      <c r="B4718" s="20">
        <f>IF(A4718="","",IF(R4718=0,"⚠ أضف سطر عهدة أولًا","DMT-"&amp;TEXT(R4718,"000")))</f>
        <v/>
      </c>
      <c r="C4718" s="21" t="n"/>
      <c r="D4718" s="20">
        <f>IF(C4718="","",IF(S4718="","خارج السنة المالية",INDEX(القوائم!$D$2:$D$13,S4718)))</f>
        <v/>
      </c>
      <c r="E4718" s="22" t="n"/>
      <c r="F4718" s="23" t="n"/>
      <c r="G4718" s="23" t="n"/>
      <c r="H4718" s="22" t="n"/>
      <c r="I4718" s="19" t="n"/>
      <c r="J4718" s="21" t="n"/>
      <c r="K4718" s="19" t="n"/>
      <c r="L4718" s="19" t="n"/>
      <c r="M4718" s="21" t="n"/>
      <c r="N4718" s="22" t="n"/>
      <c r="O4718" s="24">
        <f>IF(A4718&lt;&gt;"عهدة","",SUMIFS($G$8:$G$5007,$B$8:$B$5007,B4718,$A$8:$A$5007,"مصروف",$I$8:$I$5007,"&lt;&gt;مرفوض"))</f>
        <v/>
      </c>
      <c r="P4718" s="25">
        <f>IF(A4718&lt;&gt;"عهدة","",N(F4718)-O4718)</f>
        <v/>
      </c>
      <c r="Q4718" s="26">
        <f>IF(A4718="","",IF(A4718="عهدة",IF(N(F4718)=0,"⚠ أدخل قيمة العهدة",IF(P4718&lt;0,"⛔ عجز / زيادة مصروفات "&amp;TEXT(-P4718,"#,##0"),IF(COUNTIFS($B$8:$B$5007,B4718,$A$8:$A$5007,"مصروف",$I$8:$I$5007,"&lt;&gt;مرفوض",$K$8:$K$5007,"&lt;&gt;نعم")&gt;0,"⚠ "&amp;COUNTIFS($B$8:$B$5007,B4718,$A$8:$A$5007,"مصروف",$I$8:$I$5007,"&lt;&gt;مرفوض",$K$8:$K$5007,"&lt;&gt;نعم")&amp;" مصروف غير مسوى",IF(L4718="تمت التسوية",IF(P4718=0,"✔ متوازنة وتمت التسوية","✔ تمت التسوية – متبقي "&amp;TEXT(P4718,"#,##0")),IF(P4718&gt;0,"متبقي "&amp;TEXT(P4718,"#,##0"),"✔ متوازنة"))))),IF(R4718=0,"⚠ أضف سطر عهدة أولًا",IF(OR(C4718="",N(G4718)=0),"⚠ أكمل التاريخ والقيمة",IF(S4718="","⚠ التاريخ خارج السنة المالية",IF(H4718="","⚠ اختر بند الموازنة",IF(I4718="مرفوض","✖ مرفوض من المدير",IF(I4718&lt;&gt;"موافق","⏳ بانتظار موافقة المدير",IF(K4718&lt;&gt;"نعم","⚠ غير مسوى مع الحسابات","✔ معتمد ومسوى")))))))))</f>
        <v/>
      </c>
      <c r="R4718">
        <f>N(R4717)+IF(A4718="عهدة",1,0)</f>
        <v/>
      </c>
      <c r="S4718">
        <f>IF(C4718="","",IF(AND(C4718&gt;=DATE(2026,9,1),C4718&lt;=DATE(2027,8,31)),(YEAR(C4718)-2026)*12+MONTH(C4718)-8,""))</f>
        <v/>
      </c>
      <c r="T4718">
        <f>IF(AND(A4718="مصروف",R4718&gt;0,I4718="موافق",S4718&lt;&gt;"",H4718&lt;&gt;""),N(G4718),0)</f>
        <v/>
      </c>
    </row>
    <row r="4719">
      <c r="A4719" s="19" t="n"/>
      <c r="B4719" s="20">
        <f>IF(A4719="","",IF(R4719=0,"⚠ أضف سطر عهدة أولًا","DMT-"&amp;TEXT(R4719,"000")))</f>
        <v/>
      </c>
      <c r="C4719" s="21" t="n"/>
      <c r="D4719" s="20">
        <f>IF(C4719="","",IF(S4719="","خارج السنة المالية",INDEX(القوائم!$D$2:$D$13,S4719)))</f>
        <v/>
      </c>
      <c r="E4719" s="22" t="n"/>
      <c r="F4719" s="23" t="n"/>
      <c r="G4719" s="23" t="n"/>
      <c r="H4719" s="22" t="n"/>
      <c r="I4719" s="19" t="n"/>
      <c r="J4719" s="21" t="n"/>
      <c r="K4719" s="19" t="n"/>
      <c r="L4719" s="19" t="n"/>
      <c r="M4719" s="21" t="n"/>
      <c r="N4719" s="22" t="n"/>
      <c r="O4719" s="24">
        <f>IF(A4719&lt;&gt;"عهدة","",SUMIFS($G$8:$G$5007,$B$8:$B$5007,B4719,$A$8:$A$5007,"مصروف",$I$8:$I$5007,"&lt;&gt;مرفوض"))</f>
        <v/>
      </c>
      <c r="P4719" s="25">
        <f>IF(A4719&lt;&gt;"عهدة","",N(F4719)-O4719)</f>
        <v/>
      </c>
      <c r="Q4719" s="26">
        <f>IF(A4719="","",IF(A4719="عهدة",IF(N(F4719)=0,"⚠ أدخل قيمة العهدة",IF(P4719&lt;0,"⛔ عجز / زيادة مصروفات "&amp;TEXT(-P4719,"#,##0"),IF(COUNTIFS($B$8:$B$5007,B4719,$A$8:$A$5007,"مصروف",$I$8:$I$5007,"&lt;&gt;مرفوض",$K$8:$K$5007,"&lt;&gt;نعم")&gt;0,"⚠ "&amp;COUNTIFS($B$8:$B$5007,B4719,$A$8:$A$5007,"مصروف",$I$8:$I$5007,"&lt;&gt;مرفوض",$K$8:$K$5007,"&lt;&gt;نعم")&amp;" مصروف غير مسوى",IF(L4719="تمت التسوية",IF(P4719=0,"✔ متوازنة وتمت التسوية","✔ تمت التسوية – متبقي "&amp;TEXT(P4719,"#,##0")),IF(P4719&gt;0,"متبقي "&amp;TEXT(P4719,"#,##0"),"✔ متوازنة"))))),IF(R4719=0,"⚠ أضف سطر عهدة أولًا",IF(OR(C4719="",N(G4719)=0),"⚠ أكمل التاريخ والقيمة",IF(S4719="","⚠ التاريخ خارج السنة المالية",IF(H4719="","⚠ اختر بند الموازنة",IF(I4719="مرفوض","✖ مرفوض من المدير",IF(I4719&lt;&gt;"موافق","⏳ بانتظار موافقة المدير",IF(K4719&lt;&gt;"نعم","⚠ غير مسوى مع الحسابات","✔ معتمد ومسوى")))))))))</f>
        <v/>
      </c>
      <c r="R4719">
        <f>N(R4718)+IF(A4719="عهدة",1,0)</f>
        <v/>
      </c>
      <c r="S4719">
        <f>IF(C4719="","",IF(AND(C4719&gt;=DATE(2026,9,1),C4719&lt;=DATE(2027,8,31)),(YEAR(C4719)-2026)*12+MONTH(C4719)-8,""))</f>
        <v/>
      </c>
      <c r="T4719">
        <f>IF(AND(A4719="مصروف",R4719&gt;0,I4719="موافق",S4719&lt;&gt;"",H4719&lt;&gt;""),N(G4719),0)</f>
        <v/>
      </c>
    </row>
    <row r="4720">
      <c r="A4720" s="19" t="n"/>
      <c r="B4720" s="20">
        <f>IF(A4720="","",IF(R4720=0,"⚠ أضف سطر عهدة أولًا","DMT-"&amp;TEXT(R4720,"000")))</f>
        <v/>
      </c>
      <c r="C4720" s="21" t="n"/>
      <c r="D4720" s="20">
        <f>IF(C4720="","",IF(S4720="","خارج السنة المالية",INDEX(القوائم!$D$2:$D$13,S4720)))</f>
        <v/>
      </c>
      <c r="E4720" s="22" t="n"/>
      <c r="F4720" s="23" t="n"/>
      <c r="G4720" s="23" t="n"/>
      <c r="H4720" s="22" t="n"/>
      <c r="I4720" s="19" t="n"/>
      <c r="J4720" s="21" t="n"/>
      <c r="K4720" s="19" t="n"/>
      <c r="L4720" s="19" t="n"/>
      <c r="M4720" s="21" t="n"/>
      <c r="N4720" s="22" t="n"/>
      <c r="O4720" s="24">
        <f>IF(A4720&lt;&gt;"عهدة","",SUMIFS($G$8:$G$5007,$B$8:$B$5007,B4720,$A$8:$A$5007,"مصروف",$I$8:$I$5007,"&lt;&gt;مرفوض"))</f>
        <v/>
      </c>
      <c r="P4720" s="25">
        <f>IF(A4720&lt;&gt;"عهدة","",N(F4720)-O4720)</f>
        <v/>
      </c>
      <c r="Q4720" s="26">
        <f>IF(A4720="","",IF(A4720="عهدة",IF(N(F4720)=0,"⚠ أدخل قيمة العهدة",IF(P4720&lt;0,"⛔ عجز / زيادة مصروفات "&amp;TEXT(-P4720,"#,##0"),IF(COUNTIFS($B$8:$B$5007,B4720,$A$8:$A$5007,"مصروف",$I$8:$I$5007,"&lt;&gt;مرفوض",$K$8:$K$5007,"&lt;&gt;نعم")&gt;0,"⚠ "&amp;COUNTIFS($B$8:$B$5007,B4720,$A$8:$A$5007,"مصروف",$I$8:$I$5007,"&lt;&gt;مرفوض",$K$8:$K$5007,"&lt;&gt;نعم")&amp;" مصروف غير مسوى",IF(L4720="تمت التسوية",IF(P4720=0,"✔ متوازنة وتمت التسوية","✔ تمت التسوية – متبقي "&amp;TEXT(P4720,"#,##0")),IF(P4720&gt;0,"متبقي "&amp;TEXT(P4720,"#,##0"),"✔ متوازنة"))))),IF(R4720=0,"⚠ أضف سطر عهدة أولًا",IF(OR(C4720="",N(G4720)=0),"⚠ أكمل التاريخ والقيمة",IF(S4720="","⚠ التاريخ خارج السنة المالية",IF(H4720="","⚠ اختر بند الموازنة",IF(I4720="مرفوض","✖ مرفوض من المدير",IF(I4720&lt;&gt;"موافق","⏳ بانتظار موافقة المدير",IF(K4720&lt;&gt;"نعم","⚠ غير مسوى مع الحسابات","✔ معتمد ومسوى")))))))))</f>
        <v/>
      </c>
      <c r="R4720">
        <f>N(R4719)+IF(A4720="عهدة",1,0)</f>
        <v/>
      </c>
      <c r="S4720">
        <f>IF(C4720="","",IF(AND(C4720&gt;=DATE(2026,9,1),C4720&lt;=DATE(2027,8,31)),(YEAR(C4720)-2026)*12+MONTH(C4720)-8,""))</f>
        <v/>
      </c>
      <c r="T4720">
        <f>IF(AND(A4720="مصروف",R4720&gt;0,I4720="موافق",S4720&lt;&gt;"",H4720&lt;&gt;""),N(G4720),0)</f>
        <v/>
      </c>
    </row>
    <row r="4721">
      <c r="A4721" s="19" t="n"/>
      <c r="B4721" s="20">
        <f>IF(A4721="","",IF(R4721=0,"⚠ أضف سطر عهدة أولًا","DMT-"&amp;TEXT(R4721,"000")))</f>
        <v/>
      </c>
      <c r="C4721" s="21" t="n"/>
      <c r="D4721" s="20">
        <f>IF(C4721="","",IF(S4721="","خارج السنة المالية",INDEX(القوائم!$D$2:$D$13,S4721)))</f>
        <v/>
      </c>
      <c r="E4721" s="22" t="n"/>
      <c r="F4721" s="23" t="n"/>
      <c r="G4721" s="23" t="n"/>
      <c r="H4721" s="22" t="n"/>
      <c r="I4721" s="19" t="n"/>
      <c r="J4721" s="21" t="n"/>
      <c r="K4721" s="19" t="n"/>
      <c r="L4721" s="19" t="n"/>
      <c r="M4721" s="21" t="n"/>
      <c r="N4721" s="22" t="n"/>
      <c r="O4721" s="24">
        <f>IF(A4721&lt;&gt;"عهدة","",SUMIFS($G$8:$G$5007,$B$8:$B$5007,B4721,$A$8:$A$5007,"مصروف",$I$8:$I$5007,"&lt;&gt;مرفوض"))</f>
        <v/>
      </c>
      <c r="P4721" s="25">
        <f>IF(A4721&lt;&gt;"عهدة","",N(F4721)-O4721)</f>
        <v/>
      </c>
      <c r="Q4721" s="26">
        <f>IF(A4721="","",IF(A4721="عهدة",IF(N(F4721)=0,"⚠ أدخل قيمة العهدة",IF(P4721&lt;0,"⛔ عجز / زيادة مصروفات "&amp;TEXT(-P4721,"#,##0"),IF(COUNTIFS($B$8:$B$5007,B4721,$A$8:$A$5007,"مصروف",$I$8:$I$5007,"&lt;&gt;مرفوض",$K$8:$K$5007,"&lt;&gt;نعم")&gt;0,"⚠ "&amp;COUNTIFS($B$8:$B$5007,B4721,$A$8:$A$5007,"مصروف",$I$8:$I$5007,"&lt;&gt;مرفوض",$K$8:$K$5007,"&lt;&gt;نعم")&amp;" مصروف غير مسوى",IF(L4721="تمت التسوية",IF(P4721=0,"✔ متوازنة وتمت التسوية","✔ تمت التسوية – متبقي "&amp;TEXT(P4721,"#,##0")),IF(P4721&gt;0,"متبقي "&amp;TEXT(P4721,"#,##0"),"✔ متوازنة"))))),IF(R4721=0,"⚠ أضف سطر عهدة أولًا",IF(OR(C4721="",N(G4721)=0),"⚠ أكمل التاريخ والقيمة",IF(S4721="","⚠ التاريخ خارج السنة المالية",IF(H4721="","⚠ اختر بند الموازنة",IF(I4721="مرفوض","✖ مرفوض من المدير",IF(I4721&lt;&gt;"موافق","⏳ بانتظار موافقة المدير",IF(K4721&lt;&gt;"نعم","⚠ غير مسوى مع الحسابات","✔ معتمد ومسوى")))))))))</f>
        <v/>
      </c>
      <c r="R4721">
        <f>N(R4720)+IF(A4721="عهدة",1,0)</f>
        <v/>
      </c>
      <c r="S4721">
        <f>IF(C4721="","",IF(AND(C4721&gt;=DATE(2026,9,1),C4721&lt;=DATE(2027,8,31)),(YEAR(C4721)-2026)*12+MONTH(C4721)-8,""))</f>
        <v/>
      </c>
      <c r="T4721">
        <f>IF(AND(A4721="مصروف",R4721&gt;0,I4721="موافق",S4721&lt;&gt;"",H4721&lt;&gt;""),N(G4721),0)</f>
        <v/>
      </c>
    </row>
    <row r="4722">
      <c r="A4722" s="19" t="n"/>
      <c r="B4722" s="20">
        <f>IF(A4722="","",IF(R4722=0,"⚠ أضف سطر عهدة أولًا","DMT-"&amp;TEXT(R4722,"000")))</f>
        <v/>
      </c>
      <c r="C4722" s="21" t="n"/>
      <c r="D4722" s="20">
        <f>IF(C4722="","",IF(S4722="","خارج السنة المالية",INDEX(القوائم!$D$2:$D$13,S4722)))</f>
        <v/>
      </c>
      <c r="E4722" s="22" t="n"/>
      <c r="F4722" s="23" t="n"/>
      <c r="G4722" s="23" t="n"/>
      <c r="H4722" s="22" t="n"/>
      <c r="I4722" s="19" t="n"/>
      <c r="J4722" s="21" t="n"/>
      <c r="K4722" s="19" t="n"/>
      <c r="L4722" s="19" t="n"/>
      <c r="M4722" s="21" t="n"/>
      <c r="N4722" s="22" t="n"/>
      <c r="O4722" s="24">
        <f>IF(A4722&lt;&gt;"عهدة","",SUMIFS($G$8:$G$5007,$B$8:$B$5007,B4722,$A$8:$A$5007,"مصروف",$I$8:$I$5007,"&lt;&gt;مرفوض"))</f>
        <v/>
      </c>
      <c r="P4722" s="25">
        <f>IF(A4722&lt;&gt;"عهدة","",N(F4722)-O4722)</f>
        <v/>
      </c>
      <c r="Q4722" s="26">
        <f>IF(A4722="","",IF(A4722="عهدة",IF(N(F4722)=0,"⚠ أدخل قيمة العهدة",IF(P4722&lt;0,"⛔ عجز / زيادة مصروفات "&amp;TEXT(-P4722,"#,##0"),IF(COUNTIFS($B$8:$B$5007,B4722,$A$8:$A$5007,"مصروف",$I$8:$I$5007,"&lt;&gt;مرفوض",$K$8:$K$5007,"&lt;&gt;نعم")&gt;0,"⚠ "&amp;COUNTIFS($B$8:$B$5007,B4722,$A$8:$A$5007,"مصروف",$I$8:$I$5007,"&lt;&gt;مرفوض",$K$8:$K$5007,"&lt;&gt;نعم")&amp;" مصروف غير مسوى",IF(L4722="تمت التسوية",IF(P4722=0,"✔ متوازنة وتمت التسوية","✔ تمت التسوية – متبقي "&amp;TEXT(P4722,"#,##0")),IF(P4722&gt;0,"متبقي "&amp;TEXT(P4722,"#,##0"),"✔ متوازنة"))))),IF(R4722=0,"⚠ أضف سطر عهدة أولًا",IF(OR(C4722="",N(G4722)=0),"⚠ أكمل التاريخ والقيمة",IF(S4722="","⚠ التاريخ خارج السنة المالية",IF(H4722="","⚠ اختر بند الموازنة",IF(I4722="مرفوض","✖ مرفوض من المدير",IF(I4722&lt;&gt;"موافق","⏳ بانتظار موافقة المدير",IF(K4722&lt;&gt;"نعم","⚠ غير مسوى مع الحسابات","✔ معتمد ومسوى")))))))))</f>
        <v/>
      </c>
      <c r="R4722">
        <f>N(R4721)+IF(A4722="عهدة",1,0)</f>
        <v/>
      </c>
      <c r="S4722">
        <f>IF(C4722="","",IF(AND(C4722&gt;=DATE(2026,9,1),C4722&lt;=DATE(2027,8,31)),(YEAR(C4722)-2026)*12+MONTH(C4722)-8,""))</f>
        <v/>
      </c>
      <c r="T4722">
        <f>IF(AND(A4722="مصروف",R4722&gt;0,I4722="موافق",S4722&lt;&gt;"",H4722&lt;&gt;""),N(G4722),0)</f>
        <v/>
      </c>
    </row>
    <row r="4723">
      <c r="A4723" s="19" t="n"/>
      <c r="B4723" s="20">
        <f>IF(A4723="","",IF(R4723=0,"⚠ أضف سطر عهدة أولًا","DMT-"&amp;TEXT(R4723,"000")))</f>
        <v/>
      </c>
      <c r="C4723" s="21" t="n"/>
      <c r="D4723" s="20">
        <f>IF(C4723="","",IF(S4723="","خارج السنة المالية",INDEX(القوائم!$D$2:$D$13,S4723)))</f>
        <v/>
      </c>
      <c r="E4723" s="22" t="n"/>
      <c r="F4723" s="23" t="n"/>
      <c r="G4723" s="23" t="n"/>
      <c r="H4723" s="22" t="n"/>
      <c r="I4723" s="19" t="n"/>
      <c r="J4723" s="21" t="n"/>
      <c r="K4723" s="19" t="n"/>
      <c r="L4723" s="19" t="n"/>
      <c r="M4723" s="21" t="n"/>
      <c r="N4723" s="22" t="n"/>
      <c r="O4723" s="24">
        <f>IF(A4723&lt;&gt;"عهدة","",SUMIFS($G$8:$G$5007,$B$8:$B$5007,B4723,$A$8:$A$5007,"مصروف",$I$8:$I$5007,"&lt;&gt;مرفوض"))</f>
        <v/>
      </c>
      <c r="P4723" s="25">
        <f>IF(A4723&lt;&gt;"عهدة","",N(F4723)-O4723)</f>
        <v/>
      </c>
      <c r="Q4723" s="26">
        <f>IF(A4723="","",IF(A4723="عهدة",IF(N(F4723)=0,"⚠ أدخل قيمة العهدة",IF(P4723&lt;0,"⛔ عجز / زيادة مصروفات "&amp;TEXT(-P4723,"#,##0"),IF(COUNTIFS($B$8:$B$5007,B4723,$A$8:$A$5007,"مصروف",$I$8:$I$5007,"&lt;&gt;مرفوض",$K$8:$K$5007,"&lt;&gt;نعم")&gt;0,"⚠ "&amp;COUNTIFS($B$8:$B$5007,B4723,$A$8:$A$5007,"مصروف",$I$8:$I$5007,"&lt;&gt;مرفوض",$K$8:$K$5007,"&lt;&gt;نعم")&amp;" مصروف غير مسوى",IF(L4723="تمت التسوية",IF(P4723=0,"✔ متوازنة وتمت التسوية","✔ تمت التسوية – متبقي "&amp;TEXT(P4723,"#,##0")),IF(P4723&gt;0,"متبقي "&amp;TEXT(P4723,"#,##0"),"✔ متوازنة"))))),IF(R4723=0,"⚠ أضف سطر عهدة أولًا",IF(OR(C4723="",N(G4723)=0),"⚠ أكمل التاريخ والقيمة",IF(S4723="","⚠ التاريخ خارج السنة المالية",IF(H4723="","⚠ اختر بند الموازنة",IF(I4723="مرفوض","✖ مرفوض من المدير",IF(I4723&lt;&gt;"موافق","⏳ بانتظار موافقة المدير",IF(K4723&lt;&gt;"نعم","⚠ غير مسوى مع الحسابات","✔ معتمد ومسوى")))))))))</f>
        <v/>
      </c>
      <c r="R4723">
        <f>N(R4722)+IF(A4723="عهدة",1,0)</f>
        <v/>
      </c>
      <c r="S4723">
        <f>IF(C4723="","",IF(AND(C4723&gt;=DATE(2026,9,1),C4723&lt;=DATE(2027,8,31)),(YEAR(C4723)-2026)*12+MONTH(C4723)-8,""))</f>
        <v/>
      </c>
      <c r="T4723">
        <f>IF(AND(A4723="مصروف",R4723&gt;0,I4723="موافق",S4723&lt;&gt;"",H4723&lt;&gt;""),N(G4723),0)</f>
        <v/>
      </c>
    </row>
    <row r="4724">
      <c r="A4724" s="19" t="n"/>
      <c r="B4724" s="20">
        <f>IF(A4724="","",IF(R4724=0,"⚠ أضف سطر عهدة أولًا","DMT-"&amp;TEXT(R4724,"000")))</f>
        <v/>
      </c>
      <c r="C4724" s="21" t="n"/>
      <c r="D4724" s="20">
        <f>IF(C4724="","",IF(S4724="","خارج السنة المالية",INDEX(القوائم!$D$2:$D$13,S4724)))</f>
        <v/>
      </c>
      <c r="E4724" s="22" t="n"/>
      <c r="F4724" s="23" t="n"/>
      <c r="G4724" s="23" t="n"/>
      <c r="H4724" s="22" t="n"/>
      <c r="I4724" s="19" t="n"/>
      <c r="J4724" s="21" t="n"/>
      <c r="K4724" s="19" t="n"/>
      <c r="L4724" s="19" t="n"/>
      <c r="M4724" s="21" t="n"/>
      <c r="N4724" s="22" t="n"/>
      <c r="O4724" s="24">
        <f>IF(A4724&lt;&gt;"عهدة","",SUMIFS($G$8:$G$5007,$B$8:$B$5007,B4724,$A$8:$A$5007,"مصروف",$I$8:$I$5007,"&lt;&gt;مرفوض"))</f>
        <v/>
      </c>
      <c r="P4724" s="25">
        <f>IF(A4724&lt;&gt;"عهدة","",N(F4724)-O4724)</f>
        <v/>
      </c>
      <c r="Q4724" s="26">
        <f>IF(A4724="","",IF(A4724="عهدة",IF(N(F4724)=0,"⚠ أدخل قيمة العهدة",IF(P4724&lt;0,"⛔ عجز / زيادة مصروفات "&amp;TEXT(-P4724,"#,##0"),IF(COUNTIFS($B$8:$B$5007,B4724,$A$8:$A$5007,"مصروف",$I$8:$I$5007,"&lt;&gt;مرفوض",$K$8:$K$5007,"&lt;&gt;نعم")&gt;0,"⚠ "&amp;COUNTIFS($B$8:$B$5007,B4724,$A$8:$A$5007,"مصروف",$I$8:$I$5007,"&lt;&gt;مرفوض",$K$8:$K$5007,"&lt;&gt;نعم")&amp;" مصروف غير مسوى",IF(L4724="تمت التسوية",IF(P4724=0,"✔ متوازنة وتمت التسوية","✔ تمت التسوية – متبقي "&amp;TEXT(P4724,"#,##0")),IF(P4724&gt;0,"متبقي "&amp;TEXT(P4724,"#,##0"),"✔ متوازنة"))))),IF(R4724=0,"⚠ أضف سطر عهدة أولًا",IF(OR(C4724="",N(G4724)=0),"⚠ أكمل التاريخ والقيمة",IF(S4724="","⚠ التاريخ خارج السنة المالية",IF(H4724="","⚠ اختر بند الموازنة",IF(I4724="مرفوض","✖ مرفوض من المدير",IF(I4724&lt;&gt;"موافق","⏳ بانتظار موافقة المدير",IF(K4724&lt;&gt;"نعم","⚠ غير مسوى مع الحسابات","✔ معتمد ومسوى")))))))))</f>
        <v/>
      </c>
      <c r="R4724">
        <f>N(R4723)+IF(A4724="عهدة",1,0)</f>
        <v/>
      </c>
      <c r="S4724">
        <f>IF(C4724="","",IF(AND(C4724&gt;=DATE(2026,9,1),C4724&lt;=DATE(2027,8,31)),(YEAR(C4724)-2026)*12+MONTH(C4724)-8,""))</f>
        <v/>
      </c>
      <c r="T4724">
        <f>IF(AND(A4724="مصروف",R4724&gt;0,I4724="موافق",S4724&lt;&gt;"",H4724&lt;&gt;""),N(G4724),0)</f>
        <v/>
      </c>
    </row>
    <row r="4725">
      <c r="A4725" s="19" t="n"/>
      <c r="B4725" s="20">
        <f>IF(A4725="","",IF(R4725=0,"⚠ أضف سطر عهدة أولًا","DMT-"&amp;TEXT(R4725,"000")))</f>
        <v/>
      </c>
      <c r="C4725" s="21" t="n"/>
      <c r="D4725" s="20">
        <f>IF(C4725="","",IF(S4725="","خارج السنة المالية",INDEX(القوائم!$D$2:$D$13,S4725)))</f>
        <v/>
      </c>
      <c r="E4725" s="22" t="n"/>
      <c r="F4725" s="23" t="n"/>
      <c r="G4725" s="23" t="n"/>
      <c r="H4725" s="22" t="n"/>
      <c r="I4725" s="19" t="n"/>
      <c r="J4725" s="21" t="n"/>
      <c r="K4725" s="19" t="n"/>
      <c r="L4725" s="19" t="n"/>
      <c r="M4725" s="21" t="n"/>
      <c r="N4725" s="22" t="n"/>
      <c r="O4725" s="24">
        <f>IF(A4725&lt;&gt;"عهدة","",SUMIFS($G$8:$G$5007,$B$8:$B$5007,B4725,$A$8:$A$5007,"مصروف",$I$8:$I$5007,"&lt;&gt;مرفوض"))</f>
        <v/>
      </c>
      <c r="P4725" s="25">
        <f>IF(A4725&lt;&gt;"عهدة","",N(F4725)-O4725)</f>
        <v/>
      </c>
      <c r="Q4725" s="26">
        <f>IF(A4725="","",IF(A4725="عهدة",IF(N(F4725)=0,"⚠ أدخل قيمة العهدة",IF(P4725&lt;0,"⛔ عجز / زيادة مصروفات "&amp;TEXT(-P4725,"#,##0"),IF(COUNTIFS($B$8:$B$5007,B4725,$A$8:$A$5007,"مصروف",$I$8:$I$5007,"&lt;&gt;مرفوض",$K$8:$K$5007,"&lt;&gt;نعم")&gt;0,"⚠ "&amp;COUNTIFS($B$8:$B$5007,B4725,$A$8:$A$5007,"مصروف",$I$8:$I$5007,"&lt;&gt;مرفوض",$K$8:$K$5007,"&lt;&gt;نعم")&amp;" مصروف غير مسوى",IF(L4725="تمت التسوية",IF(P4725=0,"✔ متوازنة وتمت التسوية","✔ تمت التسوية – متبقي "&amp;TEXT(P4725,"#,##0")),IF(P4725&gt;0,"متبقي "&amp;TEXT(P4725,"#,##0"),"✔ متوازنة"))))),IF(R4725=0,"⚠ أضف سطر عهدة أولًا",IF(OR(C4725="",N(G4725)=0),"⚠ أكمل التاريخ والقيمة",IF(S4725="","⚠ التاريخ خارج السنة المالية",IF(H4725="","⚠ اختر بند الموازنة",IF(I4725="مرفوض","✖ مرفوض من المدير",IF(I4725&lt;&gt;"موافق","⏳ بانتظار موافقة المدير",IF(K4725&lt;&gt;"نعم","⚠ غير مسوى مع الحسابات","✔ معتمد ومسوى")))))))))</f>
        <v/>
      </c>
      <c r="R4725">
        <f>N(R4724)+IF(A4725="عهدة",1,0)</f>
        <v/>
      </c>
      <c r="S4725">
        <f>IF(C4725="","",IF(AND(C4725&gt;=DATE(2026,9,1),C4725&lt;=DATE(2027,8,31)),(YEAR(C4725)-2026)*12+MONTH(C4725)-8,""))</f>
        <v/>
      </c>
      <c r="T4725">
        <f>IF(AND(A4725="مصروف",R4725&gt;0,I4725="موافق",S4725&lt;&gt;"",H4725&lt;&gt;""),N(G4725),0)</f>
        <v/>
      </c>
    </row>
    <row r="4726">
      <c r="A4726" s="19" t="n"/>
      <c r="B4726" s="20">
        <f>IF(A4726="","",IF(R4726=0,"⚠ أضف سطر عهدة أولًا","DMT-"&amp;TEXT(R4726,"000")))</f>
        <v/>
      </c>
      <c r="C4726" s="21" t="n"/>
      <c r="D4726" s="20">
        <f>IF(C4726="","",IF(S4726="","خارج السنة المالية",INDEX(القوائم!$D$2:$D$13,S4726)))</f>
        <v/>
      </c>
      <c r="E4726" s="22" t="n"/>
      <c r="F4726" s="23" t="n"/>
      <c r="G4726" s="23" t="n"/>
      <c r="H4726" s="22" t="n"/>
      <c r="I4726" s="19" t="n"/>
      <c r="J4726" s="21" t="n"/>
      <c r="K4726" s="19" t="n"/>
      <c r="L4726" s="19" t="n"/>
      <c r="M4726" s="21" t="n"/>
      <c r="N4726" s="22" t="n"/>
      <c r="O4726" s="24">
        <f>IF(A4726&lt;&gt;"عهدة","",SUMIFS($G$8:$G$5007,$B$8:$B$5007,B4726,$A$8:$A$5007,"مصروف",$I$8:$I$5007,"&lt;&gt;مرفوض"))</f>
        <v/>
      </c>
      <c r="P4726" s="25">
        <f>IF(A4726&lt;&gt;"عهدة","",N(F4726)-O4726)</f>
        <v/>
      </c>
      <c r="Q4726" s="26">
        <f>IF(A4726="","",IF(A4726="عهدة",IF(N(F4726)=0,"⚠ أدخل قيمة العهدة",IF(P4726&lt;0,"⛔ عجز / زيادة مصروفات "&amp;TEXT(-P4726,"#,##0"),IF(COUNTIFS($B$8:$B$5007,B4726,$A$8:$A$5007,"مصروف",$I$8:$I$5007,"&lt;&gt;مرفوض",$K$8:$K$5007,"&lt;&gt;نعم")&gt;0,"⚠ "&amp;COUNTIFS($B$8:$B$5007,B4726,$A$8:$A$5007,"مصروف",$I$8:$I$5007,"&lt;&gt;مرفوض",$K$8:$K$5007,"&lt;&gt;نعم")&amp;" مصروف غير مسوى",IF(L4726="تمت التسوية",IF(P4726=0,"✔ متوازنة وتمت التسوية","✔ تمت التسوية – متبقي "&amp;TEXT(P4726,"#,##0")),IF(P4726&gt;0,"متبقي "&amp;TEXT(P4726,"#,##0"),"✔ متوازنة"))))),IF(R4726=0,"⚠ أضف سطر عهدة أولًا",IF(OR(C4726="",N(G4726)=0),"⚠ أكمل التاريخ والقيمة",IF(S4726="","⚠ التاريخ خارج السنة المالية",IF(H4726="","⚠ اختر بند الموازنة",IF(I4726="مرفوض","✖ مرفوض من المدير",IF(I4726&lt;&gt;"موافق","⏳ بانتظار موافقة المدير",IF(K4726&lt;&gt;"نعم","⚠ غير مسوى مع الحسابات","✔ معتمد ومسوى")))))))))</f>
        <v/>
      </c>
      <c r="R4726">
        <f>N(R4725)+IF(A4726="عهدة",1,0)</f>
        <v/>
      </c>
      <c r="S4726">
        <f>IF(C4726="","",IF(AND(C4726&gt;=DATE(2026,9,1),C4726&lt;=DATE(2027,8,31)),(YEAR(C4726)-2026)*12+MONTH(C4726)-8,""))</f>
        <v/>
      </c>
      <c r="T4726">
        <f>IF(AND(A4726="مصروف",R4726&gt;0,I4726="موافق",S4726&lt;&gt;"",H4726&lt;&gt;""),N(G4726),0)</f>
        <v/>
      </c>
    </row>
    <row r="4727">
      <c r="A4727" s="19" t="n"/>
      <c r="B4727" s="20">
        <f>IF(A4727="","",IF(R4727=0,"⚠ أضف سطر عهدة أولًا","DMT-"&amp;TEXT(R4727,"000")))</f>
        <v/>
      </c>
      <c r="C4727" s="21" t="n"/>
      <c r="D4727" s="20">
        <f>IF(C4727="","",IF(S4727="","خارج السنة المالية",INDEX(القوائم!$D$2:$D$13,S4727)))</f>
        <v/>
      </c>
      <c r="E4727" s="22" t="n"/>
      <c r="F4727" s="23" t="n"/>
      <c r="G4727" s="23" t="n"/>
      <c r="H4727" s="22" t="n"/>
      <c r="I4727" s="19" t="n"/>
      <c r="J4727" s="21" t="n"/>
      <c r="K4727" s="19" t="n"/>
      <c r="L4727" s="19" t="n"/>
      <c r="M4727" s="21" t="n"/>
      <c r="N4727" s="22" t="n"/>
      <c r="O4727" s="24">
        <f>IF(A4727&lt;&gt;"عهدة","",SUMIFS($G$8:$G$5007,$B$8:$B$5007,B4727,$A$8:$A$5007,"مصروف",$I$8:$I$5007,"&lt;&gt;مرفوض"))</f>
        <v/>
      </c>
      <c r="P4727" s="25">
        <f>IF(A4727&lt;&gt;"عهدة","",N(F4727)-O4727)</f>
        <v/>
      </c>
      <c r="Q4727" s="26">
        <f>IF(A4727="","",IF(A4727="عهدة",IF(N(F4727)=0,"⚠ أدخل قيمة العهدة",IF(P4727&lt;0,"⛔ عجز / زيادة مصروفات "&amp;TEXT(-P4727,"#,##0"),IF(COUNTIFS($B$8:$B$5007,B4727,$A$8:$A$5007,"مصروف",$I$8:$I$5007,"&lt;&gt;مرفوض",$K$8:$K$5007,"&lt;&gt;نعم")&gt;0,"⚠ "&amp;COUNTIFS($B$8:$B$5007,B4727,$A$8:$A$5007,"مصروف",$I$8:$I$5007,"&lt;&gt;مرفوض",$K$8:$K$5007,"&lt;&gt;نعم")&amp;" مصروف غير مسوى",IF(L4727="تمت التسوية",IF(P4727=0,"✔ متوازنة وتمت التسوية","✔ تمت التسوية – متبقي "&amp;TEXT(P4727,"#,##0")),IF(P4727&gt;0,"متبقي "&amp;TEXT(P4727,"#,##0"),"✔ متوازنة"))))),IF(R4727=0,"⚠ أضف سطر عهدة أولًا",IF(OR(C4727="",N(G4727)=0),"⚠ أكمل التاريخ والقيمة",IF(S4727="","⚠ التاريخ خارج السنة المالية",IF(H4727="","⚠ اختر بند الموازنة",IF(I4727="مرفوض","✖ مرفوض من المدير",IF(I4727&lt;&gt;"موافق","⏳ بانتظار موافقة المدير",IF(K4727&lt;&gt;"نعم","⚠ غير مسوى مع الحسابات","✔ معتمد ومسوى")))))))))</f>
        <v/>
      </c>
      <c r="R4727">
        <f>N(R4726)+IF(A4727="عهدة",1,0)</f>
        <v/>
      </c>
      <c r="S4727">
        <f>IF(C4727="","",IF(AND(C4727&gt;=DATE(2026,9,1),C4727&lt;=DATE(2027,8,31)),(YEAR(C4727)-2026)*12+MONTH(C4727)-8,""))</f>
        <v/>
      </c>
      <c r="T4727">
        <f>IF(AND(A4727="مصروف",R4727&gt;0,I4727="موافق",S4727&lt;&gt;"",H4727&lt;&gt;""),N(G4727),0)</f>
        <v/>
      </c>
    </row>
    <row r="4728">
      <c r="A4728" s="19" t="n"/>
      <c r="B4728" s="20">
        <f>IF(A4728="","",IF(R4728=0,"⚠ أضف سطر عهدة أولًا","DMT-"&amp;TEXT(R4728,"000")))</f>
        <v/>
      </c>
      <c r="C4728" s="21" t="n"/>
      <c r="D4728" s="20">
        <f>IF(C4728="","",IF(S4728="","خارج السنة المالية",INDEX(القوائم!$D$2:$D$13,S4728)))</f>
        <v/>
      </c>
      <c r="E4728" s="22" t="n"/>
      <c r="F4728" s="23" t="n"/>
      <c r="G4728" s="23" t="n"/>
      <c r="H4728" s="22" t="n"/>
      <c r="I4728" s="19" t="n"/>
      <c r="J4728" s="21" t="n"/>
      <c r="K4728" s="19" t="n"/>
      <c r="L4728" s="19" t="n"/>
      <c r="M4728" s="21" t="n"/>
      <c r="N4728" s="22" t="n"/>
      <c r="O4728" s="24">
        <f>IF(A4728&lt;&gt;"عهدة","",SUMIFS($G$8:$G$5007,$B$8:$B$5007,B4728,$A$8:$A$5007,"مصروف",$I$8:$I$5007,"&lt;&gt;مرفوض"))</f>
        <v/>
      </c>
      <c r="P4728" s="25">
        <f>IF(A4728&lt;&gt;"عهدة","",N(F4728)-O4728)</f>
        <v/>
      </c>
      <c r="Q4728" s="26">
        <f>IF(A4728="","",IF(A4728="عهدة",IF(N(F4728)=0,"⚠ أدخل قيمة العهدة",IF(P4728&lt;0,"⛔ عجز / زيادة مصروفات "&amp;TEXT(-P4728,"#,##0"),IF(COUNTIFS($B$8:$B$5007,B4728,$A$8:$A$5007,"مصروف",$I$8:$I$5007,"&lt;&gt;مرفوض",$K$8:$K$5007,"&lt;&gt;نعم")&gt;0,"⚠ "&amp;COUNTIFS($B$8:$B$5007,B4728,$A$8:$A$5007,"مصروف",$I$8:$I$5007,"&lt;&gt;مرفوض",$K$8:$K$5007,"&lt;&gt;نعم")&amp;" مصروف غير مسوى",IF(L4728="تمت التسوية",IF(P4728=0,"✔ متوازنة وتمت التسوية","✔ تمت التسوية – متبقي "&amp;TEXT(P4728,"#,##0")),IF(P4728&gt;0,"متبقي "&amp;TEXT(P4728,"#,##0"),"✔ متوازنة"))))),IF(R4728=0,"⚠ أضف سطر عهدة أولًا",IF(OR(C4728="",N(G4728)=0),"⚠ أكمل التاريخ والقيمة",IF(S4728="","⚠ التاريخ خارج السنة المالية",IF(H4728="","⚠ اختر بند الموازنة",IF(I4728="مرفوض","✖ مرفوض من المدير",IF(I4728&lt;&gt;"موافق","⏳ بانتظار موافقة المدير",IF(K4728&lt;&gt;"نعم","⚠ غير مسوى مع الحسابات","✔ معتمد ومسوى")))))))))</f>
        <v/>
      </c>
      <c r="R4728">
        <f>N(R4727)+IF(A4728="عهدة",1,0)</f>
        <v/>
      </c>
      <c r="S4728">
        <f>IF(C4728="","",IF(AND(C4728&gt;=DATE(2026,9,1),C4728&lt;=DATE(2027,8,31)),(YEAR(C4728)-2026)*12+MONTH(C4728)-8,""))</f>
        <v/>
      </c>
      <c r="T4728">
        <f>IF(AND(A4728="مصروف",R4728&gt;0,I4728="موافق",S4728&lt;&gt;"",H4728&lt;&gt;""),N(G4728),0)</f>
        <v/>
      </c>
    </row>
    <row r="4729">
      <c r="A4729" s="19" t="n"/>
      <c r="B4729" s="20">
        <f>IF(A4729="","",IF(R4729=0,"⚠ أضف سطر عهدة أولًا","DMT-"&amp;TEXT(R4729,"000")))</f>
        <v/>
      </c>
      <c r="C4729" s="21" t="n"/>
      <c r="D4729" s="20">
        <f>IF(C4729="","",IF(S4729="","خارج السنة المالية",INDEX(القوائم!$D$2:$D$13,S4729)))</f>
        <v/>
      </c>
      <c r="E4729" s="22" t="n"/>
      <c r="F4729" s="23" t="n"/>
      <c r="G4729" s="23" t="n"/>
      <c r="H4729" s="22" t="n"/>
      <c r="I4729" s="19" t="n"/>
      <c r="J4729" s="21" t="n"/>
      <c r="K4729" s="19" t="n"/>
      <c r="L4729" s="19" t="n"/>
      <c r="M4729" s="21" t="n"/>
      <c r="N4729" s="22" t="n"/>
      <c r="O4729" s="24">
        <f>IF(A4729&lt;&gt;"عهدة","",SUMIFS($G$8:$G$5007,$B$8:$B$5007,B4729,$A$8:$A$5007,"مصروف",$I$8:$I$5007,"&lt;&gt;مرفوض"))</f>
        <v/>
      </c>
      <c r="P4729" s="25">
        <f>IF(A4729&lt;&gt;"عهدة","",N(F4729)-O4729)</f>
        <v/>
      </c>
      <c r="Q4729" s="26">
        <f>IF(A4729="","",IF(A4729="عهدة",IF(N(F4729)=0,"⚠ أدخل قيمة العهدة",IF(P4729&lt;0,"⛔ عجز / زيادة مصروفات "&amp;TEXT(-P4729,"#,##0"),IF(COUNTIFS($B$8:$B$5007,B4729,$A$8:$A$5007,"مصروف",$I$8:$I$5007,"&lt;&gt;مرفوض",$K$8:$K$5007,"&lt;&gt;نعم")&gt;0,"⚠ "&amp;COUNTIFS($B$8:$B$5007,B4729,$A$8:$A$5007,"مصروف",$I$8:$I$5007,"&lt;&gt;مرفوض",$K$8:$K$5007,"&lt;&gt;نعم")&amp;" مصروف غير مسوى",IF(L4729="تمت التسوية",IF(P4729=0,"✔ متوازنة وتمت التسوية","✔ تمت التسوية – متبقي "&amp;TEXT(P4729,"#,##0")),IF(P4729&gt;0,"متبقي "&amp;TEXT(P4729,"#,##0"),"✔ متوازنة"))))),IF(R4729=0,"⚠ أضف سطر عهدة أولًا",IF(OR(C4729="",N(G4729)=0),"⚠ أكمل التاريخ والقيمة",IF(S4729="","⚠ التاريخ خارج السنة المالية",IF(H4729="","⚠ اختر بند الموازنة",IF(I4729="مرفوض","✖ مرفوض من المدير",IF(I4729&lt;&gt;"موافق","⏳ بانتظار موافقة المدير",IF(K4729&lt;&gt;"نعم","⚠ غير مسوى مع الحسابات","✔ معتمد ومسوى")))))))))</f>
        <v/>
      </c>
      <c r="R4729">
        <f>N(R4728)+IF(A4729="عهدة",1,0)</f>
        <v/>
      </c>
      <c r="S4729">
        <f>IF(C4729="","",IF(AND(C4729&gt;=DATE(2026,9,1),C4729&lt;=DATE(2027,8,31)),(YEAR(C4729)-2026)*12+MONTH(C4729)-8,""))</f>
        <v/>
      </c>
      <c r="T4729">
        <f>IF(AND(A4729="مصروف",R4729&gt;0,I4729="موافق",S4729&lt;&gt;"",H4729&lt;&gt;""),N(G4729),0)</f>
        <v/>
      </c>
    </row>
    <row r="4730">
      <c r="A4730" s="19" t="n"/>
      <c r="B4730" s="20">
        <f>IF(A4730="","",IF(R4730=0,"⚠ أضف سطر عهدة أولًا","DMT-"&amp;TEXT(R4730,"000")))</f>
        <v/>
      </c>
      <c r="C4730" s="21" t="n"/>
      <c r="D4730" s="20">
        <f>IF(C4730="","",IF(S4730="","خارج السنة المالية",INDEX(القوائم!$D$2:$D$13,S4730)))</f>
        <v/>
      </c>
      <c r="E4730" s="22" t="n"/>
      <c r="F4730" s="23" t="n"/>
      <c r="G4730" s="23" t="n"/>
      <c r="H4730" s="22" t="n"/>
      <c r="I4730" s="19" t="n"/>
      <c r="J4730" s="21" t="n"/>
      <c r="K4730" s="19" t="n"/>
      <c r="L4730" s="19" t="n"/>
      <c r="M4730" s="21" t="n"/>
      <c r="N4730" s="22" t="n"/>
      <c r="O4730" s="24">
        <f>IF(A4730&lt;&gt;"عهدة","",SUMIFS($G$8:$G$5007,$B$8:$B$5007,B4730,$A$8:$A$5007,"مصروف",$I$8:$I$5007,"&lt;&gt;مرفوض"))</f>
        <v/>
      </c>
      <c r="P4730" s="25">
        <f>IF(A4730&lt;&gt;"عهدة","",N(F4730)-O4730)</f>
        <v/>
      </c>
      <c r="Q4730" s="26">
        <f>IF(A4730="","",IF(A4730="عهدة",IF(N(F4730)=0,"⚠ أدخل قيمة العهدة",IF(P4730&lt;0,"⛔ عجز / زيادة مصروفات "&amp;TEXT(-P4730,"#,##0"),IF(COUNTIFS($B$8:$B$5007,B4730,$A$8:$A$5007,"مصروف",$I$8:$I$5007,"&lt;&gt;مرفوض",$K$8:$K$5007,"&lt;&gt;نعم")&gt;0,"⚠ "&amp;COUNTIFS($B$8:$B$5007,B4730,$A$8:$A$5007,"مصروف",$I$8:$I$5007,"&lt;&gt;مرفوض",$K$8:$K$5007,"&lt;&gt;نعم")&amp;" مصروف غير مسوى",IF(L4730="تمت التسوية",IF(P4730=0,"✔ متوازنة وتمت التسوية","✔ تمت التسوية – متبقي "&amp;TEXT(P4730,"#,##0")),IF(P4730&gt;0,"متبقي "&amp;TEXT(P4730,"#,##0"),"✔ متوازنة"))))),IF(R4730=0,"⚠ أضف سطر عهدة أولًا",IF(OR(C4730="",N(G4730)=0),"⚠ أكمل التاريخ والقيمة",IF(S4730="","⚠ التاريخ خارج السنة المالية",IF(H4730="","⚠ اختر بند الموازنة",IF(I4730="مرفوض","✖ مرفوض من المدير",IF(I4730&lt;&gt;"موافق","⏳ بانتظار موافقة المدير",IF(K4730&lt;&gt;"نعم","⚠ غير مسوى مع الحسابات","✔ معتمد ومسوى")))))))))</f>
        <v/>
      </c>
      <c r="R4730">
        <f>N(R4729)+IF(A4730="عهدة",1,0)</f>
        <v/>
      </c>
      <c r="S4730">
        <f>IF(C4730="","",IF(AND(C4730&gt;=DATE(2026,9,1),C4730&lt;=DATE(2027,8,31)),(YEAR(C4730)-2026)*12+MONTH(C4730)-8,""))</f>
        <v/>
      </c>
      <c r="T4730">
        <f>IF(AND(A4730="مصروف",R4730&gt;0,I4730="موافق",S4730&lt;&gt;"",H4730&lt;&gt;""),N(G4730),0)</f>
        <v/>
      </c>
    </row>
    <row r="4731">
      <c r="A4731" s="19" t="n"/>
      <c r="B4731" s="20">
        <f>IF(A4731="","",IF(R4731=0,"⚠ أضف سطر عهدة أولًا","DMT-"&amp;TEXT(R4731,"000")))</f>
        <v/>
      </c>
      <c r="C4731" s="21" t="n"/>
      <c r="D4731" s="20">
        <f>IF(C4731="","",IF(S4731="","خارج السنة المالية",INDEX(القوائم!$D$2:$D$13,S4731)))</f>
        <v/>
      </c>
      <c r="E4731" s="22" t="n"/>
      <c r="F4731" s="23" t="n"/>
      <c r="G4731" s="23" t="n"/>
      <c r="H4731" s="22" t="n"/>
      <c r="I4731" s="19" t="n"/>
      <c r="J4731" s="21" t="n"/>
      <c r="K4731" s="19" t="n"/>
      <c r="L4731" s="19" t="n"/>
      <c r="M4731" s="21" t="n"/>
      <c r="N4731" s="22" t="n"/>
      <c r="O4731" s="24">
        <f>IF(A4731&lt;&gt;"عهدة","",SUMIFS($G$8:$G$5007,$B$8:$B$5007,B4731,$A$8:$A$5007,"مصروف",$I$8:$I$5007,"&lt;&gt;مرفوض"))</f>
        <v/>
      </c>
      <c r="P4731" s="25">
        <f>IF(A4731&lt;&gt;"عهدة","",N(F4731)-O4731)</f>
        <v/>
      </c>
      <c r="Q4731" s="26">
        <f>IF(A4731="","",IF(A4731="عهدة",IF(N(F4731)=0,"⚠ أدخل قيمة العهدة",IF(P4731&lt;0,"⛔ عجز / زيادة مصروفات "&amp;TEXT(-P4731,"#,##0"),IF(COUNTIFS($B$8:$B$5007,B4731,$A$8:$A$5007,"مصروف",$I$8:$I$5007,"&lt;&gt;مرفوض",$K$8:$K$5007,"&lt;&gt;نعم")&gt;0,"⚠ "&amp;COUNTIFS($B$8:$B$5007,B4731,$A$8:$A$5007,"مصروف",$I$8:$I$5007,"&lt;&gt;مرفوض",$K$8:$K$5007,"&lt;&gt;نعم")&amp;" مصروف غير مسوى",IF(L4731="تمت التسوية",IF(P4731=0,"✔ متوازنة وتمت التسوية","✔ تمت التسوية – متبقي "&amp;TEXT(P4731,"#,##0")),IF(P4731&gt;0,"متبقي "&amp;TEXT(P4731,"#,##0"),"✔ متوازنة"))))),IF(R4731=0,"⚠ أضف سطر عهدة أولًا",IF(OR(C4731="",N(G4731)=0),"⚠ أكمل التاريخ والقيمة",IF(S4731="","⚠ التاريخ خارج السنة المالية",IF(H4731="","⚠ اختر بند الموازنة",IF(I4731="مرفوض","✖ مرفوض من المدير",IF(I4731&lt;&gt;"موافق","⏳ بانتظار موافقة المدير",IF(K4731&lt;&gt;"نعم","⚠ غير مسوى مع الحسابات","✔ معتمد ومسوى")))))))))</f>
        <v/>
      </c>
      <c r="R4731">
        <f>N(R4730)+IF(A4731="عهدة",1,0)</f>
        <v/>
      </c>
      <c r="S4731">
        <f>IF(C4731="","",IF(AND(C4731&gt;=DATE(2026,9,1),C4731&lt;=DATE(2027,8,31)),(YEAR(C4731)-2026)*12+MONTH(C4731)-8,""))</f>
        <v/>
      </c>
      <c r="T4731">
        <f>IF(AND(A4731="مصروف",R4731&gt;0,I4731="موافق",S4731&lt;&gt;"",H4731&lt;&gt;""),N(G4731),0)</f>
        <v/>
      </c>
    </row>
    <row r="4732">
      <c r="A4732" s="19" t="n"/>
      <c r="B4732" s="20">
        <f>IF(A4732="","",IF(R4732=0,"⚠ أضف سطر عهدة أولًا","DMT-"&amp;TEXT(R4732,"000")))</f>
        <v/>
      </c>
      <c r="C4732" s="21" t="n"/>
      <c r="D4732" s="20">
        <f>IF(C4732="","",IF(S4732="","خارج السنة المالية",INDEX(القوائم!$D$2:$D$13,S4732)))</f>
        <v/>
      </c>
      <c r="E4732" s="22" t="n"/>
      <c r="F4732" s="23" t="n"/>
      <c r="G4732" s="23" t="n"/>
      <c r="H4732" s="22" t="n"/>
      <c r="I4732" s="19" t="n"/>
      <c r="J4732" s="21" t="n"/>
      <c r="K4732" s="19" t="n"/>
      <c r="L4732" s="19" t="n"/>
      <c r="M4732" s="21" t="n"/>
      <c r="N4732" s="22" t="n"/>
      <c r="O4732" s="24">
        <f>IF(A4732&lt;&gt;"عهدة","",SUMIFS($G$8:$G$5007,$B$8:$B$5007,B4732,$A$8:$A$5007,"مصروف",$I$8:$I$5007,"&lt;&gt;مرفوض"))</f>
        <v/>
      </c>
      <c r="P4732" s="25">
        <f>IF(A4732&lt;&gt;"عهدة","",N(F4732)-O4732)</f>
        <v/>
      </c>
      <c r="Q4732" s="26">
        <f>IF(A4732="","",IF(A4732="عهدة",IF(N(F4732)=0,"⚠ أدخل قيمة العهدة",IF(P4732&lt;0,"⛔ عجز / زيادة مصروفات "&amp;TEXT(-P4732,"#,##0"),IF(COUNTIFS($B$8:$B$5007,B4732,$A$8:$A$5007,"مصروف",$I$8:$I$5007,"&lt;&gt;مرفوض",$K$8:$K$5007,"&lt;&gt;نعم")&gt;0,"⚠ "&amp;COUNTIFS($B$8:$B$5007,B4732,$A$8:$A$5007,"مصروف",$I$8:$I$5007,"&lt;&gt;مرفوض",$K$8:$K$5007,"&lt;&gt;نعم")&amp;" مصروف غير مسوى",IF(L4732="تمت التسوية",IF(P4732=0,"✔ متوازنة وتمت التسوية","✔ تمت التسوية – متبقي "&amp;TEXT(P4732,"#,##0")),IF(P4732&gt;0,"متبقي "&amp;TEXT(P4732,"#,##0"),"✔ متوازنة"))))),IF(R4732=0,"⚠ أضف سطر عهدة أولًا",IF(OR(C4732="",N(G4732)=0),"⚠ أكمل التاريخ والقيمة",IF(S4732="","⚠ التاريخ خارج السنة المالية",IF(H4732="","⚠ اختر بند الموازنة",IF(I4732="مرفوض","✖ مرفوض من المدير",IF(I4732&lt;&gt;"موافق","⏳ بانتظار موافقة المدير",IF(K4732&lt;&gt;"نعم","⚠ غير مسوى مع الحسابات","✔ معتمد ومسوى")))))))))</f>
        <v/>
      </c>
      <c r="R4732">
        <f>N(R4731)+IF(A4732="عهدة",1,0)</f>
        <v/>
      </c>
      <c r="S4732">
        <f>IF(C4732="","",IF(AND(C4732&gt;=DATE(2026,9,1),C4732&lt;=DATE(2027,8,31)),(YEAR(C4732)-2026)*12+MONTH(C4732)-8,""))</f>
        <v/>
      </c>
      <c r="T4732">
        <f>IF(AND(A4732="مصروف",R4732&gt;0,I4732="موافق",S4732&lt;&gt;"",H4732&lt;&gt;""),N(G4732),0)</f>
        <v/>
      </c>
    </row>
    <row r="4733">
      <c r="A4733" s="19" t="n"/>
      <c r="B4733" s="20">
        <f>IF(A4733="","",IF(R4733=0,"⚠ أضف سطر عهدة أولًا","DMT-"&amp;TEXT(R4733,"000")))</f>
        <v/>
      </c>
      <c r="C4733" s="21" t="n"/>
      <c r="D4733" s="20">
        <f>IF(C4733="","",IF(S4733="","خارج السنة المالية",INDEX(القوائم!$D$2:$D$13,S4733)))</f>
        <v/>
      </c>
      <c r="E4733" s="22" t="n"/>
      <c r="F4733" s="23" t="n"/>
      <c r="G4733" s="23" t="n"/>
      <c r="H4733" s="22" t="n"/>
      <c r="I4733" s="19" t="n"/>
      <c r="J4733" s="21" t="n"/>
      <c r="K4733" s="19" t="n"/>
      <c r="L4733" s="19" t="n"/>
      <c r="M4733" s="21" t="n"/>
      <c r="N4733" s="22" t="n"/>
      <c r="O4733" s="24">
        <f>IF(A4733&lt;&gt;"عهدة","",SUMIFS($G$8:$G$5007,$B$8:$B$5007,B4733,$A$8:$A$5007,"مصروف",$I$8:$I$5007,"&lt;&gt;مرفوض"))</f>
        <v/>
      </c>
      <c r="P4733" s="25">
        <f>IF(A4733&lt;&gt;"عهدة","",N(F4733)-O4733)</f>
        <v/>
      </c>
      <c r="Q4733" s="26">
        <f>IF(A4733="","",IF(A4733="عهدة",IF(N(F4733)=0,"⚠ أدخل قيمة العهدة",IF(P4733&lt;0,"⛔ عجز / زيادة مصروفات "&amp;TEXT(-P4733,"#,##0"),IF(COUNTIFS($B$8:$B$5007,B4733,$A$8:$A$5007,"مصروف",$I$8:$I$5007,"&lt;&gt;مرفوض",$K$8:$K$5007,"&lt;&gt;نعم")&gt;0,"⚠ "&amp;COUNTIFS($B$8:$B$5007,B4733,$A$8:$A$5007,"مصروف",$I$8:$I$5007,"&lt;&gt;مرفوض",$K$8:$K$5007,"&lt;&gt;نعم")&amp;" مصروف غير مسوى",IF(L4733="تمت التسوية",IF(P4733=0,"✔ متوازنة وتمت التسوية","✔ تمت التسوية – متبقي "&amp;TEXT(P4733,"#,##0")),IF(P4733&gt;0,"متبقي "&amp;TEXT(P4733,"#,##0"),"✔ متوازنة"))))),IF(R4733=0,"⚠ أضف سطر عهدة أولًا",IF(OR(C4733="",N(G4733)=0),"⚠ أكمل التاريخ والقيمة",IF(S4733="","⚠ التاريخ خارج السنة المالية",IF(H4733="","⚠ اختر بند الموازنة",IF(I4733="مرفوض","✖ مرفوض من المدير",IF(I4733&lt;&gt;"موافق","⏳ بانتظار موافقة المدير",IF(K4733&lt;&gt;"نعم","⚠ غير مسوى مع الحسابات","✔ معتمد ومسوى")))))))))</f>
        <v/>
      </c>
      <c r="R4733">
        <f>N(R4732)+IF(A4733="عهدة",1,0)</f>
        <v/>
      </c>
      <c r="S4733">
        <f>IF(C4733="","",IF(AND(C4733&gt;=DATE(2026,9,1),C4733&lt;=DATE(2027,8,31)),(YEAR(C4733)-2026)*12+MONTH(C4733)-8,""))</f>
        <v/>
      </c>
      <c r="T4733">
        <f>IF(AND(A4733="مصروف",R4733&gt;0,I4733="موافق",S4733&lt;&gt;"",H4733&lt;&gt;""),N(G4733),0)</f>
        <v/>
      </c>
    </row>
    <row r="4734">
      <c r="A4734" s="19" t="n"/>
      <c r="B4734" s="20">
        <f>IF(A4734="","",IF(R4734=0,"⚠ أضف سطر عهدة أولًا","DMT-"&amp;TEXT(R4734,"000")))</f>
        <v/>
      </c>
      <c r="C4734" s="21" t="n"/>
      <c r="D4734" s="20">
        <f>IF(C4734="","",IF(S4734="","خارج السنة المالية",INDEX(القوائم!$D$2:$D$13,S4734)))</f>
        <v/>
      </c>
      <c r="E4734" s="22" t="n"/>
      <c r="F4734" s="23" t="n"/>
      <c r="G4734" s="23" t="n"/>
      <c r="H4734" s="22" t="n"/>
      <c r="I4734" s="19" t="n"/>
      <c r="J4734" s="21" t="n"/>
      <c r="K4734" s="19" t="n"/>
      <c r="L4734" s="19" t="n"/>
      <c r="M4734" s="21" t="n"/>
      <c r="N4734" s="22" t="n"/>
      <c r="O4734" s="24">
        <f>IF(A4734&lt;&gt;"عهدة","",SUMIFS($G$8:$G$5007,$B$8:$B$5007,B4734,$A$8:$A$5007,"مصروف",$I$8:$I$5007,"&lt;&gt;مرفوض"))</f>
        <v/>
      </c>
      <c r="P4734" s="25">
        <f>IF(A4734&lt;&gt;"عهدة","",N(F4734)-O4734)</f>
        <v/>
      </c>
      <c r="Q4734" s="26">
        <f>IF(A4734="","",IF(A4734="عهدة",IF(N(F4734)=0,"⚠ أدخل قيمة العهدة",IF(P4734&lt;0,"⛔ عجز / زيادة مصروفات "&amp;TEXT(-P4734,"#,##0"),IF(COUNTIFS($B$8:$B$5007,B4734,$A$8:$A$5007,"مصروف",$I$8:$I$5007,"&lt;&gt;مرفوض",$K$8:$K$5007,"&lt;&gt;نعم")&gt;0,"⚠ "&amp;COUNTIFS($B$8:$B$5007,B4734,$A$8:$A$5007,"مصروف",$I$8:$I$5007,"&lt;&gt;مرفوض",$K$8:$K$5007,"&lt;&gt;نعم")&amp;" مصروف غير مسوى",IF(L4734="تمت التسوية",IF(P4734=0,"✔ متوازنة وتمت التسوية","✔ تمت التسوية – متبقي "&amp;TEXT(P4734,"#,##0")),IF(P4734&gt;0,"متبقي "&amp;TEXT(P4734,"#,##0"),"✔ متوازنة"))))),IF(R4734=0,"⚠ أضف سطر عهدة أولًا",IF(OR(C4734="",N(G4734)=0),"⚠ أكمل التاريخ والقيمة",IF(S4734="","⚠ التاريخ خارج السنة المالية",IF(H4734="","⚠ اختر بند الموازنة",IF(I4734="مرفوض","✖ مرفوض من المدير",IF(I4734&lt;&gt;"موافق","⏳ بانتظار موافقة المدير",IF(K4734&lt;&gt;"نعم","⚠ غير مسوى مع الحسابات","✔ معتمد ومسوى")))))))))</f>
        <v/>
      </c>
      <c r="R4734">
        <f>N(R4733)+IF(A4734="عهدة",1,0)</f>
        <v/>
      </c>
      <c r="S4734">
        <f>IF(C4734="","",IF(AND(C4734&gt;=DATE(2026,9,1),C4734&lt;=DATE(2027,8,31)),(YEAR(C4734)-2026)*12+MONTH(C4734)-8,""))</f>
        <v/>
      </c>
      <c r="T4734">
        <f>IF(AND(A4734="مصروف",R4734&gt;0,I4734="موافق",S4734&lt;&gt;"",H4734&lt;&gt;""),N(G4734),0)</f>
        <v/>
      </c>
    </row>
    <row r="4735">
      <c r="A4735" s="19" t="n"/>
      <c r="B4735" s="20">
        <f>IF(A4735="","",IF(R4735=0,"⚠ أضف سطر عهدة أولًا","DMT-"&amp;TEXT(R4735,"000")))</f>
        <v/>
      </c>
      <c r="C4735" s="21" t="n"/>
      <c r="D4735" s="20">
        <f>IF(C4735="","",IF(S4735="","خارج السنة المالية",INDEX(القوائم!$D$2:$D$13,S4735)))</f>
        <v/>
      </c>
      <c r="E4735" s="22" t="n"/>
      <c r="F4735" s="23" t="n"/>
      <c r="G4735" s="23" t="n"/>
      <c r="H4735" s="22" t="n"/>
      <c r="I4735" s="19" t="n"/>
      <c r="J4735" s="21" t="n"/>
      <c r="K4735" s="19" t="n"/>
      <c r="L4735" s="19" t="n"/>
      <c r="M4735" s="21" t="n"/>
      <c r="N4735" s="22" t="n"/>
      <c r="O4735" s="24">
        <f>IF(A4735&lt;&gt;"عهدة","",SUMIFS($G$8:$G$5007,$B$8:$B$5007,B4735,$A$8:$A$5007,"مصروف",$I$8:$I$5007,"&lt;&gt;مرفوض"))</f>
        <v/>
      </c>
      <c r="P4735" s="25">
        <f>IF(A4735&lt;&gt;"عهدة","",N(F4735)-O4735)</f>
        <v/>
      </c>
      <c r="Q4735" s="26">
        <f>IF(A4735="","",IF(A4735="عهدة",IF(N(F4735)=0,"⚠ أدخل قيمة العهدة",IF(P4735&lt;0,"⛔ عجز / زيادة مصروفات "&amp;TEXT(-P4735,"#,##0"),IF(COUNTIFS($B$8:$B$5007,B4735,$A$8:$A$5007,"مصروف",$I$8:$I$5007,"&lt;&gt;مرفوض",$K$8:$K$5007,"&lt;&gt;نعم")&gt;0,"⚠ "&amp;COUNTIFS($B$8:$B$5007,B4735,$A$8:$A$5007,"مصروف",$I$8:$I$5007,"&lt;&gt;مرفوض",$K$8:$K$5007,"&lt;&gt;نعم")&amp;" مصروف غير مسوى",IF(L4735="تمت التسوية",IF(P4735=0,"✔ متوازنة وتمت التسوية","✔ تمت التسوية – متبقي "&amp;TEXT(P4735,"#,##0")),IF(P4735&gt;0,"متبقي "&amp;TEXT(P4735,"#,##0"),"✔ متوازنة"))))),IF(R4735=0,"⚠ أضف سطر عهدة أولًا",IF(OR(C4735="",N(G4735)=0),"⚠ أكمل التاريخ والقيمة",IF(S4735="","⚠ التاريخ خارج السنة المالية",IF(H4735="","⚠ اختر بند الموازنة",IF(I4735="مرفوض","✖ مرفوض من المدير",IF(I4735&lt;&gt;"موافق","⏳ بانتظار موافقة المدير",IF(K4735&lt;&gt;"نعم","⚠ غير مسوى مع الحسابات","✔ معتمد ومسوى")))))))))</f>
        <v/>
      </c>
      <c r="R4735">
        <f>N(R4734)+IF(A4735="عهدة",1,0)</f>
        <v/>
      </c>
      <c r="S4735">
        <f>IF(C4735="","",IF(AND(C4735&gt;=DATE(2026,9,1),C4735&lt;=DATE(2027,8,31)),(YEAR(C4735)-2026)*12+MONTH(C4735)-8,""))</f>
        <v/>
      </c>
      <c r="T4735">
        <f>IF(AND(A4735="مصروف",R4735&gt;0,I4735="موافق",S4735&lt;&gt;"",H4735&lt;&gt;""),N(G4735),0)</f>
        <v/>
      </c>
    </row>
    <row r="4736">
      <c r="A4736" s="19" t="n"/>
      <c r="B4736" s="20">
        <f>IF(A4736="","",IF(R4736=0,"⚠ أضف سطر عهدة أولًا","DMT-"&amp;TEXT(R4736,"000")))</f>
        <v/>
      </c>
      <c r="C4736" s="21" t="n"/>
      <c r="D4736" s="20">
        <f>IF(C4736="","",IF(S4736="","خارج السنة المالية",INDEX(القوائم!$D$2:$D$13,S4736)))</f>
        <v/>
      </c>
      <c r="E4736" s="22" t="n"/>
      <c r="F4736" s="23" t="n"/>
      <c r="G4736" s="23" t="n"/>
      <c r="H4736" s="22" t="n"/>
      <c r="I4736" s="19" t="n"/>
      <c r="J4736" s="21" t="n"/>
      <c r="K4736" s="19" t="n"/>
      <c r="L4736" s="19" t="n"/>
      <c r="M4736" s="21" t="n"/>
      <c r="N4736" s="22" t="n"/>
      <c r="O4736" s="24">
        <f>IF(A4736&lt;&gt;"عهدة","",SUMIFS($G$8:$G$5007,$B$8:$B$5007,B4736,$A$8:$A$5007,"مصروف",$I$8:$I$5007,"&lt;&gt;مرفوض"))</f>
        <v/>
      </c>
      <c r="P4736" s="25">
        <f>IF(A4736&lt;&gt;"عهدة","",N(F4736)-O4736)</f>
        <v/>
      </c>
      <c r="Q4736" s="26">
        <f>IF(A4736="","",IF(A4736="عهدة",IF(N(F4736)=0,"⚠ أدخل قيمة العهدة",IF(P4736&lt;0,"⛔ عجز / زيادة مصروفات "&amp;TEXT(-P4736,"#,##0"),IF(COUNTIFS($B$8:$B$5007,B4736,$A$8:$A$5007,"مصروف",$I$8:$I$5007,"&lt;&gt;مرفوض",$K$8:$K$5007,"&lt;&gt;نعم")&gt;0,"⚠ "&amp;COUNTIFS($B$8:$B$5007,B4736,$A$8:$A$5007,"مصروف",$I$8:$I$5007,"&lt;&gt;مرفوض",$K$8:$K$5007,"&lt;&gt;نعم")&amp;" مصروف غير مسوى",IF(L4736="تمت التسوية",IF(P4736=0,"✔ متوازنة وتمت التسوية","✔ تمت التسوية – متبقي "&amp;TEXT(P4736,"#,##0")),IF(P4736&gt;0,"متبقي "&amp;TEXT(P4736,"#,##0"),"✔ متوازنة"))))),IF(R4736=0,"⚠ أضف سطر عهدة أولًا",IF(OR(C4736="",N(G4736)=0),"⚠ أكمل التاريخ والقيمة",IF(S4736="","⚠ التاريخ خارج السنة المالية",IF(H4736="","⚠ اختر بند الموازنة",IF(I4736="مرفوض","✖ مرفوض من المدير",IF(I4736&lt;&gt;"موافق","⏳ بانتظار موافقة المدير",IF(K4736&lt;&gt;"نعم","⚠ غير مسوى مع الحسابات","✔ معتمد ومسوى")))))))))</f>
        <v/>
      </c>
      <c r="R4736">
        <f>N(R4735)+IF(A4736="عهدة",1,0)</f>
        <v/>
      </c>
      <c r="S4736">
        <f>IF(C4736="","",IF(AND(C4736&gt;=DATE(2026,9,1),C4736&lt;=DATE(2027,8,31)),(YEAR(C4736)-2026)*12+MONTH(C4736)-8,""))</f>
        <v/>
      </c>
      <c r="T4736">
        <f>IF(AND(A4736="مصروف",R4736&gt;0,I4736="موافق",S4736&lt;&gt;"",H4736&lt;&gt;""),N(G4736),0)</f>
        <v/>
      </c>
    </row>
    <row r="4737">
      <c r="A4737" s="19" t="n"/>
      <c r="B4737" s="20">
        <f>IF(A4737="","",IF(R4737=0,"⚠ أضف سطر عهدة أولًا","DMT-"&amp;TEXT(R4737,"000")))</f>
        <v/>
      </c>
      <c r="C4737" s="21" t="n"/>
      <c r="D4737" s="20">
        <f>IF(C4737="","",IF(S4737="","خارج السنة المالية",INDEX(القوائم!$D$2:$D$13,S4737)))</f>
        <v/>
      </c>
      <c r="E4737" s="22" t="n"/>
      <c r="F4737" s="23" t="n"/>
      <c r="G4737" s="23" t="n"/>
      <c r="H4737" s="22" t="n"/>
      <c r="I4737" s="19" t="n"/>
      <c r="J4737" s="21" t="n"/>
      <c r="K4737" s="19" t="n"/>
      <c r="L4737" s="19" t="n"/>
      <c r="M4737" s="21" t="n"/>
      <c r="N4737" s="22" t="n"/>
      <c r="O4737" s="24">
        <f>IF(A4737&lt;&gt;"عهدة","",SUMIFS($G$8:$G$5007,$B$8:$B$5007,B4737,$A$8:$A$5007,"مصروف",$I$8:$I$5007,"&lt;&gt;مرفوض"))</f>
        <v/>
      </c>
      <c r="P4737" s="25">
        <f>IF(A4737&lt;&gt;"عهدة","",N(F4737)-O4737)</f>
        <v/>
      </c>
      <c r="Q4737" s="26">
        <f>IF(A4737="","",IF(A4737="عهدة",IF(N(F4737)=0,"⚠ أدخل قيمة العهدة",IF(P4737&lt;0,"⛔ عجز / زيادة مصروفات "&amp;TEXT(-P4737,"#,##0"),IF(COUNTIFS($B$8:$B$5007,B4737,$A$8:$A$5007,"مصروف",$I$8:$I$5007,"&lt;&gt;مرفوض",$K$8:$K$5007,"&lt;&gt;نعم")&gt;0,"⚠ "&amp;COUNTIFS($B$8:$B$5007,B4737,$A$8:$A$5007,"مصروف",$I$8:$I$5007,"&lt;&gt;مرفوض",$K$8:$K$5007,"&lt;&gt;نعم")&amp;" مصروف غير مسوى",IF(L4737="تمت التسوية",IF(P4737=0,"✔ متوازنة وتمت التسوية","✔ تمت التسوية – متبقي "&amp;TEXT(P4737,"#,##0")),IF(P4737&gt;0,"متبقي "&amp;TEXT(P4737,"#,##0"),"✔ متوازنة"))))),IF(R4737=0,"⚠ أضف سطر عهدة أولًا",IF(OR(C4737="",N(G4737)=0),"⚠ أكمل التاريخ والقيمة",IF(S4737="","⚠ التاريخ خارج السنة المالية",IF(H4737="","⚠ اختر بند الموازنة",IF(I4737="مرفوض","✖ مرفوض من المدير",IF(I4737&lt;&gt;"موافق","⏳ بانتظار موافقة المدير",IF(K4737&lt;&gt;"نعم","⚠ غير مسوى مع الحسابات","✔ معتمد ومسوى")))))))))</f>
        <v/>
      </c>
      <c r="R4737">
        <f>N(R4736)+IF(A4737="عهدة",1,0)</f>
        <v/>
      </c>
      <c r="S4737">
        <f>IF(C4737="","",IF(AND(C4737&gt;=DATE(2026,9,1),C4737&lt;=DATE(2027,8,31)),(YEAR(C4737)-2026)*12+MONTH(C4737)-8,""))</f>
        <v/>
      </c>
      <c r="T4737">
        <f>IF(AND(A4737="مصروف",R4737&gt;0,I4737="موافق",S4737&lt;&gt;"",H4737&lt;&gt;""),N(G4737),0)</f>
        <v/>
      </c>
    </row>
    <row r="4738">
      <c r="A4738" s="19" t="n"/>
      <c r="B4738" s="20">
        <f>IF(A4738="","",IF(R4738=0,"⚠ أضف سطر عهدة أولًا","DMT-"&amp;TEXT(R4738,"000")))</f>
        <v/>
      </c>
      <c r="C4738" s="21" t="n"/>
      <c r="D4738" s="20">
        <f>IF(C4738="","",IF(S4738="","خارج السنة المالية",INDEX(القوائم!$D$2:$D$13,S4738)))</f>
        <v/>
      </c>
      <c r="E4738" s="22" t="n"/>
      <c r="F4738" s="23" t="n"/>
      <c r="G4738" s="23" t="n"/>
      <c r="H4738" s="22" t="n"/>
      <c r="I4738" s="19" t="n"/>
      <c r="J4738" s="21" t="n"/>
      <c r="K4738" s="19" t="n"/>
      <c r="L4738" s="19" t="n"/>
      <c r="M4738" s="21" t="n"/>
      <c r="N4738" s="22" t="n"/>
      <c r="O4738" s="24">
        <f>IF(A4738&lt;&gt;"عهدة","",SUMIFS($G$8:$G$5007,$B$8:$B$5007,B4738,$A$8:$A$5007,"مصروف",$I$8:$I$5007,"&lt;&gt;مرفوض"))</f>
        <v/>
      </c>
      <c r="P4738" s="25">
        <f>IF(A4738&lt;&gt;"عهدة","",N(F4738)-O4738)</f>
        <v/>
      </c>
      <c r="Q4738" s="26">
        <f>IF(A4738="","",IF(A4738="عهدة",IF(N(F4738)=0,"⚠ أدخل قيمة العهدة",IF(P4738&lt;0,"⛔ عجز / زيادة مصروفات "&amp;TEXT(-P4738,"#,##0"),IF(COUNTIFS($B$8:$B$5007,B4738,$A$8:$A$5007,"مصروف",$I$8:$I$5007,"&lt;&gt;مرفوض",$K$8:$K$5007,"&lt;&gt;نعم")&gt;0,"⚠ "&amp;COUNTIFS($B$8:$B$5007,B4738,$A$8:$A$5007,"مصروف",$I$8:$I$5007,"&lt;&gt;مرفوض",$K$8:$K$5007,"&lt;&gt;نعم")&amp;" مصروف غير مسوى",IF(L4738="تمت التسوية",IF(P4738=0,"✔ متوازنة وتمت التسوية","✔ تمت التسوية – متبقي "&amp;TEXT(P4738,"#,##0")),IF(P4738&gt;0,"متبقي "&amp;TEXT(P4738,"#,##0"),"✔ متوازنة"))))),IF(R4738=0,"⚠ أضف سطر عهدة أولًا",IF(OR(C4738="",N(G4738)=0),"⚠ أكمل التاريخ والقيمة",IF(S4738="","⚠ التاريخ خارج السنة المالية",IF(H4738="","⚠ اختر بند الموازنة",IF(I4738="مرفوض","✖ مرفوض من المدير",IF(I4738&lt;&gt;"موافق","⏳ بانتظار موافقة المدير",IF(K4738&lt;&gt;"نعم","⚠ غير مسوى مع الحسابات","✔ معتمد ومسوى")))))))))</f>
        <v/>
      </c>
      <c r="R4738">
        <f>N(R4737)+IF(A4738="عهدة",1,0)</f>
        <v/>
      </c>
      <c r="S4738">
        <f>IF(C4738="","",IF(AND(C4738&gt;=DATE(2026,9,1),C4738&lt;=DATE(2027,8,31)),(YEAR(C4738)-2026)*12+MONTH(C4738)-8,""))</f>
        <v/>
      </c>
      <c r="T4738">
        <f>IF(AND(A4738="مصروف",R4738&gt;0,I4738="موافق",S4738&lt;&gt;"",H4738&lt;&gt;""),N(G4738),0)</f>
        <v/>
      </c>
    </row>
    <row r="4739">
      <c r="A4739" s="19" t="n"/>
      <c r="B4739" s="20">
        <f>IF(A4739="","",IF(R4739=0,"⚠ أضف سطر عهدة أولًا","DMT-"&amp;TEXT(R4739,"000")))</f>
        <v/>
      </c>
      <c r="C4739" s="21" t="n"/>
      <c r="D4739" s="20">
        <f>IF(C4739="","",IF(S4739="","خارج السنة المالية",INDEX(القوائم!$D$2:$D$13,S4739)))</f>
        <v/>
      </c>
      <c r="E4739" s="22" t="n"/>
      <c r="F4739" s="23" t="n"/>
      <c r="G4739" s="23" t="n"/>
      <c r="H4739" s="22" t="n"/>
      <c r="I4739" s="19" t="n"/>
      <c r="J4739" s="21" t="n"/>
      <c r="K4739" s="19" t="n"/>
      <c r="L4739" s="19" t="n"/>
      <c r="M4739" s="21" t="n"/>
      <c r="N4739" s="22" t="n"/>
      <c r="O4739" s="24">
        <f>IF(A4739&lt;&gt;"عهدة","",SUMIFS($G$8:$G$5007,$B$8:$B$5007,B4739,$A$8:$A$5007,"مصروف",$I$8:$I$5007,"&lt;&gt;مرفوض"))</f>
        <v/>
      </c>
      <c r="P4739" s="25">
        <f>IF(A4739&lt;&gt;"عهدة","",N(F4739)-O4739)</f>
        <v/>
      </c>
      <c r="Q4739" s="26">
        <f>IF(A4739="","",IF(A4739="عهدة",IF(N(F4739)=0,"⚠ أدخل قيمة العهدة",IF(P4739&lt;0,"⛔ عجز / زيادة مصروفات "&amp;TEXT(-P4739,"#,##0"),IF(COUNTIFS($B$8:$B$5007,B4739,$A$8:$A$5007,"مصروف",$I$8:$I$5007,"&lt;&gt;مرفوض",$K$8:$K$5007,"&lt;&gt;نعم")&gt;0,"⚠ "&amp;COUNTIFS($B$8:$B$5007,B4739,$A$8:$A$5007,"مصروف",$I$8:$I$5007,"&lt;&gt;مرفوض",$K$8:$K$5007,"&lt;&gt;نعم")&amp;" مصروف غير مسوى",IF(L4739="تمت التسوية",IF(P4739=0,"✔ متوازنة وتمت التسوية","✔ تمت التسوية – متبقي "&amp;TEXT(P4739,"#,##0")),IF(P4739&gt;0,"متبقي "&amp;TEXT(P4739,"#,##0"),"✔ متوازنة"))))),IF(R4739=0,"⚠ أضف سطر عهدة أولًا",IF(OR(C4739="",N(G4739)=0),"⚠ أكمل التاريخ والقيمة",IF(S4739="","⚠ التاريخ خارج السنة المالية",IF(H4739="","⚠ اختر بند الموازنة",IF(I4739="مرفوض","✖ مرفوض من المدير",IF(I4739&lt;&gt;"موافق","⏳ بانتظار موافقة المدير",IF(K4739&lt;&gt;"نعم","⚠ غير مسوى مع الحسابات","✔ معتمد ومسوى")))))))))</f>
        <v/>
      </c>
      <c r="R4739">
        <f>N(R4738)+IF(A4739="عهدة",1,0)</f>
        <v/>
      </c>
      <c r="S4739">
        <f>IF(C4739="","",IF(AND(C4739&gt;=DATE(2026,9,1),C4739&lt;=DATE(2027,8,31)),(YEAR(C4739)-2026)*12+MONTH(C4739)-8,""))</f>
        <v/>
      </c>
      <c r="T4739">
        <f>IF(AND(A4739="مصروف",R4739&gt;0,I4739="موافق",S4739&lt;&gt;"",H4739&lt;&gt;""),N(G4739),0)</f>
        <v/>
      </c>
    </row>
    <row r="4740">
      <c r="A4740" s="19" t="n"/>
      <c r="B4740" s="20">
        <f>IF(A4740="","",IF(R4740=0,"⚠ أضف سطر عهدة أولًا","DMT-"&amp;TEXT(R4740,"000")))</f>
        <v/>
      </c>
      <c r="C4740" s="21" t="n"/>
      <c r="D4740" s="20">
        <f>IF(C4740="","",IF(S4740="","خارج السنة المالية",INDEX(القوائم!$D$2:$D$13,S4740)))</f>
        <v/>
      </c>
      <c r="E4740" s="22" t="n"/>
      <c r="F4740" s="23" t="n"/>
      <c r="G4740" s="23" t="n"/>
      <c r="H4740" s="22" t="n"/>
      <c r="I4740" s="19" t="n"/>
      <c r="J4740" s="21" t="n"/>
      <c r="K4740" s="19" t="n"/>
      <c r="L4740" s="19" t="n"/>
      <c r="M4740" s="21" t="n"/>
      <c r="N4740" s="22" t="n"/>
      <c r="O4740" s="24">
        <f>IF(A4740&lt;&gt;"عهدة","",SUMIFS($G$8:$G$5007,$B$8:$B$5007,B4740,$A$8:$A$5007,"مصروف",$I$8:$I$5007,"&lt;&gt;مرفوض"))</f>
        <v/>
      </c>
      <c r="P4740" s="25">
        <f>IF(A4740&lt;&gt;"عهدة","",N(F4740)-O4740)</f>
        <v/>
      </c>
      <c r="Q4740" s="26">
        <f>IF(A4740="","",IF(A4740="عهدة",IF(N(F4740)=0,"⚠ أدخل قيمة العهدة",IF(P4740&lt;0,"⛔ عجز / زيادة مصروفات "&amp;TEXT(-P4740,"#,##0"),IF(COUNTIFS($B$8:$B$5007,B4740,$A$8:$A$5007,"مصروف",$I$8:$I$5007,"&lt;&gt;مرفوض",$K$8:$K$5007,"&lt;&gt;نعم")&gt;0,"⚠ "&amp;COUNTIFS($B$8:$B$5007,B4740,$A$8:$A$5007,"مصروف",$I$8:$I$5007,"&lt;&gt;مرفوض",$K$8:$K$5007,"&lt;&gt;نعم")&amp;" مصروف غير مسوى",IF(L4740="تمت التسوية",IF(P4740=0,"✔ متوازنة وتمت التسوية","✔ تمت التسوية – متبقي "&amp;TEXT(P4740,"#,##0")),IF(P4740&gt;0,"متبقي "&amp;TEXT(P4740,"#,##0"),"✔ متوازنة"))))),IF(R4740=0,"⚠ أضف سطر عهدة أولًا",IF(OR(C4740="",N(G4740)=0),"⚠ أكمل التاريخ والقيمة",IF(S4740="","⚠ التاريخ خارج السنة المالية",IF(H4740="","⚠ اختر بند الموازنة",IF(I4740="مرفوض","✖ مرفوض من المدير",IF(I4740&lt;&gt;"موافق","⏳ بانتظار موافقة المدير",IF(K4740&lt;&gt;"نعم","⚠ غير مسوى مع الحسابات","✔ معتمد ومسوى")))))))))</f>
        <v/>
      </c>
      <c r="R4740">
        <f>N(R4739)+IF(A4740="عهدة",1,0)</f>
        <v/>
      </c>
      <c r="S4740">
        <f>IF(C4740="","",IF(AND(C4740&gt;=DATE(2026,9,1),C4740&lt;=DATE(2027,8,31)),(YEAR(C4740)-2026)*12+MONTH(C4740)-8,""))</f>
        <v/>
      </c>
      <c r="T4740">
        <f>IF(AND(A4740="مصروف",R4740&gt;0,I4740="موافق",S4740&lt;&gt;"",H4740&lt;&gt;""),N(G4740),0)</f>
        <v/>
      </c>
    </row>
    <row r="4741">
      <c r="A4741" s="19" t="n"/>
      <c r="B4741" s="20">
        <f>IF(A4741="","",IF(R4741=0,"⚠ أضف سطر عهدة أولًا","DMT-"&amp;TEXT(R4741,"000")))</f>
        <v/>
      </c>
      <c r="C4741" s="21" t="n"/>
      <c r="D4741" s="20">
        <f>IF(C4741="","",IF(S4741="","خارج السنة المالية",INDEX(القوائم!$D$2:$D$13,S4741)))</f>
        <v/>
      </c>
      <c r="E4741" s="22" t="n"/>
      <c r="F4741" s="23" t="n"/>
      <c r="G4741" s="23" t="n"/>
      <c r="H4741" s="22" t="n"/>
      <c r="I4741" s="19" t="n"/>
      <c r="J4741" s="21" t="n"/>
      <c r="K4741" s="19" t="n"/>
      <c r="L4741" s="19" t="n"/>
      <c r="M4741" s="21" t="n"/>
      <c r="N4741" s="22" t="n"/>
      <c r="O4741" s="24">
        <f>IF(A4741&lt;&gt;"عهدة","",SUMIFS($G$8:$G$5007,$B$8:$B$5007,B4741,$A$8:$A$5007,"مصروف",$I$8:$I$5007,"&lt;&gt;مرفوض"))</f>
        <v/>
      </c>
      <c r="P4741" s="25">
        <f>IF(A4741&lt;&gt;"عهدة","",N(F4741)-O4741)</f>
        <v/>
      </c>
      <c r="Q4741" s="26">
        <f>IF(A4741="","",IF(A4741="عهدة",IF(N(F4741)=0,"⚠ أدخل قيمة العهدة",IF(P4741&lt;0,"⛔ عجز / زيادة مصروفات "&amp;TEXT(-P4741,"#,##0"),IF(COUNTIFS($B$8:$B$5007,B4741,$A$8:$A$5007,"مصروف",$I$8:$I$5007,"&lt;&gt;مرفوض",$K$8:$K$5007,"&lt;&gt;نعم")&gt;0,"⚠ "&amp;COUNTIFS($B$8:$B$5007,B4741,$A$8:$A$5007,"مصروف",$I$8:$I$5007,"&lt;&gt;مرفوض",$K$8:$K$5007,"&lt;&gt;نعم")&amp;" مصروف غير مسوى",IF(L4741="تمت التسوية",IF(P4741=0,"✔ متوازنة وتمت التسوية","✔ تمت التسوية – متبقي "&amp;TEXT(P4741,"#,##0")),IF(P4741&gt;0,"متبقي "&amp;TEXT(P4741,"#,##0"),"✔ متوازنة"))))),IF(R4741=0,"⚠ أضف سطر عهدة أولًا",IF(OR(C4741="",N(G4741)=0),"⚠ أكمل التاريخ والقيمة",IF(S4741="","⚠ التاريخ خارج السنة المالية",IF(H4741="","⚠ اختر بند الموازنة",IF(I4741="مرفوض","✖ مرفوض من المدير",IF(I4741&lt;&gt;"موافق","⏳ بانتظار موافقة المدير",IF(K4741&lt;&gt;"نعم","⚠ غير مسوى مع الحسابات","✔ معتمد ومسوى")))))))))</f>
        <v/>
      </c>
      <c r="R4741">
        <f>N(R4740)+IF(A4741="عهدة",1,0)</f>
        <v/>
      </c>
      <c r="S4741">
        <f>IF(C4741="","",IF(AND(C4741&gt;=DATE(2026,9,1),C4741&lt;=DATE(2027,8,31)),(YEAR(C4741)-2026)*12+MONTH(C4741)-8,""))</f>
        <v/>
      </c>
      <c r="T4741">
        <f>IF(AND(A4741="مصروف",R4741&gt;0,I4741="موافق",S4741&lt;&gt;"",H4741&lt;&gt;""),N(G4741),0)</f>
        <v/>
      </c>
    </row>
    <row r="4742">
      <c r="A4742" s="19" t="n"/>
      <c r="B4742" s="20">
        <f>IF(A4742="","",IF(R4742=0,"⚠ أضف سطر عهدة أولًا","DMT-"&amp;TEXT(R4742,"000")))</f>
        <v/>
      </c>
      <c r="C4742" s="21" t="n"/>
      <c r="D4742" s="20">
        <f>IF(C4742="","",IF(S4742="","خارج السنة المالية",INDEX(القوائم!$D$2:$D$13,S4742)))</f>
        <v/>
      </c>
      <c r="E4742" s="22" t="n"/>
      <c r="F4742" s="23" t="n"/>
      <c r="G4742" s="23" t="n"/>
      <c r="H4742" s="22" t="n"/>
      <c r="I4742" s="19" t="n"/>
      <c r="J4742" s="21" t="n"/>
      <c r="K4742" s="19" t="n"/>
      <c r="L4742" s="19" t="n"/>
      <c r="M4742" s="21" t="n"/>
      <c r="N4742" s="22" t="n"/>
      <c r="O4742" s="24">
        <f>IF(A4742&lt;&gt;"عهدة","",SUMIFS($G$8:$G$5007,$B$8:$B$5007,B4742,$A$8:$A$5007,"مصروف",$I$8:$I$5007,"&lt;&gt;مرفوض"))</f>
        <v/>
      </c>
      <c r="P4742" s="25">
        <f>IF(A4742&lt;&gt;"عهدة","",N(F4742)-O4742)</f>
        <v/>
      </c>
      <c r="Q4742" s="26">
        <f>IF(A4742="","",IF(A4742="عهدة",IF(N(F4742)=0,"⚠ أدخل قيمة العهدة",IF(P4742&lt;0,"⛔ عجز / زيادة مصروفات "&amp;TEXT(-P4742,"#,##0"),IF(COUNTIFS($B$8:$B$5007,B4742,$A$8:$A$5007,"مصروف",$I$8:$I$5007,"&lt;&gt;مرفوض",$K$8:$K$5007,"&lt;&gt;نعم")&gt;0,"⚠ "&amp;COUNTIFS($B$8:$B$5007,B4742,$A$8:$A$5007,"مصروف",$I$8:$I$5007,"&lt;&gt;مرفوض",$K$8:$K$5007,"&lt;&gt;نعم")&amp;" مصروف غير مسوى",IF(L4742="تمت التسوية",IF(P4742=0,"✔ متوازنة وتمت التسوية","✔ تمت التسوية – متبقي "&amp;TEXT(P4742,"#,##0")),IF(P4742&gt;0,"متبقي "&amp;TEXT(P4742,"#,##0"),"✔ متوازنة"))))),IF(R4742=0,"⚠ أضف سطر عهدة أولًا",IF(OR(C4742="",N(G4742)=0),"⚠ أكمل التاريخ والقيمة",IF(S4742="","⚠ التاريخ خارج السنة المالية",IF(H4742="","⚠ اختر بند الموازنة",IF(I4742="مرفوض","✖ مرفوض من المدير",IF(I4742&lt;&gt;"موافق","⏳ بانتظار موافقة المدير",IF(K4742&lt;&gt;"نعم","⚠ غير مسوى مع الحسابات","✔ معتمد ومسوى")))))))))</f>
        <v/>
      </c>
      <c r="R4742">
        <f>N(R4741)+IF(A4742="عهدة",1,0)</f>
        <v/>
      </c>
      <c r="S4742">
        <f>IF(C4742="","",IF(AND(C4742&gt;=DATE(2026,9,1),C4742&lt;=DATE(2027,8,31)),(YEAR(C4742)-2026)*12+MONTH(C4742)-8,""))</f>
        <v/>
      </c>
      <c r="T4742">
        <f>IF(AND(A4742="مصروف",R4742&gt;0,I4742="موافق",S4742&lt;&gt;"",H4742&lt;&gt;""),N(G4742),0)</f>
        <v/>
      </c>
    </row>
    <row r="4743">
      <c r="A4743" s="19" t="n"/>
      <c r="B4743" s="20">
        <f>IF(A4743="","",IF(R4743=0,"⚠ أضف سطر عهدة أولًا","DMT-"&amp;TEXT(R4743,"000")))</f>
        <v/>
      </c>
      <c r="C4743" s="21" t="n"/>
      <c r="D4743" s="20">
        <f>IF(C4743="","",IF(S4743="","خارج السنة المالية",INDEX(القوائم!$D$2:$D$13,S4743)))</f>
        <v/>
      </c>
      <c r="E4743" s="22" t="n"/>
      <c r="F4743" s="23" t="n"/>
      <c r="G4743" s="23" t="n"/>
      <c r="H4743" s="22" t="n"/>
      <c r="I4743" s="19" t="n"/>
      <c r="J4743" s="21" t="n"/>
      <c r="K4743" s="19" t="n"/>
      <c r="L4743" s="19" t="n"/>
      <c r="M4743" s="21" t="n"/>
      <c r="N4743" s="22" t="n"/>
      <c r="O4743" s="24">
        <f>IF(A4743&lt;&gt;"عهدة","",SUMIFS($G$8:$G$5007,$B$8:$B$5007,B4743,$A$8:$A$5007,"مصروف",$I$8:$I$5007,"&lt;&gt;مرفوض"))</f>
        <v/>
      </c>
      <c r="P4743" s="25">
        <f>IF(A4743&lt;&gt;"عهدة","",N(F4743)-O4743)</f>
        <v/>
      </c>
      <c r="Q4743" s="26">
        <f>IF(A4743="","",IF(A4743="عهدة",IF(N(F4743)=0,"⚠ أدخل قيمة العهدة",IF(P4743&lt;0,"⛔ عجز / زيادة مصروفات "&amp;TEXT(-P4743,"#,##0"),IF(COUNTIFS($B$8:$B$5007,B4743,$A$8:$A$5007,"مصروف",$I$8:$I$5007,"&lt;&gt;مرفوض",$K$8:$K$5007,"&lt;&gt;نعم")&gt;0,"⚠ "&amp;COUNTIFS($B$8:$B$5007,B4743,$A$8:$A$5007,"مصروف",$I$8:$I$5007,"&lt;&gt;مرفوض",$K$8:$K$5007,"&lt;&gt;نعم")&amp;" مصروف غير مسوى",IF(L4743="تمت التسوية",IF(P4743=0,"✔ متوازنة وتمت التسوية","✔ تمت التسوية – متبقي "&amp;TEXT(P4743,"#,##0")),IF(P4743&gt;0,"متبقي "&amp;TEXT(P4743,"#,##0"),"✔ متوازنة"))))),IF(R4743=0,"⚠ أضف سطر عهدة أولًا",IF(OR(C4743="",N(G4743)=0),"⚠ أكمل التاريخ والقيمة",IF(S4743="","⚠ التاريخ خارج السنة المالية",IF(H4743="","⚠ اختر بند الموازنة",IF(I4743="مرفوض","✖ مرفوض من المدير",IF(I4743&lt;&gt;"موافق","⏳ بانتظار موافقة المدير",IF(K4743&lt;&gt;"نعم","⚠ غير مسوى مع الحسابات","✔ معتمد ومسوى")))))))))</f>
        <v/>
      </c>
      <c r="R4743">
        <f>N(R4742)+IF(A4743="عهدة",1,0)</f>
        <v/>
      </c>
      <c r="S4743">
        <f>IF(C4743="","",IF(AND(C4743&gt;=DATE(2026,9,1),C4743&lt;=DATE(2027,8,31)),(YEAR(C4743)-2026)*12+MONTH(C4743)-8,""))</f>
        <v/>
      </c>
      <c r="T4743">
        <f>IF(AND(A4743="مصروف",R4743&gt;0,I4743="موافق",S4743&lt;&gt;"",H4743&lt;&gt;""),N(G4743),0)</f>
        <v/>
      </c>
    </row>
    <row r="4744">
      <c r="A4744" s="19" t="n"/>
      <c r="B4744" s="20">
        <f>IF(A4744="","",IF(R4744=0,"⚠ أضف سطر عهدة أولًا","DMT-"&amp;TEXT(R4744,"000")))</f>
        <v/>
      </c>
      <c r="C4744" s="21" t="n"/>
      <c r="D4744" s="20">
        <f>IF(C4744="","",IF(S4744="","خارج السنة المالية",INDEX(القوائم!$D$2:$D$13,S4744)))</f>
        <v/>
      </c>
      <c r="E4744" s="22" t="n"/>
      <c r="F4744" s="23" t="n"/>
      <c r="G4744" s="23" t="n"/>
      <c r="H4744" s="22" t="n"/>
      <c r="I4744" s="19" t="n"/>
      <c r="J4744" s="21" t="n"/>
      <c r="K4744" s="19" t="n"/>
      <c r="L4744" s="19" t="n"/>
      <c r="M4744" s="21" t="n"/>
      <c r="N4744" s="22" t="n"/>
      <c r="O4744" s="24">
        <f>IF(A4744&lt;&gt;"عهدة","",SUMIFS($G$8:$G$5007,$B$8:$B$5007,B4744,$A$8:$A$5007,"مصروف",$I$8:$I$5007,"&lt;&gt;مرفوض"))</f>
        <v/>
      </c>
      <c r="P4744" s="25">
        <f>IF(A4744&lt;&gt;"عهدة","",N(F4744)-O4744)</f>
        <v/>
      </c>
      <c r="Q4744" s="26">
        <f>IF(A4744="","",IF(A4744="عهدة",IF(N(F4744)=0,"⚠ أدخل قيمة العهدة",IF(P4744&lt;0,"⛔ عجز / زيادة مصروفات "&amp;TEXT(-P4744,"#,##0"),IF(COUNTIFS($B$8:$B$5007,B4744,$A$8:$A$5007,"مصروف",$I$8:$I$5007,"&lt;&gt;مرفوض",$K$8:$K$5007,"&lt;&gt;نعم")&gt;0,"⚠ "&amp;COUNTIFS($B$8:$B$5007,B4744,$A$8:$A$5007,"مصروف",$I$8:$I$5007,"&lt;&gt;مرفوض",$K$8:$K$5007,"&lt;&gt;نعم")&amp;" مصروف غير مسوى",IF(L4744="تمت التسوية",IF(P4744=0,"✔ متوازنة وتمت التسوية","✔ تمت التسوية – متبقي "&amp;TEXT(P4744,"#,##0")),IF(P4744&gt;0,"متبقي "&amp;TEXT(P4744,"#,##0"),"✔ متوازنة"))))),IF(R4744=0,"⚠ أضف سطر عهدة أولًا",IF(OR(C4744="",N(G4744)=0),"⚠ أكمل التاريخ والقيمة",IF(S4744="","⚠ التاريخ خارج السنة المالية",IF(H4744="","⚠ اختر بند الموازنة",IF(I4744="مرفوض","✖ مرفوض من المدير",IF(I4744&lt;&gt;"موافق","⏳ بانتظار موافقة المدير",IF(K4744&lt;&gt;"نعم","⚠ غير مسوى مع الحسابات","✔ معتمد ومسوى")))))))))</f>
        <v/>
      </c>
      <c r="R4744">
        <f>N(R4743)+IF(A4744="عهدة",1,0)</f>
        <v/>
      </c>
      <c r="S4744">
        <f>IF(C4744="","",IF(AND(C4744&gt;=DATE(2026,9,1),C4744&lt;=DATE(2027,8,31)),(YEAR(C4744)-2026)*12+MONTH(C4744)-8,""))</f>
        <v/>
      </c>
      <c r="T4744">
        <f>IF(AND(A4744="مصروف",R4744&gt;0,I4744="موافق",S4744&lt;&gt;"",H4744&lt;&gt;""),N(G4744),0)</f>
        <v/>
      </c>
    </row>
    <row r="4745">
      <c r="A4745" s="19" t="n"/>
      <c r="B4745" s="20">
        <f>IF(A4745="","",IF(R4745=0,"⚠ أضف سطر عهدة أولًا","DMT-"&amp;TEXT(R4745,"000")))</f>
        <v/>
      </c>
      <c r="C4745" s="21" t="n"/>
      <c r="D4745" s="20">
        <f>IF(C4745="","",IF(S4745="","خارج السنة المالية",INDEX(القوائم!$D$2:$D$13,S4745)))</f>
        <v/>
      </c>
      <c r="E4745" s="22" t="n"/>
      <c r="F4745" s="23" t="n"/>
      <c r="G4745" s="23" t="n"/>
      <c r="H4745" s="22" t="n"/>
      <c r="I4745" s="19" t="n"/>
      <c r="J4745" s="21" t="n"/>
      <c r="K4745" s="19" t="n"/>
      <c r="L4745" s="19" t="n"/>
      <c r="M4745" s="21" t="n"/>
      <c r="N4745" s="22" t="n"/>
      <c r="O4745" s="24">
        <f>IF(A4745&lt;&gt;"عهدة","",SUMIFS($G$8:$G$5007,$B$8:$B$5007,B4745,$A$8:$A$5007,"مصروف",$I$8:$I$5007,"&lt;&gt;مرفوض"))</f>
        <v/>
      </c>
      <c r="P4745" s="25">
        <f>IF(A4745&lt;&gt;"عهدة","",N(F4745)-O4745)</f>
        <v/>
      </c>
      <c r="Q4745" s="26">
        <f>IF(A4745="","",IF(A4745="عهدة",IF(N(F4745)=0,"⚠ أدخل قيمة العهدة",IF(P4745&lt;0,"⛔ عجز / زيادة مصروفات "&amp;TEXT(-P4745,"#,##0"),IF(COUNTIFS($B$8:$B$5007,B4745,$A$8:$A$5007,"مصروف",$I$8:$I$5007,"&lt;&gt;مرفوض",$K$8:$K$5007,"&lt;&gt;نعم")&gt;0,"⚠ "&amp;COUNTIFS($B$8:$B$5007,B4745,$A$8:$A$5007,"مصروف",$I$8:$I$5007,"&lt;&gt;مرفوض",$K$8:$K$5007,"&lt;&gt;نعم")&amp;" مصروف غير مسوى",IF(L4745="تمت التسوية",IF(P4745=0,"✔ متوازنة وتمت التسوية","✔ تمت التسوية – متبقي "&amp;TEXT(P4745,"#,##0")),IF(P4745&gt;0,"متبقي "&amp;TEXT(P4745,"#,##0"),"✔ متوازنة"))))),IF(R4745=0,"⚠ أضف سطر عهدة أولًا",IF(OR(C4745="",N(G4745)=0),"⚠ أكمل التاريخ والقيمة",IF(S4745="","⚠ التاريخ خارج السنة المالية",IF(H4745="","⚠ اختر بند الموازنة",IF(I4745="مرفوض","✖ مرفوض من المدير",IF(I4745&lt;&gt;"موافق","⏳ بانتظار موافقة المدير",IF(K4745&lt;&gt;"نعم","⚠ غير مسوى مع الحسابات","✔ معتمد ومسوى")))))))))</f>
        <v/>
      </c>
      <c r="R4745">
        <f>N(R4744)+IF(A4745="عهدة",1,0)</f>
        <v/>
      </c>
      <c r="S4745">
        <f>IF(C4745="","",IF(AND(C4745&gt;=DATE(2026,9,1),C4745&lt;=DATE(2027,8,31)),(YEAR(C4745)-2026)*12+MONTH(C4745)-8,""))</f>
        <v/>
      </c>
      <c r="T4745">
        <f>IF(AND(A4745="مصروف",R4745&gt;0,I4745="موافق",S4745&lt;&gt;"",H4745&lt;&gt;""),N(G4745),0)</f>
        <v/>
      </c>
    </row>
    <row r="4746">
      <c r="A4746" s="19" t="n"/>
      <c r="B4746" s="20">
        <f>IF(A4746="","",IF(R4746=0,"⚠ أضف سطر عهدة أولًا","DMT-"&amp;TEXT(R4746,"000")))</f>
        <v/>
      </c>
      <c r="C4746" s="21" t="n"/>
      <c r="D4746" s="20">
        <f>IF(C4746="","",IF(S4746="","خارج السنة المالية",INDEX(القوائم!$D$2:$D$13,S4746)))</f>
        <v/>
      </c>
      <c r="E4746" s="22" t="n"/>
      <c r="F4746" s="23" t="n"/>
      <c r="G4746" s="23" t="n"/>
      <c r="H4746" s="22" t="n"/>
      <c r="I4746" s="19" t="n"/>
      <c r="J4746" s="21" t="n"/>
      <c r="K4746" s="19" t="n"/>
      <c r="L4746" s="19" t="n"/>
      <c r="M4746" s="21" t="n"/>
      <c r="N4746" s="22" t="n"/>
      <c r="O4746" s="24">
        <f>IF(A4746&lt;&gt;"عهدة","",SUMIFS($G$8:$G$5007,$B$8:$B$5007,B4746,$A$8:$A$5007,"مصروف",$I$8:$I$5007,"&lt;&gt;مرفوض"))</f>
        <v/>
      </c>
      <c r="P4746" s="25">
        <f>IF(A4746&lt;&gt;"عهدة","",N(F4746)-O4746)</f>
        <v/>
      </c>
      <c r="Q4746" s="26">
        <f>IF(A4746="","",IF(A4746="عهدة",IF(N(F4746)=0,"⚠ أدخل قيمة العهدة",IF(P4746&lt;0,"⛔ عجز / زيادة مصروفات "&amp;TEXT(-P4746,"#,##0"),IF(COUNTIFS($B$8:$B$5007,B4746,$A$8:$A$5007,"مصروف",$I$8:$I$5007,"&lt;&gt;مرفوض",$K$8:$K$5007,"&lt;&gt;نعم")&gt;0,"⚠ "&amp;COUNTIFS($B$8:$B$5007,B4746,$A$8:$A$5007,"مصروف",$I$8:$I$5007,"&lt;&gt;مرفوض",$K$8:$K$5007,"&lt;&gt;نعم")&amp;" مصروف غير مسوى",IF(L4746="تمت التسوية",IF(P4746=0,"✔ متوازنة وتمت التسوية","✔ تمت التسوية – متبقي "&amp;TEXT(P4746,"#,##0")),IF(P4746&gt;0,"متبقي "&amp;TEXT(P4746,"#,##0"),"✔ متوازنة"))))),IF(R4746=0,"⚠ أضف سطر عهدة أولًا",IF(OR(C4746="",N(G4746)=0),"⚠ أكمل التاريخ والقيمة",IF(S4746="","⚠ التاريخ خارج السنة المالية",IF(H4746="","⚠ اختر بند الموازنة",IF(I4746="مرفوض","✖ مرفوض من المدير",IF(I4746&lt;&gt;"موافق","⏳ بانتظار موافقة المدير",IF(K4746&lt;&gt;"نعم","⚠ غير مسوى مع الحسابات","✔ معتمد ومسوى")))))))))</f>
        <v/>
      </c>
      <c r="R4746">
        <f>N(R4745)+IF(A4746="عهدة",1,0)</f>
        <v/>
      </c>
      <c r="S4746">
        <f>IF(C4746="","",IF(AND(C4746&gt;=DATE(2026,9,1),C4746&lt;=DATE(2027,8,31)),(YEAR(C4746)-2026)*12+MONTH(C4746)-8,""))</f>
        <v/>
      </c>
      <c r="T4746">
        <f>IF(AND(A4746="مصروف",R4746&gt;0,I4746="موافق",S4746&lt;&gt;"",H4746&lt;&gt;""),N(G4746),0)</f>
        <v/>
      </c>
    </row>
    <row r="4747">
      <c r="A4747" s="19" t="n"/>
      <c r="B4747" s="20">
        <f>IF(A4747="","",IF(R4747=0,"⚠ أضف سطر عهدة أولًا","DMT-"&amp;TEXT(R4747,"000")))</f>
        <v/>
      </c>
      <c r="C4747" s="21" t="n"/>
      <c r="D4747" s="20">
        <f>IF(C4747="","",IF(S4747="","خارج السنة المالية",INDEX(القوائم!$D$2:$D$13,S4747)))</f>
        <v/>
      </c>
      <c r="E4747" s="22" t="n"/>
      <c r="F4747" s="23" t="n"/>
      <c r="G4747" s="23" t="n"/>
      <c r="H4747" s="22" t="n"/>
      <c r="I4747" s="19" t="n"/>
      <c r="J4747" s="21" t="n"/>
      <c r="K4747" s="19" t="n"/>
      <c r="L4747" s="19" t="n"/>
      <c r="M4747" s="21" t="n"/>
      <c r="N4747" s="22" t="n"/>
      <c r="O4747" s="24">
        <f>IF(A4747&lt;&gt;"عهدة","",SUMIFS($G$8:$G$5007,$B$8:$B$5007,B4747,$A$8:$A$5007,"مصروف",$I$8:$I$5007,"&lt;&gt;مرفوض"))</f>
        <v/>
      </c>
      <c r="P4747" s="25">
        <f>IF(A4747&lt;&gt;"عهدة","",N(F4747)-O4747)</f>
        <v/>
      </c>
      <c r="Q4747" s="26">
        <f>IF(A4747="","",IF(A4747="عهدة",IF(N(F4747)=0,"⚠ أدخل قيمة العهدة",IF(P4747&lt;0,"⛔ عجز / زيادة مصروفات "&amp;TEXT(-P4747,"#,##0"),IF(COUNTIFS($B$8:$B$5007,B4747,$A$8:$A$5007,"مصروف",$I$8:$I$5007,"&lt;&gt;مرفوض",$K$8:$K$5007,"&lt;&gt;نعم")&gt;0,"⚠ "&amp;COUNTIFS($B$8:$B$5007,B4747,$A$8:$A$5007,"مصروف",$I$8:$I$5007,"&lt;&gt;مرفوض",$K$8:$K$5007,"&lt;&gt;نعم")&amp;" مصروف غير مسوى",IF(L4747="تمت التسوية",IF(P4747=0,"✔ متوازنة وتمت التسوية","✔ تمت التسوية – متبقي "&amp;TEXT(P4747,"#,##0")),IF(P4747&gt;0,"متبقي "&amp;TEXT(P4747,"#,##0"),"✔ متوازنة"))))),IF(R4747=0,"⚠ أضف سطر عهدة أولًا",IF(OR(C4747="",N(G4747)=0),"⚠ أكمل التاريخ والقيمة",IF(S4747="","⚠ التاريخ خارج السنة المالية",IF(H4747="","⚠ اختر بند الموازنة",IF(I4747="مرفوض","✖ مرفوض من المدير",IF(I4747&lt;&gt;"موافق","⏳ بانتظار موافقة المدير",IF(K4747&lt;&gt;"نعم","⚠ غير مسوى مع الحسابات","✔ معتمد ومسوى")))))))))</f>
        <v/>
      </c>
      <c r="R4747">
        <f>N(R4746)+IF(A4747="عهدة",1,0)</f>
        <v/>
      </c>
      <c r="S4747">
        <f>IF(C4747="","",IF(AND(C4747&gt;=DATE(2026,9,1),C4747&lt;=DATE(2027,8,31)),(YEAR(C4747)-2026)*12+MONTH(C4747)-8,""))</f>
        <v/>
      </c>
      <c r="T4747">
        <f>IF(AND(A4747="مصروف",R4747&gt;0,I4747="موافق",S4747&lt;&gt;"",H4747&lt;&gt;""),N(G4747),0)</f>
        <v/>
      </c>
    </row>
    <row r="4748">
      <c r="A4748" s="19" t="n"/>
      <c r="B4748" s="20">
        <f>IF(A4748="","",IF(R4748=0,"⚠ أضف سطر عهدة أولًا","DMT-"&amp;TEXT(R4748,"000")))</f>
        <v/>
      </c>
      <c r="C4748" s="21" t="n"/>
      <c r="D4748" s="20">
        <f>IF(C4748="","",IF(S4748="","خارج السنة المالية",INDEX(القوائم!$D$2:$D$13,S4748)))</f>
        <v/>
      </c>
      <c r="E4748" s="22" t="n"/>
      <c r="F4748" s="23" t="n"/>
      <c r="G4748" s="23" t="n"/>
      <c r="H4748" s="22" t="n"/>
      <c r="I4748" s="19" t="n"/>
      <c r="J4748" s="21" t="n"/>
      <c r="K4748" s="19" t="n"/>
      <c r="L4748" s="19" t="n"/>
      <c r="M4748" s="21" t="n"/>
      <c r="N4748" s="22" t="n"/>
      <c r="O4748" s="24">
        <f>IF(A4748&lt;&gt;"عهدة","",SUMIFS($G$8:$G$5007,$B$8:$B$5007,B4748,$A$8:$A$5007,"مصروف",$I$8:$I$5007,"&lt;&gt;مرفوض"))</f>
        <v/>
      </c>
      <c r="P4748" s="25">
        <f>IF(A4748&lt;&gt;"عهدة","",N(F4748)-O4748)</f>
        <v/>
      </c>
      <c r="Q4748" s="26">
        <f>IF(A4748="","",IF(A4748="عهدة",IF(N(F4748)=0,"⚠ أدخل قيمة العهدة",IF(P4748&lt;0,"⛔ عجز / زيادة مصروفات "&amp;TEXT(-P4748,"#,##0"),IF(COUNTIFS($B$8:$B$5007,B4748,$A$8:$A$5007,"مصروف",$I$8:$I$5007,"&lt;&gt;مرفوض",$K$8:$K$5007,"&lt;&gt;نعم")&gt;0,"⚠ "&amp;COUNTIFS($B$8:$B$5007,B4748,$A$8:$A$5007,"مصروف",$I$8:$I$5007,"&lt;&gt;مرفوض",$K$8:$K$5007,"&lt;&gt;نعم")&amp;" مصروف غير مسوى",IF(L4748="تمت التسوية",IF(P4748=0,"✔ متوازنة وتمت التسوية","✔ تمت التسوية – متبقي "&amp;TEXT(P4748,"#,##0")),IF(P4748&gt;0,"متبقي "&amp;TEXT(P4748,"#,##0"),"✔ متوازنة"))))),IF(R4748=0,"⚠ أضف سطر عهدة أولًا",IF(OR(C4748="",N(G4748)=0),"⚠ أكمل التاريخ والقيمة",IF(S4748="","⚠ التاريخ خارج السنة المالية",IF(H4748="","⚠ اختر بند الموازنة",IF(I4748="مرفوض","✖ مرفوض من المدير",IF(I4748&lt;&gt;"موافق","⏳ بانتظار موافقة المدير",IF(K4748&lt;&gt;"نعم","⚠ غير مسوى مع الحسابات","✔ معتمد ومسوى")))))))))</f>
        <v/>
      </c>
      <c r="R4748">
        <f>N(R4747)+IF(A4748="عهدة",1,0)</f>
        <v/>
      </c>
      <c r="S4748">
        <f>IF(C4748="","",IF(AND(C4748&gt;=DATE(2026,9,1),C4748&lt;=DATE(2027,8,31)),(YEAR(C4748)-2026)*12+MONTH(C4748)-8,""))</f>
        <v/>
      </c>
      <c r="T4748">
        <f>IF(AND(A4748="مصروف",R4748&gt;0,I4748="موافق",S4748&lt;&gt;"",H4748&lt;&gt;""),N(G4748),0)</f>
        <v/>
      </c>
    </row>
    <row r="4749">
      <c r="A4749" s="19" t="n"/>
      <c r="B4749" s="20">
        <f>IF(A4749="","",IF(R4749=0,"⚠ أضف سطر عهدة أولًا","DMT-"&amp;TEXT(R4749,"000")))</f>
        <v/>
      </c>
      <c r="C4749" s="21" t="n"/>
      <c r="D4749" s="20">
        <f>IF(C4749="","",IF(S4749="","خارج السنة المالية",INDEX(القوائم!$D$2:$D$13,S4749)))</f>
        <v/>
      </c>
      <c r="E4749" s="22" t="n"/>
      <c r="F4749" s="23" t="n"/>
      <c r="G4749" s="23" t="n"/>
      <c r="H4749" s="22" t="n"/>
      <c r="I4749" s="19" t="n"/>
      <c r="J4749" s="21" t="n"/>
      <c r="K4749" s="19" t="n"/>
      <c r="L4749" s="19" t="n"/>
      <c r="M4749" s="21" t="n"/>
      <c r="N4749" s="22" t="n"/>
      <c r="O4749" s="24">
        <f>IF(A4749&lt;&gt;"عهدة","",SUMIFS($G$8:$G$5007,$B$8:$B$5007,B4749,$A$8:$A$5007,"مصروف",$I$8:$I$5007,"&lt;&gt;مرفوض"))</f>
        <v/>
      </c>
      <c r="P4749" s="25">
        <f>IF(A4749&lt;&gt;"عهدة","",N(F4749)-O4749)</f>
        <v/>
      </c>
      <c r="Q4749" s="26">
        <f>IF(A4749="","",IF(A4749="عهدة",IF(N(F4749)=0,"⚠ أدخل قيمة العهدة",IF(P4749&lt;0,"⛔ عجز / زيادة مصروفات "&amp;TEXT(-P4749,"#,##0"),IF(COUNTIFS($B$8:$B$5007,B4749,$A$8:$A$5007,"مصروف",$I$8:$I$5007,"&lt;&gt;مرفوض",$K$8:$K$5007,"&lt;&gt;نعم")&gt;0,"⚠ "&amp;COUNTIFS($B$8:$B$5007,B4749,$A$8:$A$5007,"مصروف",$I$8:$I$5007,"&lt;&gt;مرفوض",$K$8:$K$5007,"&lt;&gt;نعم")&amp;" مصروف غير مسوى",IF(L4749="تمت التسوية",IF(P4749=0,"✔ متوازنة وتمت التسوية","✔ تمت التسوية – متبقي "&amp;TEXT(P4749,"#,##0")),IF(P4749&gt;0,"متبقي "&amp;TEXT(P4749,"#,##0"),"✔ متوازنة"))))),IF(R4749=0,"⚠ أضف سطر عهدة أولًا",IF(OR(C4749="",N(G4749)=0),"⚠ أكمل التاريخ والقيمة",IF(S4749="","⚠ التاريخ خارج السنة المالية",IF(H4749="","⚠ اختر بند الموازنة",IF(I4749="مرفوض","✖ مرفوض من المدير",IF(I4749&lt;&gt;"موافق","⏳ بانتظار موافقة المدير",IF(K4749&lt;&gt;"نعم","⚠ غير مسوى مع الحسابات","✔ معتمد ومسوى")))))))))</f>
        <v/>
      </c>
      <c r="R4749">
        <f>N(R4748)+IF(A4749="عهدة",1,0)</f>
        <v/>
      </c>
      <c r="S4749">
        <f>IF(C4749="","",IF(AND(C4749&gt;=DATE(2026,9,1),C4749&lt;=DATE(2027,8,31)),(YEAR(C4749)-2026)*12+MONTH(C4749)-8,""))</f>
        <v/>
      </c>
      <c r="T4749">
        <f>IF(AND(A4749="مصروف",R4749&gt;0,I4749="موافق",S4749&lt;&gt;"",H4749&lt;&gt;""),N(G4749),0)</f>
        <v/>
      </c>
    </row>
    <row r="4750">
      <c r="A4750" s="19" t="n"/>
      <c r="B4750" s="20">
        <f>IF(A4750="","",IF(R4750=0,"⚠ أضف سطر عهدة أولًا","DMT-"&amp;TEXT(R4750,"000")))</f>
        <v/>
      </c>
      <c r="C4750" s="21" t="n"/>
      <c r="D4750" s="20">
        <f>IF(C4750="","",IF(S4750="","خارج السنة المالية",INDEX(القوائم!$D$2:$D$13,S4750)))</f>
        <v/>
      </c>
      <c r="E4750" s="22" t="n"/>
      <c r="F4750" s="23" t="n"/>
      <c r="G4750" s="23" t="n"/>
      <c r="H4750" s="22" t="n"/>
      <c r="I4750" s="19" t="n"/>
      <c r="J4750" s="21" t="n"/>
      <c r="K4750" s="19" t="n"/>
      <c r="L4750" s="19" t="n"/>
      <c r="M4750" s="21" t="n"/>
      <c r="N4750" s="22" t="n"/>
      <c r="O4750" s="24">
        <f>IF(A4750&lt;&gt;"عهدة","",SUMIFS($G$8:$G$5007,$B$8:$B$5007,B4750,$A$8:$A$5007,"مصروف",$I$8:$I$5007,"&lt;&gt;مرفوض"))</f>
        <v/>
      </c>
      <c r="P4750" s="25">
        <f>IF(A4750&lt;&gt;"عهدة","",N(F4750)-O4750)</f>
        <v/>
      </c>
      <c r="Q4750" s="26">
        <f>IF(A4750="","",IF(A4750="عهدة",IF(N(F4750)=0,"⚠ أدخل قيمة العهدة",IF(P4750&lt;0,"⛔ عجز / زيادة مصروفات "&amp;TEXT(-P4750,"#,##0"),IF(COUNTIFS($B$8:$B$5007,B4750,$A$8:$A$5007,"مصروف",$I$8:$I$5007,"&lt;&gt;مرفوض",$K$8:$K$5007,"&lt;&gt;نعم")&gt;0,"⚠ "&amp;COUNTIFS($B$8:$B$5007,B4750,$A$8:$A$5007,"مصروف",$I$8:$I$5007,"&lt;&gt;مرفوض",$K$8:$K$5007,"&lt;&gt;نعم")&amp;" مصروف غير مسوى",IF(L4750="تمت التسوية",IF(P4750=0,"✔ متوازنة وتمت التسوية","✔ تمت التسوية – متبقي "&amp;TEXT(P4750,"#,##0")),IF(P4750&gt;0,"متبقي "&amp;TEXT(P4750,"#,##0"),"✔ متوازنة"))))),IF(R4750=0,"⚠ أضف سطر عهدة أولًا",IF(OR(C4750="",N(G4750)=0),"⚠ أكمل التاريخ والقيمة",IF(S4750="","⚠ التاريخ خارج السنة المالية",IF(H4750="","⚠ اختر بند الموازنة",IF(I4750="مرفوض","✖ مرفوض من المدير",IF(I4750&lt;&gt;"موافق","⏳ بانتظار موافقة المدير",IF(K4750&lt;&gt;"نعم","⚠ غير مسوى مع الحسابات","✔ معتمد ومسوى")))))))))</f>
        <v/>
      </c>
      <c r="R4750">
        <f>N(R4749)+IF(A4750="عهدة",1,0)</f>
        <v/>
      </c>
      <c r="S4750">
        <f>IF(C4750="","",IF(AND(C4750&gt;=DATE(2026,9,1),C4750&lt;=DATE(2027,8,31)),(YEAR(C4750)-2026)*12+MONTH(C4750)-8,""))</f>
        <v/>
      </c>
      <c r="T4750">
        <f>IF(AND(A4750="مصروف",R4750&gt;0,I4750="موافق",S4750&lt;&gt;"",H4750&lt;&gt;""),N(G4750),0)</f>
        <v/>
      </c>
    </row>
    <row r="4751">
      <c r="A4751" s="19" t="n"/>
      <c r="B4751" s="20">
        <f>IF(A4751="","",IF(R4751=0,"⚠ أضف سطر عهدة أولًا","DMT-"&amp;TEXT(R4751,"000")))</f>
        <v/>
      </c>
      <c r="C4751" s="21" t="n"/>
      <c r="D4751" s="20">
        <f>IF(C4751="","",IF(S4751="","خارج السنة المالية",INDEX(القوائم!$D$2:$D$13,S4751)))</f>
        <v/>
      </c>
      <c r="E4751" s="22" t="n"/>
      <c r="F4751" s="23" t="n"/>
      <c r="G4751" s="23" t="n"/>
      <c r="H4751" s="22" t="n"/>
      <c r="I4751" s="19" t="n"/>
      <c r="J4751" s="21" t="n"/>
      <c r="K4751" s="19" t="n"/>
      <c r="L4751" s="19" t="n"/>
      <c r="M4751" s="21" t="n"/>
      <c r="N4751" s="22" t="n"/>
      <c r="O4751" s="24">
        <f>IF(A4751&lt;&gt;"عهدة","",SUMIFS($G$8:$G$5007,$B$8:$B$5007,B4751,$A$8:$A$5007,"مصروف",$I$8:$I$5007,"&lt;&gt;مرفوض"))</f>
        <v/>
      </c>
      <c r="P4751" s="25">
        <f>IF(A4751&lt;&gt;"عهدة","",N(F4751)-O4751)</f>
        <v/>
      </c>
      <c r="Q4751" s="26">
        <f>IF(A4751="","",IF(A4751="عهدة",IF(N(F4751)=0,"⚠ أدخل قيمة العهدة",IF(P4751&lt;0,"⛔ عجز / زيادة مصروفات "&amp;TEXT(-P4751,"#,##0"),IF(COUNTIFS($B$8:$B$5007,B4751,$A$8:$A$5007,"مصروف",$I$8:$I$5007,"&lt;&gt;مرفوض",$K$8:$K$5007,"&lt;&gt;نعم")&gt;0,"⚠ "&amp;COUNTIFS($B$8:$B$5007,B4751,$A$8:$A$5007,"مصروف",$I$8:$I$5007,"&lt;&gt;مرفوض",$K$8:$K$5007,"&lt;&gt;نعم")&amp;" مصروف غير مسوى",IF(L4751="تمت التسوية",IF(P4751=0,"✔ متوازنة وتمت التسوية","✔ تمت التسوية – متبقي "&amp;TEXT(P4751,"#,##0")),IF(P4751&gt;0,"متبقي "&amp;TEXT(P4751,"#,##0"),"✔ متوازنة"))))),IF(R4751=0,"⚠ أضف سطر عهدة أولًا",IF(OR(C4751="",N(G4751)=0),"⚠ أكمل التاريخ والقيمة",IF(S4751="","⚠ التاريخ خارج السنة المالية",IF(H4751="","⚠ اختر بند الموازنة",IF(I4751="مرفوض","✖ مرفوض من المدير",IF(I4751&lt;&gt;"موافق","⏳ بانتظار موافقة المدير",IF(K4751&lt;&gt;"نعم","⚠ غير مسوى مع الحسابات","✔ معتمد ومسوى")))))))))</f>
        <v/>
      </c>
      <c r="R4751">
        <f>N(R4750)+IF(A4751="عهدة",1,0)</f>
        <v/>
      </c>
      <c r="S4751">
        <f>IF(C4751="","",IF(AND(C4751&gt;=DATE(2026,9,1),C4751&lt;=DATE(2027,8,31)),(YEAR(C4751)-2026)*12+MONTH(C4751)-8,""))</f>
        <v/>
      </c>
      <c r="T4751">
        <f>IF(AND(A4751="مصروف",R4751&gt;0,I4751="موافق",S4751&lt;&gt;"",H4751&lt;&gt;""),N(G4751),0)</f>
        <v/>
      </c>
    </row>
    <row r="4752">
      <c r="A4752" s="19" t="n"/>
      <c r="B4752" s="20">
        <f>IF(A4752="","",IF(R4752=0,"⚠ أضف سطر عهدة أولًا","DMT-"&amp;TEXT(R4752,"000")))</f>
        <v/>
      </c>
      <c r="C4752" s="21" t="n"/>
      <c r="D4752" s="20">
        <f>IF(C4752="","",IF(S4752="","خارج السنة المالية",INDEX(القوائم!$D$2:$D$13,S4752)))</f>
        <v/>
      </c>
      <c r="E4752" s="22" t="n"/>
      <c r="F4752" s="23" t="n"/>
      <c r="G4752" s="23" t="n"/>
      <c r="H4752" s="22" t="n"/>
      <c r="I4752" s="19" t="n"/>
      <c r="J4752" s="21" t="n"/>
      <c r="K4752" s="19" t="n"/>
      <c r="L4752" s="19" t="n"/>
      <c r="M4752" s="21" t="n"/>
      <c r="N4752" s="22" t="n"/>
      <c r="O4752" s="24">
        <f>IF(A4752&lt;&gt;"عهدة","",SUMIFS($G$8:$G$5007,$B$8:$B$5007,B4752,$A$8:$A$5007,"مصروف",$I$8:$I$5007,"&lt;&gt;مرفوض"))</f>
        <v/>
      </c>
      <c r="P4752" s="25">
        <f>IF(A4752&lt;&gt;"عهدة","",N(F4752)-O4752)</f>
        <v/>
      </c>
      <c r="Q4752" s="26">
        <f>IF(A4752="","",IF(A4752="عهدة",IF(N(F4752)=0,"⚠ أدخل قيمة العهدة",IF(P4752&lt;0,"⛔ عجز / زيادة مصروفات "&amp;TEXT(-P4752,"#,##0"),IF(COUNTIFS($B$8:$B$5007,B4752,$A$8:$A$5007,"مصروف",$I$8:$I$5007,"&lt;&gt;مرفوض",$K$8:$K$5007,"&lt;&gt;نعم")&gt;0,"⚠ "&amp;COUNTIFS($B$8:$B$5007,B4752,$A$8:$A$5007,"مصروف",$I$8:$I$5007,"&lt;&gt;مرفوض",$K$8:$K$5007,"&lt;&gt;نعم")&amp;" مصروف غير مسوى",IF(L4752="تمت التسوية",IF(P4752=0,"✔ متوازنة وتمت التسوية","✔ تمت التسوية – متبقي "&amp;TEXT(P4752,"#,##0")),IF(P4752&gt;0,"متبقي "&amp;TEXT(P4752,"#,##0"),"✔ متوازنة"))))),IF(R4752=0,"⚠ أضف سطر عهدة أولًا",IF(OR(C4752="",N(G4752)=0),"⚠ أكمل التاريخ والقيمة",IF(S4752="","⚠ التاريخ خارج السنة المالية",IF(H4752="","⚠ اختر بند الموازنة",IF(I4752="مرفوض","✖ مرفوض من المدير",IF(I4752&lt;&gt;"موافق","⏳ بانتظار موافقة المدير",IF(K4752&lt;&gt;"نعم","⚠ غير مسوى مع الحسابات","✔ معتمد ومسوى")))))))))</f>
        <v/>
      </c>
      <c r="R4752">
        <f>N(R4751)+IF(A4752="عهدة",1,0)</f>
        <v/>
      </c>
      <c r="S4752">
        <f>IF(C4752="","",IF(AND(C4752&gt;=DATE(2026,9,1),C4752&lt;=DATE(2027,8,31)),(YEAR(C4752)-2026)*12+MONTH(C4752)-8,""))</f>
        <v/>
      </c>
      <c r="T4752">
        <f>IF(AND(A4752="مصروف",R4752&gt;0,I4752="موافق",S4752&lt;&gt;"",H4752&lt;&gt;""),N(G4752),0)</f>
        <v/>
      </c>
    </row>
    <row r="4753">
      <c r="A4753" s="19" t="n"/>
      <c r="B4753" s="20">
        <f>IF(A4753="","",IF(R4753=0,"⚠ أضف سطر عهدة أولًا","DMT-"&amp;TEXT(R4753,"000")))</f>
        <v/>
      </c>
      <c r="C4753" s="21" t="n"/>
      <c r="D4753" s="20">
        <f>IF(C4753="","",IF(S4753="","خارج السنة المالية",INDEX(القوائم!$D$2:$D$13,S4753)))</f>
        <v/>
      </c>
      <c r="E4753" s="22" t="n"/>
      <c r="F4753" s="23" t="n"/>
      <c r="G4753" s="23" t="n"/>
      <c r="H4753" s="22" t="n"/>
      <c r="I4753" s="19" t="n"/>
      <c r="J4753" s="21" t="n"/>
      <c r="K4753" s="19" t="n"/>
      <c r="L4753" s="19" t="n"/>
      <c r="M4753" s="21" t="n"/>
      <c r="N4753" s="22" t="n"/>
      <c r="O4753" s="24">
        <f>IF(A4753&lt;&gt;"عهدة","",SUMIFS($G$8:$G$5007,$B$8:$B$5007,B4753,$A$8:$A$5007,"مصروف",$I$8:$I$5007,"&lt;&gt;مرفوض"))</f>
        <v/>
      </c>
      <c r="P4753" s="25">
        <f>IF(A4753&lt;&gt;"عهدة","",N(F4753)-O4753)</f>
        <v/>
      </c>
      <c r="Q4753" s="26">
        <f>IF(A4753="","",IF(A4753="عهدة",IF(N(F4753)=0,"⚠ أدخل قيمة العهدة",IF(P4753&lt;0,"⛔ عجز / زيادة مصروفات "&amp;TEXT(-P4753,"#,##0"),IF(COUNTIFS($B$8:$B$5007,B4753,$A$8:$A$5007,"مصروف",$I$8:$I$5007,"&lt;&gt;مرفوض",$K$8:$K$5007,"&lt;&gt;نعم")&gt;0,"⚠ "&amp;COUNTIFS($B$8:$B$5007,B4753,$A$8:$A$5007,"مصروف",$I$8:$I$5007,"&lt;&gt;مرفوض",$K$8:$K$5007,"&lt;&gt;نعم")&amp;" مصروف غير مسوى",IF(L4753="تمت التسوية",IF(P4753=0,"✔ متوازنة وتمت التسوية","✔ تمت التسوية – متبقي "&amp;TEXT(P4753,"#,##0")),IF(P4753&gt;0,"متبقي "&amp;TEXT(P4753,"#,##0"),"✔ متوازنة"))))),IF(R4753=0,"⚠ أضف سطر عهدة أولًا",IF(OR(C4753="",N(G4753)=0),"⚠ أكمل التاريخ والقيمة",IF(S4753="","⚠ التاريخ خارج السنة المالية",IF(H4753="","⚠ اختر بند الموازنة",IF(I4753="مرفوض","✖ مرفوض من المدير",IF(I4753&lt;&gt;"موافق","⏳ بانتظار موافقة المدير",IF(K4753&lt;&gt;"نعم","⚠ غير مسوى مع الحسابات","✔ معتمد ومسوى")))))))))</f>
        <v/>
      </c>
      <c r="R4753">
        <f>N(R4752)+IF(A4753="عهدة",1,0)</f>
        <v/>
      </c>
      <c r="S4753">
        <f>IF(C4753="","",IF(AND(C4753&gt;=DATE(2026,9,1),C4753&lt;=DATE(2027,8,31)),(YEAR(C4753)-2026)*12+MONTH(C4753)-8,""))</f>
        <v/>
      </c>
      <c r="T4753">
        <f>IF(AND(A4753="مصروف",R4753&gt;0,I4753="موافق",S4753&lt;&gt;"",H4753&lt;&gt;""),N(G4753),0)</f>
        <v/>
      </c>
    </row>
    <row r="4754">
      <c r="A4754" s="19" t="n"/>
      <c r="B4754" s="20">
        <f>IF(A4754="","",IF(R4754=0,"⚠ أضف سطر عهدة أولًا","DMT-"&amp;TEXT(R4754,"000")))</f>
        <v/>
      </c>
      <c r="C4754" s="21" t="n"/>
      <c r="D4754" s="20">
        <f>IF(C4754="","",IF(S4754="","خارج السنة المالية",INDEX(القوائم!$D$2:$D$13,S4754)))</f>
        <v/>
      </c>
      <c r="E4754" s="22" t="n"/>
      <c r="F4754" s="23" t="n"/>
      <c r="G4754" s="23" t="n"/>
      <c r="H4754" s="22" t="n"/>
      <c r="I4754" s="19" t="n"/>
      <c r="J4754" s="21" t="n"/>
      <c r="K4754" s="19" t="n"/>
      <c r="L4754" s="19" t="n"/>
      <c r="M4754" s="21" t="n"/>
      <c r="N4754" s="22" t="n"/>
      <c r="O4754" s="24">
        <f>IF(A4754&lt;&gt;"عهدة","",SUMIFS($G$8:$G$5007,$B$8:$B$5007,B4754,$A$8:$A$5007,"مصروف",$I$8:$I$5007,"&lt;&gt;مرفوض"))</f>
        <v/>
      </c>
      <c r="P4754" s="25">
        <f>IF(A4754&lt;&gt;"عهدة","",N(F4754)-O4754)</f>
        <v/>
      </c>
      <c r="Q4754" s="26">
        <f>IF(A4754="","",IF(A4754="عهدة",IF(N(F4754)=0,"⚠ أدخل قيمة العهدة",IF(P4754&lt;0,"⛔ عجز / زيادة مصروفات "&amp;TEXT(-P4754,"#,##0"),IF(COUNTIFS($B$8:$B$5007,B4754,$A$8:$A$5007,"مصروف",$I$8:$I$5007,"&lt;&gt;مرفوض",$K$8:$K$5007,"&lt;&gt;نعم")&gt;0,"⚠ "&amp;COUNTIFS($B$8:$B$5007,B4754,$A$8:$A$5007,"مصروف",$I$8:$I$5007,"&lt;&gt;مرفوض",$K$8:$K$5007,"&lt;&gt;نعم")&amp;" مصروف غير مسوى",IF(L4754="تمت التسوية",IF(P4754=0,"✔ متوازنة وتمت التسوية","✔ تمت التسوية – متبقي "&amp;TEXT(P4754,"#,##0")),IF(P4754&gt;0,"متبقي "&amp;TEXT(P4754,"#,##0"),"✔ متوازنة"))))),IF(R4754=0,"⚠ أضف سطر عهدة أولًا",IF(OR(C4754="",N(G4754)=0),"⚠ أكمل التاريخ والقيمة",IF(S4754="","⚠ التاريخ خارج السنة المالية",IF(H4754="","⚠ اختر بند الموازنة",IF(I4754="مرفوض","✖ مرفوض من المدير",IF(I4754&lt;&gt;"موافق","⏳ بانتظار موافقة المدير",IF(K4754&lt;&gt;"نعم","⚠ غير مسوى مع الحسابات","✔ معتمد ومسوى")))))))))</f>
        <v/>
      </c>
      <c r="R4754">
        <f>N(R4753)+IF(A4754="عهدة",1,0)</f>
        <v/>
      </c>
      <c r="S4754">
        <f>IF(C4754="","",IF(AND(C4754&gt;=DATE(2026,9,1),C4754&lt;=DATE(2027,8,31)),(YEAR(C4754)-2026)*12+MONTH(C4754)-8,""))</f>
        <v/>
      </c>
      <c r="T4754">
        <f>IF(AND(A4754="مصروف",R4754&gt;0,I4754="موافق",S4754&lt;&gt;"",H4754&lt;&gt;""),N(G4754),0)</f>
        <v/>
      </c>
    </row>
    <row r="4755">
      <c r="A4755" s="19" t="n"/>
      <c r="B4755" s="20">
        <f>IF(A4755="","",IF(R4755=0,"⚠ أضف سطر عهدة أولًا","DMT-"&amp;TEXT(R4755,"000")))</f>
        <v/>
      </c>
      <c r="C4755" s="21" t="n"/>
      <c r="D4755" s="20">
        <f>IF(C4755="","",IF(S4755="","خارج السنة المالية",INDEX(القوائم!$D$2:$D$13,S4755)))</f>
        <v/>
      </c>
      <c r="E4755" s="22" t="n"/>
      <c r="F4755" s="23" t="n"/>
      <c r="G4755" s="23" t="n"/>
      <c r="H4755" s="22" t="n"/>
      <c r="I4755" s="19" t="n"/>
      <c r="J4755" s="21" t="n"/>
      <c r="K4755" s="19" t="n"/>
      <c r="L4755" s="19" t="n"/>
      <c r="M4755" s="21" t="n"/>
      <c r="N4755" s="22" t="n"/>
      <c r="O4755" s="24">
        <f>IF(A4755&lt;&gt;"عهدة","",SUMIFS($G$8:$G$5007,$B$8:$B$5007,B4755,$A$8:$A$5007,"مصروف",$I$8:$I$5007,"&lt;&gt;مرفوض"))</f>
        <v/>
      </c>
      <c r="P4755" s="25">
        <f>IF(A4755&lt;&gt;"عهدة","",N(F4755)-O4755)</f>
        <v/>
      </c>
      <c r="Q4755" s="26">
        <f>IF(A4755="","",IF(A4755="عهدة",IF(N(F4755)=0,"⚠ أدخل قيمة العهدة",IF(P4755&lt;0,"⛔ عجز / زيادة مصروفات "&amp;TEXT(-P4755,"#,##0"),IF(COUNTIFS($B$8:$B$5007,B4755,$A$8:$A$5007,"مصروف",$I$8:$I$5007,"&lt;&gt;مرفوض",$K$8:$K$5007,"&lt;&gt;نعم")&gt;0,"⚠ "&amp;COUNTIFS($B$8:$B$5007,B4755,$A$8:$A$5007,"مصروف",$I$8:$I$5007,"&lt;&gt;مرفوض",$K$8:$K$5007,"&lt;&gt;نعم")&amp;" مصروف غير مسوى",IF(L4755="تمت التسوية",IF(P4755=0,"✔ متوازنة وتمت التسوية","✔ تمت التسوية – متبقي "&amp;TEXT(P4755,"#,##0")),IF(P4755&gt;0,"متبقي "&amp;TEXT(P4755,"#,##0"),"✔ متوازنة"))))),IF(R4755=0,"⚠ أضف سطر عهدة أولًا",IF(OR(C4755="",N(G4755)=0),"⚠ أكمل التاريخ والقيمة",IF(S4755="","⚠ التاريخ خارج السنة المالية",IF(H4755="","⚠ اختر بند الموازنة",IF(I4755="مرفوض","✖ مرفوض من المدير",IF(I4755&lt;&gt;"موافق","⏳ بانتظار موافقة المدير",IF(K4755&lt;&gt;"نعم","⚠ غير مسوى مع الحسابات","✔ معتمد ومسوى")))))))))</f>
        <v/>
      </c>
      <c r="R4755">
        <f>N(R4754)+IF(A4755="عهدة",1,0)</f>
        <v/>
      </c>
      <c r="S4755">
        <f>IF(C4755="","",IF(AND(C4755&gt;=DATE(2026,9,1),C4755&lt;=DATE(2027,8,31)),(YEAR(C4755)-2026)*12+MONTH(C4755)-8,""))</f>
        <v/>
      </c>
      <c r="T4755">
        <f>IF(AND(A4755="مصروف",R4755&gt;0,I4755="موافق",S4755&lt;&gt;"",H4755&lt;&gt;""),N(G4755),0)</f>
        <v/>
      </c>
    </row>
    <row r="4756">
      <c r="A4756" s="19" t="n"/>
      <c r="B4756" s="20">
        <f>IF(A4756="","",IF(R4756=0,"⚠ أضف سطر عهدة أولًا","DMT-"&amp;TEXT(R4756,"000")))</f>
        <v/>
      </c>
      <c r="C4756" s="21" t="n"/>
      <c r="D4756" s="20">
        <f>IF(C4756="","",IF(S4756="","خارج السنة المالية",INDEX(القوائم!$D$2:$D$13,S4756)))</f>
        <v/>
      </c>
      <c r="E4756" s="22" t="n"/>
      <c r="F4756" s="23" t="n"/>
      <c r="G4756" s="23" t="n"/>
      <c r="H4756" s="22" t="n"/>
      <c r="I4756" s="19" t="n"/>
      <c r="J4756" s="21" t="n"/>
      <c r="K4756" s="19" t="n"/>
      <c r="L4756" s="19" t="n"/>
      <c r="M4756" s="21" t="n"/>
      <c r="N4756" s="22" t="n"/>
      <c r="O4756" s="24">
        <f>IF(A4756&lt;&gt;"عهدة","",SUMIFS($G$8:$G$5007,$B$8:$B$5007,B4756,$A$8:$A$5007,"مصروف",$I$8:$I$5007,"&lt;&gt;مرفوض"))</f>
        <v/>
      </c>
      <c r="P4756" s="25">
        <f>IF(A4756&lt;&gt;"عهدة","",N(F4756)-O4756)</f>
        <v/>
      </c>
      <c r="Q4756" s="26">
        <f>IF(A4756="","",IF(A4756="عهدة",IF(N(F4756)=0,"⚠ أدخل قيمة العهدة",IF(P4756&lt;0,"⛔ عجز / زيادة مصروفات "&amp;TEXT(-P4756,"#,##0"),IF(COUNTIFS($B$8:$B$5007,B4756,$A$8:$A$5007,"مصروف",$I$8:$I$5007,"&lt;&gt;مرفوض",$K$8:$K$5007,"&lt;&gt;نعم")&gt;0,"⚠ "&amp;COUNTIFS($B$8:$B$5007,B4756,$A$8:$A$5007,"مصروف",$I$8:$I$5007,"&lt;&gt;مرفوض",$K$8:$K$5007,"&lt;&gt;نعم")&amp;" مصروف غير مسوى",IF(L4756="تمت التسوية",IF(P4756=0,"✔ متوازنة وتمت التسوية","✔ تمت التسوية – متبقي "&amp;TEXT(P4756,"#,##0")),IF(P4756&gt;0,"متبقي "&amp;TEXT(P4756,"#,##0"),"✔ متوازنة"))))),IF(R4756=0,"⚠ أضف سطر عهدة أولًا",IF(OR(C4756="",N(G4756)=0),"⚠ أكمل التاريخ والقيمة",IF(S4756="","⚠ التاريخ خارج السنة المالية",IF(H4756="","⚠ اختر بند الموازنة",IF(I4756="مرفوض","✖ مرفوض من المدير",IF(I4756&lt;&gt;"موافق","⏳ بانتظار موافقة المدير",IF(K4756&lt;&gt;"نعم","⚠ غير مسوى مع الحسابات","✔ معتمد ومسوى")))))))))</f>
        <v/>
      </c>
      <c r="R4756">
        <f>N(R4755)+IF(A4756="عهدة",1,0)</f>
        <v/>
      </c>
      <c r="S4756">
        <f>IF(C4756="","",IF(AND(C4756&gt;=DATE(2026,9,1),C4756&lt;=DATE(2027,8,31)),(YEAR(C4756)-2026)*12+MONTH(C4756)-8,""))</f>
        <v/>
      </c>
      <c r="T4756">
        <f>IF(AND(A4756="مصروف",R4756&gt;0,I4756="موافق",S4756&lt;&gt;"",H4756&lt;&gt;""),N(G4756),0)</f>
        <v/>
      </c>
    </row>
    <row r="4757">
      <c r="A4757" s="19" t="n"/>
      <c r="B4757" s="20">
        <f>IF(A4757="","",IF(R4757=0,"⚠ أضف سطر عهدة أولًا","DMT-"&amp;TEXT(R4757,"000")))</f>
        <v/>
      </c>
      <c r="C4757" s="21" t="n"/>
      <c r="D4757" s="20">
        <f>IF(C4757="","",IF(S4757="","خارج السنة المالية",INDEX(القوائم!$D$2:$D$13,S4757)))</f>
        <v/>
      </c>
      <c r="E4757" s="22" t="n"/>
      <c r="F4757" s="23" t="n"/>
      <c r="G4757" s="23" t="n"/>
      <c r="H4757" s="22" t="n"/>
      <c r="I4757" s="19" t="n"/>
      <c r="J4757" s="21" t="n"/>
      <c r="K4757" s="19" t="n"/>
      <c r="L4757" s="19" t="n"/>
      <c r="M4757" s="21" t="n"/>
      <c r="N4757" s="22" t="n"/>
      <c r="O4757" s="24">
        <f>IF(A4757&lt;&gt;"عهدة","",SUMIFS($G$8:$G$5007,$B$8:$B$5007,B4757,$A$8:$A$5007,"مصروف",$I$8:$I$5007,"&lt;&gt;مرفوض"))</f>
        <v/>
      </c>
      <c r="P4757" s="25">
        <f>IF(A4757&lt;&gt;"عهدة","",N(F4757)-O4757)</f>
        <v/>
      </c>
      <c r="Q4757" s="26">
        <f>IF(A4757="","",IF(A4757="عهدة",IF(N(F4757)=0,"⚠ أدخل قيمة العهدة",IF(P4757&lt;0,"⛔ عجز / زيادة مصروفات "&amp;TEXT(-P4757,"#,##0"),IF(COUNTIFS($B$8:$B$5007,B4757,$A$8:$A$5007,"مصروف",$I$8:$I$5007,"&lt;&gt;مرفوض",$K$8:$K$5007,"&lt;&gt;نعم")&gt;0,"⚠ "&amp;COUNTIFS($B$8:$B$5007,B4757,$A$8:$A$5007,"مصروف",$I$8:$I$5007,"&lt;&gt;مرفوض",$K$8:$K$5007,"&lt;&gt;نعم")&amp;" مصروف غير مسوى",IF(L4757="تمت التسوية",IF(P4757=0,"✔ متوازنة وتمت التسوية","✔ تمت التسوية – متبقي "&amp;TEXT(P4757,"#,##0")),IF(P4757&gt;0,"متبقي "&amp;TEXT(P4757,"#,##0"),"✔ متوازنة"))))),IF(R4757=0,"⚠ أضف سطر عهدة أولًا",IF(OR(C4757="",N(G4757)=0),"⚠ أكمل التاريخ والقيمة",IF(S4757="","⚠ التاريخ خارج السنة المالية",IF(H4757="","⚠ اختر بند الموازنة",IF(I4757="مرفوض","✖ مرفوض من المدير",IF(I4757&lt;&gt;"موافق","⏳ بانتظار موافقة المدير",IF(K4757&lt;&gt;"نعم","⚠ غير مسوى مع الحسابات","✔ معتمد ومسوى")))))))))</f>
        <v/>
      </c>
      <c r="R4757">
        <f>N(R4756)+IF(A4757="عهدة",1,0)</f>
        <v/>
      </c>
      <c r="S4757">
        <f>IF(C4757="","",IF(AND(C4757&gt;=DATE(2026,9,1),C4757&lt;=DATE(2027,8,31)),(YEAR(C4757)-2026)*12+MONTH(C4757)-8,""))</f>
        <v/>
      </c>
      <c r="T4757">
        <f>IF(AND(A4757="مصروف",R4757&gt;0,I4757="موافق",S4757&lt;&gt;"",H4757&lt;&gt;""),N(G4757),0)</f>
        <v/>
      </c>
    </row>
    <row r="4758">
      <c r="A4758" s="19" t="n"/>
      <c r="B4758" s="20">
        <f>IF(A4758="","",IF(R4758=0,"⚠ أضف سطر عهدة أولًا","DMT-"&amp;TEXT(R4758,"000")))</f>
        <v/>
      </c>
      <c r="C4758" s="21" t="n"/>
      <c r="D4758" s="20">
        <f>IF(C4758="","",IF(S4758="","خارج السنة المالية",INDEX(القوائم!$D$2:$D$13,S4758)))</f>
        <v/>
      </c>
      <c r="E4758" s="22" t="n"/>
      <c r="F4758" s="23" t="n"/>
      <c r="G4758" s="23" t="n"/>
      <c r="H4758" s="22" t="n"/>
      <c r="I4758" s="19" t="n"/>
      <c r="J4758" s="21" t="n"/>
      <c r="K4758" s="19" t="n"/>
      <c r="L4758" s="19" t="n"/>
      <c r="M4758" s="21" t="n"/>
      <c r="N4758" s="22" t="n"/>
      <c r="O4758" s="24">
        <f>IF(A4758&lt;&gt;"عهدة","",SUMIFS($G$8:$G$5007,$B$8:$B$5007,B4758,$A$8:$A$5007,"مصروف",$I$8:$I$5007,"&lt;&gt;مرفوض"))</f>
        <v/>
      </c>
      <c r="P4758" s="25">
        <f>IF(A4758&lt;&gt;"عهدة","",N(F4758)-O4758)</f>
        <v/>
      </c>
      <c r="Q4758" s="26">
        <f>IF(A4758="","",IF(A4758="عهدة",IF(N(F4758)=0,"⚠ أدخل قيمة العهدة",IF(P4758&lt;0,"⛔ عجز / زيادة مصروفات "&amp;TEXT(-P4758,"#,##0"),IF(COUNTIFS($B$8:$B$5007,B4758,$A$8:$A$5007,"مصروف",$I$8:$I$5007,"&lt;&gt;مرفوض",$K$8:$K$5007,"&lt;&gt;نعم")&gt;0,"⚠ "&amp;COUNTIFS($B$8:$B$5007,B4758,$A$8:$A$5007,"مصروف",$I$8:$I$5007,"&lt;&gt;مرفوض",$K$8:$K$5007,"&lt;&gt;نعم")&amp;" مصروف غير مسوى",IF(L4758="تمت التسوية",IF(P4758=0,"✔ متوازنة وتمت التسوية","✔ تمت التسوية – متبقي "&amp;TEXT(P4758,"#,##0")),IF(P4758&gt;0,"متبقي "&amp;TEXT(P4758,"#,##0"),"✔ متوازنة"))))),IF(R4758=0,"⚠ أضف سطر عهدة أولًا",IF(OR(C4758="",N(G4758)=0),"⚠ أكمل التاريخ والقيمة",IF(S4758="","⚠ التاريخ خارج السنة المالية",IF(H4758="","⚠ اختر بند الموازنة",IF(I4758="مرفوض","✖ مرفوض من المدير",IF(I4758&lt;&gt;"موافق","⏳ بانتظار موافقة المدير",IF(K4758&lt;&gt;"نعم","⚠ غير مسوى مع الحسابات","✔ معتمد ومسوى")))))))))</f>
        <v/>
      </c>
      <c r="R4758">
        <f>N(R4757)+IF(A4758="عهدة",1,0)</f>
        <v/>
      </c>
      <c r="S4758">
        <f>IF(C4758="","",IF(AND(C4758&gt;=DATE(2026,9,1),C4758&lt;=DATE(2027,8,31)),(YEAR(C4758)-2026)*12+MONTH(C4758)-8,""))</f>
        <v/>
      </c>
      <c r="T4758">
        <f>IF(AND(A4758="مصروف",R4758&gt;0,I4758="موافق",S4758&lt;&gt;"",H4758&lt;&gt;""),N(G4758),0)</f>
        <v/>
      </c>
    </row>
    <row r="4759">
      <c r="A4759" s="19" t="n"/>
      <c r="B4759" s="20">
        <f>IF(A4759="","",IF(R4759=0,"⚠ أضف سطر عهدة أولًا","DMT-"&amp;TEXT(R4759,"000")))</f>
        <v/>
      </c>
      <c r="C4759" s="21" t="n"/>
      <c r="D4759" s="20">
        <f>IF(C4759="","",IF(S4759="","خارج السنة المالية",INDEX(القوائم!$D$2:$D$13,S4759)))</f>
        <v/>
      </c>
      <c r="E4759" s="22" t="n"/>
      <c r="F4759" s="23" t="n"/>
      <c r="G4759" s="23" t="n"/>
      <c r="H4759" s="22" t="n"/>
      <c r="I4759" s="19" t="n"/>
      <c r="J4759" s="21" t="n"/>
      <c r="K4759" s="19" t="n"/>
      <c r="L4759" s="19" t="n"/>
      <c r="M4759" s="21" t="n"/>
      <c r="N4759" s="22" t="n"/>
      <c r="O4759" s="24">
        <f>IF(A4759&lt;&gt;"عهدة","",SUMIFS($G$8:$G$5007,$B$8:$B$5007,B4759,$A$8:$A$5007,"مصروف",$I$8:$I$5007,"&lt;&gt;مرفوض"))</f>
        <v/>
      </c>
      <c r="P4759" s="25">
        <f>IF(A4759&lt;&gt;"عهدة","",N(F4759)-O4759)</f>
        <v/>
      </c>
      <c r="Q4759" s="26">
        <f>IF(A4759="","",IF(A4759="عهدة",IF(N(F4759)=0,"⚠ أدخل قيمة العهدة",IF(P4759&lt;0,"⛔ عجز / زيادة مصروفات "&amp;TEXT(-P4759,"#,##0"),IF(COUNTIFS($B$8:$B$5007,B4759,$A$8:$A$5007,"مصروف",$I$8:$I$5007,"&lt;&gt;مرفوض",$K$8:$K$5007,"&lt;&gt;نعم")&gt;0,"⚠ "&amp;COUNTIFS($B$8:$B$5007,B4759,$A$8:$A$5007,"مصروف",$I$8:$I$5007,"&lt;&gt;مرفوض",$K$8:$K$5007,"&lt;&gt;نعم")&amp;" مصروف غير مسوى",IF(L4759="تمت التسوية",IF(P4759=0,"✔ متوازنة وتمت التسوية","✔ تمت التسوية – متبقي "&amp;TEXT(P4759,"#,##0")),IF(P4759&gt;0,"متبقي "&amp;TEXT(P4759,"#,##0"),"✔ متوازنة"))))),IF(R4759=0,"⚠ أضف سطر عهدة أولًا",IF(OR(C4759="",N(G4759)=0),"⚠ أكمل التاريخ والقيمة",IF(S4759="","⚠ التاريخ خارج السنة المالية",IF(H4759="","⚠ اختر بند الموازنة",IF(I4759="مرفوض","✖ مرفوض من المدير",IF(I4759&lt;&gt;"موافق","⏳ بانتظار موافقة المدير",IF(K4759&lt;&gt;"نعم","⚠ غير مسوى مع الحسابات","✔ معتمد ومسوى")))))))))</f>
        <v/>
      </c>
      <c r="R4759">
        <f>N(R4758)+IF(A4759="عهدة",1,0)</f>
        <v/>
      </c>
      <c r="S4759">
        <f>IF(C4759="","",IF(AND(C4759&gt;=DATE(2026,9,1),C4759&lt;=DATE(2027,8,31)),(YEAR(C4759)-2026)*12+MONTH(C4759)-8,""))</f>
        <v/>
      </c>
      <c r="T4759">
        <f>IF(AND(A4759="مصروف",R4759&gt;0,I4759="موافق",S4759&lt;&gt;"",H4759&lt;&gt;""),N(G4759),0)</f>
        <v/>
      </c>
    </row>
    <row r="4760">
      <c r="A4760" s="19" t="n"/>
      <c r="B4760" s="20">
        <f>IF(A4760="","",IF(R4760=0,"⚠ أضف سطر عهدة أولًا","DMT-"&amp;TEXT(R4760,"000")))</f>
        <v/>
      </c>
      <c r="C4760" s="21" t="n"/>
      <c r="D4760" s="20">
        <f>IF(C4760="","",IF(S4760="","خارج السنة المالية",INDEX(القوائم!$D$2:$D$13,S4760)))</f>
        <v/>
      </c>
      <c r="E4760" s="22" t="n"/>
      <c r="F4760" s="23" t="n"/>
      <c r="G4760" s="23" t="n"/>
      <c r="H4760" s="22" t="n"/>
      <c r="I4760" s="19" t="n"/>
      <c r="J4760" s="21" t="n"/>
      <c r="K4760" s="19" t="n"/>
      <c r="L4760" s="19" t="n"/>
      <c r="M4760" s="21" t="n"/>
      <c r="N4760" s="22" t="n"/>
      <c r="O4760" s="24">
        <f>IF(A4760&lt;&gt;"عهدة","",SUMIFS($G$8:$G$5007,$B$8:$B$5007,B4760,$A$8:$A$5007,"مصروف",$I$8:$I$5007,"&lt;&gt;مرفوض"))</f>
        <v/>
      </c>
      <c r="P4760" s="25">
        <f>IF(A4760&lt;&gt;"عهدة","",N(F4760)-O4760)</f>
        <v/>
      </c>
      <c r="Q4760" s="26">
        <f>IF(A4760="","",IF(A4760="عهدة",IF(N(F4760)=0,"⚠ أدخل قيمة العهدة",IF(P4760&lt;0,"⛔ عجز / زيادة مصروفات "&amp;TEXT(-P4760,"#,##0"),IF(COUNTIFS($B$8:$B$5007,B4760,$A$8:$A$5007,"مصروف",$I$8:$I$5007,"&lt;&gt;مرفوض",$K$8:$K$5007,"&lt;&gt;نعم")&gt;0,"⚠ "&amp;COUNTIFS($B$8:$B$5007,B4760,$A$8:$A$5007,"مصروف",$I$8:$I$5007,"&lt;&gt;مرفوض",$K$8:$K$5007,"&lt;&gt;نعم")&amp;" مصروف غير مسوى",IF(L4760="تمت التسوية",IF(P4760=0,"✔ متوازنة وتمت التسوية","✔ تمت التسوية – متبقي "&amp;TEXT(P4760,"#,##0")),IF(P4760&gt;0,"متبقي "&amp;TEXT(P4760,"#,##0"),"✔ متوازنة"))))),IF(R4760=0,"⚠ أضف سطر عهدة أولًا",IF(OR(C4760="",N(G4760)=0),"⚠ أكمل التاريخ والقيمة",IF(S4760="","⚠ التاريخ خارج السنة المالية",IF(H4760="","⚠ اختر بند الموازنة",IF(I4760="مرفوض","✖ مرفوض من المدير",IF(I4760&lt;&gt;"موافق","⏳ بانتظار موافقة المدير",IF(K4760&lt;&gt;"نعم","⚠ غير مسوى مع الحسابات","✔ معتمد ومسوى")))))))))</f>
        <v/>
      </c>
      <c r="R4760">
        <f>N(R4759)+IF(A4760="عهدة",1,0)</f>
        <v/>
      </c>
      <c r="S4760">
        <f>IF(C4760="","",IF(AND(C4760&gt;=DATE(2026,9,1),C4760&lt;=DATE(2027,8,31)),(YEAR(C4760)-2026)*12+MONTH(C4760)-8,""))</f>
        <v/>
      </c>
      <c r="T4760">
        <f>IF(AND(A4760="مصروف",R4760&gt;0,I4760="موافق",S4760&lt;&gt;"",H4760&lt;&gt;""),N(G4760),0)</f>
        <v/>
      </c>
    </row>
    <row r="4761">
      <c r="A4761" s="19" t="n"/>
      <c r="B4761" s="20">
        <f>IF(A4761="","",IF(R4761=0,"⚠ أضف سطر عهدة أولًا","DMT-"&amp;TEXT(R4761,"000")))</f>
        <v/>
      </c>
      <c r="C4761" s="21" t="n"/>
      <c r="D4761" s="20">
        <f>IF(C4761="","",IF(S4761="","خارج السنة المالية",INDEX(القوائم!$D$2:$D$13,S4761)))</f>
        <v/>
      </c>
      <c r="E4761" s="22" t="n"/>
      <c r="F4761" s="23" t="n"/>
      <c r="G4761" s="23" t="n"/>
      <c r="H4761" s="22" t="n"/>
      <c r="I4761" s="19" t="n"/>
      <c r="J4761" s="21" t="n"/>
      <c r="K4761" s="19" t="n"/>
      <c r="L4761" s="19" t="n"/>
      <c r="M4761" s="21" t="n"/>
      <c r="N4761" s="22" t="n"/>
      <c r="O4761" s="24">
        <f>IF(A4761&lt;&gt;"عهدة","",SUMIFS($G$8:$G$5007,$B$8:$B$5007,B4761,$A$8:$A$5007,"مصروف",$I$8:$I$5007,"&lt;&gt;مرفوض"))</f>
        <v/>
      </c>
      <c r="P4761" s="25">
        <f>IF(A4761&lt;&gt;"عهدة","",N(F4761)-O4761)</f>
        <v/>
      </c>
      <c r="Q4761" s="26">
        <f>IF(A4761="","",IF(A4761="عهدة",IF(N(F4761)=0,"⚠ أدخل قيمة العهدة",IF(P4761&lt;0,"⛔ عجز / زيادة مصروفات "&amp;TEXT(-P4761,"#,##0"),IF(COUNTIFS($B$8:$B$5007,B4761,$A$8:$A$5007,"مصروف",$I$8:$I$5007,"&lt;&gt;مرفوض",$K$8:$K$5007,"&lt;&gt;نعم")&gt;0,"⚠ "&amp;COUNTIFS($B$8:$B$5007,B4761,$A$8:$A$5007,"مصروف",$I$8:$I$5007,"&lt;&gt;مرفوض",$K$8:$K$5007,"&lt;&gt;نعم")&amp;" مصروف غير مسوى",IF(L4761="تمت التسوية",IF(P4761=0,"✔ متوازنة وتمت التسوية","✔ تمت التسوية – متبقي "&amp;TEXT(P4761,"#,##0")),IF(P4761&gt;0,"متبقي "&amp;TEXT(P4761,"#,##0"),"✔ متوازنة"))))),IF(R4761=0,"⚠ أضف سطر عهدة أولًا",IF(OR(C4761="",N(G4761)=0),"⚠ أكمل التاريخ والقيمة",IF(S4761="","⚠ التاريخ خارج السنة المالية",IF(H4761="","⚠ اختر بند الموازنة",IF(I4761="مرفوض","✖ مرفوض من المدير",IF(I4761&lt;&gt;"موافق","⏳ بانتظار موافقة المدير",IF(K4761&lt;&gt;"نعم","⚠ غير مسوى مع الحسابات","✔ معتمد ومسوى")))))))))</f>
        <v/>
      </c>
      <c r="R4761">
        <f>N(R4760)+IF(A4761="عهدة",1,0)</f>
        <v/>
      </c>
      <c r="S4761">
        <f>IF(C4761="","",IF(AND(C4761&gt;=DATE(2026,9,1),C4761&lt;=DATE(2027,8,31)),(YEAR(C4761)-2026)*12+MONTH(C4761)-8,""))</f>
        <v/>
      </c>
      <c r="T4761">
        <f>IF(AND(A4761="مصروف",R4761&gt;0,I4761="موافق",S4761&lt;&gt;"",H4761&lt;&gt;""),N(G4761),0)</f>
        <v/>
      </c>
    </row>
    <row r="4762">
      <c r="A4762" s="19" t="n"/>
      <c r="B4762" s="20">
        <f>IF(A4762="","",IF(R4762=0,"⚠ أضف سطر عهدة أولًا","DMT-"&amp;TEXT(R4762,"000")))</f>
        <v/>
      </c>
      <c r="C4762" s="21" t="n"/>
      <c r="D4762" s="20">
        <f>IF(C4762="","",IF(S4762="","خارج السنة المالية",INDEX(القوائم!$D$2:$D$13,S4762)))</f>
        <v/>
      </c>
      <c r="E4762" s="22" t="n"/>
      <c r="F4762" s="23" t="n"/>
      <c r="G4762" s="23" t="n"/>
      <c r="H4762" s="22" t="n"/>
      <c r="I4762" s="19" t="n"/>
      <c r="J4762" s="21" t="n"/>
      <c r="K4762" s="19" t="n"/>
      <c r="L4762" s="19" t="n"/>
      <c r="M4762" s="21" t="n"/>
      <c r="N4762" s="22" t="n"/>
      <c r="O4762" s="24">
        <f>IF(A4762&lt;&gt;"عهدة","",SUMIFS($G$8:$G$5007,$B$8:$B$5007,B4762,$A$8:$A$5007,"مصروف",$I$8:$I$5007,"&lt;&gt;مرفوض"))</f>
        <v/>
      </c>
      <c r="P4762" s="25">
        <f>IF(A4762&lt;&gt;"عهدة","",N(F4762)-O4762)</f>
        <v/>
      </c>
      <c r="Q4762" s="26">
        <f>IF(A4762="","",IF(A4762="عهدة",IF(N(F4762)=0,"⚠ أدخل قيمة العهدة",IF(P4762&lt;0,"⛔ عجز / زيادة مصروفات "&amp;TEXT(-P4762,"#,##0"),IF(COUNTIFS($B$8:$B$5007,B4762,$A$8:$A$5007,"مصروف",$I$8:$I$5007,"&lt;&gt;مرفوض",$K$8:$K$5007,"&lt;&gt;نعم")&gt;0,"⚠ "&amp;COUNTIFS($B$8:$B$5007,B4762,$A$8:$A$5007,"مصروف",$I$8:$I$5007,"&lt;&gt;مرفوض",$K$8:$K$5007,"&lt;&gt;نعم")&amp;" مصروف غير مسوى",IF(L4762="تمت التسوية",IF(P4762=0,"✔ متوازنة وتمت التسوية","✔ تمت التسوية – متبقي "&amp;TEXT(P4762,"#,##0")),IF(P4762&gt;0,"متبقي "&amp;TEXT(P4762,"#,##0"),"✔ متوازنة"))))),IF(R4762=0,"⚠ أضف سطر عهدة أولًا",IF(OR(C4762="",N(G4762)=0),"⚠ أكمل التاريخ والقيمة",IF(S4762="","⚠ التاريخ خارج السنة المالية",IF(H4762="","⚠ اختر بند الموازنة",IF(I4762="مرفوض","✖ مرفوض من المدير",IF(I4762&lt;&gt;"موافق","⏳ بانتظار موافقة المدير",IF(K4762&lt;&gt;"نعم","⚠ غير مسوى مع الحسابات","✔ معتمد ومسوى")))))))))</f>
        <v/>
      </c>
      <c r="R4762">
        <f>N(R4761)+IF(A4762="عهدة",1,0)</f>
        <v/>
      </c>
      <c r="S4762">
        <f>IF(C4762="","",IF(AND(C4762&gt;=DATE(2026,9,1),C4762&lt;=DATE(2027,8,31)),(YEAR(C4762)-2026)*12+MONTH(C4762)-8,""))</f>
        <v/>
      </c>
      <c r="T4762">
        <f>IF(AND(A4762="مصروف",R4762&gt;0,I4762="موافق",S4762&lt;&gt;"",H4762&lt;&gt;""),N(G4762),0)</f>
        <v/>
      </c>
    </row>
    <row r="4763">
      <c r="A4763" s="19" t="n"/>
      <c r="B4763" s="20">
        <f>IF(A4763="","",IF(R4763=0,"⚠ أضف سطر عهدة أولًا","DMT-"&amp;TEXT(R4763,"000")))</f>
        <v/>
      </c>
      <c r="C4763" s="21" t="n"/>
      <c r="D4763" s="20">
        <f>IF(C4763="","",IF(S4763="","خارج السنة المالية",INDEX(القوائم!$D$2:$D$13,S4763)))</f>
        <v/>
      </c>
      <c r="E4763" s="22" t="n"/>
      <c r="F4763" s="23" t="n"/>
      <c r="G4763" s="23" t="n"/>
      <c r="H4763" s="22" t="n"/>
      <c r="I4763" s="19" t="n"/>
      <c r="J4763" s="21" t="n"/>
      <c r="K4763" s="19" t="n"/>
      <c r="L4763" s="19" t="n"/>
      <c r="M4763" s="21" t="n"/>
      <c r="N4763" s="22" t="n"/>
      <c r="O4763" s="24">
        <f>IF(A4763&lt;&gt;"عهدة","",SUMIFS($G$8:$G$5007,$B$8:$B$5007,B4763,$A$8:$A$5007,"مصروف",$I$8:$I$5007,"&lt;&gt;مرفوض"))</f>
        <v/>
      </c>
      <c r="P4763" s="25">
        <f>IF(A4763&lt;&gt;"عهدة","",N(F4763)-O4763)</f>
        <v/>
      </c>
      <c r="Q4763" s="26">
        <f>IF(A4763="","",IF(A4763="عهدة",IF(N(F4763)=0,"⚠ أدخل قيمة العهدة",IF(P4763&lt;0,"⛔ عجز / زيادة مصروفات "&amp;TEXT(-P4763,"#,##0"),IF(COUNTIFS($B$8:$B$5007,B4763,$A$8:$A$5007,"مصروف",$I$8:$I$5007,"&lt;&gt;مرفوض",$K$8:$K$5007,"&lt;&gt;نعم")&gt;0,"⚠ "&amp;COUNTIFS($B$8:$B$5007,B4763,$A$8:$A$5007,"مصروف",$I$8:$I$5007,"&lt;&gt;مرفوض",$K$8:$K$5007,"&lt;&gt;نعم")&amp;" مصروف غير مسوى",IF(L4763="تمت التسوية",IF(P4763=0,"✔ متوازنة وتمت التسوية","✔ تمت التسوية – متبقي "&amp;TEXT(P4763,"#,##0")),IF(P4763&gt;0,"متبقي "&amp;TEXT(P4763,"#,##0"),"✔ متوازنة"))))),IF(R4763=0,"⚠ أضف سطر عهدة أولًا",IF(OR(C4763="",N(G4763)=0),"⚠ أكمل التاريخ والقيمة",IF(S4763="","⚠ التاريخ خارج السنة المالية",IF(H4763="","⚠ اختر بند الموازنة",IF(I4763="مرفوض","✖ مرفوض من المدير",IF(I4763&lt;&gt;"موافق","⏳ بانتظار موافقة المدير",IF(K4763&lt;&gt;"نعم","⚠ غير مسوى مع الحسابات","✔ معتمد ومسوى")))))))))</f>
        <v/>
      </c>
      <c r="R4763">
        <f>N(R4762)+IF(A4763="عهدة",1,0)</f>
        <v/>
      </c>
      <c r="S4763">
        <f>IF(C4763="","",IF(AND(C4763&gt;=DATE(2026,9,1),C4763&lt;=DATE(2027,8,31)),(YEAR(C4763)-2026)*12+MONTH(C4763)-8,""))</f>
        <v/>
      </c>
      <c r="T4763">
        <f>IF(AND(A4763="مصروف",R4763&gt;0,I4763="موافق",S4763&lt;&gt;"",H4763&lt;&gt;""),N(G4763),0)</f>
        <v/>
      </c>
    </row>
    <row r="4764">
      <c r="A4764" s="19" t="n"/>
      <c r="B4764" s="20">
        <f>IF(A4764="","",IF(R4764=0,"⚠ أضف سطر عهدة أولًا","DMT-"&amp;TEXT(R4764,"000")))</f>
        <v/>
      </c>
      <c r="C4764" s="21" t="n"/>
      <c r="D4764" s="20">
        <f>IF(C4764="","",IF(S4764="","خارج السنة المالية",INDEX(القوائم!$D$2:$D$13,S4764)))</f>
        <v/>
      </c>
      <c r="E4764" s="22" t="n"/>
      <c r="F4764" s="23" t="n"/>
      <c r="G4764" s="23" t="n"/>
      <c r="H4764" s="22" t="n"/>
      <c r="I4764" s="19" t="n"/>
      <c r="J4764" s="21" t="n"/>
      <c r="K4764" s="19" t="n"/>
      <c r="L4764" s="19" t="n"/>
      <c r="M4764" s="21" t="n"/>
      <c r="N4764" s="22" t="n"/>
      <c r="O4764" s="24">
        <f>IF(A4764&lt;&gt;"عهدة","",SUMIFS($G$8:$G$5007,$B$8:$B$5007,B4764,$A$8:$A$5007,"مصروف",$I$8:$I$5007,"&lt;&gt;مرفوض"))</f>
        <v/>
      </c>
      <c r="P4764" s="25">
        <f>IF(A4764&lt;&gt;"عهدة","",N(F4764)-O4764)</f>
        <v/>
      </c>
      <c r="Q4764" s="26">
        <f>IF(A4764="","",IF(A4764="عهدة",IF(N(F4764)=0,"⚠ أدخل قيمة العهدة",IF(P4764&lt;0,"⛔ عجز / زيادة مصروفات "&amp;TEXT(-P4764,"#,##0"),IF(COUNTIFS($B$8:$B$5007,B4764,$A$8:$A$5007,"مصروف",$I$8:$I$5007,"&lt;&gt;مرفوض",$K$8:$K$5007,"&lt;&gt;نعم")&gt;0,"⚠ "&amp;COUNTIFS($B$8:$B$5007,B4764,$A$8:$A$5007,"مصروف",$I$8:$I$5007,"&lt;&gt;مرفوض",$K$8:$K$5007,"&lt;&gt;نعم")&amp;" مصروف غير مسوى",IF(L4764="تمت التسوية",IF(P4764=0,"✔ متوازنة وتمت التسوية","✔ تمت التسوية – متبقي "&amp;TEXT(P4764,"#,##0")),IF(P4764&gt;0,"متبقي "&amp;TEXT(P4764,"#,##0"),"✔ متوازنة"))))),IF(R4764=0,"⚠ أضف سطر عهدة أولًا",IF(OR(C4764="",N(G4764)=0),"⚠ أكمل التاريخ والقيمة",IF(S4764="","⚠ التاريخ خارج السنة المالية",IF(H4764="","⚠ اختر بند الموازنة",IF(I4764="مرفوض","✖ مرفوض من المدير",IF(I4764&lt;&gt;"موافق","⏳ بانتظار موافقة المدير",IF(K4764&lt;&gt;"نعم","⚠ غير مسوى مع الحسابات","✔ معتمد ومسوى")))))))))</f>
        <v/>
      </c>
      <c r="R4764">
        <f>N(R4763)+IF(A4764="عهدة",1,0)</f>
        <v/>
      </c>
      <c r="S4764">
        <f>IF(C4764="","",IF(AND(C4764&gt;=DATE(2026,9,1),C4764&lt;=DATE(2027,8,31)),(YEAR(C4764)-2026)*12+MONTH(C4764)-8,""))</f>
        <v/>
      </c>
      <c r="T4764">
        <f>IF(AND(A4764="مصروف",R4764&gt;0,I4764="موافق",S4764&lt;&gt;"",H4764&lt;&gt;""),N(G4764),0)</f>
        <v/>
      </c>
    </row>
    <row r="4765">
      <c r="A4765" s="19" t="n"/>
      <c r="B4765" s="20">
        <f>IF(A4765="","",IF(R4765=0,"⚠ أضف سطر عهدة أولًا","DMT-"&amp;TEXT(R4765,"000")))</f>
        <v/>
      </c>
      <c r="C4765" s="21" t="n"/>
      <c r="D4765" s="20">
        <f>IF(C4765="","",IF(S4765="","خارج السنة المالية",INDEX(القوائم!$D$2:$D$13,S4765)))</f>
        <v/>
      </c>
      <c r="E4765" s="22" t="n"/>
      <c r="F4765" s="23" t="n"/>
      <c r="G4765" s="23" t="n"/>
      <c r="H4765" s="22" t="n"/>
      <c r="I4765" s="19" t="n"/>
      <c r="J4765" s="21" t="n"/>
      <c r="K4765" s="19" t="n"/>
      <c r="L4765" s="19" t="n"/>
      <c r="M4765" s="21" t="n"/>
      <c r="N4765" s="22" t="n"/>
      <c r="O4765" s="24">
        <f>IF(A4765&lt;&gt;"عهدة","",SUMIFS($G$8:$G$5007,$B$8:$B$5007,B4765,$A$8:$A$5007,"مصروف",$I$8:$I$5007,"&lt;&gt;مرفوض"))</f>
        <v/>
      </c>
      <c r="P4765" s="25">
        <f>IF(A4765&lt;&gt;"عهدة","",N(F4765)-O4765)</f>
        <v/>
      </c>
      <c r="Q4765" s="26">
        <f>IF(A4765="","",IF(A4765="عهدة",IF(N(F4765)=0,"⚠ أدخل قيمة العهدة",IF(P4765&lt;0,"⛔ عجز / زيادة مصروفات "&amp;TEXT(-P4765,"#,##0"),IF(COUNTIFS($B$8:$B$5007,B4765,$A$8:$A$5007,"مصروف",$I$8:$I$5007,"&lt;&gt;مرفوض",$K$8:$K$5007,"&lt;&gt;نعم")&gt;0,"⚠ "&amp;COUNTIFS($B$8:$B$5007,B4765,$A$8:$A$5007,"مصروف",$I$8:$I$5007,"&lt;&gt;مرفوض",$K$8:$K$5007,"&lt;&gt;نعم")&amp;" مصروف غير مسوى",IF(L4765="تمت التسوية",IF(P4765=0,"✔ متوازنة وتمت التسوية","✔ تمت التسوية – متبقي "&amp;TEXT(P4765,"#,##0")),IF(P4765&gt;0,"متبقي "&amp;TEXT(P4765,"#,##0"),"✔ متوازنة"))))),IF(R4765=0,"⚠ أضف سطر عهدة أولًا",IF(OR(C4765="",N(G4765)=0),"⚠ أكمل التاريخ والقيمة",IF(S4765="","⚠ التاريخ خارج السنة المالية",IF(H4765="","⚠ اختر بند الموازنة",IF(I4765="مرفوض","✖ مرفوض من المدير",IF(I4765&lt;&gt;"موافق","⏳ بانتظار موافقة المدير",IF(K4765&lt;&gt;"نعم","⚠ غير مسوى مع الحسابات","✔ معتمد ومسوى")))))))))</f>
        <v/>
      </c>
      <c r="R4765">
        <f>N(R4764)+IF(A4765="عهدة",1,0)</f>
        <v/>
      </c>
      <c r="S4765">
        <f>IF(C4765="","",IF(AND(C4765&gt;=DATE(2026,9,1),C4765&lt;=DATE(2027,8,31)),(YEAR(C4765)-2026)*12+MONTH(C4765)-8,""))</f>
        <v/>
      </c>
      <c r="T4765">
        <f>IF(AND(A4765="مصروف",R4765&gt;0,I4765="موافق",S4765&lt;&gt;"",H4765&lt;&gt;""),N(G4765),0)</f>
        <v/>
      </c>
    </row>
    <row r="4766">
      <c r="A4766" s="19" t="n"/>
      <c r="B4766" s="20">
        <f>IF(A4766="","",IF(R4766=0,"⚠ أضف سطر عهدة أولًا","DMT-"&amp;TEXT(R4766,"000")))</f>
        <v/>
      </c>
      <c r="C4766" s="21" t="n"/>
      <c r="D4766" s="20">
        <f>IF(C4766="","",IF(S4766="","خارج السنة المالية",INDEX(القوائم!$D$2:$D$13,S4766)))</f>
        <v/>
      </c>
      <c r="E4766" s="22" t="n"/>
      <c r="F4766" s="23" t="n"/>
      <c r="G4766" s="23" t="n"/>
      <c r="H4766" s="22" t="n"/>
      <c r="I4766" s="19" t="n"/>
      <c r="J4766" s="21" t="n"/>
      <c r="K4766" s="19" t="n"/>
      <c r="L4766" s="19" t="n"/>
      <c r="M4766" s="21" t="n"/>
      <c r="N4766" s="22" t="n"/>
      <c r="O4766" s="24">
        <f>IF(A4766&lt;&gt;"عهدة","",SUMIFS($G$8:$G$5007,$B$8:$B$5007,B4766,$A$8:$A$5007,"مصروف",$I$8:$I$5007,"&lt;&gt;مرفوض"))</f>
        <v/>
      </c>
      <c r="P4766" s="25">
        <f>IF(A4766&lt;&gt;"عهدة","",N(F4766)-O4766)</f>
        <v/>
      </c>
      <c r="Q4766" s="26">
        <f>IF(A4766="","",IF(A4766="عهدة",IF(N(F4766)=0,"⚠ أدخل قيمة العهدة",IF(P4766&lt;0,"⛔ عجز / زيادة مصروفات "&amp;TEXT(-P4766,"#,##0"),IF(COUNTIFS($B$8:$B$5007,B4766,$A$8:$A$5007,"مصروف",$I$8:$I$5007,"&lt;&gt;مرفوض",$K$8:$K$5007,"&lt;&gt;نعم")&gt;0,"⚠ "&amp;COUNTIFS($B$8:$B$5007,B4766,$A$8:$A$5007,"مصروف",$I$8:$I$5007,"&lt;&gt;مرفوض",$K$8:$K$5007,"&lt;&gt;نعم")&amp;" مصروف غير مسوى",IF(L4766="تمت التسوية",IF(P4766=0,"✔ متوازنة وتمت التسوية","✔ تمت التسوية – متبقي "&amp;TEXT(P4766,"#,##0")),IF(P4766&gt;0,"متبقي "&amp;TEXT(P4766,"#,##0"),"✔ متوازنة"))))),IF(R4766=0,"⚠ أضف سطر عهدة أولًا",IF(OR(C4766="",N(G4766)=0),"⚠ أكمل التاريخ والقيمة",IF(S4766="","⚠ التاريخ خارج السنة المالية",IF(H4766="","⚠ اختر بند الموازنة",IF(I4766="مرفوض","✖ مرفوض من المدير",IF(I4766&lt;&gt;"موافق","⏳ بانتظار موافقة المدير",IF(K4766&lt;&gt;"نعم","⚠ غير مسوى مع الحسابات","✔ معتمد ومسوى")))))))))</f>
        <v/>
      </c>
      <c r="R4766">
        <f>N(R4765)+IF(A4766="عهدة",1,0)</f>
        <v/>
      </c>
      <c r="S4766">
        <f>IF(C4766="","",IF(AND(C4766&gt;=DATE(2026,9,1),C4766&lt;=DATE(2027,8,31)),(YEAR(C4766)-2026)*12+MONTH(C4766)-8,""))</f>
        <v/>
      </c>
      <c r="T4766">
        <f>IF(AND(A4766="مصروف",R4766&gt;0,I4766="موافق",S4766&lt;&gt;"",H4766&lt;&gt;""),N(G4766),0)</f>
        <v/>
      </c>
    </row>
    <row r="4767">
      <c r="A4767" s="19" t="n"/>
      <c r="B4767" s="20">
        <f>IF(A4767="","",IF(R4767=0,"⚠ أضف سطر عهدة أولًا","DMT-"&amp;TEXT(R4767,"000")))</f>
        <v/>
      </c>
      <c r="C4767" s="21" t="n"/>
      <c r="D4767" s="20">
        <f>IF(C4767="","",IF(S4767="","خارج السنة المالية",INDEX(القوائم!$D$2:$D$13,S4767)))</f>
        <v/>
      </c>
      <c r="E4767" s="22" t="n"/>
      <c r="F4767" s="23" t="n"/>
      <c r="G4767" s="23" t="n"/>
      <c r="H4767" s="22" t="n"/>
      <c r="I4767" s="19" t="n"/>
      <c r="J4767" s="21" t="n"/>
      <c r="K4767" s="19" t="n"/>
      <c r="L4767" s="19" t="n"/>
      <c r="M4767" s="21" t="n"/>
      <c r="N4767" s="22" t="n"/>
      <c r="O4767" s="24">
        <f>IF(A4767&lt;&gt;"عهدة","",SUMIFS($G$8:$G$5007,$B$8:$B$5007,B4767,$A$8:$A$5007,"مصروف",$I$8:$I$5007,"&lt;&gt;مرفوض"))</f>
        <v/>
      </c>
      <c r="P4767" s="25">
        <f>IF(A4767&lt;&gt;"عهدة","",N(F4767)-O4767)</f>
        <v/>
      </c>
      <c r="Q4767" s="26">
        <f>IF(A4767="","",IF(A4767="عهدة",IF(N(F4767)=0,"⚠ أدخل قيمة العهدة",IF(P4767&lt;0,"⛔ عجز / زيادة مصروفات "&amp;TEXT(-P4767,"#,##0"),IF(COUNTIFS($B$8:$B$5007,B4767,$A$8:$A$5007,"مصروف",$I$8:$I$5007,"&lt;&gt;مرفوض",$K$8:$K$5007,"&lt;&gt;نعم")&gt;0,"⚠ "&amp;COUNTIFS($B$8:$B$5007,B4767,$A$8:$A$5007,"مصروف",$I$8:$I$5007,"&lt;&gt;مرفوض",$K$8:$K$5007,"&lt;&gt;نعم")&amp;" مصروف غير مسوى",IF(L4767="تمت التسوية",IF(P4767=0,"✔ متوازنة وتمت التسوية","✔ تمت التسوية – متبقي "&amp;TEXT(P4767,"#,##0")),IF(P4767&gt;0,"متبقي "&amp;TEXT(P4767,"#,##0"),"✔ متوازنة"))))),IF(R4767=0,"⚠ أضف سطر عهدة أولًا",IF(OR(C4767="",N(G4767)=0),"⚠ أكمل التاريخ والقيمة",IF(S4767="","⚠ التاريخ خارج السنة المالية",IF(H4767="","⚠ اختر بند الموازنة",IF(I4767="مرفوض","✖ مرفوض من المدير",IF(I4767&lt;&gt;"موافق","⏳ بانتظار موافقة المدير",IF(K4767&lt;&gt;"نعم","⚠ غير مسوى مع الحسابات","✔ معتمد ومسوى")))))))))</f>
        <v/>
      </c>
      <c r="R4767">
        <f>N(R4766)+IF(A4767="عهدة",1,0)</f>
        <v/>
      </c>
      <c r="S4767">
        <f>IF(C4767="","",IF(AND(C4767&gt;=DATE(2026,9,1),C4767&lt;=DATE(2027,8,31)),(YEAR(C4767)-2026)*12+MONTH(C4767)-8,""))</f>
        <v/>
      </c>
      <c r="T4767">
        <f>IF(AND(A4767="مصروف",R4767&gt;0,I4767="موافق",S4767&lt;&gt;"",H4767&lt;&gt;""),N(G4767),0)</f>
        <v/>
      </c>
    </row>
    <row r="4768">
      <c r="A4768" s="19" t="n"/>
      <c r="B4768" s="20">
        <f>IF(A4768="","",IF(R4768=0,"⚠ أضف سطر عهدة أولًا","DMT-"&amp;TEXT(R4768,"000")))</f>
        <v/>
      </c>
      <c r="C4768" s="21" t="n"/>
      <c r="D4768" s="20">
        <f>IF(C4768="","",IF(S4768="","خارج السنة المالية",INDEX(القوائم!$D$2:$D$13,S4768)))</f>
        <v/>
      </c>
      <c r="E4768" s="22" t="n"/>
      <c r="F4768" s="23" t="n"/>
      <c r="G4768" s="23" t="n"/>
      <c r="H4768" s="22" t="n"/>
      <c r="I4768" s="19" t="n"/>
      <c r="J4768" s="21" t="n"/>
      <c r="K4768" s="19" t="n"/>
      <c r="L4768" s="19" t="n"/>
      <c r="M4768" s="21" t="n"/>
      <c r="N4768" s="22" t="n"/>
      <c r="O4768" s="24">
        <f>IF(A4768&lt;&gt;"عهدة","",SUMIFS($G$8:$G$5007,$B$8:$B$5007,B4768,$A$8:$A$5007,"مصروف",$I$8:$I$5007,"&lt;&gt;مرفوض"))</f>
        <v/>
      </c>
      <c r="P4768" s="25">
        <f>IF(A4768&lt;&gt;"عهدة","",N(F4768)-O4768)</f>
        <v/>
      </c>
      <c r="Q4768" s="26">
        <f>IF(A4768="","",IF(A4768="عهدة",IF(N(F4768)=0,"⚠ أدخل قيمة العهدة",IF(P4768&lt;0,"⛔ عجز / زيادة مصروفات "&amp;TEXT(-P4768,"#,##0"),IF(COUNTIFS($B$8:$B$5007,B4768,$A$8:$A$5007,"مصروف",$I$8:$I$5007,"&lt;&gt;مرفوض",$K$8:$K$5007,"&lt;&gt;نعم")&gt;0,"⚠ "&amp;COUNTIFS($B$8:$B$5007,B4768,$A$8:$A$5007,"مصروف",$I$8:$I$5007,"&lt;&gt;مرفوض",$K$8:$K$5007,"&lt;&gt;نعم")&amp;" مصروف غير مسوى",IF(L4768="تمت التسوية",IF(P4768=0,"✔ متوازنة وتمت التسوية","✔ تمت التسوية – متبقي "&amp;TEXT(P4768,"#,##0")),IF(P4768&gt;0,"متبقي "&amp;TEXT(P4768,"#,##0"),"✔ متوازنة"))))),IF(R4768=0,"⚠ أضف سطر عهدة أولًا",IF(OR(C4768="",N(G4768)=0),"⚠ أكمل التاريخ والقيمة",IF(S4768="","⚠ التاريخ خارج السنة المالية",IF(H4768="","⚠ اختر بند الموازنة",IF(I4768="مرفوض","✖ مرفوض من المدير",IF(I4768&lt;&gt;"موافق","⏳ بانتظار موافقة المدير",IF(K4768&lt;&gt;"نعم","⚠ غير مسوى مع الحسابات","✔ معتمد ومسوى")))))))))</f>
        <v/>
      </c>
      <c r="R4768">
        <f>N(R4767)+IF(A4768="عهدة",1,0)</f>
        <v/>
      </c>
      <c r="S4768">
        <f>IF(C4768="","",IF(AND(C4768&gt;=DATE(2026,9,1),C4768&lt;=DATE(2027,8,31)),(YEAR(C4768)-2026)*12+MONTH(C4768)-8,""))</f>
        <v/>
      </c>
      <c r="T4768">
        <f>IF(AND(A4768="مصروف",R4768&gt;0,I4768="موافق",S4768&lt;&gt;"",H4768&lt;&gt;""),N(G4768),0)</f>
        <v/>
      </c>
    </row>
    <row r="4769">
      <c r="A4769" s="19" t="n"/>
      <c r="B4769" s="20">
        <f>IF(A4769="","",IF(R4769=0,"⚠ أضف سطر عهدة أولًا","DMT-"&amp;TEXT(R4769,"000")))</f>
        <v/>
      </c>
      <c r="C4769" s="21" t="n"/>
      <c r="D4769" s="20">
        <f>IF(C4769="","",IF(S4769="","خارج السنة المالية",INDEX(القوائم!$D$2:$D$13,S4769)))</f>
        <v/>
      </c>
      <c r="E4769" s="22" t="n"/>
      <c r="F4769" s="23" t="n"/>
      <c r="G4769" s="23" t="n"/>
      <c r="H4769" s="22" t="n"/>
      <c r="I4769" s="19" t="n"/>
      <c r="J4769" s="21" t="n"/>
      <c r="K4769" s="19" t="n"/>
      <c r="L4769" s="19" t="n"/>
      <c r="M4769" s="21" t="n"/>
      <c r="N4769" s="22" t="n"/>
      <c r="O4769" s="24">
        <f>IF(A4769&lt;&gt;"عهدة","",SUMIFS($G$8:$G$5007,$B$8:$B$5007,B4769,$A$8:$A$5007,"مصروف",$I$8:$I$5007,"&lt;&gt;مرفوض"))</f>
        <v/>
      </c>
      <c r="P4769" s="25">
        <f>IF(A4769&lt;&gt;"عهدة","",N(F4769)-O4769)</f>
        <v/>
      </c>
      <c r="Q4769" s="26">
        <f>IF(A4769="","",IF(A4769="عهدة",IF(N(F4769)=0,"⚠ أدخل قيمة العهدة",IF(P4769&lt;0,"⛔ عجز / زيادة مصروفات "&amp;TEXT(-P4769,"#,##0"),IF(COUNTIFS($B$8:$B$5007,B4769,$A$8:$A$5007,"مصروف",$I$8:$I$5007,"&lt;&gt;مرفوض",$K$8:$K$5007,"&lt;&gt;نعم")&gt;0,"⚠ "&amp;COUNTIFS($B$8:$B$5007,B4769,$A$8:$A$5007,"مصروف",$I$8:$I$5007,"&lt;&gt;مرفوض",$K$8:$K$5007,"&lt;&gt;نعم")&amp;" مصروف غير مسوى",IF(L4769="تمت التسوية",IF(P4769=0,"✔ متوازنة وتمت التسوية","✔ تمت التسوية – متبقي "&amp;TEXT(P4769,"#,##0")),IF(P4769&gt;0,"متبقي "&amp;TEXT(P4769,"#,##0"),"✔ متوازنة"))))),IF(R4769=0,"⚠ أضف سطر عهدة أولًا",IF(OR(C4769="",N(G4769)=0),"⚠ أكمل التاريخ والقيمة",IF(S4769="","⚠ التاريخ خارج السنة المالية",IF(H4769="","⚠ اختر بند الموازنة",IF(I4769="مرفوض","✖ مرفوض من المدير",IF(I4769&lt;&gt;"موافق","⏳ بانتظار موافقة المدير",IF(K4769&lt;&gt;"نعم","⚠ غير مسوى مع الحسابات","✔ معتمد ومسوى")))))))))</f>
        <v/>
      </c>
      <c r="R4769">
        <f>N(R4768)+IF(A4769="عهدة",1,0)</f>
        <v/>
      </c>
      <c r="S4769">
        <f>IF(C4769="","",IF(AND(C4769&gt;=DATE(2026,9,1),C4769&lt;=DATE(2027,8,31)),(YEAR(C4769)-2026)*12+MONTH(C4769)-8,""))</f>
        <v/>
      </c>
      <c r="T4769">
        <f>IF(AND(A4769="مصروف",R4769&gt;0,I4769="موافق",S4769&lt;&gt;"",H4769&lt;&gt;""),N(G4769),0)</f>
        <v/>
      </c>
    </row>
    <row r="4770">
      <c r="A4770" s="19" t="n"/>
      <c r="B4770" s="20">
        <f>IF(A4770="","",IF(R4770=0,"⚠ أضف سطر عهدة أولًا","DMT-"&amp;TEXT(R4770,"000")))</f>
        <v/>
      </c>
      <c r="C4770" s="21" t="n"/>
      <c r="D4770" s="20">
        <f>IF(C4770="","",IF(S4770="","خارج السنة المالية",INDEX(القوائم!$D$2:$D$13,S4770)))</f>
        <v/>
      </c>
      <c r="E4770" s="22" t="n"/>
      <c r="F4770" s="23" t="n"/>
      <c r="G4770" s="23" t="n"/>
      <c r="H4770" s="22" t="n"/>
      <c r="I4770" s="19" t="n"/>
      <c r="J4770" s="21" t="n"/>
      <c r="K4770" s="19" t="n"/>
      <c r="L4770" s="19" t="n"/>
      <c r="M4770" s="21" t="n"/>
      <c r="N4770" s="22" t="n"/>
      <c r="O4770" s="24">
        <f>IF(A4770&lt;&gt;"عهدة","",SUMIFS($G$8:$G$5007,$B$8:$B$5007,B4770,$A$8:$A$5007,"مصروف",$I$8:$I$5007,"&lt;&gt;مرفوض"))</f>
        <v/>
      </c>
      <c r="P4770" s="25">
        <f>IF(A4770&lt;&gt;"عهدة","",N(F4770)-O4770)</f>
        <v/>
      </c>
      <c r="Q4770" s="26">
        <f>IF(A4770="","",IF(A4770="عهدة",IF(N(F4770)=0,"⚠ أدخل قيمة العهدة",IF(P4770&lt;0,"⛔ عجز / زيادة مصروفات "&amp;TEXT(-P4770,"#,##0"),IF(COUNTIFS($B$8:$B$5007,B4770,$A$8:$A$5007,"مصروف",$I$8:$I$5007,"&lt;&gt;مرفوض",$K$8:$K$5007,"&lt;&gt;نعم")&gt;0,"⚠ "&amp;COUNTIFS($B$8:$B$5007,B4770,$A$8:$A$5007,"مصروف",$I$8:$I$5007,"&lt;&gt;مرفوض",$K$8:$K$5007,"&lt;&gt;نعم")&amp;" مصروف غير مسوى",IF(L4770="تمت التسوية",IF(P4770=0,"✔ متوازنة وتمت التسوية","✔ تمت التسوية – متبقي "&amp;TEXT(P4770,"#,##0")),IF(P4770&gt;0,"متبقي "&amp;TEXT(P4770,"#,##0"),"✔ متوازنة"))))),IF(R4770=0,"⚠ أضف سطر عهدة أولًا",IF(OR(C4770="",N(G4770)=0),"⚠ أكمل التاريخ والقيمة",IF(S4770="","⚠ التاريخ خارج السنة المالية",IF(H4770="","⚠ اختر بند الموازنة",IF(I4770="مرفوض","✖ مرفوض من المدير",IF(I4770&lt;&gt;"موافق","⏳ بانتظار موافقة المدير",IF(K4770&lt;&gt;"نعم","⚠ غير مسوى مع الحسابات","✔ معتمد ومسوى")))))))))</f>
        <v/>
      </c>
      <c r="R4770">
        <f>N(R4769)+IF(A4770="عهدة",1,0)</f>
        <v/>
      </c>
      <c r="S4770">
        <f>IF(C4770="","",IF(AND(C4770&gt;=DATE(2026,9,1),C4770&lt;=DATE(2027,8,31)),(YEAR(C4770)-2026)*12+MONTH(C4770)-8,""))</f>
        <v/>
      </c>
      <c r="T4770">
        <f>IF(AND(A4770="مصروف",R4770&gt;0,I4770="موافق",S4770&lt;&gt;"",H4770&lt;&gt;""),N(G4770),0)</f>
        <v/>
      </c>
    </row>
    <row r="4771">
      <c r="A4771" s="19" t="n"/>
      <c r="B4771" s="20">
        <f>IF(A4771="","",IF(R4771=0,"⚠ أضف سطر عهدة أولًا","DMT-"&amp;TEXT(R4771,"000")))</f>
        <v/>
      </c>
      <c r="C4771" s="21" t="n"/>
      <c r="D4771" s="20">
        <f>IF(C4771="","",IF(S4771="","خارج السنة المالية",INDEX(القوائم!$D$2:$D$13,S4771)))</f>
        <v/>
      </c>
      <c r="E4771" s="22" t="n"/>
      <c r="F4771" s="23" t="n"/>
      <c r="G4771" s="23" t="n"/>
      <c r="H4771" s="22" t="n"/>
      <c r="I4771" s="19" t="n"/>
      <c r="J4771" s="21" t="n"/>
      <c r="K4771" s="19" t="n"/>
      <c r="L4771" s="19" t="n"/>
      <c r="M4771" s="21" t="n"/>
      <c r="N4771" s="22" t="n"/>
      <c r="O4771" s="24">
        <f>IF(A4771&lt;&gt;"عهدة","",SUMIFS($G$8:$G$5007,$B$8:$B$5007,B4771,$A$8:$A$5007,"مصروف",$I$8:$I$5007,"&lt;&gt;مرفوض"))</f>
        <v/>
      </c>
      <c r="P4771" s="25">
        <f>IF(A4771&lt;&gt;"عهدة","",N(F4771)-O4771)</f>
        <v/>
      </c>
      <c r="Q4771" s="26">
        <f>IF(A4771="","",IF(A4771="عهدة",IF(N(F4771)=0,"⚠ أدخل قيمة العهدة",IF(P4771&lt;0,"⛔ عجز / زيادة مصروفات "&amp;TEXT(-P4771,"#,##0"),IF(COUNTIFS($B$8:$B$5007,B4771,$A$8:$A$5007,"مصروف",$I$8:$I$5007,"&lt;&gt;مرفوض",$K$8:$K$5007,"&lt;&gt;نعم")&gt;0,"⚠ "&amp;COUNTIFS($B$8:$B$5007,B4771,$A$8:$A$5007,"مصروف",$I$8:$I$5007,"&lt;&gt;مرفوض",$K$8:$K$5007,"&lt;&gt;نعم")&amp;" مصروف غير مسوى",IF(L4771="تمت التسوية",IF(P4771=0,"✔ متوازنة وتمت التسوية","✔ تمت التسوية – متبقي "&amp;TEXT(P4771,"#,##0")),IF(P4771&gt;0,"متبقي "&amp;TEXT(P4771,"#,##0"),"✔ متوازنة"))))),IF(R4771=0,"⚠ أضف سطر عهدة أولًا",IF(OR(C4771="",N(G4771)=0),"⚠ أكمل التاريخ والقيمة",IF(S4771="","⚠ التاريخ خارج السنة المالية",IF(H4771="","⚠ اختر بند الموازنة",IF(I4771="مرفوض","✖ مرفوض من المدير",IF(I4771&lt;&gt;"موافق","⏳ بانتظار موافقة المدير",IF(K4771&lt;&gt;"نعم","⚠ غير مسوى مع الحسابات","✔ معتمد ومسوى")))))))))</f>
        <v/>
      </c>
      <c r="R4771">
        <f>N(R4770)+IF(A4771="عهدة",1,0)</f>
        <v/>
      </c>
      <c r="S4771">
        <f>IF(C4771="","",IF(AND(C4771&gt;=DATE(2026,9,1),C4771&lt;=DATE(2027,8,31)),(YEAR(C4771)-2026)*12+MONTH(C4771)-8,""))</f>
        <v/>
      </c>
      <c r="T4771">
        <f>IF(AND(A4771="مصروف",R4771&gt;0,I4771="موافق",S4771&lt;&gt;"",H4771&lt;&gt;""),N(G4771),0)</f>
        <v/>
      </c>
    </row>
    <row r="4772">
      <c r="A4772" s="19" t="n"/>
      <c r="B4772" s="20">
        <f>IF(A4772="","",IF(R4772=0,"⚠ أضف سطر عهدة أولًا","DMT-"&amp;TEXT(R4772,"000")))</f>
        <v/>
      </c>
      <c r="C4772" s="21" t="n"/>
      <c r="D4772" s="20">
        <f>IF(C4772="","",IF(S4772="","خارج السنة المالية",INDEX(القوائم!$D$2:$D$13,S4772)))</f>
        <v/>
      </c>
      <c r="E4772" s="22" t="n"/>
      <c r="F4772" s="23" t="n"/>
      <c r="G4772" s="23" t="n"/>
      <c r="H4772" s="22" t="n"/>
      <c r="I4772" s="19" t="n"/>
      <c r="J4772" s="21" t="n"/>
      <c r="K4772" s="19" t="n"/>
      <c r="L4772" s="19" t="n"/>
      <c r="M4772" s="21" t="n"/>
      <c r="N4772" s="22" t="n"/>
      <c r="O4772" s="24">
        <f>IF(A4772&lt;&gt;"عهدة","",SUMIFS($G$8:$G$5007,$B$8:$B$5007,B4772,$A$8:$A$5007,"مصروف",$I$8:$I$5007,"&lt;&gt;مرفوض"))</f>
        <v/>
      </c>
      <c r="P4772" s="25">
        <f>IF(A4772&lt;&gt;"عهدة","",N(F4772)-O4772)</f>
        <v/>
      </c>
      <c r="Q4772" s="26">
        <f>IF(A4772="","",IF(A4772="عهدة",IF(N(F4772)=0,"⚠ أدخل قيمة العهدة",IF(P4772&lt;0,"⛔ عجز / زيادة مصروفات "&amp;TEXT(-P4772,"#,##0"),IF(COUNTIFS($B$8:$B$5007,B4772,$A$8:$A$5007,"مصروف",$I$8:$I$5007,"&lt;&gt;مرفوض",$K$8:$K$5007,"&lt;&gt;نعم")&gt;0,"⚠ "&amp;COUNTIFS($B$8:$B$5007,B4772,$A$8:$A$5007,"مصروف",$I$8:$I$5007,"&lt;&gt;مرفوض",$K$8:$K$5007,"&lt;&gt;نعم")&amp;" مصروف غير مسوى",IF(L4772="تمت التسوية",IF(P4772=0,"✔ متوازنة وتمت التسوية","✔ تمت التسوية – متبقي "&amp;TEXT(P4772,"#,##0")),IF(P4772&gt;0,"متبقي "&amp;TEXT(P4772,"#,##0"),"✔ متوازنة"))))),IF(R4772=0,"⚠ أضف سطر عهدة أولًا",IF(OR(C4772="",N(G4772)=0),"⚠ أكمل التاريخ والقيمة",IF(S4772="","⚠ التاريخ خارج السنة المالية",IF(H4772="","⚠ اختر بند الموازنة",IF(I4772="مرفوض","✖ مرفوض من المدير",IF(I4772&lt;&gt;"موافق","⏳ بانتظار موافقة المدير",IF(K4772&lt;&gt;"نعم","⚠ غير مسوى مع الحسابات","✔ معتمد ومسوى")))))))))</f>
        <v/>
      </c>
      <c r="R4772">
        <f>N(R4771)+IF(A4772="عهدة",1,0)</f>
        <v/>
      </c>
      <c r="S4772">
        <f>IF(C4772="","",IF(AND(C4772&gt;=DATE(2026,9,1),C4772&lt;=DATE(2027,8,31)),(YEAR(C4772)-2026)*12+MONTH(C4772)-8,""))</f>
        <v/>
      </c>
      <c r="T4772">
        <f>IF(AND(A4772="مصروف",R4772&gt;0,I4772="موافق",S4772&lt;&gt;"",H4772&lt;&gt;""),N(G4772),0)</f>
        <v/>
      </c>
    </row>
    <row r="4773">
      <c r="A4773" s="19" t="n"/>
      <c r="B4773" s="20">
        <f>IF(A4773="","",IF(R4773=0,"⚠ أضف سطر عهدة أولًا","DMT-"&amp;TEXT(R4773,"000")))</f>
        <v/>
      </c>
      <c r="C4773" s="21" t="n"/>
      <c r="D4773" s="20">
        <f>IF(C4773="","",IF(S4773="","خارج السنة المالية",INDEX(القوائم!$D$2:$D$13,S4773)))</f>
        <v/>
      </c>
      <c r="E4773" s="22" t="n"/>
      <c r="F4773" s="23" t="n"/>
      <c r="G4773" s="23" t="n"/>
      <c r="H4773" s="22" t="n"/>
      <c r="I4773" s="19" t="n"/>
      <c r="J4773" s="21" t="n"/>
      <c r="K4773" s="19" t="n"/>
      <c r="L4773" s="19" t="n"/>
      <c r="M4773" s="21" t="n"/>
      <c r="N4773" s="22" t="n"/>
      <c r="O4773" s="24">
        <f>IF(A4773&lt;&gt;"عهدة","",SUMIFS($G$8:$G$5007,$B$8:$B$5007,B4773,$A$8:$A$5007,"مصروف",$I$8:$I$5007,"&lt;&gt;مرفوض"))</f>
        <v/>
      </c>
      <c r="P4773" s="25">
        <f>IF(A4773&lt;&gt;"عهدة","",N(F4773)-O4773)</f>
        <v/>
      </c>
      <c r="Q4773" s="26">
        <f>IF(A4773="","",IF(A4773="عهدة",IF(N(F4773)=0,"⚠ أدخل قيمة العهدة",IF(P4773&lt;0,"⛔ عجز / زيادة مصروفات "&amp;TEXT(-P4773,"#,##0"),IF(COUNTIFS($B$8:$B$5007,B4773,$A$8:$A$5007,"مصروف",$I$8:$I$5007,"&lt;&gt;مرفوض",$K$8:$K$5007,"&lt;&gt;نعم")&gt;0,"⚠ "&amp;COUNTIFS($B$8:$B$5007,B4773,$A$8:$A$5007,"مصروف",$I$8:$I$5007,"&lt;&gt;مرفوض",$K$8:$K$5007,"&lt;&gt;نعم")&amp;" مصروف غير مسوى",IF(L4773="تمت التسوية",IF(P4773=0,"✔ متوازنة وتمت التسوية","✔ تمت التسوية – متبقي "&amp;TEXT(P4773,"#,##0")),IF(P4773&gt;0,"متبقي "&amp;TEXT(P4773,"#,##0"),"✔ متوازنة"))))),IF(R4773=0,"⚠ أضف سطر عهدة أولًا",IF(OR(C4773="",N(G4773)=0),"⚠ أكمل التاريخ والقيمة",IF(S4773="","⚠ التاريخ خارج السنة المالية",IF(H4773="","⚠ اختر بند الموازنة",IF(I4773="مرفوض","✖ مرفوض من المدير",IF(I4773&lt;&gt;"موافق","⏳ بانتظار موافقة المدير",IF(K4773&lt;&gt;"نعم","⚠ غير مسوى مع الحسابات","✔ معتمد ومسوى")))))))))</f>
        <v/>
      </c>
      <c r="R4773">
        <f>N(R4772)+IF(A4773="عهدة",1,0)</f>
        <v/>
      </c>
      <c r="S4773">
        <f>IF(C4773="","",IF(AND(C4773&gt;=DATE(2026,9,1),C4773&lt;=DATE(2027,8,31)),(YEAR(C4773)-2026)*12+MONTH(C4773)-8,""))</f>
        <v/>
      </c>
      <c r="T4773">
        <f>IF(AND(A4773="مصروف",R4773&gt;0,I4773="موافق",S4773&lt;&gt;"",H4773&lt;&gt;""),N(G4773),0)</f>
        <v/>
      </c>
    </row>
    <row r="4774">
      <c r="A4774" s="19" t="n"/>
      <c r="B4774" s="20">
        <f>IF(A4774="","",IF(R4774=0,"⚠ أضف سطر عهدة أولًا","DMT-"&amp;TEXT(R4774,"000")))</f>
        <v/>
      </c>
      <c r="C4774" s="21" t="n"/>
      <c r="D4774" s="20">
        <f>IF(C4774="","",IF(S4774="","خارج السنة المالية",INDEX(القوائم!$D$2:$D$13,S4774)))</f>
        <v/>
      </c>
      <c r="E4774" s="22" t="n"/>
      <c r="F4774" s="23" t="n"/>
      <c r="G4774" s="23" t="n"/>
      <c r="H4774" s="22" t="n"/>
      <c r="I4774" s="19" t="n"/>
      <c r="J4774" s="21" t="n"/>
      <c r="K4774" s="19" t="n"/>
      <c r="L4774" s="19" t="n"/>
      <c r="M4774" s="21" t="n"/>
      <c r="N4774" s="22" t="n"/>
      <c r="O4774" s="24">
        <f>IF(A4774&lt;&gt;"عهدة","",SUMIFS($G$8:$G$5007,$B$8:$B$5007,B4774,$A$8:$A$5007,"مصروف",$I$8:$I$5007,"&lt;&gt;مرفوض"))</f>
        <v/>
      </c>
      <c r="P4774" s="25">
        <f>IF(A4774&lt;&gt;"عهدة","",N(F4774)-O4774)</f>
        <v/>
      </c>
      <c r="Q4774" s="26">
        <f>IF(A4774="","",IF(A4774="عهدة",IF(N(F4774)=0,"⚠ أدخل قيمة العهدة",IF(P4774&lt;0,"⛔ عجز / زيادة مصروفات "&amp;TEXT(-P4774,"#,##0"),IF(COUNTIFS($B$8:$B$5007,B4774,$A$8:$A$5007,"مصروف",$I$8:$I$5007,"&lt;&gt;مرفوض",$K$8:$K$5007,"&lt;&gt;نعم")&gt;0,"⚠ "&amp;COUNTIFS($B$8:$B$5007,B4774,$A$8:$A$5007,"مصروف",$I$8:$I$5007,"&lt;&gt;مرفوض",$K$8:$K$5007,"&lt;&gt;نعم")&amp;" مصروف غير مسوى",IF(L4774="تمت التسوية",IF(P4774=0,"✔ متوازنة وتمت التسوية","✔ تمت التسوية – متبقي "&amp;TEXT(P4774,"#,##0")),IF(P4774&gt;0,"متبقي "&amp;TEXT(P4774,"#,##0"),"✔ متوازنة"))))),IF(R4774=0,"⚠ أضف سطر عهدة أولًا",IF(OR(C4774="",N(G4774)=0),"⚠ أكمل التاريخ والقيمة",IF(S4774="","⚠ التاريخ خارج السنة المالية",IF(H4774="","⚠ اختر بند الموازنة",IF(I4774="مرفوض","✖ مرفوض من المدير",IF(I4774&lt;&gt;"موافق","⏳ بانتظار موافقة المدير",IF(K4774&lt;&gt;"نعم","⚠ غير مسوى مع الحسابات","✔ معتمد ومسوى")))))))))</f>
        <v/>
      </c>
      <c r="R4774">
        <f>N(R4773)+IF(A4774="عهدة",1,0)</f>
        <v/>
      </c>
      <c r="S4774">
        <f>IF(C4774="","",IF(AND(C4774&gt;=DATE(2026,9,1),C4774&lt;=DATE(2027,8,31)),(YEAR(C4774)-2026)*12+MONTH(C4774)-8,""))</f>
        <v/>
      </c>
      <c r="T4774">
        <f>IF(AND(A4774="مصروف",R4774&gt;0,I4774="موافق",S4774&lt;&gt;"",H4774&lt;&gt;""),N(G4774),0)</f>
        <v/>
      </c>
    </row>
    <row r="4775">
      <c r="A4775" s="19" t="n"/>
      <c r="B4775" s="20">
        <f>IF(A4775="","",IF(R4775=0,"⚠ أضف سطر عهدة أولًا","DMT-"&amp;TEXT(R4775,"000")))</f>
        <v/>
      </c>
      <c r="C4775" s="21" t="n"/>
      <c r="D4775" s="20">
        <f>IF(C4775="","",IF(S4775="","خارج السنة المالية",INDEX(القوائم!$D$2:$D$13,S4775)))</f>
        <v/>
      </c>
      <c r="E4775" s="22" t="n"/>
      <c r="F4775" s="23" t="n"/>
      <c r="G4775" s="23" t="n"/>
      <c r="H4775" s="22" t="n"/>
      <c r="I4775" s="19" t="n"/>
      <c r="J4775" s="21" t="n"/>
      <c r="K4775" s="19" t="n"/>
      <c r="L4775" s="19" t="n"/>
      <c r="M4775" s="21" t="n"/>
      <c r="N4775" s="22" t="n"/>
      <c r="O4775" s="24">
        <f>IF(A4775&lt;&gt;"عهدة","",SUMIFS($G$8:$G$5007,$B$8:$B$5007,B4775,$A$8:$A$5007,"مصروف",$I$8:$I$5007,"&lt;&gt;مرفوض"))</f>
        <v/>
      </c>
      <c r="P4775" s="25">
        <f>IF(A4775&lt;&gt;"عهدة","",N(F4775)-O4775)</f>
        <v/>
      </c>
      <c r="Q4775" s="26">
        <f>IF(A4775="","",IF(A4775="عهدة",IF(N(F4775)=0,"⚠ أدخل قيمة العهدة",IF(P4775&lt;0,"⛔ عجز / زيادة مصروفات "&amp;TEXT(-P4775,"#,##0"),IF(COUNTIFS($B$8:$B$5007,B4775,$A$8:$A$5007,"مصروف",$I$8:$I$5007,"&lt;&gt;مرفوض",$K$8:$K$5007,"&lt;&gt;نعم")&gt;0,"⚠ "&amp;COUNTIFS($B$8:$B$5007,B4775,$A$8:$A$5007,"مصروف",$I$8:$I$5007,"&lt;&gt;مرفوض",$K$8:$K$5007,"&lt;&gt;نعم")&amp;" مصروف غير مسوى",IF(L4775="تمت التسوية",IF(P4775=0,"✔ متوازنة وتمت التسوية","✔ تمت التسوية – متبقي "&amp;TEXT(P4775,"#,##0")),IF(P4775&gt;0,"متبقي "&amp;TEXT(P4775,"#,##0"),"✔ متوازنة"))))),IF(R4775=0,"⚠ أضف سطر عهدة أولًا",IF(OR(C4775="",N(G4775)=0),"⚠ أكمل التاريخ والقيمة",IF(S4775="","⚠ التاريخ خارج السنة المالية",IF(H4775="","⚠ اختر بند الموازنة",IF(I4775="مرفوض","✖ مرفوض من المدير",IF(I4775&lt;&gt;"موافق","⏳ بانتظار موافقة المدير",IF(K4775&lt;&gt;"نعم","⚠ غير مسوى مع الحسابات","✔ معتمد ومسوى")))))))))</f>
        <v/>
      </c>
      <c r="R4775">
        <f>N(R4774)+IF(A4775="عهدة",1,0)</f>
        <v/>
      </c>
      <c r="S4775">
        <f>IF(C4775="","",IF(AND(C4775&gt;=DATE(2026,9,1),C4775&lt;=DATE(2027,8,31)),(YEAR(C4775)-2026)*12+MONTH(C4775)-8,""))</f>
        <v/>
      </c>
      <c r="T4775">
        <f>IF(AND(A4775="مصروف",R4775&gt;0,I4775="موافق",S4775&lt;&gt;"",H4775&lt;&gt;""),N(G4775),0)</f>
        <v/>
      </c>
    </row>
    <row r="4776">
      <c r="A4776" s="19" t="n"/>
      <c r="B4776" s="20">
        <f>IF(A4776="","",IF(R4776=0,"⚠ أضف سطر عهدة أولًا","DMT-"&amp;TEXT(R4776,"000")))</f>
        <v/>
      </c>
      <c r="C4776" s="21" t="n"/>
      <c r="D4776" s="20">
        <f>IF(C4776="","",IF(S4776="","خارج السنة المالية",INDEX(القوائم!$D$2:$D$13,S4776)))</f>
        <v/>
      </c>
      <c r="E4776" s="22" t="n"/>
      <c r="F4776" s="23" t="n"/>
      <c r="G4776" s="23" t="n"/>
      <c r="H4776" s="22" t="n"/>
      <c r="I4776" s="19" t="n"/>
      <c r="J4776" s="21" t="n"/>
      <c r="K4776" s="19" t="n"/>
      <c r="L4776" s="19" t="n"/>
      <c r="M4776" s="21" t="n"/>
      <c r="N4776" s="22" t="n"/>
      <c r="O4776" s="24">
        <f>IF(A4776&lt;&gt;"عهدة","",SUMIFS($G$8:$G$5007,$B$8:$B$5007,B4776,$A$8:$A$5007,"مصروف",$I$8:$I$5007,"&lt;&gt;مرفوض"))</f>
        <v/>
      </c>
      <c r="P4776" s="25">
        <f>IF(A4776&lt;&gt;"عهدة","",N(F4776)-O4776)</f>
        <v/>
      </c>
      <c r="Q4776" s="26">
        <f>IF(A4776="","",IF(A4776="عهدة",IF(N(F4776)=0,"⚠ أدخل قيمة العهدة",IF(P4776&lt;0,"⛔ عجز / زيادة مصروفات "&amp;TEXT(-P4776,"#,##0"),IF(COUNTIFS($B$8:$B$5007,B4776,$A$8:$A$5007,"مصروف",$I$8:$I$5007,"&lt;&gt;مرفوض",$K$8:$K$5007,"&lt;&gt;نعم")&gt;0,"⚠ "&amp;COUNTIFS($B$8:$B$5007,B4776,$A$8:$A$5007,"مصروف",$I$8:$I$5007,"&lt;&gt;مرفوض",$K$8:$K$5007,"&lt;&gt;نعم")&amp;" مصروف غير مسوى",IF(L4776="تمت التسوية",IF(P4776=0,"✔ متوازنة وتمت التسوية","✔ تمت التسوية – متبقي "&amp;TEXT(P4776,"#,##0")),IF(P4776&gt;0,"متبقي "&amp;TEXT(P4776,"#,##0"),"✔ متوازنة"))))),IF(R4776=0,"⚠ أضف سطر عهدة أولًا",IF(OR(C4776="",N(G4776)=0),"⚠ أكمل التاريخ والقيمة",IF(S4776="","⚠ التاريخ خارج السنة المالية",IF(H4776="","⚠ اختر بند الموازنة",IF(I4776="مرفوض","✖ مرفوض من المدير",IF(I4776&lt;&gt;"موافق","⏳ بانتظار موافقة المدير",IF(K4776&lt;&gt;"نعم","⚠ غير مسوى مع الحسابات","✔ معتمد ومسوى")))))))))</f>
        <v/>
      </c>
      <c r="R4776">
        <f>N(R4775)+IF(A4776="عهدة",1,0)</f>
        <v/>
      </c>
      <c r="S4776">
        <f>IF(C4776="","",IF(AND(C4776&gt;=DATE(2026,9,1),C4776&lt;=DATE(2027,8,31)),(YEAR(C4776)-2026)*12+MONTH(C4776)-8,""))</f>
        <v/>
      </c>
      <c r="T4776">
        <f>IF(AND(A4776="مصروف",R4776&gt;0,I4776="موافق",S4776&lt;&gt;"",H4776&lt;&gt;""),N(G4776),0)</f>
        <v/>
      </c>
    </row>
    <row r="4777">
      <c r="A4777" s="19" t="n"/>
      <c r="B4777" s="20">
        <f>IF(A4777="","",IF(R4777=0,"⚠ أضف سطر عهدة أولًا","DMT-"&amp;TEXT(R4777,"000")))</f>
        <v/>
      </c>
      <c r="C4777" s="21" t="n"/>
      <c r="D4777" s="20">
        <f>IF(C4777="","",IF(S4777="","خارج السنة المالية",INDEX(القوائم!$D$2:$D$13,S4777)))</f>
        <v/>
      </c>
      <c r="E4777" s="22" t="n"/>
      <c r="F4777" s="23" t="n"/>
      <c r="G4777" s="23" t="n"/>
      <c r="H4777" s="22" t="n"/>
      <c r="I4777" s="19" t="n"/>
      <c r="J4777" s="21" t="n"/>
      <c r="K4777" s="19" t="n"/>
      <c r="L4777" s="19" t="n"/>
      <c r="M4777" s="21" t="n"/>
      <c r="N4777" s="22" t="n"/>
      <c r="O4777" s="24">
        <f>IF(A4777&lt;&gt;"عهدة","",SUMIFS($G$8:$G$5007,$B$8:$B$5007,B4777,$A$8:$A$5007,"مصروف",$I$8:$I$5007,"&lt;&gt;مرفوض"))</f>
        <v/>
      </c>
      <c r="P4777" s="25">
        <f>IF(A4777&lt;&gt;"عهدة","",N(F4777)-O4777)</f>
        <v/>
      </c>
      <c r="Q4777" s="26">
        <f>IF(A4777="","",IF(A4777="عهدة",IF(N(F4777)=0,"⚠ أدخل قيمة العهدة",IF(P4777&lt;0,"⛔ عجز / زيادة مصروفات "&amp;TEXT(-P4777,"#,##0"),IF(COUNTIFS($B$8:$B$5007,B4777,$A$8:$A$5007,"مصروف",$I$8:$I$5007,"&lt;&gt;مرفوض",$K$8:$K$5007,"&lt;&gt;نعم")&gt;0,"⚠ "&amp;COUNTIFS($B$8:$B$5007,B4777,$A$8:$A$5007,"مصروف",$I$8:$I$5007,"&lt;&gt;مرفوض",$K$8:$K$5007,"&lt;&gt;نعم")&amp;" مصروف غير مسوى",IF(L4777="تمت التسوية",IF(P4777=0,"✔ متوازنة وتمت التسوية","✔ تمت التسوية – متبقي "&amp;TEXT(P4777,"#,##0")),IF(P4777&gt;0,"متبقي "&amp;TEXT(P4777,"#,##0"),"✔ متوازنة"))))),IF(R4777=0,"⚠ أضف سطر عهدة أولًا",IF(OR(C4777="",N(G4777)=0),"⚠ أكمل التاريخ والقيمة",IF(S4777="","⚠ التاريخ خارج السنة المالية",IF(H4777="","⚠ اختر بند الموازنة",IF(I4777="مرفوض","✖ مرفوض من المدير",IF(I4777&lt;&gt;"موافق","⏳ بانتظار موافقة المدير",IF(K4777&lt;&gt;"نعم","⚠ غير مسوى مع الحسابات","✔ معتمد ومسوى")))))))))</f>
        <v/>
      </c>
      <c r="R4777">
        <f>N(R4776)+IF(A4777="عهدة",1,0)</f>
        <v/>
      </c>
      <c r="S4777">
        <f>IF(C4777="","",IF(AND(C4777&gt;=DATE(2026,9,1),C4777&lt;=DATE(2027,8,31)),(YEAR(C4777)-2026)*12+MONTH(C4777)-8,""))</f>
        <v/>
      </c>
      <c r="T4777">
        <f>IF(AND(A4777="مصروف",R4777&gt;0,I4777="موافق",S4777&lt;&gt;"",H4777&lt;&gt;""),N(G4777),0)</f>
        <v/>
      </c>
    </row>
    <row r="4778">
      <c r="A4778" s="19" t="n"/>
      <c r="B4778" s="20">
        <f>IF(A4778="","",IF(R4778=0,"⚠ أضف سطر عهدة أولًا","DMT-"&amp;TEXT(R4778,"000")))</f>
        <v/>
      </c>
      <c r="C4778" s="21" t="n"/>
      <c r="D4778" s="20">
        <f>IF(C4778="","",IF(S4778="","خارج السنة المالية",INDEX(القوائم!$D$2:$D$13,S4778)))</f>
        <v/>
      </c>
      <c r="E4778" s="22" t="n"/>
      <c r="F4778" s="23" t="n"/>
      <c r="G4778" s="23" t="n"/>
      <c r="H4778" s="22" t="n"/>
      <c r="I4778" s="19" t="n"/>
      <c r="J4778" s="21" t="n"/>
      <c r="K4778" s="19" t="n"/>
      <c r="L4778" s="19" t="n"/>
      <c r="M4778" s="21" t="n"/>
      <c r="N4778" s="22" t="n"/>
      <c r="O4778" s="24">
        <f>IF(A4778&lt;&gt;"عهدة","",SUMIFS($G$8:$G$5007,$B$8:$B$5007,B4778,$A$8:$A$5007,"مصروف",$I$8:$I$5007,"&lt;&gt;مرفوض"))</f>
        <v/>
      </c>
      <c r="P4778" s="25">
        <f>IF(A4778&lt;&gt;"عهدة","",N(F4778)-O4778)</f>
        <v/>
      </c>
      <c r="Q4778" s="26">
        <f>IF(A4778="","",IF(A4778="عهدة",IF(N(F4778)=0,"⚠ أدخل قيمة العهدة",IF(P4778&lt;0,"⛔ عجز / زيادة مصروفات "&amp;TEXT(-P4778,"#,##0"),IF(COUNTIFS($B$8:$B$5007,B4778,$A$8:$A$5007,"مصروف",$I$8:$I$5007,"&lt;&gt;مرفوض",$K$8:$K$5007,"&lt;&gt;نعم")&gt;0,"⚠ "&amp;COUNTIFS($B$8:$B$5007,B4778,$A$8:$A$5007,"مصروف",$I$8:$I$5007,"&lt;&gt;مرفوض",$K$8:$K$5007,"&lt;&gt;نعم")&amp;" مصروف غير مسوى",IF(L4778="تمت التسوية",IF(P4778=0,"✔ متوازنة وتمت التسوية","✔ تمت التسوية – متبقي "&amp;TEXT(P4778,"#,##0")),IF(P4778&gt;0,"متبقي "&amp;TEXT(P4778,"#,##0"),"✔ متوازنة"))))),IF(R4778=0,"⚠ أضف سطر عهدة أولًا",IF(OR(C4778="",N(G4778)=0),"⚠ أكمل التاريخ والقيمة",IF(S4778="","⚠ التاريخ خارج السنة المالية",IF(H4778="","⚠ اختر بند الموازنة",IF(I4778="مرفوض","✖ مرفوض من المدير",IF(I4778&lt;&gt;"موافق","⏳ بانتظار موافقة المدير",IF(K4778&lt;&gt;"نعم","⚠ غير مسوى مع الحسابات","✔ معتمد ومسوى")))))))))</f>
        <v/>
      </c>
      <c r="R4778">
        <f>N(R4777)+IF(A4778="عهدة",1,0)</f>
        <v/>
      </c>
      <c r="S4778">
        <f>IF(C4778="","",IF(AND(C4778&gt;=DATE(2026,9,1),C4778&lt;=DATE(2027,8,31)),(YEAR(C4778)-2026)*12+MONTH(C4778)-8,""))</f>
        <v/>
      </c>
      <c r="T4778">
        <f>IF(AND(A4778="مصروف",R4778&gt;0,I4778="موافق",S4778&lt;&gt;"",H4778&lt;&gt;""),N(G4778),0)</f>
        <v/>
      </c>
    </row>
    <row r="4779">
      <c r="A4779" s="19" t="n"/>
      <c r="B4779" s="20">
        <f>IF(A4779="","",IF(R4779=0,"⚠ أضف سطر عهدة أولًا","DMT-"&amp;TEXT(R4779,"000")))</f>
        <v/>
      </c>
      <c r="C4779" s="21" t="n"/>
      <c r="D4779" s="20">
        <f>IF(C4779="","",IF(S4779="","خارج السنة المالية",INDEX(القوائم!$D$2:$D$13,S4779)))</f>
        <v/>
      </c>
      <c r="E4779" s="22" t="n"/>
      <c r="F4779" s="23" t="n"/>
      <c r="G4779" s="23" t="n"/>
      <c r="H4779" s="22" t="n"/>
      <c r="I4779" s="19" t="n"/>
      <c r="J4779" s="21" t="n"/>
      <c r="K4779" s="19" t="n"/>
      <c r="L4779" s="19" t="n"/>
      <c r="M4779" s="21" t="n"/>
      <c r="N4779" s="22" t="n"/>
      <c r="O4779" s="24">
        <f>IF(A4779&lt;&gt;"عهدة","",SUMIFS($G$8:$G$5007,$B$8:$B$5007,B4779,$A$8:$A$5007,"مصروف",$I$8:$I$5007,"&lt;&gt;مرفوض"))</f>
        <v/>
      </c>
      <c r="P4779" s="25">
        <f>IF(A4779&lt;&gt;"عهدة","",N(F4779)-O4779)</f>
        <v/>
      </c>
      <c r="Q4779" s="26">
        <f>IF(A4779="","",IF(A4779="عهدة",IF(N(F4779)=0,"⚠ أدخل قيمة العهدة",IF(P4779&lt;0,"⛔ عجز / زيادة مصروفات "&amp;TEXT(-P4779,"#,##0"),IF(COUNTIFS($B$8:$B$5007,B4779,$A$8:$A$5007,"مصروف",$I$8:$I$5007,"&lt;&gt;مرفوض",$K$8:$K$5007,"&lt;&gt;نعم")&gt;0,"⚠ "&amp;COUNTIFS($B$8:$B$5007,B4779,$A$8:$A$5007,"مصروف",$I$8:$I$5007,"&lt;&gt;مرفوض",$K$8:$K$5007,"&lt;&gt;نعم")&amp;" مصروف غير مسوى",IF(L4779="تمت التسوية",IF(P4779=0,"✔ متوازنة وتمت التسوية","✔ تمت التسوية – متبقي "&amp;TEXT(P4779,"#,##0")),IF(P4779&gt;0,"متبقي "&amp;TEXT(P4779,"#,##0"),"✔ متوازنة"))))),IF(R4779=0,"⚠ أضف سطر عهدة أولًا",IF(OR(C4779="",N(G4779)=0),"⚠ أكمل التاريخ والقيمة",IF(S4779="","⚠ التاريخ خارج السنة المالية",IF(H4779="","⚠ اختر بند الموازنة",IF(I4779="مرفوض","✖ مرفوض من المدير",IF(I4779&lt;&gt;"موافق","⏳ بانتظار موافقة المدير",IF(K4779&lt;&gt;"نعم","⚠ غير مسوى مع الحسابات","✔ معتمد ومسوى")))))))))</f>
        <v/>
      </c>
      <c r="R4779">
        <f>N(R4778)+IF(A4779="عهدة",1,0)</f>
        <v/>
      </c>
      <c r="S4779">
        <f>IF(C4779="","",IF(AND(C4779&gt;=DATE(2026,9,1),C4779&lt;=DATE(2027,8,31)),(YEAR(C4779)-2026)*12+MONTH(C4779)-8,""))</f>
        <v/>
      </c>
      <c r="T4779">
        <f>IF(AND(A4779="مصروف",R4779&gt;0,I4779="موافق",S4779&lt;&gt;"",H4779&lt;&gt;""),N(G4779),0)</f>
        <v/>
      </c>
    </row>
    <row r="4780">
      <c r="A4780" s="19" t="n"/>
      <c r="B4780" s="20">
        <f>IF(A4780="","",IF(R4780=0,"⚠ أضف سطر عهدة أولًا","DMT-"&amp;TEXT(R4780,"000")))</f>
        <v/>
      </c>
      <c r="C4780" s="21" t="n"/>
      <c r="D4780" s="20">
        <f>IF(C4780="","",IF(S4780="","خارج السنة المالية",INDEX(القوائم!$D$2:$D$13,S4780)))</f>
        <v/>
      </c>
      <c r="E4780" s="22" t="n"/>
      <c r="F4780" s="23" t="n"/>
      <c r="G4780" s="23" t="n"/>
      <c r="H4780" s="22" t="n"/>
      <c r="I4780" s="19" t="n"/>
      <c r="J4780" s="21" t="n"/>
      <c r="K4780" s="19" t="n"/>
      <c r="L4780" s="19" t="n"/>
      <c r="M4780" s="21" t="n"/>
      <c r="N4780" s="22" t="n"/>
      <c r="O4780" s="24">
        <f>IF(A4780&lt;&gt;"عهدة","",SUMIFS($G$8:$G$5007,$B$8:$B$5007,B4780,$A$8:$A$5007,"مصروف",$I$8:$I$5007,"&lt;&gt;مرفوض"))</f>
        <v/>
      </c>
      <c r="P4780" s="25">
        <f>IF(A4780&lt;&gt;"عهدة","",N(F4780)-O4780)</f>
        <v/>
      </c>
      <c r="Q4780" s="26">
        <f>IF(A4780="","",IF(A4780="عهدة",IF(N(F4780)=0,"⚠ أدخل قيمة العهدة",IF(P4780&lt;0,"⛔ عجز / زيادة مصروفات "&amp;TEXT(-P4780,"#,##0"),IF(COUNTIFS($B$8:$B$5007,B4780,$A$8:$A$5007,"مصروف",$I$8:$I$5007,"&lt;&gt;مرفوض",$K$8:$K$5007,"&lt;&gt;نعم")&gt;0,"⚠ "&amp;COUNTIFS($B$8:$B$5007,B4780,$A$8:$A$5007,"مصروف",$I$8:$I$5007,"&lt;&gt;مرفوض",$K$8:$K$5007,"&lt;&gt;نعم")&amp;" مصروف غير مسوى",IF(L4780="تمت التسوية",IF(P4780=0,"✔ متوازنة وتمت التسوية","✔ تمت التسوية – متبقي "&amp;TEXT(P4780,"#,##0")),IF(P4780&gt;0,"متبقي "&amp;TEXT(P4780,"#,##0"),"✔ متوازنة"))))),IF(R4780=0,"⚠ أضف سطر عهدة أولًا",IF(OR(C4780="",N(G4780)=0),"⚠ أكمل التاريخ والقيمة",IF(S4780="","⚠ التاريخ خارج السنة المالية",IF(H4780="","⚠ اختر بند الموازنة",IF(I4780="مرفوض","✖ مرفوض من المدير",IF(I4780&lt;&gt;"موافق","⏳ بانتظار موافقة المدير",IF(K4780&lt;&gt;"نعم","⚠ غير مسوى مع الحسابات","✔ معتمد ومسوى")))))))))</f>
        <v/>
      </c>
      <c r="R4780">
        <f>N(R4779)+IF(A4780="عهدة",1,0)</f>
        <v/>
      </c>
      <c r="S4780">
        <f>IF(C4780="","",IF(AND(C4780&gt;=DATE(2026,9,1),C4780&lt;=DATE(2027,8,31)),(YEAR(C4780)-2026)*12+MONTH(C4780)-8,""))</f>
        <v/>
      </c>
      <c r="T4780">
        <f>IF(AND(A4780="مصروف",R4780&gt;0,I4780="موافق",S4780&lt;&gt;"",H4780&lt;&gt;""),N(G4780),0)</f>
        <v/>
      </c>
    </row>
    <row r="4781">
      <c r="A4781" s="19" t="n"/>
      <c r="B4781" s="20">
        <f>IF(A4781="","",IF(R4781=0,"⚠ أضف سطر عهدة أولًا","DMT-"&amp;TEXT(R4781,"000")))</f>
        <v/>
      </c>
      <c r="C4781" s="21" t="n"/>
      <c r="D4781" s="20">
        <f>IF(C4781="","",IF(S4781="","خارج السنة المالية",INDEX(القوائم!$D$2:$D$13,S4781)))</f>
        <v/>
      </c>
      <c r="E4781" s="22" t="n"/>
      <c r="F4781" s="23" t="n"/>
      <c r="G4781" s="23" t="n"/>
      <c r="H4781" s="22" t="n"/>
      <c r="I4781" s="19" t="n"/>
      <c r="J4781" s="21" t="n"/>
      <c r="K4781" s="19" t="n"/>
      <c r="L4781" s="19" t="n"/>
      <c r="M4781" s="21" t="n"/>
      <c r="N4781" s="22" t="n"/>
      <c r="O4781" s="24">
        <f>IF(A4781&lt;&gt;"عهدة","",SUMIFS($G$8:$G$5007,$B$8:$B$5007,B4781,$A$8:$A$5007,"مصروف",$I$8:$I$5007,"&lt;&gt;مرفوض"))</f>
        <v/>
      </c>
      <c r="P4781" s="25">
        <f>IF(A4781&lt;&gt;"عهدة","",N(F4781)-O4781)</f>
        <v/>
      </c>
      <c r="Q4781" s="26">
        <f>IF(A4781="","",IF(A4781="عهدة",IF(N(F4781)=0,"⚠ أدخل قيمة العهدة",IF(P4781&lt;0,"⛔ عجز / زيادة مصروفات "&amp;TEXT(-P4781,"#,##0"),IF(COUNTIFS($B$8:$B$5007,B4781,$A$8:$A$5007,"مصروف",$I$8:$I$5007,"&lt;&gt;مرفوض",$K$8:$K$5007,"&lt;&gt;نعم")&gt;0,"⚠ "&amp;COUNTIFS($B$8:$B$5007,B4781,$A$8:$A$5007,"مصروف",$I$8:$I$5007,"&lt;&gt;مرفوض",$K$8:$K$5007,"&lt;&gt;نعم")&amp;" مصروف غير مسوى",IF(L4781="تمت التسوية",IF(P4781=0,"✔ متوازنة وتمت التسوية","✔ تمت التسوية – متبقي "&amp;TEXT(P4781,"#,##0")),IF(P4781&gt;0,"متبقي "&amp;TEXT(P4781,"#,##0"),"✔ متوازنة"))))),IF(R4781=0,"⚠ أضف سطر عهدة أولًا",IF(OR(C4781="",N(G4781)=0),"⚠ أكمل التاريخ والقيمة",IF(S4781="","⚠ التاريخ خارج السنة المالية",IF(H4781="","⚠ اختر بند الموازنة",IF(I4781="مرفوض","✖ مرفوض من المدير",IF(I4781&lt;&gt;"موافق","⏳ بانتظار موافقة المدير",IF(K4781&lt;&gt;"نعم","⚠ غير مسوى مع الحسابات","✔ معتمد ومسوى")))))))))</f>
        <v/>
      </c>
      <c r="R4781">
        <f>N(R4780)+IF(A4781="عهدة",1,0)</f>
        <v/>
      </c>
      <c r="S4781">
        <f>IF(C4781="","",IF(AND(C4781&gt;=DATE(2026,9,1),C4781&lt;=DATE(2027,8,31)),(YEAR(C4781)-2026)*12+MONTH(C4781)-8,""))</f>
        <v/>
      </c>
      <c r="T4781">
        <f>IF(AND(A4781="مصروف",R4781&gt;0,I4781="موافق",S4781&lt;&gt;"",H4781&lt;&gt;""),N(G4781),0)</f>
        <v/>
      </c>
    </row>
    <row r="4782">
      <c r="A4782" s="19" t="n"/>
      <c r="B4782" s="20">
        <f>IF(A4782="","",IF(R4782=0,"⚠ أضف سطر عهدة أولًا","DMT-"&amp;TEXT(R4782,"000")))</f>
        <v/>
      </c>
      <c r="C4782" s="21" t="n"/>
      <c r="D4782" s="20">
        <f>IF(C4782="","",IF(S4782="","خارج السنة المالية",INDEX(القوائم!$D$2:$D$13,S4782)))</f>
        <v/>
      </c>
      <c r="E4782" s="22" t="n"/>
      <c r="F4782" s="23" t="n"/>
      <c r="G4782" s="23" t="n"/>
      <c r="H4782" s="22" t="n"/>
      <c r="I4782" s="19" t="n"/>
      <c r="J4782" s="21" t="n"/>
      <c r="K4782" s="19" t="n"/>
      <c r="L4782" s="19" t="n"/>
      <c r="M4782" s="21" t="n"/>
      <c r="N4782" s="22" t="n"/>
      <c r="O4782" s="24">
        <f>IF(A4782&lt;&gt;"عهدة","",SUMIFS($G$8:$G$5007,$B$8:$B$5007,B4782,$A$8:$A$5007,"مصروف",$I$8:$I$5007,"&lt;&gt;مرفوض"))</f>
        <v/>
      </c>
      <c r="P4782" s="25">
        <f>IF(A4782&lt;&gt;"عهدة","",N(F4782)-O4782)</f>
        <v/>
      </c>
      <c r="Q4782" s="26">
        <f>IF(A4782="","",IF(A4782="عهدة",IF(N(F4782)=0,"⚠ أدخل قيمة العهدة",IF(P4782&lt;0,"⛔ عجز / زيادة مصروفات "&amp;TEXT(-P4782,"#,##0"),IF(COUNTIFS($B$8:$B$5007,B4782,$A$8:$A$5007,"مصروف",$I$8:$I$5007,"&lt;&gt;مرفوض",$K$8:$K$5007,"&lt;&gt;نعم")&gt;0,"⚠ "&amp;COUNTIFS($B$8:$B$5007,B4782,$A$8:$A$5007,"مصروف",$I$8:$I$5007,"&lt;&gt;مرفوض",$K$8:$K$5007,"&lt;&gt;نعم")&amp;" مصروف غير مسوى",IF(L4782="تمت التسوية",IF(P4782=0,"✔ متوازنة وتمت التسوية","✔ تمت التسوية – متبقي "&amp;TEXT(P4782,"#,##0")),IF(P4782&gt;0,"متبقي "&amp;TEXT(P4782,"#,##0"),"✔ متوازنة"))))),IF(R4782=0,"⚠ أضف سطر عهدة أولًا",IF(OR(C4782="",N(G4782)=0),"⚠ أكمل التاريخ والقيمة",IF(S4782="","⚠ التاريخ خارج السنة المالية",IF(H4782="","⚠ اختر بند الموازنة",IF(I4782="مرفوض","✖ مرفوض من المدير",IF(I4782&lt;&gt;"موافق","⏳ بانتظار موافقة المدير",IF(K4782&lt;&gt;"نعم","⚠ غير مسوى مع الحسابات","✔ معتمد ومسوى")))))))))</f>
        <v/>
      </c>
      <c r="R4782">
        <f>N(R4781)+IF(A4782="عهدة",1,0)</f>
        <v/>
      </c>
      <c r="S4782">
        <f>IF(C4782="","",IF(AND(C4782&gt;=DATE(2026,9,1),C4782&lt;=DATE(2027,8,31)),(YEAR(C4782)-2026)*12+MONTH(C4782)-8,""))</f>
        <v/>
      </c>
      <c r="T4782">
        <f>IF(AND(A4782="مصروف",R4782&gt;0,I4782="موافق",S4782&lt;&gt;"",H4782&lt;&gt;""),N(G4782),0)</f>
        <v/>
      </c>
    </row>
    <row r="4783">
      <c r="A4783" s="19" t="n"/>
      <c r="B4783" s="20">
        <f>IF(A4783="","",IF(R4783=0,"⚠ أضف سطر عهدة أولًا","DMT-"&amp;TEXT(R4783,"000")))</f>
        <v/>
      </c>
      <c r="C4783" s="21" t="n"/>
      <c r="D4783" s="20">
        <f>IF(C4783="","",IF(S4783="","خارج السنة المالية",INDEX(القوائم!$D$2:$D$13,S4783)))</f>
        <v/>
      </c>
      <c r="E4783" s="22" t="n"/>
      <c r="F4783" s="23" t="n"/>
      <c r="G4783" s="23" t="n"/>
      <c r="H4783" s="22" t="n"/>
      <c r="I4783" s="19" t="n"/>
      <c r="J4783" s="21" t="n"/>
      <c r="K4783" s="19" t="n"/>
      <c r="L4783" s="19" t="n"/>
      <c r="M4783" s="21" t="n"/>
      <c r="N4783" s="22" t="n"/>
      <c r="O4783" s="24">
        <f>IF(A4783&lt;&gt;"عهدة","",SUMIFS($G$8:$G$5007,$B$8:$B$5007,B4783,$A$8:$A$5007,"مصروف",$I$8:$I$5007,"&lt;&gt;مرفوض"))</f>
        <v/>
      </c>
      <c r="P4783" s="25">
        <f>IF(A4783&lt;&gt;"عهدة","",N(F4783)-O4783)</f>
        <v/>
      </c>
      <c r="Q4783" s="26">
        <f>IF(A4783="","",IF(A4783="عهدة",IF(N(F4783)=0,"⚠ أدخل قيمة العهدة",IF(P4783&lt;0,"⛔ عجز / زيادة مصروفات "&amp;TEXT(-P4783,"#,##0"),IF(COUNTIFS($B$8:$B$5007,B4783,$A$8:$A$5007,"مصروف",$I$8:$I$5007,"&lt;&gt;مرفوض",$K$8:$K$5007,"&lt;&gt;نعم")&gt;0,"⚠ "&amp;COUNTIFS($B$8:$B$5007,B4783,$A$8:$A$5007,"مصروف",$I$8:$I$5007,"&lt;&gt;مرفوض",$K$8:$K$5007,"&lt;&gt;نعم")&amp;" مصروف غير مسوى",IF(L4783="تمت التسوية",IF(P4783=0,"✔ متوازنة وتمت التسوية","✔ تمت التسوية – متبقي "&amp;TEXT(P4783,"#,##0")),IF(P4783&gt;0,"متبقي "&amp;TEXT(P4783,"#,##0"),"✔ متوازنة"))))),IF(R4783=0,"⚠ أضف سطر عهدة أولًا",IF(OR(C4783="",N(G4783)=0),"⚠ أكمل التاريخ والقيمة",IF(S4783="","⚠ التاريخ خارج السنة المالية",IF(H4783="","⚠ اختر بند الموازنة",IF(I4783="مرفوض","✖ مرفوض من المدير",IF(I4783&lt;&gt;"موافق","⏳ بانتظار موافقة المدير",IF(K4783&lt;&gt;"نعم","⚠ غير مسوى مع الحسابات","✔ معتمد ومسوى")))))))))</f>
        <v/>
      </c>
      <c r="R4783">
        <f>N(R4782)+IF(A4783="عهدة",1,0)</f>
        <v/>
      </c>
      <c r="S4783">
        <f>IF(C4783="","",IF(AND(C4783&gt;=DATE(2026,9,1),C4783&lt;=DATE(2027,8,31)),(YEAR(C4783)-2026)*12+MONTH(C4783)-8,""))</f>
        <v/>
      </c>
      <c r="T4783">
        <f>IF(AND(A4783="مصروف",R4783&gt;0,I4783="موافق",S4783&lt;&gt;"",H4783&lt;&gt;""),N(G4783),0)</f>
        <v/>
      </c>
    </row>
    <row r="4784">
      <c r="A4784" s="19" t="n"/>
      <c r="B4784" s="20">
        <f>IF(A4784="","",IF(R4784=0,"⚠ أضف سطر عهدة أولًا","DMT-"&amp;TEXT(R4784,"000")))</f>
        <v/>
      </c>
      <c r="C4784" s="21" t="n"/>
      <c r="D4784" s="20">
        <f>IF(C4784="","",IF(S4784="","خارج السنة المالية",INDEX(القوائم!$D$2:$D$13,S4784)))</f>
        <v/>
      </c>
      <c r="E4784" s="22" t="n"/>
      <c r="F4784" s="23" t="n"/>
      <c r="G4784" s="23" t="n"/>
      <c r="H4784" s="22" t="n"/>
      <c r="I4784" s="19" t="n"/>
      <c r="J4784" s="21" t="n"/>
      <c r="K4784" s="19" t="n"/>
      <c r="L4784" s="19" t="n"/>
      <c r="M4784" s="21" t="n"/>
      <c r="N4784" s="22" t="n"/>
      <c r="O4784" s="24">
        <f>IF(A4784&lt;&gt;"عهدة","",SUMIFS($G$8:$G$5007,$B$8:$B$5007,B4784,$A$8:$A$5007,"مصروف",$I$8:$I$5007,"&lt;&gt;مرفوض"))</f>
        <v/>
      </c>
      <c r="P4784" s="25">
        <f>IF(A4784&lt;&gt;"عهدة","",N(F4784)-O4784)</f>
        <v/>
      </c>
      <c r="Q4784" s="26">
        <f>IF(A4784="","",IF(A4784="عهدة",IF(N(F4784)=0,"⚠ أدخل قيمة العهدة",IF(P4784&lt;0,"⛔ عجز / زيادة مصروفات "&amp;TEXT(-P4784,"#,##0"),IF(COUNTIFS($B$8:$B$5007,B4784,$A$8:$A$5007,"مصروف",$I$8:$I$5007,"&lt;&gt;مرفوض",$K$8:$K$5007,"&lt;&gt;نعم")&gt;0,"⚠ "&amp;COUNTIFS($B$8:$B$5007,B4784,$A$8:$A$5007,"مصروف",$I$8:$I$5007,"&lt;&gt;مرفوض",$K$8:$K$5007,"&lt;&gt;نعم")&amp;" مصروف غير مسوى",IF(L4784="تمت التسوية",IF(P4784=0,"✔ متوازنة وتمت التسوية","✔ تمت التسوية – متبقي "&amp;TEXT(P4784,"#,##0")),IF(P4784&gt;0,"متبقي "&amp;TEXT(P4784,"#,##0"),"✔ متوازنة"))))),IF(R4784=0,"⚠ أضف سطر عهدة أولًا",IF(OR(C4784="",N(G4784)=0),"⚠ أكمل التاريخ والقيمة",IF(S4784="","⚠ التاريخ خارج السنة المالية",IF(H4784="","⚠ اختر بند الموازنة",IF(I4784="مرفوض","✖ مرفوض من المدير",IF(I4784&lt;&gt;"موافق","⏳ بانتظار موافقة المدير",IF(K4784&lt;&gt;"نعم","⚠ غير مسوى مع الحسابات","✔ معتمد ومسوى")))))))))</f>
        <v/>
      </c>
      <c r="R4784">
        <f>N(R4783)+IF(A4784="عهدة",1,0)</f>
        <v/>
      </c>
      <c r="S4784">
        <f>IF(C4784="","",IF(AND(C4784&gt;=DATE(2026,9,1),C4784&lt;=DATE(2027,8,31)),(YEAR(C4784)-2026)*12+MONTH(C4784)-8,""))</f>
        <v/>
      </c>
      <c r="T4784">
        <f>IF(AND(A4784="مصروف",R4784&gt;0,I4784="موافق",S4784&lt;&gt;"",H4784&lt;&gt;""),N(G4784),0)</f>
        <v/>
      </c>
    </row>
    <row r="4785">
      <c r="A4785" s="19" t="n"/>
      <c r="B4785" s="20">
        <f>IF(A4785="","",IF(R4785=0,"⚠ أضف سطر عهدة أولًا","DMT-"&amp;TEXT(R4785,"000")))</f>
        <v/>
      </c>
      <c r="C4785" s="21" t="n"/>
      <c r="D4785" s="20">
        <f>IF(C4785="","",IF(S4785="","خارج السنة المالية",INDEX(القوائم!$D$2:$D$13,S4785)))</f>
        <v/>
      </c>
      <c r="E4785" s="22" t="n"/>
      <c r="F4785" s="23" t="n"/>
      <c r="G4785" s="23" t="n"/>
      <c r="H4785" s="22" t="n"/>
      <c r="I4785" s="19" t="n"/>
      <c r="J4785" s="21" t="n"/>
      <c r="K4785" s="19" t="n"/>
      <c r="L4785" s="19" t="n"/>
      <c r="M4785" s="21" t="n"/>
      <c r="N4785" s="22" t="n"/>
      <c r="O4785" s="24">
        <f>IF(A4785&lt;&gt;"عهدة","",SUMIFS($G$8:$G$5007,$B$8:$B$5007,B4785,$A$8:$A$5007,"مصروف",$I$8:$I$5007,"&lt;&gt;مرفوض"))</f>
        <v/>
      </c>
      <c r="P4785" s="25">
        <f>IF(A4785&lt;&gt;"عهدة","",N(F4785)-O4785)</f>
        <v/>
      </c>
      <c r="Q4785" s="26">
        <f>IF(A4785="","",IF(A4785="عهدة",IF(N(F4785)=0,"⚠ أدخل قيمة العهدة",IF(P4785&lt;0,"⛔ عجز / زيادة مصروفات "&amp;TEXT(-P4785,"#,##0"),IF(COUNTIFS($B$8:$B$5007,B4785,$A$8:$A$5007,"مصروف",$I$8:$I$5007,"&lt;&gt;مرفوض",$K$8:$K$5007,"&lt;&gt;نعم")&gt;0,"⚠ "&amp;COUNTIFS($B$8:$B$5007,B4785,$A$8:$A$5007,"مصروف",$I$8:$I$5007,"&lt;&gt;مرفوض",$K$8:$K$5007,"&lt;&gt;نعم")&amp;" مصروف غير مسوى",IF(L4785="تمت التسوية",IF(P4785=0,"✔ متوازنة وتمت التسوية","✔ تمت التسوية – متبقي "&amp;TEXT(P4785,"#,##0")),IF(P4785&gt;0,"متبقي "&amp;TEXT(P4785,"#,##0"),"✔ متوازنة"))))),IF(R4785=0,"⚠ أضف سطر عهدة أولًا",IF(OR(C4785="",N(G4785)=0),"⚠ أكمل التاريخ والقيمة",IF(S4785="","⚠ التاريخ خارج السنة المالية",IF(H4785="","⚠ اختر بند الموازنة",IF(I4785="مرفوض","✖ مرفوض من المدير",IF(I4785&lt;&gt;"موافق","⏳ بانتظار موافقة المدير",IF(K4785&lt;&gt;"نعم","⚠ غير مسوى مع الحسابات","✔ معتمد ومسوى")))))))))</f>
        <v/>
      </c>
      <c r="R4785">
        <f>N(R4784)+IF(A4785="عهدة",1,0)</f>
        <v/>
      </c>
      <c r="S4785">
        <f>IF(C4785="","",IF(AND(C4785&gt;=DATE(2026,9,1),C4785&lt;=DATE(2027,8,31)),(YEAR(C4785)-2026)*12+MONTH(C4785)-8,""))</f>
        <v/>
      </c>
      <c r="T4785">
        <f>IF(AND(A4785="مصروف",R4785&gt;0,I4785="موافق",S4785&lt;&gt;"",H4785&lt;&gt;""),N(G4785),0)</f>
        <v/>
      </c>
    </row>
    <row r="4786">
      <c r="A4786" s="19" t="n"/>
      <c r="B4786" s="20">
        <f>IF(A4786="","",IF(R4786=0,"⚠ أضف سطر عهدة أولًا","DMT-"&amp;TEXT(R4786,"000")))</f>
        <v/>
      </c>
      <c r="C4786" s="21" t="n"/>
      <c r="D4786" s="20">
        <f>IF(C4786="","",IF(S4786="","خارج السنة المالية",INDEX(القوائم!$D$2:$D$13,S4786)))</f>
        <v/>
      </c>
      <c r="E4786" s="22" t="n"/>
      <c r="F4786" s="23" t="n"/>
      <c r="G4786" s="23" t="n"/>
      <c r="H4786" s="22" t="n"/>
      <c r="I4786" s="19" t="n"/>
      <c r="J4786" s="21" t="n"/>
      <c r="K4786" s="19" t="n"/>
      <c r="L4786" s="19" t="n"/>
      <c r="M4786" s="21" t="n"/>
      <c r="N4786" s="22" t="n"/>
      <c r="O4786" s="24">
        <f>IF(A4786&lt;&gt;"عهدة","",SUMIFS($G$8:$G$5007,$B$8:$B$5007,B4786,$A$8:$A$5007,"مصروف",$I$8:$I$5007,"&lt;&gt;مرفوض"))</f>
        <v/>
      </c>
      <c r="P4786" s="25">
        <f>IF(A4786&lt;&gt;"عهدة","",N(F4786)-O4786)</f>
        <v/>
      </c>
      <c r="Q4786" s="26">
        <f>IF(A4786="","",IF(A4786="عهدة",IF(N(F4786)=0,"⚠ أدخل قيمة العهدة",IF(P4786&lt;0,"⛔ عجز / زيادة مصروفات "&amp;TEXT(-P4786,"#,##0"),IF(COUNTIFS($B$8:$B$5007,B4786,$A$8:$A$5007,"مصروف",$I$8:$I$5007,"&lt;&gt;مرفوض",$K$8:$K$5007,"&lt;&gt;نعم")&gt;0,"⚠ "&amp;COUNTIFS($B$8:$B$5007,B4786,$A$8:$A$5007,"مصروف",$I$8:$I$5007,"&lt;&gt;مرفوض",$K$8:$K$5007,"&lt;&gt;نعم")&amp;" مصروف غير مسوى",IF(L4786="تمت التسوية",IF(P4786=0,"✔ متوازنة وتمت التسوية","✔ تمت التسوية – متبقي "&amp;TEXT(P4786,"#,##0")),IF(P4786&gt;0,"متبقي "&amp;TEXT(P4786,"#,##0"),"✔ متوازنة"))))),IF(R4786=0,"⚠ أضف سطر عهدة أولًا",IF(OR(C4786="",N(G4786)=0),"⚠ أكمل التاريخ والقيمة",IF(S4786="","⚠ التاريخ خارج السنة المالية",IF(H4786="","⚠ اختر بند الموازنة",IF(I4786="مرفوض","✖ مرفوض من المدير",IF(I4786&lt;&gt;"موافق","⏳ بانتظار موافقة المدير",IF(K4786&lt;&gt;"نعم","⚠ غير مسوى مع الحسابات","✔ معتمد ومسوى")))))))))</f>
        <v/>
      </c>
      <c r="R4786">
        <f>N(R4785)+IF(A4786="عهدة",1,0)</f>
        <v/>
      </c>
      <c r="S4786">
        <f>IF(C4786="","",IF(AND(C4786&gt;=DATE(2026,9,1),C4786&lt;=DATE(2027,8,31)),(YEAR(C4786)-2026)*12+MONTH(C4786)-8,""))</f>
        <v/>
      </c>
      <c r="T4786">
        <f>IF(AND(A4786="مصروف",R4786&gt;0,I4786="موافق",S4786&lt;&gt;"",H4786&lt;&gt;""),N(G4786),0)</f>
        <v/>
      </c>
    </row>
    <row r="4787">
      <c r="A4787" s="19" t="n"/>
      <c r="B4787" s="20">
        <f>IF(A4787="","",IF(R4787=0,"⚠ أضف سطر عهدة أولًا","DMT-"&amp;TEXT(R4787,"000")))</f>
        <v/>
      </c>
      <c r="C4787" s="21" t="n"/>
      <c r="D4787" s="20">
        <f>IF(C4787="","",IF(S4787="","خارج السنة المالية",INDEX(القوائم!$D$2:$D$13,S4787)))</f>
        <v/>
      </c>
      <c r="E4787" s="22" t="n"/>
      <c r="F4787" s="23" t="n"/>
      <c r="G4787" s="23" t="n"/>
      <c r="H4787" s="22" t="n"/>
      <c r="I4787" s="19" t="n"/>
      <c r="J4787" s="21" t="n"/>
      <c r="K4787" s="19" t="n"/>
      <c r="L4787" s="19" t="n"/>
      <c r="M4787" s="21" t="n"/>
      <c r="N4787" s="22" t="n"/>
      <c r="O4787" s="24">
        <f>IF(A4787&lt;&gt;"عهدة","",SUMIFS($G$8:$G$5007,$B$8:$B$5007,B4787,$A$8:$A$5007,"مصروف",$I$8:$I$5007,"&lt;&gt;مرفوض"))</f>
        <v/>
      </c>
      <c r="P4787" s="25">
        <f>IF(A4787&lt;&gt;"عهدة","",N(F4787)-O4787)</f>
        <v/>
      </c>
      <c r="Q4787" s="26">
        <f>IF(A4787="","",IF(A4787="عهدة",IF(N(F4787)=0,"⚠ أدخل قيمة العهدة",IF(P4787&lt;0,"⛔ عجز / زيادة مصروفات "&amp;TEXT(-P4787,"#,##0"),IF(COUNTIFS($B$8:$B$5007,B4787,$A$8:$A$5007,"مصروف",$I$8:$I$5007,"&lt;&gt;مرفوض",$K$8:$K$5007,"&lt;&gt;نعم")&gt;0,"⚠ "&amp;COUNTIFS($B$8:$B$5007,B4787,$A$8:$A$5007,"مصروف",$I$8:$I$5007,"&lt;&gt;مرفوض",$K$8:$K$5007,"&lt;&gt;نعم")&amp;" مصروف غير مسوى",IF(L4787="تمت التسوية",IF(P4787=0,"✔ متوازنة وتمت التسوية","✔ تمت التسوية – متبقي "&amp;TEXT(P4787,"#,##0")),IF(P4787&gt;0,"متبقي "&amp;TEXT(P4787,"#,##0"),"✔ متوازنة"))))),IF(R4787=0,"⚠ أضف سطر عهدة أولًا",IF(OR(C4787="",N(G4787)=0),"⚠ أكمل التاريخ والقيمة",IF(S4787="","⚠ التاريخ خارج السنة المالية",IF(H4787="","⚠ اختر بند الموازنة",IF(I4787="مرفوض","✖ مرفوض من المدير",IF(I4787&lt;&gt;"موافق","⏳ بانتظار موافقة المدير",IF(K4787&lt;&gt;"نعم","⚠ غير مسوى مع الحسابات","✔ معتمد ومسوى")))))))))</f>
        <v/>
      </c>
      <c r="R4787">
        <f>N(R4786)+IF(A4787="عهدة",1,0)</f>
        <v/>
      </c>
      <c r="S4787">
        <f>IF(C4787="","",IF(AND(C4787&gt;=DATE(2026,9,1),C4787&lt;=DATE(2027,8,31)),(YEAR(C4787)-2026)*12+MONTH(C4787)-8,""))</f>
        <v/>
      </c>
      <c r="T4787">
        <f>IF(AND(A4787="مصروف",R4787&gt;0,I4787="موافق",S4787&lt;&gt;"",H4787&lt;&gt;""),N(G4787),0)</f>
        <v/>
      </c>
    </row>
    <row r="4788">
      <c r="A4788" s="19" t="n"/>
      <c r="B4788" s="20">
        <f>IF(A4788="","",IF(R4788=0,"⚠ أضف سطر عهدة أولًا","DMT-"&amp;TEXT(R4788,"000")))</f>
        <v/>
      </c>
      <c r="C4788" s="21" t="n"/>
      <c r="D4788" s="20">
        <f>IF(C4788="","",IF(S4788="","خارج السنة المالية",INDEX(القوائم!$D$2:$D$13,S4788)))</f>
        <v/>
      </c>
      <c r="E4788" s="22" t="n"/>
      <c r="F4788" s="23" t="n"/>
      <c r="G4788" s="23" t="n"/>
      <c r="H4788" s="22" t="n"/>
      <c r="I4788" s="19" t="n"/>
      <c r="J4788" s="21" t="n"/>
      <c r="K4788" s="19" t="n"/>
      <c r="L4788" s="19" t="n"/>
      <c r="M4788" s="21" t="n"/>
      <c r="N4788" s="22" t="n"/>
      <c r="O4788" s="24">
        <f>IF(A4788&lt;&gt;"عهدة","",SUMIFS($G$8:$G$5007,$B$8:$B$5007,B4788,$A$8:$A$5007,"مصروف",$I$8:$I$5007,"&lt;&gt;مرفوض"))</f>
        <v/>
      </c>
      <c r="P4788" s="25">
        <f>IF(A4788&lt;&gt;"عهدة","",N(F4788)-O4788)</f>
        <v/>
      </c>
      <c r="Q4788" s="26">
        <f>IF(A4788="","",IF(A4788="عهدة",IF(N(F4788)=0,"⚠ أدخل قيمة العهدة",IF(P4788&lt;0,"⛔ عجز / زيادة مصروفات "&amp;TEXT(-P4788,"#,##0"),IF(COUNTIFS($B$8:$B$5007,B4788,$A$8:$A$5007,"مصروف",$I$8:$I$5007,"&lt;&gt;مرفوض",$K$8:$K$5007,"&lt;&gt;نعم")&gt;0,"⚠ "&amp;COUNTIFS($B$8:$B$5007,B4788,$A$8:$A$5007,"مصروف",$I$8:$I$5007,"&lt;&gt;مرفوض",$K$8:$K$5007,"&lt;&gt;نعم")&amp;" مصروف غير مسوى",IF(L4788="تمت التسوية",IF(P4788=0,"✔ متوازنة وتمت التسوية","✔ تمت التسوية – متبقي "&amp;TEXT(P4788,"#,##0")),IF(P4788&gt;0,"متبقي "&amp;TEXT(P4788,"#,##0"),"✔ متوازنة"))))),IF(R4788=0,"⚠ أضف سطر عهدة أولًا",IF(OR(C4788="",N(G4788)=0),"⚠ أكمل التاريخ والقيمة",IF(S4788="","⚠ التاريخ خارج السنة المالية",IF(H4788="","⚠ اختر بند الموازنة",IF(I4788="مرفوض","✖ مرفوض من المدير",IF(I4788&lt;&gt;"موافق","⏳ بانتظار موافقة المدير",IF(K4788&lt;&gt;"نعم","⚠ غير مسوى مع الحسابات","✔ معتمد ومسوى")))))))))</f>
        <v/>
      </c>
      <c r="R4788">
        <f>N(R4787)+IF(A4788="عهدة",1,0)</f>
        <v/>
      </c>
      <c r="S4788">
        <f>IF(C4788="","",IF(AND(C4788&gt;=DATE(2026,9,1),C4788&lt;=DATE(2027,8,31)),(YEAR(C4788)-2026)*12+MONTH(C4788)-8,""))</f>
        <v/>
      </c>
      <c r="T4788">
        <f>IF(AND(A4788="مصروف",R4788&gt;0,I4788="موافق",S4788&lt;&gt;"",H4788&lt;&gt;""),N(G4788),0)</f>
        <v/>
      </c>
    </row>
    <row r="4789">
      <c r="A4789" s="19" t="n"/>
      <c r="B4789" s="20">
        <f>IF(A4789="","",IF(R4789=0,"⚠ أضف سطر عهدة أولًا","DMT-"&amp;TEXT(R4789,"000")))</f>
        <v/>
      </c>
      <c r="C4789" s="21" t="n"/>
      <c r="D4789" s="20">
        <f>IF(C4789="","",IF(S4789="","خارج السنة المالية",INDEX(القوائم!$D$2:$D$13,S4789)))</f>
        <v/>
      </c>
      <c r="E4789" s="22" t="n"/>
      <c r="F4789" s="23" t="n"/>
      <c r="G4789" s="23" t="n"/>
      <c r="H4789" s="22" t="n"/>
      <c r="I4789" s="19" t="n"/>
      <c r="J4789" s="21" t="n"/>
      <c r="K4789" s="19" t="n"/>
      <c r="L4789" s="19" t="n"/>
      <c r="M4789" s="21" t="n"/>
      <c r="N4789" s="22" t="n"/>
      <c r="O4789" s="24">
        <f>IF(A4789&lt;&gt;"عهدة","",SUMIFS($G$8:$G$5007,$B$8:$B$5007,B4789,$A$8:$A$5007,"مصروف",$I$8:$I$5007,"&lt;&gt;مرفوض"))</f>
        <v/>
      </c>
      <c r="P4789" s="25">
        <f>IF(A4789&lt;&gt;"عهدة","",N(F4789)-O4789)</f>
        <v/>
      </c>
      <c r="Q4789" s="26">
        <f>IF(A4789="","",IF(A4789="عهدة",IF(N(F4789)=0,"⚠ أدخل قيمة العهدة",IF(P4789&lt;0,"⛔ عجز / زيادة مصروفات "&amp;TEXT(-P4789,"#,##0"),IF(COUNTIFS($B$8:$B$5007,B4789,$A$8:$A$5007,"مصروف",$I$8:$I$5007,"&lt;&gt;مرفوض",$K$8:$K$5007,"&lt;&gt;نعم")&gt;0,"⚠ "&amp;COUNTIFS($B$8:$B$5007,B4789,$A$8:$A$5007,"مصروف",$I$8:$I$5007,"&lt;&gt;مرفوض",$K$8:$K$5007,"&lt;&gt;نعم")&amp;" مصروف غير مسوى",IF(L4789="تمت التسوية",IF(P4789=0,"✔ متوازنة وتمت التسوية","✔ تمت التسوية – متبقي "&amp;TEXT(P4789,"#,##0")),IF(P4789&gt;0,"متبقي "&amp;TEXT(P4789,"#,##0"),"✔ متوازنة"))))),IF(R4789=0,"⚠ أضف سطر عهدة أولًا",IF(OR(C4789="",N(G4789)=0),"⚠ أكمل التاريخ والقيمة",IF(S4789="","⚠ التاريخ خارج السنة المالية",IF(H4789="","⚠ اختر بند الموازنة",IF(I4789="مرفوض","✖ مرفوض من المدير",IF(I4789&lt;&gt;"موافق","⏳ بانتظار موافقة المدير",IF(K4789&lt;&gt;"نعم","⚠ غير مسوى مع الحسابات","✔ معتمد ومسوى")))))))))</f>
        <v/>
      </c>
      <c r="R4789">
        <f>N(R4788)+IF(A4789="عهدة",1,0)</f>
        <v/>
      </c>
      <c r="S4789">
        <f>IF(C4789="","",IF(AND(C4789&gt;=DATE(2026,9,1),C4789&lt;=DATE(2027,8,31)),(YEAR(C4789)-2026)*12+MONTH(C4789)-8,""))</f>
        <v/>
      </c>
      <c r="T4789">
        <f>IF(AND(A4789="مصروف",R4789&gt;0,I4789="موافق",S4789&lt;&gt;"",H4789&lt;&gt;""),N(G4789),0)</f>
        <v/>
      </c>
    </row>
    <row r="4790">
      <c r="A4790" s="19" t="n"/>
      <c r="B4790" s="20">
        <f>IF(A4790="","",IF(R4790=0,"⚠ أضف سطر عهدة أولًا","DMT-"&amp;TEXT(R4790,"000")))</f>
        <v/>
      </c>
      <c r="C4790" s="21" t="n"/>
      <c r="D4790" s="20">
        <f>IF(C4790="","",IF(S4790="","خارج السنة المالية",INDEX(القوائم!$D$2:$D$13,S4790)))</f>
        <v/>
      </c>
      <c r="E4790" s="22" t="n"/>
      <c r="F4790" s="23" t="n"/>
      <c r="G4790" s="23" t="n"/>
      <c r="H4790" s="22" t="n"/>
      <c r="I4790" s="19" t="n"/>
      <c r="J4790" s="21" t="n"/>
      <c r="K4790" s="19" t="n"/>
      <c r="L4790" s="19" t="n"/>
      <c r="M4790" s="21" t="n"/>
      <c r="N4790" s="22" t="n"/>
      <c r="O4790" s="24">
        <f>IF(A4790&lt;&gt;"عهدة","",SUMIFS($G$8:$G$5007,$B$8:$B$5007,B4790,$A$8:$A$5007,"مصروف",$I$8:$I$5007,"&lt;&gt;مرفوض"))</f>
        <v/>
      </c>
      <c r="P4790" s="25">
        <f>IF(A4790&lt;&gt;"عهدة","",N(F4790)-O4790)</f>
        <v/>
      </c>
      <c r="Q4790" s="26">
        <f>IF(A4790="","",IF(A4790="عهدة",IF(N(F4790)=0,"⚠ أدخل قيمة العهدة",IF(P4790&lt;0,"⛔ عجز / زيادة مصروفات "&amp;TEXT(-P4790,"#,##0"),IF(COUNTIFS($B$8:$B$5007,B4790,$A$8:$A$5007,"مصروف",$I$8:$I$5007,"&lt;&gt;مرفوض",$K$8:$K$5007,"&lt;&gt;نعم")&gt;0,"⚠ "&amp;COUNTIFS($B$8:$B$5007,B4790,$A$8:$A$5007,"مصروف",$I$8:$I$5007,"&lt;&gt;مرفوض",$K$8:$K$5007,"&lt;&gt;نعم")&amp;" مصروف غير مسوى",IF(L4790="تمت التسوية",IF(P4790=0,"✔ متوازنة وتمت التسوية","✔ تمت التسوية – متبقي "&amp;TEXT(P4790,"#,##0")),IF(P4790&gt;0,"متبقي "&amp;TEXT(P4790,"#,##0"),"✔ متوازنة"))))),IF(R4790=0,"⚠ أضف سطر عهدة أولًا",IF(OR(C4790="",N(G4790)=0),"⚠ أكمل التاريخ والقيمة",IF(S4790="","⚠ التاريخ خارج السنة المالية",IF(H4790="","⚠ اختر بند الموازنة",IF(I4790="مرفوض","✖ مرفوض من المدير",IF(I4790&lt;&gt;"موافق","⏳ بانتظار موافقة المدير",IF(K4790&lt;&gt;"نعم","⚠ غير مسوى مع الحسابات","✔ معتمد ومسوى")))))))))</f>
        <v/>
      </c>
      <c r="R4790">
        <f>N(R4789)+IF(A4790="عهدة",1,0)</f>
        <v/>
      </c>
      <c r="S4790">
        <f>IF(C4790="","",IF(AND(C4790&gt;=DATE(2026,9,1),C4790&lt;=DATE(2027,8,31)),(YEAR(C4790)-2026)*12+MONTH(C4790)-8,""))</f>
        <v/>
      </c>
      <c r="T4790">
        <f>IF(AND(A4790="مصروف",R4790&gt;0,I4790="موافق",S4790&lt;&gt;"",H4790&lt;&gt;""),N(G4790),0)</f>
        <v/>
      </c>
    </row>
    <row r="4791">
      <c r="A4791" s="19" t="n"/>
      <c r="B4791" s="20">
        <f>IF(A4791="","",IF(R4791=0,"⚠ أضف سطر عهدة أولًا","DMT-"&amp;TEXT(R4791,"000")))</f>
        <v/>
      </c>
      <c r="C4791" s="21" t="n"/>
      <c r="D4791" s="20">
        <f>IF(C4791="","",IF(S4791="","خارج السنة المالية",INDEX(القوائم!$D$2:$D$13,S4791)))</f>
        <v/>
      </c>
      <c r="E4791" s="22" t="n"/>
      <c r="F4791" s="23" t="n"/>
      <c r="G4791" s="23" t="n"/>
      <c r="H4791" s="22" t="n"/>
      <c r="I4791" s="19" t="n"/>
      <c r="J4791" s="21" t="n"/>
      <c r="K4791" s="19" t="n"/>
      <c r="L4791" s="19" t="n"/>
      <c r="M4791" s="21" t="n"/>
      <c r="N4791" s="22" t="n"/>
      <c r="O4791" s="24">
        <f>IF(A4791&lt;&gt;"عهدة","",SUMIFS($G$8:$G$5007,$B$8:$B$5007,B4791,$A$8:$A$5007,"مصروف",$I$8:$I$5007,"&lt;&gt;مرفوض"))</f>
        <v/>
      </c>
      <c r="P4791" s="25">
        <f>IF(A4791&lt;&gt;"عهدة","",N(F4791)-O4791)</f>
        <v/>
      </c>
      <c r="Q4791" s="26">
        <f>IF(A4791="","",IF(A4791="عهدة",IF(N(F4791)=0,"⚠ أدخل قيمة العهدة",IF(P4791&lt;0,"⛔ عجز / زيادة مصروفات "&amp;TEXT(-P4791,"#,##0"),IF(COUNTIFS($B$8:$B$5007,B4791,$A$8:$A$5007,"مصروف",$I$8:$I$5007,"&lt;&gt;مرفوض",$K$8:$K$5007,"&lt;&gt;نعم")&gt;0,"⚠ "&amp;COUNTIFS($B$8:$B$5007,B4791,$A$8:$A$5007,"مصروف",$I$8:$I$5007,"&lt;&gt;مرفوض",$K$8:$K$5007,"&lt;&gt;نعم")&amp;" مصروف غير مسوى",IF(L4791="تمت التسوية",IF(P4791=0,"✔ متوازنة وتمت التسوية","✔ تمت التسوية – متبقي "&amp;TEXT(P4791,"#,##0")),IF(P4791&gt;0,"متبقي "&amp;TEXT(P4791,"#,##0"),"✔ متوازنة"))))),IF(R4791=0,"⚠ أضف سطر عهدة أولًا",IF(OR(C4791="",N(G4791)=0),"⚠ أكمل التاريخ والقيمة",IF(S4791="","⚠ التاريخ خارج السنة المالية",IF(H4791="","⚠ اختر بند الموازنة",IF(I4791="مرفوض","✖ مرفوض من المدير",IF(I4791&lt;&gt;"موافق","⏳ بانتظار موافقة المدير",IF(K4791&lt;&gt;"نعم","⚠ غير مسوى مع الحسابات","✔ معتمد ومسوى")))))))))</f>
        <v/>
      </c>
      <c r="R4791">
        <f>N(R4790)+IF(A4791="عهدة",1,0)</f>
        <v/>
      </c>
      <c r="S4791">
        <f>IF(C4791="","",IF(AND(C4791&gt;=DATE(2026,9,1),C4791&lt;=DATE(2027,8,31)),(YEAR(C4791)-2026)*12+MONTH(C4791)-8,""))</f>
        <v/>
      </c>
      <c r="T4791">
        <f>IF(AND(A4791="مصروف",R4791&gt;0,I4791="موافق",S4791&lt;&gt;"",H4791&lt;&gt;""),N(G4791),0)</f>
        <v/>
      </c>
    </row>
    <row r="4792">
      <c r="A4792" s="19" t="n"/>
      <c r="B4792" s="20">
        <f>IF(A4792="","",IF(R4792=0,"⚠ أضف سطر عهدة أولًا","DMT-"&amp;TEXT(R4792,"000")))</f>
        <v/>
      </c>
      <c r="C4792" s="21" t="n"/>
      <c r="D4792" s="20">
        <f>IF(C4792="","",IF(S4792="","خارج السنة المالية",INDEX(القوائم!$D$2:$D$13,S4792)))</f>
        <v/>
      </c>
      <c r="E4792" s="22" t="n"/>
      <c r="F4792" s="23" t="n"/>
      <c r="G4792" s="23" t="n"/>
      <c r="H4792" s="22" t="n"/>
      <c r="I4792" s="19" t="n"/>
      <c r="J4792" s="21" t="n"/>
      <c r="K4792" s="19" t="n"/>
      <c r="L4792" s="19" t="n"/>
      <c r="M4792" s="21" t="n"/>
      <c r="N4792" s="22" t="n"/>
      <c r="O4792" s="24">
        <f>IF(A4792&lt;&gt;"عهدة","",SUMIFS($G$8:$G$5007,$B$8:$B$5007,B4792,$A$8:$A$5007,"مصروف",$I$8:$I$5007,"&lt;&gt;مرفوض"))</f>
        <v/>
      </c>
      <c r="P4792" s="25">
        <f>IF(A4792&lt;&gt;"عهدة","",N(F4792)-O4792)</f>
        <v/>
      </c>
      <c r="Q4792" s="26">
        <f>IF(A4792="","",IF(A4792="عهدة",IF(N(F4792)=0,"⚠ أدخل قيمة العهدة",IF(P4792&lt;0,"⛔ عجز / زيادة مصروفات "&amp;TEXT(-P4792,"#,##0"),IF(COUNTIFS($B$8:$B$5007,B4792,$A$8:$A$5007,"مصروف",$I$8:$I$5007,"&lt;&gt;مرفوض",$K$8:$K$5007,"&lt;&gt;نعم")&gt;0,"⚠ "&amp;COUNTIFS($B$8:$B$5007,B4792,$A$8:$A$5007,"مصروف",$I$8:$I$5007,"&lt;&gt;مرفوض",$K$8:$K$5007,"&lt;&gt;نعم")&amp;" مصروف غير مسوى",IF(L4792="تمت التسوية",IF(P4792=0,"✔ متوازنة وتمت التسوية","✔ تمت التسوية – متبقي "&amp;TEXT(P4792,"#,##0")),IF(P4792&gt;0,"متبقي "&amp;TEXT(P4792,"#,##0"),"✔ متوازنة"))))),IF(R4792=0,"⚠ أضف سطر عهدة أولًا",IF(OR(C4792="",N(G4792)=0),"⚠ أكمل التاريخ والقيمة",IF(S4792="","⚠ التاريخ خارج السنة المالية",IF(H4792="","⚠ اختر بند الموازنة",IF(I4792="مرفوض","✖ مرفوض من المدير",IF(I4792&lt;&gt;"موافق","⏳ بانتظار موافقة المدير",IF(K4792&lt;&gt;"نعم","⚠ غير مسوى مع الحسابات","✔ معتمد ومسوى")))))))))</f>
        <v/>
      </c>
      <c r="R4792">
        <f>N(R4791)+IF(A4792="عهدة",1,0)</f>
        <v/>
      </c>
      <c r="S4792">
        <f>IF(C4792="","",IF(AND(C4792&gt;=DATE(2026,9,1),C4792&lt;=DATE(2027,8,31)),(YEAR(C4792)-2026)*12+MONTH(C4792)-8,""))</f>
        <v/>
      </c>
      <c r="T4792">
        <f>IF(AND(A4792="مصروف",R4792&gt;0,I4792="موافق",S4792&lt;&gt;"",H4792&lt;&gt;""),N(G4792),0)</f>
        <v/>
      </c>
    </row>
    <row r="4793">
      <c r="A4793" s="19" t="n"/>
      <c r="B4793" s="20">
        <f>IF(A4793="","",IF(R4793=0,"⚠ أضف سطر عهدة أولًا","DMT-"&amp;TEXT(R4793,"000")))</f>
        <v/>
      </c>
      <c r="C4793" s="21" t="n"/>
      <c r="D4793" s="20">
        <f>IF(C4793="","",IF(S4793="","خارج السنة المالية",INDEX(القوائم!$D$2:$D$13,S4793)))</f>
        <v/>
      </c>
      <c r="E4793" s="22" t="n"/>
      <c r="F4793" s="23" t="n"/>
      <c r="G4793" s="23" t="n"/>
      <c r="H4793" s="22" t="n"/>
      <c r="I4793" s="19" t="n"/>
      <c r="J4793" s="21" t="n"/>
      <c r="K4793" s="19" t="n"/>
      <c r="L4793" s="19" t="n"/>
      <c r="M4793" s="21" t="n"/>
      <c r="N4793" s="22" t="n"/>
      <c r="O4793" s="24">
        <f>IF(A4793&lt;&gt;"عهدة","",SUMIFS($G$8:$G$5007,$B$8:$B$5007,B4793,$A$8:$A$5007,"مصروف",$I$8:$I$5007,"&lt;&gt;مرفوض"))</f>
        <v/>
      </c>
      <c r="P4793" s="25">
        <f>IF(A4793&lt;&gt;"عهدة","",N(F4793)-O4793)</f>
        <v/>
      </c>
      <c r="Q4793" s="26">
        <f>IF(A4793="","",IF(A4793="عهدة",IF(N(F4793)=0,"⚠ أدخل قيمة العهدة",IF(P4793&lt;0,"⛔ عجز / زيادة مصروفات "&amp;TEXT(-P4793,"#,##0"),IF(COUNTIFS($B$8:$B$5007,B4793,$A$8:$A$5007,"مصروف",$I$8:$I$5007,"&lt;&gt;مرفوض",$K$8:$K$5007,"&lt;&gt;نعم")&gt;0,"⚠ "&amp;COUNTIFS($B$8:$B$5007,B4793,$A$8:$A$5007,"مصروف",$I$8:$I$5007,"&lt;&gt;مرفوض",$K$8:$K$5007,"&lt;&gt;نعم")&amp;" مصروف غير مسوى",IF(L4793="تمت التسوية",IF(P4793=0,"✔ متوازنة وتمت التسوية","✔ تمت التسوية – متبقي "&amp;TEXT(P4793,"#,##0")),IF(P4793&gt;0,"متبقي "&amp;TEXT(P4793,"#,##0"),"✔ متوازنة"))))),IF(R4793=0,"⚠ أضف سطر عهدة أولًا",IF(OR(C4793="",N(G4793)=0),"⚠ أكمل التاريخ والقيمة",IF(S4793="","⚠ التاريخ خارج السنة المالية",IF(H4793="","⚠ اختر بند الموازنة",IF(I4793="مرفوض","✖ مرفوض من المدير",IF(I4793&lt;&gt;"موافق","⏳ بانتظار موافقة المدير",IF(K4793&lt;&gt;"نعم","⚠ غير مسوى مع الحسابات","✔ معتمد ومسوى")))))))))</f>
        <v/>
      </c>
      <c r="R4793">
        <f>N(R4792)+IF(A4793="عهدة",1,0)</f>
        <v/>
      </c>
      <c r="S4793">
        <f>IF(C4793="","",IF(AND(C4793&gt;=DATE(2026,9,1),C4793&lt;=DATE(2027,8,31)),(YEAR(C4793)-2026)*12+MONTH(C4793)-8,""))</f>
        <v/>
      </c>
      <c r="T4793">
        <f>IF(AND(A4793="مصروف",R4793&gt;0,I4793="موافق",S4793&lt;&gt;"",H4793&lt;&gt;""),N(G4793),0)</f>
        <v/>
      </c>
    </row>
    <row r="4794">
      <c r="A4794" s="19" t="n"/>
      <c r="B4794" s="20">
        <f>IF(A4794="","",IF(R4794=0,"⚠ أضف سطر عهدة أولًا","DMT-"&amp;TEXT(R4794,"000")))</f>
        <v/>
      </c>
      <c r="C4794" s="21" t="n"/>
      <c r="D4794" s="20">
        <f>IF(C4794="","",IF(S4794="","خارج السنة المالية",INDEX(القوائم!$D$2:$D$13,S4794)))</f>
        <v/>
      </c>
      <c r="E4794" s="22" t="n"/>
      <c r="F4794" s="23" t="n"/>
      <c r="G4794" s="23" t="n"/>
      <c r="H4794" s="22" t="n"/>
      <c r="I4794" s="19" t="n"/>
      <c r="J4794" s="21" t="n"/>
      <c r="K4794" s="19" t="n"/>
      <c r="L4794" s="19" t="n"/>
      <c r="M4794" s="21" t="n"/>
      <c r="N4794" s="22" t="n"/>
      <c r="O4794" s="24">
        <f>IF(A4794&lt;&gt;"عهدة","",SUMIFS($G$8:$G$5007,$B$8:$B$5007,B4794,$A$8:$A$5007,"مصروف",$I$8:$I$5007,"&lt;&gt;مرفوض"))</f>
        <v/>
      </c>
      <c r="P4794" s="25">
        <f>IF(A4794&lt;&gt;"عهدة","",N(F4794)-O4794)</f>
        <v/>
      </c>
      <c r="Q4794" s="26">
        <f>IF(A4794="","",IF(A4794="عهدة",IF(N(F4794)=0,"⚠ أدخل قيمة العهدة",IF(P4794&lt;0,"⛔ عجز / زيادة مصروفات "&amp;TEXT(-P4794,"#,##0"),IF(COUNTIFS($B$8:$B$5007,B4794,$A$8:$A$5007,"مصروف",$I$8:$I$5007,"&lt;&gt;مرفوض",$K$8:$K$5007,"&lt;&gt;نعم")&gt;0,"⚠ "&amp;COUNTIFS($B$8:$B$5007,B4794,$A$8:$A$5007,"مصروف",$I$8:$I$5007,"&lt;&gt;مرفوض",$K$8:$K$5007,"&lt;&gt;نعم")&amp;" مصروف غير مسوى",IF(L4794="تمت التسوية",IF(P4794=0,"✔ متوازنة وتمت التسوية","✔ تمت التسوية – متبقي "&amp;TEXT(P4794,"#,##0")),IF(P4794&gt;0,"متبقي "&amp;TEXT(P4794,"#,##0"),"✔ متوازنة"))))),IF(R4794=0,"⚠ أضف سطر عهدة أولًا",IF(OR(C4794="",N(G4794)=0),"⚠ أكمل التاريخ والقيمة",IF(S4794="","⚠ التاريخ خارج السنة المالية",IF(H4794="","⚠ اختر بند الموازنة",IF(I4794="مرفوض","✖ مرفوض من المدير",IF(I4794&lt;&gt;"موافق","⏳ بانتظار موافقة المدير",IF(K4794&lt;&gt;"نعم","⚠ غير مسوى مع الحسابات","✔ معتمد ومسوى")))))))))</f>
        <v/>
      </c>
      <c r="R4794">
        <f>N(R4793)+IF(A4794="عهدة",1,0)</f>
        <v/>
      </c>
      <c r="S4794">
        <f>IF(C4794="","",IF(AND(C4794&gt;=DATE(2026,9,1),C4794&lt;=DATE(2027,8,31)),(YEAR(C4794)-2026)*12+MONTH(C4794)-8,""))</f>
        <v/>
      </c>
      <c r="T4794">
        <f>IF(AND(A4794="مصروف",R4794&gt;0,I4794="موافق",S4794&lt;&gt;"",H4794&lt;&gt;""),N(G4794),0)</f>
        <v/>
      </c>
    </row>
    <row r="4795">
      <c r="A4795" s="19" t="n"/>
      <c r="B4795" s="20">
        <f>IF(A4795="","",IF(R4795=0,"⚠ أضف سطر عهدة أولًا","DMT-"&amp;TEXT(R4795,"000")))</f>
        <v/>
      </c>
      <c r="C4795" s="21" t="n"/>
      <c r="D4795" s="20">
        <f>IF(C4795="","",IF(S4795="","خارج السنة المالية",INDEX(القوائم!$D$2:$D$13,S4795)))</f>
        <v/>
      </c>
      <c r="E4795" s="22" t="n"/>
      <c r="F4795" s="23" t="n"/>
      <c r="G4795" s="23" t="n"/>
      <c r="H4795" s="22" t="n"/>
      <c r="I4795" s="19" t="n"/>
      <c r="J4795" s="21" t="n"/>
      <c r="K4795" s="19" t="n"/>
      <c r="L4795" s="19" t="n"/>
      <c r="M4795" s="21" t="n"/>
      <c r="N4795" s="22" t="n"/>
      <c r="O4795" s="24">
        <f>IF(A4795&lt;&gt;"عهدة","",SUMIFS($G$8:$G$5007,$B$8:$B$5007,B4795,$A$8:$A$5007,"مصروف",$I$8:$I$5007,"&lt;&gt;مرفوض"))</f>
        <v/>
      </c>
      <c r="P4795" s="25">
        <f>IF(A4795&lt;&gt;"عهدة","",N(F4795)-O4795)</f>
        <v/>
      </c>
      <c r="Q4795" s="26">
        <f>IF(A4795="","",IF(A4795="عهدة",IF(N(F4795)=0,"⚠ أدخل قيمة العهدة",IF(P4795&lt;0,"⛔ عجز / زيادة مصروفات "&amp;TEXT(-P4795,"#,##0"),IF(COUNTIFS($B$8:$B$5007,B4795,$A$8:$A$5007,"مصروف",$I$8:$I$5007,"&lt;&gt;مرفوض",$K$8:$K$5007,"&lt;&gt;نعم")&gt;0,"⚠ "&amp;COUNTIFS($B$8:$B$5007,B4795,$A$8:$A$5007,"مصروف",$I$8:$I$5007,"&lt;&gt;مرفوض",$K$8:$K$5007,"&lt;&gt;نعم")&amp;" مصروف غير مسوى",IF(L4795="تمت التسوية",IF(P4795=0,"✔ متوازنة وتمت التسوية","✔ تمت التسوية – متبقي "&amp;TEXT(P4795,"#,##0")),IF(P4795&gt;0,"متبقي "&amp;TEXT(P4795,"#,##0"),"✔ متوازنة"))))),IF(R4795=0,"⚠ أضف سطر عهدة أولًا",IF(OR(C4795="",N(G4795)=0),"⚠ أكمل التاريخ والقيمة",IF(S4795="","⚠ التاريخ خارج السنة المالية",IF(H4795="","⚠ اختر بند الموازنة",IF(I4795="مرفوض","✖ مرفوض من المدير",IF(I4795&lt;&gt;"موافق","⏳ بانتظار موافقة المدير",IF(K4795&lt;&gt;"نعم","⚠ غير مسوى مع الحسابات","✔ معتمد ومسوى")))))))))</f>
        <v/>
      </c>
      <c r="R4795">
        <f>N(R4794)+IF(A4795="عهدة",1,0)</f>
        <v/>
      </c>
      <c r="S4795">
        <f>IF(C4795="","",IF(AND(C4795&gt;=DATE(2026,9,1),C4795&lt;=DATE(2027,8,31)),(YEAR(C4795)-2026)*12+MONTH(C4795)-8,""))</f>
        <v/>
      </c>
      <c r="T4795">
        <f>IF(AND(A4795="مصروف",R4795&gt;0,I4795="موافق",S4795&lt;&gt;"",H4795&lt;&gt;""),N(G4795),0)</f>
        <v/>
      </c>
    </row>
    <row r="4796">
      <c r="A4796" s="19" t="n"/>
      <c r="B4796" s="20">
        <f>IF(A4796="","",IF(R4796=0,"⚠ أضف سطر عهدة أولًا","DMT-"&amp;TEXT(R4796,"000")))</f>
        <v/>
      </c>
      <c r="C4796" s="21" t="n"/>
      <c r="D4796" s="20">
        <f>IF(C4796="","",IF(S4796="","خارج السنة المالية",INDEX(القوائم!$D$2:$D$13,S4796)))</f>
        <v/>
      </c>
      <c r="E4796" s="22" t="n"/>
      <c r="F4796" s="23" t="n"/>
      <c r="G4796" s="23" t="n"/>
      <c r="H4796" s="22" t="n"/>
      <c r="I4796" s="19" t="n"/>
      <c r="J4796" s="21" t="n"/>
      <c r="K4796" s="19" t="n"/>
      <c r="L4796" s="19" t="n"/>
      <c r="M4796" s="21" t="n"/>
      <c r="N4796" s="22" t="n"/>
      <c r="O4796" s="24">
        <f>IF(A4796&lt;&gt;"عهدة","",SUMIFS($G$8:$G$5007,$B$8:$B$5007,B4796,$A$8:$A$5007,"مصروف",$I$8:$I$5007,"&lt;&gt;مرفوض"))</f>
        <v/>
      </c>
      <c r="P4796" s="25">
        <f>IF(A4796&lt;&gt;"عهدة","",N(F4796)-O4796)</f>
        <v/>
      </c>
      <c r="Q4796" s="26">
        <f>IF(A4796="","",IF(A4796="عهدة",IF(N(F4796)=0,"⚠ أدخل قيمة العهدة",IF(P4796&lt;0,"⛔ عجز / زيادة مصروفات "&amp;TEXT(-P4796,"#,##0"),IF(COUNTIFS($B$8:$B$5007,B4796,$A$8:$A$5007,"مصروف",$I$8:$I$5007,"&lt;&gt;مرفوض",$K$8:$K$5007,"&lt;&gt;نعم")&gt;0,"⚠ "&amp;COUNTIFS($B$8:$B$5007,B4796,$A$8:$A$5007,"مصروف",$I$8:$I$5007,"&lt;&gt;مرفوض",$K$8:$K$5007,"&lt;&gt;نعم")&amp;" مصروف غير مسوى",IF(L4796="تمت التسوية",IF(P4796=0,"✔ متوازنة وتمت التسوية","✔ تمت التسوية – متبقي "&amp;TEXT(P4796,"#,##0")),IF(P4796&gt;0,"متبقي "&amp;TEXT(P4796,"#,##0"),"✔ متوازنة"))))),IF(R4796=0,"⚠ أضف سطر عهدة أولًا",IF(OR(C4796="",N(G4796)=0),"⚠ أكمل التاريخ والقيمة",IF(S4796="","⚠ التاريخ خارج السنة المالية",IF(H4796="","⚠ اختر بند الموازنة",IF(I4796="مرفوض","✖ مرفوض من المدير",IF(I4796&lt;&gt;"موافق","⏳ بانتظار موافقة المدير",IF(K4796&lt;&gt;"نعم","⚠ غير مسوى مع الحسابات","✔ معتمد ومسوى")))))))))</f>
        <v/>
      </c>
      <c r="R4796">
        <f>N(R4795)+IF(A4796="عهدة",1,0)</f>
        <v/>
      </c>
      <c r="S4796">
        <f>IF(C4796="","",IF(AND(C4796&gt;=DATE(2026,9,1),C4796&lt;=DATE(2027,8,31)),(YEAR(C4796)-2026)*12+MONTH(C4796)-8,""))</f>
        <v/>
      </c>
      <c r="T4796">
        <f>IF(AND(A4796="مصروف",R4796&gt;0,I4796="موافق",S4796&lt;&gt;"",H4796&lt;&gt;""),N(G4796),0)</f>
        <v/>
      </c>
    </row>
    <row r="4797">
      <c r="A4797" s="19" t="n"/>
      <c r="B4797" s="20">
        <f>IF(A4797="","",IF(R4797=0,"⚠ أضف سطر عهدة أولًا","DMT-"&amp;TEXT(R4797,"000")))</f>
        <v/>
      </c>
      <c r="C4797" s="21" t="n"/>
      <c r="D4797" s="20">
        <f>IF(C4797="","",IF(S4797="","خارج السنة المالية",INDEX(القوائم!$D$2:$D$13,S4797)))</f>
        <v/>
      </c>
      <c r="E4797" s="22" t="n"/>
      <c r="F4797" s="23" t="n"/>
      <c r="G4797" s="23" t="n"/>
      <c r="H4797" s="22" t="n"/>
      <c r="I4797" s="19" t="n"/>
      <c r="J4797" s="21" t="n"/>
      <c r="K4797" s="19" t="n"/>
      <c r="L4797" s="19" t="n"/>
      <c r="M4797" s="21" t="n"/>
      <c r="N4797" s="22" t="n"/>
      <c r="O4797" s="24">
        <f>IF(A4797&lt;&gt;"عهدة","",SUMIFS($G$8:$G$5007,$B$8:$B$5007,B4797,$A$8:$A$5007,"مصروف",$I$8:$I$5007,"&lt;&gt;مرفوض"))</f>
        <v/>
      </c>
      <c r="P4797" s="25">
        <f>IF(A4797&lt;&gt;"عهدة","",N(F4797)-O4797)</f>
        <v/>
      </c>
      <c r="Q4797" s="26">
        <f>IF(A4797="","",IF(A4797="عهدة",IF(N(F4797)=0,"⚠ أدخل قيمة العهدة",IF(P4797&lt;0,"⛔ عجز / زيادة مصروفات "&amp;TEXT(-P4797,"#,##0"),IF(COUNTIFS($B$8:$B$5007,B4797,$A$8:$A$5007,"مصروف",$I$8:$I$5007,"&lt;&gt;مرفوض",$K$8:$K$5007,"&lt;&gt;نعم")&gt;0,"⚠ "&amp;COUNTIFS($B$8:$B$5007,B4797,$A$8:$A$5007,"مصروف",$I$8:$I$5007,"&lt;&gt;مرفوض",$K$8:$K$5007,"&lt;&gt;نعم")&amp;" مصروف غير مسوى",IF(L4797="تمت التسوية",IF(P4797=0,"✔ متوازنة وتمت التسوية","✔ تمت التسوية – متبقي "&amp;TEXT(P4797,"#,##0")),IF(P4797&gt;0,"متبقي "&amp;TEXT(P4797,"#,##0"),"✔ متوازنة"))))),IF(R4797=0,"⚠ أضف سطر عهدة أولًا",IF(OR(C4797="",N(G4797)=0),"⚠ أكمل التاريخ والقيمة",IF(S4797="","⚠ التاريخ خارج السنة المالية",IF(H4797="","⚠ اختر بند الموازنة",IF(I4797="مرفوض","✖ مرفوض من المدير",IF(I4797&lt;&gt;"موافق","⏳ بانتظار موافقة المدير",IF(K4797&lt;&gt;"نعم","⚠ غير مسوى مع الحسابات","✔ معتمد ومسوى")))))))))</f>
        <v/>
      </c>
      <c r="R4797">
        <f>N(R4796)+IF(A4797="عهدة",1,0)</f>
        <v/>
      </c>
      <c r="S4797">
        <f>IF(C4797="","",IF(AND(C4797&gt;=DATE(2026,9,1),C4797&lt;=DATE(2027,8,31)),(YEAR(C4797)-2026)*12+MONTH(C4797)-8,""))</f>
        <v/>
      </c>
      <c r="T4797">
        <f>IF(AND(A4797="مصروف",R4797&gt;0,I4797="موافق",S4797&lt;&gt;"",H4797&lt;&gt;""),N(G4797),0)</f>
        <v/>
      </c>
    </row>
    <row r="4798">
      <c r="A4798" s="19" t="n"/>
      <c r="B4798" s="20">
        <f>IF(A4798="","",IF(R4798=0,"⚠ أضف سطر عهدة أولًا","DMT-"&amp;TEXT(R4798,"000")))</f>
        <v/>
      </c>
      <c r="C4798" s="21" t="n"/>
      <c r="D4798" s="20">
        <f>IF(C4798="","",IF(S4798="","خارج السنة المالية",INDEX(القوائم!$D$2:$D$13,S4798)))</f>
        <v/>
      </c>
      <c r="E4798" s="22" t="n"/>
      <c r="F4798" s="23" t="n"/>
      <c r="G4798" s="23" t="n"/>
      <c r="H4798" s="22" t="n"/>
      <c r="I4798" s="19" t="n"/>
      <c r="J4798" s="21" t="n"/>
      <c r="K4798" s="19" t="n"/>
      <c r="L4798" s="19" t="n"/>
      <c r="M4798" s="21" t="n"/>
      <c r="N4798" s="22" t="n"/>
      <c r="O4798" s="24">
        <f>IF(A4798&lt;&gt;"عهدة","",SUMIFS($G$8:$G$5007,$B$8:$B$5007,B4798,$A$8:$A$5007,"مصروف",$I$8:$I$5007,"&lt;&gt;مرفوض"))</f>
        <v/>
      </c>
      <c r="P4798" s="25">
        <f>IF(A4798&lt;&gt;"عهدة","",N(F4798)-O4798)</f>
        <v/>
      </c>
      <c r="Q4798" s="26">
        <f>IF(A4798="","",IF(A4798="عهدة",IF(N(F4798)=0,"⚠ أدخل قيمة العهدة",IF(P4798&lt;0,"⛔ عجز / زيادة مصروفات "&amp;TEXT(-P4798,"#,##0"),IF(COUNTIFS($B$8:$B$5007,B4798,$A$8:$A$5007,"مصروف",$I$8:$I$5007,"&lt;&gt;مرفوض",$K$8:$K$5007,"&lt;&gt;نعم")&gt;0,"⚠ "&amp;COUNTIFS($B$8:$B$5007,B4798,$A$8:$A$5007,"مصروف",$I$8:$I$5007,"&lt;&gt;مرفوض",$K$8:$K$5007,"&lt;&gt;نعم")&amp;" مصروف غير مسوى",IF(L4798="تمت التسوية",IF(P4798=0,"✔ متوازنة وتمت التسوية","✔ تمت التسوية – متبقي "&amp;TEXT(P4798,"#,##0")),IF(P4798&gt;0,"متبقي "&amp;TEXT(P4798,"#,##0"),"✔ متوازنة"))))),IF(R4798=0,"⚠ أضف سطر عهدة أولًا",IF(OR(C4798="",N(G4798)=0),"⚠ أكمل التاريخ والقيمة",IF(S4798="","⚠ التاريخ خارج السنة المالية",IF(H4798="","⚠ اختر بند الموازنة",IF(I4798="مرفوض","✖ مرفوض من المدير",IF(I4798&lt;&gt;"موافق","⏳ بانتظار موافقة المدير",IF(K4798&lt;&gt;"نعم","⚠ غير مسوى مع الحسابات","✔ معتمد ومسوى")))))))))</f>
        <v/>
      </c>
      <c r="R4798">
        <f>N(R4797)+IF(A4798="عهدة",1,0)</f>
        <v/>
      </c>
      <c r="S4798">
        <f>IF(C4798="","",IF(AND(C4798&gt;=DATE(2026,9,1),C4798&lt;=DATE(2027,8,31)),(YEAR(C4798)-2026)*12+MONTH(C4798)-8,""))</f>
        <v/>
      </c>
      <c r="T4798">
        <f>IF(AND(A4798="مصروف",R4798&gt;0,I4798="موافق",S4798&lt;&gt;"",H4798&lt;&gt;""),N(G4798),0)</f>
        <v/>
      </c>
    </row>
    <row r="4799">
      <c r="A4799" s="19" t="n"/>
      <c r="B4799" s="20">
        <f>IF(A4799="","",IF(R4799=0,"⚠ أضف سطر عهدة أولًا","DMT-"&amp;TEXT(R4799,"000")))</f>
        <v/>
      </c>
      <c r="C4799" s="21" t="n"/>
      <c r="D4799" s="20">
        <f>IF(C4799="","",IF(S4799="","خارج السنة المالية",INDEX(القوائم!$D$2:$D$13,S4799)))</f>
        <v/>
      </c>
      <c r="E4799" s="22" t="n"/>
      <c r="F4799" s="23" t="n"/>
      <c r="G4799" s="23" t="n"/>
      <c r="H4799" s="22" t="n"/>
      <c r="I4799" s="19" t="n"/>
      <c r="J4799" s="21" t="n"/>
      <c r="K4799" s="19" t="n"/>
      <c r="L4799" s="19" t="n"/>
      <c r="M4799" s="21" t="n"/>
      <c r="N4799" s="22" t="n"/>
      <c r="O4799" s="24">
        <f>IF(A4799&lt;&gt;"عهدة","",SUMIFS($G$8:$G$5007,$B$8:$B$5007,B4799,$A$8:$A$5007,"مصروف",$I$8:$I$5007,"&lt;&gt;مرفوض"))</f>
        <v/>
      </c>
      <c r="P4799" s="25">
        <f>IF(A4799&lt;&gt;"عهدة","",N(F4799)-O4799)</f>
        <v/>
      </c>
      <c r="Q4799" s="26">
        <f>IF(A4799="","",IF(A4799="عهدة",IF(N(F4799)=0,"⚠ أدخل قيمة العهدة",IF(P4799&lt;0,"⛔ عجز / زيادة مصروفات "&amp;TEXT(-P4799,"#,##0"),IF(COUNTIFS($B$8:$B$5007,B4799,$A$8:$A$5007,"مصروف",$I$8:$I$5007,"&lt;&gt;مرفوض",$K$8:$K$5007,"&lt;&gt;نعم")&gt;0,"⚠ "&amp;COUNTIFS($B$8:$B$5007,B4799,$A$8:$A$5007,"مصروف",$I$8:$I$5007,"&lt;&gt;مرفوض",$K$8:$K$5007,"&lt;&gt;نعم")&amp;" مصروف غير مسوى",IF(L4799="تمت التسوية",IF(P4799=0,"✔ متوازنة وتمت التسوية","✔ تمت التسوية – متبقي "&amp;TEXT(P4799,"#,##0")),IF(P4799&gt;0,"متبقي "&amp;TEXT(P4799,"#,##0"),"✔ متوازنة"))))),IF(R4799=0,"⚠ أضف سطر عهدة أولًا",IF(OR(C4799="",N(G4799)=0),"⚠ أكمل التاريخ والقيمة",IF(S4799="","⚠ التاريخ خارج السنة المالية",IF(H4799="","⚠ اختر بند الموازنة",IF(I4799="مرفوض","✖ مرفوض من المدير",IF(I4799&lt;&gt;"موافق","⏳ بانتظار موافقة المدير",IF(K4799&lt;&gt;"نعم","⚠ غير مسوى مع الحسابات","✔ معتمد ومسوى")))))))))</f>
        <v/>
      </c>
      <c r="R4799">
        <f>N(R4798)+IF(A4799="عهدة",1,0)</f>
        <v/>
      </c>
      <c r="S4799">
        <f>IF(C4799="","",IF(AND(C4799&gt;=DATE(2026,9,1),C4799&lt;=DATE(2027,8,31)),(YEAR(C4799)-2026)*12+MONTH(C4799)-8,""))</f>
        <v/>
      </c>
      <c r="T4799">
        <f>IF(AND(A4799="مصروف",R4799&gt;0,I4799="موافق",S4799&lt;&gt;"",H4799&lt;&gt;""),N(G4799),0)</f>
        <v/>
      </c>
    </row>
    <row r="4800">
      <c r="A4800" s="19" t="n"/>
      <c r="B4800" s="20">
        <f>IF(A4800="","",IF(R4800=0,"⚠ أضف سطر عهدة أولًا","DMT-"&amp;TEXT(R4800,"000")))</f>
        <v/>
      </c>
      <c r="C4800" s="21" t="n"/>
      <c r="D4800" s="20">
        <f>IF(C4800="","",IF(S4800="","خارج السنة المالية",INDEX(القوائم!$D$2:$D$13,S4800)))</f>
        <v/>
      </c>
      <c r="E4800" s="22" t="n"/>
      <c r="F4800" s="23" t="n"/>
      <c r="G4800" s="23" t="n"/>
      <c r="H4800" s="22" t="n"/>
      <c r="I4800" s="19" t="n"/>
      <c r="J4800" s="21" t="n"/>
      <c r="K4800" s="19" t="n"/>
      <c r="L4800" s="19" t="n"/>
      <c r="M4800" s="21" t="n"/>
      <c r="N4800" s="22" t="n"/>
      <c r="O4800" s="24">
        <f>IF(A4800&lt;&gt;"عهدة","",SUMIFS($G$8:$G$5007,$B$8:$B$5007,B4800,$A$8:$A$5007,"مصروف",$I$8:$I$5007,"&lt;&gt;مرفوض"))</f>
        <v/>
      </c>
      <c r="P4800" s="25">
        <f>IF(A4800&lt;&gt;"عهدة","",N(F4800)-O4800)</f>
        <v/>
      </c>
      <c r="Q4800" s="26">
        <f>IF(A4800="","",IF(A4800="عهدة",IF(N(F4800)=0,"⚠ أدخل قيمة العهدة",IF(P4800&lt;0,"⛔ عجز / زيادة مصروفات "&amp;TEXT(-P4800,"#,##0"),IF(COUNTIFS($B$8:$B$5007,B4800,$A$8:$A$5007,"مصروف",$I$8:$I$5007,"&lt;&gt;مرفوض",$K$8:$K$5007,"&lt;&gt;نعم")&gt;0,"⚠ "&amp;COUNTIFS($B$8:$B$5007,B4800,$A$8:$A$5007,"مصروف",$I$8:$I$5007,"&lt;&gt;مرفوض",$K$8:$K$5007,"&lt;&gt;نعم")&amp;" مصروف غير مسوى",IF(L4800="تمت التسوية",IF(P4800=0,"✔ متوازنة وتمت التسوية","✔ تمت التسوية – متبقي "&amp;TEXT(P4800,"#,##0")),IF(P4800&gt;0,"متبقي "&amp;TEXT(P4800,"#,##0"),"✔ متوازنة"))))),IF(R4800=0,"⚠ أضف سطر عهدة أولًا",IF(OR(C4800="",N(G4800)=0),"⚠ أكمل التاريخ والقيمة",IF(S4800="","⚠ التاريخ خارج السنة المالية",IF(H4800="","⚠ اختر بند الموازنة",IF(I4800="مرفوض","✖ مرفوض من المدير",IF(I4800&lt;&gt;"موافق","⏳ بانتظار موافقة المدير",IF(K4800&lt;&gt;"نعم","⚠ غير مسوى مع الحسابات","✔ معتمد ومسوى")))))))))</f>
        <v/>
      </c>
      <c r="R4800">
        <f>N(R4799)+IF(A4800="عهدة",1,0)</f>
        <v/>
      </c>
      <c r="S4800">
        <f>IF(C4800="","",IF(AND(C4800&gt;=DATE(2026,9,1),C4800&lt;=DATE(2027,8,31)),(YEAR(C4800)-2026)*12+MONTH(C4800)-8,""))</f>
        <v/>
      </c>
      <c r="T4800">
        <f>IF(AND(A4800="مصروف",R4800&gt;0,I4800="موافق",S4800&lt;&gt;"",H4800&lt;&gt;""),N(G4800),0)</f>
        <v/>
      </c>
    </row>
    <row r="4801">
      <c r="A4801" s="19" t="n"/>
      <c r="B4801" s="20">
        <f>IF(A4801="","",IF(R4801=0,"⚠ أضف سطر عهدة أولًا","DMT-"&amp;TEXT(R4801,"000")))</f>
        <v/>
      </c>
      <c r="C4801" s="21" t="n"/>
      <c r="D4801" s="20">
        <f>IF(C4801="","",IF(S4801="","خارج السنة المالية",INDEX(القوائم!$D$2:$D$13,S4801)))</f>
        <v/>
      </c>
      <c r="E4801" s="22" t="n"/>
      <c r="F4801" s="23" t="n"/>
      <c r="G4801" s="23" t="n"/>
      <c r="H4801" s="22" t="n"/>
      <c r="I4801" s="19" t="n"/>
      <c r="J4801" s="21" t="n"/>
      <c r="K4801" s="19" t="n"/>
      <c r="L4801" s="19" t="n"/>
      <c r="M4801" s="21" t="n"/>
      <c r="N4801" s="22" t="n"/>
      <c r="O4801" s="24">
        <f>IF(A4801&lt;&gt;"عهدة","",SUMIFS($G$8:$G$5007,$B$8:$B$5007,B4801,$A$8:$A$5007,"مصروف",$I$8:$I$5007,"&lt;&gt;مرفوض"))</f>
        <v/>
      </c>
      <c r="P4801" s="25">
        <f>IF(A4801&lt;&gt;"عهدة","",N(F4801)-O4801)</f>
        <v/>
      </c>
      <c r="Q4801" s="26">
        <f>IF(A4801="","",IF(A4801="عهدة",IF(N(F4801)=0,"⚠ أدخل قيمة العهدة",IF(P4801&lt;0,"⛔ عجز / زيادة مصروفات "&amp;TEXT(-P4801,"#,##0"),IF(COUNTIFS($B$8:$B$5007,B4801,$A$8:$A$5007,"مصروف",$I$8:$I$5007,"&lt;&gt;مرفوض",$K$8:$K$5007,"&lt;&gt;نعم")&gt;0,"⚠ "&amp;COUNTIFS($B$8:$B$5007,B4801,$A$8:$A$5007,"مصروف",$I$8:$I$5007,"&lt;&gt;مرفوض",$K$8:$K$5007,"&lt;&gt;نعم")&amp;" مصروف غير مسوى",IF(L4801="تمت التسوية",IF(P4801=0,"✔ متوازنة وتمت التسوية","✔ تمت التسوية – متبقي "&amp;TEXT(P4801,"#,##0")),IF(P4801&gt;0,"متبقي "&amp;TEXT(P4801,"#,##0"),"✔ متوازنة"))))),IF(R4801=0,"⚠ أضف سطر عهدة أولًا",IF(OR(C4801="",N(G4801)=0),"⚠ أكمل التاريخ والقيمة",IF(S4801="","⚠ التاريخ خارج السنة المالية",IF(H4801="","⚠ اختر بند الموازنة",IF(I4801="مرفوض","✖ مرفوض من المدير",IF(I4801&lt;&gt;"موافق","⏳ بانتظار موافقة المدير",IF(K4801&lt;&gt;"نعم","⚠ غير مسوى مع الحسابات","✔ معتمد ومسوى")))))))))</f>
        <v/>
      </c>
      <c r="R4801">
        <f>N(R4800)+IF(A4801="عهدة",1,0)</f>
        <v/>
      </c>
      <c r="S4801">
        <f>IF(C4801="","",IF(AND(C4801&gt;=DATE(2026,9,1),C4801&lt;=DATE(2027,8,31)),(YEAR(C4801)-2026)*12+MONTH(C4801)-8,""))</f>
        <v/>
      </c>
      <c r="T4801">
        <f>IF(AND(A4801="مصروف",R4801&gt;0,I4801="موافق",S4801&lt;&gt;"",H4801&lt;&gt;""),N(G4801),0)</f>
        <v/>
      </c>
    </row>
    <row r="4802">
      <c r="A4802" s="19" t="n"/>
      <c r="B4802" s="20">
        <f>IF(A4802="","",IF(R4802=0,"⚠ أضف سطر عهدة أولًا","DMT-"&amp;TEXT(R4802,"000")))</f>
        <v/>
      </c>
      <c r="C4802" s="21" t="n"/>
      <c r="D4802" s="20">
        <f>IF(C4802="","",IF(S4802="","خارج السنة المالية",INDEX(القوائم!$D$2:$D$13,S4802)))</f>
        <v/>
      </c>
      <c r="E4802" s="22" t="n"/>
      <c r="F4802" s="23" t="n"/>
      <c r="G4802" s="23" t="n"/>
      <c r="H4802" s="22" t="n"/>
      <c r="I4802" s="19" t="n"/>
      <c r="J4802" s="21" t="n"/>
      <c r="K4802" s="19" t="n"/>
      <c r="L4802" s="19" t="n"/>
      <c r="M4802" s="21" t="n"/>
      <c r="N4802" s="22" t="n"/>
      <c r="O4802" s="24">
        <f>IF(A4802&lt;&gt;"عهدة","",SUMIFS($G$8:$G$5007,$B$8:$B$5007,B4802,$A$8:$A$5007,"مصروف",$I$8:$I$5007,"&lt;&gt;مرفوض"))</f>
        <v/>
      </c>
      <c r="P4802" s="25">
        <f>IF(A4802&lt;&gt;"عهدة","",N(F4802)-O4802)</f>
        <v/>
      </c>
      <c r="Q4802" s="26">
        <f>IF(A4802="","",IF(A4802="عهدة",IF(N(F4802)=0,"⚠ أدخل قيمة العهدة",IF(P4802&lt;0,"⛔ عجز / زيادة مصروفات "&amp;TEXT(-P4802,"#,##0"),IF(COUNTIFS($B$8:$B$5007,B4802,$A$8:$A$5007,"مصروف",$I$8:$I$5007,"&lt;&gt;مرفوض",$K$8:$K$5007,"&lt;&gt;نعم")&gt;0,"⚠ "&amp;COUNTIFS($B$8:$B$5007,B4802,$A$8:$A$5007,"مصروف",$I$8:$I$5007,"&lt;&gt;مرفوض",$K$8:$K$5007,"&lt;&gt;نعم")&amp;" مصروف غير مسوى",IF(L4802="تمت التسوية",IF(P4802=0,"✔ متوازنة وتمت التسوية","✔ تمت التسوية – متبقي "&amp;TEXT(P4802,"#,##0")),IF(P4802&gt;0,"متبقي "&amp;TEXT(P4802,"#,##0"),"✔ متوازنة"))))),IF(R4802=0,"⚠ أضف سطر عهدة أولًا",IF(OR(C4802="",N(G4802)=0),"⚠ أكمل التاريخ والقيمة",IF(S4802="","⚠ التاريخ خارج السنة المالية",IF(H4802="","⚠ اختر بند الموازنة",IF(I4802="مرفوض","✖ مرفوض من المدير",IF(I4802&lt;&gt;"موافق","⏳ بانتظار موافقة المدير",IF(K4802&lt;&gt;"نعم","⚠ غير مسوى مع الحسابات","✔ معتمد ومسوى")))))))))</f>
        <v/>
      </c>
      <c r="R4802">
        <f>N(R4801)+IF(A4802="عهدة",1,0)</f>
        <v/>
      </c>
      <c r="S4802">
        <f>IF(C4802="","",IF(AND(C4802&gt;=DATE(2026,9,1),C4802&lt;=DATE(2027,8,31)),(YEAR(C4802)-2026)*12+MONTH(C4802)-8,""))</f>
        <v/>
      </c>
      <c r="T4802">
        <f>IF(AND(A4802="مصروف",R4802&gt;0,I4802="موافق",S4802&lt;&gt;"",H4802&lt;&gt;""),N(G4802),0)</f>
        <v/>
      </c>
    </row>
    <row r="4803">
      <c r="A4803" s="19" t="n"/>
      <c r="B4803" s="20">
        <f>IF(A4803="","",IF(R4803=0,"⚠ أضف سطر عهدة أولًا","DMT-"&amp;TEXT(R4803,"000")))</f>
        <v/>
      </c>
      <c r="C4803" s="21" t="n"/>
      <c r="D4803" s="20">
        <f>IF(C4803="","",IF(S4803="","خارج السنة المالية",INDEX(القوائم!$D$2:$D$13,S4803)))</f>
        <v/>
      </c>
      <c r="E4803" s="22" t="n"/>
      <c r="F4803" s="23" t="n"/>
      <c r="G4803" s="23" t="n"/>
      <c r="H4803" s="22" t="n"/>
      <c r="I4803" s="19" t="n"/>
      <c r="J4803" s="21" t="n"/>
      <c r="K4803" s="19" t="n"/>
      <c r="L4803" s="19" t="n"/>
      <c r="M4803" s="21" t="n"/>
      <c r="N4803" s="22" t="n"/>
      <c r="O4803" s="24">
        <f>IF(A4803&lt;&gt;"عهدة","",SUMIFS($G$8:$G$5007,$B$8:$B$5007,B4803,$A$8:$A$5007,"مصروف",$I$8:$I$5007,"&lt;&gt;مرفوض"))</f>
        <v/>
      </c>
      <c r="P4803" s="25">
        <f>IF(A4803&lt;&gt;"عهدة","",N(F4803)-O4803)</f>
        <v/>
      </c>
      <c r="Q4803" s="26">
        <f>IF(A4803="","",IF(A4803="عهدة",IF(N(F4803)=0,"⚠ أدخل قيمة العهدة",IF(P4803&lt;0,"⛔ عجز / زيادة مصروفات "&amp;TEXT(-P4803,"#,##0"),IF(COUNTIFS($B$8:$B$5007,B4803,$A$8:$A$5007,"مصروف",$I$8:$I$5007,"&lt;&gt;مرفوض",$K$8:$K$5007,"&lt;&gt;نعم")&gt;0,"⚠ "&amp;COUNTIFS($B$8:$B$5007,B4803,$A$8:$A$5007,"مصروف",$I$8:$I$5007,"&lt;&gt;مرفوض",$K$8:$K$5007,"&lt;&gt;نعم")&amp;" مصروف غير مسوى",IF(L4803="تمت التسوية",IF(P4803=0,"✔ متوازنة وتمت التسوية","✔ تمت التسوية – متبقي "&amp;TEXT(P4803,"#,##0")),IF(P4803&gt;0,"متبقي "&amp;TEXT(P4803,"#,##0"),"✔ متوازنة"))))),IF(R4803=0,"⚠ أضف سطر عهدة أولًا",IF(OR(C4803="",N(G4803)=0),"⚠ أكمل التاريخ والقيمة",IF(S4803="","⚠ التاريخ خارج السنة المالية",IF(H4803="","⚠ اختر بند الموازنة",IF(I4803="مرفوض","✖ مرفوض من المدير",IF(I4803&lt;&gt;"موافق","⏳ بانتظار موافقة المدير",IF(K4803&lt;&gt;"نعم","⚠ غير مسوى مع الحسابات","✔ معتمد ومسوى")))))))))</f>
        <v/>
      </c>
      <c r="R4803">
        <f>N(R4802)+IF(A4803="عهدة",1,0)</f>
        <v/>
      </c>
      <c r="S4803">
        <f>IF(C4803="","",IF(AND(C4803&gt;=DATE(2026,9,1),C4803&lt;=DATE(2027,8,31)),(YEAR(C4803)-2026)*12+MONTH(C4803)-8,""))</f>
        <v/>
      </c>
      <c r="T4803">
        <f>IF(AND(A4803="مصروف",R4803&gt;0,I4803="موافق",S4803&lt;&gt;"",H4803&lt;&gt;""),N(G4803),0)</f>
        <v/>
      </c>
    </row>
    <row r="4804">
      <c r="A4804" s="19" t="n"/>
      <c r="B4804" s="20">
        <f>IF(A4804="","",IF(R4804=0,"⚠ أضف سطر عهدة أولًا","DMT-"&amp;TEXT(R4804,"000")))</f>
        <v/>
      </c>
      <c r="C4804" s="21" t="n"/>
      <c r="D4804" s="20">
        <f>IF(C4804="","",IF(S4804="","خارج السنة المالية",INDEX(القوائم!$D$2:$D$13,S4804)))</f>
        <v/>
      </c>
      <c r="E4804" s="22" t="n"/>
      <c r="F4804" s="23" t="n"/>
      <c r="G4804" s="23" t="n"/>
      <c r="H4804" s="22" t="n"/>
      <c r="I4804" s="19" t="n"/>
      <c r="J4804" s="21" t="n"/>
      <c r="K4804" s="19" t="n"/>
      <c r="L4804" s="19" t="n"/>
      <c r="M4804" s="21" t="n"/>
      <c r="N4804" s="22" t="n"/>
      <c r="O4804" s="24">
        <f>IF(A4804&lt;&gt;"عهدة","",SUMIFS($G$8:$G$5007,$B$8:$B$5007,B4804,$A$8:$A$5007,"مصروف",$I$8:$I$5007,"&lt;&gt;مرفوض"))</f>
        <v/>
      </c>
      <c r="P4804" s="25">
        <f>IF(A4804&lt;&gt;"عهدة","",N(F4804)-O4804)</f>
        <v/>
      </c>
      <c r="Q4804" s="26">
        <f>IF(A4804="","",IF(A4804="عهدة",IF(N(F4804)=0,"⚠ أدخل قيمة العهدة",IF(P4804&lt;0,"⛔ عجز / زيادة مصروفات "&amp;TEXT(-P4804,"#,##0"),IF(COUNTIFS($B$8:$B$5007,B4804,$A$8:$A$5007,"مصروف",$I$8:$I$5007,"&lt;&gt;مرفوض",$K$8:$K$5007,"&lt;&gt;نعم")&gt;0,"⚠ "&amp;COUNTIFS($B$8:$B$5007,B4804,$A$8:$A$5007,"مصروف",$I$8:$I$5007,"&lt;&gt;مرفوض",$K$8:$K$5007,"&lt;&gt;نعم")&amp;" مصروف غير مسوى",IF(L4804="تمت التسوية",IF(P4804=0,"✔ متوازنة وتمت التسوية","✔ تمت التسوية – متبقي "&amp;TEXT(P4804,"#,##0")),IF(P4804&gt;0,"متبقي "&amp;TEXT(P4804,"#,##0"),"✔ متوازنة"))))),IF(R4804=0,"⚠ أضف سطر عهدة أولًا",IF(OR(C4804="",N(G4804)=0),"⚠ أكمل التاريخ والقيمة",IF(S4804="","⚠ التاريخ خارج السنة المالية",IF(H4804="","⚠ اختر بند الموازنة",IF(I4804="مرفوض","✖ مرفوض من المدير",IF(I4804&lt;&gt;"موافق","⏳ بانتظار موافقة المدير",IF(K4804&lt;&gt;"نعم","⚠ غير مسوى مع الحسابات","✔ معتمد ومسوى")))))))))</f>
        <v/>
      </c>
      <c r="R4804">
        <f>N(R4803)+IF(A4804="عهدة",1,0)</f>
        <v/>
      </c>
      <c r="S4804">
        <f>IF(C4804="","",IF(AND(C4804&gt;=DATE(2026,9,1),C4804&lt;=DATE(2027,8,31)),(YEAR(C4804)-2026)*12+MONTH(C4804)-8,""))</f>
        <v/>
      </c>
      <c r="T4804">
        <f>IF(AND(A4804="مصروف",R4804&gt;0,I4804="موافق",S4804&lt;&gt;"",H4804&lt;&gt;""),N(G4804),0)</f>
        <v/>
      </c>
    </row>
    <row r="4805">
      <c r="A4805" s="19" t="n"/>
      <c r="B4805" s="20">
        <f>IF(A4805="","",IF(R4805=0,"⚠ أضف سطر عهدة أولًا","DMT-"&amp;TEXT(R4805,"000")))</f>
        <v/>
      </c>
      <c r="C4805" s="21" t="n"/>
      <c r="D4805" s="20">
        <f>IF(C4805="","",IF(S4805="","خارج السنة المالية",INDEX(القوائم!$D$2:$D$13,S4805)))</f>
        <v/>
      </c>
      <c r="E4805" s="22" t="n"/>
      <c r="F4805" s="23" t="n"/>
      <c r="G4805" s="23" t="n"/>
      <c r="H4805" s="22" t="n"/>
      <c r="I4805" s="19" t="n"/>
      <c r="J4805" s="21" t="n"/>
      <c r="K4805" s="19" t="n"/>
      <c r="L4805" s="19" t="n"/>
      <c r="M4805" s="21" t="n"/>
      <c r="N4805" s="22" t="n"/>
      <c r="O4805" s="24">
        <f>IF(A4805&lt;&gt;"عهدة","",SUMIFS($G$8:$G$5007,$B$8:$B$5007,B4805,$A$8:$A$5007,"مصروف",$I$8:$I$5007,"&lt;&gt;مرفوض"))</f>
        <v/>
      </c>
      <c r="P4805" s="25">
        <f>IF(A4805&lt;&gt;"عهدة","",N(F4805)-O4805)</f>
        <v/>
      </c>
      <c r="Q4805" s="26">
        <f>IF(A4805="","",IF(A4805="عهدة",IF(N(F4805)=0,"⚠ أدخل قيمة العهدة",IF(P4805&lt;0,"⛔ عجز / زيادة مصروفات "&amp;TEXT(-P4805,"#,##0"),IF(COUNTIFS($B$8:$B$5007,B4805,$A$8:$A$5007,"مصروف",$I$8:$I$5007,"&lt;&gt;مرفوض",$K$8:$K$5007,"&lt;&gt;نعم")&gt;0,"⚠ "&amp;COUNTIFS($B$8:$B$5007,B4805,$A$8:$A$5007,"مصروف",$I$8:$I$5007,"&lt;&gt;مرفوض",$K$8:$K$5007,"&lt;&gt;نعم")&amp;" مصروف غير مسوى",IF(L4805="تمت التسوية",IF(P4805=0,"✔ متوازنة وتمت التسوية","✔ تمت التسوية – متبقي "&amp;TEXT(P4805,"#,##0")),IF(P4805&gt;0,"متبقي "&amp;TEXT(P4805,"#,##0"),"✔ متوازنة"))))),IF(R4805=0,"⚠ أضف سطر عهدة أولًا",IF(OR(C4805="",N(G4805)=0),"⚠ أكمل التاريخ والقيمة",IF(S4805="","⚠ التاريخ خارج السنة المالية",IF(H4805="","⚠ اختر بند الموازنة",IF(I4805="مرفوض","✖ مرفوض من المدير",IF(I4805&lt;&gt;"موافق","⏳ بانتظار موافقة المدير",IF(K4805&lt;&gt;"نعم","⚠ غير مسوى مع الحسابات","✔ معتمد ومسوى")))))))))</f>
        <v/>
      </c>
      <c r="R4805">
        <f>N(R4804)+IF(A4805="عهدة",1,0)</f>
        <v/>
      </c>
      <c r="S4805">
        <f>IF(C4805="","",IF(AND(C4805&gt;=DATE(2026,9,1),C4805&lt;=DATE(2027,8,31)),(YEAR(C4805)-2026)*12+MONTH(C4805)-8,""))</f>
        <v/>
      </c>
      <c r="T4805">
        <f>IF(AND(A4805="مصروف",R4805&gt;0,I4805="موافق",S4805&lt;&gt;"",H4805&lt;&gt;""),N(G4805),0)</f>
        <v/>
      </c>
    </row>
    <row r="4806">
      <c r="A4806" s="19" t="n"/>
      <c r="B4806" s="20">
        <f>IF(A4806="","",IF(R4806=0,"⚠ أضف سطر عهدة أولًا","DMT-"&amp;TEXT(R4806,"000")))</f>
        <v/>
      </c>
      <c r="C4806" s="21" t="n"/>
      <c r="D4806" s="20">
        <f>IF(C4806="","",IF(S4806="","خارج السنة المالية",INDEX(القوائم!$D$2:$D$13,S4806)))</f>
        <v/>
      </c>
      <c r="E4806" s="22" t="n"/>
      <c r="F4806" s="23" t="n"/>
      <c r="G4806" s="23" t="n"/>
      <c r="H4806" s="22" t="n"/>
      <c r="I4806" s="19" t="n"/>
      <c r="J4806" s="21" t="n"/>
      <c r="K4806" s="19" t="n"/>
      <c r="L4806" s="19" t="n"/>
      <c r="M4806" s="21" t="n"/>
      <c r="N4806" s="22" t="n"/>
      <c r="O4806" s="24">
        <f>IF(A4806&lt;&gt;"عهدة","",SUMIFS($G$8:$G$5007,$B$8:$B$5007,B4806,$A$8:$A$5007,"مصروف",$I$8:$I$5007,"&lt;&gt;مرفوض"))</f>
        <v/>
      </c>
      <c r="P4806" s="25">
        <f>IF(A4806&lt;&gt;"عهدة","",N(F4806)-O4806)</f>
        <v/>
      </c>
      <c r="Q4806" s="26">
        <f>IF(A4806="","",IF(A4806="عهدة",IF(N(F4806)=0,"⚠ أدخل قيمة العهدة",IF(P4806&lt;0,"⛔ عجز / زيادة مصروفات "&amp;TEXT(-P4806,"#,##0"),IF(COUNTIFS($B$8:$B$5007,B4806,$A$8:$A$5007,"مصروف",$I$8:$I$5007,"&lt;&gt;مرفوض",$K$8:$K$5007,"&lt;&gt;نعم")&gt;0,"⚠ "&amp;COUNTIFS($B$8:$B$5007,B4806,$A$8:$A$5007,"مصروف",$I$8:$I$5007,"&lt;&gt;مرفوض",$K$8:$K$5007,"&lt;&gt;نعم")&amp;" مصروف غير مسوى",IF(L4806="تمت التسوية",IF(P4806=0,"✔ متوازنة وتمت التسوية","✔ تمت التسوية – متبقي "&amp;TEXT(P4806,"#,##0")),IF(P4806&gt;0,"متبقي "&amp;TEXT(P4806,"#,##0"),"✔ متوازنة"))))),IF(R4806=0,"⚠ أضف سطر عهدة أولًا",IF(OR(C4806="",N(G4806)=0),"⚠ أكمل التاريخ والقيمة",IF(S4806="","⚠ التاريخ خارج السنة المالية",IF(H4806="","⚠ اختر بند الموازنة",IF(I4806="مرفوض","✖ مرفوض من المدير",IF(I4806&lt;&gt;"موافق","⏳ بانتظار موافقة المدير",IF(K4806&lt;&gt;"نعم","⚠ غير مسوى مع الحسابات","✔ معتمد ومسوى")))))))))</f>
        <v/>
      </c>
      <c r="R4806">
        <f>N(R4805)+IF(A4806="عهدة",1,0)</f>
        <v/>
      </c>
      <c r="S4806">
        <f>IF(C4806="","",IF(AND(C4806&gt;=DATE(2026,9,1),C4806&lt;=DATE(2027,8,31)),(YEAR(C4806)-2026)*12+MONTH(C4806)-8,""))</f>
        <v/>
      </c>
      <c r="T4806">
        <f>IF(AND(A4806="مصروف",R4806&gt;0,I4806="موافق",S4806&lt;&gt;"",H4806&lt;&gt;""),N(G4806),0)</f>
        <v/>
      </c>
    </row>
    <row r="4807">
      <c r="A4807" s="19" t="n"/>
      <c r="B4807" s="20">
        <f>IF(A4807="","",IF(R4807=0,"⚠ أضف سطر عهدة أولًا","DMT-"&amp;TEXT(R4807,"000")))</f>
        <v/>
      </c>
      <c r="C4807" s="21" t="n"/>
      <c r="D4807" s="20">
        <f>IF(C4807="","",IF(S4807="","خارج السنة المالية",INDEX(القوائم!$D$2:$D$13,S4807)))</f>
        <v/>
      </c>
      <c r="E4807" s="22" t="n"/>
      <c r="F4807" s="23" t="n"/>
      <c r="G4807" s="23" t="n"/>
      <c r="H4807" s="22" t="n"/>
      <c r="I4807" s="19" t="n"/>
      <c r="J4807" s="21" t="n"/>
      <c r="K4807" s="19" t="n"/>
      <c r="L4807" s="19" t="n"/>
      <c r="M4807" s="21" t="n"/>
      <c r="N4807" s="22" t="n"/>
      <c r="O4807" s="24">
        <f>IF(A4807&lt;&gt;"عهدة","",SUMIFS($G$8:$G$5007,$B$8:$B$5007,B4807,$A$8:$A$5007,"مصروف",$I$8:$I$5007,"&lt;&gt;مرفوض"))</f>
        <v/>
      </c>
      <c r="P4807" s="25">
        <f>IF(A4807&lt;&gt;"عهدة","",N(F4807)-O4807)</f>
        <v/>
      </c>
      <c r="Q4807" s="26">
        <f>IF(A4807="","",IF(A4807="عهدة",IF(N(F4807)=0,"⚠ أدخل قيمة العهدة",IF(P4807&lt;0,"⛔ عجز / زيادة مصروفات "&amp;TEXT(-P4807,"#,##0"),IF(COUNTIFS($B$8:$B$5007,B4807,$A$8:$A$5007,"مصروف",$I$8:$I$5007,"&lt;&gt;مرفوض",$K$8:$K$5007,"&lt;&gt;نعم")&gt;0,"⚠ "&amp;COUNTIFS($B$8:$B$5007,B4807,$A$8:$A$5007,"مصروف",$I$8:$I$5007,"&lt;&gt;مرفوض",$K$8:$K$5007,"&lt;&gt;نعم")&amp;" مصروف غير مسوى",IF(L4807="تمت التسوية",IF(P4807=0,"✔ متوازنة وتمت التسوية","✔ تمت التسوية – متبقي "&amp;TEXT(P4807,"#,##0")),IF(P4807&gt;0,"متبقي "&amp;TEXT(P4807,"#,##0"),"✔ متوازنة"))))),IF(R4807=0,"⚠ أضف سطر عهدة أولًا",IF(OR(C4807="",N(G4807)=0),"⚠ أكمل التاريخ والقيمة",IF(S4807="","⚠ التاريخ خارج السنة المالية",IF(H4807="","⚠ اختر بند الموازنة",IF(I4807="مرفوض","✖ مرفوض من المدير",IF(I4807&lt;&gt;"موافق","⏳ بانتظار موافقة المدير",IF(K4807&lt;&gt;"نعم","⚠ غير مسوى مع الحسابات","✔ معتمد ومسوى")))))))))</f>
        <v/>
      </c>
      <c r="R4807">
        <f>N(R4806)+IF(A4807="عهدة",1,0)</f>
        <v/>
      </c>
      <c r="S4807">
        <f>IF(C4807="","",IF(AND(C4807&gt;=DATE(2026,9,1),C4807&lt;=DATE(2027,8,31)),(YEAR(C4807)-2026)*12+MONTH(C4807)-8,""))</f>
        <v/>
      </c>
      <c r="T4807">
        <f>IF(AND(A4807="مصروف",R4807&gt;0,I4807="موافق",S4807&lt;&gt;"",H4807&lt;&gt;""),N(G4807),0)</f>
        <v/>
      </c>
    </row>
    <row r="4808">
      <c r="A4808" s="19" t="n"/>
      <c r="B4808" s="20">
        <f>IF(A4808="","",IF(R4808=0,"⚠ أضف سطر عهدة أولًا","DMT-"&amp;TEXT(R4808,"000")))</f>
        <v/>
      </c>
      <c r="C4808" s="21" t="n"/>
      <c r="D4808" s="20">
        <f>IF(C4808="","",IF(S4808="","خارج السنة المالية",INDEX(القوائم!$D$2:$D$13,S4808)))</f>
        <v/>
      </c>
      <c r="E4808" s="22" t="n"/>
      <c r="F4808" s="23" t="n"/>
      <c r="G4808" s="23" t="n"/>
      <c r="H4808" s="22" t="n"/>
      <c r="I4808" s="19" t="n"/>
      <c r="J4808" s="21" t="n"/>
      <c r="K4808" s="19" t="n"/>
      <c r="L4808" s="19" t="n"/>
      <c r="M4808" s="21" t="n"/>
      <c r="N4808" s="22" t="n"/>
      <c r="O4808" s="24">
        <f>IF(A4808&lt;&gt;"عهدة","",SUMIFS($G$8:$G$5007,$B$8:$B$5007,B4808,$A$8:$A$5007,"مصروف",$I$8:$I$5007,"&lt;&gt;مرفوض"))</f>
        <v/>
      </c>
      <c r="P4808" s="25">
        <f>IF(A4808&lt;&gt;"عهدة","",N(F4808)-O4808)</f>
        <v/>
      </c>
      <c r="Q4808" s="26">
        <f>IF(A4808="","",IF(A4808="عهدة",IF(N(F4808)=0,"⚠ أدخل قيمة العهدة",IF(P4808&lt;0,"⛔ عجز / زيادة مصروفات "&amp;TEXT(-P4808,"#,##0"),IF(COUNTIFS($B$8:$B$5007,B4808,$A$8:$A$5007,"مصروف",$I$8:$I$5007,"&lt;&gt;مرفوض",$K$8:$K$5007,"&lt;&gt;نعم")&gt;0,"⚠ "&amp;COUNTIFS($B$8:$B$5007,B4808,$A$8:$A$5007,"مصروف",$I$8:$I$5007,"&lt;&gt;مرفوض",$K$8:$K$5007,"&lt;&gt;نعم")&amp;" مصروف غير مسوى",IF(L4808="تمت التسوية",IF(P4808=0,"✔ متوازنة وتمت التسوية","✔ تمت التسوية – متبقي "&amp;TEXT(P4808,"#,##0")),IF(P4808&gt;0,"متبقي "&amp;TEXT(P4808,"#,##0"),"✔ متوازنة"))))),IF(R4808=0,"⚠ أضف سطر عهدة أولًا",IF(OR(C4808="",N(G4808)=0),"⚠ أكمل التاريخ والقيمة",IF(S4808="","⚠ التاريخ خارج السنة المالية",IF(H4808="","⚠ اختر بند الموازنة",IF(I4808="مرفوض","✖ مرفوض من المدير",IF(I4808&lt;&gt;"موافق","⏳ بانتظار موافقة المدير",IF(K4808&lt;&gt;"نعم","⚠ غير مسوى مع الحسابات","✔ معتمد ومسوى")))))))))</f>
        <v/>
      </c>
      <c r="R4808">
        <f>N(R4807)+IF(A4808="عهدة",1,0)</f>
        <v/>
      </c>
      <c r="S4808">
        <f>IF(C4808="","",IF(AND(C4808&gt;=DATE(2026,9,1),C4808&lt;=DATE(2027,8,31)),(YEAR(C4808)-2026)*12+MONTH(C4808)-8,""))</f>
        <v/>
      </c>
      <c r="T4808">
        <f>IF(AND(A4808="مصروف",R4808&gt;0,I4808="موافق",S4808&lt;&gt;"",H4808&lt;&gt;""),N(G4808),0)</f>
        <v/>
      </c>
    </row>
    <row r="4809">
      <c r="A4809" s="19" t="n"/>
      <c r="B4809" s="20">
        <f>IF(A4809="","",IF(R4809=0,"⚠ أضف سطر عهدة أولًا","DMT-"&amp;TEXT(R4809,"000")))</f>
        <v/>
      </c>
      <c r="C4809" s="21" t="n"/>
      <c r="D4809" s="20">
        <f>IF(C4809="","",IF(S4809="","خارج السنة المالية",INDEX(القوائم!$D$2:$D$13,S4809)))</f>
        <v/>
      </c>
      <c r="E4809" s="22" t="n"/>
      <c r="F4809" s="23" t="n"/>
      <c r="G4809" s="23" t="n"/>
      <c r="H4809" s="22" t="n"/>
      <c r="I4809" s="19" t="n"/>
      <c r="J4809" s="21" t="n"/>
      <c r="K4809" s="19" t="n"/>
      <c r="L4809" s="19" t="n"/>
      <c r="M4809" s="21" t="n"/>
      <c r="N4809" s="22" t="n"/>
      <c r="O4809" s="24">
        <f>IF(A4809&lt;&gt;"عهدة","",SUMIFS($G$8:$G$5007,$B$8:$B$5007,B4809,$A$8:$A$5007,"مصروف",$I$8:$I$5007,"&lt;&gt;مرفوض"))</f>
        <v/>
      </c>
      <c r="P4809" s="25">
        <f>IF(A4809&lt;&gt;"عهدة","",N(F4809)-O4809)</f>
        <v/>
      </c>
      <c r="Q4809" s="26">
        <f>IF(A4809="","",IF(A4809="عهدة",IF(N(F4809)=0,"⚠ أدخل قيمة العهدة",IF(P4809&lt;0,"⛔ عجز / زيادة مصروفات "&amp;TEXT(-P4809,"#,##0"),IF(COUNTIFS($B$8:$B$5007,B4809,$A$8:$A$5007,"مصروف",$I$8:$I$5007,"&lt;&gt;مرفوض",$K$8:$K$5007,"&lt;&gt;نعم")&gt;0,"⚠ "&amp;COUNTIFS($B$8:$B$5007,B4809,$A$8:$A$5007,"مصروف",$I$8:$I$5007,"&lt;&gt;مرفوض",$K$8:$K$5007,"&lt;&gt;نعم")&amp;" مصروف غير مسوى",IF(L4809="تمت التسوية",IF(P4809=0,"✔ متوازنة وتمت التسوية","✔ تمت التسوية – متبقي "&amp;TEXT(P4809,"#,##0")),IF(P4809&gt;0,"متبقي "&amp;TEXT(P4809,"#,##0"),"✔ متوازنة"))))),IF(R4809=0,"⚠ أضف سطر عهدة أولًا",IF(OR(C4809="",N(G4809)=0),"⚠ أكمل التاريخ والقيمة",IF(S4809="","⚠ التاريخ خارج السنة المالية",IF(H4809="","⚠ اختر بند الموازنة",IF(I4809="مرفوض","✖ مرفوض من المدير",IF(I4809&lt;&gt;"موافق","⏳ بانتظار موافقة المدير",IF(K4809&lt;&gt;"نعم","⚠ غير مسوى مع الحسابات","✔ معتمد ومسوى")))))))))</f>
        <v/>
      </c>
      <c r="R4809">
        <f>N(R4808)+IF(A4809="عهدة",1,0)</f>
        <v/>
      </c>
      <c r="S4809">
        <f>IF(C4809="","",IF(AND(C4809&gt;=DATE(2026,9,1),C4809&lt;=DATE(2027,8,31)),(YEAR(C4809)-2026)*12+MONTH(C4809)-8,""))</f>
        <v/>
      </c>
      <c r="T4809">
        <f>IF(AND(A4809="مصروف",R4809&gt;0,I4809="موافق",S4809&lt;&gt;"",H4809&lt;&gt;""),N(G4809),0)</f>
        <v/>
      </c>
    </row>
    <row r="4810">
      <c r="A4810" s="19" t="n"/>
      <c r="B4810" s="20">
        <f>IF(A4810="","",IF(R4810=0,"⚠ أضف سطر عهدة أولًا","DMT-"&amp;TEXT(R4810,"000")))</f>
        <v/>
      </c>
      <c r="C4810" s="21" t="n"/>
      <c r="D4810" s="20">
        <f>IF(C4810="","",IF(S4810="","خارج السنة المالية",INDEX(القوائم!$D$2:$D$13,S4810)))</f>
        <v/>
      </c>
      <c r="E4810" s="22" t="n"/>
      <c r="F4810" s="23" t="n"/>
      <c r="G4810" s="23" t="n"/>
      <c r="H4810" s="22" t="n"/>
      <c r="I4810" s="19" t="n"/>
      <c r="J4810" s="21" t="n"/>
      <c r="K4810" s="19" t="n"/>
      <c r="L4810" s="19" t="n"/>
      <c r="M4810" s="21" t="n"/>
      <c r="N4810" s="22" t="n"/>
      <c r="O4810" s="24">
        <f>IF(A4810&lt;&gt;"عهدة","",SUMIFS($G$8:$G$5007,$B$8:$B$5007,B4810,$A$8:$A$5007,"مصروف",$I$8:$I$5007,"&lt;&gt;مرفوض"))</f>
        <v/>
      </c>
      <c r="P4810" s="25">
        <f>IF(A4810&lt;&gt;"عهدة","",N(F4810)-O4810)</f>
        <v/>
      </c>
      <c r="Q4810" s="26">
        <f>IF(A4810="","",IF(A4810="عهدة",IF(N(F4810)=0,"⚠ أدخل قيمة العهدة",IF(P4810&lt;0,"⛔ عجز / زيادة مصروفات "&amp;TEXT(-P4810,"#,##0"),IF(COUNTIFS($B$8:$B$5007,B4810,$A$8:$A$5007,"مصروف",$I$8:$I$5007,"&lt;&gt;مرفوض",$K$8:$K$5007,"&lt;&gt;نعم")&gt;0,"⚠ "&amp;COUNTIFS($B$8:$B$5007,B4810,$A$8:$A$5007,"مصروف",$I$8:$I$5007,"&lt;&gt;مرفوض",$K$8:$K$5007,"&lt;&gt;نعم")&amp;" مصروف غير مسوى",IF(L4810="تمت التسوية",IF(P4810=0,"✔ متوازنة وتمت التسوية","✔ تمت التسوية – متبقي "&amp;TEXT(P4810,"#,##0")),IF(P4810&gt;0,"متبقي "&amp;TEXT(P4810,"#,##0"),"✔ متوازنة"))))),IF(R4810=0,"⚠ أضف سطر عهدة أولًا",IF(OR(C4810="",N(G4810)=0),"⚠ أكمل التاريخ والقيمة",IF(S4810="","⚠ التاريخ خارج السنة المالية",IF(H4810="","⚠ اختر بند الموازنة",IF(I4810="مرفوض","✖ مرفوض من المدير",IF(I4810&lt;&gt;"موافق","⏳ بانتظار موافقة المدير",IF(K4810&lt;&gt;"نعم","⚠ غير مسوى مع الحسابات","✔ معتمد ومسوى")))))))))</f>
        <v/>
      </c>
      <c r="R4810">
        <f>N(R4809)+IF(A4810="عهدة",1,0)</f>
        <v/>
      </c>
      <c r="S4810">
        <f>IF(C4810="","",IF(AND(C4810&gt;=DATE(2026,9,1),C4810&lt;=DATE(2027,8,31)),(YEAR(C4810)-2026)*12+MONTH(C4810)-8,""))</f>
        <v/>
      </c>
      <c r="T4810">
        <f>IF(AND(A4810="مصروف",R4810&gt;0,I4810="موافق",S4810&lt;&gt;"",H4810&lt;&gt;""),N(G4810),0)</f>
        <v/>
      </c>
    </row>
    <row r="4811">
      <c r="A4811" s="19" t="n"/>
      <c r="B4811" s="20">
        <f>IF(A4811="","",IF(R4811=0,"⚠ أضف سطر عهدة أولًا","DMT-"&amp;TEXT(R4811,"000")))</f>
        <v/>
      </c>
      <c r="C4811" s="21" t="n"/>
      <c r="D4811" s="20">
        <f>IF(C4811="","",IF(S4811="","خارج السنة المالية",INDEX(القوائم!$D$2:$D$13,S4811)))</f>
        <v/>
      </c>
      <c r="E4811" s="22" t="n"/>
      <c r="F4811" s="23" t="n"/>
      <c r="G4811" s="23" t="n"/>
      <c r="H4811" s="22" t="n"/>
      <c r="I4811" s="19" t="n"/>
      <c r="J4811" s="21" t="n"/>
      <c r="K4811" s="19" t="n"/>
      <c r="L4811" s="19" t="n"/>
      <c r="M4811" s="21" t="n"/>
      <c r="N4811" s="22" t="n"/>
      <c r="O4811" s="24">
        <f>IF(A4811&lt;&gt;"عهدة","",SUMIFS($G$8:$G$5007,$B$8:$B$5007,B4811,$A$8:$A$5007,"مصروف",$I$8:$I$5007,"&lt;&gt;مرفوض"))</f>
        <v/>
      </c>
      <c r="P4811" s="25">
        <f>IF(A4811&lt;&gt;"عهدة","",N(F4811)-O4811)</f>
        <v/>
      </c>
      <c r="Q4811" s="26">
        <f>IF(A4811="","",IF(A4811="عهدة",IF(N(F4811)=0,"⚠ أدخل قيمة العهدة",IF(P4811&lt;0,"⛔ عجز / زيادة مصروفات "&amp;TEXT(-P4811,"#,##0"),IF(COUNTIFS($B$8:$B$5007,B4811,$A$8:$A$5007,"مصروف",$I$8:$I$5007,"&lt;&gt;مرفوض",$K$8:$K$5007,"&lt;&gt;نعم")&gt;0,"⚠ "&amp;COUNTIFS($B$8:$B$5007,B4811,$A$8:$A$5007,"مصروف",$I$8:$I$5007,"&lt;&gt;مرفوض",$K$8:$K$5007,"&lt;&gt;نعم")&amp;" مصروف غير مسوى",IF(L4811="تمت التسوية",IF(P4811=0,"✔ متوازنة وتمت التسوية","✔ تمت التسوية – متبقي "&amp;TEXT(P4811,"#,##0")),IF(P4811&gt;0,"متبقي "&amp;TEXT(P4811,"#,##0"),"✔ متوازنة"))))),IF(R4811=0,"⚠ أضف سطر عهدة أولًا",IF(OR(C4811="",N(G4811)=0),"⚠ أكمل التاريخ والقيمة",IF(S4811="","⚠ التاريخ خارج السنة المالية",IF(H4811="","⚠ اختر بند الموازنة",IF(I4811="مرفوض","✖ مرفوض من المدير",IF(I4811&lt;&gt;"موافق","⏳ بانتظار موافقة المدير",IF(K4811&lt;&gt;"نعم","⚠ غير مسوى مع الحسابات","✔ معتمد ومسوى")))))))))</f>
        <v/>
      </c>
      <c r="R4811">
        <f>N(R4810)+IF(A4811="عهدة",1,0)</f>
        <v/>
      </c>
      <c r="S4811">
        <f>IF(C4811="","",IF(AND(C4811&gt;=DATE(2026,9,1),C4811&lt;=DATE(2027,8,31)),(YEAR(C4811)-2026)*12+MONTH(C4811)-8,""))</f>
        <v/>
      </c>
      <c r="T4811">
        <f>IF(AND(A4811="مصروف",R4811&gt;0,I4811="موافق",S4811&lt;&gt;"",H4811&lt;&gt;""),N(G4811),0)</f>
        <v/>
      </c>
    </row>
    <row r="4812">
      <c r="A4812" s="19" t="n"/>
      <c r="B4812" s="20">
        <f>IF(A4812="","",IF(R4812=0,"⚠ أضف سطر عهدة أولًا","DMT-"&amp;TEXT(R4812,"000")))</f>
        <v/>
      </c>
      <c r="C4812" s="21" t="n"/>
      <c r="D4812" s="20">
        <f>IF(C4812="","",IF(S4812="","خارج السنة المالية",INDEX(القوائم!$D$2:$D$13,S4812)))</f>
        <v/>
      </c>
      <c r="E4812" s="22" t="n"/>
      <c r="F4812" s="23" t="n"/>
      <c r="G4812" s="23" t="n"/>
      <c r="H4812" s="22" t="n"/>
      <c r="I4812" s="19" t="n"/>
      <c r="J4812" s="21" t="n"/>
      <c r="K4812" s="19" t="n"/>
      <c r="L4812" s="19" t="n"/>
      <c r="M4812" s="21" t="n"/>
      <c r="N4812" s="22" t="n"/>
      <c r="O4812" s="24">
        <f>IF(A4812&lt;&gt;"عهدة","",SUMIFS($G$8:$G$5007,$B$8:$B$5007,B4812,$A$8:$A$5007,"مصروف",$I$8:$I$5007,"&lt;&gt;مرفوض"))</f>
        <v/>
      </c>
      <c r="P4812" s="25">
        <f>IF(A4812&lt;&gt;"عهدة","",N(F4812)-O4812)</f>
        <v/>
      </c>
      <c r="Q4812" s="26">
        <f>IF(A4812="","",IF(A4812="عهدة",IF(N(F4812)=0,"⚠ أدخل قيمة العهدة",IF(P4812&lt;0,"⛔ عجز / زيادة مصروفات "&amp;TEXT(-P4812,"#,##0"),IF(COUNTIFS($B$8:$B$5007,B4812,$A$8:$A$5007,"مصروف",$I$8:$I$5007,"&lt;&gt;مرفوض",$K$8:$K$5007,"&lt;&gt;نعم")&gt;0,"⚠ "&amp;COUNTIFS($B$8:$B$5007,B4812,$A$8:$A$5007,"مصروف",$I$8:$I$5007,"&lt;&gt;مرفوض",$K$8:$K$5007,"&lt;&gt;نعم")&amp;" مصروف غير مسوى",IF(L4812="تمت التسوية",IF(P4812=0,"✔ متوازنة وتمت التسوية","✔ تمت التسوية – متبقي "&amp;TEXT(P4812,"#,##0")),IF(P4812&gt;0,"متبقي "&amp;TEXT(P4812,"#,##0"),"✔ متوازنة"))))),IF(R4812=0,"⚠ أضف سطر عهدة أولًا",IF(OR(C4812="",N(G4812)=0),"⚠ أكمل التاريخ والقيمة",IF(S4812="","⚠ التاريخ خارج السنة المالية",IF(H4812="","⚠ اختر بند الموازنة",IF(I4812="مرفوض","✖ مرفوض من المدير",IF(I4812&lt;&gt;"موافق","⏳ بانتظار موافقة المدير",IF(K4812&lt;&gt;"نعم","⚠ غير مسوى مع الحسابات","✔ معتمد ومسوى")))))))))</f>
        <v/>
      </c>
      <c r="R4812">
        <f>N(R4811)+IF(A4812="عهدة",1,0)</f>
        <v/>
      </c>
      <c r="S4812">
        <f>IF(C4812="","",IF(AND(C4812&gt;=DATE(2026,9,1),C4812&lt;=DATE(2027,8,31)),(YEAR(C4812)-2026)*12+MONTH(C4812)-8,""))</f>
        <v/>
      </c>
      <c r="T4812">
        <f>IF(AND(A4812="مصروف",R4812&gt;0,I4812="موافق",S4812&lt;&gt;"",H4812&lt;&gt;""),N(G4812),0)</f>
        <v/>
      </c>
    </row>
    <row r="4813">
      <c r="A4813" s="19" t="n"/>
      <c r="B4813" s="20">
        <f>IF(A4813="","",IF(R4813=0,"⚠ أضف سطر عهدة أولًا","DMT-"&amp;TEXT(R4813,"000")))</f>
        <v/>
      </c>
      <c r="C4813" s="21" t="n"/>
      <c r="D4813" s="20">
        <f>IF(C4813="","",IF(S4813="","خارج السنة المالية",INDEX(القوائم!$D$2:$D$13,S4813)))</f>
        <v/>
      </c>
      <c r="E4813" s="22" t="n"/>
      <c r="F4813" s="23" t="n"/>
      <c r="G4813" s="23" t="n"/>
      <c r="H4813" s="22" t="n"/>
      <c r="I4813" s="19" t="n"/>
      <c r="J4813" s="21" t="n"/>
      <c r="K4813" s="19" t="n"/>
      <c r="L4813" s="19" t="n"/>
      <c r="M4813" s="21" t="n"/>
      <c r="N4813" s="22" t="n"/>
      <c r="O4813" s="24">
        <f>IF(A4813&lt;&gt;"عهدة","",SUMIFS($G$8:$G$5007,$B$8:$B$5007,B4813,$A$8:$A$5007,"مصروف",$I$8:$I$5007,"&lt;&gt;مرفوض"))</f>
        <v/>
      </c>
      <c r="P4813" s="25">
        <f>IF(A4813&lt;&gt;"عهدة","",N(F4813)-O4813)</f>
        <v/>
      </c>
      <c r="Q4813" s="26">
        <f>IF(A4813="","",IF(A4813="عهدة",IF(N(F4813)=0,"⚠ أدخل قيمة العهدة",IF(P4813&lt;0,"⛔ عجز / زيادة مصروفات "&amp;TEXT(-P4813,"#,##0"),IF(COUNTIFS($B$8:$B$5007,B4813,$A$8:$A$5007,"مصروف",$I$8:$I$5007,"&lt;&gt;مرفوض",$K$8:$K$5007,"&lt;&gt;نعم")&gt;0,"⚠ "&amp;COUNTIFS($B$8:$B$5007,B4813,$A$8:$A$5007,"مصروف",$I$8:$I$5007,"&lt;&gt;مرفوض",$K$8:$K$5007,"&lt;&gt;نعم")&amp;" مصروف غير مسوى",IF(L4813="تمت التسوية",IF(P4813=0,"✔ متوازنة وتمت التسوية","✔ تمت التسوية – متبقي "&amp;TEXT(P4813,"#,##0")),IF(P4813&gt;0,"متبقي "&amp;TEXT(P4813,"#,##0"),"✔ متوازنة"))))),IF(R4813=0,"⚠ أضف سطر عهدة أولًا",IF(OR(C4813="",N(G4813)=0),"⚠ أكمل التاريخ والقيمة",IF(S4813="","⚠ التاريخ خارج السنة المالية",IF(H4813="","⚠ اختر بند الموازنة",IF(I4813="مرفوض","✖ مرفوض من المدير",IF(I4813&lt;&gt;"موافق","⏳ بانتظار موافقة المدير",IF(K4813&lt;&gt;"نعم","⚠ غير مسوى مع الحسابات","✔ معتمد ومسوى")))))))))</f>
        <v/>
      </c>
      <c r="R4813">
        <f>N(R4812)+IF(A4813="عهدة",1,0)</f>
        <v/>
      </c>
      <c r="S4813">
        <f>IF(C4813="","",IF(AND(C4813&gt;=DATE(2026,9,1),C4813&lt;=DATE(2027,8,31)),(YEAR(C4813)-2026)*12+MONTH(C4813)-8,""))</f>
        <v/>
      </c>
      <c r="T4813">
        <f>IF(AND(A4813="مصروف",R4813&gt;0,I4813="موافق",S4813&lt;&gt;"",H4813&lt;&gt;""),N(G4813),0)</f>
        <v/>
      </c>
    </row>
    <row r="4814">
      <c r="A4814" s="19" t="n"/>
      <c r="B4814" s="20">
        <f>IF(A4814="","",IF(R4814=0,"⚠ أضف سطر عهدة أولًا","DMT-"&amp;TEXT(R4814,"000")))</f>
        <v/>
      </c>
      <c r="C4814" s="21" t="n"/>
      <c r="D4814" s="20">
        <f>IF(C4814="","",IF(S4814="","خارج السنة المالية",INDEX(القوائم!$D$2:$D$13,S4814)))</f>
        <v/>
      </c>
      <c r="E4814" s="22" t="n"/>
      <c r="F4814" s="23" t="n"/>
      <c r="G4814" s="23" t="n"/>
      <c r="H4814" s="22" t="n"/>
      <c r="I4814" s="19" t="n"/>
      <c r="J4814" s="21" t="n"/>
      <c r="K4814" s="19" t="n"/>
      <c r="L4814" s="19" t="n"/>
      <c r="M4814" s="21" t="n"/>
      <c r="N4814" s="22" t="n"/>
      <c r="O4814" s="24">
        <f>IF(A4814&lt;&gt;"عهدة","",SUMIFS($G$8:$G$5007,$B$8:$B$5007,B4814,$A$8:$A$5007,"مصروف",$I$8:$I$5007,"&lt;&gt;مرفوض"))</f>
        <v/>
      </c>
      <c r="P4814" s="25">
        <f>IF(A4814&lt;&gt;"عهدة","",N(F4814)-O4814)</f>
        <v/>
      </c>
      <c r="Q4814" s="26">
        <f>IF(A4814="","",IF(A4814="عهدة",IF(N(F4814)=0,"⚠ أدخل قيمة العهدة",IF(P4814&lt;0,"⛔ عجز / زيادة مصروفات "&amp;TEXT(-P4814,"#,##0"),IF(COUNTIFS($B$8:$B$5007,B4814,$A$8:$A$5007,"مصروف",$I$8:$I$5007,"&lt;&gt;مرفوض",$K$8:$K$5007,"&lt;&gt;نعم")&gt;0,"⚠ "&amp;COUNTIFS($B$8:$B$5007,B4814,$A$8:$A$5007,"مصروف",$I$8:$I$5007,"&lt;&gt;مرفوض",$K$8:$K$5007,"&lt;&gt;نعم")&amp;" مصروف غير مسوى",IF(L4814="تمت التسوية",IF(P4814=0,"✔ متوازنة وتمت التسوية","✔ تمت التسوية – متبقي "&amp;TEXT(P4814,"#,##0")),IF(P4814&gt;0,"متبقي "&amp;TEXT(P4814,"#,##0"),"✔ متوازنة"))))),IF(R4814=0,"⚠ أضف سطر عهدة أولًا",IF(OR(C4814="",N(G4814)=0),"⚠ أكمل التاريخ والقيمة",IF(S4814="","⚠ التاريخ خارج السنة المالية",IF(H4814="","⚠ اختر بند الموازنة",IF(I4814="مرفوض","✖ مرفوض من المدير",IF(I4814&lt;&gt;"موافق","⏳ بانتظار موافقة المدير",IF(K4814&lt;&gt;"نعم","⚠ غير مسوى مع الحسابات","✔ معتمد ومسوى")))))))))</f>
        <v/>
      </c>
      <c r="R4814">
        <f>N(R4813)+IF(A4814="عهدة",1,0)</f>
        <v/>
      </c>
      <c r="S4814">
        <f>IF(C4814="","",IF(AND(C4814&gt;=DATE(2026,9,1),C4814&lt;=DATE(2027,8,31)),(YEAR(C4814)-2026)*12+MONTH(C4814)-8,""))</f>
        <v/>
      </c>
      <c r="T4814">
        <f>IF(AND(A4814="مصروف",R4814&gt;0,I4814="موافق",S4814&lt;&gt;"",H4814&lt;&gt;""),N(G4814),0)</f>
        <v/>
      </c>
    </row>
    <row r="4815">
      <c r="A4815" s="19" t="n"/>
      <c r="B4815" s="20">
        <f>IF(A4815="","",IF(R4815=0,"⚠ أضف سطر عهدة أولًا","DMT-"&amp;TEXT(R4815,"000")))</f>
        <v/>
      </c>
      <c r="C4815" s="21" t="n"/>
      <c r="D4815" s="20">
        <f>IF(C4815="","",IF(S4815="","خارج السنة المالية",INDEX(القوائم!$D$2:$D$13,S4815)))</f>
        <v/>
      </c>
      <c r="E4815" s="22" t="n"/>
      <c r="F4815" s="23" t="n"/>
      <c r="G4815" s="23" t="n"/>
      <c r="H4815" s="22" t="n"/>
      <c r="I4815" s="19" t="n"/>
      <c r="J4815" s="21" t="n"/>
      <c r="K4815" s="19" t="n"/>
      <c r="L4815" s="19" t="n"/>
      <c r="M4815" s="21" t="n"/>
      <c r="N4815" s="22" t="n"/>
      <c r="O4815" s="24">
        <f>IF(A4815&lt;&gt;"عهدة","",SUMIFS($G$8:$G$5007,$B$8:$B$5007,B4815,$A$8:$A$5007,"مصروف",$I$8:$I$5007,"&lt;&gt;مرفوض"))</f>
        <v/>
      </c>
      <c r="P4815" s="25">
        <f>IF(A4815&lt;&gt;"عهدة","",N(F4815)-O4815)</f>
        <v/>
      </c>
      <c r="Q4815" s="26">
        <f>IF(A4815="","",IF(A4815="عهدة",IF(N(F4815)=0,"⚠ أدخل قيمة العهدة",IF(P4815&lt;0,"⛔ عجز / زيادة مصروفات "&amp;TEXT(-P4815,"#,##0"),IF(COUNTIFS($B$8:$B$5007,B4815,$A$8:$A$5007,"مصروف",$I$8:$I$5007,"&lt;&gt;مرفوض",$K$8:$K$5007,"&lt;&gt;نعم")&gt;0,"⚠ "&amp;COUNTIFS($B$8:$B$5007,B4815,$A$8:$A$5007,"مصروف",$I$8:$I$5007,"&lt;&gt;مرفوض",$K$8:$K$5007,"&lt;&gt;نعم")&amp;" مصروف غير مسوى",IF(L4815="تمت التسوية",IF(P4815=0,"✔ متوازنة وتمت التسوية","✔ تمت التسوية – متبقي "&amp;TEXT(P4815,"#,##0")),IF(P4815&gt;0,"متبقي "&amp;TEXT(P4815,"#,##0"),"✔ متوازنة"))))),IF(R4815=0,"⚠ أضف سطر عهدة أولًا",IF(OR(C4815="",N(G4815)=0),"⚠ أكمل التاريخ والقيمة",IF(S4815="","⚠ التاريخ خارج السنة المالية",IF(H4815="","⚠ اختر بند الموازنة",IF(I4815="مرفوض","✖ مرفوض من المدير",IF(I4815&lt;&gt;"موافق","⏳ بانتظار موافقة المدير",IF(K4815&lt;&gt;"نعم","⚠ غير مسوى مع الحسابات","✔ معتمد ومسوى")))))))))</f>
        <v/>
      </c>
      <c r="R4815">
        <f>N(R4814)+IF(A4815="عهدة",1,0)</f>
        <v/>
      </c>
      <c r="S4815">
        <f>IF(C4815="","",IF(AND(C4815&gt;=DATE(2026,9,1),C4815&lt;=DATE(2027,8,31)),(YEAR(C4815)-2026)*12+MONTH(C4815)-8,""))</f>
        <v/>
      </c>
      <c r="T4815">
        <f>IF(AND(A4815="مصروف",R4815&gt;0,I4815="موافق",S4815&lt;&gt;"",H4815&lt;&gt;""),N(G4815),0)</f>
        <v/>
      </c>
    </row>
    <row r="4816">
      <c r="A4816" s="19" t="n"/>
      <c r="B4816" s="20">
        <f>IF(A4816="","",IF(R4816=0,"⚠ أضف سطر عهدة أولًا","DMT-"&amp;TEXT(R4816,"000")))</f>
        <v/>
      </c>
      <c r="C4816" s="21" t="n"/>
      <c r="D4816" s="20">
        <f>IF(C4816="","",IF(S4816="","خارج السنة المالية",INDEX(القوائم!$D$2:$D$13,S4816)))</f>
        <v/>
      </c>
      <c r="E4816" s="22" t="n"/>
      <c r="F4816" s="23" t="n"/>
      <c r="G4816" s="23" t="n"/>
      <c r="H4816" s="22" t="n"/>
      <c r="I4816" s="19" t="n"/>
      <c r="J4816" s="21" t="n"/>
      <c r="K4816" s="19" t="n"/>
      <c r="L4816" s="19" t="n"/>
      <c r="M4816" s="21" t="n"/>
      <c r="N4816" s="22" t="n"/>
      <c r="O4816" s="24">
        <f>IF(A4816&lt;&gt;"عهدة","",SUMIFS($G$8:$G$5007,$B$8:$B$5007,B4816,$A$8:$A$5007,"مصروف",$I$8:$I$5007,"&lt;&gt;مرفوض"))</f>
        <v/>
      </c>
      <c r="P4816" s="25">
        <f>IF(A4816&lt;&gt;"عهدة","",N(F4816)-O4816)</f>
        <v/>
      </c>
      <c r="Q4816" s="26">
        <f>IF(A4816="","",IF(A4816="عهدة",IF(N(F4816)=0,"⚠ أدخل قيمة العهدة",IF(P4816&lt;0,"⛔ عجز / زيادة مصروفات "&amp;TEXT(-P4816,"#,##0"),IF(COUNTIFS($B$8:$B$5007,B4816,$A$8:$A$5007,"مصروف",$I$8:$I$5007,"&lt;&gt;مرفوض",$K$8:$K$5007,"&lt;&gt;نعم")&gt;0,"⚠ "&amp;COUNTIFS($B$8:$B$5007,B4816,$A$8:$A$5007,"مصروف",$I$8:$I$5007,"&lt;&gt;مرفوض",$K$8:$K$5007,"&lt;&gt;نعم")&amp;" مصروف غير مسوى",IF(L4816="تمت التسوية",IF(P4816=0,"✔ متوازنة وتمت التسوية","✔ تمت التسوية – متبقي "&amp;TEXT(P4816,"#,##0")),IF(P4816&gt;0,"متبقي "&amp;TEXT(P4816,"#,##0"),"✔ متوازنة"))))),IF(R4816=0,"⚠ أضف سطر عهدة أولًا",IF(OR(C4816="",N(G4816)=0),"⚠ أكمل التاريخ والقيمة",IF(S4816="","⚠ التاريخ خارج السنة المالية",IF(H4816="","⚠ اختر بند الموازنة",IF(I4816="مرفوض","✖ مرفوض من المدير",IF(I4816&lt;&gt;"موافق","⏳ بانتظار موافقة المدير",IF(K4816&lt;&gt;"نعم","⚠ غير مسوى مع الحسابات","✔ معتمد ومسوى")))))))))</f>
        <v/>
      </c>
      <c r="R4816">
        <f>N(R4815)+IF(A4816="عهدة",1,0)</f>
        <v/>
      </c>
      <c r="S4816">
        <f>IF(C4816="","",IF(AND(C4816&gt;=DATE(2026,9,1),C4816&lt;=DATE(2027,8,31)),(YEAR(C4816)-2026)*12+MONTH(C4816)-8,""))</f>
        <v/>
      </c>
      <c r="T4816">
        <f>IF(AND(A4816="مصروف",R4816&gt;0,I4816="موافق",S4816&lt;&gt;"",H4816&lt;&gt;""),N(G4816),0)</f>
        <v/>
      </c>
    </row>
    <row r="4817">
      <c r="A4817" s="19" t="n"/>
      <c r="B4817" s="20">
        <f>IF(A4817="","",IF(R4817=0,"⚠ أضف سطر عهدة أولًا","DMT-"&amp;TEXT(R4817,"000")))</f>
        <v/>
      </c>
      <c r="C4817" s="21" t="n"/>
      <c r="D4817" s="20">
        <f>IF(C4817="","",IF(S4817="","خارج السنة المالية",INDEX(القوائم!$D$2:$D$13,S4817)))</f>
        <v/>
      </c>
      <c r="E4817" s="22" t="n"/>
      <c r="F4817" s="23" t="n"/>
      <c r="G4817" s="23" t="n"/>
      <c r="H4817" s="22" t="n"/>
      <c r="I4817" s="19" t="n"/>
      <c r="J4817" s="21" t="n"/>
      <c r="K4817" s="19" t="n"/>
      <c r="L4817" s="19" t="n"/>
      <c r="M4817" s="21" t="n"/>
      <c r="N4817" s="22" t="n"/>
      <c r="O4817" s="24">
        <f>IF(A4817&lt;&gt;"عهدة","",SUMIFS($G$8:$G$5007,$B$8:$B$5007,B4817,$A$8:$A$5007,"مصروف",$I$8:$I$5007,"&lt;&gt;مرفوض"))</f>
        <v/>
      </c>
      <c r="P4817" s="25">
        <f>IF(A4817&lt;&gt;"عهدة","",N(F4817)-O4817)</f>
        <v/>
      </c>
      <c r="Q4817" s="26">
        <f>IF(A4817="","",IF(A4817="عهدة",IF(N(F4817)=0,"⚠ أدخل قيمة العهدة",IF(P4817&lt;0,"⛔ عجز / زيادة مصروفات "&amp;TEXT(-P4817,"#,##0"),IF(COUNTIFS($B$8:$B$5007,B4817,$A$8:$A$5007,"مصروف",$I$8:$I$5007,"&lt;&gt;مرفوض",$K$8:$K$5007,"&lt;&gt;نعم")&gt;0,"⚠ "&amp;COUNTIFS($B$8:$B$5007,B4817,$A$8:$A$5007,"مصروف",$I$8:$I$5007,"&lt;&gt;مرفوض",$K$8:$K$5007,"&lt;&gt;نعم")&amp;" مصروف غير مسوى",IF(L4817="تمت التسوية",IF(P4817=0,"✔ متوازنة وتمت التسوية","✔ تمت التسوية – متبقي "&amp;TEXT(P4817,"#,##0")),IF(P4817&gt;0,"متبقي "&amp;TEXT(P4817,"#,##0"),"✔ متوازنة"))))),IF(R4817=0,"⚠ أضف سطر عهدة أولًا",IF(OR(C4817="",N(G4817)=0),"⚠ أكمل التاريخ والقيمة",IF(S4817="","⚠ التاريخ خارج السنة المالية",IF(H4817="","⚠ اختر بند الموازنة",IF(I4817="مرفوض","✖ مرفوض من المدير",IF(I4817&lt;&gt;"موافق","⏳ بانتظار موافقة المدير",IF(K4817&lt;&gt;"نعم","⚠ غير مسوى مع الحسابات","✔ معتمد ومسوى")))))))))</f>
        <v/>
      </c>
      <c r="R4817">
        <f>N(R4816)+IF(A4817="عهدة",1,0)</f>
        <v/>
      </c>
      <c r="S4817">
        <f>IF(C4817="","",IF(AND(C4817&gt;=DATE(2026,9,1),C4817&lt;=DATE(2027,8,31)),(YEAR(C4817)-2026)*12+MONTH(C4817)-8,""))</f>
        <v/>
      </c>
      <c r="T4817">
        <f>IF(AND(A4817="مصروف",R4817&gt;0,I4817="موافق",S4817&lt;&gt;"",H4817&lt;&gt;""),N(G4817),0)</f>
        <v/>
      </c>
    </row>
    <row r="4818">
      <c r="A4818" s="19" t="n"/>
      <c r="B4818" s="20">
        <f>IF(A4818="","",IF(R4818=0,"⚠ أضف سطر عهدة أولًا","DMT-"&amp;TEXT(R4818,"000")))</f>
        <v/>
      </c>
      <c r="C4818" s="21" t="n"/>
      <c r="D4818" s="20">
        <f>IF(C4818="","",IF(S4818="","خارج السنة المالية",INDEX(القوائم!$D$2:$D$13,S4818)))</f>
        <v/>
      </c>
      <c r="E4818" s="22" t="n"/>
      <c r="F4818" s="23" t="n"/>
      <c r="G4818" s="23" t="n"/>
      <c r="H4818" s="22" t="n"/>
      <c r="I4818" s="19" t="n"/>
      <c r="J4818" s="21" t="n"/>
      <c r="K4818" s="19" t="n"/>
      <c r="L4818" s="19" t="n"/>
      <c r="M4818" s="21" t="n"/>
      <c r="N4818" s="22" t="n"/>
      <c r="O4818" s="24">
        <f>IF(A4818&lt;&gt;"عهدة","",SUMIFS($G$8:$G$5007,$B$8:$B$5007,B4818,$A$8:$A$5007,"مصروف",$I$8:$I$5007,"&lt;&gt;مرفوض"))</f>
        <v/>
      </c>
      <c r="P4818" s="25">
        <f>IF(A4818&lt;&gt;"عهدة","",N(F4818)-O4818)</f>
        <v/>
      </c>
      <c r="Q4818" s="26">
        <f>IF(A4818="","",IF(A4818="عهدة",IF(N(F4818)=0,"⚠ أدخل قيمة العهدة",IF(P4818&lt;0,"⛔ عجز / زيادة مصروفات "&amp;TEXT(-P4818,"#,##0"),IF(COUNTIFS($B$8:$B$5007,B4818,$A$8:$A$5007,"مصروف",$I$8:$I$5007,"&lt;&gt;مرفوض",$K$8:$K$5007,"&lt;&gt;نعم")&gt;0,"⚠ "&amp;COUNTIFS($B$8:$B$5007,B4818,$A$8:$A$5007,"مصروف",$I$8:$I$5007,"&lt;&gt;مرفوض",$K$8:$K$5007,"&lt;&gt;نعم")&amp;" مصروف غير مسوى",IF(L4818="تمت التسوية",IF(P4818=0,"✔ متوازنة وتمت التسوية","✔ تمت التسوية – متبقي "&amp;TEXT(P4818,"#,##0")),IF(P4818&gt;0,"متبقي "&amp;TEXT(P4818,"#,##0"),"✔ متوازنة"))))),IF(R4818=0,"⚠ أضف سطر عهدة أولًا",IF(OR(C4818="",N(G4818)=0),"⚠ أكمل التاريخ والقيمة",IF(S4818="","⚠ التاريخ خارج السنة المالية",IF(H4818="","⚠ اختر بند الموازنة",IF(I4818="مرفوض","✖ مرفوض من المدير",IF(I4818&lt;&gt;"موافق","⏳ بانتظار موافقة المدير",IF(K4818&lt;&gt;"نعم","⚠ غير مسوى مع الحسابات","✔ معتمد ومسوى")))))))))</f>
        <v/>
      </c>
      <c r="R4818">
        <f>N(R4817)+IF(A4818="عهدة",1,0)</f>
        <v/>
      </c>
      <c r="S4818">
        <f>IF(C4818="","",IF(AND(C4818&gt;=DATE(2026,9,1),C4818&lt;=DATE(2027,8,31)),(YEAR(C4818)-2026)*12+MONTH(C4818)-8,""))</f>
        <v/>
      </c>
      <c r="T4818">
        <f>IF(AND(A4818="مصروف",R4818&gt;0,I4818="موافق",S4818&lt;&gt;"",H4818&lt;&gt;""),N(G4818),0)</f>
        <v/>
      </c>
    </row>
    <row r="4819">
      <c r="A4819" s="19" t="n"/>
      <c r="B4819" s="20">
        <f>IF(A4819="","",IF(R4819=0,"⚠ أضف سطر عهدة أولًا","DMT-"&amp;TEXT(R4819,"000")))</f>
        <v/>
      </c>
      <c r="C4819" s="21" t="n"/>
      <c r="D4819" s="20">
        <f>IF(C4819="","",IF(S4819="","خارج السنة المالية",INDEX(القوائم!$D$2:$D$13,S4819)))</f>
        <v/>
      </c>
      <c r="E4819" s="22" t="n"/>
      <c r="F4819" s="23" t="n"/>
      <c r="G4819" s="23" t="n"/>
      <c r="H4819" s="22" t="n"/>
      <c r="I4819" s="19" t="n"/>
      <c r="J4819" s="21" t="n"/>
      <c r="K4819" s="19" t="n"/>
      <c r="L4819" s="19" t="n"/>
      <c r="M4819" s="21" t="n"/>
      <c r="N4819" s="22" t="n"/>
      <c r="O4819" s="24">
        <f>IF(A4819&lt;&gt;"عهدة","",SUMIFS($G$8:$G$5007,$B$8:$B$5007,B4819,$A$8:$A$5007,"مصروف",$I$8:$I$5007,"&lt;&gt;مرفوض"))</f>
        <v/>
      </c>
      <c r="P4819" s="25">
        <f>IF(A4819&lt;&gt;"عهدة","",N(F4819)-O4819)</f>
        <v/>
      </c>
      <c r="Q4819" s="26">
        <f>IF(A4819="","",IF(A4819="عهدة",IF(N(F4819)=0,"⚠ أدخل قيمة العهدة",IF(P4819&lt;0,"⛔ عجز / زيادة مصروفات "&amp;TEXT(-P4819,"#,##0"),IF(COUNTIFS($B$8:$B$5007,B4819,$A$8:$A$5007,"مصروف",$I$8:$I$5007,"&lt;&gt;مرفوض",$K$8:$K$5007,"&lt;&gt;نعم")&gt;0,"⚠ "&amp;COUNTIFS($B$8:$B$5007,B4819,$A$8:$A$5007,"مصروف",$I$8:$I$5007,"&lt;&gt;مرفوض",$K$8:$K$5007,"&lt;&gt;نعم")&amp;" مصروف غير مسوى",IF(L4819="تمت التسوية",IF(P4819=0,"✔ متوازنة وتمت التسوية","✔ تمت التسوية – متبقي "&amp;TEXT(P4819,"#,##0")),IF(P4819&gt;0,"متبقي "&amp;TEXT(P4819,"#,##0"),"✔ متوازنة"))))),IF(R4819=0,"⚠ أضف سطر عهدة أولًا",IF(OR(C4819="",N(G4819)=0),"⚠ أكمل التاريخ والقيمة",IF(S4819="","⚠ التاريخ خارج السنة المالية",IF(H4819="","⚠ اختر بند الموازنة",IF(I4819="مرفوض","✖ مرفوض من المدير",IF(I4819&lt;&gt;"موافق","⏳ بانتظار موافقة المدير",IF(K4819&lt;&gt;"نعم","⚠ غير مسوى مع الحسابات","✔ معتمد ومسوى")))))))))</f>
        <v/>
      </c>
      <c r="R4819">
        <f>N(R4818)+IF(A4819="عهدة",1,0)</f>
        <v/>
      </c>
      <c r="S4819">
        <f>IF(C4819="","",IF(AND(C4819&gt;=DATE(2026,9,1),C4819&lt;=DATE(2027,8,31)),(YEAR(C4819)-2026)*12+MONTH(C4819)-8,""))</f>
        <v/>
      </c>
      <c r="T4819">
        <f>IF(AND(A4819="مصروف",R4819&gt;0,I4819="موافق",S4819&lt;&gt;"",H4819&lt;&gt;""),N(G4819),0)</f>
        <v/>
      </c>
    </row>
    <row r="4820">
      <c r="A4820" s="19" t="n"/>
      <c r="B4820" s="20">
        <f>IF(A4820="","",IF(R4820=0,"⚠ أضف سطر عهدة أولًا","DMT-"&amp;TEXT(R4820,"000")))</f>
        <v/>
      </c>
      <c r="C4820" s="21" t="n"/>
      <c r="D4820" s="20">
        <f>IF(C4820="","",IF(S4820="","خارج السنة المالية",INDEX(القوائم!$D$2:$D$13,S4820)))</f>
        <v/>
      </c>
      <c r="E4820" s="22" t="n"/>
      <c r="F4820" s="23" t="n"/>
      <c r="G4820" s="23" t="n"/>
      <c r="H4820" s="22" t="n"/>
      <c r="I4820" s="19" t="n"/>
      <c r="J4820" s="21" t="n"/>
      <c r="K4820" s="19" t="n"/>
      <c r="L4820" s="19" t="n"/>
      <c r="M4820" s="21" t="n"/>
      <c r="N4820" s="22" t="n"/>
      <c r="O4820" s="24">
        <f>IF(A4820&lt;&gt;"عهدة","",SUMIFS($G$8:$G$5007,$B$8:$B$5007,B4820,$A$8:$A$5007,"مصروف",$I$8:$I$5007,"&lt;&gt;مرفوض"))</f>
        <v/>
      </c>
      <c r="P4820" s="25">
        <f>IF(A4820&lt;&gt;"عهدة","",N(F4820)-O4820)</f>
        <v/>
      </c>
      <c r="Q4820" s="26">
        <f>IF(A4820="","",IF(A4820="عهدة",IF(N(F4820)=0,"⚠ أدخل قيمة العهدة",IF(P4820&lt;0,"⛔ عجز / زيادة مصروفات "&amp;TEXT(-P4820,"#,##0"),IF(COUNTIFS($B$8:$B$5007,B4820,$A$8:$A$5007,"مصروف",$I$8:$I$5007,"&lt;&gt;مرفوض",$K$8:$K$5007,"&lt;&gt;نعم")&gt;0,"⚠ "&amp;COUNTIFS($B$8:$B$5007,B4820,$A$8:$A$5007,"مصروف",$I$8:$I$5007,"&lt;&gt;مرفوض",$K$8:$K$5007,"&lt;&gt;نعم")&amp;" مصروف غير مسوى",IF(L4820="تمت التسوية",IF(P4820=0,"✔ متوازنة وتمت التسوية","✔ تمت التسوية – متبقي "&amp;TEXT(P4820,"#,##0")),IF(P4820&gt;0,"متبقي "&amp;TEXT(P4820,"#,##0"),"✔ متوازنة"))))),IF(R4820=0,"⚠ أضف سطر عهدة أولًا",IF(OR(C4820="",N(G4820)=0),"⚠ أكمل التاريخ والقيمة",IF(S4820="","⚠ التاريخ خارج السنة المالية",IF(H4820="","⚠ اختر بند الموازنة",IF(I4820="مرفوض","✖ مرفوض من المدير",IF(I4820&lt;&gt;"موافق","⏳ بانتظار موافقة المدير",IF(K4820&lt;&gt;"نعم","⚠ غير مسوى مع الحسابات","✔ معتمد ومسوى")))))))))</f>
        <v/>
      </c>
      <c r="R4820">
        <f>N(R4819)+IF(A4820="عهدة",1,0)</f>
        <v/>
      </c>
      <c r="S4820">
        <f>IF(C4820="","",IF(AND(C4820&gt;=DATE(2026,9,1),C4820&lt;=DATE(2027,8,31)),(YEAR(C4820)-2026)*12+MONTH(C4820)-8,""))</f>
        <v/>
      </c>
      <c r="T4820">
        <f>IF(AND(A4820="مصروف",R4820&gt;0,I4820="موافق",S4820&lt;&gt;"",H4820&lt;&gt;""),N(G4820),0)</f>
        <v/>
      </c>
    </row>
    <row r="4821">
      <c r="A4821" s="19" t="n"/>
      <c r="B4821" s="20">
        <f>IF(A4821="","",IF(R4821=0,"⚠ أضف سطر عهدة أولًا","DMT-"&amp;TEXT(R4821,"000")))</f>
        <v/>
      </c>
      <c r="C4821" s="21" t="n"/>
      <c r="D4821" s="20">
        <f>IF(C4821="","",IF(S4821="","خارج السنة المالية",INDEX(القوائم!$D$2:$D$13,S4821)))</f>
        <v/>
      </c>
      <c r="E4821" s="22" t="n"/>
      <c r="F4821" s="23" t="n"/>
      <c r="G4821" s="23" t="n"/>
      <c r="H4821" s="22" t="n"/>
      <c r="I4821" s="19" t="n"/>
      <c r="J4821" s="21" t="n"/>
      <c r="K4821" s="19" t="n"/>
      <c r="L4821" s="19" t="n"/>
      <c r="M4821" s="21" t="n"/>
      <c r="N4821" s="22" t="n"/>
      <c r="O4821" s="24">
        <f>IF(A4821&lt;&gt;"عهدة","",SUMIFS($G$8:$G$5007,$B$8:$B$5007,B4821,$A$8:$A$5007,"مصروف",$I$8:$I$5007,"&lt;&gt;مرفوض"))</f>
        <v/>
      </c>
      <c r="P4821" s="25">
        <f>IF(A4821&lt;&gt;"عهدة","",N(F4821)-O4821)</f>
        <v/>
      </c>
      <c r="Q4821" s="26">
        <f>IF(A4821="","",IF(A4821="عهدة",IF(N(F4821)=0,"⚠ أدخل قيمة العهدة",IF(P4821&lt;0,"⛔ عجز / زيادة مصروفات "&amp;TEXT(-P4821,"#,##0"),IF(COUNTIFS($B$8:$B$5007,B4821,$A$8:$A$5007,"مصروف",$I$8:$I$5007,"&lt;&gt;مرفوض",$K$8:$K$5007,"&lt;&gt;نعم")&gt;0,"⚠ "&amp;COUNTIFS($B$8:$B$5007,B4821,$A$8:$A$5007,"مصروف",$I$8:$I$5007,"&lt;&gt;مرفوض",$K$8:$K$5007,"&lt;&gt;نعم")&amp;" مصروف غير مسوى",IF(L4821="تمت التسوية",IF(P4821=0,"✔ متوازنة وتمت التسوية","✔ تمت التسوية – متبقي "&amp;TEXT(P4821,"#,##0")),IF(P4821&gt;0,"متبقي "&amp;TEXT(P4821,"#,##0"),"✔ متوازنة"))))),IF(R4821=0,"⚠ أضف سطر عهدة أولًا",IF(OR(C4821="",N(G4821)=0),"⚠ أكمل التاريخ والقيمة",IF(S4821="","⚠ التاريخ خارج السنة المالية",IF(H4821="","⚠ اختر بند الموازنة",IF(I4821="مرفوض","✖ مرفوض من المدير",IF(I4821&lt;&gt;"موافق","⏳ بانتظار موافقة المدير",IF(K4821&lt;&gt;"نعم","⚠ غير مسوى مع الحسابات","✔ معتمد ومسوى")))))))))</f>
        <v/>
      </c>
      <c r="R4821">
        <f>N(R4820)+IF(A4821="عهدة",1,0)</f>
        <v/>
      </c>
      <c r="S4821">
        <f>IF(C4821="","",IF(AND(C4821&gt;=DATE(2026,9,1),C4821&lt;=DATE(2027,8,31)),(YEAR(C4821)-2026)*12+MONTH(C4821)-8,""))</f>
        <v/>
      </c>
      <c r="T4821">
        <f>IF(AND(A4821="مصروف",R4821&gt;0,I4821="موافق",S4821&lt;&gt;"",H4821&lt;&gt;""),N(G4821),0)</f>
        <v/>
      </c>
    </row>
    <row r="4822">
      <c r="A4822" s="19" t="n"/>
      <c r="B4822" s="20">
        <f>IF(A4822="","",IF(R4822=0,"⚠ أضف سطر عهدة أولًا","DMT-"&amp;TEXT(R4822,"000")))</f>
        <v/>
      </c>
      <c r="C4822" s="21" t="n"/>
      <c r="D4822" s="20">
        <f>IF(C4822="","",IF(S4822="","خارج السنة المالية",INDEX(القوائم!$D$2:$D$13,S4822)))</f>
        <v/>
      </c>
      <c r="E4822" s="22" t="n"/>
      <c r="F4822" s="23" t="n"/>
      <c r="G4822" s="23" t="n"/>
      <c r="H4822" s="22" t="n"/>
      <c r="I4822" s="19" t="n"/>
      <c r="J4822" s="21" t="n"/>
      <c r="K4822" s="19" t="n"/>
      <c r="L4822" s="19" t="n"/>
      <c r="M4822" s="21" t="n"/>
      <c r="N4822" s="22" t="n"/>
      <c r="O4822" s="24">
        <f>IF(A4822&lt;&gt;"عهدة","",SUMIFS($G$8:$G$5007,$B$8:$B$5007,B4822,$A$8:$A$5007,"مصروف",$I$8:$I$5007,"&lt;&gt;مرفوض"))</f>
        <v/>
      </c>
      <c r="P4822" s="25">
        <f>IF(A4822&lt;&gt;"عهدة","",N(F4822)-O4822)</f>
        <v/>
      </c>
      <c r="Q4822" s="26">
        <f>IF(A4822="","",IF(A4822="عهدة",IF(N(F4822)=0,"⚠ أدخل قيمة العهدة",IF(P4822&lt;0,"⛔ عجز / زيادة مصروفات "&amp;TEXT(-P4822,"#,##0"),IF(COUNTIFS($B$8:$B$5007,B4822,$A$8:$A$5007,"مصروف",$I$8:$I$5007,"&lt;&gt;مرفوض",$K$8:$K$5007,"&lt;&gt;نعم")&gt;0,"⚠ "&amp;COUNTIFS($B$8:$B$5007,B4822,$A$8:$A$5007,"مصروف",$I$8:$I$5007,"&lt;&gt;مرفوض",$K$8:$K$5007,"&lt;&gt;نعم")&amp;" مصروف غير مسوى",IF(L4822="تمت التسوية",IF(P4822=0,"✔ متوازنة وتمت التسوية","✔ تمت التسوية – متبقي "&amp;TEXT(P4822,"#,##0")),IF(P4822&gt;0,"متبقي "&amp;TEXT(P4822,"#,##0"),"✔ متوازنة"))))),IF(R4822=0,"⚠ أضف سطر عهدة أولًا",IF(OR(C4822="",N(G4822)=0),"⚠ أكمل التاريخ والقيمة",IF(S4822="","⚠ التاريخ خارج السنة المالية",IF(H4822="","⚠ اختر بند الموازنة",IF(I4822="مرفوض","✖ مرفوض من المدير",IF(I4822&lt;&gt;"موافق","⏳ بانتظار موافقة المدير",IF(K4822&lt;&gt;"نعم","⚠ غير مسوى مع الحسابات","✔ معتمد ومسوى")))))))))</f>
        <v/>
      </c>
      <c r="R4822">
        <f>N(R4821)+IF(A4822="عهدة",1,0)</f>
        <v/>
      </c>
      <c r="S4822">
        <f>IF(C4822="","",IF(AND(C4822&gt;=DATE(2026,9,1),C4822&lt;=DATE(2027,8,31)),(YEAR(C4822)-2026)*12+MONTH(C4822)-8,""))</f>
        <v/>
      </c>
      <c r="T4822">
        <f>IF(AND(A4822="مصروف",R4822&gt;0,I4822="موافق",S4822&lt;&gt;"",H4822&lt;&gt;""),N(G4822),0)</f>
        <v/>
      </c>
    </row>
    <row r="4823">
      <c r="A4823" s="19" t="n"/>
      <c r="B4823" s="20">
        <f>IF(A4823="","",IF(R4823=0,"⚠ أضف سطر عهدة أولًا","DMT-"&amp;TEXT(R4823,"000")))</f>
        <v/>
      </c>
      <c r="C4823" s="21" t="n"/>
      <c r="D4823" s="20">
        <f>IF(C4823="","",IF(S4823="","خارج السنة المالية",INDEX(القوائم!$D$2:$D$13,S4823)))</f>
        <v/>
      </c>
      <c r="E4823" s="22" t="n"/>
      <c r="F4823" s="23" t="n"/>
      <c r="G4823" s="23" t="n"/>
      <c r="H4823" s="22" t="n"/>
      <c r="I4823" s="19" t="n"/>
      <c r="J4823" s="21" t="n"/>
      <c r="K4823" s="19" t="n"/>
      <c r="L4823" s="19" t="n"/>
      <c r="M4823" s="21" t="n"/>
      <c r="N4823" s="22" t="n"/>
      <c r="O4823" s="24">
        <f>IF(A4823&lt;&gt;"عهدة","",SUMIFS($G$8:$G$5007,$B$8:$B$5007,B4823,$A$8:$A$5007,"مصروف",$I$8:$I$5007,"&lt;&gt;مرفوض"))</f>
        <v/>
      </c>
      <c r="P4823" s="25">
        <f>IF(A4823&lt;&gt;"عهدة","",N(F4823)-O4823)</f>
        <v/>
      </c>
      <c r="Q4823" s="26">
        <f>IF(A4823="","",IF(A4823="عهدة",IF(N(F4823)=0,"⚠ أدخل قيمة العهدة",IF(P4823&lt;0,"⛔ عجز / زيادة مصروفات "&amp;TEXT(-P4823,"#,##0"),IF(COUNTIFS($B$8:$B$5007,B4823,$A$8:$A$5007,"مصروف",$I$8:$I$5007,"&lt;&gt;مرفوض",$K$8:$K$5007,"&lt;&gt;نعم")&gt;0,"⚠ "&amp;COUNTIFS($B$8:$B$5007,B4823,$A$8:$A$5007,"مصروف",$I$8:$I$5007,"&lt;&gt;مرفوض",$K$8:$K$5007,"&lt;&gt;نعم")&amp;" مصروف غير مسوى",IF(L4823="تمت التسوية",IF(P4823=0,"✔ متوازنة وتمت التسوية","✔ تمت التسوية – متبقي "&amp;TEXT(P4823,"#,##0")),IF(P4823&gt;0,"متبقي "&amp;TEXT(P4823,"#,##0"),"✔ متوازنة"))))),IF(R4823=0,"⚠ أضف سطر عهدة أولًا",IF(OR(C4823="",N(G4823)=0),"⚠ أكمل التاريخ والقيمة",IF(S4823="","⚠ التاريخ خارج السنة المالية",IF(H4823="","⚠ اختر بند الموازنة",IF(I4823="مرفوض","✖ مرفوض من المدير",IF(I4823&lt;&gt;"موافق","⏳ بانتظار موافقة المدير",IF(K4823&lt;&gt;"نعم","⚠ غير مسوى مع الحسابات","✔ معتمد ومسوى")))))))))</f>
        <v/>
      </c>
      <c r="R4823">
        <f>N(R4822)+IF(A4823="عهدة",1,0)</f>
        <v/>
      </c>
      <c r="S4823">
        <f>IF(C4823="","",IF(AND(C4823&gt;=DATE(2026,9,1),C4823&lt;=DATE(2027,8,31)),(YEAR(C4823)-2026)*12+MONTH(C4823)-8,""))</f>
        <v/>
      </c>
      <c r="T4823">
        <f>IF(AND(A4823="مصروف",R4823&gt;0,I4823="موافق",S4823&lt;&gt;"",H4823&lt;&gt;""),N(G4823),0)</f>
        <v/>
      </c>
    </row>
    <row r="4824">
      <c r="A4824" s="19" t="n"/>
      <c r="B4824" s="20">
        <f>IF(A4824="","",IF(R4824=0,"⚠ أضف سطر عهدة أولًا","DMT-"&amp;TEXT(R4824,"000")))</f>
        <v/>
      </c>
      <c r="C4824" s="21" t="n"/>
      <c r="D4824" s="20">
        <f>IF(C4824="","",IF(S4824="","خارج السنة المالية",INDEX(القوائم!$D$2:$D$13,S4824)))</f>
        <v/>
      </c>
      <c r="E4824" s="22" t="n"/>
      <c r="F4824" s="23" t="n"/>
      <c r="G4824" s="23" t="n"/>
      <c r="H4824" s="22" t="n"/>
      <c r="I4824" s="19" t="n"/>
      <c r="J4824" s="21" t="n"/>
      <c r="K4824" s="19" t="n"/>
      <c r="L4824" s="19" t="n"/>
      <c r="M4824" s="21" t="n"/>
      <c r="N4824" s="22" t="n"/>
      <c r="O4824" s="24">
        <f>IF(A4824&lt;&gt;"عهدة","",SUMIFS($G$8:$G$5007,$B$8:$B$5007,B4824,$A$8:$A$5007,"مصروف",$I$8:$I$5007,"&lt;&gt;مرفوض"))</f>
        <v/>
      </c>
      <c r="P4824" s="25">
        <f>IF(A4824&lt;&gt;"عهدة","",N(F4824)-O4824)</f>
        <v/>
      </c>
      <c r="Q4824" s="26">
        <f>IF(A4824="","",IF(A4824="عهدة",IF(N(F4824)=0,"⚠ أدخل قيمة العهدة",IF(P4824&lt;0,"⛔ عجز / زيادة مصروفات "&amp;TEXT(-P4824,"#,##0"),IF(COUNTIFS($B$8:$B$5007,B4824,$A$8:$A$5007,"مصروف",$I$8:$I$5007,"&lt;&gt;مرفوض",$K$8:$K$5007,"&lt;&gt;نعم")&gt;0,"⚠ "&amp;COUNTIFS($B$8:$B$5007,B4824,$A$8:$A$5007,"مصروف",$I$8:$I$5007,"&lt;&gt;مرفوض",$K$8:$K$5007,"&lt;&gt;نعم")&amp;" مصروف غير مسوى",IF(L4824="تمت التسوية",IF(P4824=0,"✔ متوازنة وتمت التسوية","✔ تمت التسوية – متبقي "&amp;TEXT(P4824,"#,##0")),IF(P4824&gt;0,"متبقي "&amp;TEXT(P4824,"#,##0"),"✔ متوازنة"))))),IF(R4824=0,"⚠ أضف سطر عهدة أولًا",IF(OR(C4824="",N(G4824)=0),"⚠ أكمل التاريخ والقيمة",IF(S4824="","⚠ التاريخ خارج السنة المالية",IF(H4824="","⚠ اختر بند الموازنة",IF(I4824="مرفوض","✖ مرفوض من المدير",IF(I4824&lt;&gt;"موافق","⏳ بانتظار موافقة المدير",IF(K4824&lt;&gt;"نعم","⚠ غير مسوى مع الحسابات","✔ معتمد ومسوى")))))))))</f>
        <v/>
      </c>
      <c r="R4824">
        <f>N(R4823)+IF(A4824="عهدة",1,0)</f>
        <v/>
      </c>
      <c r="S4824">
        <f>IF(C4824="","",IF(AND(C4824&gt;=DATE(2026,9,1),C4824&lt;=DATE(2027,8,31)),(YEAR(C4824)-2026)*12+MONTH(C4824)-8,""))</f>
        <v/>
      </c>
      <c r="T4824">
        <f>IF(AND(A4824="مصروف",R4824&gt;0,I4824="موافق",S4824&lt;&gt;"",H4824&lt;&gt;""),N(G4824),0)</f>
        <v/>
      </c>
    </row>
    <row r="4825">
      <c r="A4825" s="19" t="n"/>
      <c r="B4825" s="20">
        <f>IF(A4825="","",IF(R4825=0,"⚠ أضف سطر عهدة أولًا","DMT-"&amp;TEXT(R4825,"000")))</f>
        <v/>
      </c>
      <c r="C4825" s="21" t="n"/>
      <c r="D4825" s="20">
        <f>IF(C4825="","",IF(S4825="","خارج السنة المالية",INDEX(القوائم!$D$2:$D$13,S4825)))</f>
        <v/>
      </c>
      <c r="E4825" s="22" t="n"/>
      <c r="F4825" s="23" t="n"/>
      <c r="G4825" s="23" t="n"/>
      <c r="H4825" s="22" t="n"/>
      <c r="I4825" s="19" t="n"/>
      <c r="J4825" s="21" t="n"/>
      <c r="K4825" s="19" t="n"/>
      <c r="L4825" s="19" t="n"/>
      <c r="M4825" s="21" t="n"/>
      <c r="N4825" s="22" t="n"/>
      <c r="O4825" s="24">
        <f>IF(A4825&lt;&gt;"عهدة","",SUMIFS($G$8:$G$5007,$B$8:$B$5007,B4825,$A$8:$A$5007,"مصروف",$I$8:$I$5007,"&lt;&gt;مرفوض"))</f>
        <v/>
      </c>
      <c r="P4825" s="25">
        <f>IF(A4825&lt;&gt;"عهدة","",N(F4825)-O4825)</f>
        <v/>
      </c>
      <c r="Q4825" s="26">
        <f>IF(A4825="","",IF(A4825="عهدة",IF(N(F4825)=0,"⚠ أدخل قيمة العهدة",IF(P4825&lt;0,"⛔ عجز / زيادة مصروفات "&amp;TEXT(-P4825,"#,##0"),IF(COUNTIFS($B$8:$B$5007,B4825,$A$8:$A$5007,"مصروف",$I$8:$I$5007,"&lt;&gt;مرفوض",$K$8:$K$5007,"&lt;&gt;نعم")&gt;0,"⚠ "&amp;COUNTIFS($B$8:$B$5007,B4825,$A$8:$A$5007,"مصروف",$I$8:$I$5007,"&lt;&gt;مرفوض",$K$8:$K$5007,"&lt;&gt;نعم")&amp;" مصروف غير مسوى",IF(L4825="تمت التسوية",IF(P4825=0,"✔ متوازنة وتمت التسوية","✔ تمت التسوية – متبقي "&amp;TEXT(P4825,"#,##0")),IF(P4825&gt;0,"متبقي "&amp;TEXT(P4825,"#,##0"),"✔ متوازنة"))))),IF(R4825=0,"⚠ أضف سطر عهدة أولًا",IF(OR(C4825="",N(G4825)=0),"⚠ أكمل التاريخ والقيمة",IF(S4825="","⚠ التاريخ خارج السنة المالية",IF(H4825="","⚠ اختر بند الموازنة",IF(I4825="مرفوض","✖ مرفوض من المدير",IF(I4825&lt;&gt;"موافق","⏳ بانتظار موافقة المدير",IF(K4825&lt;&gt;"نعم","⚠ غير مسوى مع الحسابات","✔ معتمد ومسوى")))))))))</f>
        <v/>
      </c>
      <c r="R4825">
        <f>N(R4824)+IF(A4825="عهدة",1,0)</f>
        <v/>
      </c>
      <c r="S4825">
        <f>IF(C4825="","",IF(AND(C4825&gt;=DATE(2026,9,1),C4825&lt;=DATE(2027,8,31)),(YEAR(C4825)-2026)*12+MONTH(C4825)-8,""))</f>
        <v/>
      </c>
      <c r="T4825">
        <f>IF(AND(A4825="مصروف",R4825&gt;0,I4825="موافق",S4825&lt;&gt;"",H4825&lt;&gt;""),N(G4825),0)</f>
        <v/>
      </c>
    </row>
    <row r="4826">
      <c r="A4826" s="19" t="n"/>
      <c r="B4826" s="20">
        <f>IF(A4826="","",IF(R4826=0,"⚠ أضف سطر عهدة أولًا","DMT-"&amp;TEXT(R4826,"000")))</f>
        <v/>
      </c>
      <c r="C4826" s="21" t="n"/>
      <c r="D4826" s="20">
        <f>IF(C4826="","",IF(S4826="","خارج السنة المالية",INDEX(القوائم!$D$2:$D$13,S4826)))</f>
        <v/>
      </c>
      <c r="E4826" s="22" t="n"/>
      <c r="F4826" s="23" t="n"/>
      <c r="G4826" s="23" t="n"/>
      <c r="H4826" s="22" t="n"/>
      <c r="I4826" s="19" t="n"/>
      <c r="J4826" s="21" t="n"/>
      <c r="K4826" s="19" t="n"/>
      <c r="L4826" s="19" t="n"/>
      <c r="M4826" s="21" t="n"/>
      <c r="N4826" s="22" t="n"/>
      <c r="O4826" s="24">
        <f>IF(A4826&lt;&gt;"عهدة","",SUMIFS($G$8:$G$5007,$B$8:$B$5007,B4826,$A$8:$A$5007,"مصروف",$I$8:$I$5007,"&lt;&gt;مرفوض"))</f>
        <v/>
      </c>
      <c r="P4826" s="25">
        <f>IF(A4826&lt;&gt;"عهدة","",N(F4826)-O4826)</f>
        <v/>
      </c>
      <c r="Q4826" s="26">
        <f>IF(A4826="","",IF(A4826="عهدة",IF(N(F4826)=0,"⚠ أدخل قيمة العهدة",IF(P4826&lt;0,"⛔ عجز / زيادة مصروفات "&amp;TEXT(-P4826,"#,##0"),IF(COUNTIFS($B$8:$B$5007,B4826,$A$8:$A$5007,"مصروف",$I$8:$I$5007,"&lt;&gt;مرفوض",$K$8:$K$5007,"&lt;&gt;نعم")&gt;0,"⚠ "&amp;COUNTIFS($B$8:$B$5007,B4826,$A$8:$A$5007,"مصروف",$I$8:$I$5007,"&lt;&gt;مرفوض",$K$8:$K$5007,"&lt;&gt;نعم")&amp;" مصروف غير مسوى",IF(L4826="تمت التسوية",IF(P4826=0,"✔ متوازنة وتمت التسوية","✔ تمت التسوية – متبقي "&amp;TEXT(P4826,"#,##0")),IF(P4826&gt;0,"متبقي "&amp;TEXT(P4826,"#,##0"),"✔ متوازنة"))))),IF(R4826=0,"⚠ أضف سطر عهدة أولًا",IF(OR(C4826="",N(G4826)=0),"⚠ أكمل التاريخ والقيمة",IF(S4826="","⚠ التاريخ خارج السنة المالية",IF(H4826="","⚠ اختر بند الموازنة",IF(I4826="مرفوض","✖ مرفوض من المدير",IF(I4826&lt;&gt;"موافق","⏳ بانتظار موافقة المدير",IF(K4826&lt;&gt;"نعم","⚠ غير مسوى مع الحسابات","✔ معتمد ومسوى")))))))))</f>
        <v/>
      </c>
      <c r="R4826">
        <f>N(R4825)+IF(A4826="عهدة",1,0)</f>
        <v/>
      </c>
      <c r="S4826">
        <f>IF(C4826="","",IF(AND(C4826&gt;=DATE(2026,9,1),C4826&lt;=DATE(2027,8,31)),(YEAR(C4826)-2026)*12+MONTH(C4826)-8,""))</f>
        <v/>
      </c>
      <c r="T4826">
        <f>IF(AND(A4826="مصروف",R4826&gt;0,I4826="موافق",S4826&lt;&gt;"",H4826&lt;&gt;""),N(G4826),0)</f>
        <v/>
      </c>
    </row>
    <row r="4827">
      <c r="A4827" s="19" t="n"/>
      <c r="B4827" s="20">
        <f>IF(A4827="","",IF(R4827=0,"⚠ أضف سطر عهدة أولًا","DMT-"&amp;TEXT(R4827,"000")))</f>
        <v/>
      </c>
      <c r="C4827" s="21" t="n"/>
      <c r="D4827" s="20">
        <f>IF(C4827="","",IF(S4827="","خارج السنة المالية",INDEX(القوائم!$D$2:$D$13,S4827)))</f>
        <v/>
      </c>
      <c r="E4827" s="22" t="n"/>
      <c r="F4827" s="23" t="n"/>
      <c r="G4827" s="23" t="n"/>
      <c r="H4827" s="22" t="n"/>
      <c r="I4827" s="19" t="n"/>
      <c r="J4827" s="21" t="n"/>
      <c r="K4827" s="19" t="n"/>
      <c r="L4827" s="19" t="n"/>
      <c r="M4827" s="21" t="n"/>
      <c r="N4827" s="22" t="n"/>
      <c r="O4827" s="24">
        <f>IF(A4827&lt;&gt;"عهدة","",SUMIFS($G$8:$G$5007,$B$8:$B$5007,B4827,$A$8:$A$5007,"مصروف",$I$8:$I$5007,"&lt;&gt;مرفوض"))</f>
        <v/>
      </c>
      <c r="P4827" s="25">
        <f>IF(A4827&lt;&gt;"عهدة","",N(F4827)-O4827)</f>
        <v/>
      </c>
      <c r="Q4827" s="26">
        <f>IF(A4827="","",IF(A4827="عهدة",IF(N(F4827)=0,"⚠ أدخل قيمة العهدة",IF(P4827&lt;0,"⛔ عجز / زيادة مصروفات "&amp;TEXT(-P4827,"#,##0"),IF(COUNTIFS($B$8:$B$5007,B4827,$A$8:$A$5007,"مصروف",$I$8:$I$5007,"&lt;&gt;مرفوض",$K$8:$K$5007,"&lt;&gt;نعم")&gt;0,"⚠ "&amp;COUNTIFS($B$8:$B$5007,B4827,$A$8:$A$5007,"مصروف",$I$8:$I$5007,"&lt;&gt;مرفوض",$K$8:$K$5007,"&lt;&gt;نعم")&amp;" مصروف غير مسوى",IF(L4827="تمت التسوية",IF(P4827=0,"✔ متوازنة وتمت التسوية","✔ تمت التسوية – متبقي "&amp;TEXT(P4827,"#,##0")),IF(P4827&gt;0,"متبقي "&amp;TEXT(P4827,"#,##0"),"✔ متوازنة"))))),IF(R4827=0,"⚠ أضف سطر عهدة أولًا",IF(OR(C4827="",N(G4827)=0),"⚠ أكمل التاريخ والقيمة",IF(S4827="","⚠ التاريخ خارج السنة المالية",IF(H4827="","⚠ اختر بند الموازنة",IF(I4827="مرفوض","✖ مرفوض من المدير",IF(I4827&lt;&gt;"موافق","⏳ بانتظار موافقة المدير",IF(K4827&lt;&gt;"نعم","⚠ غير مسوى مع الحسابات","✔ معتمد ومسوى")))))))))</f>
        <v/>
      </c>
      <c r="R4827">
        <f>N(R4826)+IF(A4827="عهدة",1,0)</f>
        <v/>
      </c>
      <c r="S4827">
        <f>IF(C4827="","",IF(AND(C4827&gt;=DATE(2026,9,1),C4827&lt;=DATE(2027,8,31)),(YEAR(C4827)-2026)*12+MONTH(C4827)-8,""))</f>
        <v/>
      </c>
      <c r="T4827">
        <f>IF(AND(A4827="مصروف",R4827&gt;0,I4827="موافق",S4827&lt;&gt;"",H4827&lt;&gt;""),N(G4827),0)</f>
        <v/>
      </c>
    </row>
    <row r="4828">
      <c r="A4828" s="19" t="n"/>
      <c r="B4828" s="20">
        <f>IF(A4828="","",IF(R4828=0,"⚠ أضف سطر عهدة أولًا","DMT-"&amp;TEXT(R4828,"000")))</f>
        <v/>
      </c>
      <c r="C4828" s="21" t="n"/>
      <c r="D4828" s="20">
        <f>IF(C4828="","",IF(S4828="","خارج السنة المالية",INDEX(القوائم!$D$2:$D$13,S4828)))</f>
        <v/>
      </c>
      <c r="E4828" s="22" t="n"/>
      <c r="F4828" s="23" t="n"/>
      <c r="G4828" s="23" t="n"/>
      <c r="H4828" s="22" t="n"/>
      <c r="I4828" s="19" t="n"/>
      <c r="J4828" s="21" t="n"/>
      <c r="K4828" s="19" t="n"/>
      <c r="L4828" s="19" t="n"/>
      <c r="M4828" s="21" t="n"/>
      <c r="N4828" s="22" t="n"/>
      <c r="O4828" s="24">
        <f>IF(A4828&lt;&gt;"عهدة","",SUMIFS($G$8:$G$5007,$B$8:$B$5007,B4828,$A$8:$A$5007,"مصروف",$I$8:$I$5007,"&lt;&gt;مرفوض"))</f>
        <v/>
      </c>
      <c r="P4828" s="25">
        <f>IF(A4828&lt;&gt;"عهدة","",N(F4828)-O4828)</f>
        <v/>
      </c>
      <c r="Q4828" s="26">
        <f>IF(A4828="","",IF(A4828="عهدة",IF(N(F4828)=0,"⚠ أدخل قيمة العهدة",IF(P4828&lt;0,"⛔ عجز / زيادة مصروفات "&amp;TEXT(-P4828,"#,##0"),IF(COUNTIFS($B$8:$B$5007,B4828,$A$8:$A$5007,"مصروف",$I$8:$I$5007,"&lt;&gt;مرفوض",$K$8:$K$5007,"&lt;&gt;نعم")&gt;0,"⚠ "&amp;COUNTIFS($B$8:$B$5007,B4828,$A$8:$A$5007,"مصروف",$I$8:$I$5007,"&lt;&gt;مرفوض",$K$8:$K$5007,"&lt;&gt;نعم")&amp;" مصروف غير مسوى",IF(L4828="تمت التسوية",IF(P4828=0,"✔ متوازنة وتمت التسوية","✔ تمت التسوية – متبقي "&amp;TEXT(P4828,"#,##0")),IF(P4828&gt;0,"متبقي "&amp;TEXT(P4828,"#,##0"),"✔ متوازنة"))))),IF(R4828=0,"⚠ أضف سطر عهدة أولًا",IF(OR(C4828="",N(G4828)=0),"⚠ أكمل التاريخ والقيمة",IF(S4828="","⚠ التاريخ خارج السنة المالية",IF(H4828="","⚠ اختر بند الموازنة",IF(I4828="مرفوض","✖ مرفوض من المدير",IF(I4828&lt;&gt;"موافق","⏳ بانتظار موافقة المدير",IF(K4828&lt;&gt;"نعم","⚠ غير مسوى مع الحسابات","✔ معتمد ومسوى")))))))))</f>
        <v/>
      </c>
      <c r="R4828">
        <f>N(R4827)+IF(A4828="عهدة",1,0)</f>
        <v/>
      </c>
      <c r="S4828">
        <f>IF(C4828="","",IF(AND(C4828&gt;=DATE(2026,9,1),C4828&lt;=DATE(2027,8,31)),(YEAR(C4828)-2026)*12+MONTH(C4828)-8,""))</f>
        <v/>
      </c>
      <c r="T4828">
        <f>IF(AND(A4828="مصروف",R4828&gt;0,I4828="موافق",S4828&lt;&gt;"",H4828&lt;&gt;""),N(G4828),0)</f>
        <v/>
      </c>
    </row>
    <row r="4829">
      <c r="A4829" s="19" t="n"/>
      <c r="B4829" s="20">
        <f>IF(A4829="","",IF(R4829=0,"⚠ أضف سطر عهدة أولًا","DMT-"&amp;TEXT(R4829,"000")))</f>
        <v/>
      </c>
      <c r="C4829" s="21" t="n"/>
      <c r="D4829" s="20">
        <f>IF(C4829="","",IF(S4829="","خارج السنة المالية",INDEX(القوائم!$D$2:$D$13,S4829)))</f>
        <v/>
      </c>
      <c r="E4829" s="22" t="n"/>
      <c r="F4829" s="23" t="n"/>
      <c r="G4829" s="23" t="n"/>
      <c r="H4829" s="22" t="n"/>
      <c r="I4829" s="19" t="n"/>
      <c r="J4829" s="21" t="n"/>
      <c r="K4829" s="19" t="n"/>
      <c r="L4829" s="19" t="n"/>
      <c r="M4829" s="21" t="n"/>
      <c r="N4829" s="22" t="n"/>
      <c r="O4829" s="24">
        <f>IF(A4829&lt;&gt;"عهدة","",SUMIFS($G$8:$G$5007,$B$8:$B$5007,B4829,$A$8:$A$5007,"مصروف",$I$8:$I$5007,"&lt;&gt;مرفوض"))</f>
        <v/>
      </c>
      <c r="P4829" s="25">
        <f>IF(A4829&lt;&gt;"عهدة","",N(F4829)-O4829)</f>
        <v/>
      </c>
      <c r="Q4829" s="26">
        <f>IF(A4829="","",IF(A4829="عهدة",IF(N(F4829)=0,"⚠ أدخل قيمة العهدة",IF(P4829&lt;0,"⛔ عجز / زيادة مصروفات "&amp;TEXT(-P4829,"#,##0"),IF(COUNTIFS($B$8:$B$5007,B4829,$A$8:$A$5007,"مصروف",$I$8:$I$5007,"&lt;&gt;مرفوض",$K$8:$K$5007,"&lt;&gt;نعم")&gt;0,"⚠ "&amp;COUNTIFS($B$8:$B$5007,B4829,$A$8:$A$5007,"مصروف",$I$8:$I$5007,"&lt;&gt;مرفوض",$K$8:$K$5007,"&lt;&gt;نعم")&amp;" مصروف غير مسوى",IF(L4829="تمت التسوية",IF(P4829=0,"✔ متوازنة وتمت التسوية","✔ تمت التسوية – متبقي "&amp;TEXT(P4829,"#,##0")),IF(P4829&gt;0,"متبقي "&amp;TEXT(P4829,"#,##0"),"✔ متوازنة"))))),IF(R4829=0,"⚠ أضف سطر عهدة أولًا",IF(OR(C4829="",N(G4829)=0),"⚠ أكمل التاريخ والقيمة",IF(S4829="","⚠ التاريخ خارج السنة المالية",IF(H4829="","⚠ اختر بند الموازنة",IF(I4829="مرفوض","✖ مرفوض من المدير",IF(I4829&lt;&gt;"موافق","⏳ بانتظار موافقة المدير",IF(K4829&lt;&gt;"نعم","⚠ غير مسوى مع الحسابات","✔ معتمد ومسوى")))))))))</f>
        <v/>
      </c>
      <c r="R4829">
        <f>N(R4828)+IF(A4829="عهدة",1,0)</f>
        <v/>
      </c>
      <c r="S4829">
        <f>IF(C4829="","",IF(AND(C4829&gt;=DATE(2026,9,1),C4829&lt;=DATE(2027,8,31)),(YEAR(C4829)-2026)*12+MONTH(C4829)-8,""))</f>
        <v/>
      </c>
      <c r="T4829">
        <f>IF(AND(A4829="مصروف",R4829&gt;0,I4829="موافق",S4829&lt;&gt;"",H4829&lt;&gt;""),N(G4829),0)</f>
        <v/>
      </c>
    </row>
    <row r="4830">
      <c r="A4830" s="19" t="n"/>
      <c r="B4830" s="20">
        <f>IF(A4830="","",IF(R4830=0,"⚠ أضف سطر عهدة أولًا","DMT-"&amp;TEXT(R4830,"000")))</f>
        <v/>
      </c>
      <c r="C4830" s="21" t="n"/>
      <c r="D4830" s="20">
        <f>IF(C4830="","",IF(S4830="","خارج السنة المالية",INDEX(القوائم!$D$2:$D$13,S4830)))</f>
        <v/>
      </c>
      <c r="E4830" s="22" t="n"/>
      <c r="F4830" s="23" t="n"/>
      <c r="G4830" s="23" t="n"/>
      <c r="H4830" s="22" t="n"/>
      <c r="I4830" s="19" t="n"/>
      <c r="J4830" s="21" t="n"/>
      <c r="K4830" s="19" t="n"/>
      <c r="L4830" s="19" t="n"/>
      <c r="M4830" s="21" t="n"/>
      <c r="N4830" s="22" t="n"/>
      <c r="O4830" s="24">
        <f>IF(A4830&lt;&gt;"عهدة","",SUMIFS($G$8:$G$5007,$B$8:$B$5007,B4830,$A$8:$A$5007,"مصروف",$I$8:$I$5007,"&lt;&gt;مرفوض"))</f>
        <v/>
      </c>
      <c r="P4830" s="25">
        <f>IF(A4830&lt;&gt;"عهدة","",N(F4830)-O4830)</f>
        <v/>
      </c>
      <c r="Q4830" s="26">
        <f>IF(A4830="","",IF(A4830="عهدة",IF(N(F4830)=0,"⚠ أدخل قيمة العهدة",IF(P4830&lt;0,"⛔ عجز / زيادة مصروفات "&amp;TEXT(-P4830,"#,##0"),IF(COUNTIFS($B$8:$B$5007,B4830,$A$8:$A$5007,"مصروف",$I$8:$I$5007,"&lt;&gt;مرفوض",$K$8:$K$5007,"&lt;&gt;نعم")&gt;0,"⚠ "&amp;COUNTIFS($B$8:$B$5007,B4830,$A$8:$A$5007,"مصروف",$I$8:$I$5007,"&lt;&gt;مرفوض",$K$8:$K$5007,"&lt;&gt;نعم")&amp;" مصروف غير مسوى",IF(L4830="تمت التسوية",IF(P4830=0,"✔ متوازنة وتمت التسوية","✔ تمت التسوية – متبقي "&amp;TEXT(P4830,"#,##0")),IF(P4830&gt;0,"متبقي "&amp;TEXT(P4830,"#,##0"),"✔ متوازنة"))))),IF(R4830=0,"⚠ أضف سطر عهدة أولًا",IF(OR(C4830="",N(G4830)=0),"⚠ أكمل التاريخ والقيمة",IF(S4830="","⚠ التاريخ خارج السنة المالية",IF(H4830="","⚠ اختر بند الموازنة",IF(I4830="مرفوض","✖ مرفوض من المدير",IF(I4830&lt;&gt;"موافق","⏳ بانتظار موافقة المدير",IF(K4830&lt;&gt;"نعم","⚠ غير مسوى مع الحسابات","✔ معتمد ومسوى")))))))))</f>
        <v/>
      </c>
      <c r="R4830">
        <f>N(R4829)+IF(A4830="عهدة",1,0)</f>
        <v/>
      </c>
      <c r="S4830">
        <f>IF(C4830="","",IF(AND(C4830&gt;=DATE(2026,9,1),C4830&lt;=DATE(2027,8,31)),(YEAR(C4830)-2026)*12+MONTH(C4830)-8,""))</f>
        <v/>
      </c>
      <c r="T4830">
        <f>IF(AND(A4830="مصروف",R4830&gt;0,I4830="موافق",S4830&lt;&gt;"",H4830&lt;&gt;""),N(G4830),0)</f>
        <v/>
      </c>
    </row>
    <row r="4831">
      <c r="A4831" s="19" t="n"/>
      <c r="B4831" s="20">
        <f>IF(A4831="","",IF(R4831=0,"⚠ أضف سطر عهدة أولًا","DMT-"&amp;TEXT(R4831,"000")))</f>
        <v/>
      </c>
      <c r="C4831" s="21" t="n"/>
      <c r="D4831" s="20">
        <f>IF(C4831="","",IF(S4831="","خارج السنة المالية",INDEX(القوائم!$D$2:$D$13,S4831)))</f>
        <v/>
      </c>
      <c r="E4831" s="22" t="n"/>
      <c r="F4831" s="23" t="n"/>
      <c r="G4831" s="23" t="n"/>
      <c r="H4831" s="22" t="n"/>
      <c r="I4831" s="19" t="n"/>
      <c r="J4831" s="21" t="n"/>
      <c r="K4831" s="19" t="n"/>
      <c r="L4831" s="19" t="n"/>
      <c r="M4831" s="21" t="n"/>
      <c r="N4831" s="22" t="n"/>
      <c r="O4831" s="24">
        <f>IF(A4831&lt;&gt;"عهدة","",SUMIFS($G$8:$G$5007,$B$8:$B$5007,B4831,$A$8:$A$5007,"مصروف",$I$8:$I$5007,"&lt;&gt;مرفوض"))</f>
        <v/>
      </c>
      <c r="P4831" s="25">
        <f>IF(A4831&lt;&gt;"عهدة","",N(F4831)-O4831)</f>
        <v/>
      </c>
      <c r="Q4831" s="26">
        <f>IF(A4831="","",IF(A4831="عهدة",IF(N(F4831)=0,"⚠ أدخل قيمة العهدة",IF(P4831&lt;0,"⛔ عجز / زيادة مصروفات "&amp;TEXT(-P4831,"#,##0"),IF(COUNTIFS($B$8:$B$5007,B4831,$A$8:$A$5007,"مصروف",$I$8:$I$5007,"&lt;&gt;مرفوض",$K$8:$K$5007,"&lt;&gt;نعم")&gt;0,"⚠ "&amp;COUNTIFS($B$8:$B$5007,B4831,$A$8:$A$5007,"مصروف",$I$8:$I$5007,"&lt;&gt;مرفوض",$K$8:$K$5007,"&lt;&gt;نعم")&amp;" مصروف غير مسوى",IF(L4831="تمت التسوية",IF(P4831=0,"✔ متوازنة وتمت التسوية","✔ تمت التسوية – متبقي "&amp;TEXT(P4831,"#,##0")),IF(P4831&gt;0,"متبقي "&amp;TEXT(P4831,"#,##0"),"✔ متوازنة"))))),IF(R4831=0,"⚠ أضف سطر عهدة أولًا",IF(OR(C4831="",N(G4831)=0),"⚠ أكمل التاريخ والقيمة",IF(S4831="","⚠ التاريخ خارج السنة المالية",IF(H4831="","⚠ اختر بند الموازنة",IF(I4831="مرفوض","✖ مرفوض من المدير",IF(I4831&lt;&gt;"موافق","⏳ بانتظار موافقة المدير",IF(K4831&lt;&gt;"نعم","⚠ غير مسوى مع الحسابات","✔ معتمد ومسوى")))))))))</f>
        <v/>
      </c>
      <c r="R4831">
        <f>N(R4830)+IF(A4831="عهدة",1,0)</f>
        <v/>
      </c>
      <c r="S4831">
        <f>IF(C4831="","",IF(AND(C4831&gt;=DATE(2026,9,1),C4831&lt;=DATE(2027,8,31)),(YEAR(C4831)-2026)*12+MONTH(C4831)-8,""))</f>
        <v/>
      </c>
      <c r="T4831">
        <f>IF(AND(A4831="مصروف",R4831&gt;0,I4831="موافق",S4831&lt;&gt;"",H4831&lt;&gt;""),N(G4831),0)</f>
        <v/>
      </c>
    </row>
    <row r="4832">
      <c r="A4832" s="19" t="n"/>
      <c r="B4832" s="20">
        <f>IF(A4832="","",IF(R4832=0,"⚠ أضف سطر عهدة أولًا","DMT-"&amp;TEXT(R4832,"000")))</f>
        <v/>
      </c>
      <c r="C4832" s="21" t="n"/>
      <c r="D4832" s="20">
        <f>IF(C4832="","",IF(S4832="","خارج السنة المالية",INDEX(القوائم!$D$2:$D$13,S4832)))</f>
        <v/>
      </c>
      <c r="E4832" s="22" t="n"/>
      <c r="F4832" s="23" t="n"/>
      <c r="G4832" s="23" t="n"/>
      <c r="H4832" s="22" t="n"/>
      <c r="I4832" s="19" t="n"/>
      <c r="J4832" s="21" t="n"/>
      <c r="K4832" s="19" t="n"/>
      <c r="L4832" s="19" t="n"/>
      <c r="M4832" s="21" t="n"/>
      <c r="N4832" s="22" t="n"/>
      <c r="O4832" s="24">
        <f>IF(A4832&lt;&gt;"عهدة","",SUMIFS($G$8:$G$5007,$B$8:$B$5007,B4832,$A$8:$A$5007,"مصروف",$I$8:$I$5007,"&lt;&gt;مرفوض"))</f>
        <v/>
      </c>
      <c r="P4832" s="25">
        <f>IF(A4832&lt;&gt;"عهدة","",N(F4832)-O4832)</f>
        <v/>
      </c>
      <c r="Q4832" s="26">
        <f>IF(A4832="","",IF(A4832="عهدة",IF(N(F4832)=0,"⚠ أدخل قيمة العهدة",IF(P4832&lt;0,"⛔ عجز / زيادة مصروفات "&amp;TEXT(-P4832,"#,##0"),IF(COUNTIFS($B$8:$B$5007,B4832,$A$8:$A$5007,"مصروف",$I$8:$I$5007,"&lt;&gt;مرفوض",$K$8:$K$5007,"&lt;&gt;نعم")&gt;0,"⚠ "&amp;COUNTIFS($B$8:$B$5007,B4832,$A$8:$A$5007,"مصروف",$I$8:$I$5007,"&lt;&gt;مرفوض",$K$8:$K$5007,"&lt;&gt;نعم")&amp;" مصروف غير مسوى",IF(L4832="تمت التسوية",IF(P4832=0,"✔ متوازنة وتمت التسوية","✔ تمت التسوية – متبقي "&amp;TEXT(P4832,"#,##0")),IF(P4832&gt;0,"متبقي "&amp;TEXT(P4832,"#,##0"),"✔ متوازنة"))))),IF(R4832=0,"⚠ أضف سطر عهدة أولًا",IF(OR(C4832="",N(G4832)=0),"⚠ أكمل التاريخ والقيمة",IF(S4832="","⚠ التاريخ خارج السنة المالية",IF(H4832="","⚠ اختر بند الموازنة",IF(I4832="مرفوض","✖ مرفوض من المدير",IF(I4832&lt;&gt;"موافق","⏳ بانتظار موافقة المدير",IF(K4832&lt;&gt;"نعم","⚠ غير مسوى مع الحسابات","✔ معتمد ومسوى")))))))))</f>
        <v/>
      </c>
      <c r="R4832">
        <f>N(R4831)+IF(A4832="عهدة",1,0)</f>
        <v/>
      </c>
      <c r="S4832">
        <f>IF(C4832="","",IF(AND(C4832&gt;=DATE(2026,9,1),C4832&lt;=DATE(2027,8,31)),(YEAR(C4832)-2026)*12+MONTH(C4832)-8,""))</f>
        <v/>
      </c>
      <c r="T4832">
        <f>IF(AND(A4832="مصروف",R4832&gt;0,I4832="موافق",S4832&lt;&gt;"",H4832&lt;&gt;""),N(G4832),0)</f>
        <v/>
      </c>
    </row>
    <row r="4833">
      <c r="A4833" s="19" t="n"/>
      <c r="B4833" s="20">
        <f>IF(A4833="","",IF(R4833=0,"⚠ أضف سطر عهدة أولًا","DMT-"&amp;TEXT(R4833,"000")))</f>
        <v/>
      </c>
      <c r="C4833" s="21" t="n"/>
      <c r="D4833" s="20">
        <f>IF(C4833="","",IF(S4833="","خارج السنة المالية",INDEX(القوائم!$D$2:$D$13,S4833)))</f>
        <v/>
      </c>
      <c r="E4833" s="22" t="n"/>
      <c r="F4833" s="23" t="n"/>
      <c r="G4833" s="23" t="n"/>
      <c r="H4833" s="22" t="n"/>
      <c r="I4833" s="19" t="n"/>
      <c r="J4833" s="21" t="n"/>
      <c r="K4833" s="19" t="n"/>
      <c r="L4833" s="19" t="n"/>
      <c r="M4833" s="21" t="n"/>
      <c r="N4833" s="22" t="n"/>
      <c r="O4833" s="24">
        <f>IF(A4833&lt;&gt;"عهدة","",SUMIFS($G$8:$G$5007,$B$8:$B$5007,B4833,$A$8:$A$5007,"مصروف",$I$8:$I$5007,"&lt;&gt;مرفوض"))</f>
        <v/>
      </c>
      <c r="P4833" s="25">
        <f>IF(A4833&lt;&gt;"عهدة","",N(F4833)-O4833)</f>
        <v/>
      </c>
      <c r="Q4833" s="26">
        <f>IF(A4833="","",IF(A4833="عهدة",IF(N(F4833)=0,"⚠ أدخل قيمة العهدة",IF(P4833&lt;0,"⛔ عجز / زيادة مصروفات "&amp;TEXT(-P4833,"#,##0"),IF(COUNTIFS($B$8:$B$5007,B4833,$A$8:$A$5007,"مصروف",$I$8:$I$5007,"&lt;&gt;مرفوض",$K$8:$K$5007,"&lt;&gt;نعم")&gt;0,"⚠ "&amp;COUNTIFS($B$8:$B$5007,B4833,$A$8:$A$5007,"مصروف",$I$8:$I$5007,"&lt;&gt;مرفوض",$K$8:$K$5007,"&lt;&gt;نعم")&amp;" مصروف غير مسوى",IF(L4833="تمت التسوية",IF(P4833=0,"✔ متوازنة وتمت التسوية","✔ تمت التسوية – متبقي "&amp;TEXT(P4833,"#,##0")),IF(P4833&gt;0,"متبقي "&amp;TEXT(P4833,"#,##0"),"✔ متوازنة"))))),IF(R4833=0,"⚠ أضف سطر عهدة أولًا",IF(OR(C4833="",N(G4833)=0),"⚠ أكمل التاريخ والقيمة",IF(S4833="","⚠ التاريخ خارج السنة المالية",IF(H4833="","⚠ اختر بند الموازنة",IF(I4833="مرفوض","✖ مرفوض من المدير",IF(I4833&lt;&gt;"موافق","⏳ بانتظار موافقة المدير",IF(K4833&lt;&gt;"نعم","⚠ غير مسوى مع الحسابات","✔ معتمد ومسوى")))))))))</f>
        <v/>
      </c>
      <c r="R4833">
        <f>N(R4832)+IF(A4833="عهدة",1,0)</f>
        <v/>
      </c>
      <c r="S4833">
        <f>IF(C4833="","",IF(AND(C4833&gt;=DATE(2026,9,1),C4833&lt;=DATE(2027,8,31)),(YEAR(C4833)-2026)*12+MONTH(C4833)-8,""))</f>
        <v/>
      </c>
      <c r="T4833">
        <f>IF(AND(A4833="مصروف",R4833&gt;0,I4833="موافق",S4833&lt;&gt;"",H4833&lt;&gt;""),N(G4833),0)</f>
        <v/>
      </c>
    </row>
    <row r="4834">
      <c r="A4834" s="19" t="n"/>
      <c r="B4834" s="20">
        <f>IF(A4834="","",IF(R4834=0,"⚠ أضف سطر عهدة أولًا","DMT-"&amp;TEXT(R4834,"000")))</f>
        <v/>
      </c>
      <c r="C4834" s="21" t="n"/>
      <c r="D4834" s="20">
        <f>IF(C4834="","",IF(S4834="","خارج السنة المالية",INDEX(القوائم!$D$2:$D$13,S4834)))</f>
        <v/>
      </c>
      <c r="E4834" s="22" t="n"/>
      <c r="F4834" s="23" t="n"/>
      <c r="G4834" s="23" t="n"/>
      <c r="H4834" s="22" t="n"/>
      <c r="I4834" s="19" t="n"/>
      <c r="J4834" s="21" t="n"/>
      <c r="K4834" s="19" t="n"/>
      <c r="L4834" s="19" t="n"/>
      <c r="M4834" s="21" t="n"/>
      <c r="N4834" s="22" t="n"/>
      <c r="O4834" s="24">
        <f>IF(A4834&lt;&gt;"عهدة","",SUMIFS($G$8:$G$5007,$B$8:$B$5007,B4834,$A$8:$A$5007,"مصروف",$I$8:$I$5007,"&lt;&gt;مرفوض"))</f>
        <v/>
      </c>
      <c r="P4834" s="25">
        <f>IF(A4834&lt;&gt;"عهدة","",N(F4834)-O4834)</f>
        <v/>
      </c>
      <c r="Q4834" s="26">
        <f>IF(A4834="","",IF(A4834="عهدة",IF(N(F4834)=0,"⚠ أدخل قيمة العهدة",IF(P4834&lt;0,"⛔ عجز / زيادة مصروفات "&amp;TEXT(-P4834,"#,##0"),IF(COUNTIFS($B$8:$B$5007,B4834,$A$8:$A$5007,"مصروف",$I$8:$I$5007,"&lt;&gt;مرفوض",$K$8:$K$5007,"&lt;&gt;نعم")&gt;0,"⚠ "&amp;COUNTIFS($B$8:$B$5007,B4834,$A$8:$A$5007,"مصروف",$I$8:$I$5007,"&lt;&gt;مرفوض",$K$8:$K$5007,"&lt;&gt;نعم")&amp;" مصروف غير مسوى",IF(L4834="تمت التسوية",IF(P4834=0,"✔ متوازنة وتمت التسوية","✔ تمت التسوية – متبقي "&amp;TEXT(P4834,"#,##0")),IF(P4834&gt;0,"متبقي "&amp;TEXT(P4834,"#,##0"),"✔ متوازنة"))))),IF(R4834=0,"⚠ أضف سطر عهدة أولًا",IF(OR(C4834="",N(G4834)=0),"⚠ أكمل التاريخ والقيمة",IF(S4834="","⚠ التاريخ خارج السنة المالية",IF(H4834="","⚠ اختر بند الموازنة",IF(I4834="مرفوض","✖ مرفوض من المدير",IF(I4834&lt;&gt;"موافق","⏳ بانتظار موافقة المدير",IF(K4834&lt;&gt;"نعم","⚠ غير مسوى مع الحسابات","✔ معتمد ومسوى")))))))))</f>
        <v/>
      </c>
      <c r="R4834">
        <f>N(R4833)+IF(A4834="عهدة",1,0)</f>
        <v/>
      </c>
      <c r="S4834">
        <f>IF(C4834="","",IF(AND(C4834&gt;=DATE(2026,9,1),C4834&lt;=DATE(2027,8,31)),(YEAR(C4834)-2026)*12+MONTH(C4834)-8,""))</f>
        <v/>
      </c>
      <c r="T4834">
        <f>IF(AND(A4834="مصروف",R4834&gt;0,I4834="موافق",S4834&lt;&gt;"",H4834&lt;&gt;""),N(G4834),0)</f>
        <v/>
      </c>
    </row>
    <row r="4835">
      <c r="A4835" s="19" t="n"/>
      <c r="B4835" s="20">
        <f>IF(A4835="","",IF(R4835=0,"⚠ أضف سطر عهدة أولًا","DMT-"&amp;TEXT(R4835,"000")))</f>
        <v/>
      </c>
      <c r="C4835" s="21" t="n"/>
      <c r="D4835" s="20">
        <f>IF(C4835="","",IF(S4835="","خارج السنة المالية",INDEX(القوائم!$D$2:$D$13,S4835)))</f>
        <v/>
      </c>
      <c r="E4835" s="22" t="n"/>
      <c r="F4835" s="23" t="n"/>
      <c r="G4835" s="23" t="n"/>
      <c r="H4835" s="22" t="n"/>
      <c r="I4835" s="19" t="n"/>
      <c r="J4835" s="21" t="n"/>
      <c r="K4835" s="19" t="n"/>
      <c r="L4835" s="19" t="n"/>
      <c r="M4835" s="21" t="n"/>
      <c r="N4835" s="22" t="n"/>
      <c r="O4835" s="24">
        <f>IF(A4835&lt;&gt;"عهدة","",SUMIFS($G$8:$G$5007,$B$8:$B$5007,B4835,$A$8:$A$5007,"مصروف",$I$8:$I$5007,"&lt;&gt;مرفوض"))</f>
        <v/>
      </c>
      <c r="P4835" s="25">
        <f>IF(A4835&lt;&gt;"عهدة","",N(F4835)-O4835)</f>
        <v/>
      </c>
      <c r="Q4835" s="26">
        <f>IF(A4835="","",IF(A4835="عهدة",IF(N(F4835)=0,"⚠ أدخل قيمة العهدة",IF(P4835&lt;0,"⛔ عجز / زيادة مصروفات "&amp;TEXT(-P4835,"#,##0"),IF(COUNTIFS($B$8:$B$5007,B4835,$A$8:$A$5007,"مصروف",$I$8:$I$5007,"&lt;&gt;مرفوض",$K$8:$K$5007,"&lt;&gt;نعم")&gt;0,"⚠ "&amp;COUNTIFS($B$8:$B$5007,B4835,$A$8:$A$5007,"مصروف",$I$8:$I$5007,"&lt;&gt;مرفوض",$K$8:$K$5007,"&lt;&gt;نعم")&amp;" مصروف غير مسوى",IF(L4835="تمت التسوية",IF(P4835=0,"✔ متوازنة وتمت التسوية","✔ تمت التسوية – متبقي "&amp;TEXT(P4835,"#,##0")),IF(P4835&gt;0,"متبقي "&amp;TEXT(P4835,"#,##0"),"✔ متوازنة"))))),IF(R4835=0,"⚠ أضف سطر عهدة أولًا",IF(OR(C4835="",N(G4835)=0),"⚠ أكمل التاريخ والقيمة",IF(S4835="","⚠ التاريخ خارج السنة المالية",IF(H4835="","⚠ اختر بند الموازنة",IF(I4835="مرفوض","✖ مرفوض من المدير",IF(I4835&lt;&gt;"موافق","⏳ بانتظار موافقة المدير",IF(K4835&lt;&gt;"نعم","⚠ غير مسوى مع الحسابات","✔ معتمد ومسوى")))))))))</f>
        <v/>
      </c>
      <c r="R4835">
        <f>N(R4834)+IF(A4835="عهدة",1,0)</f>
        <v/>
      </c>
      <c r="S4835">
        <f>IF(C4835="","",IF(AND(C4835&gt;=DATE(2026,9,1),C4835&lt;=DATE(2027,8,31)),(YEAR(C4835)-2026)*12+MONTH(C4835)-8,""))</f>
        <v/>
      </c>
      <c r="T4835">
        <f>IF(AND(A4835="مصروف",R4835&gt;0,I4835="موافق",S4835&lt;&gt;"",H4835&lt;&gt;""),N(G4835),0)</f>
        <v/>
      </c>
    </row>
    <row r="4836">
      <c r="A4836" s="19" t="n"/>
      <c r="B4836" s="20">
        <f>IF(A4836="","",IF(R4836=0,"⚠ أضف سطر عهدة أولًا","DMT-"&amp;TEXT(R4836,"000")))</f>
        <v/>
      </c>
      <c r="C4836" s="21" t="n"/>
      <c r="D4836" s="20">
        <f>IF(C4836="","",IF(S4836="","خارج السنة المالية",INDEX(القوائم!$D$2:$D$13,S4836)))</f>
        <v/>
      </c>
      <c r="E4836" s="22" t="n"/>
      <c r="F4836" s="23" t="n"/>
      <c r="G4836" s="23" t="n"/>
      <c r="H4836" s="22" t="n"/>
      <c r="I4836" s="19" t="n"/>
      <c r="J4836" s="21" t="n"/>
      <c r="K4836" s="19" t="n"/>
      <c r="L4836" s="19" t="n"/>
      <c r="M4836" s="21" t="n"/>
      <c r="N4836" s="22" t="n"/>
      <c r="O4836" s="24">
        <f>IF(A4836&lt;&gt;"عهدة","",SUMIFS($G$8:$G$5007,$B$8:$B$5007,B4836,$A$8:$A$5007,"مصروف",$I$8:$I$5007,"&lt;&gt;مرفوض"))</f>
        <v/>
      </c>
      <c r="P4836" s="25">
        <f>IF(A4836&lt;&gt;"عهدة","",N(F4836)-O4836)</f>
        <v/>
      </c>
      <c r="Q4836" s="26">
        <f>IF(A4836="","",IF(A4836="عهدة",IF(N(F4836)=0,"⚠ أدخل قيمة العهدة",IF(P4836&lt;0,"⛔ عجز / زيادة مصروفات "&amp;TEXT(-P4836,"#,##0"),IF(COUNTIFS($B$8:$B$5007,B4836,$A$8:$A$5007,"مصروف",$I$8:$I$5007,"&lt;&gt;مرفوض",$K$8:$K$5007,"&lt;&gt;نعم")&gt;0,"⚠ "&amp;COUNTIFS($B$8:$B$5007,B4836,$A$8:$A$5007,"مصروف",$I$8:$I$5007,"&lt;&gt;مرفوض",$K$8:$K$5007,"&lt;&gt;نعم")&amp;" مصروف غير مسوى",IF(L4836="تمت التسوية",IF(P4836=0,"✔ متوازنة وتمت التسوية","✔ تمت التسوية – متبقي "&amp;TEXT(P4836,"#,##0")),IF(P4836&gt;0,"متبقي "&amp;TEXT(P4836,"#,##0"),"✔ متوازنة"))))),IF(R4836=0,"⚠ أضف سطر عهدة أولًا",IF(OR(C4836="",N(G4836)=0),"⚠ أكمل التاريخ والقيمة",IF(S4836="","⚠ التاريخ خارج السنة المالية",IF(H4836="","⚠ اختر بند الموازنة",IF(I4836="مرفوض","✖ مرفوض من المدير",IF(I4836&lt;&gt;"موافق","⏳ بانتظار موافقة المدير",IF(K4836&lt;&gt;"نعم","⚠ غير مسوى مع الحسابات","✔ معتمد ومسوى")))))))))</f>
        <v/>
      </c>
      <c r="R4836">
        <f>N(R4835)+IF(A4836="عهدة",1,0)</f>
        <v/>
      </c>
      <c r="S4836">
        <f>IF(C4836="","",IF(AND(C4836&gt;=DATE(2026,9,1),C4836&lt;=DATE(2027,8,31)),(YEAR(C4836)-2026)*12+MONTH(C4836)-8,""))</f>
        <v/>
      </c>
      <c r="T4836">
        <f>IF(AND(A4836="مصروف",R4836&gt;0,I4836="موافق",S4836&lt;&gt;"",H4836&lt;&gt;""),N(G4836),0)</f>
        <v/>
      </c>
    </row>
    <row r="4837">
      <c r="A4837" s="19" t="n"/>
      <c r="B4837" s="20">
        <f>IF(A4837="","",IF(R4837=0,"⚠ أضف سطر عهدة أولًا","DMT-"&amp;TEXT(R4837,"000")))</f>
        <v/>
      </c>
      <c r="C4837" s="21" t="n"/>
      <c r="D4837" s="20">
        <f>IF(C4837="","",IF(S4837="","خارج السنة المالية",INDEX(القوائم!$D$2:$D$13,S4837)))</f>
        <v/>
      </c>
      <c r="E4837" s="22" t="n"/>
      <c r="F4837" s="23" t="n"/>
      <c r="G4837" s="23" t="n"/>
      <c r="H4837" s="22" t="n"/>
      <c r="I4837" s="19" t="n"/>
      <c r="J4837" s="21" t="n"/>
      <c r="K4837" s="19" t="n"/>
      <c r="L4837" s="19" t="n"/>
      <c r="M4837" s="21" t="n"/>
      <c r="N4837" s="22" t="n"/>
      <c r="O4837" s="24">
        <f>IF(A4837&lt;&gt;"عهدة","",SUMIFS($G$8:$G$5007,$B$8:$B$5007,B4837,$A$8:$A$5007,"مصروف",$I$8:$I$5007,"&lt;&gt;مرفوض"))</f>
        <v/>
      </c>
      <c r="P4837" s="25">
        <f>IF(A4837&lt;&gt;"عهدة","",N(F4837)-O4837)</f>
        <v/>
      </c>
      <c r="Q4837" s="26">
        <f>IF(A4837="","",IF(A4837="عهدة",IF(N(F4837)=0,"⚠ أدخل قيمة العهدة",IF(P4837&lt;0,"⛔ عجز / زيادة مصروفات "&amp;TEXT(-P4837,"#,##0"),IF(COUNTIFS($B$8:$B$5007,B4837,$A$8:$A$5007,"مصروف",$I$8:$I$5007,"&lt;&gt;مرفوض",$K$8:$K$5007,"&lt;&gt;نعم")&gt;0,"⚠ "&amp;COUNTIFS($B$8:$B$5007,B4837,$A$8:$A$5007,"مصروف",$I$8:$I$5007,"&lt;&gt;مرفوض",$K$8:$K$5007,"&lt;&gt;نعم")&amp;" مصروف غير مسوى",IF(L4837="تمت التسوية",IF(P4837=0,"✔ متوازنة وتمت التسوية","✔ تمت التسوية – متبقي "&amp;TEXT(P4837,"#,##0")),IF(P4837&gt;0,"متبقي "&amp;TEXT(P4837,"#,##0"),"✔ متوازنة"))))),IF(R4837=0,"⚠ أضف سطر عهدة أولًا",IF(OR(C4837="",N(G4837)=0),"⚠ أكمل التاريخ والقيمة",IF(S4837="","⚠ التاريخ خارج السنة المالية",IF(H4837="","⚠ اختر بند الموازنة",IF(I4837="مرفوض","✖ مرفوض من المدير",IF(I4837&lt;&gt;"موافق","⏳ بانتظار موافقة المدير",IF(K4837&lt;&gt;"نعم","⚠ غير مسوى مع الحسابات","✔ معتمد ومسوى")))))))))</f>
        <v/>
      </c>
      <c r="R4837">
        <f>N(R4836)+IF(A4837="عهدة",1,0)</f>
        <v/>
      </c>
      <c r="S4837">
        <f>IF(C4837="","",IF(AND(C4837&gt;=DATE(2026,9,1),C4837&lt;=DATE(2027,8,31)),(YEAR(C4837)-2026)*12+MONTH(C4837)-8,""))</f>
        <v/>
      </c>
      <c r="T4837">
        <f>IF(AND(A4837="مصروف",R4837&gt;0,I4837="موافق",S4837&lt;&gt;"",H4837&lt;&gt;""),N(G4837),0)</f>
        <v/>
      </c>
    </row>
    <row r="4838">
      <c r="A4838" s="19" t="n"/>
      <c r="B4838" s="20">
        <f>IF(A4838="","",IF(R4838=0,"⚠ أضف سطر عهدة أولًا","DMT-"&amp;TEXT(R4838,"000")))</f>
        <v/>
      </c>
      <c r="C4838" s="21" t="n"/>
      <c r="D4838" s="20">
        <f>IF(C4838="","",IF(S4838="","خارج السنة المالية",INDEX(القوائم!$D$2:$D$13,S4838)))</f>
        <v/>
      </c>
      <c r="E4838" s="22" t="n"/>
      <c r="F4838" s="23" t="n"/>
      <c r="G4838" s="23" t="n"/>
      <c r="H4838" s="22" t="n"/>
      <c r="I4838" s="19" t="n"/>
      <c r="J4838" s="21" t="n"/>
      <c r="K4838" s="19" t="n"/>
      <c r="L4838" s="19" t="n"/>
      <c r="M4838" s="21" t="n"/>
      <c r="N4838" s="22" t="n"/>
      <c r="O4838" s="24">
        <f>IF(A4838&lt;&gt;"عهدة","",SUMIFS($G$8:$G$5007,$B$8:$B$5007,B4838,$A$8:$A$5007,"مصروف",$I$8:$I$5007,"&lt;&gt;مرفوض"))</f>
        <v/>
      </c>
      <c r="P4838" s="25">
        <f>IF(A4838&lt;&gt;"عهدة","",N(F4838)-O4838)</f>
        <v/>
      </c>
      <c r="Q4838" s="26">
        <f>IF(A4838="","",IF(A4838="عهدة",IF(N(F4838)=0,"⚠ أدخل قيمة العهدة",IF(P4838&lt;0,"⛔ عجز / زيادة مصروفات "&amp;TEXT(-P4838,"#,##0"),IF(COUNTIFS($B$8:$B$5007,B4838,$A$8:$A$5007,"مصروف",$I$8:$I$5007,"&lt;&gt;مرفوض",$K$8:$K$5007,"&lt;&gt;نعم")&gt;0,"⚠ "&amp;COUNTIFS($B$8:$B$5007,B4838,$A$8:$A$5007,"مصروف",$I$8:$I$5007,"&lt;&gt;مرفوض",$K$8:$K$5007,"&lt;&gt;نعم")&amp;" مصروف غير مسوى",IF(L4838="تمت التسوية",IF(P4838=0,"✔ متوازنة وتمت التسوية","✔ تمت التسوية – متبقي "&amp;TEXT(P4838,"#,##0")),IF(P4838&gt;0,"متبقي "&amp;TEXT(P4838,"#,##0"),"✔ متوازنة"))))),IF(R4838=0,"⚠ أضف سطر عهدة أولًا",IF(OR(C4838="",N(G4838)=0),"⚠ أكمل التاريخ والقيمة",IF(S4838="","⚠ التاريخ خارج السنة المالية",IF(H4838="","⚠ اختر بند الموازنة",IF(I4838="مرفوض","✖ مرفوض من المدير",IF(I4838&lt;&gt;"موافق","⏳ بانتظار موافقة المدير",IF(K4838&lt;&gt;"نعم","⚠ غير مسوى مع الحسابات","✔ معتمد ومسوى")))))))))</f>
        <v/>
      </c>
      <c r="R4838">
        <f>N(R4837)+IF(A4838="عهدة",1,0)</f>
        <v/>
      </c>
      <c r="S4838">
        <f>IF(C4838="","",IF(AND(C4838&gt;=DATE(2026,9,1),C4838&lt;=DATE(2027,8,31)),(YEAR(C4838)-2026)*12+MONTH(C4838)-8,""))</f>
        <v/>
      </c>
      <c r="T4838">
        <f>IF(AND(A4838="مصروف",R4838&gt;0,I4838="موافق",S4838&lt;&gt;"",H4838&lt;&gt;""),N(G4838),0)</f>
        <v/>
      </c>
    </row>
    <row r="4839">
      <c r="A4839" s="19" t="n"/>
      <c r="B4839" s="20">
        <f>IF(A4839="","",IF(R4839=0,"⚠ أضف سطر عهدة أولًا","DMT-"&amp;TEXT(R4839,"000")))</f>
        <v/>
      </c>
      <c r="C4839" s="21" t="n"/>
      <c r="D4839" s="20">
        <f>IF(C4839="","",IF(S4839="","خارج السنة المالية",INDEX(القوائم!$D$2:$D$13,S4839)))</f>
        <v/>
      </c>
      <c r="E4839" s="22" t="n"/>
      <c r="F4839" s="23" t="n"/>
      <c r="G4839" s="23" t="n"/>
      <c r="H4839" s="22" t="n"/>
      <c r="I4839" s="19" t="n"/>
      <c r="J4839" s="21" t="n"/>
      <c r="K4839" s="19" t="n"/>
      <c r="L4839" s="19" t="n"/>
      <c r="M4839" s="21" t="n"/>
      <c r="N4839" s="22" t="n"/>
      <c r="O4839" s="24">
        <f>IF(A4839&lt;&gt;"عهدة","",SUMIFS($G$8:$G$5007,$B$8:$B$5007,B4839,$A$8:$A$5007,"مصروف",$I$8:$I$5007,"&lt;&gt;مرفوض"))</f>
        <v/>
      </c>
      <c r="P4839" s="25">
        <f>IF(A4839&lt;&gt;"عهدة","",N(F4839)-O4839)</f>
        <v/>
      </c>
      <c r="Q4839" s="26">
        <f>IF(A4839="","",IF(A4839="عهدة",IF(N(F4839)=0,"⚠ أدخل قيمة العهدة",IF(P4839&lt;0,"⛔ عجز / زيادة مصروفات "&amp;TEXT(-P4839,"#,##0"),IF(COUNTIFS($B$8:$B$5007,B4839,$A$8:$A$5007,"مصروف",$I$8:$I$5007,"&lt;&gt;مرفوض",$K$8:$K$5007,"&lt;&gt;نعم")&gt;0,"⚠ "&amp;COUNTIFS($B$8:$B$5007,B4839,$A$8:$A$5007,"مصروف",$I$8:$I$5007,"&lt;&gt;مرفوض",$K$8:$K$5007,"&lt;&gt;نعم")&amp;" مصروف غير مسوى",IF(L4839="تمت التسوية",IF(P4839=0,"✔ متوازنة وتمت التسوية","✔ تمت التسوية – متبقي "&amp;TEXT(P4839,"#,##0")),IF(P4839&gt;0,"متبقي "&amp;TEXT(P4839,"#,##0"),"✔ متوازنة"))))),IF(R4839=0,"⚠ أضف سطر عهدة أولًا",IF(OR(C4839="",N(G4839)=0),"⚠ أكمل التاريخ والقيمة",IF(S4839="","⚠ التاريخ خارج السنة المالية",IF(H4839="","⚠ اختر بند الموازنة",IF(I4839="مرفوض","✖ مرفوض من المدير",IF(I4839&lt;&gt;"موافق","⏳ بانتظار موافقة المدير",IF(K4839&lt;&gt;"نعم","⚠ غير مسوى مع الحسابات","✔ معتمد ومسوى")))))))))</f>
        <v/>
      </c>
      <c r="R4839">
        <f>N(R4838)+IF(A4839="عهدة",1,0)</f>
        <v/>
      </c>
      <c r="S4839">
        <f>IF(C4839="","",IF(AND(C4839&gt;=DATE(2026,9,1),C4839&lt;=DATE(2027,8,31)),(YEAR(C4839)-2026)*12+MONTH(C4839)-8,""))</f>
        <v/>
      </c>
      <c r="T4839">
        <f>IF(AND(A4839="مصروف",R4839&gt;0,I4839="موافق",S4839&lt;&gt;"",H4839&lt;&gt;""),N(G4839),0)</f>
        <v/>
      </c>
    </row>
    <row r="4840">
      <c r="A4840" s="19" t="n"/>
      <c r="B4840" s="20">
        <f>IF(A4840="","",IF(R4840=0,"⚠ أضف سطر عهدة أولًا","DMT-"&amp;TEXT(R4840,"000")))</f>
        <v/>
      </c>
      <c r="C4840" s="21" t="n"/>
      <c r="D4840" s="20">
        <f>IF(C4840="","",IF(S4840="","خارج السنة المالية",INDEX(القوائم!$D$2:$D$13,S4840)))</f>
        <v/>
      </c>
      <c r="E4840" s="22" t="n"/>
      <c r="F4840" s="23" t="n"/>
      <c r="G4840" s="23" t="n"/>
      <c r="H4840" s="22" t="n"/>
      <c r="I4840" s="19" t="n"/>
      <c r="J4840" s="21" t="n"/>
      <c r="K4840" s="19" t="n"/>
      <c r="L4840" s="19" t="n"/>
      <c r="M4840" s="21" t="n"/>
      <c r="N4840" s="22" t="n"/>
      <c r="O4840" s="24">
        <f>IF(A4840&lt;&gt;"عهدة","",SUMIFS($G$8:$G$5007,$B$8:$B$5007,B4840,$A$8:$A$5007,"مصروف",$I$8:$I$5007,"&lt;&gt;مرفوض"))</f>
        <v/>
      </c>
      <c r="P4840" s="25">
        <f>IF(A4840&lt;&gt;"عهدة","",N(F4840)-O4840)</f>
        <v/>
      </c>
      <c r="Q4840" s="26">
        <f>IF(A4840="","",IF(A4840="عهدة",IF(N(F4840)=0,"⚠ أدخل قيمة العهدة",IF(P4840&lt;0,"⛔ عجز / زيادة مصروفات "&amp;TEXT(-P4840,"#,##0"),IF(COUNTIFS($B$8:$B$5007,B4840,$A$8:$A$5007,"مصروف",$I$8:$I$5007,"&lt;&gt;مرفوض",$K$8:$K$5007,"&lt;&gt;نعم")&gt;0,"⚠ "&amp;COUNTIFS($B$8:$B$5007,B4840,$A$8:$A$5007,"مصروف",$I$8:$I$5007,"&lt;&gt;مرفوض",$K$8:$K$5007,"&lt;&gt;نعم")&amp;" مصروف غير مسوى",IF(L4840="تمت التسوية",IF(P4840=0,"✔ متوازنة وتمت التسوية","✔ تمت التسوية – متبقي "&amp;TEXT(P4840,"#,##0")),IF(P4840&gt;0,"متبقي "&amp;TEXT(P4840,"#,##0"),"✔ متوازنة"))))),IF(R4840=0,"⚠ أضف سطر عهدة أولًا",IF(OR(C4840="",N(G4840)=0),"⚠ أكمل التاريخ والقيمة",IF(S4840="","⚠ التاريخ خارج السنة المالية",IF(H4840="","⚠ اختر بند الموازنة",IF(I4840="مرفوض","✖ مرفوض من المدير",IF(I4840&lt;&gt;"موافق","⏳ بانتظار موافقة المدير",IF(K4840&lt;&gt;"نعم","⚠ غير مسوى مع الحسابات","✔ معتمد ومسوى")))))))))</f>
        <v/>
      </c>
      <c r="R4840">
        <f>N(R4839)+IF(A4840="عهدة",1,0)</f>
        <v/>
      </c>
      <c r="S4840">
        <f>IF(C4840="","",IF(AND(C4840&gt;=DATE(2026,9,1),C4840&lt;=DATE(2027,8,31)),(YEAR(C4840)-2026)*12+MONTH(C4840)-8,""))</f>
        <v/>
      </c>
      <c r="T4840">
        <f>IF(AND(A4840="مصروف",R4840&gt;0,I4840="موافق",S4840&lt;&gt;"",H4840&lt;&gt;""),N(G4840),0)</f>
        <v/>
      </c>
    </row>
    <row r="4841">
      <c r="A4841" s="19" t="n"/>
      <c r="B4841" s="20">
        <f>IF(A4841="","",IF(R4841=0,"⚠ أضف سطر عهدة أولًا","DMT-"&amp;TEXT(R4841,"000")))</f>
        <v/>
      </c>
      <c r="C4841" s="21" t="n"/>
      <c r="D4841" s="20">
        <f>IF(C4841="","",IF(S4841="","خارج السنة المالية",INDEX(القوائم!$D$2:$D$13,S4841)))</f>
        <v/>
      </c>
      <c r="E4841" s="22" t="n"/>
      <c r="F4841" s="23" t="n"/>
      <c r="G4841" s="23" t="n"/>
      <c r="H4841" s="22" t="n"/>
      <c r="I4841" s="19" t="n"/>
      <c r="J4841" s="21" t="n"/>
      <c r="K4841" s="19" t="n"/>
      <c r="L4841" s="19" t="n"/>
      <c r="M4841" s="21" t="n"/>
      <c r="N4841" s="22" t="n"/>
      <c r="O4841" s="24">
        <f>IF(A4841&lt;&gt;"عهدة","",SUMIFS($G$8:$G$5007,$B$8:$B$5007,B4841,$A$8:$A$5007,"مصروف",$I$8:$I$5007,"&lt;&gt;مرفوض"))</f>
        <v/>
      </c>
      <c r="P4841" s="25">
        <f>IF(A4841&lt;&gt;"عهدة","",N(F4841)-O4841)</f>
        <v/>
      </c>
      <c r="Q4841" s="26">
        <f>IF(A4841="","",IF(A4841="عهدة",IF(N(F4841)=0,"⚠ أدخل قيمة العهدة",IF(P4841&lt;0,"⛔ عجز / زيادة مصروفات "&amp;TEXT(-P4841,"#,##0"),IF(COUNTIFS($B$8:$B$5007,B4841,$A$8:$A$5007,"مصروف",$I$8:$I$5007,"&lt;&gt;مرفوض",$K$8:$K$5007,"&lt;&gt;نعم")&gt;0,"⚠ "&amp;COUNTIFS($B$8:$B$5007,B4841,$A$8:$A$5007,"مصروف",$I$8:$I$5007,"&lt;&gt;مرفوض",$K$8:$K$5007,"&lt;&gt;نعم")&amp;" مصروف غير مسوى",IF(L4841="تمت التسوية",IF(P4841=0,"✔ متوازنة وتمت التسوية","✔ تمت التسوية – متبقي "&amp;TEXT(P4841,"#,##0")),IF(P4841&gt;0,"متبقي "&amp;TEXT(P4841,"#,##0"),"✔ متوازنة"))))),IF(R4841=0,"⚠ أضف سطر عهدة أولًا",IF(OR(C4841="",N(G4841)=0),"⚠ أكمل التاريخ والقيمة",IF(S4841="","⚠ التاريخ خارج السنة المالية",IF(H4841="","⚠ اختر بند الموازنة",IF(I4841="مرفوض","✖ مرفوض من المدير",IF(I4841&lt;&gt;"موافق","⏳ بانتظار موافقة المدير",IF(K4841&lt;&gt;"نعم","⚠ غير مسوى مع الحسابات","✔ معتمد ومسوى")))))))))</f>
        <v/>
      </c>
      <c r="R4841">
        <f>N(R4840)+IF(A4841="عهدة",1,0)</f>
        <v/>
      </c>
      <c r="S4841">
        <f>IF(C4841="","",IF(AND(C4841&gt;=DATE(2026,9,1),C4841&lt;=DATE(2027,8,31)),(YEAR(C4841)-2026)*12+MONTH(C4841)-8,""))</f>
        <v/>
      </c>
      <c r="T4841">
        <f>IF(AND(A4841="مصروف",R4841&gt;0,I4841="موافق",S4841&lt;&gt;"",H4841&lt;&gt;""),N(G4841),0)</f>
        <v/>
      </c>
    </row>
    <row r="4842">
      <c r="A4842" s="19" t="n"/>
      <c r="B4842" s="20">
        <f>IF(A4842="","",IF(R4842=0,"⚠ أضف سطر عهدة أولًا","DMT-"&amp;TEXT(R4842,"000")))</f>
        <v/>
      </c>
      <c r="C4842" s="21" t="n"/>
      <c r="D4842" s="20">
        <f>IF(C4842="","",IF(S4842="","خارج السنة المالية",INDEX(القوائم!$D$2:$D$13,S4842)))</f>
        <v/>
      </c>
      <c r="E4842" s="22" t="n"/>
      <c r="F4842" s="23" t="n"/>
      <c r="G4842" s="23" t="n"/>
      <c r="H4842" s="22" t="n"/>
      <c r="I4842" s="19" t="n"/>
      <c r="J4842" s="21" t="n"/>
      <c r="K4842" s="19" t="n"/>
      <c r="L4842" s="19" t="n"/>
      <c r="M4842" s="21" t="n"/>
      <c r="N4842" s="22" t="n"/>
      <c r="O4842" s="24">
        <f>IF(A4842&lt;&gt;"عهدة","",SUMIFS($G$8:$G$5007,$B$8:$B$5007,B4842,$A$8:$A$5007,"مصروف",$I$8:$I$5007,"&lt;&gt;مرفوض"))</f>
        <v/>
      </c>
      <c r="P4842" s="25">
        <f>IF(A4842&lt;&gt;"عهدة","",N(F4842)-O4842)</f>
        <v/>
      </c>
      <c r="Q4842" s="26">
        <f>IF(A4842="","",IF(A4842="عهدة",IF(N(F4842)=0,"⚠ أدخل قيمة العهدة",IF(P4842&lt;0,"⛔ عجز / زيادة مصروفات "&amp;TEXT(-P4842,"#,##0"),IF(COUNTIFS($B$8:$B$5007,B4842,$A$8:$A$5007,"مصروف",$I$8:$I$5007,"&lt;&gt;مرفوض",$K$8:$K$5007,"&lt;&gt;نعم")&gt;0,"⚠ "&amp;COUNTIFS($B$8:$B$5007,B4842,$A$8:$A$5007,"مصروف",$I$8:$I$5007,"&lt;&gt;مرفوض",$K$8:$K$5007,"&lt;&gt;نعم")&amp;" مصروف غير مسوى",IF(L4842="تمت التسوية",IF(P4842=0,"✔ متوازنة وتمت التسوية","✔ تمت التسوية – متبقي "&amp;TEXT(P4842,"#,##0")),IF(P4842&gt;0,"متبقي "&amp;TEXT(P4842,"#,##0"),"✔ متوازنة"))))),IF(R4842=0,"⚠ أضف سطر عهدة أولًا",IF(OR(C4842="",N(G4842)=0),"⚠ أكمل التاريخ والقيمة",IF(S4842="","⚠ التاريخ خارج السنة المالية",IF(H4842="","⚠ اختر بند الموازنة",IF(I4842="مرفوض","✖ مرفوض من المدير",IF(I4842&lt;&gt;"موافق","⏳ بانتظار موافقة المدير",IF(K4842&lt;&gt;"نعم","⚠ غير مسوى مع الحسابات","✔ معتمد ومسوى")))))))))</f>
        <v/>
      </c>
      <c r="R4842">
        <f>N(R4841)+IF(A4842="عهدة",1,0)</f>
        <v/>
      </c>
      <c r="S4842">
        <f>IF(C4842="","",IF(AND(C4842&gt;=DATE(2026,9,1),C4842&lt;=DATE(2027,8,31)),(YEAR(C4842)-2026)*12+MONTH(C4842)-8,""))</f>
        <v/>
      </c>
      <c r="T4842">
        <f>IF(AND(A4842="مصروف",R4842&gt;0,I4842="موافق",S4842&lt;&gt;"",H4842&lt;&gt;""),N(G4842),0)</f>
        <v/>
      </c>
    </row>
    <row r="4843">
      <c r="A4843" s="19" t="n"/>
      <c r="B4843" s="20">
        <f>IF(A4843="","",IF(R4843=0,"⚠ أضف سطر عهدة أولًا","DMT-"&amp;TEXT(R4843,"000")))</f>
        <v/>
      </c>
      <c r="C4843" s="21" t="n"/>
      <c r="D4843" s="20">
        <f>IF(C4843="","",IF(S4843="","خارج السنة المالية",INDEX(القوائم!$D$2:$D$13,S4843)))</f>
        <v/>
      </c>
      <c r="E4843" s="22" t="n"/>
      <c r="F4843" s="23" t="n"/>
      <c r="G4843" s="23" t="n"/>
      <c r="H4843" s="22" t="n"/>
      <c r="I4843" s="19" t="n"/>
      <c r="J4843" s="21" t="n"/>
      <c r="K4843" s="19" t="n"/>
      <c r="L4843" s="19" t="n"/>
      <c r="M4843" s="21" t="n"/>
      <c r="N4843" s="22" t="n"/>
      <c r="O4843" s="24">
        <f>IF(A4843&lt;&gt;"عهدة","",SUMIFS($G$8:$G$5007,$B$8:$B$5007,B4843,$A$8:$A$5007,"مصروف",$I$8:$I$5007,"&lt;&gt;مرفوض"))</f>
        <v/>
      </c>
      <c r="P4843" s="25">
        <f>IF(A4843&lt;&gt;"عهدة","",N(F4843)-O4843)</f>
        <v/>
      </c>
      <c r="Q4843" s="26">
        <f>IF(A4843="","",IF(A4843="عهدة",IF(N(F4843)=0,"⚠ أدخل قيمة العهدة",IF(P4843&lt;0,"⛔ عجز / زيادة مصروفات "&amp;TEXT(-P4843,"#,##0"),IF(COUNTIFS($B$8:$B$5007,B4843,$A$8:$A$5007,"مصروف",$I$8:$I$5007,"&lt;&gt;مرفوض",$K$8:$K$5007,"&lt;&gt;نعم")&gt;0,"⚠ "&amp;COUNTIFS($B$8:$B$5007,B4843,$A$8:$A$5007,"مصروف",$I$8:$I$5007,"&lt;&gt;مرفوض",$K$8:$K$5007,"&lt;&gt;نعم")&amp;" مصروف غير مسوى",IF(L4843="تمت التسوية",IF(P4843=0,"✔ متوازنة وتمت التسوية","✔ تمت التسوية – متبقي "&amp;TEXT(P4843,"#,##0")),IF(P4843&gt;0,"متبقي "&amp;TEXT(P4843,"#,##0"),"✔ متوازنة"))))),IF(R4843=0,"⚠ أضف سطر عهدة أولًا",IF(OR(C4843="",N(G4843)=0),"⚠ أكمل التاريخ والقيمة",IF(S4843="","⚠ التاريخ خارج السنة المالية",IF(H4843="","⚠ اختر بند الموازنة",IF(I4843="مرفوض","✖ مرفوض من المدير",IF(I4843&lt;&gt;"موافق","⏳ بانتظار موافقة المدير",IF(K4843&lt;&gt;"نعم","⚠ غير مسوى مع الحسابات","✔ معتمد ومسوى")))))))))</f>
        <v/>
      </c>
      <c r="R4843">
        <f>N(R4842)+IF(A4843="عهدة",1,0)</f>
        <v/>
      </c>
      <c r="S4843">
        <f>IF(C4843="","",IF(AND(C4843&gt;=DATE(2026,9,1),C4843&lt;=DATE(2027,8,31)),(YEAR(C4843)-2026)*12+MONTH(C4843)-8,""))</f>
        <v/>
      </c>
      <c r="T4843">
        <f>IF(AND(A4843="مصروف",R4843&gt;0,I4843="موافق",S4843&lt;&gt;"",H4843&lt;&gt;""),N(G4843),0)</f>
        <v/>
      </c>
    </row>
    <row r="4844">
      <c r="A4844" s="19" t="n"/>
      <c r="B4844" s="20">
        <f>IF(A4844="","",IF(R4844=0,"⚠ أضف سطر عهدة أولًا","DMT-"&amp;TEXT(R4844,"000")))</f>
        <v/>
      </c>
      <c r="C4844" s="21" t="n"/>
      <c r="D4844" s="20">
        <f>IF(C4844="","",IF(S4844="","خارج السنة المالية",INDEX(القوائم!$D$2:$D$13,S4844)))</f>
        <v/>
      </c>
      <c r="E4844" s="22" t="n"/>
      <c r="F4844" s="23" t="n"/>
      <c r="G4844" s="23" t="n"/>
      <c r="H4844" s="22" t="n"/>
      <c r="I4844" s="19" t="n"/>
      <c r="J4844" s="21" t="n"/>
      <c r="K4844" s="19" t="n"/>
      <c r="L4844" s="19" t="n"/>
      <c r="M4844" s="21" t="n"/>
      <c r="N4844" s="22" t="n"/>
      <c r="O4844" s="24">
        <f>IF(A4844&lt;&gt;"عهدة","",SUMIFS($G$8:$G$5007,$B$8:$B$5007,B4844,$A$8:$A$5007,"مصروف",$I$8:$I$5007,"&lt;&gt;مرفوض"))</f>
        <v/>
      </c>
      <c r="P4844" s="25">
        <f>IF(A4844&lt;&gt;"عهدة","",N(F4844)-O4844)</f>
        <v/>
      </c>
      <c r="Q4844" s="26">
        <f>IF(A4844="","",IF(A4844="عهدة",IF(N(F4844)=0,"⚠ أدخل قيمة العهدة",IF(P4844&lt;0,"⛔ عجز / زيادة مصروفات "&amp;TEXT(-P4844,"#,##0"),IF(COUNTIFS($B$8:$B$5007,B4844,$A$8:$A$5007,"مصروف",$I$8:$I$5007,"&lt;&gt;مرفوض",$K$8:$K$5007,"&lt;&gt;نعم")&gt;0,"⚠ "&amp;COUNTIFS($B$8:$B$5007,B4844,$A$8:$A$5007,"مصروف",$I$8:$I$5007,"&lt;&gt;مرفوض",$K$8:$K$5007,"&lt;&gt;نعم")&amp;" مصروف غير مسوى",IF(L4844="تمت التسوية",IF(P4844=0,"✔ متوازنة وتمت التسوية","✔ تمت التسوية – متبقي "&amp;TEXT(P4844,"#,##0")),IF(P4844&gt;0,"متبقي "&amp;TEXT(P4844,"#,##0"),"✔ متوازنة"))))),IF(R4844=0,"⚠ أضف سطر عهدة أولًا",IF(OR(C4844="",N(G4844)=0),"⚠ أكمل التاريخ والقيمة",IF(S4844="","⚠ التاريخ خارج السنة المالية",IF(H4844="","⚠ اختر بند الموازنة",IF(I4844="مرفوض","✖ مرفوض من المدير",IF(I4844&lt;&gt;"موافق","⏳ بانتظار موافقة المدير",IF(K4844&lt;&gt;"نعم","⚠ غير مسوى مع الحسابات","✔ معتمد ومسوى")))))))))</f>
        <v/>
      </c>
      <c r="R4844">
        <f>N(R4843)+IF(A4844="عهدة",1,0)</f>
        <v/>
      </c>
      <c r="S4844">
        <f>IF(C4844="","",IF(AND(C4844&gt;=DATE(2026,9,1),C4844&lt;=DATE(2027,8,31)),(YEAR(C4844)-2026)*12+MONTH(C4844)-8,""))</f>
        <v/>
      </c>
      <c r="T4844">
        <f>IF(AND(A4844="مصروف",R4844&gt;0,I4844="موافق",S4844&lt;&gt;"",H4844&lt;&gt;""),N(G4844),0)</f>
        <v/>
      </c>
    </row>
    <row r="4845">
      <c r="A4845" s="19" t="n"/>
      <c r="B4845" s="20">
        <f>IF(A4845="","",IF(R4845=0,"⚠ أضف سطر عهدة أولًا","DMT-"&amp;TEXT(R4845,"000")))</f>
        <v/>
      </c>
      <c r="C4845" s="21" t="n"/>
      <c r="D4845" s="20">
        <f>IF(C4845="","",IF(S4845="","خارج السنة المالية",INDEX(القوائم!$D$2:$D$13,S4845)))</f>
        <v/>
      </c>
      <c r="E4845" s="22" t="n"/>
      <c r="F4845" s="23" t="n"/>
      <c r="G4845" s="23" t="n"/>
      <c r="H4845" s="22" t="n"/>
      <c r="I4845" s="19" t="n"/>
      <c r="J4845" s="21" t="n"/>
      <c r="K4845" s="19" t="n"/>
      <c r="L4845" s="19" t="n"/>
      <c r="M4845" s="21" t="n"/>
      <c r="N4845" s="22" t="n"/>
      <c r="O4845" s="24">
        <f>IF(A4845&lt;&gt;"عهدة","",SUMIFS($G$8:$G$5007,$B$8:$B$5007,B4845,$A$8:$A$5007,"مصروف",$I$8:$I$5007,"&lt;&gt;مرفوض"))</f>
        <v/>
      </c>
      <c r="P4845" s="25">
        <f>IF(A4845&lt;&gt;"عهدة","",N(F4845)-O4845)</f>
        <v/>
      </c>
      <c r="Q4845" s="26">
        <f>IF(A4845="","",IF(A4845="عهدة",IF(N(F4845)=0,"⚠ أدخل قيمة العهدة",IF(P4845&lt;0,"⛔ عجز / زيادة مصروفات "&amp;TEXT(-P4845,"#,##0"),IF(COUNTIFS($B$8:$B$5007,B4845,$A$8:$A$5007,"مصروف",$I$8:$I$5007,"&lt;&gt;مرفوض",$K$8:$K$5007,"&lt;&gt;نعم")&gt;0,"⚠ "&amp;COUNTIFS($B$8:$B$5007,B4845,$A$8:$A$5007,"مصروف",$I$8:$I$5007,"&lt;&gt;مرفوض",$K$8:$K$5007,"&lt;&gt;نعم")&amp;" مصروف غير مسوى",IF(L4845="تمت التسوية",IF(P4845=0,"✔ متوازنة وتمت التسوية","✔ تمت التسوية – متبقي "&amp;TEXT(P4845,"#,##0")),IF(P4845&gt;0,"متبقي "&amp;TEXT(P4845,"#,##0"),"✔ متوازنة"))))),IF(R4845=0,"⚠ أضف سطر عهدة أولًا",IF(OR(C4845="",N(G4845)=0),"⚠ أكمل التاريخ والقيمة",IF(S4845="","⚠ التاريخ خارج السنة المالية",IF(H4845="","⚠ اختر بند الموازنة",IF(I4845="مرفوض","✖ مرفوض من المدير",IF(I4845&lt;&gt;"موافق","⏳ بانتظار موافقة المدير",IF(K4845&lt;&gt;"نعم","⚠ غير مسوى مع الحسابات","✔ معتمد ومسوى")))))))))</f>
        <v/>
      </c>
      <c r="R4845">
        <f>N(R4844)+IF(A4845="عهدة",1,0)</f>
        <v/>
      </c>
      <c r="S4845">
        <f>IF(C4845="","",IF(AND(C4845&gt;=DATE(2026,9,1),C4845&lt;=DATE(2027,8,31)),(YEAR(C4845)-2026)*12+MONTH(C4845)-8,""))</f>
        <v/>
      </c>
      <c r="T4845">
        <f>IF(AND(A4845="مصروف",R4845&gt;0,I4845="موافق",S4845&lt;&gt;"",H4845&lt;&gt;""),N(G4845),0)</f>
        <v/>
      </c>
    </row>
    <row r="4846">
      <c r="A4846" s="19" t="n"/>
      <c r="B4846" s="20">
        <f>IF(A4846="","",IF(R4846=0,"⚠ أضف سطر عهدة أولًا","DMT-"&amp;TEXT(R4846,"000")))</f>
        <v/>
      </c>
      <c r="C4846" s="21" t="n"/>
      <c r="D4846" s="20">
        <f>IF(C4846="","",IF(S4846="","خارج السنة المالية",INDEX(القوائم!$D$2:$D$13,S4846)))</f>
        <v/>
      </c>
      <c r="E4846" s="22" t="n"/>
      <c r="F4846" s="23" t="n"/>
      <c r="G4846" s="23" t="n"/>
      <c r="H4846" s="22" t="n"/>
      <c r="I4846" s="19" t="n"/>
      <c r="J4846" s="21" t="n"/>
      <c r="K4846" s="19" t="n"/>
      <c r="L4846" s="19" t="n"/>
      <c r="M4846" s="21" t="n"/>
      <c r="N4846" s="22" t="n"/>
      <c r="O4846" s="24">
        <f>IF(A4846&lt;&gt;"عهدة","",SUMIFS($G$8:$G$5007,$B$8:$B$5007,B4846,$A$8:$A$5007,"مصروف",$I$8:$I$5007,"&lt;&gt;مرفوض"))</f>
        <v/>
      </c>
      <c r="P4846" s="25">
        <f>IF(A4846&lt;&gt;"عهدة","",N(F4846)-O4846)</f>
        <v/>
      </c>
      <c r="Q4846" s="26">
        <f>IF(A4846="","",IF(A4846="عهدة",IF(N(F4846)=0,"⚠ أدخل قيمة العهدة",IF(P4846&lt;0,"⛔ عجز / زيادة مصروفات "&amp;TEXT(-P4846,"#,##0"),IF(COUNTIFS($B$8:$B$5007,B4846,$A$8:$A$5007,"مصروف",$I$8:$I$5007,"&lt;&gt;مرفوض",$K$8:$K$5007,"&lt;&gt;نعم")&gt;0,"⚠ "&amp;COUNTIFS($B$8:$B$5007,B4846,$A$8:$A$5007,"مصروف",$I$8:$I$5007,"&lt;&gt;مرفوض",$K$8:$K$5007,"&lt;&gt;نعم")&amp;" مصروف غير مسوى",IF(L4846="تمت التسوية",IF(P4846=0,"✔ متوازنة وتمت التسوية","✔ تمت التسوية – متبقي "&amp;TEXT(P4846,"#,##0")),IF(P4846&gt;0,"متبقي "&amp;TEXT(P4846,"#,##0"),"✔ متوازنة"))))),IF(R4846=0,"⚠ أضف سطر عهدة أولًا",IF(OR(C4846="",N(G4846)=0),"⚠ أكمل التاريخ والقيمة",IF(S4846="","⚠ التاريخ خارج السنة المالية",IF(H4846="","⚠ اختر بند الموازنة",IF(I4846="مرفوض","✖ مرفوض من المدير",IF(I4846&lt;&gt;"موافق","⏳ بانتظار موافقة المدير",IF(K4846&lt;&gt;"نعم","⚠ غير مسوى مع الحسابات","✔ معتمد ومسوى")))))))))</f>
        <v/>
      </c>
      <c r="R4846">
        <f>N(R4845)+IF(A4846="عهدة",1,0)</f>
        <v/>
      </c>
      <c r="S4846">
        <f>IF(C4846="","",IF(AND(C4846&gt;=DATE(2026,9,1),C4846&lt;=DATE(2027,8,31)),(YEAR(C4846)-2026)*12+MONTH(C4846)-8,""))</f>
        <v/>
      </c>
      <c r="T4846">
        <f>IF(AND(A4846="مصروف",R4846&gt;0,I4846="موافق",S4846&lt;&gt;"",H4846&lt;&gt;""),N(G4846),0)</f>
        <v/>
      </c>
    </row>
    <row r="4847">
      <c r="A4847" s="19" t="n"/>
      <c r="B4847" s="20">
        <f>IF(A4847="","",IF(R4847=0,"⚠ أضف سطر عهدة أولًا","DMT-"&amp;TEXT(R4847,"000")))</f>
        <v/>
      </c>
      <c r="C4847" s="21" t="n"/>
      <c r="D4847" s="20">
        <f>IF(C4847="","",IF(S4847="","خارج السنة المالية",INDEX(القوائم!$D$2:$D$13,S4847)))</f>
        <v/>
      </c>
      <c r="E4847" s="22" t="n"/>
      <c r="F4847" s="23" t="n"/>
      <c r="G4847" s="23" t="n"/>
      <c r="H4847" s="22" t="n"/>
      <c r="I4847" s="19" t="n"/>
      <c r="J4847" s="21" t="n"/>
      <c r="K4847" s="19" t="n"/>
      <c r="L4847" s="19" t="n"/>
      <c r="M4847" s="21" t="n"/>
      <c r="N4847" s="22" t="n"/>
      <c r="O4847" s="24">
        <f>IF(A4847&lt;&gt;"عهدة","",SUMIFS($G$8:$G$5007,$B$8:$B$5007,B4847,$A$8:$A$5007,"مصروف",$I$8:$I$5007,"&lt;&gt;مرفوض"))</f>
        <v/>
      </c>
      <c r="P4847" s="25">
        <f>IF(A4847&lt;&gt;"عهدة","",N(F4847)-O4847)</f>
        <v/>
      </c>
      <c r="Q4847" s="26">
        <f>IF(A4847="","",IF(A4847="عهدة",IF(N(F4847)=0,"⚠ أدخل قيمة العهدة",IF(P4847&lt;0,"⛔ عجز / زيادة مصروفات "&amp;TEXT(-P4847,"#,##0"),IF(COUNTIFS($B$8:$B$5007,B4847,$A$8:$A$5007,"مصروف",$I$8:$I$5007,"&lt;&gt;مرفوض",$K$8:$K$5007,"&lt;&gt;نعم")&gt;0,"⚠ "&amp;COUNTIFS($B$8:$B$5007,B4847,$A$8:$A$5007,"مصروف",$I$8:$I$5007,"&lt;&gt;مرفوض",$K$8:$K$5007,"&lt;&gt;نعم")&amp;" مصروف غير مسوى",IF(L4847="تمت التسوية",IF(P4847=0,"✔ متوازنة وتمت التسوية","✔ تمت التسوية – متبقي "&amp;TEXT(P4847,"#,##0")),IF(P4847&gt;0,"متبقي "&amp;TEXT(P4847,"#,##0"),"✔ متوازنة"))))),IF(R4847=0,"⚠ أضف سطر عهدة أولًا",IF(OR(C4847="",N(G4847)=0),"⚠ أكمل التاريخ والقيمة",IF(S4847="","⚠ التاريخ خارج السنة المالية",IF(H4847="","⚠ اختر بند الموازنة",IF(I4847="مرفوض","✖ مرفوض من المدير",IF(I4847&lt;&gt;"موافق","⏳ بانتظار موافقة المدير",IF(K4847&lt;&gt;"نعم","⚠ غير مسوى مع الحسابات","✔ معتمد ومسوى")))))))))</f>
        <v/>
      </c>
      <c r="R4847">
        <f>N(R4846)+IF(A4847="عهدة",1,0)</f>
        <v/>
      </c>
      <c r="S4847">
        <f>IF(C4847="","",IF(AND(C4847&gt;=DATE(2026,9,1),C4847&lt;=DATE(2027,8,31)),(YEAR(C4847)-2026)*12+MONTH(C4847)-8,""))</f>
        <v/>
      </c>
      <c r="T4847">
        <f>IF(AND(A4847="مصروف",R4847&gt;0,I4847="موافق",S4847&lt;&gt;"",H4847&lt;&gt;""),N(G4847),0)</f>
        <v/>
      </c>
    </row>
    <row r="4848">
      <c r="A4848" s="19" t="n"/>
      <c r="B4848" s="20">
        <f>IF(A4848="","",IF(R4848=0,"⚠ أضف سطر عهدة أولًا","DMT-"&amp;TEXT(R4848,"000")))</f>
        <v/>
      </c>
      <c r="C4848" s="21" t="n"/>
      <c r="D4848" s="20">
        <f>IF(C4848="","",IF(S4848="","خارج السنة المالية",INDEX(القوائم!$D$2:$D$13,S4848)))</f>
        <v/>
      </c>
      <c r="E4848" s="22" t="n"/>
      <c r="F4848" s="23" t="n"/>
      <c r="G4848" s="23" t="n"/>
      <c r="H4848" s="22" t="n"/>
      <c r="I4848" s="19" t="n"/>
      <c r="J4848" s="21" t="n"/>
      <c r="K4848" s="19" t="n"/>
      <c r="L4848" s="19" t="n"/>
      <c r="M4848" s="21" t="n"/>
      <c r="N4848" s="22" t="n"/>
      <c r="O4848" s="24">
        <f>IF(A4848&lt;&gt;"عهدة","",SUMIFS($G$8:$G$5007,$B$8:$B$5007,B4848,$A$8:$A$5007,"مصروف",$I$8:$I$5007,"&lt;&gt;مرفوض"))</f>
        <v/>
      </c>
      <c r="P4848" s="25">
        <f>IF(A4848&lt;&gt;"عهدة","",N(F4848)-O4848)</f>
        <v/>
      </c>
      <c r="Q4848" s="26">
        <f>IF(A4848="","",IF(A4848="عهدة",IF(N(F4848)=0,"⚠ أدخل قيمة العهدة",IF(P4848&lt;0,"⛔ عجز / زيادة مصروفات "&amp;TEXT(-P4848,"#,##0"),IF(COUNTIFS($B$8:$B$5007,B4848,$A$8:$A$5007,"مصروف",$I$8:$I$5007,"&lt;&gt;مرفوض",$K$8:$K$5007,"&lt;&gt;نعم")&gt;0,"⚠ "&amp;COUNTIFS($B$8:$B$5007,B4848,$A$8:$A$5007,"مصروف",$I$8:$I$5007,"&lt;&gt;مرفوض",$K$8:$K$5007,"&lt;&gt;نعم")&amp;" مصروف غير مسوى",IF(L4848="تمت التسوية",IF(P4848=0,"✔ متوازنة وتمت التسوية","✔ تمت التسوية – متبقي "&amp;TEXT(P4848,"#,##0")),IF(P4848&gt;0,"متبقي "&amp;TEXT(P4848,"#,##0"),"✔ متوازنة"))))),IF(R4848=0,"⚠ أضف سطر عهدة أولًا",IF(OR(C4848="",N(G4848)=0),"⚠ أكمل التاريخ والقيمة",IF(S4848="","⚠ التاريخ خارج السنة المالية",IF(H4848="","⚠ اختر بند الموازنة",IF(I4848="مرفوض","✖ مرفوض من المدير",IF(I4848&lt;&gt;"موافق","⏳ بانتظار موافقة المدير",IF(K4848&lt;&gt;"نعم","⚠ غير مسوى مع الحسابات","✔ معتمد ومسوى")))))))))</f>
        <v/>
      </c>
      <c r="R4848">
        <f>N(R4847)+IF(A4848="عهدة",1,0)</f>
        <v/>
      </c>
      <c r="S4848">
        <f>IF(C4848="","",IF(AND(C4848&gt;=DATE(2026,9,1),C4848&lt;=DATE(2027,8,31)),(YEAR(C4848)-2026)*12+MONTH(C4848)-8,""))</f>
        <v/>
      </c>
      <c r="T4848">
        <f>IF(AND(A4848="مصروف",R4848&gt;0,I4848="موافق",S4848&lt;&gt;"",H4848&lt;&gt;""),N(G4848),0)</f>
        <v/>
      </c>
    </row>
    <row r="4849">
      <c r="A4849" s="19" t="n"/>
      <c r="B4849" s="20">
        <f>IF(A4849="","",IF(R4849=0,"⚠ أضف سطر عهدة أولًا","DMT-"&amp;TEXT(R4849,"000")))</f>
        <v/>
      </c>
      <c r="C4849" s="21" t="n"/>
      <c r="D4849" s="20">
        <f>IF(C4849="","",IF(S4849="","خارج السنة المالية",INDEX(القوائم!$D$2:$D$13,S4849)))</f>
        <v/>
      </c>
      <c r="E4849" s="22" t="n"/>
      <c r="F4849" s="23" t="n"/>
      <c r="G4849" s="23" t="n"/>
      <c r="H4849" s="22" t="n"/>
      <c r="I4849" s="19" t="n"/>
      <c r="J4849" s="21" t="n"/>
      <c r="K4849" s="19" t="n"/>
      <c r="L4849" s="19" t="n"/>
      <c r="M4849" s="21" t="n"/>
      <c r="N4849" s="22" t="n"/>
      <c r="O4849" s="24">
        <f>IF(A4849&lt;&gt;"عهدة","",SUMIFS($G$8:$G$5007,$B$8:$B$5007,B4849,$A$8:$A$5007,"مصروف",$I$8:$I$5007,"&lt;&gt;مرفوض"))</f>
        <v/>
      </c>
      <c r="P4849" s="25">
        <f>IF(A4849&lt;&gt;"عهدة","",N(F4849)-O4849)</f>
        <v/>
      </c>
      <c r="Q4849" s="26">
        <f>IF(A4849="","",IF(A4849="عهدة",IF(N(F4849)=0,"⚠ أدخل قيمة العهدة",IF(P4849&lt;0,"⛔ عجز / زيادة مصروفات "&amp;TEXT(-P4849,"#,##0"),IF(COUNTIFS($B$8:$B$5007,B4849,$A$8:$A$5007,"مصروف",$I$8:$I$5007,"&lt;&gt;مرفوض",$K$8:$K$5007,"&lt;&gt;نعم")&gt;0,"⚠ "&amp;COUNTIFS($B$8:$B$5007,B4849,$A$8:$A$5007,"مصروف",$I$8:$I$5007,"&lt;&gt;مرفوض",$K$8:$K$5007,"&lt;&gt;نعم")&amp;" مصروف غير مسوى",IF(L4849="تمت التسوية",IF(P4849=0,"✔ متوازنة وتمت التسوية","✔ تمت التسوية – متبقي "&amp;TEXT(P4849,"#,##0")),IF(P4849&gt;0,"متبقي "&amp;TEXT(P4849,"#,##0"),"✔ متوازنة"))))),IF(R4849=0,"⚠ أضف سطر عهدة أولًا",IF(OR(C4849="",N(G4849)=0),"⚠ أكمل التاريخ والقيمة",IF(S4849="","⚠ التاريخ خارج السنة المالية",IF(H4849="","⚠ اختر بند الموازنة",IF(I4849="مرفوض","✖ مرفوض من المدير",IF(I4849&lt;&gt;"موافق","⏳ بانتظار موافقة المدير",IF(K4849&lt;&gt;"نعم","⚠ غير مسوى مع الحسابات","✔ معتمد ومسوى")))))))))</f>
        <v/>
      </c>
      <c r="R4849">
        <f>N(R4848)+IF(A4849="عهدة",1,0)</f>
        <v/>
      </c>
      <c r="S4849">
        <f>IF(C4849="","",IF(AND(C4849&gt;=DATE(2026,9,1),C4849&lt;=DATE(2027,8,31)),(YEAR(C4849)-2026)*12+MONTH(C4849)-8,""))</f>
        <v/>
      </c>
      <c r="T4849">
        <f>IF(AND(A4849="مصروف",R4849&gt;0,I4849="موافق",S4849&lt;&gt;"",H4849&lt;&gt;""),N(G4849),0)</f>
        <v/>
      </c>
    </row>
    <row r="4850">
      <c r="A4850" s="19" t="n"/>
      <c r="B4850" s="20">
        <f>IF(A4850="","",IF(R4850=0,"⚠ أضف سطر عهدة أولًا","DMT-"&amp;TEXT(R4850,"000")))</f>
        <v/>
      </c>
      <c r="C4850" s="21" t="n"/>
      <c r="D4850" s="20">
        <f>IF(C4850="","",IF(S4850="","خارج السنة المالية",INDEX(القوائم!$D$2:$D$13,S4850)))</f>
        <v/>
      </c>
      <c r="E4850" s="22" t="n"/>
      <c r="F4850" s="23" t="n"/>
      <c r="G4850" s="23" t="n"/>
      <c r="H4850" s="22" t="n"/>
      <c r="I4850" s="19" t="n"/>
      <c r="J4850" s="21" t="n"/>
      <c r="K4850" s="19" t="n"/>
      <c r="L4850" s="19" t="n"/>
      <c r="M4850" s="21" t="n"/>
      <c r="N4850" s="22" t="n"/>
      <c r="O4850" s="24">
        <f>IF(A4850&lt;&gt;"عهدة","",SUMIFS($G$8:$G$5007,$B$8:$B$5007,B4850,$A$8:$A$5007,"مصروف",$I$8:$I$5007,"&lt;&gt;مرفوض"))</f>
        <v/>
      </c>
      <c r="P4850" s="25">
        <f>IF(A4850&lt;&gt;"عهدة","",N(F4850)-O4850)</f>
        <v/>
      </c>
      <c r="Q4850" s="26">
        <f>IF(A4850="","",IF(A4850="عهدة",IF(N(F4850)=0,"⚠ أدخل قيمة العهدة",IF(P4850&lt;0,"⛔ عجز / زيادة مصروفات "&amp;TEXT(-P4850,"#,##0"),IF(COUNTIFS($B$8:$B$5007,B4850,$A$8:$A$5007,"مصروف",$I$8:$I$5007,"&lt;&gt;مرفوض",$K$8:$K$5007,"&lt;&gt;نعم")&gt;0,"⚠ "&amp;COUNTIFS($B$8:$B$5007,B4850,$A$8:$A$5007,"مصروف",$I$8:$I$5007,"&lt;&gt;مرفوض",$K$8:$K$5007,"&lt;&gt;نعم")&amp;" مصروف غير مسوى",IF(L4850="تمت التسوية",IF(P4850=0,"✔ متوازنة وتمت التسوية","✔ تمت التسوية – متبقي "&amp;TEXT(P4850,"#,##0")),IF(P4850&gt;0,"متبقي "&amp;TEXT(P4850,"#,##0"),"✔ متوازنة"))))),IF(R4850=0,"⚠ أضف سطر عهدة أولًا",IF(OR(C4850="",N(G4850)=0),"⚠ أكمل التاريخ والقيمة",IF(S4850="","⚠ التاريخ خارج السنة المالية",IF(H4850="","⚠ اختر بند الموازنة",IF(I4850="مرفوض","✖ مرفوض من المدير",IF(I4850&lt;&gt;"موافق","⏳ بانتظار موافقة المدير",IF(K4850&lt;&gt;"نعم","⚠ غير مسوى مع الحسابات","✔ معتمد ومسوى")))))))))</f>
        <v/>
      </c>
      <c r="R4850">
        <f>N(R4849)+IF(A4850="عهدة",1,0)</f>
        <v/>
      </c>
      <c r="S4850">
        <f>IF(C4850="","",IF(AND(C4850&gt;=DATE(2026,9,1),C4850&lt;=DATE(2027,8,31)),(YEAR(C4850)-2026)*12+MONTH(C4850)-8,""))</f>
        <v/>
      </c>
      <c r="T4850">
        <f>IF(AND(A4850="مصروف",R4850&gt;0,I4850="موافق",S4850&lt;&gt;"",H4850&lt;&gt;""),N(G4850),0)</f>
        <v/>
      </c>
    </row>
    <row r="4851">
      <c r="A4851" s="19" t="n"/>
      <c r="B4851" s="20">
        <f>IF(A4851="","",IF(R4851=0,"⚠ أضف سطر عهدة أولًا","DMT-"&amp;TEXT(R4851,"000")))</f>
        <v/>
      </c>
      <c r="C4851" s="21" t="n"/>
      <c r="D4851" s="20">
        <f>IF(C4851="","",IF(S4851="","خارج السنة المالية",INDEX(القوائم!$D$2:$D$13,S4851)))</f>
        <v/>
      </c>
      <c r="E4851" s="22" t="n"/>
      <c r="F4851" s="23" t="n"/>
      <c r="G4851" s="23" t="n"/>
      <c r="H4851" s="22" t="n"/>
      <c r="I4851" s="19" t="n"/>
      <c r="J4851" s="21" t="n"/>
      <c r="K4851" s="19" t="n"/>
      <c r="L4851" s="19" t="n"/>
      <c r="M4851" s="21" t="n"/>
      <c r="N4851" s="22" t="n"/>
      <c r="O4851" s="24">
        <f>IF(A4851&lt;&gt;"عهدة","",SUMIFS($G$8:$G$5007,$B$8:$B$5007,B4851,$A$8:$A$5007,"مصروف",$I$8:$I$5007,"&lt;&gt;مرفوض"))</f>
        <v/>
      </c>
      <c r="P4851" s="25">
        <f>IF(A4851&lt;&gt;"عهدة","",N(F4851)-O4851)</f>
        <v/>
      </c>
      <c r="Q4851" s="26">
        <f>IF(A4851="","",IF(A4851="عهدة",IF(N(F4851)=0,"⚠ أدخل قيمة العهدة",IF(P4851&lt;0,"⛔ عجز / زيادة مصروفات "&amp;TEXT(-P4851,"#,##0"),IF(COUNTIFS($B$8:$B$5007,B4851,$A$8:$A$5007,"مصروف",$I$8:$I$5007,"&lt;&gt;مرفوض",$K$8:$K$5007,"&lt;&gt;نعم")&gt;0,"⚠ "&amp;COUNTIFS($B$8:$B$5007,B4851,$A$8:$A$5007,"مصروف",$I$8:$I$5007,"&lt;&gt;مرفوض",$K$8:$K$5007,"&lt;&gt;نعم")&amp;" مصروف غير مسوى",IF(L4851="تمت التسوية",IF(P4851=0,"✔ متوازنة وتمت التسوية","✔ تمت التسوية – متبقي "&amp;TEXT(P4851,"#,##0")),IF(P4851&gt;0,"متبقي "&amp;TEXT(P4851,"#,##0"),"✔ متوازنة"))))),IF(R4851=0,"⚠ أضف سطر عهدة أولًا",IF(OR(C4851="",N(G4851)=0),"⚠ أكمل التاريخ والقيمة",IF(S4851="","⚠ التاريخ خارج السنة المالية",IF(H4851="","⚠ اختر بند الموازنة",IF(I4851="مرفوض","✖ مرفوض من المدير",IF(I4851&lt;&gt;"موافق","⏳ بانتظار موافقة المدير",IF(K4851&lt;&gt;"نعم","⚠ غير مسوى مع الحسابات","✔ معتمد ومسوى")))))))))</f>
        <v/>
      </c>
      <c r="R4851">
        <f>N(R4850)+IF(A4851="عهدة",1,0)</f>
        <v/>
      </c>
      <c r="S4851">
        <f>IF(C4851="","",IF(AND(C4851&gt;=DATE(2026,9,1),C4851&lt;=DATE(2027,8,31)),(YEAR(C4851)-2026)*12+MONTH(C4851)-8,""))</f>
        <v/>
      </c>
      <c r="T4851">
        <f>IF(AND(A4851="مصروف",R4851&gt;0,I4851="موافق",S4851&lt;&gt;"",H4851&lt;&gt;""),N(G4851),0)</f>
        <v/>
      </c>
    </row>
    <row r="4852">
      <c r="A4852" s="19" t="n"/>
      <c r="B4852" s="20">
        <f>IF(A4852="","",IF(R4852=0,"⚠ أضف سطر عهدة أولًا","DMT-"&amp;TEXT(R4852,"000")))</f>
        <v/>
      </c>
      <c r="C4852" s="21" t="n"/>
      <c r="D4852" s="20">
        <f>IF(C4852="","",IF(S4852="","خارج السنة المالية",INDEX(القوائم!$D$2:$D$13,S4852)))</f>
        <v/>
      </c>
      <c r="E4852" s="22" t="n"/>
      <c r="F4852" s="23" t="n"/>
      <c r="G4852" s="23" t="n"/>
      <c r="H4852" s="22" t="n"/>
      <c r="I4852" s="19" t="n"/>
      <c r="J4852" s="21" t="n"/>
      <c r="K4852" s="19" t="n"/>
      <c r="L4852" s="19" t="n"/>
      <c r="M4852" s="21" t="n"/>
      <c r="N4852" s="22" t="n"/>
      <c r="O4852" s="24">
        <f>IF(A4852&lt;&gt;"عهدة","",SUMIFS($G$8:$G$5007,$B$8:$B$5007,B4852,$A$8:$A$5007,"مصروف",$I$8:$I$5007,"&lt;&gt;مرفوض"))</f>
        <v/>
      </c>
      <c r="P4852" s="25">
        <f>IF(A4852&lt;&gt;"عهدة","",N(F4852)-O4852)</f>
        <v/>
      </c>
      <c r="Q4852" s="26">
        <f>IF(A4852="","",IF(A4852="عهدة",IF(N(F4852)=0,"⚠ أدخل قيمة العهدة",IF(P4852&lt;0,"⛔ عجز / زيادة مصروفات "&amp;TEXT(-P4852,"#,##0"),IF(COUNTIFS($B$8:$B$5007,B4852,$A$8:$A$5007,"مصروف",$I$8:$I$5007,"&lt;&gt;مرفوض",$K$8:$K$5007,"&lt;&gt;نعم")&gt;0,"⚠ "&amp;COUNTIFS($B$8:$B$5007,B4852,$A$8:$A$5007,"مصروف",$I$8:$I$5007,"&lt;&gt;مرفوض",$K$8:$K$5007,"&lt;&gt;نعم")&amp;" مصروف غير مسوى",IF(L4852="تمت التسوية",IF(P4852=0,"✔ متوازنة وتمت التسوية","✔ تمت التسوية – متبقي "&amp;TEXT(P4852,"#,##0")),IF(P4852&gt;0,"متبقي "&amp;TEXT(P4852,"#,##0"),"✔ متوازنة"))))),IF(R4852=0,"⚠ أضف سطر عهدة أولًا",IF(OR(C4852="",N(G4852)=0),"⚠ أكمل التاريخ والقيمة",IF(S4852="","⚠ التاريخ خارج السنة المالية",IF(H4852="","⚠ اختر بند الموازنة",IF(I4852="مرفوض","✖ مرفوض من المدير",IF(I4852&lt;&gt;"موافق","⏳ بانتظار موافقة المدير",IF(K4852&lt;&gt;"نعم","⚠ غير مسوى مع الحسابات","✔ معتمد ومسوى")))))))))</f>
        <v/>
      </c>
      <c r="R4852">
        <f>N(R4851)+IF(A4852="عهدة",1,0)</f>
        <v/>
      </c>
      <c r="S4852">
        <f>IF(C4852="","",IF(AND(C4852&gt;=DATE(2026,9,1),C4852&lt;=DATE(2027,8,31)),(YEAR(C4852)-2026)*12+MONTH(C4852)-8,""))</f>
        <v/>
      </c>
      <c r="T4852">
        <f>IF(AND(A4852="مصروف",R4852&gt;0,I4852="موافق",S4852&lt;&gt;"",H4852&lt;&gt;""),N(G4852),0)</f>
        <v/>
      </c>
    </row>
    <row r="4853">
      <c r="A4853" s="19" t="n"/>
      <c r="B4853" s="20">
        <f>IF(A4853="","",IF(R4853=0,"⚠ أضف سطر عهدة أولًا","DMT-"&amp;TEXT(R4853,"000")))</f>
        <v/>
      </c>
      <c r="C4853" s="21" t="n"/>
      <c r="D4853" s="20">
        <f>IF(C4853="","",IF(S4853="","خارج السنة المالية",INDEX(القوائم!$D$2:$D$13,S4853)))</f>
        <v/>
      </c>
      <c r="E4853" s="22" t="n"/>
      <c r="F4853" s="23" t="n"/>
      <c r="G4853" s="23" t="n"/>
      <c r="H4853" s="22" t="n"/>
      <c r="I4853" s="19" t="n"/>
      <c r="J4853" s="21" t="n"/>
      <c r="K4853" s="19" t="n"/>
      <c r="L4853" s="19" t="n"/>
      <c r="M4853" s="21" t="n"/>
      <c r="N4853" s="22" t="n"/>
      <c r="O4853" s="24">
        <f>IF(A4853&lt;&gt;"عهدة","",SUMIFS($G$8:$G$5007,$B$8:$B$5007,B4853,$A$8:$A$5007,"مصروف",$I$8:$I$5007,"&lt;&gt;مرفوض"))</f>
        <v/>
      </c>
      <c r="P4853" s="25">
        <f>IF(A4853&lt;&gt;"عهدة","",N(F4853)-O4853)</f>
        <v/>
      </c>
      <c r="Q4853" s="26">
        <f>IF(A4853="","",IF(A4853="عهدة",IF(N(F4853)=0,"⚠ أدخل قيمة العهدة",IF(P4853&lt;0,"⛔ عجز / زيادة مصروفات "&amp;TEXT(-P4853,"#,##0"),IF(COUNTIFS($B$8:$B$5007,B4853,$A$8:$A$5007,"مصروف",$I$8:$I$5007,"&lt;&gt;مرفوض",$K$8:$K$5007,"&lt;&gt;نعم")&gt;0,"⚠ "&amp;COUNTIFS($B$8:$B$5007,B4853,$A$8:$A$5007,"مصروف",$I$8:$I$5007,"&lt;&gt;مرفوض",$K$8:$K$5007,"&lt;&gt;نعم")&amp;" مصروف غير مسوى",IF(L4853="تمت التسوية",IF(P4853=0,"✔ متوازنة وتمت التسوية","✔ تمت التسوية – متبقي "&amp;TEXT(P4853,"#,##0")),IF(P4853&gt;0,"متبقي "&amp;TEXT(P4853,"#,##0"),"✔ متوازنة"))))),IF(R4853=0,"⚠ أضف سطر عهدة أولًا",IF(OR(C4853="",N(G4853)=0),"⚠ أكمل التاريخ والقيمة",IF(S4853="","⚠ التاريخ خارج السنة المالية",IF(H4853="","⚠ اختر بند الموازنة",IF(I4853="مرفوض","✖ مرفوض من المدير",IF(I4853&lt;&gt;"موافق","⏳ بانتظار موافقة المدير",IF(K4853&lt;&gt;"نعم","⚠ غير مسوى مع الحسابات","✔ معتمد ومسوى")))))))))</f>
        <v/>
      </c>
      <c r="R4853">
        <f>N(R4852)+IF(A4853="عهدة",1,0)</f>
        <v/>
      </c>
      <c r="S4853">
        <f>IF(C4853="","",IF(AND(C4853&gt;=DATE(2026,9,1),C4853&lt;=DATE(2027,8,31)),(YEAR(C4853)-2026)*12+MONTH(C4853)-8,""))</f>
        <v/>
      </c>
      <c r="T4853">
        <f>IF(AND(A4853="مصروف",R4853&gt;0,I4853="موافق",S4853&lt;&gt;"",H4853&lt;&gt;""),N(G4853),0)</f>
        <v/>
      </c>
    </row>
    <row r="4854">
      <c r="A4854" s="19" t="n"/>
      <c r="B4854" s="20">
        <f>IF(A4854="","",IF(R4854=0,"⚠ أضف سطر عهدة أولًا","DMT-"&amp;TEXT(R4854,"000")))</f>
        <v/>
      </c>
      <c r="C4854" s="21" t="n"/>
      <c r="D4854" s="20">
        <f>IF(C4854="","",IF(S4854="","خارج السنة المالية",INDEX(القوائم!$D$2:$D$13,S4854)))</f>
        <v/>
      </c>
      <c r="E4854" s="22" t="n"/>
      <c r="F4854" s="23" t="n"/>
      <c r="G4854" s="23" t="n"/>
      <c r="H4854" s="22" t="n"/>
      <c r="I4854" s="19" t="n"/>
      <c r="J4854" s="21" t="n"/>
      <c r="K4854" s="19" t="n"/>
      <c r="L4854" s="19" t="n"/>
      <c r="M4854" s="21" t="n"/>
      <c r="N4854" s="22" t="n"/>
      <c r="O4854" s="24">
        <f>IF(A4854&lt;&gt;"عهدة","",SUMIFS($G$8:$G$5007,$B$8:$B$5007,B4854,$A$8:$A$5007,"مصروف",$I$8:$I$5007,"&lt;&gt;مرفوض"))</f>
        <v/>
      </c>
      <c r="P4854" s="25">
        <f>IF(A4854&lt;&gt;"عهدة","",N(F4854)-O4854)</f>
        <v/>
      </c>
      <c r="Q4854" s="26">
        <f>IF(A4854="","",IF(A4854="عهدة",IF(N(F4854)=0,"⚠ أدخل قيمة العهدة",IF(P4854&lt;0,"⛔ عجز / زيادة مصروفات "&amp;TEXT(-P4854,"#,##0"),IF(COUNTIFS($B$8:$B$5007,B4854,$A$8:$A$5007,"مصروف",$I$8:$I$5007,"&lt;&gt;مرفوض",$K$8:$K$5007,"&lt;&gt;نعم")&gt;0,"⚠ "&amp;COUNTIFS($B$8:$B$5007,B4854,$A$8:$A$5007,"مصروف",$I$8:$I$5007,"&lt;&gt;مرفوض",$K$8:$K$5007,"&lt;&gt;نعم")&amp;" مصروف غير مسوى",IF(L4854="تمت التسوية",IF(P4854=0,"✔ متوازنة وتمت التسوية","✔ تمت التسوية – متبقي "&amp;TEXT(P4854,"#,##0")),IF(P4854&gt;0,"متبقي "&amp;TEXT(P4854,"#,##0"),"✔ متوازنة"))))),IF(R4854=0,"⚠ أضف سطر عهدة أولًا",IF(OR(C4854="",N(G4854)=0),"⚠ أكمل التاريخ والقيمة",IF(S4854="","⚠ التاريخ خارج السنة المالية",IF(H4854="","⚠ اختر بند الموازنة",IF(I4854="مرفوض","✖ مرفوض من المدير",IF(I4854&lt;&gt;"موافق","⏳ بانتظار موافقة المدير",IF(K4854&lt;&gt;"نعم","⚠ غير مسوى مع الحسابات","✔ معتمد ومسوى")))))))))</f>
        <v/>
      </c>
      <c r="R4854">
        <f>N(R4853)+IF(A4854="عهدة",1,0)</f>
        <v/>
      </c>
      <c r="S4854">
        <f>IF(C4854="","",IF(AND(C4854&gt;=DATE(2026,9,1),C4854&lt;=DATE(2027,8,31)),(YEAR(C4854)-2026)*12+MONTH(C4854)-8,""))</f>
        <v/>
      </c>
      <c r="T4854">
        <f>IF(AND(A4854="مصروف",R4854&gt;0,I4854="موافق",S4854&lt;&gt;"",H4854&lt;&gt;""),N(G4854),0)</f>
        <v/>
      </c>
    </row>
    <row r="4855">
      <c r="A4855" s="19" t="n"/>
      <c r="B4855" s="20">
        <f>IF(A4855="","",IF(R4855=0,"⚠ أضف سطر عهدة أولًا","DMT-"&amp;TEXT(R4855,"000")))</f>
        <v/>
      </c>
      <c r="C4855" s="21" t="n"/>
      <c r="D4855" s="20">
        <f>IF(C4855="","",IF(S4855="","خارج السنة المالية",INDEX(القوائم!$D$2:$D$13,S4855)))</f>
        <v/>
      </c>
      <c r="E4855" s="22" t="n"/>
      <c r="F4855" s="23" t="n"/>
      <c r="G4855" s="23" t="n"/>
      <c r="H4855" s="22" t="n"/>
      <c r="I4855" s="19" t="n"/>
      <c r="J4855" s="21" t="n"/>
      <c r="K4855" s="19" t="n"/>
      <c r="L4855" s="19" t="n"/>
      <c r="M4855" s="21" t="n"/>
      <c r="N4855" s="22" t="n"/>
      <c r="O4855" s="24">
        <f>IF(A4855&lt;&gt;"عهدة","",SUMIFS($G$8:$G$5007,$B$8:$B$5007,B4855,$A$8:$A$5007,"مصروف",$I$8:$I$5007,"&lt;&gt;مرفوض"))</f>
        <v/>
      </c>
      <c r="P4855" s="25">
        <f>IF(A4855&lt;&gt;"عهدة","",N(F4855)-O4855)</f>
        <v/>
      </c>
      <c r="Q4855" s="26">
        <f>IF(A4855="","",IF(A4855="عهدة",IF(N(F4855)=0,"⚠ أدخل قيمة العهدة",IF(P4855&lt;0,"⛔ عجز / زيادة مصروفات "&amp;TEXT(-P4855,"#,##0"),IF(COUNTIFS($B$8:$B$5007,B4855,$A$8:$A$5007,"مصروف",$I$8:$I$5007,"&lt;&gt;مرفوض",$K$8:$K$5007,"&lt;&gt;نعم")&gt;0,"⚠ "&amp;COUNTIFS($B$8:$B$5007,B4855,$A$8:$A$5007,"مصروف",$I$8:$I$5007,"&lt;&gt;مرفوض",$K$8:$K$5007,"&lt;&gt;نعم")&amp;" مصروف غير مسوى",IF(L4855="تمت التسوية",IF(P4855=0,"✔ متوازنة وتمت التسوية","✔ تمت التسوية – متبقي "&amp;TEXT(P4855,"#,##0")),IF(P4855&gt;0,"متبقي "&amp;TEXT(P4855,"#,##0"),"✔ متوازنة"))))),IF(R4855=0,"⚠ أضف سطر عهدة أولًا",IF(OR(C4855="",N(G4855)=0),"⚠ أكمل التاريخ والقيمة",IF(S4855="","⚠ التاريخ خارج السنة المالية",IF(H4855="","⚠ اختر بند الموازنة",IF(I4855="مرفوض","✖ مرفوض من المدير",IF(I4855&lt;&gt;"موافق","⏳ بانتظار موافقة المدير",IF(K4855&lt;&gt;"نعم","⚠ غير مسوى مع الحسابات","✔ معتمد ومسوى")))))))))</f>
        <v/>
      </c>
      <c r="R4855">
        <f>N(R4854)+IF(A4855="عهدة",1,0)</f>
        <v/>
      </c>
      <c r="S4855">
        <f>IF(C4855="","",IF(AND(C4855&gt;=DATE(2026,9,1),C4855&lt;=DATE(2027,8,31)),(YEAR(C4855)-2026)*12+MONTH(C4855)-8,""))</f>
        <v/>
      </c>
      <c r="T4855">
        <f>IF(AND(A4855="مصروف",R4855&gt;0,I4855="موافق",S4855&lt;&gt;"",H4855&lt;&gt;""),N(G4855),0)</f>
        <v/>
      </c>
    </row>
    <row r="4856">
      <c r="A4856" s="19" t="n"/>
      <c r="B4856" s="20">
        <f>IF(A4856="","",IF(R4856=0,"⚠ أضف سطر عهدة أولًا","DMT-"&amp;TEXT(R4856,"000")))</f>
        <v/>
      </c>
      <c r="C4856" s="21" t="n"/>
      <c r="D4856" s="20">
        <f>IF(C4856="","",IF(S4856="","خارج السنة المالية",INDEX(القوائم!$D$2:$D$13,S4856)))</f>
        <v/>
      </c>
      <c r="E4856" s="22" t="n"/>
      <c r="F4856" s="23" t="n"/>
      <c r="G4856" s="23" t="n"/>
      <c r="H4856" s="22" t="n"/>
      <c r="I4856" s="19" t="n"/>
      <c r="J4856" s="21" t="n"/>
      <c r="K4856" s="19" t="n"/>
      <c r="L4856" s="19" t="n"/>
      <c r="M4856" s="21" t="n"/>
      <c r="N4856" s="22" t="n"/>
      <c r="O4856" s="24">
        <f>IF(A4856&lt;&gt;"عهدة","",SUMIFS($G$8:$G$5007,$B$8:$B$5007,B4856,$A$8:$A$5007,"مصروف",$I$8:$I$5007,"&lt;&gt;مرفوض"))</f>
        <v/>
      </c>
      <c r="P4856" s="25">
        <f>IF(A4856&lt;&gt;"عهدة","",N(F4856)-O4856)</f>
        <v/>
      </c>
      <c r="Q4856" s="26">
        <f>IF(A4856="","",IF(A4856="عهدة",IF(N(F4856)=0,"⚠ أدخل قيمة العهدة",IF(P4856&lt;0,"⛔ عجز / زيادة مصروفات "&amp;TEXT(-P4856,"#,##0"),IF(COUNTIFS($B$8:$B$5007,B4856,$A$8:$A$5007,"مصروف",$I$8:$I$5007,"&lt;&gt;مرفوض",$K$8:$K$5007,"&lt;&gt;نعم")&gt;0,"⚠ "&amp;COUNTIFS($B$8:$B$5007,B4856,$A$8:$A$5007,"مصروف",$I$8:$I$5007,"&lt;&gt;مرفوض",$K$8:$K$5007,"&lt;&gt;نعم")&amp;" مصروف غير مسوى",IF(L4856="تمت التسوية",IF(P4856=0,"✔ متوازنة وتمت التسوية","✔ تمت التسوية – متبقي "&amp;TEXT(P4856,"#,##0")),IF(P4856&gt;0,"متبقي "&amp;TEXT(P4856,"#,##0"),"✔ متوازنة"))))),IF(R4856=0,"⚠ أضف سطر عهدة أولًا",IF(OR(C4856="",N(G4856)=0),"⚠ أكمل التاريخ والقيمة",IF(S4856="","⚠ التاريخ خارج السنة المالية",IF(H4856="","⚠ اختر بند الموازنة",IF(I4856="مرفوض","✖ مرفوض من المدير",IF(I4856&lt;&gt;"موافق","⏳ بانتظار موافقة المدير",IF(K4856&lt;&gt;"نعم","⚠ غير مسوى مع الحسابات","✔ معتمد ومسوى")))))))))</f>
        <v/>
      </c>
      <c r="R4856">
        <f>N(R4855)+IF(A4856="عهدة",1,0)</f>
        <v/>
      </c>
      <c r="S4856">
        <f>IF(C4856="","",IF(AND(C4856&gt;=DATE(2026,9,1),C4856&lt;=DATE(2027,8,31)),(YEAR(C4856)-2026)*12+MONTH(C4856)-8,""))</f>
        <v/>
      </c>
      <c r="T4856">
        <f>IF(AND(A4856="مصروف",R4856&gt;0,I4856="موافق",S4856&lt;&gt;"",H4856&lt;&gt;""),N(G4856),0)</f>
        <v/>
      </c>
    </row>
    <row r="4857">
      <c r="A4857" s="19" t="n"/>
      <c r="B4857" s="20">
        <f>IF(A4857="","",IF(R4857=0,"⚠ أضف سطر عهدة أولًا","DMT-"&amp;TEXT(R4857,"000")))</f>
        <v/>
      </c>
      <c r="C4857" s="21" t="n"/>
      <c r="D4857" s="20">
        <f>IF(C4857="","",IF(S4857="","خارج السنة المالية",INDEX(القوائم!$D$2:$D$13,S4857)))</f>
        <v/>
      </c>
      <c r="E4857" s="22" t="n"/>
      <c r="F4857" s="23" t="n"/>
      <c r="G4857" s="23" t="n"/>
      <c r="H4857" s="22" t="n"/>
      <c r="I4857" s="19" t="n"/>
      <c r="J4857" s="21" t="n"/>
      <c r="K4857" s="19" t="n"/>
      <c r="L4857" s="19" t="n"/>
      <c r="M4857" s="21" t="n"/>
      <c r="N4857" s="22" t="n"/>
      <c r="O4857" s="24">
        <f>IF(A4857&lt;&gt;"عهدة","",SUMIFS($G$8:$G$5007,$B$8:$B$5007,B4857,$A$8:$A$5007,"مصروف",$I$8:$I$5007,"&lt;&gt;مرفوض"))</f>
        <v/>
      </c>
      <c r="P4857" s="25">
        <f>IF(A4857&lt;&gt;"عهدة","",N(F4857)-O4857)</f>
        <v/>
      </c>
      <c r="Q4857" s="26">
        <f>IF(A4857="","",IF(A4857="عهدة",IF(N(F4857)=0,"⚠ أدخل قيمة العهدة",IF(P4857&lt;0,"⛔ عجز / زيادة مصروفات "&amp;TEXT(-P4857,"#,##0"),IF(COUNTIFS($B$8:$B$5007,B4857,$A$8:$A$5007,"مصروف",$I$8:$I$5007,"&lt;&gt;مرفوض",$K$8:$K$5007,"&lt;&gt;نعم")&gt;0,"⚠ "&amp;COUNTIFS($B$8:$B$5007,B4857,$A$8:$A$5007,"مصروف",$I$8:$I$5007,"&lt;&gt;مرفوض",$K$8:$K$5007,"&lt;&gt;نعم")&amp;" مصروف غير مسوى",IF(L4857="تمت التسوية",IF(P4857=0,"✔ متوازنة وتمت التسوية","✔ تمت التسوية – متبقي "&amp;TEXT(P4857,"#,##0")),IF(P4857&gt;0,"متبقي "&amp;TEXT(P4857,"#,##0"),"✔ متوازنة"))))),IF(R4857=0,"⚠ أضف سطر عهدة أولًا",IF(OR(C4857="",N(G4857)=0),"⚠ أكمل التاريخ والقيمة",IF(S4857="","⚠ التاريخ خارج السنة المالية",IF(H4857="","⚠ اختر بند الموازنة",IF(I4857="مرفوض","✖ مرفوض من المدير",IF(I4857&lt;&gt;"موافق","⏳ بانتظار موافقة المدير",IF(K4857&lt;&gt;"نعم","⚠ غير مسوى مع الحسابات","✔ معتمد ومسوى")))))))))</f>
        <v/>
      </c>
      <c r="R4857">
        <f>N(R4856)+IF(A4857="عهدة",1,0)</f>
        <v/>
      </c>
      <c r="S4857">
        <f>IF(C4857="","",IF(AND(C4857&gt;=DATE(2026,9,1),C4857&lt;=DATE(2027,8,31)),(YEAR(C4857)-2026)*12+MONTH(C4857)-8,""))</f>
        <v/>
      </c>
      <c r="T4857">
        <f>IF(AND(A4857="مصروف",R4857&gt;0,I4857="موافق",S4857&lt;&gt;"",H4857&lt;&gt;""),N(G4857),0)</f>
        <v/>
      </c>
    </row>
    <row r="4858">
      <c r="A4858" s="19" t="n"/>
      <c r="B4858" s="20">
        <f>IF(A4858="","",IF(R4858=0,"⚠ أضف سطر عهدة أولًا","DMT-"&amp;TEXT(R4858,"000")))</f>
        <v/>
      </c>
      <c r="C4858" s="21" t="n"/>
      <c r="D4858" s="20">
        <f>IF(C4858="","",IF(S4858="","خارج السنة المالية",INDEX(القوائم!$D$2:$D$13,S4858)))</f>
        <v/>
      </c>
      <c r="E4858" s="22" t="n"/>
      <c r="F4858" s="23" t="n"/>
      <c r="G4858" s="23" t="n"/>
      <c r="H4858" s="22" t="n"/>
      <c r="I4858" s="19" t="n"/>
      <c r="J4858" s="21" t="n"/>
      <c r="K4858" s="19" t="n"/>
      <c r="L4858" s="19" t="n"/>
      <c r="M4858" s="21" t="n"/>
      <c r="N4858" s="22" t="n"/>
      <c r="O4858" s="24">
        <f>IF(A4858&lt;&gt;"عهدة","",SUMIFS($G$8:$G$5007,$B$8:$B$5007,B4858,$A$8:$A$5007,"مصروف",$I$8:$I$5007,"&lt;&gt;مرفوض"))</f>
        <v/>
      </c>
      <c r="P4858" s="25">
        <f>IF(A4858&lt;&gt;"عهدة","",N(F4858)-O4858)</f>
        <v/>
      </c>
      <c r="Q4858" s="26">
        <f>IF(A4858="","",IF(A4858="عهدة",IF(N(F4858)=0,"⚠ أدخل قيمة العهدة",IF(P4858&lt;0,"⛔ عجز / زيادة مصروفات "&amp;TEXT(-P4858,"#,##0"),IF(COUNTIFS($B$8:$B$5007,B4858,$A$8:$A$5007,"مصروف",$I$8:$I$5007,"&lt;&gt;مرفوض",$K$8:$K$5007,"&lt;&gt;نعم")&gt;0,"⚠ "&amp;COUNTIFS($B$8:$B$5007,B4858,$A$8:$A$5007,"مصروف",$I$8:$I$5007,"&lt;&gt;مرفوض",$K$8:$K$5007,"&lt;&gt;نعم")&amp;" مصروف غير مسوى",IF(L4858="تمت التسوية",IF(P4858=0,"✔ متوازنة وتمت التسوية","✔ تمت التسوية – متبقي "&amp;TEXT(P4858,"#,##0")),IF(P4858&gt;0,"متبقي "&amp;TEXT(P4858,"#,##0"),"✔ متوازنة"))))),IF(R4858=0,"⚠ أضف سطر عهدة أولًا",IF(OR(C4858="",N(G4858)=0),"⚠ أكمل التاريخ والقيمة",IF(S4858="","⚠ التاريخ خارج السنة المالية",IF(H4858="","⚠ اختر بند الموازنة",IF(I4858="مرفوض","✖ مرفوض من المدير",IF(I4858&lt;&gt;"موافق","⏳ بانتظار موافقة المدير",IF(K4858&lt;&gt;"نعم","⚠ غير مسوى مع الحسابات","✔ معتمد ومسوى")))))))))</f>
        <v/>
      </c>
      <c r="R4858">
        <f>N(R4857)+IF(A4858="عهدة",1,0)</f>
        <v/>
      </c>
      <c r="S4858">
        <f>IF(C4858="","",IF(AND(C4858&gt;=DATE(2026,9,1),C4858&lt;=DATE(2027,8,31)),(YEAR(C4858)-2026)*12+MONTH(C4858)-8,""))</f>
        <v/>
      </c>
      <c r="T4858">
        <f>IF(AND(A4858="مصروف",R4858&gt;0,I4858="موافق",S4858&lt;&gt;"",H4858&lt;&gt;""),N(G4858),0)</f>
        <v/>
      </c>
    </row>
    <row r="4859">
      <c r="A4859" s="19" t="n"/>
      <c r="B4859" s="20">
        <f>IF(A4859="","",IF(R4859=0,"⚠ أضف سطر عهدة أولًا","DMT-"&amp;TEXT(R4859,"000")))</f>
        <v/>
      </c>
      <c r="C4859" s="21" t="n"/>
      <c r="D4859" s="20">
        <f>IF(C4859="","",IF(S4859="","خارج السنة المالية",INDEX(القوائم!$D$2:$D$13,S4859)))</f>
        <v/>
      </c>
      <c r="E4859" s="22" t="n"/>
      <c r="F4859" s="23" t="n"/>
      <c r="G4859" s="23" t="n"/>
      <c r="H4859" s="22" t="n"/>
      <c r="I4859" s="19" t="n"/>
      <c r="J4859" s="21" t="n"/>
      <c r="K4859" s="19" t="n"/>
      <c r="L4859" s="19" t="n"/>
      <c r="M4859" s="21" t="n"/>
      <c r="N4859" s="22" t="n"/>
      <c r="O4859" s="24">
        <f>IF(A4859&lt;&gt;"عهدة","",SUMIFS($G$8:$G$5007,$B$8:$B$5007,B4859,$A$8:$A$5007,"مصروف",$I$8:$I$5007,"&lt;&gt;مرفوض"))</f>
        <v/>
      </c>
      <c r="P4859" s="25">
        <f>IF(A4859&lt;&gt;"عهدة","",N(F4859)-O4859)</f>
        <v/>
      </c>
      <c r="Q4859" s="26">
        <f>IF(A4859="","",IF(A4859="عهدة",IF(N(F4859)=0,"⚠ أدخل قيمة العهدة",IF(P4859&lt;0,"⛔ عجز / زيادة مصروفات "&amp;TEXT(-P4859,"#,##0"),IF(COUNTIFS($B$8:$B$5007,B4859,$A$8:$A$5007,"مصروف",$I$8:$I$5007,"&lt;&gt;مرفوض",$K$8:$K$5007,"&lt;&gt;نعم")&gt;0,"⚠ "&amp;COUNTIFS($B$8:$B$5007,B4859,$A$8:$A$5007,"مصروف",$I$8:$I$5007,"&lt;&gt;مرفوض",$K$8:$K$5007,"&lt;&gt;نعم")&amp;" مصروف غير مسوى",IF(L4859="تمت التسوية",IF(P4859=0,"✔ متوازنة وتمت التسوية","✔ تمت التسوية – متبقي "&amp;TEXT(P4859,"#,##0")),IF(P4859&gt;0,"متبقي "&amp;TEXT(P4859,"#,##0"),"✔ متوازنة"))))),IF(R4859=0,"⚠ أضف سطر عهدة أولًا",IF(OR(C4859="",N(G4859)=0),"⚠ أكمل التاريخ والقيمة",IF(S4859="","⚠ التاريخ خارج السنة المالية",IF(H4859="","⚠ اختر بند الموازنة",IF(I4859="مرفوض","✖ مرفوض من المدير",IF(I4859&lt;&gt;"موافق","⏳ بانتظار موافقة المدير",IF(K4859&lt;&gt;"نعم","⚠ غير مسوى مع الحسابات","✔ معتمد ومسوى")))))))))</f>
        <v/>
      </c>
      <c r="R4859">
        <f>N(R4858)+IF(A4859="عهدة",1,0)</f>
        <v/>
      </c>
      <c r="S4859">
        <f>IF(C4859="","",IF(AND(C4859&gt;=DATE(2026,9,1),C4859&lt;=DATE(2027,8,31)),(YEAR(C4859)-2026)*12+MONTH(C4859)-8,""))</f>
        <v/>
      </c>
      <c r="T4859">
        <f>IF(AND(A4859="مصروف",R4859&gt;0,I4859="موافق",S4859&lt;&gt;"",H4859&lt;&gt;""),N(G4859),0)</f>
        <v/>
      </c>
    </row>
    <row r="4860">
      <c r="A4860" s="19" t="n"/>
      <c r="B4860" s="20">
        <f>IF(A4860="","",IF(R4860=0,"⚠ أضف سطر عهدة أولًا","DMT-"&amp;TEXT(R4860,"000")))</f>
        <v/>
      </c>
      <c r="C4860" s="21" t="n"/>
      <c r="D4860" s="20">
        <f>IF(C4860="","",IF(S4860="","خارج السنة المالية",INDEX(القوائم!$D$2:$D$13,S4860)))</f>
        <v/>
      </c>
      <c r="E4860" s="22" t="n"/>
      <c r="F4860" s="23" t="n"/>
      <c r="G4860" s="23" t="n"/>
      <c r="H4860" s="22" t="n"/>
      <c r="I4860" s="19" t="n"/>
      <c r="J4860" s="21" t="n"/>
      <c r="K4860" s="19" t="n"/>
      <c r="L4860" s="19" t="n"/>
      <c r="M4860" s="21" t="n"/>
      <c r="N4860" s="22" t="n"/>
      <c r="O4860" s="24">
        <f>IF(A4860&lt;&gt;"عهدة","",SUMIFS($G$8:$G$5007,$B$8:$B$5007,B4860,$A$8:$A$5007,"مصروف",$I$8:$I$5007,"&lt;&gt;مرفوض"))</f>
        <v/>
      </c>
      <c r="P4860" s="25">
        <f>IF(A4860&lt;&gt;"عهدة","",N(F4860)-O4860)</f>
        <v/>
      </c>
      <c r="Q4860" s="26">
        <f>IF(A4860="","",IF(A4860="عهدة",IF(N(F4860)=0,"⚠ أدخل قيمة العهدة",IF(P4860&lt;0,"⛔ عجز / زيادة مصروفات "&amp;TEXT(-P4860,"#,##0"),IF(COUNTIFS($B$8:$B$5007,B4860,$A$8:$A$5007,"مصروف",$I$8:$I$5007,"&lt;&gt;مرفوض",$K$8:$K$5007,"&lt;&gt;نعم")&gt;0,"⚠ "&amp;COUNTIFS($B$8:$B$5007,B4860,$A$8:$A$5007,"مصروف",$I$8:$I$5007,"&lt;&gt;مرفوض",$K$8:$K$5007,"&lt;&gt;نعم")&amp;" مصروف غير مسوى",IF(L4860="تمت التسوية",IF(P4860=0,"✔ متوازنة وتمت التسوية","✔ تمت التسوية – متبقي "&amp;TEXT(P4860,"#,##0")),IF(P4860&gt;0,"متبقي "&amp;TEXT(P4860,"#,##0"),"✔ متوازنة"))))),IF(R4860=0,"⚠ أضف سطر عهدة أولًا",IF(OR(C4860="",N(G4860)=0),"⚠ أكمل التاريخ والقيمة",IF(S4860="","⚠ التاريخ خارج السنة المالية",IF(H4860="","⚠ اختر بند الموازنة",IF(I4860="مرفوض","✖ مرفوض من المدير",IF(I4860&lt;&gt;"موافق","⏳ بانتظار موافقة المدير",IF(K4860&lt;&gt;"نعم","⚠ غير مسوى مع الحسابات","✔ معتمد ومسوى")))))))))</f>
        <v/>
      </c>
      <c r="R4860">
        <f>N(R4859)+IF(A4860="عهدة",1,0)</f>
        <v/>
      </c>
      <c r="S4860">
        <f>IF(C4860="","",IF(AND(C4860&gt;=DATE(2026,9,1),C4860&lt;=DATE(2027,8,31)),(YEAR(C4860)-2026)*12+MONTH(C4860)-8,""))</f>
        <v/>
      </c>
      <c r="T4860">
        <f>IF(AND(A4860="مصروف",R4860&gt;0,I4860="موافق",S4860&lt;&gt;"",H4860&lt;&gt;""),N(G4860),0)</f>
        <v/>
      </c>
    </row>
    <row r="4861">
      <c r="A4861" s="19" t="n"/>
      <c r="B4861" s="20">
        <f>IF(A4861="","",IF(R4861=0,"⚠ أضف سطر عهدة أولًا","DMT-"&amp;TEXT(R4861,"000")))</f>
        <v/>
      </c>
      <c r="C4861" s="21" t="n"/>
      <c r="D4861" s="20">
        <f>IF(C4861="","",IF(S4861="","خارج السنة المالية",INDEX(القوائم!$D$2:$D$13,S4861)))</f>
        <v/>
      </c>
      <c r="E4861" s="22" t="n"/>
      <c r="F4861" s="23" t="n"/>
      <c r="G4861" s="23" t="n"/>
      <c r="H4861" s="22" t="n"/>
      <c r="I4861" s="19" t="n"/>
      <c r="J4861" s="21" t="n"/>
      <c r="K4861" s="19" t="n"/>
      <c r="L4861" s="19" t="n"/>
      <c r="M4861" s="21" t="n"/>
      <c r="N4861" s="22" t="n"/>
      <c r="O4861" s="24">
        <f>IF(A4861&lt;&gt;"عهدة","",SUMIFS($G$8:$G$5007,$B$8:$B$5007,B4861,$A$8:$A$5007,"مصروف",$I$8:$I$5007,"&lt;&gt;مرفوض"))</f>
        <v/>
      </c>
      <c r="P4861" s="25">
        <f>IF(A4861&lt;&gt;"عهدة","",N(F4861)-O4861)</f>
        <v/>
      </c>
      <c r="Q4861" s="26">
        <f>IF(A4861="","",IF(A4861="عهدة",IF(N(F4861)=0,"⚠ أدخل قيمة العهدة",IF(P4861&lt;0,"⛔ عجز / زيادة مصروفات "&amp;TEXT(-P4861,"#,##0"),IF(COUNTIFS($B$8:$B$5007,B4861,$A$8:$A$5007,"مصروف",$I$8:$I$5007,"&lt;&gt;مرفوض",$K$8:$K$5007,"&lt;&gt;نعم")&gt;0,"⚠ "&amp;COUNTIFS($B$8:$B$5007,B4861,$A$8:$A$5007,"مصروف",$I$8:$I$5007,"&lt;&gt;مرفوض",$K$8:$K$5007,"&lt;&gt;نعم")&amp;" مصروف غير مسوى",IF(L4861="تمت التسوية",IF(P4861=0,"✔ متوازنة وتمت التسوية","✔ تمت التسوية – متبقي "&amp;TEXT(P4861,"#,##0")),IF(P4861&gt;0,"متبقي "&amp;TEXT(P4861,"#,##0"),"✔ متوازنة"))))),IF(R4861=0,"⚠ أضف سطر عهدة أولًا",IF(OR(C4861="",N(G4861)=0),"⚠ أكمل التاريخ والقيمة",IF(S4861="","⚠ التاريخ خارج السنة المالية",IF(H4861="","⚠ اختر بند الموازنة",IF(I4861="مرفوض","✖ مرفوض من المدير",IF(I4861&lt;&gt;"موافق","⏳ بانتظار موافقة المدير",IF(K4861&lt;&gt;"نعم","⚠ غير مسوى مع الحسابات","✔ معتمد ومسوى")))))))))</f>
        <v/>
      </c>
      <c r="R4861">
        <f>N(R4860)+IF(A4861="عهدة",1,0)</f>
        <v/>
      </c>
      <c r="S4861">
        <f>IF(C4861="","",IF(AND(C4861&gt;=DATE(2026,9,1),C4861&lt;=DATE(2027,8,31)),(YEAR(C4861)-2026)*12+MONTH(C4861)-8,""))</f>
        <v/>
      </c>
      <c r="T4861">
        <f>IF(AND(A4861="مصروف",R4861&gt;0,I4861="موافق",S4861&lt;&gt;"",H4861&lt;&gt;""),N(G4861),0)</f>
        <v/>
      </c>
    </row>
    <row r="4862">
      <c r="A4862" s="19" t="n"/>
      <c r="B4862" s="20">
        <f>IF(A4862="","",IF(R4862=0,"⚠ أضف سطر عهدة أولًا","DMT-"&amp;TEXT(R4862,"000")))</f>
        <v/>
      </c>
      <c r="C4862" s="21" t="n"/>
      <c r="D4862" s="20">
        <f>IF(C4862="","",IF(S4862="","خارج السنة المالية",INDEX(القوائم!$D$2:$D$13,S4862)))</f>
        <v/>
      </c>
      <c r="E4862" s="22" t="n"/>
      <c r="F4862" s="23" t="n"/>
      <c r="G4862" s="23" t="n"/>
      <c r="H4862" s="22" t="n"/>
      <c r="I4862" s="19" t="n"/>
      <c r="J4862" s="21" t="n"/>
      <c r="K4862" s="19" t="n"/>
      <c r="L4862" s="19" t="n"/>
      <c r="M4862" s="21" t="n"/>
      <c r="N4862" s="22" t="n"/>
      <c r="O4862" s="24">
        <f>IF(A4862&lt;&gt;"عهدة","",SUMIFS($G$8:$G$5007,$B$8:$B$5007,B4862,$A$8:$A$5007,"مصروف",$I$8:$I$5007,"&lt;&gt;مرفوض"))</f>
        <v/>
      </c>
      <c r="P4862" s="25">
        <f>IF(A4862&lt;&gt;"عهدة","",N(F4862)-O4862)</f>
        <v/>
      </c>
      <c r="Q4862" s="26">
        <f>IF(A4862="","",IF(A4862="عهدة",IF(N(F4862)=0,"⚠ أدخل قيمة العهدة",IF(P4862&lt;0,"⛔ عجز / زيادة مصروفات "&amp;TEXT(-P4862,"#,##0"),IF(COUNTIFS($B$8:$B$5007,B4862,$A$8:$A$5007,"مصروف",$I$8:$I$5007,"&lt;&gt;مرفوض",$K$8:$K$5007,"&lt;&gt;نعم")&gt;0,"⚠ "&amp;COUNTIFS($B$8:$B$5007,B4862,$A$8:$A$5007,"مصروف",$I$8:$I$5007,"&lt;&gt;مرفوض",$K$8:$K$5007,"&lt;&gt;نعم")&amp;" مصروف غير مسوى",IF(L4862="تمت التسوية",IF(P4862=0,"✔ متوازنة وتمت التسوية","✔ تمت التسوية – متبقي "&amp;TEXT(P4862,"#,##0")),IF(P4862&gt;0,"متبقي "&amp;TEXT(P4862,"#,##0"),"✔ متوازنة"))))),IF(R4862=0,"⚠ أضف سطر عهدة أولًا",IF(OR(C4862="",N(G4862)=0),"⚠ أكمل التاريخ والقيمة",IF(S4862="","⚠ التاريخ خارج السنة المالية",IF(H4862="","⚠ اختر بند الموازنة",IF(I4862="مرفوض","✖ مرفوض من المدير",IF(I4862&lt;&gt;"موافق","⏳ بانتظار موافقة المدير",IF(K4862&lt;&gt;"نعم","⚠ غير مسوى مع الحسابات","✔ معتمد ومسوى")))))))))</f>
        <v/>
      </c>
      <c r="R4862">
        <f>N(R4861)+IF(A4862="عهدة",1,0)</f>
        <v/>
      </c>
      <c r="S4862">
        <f>IF(C4862="","",IF(AND(C4862&gt;=DATE(2026,9,1),C4862&lt;=DATE(2027,8,31)),(YEAR(C4862)-2026)*12+MONTH(C4862)-8,""))</f>
        <v/>
      </c>
      <c r="T4862">
        <f>IF(AND(A4862="مصروف",R4862&gt;0,I4862="موافق",S4862&lt;&gt;"",H4862&lt;&gt;""),N(G4862),0)</f>
        <v/>
      </c>
    </row>
    <row r="4863">
      <c r="A4863" s="19" t="n"/>
      <c r="B4863" s="20">
        <f>IF(A4863="","",IF(R4863=0,"⚠ أضف سطر عهدة أولًا","DMT-"&amp;TEXT(R4863,"000")))</f>
        <v/>
      </c>
      <c r="C4863" s="21" t="n"/>
      <c r="D4863" s="20">
        <f>IF(C4863="","",IF(S4863="","خارج السنة المالية",INDEX(القوائم!$D$2:$D$13,S4863)))</f>
        <v/>
      </c>
      <c r="E4863" s="22" t="n"/>
      <c r="F4863" s="23" t="n"/>
      <c r="G4863" s="23" t="n"/>
      <c r="H4863" s="22" t="n"/>
      <c r="I4863" s="19" t="n"/>
      <c r="J4863" s="21" t="n"/>
      <c r="K4863" s="19" t="n"/>
      <c r="L4863" s="19" t="n"/>
      <c r="M4863" s="21" t="n"/>
      <c r="N4863" s="22" t="n"/>
      <c r="O4863" s="24">
        <f>IF(A4863&lt;&gt;"عهدة","",SUMIFS($G$8:$G$5007,$B$8:$B$5007,B4863,$A$8:$A$5007,"مصروف",$I$8:$I$5007,"&lt;&gt;مرفوض"))</f>
        <v/>
      </c>
      <c r="P4863" s="25">
        <f>IF(A4863&lt;&gt;"عهدة","",N(F4863)-O4863)</f>
        <v/>
      </c>
      <c r="Q4863" s="26">
        <f>IF(A4863="","",IF(A4863="عهدة",IF(N(F4863)=0,"⚠ أدخل قيمة العهدة",IF(P4863&lt;0,"⛔ عجز / زيادة مصروفات "&amp;TEXT(-P4863,"#,##0"),IF(COUNTIFS($B$8:$B$5007,B4863,$A$8:$A$5007,"مصروف",$I$8:$I$5007,"&lt;&gt;مرفوض",$K$8:$K$5007,"&lt;&gt;نعم")&gt;0,"⚠ "&amp;COUNTIFS($B$8:$B$5007,B4863,$A$8:$A$5007,"مصروف",$I$8:$I$5007,"&lt;&gt;مرفوض",$K$8:$K$5007,"&lt;&gt;نعم")&amp;" مصروف غير مسوى",IF(L4863="تمت التسوية",IF(P4863=0,"✔ متوازنة وتمت التسوية","✔ تمت التسوية – متبقي "&amp;TEXT(P4863,"#,##0")),IF(P4863&gt;0,"متبقي "&amp;TEXT(P4863,"#,##0"),"✔ متوازنة"))))),IF(R4863=0,"⚠ أضف سطر عهدة أولًا",IF(OR(C4863="",N(G4863)=0),"⚠ أكمل التاريخ والقيمة",IF(S4863="","⚠ التاريخ خارج السنة المالية",IF(H4863="","⚠ اختر بند الموازنة",IF(I4863="مرفوض","✖ مرفوض من المدير",IF(I4863&lt;&gt;"موافق","⏳ بانتظار موافقة المدير",IF(K4863&lt;&gt;"نعم","⚠ غير مسوى مع الحسابات","✔ معتمد ومسوى")))))))))</f>
        <v/>
      </c>
      <c r="R4863">
        <f>N(R4862)+IF(A4863="عهدة",1,0)</f>
        <v/>
      </c>
      <c r="S4863">
        <f>IF(C4863="","",IF(AND(C4863&gt;=DATE(2026,9,1),C4863&lt;=DATE(2027,8,31)),(YEAR(C4863)-2026)*12+MONTH(C4863)-8,""))</f>
        <v/>
      </c>
      <c r="T4863">
        <f>IF(AND(A4863="مصروف",R4863&gt;0,I4863="موافق",S4863&lt;&gt;"",H4863&lt;&gt;""),N(G4863),0)</f>
        <v/>
      </c>
    </row>
    <row r="4864">
      <c r="A4864" s="19" t="n"/>
      <c r="B4864" s="20">
        <f>IF(A4864="","",IF(R4864=0,"⚠ أضف سطر عهدة أولًا","DMT-"&amp;TEXT(R4864,"000")))</f>
        <v/>
      </c>
      <c r="C4864" s="21" t="n"/>
      <c r="D4864" s="20">
        <f>IF(C4864="","",IF(S4864="","خارج السنة المالية",INDEX(القوائم!$D$2:$D$13,S4864)))</f>
        <v/>
      </c>
      <c r="E4864" s="22" t="n"/>
      <c r="F4864" s="23" t="n"/>
      <c r="G4864" s="23" t="n"/>
      <c r="H4864" s="22" t="n"/>
      <c r="I4864" s="19" t="n"/>
      <c r="J4864" s="21" t="n"/>
      <c r="K4864" s="19" t="n"/>
      <c r="L4864" s="19" t="n"/>
      <c r="M4864" s="21" t="n"/>
      <c r="N4864" s="22" t="n"/>
      <c r="O4864" s="24">
        <f>IF(A4864&lt;&gt;"عهدة","",SUMIFS($G$8:$G$5007,$B$8:$B$5007,B4864,$A$8:$A$5007,"مصروف",$I$8:$I$5007,"&lt;&gt;مرفوض"))</f>
        <v/>
      </c>
      <c r="P4864" s="25">
        <f>IF(A4864&lt;&gt;"عهدة","",N(F4864)-O4864)</f>
        <v/>
      </c>
      <c r="Q4864" s="26">
        <f>IF(A4864="","",IF(A4864="عهدة",IF(N(F4864)=0,"⚠ أدخل قيمة العهدة",IF(P4864&lt;0,"⛔ عجز / زيادة مصروفات "&amp;TEXT(-P4864,"#,##0"),IF(COUNTIFS($B$8:$B$5007,B4864,$A$8:$A$5007,"مصروف",$I$8:$I$5007,"&lt;&gt;مرفوض",$K$8:$K$5007,"&lt;&gt;نعم")&gt;0,"⚠ "&amp;COUNTIFS($B$8:$B$5007,B4864,$A$8:$A$5007,"مصروف",$I$8:$I$5007,"&lt;&gt;مرفوض",$K$8:$K$5007,"&lt;&gt;نعم")&amp;" مصروف غير مسوى",IF(L4864="تمت التسوية",IF(P4864=0,"✔ متوازنة وتمت التسوية","✔ تمت التسوية – متبقي "&amp;TEXT(P4864,"#,##0")),IF(P4864&gt;0,"متبقي "&amp;TEXT(P4864,"#,##0"),"✔ متوازنة"))))),IF(R4864=0,"⚠ أضف سطر عهدة أولًا",IF(OR(C4864="",N(G4864)=0),"⚠ أكمل التاريخ والقيمة",IF(S4864="","⚠ التاريخ خارج السنة المالية",IF(H4864="","⚠ اختر بند الموازنة",IF(I4864="مرفوض","✖ مرفوض من المدير",IF(I4864&lt;&gt;"موافق","⏳ بانتظار موافقة المدير",IF(K4864&lt;&gt;"نعم","⚠ غير مسوى مع الحسابات","✔ معتمد ومسوى")))))))))</f>
        <v/>
      </c>
      <c r="R4864">
        <f>N(R4863)+IF(A4864="عهدة",1,0)</f>
        <v/>
      </c>
      <c r="S4864">
        <f>IF(C4864="","",IF(AND(C4864&gt;=DATE(2026,9,1),C4864&lt;=DATE(2027,8,31)),(YEAR(C4864)-2026)*12+MONTH(C4864)-8,""))</f>
        <v/>
      </c>
      <c r="T4864">
        <f>IF(AND(A4864="مصروف",R4864&gt;0,I4864="موافق",S4864&lt;&gt;"",H4864&lt;&gt;""),N(G4864),0)</f>
        <v/>
      </c>
    </row>
    <row r="4865">
      <c r="A4865" s="19" t="n"/>
      <c r="B4865" s="20">
        <f>IF(A4865="","",IF(R4865=0,"⚠ أضف سطر عهدة أولًا","DMT-"&amp;TEXT(R4865,"000")))</f>
        <v/>
      </c>
      <c r="C4865" s="21" t="n"/>
      <c r="D4865" s="20">
        <f>IF(C4865="","",IF(S4865="","خارج السنة المالية",INDEX(القوائم!$D$2:$D$13,S4865)))</f>
        <v/>
      </c>
      <c r="E4865" s="22" t="n"/>
      <c r="F4865" s="23" t="n"/>
      <c r="G4865" s="23" t="n"/>
      <c r="H4865" s="22" t="n"/>
      <c r="I4865" s="19" t="n"/>
      <c r="J4865" s="21" t="n"/>
      <c r="K4865" s="19" t="n"/>
      <c r="L4865" s="19" t="n"/>
      <c r="M4865" s="21" t="n"/>
      <c r="N4865" s="22" t="n"/>
      <c r="O4865" s="24">
        <f>IF(A4865&lt;&gt;"عهدة","",SUMIFS($G$8:$G$5007,$B$8:$B$5007,B4865,$A$8:$A$5007,"مصروف",$I$8:$I$5007,"&lt;&gt;مرفوض"))</f>
        <v/>
      </c>
      <c r="P4865" s="25">
        <f>IF(A4865&lt;&gt;"عهدة","",N(F4865)-O4865)</f>
        <v/>
      </c>
      <c r="Q4865" s="26">
        <f>IF(A4865="","",IF(A4865="عهدة",IF(N(F4865)=0,"⚠ أدخل قيمة العهدة",IF(P4865&lt;0,"⛔ عجز / زيادة مصروفات "&amp;TEXT(-P4865,"#,##0"),IF(COUNTIFS($B$8:$B$5007,B4865,$A$8:$A$5007,"مصروف",$I$8:$I$5007,"&lt;&gt;مرفوض",$K$8:$K$5007,"&lt;&gt;نعم")&gt;0,"⚠ "&amp;COUNTIFS($B$8:$B$5007,B4865,$A$8:$A$5007,"مصروف",$I$8:$I$5007,"&lt;&gt;مرفوض",$K$8:$K$5007,"&lt;&gt;نعم")&amp;" مصروف غير مسوى",IF(L4865="تمت التسوية",IF(P4865=0,"✔ متوازنة وتمت التسوية","✔ تمت التسوية – متبقي "&amp;TEXT(P4865,"#,##0")),IF(P4865&gt;0,"متبقي "&amp;TEXT(P4865,"#,##0"),"✔ متوازنة"))))),IF(R4865=0,"⚠ أضف سطر عهدة أولًا",IF(OR(C4865="",N(G4865)=0),"⚠ أكمل التاريخ والقيمة",IF(S4865="","⚠ التاريخ خارج السنة المالية",IF(H4865="","⚠ اختر بند الموازنة",IF(I4865="مرفوض","✖ مرفوض من المدير",IF(I4865&lt;&gt;"موافق","⏳ بانتظار موافقة المدير",IF(K4865&lt;&gt;"نعم","⚠ غير مسوى مع الحسابات","✔ معتمد ومسوى")))))))))</f>
        <v/>
      </c>
      <c r="R4865">
        <f>N(R4864)+IF(A4865="عهدة",1,0)</f>
        <v/>
      </c>
      <c r="S4865">
        <f>IF(C4865="","",IF(AND(C4865&gt;=DATE(2026,9,1),C4865&lt;=DATE(2027,8,31)),(YEAR(C4865)-2026)*12+MONTH(C4865)-8,""))</f>
        <v/>
      </c>
      <c r="T4865">
        <f>IF(AND(A4865="مصروف",R4865&gt;0,I4865="موافق",S4865&lt;&gt;"",H4865&lt;&gt;""),N(G4865),0)</f>
        <v/>
      </c>
    </row>
    <row r="4866">
      <c r="A4866" s="19" t="n"/>
      <c r="B4866" s="20">
        <f>IF(A4866="","",IF(R4866=0,"⚠ أضف سطر عهدة أولًا","DMT-"&amp;TEXT(R4866,"000")))</f>
        <v/>
      </c>
      <c r="C4866" s="21" t="n"/>
      <c r="D4866" s="20">
        <f>IF(C4866="","",IF(S4866="","خارج السنة المالية",INDEX(القوائم!$D$2:$D$13,S4866)))</f>
        <v/>
      </c>
      <c r="E4866" s="22" t="n"/>
      <c r="F4866" s="23" t="n"/>
      <c r="G4866" s="23" t="n"/>
      <c r="H4866" s="22" t="n"/>
      <c r="I4866" s="19" t="n"/>
      <c r="J4866" s="21" t="n"/>
      <c r="K4866" s="19" t="n"/>
      <c r="L4866" s="19" t="n"/>
      <c r="M4866" s="21" t="n"/>
      <c r="N4866" s="22" t="n"/>
      <c r="O4866" s="24">
        <f>IF(A4866&lt;&gt;"عهدة","",SUMIFS($G$8:$G$5007,$B$8:$B$5007,B4866,$A$8:$A$5007,"مصروف",$I$8:$I$5007,"&lt;&gt;مرفوض"))</f>
        <v/>
      </c>
      <c r="P4866" s="25">
        <f>IF(A4866&lt;&gt;"عهدة","",N(F4866)-O4866)</f>
        <v/>
      </c>
      <c r="Q4866" s="26">
        <f>IF(A4866="","",IF(A4866="عهدة",IF(N(F4866)=0,"⚠ أدخل قيمة العهدة",IF(P4866&lt;0,"⛔ عجز / زيادة مصروفات "&amp;TEXT(-P4866,"#,##0"),IF(COUNTIFS($B$8:$B$5007,B4866,$A$8:$A$5007,"مصروف",$I$8:$I$5007,"&lt;&gt;مرفوض",$K$8:$K$5007,"&lt;&gt;نعم")&gt;0,"⚠ "&amp;COUNTIFS($B$8:$B$5007,B4866,$A$8:$A$5007,"مصروف",$I$8:$I$5007,"&lt;&gt;مرفوض",$K$8:$K$5007,"&lt;&gt;نعم")&amp;" مصروف غير مسوى",IF(L4866="تمت التسوية",IF(P4866=0,"✔ متوازنة وتمت التسوية","✔ تمت التسوية – متبقي "&amp;TEXT(P4866,"#,##0")),IF(P4866&gt;0,"متبقي "&amp;TEXT(P4866,"#,##0"),"✔ متوازنة"))))),IF(R4866=0,"⚠ أضف سطر عهدة أولًا",IF(OR(C4866="",N(G4866)=0),"⚠ أكمل التاريخ والقيمة",IF(S4866="","⚠ التاريخ خارج السنة المالية",IF(H4866="","⚠ اختر بند الموازنة",IF(I4866="مرفوض","✖ مرفوض من المدير",IF(I4866&lt;&gt;"موافق","⏳ بانتظار موافقة المدير",IF(K4866&lt;&gt;"نعم","⚠ غير مسوى مع الحسابات","✔ معتمد ومسوى")))))))))</f>
        <v/>
      </c>
      <c r="R4866">
        <f>N(R4865)+IF(A4866="عهدة",1,0)</f>
        <v/>
      </c>
      <c r="S4866">
        <f>IF(C4866="","",IF(AND(C4866&gt;=DATE(2026,9,1),C4866&lt;=DATE(2027,8,31)),(YEAR(C4866)-2026)*12+MONTH(C4866)-8,""))</f>
        <v/>
      </c>
      <c r="T4866">
        <f>IF(AND(A4866="مصروف",R4866&gt;0,I4866="موافق",S4866&lt;&gt;"",H4866&lt;&gt;""),N(G4866),0)</f>
        <v/>
      </c>
    </row>
    <row r="4867">
      <c r="A4867" s="19" t="n"/>
      <c r="B4867" s="20">
        <f>IF(A4867="","",IF(R4867=0,"⚠ أضف سطر عهدة أولًا","DMT-"&amp;TEXT(R4867,"000")))</f>
        <v/>
      </c>
      <c r="C4867" s="21" t="n"/>
      <c r="D4867" s="20">
        <f>IF(C4867="","",IF(S4867="","خارج السنة المالية",INDEX(القوائم!$D$2:$D$13,S4867)))</f>
        <v/>
      </c>
      <c r="E4867" s="22" t="n"/>
      <c r="F4867" s="23" t="n"/>
      <c r="G4867" s="23" t="n"/>
      <c r="H4867" s="22" t="n"/>
      <c r="I4867" s="19" t="n"/>
      <c r="J4867" s="21" t="n"/>
      <c r="K4867" s="19" t="n"/>
      <c r="L4867" s="19" t="n"/>
      <c r="M4867" s="21" t="n"/>
      <c r="N4867" s="22" t="n"/>
      <c r="O4867" s="24">
        <f>IF(A4867&lt;&gt;"عهدة","",SUMIFS($G$8:$G$5007,$B$8:$B$5007,B4867,$A$8:$A$5007,"مصروف",$I$8:$I$5007,"&lt;&gt;مرفوض"))</f>
        <v/>
      </c>
      <c r="P4867" s="25">
        <f>IF(A4867&lt;&gt;"عهدة","",N(F4867)-O4867)</f>
        <v/>
      </c>
      <c r="Q4867" s="26">
        <f>IF(A4867="","",IF(A4867="عهدة",IF(N(F4867)=0,"⚠ أدخل قيمة العهدة",IF(P4867&lt;0,"⛔ عجز / زيادة مصروفات "&amp;TEXT(-P4867,"#,##0"),IF(COUNTIFS($B$8:$B$5007,B4867,$A$8:$A$5007,"مصروف",$I$8:$I$5007,"&lt;&gt;مرفوض",$K$8:$K$5007,"&lt;&gt;نعم")&gt;0,"⚠ "&amp;COUNTIFS($B$8:$B$5007,B4867,$A$8:$A$5007,"مصروف",$I$8:$I$5007,"&lt;&gt;مرفوض",$K$8:$K$5007,"&lt;&gt;نعم")&amp;" مصروف غير مسوى",IF(L4867="تمت التسوية",IF(P4867=0,"✔ متوازنة وتمت التسوية","✔ تمت التسوية – متبقي "&amp;TEXT(P4867,"#,##0")),IF(P4867&gt;0,"متبقي "&amp;TEXT(P4867,"#,##0"),"✔ متوازنة"))))),IF(R4867=0,"⚠ أضف سطر عهدة أولًا",IF(OR(C4867="",N(G4867)=0),"⚠ أكمل التاريخ والقيمة",IF(S4867="","⚠ التاريخ خارج السنة المالية",IF(H4867="","⚠ اختر بند الموازنة",IF(I4867="مرفوض","✖ مرفوض من المدير",IF(I4867&lt;&gt;"موافق","⏳ بانتظار موافقة المدير",IF(K4867&lt;&gt;"نعم","⚠ غير مسوى مع الحسابات","✔ معتمد ومسوى")))))))))</f>
        <v/>
      </c>
      <c r="R4867">
        <f>N(R4866)+IF(A4867="عهدة",1,0)</f>
        <v/>
      </c>
      <c r="S4867">
        <f>IF(C4867="","",IF(AND(C4867&gt;=DATE(2026,9,1),C4867&lt;=DATE(2027,8,31)),(YEAR(C4867)-2026)*12+MONTH(C4867)-8,""))</f>
        <v/>
      </c>
      <c r="T4867">
        <f>IF(AND(A4867="مصروف",R4867&gt;0,I4867="موافق",S4867&lt;&gt;"",H4867&lt;&gt;""),N(G4867),0)</f>
        <v/>
      </c>
    </row>
    <row r="4868">
      <c r="A4868" s="19" t="n"/>
      <c r="B4868" s="20">
        <f>IF(A4868="","",IF(R4868=0,"⚠ أضف سطر عهدة أولًا","DMT-"&amp;TEXT(R4868,"000")))</f>
        <v/>
      </c>
      <c r="C4868" s="21" t="n"/>
      <c r="D4868" s="20">
        <f>IF(C4868="","",IF(S4868="","خارج السنة المالية",INDEX(القوائم!$D$2:$D$13,S4868)))</f>
        <v/>
      </c>
      <c r="E4868" s="22" t="n"/>
      <c r="F4868" s="23" t="n"/>
      <c r="G4868" s="23" t="n"/>
      <c r="H4868" s="22" t="n"/>
      <c r="I4868" s="19" t="n"/>
      <c r="J4868" s="21" t="n"/>
      <c r="K4868" s="19" t="n"/>
      <c r="L4868" s="19" t="n"/>
      <c r="M4868" s="21" t="n"/>
      <c r="N4868" s="22" t="n"/>
      <c r="O4868" s="24">
        <f>IF(A4868&lt;&gt;"عهدة","",SUMIFS($G$8:$G$5007,$B$8:$B$5007,B4868,$A$8:$A$5007,"مصروف",$I$8:$I$5007,"&lt;&gt;مرفوض"))</f>
        <v/>
      </c>
      <c r="P4868" s="25">
        <f>IF(A4868&lt;&gt;"عهدة","",N(F4868)-O4868)</f>
        <v/>
      </c>
      <c r="Q4868" s="26">
        <f>IF(A4868="","",IF(A4868="عهدة",IF(N(F4868)=0,"⚠ أدخل قيمة العهدة",IF(P4868&lt;0,"⛔ عجز / زيادة مصروفات "&amp;TEXT(-P4868,"#,##0"),IF(COUNTIFS($B$8:$B$5007,B4868,$A$8:$A$5007,"مصروف",$I$8:$I$5007,"&lt;&gt;مرفوض",$K$8:$K$5007,"&lt;&gt;نعم")&gt;0,"⚠ "&amp;COUNTIFS($B$8:$B$5007,B4868,$A$8:$A$5007,"مصروف",$I$8:$I$5007,"&lt;&gt;مرفوض",$K$8:$K$5007,"&lt;&gt;نعم")&amp;" مصروف غير مسوى",IF(L4868="تمت التسوية",IF(P4868=0,"✔ متوازنة وتمت التسوية","✔ تمت التسوية – متبقي "&amp;TEXT(P4868,"#,##0")),IF(P4868&gt;0,"متبقي "&amp;TEXT(P4868,"#,##0"),"✔ متوازنة"))))),IF(R4868=0,"⚠ أضف سطر عهدة أولًا",IF(OR(C4868="",N(G4868)=0),"⚠ أكمل التاريخ والقيمة",IF(S4868="","⚠ التاريخ خارج السنة المالية",IF(H4868="","⚠ اختر بند الموازنة",IF(I4868="مرفوض","✖ مرفوض من المدير",IF(I4868&lt;&gt;"موافق","⏳ بانتظار موافقة المدير",IF(K4868&lt;&gt;"نعم","⚠ غير مسوى مع الحسابات","✔ معتمد ومسوى")))))))))</f>
        <v/>
      </c>
      <c r="R4868">
        <f>N(R4867)+IF(A4868="عهدة",1,0)</f>
        <v/>
      </c>
      <c r="S4868">
        <f>IF(C4868="","",IF(AND(C4868&gt;=DATE(2026,9,1),C4868&lt;=DATE(2027,8,31)),(YEAR(C4868)-2026)*12+MONTH(C4868)-8,""))</f>
        <v/>
      </c>
      <c r="T4868">
        <f>IF(AND(A4868="مصروف",R4868&gt;0,I4868="موافق",S4868&lt;&gt;"",H4868&lt;&gt;""),N(G4868),0)</f>
        <v/>
      </c>
    </row>
    <row r="4869">
      <c r="A4869" s="19" t="n"/>
      <c r="B4869" s="20">
        <f>IF(A4869="","",IF(R4869=0,"⚠ أضف سطر عهدة أولًا","DMT-"&amp;TEXT(R4869,"000")))</f>
        <v/>
      </c>
      <c r="C4869" s="21" t="n"/>
      <c r="D4869" s="20">
        <f>IF(C4869="","",IF(S4869="","خارج السنة المالية",INDEX(القوائم!$D$2:$D$13,S4869)))</f>
        <v/>
      </c>
      <c r="E4869" s="22" t="n"/>
      <c r="F4869" s="23" t="n"/>
      <c r="G4869" s="23" t="n"/>
      <c r="H4869" s="22" t="n"/>
      <c r="I4869" s="19" t="n"/>
      <c r="J4869" s="21" t="n"/>
      <c r="K4869" s="19" t="n"/>
      <c r="L4869" s="19" t="n"/>
      <c r="M4869" s="21" t="n"/>
      <c r="N4869" s="22" t="n"/>
      <c r="O4869" s="24">
        <f>IF(A4869&lt;&gt;"عهدة","",SUMIFS($G$8:$G$5007,$B$8:$B$5007,B4869,$A$8:$A$5007,"مصروف",$I$8:$I$5007,"&lt;&gt;مرفوض"))</f>
        <v/>
      </c>
      <c r="P4869" s="25">
        <f>IF(A4869&lt;&gt;"عهدة","",N(F4869)-O4869)</f>
        <v/>
      </c>
      <c r="Q4869" s="26">
        <f>IF(A4869="","",IF(A4869="عهدة",IF(N(F4869)=0,"⚠ أدخل قيمة العهدة",IF(P4869&lt;0,"⛔ عجز / زيادة مصروفات "&amp;TEXT(-P4869,"#,##0"),IF(COUNTIFS($B$8:$B$5007,B4869,$A$8:$A$5007,"مصروف",$I$8:$I$5007,"&lt;&gt;مرفوض",$K$8:$K$5007,"&lt;&gt;نعم")&gt;0,"⚠ "&amp;COUNTIFS($B$8:$B$5007,B4869,$A$8:$A$5007,"مصروف",$I$8:$I$5007,"&lt;&gt;مرفوض",$K$8:$K$5007,"&lt;&gt;نعم")&amp;" مصروف غير مسوى",IF(L4869="تمت التسوية",IF(P4869=0,"✔ متوازنة وتمت التسوية","✔ تمت التسوية – متبقي "&amp;TEXT(P4869,"#,##0")),IF(P4869&gt;0,"متبقي "&amp;TEXT(P4869,"#,##0"),"✔ متوازنة"))))),IF(R4869=0,"⚠ أضف سطر عهدة أولًا",IF(OR(C4869="",N(G4869)=0),"⚠ أكمل التاريخ والقيمة",IF(S4869="","⚠ التاريخ خارج السنة المالية",IF(H4869="","⚠ اختر بند الموازنة",IF(I4869="مرفوض","✖ مرفوض من المدير",IF(I4869&lt;&gt;"موافق","⏳ بانتظار موافقة المدير",IF(K4869&lt;&gt;"نعم","⚠ غير مسوى مع الحسابات","✔ معتمد ومسوى")))))))))</f>
        <v/>
      </c>
      <c r="R4869">
        <f>N(R4868)+IF(A4869="عهدة",1,0)</f>
        <v/>
      </c>
      <c r="S4869">
        <f>IF(C4869="","",IF(AND(C4869&gt;=DATE(2026,9,1),C4869&lt;=DATE(2027,8,31)),(YEAR(C4869)-2026)*12+MONTH(C4869)-8,""))</f>
        <v/>
      </c>
      <c r="T4869">
        <f>IF(AND(A4869="مصروف",R4869&gt;0,I4869="موافق",S4869&lt;&gt;"",H4869&lt;&gt;""),N(G4869),0)</f>
        <v/>
      </c>
    </row>
    <row r="4870">
      <c r="A4870" s="19" t="n"/>
      <c r="B4870" s="20">
        <f>IF(A4870="","",IF(R4870=0,"⚠ أضف سطر عهدة أولًا","DMT-"&amp;TEXT(R4870,"000")))</f>
        <v/>
      </c>
      <c r="C4870" s="21" t="n"/>
      <c r="D4870" s="20">
        <f>IF(C4870="","",IF(S4870="","خارج السنة المالية",INDEX(القوائم!$D$2:$D$13,S4870)))</f>
        <v/>
      </c>
      <c r="E4870" s="22" t="n"/>
      <c r="F4870" s="23" t="n"/>
      <c r="G4870" s="23" t="n"/>
      <c r="H4870" s="22" t="n"/>
      <c r="I4870" s="19" t="n"/>
      <c r="J4870" s="21" t="n"/>
      <c r="K4870" s="19" t="n"/>
      <c r="L4870" s="19" t="n"/>
      <c r="M4870" s="21" t="n"/>
      <c r="N4870" s="22" t="n"/>
      <c r="O4870" s="24">
        <f>IF(A4870&lt;&gt;"عهدة","",SUMIFS($G$8:$G$5007,$B$8:$B$5007,B4870,$A$8:$A$5007,"مصروف",$I$8:$I$5007,"&lt;&gt;مرفوض"))</f>
        <v/>
      </c>
      <c r="P4870" s="25">
        <f>IF(A4870&lt;&gt;"عهدة","",N(F4870)-O4870)</f>
        <v/>
      </c>
      <c r="Q4870" s="26">
        <f>IF(A4870="","",IF(A4870="عهدة",IF(N(F4870)=0,"⚠ أدخل قيمة العهدة",IF(P4870&lt;0,"⛔ عجز / زيادة مصروفات "&amp;TEXT(-P4870,"#,##0"),IF(COUNTIFS($B$8:$B$5007,B4870,$A$8:$A$5007,"مصروف",$I$8:$I$5007,"&lt;&gt;مرفوض",$K$8:$K$5007,"&lt;&gt;نعم")&gt;0,"⚠ "&amp;COUNTIFS($B$8:$B$5007,B4870,$A$8:$A$5007,"مصروف",$I$8:$I$5007,"&lt;&gt;مرفوض",$K$8:$K$5007,"&lt;&gt;نعم")&amp;" مصروف غير مسوى",IF(L4870="تمت التسوية",IF(P4870=0,"✔ متوازنة وتمت التسوية","✔ تمت التسوية – متبقي "&amp;TEXT(P4870,"#,##0")),IF(P4870&gt;0,"متبقي "&amp;TEXT(P4870,"#,##0"),"✔ متوازنة"))))),IF(R4870=0,"⚠ أضف سطر عهدة أولًا",IF(OR(C4870="",N(G4870)=0),"⚠ أكمل التاريخ والقيمة",IF(S4870="","⚠ التاريخ خارج السنة المالية",IF(H4870="","⚠ اختر بند الموازنة",IF(I4870="مرفوض","✖ مرفوض من المدير",IF(I4870&lt;&gt;"موافق","⏳ بانتظار موافقة المدير",IF(K4870&lt;&gt;"نعم","⚠ غير مسوى مع الحسابات","✔ معتمد ومسوى")))))))))</f>
        <v/>
      </c>
      <c r="R4870">
        <f>N(R4869)+IF(A4870="عهدة",1,0)</f>
        <v/>
      </c>
      <c r="S4870">
        <f>IF(C4870="","",IF(AND(C4870&gt;=DATE(2026,9,1),C4870&lt;=DATE(2027,8,31)),(YEAR(C4870)-2026)*12+MONTH(C4870)-8,""))</f>
        <v/>
      </c>
      <c r="T4870">
        <f>IF(AND(A4870="مصروف",R4870&gt;0,I4870="موافق",S4870&lt;&gt;"",H4870&lt;&gt;""),N(G4870),0)</f>
        <v/>
      </c>
    </row>
    <row r="4871">
      <c r="A4871" s="19" t="n"/>
      <c r="B4871" s="20">
        <f>IF(A4871="","",IF(R4871=0,"⚠ أضف سطر عهدة أولًا","DMT-"&amp;TEXT(R4871,"000")))</f>
        <v/>
      </c>
      <c r="C4871" s="21" t="n"/>
      <c r="D4871" s="20">
        <f>IF(C4871="","",IF(S4871="","خارج السنة المالية",INDEX(القوائم!$D$2:$D$13,S4871)))</f>
        <v/>
      </c>
      <c r="E4871" s="22" t="n"/>
      <c r="F4871" s="23" t="n"/>
      <c r="G4871" s="23" t="n"/>
      <c r="H4871" s="22" t="n"/>
      <c r="I4871" s="19" t="n"/>
      <c r="J4871" s="21" t="n"/>
      <c r="K4871" s="19" t="n"/>
      <c r="L4871" s="19" t="n"/>
      <c r="M4871" s="21" t="n"/>
      <c r="N4871" s="22" t="n"/>
      <c r="O4871" s="24">
        <f>IF(A4871&lt;&gt;"عهدة","",SUMIFS($G$8:$G$5007,$B$8:$B$5007,B4871,$A$8:$A$5007,"مصروف",$I$8:$I$5007,"&lt;&gt;مرفوض"))</f>
        <v/>
      </c>
      <c r="P4871" s="25">
        <f>IF(A4871&lt;&gt;"عهدة","",N(F4871)-O4871)</f>
        <v/>
      </c>
      <c r="Q4871" s="26">
        <f>IF(A4871="","",IF(A4871="عهدة",IF(N(F4871)=0,"⚠ أدخل قيمة العهدة",IF(P4871&lt;0,"⛔ عجز / زيادة مصروفات "&amp;TEXT(-P4871,"#,##0"),IF(COUNTIFS($B$8:$B$5007,B4871,$A$8:$A$5007,"مصروف",$I$8:$I$5007,"&lt;&gt;مرفوض",$K$8:$K$5007,"&lt;&gt;نعم")&gt;0,"⚠ "&amp;COUNTIFS($B$8:$B$5007,B4871,$A$8:$A$5007,"مصروف",$I$8:$I$5007,"&lt;&gt;مرفوض",$K$8:$K$5007,"&lt;&gt;نعم")&amp;" مصروف غير مسوى",IF(L4871="تمت التسوية",IF(P4871=0,"✔ متوازنة وتمت التسوية","✔ تمت التسوية – متبقي "&amp;TEXT(P4871,"#,##0")),IF(P4871&gt;0,"متبقي "&amp;TEXT(P4871,"#,##0"),"✔ متوازنة"))))),IF(R4871=0,"⚠ أضف سطر عهدة أولًا",IF(OR(C4871="",N(G4871)=0),"⚠ أكمل التاريخ والقيمة",IF(S4871="","⚠ التاريخ خارج السنة المالية",IF(H4871="","⚠ اختر بند الموازنة",IF(I4871="مرفوض","✖ مرفوض من المدير",IF(I4871&lt;&gt;"موافق","⏳ بانتظار موافقة المدير",IF(K4871&lt;&gt;"نعم","⚠ غير مسوى مع الحسابات","✔ معتمد ومسوى")))))))))</f>
        <v/>
      </c>
      <c r="R4871">
        <f>N(R4870)+IF(A4871="عهدة",1,0)</f>
        <v/>
      </c>
      <c r="S4871">
        <f>IF(C4871="","",IF(AND(C4871&gt;=DATE(2026,9,1),C4871&lt;=DATE(2027,8,31)),(YEAR(C4871)-2026)*12+MONTH(C4871)-8,""))</f>
        <v/>
      </c>
      <c r="T4871">
        <f>IF(AND(A4871="مصروف",R4871&gt;0,I4871="موافق",S4871&lt;&gt;"",H4871&lt;&gt;""),N(G4871),0)</f>
        <v/>
      </c>
    </row>
    <row r="4872">
      <c r="A4872" s="19" t="n"/>
      <c r="B4872" s="20">
        <f>IF(A4872="","",IF(R4872=0,"⚠ أضف سطر عهدة أولًا","DMT-"&amp;TEXT(R4872,"000")))</f>
        <v/>
      </c>
      <c r="C4872" s="21" t="n"/>
      <c r="D4872" s="20">
        <f>IF(C4872="","",IF(S4872="","خارج السنة المالية",INDEX(القوائم!$D$2:$D$13,S4872)))</f>
        <v/>
      </c>
      <c r="E4872" s="22" t="n"/>
      <c r="F4872" s="23" t="n"/>
      <c r="G4872" s="23" t="n"/>
      <c r="H4872" s="22" t="n"/>
      <c r="I4872" s="19" t="n"/>
      <c r="J4872" s="21" t="n"/>
      <c r="K4872" s="19" t="n"/>
      <c r="L4872" s="19" t="n"/>
      <c r="M4872" s="21" t="n"/>
      <c r="N4872" s="22" t="n"/>
      <c r="O4872" s="24">
        <f>IF(A4872&lt;&gt;"عهدة","",SUMIFS($G$8:$G$5007,$B$8:$B$5007,B4872,$A$8:$A$5007,"مصروف",$I$8:$I$5007,"&lt;&gt;مرفوض"))</f>
        <v/>
      </c>
      <c r="P4872" s="25">
        <f>IF(A4872&lt;&gt;"عهدة","",N(F4872)-O4872)</f>
        <v/>
      </c>
      <c r="Q4872" s="26">
        <f>IF(A4872="","",IF(A4872="عهدة",IF(N(F4872)=0,"⚠ أدخل قيمة العهدة",IF(P4872&lt;0,"⛔ عجز / زيادة مصروفات "&amp;TEXT(-P4872,"#,##0"),IF(COUNTIFS($B$8:$B$5007,B4872,$A$8:$A$5007,"مصروف",$I$8:$I$5007,"&lt;&gt;مرفوض",$K$8:$K$5007,"&lt;&gt;نعم")&gt;0,"⚠ "&amp;COUNTIFS($B$8:$B$5007,B4872,$A$8:$A$5007,"مصروف",$I$8:$I$5007,"&lt;&gt;مرفوض",$K$8:$K$5007,"&lt;&gt;نعم")&amp;" مصروف غير مسوى",IF(L4872="تمت التسوية",IF(P4872=0,"✔ متوازنة وتمت التسوية","✔ تمت التسوية – متبقي "&amp;TEXT(P4872,"#,##0")),IF(P4872&gt;0,"متبقي "&amp;TEXT(P4872,"#,##0"),"✔ متوازنة"))))),IF(R4872=0,"⚠ أضف سطر عهدة أولًا",IF(OR(C4872="",N(G4872)=0),"⚠ أكمل التاريخ والقيمة",IF(S4872="","⚠ التاريخ خارج السنة المالية",IF(H4872="","⚠ اختر بند الموازنة",IF(I4872="مرفوض","✖ مرفوض من المدير",IF(I4872&lt;&gt;"موافق","⏳ بانتظار موافقة المدير",IF(K4872&lt;&gt;"نعم","⚠ غير مسوى مع الحسابات","✔ معتمد ومسوى")))))))))</f>
        <v/>
      </c>
      <c r="R4872">
        <f>N(R4871)+IF(A4872="عهدة",1,0)</f>
        <v/>
      </c>
      <c r="S4872">
        <f>IF(C4872="","",IF(AND(C4872&gt;=DATE(2026,9,1),C4872&lt;=DATE(2027,8,31)),(YEAR(C4872)-2026)*12+MONTH(C4872)-8,""))</f>
        <v/>
      </c>
      <c r="T4872">
        <f>IF(AND(A4872="مصروف",R4872&gt;0,I4872="موافق",S4872&lt;&gt;"",H4872&lt;&gt;""),N(G4872),0)</f>
        <v/>
      </c>
    </row>
    <row r="4873">
      <c r="A4873" s="19" t="n"/>
      <c r="B4873" s="20">
        <f>IF(A4873="","",IF(R4873=0,"⚠ أضف سطر عهدة أولًا","DMT-"&amp;TEXT(R4873,"000")))</f>
        <v/>
      </c>
      <c r="C4873" s="21" t="n"/>
      <c r="D4873" s="20">
        <f>IF(C4873="","",IF(S4873="","خارج السنة المالية",INDEX(القوائم!$D$2:$D$13,S4873)))</f>
        <v/>
      </c>
      <c r="E4873" s="22" t="n"/>
      <c r="F4873" s="23" t="n"/>
      <c r="G4873" s="23" t="n"/>
      <c r="H4873" s="22" t="n"/>
      <c r="I4873" s="19" t="n"/>
      <c r="J4873" s="21" t="n"/>
      <c r="K4873" s="19" t="n"/>
      <c r="L4873" s="19" t="n"/>
      <c r="M4873" s="21" t="n"/>
      <c r="N4873" s="22" t="n"/>
      <c r="O4873" s="24">
        <f>IF(A4873&lt;&gt;"عهدة","",SUMIFS($G$8:$G$5007,$B$8:$B$5007,B4873,$A$8:$A$5007,"مصروف",$I$8:$I$5007,"&lt;&gt;مرفوض"))</f>
        <v/>
      </c>
      <c r="P4873" s="25">
        <f>IF(A4873&lt;&gt;"عهدة","",N(F4873)-O4873)</f>
        <v/>
      </c>
      <c r="Q4873" s="26">
        <f>IF(A4873="","",IF(A4873="عهدة",IF(N(F4873)=0,"⚠ أدخل قيمة العهدة",IF(P4873&lt;0,"⛔ عجز / زيادة مصروفات "&amp;TEXT(-P4873,"#,##0"),IF(COUNTIFS($B$8:$B$5007,B4873,$A$8:$A$5007,"مصروف",$I$8:$I$5007,"&lt;&gt;مرفوض",$K$8:$K$5007,"&lt;&gt;نعم")&gt;0,"⚠ "&amp;COUNTIFS($B$8:$B$5007,B4873,$A$8:$A$5007,"مصروف",$I$8:$I$5007,"&lt;&gt;مرفوض",$K$8:$K$5007,"&lt;&gt;نعم")&amp;" مصروف غير مسوى",IF(L4873="تمت التسوية",IF(P4873=0,"✔ متوازنة وتمت التسوية","✔ تمت التسوية – متبقي "&amp;TEXT(P4873,"#,##0")),IF(P4873&gt;0,"متبقي "&amp;TEXT(P4873,"#,##0"),"✔ متوازنة"))))),IF(R4873=0,"⚠ أضف سطر عهدة أولًا",IF(OR(C4873="",N(G4873)=0),"⚠ أكمل التاريخ والقيمة",IF(S4873="","⚠ التاريخ خارج السنة المالية",IF(H4873="","⚠ اختر بند الموازنة",IF(I4873="مرفوض","✖ مرفوض من المدير",IF(I4873&lt;&gt;"موافق","⏳ بانتظار موافقة المدير",IF(K4873&lt;&gt;"نعم","⚠ غير مسوى مع الحسابات","✔ معتمد ومسوى")))))))))</f>
        <v/>
      </c>
      <c r="R4873">
        <f>N(R4872)+IF(A4873="عهدة",1,0)</f>
        <v/>
      </c>
      <c r="S4873">
        <f>IF(C4873="","",IF(AND(C4873&gt;=DATE(2026,9,1),C4873&lt;=DATE(2027,8,31)),(YEAR(C4873)-2026)*12+MONTH(C4873)-8,""))</f>
        <v/>
      </c>
      <c r="T4873">
        <f>IF(AND(A4873="مصروف",R4873&gt;0,I4873="موافق",S4873&lt;&gt;"",H4873&lt;&gt;""),N(G4873),0)</f>
        <v/>
      </c>
    </row>
    <row r="4874">
      <c r="A4874" s="19" t="n"/>
      <c r="B4874" s="20">
        <f>IF(A4874="","",IF(R4874=0,"⚠ أضف سطر عهدة أولًا","DMT-"&amp;TEXT(R4874,"000")))</f>
        <v/>
      </c>
      <c r="C4874" s="21" t="n"/>
      <c r="D4874" s="20">
        <f>IF(C4874="","",IF(S4874="","خارج السنة المالية",INDEX(القوائم!$D$2:$D$13,S4874)))</f>
        <v/>
      </c>
      <c r="E4874" s="22" t="n"/>
      <c r="F4874" s="23" t="n"/>
      <c r="G4874" s="23" t="n"/>
      <c r="H4874" s="22" t="n"/>
      <c r="I4874" s="19" t="n"/>
      <c r="J4874" s="21" t="n"/>
      <c r="K4874" s="19" t="n"/>
      <c r="L4874" s="19" t="n"/>
      <c r="M4874" s="21" t="n"/>
      <c r="N4874" s="22" t="n"/>
      <c r="O4874" s="24">
        <f>IF(A4874&lt;&gt;"عهدة","",SUMIFS($G$8:$G$5007,$B$8:$B$5007,B4874,$A$8:$A$5007,"مصروف",$I$8:$I$5007,"&lt;&gt;مرفوض"))</f>
        <v/>
      </c>
      <c r="P4874" s="25">
        <f>IF(A4874&lt;&gt;"عهدة","",N(F4874)-O4874)</f>
        <v/>
      </c>
      <c r="Q4874" s="26">
        <f>IF(A4874="","",IF(A4874="عهدة",IF(N(F4874)=0,"⚠ أدخل قيمة العهدة",IF(P4874&lt;0,"⛔ عجز / زيادة مصروفات "&amp;TEXT(-P4874,"#,##0"),IF(COUNTIFS($B$8:$B$5007,B4874,$A$8:$A$5007,"مصروف",$I$8:$I$5007,"&lt;&gt;مرفوض",$K$8:$K$5007,"&lt;&gt;نعم")&gt;0,"⚠ "&amp;COUNTIFS($B$8:$B$5007,B4874,$A$8:$A$5007,"مصروف",$I$8:$I$5007,"&lt;&gt;مرفوض",$K$8:$K$5007,"&lt;&gt;نعم")&amp;" مصروف غير مسوى",IF(L4874="تمت التسوية",IF(P4874=0,"✔ متوازنة وتمت التسوية","✔ تمت التسوية – متبقي "&amp;TEXT(P4874,"#,##0")),IF(P4874&gt;0,"متبقي "&amp;TEXT(P4874,"#,##0"),"✔ متوازنة"))))),IF(R4874=0,"⚠ أضف سطر عهدة أولًا",IF(OR(C4874="",N(G4874)=0),"⚠ أكمل التاريخ والقيمة",IF(S4874="","⚠ التاريخ خارج السنة المالية",IF(H4874="","⚠ اختر بند الموازنة",IF(I4874="مرفوض","✖ مرفوض من المدير",IF(I4874&lt;&gt;"موافق","⏳ بانتظار موافقة المدير",IF(K4874&lt;&gt;"نعم","⚠ غير مسوى مع الحسابات","✔ معتمد ومسوى")))))))))</f>
        <v/>
      </c>
      <c r="R4874">
        <f>N(R4873)+IF(A4874="عهدة",1,0)</f>
        <v/>
      </c>
      <c r="S4874">
        <f>IF(C4874="","",IF(AND(C4874&gt;=DATE(2026,9,1),C4874&lt;=DATE(2027,8,31)),(YEAR(C4874)-2026)*12+MONTH(C4874)-8,""))</f>
        <v/>
      </c>
      <c r="T4874">
        <f>IF(AND(A4874="مصروف",R4874&gt;0,I4874="موافق",S4874&lt;&gt;"",H4874&lt;&gt;""),N(G4874),0)</f>
        <v/>
      </c>
    </row>
    <row r="4875">
      <c r="A4875" s="19" t="n"/>
      <c r="B4875" s="20">
        <f>IF(A4875="","",IF(R4875=0,"⚠ أضف سطر عهدة أولًا","DMT-"&amp;TEXT(R4875,"000")))</f>
        <v/>
      </c>
      <c r="C4875" s="21" t="n"/>
      <c r="D4875" s="20">
        <f>IF(C4875="","",IF(S4875="","خارج السنة المالية",INDEX(القوائم!$D$2:$D$13,S4875)))</f>
        <v/>
      </c>
      <c r="E4875" s="22" t="n"/>
      <c r="F4875" s="23" t="n"/>
      <c r="G4875" s="23" t="n"/>
      <c r="H4875" s="22" t="n"/>
      <c r="I4875" s="19" t="n"/>
      <c r="J4875" s="21" t="n"/>
      <c r="K4875" s="19" t="n"/>
      <c r="L4875" s="19" t="n"/>
      <c r="M4875" s="21" t="n"/>
      <c r="N4875" s="22" t="n"/>
      <c r="O4875" s="24">
        <f>IF(A4875&lt;&gt;"عهدة","",SUMIFS($G$8:$G$5007,$B$8:$B$5007,B4875,$A$8:$A$5007,"مصروف",$I$8:$I$5007,"&lt;&gt;مرفوض"))</f>
        <v/>
      </c>
      <c r="P4875" s="25">
        <f>IF(A4875&lt;&gt;"عهدة","",N(F4875)-O4875)</f>
        <v/>
      </c>
      <c r="Q4875" s="26">
        <f>IF(A4875="","",IF(A4875="عهدة",IF(N(F4875)=0,"⚠ أدخل قيمة العهدة",IF(P4875&lt;0,"⛔ عجز / زيادة مصروفات "&amp;TEXT(-P4875,"#,##0"),IF(COUNTIFS($B$8:$B$5007,B4875,$A$8:$A$5007,"مصروف",$I$8:$I$5007,"&lt;&gt;مرفوض",$K$8:$K$5007,"&lt;&gt;نعم")&gt;0,"⚠ "&amp;COUNTIFS($B$8:$B$5007,B4875,$A$8:$A$5007,"مصروف",$I$8:$I$5007,"&lt;&gt;مرفوض",$K$8:$K$5007,"&lt;&gt;نعم")&amp;" مصروف غير مسوى",IF(L4875="تمت التسوية",IF(P4875=0,"✔ متوازنة وتمت التسوية","✔ تمت التسوية – متبقي "&amp;TEXT(P4875,"#,##0")),IF(P4875&gt;0,"متبقي "&amp;TEXT(P4875,"#,##0"),"✔ متوازنة"))))),IF(R4875=0,"⚠ أضف سطر عهدة أولًا",IF(OR(C4875="",N(G4875)=0),"⚠ أكمل التاريخ والقيمة",IF(S4875="","⚠ التاريخ خارج السنة المالية",IF(H4875="","⚠ اختر بند الموازنة",IF(I4875="مرفوض","✖ مرفوض من المدير",IF(I4875&lt;&gt;"موافق","⏳ بانتظار موافقة المدير",IF(K4875&lt;&gt;"نعم","⚠ غير مسوى مع الحسابات","✔ معتمد ومسوى")))))))))</f>
        <v/>
      </c>
      <c r="R4875">
        <f>N(R4874)+IF(A4875="عهدة",1,0)</f>
        <v/>
      </c>
      <c r="S4875">
        <f>IF(C4875="","",IF(AND(C4875&gt;=DATE(2026,9,1),C4875&lt;=DATE(2027,8,31)),(YEAR(C4875)-2026)*12+MONTH(C4875)-8,""))</f>
        <v/>
      </c>
      <c r="T4875">
        <f>IF(AND(A4875="مصروف",R4875&gt;0,I4875="موافق",S4875&lt;&gt;"",H4875&lt;&gt;""),N(G4875),0)</f>
        <v/>
      </c>
    </row>
    <row r="4876">
      <c r="A4876" s="19" t="n"/>
      <c r="B4876" s="20">
        <f>IF(A4876="","",IF(R4876=0,"⚠ أضف سطر عهدة أولًا","DMT-"&amp;TEXT(R4876,"000")))</f>
        <v/>
      </c>
      <c r="C4876" s="21" t="n"/>
      <c r="D4876" s="20">
        <f>IF(C4876="","",IF(S4876="","خارج السنة المالية",INDEX(القوائم!$D$2:$D$13,S4876)))</f>
        <v/>
      </c>
      <c r="E4876" s="22" t="n"/>
      <c r="F4876" s="23" t="n"/>
      <c r="G4876" s="23" t="n"/>
      <c r="H4876" s="22" t="n"/>
      <c r="I4876" s="19" t="n"/>
      <c r="J4876" s="21" t="n"/>
      <c r="K4876" s="19" t="n"/>
      <c r="L4876" s="19" t="n"/>
      <c r="M4876" s="21" t="n"/>
      <c r="N4876" s="22" t="n"/>
      <c r="O4876" s="24">
        <f>IF(A4876&lt;&gt;"عهدة","",SUMIFS($G$8:$G$5007,$B$8:$B$5007,B4876,$A$8:$A$5007,"مصروف",$I$8:$I$5007,"&lt;&gt;مرفوض"))</f>
        <v/>
      </c>
      <c r="P4876" s="25">
        <f>IF(A4876&lt;&gt;"عهدة","",N(F4876)-O4876)</f>
        <v/>
      </c>
      <c r="Q4876" s="26">
        <f>IF(A4876="","",IF(A4876="عهدة",IF(N(F4876)=0,"⚠ أدخل قيمة العهدة",IF(P4876&lt;0,"⛔ عجز / زيادة مصروفات "&amp;TEXT(-P4876,"#,##0"),IF(COUNTIFS($B$8:$B$5007,B4876,$A$8:$A$5007,"مصروف",$I$8:$I$5007,"&lt;&gt;مرفوض",$K$8:$K$5007,"&lt;&gt;نعم")&gt;0,"⚠ "&amp;COUNTIFS($B$8:$B$5007,B4876,$A$8:$A$5007,"مصروف",$I$8:$I$5007,"&lt;&gt;مرفوض",$K$8:$K$5007,"&lt;&gt;نعم")&amp;" مصروف غير مسوى",IF(L4876="تمت التسوية",IF(P4876=0,"✔ متوازنة وتمت التسوية","✔ تمت التسوية – متبقي "&amp;TEXT(P4876,"#,##0")),IF(P4876&gt;0,"متبقي "&amp;TEXT(P4876,"#,##0"),"✔ متوازنة"))))),IF(R4876=0,"⚠ أضف سطر عهدة أولًا",IF(OR(C4876="",N(G4876)=0),"⚠ أكمل التاريخ والقيمة",IF(S4876="","⚠ التاريخ خارج السنة المالية",IF(H4876="","⚠ اختر بند الموازنة",IF(I4876="مرفوض","✖ مرفوض من المدير",IF(I4876&lt;&gt;"موافق","⏳ بانتظار موافقة المدير",IF(K4876&lt;&gt;"نعم","⚠ غير مسوى مع الحسابات","✔ معتمد ومسوى")))))))))</f>
        <v/>
      </c>
      <c r="R4876">
        <f>N(R4875)+IF(A4876="عهدة",1,0)</f>
        <v/>
      </c>
      <c r="S4876">
        <f>IF(C4876="","",IF(AND(C4876&gt;=DATE(2026,9,1),C4876&lt;=DATE(2027,8,31)),(YEAR(C4876)-2026)*12+MONTH(C4876)-8,""))</f>
        <v/>
      </c>
      <c r="T4876">
        <f>IF(AND(A4876="مصروف",R4876&gt;0,I4876="موافق",S4876&lt;&gt;"",H4876&lt;&gt;""),N(G4876),0)</f>
        <v/>
      </c>
    </row>
    <row r="4877">
      <c r="A4877" s="19" t="n"/>
      <c r="B4877" s="20">
        <f>IF(A4877="","",IF(R4877=0,"⚠ أضف سطر عهدة أولًا","DMT-"&amp;TEXT(R4877,"000")))</f>
        <v/>
      </c>
      <c r="C4877" s="21" t="n"/>
      <c r="D4877" s="20">
        <f>IF(C4877="","",IF(S4877="","خارج السنة المالية",INDEX(القوائم!$D$2:$D$13,S4877)))</f>
        <v/>
      </c>
      <c r="E4877" s="22" t="n"/>
      <c r="F4877" s="23" t="n"/>
      <c r="G4877" s="23" t="n"/>
      <c r="H4877" s="22" t="n"/>
      <c r="I4877" s="19" t="n"/>
      <c r="J4877" s="21" t="n"/>
      <c r="K4877" s="19" t="n"/>
      <c r="L4877" s="19" t="n"/>
      <c r="M4877" s="21" t="n"/>
      <c r="N4877" s="22" t="n"/>
      <c r="O4877" s="24">
        <f>IF(A4877&lt;&gt;"عهدة","",SUMIFS($G$8:$G$5007,$B$8:$B$5007,B4877,$A$8:$A$5007,"مصروف",$I$8:$I$5007,"&lt;&gt;مرفوض"))</f>
        <v/>
      </c>
      <c r="P4877" s="25">
        <f>IF(A4877&lt;&gt;"عهدة","",N(F4877)-O4877)</f>
        <v/>
      </c>
      <c r="Q4877" s="26">
        <f>IF(A4877="","",IF(A4877="عهدة",IF(N(F4877)=0,"⚠ أدخل قيمة العهدة",IF(P4877&lt;0,"⛔ عجز / زيادة مصروفات "&amp;TEXT(-P4877,"#,##0"),IF(COUNTIFS($B$8:$B$5007,B4877,$A$8:$A$5007,"مصروف",$I$8:$I$5007,"&lt;&gt;مرفوض",$K$8:$K$5007,"&lt;&gt;نعم")&gt;0,"⚠ "&amp;COUNTIFS($B$8:$B$5007,B4877,$A$8:$A$5007,"مصروف",$I$8:$I$5007,"&lt;&gt;مرفوض",$K$8:$K$5007,"&lt;&gt;نعم")&amp;" مصروف غير مسوى",IF(L4877="تمت التسوية",IF(P4877=0,"✔ متوازنة وتمت التسوية","✔ تمت التسوية – متبقي "&amp;TEXT(P4877,"#,##0")),IF(P4877&gt;0,"متبقي "&amp;TEXT(P4877,"#,##0"),"✔ متوازنة"))))),IF(R4877=0,"⚠ أضف سطر عهدة أولًا",IF(OR(C4877="",N(G4877)=0),"⚠ أكمل التاريخ والقيمة",IF(S4877="","⚠ التاريخ خارج السنة المالية",IF(H4877="","⚠ اختر بند الموازنة",IF(I4877="مرفوض","✖ مرفوض من المدير",IF(I4877&lt;&gt;"موافق","⏳ بانتظار موافقة المدير",IF(K4877&lt;&gt;"نعم","⚠ غير مسوى مع الحسابات","✔ معتمد ومسوى")))))))))</f>
        <v/>
      </c>
      <c r="R4877">
        <f>N(R4876)+IF(A4877="عهدة",1,0)</f>
        <v/>
      </c>
      <c r="S4877">
        <f>IF(C4877="","",IF(AND(C4877&gt;=DATE(2026,9,1),C4877&lt;=DATE(2027,8,31)),(YEAR(C4877)-2026)*12+MONTH(C4877)-8,""))</f>
        <v/>
      </c>
      <c r="T4877">
        <f>IF(AND(A4877="مصروف",R4877&gt;0,I4877="موافق",S4877&lt;&gt;"",H4877&lt;&gt;""),N(G4877),0)</f>
        <v/>
      </c>
    </row>
    <row r="4878">
      <c r="A4878" s="19" t="n"/>
      <c r="B4878" s="20">
        <f>IF(A4878="","",IF(R4878=0,"⚠ أضف سطر عهدة أولًا","DMT-"&amp;TEXT(R4878,"000")))</f>
        <v/>
      </c>
      <c r="C4878" s="21" t="n"/>
      <c r="D4878" s="20">
        <f>IF(C4878="","",IF(S4878="","خارج السنة المالية",INDEX(القوائم!$D$2:$D$13,S4878)))</f>
        <v/>
      </c>
      <c r="E4878" s="22" t="n"/>
      <c r="F4878" s="23" t="n"/>
      <c r="G4878" s="23" t="n"/>
      <c r="H4878" s="22" t="n"/>
      <c r="I4878" s="19" t="n"/>
      <c r="J4878" s="21" t="n"/>
      <c r="K4878" s="19" t="n"/>
      <c r="L4878" s="19" t="n"/>
      <c r="M4878" s="21" t="n"/>
      <c r="N4878" s="22" t="n"/>
      <c r="O4878" s="24">
        <f>IF(A4878&lt;&gt;"عهدة","",SUMIFS($G$8:$G$5007,$B$8:$B$5007,B4878,$A$8:$A$5007,"مصروف",$I$8:$I$5007,"&lt;&gt;مرفوض"))</f>
        <v/>
      </c>
      <c r="P4878" s="25">
        <f>IF(A4878&lt;&gt;"عهدة","",N(F4878)-O4878)</f>
        <v/>
      </c>
      <c r="Q4878" s="26">
        <f>IF(A4878="","",IF(A4878="عهدة",IF(N(F4878)=0,"⚠ أدخل قيمة العهدة",IF(P4878&lt;0,"⛔ عجز / زيادة مصروفات "&amp;TEXT(-P4878,"#,##0"),IF(COUNTIFS($B$8:$B$5007,B4878,$A$8:$A$5007,"مصروف",$I$8:$I$5007,"&lt;&gt;مرفوض",$K$8:$K$5007,"&lt;&gt;نعم")&gt;0,"⚠ "&amp;COUNTIFS($B$8:$B$5007,B4878,$A$8:$A$5007,"مصروف",$I$8:$I$5007,"&lt;&gt;مرفوض",$K$8:$K$5007,"&lt;&gt;نعم")&amp;" مصروف غير مسوى",IF(L4878="تمت التسوية",IF(P4878=0,"✔ متوازنة وتمت التسوية","✔ تمت التسوية – متبقي "&amp;TEXT(P4878,"#,##0")),IF(P4878&gt;0,"متبقي "&amp;TEXT(P4878,"#,##0"),"✔ متوازنة"))))),IF(R4878=0,"⚠ أضف سطر عهدة أولًا",IF(OR(C4878="",N(G4878)=0),"⚠ أكمل التاريخ والقيمة",IF(S4878="","⚠ التاريخ خارج السنة المالية",IF(H4878="","⚠ اختر بند الموازنة",IF(I4878="مرفوض","✖ مرفوض من المدير",IF(I4878&lt;&gt;"موافق","⏳ بانتظار موافقة المدير",IF(K4878&lt;&gt;"نعم","⚠ غير مسوى مع الحسابات","✔ معتمد ومسوى")))))))))</f>
        <v/>
      </c>
      <c r="R4878">
        <f>N(R4877)+IF(A4878="عهدة",1,0)</f>
        <v/>
      </c>
      <c r="S4878">
        <f>IF(C4878="","",IF(AND(C4878&gt;=DATE(2026,9,1),C4878&lt;=DATE(2027,8,31)),(YEAR(C4878)-2026)*12+MONTH(C4878)-8,""))</f>
        <v/>
      </c>
      <c r="T4878">
        <f>IF(AND(A4878="مصروف",R4878&gt;0,I4878="موافق",S4878&lt;&gt;"",H4878&lt;&gt;""),N(G4878),0)</f>
        <v/>
      </c>
    </row>
    <row r="4879">
      <c r="A4879" s="19" t="n"/>
      <c r="B4879" s="20">
        <f>IF(A4879="","",IF(R4879=0,"⚠ أضف سطر عهدة أولًا","DMT-"&amp;TEXT(R4879,"000")))</f>
        <v/>
      </c>
      <c r="C4879" s="21" t="n"/>
      <c r="D4879" s="20">
        <f>IF(C4879="","",IF(S4879="","خارج السنة المالية",INDEX(القوائم!$D$2:$D$13,S4879)))</f>
        <v/>
      </c>
      <c r="E4879" s="22" t="n"/>
      <c r="F4879" s="23" t="n"/>
      <c r="G4879" s="23" t="n"/>
      <c r="H4879" s="22" t="n"/>
      <c r="I4879" s="19" t="n"/>
      <c r="J4879" s="21" t="n"/>
      <c r="K4879" s="19" t="n"/>
      <c r="L4879" s="19" t="n"/>
      <c r="M4879" s="21" t="n"/>
      <c r="N4879" s="22" t="n"/>
      <c r="O4879" s="24">
        <f>IF(A4879&lt;&gt;"عهدة","",SUMIFS($G$8:$G$5007,$B$8:$B$5007,B4879,$A$8:$A$5007,"مصروف",$I$8:$I$5007,"&lt;&gt;مرفوض"))</f>
        <v/>
      </c>
      <c r="P4879" s="25">
        <f>IF(A4879&lt;&gt;"عهدة","",N(F4879)-O4879)</f>
        <v/>
      </c>
      <c r="Q4879" s="26">
        <f>IF(A4879="","",IF(A4879="عهدة",IF(N(F4879)=0,"⚠ أدخل قيمة العهدة",IF(P4879&lt;0,"⛔ عجز / زيادة مصروفات "&amp;TEXT(-P4879,"#,##0"),IF(COUNTIFS($B$8:$B$5007,B4879,$A$8:$A$5007,"مصروف",$I$8:$I$5007,"&lt;&gt;مرفوض",$K$8:$K$5007,"&lt;&gt;نعم")&gt;0,"⚠ "&amp;COUNTIFS($B$8:$B$5007,B4879,$A$8:$A$5007,"مصروف",$I$8:$I$5007,"&lt;&gt;مرفوض",$K$8:$K$5007,"&lt;&gt;نعم")&amp;" مصروف غير مسوى",IF(L4879="تمت التسوية",IF(P4879=0,"✔ متوازنة وتمت التسوية","✔ تمت التسوية – متبقي "&amp;TEXT(P4879,"#,##0")),IF(P4879&gt;0,"متبقي "&amp;TEXT(P4879,"#,##0"),"✔ متوازنة"))))),IF(R4879=0,"⚠ أضف سطر عهدة أولًا",IF(OR(C4879="",N(G4879)=0),"⚠ أكمل التاريخ والقيمة",IF(S4879="","⚠ التاريخ خارج السنة المالية",IF(H4879="","⚠ اختر بند الموازنة",IF(I4879="مرفوض","✖ مرفوض من المدير",IF(I4879&lt;&gt;"موافق","⏳ بانتظار موافقة المدير",IF(K4879&lt;&gt;"نعم","⚠ غير مسوى مع الحسابات","✔ معتمد ومسوى")))))))))</f>
        <v/>
      </c>
      <c r="R4879">
        <f>N(R4878)+IF(A4879="عهدة",1,0)</f>
        <v/>
      </c>
      <c r="S4879">
        <f>IF(C4879="","",IF(AND(C4879&gt;=DATE(2026,9,1),C4879&lt;=DATE(2027,8,31)),(YEAR(C4879)-2026)*12+MONTH(C4879)-8,""))</f>
        <v/>
      </c>
      <c r="T4879">
        <f>IF(AND(A4879="مصروف",R4879&gt;0,I4879="موافق",S4879&lt;&gt;"",H4879&lt;&gt;""),N(G4879),0)</f>
        <v/>
      </c>
    </row>
    <row r="4880">
      <c r="A4880" s="19" t="n"/>
      <c r="B4880" s="20">
        <f>IF(A4880="","",IF(R4880=0,"⚠ أضف سطر عهدة أولًا","DMT-"&amp;TEXT(R4880,"000")))</f>
        <v/>
      </c>
      <c r="C4880" s="21" t="n"/>
      <c r="D4880" s="20">
        <f>IF(C4880="","",IF(S4880="","خارج السنة المالية",INDEX(القوائم!$D$2:$D$13,S4880)))</f>
        <v/>
      </c>
      <c r="E4880" s="22" t="n"/>
      <c r="F4880" s="23" t="n"/>
      <c r="G4880" s="23" t="n"/>
      <c r="H4880" s="22" t="n"/>
      <c r="I4880" s="19" t="n"/>
      <c r="J4880" s="21" t="n"/>
      <c r="K4880" s="19" t="n"/>
      <c r="L4880" s="19" t="n"/>
      <c r="M4880" s="21" t="n"/>
      <c r="N4880" s="22" t="n"/>
      <c r="O4880" s="24">
        <f>IF(A4880&lt;&gt;"عهدة","",SUMIFS($G$8:$G$5007,$B$8:$B$5007,B4880,$A$8:$A$5007,"مصروف",$I$8:$I$5007,"&lt;&gt;مرفوض"))</f>
        <v/>
      </c>
      <c r="P4880" s="25">
        <f>IF(A4880&lt;&gt;"عهدة","",N(F4880)-O4880)</f>
        <v/>
      </c>
      <c r="Q4880" s="26">
        <f>IF(A4880="","",IF(A4880="عهدة",IF(N(F4880)=0,"⚠ أدخل قيمة العهدة",IF(P4880&lt;0,"⛔ عجز / زيادة مصروفات "&amp;TEXT(-P4880,"#,##0"),IF(COUNTIFS($B$8:$B$5007,B4880,$A$8:$A$5007,"مصروف",$I$8:$I$5007,"&lt;&gt;مرفوض",$K$8:$K$5007,"&lt;&gt;نعم")&gt;0,"⚠ "&amp;COUNTIFS($B$8:$B$5007,B4880,$A$8:$A$5007,"مصروف",$I$8:$I$5007,"&lt;&gt;مرفوض",$K$8:$K$5007,"&lt;&gt;نعم")&amp;" مصروف غير مسوى",IF(L4880="تمت التسوية",IF(P4880=0,"✔ متوازنة وتمت التسوية","✔ تمت التسوية – متبقي "&amp;TEXT(P4880,"#,##0")),IF(P4880&gt;0,"متبقي "&amp;TEXT(P4880,"#,##0"),"✔ متوازنة"))))),IF(R4880=0,"⚠ أضف سطر عهدة أولًا",IF(OR(C4880="",N(G4880)=0),"⚠ أكمل التاريخ والقيمة",IF(S4880="","⚠ التاريخ خارج السنة المالية",IF(H4880="","⚠ اختر بند الموازنة",IF(I4880="مرفوض","✖ مرفوض من المدير",IF(I4880&lt;&gt;"موافق","⏳ بانتظار موافقة المدير",IF(K4880&lt;&gt;"نعم","⚠ غير مسوى مع الحسابات","✔ معتمد ومسوى")))))))))</f>
        <v/>
      </c>
      <c r="R4880">
        <f>N(R4879)+IF(A4880="عهدة",1,0)</f>
        <v/>
      </c>
      <c r="S4880">
        <f>IF(C4880="","",IF(AND(C4880&gt;=DATE(2026,9,1),C4880&lt;=DATE(2027,8,31)),(YEAR(C4880)-2026)*12+MONTH(C4880)-8,""))</f>
        <v/>
      </c>
      <c r="T4880">
        <f>IF(AND(A4880="مصروف",R4880&gt;0,I4880="موافق",S4880&lt;&gt;"",H4880&lt;&gt;""),N(G4880),0)</f>
        <v/>
      </c>
    </row>
    <row r="4881">
      <c r="A4881" s="19" t="n"/>
      <c r="B4881" s="20">
        <f>IF(A4881="","",IF(R4881=0,"⚠ أضف سطر عهدة أولًا","DMT-"&amp;TEXT(R4881,"000")))</f>
        <v/>
      </c>
      <c r="C4881" s="21" t="n"/>
      <c r="D4881" s="20">
        <f>IF(C4881="","",IF(S4881="","خارج السنة المالية",INDEX(القوائم!$D$2:$D$13,S4881)))</f>
        <v/>
      </c>
      <c r="E4881" s="22" t="n"/>
      <c r="F4881" s="23" t="n"/>
      <c r="G4881" s="23" t="n"/>
      <c r="H4881" s="22" t="n"/>
      <c r="I4881" s="19" t="n"/>
      <c r="J4881" s="21" t="n"/>
      <c r="K4881" s="19" t="n"/>
      <c r="L4881" s="19" t="n"/>
      <c r="M4881" s="21" t="n"/>
      <c r="N4881" s="22" t="n"/>
      <c r="O4881" s="24">
        <f>IF(A4881&lt;&gt;"عهدة","",SUMIFS($G$8:$G$5007,$B$8:$B$5007,B4881,$A$8:$A$5007,"مصروف",$I$8:$I$5007,"&lt;&gt;مرفوض"))</f>
        <v/>
      </c>
      <c r="P4881" s="25">
        <f>IF(A4881&lt;&gt;"عهدة","",N(F4881)-O4881)</f>
        <v/>
      </c>
      <c r="Q4881" s="26">
        <f>IF(A4881="","",IF(A4881="عهدة",IF(N(F4881)=0,"⚠ أدخل قيمة العهدة",IF(P4881&lt;0,"⛔ عجز / زيادة مصروفات "&amp;TEXT(-P4881,"#,##0"),IF(COUNTIFS($B$8:$B$5007,B4881,$A$8:$A$5007,"مصروف",$I$8:$I$5007,"&lt;&gt;مرفوض",$K$8:$K$5007,"&lt;&gt;نعم")&gt;0,"⚠ "&amp;COUNTIFS($B$8:$B$5007,B4881,$A$8:$A$5007,"مصروف",$I$8:$I$5007,"&lt;&gt;مرفوض",$K$8:$K$5007,"&lt;&gt;نعم")&amp;" مصروف غير مسوى",IF(L4881="تمت التسوية",IF(P4881=0,"✔ متوازنة وتمت التسوية","✔ تمت التسوية – متبقي "&amp;TEXT(P4881,"#,##0")),IF(P4881&gt;0,"متبقي "&amp;TEXT(P4881,"#,##0"),"✔ متوازنة"))))),IF(R4881=0,"⚠ أضف سطر عهدة أولًا",IF(OR(C4881="",N(G4881)=0),"⚠ أكمل التاريخ والقيمة",IF(S4881="","⚠ التاريخ خارج السنة المالية",IF(H4881="","⚠ اختر بند الموازنة",IF(I4881="مرفوض","✖ مرفوض من المدير",IF(I4881&lt;&gt;"موافق","⏳ بانتظار موافقة المدير",IF(K4881&lt;&gt;"نعم","⚠ غير مسوى مع الحسابات","✔ معتمد ومسوى")))))))))</f>
        <v/>
      </c>
      <c r="R4881">
        <f>N(R4880)+IF(A4881="عهدة",1,0)</f>
        <v/>
      </c>
      <c r="S4881">
        <f>IF(C4881="","",IF(AND(C4881&gt;=DATE(2026,9,1),C4881&lt;=DATE(2027,8,31)),(YEAR(C4881)-2026)*12+MONTH(C4881)-8,""))</f>
        <v/>
      </c>
      <c r="T4881">
        <f>IF(AND(A4881="مصروف",R4881&gt;0,I4881="موافق",S4881&lt;&gt;"",H4881&lt;&gt;""),N(G4881),0)</f>
        <v/>
      </c>
    </row>
    <row r="4882">
      <c r="A4882" s="19" t="n"/>
      <c r="B4882" s="20">
        <f>IF(A4882="","",IF(R4882=0,"⚠ أضف سطر عهدة أولًا","DMT-"&amp;TEXT(R4882,"000")))</f>
        <v/>
      </c>
      <c r="C4882" s="21" t="n"/>
      <c r="D4882" s="20">
        <f>IF(C4882="","",IF(S4882="","خارج السنة المالية",INDEX(القوائم!$D$2:$D$13,S4882)))</f>
        <v/>
      </c>
      <c r="E4882" s="22" t="n"/>
      <c r="F4882" s="23" t="n"/>
      <c r="G4882" s="23" t="n"/>
      <c r="H4882" s="22" t="n"/>
      <c r="I4882" s="19" t="n"/>
      <c r="J4882" s="21" t="n"/>
      <c r="K4882" s="19" t="n"/>
      <c r="L4882" s="19" t="n"/>
      <c r="M4882" s="21" t="n"/>
      <c r="N4882" s="22" t="n"/>
      <c r="O4882" s="24">
        <f>IF(A4882&lt;&gt;"عهدة","",SUMIFS($G$8:$G$5007,$B$8:$B$5007,B4882,$A$8:$A$5007,"مصروف",$I$8:$I$5007,"&lt;&gt;مرفوض"))</f>
        <v/>
      </c>
      <c r="P4882" s="25">
        <f>IF(A4882&lt;&gt;"عهدة","",N(F4882)-O4882)</f>
        <v/>
      </c>
      <c r="Q4882" s="26">
        <f>IF(A4882="","",IF(A4882="عهدة",IF(N(F4882)=0,"⚠ أدخل قيمة العهدة",IF(P4882&lt;0,"⛔ عجز / زيادة مصروفات "&amp;TEXT(-P4882,"#,##0"),IF(COUNTIFS($B$8:$B$5007,B4882,$A$8:$A$5007,"مصروف",$I$8:$I$5007,"&lt;&gt;مرفوض",$K$8:$K$5007,"&lt;&gt;نعم")&gt;0,"⚠ "&amp;COUNTIFS($B$8:$B$5007,B4882,$A$8:$A$5007,"مصروف",$I$8:$I$5007,"&lt;&gt;مرفوض",$K$8:$K$5007,"&lt;&gt;نعم")&amp;" مصروف غير مسوى",IF(L4882="تمت التسوية",IF(P4882=0,"✔ متوازنة وتمت التسوية","✔ تمت التسوية – متبقي "&amp;TEXT(P4882,"#,##0")),IF(P4882&gt;0,"متبقي "&amp;TEXT(P4882,"#,##0"),"✔ متوازنة"))))),IF(R4882=0,"⚠ أضف سطر عهدة أولًا",IF(OR(C4882="",N(G4882)=0),"⚠ أكمل التاريخ والقيمة",IF(S4882="","⚠ التاريخ خارج السنة المالية",IF(H4882="","⚠ اختر بند الموازنة",IF(I4882="مرفوض","✖ مرفوض من المدير",IF(I4882&lt;&gt;"موافق","⏳ بانتظار موافقة المدير",IF(K4882&lt;&gt;"نعم","⚠ غير مسوى مع الحسابات","✔ معتمد ومسوى")))))))))</f>
        <v/>
      </c>
      <c r="R4882">
        <f>N(R4881)+IF(A4882="عهدة",1,0)</f>
        <v/>
      </c>
      <c r="S4882">
        <f>IF(C4882="","",IF(AND(C4882&gt;=DATE(2026,9,1),C4882&lt;=DATE(2027,8,31)),(YEAR(C4882)-2026)*12+MONTH(C4882)-8,""))</f>
        <v/>
      </c>
      <c r="T4882">
        <f>IF(AND(A4882="مصروف",R4882&gt;0,I4882="موافق",S4882&lt;&gt;"",H4882&lt;&gt;""),N(G4882),0)</f>
        <v/>
      </c>
    </row>
    <row r="4883">
      <c r="A4883" s="19" t="n"/>
      <c r="B4883" s="20">
        <f>IF(A4883="","",IF(R4883=0,"⚠ أضف سطر عهدة أولًا","DMT-"&amp;TEXT(R4883,"000")))</f>
        <v/>
      </c>
      <c r="C4883" s="21" t="n"/>
      <c r="D4883" s="20">
        <f>IF(C4883="","",IF(S4883="","خارج السنة المالية",INDEX(القوائم!$D$2:$D$13,S4883)))</f>
        <v/>
      </c>
      <c r="E4883" s="22" t="n"/>
      <c r="F4883" s="23" t="n"/>
      <c r="G4883" s="23" t="n"/>
      <c r="H4883" s="22" t="n"/>
      <c r="I4883" s="19" t="n"/>
      <c r="J4883" s="21" t="n"/>
      <c r="K4883" s="19" t="n"/>
      <c r="L4883" s="19" t="n"/>
      <c r="M4883" s="21" t="n"/>
      <c r="N4883" s="22" t="n"/>
      <c r="O4883" s="24">
        <f>IF(A4883&lt;&gt;"عهدة","",SUMIFS($G$8:$G$5007,$B$8:$B$5007,B4883,$A$8:$A$5007,"مصروف",$I$8:$I$5007,"&lt;&gt;مرفوض"))</f>
        <v/>
      </c>
      <c r="P4883" s="25">
        <f>IF(A4883&lt;&gt;"عهدة","",N(F4883)-O4883)</f>
        <v/>
      </c>
      <c r="Q4883" s="26">
        <f>IF(A4883="","",IF(A4883="عهدة",IF(N(F4883)=0,"⚠ أدخل قيمة العهدة",IF(P4883&lt;0,"⛔ عجز / زيادة مصروفات "&amp;TEXT(-P4883,"#,##0"),IF(COUNTIFS($B$8:$B$5007,B4883,$A$8:$A$5007,"مصروف",$I$8:$I$5007,"&lt;&gt;مرفوض",$K$8:$K$5007,"&lt;&gt;نعم")&gt;0,"⚠ "&amp;COUNTIFS($B$8:$B$5007,B4883,$A$8:$A$5007,"مصروف",$I$8:$I$5007,"&lt;&gt;مرفوض",$K$8:$K$5007,"&lt;&gt;نعم")&amp;" مصروف غير مسوى",IF(L4883="تمت التسوية",IF(P4883=0,"✔ متوازنة وتمت التسوية","✔ تمت التسوية – متبقي "&amp;TEXT(P4883,"#,##0")),IF(P4883&gt;0,"متبقي "&amp;TEXT(P4883,"#,##0"),"✔ متوازنة"))))),IF(R4883=0,"⚠ أضف سطر عهدة أولًا",IF(OR(C4883="",N(G4883)=0),"⚠ أكمل التاريخ والقيمة",IF(S4883="","⚠ التاريخ خارج السنة المالية",IF(H4883="","⚠ اختر بند الموازنة",IF(I4883="مرفوض","✖ مرفوض من المدير",IF(I4883&lt;&gt;"موافق","⏳ بانتظار موافقة المدير",IF(K4883&lt;&gt;"نعم","⚠ غير مسوى مع الحسابات","✔ معتمد ومسوى")))))))))</f>
        <v/>
      </c>
      <c r="R4883">
        <f>N(R4882)+IF(A4883="عهدة",1,0)</f>
        <v/>
      </c>
      <c r="S4883">
        <f>IF(C4883="","",IF(AND(C4883&gt;=DATE(2026,9,1),C4883&lt;=DATE(2027,8,31)),(YEAR(C4883)-2026)*12+MONTH(C4883)-8,""))</f>
        <v/>
      </c>
      <c r="T4883">
        <f>IF(AND(A4883="مصروف",R4883&gt;0,I4883="موافق",S4883&lt;&gt;"",H4883&lt;&gt;""),N(G4883),0)</f>
        <v/>
      </c>
    </row>
    <row r="4884">
      <c r="A4884" s="19" t="n"/>
      <c r="B4884" s="20">
        <f>IF(A4884="","",IF(R4884=0,"⚠ أضف سطر عهدة أولًا","DMT-"&amp;TEXT(R4884,"000")))</f>
        <v/>
      </c>
      <c r="C4884" s="21" t="n"/>
      <c r="D4884" s="20">
        <f>IF(C4884="","",IF(S4884="","خارج السنة المالية",INDEX(القوائم!$D$2:$D$13,S4884)))</f>
        <v/>
      </c>
      <c r="E4884" s="22" t="n"/>
      <c r="F4884" s="23" t="n"/>
      <c r="G4884" s="23" t="n"/>
      <c r="H4884" s="22" t="n"/>
      <c r="I4884" s="19" t="n"/>
      <c r="J4884" s="21" t="n"/>
      <c r="K4884" s="19" t="n"/>
      <c r="L4884" s="19" t="n"/>
      <c r="M4884" s="21" t="n"/>
      <c r="N4884" s="22" t="n"/>
      <c r="O4884" s="24">
        <f>IF(A4884&lt;&gt;"عهدة","",SUMIFS($G$8:$G$5007,$B$8:$B$5007,B4884,$A$8:$A$5007,"مصروف",$I$8:$I$5007,"&lt;&gt;مرفوض"))</f>
        <v/>
      </c>
      <c r="P4884" s="25">
        <f>IF(A4884&lt;&gt;"عهدة","",N(F4884)-O4884)</f>
        <v/>
      </c>
      <c r="Q4884" s="26">
        <f>IF(A4884="","",IF(A4884="عهدة",IF(N(F4884)=0,"⚠ أدخل قيمة العهدة",IF(P4884&lt;0,"⛔ عجز / زيادة مصروفات "&amp;TEXT(-P4884,"#,##0"),IF(COUNTIFS($B$8:$B$5007,B4884,$A$8:$A$5007,"مصروف",$I$8:$I$5007,"&lt;&gt;مرفوض",$K$8:$K$5007,"&lt;&gt;نعم")&gt;0,"⚠ "&amp;COUNTIFS($B$8:$B$5007,B4884,$A$8:$A$5007,"مصروف",$I$8:$I$5007,"&lt;&gt;مرفوض",$K$8:$K$5007,"&lt;&gt;نعم")&amp;" مصروف غير مسوى",IF(L4884="تمت التسوية",IF(P4884=0,"✔ متوازنة وتمت التسوية","✔ تمت التسوية – متبقي "&amp;TEXT(P4884,"#,##0")),IF(P4884&gt;0,"متبقي "&amp;TEXT(P4884,"#,##0"),"✔ متوازنة"))))),IF(R4884=0,"⚠ أضف سطر عهدة أولًا",IF(OR(C4884="",N(G4884)=0),"⚠ أكمل التاريخ والقيمة",IF(S4884="","⚠ التاريخ خارج السنة المالية",IF(H4884="","⚠ اختر بند الموازنة",IF(I4884="مرفوض","✖ مرفوض من المدير",IF(I4884&lt;&gt;"موافق","⏳ بانتظار موافقة المدير",IF(K4884&lt;&gt;"نعم","⚠ غير مسوى مع الحسابات","✔ معتمد ومسوى")))))))))</f>
        <v/>
      </c>
      <c r="R4884">
        <f>N(R4883)+IF(A4884="عهدة",1,0)</f>
        <v/>
      </c>
      <c r="S4884">
        <f>IF(C4884="","",IF(AND(C4884&gt;=DATE(2026,9,1),C4884&lt;=DATE(2027,8,31)),(YEAR(C4884)-2026)*12+MONTH(C4884)-8,""))</f>
        <v/>
      </c>
      <c r="T4884">
        <f>IF(AND(A4884="مصروف",R4884&gt;0,I4884="موافق",S4884&lt;&gt;"",H4884&lt;&gt;""),N(G4884),0)</f>
        <v/>
      </c>
    </row>
    <row r="4885">
      <c r="A4885" s="19" t="n"/>
      <c r="B4885" s="20">
        <f>IF(A4885="","",IF(R4885=0,"⚠ أضف سطر عهدة أولًا","DMT-"&amp;TEXT(R4885,"000")))</f>
        <v/>
      </c>
      <c r="C4885" s="21" t="n"/>
      <c r="D4885" s="20">
        <f>IF(C4885="","",IF(S4885="","خارج السنة المالية",INDEX(القوائم!$D$2:$D$13,S4885)))</f>
        <v/>
      </c>
      <c r="E4885" s="22" t="n"/>
      <c r="F4885" s="23" t="n"/>
      <c r="G4885" s="23" t="n"/>
      <c r="H4885" s="22" t="n"/>
      <c r="I4885" s="19" t="n"/>
      <c r="J4885" s="21" t="n"/>
      <c r="K4885" s="19" t="n"/>
      <c r="L4885" s="19" t="n"/>
      <c r="M4885" s="21" t="n"/>
      <c r="N4885" s="22" t="n"/>
      <c r="O4885" s="24">
        <f>IF(A4885&lt;&gt;"عهدة","",SUMIFS($G$8:$G$5007,$B$8:$B$5007,B4885,$A$8:$A$5007,"مصروف",$I$8:$I$5007,"&lt;&gt;مرفوض"))</f>
        <v/>
      </c>
      <c r="P4885" s="25">
        <f>IF(A4885&lt;&gt;"عهدة","",N(F4885)-O4885)</f>
        <v/>
      </c>
      <c r="Q4885" s="26">
        <f>IF(A4885="","",IF(A4885="عهدة",IF(N(F4885)=0,"⚠ أدخل قيمة العهدة",IF(P4885&lt;0,"⛔ عجز / زيادة مصروفات "&amp;TEXT(-P4885,"#,##0"),IF(COUNTIFS($B$8:$B$5007,B4885,$A$8:$A$5007,"مصروف",$I$8:$I$5007,"&lt;&gt;مرفوض",$K$8:$K$5007,"&lt;&gt;نعم")&gt;0,"⚠ "&amp;COUNTIFS($B$8:$B$5007,B4885,$A$8:$A$5007,"مصروف",$I$8:$I$5007,"&lt;&gt;مرفوض",$K$8:$K$5007,"&lt;&gt;نعم")&amp;" مصروف غير مسوى",IF(L4885="تمت التسوية",IF(P4885=0,"✔ متوازنة وتمت التسوية","✔ تمت التسوية – متبقي "&amp;TEXT(P4885,"#,##0")),IF(P4885&gt;0,"متبقي "&amp;TEXT(P4885,"#,##0"),"✔ متوازنة"))))),IF(R4885=0,"⚠ أضف سطر عهدة أولًا",IF(OR(C4885="",N(G4885)=0),"⚠ أكمل التاريخ والقيمة",IF(S4885="","⚠ التاريخ خارج السنة المالية",IF(H4885="","⚠ اختر بند الموازنة",IF(I4885="مرفوض","✖ مرفوض من المدير",IF(I4885&lt;&gt;"موافق","⏳ بانتظار موافقة المدير",IF(K4885&lt;&gt;"نعم","⚠ غير مسوى مع الحسابات","✔ معتمد ومسوى")))))))))</f>
        <v/>
      </c>
      <c r="R4885">
        <f>N(R4884)+IF(A4885="عهدة",1,0)</f>
        <v/>
      </c>
      <c r="S4885">
        <f>IF(C4885="","",IF(AND(C4885&gt;=DATE(2026,9,1),C4885&lt;=DATE(2027,8,31)),(YEAR(C4885)-2026)*12+MONTH(C4885)-8,""))</f>
        <v/>
      </c>
      <c r="T4885">
        <f>IF(AND(A4885="مصروف",R4885&gt;0,I4885="موافق",S4885&lt;&gt;"",H4885&lt;&gt;""),N(G4885),0)</f>
        <v/>
      </c>
    </row>
    <row r="4886">
      <c r="A4886" s="19" t="n"/>
      <c r="B4886" s="20">
        <f>IF(A4886="","",IF(R4886=0,"⚠ أضف سطر عهدة أولًا","DMT-"&amp;TEXT(R4886,"000")))</f>
        <v/>
      </c>
      <c r="C4886" s="21" t="n"/>
      <c r="D4886" s="20">
        <f>IF(C4886="","",IF(S4886="","خارج السنة المالية",INDEX(القوائم!$D$2:$D$13,S4886)))</f>
        <v/>
      </c>
      <c r="E4886" s="22" t="n"/>
      <c r="F4886" s="23" t="n"/>
      <c r="G4886" s="23" t="n"/>
      <c r="H4886" s="22" t="n"/>
      <c r="I4886" s="19" t="n"/>
      <c r="J4886" s="21" t="n"/>
      <c r="K4886" s="19" t="n"/>
      <c r="L4886" s="19" t="n"/>
      <c r="M4886" s="21" t="n"/>
      <c r="N4886" s="22" t="n"/>
      <c r="O4886" s="24">
        <f>IF(A4886&lt;&gt;"عهدة","",SUMIFS($G$8:$G$5007,$B$8:$B$5007,B4886,$A$8:$A$5007,"مصروف",$I$8:$I$5007,"&lt;&gt;مرفوض"))</f>
        <v/>
      </c>
      <c r="P4886" s="25">
        <f>IF(A4886&lt;&gt;"عهدة","",N(F4886)-O4886)</f>
        <v/>
      </c>
      <c r="Q4886" s="26">
        <f>IF(A4886="","",IF(A4886="عهدة",IF(N(F4886)=0,"⚠ أدخل قيمة العهدة",IF(P4886&lt;0,"⛔ عجز / زيادة مصروفات "&amp;TEXT(-P4886,"#,##0"),IF(COUNTIFS($B$8:$B$5007,B4886,$A$8:$A$5007,"مصروف",$I$8:$I$5007,"&lt;&gt;مرفوض",$K$8:$K$5007,"&lt;&gt;نعم")&gt;0,"⚠ "&amp;COUNTIFS($B$8:$B$5007,B4886,$A$8:$A$5007,"مصروف",$I$8:$I$5007,"&lt;&gt;مرفوض",$K$8:$K$5007,"&lt;&gt;نعم")&amp;" مصروف غير مسوى",IF(L4886="تمت التسوية",IF(P4886=0,"✔ متوازنة وتمت التسوية","✔ تمت التسوية – متبقي "&amp;TEXT(P4886,"#,##0")),IF(P4886&gt;0,"متبقي "&amp;TEXT(P4886,"#,##0"),"✔ متوازنة"))))),IF(R4886=0,"⚠ أضف سطر عهدة أولًا",IF(OR(C4886="",N(G4886)=0),"⚠ أكمل التاريخ والقيمة",IF(S4886="","⚠ التاريخ خارج السنة المالية",IF(H4886="","⚠ اختر بند الموازنة",IF(I4886="مرفوض","✖ مرفوض من المدير",IF(I4886&lt;&gt;"موافق","⏳ بانتظار موافقة المدير",IF(K4886&lt;&gt;"نعم","⚠ غير مسوى مع الحسابات","✔ معتمد ومسوى")))))))))</f>
        <v/>
      </c>
      <c r="R4886">
        <f>N(R4885)+IF(A4886="عهدة",1,0)</f>
        <v/>
      </c>
      <c r="S4886">
        <f>IF(C4886="","",IF(AND(C4886&gt;=DATE(2026,9,1),C4886&lt;=DATE(2027,8,31)),(YEAR(C4886)-2026)*12+MONTH(C4886)-8,""))</f>
        <v/>
      </c>
      <c r="T4886">
        <f>IF(AND(A4886="مصروف",R4886&gt;0,I4886="موافق",S4886&lt;&gt;"",H4886&lt;&gt;""),N(G4886),0)</f>
        <v/>
      </c>
    </row>
    <row r="4887">
      <c r="A4887" s="19" t="n"/>
      <c r="B4887" s="20">
        <f>IF(A4887="","",IF(R4887=0,"⚠ أضف سطر عهدة أولًا","DMT-"&amp;TEXT(R4887,"000")))</f>
        <v/>
      </c>
      <c r="C4887" s="21" t="n"/>
      <c r="D4887" s="20">
        <f>IF(C4887="","",IF(S4887="","خارج السنة المالية",INDEX(القوائم!$D$2:$D$13,S4887)))</f>
        <v/>
      </c>
      <c r="E4887" s="22" t="n"/>
      <c r="F4887" s="23" t="n"/>
      <c r="G4887" s="23" t="n"/>
      <c r="H4887" s="22" t="n"/>
      <c r="I4887" s="19" t="n"/>
      <c r="J4887" s="21" t="n"/>
      <c r="K4887" s="19" t="n"/>
      <c r="L4887" s="19" t="n"/>
      <c r="M4887" s="21" t="n"/>
      <c r="N4887" s="22" t="n"/>
      <c r="O4887" s="24">
        <f>IF(A4887&lt;&gt;"عهدة","",SUMIFS($G$8:$G$5007,$B$8:$B$5007,B4887,$A$8:$A$5007,"مصروف",$I$8:$I$5007,"&lt;&gt;مرفوض"))</f>
        <v/>
      </c>
      <c r="P4887" s="25">
        <f>IF(A4887&lt;&gt;"عهدة","",N(F4887)-O4887)</f>
        <v/>
      </c>
      <c r="Q4887" s="26">
        <f>IF(A4887="","",IF(A4887="عهدة",IF(N(F4887)=0,"⚠ أدخل قيمة العهدة",IF(P4887&lt;0,"⛔ عجز / زيادة مصروفات "&amp;TEXT(-P4887,"#,##0"),IF(COUNTIFS($B$8:$B$5007,B4887,$A$8:$A$5007,"مصروف",$I$8:$I$5007,"&lt;&gt;مرفوض",$K$8:$K$5007,"&lt;&gt;نعم")&gt;0,"⚠ "&amp;COUNTIFS($B$8:$B$5007,B4887,$A$8:$A$5007,"مصروف",$I$8:$I$5007,"&lt;&gt;مرفوض",$K$8:$K$5007,"&lt;&gt;نعم")&amp;" مصروف غير مسوى",IF(L4887="تمت التسوية",IF(P4887=0,"✔ متوازنة وتمت التسوية","✔ تمت التسوية – متبقي "&amp;TEXT(P4887,"#,##0")),IF(P4887&gt;0,"متبقي "&amp;TEXT(P4887,"#,##0"),"✔ متوازنة"))))),IF(R4887=0,"⚠ أضف سطر عهدة أولًا",IF(OR(C4887="",N(G4887)=0),"⚠ أكمل التاريخ والقيمة",IF(S4887="","⚠ التاريخ خارج السنة المالية",IF(H4887="","⚠ اختر بند الموازنة",IF(I4887="مرفوض","✖ مرفوض من المدير",IF(I4887&lt;&gt;"موافق","⏳ بانتظار موافقة المدير",IF(K4887&lt;&gt;"نعم","⚠ غير مسوى مع الحسابات","✔ معتمد ومسوى")))))))))</f>
        <v/>
      </c>
      <c r="R4887">
        <f>N(R4886)+IF(A4887="عهدة",1,0)</f>
        <v/>
      </c>
      <c r="S4887">
        <f>IF(C4887="","",IF(AND(C4887&gt;=DATE(2026,9,1),C4887&lt;=DATE(2027,8,31)),(YEAR(C4887)-2026)*12+MONTH(C4887)-8,""))</f>
        <v/>
      </c>
      <c r="T4887">
        <f>IF(AND(A4887="مصروف",R4887&gt;0,I4887="موافق",S4887&lt;&gt;"",H4887&lt;&gt;""),N(G4887),0)</f>
        <v/>
      </c>
    </row>
    <row r="4888">
      <c r="A4888" s="19" t="n"/>
      <c r="B4888" s="20">
        <f>IF(A4888="","",IF(R4888=0,"⚠ أضف سطر عهدة أولًا","DMT-"&amp;TEXT(R4888,"000")))</f>
        <v/>
      </c>
      <c r="C4888" s="21" t="n"/>
      <c r="D4888" s="20">
        <f>IF(C4888="","",IF(S4888="","خارج السنة المالية",INDEX(القوائم!$D$2:$D$13,S4888)))</f>
        <v/>
      </c>
      <c r="E4888" s="22" t="n"/>
      <c r="F4888" s="23" t="n"/>
      <c r="G4888" s="23" t="n"/>
      <c r="H4888" s="22" t="n"/>
      <c r="I4888" s="19" t="n"/>
      <c r="J4888" s="21" t="n"/>
      <c r="K4888" s="19" t="n"/>
      <c r="L4888" s="19" t="n"/>
      <c r="M4888" s="21" t="n"/>
      <c r="N4888" s="22" t="n"/>
      <c r="O4888" s="24">
        <f>IF(A4888&lt;&gt;"عهدة","",SUMIFS($G$8:$G$5007,$B$8:$B$5007,B4888,$A$8:$A$5007,"مصروف",$I$8:$I$5007,"&lt;&gt;مرفوض"))</f>
        <v/>
      </c>
      <c r="P4888" s="25">
        <f>IF(A4888&lt;&gt;"عهدة","",N(F4888)-O4888)</f>
        <v/>
      </c>
      <c r="Q4888" s="26">
        <f>IF(A4888="","",IF(A4888="عهدة",IF(N(F4888)=0,"⚠ أدخل قيمة العهدة",IF(P4888&lt;0,"⛔ عجز / زيادة مصروفات "&amp;TEXT(-P4888,"#,##0"),IF(COUNTIFS($B$8:$B$5007,B4888,$A$8:$A$5007,"مصروف",$I$8:$I$5007,"&lt;&gt;مرفوض",$K$8:$K$5007,"&lt;&gt;نعم")&gt;0,"⚠ "&amp;COUNTIFS($B$8:$B$5007,B4888,$A$8:$A$5007,"مصروف",$I$8:$I$5007,"&lt;&gt;مرفوض",$K$8:$K$5007,"&lt;&gt;نعم")&amp;" مصروف غير مسوى",IF(L4888="تمت التسوية",IF(P4888=0,"✔ متوازنة وتمت التسوية","✔ تمت التسوية – متبقي "&amp;TEXT(P4888,"#,##0")),IF(P4888&gt;0,"متبقي "&amp;TEXT(P4888,"#,##0"),"✔ متوازنة"))))),IF(R4888=0,"⚠ أضف سطر عهدة أولًا",IF(OR(C4888="",N(G4888)=0),"⚠ أكمل التاريخ والقيمة",IF(S4888="","⚠ التاريخ خارج السنة المالية",IF(H4888="","⚠ اختر بند الموازنة",IF(I4888="مرفوض","✖ مرفوض من المدير",IF(I4888&lt;&gt;"موافق","⏳ بانتظار موافقة المدير",IF(K4888&lt;&gt;"نعم","⚠ غير مسوى مع الحسابات","✔ معتمد ومسوى")))))))))</f>
        <v/>
      </c>
      <c r="R4888">
        <f>N(R4887)+IF(A4888="عهدة",1,0)</f>
        <v/>
      </c>
      <c r="S4888">
        <f>IF(C4888="","",IF(AND(C4888&gt;=DATE(2026,9,1),C4888&lt;=DATE(2027,8,31)),(YEAR(C4888)-2026)*12+MONTH(C4888)-8,""))</f>
        <v/>
      </c>
      <c r="T4888">
        <f>IF(AND(A4888="مصروف",R4888&gt;0,I4888="موافق",S4888&lt;&gt;"",H4888&lt;&gt;""),N(G4888),0)</f>
        <v/>
      </c>
    </row>
    <row r="4889">
      <c r="A4889" s="19" t="n"/>
      <c r="B4889" s="20">
        <f>IF(A4889="","",IF(R4889=0,"⚠ أضف سطر عهدة أولًا","DMT-"&amp;TEXT(R4889,"000")))</f>
        <v/>
      </c>
      <c r="C4889" s="21" t="n"/>
      <c r="D4889" s="20">
        <f>IF(C4889="","",IF(S4889="","خارج السنة المالية",INDEX(القوائم!$D$2:$D$13,S4889)))</f>
        <v/>
      </c>
      <c r="E4889" s="22" t="n"/>
      <c r="F4889" s="23" t="n"/>
      <c r="G4889" s="23" t="n"/>
      <c r="H4889" s="22" t="n"/>
      <c r="I4889" s="19" t="n"/>
      <c r="J4889" s="21" t="n"/>
      <c r="K4889" s="19" t="n"/>
      <c r="L4889" s="19" t="n"/>
      <c r="M4889" s="21" t="n"/>
      <c r="N4889" s="22" t="n"/>
      <c r="O4889" s="24">
        <f>IF(A4889&lt;&gt;"عهدة","",SUMIFS($G$8:$G$5007,$B$8:$B$5007,B4889,$A$8:$A$5007,"مصروف",$I$8:$I$5007,"&lt;&gt;مرفوض"))</f>
        <v/>
      </c>
      <c r="P4889" s="25">
        <f>IF(A4889&lt;&gt;"عهدة","",N(F4889)-O4889)</f>
        <v/>
      </c>
      <c r="Q4889" s="26">
        <f>IF(A4889="","",IF(A4889="عهدة",IF(N(F4889)=0,"⚠ أدخل قيمة العهدة",IF(P4889&lt;0,"⛔ عجز / زيادة مصروفات "&amp;TEXT(-P4889,"#,##0"),IF(COUNTIFS($B$8:$B$5007,B4889,$A$8:$A$5007,"مصروف",$I$8:$I$5007,"&lt;&gt;مرفوض",$K$8:$K$5007,"&lt;&gt;نعم")&gt;0,"⚠ "&amp;COUNTIFS($B$8:$B$5007,B4889,$A$8:$A$5007,"مصروف",$I$8:$I$5007,"&lt;&gt;مرفوض",$K$8:$K$5007,"&lt;&gt;نعم")&amp;" مصروف غير مسوى",IF(L4889="تمت التسوية",IF(P4889=0,"✔ متوازنة وتمت التسوية","✔ تمت التسوية – متبقي "&amp;TEXT(P4889,"#,##0")),IF(P4889&gt;0,"متبقي "&amp;TEXT(P4889,"#,##0"),"✔ متوازنة"))))),IF(R4889=0,"⚠ أضف سطر عهدة أولًا",IF(OR(C4889="",N(G4889)=0),"⚠ أكمل التاريخ والقيمة",IF(S4889="","⚠ التاريخ خارج السنة المالية",IF(H4889="","⚠ اختر بند الموازنة",IF(I4889="مرفوض","✖ مرفوض من المدير",IF(I4889&lt;&gt;"موافق","⏳ بانتظار موافقة المدير",IF(K4889&lt;&gt;"نعم","⚠ غير مسوى مع الحسابات","✔ معتمد ومسوى")))))))))</f>
        <v/>
      </c>
      <c r="R4889">
        <f>N(R4888)+IF(A4889="عهدة",1,0)</f>
        <v/>
      </c>
      <c r="S4889">
        <f>IF(C4889="","",IF(AND(C4889&gt;=DATE(2026,9,1),C4889&lt;=DATE(2027,8,31)),(YEAR(C4889)-2026)*12+MONTH(C4889)-8,""))</f>
        <v/>
      </c>
      <c r="T4889">
        <f>IF(AND(A4889="مصروف",R4889&gt;0,I4889="موافق",S4889&lt;&gt;"",H4889&lt;&gt;""),N(G4889),0)</f>
        <v/>
      </c>
    </row>
    <row r="4890">
      <c r="A4890" s="19" t="n"/>
      <c r="B4890" s="20">
        <f>IF(A4890="","",IF(R4890=0,"⚠ أضف سطر عهدة أولًا","DMT-"&amp;TEXT(R4890,"000")))</f>
        <v/>
      </c>
      <c r="C4890" s="21" t="n"/>
      <c r="D4890" s="20">
        <f>IF(C4890="","",IF(S4890="","خارج السنة المالية",INDEX(القوائم!$D$2:$D$13,S4890)))</f>
        <v/>
      </c>
      <c r="E4890" s="22" t="n"/>
      <c r="F4890" s="23" t="n"/>
      <c r="G4890" s="23" t="n"/>
      <c r="H4890" s="22" t="n"/>
      <c r="I4890" s="19" t="n"/>
      <c r="J4890" s="21" t="n"/>
      <c r="K4890" s="19" t="n"/>
      <c r="L4890" s="19" t="n"/>
      <c r="M4890" s="21" t="n"/>
      <c r="N4890" s="22" t="n"/>
      <c r="O4890" s="24">
        <f>IF(A4890&lt;&gt;"عهدة","",SUMIFS($G$8:$G$5007,$B$8:$B$5007,B4890,$A$8:$A$5007,"مصروف",$I$8:$I$5007,"&lt;&gt;مرفوض"))</f>
        <v/>
      </c>
      <c r="P4890" s="25">
        <f>IF(A4890&lt;&gt;"عهدة","",N(F4890)-O4890)</f>
        <v/>
      </c>
      <c r="Q4890" s="26">
        <f>IF(A4890="","",IF(A4890="عهدة",IF(N(F4890)=0,"⚠ أدخل قيمة العهدة",IF(P4890&lt;0,"⛔ عجز / زيادة مصروفات "&amp;TEXT(-P4890,"#,##0"),IF(COUNTIFS($B$8:$B$5007,B4890,$A$8:$A$5007,"مصروف",$I$8:$I$5007,"&lt;&gt;مرفوض",$K$8:$K$5007,"&lt;&gt;نعم")&gt;0,"⚠ "&amp;COUNTIFS($B$8:$B$5007,B4890,$A$8:$A$5007,"مصروف",$I$8:$I$5007,"&lt;&gt;مرفوض",$K$8:$K$5007,"&lt;&gt;نعم")&amp;" مصروف غير مسوى",IF(L4890="تمت التسوية",IF(P4890=0,"✔ متوازنة وتمت التسوية","✔ تمت التسوية – متبقي "&amp;TEXT(P4890,"#,##0")),IF(P4890&gt;0,"متبقي "&amp;TEXT(P4890,"#,##0"),"✔ متوازنة"))))),IF(R4890=0,"⚠ أضف سطر عهدة أولًا",IF(OR(C4890="",N(G4890)=0),"⚠ أكمل التاريخ والقيمة",IF(S4890="","⚠ التاريخ خارج السنة المالية",IF(H4890="","⚠ اختر بند الموازنة",IF(I4890="مرفوض","✖ مرفوض من المدير",IF(I4890&lt;&gt;"موافق","⏳ بانتظار موافقة المدير",IF(K4890&lt;&gt;"نعم","⚠ غير مسوى مع الحسابات","✔ معتمد ومسوى")))))))))</f>
        <v/>
      </c>
      <c r="R4890">
        <f>N(R4889)+IF(A4890="عهدة",1,0)</f>
        <v/>
      </c>
      <c r="S4890">
        <f>IF(C4890="","",IF(AND(C4890&gt;=DATE(2026,9,1),C4890&lt;=DATE(2027,8,31)),(YEAR(C4890)-2026)*12+MONTH(C4890)-8,""))</f>
        <v/>
      </c>
      <c r="T4890">
        <f>IF(AND(A4890="مصروف",R4890&gt;0,I4890="موافق",S4890&lt;&gt;"",H4890&lt;&gt;""),N(G4890),0)</f>
        <v/>
      </c>
    </row>
    <row r="4891">
      <c r="A4891" s="19" t="n"/>
      <c r="B4891" s="20">
        <f>IF(A4891="","",IF(R4891=0,"⚠ أضف سطر عهدة أولًا","DMT-"&amp;TEXT(R4891,"000")))</f>
        <v/>
      </c>
      <c r="C4891" s="21" t="n"/>
      <c r="D4891" s="20">
        <f>IF(C4891="","",IF(S4891="","خارج السنة المالية",INDEX(القوائم!$D$2:$D$13,S4891)))</f>
        <v/>
      </c>
      <c r="E4891" s="22" t="n"/>
      <c r="F4891" s="23" t="n"/>
      <c r="G4891" s="23" t="n"/>
      <c r="H4891" s="22" t="n"/>
      <c r="I4891" s="19" t="n"/>
      <c r="J4891" s="21" t="n"/>
      <c r="K4891" s="19" t="n"/>
      <c r="L4891" s="19" t="n"/>
      <c r="M4891" s="21" t="n"/>
      <c r="N4891" s="22" t="n"/>
      <c r="O4891" s="24">
        <f>IF(A4891&lt;&gt;"عهدة","",SUMIFS($G$8:$G$5007,$B$8:$B$5007,B4891,$A$8:$A$5007,"مصروف",$I$8:$I$5007,"&lt;&gt;مرفوض"))</f>
        <v/>
      </c>
      <c r="P4891" s="25">
        <f>IF(A4891&lt;&gt;"عهدة","",N(F4891)-O4891)</f>
        <v/>
      </c>
      <c r="Q4891" s="26">
        <f>IF(A4891="","",IF(A4891="عهدة",IF(N(F4891)=0,"⚠ أدخل قيمة العهدة",IF(P4891&lt;0,"⛔ عجز / زيادة مصروفات "&amp;TEXT(-P4891,"#,##0"),IF(COUNTIFS($B$8:$B$5007,B4891,$A$8:$A$5007,"مصروف",$I$8:$I$5007,"&lt;&gt;مرفوض",$K$8:$K$5007,"&lt;&gt;نعم")&gt;0,"⚠ "&amp;COUNTIFS($B$8:$B$5007,B4891,$A$8:$A$5007,"مصروف",$I$8:$I$5007,"&lt;&gt;مرفوض",$K$8:$K$5007,"&lt;&gt;نعم")&amp;" مصروف غير مسوى",IF(L4891="تمت التسوية",IF(P4891=0,"✔ متوازنة وتمت التسوية","✔ تمت التسوية – متبقي "&amp;TEXT(P4891,"#,##0")),IF(P4891&gt;0,"متبقي "&amp;TEXT(P4891,"#,##0"),"✔ متوازنة"))))),IF(R4891=0,"⚠ أضف سطر عهدة أولًا",IF(OR(C4891="",N(G4891)=0),"⚠ أكمل التاريخ والقيمة",IF(S4891="","⚠ التاريخ خارج السنة المالية",IF(H4891="","⚠ اختر بند الموازنة",IF(I4891="مرفوض","✖ مرفوض من المدير",IF(I4891&lt;&gt;"موافق","⏳ بانتظار موافقة المدير",IF(K4891&lt;&gt;"نعم","⚠ غير مسوى مع الحسابات","✔ معتمد ومسوى")))))))))</f>
        <v/>
      </c>
      <c r="R4891">
        <f>N(R4890)+IF(A4891="عهدة",1,0)</f>
        <v/>
      </c>
      <c r="S4891">
        <f>IF(C4891="","",IF(AND(C4891&gt;=DATE(2026,9,1),C4891&lt;=DATE(2027,8,31)),(YEAR(C4891)-2026)*12+MONTH(C4891)-8,""))</f>
        <v/>
      </c>
      <c r="T4891">
        <f>IF(AND(A4891="مصروف",R4891&gt;0,I4891="موافق",S4891&lt;&gt;"",H4891&lt;&gt;""),N(G4891),0)</f>
        <v/>
      </c>
    </row>
    <row r="4892">
      <c r="A4892" s="19" t="n"/>
      <c r="B4892" s="20">
        <f>IF(A4892="","",IF(R4892=0,"⚠ أضف سطر عهدة أولًا","DMT-"&amp;TEXT(R4892,"000")))</f>
        <v/>
      </c>
      <c r="C4892" s="21" t="n"/>
      <c r="D4892" s="20">
        <f>IF(C4892="","",IF(S4892="","خارج السنة المالية",INDEX(القوائم!$D$2:$D$13,S4892)))</f>
        <v/>
      </c>
      <c r="E4892" s="22" t="n"/>
      <c r="F4892" s="23" t="n"/>
      <c r="G4892" s="23" t="n"/>
      <c r="H4892" s="22" t="n"/>
      <c r="I4892" s="19" t="n"/>
      <c r="J4892" s="21" t="n"/>
      <c r="K4892" s="19" t="n"/>
      <c r="L4892" s="19" t="n"/>
      <c r="M4892" s="21" t="n"/>
      <c r="N4892" s="22" t="n"/>
      <c r="O4892" s="24">
        <f>IF(A4892&lt;&gt;"عهدة","",SUMIFS($G$8:$G$5007,$B$8:$B$5007,B4892,$A$8:$A$5007,"مصروف",$I$8:$I$5007,"&lt;&gt;مرفوض"))</f>
        <v/>
      </c>
      <c r="P4892" s="25">
        <f>IF(A4892&lt;&gt;"عهدة","",N(F4892)-O4892)</f>
        <v/>
      </c>
      <c r="Q4892" s="26">
        <f>IF(A4892="","",IF(A4892="عهدة",IF(N(F4892)=0,"⚠ أدخل قيمة العهدة",IF(P4892&lt;0,"⛔ عجز / زيادة مصروفات "&amp;TEXT(-P4892,"#,##0"),IF(COUNTIFS($B$8:$B$5007,B4892,$A$8:$A$5007,"مصروف",$I$8:$I$5007,"&lt;&gt;مرفوض",$K$8:$K$5007,"&lt;&gt;نعم")&gt;0,"⚠ "&amp;COUNTIFS($B$8:$B$5007,B4892,$A$8:$A$5007,"مصروف",$I$8:$I$5007,"&lt;&gt;مرفوض",$K$8:$K$5007,"&lt;&gt;نعم")&amp;" مصروف غير مسوى",IF(L4892="تمت التسوية",IF(P4892=0,"✔ متوازنة وتمت التسوية","✔ تمت التسوية – متبقي "&amp;TEXT(P4892,"#,##0")),IF(P4892&gt;0,"متبقي "&amp;TEXT(P4892,"#,##0"),"✔ متوازنة"))))),IF(R4892=0,"⚠ أضف سطر عهدة أولًا",IF(OR(C4892="",N(G4892)=0),"⚠ أكمل التاريخ والقيمة",IF(S4892="","⚠ التاريخ خارج السنة المالية",IF(H4892="","⚠ اختر بند الموازنة",IF(I4892="مرفوض","✖ مرفوض من المدير",IF(I4892&lt;&gt;"موافق","⏳ بانتظار موافقة المدير",IF(K4892&lt;&gt;"نعم","⚠ غير مسوى مع الحسابات","✔ معتمد ومسوى")))))))))</f>
        <v/>
      </c>
      <c r="R4892">
        <f>N(R4891)+IF(A4892="عهدة",1,0)</f>
        <v/>
      </c>
      <c r="S4892">
        <f>IF(C4892="","",IF(AND(C4892&gt;=DATE(2026,9,1),C4892&lt;=DATE(2027,8,31)),(YEAR(C4892)-2026)*12+MONTH(C4892)-8,""))</f>
        <v/>
      </c>
      <c r="T4892">
        <f>IF(AND(A4892="مصروف",R4892&gt;0,I4892="موافق",S4892&lt;&gt;"",H4892&lt;&gt;""),N(G4892),0)</f>
        <v/>
      </c>
    </row>
    <row r="4893">
      <c r="A4893" s="19" t="n"/>
      <c r="B4893" s="20">
        <f>IF(A4893="","",IF(R4893=0,"⚠ أضف سطر عهدة أولًا","DMT-"&amp;TEXT(R4893,"000")))</f>
        <v/>
      </c>
      <c r="C4893" s="21" t="n"/>
      <c r="D4893" s="20">
        <f>IF(C4893="","",IF(S4893="","خارج السنة المالية",INDEX(القوائم!$D$2:$D$13,S4893)))</f>
        <v/>
      </c>
      <c r="E4893" s="22" t="n"/>
      <c r="F4893" s="23" t="n"/>
      <c r="G4893" s="23" t="n"/>
      <c r="H4893" s="22" t="n"/>
      <c r="I4893" s="19" t="n"/>
      <c r="J4893" s="21" t="n"/>
      <c r="K4893" s="19" t="n"/>
      <c r="L4893" s="19" t="n"/>
      <c r="M4893" s="21" t="n"/>
      <c r="N4893" s="22" t="n"/>
      <c r="O4893" s="24">
        <f>IF(A4893&lt;&gt;"عهدة","",SUMIFS($G$8:$G$5007,$B$8:$B$5007,B4893,$A$8:$A$5007,"مصروف",$I$8:$I$5007,"&lt;&gt;مرفوض"))</f>
        <v/>
      </c>
      <c r="P4893" s="25">
        <f>IF(A4893&lt;&gt;"عهدة","",N(F4893)-O4893)</f>
        <v/>
      </c>
      <c r="Q4893" s="26">
        <f>IF(A4893="","",IF(A4893="عهدة",IF(N(F4893)=0,"⚠ أدخل قيمة العهدة",IF(P4893&lt;0,"⛔ عجز / زيادة مصروفات "&amp;TEXT(-P4893,"#,##0"),IF(COUNTIFS($B$8:$B$5007,B4893,$A$8:$A$5007,"مصروف",$I$8:$I$5007,"&lt;&gt;مرفوض",$K$8:$K$5007,"&lt;&gt;نعم")&gt;0,"⚠ "&amp;COUNTIFS($B$8:$B$5007,B4893,$A$8:$A$5007,"مصروف",$I$8:$I$5007,"&lt;&gt;مرفوض",$K$8:$K$5007,"&lt;&gt;نعم")&amp;" مصروف غير مسوى",IF(L4893="تمت التسوية",IF(P4893=0,"✔ متوازنة وتمت التسوية","✔ تمت التسوية – متبقي "&amp;TEXT(P4893,"#,##0")),IF(P4893&gt;0,"متبقي "&amp;TEXT(P4893,"#,##0"),"✔ متوازنة"))))),IF(R4893=0,"⚠ أضف سطر عهدة أولًا",IF(OR(C4893="",N(G4893)=0),"⚠ أكمل التاريخ والقيمة",IF(S4893="","⚠ التاريخ خارج السنة المالية",IF(H4893="","⚠ اختر بند الموازنة",IF(I4893="مرفوض","✖ مرفوض من المدير",IF(I4893&lt;&gt;"موافق","⏳ بانتظار موافقة المدير",IF(K4893&lt;&gt;"نعم","⚠ غير مسوى مع الحسابات","✔ معتمد ومسوى")))))))))</f>
        <v/>
      </c>
      <c r="R4893">
        <f>N(R4892)+IF(A4893="عهدة",1,0)</f>
        <v/>
      </c>
      <c r="S4893">
        <f>IF(C4893="","",IF(AND(C4893&gt;=DATE(2026,9,1),C4893&lt;=DATE(2027,8,31)),(YEAR(C4893)-2026)*12+MONTH(C4893)-8,""))</f>
        <v/>
      </c>
      <c r="T4893">
        <f>IF(AND(A4893="مصروف",R4893&gt;0,I4893="موافق",S4893&lt;&gt;"",H4893&lt;&gt;""),N(G4893),0)</f>
        <v/>
      </c>
    </row>
    <row r="4894">
      <c r="A4894" s="19" t="n"/>
      <c r="B4894" s="20">
        <f>IF(A4894="","",IF(R4894=0,"⚠ أضف سطر عهدة أولًا","DMT-"&amp;TEXT(R4894,"000")))</f>
        <v/>
      </c>
      <c r="C4894" s="21" t="n"/>
      <c r="D4894" s="20">
        <f>IF(C4894="","",IF(S4894="","خارج السنة المالية",INDEX(القوائم!$D$2:$D$13,S4894)))</f>
        <v/>
      </c>
      <c r="E4894" s="22" t="n"/>
      <c r="F4894" s="23" t="n"/>
      <c r="G4894" s="23" t="n"/>
      <c r="H4894" s="22" t="n"/>
      <c r="I4894" s="19" t="n"/>
      <c r="J4894" s="21" t="n"/>
      <c r="K4894" s="19" t="n"/>
      <c r="L4894" s="19" t="n"/>
      <c r="M4894" s="21" t="n"/>
      <c r="N4894" s="22" t="n"/>
      <c r="O4894" s="24">
        <f>IF(A4894&lt;&gt;"عهدة","",SUMIFS($G$8:$G$5007,$B$8:$B$5007,B4894,$A$8:$A$5007,"مصروف",$I$8:$I$5007,"&lt;&gt;مرفوض"))</f>
        <v/>
      </c>
      <c r="P4894" s="25">
        <f>IF(A4894&lt;&gt;"عهدة","",N(F4894)-O4894)</f>
        <v/>
      </c>
      <c r="Q4894" s="26">
        <f>IF(A4894="","",IF(A4894="عهدة",IF(N(F4894)=0,"⚠ أدخل قيمة العهدة",IF(P4894&lt;0,"⛔ عجز / زيادة مصروفات "&amp;TEXT(-P4894,"#,##0"),IF(COUNTIFS($B$8:$B$5007,B4894,$A$8:$A$5007,"مصروف",$I$8:$I$5007,"&lt;&gt;مرفوض",$K$8:$K$5007,"&lt;&gt;نعم")&gt;0,"⚠ "&amp;COUNTIFS($B$8:$B$5007,B4894,$A$8:$A$5007,"مصروف",$I$8:$I$5007,"&lt;&gt;مرفوض",$K$8:$K$5007,"&lt;&gt;نعم")&amp;" مصروف غير مسوى",IF(L4894="تمت التسوية",IF(P4894=0,"✔ متوازنة وتمت التسوية","✔ تمت التسوية – متبقي "&amp;TEXT(P4894,"#,##0")),IF(P4894&gt;0,"متبقي "&amp;TEXT(P4894,"#,##0"),"✔ متوازنة"))))),IF(R4894=0,"⚠ أضف سطر عهدة أولًا",IF(OR(C4894="",N(G4894)=0),"⚠ أكمل التاريخ والقيمة",IF(S4894="","⚠ التاريخ خارج السنة المالية",IF(H4894="","⚠ اختر بند الموازنة",IF(I4894="مرفوض","✖ مرفوض من المدير",IF(I4894&lt;&gt;"موافق","⏳ بانتظار موافقة المدير",IF(K4894&lt;&gt;"نعم","⚠ غير مسوى مع الحسابات","✔ معتمد ومسوى")))))))))</f>
        <v/>
      </c>
      <c r="R4894">
        <f>N(R4893)+IF(A4894="عهدة",1,0)</f>
        <v/>
      </c>
      <c r="S4894">
        <f>IF(C4894="","",IF(AND(C4894&gt;=DATE(2026,9,1),C4894&lt;=DATE(2027,8,31)),(YEAR(C4894)-2026)*12+MONTH(C4894)-8,""))</f>
        <v/>
      </c>
      <c r="T4894">
        <f>IF(AND(A4894="مصروف",R4894&gt;0,I4894="موافق",S4894&lt;&gt;"",H4894&lt;&gt;""),N(G4894),0)</f>
        <v/>
      </c>
    </row>
    <row r="4895">
      <c r="A4895" s="19" t="n"/>
      <c r="B4895" s="20">
        <f>IF(A4895="","",IF(R4895=0,"⚠ أضف سطر عهدة أولًا","DMT-"&amp;TEXT(R4895,"000")))</f>
        <v/>
      </c>
      <c r="C4895" s="21" t="n"/>
      <c r="D4895" s="20">
        <f>IF(C4895="","",IF(S4895="","خارج السنة المالية",INDEX(القوائم!$D$2:$D$13,S4895)))</f>
        <v/>
      </c>
      <c r="E4895" s="22" t="n"/>
      <c r="F4895" s="23" t="n"/>
      <c r="G4895" s="23" t="n"/>
      <c r="H4895" s="22" t="n"/>
      <c r="I4895" s="19" t="n"/>
      <c r="J4895" s="21" t="n"/>
      <c r="K4895" s="19" t="n"/>
      <c r="L4895" s="19" t="n"/>
      <c r="M4895" s="21" t="n"/>
      <c r="N4895" s="22" t="n"/>
      <c r="O4895" s="24">
        <f>IF(A4895&lt;&gt;"عهدة","",SUMIFS($G$8:$G$5007,$B$8:$B$5007,B4895,$A$8:$A$5007,"مصروف",$I$8:$I$5007,"&lt;&gt;مرفوض"))</f>
        <v/>
      </c>
      <c r="P4895" s="25">
        <f>IF(A4895&lt;&gt;"عهدة","",N(F4895)-O4895)</f>
        <v/>
      </c>
      <c r="Q4895" s="26">
        <f>IF(A4895="","",IF(A4895="عهدة",IF(N(F4895)=0,"⚠ أدخل قيمة العهدة",IF(P4895&lt;0,"⛔ عجز / زيادة مصروفات "&amp;TEXT(-P4895,"#,##0"),IF(COUNTIFS($B$8:$B$5007,B4895,$A$8:$A$5007,"مصروف",$I$8:$I$5007,"&lt;&gt;مرفوض",$K$8:$K$5007,"&lt;&gt;نعم")&gt;0,"⚠ "&amp;COUNTIFS($B$8:$B$5007,B4895,$A$8:$A$5007,"مصروف",$I$8:$I$5007,"&lt;&gt;مرفوض",$K$8:$K$5007,"&lt;&gt;نعم")&amp;" مصروف غير مسوى",IF(L4895="تمت التسوية",IF(P4895=0,"✔ متوازنة وتمت التسوية","✔ تمت التسوية – متبقي "&amp;TEXT(P4895,"#,##0")),IF(P4895&gt;0,"متبقي "&amp;TEXT(P4895,"#,##0"),"✔ متوازنة"))))),IF(R4895=0,"⚠ أضف سطر عهدة أولًا",IF(OR(C4895="",N(G4895)=0),"⚠ أكمل التاريخ والقيمة",IF(S4895="","⚠ التاريخ خارج السنة المالية",IF(H4895="","⚠ اختر بند الموازنة",IF(I4895="مرفوض","✖ مرفوض من المدير",IF(I4895&lt;&gt;"موافق","⏳ بانتظار موافقة المدير",IF(K4895&lt;&gt;"نعم","⚠ غير مسوى مع الحسابات","✔ معتمد ومسوى")))))))))</f>
        <v/>
      </c>
      <c r="R4895">
        <f>N(R4894)+IF(A4895="عهدة",1,0)</f>
        <v/>
      </c>
      <c r="S4895">
        <f>IF(C4895="","",IF(AND(C4895&gt;=DATE(2026,9,1),C4895&lt;=DATE(2027,8,31)),(YEAR(C4895)-2026)*12+MONTH(C4895)-8,""))</f>
        <v/>
      </c>
      <c r="T4895">
        <f>IF(AND(A4895="مصروف",R4895&gt;0,I4895="موافق",S4895&lt;&gt;"",H4895&lt;&gt;""),N(G4895),0)</f>
        <v/>
      </c>
    </row>
    <row r="4896">
      <c r="A4896" s="19" t="n"/>
      <c r="B4896" s="20">
        <f>IF(A4896="","",IF(R4896=0,"⚠ أضف سطر عهدة أولًا","DMT-"&amp;TEXT(R4896,"000")))</f>
        <v/>
      </c>
      <c r="C4896" s="21" t="n"/>
      <c r="D4896" s="20">
        <f>IF(C4896="","",IF(S4896="","خارج السنة المالية",INDEX(القوائم!$D$2:$D$13,S4896)))</f>
        <v/>
      </c>
      <c r="E4896" s="22" t="n"/>
      <c r="F4896" s="23" t="n"/>
      <c r="G4896" s="23" t="n"/>
      <c r="H4896" s="22" t="n"/>
      <c r="I4896" s="19" t="n"/>
      <c r="J4896" s="21" t="n"/>
      <c r="K4896" s="19" t="n"/>
      <c r="L4896" s="19" t="n"/>
      <c r="M4896" s="21" t="n"/>
      <c r="N4896" s="22" t="n"/>
      <c r="O4896" s="24">
        <f>IF(A4896&lt;&gt;"عهدة","",SUMIFS($G$8:$G$5007,$B$8:$B$5007,B4896,$A$8:$A$5007,"مصروف",$I$8:$I$5007,"&lt;&gt;مرفوض"))</f>
        <v/>
      </c>
      <c r="P4896" s="25">
        <f>IF(A4896&lt;&gt;"عهدة","",N(F4896)-O4896)</f>
        <v/>
      </c>
      <c r="Q4896" s="26">
        <f>IF(A4896="","",IF(A4896="عهدة",IF(N(F4896)=0,"⚠ أدخل قيمة العهدة",IF(P4896&lt;0,"⛔ عجز / زيادة مصروفات "&amp;TEXT(-P4896,"#,##0"),IF(COUNTIFS($B$8:$B$5007,B4896,$A$8:$A$5007,"مصروف",$I$8:$I$5007,"&lt;&gt;مرفوض",$K$8:$K$5007,"&lt;&gt;نعم")&gt;0,"⚠ "&amp;COUNTIFS($B$8:$B$5007,B4896,$A$8:$A$5007,"مصروف",$I$8:$I$5007,"&lt;&gt;مرفوض",$K$8:$K$5007,"&lt;&gt;نعم")&amp;" مصروف غير مسوى",IF(L4896="تمت التسوية",IF(P4896=0,"✔ متوازنة وتمت التسوية","✔ تمت التسوية – متبقي "&amp;TEXT(P4896,"#,##0")),IF(P4896&gt;0,"متبقي "&amp;TEXT(P4896,"#,##0"),"✔ متوازنة"))))),IF(R4896=0,"⚠ أضف سطر عهدة أولًا",IF(OR(C4896="",N(G4896)=0),"⚠ أكمل التاريخ والقيمة",IF(S4896="","⚠ التاريخ خارج السنة المالية",IF(H4896="","⚠ اختر بند الموازنة",IF(I4896="مرفوض","✖ مرفوض من المدير",IF(I4896&lt;&gt;"موافق","⏳ بانتظار موافقة المدير",IF(K4896&lt;&gt;"نعم","⚠ غير مسوى مع الحسابات","✔ معتمد ومسوى")))))))))</f>
        <v/>
      </c>
      <c r="R4896">
        <f>N(R4895)+IF(A4896="عهدة",1,0)</f>
        <v/>
      </c>
      <c r="S4896">
        <f>IF(C4896="","",IF(AND(C4896&gt;=DATE(2026,9,1),C4896&lt;=DATE(2027,8,31)),(YEAR(C4896)-2026)*12+MONTH(C4896)-8,""))</f>
        <v/>
      </c>
      <c r="T4896">
        <f>IF(AND(A4896="مصروف",R4896&gt;0,I4896="موافق",S4896&lt;&gt;"",H4896&lt;&gt;""),N(G4896),0)</f>
        <v/>
      </c>
    </row>
    <row r="4897">
      <c r="A4897" s="19" t="n"/>
      <c r="B4897" s="20">
        <f>IF(A4897="","",IF(R4897=0,"⚠ أضف سطر عهدة أولًا","DMT-"&amp;TEXT(R4897,"000")))</f>
        <v/>
      </c>
      <c r="C4897" s="21" t="n"/>
      <c r="D4897" s="20">
        <f>IF(C4897="","",IF(S4897="","خارج السنة المالية",INDEX(القوائم!$D$2:$D$13,S4897)))</f>
        <v/>
      </c>
      <c r="E4897" s="22" t="n"/>
      <c r="F4897" s="23" t="n"/>
      <c r="G4897" s="23" t="n"/>
      <c r="H4897" s="22" t="n"/>
      <c r="I4897" s="19" t="n"/>
      <c r="J4897" s="21" t="n"/>
      <c r="K4897" s="19" t="n"/>
      <c r="L4897" s="19" t="n"/>
      <c r="M4897" s="21" t="n"/>
      <c r="N4897" s="22" t="n"/>
      <c r="O4897" s="24">
        <f>IF(A4897&lt;&gt;"عهدة","",SUMIFS($G$8:$G$5007,$B$8:$B$5007,B4897,$A$8:$A$5007,"مصروف",$I$8:$I$5007,"&lt;&gt;مرفوض"))</f>
        <v/>
      </c>
      <c r="P4897" s="25">
        <f>IF(A4897&lt;&gt;"عهدة","",N(F4897)-O4897)</f>
        <v/>
      </c>
      <c r="Q4897" s="26">
        <f>IF(A4897="","",IF(A4897="عهدة",IF(N(F4897)=0,"⚠ أدخل قيمة العهدة",IF(P4897&lt;0,"⛔ عجز / زيادة مصروفات "&amp;TEXT(-P4897,"#,##0"),IF(COUNTIFS($B$8:$B$5007,B4897,$A$8:$A$5007,"مصروف",$I$8:$I$5007,"&lt;&gt;مرفوض",$K$8:$K$5007,"&lt;&gt;نعم")&gt;0,"⚠ "&amp;COUNTIFS($B$8:$B$5007,B4897,$A$8:$A$5007,"مصروف",$I$8:$I$5007,"&lt;&gt;مرفوض",$K$8:$K$5007,"&lt;&gt;نعم")&amp;" مصروف غير مسوى",IF(L4897="تمت التسوية",IF(P4897=0,"✔ متوازنة وتمت التسوية","✔ تمت التسوية – متبقي "&amp;TEXT(P4897,"#,##0")),IF(P4897&gt;0,"متبقي "&amp;TEXT(P4897,"#,##0"),"✔ متوازنة"))))),IF(R4897=0,"⚠ أضف سطر عهدة أولًا",IF(OR(C4897="",N(G4897)=0),"⚠ أكمل التاريخ والقيمة",IF(S4897="","⚠ التاريخ خارج السنة المالية",IF(H4897="","⚠ اختر بند الموازنة",IF(I4897="مرفوض","✖ مرفوض من المدير",IF(I4897&lt;&gt;"موافق","⏳ بانتظار موافقة المدير",IF(K4897&lt;&gt;"نعم","⚠ غير مسوى مع الحسابات","✔ معتمد ومسوى")))))))))</f>
        <v/>
      </c>
      <c r="R4897">
        <f>N(R4896)+IF(A4897="عهدة",1,0)</f>
        <v/>
      </c>
      <c r="S4897">
        <f>IF(C4897="","",IF(AND(C4897&gt;=DATE(2026,9,1),C4897&lt;=DATE(2027,8,31)),(YEAR(C4897)-2026)*12+MONTH(C4897)-8,""))</f>
        <v/>
      </c>
      <c r="T4897">
        <f>IF(AND(A4897="مصروف",R4897&gt;0,I4897="موافق",S4897&lt;&gt;"",H4897&lt;&gt;""),N(G4897),0)</f>
        <v/>
      </c>
    </row>
    <row r="4898">
      <c r="A4898" s="19" t="n"/>
      <c r="B4898" s="20">
        <f>IF(A4898="","",IF(R4898=0,"⚠ أضف سطر عهدة أولًا","DMT-"&amp;TEXT(R4898,"000")))</f>
        <v/>
      </c>
      <c r="C4898" s="21" t="n"/>
      <c r="D4898" s="20">
        <f>IF(C4898="","",IF(S4898="","خارج السنة المالية",INDEX(القوائم!$D$2:$D$13,S4898)))</f>
        <v/>
      </c>
      <c r="E4898" s="22" t="n"/>
      <c r="F4898" s="23" t="n"/>
      <c r="G4898" s="23" t="n"/>
      <c r="H4898" s="22" t="n"/>
      <c r="I4898" s="19" t="n"/>
      <c r="J4898" s="21" t="n"/>
      <c r="K4898" s="19" t="n"/>
      <c r="L4898" s="19" t="n"/>
      <c r="M4898" s="21" t="n"/>
      <c r="N4898" s="22" t="n"/>
      <c r="O4898" s="24">
        <f>IF(A4898&lt;&gt;"عهدة","",SUMIFS($G$8:$G$5007,$B$8:$B$5007,B4898,$A$8:$A$5007,"مصروف",$I$8:$I$5007,"&lt;&gt;مرفوض"))</f>
        <v/>
      </c>
      <c r="P4898" s="25">
        <f>IF(A4898&lt;&gt;"عهدة","",N(F4898)-O4898)</f>
        <v/>
      </c>
      <c r="Q4898" s="26">
        <f>IF(A4898="","",IF(A4898="عهدة",IF(N(F4898)=0,"⚠ أدخل قيمة العهدة",IF(P4898&lt;0,"⛔ عجز / زيادة مصروفات "&amp;TEXT(-P4898,"#,##0"),IF(COUNTIFS($B$8:$B$5007,B4898,$A$8:$A$5007,"مصروف",$I$8:$I$5007,"&lt;&gt;مرفوض",$K$8:$K$5007,"&lt;&gt;نعم")&gt;0,"⚠ "&amp;COUNTIFS($B$8:$B$5007,B4898,$A$8:$A$5007,"مصروف",$I$8:$I$5007,"&lt;&gt;مرفوض",$K$8:$K$5007,"&lt;&gt;نعم")&amp;" مصروف غير مسوى",IF(L4898="تمت التسوية",IF(P4898=0,"✔ متوازنة وتمت التسوية","✔ تمت التسوية – متبقي "&amp;TEXT(P4898,"#,##0")),IF(P4898&gt;0,"متبقي "&amp;TEXT(P4898,"#,##0"),"✔ متوازنة"))))),IF(R4898=0,"⚠ أضف سطر عهدة أولًا",IF(OR(C4898="",N(G4898)=0),"⚠ أكمل التاريخ والقيمة",IF(S4898="","⚠ التاريخ خارج السنة المالية",IF(H4898="","⚠ اختر بند الموازنة",IF(I4898="مرفوض","✖ مرفوض من المدير",IF(I4898&lt;&gt;"موافق","⏳ بانتظار موافقة المدير",IF(K4898&lt;&gt;"نعم","⚠ غير مسوى مع الحسابات","✔ معتمد ومسوى")))))))))</f>
        <v/>
      </c>
      <c r="R4898">
        <f>N(R4897)+IF(A4898="عهدة",1,0)</f>
        <v/>
      </c>
      <c r="S4898">
        <f>IF(C4898="","",IF(AND(C4898&gt;=DATE(2026,9,1),C4898&lt;=DATE(2027,8,31)),(YEAR(C4898)-2026)*12+MONTH(C4898)-8,""))</f>
        <v/>
      </c>
      <c r="T4898">
        <f>IF(AND(A4898="مصروف",R4898&gt;0,I4898="موافق",S4898&lt;&gt;"",H4898&lt;&gt;""),N(G4898),0)</f>
        <v/>
      </c>
    </row>
    <row r="4899">
      <c r="A4899" s="19" t="n"/>
      <c r="B4899" s="20">
        <f>IF(A4899="","",IF(R4899=0,"⚠ أضف سطر عهدة أولًا","DMT-"&amp;TEXT(R4899,"000")))</f>
        <v/>
      </c>
      <c r="C4899" s="21" t="n"/>
      <c r="D4899" s="20">
        <f>IF(C4899="","",IF(S4899="","خارج السنة المالية",INDEX(القوائم!$D$2:$D$13,S4899)))</f>
        <v/>
      </c>
      <c r="E4899" s="22" t="n"/>
      <c r="F4899" s="23" t="n"/>
      <c r="G4899" s="23" t="n"/>
      <c r="H4899" s="22" t="n"/>
      <c r="I4899" s="19" t="n"/>
      <c r="J4899" s="21" t="n"/>
      <c r="K4899" s="19" t="n"/>
      <c r="L4899" s="19" t="n"/>
      <c r="M4899" s="21" t="n"/>
      <c r="N4899" s="22" t="n"/>
      <c r="O4899" s="24">
        <f>IF(A4899&lt;&gt;"عهدة","",SUMIFS($G$8:$G$5007,$B$8:$B$5007,B4899,$A$8:$A$5007,"مصروف",$I$8:$I$5007,"&lt;&gt;مرفوض"))</f>
        <v/>
      </c>
      <c r="P4899" s="25">
        <f>IF(A4899&lt;&gt;"عهدة","",N(F4899)-O4899)</f>
        <v/>
      </c>
      <c r="Q4899" s="26">
        <f>IF(A4899="","",IF(A4899="عهدة",IF(N(F4899)=0,"⚠ أدخل قيمة العهدة",IF(P4899&lt;0,"⛔ عجز / زيادة مصروفات "&amp;TEXT(-P4899,"#,##0"),IF(COUNTIFS($B$8:$B$5007,B4899,$A$8:$A$5007,"مصروف",$I$8:$I$5007,"&lt;&gt;مرفوض",$K$8:$K$5007,"&lt;&gt;نعم")&gt;0,"⚠ "&amp;COUNTIFS($B$8:$B$5007,B4899,$A$8:$A$5007,"مصروف",$I$8:$I$5007,"&lt;&gt;مرفوض",$K$8:$K$5007,"&lt;&gt;نعم")&amp;" مصروف غير مسوى",IF(L4899="تمت التسوية",IF(P4899=0,"✔ متوازنة وتمت التسوية","✔ تمت التسوية – متبقي "&amp;TEXT(P4899,"#,##0")),IF(P4899&gt;0,"متبقي "&amp;TEXT(P4899,"#,##0"),"✔ متوازنة"))))),IF(R4899=0,"⚠ أضف سطر عهدة أولًا",IF(OR(C4899="",N(G4899)=0),"⚠ أكمل التاريخ والقيمة",IF(S4899="","⚠ التاريخ خارج السنة المالية",IF(H4899="","⚠ اختر بند الموازنة",IF(I4899="مرفوض","✖ مرفوض من المدير",IF(I4899&lt;&gt;"موافق","⏳ بانتظار موافقة المدير",IF(K4899&lt;&gt;"نعم","⚠ غير مسوى مع الحسابات","✔ معتمد ومسوى")))))))))</f>
        <v/>
      </c>
      <c r="R4899">
        <f>N(R4898)+IF(A4899="عهدة",1,0)</f>
        <v/>
      </c>
      <c r="S4899">
        <f>IF(C4899="","",IF(AND(C4899&gt;=DATE(2026,9,1),C4899&lt;=DATE(2027,8,31)),(YEAR(C4899)-2026)*12+MONTH(C4899)-8,""))</f>
        <v/>
      </c>
      <c r="T4899">
        <f>IF(AND(A4899="مصروف",R4899&gt;0,I4899="موافق",S4899&lt;&gt;"",H4899&lt;&gt;""),N(G4899),0)</f>
        <v/>
      </c>
    </row>
    <row r="4900">
      <c r="A4900" s="19" t="n"/>
      <c r="B4900" s="20">
        <f>IF(A4900="","",IF(R4900=0,"⚠ أضف سطر عهدة أولًا","DMT-"&amp;TEXT(R4900,"000")))</f>
        <v/>
      </c>
      <c r="C4900" s="21" t="n"/>
      <c r="D4900" s="20">
        <f>IF(C4900="","",IF(S4900="","خارج السنة المالية",INDEX(القوائم!$D$2:$D$13,S4900)))</f>
        <v/>
      </c>
      <c r="E4900" s="22" t="n"/>
      <c r="F4900" s="23" t="n"/>
      <c r="G4900" s="23" t="n"/>
      <c r="H4900" s="22" t="n"/>
      <c r="I4900" s="19" t="n"/>
      <c r="J4900" s="21" t="n"/>
      <c r="K4900" s="19" t="n"/>
      <c r="L4900" s="19" t="n"/>
      <c r="M4900" s="21" t="n"/>
      <c r="N4900" s="22" t="n"/>
      <c r="O4900" s="24">
        <f>IF(A4900&lt;&gt;"عهدة","",SUMIFS($G$8:$G$5007,$B$8:$B$5007,B4900,$A$8:$A$5007,"مصروف",$I$8:$I$5007,"&lt;&gt;مرفوض"))</f>
        <v/>
      </c>
      <c r="P4900" s="25">
        <f>IF(A4900&lt;&gt;"عهدة","",N(F4900)-O4900)</f>
        <v/>
      </c>
      <c r="Q4900" s="26">
        <f>IF(A4900="","",IF(A4900="عهدة",IF(N(F4900)=0,"⚠ أدخل قيمة العهدة",IF(P4900&lt;0,"⛔ عجز / زيادة مصروفات "&amp;TEXT(-P4900,"#,##0"),IF(COUNTIFS($B$8:$B$5007,B4900,$A$8:$A$5007,"مصروف",$I$8:$I$5007,"&lt;&gt;مرفوض",$K$8:$K$5007,"&lt;&gt;نعم")&gt;0,"⚠ "&amp;COUNTIFS($B$8:$B$5007,B4900,$A$8:$A$5007,"مصروف",$I$8:$I$5007,"&lt;&gt;مرفوض",$K$8:$K$5007,"&lt;&gt;نعم")&amp;" مصروف غير مسوى",IF(L4900="تمت التسوية",IF(P4900=0,"✔ متوازنة وتمت التسوية","✔ تمت التسوية – متبقي "&amp;TEXT(P4900,"#,##0")),IF(P4900&gt;0,"متبقي "&amp;TEXT(P4900,"#,##0"),"✔ متوازنة"))))),IF(R4900=0,"⚠ أضف سطر عهدة أولًا",IF(OR(C4900="",N(G4900)=0),"⚠ أكمل التاريخ والقيمة",IF(S4900="","⚠ التاريخ خارج السنة المالية",IF(H4900="","⚠ اختر بند الموازنة",IF(I4900="مرفوض","✖ مرفوض من المدير",IF(I4900&lt;&gt;"موافق","⏳ بانتظار موافقة المدير",IF(K4900&lt;&gt;"نعم","⚠ غير مسوى مع الحسابات","✔ معتمد ومسوى")))))))))</f>
        <v/>
      </c>
      <c r="R4900">
        <f>N(R4899)+IF(A4900="عهدة",1,0)</f>
        <v/>
      </c>
      <c r="S4900">
        <f>IF(C4900="","",IF(AND(C4900&gt;=DATE(2026,9,1),C4900&lt;=DATE(2027,8,31)),(YEAR(C4900)-2026)*12+MONTH(C4900)-8,""))</f>
        <v/>
      </c>
      <c r="T4900">
        <f>IF(AND(A4900="مصروف",R4900&gt;0,I4900="موافق",S4900&lt;&gt;"",H4900&lt;&gt;""),N(G4900),0)</f>
        <v/>
      </c>
    </row>
    <row r="4901">
      <c r="A4901" s="19" t="n"/>
      <c r="B4901" s="20">
        <f>IF(A4901="","",IF(R4901=0,"⚠ أضف سطر عهدة أولًا","DMT-"&amp;TEXT(R4901,"000")))</f>
        <v/>
      </c>
      <c r="C4901" s="21" t="n"/>
      <c r="D4901" s="20">
        <f>IF(C4901="","",IF(S4901="","خارج السنة المالية",INDEX(القوائم!$D$2:$D$13,S4901)))</f>
        <v/>
      </c>
      <c r="E4901" s="22" t="n"/>
      <c r="F4901" s="23" t="n"/>
      <c r="G4901" s="23" t="n"/>
      <c r="H4901" s="22" t="n"/>
      <c r="I4901" s="19" t="n"/>
      <c r="J4901" s="21" t="n"/>
      <c r="K4901" s="19" t="n"/>
      <c r="L4901" s="19" t="n"/>
      <c r="M4901" s="21" t="n"/>
      <c r="N4901" s="22" t="n"/>
      <c r="O4901" s="24">
        <f>IF(A4901&lt;&gt;"عهدة","",SUMIFS($G$8:$G$5007,$B$8:$B$5007,B4901,$A$8:$A$5007,"مصروف",$I$8:$I$5007,"&lt;&gt;مرفوض"))</f>
        <v/>
      </c>
      <c r="P4901" s="25">
        <f>IF(A4901&lt;&gt;"عهدة","",N(F4901)-O4901)</f>
        <v/>
      </c>
      <c r="Q4901" s="26">
        <f>IF(A4901="","",IF(A4901="عهدة",IF(N(F4901)=0,"⚠ أدخل قيمة العهدة",IF(P4901&lt;0,"⛔ عجز / زيادة مصروفات "&amp;TEXT(-P4901,"#,##0"),IF(COUNTIFS($B$8:$B$5007,B4901,$A$8:$A$5007,"مصروف",$I$8:$I$5007,"&lt;&gt;مرفوض",$K$8:$K$5007,"&lt;&gt;نعم")&gt;0,"⚠ "&amp;COUNTIFS($B$8:$B$5007,B4901,$A$8:$A$5007,"مصروف",$I$8:$I$5007,"&lt;&gt;مرفوض",$K$8:$K$5007,"&lt;&gt;نعم")&amp;" مصروف غير مسوى",IF(L4901="تمت التسوية",IF(P4901=0,"✔ متوازنة وتمت التسوية","✔ تمت التسوية – متبقي "&amp;TEXT(P4901,"#,##0")),IF(P4901&gt;0,"متبقي "&amp;TEXT(P4901,"#,##0"),"✔ متوازنة"))))),IF(R4901=0,"⚠ أضف سطر عهدة أولًا",IF(OR(C4901="",N(G4901)=0),"⚠ أكمل التاريخ والقيمة",IF(S4901="","⚠ التاريخ خارج السنة المالية",IF(H4901="","⚠ اختر بند الموازنة",IF(I4901="مرفوض","✖ مرفوض من المدير",IF(I4901&lt;&gt;"موافق","⏳ بانتظار موافقة المدير",IF(K4901&lt;&gt;"نعم","⚠ غير مسوى مع الحسابات","✔ معتمد ومسوى")))))))))</f>
        <v/>
      </c>
      <c r="R4901">
        <f>N(R4900)+IF(A4901="عهدة",1,0)</f>
        <v/>
      </c>
      <c r="S4901">
        <f>IF(C4901="","",IF(AND(C4901&gt;=DATE(2026,9,1),C4901&lt;=DATE(2027,8,31)),(YEAR(C4901)-2026)*12+MONTH(C4901)-8,""))</f>
        <v/>
      </c>
      <c r="T4901">
        <f>IF(AND(A4901="مصروف",R4901&gt;0,I4901="موافق",S4901&lt;&gt;"",H4901&lt;&gt;""),N(G4901),0)</f>
        <v/>
      </c>
    </row>
    <row r="4902">
      <c r="A4902" s="19" t="n"/>
      <c r="B4902" s="20">
        <f>IF(A4902="","",IF(R4902=0,"⚠ أضف سطر عهدة أولًا","DMT-"&amp;TEXT(R4902,"000")))</f>
        <v/>
      </c>
      <c r="C4902" s="21" t="n"/>
      <c r="D4902" s="20">
        <f>IF(C4902="","",IF(S4902="","خارج السنة المالية",INDEX(القوائم!$D$2:$D$13,S4902)))</f>
        <v/>
      </c>
      <c r="E4902" s="22" t="n"/>
      <c r="F4902" s="23" t="n"/>
      <c r="G4902" s="23" t="n"/>
      <c r="H4902" s="22" t="n"/>
      <c r="I4902" s="19" t="n"/>
      <c r="J4902" s="21" t="n"/>
      <c r="K4902" s="19" t="n"/>
      <c r="L4902" s="19" t="n"/>
      <c r="M4902" s="21" t="n"/>
      <c r="N4902" s="22" t="n"/>
      <c r="O4902" s="24">
        <f>IF(A4902&lt;&gt;"عهدة","",SUMIFS($G$8:$G$5007,$B$8:$B$5007,B4902,$A$8:$A$5007,"مصروف",$I$8:$I$5007,"&lt;&gt;مرفوض"))</f>
        <v/>
      </c>
      <c r="P4902" s="25">
        <f>IF(A4902&lt;&gt;"عهدة","",N(F4902)-O4902)</f>
        <v/>
      </c>
      <c r="Q4902" s="26">
        <f>IF(A4902="","",IF(A4902="عهدة",IF(N(F4902)=0,"⚠ أدخل قيمة العهدة",IF(P4902&lt;0,"⛔ عجز / زيادة مصروفات "&amp;TEXT(-P4902,"#,##0"),IF(COUNTIFS($B$8:$B$5007,B4902,$A$8:$A$5007,"مصروف",$I$8:$I$5007,"&lt;&gt;مرفوض",$K$8:$K$5007,"&lt;&gt;نعم")&gt;0,"⚠ "&amp;COUNTIFS($B$8:$B$5007,B4902,$A$8:$A$5007,"مصروف",$I$8:$I$5007,"&lt;&gt;مرفوض",$K$8:$K$5007,"&lt;&gt;نعم")&amp;" مصروف غير مسوى",IF(L4902="تمت التسوية",IF(P4902=0,"✔ متوازنة وتمت التسوية","✔ تمت التسوية – متبقي "&amp;TEXT(P4902,"#,##0")),IF(P4902&gt;0,"متبقي "&amp;TEXT(P4902,"#,##0"),"✔ متوازنة"))))),IF(R4902=0,"⚠ أضف سطر عهدة أولًا",IF(OR(C4902="",N(G4902)=0),"⚠ أكمل التاريخ والقيمة",IF(S4902="","⚠ التاريخ خارج السنة المالية",IF(H4902="","⚠ اختر بند الموازنة",IF(I4902="مرفوض","✖ مرفوض من المدير",IF(I4902&lt;&gt;"موافق","⏳ بانتظار موافقة المدير",IF(K4902&lt;&gt;"نعم","⚠ غير مسوى مع الحسابات","✔ معتمد ومسوى")))))))))</f>
        <v/>
      </c>
      <c r="R4902">
        <f>N(R4901)+IF(A4902="عهدة",1,0)</f>
        <v/>
      </c>
      <c r="S4902">
        <f>IF(C4902="","",IF(AND(C4902&gt;=DATE(2026,9,1),C4902&lt;=DATE(2027,8,31)),(YEAR(C4902)-2026)*12+MONTH(C4902)-8,""))</f>
        <v/>
      </c>
      <c r="T4902">
        <f>IF(AND(A4902="مصروف",R4902&gt;0,I4902="موافق",S4902&lt;&gt;"",H4902&lt;&gt;""),N(G4902),0)</f>
        <v/>
      </c>
    </row>
    <row r="4903">
      <c r="A4903" s="19" t="n"/>
      <c r="B4903" s="20">
        <f>IF(A4903="","",IF(R4903=0,"⚠ أضف سطر عهدة أولًا","DMT-"&amp;TEXT(R4903,"000")))</f>
        <v/>
      </c>
      <c r="C4903" s="21" t="n"/>
      <c r="D4903" s="20">
        <f>IF(C4903="","",IF(S4903="","خارج السنة المالية",INDEX(القوائم!$D$2:$D$13,S4903)))</f>
        <v/>
      </c>
      <c r="E4903" s="22" t="n"/>
      <c r="F4903" s="23" t="n"/>
      <c r="G4903" s="23" t="n"/>
      <c r="H4903" s="22" t="n"/>
      <c r="I4903" s="19" t="n"/>
      <c r="J4903" s="21" t="n"/>
      <c r="K4903" s="19" t="n"/>
      <c r="L4903" s="19" t="n"/>
      <c r="M4903" s="21" t="n"/>
      <c r="N4903" s="22" t="n"/>
      <c r="O4903" s="24">
        <f>IF(A4903&lt;&gt;"عهدة","",SUMIFS($G$8:$G$5007,$B$8:$B$5007,B4903,$A$8:$A$5007,"مصروف",$I$8:$I$5007,"&lt;&gt;مرفوض"))</f>
        <v/>
      </c>
      <c r="P4903" s="25">
        <f>IF(A4903&lt;&gt;"عهدة","",N(F4903)-O4903)</f>
        <v/>
      </c>
      <c r="Q4903" s="26">
        <f>IF(A4903="","",IF(A4903="عهدة",IF(N(F4903)=0,"⚠ أدخل قيمة العهدة",IF(P4903&lt;0,"⛔ عجز / زيادة مصروفات "&amp;TEXT(-P4903,"#,##0"),IF(COUNTIFS($B$8:$B$5007,B4903,$A$8:$A$5007,"مصروف",$I$8:$I$5007,"&lt;&gt;مرفوض",$K$8:$K$5007,"&lt;&gt;نعم")&gt;0,"⚠ "&amp;COUNTIFS($B$8:$B$5007,B4903,$A$8:$A$5007,"مصروف",$I$8:$I$5007,"&lt;&gt;مرفوض",$K$8:$K$5007,"&lt;&gt;نعم")&amp;" مصروف غير مسوى",IF(L4903="تمت التسوية",IF(P4903=0,"✔ متوازنة وتمت التسوية","✔ تمت التسوية – متبقي "&amp;TEXT(P4903,"#,##0")),IF(P4903&gt;0,"متبقي "&amp;TEXT(P4903,"#,##0"),"✔ متوازنة"))))),IF(R4903=0,"⚠ أضف سطر عهدة أولًا",IF(OR(C4903="",N(G4903)=0),"⚠ أكمل التاريخ والقيمة",IF(S4903="","⚠ التاريخ خارج السنة المالية",IF(H4903="","⚠ اختر بند الموازنة",IF(I4903="مرفوض","✖ مرفوض من المدير",IF(I4903&lt;&gt;"موافق","⏳ بانتظار موافقة المدير",IF(K4903&lt;&gt;"نعم","⚠ غير مسوى مع الحسابات","✔ معتمد ومسوى")))))))))</f>
        <v/>
      </c>
      <c r="R4903">
        <f>N(R4902)+IF(A4903="عهدة",1,0)</f>
        <v/>
      </c>
      <c r="S4903">
        <f>IF(C4903="","",IF(AND(C4903&gt;=DATE(2026,9,1),C4903&lt;=DATE(2027,8,31)),(YEAR(C4903)-2026)*12+MONTH(C4903)-8,""))</f>
        <v/>
      </c>
      <c r="T4903">
        <f>IF(AND(A4903="مصروف",R4903&gt;0,I4903="موافق",S4903&lt;&gt;"",H4903&lt;&gt;""),N(G4903),0)</f>
        <v/>
      </c>
    </row>
    <row r="4904">
      <c r="A4904" s="19" t="n"/>
      <c r="B4904" s="20">
        <f>IF(A4904="","",IF(R4904=0,"⚠ أضف سطر عهدة أولًا","DMT-"&amp;TEXT(R4904,"000")))</f>
        <v/>
      </c>
      <c r="C4904" s="21" t="n"/>
      <c r="D4904" s="20">
        <f>IF(C4904="","",IF(S4904="","خارج السنة المالية",INDEX(القوائم!$D$2:$D$13,S4904)))</f>
        <v/>
      </c>
      <c r="E4904" s="22" t="n"/>
      <c r="F4904" s="23" t="n"/>
      <c r="G4904" s="23" t="n"/>
      <c r="H4904" s="22" t="n"/>
      <c r="I4904" s="19" t="n"/>
      <c r="J4904" s="21" t="n"/>
      <c r="K4904" s="19" t="n"/>
      <c r="L4904" s="19" t="n"/>
      <c r="M4904" s="21" t="n"/>
      <c r="N4904" s="22" t="n"/>
      <c r="O4904" s="24">
        <f>IF(A4904&lt;&gt;"عهدة","",SUMIFS($G$8:$G$5007,$B$8:$B$5007,B4904,$A$8:$A$5007,"مصروف",$I$8:$I$5007,"&lt;&gt;مرفوض"))</f>
        <v/>
      </c>
      <c r="P4904" s="25">
        <f>IF(A4904&lt;&gt;"عهدة","",N(F4904)-O4904)</f>
        <v/>
      </c>
      <c r="Q4904" s="26">
        <f>IF(A4904="","",IF(A4904="عهدة",IF(N(F4904)=0,"⚠ أدخل قيمة العهدة",IF(P4904&lt;0,"⛔ عجز / زيادة مصروفات "&amp;TEXT(-P4904,"#,##0"),IF(COUNTIFS($B$8:$B$5007,B4904,$A$8:$A$5007,"مصروف",$I$8:$I$5007,"&lt;&gt;مرفوض",$K$8:$K$5007,"&lt;&gt;نعم")&gt;0,"⚠ "&amp;COUNTIFS($B$8:$B$5007,B4904,$A$8:$A$5007,"مصروف",$I$8:$I$5007,"&lt;&gt;مرفوض",$K$8:$K$5007,"&lt;&gt;نعم")&amp;" مصروف غير مسوى",IF(L4904="تمت التسوية",IF(P4904=0,"✔ متوازنة وتمت التسوية","✔ تمت التسوية – متبقي "&amp;TEXT(P4904,"#,##0")),IF(P4904&gt;0,"متبقي "&amp;TEXT(P4904,"#,##0"),"✔ متوازنة"))))),IF(R4904=0,"⚠ أضف سطر عهدة أولًا",IF(OR(C4904="",N(G4904)=0),"⚠ أكمل التاريخ والقيمة",IF(S4904="","⚠ التاريخ خارج السنة المالية",IF(H4904="","⚠ اختر بند الموازنة",IF(I4904="مرفوض","✖ مرفوض من المدير",IF(I4904&lt;&gt;"موافق","⏳ بانتظار موافقة المدير",IF(K4904&lt;&gt;"نعم","⚠ غير مسوى مع الحسابات","✔ معتمد ومسوى")))))))))</f>
        <v/>
      </c>
      <c r="R4904">
        <f>N(R4903)+IF(A4904="عهدة",1,0)</f>
        <v/>
      </c>
      <c r="S4904">
        <f>IF(C4904="","",IF(AND(C4904&gt;=DATE(2026,9,1),C4904&lt;=DATE(2027,8,31)),(YEAR(C4904)-2026)*12+MONTH(C4904)-8,""))</f>
        <v/>
      </c>
      <c r="T4904">
        <f>IF(AND(A4904="مصروف",R4904&gt;0,I4904="موافق",S4904&lt;&gt;"",H4904&lt;&gt;""),N(G4904),0)</f>
        <v/>
      </c>
    </row>
    <row r="4905">
      <c r="A4905" s="19" t="n"/>
      <c r="B4905" s="20">
        <f>IF(A4905="","",IF(R4905=0,"⚠ أضف سطر عهدة أولًا","DMT-"&amp;TEXT(R4905,"000")))</f>
        <v/>
      </c>
      <c r="C4905" s="21" t="n"/>
      <c r="D4905" s="20">
        <f>IF(C4905="","",IF(S4905="","خارج السنة المالية",INDEX(القوائم!$D$2:$D$13,S4905)))</f>
        <v/>
      </c>
      <c r="E4905" s="22" t="n"/>
      <c r="F4905" s="23" t="n"/>
      <c r="G4905" s="23" t="n"/>
      <c r="H4905" s="22" t="n"/>
      <c r="I4905" s="19" t="n"/>
      <c r="J4905" s="21" t="n"/>
      <c r="K4905" s="19" t="n"/>
      <c r="L4905" s="19" t="n"/>
      <c r="M4905" s="21" t="n"/>
      <c r="N4905" s="22" t="n"/>
      <c r="O4905" s="24">
        <f>IF(A4905&lt;&gt;"عهدة","",SUMIFS($G$8:$G$5007,$B$8:$B$5007,B4905,$A$8:$A$5007,"مصروف",$I$8:$I$5007,"&lt;&gt;مرفوض"))</f>
        <v/>
      </c>
      <c r="P4905" s="25">
        <f>IF(A4905&lt;&gt;"عهدة","",N(F4905)-O4905)</f>
        <v/>
      </c>
      <c r="Q4905" s="26">
        <f>IF(A4905="","",IF(A4905="عهدة",IF(N(F4905)=0,"⚠ أدخل قيمة العهدة",IF(P4905&lt;0,"⛔ عجز / زيادة مصروفات "&amp;TEXT(-P4905,"#,##0"),IF(COUNTIFS($B$8:$B$5007,B4905,$A$8:$A$5007,"مصروف",$I$8:$I$5007,"&lt;&gt;مرفوض",$K$8:$K$5007,"&lt;&gt;نعم")&gt;0,"⚠ "&amp;COUNTIFS($B$8:$B$5007,B4905,$A$8:$A$5007,"مصروف",$I$8:$I$5007,"&lt;&gt;مرفوض",$K$8:$K$5007,"&lt;&gt;نعم")&amp;" مصروف غير مسوى",IF(L4905="تمت التسوية",IF(P4905=0,"✔ متوازنة وتمت التسوية","✔ تمت التسوية – متبقي "&amp;TEXT(P4905,"#,##0")),IF(P4905&gt;0,"متبقي "&amp;TEXT(P4905,"#,##0"),"✔ متوازنة"))))),IF(R4905=0,"⚠ أضف سطر عهدة أولًا",IF(OR(C4905="",N(G4905)=0),"⚠ أكمل التاريخ والقيمة",IF(S4905="","⚠ التاريخ خارج السنة المالية",IF(H4905="","⚠ اختر بند الموازنة",IF(I4905="مرفوض","✖ مرفوض من المدير",IF(I4905&lt;&gt;"موافق","⏳ بانتظار موافقة المدير",IF(K4905&lt;&gt;"نعم","⚠ غير مسوى مع الحسابات","✔ معتمد ومسوى")))))))))</f>
        <v/>
      </c>
      <c r="R4905">
        <f>N(R4904)+IF(A4905="عهدة",1,0)</f>
        <v/>
      </c>
      <c r="S4905">
        <f>IF(C4905="","",IF(AND(C4905&gt;=DATE(2026,9,1),C4905&lt;=DATE(2027,8,31)),(YEAR(C4905)-2026)*12+MONTH(C4905)-8,""))</f>
        <v/>
      </c>
      <c r="T4905">
        <f>IF(AND(A4905="مصروف",R4905&gt;0,I4905="موافق",S4905&lt;&gt;"",H4905&lt;&gt;""),N(G4905),0)</f>
        <v/>
      </c>
    </row>
    <row r="4906">
      <c r="A4906" s="19" t="n"/>
      <c r="B4906" s="20">
        <f>IF(A4906="","",IF(R4906=0,"⚠ أضف سطر عهدة أولًا","DMT-"&amp;TEXT(R4906,"000")))</f>
        <v/>
      </c>
      <c r="C4906" s="21" t="n"/>
      <c r="D4906" s="20">
        <f>IF(C4906="","",IF(S4906="","خارج السنة المالية",INDEX(القوائم!$D$2:$D$13,S4906)))</f>
        <v/>
      </c>
      <c r="E4906" s="22" t="n"/>
      <c r="F4906" s="23" t="n"/>
      <c r="G4906" s="23" t="n"/>
      <c r="H4906" s="22" t="n"/>
      <c r="I4906" s="19" t="n"/>
      <c r="J4906" s="21" t="n"/>
      <c r="K4906" s="19" t="n"/>
      <c r="L4906" s="19" t="n"/>
      <c r="M4906" s="21" t="n"/>
      <c r="N4906" s="22" t="n"/>
      <c r="O4906" s="24">
        <f>IF(A4906&lt;&gt;"عهدة","",SUMIFS($G$8:$G$5007,$B$8:$B$5007,B4906,$A$8:$A$5007,"مصروف",$I$8:$I$5007,"&lt;&gt;مرفوض"))</f>
        <v/>
      </c>
      <c r="P4906" s="25">
        <f>IF(A4906&lt;&gt;"عهدة","",N(F4906)-O4906)</f>
        <v/>
      </c>
      <c r="Q4906" s="26">
        <f>IF(A4906="","",IF(A4906="عهدة",IF(N(F4906)=0,"⚠ أدخل قيمة العهدة",IF(P4906&lt;0,"⛔ عجز / زيادة مصروفات "&amp;TEXT(-P4906,"#,##0"),IF(COUNTIFS($B$8:$B$5007,B4906,$A$8:$A$5007,"مصروف",$I$8:$I$5007,"&lt;&gt;مرفوض",$K$8:$K$5007,"&lt;&gt;نعم")&gt;0,"⚠ "&amp;COUNTIFS($B$8:$B$5007,B4906,$A$8:$A$5007,"مصروف",$I$8:$I$5007,"&lt;&gt;مرفوض",$K$8:$K$5007,"&lt;&gt;نعم")&amp;" مصروف غير مسوى",IF(L4906="تمت التسوية",IF(P4906=0,"✔ متوازنة وتمت التسوية","✔ تمت التسوية – متبقي "&amp;TEXT(P4906,"#,##0")),IF(P4906&gt;0,"متبقي "&amp;TEXT(P4906,"#,##0"),"✔ متوازنة"))))),IF(R4906=0,"⚠ أضف سطر عهدة أولًا",IF(OR(C4906="",N(G4906)=0),"⚠ أكمل التاريخ والقيمة",IF(S4906="","⚠ التاريخ خارج السنة المالية",IF(H4906="","⚠ اختر بند الموازنة",IF(I4906="مرفوض","✖ مرفوض من المدير",IF(I4906&lt;&gt;"موافق","⏳ بانتظار موافقة المدير",IF(K4906&lt;&gt;"نعم","⚠ غير مسوى مع الحسابات","✔ معتمد ومسوى")))))))))</f>
        <v/>
      </c>
      <c r="R4906">
        <f>N(R4905)+IF(A4906="عهدة",1,0)</f>
        <v/>
      </c>
      <c r="S4906">
        <f>IF(C4906="","",IF(AND(C4906&gt;=DATE(2026,9,1),C4906&lt;=DATE(2027,8,31)),(YEAR(C4906)-2026)*12+MONTH(C4906)-8,""))</f>
        <v/>
      </c>
      <c r="T4906">
        <f>IF(AND(A4906="مصروف",R4906&gt;0,I4906="موافق",S4906&lt;&gt;"",H4906&lt;&gt;""),N(G4906),0)</f>
        <v/>
      </c>
    </row>
    <row r="4907">
      <c r="A4907" s="19" t="n"/>
      <c r="B4907" s="20">
        <f>IF(A4907="","",IF(R4907=0,"⚠ أضف سطر عهدة أولًا","DMT-"&amp;TEXT(R4907,"000")))</f>
        <v/>
      </c>
      <c r="C4907" s="21" t="n"/>
      <c r="D4907" s="20">
        <f>IF(C4907="","",IF(S4907="","خارج السنة المالية",INDEX(القوائم!$D$2:$D$13,S4907)))</f>
        <v/>
      </c>
      <c r="E4907" s="22" t="n"/>
      <c r="F4907" s="23" t="n"/>
      <c r="G4907" s="23" t="n"/>
      <c r="H4907" s="22" t="n"/>
      <c r="I4907" s="19" t="n"/>
      <c r="J4907" s="21" t="n"/>
      <c r="K4907" s="19" t="n"/>
      <c r="L4907" s="19" t="n"/>
      <c r="M4907" s="21" t="n"/>
      <c r="N4907" s="22" t="n"/>
      <c r="O4907" s="24">
        <f>IF(A4907&lt;&gt;"عهدة","",SUMIFS($G$8:$G$5007,$B$8:$B$5007,B4907,$A$8:$A$5007,"مصروف",$I$8:$I$5007,"&lt;&gt;مرفوض"))</f>
        <v/>
      </c>
      <c r="P4907" s="25">
        <f>IF(A4907&lt;&gt;"عهدة","",N(F4907)-O4907)</f>
        <v/>
      </c>
      <c r="Q4907" s="26">
        <f>IF(A4907="","",IF(A4907="عهدة",IF(N(F4907)=0,"⚠ أدخل قيمة العهدة",IF(P4907&lt;0,"⛔ عجز / زيادة مصروفات "&amp;TEXT(-P4907,"#,##0"),IF(COUNTIFS($B$8:$B$5007,B4907,$A$8:$A$5007,"مصروف",$I$8:$I$5007,"&lt;&gt;مرفوض",$K$8:$K$5007,"&lt;&gt;نعم")&gt;0,"⚠ "&amp;COUNTIFS($B$8:$B$5007,B4907,$A$8:$A$5007,"مصروف",$I$8:$I$5007,"&lt;&gt;مرفوض",$K$8:$K$5007,"&lt;&gt;نعم")&amp;" مصروف غير مسوى",IF(L4907="تمت التسوية",IF(P4907=0,"✔ متوازنة وتمت التسوية","✔ تمت التسوية – متبقي "&amp;TEXT(P4907,"#,##0")),IF(P4907&gt;0,"متبقي "&amp;TEXT(P4907,"#,##0"),"✔ متوازنة"))))),IF(R4907=0,"⚠ أضف سطر عهدة أولًا",IF(OR(C4907="",N(G4907)=0),"⚠ أكمل التاريخ والقيمة",IF(S4907="","⚠ التاريخ خارج السنة المالية",IF(H4907="","⚠ اختر بند الموازنة",IF(I4907="مرفوض","✖ مرفوض من المدير",IF(I4907&lt;&gt;"موافق","⏳ بانتظار موافقة المدير",IF(K4907&lt;&gt;"نعم","⚠ غير مسوى مع الحسابات","✔ معتمد ومسوى")))))))))</f>
        <v/>
      </c>
      <c r="R4907">
        <f>N(R4906)+IF(A4907="عهدة",1,0)</f>
        <v/>
      </c>
      <c r="S4907">
        <f>IF(C4907="","",IF(AND(C4907&gt;=DATE(2026,9,1),C4907&lt;=DATE(2027,8,31)),(YEAR(C4907)-2026)*12+MONTH(C4907)-8,""))</f>
        <v/>
      </c>
      <c r="T4907">
        <f>IF(AND(A4907="مصروف",R4907&gt;0,I4907="موافق",S4907&lt;&gt;"",H4907&lt;&gt;""),N(G4907),0)</f>
        <v/>
      </c>
    </row>
    <row r="4908">
      <c r="A4908" s="19" t="n"/>
      <c r="B4908" s="20">
        <f>IF(A4908="","",IF(R4908=0,"⚠ أضف سطر عهدة أولًا","DMT-"&amp;TEXT(R4908,"000")))</f>
        <v/>
      </c>
      <c r="C4908" s="21" t="n"/>
      <c r="D4908" s="20">
        <f>IF(C4908="","",IF(S4908="","خارج السنة المالية",INDEX(القوائم!$D$2:$D$13,S4908)))</f>
        <v/>
      </c>
      <c r="E4908" s="22" t="n"/>
      <c r="F4908" s="23" t="n"/>
      <c r="G4908" s="23" t="n"/>
      <c r="H4908" s="22" t="n"/>
      <c r="I4908" s="19" t="n"/>
      <c r="J4908" s="21" t="n"/>
      <c r="K4908" s="19" t="n"/>
      <c r="L4908" s="19" t="n"/>
      <c r="M4908" s="21" t="n"/>
      <c r="N4908" s="22" t="n"/>
      <c r="O4908" s="24">
        <f>IF(A4908&lt;&gt;"عهدة","",SUMIFS($G$8:$G$5007,$B$8:$B$5007,B4908,$A$8:$A$5007,"مصروف",$I$8:$I$5007,"&lt;&gt;مرفوض"))</f>
        <v/>
      </c>
      <c r="P4908" s="25">
        <f>IF(A4908&lt;&gt;"عهدة","",N(F4908)-O4908)</f>
        <v/>
      </c>
      <c r="Q4908" s="26">
        <f>IF(A4908="","",IF(A4908="عهدة",IF(N(F4908)=0,"⚠ أدخل قيمة العهدة",IF(P4908&lt;0,"⛔ عجز / زيادة مصروفات "&amp;TEXT(-P4908,"#,##0"),IF(COUNTIFS($B$8:$B$5007,B4908,$A$8:$A$5007,"مصروف",$I$8:$I$5007,"&lt;&gt;مرفوض",$K$8:$K$5007,"&lt;&gt;نعم")&gt;0,"⚠ "&amp;COUNTIFS($B$8:$B$5007,B4908,$A$8:$A$5007,"مصروف",$I$8:$I$5007,"&lt;&gt;مرفوض",$K$8:$K$5007,"&lt;&gt;نعم")&amp;" مصروف غير مسوى",IF(L4908="تمت التسوية",IF(P4908=0,"✔ متوازنة وتمت التسوية","✔ تمت التسوية – متبقي "&amp;TEXT(P4908,"#,##0")),IF(P4908&gt;0,"متبقي "&amp;TEXT(P4908,"#,##0"),"✔ متوازنة"))))),IF(R4908=0,"⚠ أضف سطر عهدة أولًا",IF(OR(C4908="",N(G4908)=0),"⚠ أكمل التاريخ والقيمة",IF(S4908="","⚠ التاريخ خارج السنة المالية",IF(H4908="","⚠ اختر بند الموازنة",IF(I4908="مرفوض","✖ مرفوض من المدير",IF(I4908&lt;&gt;"موافق","⏳ بانتظار موافقة المدير",IF(K4908&lt;&gt;"نعم","⚠ غير مسوى مع الحسابات","✔ معتمد ومسوى")))))))))</f>
        <v/>
      </c>
      <c r="R4908">
        <f>N(R4907)+IF(A4908="عهدة",1,0)</f>
        <v/>
      </c>
      <c r="S4908">
        <f>IF(C4908="","",IF(AND(C4908&gt;=DATE(2026,9,1),C4908&lt;=DATE(2027,8,31)),(YEAR(C4908)-2026)*12+MONTH(C4908)-8,""))</f>
        <v/>
      </c>
      <c r="T4908">
        <f>IF(AND(A4908="مصروف",R4908&gt;0,I4908="موافق",S4908&lt;&gt;"",H4908&lt;&gt;""),N(G4908),0)</f>
        <v/>
      </c>
    </row>
    <row r="4909">
      <c r="A4909" s="19" t="n"/>
      <c r="B4909" s="20">
        <f>IF(A4909="","",IF(R4909=0,"⚠ أضف سطر عهدة أولًا","DMT-"&amp;TEXT(R4909,"000")))</f>
        <v/>
      </c>
      <c r="C4909" s="21" t="n"/>
      <c r="D4909" s="20">
        <f>IF(C4909="","",IF(S4909="","خارج السنة المالية",INDEX(القوائم!$D$2:$D$13,S4909)))</f>
        <v/>
      </c>
      <c r="E4909" s="22" t="n"/>
      <c r="F4909" s="23" t="n"/>
      <c r="G4909" s="23" t="n"/>
      <c r="H4909" s="22" t="n"/>
      <c r="I4909" s="19" t="n"/>
      <c r="J4909" s="21" t="n"/>
      <c r="K4909" s="19" t="n"/>
      <c r="L4909" s="19" t="n"/>
      <c r="M4909" s="21" t="n"/>
      <c r="N4909" s="22" t="n"/>
      <c r="O4909" s="24">
        <f>IF(A4909&lt;&gt;"عهدة","",SUMIFS($G$8:$G$5007,$B$8:$B$5007,B4909,$A$8:$A$5007,"مصروف",$I$8:$I$5007,"&lt;&gt;مرفوض"))</f>
        <v/>
      </c>
      <c r="P4909" s="25">
        <f>IF(A4909&lt;&gt;"عهدة","",N(F4909)-O4909)</f>
        <v/>
      </c>
      <c r="Q4909" s="26">
        <f>IF(A4909="","",IF(A4909="عهدة",IF(N(F4909)=0,"⚠ أدخل قيمة العهدة",IF(P4909&lt;0,"⛔ عجز / زيادة مصروفات "&amp;TEXT(-P4909,"#,##0"),IF(COUNTIFS($B$8:$B$5007,B4909,$A$8:$A$5007,"مصروف",$I$8:$I$5007,"&lt;&gt;مرفوض",$K$8:$K$5007,"&lt;&gt;نعم")&gt;0,"⚠ "&amp;COUNTIFS($B$8:$B$5007,B4909,$A$8:$A$5007,"مصروف",$I$8:$I$5007,"&lt;&gt;مرفوض",$K$8:$K$5007,"&lt;&gt;نعم")&amp;" مصروف غير مسوى",IF(L4909="تمت التسوية",IF(P4909=0,"✔ متوازنة وتمت التسوية","✔ تمت التسوية – متبقي "&amp;TEXT(P4909,"#,##0")),IF(P4909&gt;0,"متبقي "&amp;TEXT(P4909,"#,##0"),"✔ متوازنة"))))),IF(R4909=0,"⚠ أضف سطر عهدة أولًا",IF(OR(C4909="",N(G4909)=0),"⚠ أكمل التاريخ والقيمة",IF(S4909="","⚠ التاريخ خارج السنة المالية",IF(H4909="","⚠ اختر بند الموازنة",IF(I4909="مرفوض","✖ مرفوض من المدير",IF(I4909&lt;&gt;"موافق","⏳ بانتظار موافقة المدير",IF(K4909&lt;&gt;"نعم","⚠ غير مسوى مع الحسابات","✔ معتمد ومسوى")))))))))</f>
        <v/>
      </c>
      <c r="R4909">
        <f>N(R4908)+IF(A4909="عهدة",1,0)</f>
        <v/>
      </c>
      <c r="S4909">
        <f>IF(C4909="","",IF(AND(C4909&gt;=DATE(2026,9,1),C4909&lt;=DATE(2027,8,31)),(YEAR(C4909)-2026)*12+MONTH(C4909)-8,""))</f>
        <v/>
      </c>
      <c r="T4909">
        <f>IF(AND(A4909="مصروف",R4909&gt;0,I4909="موافق",S4909&lt;&gt;"",H4909&lt;&gt;""),N(G4909),0)</f>
        <v/>
      </c>
    </row>
    <row r="4910">
      <c r="A4910" s="19" t="n"/>
      <c r="B4910" s="20">
        <f>IF(A4910="","",IF(R4910=0,"⚠ أضف سطر عهدة أولًا","DMT-"&amp;TEXT(R4910,"000")))</f>
        <v/>
      </c>
      <c r="C4910" s="21" t="n"/>
      <c r="D4910" s="20">
        <f>IF(C4910="","",IF(S4910="","خارج السنة المالية",INDEX(القوائم!$D$2:$D$13,S4910)))</f>
        <v/>
      </c>
      <c r="E4910" s="22" t="n"/>
      <c r="F4910" s="23" t="n"/>
      <c r="G4910" s="23" t="n"/>
      <c r="H4910" s="22" t="n"/>
      <c r="I4910" s="19" t="n"/>
      <c r="J4910" s="21" t="n"/>
      <c r="K4910" s="19" t="n"/>
      <c r="L4910" s="19" t="n"/>
      <c r="M4910" s="21" t="n"/>
      <c r="N4910" s="22" t="n"/>
      <c r="O4910" s="24">
        <f>IF(A4910&lt;&gt;"عهدة","",SUMIFS($G$8:$G$5007,$B$8:$B$5007,B4910,$A$8:$A$5007,"مصروف",$I$8:$I$5007,"&lt;&gt;مرفوض"))</f>
        <v/>
      </c>
      <c r="P4910" s="25">
        <f>IF(A4910&lt;&gt;"عهدة","",N(F4910)-O4910)</f>
        <v/>
      </c>
      <c r="Q4910" s="26">
        <f>IF(A4910="","",IF(A4910="عهدة",IF(N(F4910)=0,"⚠ أدخل قيمة العهدة",IF(P4910&lt;0,"⛔ عجز / زيادة مصروفات "&amp;TEXT(-P4910,"#,##0"),IF(COUNTIFS($B$8:$B$5007,B4910,$A$8:$A$5007,"مصروف",$I$8:$I$5007,"&lt;&gt;مرفوض",$K$8:$K$5007,"&lt;&gt;نعم")&gt;0,"⚠ "&amp;COUNTIFS($B$8:$B$5007,B4910,$A$8:$A$5007,"مصروف",$I$8:$I$5007,"&lt;&gt;مرفوض",$K$8:$K$5007,"&lt;&gt;نعم")&amp;" مصروف غير مسوى",IF(L4910="تمت التسوية",IF(P4910=0,"✔ متوازنة وتمت التسوية","✔ تمت التسوية – متبقي "&amp;TEXT(P4910,"#,##0")),IF(P4910&gt;0,"متبقي "&amp;TEXT(P4910,"#,##0"),"✔ متوازنة"))))),IF(R4910=0,"⚠ أضف سطر عهدة أولًا",IF(OR(C4910="",N(G4910)=0),"⚠ أكمل التاريخ والقيمة",IF(S4910="","⚠ التاريخ خارج السنة المالية",IF(H4910="","⚠ اختر بند الموازنة",IF(I4910="مرفوض","✖ مرفوض من المدير",IF(I4910&lt;&gt;"موافق","⏳ بانتظار موافقة المدير",IF(K4910&lt;&gt;"نعم","⚠ غير مسوى مع الحسابات","✔ معتمد ومسوى")))))))))</f>
        <v/>
      </c>
      <c r="R4910">
        <f>N(R4909)+IF(A4910="عهدة",1,0)</f>
        <v/>
      </c>
      <c r="S4910">
        <f>IF(C4910="","",IF(AND(C4910&gt;=DATE(2026,9,1),C4910&lt;=DATE(2027,8,31)),(YEAR(C4910)-2026)*12+MONTH(C4910)-8,""))</f>
        <v/>
      </c>
      <c r="T4910">
        <f>IF(AND(A4910="مصروف",R4910&gt;0,I4910="موافق",S4910&lt;&gt;"",H4910&lt;&gt;""),N(G4910),0)</f>
        <v/>
      </c>
    </row>
    <row r="4911">
      <c r="A4911" s="19" t="n"/>
      <c r="B4911" s="20">
        <f>IF(A4911="","",IF(R4911=0,"⚠ أضف سطر عهدة أولًا","DMT-"&amp;TEXT(R4911,"000")))</f>
        <v/>
      </c>
      <c r="C4911" s="21" t="n"/>
      <c r="D4911" s="20">
        <f>IF(C4911="","",IF(S4911="","خارج السنة المالية",INDEX(القوائم!$D$2:$D$13,S4911)))</f>
        <v/>
      </c>
      <c r="E4911" s="22" t="n"/>
      <c r="F4911" s="23" t="n"/>
      <c r="G4911" s="23" t="n"/>
      <c r="H4911" s="22" t="n"/>
      <c r="I4911" s="19" t="n"/>
      <c r="J4911" s="21" t="n"/>
      <c r="K4911" s="19" t="n"/>
      <c r="L4911" s="19" t="n"/>
      <c r="M4911" s="21" t="n"/>
      <c r="N4911" s="22" t="n"/>
      <c r="O4911" s="24">
        <f>IF(A4911&lt;&gt;"عهدة","",SUMIFS($G$8:$G$5007,$B$8:$B$5007,B4911,$A$8:$A$5007,"مصروف",$I$8:$I$5007,"&lt;&gt;مرفوض"))</f>
        <v/>
      </c>
      <c r="P4911" s="25">
        <f>IF(A4911&lt;&gt;"عهدة","",N(F4911)-O4911)</f>
        <v/>
      </c>
      <c r="Q4911" s="26">
        <f>IF(A4911="","",IF(A4911="عهدة",IF(N(F4911)=0,"⚠ أدخل قيمة العهدة",IF(P4911&lt;0,"⛔ عجز / زيادة مصروفات "&amp;TEXT(-P4911,"#,##0"),IF(COUNTIFS($B$8:$B$5007,B4911,$A$8:$A$5007,"مصروف",$I$8:$I$5007,"&lt;&gt;مرفوض",$K$8:$K$5007,"&lt;&gt;نعم")&gt;0,"⚠ "&amp;COUNTIFS($B$8:$B$5007,B4911,$A$8:$A$5007,"مصروف",$I$8:$I$5007,"&lt;&gt;مرفوض",$K$8:$K$5007,"&lt;&gt;نعم")&amp;" مصروف غير مسوى",IF(L4911="تمت التسوية",IF(P4911=0,"✔ متوازنة وتمت التسوية","✔ تمت التسوية – متبقي "&amp;TEXT(P4911,"#,##0")),IF(P4911&gt;0,"متبقي "&amp;TEXT(P4911,"#,##0"),"✔ متوازنة"))))),IF(R4911=0,"⚠ أضف سطر عهدة أولًا",IF(OR(C4911="",N(G4911)=0),"⚠ أكمل التاريخ والقيمة",IF(S4911="","⚠ التاريخ خارج السنة المالية",IF(H4911="","⚠ اختر بند الموازنة",IF(I4911="مرفوض","✖ مرفوض من المدير",IF(I4911&lt;&gt;"موافق","⏳ بانتظار موافقة المدير",IF(K4911&lt;&gt;"نعم","⚠ غير مسوى مع الحسابات","✔ معتمد ومسوى")))))))))</f>
        <v/>
      </c>
      <c r="R4911">
        <f>N(R4910)+IF(A4911="عهدة",1,0)</f>
        <v/>
      </c>
      <c r="S4911">
        <f>IF(C4911="","",IF(AND(C4911&gt;=DATE(2026,9,1),C4911&lt;=DATE(2027,8,31)),(YEAR(C4911)-2026)*12+MONTH(C4911)-8,""))</f>
        <v/>
      </c>
      <c r="T4911">
        <f>IF(AND(A4911="مصروف",R4911&gt;0,I4911="موافق",S4911&lt;&gt;"",H4911&lt;&gt;""),N(G4911),0)</f>
        <v/>
      </c>
    </row>
    <row r="4912">
      <c r="A4912" s="19" t="n"/>
      <c r="B4912" s="20">
        <f>IF(A4912="","",IF(R4912=0,"⚠ أضف سطر عهدة أولًا","DMT-"&amp;TEXT(R4912,"000")))</f>
        <v/>
      </c>
      <c r="C4912" s="21" t="n"/>
      <c r="D4912" s="20">
        <f>IF(C4912="","",IF(S4912="","خارج السنة المالية",INDEX(القوائم!$D$2:$D$13,S4912)))</f>
        <v/>
      </c>
      <c r="E4912" s="22" t="n"/>
      <c r="F4912" s="23" t="n"/>
      <c r="G4912" s="23" t="n"/>
      <c r="H4912" s="22" t="n"/>
      <c r="I4912" s="19" t="n"/>
      <c r="J4912" s="21" t="n"/>
      <c r="K4912" s="19" t="n"/>
      <c r="L4912" s="19" t="n"/>
      <c r="M4912" s="21" t="n"/>
      <c r="N4912" s="22" t="n"/>
      <c r="O4912" s="24">
        <f>IF(A4912&lt;&gt;"عهدة","",SUMIFS($G$8:$G$5007,$B$8:$B$5007,B4912,$A$8:$A$5007,"مصروف",$I$8:$I$5007,"&lt;&gt;مرفوض"))</f>
        <v/>
      </c>
      <c r="P4912" s="25">
        <f>IF(A4912&lt;&gt;"عهدة","",N(F4912)-O4912)</f>
        <v/>
      </c>
      <c r="Q4912" s="26">
        <f>IF(A4912="","",IF(A4912="عهدة",IF(N(F4912)=0,"⚠ أدخل قيمة العهدة",IF(P4912&lt;0,"⛔ عجز / زيادة مصروفات "&amp;TEXT(-P4912,"#,##0"),IF(COUNTIFS($B$8:$B$5007,B4912,$A$8:$A$5007,"مصروف",$I$8:$I$5007,"&lt;&gt;مرفوض",$K$8:$K$5007,"&lt;&gt;نعم")&gt;0,"⚠ "&amp;COUNTIFS($B$8:$B$5007,B4912,$A$8:$A$5007,"مصروف",$I$8:$I$5007,"&lt;&gt;مرفوض",$K$8:$K$5007,"&lt;&gt;نعم")&amp;" مصروف غير مسوى",IF(L4912="تمت التسوية",IF(P4912=0,"✔ متوازنة وتمت التسوية","✔ تمت التسوية – متبقي "&amp;TEXT(P4912,"#,##0")),IF(P4912&gt;0,"متبقي "&amp;TEXT(P4912,"#,##0"),"✔ متوازنة"))))),IF(R4912=0,"⚠ أضف سطر عهدة أولًا",IF(OR(C4912="",N(G4912)=0),"⚠ أكمل التاريخ والقيمة",IF(S4912="","⚠ التاريخ خارج السنة المالية",IF(H4912="","⚠ اختر بند الموازنة",IF(I4912="مرفوض","✖ مرفوض من المدير",IF(I4912&lt;&gt;"موافق","⏳ بانتظار موافقة المدير",IF(K4912&lt;&gt;"نعم","⚠ غير مسوى مع الحسابات","✔ معتمد ومسوى")))))))))</f>
        <v/>
      </c>
      <c r="R4912">
        <f>N(R4911)+IF(A4912="عهدة",1,0)</f>
        <v/>
      </c>
      <c r="S4912">
        <f>IF(C4912="","",IF(AND(C4912&gt;=DATE(2026,9,1),C4912&lt;=DATE(2027,8,31)),(YEAR(C4912)-2026)*12+MONTH(C4912)-8,""))</f>
        <v/>
      </c>
      <c r="T4912">
        <f>IF(AND(A4912="مصروف",R4912&gt;0,I4912="موافق",S4912&lt;&gt;"",H4912&lt;&gt;""),N(G4912),0)</f>
        <v/>
      </c>
    </row>
    <row r="4913">
      <c r="A4913" s="19" t="n"/>
      <c r="B4913" s="20">
        <f>IF(A4913="","",IF(R4913=0,"⚠ أضف سطر عهدة أولًا","DMT-"&amp;TEXT(R4913,"000")))</f>
        <v/>
      </c>
      <c r="C4913" s="21" t="n"/>
      <c r="D4913" s="20">
        <f>IF(C4913="","",IF(S4913="","خارج السنة المالية",INDEX(القوائم!$D$2:$D$13,S4913)))</f>
        <v/>
      </c>
      <c r="E4913" s="22" t="n"/>
      <c r="F4913" s="23" t="n"/>
      <c r="G4913" s="23" t="n"/>
      <c r="H4913" s="22" t="n"/>
      <c r="I4913" s="19" t="n"/>
      <c r="J4913" s="21" t="n"/>
      <c r="K4913" s="19" t="n"/>
      <c r="L4913" s="19" t="n"/>
      <c r="M4913" s="21" t="n"/>
      <c r="N4913" s="22" t="n"/>
      <c r="O4913" s="24">
        <f>IF(A4913&lt;&gt;"عهدة","",SUMIFS($G$8:$G$5007,$B$8:$B$5007,B4913,$A$8:$A$5007,"مصروف",$I$8:$I$5007,"&lt;&gt;مرفوض"))</f>
        <v/>
      </c>
      <c r="P4913" s="25">
        <f>IF(A4913&lt;&gt;"عهدة","",N(F4913)-O4913)</f>
        <v/>
      </c>
      <c r="Q4913" s="26">
        <f>IF(A4913="","",IF(A4913="عهدة",IF(N(F4913)=0,"⚠ أدخل قيمة العهدة",IF(P4913&lt;0,"⛔ عجز / زيادة مصروفات "&amp;TEXT(-P4913,"#,##0"),IF(COUNTIFS($B$8:$B$5007,B4913,$A$8:$A$5007,"مصروف",$I$8:$I$5007,"&lt;&gt;مرفوض",$K$8:$K$5007,"&lt;&gt;نعم")&gt;0,"⚠ "&amp;COUNTIFS($B$8:$B$5007,B4913,$A$8:$A$5007,"مصروف",$I$8:$I$5007,"&lt;&gt;مرفوض",$K$8:$K$5007,"&lt;&gt;نعم")&amp;" مصروف غير مسوى",IF(L4913="تمت التسوية",IF(P4913=0,"✔ متوازنة وتمت التسوية","✔ تمت التسوية – متبقي "&amp;TEXT(P4913,"#,##0")),IF(P4913&gt;0,"متبقي "&amp;TEXT(P4913,"#,##0"),"✔ متوازنة"))))),IF(R4913=0,"⚠ أضف سطر عهدة أولًا",IF(OR(C4913="",N(G4913)=0),"⚠ أكمل التاريخ والقيمة",IF(S4913="","⚠ التاريخ خارج السنة المالية",IF(H4913="","⚠ اختر بند الموازنة",IF(I4913="مرفوض","✖ مرفوض من المدير",IF(I4913&lt;&gt;"موافق","⏳ بانتظار موافقة المدير",IF(K4913&lt;&gt;"نعم","⚠ غير مسوى مع الحسابات","✔ معتمد ومسوى")))))))))</f>
        <v/>
      </c>
      <c r="R4913">
        <f>N(R4912)+IF(A4913="عهدة",1,0)</f>
        <v/>
      </c>
      <c r="S4913">
        <f>IF(C4913="","",IF(AND(C4913&gt;=DATE(2026,9,1),C4913&lt;=DATE(2027,8,31)),(YEAR(C4913)-2026)*12+MONTH(C4913)-8,""))</f>
        <v/>
      </c>
      <c r="T4913">
        <f>IF(AND(A4913="مصروف",R4913&gt;0,I4913="موافق",S4913&lt;&gt;"",H4913&lt;&gt;""),N(G4913),0)</f>
        <v/>
      </c>
    </row>
    <row r="4914">
      <c r="A4914" s="19" t="n"/>
      <c r="B4914" s="20">
        <f>IF(A4914="","",IF(R4914=0,"⚠ أضف سطر عهدة أولًا","DMT-"&amp;TEXT(R4914,"000")))</f>
        <v/>
      </c>
      <c r="C4914" s="21" t="n"/>
      <c r="D4914" s="20">
        <f>IF(C4914="","",IF(S4914="","خارج السنة المالية",INDEX(القوائم!$D$2:$D$13,S4914)))</f>
        <v/>
      </c>
      <c r="E4914" s="22" t="n"/>
      <c r="F4914" s="23" t="n"/>
      <c r="G4914" s="23" t="n"/>
      <c r="H4914" s="22" t="n"/>
      <c r="I4914" s="19" t="n"/>
      <c r="J4914" s="21" t="n"/>
      <c r="K4914" s="19" t="n"/>
      <c r="L4914" s="19" t="n"/>
      <c r="M4914" s="21" t="n"/>
      <c r="N4914" s="22" t="n"/>
      <c r="O4914" s="24">
        <f>IF(A4914&lt;&gt;"عهدة","",SUMIFS($G$8:$G$5007,$B$8:$B$5007,B4914,$A$8:$A$5007,"مصروف",$I$8:$I$5007,"&lt;&gt;مرفوض"))</f>
        <v/>
      </c>
      <c r="P4914" s="25">
        <f>IF(A4914&lt;&gt;"عهدة","",N(F4914)-O4914)</f>
        <v/>
      </c>
      <c r="Q4914" s="26">
        <f>IF(A4914="","",IF(A4914="عهدة",IF(N(F4914)=0,"⚠ أدخل قيمة العهدة",IF(P4914&lt;0,"⛔ عجز / زيادة مصروفات "&amp;TEXT(-P4914,"#,##0"),IF(COUNTIFS($B$8:$B$5007,B4914,$A$8:$A$5007,"مصروف",$I$8:$I$5007,"&lt;&gt;مرفوض",$K$8:$K$5007,"&lt;&gt;نعم")&gt;0,"⚠ "&amp;COUNTIFS($B$8:$B$5007,B4914,$A$8:$A$5007,"مصروف",$I$8:$I$5007,"&lt;&gt;مرفوض",$K$8:$K$5007,"&lt;&gt;نعم")&amp;" مصروف غير مسوى",IF(L4914="تمت التسوية",IF(P4914=0,"✔ متوازنة وتمت التسوية","✔ تمت التسوية – متبقي "&amp;TEXT(P4914,"#,##0")),IF(P4914&gt;0,"متبقي "&amp;TEXT(P4914,"#,##0"),"✔ متوازنة"))))),IF(R4914=0,"⚠ أضف سطر عهدة أولًا",IF(OR(C4914="",N(G4914)=0),"⚠ أكمل التاريخ والقيمة",IF(S4914="","⚠ التاريخ خارج السنة المالية",IF(H4914="","⚠ اختر بند الموازنة",IF(I4914="مرفوض","✖ مرفوض من المدير",IF(I4914&lt;&gt;"موافق","⏳ بانتظار موافقة المدير",IF(K4914&lt;&gt;"نعم","⚠ غير مسوى مع الحسابات","✔ معتمد ومسوى")))))))))</f>
        <v/>
      </c>
      <c r="R4914">
        <f>N(R4913)+IF(A4914="عهدة",1,0)</f>
        <v/>
      </c>
      <c r="S4914">
        <f>IF(C4914="","",IF(AND(C4914&gt;=DATE(2026,9,1),C4914&lt;=DATE(2027,8,31)),(YEAR(C4914)-2026)*12+MONTH(C4914)-8,""))</f>
        <v/>
      </c>
      <c r="T4914">
        <f>IF(AND(A4914="مصروف",R4914&gt;0,I4914="موافق",S4914&lt;&gt;"",H4914&lt;&gt;""),N(G4914),0)</f>
        <v/>
      </c>
    </row>
    <row r="4915">
      <c r="A4915" s="19" t="n"/>
      <c r="B4915" s="20">
        <f>IF(A4915="","",IF(R4915=0,"⚠ أضف سطر عهدة أولًا","DMT-"&amp;TEXT(R4915,"000")))</f>
        <v/>
      </c>
      <c r="C4915" s="21" t="n"/>
      <c r="D4915" s="20">
        <f>IF(C4915="","",IF(S4915="","خارج السنة المالية",INDEX(القوائم!$D$2:$D$13,S4915)))</f>
        <v/>
      </c>
      <c r="E4915" s="22" t="n"/>
      <c r="F4915" s="23" t="n"/>
      <c r="G4915" s="23" t="n"/>
      <c r="H4915" s="22" t="n"/>
      <c r="I4915" s="19" t="n"/>
      <c r="J4915" s="21" t="n"/>
      <c r="K4915" s="19" t="n"/>
      <c r="L4915" s="19" t="n"/>
      <c r="M4915" s="21" t="n"/>
      <c r="N4915" s="22" t="n"/>
      <c r="O4915" s="24">
        <f>IF(A4915&lt;&gt;"عهدة","",SUMIFS($G$8:$G$5007,$B$8:$B$5007,B4915,$A$8:$A$5007,"مصروف",$I$8:$I$5007,"&lt;&gt;مرفوض"))</f>
        <v/>
      </c>
      <c r="P4915" s="25">
        <f>IF(A4915&lt;&gt;"عهدة","",N(F4915)-O4915)</f>
        <v/>
      </c>
      <c r="Q4915" s="26">
        <f>IF(A4915="","",IF(A4915="عهدة",IF(N(F4915)=0,"⚠ أدخل قيمة العهدة",IF(P4915&lt;0,"⛔ عجز / زيادة مصروفات "&amp;TEXT(-P4915,"#,##0"),IF(COUNTIFS($B$8:$B$5007,B4915,$A$8:$A$5007,"مصروف",$I$8:$I$5007,"&lt;&gt;مرفوض",$K$8:$K$5007,"&lt;&gt;نعم")&gt;0,"⚠ "&amp;COUNTIFS($B$8:$B$5007,B4915,$A$8:$A$5007,"مصروف",$I$8:$I$5007,"&lt;&gt;مرفوض",$K$8:$K$5007,"&lt;&gt;نعم")&amp;" مصروف غير مسوى",IF(L4915="تمت التسوية",IF(P4915=0,"✔ متوازنة وتمت التسوية","✔ تمت التسوية – متبقي "&amp;TEXT(P4915,"#,##0")),IF(P4915&gt;0,"متبقي "&amp;TEXT(P4915,"#,##0"),"✔ متوازنة"))))),IF(R4915=0,"⚠ أضف سطر عهدة أولًا",IF(OR(C4915="",N(G4915)=0),"⚠ أكمل التاريخ والقيمة",IF(S4915="","⚠ التاريخ خارج السنة المالية",IF(H4915="","⚠ اختر بند الموازنة",IF(I4915="مرفوض","✖ مرفوض من المدير",IF(I4915&lt;&gt;"موافق","⏳ بانتظار موافقة المدير",IF(K4915&lt;&gt;"نعم","⚠ غير مسوى مع الحسابات","✔ معتمد ومسوى")))))))))</f>
        <v/>
      </c>
      <c r="R4915">
        <f>N(R4914)+IF(A4915="عهدة",1,0)</f>
        <v/>
      </c>
      <c r="S4915">
        <f>IF(C4915="","",IF(AND(C4915&gt;=DATE(2026,9,1),C4915&lt;=DATE(2027,8,31)),(YEAR(C4915)-2026)*12+MONTH(C4915)-8,""))</f>
        <v/>
      </c>
      <c r="T4915">
        <f>IF(AND(A4915="مصروف",R4915&gt;0,I4915="موافق",S4915&lt;&gt;"",H4915&lt;&gt;""),N(G4915),0)</f>
        <v/>
      </c>
    </row>
    <row r="4916">
      <c r="A4916" s="19" t="n"/>
      <c r="B4916" s="20">
        <f>IF(A4916="","",IF(R4916=0,"⚠ أضف سطر عهدة أولًا","DMT-"&amp;TEXT(R4916,"000")))</f>
        <v/>
      </c>
      <c r="C4916" s="21" t="n"/>
      <c r="D4916" s="20">
        <f>IF(C4916="","",IF(S4916="","خارج السنة المالية",INDEX(القوائم!$D$2:$D$13,S4916)))</f>
        <v/>
      </c>
      <c r="E4916" s="22" t="n"/>
      <c r="F4916" s="23" t="n"/>
      <c r="G4916" s="23" t="n"/>
      <c r="H4916" s="22" t="n"/>
      <c r="I4916" s="19" t="n"/>
      <c r="J4916" s="21" t="n"/>
      <c r="K4916" s="19" t="n"/>
      <c r="L4916" s="19" t="n"/>
      <c r="M4916" s="21" t="n"/>
      <c r="N4916" s="22" t="n"/>
      <c r="O4916" s="24">
        <f>IF(A4916&lt;&gt;"عهدة","",SUMIFS($G$8:$G$5007,$B$8:$B$5007,B4916,$A$8:$A$5007,"مصروف",$I$8:$I$5007,"&lt;&gt;مرفوض"))</f>
        <v/>
      </c>
      <c r="P4916" s="25">
        <f>IF(A4916&lt;&gt;"عهدة","",N(F4916)-O4916)</f>
        <v/>
      </c>
      <c r="Q4916" s="26">
        <f>IF(A4916="","",IF(A4916="عهدة",IF(N(F4916)=0,"⚠ أدخل قيمة العهدة",IF(P4916&lt;0,"⛔ عجز / زيادة مصروفات "&amp;TEXT(-P4916,"#,##0"),IF(COUNTIFS($B$8:$B$5007,B4916,$A$8:$A$5007,"مصروف",$I$8:$I$5007,"&lt;&gt;مرفوض",$K$8:$K$5007,"&lt;&gt;نعم")&gt;0,"⚠ "&amp;COUNTIFS($B$8:$B$5007,B4916,$A$8:$A$5007,"مصروف",$I$8:$I$5007,"&lt;&gt;مرفوض",$K$8:$K$5007,"&lt;&gt;نعم")&amp;" مصروف غير مسوى",IF(L4916="تمت التسوية",IF(P4916=0,"✔ متوازنة وتمت التسوية","✔ تمت التسوية – متبقي "&amp;TEXT(P4916,"#,##0")),IF(P4916&gt;0,"متبقي "&amp;TEXT(P4916,"#,##0"),"✔ متوازنة"))))),IF(R4916=0,"⚠ أضف سطر عهدة أولًا",IF(OR(C4916="",N(G4916)=0),"⚠ أكمل التاريخ والقيمة",IF(S4916="","⚠ التاريخ خارج السنة المالية",IF(H4916="","⚠ اختر بند الموازنة",IF(I4916="مرفوض","✖ مرفوض من المدير",IF(I4916&lt;&gt;"موافق","⏳ بانتظار موافقة المدير",IF(K4916&lt;&gt;"نعم","⚠ غير مسوى مع الحسابات","✔ معتمد ومسوى")))))))))</f>
        <v/>
      </c>
      <c r="R4916">
        <f>N(R4915)+IF(A4916="عهدة",1,0)</f>
        <v/>
      </c>
      <c r="S4916">
        <f>IF(C4916="","",IF(AND(C4916&gt;=DATE(2026,9,1),C4916&lt;=DATE(2027,8,31)),(YEAR(C4916)-2026)*12+MONTH(C4916)-8,""))</f>
        <v/>
      </c>
      <c r="T4916">
        <f>IF(AND(A4916="مصروف",R4916&gt;0,I4916="موافق",S4916&lt;&gt;"",H4916&lt;&gt;""),N(G4916),0)</f>
        <v/>
      </c>
    </row>
    <row r="4917">
      <c r="A4917" s="19" t="n"/>
      <c r="B4917" s="20">
        <f>IF(A4917="","",IF(R4917=0,"⚠ أضف سطر عهدة أولًا","DMT-"&amp;TEXT(R4917,"000")))</f>
        <v/>
      </c>
      <c r="C4917" s="21" t="n"/>
      <c r="D4917" s="20">
        <f>IF(C4917="","",IF(S4917="","خارج السنة المالية",INDEX(القوائم!$D$2:$D$13,S4917)))</f>
        <v/>
      </c>
      <c r="E4917" s="22" t="n"/>
      <c r="F4917" s="23" t="n"/>
      <c r="G4917" s="23" t="n"/>
      <c r="H4917" s="22" t="n"/>
      <c r="I4917" s="19" t="n"/>
      <c r="J4917" s="21" t="n"/>
      <c r="K4917" s="19" t="n"/>
      <c r="L4917" s="19" t="n"/>
      <c r="M4917" s="21" t="n"/>
      <c r="N4917" s="22" t="n"/>
      <c r="O4917" s="24">
        <f>IF(A4917&lt;&gt;"عهدة","",SUMIFS($G$8:$G$5007,$B$8:$B$5007,B4917,$A$8:$A$5007,"مصروف",$I$8:$I$5007,"&lt;&gt;مرفوض"))</f>
        <v/>
      </c>
      <c r="P4917" s="25">
        <f>IF(A4917&lt;&gt;"عهدة","",N(F4917)-O4917)</f>
        <v/>
      </c>
      <c r="Q4917" s="26">
        <f>IF(A4917="","",IF(A4917="عهدة",IF(N(F4917)=0,"⚠ أدخل قيمة العهدة",IF(P4917&lt;0,"⛔ عجز / زيادة مصروفات "&amp;TEXT(-P4917,"#,##0"),IF(COUNTIFS($B$8:$B$5007,B4917,$A$8:$A$5007,"مصروف",$I$8:$I$5007,"&lt;&gt;مرفوض",$K$8:$K$5007,"&lt;&gt;نعم")&gt;0,"⚠ "&amp;COUNTIFS($B$8:$B$5007,B4917,$A$8:$A$5007,"مصروف",$I$8:$I$5007,"&lt;&gt;مرفوض",$K$8:$K$5007,"&lt;&gt;نعم")&amp;" مصروف غير مسوى",IF(L4917="تمت التسوية",IF(P4917=0,"✔ متوازنة وتمت التسوية","✔ تمت التسوية – متبقي "&amp;TEXT(P4917,"#,##0")),IF(P4917&gt;0,"متبقي "&amp;TEXT(P4917,"#,##0"),"✔ متوازنة"))))),IF(R4917=0,"⚠ أضف سطر عهدة أولًا",IF(OR(C4917="",N(G4917)=0),"⚠ أكمل التاريخ والقيمة",IF(S4917="","⚠ التاريخ خارج السنة المالية",IF(H4917="","⚠ اختر بند الموازنة",IF(I4917="مرفوض","✖ مرفوض من المدير",IF(I4917&lt;&gt;"موافق","⏳ بانتظار موافقة المدير",IF(K4917&lt;&gt;"نعم","⚠ غير مسوى مع الحسابات","✔ معتمد ومسوى")))))))))</f>
        <v/>
      </c>
      <c r="R4917">
        <f>N(R4916)+IF(A4917="عهدة",1,0)</f>
        <v/>
      </c>
      <c r="S4917">
        <f>IF(C4917="","",IF(AND(C4917&gt;=DATE(2026,9,1),C4917&lt;=DATE(2027,8,31)),(YEAR(C4917)-2026)*12+MONTH(C4917)-8,""))</f>
        <v/>
      </c>
      <c r="T4917">
        <f>IF(AND(A4917="مصروف",R4917&gt;0,I4917="موافق",S4917&lt;&gt;"",H4917&lt;&gt;""),N(G4917),0)</f>
        <v/>
      </c>
    </row>
    <row r="4918">
      <c r="A4918" s="19" t="n"/>
      <c r="B4918" s="20">
        <f>IF(A4918="","",IF(R4918=0,"⚠ أضف سطر عهدة أولًا","DMT-"&amp;TEXT(R4918,"000")))</f>
        <v/>
      </c>
      <c r="C4918" s="21" t="n"/>
      <c r="D4918" s="20">
        <f>IF(C4918="","",IF(S4918="","خارج السنة المالية",INDEX(القوائم!$D$2:$D$13,S4918)))</f>
        <v/>
      </c>
      <c r="E4918" s="22" t="n"/>
      <c r="F4918" s="23" t="n"/>
      <c r="G4918" s="23" t="n"/>
      <c r="H4918" s="22" t="n"/>
      <c r="I4918" s="19" t="n"/>
      <c r="J4918" s="21" t="n"/>
      <c r="K4918" s="19" t="n"/>
      <c r="L4918" s="19" t="n"/>
      <c r="M4918" s="21" t="n"/>
      <c r="N4918" s="22" t="n"/>
      <c r="O4918" s="24">
        <f>IF(A4918&lt;&gt;"عهدة","",SUMIFS($G$8:$G$5007,$B$8:$B$5007,B4918,$A$8:$A$5007,"مصروف",$I$8:$I$5007,"&lt;&gt;مرفوض"))</f>
        <v/>
      </c>
      <c r="P4918" s="25">
        <f>IF(A4918&lt;&gt;"عهدة","",N(F4918)-O4918)</f>
        <v/>
      </c>
      <c r="Q4918" s="26">
        <f>IF(A4918="","",IF(A4918="عهدة",IF(N(F4918)=0,"⚠ أدخل قيمة العهدة",IF(P4918&lt;0,"⛔ عجز / زيادة مصروفات "&amp;TEXT(-P4918,"#,##0"),IF(COUNTIFS($B$8:$B$5007,B4918,$A$8:$A$5007,"مصروف",$I$8:$I$5007,"&lt;&gt;مرفوض",$K$8:$K$5007,"&lt;&gt;نعم")&gt;0,"⚠ "&amp;COUNTIFS($B$8:$B$5007,B4918,$A$8:$A$5007,"مصروف",$I$8:$I$5007,"&lt;&gt;مرفوض",$K$8:$K$5007,"&lt;&gt;نعم")&amp;" مصروف غير مسوى",IF(L4918="تمت التسوية",IF(P4918=0,"✔ متوازنة وتمت التسوية","✔ تمت التسوية – متبقي "&amp;TEXT(P4918,"#,##0")),IF(P4918&gt;0,"متبقي "&amp;TEXT(P4918,"#,##0"),"✔ متوازنة"))))),IF(R4918=0,"⚠ أضف سطر عهدة أولًا",IF(OR(C4918="",N(G4918)=0),"⚠ أكمل التاريخ والقيمة",IF(S4918="","⚠ التاريخ خارج السنة المالية",IF(H4918="","⚠ اختر بند الموازنة",IF(I4918="مرفوض","✖ مرفوض من المدير",IF(I4918&lt;&gt;"موافق","⏳ بانتظار موافقة المدير",IF(K4918&lt;&gt;"نعم","⚠ غير مسوى مع الحسابات","✔ معتمد ومسوى")))))))))</f>
        <v/>
      </c>
      <c r="R4918">
        <f>N(R4917)+IF(A4918="عهدة",1,0)</f>
        <v/>
      </c>
      <c r="S4918">
        <f>IF(C4918="","",IF(AND(C4918&gt;=DATE(2026,9,1),C4918&lt;=DATE(2027,8,31)),(YEAR(C4918)-2026)*12+MONTH(C4918)-8,""))</f>
        <v/>
      </c>
      <c r="T4918">
        <f>IF(AND(A4918="مصروف",R4918&gt;0,I4918="موافق",S4918&lt;&gt;"",H4918&lt;&gt;""),N(G4918),0)</f>
        <v/>
      </c>
    </row>
    <row r="4919">
      <c r="A4919" s="19" t="n"/>
      <c r="B4919" s="20">
        <f>IF(A4919="","",IF(R4919=0,"⚠ أضف سطر عهدة أولًا","DMT-"&amp;TEXT(R4919,"000")))</f>
        <v/>
      </c>
      <c r="C4919" s="21" t="n"/>
      <c r="D4919" s="20">
        <f>IF(C4919="","",IF(S4919="","خارج السنة المالية",INDEX(القوائم!$D$2:$D$13,S4919)))</f>
        <v/>
      </c>
      <c r="E4919" s="22" t="n"/>
      <c r="F4919" s="23" t="n"/>
      <c r="G4919" s="23" t="n"/>
      <c r="H4919" s="22" t="n"/>
      <c r="I4919" s="19" t="n"/>
      <c r="J4919" s="21" t="n"/>
      <c r="K4919" s="19" t="n"/>
      <c r="L4919" s="19" t="n"/>
      <c r="M4919" s="21" t="n"/>
      <c r="N4919" s="22" t="n"/>
      <c r="O4919" s="24">
        <f>IF(A4919&lt;&gt;"عهدة","",SUMIFS($G$8:$G$5007,$B$8:$B$5007,B4919,$A$8:$A$5007,"مصروف",$I$8:$I$5007,"&lt;&gt;مرفوض"))</f>
        <v/>
      </c>
      <c r="P4919" s="25">
        <f>IF(A4919&lt;&gt;"عهدة","",N(F4919)-O4919)</f>
        <v/>
      </c>
      <c r="Q4919" s="26">
        <f>IF(A4919="","",IF(A4919="عهدة",IF(N(F4919)=0,"⚠ أدخل قيمة العهدة",IF(P4919&lt;0,"⛔ عجز / زيادة مصروفات "&amp;TEXT(-P4919,"#,##0"),IF(COUNTIFS($B$8:$B$5007,B4919,$A$8:$A$5007,"مصروف",$I$8:$I$5007,"&lt;&gt;مرفوض",$K$8:$K$5007,"&lt;&gt;نعم")&gt;0,"⚠ "&amp;COUNTIFS($B$8:$B$5007,B4919,$A$8:$A$5007,"مصروف",$I$8:$I$5007,"&lt;&gt;مرفوض",$K$8:$K$5007,"&lt;&gt;نعم")&amp;" مصروف غير مسوى",IF(L4919="تمت التسوية",IF(P4919=0,"✔ متوازنة وتمت التسوية","✔ تمت التسوية – متبقي "&amp;TEXT(P4919,"#,##0")),IF(P4919&gt;0,"متبقي "&amp;TEXT(P4919,"#,##0"),"✔ متوازنة"))))),IF(R4919=0,"⚠ أضف سطر عهدة أولًا",IF(OR(C4919="",N(G4919)=0),"⚠ أكمل التاريخ والقيمة",IF(S4919="","⚠ التاريخ خارج السنة المالية",IF(H4919="","⚠ اختر بند الموازنة",IF(I4919="مرفوض","✖ مرفوض من المدير",IF(I4919&lt;&gt;"موافق","⏳ بانتظار موافقة المدير",IF(K4919&lt;&gt;"نعم","⚠ غير مسوى مع الحسابات","✔ معتمد ومسوى")))))))))</f>
        <v/>
      </c>
      <c r="R4919">
        <f>N(R4918)+IF(A4919="عهدة",1,0)</f>
        <v/>
      </c>
      <c r="S4919">
        <f>IF(C4919="","",IF(AND(C4919&gt;=DATE(2026,9,1),C4919&lt;=DATE(2027,8,31)),(YEAR(C4919)-2026)*12+MONTH(C4919)-8,""))</f>
        <v/>
      </c>
      <c r="T4919">
        <f>IF(AND(A4919="مصروف",R4919&gt;0,I4919="موافق",S4919&lt;&gt;"",H4919&lt;&gt;""),N(G4919),0)</f>
        <v/>
      </c>
    </row>
    <row r="4920">
      <c r="A4920" s="19" t="n"/>
      <c r="B4920" s="20">
        <f>IF(A4920="","",IF(R4920=0,"⚠ أضف سطر عهدة أولًا","DMT-"&amp;TEXT(R4920,"000")))</f>
        <v/>
      </c>
      <c r="C4920" s="21" t="n"/>
      <c r="D4920" s="20">
        <f>IF(C4920="","",IF(S4920="","خارج السنة المالية",INDEX(القوائم!$D$2:$D$13,S4920)))</f>
        <v/>
      </c>
      <c r="E4920" s="22" t="n"/>
      <c r="F4920" s="23" t="n"/>
      <c r="G4920" s="23" t="n"/>
      <c r="H4920" s="22" t="n"/>
      <c r="I4920" s="19" t="n"/>
      <c r="J4920" s="21" t="n"/>
      <c r="K4920" s="19" t="n"/>
      <c r="L4920" s="19" t="n"/>
      <c r="M4920" s="21" t="n"/>
      <c r="N4920" s="22" t="n"/>
      <c r="O4920" s="24">
        <f>IF(A4920&lt;&gt;"عهدة","",SUMIFS($G$8:$G$5007,$B$8:$B$5007,B4920,$A$8:$A$5007,"مصروف",$I$8:$I$5007,"&lt;&gt;مرفوض"))</f>
        <v/>
      </c>
      <c r="P4920" s="25">
        <f>IF(A4920&lt;&gt;"عهدة","",N(F4920)-O4920)</f>
        <v/>
      </c>
      <c r="Q4920" s="26">
        <f>IF(A4920="","",IF(A4920="عهدة",IF(N(F4920)=0,"⚠ أدخل قيمة العهدة",IF(P4920&lt;0,"⛔ عجز / زيادة مصروفات "&amp;TEXT(-P4920,"#,##0"),IF(COUNTIFS($B$8:$B$5007,B4920,$A$8:$A$5007,"مصروف",$I$8:$I$5007,"&lt;&gt;مرفوض",$K$8:$K$5007,"&lt;&gt;نعم")&gt;0,"⚠ "&amp;COUNTIFS($B$8:$B$5007,B4920,$A$8:$A$5007,"مصروف",$I$8:$I$5007,"&lt;&gt;مرفوض",$K$8:$K$5007,"&lt;&gt;نعم")&amp;" مصروف غير مسوى",IF(L4920="تمت التسوية",IF(P4920=0,"✔ متوازنة وتمت التسوية","✔ تمت التسوية – متبقي "&amp;TEXT(P4920,"#,##0")),IF(P4920&gt;0,"متبقي "&amp;TEXT(P4920,"#,##0"),"✔ متوازنة"))))),IF(R4920=0,"⚠ أضف سطر عهدة أولًا",IF(OR(C4920="",N(G4920)=0),"⚠ أكمل التاريخ والقيمة",IF(S4920="","⚠ التاريخ خارج السنة المالية",IF(H4920="","⚠ اختر بند الموازنة",IF(I4920="مرفوض","✖ مرفوض من المدير",IF(I4920&lt;&gt;"موافق","⏳ بانتظار موافقة المدير",IF(K4920&lt;&gt;"نعم","⚠ غير مسوى مع الحسابات","✔ معتمد ومسوى")))))))))</f>
        <v/>
      </c>
      <c r="R4920">
        <f>N(R4919)+IF(A4920="عهدة",1,0)</f>
        <v/>
      </c>
      <c r="S4920">
        <f>IF(C4920="","",IF(AND(C4920&gt;=DATE(2026,9,1),C4920&lt;=DATE(2027,8,31)),(YEAR(C4920)-2026)*12+MONTH(C4920)-8,""))</f>
        <v/>
      </c>
      <c r="T4920">
        <f>IF(AND(A4920="مصروف",R4920&gt;0,I4920="موافق",S4920&lt;&gt;"",H4920&lt;&gt;""),N(G4920),0)</f>
        <v/>
      </c>
    </row>
    <row r="4921">
      <c r="A4921" s="19" t="n"/>
      <c r="B4921" s="20">
        <f>IF(A4921="","",IF(R4921=0,"⚠ أضف سطر عهدة أولًا","DMT-"&amp;TEXT(R4921,"000")))</f>
        <v/>
      </c>
      <c r="C4921" s="21" t="n"/>
      <c r="D4921" s="20">
        <f>IF(C4921="","",IF(S4921="","خارج السنة المالية",INDEX(القوائم!$D$2:$D$13,S4921)))</f>
        <v/>
      </c>
      <c r="E4921" s="22" t="n"/>
      <c r="F4921" s="23" t="n"/>
      <c r="G4921" s="23" t="n"/>
      <c r="H4921" s="22" t="n"/>
      <c r="I4921" s="19" t="n"/>
      <c r="J4921" s="21" t="n"/>
      <c r="K4921" s="19" t="n"/>
      <c r="L4921" s="19" t="n"/>
      <c r="M4921" s="21" t="n"/>
      <c r="N4921" s="22" t="n"/>
      <c r="O4921" s="24">
        <f>IF(A4921&lt;&gt;"عهدة","",SUMIFS($G$8:$G$5007,$B$8:$B$5007,B4921,$A$8:$A$5007,"مصروف",$I$8:$I$5007,"&lt;&gt;مرفوض"))</f>
        <v/>
      </c>
      <c r="P4921" s="25">
        <f>IF(A4921&lt;&gt;"عهدة","",N(F4921)-O4921)</f>
        <v/>
      </c>
      <c r="Q4921" s="26">
        <f>IF(A4921="","",IF(A4921="عهدة",IF(N(F4921)=0,"⚠ أدخل قيمة العهدة",IF(P4921&lt;0,"⛔ عجز / زيادة مصروفات "&amp;TEXT(-P4921,"#,##0"),IF(COUNTIFS($B$8:$B$5007,B4921,$A$8:$A$5007,"مصروف",$I$8:$I$5007,"&lt;&gt;مرفوض",$K$8:$K$5007,"&lt;&gt;نعم")&gt;0,"⚠ "&amp;COUNTIFS($B$8:$B$5007,B4921,$A$8:$A$5007,"مصروف",$I$8:$I$5007,"&lt;&gt;مرفوض",$K$8:$K$5007,"&lt;&gt;نعم")&amp;" مصروف غير مسوى",IF(L4921="تمت التسوية",IF(P4921=0,"✔ متوازنة وتمت التسوية","✔ تمت التسوية – متبقي "&amp;TEXT(P4921,"#,##0")),IF(P4921&gt;0,"متبقي "&amp;TEXT(P4921,"#,##0"),"✔ متوازنة"))))),IF(R4921=0,"⚠ أضف سطر عهدة أولًا",IF(OR(C4921="",N(G4921)=0),"⚠ أكمل التاريخ والقيمة",IF(S4921="","⚠ التاريخ خارج السنة المالية",IF(H4921="","⚠ اختر بند الموازنة",IF(I4921="مرفوض","✖ مرفوض من المدير",IF(I4921&lt;&gt;"موافق","⏳ بانتظار موافقة المدير",IF(K4921&lt;&gt;"نعم","⚠ غير مسوى مع الحسابات","✔ معتمد ومسوى")))))))))</f>
        <v/>
      </c>
      <c r="R4921">
        <f>N(R4920)+IF(A4921="عهدة",1,0)</f>
        <v/>
      </c>
      <c r="S4921">
        <f>IF(C4921="","",IF(AND(C4921&gt;=DATE(2026,9,1),C4921&lt;=DATE(2027,8,31)),(YEAR(C4921)-2026)*12+MONTH(C4921)-8,""))</f>
        <v/>
      </c>
      <c r="T4921">
        <f>IF(AND(A4921="مصروف",R4921&gt;0,I4921="موافق",S4921&lt;&gt;"",H4921&lt;&gt;""),N(G4921),0)</f>
        <v/>
      </c>
    </row>
    <row r="4922">
      <c r="A4922" s="19" t="n"/>
      <c r="B4922" s="20">
        <f>IF(A4922="","",IF(R4922=0,"⚠ أضف سطر عهدة أولًا","DMT-"&amp;TEXT(R4922,"000")))</f>
        <v/>
      </c>
      <c r="C4922" s="21" t="n"/>
      <c r="D4922" s="20">
        <f>IF(C4922="","",IF(S4922="","خارج السنة المالية",INDEX(القوائم!$D$2:$D$13,S4922)))</f>
        <v/>
      </c>
      <c r="E4922" s="22" t="n"/>
      <c r="F4922" s="23" t="n"/>
      <c r="G4922" s="23" t="n"/>
      <c r="H4922" s="22" t="n"/>
      <c r="I4922" s="19" t="n"/>
      <c r="J4922" s="21" t="n"/>
      <c r="K4922" s="19" t="n"/>
      <c r="L4922" s="19" t="n"/>
      <c r="M4922" s="21" t="n"/>
      <c r="N4922" s="22" t="n"/>
      <c r="O4922" s="24">
        <f>IF(A4922&lt;&gt;"عهدة","",SUMIFS($G$8:$G$5007,$B$8:$B$5007,B4922,$A$8:$A$5007,"مصروف",$I$8:$I$5007,"&lt;&gt;مرفوض"))</f>
        <v/>
      </c>
      <c r="P4922" s="25">
        <f>IF(A4922&lt;&gt;"عهدة","",N(F4922)-O4922)</f>
        <v/>
      </c>
      <c r="Q4922" s="26">
        <f>IF(A4922="","",IF(A4922="عهدة",IF(N(F4922)=0,"⚠ أدخل قيمة العهدة",IF(P4922&lt;0,"⛔ عجز / زيادة مصروفات "&amp;TEXT(-P4922,"#,##0"),IF(COUNTIFS($B$8:$B$5007,B4922,$A$8:$A$5007,"مصروف",$I$8:$I$5007,"&lt;&gt;مرفوض",$K$8:$K$5007,"&lt;&gt;نعم")&gt;0,"⚠ "&amp;COUNTIFS($B$8:$B$5007,B4922,$A$8:$A$5007,"مصروف",$I$8:$I$5007,"&lt;&gt;مرفوض",$K$8:$K$5007,"&lt;&gt;نعم")&amp;" مصروف غير مسوى",IF(L4922="تمت التسوية",IF(P4922=0,"✔ متوازنة وتمت التسوية","✔ تمت التسوية – متبقي "&amp;TEXT(P4922,"#,##0")),IF(P4922&gt;0,"متبقي "&amp;TEXT(P4922,"#,##0"),"✔ متوازنة"))))),IF(R4922=0,"⚠ أضف سطر عهدة أولًا",IF(OR(C4922="",N(G4922)=0),"⚠ أكمل التاريخ والقيمة",IF(S4922="","⚠ التاريخ خارج السنة المالية",IF(H4922="","⚠ اختر بند الموازنة",IF(I4922="مرفوض","✖ مرفوض من المدير",IF(I4922&lt;&gt;"موافق","⏳ بانتظار موافقة المدير",IF(K4922&lt;&gt;"نعم","⚠ غير مسوى مع الحسابات","✔ معتمد ومسوى")))))))))</f>
        <v/>
      </c>
      <c r="R4922">
        <f>N(R4921)+IF(A4922="عهدة",1,0)</f>
        <v/>
      </c>
      <c r="S4922">
        <f>IF(C4922="","",IF(AND(C4922&gt;=DATE(2026,9,1),C4922&lt;=DATE(2027,8,31)),(YEAR(C4922)-2026)*12+MONTH(C4922)-8,""))</f>
        <v/>
      </c>
      <c r="T4922">
        <f>IF(AND(A4922="مصروف",R4922&gt;0,I4922="موافق",S4922&lt;&gt;"",H4922&lt;&gt;""),N(G4922),0)</f>
        <v/>
      </c>
    </row>
    <row r="4923">
      <c r="A4923" s="19" t="n"/>
      <c r="B4923" s="20">
        <f>IF(A4923="","",IF(R4923=0,"⚠ أضف سطر عهدة أولًا","DMT-"&amp;TEXT(R4923,"000")))</f>
        <v/>
      </c>
      <c r="C4923" s="21" t="n"/>
      <c r="D4923" s="20">
        <f>IF(C4923="","",IF(S4923="","خارج السنة المالية",INDEX(القوائم!$D$2:$D$13,S4923)))</f>
        <v/>
      </c>
      <c r="E4923" s="22" t="n"/>
      <c r="F4923" s="23" t="n"/>
      <c r="G4923" s="23" t="n"/>
      <c r="H4923" s="22" t="n"/>
      <c r="I4923" s="19" t="n"/>
      <c r="J4923" s="21" t="n"/>
      <c r="K4923" s="19" t="n"/>
      <c r="L4923" s="19" t="n"/>
      <c r="M4923" s="21" t="n"/>
      <c r="N4923" s="22" t="n"/>
      <c r="O4923" s="24">
        <f>IF(A4923&lt;&gt;"عهدة","",SUMIFS($G$8:$G$5007,$B$8:$B$5007,B4923,$A$8:$A$5007,"مصروف",$I$8:$I$5007,"&lt;&gt;مرفوض"))</f>
        <v/>
      </c>
      <c r="P4923" s="25">
        <f>IF(A4923&lt;&gt;"عهدة","",N(F4923)-O4923)</f>
        <v/>
      </c>
      <c r="Q4923" s="26">
        <f>IF(A4923="","",IF(A4923="عهدة",IF(N(F4923)=0,"⚠ أدخل قيمة العهدة",IF(P4923&lt;0,"⛔ عجز / زيادة مصروفات "&amp;TEXT(-P4923,"#,##0"),IF(COUNTIFS($B$8:$B$5007,B4923,$A$8:$A$5007,"مصروف",$I$8:$I$5007,"&lt;&gt;مرفوض",$K$8:$K$5007,"&lt;&gt;نعم")&gt;0,"⚠ "&amp;COUNTIFS($B$8:$B$5007,B4923,$A$8:$A$5007,"مصروف",$I$8:$I$5007,"&lt;&gt;مرفوض",$K$8:$K$5007,"&lt;&gt;نعم")&amp;" مصروف غير مسوى",IF(L4923="تمت التسوية",IF(P4923=0,"✔ متوازنة وتمت التسوية","✔ تمت التسوية – متبقي "&amp;TEXT(P4923,"#,##0")),IF(P4923&gt;0,"متبقي "&amp;TEXT(P4923,"#,##0"),"✔ متوازنة"))))),IF(R4923=0,"⚠ أضف سطر عهدة أولًا",IF(OR(C4923="",N(G4923)=0),"⚠ أكمل التاريخ والقيمة",IF(S4923="","⚠ التاريخ خارج السنة المالية",IF(H4923="","⚠ اختر بند الموازنة",IF(I4923="مرفوض","✖ مرفوض من المدير",IF(I4923&lt;&gt;"موافق","⏳ بانتظار موافقة المدير",IF(K4923&lt;&gt;"نعم","⚠ غير مسوى مع الحسابات","✔ معتمد ومسوى")))))))))</f>
        <v/>
      </c>
      <c r="R4923">
        <f>N(R4922)+IF(A4923="عهدة",1,0)</f>
        <v/>
      </c>
      <c r="S4923">
        <f>IF(C4923="","",IF(AND(C4923&gt;=DATE(2026,9,1),C4923&lt;=DATE(2027,8,31)),(YEAR(C4923)-2026)*12+MONTH(C4923)-8,""))</f>
        <v/>
      </c>
      <c r="T4923">
        <f>IF(AND(A4923="مصروف",R4923&gt;0,I4923="موافق",S4923&lt;&gt;"",H4923&lt;&gt;""),N(G4923),0)</f>
        <v/>
      </c>
    </row>
    <row r="4924">
      <c r="A4924" s="19" t="n"/>
      <c r="B4924" s="20">
        <f>IF(A4924="","",IF(R4924=0,"⚠ أضف سطر عهدة أولًا","DMT-"&amp;TEXT(R4924,"000")))</f>
        <v/>
      </c>
      <c r="C4924" s="21" t="n"/>
      <c r="D4924" s="20">
        <f>IF(C4924="","",IF(S4924="","خارج السنة المالية",INDEX(القوائم!$D$2:$D$13,S4924)))</f>
        <v/>
      </c>
      <c r="E4924" s="22" t="n"/>
      <c r="F4924" s="23" t="n"/>
      <c r="G4924" s="23" t="n"/>
      <c r="H4924" s="22" t="n"/>
      <c r="I4924" s="19" t="n"/>
      <c r="J4924" s="21" t="n"/>
      <c r="K4924" s="19" t="n"/>
      <c r="L4924" s="19" t="n"/>
      <c r="M4924" s="21" t="n"/>
      <c r="N4924" s="22" t="n"/>
      <c r="O4924" s="24">
        <f>IF(A4924&lt;&gt;"عهدة","",SUMIFS($G$8:$G$5007,$B$8:$B$5007,B4924,$A$8:$A$5007,"مصروف",$I$8:$I$5007,"&lt;&gt;مرفوض"))</f>
        <v/>
      </c>
      <c r="P4924" s="25">
        <f>IF(A4924&lt;&gt;"عهدة","",N(F4924)-O4924)</f>
        <v/>
      </c>
      <c r="Q4924" s="26">
        <f>IF(A4924="","",IF(A4924="عهدة",IF(N(F4924)=0,"⚠ أدخل قيمة العهدة",IF(P4924&lt;0,"⛔ عجز / زيادة مصروفات "&amp;TEXT(-P4924,"#,##0"),IF(COUNTIFS($B$8:$B$5007,B4924,$A$8:$A$5007,"مصروف",$I$8:$I$5007,"&lt;&gt;مرفوض",$K$8:$K$5007,"&lt;&gt;نعم")&gt;0,"⚠ "&amp;COUNTIFS($B$8:$B$5007,B4924,$A$8:$A$5007,"مصروف",$I$8:$I$5007,"&lt;&gt;مرفوض",$K$8:$K$5007,"&lt;&gt;نعم")&amp;" مصروف غير مسوى",IF(L4924="تمت التسوية",IF(P4924=0,"✔ متوازنة وتمت التسوية","✔ تمت التسوية – متبقي "&amp;TEXT(P4924,"#,##0")),IF(P4924&gt;0,"متبقي "&amp;TEXT(P4924,"#,##0"),"✔ متوازنة"))))),IF(R4924=0,"⚠ أضف سطر عهدة أولًا",IF(OR(C4924="",N(G4924)=0),"⚠ أكمل التاريخ والقيمة",IF(S4924="","⚠ التاريخ خارج السنة المالية",IF(H4924="","⚠ اختر بند الموازنة",IF(I4924="مرفوض","✖ مرفوض من المدير",IF(I4924&lt;&gt;"موافق","⏳ بانتظار موافقة المدير",IF(K4924&lt;&gt;"نعم","⚠ غير مسوى مع الحسابات","✔ معتمد ومسوى")))))))))</f>
        <v/>
      </c>
      <c r="R4924">
        <f>N(R4923)+IF(A4924="عهدة",1,0)</f>
        <v/>
      </c>
      <c r="S4924">
        <f>IF(C4924="","",IF(AND(C4924&gt;=DATE(2026,9,1),C4924&lt;=DATE(2027,8,31)),(YEAR(C4924)-2026)*12+MONTH(C4924)-8,""))</f>
        <v/>
      </c>
      <c r="T4924">
        <f>IF(AND(A4924="مصروف",R4924&gt;0,I4924="موافق",S4924&lt;&gt;"",H4924&lt;&gt;""),N(G4924),0)</f>
        <v/>
      </c>
    </row>
    <row r="4925">
      <c r="A4925" s="19" t="n"/>
      <c r="B4925" s="20">
        <f>IF(A4925="","",IF(R4925=0,"⚠ أضف سطر عهدة أولًا","DMT-"&amp;TEXT(R4925,"000")))</f>
        <v/>
      </c>
      <c r="C4925" s="21" t="n"/>
      <c r="D4925" s="20">
        <f>IF(C4925="","",IF(S4925="","خارج السنة المالية",INDEX(القوائم!$D$2:$D$13,S4925)))</f>
        <v/>
      </c>
      <c r="E4925" s="22" t="n"/>
      <c r="F4925" s="23" t="n"/>
      <c r="G4925" s="23" t="n"/>
      <c r="H4925" s="22" t="n"/>
      <c r="I4925" s="19" t="n"/>
      <c r="J4925" s="21" t="n"/>
      <c r="K4925" s="19" t="n"/>
      <c r="L4925" s="19" t="n"/>
      <c r="M4925" s="21" t="n"/>
      <c r="N4925" s="22" t="n"/>
      <c r="O4925" s="24">
        <f>IF(A4925&lt;&gt;"عهدة","",SUMIFS($G$8:$G$5007,$B$8:$B$5007,B4925,$A$8:$A$5007,"مصروف",$I$8:$I$5007,"&lt;&gt;مرفوض"))</f>
        <v/>
      </c>
      <c r="P4925" s="25">
        <f>IF(A4925&lt;&gt;"عهدة","",N(F4925)-O4925)</f>
        <v/>
      </c>
      <c r="Q4925" s="26">
        <f>IF(A4925="","",IF(A4925="عهدة",IF(N(F4925)=0,"⚠ أدخل قيمة العهدة",IF(P4925&lt;0,"⛔ عجز / زيادة مصروفات "&amp;TEXT(-P4925,"#,##0"),IF(COUNTIFS($B$8:$B$5007,B4925,$A$8:$A$5007,"مصروف",$I$8:$I$5007,"&lt;&gt;مرفوض",$K$8:$K$5007,"&lt;&gt;نعم")&gt;0,"⚠ "&amp;COUNTIFS($B$8:$B$5007,B4925,$A$8:$A$5007,"مصروف",$I$8:$I$5007,"&lt;&gt;مرفوض",$K$8:$K$5007,"&lt;&gt;نعم")&amp;" مصروف غير مسوى",IF(L4925="تمت التسوية",IF(P4925=0,"✔ متوازنة وتمت التسوية","✔ تمت التسوية – متبقي "&amp;TEXT(P4925,"#,##0")),IF(P4925&gt;0,"متبقي "&amp;TEXT(P4925,"#,##0"),"✔ متوازنة"))))),IF(R4925=0,"⚠ أضف سطر عهدة أولًا",IF(OR(C4925="",N(G4925)=0),"⚠ أكمل التاريخ والقيمة",IF(S4925="","⚠ التاريخ خارج السنة المالية",IF(H4925="","⚠ اختر بند الموازنة",IF(I4925="مرفوض","✖ مرفوض من المدير",IF(I4925&lt;&gt;"موافق","⏳ بانتظار موافقة المدير",IF(K4925&lt;&gt;"نعم","⚠ غير مسوى مع الحسابات","✔ معتمد ومسوى")))))))))</f>
        <v/>
      </c>
      <c r="R4925">
        <f>N(R4924)+IF(A4925="عهدة",1,0)</f>
        <v/>
      </c>
      <c r="S4925">
        <f>IF(C4925="","",IF(AND(C4925&gt;=DATE(2026,9,1),C4925&lt;=DATE(2027,8,31)),(YEAR(C4925)-2026)*12+MONTH(C4925)-8,""))</f>
        <v/>
      </c>
      <c r="T4925">
        <f>IF(AND(A4925="مصروف",R4925&gt;0,I4925="موافق",S4925&lt;&gt;"",H4925&lt;&gt;""),N(G4925),0)</f>
        <v/>
      </c>
    </row>
    <row r="4926">
      <c r="A4926" s="19" t="n"/>
      <c r="B4926" s="20">
        <f>IF(A4926="","",IF(R4926=0,"⚠ أضف سطر عهدة أولًا","DMT-"&amp;TEXT(R4926,"000")))</f>
        <v/>
      </c>
      <c r="C4926" s="21" t="n"/>
      <c r="D4926" s="20">
        <f>IF(C4926="","",IF(S4926="","خارج السنة المالية",INDEX(القوائم!$D$2:$D$13,S4926)))</f>
        <v/>
      </c>
      <c r="E4926" s="22" t="n"/>
      <c r="F4926" s="23" t="n"/>
      <c r="G4926" s="23" t="n"/>
      <c r="H4926" s="22" t="n"/>
      <c r="I4926" s="19" t="n"/>
      <c r="J4926" s="21" t="n"/>
      <c r="K4926" s="19" t="n"/>
      <c r="L4926" s="19" t="n"/>
      <c r="M4926" s="21" t="n"/>
      <c r="N4926" s="22" t="n"/>
      <c r="O4926" s="24">
        <f>IF(A4926&lt;&gt;"عهدة","",SUMIFS($G$8:$G$5007,$B$8:$B$5007,B4926,$A$8:$A$5007,"مصروف",$I$8:$I$5007,"&lt;&gt;مرفوض"))</f>
        <v/>
      </c>
      <c r="P4926" s="25">
        <f>IF(A4926&lt;&gt;"عهدة","",N(F4926)-O4926)</f>
        <v/>
      </c>
      <c r="Q4926" s="26">
        <f>IF(A4926="","",IF(A4926="عهدة",IF(N(F4926)=0,"⚠ أدخل قيمة العهدة",IF(P4926&lt;0,"⛔ عجز / زيادة مصروفات "&amp;TEXT(-P4926,"#,##0"),IF(COUNTIFS($B$8:$B$5007,B4926,$A$8:$A$5007,"مصروف",$I$8:$I$5007,"&lt;&gt;مرفوض",$K$8:$K$5007,"&lt;&gt;نعم")&gt;0,"⚠ "&amp;COUNTIFS($B$8:$B$5007,B4926,$A$8:$A$5007,"مصروف",$I$8:$I$5007,"&lt;&gt;مرفوض",$K$8:$K$5007,"&lt;&gt;نعم")&amp;" مصروف غير مسوى",IF(L4926="تمت التسوية",IF(P4926=0,"✔ متوازنة وتمت التسوية","✔ تمت التسوية – متبقي "&amp;TEXT(P4926,"#,##0")),IF(P4926&gt;0,"متبقي "&amp;TEXT(P4926,"#,##0"),"✔ متوازنة"))))),IF(R4926=0,"⚠ أضف سطر عهدة أولًا",IF(OR(C4926="",N(G4926)=0),"⚠ أكمل التاريخ والقيمة",IF(S4926="","⚠ التاريخ خارج السنة المالية",IF(H4926="","⚠ اختر بند الموازنة",IF(I4926="مرفوض","✖ مرفوض من المدير",IF(I4926&lt;&gt;"موافق","⏳ بانتظار موافقة المدير",IF(K4926&lt;&gt;"نعم","⚠ غير مسوى مع الحسابات","✔ معتمد ومسوى")))))))))</f>
        <v/>
      </c>
      <c r="R4926">
        <f>N(R4925)+IF(A4926="عهدة",1,0)</f>
        <v/>
      </c>
      <c r="S4926">
        <f>IF(C4926="","",IF(AND(C4926&gt;=DATE(2026,9,1),C4926&lt;=DATE(2027,8,31)),(YEAR(C4926)-2026)*12+MONTH(C4926)-8,""))</f>
        <v/>
      </c>
      <c r="T4926">
        <f>IF(AND(A4926="مصروف",R4926&gt;0,I4926="موافق",S4926&lt;&gt;"",H4926&lt;&gt;""),N(G4926),0)</f>
        <v/>
      </c>
    </row>
    <row r="4927">
      <c r="A4927" s="19" t="n"/>
      <c r="B4927" s="20">
        <f>IF(A4927="","",IF(R4927=0,"⚠ أضف سطر عهدة أولًا","DMT-"&amp;TEXT(R4927,"000")))</f>
        <v/>
      </c>
      <c r="C4927" s="21" t="n"/>
      <c r="D4927" s="20">
        <f>IF(C4927="","",IF(S4927="","خارج السنة المالية",INDEX(القوائم!$D$2:$D$13,S4927)))</f>
        <v/>
      </c>
      <c r="E4927" s="22" t="n"/>
      <c r="F4927" s="23" t="n"/>
      <c r="G4927" s="23" t="n"/>
      <c r="H4927" s="22" t="n"/>
      <c r="I4927" s="19" t="n"/>
      <c r="J4927" s="21" t="n"/>
      <c r="K4927" s="19" t="n"/>
      <c r="L4927" s="19" t="n"/>
      <c r="M4927" s="21" t="n"/>
      <c r="N4927" s="22" t="n"/>
      <c r="O4927" s="24">
        <f>IF(A4927&lt;&gt;"عهدة","",SUMIFS($G$8:$G$5007,$B$8:$B$5007,B4927,$A$8:$A$5007,"مصروف",$I$8:$I$5007,"&lt;&gt;مرفوض"))</f>
        <v/>
      </c>
      <c r="P4927" s="25">
        <f>IF(A4927&lt;&gt;"عهدة","",N(F4927)-O4927)</f>
        <v/>
      </c>
      <c r="Q4927" s="26">
        <f>IF(A4927="","",IF(A4927="عهدة",IF(N(F4927)=0,"⚠ أدخل قيمة العهدة",IF(P4927&lt;0,"⛔ عجز / زيادة مصروفات "&amp;TEXT(-P4927,"#,##0"),IF(COUNTIFS($B$8:$B$5007,B4927,$A$8:$A$5007,"مصروف",$I$8:$I$5007,"&lt;&gt;مرفوض",$K$8:$K$5007,"&lt;&gt;نعم")&gt;0,"⚠ "&amp;COUNTIFS($B$8:$B$5007,B4927,$A$8:$A$5007,"مصروف",$I$8:$I$5007,"&lt;&gt;مرفوض",$K$8:$K$5007,"&lt;&gt;نعم")&amp;" مصروف غير مسوى",IF(L4927="تمت التسوية",IF(P4927=0,"✔ متوازنة وتمت التسوية","✔ تمت التسوية – متبقي "&amp;TEXT(P4927,"#,##0")),IF(P4927&gt;0,"متبقي "&amp;TEXT(P4927,"#,##0"),"✔ متوازنة"))))),IF(R4927=0,"⚠ أضف سطر عهدة أولًا",IF(OR(C4927="",N(G4927)=0),"⚠ أكمل التاريخ والقيمة",IF(S4927="","⚠ التاريخ خارج السنة المالية",IF(H4927="","⚠ اختر بند الموازنة",IF(I4927="مرفوض","✖ مرفوض من المدير",IF(I4927&lt;&gt;"موافق","⏳ بانتظار موافقة المدير",IF(K4927&lt;&gt;"نعم","⚠ غير مسوى مع الحسابات","✔ معتمد ومسوى")))))))))</f>
        <v/>
      </c>
      <c r="R4927">
        <f>N(R4926)+IF(A4927="عهدة",1,0)</f>
        <v/>
      </c>
      <c r="S4927">
        <f>IF(C4927="","",IF(AND(C4927&gt;=DATE(2026,9,1),C4927&lt;=DATE(2027,8,31)),(YEAR(C4927)-2026)*12+MONTH(C4927)-8,""))</f>
        <v/>
      </c>
      <c r="T4927">
        <f>IF(AND(A4927="مصروف",R4927&gt;0,I4927="موافق",S4927&lt;&gt;"",H4927&lt;&gt;""),N(G4927),0)</f>
        <v/>
      </c>
    </row>
    <row r="4928">
      <c r="A4928" s="19" t="n"/>
      <c r="B4928" s="20">
        <f>IF(A4928="","",IF(R4928=0,"⚠ أضف سطر عهدة أولًا","DMT-"&amp;TEXT(R4928,"000")))</f>
        <v/>
      </c>
      <c r="C4928" s="21" t="n"/>
      <c r="D4928" s="20">
        <f>IF(C4928="","",IF(S4928="","خارج السنة المالية",INDEX(القوائم!$D$2:$D$13,S4928)))</f>
        <v/>
      </c>
      <c r="E4928" s="22" t="n"/>
      <c r="F4928" s="23" t="n"/>
      <c r="G4928" s="23" t="n"/>
      <c r="H4928" s="22" t="n"/>
      <c r="I4928" s="19" t="n"/>
      <c r="J4928" s="21" t="n"/>
      <c r="K4928" s="19" t="n"/>
      <c r="L4928" s="19" t="n"/>
      <c r="M4928" s="21" t="n"/>
      <c r="N4928" s="22" t="n"/>
      <c r="O4928" s="24">
        <f>IF(A4928&lt;&gt;"عهدة","",SUMIFS($G$8:$G$5007,$B$8:$B$5007,B4928,$A$8:$A$5007,"مصروف",$I$8:$I$5007,"&lt;&gt;مرفوض"))</f>
        <v/>
      </c>
      <c r="P4928" s="25">
        <f>IF(A4928&lt;&gt;"عهدة","",N(F4928)-O4928)</f>
        <v/>
      </c>
      <c r="Q4928" s="26">
        <f>IF(A4928="","",IF(A4928="عهدة",IF(N(F4928)=0,"⚠ أدخل قيمة العهدة",IF(P4928&lt;0,"⛔ عجز / زيادة مصروفات "&amp;TEXT(-P4928,"#,##0"),IF(COUNTIFS($B$8:$B$5007,B4928,$A$8:$A$5007,"مصروف",$I$8:$I$5007,"&lt;&gt;مرفوض",$K$8:$K$5007,"&lt;&gt;نعم")&gt;0,"⚠ "&amp;COUNTIFS($B$8:$B$5007,B4928,$A$8:$A$5007,"مصروف",$I$8:$I$5007,"&lt;&gt;مرفوض",$K$8:$K$5007,"&lt;&gt;نعم")&amp;" مصروف غير مسوى",IF(L4928="تمت التسوية",IF(P4928=0,"✔ متوازنة وتمت التسوية","✔ تمت التسوية – متبقي "&amp;TEXT(P4928,"#,##0")),IF(P4928&gt;0,"متبقي "&amp;TEXT(P4928,"#,##0"),"✔ متوازنة"))))),IF(R4928=0,"⚠ أضف سطر عهدة أولًا",IF(OR(C4928="",N(G4928)=0),"⚠ أكمل التاريخ والقيمة",IF(S4928="","⚠ التاريخ خارج السنة المالية",IF(H4928="","⚠ اختر بند الموازنة",IF(I4928="مرفوض","✖ مرفوض من المدير",IF(I4928&lt;&gt;"موافق","⏳ بانتظار موافقة المدير",IF(K4928&lt;&gt;"نعم","⚠ غير مسوى مع الحسابات","✔ معتمد ومسوى")))))))))</f>
        <v/>
      </c>
      <c r="R4928">
        <f>N(R4927)+IF(A4928="عهدة",1,0)</f>
        <v/>
      </c>
      <c r="S4928">
        <f>IF(C4928="","",IF(AND(C4928&gt;=DATE(2026,9,1),C4928&lt;=DATE(2027,8,31)),(YEAR(C4928)-2026)*12+MONTH(C4928)-8,""))</f>
        <v/>
      </c>
      <c r="T4928">
        <f>IF(AND(A4928="مصروف",R4928&gt;0,I4928="موافق",S4928&lt;&gt;"",H4928&lt;&gt;""),N(G4928),0)</f>
        <v/>
      </c>
    </row>
    <row r="4929">
      <c r="A4929" s="19" t="n"/>
      <c r="B4929" s="20">
        <f>IF(A4929="","",IF(R4929=0,"⚠ أضف سطر عهدة أولًا","DMT-"&amp;TEXT(R4929,"000")))</f>
        <v/>
      </c>
      <c r="C4929" s="21" t="n"/>
      <c r="D4929" s="20">
        <f>IF(C4929="","",IF(S4929="","خارج السنة المالية",INDEX(القوائم!$D$2:$D$13,S4929)))</f>
        <v/>
      </c>
      <c r="E4929" s="22" t="n"/>
      <c r="F4929" s="23" t="n"/>
      <c r="G4929" s="23" t="n"/>
      <c r="H4929" s="22" t="n"/>
      <c r="I4929" s="19" t="n"/>
      <c r="J4929" s="21" t="n"/>
      <c r="K4929" s="19" t="n"/>
      <c r="L4929" s="19" t="n"/>
      <c r="M4929" s="21" t="n"/>
      <c r="N4929" s="22" t="n"/>
      <c r="O4929" s="24">
        <f>IF(A4929&lt;&gt;"عهدة","",SUMIFS($G$8:$G$5007,$B$8:$B$5007,B4929,$A$8:$A$5007,"مصروف",$I$8:$I$5007,"&lt;&gt;مرفوض"))</f>
        <v/>
      </c>
      <c r="P4929" s="25">
        <f>IF(A4929&lt;&gt;"عهدة","",N(F4929)-O4929)</f>
        <v/>
      </c>
      <c r="Q4929" s="26">
        <f>IF(A4929="","",IF(A4929="عهدة",IF(N(F4929)=0,"⚠ أدخل قيمة العهدة",IF(P4929&lt;0,"⛔ عجز / زيادة مصروفات "&amp;TEXT(-P4929,"#,##0"),IF(COUNTIFS($B$8:$B$5007,B4929,$A$8:$A$5007,"مصروف",$I$8:$I$5007,"&lt;&gt;مرفوض",$K$8:$K$5007,"&lt;&gt;نعم")&gt;0,"⚠ "&amp;COUNTIFS($B$8:$B$5007,B4929,$A$8:$A$5007,"مصروف",$I$8:$I$5007,"&lt;&gt;مرفوض",$K$8:$K$5007,"&lt;&gt;نعم")&amp;" مصروف غير مسوى",IF(L4929="تمت التسوية",IF(P4929=0,"✔ متوازنة وتمت التسوية","✔ تمت التسوية – متبقي "&amp;TEXT(P4929,"#,##0")),IF(P4929&gt;0,"متبقي "&amp;TEXT(P4929,"#,##0"),"✔ متوازنة"))))),IF(R4929=0,"⚠ أضف سطر عهدة أولًا",IF(OR(C4929="",N(G4929)=0),"⚠ أكمل التاريخ والقيمة",IF(S4929="","⚠ التاريخ خارج السنة المالية",IF(H4929="","⚠ اختر بند الموازنة",IF(I4929="مرفوض","✖ مرفوض من المدير",IF(I4929&lt;&gt;"موافق","⏳ بانتظار موافقة المدير",IF(K4929&lt;&gt;"نعم","⚠ غير مسوى مع الحسابات","✔ معتمد ومسوى")))))))))</f>
        <v/>
      </c>
      <c r="R4929">
        <f>N(R4928)+IF(A4929="عهدة",1,0)</f>
        <v/>
      </c>
      <c r="S4929">
        <f>IF(C4929="","",IF(AND(C4929&gt;=DATE(2026,9,1),C4929&lt;=DATE(2027,8,31)),(YEAR(C4929)-2026)*12+MONTH(C4929)-8,""))</f>
        <v/>
      </c>
      <c r="T4929">
        <f>IF(AND(A4929="مصروف",R4929&gt;0,I4929="موافق",S4929&lt;&gt;"",H4929&lt;&gt;""),N(G4929),0)</f>
        <v/>
      </c>
    </row>
    <row r="4930">
      <c r="A4930" s="19" t="n"/>
      <c r="B4930" s="20">
        <f>IF(A4930="","",IF(R4930=0,"⚠ أضف سطر عهدة أولًا","DMT-"&amp;TEXT(R4930,"000")))</f>
        <v/>
      </c>
      <c r="C4930" s="21" t="n"/>
      <c r="D4930" s="20">
        <f>IF(C4930="","",IF(S4930="","خارج السنة المالية",INDEX(القوائم!$D$2:$D$13,S4930)))</f>
        <v/>
      </c>
      <c r="E4930" s="22" t="n"/>
      <c r="F4930" s="23" t="n"/>
      <c r="G4930" s="23" t="n"/>
      <c r="H4930" s="22" t="n"/>
      <c r="I4930" s="19" t="n"/>
      <c r="J4930" s="21" t="n"/>
      <c r="K4930" s="19" t="n"/>
      <c r="L4930" s="19" t="n"/>
      <c r="M4930" s="21" t="n"/>
      <c r="N4930" s="22" t="n"/>
      <c r="O4930" s="24">
        <f>IF(A4930&lt;&gt;"عهدة","",SUMIFS($G$8:$G$5007,$B$8:$B$5007,B4930,$A$8:$A$5007,"مصروف",$I$8:$I$5007,"&lt;&gt;مرفوض"))</f>
        <v/>
      </c>
      <c r="P4930" s="25">
        <f>IF(A4930&lt;&gt;"عهدة","",N(F4930)-O4930)</f>
        <v/>
      </c>
      <c r="Q4930" s="26">
        <f>IF(A4930="","",IF(A4930="عهدة",IF(N(F4930)=0,"⚠ أدخل قيمة العهدة",IF(P4930&lt;0,"⛔ عجز / زيادة مصروفات "&amp;TEXT(-P4930,"#,##0"),IF(COUNTIFS($B$8:$B$5007,B4930,$A$8:$A$5007,"مصروف",$I$8:$I$5007,"&lt;&gt;مرفوض",$K$8:$K$5007,"&lt;&gt;نعم")&gt;0,"⚠ "&amp;COUNTIFS($B$8:$B$5007,B4930,$A$8:$A$5007,"مصروف",$I$8:$I$5007,"&lt;&gt;مرفوض",$K$8:$K$5007,"&lt;&gt;نعم")&amp;" مصروف غير مسوى",IF(L4930="تمت التسوية",IF(P4930=0,"✔ متوازنة وتمت التسوية","✔ تمت التسوية – متبقي "&amp;TEXT(P4930,"#,##0")),IF(P4930&gt;0,"متبقي "&amp;TEXT(P4930,"#,##0"),"✔ متوازنة"))))),IF(R4930=0,"⚠ أضف سطر عهدة أولًا",IF(OR(C4930="",N(G4930)=0),"⚠ أكمل التاريخ والقيمة",IF(S4930="","⚠ التاريخ خارج السنة المالية",IF(H4930="","⚠ اختر بند الموازنة",IF(I4930="مرفوض","✖ مرفوض من المدير",IF(I4930&lt;&gt;"موافق","⏳ بانتظار موافقة المدير",IF(K4930&lt;&gt;"نعم","⚠ غير مسوى مع الحسابات","✔ معتمد ومسوى")))))))))</f>
        <v/>
      </c>
      <c r="R4930">
        <f>N(R4929)+IF(A4930="عهدة",1,0)</f>
        <v/>
      </c>
      <c r="S4930">
        <f>IF(C4930="","",IF(AND(C4930&gt;=DATE(2026,9,1),C4930&lt;=DATE(2027,8,31)),(YEAR(C4930)-2026)*12+MONTH(C4930)-8,""))</f>
        <v/>
      </c>
      <c r="T4930">
        <f>IF(AND(A4930="مصروف",R4930&gt;0,I4930="موافق",S4930&lt;&gt;"",H4930&lt;&gt;""),N(G4930),0)</f>
        <v/>
      </c>
    </row>
    <row r="4931">
      <c r="A4931" s="19" t="n"/>
      <c r="B4931" s="20">
        <f>IF(A4931="","",IF(R4931=0,"⚠ أضف سطر عهدة أولًا","DMT-"&amp;TEXT(R4931,"000")))</f>
        <v/>
      </c>
      <c r="C4931" s="21" t="n"/>
      <c r="D4931" s="20">
        <f>IF(C4931="","",IF(S4931="","خارج السنة المالية",INDEX(القوائم!$D$2:$D$13,S4931)))</f>
        <v/>
      </c>
      <c r="E4931" s="22" t="n"/>
      <c r="F4931" s="23" t="n"/>
      <c r="G4931" s="23" t="n"/>
      <c r="H4931" s="22" t="n"/>
      <c r="I4931" s="19" t="n"/>
      <c r="J4931" s="21" t="n"/>
      <c r="K4931" s="19" t="n"/>
      <c r="L4931" s="19" t="n"/>
      <c r="M4931" s="21" t="n"/>
      <c r="N4931" s="22" t="n"/>
      <c r="O4931" s="24">
        <f>IF(A4931&lt;&gt;"عهدة","",SUMIFS($G$8:$G$5007,$B$8:$B$5007,B4931,$A$8:$A$5007,"مصروف",$I$8:$I$5007,"&lt;&gt;مرفوض"))</f>
        <v/>
      </c>
      <c r="P4931" s="25">
        <f>IF(A4931&lt;&gt;"عهدة","",N(F4931)-O4931)</f>
        <v/>
      </c>
      <c r="Q4931" s="26">
        <f>IF(A4931="","",IF(A4931="عهدة",IF(N(F4931)=0,"⚠ أدخل قيمة العهدة",IF(P4931&lt;0,"⛔ عجز / زيادة مصروفات "&amp;TEXT(-P4931,"#,##0"),IF(COUNTIFS($B$8:$B$5007,B4931,$A$8:$A$5007,"مصروف",$I$8:$I$5007,"&lt;&gt;مرفوض",$K$8:$K$5007,"&lt;&gt;نعم")&gt;0,"⚠ "&amp;COUNTIFS($B$8:$B$5007,B4931,$A$8:$A$5007,"مصروف",$I$8:$I$5007,"&lt;&gt;مرفوض",$K$8:$K$5007,"&lt;&gt;نعم")&amp;" مصروف غير مسوى",IF(L4931="تمت التسوية",IF(P4931=0,"✔ متوازنة وتمت التسوية","✔ تمت التسوية – متبقي "&amp;TEXT(P4931,"#,##0")),IF(P4931&gt;0,"متبقي "&amp;TEXT(P4931,"#,##0"),"✔ متوازنة"))))),IF(R4931=0,"⚠ أضف سطر عهدة أولًا",IF(OR(C4931="",N(G4931)=0),"⚠ أكمل التاريخ والقيمة",IF(S4931="","⚠ التاريخ خارج السنة المالية",IF(H4931="","⚠ اختر بند الموازنة",IF(I4931="مرفوض","✖ مرفوض من المدير",IF(I4931&lt;&gt;"موافق","⏳ بانتظار موافقة المدير",IF(K4931&lt;&gt;"نعم","⚠ غير مسوى مع الحسابات","✔ معتمد ومسوى")))))))))</f>
        <v/>
      </c>
      <c r="R4931">
        <f>N(R4930)+IF(A4931="عهدة",1,0)</f>
        <v/>
      </c>
      <c r="S4931">
        <f>IF(C4931="","",IF(AND(C4931&gt;=DATE(2026,9,1),C4931&lt;=DATE(2027,8,31)),(YEAR(C4931)-2026)*12+MONTH(C4931)-8,""))</f>
        <v/>
      </c>
      <c r="T4931">
        <f>IF(AND(A4931="مصروف",R4931&gt;0,I4931="موافق",S4931&lt;&gt;"",H4931&lt;&gt;""),N(G4931),0)</f>
        <v/>
      </c>
    </row>
    <row r="4932">
      <c r="A4932" s="19" t="n"/>
      <c r="B4932" s="20">
        <f>IF(A4932="","",IF(R4932=0,"⚠ أضف سطر عهدة أولًا","DMT-"&amp;TEXT(R4932,"000")))</f>
        <v/>
      </c>
      <c r="C4932" s="21" t="n"/>
      <c r="D4932" s="20">
        <f>IF(C4932="","",IF(S4932="","خارج السنة المالية",INDEX(القوائم!$D$2:$D$13,S4932)))</f>
        <v/>
      </c>
      <c r="E4932" s="22" t="n"/>
      <c r="F4932" s="23" t="n"/>
      <c r="G4932" s="23" t="n"/>
      <c r="H4932" s="22" t="n"/>
      <c r="I4932" s="19" t="n"/>
      <c r="J4932" s="21" t="n"/>
      <c r="K4932" s="19" t="n"/>
      <c r="L4932" s="19" t="n"/>
      <c r="M4932" s="21" t="n"/>
      <c r="N4932" s="22" t="n"/>
      <c r="O4932" s="24">
        <f>IF(A4932&lt;&gt;"عهدة","",SUMIFS($G$8:$G$5007,$B$8:$B$5007,B4932,$A$8:$A$5007,"مصروف",$I$8:$I$5007,"&lt;&gt;مرفوض"))</f>
        <v/>
      </c>
      <c r="P4932" s="25">
        <f>IF(A4932&lt;&gt;"عهدة","",N(F4932)-O4932)</f>
        <v/>
      </c>
      <c r="Q4932" s="26">
        <f>IF(A4932="","",IF(A4932="عهدة",IF(N(F4932)=0,"⚠ أدخل قيمة العهدة",IF(P4932&lt;0,"⛔ عجز / زيادة مصروفات "&amp;TEXT(-P4932,"#,##0"),IF(COUNTIFS($B$8:$B$5007,B4932,$A$8:$A$5007,"مصروف",$I$8:$I$5007,"&lt;&gt;مرفوض",$K$8:$K$5007,"&lt;&gt;نعم")&gt;0,"⚠ "&amp;COUNTIFS($B$8:$B$5007,B4932,$A$8:$A$5007,"مصروف",$I$8:$I$5007,"&lt;&gt;مرفوض",$K$8:$K$5007,"&lt;&gt;نعم")&amp;" مصروف غير مسوى",IF(L4932="تمت التسوية",IF(P4932=0,"✔ متوازنة وتمت التسوية","✔ تمت التسوية – متبقي "&amp;TEXT(P4932,"#,##0")),IF(P4932&gt;0,"متبقي "&amp;TEXT(P4932,"#,##0"),"✔ متوازنة"))))),IF(R4932=0,"⚠ أضف سطر عهدة أولًا",IF(OR(C4932="",N(G4932)=0),"⚠ أكمل التاريخ والقيمة",IF(S4932="","⚠ التاريخ خارج السنة المالية",IF(H4932="","⚠ اختر بند الموازنة",IF(I4932="مرفوض","✖ مرفوض من المدير",IF(I4932&lt;&gt;"موافق","⏳ بانتظار موافقة المدير",IF(K4932&lt;&gt;"نعم","⚠ غير مسوى مع الحسابات","✔ معتمد ومسوى")))))))))</f>
        <v/>
      </c>
      <c r="R4932">
        <f>N(R4931)+IF(A4932="عهدة",1,0)</f>
        <v/>
      </c>
      <c r="S4932">
        <f>IF(C4932="","",IF(AND(C4932&gt;=DATE(2026,9,1),C4932&lt;=DATE(2027,8,31)),(YEAR(C4932)-2026)*12+MONTH(C4932)-8,""))</f>
        <v/>
      </c>
      <c r="T4932">
        <f>IF(AND(A4932="مصروف",R4932&gt;0,I4932="موافق",S4932&lt;&gt;"",H4932&lt;&gt;""),N(G4932),0)</f>
        <v/>
      </c>
    </row>
    <row r="4933">
      <c r="A4933" s="19" t="n"/>
      <c r="B4933" s="20">
        <f>IF(A4933="","",IF(R4933=0,"⚠ أضف سطر عهدة أولًا","DMT-"&amp;TEXT(R4933,"000")))</f>
        <v/>
      </c>
      <c r="C4933" s="21" t="n"/>
      <c r="D4933" s="20">
        <f>IF(C4933="","",IF(S4933="","خارج السنة المالية",INDEX(القوائم!$D$2:$D$13,S4933)))</f>
        <v/>
      </c>
      <c r="E4933" s="22" t="n"/>
      <c r="F4933" s="23" t="n"/>
      <c r="G4933" s="23" t="n"/>
      <c r="H4933" s="22" t="n"/>
      <c r="I4933" s="19" t="n"/>
      <c r="J4933" s="21" t="n"/>
      <c r="K4933" s="19" t="n"/>
      <c r="L4933" s="19" t="n"/>
      <c r="M4933" s="21" t="n"/>
      <c r="N4933" s="22" t="n"/>
      <c r="O4933" s="24">
        <f>IF(A4933&lt;&gt;"عهدة","",SUMIFS($G$8:$G$5007,$B$8:$B$5007,B4933,$A$8:$A$5007,"مصروف",$I$8:$I$5007,"&lt;&gt;مرفوض"))</f>
        <v/>
      </c>
      <c r="P4933" s="25">
        <f>IF(A4933&lt;&gt;"عهدة","",N(F4933)-O4933)</f>
        <v/>
      </c>
      <c r="Q4933" s="26">
        <f>IF(A4933="","",IF(A4933="عهدة",IF(N(F4933)=0,"⚠ أدخل قيمة العهدة",IF(P4933&lt;0,"⛔ عجز / زيادة مصروفات "&amp;TEXT(-P4933,"#,##0"),IF(COUNTIFS($B$8:$B$5007,B4933,$A$8:$A$5007,"مصروف",$I$8:$I$5007,"&lt;&gt;مرفوض",$K$8:$K$5007,"&lt;&gt;نعم")&gt;0,"⚠ "&amp;COUNTIFS($B$8:$B$5007,B4933,$A$8:$A$5007,"مصروف",$I$8:$I$5007,"&lt;&gt;مرفوض",$K$8:$K$5007,"&lt;&gt;نعم")&amp;" مصروف غير مسوى",IF(L4933="تمت التسوية",IF(P4933=0,"✔ متوازنة وتمت التسوية","✔ تمت التسوية – متبقي "&amp;TEXT(P4933,"#,##0")),IF(P4933&gt;0,"متبقي "&amp;TEXT(P4933,"#,##0"),"✔ متوازنة"))))),IF(R4933=0,"⚠ أضف سطر عهدة أولًا",IF(OR(C4933="",N(G4933)=0),"⚠ أكمل التاريخ والقيمة",IF(S4933="","⚠ التاريخ خارج السنة المالية",IF(H4933="","⚠ اختر بند الموازنة",IF(I4933="مرفوض","✖ مرفوض من المدير",IF(I4933&lt;&gt;"موافق","⏳ بانتظار موافقة المدير",IF(K4933&lt;&gt;"نعم","⚠ غير مسوى مع الحسابات","✔ معتمد ومسوى")))))))))</f>
        <v/>
      </c>
      <c r="R4933">
        <f>N(R4932)+IF(A4933="عهدة",1,0)</f>
        <v/>
      </c>
      <c r="S4933">
        <f>IF(C4933="","",IF(AND(C4933&gt;=DATE(2026,9,1),C4933&lt;=DATE(2027,8,31)),(YEAR(C4933)-2026)*12+MONTH(C4933)-8,""))</f>
        <v/>
      </c>
      <c r="T4933">
        <f>IF(AND(A4933="مصروف",R4933&gt;0,I4933="موافق",S4933&lt;&gt;"",H4933&lt;&gt;""),N(G4933),0)</f>
        <v/>
      </c>
    </row>
    <row r="4934">
      <c r="A4934" s="19" t="n"/>
      <c r="B4934" s="20">
        <f>IF(A4934="","",IF(R4934=0,"⚠ أضف سطر عهدة أولًا","DMT-"&amp;TEXT(R4934,"000")))</f>
        <v/>
      </c>
      <c r="C4934" s="21" t="n"/>
      <c r="D4934" s="20">
        <f>IF(C4934="","",IF(S4934="","خارج السنة المالية",INDEX(القوائم!$D$2:$D$13,S4934)))</f>
        <v/>
      </c>
      <c r="E4934" s="22" t="n"/>
      <c r="F4934" s="23" t="n"/>
      <c r="G4934" s="23" t="n"/>
      <c r="H4934" s="22" t="n"/>
      <c r="I4934" s="19" t="n"/>
      <c r="J4934" s="21" t="n"/>
      <c r="K4934" s="19" t="n"/>
      <c r="L4934" s="19" t="n"/>
      <c r="M4934" s="21" t="n"/>
      <c r="N4934" s="22" t="n"/>
      <c r="O4934" s="24">
        <f>IF(A4934&lt;&gt;"عهدة","",SUMIFS($G$8:$G$5007,$B$8:$B$5007,B4934,$A$8:$A$5007,"مصروف",$I$8:$I$5007,"&lt;&gt;مرفوض"))</f>
        <v/>
      </c>
      <c r="P4934" s="25">
        <f>IF(A4934&lt;&gt;"عهدة","",N(F4934)-O4934)</f>
        <v/>
      </c>
      <c r="Q4934" s="26">
        <f>IF(A4934="","",IF(A4934="عهدة",IF(N(F4934)=0,"⚠ أدخل قيمة العهدة",IF(P4934&lt;0,"⛔ عجز / زيادة مصروفات "&amp;TEXT(-P4934,"#,##0"),IF(COUNTIFS($B$8:$B$5007,B4934,$A$8:$A$5007,"مصروف",$I$8:$I$5007,"&lt;&gt;مرفوض",$K$8:$K$5007,"&lt;&gt;نعم")&gt;0,"⚠ "&amp;COUNTIFS($B$8:$B$5007,B4934,$A$8:$A$5007,"مصروف",$I$8:$I$5007,"&lt;&gt;مرفوض",$K$8:$K$5007,"&lt;&gt;نعم")&amp;" مصروف غير مسوى",IF(L4934="تمت التسوية",IF(P4934=0,"✔ متوازنة وتمت التسوية","✔ تمت التسوية – متبقي "&amp;TEXT(P4934,"#,##0")),IF(P4934&gt;0,"متبقي "&amp;TEXT(P4934,"#,##0"),"✔ متوازنة"))))),IF(R4934=0,"⚠ أضف سطر عهدة أولًا",IF(OR(C4934="",N(G4934)=0),"⚠ أكمل التاريخ والقيمة",IF(S4934="","⚠ التاريخ خارج السنة المالية",IF(H4934="","⚠ اختر بند الموازنة",IF(I4934="مرفوض","✖ مرفوض من المدير",IF(I4934&lt;&gt;"موافق","⏳ بانتظار موافقة المدير",IF(K4934&lt;&gt;"نعم","⚠ غير مسوى مع الحسابات","✔ معتمد ومسوى")))))))))</f>
        <v/>
      </c>
      <c r="R4934">
        <f>N(R4933)+IF(A4934="عهدة",1,0)</f>
        <v/>
      </c>
      <c r="S4934">
        <f>IF(C4934="","",IF(AND(C4934&gt;=DATE(2026,9,1),C4934&lt;=DATE(2027,8,31)),(YEAR(C4934)-2026)*12+MONTH(C4934)-8,""))</f>
        <v/>
      </c>
      <c r="T4934">
        <f>IF(AND(A4934="مصروف",R4934&gt;0,I4934="موافق",S4934&lt;&gt;"",H4934&lt;&gt;""),N(G4934),0)</f>
        <v/>
      </c>
    </row>
    <row r="4935">
      <c r="A4935" s="19" t="n"/>
      <c r="B4935" s="20">
        <f>IF(A4935="","",IF(R4935=0,"⚠ أضف سطر عهدة أولًا","DMT-"&amp;TEXT(R4935,"000")))</f>
        <v/>
      </c>
      <c r="C4935" s="21" t="n"/>
      <c r="D4935" s="20">
        <f>IF(C4935="","",IF(S4935="","خارج السنة المالية",INDEX(القوائم!$D$2:$D$13,S4935)))</f>
        <v/>
      </c>
      <c r="E4935" s="22" t="n"/>
      <c r="F4935" s="23" t="n"/>
      <c r="G4935" s="23" t="n"/>
      <c r="H4935" s="22" t="n"/>
      <c r="I4935" s="19" t="n"/>
      <c r="J4935" s="21" t="n"/>
      <c r="K4935" s="19" t="n"/>
      <c r="L4935" s="19" t="n"/>
      <c r="M4935" s="21" t="n"/>
      <c r="N4935" s="22" t="n"/>
      <c r="O4935" s="24">
        <f>IF(A4935&lt;&gt;"عهدة","",SUMIFS($G$8:$G$5007,$B$8:$B$5007,B4935,$A$8:$A$5007,"مصروف",$I$8:$I$5007,"&lt;&gt;مرفوض"))</f>
        <v/>
      </c>
      <c r="P4935" s="25">
        <f>IF(A4935&lt;&gt;"عهدة","",N(F4935)-O4935)</f>
        <v/>
      </c>
      <c r="Q4935" s="26">
        <f>IF(A4935="","",IF(A4935="عهدة",IF(N(F4935)=0,"⚠ أدخل قيمة العهدة",IF(P4935&lt;0,"⛔ عجز / زيادة مصروفات "&amp;TEXT(-P4935,"#,##0"),IF(COUNTIFS($B$8:$B$5007,B4935,$A$8:$A$5007,"مصروف",$I$8:$I$5007,"&lt;&gt;مرفوض",$K$8:$K$5007,"&lt;&gt;نعم")&gt;0,"⚠ "&amp;COUNTIFS($B$8:$B$5007,B4935,$A$8:$A$5007,"مصروف",$I$8:$I$5007,"&lt;&gt;مرفوض",$K$8:$K$5007,"&lt;&gt;نعم")&amp;" مصروف غير مسوى",IF(L4935="تمت التسوية",IF(P4935=0,"✔ متوازنة وتمت التسوية","✔ تمت التسوية – متبقي "&amp;TEXT(P4935,"#,##0")),IF(P4935&gt;0,"متبقي "&amp;TEXT(P4935,"#,##0"),"✔ متوازنة"))))),IF(R4935=0,"⚠ أضف سطر عهدة أولًا",IF(OR(C4935="",N(G4935)=0),"⚠ أكمل التاريخ والقيمة",IF(S4935="","⚠ التاريخ خارج السنة المالية",IF(H4935="","⚠ اختر بند الموازنة",IF(I4935="مرفوض","✖ مرفوض من المدير",IF(I4935&lt;&gt;"موافق","⏳ بانتظار موافقة المدير",IF(K4935&lt;&gt;"نعم","⚠ غير مسوى مع الحسابات","✔ معتمد ومسوى")))))))))</f>
        <v/>
      </c>
      <c r="R4935">
        <f>N(R4934)+IF(A4935="عهدة",1,0)</f>
        <v/>
      </c>
      <c r="S4935">
        <f>IF(C4935="","",IF(AND(C4935&gt;=DATE(2026,9,1),C4935&lt;=DATE(2027,8,31)),(YEAR(C4935)-2026)*12+MONTH(C4935)-8,""))</f>
        <v/>
      </c>
      <c r="T4935">
        <f>IF(AND(A4935="مصروف",R4935&gt;0,I4935="موافق",S4935&lt;&gt;"",H4935&lt;&gt;""),N(G4935),0)</f>
        <v/>
      </c>
    </row>
    <row r="4936">
      <c r="A4936" s="19" t="n"/>
      <c r="B4936" s="20">
        <f>IF(A4936="","",IF(R4936=0,"⚠ أضف سطر عهدة أولًا","DMT-"&amp;TEXT(R4936,"000")))</f>
        <v/>
      </c>
      <c r="C4936" s="21" t="n"/>
      <c r="D4936" s="20">
        <f>IF(C4936="","",IF(S4936="","خارج السنة المالية",INDEX(القوائم!$D$2:$D$13,S4936)))</f>
        <v/>
      </c>
      <c r="E4936" s="22" t="n"/>
      <c r="F4936" s="23" t="n"/>
      <c r="G4936" s="23" t="n"/>
      <c r="H4936" s="22" t="n"/>
      <c r="I4936" s="19" t="n"/>
      <c r="J4936" s="21" t="n"/>
      <c r="K4936" s="19" t="n"/>
      <c r="L4936" s="19" t="n"/>
      <c r="M4936" s="21" t="n"/>
      <c r="N4936" s="22" t="n"/>
      <c r="O4936" s="24">
        <f>IF(A4936&lt;&gt;"عهدة","",SUMIFS($G$8:$G$5007,$B$8:$B$5007,B4936,$A$8:$A$5007,"مصروف",$I$8:$I$5007,"&lt;&gt;مرفوض"))</f>
        <v/>
      </c>
      <c r="P4936" s="25">
        <f>IF(A4936&lt;&gt;"عهدة","",N(F4936)-O4936)</f>
        <v/>
      </c>
      <c r="Q4936" s="26">
        <f>IF(A4936="","",IF(A4936="عهدة",IF(N(F4936)=0,"⚠ أدخل قيمة العهدة",IF(P4936&lt;0,"⛔ عجز / زيادة مصروفات "&amp;TEXT(-P4936,"#,##0"),IF(COUNTIFS($B$8:$B$5007,B4936,$A$8:$A$5007,"مصروف",$I$8:$I$5007,"&lt;&gt;مرفوض",$K$8:$K$5007,"&lt;&gt;نعم")&gt;0,"⚠ "&amp;COUNTIFS($B$8:$B$5007,B4936,$A$8:$A$5007,"مصروف",$I$8:$I$5007,"&lt;&gt;مرفوض",$K$8:$K$5007,"&lt;&gt;نعم")&amp;" مصروف غير مسوى",IF(L4936="تمت التسوية",IF(P4936=0,"✔ متوازنة وتمت التسوية","✔ تمت التسوية – متبقي "&amp;TEXT(P4936,"#,##0")),IF(P4936&gt;0,"متبقي "&amp;TEXT(P4936,"#,##0"),"✔ متوازنة"))))),IF(R4936=0,"⚠ أضف سطر عهدة أولًا",IF(OR(C4936="",N(G4936)=0),"⚠ أكمل التاريخ والقيمة",IF(S4936="","⚠ التاريخ خارج السنة المالية",IF(H4936="","⚠ اختر بند الموازنة",IF(I4936="مرفوض","✖ مرفوض من المدير",IF(I4936&lt;&gt;"موافق","⏳ بانتظار موافقة المدير",IF(K4936&lt;&gt;"نعم","⚠ غير مسوى مع الحسابات","✔ معتمد ومسوى")))))))))</f>
        <v/>
      </c>
      <c r="R4936">
        <f>N(R4935)+IF(A4936="عهدة",1,0)</f>
        <v/>
      </c>
      <c r="S4936">
        <f>IF(C4936="","",IF(AND(C4936&gt;=DATE(2026,9,1),C4936&lt;=DATE(2027,8,31)),(YEAR(C4936)-2026)*12+MONTH(C4936)-8,""))</f>
        <v/>
      </c>
      <c r="T4936">
        <f>IF(AND(A4936="مصروف",R4936&gt;0,I4936="موافق",S4936&lt;&gt;"",H4936&lt;&gt;""),N(G4936),0)</f>
        <v/>
      </c>
    </row>
    <row r="4937">
      <c r="A4937" s="19" t="n"/>
      <c r="B4937" s="20">
        <f>IF(A4937="","",IF(R4937=0,"⚠ أضف سطر عهدة أولًا","DMT-"&amp;TEXT(R4937,"000")))</f>
        <v/>
      </c>
      <c r="C4937" s="21" t="n"/>
      <c r="D4937" s="20">
        <f>IF(C4937="","",IF(S4937="","خارج السنة المالية",INDEX(القوائم!$D$2:$D$13,S4937)))</f>
        <v/>
      </c>
      <c r="E4937" s="22" t="n"/>
      <c r="F4937" s="23" t="n"/>
      <c r="G4937" s="23" t="n"/>
      <c r="H4937" s="22" t="n"/>
      <c r="I4937" s="19" t="n"/>
      <c r="J4937" s="21" t="n"/>
      <c r="K4937" s="19" t="n"/>
      <c r="L4937" s="19" t="n"/>
      <c r="M4937" s="21" t="n"/>
      <c r="N4937" s="22" t="n"/>
      <c r="O4937" s="24">
        <f>IF(A4937&lt;&gt;"عهدة","",SUMIFS($G$8:$G$5007,$B$8:$B$5007,B4937,$A$8:$A$5007,"مصروف",$I$8:$I$5007,"&lt;&gt;مرفوض"))</f>
        <v/>
      </c>
      <c r="P4937" s="25">
        <f>IF(A4937&lt;&gt;"عهدة","",N(F4937)-O4937)</f>
        <v/>
      </c>
      <c r="Q4937" s="26">
        <f>IF(A4937="","",IF(A4937="عهدة",IF(N(F4937)=0,"⚠ أدخل قيمة العهدة",IF(P4937&lt;0,"⛔ عجز / زيادة مصروفات "&amp;TEXT(-P4937,"#,##0"),IF(COUNTIFS($B$8:$B$5007,B4937,$A$8:$A$5007,"مصروف",$I$8:$I$5007,"&lt;&gt;مرفوض",$K$8:$K$5007,"&lt;&gt;نعم")&gt;0,"⚠ "&amp;COUNTIFS($B$8:$B$5007,B4937,$A$8:$A$5007,"مصروف",$I$8:$I$5007,"&lt;&gt;مرفوض",$K$8:$K$5007,"&lt;&gt;نعم")&amp;" مصروف غير مسوى",IF(L4937="تمت التسوية",IF(P4937=0,"✔ متوازنة وتمت التسوية","✔ تمت التسوية – متبقي "&amp;TEXT(P4937,"#,##0")),IF(P4937&gt;0,"متبقي "&amp;TEXT(P4937,"#,##0"),"✔ متوازنة"))))),IF(R4937=0,"⚠ أضف سطر عهدة أولًا",IF(OR(C4937="",N(G4937)=0),"⚠ أكمل التاريخ والقيمة",IF(S4937="","⚠ التاريخ خارج السنة المالية",IF(H4937="","⚠ اختر بند الموازنة",IF(I4937="مرفوض","✖ مرفوض من المدير",IF(I4937&lt;&gt;"موافق","⏳ بانتظار موافقة المدير",IF(K4937&lt;&gt;"نعم","⚠ غير مسوى مع الحسابات","✔ معتمد ومسوى")))))))))</f>
        <v/>
      </c>
      <c r="R4937">
        <f>N(R4936)+IF(A4937="عهدة",1,0)</f>
        <v/>
      </c>
      <c r="S4937">
        <f>IF(C4937="","",IF(AND(C4937&gt;=DATE(2026,9,1),C4937&lt;=DATE(2027,8,31)),(YEAR(C4937)-2026)*12+MONTH(C4937)-8,""))</f>
        <v/>
      </c>
      <c r="T4937">
        <f>IF(AND(A4937="مصروف",R4937&gt;0,I4937="موافق",S4937&lt;&gt;"",H4937&lt;&gt;""),N(G4937),0)</f>
        <v/>
      </c>
    </row>
    <row r="4938">
      <c r="A4938" s="19" t="n"/>
      <c r="B4938" s="20">
        <f>IF(A4938="","",IF(R4938=0,"⚠ أضف سطر عهدة أولًا","DMT-"&amp;TEXT(R4938,"000")))</f>
        <v/>
      </c>
      <c r="C4938" s="21" t="n"/>
      <c r="D4938" s="20">
        <f>IF(C4938="","",IF(S4938="","خارج السنة المالية",INDEX(القوائم!$D$2:$D$13,S4938)))</f>
        <v/>
      </c>
      <c r="E4938" s="22" t="n"/>
      <c r="F4938" s="23" t="n"/>
      <c r="G4938" s="23" t="n"/>
      <c r="H4938" s="22" t="n"/>
      <c r="I4938" s="19" t="n"/>
      <c r="J4938" s="21" t="n"/>
      <c r="K4938" s="19" t="n"/>
      <c r="L4938" s="19" t="n"/>
      <c r="M4938" s="21" t="n"/>
      <c r="N4938" s="22" t="n"/>
      <c r="O4938" s="24">
        <f>IF(A4938&lt;&gt;"عهدة","",SUMIFS($G$8:$G$5007,$B$8:$B$5007,B4938,$A$8:$A$5007,"مصروف",$I$8:$I$5007,"&lt;&gt;مرفوض"))</f>
        <v/>
      </c>
      <c r="P4938" s="25">
        <f>IF(A4938&lt;&gt;"عهدة","",N(F4938)-O4938)</f>
        <v/>
      </c>
      <c r="Q4938" s="26">
        <f>IF(A4938="","",IF(A4938="عهدة",IF(N(F4938)=0,"⚠ أدخل قيمة العهدة",IF(P4938&lt;0,"⛔ عجز / زيادة مصروفات "&amp;TEXT(-P4938,"#,##0"),IF(COUNTIFS($B$8:$B$5007,B4938,$A$8:$A$5007,"مصروف",$I$8:$I$5007,"&lt;&gt;مرفوض",$K$8:$K$5007,"&lt;&gt;نعم")&gt;0,"⚠ "&amp;COUNTIFS($B$8:$B$5007,B4938,$A$8:$A$5007,"مصروف",$I$8:$I$5007,"&lt;&gt;مرفوض",$K$8:$K$5007,"&lt;&gt;نعم")&amp;" مصروف غير مسوى",IF(L4938="تمت التسوية",IF(P4938=0,"✔ متوازنة وتمت التسوية","✔ تمت التسوية – متبقي "&amp;TEXT(P4938,"#,##0")),IF(P4938&gt;0,"متبقي "&amp;TEXT(P4938,"#,##0"),"✔ متوازنة"))))),IF(R4938=0,"⚠ أضف سطر عهدة أولًا",IF(OR(C4938="",N(G4938)=0),"⚠ أكمل التاريخ والقيمة",IF(S4938="","⚠ التاريخ خارج السنة المالية",IF(H4938="","⚠ اختر بند الموازنة",IF(I4938="مرفوض","✖ مرفوض من المدير",IF(I4938&lt;&gt;"موافق","⏳ بانتظار موافقة المدير",IF(K4938&lt;&gt;"نعم","⚠ غير مسوى مع الحسابات","✔ معتمد ومسوى")))))))))</f>
        <v/>
      </c>
      <c r="R4938">
        <f>N(R4937)+IF(A4938="عهدة",1,0)</f>
        <v/>
      </c>
      <c r="S4938">
        <f>IF(C4938="","",IF(AND(C4938&gt;=DATE(2026,9,1),C4938&lt;=DATE(2027,8,31)),(YEAR(C4938)-2026)*12+MONTH(C4938)-8,""))</f>
        <v/>
      </c>
      <c r="T4938">
        <f>IF(AND(A4938="مصروف",R4938&gt;0,I4938="موافق",S4938&lt;&gt;"",H4938&lt;&gt;""),N(G4938),0)</f>
        <v/>
      </c>
    </row>
    <row r="4939">
      <c r="A4939" s="19" t="n"/>
      <c r="B4939" s="20">
        <f>IF(A4939="","",IF(R4939=0,"⚠ أضف سطر عهدة أولًا","DMT-"&amp;TEXT(R4939,"000")))</f>
        <v/>
      </c>
      <c r="C4939" s="21" t="n"/>
      <c r="D4939" s="20">
        <f>IF(C4939="","",IF(S4939="","خارج السنة المالية",INDEX(القوائم!$D$2:$D$13,S4939)))</f>
        <v/>
      </c>
      <c r="E4939" s="22" t="n"/>
      <c r="F4939" s="23" t="n"/>
      <c r="G4939" s="23" t="n"/>
      <c r="H4939" s="22" t="n"/>
      <c r="I4939" s="19" t="n"/>
      <c r="J4939" s="21" t="n"/>
      <c r="K4939" s="19" t="n"/>
      <c r="L4939" s="19" t="n"/>
      <c r="M4939" s="21" t="n"/>
      <c r="N4939" s="22" t="n"/>
      <c r="O4939" s="24">
        <f>IF(A4939&lt;&gt;"عهدة","",SUMIFS($G$8:$G$5007,$B$8:$B$5007,B4939,$A$8:$A$5007,"مصروف",$I$8:$I$5007,"&lt;&gt;مرفوض"))</f>
        <v/>
      </c>
      <c r="P4939" s="25">
        <f>IF(A4939&lt;&gt;"عهدة","",N(F4939)-O4939)</f>
        <v/>
      </c>
      <c r="Q4939" s="26">
        <f>IF(A4939="","",IF(A4939="عهدة",IF(N(F4939)=0,"⚠ أدخل قيمة العهدة",IF(P4939&lt;0,"⛔ عجز / زيادة مصروفات "&amp;TEXT(-P4939,"#,##0"),IF(COUNTIFS($B$8:$B$5007,B4939,$A$8:$A$5007,"مصروف",$I$8:$I$5007,"&lt;&gt;مرفوض",$K$8:$K$5007,"&lt;&gt;نعم")&gt;0,"⚠ "&amp;COUNTIFS($B$8:$B$5007,B4939,$A$8:$A$5007,"مصروف",$I$8:$I$5007,"&lt;&gt;مرفوض",$K$8:$K$5007,"&lt;&gt;نعم")&amp;" مصروف غير مسوى",IF(L4939="تمت التسوية",IF(P4939=0,"✔ متوازنة وتمت التسوية","✔ تمت التسوية – متبقي "&amp;TEXT(P4939,"#,##0")),IF(P4939&gt;0,"متبقي "&amp;TEXT(P4939,"#,##0"),"✔ متوازنة"))))),IF(R4939=0,"⚠ أضف سطر عهدة أولًا",IF(OR(C4939="",N(G4939)=0),"⚠ أكمل التاريخ والقيمة",IF(S4939="","⚠ التاريخ خارج السنة المالية",IF(H4939="","⚠ اختر بند الموازنة",IF(I4939="مرفوض","✖ مرفوض من المدير",IF(I4939&lt;&gt;"موافق","⏳ بانتظار موافقة المدير",IF(K4939&lt;&gt;"نعم","⚠ غير مسوى مع الحسابات","✔ معتمد ومسوى")))))))))</f>
        <v/>
      </c>
      <c r="R4939">
        <f>N(R4938)+IF(A4939="عهدة",1,0)</f>
        <v/>
      </c>
      <c r="S4939">
        <f>IF(C4939="","",IF(AND(C4939&gt;=DATE(2026,9,1),C4939&lt;=DATE(2027,8,31)),(YEAR(C4939)-2026)*12+MONTH(C4939)-8,""))</f>
        <v/>
      </c>
      <c r="T4939">
        <f>IF(AND(A4939="مصروف",R4939&gt;0,I4939="موافق",S4939&lt;&gt;"",H4939&lt;&gt;""),N(G4939),0)</f>
        <v/>
      </c>
    </row>
    <row r="4940">
      <c r="A4940" s="19" t="n"/>
      <c r="B4940" s="20">
        <f>IF(A4940="","",IF(R4940=0,"⚠ أضف سطر عهدة أولًا","DMT-"&amp;TEXT(R4940,"000")))</f>
        <v/>
      </c>
      <c r="C4940" s="21" t="n"/>
      <c r="D4940" s="20">
        <f>IF(C4940="","",IF(S4940="","خارج السنة المالية",INDEX(القوائم!$D$2:$D$13,S4940)))</f>
        <v/>
      </c>
      <c r="E4940" s="22" t="n"/>
      <c r="F4940" s="23" t="n"/>
      <c r="G4940" s="23" t="n"/>
      <c r="H4940" s="22" t="n"/>
      <c r="I4940" s="19" t="n"/>
      <c r="J4940" s="21" t="n"/>
      <c r="K4940" s="19" t="n"/>
      <c r="L4940" s="19" t="n"/>
      <c r="M4940" s="21" t="n"/>
      <c r="N4940" s="22" t="n"/>
      <c r="O4940" s="24">
        <f>IF(A4940&lt;&gt;"عهدة","",SUMIFS($G$8:$G$5007,$B$8:$B$5007,B4940,$A$8:$A$5007,"مصروف",$I$8:$I$5007,"&lt;&gt;مرفوض"))</f>
        <v/>
      </c>
      <c r="P4940" s="25">
        <f>IF(A4940&lt;&gt;"عهدة","",N(F4940)-O4940)</f>
        <v/>
      </c>
      <c r="Q4940" s="26">
        <f>IF(A4940="","",IF(A4940="عهدة",IF(N(F4940)=0,"⚠ أدخل قيمة العهدة",IF(P4940&lt;0,"⛔ عجز / زيادة مصروفات "&amp;TEXT(-P4940,"#,##0"),IF(COUNTIFS($B$8:$B$5007,B4940,$A$8:$A$5007,"مصروف",$I$8:$I$5007,"&lt;&gt;مرفوض",$K$8:$K$5007,"&lt;&gt;نعم")&gt;0,"⚠ "&amp;COUNTIFS($B$8:$B$5007,B4940,$A$8:$A$5007,"مصروف",$I$8:$I$5007,"&lt;&gt;مرفوض",$K$8:$K$5007,"&lt;&gt;نعم")&amp;" مصروف غير مسوى",IF(L4940="تمت التسوية",IF(P4940=0,"✔ متوازنة وتمت التسوية","✔ تمت التسوية – متبقي "&amp;TEXT(P4940,"#,##0")),IF(P4940&gt;0,"متبقي "&amp;TEXT(P4940,"#,##0"),"✔ متوازنة"))))),IF(R4940=0,"⚠ أضف سطر عهدة أولًا",IF(OR(C4940="",N(G4940)=0),"⚠ أكمل التاريخ والقيمة",IF(S4940="","⚠ التاريخ خارج السنة المالية",IF(H4940="","⚠ اختر بند الموازنة",IF(I4940="مرفوض","✖ مرفوض من المدير",IF(I4940&lt;&gt;"موافق","⏳ بانتظار موافقة المدير",IF(K4940&lt;&gt;"نعم","⚠ غير مسوى مع الحسابات","✔ معتمد ومسوى")))))))))</f>
        <v/>
      </c>
      <c r="R4940">
        <f>N(R4939)+IF(A4940="عهدة",1,0)</f>
        <v/>
      </c>
      <c r="S4940">
        <f>IF(C4940="","",IF(AND(C4940&gt;=DATE(2026,9,1),C4940&lt;=DATE(2027,8,31)),(YEAR(C4940)-2026)*12+MONTH(C4940)-8,""))</f>
        <v/>
      </c>
      <c r="T4940">
        <f>IF(AND(A4940="مصروف",R4940&gt;0,I4940="موافق",S4940&lt;&gt;"",H4940&lt;&gt;""),N(G4940),0)</f>
        <v/>
      </c>
    </row>
    <row r="4941">
      <c r="A4941" s="19" t="n"/>
      <c r="B4941" s="20">
        <f>IF(A4941="","",IF(R4941=0,"⚠ أضف سطر عهدة أولًا","DMT-"&amp;TEXT(R4941,"000")))</f>
        <v/>
      </c>
      <c r="C4941" s="21" t="n"/>
      <c r="D4941" s="20">
        <f>IF(C4941="","",IF(S4941="","خارج السنة المالية",INDEX(القوائم!$D$2:$D$13,S4941)))</f>
        <v/>
      </c>
      <c r="E4941" s="22" t="n"/>
      <c r="F4941" s="23" t="n"/>
      <c r="G4941" s="23" t="n"/>
      <c r="H4941" s="22" t="n"/>
      <c r="I4941" s="19" t="n"/>
      <c r="J4941" s="21" t="n"/>
      <c r="K4941" s="19" t="n"/>
      <c r="L4941" s="19" t="n"/>
      <c r="M4941" s="21" t="n"/>
      <c r="N4941" s="22" t="n"/>
      <c r="O4941" s="24">
        <f>IF(A4941&lt;&gt;"عهدة","",SUMIFS($G$8:$G$5007,$B$8:$B$5007,B4941,$A$8:$A$5007,"مصروف",$I$8:$I$5007,"&lt;&gt;مرفوض"))</f>
        <v/>
      </c>
      <c r="P4941" s="25">
        <f>IF(A4941&lt;&gt;"عهدة","",N(F4941)-O4941)</f>
        <v/>
      </c>
      <c r="Q4941" s="26">
        <f>IF(A4941="","",IF(A4941="عهدة",IF(N(F4941)=0,"⚠ أدخل قيمة العهدة",IF(P4941&lt;0,"⛔ عجز / زيادة مصروفات "&amp;TEXT(-P4941,"#,##0"),IF(COUNTIFS($B$8:$B$5007,B4941,$A$8:$A$5007,"مصروف",$I$8:$I$5007,"&lt;&gt;مرفوض",$K$8:$K$5007,"&lt;&gt;نعم")&gt;0,"⚠ "&amp;COUNTIFS($B$8:$B$5007,B4941,$A$8:$A$5007,"مصروف",$I$8:$I$5007,"&lt;&gt;مرفوض",$K$8:$K$5007,"&lt;&gt;نعم")&amp;" مصروف غير مسوى",IF(L4941="تمت التسوية",IF(P4941=0,"✔ متوازنة وتمت التسوية","✔ تمت التسوية – متبقي "&amp;TEXT(P4941,"#,##0")),IF(P4941&gt;0,"متبقي "&amp;TEXT(P4941,"#,##0"),"✔ متوازنة"))))),IF(R4941=0,"⚠ أضف سطر عهدة أولًا",IF(OR(C4941="",N(G4941)=0),"⚠ أكمل التاريخ والقيمة",IF(S4941="","⚠ التاريخ خارج السنة المالية",IF(H4941="","⚠ اختر بند الموازنة",IF(I4941="مرفوض","✖ مرفوض من المدير",IF(I4941&lt;&gt;"موافق","⏳ بانتظار موافقة المدير",IF(K4941&lt;&gt;"نعم","⚠ غير مسوى مع الحسابات","✔ معتمد ومسوى")))))))))</f>
        <v/>
      </c>
      <c r="R4941">
        <f>N(R4940)+IF(A4941="عهدة",1,0)</f>
        <v/>
      </c>
      <c r="S4941">
        <f>IF(C4941="","",IF(AND(C4941&gt;=DATE(2026,9,1),C4941&lt;=DATE(2027,8,31)),(YEAR(C4941)-2026)*12+MONTH(C4941)-8,""))</f>
        <v/>
      </c>
      <c r="T4941">
        <f>IF(AND(A4941="مصروف",R4941&gt;0,I4941="موافق",S4941&lt;&gt;"",H4941&lt;&gt;""),N(G4941),0)</f>
        <v/>
      </c>
    </row>
    <row r="4942">
      <c r="A4942" s="19" t="n"/>
      <c r="B4942" s="20">
        <f>IF(A4942="","",IF(R4942=0,"⚠ أضف سطر عهدة أولًا","DMT-"&amp;TEXT(R4942,"000")))</f>
        <v/>
      </c>
      <c r="C4942" s="21" t="n"/>
      <c r="D4942" s="20">
        <f>IF(C4942="","",IF(S4942="","خارج السنة المالية",INDEX(القوائم!$D$2:$D$13,S4942)))</f>
        <v/>
      </c>
      <c r="E4942" s="22" t="n"/>
      <c r="F4942" s="23" t="n"/>
      <c r="G4942" s="23" t="n"/>
      <c r="H4942" s="22" t="n"/>
      <c r="I4942" s="19" t="n"/>
      <c r="J4942" s="21" t="n"/>
      <c r="K4942" s="19" t="n"/>
      <c r="L4942" s="19" t="n"/>
      <c r="M4942" s="21" t="n"/>
      <c r="N4942" s="22" t="n"/>
      <c r="O4942" s="24">
        <f>IF(A4942&lt;&gt;"عهدة","",SUMIFS($G$8:$G$5007,$B$8:$B$5007,B4942,$A$8:$A$5007,"مصروف",$I$8:$I$5007,"&lt;&gt;مرفوض"))</f>
        <v/>
      </c>
      <c r="P4942" s="25">
        <f>IF(A4942&lt;&gt;"عهدة","",N(F4942)-O4942)</f>
        <v/>
      </c>
      <c r="Q4942" s="26">
        <f>IF(A4942="","",IF(A4942="عهدة",IF(N(F4942)=0,"⚠ أدخل قيمة العهدة",IF(P4942&lt;0,"⛔ عجز / زيادة مصروفات "&amp;TEXT(-P4942,"#,##0"),IF(COUNTIFS($B$8:$B$5007,B4942,$A$8:$A$5007,"مصروف",$I$8:$I$5007,"&lt;&gt;مرفوض",$K$8:$K$5007,"&lt;&gt;نعم")&gt;0,"⚠ "&amp;COUNTIFS($B$8:$B$5007,B4942,$A$8:$A$5007,"مصروف",$I$8:$I$5007,"&lt;&gt;مرفوض",$K$8:$K$5007,"&lt;&gt;نعم")&amp;" مصروف غير مسوى",IF(L4942="تمت التسوية",IF(P4942=0,"✔ متوازنة وتمت التسوية","✔ تمت التسوية – متبقي "&amp;TEXT(P4942,"#,##0")),IF(P4942&gt;0,"متبقي "&amp;TEXT(P4942,"#,##0"),"✔ متوازنة"))))),IF(R4942=0,"⚠ أضف سطر عهدة أولًا",IF(OR(C4942="",N(G4942)=0),"⚠ أكمل التاريخ والقيمة",IF(S4942="","⚠ التاريخ خارج السنة المالية",IF(H4942="","⚠ اختر بند الموازنة",IF(I4942="مرفوض","✖ مرفوض من المدير",IF(I4942&lt;&gt;"موافق","⏳ بانتظار موافقة المدير",IF(K4942&lt;&gt;"نعم","⚠ غير مسوى مع الحسابات","✔ معتمد ومسوى")))))))))</f>
        <v/>
      </c>
      <c r="R4942">
        <f>N(R4941)+IF(A4942="عهدة",1,0)</f>
        <v/>
      </c>
      <c r="S4942">
        <f>IF(C4942="","",IF(AND(C4942&gt;=DATE(2026,9,1),C4942&lt;=DATE(2027,8,31)),(YEAR(C4942)-2026)*12+MONTH(C4942)-8,""))</f>
        <v/>
      </c>
      <c r="T4942">
        <f>IF(AND(A4942="مصروف",R4942&gt;0,I4942="موافق",S4942&lt;&gt;"",H4942&lt;&gt;""),N(G4942),0)</f>
        <v/>
      </c>
    </row>
    <row r="4943">
      <c r="A4943" s="19" t="n"/>
      <c r="B4943" s="20">
        <f>IF(A4943="","",IF(R4943=0,"⚠ أضف سطر عهدة أولًا","DMT-"&amp;TEXT(R4943,"000")))</f>
        <v/>
      </c>
      <c r="C4943" s="21" t="n"/>
      <c r="D4943" s="20">
        <f>IF(C4943="","",IF(S4943="","خارج السنة المالية",INDEX(القوائم!$D$2:$D$13,S4943)))</f>
        <v/>
      </c>
      <c r="E4943" s="22" t="n"/>
      <c r="F4943" s="23" t="n"/>
      <c r="G4943" s="23" t="n"/>
      <c r="H4943" s="22" t="n"/>
      <c r="I4943" s="19" t="n"/>
      <c r="J4943" s="21" t="n"/>
      <c r="K4943" s="19" t="n"/>
      <c r="L4943" s="19" t="n"/>
      <c r="M4943" s="21" t="n"/>
      <c r="N4943" s="22" t="n"/>
      <c r="O4943" s="24">
        <f>IF(A4943&lt;&gt;"عهدة","",SUMIFS($G$8:$G$5007,$B$8:$B$5007,B4943,$A$8:$A$5007,"مصروف",$I$8:$I$5007,"&lt;&gt;مرفوض"))</f>
        <v/>
      </c>
      <c r="P4943" s="25">
        <f>IF(A4943&lt;&gt;"عهدة","",N(F4943)-O4943)</f>
        <v/>
      </c>
      <c r="Q4943" s="26">
        <f>IF(A4943="","",IF(A4943="عهدة",IF(N(F4943)=0,"⚠ أدخل قيمة العهدة",IF(P4943&lt;0,"⛔ عجز / زيادة مصروفات "&amp;TEXT(-P4943,"#,##0"),IF(COUNTIFS($B$8:$B$5007,B4943,$A$8:$A$5007,"مصروف",$I$8:$I$5007,"&lt;&gt;مرفوض",$K$8:$K$5007,"&lt;&gt;نعم")&gt;0,"⚠ "&amp;COUNTIFS($B$8:$B$5007,B4943,$A$8:$A$5007,"مصروف",$I$8:$I$5007,"&lt;&gt;مرفوض",$K$8:$K$5007,"&lt;&gt;نعم")&amp;" مصروف غير مسوى",IF(L4943="تمت التسوية",IF(P4943=0,"✔ متوازنة وتمت التسوية","✔ تمت التسوية – متبقي "&amp;TEXT(P4943,"#,##0")),IF(P4943&gt;0,"متبقي "&amp;TEXT(P4943,"#,##0"),"✔ متوازنة"))))),IF(R4943=0,"⚠ أضف سطر عهدة أولًا",IF(OR(C4943="",N(G4943)=0),"⚠ أكمل التاريخ والقيمة",IF(S4943="","⚠ التاريخ خارج السنة المالية",IF(H4943="","⚠ اختر بند الموازنة",IF(I4943="مرفوض","✖ مرفوض من المدير",IF(I4943&lt;&gt;"موافق","⏳ بانتظار موافقة المدير",IF(K4943&lt;&gt;"نعم","⚠ غير مسوى مع الحسابات","✔ معتمد ومسوى")))))))))</f>
        <v/>
      </c>
      <c r="R4943">
        <f>N(R4942)+IF(A4943="عهدة",1,0)</f>
        <v/>
      </c>
      <c r="S4943">
        <f>IF(C4943="","",IF(AND(C4943&gt;=DATE(2026,9,1),C4943&lt;=DATE(2027,8,31)),(YEAR(C4943)-2026)*12+MONTH(C4943)-8,""))</f>
        <v/>
      </c>
      <c r="T4943">
        <f>IF(AND(A4943="مصروف",R4943&gt;0,I4943="موافق",S4943&lt;&gt;"",H4943&lt;&gt;""),N(G4943),0)</f>
        <v/>
      </c>
    </row>
    <row r="4944">
      <c r="A4944" s="19" t="n"/>
      <c r="B4944" s="20">
        <f>IF(A4944="","",IF(R4944=0,"⚠ أضف سطر عهدة أولًا","DMT-"&amp;TEXT(R4944,"000")))</f>
        <v/>
      </c>
      <c r="C4944" s="21" t="n"/>
      <c r="D4944" s="20">
        <f>IF(C4944="","",IF(S4944="","خارج السنة المالية",INDEX(القوائم!$D$2:$D$13,S4944)))</f>
        <v/>
      </c>
      <c r="E4944" s="22" t="n"/>
      <c r="F4944" s="23" t="n"/>
      <c r="G4944" s="23" t="n"/>
      <c r="H4944" s="22" t="n"/>
      <c r="I4944" s="19" t="n"/>
      <c r="J4944" s="21" t="n"/>
      <c r="K4944" s="19" t="n"/>
      <c r="L4944" s="19" t="n"/>
      <c r="M4944" s="21" t="n"/>
      <c r="N4944" s="22" t="n"/>
      <c r="O4944" s="24">
        <f>IF(A4944&lt;&gt;"عهدة","",SUMIFS($G$8:$G$5007,$B$8:$B$5007,B4944,$A$8:$A$5007,"مصروف",$I$8:$I$5007,"&lt;&gt;مرفوض"))</f>
        <v/>
      </c>
      <c r="P4944" s="25">
        <f>IF(A4944&lt;&gt;"عهدة","",N(F4944)-O4944)</f>
        <v/>
      </c>
      <c r="Q4944" s="26">
        <f>IF(A4944="","",IF(A4944="عهدة",IF(N(F4944)=0,"⚠ أدخل قيمة العهدة",IF(P4944&lt;0,"⛔ عجز / زيادة مصروفات "&amp;TEXT(-P4944,"#,##0"),IF(COUNTIFS($B$8:$B$5007,B4944,$A$8:$A$5007,"مصروف",$I$8:$I$5007,"&lt;&gt;مرفوض",$K$8:$K$5007,"&lt;&gt;نعم")&gt;0,"⚠ "&amp;COUNTIFS($B$8:$B$5007,B4944,$A$8:$A$5007,"مصروف",$I$8:$I$5007,"&lt;&gt;مرفوض",$K$8:$K$5007,"&lt;&gt;نعم")&amp;" مصروف غير مسوى",IF(L4944="تمت التسوية",IF(P4944=0,"✔ متوازنة وتمت التسوية","✔ تمت التسوية – متبقي "&amp;TEXT(P4944,"#,##0")),IF(P4944&gt;0,"متبقي "&amp;TEXT(P4944,"#,##0"),"✔ متوازنة"))))),IF(R4944=0,"⚠ أضف سطر عهدة أولًا",IF(OR(C4944="",N(G4944)=0),"⚠ أكمل التاريخ والقيمة",IF(S4944="","⚠ التاريخ خارج السنة المالية",IF(H4944="","⚠ اختر بند الموازنة",IF(I4944="مرفوض","✖ مرفوض من المدير",IF(I4944&lt;&gt;"موافق","⏳ بانتظار موافقة المدير",IF(K4944&lt;&gt;"نعم","⚠ غير مسوى مع الحسابات","✔ معتمد ومسوى")))))))))</f>
        <v/>
      </c>
      <c r="R4944">
        <f>N(R4943)+IF(A4944="عهدة",1,0)</f>
        <v/>
      </c>
      <c r="S4944">
        <f>IF(C4944="","",IF(AND(C4944&gt;=DATE(2026,9,1),C4944&lt;=DATE(2027,8,31)),(YEAR(C4944)-2026)*12+MONTH(C4944)-8,""))</f>
        <v/>
      </c>
      <c r="T4944">
        <f>IF(AND(A4944="مصروف",R4944&gt;0,I4944="موافق",S4944&lt;&gt;"",H4944&lt;&gt;""),N(G4944),0)</f>
        <v/>
      </c>
    </row>
    <row r="4945">
      <c r="A4945" s="19" t="n"/>
      <c r="B4945" s="20">
        <f>IF(A4945="","",IF(R4945=0,"⚠ أضف سطر عهدة أولًا","DMT-"&amp;TEXT(R4945,"000")))</f>
        <v/>
      </c>
      <c r="C4945" s="21" t="n"/>
      <c r="D4945" s="20">
        <f>IF(C4945="","",IF(S4945="","خارج السنة المالية",INDEX(القوائم!$D$2:$D$13,S4945)))</f>
        <v/>
      </c>
      <c r="E4945" s="22" t="n"/>
      <c r="F4945" s="23" t="n"/>
      <c r="G4945" s="23" t="n"/>
      <c r="H4945" s="22" t="n"/>
      <c r="I4945" s="19" t="n"/>
      <c r="J4945" s="21" t="n"/>
      <c r="K4945" s="19" t="n"/>
      <c r="L4945" s="19" t="n"/>
      <c r="M4945" s="21" t="n"/>
      <c r="N4945" s="22" t="n"/>
      <c r="O4945" s="24">
        <f>IF(A4945&lt;&gt;"عهدة","",SUMIFS($G$8:$G$5007,$B$8:$B$5007,B4945,$A$8:$A$5007,"مصروف",$I$8:$I$5007,"&lt;&gt;مرفوض"))</f>
        <v/>
      </c>
      <c r="P4945" s="25">
        <f>IF(A4945&lt;&gt;"عهدة","",N(F4945)-O4945)</f>
        <v/>
      </c>
      <c r="Q4945" s="26">
        <f>IF(A4945="","",IF(A4945="عهدة",IF(N(F4945)=0,"⚠ أدخل قيمة العهدة",IF(P4945&lt;0,"⛔ عجز / زيادة مصروفات "&amp;TEXT(-P4945,"#,##0"),IF(COUNTIFS($B$8:$B$5007,B4945,$A$8:$A$5007,"مصروف",$I$8:$I$5007,"&lt;&gt;مرفوض",$K$8:$K$5007,"&lt;&gt;نعم")&gt;0,"⚠ "&amp;COUNTIFS($B$8:$B$5007,B4945,$A$8:$A$5007,"مصروف",$I$8:$I$5007,"&lt;&gt;مرفوض",$K$8:$K$5007,"&lt;&gt;نعم")&amp;" مصروف غير مسوى",IF(L4945="تمت التسوية",IF(P4945=0,"✔ متوازنة وتمت التسوية","✔ تمت التسوية – متبقي "&amp;TEXT(P4945,"#,##0")),IF(P4945&gt;0,"متبقي "&amp;TEXT(P4945,"#,##0"),"✔ متوازنة"))))),IF(R4945=0,"⚠ أضف سطر عهدة أولًا",IF(OR(C4945="",N(G4945)=0),"⚠ أكمل التاريخ والقيمة",IF(S4945="","⚠ التاريخ خارج السنة المالية",IF(H4945="","⚠ اختر بند الموازنة",IF(I4945="مرفوض","✖ مرفوض من المدير",IF(I4945&lt;&gt;"موافق","⏳ بانتظار موافقة المدير",IF(K4945&lt;&gt;"نعم","⚠ غير مسوى مع الحسابات","✔ معتمد ومسوى")))))))))</f>
        <v/>
      </c>
      <c r="R4945">
        <f>N(R4944)+IF(A4945="عهدة",1,0)</f>
        <v/>
      </c>
      <c r="S4945">
        <f>IF(C4945="","",IF(AND(C4945&gt;=DATE(2026,9,1),C4945&lt;=DATE(2027,8,31)),(YEAR(C4945)-2026)*12+MONTH(C4945)-8,""))</f>
        <v/>
      </c>
      <c r="T4945">
        <f>IF(AND(A4945="مصروف",R4945&gt;0,I4945="موافق",S4945&lt;&gt;"",H4945&lt;&gt;""),N(G4945),0)</f>
        <v/>
      </c>
    </row>
    <row r="4946">
      <c r="A4946" s="19" t="n"/>
      <c r="B4946" s="20">
        <f>IF(A4946="","",IF(R4946=0,"⚠ أضف سطر عهدة أولًا","DMT-"&amp;TEXT(R4946,"000")))</f>
        <v/>
      </c>
      <c r="C4946" s="21" t="n"/>
      <c r="D4946" s="20">
        <f>IF(C4946="","",IF(S4946="","خارج السنة المالية",INDEX(القوائم!$D$2:$D$13,S4946)))</f>
        <v/>
      </c>
      <c r="E4946" s="22" t="n"/>
      <c r="F4946" s="23" t="n"/>
      <c r="G4946" s="23" t="n"/>
      <c r="H4946" s="22" t="n"/>
      <c r="I4946" s="19" t="n"/>
      <c r="J4946" s="21" t="n"/>
      <c r="K4946" s="19" t="n"/>
      <c r="L4946" s="19" t="n"/>
      <c r="M4946" s="21" t="n"/>
      <c r="N4946" s="22" t="n"/>
      <c r="O4946" s="24">
        <f>IF(A4946&lt;&gt;"عهدة","",SUMIFS($G$8:$G$5007,$B$8:$B$5007,B4946,$A$8:$A$5007,"مصروف",$I$8:$I$5007,"&lt;&gt;مرفوض"))</f>
        <v/>
      </c>
      <c r="P4946" s="25">
        <f>IF(A4946&lt;&gt;"عهدة","",N(F4946)-O4946)</f>
        <v/>
      </c>
      <c r="Q4946" s="26">
        <f>IF(A4946="","",IF(A4946="عهدة",IF(N(F4946)=0,"⚠ أدخل قيمة العهدة",IF(P4946&lt;0,"⛔ عجز / زيادة مصروفات "&amp;TEXT(-P4946,"#,##0"),IF(COUNTIFS($B$8:$B$5007,B4946,$A$8:$A$5007,"مصروف",$I$8:$I$5007,"&lt;&gt;مرفوض",$K$8:$K$5007,"&lt;&gt;نعم")&gt;0,"⚠ "&amp;COUNTIFS($B$8:$B$5007,B4946,$A$8:$A$5007,"مصروف",$I$8:$I$5007,"&lt;&gt;مرفوض",$K$8:$K$5007,"&lt;&gt;نعم")&amp;" مصروف غير مسوى",IF(L4946="تمت التسوية",IF(P4946=0,"✔ متوازنة وتمت التسوية","✔ تمت التسوية – متبقي "&amp;TEXT(P4946,"#,##0")),IF(P4946&gt;0,"متبقي "&amp;TEXT(P4946,"#,##0"),"✔ متوازنة"))))),IF(R4946=0,"⚠ أضف سطر عهدة أولًا",IF(OR(C4946="",N(G4946)=0),"⚠ أكمل التاريخ والقيمة",IF(S4946="","⚠ التاريخ خارج السنة المالية",IF(H4946="","⚠ اختر بند الموازنة",IF(I4946="مرفوض","✖ مرفوض من المدير",IF(I4946&lt;&gt;"موافق","⏳ بانتظار موافقة المدير",IF(K4946&lt;&gt;"نعم","⚠ غير مسوى مع الحسابات","✔ معتمد ومسوى")))))))))</f>
        <v/>
      </c>
      <c r="R4946">
        <f>N(R4945)+IF(A4946="عهدة",1,0)</f>
        <v/>
      </c>
      <c r="S4946">
        <f>IF(C4946="","",IF(AND(C4946&gt;=DATE(2026,9,1),C4946&lt;=DATE(2027,8,31)),(YEAR(C4946)-2026)*12+MONTH(C4946)-8,""))</f>
        <v/>
      </c>
      <c r="T4946">
        <f>IF(AND(A4946="مصروف",R4946&gt;0,I4946="موافق",S4946&lt;&gt;"",H4946&lt;&gt;""),N(G4946),0)</f>
        <v/>
      </c>
    </row>
    <row r="4947">
      <c r="A4947" s="19" t="n"/>
      <c r="B4947" s="20">
        <f>IF(A4947="","",IF(R4947=0,"⚠ أضف سطر عهدة أولًا","DMT-"&amp;TEXT(R4947,"000")))</f>
        <v/>
      </c>
      <c r="C4947" s="21" t="n"/>
      <c r="D4947" s="20">
        <f>IF(C4947="","",IF(S4947="","خارج السنة المالية",INDEX(القوائم!$D$2:$D$13,S4947)))</f>
        <v/>
      </c>
      <c r="E4947" s="22" t="n"/>
      <c r="F4947" s="23" t="n"/>
      <c r="G4947" s="23" t="n"/>
      <c r="H4947" s="22" t="n"/>
      <c r="I4947" s="19" t="n"/>
      <c r="J4947" s="21" t="n"/>
      <c r="K4947" s="19" t="n"/>
      <c r="L4947" s="19" t="n"/>
      <c r="M4947" s="21" t="n"/>
      <c r="N4947" s="22" t="n"/>
      <c r="O4947" s="24">
        <f>IF(A4947&lt;&gt;"عهدة","",SUMIFS($G$8:$G$5007,$B$8:$B$5007,B4947,$A$8:$A$5007,"مصروف",$I$8:$I$5007,"&lt;&gt;مرفوض"))</f>
        <v/>
      </c>
      <c r="P4947" s="25">
        <f>IF(A4947&lt;&gt;"عهدة","",N(F4947)-O4947)</f>
        <v/>
      </c>
      <c r="Q4947" s="26">
        <f>IF(A4947="","",IF(A4947="عهدة",IF(N(F4947)=0,"⚠ أدخل قيمة العهدة",IF(P4947&lt;0,"⛔ عجز / زيادة مصروفات "&amp;TEXT(-P4947,"#,##0"),IF(COUNTIFS($B$8:$B$5007,B4947,$A$8:$A$5007,"مصروف",$I$8:$I$5007,"&lt;&gt;مرفوض",$K$8:$K$5007,"&lt;&gt;نعم")&gt;0,"⚠ "&amp;COUNTIFS($B$8:$B$5007,B4947,$A$8:$A$5007,"مصروف",$I$8:$I$5007,"&lt;&gt;مرفوض",$K$8:$K$5007,"&lt;&gt;نعم")&amp;" مصروف غير مسوى",IF(L4947="تمت التسوية",IF(P4947=0,"✔ متوازنة وتمت التسوية","✔ تمت التسوية – متبقي "&amp;TEXT(P4947,"#,##0")),IF(P4947&gt;0,"متبقي "&amp;TEXT(P4947,"#,##0"),"✔ متوازنة"))))),IF(R4947=0,"⚠ أضف سطر عهدة أولًا",IF(OR(C4947="",N(G4947)=0),"⚠ أكمل التاريخ والقيمة",IF(S4947="","⚠ التاريخ خارج السنة المالية",IF(H4947="","⚠ اختر بند الموازنة",IF(I4947="مرفوض","✖ مرفوض من المدير",IF(I4947&lt;&gt;"موافق","⏳ بانتظار موافقة المدير",IF(K4947&lt;&gt;"نعم","⚠ غير مسوى مع الحسابات","✔ معتمد ومسوى")))))))))</f>
        <v/>
      </c>
      <c r="R4947">
        <f>N(R4946)+IF(A4947="عهدة",1,0)</f>
        <v/>
      </c>
      <c r="S4947">
        <f>IF(C4947="","",IF(AND(C4947&gt;=DATE(2026,9,1),C4947&lt;=DATE(2027,8,31)),(YEAR(C4947)-2026)*12+MONTH(C4947)-8,""))</f>
        <v/>
      </c>
      <c r="T4947">
        <f>IF(AND(A4947="مصروف",R4947&gt;0,I4947="موافق",S4947&lt;&gt;"",H4947&lt;&gt;""),N(G4947),0)</f>
        <v/>
      </c>
    </row>
    <row r="4948">
      <c r="A4948" s="19" t="n"/>
      <c r="B4948" s="20">
        <f>IF(A4948="","",IF(R4948=0,"⚠ أضف سطر عهدة أولًا","DMT-"&amp;TEXT(R4948,"000")))</f>
        <v/>
      </c>
      <c r="C4948" s="21" t="n"/>
      <c r="D4948" s="20">
        <f>IF(C4948="","",IF(S4948="","خارج السنة المالية",INDEX(القوائم!$D$2:$D$13,S4948)))</f>
        <v/>
      </c>
      <c r="E4948" s="22" t="n"/>
      <c r="F4948" s="23" t="n"/>
      <c r="G4948" s="23" t="n"/>
      <c r="H4948" s="22" t="n"/>
      <c r="I4948" s="19" t="n"/>
      <c r="J4948" s="21" t="n"/>
      <c r="K4948" s="19" t="n"/>
      <c r="L4948" s="19" t="n"/>
      <c r="M4948" s="21" t="n"/>
      <c r="N4948" s="22" t="n"/>
      <c r="O4948" s="24">
        <f>IF(A4948&lt;&gt;"عهدة","",SUMIFS($G$8:$G$5007,$B$8:$B$5007,B4948,$A$8:$A$5007,"مصروف",$I$8:$I$5007,"&lt;&gt;مرفوض"))</f>
        <v/>
      </c>
      <c r="P4948" s="25">
        <f>IF(A4948&lt;&gt;"عهدة","",N(F4948)-O4948)</f>
        <v/>
      </c>
      <c r="Q4948" s="26">
        <f>IF(A4948="","",IF(A4948="عهدة",IF(N(F4948)=0,"⚠ أدخل قيمة العهدة",IF(P4948&lt;0,"⛔ عجز / زيادة مصروفات "&amp;TEXT(-P4948,"#,##0"),IF(COUNTIFS($B$8:$B$5007,B4948,$A$8:$A$5007,"مصروف",$I$8:$I$5007,"&lt;&gt;مرفوض",$K$8:$K$5007,"&lt;&gt;نعم")&gt;0,"⚠ "&amp;COUNTIFS($B$8:$B$5007,B4948,$A$8:$A$5007,"مصروف",$I$8:$I$5007,"&lt;&gt;مرفوض",$K$8:$K$5007,"&lt;&gt;نعم")&amp;" مصروف غير مسوى",IF(L4948="تمت التسوية",IF(P4948=0,"✔ متوازنة وتمت التسوية","✔ تمت التسوية – متبقي "&amp;TEXT(P4948,"#,##0")),IF(P4948&gt;0,"متبقي "&amp;TEXT(P4948,"#,##0"),"✔ متوازنة"))))),IF(R4948=0,"⚠ أضف سطر عهدة أولًا",IF(OR(C4948="",N(G4948)=0),"⚠ أكمل التاريخ والقيمة",IF(S4948="","⚠ التاريخ خارج السنة المالية",IF(H4948="","⚠ اختر بند الموازنة",IF(I4948="مرفوض","✖ مرفوض من المدير",IF(I4948&lt;&gt;"موافق","⏳ بانتظار موافقة المدير",IF(K4948&lt;&gt;"نعم","⚠ غير مسوى مع الحسابات","✔ معتمد ومسوى")))))))))</f>
        <v/>
      </c>
      <c r="R4948">
        <f>N(R4947)+IF(A4948="عهدة",1,0)</f>
        <v/>
      </c>
      <c r="S4948">
        <f>IF(C4948="","",IF(AND(C4948&gt;=DATE(2026,9,1),C4948&lt;=DATE(2027,8,31)),(YEAR(C4948)-2026)*12+MONTH(C4948)-8,""))</f>
        <v/>
      </c>
      <c r="T4948">
        <f>IF(AND(A4948="مصروف",R4948&gt;0,I4948="موافق",S4948&lt;&gt;"",H4948&lt;&gt;""),N(G4948),0)</f>
        <v/>
      </c>
    </row>
    <row r="4949">
      <c r="A4949" s="19" t="n"/>
      <c r="B4949" s="20">
        <f>IF(A4949="","",IF(R4949=0,"⚠ أضف سطر عهدة أولًا","DMT-"&amp;TEXT(R4949,"000")))</f>
        <v/>
      </c>
      <c r="C4949" s="21" t="n"/>
      <c r="D4949" s="20">
        <f>IF(C4949="","",IF(S4949="","خارج السنة المالية",INDEX(القوائم!$D$2:$D$13,S4949)))</f>
        <v/>
      </c>
      <c r="E4949" s="22" t="n"/>
      <c r="F4949" s="23" t="n"/>
      <c r="G4949" s="23" t="n"/>
      <c r="H4949" s="22" t="n"/>
      <c r="I4949" s="19" t="n"/>
      <c r="J4949" s="21" t="n"/>
      <c r="K4949" s="19" t="n"/>
      <c r="L4949" s="19" t="n"/>
      <c r="M4949" s="21" t="n"/>
      <c r="N4949" s="22" t="n"/>
      <c r="O4949" s="24">
        <f>IF(A4949&lt;&gt;"عهدة","",SUMIFS($G$8:$G$5007,$B$8:$B$5007,B4949,$A$8:$A$5007,"مصروف",$I$8:$I$5007,"&lt;&gt;مرفوض"))</f>
        <v/>
      </c>
      <c r="P4949" s="25">
        <f>IF(A4949&lt;&gt;"عهدة","",N(F4949)-O4949)</f>
        <v/>
      </c>
      <c r="Q4949" s="26">
        <f>IF(A4949="","",IF(A4949="عهدة",IF(N(F4949)=0,"⚠ أدخل قيمة العهدة",IF(P4949&lt;0,"⛔ عجز / زيادة مصروفات "&amp;TEXT(-P4949,"#,##0"),IF(COUNTIFS($B$8:$B$5007,B4949,$A$8:$A$5007,"مصروف",$I$8:$I$5007,"&lt;&gt;مرفوض",$K$8:$K$5007,"&lt;&gt;نعم")&gt;0,"⚠ "&amp;COUNTIFS($B$8:$B$5007,B4949,$A$8:$A$5007,"مصروف",$I$8:$I$5007,"&lt;&gt;مرفوض",$K$8:$K$5007,"&lt;&gt;نعم")&amp;" مصروف غير مسوى",IF(L4949="تمت التسوية",IF(P4949=0,"✔ متوازنة وتمت التسوية","✔ تمت التسوية – متبقي "&amp;TEXT(P4949,"#,##0")),IF(P4949&gt;0,"متبقي "&amp;TEXT(P4949,"#,##0"),"✔ متوازنة"))))),IF(R4949=0,"⚠ أضف سطر عهدة أولًا",IF(OR(C4949="",N(G4949)=0),"⚠ أكمل التاريخ والقيمة",IF(S4949="","⚠ التاريخ خارج السنة المالية",IF(H4949="","⚠ اختر بند الموازنة",IF(I4949="مرفوض","✖ مرفوض من المدير",IF(I4949&lt;&gt;"موافق","⏳ بانتظار موافقة المدير",IF(K4949&lt;&gt;"نعم","⚠ غير مسوى مع الحسابات","✔ معتمد ومسوى")))))))))</f>
        <v/>
      </c>
      <c r="R4949">
        <f>N(R4948)+IF(A4949="عهدة",1,0)</f>
        <v/>
      </c>
      <c r="S4949">
        <f>IF(C4949="","",IF(AND(C4949&gt;=DATE(2026,9,1),C4949&lt;=DATE(2027,8,31)),(YEAR(C4949)-2026)*12+MONTH(C4949)-8,""))</f>
        <v/>
      </c>
      <c r="T4949">
        <f>IF(AND(A4949="مصروف",R4949&gt;0,I4949="موافق",S4949&lt;&gt;"",H4949&lt;&gt;""),N(G4949),0)</f>
        <v/>
      </c>
    </row>
    <row r="4950">
      <c r="A4950" s="19" t="n"/>
      <c r="B4950" s="20">
        <f>IF(A4950="","",IF(R4950=0,"⚠ أضف سطر عهدة أولًا","DMT-"&amp;TEXT(R4950,"000")))</f>
        <v/>
      </c>
      <c r="C4950" s="21" t="n"/>
      <c r="D4950" s="20">
        <f>IF(C4950="","",IF(S4950="","خارج السنة المالية",INDEX(القوائم!$D$2:$D$13,S4950)))</f>
        <v/>
      </c>
      <c r="E4950" s="22" t="n"/>
      <c r="F4950" s="23" t="n"/>
      <c r="G4950" s="23" t="n"/>
      <c r="H4950" s="22" t="n"/>
      <c r="I4950" s="19" t="n"/>
      <c r="J4950" s="21" t="n"/>
      <c r="K4950" s="19" t="n"/>
      <c r="L4950" s="19" t="n"/>
      <c r="M4950" s="21" t="n"/>
      <c r="N4950" s="22" t="n"/>
      <c r="O4950" s="24">
        <f>IF(A4950&lt;&gt;"عهدة","",SUMIFS($G$8:$G$5007,$B$8:$B$5007,B4950,$A$8:$A$5007,"مصروف",$I$8:$I$5007,"&lt;&gt;مرفوض"))</f>
        <v/>
      </c>
      <c r="P4950" s="25">
        <f>IF(A4950&lt;&gt;"عهدة","",N(F4950)-O4950)</f>
        <v/>
      </c>
      <c r="Q4950" s="26">
        <f>IF(A4950="","",IF(A4950="عهدة",IF(N(F4950)=0,"⚠ أدخل قيمة العهدة",IF(P4950&lt;0,"⛔ عجز / زيادة مصروفات "&amp;TEXT(-P4950,"#,##0"),IF(COUNTIFS($B$8:$B$5007,B4950,$A$8:$A$5007,"مصروف",$I$8:$I$5007,"&lt;&gt;مرفوض",$K$8:$K$5007,"&lt;&gt;نعم")&gt;0,"⚠ "&amp;COUNTIFS($B$8:$B$5007,B4950,$A$8:$A$5007,"مصروف",$I$8:$I$5007,"&lt;&gt;مرفوض",$K$8:$K$5007,"&lt;&gt;نعم")&amp;" مصروف غير مسوى",IF(L4950="تمت التسوية",IF(P4950=0,"✔ متوازنة وتمت التسوية","✔ تمت التسوية – متبقي "&amp;TEXT(P4950,"#,##0")),IF(P4950&gt;0,"متبقي "&amp;TEXT(P4950,"#,##0"),"✔ متوازنة"))))),IF(R4950=0,"⚠ أضف سطر عهدة أولًا",IF(OR(C4950="",N(G4950)=0),"⚠ أكمل التاريخ والقيمة",IF(S4950="","⚠ التاريخ خارج السنة المالية",IF(H4950="","⚠ اختر بند الموازنة",IF(I4950="مرفوض","✖ مرفوض من المدير",IF(I4950&lt;&gt;"موافق","⏳ بانتظار موافقة المدير",IF(K4950&lt;&gt;"نعم","⚠ غير مسوى مع الحسابات","✔ معتمد ومسوى")))))))))</f>
        <v/>
      </c>
      <c r="R4950">
        <f>N(R4949)+IF(A4950="عهدة",1,0)</f>
        <v/>
      </c>
      <c r="S4950">
        <f>IF(C4950="","",IF(AND(C4950&gt;=DATE(2026,9,1),C4950&lt;=DATE(2027,8,31)),(YEAR(C4950)-2026)*12+MONTH(C4950)-8,""))</f>
        <v/>
      </c>
      <c r="T4950">
        <f>IF(AND(A4950="مصروف",R4950&gt;0,I4950="موافق",S4950&lt;&gt;"",H4950&lt;&gt;""),N(G4950),0)</f>
        <v/>
      </c>
    </row>
    <row r="4951">
      <c r="A4951" s="19" t="n"/>
      <c r="B4951" s="20">
        <f>IF(A4951="","",IF(R4951=0,"⚠ أضف سطر عهدة أولًا","DMT-"&amp;TEXT(R4951,"000")))</f>
        <v/>
      </c>
      <c r="C4951" s="21" t="n"/>
      <c r="D4951" s="20">
        <f>IF(C4951="","",IF(S4951="","خارج السنة المالية",INDEX(القوائم!$D$2:$D$13,S4951)))</f>
        <v/>
      </c>
      <c r="E4951" s="22" t="n"/>
      <c r="F4951" s="23" t="n"/>
      <c r="G4951" s="23" t="n"/>
      <c r="H4951" s="22" t="n"/>
      <c r="I4951" s="19" t="n"/>
      <c r="J4951" s="21" t="n"/>
      <c r="K4951" s="19" t="n"/>
      <c r="L4951" s="19" t="n"/>
      <c r="M4951" s="21" t="n"/>
      <c r="N4951" s="22" t="n"/>
      <c r="O4951" s="24">
        <f>IF(A4951&lt;&gt;"عهدة","",SUMIFS($G$8:$G$5007,$B$8:$B$5007,B4951,$A$8:$A$5007,"مصروف",$I$8:$I$5007,"&lt;&gt;مرفوض"))</f>
        <v/>
      </c>
      <c r="P4951" s="25">
        <f>IF(A4951&lt;&gt;"عهدة","",N(F4951)-O4951)</f>
        <v/>
      </c>
      <c r="Q4951" s="26">
        <f>IF(A4951="","",IF(A4951="عهدة",IF(N(F4951)=0,"⚠ أدخل قيمة العهدة",IF(P4951&lt;0,"⛔ عجز / زيادة مصروفات "&amp;TEXT(-P4951,"#,##0"),IF(COUNTIFS($B$8:$B$5007,B4951,$A$8:$A$5007,"مصروف",$I$8:$I$5007,"&lt;&gt;مرفوض",$K$8:$K$5007,"&lt;&gt;نعم")&gt;0,"⚠ "&amp;COUNTIFS($B$8:$B$5007,B4951,$A$8:$A$5007,"مصروف",$I$8:$I$5007,"&lt;&gt;مرفوض",$K$8:$K$5007,"&lt;&gt;نعم")&amp;" مصروف غير مسوى",IF(L4951="تمت التسوية",IF(P4951=0,"✔ متوازنة وتمت التسوية","✔ تمت التسوية – متبقي "&amp;TEXT(P4951,"#,##0")),IF(P4951&gt;0,"متبقي "&amp;TEXT(P4951,"#,##0"),"✔ متوازنة"))))),IF(R4951=0,"⚠ أضف سطر عهدة أولًا",IF(OR(C4951="",N(G4951)=0),"⚠ أكمل التاريخ والقيمة",IF(S4951="","⚠ التاريخ خارج السنة المالية",IF(H4951="","⚠ اختر بند الموازنة",IF(I4951="مرفوض","✖ مرفوض من المدير",IF(I4951&lt;&gt;"موافق","⏳ بانتظار موافقة المدير",IF(K4951&lt;&gt;"نعم","⚠ غير مسوى مع الحسابات","✔ معتمد ومسوى")))))))))</f>
        <v/>
      </c>
      <c r="R4951">
        <f>N(R4950)+IF(A4951="عهدة",1,0)</f>
        <v/>
      </c>
      <c r="S4951">
        <f>IF(C4951="","",IF(AND(C4951&gt;=DATE(2026,9,1),C4951&lt;=DATE(2027,8,31)),(YEAR(C4951)-2026)*12+MONTH(C4951)-8,""))</f>
        <v/>
      </c>
      <c r="T4951">
        <f>IF(AND(A4951="مصروف",R4951&gt;0,I4951="موافق",S4951&lt;&gt;"",H4951&lt;&gt;""),N(G4951),0)</f>
        <v/>
      </c>
    </row>
    <row r="4952">
      <c r="A4952" s="19" t="n"/>
      <c r="B4952" s="20">
        <f>IF(A4952="","",IF(R4952=0,"⚠ أضف سطر عهدة أولًا","DMT-"&amp;TEXT(R4952,"000")))</f>
        <v/>
      </c>
      <c r="C4952" s="21" t="n"/>
      <c r="D4952" s="20">
        <f>IF(C4952="","",IF(S4952="","خارج السنة المالية",INDEX(القوائم!$D$2:$D$13,S4952)))</f>
        <v/>
      </c>
      <c r="E4952" s="22" t="n"/>
      <c r="F4952" s="23" t="n"/>
      <c r="G4952" s="23" t="n"/>
      <c r="H4952" s="22" t="n"/>
      <c r="I4952" s="19" t="n"/>
      <c r="J4952" s="21" t="n"/>
      <c r="K4952" s="19" t="n"/>
      <c r="L4952" s="19" t="n"/>
      <c r="M4952" s="21" t="n"/>
      <c r="N4952" s="22" t="n"/>
      <c r="O4952" s="24">
        <f>IF(A4952&lt;&gt;"عهدة","",SUMIFS($G$8:$G$5007,$B$8:$B$5007,B4952,$A$8:$A$5007,"مصروف",$I$8:$I$5007,"&lt;&gt;مرفوض"))</f>
        <v/>
      </c>
      <c r="P4952" s="25">
        <f>IF(A4952&lt;&gt;"عهدة","",N(F4952)-O4952)</f>
        <v/>
      </c>
      <c r="Q4952" s="26">
        <f>IF(A4952="","",IF(A4952="عهدة",IF(N(F4952)=0,"⚠ أدخل قيمة العهدة",IF(P4952&lt;0,"⛔ عجز / زيادة مصروفات "&amp;TEXT(-P4952,"#,##0"),IF(COUNTIFS($B$8:$B$5007,B4952,$A$8:$A$5007,"مصروف",$I$8:$I$5007,"&lt;&gt;مرفوض",$K$8:$K$5007,"&lt;&gt;نعم")&gt;0,"⚠ "&amp;COUNTIFS($B$8:$B$5007,B4952,$A$8:$A$5007,"مصروف",$I$8:$I$5007,"&lt;&gt;مرفوض",$K$8:$K$5007,"&lt;&gt;نعم")&amp;" مصروف غير مسوى",IF(L4952="تمت التسوية",IF(P4952=0,"✔ متوازنة وتمت التسوية","✔ تمت التسوية – متبقي "&amp;TEXT(P4952,"#,##0")),IF(P4952&gt;0,"متبقي "&amp;TEXT(P4952,"#,##0"),"✔ متوازنة"))))),IF(R4952=0,"⚠ أضف سطر عهدة أولًا",IF(OR(C4952="",N(G4952)=0),"⚠ أكمل التاريخ والقيمة",IF(S4952="","⚠ التاريخ خارج السنة المالية",IF(H4952="","⚠ اختر بند الموازنة",IF(I4952="مرفوض","✖ مرفوض من المدير",IF(I4952&lt;&gt;"موافق","⏳ بانتظار موافقة المدير",IF(K4952&lt;&gt;"نعم","⚠ غير مسوى مع الحسابات","✔ معتمد ومسوى")))))))))</f>
        <v/>
      </c>
      <c r="R4952">
        <f>N(R4951)+IF(A4952="عهدة",1,0)</f>
        <v/>
      </c>
      <c r="S4952">
        <f>IF(C4952="","",IF(AND(C4952&gt;=DATE(2026,9,1),C4952&lt;=DATE(2027,8,31)),(YEAR(C4952)-2026)*12+MONTH(C4952)-8,""))</f>
        <v/>
      </c>
      <c r="T4952">
        <f>IF(AND(A4952="مصروف",R4952&gt;0,I4952="موافق",S4952&lt;&gt;"",H4952&lt;&gt;""),N(G4952),0)</f>
        <v/>
      </c>
    </row>
    <row r="4953">
      <c r="A4953" s="19" t="n"/>
      <c r="B4953" s="20">
        <f>IF(A4953="","",IF(R4953=0,"⚠ أضف سطر عهدة أولًا","DMT-"&amp;TEXT(R4953,"000")))</f>
        <v/>
      </c>
      <c r="C4953" s="21" t="n"/>
      <c r="D4953" s="20">
        <f>IF(C4953="","",IF(S4953="","خارج السنة المالية",INDEX(القوائم!$D$2:$D$13,S4953)))</f>
        <v/>
      </c>
      <c r="E4953" s="22" t="n"/>
      <c r="F4953" s="23" t="n"/>
      <c r="G4953" s="23" t="n"/>
      <c r="H4953" s="22" t="n"/>
      <c r="I4953" s="19" t="n"/>
      <c r="J4953" s="21" t="n"/>
      <c r="K4953" s="19" t="n"/>
      <c r="L4953" s="19" t="n"/>
      <c r="M4953" s="21" t="n"/>
      <c r="N4953" s="22" t="n"/>
      <c r="O4953" s="24">
        <f>IF(A4953&lt;&gt;"عهدة","",SUMIFS($G$8:$G$5007,$B$8:$B$5007,B4953,$A$8:$A$5007,"مصروف",$I$8:$I$5007,"&lt;&gt;مرفوض"))</f>
        <v/>
      </c>
      <c r="P4953" s="25">
        <f>IF(A4953&lt;&gt;"عهدة","",N(F4953)-O4953)</f>
        <v/>
      </c>
      <c r="Q4953" s="26">
        <f>IF(A4953="","",IF(A4953="عهدة",IF(N(F4953)=0,"⚠ أدخل قيمة العهدة",IF(P4953&lt;0,"⛔ عجز / زيادة مصروفات "&amp;TEXT(-P4953,"#,##0"),IF(COUNTIFS($B$8:$B$5007,B4953,$A$8:$A$5007,"مصروف",$I$8:$I$5007,"&lt;&gt;مرفوض",$K$8:$K$5007,"&lt;&gt;نعم")&gt;0,"⚠ "&amp;COUNTIFS($B$8:$B$5007,B4953,$A$8:$A$5007,"مصروف",$I$8:$I$5007,"&lt;&gt;مرفوض",$K$8:$K$5007,"&lt;&gt;نعم")&amp;" مصروف غير مسوى",IF(L4953="تمت التسوية",IF(P4953=0,"✔ متوازنة وتمت التسوية","✔ تمت التسوية – متبقي "&amp;TEXT(P4953,"#,##0")),IF(P4953&gt;0,"متبقي "&amp;TEXT(P4953,"#,##0"),"✔ متوازنة"))))),IF(R4953=0,"⚠ أضف سطر عهدة أولًا",IF(OR(C4953="",N(G4953)=0),"⚠ أكمل التاريخ والقيمة",IF(S4953="","⚠ التاريخ خارج السنة المالية",IF(H4953="","⚠ اختر بند الموازنة",IF(I4953="مرفوض","✖ مرفوض من المدير",IF(I4953&lt;&gt;"موافق","⏳ بانتظار موافقة المدير",IF(K4953&lt;&gt;"نعم","⚠ غير مسوى مع الحسابات","✔ معتمد ومسوى")))))))))</f>
        <v/>
      </c>
      <c r="R4953">
        <f>N(R4952)+IF(A4953="عهدة",1,0)</f>
        <v/>
      </c>
      <c r="S4953">
        <f>IF(C4953="","",IF(AND(C4953&gt;=DATE(2026,9,1),C4953&lt;=DATE(2027,8,31)),(YEAR(C4953)-2026)*12+MONTH(C4953)-8,""))</f>
        <v/>
      </c>
      <c r="T4953">
        <f>IF(AND(A4953="مصروف",R4953&gt;0,I4953="موافق",S4953&lt;&gt;"",H4953&lt;&gt;""),N(G4953),0)</f>
        <v/>
      </c>
    </row>
    <row r="4954">
      <c r="A4954" s="19" t="n"/>
      <c r="B4954" s="20">
        <f>IF(A4954="","",IF(R4954=0,"⚠ أضف سطر عهدة أولًا","DMT-"&amp;TEXT(R4954,"000")))</f>
        <v/>
      </c>
      <c r="C4954" s="21" t="n"/>
      <c r="D4954" s="20">
        <f>IF(C4954="","",IF(S4954="","خارج السنة المالية",INDEX(القوائم!$D$2:$D$13,S4954)))</f>
        <v/>
      </c>
      <c r="E4954" s="22" t="n"/>
      <c r="F4954" s="23" t="n"/>
      <c r="G4954" s="23" t="n"/>
      <c r="H4954" s="22" t="n"/>
      <c r="I4954" s="19" t="n"/>
      <c r="J4954" s="21" t="n"/>
      <c r="K4954" s="19" t="n"/>
      <c r="L4954" s="19" t="n"/>
      <c r="M4954" s="21" t="n"/>
      <c r="N4954" s="22" t="n"/>
      <c r="O4954" s="24">
        <f>IF(A4954&lt;&gt;"عهدة","",SUMIFS($G$8:$G$5007,$B$8:$B$5007,B4954,$A$8:$A$5007,"مصروف",$I$8:$I$5007,"&lt;&gt;مرفوض"))</f>
        <v/>
      </c>
      <c r="P4954" s="25">
        <f>IF(A4954&lt;&gt;"عهدة","",N(F4954)-O4954)</f>
        <v/>
      </c>
      <c r="Q4954" s="26">
        <f>IF(A4954="","",IF(A4954="عهدة",IF(N(F4954)=0,"⚠ أدخل قيمة العهدة",IF(P4954&lt;0,"⛔ عجز / زيادة مصروفات "&amp;TEXT(-P4954,"#,##0"),IF(COUNTIFS($B$8:$B$5007,B4954,$A$8:$A$5007,"مصروف",$I$8:$I$5007,"&lt;&gt;مرفوض",$K$8:$K$5007,"&lt;&gt;نعم")&gt;0,"⚠ "&amp;COUNTIFS($B$8:$B$5007,B4954,$A$8:$A$5007,"مصروف",$I$8:$I$5007,"&lt;&gt;مرفوض",$K$8:$K$5007,"&lt;&gt;نعم")&amp;" مصروف غير مسوى",IF(L4954="تمت التسوية",IF(P4954=0,"✔ متوازنة وتمت التسوية","✔ تمت التسوية – متبقي "&amp;TEXT(P4954,"#,##0")),IF(P4954&gt;0,"متبقي "&amp;TEXT(P4954,"#,##0"),"✔ متوازنة"))))),IF(R4954=0,"⚠ أضف سطر عهدة أولًا",IF(OR(C4954="",N(G4954)=0),"⚠ أكمل التاريخ والقيمة",IF(S4954="","⚠ التاريخ خارج السنة المالية",IF(H4954="","⚠ اختر بند الموازنة",IF(I4954="مرفوض","✖ مرفوض من المدير",IF(I4954&lt;&gt;"موافق","⏳ بانتظار موافقة المدير",IF(K4954&lt;&gt;"نعم","⚠ غير مسوى مع الحسابات","✔ معتمد ومسوى")))))))))</f>
        <v/>
      </c>
      <c r="R4954">
        <f>N(R4953)+IF(A4954="عهدة",1,0)</f>
        <v/>
      </c>
      <c r="S4954">
        <f>IF(C4954="","",IF(AND(C4954&gt;=DATE(2026,9,1),C4954&lt;=DATE(2027,8,31)),(YEAR(C4954)-2026)*12+MONTH(C4954)-8,""))</f>
        <v/>
      </c>
      <c r="T4954">
        <f>IF(AND(A4954="مصروف",R4954&gt;0,I4954="موافق",S4954&lt;&gt;"",H4954&lt;&gt;""),N(G4954),0)</f>
        <v/>
      </c>
    </row>
    <row r="4955">
      <c r="A4955" s="19" t="n"/>
      <c r="B4955" s="20">
        <f>IF(A4955="","",IF(R4955=0,"⚠ أضف سطر عهدة أولًا","DMT-"&amp;TEXT(R4955,"000")))</f>
        <v/>
      </c>
      <c r="C4955" s="21" t="n"/>
      <c r="D4955" s="20">
        <f>IF(C4955="","",IF(S4955="","خارج السنة المالية",INDEX(القوائم!$D$2:$D$13,S4955)))</f>
        <v/>
      </c>
      <c r="E4955" s="22" t="n"/>
      <c r="F4955" s="23" t="n"/>
      <c r="G4955" s="23" t="n"/>
      <c r="H4955" s="22" t="n"/>
      <c r="I4955" s="19" t="n"/>
      <c r="J4955" s="21" t="n"/>
      <c r="K4955" s="19" t="n"/>
      <c r="L4955" s="19" t="n"/>
      <c r="M4955" s="21" t="n"/>
      <c r="N4955" s="22" t="n"/>
      <c r="O4955" s="24">
        <f>IF(A4955&lt;&gt;"عهدة","",SUMIFS($G$8:$G$5007,$B$8:$B$5007,B4955,$A$8:$A$5007,"مصروف",$I$8:$I$5007,"&lt;&gt;مرفوض"))</f>
        <v/>
      </c>
      <c r="P4955" s="25">
        <f>IF(A4955&lt;&gt;"عهدة","",N(F4955)-O4955)</f>
        <v/>
      </c>
      <c r="Q4955" s="26">
        <f>IF(A4955="","",IF(A4955="عهدة",IF(N(F4955)=0,"⚠ أدخل قيمة العهدة",IF(P4955&lt;0,"⛔ عجز / زيادة مصروفات "&amp;TEXT(-P4955,"#,##0"),IF(COUNTIFS($B$8:$B$5007,B4955,$A$8:$A$5007,"مصروف",$I$8:$I$5007,"&lt;&gt;مرفوض",$K$8:$K$5007,"&lt;&gt;نعم")&gt;0,"⚠ "&amp;COUNTIFS($B$8:$B$5007,B4955,$A$8:$A$5007,"مصروف",$I$8:$I$5007,"&lt;&gt;مرفوض",$K$8:$K$5007,"&lt;&gt;نعم")&amp;" مصروف غير مسوى",IF(L4955="تمت التسوية",IF(P4955=0,"✔ متوازنة وتمت التسوية","✔ تمت التسوية – متبقي "&amp;TEXT(P4955,"#,##0")),IF(P4955&gt;0,"متبقي "&amp;TEXT(P4955,"#,##0"),"✔ متوازنة"))))),IF(R4955=0,"⚠ أضف سطر عهدة أولًا",IF(OR(C4955="",N(G4955)=0),"⚠ أكمل التاريخ والقيمة",IF(S4955="","⚠ التاريخ خارج السنة المالية",IF(H4955="","⚠ اختر بند الموازنة",IF(I4955="مرفوض","✖ مرفوض من المدير",IF(I4955&lt;&gt;"موافق","⏳ بانتظار موافقة المدير",IF(K4955&lt;&gt;"نعم","⚠ غير مسوى مع الحسابات","✔ معتمد ومسوى")))))))))</f>
        <v/>
      </c>
      <c r="R4955">
        <f>N(R4954)+IF(A4955="عهدة",1,0)</f>
        <v/>
      </c>
      <c r="S4955">
        <f>IF(C4955="","",IF(AND(C4955&gt;=DATE(2026,9,1),C4955&lt;=DATE(2027,8,31)),(YEAR(C4955)-2026)*12+MONTH(C4955)-8,""))</f>
        <v/>
      </c>
      <c r="T4955">
        <f>IF(AND(A4955="مصروف",R4955&gt;0,I4955="موافق",S4955&lt;&gt;"",H4955&lt;&gt;""),N(G4955),0)</f>
        <v/>
      </c>
    </row>
    <row r="4956">
      <c r="A4956" s="19" t="n"/>
      <c r="B4956" s="20">
        <f>IF(A4956="","",IF(R4956=0,"⚠ أضف سطر عهدة أولًا","DMT-"&amp;TEXT(R4956,"000")))</f>
        <v/>
      </c>
      <c r="C4956" s="21" t="n"/>
      <c r="D4956" s="20">
        <f>IF(C4956="","",IF(S4956="","خارج السنة المالية",INDEX(القوائم!$D$2:$D$13,S4956)))</f>
        <v/>
      </c>
      <c r="E4956" s="22" t="n"/>
      <c r="F4956" s="23" t="n"/>
      <c r="G4956" s="23" t="n"/>
      <c r="H4956" s="22" t="n"/>
      <c r="I4956" s="19" t="n"/>
      <c r="J4956" s="21" t="n"/>
      <c r="K4956" s="19" t="n"/>
      <c r="L4956" s="19" t="n"/>
      <c r="M4956" s="21" t="n"/>
      <c r="N4956" s="22" t="n"/>
      <c r="O4956" s="24">
        <f>IF(A4956&lt;&gt;"عهدة","",SUMIFS($G$8:$G$5007,$B$8:$B$5007,B4956,$A$8:$A$5007,"مصروف",$I$8:$I$5007,"&lt;&gt;مرفوض"))</f>
        <v/>
      </c>
      <c r="P4956" s="25">
        <f>IF(A4956&lt;&gt;"عهدة","",N(F4956)-O4956)</f>
        <v/>
      </c>
      <c r="Q4956" s="26">
        <f>IF(A4956="","",IF(A4956="عهدة",IF(N(F4956)=0,"⚠ أدخل قيمة العهدة",IF(P4956&lt;0,"⛔ عجز / زيادة مصروفات "&amp;TEXT(-P4956,"#,##0"),IF(COUNTIFS($B$8:$B$5007,B4956,$A$8:$A$5007,"مصروف",$I$8:$I$5007,"&lt;&gt;مرفوض",$K$8:$K$5007,"&lt;&gt;نعم")&gt;0,"⚠ "&amp;COUNTIFS($B$8:$B$5007,B4956,$A$8:$A$5007,"مصروف",$I$8:$I$5007,"&lt;&gt;مرفوض",$K$8:$K$5007,"&lt;&gt;نعم")&amp;" مصروف غير مسوى",IF(L4956="تمت التسوية",IF(P4956=0,"✔ متوازنة وتمت التسوية","✔ تمت التسوية – متبقي "&amp;TEXT(P4956,"#,##0")),IF(P4956&gt;0,"متبقي "&amp;TEXT(P4956,"#,##0"),"✔ متوازنة"))))),IF(R4956=0,"⚠ أضف سطر عهدة أولًا",IF(OR(C4956="",N(G4956)=0),"⚠ أكمل التاريخ والقيمة",IF(S4956="","⚠ التاريخ خارج السنة المالية",IF(H4956="","⚠ اختر بند الموازنة",IF(I4956="مرفوض","✖ مرفوض من المدير",IF(I4956&lt;&gt;"موافق","⏳ بانتظار موافقة المدير",IF(K4956&lt;&gt;"نعم","⚠ غير مسوى مع الحسابات","✔ معتمد ومسوى")))))))))</f>
        <v/>
      </c>
      <c r="R4956">
        <f>N(R4955)+IF(A4956="عهدة",1,0)</f>
        <v/>
      </c>
      <c r="S4956">
        <f>IF(C4956="","",IF(AND(C4956&gt;=DATE(2026,9,1),C4956&lt;=DATE(2027,8,31)),(YEAR(C4956)-2026)*12+MONTH(C4956)-8,""))</f>
        <v/>
      </c>
      <c r="T4956">
        <f>IF(AND(A4956="مصروف",R4956&gt;0,I4956="موافق",S4956&lt;&gt;"",H4956&lt;&gt;""),N(G4956),0)</f>
        <v/>
      </c>
    </row>
    <row r="4957">
      <c r="A4957" s="19" t="n"/>
      <c r="B4957" s="20">
        <f>IF(A4957="","",IF(R4957=0,"⚠ أضف سطر عهدة أولًا","DMT-"&amp;TEXT(R4957,"000")))</f>
        <v/>
      </c>
      <c r="C4957" s="21" t="n"/>
      <c r="D4957" s="20">
        <f>IF(C4957="","",IF(S4957="","خارج السنة المالية",INDEX(القوائم!$D$2:$D$13,S4957)))</f>
        <v/>
      </c>
      <c r="E4957" s="22" t="n"/>
      <c r="F4957" s="23" t="n"/>
      <c r="G4957" s="23" t="n"/>
      <c r="H4957" s="22" t="n"/>
      <c r="I4957" s="19" t="n"/>
      <c r="J4957" s="21" t="n"/>
      <c r="K4957" s="19" t="n"/>
      <c r="L4957" s="19" t="n"/>
      <c r="M4957" s="21" t="n"/>
      <c r="N4957" s="22" t="n"/>
      <c r="O4957" s="24">
        <f>IF(A4957&lt;&gt;"عهدة","",SUMIFS($G$8:$G$5007,$B$8:$B$5007,B4957,$A$8:$A$5007,"مصروف",$I$8:$I$5007,"&lt;&gt;مرفوض"))</f>
        <v/>
      </c>
      <c r="P4957" s="25">
        <f>IF(A4957&lt;&gt;"عهدة","",N(F4957)-O4957)</f>
        <v/>
      </c>
      <c r="Q4957" s="26">
        <f>IF(A4957="","",IF(A4957="عهدة",IF(N(F4957)=0,"⚠ أدخل قيمة العهدة",IF(P4957&lt;0,"⛔ عجز / زيادة مصروفات "&amp;TEXT(-P4957,"#,##0"),IF(COUNTIFS($B$8:$B$5007,B4957,$A$8:$A$5007,"مصروف",$I$8:$I$5007,"&lt;&gt;مرفوض",$K$8:$K$5007,"&lt;&gt;نعم")&gt;0,"⚠ "&amp;COUNTIFS($B$8:$B$5007,B4957,$A$8:$A$5007,"مصروف",$I$8:$I$5007,"&lt;&gt;مرفوض",$K$8:$K$5007,"&lt;&gt;نعم")&amp;" مصروف غير مسوى",IF(L4957="تمت التسوية",IF(P4957=0,"✔ متوازنة وتمت التسوية","✔ تمت التسوية – متبقي "&amp;TEXT(P4957,"#,##0")),IF(P4957&gt;0,"متبقي "&amp;TEXT(P4957,"#,##0"),"✔ متوازنة"))))),IF(R4957=0,"⚠ أضف سطر عهدة أولًا",IF(OR(C4957="",N(G4957)=0),"⚠ أكمل التاريخ والقيمة",IF(S4957="","⚠ التاريخ خارج السنة المالية",IF(H4957="","⚠ اختر بند الموازنة",IF(I4957="مرفوض","✖ مرفوض من المدير",IF(I4957&lt;&gt;"موافق","⏳ بانتظار موافقة المدير",IF(K4957&lt;&gt;"نعم","⚠ غير مسوى مع الحسابات","✔ معتمد ومسوى")))))))))</f>
        <v/>
      </c>
      <c r="R4957">
        <f>N(R4956)+IF(A4957="عهدة",1,0)</f>
        <v/>
      </c>
      <c r="S4957">
        <f>IF(C4957="","",IF(AND(C4957&gt;=DATE(2026,9,1),C4957&lt;=DATE(2027,8,31)),(YEAR(C4957)-2026)*12+MONTH(C4957)-8,""))</f>
        <v/>
      </c>
      <c r="T4957">
        <f>IF(AND(A4957="مصروف",R4957&gt;0,I4957="موافق",S4957&lt;&gt;"",H4957&lt;&gt;""),N(G4957),0)</f>
        <v/>
      </c>
    </row>
    <row r="4958">
      <c r="A4958" s="19" t="n"/>
      <c r="B4958" s="20">
        <f>IF(A4958="","",IF(R4958=0,"⚠ أضف سطر عهدة أولًا","DMT-"&amp;TEXT(R4958,"000")))</f>
        <v/>
      </c>
      <c r="C4958" s="21" t="n"/>
      <c r="D4958" s="20">
        <f>IF(C4958="","",IF(S4958="","خارج السنة المالية",INDEX(القوائم!$D$2:$D$13,S4958)))</f>
        <v/>
      </c>
      <c r="E4958" s="22" t="n"/>
      <c r="F4958" s="23" t="n"/>
      <c r="G4958" s="23" t="n"/>
      <c r="H4958" s="22" t="n"/>
      <c r="I4958" s="19" t="n"/>
      <c r="J4958" s="21" t="n"/>
      <c r="K4958" s="19" t="n"/>
      <c r="L4958" s="19" t="n"/>
      <c r="M4958" s="21" t="n"/>
      <c r="N4958" s="22" t="n"/>
      <c r="O4958" s="24">
        <f>IF(A4958&lt;&gt;"عهدة","",SUMIFS($G$8:$G$5007,$B$8:$B$5007,B4958,$A$8:$A$5007,"مصروف",$I$8:$I$5007,"&lt;&gt;مرفوض"))</f>
        <v/>
      </c>
      <c r="P4958" s="25">
        <f>IF(A4958&lt;&gt;"عهدة","",N(F4958)-O4958)</f>
        <v/>
      </c>
      <c r="Q4958" s="26">
        <f>IF(A4958="","",IF(A4958="عهدة",IF(N(F4958)=0,"⚠ أدخل قيمة العهدة",IF(P4958&lt;0,"⛔ عجز / زيادة مصروفات "&amp;TEXT(-P4958,"#,##0"),IF(COUNTIFS($B$8:$B$5007,B4958,$A$8:$A$5007,"مصروف",$I$8:$I$5007,"&lt;&gt;مرفوض",$K$8:$K$5007,"&lt;&gt;نعم")&gt;0,"⚠ "&amp;COUNTIFS($B$8:$B$5007,B4958,$A$8:$A$5007,"مصروف",$I$8:$I$5007,"&lt;&gt;مرفوض",$K$8:$K$5007,"&lt;&gt;نعم")&amp;" مصروف غير مسوى",IF(L4958="تمت التسوية",IF(P4958=0,"✔ متوازنة وتمت التسوية","✔ تمت التسوية – متبقي "&amp;TEXT(P4958,"#,##0")),IF(P4958&gt;0,"متبقي "&amp;TEXT(P4958,"#,##0"),"✔ متوازنة"))))),IF(R4958=0,"⚠ أضف سطر عهدة أولًا",IF(OR(C4958="",N(G4958)=0),"⚠ أكمل التاريخ والقيمة",IF(S4958="","⚠ التاريخ خارج السنة المالية",IF(H4958="","⚠ اختر بند الموازنة",IF(I4958="مرفوض","✖ مرفوض من المدير",IF(I4958&lt;&gt;"موافق","⏳ بانتظار موافقة المدير",IF(K4958&lt;&gt;"نعم","⚠ غير مسوى مع الحسابات","✔ معتمد ومسوى")))))))))</f>
        <v/>
      </c>
      <c r="R4958">
        <f>N(R4957)+IF(A4958="عهدة",1,0)</f>
        <v/>
      </c>
      <c r="S4958">
        <f>IF(C4958="","",IF(AND(C4958&gt;=DATE(2026,9,1),C4958&lt;=DATE(2027,8,31)),(YEAR(C4958)-2026)*12+MONTH(C4958)-8,""))</f>
        <v/>
      </c>
      <c r="T4958">
        <f>IF(AND(A4958="مصروف",R4958&gt;0,I4958="موافق",S4958&lt;&gt;"",H4958&lt;&gt;""),N(G4958),0)</f>
        <v/>
      </c>
    </row>
    <row r="4959">
      <c r="A4959" s="19" t="n"/>
      <c r="B4959" s="20">
        <f>IF(A4959="","",IF(R4959=0,"⚠ أضف سطر عهدة أولًا","DMT-"&amp;TEXT(R4959,"000")))</f>
        <v/>
      </c>
      <c r="C4959" s="21" t="n"/>
      <c r="D4959" s="20">
        <f>IF(C4959="","",IF(S4959="","خارج السنة المالية",INDEX(القوائم!$D$2:$D$13,S4959)))</f>
        <v/>
      </c>
      <c r="E4959" s="22" t="n"/>
      <c r="F4959" s="23" t="n"/>
      <c r="G4959" s="23" t="n"/>
      <c r="H4959" s="22" t="n"/>
      <c r="I4959" s="19" t="n"/>
      <c r="J4959" s="21" t="n"/>
      <c r="K4959" s="19" t="n"/>
      <c r="L4959" s="19" t="n"/>
      <c r="M4959" s="21" t="n"/>
      <c r="N4959" s="22" t="n"/>
      <c r="O4959" s="24">
        <f>IF(A4959&lt;&gt;"عهدة","",SUMIFS($G$8:$G$5007,$B$8:$B$5007,B4959,$A$8:$A$5007,"مصروف",$I$8:$I$5007,"&lt;&gt;مرفوض"))</f>
        <v/>
      </c>
      <c r="P4959" s="25">
        <f>IF(A4959&lt;&gt;"عهدة","",N(F4959)-O4959)</f>
        <v/>
      </c>
      <c r="Q4959" s="26">
        <f>IF(A4959="","",IF(A4959="عهدة",IF(N(F4959)=0,"⚠ أدخل قيمة العهدة",IF(P4959&lt;0,"⛔ عجز / زيادة مصروفات "&amp;TEXT(-P4959,"#,##0"),IF(COUNTIFS($B$8:$B$5007,B4959,$A$8:$A$5007,"مصروف",$I$8:$I$5007,"&lt;&gt;مرفوض",$K$8:$K$5007,"&lt;&gt;نعم")&gt;0,"⚠ "&amp;COUNTIFS($B$8:$B$5007,B4959,$A$8:$A$5007,"مصروف",$I$8:$I$5007,"&lt;&gt;مرفوض",$K$8:$K$5007,"&lt;&gt;نعم")&amp;" مصروف غير مسوى",IF(L4959="تمت التسوية",IF(P4959=0,"✔ متوازنة وتمت التسوية","✔ تمت التسوية – متبقي "&amp;TEXT(P4959,"#,##0")),IF(P4959&gt;0,"متبقي "&amp;TEXT(P4959,"#,##0"),"✔ متوازنة"))))),IF(R4959=0,"⚠ أضف سطر عهدة أولًا",IF(OR(C4959="",N(G4959)=0),"⚠ أكمل التاريخ والقيمة",IF(S4959="","⚠ التاريخ خارج السنة المالية",IF(H4959="","⚠ اختر بند الموازنة",IF(I4959="مرفوض","✖ مرفوض من المدير",IF(I4959&lt;&gt;"موافق","⏳ بانتظار موافقة المدير",IF(K4959&lt;&gt;"نعم","⚠ غير مسوى مع الحسابات","✔ معتمد ومسوى")))))))))</f>
        <v/>
      </c>
      <c r="R4959">
        <f>N(R4958)+IF(A4959="عهدة",1,0)</f>
        <v/>
      </c>
      <c r="S4959">
        <f>IF(C4959="","",IF(AND(C4959&gt;=DATE(2026,9,1),C4959&lt;=DATE(2027,8,31)),(YEAR(C4959)-2026)*12+MONTH(C4959)-8,""))</f>
        <v/>
      </c>
      <c r="T4959">
        <f>IF(AND(A4959="مصروف",R4959&gt;0,I4959="موافق",S4959&lt;&gt;"",H4959&lt;&gt;""),N(G4959),0)</f>
        <v/>
      </c>
    </row>
    <row r="4960">
      <c r="A4960" s="19" t="n"/>
      <c r="B4960" s="20">
        <f>IF(A4960="","",IF(R4960=0,"⚠ أضف سطر عهدة أولًا","DMT-"&amp;TEXT(R4960,"000")))</f>
        <v/>
      </c>
      <c r="C4960" s="21" t="n"/>
      <c r="D4960" s="20">
        <f>IF(C4960="","",IF(S4960="","خارج السنة المالية",INDEX(القوائم!$D$2:$D$13,S4960)))</f>
        <v/>
      </c>
      <c r="E4960" s="22" t="n"/>
      <c r="F4960" s="23" t="n"/>
      <c r="G4960" s="23" t="n"/>
      <c r="H4960" s="22" t="n"/>
      <c r="I4960" s="19" t="n"/>
      <c r="J4960" s="21" t="n"/>
      <c r="K4960" s="19" t="n"/>
      <c r="L4960" s="19" t="n"/>
      <c r="M4960" s="21" t="n"/>
      <c r="N4960" s="22" t="n"/>
      <c r="O4960" s="24">
        <f>IF(A4960&lt;&gt;"عهدة","",SUMIFS($G$8:$G$5007,$B$8:$B$5007,B4960,$A$8:$A$5007,"مصروف",$I$8:$I$5007,"&lt;&gt;مرفوض"))</f>
        <v/>
      </c>
      <c r="P4960" s="25">
        <f>IF(A4960&lt;&gt;"عهدة","",N(F4960)-O4960)</f>
        <v/>
      </c>
      <c r="Q4960" s="26">
        <f>IF(A4960="","",IF(A4960="عهدة",IF(N(F4960)=0,"⚠ أدخل قيمة العهدة",IF(P4960&lt;0,"⛔ عجز / زيادة مصروفات "&amp;TEXT(-P4960,"#,##0"),IF(COUNTIFS($B$8:$B$5007,B4960,$A$8:$A$5007,"مصروف",$I$8:$I$5007,"&lt;&gt;مرفوض",$K$8:$K$5007,"&lt;&gt;نعم")&gt;0,"⚠ "&amp;COUNTIFS($B$8:$B$5007,B4960,$A$8:$A$5007,"مصروف",$I$8:$I$5007,"&lt;&gt;مرفوض",$K$8:$K$5007,"&lt;&gt;نعم")&amp;" مصروف غير مسوى",IF(L4960="تمت التسوية",IF(P4960=0,"✔ متوازنة وتمت التسوية","✔ تمت التسوية – متبقي "&amp;TEXT(P4960,"#,##0")),IF(P4960&gt;0,"متبقي "&amp;TEXT(P4960,"#,##0"),"✔ متوازنة"))))),IF(R4960=0,"⚠ أضف سطر عهدة أولًا",IF(OR(C4960="",N(G4960)=0),"⚠ أكمل التاريخ والقيمة",IF(S4960="","⚠ التاريخ خارج السنة المالية",IF(H4960="","⚠ اختر بند الموازنة",IF(I4960="مرفوض","✖ مرفوض من المدير",IF(I4960&lt;&gt;"موافق","⏳ بانتظار موافقة المدير",IF(K4960&lt;&gt;"نعم","⚠ غير مسوى مع الحسابات","✔ معتمد ومسوى")))))))))</f>
        <v/>
      </c>
      <c r="R4960">
        <f>N(R4959)+IF(A4960="عهدة",1,0)</f>
        <v/>
      </c>
      <c r="S4960">
        <f>IF(C4960="","",IF(AND(C4960&gt;=DATE(2026,9,1),C4960&lt;=DATE(2027,8,31)),(YEAR(C4960)-2026)*12+MONTH(C4960)-8,""))</f>
        <v/>
      </c>
      <c r="T4960">
        <f>IF(AND(A4960="مصروف",R4960&gt;0,I4960="موافق",S4960&lt;&gt;"",H4960&lt;&gt;""),N(G4960),0)</f>
        <v/>
      </c>
    </row>
    <row r="4961">
      <c r="A4961" s="19" t="n"/>
      <c r="B4961" s="20">
        <f>IF(A4961="","",IF(R4961=0,"⚠ أضف سطر عهدة أولًا","DMT-"&amp;TEXT(R4961,"000")))</f>
        <v/>
      </c>
      <c r="C4961" s="21" t="n"/>
      <c r="D4961" s="20">
        <f>IF(C4961="","",IF(S4961="","خارج السنة المالية",INDEX(القوائم!$D$2:$D$13,S4961)))</f>
        <v/>
      </c>
      <c r="E4961" s="22" t="n"/>
      <c r="F4961" s="23" t="n"/>
      <c r="G4961" s="23" t="n"/>
      <c r="H4961" s="22" t="n"/>
      <c r="I4961" s="19" t="n"/>
      <c r="J4961" s="21" t="n"/>
      <c r="K4961" s="19" t="n"/>
      <c r="L4961" s="19" t="n"/>
      <c r="M4961" s="21" t="n"/>
      <c r="N4961" s="22" t="n"/>
      <c r="O4961" s="24">
        <f>IF(A4961&lt;&gt;"عهدة","",SUMIFS($G$8:$G$5007,$B$8:$B$5007,B4961,$A$8:$A$5007,"مصروف",$I$8:$I$5007,"&lt;&gt;مرفوض"))</f>
        <v/>
      </c>
      <c r="P4961" s="25">
        <f>IF(A4961&lt;&gt;"عهدة","",N(F4961)-O4961)</f>
        <v/>
      </c>
      <c r="Q4961" s="26">
        <f>IF(A4961="","",IF(A4961="عهدة",IF(N(F4961)=0,"⚠ أدخل قيمة العهدة",IF(P4961&lt;0,"⛔ عجز / زيادة مصروفات "&amp;TEXT(-P4961,"#,##0"),IF(COUNTIFS($B$8:$B$5007,B4961,$A$8:$A$5007,"مصروف",$I$8:$I$5007,"&lt;&gt;مرفوض",$K$8:$K$5007,"&lt;&gt;نعم")&gt;0,"⚠ "&amp;COUNTIFS($B$8:$B$5007,B4961,$A$8:$A$5007,"مصروف",$I$8:$I$5007,"&lt;&gt;مرفوض",$K$8:$K$5007,"&lt;&gt;نعم")&amp;" مصروف غير مسوى",IF(L4961="تمت التسوية",IF(P4961=0,"✔ متوازنة وتمت التسوية","✔ تمت التسوية – متبقي "&amp;TEXT(P4961,"#,##0")),IF(P4961&gt;0,"متبقي "&amp;TEXT(P4961,"#,##0"),"✔ متوازنة"))))),IF(R4961=0,"⚠ أضف سطر عهدة أولًا",IF(OR(C4961="",N(G4961)=0),"⚠ أكمل التاريخ والقيمة",IF(S4961="","⚠ التاريخ خارج السنة المالية",IF(H4961="","⚠ اختر بند الموازنة",IF(I4961="مرفوض","✖ مرفوض من المدير",IF(I4961&lt;&gt;"موافق","⏳ بانتظار موافقة المدير",IF(K4961&lt;&gt;"نعم","⚠ غير مسوى مع الحسابات","✔ معتمد ومسوى")))))))))</f>
        <v/>
      </c>
      <c r="R4961">
        <f>N(R4960)+IF(A4961="عهدة",1,0)</f>
        <v/>
      </c>
      <c r="S4961">
        <f>IF(C4961="","",IF(AND(C4961&gt;=DATE(2026,9,1),C4961&lt;=DATE(2027,8,31)),(YEAR(C4961)-2026)*12+MONTH(C4961)-8,""))</f>
        <v/>
      </c>
      <c r="T4961">
        <f>IF(AND(A4961="مصروف",R4961&gt;0,I4961="موافق",S4961&lt;&gt;"",H4961&lt;&gt;""),N(G4961),0)</f>
        <v/>
      </c>
    </row>
    <row r="4962">
      <c r="A4962" s="19" t="n"/>
      <c r="B4962" s="20">
        <f>IF(A4962="","",IF(R4962=0,"⚠ أضف سطر عهدة أولًا","DMT-"&amp;TEXT(R4962,"000")))</f>
        <v/>
      </c>
      <c r="C4962" s="21" t="n"/>
      <c r="D4962" s="20">
        <f>IF(C4962="","",IF(S4962="","خارج السنة المالية",INDEX(القوائم!$D$2:$D$13,S4962)))</f>
        <v/>
      </c>
      <c r="E4962" s="22" t="n"/>
      <c r="F4962" s="23" t="n"/>
      <c r="G4962" s="23" t="n"/>
      <c r="H4962" s="22" t="n"/>
      <c r="I4962" s="19" t="n"/>
      <c r="J4962" s="21" t="n"/>
      <c r="K4962" s="19" t="n"/>
      <c r="L4962" s="19" t="n"/>
      <c r="M4962" s="21" t="n"/>
      <c r="N4962" s="22" t="n"/>
      <c r="O4962" s="24">
        <f>IF(A4962&lt;&gt;"عهدة","",SUMIFS($G$8:$G$5007,$B$8:$B$5007,B4962,$A$8:$A$5007,"مصروف",$I$8:$I$5007,"&lt;&gt;مرفوض"))</f>
        <v/>
      </c>
      <c r="P4962" s="25">
        <f>IF(A4962&lt;&gt;"عهدة","",N(F4962)-O4962)</f>
        <v/>
      </c>
      <c r="Q4962" s="26">
        <f>IF(A4962="","",IF(A4962="عهدة",IF(N(F4962)=0,"⚠ أدخل قيمة العهدة",IF(P4962&lt;0,"⛔ عجز / زيادة مصروفات "&amp;TEXT(-P4962,"#,##0"),IF(COUNTIFS($B$8:$B$5007,B4962,$A$8:$A$5007,"مصروف",$I$8:$I$5007,"&lt;&gt;مرفوض",$K$8:$K$5007,"&lt;&gt;نعم")&gt;0,"⚠ "&amp;COUNTIFS($B$8:$B$5007,B4962,$A$8:$A$5007,"مصروف",$I$8:$I$5007,"&lt;&gt;مرفوض",$K$8:$K$5007,"&lt;&gt;نعم")&amp;" مصروف غير مسوى",IF(L4962="تمت التسوية",IF(P4962=0,"✔ متوازنة وتمت التسوية","✔ تمت التسوية – متبقي "&amp;TEXT(P4962,"#,##0")),IF(P4962&gt;0,"متبقي "&amp;TEXT(P4962,"#,##0"),"✔ متوازنة"))))),IF(R4962=0,"⚠ أضف سطر عهدة أولًا",IF(OR(C4962="",N(G4962)=0),"⚠ أكمل التاريخ والقيمة",IF(S4962="","⚠ التاريخ خارج السنة المالية",IF(H4962="","⚠ اختر بند الموازنة",IF(I4962="مرفوض","✖ مرفوض من المدير",IF(I4962&lt;&gt;"موافق","⏳ بانتظار موافقة المدير",IF(K4962&lt;&gt;"نعم","⚠ غير مسوى مع الحسابات","✔ معتمد ومسوى")))))))))</f>
        <v/>
      </c>
      <c r="R4962">
        <f>N(R4961)+IF(A4962="عهدة",1,0)</f>
        <v/>
      </c>
      <c r="S4962">
        <f>IF(C4962="","",IF(AND(C4962&gt;=DATE(2026,9,1),C4962&lt;=DATE(2027,8,31)),(YEAR(C4962)-2026)*12+MONTH(C4962)-8,""))</f>
        <v/>
      </c>
      <c r="T4962">
        <f>IF(AND(A4962="مصروف",R4962&gt;0,I4962="موافق",S4962&lt;&gt;"",H4962&lt;&gt;""),N(G4962),0)</f>
        <v/>
      </c>
    </row>
    <row r="4963">
      <c r="A4963" s="19" t="n"/>
      <c r="B4963" s="20">
        <f>IF(A4963="","",IF(R4963=0,"⚠ أضف سطر عهدة أولًا","DMT-"&amp;TEXT(R4963,"000")))</f>
        <v/>
      </c>
      <c r="C4963" s="21" t="n"/>
      <c r="D4963" s="20">
        <f>IF(C4963="","",IF(S4963="","خارج السنة المالية",INDEX(القوائم!$D$2:$D$13,S4963)))</f>
        <v/>
      </c>
      <c r="E4963" s="22" t="n"/>
      <c r="F4963" s="23" t="n"/>
      <c r="G4963" s="23" t="n"/>
      <c r="H4963" s="22" t="n"/>
      <c r="I4963" s="19" t="n"/>
      <c r="J4963" s="21" t="n"/>
      <c r="K4963" s="19" t="n"/>
      <c r="L4963" s="19" t="n"/>
      <c r="M4963" s="21" t="n"/>
      <c r="N4963" s="22" t="n"/>
      <c r="O4963" s="24">
        <f>IF(A4963&lt;&gt;"عهدة","",SUMIFS($G$8:$G$5007,$B$8:$B$5007,B4963,$A$8:$A$5007,"مصروف",$I$8:$I$5007,"&lt;&gt;مرفوض"))</f>
        <v/>
      </c>
      <c r="P4963" s="25">
        <f>IF(A4963&lt;&gt;"عهدة","",N(F4963)-O4963)</f>
        <v/>
      </c>
      <c r="Q4963" s="26">
        <f>IF(A4963="","",IF(A4963="عهدة",IF(N(F4963)=0,"⚠ أدخل قيمة العهدة",IF(P4963&lt;0,"⛔ عجز / زيادة مصروفات "&amp;TEXT(-P4963,"#,##0"),IF(COUNTIFS($B$8:$B$5007,B4963,$A$8:$A$5007,"مصروف",$I$8:$I$5007,"&lt;&gt;مرفوض",$K$8:$K$5007,"&lt;&gt;نعم")&gt;0,"⚠ "&amp;COUNTIFS($B$8:$B$5007,B4963,$A$8:$A$5007,"مصروف",$I$8:$I$5007,"&lt;&gt;مرفوض",$K$8:$K$5007,"&lt;&gt;نعم")&amp;" مصروف غير مسوى",IF(L4963="تمت التسوية",IF(P4963=0,"✔ متوازنة وتمت التسوية","✔ تمت التسوية – متبقي "&amp;TEXT(P4963,"#,##0")),IF(P4963&gt;0,"متبقي "&amp;TEXT(P4963,"#,##0"),"✔ متوازنة"))))),IF(R4963=0,"⚠ أضف سطر عهدة أولًا",IF(OR(C4963="",N(G4963)=0),"⚠ أكمل التاريخ والقيمة",IF(S4963="","⚠ التاريخ خارج السنة المالية",IF(H4963="","⚠ اختر بند الموازنة",IF(I4963="مرفوض","✖ مرفوض من المدير",IF(I4963&lt;&gt;"موافق","⏳ بانتظار موافقة المدير",IF(K4963&lt;&gt;"نعم","⚠ غير مسوى مع الحسابات","✔ معتمد ومسوى")))))))))</f>
        <v/>
      </c>
      <c r="R4963">
        <f>N(R4962)+IF(A4963="عهدة",1,0)</f>
        <v/>
      </c>
      <c r="S4963">
        <f>IF(C4963="","",IF(AND(C4963&gt;=DATE(2026,9,1),C4963&lt;=DATE(2027,8,31)),(YEAR(C4963)-2026)*12+MONTH(C4963)-8,""))</f>
        <v/>
      </c>
      <c r="T4963">
        <f>IF(AND(A4963="مصروف",R4963&gt;0,I4963="موافق",S4963&lt;&gt;"",H4963&lt;&gt;""),N(G4963),0)</f>
        <v/>
      </c>
    </row>
    <row r="4964">
      <c r="A4964" s="19" t="n"/>
      <c r="B4964" s="20">
        <f>IF(A4964="","",IF(R4964=0,"⚠ أضف سطر عهدة أولًا","DMT-"&amp;TEXT(R4964,"000")))</f>
        <v/>
      </c>
      <c r="C4964" s="21" t="n"/>
      <c r="D4964" s="20">
        <f>IF(C4964="","",IF(S4964="","خارج السنة المالية",INDEX(القوائم!$D$2:$D$13,S4964)))</f>
        <v/>
      </c>
      <c r="E4964" s="22" t="n"/>
      <c r="F4964" s="23" t="n"/>
      <c r="G4964" s="23" t="n"/>
      <c r="H4964" s="22" t="n"/>
      <c r="I4964" s="19" t="n"/>
      <c r="J4964" s="21" t="n"/>
      <c r="K4964" s="19" t="n"/>
      <c r="L4964" s="19" t="n"/>
      <c r="M4964" s="21" t="n"/>
      <c r="N4964" s="22" t="n"/>
      <c r="O4964" s="24">
        <f>IF(A4964&lt;&gt;"عهدة","",SUMIFS($G$8:$G$5007,$B$8:$B$5007,B4964,$A$8:$A$5007,"مصروف",$I$8:$I$5007,"&lt;&gt;مرفوض"))</f>
        <v/>
      </c>
      <c r="P4964" s="25">
        <f>IF(A4964&lt;&gt;"عهدة","",N(F4964)-O4964)</f>
        <v/>
      </c>
      <c r="Q4964" s="26">
        <f>IF(A4964="","",IF(A4964="عهدة",IF(N(F4964)=0,"⚠ أدخل قيمة العهدة",IF(P4964&lt;0,"⛔ عجز / زيادة مصروفات "&amp;TEXT(-P4964,"#,##0"),IF(COUNTIFS($B$8:$B$5007,B4964,$A$8:$A$5007,"مصروف",$I$8:$I$5007,"&lt;&gt;مرفوض",$K$8:$K$5007,"&lt;&gt;نعم")&gt;0,"⚠ "&amp;COUNTIFS($B$8:$B$5007,B4964,$A$8:$A$5007,"مصروف",$I$8:$I$5007,"&lt;&gt;مرفوض",$K$8:$K$5007,"&lt;&gt;نعم")&amp;" مصروف غير مسوى",IF(L4964="تمت التسوية",IF(P4964=0,"✔ متوازنة وتمت التسوية","✔ تمت التسوية – متبقي "&amp;TEXT(P4964,"#,##0")),IF(P4964&gt;0,"متبقي "&amp;TEXT(P4964,"#,##0"),"✔ متوازنة"))))),IF(R4964=0,"⚠ أضف سطر عهدة أولًا",IF(OR(C4964="",N(G4964)=0),"⚠ أكمل التاريخ والقيمة",IF(S4964="","⚠ التاريخ خارج السنة المالية",IF(H4964="","⚠ اختر بند الموازنة",IF(I4964="مرفوض","✖ مرفوض من المدير",IF(I4964&lt;&gt;"موافق","⏳ بانتظار موافقة المدير",IF(K4964&lt;&gt;"نعم","⚠ غير مسوى مع الحسابات","✔ معتمد ومسوى")))))))))</f>
        <v/>
      </c>
      <c r="R4964">
        <f>N(R4963)+IF(A4964="عهدة",1,0)</f>
        <v/>
      </c>
      <c r="S4964">
        <f>IF(C4964="","",IF(AND(C4964&gt;=DATE(2026,9,1),C4964&lt;=DATE(2027,8,31)),(YEAR(C4964)-2026)*12+MONTH(C4964)-8,""))</f>
        <v/>
      </c>
      <c r="T4964">
        <f>IF(AND(A4964="مصروف",R4964&gt;0,I4964="موافق",S4964&lt;&gt;"",H4964&lt;&gt;""),N(G4964),0)</f>
        <v/>
      </c>
    </row>
    <row r="4965">
      <c r="A4965" s="19" t="n"/>
      <c r="B4965" s="20">
        <f>IF(A4965="","",IF(R4965=0,"⚠ أضف سطر عهدة أولًا","DMT-"&amp;TEXT(R4965,"000")))</f>
        <v/>
      </c>
      <c r="C4965" s="21" t="n"/>
      <c r="D4965" s="20">
        <f>IF(C4965="","",IF(S4965="","خارج السنة المالية",INDEX(القوائم!$D$2:$D$13,S4965)))</f>
        <v/>
      </c>
      <c r="E4965" s="22" t="n"/>
      <c r="F4965" s="23" t="n"/>
      <c r="G4965" s="23" t="n"/>
      <c r="H4965" s="22" t="n"/>
      <c r="I4965" s="19" t="n"/>
      <c r="J4965" s="21" t="n"/>
      <c r="K4965" s="19" t="n"/>
      <c r="L4965" s="19" t="n"/>
      <c r="M4965" s="21" t="n"/>
      <c r="N4965" s="22" t="n"/>
      <c r="O4965" s="24">
        <f>IF(A4965&lt;&gt;"عهدة","",SUMIFS($G$8:$G$5007,$B$8:$B$5007,B4965,$A$8:$A$5007,"مصروف",$I$8:$I$5007,"&lt;&gt;مرفوض"))</f>
        <v/>
      </c>
      <c r="P4965" s="25">
        <f>IF(A4965&lt;&gt;"عهدة","",N(F4965)-O4965)</f>
        <v/>
      </c>
      <c r="Q4965" s="26">
        <f>IF(A4965="","",IF(A4965="عهدة",IF(N(F4965)=0,"⚠ أدخل قيمة العهدة",IF(P4965&lt;0,"⛔ عجز / زيادة مصروفات "&amp;TEXT(-P4965,"#,##0"),IF(COUNTIFS($B$8:$B$5007,B4965,$A$8:$A$5007,"مصروف",$I$8:$I$5007,"&lt;&gt;مرفوض",$K$8:$K$5007,"&lt;&gt;نعم")&gt;0,"⚠ "&amp;COUNTIFS($B$8:$B$5007,B4965,$A$8:$A$5007,"مصروف",$I$8:$I$5007,"&lt;&gt;مرفوض",$K$8:$K$5007,"&lt;&gt;نعم")&amp;" مصروف غير مسوى",IF(L4965="تمت التسوية",IF(P4965=0,"✔ متوازنة وتمت التسوية","✔ تمت التسوية – متبقي "&amp;TEXT(P4965,"#,##0")),IF(P4965&gt;0,"متبقي "&amp;TEXT(P4965,"#,##0"),"✔ متوازنة"))))),IF(R4965=0,"⚠ أضف سطر عهدة أولًا",IF(OR(C4965="",N(G4965)=0),"⚠ أكمل التاريخ والقيمة",IF(S4965="","⚠ التاريخ خارج السنة المالية",IF(H4965="","⚠ اختر بند الموازنة",IF(I4965="مرفوض","✖ مرفوض من المدير",IF(I4965&lt;&gt;"موافق","⏳ بانتظار موافقة المدير",IF(K4965&lt;&gt;"نعم","⚠ غير مسوى مع الحسابات","✔ معتمد ومسوى")))))))))</f>
        <v/>
      </c>
      <c r="R4965">
        <f>N(R4964)+IF(A4965="عهدة",1,0)</f>
        <v/>
      </c>
      <c r="S4965">
        <f>IF(C4965="","",IF(AND(C4965&gt;=DATE(2026,9,1),C4965&lt;=DATE(2027,8,31)),(YEAR(C4965)-2026)*12+MONTH(C4965)-8,""))</f>
        <v/>
      </c>
      <c r="T4965">
        <f>IF(AND(A4965="مصروف",R4965&gt;0,I4965="موافق",S4965&lt;&gt;"",H4965&lt;&gt;""),N(G4965),0)</f>
        <v/>
      </c>
    </row>
    <row r="4966">
      <c r="A4966" s="19" t="n"/>
      <c r="B4966" s="20">
        <f>IF(A4966="","",IF(R4966=0,"⚠ أضف سطر عهدة أولًا","DMT-"&amp;TEXT(R4966,"000")))</f>
        <v/>
      </c>
      <c r="C4966" s="21" t="n"/>
      <c r="D4966" s="20">
        <f>IF(C4966="","",IF(S4966="","خارج السنة المالية",INDEX(القوائم!$D$2:$D$13,S4966)))</f>
        <v/>
      </c>
      <c r="E4966" s="22" t="n"/>
      <c r="F4966" s="23" t="n"/>
      <c r="G4966" s="23" t="n"/>
      <c r="H4966" s="22" t="n"/>
      <c r="I4966" s="19" t="n"/>
      <c r="J4966" s="21" t="n"/>
      <c r="K4966" s="19" t="n"/>
      <c r="L4966" s="19" t="n"/>
      <c r="M4966" s="21" t="n"/>
      <c r="N4966" s="22" t="n"/>
      <c r="O4966" s="24">
        <f>IF(A4966&lt;&gt;"عهدة","",SUMIFS($G$8:$G$5007,$B$8:$B$5007,B4966,$A$8:$A$5007,"مصروف",$I$8:$I$5007,"&lt;&gt;مرفوض"))</f>
        <v/>
      </c>
      <c r="P4966" s="25">
        <f>IF(A4966&lt;&gt;"عهدة","",N(F4966)-O4966)</f>
        <v/>
      </c>
      <c r="Q4966" s="26">
        <f>IF(A4966="","",IF(A4966="عهدة",IF(N(F4966)=0,"⚠ أدخل قيمة العهدة",IF(P4966&lt;0,"⛔ عجز / زيادة مصروفات "&amp;TEXT(-P4966,"#,##0"),IF(COUNTIFS($B$8:$B$5007,B4966,$A$8:$A$5007,"مصروف",$I$8:$I$5007,"&lt;&gt;مرفوض",$K$8:$K$5007,"&lt;&gt;نعم")&gt;0,"⚠ "&amp;COUNTIFS($B$8:$B$5007,B4966,$A$8:$A$5007,"مصروف",$I$8:$I$5007,"&lt;&gt;مرفوض",$K$8:$K$5007,"&lt;&gt;نعم")&amp;" مصروف غير مسوى",IF(L4966="تمت التسوية",IF(P4966=0,"✔ متوازنة وتمت التسوية","✔ تمت التسوية – متبقي "&amp;TEXT(P4966,"#,##0")),IF(P4966&gt;0,"متبقي "&amp;TEXT(P4966,"#,##0"),"✔ متوازنة"))))),IF(R4966=0,"⚠ أضف سطر عهدة أولًا",IF(OR(C4966="",N(G4966)=0),"⚠ أكمل التاريخ والقيمة",IF(S4966="","⚠ التاريخ خارج السنة المالية",IF(H4966="","⚠ اختر بند الموازنة",IF(I4966="مرفوض","✖ مرفوض من المدير",IF(I4966&lt;&gt;"موافق","⏳ بانتظار موافقة المدير",IF(K4966&lt;&gt;"نعم","⚠ غير مسوى مع الحسابات","✔ معتمد ومسوى")))))))))</f>
        <v/>
      </c>
      <c r="R4966">
        <f>N(R4965)+IF(A4966="عهدة",1,0)</f>
        <v/>
      </c>
      <c r="S4966">
        <f>IF(C4966="","",IF(AND(C4966&gt;=DATE(2026,9,1),C4966&lt;=DATE(2027,8,31)),(YEAR(C4966)-2026)*12+MONTH(C4966)-8,""))</f>
        <v/>
      </c>
      <c r="T4966">
        <f>IF(AND(A4966="مصروف",R4966&gt;0,I4966="موافق",S4966&lt;&gt;"",H4966&lt;&gt;""),N(G4966),0)</f>
        <v/>
      </c>
    </row>
    <row r="4967">
      <c r="A4967" s="19" t="n"/>
      <c r="B4967" s="20">
        <f>IF(A4967="","",IF(R4967=0,"⚠ أضف سطر عهدة أولًا","DMT-"&amp;TEXT(R4967,"000")))</f>
        <v/>
      </c>
      <c r="C4967" s="21" t="n"/>
      <c r="D4967" s="20">
        <f>IF(C4967="","",IF(S4967="","خارج السنة المالية",INDEX(القوائم!$D$2:$D$13,S4967)))</f>
        <v/>
      </c>
      <c r="E4967" s="22" t="n"/>
      <c r="F4967" s="23" t="n"/>
      <c r="G4967" s="23" t="n"/>
      <c r="H4967" s="22" t="n"/>
      <c r="I4967" s="19" t="n"/>
      <c r="J4967" s="21" t="n"/>
      <c r="K4967" s="19" t="n"/>
      <c r="L4967" s="19" t="n"/>
      <c r="M4967" s="21" t="n"/>
      <c r="N4967" s="22" t="n"/>
      <c r="O4967" s="24">
        <f>IF(A4967&lt;&gt;"عهدة","",SUMIFS($G$8:$G$5007,$B$8:$B$5007,B4967,$A$8:$A$5007,"مصروف",$I$8:$I$5007,"&lt;&gt;مرفوض"))</f>
        <v/>
      </c>
      <c r="P4967" s="25">
        <f>IF(A4967&lt;&gt;"عهدة","",N(F4967)-O4967)</f>
        <v/>
      </c>
      <c r="Q4967" s="26">
        <f>IF(A4967="","",IF(A4967="عهدة",IF(N(F4967)=0,"⚠ أدخل قيمة العهدة",IF(P4967&lt;0,"⛔ عجز / زيادة مصروفات "&amp;TEXT(-P4967,"#,##0"),IF(COUNTIFS($B$8:$B$5007,B4967,$A$8:$A$5007,"مصروف",$I$8:$I$5007,"&lt;&gt;مرفوض",$K$8:$K$5007,"&lt;&gt;نعم")&gt;0,"⚠ "&amp;COUNTIFS($B$8:$B$5007,B4967,$A$8:$A$5007,"مصروف",$I$8:$I$5007,"&lt;&gt;مرفوض",$K$8:$K$5007,"&lt;&gt;نعم")&amp;" مصروف غير مسوى",IF(L4967="تمت التسوية",IF(P4967=0,"✔ متوازنة وتمت التسوية","✔ تمت التسوية – متبقي "&amp;TEXT(P4967,"#,##0")),IF(P4967&gt;0,"متبقي "&amp;TEXT(P4967,"#,##0"),"✔ متوازنة"))))),IF(R4967=0,"⚠ أضف سطر عهدة أولًا",IF(OR(C4967="",N(G4967)=0),"⚠ أكمل التاريخ والقيمة",IF(S4967="","⚠ التاريخ خارج السنة المالية",IF(H4967="","⚠ اختر بند الموازنة",IF(I4967="مرفوض","✖ مرفوض من المدير",IF(I4967&lt;&gt;"موافق","⏳ بانتظار موافقة المدير",IF(K4967&lt;&gt;"نعم","⚠ غير مسوى مع الحسابات","✔ معتمد ومسوى")))))))))</f>
        <v/>
      </c>
      <c r="R4967">
        <f>N(R4966)+IF(A4967="عهدة",1,0)</f>
        <v/>
      </c>
      <c r="S4967">
        <f>IF(C4967="","",IF(AND(C4967&gt;=DATE(2026,9,1),C4967&lt;=DATE(2027,8,31)),(YEAR(C4967)-2026)*12+MONTH(C4967)-8,""))</f>
        <v/>
      </c>
      <c r="T4967">
        <f>IF(AND(A4967="مصروف",R4967&gt;0,I4967="موافق",S4967&lt;&gt;"",H4967&lt;&gt;""),N(G4967),0)</f>
        <v/>
      </c>
    </row>
    <row r="4968">
      <c r="A4968" s="19" t="n"/>
      <c r="B4968" s="20">
        <f>IF(A4968="","",IF(R4968=0,"⚠ أضف سطر عهدة أولًا","DMT-"&amp;TEXT(R4968,"000")))</f>
        <v/>
      </c>
      <c r="C4968" s="21" t="n"/>
      <c r="D4968" s="20">
        <f>IF(C4968="","",IF(S4968="","خارج السنة المالية",INDEX(القوائم!$D$2:$D$13,S4968)))</f>
        <v/>
      </c>
      <c r="E4968" s="22" t="n"/>
      <c r="F4968" s="23" t="n"/>
      <c r="G4968" s="23" t="n"/>
      <c r="H4968" s="22" t="n"/>
      <c r="I4968" s="19" t="n"/>
      <c r="J4968" s="21" t="n"/>
      <c r="K4968" s="19" t="n"/>
      <c r="L4968" s="19" t="n"/>
      <c r="M4968" s="21" t="n"/>
      <c r="N4968" s="22" t="n"/>
      <c r="O4968" s="24">
        <f>IF(A4968&lt;&gt;"عهدة","",SUMIFS($G$8:$G$5007,$B$8:$B$5007,B4968,$A$8:$A$5007,"مصروف",$I$8:$I$5007,"&lt;&gt;مرفوض"))</f>
        <v/>
      </c>
      <c r="P4968" s="25">
        <f>IF(A4968&lt;&gt;"عهدة","",N(F4968)-O4968)</f>
        <v/>
      </c>
      <c r="Q4968" s="26">
        <f>IF(A4968="","",IF(A4968="عهدة",IF(N(F4968)=0,"⚠ أدخل قيمة العهدة",IF(P4968&lt;0,"⛔ عجز / زيادة مصروفات "&amp;TEXT(-P4968,"#,##0"),IF(COUNTIFS($B$8:$B$5007,B4968,$A$8:$A$5007,"مصروف",$I$8:$I$5007,"&lt;&gt;مرفوض",$K$8:$K$5007,"&lt;&gt;نعم")&gt;0,"⚠ "&amp;COUNTIFS($B$8:$B$5007,B4968,$A$8:$A$5007,"مصروف",$I$8:$I$5007,"&lt;&gt;مرفوض",$K$8:$K$5007,"&lt;&gt;نعم")&amp;" مصروف غير مسوى",IF(L4968="تمت التسوية",IF(P4968=0,"✔ متوازنة وتمت التسوية","✔ تمت التسوية – متبقي "&amp;TEXT(P4968,"#,##0")),IF(P4968&gt;0,"متبقي "&amp;TEXT(P4968,"#,##0"),"✔ متوازنة"))))),IF(R4968=0,"⚠ أضف سطر عهدة أولًا",IF(OR(C4968="",N(G4968)=0),"⚠ أكمل التاريخ والقيمة",IF(S4968="","⚠ التاريخ خارج السنة المالية",IF(H4968="","⚠ اختر بند الموازنة",IF(I4968="مرفوض","✖ مرفوض من المدير",IF(I4968&lt;&gt;"موافق","⏳ بانتظار موافقة المدير",IF(K4968&lt;&gt;"نعم","⚠ غير مسوى مع الحسابات","✔ معتمد ومسوى")))))))))</f>
        <v/>
      </c>
      <c r="R4968">
        <f>N(R4967)+IF(A4968="عهدة",1,0)</f>
        <v/>
      </c>
      <c r="S4968">
        <f>IF(C4968="","",IF(AND(C4968&gt;=DATE(2026,9,1),C4968&lt;=DATE(2027,8,31)),(YEAR(C4968)-2026)*12+MONTH(C4968)-8,""))</f>
        <v/>
      </c>
      <c r="T4968">
        <f>IF(AND(A4968="مصروف",R4968&gt;0,I4968="موافق",S4968&lt;&gt;"",H4968&lt;&gt;""),N(G4968),0)</f>
        <v/>
      </c>
    </row>
    <row r="4969">
      <c r="A4969" s="19" t="n"/>
      <c r="B4969" s="20">
        <f>IF(A4969="","",IF(R4969=0,"⚠ أضف سطر عهدة أولًا","DMT-"&amp;TEXT(R4969,"000")))</f>
        <v/>
      </c>
      <c r="C4969" s="21" t="n"/>
      <c r="D4969" s="20">
        <f>IF(C4969="","",IF(S4969="","خارج السنة المالية",INDEX(القوائم!$D$2:$D$13,S4969)))</f>
        <v/>
      </c>
      <c r="E4969" s="22" t="n"/>
      <c r="F4969" s="23" t="n"/>
      <c r="G4969" s="23" t="n"/>
      <c r="H4969" s="22" t="n"/>
      <c r="I4969" s="19" t="n"/>
      <c r="J4969" s="21" t="n"/>
      <c r="K4969" s="19" t="n"/>
      <c r="L4969" s="19" t="n"/>
      <c r="M4969" s="21" t="n"/>
      <c r="N4969" s="22" t="n"/>
      <c r="O4969" s="24">
        <f>IF(A4969&lt;&gt;"عهدة","",SUMIFS($G$8:$G$5007,$B$8:$B$5007,B4969,$A$8:$A$5007,"مصروف",$I$8:$I$5007,"&lt;&gt;مرفوض"))</f>
        <v/>
      </c>
      <c r="P4969" s="25">
        <f>IF(A4969&lt;&gt;"عهدة","",N(F4969)-O4969)</f>
        <v/>
      </c>
      <c r="Q4969" s="26">
        <f>IF(A4969="","",IF(A4969="عهدة",IF(N(F4969)=0,"⚠ أدخل قيمة العهدة",IF(P4969&lt;0,"⛔ عجز / زيادة مصروفات "&amp;TEXT(-P4969,"#,##0"),IF(COUNTIFS($B$8:$B$5007,B4969,$A$8:$A$5007,"مصروف",$I$8:$I$5007,"&lt;&gt;مرفوض",$K$8:$K$5007,"&lt;&gt;نعم")&gt;0,"⚠ "&amp;COUNTIFS($B$8:$B$5007,B4969,$A$8:$A$5007,"مصروف",$I$8:$I$5007,"&lt;&gt;مرفوض",$K$8:$K$5007,"&lt;&gt;نعم")&amp;" مصروف غير مسوى",IF(L4969="تمت التسوية",IF(P4969=0,"✔ متوازنة وتمت التسوية","✔ تمت التسوية – متبقي "&amp;TEXT(P4969,"#,##0")),IF(P4969&gt;0,"متبقي "&amp;TEXT(P4969,"#,##0"),"✔ متوازنة"))))),IF(R4969=0,"⚠ أضف سطر عهدة أولًا",IF(OR(C4969="",N(G4969)=0),"⚠ أكمل التاريخ والقيمة",IF(S4969="","⚠ التاريخ خارج السنة المالية",IF(H4969="","⚠ اختر بند الموازنة",IF(I4969="مرفوض","✖ مرفوض من المدير",IF(I4969&lt;&gt;"موافق","⏳ بانتظار موافقة المدير",IF(K4969&lt;&gt;"نعم","⚠ غير مسوى مع الحسابات","✔ معتمد ومسوى")))))))))</f>
        <v/>
      </c>
      <c r="R4969">
        <f>N(R4968)+IF(A4969="عهدة",1,0)</f>
        <v/>
      </c>
      <c r="S4969">
        <f>IF(C4969="","",IF(AND(C4969&gt;=DATE(2026,9,1),C4969&lt;=DATE(2027,8,31)),(YEAR(C4969)-2026)*12+MONTH(C4969)-8,""))</f>
        <v/>
      </c>
      <c r="T4969">
        <f>IF(AND(A4969="مصروف",R4969&gt;0,I4969="موافق",S4969&lt;&gt;"",H4969&lt;&gt;""),N(G4969),0)</f>
        <v/>
      </c>
    </row>
    <row r="4970">
      <c r="A4970" s="19" t="n"/>
      <c r="B4970" s="20">
        <f>IF(A4970="","",IF(R4970=0,"⚠ أضف سطر عهدة أولًا","DMT-"&amp;TEXT(R4970,"000")))</f>
        <v/>
      </c>
      <c r="C4970" s="21" t="n"/>
      <c r="D4970" s="20">
        <f>IF(C4970="","",IF(S4970="","خارج السنة المالية",INDEX(القوائم!$D$2:$D$13,S4970)))</f>
        <v/>
      </c>
      <c r="E4970" s="22" t="n"/>
      <c r="F4970" s="23" t="n"/>
      <c r="G4970" s="23" t="n"/>
      <c r="H4970" s="22" t="n"/>
      <c r="I4970" s="19" t="n"/>
      <c r="J4970" s="21" t="n"/>
      <c r="K4970" s="19" t="n"/>
      <c r="L4970" s="19" t="n"/>
      <c r="M4970" s="21" t="n"/>
      <c r="N4970" s="22" t="n"/>
      <c r="O4970" s="24">
        <f>IF(A4970&lt;&gt;"عهدة","",SUMIFS($G$8:$G$5007,$B$8:$B$5007,B4970,$A$8:$A$5007,"مصروف",$I$8:$I$5007,"&lt;&gt;مرفوض"))</f>
        <v/>
      </c>
      <c r="P4970" s="25">
        <f>IF(A4970&lt;&gt;"عهدة","",N(F4970)-O4970)</f>
        <v/>
      </c>
      <c r="Q4970" s="26">
        <f>IF(A4970="","",IF(A4970="عهدة",IF(N(F4970)=0,"⚠ أدخل قيمة العهدة",IF(P4970&lt;0,"⛔ عجز / زيادة مصروفات "&amp;TEXT(-P4970,"#,##0"),IF(COUNTIFS($B$8:$B$5007,B4970,$A$8:$A$5007,"مصروف",$I$8:$I$5007,"&lt;&gt;مرفوض",$K$8:$K$5007,"&lt;&gt;نعم")&gt;0,"⚠ "&amp;COUNTIFS($B$8:$B$5007,B4970,$A$8:$A$5007,"مصروف",$I$8:$I$5007,"&lt;&gt;مرفوض",$K$8:$K$5007,"&lt;&gt;نعم")&amp;" مصروف غير مسوى",IF(L4970="تمت التسوية",IF(P4970=0,"✔ متوازنة وتمت التسوية","✔ تمت التسوية – متبقي "&amp;TEXT(P4970,"#,##0")),IF(P4970&gt;0,"متبقي "&amp;TEXT(P4970,"#,##0"),"✔ متوازنة"))))),IF(R4970=0,"⚠ أضف سطر عهدة أولًا",IF(OR(C4970="",N(G4970)=0),"⚠ أكمل التاريخ والقيمة",IF(S4970="","⚠ التاريخ خارج السنة المالية",IF(H4970="","⚠ اختر بند الموازنة",IF(I4970="مرفوض","✖ مرفوض من المدير",IF(I4970&lt;&gt;"موافق","⏳ بانتظار موافقة المدير",IF(K4970&lt;&gt;"نعم","⚠ غير مسوى مع الحسابات","✔ معتمد ومسوى")))))))))</f>
        <v/>
      </c>
      <c r="R4970">
        <f>N(R4969)+IF(A4970="عهدة",1,0)</f>
        <v/>
      </c>
      <c r="S4970">
        <f>IF(C4970="","",IF(AND(C4970&gt;=DATE(2026,9,1),C4970&lt;=DATE(2027,8,31)),(YEAR(C4970)-2026)*12+MONTH(C4970)-8,""))</f>
        <v/>
      </c>
      <c r="T4970">
        <f>IF(AND(A4970="مصروف",R4970&gt;0,I4970="موافق",S4970&lt;&gt;"",H4970&lt;&gt;""),N(G4970),0)</f>
        <v/>
      </c>
    </row>
    <row r="4971">
      <c r="A4971" s="19" t="n"/>
      <c r="B4971" s="20">
        <f>IF(A4971="","",IF(R4971=0,"⚠ أضف سطر عهدة أولًا","DMT-"&amp;TEXT(R4971,"000")))</f>
        <v/>
      </c>
      <c r="C4971" s="21" t="n"/>
      <c r="D4971" s="20">
        <f>IF(C4971="","",IF(S4971="","خارج السنة المالية",INDEX(القوائم!$D$2:$D$13,S4971)))</f>
        <v/>
      </c>
      <c r="E4971" s="22" t="n"/>
      <c r="F4971" s="23" t="n"/>
      <c r="G4971" s="23" t="n"/>
      <c r="H4971" s="22" t="n"/>
      <c r="I4971" s="19" t="n"/>
      <c r="J4971" s="21" t="n"/>
      <c r="K4971" s="19" t="n"/>
      <c r="L4971" s="19" t="n"/>
      <c r="M4971" s="21" t="n"/>
      <c r="N4971" s="22" t="n"/>
      <c r="O4971" s="24">
        <f>IF(A4971&lt;&gt;"عهدة","",SUMIFS($G$8:$G$5007,$B$8:$B$5007,B4971,$A$8:$A$5007,"مصروف",$I$8:$I$5007,"&lt;&gt;مرفوض"))</f>
        <v/>
      </c>
      <c r="P4971" s="25">
        <f>IF(A4971&lt;&gt;"عهدة","",N(F4971)-O4971)</f>
        <v/>
      </c>
      <c r="Q4971" s="26">
        <f>IF(A4971="","",IF(A4971="عهدة",IF(N(F4971)=0,"⚠ أدخل قيمة العهدة",IF(P4971&lt;0,"⛔ عجز / زيادة مصروفات "&amp;TEXT(-P4971,"#,##0"),IF(COUNTIFS($B$8:$B$5007,B4971,$A$8:$A$5007,"مصروف",$I$8:$I$5007,"&lt;&gt;مرفوض",$K$8:$K$5007,"&lt;&gt;نعم")&gt;0,"⚠ "&amp;COUNTIFS($B$8:$B$5007,B4971,$A$8:$A$5007,"مصروف",$I$8:$I$5007,"&lt;&gt;مرفوض",$K$8:$K$5007,"&lt;&gt;نعم")&amp;" مصروف غير مسوى",IF(L4971="تمت التسوية",IF(P4971=0,"✔ متوازنة وتمت التسوية","✔ تمت التسوية – متبقي "&amp;TEXT(P4971,"#,##0")),IF(P4971&gt;0,"متبقي "&amp;TEXT(P4971,"#,##0"),"✔ متوازنة"))))),IF(R4971=0,"⚠ أضف سطر عهدة أولًا",IF(OR(C4971="",N(G4971)=0),"⚠ أكمل التاريخ والقيمة",IF(S4971="","⚠ التاريخ خارج السنة المالية",IF(H4971="","⚠ اختر بند الموازنة",IF(I4971="مرفوض","✖ مرفوض من المدير",IF(I4971&lt;&gt;"موافق","⏳ بانتظار موافقة المدير",IF(K4971&lt;&gt;"نعم","⚠ غير مسوى مع الحسابات","✔ معتمد ومسوى")))))))))</f>
        <v/>
      </c>
      <c r="R4971">
        <f>N(R4970)+IF(A4971="عهدة",1,0)</f>
        <v/>
      </c>
      <c r="S4971">
        <f>IF(C4971="","",IF(AND(C4971&gt;=DATE(2026,9,1),C4971&lt;=DATE(2027,8,31)),(YEAR(C4971)-2026)*12+MONTH(C4971)-8,""))</f>
        <v/>
      </c>
      <c r="T4971">
        <f>IF(AND(A4971="مصروف",R4971&gt;0,I4971="موافق",S4971&lt;&gt;"",H4971&lt;&gt;""),N(G4971),0)</f>
        <v/>
      </c>
    </row>
    <row r="4972">
      <c r="A4972" s="19" t="n"/>
      <c r="B4972" s="20">
        <f>IF(A4972="","",IF(R4972=0,"⚠ أضف سطر عهدة أولًا","DMT-"&amp;TEXT(R4972,"000")))</f>
        <v/>
      </c>
      <c r="C4972" s="21" t="n"/>
      <c r="D4972" s="20">
        <f>IF(C4972="","",IF(S4972="","خارج السنة المالية",INDEX(القوائم!$D$2:$D$13,S4972)))</f>
        <v/>
      </c>
      <c r="E4972" s="22" t="n"/>
      <c r="F4972" s="23" t="n"/>
      <c r="G4972" s="23" t="n"/>
      <c r="H4972" s="22" t="n"/>
      <c r="I4972" s="19" t="n"/>
      <c r="J4972" s="21" t="n"/>
      <c r="K4972" s="19" t="n"/>
      <c r="L4972" s="19" t="n"/>
      <c r="M4972" s="21" t="n"/>
      <c r="N4972" s="22" t="n"/>
      <c r="O4972" s="24">
        <f>IF(A4972&lt;&gt;"عهدة","",SUMIFS($G$8:$G$5007,$B$8:$B$5007,B4972,$A$8:$A$5007,"مصروف",$I$8:$I$5007,"&lt;&gt;مرفوض"))</f>
        <v/>
      </c>
      <c r="P4972" s="25">
        <f>IF(A4972&lt;&gt;"عهدة","",N(F4972)-O4972)</f>
        <v/>
      </c>
      <c r="Q4972" s="26">
        <f>IF(A4972="","",IF(A4972="عهدة",IF(N(F4972)=0,"⚠ أدخل قيمة العهدة",IF(P4972&lt;0,"⛔ عجز / زيادة مصروفات "&amp;TEXT(-P4972,"#,##0"),IF(COUNTIFS($B$8:$B$5007,B4972,$A$8:$A$5007,"مصروف",$I$8:$I$5007,"&lt;&gt;مرفوض",$K$8:$K$5007,"&lt;&gt;نعم")&gt;0,"⚠ "&amp;COUNTIFS($B$8:$B$5007,B4972,$A$8:$A$5007,"مصروف",$I$8:$I$5007,"&lt;&gt;مرفوض",$K$8:$K$5007,"&lt;&gt;نعم")&amp;" مصروف غير مسوى",IF(L4972="تمت التسوية",IF(P4972=0,"✔ متوازنة وتمت التسوية","✔ تمت التسوية – متبقي "&amp;TEXT(P4972,"#,##0")),IF(P4972&gt;0,"متبقي "&amp;TEXT(P4972,"#,##0"),"✔ متوازنة"))))),IF(R4972=0,"⚠ أضف سطر عهدة أولًا",IF(OR(C4972="",N(G4972)=0),"⚠ أكمل التاريخ والقيمة",IF(S4972="","⚠ التاريخ خارج السنة المالية",IF(H4972="","⚠ اختر بند الموازنة",IF(I4972="مرفوض","✖ مرفوض من المدير",IF(I4972&lt;&gt;"موافق","⏳ بانتظار موافقة المدير",IF(K4972&lt;&gt;"نعم","⚠ غير مسوى مع الحسابات","✔ معتمد ومسوى")))))))))</f>
        <v/>
      </c>
      <c r="R4972">
        <f>N(R4971)+IF(A4972="عهدة",1,0)</f>
        <v/>
      </c>
      <c r="S4972">
        <f>IF(C4972="","",IF(AND(C4972&gt;=DATE(2026,9,1),C4972&lt;=DATE(2027,8,31)),(YEAR(C4972)-2026)*12+MONTH(C4972)-8,""))</f>
        <v/>
      </c>
      <c r="T4972">
        <f>IF(AND(A4972="مصروف",R4972&gt;0,I4972="موافق",S4972&lt;&gt;"",H4972&lt;&gt;""),N(G4972),0)</f>
        <v/>
      </c>
    </row>
    <row r="4973">
      <c r="A4973" s="19" t="n"/>
      <c r="B4973" s="20">
        <f>IF(A4973="","",IF(R4973=0,"⚠ أضف سطر عهدة أولًا","DMT-"&amp;TEXT(R4973,"000")))</f>
        <v/>
      </c>
      <c r="C4973" s="21" t="n"/>
      <c r="D4973" s="20">
        <f>IF(C4973="","",IF(S4973="","خارج السنة المالية",INDEX(القوائم!$D$2:$D$13,S4973)))</f>
        <v/>
      </c>
      <c r="E4973" s="22" t="n"/>
      <c r="F4973" s="23" t="n"/>
      <c r="G4973" s="23" t="n"/>
      <c r="H4973" s="22" t="n"/>
      <c r="I4973" s="19" t="n"/>
      <c r="J4973" s="21" t="n"/>
      <c r="K4973" s="19" t="n"/>
      <c r="L4973" s="19" t="n"/>
      <c r="M4973" s="21" t="n"/>
      <c r="N4973" s="22" t="n"/>
      <c r="O4973" s="24">
        <f>IF(A4973&lt;&gt;"عهدة","",SUMIFS($G$8:$G$5007,$B$8:$B$5007,B4973,$A$8:$A$5007,"مصروف",$I$8:$I$5007,"&lt;&gt;مرفوض"))</f>
        <v/>
      </c>
      <c r="P4973" s="25">
        <f>IF(A4973&lt;&gt;"عهدة","",N(F4973)-O4973)</f>
        <v/>
      </c>
      <c r="Q4973" s="26">
        <f>IF(A4973="","",IF(A4973="عهدة",IF(N(F4973)=0,"⚠ أدخل قيمة العهدة",IF(P4973&lt;0,"⛔ عجز / زيادة مصروفات "&amp;TEXT(-P4973,"#,##0"),IF(COUNTIFS($B$8:$B$5007,B4973,$A$8:$A$5007,"مصروف",$I$8:$I$5007,"&lt;&gt;مرفوض",$K$8:$K$5007,"&lt;&gt;نعم")&gt;0,"⚠ "&amp;COUNTIFS($B$8:$B$5007,B4973,$A$8:$A$5007,"مصروف",$I$8:$I$5007,"&lt;&gt;مرفوض",$K$8:$K$5007,"&lt;&gt;نعم")&amp;" مصروف غير مسوى",IF(L4973="تمت التسوية",IF(P4973=0,"✔ متوازنة وتمت التسوية","✔ تمت التسوية – متبقي "&amp;TEXT(P4973,"#,##0")),IF(P4973&gt;0,"متبقي "&amp;TEXT(P4973,"#,##0"),"✔ متوازنة"))))),IF(R4973=0,"⚠ أضف سطر عهدة أولًا",IF(OR(C4973="",N(G4973)=0),"⚠ أكمل التاريخ والقيمة",IF(S4973="","⚠ التاريخ خارج السنة المالية",IF(H4973="","⚠ اختر بند الموازنة",IF(I4973="مرفوض","✖ مرفوض من المدير",IF(I4973&lt;&gt;"موافق","⏳ بانتظار موافقة المدير",IF(K4973&lt;&gt;"نعم","⚠ غير مسوى مع الحسابات","✔ معتمد ومسوى")))))))))</f>
        <v/>
      </c>
      <c r="R4973">
        <f>N(R4972)+IF(A4973="عهدة",1,0)</f>
        <v/>
      </c>
      <c r="S4973">
        <f>IF(C4973="","",IF(AND(C4973&gt;=DATE(2026,9,1),C4973&lt;=DATE(2027,8,31)),(YEAR(C4973)-2026)*12+MONTH(C4973)-8,""))</f>
        <v/>
      </c>
      <c r="T4973">
        <f>IF(AND(A4973="مصروف",R4973&gt;0,I4973="موافق",S4973&lt;&gt;"",H4973&lt;&gt;""),N(G4973),0)</f>
        <v/>
      </c>
    </row>
    <row r="4974">
      <c r="A4974" s="19" t="n"/>
      <c r="B4974" s="20">
        <f>IF(A4974="","",IF(R4974=0,"⚠ أضف سطر عهدة أولًا","DMT-"&amp;TEXT(R4974,"000")))</f>
        <v/>
      </c>
      <c r="C4974" s="21" t="n"/>
      <c r="D4974" s="20">
        <f>IF(C4974="","",IF(S4974="","خارج السنة المالية",INDEX(القوائم!$D$2:$D$13,S4974)))</f>
        <v/>
      </c>
      <c r="E4974" s="22" t="n"/>
      <c r="F4974" s="23" t="n"/>
      <c r="G4974" s="23" t="n"/>
      <c r="H4974" s="22" t="n"/>
      <c r="I4974" s="19" t="n"/>
      <c r="J4974" s="21" t="n"/>
      <c r="K4974" s="19" t="n"/>
      <c r="L4974" s="19" t="n"/>
      <c r="M4974" s="21" t="n"/>
      <c r="N4974" s="22" t="n"/>
      <c r="O4974" s="24">
        <f>IF(A4974&lt;&gt;"عهدة","",SUMIFS($G$8:$G$5007,$B$8:$B$5007,B4974,$A$8:$A$5007,"مصروف",$I$8:$I$5007,"&lt;&gt;مرفوض"))</f>
        <v/>
      </c>
      <c r="P4974" s="25">
        <f>IF(A4974&lt;&gt;"عهدة","",N(F4974)-O4974)</f>
        <v/>
      </c>
      <c r="Q4974" s="26">
        <f>IF(A4974="","",IF(A4974="عهدة",IF(N(F4974)=0,"⚠ أدخل قيمة العهدة",IF(P4974&lt;0,"⛔ عجز / زيادة مصروفات "&amp;TEXT(-P4974,"#,##0"),IF(COUNTIFS($B$8:$B$5007,B4974,$A$8:$A$5007,"مصروف",$I$8:$I$5007,"&lt;&gt;مرفوض",$K$8:$K$5007,"&lt;&gt;نعم")&gt;0,"⚠ "&amp;COUNTIFS($B$8:$B$5007,B4974,$A$8:$A$5007,"مصروف",$I$8:$I$5007,"&lt;&gt;مرفوض",$K$8:$K$5007,"&lt;&gt;نعم")&amp;" مصروف غير مسوى",IF(L4974="تمت التسوية",IF(P4974=0,"✔ متوازنة وتمت التسوية","✔ تمت التسوية – متبقي "&amp;TEXT(P4974,"#,##0")),IF(P4974&gt;0,"متبقي "&amp;TEXT(P4974,"#,##0"),"✔ متوازنة"))))),IF(R4974=0,"⚠ أضف سطر عهدة أولًا",IF(OR(C4974="",N(G4974)=0),"⚠ أكمل التاريخ والقيمة",IF(S4974="","⚠ التاريخ خارج السنة المالية",IF(H4974="","⚠ اختر بند الموازنة",IF(I4974="مرفوض","✖ مرفوض من المدير",IF(I4974&lt;&gt;"موافق","⏳ بانتظار موافقة المدير",IF(K4974&lt;&gt;"نعم","⚠ غير مسوى مع الحسابات","✔ معتمد ومسوى")))))))))</f>
        <v/>
      </c>
      <c r="R4974">
        <f>N(R4973)+IF(A4974="عهدة",1,0)</f>
        <v/>
      </c>
      <c r="S4974">
        <f>IF(C4974="","",IF(AND(C4974&gt;=DATE(2026,9,1),C4974&lt;=DATE(2027,8,31)),(YEAR(C4974)-2026)*12+MONTH(C4974)-8,""))</f>
        <v/>
      </c>
      <c r="T4974">
        <f>IF(AND(A4974="مصروف",R4974&gt;0,I4974="موافق",S4974&lt;&gt;"",H4974&lt;&gt;""),N(G4974),0)</f>
        <v/>
      </c>
    </row>
    <row r="4975">
      <c r="A4975" s="19" t="n"/>
      <c r="B4975" s="20">
        <f>IF(A4975="","",IF(R4975=0,"⚠ أضف سطر عهدة أولًا","DMT-"&amp;TEXT(R4975,"000")))</f>
        <v/>
      </c>
      <c r="C4975" s="21" t="n"/>
      <c r="D4975" s="20">
        <f>IF(C4975="","",IF(S4975="","خارج السنة المالية",INDEX(القوائم!$D$2:$D$13,S4975)))</f>
        <v/>
      </c>
      <c r="E4975" s="22" t="n"/>
      <c r="F4975" s="23" t="n"/>
      <c r="G4975" s="23" t="n"/>
      <c r="H4975" s="22" t="n"/>
      <c r="I4975" s="19" t="n"/>
      <c r="J4975" s="21" t="n"/>
      <c r="K4975" s="19" t="n"/>
      <c r="L4975" s="19" t="n"/>
      <c r="M4975" s="21" t="n"/>
      <c r="N4975" s="22" t="n"/>
      <c r="O4975" s="24">
        <f>IF(A4975&lt;&gt;"عهدة","",SUMIFS($G$8:$G$5007,$B$8:$B$5007,B4975,$A$8:$A$5007,"مصروف",$I$8:$I$5007,"&lt;&gt;مرفوض"))</f>
        <v/>
      </c>
      <c r="P4975" s="25">
        <f>IF(A4975&lt;&gt;"عهدة","",N(F4975)-O4975)</f>
        <v/>
      </c>
      <c r="Q4975" s="26">
        <f>IF(A4975="","",IF(A4975="عهدة",IF(N(F4975)=0,"⚠ أدخل قيمة العهدة",IF(P4975&lt;0,"⛔ عجز / زيادة مصروفات "&amp;TEXT(-P4975,"#,##0"),IF(COUNTIFS($B$8:$B$5007,B4975,$A$8:$A$5007,"مصروف",$I$8:$I$5007,"&lt;&gt;مرفوض",$K$8:$K$5007,"&lt;&gt;نعم")&gt;0,"⚠ "&amp;COUNTIFS($B$8:$B$5007,B4975,$A$8:$A$5007,"مصروف",$I$8:$I$5007,"&lt;&gt;مرفوض",$K$8:$K$5007,"&lt;&gt;نعم")&amp;" مصروف غير مسوى",IF(L4975="تمت التسوية",IF(P4975=0,"✔ متوازنة وتمت التسوية","✔ تمت التسوية – متبقي "&amp;TEXT(P4975,"#,##0")),IF(P4975&gt;0,"متبقي "&amp;TEXT(P4975,"#,##0"),"✔ متوازنة"))))),IF(R4975=0,"⚠ أضف سطر عهدة أولًا",IF(OR(C4975="",N(G4975)=0),"⚠ أكمل التاريخ والقيمة",IF(S4975="","⚠ التاريخ خارج السنة المالية",IF(H4975="","⚠ اختر بند الموازنة",IF(I4975="مرفوض","✖ مرفوض من المدير",IF(I4975&lt;&gt;"موافق","⏳ بانتظار موافقة المدير",IF(K4975&lt;&gt;"نعم","⚠ غير مسوى مع الحسابات","✔ معتمد ومسوى")))))))))</f>
        <v/>
      </c>
      <c r="R4975">
        <f>N(R4974)+IF(A4975="عهدة",1,0)</f>
        <v/>
      </c>
      <c r="S4975">
        <f>IF(C4975="","",IF(AND(C4975&gt;=DATE(2026,9,1),C4975&lt;=DATE(2027,8,31)),(YEAR(C4975)-2026)*12+MONTH(C4975)-8,""))</f>
        <v/>
      </c>
      <c r="T4975">
        <f>IF(AND(A4975="مصروف",R4975&gt;0,I4975="موافق",S4975&lt;&gt;"",H4975&lt;&gt;""),N(G4975),0)</f>
        <v/>
      </c>
    </row>
    <row r="4976">
      <c r="A4976" s="19" t="n"/>
      <c r="B4976" s="20">
        <f>IF(A4976="","",IF(R4976=0,"⚠ أضف سطر عهدة أولًا","DMT-"&amp;TEXT(R4976,"000")))</f>
        <v/>
      </c>
      <c r="C4976" s="21" t="n"/>
      <c r="D4976" s="20">
        <f>IF(C4976="","",IF(S4976="","خارج السنة المالية",INDEX(القوائم!$D$2:$D$13,S4976)))</f>
        <v/>
      </c>
      <c r="E4976" s="22" t="n"/>
      <c r="F4976" s="23" t="n"/>
      <c r="G4976" s="23" t="n"/>
      <c r="H4976" s="22" t="n"/>
      <c r="I4976" s="19" t="n"/>
      <c r="J4976" s="21" t="n"/>
      <c r="K4976" s="19" t="n"/>
      <c r="L4976" s="19" t="n"/>
      <c r="M4976" s="21" t="n"/>
      <c r="N4976" s="22" t="n"/>
      <c r="O4976" s="24">
        <f>IF(A4976&lt;&gt;"عهدة","",SUMIFS($G$8:$G$5007,$B$8:$B$5007,B4976,$A$8:$A$5007,"مصروف",$I$8:$I$5007,"&lt;&gt;مرفوض"))</f>
        <v/>
      </c>
      <c r="P4976" s="25">
        <f>IF(A4976&lt;&gt;"عهدة","",N(F4976)-O4976)</f>
        <v/>
      </c>
      <c r="Q4976" s="26">
        <f>IF(A4976="","",IF(A4976="عهدة",IF(N(F4976)=0,"⚠ أدخل قيمة العهدة",IF(P4976&lt;0,"⛔ عجز / زيادة مصروفات "&amp;TEXT(-P4976,"#,##0"),IF(COUNTIFS($B$8:$B$5007,B4976,$A$8:$A$5007,"مصروف",$I$8:$I$5007,"&lt;&gt;مرفوض",$K$8:$K$5007,"&lt;&gt;نعم")&gt;0,"⚠ "&amp;COUNTIFS($B$8:$B$5007,B4976,$A$8:$A$5007,"مصروف",$I$8:$I$5007,"&lt;&gt;مرفوض",$K$8:$K$5007,"&lt;&gt;نعم")&amp;" مصروف غير مسوى",IF(L4976="تمت التسوية",IF(P4976=0,"✔ متوازنة وتمت التسوية","✔ تمت التسوية – متبقي "&amp;TEXT(P4976,"#,##0")),IF(P4976&gt;0,"متبقي "&amp;TEXT(P4976,"#,##0"),"✔ متوازنة"))))),IF(R4976=0,"⚠ أضف سطر عهدة أولًا",IF(OR(C4976="",N(G4976)=0),"⚠ أكمل التاريخ والقيمة",IF(S4976="","⚠ التاريخ خارج السنة المالية",IF(H4976="","⚠ اختر بند الموازنة",IF(I4976="مرفوض","✖ مرفوض من المدير",IF(I4976&lt;&gt;"موافق","⏳ بانتظار موافقة المدير",IF(K4976&lt;&gt;"نعم","⚠ غير مسوى مع الحسابات","✔ معتمد ومسوى")))))))))</f>
        <v/>
      </c>
      <c r="R4976">
        <f>N(R4975)+IF(A4976="عهدة",1,0)</f>
        <v/>
      </c>
      <c r="S4976">
        <f>IF(C4976="","",IF(AND(C4976&gt;=DATE(2026,9,1),C4976&lt;=DATE(2027,8,31)),(YEAR(C4976)-2026)*12+MONTH(C4976)-8,""))</f>
        <v/>
      </c>
      <c r="T4976">
        <f>IF(AND(A4976="مصروف",R4976&gt;0,I4976="موافق",S4976&lt;&gt;"",H4976&lt;&gt;""),N(G4976),0)</f>
        <v/>
      </c>
    </row>
    <row r="4977">
      <c r="A4977" s="19" t="n"/>
      <c r="B4977" s="20">
        <f>IF(A4977="","",IF(R4977=0,"⚠ أضف سطر عهدة أولًا","DMT-"&amp;TEXT(R4977,"000")))</f>
        <v/>
      </c>
      <c r="C4977" s="21" t="n"/>
      <c r="D4977" s="20">
        <f>IF(C4977="","",IF(S4977="","خارج السنة المالية",INDEX(القوائم!$D$2:$D$13,S4977)))</f>
        <v/>
      </c>
      <c r="E4977" s="22" t="n"/>
      <c r="F4977" s="23" t="n"/>
      <c r="G4977" s="23" t="n"/>
      <c r="H4977" s="22" t="n"/>
      <c r="I4977" s="19" t="n"/>
      <c r="J4977" s="21" t="n"/>
      <c r="K4977" s="19" t="n"/>
      <c r="L4977" s="19" t="n"/>
      <c r="M4977" s="21" t="n"/>
      <c r="N4977" s="22" t="n"/>
      <c r="O4977" s="24">
        <f>IF(A4977&lt;&gt;"عهدة","",SUMIFS($G$8:$G$5007,$B$8:$B$5007,B4977,$A$8:$A$5007,"مصروف",$I$8:$I$5007,"&lt;&gt;مرفوض"))</f>
        <v/>
      </c>
      <c r="P4977" s="25">
        <f>IF(A4977&lt;&gt;"عهدة","",N(F4977)-O4977)</f>
        <v/>
      </c>
      <c r="Q4977" s="26">
        <f>IF(A4977="","",IF(A4977="عهدة",IF(N(F4977)=0,"⚠ أدخل قيمة العهدة",IF(P4977&lt;0,"⛔ عجز / زيادة مصروفات "&amp;TEXT(-P4977,"#,##0"),IF(COUNTIFS($B$8:$B$5007,B4977,$A$8:$A$5007,"مصروف",$I$8:$I$5007,"&lt;&gt;مرفوض",$K$8:$K$5007,"&lt;&gt;نعم")&gt;0,"⚠ "&amp;COUNTIFS($B$8:$B$5007,B4977,$A$8:$A$5007,"مصروف",$I$8:$I$5007,"&lt;&gt;مرفوض",$K$8:$K$5007,"&lt;&gt;نعم")&amp;" مصروف غير مسوى",IF(L4977="تمت التسوية",IF(P4977=0,"✔ متوازنة وتمت التسوية","✔ تمت التسوية – متبقي "&amp;TEXT(P4977,"#,##0")),IF(P4977&gt;0,"متبقي "&amp;TEXT(P4977,"#,##0"),"✔ متوازنة"))))),IF(R4977=0,"⚠ أضف سطر عهدة أولًا",IF(OR(C4977="",N(G4977)=0),"⚠ أكمل التاريخ والقيمة",IF(S4977="","⚠ التاريخ خارج السنة المالية",IF(H4977="","⚠ اختر بند الموازنة",IF(I4977="مرفوض","✖ مرفوض من المدير",IF(I4977&lt;&gt;"موافق","⏳ بانتظار موافقة المدير",IF(K4977&lt;&gt;"نعم","⚠ غير مسوى مع الحسابات","✔ معتمد ومسوى")))))))))</f>
        <v/>
      </c>
      <c r="R4977">
        <f>N(R4976)+IF(A4977="عهدة",1,0)</f>
        <v/>
      </c>
      <c r="S4977">
        <f>IF(C4977="","",IF(AND(C4977&gt;=DATE(2026,9,1),C4977&lt;=DATE(2027,8,31)),(YEAR(C4977)-2026)*12+MONTH(C4977)-8,""))</f>
        <v/>
      </c>
      <c r="T4977">
        <f>IF(AND(A4977="مصروف",R4977&gt;0,I4977="موافق",S4977&lt;&gt;"",H4977&lt;&gt;""),N(G4977),0)</f>
        <v/>
      </c>
    </row>
    <row r="4978">
      <c r="A4978" s="19" t="n"/>
      <c r="B4978" s="20">
        <f>IF(A4978="","",IF(R4978=0,"⚠ أضف سطر عهدة أولًا","DMT-"&amp;TEXT(R4978,"000")))</f>
        <v/>
      </c>
      <c r="C4978" s="21" t="n"/>
      <c r="D4978" s="20">
        <f>IF(C4978="","",IF(S4978="","خارج السنة المالية",INDEX(القوائم!$D$2:$D$13,S4978)))</f>
        <v/>
      </c>
      <c r="E4978" s="22" t="n"/>
      <c r="F4978" s="23" t="n"/>
      <c r="G4978" s="23" t="n"/>
      <c r="H4978" s="22" t="n"/>
      <c r="I4978" s="19" t="n"/>
      <c r="J4978" s="21" t="n"/>
      <c r="K4978" s="19" t="n"/>
      <c r="L4978" s="19" t="n"/>
      <c r="M4978" s="21" t="n"/>
      <c r="N4978" s="22" t="n"/>
      <c r="O4978" s="24">
        <f>IF(A4978&lt;&gt;"عهدة","",SUMIFS($G$8:$G$5007,$B$8:$B$5007,B4978,$A$8:$A$5007,"مصروف",$I$8:$I$5007,"&lt;&gt;مرفوض"))</f>
        <v/>
      </c>
      <c r="P4978" s="25">
        <f>IF(A4978&lt;&gt;"عهدة","",N(F4978)-O4978)</f>
        <v/>
      </c>
      <c r="Q4978" s="26">
        <f>IF(A4978="","",IF(A4978="عهدة",IF(N(F4978)=0,"⚠ أدخل قيمة العهدة",IF(P4978&lt;0,"⛔ عجز / زيادة مصروفات "&amp;TEXT(-P4978,"#,##0"),IF(COUNTIFS($B$8:$B$5007,B4978,$A$8:$A$5007,"مصروف",$I$8:$I$5007,"&lt;&gt;مرفوض",$K$8:$K$5007,"&lt;&gt;نعم")&gt;0,"⚠ "&amp;COUNTIFS($B$8:$B$5007,B4978,$A$8:$A$5007,"مصروف",$I$8:$I$5007,"&lt;&gt;مرفوض",$K$8:$K$5007,"&lt;&gt;نعم")&amp;" مصروف غير مسوى",IF(L4978="تمت التسوية",IF(P4978=0,"✔ متوازنة وتمت التسوية","✔ تمت التسوية – متبقي "&amp;TEXT(P4978,"#,##0")),IF(P4978&gt;0,"متبقي "&amp;TEXT(P4978,"#,##0"),"✔ متوازنة"))))),IF(R4978=0,"⚠ أضف سطر عهدة أولًا",IF(OR(C4978="",N(G4978)=0),"⚠ أكمل التاريخ والقيمة",IF(S4978="","⚠ التاريخ خارج السنة المالية",IF(H4978="","⚠ اختر بند الموازنة",IF(I4978="مرفوض","✖ مرفوض من المدير",IF(I4978&lt;&gt;"موافق","⏳ بانتظار موافقة المدير",IF(K4978&lt;&gt;"نعم","⚠ غير مسوى مع الحسابات","✔ معتمد ومسوى")))))))))</f>
        <v/>
      </c>
      <c r="R4978">
        <f>N(R4977)+IF(A4978="عهدة",1,0)</f>
        <v/>
      </c>
      <c r="S4978">
        <f>IF(C4978="","",IF(AND(C4978&gt;=DATE(2026,9,1),C4978&lt;=DATE(2027,8,31)),(YEAR(C4978)-2026)*12+MONTH(C4978)-8,""))</f>
        <v/>
      </c>
      <c r="T4978">
        <f>IF(AND(A4978="مصروف",R4978&gt;0,I4978="موافق",S4978&lt;&gt;"",H4978&lt;&gt;""),N(G4978),0)</f>
        <v/>
      </c>
    </row>
    <row r="4979">
      <c r="A4979" s="19" t="n"/>
      <c r="B4979" s="20">
        <f>IF(A4979="","",IF(R4979=0,"⚠ أضف سطر عهدة أولًا","DMT-"&amp;TEXT(R4979,"000")))</f>
        <v/>
      </c>
      <c r="C4979" s="21" t="n"/>
      <c r="D4979" s="20">
        <f>IF(C4979="","",IF(S4979="","خارج السنة المالية",INDEX(القوائم!$D$2:$D$13,S4979)))</f>
        <v/>
      </c>
      <c r="E4979" s="22" t="n"/>
      <c r="F4979" s="23" t="n"/>
      <c r="G4979" s="23" t="n"/>
      <c r="H4979" s="22" t="n"/>
      <c r="I4979" s="19" t="n"/>
      <c r="J4979" s="21" t="n"/>
      <c r="K4979" s="19" t="n"/>
      <c r="L4979" s="19" t="n"/>
      <c r="M4979" s="21" t="n"/>
      <c r="N4979" s="22" t="n"/>
      <c r="O4979" s="24">
        <f>IF(A4979&lt;&gt;"عهدة","",SUMIFS($G$8:$G$5007,$B$8:$B$5007,B4979,$A$8:$A$5007,"مصروف",$I$8:$I$5007,"&lt;&gt;مرفوض"))</f>
        <v/>
      </c>
      <c r="P4979" s="25">
        <f>IF(A4979&lt;&gt;"عهدة","",N(F4979)-O4979)</f>
        <v/>
      </c>
      <c r="Q4979" s="26">
        <f>IF(A4979="","",IF(A4979="عهدة",IF(N(F4979)=0,"⚠ أدخل قيمة العهدة",IF(P4979&lt;0,"⛔ عجز / زيادة مصروفات "&amp;TEXT(-P4979,"#,##0"),IF(COUNTIFS($B$8:$B$5007,B4979,$A$8:$A$5007,"مصروف",$I$8:$I$5007,"&lt;&gt;مرفوض",$K$8:$K$5007,"&lt;&gt;نعم")&gt;0,"⚠ "&amp;COUNTIFS($B$8:$B$5007,B4979,$A$8:$A$5007,"مصروف",$I$8:$I$5007,"&lt;&gt;مرفوض",$K$8:$K$5007,"&lt;&gt;نعم")&amp;" مصروف غير مسوى",IF(L4979="تمت التسوية",IF(P4979=0,"✔ متوازنة وتمت التسوية","✔ تمت التسوية – متبقي "&amp;TEXT(P4979,"#,##0")),IF(P4979&gt;0,"متبقي "&amp;TEXT(P4979,"#,##0"),"✔ متوازنة"))))),IF(R4979=0,"⚠ أضف سطر عهدة أولًا",IF(OR(C4979="",N(G4979)=0),"⚠ أكمل التاريخ والقيمة",IF(S4979="","⚠ التاريخ خارج السنة المالية",IF(H4979="","⚠ اختر بند الموازنة",IF(I4979="مرفوض","✖ مرفوض من المدير",IF(I4979&lt;&gt;"موافق","⏳ بانتظار موافقة المدير",IF(K4979&lt;&gt;"نعم","⚠ غير مسوى مع الحسابات","✔ معتمد ومسوى")))))))))</f>
        <v/>
      </c>
      <c r="R4979">
        <f>N(R4978)+IF(A4979="عهدة",1,0)</f>
        <v/>
      </c>
      <c r="S4979">
        <f>IF(C4979="","",IF(AND(C4979&gt;=DATE(2026,9,1),C4979&lt;=DATE(2027,8,31)),(YEAR(C4979)-2026)*12+MONTH(C4979)-8,""))</f>
        <v/>
      </c>
      <c r="T4979">
        <f>IF(AND(A4979="مصروف",R4979&gt;0,I4979="موافق",S4979&lt;&gt;"",H4979&lt;&gt;""),N(G4979),0)</f>
        <v/>
      </c>
    </row>
    <row r="4980">
      <c r="A4980" s="19" t="n"/>
      <c r="B4980" s="20">
        <f>IF(A4980="","",IF(R4980=0,"⚠ أضف سطر عهدة أولًا","DMT-"&amp;TEXT(R4980,"000")))</f>
        <v/>
      </c>
      <c r="C4980" s="21" t="n"/>
      <c r="D4980" s="20">
        <f>IF(C4980="","",IF(S4980="","خارج السنة المالية",INDEX(القوائم!$D$2:$D$13,S4980)))</f>
        <v/>
      </c>
      <c r="E4980" s="22" t="n"/>
      <c r="F4980" s="23" t="n"/>
      <c r="G4980" s="23" t="n"/>
      <c r="H4980" s="22" t="n"/>
      <c r="I4980" s="19" t="n"/>
      <c r="J4980" s="21" t="n"/>
      <c r="K4980" s="19" t="n"/>
      <c r="L4980" s="19" t="n"/>
      <c r="M4980" s="21" t="n"/>
      <c r="N4980" s="22" t="n"/>
      <c r="O4980" s="24">
        <f>IF(A4980&lt;&gt;"عهدة","",SUMIFS($G$8:$G$5007,$B$8:$B$5007,B4980,$A$8:$A$5007,"مصروف",$I$8:$I$5007,"&lt;&gt;مرفوض"))</f>
        <v/>
      </c>
      <c r="P4980" s="25">
        <f>IF(A4980&lt;&gt;"عهدة","",N(F4980)-O4980)</f>
        <v/>
      </c>
      <c r="Q4980" s="26">
        <f>IF(A4980="","",IF(A4980="عهدة",IF(N(F4980)=0,"⚠ أدخل قيمة العهدة",IF(P4980&lt;0,"⛔ عجز / زيادة مصروفات "&amp;TEXT(-P4980,"#,##0"),IF(COUNTIFS($B$8:$B$5007,B4980,$A$8:$A$5007,"مصروف",$I$8:$I$5007,"&lt;&gt;مرفوض",$K$8:$K$5007,"&lt;&gt;نعم")&gt;0,"⚠ "&amp;COUNTIFS($B$8:$B$5007,B4980,$A$8:$A$5007,"مصروف",$I$8:$I$5007,"&lt;&gt;مرفوض",$K$8:$K$5007,"&lt;&gt;نعم")&amp;" مصروف غير مسوى",IF(L4980="تمت التسوية",IF(P4980=0,"✔ متوازنة وتمت التسوية","✔ تمت التسوية – متبقي "&amp;TEXT(P4980,"#,##0")),IF(P4980&gt;0,"متبقي "&amp;TEXT(P4980,"#,##0"),"✔ متوازنة"))))),IF(R4980=0,"⚠ أضف سطر عهدة أولًا",IF(OR(C4980="",N(G4980)=0),"⚠ أكمل التاريخ والقيمة",IF(S4980="","⚠ التاريخ خارج السنة المالية",IF(H4980="","⚠ اختر بند الموازنة",IF(I4980="مرفوض","✖ مرفوض من المدير",IF(I4980&lt;&gt;"موافق","⏳ بانتظار موافقة المدير",IF(K4980&lt;&gt;"نعم","⚠ غير مسوى مع الحسابات","✔ معتمد ومسوى")))))))))</f>
        <v/>
      </c>
      <c r="R4980">
        <f>N(R4979)+IF(A4980="عهدة",1,0)</f>
        <v/>
      </c>
      <c r="S4980">
        <f>IF(C4980="","",IF(AND(C4980&gt;=DATE(2026,9,1),C4980&lt;=DATE(2027,8,31)),(YEAR(C4980)-2026)*12+MONTH(C4980)-8,""))</f>
        <v/>
      </c>
      <c r="T4980">
        <f>IF(AND(A4980="مصروف",R4980&gt;0,I4980="موافق",S4980&lt;&gt;"",H4980&lt;&gt;""),N(G4980),0)</f>
        <v/>
      </c>
    </row>
    <row r="4981">
      <c r="A4981" s="19" t="n"/>
      <c r="B4981" s="20">
        <f>IF(A4981="","",IF(R4981=0,"⚠ أضف سطر عهدة أولًا","DMT-"&amp;TEXT(R4981,"000")))</f>
        <v/>
      </c>
      <c r="C4981" s="21" t="n"/>
      <c r="D4981" s="20">
        <f>IF(C4981="","",IF(S4981="","خارج السنة المالية",INDEX(القوائم!$D$2:$D$13,S4981)))</f>
        <v/>
      </c>
      <c r="E4981" s="22" t="n"/>
      <c r="F4981" s="23" t="n"/>
      <c r="G4981" s="23" t="n"/>
      <c r="H4981" s="22" t="n"/>
      <c r="I4981" s="19" t="n"/>
      <c r="J4981" s="21" t="n"/>
      <c r="K4981" s="19" t="n"/>
      <c r="L4981" s="19" t="n"/>
      <c r="M4981" s="21" t="n"/>
      <c r="N4981" s="22" t="n"/>
      <c r="O4981" s="24">
        <f>IF(A4981&lt;&gt;"عهدة","",SUMIFS($G$8:$G$5007,$B$8:$B$5007,B4981,$A$8:$A$5007,"مصروف",$I$8:$I$5007,"&lt;&gt;مرفوض"))</f>
        <v/>
      </c>
      <c r="P4981" s="25">
        <f>IF(A4981&lt;&gt;"عهدة","",N(F4981)-O4981)</f>
        <v/>
      </c>
      <c r="Q4981" s="26">
        <f>IF(A4981="","",IF(A4981="عهدة",IF(N(F4981)=0,"⚠ أدخل قيمة العهدة",IF(P4981&lt;0,"⛔ عجز / زيادة مصروفات "&amp;TEXT(-P4981,"#,##0"),IF(COUNTIFS($B$8:$B$5007,B4981,$A$8:$A$5007,"مصروف",$I$8:$I$5007,"&lt;&gt;مرفوض",$K$8:$K$5007,"&lt;&gt;نعم")&gt;0,"⚠ "&amp;COUNTIFS($B$8:$B$5007,B4981,$A$8:$A$5007,"مصروف",$I$8:$I$5007,"&lt;&gt;مرفوض",$K$8:$K$5007,"&lt;&gt;نعم")&amp;" مصروف غير مسوى",IF(L4981="تمت التسوية",IF(P4981=0,"✔ متوازنة وتمت التسوية","✔ تمت التسوية – متبقي "&amp;TEXT(P4981,"#,##0")),IF(P4981&gt;0,"متبقي "&amp;TEXT(P4981,"#,##0"),"✔ متوازنة"))))),IF(R4981=0,"⚠ أضف سطر عهدة أولًا",IF(OR(C4981="",N(G4981)=0),"⚠ أكمل التاريخ والقيمة",IF(S4981="","⚠ التاريخ خارج السنة المالية",IF(H4981="","⚠ اختر بند الموازنة",IF(I4981="مرفوض","✖ مرفوض من المدير",IF(I4981&lt;&gt;"موافق","⏳ بانتظار موافقة المدير",IF(K4981&lt;&gt;"نعم","⚠ غير مسوى مع الحسابات","✔ معتمد ومسوى")))))))))</f>
        <v/>
      </c>
      <c r="R4981">
        <f>N(R4980)+IF(A4981="عهدة",1,0)</f>
        <v/>
      </c>
      <c r="S4981">
        <f>IF(C4981="","",IF(AND(C4981&gt;=DATE(2026,9,1),C4981&lt;=DATE(2027,8,31)),(YEAR(C4981)-2026)*12+MONTH(C4981)-8,""))</f>
        <v/>
      </c>
      <c r="T4981">
        <f>IF(AND(A4981="مصروف",R4981&gt;0,I4981="موافق",S4981&lt;&gt;"",H4981&lt;&gt;""),N(G4981),0)</f>
        <v/>
      </c>
    </row>
    <row r="4982">
      <c r="A4982" s="19" t="n"/>
      <c r="B4982" s="20">
        <f>IF(A4982="","",IF(R4982=0,"⚠ أضف سطر عهدة أولًا","DMT-"&amp;TEXT(R4982,"000")))</f>
        <v/>
      </c>
      <c r="C4982" s="21" t="n"/>
      <c r="D4982" s="20">
        <f>IF(C4982="","",IF(S4982="","خارج السنة المالية",INDEX(القوائم!$D$2:$D$13,S4982)))</f>
        <v/>
      </c>
      <c r="E4982" s="22" t="n"/>
      <c r="F4982" s="23" t="n"/>
      <c r="G4982" s="23" t="n"/>
      <c r="H4982" s="22" t="n"/>
      <c r="I4982" s="19" t="n"/>
      <c r="J4982" s="21" t="n"/>
      <c r="K4982" s="19" t="n"/>
      <c r="L4982" s="19" t="n"/>
      <c r="M4982" s="21" t="n"/>
      <c r="N4982" s="22" t="n"/>
      <c r="O4982" s="24">
        <f>IF(A4982&lt;&gt;"عهدة","",SUMIFS($G$8:$G$5007,$B$8:$B$5007,B4982,$A$8:$A$5007,"مصروف",$I$8:$I$5007,"&lt;&gt;مرفوض"))</f>
        <v/>
      </c>
      <c r="P4982" s="25">
        <f>IF(A4982&lt;&gt;"عهدة","",N(F4982)-O4982)</f>
        <v/>
      </c>
      <c r="Q4982" s="26">
        <f>IF(A4982="","",IF(A4982="عهدة",IF(N(F4982)=0,"⚠ أدخل قيمة العهدة",IF(P4982&lt;0,"⛔ عجز / زيادة مصروفات "&amp;TEXT(-P4982,"#,##0"),IF(COUNTIFS($B$8:$B$5007,B4982,$A$8:$A$5007,"مصروف",$I$8:$I$5007,"&lt;&gt;مرفوض",$K$8:$K$5007,"&lt;&gt;نعم")&gt;0,"⚠ "&amp;COUNTIFS($B$8:$B$5007,B4982,$A$8:$A$5007,"مصروف",$I$8:$I$5007,"&lt;&gt;مرفوض",$K$8:$K$5007,"&lt;&gt;نعم")&amp;" مصروف غير مسوى",IF(L4982="تمت التسوية",IF(P4982=0,"✔ متوازنة وتمت التسوية","✔ تمت التسوية – متبقي "&amp;TEXT(P4982,"#,##0")),IF(P4982&gt;0,"متبقي "&amp;TEXT(P4982,"#,##0"),"✔ متوازنة"))))),IF(R4982=0,"⚠ أضف سطر عهدة أولًا",IF(OR(C4982="",N(G4982)=0),"⚠ أكمل التاريخ والقيمة",IF(S4982="","⚠ التاريخ خارج السنة المالية",IF(H4982="","⚠ اختر بند الموازنة",IF(I4982="مرفوض","✖ مرفوض من المدير",IF(I4982&lt;&gt;"موافق","⏳ بانتظار موافقة المدير",IF(K4982&lt;&gt;"نعم","⚠ غير مسوى مع الحسابات","✔ معتمد ومسوى")))))))))</f>
        <v/>
      </c>
      <c r="R4982">
        <f>N(R4981)+IF(A4982="عهدة",1,0)</f>
        <v/>
      </c>
      <c r="S4982">
        <f>IF(C4982="","",IF(AND(C4982&gt;=DATE(2026,9,1),C4982&lt;=DATE(2027,8,31)),(YEAR(C4982)-2026)*12+MONTH(C4982)-8,""))</f>
        <v/>
      </c>
      <c r="T4982">
        <f>IF(AND(A4982="مصروف",R4982&gt;0,I4982="موافق",S4982&lt;&gt;"",H4982&lt;&gt;""),N(G4982),0)</f>
        <v/>
      </c>
    </row>
    <row r="4983">
      <c r="A4983" s="19" t="n"/>
      <c r="B4983" s="20">
        <f>IF(A4983="","",IF(R4983=0,"⚠ أضف سطر عهدة أولًا","DMT-"&amp;TEXT(R4983,"000")))</f>
        <v/>
      </c>
      <c r="C4983" s="21" t="n"/>
      <c r="D4983" s="20">
        <f>IF(C4983="","",IF(S4983="","خارج السنة المالية",INDEX(القوائم!$D$2:$D$13,S4983)))</f>
        <v/>
      </c>
      <c r="E4983" s="22" t="n"/>
      <c r="F4983" s="23" t="n"/>
      <c r="G4983" s="23" t="n"/>
      <c r="H4983" s="22" t="n"/>
      <c r="I4983" s="19" t="n"/>
      <c r="J4983" s="21" t="n"/>
      <c r="K4983" s="19" t="n"/>
      <c r="L4983" s="19" t="n"/>
      <c r="M4983" s="21" t="n"/>
      <c r="N4983" s="22" t="n"/>
      <c r="O4983" s="24">
        <f>IF(A4983&lt;&gt;"عهدة","",SUMIFS($G$8:$G$5007,$B$8:$B$5007,B4983,$A$8:$A$5007,"مصروف",$I$8:$I$5007,"&lt;&gt;مرفوض"))</f>
        <v/>
      </c>
      <c r="P4983" s="25">
        <f>IF(A4983&lt;&gt;"عهدة","",N(F4983)-O4983)</f>
        <v/>
      </c>
      <c r="Q4983" s="26">
        <f>IF(A4983="","",IF(A4983="عهدة",IF(N(F4983)=0,"⚠ أدخل قيمة العهدة",IF(P4983&lt;0,"⛔ عجز / زيادة مصروفات "&amp;TEXT(-P4983,"#,##0"),IF(COUNTIFS($B$8:$B$5007,B4983,$A$8:$A$5007,"مصروف",$I$8:$I$5007,"&lt;&gt;مرفوض",$K$8:$K$5007,"&lt;&gt;نعم")&gt;0,"⚠ "&amp;COUNTIFS($B$8:$B$5007,B4983,$A$8:$A$5007,"مصروف",$I$8:$I$5007,"&lt;&gt;مرفوض",$K$8:$K$5007,"&lt;&gt;نعم")&amp;" مصروف غير مسوى",IF(L4983="تمت التسوية",IF(P4983=0,"✔ متوازنة وتمت التسوية","✔ تمت التسوية – متبقي "&amp;TEXT(P4983,"#,##0")),IF(P4983&gt;0,"متبقي "&amp;TEXT(P4983,"#,##0"),"✔ متوازنة"))))),IF(R4983=0,"⚠ أضف سطر عهدة أولًا",IF(OR(C4983="",N(G4983)=0),"⚠ أكمل التاريخ والقيمة",IF(S4983="","⚠ التاريخ خارج السنة المالية",IF(H4983="","⚠ اختر بند الموازنة",IF(I4983="مرفوض","✖ مرفوض من المدير",IF(I4983&lt;&gt;"موافق","⏳ بانتظار موافقة المدير",IF(K4983&lt;&gt;"نعم","⚠ غير مسوى مع الحسابات","✔ معتمد ومسوى")))))))))</f>
        <v/>
      </c>
      <c r="R4983">
        <f>N(R4982)+IF(A4983="عهدة",1,0)</f>
        <v/>
      </c>
      <c r="S4983">
        <f>IF(C4983="","",IF(AND(C4983&gt;=DATE(2026,9,1),C4983&lt;=DATE(2027,8,31)),(YEAR(C4983)-2026)*12+MONTH(C4983)-8,""))</f>
        <v/>
      </c>
      <c r="T4983">
        <f>IF(AND(A4983="مصروف",R4983&gt;0,I4983="موافق",S4983&lt;&gt;"",H4983&lt;&gt;""),N(G4983),0)</f>
        <v/>
      </c>
    </row>
    <row r="4984">
      <c r="A4984" s="19" t="n"/>
      <c r="B4984" s="20">
        <f>IF(A4984="","",IF(R4984=0,"⚠ أضف سطر عهدة أولًا","DMT-"&amp;TEXT(R4984,"000")))</f>
        <v/>
      </c>
      <c r="C4984" s="21" t="n"/>
      <c r="D4984" s="20">
        <f>IF(C4984="","",IF(S4984="","خارج السنة المالية",INDEX(القوائم!$D$2:$D$13,S4984)))</f>
        <v/>
      </c>
      <c r="E4984" s="22" t="n"/>
      <c r="F4984" s="23" t="n"/>
      <c r="G4984" s="23" t="n"/>
      <c r="H4984" s="22" t="n"/>
      <c r="I4984" s="19" t="n"/>
      <c r="J4984" s="21" t="n"/>
      <c r="K4984" s="19" t="n"/>
      <c r="L4984" s="19" t="n"/>
      <c r="M4984" s="21" t="n"/>
      <c r="N4984" s="22" t="n"/>
      <c r="O4984" s="24">
        <f>IF(A4984&lt;&gt;"عهدة","",SUMIFS($G$8:$G$5007,$B$8:$B$5007,B4984,$A$8:$A$5007,"مصروف",$I$8:$I$5007,"&lt;&gt;مرفوض"))</f>
        <v/>
      </c>
      <c r="P4984" s="25">
        <f>IF(A4984&lt;&gt;"عهدة","",N(F4984)-O4984)</f>
        <v/>
      </c>
      <c r="Q4984" s="26">
        <f>IF(A4984="","",IF(A4984="عهدة",IF(N(F4984)=0,"⚠ أدخل قيمة العهدة",IF(P4984&lt;0,"⛔ عجز / زيادة مصروفات "&amp;TEXT(-P4984,"#,##0"),IF(COUNTIFS($B$8:$B$5007,B4984,$A$8:$A$5007,"مصروف",$I$8:$I$5007,"&lt;&gt;مرفوض",$K$8:$K$5007,"&lt;&gt;نعم")&gt;0,"⚠ "&amp;COUNTIFS($B$8:$B$5007,B4984,$A$8:$A$5007,"مصروف",$I$8:$I$5007,"&lt;&gt;مرفوض",$K$8:$K$5007,"&lt;&gt;نعم")&amp;" مصروف غير مسوى",IF(L4984="تمت التسوية",IF(P4984=0,"✔ متوازنة وتمت التسوية","✔ تمت التسوية – متبقي "&amp;TEXT(P4984,"#,##0")),IF(P4984&gt;0,"متبقي "&amp;TEXT(P4984,"#,##0"),"✔ متوازنة"))))),IF(R4984=0,"⚠ أضف سطر عهدة أولًا",IF(OR(C4984="",N(G4984)=0),"⚠ أكمل التاريخ والقيمة",IF(S4984="","⚠ التاريخ خارج السنة المالية",IF(H4984="","⚠ اختر بند الموازنة",IF(I4984="مرفوض","✖ مرفوض من المدير",IF(I4984&lt;&gt;"موافق","⏳ بانتظار موافقة المدير",IF(K4984&lt;&gt;"نعم","⚠ غير مسوى مع الحسابات","✔ معتمد ومسوى")))))))))</f>
        <v/>
      </c>
      <c r="R4984">
        <f>N(R4983)+IF(A4984="عهدة",1,0)</f>
        <v/>
      </c>
      <c r="S4984">
        <f>IF(C4984="","",IF(AND(C4984&gt;=DATE(2026,9,1),C4984&lt;=DATE(2027,8,31)),(YEAR(C4984)-2026)*12+MONTH(C4984)-8,""))</f>
        <v/>
      </c>
      <c r="T4984">
        <f>IF(AND(A4984="مصروف",R4984&gt;0,I4984="موافق",S4984&lt;&gt;"",H4984&lt;&gt;""),N(G4984),0)</f>
        <v/>
      </c>
    </row>
    <row r="4985">
      <c r="A4985" s="19" t="n"/>
      <c r="B4985" s="20">
        <f>IF(A4985="","",IF(R4985=0,"⚠ أضف سطر عهدة أولًا","DMT-"&amp;TEXT(R4985,"000")))</f>
        <v/>
      </c>
      <c r="C4985" s="21" t="n"/>
      <c r="D4985" s="20">
        <f>IF(C4985="","",IF(S4985="","خارج السنة المالية",INDEX(القوائم!$D$2:$D$13,S4985)))</f>
        <v/>
      </c>
      <c r="E4985" s="22" t="n"/>
      <c r="F4985" s="23" t="n"/>
      <c r="G4985" s="23" t="n"/>
      <c r="H4985" s="22" t="n"/>
      <c r="I4985" s="19" t="n"/>
      <c r="J4985" s="21" t="n"/>
      <c r="K4985" s="19" t="n"/>
      <c r="L4985" s="19" t="n"/>
      <c r="M4985" s="21" t="n"/>
      <c r="N4985" s="22" t="n"/>
      <c r="O4985" s="24">
        <f>IF(A4985&lt;&gt;"عهدة","",SUMIFS($G$8:$G$5007,$B$8:$B$5007,B4985,$A$8:$A$5007,"مصروف",$I$8:$I$5007,"&lt;&gt;مرفوض"))</f>
        <v/>
      </c>
      <c r="P4985" s="25">
        <f>IF(A4985&lt;&gt;"عهدة","",N(F4985)-O4985)</f>
        <v/>
      </c>
      <c r="Q4985" s="26">
        <f>IF(A4985="","",IF(A4985="عهدة",IF(N(F4985)=0,"⚠ أدخل قيمة العهدة",IF(P4985&lt;0,"⛔ عجز / زيادة مصروفات "&amp;TEXT(-P4985,"#,##0"),IF(COUNTIFS($B$8:$B$5007,B4985,$A$8:$A$5007,"مصروف",$I$8:$I$5007,"&lt;&gt;مرفوض",$K$8:$K$5007,"&lt;&gt;نعم")&gt;0,"⚠ "&amp;COUNTIFS($B$8:$B$5007,B4985,$A$8:$A$5007,"مصروف",$I$8:$I$5007,"&lt;&gt;مرفوض",$K$8:$K$5007,"&lt;&gt;نعم")&amp;" مصروف غير مسوى",IF(L4985="تمت التسوية",IF(P4985=0,"✔ متوازنة وتمت التسوية","✔ تمت التسوية – متبقي "&amp;TEXT(P4985,"#,##0")),IF(P4985&gt;0,"متبقي "&amp;TEXT(P4985,"#,##0"),"✔ متوازنة"))))),IF(R4985=0,"⚠ أضف سطر عهدة أولًا",IF(OR(C4985="",N(G4985)=0),"⚠ أكمل التاريخ والقيمة",IF(S4985="","⚠ التاريخ خارج السنة المالية",IF(H4985="","⚠ اختر بند الموازنة",IF(I4985="مرفوض","✖ مرفوض من المدير",IF(I4985&lt;&gt;"موافق","⏳ بانتظار موافقة المدير",IF(K4985&lt;&gt;"نعم","⚠ غير مسوى مع الحسابات","✔ معتمد ومسوى")))))))))</f>
        <v/>
      </c>
      <c r="R4985">
        <f>N(R4984)+IF(A4985="عهدة",1,0)</f>
        <v/>
      </c>
      <c r="S4985">
        <f>IF(C4985="","",IF(AND(C4985&gt;=DATE(2026,9,1),C4985&lt;=DATE(2027,8,31)),(YEAR(C4985)-2026)*12+MONTH(C4985)-8,""))</f>
        <v/>
      </c>
      <c r="T4985">
        <f>IF(AND(A4985="مصروف",R4985&gt;0,I4985="موافق",S4985&lt;&gt;"",H4985&lt;&gt;""),N(G4985),0)</f>
        <v/>
      </c>
    </row>
    <row r="4986">
      <c r="A4986" s="19" t="n"/>
      <c r="B4986" s="20">
        <f>IF(A4986="","",IF(R4986=0,"⚠ أضف سطر عهدة أولًا","DMT-"&amp;TEXT(R4986,"000")))</f>
        <v/>
      </c>
      <c r="C4986" s="21" t="n"/>
      <c r="D4986" s="20">
        <f>IF(C4986="","",IF(S4986="","خارج السنة المالية",INDEX(القوائم!$D$2:$D$13,S4986)))</f>
        <v/>
      </c>
      <c r="E4986" s="22" t="n"/>
      <c r="F4986" s="23" t="n"/>
      <c r="G4986" s="23" t="n"/>
      <c r="H4986" s="22" t="n"/>
      <c r="I4986" s="19" t="n"/>
      <c r="J4986" s="21" t="n"/>
      <c r="K4986" s="19" t="n"/>
      <c r="L4986" s="19" t="n"/>
      <c r="M4986" s="21" t="n"/>
      <c r="N4986" s="22" t="n"/>
      <c r="O4986" s="24">
        <f>IF(A4986&lt;&gt;"عهدة","",SUMIFS($G$8:$G$5007,$B$8:$B$5007,B4986,$A$8:$A$5007,"مصروف",$I$8:$I$5007,"&lt;&gt;مرفوض"))</f>
        <v/>
      </c>
      <c r="P4986" s="25">
        <f>IF(A4986&lt;&gt;"عهدة","",N(F4986)-O4986)</f>
        <v/>
      </c>
      <c r="Q4986" s="26">
        <f>IF(A4986="","",IF(A4986="عهدة",IF(N(F4986)=0,"⚠ أدخل قيمة العهدة",IF(P4986&lt;0,"⛔ عجز / زيادة مصروفات "&amp;TEXT(-P4986,"#,##0"),IF(COUNTIFS($B$8:$B$5007,B4986,$A$8:$A$5007,"مصروف",$I$8:$I$5007,"&lt;&gt;مرفوض",$K$8:$K$5007,"&lt;&gt;نعم")&gt;0,"⚠ "&amp;COUNTIFS($B$8:$B$5007,B4986,$A$8:$A$5007,"مصروف",$I$8:$I$5007,"&lt;&gt;مرفوض",$K$8:$K$5007,"&lt;&gt;نعم")&amp;" مصروف غير مسوى",IF(L4986="تمت التسوية",IF(P4986=0,"✔ متوازنة وتمت التسوية","✔ تمت التسوية – متبقي "&amp;TEXT(P4986,"#,##0")),IF(P4986&gt;0,"متبقي "&amp;TEXT(P4986,"#,##0"),"✔ متوازنة"))))),IF(R4986=0,"⚠ أضف سطر عهدة أولًا",IF(OR(C4986="",N(G4986)=0),"⚠ أكمل التاريخ والقيمة",IF(S4986="","⚠ التاريخ خارج السنة المالية",IF(H4986="","⚠ اختر بند الموازنة",IF(I4986="مرفوض","✖ مرفوض من المدير",IF(I4986&lt;&gt;"موافق","⏳ بانتظار موافقة المدير",IF(K4986&lt;&gt;"نعم","⚠ غير مسوى مع الحسابات","✔ معتمد ومسوى")))))))))</f>
        <v/>
      </c>
      <c r="R4986">
        <f>N(R4985)+IF(A4986="عهدة",1,0)</f>
        <v/>
      </c>
      <c r="S4986">
        <f>IF(C4986="","",IF(AND(C4986&gt;=DATE(2026,9,1),C4986&lt;=DATE(2027,8,31)),(YEAR(C4986)-2026)*12+MONTH(C4986)-8,""))</f>
        <v/>
      </c>
      <c r="T4986">
        <f>IF(AND(A4986="مصروف",R4986&gt;0,I4986="موافق",S4986&lt;&gt;"",H4986&lt;&gt;""),N(G4986),0)</f>
        <v/>
      </c>
    </row>
    <row r="4987">
      <c r="A4987" s="19" t="n"/>
      <c r="B4987" s="20">
        <f>IF(A4987="","",IF(R4987=0,"⚠ أضف سطر عهدة أولًا","DMT-"&amp;TEXT(R4987,"000")))</f>
        <v/>
      </c>
      <c r="C4987" s="21" t="n"/>
      <c r="D4987" s="20">
        <f>IF(C4987="","",IF(S4987="","خارج السنة المالية",INDEX(القوائم!$D$2:$D$13,S4987)))</f>
        <v/>
      </c>
      <c r="E4987" s="22" t="n"/>
      <c r="F4987" s="23" t="n"/>
      <c r="G4987" s="23" t="n"/>
      <c r="H4987" s="22" t="n"/>
      <c r="I4987" s="19" t="n"/>
      <c r="J4987" s="21" t="n"/>
      <c r="K4987" s="19" t="n"/>
      <c r="L4987" s="19" t="n"/>
      <c r="M4987" s="21" t="n"/>
      <c r="N4987" s="22" t="n"/>
      <c r="O4987" s="24">
        <f>IF(A4987&lt;&gt;"عهدة","",SUMIFS($G$8:$G$5007,$B$8:$B$5007,B4987,$A$8:$A$5007,"مصروف",$I$8:$I$5007,"&lt;&gt;مرفوض"))</f>
        <v/>
      </c>
      <c r="P4987" s="25">
        <f>IF(A4987&lt;&gt;"عهدة","",N(F4987)-O4987)</f>
        <v/>
      </c>
      <c r="Q4987" s="26">
        <f>IF(A4987="","",IF(A4987="عهدة",IF(N(F4987)=0,"⚠ أدخل قيمة العهدة",IF(P4987&lt;0,"⛔ عجز / زيادة مصروفات "&amp;TEXT(-P4987,"#,##0"),IF(COUNTIFS($B$8:$B$5007,B4987,$A$8:$A$5007,"مصروف",$I$8:$I$5007,"&lt;&gt;مرفوض",$K$8:$K$5007,"&lt;&gt;نعم")&gt;0,"⚠ "&amp;COUNTIFS($B$8:$B$5007,B4987,$A$8:$A$5007,"مصروف",$I$8:$I$5007,"&lt;&gt;مرفوض",$K$8:$K$5007,"&lt;&gt;نعم")&amp;" مصروف غير مسوى",IF(L4987="تمت التسوية",IF(P4987=0,"✔ متوازنة وتمت التسوية","✔ تمت التسوية – متبقي "&amp;TEXT(P4987,"#,##0")),IF(P4987&gt;0,"متبقي "&amp;TEXT(P4987,"#,##0"),"✔ متوازنة"))))),IF(R4987=0,"⚠ أضف سطر عهدة أولًا",IF(OR(C4987="",N(G4987)=0),"⚠ أكمل التاريخ والقيمة",IF(S4987="","⚠ التاريخ خارج السنة المالية",IF(H4987="","⚠ اختر بند الموازنة",IF(I4987="مرفوض","✖ مرفوض من المدير",IF(I4987&lt;&gt;"موافق","⏳ بانتظار موافقة المدير",IF(K4987&lt;&gt;"نعم","⚠ غير مسوى مع الحسابات","✔ معتمد ومسوى")))))))))</f>
        <v/>
      </c>
      <c r="R4987">
        <f>N(R4986)+IF(A4987="عهدة",1,0)</f>
        <v/>
      </c>
      <c r="S4987">
        <f>IF(C4987="","",IF(AND(C4987&gt;=DATE(2026,9,1),C4987&lt;=DATE(2027,8,31)),(YEAR(C4987)-2026)*12+MONTH(C4987)-8,""))</f>
        <v/>
      </c>
      <c r="T4987">
        <f>IF(AND(A4987="مصروف",R4987&gt;0,I4987="موافق",S4987&lt;&gt;"",H4987&lt;&gt;""),N(G4987),0)</f>
        <v/>
      </c>
    </row>
    <row r="4988">
      <c r="A4988" s="19" t="n"/>
      <c r="B4988" s="20">
        <f>IF(A4988="","",IF(R4988=0,"⚠ أضف سطر عهدة أولًا","DMT-"&amp;TEXT(R4988,"000")))</f>
        <v/>
      </c>
      <c r="C4988" s="21" t="n"/>
      <c r="D4988" s="20">
        <f>IF(C4988="","",IF(S4988="","خارج السنة المالية",INDEX(القوائم!$D$2:$D$13,S4988)))</f>
        <v/>
      </c>
      <c r="E4988" s="22" t="n"/>
      <c r="F4988" s="23" t="n"/>
      <c r="G4988" s="23" t="n"/>
      <c r="H4988" s="22" t="n"/>
      <c r="I4988" s="19" t="n"/>
      <c r="J4988" s="21" t="n"/>
      <c r="K4988" s="19" t="n"/>
      <c r="L4988" s="19" t="n"/>
      <c r="M4988" s="21" t="n"/>
      <c r="N4988" s="22" t="n"/>
      <c r="O4988" s="24">
        <f>IF(A4988&lt;&gt;"عهدة","",SUMIFS($G$8:$G$5007,$B$8:$B$5007,B4988,$A$8:$A$5007,"مصروف",$I$8:$I$5007,"&lt;&gt;مرفوض"))</f>
        <v/>
      </c>
      <c r="P4988" s="25">
        <f>IF(A4988&lt;&gt;"عهدة","",N(F4988)-O4988)</f>
        <v/>
      </c>
      <c r="Q4988" s="26">
        <f>IF(A4988="","",IF(A4988="عهدة",IF(N(F4988)=0,"⚠ أدخل قيمة العهدة",IF(P4988&lt;0,"⛔ عجز / زيادة مصروفات "&amp;TEXT(-P4988,"#,##0"),IF(COUNTIFS($B$8:$B$5007,B4988,$A$8:$A$5007,"مصروف",$I$8:$I$5007,"&lt;&gt;مرفوض",$K$8:$K$5007,"&lt;&gt;نعم")&gt;0,"⚠ "&amp;COUNTIFS($B$8:$B$5007,B4988,$A$8:$A$5007,"مصروف",$I$8:$I$5007,"&lt;&gt;مرفوض",$K$8:$K$5007,"&lt;&gt;نعم")&amp;" مصروف غير مسوى",IF(L4988="تمت التسوية",IF(P4988=0,"✔ متوازنة وتمت التسوية","✔ تمت التسوية – متبقي "&amp;TEXT(P4988,"#,##0")),IF(P4988&gt;0,"متبقي "&amp;TEXT(P4988,"#,##0"),"✔ متوازنة"))))),IF(R4988=0,"⚠ أضف سطر عهدة أولًا",IF(OR(C4988="",N(G4988)=0),"⚠ أكمل التاريخ والقيمة",IF(S4988="","⚠ التاريخ خارج السنة المالية",IF(H4988="","⚠ اختر بند الموازنة",IF(I4988="مرفوض","✖ مرفوض من المدير",IF(I4988&lt;&gt;"موافق","⏳ بانتظار موافقة المدير",IF(K4988&lt;&gt;"نعم","⚠ غير مسوى مع الحسابات","✔ معتمد ومسوى")))))))))</f>
        <v/>
      </c>
      <c r="R4988">
        <f>N(R4987)+IF(A4988="عهدة",1,0)</f>
        <v/>
      </c>
      <c r="S4988">
        <f>IF(C4988="","",IF(AND(C4988&gt;=DATE(2026,9,1),C4988&lt;=DATE(2027,8,31)),(YEAR(C4988)-2026)*12+MONTH(C4988)-8,""))</f>
        <v/>
      </c>
      <c r="T4988">
        <f>IF(AND(A4988="مصروف",R4988&gt;0,I4988="موافق",S4988&lt;&gt;"",H4988&lt;&gt;""),N(G4988),0)</f>
        <v/>
      </c>
    </row>
    <row r="4989">
      <c r="A4989" s="19" t="n"/>
      <c r="B4989" s="20">
        <f>IF(A4989="","",IF(R4989=0,"⚠ أضف سطر عهدة أولًا","DMT-"&amp;TEXT(R4989,"000")))</f>
        <v/>
      </c>
      <c r="C4989" s="21" t="n"/>
      <c r="D4989" s="20">
        <f>IF(C4989="","",IF(S4989="","خارج السنة المالية",INDEX(القوائم!$D$2:$D$13,S4989)))</f>
        <v/>
      </c>
      <c r="E4989" s="22" t="n"/>
      <c r="F4989" s="23" t="n"/>
      <c r="G4989" s="23" t="n"/>
      <c r="H4989" s="22" t="n"/>
      <c r="I4989" s="19" t="n"/>
      <c r="J4989" s="21" t="n"/>
      <c r="K4989" s="19" t="n"/>
      <c r="L4989" s="19" t="n"/>
      <c r="M4989" s="21" t="n"/>
      <c r="N4989" s="22" t="n"/>
      <c r="O4989" s="24">
        <f>IF(A4989&lt;&gt;"عهدة","",SUMIFS($G$8:$G$5007,$B$8:$B$5007,B4989,$A$8:$A$5007,"مصروف",$I$8:$I$5007,"&lt;&gt;مرفوض"))</f>
        <v/>
      </c>
      <c r="P4989" s="25">
        <f>IF(A4989&lt;&gt;"عهدة","",N(F4989)-O4989)</f>
        <v/>
      </c>
      <c r="Q4989" s="26">
        <f>IF(A4989="","",IF(A4989="عهدة",IF(N(F4989)=0,"⚠ أدخل قيمة العهدة",IF(P4989&lt;0,"⛔ عجز / زيادة مصروفات "&amp;TEXT(-P4989,"#,##0"),IF(COUNTIFS($B$8:$B$5007,B4989,$A$8:$A$5007,"مصروف",$I$8:$I$5007,"&lt;&gt;مرفوض",$K$8:$K$5007,"&lt;&gt;نعم")&gt;0,"⚠ "&amp;COUNTIFS($B$8:$B$5007,B4989,$A$8:$A$5007,"مصروف",$I$8:$I$5007,"&lt;&gt;مرفوض",$K$8:$K$5007,"&lt;&gt;نعم")&amp;" مصروف غير مسوى",IF(L4989="تمت التسوية",IF(P4989=0,"✔ متوازنة وتمت التسوية","✔ تمت التسوية – متبقي "&amp;TEXT(P4989,"#,##0")),IF(P4989&gt;0,"متبقي "&amp;TEXT(P4989,"#,##0"),"✔ متوازنة"))))),IF(R4989=0,"⚠ أضف سطر عهدة أولًا",IF(OR(C4989="",N(G4989)=0),"⚠ أكمل التاريخ والقيمة",IF(S4989="","⚠ التاريخ خارج السنة المالية",IF(H4989="","⚠ اختر بند الموازنة",IF(I4989="مرفوض","✖ مرفوض من المدير",IF(I4989&lt;&gt;"موافق","⏳ بانتظار موافقة المدير",IF(K4989&lt;&gt;"نعم","⚠ غير مسوى مع الحسابات","✔ معتمد ومسوى")))))))))</f>
        <v/>
      </c>
      <c r="R4989">
        <f>N(R4988)+IF(A4989="عهدة",1,0)</f>
        <v/>
      </c>
      <c r="S4989">
        <f>IF(C4989="","",IF(AND(C4989&gt;=DATE(2026,9,1),C4989&lt;=DATE(2027,8,31)),(YEAR(C4989)-2026)*12+MONTH(C4989)-8,""))</f>
        <v/>
      </c>
      <c r="T4989">
        <f>IF(AND(A4989="مصروف",R4989&gt;0,I4989="موافق",S4989&lt;&gt;"",H4989&lt;&gt;""),N(G4989),0)</f>
        <v/>
      </c>
    </row>
    <row r="4990">
      <c r="A4990" s="19" t="n"/>
      <c r="B4990" s="20">
        <f>IF(A4990="","",IF(R4990=0,"⚠ أضف سطر عهدة أولًا","DMT-"&amp;TEXT(R4990,"000")))</f>
        <v/>
      </c>
      <c r="C4990" s="21" t="n"/>
      <c r="D4990" s="20">
        <f>IF(C4990="","",IF(S4990="","خارج السنة المالية",INDEX(القوائم!$D$2:$D$13,S4990)))</f>
        <v/>
      </c>
      <c r="E4990" s="22" t="n"/>
      <c r="F4990" s="23" t="n"/>
      <c r="G4990" s="23" t="n"/>
      <c r="H4990" s="22" t="n"/>
      <c r="I4990" s="19" t="n"/>
      <c r="J4990" s="21" t="n"/>
      <c r="K4990" s="19" t="n"/>
      <c r="L4990" s="19" t="n"/>
      <c r="M4990" s="21" t="n"/>
      <c r="N4990" s="22" t="n"/>
      <c r="O4990" s="24">
        <f>IF(A4990&lt;&gt;"عهدة","",SUMIFS($G$8:$G$5007,$B$8:$B$5007,B4990,$A$8:$A$5007,"مصروف",$I$8:$I$5007,"&lt;&gt;مرفوض"))</f>
        <v/>
      </c>
      <c r="P4990" s="25">
        <f>IF(A4990&lt;&gt;"عهدة","",N(F4990)-O4990)</f>
        <v/>
      </c>
      <c r="Q4990" s="26">
        <f>IF(A4990="","",IF(A4990="عهدة",IF(N(F4990)=0,"⚠ أدخل قيمة العهدة",IF(P4990&lt;0,"⛔ عجز / زيادة مصروفات "&amp;TEXT(-P4990,"#,##0"),IF(COUNTIFS($B$8:$B$5007,B4990,$A$8:$A$5007,"مصروف",$I$8:$I$5007,"&lt;&gt;مرفوض",$K$8:$K$5007,"&lt;&gt;نعم")&gt;0,"⚠ "&amp;COUNTIFS($B$8:$B$5007,B4990,$A$8:$A$5007,"مصروف",$I$8:$I$5007,"&lt;&gt;مرفوض",$K$8:$K$5007,"&lt;&gt;نعم")&amp;" مصروف غير مسوى",IF(L4990="تمت التسوية",IF(P4990=0,"✔ متوازنة وتمت التسوية","✔ تمت التسوية – متبقي "&amp;TEXT(P4990,"#,##0")),IF(P4990&gt;0,"متبقي "&amp;TEXT(P4990,"#,##0"),"✔ متوازنة"))))),IF(R4990=0,"⚠ أضف سطر عهدة أولًا",IF(OR(C4990="",N(G4990)=0),"⚠ أكمل التاريخ والقيمة",IF(S4990="","⚠ التاريخ خارج السنة المالية",IF(H4990="","⚠ اختر بند الموازنة",IF(I4990="مرفوض","✖ مرفوض من المدير",IF(I4990&lt;&gt;"موافق","⏳ بانتظار موافقة المدير",IF(K4990&lt;&gt;"نعم","⚠ غير مسوى مع الحسابات","✔ معتمد ومسوى")))))))))</f>
        <v/>
      </c>
      <c r="R4990">
        <f>N(R4989)+IF(A4990="عهدة",1,0)</f>
        <v/>
      </c>
      <c r="S4990">
        <f>IF(C4990="","",IF(AND(C4990&gt;=DATE(2026,9,1),C4990&lt;=DATE(2027,8,31)),(YEAR(C4990)-2026)*12+MONTH(C4990)-8,""))</f>
        <v/>
      </c>
      <c r="T4990">
        <f>IF(AND(A4990="مصروف",R4990&gt;0,I4990="موافق",S4990&lt;&gt;"",H4990&lt;&gt;""),N(G4990),0)</f>
        <v/>
      </c>
    </row>
    <row r="4991">
      <c r="A4991" s="19" t="n"/>
      <c r="B4991" s="20">
        <f>IF(A4991="","",IF(R4991=0,"⚠ أضف سطر عهدة أولًا","DMT-"&amp;TEXT(R4991,"000")))</f>
        <v/>
      </c>
      <c r="C4991" s="21" t="n"/>
      <c r="D4991" s="20">
        <f>IF(C4991="","",IF(S4991="","خارج السنة المالية",INDEX(القوائم!$D$2:$D$13,S4991)))</f>
        <v/>
      </c>
      <c r="E4991" s="22" t="n"/>
      <c r="F4991" s="23" t="n"/>
      <c r="G4991" s="23" t="n"/>
      <c r="H4991" s="22" t="n"/>
      <c r="I4991" s="19" t="n"/>
      <c r="J4991" s="21" t="n"/>
      <c r="K4991" s="19" t="n"/>
      <c r="L4991" s="19" t="n"/>
      <c r="M4991" s="21" t="n"/>
      <c r="N4991" s="22" t="n"/>
      <c r="O4991" s="24">
        <f>IF(A4991&lt;&gt;"عهدة","",SUMIFS($G$8:$G$5007,$B$8:$B$5007,B4991,$A$8:$A$5007,"مصروف",$I$8:$I$5007,"&lt;&gt;مرفوض"))</f>
        <v/>
      </c>
      <c r="P4991" s="25">
        <f>IF(A4991&lt;&gt;"عهدة","",N(F4991)-O4991)</f>
        <v/>
      </c>
      <c r="Q4991" s="26">
        <f>IF(A4991="","",IF(A4991="عهدة",IF(N(F4991)=0,"⚠ أدخل قيمة العهدة",IF(P4991&lt;0,"⛔ عجز / زيادة مصروفات "&amp;TEXT(-P4991,"#,##0"),IF(COUNTIFS($B$8:$B$5007,B4991,$A$8:$A$5007,"مصروف",$I$8:$I$5007,"&lt;&gt;مرفوض",$K$8:$K$5007,"&lt;&gt;نعم")&gt;0,"⚠ "&amp;COUNTIFS($B$8:$B$5007,B4991,$A$8:$A$5007,"مصروف",$I$8:$I$5007,"&lt;&gt;مرفوض",$K$8:$K$5007,"&lt;&gt;نعم")&amp;" مصروف غير مسوى",IF(L4991="تمت التسوية",IF(P4991=0,"✔ متوازنة وتمت التسوية","✔ تمت التسوية – متبقي "&amp;TEXT(P4991,"#,##0")),IF(P4991&gt;0,"متبقي "&amp;TEXT(P4991,"#,##0"),"✔ متوازنة"))))),IF(R4991=0,"⚠ أضف سطر عهدة أولًا",IF(OR(C4991="",N(G4991)=0),"⚠ أكمل التاريخ والقيمة",IF(S4991="","⚠ التاريخ خارج السنة المالية",IF(H4991="","⚠ اختر بند الموازنة",IF(I4991="مرفوض","✖ مرفوض من المدير",IF(I4991&lt;&gt;"موافق","⏳ بانتظار موافقة المدير",IF(K4991&lt;&gt;"نعم","⚠ غير مسوى مع الحسابات","✔ معتمد ومسوى")))))))))</f>
        <v/>
      </c>
      <c r="R4991">
        <f>N(R4990)+IF(A4991="عهدة",1,0)</f>
        <v/>
      </c>
      <c r="S4991">
        <f>IF(C4991="","",IF(AND(C4991&gt;=DATE(2026,9,1),C4991&lt;=DATE(2027,8,31)),(YEAR(C4991)-2026)*12+MONTH(C4991)-8,""))</f>
        <v/>
      </c>
      <c r="T4991">
        <f>IF(AND(A4991="مصروف",R4991&gt;0,I4991="موافق",S4991&lt;&gt;"",H4991&lt;&gt;""),N(G4991),0)</f>
        <v/>
      </c>
    </row>
    <row r="4992">
      <c r="A4992" s="19" t="n"/>
      <c r="B4992" s="20">
        <f>IF(A4992="","",IF(R4992=0,"⚠ أضف سطر عهدة أولًا","DMT-"&amp;TEXT(R4992,"000")))</f>
        <v/>
      </c>
      <c r="C4992" s="21" t="n"/>
      <c r="D4992" s="20">
        <f>IF(C4992="","",IF(S4992="","خارج السنة المالية",INDEX(القوائم!$D$2:$D$13,S4992)))</f>
        <v/>
      </c>
      <c r="E4992" s="22" t="n"/>
      <c r="F4992" s="23" t="n"/>
      <c r="G4992" s="23" t="n"/>
      <c r="H4992" s="22" t="n"/>
      <c r="I4992" s="19" t="n"/>
      <c r="J4992" s="21" t="n"/>
      <c r="K4992" s="19" t="n"/>
      <c r="L4992" s="19" t="n"/>
      <c r="M4992" s="21" t="n"/>
      <c r="N4992" s="22" t="n"/>
      <c r="O4992" s="24">
        <f>IF(A4992&lt;&gt;"عهدة","",SUMIFS($G$8:$G$5007,$B$8:$B$5007,B4992,$A$8:$A$5007,"مصروف",$I$8:$I$5007,"&lt;&gt;مرفوض"))</f>
        <v/>
      </c>
      <c r="P4992" s="25">
        <f>IF(A4992&lt;&gt;"عهدة","",N(F4992)-O4992)</f>
        <v/>
      </c>
      <c r="Q4992" s="26">
        <f>IF(A4992="","",IF(A4992="عهدة",IF(N(F4992)=0,"⚠ أدخل قيمة العهدة",IF(P4992&lt;0,"⛔ عجز / زيادة مصروفات "&amp;TEXT(-P4992,"#,##0"),IF(COUNTIFS($B$8:$B$5007,B4992,$A$8:$A$5007,"مصروف",$I$8:$I$5007,"&lt;&gt;مرفوض",$K$8:$K$5007,"&lt;&gt;نعم")&gt;0,"⚠ "&amp;COUNTIFS($B$8:$B$5007,B4992,$A$8:$A$5007,"مصروف",$I$8:$I$5007,"&lt;&gt;مرفوض",$K$8:$K$5007,"&lt;&gt;نعم")&amp;" مصروف غير مسوى",IF(L4992="تمت التسوية",IF(P4992=0,"✔ متوازنة وتمت التسوية","✔ تمت التسوية – متبقي "&amp;TEXT(P4992,"#,##0")),IF(P4992&gt;0,"متبقي "&amp;TEXT(P4992,"#,##0"),"✔ متوازنة"))))),IF(R4992=0,"⚠ أضف سطر عهدة أولًا",IF(OR(C4992="",N(G4992)=0),"⚠ أكمل التاريخ والقيمة",IF(S4992="","⚠ التاريخ خارج السنة المالية",IF(H4992="","⚠ اختر بند الموازنة",IF(I4992="مرفوض","✖ مرفوض من المدير",IF(I4992&lt;&gt;"موافق","⏳ بانتظار موافقة المدير",IF(K4992&lt;&gt;"نعم","⚠ غير مسوى مع الحسابات","✔ معتمد ومسوى")))))))))</f>
        <v/>
      </c>
      <c r="R4992">
        <f>N(R4991)+IF(A4992="عهدة",1,0)</f>
        <v/>
      </c>
      <c r="S4992">
        <f>IF(C4992="","",IF(AND(C4992&gt;=DATE(2026,9,1),C4992&lt;=DATE(2027,8,31)),(YEAR(C4992)-2026)*12+MONTH(C4992)-8,""))</f>
        <v/>
      </c>
      <c r="T4992">
        <f>IF(AND(A4992="مصروف",R4992&gt;0,I4992="موافق",S4992&lt;&gt;"",H4992&lt;&gt;""),N(G4992),0)</f>
        <v/>
      </c>
    </row>
    <row r="4993">
      <c r="A4993" s="19" t="n"/>
      <c r="B4993" s="20">
        <f>IF(A4993="","",IF(R4993=0,"⚠ أضف سطر عهدة أولًا","DMT-"&amp;TEXT(R4993,"000")))</f>
        <v/>
      </c>
      <c r="C4993" s="21" t="n"/>
      <c r="D4993" s="20">
        <f>IF(C4993="","",IF(S4993="","خارج السنة المالية",INDEX(القوائم!$D$2:$D$13,S4993)))</f>
        <v/>
      </c>
      <c r="E4993" s="22" t="n"/>
      <c r="F4993" s="23" t="n"/>
      <c r="G4993" s="23" t="n"/>
      <c r="H4993" s="22" t="n"/>
      <c r="I4993" s="19" t="n"/>
      <c r="J4993" s="21" t="n"/>
      <c r="K4993" s="19" t="n"/>
      <c r="L4993" s="19" t="n"/>
      <c r="M4993" s="21" t="n"/>
      <c r="N4993" s="22" t="n"/>
      <c r="O4993" s="24">
        <f>IF(A4993&lt;&gt;"عهدة","",SUMIFS($G$8:$G$5007,$B$8:$B$5007,B4993,$A$8:$A$5007,"مصروف",$I$8:$I$5007,"&lt;&gt;مرفوض"))</f>
        <v/>
      </c>
      <c r="P4993" s="25">
        <f>IF(A4993&lt;&gt;"عهدة","",N(F4993)-O4993)</f>
        <v/>
      </c>
      <c r="Q4993" s="26">
        <f>IF(A4993="","",IF(A4993="عهدة",IF(N(F4993)=0,"⚠ أدخل قيمة العهدة",IF(P4993&lt;0,"⛔ عجز / زيادة مصروفات "&amp;TEXT(-P4993,"#,##0"),IF(COUNTIFS($B$8:$B$5007,B4993,$A$8:$A$5007,"مصروف",$I$8:$I$5007,"&lt;&gt;مرفوض",$K$8:$K$5007,"&lt;&gt;نعم")&gt;0,"⚠ "&amp;COUNTIFS($B$8:$B$5007,B4993,$A$8:$A$5007,"مصروف",$I$8:$I$5007,"&lt;&gt;مرفوض",$K$8:$K$5007,"&lt;&gt;نعم")&amp;" مصروف غير مسوى",IF(L4993="تمت التسوية",IF(P4993=0,"✔ متوازنة وتمت التسوية","✔ تمت التسوية – متبقي "&amp;TEXT(P4993,"#,##0")),IF(P4993&gt;0,"متبقي "&amp;TEXT(P4993,"#,##0"),"✔ متوازنة"))))),IF(R4993=0,"⚠ أضف سطر عهدة أولًا",IF(OR(C4993="",N(G4993)=0),"⚠ أكمل التاريخ والقيمة",IF(S4993="","⚠ التاريخ خارج السنة المالية",IF(H4993="","⚠ اختر بند الموازنة",IF(I4993="مرفوض","✖ مرفوض من المدير",IF(I4993&lt;&gt;"موافق","⏳ بانتظار موافقة المدير",IF(K4993&lt;&gt;"نعم","⚠ غير مسوى مع الحسابات","✔ معتمد ومسوى")))))))))</f>
        <v/>
      </c>
      <c r="R4993">
        <f>N(R4992)+IF(A4993="عهدة",1,0)</f>
        <v/>
      </c>
      <c r="S4993">
        <f>IF(C4993="","",IF(AND(C4993&gt;=DATE(2026,9,1),C4993&lt;=DATE(2027,8,31)),(YEAR(C4993)-2026)*12+MONTH(C4993)-8,""))</f>
        <v/>
      </c>
      <c r="T4993">
        <f>IF(AND(A4993="مصروف",R4993&gt;0,I4993="موافق",S4993&lt;&gt;"",H4993&lt;&gt;""),N(G4993),0)</f>
        <v/>
      </c>
    </row>
    <row r="4994">
      <c r="A4994" s="19" t="n"/>
      <c r="B4994" s="20">
        <f>IF(A4994="","",IF(R4994=0,"⚠ أضف سطر عهدة أولًا","DMT-"&amp;TEXT(R4994,"000")))</f>
        <v/>
      </c>
      <c r="C4994" s="21" t="n"/>
      <c r="D4994" s="20">
        <f>IF(C4994="","",IF(S4994="","خارج السنة المالية",INDEX(القوائم!$D$2:$D$13,S4994)))</f>
        <v/>
      </c>
      <c r="E4994" s="22" t="n"/>
      <c r="F4994" s="23" t="n"/>
      <c r="G4994" s="23" t="n"/>
      <c r="H4994" s="22" t="n"/>
      <c r="I4994" s="19" t="n"/>
      <c r="J4994" s="21" t="n"/>
      <c r="K4994" s="19" t="n"/>
      <c r="L4994" s="19" t="n"/>
      <c r="M4994" s="21" t="n"/>
      <c r="N4994" s="22" t="n"/>
      <c r="O4994" s="24">
        <f>IF(A4994&lt;&gt;"عهدة","",SUMIFS($G$8:$G$5007,$B$8:$B$5007,B4994,$A$8:$A$5007,"مصروف",$I$8:$I$5007,"&lt;&gt;مرفوض"))</f>
        <v/>
      </c>
      <c r="P4994" s="25">
        <f>IF(A4994&lt;&gt;"عهدة","",N(F4994)-O4994)</f>
        <v/>
      </c>
      <c r="Q4994" s="26">
        <f>IF(A4994="","",IF(A4994="عهدة",IF(N(F4994)=0,"⚠ أدخل قيمة العهدة",IF(P4994&lt;0,"⛔ عجز / زيادة مصروفات "&amp;TEXT(-P4994,"#,##0"),IF(COUNTIFS($B$8:$B$5007,B4994,$A$8:$A$5007,"مصروف",$I$8:$I$5007,"&lt;&gt;مرفوض",$K$8:$K$5007,"&lt;&gt;نعم")&gt;0,"⚠ "&amp;COUNTIFS($B$8:$B$5007,B4994,$A$8:$A$5007,"مصروف",$I$8:$I$5007,"&lt;&gt;مرفوض",$K$8:$K$5007,"&lt;&gt;نعم")&amp;" مصروف غير مسوى",IF(L4994="تمت التسوية",IF(P4994=0,"✔ متوازنة وتمت التسوية","✔ تمت التسوية – متبقي "&amp;TEXT(P4994,"#,##0")),IF(P4994&gt;0,"متبقي "&amp;TEXT(P4994,"#,##0"),"✔ متوازنة"))))),IF(R4994=0,"⚠ أضف سطر عهدة أولًا",IF(OR(C4994="",N(G4994)=0),"⚠ أكمل التاريخ والقيمة",IF(S4994="","⚠ التاريخ خارج السنة المالية",IF(H4994="","⚠ اختر بند الموازنة",IF(I4994="مرفوض","✖ مرفوض من المدير",IF(I4994&lt;&gt;"موافق","⏳ بانتظار موافقة المدير",IF(K4994&lt;&gt;"نعم","⚠ غير مسوى مع الحسابات","✔ معتمد ومسوى")))))))))</f>
        <v/>
      </c>
      <c r="R4994">
        <f>N(R4993)+IF(A4994="عهدة",1,0)</f>
        <v/>
      </c>
      <c r="S4994">
        <f>IF(C4994="","",IF(AND(C4994&gt;=DATE(2026,9,1),C4994&lt;=DATE(2027,8,31)),(YEAR(C4994)-2026)*12+MONTH(C4994)-8,""))</f>
        <v/>
      </c>
      <c r="T4994">
        <f>IF(AND(A4994="مصروف",R4994&gt;0,I4994="موافق",S4994&lt;&gt;"",H4994&lt;&gt;""),N(G4994),0)</f>
        <v/>
      </c>
    </row>
    <row r="4995">
      <c r="A4995" s="19" t="n"/>
      <c r="B4995" s="20">
        <f>IF(A4995="","",IF(R4995=0,"⚠ أضف سطر عهدة أولًا","DMT-"&amp;TEXT(R4995,"000")))</f>
        <v/>
      </c>
      <c r="C4995" s="21" t="n"/>
      <c r="D4995" s="20">
        <f>IF(C4995="","",IF(S4995="","خارج السنة المالية",INDEX(القوائم!$D$2:$D$13,S4995)))</f>
        <v/>
      </c>
      <c r="E4995" s="22" t="n"/>
      <c r="F4995" s="23" t="n"/>
      <c r="G4995" s="23" t="n"/>
      <c r="H4995" s="22" t="n"/>
      <c r="I4995" s="19" t="n"/>
      <c r="J4995" s="21" t="n"/>
      <c r="K4995" s="19" t="n"/>
      <c r="L4995" s="19" t="n"/>
      <c r="M4995" s="21" t="n"/>
      <c r="N4995" s="22" t="n"/>
      <c r="O4995" s="24">
        <f>IF(A4995&lt;&gt;"عهدة","",SUMIFS($G$8:$G$5007,$B$8:$B$5007,B4995,$A$8:$A$5007,"مصروف",$I$8:$I$5007,"&lt;&gt;مرفوض"))</f>
        <v/>
      </c>
      <c r="P4995" s="25">
        <f>IF(A4995&lt;&gt;"عهدة","",N(F4995)-O4995)</f>
        <v/>
      </c>
      <c r="Q4995" s="26">
        <f>IF(A4995="","",IF(A4995="عهدة",IF(N(F4995)=0,"⚠ أدخل قيمة العهدة",IF(P4995&lt;0,"⛔ عجز / زيادة مصروفات "&amp;TEXT(-P4995,"#,##0"),IF(COUNTIFS($B$8:$B$5007,B4995,$A$8:$A$5007,"مصروف",$I$8:$I$5007,"&lt;&gt;مرفوض",$K$8:$K$5007,"&lt;&gt;نعم")&gt;0,"⚠ "&amp;COUNTIFS($B$8:$B$5007,B4995,$A$8:$A$5007,"مصروف",$I$8:$I$5007,"&lt;&gt;مرفوض",$K$8:$K$5007,"&lt;&gt;نعم")&amp;" مصروف غير مسوى",IF(L4995="تمت التسوية",IF(P4995=0,"✔ متوازنة وتمت التسوية","✔ تمت التسوية – متبقي "&amp;TEXT(P4995,"#,##0")),IF(P4995&gt;0,"متبقي "&amp;TEXT(P4995,"#,##0"),"✔ متوازنة"))))),IF(R4995=0,"⚠ أضف سطر عهدة أولًا",IF(OR(C4995="",N(G4995)=0),"⚠ أكمل التاريخ والقيمة",IF(S4995="","⚠ التاريخ خارج السنة المالية",IF(H4995="","⚠ اختر بند الموازنة",IF(I4995="مرفوض","✖ مرفوض من المدير",IF(I4995&lt;&gt;"موافق","⏳ بانتظار موافقة المدير",IF(K4995&lt;&gt;"نعم","⚠ غير مسوى مع الحسابات","✔ معتمد ومسوى")))))))))</f>
        <v/>
      </c>
      <c r="R4995">
        <f>N(R4994)+IF(A4995="عهدة",1,0)</f>
        <v/>
      </c>
      <c r="S4995">
        <f>IF(C4995="","",IF(AND(C4995&gt;=DATE(2026,9,1),C4995&lt;=DATE(2027,8,31)),(YEAR(C4995)-2026)*12+MONTH(C4995)-8,""))</f>
        <v/>
      </c>
      <c r="T4995">
        <f>IF(AND(A4995="مصروف",R4995&gt;0,I4995="موافق",S4995&lt;&gt;"",H4995&lt;&gt;""),N(G4995),0)</f>
        <v/>
      </c>
    </row>
    <row r="4996">
      <c r="A4996" s="19" t="n"/>
      <c r="B4996" s="20">
        <f>IF(A4996="","",IF(R4996=0,"⚠ أضف سطر عهدة أولًا","DMT-"&amp;TEXT(R4996,"000")))</f>
        <v/>
      </c>
      <c r="C4996" s="21" t="n"/>
      <c r="D4996" s="20">
        <f>IF(C4996="","",IF(S4996="","خارج السنة المالية",INDEX(القوائم!$D$2:$D$13,S4996)))</f>
        <v/>
      </c>
      <c r="E4996" s="22" t="n"/>
      <c r="F4996" s="23" t="n"/>
      <c r="G4996" s="23" t="n"/>
      <c r="H4996" s="22" t="n"/>
      <c r="I4996" s="19" t="n"/>
      <c r="J4996" s="21" t="n"/>
      <c r="K4996" s="19" t="n"/>
      <c r="L4996" s="19" t="n"/>
      <c r="M4996" s="21" t="n"/>
      <c r="N4996" s="22" t="n"/>
      <c r="O4996" s="24">
        <f>IF(A4996&lt;&gt;"عهدة","",SUMIFS($G$8:$G$5007,$B$8:$B$5007,B4996,$A$8:$A$5007,"مصروف",$I$8:$I$5007,"&lt;&gt;مرفوض"))</f>
        <v/>
      </c>
      <c r="P4996" s="25">
        <f>IF(A4996&lt;&gt;"عهدة","",N(F4996)-O4996)</f>
        <v/>
      </c>
      <c r="Q4996" s="26">
        <f>IF(A4996="","",IF(A4996="عهدة",IF(N(F4996)=0,"⚠ أدخل قيمة العهدة",IF(P4996&lt;0,"⛔ عجز / زيادة مصروفات "&amp;TEXT(-P4996,"#,##0"),IF(COUNTIFS($B$8:$B$5007,B4996,$A$8:$A$5007,"مصروف",$I$8:$I$5007,"&lt;&gt;مرفوض",$K$8:$K$5007,"&lt;&gt;نعم")&gt;0,"⚠ "&amp;COUNTIFS($B$8:$B$5007,B4996,$A$8:$A$5007,"مصروف",$I$8:$I$5007,"&lt;&gt;مرفوض",$K$8:$K$5007,"&lt;&gt;نعم")&amp;" مصروف غير مسوى",IF(L4996="تمت التسوية",IF(P4996=0,"✔ متوازنة وتمت التسوية","✔ تمت التسوية – متبقي "&amp;TEXT(P4996,"#,##0")),IF(P4996&gt;0,"متبقي "&amp;TEXT(P4996,"#,##0"),"✔ متوازنة"))))),IF(R4996=0,"⚠ أضف سطر عهدة أولًا",IF(OR(C4996="",N(G4996)=0),"⚠ أكمل التاريخ والقيمة",IF(S4996="","⚠ التاريخ خارج السنة المالية",IF(H4996="","⚠ اختر بند الموازنة",IF(I4996="مرفوض","✖ مرفوض من المدير",IF(I4996&lt;&gt;"موافق","⏳ بانتظار موافقة المدير",IF(K4996&lt;&gt;"نعم","⚠ غير مسوى مع الحسابات","✔ معتمد ومسوى")))))))))</f>
        <v/>
      </c>
      <c r="R4996">
        <f>N(R4995)+IF(A4996="عهدة",1,0)</f>
        <v/>
      </c>
      <c r="S4996">
        <f>IF(C4996="","",IF(AND(C4996&gt;=DATE(2026,9,1),C4996&lt;=DATE(2027,8,31)),(YEAR(C4996)-2026)*12+MONTH(C4996)-8,""))</f>
        <v/>
      </c>
      <c r="T4996">
        <f>IF(AND(A4996="مصروف",R4996&gt;0,I4996="موافق",S4996&lt;&gt;"",H4996&lt;&gt;""),N(G4996),0)</f>
        <v/>
      </c>
    </row>
    <row r="4997">
      <c r="A4997" s="19" t="n"/>
      <c r="B4997" s="20">
        <f>IF(A4997="","",IF(R4997=0,"⚠ أضف سطر عهدة أولًا","DMT-"&amp;TEXT(R4997,"000")))</f>
        <v/>
      </c>
      <c r="C4997" s="21" t="n"/>
      <c r="D4997" s="20">
        <f>IF(C4997="","",IF(S4997="","خارج السنة المالية",INDEX(القوائم!$D$2:$D$13,S4997)))</f>
        <v/>
      </c>
      <c r="E4997" s="22" t="n"/>
      <c r="F4997" s="23" t="n"/>
      <c r="G4997" s="23" t="n"/>
      <c r="H4997" s="22" t="n"/>
      <c r="I4997" s="19" t="n"/>
      <c r="J4997" s="21" t="n"/>
      <c r="K4997" s="19" t="n"/>
      <c r="L4997" s="19" t="n"/>
      <c r="M4997" s="21" t="n"/>
      <c r="N4997" s="22" t="n"/>
      <c r="O4997" s="24">
        <f>IF(A4997&lt;&gt;"عهدة","",SUMIFS($G$8:$G$5007,$B$8:$B$5007,B4997,$A$8:$A$5007,"مصروف",$I$8:$I$5007,"&lt;&gt;مرفوض"))</f>
        <v/>
      </c>
      <c r="P4997" s="25">
        <f>IF(A4997&lt;&gt;"عهدة","",N(F4997)-O4997)</f>
        <v/>
      </c>
      <c r="Q4997" s="26">
        <f>IF(A4997="","",IF(A4997="عهدة",IF(N(F4997)=0,"⚠ أدخل قيمة العهدة",IF(P4997&lt;0,"⛔ عجز / زيادة مصروفات "&amp;TEXT(-P4997,"#,##0"),IF(COUNTIFS($B$8:$B$5007,B4997,$A$8:$A$5007,"مصروف",$I$8:$I$5007,"&lt;&gt;مرفوض",$K$8:$K$5007,"&lt;&gt;نعم")&gt;0,"⚠ "&amp;COUNTIFS($B$8:$B$5007,B4997,$A$8:$A$5007,"مصروف",$I$8:$I$5007,"&lt;&gt;مرفوض",$K$8:$K$5007,"&lt;&gt;نعم")&amp;" مصروف غير مسوى",IF(L4997="تمت التسوية",IF(P4997=0,"✔ متوازنة وتمت التسوية","✔ تمت التسوية – متبقي "&amp;TEXT(P4997,"#,##0")),IF(P4997&gt;0,"متبقي "&amp;TEXT(P4997,"#,##0"),"✔ متوازنة"))))),IF(R4997=0,"⚠ أضف سطر عهدة أولًا",IF(OR(C4997="",N(G4997)=0),"⚠ أكمل التاريخ والقيمة",IF(S4997="","⚠ التاريخ خارج السنة المالية",IF(H4997="","⚠ اختر بند الموازنة",IF(I4997="مرفوض","✖ مرفوض من المدير",IF(I4997&lt;&gt;"موافق","⏳ بانتظار موافقة المدير",IF(K4997&lt;&gt;"نعم","⚠ غير مسوى مع الحسابات","✔ معتمد ومسوى")))))))))</f>
        <v/>
      </c>
      <c r="R4997">
        <f>N(R4996)+IF(A4997="عهدة",1,0)</f>
        <v/>
      </c>
      <c r="S4997">
        <f>IF(C4997="","",IF(AND(C4997&gt;=DATE(2026,9,1),C4997&lt;=DATE(2027,8,31)),(YEAR(C4997)-2026)*12+MONTH(C4997)-8,""))</f>
        <v/>
      </c>
      <c r="T4997">
        <f>IF(AND(A4997="مصروف",R4997&gt;0,I4997="موافق",S4997&lt;&gt;"",H4997&lt;&gt;""),N(G4997),0)</f>
        <v/>
      </c>
    </row>
    <row r="4998">
      <c r="A4998" s="19" t="n"/>
      <c r="B4998" s="20">
        <f>IF(A4998="","",IF(R4998=0,"⚠ أضف سطر عهدة أولًا","DMT-"&amp;TEXT(R4998,"000")))</f>
        <v/>
      </c>
      <c r="C4998" s="21" t="n"/>
      <c r="D4998" s="20">
        <f>IF(C4998="","",IF(S4998="","خارج السنة المالية",INDEX(القوائم!$D$2:$D$13,S4998)))</f>
        <v/>
      </c>
      <c r="E4998" s="22" t="n"/>
      <c r="F4998" s="23" t="n"/>
      <c r="G4998" s="23" t="n"/>
      <c r="H4998" s="22" t="n"/>
      <c r="I4998" s="19" t="n"/>
      <c r="J4998" s="21" t="n"/>
      <c r="K4998" s="19" t="n"/>
      <c r="L4998" s="19" t="n"/>
      <c r="M4998" s="21" t="n"/>
      <c r="N4998" s="22" t="n"/>
      <c r="O4998" s="24">
        <f>IF(A4998&lt;&gt;"عهدة","",SUMIFS($G$8:$G$5007,$B$8:$B$5007,B4998,$A$8:$A$5007,"مصروف",$I$8:$I$5007,"&lt;&gt;مرفوض"))</f>
        <v/>
      </c>
      <c r="P4998" s="25">
        <f>IF(A4998&lt;&gt;"عهدة","",N(F4998)-O4998)</f>
        <v/>
      </c>
      <c r="Q4998" s="26">
        <f>IF(A4998="","",IF(A4998="عهدة",IF(N(F4998)=0,"⚠ أدخل قيمة العهدة",IF(P4998&lt;0,"⛔ عجز / زيادة مصروفات "&amp;TEXT(-P4998,"#,##0"),IF(COUNTIFS($B$8:$B$5007,B4998,$A$8:$A$5007,"مصروف",$I$8:$I$5007,"&lt;&gt;مرفوض",$K$8:$K$5007,"&lt;&gt;نعم")&gt;0,"⚠ "&amp;COUNTIFS($B$8:$B$5007,B4998,$A$8:$A$5007,"مصروف",$I$8:$I$5007,"&lt;&gt;مرفوض",$K$8:$K$5007,"&lt;&gt;نعم")&amp;" مصروف غير مسوى",IF(L4998="تمت التسوية",IF(P4998=0,"✔ متوازنة وتمت التسوية","✔ تمت التسوية – متبقي "&amp;TEXT(P4998,"#,##0")),IF(P4998&gt;0,"متبقي "&amp;TEXT(P4998,"#,##0"),"✔ متوازنة"))))),IF(R4998=0,"⚠ أضف سطر عهدة أولًا",IF(OR(C4998="",N(G4998)=0),"⚠ أكمل التاريخ والقيمة",IF(S4998="","⚠ التاريخ خارج السنة المالية",IF(H4998="","⚠ اختر بند الموازنة",IF(I4998="مرفوض","✖ مرفوض من المدير",IF(I4998&lt;&gt;"موافق","⏳ بانتظار موافقة المدير",IF(K4998&lt;&gt;"نعم","⚠ غير مسوى مع الحسابات","✔ معتمد ومسوى")))))))))</f>
        <v/>
      </c>
      <c r="R4998">
        <f>N(R4997)+IF(A4998="عهدة",1,0)</f>
        <v/>
      </c>
      <c r="S4998">
        <f>IF(C4998="","",IF(AND(C4998&gt;=DATE(2026,9,1),C4998&lt;=DATE(2027,8,31)),(YEAR(C4998)-2026)*12+MONTH(C4998)-8,""))</f>
        <v/>
      </c>
      <c r="T4998">
        <f>IF(AND(A4998="مصروف",R4998&gt;0,I4998="موافق",S4998&lt;&gt;"",H4998&lt;&gt;""),N(G4998),0)</f>
        <v/>
      </c>
    </row>
    <row r="4999">
      <c r="A4999" s="19" t="n"/>
      <c r="B4999" s="20">
        <f>IF(A4999="","",IF(R4999=0,"⚠ أضف سطر عهدة أولًا","DMT-"&amp;TEXT(R4999,"000")))</f>
        <v/>
      </c>
      <c r="C4999" s="21" t="n"/>
      <c r="D4999" s="20">
        <f>IF(C4999="","",IF(S4999="","خارج السنة المالية",INDEX(القوائم!$D$2:$D$13,S4999)))</f>
        <v/>
      </c>
      <c r="E4999" s="22" t="n"/>
      <c r="F4999" s="23" t="n"/>
      <c r="G4999" s="23" t="n"/>
      <c r="H4999" s="22" t="n"/>
      <c r="I4999" s="19" t="n"/>
      <c r="J4999" s="21" t="n"/>
      <c r="K4999" s="19" t="n"/>
      <c r="L4999" s="19" t="n"/>
      <c r="M4999" s="21" t="n"/>
      <c r="N4999" s="22" t="n"/>
      <c r="O4999" s="24">
        <f>IF(A4999&lt;&gt;"عهدة","",SUMIFS($G$8:$G$5007,$B$8:$B$5007,B4999,$A$8:$A$5007,"مصروف",$I$8:$I$5007,"&lt;&gt;مرفوض"))</f>
        <v/>
      </c>
      <c r="P4999" s="25">
        <f>IF(A4999&lt;&gt;"عهدة","",N(F4999)-O4999)</f>
        <v/>
      </c>
      <c r="Q4999" s="26">
        <f>IF(A4999="","",IF(A4999="عهدة",IF(N(F4999)=0,"⚠ أدخل قيمة العهدة",IF(P4999&lt;0,"⛔ عجز / زيادة مصروفات "&amp;TEXT(-P4999,"#,##0"),IF(COUNTIFS($B$8:$B$5007,B4999,$A$8:$A$5007,"مصروف",$I$8:$I$5007,"&lt;&gt;مرفوض",$K$8:$K$5007,"&lt;&gt;نعم")&gt;0,"⚠ "&amp;COUNTIFS($B$8:$B$5007,B4999,$A$8:$A$5007,"مصروف",$I$8:$I$5007,"&lt;&gt;مرفوض",$K$8:$K$5007,"&lt;&gt;نعم")&amp;" مصروف غير مسوى",IF(L4999="تمت التسوية",IF(P4999=0,"✔ متوازنة وتمت التسوية","✔ تمت التسوية – متبقي "&amp;TEXT(P4999,"#,##0")),IF(P4999&gt;0,"متبقي "&amp;TEXT(P4999,"#,##0"),"✔ متوازنة"))))),IF(R4999=0,"⚠ أضف سطر عهدة أولًا",IF(OR(C4999="",N(G4999)=0),"⚠ أكمل التاريخ والقيمة",IF(S4999="","⚠ التاريخ خارج السنة المالية",IF(H4999="","⚠ اختر بند الموازنة",IF(I4999="مرفوض","✖ مرفوض من المدير",IF(I4999&lt;&gt;"موافق","⏳ بانتظار موافقة المدير",IF(K4999&lt;&gt;"نعم","⚠ غير مسوى مع الحسابات","✔ معتمد ومسوى")))))))))</f>
        <v/>
      </c>
      <c r="R4999">
        <f>N(R4998)+IF(A4999="عهدة",1,0)</f>
        <v/>
      </c>
      <c r="S4999">
        <f>IF(C4999="","",IF(AND(C4999&gt;=DATE(2026,9,1),C4999&lt;=DATE(2027,8,31)),(YEAR(C4999)-2026)*12+MONTH(C4999)-8,""))</f>
        <v/>
      </c>
      <c r="T4999">
        <f>IF(AND(A4999="مصروف",R4999&gt;0,I4999="موافق",S4999&lt;&gt;"",H4999&lt;&gt;""),N(G4999),0)</f>
        <v/>
      </c>
    </row>
    <row r="5000">
      <c r="A5000" s="19" t="n"/>
      <c r="B5000" s="20">
        <f>IF(A5000="","",IF(R5000=0,"⚠ أضف سطر عهدة أولًا","DMT-"&amp;TEXT(R5000,"000")))</f>
        <v/>
      </c>
      <c r="C5000" s="21" t="n"/>
      <c r="D5000" s="20">
        <f>IF(C5000="","",IF(S5000="","خارج السنة المالية",INDEX(القوائم!$D$2:$D$13,S5000)))</f>
        <v/>
      </c>
      <c r="E5000" s="22" t="n"/>
      <c r="F5000" s="23" t="n"/>
      <c r="G5000" s="23" t="n"/>
      <c r="H5000" s="22" t="n"/>
      <c r="I5000" s="19" t="n"/>
      <c r="J5000" s="21" t="n"/>
      <c r="K5000" s="19" t="n"/>
      <c r="L5000" s="19" t="n"/>
      <c r="M5000" s="21" t="n"/>
      <c r="N5000" s="22" t="n"/>
      <c r="O5000" s="24">
        <f>IF(A5000&lt;&gt;"عهدة","",SUMIFS($G$8:$G$5007,$B$8:$B$5007,B5000,$A$8:$A$5007,"مصروف",$I$8:$I$5007,"&lt;&gt;مرفوض"))</f>
        <v/>
      </c>
      <c r="P5000" s="25">
        <f>IF(A5000&lt;&gt;"عهدة","",N(F5000)-O5000)</f>
        <v/>
      </c>
      <c r="Q5000" s="26">
        <f>IF(A5000="","",IF(A5000="عهدة",IF(N(F5000)=0,"⚠ أدخل قيمة العهدة",IF(P5000&lt;0,"⛔ عجز / زيادة مصروفات "&amp;TEXT(-P5000,"#,##0"),IF(COUNTIFS($B$8:$B$5007,B5000,$A$8:$A$5007,"مصروف",$I$8:$I$5007,"&lt;&gt;مرفوض",$K$8:$K$5007,"&lt;&gt;نعم")&gt;0,"⚠ "&amp;COUNTIFS($B$8:$B$5007,B5000,$A$8:$A$5007,"مصروف",$I$8:$I$5007,"&lt;&gt;مرفوض",$K$8:$K$5007,"&lt;&gt;نعم")&amp;" مصروف غير مسوى",IF(L5000="تمت التسوية",IF(P5000=0,"✔ متوازنة وتمت التسوية","✔ تمت التسوية – متبقي "&amp;TEXT(P5000,"#,##0")),IF(P5000&gt;0,"متبقي "&amp;TEXT(P5000,"#,##0"),"✔ متوازنة"))))),IF(R5000=0,"⚠ أضف سطر عهدة أولًا",IF(OR(C5000="",N(G5000)=0),"⚠ أكمل التاريخ والقيمة",IF(S5000="","⚠ التاريخ خارج السنة المالية",IF(H5000="","⚠ اختر بند الموازنة",IF(I5000="مرفوض","✖ مرفوض من المدير",IF(I5000&lt;&gt;"موافق","⏳ بانتظار موافقة المدير",IF(K5000&lt;&gt;"نعم","⚠ غير مسوى مع الحسابات","✔ معتمد ومسوى")))))))))</f>
        <v/>
      </c>
      <c r="R5000">
        <f>N(R4999)+IF(A5000="عهدة",1,0)</f>
        <v/>
      </c>
      <c r="S5000">
        <f>IF(C5000="","",IF(AND(C5000&gt;=DATE(2026,9,1),C5000&lt;=DATE(2027,8,31)),(YEAR(C5000)-2026)*12+MONTH(C5000)-8,""))</f>
        <v/>
      </c>
      <c r="T5000">
        <f>IF(AND(A5000="مصروف",R5000&gt;0,I5000="موافق",S5000&lt;&gt;"",H5000&lt;&gt;""),N(G5000),0)</f>
        <v/>
      </c>
    </row>
    <row r="5001">
      <c r="A5001" s="19" t="n"/>
      <c r="B5001" s="20">
        <f>IF(A5001="","",IF(R5001=0,"⚠ أضف سطر عهدة أولًا","DMT-"&amp;TEXT(R5001,"000")))</f>
        <v/>
      </c>
      <c r="C5001" s="21" t="n"/>
      <c r="D5001" s="20">
        <f>IF(C5001="","",IF(S5001="","خارج السنة المالية",INDEX(القوائم!$D$2:$D$13,S5001)))</f>
        <v/>
      </c>
      <c r="E5001" s="22" t="n"/>
      <c r="F5001" s="23" t="n"/>
      <c r="G5001" s="23" t="n"/>
      <c r="H5001" s="22" t="n"/>
      <c r="I5001" s="19" t="n"/>
      <c r="J5001" s="21" t="n"/>
      <c r="K5001" s="19" t="n"/>
      <c r="L5001" s="19" t="n"/>
      <c r="M5001" s="21" t="n"/>
      <c r="N5001" s="22" t="n"/>
      <c r="O5001" s="24">
        <f>IF(A5001&lt;&gt;"عهدة","",SUMIFS($G$8:$G$5007,$B$8:$B$5007,B5001,$A$8:$A$5007,"مصروف",$I$8:$I$5007,"&lt;&gt;مرفوض"))</f>
        <v/>
      </c>
      <c r="P5001" s="25">
        <f>IF(A5001&lt;&gt;"عهدة","",N(F5001)-O5001)</f>
        <v/>
      </c>
      <c r="Q5001" s="26">
        <f>IF(A5001="","",IF(A5001="عهدة",IF(N(F5001)=0,"⚠ أدخل قيمة العهدة",IF(P5001&lt;0,"⛔ عجز / زيادة مصروفات "&amp;TEXT(-P5001,"#,##0"),IF(COUNTIFS($B$8:$B$5007,B5001,$A$8:$A$5007,"مصروف",$I$8:$I$5007,"&lt;&gt;مرفوض",$K$8:$K$5007,"&lt;&gt;نعم")&gt;0,"⚠ "&amp;COUNTIFS($B$8:$B$5007,B5001,$A$8:$A$5007,"مصروف",$I$8:$I$5007,"&lt;&gt;مرفوض",$K$8:$K$5007,"&lt;&gt;نعم")&amp;" مصروف غير مسوى",IF(L5001="تمت التسوية",IF(P5001=0,"✔ متوازنة وتمت التسوية","✔ تمت التسوية – متبقي "&amp;TEXT(P5001,"#,##0")),IF(P5001&gt;0,"متبقي "&amp;TEXT(P5001,"#,##0"),"✔ متوازنة"))))),IF(R5001=0,"⚠ أضف سطر عهدة أولًا",IF(OR(C5001="",N(G5001)=0),"⚠ أكمل التاريخ والقيمة",IF(S5001="","⚠ التاريخ خارج السنة المالية",IF(H5001="","⚠ اختر بند الموازنة",IF(I5001="مرفوض","✖ مرفوض من المدير",IF(I5001&lt;&gt;"موافق","⏳ بانتظار موافقة المدير",IF(K5001&lt;&gt;"نعم","⚠ غير مسوى مع الحسابات","✔ معتمد ومسوى")))))))))</f>
        <v/>
      </c>
      <c r="R5001">
        <f>N(R5000)+IF(A5001="عهدة",1,0)</f>
        <v/>
      </c>
      <c r="S5001">
        <f>IF(C5001="","",IF(AND(C5001&gt;=DATE(2026,9,1),C5001&lt;=DATE(2027,8,31)),(YEAR(C5001)-2026)*12+MONTH(C5001)-8,""))</f>
        <v/>
      </c>
      <c r="T5001">
        <f>IF(AND(A5001="مصروف",R5001&gt;0,I5001="موافق",S5001&lt;&gt;"",H5001&lt;&gt;""),N(G5001),0)</f>
        <v/>
      </c>
    </row>
    <row r="5002">
      <c r="A5002" s="19" t="n"/>
      <c r="B5002" s="20">
        <f>IF(A5002="","",IF(R5002=0,"⚠ أضف سطر عهدة أولًا","DMT-"&amp;TEXT(R5002,"000")))</f>
        <v/>
      </c>
      <c r="C5002" s="21" t="n"/>
      <c r="D5002" s="20">
        <f>IF(C5002="","",IF(S5002="","خارج السنة المالية",INDEX(القوائم!$D$2:$D$13,S5002)))</f>
        <v/>
      </c>
      <c r="E5002" s="22" t="n"/>
      <c r="F5002" s="23" t="n"/>
      <c r="G5002" s="23" t="n"/>
      <c r="H5002" s="22" t="n"/>
      <c r="I5002" s="19" t="n"/>
      <c r="J5002" s="21" t="n"/>
      <c r="K5002" s="19" t="n"/>
      <c r="L5002" s="19" t="n"/>
      <c r="M5002" s="21" t="n"/>
      <c r="N5002" s="22" t="n"/>
      <c r="O5002" s="24">
        <f>IF(A5002&lt;&gt;"عهدة","",SUMIFS($G$8:$G$5007,$B$8:$B$5007,B5002,$A$8:$A$5007,"مصروف",$I$8:$I$5007,"&lt;&gt;مرفوض"))</f>
        <v/>
      </c>
      <c r="P5002" s="25">
        <f>IF(A5002&lt;&gt;"عهدة","",N(F5002)-O5002)</f>
        <v/>
      </c>
      <c r="Q5002" s="26">
        <f>IF(A5002="","",IF(A5002="عهدة",IF(N(F5002)=0,"⚠ أدخل قيمة العهدة",IF(P5002&lt;0,"⛔ عجز / زيادة مصروفات "&amp;TEXT(-P5002,"#,##0"),IF(COUNTIFS($B$8:$B$5007,B5002,$A$8:$A$5007,"مصروف",$I$8:$I$5007,"&lt;&gt;مرفوض",$K$8:$K$5007,"&lt;&gt;نعم")&gt;0,"⚠ "&amp;COUNTIFS($B$8:$B$5007,B5002,$A$8:$A$5007,"مصروف",$I$8:$I$5007,"&lt;&gt;مرفوض",$K$8:$K$5007,"&lt;&gt;نعم")&amp;" مصروف غير مسوى",IF(L5002="تمت التسوية",IF(P5002=0,"✔ متوازنة وتمت التسوية","✔ تمت التسوية – متبقي "&amp;TEXT(P5002,"#,##0")),IF(P5002&gt;0,"متبقي "&amp;TEXT(P5002,"#,##0"),"✔ متوازنة"))))),IF(R5002=0,"⚠ أضف سطر عهدة أولًا",IF(OR(C5002="",N(G5002)=0),"⚠ أكمل التاريخ والقيمة",IF(S5002="","⚠ التاريخ خارج السنة المالية",IF(H5002="","⚠ اختر بند الموازنة",IF(I5002="مرفوض","✖ مرفوض من المدير",IF(I5002&lt;&gt;"موافق","⏳ بانتظار موافقة المدير",IF(K5002&lt;&gt;"نعم","⚠ غير مسوى مع الحسابات","✔ معتمد ومسوى")))))))))</f>
        <v/>
      </c>
      <c r="R5002">
        <f>N(R5001)+IF(A5002="عهدة",1,0)</f>
        <v/>
      </c>
      <c r="S5002">
        <f>IF(C5002="","",IF(AND(C5002&gt;=DATE(2026,9,1),C5002&lt;=DATE(2027,8,31)),(YEAR(C5002)-2026)*12+MONTH(C5002)-8,""))</f>
        <v/>
      </c>
      <c r="T5002">
        <f>IF(AND(A5002="مصروف",R5002&gt;0,I5002="موافق",S5002&lt;&gt;"",H5002&lt;&gt;""),N(G5002),0)</f>
        <v/>
      </c>
    </row>
    <row r="5003">
      <c r="A5003" s="19" t="n"/>
      <c r="B5003" s="20">
        <f>IF(A5003="","",IF(R5003=0,"⚠ أضف سطر عهدة أولًا","DMT-"&amp;TEXT(R5003,"000")))</f>
        <v/>
      </c>
      <c r="C5003" s="21" t="n"/>
      <c r="D5003" s="20">
        <f>IF(C5003="","",IF(S5003="","خارج السنة المالية",INDEX(القوائم!$D$2:$D$13,S5003)))</f>
        <v/>
      </c>
      <c r="E5003" s="22" t="n"/>
      <c r="F5003" s="23" t="n"/>
      <c r="G5003" s="23" t="n"/>
      <c r="H5003" s="22" t="n"/>
      <c r="I5003" s="19" t="n"/>
      <c r="J5003" s="21" t="n"/>
      <c r="K5003" s="19" t="n"/>
      <c r="L5003" s="19" t="n"/>
      <c r="M5003" s="21" t="n"/>
      <c r="N5003" s="22" t="n"/>
      <c r="O5003" s="24">
        <f>IF(A5003&lt;&gt;"عهدة","",SUMIFS($G$8:$G$5007,$B$8:$B$5007,B5003,$A$8:$A$5007,"مصروف",$I$8:$I$5007,"&lt;&gt;مرفوض"))</f>
        <v/>
      </c>
      <c r="P5003" s="25">
        <f>IF(A5003&lt;&gt;"عهدة","",N(F5003)-O5003)</f>
        <v/>
      </c>
      <c r="Q5003" s="26">
        <f>IF(A5003="","",IF(A5003="عهدة",IF(N(F5003)=0,"⚠ أدخل قيمة العهدة",IF(P5003&lt;0,"⛔ عجز / زيادة مصروفات "&amp;TEXT(-P5003,"#,##0"),IF(COUNTIFS($B$8:$B$5007,B5003,$A$8:$A$5007,"مصروف",$I$8:$I$5007,"&lt;&gt;مرفوض",$K$8:$K$5007,"&lt;&gt;نعم")&gt;0,"⚠ "&amp;COUNTIFS($B$8:$B$5007,B5003,$A$8:$A$5007,"مصروف",$I$8:$I$5007,"&lt;&gt;مرفوض",$K$8:$K$5007,"&lt;&gt;نعم")&amp;" مصروف غير مسوى",IF(L5003="تمت التسوية",IF(P5003=0,"✔ متوازنة وتمت التسوية","✔ تمت التسوية – متبقي "&amp;TEXT(P5003,"#,##0")),IF(P5003&gt;0,"متبقي "&amp;TEXT(P5003,"#,##0"),"✔ متوازنة"))))),IF(R5003=0,"⚠ أضف سطر عهدة أولًا",IF(OR(C5003="",N(G5003)=0),"⚠ أكمل التاريخ والقيمة",IF(S5003="","⚠ التاريخ خارج السنة المالية",IF(H5003="","⚠ اختر بند الموازنة",IF(I5003="مرفوض","✖ مرفوض من المدير",IF(I5003&lt;&gt;"موافق","⏳ بانتظار موافقة المدير",IF(K5003&lt;&gt;"نعم","⚠ غير مسوى مع الحسابات","✔ معتمد ومسوى")))))))))</f>
        <v/>
      </c>
      <c r="R5003">
        <f>N(R5002)+IF(A5003="عهدة",1,0)</f>
        <v/>
      </c>
      <c r="S5003">
        <f>IF(C5003="","",IF(AND(C5003&gt;=DATE(2026,9,1),C5003&lt;=DATE(2027,8,31)),(YEAR(C5003)-2026)*12+MONTH(C5003)-8,""))</f>
        <v/>
      </c>
      <c r="T5003">
        <f>IF(AND(A5003="مصروف",R5003&gt;0,I5003="موافق",S5003&lt;&gt;"",H5003&lt;&gt;""),N(G5003),0)</f>
        <v/>
      </c>
    </row>
    <row r="5004">
      <c r="A5004" s="19" t="n"/>
      <c r="B5004" s="20">
        <f>IF(A5004="","",IF(R5004=0,"⚠ أضف سطر عهدة أولًا","DMT-"&amp;TEXT(R5004,"000")))</f>
        <v/>
      </c>
      <c r="C5004" s="21" t="n"/>
      <c r="D5004" s="20">
        <f>IF(C5004="","",IF(S5004="","خارج السنة المالية",INDEX(القوائم!$D$2:$D$13,S5004)))</f>
        <v/>
      </c>
      <c r="E5004" s="22" t="n"/>
      <c r="F5004" s="23" t="n"/>
      <c r="G5004" s="23" t="n"/>
      <c r="H5004" s="22" t="n"/>
      <c r="I5004" s="19" t="n"/>
      <c r="J5004" s="21" t="n"/>
      <c r="K5004" s="19" t="n"/>
      <c r="L5004" s="19" t="n"/>
      <c r="M5004" s="21" t="n"/>
      <c r="N5004" s="22" t="n"/>
      <c r="O5004" s="24">
        <f>IF(A5004&lt;&gt;"عهدة","",SUMIFS($G$8:$G$5007,$B$8:$B$5007,B5004,$A$8:$A$5007,"مصروف",$I$8:$I$5007,"&lt;&gt;مرفوض"))</f>
        <v/>
      </c>
      <c r="P5004" s="25">
        <f>IF(A5004&lt;&gt;"عهدة","",N(F5004)-O5004)</f>
        <v/>
      </c>
      <c r="Q5004" s="26">
        <f>IF(A5004="","",IF(A5004="عهدة",IF(N(F5004)=0,"⚠ أدخل قيمة العهدة",IF(P5004&lt;0,"⛔ عجز / زيادة مصروفات "&amp;TEXT(-P5004,"#,##0"),IF(COUNTIFS($B$8:$B$5007,B5004,$A$8:$A$5007,"مصروف",$I$8:$I$5007,"&lt;&gt;مرفوض",$K$8:$K$5007,"&lt;&gt;نعم")&gt;0,"⚠ "&amp;COUNTIFS($B$8:$B$5007,B5004,$A$8:$A$5007,"مصروف",$I$8:$I$5007,"&lt;&gt;مرفوض",$K$8:$K$5007,"&lt;&gt;نعم")&amp;" مصروف غير مسوى",IF(L5004="تمت التسوية",IF(P5004=0,"✔ متوازنة وتمت التسوية","✔ تمت التسوية – متبقي "&amp;TEXT(P5004,"#,##0")),IF(P5004&gt;0,"متبقي "&amp;TEXT(P5004,"#,##0"),"✔ متوازنة"))))),IF(R5004=0,"⚠ أضف سطر عهدة أولًا",IF(OR(C5004="",N(G5004)=0),"⚠ أكمل التاريخ والقيمة",IF(S5004="","⚠ التاريخ خارج السنة المالية",IF(H5004="","⚠ اختر بند الموازنة",IF(I5004="مرفوض","✖ مرفوض من المدير",IF(I5004&lt;&gt;"موافق","⏳ بانتظار موافقة المدير",IF(K5004&lt;&gt;"نعم","⚠ غير مسوى مع الحسابات","✔ معتمد ومسوى")))))))))</f>
        <v/>
      </c>
      <c r="R5004">
        <f>N(R5003)+IF(A5004="عهدة",1,0)</f>
        <v/>
      </c>
      <c r="S5004">
        <f>IF(C5004="","",IF(AND(C5004&gt;=DATE(2026,9,1),C5004&lt;=DATE(2027,8,31)),(YEAR(C5004)-2026)*12+MONTH(C5004)-8,""))</f>
        <v/>
      </c>
      <c r="T5004">
        <f>IF(AND(A5004="مصروف",R5004&gt;0,I5004="موافق",S5004&lt;&gt;"",H5004&lt;&gt;""),N(G5004),0)</f>
        <v/>
      </c>
    </row>
    <row r="5005">
      <c r="A5005" s="19" t="n"/>
      <c r="B5005" s="20">
        <f>IF(A5005="","",IF(R5005=0,"⚠ أضف سطر عهدة أولًا","DMT-"&amp;TEXT(R5005,"000")))</f>
        <v/>
      </c>
      <c r="C5005" s="21" t="n"/>
      <c r="D5005" s="20">
        <f>IF(C5005="","",IF(S5005="","خارج السنة المالية",INDEX(القوائم!$D$2:$D$13,S5005)))</f>
        <v/>
      </c>
      <c r="E5005" s="22" t="n"/>
      <c r="F5005" s="23" t="n"/>
      <c r="G5005" s="23" t="n"/>
      <c r="H5005" s="22" t="n"/>
      <c r="I5005" s="19" t="n"/>
      <c r="J5005" s="21" t="n"/>
      <c r="K5005" s="19" t="n"/>
      <c r="L5005" s="19" t="n"/>
      <c r="M5005" s="21" t="n"/>
      <c r="N5005" s="22" t="n"/>
      <c r="O5005" s="24">
        <f>IF(A5005&lt;&gt;"عهدة","",SUMIFS($G$8:$G$5007,$B$8:$B$5007,B5005,$A$8:$A$5007,"مصروف",$I$8:$I$5007,"&lt;&gt;مرفوض"))</f>
        <v/>
      </c>
      <c r="P5005" s="25">
        <f>IF(A5005&lt;&gt;"عهدة","",N(F5005)-O5005)</f>
        <v/>
      </c>
      <c r="Q5005" s="26">
        <f>IF(A5005="","",IF(A5005="عهدة",IF(N(F5005)=0,"⚠ أدخل قيمة العهدة",IF(P5005&lt;0,"⛔ عجز / زيادة مصروفات "&amp;TEXT(-P5005,"#,##0"),IF(COUNTIFS($B$8:$B$5007,B5005,$A$8:$A$5007,"مصروف",$I$8:$I$5007,"&lt;&gt;مرفوض",$K$8:$K$5007,"&lt;&gt;نعم")&gt;0,"⚠ "&amp;COUNTIFS($B$8:$B$5007,B5005,$A$8:$A$5007,"مصروف",$I$8:$I$5007,"&lt;&gt;مرفوض",$K$8:$K$5007,"&lt;&gt;نعم")&amp;" مصروف غير مسوى",IF(L5005="تمت التسوية",IF(P5005=0,"✔ متوازنة وتمت التسوية","✔ تمت التسوية – متبقي "&amp;TEXT(P5005,"#,##0")),IF(P5005&gt;0,"متبقي "&amp;TEXT(P5005,"#,##0"),"✔ متوازنة"))))),IF(R5005=0,"⚠ أضف سطر عهدة أولًا",IF(OR(C5005="",N(G5005)=0),"⚠ أكمل التاريخ والقيمة",IF(S5005="","⚠ التاريخ خارج السنة المالية",IF(H5005="","⚠ اختر بند الموازنة",IF(I5005="مرفوض","✖ مرفوض من المدير",IF(I5005&lt;&gt;"موافق","⏳ بانتظار موافقة المدير",IF(K5005&lt;&gt;"نعم","⚠ غير مسوى مع الحسابات","✔ معتمد ومسوى")))))))))</f>
        <v/>
      </c>
      <c r="R5005">
        <f>N(R5004)+IF(A5005="عهدة",1,0)</f>
        <v/>
      </c>
      <c r="S5005">
        <f>IF(C5005="","",IF(AND(C5005&gt;=DATE(2026,9,1),C5005&lt;=DATE(2027,8,31)),(YEAR(C5005)-2026)*12+MONTH(C5005)-8,""))</f>
        <v/>
      </c>
      <c r="T5005">
        <f>IF(AND(A5005="مصروف",R5005&gt;0,I5005="موافق",S5005&lt;&gt;"",H5005&lt;&gt;""),N(G5005),0)</f>
        <v/>
      </c>
    </row>
    <row r="5006">
      <c r="A5006" s="19" t="n"/>
      <c r="B5006" s="20">
        <f>IF(A5006="","",IF(R5006=0,"⚠ أضف سطر عهدة أولًا","DMT-"&amp;TEXT(R5006,"000")))</f>
        <v/>
      </c>
      <c r="C5006" s="21" t="n"/>
      <c r="D5006" s="20">
        <f>IF(C5006="","",IF(S5006="","خارج السنة المالية",INDEX(القوائم!$D$2:$D$13,S5006)))</f>
        <v/>
      </c>
      <c r="E5006" s="22" t="n"/>
      <c r="F5006" s="23" t="n"/>
      <c r="G5006" s="23" t="n"/>
      <c r="H5006" s="22" t="n"/>
      <c r="I5006" s="19" t="n"/>
      <c r="J5006" s="21" t="n"/>
      <c r="K5006" s="19" t="n"/>
      <c r="L5006" s="19" t="n"/>
      <c r="M5006" s="21" t="n"/>
      <c r="N5006" s="22" t="n"/>
      <c r="O5006" s="24">
        <f>IF(A5006&lt;&gt;"عهدة","",SUMIFS($G$8:$G$5007,$B$8:$B$5007,B5006,$A$8:$A$5007,"مصروف",$I$8:$I$5007,"&lt;&gt;مرفوض"))</f>
        <v/>
      </c>
      <c r="P5006" s="25">
        <f>IF(A5006&lt;&gt;"عهدة","",N(F5006)-O5006)</f>
        <v/>
      </c>
      <c r="Q5006" s="26">
        <f>IF(A5006="","",IF(A5006="عهدة",IF(N(F5006)=0,"⚠ أدخل قيمة العهدة",IF(P5006&lt;0,"⛔ عجز / زيادة مصروفات "&amp;TEXT(-P5006,"#,##0"),IF(COUNTIFS($B$8:$B$5007,B5006,$A$8:$A$5007,"مصروف",$I$8:$I$5007,"&lt;&gt;مرفوض",$K$8:$K$5007,"&lt;&gt;نعم")&gt;0,"⚠ "&amp;COUNTIFS($B$8:$B$5007,B5006,$A$8:$A$5007,"مصروف",$I$8:$I$5007,"&lt;&gt;مرفوض",$K$8:$K$5007,"&lt;&gt;نعم")&amp;" مصروف غير مسوى",IF(L5006="تمت التسوية",IF(P5006=0,"✔ متوازنة وتمت التسوية","✔ تمت التسوية – متبقي "&amp;TEXT(P5006,"#,##0")),IF(P5006&gt;0,"متبقي "&amp;TEXT(P5006,"#,##0"),"✔ متوازنة"))))),IF(R5006=0,"⚠ أضف سطر عهدة أولًا",IF(OR(C5006="",N(G5006)=0),"⚠ أكمل التاريخ والقيمة",IF(S5006="","⚠ التاريخ خارج السنة المالية",IF(H5006="","⚠ اختر بند الموازنة",IF(I5006="مرفوض","✖ مرفوض من المدير",IF(I5006&lt;&gt;"موافق","⏳ بانتظار موافقة المدير",IF(K5006&lt;&gt;"نعم","⚠ غير مسوى مع الحسابات","✔ معتمد ومسوى")))))))))</f>
        <v/>
      </c>
      <c r="R5006">
        <f>N(R5005)+IF(A5006="عهدة",1,0)</f>
        <v/>
      </c>
      <c r="S5006">
        <f>IF(C5006="","",IF(AND(C5006&gt;=DATE(2026,9,1),C5006&lt;=DATE(2027,8,31)),(YEAR(C5006)-2026)*12+MONTH(C5006)-8,""))</f>
        <v/>
      </c>
      <c r="T5006">
        <f>IF(AND(A5006="مصروف",R5006&gt;0,I5006="موافق",S5006&lt;&gt;"",H5006&lt;&gt;""),N(G5006),0)</f>
        <v/>
      </c>
    </row>
    <row r="5007">
      <c r="A5007" s="19" t="n"/>
      <c r="B5007" s="20">
        <f>IF(A5007="","",IF(R5007=0,"⚠ أضف سطر عهدة أولًا","DMT-"&amp;TEXT(R5007,"000")))</f>
        <v/>
      </c>
      <c r="C5007" s="21" t="n"/>
      <c r="D5007" s="20">
        <f>IF(C5007="","",IF(S5007="","خارج السنة المالية",INDEX(القوائم!$D$2:$D$13,S5007)))</f>
        <v/>
      </c>
      <c r="E5007" s="22" t="n"/>
      <c r="F5007" s="23" t="n"/>
      <c r="G5007" s="23" t="n"/>
      <c r="H5007" s="22" t="n"/>
      <c r="I5007" s="19" t="n"/>
      <c r="J5007" s="21" t="n"/>
      <c r="K5007" s="19" t="n"/>
      <c r="L5007" s="19" t="n"/>
      <c r="M5007" s="21" t="n"/>
      <c r="N5007" s="22" t="n"/>
      <c r="O5007" s="24">
        <f>IF(A5007&lt;&gt;"عهدة","",SUMIFS($G$8:$G$5007,$B$8:$B$5007,B5007,$A$8:$A$5007,"مصروف",$I$8:$I$5007,"&lt;&gt;مرفوض"))</f>
        <v/>
      </c>
      <c r="P5007" s="25">
        <f>IF(A5007&lt;&gt;"عهدة","",N(F5007)-O5007)</f>
        <v/>
      </c>
      <c r="Q5007" s="26">
        <f>IF(A5007="","",IF(A5007="عهدة",IF(N(F5007)=0,"⚠ أدخل قيمة العهدة",IF(P5007&lt;0,"⛔ عجز / زيادة مصروفات "&amp;TEXT(-P5007,"#,##0"),IF(COUNTIFS($B$8:$B$5007,B5007,$A$8:$A$5007,"مصروف",$I$8:$I$5007,"&lt;&gt;مرفوض",$K$8:$K$5007,"&lt;&gt;نعم")&gt;0,"⚠ "&amp;COUNTIFS($B$8:$B$5007,B5007,$A$8:$A$5007,"مصروف",$I$8:$I$5007,"&lt;&gt;مرفوض",$K$8:$K$5007,"&lt;&gt;نعم")&amp;" مصروف غير مسوى",IF(L5007="تمت التسوية",IF(P5007=0,"✔ متوازنة وتمت التسوية","✔ تمت التسوية – متبقي "&amp;TEXT(P5007,"#,##0")),IF(P5007&gt;0,"متبقي "&amp;TEXT(P5007,"#,##0"),"✔ متوازنة"))))),IF(R5007=0,"⚠ أضف سطر عهدة أولًا",IF(OR(C5007="",N(G5007)=0),"⚠ أكمل التاريخ والقيمة",IF(S5007="","⚠ التاريخ خارج السنة المالية",IF(H5007="","⚠ اختر بند الموازنة",IF(I5007="مرفوض","✖ مرفوض من المدير",IF(I5007&lt;&gt;"موافق","⏳ بانتظار موافقة المدير",IF(K5007&lt;&gt;"نعم","⚠ غير مسوى مع الحسابات","✔ معتمد ومسوى")))))))))</f>
        <v/>
      </c>
      <c r="R5007">
        <f>N(R5006)+IF(A5007="عهدة",1,0)</f>
        <v/>
      </c>
      <c r="S5007">
        <f>IF(C5007="","",IF(AND(C5007&gt;=DATE(2026,9,1),C5007&lt;=DATE(2027,8,31)),(YEAR(C5007)-2026)*12+MONTH(C5007)-8,""))</f>
        <v/>
      </c>
      <c r="T5007">
        <f>IF(AND(A5007="مصروف",R5007&gt;0,I5007="موافق",S5007&lt;&gt;"",H5007&lt;&gt;""),N(G5007),0)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 password="ECB1"/>
  <mergeCells count="20">
    <mergeCell ref="F4:G4"/>
    <mergeCell ref="A5:D5"/>
    <mergeCell ref="H3"/>
    <mergeCell ref="L4:N4"/>
    <mergeCell ref="I3:K3"/>
    <mergeCell ref="A1:Q1"/>
    <mergeCell ref="C4:D4"/>
    <mergeCell ref="F3:G3"/>
    <mergeCell ref="A6:Q6"/>
    <mergeCell ref="C3:D3"/>
    <mergeCell ref="I5:N5"/>
    <mergeCell ref="E3"/>
    <mergeCell ref="I4:K4"/>
    <mergeCell ref="A3:B3"/>
    <mergeCell ref="E5:H5"/>
    <mergeCell ref="H4"/>
    <mergeCell ref="E4"/>
    <mergeCell ref="A2:Q2"/>
    <mergeCell ref="A4:B4"/>
    <mergeCell ref="L3:N3"/>
  </mergeCells>
  <conditionalFormatting sqref="A8:Q5007">
    <cfRule type="expression" priority="1" dxfId="0">
      <formula>$A8="عهدة"</formula>
    </cfRule>
  </conditionalFormatting>
  <conditionalFormatting sqref="Q8:Q5007">
    <cfRule type="expression" priority="2" dxfId="1">
      <formula>LEFT($Q8,1)="⛔"</formula>
    </cfRule>
    <cfRule type="expression" priority="3" dxfId="1">
      <formula>LEFT($Q8,1)="✖"</formula>
    </cfRule>
    <cfRule type="expression" priority="4" dxfId="2">
      <formula>LEFT($Q8,1)="⚠"</formula>
    </cfRule>
    <cfRule type="expression" priority="5" dxfId="3">
      <formula>LEFT($Q8,1)="⏳"</formula>
    </cfRule>
    <cfRule type="expression" priority="6" dxfId="4">
      <formula>LEFT($Q8,1)="✔"</formula>
    </cfRule>
  </conditionalFormatting>
  <conditionalFormatting sqref="G8:H5007">
    <cfRule type="expression" priority="7" dxfId="5">
      <formula>AND($A8="مصروف",G8="")</formula>
    </cfRule>
  </conditionalFormatting>
  <conditionalFormatting sqref="I8:I5007">
    <cfRule type="expression" priority="8" dxfId="4">
      <formula>I8="موافق"</formula>
    </cfRule>
    <cfRule type="expression" priority="9" dxfId="1">
      <formula>I8="مرفوض"</formula>
    </cfRule>
  </conditionalFormatting>
  <conditionalFormatting sqref="K8:K5007">
    <cfRule type="expression" priority="10" dxfId="2">
      <formula>AND($A8="مصروف",K8&lt;&gt;"نعم",N($G8)&gt;0)</formula>
    </cfRule>
    <cfRule type="expression" priority="11" dxfId="4">
      <formula>K8="نعم"</formula>
    </cfRule>
  </conditionalFormatting>
  <dataValidations count="10">
    <dataValidation sqref="A8:A5007" showDropDown="0" showInputMessage="1" showErrorMessage="1" allowBlank="1" errorTitle="إدخال غير صحيح" error="اختر «عهدة» أو «مصروف»" prompt="عهدة = بداية عهدة جديدة · مصروف = مصروف من العهدة الحالية" type="list" errorStyle="stop">
      <formula1>"عهدة,مصروف"</formula1>
    </dataValidation>
    <dataValidation sqref="C8:C5007" showDropDown="0" showInputMessage="1" showErrorMessage="1" allowBlank="1" errorTitle="إدخال غير صحيح" error="التاريخ يجب أن يكون بين 01/09/2026 و 31/08/2027" prompt="dd/mm/yyyy" type="date" errorStyle="stop" operator="between">
      <formula1>DATE(2026,9,1)</formula1>
      <formula2>DATE(2027,8,31)</formula2>
    </dataValidation>
    <dataValidation sqref="F8:F5007" showDropDown="0" showInputMessage="0" showErrorMessage="1" allowBlank="1" errorTitle="إدخال غير صحيح" error="قيمة العهدة تُكتب في سطر «عهدة» فقط وبقيمة موجبة" type="custom" errorStyle="stop">
      <formula1>AND($A8="عهدة",F8&gt;0)</formula1>
    </dataValidation>
    <dataValidation sqref="G8:G5007" showDropDown="0" showInputMessage="0" showErrorMessage="1" allowBlank="1" errorTitle="إدخال غير صحيح" error="قيمة المصروف تُكتب في سطر «مصروف» فقط وبقيمة موجبة" type="custom" errorStyle="stop">
      <formula1>AND($A8="مصروف",G8&gt;0)</formula1>
    </dataValidation>
    <dataValidation sqref="H8:H5007" showDropDown="0" showInputMessage="1" showErrorMessage="1" allowBlank="1" errorTitle="إدخال غير صحيح" error="اختر بند الموازنة من القائمة (البنود تأتي من ملف الموازنة)" prompt="اختر البند من القائمة" type="list" errorStyle="stop">
      <formula1>List_Items_DMT</formula1>
    </dataValidation>
    <dataValidation sqref="I8:I5007" showDropDown="0" showInputMessage="0" showErrorMessage="1" allowBlank="1" errorTitle="إدخال غير صحيح" error="اختر من القائمة" type="list" errorStyle="stop">
      <formula1>"قيد الانتظار,موافق,مرفوض"</formula1>
    </dataValidation>
    <dataValidation sqref="K8:K5007" showDropDown="0" showInputMessage="0" showErrorMessage="1" allowBlank="1" errorTitle="إدخال غير صحيح" error="اختر نعم أو لا" type="list" errorStyle="stop">
      <formula1>"نعم,لا"</formula1>
    </dataValidation>
    <dataValidation sqref="L8:L5007" showDropDown="0" showInputMessage="0" showErrorMessage="1" allowBlank="1" errorTitle="إدخال غير صحيح" error="اختر من القائمة" type="list" errorStyle="stop">
      <formula1>"مفتوحة,تحت التسوية,تمت التسوية"</formula1>
    </dataValidation>
    <dataValidation sqref="J8:J5007" showDropDown="0" showInputMessage="0" showErrorMessage="1" allowBlank="1" errorTitle="إدخال غير صحيح" error="أدخل تاريخًا صحيحًا" type="date" errorStyle="stop" operator="greaterThanOrEqual">
      <formula1>DATE(2026,1,1)</formula1>
    </dataValidation>
    <dataValidation sqref="M8:M5007" showDropDown="0" showInputMessage="0" showErrorMessage="1" allowBlank="1" errorTitle="إدخال غير صحيح" error="أدخل تاريخًا صحيحًا" type="date" errorStyle="stop" operator="greaterThanOrEqual">
      <formula1>DATE(2026,1,1)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T5007"/>
  <sheetViews>
    <sheetView showGridLines="0" rightToLeft="1" zoomScale="9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32" customWidth="1" min="5" max="5"/>
    <col width="12" customWidth="1" min="6" max="6"/>
    <col width="12" customWidth="1" min="7" max="7"/>
    <col width="34" customWidth="1" min="8" max="8"/>
    <col width="13" customWidth="1" min="9" max="9"/>
    <col width="11" customWidth="1" min="10" max="10"/>
    <col width="13" customWidth="1" min="11" max="11"/>
    <col width="13" customWidth="1" min="12" max="12"/>
    <col width="11" customWidth="1" min="13" max="13"/>
    <col width="22" customWidth="1" min="14" max="14"/>
    <col width="13" customWidth="1" min="15" max="15"/>
    <col width="13" customWidth="1" min="16" max="16"/>
    <col width="30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28" customHeight="1">
      <c r="A1" s="1" t="inlineStr">
        <is>
          <t>عهد ومصروفات مدرسة ابدأ – بدر  |  سبتمبر 2026 – أغسطس 2027</t>
        </is>
      </c>
    </row>
    <row r="2" ht="30" customHeight="1">
      <c r="A2" s="2" t="inlineStr">
        <is>
          <t>لإضافة عهدة: في أول صف فارغ اختر «عهدة» واكتب التاريخ وصاحب العهدة وقيمتها  ←  في الصفوف التالية اختر «مصروف» لكل مصروف من هذه العهدة: التاريخ، البيان، القيمة، بند الموازنة، موافقة المدير، التسوية  ←  عند الانتهاء غيّر حالة العهدة إلى «تمت التسوية» ثم ابدأ العهدة التالية أسفلها.  رقم العهدة والشهر والإجماليات والتنبيهات تُحسب تلقائيًا · الخلايا الملونة بالأصفر الفاتح فقط للإدخال · استخدم الفلتر ولا تُرتّب الجدول.</t>
        </is>
      </c>
    </row>
    <row r="3" ht="22" customHeight="1">
      <c r="A3" s="3" t="inlineStr">
        <is>
          <t>إجمالي قيمة العهد</t>
        </is>
      </c>
      <c r="B3" s="4" t="n"/>
      <c r="C3" s="5" t="inlineStr">
        <is>
          <t>إجمالي المصروفات</t>
        </is>
      </c>
      <c r="D3" s="4" t="n"/>
      <c r="E3" s="6" t="inlineStr">
        <is>
          <t>إجمالي المتبقي / العجز</t>
        </is>
      </c>
      <c r="F3" s="7" t="inlineStr">
        <is>
          <t>العهد المفتوحة (عدد)</t>
        </is>
      </c>
      <c r="G3" s="4" t="n"/>
      <c r="H3" s="7" t="inlineStr">
        <is>
          <t>قيمة العهد المفتوحة</t>
        </is>
      </c>
      <c r="I3" s="6" t="inlineStr">
        <is>
          <t>العهد التي تمت تسويتها (عدد)</t>
        </is>
      </c>
      <c r="J3" s="4" t="n"/>
      <c r="K3" s="4" t="n"/>
      <c r="L3" s="6" t="inlineStr">
        <is>
          <t>قيمة العهد التي تمت تسويتها</t>
        </is>
      </c>
      <c r="M3" s="4" t="n"/>
      <c r="N3" s="4" t="n"/>
    </row>
    <row r="4" ht="28" customHeight="1">
      <c r="A4" s="8">
        <f>SUM($F$8:$F$5007)</f>
        <v/>
      </c>
      <c r="B4" s="4" t="n"/>
      <c r="C4" s="9">
        <f>SUMIFS($G$8:$G$5007,$A$8:$A$5007,"مصروف",$I$8:$I$5007,"&lt;&gt;مرفوض")</f>
        <v/>
      </c>
      <c r="D4" s="4" t="n"/>
      <c r="E4" s="10">
        <f>SUM($P$8:$P$5007)</f>
        <v/>
      </c>
      <c r="F4" s="11">
        <f>COUNTIFS($A$8:$A$5007,"عهدة",$L$8:$L$5007,"&lt;&gt;تمت التسوية")</f>
        <v/>
      </c>
      <c r="G4" s="4" t="n"/>
      <c r="H4" s="12">
        <f>SUMIFS($F$8:$F$5007,$A$8:$A$5007,"عهدة",$L$8:$L$5007,"&lt;&gt;تمت التسوية")</f>
        <v/>
      </c>
      <c r="I4" s="13">
        <f>COUNTIFS($A$8:$A$5007,"عهدة",$L$8:$L$5007,"تمت التسوية")</f>
        <v/>
      </c>
      <c r="J4" s="4" t="n"/>
      <c r="K4" s="4" t="n"/>
      <c r="L4" s="14">
        <f>SUMIFS($F$8:$F$5007,$A$8:$A$5007,"عهدة",$L$8:$L$5007,"تمت التسوية")</f>
        <v/>
      </c>
      <c r="M4" s="4" t="n"/>
      <c r="N4" s="4" t="n"/>
    </row>
    <row r="5" ht="22" customHeight="1">
      <c r="A5" s="15">
        <f>"⚠ مصروفات غير مسواة مع الحسابات: "&amp;COUNTIFS($A$8:$A$5007,"مصروف",$G$8:$G$5007,"&gt;0",$I$8:$I$5007,"&lt;&gt;مرفوض",$K$8:$K$5007,"&lt;&gt;نعم")</f>
        <v/>
      </c>
      <c r="E5" s="15">
        <f>"⏳ بانتظار موافقة المدير: "&amp;COUNTIFS($A$8:$A$5007,"مصروف",$G$8:$G$5007,"&gt;0",$I$8:$I$5007,"&lt;&gt;موافق",$I$8:$I$5007,"&lt;&gt;مرفوض")</f>
        <v/>
      </c>
      <c r="I5" s="15">
        <f>"⛔ عهد بها عجز / زيادة مصروفات: "&amp;COUNTIFS($A$8:$A$5007,"عهدة",$P$8:$P$5007,"&lt;0")</f>
        <v/>
      </c>
    </row>
    <row r="6">
      <c r="A6" s="16" t="inlineStr">
        <is>
          <t>مثال:  عهدة | 01/09/2026 | أ/ محمد – مشتريات | قيمة العهدة 20,000   ثم   مصروف | 03/09/2026 | أحبار طابعة | 1,250 | الأدوات المكتبية... | موافق | نعم</t>
        </is>
      </c>
    </row>
    <row r="7" ht="36" customHeight="1">
      <c r="A7" s="17" t="inlineStr">
        <is>
          <t>عهدة / مصروف</t>
        </is>
      </c>
      <c r="B7" s="17" t="inlineStr">
        <is>
          <t>رقم العهدة</t>
        </is>
      </c>
      <c r="C7" s="17" t="inlineStr">
        <is>
          <t>التاريخ</t>
        </is>
      </c>
      <c r="D7" s="17" t="inlineStr">
        <is>
          <t>الشهر</t>
        </is>
      </c>
      <c r="E7" s="17" t="inlineStr">
        <is>
          <t>البيان / صاحب العهدة</t>
        </is>
      </c>
      <c r="F7" s="17" t="inlineStr">
        <is>
          <t>قيمة العهدة</t>
        </is>
      </c>
      <c r="G7" s="17" t="inlineStr">
        <is>
          <t>قيمة المصروف</t>
        </is>
      </c>
      <c r="H7" s="17" t="inlineStr">
        <is>
          <t>بند الموازنة</t>
        </is>
      </c>
      <c r="I7" s="17" t="inlineStr">
        <is>
          <t>موافقة المدير المباشر</t>
        </is>
      </c>
      <c r="J7" s="17" t="inlineStr">
        <is>
          <t>تاريخ الموافقة</t>
        </is>
      </c>
      <c r="K7" s="17" t="inlineStr">
        <is>
          <t>تمت التسوية مع الحسابات؟</t>
        </is>
      </c>
      <c r="L7" s="17" t="inlineStr">
        <is>
          <t>حالة العهدة</t>
        </is>
      </c>
      <c r="M7" s="17" t="inlineStr">
        <is>
          <t>تاريخ التسوية</t>
        </is>
      </c>
      <c r="N7" s="17" t="inlineStr">
        <is>
          <t>ملاحظات</t>
        </is>
      </c>
      <c r="O7" s="18" t="inlineStr">
        <is>
          <t>إجمالي مصروفات العهدة</t>
        </is>
      </c>
      <c r="P7" s="18" t="inlineStr">
        <is>
          <t>المتبقي / العجز</t>
        </is>
      </c>
      <c r="Q7" s="18" t="inlineStr">
        <is>
          <t>الحالة والتنبيهات</t>
        </is>
      </c>
      <c r="R7" t="inlineStr">
        <is>
          <t>idx</t>
        </is>
      </c>
      <c r="S7" t="inlineStr">
        <is>
          <t>month_no</t>
        </is>
      </c>
      <c r="T7" t="inlineStr">
        <is>
          <t>budget_amount</t>
        </is>
      </c>
    </row>
    <row r="8">
      <c r="A8" s="19" t="n"/>
      <c r="B8" s="20">
        <f>IF(A8="","",IF(R8=0,"⚠ أضف سطر عهدة أولًا","BDR-"&amp;TEXT(R8,"000")))</f>
        <v/>
      </c>
      <c r="C8" s="21" t="n"/>
      <c r="D8" s="20">
        <f>IF(C8="","",IF(S8="","خارج السنة المالية",INDEX(القوائم!$D$2:$D$13,S8)))</f>
        <v/>
      </c>
      <c r="E8" s="22" t="n"/>
      <c r="F8" s="23" t="n"/>
      <c r="G8" s="23" t="n"/>
      <c r="H8" s="22" t="n"/>
      <c r="I8" s="19" t="n"/>
      <c r="J8" s="21" t="n"/>
      <c r="K8" s="19" t="n"/>
      <c r="L8" s="19" t="n"/>
      <c r="M8" s="21" t="n"/>
      <c r="N8" s="22" t="n"/>
      <c r="O8" s="24">
        <f>IF(A8&lt;&gt;"عهدة","",SUMIFS($G$8:$G$5007,$B$8:$B$5007,B8,$A$8:$A$5007,"مصروف",$I$8:$I$5007,"&lt;&gt;مرفوض"))</f>
        <v/>
      </c>
      <c r="P8" s="25">
        <f>IF(A8&lt;&gt;"عهدة","",N(F8)-O8)</f>
        <v/>
      </c>
      <c r="Q8" s="26">
        <f>IF(A8="","",IF(A8="عهدة",IF(N(F8)=0,"⚠ أدخل قيمة العهدة",IF(P8&lt;0,"⛔ عجز / زيادة مصروفات "&amp;TEXT(-P8,"#,##0"),IF(COUNTIFS($B$8:$B$5007,B8,$A$8:$A$5007,"مصروف",$I$8:$I$5007,"&lt;&gt;مرفوض",$K$8:$K$5007,"&lt;&gt;نعم")&gt;0,"⚠ "&amp;COUNTIFS($B$8:$B$5007,B8,$A$8:$A$5007,"مصروف",$I$8:$I$5007,"&lt;&gt;مرفوض",$K$8:$K$5007,"&lt;&gt;نعم")&amp;" مصروف غير مسوى",IF(L8="تمت التسوية",IF(P8=0,"✔ متوازنة وتمت التسوية","✔ تمت التسوية – متبقي "&amp;TEXT(P8,"#,##0")),IF(P8&gt;0,"متبقي "&amp;TEXT(P8,"#,##0"),"✔ متوازنة"))))),IF(R8=0,"⚠ أضف سطر عهدة أولًا",IF(OR(C8="",N(G8)=0),"⚠ أكمل التاريخ والقيمة",IF(S8="","⚠ التاريخ خارج السنة المالية",IF(H8="","⚠ اختر بند الموازنة",IF(I8="مرفوض","✖ مرفوض من المدير",IF(I8&lt;&gt;"موافق","⏳ بانتظار موافقة المدير",IF(K8&lt;&gt;"نعم","⚠ غير مسوى مع الحسابات","✔ معتمد ومسوى")))))))))</f>
        <v/>
      </c>
      <c r="R8">
        <f>IF(A8="عهدة",1,0)</f>
        <v/>
      </c>
      <c r="S8">
        <f>IF(C8="","",IF(AND(C8&gt;=DATE(2026,9,1),C8&lt;=DATE(2027,8,31)),(YEAR(C8)-2026)*12+MONTH(C8)-8,""))</f>
        <v/>
      </c>
      <c r="T8">
        <f>IF(AND(A8="مصروف",R8&gt;0,I8="موافق",S8&lt;&gt;"",H8&lt;&gt;""),N(G8),0)</f>
        <v/>
      </c>
    </row>
    <row r="9">
      <c r="A9" s="19" t="n"/>
      <c r="B9" s="20">
        <f>IF(A9="","",IF(R9=0,"⚠ أضف سطر عهدة أولًا","BDR-"&amp;TEXT(R9,"000")))</f>
        <v/>
      </c>
      <c r="C9" s="21" t="n"/>
      <c r="D9" s="20">
        <f>IF(C9="","",IF(S9="","خارج السنة المالية",INDEX(القوائم!$D$2:$D$13,S9)))</f>
        <v/>
      </c>
      <c r="E9" s="22" t="n"/>
      <c r="F9" s="23" t="n"/>
      <c r="G9" s="23" t="n"/>
      <c r="H9" s="22" t="n"/>
      <c r="I9" s="19" t="n"/>
      <c r="J9" s="21" t="n"/>
      <c r="K9" s="19" t="n"/>
      <c r="L9" s="19" t="n"/>
      <c r="M9" s="21" t="n"/>
      <c r="N9" s="22" t="n"/>
      <c r="O9" s="24">
        <f>IF(A9&lt;&gt;"عهدة","",SUMIFS($G$8:$G$5007,$B$8:$B$5007,B9,$A$8:$A$5007,"مصروف",$I$8:$I$5007,"&lt;&gt;مرفوض"))</f>
        <v/>
      </c>
      <c r="P9" s="25">
        <f>IF(A9&lt;&gt;"عهدة","",N(F9)-O9)</f>
        <v/>
      </c>
      <c r="Q9" s="26">
        <f>IF(A9="","",IF(A9="عهدة",IF(N(F9)=0,"⚠ أدخل قيمة العهدة",IF(P9&lt;0,"⛔ عجز / زيادة مصروفات "&amp;TEXT(-P9,"#,##0"),IF(COUNTIFS($B$8:$B$5007,B9,$A$8:$A$5007,"مصروف",$I$8:$I$5007,"&lt;&gt;مرفوض",$K$8:$K$5007,"&lt;&gt;نعم")&gt;0,"⚠ "&amp;COUNTIFS($B$8:$B$5007,B9,$A$8:$A$5007,"مصروف",$I$8:$I$5007,"&lt;&gt;مرفوض",$K$8:$K$5007,"&lt;&gt;نعم")&amp;" مصروف غير مسوى",IF(L9="تمت التسوية",IF(P9=0,"✔ متوازنة وتمت التسوية","✔ تمت التسوية – متبقي "&amp;TEXT(P9,"#,##0")),IF(P9&gt;0,"متبقي "&amp;TEXT(P9,"#,##0"),"✔ متوازنة"))))),IF(R9=0,"⚠ أضف سطر عهدة أولًا",IF(OR(C9="",N(G9)=0),"⚠ أكمل التاريخ والقيمة",IF(S9="","⚠ التاريخ خارج السنة المالية",IF(H9="","⚠ اختر بند الموازنة",IF(I9="مرفوض","✖ مرفوض من المدير",IF(I9&lt;&gt;"موافق","⏳ بانتظار موافقة المدير",IF(K9&lt;&gt;"نعم","⚠ غير مسوى مع الحسابات","✔ معتمد ومسوى")))))))))</f>
        <v/>
      </c>
      <c r="R9">
        <f>N(R8)+IF(A9="عهدة",1,0)</f>
        <v/>
      </c>
      <c r="S9">
        <f>IF(C9="","",IF(AND(C9&gt;=DATE(2026,9,1),C9&lt;=DATE(2027,8,31)),(YEAR(C9)-2026)*12+MONTH(C9)-8,""))</f>
        <v/>
      </c>
      <c r="T9">
        <f>IF(AND(A9="مصروف",R9&gt;0,I9="موافق",S9&lt;&gt;"",H9&lt;&gt;""),N(G9),0)</f>
        <v/>
      </c>
    </row>
    <row r="10">
      <c r="A10" s="19" t="n"/>
      <c r="B10" s="20">
        <f>IF(A10="","",IF(R10=0,"⚠ أضف سطر عهدة أولًا","BDR-"&amp;TEXT(R10,"000")))</f>
        <v/>
      </c>
      <c r="C10" s="21" t="n"/>
      <c r="D10" s="20">
        <f>IF(C10="","",IF(S10="","خارج السنة المالية",INDEX(القوائم!$D$2:$D$13,S10)))</f>
        <v/>
      </c>
      <c r="E10" s="22" t="n"/>
      <c r="F10" s="23" t="n"/>
      <c r="G10" s="23" t="n"/>
      <c r="H10" s="22" t="n"/>
      <c r="I10" s="19" t="n"/>
      <c r="J10" s="21" t="n"/>
      <c r="K10" s="19" t="n"/>
      <c r="L10" s="19" t="n"/>
      <c r="M10" s="21" t="n"/>
      <c r="N10" s="22" t="n"/>
      <c r="O10" s="24">
        <f>IF(A10&lt;&gt;"عهدة","",SUMIFS($G$8:$G$5007,$B$8:$B$5007,B10,$A$8:$A$5007,"مصروف",$I$8:$I$5007,"&lt;&gt;مرفوض"))</f>
        <v/>
      </c>
      <c r="P10" s="25">
        <f>IF(A10&lt;&gt;"عهدة","",N(F10)-O10)</f>
        <v/>
      </c>
      <c r="Q10" s="26">
        <f>IF(A10="","",IF(A10="عهدة",IF(N(F10)=0,"⚠ أدخل قيمة العهدة",IF(P10&lt;0,"⛔ عجز / زيادة مصروفات "&amp;TEXT(-P10,"#,##0"),IF(COUNTIFS($B$8:$B$5007,B10,$A$8:$A$5007,"مصروف",$I$8:$I$5007,"&lt;&gt;مرفوض",$K$8:$K$5007,"&lt;&gt;نعم")&gt;0,"⚠ "&amp;COUNTIFS($B$8:$B$5007,B10,$A$8:$A$5007,"مصروف",$I$8:$I$5007,"&lt;&gt;مرفوض",$K$8:$K$5007,"&lt;&gt;نعم")&amp;" مصروف غير مسوى",IF(L10="تمت التسوية",IF(P10=0,"✔ متوازنة وتمت التسوية","✔ تمت التسوية – متبقي "&amp;TEXT(P10,"#,##0")),IF(P10&gt;0,"متبقي "&amp;TEXT(P10,"#,##0"),"✔ متوازنة"))))),IF(R10=0,"⚠ أضف سطر عهدة أولًا",IF(OR(C10="",N(G10)=0),"⚠ أكمل التاريخ والقيمة",IF(S10="","⚠ التاريخ خارج السنة المالية",IF(H10="","⚠ اختر بند الموازنة",IF(I10="مرفوض","✖ مرفوض من المدير",IF(I10&lt;&gt;"موافق","⏳ بانتظار موافقة المدير",IF(K10&lt;&gt;"نعم","⚠ غير مسوى مع الحسابات","✔ معتمد ومسوى")))))))))</f>
        <v/>
      </c>
      <c r="R10">
        <f>N(R9)+IF(A10="عهدة",1,0)</f>
        <v/>
      </c>
      <c r="S10">
        <f>IF(C10="","",IF(AND(C10&gt;=DATE(2026,9,1),C10&lt;=DATE(2027,8,31)),(YEAR(C10)-2026)*12+MONTH(C10)-8,""))</f>
        <v/>
      </c>
      <c r="T10">
        <f>IF(AND(A10="مصروف",R10&gt;0,I10="موافق",S10&lt;&gt;"",H10&lt;&gt;""),N(G10),0)</f>
        <v/>
      </c>
    </row>
    <row r="11">
      <c r="A11" s="19" t="n"/>
      <c r="B11" s="20">
        <f>IF(A11="","",IF(R11=0,"⚠ أضف سطر عهدة أولًا","BDR-"&amp;TEXT(R11,"000")))</f>
        <v/>
      </c>
      <c r="C11" s="21" t="n"/>
      <c r="D11" s="20">
        <f>IF(C11="","",IF(S11="","خارج السنة المالية",INDEX(القوائم!$D$2:$D$13,S11)))</f>
        <v/>
      </c>
      <c r="E11" s="22" t="n"/>
      <c r="F11" s="23" t="n"/>
      <c r="G11" s="23" t="n"/>
      <c r="H11" s="22" t="n"/>
      <c r="I11" s="19" t="n"/>
      <c r="J11" s="21" t="n"/>
      <c r="K11" s="19" t="n"/>
      <c r="L11" s="19" t="n"/>
      <c r="M11" s="21" t="n"/>
      <c r="N11" s="22" t="n"/>
      <c r="O11" s="24">
        <f>IF(A11&lt;&gt;"عهدة","",SUMIFS($G$8:$G$5007,$B$8:$B$5007,B11,$A$8:$A$5007,"مصروف",$I$8:$I$5007,"&lt;&gt;مرفوض"))</f>
        <v/>
      </c>
      <c r="P11" s="25">
        <f>IF(A11&lt;&gt;"عهدة","",N(F11)-O11)</f>
        <v/>
      </c>
      <c r="Q11" s="26">
        <f>IF(A11="","",IF(A11="عهدة",IF(N(F11)=0,"⚠ أدخل قيمة العهدة",IF(P11&lt;0,"⛔ عجز / زيادة مصروفات "&amp;TEXT(-P11,"#,##0"),IF(COUNTIFS($B$8:$B$5007,B11,$A$8:$A$5007,"مصروف",$I$8:$I$5007,"&lt;&gt;مرفوض",$K$8:$K$5007,"&lt;&gt;نعم")&gt;0,"⚠ "&amp;COUNTIFS($B$8:$B$5007,B11,$A$8:$A$5007,"مصروف",$I$8:$I$5007,"&lt;&gt;مرفوض",$K$8:$K$5007,"&lt;&gt;نعم")&amp;" مصروف غير مسوى",IF(L11="تمت التسوية",IF(P11=0,"✔ متوازنة وتمت التسوية","✔ تمت التسوية – متبقي "&amp;TEXT(P11,"#,##0")),IF(P11&gt;0,"متبقي "&amp;TEXT(P11,"#,##0"),"✔ متوازنة"))))),IF(R11=0,"⚠ أضف سطر عهدة أولًا",IF(OR(C11="",N(G11)=0),"⚠ أكمل التاريخ والقيمة",IF(S11="","⚠ التاريخ خارج السنة المالية",IF(H11="","⚠ اختر بند الموازنة",IF(I11="مرفوض","✖ مرفوض من المدير",IF(I11&lt;&gt;"موافق","⏳ بانتظار موافقة المدير",IF(K11&lt;&gt;"نعم","⚠ غير مسوى مع الحسابات","✔ معتمد ومسوى")))))))))</f>
        <v/>
      </c>
      <c r="R11">
        <f>N(R10)+IF(A11="عهدة",1,0)</f>
        <v/>
      </c>
      <c r="S11">
        <f>IF(C11="","",IF(AND(C11&gt;=DATE(2026,9,1),C11&lt;=DATE(2027,8,31)),(YEAR(C11)-2026)*12+MONTH(C11)-8,""))</f>
        <v/>
      </c>
      <c r="T11">
        <f>IF(AND(A11="مصروف",R11&gt;0,I11="موافق",S11&lt;&gt;"",H11&lt;&gt;""),N(G11),0)</f>
        <v/>
      </c>
    </row>
    <row r="12">
      <c r="A12" s="19" t="n"/>
      <c r="B12" s="20">
        <f>IF(A12="","",IF(R12=0,"⚠ أضف سطر عهدة أولًا","BDR-"&amp;TEXT(R12,"000")))</f>
        <v/>
      </c>
      <c r="C12" s="21" t="n"/>
      <c r="D12" s="20">
        <f>IF(C12="","",IF(S12="","خارج السنة المالية",INDEX(القوائم!$D$2:$D$13,S12)))</f>
        <v/>
      </c>
      <c r="E12" s="22" t="n"/>
      <c r="F12" s="23" t="n"/>
      <c r="G12" s="23" t="n"/>
      <c r="H12" s="22" t="n"/>
      <c r="I12" s="19" t="n"/>
      <c r="J12" s="21" t="n"/>
      <c r="K12" s="19" t="n"/>
      <c r="L12" s="19" t="n"/>
      <c r="M12" s="21" t="n"/>
      <c r="N12" s="22" t="n"/>
      <c r="O12" s="24">
        <f>IF(A12&lt;&gt;"عهدة","",SUMIFS($G$8:$G$5007,$B$8:$B$5007,B12,$A$8:$A$5007,"مصروف",$I$8:$I$5007,"&lt;&gt;مرفوض"))</f>
        <v/>
      </c>
      <c r="P12" s="25">
        <f>IF(A12&lt;&gt;"عهدة","",N(F12)-O12)</f>
        <v/>
      </c>
      <c r="Q12" s="26">
        <f>IF(A12="","",IF(A12="عهدة",IF(N(F12)=0,"⚠ أدخل قيمة العهدة",IF(P12&lt;0,"⛔ عجز / زيادة مصروفات "&amp;TEXT(-P12,"#,##0"),IF(COUNTIFS($B$8:$B$5007,B12,$A$8:$A$5007,"مصروف",$I$8:$I$5007,"&lt;&gt;مرفوض",$K$8:$K$5007,"&lt;&gt;نعم")&gt;0,"⚠ "&amp;COUNTIFS($B$8:$B$5007,B12,$A$8:$A$5007,"مصروف",$I$8:$I$5007,"&lt;&gt;مرفوض",$K$8:$K$5007,"&lt;&gt;نعم")&amp;" مصروف غير مسوى",IF(L12="تمت التسوية",IF(P12=0,"✔ متوازنة وتمت التسوية","✔ تمت التسوية – متبقي "&amp;TEXT(P12,"#,##0")),IF(P12&gt;0,"متبقي "&amp;TEXT(P12,"#,##0"),"✔ متوازنة"))))),IF(R12=0,"⚠ أضف سطر عهدة أولًا",IF(OR(C12="",N(G12)=0),"⚠ أكمل التاريخ والقيمة",IF(S12="","⚠ التاريخ خارج السنة المالية",IF(H12="","⚠ اختر بند الموازنة",IF(I12="مرفوض","✖ مرفوض من المدير",IF(I12&lt;&gt;"موافق","⏳ بانتظار موافقة المدير",IF(K12&lt;&gt;"نعم","⚠ غير مسوى مع الحسابات","✔ معتمد ومسوى")))))))))</f>
        <v/>
      </c>
      <c r="R12">
        <f>N(R11)+IF(A12="عهدة",1,0)</f>
        <v/>
      </c>
      <c r="S12">
        <f>IF(C12="","",IF(AND(C12&gt;=DATE(2026,9,1),C12&lt;=DATE(2027,8,31)),(YEAR(C12)-2026)*12+MONTH(C12)-8,""))</f>
        <v/>
      </c>
      <c r="T12">
        <f>IF(AND(A12="مصروف",R12&gt;0,I12="موافق",S12&lt;&gt;"",H12&lt;&gt;""),N(G12),0)</f>
        <v/>
      </c>
    </row>
    <row r="13">
      <c r="A13" s="19" t="n"/>
      <c r="B13" s="20">
        <f>IF(A13="","",IF(R13=0,"⚠ أضف سطر عهدة أولًا","BDR-"&amp;TEXT(R13,"000")))</f>
        <v/>
      </c>
      <c r="C13" s="21" t="n"/>
      <c r="D13" s="20">
        <f>IF(C13="","",IF(S13="","خارج السنة المالية",INDEX(القوائم!$D$2:$D$13,S13)))</f>
        <v/>
      </c>
      <c r="E13" s="22" t="n"/>
      <c r="F13" s="23" t="n"/>
      <c r="G13" s="23" t="n"/>
      <c r="H13" s="22" t="n"/>
      <c r="I13" s="19" t="n"/>
      <c r="J13" s="21" t="n"/>
      <c r="K13" s="19" t="n"/>
      <c r="L13" s="19" t="n"/>
      <c r="M13" s="21" t="n"/>
      <c r="N13" s="22" t="n"/>
      <c r="O13" s="24">
        <f>IF(A13&lt;&gt;"عهدة","",SUMIFS($G$8:$G$5007,$B$8:$B$5007,B13,$A$8:$A$5007,"مصروف",$I$8:$I$5007,"&lt;&gt;مرفوض"))</f>
        <v/>
      </c>
      <c r="P13" s="25">
        <f>IF(A13&lt;&gt;"عهدة","",N(F13)-O13)</f>
        <v/>
      </c>
      <c r="Q13" s="26">
        <f>IF(A13="","",IF(A13="عهدة",IF(N(F13)=0,"⚠ أدخل قيمة العهدة",IF(P13&lt;0,"⛔ عجز / زيادة مصروفات "&amp;TEXT(-P13,"#,##0"),IF(COUNTIFS($B$8:$B$5007,B13,$A$8:$A$5007,"مصروف",$I$8:$I$5007,"&lt;&gt;مرفوض",$K$8:$K$5007,"&lt;&gt;نعم")&gt;0,"⚠ "&amp;COUNTIFS($B$8:$B$5007,B13,$A$8:$A$5007,"مصروف",$I$8:$I$5007,"&lt;&gt;مرفوض",$K$8:$K$5007,"&lt;&gt;نعم")&amp;" مصروف غير مسوى",IF(L13="تمت التسوية",IF(P13=0,"✔ متوازنة وتمت التسوية","✔ تمت التسوية – متبقي "&amp;TEXT(P13,"#,##0")),IF(P13&gt;0,"متبقي "&amp;TEXT(P13,"#,##0"),"✔ متوازنة"))))),IF(R13=0,"⚠ أضف سطر عهدة أولًا",IF(OR(C13="",N(G13)=0),"⚠ أكمل التاريخ والقيمة",IF(S13="","⚠ التاريخ خارج السنة المالية",IF(H13="","⚠ اختر بند الموازنة",IF(I13="مرفوض","✖ مرفوض من المدير",IF(I13&lt;&gt;"موافق","⏳ بانتظار موافقة المدير",IF(K13&lt;&gt;"نعم","⚠ غير مسوى مع الحسابات","✔ معتمد ومسوى")))))))))</f>
        <v/>
      </c>
      <c r="R13">
        <f>N(R12)+IF(A13="عهدة",1,0)</f>
        <v/>
      </c>
      <c r="S13">
        <f>IF(C13="","",IF(AND(C13&gt;=DATE(2026,9,1),C13&lt;=DATE(2027,8,31)),(YEAR(C13)-2026)*12+MONTH(C13)-8,""))</f>
        <v/>
      </c>
      <c r="T13">
        <f>IF(AND(A13="مصروف",R13&gt;0,I13="موافق",S13&lt;&gt;"",H13&lt;&gt;""),N(G13),0)</f>
        <v/>
      </c>
    </row>
    <row r="14">
      <c r="A14" s="19" t="n"/>
      <c r="B14" s="20">
        <f>IF(A14="","",IF(R14=0,"⚠ أضف سطر عهدة أولًا","BDR-"&amp;TEXT(R14,"000")))</f>
        <v/>
      </c>
      <c r="C14" s="21" t="n"/>
      <c r="D14" s="20">
        <f>IF(C14="","",IF(S14="","خارج السنة المالية",INDEX(القوائم!$D$2:$D$13,S14)))</f>
        <v/>
      </c>
      <c r="E14" s="22" t="n"/>
      <c r="F14" s="23" t="n"/>
      <c r="G14" s="23" t="n"/>
      <c r="H14" s="22" t="n"/>
      <c r="I14" s="19" t="n"/>
      <c r="J14" s="21" t="n"/>
      <c r="K14" s="19" t="n"/>
      <c r="L14" s="19" t="n"/>
      <c r="M14" s="21" t="n"/>
      <c r="N14" s="22" t="n"/>
      <c r="O14" s="24">
        <f>IF(A14&lt;&gt;"عهدة","",SUMIFS($G$8:$G$5007,$B$8:$B$5007,B14,$A$8:$A$5007,"مصروف",$I$8:$I$5007,"&lt;&gt;مرفوض"))</f>
        <v/>
      </c>
      <c r="P14" s="25">
        <f>IF(A14&lt;&gt;"عهدة","",N(F14)-O14)</f>
        <v/>
      </c>
      <c r="Q14" s="26">
        <f>IF(A14="","",IF(A14="عهدة",IF(N(F14)=0,"⚠ أدخل قيمة العهدة",IF(P14&lt;0,"⛔ عجز / زيادة مصروفات "&amp;TEXT(-P14,"#,##0"),IF(COUNTIFS($B$8:$B$5007,B14,$A$8:$A$5007,"مصروف",$I$8:$I$5007,"&lt;&gt;مرفوض",$K$8:$K$5007,"&lt;&gt;نعم")&gt;0,"⚠ "&amp;COUNTIFS($B$8:$B$5007,B14,$A$8:$A$5007,"مصروف",$I$8:$I$5007,"&lt;&gt;مرفوض",$K$8:$K$5007,"&lt;&gt;نعم")&amp;" مصروف غير مسوى",IF(L14="تمت التسوية",IF(P14=0,"✔ متوازنة وتمت التسوية","✔ تمت التسوية – متبقي "&amp;TEXT(P14,"#,##0")),IF(P14&gt;0,"متبقي "&amp;TEXT(P14,"#,##0"),"✔ متوازنة"))))),IF(R14=0,"⚠ أضف سطر عهدة أولًا",IF(OR(C14="",N(G14)=0),"⚠ أكمل التاريخ والقيمة",IF(S14="","⚠ التاريخ خارج السنة المالية",IF(H14="","⚠ اختر بند الموازنة",IF(I14="مرفوض","✖ مرفوض من المدير",IF(I14&lt;&gt;"موافق","⏳ بانتظار موافقة المدير",IF(K14&lt;&gt;"نعم","⚠ غير مسوى مع الحسابات","✔ معتمد ومسوى")))))))))</f>
        <v/>
      </c>
      <c r="R14">
        <f>N(R13)+IF(A14="عهدة",1,0)</f>
        <v/>
      </c>
      <c r="S14">
        <f>IF(C14="","",IF(AND(C14&gt;=DATE(2026,9,1),C14&lt;=DATE(2027,8,31)),(YEAR(C14)-2026)*12+MONTH(C14)-8,""))</f>
        <v/>
      </c>
      <c r="T14">
        <f>IF(AND(A14="مصروف",R14&gt;0,I14="موافق",S14&lt;&gt;"",H14&lt;&gt;""),N(G14),0)</f>
        <v/>
      </c>
    </row>
    <row r="15">
      <c r="A15" s="19" t="n"/>
      <c r="B15" s="20">
        <f>IF(A15="","",IF(R15=0,"⚠ أضف سطر عهدة أولًا","BDR-"&amp;TEXT(R15,"000")))</f>
        <v/>
      </c>
      <c r="C15" s="21" t="n"/>
      <c r="D15" s="20">
        <f>IF(C15="","",IF(S15="","خارج السنة المالية",INDEX(القوائم!$D$2:$D$13,S15)))</f>
        <v/>
      </c>
      <c r="E15" s="22" t="n"/>
      <c r="F15" s="23" t="n"/>
      <c r="G15" s="23" t="n"/>
      <c r="H15" s="22" t="n"/>
      <c r="I15" s="19" t="n"/>
      <c r="J15" s="21" t="n"/>
      <c r="K15" s="19" t="n"/>
      <c r="L15" s="19" t="n"/>
      <c r="M15" s="21" t="n"/>
      <c r="N15" s="22" t="n"/>
      <c r="O15" s="24">
        <f>IF(A15&lt;&gt;"عهدة","",SUMIFS($G$8:$G$5007,$B$8:$B$5007,B15,$A$8:$A$5007,"مصروف",$I$8:$I$5007,"&lt;&gt;مرفوض"))</f>
        <v/>
      </c>
      <c r="P15" s="25">
        <f>IF(A15&lt;&gt;"عهدة","",N(F15)-O15)</f>
        <v/>
      </c>
      <c r="Q15" s="26">
        <f>IF(A15="","",IF(A15="عهدة",IF(N(F15)=0,"⚠ أدخل قيمة العهدة",IF(P15&lt;0,"⛔ عجز / زيادة مصروفات "&amp;TEXT(-P15,"#,##0"),IF(COUNTIFS($B$8:$B$5007,B15,$A$8:$A$5007,"مصروف",$I$8:$I$5007,"&lt;&gt;مرفوض",$K$8:$K$5007,"&lt;&gt;نعم")&gt;0,"⚠ "&amp;COUNTIFS($B$8:$B$5007,B15,$A$8:$A$5007,"مصروف",$I$8:$I$5007,"&lt;&gt;مرفوض",$K$8:$K$5007,"&lt;&gt;نعم")&amp;" مصروف غير مسوى",IF(L15="تمت التسوية",IF(P15=0,"✔ متوازنة وتمت التسوية","✔ تمت التسوية – متبقي "&amp;TEXT(P15,"#,##0")),IF(P15&gt;0,"متبقي "&amp;TEXT(P15,"#,##0"),"✔ متوازنة"))))),IF(R15=0,"⚠ أضف سطر عهدة أولًا",IF(OR(C15="",N(G15)=0),"⚠ أكمل التاريخ والقيمة",IF(S15="","⚠ التاريخ خارج السنة المالية",IF(H15="","⚠ اختر بند الموازنة",IF(I15="مرفوض","✖ مرفوض من المدير",IF(I15&lt;&gt;"موافق","⏳ بانتظار موافقة المدير",IF(K15&lt;&gt;"نعم","⚠ غير مسوى مع الحسابات","✔ معتمد ومسوى")))))))))</f>
        <v/>
      </c>
      <c r="R15">
        <f>N(R14)+IF(A15="عهدة",1,0)</f>
        <v/>
      </c>
      <c r="S15">
        <f>IF(C15="","",IF(AND(C15&gt;=DATE(2026,9,1),C15&lt;=DATE(2027,8,31)),(YEAR(C15)-2026)*12+MONTH(C15)-8,""))</f>
        <v/>
      </c>
      <c r="T15">
        <f>IF(AND(A15="مصروف",R15&gt;0,I15="موافق",S15&lt;&gt;"",H15&lt;&gt;""),N(G15),0)</f>
        <v/>
      </c>
    </row>
    <row r="16">
      <c r="A16" s="19" t="n"/>
      <c r="B16" s="20">
        <f>IF(A16="","",IF(R16=0,"⚠ أضف سطر عهدة أولًا","BDR-"&amp;TEXT(R16,"000")))</f>
        <v/>
      </c>
      <c r="C16" s="21" t="n"/>
      <c r="D16" s="20">
        <f>IF(C16="","",IF(S16="","خارج السنة المالية",INDEX(القوائم!$D$2:$D$13,S16)))</f>
        <v/>
      </c>
      <c r="E16" s="22" t="n"/>
      <c r="F16" s="23" t="n"/>
      <c r="G16" s="23" t="n"/>
      <c r="H16" s="22" t="n"/>
      <c r="I16" s="19" t="n"/>
      <c r="J16" s="21" t="n"/>
      <c r="K16" s="19" t="n"/>
      <c r="L16" s="19" t="n"/>
      <c r="M16" s="21" t="n"/>
      <c r="N16" s="22" t="n"/>
      <c r="O16" s="24">
        <f>IF(A16&lt;&gt;"عهدة","",SUMIFS($G$8:$G$5007,$B$8:$B$5007,B16,$A$8:$A$5007,"مصروف",$I$8:$I$5007,"&lt;&gt;مرفوض"))</f>
        <v/>
      </c>
      <c r="P16" s="25">
        <f>IF(A16&lt;&gt;"عهدة","",N(F16)-O16)</f>
        <v/>
      </c>
      <c r="Q16" s="26">
        <f>IF(A16="","",IF(A16="عهدة",IF(N(F16)=0,"⚠ أدخل قيمة العهدة",IF(P16&lt;0,"⛔ عجز / زيادة مصروفات "&amp;TEXT(-P16,"#,##0"),IF(COUNTIFS($B$8:$B$5007,B16,$A$8:$A$5007,"مصروف",$I$8:$I$5007,"&lt;&gt;مرفوض",$K$8:$K$5007,"&lt;&gt;نعم")&gt;0,"⚠ "&amp;COUNTIFS($B$8:$B$5007,B16,$A$8:$A$5007,"مصروف",$I$8:$I$5007,"&lt;&gt;مرفوض",$K$8:$K$5007,"&lt;&gt;نعم")&amp;" مصروف غير مسوى",IF(L16="تمت التسوية",IF(P16=0,"✔ متوازنة وتمت التسوية","✔ تمت التسوية – متبقي "&amp;TEXT(P16,"#,##0")),IF(P16&gt;0,"متبقي "&amp;TEXT(P16,"#,##0"),"✔ متوازنة"))))),IF(R16=0,"⚠ أضف سطر عهدة أولًا",IF(OR(C16="",N(G16)=0),"⚠ أكمل التاريخ والقيمة",IF(S16="","⚠ التاريخ خارج السنة المالية",IF(H16="","⚠ اختر بند الموازنة",IF(I16="مرفوض","✖ مرفوض من المدير",IF(I16&lt;&gt;"موافق","⏳ بانتظار موافقة المدير",IF(K16&lt;&gt;"نعم","⚠ غير مسوى مع الحسابات","✔ معتمد ومسوى")))))))))</f>
        <v/>
      </c>
      <c r="R16">
        <f>N(R15)+IF(A16="عهدة",1,0)</f>
        <v/>
      </c>
      <c r="S16">
        <f>IF(C16="","",IF(AND(C16&gt;=DATE(2026,9,1),C16&lt;=DATE(2027,8,31)),(YEAR(C16)-2026)*12+MONTH(C16)-8,""))</f>
        <v/>
      </c>
      <c r="T16">
        <f>IF(AND(A16="مصروف",R16&gt;0,I16="موافق",S16&lt;&gt;"",H16&lt;&gt;""),N(G16),0)</f>
        <v/>
      </c>
    </row>
    <row r="17">
      <c r="A17" s="19" t="n"/>
      <c r="B17" s="20">
        <f>IF(A17="","",IF(R17=0,"⚠ أضف سطر عهدة أولًا","BDR-"&amp;TEXT(R17,"000")))</f>
        <v/>
      </c>
      <c r="C17" s="21" t="n"/>
      <c r="D17" s="20">
        <f>IF(C17="","",IF(S17="","خارج السنة المالية",INDEX(القوائم!$D$2:$D$13,S17)))</f>
        <v/>
      </c>
      <c r="E17" s="22" t="n"/>
      <c r="F17" s="23" t="n"/>
      <c r="G17" s="23" t="n"/>
      <c r="H17" s="22" t="n"/>
      <c r="I17" s="19" t="n"/>
      <c r="J17" s="21" t="n"/>
      <c r="K17" s="19" t="n"/>
      <c r="L17" s="19" t="n"/>
      <c r="M17" s="21" t="n"/>
      <c r="N17" s="22" t="n"/>
      <c r="O17" s="24">
        <f>IF(A17&lt;&gt;"عهدة","",SUMIFS($G$8:$G$5007,$B$8:$B$5007,B17,$A$8:$A$5007,"مصروف",$I$8:$I$5007,"&lt;&gt;مرفوض"))</f>
        <v/>
      </c>
      <c r="P17" s="25">
        <f>IF(A17&lt;&gt;"عهدة","",N(F17)-O17)</f>
        <v/>
      </c>
      <c r="Q17" s="26">
        <f>IF(A17="","",IF(A17="عهدة",IF(N(F17)=0,"⚠ أدخل قيمة العهدة",IF(P17&lt;0,"⛔ عجز / زيادة مصروفات "&amp;TEXT(-P17,"#,##0"),IF(COUNTIFS($B$8:$B$5007,B17,$A$8:$A$5007,"مصروف",$I$8:$I$5007,"&lt;&gt;مرفوض",$K$8:$K$5007,"&lt;&gt;نعم")&gt;0,"⚠ "&amp;COUNTIFS($B$8:$B$5007,B17,$A$8:$A$5007,"مصروف",$I$8:$I$5007,"&lt;&gt;مرفوض",$K$8:$K$5007,"&lt;&gt;نعم")&amp;" مصروف غير مسوى",IF(L17="تمت التسوية",IF(P17=0,"✔ متوازنة وتمت التسوية","✔ تمت التسوية – متبقي "&amp;TEXT(P17,"#,##0")),IF(P17&gt;0,"متبقي "&amp;TEXT(P17,"#,##0"),"✔ متوازنة"))))),IF(R17=0,"⚠ أضف سطر عهدة أولًا",IF(OR(C17="",N(G17)=0),"⚠ أكمل التاريخ والقيمة",IF(S17="","⚠ التاريخ خارج السنة المالية",IF(H17="","⚠ اختر بند الموازنة",IF(I17="مرفوض","✖ مرفوض من المدير",IF(I17&lt;&gt;"موافق","⏳ بانتظار موافقة المدير",IF(K17&lt;&gt;"نعم","⚠ غير مسوى مع الحسابات","✔ معتمد ومسوى")))))))))</f>
        <v/>
      </c>
      <c r="R17">
        <f>N(R16)+IF(A17="عهدة",1,0)</f>
        <v/>
      </c>
      <c r="S17">
        <f>IF(C17="","",IF(AND(C17&gt;=DATE(2026,9,1),C17&lt;=DATE(2027,8,31)),(YEAR(C17)-2026)*12+MONTH(C17)-8,""))</f>
        <v/>
      </c>
      <c r="T17">
        <f>IF(AND(A17="مصروف",R17&gt;0,I17="موافق",S17&lt;&gt;"",H17&lt;&gt;""),N(G17),0)</f>
        <v/>
      </c>
    </row>
    <row r="18">
      <c r="A18" s="19" t="n"/>
      <c r="B18" s="20">
        <f>IF(A18="","",IF(R18=0,"⚠ أضف سطر عهدة أولًا","BDR-"&amp;TEXT(R18,"000")))</f>
        <v/>
      </c>
      <c r="C18" s="21" t="n"/>
      <c r="D18" s="20">
        <f>IF(C18="","",IF(S18="","خارج السنة المالية",INDEX(القوائم!$D$2:$D$13,S18)))</f>
        <v/>
      </c>
      <c r="E18" s="22" t="n"/>
      <c r="F18" s="23" t="n"/>
      <c r="G18" s="23" t="n"/>
      <c r="H18" s="22" t="n"/>
      <c r="I18" s="19" t="n"/>
      <c r="J18" s="21" t="n"/>
      <c r="K18" s="19" t="n"/>
      <c r="L18" s="19" t="n"/>
      <c r="M18" s="21" t="n"/>
      <c r="N18" s="22" t="n"/>
      <c r="O18" s="24">
        <f>IF(A18&lt;&gt;"عهدة","",SUMIFS($G$8:$G$5007,$B$8:$B$5007,B18,$A$8:$A$5007,"مصروف",$I$8:$I$5007,"&lt;&gt;مرفوض"))</f>
        <v/>
      </c>
      <c r="P18" s="25">
        <f>IF(A18&lt;&gt;"عهدة","",N(F18)-O18)</f>
        <v/>
      </c>
      <c r="Q18" s="26">
        <f>IF(A18="","",IF(A18="عهدة",IF(N(F18)=0,"⚠ أدخل قيمة العهدة",IF(P18&lt;0,"⛔ عجز / زيادة مصروفات "&amp;TEXT(-P18,"#,##0"),IF(COUNTIFS($B$8:$B$5007,B18,$A$8:$A$5007,"مصروف",$I$8:$I$5007,"&lt;&gt;مرفوض",$K$8:$K$5007,"&lt;&gt;نعم")&gt;0,"⚠ "&amp;COUNTIFS($B$8:$B$5007,B18,$A$8:$A$5007,"مصروف",$I$8:$I$5007,"&lt;&gt;مرفوض",$K$8:$K$5007,"&lt;&gt;نعم")&amp;" مصروف غير مسوى",IF(L18="تمت التسوية",IF(P18=0,"✔ متوازنة وتمت التسوية","✔ تمت التسوية – متبقي "&amp;TEXT(P18,"#,##0")),IF(P18&gt;0,"متبقي "&amp;TEXT(P18,"#,##0"),"✔ متوازنة"))))),IF(R18=0,"⚠ أضف سطر عهدة أولًا",IF(OR(C18="",N(G18)=0),"⚠ أكمل التاريخ والقيمة",IF(S18="","⚠ التاريخ خارج السنة المالية",IF(H18="","⚠ اختر بند الموازنة",IF(I18="مرفوض","✖ مرفوض من المدير",IF(I18&lt;&gt;"موافق","⏳ بانتظار موافقة المدير",IF(K18&lt;&gt;"نعم","⚠ غير مسوى مع الحسابات","✔ معتمد ومسوى")))))))))</f>
        <v/>
      </c>
      <c r="R18">
        <f>N(R17)+IF(A18="عهدة",1,0)</f>
        <v/>
      </c>
      <c r="S18">
        <f>IF(C18="","",IF(AND(C18&gt;=DATE(2026,9,1),C18&lt;=DATE(2027,8,31)),(YEAR(C18)-2026)*12+MONTH(C18)-8,""))</f>
        <v/>
      </c>
      <c r="T18">
        <f>IF(AND(A18="مصروف",R18&gt;0,I18="موافق",S18&lt;&gt;"",H18&lt;&gt;""),N(G18),0)</f>
        <v/>
      </c>
    </row>
    <row r="19">
      <c r="A19" s="19" t="n"/>
      <c r="B19" s="20">
        <f>IF(A19="","",IF(R19=0,"⚠ أضف سطر عهدة أولًا","BDR-"&amp;TEXT(R19,"000")))</f>
        <v/>
      </c>
      <c r="C19" s="21" t="n"/>
      <c r="D19" s="20">
        <f>IF(C19="","",IF(S19="","خارج السنة المالية",INDEX(القوائم!$D$2:$D$13,S19)))</f>
        <v/>
      </c>
      <c r="E19" s="22" t="n"/>
      <c r="F19" s="23" t="n"/>
      <c r="G19" s="23" t="n"/>
      <c r="H19" s="22" t="n"/>
      <c r="I19" s="19" t="n"/>
      <c r="J19" s="21" t="n"/>
      <c r="K19" s="19" t="n"/>
      <c r="L19" s="19" t="n"/>
      <c r="M19" s="21" t="n"/>
      <c r="N19" s="22" t="n"/>
      <c r="O19" s="24">
        <f>IF(A19&lt;&gt;"عهدة","",SUMIFS($G$8:$G$5007,$B$8:$B$5007,B19,$A$8:$A$5007,"مصروف",$I$8:$I$5007,"&lt;&gt;مرفوض"))</f>
        <v/>
      </c>
      <c r="P19" s="25">
        <f>IF(A19&lt;&gt;"عهدة","",N(F19)-O19)</f>
        <v/>
      </c>
      <c r="Q19" s="26">
        <f>IF(A19="","",IF(A19="عهدة",IF(N(F19)=0,"⚠ أدخل قيمة العهدة",IF(P19&lt;0,"⛔ عجز / زيادة مصروفات "&amp;TEXT(-P19,"#,##0"),IF(COUNTIFS($B$8:$B$5007,B19,$A$8:$A$5007,"مصروف",$I$8:$I$5007,"&lt;&gt;مرفوض",$K$8:$K$5007,"&lt;&gt;نعم")&gt;0,"⚠ "&amp;COUNTIFS($B$8:$B$5007,B19,$A$8:$A$5007,"مصروف",$I$8:$I$5007,"&lt;&gt;مرفوض",$K$8:$K$5007,"&lt;&gt;نعم")&amp;" مصروف غير مسوى",IF(L19="تمت التسوية",IF(P19=0,"✔ متوازنة وتمت التسوية","✔ تمت التسوية – متبقي "&amp;TEXT(P19,"#,##0")),IF(P19&gt;0,"متبقي "&amp;TEXT(P19,"#,##0"),"✔ متوازنة"))))),IF(R19=0,"⚠ أضف سطر عهدة أولًا",IF(OR(C19="",N(G19)=0),"⚠ أكمل التاريخ والقيمة",IF(S19="","⚠ التاريخ خارج السنة المالية",IF(H19="","⚠ اختر بند الموازنة",IF(I19="مرفوض","✖ مرفوض من المدير",IF(I19&lt;&gt;"موافق","⏳ بانتظار موافقة المدير",IF(K19&lt;&gt;"نعم","⚠ غير مسوى مع الحسابات","✔ معتمد ومسوى")))))))))</f>
        <v/>
      </c>
      <c r="R19">
        <f>N(R18)+IF(A19="عهدة",1,0)</f>
        <v/>
      </c>
      <c r="S19">
        <f>IF(C19="","",IF(AND(C19&gt;=DATE(2026,9,1),C19&lt;=DATE(2027,8,31)),(YEAR(C19)-2026)*12+MONTH(C19)-8,""))</f>
        <v/>
      </c>
      <c r="T19">
        <f>IF(AND(A19="مصروف",R19&gt;0,I19="موافق",S19&lt;&gt;"",H19&lt;&gt;""),N(G19),0)</f>
        <v/>
      </c>
    </row>
    <row r="20">
      <c r="A20" s="19" t="n"/>
      <c r="B20" s="20">
        <f>IF(A20="","",IF(R20=0,"⚠ أضف سطر عهدة أولًا","BDR-"&amp;TEXT(R20,"000")))</f>
        <v/>
      </c>
      <c r="C20" s="21" t="n"/>
      <c r="D20" s="20">
        <f>IF(C20="","",IF(S20="","خارج السنة المالية",INDEX(القوائم!$D$2:$D$13,S20)))</f>
        <v/>
      </c>
      <c r="E20" s="22" t="n"/>
      <c r="F20" s="23" t="n"/>
      <c r="G20" s="23" t="n"/>
      <c r="H20" s="22" t="n"/>
      <c r="I20" s="19" t="n"/>
      <c r="J20" s="21" t="n"/>
      <c r="K20" s="19" t="n"/>
      <c r="L20" s="19" t="n"/>
      <c r="M20" s="21" t="n"/>
      <c r="N20" s="22" t="n"/>
      <c r="O20" s="24">
        <f>IF(A20&lt;&gt;"عهدة","",SUMIFS($G$8:$G$5007,$B$8:$B$5007,B20,$A$8:$A$5007,"مصروف",$I$8:$I$5007,"&lt;&gt;مرفوض"))</f>
        <v/>
      </c>
      <c r="P20" s="25">
        <f>IF(A20&lt;&gt;"عهدة","",N(F20)-O20)</f>
        <v/>
      </c>
      <c r="Q20" s="26">
        <f>IF(A20="","",IF(A20="عهدة",IF(N(F20)=0,"⚠ أدخل قيمة العهدة",IF(P20&lt;0,"⛔ عجز / زيادة مصروفات "&amp;TEXT(-P20,"#,##0"),IF(COUNTIFS($B$8:$B$5007,B20,$A$8:$A$5007,"مصروف",$I$8:$I$5007,"&lt;&gt;مرفوض",$K$8:$K$5007,"&lt;&gt;نعم")&gt;0,"⚠ "&amp;COUNTIFS($B$8:$B$5007,B20,$A$8:$A$5007,"مصروف",$I$8:$I$5007,"&lt;&gt;مرفوض",$K$8:$K$5007,"&lt;&gt;نعم")&amp;" مصروف غير مسوى",IF(L20="تمت التسوية",IF(P20=0,"✔ متوازنة وتمت التسوية","✔ تمت التسوية – متبقي "&amp;TEXT(P20,"#,##0")),IF(P20&gt;0,"متبقي "&amp;TEXT(P20,"#,##0"),"✔ متوازنة"))))),IF(R20=0,"⚠ أضف سطر عهدة أولًا",IF(OR(C20="",N(G20)=0),"⚠ أكمل التاريخ والقيمة",IF(S20="","⚠ التاريخ خارج السنة المالية",IF(H20="","⚠ اختر بند الموازنة",IF(I20="مرفوض","✖ مرفوض من المدير",IF(I20&lt;&gt;"موافق","⏳ بانتظار موافقة المدير",IF(K20&lt;&gt;"نعم","⚠ غير مسوى مع الحسابات","✔ معتمد ومسوى")))))))))</f>
        <v/>
      </c>
      <c r="R20">
        <f>N(R19)+IF(A20="عهدة",1,0)</f>
        <v/>
      </c>
      <c r="S20">
        <f>IF(C20="","",IF(AND(C20&gt;=DATE(2026,9,1),C20&lt;=DATE(2027,8,31)),(YEAR(C20)-2026)*12+MONTH(C20)-8,""))</f>
        <v/>
      </c>
      <c r="T20">
        <f>IF(AND(A20="مصروف",R20&gt;0,I20="موافق",S20&lt;&gt;"",H20&lt;&gt;""),N(G20),0)</f>
        <v/>
      </c>
    </row>
    <row r="21">
      <c r="A21" s="19" t="n"/>
      <c r="B21" s="20">
        <f>IF(A21="","",IF(R21=0,"⚠ أضف سطر عهدة أولًا","BDR-"&amp;TEXT(R21,"000")))</f>
        <v/>
      </c>
      <c r="C21" s="21" t="n"/>
      <c r="D21" s="20">
        <f>IF(C21="","",IF(S21="","خارج السنة المالية",INDEX(القوائم!$D$2:$D$13,S21)))</f>
        <v/>
      </c>
      <c r="E21" s="22" t="n"/>
      <c r="F21" s="23" t="n"/>
      <c r="G21" s="23" t="n"/>
      <c r="H21" s="22" t="n"/>
      <c r="I21" s="19" t="n"/>
      <c r="J21" s="21" t="n"/>
      <c r="K21" s="19" t="n"/>
      <c r="L21" s="19" t="n"/>
      <c r="M21" s="21" t="n"/>
      <c r="N21" s="22" t="n"/>
      <c r="O21" s="24">
        <f>IF(A21&lt;&gt;"عهدة","",SUMIFS($G$8:$G$5007,$B$8:$B$5007,B21,$A$8:$A$5007,"مصروف",$I$8:$I$5007,"&lt;&gt;مرفوض"))</f>
        <v/>
      </c>
      <c r="P21" s="25">
        <f>IF(A21&lt;&gt;"عهدة","",N(F21)-O21)</f>
        <v/>
      </c>
      <c r="Q21" s="26">
        <f>IF(A21="","",IF(A21="عهدة",IF(N(F21)=0,"⚠ أدخل قيمة العهدة",IF(P21&lt;0,"⛔ عجز / زيادة مصروفات "&amp;TEXT(-P21,"#,##0"),IF(COUNTIFS($B$8:$B$5007,B21,$A$8:$A$5007,"مصروف",$I$8:$I$5007,"&lt;&gt;مرفوض",$K$8:$K$5007,"&lt;&gt;نعم")&gt;0,"⚠ "&amp;COUNTIFS($B$8:$B$5007,B21,$A$8:$A$5007,"مصروف",$I$8:$I$5007,"&lt;&gt;مرفوض",$K$8:$K$5007,"&lt;&gt;نعم")&amp;" مصروف غير مسوى",IF(L21="تمت التسوية",IF(P21=0,"✔ متوازنة وتمت التسوية","✔ تمت التسوية – متبقي "&amp;TEXT(P21,"#,##0")),IF(P21&gt;0,"متبقي "&amp;TEXT(P21,"#,##0"),"✔ متوازنة"))))),IF(R21=0,"⚠ أضف سطر عهدة أولًا",IF(OR(C21="",N(G21)=0),"⚠ أكمل التاريخ والقيمة",IF(S21="","⚠ التاريخ خارج السنة المالية",IF(H21="","⚠ اختر بند الموازنة",IF(I21="مرفوض","✖ مرفوض من المدير",IF(I21&lt;&gt;"موافق","⏳ بانتظار موافقة المدير",IF(K21&lt;&gt;"نعم","⚠ غير مسوى مع الحسابات","✔ معتمد ومسوى")))))))))</f>
        <v/>
      </c>
      <c r="R21">
        <f>N(R20)+IF(A21="عهدة",1,0)</f>
        <v/>
      </c>
      <c r="S21">
        <f>IF(C21="","",IF(AND(C21&gt;=DATE(2026,9,1),C21&lt;=DATE(2027,8,31)),(YEAR(C21)-2026)*12+MONTH(C21)-8,""))</f>
        <v/>
      </c>
      <c r="T21">
        <f>IF(AND(A21="مصروف",R21&gt;0,I21="موافق",S21&lt;&gt;"",H21&lt;&gt;""),N(G21),0)</f>
        <v/>
      </c>
    </row>
    <row r="22">
      <c r="A22" s="19" t="n"/>
      <c r="B22" s="20">
        <f>IF(A22="","",IF(R22=0,"⚠ أضف سطر عهدة أولًا","BDR-"&amp;TEXT(R22,"000")))</f>
        <v/>
      </c>
      <c r="C22" s="21" t="n"/>
      <c r="D22" s="20">
        <f>IF(C22="","",IF(S22="","خارج السنة المالية",INDEX(القوائم!$D$2:$D$13,S22)))</f>
        <v/>
      </c>
      <c r="E22" s="22" t="n"/>
      <c r="F22" s="23" t="n"/>
      <c r="G22" s="23" t="n"/>
      <c r="H22" s="22" t="n"/>
      <c r="I22" s="19" t="n"/>
      <c r="J22" s="21" t="n"/>
      <c r="K22" s="19" t="n"/>
      <c r="L22" s="19" t="n"/>
      <c r="M22" s="21" t="n"/>
      <c r="N22" s="22" t="n"/>
      <c r="O22" s="24">
        <f>IF(A22&lt;&gt;"عهدة","",SUMIFS($G$8:$G$5007,$B$8:$B$5007,B22,$A$8:$A$5007,"مصروف",$I$8:$I$5007,"&lt;&gt;مرفوض"))</f>
        <v/>
      </c>
      <c r="P22" s="25">
        <f>IF(A22&lt;&gt;"عهدة","",N(F22)-O22)</f>
        <v/>
      </c>
      <c r="Q22" s="26">
        <f>IF(A22="","",IF(A22="عهدة",IF(N(F22)=0,"⚠ أدخل قيمة العهدة",IF(P22&lt;0,"⛔ عجز / زيادة مصروفات "&amp;TEXT(-P22,"#,##0"),IF(COUNTIFS($B$8:$B$5007,B22,$A$8:$A$5007,"مصروف",$I$8:$I$5007,"&lt;&gt;مرفوض",$K$8:$K$5007,"&lt;&gt;نعم")&gt;0,"⚠ "&amp;COUNTIFS($B$8:$B$5007,B22,$A$8:$A$5007,"مصروف",$I$8:$I$5007,"&lt;&gt;مرفوض",$K$8:$K$5007,"&lt;&gt;نعم")&amp;" مصروف غير مسوى",IF(L22="تمت التسوية",IF(P22=0,"✔ متوازنة وتمت التسوية","✔ تمت التسوية – متبقي "&amp;TEXT(P22,"#,##0")),IF(P22&gt;0,"متبقي "&amp;TEXT(P22,"#,##0"),"✔ متوازنة"))))),IF(R22=0,"⚠ أضف سطر عهدة أولًا",IF(OR(C22="",N(G22)=0),"⚠ أكمل التاريخ والقيمة",IF(S22="","⚠ التاريخ خارج السنة المالية",IF(H22="","⚠ اختر بند الموازنة",IF(I22="مرفوض","✖ مرفوض من المدير",IF(I22&lt;&gt;"موافق","⏳ بانتظار موافقة المدير",IF(K22&lt;&gt;"نعم","⚠ غير مسوى مع الحسابات","✔ معتمد ومسوى")))))))))</f>
        <v/>
      </c>
      <c r="R22">
        <f>N(R21)+IF(A22="عهدة",1,0)</f>
        <v/>
      </c>
      <c r="S22">
        <f>IF(C22="","",IF(AND(C22&gt;=DATE(2026,9,1),C22&lt;=DATE(2027,8,31)),(YEAR(C22)-2026)*12+MONTH(C22)-8,""))</f>
        <v/>
      </c>
      <c r="T22">
        <f>IF(AND(A22="مصروف",R22&gt;0,I22="موافق",S22&lt;&gt;"",H22&lt;&gt;""),N(G22),0)</f>
        <v/>
      </c>
    </row>
    <row r="23">
      <c r="A23" s="19" t="n"/>
      <c r="B23" s="20">
        <f>IF(A23="","",IF(R23=0,"⚠ أضف سطر عهدة أولًا","BDR-"&amp;TEXT(R23,"000")))</f>
        <v/>
      </c>
      <c r="C23" s="21" t="n"/>
      <c r="D23" s="20">
        <f>IF(C23="","",IF(S23="","خارج السنة المالية",INDEX(القوائم!$D$2:$D$13,S23)))</f>
        <v/>
      </c>
      <c r="E23" s="22" t="n"/>
      <c r="F23" s="23" t="n"/>
      <c r="G23" s="23" t="n"/>
      <c r="H23" s="22" t="n"/>
      <c r="I23" s="19" t="n"/>
      <c r="J23" s="21" t="n"/>
      <c r="K23" s="19" t="n"/>
      <c r="L23" s="19" t="n"/>
      <c r="M23" s="21" t="n"/>
      <c r="N23" s="22" t="n"/>
      <c r="O23" s="24">
        <f>IF(A23&lt;&gt;"عهدة","",SUMIFS($G$8:$G$5007,$B$8:$B$5007,B23,$A$8:$A$5007,"مصروف",$I$8:$I$5007,"&lt;&gt;مرفوض"))</f>
        <v/>
      </c>
      <c r="P23" s="25">
        <f>IF(A23&lt;&gt;"عهدة","",N(F23)-O23)</f>
        <v/>
      </c>
      <c r="Q23" s="26">
        <f>IF(A23="","",IF(A23="عهدة",IF(N(F23)=0,"⚠ أدخل قيمة العهدة",IF(P23&lt;0,"⛔ عجز / زيادة مصروفات "&amp;TEXT(-P23,"#,##0"),IF(COUNTIFS($B$8:$B$5007,B23,$A$8:$A$5007,"مصروف",$I$8:$I$5007,"&lt;&gt;مرفوض",$K$8:$K$5007,"&lt;&gt;نعم")&gt;0,"⚠ "&amp;COUNTIFS($B$8:$B$5007,B23,$A$8:$A$5007,"مصروف",$I$8:$I$5007,"&lt;&gt;مرفوض",$K$8:$K$5007,"&lt;&gt;نعم")&amp;" مصروف غير مسوى",IF(L23="تمت التسوية",IF(P23=0,"✔ متوازنة وتمت التسوية","✔ تمت التسوية – متبقي "&amp;TEXT(P23,"#,##0")),IF(P23&gt;0,"متبقي "&amp;TEXT(P23,"#,##0"),"✔ متوازنة"))))),IF(R23=0,"⚠ أضف سطر عهدة أولًا",IF(OR(C23="",N(G23)=0),"⚠ أكمل التاريخ والقيمة",IF(S23="","⚠ التاريخ خارج السنة المالية",IF(H23="","⚠ اختر بند الموازنة",IF(I23="مرفوض","✖ مرفوض من المدير",IF(I23&lt;&gt;"موافق","⏳ بانتظار موافقة المدير",IF(K23&lt;&gt;"نعم","⚠ غير مسوى مع الحسابات","✔ معتمد ومسوى")))))))))</f>
        <v/>
      </c>
      <c r="R23">
        <f>N(R22)+IF(A23="عهدة",1,0)</f>
        <v/>
      </c>
      <c r="S23">
        <f>IF(C23="","",IF(AND(C23&gt;=DATE(2026,9,1),C23&lt;=DATE(2027,8,31)),(YEAR(C23)-2026)*12+MONTH(C23)-8,""))</f>
        <v/>
      </c>
      <c r="T23">
        <f>IF(AND(A23="مصروف",R23&gt;0,I23="موافق",S23&lt;&gt;"",H23&lt;&gt;""),N(G23),0)</f>
        <v/>
      </c>
    </row>
    <row r="24">
      <c r="A24" s="19" t="n"/>
      <c r="B24" s="20">
        <f>IF(A24="","",IF(R24=0,"⚠ أضف سطر عهدة أولًا","BDR-"&amp;TEXT(R24,"000")))</f>
        <v/>
      </c>
      <c r="C24" s="21" t="n"/>
      <c r="D24" s="20">
        <f>IF(C24="","",IF(S24="","خارج السنة المالية",INDEX(القوائم!$D$2:$D$13,S24)))</f>
        <v/>
      </c>
      <c r="E24" s="22" t="n"/>
      <c r="F24" s="23" t="n"/>
      <c r="G24" s="23" t="n"/>
      <c r="H24" s="22" t="n"/>
      <c r="I24" s="19" t="n"/>
      <c r="J24" s="21" t="n"/>
      <c r="K24" s="19" t="n"/>
      <c r="L24" s="19" t="n"/>
      <c r="M24" s="21" t="n"/>
      <c r="N24" s="22" t="n"/>
      <c r="O24" s="24">
        <f>IF(A24&lt;&gt;"عهدة","",SUMIFS($G$8:$G$5007,$B$8:$B$5007,B24,$A$8:$A$5007,"مصروف",$I$8:$I$5007,"&lt;&gt;مرفوض"))</f>
        <v/>
      </c>
      <c r="P24" s="25">
        <f>IF(A24&lt;&gt;"عهدة","",N(F24)-O24)</f>
        <v/>
      </c>
      <c r="Q24" s="26">
        <f>IF(A24="","",IF(A24="عهدة",IF(N(F24)=0,"⚠ أدخل قيمة العهدة",IF(P24&lt;0,"⛔ عجز / زيادة مصروفات "&amp;TEXT(-P24,"#,##0"),IF(COUNTIFS($B$8:$B$5007,B24,$A$8:$A$5007,"مصروف",$I$8:$I$5007,"&lt;&gt;مرفوض",$K$8:$K$5007,"&lt;&gt;نعم")&gt;0,"⚠ "&amp;COUNTIFS($B$8:$B$5007,B24,$A$8:$A$5007,"مصروف",$I$8:$I$5007,"&lt;&gt;مرفوض",$K$8:$K$5007,"&lt;&gt;نعم")&amp;" مصروف غير مسوى",IF(L24="تمت التسوية",IF(P24=0,"✔ متوازنة وتمت التسوية","✔ تمت التسوية – متبقي "&amp;TEXT(P24,"#,##0")),IF(P24&gt;0,"متبقي "&amp;TEXT(P24,"#,##0"),"✔ متوازنة"))))),IF(R24=0,"⚠ أضف سطر عهدة أولًا",IF(OR(C24="",N(G24)=0),"⚠ أكمل التاريخ والقيمة",IF(S24="","⚠ التاريخ خارج السنة المالية",IF(H24="","⚠ اختر بند الموازنة",IF(I24="مرفوض","✖ مرفوض من المدير",IF(I24&lt;&gt;"موافق","⏳ بانتظار موافقة المدير",IF(K24&lt;&gt;"نعم","⚠ غير مسوى مع الحسابات","✔ معتمد ومسوى")))))))))</f>
        <v/>
      </c>
      <c r="R24">
        <f>N(R23)+IF(A24="عهدة",1,0)</f>
        <v/>
      </c>
      <c r="S24">
        <f>IF(C24="","",IF(AND(C24&gt;=DATE(2026,9,1),C24&lt;=DATE(2027,8,31)),(YEAR(C24)-2026)*12+MONTH(C24)-8,""))</f>
        <v/>
      </c>
      <c r="T24">
        <f>IF(AND(A24="مصروف",R24&gt;0,I24="موافق",S24&lt;&gt;"",H24&lt;&gt;""),N(G24),0)</f>
        <v/>
      </c>
    </row>
    <row r="25">
      <c r="A25" s="19" t="n"/>
      <c r="B25" s="20">
        <f>IF(A25="","",IF(R25=0,"⚠ أضف سطر عهدة أولًا","BDR-"&amp;TEXT(R25,"000")))</f>
        <v/>
      </c>
      <c r="C25" s="21" t="n"/>
      <c r="D25" s="20">
        <f>IF(C25="","",IF(S25="","خارج السنة المالية",INDEX(القوائم!$D$2:$D$13,S25)))</f>
        <v/>
      </c>
      <c r="E25" s="22" t="n"/>
      <c r="F25" s="23" t="n"/>
      <c r="G25" s="23" t="n"/>
      <c r="H25" s="22" t="n"/>
      <c r="I25" s="19" t="n"/>
      <c r="J25" s="21" t="n"/>
      <c r="K25" s="19" t="n"/>
      <c r="L25" s="19" t="n"/>
      <c r="M25" s="21" t="n"/>
      <c r="N25" s="22" t="n"/>
      <c r="O25" s="24">
        <f>IF(A25&lt;&gt;"عهدة","",SUMIFS($G$8:$G$5007,$B$8:$B$5007,B25,$A$8:$A$5007,"مصروف",$I$8:$I$5007,"&lt;&gt;مرفوض"))</f>
        <v/>
      </c>
      <c r="P25" s="25">
        <f>IF(A25&lt;&gt;"عهدة","",N(F25)-O25)</f>
        <v/>
      </c>
      <c r="Q25" s="26">
        <f>IF(A25="","",IF(A25="عهدة",IF(N(F25)=0,"⚠ أدخل قيمة العهدة",IF(P25&lt;0,"⛔ عجز / زيادة مصروفات "&amp;TEXT(-P25,"#,##0"),IF(COUNTIFS($B$8:$B$5007,B25,$A$8:$A$5007,"مصروف",$I$8:$I$5007,"&lt;&gt;مرفوض",$K$8:$K$5007,"&lt;&gt;نعم")&gt;0,"⚠ "&amp;COUNTIFS($B$8:$B$5007,B25,$A$8:$A$5007,"مصروف",$I$8:$I$5007,"&lt;&gt;مرفوض",$K$8:$K$5007,"&lt;&gt;نعم")&amp;" مصروف غير مسوى",IF(L25="تمت التسوية",IF(P25=0,"✔ متوازنة وتمت التسوية","✔ تمت التسوية – متبقي "&amp;TEXT(P25,"#,##0")),IF(P25&gt;0,"متبقي "&amp;TEXT(P25,"#,##0"),"✔ متوازنة"))))),IF(R25=0,"⚠ أضف سطر عهدة أولًا",IF(OR(C25="",N(G25)=0),"⚠ أكمل التاريخ والقيمة",IF(S25="","⚠ التاريخ خارج السنة المالية",IF(H25="","⚠ اختر بند الموازنة",IF(I25="مرفوض","✖ مرفوض من المدير",IF(I25&lt;&gt;"موافق","⏳ بانتظار موافقة المدير",IF(K25&lt;&gt;"نعم","⚠ غير مسوى مع الحسابات","✔ معتمد ومسوى")))))))))</f>
        <v/>
      </c>
      <c r="R25">
        <f>N(R24)+IF(A25="عهدة",1,0)</f>
        <v/>
      </c>
      <c r="S25">
        <f>IF(C25="","",IF(AND(C25&gt;=DATE(2026,9,1),C25&lt;=DATE(2027,8,31)),(YEAR(C25)-2026)*12+MONTH(C25)-8,""))</f>
        <v/>
      </c>
      <c r="T25">
        <f>IF(AND(A25="مصروف",R25&gt;0,I25="موافق",S25&lt;&gt;"",H25&lt;&gt;""),N(G25),0)</f>
        <v/>
      </c>
    </row>
    <row r="26">
      <c r="A26" s="19" t="n"/>
      <c r="B26" s="20">
        <f>IF(A26="","",IF(R26=0,"⚠ أضف سطر عهدة أولًا","BDR-"&amp;TEXT(R26,"000")))</f>
        <v/>
      </c>
      <c r="C26" s="21" t="n"/>
      <c r="D26" s="20">
        <f>IF(C26="","",IF(S26="","خارج السنة المالية",INDEX(القوائم!$D$2:$D$13,S26)))</f>
        <v/>
      </c>
      <c r="E26" s="22" t="n"/>
      <c r="F26" s="23" t="n"/>
      <c r="G26" s="23" t="n"/>
      <c r="H26" s="22" t="n"/>
      <c r="I26" s="19" t="n"/>
      <c r="J26" s="21" t="n"/>
      <c r="K26" s="19" t="n"/>
      <c r="L26" s="19" t="n"/>
      <c r="M26" s="21" t="n"/>
      <c r="N26" s="22" t="n"/>
      <c r="O26" s="24">
        <f>IF(A26&lt;&gt;"عهدة","",SUMIFS($G$8:$G$5007,$B$8:$B$5007,B26,$A$8:$A$5007,"مصروف",$I$8:$I$5007,"&lt;&gt;مرفوض"))</f>
        <v/>
      </c>
      <c r="P26" s="25">
        <f>IF(A26&lt;&gt;"عهدة","",N(F26)-O26)</f>
        <v/>
      </c>
      <c r="Q26" s="26">
        <f>IF(A26="","",IF(A26="عهدة",IF(N(F26)=0,"⚠ أدخل قيمة العهدة",IF(P26&lt;0,"⛔ عجز / زيادة مصروفات "&amp;TEXT(-P26,"#,##0"),IF(COUNTIFS($B$8:$B$5007,B26,$A$8:$A$5007,"مصروف",$I$8:$I$5007,"&lt;&gt;مرفوض",$K$8:$K$5007,"&lt;&gt;نعم")&gt;0,"⚠ "&amp;COUNTIFS($B$8:$B$5007,B26,$A$8:$A$5007,"مصروف",$I$8:$I$5007,"&lt;&gt;مرفوض",$K$8:$K$5007,"&lt;&gt;نعم")&amp;" مصروف غير مسوى",IF(L26="تمت التسوية",IF(P26=0,"✔ متوازنة وتمت التسوية","✔ تمت التسوية – متبقي "&amp;TEXT(P26,"#,##0")),IF(P26&gt;0,"متبقي "&amp;TEXT(P26,"#,##0"),"✔ متوازنة"))))),IF(R26=0,"⚠ أضف سطر عهدة أولًا",IF(OR(C26="",N(G26)=0),"⚠ أكمل التاريخ والقيمة",IF(S26="","⚠ التاريخ خارج السنة المالية",IF(H26="","⚠ اختر بند الموازنة",IF(I26="مرفوض","✖ مرفوض من المدير",IF(I26&lt;&gt;"موافق","⏳ بانتظار موافقة المدير",IF(K26&lt;&gt;"نعم","⚠ غير مسوى مع الحسابات","✔ معتمد ومسوى")))))))))</f>
        <v/>
      </c>
      <c r="R26">
        <f>N(R25)+IF(A26="عهدة",1,0)</f>
        <v/>
      </c>
      <c r="S26">
        <f>IF(C26="","",IF(AND(C26&gt;=DATE(2026,9,1),C26&lt;=DATE(2027,8,31)),(YEAR(C26)-2026)*12+MONTH(C26)-8,""))</f>
        <v/>
      </c>
      <c r="T26">
        <f>IF(AND(A26="مصروف",R26&gt;0,I26="موافق",S26&lt;&gt;"",H26&lt;&gt;""),N(G26),0)</f>
        <v/>
      </c>
    </row>
    <row r="27">
      <c r="A27" s="19" t="n"/>
      <c r="B27" s="20">
        <f>IF(A27="","",IF(R27=0,"⚠ أضف سطر عهدة أولًا","BDR-"&amp;TEXT(R27,"000")))</f>
        <v/>
      </c>
      <c r="C27" s="21" t="n"/>
      <c r="D27" s="20">
        <f>IF(C27="","",IF(S27="","خارج السنة المالية",INDEX(القوائم!$D$2:$D$13,S27)))</f>
        <v/>
      </c>
      <c r="E27" s="22" t="n"/>
      <c r="F27" s="23" t="n"/>
      <c r="G27" s="23" t="n"/>
      <c r="H27" s="22" t="n"/>
      <c r="I27" s="19" t="n"/>
      <c r="J27" s="21" t="n"/>
      <c r="K27" s="19" t="n"/>
      <c r="L27" s="19" t="n"/>
      <c r="M27" s="21" t="n"/>
      <c r="N27" s="22" t="n"/>
      <c r="O27" s="24">
        <f>IF(A27&lt;&gt;"عهدة","",SUMIFS($G$8:$G$5007,$B$8:$B$5007,B27,$A$8:$A$5007,"مصروف",$I$8:$I$5007,"&lt;&gt;مرفوض"))</f>
        <v/>
      </c>
      <c r="P27" s="25">
        <f>IF(A27&lt;&gt;"عهدة","",N(F27)-O27)</f>
        <v/>
      </c>
      <c r="Q27" s="26">
        <f>IF(A27="","",IF(A27="عهدة",IF(N(F27)=0,"⚠ أدخل قيمة العهدة",IF(P27&lt;0,"⛔ عجز / زيادة مصروفات "&amp;TEXT(-P27,"#,##0"),IF(COUNTIFS($B$8:$B$5007,B27,$A$8:$A$5007,"مصروف",$I$8:$I$5007,"&lt;&gt;مرفوض",$K$8:$K$5007,"&lt;&gt;نعم")&gt;0,"⚠ "&amp;COUNTIFS($B$8:$B$5007,B27,$A$8:$A$5007,"مصروف",$I$8:$I$5007,"&lt;&gt;مرفوض",$K$8:$K$5007,"&lt;&gt;نعم")&amp;" مصروف غير مسوى",IF(L27="تمت التسوية",IF(P27=0,"✔ متوازنة وتمت التسوية","✔ تمت التسوية – متبقي "&amp;TEXT(P27,"#,##0")),IF(P27&gt;0,"متبقي "&amp;TEXT(P27,"#,##0"),"✔ متوازنة"))))),IF(R27=0,"⚠ أضف سطر عهدة أولًا",IF(OR(C27="",N(G27)=0),"⚠ أكمل التاريخ والقيمة",IF(S27="","⚠ التاريخ خارج السنة المالية",IF(H27="","⚠ اختر بند الموازنة",IF(I27="مرفوض","✖ مرفوض من المدير",IF(I27&lt;&gt;"موافق","⏳ بانتظار موافقة المدير",IF(K27&lt;&gt;"نعم","⚠ غير مسوى مع الحسابات","✔ معتمد ومسوى")))))))))</f>
        <v/>
      </c>
      <c r="R27">
        <f>N(R26)+IF(A27="عهدة",1,0)</f>
        <v/>
      </c>
      <c r="S27">
        <f>IF(C27="","",IF(AND(C27&gt;=DATE(2026,9,1),C27&lt;=DATE(2027,8,31)),(YEAR(C27)-2026)*12+MONTH(C27)-8,""))</f>
        <v/>
      </c>
      <c r="T27">
        <f>IF(AND(A27="مصروف",R27&gt;0,I27="موافق",S27&lt;&gt;"",H27&lt;&gt;""),N(G27),0)</f>
        <v/>
      </c>
    </row>
    <row r="28">
      <c r="A28" s="19" t="n"/>
      <c r="B28" s="20">
        <f>IF(A28="","",IF(R28=0,"⚠ أضف سطر عهدة أولًا","BDR-"&amp;TEXT(R28,"000")))</f>
        <v/>
      </c>
      <c r="C28" s="21" t="n"/>
      <c r="D28" s="20">
        <f>IF(C28="","",IF(S28="","خارج السنة المالية",INDEX(القوائم!$D$2:$D$13,S28)))</f>
        <v/>
      </c>
      <c r="E28" s="22" t="n"/>
      <c r="F28" s="23" t="n"/>
      <c r="G28" s="23" t="n"/>
      <c r="H28" s="22" t="n"/>
      <c r="I28" s="19" t="n"/>
      <c r="J28" s="21" t="n"/>
      <c r="K28" s="19" t="n"/>
      <c r="L28" s="19" t="n"/>
      <c r="M28" s="21" t="n"/>
      <c r="N28" s="22" t="n"/>
      <c r="O28" s="24">
        <f>IF(A28&lt;&gt;"عهدة","",SUMIFS($G$8:$G$5007,$B$8:$B$5007,B28,$A$8:$A$5007,"مصروف",$I$8:$I$5007,"&lt;&gt;مرفوض"))</f>
        <v/>
      </c>
      <c r="P28" s="25">
        <f>IF(A28&lt;&gt;"عهدة","",N(F28)-O28)</f>
        <v/>
      </c>
      <c r="Q28" s="26">
        <f>IF(A28="","",IF(A28="عهدة",IF(N(F28)=0,"⚠ أدخل قيمة العهدة",IF(P28&lt;0,"⛔ عجز / زيادة مصروفات "&amp;TEXT(-P28,"#,##0"),IF(COUNTIFS($B$8:$B$5007,B28,$A$8:$A$5007,"مصروف",$I$8:$I$5007,"&lt;&gt;مرفوض",$K$8:$K$5007,"&lt;&gt;نعم")&gt;0,"⚠ "&amp;COUNTIFS($B$8:$B$5007,B28,$A$8:$A$5007,"مصروف",$I$8:$I$5007,"&lt;&gt;مرفوض",$K$8:$K$5007,"&lt;&gt;نعم")&amp;" مصروف غير مسوى",IF(L28="تمت التسوية",IF(P28=0,"✔ متوازنة وتمت التسوية","✔ تمت التسوية – متبقي "&amp;TEXT(P28,"#,##0")),IF(P28&gt;0,"متبقي "&amp;TEXT(P28,"#,##0"),"✔ متوازنة"))))),IF(R28=0,"⚠ أضف سطر عهدة أولًا",IF(OR(C28="",N(G28)=0),"⚠ أكمل التاريخ والقيمة",IF(S28="","⚠ التاريخ خارج السنة المالية",IF(H28="","⚠ اختر بند الموازنة",IF(I28="مرفوض","✖ مرفوض من المدير",IF(I28&lt;&gt;"موافق","⏳ بانتظار موافقة المدير",IF(K28&lt;&gt;"نعم","⚠ غير مسوى مع الحسابات","✔ معتمد ومسوى")))))))))</f>
        <v/>
      </c>
      <c r="R28">
        <f>N(R27)+IF(A28="عهدة",1,0)</f>
        <v/>
      </c>
      <c r="S28">
        <f>IF(C28="","",IF(AND(C28&gt;=DATE(2026,9,1),C28&lt;=DATE(2027,8,31)),(YEAR(C28)-2026)*12+MONTH(C28)-8,""))</f>
        <v/>
      </c>
      <c r="T28">
        <f>IF(AND(A28="مصروف",R28&gt;0,I28="موافق",S28&lt;&gt;"",H28&lt;&gt;""),N(G28),0)</f>
        <v/>
      </c>
    </row>
    <row r="29">
      <c r="A29" s="19" t="n"/>
      <c r="B29" s="20">
        <f>IF(A29="","",IF(R29=0,"⚠ أضف سطر عهدة أولًا","BDR-"&amp;TEXT(R29,"000")))</f>
        <v/>
      </c>
      <c r="C29" s="21" t="n"/>
      <c r="D29" s="20">
        <f>IF(C29="","",IF(S29="","خارج السنة المالية",INDEX(القوائم!$D$2:$D$13,S29)))</f>
        <v/>
      </c>
      <c r="E29" s="22" t="n"/>
      <c r="F29" s="23" t="n"/>
      <c r="G29" s="23" t="n"/>
      <c r="H29" s="22" t="n"/>
      <c r="I29" s="19" t="n"/>
      <c r="J29" s="21" t="n"/>
      <c r="K29" s="19" t="n"/>
      <c r="L29" s="19" t="n"/>
      <c r="M29" s="21" t="n"/>
      <c r="N29" s="22" t="n"/>
      <c r="O29" s="24">
        <f>IF(A29&lt;&gt;"عهدة","",SUMIFS($G$8:$G$5007,$B$8:$B$5007,B29,$A$8:$A$5007,"مصروف",$I$8:$I$5007,"&lt;&gt;مرفوض"))</f>
        <v/>
      </c>
      <c r="P29" s="25">
        <f>IF(A29&lt;&gt;"عهدة","",N(F29)-O29)</f>
        <v/>
      </c>
      <c r="Q29" s="26">
        <f>IF(A29="","",IF(A29="عهدة",IF(N(F29)=0,"⚠ أدخل قيمة العهدة",IF(P29&lt;0,"⛔ عجز / زيادة مصروفات "&amp;TEXT(-P29,"#,##0"),IF(COUNTIFS($B$8:$B$5007,B29,$A$8:$A$5007,"مصروف",$I$8:$I$5007,"&lt;&gt;مرفوض",$K$8:$K$5007,"&lt;&gt;نعم")&gt;0,"⚠ "&amp;COUNTIFS($B$8:$B$5007,B29,$A$8:$A$5007,"مصروف",$I$8:$I$5007,"&lt;&gt;مرفوض",$K$8:$K$5007,"&lt;&gt;نعم")&amp;" مصروف غير مسوى",IF(L29="تمت التسوية",IF(P29=0,"✔ متوازنة وتمت التسوية","✔ تمت التسوية – متبقي "&amp;TEXT(P29,"#,##0")),IF(P29&gt;0,"متبقي "&amp;TEXT(P29,"#,##0"),"✔ متوازنة"))))),IF(R29=0,"⚠ أضف سطر عهدة أولًا",IF(OR(C29="",N(G29)=0),"⚠ أكمل التاريخ والقيمة",IF(S29="","⚠ التاريخ خارج السنة المالية",IF(H29="","⚠ اختر بند الموازنة",IF(I29="مرفوض","✖ مرفوض من المدير",IF(I29&lt;&gt;"موافق","⏳ بانتظار موافقة المدير",IF(K29&lt;&gt;"نعم","⚠ غير مسوى مع الحسابات","✔ معتمد ومسوى")))))))))</f>
        <v/>
      </c>
      <c r="R29">
        <f>N(R28)+IF(A29="عهدة",1,0)</f>
        <v/>
      </c>
      <c r="S29">
        <f>IF(C29="","",IF(AND(C29&gt;=DATE(2026,9,1),C29&lt;=DATE(2027,8,31)),(YEAR(C29)-2026)*12+MONTH(C29)-8,""))</f>
        <v/>
      </c>
      <c r="T29">
        <f>IF(AND(A29="مصروف",R29&gt;0,I29="موافق",S29&lt;&gt;"",H29&lt;&gt;""),N(G29),0)</f>
        <v/>
      </c>
    </row>
    <row r="30">
      <c r="A30" s="19" t="n"/>
      <c r="B30" s="20">
        <f>IF(A30="","",IF(R30=0,"⚠ أضف سطر عهدة أولًا","BDR-"&amp;TEXT(R30,"000")))</f>
        <v/>
      </c>
      <c r="C30" s="21" t="n"/>
      <c r="D30" s="20">
        <f>IF(C30="","",IF(S30="","خارج السنة المالية",INDEX(القوائم!$D$2:$D$13,S30)))</f>
        <v/>
      </c>
      <c r="E30" s="22" t="n"/>
      <c r="F30" s="23" t="n"/>
      <c r="G30" s="23" t="n"/>
      <c r="H30" s="22" t="n"/>
      <c r="I30" s="19" t="n"/>
      <c r="J30" s="21" t="n"/>
      <c r="K30" s="19" t="n"/>
      <c r="L30" s="19" t="n"/>
      <c r="M30" s="21" t="n"/>
      <c r="N30" s="22" t="n"/>
      <c r="O30" s="24">
        <f>IF(A30&lt;&gt;"عهدة","",SUMIFS($G$8:$G$5007,$B$8:$B$5007,B30,$A$8:$A$5007,"مصروف",$I$8:$I$5007,"&lt;&gt;مرفوض"))</f>
        <v/>
      </c>
      <c r="P30" s="25">
        <f>IF(A30&lt;&gt;"عهدة","",N(F30)-O30)</f>
        <v/>
      </c>
      <c r="Q30" s="26">
        <f>IF(A30="","",IF(A30="عهدة",IF(N(F30)=0,"⚠ أدخل قيمة العهدة",IF(P30&lt;0,"⛔ عجز / زيادة مصروفات "&amp;TEXT(-P30,"#,##0"),IF(COUNTIFS($B$8:$B$5007,B30,$A$8:$A$5007,"مصروف",$I$8:$I$5007,"&lt;&gt;مرفوض",$K$8:$K$5007,"&lt;&gt;نعم")&gt;0,"⚠ "&amp;COUNTIFS($B$8:$B$5007,B30,$A$8:$A$5007,"مصروف",$I$8:$I$5007,"&lt;&gt;مرفوض",$K$8:$K$5007,"&lt;&gt;نعم")&amp;" مصروف غير مسوى",IF(L30="تمت التسوية",IF(P30=0,"✔ متوازنة وتمت التسوية","✔ تمت التسوية – متبقي "&amp;TEXT(P30,"#,##0")),IF(P30&gt;0,"متبقي "&amp;TEXT(P30,"#,##0"),"✔ متوازنة"))))),IF(R30=0,"⚠ أضف سطر عهدة أولًا",IF(OR(C30="",N(G30)=0),"⚠ أكمل التاريخ والقيمة",IF(S30="","⚠ التاريخ خارج السنة المالية",IF(H30="","⚠ اختر بند الموازنة",IF(I30="مرفوض","✖ مرفوض من المدير",IF(I30&lt;&gt;"موافق","⏳ بانتظار موافقة المدير",IF(K30&lt;&gt;"نعم","⚠ غير مسوى مع الحسابات","✔ معتمد ومسوى")))))))))</f>
        <v/>
      </c>
      <c r="R30">
        <f>N(R29)+IF(A30="عهدة",1,0)</f>
        <v/>
      </c>
      <c r="S30">
        <f>IF(C30="","",IF(AND(C30&gt;=DATE(2026,9,1),C30&lt;=DATE(2027,8,31)),(YEAR(C30)-2026)*12+MONTH(C30)-8,""))</f>
        <v/>
      </c>
      <c r="T30">
        <f>IF(AND(A30="مصروف",R30&gt;0,I30="موافق",S30&lt;&gt;"",H30&lt;&gt;""),N(G30),0)</f>
        <v/>
      </c>
    </row>
    <row r="31">
      <c r="A31" s="19" t="n"/>
      <c r="B31" s="20">
        <f>IF(A31="","",IF(R31=0,"⚠ أضف سطر عهدة أولًا","BDR-"&amp;TEXT(R31,"000")))</f>
        <v/>
      </c>
      <c r="C31" s="21" t="n"/>
      <c r="D31" s="20">
        <f>IF(C31="","",IF(S31="","خارج السنة المالية",INDEX(القوائم!$D$2:$D$13,S31)))</f>
        <v/>
      </c>
      <c r="E31" s="22" t="n"/>
      <c r="F31" s="23" t="n"/>
      <c r="G31" s="23" t="n"/>
      <c r="H31" s="22" t="n"/>
      <c r="I31" s="19" t="n"/>
      <c r="J31" s="21" t="n"/>
      <c r="K31" s="19" t="n"/>
      <c r="L31" s="19" t="n"/>
      <c r="M31" s="21" t="n"/>
      <c r="N31" s="22" t="n"/>
      <c r="O31" s="24">
        <f>IF(A31&lt;&gt;"عهدة","",SUMIFS($G$8:$G$5007,$B$8:$B$5007,B31,$A$8:$A$5007,"مصروف",$I$8:$I$5007,"&lt;&gt;مرفوض"))</f>
        <v/>
      </c>
      <c r="P31" s="25">
        <f>IF(A31&lt;&gt;"عهدة","",N(F31)-O31)</f>
        <v/>
      </c>
      <c r="Q31" s="26">
        <f>IF(A31="","",IF(A31="عهدة",IF(N(F31)=0,"⚠ أدخل قيمة العهدة",IF(P31&lt;0,"⛔ عجز / زيادة مصروفات "&amp;TEXT(-P31,"#,##0"),IF(COUNTIFS($B$8:$B$5007,B31,$A$8:$A$5007,"مصروف",$I$8:$I$5007,"&lt;&gt;مرفوض",$K$8:$K$5007,"&lt;&gt;نعم")&gt;0,"⚠ "&amp;COUNTIFS($B$8:$B$5007,B31,$A$8:$A$5007,"مصروف",$I$8:$I$5007,"&lt;&gt;مرفوض",$K$8:$K$5007,"&lt;&gt;نعم")&amp;" مصروف غير مسوى",IF(L31="تمت التسوية",IF(P31=0,"✔ متوازنة وتمت التسوية","✔ تمت التسوية – متبقي "&amp;TEXT(P31,"#,##0")),IF(P31&gt;0,"متبقي "&amp;TEXT(P31,"#,##0"),"✔ متوازنة"))))),IF(R31=0,"⚠ أضف سطر عهدة أولًا",IF(OR(C31="",N(G31)=0),"⚠ أكمل التاريخ والقيمة",IF(S31="","⚠ التاريخ خارج السنة المالية",IF(H31="","⚠ اختر بند الموازنة",IF(I31="مرفوض","✖ مرفوض من المدير",IF(I31&lt;&gt;"موافق","⏳ بانتظار موافقة المدير",IF(K31&lt;&gt;"نعم","⚠ غير مسوى مع الحسابات","✔ معتمد ومسوى")))))))))</f>
        <v/>
      </c>
      <c r="R31">
        <f>N(R30)+IF(A31="عهدة",1,0)</f>
        <v/>
      </c>
      <c r="S31">
        <f>IF(C31="","",IF(AND(C31&gt;=DATE(2026,9,1),C31&lt;=DATE(2027,8,31)),(YEAR(C31)-2026)*12+MONTH(C31)-8,""))</f>
        <v/>
      </c>
      <c r="T31">
        <f>IF(AND(A31="مصروف",R31&gt;0,I31="موافق",S31&lt;&gt;"",H31&lt;&gt;""),N(G31),0)</f>
        <v/>
      </c>
    </row>
    <row r="32">
      <c r="A32" s="19" t="n"/>
      <c r="B32" s="20">
        <f>IF(A32="","",IF(R32=0,"⚠ أضف سطر عهدة أولًا","BDR-"&amp;TEXT(R32,"000")))</f>
        <v/>
      </c>
      <c r="C32" s="21" t="n"/>
      <c r="D32" s="20">
        <f>IF(C32="","",IF(S32="","خارج السنة المالية",INDEX(القوائم!$D$2:$D$13,S32)))</f>
        <v/>
      </c>
      <c r="E32" s="22" t="n"/>
      <c r="F32" s="23" t="n"/>
      <c r="G32" s="23" t="n"/>
      <c r="H32" s="22" t="n"/>
      <c r="I32" s="19" t="n"/>
      <c r="J32" s="21" t="n"/>
      <c r="K32" s="19" t="n"/>
      <c r="L32" s="19" t="n"/>
      <c r="M32" s="21" t="n"/>
      <c r="N32" s="22" t="n"/>
      <c r="O32" s="24">
        <f>IF(A32&lt;&gt;"عهدة","",SUMIFS($G$8:$G$5007,$B$8:$B$5007,B32,$A$8:$A$5007,"مصروف",$I$8:$I$5007,"&lt;&gt;مرفوض"))</f>
        <v/>
      </c>
      <c r="P32" s="25">
        <f>IF(A32&lt;&gt;"عهدة","",N(F32)-O32)</f>
        <v/>
      </c>
      <c r="Q32" s="26">
        <f>IF(A32="","",IF(A32="عهدة",IF(N(F32)=0,"⚠ أدخل قيمة العهدة",IF(P32&lt;0,"⛔ عجز / زيادة مصروفات "&amp;TEXT(-P32,"#,##0"),IF(COUNTIFS($B$8:$B$5007,B32,$A$8:$A$5007,"مصروف",$I$8:$I$5007,"&lt;&gt;مرفوض",$K$8:$K$5007,"&lt;&gt;نعم")&gt;0,"⚠ "&amp;COUNTIFS($B$8:$B$5007,B32,$A$8:$A$5007,"مصروف",$I$8:$I$5007,"&lt;&gt;مرفوض",$K$8:$K$5007,"&lt;&gt;نعم")&amp;" مصروف غير مسوى",IF(L32="تمت التسوية",IF(P32=0,"✔ متوازنة وتمت التسوية","✔ تمت التسوية – متبقي "&amp;TEXT(P32,"#,##0")),IF(P32&gt;0,"متبقي "&amp;TEXT(P32,"#,##0"),"✔ متوازنة"))))),IF(R32=0,"⚠ أضف سطر عهدة أولًا",IF(OR(C32="",N(G32)=0),"⚠ أكمل التاريخ والقيمة",IF(S32="","⚠ التاريخ خارج السنة المالية",IF(H32="","⚠ اختر بند الموازنة",IF(I32="مرفوض","✖ مرفوض من المدير",IF(I32&lt;&gt;"موافق","⏳ بانتظار موافقة المدير",IF(K32&lt;&gt;"نعم","⚠ غير مسوى مع الحسابات","✔ معتمد ومسوى")))))))))</f>
        <v/>
      </c>
      <c r="R32">
        <f>N(R31)+IF(A32="عهدة",1,0)</f>
        <v/>
      </c>
      <c r="S32">
        <f>IF(C32="","",IF(AND(C32&gt;=DATE(2026,9,1),C32&lt;=DATE(2027,8,31)),(YEAR(C32)-2026)*12+MONTH(C32)-8,""))</f>
        <v/>
      </c>
      <c r="T32">
        <f>IF(AND(A32="مصروف",R32&gt;0,I32="موافق",S32&lt;&gt;"",H32&lt;&gt;""),N(G32),0)</f>
        <v/>
      </c>
    </row>
    <row r="33">
      <c r="A33" s="19" t="n"/>
      <c r="B33" s="20">
        <f>IF(A33="","",IF(R33=0,"⚠ أضف سطر عهدة أولًا","BDR-"&amp;TEXT(R33,"000")))</f>
        <v/>
      </c>
      <c r="C33" s="21" t="n"/>
      <c r="D33" s="20">
        <f>IF(C33="","",IF(S33="","خارج السنة المالية",INDEX(القوائم!$D$2:$D$13,S33)))</f>
        <v/>
      </c>
      <c r="E33" s="22" t="n"/>
      <c r="F33" s="23" t="n"/>
      <c r="G33" s="23" t="n"/>
      <c r="H33" s="22" t="n"/>
      <c r="I33" s="19" t="n"/>
      <c r="J33" s="21" t="n"/>
      <c r="K33" s="19" t="n"/>
      <c r="L33" s="19" t="n"/>
      <c r="M33" s="21" t="n"/>
      <c r="N33" s="22" t="n"/>
      <c r="O33" s="24">
        <f>IF(A33&lt;&gt;"عهدة","",SUMIFS($G$8:$G$5007,$B$8:$B$5007,B33,$A$8:$A$5007,"مصروف",$I$8:$I$5007,"&lt;&gt;مرفوض"))</f>
        <v/>
      </c>
      <c r="P33" s="25">
        <f>IF(A33&lt;&gt;"عهدة","",N(F33)-O33)</f>
        <v/>
      </c>
      <c r="Q33" s="26">
        <f>IF(A33="","",IF(A33="عهدة",IF(N(F33)=0,"⚠ أدخل قيمة العهدة",IF(P33&lt;0,"⛔ عجز / زيادة مصروفات "&amp;TEXT(-P33,"#,##0"),IF(COUNTIFS($B$8:$B$5007,B33,$A$8:$A$5007,"مصروف",$I$8:$I$5007,"&lt;&gt;مرفوض",$K$8:$K$5007,"&lt;&gt;نعم")&gt;0,"⚠ "&amp;COUNTIFS($B$8:$B$5007,B33,$A$8:$A$5007,"مصروف",$I$8:$I$5007,"&lt;&gt;مرفوض",$K$8:$K$5007,"&lt;&gt;نعم")&amp;" مصروف غير مسوى",IF(L33="تمت التسوية",IF(P33=0,"✔ متوازنة وتمت التسوية","✔ تمت التسوية – متبقي "&amp;TEXT(P33,"#,##0")),IF(P33&gt;0,"متبقي "&amp;TEXT(P33,"#,##0"),"✔ متوازنة"))))),IF(R33=0,"⚠ أضف سطر عهدة أولًا",IF(OR(C33="",N(G33)=0),"⚠ أكمل التاريخ والقيمة",IF(S33="","⚠ التاريخ خارج السنة المالية",IF(H33="","⚠ اختر بند الموازنة",IF(I33="مرفوض","✖ مرفوض من المدير",IF(I33&lt;&gt;"موافق","⏳ بانتظار موافقة المدير",IF(K33&lt;&gt;"نعم","⚠ غير مسوى مع الحسابات","✔ معتمد ومسوى")))))))))</f>
        <v/>
      </c>
      <c r="R33">
        <f>N(R32)+IF(A33="عهدة",1,0)</f>
        <v/>
      </c>
      <c r="S33">
        <f>IF(C33="","",IF(AND(C33&gt;=DATE(2026,9,1),C33&lt;=DATE(2027,8,31)),(YEAR(C33)-2026)*12+MONTH(C33)-8,""))</f>
        <v/>
      </c>
      <c r="T33">
        <f>IF(AND(A33="مصروف",R33&gt;0,I33="موافق",S33&lt;&gt;"",H33&lt;&gt;""),N(G33),0)</f>
        <v/>
      </c>
    </row>
    <row r="34">
      <c r="A34" s="19" t="n"/>
      <c r="B34" s="20">
        <f>IF(A34="","",IF(R34=0,"⚠ أضف سطر عهدة أولًا","BDR-"&amp;TEXT(R34,"000")))</f>
        <v/>
      </c>
      <c r="C34" s="21" t="n"/>
      <c r="D34" s="20">
        <f>IF(C34="","",IF(S34="","خارج السنة المالية",INDEX(القوائم!$D$2:$D$13,S34)))</f>
        <v/>
      </c>
      <c r="E34" s="22" t="n"/>
      <c r="F34" s="23" t="n"/>
      <c r="G34" s="23" t="n"/>
      <c r="H34" s="22" t="n"/>
      <c r="I34" s="19" t="n"/>
      <c r="J34" s="21" t="n"/>
      <c r="K34" s="19" t="n"/>
      <c r="L34" s="19" t="n"/>
      <c r="M34" s="21" t="n"/>
      <c r="N34" s="22" t="n"/>
      <c r="O34" s="24">
        <f>IF(A34&lt;&gt;"عهدة","",SUMIFS($G$8:$G$5007,$B$8:$B$5007,B34,$A$8:$A$5007,"مصروف",$I$8:$I$5007,"&lt;&gt;مرفوض"))</f>
        <v/>
      </c>
      <c r="P34" s="25">
        <f>IF(A34&lt;&gt;"عهدة","",N(F34)-O34)</f>
        <v/>
      </c>
      <c r="Q34" s="26">
        <f>IF(A34="","",IF(A34="عهدة",IF(N(F34)=0,"⚠ أدخل قيمة العهدة",IF(P34&lt;0,"⛔ عجز / زيادة مصروفات "&amp;TEXT(-P34,"#,##0"),IF(COUNTIFS($B$8:$B$5007,B34,$A$8:$A$5007,"مصروف",$I$8:$I$5007,"&lt;&gt;مرفوض",$K$8:$K$5007,"&lt;&gt;نعم")&gt;0,"⚠ "&amp;COUNTIFS($B$8:$B$5007,B34,$A$8:$A$5007,"مصروف",$I$8:$I$5007,"&lt;&gt;مرفوض",$K$8:$K$5007,"&lt;&gt;نعم")&amp;" مصروف غير مسوى",IF(L34="تمت التسوية",IF(P34=0,"✔ متوازنة وتمت التسوية","✔ تمت التسوية – متبقي "&amp;TEXT(P34,"#,##0")),IF(P34&gt;0,"متبقي "&amp;TEXT(P34,"#,##0"),"✔ متوازنة"))))),IF(R34=0,"⚠ أضف سطر عهدة أولًا",IF(OR(C34="",N(G34)=0),"⚠ أكمل التاريخ والقيمة",IF(S34="","⚠ التاريخ خارج السنة المالية",IF(H34="","⚠ اختر بند الموازنة",IF(I34="مرفوض","✖ مرفوض من المدير",IF(I34&lt;&gt;"موافق","⏳ بانتظار موافقة المدير",IF(K34&lt;&gt;"نعم","⚠ غير مسوى مع الحسابات","✔ معتمد ومسوى")))))))))</f>
        <v/>
      </c>
      <c r="R34">
        <f>N(R33)+IF(A34="عهدة",1,0)</f>
        <v/>
      </c>
      <c r="S34">
        <f>IF(C34="","",IF(AND(C34&gt;=DATE(2026,9,1),C34&lt;=DATE(2027,8,31)),(YEAR(C34)-2026)*12+MONTH(C34)-8,""))</f>
        <v/>
      </c>
      <c r="T34">
        <f>IF(AND(A34="مصروف",R34&gt;0,I34="موافق",S34&lt;&gt;"",H34&lt;&gt;""),N(G34),0)</f>
        <v/>
      </c>
    </row>
    <row r="35">
      <c r="A35" s="19" t="n"/>
      <c r="B35" s="20">
        <f>IF(A35="","",IF(R35=0,"⚠ أضف سطر عهدة أولًا","BDR-"&amp;TEXT(R35,"000")))</f>
        <v/>
      </c>
      <c r="C35" s="21" t="n"/>
      <c r="D35" s="20">
        <f>IF(C35="","",IF(S35="","خارج السنة المالية",INDEX(القوائم!$D$2:$D$13,S35)))</f>
        <v/>
      </c>
      <c r="E35" s="22" t="n"/>
      <c r="F35" s="23" t="n"/>
      <c r="G35" s="23" t="n"/>
      <c r="H35" s="22" t="n"/>
      <c r="I35" s="19" t="n"/>
      <c r="J35" s="21" t="n"/>
      <c r="K35" s="19" t="n"/>
      <c r="L35" s="19" t="n"/>
      <c r="M35" s="21" t="n"/>
      <c r="N35" s="22" t="n"/>
      <c r="O35" s="24">
        <f>IF(A35&lt;&gt;"عهدة","",SUMIFS($G$8:$G$5007,$B$8:$B$5007,B35,$A$8:$A$5007,"مصروف",$I$8:$I$5007,"&lt;&gt;مرفوض"))</f>
        <v/>
      </c>
      <c r="P35" s="25">
        <f>IF(A35&lt;&gt;"عهدة","",N(F35)-O35)</f>
        <v/>
      </c>
      <c r="Q35" s="26">
        <f>IF(A35="","",IF(A35="عهدة",IF(N(F35)=0,"⚠ أدخل قيمة العهدة",IF(P35&lt;0,"⛔ عجز / زيادة مصروفات "&amp;TEXT(-P35,"#,##0"),IF(COUNTIFS($B$8:$B$5007,B35,$A$8:$A$5007,"مصروف",$I$8:$I$5007,"&lt;&gt;مرفوض",$K$8:$K$5007,"&lt;&gt;نعم")&gt;0,"⚠ "&amp;COUNTIFS($B$8:$B$5007,B35,$A$8:$A$5007,"مصروف",$I$8:$I$5007,"&lt;&gt;مرفوض",$K$8:$K$5007,"&lt;&gt;نعم")&amp;" مصروف غير مسوى",IF(L35="تمت التسوية",IF(P35=0,"✔ متوازنة وتمت التسوية","✔ تمت التسوية – متبقي "&amp;TEXT(P35,"#,##0")),IF(P35&gt;0,"متبقي "&amp;TEXT(P35,"#,##0"),"✔ متوازنة"))))),IF(R35=0,"⚠ أضف سطر عهدة أولًا",IF(OR(C35="",N(G35)=0),"⚠ أكمل التاريخ والقيمة",IF(S35="","⚠ التاريخ خارج السنة المالية",IF(H35="","⚠ اختر بند الموازنة",IF(I35="مرفوض","✖ مرفوض من المدير",IF(I35&lt;&gt;"موافق","⏳ بانتظار موافقة المدير",IF(K35&lt;&gt;"نعم","⚠ غير مسوى مع الحسابات","✔ معتمد ومسوى")))))))))</f>
        <v/>
      </c>
      <c r="R35">
        <f>N(R34)+IF(A35="عهدة",1,0)</f>
        <v/>
      </c>
      <c r="S35">
        <f>IF(C35="","",IF(AND(C35&gt;=DATE(2026,9,1),C35&lt;=DATE(2027,8,31)),(YEAR(C35)-2026)*12+MONTH(C35)-8,""))</f>
        <v/>
      </c>
      <c r="T35">
        <f>IF(AND(A35="مصروف",R35&gt;0,I35="موافق",S35&lt;&gt;"",H35&lt;&gt;""),N(G35),0)</f>
        <v/>
      </c>
    </row>
    <row r="36">
      <c r="A36" s="19" t="n"/>
      <c r="B36" s="20">
        <f>IF(A36="","",IF(R36=0,"⚠ أضف سطر عهدة أولًا","BDR-"&amp;TEXT(R36,"000")))</f>
        <v/>
      </c>
      <c r="C36" s="21" t="n"/>
      <c r="D36" s="20">
        <f>IF(C36="","",IF(S36="","خارج السنة المالية",INDEX(القوائم!$D$2:$D$13,S36)))</f>
        <v/>
      </c>
      <c r="E36" s="22" t="n"/>
      <c r="F36" s="23" t="n"/>
      <c r="G36" s="23" t="n"/>
      <c r="H36" s="22" t="n"/>
      <c r="I36" s="19" t="n"/>
      <c r="J36" s="21" t="n"/>
      <c r="K36" s="19" t="n"/>
      <c r="L36" s="19" t="n"/>
      <c r="M36" s="21" t="n"/>
      <c r="N36" s="22" t="n"/>
      <c r="O36" s="24">
        <f>IF(A36&lt;&gt;"عهدة","",SUMIFS($G$8:$G$5007,$B$8:$B$5007,B36,$A$8:$A$5007,"مصروف",$I$8:$I$5007,"&lt;&gt;مرفوض"))</f>
        <v/>
      </c>
      <c r="P36" s="25">
        <f>IF(A36&lt;&gt;"عهدة","",N(F36)-O36)</f>
        <v/>
      </c>
      <c r="Q36" s="26">
        <f>IF(A36="","",IF(A36="عهدة",IF(N(F36)=0,"⚠ أدخل قيمة العهدة",IF(P36&lt;0,"⛔ عجز / زيادة مصروفات "&amp;TEXT(-P36,"#,##0"),IF(COUNTIFS($B$8:$B$5007,B36,$A$8:$A$5007,"مصروف",$I$8:$I$5007,"&lt;&gt;مرفوض",$K$8:$K$5007,"&lt;&gt;نعم")&gt;0,"⚠ "&amp;COUNTIFS($B$8:$B$5007,B36,$A$8:$A$5007,"مصروف",$I$8:$I$5007,"&lt;&gt;مرفوض",$K$8:$K$5007,"&lt;&gt;نعم")&amp;" مصروف غير مسوى",IF(L36="تمت التسوية",IF(P36=0,"✔ متوازنة وتمت التسوية","✔ تمت التسوية – متبقي "&amp;TEXT(P36,"#,##0")),IF(P36&gt;0,"متبقي "&amp;TEXT(P36,"#,##0"),"✔ متوازنة"))))),IF(R36=0,"⚠ أضف سطر عهدة أولًا",IF(OR(C36="",N(G36)=0),"⚠ أكمل التاريخ والقيمة",IF(S36="","⚠ التاريخ خارج السنة المالية",IF(H36="","⚠ اختر بند الموازنة",IF(I36="مرفوض","✖ مرفوض من المدير",IF(I36&lt;&gt;"موافق","⏳ بانتظار موافقة المدير",IF(K36&lt;&gt;"نعم","⚠ غير مسوى مع الحسابات","✔ معتمد ومسوى")))))))))</f>
        <v/>
      </c>
      <c r="R36">
        <f>N(R35)+IF(A36="عهدة",1,0)</f>
        <v/>
      </c>
      <c r="S36">
        <f>IF(C36="","",IF(AND(C36&gt;=DATE(2026,9,1),C36&lt;=DATE(2027,8,31)),(YEAR(C36)-2026)*12+MONTH(C36)-8,""))</f>
        <v/>
      </c>
      <c r="T36">
        <f>IF(AND(A36="مصروف",R36&gt;0,I36="موافق",S36&lt;&gt;"",H36&lt;&gt;""),N(G36),0)</f>
        <v/>
      </c>
    </row>
    <row r="37">
      <c r="A37" s="19" t="n"/>
      <c r="B37" s="20">
        <f>IF(A37="","",IF(R37=0,"⚠ أضف سطر عهدة أولًا","BDR-"&amp;TEXT(R37,"000")))</f>
        <v/>
      </c>
      <c r="C37" s="21" t="n"/>
      <c r="D37" s="20">
        <f>IF(C37="","",IF(S37="","خارج السنة المالية",INDEX(القوائم!$D$2:$D$13,S37)))</f>
        <v/>
      </c>
      <c r="E37" s="22" t="n"/>
      <c r="F37" s="23" t="n"/>
      <c r="G37" s="23" t="n"/>
      <c r="H37" s="22" t="n"/>
      <c r="I37" s="19" t="n"/>
      <c r="J37" s="21" t="n"/>
      <c r="K37" s="19" t="n"/>
      <c r="L37" s="19" t="n"/>
      <c r="M37" s="21" t="n"/>
      <c r="N37" s="22" t="n"/>
      <c r="O37" s="24">
        <f>IF(A37&lt;&gt;"عهدة","",SUMIFS($G$8:$G$5007,$B$8:$B$5007,B37,$A$8:$A$5007,"مصروف",$I$8:$I$5007,"&lt;&gt;مرفوض"))</f>
        <v/>
      </c>
      <c r="P37" s="25">
        <f>IF(A37&lt;&gt;"عهدة","",N(F37)-O37)</f>
        <v/>
      </c>
      <c r="Q37" s="26">
        <f>IF(A37="","",IF(A37="عهدة",IF(N(F37)=0,"⚠ أدخل قيمة العهدة",IF(P37&lt;0,"⛔ عجز / زيادة مصروفات "&amp;TEXT(-P37,"#,##0"),IF(COUNTIFS($B$8:$B$5007,B37,$A$8:$A$5007,"مصروف",$I$8:$I$5007,"&lt;&gt;مرفوض",$K$8:$K$5007,"&lt;&gt;نعم")&gt;0,"⚠ "&amp;COUNTIFS($B$8:$B$5007,B37,$A$8:$A$5007,"مصروف",$I$8:$I$5007,"&lt;&gt;مرفوض",$K$8:$K$5007,"&lt;&gt;نعم")&amp;" مصروف غير مسوى",IF(L37="تمت التسوية",IF(P37=0,"✔ متوازنة وتمت التسوية","✔ تمت التسوية – متبقي "&amp;TEXT(P37,"#,##0")),IF(P37&gt;0,"متبقي "&amp;TEXT(P37,"#,##0"),"✔ متوازنة"))))),IF(R37=0,"⚠ أضف سطر عهدة أولًا",IF(OR(C37="",N(G37)=0),"⚠ أكمل التاريخ والقيمة",IF(S37="","⚠ التاريخ خارج السنة المالية",IF(H37="","⚠ اختر بند الموازنة",IF(I37="مرفوض","✖ مرفوض من المدير",IF(I37&lt;&gt;"موافق","⏳ بانتظار موافقة المدير",IF(K37&lt;&gt;"نعم","⚠ غير مسوى مع الحسابات","✔ معتمد ومسوى")))))))))</f>
        <v/>
      </c>
      <c r="R37">
        <f>N(R36)+IF(A37="عهدة",1,0)</f>
        <v/>
      </c>
      <c r="S37">
        <f>IF(C37="","",IF(AND(C37&gt;=DATE(2026,9,1),C37&lt;=DATE(2027,8,31)),(YEAR(C37)-2026)*12+MONTH(C37)-8,""))</f>
        <v/>
      </c>
      <c r="T37">
        <f>IF(AND(A37="مصروف",R37&gt;0,I37="موافق",S37&lt;&gt;"",H37&lt;&gt;""),N(G37),0)</f>
        <v/>
      </c>
    </row>
    <row r="38">
      <c r="A38" s="19" t="n"/>
      <c r="B38" s="20">
        <f>IF(A38="","",IF(R38=0,"⚠ أضف سطر عهدة أولًا","BDR-"&amp;TEXT(R38,"000")))</f>
        <v/>
      </c>
      <c r="C38" s="21" t="n"/>
      <c r="D38" s="20">
        <f>IF(C38="","",IF(S38="","خارج السنة المالية",INDEX(القوائم!$D$2:$D$13,S38)))</f>
        <v/>
      </c>
      <c r="E38" s="22" t="n"/>
      <c r="F38" s="23" t="n"/>
      <c r="G38" s="23" t="n"/>
      <c r="H38" s="22" t="n"/>
      <c r="I38" s="19" t="n"/>
      <c r="J38" s="21" t="n"/>
      <c r="K38" s="19" t="n"/>
      <c r="L38" s="19" t="n"/>
      <c r="M38" s="21" t="n"/>
      <c r="N38" s="22" t="n"/>
      <c r="O38" s="24">
        <f>IF(A38&lt;&gt;"عهدة","",SUMIFS($G$8:$G$5007,$B$8:$B$5007,B38,$A$8:$A$5007,"مصروف",$I$8:$I$5007,"&lt;&gt;مرفوض"))</f>
        <v/>
      </c>
      <c r="P38" s="25">
        <f>IF(A38&lt;&gt;"عهدة","",N(F38)-O38)</f>
        <v/>
      </c>
      <c r="Q38" s="26">
        <f>IF(A38="","",IF(A38="عهدة",IF(N(F38)=0,"⚠ أدخل قيمة العهدة",IF(P38&lt;0,"⛔ عجز / زيادة مصروفات "&amp;TEXT(-P38,"#,##0"),IF(COUNTIFS($B$8:$B$5007,B38,$A$8:$A$5007,"مصروف",$I$8:$I$5007,"&lt;&gt;مرفوض",$K$8:$K$5007,"&lt;&gt;نعم")&gt;0,"⚠ "&amp;COUNTIFS($B$8:$B$5007,B38,$A$8:$A$5007,"مصروف",$I$8:$I$5007,"&lt;&gt;مرفوض",$K$8:$K$5007,"&lt;&gt;نعم")&amp;" مصروف غير مسوى",IF(L38="تمت التسوية",IF(P38=0,"✔ متوازنة وتمت التسوية","✔ تمت التسوية – متبقي "&amp;TEXT(P38,"#,##0")),IF(P38&gt;0,"متبقي "&amp;TEXT(P38,"#,##0"),"✔ متوازنة"))))),IF(R38=0,"⚠ أضف سطر عهدة أولًا",IF(OR(C38="",N(G38)=0),"⚠ أكمل التاريخ والقيمة",IF(S38="","⚠ التاريخ خارج السنة المالية",IF(H38="","⚠ اختر بند الموازنة",IF(I38="مرفوض","✖ مرفوض من المدير",IF(I38&lt;&gt;"موافق","⏳ بانتظار موافقة المدير",IF(K38&lt;&gt;"نعم","⚠ غير مسوى مع الحسابات","✔ معتمد ومسوى")))))))))</f>
        <v/>
      </c>
      <c r="R38">
        <f>N(R37)+IF(A38="عهدة",1,0)</f>
        <v/>
      </c>
      <c r="S38">
        <f>IF(C38="","",IF(AND(C38&gt;=DATE(2026,9,1),C38&lt;=DATE(2027,8,31)),(YEAR(C38)-2026)*12+MONTH(C38)-8,""))</f>
        <v/>
      </c>
      <c r="T38">
        <f>IF(AND(A38="مصروف",R38&gt;0,I38="موافق",S38&lt;&gt;"",H38&lt;&gt;""),N(G38),0)</f>
        <v/>
      </c>
    </row>
    <row r="39">
      <c r="A39" s="19" t="n"/>
      <c r="B39" s="20">
        <f>IF(A39="","",IF(R39=0,"⚠ أضف سطر عهدة أولًا","BDR-"&amp;TEXT(R39,"000")))</f>
        <v/>
      </c>
      <c r="C39" s="21" t="n"/>
      <c r="D39" s="20">
        <f>IF(C39="","",IF(S39="","خارج السنة المالية",INDEX(القوائم!$D$2:$D$13,S39)))</f>
        <v/>
      </c>
      <c r="E39" s="22" t="n"/>
      <c r="F39" s="23" t="n"/>
      <c r="G39" s="23" t="n"/>
      <c r="H39" s="22" t="n"/>
      <c r="I39" s="19" t="n"/>
      <c r="J39" s="21" t="n"/>
      <c r="K39" s="19" t="n"/>
      <c r="L39" s="19" t="n"/>
      <c r="M39" s="21" t="n"/>
      <c r="N39" s="22" t="n"/>
      <c r="O39" s="24">
        <f>IF(A39&lt;&gt;"عهدة","",SUMIFS($G$8:$G$5007,$B$8:$B$5007,B39,$A$8:$A$5007,"مصروف",$I$8:$I$5007,"&lt;&gt;مرفوض"))</f>
        <v/>
      </c>
      <c r="P39" s="25">
        <f>IF(A39&lt;&gt;"عهدة","",N(F39)-O39)</f>
        <v/>
      </c>
      <c r="Q39" s="26">
        <f>IF(A39="","",IF(A39="عهدة",IF(N(F39)=0,"⚠ أدخل قيمة العهدة",IF(P39&lt;0,"⛔ عجز / زيادة مصروفات "&amp;TEXT(-P39,"#,##0"),IF(COUNTIFS($B$8:$B$5007,B39,$A$8:$A$5007,"مصروف",$I$8:$I$5007,"&lt;&gt;مرفوض",$K$8:$K$5007,"&lt;&gt;نعم")&gt;0,"⚠ "&amp;COUNTIFS($B$8:$B$5007,B39,$A$8:$A$5007,"مصروف",$I$8:$I$5007,"&lt;&gt;مرفوض",$K$8:$K$5007,"&lt;&gt;نعم")&amp;" مصروف غير مسوى",IF(L39="تمت التسوية",IF(P39=0,"✔ متوازنة وتمت التسوية","✔ تمت التسوية – متبقي "&amp;TEXT(P39,"#,##0")),IF(P39&gt;0,"متبقي "&amp;TEXT(P39,"#,##0"),"✔ متوازنة"))))),IF(R39=0,"⚠ أضف سطر عهدة أولًا",IF(OR(C39="",N(G39)=0),"⚠ أكمل التاريخ والقيمة",IF(S39="","⚠ التاريخ خارج السنة المالية",IF(H39="","⚠ اختر بند الموازنة",IF(I39="مرفوض","✖ مرفوض من المدير",IF(I39&lt;&gt;"موافق","⏳ بانتظار موافقة المدير",IF(K39&lt;&gt;"نعم","⚠ غير مسوى مع الحسابات","✔ معتمد ومسوى")))))))))</f>
        <v/>
      </c>
      <c r="R39">
        <f>N(R38)+IF(A39="عهدة",1,0)</f>
        <v/>
      </c>
      <c r="S39">
        <f>IF(C39="","",IF(AND(C39&gt;=DATE(2026,9,1),C39&lt;=DATE(2027,8,31)),(YEAR(C39)-2026)*12+MONTH(C39)-8,""))</f>
        <v/>
      </c>
      <c r="T39">
        <f>IF(AND(A39="مصروف",R39&gt;0,I39="موافق",S39&lt;&gt;"",H39&lt;&gt;""),N(G39),0)</f>
        <v/>
      </c>
    </row>
    <row r="40">
      <c r="A40" s="19" t="n"/>
      <c r="B40" s="20">
        <f>IF(A40="","",IF(R40=0,"⚠ أضف سطر عهدة أولًا","BDR-"&amp;TEXT(R40,"000")))</f>
        <v/>
      </c>
      <c r="C40" s="21" t="n"/>
      <c r="D40" s="20">
        <f>IF(C40="","",IF(S40="","خارج السنة المالية",INDEX(القوائم!$D$2:$D$13,S40)))</f>
        <v/>
      </c>
      <c r="E40" s="22" t="n"/>
      <c r="F40" s="23" t="n"/>
      <c r="G40" s="23" t="n"/>
      <c r="H40" s="22" t="n"/>
      <c r="I40" s="19" t="n"/>
      <c r="J40" s="21" t="n"/>
      <c r="K40" s="19" t="n"/>
      <c r="L40" s="19" t="n"/>
      <c r="M40" s="21" t="n"/>
      <c r="N40" s="22" t="n"/>
      <c r="O40" s="24">
        <f>IF(A40&lt;&gt;"عهدة","",SUMIFS($G$8:$G$5007,$B$8:$B$5007,B40,$A$8:$A$5007,"مصروف",$I$8:$I$5007,"&lt;&gt;مرفوض"))</f>
        <v/>
      </c>
      <c r="P40" s="25">
        <f>IF(A40&lt;&gt;"عهدة","",N(F40)-O40)</f>
        <v/>
      </c>
      <c r="Q40" s="26">
        <f>IF(A40="","",IF(A40="عهدة",IF(N(F40)=0,"⚠ أدخل قيمة العهدة",IF(P40&lt;0,"⛔ عجز / زيادة مصروفات "&amp;TEXT(-P40,"#,##0"),IF(COUNTIFS($B$8:$B$5007,B40,$A$8:$A$5007,"مصروف",$I$8:$I$5007,"&lt;&gt;مرفوض",$K$8:$K$5007,"&lt;&gt;نعم")&gt;0,"⚠ "&amp;COUNTIFS($B$8:$B$5007,B40,$A$8:$A$5007,"مصروف",$I$8:$I$5007,"&lt;&gt;مرفوض",$K$8:$K$5007,"&lt;&gt;نعم")&amp;" مصروف غير مسوى",IF(L40="تمت التسوية",IF(P40=0,"✔ متوازنة وتمت التسوية","✔ تمت التسوية – متبقي "&amp;TEXT(P40,"#,##0")),IF(P40&gt;0,"متبقي "&amp;TEXT(P40,"#,##0"),"✔ متوازنة"))))),IF(R40=0,"⚠ أضف سطر عهدة أولًا",IF(OR(C40="",N(G40)=0),"⚠ أكمل التاريخ والقيمة",IF(S40="","⚠ التاريخ خارج السنة المالية",IF(H40="","⚠ اختر بند الموازنة",IF(I40="مرفوض","✖ مرفوض من المدير",IF(I40&lt;&gt;"موافق","⏳ بانتظار موافقة المدير",IF(K40&lt;&gt;"نعم","⚠ غير مسوى مع الحسابات","✔ معتمد ومسوى")))))))))</f>
        <v/>
      </c>
      <c r="R40">
        <f>N(R39)+IF(A40="عهدة",1,0)</f>
        <v/>
      </c>
      <c r="S40">
        <f>IF(C40="","",IF(AND(C40&gt;=DATE(2026,9,1),C40&lt;=DATE(2027,8,31)),(YEAR(C40)-2026)*12+MONTH(C40)-8,""))</f>
        <v/>
      </c>
      <c r="T40">
        <f>IF(AND(A40="مصروف",R40&gt;0,I40="موافق",S40&lt;&gt;"",H40&lt;&gt;""),N(G40),0)</f>
        <v/>
      </c>
    </row>
    <row r="41">
      <c r="A41" s="19" t="n"/>
      <c r="B41" s="20">
        <f>IF(A41="","",IF(R41=0,"⚠ أضف سطر عهدة أولًا","BDR-"&amp;TEXT(R41,"000")))</f>
        <v/>
      </c>
      <c r="C41" s="21" t="n"/>
      <c r="D41" s="20">
        <f>IF(C41="","",IF(S41="","خارج السنة المالية",INDEX(القوائم!$D$2:$D$13,S41)))</f>
        <v/>
      </c>
      <c r="E41" s="22" t="n"/>
      <c r="F41" s="23" t="n"/>
      <c r="G41" s="23" t="n"/>
      <c r="H41" s="22" t="n"/>
      <c r="I41" s="19" t="n"/>
      <c r="J41" s="21" t="n"/>
      <c r="K41" s="19" t="n"/>
      <c r="L41" s="19" t="n"/>
      <c r="M41" s="21" t="n"/>
      <c r="N41" s="22" t="n"/>
      <c r="O41" s="24">
        <f>IF(A41&lt;&gt;"عهدة","",SUMIFS($G$8:$G$5007,$B$8:$B$5007,B41,$A$8:$A$5007,"مصروف",$I$8:$I$5007,"&lt;&gt;مرفوض"))</f>
        <v/>
      </c>
      <c r="P41" s="25">
        <f>IF(A41&lt;&gt;"عهدة","",N(F41)-O41)</f>
        <v/>
      </c>
      <c r="Q41" s="26">
        <f>IF(A41="","",IF(A41="عهدة",IF(N(F41)=0,"⚠ أدخل قيمة العهدة",IF(P41&lt;0,"⛔ عجز / زيادة مصروفات "&amp;TEXT(-P41,"#,##0"),IF(COUNTIFS($B$8:$B$5007,B41,$A$8:$A$5007,"مصروف",$I$8:$I$5007,"&lt;&gt;مرفوض",$K$8:$K$5007,"&lt;&gt;نعم")&gt;0,"⚠ "&amp;COUNTIFS($B$8:$B$5007,B41,$A$8:$A$5007,"مصروف",$I$8:$I$5007,"&lt;&gt;مرفوض",$K$8:$K$5007,"&lt;&gt;نعم")&amp;" مصروف غير مسوى",IF(L41="تمت التسوية",IF(P41=0,"✔ متوازنة وتمت التسوية","✔ تمت التسوية – متبقي "&amp;TEXT(P41,"#,##0")),IF(P41&gt;0,"متبقي "&amp;TEXT(P41,"#,##0"),"✔ متوازنة"))))),IF(R41=0,"⚠ أضف سطر عهدة أولًا",IF(OR(C41="",N(G41)=0),"⚠ أكمل التاريخ والقيمة",IF(S41="","⚠ التاريخ خارج السنة المالية",IF(H41="","⚠ اختر بند الموازنة",IF(I41="مرفوض","✖ مرفوض من المدير",IF(I41&lt;&gt;"موافق","⏳ بانتظار موافقة المدير",IF(K41&lt;&gt;"نعم","⚠ غير مسوى مع الحسابات","✔ معتمد ومسوى")))))))))</f>
        <v/>
      </c>
      <c r="R41">
        <f>N(R40)+IF(A41="عهدة",1,0)</f>
        <v/>
      </c>
      <c r="S41">
        <f>IF(C41="","",IF(AND(C41&gt;=DATE(2026,9,1),C41&lt;=DATE(2027,8,31)),(YEAR(C41)-2026)*12+MONTH(C41)-8,""))</f>
        <v/>
      </c>
      <c r="T41">
        <f>IF(AND(A41="مصروف",R41&gt;0,I41="موافق",S41&lt;&gt;"",H41&lt;&gt;""),N(G41),0)</f>
        <v/>
      </c>
    </row>
    <row r="42">
      <c r="A42" s="19" t="n"/>
      <c r="B42" s="20">
        <f>IF(A42="","",IF(R42=0,"⚠ أضف سطر عهدة أولًا","BDR-"&amp;TEXT(R42,"000")))</f>
        <v/>
      </c>
      <c r="C42" s="21" t="n"/>
      <c r="D42" s="20">
        <f>IF(C42="","",IF(S42="","خارج السنة المالية",INDEX(القوائم!$D$2:$D$13,S42)))</f>
        <v/>
      </c>
      <c r="E42" s="22" t="n"/>
      <c r="F42" s="23" t="n"/>
      <c r="G42" s="23" t="n"/>
      <c r="H42" s="22" t="n"/>
      <c r="I42" s="19" t="n"/>
      <c r="J42" s="21" t="n"/>
      <c r="K42" s="19" t="n"/>
      <c r="L42" s="19" t="n"/>
      <c r="M42" s="21" t="n"/>
      <c r="N42" s="22" t="n"/>
      <c r="O42" s="24">
        <f>IF(A42&lt;&gt;"عهدة","",SUMIFS($G$8:$G$5007,$B$8:$B$5007,B42,$A$8:$A$5007,"مصروف",$I$8:$I$5007,"&lt;&gt;مرفوض"))</f>
        <v/>
      </c>
      <c r="P42" s="25">
        <f>IF(A42&lt;&gt;"عهدة","",N(F42)-O42)</f>
        <v/>
      </c>
      <c r="Q42" s="26">
        <f>IF(A42="","",IF(A42="عهدة",IF(N(F42)=0,"⚠ أدخل قيمة العهدة",IF(P42&lt;0,"⛔ عجز / زيادة مصروفات "&amp;TEXT(-P42,"#,##0"),IF(COUNTIFS($B$8:$B$5007,B42,$A$8:$A$5007,"مصروف",$I$8:$I$5007,"&lt;&gt;مرفوض",$K$8:$K$5007,"&lt;&gt;نعم")&gt;0,"⚠ "&amp;COUNTIFS($B$8:$B$5007,B42,$A$8:$A$5007,"مصروف",$I$8:$I$5007,"&lt;&gt;مرفوض",$K$8:$K$5007,"&lt;&gt;نعم")&amp;" مصروف غير مسوى",IF(L42="تمت التسوية",IF(P42=0,"✔ متوازنة وتمت التسوية","✔ تمت التسوية – متبقي "&amp;TEXT(P42,"#,##0")),IF(P42&gt;0,"متبقي "&amp;TEXT(P42,"#,##0"),"✔ متوازنة"))))),IF(R42=0,"⚠ أضف سطر عهدة أولًا",IF(OR(C42="",N(G42)=0),"⚠ أكمل التاريخ والقيمة",IF(S42="","⚠ التاريخ خارج السنة المالية",IF(H42="","⚠ اختر بند الموازنة",IF(I42="مرفوض","✖ مرفوض من المدير",IF(I42&lt;&gt;"موافق","⏳ بانتظار موافقة المدير",IF(K42&lt;&gt;"نعم","⚠ غير مسوى مع الحسابات","✔ معتمد ومسوى")))))))))</f>
        <v/>
      </c>
      <c r="R42">
        <f>N(R41)+IF(A42="عهدة",1,0)</f>
        <v/>
      </c>
      <c r="S42">
        <f>IF(C42="","",IF(AND(C42&gt;=DATE(2026,9,1),C42&lt;=DATE(2027,8,31)),(YEAR(C42)-2026)*12+MONTH(C42)-8,""))</f>
        <v/>
      </c>
      <c r="T42">
        <f>IF(AND(A42="مصروف",R42&gt;0,I42="موافق",S42&lt;&gt;"",H42&lt;&gt;""),N(G42),0)</f>
        <v/>
      </c>
    </row>
    <row r="43">
      <c r="A43" s="19" t="n"/>
      <c r="B43" s="20">
        <f>IF(A43="","",IF(R43=0,"⚠ أضف سطر عهدة أولًا","BDR-"&amp;TEXT(R43,"000")))</f>
        <v/>
      </c>
      <c r="C43" s="21" t="n"/>
      <c r="D43" s="20">
        <f>IF(C43="","",IF(S43="","خارج السنة المالية",INDEX(القوائم!$D$2:$D$13,S43)))</f>
        <v/>
      </c>
      <c r="E43" s="22" t="n"/>
      <c r="F43" s="23" t="n"/>
      <c r="G43" s="23" t="n"/>
      <c r="H43" s="22" t="n"/>
      <c r="I43" s="19" t="n"/>
      <c r="J43" s="21" t="n"/>
      <c r="K43" s="19" t="n"/>
      <c r="L43" s="19" t="n"/>
      <c r="M43" s="21" t="n"/>
      <c r="N43" s="22" t="n"/>
      <c r="O43" s="24">
        <f>IF(A43&lt;&gt;"عهدة","",SUMIFS($G$8:$G$5007,$B$8:$B$5007,B43,$A$8:$A$5007,"مصروف",$I$8:$I$5007,"&lt;&gt;مرفوض"))</f>
        <v/>
      </c>
      <c r="P43" s="25">
        <f>IF(A43&lt;&gt;"عهدة","",N(F43)-O43)</f>
        <v/>
      </c>
      <c r="Q43" s="26">
        <f>IF(A43="","",IF(A43="عهدة",IF(N(F43)=0,"⚠ أدخل قيمة العهدة",IF(P43&lt;0,"⛔ عجز / زيادة مصروفات "&amp;TEXT(-P43,"#,##0"),IF(COUNTIFS($B$8:$B$5007,B43,$A$8:$A$5007,"مصروف",$I$8:$I$5007,"&lt;&gt;مرفوض",$K$8:$K$5007,"&lt;&gt;نعم")&gt;0,"⚠ "&amp;COUNTIFS($B$8:$B$5007,B43,$A$8:$A$5007,"مصروف",$I$8:$I$5007,"&lt;&gt;مرفوض",$K$8:$K$5007,"&lt;&gt;نعم")&amp;" مصروف غير مسوى",IF(L43="تمت التسوية",IF(P43=0,"✔ متوازنة وتمت التسوية","✔ تمت التسوية – متبقي "&amp;TEXT(P43,"#,##0")),IF(P43&gt;0,"متبقي "&amp;TEXT(P43,"#,##0"),"✔ متوازنة"))))),IF(R43=0,"⚠ أضف سطر عهدة أولًا",IF(OR(C43="",N(G43)=0),"⚠ أكمل التاريخ والقيمة",IF(S43="","⚠ التاريخ خارج السنة المالية",IF(H43="","⚠ اختر بند الموازنة",IF(I43="مرفوض","✖ مرفوض من المدير",IF(I43&lt;&gt;"موافق","⏳ بانتظار موافقة المدير",IF(K43&lt;&gt;"نعم","⚠ غير مسوى مع الحسابات","✔ معتمد ومسوى")))))))))</f>
        <v/>
      </c>
      <c r="R43">
        <f>N(R42)+IF(A43="عهدة",1,0)</f>
        <v/>
      </c>
      <c r="S43">
        <f>IF(C43="","",IF(AND(C43&gt;=DATE(2026,9,1),C43&lt;=DATE(2027,8,31)),(YEAR(C43)-2026)*12+MONTH(C43)-8,""))</f>
        <v/>
      </c>
      <c r="T43">
        <f>IF(AND(A43="مصروف",R43&gt;0,I43="موافق",S43&lt;&gt;"",H43&lt;&gt;""),N(G43),0)</f>
        <v/>
      </c>
    </row>
    <row r="44">
      <c r="A44" s="19" t="n"/>
      <c r="B44" s="20">
        <f>IF(A44="","",IF(R44=0,"⚠ أضف سطر عهدة أولًا","BDR-"&amp;TEXT(R44,"000")))</f>
        <v/>
      </c>
      <c r="C44" s="21" t="n"/>
      <c r="D44" s="20">
        <f>IF(C44="","",IF(S44="","خارج السنة المالية",INDEX(القوائم!$D$2:$D$13,S44)))</f>
        <v/>
      </c>
      <c r="E44" s="22" t="n"/>
      <c r="F44" s="23" t="n"/>
      <c r="G44" s="23" t="n"/>
      <c r="H44" s="22" t="n"/>
      <c r="I44" s="19" t="n"/>
      <c r="J44" s="21" t="n"/>
      <c r="K44" s="19" t="n"/>
      <c r="L44" s="19" t="n"/>
      <c r="M44" s="21" t="n"/>
      <c r="N44" s="22" t="n"/>
      <c r="O44" s="24">
        <f>IF(A44&lt;&gt;"عهدة","",SUMIFS($G$8:$G$5007,$B$8:$B$5007,B44,$A$8:$A$5007,"مصروف",$I$8:$I$5007,"&lt;&gt;مرفوض"))</f>
        <v/>
      </c>
      <c r="P44" s="25">
        <f>IF(A44&lt;&gt;"عهدة","",N(F44)-O44)</f>
        <v/>
      </c>
      <c r="Q44" s="26">
        <f>IF(A44="","",IF(A44="عهدة",IF(N(F44)=0,"⚠ أدخل قيمة العهدة",IF(P44&lt;0,"⛔ عجز / زيادة مصروفات "&amp;TEXT(-P44,"#,##0"),IF(COUNTIFS($B$8:$B$5007,B44,$A$8:$A$5007,"مصروف",$I$8:$I$5007,"&lt;&gt;مرفوض",$K$8:$K$5007,"&lt;&gt;نعم")&gt;0,"⚠ "&amp;COUNTIFS($B$8:$B$5007,B44,$A$8:$A$5007,"مصروف",$I$8:$I$5007,"&lt;&gt;مرفوض",$K$8:$K$5007,"&lt;&gt;نعم")&amp;" مصروف غير مسوى",IF(L44="تمت التسوية",IF(P44=0,"✔ متوازنة وتمت التسوية","✔ تمت التسوية – متبقي "&amp;TEXT(P44,"#,##0")),IF(P44&gt;0,"متبقي "&amp;TEXT(P44,"#,##0"),"✔ متوازنة"))))),IF(R44=0,"⚠ أضف سطر عهدة أولًا",IF(OR(C44="",N(G44)=0),"⚠ أكمل التاريخ والقيمة",IF(S44="","⚠ التاريخ خارج السنة المالية",IF(H44="","⚠ اختر بند الموازنة",IF(I44="مرفوض","✖ مرفوض من المدير",IF(I44&lt;&gt;"موافق","⏳ بانتظار موافقة المدير",IF(K44&lt;&gt;"نعم","⚠ غير مسوى مع الحسابات","✔ معتمد ومسوى")))))))))</f>
        <v/>
      </c>
      <c r="R44">
        <f>N(R43)+IF(A44="عهدة",1,0)</f>
        <v/>
      </c>
      <c r="S44">
        <f>IF(C44="","",IF(AND(C44&gt;=DATE(2026,9,1),C44&lt;=DATE(2027,8,31)),(YEAR(C44)-2026)*12+MONTH(C44)-8,""))</f>
        <v/>
      </c>
      <c r="T44">
        <f>IF(AND(A44="مصروف",R44&gt;0,I44="موافق",S44&lt;&gt;"",H44&lt;&gt;""),N(G44),0)</f>
        <v/>
      </c>
    </row>
    <row r="45">
      <c r="A45" s="19" t="n"/>
      <c r="B45" s="20">
        <f>IF(A45="","",IF(R45=0,"⚠ أضف سطر عهدة أولًا","BDR-"&amp;TEXT(R45,"000")))</f>
        <v/>
      </c>
      <c r="C45" s="21" t="n"/>
      <c r="D45" s="20">
        <f>IF(C45="","",IF(S45="","خارج السنة المالية",INDEX(القوائم!$D$2:$D$13,S45)))</f>
        <v/>
      </c>
      <c r="E45" s="22" t="n"/>
      <c r="F45" s="23" t="n"/>
      <c r="G45" s="23" t="n"/>
      <c r="H45" s="22" t="n"/>
      <c r="I45" s="19" t="n"/>
      <c r="J45" s="21" t="n"/>
      <c r="K45" s="19" t="n"/>
      <c r="L45" s="19" t="n"/>
      <c r="M45" s="21" t="n"/>
      <c r="N45" s="22" t="n"/>
      <c r="O45" s="24">
        <f>IF(A45&lt;&gt;"عهدة","",SUMIFS($G$8:$G$5007,$B$8:$B$5007,B45,$A$8:$A$5007,"مصروف",$I$8:$I$5007,"&lt;&gt;مرفوض"))</f>
        <v/>
      </c>
      <c r="P45" s="25">
        <f>IF(A45&lt;&gt;"عهدة","",N(F45)-O45)</f>
        <v/>
      </c>
      <c r="Q45" s="26">
        <f>IF(A45="","",IF(A45="عهدة",IF(N(F45)=0,"⚠ أدخل قيمة العهدة",IF(P45&lt;0,"⛔ عجز / زيادة مصروفات "&amp;TEXT(-P45,"#,##0"),IF(COUNTIFS($B$8:$B$5007,B45,$A$8:$A$5007,"مصروف",$I$8:$I$5007,"&lt;&gt;مرفوض",$K$8:$K$5007,"&lt;&gt;نعم")&gt;0,"⚠ "&amp;COUNTIFS($B$8:$B$5007,B45,$A$8:$A$5007,"مصروف",$I$8:$I$5007,"&lt;&gt;مرفوض",$K$8:$K$5007,"&lt;&gt;نعم")&amp;" مصروف غير مسوى",IF(L45="تمت التسوية",IF(P45=0,"✔ متوازنة وتمت التسوية","✔ تمت التسوية – متبقي "&amp;TEXT(P45,"#,##0")),IF(P45&gt;0,"متبقي "&amp;TEXT(P45,"#,##0"),"✔ متوازنة"))))),IF(R45=0,"⚠ أضف سطر عهدة أولًا",IF(OR(C45="",N(G45)=0),"⚠ أكمل التاريخ والقيمة",IF(S45="","⚠ التاريخ خارج السنة المالية",IF(H45="","⚠ اختر بند الموازنة",IF(I45="مرفوض","✖ مرفوض من المدير",IF(I45&lt;&gt;"موافق","⏳ بانتظار موافقة المدير",IF(K45&lt;&gt;"نعم","⚠ غير مسوى مع الحسابات","✔ معتمد ومسوى")))))))))</f>
        <v/>
      </c>
      <c r="R45">
        <f>N(R44)+IF(A45="عهدة",1,0)</f>
        <v/>
      </c>
      <c r="S45">
        <f>IF(C45="","",IF(AND(C45&gt;=DATE(2026,9,1),C45&lt;=DATE(2027,8,31)),(YEAR(C45)-2026)*12+MONTH(C45)-8,""))</f>
        <v/>
      </c>
      <c r="T45">
        <f>IF(AND(A45="مصروف",R45&gt;0,I45="موافق",S45&lt;&gt;"",H45&lt;&gt;""),N(G45),0)</f>
        <v/>
      </c>
    </row>
    <row r="46">
      <c r="A46" s="19" t="n"/>
      <c r="B46" s="20">
        <f>IF(A46="","",IF(R46=0,"⚠ أضف سطر عهدة أولًا","BDR-"&amp;TEXT(R46,"000")))</f>
        <v/>
      </c>
      <c r="C46" s="21" t="n"/>
      <c r="D46" s="20">
        <f>IF(C46="","",IF(S46="","خارج السنة المالية",INDEX(القوائم!$D$2:$D$13,S46)))</f>
        <v/>
      </c>
      <c r="E46" s="22" t="n"/>
      <c r="F46" s="23" t="n"/>
      <c r="G46" s="23" t="n"/>
      <c r="H46" s="22" t="n"/>
      <c r="I46" s="19" t="n"/>
      <c r="J46" s="21" t="n"/>
      <c r="K46" s="19" t="n"/>
      <c r="L46" s="19" t="n"/>
      <c r="M46" s="21" t="n"/>
      <c r="N46" s="22" t="n"/>
      <c r="O46" s="24">
        <f>IF(A46&lt;&gt;"عهدة","",SUMIFS($G$8:$G$5007,$B$8:$B$5007,B46,$A$8:$A$5007,"مصروف",$I$8:$I$5007,"&lt;&gt;مرفوض"))</f>
        <v/>
      </c>
      <c r="P46" s="25">
        <f>IF(A46&lt;&gt;"عهدة","",N(F46)-O46)</f>
        <v/>
      </c>
      <c r="Q46" s="26">
        <f>IF(A46="","",IF(A46="عهدة",IF(N(F46)=0,"⚠ أدخل قيمة العهدة",IF(P46&lt;0,"⛔ عجز / زيادة مصروفات "&amp;TEXT(-P46,"#,##0"),IF(COUNTIFS($B$8:$B$5007,B46,$A$8:$A$5007,"مصروف",$I$8:$I$5007,"&lt;&gt;مرفوض",$K$8:$K$5007,"&lt;&gt;نعم")&gt;0,"⚠ "&amp;COUNTIFS($B$8:$B$5007,B46,$A$8:$A$5007,"مصروف",$I$8:$I$5007,"&lt;&gt;مرفوض",$K$8:$K$5007,"&lt;&gt;نعم")&amp;" مصروف غير مسوى",IF(L46="تمت التسوية",IF(P46=0,"✔ متوازنة وتمت التسوية","✔ تمت التسوية – متبقي "&amp;TEXT(P46,"#,##0")),IF(P46&gt;0,"متبقي "&amp;TEXT(P46,"#,##0"),"✔ متوازنة"))))),IF(R46=0,"⚠ أضف سطر عهدة أولًا",IF(OR(C46="",N(G46)=0),"⚠ أكمل التاريخ والقيمة",IF(S46="","⚠ التاريخ خارج السنة المالية",IF(H46="","⚠ اختر بند الموازنة",IF(I46="مرفوض","✖ مرفوض من المدير",IF(I46&lt;&gt;"موافق","⏳ بانتظار موافقة المدير",IF(K46&lt;&gt;"نعم","⚠ غير مسوى مع الحسابات","✔ معتمد ومسوى")))))))))</f>
        <v/>
      </c>
      <c r="R46">
        <f>N(R45)+IF(A46="عهدة",1,0)</f>
        <v/>
      </c>
      <c r="S46">
        <f>IF(C46="","",IF(AND(C46&gt;=DATE(2026,9,1),C46&lt;=DATE(2027,8,31)),(YEAR(C46)-2026)*12+MONTH(C46)-8,""))</f>
        <v/>
      </c>
      <c r="T46">
        <f>IF(AND(A46="مصروف",R46&gt;0,I46="موافق",S46&lt;&gt;"",H46&lt;&gt;""),N(G46),0)</f>
        <v/>
      </c>
    </row>
    <row r="47">
      <c r="A47" s="19" t="n"/>
      <c r="B47" s="20">
        <f>IF(A47="","",IF(R47=0,"⚠ أضف سطر عهدة أولًا","BDR-"&amp;TEXT(R47,"000")))</f>
        <v/>
      </c>
      <c r="C47" s="21" t="n"/>
      <c r="D47" s="20">
        <f>IF(C47="","",IF(S47="","خارج السنة المالية",INDEX(القوائم!$D$2:$D$13,S47)))</f>
        <v/>
      </c>
      <c r="E47" s="22" t="n"/>
      <c r="F47" s="23" t="n"/>
      <c r="G47" s="23" t="n"/>
      <c r="H47" s="22" t="n"/>
      <c r="I47" s="19" t="n"/>
      <c r="J47" s="21" t="n"/>
      <c r="K47" s="19" t="n"/>
      <c r="L47" s="19" t="n"/>
      <c r="M47" s="21" t="n"/>
      <c r="N47" s="22" t="n"/>
      <c r="O47" s="24">
        <f>IF(A47&lt;&gt;"عهدة","",SUMIFS($G$8:$G$5007,$B$8:$B$5007,B47,$A$8:$A$5007,"مصروف",$I$8:$I$5007,"&lt;&gt;مرفوض"))</f>
        <v/>
      </c>
      <c r="P47" s="25">
        <f>IF(A47&lt;&gt;"عهدة","",N(F47)-O47)</f>
        <v/>
      </c>
      <c r="Q47" s="26">
        <f>IF(A47="","",IF(A47="عهدة",IF(N(F47)=0,"⚠ أدخل قيمة العهدة",IF(P47&lt;0,"⛔ عجز / زيادة مصروفات "&amp;TEXT(-P47,"#,##0"),IF(COUNTIFS($B$8:$B$5007,B47,$A$8:$A$5007,"مصروف",$I$8:$I$5007,"&lt;&gt;مرفوض",$K$8:$K$5007,"&lt;&gt;نعم")&gt;0,"⚠ "&amp;COUNTIFS($B$8:$B$5007,B47,$A$8:$A$5007,"مصروف",$I$8:$I$5007,"&lt;&gt;مرفوض",$K$8:$K$5007,"&lt;&gt;نعم")&amp;" مصروف غير مسوى",IF(L47="تمت التسوية",IF(P47=0,"✔ متوازنة وتمت التسوية","✔ تمت التسوية – متبقي "&amp;TEXT(P47,"#,##0")),IF(P47&gt;0,"متبقي "&amp;TEXT(P47,"#,##0"),"✔ متوازنة"))))),IF(R47=0,"⚠ أضف سطر عهدة أولًا",IF(OR(C47="",N(G47)=0),"⚠ أكمل التاريخ والقيمة",IF(S47="","⚠ التاريخ خارج السنة المالية",IF(H47="","⚠ اختر بند الموازنة",IF(I47="مرفوض","✖ مرفوض من المدير",IF(I47&lt;&gt;"موافق","⏳ بانتظار موافقة المدير",IF(K47&lt;&gt;"نعم","⚠ غير مسوى مع الحسابات","✔ معتمد ومسوى")))))))))</f>
        <v/>
      </c>
      <c r="R47">
        <f>N(R46)+IF(A47="عهدة",1,0)</f>
        <v/>
      </c>
      <c r="S47">
        <f>IF(C47="","",IF(AND(C47&gt;=DATE(2026,9,1),C47&lt;=DATE(2027,8,31)),(YEAR(C47)-2026)*12+MONTH(C47)-8,""))</f>
        <v/>
      </c>
      <c r="T47">
        <f>IF(AND(A47="مصروف",R47&gt;0,I47="موافق",S47&lt;&gt;"",H47&lt;&gt;""),N(G47),0)</f>
        <v/>
      </c>
    </row>
    <row r="48">
      <c r="A48" s="19" t="n"/>
      <c r="B48" s="20">
        <f>IF(A48="","",IF(R48=0,"⚠ أضف سطر عهدة أولًا","BDR-"&amp;TEXT(R48,"000")))</f>
        <v/>
      </c>
      <c r="C48" s="21" t="n"/>
      <c r="D48" s="20">
        <f>IF(C48="","",IF(S48="","خارج السنة المالية",INDEX(القوائم!$D$2:$D$13,S48)))</f>
        <v/>
      </c>
      <c r="E48" s="22" t="n"/>
      <c r="F48" s="23" t="n"/>
      <c r="G48" s="23" t="n"/>
      <c r="H48" s="22" t="n"/>
      <c r="I48" s="19" t="n"/>
      <c r="J48" s="21" t="n"/>
      <c r="K48" s="19" t="n"/>
      <c r="L48" s="19" t="n"/>
      <c r="M48" s="21" t="n"/>
      <c r="N48" s="22" t="n"/>
      <c r="O48" s="24">
        <f>IF(A48&lt;&gt;"عهدة","",SUMIFS($G$8:$G$5007,$B$8:$B$5007,B48,$A$8:$A$5007,"مصروف",$I$8:$I$5007,"&lt;&gt;مرفوض"))</f>
        <v/>
      </c>
      <c r="P48" s="25">
        <f>IF(A48&lt;&gt;"عهدة","",N(F48)-O48)</f>
        <v/>
      </c>
      <c r="Q48" s="26">
        <f>IF(A48="","",IF(A48="عهدة",IF(N(F48)=0,"⚠ أدخل قيمة العهدة",IF(P48&lt;0,"⛔ عجز / زيادة مصروفات "&amp;TEXT(-P48,"#,##0"),IF(COUNTIFS($B$8:$B$5007,B48,$A$8:$A$5007,"مصروف",$I$8:$I$5007,"&lt;&gt;مرفوض",$K$8:$K$5007,"&lt;&gt;نعم")&gt;0,"⚠ "&amp;COUNTIFS($B$8:$B$5007,B48,$A$8:$A$5007,"مصروف",$I$8:$I$5007,"&lt;&gt;مرفوض",$K$8:$K$5007,"&lt;&gt;نعم")&amp;" مصروف غير مسوى",IF(L48="تمت التسوية",IF(P48=0,"✔ متوازنة وتمت التسوية","✔ تمت التسوية – متبقي "&amp;TEXT(P48,"#,##0")),IF(P48&gt;0,"متبقي "&amp;TEXT(P48,"#,##0"),"✔ متوازنة"))))),IF(R48=0,"⚠ أضف سطر عهدة أولًا",IF(OR(C48="",N(G48)=0),"⚠ أكمل التاريخ والقيمة",IF(S48="","⚠ التاريخ خارج السنة المالية",IF(H48="","⚠ اختر بند الموازنة",IF(I48="مرفوض","✖ مرفوض من المدير",IF(I48&lt;&gt;"موافق","⏳ بانتظار موافقة المدير",IF(K48&lt;&gt;"نعم","⚠ غير مسوى مع الحسابات","✔ معتمد ومسوى")))))))))</f>
        <v/>
      </c>
      <c r="R48">
        <f>N(R47)+IF(A48="عهدة",1,0)</f>
        <v/>
      </c>
      <c r="S48">
        <f>IF(C48="","",IF(AND(C48&gt;=DATE(2026,9,1),C48&lt;=DATE(2027,8,31)),(YEAR(C48)-2026)*12+MONTH(C48)-8,""))</f>
        <v/>
      </c>
      <c r="T48">
        <f>IF(AND(A48="مصروف",R48&gt;0,I48="موافق",S48&lt;&gt;"",H48&lt;&gt;""),N(G48),0)</f>
        <v/>
      </c>
    </row>
    <row r="49">
      <c r="A49" s="19" t="n"/>
      <c r="B49" s="20">
        <f>IF(A49="","",IF(R49=0,"⚠ أضف سطر عهدة أولًا","BDR-"&amp;TEXT(R49,"000")))</f>
        <v/>
      </c>
      <c r="C49" s="21" t="n"/>
      <c r="D49" s="20">
        <f>IF(C49="","",IF(S49="","خارج السنة المالية",INDEX(القوائم!$D$2:$D$13,S49)))</f>
        <v/>
      </c>
      <c r="E49" s="22" t="n"/>
      <c r="F49" s="23" t="n"/>
      <c r="G49" s="23" t="n"/>
      <c r="H49" s="22" t="n"/>
      <c r="I49" s="19" t="n"/>
      <c r="J49" s="21" t="n"/>
      <c r="K49" s="19" t="n"/>
      <c r="L49" s="19" t="n"/>
      <c r="M49" s="21" t="n"/>
      <c r="N49" s="22" t="n"/>
      <c r="O49" s="24">
        <f>IF(A49&lt;&gt;"عهدة","",SUMIFS($G$8:$G$5007,$B$8:$B$5007,B49,$A$8:$A$5007,"مصروف",$I$8:$I$5007,"&lt;&gt;مرفوض"))</f>
        <v/>
      </c>
      <c r="P49" s="25">
        <f>IF(A49&lt;&gt;"عهدة","",N(F49)-O49)</f>
        <v/>
      </c>
      <c r="Q49" s="26">
        <f>IF(A49="","",IF(A49="عهدة",IF(N(F49)=0,"⚠ أدخل قيمة العهدة",IF(P49&lt;0,"⛔ عجز / زيادة مصروفات "&amp;TEXT(-P49,"#,##0"),IF(COUNTIFS($B$8:$B$5007,B49,$A$8:$A$5007,"مصروف",$I$8:$I$5007,"&lt;&gt;مرفوض",$K$8:$K$5007,"&lt;&gt;نعم")&gt;0,"⚠ "&amp;COUNTIFS($B$8:$B$5007,B49,$A$8:$A$5007,"مصروف",$I$8:$I$5007,"&lt;&gt;مرفوض",$K$8:$K$5007,"&lt;&gt;نعم")&amp;" مصروف غير مسوى",IF(L49="تمت التسوية",IF(P49=0,"✔ متوازنة وتمت التسوية","✔ تمت التسوية – متبقي "&amp;TEXT(P49,"#,##0")),IF(P49&gt;0,"متبقي "&amp;TEXT(P49,"#,##0"),"✔ متوازنة"))))),IF(R49=0,"⚠ أضف سطر عهدة أولًا",IF(OR(C49="",N(G49)=0),"⚠ أكمل التاريخ والقيمة",IF(S49="","⚠ التاريخ خارج السنة المالية",IF(H49="","⚠ اختر بند الموازنة",IF(I49="مرفوض","✖ مرفوض من المدير",IF(I49&lt;&gt;"موافق","⏳ بانتظار موافقة المدير",IF(K49&lt;&gt;"نعم","⚠ غير مسوى مع الحسابات","✔ معتمد ومسوى")))))))))</f>
        <v/>
      </c>
      <c r="R49">
        <f>N(R48)+IF(A49="عهدة",1,0)</f>
        <v/>
      </c>
      <c r="S49">
        <f>IF(C49="","",IF(AND(C49&gt;=DATE(2026,9,1),C49&lt;=DATE(2027,8,31)),(YEAR(C49)-2026)*12+MONTH(C49)-8,""))</f>
        <v/>
      </c>
      <c r="T49">
        <f>IF(AND(A49="مصروف",R49&gt;0,I49="موافق",S49&lt;&gt;"",H49&lt;&gt;""),N(G49),0)</f>
        <v/>
      </c>
    </row>
    <row r="50">
      <c r="A50" s="19" t="n"/>
      <c r="B50" s="20">
        <f>IF(A50="","",IF(R50=0,"⚠ أضف سطر عهدة أولًا","BDR-"&amp;TEXT(R50,"000")))</f>
        <v/>
      </c>
      <c r="C50" s="21" t="n"/>
      <c r="D50" s="20">
        <f>IF(C50="","",IF(S50="","خارج السنة المالية",INDEX(القوائم!$D$2:$D$13,S50)))</f>
        <v/>
      </c>
      <c r="E50" s="22" t="n"/>
      <c r="F50" s="23" t="n"/>
      <c r="G50" s="23" t="n"/>
      <c r="H50" s="22" t="n"/>
      <c r="I50" s="19" t="n"/>
      <c r="J50" s="21" t="n"/>
      <c r="K50" s="19" t="n"/>
      <c r="L50" s="19" t="n"/>
      <c r="M50" s="21" t="n"/>
      <c r="N50" s="22" t="n"/>
      <c r="O50" s="24">
        <f>IF(A50&lt;&gt;"عهدة","",SUMIFS($G$8:$G$5007,$B$8:$B$5007,B50,$A$8:$A$5007,"مصروف",$I$8:$I$5007,"&lt;&gt;مرفوض"))</f>
        <v/>
      </c>
      <c r="P50" s="25">
        <f>IF(A50&lt;&gt;"عهدة","",N(F50)-O50)</f>
        <v/>
      </c>
      <c r="Q50" s="26">
        <f>IF(A50="","",IF(A50="عهدة",IF(N(F50)=0,"⚠ أدخل قيمة العهدة",IF(P50&lt;0,"⛔ عجز / زيادة مصروفات "&amp;TEXT(-P50,"#,##0"),IF(COUNTIFS($B$8:$B$5007,B50,$A$8:$A$5007,"مصروف",$I$8:$I$5007,"&lt;&gt;مرفوض",$K$8:$K$5007,"&lt;&gt;نعم")&gt;0,"⚠ "&amp;COUNTIFS($B$8:$B$5007,B50,$A$8:$A$5007,"مصروف",$I$8:$I$5007,"&lt;&gt;مرفوض",$K$8:$K$5007,"&lt;&gt;نعم")&amp;" مصروف غير مسوى",IF(L50="تمت التسوية",IF(P50=0,"✔ متوازنة وتمت التسوية","✔ تمت التسوية – متبقي "&amp;TEXT(P50,"#,##0")),IF(P50&gt;0,"متبقي "&amp;TEXT(P50,"#,##0"),"✔ متوازنة"))))),IF(R50=0,"⚠ أضف سطر عهدة أولًا",IF(OR(C50="",N(G50)=0),"⚠ أكمل التاريخ والقيمة",IF(S50="","⚠ التاريخ خارج السنة المالية",IF(H50="","⚠ اختر بند الموازنة",IF(I50="مرفوض","✖ مرفوض من المدير",IF(I50&lt;&gt;"موافق","⏳ بانتظار موافقة المدير",IF(K50&lt;&gt;"نعم","⚠ غير مسوى مع الحسابات","✔ معتمد ومسوى")))))))))</f>
        <v/>
      </c>
      <c r="R50">
        <f>N(R49)+IF(A50="عهدة",1,0)</f>
        <v/>
      </c>
      <c r="S50">
        <f>IF(C50="","",IF(AND(C50&gt;=DATE(2026,9,1),C50&lt;=DATE(2027,8,31)),(YEAR(C50)-2026)*12+MONTH(C50)-8,""))</f>
        <v/>
      </c>
      <c r="T50">
        <f>IF(AND(A50="مصروف",R50&gt;0,I50="موافق",S50&lt;&gt;"",H50&lt;&gt;""),N(G50),0)</f>
        <v/>
      </c>
    </row>
    <row r="51">
      <c r="A51" s="19" t="n"/>
      <c r="B51" s="20">
        <f>IF(A51="","",IF(R51=0,"⚠ أضف سطر عهدة أولًا","BDR-"&amp;TEXT(R51,"000")))</f>
        <v/>
      </c>
      <c r="C51" s="21" t="n"/>
      <c r="D51" s="20">
        <f>IF(C51="","",IF(S51="","خارج السنة المالية",INDEX(القوائم!$D$2:$D$13,S51)))</f>
        <v/>
      </c>
      <c r="E51" s="22" t="n"/>
      <c r="F51" s="23" t="n"/>
      <c r="G51" s="23" t="n"/>
      <c r="H51" s="22" t="n"/>
      <c r="I51" s="19" t="n"/>
      <c r="J51" s="21" t="n"/>
      <c r="K51" s="19" t="n"/>
      <c r="L51" s="19" t="n"/>
      <c r="M51" s="21" t="n"/>
      <c r="N51" s="22" t="n"/>
      <c r="O51" s="24">
        <f>IF(A51&lt;&gt;"عهدة","",SUMIFS($G$8:$G$5007,$B$8:$B$5007,B51,$A$8:$A$5007,"مصروف",$I$8:$I$5007,"&lt;&gt;مرفوض"))</f>
        <v/>
      </c>
      <c r="P51" s="25">
        <f>IF(A51&lt;&gt;"عهدة","",N(F51)-O51)</f>
        <v/>
      </c>
      <c r="Q51" s="26">
        <f>IF(A51="","",IF(A51="عهدة",IF(N(F51)=0,"⚠ أدخل قيمة العهدة",IF(P51&lt;0,"⛔ عجز / زيادة مصروفات "&amp;TEXT(-P51,"#,##0"),IF(COUNTIFS($B$8:$B$5007,B51,$A$8:$A$5007,"مصروف",$I$8:$I$5007,"&lt;&gt;مرفوض",$K$8:$K$5007,"&lt;&gt;نعم")&gt;0,"⚠ "&amp;COUNTIFS($B$8:$B$5007,B51,$A$8:$A$5007,"مصروف",$I$8:$I$5007,"&lt;&gt;مرفوض",$K$8:$K$5007,"&lt;&gt;نعم")&amp;" مصروف غير مسوى",IF(L51="تمت التسوية",IF(P51=0,"✔ متوازنة وتمت التسوية","✔ تمت التسوية – متبقي "&amp;TEXT(P51,"#,##0")),IF(P51&gt;0,"متبقي "&amp;TEXT(P51,"#,##0"),"✔ متوازنة"))))),IF(R51=0,"⚠ أضف سطر عهدة أولًا",IF(OR(C51="",N(G51)=0),"⚠ أكمل التاريخ والقيمة",IF(S51="","⚠ التاريخ خارج السنة المالية",IF(H51="","⚠ اختر بند الموازنة",IF(I51="مرفوض","✖ مرفوض من المدير",IF(I51&lt;&gt;"موافق","⏳ بانتظار موافقة المدير",IF(K51&lt;&gt;"نعم","⚠ غير مسوى مع الحسابات","✔ معتمد ومسوى")))))))))</f>
        <v/>
      </c>
      <c r="R51">
        <f>N(R50)+IF(A51="عهدة",1,0)</f>
        <v/>
      </c>
      <c r="S51">
        <f>IF(C51="","",IF(AND(C51&gt;=DATE(2026,9,1),C51&lt;=DATE(2027,8,31)),(YEAR(C51)-2026)*12+MONTH(C51)-8,""))</f>
        <v/>
      </c>
      <c r="T51">
        <f>IF(AND(A51="مصروف",R51&gt;0,I51="موافق",S51&lt;&gt;"",H51&lt;&gt;""),N(G51),0)</f>
        <v/>
      </c>
    </row>
    <row r="52">
      <c r="A52" s="19" t="n"/>
      <c r="B52" s="20">
        <f>IF(A52="","",IF(R52=0,"⚠ أضف سطر عهدة أولًا","BDR-"&amp;TEXT(R52,"000")))</f>
        <v/>
      </c>
      <c r="C52" s="21" t="n"/>
      <c r="D52" s="20">
        <f>IF(C52="","",IF(S52="","خارج السنة المالية",INDEX(القوائم!$D$2:$D$13,S52)))</f>
        <v/>
      </c>
      <c r="E52" s="22" t="n"/>
      <c r="F52" s="23" t="n"/>
      <c r="G52" s="23" t="n"/>
      <c r="H52" s="22" t="n"/>
      <c r="I52" s="19" t="n"/>
      <c r="J52" s="21" t="n"/>
      <c r="K52" s="19" t="n"/>
      <c r="L52" s="19" t="n"/>
      <c r="M52" s="21" t="n"/>
      <c r="N52" s="22" t="n"/>
      <c r="O52" s="24">
        <f>IF(A52&lt;&gt;"عهدة","",SUMIFS($G$8:$G$5007,$B$8:$B$5007,B52,$A$8:$A$5007,"مصروف",$I$8:$I$5007,"&lt;&gt;مرفوض"))</f>
        <v/>
      </c>
      <c r="P52" s="25">
        <f>IF(A52&lt;&gt;"عهدة","",N(F52)-O52)</f>
        <v/>
      </c>
      <c r="Q52" s="26">
        <f>IF(A52="","",IF(A52="عهدة",IF(N(F52)=0,"⚠ أدخل قيمة العهدة",IF(P52&lt;0,"⛔ عجز / زيادة مصروفات "&amp;TEXT(-P52,"#,##0"),IF(COUNTIFS($B$8:$B$5007,B52,$A$8:$A$5007,"مصروف",$I$8:$I$5007,"&lt;&gt;مرفوض",$K$8:$K$5007,"&lt;&gt;نعم")&gt;0,"⚠ "&amp;COUNTIFS($B$8:$B$5007,B52,$A$8:$A$5007,"مصروف",$I$8:$I$5007,"&lt;&gt;مرفوض",$K$8:$K$5007,"&lt;&gt;نعم")&amp;" مصروف غير مسوى",IF(L52="تمت التسوية",IF(P52=0,"✔ متوازنة وتمت التسوية","✔ تمت التسوية – متبقي "&amp;TEXT(P52,"#,##0")),IF(P52&gt;0,"متبقي "&amp;TEXT(P52,"#,##0"),"✔ متوازنة"))))),IF(R52=0,"⚠ أضف سطر عهدة أولًا",IF(OR(C52="",N(G52)=0),"⚠ أكمل التاريخ والقيمة",IF(S52="","⚠ التاريخ خارج السنة المالية",IF(H52="","⚠ اختر بند الموازنة",IF(I52="مرفوض","✖ مرفوض من المدير",IF(I52&lt;&gt;"موافق","⏳ بانتظار موافقة المدير",IF(K52&lt;&gt;"نعم","⚠ غير مسوى مع الحسابات","✔ معتمد ومسوى")))))))))</f>
        <v/>
      </c>
      <c r="R52">
        <f>N(R51)+IF(A52="عهدة",1,0)</f>
        <v/>
      </c>
      <c r="S52">
        <f>IF(C52="","",IF(AND(C52&gt;=DATE(2026,9,1),C52&lt;=DATE(2027,8,31)),(YEAR(C52)-2026)*12+MONTH(C52)-8,""))</f>
        <v/>
      </c>
      <c r="T52">
        <f>IF(AND(A52="مصروف",R52&gt;0,I52="موافق",S52&lt;&gt;"",H52&lt;&gt;""),N(G52),0)</f>
        <v/>
      </c>
    </row>
    <row r="53">
      <c r="A53" s="19" t="n"/>
      <c r="B53" s="20">
        <f>IF(A53="","",IF(R53=0,"⚠ أضف سطر عهدة أولًا","BDR-"&amp;TEXT(R53,"000")))</f>
        <v/>
      </c>
      <c r="C53" s="21" t="n"/>
      <c r="D53" s="20">
        <f>IF(C53="","",IF(S53="","خارج السنة المالية",INDEX(القوائم!$D$2:$D$13,S53)))</f>
        <v/>
      </c>
      <c r="E53" s="22" t="n"/>
      <c r="F53" s="23" t="n"/>
      <c r="G53" s="23" t="n"/>
      <c r="H53" s="22" t="n"/>
      <c r="I53" s="19" t="n"/>
      <c r="J53" s="21" t="n"/>
      <c r="K53" s="19" t="n"/>
      <c r="L53" s="19" t="n"/>
      <c r="M53" s="21" t="n"/>
      <c r="N53" s="22" t="n"/>
      <c r="O53" s="24">
        <f>IF(A53&lt;&gt;"عهدة","",SUMIFS($G$8:$G$5007,$B$8:$B$5007,B53,$A$8:$A$5007,"مصروف",$I$8:$I$5007,"&lt;&gt;مرفوض"))</f>
        <v/>
      </c>
      <c r="P53" s="25">
        <f>IF(A53&lt;&gt;"عهدة","",N(F53)-O53)</f>
        <v/>
      </c>
      <c r="Q53" s="26">
        <f>IF(A53="","",IF(A53="عهدة",IF(N(F53)=0,"⚠ أدخل قيمة العهدة",IF(P53&lt;0,"⛔ عجز / زيادة مصروفات "&amp;TEXT(-P53,"#,##0"),IF(COUNTIFS($B$8:$B$5007,B53,$A$8:$A$5007,"مصروف",$I$8:$I$5007,"&lt;&gt;مرفوض",$K$8:$K$5007,"&lt;&gt;نعم")&gt;0,"⚠ "&amp;COUNTIFS($B$8:$B$5007,B53,$A$8:$A$5007,"مصروف",$I$8:$I$5007,"&lt;&gt;مرفوض",$K$8:$K$5007,"&lt;&gt;نعم")&amp;" مصروف غير مسوى",IF(L53="تمت التسوية",IF(P53=0,"✔ متوازنة وتمت التسوية","✔ تمت التسوية – متبقي "&amp;TEXT(P53,"#,##0")),IF(P53&gt;0,"متبقي "&amp;TEXT(P53,"#,##0"),"✔ متوازنة"))))),IF(R53=0,"⚠ أضف سطر عهدة أولًا",IF(OR(C53="",N(G53)=0),"⚠ أكمل التاريخ والقيمة",IF(S53="","⚠ التاريخ خارج السنة المالية",IF(H53="","⚠ اختر بند الموازنة",IF(I53="مرفوض","✖ مرفوض من المدير",IF(I53&lt;&gt;"موافق","⏳ بانتظار موافقة المدير",IF(K53&lt;&gt;"نعم","⚠ غير مسوى مع الحسابات","✔ معتمد ومسوى")))))))))</f>
        <v/>
      </c>
      <c r="R53">
        <f>N(R52)+IF(A53="عهدة",1,0)</f>
        <v/>
      </c>
      <c r="S53">
        <f>IF(C53="","",IF(AND(C53&gt;=DATE(2026,9,1),C53&lt;=DATE(2027,8,31)),(YEAR(C53)-2026)*12+MONTH(C53)-8,""))</f>
        <v/>
      </c>
      <c r="T53">
        <f>IF(AND(A53="مصروف",R53&gt;0,I53="موافق",S53&lt;&gt;"",H53&lt;&gt;""),N(G53),0)</f>
        <v/>
      </c>
    </row>
    <row r="54">
      <c r="A54" s="19" t="n"/>
      <c r="B54" s="20">
        <f>IF(A54="","",IF(R54=0,"⚠ أضف سطر عهدة أولًا","BDR-"&amp;TEXT(R54,"000")))</f>
        <v/>
      </c>
      <c r="C54" s="21" t="n"/>
      <c r="D54" s="20">
        <f>IF(C54="","",IF(S54="","خارج السنة المالية",INDEX(القوائم!$D$2:$D$13,S54)))</f>
        <v/>
      </c>
      <c r="E54" s="22" t="n"/>
      <c r="F54" s="23" t="n"/>
      <c r="G54" s="23" t="n"/>
      <c r="H54" s="22" t="n"/>
      <c r="I54" s="19" t="n"/>
      <c r="J54" s="21" t="n"/>
      <c r="K54" s="19" t="n"/>
      <c r="L54" s="19" t="n"/>
      <c r="M54" s="21" t="n"/>
      <c r="N54" s="22" t="n"/>
      <c r="O54" s="24">
        <f>IF(A54&lt;&gt;"عهدة","",SUMIFS($G$8:$G$5007,$B$8:$B$5007,B54,$A$8:$A$5007,"مصروف",$I$8:$I$5007,"&lt;&gt;مرفوض"))</f>
        <v/>
      </c>
      <c r="P54" s="25">
        <f>IF(A54&lt;&gt;"عهدة","",N(F54)-O54)</f>
        <v/>
      </c>
      <c r="Q54" s="26">
        <f>IF(A54="","",IF(A54="عهدة",IF(N(F54)=0,"⚠ أدخل قيمة العهدة",IF(P54&lt;0,"⛔ عجز / زيادة مصروفات "&amp;TEXT(-P54,"#,##0"),IF(COUNTIFS($B$8:$B$5007,B54,$A$8:$A$5007,"مصروف",$I$8:$I$5007,"&lt;&gt;مرفوض",$K$8:$K$5007,"&lt;&gt;نعم")&gt;0,"⚠ "&amp;COUNTIFS($B$8:$B$5007,B54,$A$8:$A$5007,"مصروف",$I$8:$I$5007,"&lt;&gt;مرفوض",$K$8:$K$5007,"&lt;&gt;نعم")&amp;" مصروف غير مسوى",IF(L54="تمت التسوية",IF(P54=0,"✔ متوازنة وتمت التسوية","✔ تمت التسوية – متبقي "&amp;TEXT(P54,"#,##0")),IF(P54&gt;0,"متبقي "&amp;TEXT(P54,"#,##0"),"✔ متوازنة"))))),IF(R54=0,"⚠ أضف سطر عهدة أولًا",IF(OR(C54="",N(G54)=0),"⚠ أكمل التاريخ والقيمة",IF(S54="","⚠ التاريخ خارج السنة المالية",IF(H54="","⚠ اختر بند الموازنة",IF(I54="مرفوض","✖ مرفوض من المدير",IF(I54&lt;&gt;"موافق","⏳ بانتظار موافقة المدير",IF(K54&lt;&gt;"نعم","⚠ غير مسوى مع الحسابات","✔ معتمد ومسوى")))))))))</f>
        <v/>
      </c>
      <c r="R54">
        <f>N(R53)+IF(A54="عهدة",1,0)</f>
        <v/>
      </c>
      <c r="S54">
        <f>IF(C54="","",IF(AND(C54&gt;=DATE(2026,9,1),C54&lt;=DATE(2027,8,31)),(YEAR(C54)-2026)*12+MONTH(C54)-8,""))</f>
        <v/>
      </c>
      <c r="T54">
        <f>IF(AND(A54="مصروف",R54&gt;0,I54="موافق",S54&lt;&gt;"",H54&lt;&gt;""),N(G54),0)</f>
        <v/>
      </c>
    </row>
    <row r="55">
      <c r="A55" s="19" t="n"/>
      <c r="B55" s="20">
        <f>IF(A55="","",IF(R55=0,"⚠ أضف سطر عهدة أولًا","BDR-"&amp;TEXT(R55,"000")))</f>
        <v/>
      </c>
      <c r="C55" s="21" t="n"/>
      <c r="D55" s="20">
        <f>IF(C55="","",IF(S55="","خارج السنة المالية",INDEX(القوائم!$D$2:$D$13,S55)))</f>
        <v/>
      </c>
      <c r="E55" s="22" t="n"/>
      <c r="F55" s="23" t="n"/>
      <c r="G55" s="23" t="n"/>
      <c r="H55" s="22" t="n"/>
      <c r="I55" s="19" t="n"/>
      <c r="J55" s="21" t="n"/>
      <c r="K55" s="19" t="n"/>
      <c r="L55" s="19" t="n"/>
      <c r="M55" s="21" t="n"/>
      <c r="N55" s="22" t="n"/>
      <c r="O55" s="24">
        <f>IF(A55&lt;&gt;"عهدة","",SUMIFS($G$8:$G$5007,$B$8:$B$5007,B55,$A$8:$A$5007,"مصروف",$I$8:$I$5007,"&lt;&gt;مرفوض"))</f>
        <v/>
      </c>
      <c r="P55" s="25">
        <f>IF(A55&lt;&gt;"عهدة","",N(F55)-O55)</f>
        <v/>
      </c>
      <c r="Q55" s="26">
        <f>IF(A55="","",IF(A55="عهدة",IF(N(F55)=0,"⚠ أدخل قيمة العهدة",IF(P55&lt;0,"⛔ عجز / زيادة مصروفات "&amp;TEXT(-P55,"#,##0"),IF(COUNTIFS($B$8:$B$5007,B55,$A$8:$A$5007,"مصروف",$I$8:$I$5007,"&lt;&gt;مرفوض",$K$8:$K$5007,"&lt;&gt;نعم")&gt;0,"⚠ "&amp;COUNTIFS($B$8:$B$5007,B55,$A$8:$A$5007,"مصروف",$I$8:$I$5007,"&lt;&gt;مرفوض",$K$8:$K$5007,"&lt;&gt;نعم")&amp;" مصروف غير مسوى",IF(L55="تمت التسوية",IF(P55=0,"✔ متوازنة وتمت التسوية","✔ تمت التسوية – متبقي "&amp;TEXT(P55,"#,##0")),IF(P55&gt;0,"متبقي "&amp;TEXT(P55,"#,##0"),"✔ متوازنة"))))),IF(R55=0,"⚠ أضف سطر عهدة أولًا",IF(OR(C55="",N(G55)=0),"⚠ أكمل التاريخ والقيمة",IF(S55="","⚠ التاريخ خارج السنة المالية",IF(H55="","⚠ اختر بند الموازنة",IF(I55="مرفوض","✖ مرفوض من المدير",IF(I55&lt;&gt;"موافق","⏳ بانتظار موافقة المدير",IF(K55&lt;&gt;"نعم","⚠ غير مسوى مع الحسابات","✔ معتمد ومسوى")))))))))</f>
        <v/>
      </c>
      <c r="R55">
        <f>N(R54)+IF(A55="عهدة",1,0)</f>
        <v/>
      </c>
      <c r="S55">
        <f>IF(C55="","",IF(AND(C55&gt;=DATE(2026,9,1),C55&lt;=DATE(2027,8,31)),(YEAR(C55)-2026)*12+MONTH(C55)-8,""))</f>
        <v/>
      </c>
      <c r="T55">
        <f>IF(AND(A55="مصروف",R55&gt;0,I55="موافق",S55&lt;&gt;"",H55&lt;&gt;""),N(G55),0)</f>
        <v/>
      </c>
    </row>
    <row r="56">
      <c r="A56" s="19" t="n"/>
      <c r="B56" s="20">
        <f>IF(A56="","",IF(R56=0,"⚠ أضف سطر عهدة أولًا","BDR-"&amp;TEXT(R56,"000")))</f>
        <v/>
      </c>
      <c r="C56" s="21" t="n"/>
      <c r="D56" s="20">
        <f>IF(C56="","",IF(S56="","خارج السنة المالية",INDEX(القوائم!$D$2:$D$13,S56)))</f>
        <v/>
      </c>
      <c r="E56" s="22" t="n"/>
      <c r="F56" s="23" t="n"/>
      <c r="G56" s="23" t="n"/>
      <c r="H56" s="22" t="n"/>
      <c r="I56" s="19" t="n"/>
      <c r="J56" s="21" t="n"/>
      <c r="K56" s="19" t="n"/>
      <c r="L56" s="19" t="n"/>
      <c r="M56" s="21" t="n"/>
      <c r="N56" s="22" t="n"/>
      <c r="O56" s="24">
        <f>IF(A56&lt;&gt;"عهدة","",SUMIFS($G$8:$G$5007,$B$8:$B$5007,B56,$A$8:$A$5007,"مصروف",$I$8:$I$5007,"&lt;&gt;مرفوض"))</f>
        <v/>
      </c>
      <c r="P56" s="25">
        <f>IF(A56&lt;&gt;"عهدة","",N(F56)-O56)</f>
        <v/>
      </c>
      <c r="Q56" s="26">
        <f>IF(A56="","",IF(A56="عهدة",IF(N(F56)=0,"⚠ أدخل قيمة العهدة",IF(P56&lt;0,"⛔ عجز / زيادة مصروفات "&amp;TEXT(-P56,"#,##0"),IF(COUNTIFS($B$8:$B$5007,B56,$A$8:$A$5007,"مصروف",$I$8:$I$5007,"&lt;&gt;مرفوض",$K$8:$K$5007,"&lt;&gt;نعم")&gt;0,"⚠ "&amp;COUNTIFS($B$8:$B$5007,B56,$A$8:$A$5007,"مصروف",$I$8:$I$5007,"&lt;&gt;مرفوض",$K$8:$K$5007,"&lt;&gt;نعم")&amp;" مصروف غير مسوى",IF(L56="تمت التسوية",IF(P56=0,"✔ متوازنة وتمت التسوية","✔ تمت التسوية – متبقي "&amp;TEXT(P56,"#,##0")),IF(P56&gt;0,"متبقي "&amp;TEXT(P56,"#,##0"),"✔ متوازنة"))))),IF(R56=0,"⚠ أضف سطر عهدة أولًا",IF(OR(C56="",N(G56)=0),"⚠ أكمل التاريخ والقيمة",IF(S56="","⚠ التاريخ خارج السنة المالية",IF(H56="","⚠ اختر بند الموازنة",IF(I56="مرفوض","✖ مرفوض من المدير",IF(I56&lt;&gt;"موافق","⏳ بانتظار موافقة المدير",IF(K56&lt;&gt;"نعم","⚠ غير مسوى مع الحسابات","✔ معتمد ومسوى")))))))))</f>
        <v/>
      </c>
      <c r="R56">
        <f>N(R55)+IF(A56="عهدة",1,0)</f>
        <v/>
      </c>
      <c r="S56">
        <f>IF(C56="","",IF(AND(C56&gt;=DATE(2026,9,1),C56&lt;=DATE(2027,8,31)),(YEAR(C56)-2026)*12+MONTH(C56)-8,""))</f>
        <v/>
      </c>
      <c r="T56">
        <f>IF(AND(A56="مصروف",R56&gt;0,I56="موافق",S56&lt;&gt;"",H56&lt;&gt;""),N(G56),0)</f>
        <v/>
      </c>
    </row>
    <row r="57">
      <c r="A57" s="19" t="n"/>
      <c r="B57" s="20">
        <f>IF(A57="","",IF(R57=0,"⚠ أضف سطر عهدة أولًا","BDR-"&amp;TEXT(R57,"000")))</f>
        <v/>
      </c>
      <c r="C57" s="21" t="n"/>
      <c r="D57" s="20">
        <f>IF(C57="","",IF(S57="","خارج السنة المالية",INDEX(القوائم!$D$2:$D$13,S57)))</f>
        <v/>
      </c>
      <c r="E57" s="22" t="n"/>
      <c r="F57" s="23" t="n"/>
      <c r="G57" s="23" t="n"/>
      <c r="H57" s="22" t="n"/>
      <c r="I57" s="19" t="n"/>
      <c r="J57" s="21" t="n"/>
      <c r="K57" s="19" t="n"/>
      <c r="L57" s="19" t="n"/>
      <c r="M57" s="21" t="n"/>
      <c r="N57" s="22" t="n"/>
      <c r="O57" s="24">
        <f>IF(A57&lt;&gt;"عهدة","",SUMIFS($G$8:$G$5007,$B$8:$B$5007,B57,$A$8:$A$5007,"مصروف",$I$8:$I$5007,"&lt;&gt;مرفوض"))</f>
        <v/>
      </c>
      <c r="P57" s="25">
        <f>IF(A57&lt;&gt;"عهدة","",N(F57)-O57)</f>
        <v/>
      </c>
      <c r="Q57" s="26">
        <f>IF(A57="","",IF(A57="عهدة",IF(N(F57)=0,"⚠ أدخل قيمة العهدة",IF(P57&lt;0,"⛔ عجز / زيادة مصروفات "&amp;TEXT(-P57,"#,##0"),IF(COUNTIFS($B$8:$B$5007,B57,$A$8:$A$5007,"مصروف",$I$8:$I$5007,"&lt;&gt;مرفوض",$K$8:$K$5007,"&lt;&gt;نعم")&gt;0,"⚠ "&amp;COUNTIFS($B$8:$B$5007,B57,$A$8:$A$5007,"مصروف",$I$8:$I$5007,"&lt;&gt;مرفوض",$K$8:$K$5007,"&lt;&gt;نعم")&amp;" مصروف غير مسوى",IF(L57="تمت التسوية",IF(P57=0,"✔ متوازنة وتمت التسوية","✔ تمت التسوية – متبقي "&amp;TEXT(P57,"#,##0")),IF(P57&gt;0,"متبقي "&amp;TEXT(P57,"#,##0"),"✔ متوازنة"))))),IF(R57=0,"⚠ أضف سطر عهدة أولًا",IF(OR(C57="",N(G57)=0),"⚠ أكمل التاريخ والقيمة",IF(S57="","⚠ التاريخ خارج السنة المالية",IF(H57="","⚠ اختر بند الموازنة",IF(I57="مرفوض","✖ مرفوض من المدير",IF(I57&lt;&gt;"موافق","⏳ بانتظار موافقة المدير",IF(K57&lt;&gt;"نعم","⚠ غير مسوى مع الحسابات","✔ معتمد ومسوى")))))))))</f>
        <v/>
      </c>
      <c r="R57">
        <f>N(R56)+IF(A57="عهدة",1,0)</f>
        <v/>
      </c>
      <c r="S57">
        <f>IF(C57="","",IF(AND(C57&gt;=DATE(2026,9,1),C57&lt;=DATE(2027,8,31)),(YEAR(C57)-2026)*12+MONTH(C57)-8,""))</f>
        <v/>
      </c>
      <c r="T57">
        <f>IF(AND(A57="مصروف",R57&gt;0,I57="موافق",S57&lt;&gt;"",H57&lt;&gt;""),N(G57),0)</f>
        <v/>
      </c>
    </row>
    <row r="58">
      <c r="A58" s="19" t="n"/>
      <c r="B58" s="20">
        <f>IF(A58="","",IF(R58=0,"⚠ أضف سطر عهدة أولًا","BDR-"&amp;TEXT(R58,"000")))</f>
        <v/>
      </c>
      <c r="C58" s="21" t="n"/>
      <c r="D58" s="20">
        <f>IF(C58="","",IF(S58="","خارج السنة المالية",INDEX(القوائم!$D$2:$D$13,S58)))</f>
        <v/>
      </c>
      <c r="E58" s="22" t="n"/>
      <c r="F58" s="23" t="n"/>
      <c r="G58" s="23" t="n"/>
      <c r="H58" s="22" t="n"/>
      <c r="I58" s="19" t="n"/>
      <c r="J58" s="21" t="n"/>
      <c r="K58" s="19" t="n"/>
      <c r="L58" s="19" t="n"/>
      <c r="M58" s="21" t="n"/>
      <c r="N58" s="22" t="n"/>
      <c r="O58" s="24">
        <f>IF(A58&lt;&gt;"عهدة","",SUMIFS($G$8:$G$5007,$B$8:$B$5007,B58,$A$8:$A$5007,"مصروف",$I$8:$I$5007,"&lt;&gt;مرفوض"))</f>
        <v/>
      </c>
      <c r="P58" s="25">
        <f>IF(A58&lt;&gt;"عهدة","",N(F58)-O58)</f>
        <v/>
      </c>
      <c r="Q58" s="26">
        <f>IF(A58="","",IF(A58="عهدة",IF(N(F58)=0,"⚠ أدخل قيمة العهدة",IF(P58&lt;0,"⛔ عجز / زيادة مصروفات "&amp;TEXT(-P58,"#,##0"),IF(COUNTIFS($B$8:$B$5007,B58,$A$8:$A$5007,"مصروف",$I$8:$I$5007,"&lt;&gt;مرفوض",$K$8:$K$5007,"&lt;&gt;نعم")&gt;0,"⚠ "&amp;COUNTIFS($B$8:$B$5007,B58,$A$8:$A$5007,"مصروف",$I$8:$I$5007,"&lt;&gt;مرفوض",$K$8:$K$5007,"&lt;&gt;نعم")&amp;" مصروف غير مسوى",IF(L58="تمت التسوية",IF(P58=0,"✔ متوازنة وتمت التسوية","✔ تمت التسوية – متبقي "&amp;TEXT(P58,"#,##0")),IF(P58&gt;0,"متبقي "&amp;TEXT(P58,"#,##0"),"✔ متوازنة"))))),IF(R58=0,"⚠ أضف سطر عهدة أولًا",IF(OR(C58="",N(G58)=0),"⚠ أكمل التاريخ والقيمة",IF(S58="","⚠ التاريخ خارج السنة المالية",IF(H58="","⚠ اختر بند الموازنة",IF(I58="مرفوض","✖ مرفوض من المدير",IF(I58&lt;&gt;"موافق","⏳ بانتظار موافقة المدير",IF(K58&lt;&gt;"نعم","⚠ غير مسوى مع الحسابات","✔ معتمد ومسوى")))))))))</f>
        <v/>
      </c>
      <c r="R58">
        <f>N(R57)+IF(A58="عهدة",1,0)</f>
        <v/>
      </c>
      <c r="S58">
        <f>IF(C58="","",IF(AND(C58&gt;=DATE(2026,9,1),C58&lt;=DATE(2027,8,31)),(YEAR(C58)-2026)*12+MONTH(C58)-8,""))</f>
        <v/>
      </c>
      <c r="T58">
        <f>IF(AND(A58="مصروف",R58&gt;0,I58="موافق",S58&lt;&gt;"",H58&lt;&gt;""),N(G58),0)</f>
        <v/>
      </c>
    </row>
    <row r="59">
      <c r="A59" s="19" t="n"/>
      <c r="B59" s="20">
        <f>IF(A59="","",IF(R59=0,"⚠ أضف سطر عهدة أولًا","BDR-"&amp;TEXT(R59,"000")))</f>
        <v/>
      </c>
      <c r="C59" s="21" t="n"/>
      <c r="D59" s="20">
        <f>IF(C59="","",IF(S59="","خارج السنة المالية",INDEX(القوائم!$D$2:$D$13,S59)))</f>
        <v/>
      </c>
      <c r="E59" s="22" t="n"/>
      <c r="F59" s="23" t="n"/>
      <c r="G59" s="23" t="n"/>
      <c r="H59" s="22" t="n"/>
      <c r="I59" s="19" t="n"/>
      <c r="J59" s="21" t="n"/>
      <c r="K59" s="19" t="n"/>
      <c r="L59" s="19" t="n"/>
      <c r="M59" s="21" t="n"/>
      <c r="N59" s="22" t="n"/>
      <c r="O59" s="24">
        <f>IF(A59&lt;&gt;"عهدة","",SUMIFS($G$8:$G$5007,$B$8:$B$5007,B59,$A$8:$A$5007,"مصروف",$I$8:$I$5007,"&lt;&gt;مرفوض"))</f>
        <v/>
      </c>
      <c r="P59" s="25">
        <f>IF(A59&lt;&gt;"عهدة","",N(F59)-O59)</f>
        <v/>
      </c>
      <c r="Q59" s="26">
        <f>IF(A59="","",IF(A59="عهدة",IF(N(F59)=0,"⚠ أدخل قيمة العهدة",IF(P59&lt;0,"⛔ عجز / زيادة مصروفات "&amp;TEXT(-P59,"#,##0"),IF(COUNTIFS($B$8:$B$5007,B59,$A$8:$A$5007,"مصروف",$I$8:$I$5007,"&lt;&gt;مرفوض",$K$8:$K$5007,"&lt;&gt;نعم")&gt;0,"⚠ "&amp;COUNTIFS($B$8:$B$5007,B59,$A$8:$A$5007,"مصروف",$I$8:$I$5007,"&lt;&gt;مرفوض",$K$8:$K$5007,"&lt;&gt;نعم")&amp;" مصروف غير مسوى",IF(L59="تمت التسوية",IF(P59=0,"✔ متوازنة وتمت التسوية","✔ تمت التسوية – متبقي "&amp;TEXT(P59,"#,##0")),IF(P59&gt;0,"متبقي "&amp;TEXT(P59,"#,##0"),"✔ متوازنة"))))),IF(R59=0,"⚠ أضف سطر عهدة أولًا",IF(OR(C59="",N(G59)=0),"⚠ أكمل التاريخ والقيمة",IF(S59="","⚠ التاريخ خارج السنة المالية",IF(H59="","⚠ اختر بند الموازنة",IF(I59="مرفوض","✖ مرفوض من المدير",IF(I59&lt;&gt;"موافق","⏳ بانتظار موافقة المدير",IF(K59&lt;&gt;"نعم","⚠ غير مسوى مع الحسابات","✔ معتمد ومسوى")))))))))</f>
        <v/>
      </c>
      <c r="R59">
        <f>N(R58)+IF(A59="عهدة",1,0)</f>
        <v/>
      </c>
      <c r="S59">
        <f>IF(C59="","",IF(AND(C59&gt;=DATE(2026,9,1),C59&lt;=DATE(2027,8,31)),(YEAR(C59)-2026)*12+MONTH(C59)-8,""))</f>
        <v/>
      </c>
      <c r="T59">
        <f>IF(AND(A59="مصروف",R59&gt;0,I59="موافق",S59&lt;&gt;"",H59&lt;&gt;""),N(G59),0)</f>
        <v/>
      </c>
    </row>
    <row r="60">
      <c r="A60" s="19" t="n"/>
      <c r="B60" s="20">
        <f>IF(A60="","",IF(R60=0,"⚠ أضف سطر عهدة أولًا","BDR-"&amp;TEXT(R60,"000")))</f>
        <v/>
      </c>
      <c r="C60" s="21" t="n"/>
      <c r="D60" s="20">
        <f>IF(C60="","",IF(S60="","خارج السنة المالية",INDEX(القوائم!$D$2:$D$13,S60)))</f>
        <v/>
      </c>
      <c r="E60" s="22" t="n"/>
      <c r="F60" s="23" t="n"/>
      <c r="G60" s="23" t="n"/>
      <c r="H60" s="22" t="n"/>
      <c r="I60" s="19" t="n"/>
      <c r="J60" s="21" t="n"/>
      <c r="K60" s="19" t="n"/>
      <c r="L60" s="19" t="n"/>
      <c r="M60" s="21" t="n"/>
      <c r="N60" s="22" t="n"/>
      <c r="O60" s="24">
        <f>IF(A60&lt;&gt;"عهدة","",SUMIFS($G$8:$G$5007,$B$8:$B$5007,B60,$A$8:$A$5007,"مصروف",$I$8:$I$5007,"&lt;&gt;مرفوض"))</f>
        <v/>
      </c>
      <c r="P60" s="25">
        <f>IF(A60&lt;&gt;"عهدة","",N(F60)-O60)</f>
        <v/>
      </c>
      <c r="Q60" s="26">
        <f>IF(A60="","",IF(A60="عهدة",IF(N(F60)=0,"⚠ أدخل قيمة العهدة",IF(P60&lt;0,"⛔ عجز / زيادة مصروفات "&amp;TEXT(-P60,"#,##0"),IF(COUNTIFS($B$8:$B$5007,B60,$A$8:$A$5007,"مصروف",$I$8:$I$5007,"&lt;&gt;مرفوض",$K$8:$K$5007,"&lt;&gt;نعم")&gt;0,"⚠ "&amp;COUNTIFS($B$8:$B$5007,B60,$A$8:$A$5007,"مصروف",$I$8:$I$5007,"&lt;&gt;مرفوض",$K$8:$K$5007,"&lt;&gt;نعم")&amp;" مصروف غير مسوى",IF(L60="تمت التسوية",IF(P60=0,"✔ متوازنة وتمت التسوية","✔ تمت التسوية – متبقي "&amp;TEXT(P60,"#,##0")),IF(P60&gt;0,"متبقي "&amp;TEXT(P60,"#,##0"),"✔ متوازنة"))))),IF(R60=0,"⚠ أضف سطر عهدة أولًا",IF(OR(C60="",N(G60)=0),"⚠ أكمل التاريخ والقيمة",IF(S60="","⚠ التاريخ خارج السنة المالية",IF(H60="","⚠ اختر بند الموازنة",IF(I60="مرفوض","✖ مرفوض من المدير",IF(I60&lt;&gt;"موافق","⏳ بانتظار موافقة المدير",IF(K60&lt;&gt;"نعم","⚠ غير مسوى مع الحسابات","✔ معتمد ومسوى")))))))))</f>
        <v/>
      </c>
      <c r="R60">
        <f>N(R59)+IF(A60="عهدة",1,0)</f>
        <v/>
      </c>
      <c r="S60">
        <f>IF(C60="","",IF(AND(C60&gt;=DATE(2026,9,1),C60&lt;=DATE(2027,8,31)),(YEAR(C60)-2026)*12+MONTH(C60)-8,""))</f>
        <v/>
      </c>
      <c r="T60">
        <f>IF(AND(A60="مصروف",R60&gt;0,I60="موافق",S60&lt;&gt;"",H60&lt;&gt;""),N(G60),0)</f>
        <v/>
      </c>
    </row>
    <row r="61">
      <c r="A61" s="19" t="n"/>
      <c r="B61" s="20">
        <f>IF(A61="","",IF(R61=0,"⚠ أضف سطر عهدة أولًا","BDR-"&amp;TEXT(R61,"000")))</f>
        <v/>
      </c>
      <c r="C61" s="21" t="n"/>
      <c r="D61" s="20">
        <f>IF(C61="","",IF(S61="","خارج السنة المالية",INDEX(القوائم!$D$2:$D$13,S61)))</f>
        <v/>
      </c>
      <c r="E61" s="22" t="n"/>
      <c r="F61" s="23" t="n"/>
      <c r="G61" s="23" t="n"/>
      <c r="H61" s="22" t="n"/>
      <c r="I61" s="19" t="n"/>
      <c r="J61" s="21" t="n"/>
      <c r="K61" s="19" t="n"/>
      <c r="L61" s="19" t="n"/>
      <c r="M61" s="21" t="n"/>
      <c r="N61" s="22" t="n"/>
      <c r="O61" s="24">
        <f>IF(A61&lt;&gt;"عهدة","",SUMIFS($G$8:$G$5007,$B$8:$B$5007,B61,$A$8:$A$5007,"مصروف",$I$8:$I$5007,"&lt;&gt;مرفوض"))</f>
        <v/>
      </c>
      <c r="P61" s="25">
        <f>IF(A61&lt;&gt;"عهدة","",N(F61)-O61)</f>
        <v/>
      </c>
      <c r="Q61" s="26">
        <f>IF(A61="","",IF(A61="عهدة",IF(N(F61)=0,"⚠ أدخل قيمة العهدة",IF(P61&lt;0,"⛔ عجز / زيادة مصروفات "&amp;TEXT(-P61,"#,##0"),IF(COUNTIFS($B$8:$B$5007,B61,$A$8:$A$5007,"مصروف",$I$8:$I$5007,"&lt;&gt;مرفوض",$K$8:$K$5007,"&lt;&gt;نعم")&gt;0,"⚠ "&amp;COUNTIFS($B$8:$B$5007,B61,$A$8:$A$5007,"مصروف",$I$8:$I$5007,"&lt;&gt;مرفوض",$K$8:$K$5007,"&lt;&gt;نعم")&amp;" مصروف غير مسوى",IF(L61="تمت التسوية",IF(P61=0,"✔ متوازنة وتمت التسوية","✔ تمت التسوية – متبقي "&amp;TEXT(P61,"#,##0")),IF(P61&gt;0,"متبقي "&amp;TEXT(P61,"#,##0"),"✔ متوازنة"))))),IF(R61=0,"⚠ أضف سطر عهدة أولًا",IF(OR(C61="",N(G61)=0),"⚠ أكمل التاريخ والقيمة",IF(S61="","⚠ التاريخ خارج السنة المالية",IF(H61="","⚠ اختر بند الموازنة",IF(I61="مرفوض","✖ مرفوض من المدير",IF(I61&lt;&gt;"موافق","⏳ بانتظار موافقة المدير",IF(K61&lt;&gt;"نعم","⚠ غير مسوى مع الحسابات","✔ معتمد ومسوى")))))))))</f>
        <v/>
      </c>
      <c r="R61">
        <f>N(R60)+IF(A61="عهدة",1,0)</f>
        <v/>
      </c>
      <c r="S61">
        <f>IF(C61="","",IF(AND(C61&gt;=DATE(2026,9,1),C61&lt;=DATE(2027,8,31)),(YEAR(C61)-2026)*12+MONTH(C61)-8,""))</f>
        <v/>
      </c>
      <c r="T61">
        <f>IF(AND(A61="مصروف",R61&gt;0,I61="موافق",S61&lt;&gt;"",H61&lt;&gt;""),N(G61),0)</f>
        <v/>
      </c>
    </row>
    <row r="62">
      <c r="A62" s="19" t="n"/>
      <c r="B62" s="20">
        <f>IF(A62="","",IF(R62=0,"⚠ أضف سطر عهدة أولًا","BDR-"&amp;TEXT(R62,"000")))</f>
        <v/>
      </c>
      <c r="C62" s="21" t="n"/>
      <c r="D62" s="20">
        <f>IF(C62="","",IF(S62="","خارج السنة المالية",INDEX(القوائم!$D$2:$D$13,S62)))</f>
        <v/>
      </c>
      <c r="E62" s="22" t="n"/>
      <c r="F62" s="23" t="n"/>
      <c r="G62" s="23" t="n"/>
      <c r="H62" s="22" t="n"/>
      <c r="I62" s="19" t="n"/>
      <c r="J62" s="21" t="n"/>
      <c r="K62" s="19" t="n"/>
      <c r="L62" s="19" t="n"/>
      <c r="M62" s="21" t="n"/>
      <c r="N62" s="22" t="n"/>
      <c r="O62" s="24">
        <f>IF(A62&lt;&gt;"عهدة","",SUMIFS($G$8:$G$5007,$B$8:$B$5007,B62,$A$8:$A$5007,"مصروف",$I$8:$I$5007,"&lt;&gt;مرفوض"))</f>
        <v/>
      </c>
      <c r="P62" s="25">
        <f>IF(A62&lt;&gt;"عهدة","",N(F62)-O62)</f>
        <v/>
      </c>
      <c r="Q62" s="26">
        <f>IF(A62="","",IF(A62="عهدة",IF(N(F62)=0,"⚠ أدخل قيمة العهدة",IF(P62&lt;0,"⛔ عجز / زيادة مصروفات "&amp;TEXT(-P62,"#,##0"),IF(COUNTIFS($B$8:$B$5007,B62,$A$8:$A$5007,"مصروف",$I$8:$I$5007,"&lt;&gt;مرفوض",$K$8:$K$5007,"&lt;&gt;نعم")&gt;0,"⚠ "&amp;COUNTIFS($B$8:$B$5007,B62,$A$8:$A$5007,"مصروف",$I$8:$I$5007,"&lt;&gt;مرفوض",$K$8:$K$5007,"&lt;&gt;نعم")&amp;" مصروف غير مسوى",IF(L62="تمت التسوية",IF(P62=0,"✔ متوازنة وتمت التسوية","✔ تمت التسوية – متبقي "&amp;TEXT(P62,"#,##0")),IF(P62&gt;0,"متبقي "&amp;TEXT(P62,"#,##0"),"✔ متوازنة"))))),IF(R62=0,"⚠ أضف سطر عهدة أولًا",IF(OR(C62="",N(G62)=0),"⚠ أكمل التاريخ والقيمة",IF(S62="","⚠ التاريخ خارج السنة المالية",IF(H62="","⚠ اختر بند الموازنة",IF(I62="مرفوض","✖ مرفوض من المدير",IF(I62&lt;&gt;"موافق","⏳ بانتظار موافقة المدير",IF(K62&lt;&gt;"نعم","⚠ غير مسوى مع الحسابات","✔ معتمد ومسوى")))))))))</f>
        <v/>
      </c>
      <c r="R62">
        <f>N(R61)+IF(A62="عهدة",1,0)</f>
        <v/>
      </c>
      <c r="S62">
        <f>IF(C62="","",IF(AND(C62&gt;=DATE(2026,9,1),C62&lt;=DATE(2027,8,31)),(YEAR(C62)-2026)*12+MONTH(C62)-8,""))</f>
        <v/>
      </c>
      <c r="T62">
        <f>IF(AND(A62="مصروف",R62&gt;0,I62="موافق",S62&lt;&gt;"",H62&lt;&gt;""),N(G62),0)</f>
        <v/>
      </c>
    </row>
    <row r="63">
      <c r="A63" s="19" t="n"/>
      <c r="B63" s="20">
        <f>IF(A63="","",IF(R63=0,"⚠ أضف سطر عهدة أولًا","BDR-"&amp;TEXT(R63,"000")))</f>
        <v/>
      </c>
      <c r="C63" s="21" t="n"/>
      <c r="D63" s="20">
        <f>IF(C63="","",IF(S63="","خارج السنة المالية",INDEX(القوائم!$D$2:$D$13,S63)))</f>
        <v/>
      </c>
      <c r="E63" s="22" t="n"/>
      <c r="F63" s="23" t="n"/>
      <c r="G63" s="23" t="n"/>
      <c r="H63" s="22" t="n"/>
      <c r="I63" s="19" t="n"/>
      <c r="J63" s="21" t="n"/>
      <c r="K63" s="19" t="n"/>
      <c r="L63" s="19" t="n"/>
      <c r="M63" s="21" t="n"/>
      <c r="N63" s="22" t="n"/>
      <c r="O63" s="24">
        <f>IF(A63&lt;&gt;"عهدة","",SUMIFS($G$8:$G$5007,$B$8:$B$5007,B63,$A$8:$A$5007,"مصروف",$I$8:$I$5007,"&lt;&gt;مرفوض"))</f>
        <v/>
      </c>
      <c r="P63" s="25">
        <f>IF(A63&lt;&gt;"عهدة","",N(F63)-O63)</f>
        <v/>
      </c>
      <c r="Q63" s="26">
        <f>IF(A63="","",IF(A63="عهدة",IF(N(F63)=0,"⚠ أدخل قيمة العهدة",IF(P63&lt;0,"⛔ عجز / زيادة مصروفات "&amp;TEXT(-P63,"#,##0"),IF(COUNTIFS($B$8:$B$5007,B63,$A$8:$A$5007,"مصروف",$I$8:$I$5007,"&lt;&gt;مرفوض",$K$8:$K$5007,"&lt;&gt;نعم")&gt;0,"⚠ "&amp;COUNTIFS($B$8:$B$5007,B63,$A$8:$A$5007,"مصروف",$I$8:$I$5007,"&lt;&gt;مرفوض",$K$8:$K$5007,"&lt;&gt;نعم")&amp;" مصروف غير مسوى",IF(L63="تمت التسوية",IF(P63=0,"✔ متوازنة وتمت التسوية","✔ تمت التسوية – متبقي "&amp;TEXT(P63,"#,##0")),IF(P63&gt;0,"متبقي "&amp;TEXT(P63,"#,##0"),"✔ متوازنة"))))),IF(R63=0,"⚠ أضف سطر عهدة أولًا",IF(OR(C63="",N(G63)=0),"⚠ أكمل التاريخ والقيمة",IF(S63="","⚠ التاريخ خارج السنة المالية",IF(H63="","⚠ اختر بند الموازنة",IF(I63="مرفوض","✖ مرفوض من المدير",IF(I63&lt;&gt;"موافق","⏳ بانتظار موافقة المدير",IF(K63&lt;&gt;"نعم","⚠ غير مسوى مع الحسابات","✔ معتمد ومسوى")))))))))</f>
        <v/>
      </c>
      <c r="R63">
        <f>N(R62)+IF(A63="عهدة",1,0)</f>
        <v/>
      </c>
      <c r="S63">
        <f>IF(C63="","",IF(AND(C63&gt;=DATE(2026,9,1),C63&lt;=DATE(2027,8,31)),(YEAR(C63)-2026)*12+MONTH(C63)-8,""))</f>
        <v/>
      </c>
      <c r="T63">
        <f>IF(AND(A63="مصروف",R63&gt;0,I63="موافق",S63&lt;&gt;"",H63&lt;&gt;""),N(G63),0)</f>
        <v/>
      </c>
    </row>
    <row r="64">
      <c r="A64" s="19" t="n"/>
      <c r="B64" s="20">
        <f>IF(A64="","",IF(R64=0,"⚠ أضف سطر عهدة أولًا","BDR-"&amp;TEXT(R64,"000")))</f>
        <v/>
      </c>
      <c r="C64" s="21" t="n"/>
      <c r="D64" s="20">
        <f>IF(C64="","",IF(S64="","خارج السنة المالية",INDEX(القوائم!$D$2:$D$13,S64)))</f>
        <v/>
      </c>
      <c r="E64" s="22" t="n"/>
      <c r="F64" s="23" t="n"/>
      <c r="G64" s="23" t="n"/>
      <c r="H64" s="22" t="n"/>
      <c r="I64" s="19" t="n"/>
      <c r="J64" s="21" t="n"/>
      <c r="K64" s="19" t="n"/>
      <c r="L64" s="19" t="n"/>
      <c r="M64" s="21" t="n"/>
      <c r="N64" s="22" t="n"/>
      <c r="O64" s="24">
        <f>IF(A64&lt;&gt;"عهدة","",SUMIFS($G$8:$G$5007,$B$8:$B$5007,B64,$A$8:$A$5007,"مصروف",$I$8:$I$5007,"&lt;&gt;مرفوض"))</f>
        <v/>
      </c>
      <c r="P64" s="25">
        <f>IF(A64&lt;&gt;"عهدة","",N(F64)-O64)</f>
        <v/>
      </c>
      <c r="Q64" s="26">
        <f>IF(A64="","",IF(A64="عهدة",IF(N(F64)=0,"⚠ أدخل قيمة العهدة",IF(P64&lt;0,"⛔ عجز / زيادة مصروفات "&amp;TEXT(-P64,"#,##0"),IF(COUNTIFS($B$8:$B$5007,B64,$A$8:$A$5007,"مصروف",$I$8:$I$5007,"&lt;&gt;مرفوض",$K$8:$K$5007,"&lt;&gt;نعم")&gt;0,"⚠ "&amp;COUNTIFS($B$8:$B$5007,B64,$A$8:$A$5007,"مصروف",$I$8:$I$5007,"&lt;&gt;مرفوض",$K$8:$K$5007,"&lt;&gt;نعم")&amp;" مصروف غير مسوى",IF(L64="تمت التسوية",IF(P64=0,"✔ متوازنة وتمت التسوية","✔ تمت التسوية – متبقي "&amp;TEXT(P64,"#,##0")),IF(P64&gt;0,"متبقي "&amp;TEXT(P64,"#,##0"),"✔ متوازنة"))))),IF(R64=0,"⚠ أضف سطر عهدة أولًا",IF(OR(C64="",N(G64)=0),"⚠ أكمل التاريخ والقيمة",IF(S64="","⚠ التاريخ خارج السنة المالية",IF(H64="","⚠ اختر بند الموازنة",IF(I64="مرفوض","✖ مرفوض من المدير",IF(I64&lt;&gt;"موافق","⏳ بانتظار موافقة المدير",IF(K64&lt;&gt;"نعم","⚠ غير مسوى مع الحسابات","✔ معتمد ومسوى")))))))))</f>
        <v/>
      </c>
      <c r="R64">
        <f>N(R63)+IF(A64="عهدة",1,0)</f>
        <v/>
      </c>
      <c r="S64">
        <f>IF(C64="","",IF(AND(C64&gt;=DATE(2026,9,1),C64&lt;=DATE(2027,8,31)),(YEAR(C64)-2026)*12+MONTH(C64)-8,""))</f>
        <v/>
      </c>
      <c r="T64">
        <f>IF(AND(A64="مصروف",R64&gt;0,I64="موافق",S64&lt;&gt;"",H64&lt;&gt;""),N(G64),0)</f>
        <v/>
      </c>
    </row>
    <row r="65">
      <c r="A65" s="19" t="n"/>
      <c r="B65" s="20">
        <f>IF(A65="","",IF(R65=0,"⚠ أضف سطر عهدة أولًا","BDR-"&amp;TEXT(R65,"000")))</f>
        <v/>
      </c>
      <c r="C65" s="21" t="n"/>
      <c r="D65" s="20">
        <f>IF(C65="","",IF(S65="","خارج السنة المالية",INDEX(القوائم!$D$2:$D$13,S65)))</f>
        <v/>
      </c>
      <c r="E65" s="22" t="n"/>
      <c r="F65" s="23" t="n"/>
      <c r="G65" s="23" t="n"/>
      <c r="H65" s="22" t="n"/>
      <c r="I65" s="19" t="n"/>
      <c r="J65" s="21" t="n"/>
      <c r="K65" s="19" t="n"/>
      <c r="L65" s="19" t="n"/>
      <c r="M65" s="21" t="n"/>
      <c r="N65" s="22" t="n"/>
      <c r="O65" s="24">
        <f>IF(A65&lt;&gt;"عهدة","",SUMIFS($G$8:$G$5007,$B$8:$B$5007,B65,$A$8:$A$5007,"مصروف",$I$8:$I$5007,"&lt;&gt;مرفوض"))</f>
        <v/>
      </c>
      <c r="P65" s="25">
        <f>IF(A65&lt;&gt;"عهدة","",N(F65)-O65)</f>
        <v/>
      </c>
      <c r="Q65" s="26">
        <f>IF(A65="","",IF(A65="عهدة",IF(N(F65)=0,"⚠ أدخل قيمة العهدة",IF(P65&lt;0,"⛔ عجز / زيادة مصروفات "&amp;TEXT(-P65,"#,##0"),IF(COUNTIFS($B$8:$B$5007,B65,$A$8:$A$5007,"مصروف",$I$8:$I$5007,"&lt;&gt;مرفوض",$K$8:$K$5007,"&lt;&gt;نعم")&gt;0,"⚠ "&amp;COUNTIFS($B$8:$B$5007,B65,$A$8:$A$5007,"مصروف",$I$8:$I$5007,"&lt;&gt;مرفوض",$K$8:$K$5007,"&lt;&gt;نعم")&amp;" مصروف غير مسوى",IF(L65="تمت التسوية",IF(P65=0,"✔ متوازنة وتمت التسوية","✔ تمت التسوية – متبقي "&amp;TEXT(P65,"#,##0")),IF(P65&gt;0,"متبقي "&amp;TEXT(P65,"#,##0"),"✔ متوازنة"))))),IF(R65=0,"⚠ أضف سطر عهدة أولًا",IF(OR(C65="",N(G65)=0),"⚠ أكمل التاريخ والقيمة",IF(S65="","⚠ التاريخ خارج السنة المالية",IF(H65="","⚠ اختر بند الموازنة",IF(I65="مرفوض","✖ مرفوض من المدير",IF(I65&lt;&gt;"موافق","⏳ بانتظار موافقة المدير",IF(K65&lt;&gt;"نعم","⚠ غير مسوى مع الحسابات","✔ معتمد ومسوى")))))))))</f>
        <v/>
      </c>
      <c r="R65">
        <f>N(R64)+IF(A65="عهدة",1,0)</f>
        <v/>
      </c>
      <c r="S65">
        <f>IF(C65="","",IF(AND(C65&gt;=DATE(2026,9,1),C65&lt;=DATE(2027,8,31)),(YEAR(C65)-2026)*12+MONTH(C65)-8,""))</f>
        <v/>
      </c>
      <c r="T65">
        <f>IF(AND(A65="مصروف",R65&gt;0,I65="موافق",S65&lt;&gt;"",H65&lt;&gt;""),N(G65),0)</f>
        <v/>
      </c>
    </row>
    <row r="66">
      <c r="A66" s="19" t="n"/>
      <c r="B66" s="20">
        <f>IF(A66="","",IF(R66=0,"⚠ أضف سطر عهدة أولًا","BDR-"&amp;TEXT(R66,"000")))</f>
        <v/>
      </c>
      <c r="C66" s="21" t="n"/>
      <c r="D66" s="20">
        <f>IF(C66="","",IF(S66="","خارج السنة المالية",INDEX(القوائم!$D$2:$D$13,S66)))</f>
        <v/>
      </c>
      <c r="E66" s="22" t="n"/>
      <c r="F66" s="23" t="n"/>
      <c r="G66" s="23" t="n"/>
      <c r="H66" s="22" t="n"/>
      <c r="I66" s="19" t="n"/>
      <c r="J66" s="21" t="n"/>
      <c r="K66" s="19" t="n"/>
      <c r="L66" s="19" t="n"/>
      <c r="M66" s="21" t="n"/>
      <c r="N66" s="22" t="n"/>
      <c r="O66" s="24">
        <f>IF(A66&lt;&gt;"عهدة","",SUMIFS($G$8:$G$5007,$B$8:$B$5007,B66,$A$8:$A$5007,"مصروف",$I$8:$I$5007,"&lt;&gt;مرفوض"))</f>
        <v/>
      </c>
      <c r="P66" s="25">
        <f>IF(A66&lt;&gt;"عهدة","",N(F66)-O66)</f>
        <v/>
      </c>
      <c r="Q66" s="26">
        <f>IF(A66="","",IF(A66="عهدة",IF(N(F66)=0,"⚠ أدخل قيمة العهدة",IF(P66&lt;0,"⛔ عجز / زيادة مصروفات "&amp;TEXT(-P66,"#,##0"),IF(COUNTIFS($B$8:$B$5007,B66,$A$8:$A$5007,"مصروف",$I$8:$I$5007,"&lt;&gt;مرفوض",$K$8:$K$5007,"&lt;&gt;نعم")&gt;0,"⚠ "&amp;COUNTIFS($B$8:$B$5007,B66,$A$8:$A$5007,"مصروف",$I$8:$I$5007,"&lt;&gt;مرفوض",$K$8:$K$5007,"&lt;&gt;نعم")&amp;" مصروف غير مسوى",IF(L66="تمت التسوية",IF(P66=0,"✔ متوازنة وتمت التسوية","✔ تمت التسوية – متبقي "&amp;TEXT(P66,"#,##0")),IF(P66&gt;0,"متبقي "&amp;TEXT(P66,"#,##0"),"✔ متوازنة"))))),IF(R66=0,"⚠ أضف سطر عهدة أولًا",IF(OR(C66="",N(G66)=0),"⚠ أكمل التاريخ والقيمة",IF(S66="","⚠ التاريخ خارج السنة المالية",IF(H66="","⚠ اختر بند الموازنة",IF(I66="مرفوض","✖ مرفوض من المدير",IF(I66&lt;&gt;"موافق","⏳ بانتظار موافقة المدير",IF(K66&lt;&gt;"نعم","⚠ غير مسوى مع الحسابات","✔ معتمد ومسوى")))))))))</f>
        <v/>
      </c>
      <c r="R66">
        <f>N(R65)+IF(A66="عهدة",1,0)</f>
        <v/>
      </c>
      <c r="S66">
        <f>IF(C66="","",IF(AND(C66&gt;=DATE(2026,9,1),C66&lt;=DATE(2027,8,31)),(YEAR(C66)-2026)*12+MONTH(C66)-8,""))</f>
        <v/>
      </c>
      <c r="T66">
        <f>IF(AND(A66="مصروف",R66&gt;0,I66="موافق",S66&lt;&gt;"",H66&lt;&gt;""),N(G66),0)</f>
        <v/>
      </c>
    </row>
    <row r="67">
      <c r="A67" s="19" t="n"/>
      <c r="B67" s="20">
        <f>IF(A67="","",IF(R67=0,"⚠ أضف سطر عهدة أولًا","BDR-"&amp;TEXT(R67,"000")))</f>
        <v/>
      </c>
      <c r="C67" s="21" t="n"/>
      <c r="D67" s="20">
        <f>IF(C67="","",IF(S67="","خارج السنة المالية",INDEX(القوائم!$D$2:$D$13,S67)))</f>
        <v/>
      </c>
      <c r="E67" s="22" t="n"/>
      <c r="F67" s="23" t="n"/>
      <c r="G67" s="23" t="n"/>
      <c r="H67" s="22" t="n"/>
      <c r="I67" s="19" t="n"/>
      <c r="J67" s="21" t="n"/>
      <c r="K67" s="19" t="n"/>
      <c r="L67" s="19" t="n"/>
      <c r="M67" s="21" t="n"/>
      <c r="N67" s="22" t="n"/>
      <c r="O67" s="24">
        <f>IF(A67&lt;&gt;"عهدة","",SUMIFS($G$8:$G$5007,$B$8:$B$5007,B67,$A$8:$A$5007,"مصروف",$I$8:$I$5007,"&lt;&gt;مرفوض"))</f>
        <v/>
      </c>
      <c r="P67" s="25">
        <f>IF(A67&lt;&gt;"عهدة","",N(F67)-O67)</f>
        <v/>
      </c>
      <c r="Q67" s="26">
        <f>IF(A67="","",IF(A67="عهدة",IF(N(F67)=0,"⚠ أدخل قيمة العهدة",IF(P67&lt;0,"⛔ عجز / زيادة مصروفات "&amp;TEXT(-P67,"#,##0"),IF(COUNTIFS($B$8:$B$5007,B67,$A$8:$A$5007,"مصروف",$I$8:$I$5007,"&lt;&gt;مرفوض",$K$8:$K$5007,"&lt;&gt;نعم")&gt;0,"⚠ "&amp;COUNTIFS($B$8:$B$5007,B67,$A$8:$A$5007,"مصروف",$I$8:$I$5007,"&lt;&gt;مرفوض",$K$8:$K$5007,"&lt;&gt;نعم")&amp;" مصروف غير مسوى",IF(L67="تمت التسوية",IF(P67=0,"✔ متوازنة وتمت التسوية","✔ تمت التسوية – متبقي "&amp;TEXT(P67,"#,##0")),IF(P67&gt;0,"متبقي "&amp;TEXT(P67,"#,##0"),"✔ متوازنة"))))),IF(R67=0,"⚠ أضف سطر عهدة أولًا",IF(OR(C67="",N(G67)=0),"⚠ أكمل التاريخ والقيمة",IF(S67="","⚠ التاريخ خارج السنة المالية",IF(H67="","⚠ اختر بند الموازنة",IF(I67="مرفوض","✖ مرفوض من المدير",IF(I67&lt;&gt;"موافق","⏳ بانتظار موافقة المدير",IF(K67&lt;&gt;"نعم","⚠ غير مسوى مع الحسابات","✔ معتمد ومسوى")))))))))</f>
        <v/>
      </c>
      <c r="R67">
        <f>N(R66)+IF(A67="عهدة",1,0)</f>
        <v/>
      </c>
      <c r="S67">
        <f>IF(C67="","",IF(AND(C67&gt;=DATE(2026,9,1),C67&lt;=DATE(2027,8,31)),(YEAR(C67)-2026)*12+MONTH(C67)-8,""))</f>
        <v/>
      </c>
      <c r="T67">
        <f>IF(AND(A67="مصروف",R67&gt;0,I67="موافق",S67&lt;&gt;"",H67&lt;&gt;""),N(G67),0)</f>
        <v/>
      </c>
    </row>
    <row r="68">
      <c r="A68" s="19" t="n"/>
      <c r="B68" s="20">
        <f>IF(A68="","",IF(R68=0,"⚠ أضف سطر عهدة أولًا","BDR-"&amp;TEXT(R68,"000")))</f>
        <v/>
      </c>
      <c r="C68" s="21" t="n"/>
      <c r="D68" s="20">
        <f>IF(C68="","",IF(S68="","خارج السنة المالية",INDEX(القوائم!$D$2:$D$13,S68)))</f>
        <v/>
      </c>
      <c r="E68" s="22" t="n"/>
      <c r="F68" s="23" t="n"/>
      <c r="G68" s="23" t="n"/>
      <c r="H68" s="22" t="n"/>
      <c r="I68" s="19" t="n"/>
      <c r="J68" s="21" t="n"/>
      <c r="K68" s="19" t="n"/>
      <c r="L68" s="19" t="n"/>
      <c r="M68" s="21" t="n"/>
      <c r="N68" s="22" t="n"/>
      <c r="O68" s="24">
        <f>IF(A68&lt;&gt;"عهدة","",SUMIFS($G$8:$G$5007,$B$8:$B$5007,B68,$A$8:$A$5007,"مصروف",$I$8:$I$5007,"&lt;&gt;مرفوض"))</f>
        <v/>
      </c>
      <c r="P68" s="25">
        <f>IF(A68&lt;&gt;"عهدة","",N(F68)-O68)</f>
        <v/>
      </c>
      <c r="Q68" s="26">
        <f>IF(A68="","",IF(A68="عهدة",IF(N(F68)=0,"⚠ أدخل قيمة العهدة",IF(P68&lt;0,"⛔ عجز / زيادة مصروفات "&amp;TEXT(-P68,"#,##0"),IF(COUNTIFS($B$8:$B$5007,B68,$A$8:$A$5007,"مصروف",$I$8:$I$5007,"&lt;&gt;مرفوض",$K$8:$K$5007,"&lt;&gt;نعم")&gt;0,"⚠ "&amp;COUNTIFS($B$8:$B$5007,B68,$A$8:$A$5007,"مصروف",$I$8:$I$5007,"&lt;&gt;مرفوض",$K$8:$K$5007,"&lt;&gt;نعم")&amp;" مصروف غير مسوى",IF(L68="تمت التسوية",IF(P68=0,"✔ متوازنة وتمت التسوية","✔ تمت التسوية – متبقي "&amp;TEXT(P68,"#,##0")),IF(P68&gt;0,"متبقي "&amp;TEXT(P68,"#,##0"),"✔ متوازنة"))))),IF(R68=0,"⚠ أضف سطر عهدة أولًا",IF(OR(C68="",N(G68)=0),"⚠ أكمل التاريخ والقيمة",IF(S68="","⚠ التاريخ خارج السنة المالية",IF(H68="","⚠ اختر بند الموازنة",IF(I68="مرفوض","✖ مرفوض من المدير",IF(I68&lt;&gt;"موافق","⏳ بانتظار موافقة المدير",IF(K68&lt;&gt;"نعم","⚠ غير مسوى مع الحسابات","✔ معتمد ومسوى")))))))))</f>
        <v/>
      </c>
      <c r="R68">
        <f>N(R67)+IF(A68="عهدة",1,0)</f>
        <v/>
      </c>
      <c r="S68">
        <f>IF(C68="","",IF(AND(C68&gt;=DATE(2026,9,1),C68&lt;=DATE(2027,8,31)),(YEAR(C68)-2026)*12+MONTH(C68)-8,""))</f>
        <v/>
      </c>
      <c r="T68">
        <f>IF(AND(A68="مصروف",R68&gt;0,I68="موافق",S68&lt;&gt;"",H68&lt;&gt;""),N(G68),0)</f>
        <v/>
      </c>
    </row>
    <row r="69">
      <c r="A69" s="19" t="n"/>
      <c r="B69" s="20">
        <f>IF(A69="","",IF(R69=0,"⚠ أضف سطر عهدة أولًا","BDR-"&amp;TEXT(R69,"000")))</f>
        <v/>
      </c>
      <c r="C69" s="21" t="n"/>
      <c r="D69" s="20">
        <f>IF(C69="","",IF(S69="","خارج السنة المالية",INDEX(القوائم!$D$2:$D$13,S69)))</f>
        <v/>
      </c>
      <c r="E69" s="22" t="n"/>
      <c r="F69" s="23" t="n"/>
      <c r="G69" s="23" t="n"/>
      <c r="H69" s="22" t="n"/>
      <c r="I69" s="19" t="n"/>
      <c r="J69" s="21" t="n"/>
      <c r="K69" s="19" t="n"/>
      <c r="L69" s="19" t="n"/>
      <c r="M69" s="21" t="n"/>
      <c r="N69" s="22" t="n"/>
      <c r="O69" s="24">
        <f>IF(A69&lt;&gt;"عهدة","",SUMIFS($G$8:$G$5007,$B$8:$B$5007,B69,$A$8:$A$5007,"مصروف",$I$8:$I$5007,"&lt;&gt;مرفوض"))</f>
        <v/>
      </c>
      <c r="P69" s="25">
        <f>IF(A69&lt;&gt;"عهدة","",N(F69)-O69)</f>
        <v/>
      </c>
      <c r="Q69" s="26">
        <f>IF(A69="","",IF(A69="عهدة",IF(N(F69)=0,"⚠ أدخل قيمة العهدة",IF(P69&lt;0,"⛔ عجز / زيادة مصروفات "&amp;TEXT(-P69,"#,##0"),IF(COUNTIFS($B$8:$B$5007,B69,$A$8:$A$5007,"مصروف",$I$8:$I$5007,"&lt;&gt;مرفوض",$K$8:$K$5007,"&lt;&gt;نعم")&gt;0,"⚠ "&amp;COUNTIFS($B$8:$B$5007,B69,$A$8:$A$5007,"مصروف",$I$8:$I$5007,"&lt;&gt;مرفوض",$K$8:$K$5007,"&lt;&gt;نعم")&amp;" مصروف غير مسوى",IF(L69="تمت التسوية",IF(P69=0,"✔ متوازنة وتمت التسوية","✔ تمت التسوية – متبقي "&amp;TEXT(P69,"#,##0")),IF(P69&gt;0,"متبقي "&amp;TEXT(P69,"#,##0"),"✔ متوازنة"))))),IF(R69=0,"⚠ أضف سطر عهدة أولًا",IF(OR(C69="",N(G69)=0),"⚠ أكمل التاريخ والقيمة",IF(S69="","⚠ التاريخ خارج السنة المالية",IF(H69="","⚠ اختر بند الموازنة",IF(I69="مرفوض","✖ مرفوض من المدير",IF(I69&lt;&gt;"موافق","⏳ بانتظار موافقة المدير",IF(K69&lt;&gt;"نعم","⚠ غير مسوى مع الحسابات","✔ معتمد ومسوى")))))))))</f>
        <v/>
      </c>
      <c r="R69">
        <f>N(R68)+IF(A69="عهدة",1,0)</f>
        <v/>
      </c>
      <c r="S69">
        <f>IF(C69="","",IF(AND(C69&gt;=DATE(2026,9,1),C69&lt;=DATE(2027,8,31)),(YEAR(C69)-2026)*12+MONTH(C69)-8,""))</f>
        <v/>
      </c>
      <c r="T69">
        <f>IF(AND(A69="مصروف",R69&gt;0,I69="موافق",S69&lt;&gt;"",H69&lt;&gt;""),N(G69),0)</f>
        <v/>
      </c>
    </row>
    <row r="70">
      <c r="A70" s="19" t="n"/>
      <c r="B70" s="20">
        <f>IF(A70="","",IF(R70=0,"⚠ أضف سطر عهدة أولًا","BDR-"&amp;TEXT(R70,"000")))</f>
        <v/>
      </c>
      <c r="C70" s="21" t="n"/>
      <c r="D70" s="20">
        <f>IF(C70="","",IF(S70="","خارج السنة المالية",INDEX(القوائم!$D$2:$D$13,S70)))</f>
        <v/>
      </c>
      <c r="E70" s="22" t="n"/>
      <c r="F70" s="23" t="n"/>
      <c r="G70" s="23" t="n"/>
      <c r="H70" s="22" t="n"/>
      <c r="I70" s="19" t="n"/>
      <c r="J70" s="21" t="n"/>
      <c r="K70" s="19" t="n"/>
      <c r="L70" s="19" t="n"/>
      <c r="M70" s="21" t="n"/>
      <c r="N70" s="22" t="n"/>
      <c r="O70" s="24">
        <f>IF(A70&lt;&gt;"عهدة","",SUMIFS($G$8:$G$5007,$B$8:$B$5007,B70,$A$8:$A$5007,"مصروف",$I$8:$I$5007,"&lt;&gt;مرفوض"))</f>
        <v/>
      </c>
      <c r="P70" s="25">
        <f>IF(A70&lt;&gt;"عهدة","",N(F70)-O70)</f>
        <v/>
      </c>
      <c r="Q70" s="26">
        <f>IF(A70="","",IF(A70="عهدة",IF(N(F70)=0,"⚠ أدخل قيمة العهدة",IF(P70&lt;0,"⛔ عجز / زيادة مصروفات "&amp;TEXT(-P70,"#,##0"),IF(COUNTIFS($B$8:$B$5007,B70,$A$8:$A$5007,"مصروف",$I$8:$I$5007,"&lt;&gt;مرفوض",$K$8:$K$5007,"&lt;&gt;نعم")&gt;0,"⚠ "&amp;COUNTIFS($B$8:$B$5007,B70,$A$8:$A$5007,"مصروف",$I$8:$I$5007,"&lt;&gt;مرفوض",$K$8:$K$5007,"&lt;&gt;نعم")&amp;" مصروف غير مسوى",IF(L70="تمت التسوية",IF(P70=0,"✔ متوازنة وتمت التسوية","✔ تمت التسوية – متبقي "&amp;TEXT(P70,"#,##0")),IF(P70&gt;0,"متبقي "&amp;TEXT(P70,"#,##0"),"✔ متوازنة"))))),IF(R70=0,"⚠ أضف سطر عهدة أولًا",IF(OR(C70="",N(G70)=0),"⚠ أكمل التاريخ والقيمة",IF(S70="","⚠ التاريخ خارج السنة المالية",IF(H70="","⚠ اختر بند الموازنة",IF(I70="مرفوض","✖ مرفوض من المدير",IF(I70&lt;&gt;"موافق","⏳ بانتظار موافقة المدير",IF(K70&lt;&gt;"نعم","⚠ غير مسوى مع الحسابات","✔ معتمد ومسوى")))))))))</f>
        <v/>
      </c>
      <c r="R70">
        <f>N(R69)+IF(A70="عهدة",1,0)</f>
        <v/>
      </c>
      <c r="S70">
        <f>IF(C70="","",IF(AND(C70&gt;=DATE(2026,9,1),C70&lt;=DATE(2027,8,31)),(YEAR(C70)-2026)*12+MONTH(C70)-8,""))</f>
        <v/>
      </c>
      <c r="T70">
        <f>IF(AND(A70="مصروف",R70&gt;0,I70="موافق",S70&lt;&gt;"",H70&lt;&gt;""),N(G70),0)</f>
        <v/>
      </c>
    </row>
    <row r="71">
      <c r="A71" s="19" t="n"/>
      <c r="B71" s="20">
        <f>IF(A71="","",IF(R71=0,"⚠ أضف سطر عهدة أولًا","BDR-"&amp;TEXT(R71,"000")))</f>
        <v/>
      </c>
      <c r="C71" s="21" t="n"/>
      <c r="D71" s="20">
        <f>IF(C71="","",IF(S71="","خارج السنة المالية",INDEX(القوائم!$D$2:$D$13,S71)))</f>
        <v/>
      </c>
      <c r="E71" s="22" t="n"/>
      <c r="F71" s="23" t="n"/>
      <c r="G71" s="23" t="n"/>
      <c r="H71" s="22" t="n"/>
      <c r="I71" s="19" t="n"/>
      <c r="J71" s="21" t="n"/>
      <c r="K71" s="19" t="n"/>
      <c r="L71" s="19" t="n"/>
      <c r="M71" s="21" t="n"/>
      <c r="N71" s="22" t="n"/>
      <c r="O71" s="24">
        <f>IF(A71&lt;&gt;"عهدة","",SUMIFS($G$8:$G$5007,$B$8:$B$5007,B71,$A$8:$A$5007,"مصروف",$I$8:$I$5007,"&lt;&gt;مرفوض"))</f>
        <v/>
      </c>
      <c r="P71" s="25">
        <f>IF(A71&lt;&gt;"عهدة","",N(F71)-O71)</f>
        <v/>
      </c>
      <c r="Q71" s="26">
        <f>IF(A71="","",IF(A71="عهدة",IF(N(F71)=0,"⚠ أدخل قيمة العهدة",IF(P71&lt;0,"⛔ عجز / زيادة مصروفات "&amp;TEXT(-P71,"#,##0"),IF(COUNTIFS($B$8:$B$5007,B71,$A$8:$A$5007,"مصروف",$I$8:$I$5007,"&lt;&gt;مرفوض",$K$8:$K$5007,"&lt;&gt;نعم")&gt;0,"⚠ "&amp;COUNTIFS($B$8:$B$5007,B71,$A$8:$A$5007,"مصروف",$I$8:$I$5007,"&lt;&gt;مرفوض",$K$8:$K$5007,"&lt;&gt;نعم")&amp;" مصروف غير مسوى",IF(L71="تمت التسوية",IF(P71=0,"✔ متوازنة وتمت التسوية","✔ تمت التسوية – متبقي "&amp;TEXT(P71,"#,##0")),IF(P71&gt;0,"متبقي "&amp;TEXT(P71,"#,##0"),"✔ متوازنة"))))),IF(R71=0,"⚠ أضف سطر عهدة أولًا",IF(OR(C71="",N(G71)=0),"⚠ أكمل التاريخ والقيمة",IF(S71="","⚠ التاريخ خارج السنة المالية",IF(H71="","⚠ اختر بند الموازنة",IF(I71="مرفوض","✖ مرفوض من المدير",IF(I71&lt;&gt;"موافق","⏳ بانتظار موافقة المدير",IF(K71&lt;&gt;"نعم","⚠ غير مسوى مع الحسابات","✔ معتمد ومسوى")))))))))</f>
        <v/>
      </c>
      <c r="R71">
        <f>N(R70)+IF(A71="عهدة",1,0)</f>
        <v/>
      </c>
      <c r="S71">
        <f>IF(C71="","",IF(AND(C71&gt;=DATE(2026,9,1),C71&lt;=DATE(2027,8,31)),(YEAR(C71)-2026)*12+MONTH(C71)-8,""))</f>
        <v/>
      </c>
      <c r="T71">
        <f>IF(AND(A71="مصروف",R71&gt;0,I71="موافق",S71&lt;&gt;"",H71&lt;&gt;""),N(G71),0)</f>
        <v/>
      </c>
    </row>
    <row r="72">
      <c r="A72" s="19" t="n"/>
      <c r="B72" s="20">
        <f>IF(A72="","",IF(R72=0,"⚠ أضف سطر عهدة أولًا","BDR-"&amp;TEXT(R72,"000")))</f>
        <v/>
      </c>
      <c r="C72" s="21" t="n"/>
      <c r="D72" s="20">
        <f>IF(C72="","",IF(S72="","خارج السنة المالية",INDEX(القوائم!$D$2:$D$13,S72)))</f>
        <v/>
      </c>
      <c r="E72" s="22" t="n"/>
      <c r="F72" s="23" t="n"/>
      <c r="G72" s="23" t="n"/>
      <c r="H72" s="22" t="n"/>
      <c r="I72" s="19" t="n"/>
      <c r="J72" s="21" t="n"/>
      <c r="K72" s="19" t="n"/>
      <c r="L72" s="19" t="n"/>
      <c r="M72" s="21" t="n"/>
      <c r="N72" s="22" t="n"/>
      <c r="O72" s="24">
        <f>IF(A72&lt;&gt;"عهدة","",SUMIFS($G$8:$G$5007,$B$8:$B$5007,B72,$A$8:$A$5007,"مصروف",$I$8:$I$5007,"&lt;&gt;مرفوض"))</f>
        <v/>
      </c>
      <c r="P72" s="25">
        <f>IF(A72&lt;&gt;"عهدة","",N(F72)-O72)</f>
        <v/>
      </c>
      <c r="Q72" s="26">
        <f>IF(A72="","",IF(A72="عهدة",IF(N(F72)=0,"⚠ أدخل قيمة العهدة",IF(P72&lt;0,"⛔ عجز / زيادة مصروفات "&amp;TEXT(-P72,"#,##0"),IF(COUNTIFS($B$8:$B$5007,B72,$A$8:$A$5007,"مصروف",$I$8:$I$5007,"&lt;&gt;مرفوض",$K$8:$K$5007,"&lt;&gt;نعم")&gt;0,"⚠ "&amp;COUNTIFS($B$8:$B$5007,B72,$A$8:$A$5007,"مصروف",$I$8:$I$5007,"&lt;&gt;مرفوض",$K$8:$K$5007,"&lt;&gt;نعم")&amp;" مصروف غير مسوى",IF(L72="تمت التسوية",IF(P72=0,"✔ متوازنة وتمت التسوية","✔ تمت التسوية – متبقي "&amp;TEXT(P72,"#,##0")),IF(P72&gt;0,"متبقي "&amp;TEXT(P72,"#,##0"),"✔ متوازنة"))))),IF(R72=0,"⚠ أضف سطر عهدة أولًا",IF(OR(C72="",N(G72)=0),"⚠ أكمل التاريخ والقيمة",IF(S72="","⚠ التاريخ خارج السنة المالية",IF(H72="","⚠ اختر بند الموازنة",IF(I72="مرفوض","✖ مرفوض من المدير",IF(I72&lt;&gt;"موافق","⏳ بانتظار موافقة المدير",IF(K72&lt;&gt;"نعم","⚠ غير مسوى مع الحسابات","✔ معتمد ومسوى")))))))))</f>
        <v/>
      </c>
      <c r="R72">
        <f>N(R71)+IF(A72="عهدة",1,0)</f>
        <v/>
      </c>
      <c r="S72">
        <f>IF(C72="","",IF(AND(C72&gt;=DATE(2026,9,1),C72&lt;=DATE(2027,8,31)),(YEAR(C72)-2026)*12+MONTH(C72)-8,""))</f>
        <v/>
      </c>
      <c r="T72">
        <f>IF(AND(A72="مصروف",R72&gt;0,I72="موافق",S72&lt;&gt;"",H72&lt;&gt;""),N(G72),0)</f>
        <v/>
      </c>
    </row>
    <row r="73">
      <c r="A73" s="19" t="n"/>
      <c r="B73" s="20">
        <f>IF(A73="","",IF(R73=0,"⚠ أضف سطر عهدة أولًا","BDR-"&amp;TEXT(R73,"000")))</f>
        <v/>
      </c>
      <c r="C73" s="21" t="n"/>
      <c r="D73" s="20">
        <f>IF(C73="","",IF(S73="","خارج السنة المالية",INDEX(القوائم!$D$2:$D$13,S73)))</f>
        <v/>
      </c>
      <c r="E73" s="22" t="n"/>
      <c r="F73" s="23" t="n"/>
      <c r="G73" s="23" t="n"/>
      <c r="H73" s="22" t="n"/>
      <c r="I73" s="19" t="n"/>
      <c r="J73" s="21" t="n"/>
      <c r="K73" s="19" t="n"/>
      <c r="L73" s="19" t="n"/>
      <c r="M73" s="21" t="n"/>
      <c r="N73" s="22" t="n"/>
      <c r="O73" s="24">
        <f>IF(A73&lt;&gt;"عهدة","",SUMIFS($G$8:$G$5007,$B$8:$B$5007,B73,$A$8:$A$5007,"مصروف",$I$8:$I$5007,"&lt;&gt;مرفوض"))</f>
        <v/>
      </c>
      <c r="P73" s="25">
        <f>IF(A73&lt;&gt;"عهدة","",N(F73)-O73)</f>
        <v/>
      </c>
      <c r="Q73" s="26">
        <f>IF(A73="","",IF(A73="عهدة",IF(N(F73)=0,"⚠ أدخل قيمة العهدة",IF(P73&lt;0,"⛔ عجز / زيادة مصروفات "&amp;TEXT(-P73,"#,##0"),IF(COUNTIFS($B$8:$B$5007,B73,$A$8:$A$5007,"مصروف",$I$8:$I$5007,"&lt;&gt;مرفوض",$K$8:$K$5007,"&lt;&gt;نعم")&gt;0,"⚠ "&amp;COUNTIFS($B$8:$B$5007,B73,$A$8:$A$5007,"مصروف",$I$8:$I$5007,"&lt;&gt;مرفوض",$K$8:$K$5007,"&lt;&gt;نعم")&amp;" مصروف غير مسوى",IF(L73="تمت التسوية",IF(P73=0,"✔ متوازنة وتمت التسوية","✔ تمت التسوية – متبقي "&amp;TEXT(P73,"#,##0")),IF(P73&gt;0,"متبقي "&amp;TEXT(P73,"#,##0"),"✔ متوازنة"))))),IF(R73=0,"⚠ أضف سطر عهدة أولًا",IF(OR(C73="",N(G73)=0),"⚠ أكمل التاريخ والقيمة",IF(S73="","⚠ التاريخ خارج السنة المالية",IF(H73="","⚠ اختر بند الموازنة",IF(I73="مرفوض","✖ مرفوض من المدير",IF(I73&lt;&gt;"موافق","⏳ بانتظار موافقة المدير",IF(K73&lt;&gt;"نعم","⚠ غير مسوى مع الحسابات","✔ معتمد ومسوى")))))))))</f>
        <v/>
      </c>
      <c r="R73">
        <f>N(R72)+IF(A73="عهدة",1,0)</f>
        <v/>
      </c>
      <c r="S73">
        <f>IF(C73="","",IF(AND(C73&gt;=DATE(2026,9,1),C73&lt;=DATE(2027,8,31)),(YEAR(C73)-2026)*12+MONTH(C73)-8,""))</f>
        <v/>
      </c>
      <c r="T73">
        <f>IF(AND(A73="مصروف",R73&gt;0,I73="موافق",S73&lt;&gt;"",H73&lt;&gt;""),N(G73),0)</f>
        <v/>
      </c>
    </row>
    <row r="74">
      <c r="A74" s="19" t="n"/>
      <c r="B74" s="20">
        <f>IF(A74="","",IF(R74=0,"⚠ أضف سطر عهدة أولًا","BDR-"&amp;TEXT(R74,"000")))</f>
        <v/>
      </c>
      <c r="C74" s="21" t="n"/>
      <c r="D74" s="20">
        <f>IF(C74="","",IF(S74="","خارج السنة المالية",INDEX(القوائم!$D$2:$D$13,S74)))</f>
        <v/>
      </c>
      <c r="E74" s="22" t="n"/>
      <c r="F74" s="23" t="n"/>
      <c r="G74" s="23" t="n"/>
      <c r="H74" s="22" t="n"/>
      <c r="I74" s="19" t="n"/>
      <c r="J74" s="21" t="n"/>
      <c r="K74" s="19" t="n"/>
      <c r="L74" s="19" t="n"/>
      <c r="M74" s="21" t="n"/>
      <c r="N74" s="22" t="n"/>
      <c r="O74" s="24">
        <f>IF(A74&lt;&gt;"عهدة","",SUMIFS($G$8:$G$5007,$B$8:$B$5007,B74,$A$8:$A$5007,"مصروف",$I$8:$I$5007,"&lt;&gt;مرفوض"))</f>
        <v/>
      </c>
      <c r="P74" s="25">
        <f>IF(A74&lt;&gt;"عهدة","",N(F74)-O74)</f>
        <v/>
      </c>
      <c r="Q74" s="26">
        <f>IF(A74="","",IF(A74="عهدة",IF(N(F74)=0,"⚠ أدخل قيمة العهدة",IF(P74&lt;0,"⛔ عجز / زيادة مصروفات "&amp;TEXT(-P74,"#,##0"),IF(COUNTIFS($B$8:$B$5007,B74,$A$8:$A$5007,"مصروف",$I$8:$I$5007,"&lt;&gt;مرفوض",$K$8:$K$5007,"&lt;&gt;نعم")&gt;0,"⚠ "&amp;COUNTIFS($B$8:$B$5007,B74,$A$8:$A$5007,"مصروف",$I$8:$I$5007,"&lt;&gt;مرفوض",$K$8:$K$5007,"&lt;&gt;نعم")&amp;" مصروف غير مسوى",IF(L74="تمت التسوية",IF(P74=0,"✔ متوازنة وتمت التسوية","✔ تمت التسوية – متبقي "&amp;TEXT(P74,"#,##0")),IF(P74&gt;0,"متبقي "&amp;TEXT(P74,"#,##0"),"✔ متوازنة"))))),IF(R74=0,"⚠ أضف سطر عهدة أولًا",IF(OR(C74="",N(G74)=0),"⚠ أكمل التاريخ والقيمة",IF(S74="","⚠ التاريخ خارج السنة المالية",IF(H74="","⚠ اختر بند الموازنة",IF(I74="مرفوض","✖ مرفوض من المدير",IF(I74&lt;&gt;"موافق","⏳ بانتظار موافقة المدير",IF(K74&lt;&gt;"نعم","⚠ غير مسوى مع الحسابات","✔ معتمد ومسوى")))))))))</f>
        <v/>
      </c>
      <c r="R74">
        <f>N(R73)+IF(A74="عهدة",1,0)</f>
        <v/>
      </c>
      <c r="S74">
        <f>IF(C74="","",IF(AND(C74&gt;=DATE(2026,9,1),C74&lt;=DATE(2027,8,31)),(YEAR(C74)-2026)*12+MONTH(C74)-8,""))</f>
        <v/>
      </c>
      <c r="T74">
        <f>IF(AND(A74="مصروف",R74&gt;0,I74="موافق",S74&lt;&gt;"",H74&lt;&gt;""),N(G74),0)</f>
        <v/>
      </c>
    </row>
    <row r="75">
      <c r="A75" s="19" t="n"/>
      <c r="B75" s="20">
        <f>IF(A75="","",IF(R75=0,"⚠ أضف سطر عهدة أولًا","BDR-"&amp;TEXT(R75,"000")))</f>
        <v/>
      </c>
      <c r="C75" s="21" t="n"/>
      <c r="D75" s="20">
        <f>IF(C75="","",IF(S75="","خارج السنة المالية",INDEX(القوائم!$D$2:$D$13,S75)))</f>
        <v/>
      </c>
      <c r="E75" s="22" t="n"/>
      <c r="F75" s="23" t="n"/>
      <c r="G75" s="23" t="n"/>
      <c r="H75" s="22" t="n"/>
      <c r="I75" s="19" t="n"/>
      <c r="J75" s="21" t="n"/>
      <c r="K75" s="19" t="n"/>
      <c r="L75" s="19" t="n"/>
      <c r="M75" s="21" t="n"/>
      <c r="N75" s="22" t="n"/>
      <c r="O75" s="24">
        <f>IF(A75&lt;&gt;"عهدة","",SUMIFS($G$8:$G$5007,$B$8:$B$5007,B75,$A$8:$A$5007,"مصروف",$I$8:$I$5007,"&lt;&gt;مرفوض"))</f>
        <v/>
      </c>
      <c r="P75" s="25">
        <f>IF(A75&lt;&gt;"عهدة","",N(F75)-O75)</f>
        <v/>
      </c>
      <c r="Q75" s="26">
        <f>IF(A75="","",IF(A75="عهدة",IF(N(F75)=0,"⚠ أدخل قيمة العهدة",IF(P75&lt;0,"⛔ عجز / زيادة مصروفات "&amp;TEXT(-P75,"#,##0"),IF(COUNTIFS($B$8:$B$5007,B75,$A$8:$A$5007,"مصروف",$I$8:$I$5007,"&lt;&gt;مرفوض",$K$8:$K$5007,"&lt;&gt;نعم")&gt;0,"⚠ "&amp;COUNTIFS($B$8:$B$5007,B75,$A$8:$A$5007,"مصروف",$I$8:$I$5007,"&lt;&gt;مرفوض",$K$8:$K$5007,"&lt;&gt;نعم")&amp;" مصروف غير مسوى",IF(L75="تمت التسوية",IF(P75=0,"✔ متوازنة وتمت التسوية","✔ تمت التسوية – متبقي "&amp;TEXT(P75,"#,##0")),IF(P75&gt;0,"متبقي "&amp;TEXT(P75,"#,##0"),"✔ متوازنة"))))),IF(R75=0,"⚠ أضف سطر عهدة أولًا",IF(OR(C75="",N(G75)=0),"⚠ أكمل التاريخ والقيمة",IF(S75="","⚠ التاريخ خارج السنة المالية",IF(H75="","⚠ اختر بند الموازنة",IF(I75="مرفوض","✖ مرفوض من المدير",IF(I75&lt;&gt;"موافق","⏳ بانتظار موافقة المدير",IF(K75&lt;&gt;"نعم","⚠ غير مسوى مع الحسابات","✔ معتمد ومسوى")))))))))</f>
        <v/>
      </c>
      <c r="R75">
        <f>N(R74)+IF(A75="عهدة",1,0)</f>
        <v/>
      </c>
      <c r="S75">
        <f>IF(C75="","",IF(AND(C75&gt;=DATE(2026,9,1),C75&lt;=DATE(2027,8,31)),(YEAR(C75)-2026)*12+MONTH(C75)-8,""))</f>
        <v/>
      </c>
      <c r="T75">
        <f>IF(AND(A75="مصروف",R75&gt;0,I75="موافق",S75&lt;&gt;"",H75&lt;&gt;""),N(G75),0)</f>
        <v/>
      </c>
    </row>
    <row r="76">
      <c r="A76" s="19" t="n"/>
      <c r="B76" s="20">
        <f>IF(A76="","",IF(R76=0,"⚠ أضف سطر عهدة أولًا","BDR-"&amp;TEXT(R76,"000")))</f>
        <v/>
      </c>
      <c r="C76" s="21" t="n"/>
      <c r="D76" s="20">
        <f>IF(C76="","",IF(S76="","خارج السنة المالية",INDEX(القوائم!$D$2:$D$13,S76)))</f>
        <v/>
      </c>
      <c r="E76" s="22" t="n"/>
      <c r="F76" s="23" t="n"/>
      <c r="G76" s="23" t="n"/>
      <c r="H76" s="22" t="n"/>
      <c r="I76" s="19" t="n"/>
      <c r="J76" s="21" t="n"/>
      <c r="K76" s="19" t="n"/>
      <c r="L76" s="19" t="n"/>
      <c r="M76" s="21" t="n"/>
      <c r="N76" s="22" t="n"/>
      <c r="O76" s="24">
        <f>IF(A76&lt;&gt;"عهدة","",SUMIFS($G$8:$G$5007,$B$8:$B$5007,B76,$A$8:$A$5007,"مصروف",$I$8:$I$5007,"&lt;&gt;مرفوض"))</f>
        <v/>
      </c>
      <c r="P76" s="25">
        <f>IF(A76&lt;&gt;"عهدة","",N(F76)-O76)</f>
        <v/>
      </c>
      <c r="Q76" s="26">
        <f>IF(A76="","",IF(A76="عهدة",IF(N(F76)=0,"⚠ أدخل قيمة العهدة",IF(P76&lt;0,"⛔ عجز / زيادة مصروفات "&amp;TEXT(-P76,"#,##0"),IF(COUNTIFS($B$8:$B$5007,B76,$A$8:$A$5007,"مصروف",$I$8:$I$5007,"&lt;&gt;مرفوض",$K$8:$K$5007,"&lt;&gt;نعم")&gt;0,"⚠ "&amp;COUNTIFS($B$8:$B$5007,B76,$A$8:$A$5007,"مصروف",$I$8:$I$5007,"&lt;&gt;مرفوض",$K$8:$K$5007,"&lt;&gt;نعم")&amp;" مصروف غير مسوى",IF(L76="تمت التسوية",IF(P76=0,"✔ متوازنة وتمت التسوية","✔ تمت التسوية – متبقي "&amp;TEXT(P76,"#,##0")),IF(P76&gt;0,"متبقي "&amp;TEXT(P76,"#,##0"),"✔ متوازنة"))))),IF(R76=0,"⚠ أضف سطر عهدة أولًا",IF(OR(C76="",N(G76)=0),"⚠ أكمل التاريخ والقيمة",IF(S76="","⚠ التاريخ خارج السنة المالية",IF(H76="","⚠ اختر بند الموازنة",IF(I76="مرفوض","✖ مرفوض من المدير",IF(I76&lt;&gt;"موافق","⏳ بانتظار موافقة المدير",IF(K76&lt;&gt;"نعم","⚠ غير مسوى مع الحسابات","✔ معتمد ومسوى")))))))))</f>
        <v/>
      </c>
      <c r="R76">
        <f>N(R75)+IF(A76="عهدة",1,0)</f>
        <v/>
      </c>
      <c r="S76">
        <f>IF(C76="","",IF(AND(C76&gt;=DATE(2026,9,1),C76&lt;=DATE(2027,8,31)),(YEAR(C76)-2026)*12+MONTH(C76)-8,""))</f>
        <v/>
      </c>
      <c r="T76">
        <f>IF(AND(A76="مصروف",R76&gt;0,I76="موافق",S76&lt;&gt;"",H76&lt;&gt;""),N(G76),0)</f>
        <v/>
      </c>
    </row>
    <row r="77">
      <c r="A77" s="19" t="n"/>
      <c r="B77" s="20">
        <f>IF(A77="","",IF(R77=0,"⚠ أضف سطر عهدة أولًا","BDR-"&amp;TEXT(R77,"000")))</f>
        <v/>
      </c>
      <c r="C77" s="21" t="n"/>
      <c r="D77" s="20">
        <f>IF(C77="","",IF(S77="","خارج السنة المالية",INDEX(القوائم!$D$2:$D$13,S77)))</f>
        <v/>
      </c>
      <c r="E77" s="22" t="n"/>
      <c r="F77" s="23" t="n"/>
      <c r="G77" s="23" t="n"/>
      <c r="H77" s="22" t="n"/>
      <c r="I77" s="19" t="n"/>
      <c r="J77" s="21" t="n"/>
      <c r="K77" s="19" t="n"/>
      <c r="L77" s="19" t="n"/>
      <c r="M77" s="21" t="n"/>
      <c r="N77" s="22" t="n"/>
      <c r="O77" s="24">
        <f>IF(A77&lt;&gt;"عهدة","",SUMIFS($G$8:$G$5007,$B$8:$B$5007,B77,$A$8:$A$5007,"مصروف",$I$8:$I$5007,"&lt;&gt;مرفوض"))</f>
        <v/>
      </c>
      <c r="P77" s="25">
        <f>IF(A77&lt;&gt;"عهدة","",N(F77)-O77)</f>
        <v/>
      </c>
      <c r="Q77" s="26">
        <f>IF(A77="","",IF(A77="عهدة",IF(N(F77)=0,"⚠ أدخل قيمة العهدة",IF(P77&lt;0,"⛔ عجز / زيادة مصروفات "&amp;TEXT(-P77,"#,##0"),IF(COUNTIFS($B$8:$B$5007,B77,$A$8:$A$5007,"مصروف",$I$8:$I$5007,"&lt;&gt;مرفوض",$K$8:$K$5007,"&lt;&gt;نعم")&gt;0,"⚠ "&amp;COUNTIFS($B$8:$B$5007,B77,$A$8:$A$5007,"مصروف",$I$8:$I$5007,"&lt;&gt;مرفوض",$K$8:$K$5007,"&lt;&gt;نعم")&amp;" مصروف غير مسوى",IF(L77="تمت التسوية",IF(P77=0,"✔ متوازنة وتمت التسوية","✔ تمت التسوية – متبقي "&amp;TEXT(P77,"#,##0")),IF(P77&gt;0,"متبقي "&amp;TEXT(P77,"#,##0"),"✔ متوازنة"))))),IF(R77=0,"⚠ أضف سطر عهدة أولًا",IF(OR(C77="",N(G77)=0),"⚠ أكمل التاريخ والقيمة",IF(S77="","⚠ التاريخ خارج السنة المالية",IF(H77="","⚠ اختر بند الموازنة",IF(I77="مرفوض","✖ مرفوض من المدير",IF(I77&lt;&gt;"موافق","⏳ بانتظار موافقة المدير",IF(K77&lt;&gt;"نعم","⚠ غير مسوى مع الحسابات","✔ معتمد ومسوى")))))))))</f>
        <v/>
      </c>
      <c r="R77">
        <f>N(R76)+IF(A77="عهدة",1,0)</f>
        <v/>
      </c>
      <c r="S77">
        <f>IF(C77="","",IF(AND(C77&gt;=DATE(2026,9,1),C77&lt;=DATE(2027,8,31)),(YEAR(C77)-2026)*12+MONTH(C77)-8,""))</f>
        <v/>
      </c>
      <c r="T77">
        <f>IF(AND(A77="مصروف",R77&gt;0,I77="موافق",S77&lt;&gt;"",H77&lt;&gt;""),N(G77),0)</f>
        <v/>
      </c>
    </row>
    <row r="78">
      <c r="A78" s="19" t="n"/>
      <c r="B78" s="20">
        <f>IF(A78="","",IF(R78=0,"⚠ أضف سطر عهدة أولًا","BDR-"&amp;TEXT(R78,"000")))</f>
        <v/>
      </c>
      <c r="C78" s="21" t="n"/>
      <c r="D78" s="20">
        <f>IF(C78="","",IF(S78="","خارج السنة المالية",INDEX(القوائم!$D$2:$D$13,S78)))</f>
        <v/>
      </c>
      <c r="E78" s="22" t="n"/>
      <c r="F78" s="23" t="n"/>
      <c r="G78" s="23" t="n"/>
      <c r="H78" s="22" t="n"/>
      <c r="I78" s="19" t="n"/>
      <c r="J78" s="21" t="n"/>
      <c r="K78" s="19" t="n"/>
      <c r="L78" s="19" t="n"/>
      <c r="M78" s="21" t="n"/>
      <c r="N78" s="22" t="n"/>
      <c r="O78" s="24">
        <f>IF(A78&lt;&gt;"عهدة","",SUMIFS($G$8:$G$5007,$B$8:$B$5007,B78,$A$8:$A$5007,"مصروف",$I$8:$I$5007,"&lt;&gt;مرفوض"))</f>
        <v/>
      </c>
      <c r="P78" s="25">
        <f>IF(A78&lt;&gt;"عهدة","",N(F78)-O78)</f>
        <v/>
      </c>
      <c r="Q78" s="26">
        <f>IF(A78="","",IF(A78="عهدة",IF(N(F78)=0,"⚠ أدخل قيمة العهدة",IF(P78&lt;0,"⛔ عجز / زيادة مصروفات "&amp;TEXT(-P78,"#,##0"),IF(COUNTIFS($B$8:$B$5007,B78,$A$8:$A$5007,"مصروف",$I$8:$I$5007,"&lt;&gt;مرفوض",$K$8:$K$5007,"&lt;&gt;نعم")&gt;0,"⚠ "&amp;COUNTIFS($B$8:$B$5007,B78,$A$8:$A$5007,"مصروف",$I$8:$I$5007,"&lt;&gt;مرفوض",$K$8:$K$5007,"&lt;&gt;نعم")&amp;" مصروف غير مسوى",IF(L78="تمت التسوية",IF(P78=0,"✔ متوازنة وتمت التسوية","✔ تمت التسوية – متبقي "&amp;TEXT(P78,"#,##0")),IF(P78&gt;0,"متبقي "&amp;TEXT(P78,"#,##0"),"✔ متوازنة"))))),IF(R78=0,"⚠ أضف سطر عهدة أولًا",IF(OR(C78="",N(G78)=0),"⚠ أكمل التاريخ والقيمة",IF(S78="","⚠ التاريخ خارج السنة المالية",IF(H78="","⚠ اختر بند الموازنة",IF(I78="مرفوض","✖ مرفوض من المدير",IF(I78&lt;&gt;"موافق","⏳ بانتظار موافقة المدير",IF(K78&lt;&gt;"نعم","⚠ غير مسوى مع الحسابات","✔ معتمد ومسوى")))))))))</f>
        <v/>
      </c>
      <c r="R78">
        <f>N(R77)+IF(A78="عهدة",1,0)</f>
        <v/>
      </c>
      <c r="S78">
        <f>IF(C78="","",IF(AND(C78&gt;=DATE(2026,9,1),C78&lt;=DATE(2027,8,31)),(YEAR(C78)-2026)*12+MONTH(C78)-8,""))</f>
        <v/>
      </c>
      <c r="T78">
        <f>IF(AND(A78="مصروف",R78&gt;0,I78="موافق",S78&lt;&gt;"",H78&lt;&gt;""),N(G78),0)</f>
        <v/>
      </c>
    </row>
    <row r="79">
      <c r="A79" s="19" t="n"/>
      <c r="B79" s="20">
        <f>IF(A79="","",IF(R79=0,"⚠ أضف سطر عهدة أولًا","BDR-"&amp;TEXT(R79,"000")))</f>
        <v/>
      </c>
      <c r="C79" s="21" t="n"/>
      <c r="D79" s="20">
        <f>IF(C79="","",IF(S79="","خارج السنة المالية",INDEX(القوائم!$D$2:$D$13,S79)))</f>
        <v/>
      </c>
      <c r="E79" s="22" t="n"/>
      <c r="F79" s="23" t="n"/>
      <c r="G79" s="23" t="n"/>
      <c r="H79" s="22" t="n"/>
      <c r="I79" s="19" t="n"/>
      <c r="J79" s="21" t="n"/>
      <c r="K79" s="19" t="n"/>
      <c r="L79" s="19" t="n"/>
      <c r="M79" s="21" t="n"/>
      <c r="N79" s="22" t="n"/>
      <c r="O79" s="24">
        <f>IF(A79&lt;&gt;"عهدة","",SUMIFS($G$8:$G$5007,$B$8:$B$5007,B79,$A$8:$A$5007,"مصروف",$I$8:$I$5007,"&lt;&gt;مرفوض"))</f>
        <v/>
      </c>
      <c r="P79" s="25">
        <f>IF(A79&lt;&gt;"عهدة","",N(F79)-O79)</f>
        <v/>
      </c>
      <c r="Q79" s="26">
        <f>IF(A79="","",IF(A79="عهدة",IF(N(F79)=0,"⚠ أدخل قيمة العهدة",IF(P79&lt;0,"⛔ عجز / زيادة مصروفات "&amp;TEXT(-P79,"#,##0"),IF(COUNTIFS($B$8:$B$5007,B79,$A$8:$A$5007,"مصروف",$I$8:$I$5007,"&lt;&gt;مرفوض",$K$8:$K$5007,"&lt;&gt;نعم")&gt;0,"⚠ "&amp;COUNTIFS($B$8:$B$5007,B79,$A$8:$A$5007,"مصروف",$I$8:$I$5007,"&lt;&gt;مرفوض",$K$8:$K$5007,"&lt;&gt;نعم")&amp;" مصروف غير مسوى",IF(L79="تمت التسوية",IF(P79=0,"✔ متوازنة وتمت التسوية","✔ تمت التسوية – متبقي "&amp;TEXT(P79,"#,##0")),IF(P79&gt;0,"متبقي "&amp;TEXT(P79,"#,##0"),"✔ متوازنة"))))),IF(R79=0,"⚠ أضف سطر عهدة أولًا",IF(OR(C79="",N(G79)=0),"⚠ أكمل التاريخ والقيمة",IF(S79="","⚠ التاريخ خارج السنة المالية",IF(H79="","⚠ اختر بند الموازنة",IF(I79="مرفوض","✖ مرفوض من المدير",IF(I79&lt;&gt;"موافق","⏳ بانتظار موافقة المدير",IF(K79&lt;&gt;"نعم","⚠ غير مسوى مع الحسابات","✔ معتمد ومسوى")))))))))</f>
        <v/>
      </c>
      <c r="R79">
        <f>N(R78)+IF(A79="عهدة",1,0)</f>
        <v/>
      </c>
      <c r="S79">
        <f>IF(C79="","",IF(AND(C79&gt;=DATE(2026,9,1),C79&lt;=DATE(2027,8,31)),(YEAR(C79)-2026)*12+MONTH(C79)-8,""))</f>
        <v/>
      </c>
      <c r="T79">
        <f>IF(AND(A79="مصروف",R79&gt;0,I79="موافق",S79&lt;&gt;"",H79&lt;&gt;""),N(G79),0)</f>
        <v/>
      </c>
    </row>
    <row r="80">
      <c r="A80" s="19" t="n"/>
      <c r="B80" s="20">
        <f>IF(A80="","",IF(R80=0,"⚠ أضف سطر عهدة أولًا","BDR-"&amp;TEXT(R80,"000")))</f>
        <v/>
      </c>
      <c r="C80" s="21" t="n"/>
      <c r="D80" s="20">
        <f>IF(C80="","",IF(S80="","خارج السنة المالية",INDEX(القوائم!$D$2:$D$13,S80)))</f>
        <v/>
      </c>
      <c r="E80" s="22" t="n"/>
      <c r="F80" s="23" t="n"/>
      <c r="G80" s="23" t="n"/>
      <c r="H80" s="22" t="n"/>
      <c r="I80" s="19" t="n"/>
      <c r="J80" s="21" t="n"/>
      <c r="K80" s="19" t="n"/>
      <c r="L80" s="19" t="n"/>
      <c r="M80" s="21" t="n"/>
      <c r="N80" s="22" t="n"/>
      <c r="O80" s="24">
        <f>IF(A80&lt;&gt;"عهدة","",SUMIFS($G$8:$G$5007,$B$8:$B$5007,B80,$A$8:$A$5007,"مصروف",$I$8:$I$5007,"&lt;&gt;مرفوض"))</f>
        <v/>
      </c>
      <c r="P80" s="25">
        <f>IF(A80&lt;&gt;"عهدة","",N(F80)-O80)</f>
        <v/>
      </c>
      <c r="Q80" s="26">
        <f>IF(A80="","",IF(A80="عهدة",IF(N(F80)=0,"⚠ أدخل قيمة العهدة",IF(P80&lt;0,"⛔ عجز / زيادة مصروفات "&amp;TEXT(-P80,"#,##0"),IF(COUNTIFS($B$8:$B$5007,B80,$A$8:$A$5007,"مصروف",$I$8:$I$5007,"&lt;&gt;مرفوض",$K$8:$K$5007,"&lt;&gt;نعم")&gt;0,"⚠ "&amp;COUNTIFS($B$8:$B$5007,B80,$A$8:$A$5007,"مصروف",$I$8:$I$5007,"&lt;&gt;مرفوض",$K$8:$K$5007,"&lt;&gt;نعم")&amp;" مصروف غير مسوى",IF(L80="تمت التسوية",IF(P80=0,"✔ متوازنة وتمت التسوية","✔ تمت التسوية – متبقي "&amp;TEXT(P80,"#,##0")),IF(P80&gt;0,"متبقي "&amp;TEXT(P80,"#,##0"),"✔ متوازنة"))))),IF(R80=0,"⚠ أضف سطر عهدة أولًا",IF(OR(C80="",N(G80)=0),"⚠ أكمل التاريخ والقيمة",IF(S80="","⚠ التاريخ خارج السنة المالية",IF(H80="","⚠ اختر بند الموازنة",IF(I80="مرفوض","✖ مرفوض من المدير",IF(I80&lt;&gt;"موافق","⏳ بانتظار موافقة المدير",IF(K80&lt;&gt;"نعم","⚠ غير مسوى مع الحسابات","✔ معتمد ومسوى")))))))))</f>
        <v/>
      </c>
      <c r="R80">
        <f>N(R79)+IF(A80="عهدة",1,0)</f>
        <v/>
      </c>
      <c r="S80">
        <f>IF(C80="","",IF(AND(C80&gt;=DATE(2026,9,1),C80&lt;=DATE(2027,8,31)),(YEAR(C80)-2026)*12+MONTH(C80)-8,""))</f>
        <v/>
      </c>
      <c r="T80">
        <f>IF(AND(A80="مصروف",R80&gt;0,I80="موافق",S80&lt;&gt;"",H80&lt;&gt;""),N(G80),0)</f>
        <v/>
      </c>
    </row>
    <row r="81">
      <c r="A81" s="19" t="n"/>
      <c r="B81" s="20">
        <f>IF(A81="","",IF(R81=0,"⚠ أضف سطر عهدة أولًا","BDR-"&amp;TEXT(R81,"000")))</f>
        <v/>
      </c>
      <c r="C81" s="21" t="n"/>
      <c r="D81" s="20">
        <f>IF(C81="","",IF(S81="","خارج السنة المالية",INDEX(القوائم!$D$2:$D$13,S81)))</f>
        <v/>
      </c>
      <c r="E81" s="22" t="n"/>
      <c r="F81" s="23" t="n"/>
      <c r="G81" s="23" t="n"/>
      <c r="H81" s="22" t="n"/>
      <c r="I81" s="19" t="n"/>
      <c r="J81" s="21" t="n"/>
      <c r="K81" s="19" t="n"/>
      <c r="L81" s="19" t="n"/>
      <c r="M81" s="21" t="n"/>
      <c r="N81" s="22" t="n"/>
      <c r="O81" s="24">
        <f>IF(A81&lt;&gt;"عهدة","",SUMIFS($G$8:$G$5007,$B$8:$B$5007,B81,$A$8:$A$5007,"مصروف",$I$8:$I$5007,"&lt;&gt;مرفوض"))</f>
        <v/>
      </c>
      <c r="P81" s="25">
        <f>IF(A81&lt;&gt;"عهدة","",N(F81)-O81)</f>
        <v/>
      </c>
      <c r="Q81" s="26">
        <f>IF(A81="","",IF(A81="عهدة",IF(N(F81)=0,"⚠ أدخل قيمة العهدة",IF(P81&lt;0,"⛔ عجز / زيادة مصروفات "&amp;TEXT(-P81,"#,##0"),IF(COUNTIFS($B$8:$B$5007,B81,$A$8:$A$5007,"مصروف",$I$8:$I$5007,"&lt;&gt;مرفوض",$K$8:$K$5007,"&lt;&gt;نعم")&gt;0,"⚠ "&amp;COUNTIFS($B$8:$B$5007,B81,$A$8:$A$5007,"مصروف",$I$8:$I$5007,"&lt;&gt;مرفوض",$K$8:$K$5007,"&lt;&gt;نعم")&amp;" مصروف غير مسوى",IF(L81="تمت التسوية",IF(P81=0,"✔ متوازنة وتمت التسوية","✔ تمت التسوية – متبقي "&amp;TEXT(P81,"#,##0")),IF(P81&gt;0,"متبقي "&amp;TEXT(P81,"#,##0"),"✔ متوازنة"))))),IF(R81=0,"⚠ أضف سطر عهدة أولًا",IF(OR(C81="",N(G81)=0),"⚠ أكمل التاريخ والقيمة",IF(S81="","⚠ التاريخ خارج السنة المالية",IF(H81="","⚠ اختر بند الموازنة",IF(I81="مرفوض","✖ مرفوض من المدير",IF(I81&lt;&gt;"موافق","⏳ بانتظار موافقة المدير",IF(K81&lt;&gt;"نعم","⚠ غير مسوى مع الحسابات","✔ معتمد ومسوى")))))))))</f>
        <v/>
      </c>
      <c r="R81">
        <f>N(R80)+IF(A81="عهدة",1,0)</f>
        <v/>
      </c>
      <c r="S81">
        <f>IF(C81="","",IF(AND(C81&gt;=DATE(2026,9,1),C81&lt;=DATE(2027,8,31)),(YEAR(C81)-2026)*12+MONTH(C81)-8,""))</f>
        <v/>
      </c>
      <c r="T81">
        <f>IF(AND(A81="مصروف",R81&gt;0,I81="موافق",S81&lt;&gt;"",H81&lt;&gt;""),N(G81),0)</f>
        <v/>
      </c>
    </row>
    <row r="82">
      <c r="A82" s="19" t="n"/>
      <c r="B82" s="20">
        <f>IF(A82="","",IF(R82=0,"⚠ أضف سطر عهدة أولًا","BDR-"&amp;TEXT(R82,"000")))</f>
        <v/>
      </c>
      <c r="C82" s="21" t="n"/>
      <c r="D82" s="20">
        <f>IF(C82="","",IF(S82="","خارج السنة المالية",INDEX(القوائم!$D$2:$D$13,S82)))</f>
        <v/>
      </c>
      <c r="E82" s="22" t="n"/>
      <c r="F82" s="23" t="n"/>
      <c r="G82" s="23" t="n"/>
      <c r="H82" s="22" t="n"/>
      <c r="I82" s="19" t="n"/>
      <c r="J82" s="21" t="n"/>
      <c r="K82" s="19" t="n"/>
      <c r="L82" s="19" t="n"/>
      <c r="M82" s="21" t="n"/>
      <c r="N82" s="22" t="n"/>
      <c r="O82" s="24">
        <f>IF(A82&lt;&gt;"عهدة","",SUMIFS($G$8:$G$5007,$B$8:$B$5007,B82,$A$8:$A$5007,"مصروف",$I$8:$I$5007,"&lt;&gt;مرفوض"))</f>
        <v/>
      </c>
      <c r="P82" s="25">
        <f>IF(A82&lt;&gt;"عهدة","",N(F82)-O82)</f>
        <v/>
      </c>
      <c r="Q82" s="26">
        <f>IF(A82="","",IF(A82="عهدة",IF(N(F82)=0,"⚠ أدخل قيمة العهدة",IF(P82&lt;0,"⛔ عجز / زيادة مصروفات "&amp;TEXT(-P82,"#,##0"),IF(COUNTIFS($B$8:$B$5007,B82,$A$8:$A$5007,"مصروف",$I$8:$I$5007,"&lt;&gt;مرفوض",$K$8:$K$5007,"&lt;&gt;نعم")&gt;0,"⚠ "&amp;COUNTIFS($B$8:$B$5007,B82,$A$8:$A$5007,"مصروف",$I$8:$I$5007,"&lt;&gt;مرفوض",$K$8:$K$5007,"&lt;&gt;نعم")&amp;" مصروف غير مسوى",IF(L82="تمت التسوية",IF(P82=0,"✔ متوازنة وتمت التسوية","✔ تمت التسوية – متبقي "&amp;TEXT(P82,"#,##0")),IF(P82&gt;0,"متبقي "&amp;TEXT(P82,"#,##0"),"✔ متوازنة"))))),IF(R82=0,"⚠ أضف سطر عهدة أولًا",IF(OR(C82="",N(G82)=0),"⚠ أكمل التاريخ والقيمة",IF(S82="","⚠ التاريخ خارج السنة المالية",IF(H82="","⚠ اختر بند الموازنة",IF(I82="مرفوض","✖ مرفوض من المدير",IF(I82&lt;&gt;"موافق","⏳ بانتظار موافقة المدير",IF(K82&lt;&gt;"نعم","⚠ غير مسوى مع الحسابات","✔ معتمد ومسوى")))))))))</f>
        <v/>
      </c>
      <c r="R82">
        <f>N(R81)+IF(A82="عهدة",1,0)</f>
        <v/>
      </c>
      <c r="S82">
        <f>IF(C82="","",IF(AND(C82&gt;=DATE(2026,9,1),C82&lt;=DATE(2027,8,31)),(YEAR(C82)-2026)*12+MONTH(C82)-8,""))</f>
        <v/>
      </c>
      <c r="T82">
        <f>IF(AND(A82="مصروف",R82&gt;0,I82="موافق",S82&lt;&gt;"",H82&lt;&gt;""),N(G82),0)</f>
        <v/>
      </c>
    </row>
    <row r="83">
      <c r="A83" s="19" t="n"/>
      <c r="B83" s="20">
        <f>IF(A83="","",IF(R83=0,"⚠ أضف سطر عهدة أولًا","BDR-"&amp;TEXT(R83,"000")))</f>
        <v/>
      </c>
      <c r="C83" s="21" t="n"/>
      <c r="D83" s="20">
        <f>IF(C83="","",IF(S83="","خارج السنة المالية",INDEX(القوائم!$D$2:$D$13,S83)))</f>
        <v/>
      </c>
      <c r="E83" s="22" t="n"/>
      <c r="F83" s="23" t="n"/>
      <c r="G83" s="23" t="n"/>
      <c r="H83" s="22" t="n"/>
      <c r="I83" s="19" t="n"/>
      <c r="J83" s="21" t="n"/>
      <c r="K83" s="19" t="n"/>
      <c r="L83" s="19" t="n"/>
      <c r="M83" s="21" t="n"/>
      <c r="N83" s="22" t="n"/>
      <c r="O83" s="24">
        <f>IF(A83&lt;&gt;"عهدة","",SUMIFS($G$8:$G$5007,$B$8:$B$5007,B83,$A$8:$A$5007,"مصروف",$I$8:$I$5007,"&lt;&gt;مرفوض"))</f>
        <v/>
      </c>
      <c r="P83" s="25">
        <f>IF(A83&lt;&gt;"عهدة","",N(F83)-O83)</f>
        <v/>
      </c>
      <c r="Q83" s="26">
        <f>IF(A83="","",IF(A83="عهدة",IF(N(F83)=0,"⚠ أدخل قيمة العهدة",IF(P83&lt;0,"⛔ عجز / زيادة مصروفات "&amp;TEXT(-P83,"#,##0"),IF(COUNTIFS($B$8:$B$5007,B83,$A$8:$A$5007,"مصروف",$I$8:$I$5007,"&lt;&gt;مرفوض",$K$8:$K$5007,"&lt;&gt;نعم")&gt;0,"⚠ "&amp;COUNTIFS($B$8:$B$5007,B83,$A$8:$A$5007,"مصروف",$I$8:$I$5007,"&lt;&gt;مرفوض",$K$8:$K$5007,"&lt;&gt;نعم")&amp;" مصروف غير مسوى",IF(L83="تمت التسوية",IF(P83=0,"✔ متوازنة وتمت التسوية","✔ تمت التسوية – متبقي "&amp;TEXT(P83,"#,##0")),IF(P83&gt;0,"متبقي "&amp;TEXT(P83,"#,##0"),"✔ متوازنة"))))),IF(R83=0,"⚠ أضف سطر عهدة أولًا",IF(OR(C83="",N(G83)=0),"⚠ أكمل التاريخ والقيمة",IF(S83="","⚠ التاريخ خارج السنة المالية",IF(H83="","⚠ اختر بند الموازنة",IF(I83="مرفوض","✖ مرفوض من المدير",IF(I83&lt;&gt;"موافق","⏳ بانتظار موافقة المدير",IF(K83&lt;&gt;"نعم","⚠ غير مسوى مع الحسابات","✔ معتمد ومسوى")))))))))</f>
        <v/>
      </c>
      <c r="R83">
        <f>N(R82)+IF(A83="عهدة",1,0)</f>
        <v/>
      </c>
      <c r="S83">
        <f>IF(C83="","",IF(AND(C83&gt;=DATE(2026,9,1),C83&lt;=DATE(2027,8,31)),(YEAR(C83)-2026)*12+MONTH(C83)-8,""))</f>
        <v/>
      </c>
      <c r="T83">
        <f>IF(AND(A83="مصروف",R83&gt;0,I83="موافق",S83&lt;&gt;"",H83&lt;&gt;""),N(G83),0)</f>
        <v/>
      </c>
    </row>
    <row r="84">
      <c r="A84" s="19" t="n"/>
      <c r="B84" s="20">
        <f>IF(A84="","",IF(R84=0,"⚠ أضف سطر عهدة أولًا","BDR-"&amp;TEXT(R84,"000")))</f>
        <v/>
      </c>
      <c r="C84" s="21" t="n"/>
      <c r="D84" s="20">
        <f>IF(C84="","",IF(S84="","خارج السنة المالية",INDEX(القوائم!$D$2:$D$13,S84)))</f>
        <v/>
      </c>
      <c r="E84" s="22" t="n"/>
      <c r="F84" s="23" t="n"/>
      <c r="G84" s="23" t="n"/>
      <c r="H84" s="22" t="n"/>
      <c r="I84" s="19" t="n"/>
      <c r="J84" s="21" t="n"/>
      <c r="K84" s="19" t="n"/>
      <c r="L84" s="19" t="n"/>
      <c r="M84" s="21" t="n"/>
      <c r="N84" s="22" t="n"/>
      <c r="O84" s="24">
        <f>IF(A84&lt;&gt;"عهدة","",SUMIFS($G$8:$G$5007,$B$8:$B$5007,B84,$A$8:$A$5007,"مصروف",$I$8:$I$5007,"&lt;&gt;مرفوض"))</f>
        <v/>
      </c>
      <c r="P84" s="25">
        <f>IF(A84&lt;&gt;"عهدة","",N(F84)-O84)</f>
        <v/>
      </c>
      <c r="Q84" s="26">
        <f>IF(A84="","",IF(A84="عهدة",IF(N(F84)=0,"⚠ أدخل قيمة العهدة",IF(P84&lt;0,"⛔ عجز / زيادة مصروفات "&amp;TEXT(-P84,"#,##0"),IF(COUNTIFS($B$8:$B$5007,B84,$A$8:$A$5007,"مصروف",$I$8:$I$5007,"&lt;&gt;مرفوض",$K$8:$K$5007,"&lt;&gt;نعم")&gt;0,"⚠ "&amp;COUNTIFS($B$8:$B$5007,B84,$A$8:$A$5007,"مصروف",$I$8:$I$5007,"&lt;&gt;مرفوض",$K$8:$K$5007,"&lt;&gt;نعم")&amp;" مصروف غير مسوى",IF(L84="تمت التسوية",IF(P84=0,"✔ متوازنة وتمت التسوية","✔ تمت التسوية – متبقي "&amp;TEXT(P84,"#,##0")),IF(P84&gt;0,"متبقي "&amp;TEXT(P84,"#,##0"),"✔ متوازنة"))))),IF(R84=0,"⚠ أضف سطر عهدة أولًا",IF(OR(C84="",N(G84)=0),"⚠ أكمل التاريخ والقيمة",IF(S84="","⚠ التاريخ خارج السنة المالية",IF(H84="","⚠ اختر بند الموازنة",IF(I84="مرفوض","✖ مرفوض من المدير",IF(I84&lt;&gt;"موافق","⏳ بانتظار موافقة المدير",IF(K84&lt;&gt;"نعم","⚠ غير مسوى مع الحسابات","✔ معتمد ومسوى")))))))))</f>
        <v/>
      </c>
      <c r="R84">
        <f>N(R83)+IF(A84="عهدة",1,0)</f>
        <v/>
      </c>
      <c r="S84">
        <f>IF(C84="","",IF(AND(C84&gt;=DATE(2026,9,1),C84&lt;=DATE(2027,8,31)),(YEAR(C84)-2026)*12+MONTH(C84)-8,""))</f>
        <v/>
      </c>
      <c r="T84">
        <f>IF(AND(A84="مصروف",R84&gt;0,I84="موافق",S84&lt;&gt;"",H84&lt;&gt;""),N(G84),0)</f>
        <v/>
      </c>
    </row>
    <row r="85">
      <c r="A85" s="19" t="n"/>
      <c r="B85" s="20">
        <f>IF(A85="","",IF(R85=0,"⚠ أضف سطر عهدة أولًا","BDR-"&amp;TEXT(R85,"000")))</f>
        <v/>
      </c>
      <c r="C85" s="21" t="n"/>
      <c r="D85" s="20">
        <f>IF(C85="","",IF(S85="","خارج السنة المالية",INDEX(القوائم!$D$2:$D$13,S85)))</f>
        <v/>
      </c>
      <c r="E85" s="22" t="n"/>
      <c r="F85" s="23" t="n"/>
      <c r="G85" s="23" t="n"/>
      <c r="H85" s="22" t="n"/>
      <c r="I85" s="19" t="n"/>
      <c r="J85" s="21" t="n"/>
      <c r="K85" s="19" t="n"/>
      <c r="L85" s="19" t="n"/>
      <c r="M85" s="21" t="n"/>
      <c r="N85" s="22" t="n"/>
      <c r="O85" s="24">
        <f>IF(A85&lt;&gt;"عهدة","",SUMIFS($G$8:$G$5007,$B$8:$B$5007,B85,$A$8:$A$5007,"مصروف",$I$8:$I$5007,"&lt;&gt;مرفوض"))</f>
        <v/>
      </c>
      <c r="P85" s="25">
        <f>IF(A85&lt;&gt;"عهدة","",N(F85)-O85)</f>
        <v/>
      </c>
      <c r="Q85" s="26">
        <f>IF(A85="","",IF(A85="عهدة",IF(N(F85)=0,"⚠ أدخل قيمة العهدة",IF(P85&lt;0,"⛔ عجز / زيادة مصروفات "&amp;TEXT(-P85,"#,##0"),IF(COUNTIFS($B$8:$B$5007,B85,$A$8:$A$5007,"مصروف",$I$8:$I$5007,"&lt;&gt;مرفوض",$K$8:$K$5007,"&lt;&gt;نعم")&gt;0,"⚠ "&amp;COUNTIFS($B$8:$B$5007,B85,$A$8:$A$5007,"مصروف",$I$8:$I$5007,"&lt;&gt;مرفوض",$K$8:$K$5007,"&lt;&gt;نعم")&amp;" مصروف غير مسوى",IF(L85="تمت التسوية",IF(P85=0,"✔ متوازنة وتمت التسوية","✔ تمت التسوية – متبقي "&amp;TEXT(P85,"#,##0")),IF(P85&gt;0,"متبقي "&amp;TEXT(P85,"#,##0"),"✔ متوازنة"))))),IF(R85=0,"⚠ أضف سطر عهدة أولًا",IF(OR(C85="",N(G85)=0),"⚠ أكمل التاريخ والقيمة",IF(S85="","⚠ التاريخ خارج السنة المالية",IF(H85="","⚠ اختر بند الموازنة",IF(I85="مرفوض","✖ مرفوض من المدير",IF(I85&lt;&gt;"موافق","⏳ بانتظار موافقة المدير",IF(K85&lt;&gt;"نعم","⚠ غير مسوى مع الحسابات","✔ معتمد ومسوى")))))))))</f>
        <v/>
      </c>
      <c r="R85">
        <f>N(R84)+IF(A85="عهدة",1,0)</f>
        <v/>
      </c>
      <c r="S85">
        <f>IF(C85="","",IF(AND(C85&gt;=DATE(2026,9,1),C85&lt;=DATE(2027,8,31)),(YEAR(C85)-2026)*12+MONTH(C85)-8,""))</f>
        <v/>
      </c>
      <c r="T85">
        <f>IF(AND(A85="مصروف",R85&gt;0,I85="موافق",S85&lt;&gt;"",H85&lt;&gt;""),N(G85),0)</f>
        <v/>
      </c>
    </row>
    <row r="86">
      <c r="A86" s="19" t="n"/>
      <c r="B86" s="20">
        <f>IF(A86="","",IF(R86=0,"⚠ أضف سطر عهدة أولًا","BDR-"&amp;TEXT(R86,"000")))</f>
        <v/>
      </c>
      <c r="C86" s="21" t="n"/>
      <c r="D86" s="20">
        <f>IF(C86="","",IF(S86="","خارج السنة المالية",INDEX(القوائم!$D$2:$D$13,S86)))</f>
        <v/>
      </c>
      <c r="E86" s="22" t="n"/>
      <c r="F86" s="23" t="n"/>
      <c r="G86" s="23" t="n"/>
      <c r="H86" s="22" t="n"/>
      <c r="I86" s="19" t="n"/>
      <c r="J86" s="21" t="n"/>
      <c r="K86" s="19" t="n"/>
      <c r="L86" s="19" t="n"/>
      <c r="M86" s="21" t="n"/>
      <c r="N86" s="22" t="n"/>
      <c r="O86" s="24">
        <f>IF(A86&lt;&gt;"عهدة","",SUMIFS($G$8:$G$5007,$B$8:$B$5007,B86,$A$8:$A$5007,"مصروف",$I$8:$I$5007,"&lt;&gt;مرفوض"))</f>
        <v/>
      </c>
      <c r="P86" s="25">
        <f>IF(A86&lt;&gt;"عهدة","",N(F86)-O86)</f>
        <v/>
      </c>
      <c r="Q86" s="26">
        <f>IF(A86="","",IF(A86="عهدة",IF(N(F86)=0,"⚠ أدخل قيمة العهدة",IF(P86&lt;0,"⛔ عجز / زيادة مصروفات "&amp;TEXT(-P86,"#,##0"),IF(COUNTIFS($B$8:$B$5007,B86,$A$8:$A$5007,"مصروف",$I$8:$I$5007,"&lt;&gt;مرفوض",$K$8:$K$5007,"&lt;&gt;نعم")&gt;0,"⚠ "&amp;COUNTIFS($B$8:$B$5007,B86,$A$8:$A$5007,"مصروف",$I$8:$I$5007,"&lt;&gt;مرفوض",$K$8:$K$5007,"&lt;&gt;نعم")&amp;" مصروف غير مسوى",IF(L86="تمت التسوية",IF(P86=0,"✔ متوازنة وتمت التسوية","✔ تمت التسوية – متبقي "&amp;TEXT(P86,"#,##0")),IF(P86&gt;0,"متبقي "&amp;TEXT(P86,"#,##0"),"✔ متوازنة"))))),IF(R86=0,"⚠ أضف سطر عهدة أولًا",IF(OR(C86="",N(G86)=0),"⚠ أكمل التاريخ والقيمة",IF(S86="","⚠ التاريخ خارج السنة المالية",IF(H86="","⚠ اختر بند الموازنة",IF(I86="مرفوض","✖ مرفوض من المدير",IF(I86&lt;&gt;"موافق","⏳ بانتظار موافقة المدير",IF(K86&lt;&gt;"نعم","⚠ غير مسوى مع الحسابات","✔ معتمد ومسوى")))))))))</f>
        <v/>
      </c>
      <c r="R86">
        <f>N(R85)+IF(A86="عهدة",1,0)</f>
        <v/>
      </c>
      <c r="S86">
        <f>IF(C86="","",IF(AND(C86&gt;=DATE(2026,9,1),C86&lt;=DATE(2027,8,31)),(YEAR(C86)-2026)*12+MONTH(C86)-8,""))</f>
        <v/>
      </c>
      <c r="T86">
        <f>IF(AND(A86="مصروف",R86&gt;0,I86="موافق",S86&lt;&gt;"",H86&lt;&gt;""),N(G86),0)</f>
        <v/>
      </c>
    </row>
    <row r="87">
      <c r="A87" s="19" t="n"/>
      <c r="B87" s="20">
        <f>IF(A87="","",IF(R87=0,"⚠ أضف سطر عهدة أولًا","BDR-"&amp;TEXT(R87,"000")))</f>
        <v/>
      </c>
      <c r="C87" s="21" t="n"/>
      <c r="D87" s="20">
        <f>IF(C87="","",IF(S87="","خارج السنة المالية",INDEX(القوائم!$D$2:$D$13,S87)))</f>
        <v/>
      </c>
      <c r="E87" s="22" t="n"/>
      <c r="F87" s="23" t="n"/>
      <c r="G87" s="23" t="n"/>
      <c r="H87" s="22" t="n"/>
      <c r="I87" s="19" t="n"/>
      <c r="J87" s="21" t="n"/>
      <c r="K87" s="19" t="n"/>
      <c r="L87" s="19" t="n"/>
      <c r="M87" s="21" t="n"/>
      <c r="N87" s="22" t="n"/>
      <c r="O87" s="24">
        <f>IF(A87&lt;&gt;"عهدة","",SUMIFS($G$8:$G$5007,$B$8:$B$5007,B87,$A$8:$A$5007,"مصروف",$I$8:$I$5007,"&lt;&gt;مرفوض"))</f>
        <v/>
      </c>
      <c r="P87" s="25">
        <f>IF(A87&lt;&gt;"عهدة","",N(F87)-O87)</f>
        <v/>
      </c>
      <c r="Q87" s="26">
        <f>IF(A87="","",IF(A87="عهدة",IF(N(F87)=0,"⚠ أدخل قيمة العهدة",IF(P87&lt;0,"⛔ عجز / زيادة مصروفات "&amp;TEXT(-P87,"#,##0"),IF(COUNTIFS($B$8:$B$5007,B87,$A$8:$A$5007,"مصروف",$I$8:$I$5007,"&lt;&gt;مرفوض",$K$8:$K$5007,"&lt;&gt;نعم")&gt;0,"⚠ "&amp;COUNTIFS($B$8:$B$5007,B87,$A$8:$A$5007,"مصروف",$I$8:$I$5007,"&lt;&gt;مرفوض",$K$8:$K$5007,"&lt;&gt;نعم")&amp;" مصروف غير مسوى",IF(L87="تمت التسوية",IF(P87=0,"✔ متوازنة وتمت التسوية","✔ تمت التسوية – متبقي "&amp;TEXT(P87,"#,##0")),IF(P87&gt;0,"متبقي "&amp;TEXT(P87,"#,##0"),"✔ متوازنة"))))),IF(R87=0,"⚠ أضف سطر عهدة أولًا",IF(OR(C87="",N(G87)=0),"⚠ أكمل التاريخ والقيمة",IF(S87="","⚠ التاريخ خارج السنة المالية",IF(H87="","⚠ اختر بند الموازنة",IF(I87="مرفوض","✖ مرفوض من المدير",IF(I87&lt;&gt;"موافق","⏳ بانتظار موافقة المدير",IF(K87&lt;&gt;"نعم","⚠ غير مسوى مع الحسابات","✔ معتمد ومسوى")))))))))</f>
        <v/>
      </c>
      <c r="R87">
        <f>N(R86)+IF(A87="عهدة",1,0)</f>
        <v/>
      </c>
      <c r="S87">
        <f>IF(C87="","",IF(AND(C87&gt;=DATE(2026,9,1),C87&lt;=DATE(2027,8,31)),(YEAR(C87)-2026)*12+MONTH(C87)-8,""))</f>
        <v/>
      </c>
      <c r="T87">
        <f>IF(AND(A87="مصروف",R87&gt;0,I87="موافق",S87&lt;&gt;"",H87&lt;&gt;""),N(G87),0)</f>
        <v/>
      </c>
    </row>
    <row r="88">
      <c r="A88" s="19" t="n"/>
      <c r="B88" s="20">
        <f>IF(A88="","",IF(R88=0,"⚠ أضف سطر عهدة أولًا","BDR-"&amp;TEXT(R88,"000")))</f>
        <v/>
      </c>
      <c r="C88" s="21" t="n"/>
      <c r="D88" s="20">
        <f>IF(C88="","",IF(S88="","خارج السنة المالية",INDEX(القوائم!$D$2:$D$13,S88)))</f>
        <v/>
      </c>
      <c r="E88" s="22" t="n"/>
      <c r="F88" s="23" t="n"/>
      <c r="G88" s="23" t="n"/>
      <c r="H88" s="22" t="n"/>
      <c r="I88" s="19" t="n"/>
      <c r="J88" s="21" t="n"/>
      <c r="K88" s="19" t="n"/>
      <c r="L88" s="19" t="n"/>
      <c r="M88" s="21" t="n"/>
      <c r="N88" s="22" t="n"/>
      <c r="O88" s="24">
        <f>IF(A88&lt;&gt;"عهدة","",SUMIFS($G$8:$G$5007,$B$8:$B$5007,B88,$A$8:$A$5007,"مصروف",$I$8:$I$5007,"&lt;&gt;مرفوض"))</f>
        <v/>
      </c>
      <c r="P88" s="25">
        <f>IF(A88&lt;&gt;"عهدة","",N(F88)-O88)</f>
        <v/>
      </c>
      <c r="Q88" s="26">
        <f>IF(A88="","",IF(A88="عهدة",IF(N(F88)=0,"⚠ أدخل قيمة العهدة",IF(P88&lt;0,"⛔ عجز / زيادة مصروفات "&amp;TEXT(-P88,"#,##0"),IF(COUNTIFS($B$8:$B$5007,B88,$A$8:$A$5007,"مصروف",$I$8:$I$5007,"&lt;&gt;مرفوض",$K$8:$K$5007,"&lt;&gt;نعم")&gt;0,"⚠ "&amp;COUNTIFS($B$8:$B$5007,B88,$A$8:$A$5007,"مصروف",$I$8:$I$5007,"&lt;&gt;مرفوض",$K$8:$K$5007,"&lt;&gt;نعم")&amp;" مصروف غير مسوى",IF(L88="تمت التسوية",IF(P88=0,"✔ متوازنة وتمت التسوية","✔ تمت التسوية – متبقي "&amp;TEXT(P88,"#,##0")),IF(P88&gt;0,"متبقي "&amp;TEXT(P88,"#,##0"),"✔ متوازنة"))))),IF(R88=0,"⚠ أضف سطر عهدة أولًا",IF(OR(C88="",N(G88)=0),"⚠ أكمل التاريخ والقيمة",IF(S88="","⚠ التاريخ خارج السنة المالية",IF(H88="","⚠ اختر بند الموازنة",IF(I88="مرفوض","✖ مرفوض من المدير",IF(I88&lt;&gt;"موافق","⏳ بانتظار موافقة المدير",IF(K88&lt;&gt;"نعم","⚠ غير مسوى مع الحسابات","✔ معتمد ومسوى")))))))))</f>
        <v/>
      </c>
      <c r="R88">
        <f>N(R87)+IF(A88="عهدة",1,0)</f>
        <v/>
      </c>
      <c r="S88">
        <f>IF(C88="","",IF(AND(C88&gt;=DATE(2026,9,1),C88&lt;=DATE(2027,8,31)),(YEAR(C88)-2026)*12+MONTH(C88)-8,""))</f>
        <v/>
      </c>
      <c r="T88">
        <f>IF(AND(A88="مصروف",R88&gt;0,I88="موافق",S88&lt;&gt;"",H88&lt;&gt;""),N(G88),0)</f>
        <v/>
      </c>
    </row>
    <row r="89">
      <c r="A89" s="19" t="n"/>
      <c r="B89" s="20">
        <f>IF(A89="","",IF(R89=0,"⚠ أضف سطر عهدة أولًا","BDR-"&amp;TEXT(R89,"000")))</f>
        <v/>
      </c>
      <c r="C89" s="21" t="n"/>
      <c r="D89" s="20">
        <f>IF(C89="","",IF(S89="","خارج السنة المالية",INDEX(القوائم!$D$2:$D$13,S89)))</f>
        <v/>
      </c>
      <c r="E89" s="22" t="n"/>
      <c r="F89" s="23" t="n"/>
      <c r="G89" s="23" t="n"/>
      <c r="H89" s="22" t="n"/>
      <c r="I89" s="19" t="n"/>
      <c r="J89" s="21" t="n"/>
      <c r="K89" s="19" t="n"/>
      <c r="L89" s="19" t="n"/>
      <c r="M89" s="21" t="n"/>
      <c r="N89" s="22" t="n"/>
      <c r="O89" s="24">
        <f>IF(A89&lt;&gt;"عهدة","",SUMIFS($G$8:$G$5007,$B$8:$B$5007,B89,$A$8:$A$5007,"مصروف",$I$8:$I$5007,"&lt;&gt;مرفوض"))</f>
        <v/>
      </c>
      <c r="P89" s="25">
        <f>IF(A89&lt;&gt;"عهدة","",N(F89)-O89)</f>
        <v/>
      </c>
      <c r="Q89" s="26">
        <f>IF(A89="","",IF(A89="عهدة",IF(N(F89)=0,"⚠ أدخل قيمة العهدة",IF(P89&lt;0,"⛔ عجز / زيادة مصروفات "&amp;TEXT(-P89,"#,##0"),IF(COUNTIFS($B$8:$B$5007,B89,$A$8:$A$5007,"مصروف",$I$8:$I$5007,"&lt;&gt;مرفوض",$K$8:$K$5007,"&lt;&gt;نعم")&gt;0,"⚠ "&amp;COUNTIFS($B$8:$B$5007,B89,$A$8:$A$5007,"مصروف",$I$8:$I$5007,"&lt;&gt;مرفوض",$K$8:$K$5007,"&lt;&gt;نعم")&amp;" مصروف غير مسوى",IF(L89="تمت التسوية",IF(P89=0,"✔ متوازنة وتمت التسوية","✔ تمت التسوية – متبقي "&amp;TEXT(P89,"#,##0")),IF(P89&gt;0,"متبقي "&amp;TEXT(P89,"#,##0"),"✔ متوازنة"))))),IF(R89=0,"⚠ أضف سطر عهدة أولًا",IF(OR(C89="",N(G89)=0),"⚠ أكمل التاريخ والقيمة",IF(S89="","⚠ التاريخ خارج السنة المالية",IF(H89="","⚠ اختر بند الموازنة",IF(I89="مرفوض","✖ مرفوض من المدير",IF(I89&lt;&gt;"موافق","⏳ بانتظار موافقة المدير",IF(K89&lt;&gt;"نعم","⚠ غير مسوى مع الحسابات","✔ معتمد ومسوى")))))))))</f>
        <v/>
      </c>
      <c r="R89">
        <f>N(R88)+IF(A89="عهدة",1,0)</f>
        <v/>
      </c>
      <c r="S89">
        <f>IF(C89="","",IF(AND(C89&gt;=DATE(2026,9,1),C89&lt;=DATE(2027,8,31)),(YEAR(C89)-2026)*12+MONTH(C89)-8,""))</f>
        <v/>
      </c>
      <c r="T89">
        <f>IF(AND(A89="مصروف",R89&gt;0,I89="موافق",S89&lt;&gt;"",H89&lt;&gt;""),N(G89),0)</f>
        <v/>
      </c>
    </row>
    <row r="90">
      <c r="A90" s="19" t="n"/>
      <c r="B90" s="20">
        <f>IF(A90="","",IF(R90=0,"⚠ أضف سطر عهدة أولًا","BDR-"&amp;TEXT(R90,"000")))</f>
        <v/>
      </c>
      <c r="C90" s="21" t="n"/>
      <c r="D90" s="20">
        <f>IF(C90="","",IF(S90="","خارج السنة المالية",INDEX(القوائم!$D$2:$D$13,S90)))</f>
        <v/>
      </c>
      <c r="E90" s="22" t="n"/>
      <c r="F90" s="23" t="n"/>
      <c r="G90" s="23" t="n"/>
      <c r="H90" s="22" t="n"/>
      <c r="I90" s="19" t="n"/>
      <c r="J90" s="21" t="n"/>
      <c r="K90" s="19" t="n"/>
      <c r="L90" s="19" t="n"/>
      <c r="M90" s="21" t="n"/>
      <c r="N90" s="22" t="n"/>
      <c r="O90" s="24">
        <f>IF(A90&lt;&gt;"عهدة","",SUMIFS($G$8:$G$5007,$B$8:$B$5007,B90,$A$8:$A$5007,"مصروف",$I$8:$I$5007,"&lt;&gt;مرفوض"))</f>
        <v/>
      </c>
      <c r="P90" s="25">
        <f>IF(A90&lt;&gt;"عهدة","",N(F90)-O90)</f>
        <v/>
      </c>
      <c r="Q90" s="26">
        <f>IF(A90="","",IF(A90="عهدة",IF(N(F90)=0,"⚠ أدخل قيمة العهدة",IF(P90&lt;0,"⛔ عجز / زيادة مصروفات "&amp;TEXT(-P90,"#,##0"),IF(COUNTIFS($B$8:$B$5007,B90,$A$8:$A$5007,"مصروف",$I$8:$I$5007,"&lt;&gt;مرفوض",$K$8:$K$5007,"&lt;&gt;نعم")&gt;0,"⚠ "&amp;COUNTIFS($B$8:$B$5007,B90,$A$8:$A$5007,"مصروف",$I$8:$I$5007,"&lt;&gt;مرفوض",$K$8:$K$5007,"&lt;&gt;نعم")&amp;" مصروف غير مسوى",IF(L90="تمت التسوية",IF(P90=0,"✔ متوازنة وتمت التسوية","✔ تمت التسوية – متبقي "&amp;TEXT(P90,"#,##0")),IF(P90&gt;0,"متبقي "&amp;TEXT(P90,"#,##0"),"✔ متوازنة"))))),IF(R90=0,"⚠ أضف سطر عهدة أولًا",IF(OR(C90="",N(G90)=0),"⚠ أكمل التاريخ والقيمة",IF(S90="","⚠ التاريخ خارج السنة المالية",IF(H90="","⚠ اختر بند الموازنة",IF(I90="مرفوض","✖ مرفوض من المدير",IF(I90&lt;&gt;"موافق","⏳ بانتظار موافقة المدير",IF(K90&lt;&gt;"نعم","⚠ غير مسوى مع الحسابات","✔ معتمد ومسوى")))))))))</f>
        <v/>
      </c>
      <c r="R90">
        <f>N(R89)+IF(A90="عهدة",1,0)</f>
        <v/>
      </c>
      <c r="S90">
        <f>IF(C90="","",IF(AND(C90&gt;=DATE(2026,9,1),C90&lt;=DATE(2027,8,31)),(YEAR(C90)-2026)*12+MONTH(C90)-8,""))</f>
        <v/>
      </c>
      <c r="T90">
        <f>IF(AND(A90="مصروف",R90&gt;0,I90="موافق",S90&lt;&gt;"",H90&lt;&gt;""),N(G90),0)</f>
        <v/>
      </c>
    </row>
    <row r="91">
      <c r="A91" s="19" t="n"/>
      <c r="B91" s="20">
        <f>IF(A91="","",IF(R91=0,"⚠ أضف سطر عهدة أولًا","BDR-"&amp;TEXT(R91,"000")))</f>
        <v/>
      </c>
      <c r="C91" s="21" t="n"/>
      <c r="D91" s="20">
        <f>IF(C91="","",IF(S91="","خارج السنة المالية",INDEX(القوائم!$D$2:$D$13,S91)))</f>
        <v/>
      </c>
      <c r="E91" s="22" t="n"/>
      <c r="F91" s="23" t="n"/>
      <c r="G91" s="23" t="n"/>
      <c r="H91" s="22" t="n"/>
      <c r="I91" s="19" t="n"/>
      <c r="J91" s="21" t="n"/>
      <c r="K91" s="19" t="n"/>
      <c r="L91" s="19" t="n"/>
      <c r="M91" s="21" t="n"/>
      <c r="N91" s="22" t="n"/>
      <c r="O91" s="24">
        <f>IF(A91&lt;&gt;"عهدة","",SUMIFS($G$8:$G$5007,$B$8:$B$5007,B91,$A$8:$A$5007,"مصروف",$I$8:$I$5007,"&lt;&gt;مرفوض"))</f>
        <v/>
      </c>
      <c r="P91" s="25">
        <f>IF(A91&lt;&gt;"عهدة","",N(F91)-O91)</f>
        <v/>
      </c>
      <c r="Q91" s="26">
        <f>IF(A91="","",IF(A91="عهدة",IF(N(F91)=0,"⚠ أدخل قيمة العهدة",IF(P91&lt;0,"⛔ عجز / زيادة مصروفات "&amp;TEXT(-P91,"#,##0"),IF(COUNTIFS($B$8:$B$5007,B91,$A$8:$A$5007,"مصروف",$I$8:$I$5007,"&lt;&gt;مرفوض",$K$8:$K$5007,"&lt;&gt;نعم")&gt;0,"⚠ "&amp;COUNTIFS($B$8:$B$5007,B91,$A$8:$A$5007,"مصروف",$I$8:$I$5007,"&lt;&gt;مرفوض",$K$8:$K$5007,"&lt;&gt;نعم")&amp;" مصروف غير مسوى",IF(L91="تمت التسوية",IF(P91=0,"✔ متوازنة وتمت التسوية","✔ تمت التسوية – متبقي "&amp;TEXT(P91,"#,##0")),IF(P91&gt;0,"متبقي "&amp;TEXT(P91,"#,##0"),"✔ متوازنة"))))),IF(R91=0,"⚠ أضف سطر عهدة أولًا",IF(OR(C91="",N(G91)=0),"⚠ أكمل التاريخ والقيمة",IF(S91="","⚠ التاريخ خارج السنة المالية",IF(H91="","⚠ اختر بند الموازنة",IF(I91="مرفوض","✖ مرفوض من المدير",IF(I91&lt;&gt;"موافق","⏳ بانتظار موافقة المدير",IF(K91&lt;&gt;"نعم","⚠ غير مسوى مع الحسابات","✔ معتمد ومسوى")))))))))</f>
        <v/>
      </c>
      <c r="R91">
        <f>N(R90)+IF(A91="عهدة",1,0)</f>
        <v/>
      </c>
      <c r="S91">
        <f>IF(C91="","",IF(AND(C91&gt;=DATE(2026,9,1),C91&lt;=DATE(2027,8,31)),(YEAR(C91)-2026)*12+MONTH(C91)-8,""))</f>
        <v/>
      </c>
      <c r="T91">
        <f>IF(AND(A91="مصروف",R91&gt;0,I91="موافق",S91&lt;&gt;"",H91&lt;&gt;""),N(G91),0)</f>
        <v/>
      </c>
    </row>
    <row r="92">
      <c r="A92" s="19" t="n"/>
      <c r="B92" s="20">
        <f>IF(A92="","",IF(R92=0,"⚠ أضف سطر عهدة أولًا","BDR-"&amp;TEXT(R92,"000")))</f>
        <v/>
      </c>
      <c r="C92" s="21" t="n"/>
      <c r="D92" s="20">
        <f>IF(C92="","",IF(S92="","خارج السنة المالية",INDEX(القوائم!$D$2:$D$13,S92)))</f>
        <v/>
      </c>
      <c r="E92" s="22" t="n"/>
      <c r="F92" s="23" t="n"/>
      <c r="G92" s="23" t="n"/>
      <c r="H92" s="22" t="n"/>
      <c r="I92" s="19" t="n"/>
      <c r="J92" s="21" t="n"/>
      <c r="K92" s="19" t="n"/>
      <c r="L92" s="19" t="n"/>
      <c r="M92" s="21" t="n"/>
      <c r="N92" s="22" t="n"/>
      <c r="O92" s="24">
        <f>IF(A92&lt;&gt;"عهدة","",SUMIFS($G$8:$G$5007,$B$8:$B$5007,B92,$A$8:$A$5007,"مصروف",$I$8:$I$5007,"&lt;&gt;مرفوض"))</f>
        <v/>
      </c>
      <c r="P92" s="25">
        <f>IF(A92&lt;&gt;"عهدة","",N(F92)-O92)</f>
        <v/>
      </c>
      <c r="Q92" s="26">
        <f>IF(A92="","",IF(A92="عهدة",IF(N(F92)=0,"⚠ أدخل قيمة العهدة",IF(P92&lt;0,"⛔ عجز / زيادة مصروفات "&amp;TEXT(-P92,"#,##0"),IF(COUNTIFS($B$8:$B$5007,B92,$A$8:$A$5007,"مصروف",$I$8:$I$5007,"&lt;&gt;مرفوض",$K$8:$K$5007,"&lt;&gt;نعم")&gt;0,"⚠ "&amp;COUNTIFS($B$8:$B$5007,B92,$A$8:$A$5007,"مصروف",$I$8:$I$5007,"&lt;&gt;مرفوض",$K$8:$K$5007,"&lt;&gt;نعم")&amp;" مصروف غير مسوى",IF(L92="تمت التسوية",IF(P92=0,"✔ متوازنة وتمت التسوية","✔ تمت التسوية – متبقي "&amp;TEXT(P92,"#,##0")),IF(P92&gt;0,"متبقي "&amp;TEXT(P92,"#,##0"),"✔ متوازنة"))))),IF(R92=0,"⚠ أضف سطر عهدة أولًا",IF(OR(C92="",N(G92)=0),"⚠ أكمل التاريخ والقيمة",IF(S92="","⚠ التاريخ خارج السنة المالية",IF(H92="","⚠ اختر بند الموازنة",IF(I92="مرفوض","✖ مرفوض من المدير",IF(I92&lt;&gt;"موافق","⏳ بانتظار موافقة المدير",IF(K92&lt;&gt;"نعم","⚠ غير مسوى مع الحسابات","✔ معتمد ومسوى")))))))))</f>
        <v/>
      </c>
      <c r="R92">
        <f>N(R91)+IF(A92="عهدة",1,0)</f>
        <v/>
      </c>
      <c r="S92">
        <f>IF(C92="","",IF(AND(C92&gt;=DATE(2026,9,1),C92&lt;=DATE(2027,8,31)),(YEAR(C92)-2026)*12+MONTH(C92)-8,""))</f>
        <v/>
      </c>
      <c r="T92">
        <f>IF(AND(A92="مصروف",R92&gt;0,I92="موافق",S92&lt;&gt;"",H92&lt;&gt;""),N(G92),0)</f>
        <v/>
      </c>
    </row>
    <row r="93">
      <c r="A93" s="19" t="n"/>
      <c r="B93" s="20">
        <f>IF(A93="","",IF(R93=0,"⚠ أضف سطر عهدة أولًا","BDR-"&amp;TEXT(R93,"000")))</f>
        <v/>
      </c>
      <c r="C93" s="21" t="n"/>
      <c r="D93" s="20">
        <f>IF(C93="","",IF(S93="","خارج السنة المالية",INDEX(القوائم!$D$2:$D$13,S93)))</f>
        <v/>
      </c>
      <c r="E93" s="22" t="n"/>
      <c r="F93" s="23" t="n"/>
      <c r="G93" s="23" t="n"/>
      <c r="H93" s="22" t="n"/>
      <c r="I93" s="19" t="n"/>
      <c r="J93" s="21" t="n"/>
      <c r="K93" s="19" t="n"/>
      <c r="L93" s="19" t="n"/>
      <c r="M93" s="21" t="n"/>
      <c r="N93" s="22" t="n"/>
      <c r="O93" s="24">
        <f>IF(A93&lt;&gt;"عهدة","",SUMIFS($G$8:$G$5007,$B$8:$B$5007,B93,$A$8:$A$5007,"مصروف",$I$8:$I$5007,"&lt;&gt;مرفوض"))</f>
        <v/>
      </c>
      <c r="P93" s="25">
        <f>IF(A93&lt;&gt;"عهدة","",N(F93)-O93)</f>
        <v/>
      </c>
      <c r="Q93" s="26">
        <f>IF(A93="","",IF(A93="عهدة",IF(N(F93)=0,"⚠ أدخل قيمة العهدة",IF(P93&lt;0,"⛔ عجز / زيادة مصروفات "&amp;TEXT(-P93,"#,##0"),IF(COUNTIFS($B$8:$B$5007,B93,$A$8:$A$5007,"مصروف",$I$8:$I$5007,"&lt;&gt;مرفوض",$K$8:$K$5007,"&lt;&gt;نعم")&gt;0,"⚠ "&amp;COUNTIFS($B$8:$B$5007,B93,$A$8:$A$5007,"مصروف",$I$8:$I$5007,"&lt;&gt;مرفوض",$K$8:$K$5007,"&lt;&gt;نعم")&amp;" مصروف غير مسوى",IF(L93="تمت التسوية",IF(P93=0,"✔ متوازنة وتمت التسوية","✔ تمت التسوية – متبقي "&amp;TEXT(P93,"#,##0")),IF(P93&gt;0,"متبقي "&amp;TEXT(P93,"#,##0"),"✔ متوازنة"))))),IF(R93=0,"⚠ أضف سطر عهدة أولًا",IF(OR(C93="",N(G93)=0),"⚠ أكمل التاريخ والقيمة",IF(S93="","⚠ التاريخ خارج السنة المالية",IF(H93="","⚠ اختر بند الموازنة",IF(I93="مرفوض","✖ مرفوض من المدير",IF(I93&lt;&gt;"موافق","⏳ بانتظار موافقة المدير",IF(K93&lt;&gt;"نعم","⚠ غير مسوى مع الحسابات","✔ معتمد ومسوى")))))))))</f>
        <v/>
      </c>
      <c r="R93">
        <f>N(R92)+IF(A93="عهدة",1,0)</f>
        <v/>
      </c>
      <c r="S93">
        <f>IF(C93="","",IF(AND(C93&gt;=DATE(2026,9,1),C93&lt;=DATE(2027,8,31)),(YEAR(C93)-2026)*12+MONTH(C93)-8,""))</f>
        <v/>
      </c>
      <c r="T93">
        <f>IF(AND(A93="مصروف",R93&gt;0,I93="موافق",S93&lt;&gt;"",H93&lt;&gt;""),N(G93),0)</f>
        <v/>
      </c>
    </row>
    <row r="94">
      <c r="A94" s="19" t="n"/>
      <c r="B94" s="20">
        <f>IF(A94="","",IF(R94=0,"⚠ أضف سطر عهدة أولًا","BDR-"&amp;TEXT(R94,"000")))</f>
        <v/>
      </c>
      <c r="C94" s="21" t="n"/>
      <c r="D94" s="20">
        <f>IF(C94="","",IF(S94="","خارج السنة المالية",INDEX(القوائم!$D$2:$D$13,S94)))</f>
        <v/>
      </c>
      <c r="E94" s="22" t="n"/>
      <c r="F94" s="23" t="n"/>
      <c r="G94" s="23" t="n"/>
      <c r="H94" s="22" t="n"/>
      <c r="I94" s="19" t="n"/>
      <c r="J94" s="21" t="n"/>
      <c r="K94" s="19" t="n"/>
      <c r="L94" s="19" t="n"/>
      <c r="M94" s="21" t="n"/>
      <c r="N94" s="22" t="n"/>
      <c r="O94" s="24">
        <f>IF(A94&lt;&gt;"عهدة","",SUMIFS($G$8:$G$5007,$B$8:$B$5007,B94,$A$8:$A$5007,"مصروف",$I$8:$I$5007,"&lt;&gt;مرفوض"))</f>
        <v/>
      </c>
      <c r="P94" s="25">
        <f>IF(A94&lt;&gt;"عهدة","",N(F94)-O94)</f>
        <v/>
      </c>
      <c r="Q94" s="26">
        <f>IF(A94="","",IF(A94="عهدة",IF(N(F94)=0,"⚠ أدخل قيمة العهدة",IF(P94&lt;0,"⛔ عجز / زيادة مصروفات "&amp;TEXT(-P94,"#,##0"),IF(COUNTIFS($B$8:$B$5007,B94,$A$8:$A$5007,"مصروف",$I$8:$I$5007,"&lt;&gt;مرفوض",$K$8:$K$5007,"&lt;&gt;نعم")&gt;0,"⚠ "&amp;COUNTIFS($B$8:$B$5007,B94,$A$8:$A$5007,"مصروف",$I$8:$I$5007,"&lt;&gt;مرفوض",$K$8:$K$5007,"&lt;&gt;نعم")&amp;" مصروف غير مسوى",IF(L94="تمت التسوية",IF(P94=0,"✔ متوازنة وتمت التسوية","✔ تمت التسوية – متبقي "&amp;TEXT(P94,"#,##0")),IF(P94&gt;0,"متبقي "&amp;TEXT(P94,"#,##0"),"✔ متوازنة"))))),IF(R94=0,"⚠ أضف سطر عهدة أولًا",IF(OR(C94="",N(G94)=0),"⚠ أكمل التاريخ والقيمة",IF(S94="","⚠ التاريخ خارج السنة المالية",IF(H94="","⚠ اختر بند الموازنة",IF(I94="مرفوض","✖ مرفوض من المدير",IF(I94&lt;&gt;"موافق","⏳ بانتظار موافقة المدير",IF(K94&lt;&gt;"نعم","⚠ غير مسوى مع الحسابات","✔ معتمد ومسوى")))))))))</f>
        <v/>
      </c>
      <c r="R94">
        <f>N(R93)+IF(A94="عهدة",1,0)</f>
        <v/>
      </c>
      <c r="S94">
        <f>IF(C94="","",IF(AND(C94&gt;=DATE(2026,9,1),C94&lt;=DATE(2027,8,31)),(YEAR(C94)-2026)*12+MONTH(C94)-8,""))</f>
        <v/>
      </c>
      <c r="T94">
        <f>IF(AND(A94="مصروف",R94&gt;0,I94="موافق",S94&lt;&gt;"",H94&lt;&gt;""),N(G94),0)</f>
        <v/>
      </c>
    </row>
    <row r="95">
      <c r="A95" s="19" t="n"/>
      <c r="B95" s="20">
        <f>IF(A95="","",IF(R95=0,"⚠ أضف سطر عهدة أولًا","BDR-"&amp;TEXT(R95,"000")))</f>
        <v/>
      </c>
      <c r="C95" s="21" t="n"/>
      <c r="D95" s="20">
        <f>IF(C95="","",IF(S95="","خارج السنة المالية",INDEX(القوائم!$D$2:$D$13,S95)))</f>
        <v/>
      </c>
      <c r="E95" s="22" t="n"/>
      <c r="F95" s="23" t="n"/>
      <c r="G95" s="23" t="n"/>
      <c r="H95" s="22" t="n"/>
      <c r="I95" s="19" t="n"/>
      <c r="J95" s="21" t="n"/>
      <c r="K95" s="19" t="n"/>
      <c r="L95" s="19" t="n"/>
      <c r="M95" s="21" t="n"/>
      <c r="N95" s="22" t="n"/>
      <c r="O95" s="24">
        <f>IF(A95&lt;&gt;"عهدة","",SUMIFS($G$8:$G$5007,$B$8:$B$5007,B95,$A$8:$A$5007,"مصروف",$I$8:$I$5007,"&lt;&gt;مرفوض"))</f>
        <v/>
      </c>
      <c r="P95" s="25">
        <f>IF(A95&lt;&gt;"عهدة","",N(F95)-O95)</f>
        <v/>
      </c>
      <c r="Q95" s="26">
        <f>IF(A95="","",IF(A95="عهدة",IF(N(F95)=0,"⚠ أدخل قيمة العهدة",IF(P95&lt;0,"⛔ عجز / زيادة مصروفات "&amp;TEXT(-P95,"#,##0"),IF(COUNTIFS($B$8:$B$5007,B95,$A$8:$A$5007,"مصروف",$I$8:$I$5007,"&lt;&gt;مرفوض",$K$8:$K$5007,"&lt;&gt;نعم")&gt;0,"⚠ "&amp;COUNTIFS($B$8:$B$5007,B95,$A$8:$A$5007,"مصروف",$I$8:$I$5007,"&lt;&gt;مرفوض",$K$8:$K$5007,"&lt;&gt;نعم")&amp;" مصروف غير مسوى",IF(L95="تمت التسوية",IF(P95=0,"✔ متوازنة وتمت التسوية","✔ تمت التسوية – متبقي "&amp;TEXT(P95,"#,##0")),IF(P95&gt;0,"متبقي "&amp;TEXT(P95,"#,##0"),"✔ متوازنة"))))),IF(R95=0,"⚠ أضف سطر عهدة أولًا",IF(OR(C95="",N(G95)=0),"⚠ أكمل التاريخ والقيمة",IF(S95="","⚠ التاريخ خارج السنة المالية",IF(H95="","⚠ اختر بند الموازنة",IF(I95="مرفوض","✖ مرفوض من المدير",IF(I95&lt;&gt;"موافق","⏳ بانتظار موافقة المدير",IF(K95&lt;&gt;"نعم","⚠ غير مسوى مع الحسابات","✔ معتمد ومسوى")))))))))</f>
        <v/>
      </c>
      <c r="R95">
        <f>N(R94)+IF(A95="عهدة",1,0)</f>
        <v/>
      </c>
      <c r="S95">
        <f>IF(C95="","",IF(AND(C95&gt;=DATE(2026,9,1),C95&lt;=DATE(2027,8,31)),(YEAR(C95)-2026)*12+MONTH(C95)-8,""))</f>
        <v/>
      </c>
      <c r="T95">
        <f>IF(AND(A95="مصروف",R95&gt;0,I95="موافق",S95&lt;&gt;"",H95&lt;&gt;""),N(G95),0)</f>
        <v/>
      </c>
    </row>
    <row r="96">
      <c r="A96" s="19" t="n"/>
      <c r="B96" s="20">
        <f>IF(A96="","",IF(R96=0,"⚠ أضف سطر عهدة أولًا","BDR-"&amp;TEXT(R96,"000")))</f>
        <v/>
      </c>
      <c r="C96" s="21" t="n"/>
      <c r="D96" s="20">
        <f>IF(C96="","",IF(S96="","خارج السنة المالية",INDEX(القوائم!$D$2:$D$13,S96)))</f>
        <v/>
      </c>
      <c r="E96" s="22" t="n"/>
      <c r="F96" s="23" t="n"/>
      <c r="G96" s="23" t="n"/>
      <c r="H96" s="22" t="n"/>
      <c r="I96" s="19" t="n"/>
      <c r="J96" s="21" t="n"/>
      <c r="K96" s="19" t="n"/>
      <c r="L96" s="19" t="n"/>
      <c r="M96" s="21" t="n"/>
      <c r="N96" s="22" t="n"/>
      <c r="O96" s="24">
        <f>IF(A96&lt;&gt;"عهدة","",SUMIFS($G$8:$G$5007,$B$8:$B$5007,B96,$A$8:$A$5007,"مصروف",$I$8:$I$5007,"&lt;&gt;مرفوض"))</f>
        <v/>
      </c>
      <c r="P96" s="25">
        <f>IF(A96&lt;&gt;"عهدة","",N(F96)-O96)</f>
        <v/>
      </c>
      <c r="Q96" s="26">
        <f>IF(A96="","",IF(A96="عهدة",IF(N(F96)=0,"⚠ أدخل قيمة العهدة",IF(P96&lt;0,"⛔ عجز / زيادة مصروفات "&amp;TEXT(-P96,"#,##0"),IF(COUNTIFS($B$8:$B$5007,B96,$A$8:$A$5007,"مصروف",$I$8:$I$5007,"&lt;&gt;مرفوض",$K$8:$K$5007,"&lt;&gt;نعم")&gt;0,"⚠ "&amp;COUNTIFS($B$8:$B$5007,B96,$A$8:$A$5007,"مصروف",$I$8:$I$5007,"&lt;&gt;مرفوض",$K$8:$K$5007,"&lt;&gt;نعم")&amp;" مصروف غير مسوى",IF(L96="تمت التسوية",IF(P96=0,"✔ متوازنة وتمت التسوية","✔ تمت التسوية – متبقي "&amp;TEXT(P96,"#,##0")),IF(P96&gt;0,"متبقي "&amp;TEXT(P96,"#,##0"),"✔ متوازنة"))))),IF(R96=0,"⚠ أضف سطر عهدة أولًا",IF(OR(C96="",N(G96)=0),"⚠ أكمل التاريخ والقيمة",IF(S96="","⚠ التاريخ خارج السنة المالية",IF(H96="","⚠ اختر بند الموازنة",IF(I96="مرفوض","✖ مرفوض من المدير",IF(I96&lt;&gt;"موافق","⏳ بانتظار موافقة المدير",IF(K96&lt;&gt;"نعم","⚠ غير مسوى مع الحسابات","✔ معتمد ومسوى")))))))))</f>
        <v/>
      </c>
      <c r="R96">
        <f>N(R95)+IF(A96="عهدة",1,0)</f>
        <v/>
      </c>
      <c r="S96">
        <f>IF(C96="","",IF(AND(C96&gt;=DATE(2026,9,1),C96&lt;=DATE(2027,8,31)),(YEAR(C96)-2026)*12+MONTH(C96)-8,""))</f>
        <v/>
      </c>
      <c r="T96">
        <f>IF(AND(A96="مصروف",R96&gt;0,I96="موافق",S96&lt;&gt;"",H96&lt;&gt;""),N(G96),0)</f>
        <v/>
      </c>
    </row>
    <row r="97">
      <c r="A97" s="19" t="n"/>
      <c r="B97" s="20">
        <f>IF(A97="","",IF(R97=0,"⚠ أضف سطر عهدة أولًا","BDR-"&amp;TEXT(R97,"000")))</f>
        <v/>
      </c>
      <c r="C97" s="21" t="n"/>
      <c r="D97" s="20">
        <f>IF(C97="","",IF(S97="","خارج السنة المالية",INDEX(القوائم!$D$2:$D$13,S97)))</f>
        <v/>
      </c>
      <c r="E97" s="22" t="n"/>
      <c r="F97" s="23" t="n"/>
      <c r="G97" s="23" t="n"/>
      <c r="H97" s="22" t="n"/>
      <c r="I97" s="19" t="n"/>
      <c r="J97" s="21" t="n"/>
      <c r="K97" s="19" t="n"/>
      <c r="L97" s="19" t="n"/>
      <c r="M97" s="21" t="n"/>
      <c r="N97" s="22" t="n"/>
      <c r="O97" s="24">
        <f>IF(A97&lt;&gt;"عهدة","",SUMIFS($G$8:$G$5007,$B$8:$B$5007,B97,$A$8:$A$5007,"مصروف",$I$8:$I$5007,"&lt;&gt;مرفوض"))</f>
        <v/>
      </c>
      <c r="P97" s="25">
        <f>IF(A97&lt;&gt;"عهدة","",N(F97)-O97)</f>
        <v/>
      </c>
      <c r="Q97" s="26">
        <f>IF(A97="","",IF(A97="عهدة",IF(N(F97)=0,"⚠ أدخل قيمة العهدة",IF(P97&lt;0,"⛔ عجز / زيادة مصروفات "&amp;TEXT(-P97,"#,##0"),IF(COUNTIFS($B$8:$B$5007,B97,$A$8:$A$5007,"مصروف",$I$8:$I$5007,"&lt;&gt;مرفوض",$K$8:$K$5007,"&lt;&gt;نعم")&gt;0,"⚠ "&amp;COUNTIFS($B$8:$B$5007,B97,$A$8:$A$5007,"مصروف",$I$8:$I$5007,"&lt;&gt;مرفوض",$K$8:$K$5007,"&lt;&gt;نعم")&amp;" مصروف غير مسوى",IF(L97="تمت التسوية",IF(P97=0,"✔ متوازنة وتمت التسوية","✔ تمت التسوية – متبقي "&amp;TEXT(P97,"#,##0")),IF(P97&gt;0,"متبقي "&amp;TEXT(P97,"#,##0"),"✔ متوازنة"))))),IF(R97=0,"⚠ أضف سطر عهدة أولًا",IF(OR(C97="",N(G97)=0),"⚠ أكمل التاريخ والقيمة",IF(S97="","⚠ التاريخ خارج السنة المالية",IF(H97="","⚠ اختر بند الموازنة",IF(I97="مرفوض","✖ مرفوض من المدير",IF(I97&lt;&gt;"موافق","⏳ بانتظار موافقة المدير",IF(K97&lt;&gt;"نعم","⚠ غير مسوى مع الحسابات","✔ معتمد ومسوى")))))))))</f>
        <v/>
      </c>
      <c r="R97">
        <f>N(R96)+IF(A97="عهدة",1,0)</f>
        <v/>
      </c>
      <c r="S97">
        <f>IF(C97="","",IF(AND(C97&gt;=DATE(2026,9,1),C97&lt;=DATE(2027,8,31)),(YEAR(C97)-2026)*12+MONTH(C97)-8,""))</f>
        <v/>
      </c>
      <c r="T97">
        <f>IF(AND(A97="مصروف",R97&gt;0,I97="موافق",S97&lt;&gt;"",H97&lt;&gt;""),N(G97),0)</f>
        <v/>
      </c>
    </row>
    <row r="98">
      <c r="A98" s="19" t="n"/>
      <c r="B98" s="20">
        <f>IF(A98="","",IF(R98=0,"⚠ أضف سطر عهدة أولًا","BDR-"&amp;TEXT(R98,"000")))</f>
        <v/>
      </c>
      <c r="C98" s="21" t="n"/>
      <c r="D98" s="20">
        <f>IF(C98="","",IF(S98="","خارج السنة المالية",INDEX(القوائم!$D$2:$D$13,S98)))</f>
        <v/>
      </c>
      <c r="E98" s="22" t="n"/>
      <c r="F98" s="23" t="n"/>
      <c r="G98" s="23" t="n"/>
      <c r="H98" s="22" t="n"/>
      <c r="I98" s="19" t="n"/>
      <c r="J98" s="21" t="n"/>
      <c r="K98" s="19" t="n"/>
      <c r="L98" s="19" t="n"/>
      <c r="M98" s="21" t="n"/>
      <c r="N98" s="22" t="n"/>
      <c r="O98" s="24">
        <f>IF(A98&lt;&gt;"عهدة","",SUMIFS($G$8:$G$5007,$B$8:$B$5007,B98,$A$8:$A$5007,"مصروف",$I$8:$I$5007,"&lt;&gt;مرفوض"))</f>
        <v/>
      </c>
      <c r="P98" s="25">
        <f>IF(A98&lt;&gt;"عهدة","",N(F98)-O98)</f>
        <v/>
      </c>
      <c r="Q98" s="26">
        <f>IF(A98="","",IF(A98="عهدة",IF(N(F98)=0,"⚠ أدخل قيمة العهدة",IF(P98&lt;0,"⛔ عجز / زيادة مصروفات "&amp;TEXT(-P98,"#,##0"),IF(COUNTIFS($B$8:$B$5007,B98,$A$8:$A$5007,"مصروف",$I$8:$I$5007,"&lt;&gt;مرفوض",$K$8:$K$5007,"&lt;&gt;نعم")&gt;0,"⚠ "&amp;COUNTIFS($B$8:$B$5007,B98,$A$8:$A$5007,"مصروف",$I$8:$I$5007,"&lt;&gt;مرفوض",$K$8:$K$5007,"&lt;&gt;نعم")&amp;" مصروف غير مسوى",IF(L98="تمت التسوية",IF(P98=0,"✔ متوازنة وتمت التسوية","✔ تمت التسوية – متبقي "&amp;TEXT(P98,"#,##0")),IF(P98&gt;0,"متبقي "&amp;TEXT(P98,"#,##0"),"✔ متوازنة"))))),IF(R98=0,"⚠ أضف سطر عهدة أولًا",IF(OR(C98="",N(G98)=0),"⚠ أكمل التاريخ والقيمة",IF(S98="","⚠ التاريخ خارج السنة المالية",IF(H98="","⚠ اختر بند الموازنة",IF(I98="مرفوض","✖ مرفوض من المدير",IF(I98&lt;&gt;"موافق","⏳ بانتظار موافقة المدير",IF(K98&lt;&gt;"نعم","⚠ غير مسوى مع الحسابات","✔ معتمد ومسوى")))))))))</f>
        <v/>
      </c>
      <c r="R98">
        <f>N(R97)+IF(A98="عهدة",1,0)</f>
        <v/>
      </c>
      <c r="S98">
        <f>IF(C98="","",IF(AND(C98&gt;=DATE(2026,9,1),C98&lt;=DATE(2027,8,31)),(YEAR(C98)-2026)*12+MONTH(C98)-8,""))</f>
        <v/>
      </c>
      <c r="T98">
        <f>IF(AND(A98="مصروف",R98&gt;0,I98="موافق",S98&lt;&gt;"",H98&lt;&gt;""),N(G98),0)</f>
        <v/>
      </c>
    </row>
    <row r="99">
      <c r="A99" s="19" t="n"/>
      <c r="B99" s="20">
        <f>IF(A99="","",IF(R99=0,"⚠ أضف سطر عهدة أولًا","BDR-"&amp;TEXT(R99,"000")))</f>
        <v/>
      </c>
      <c r="C99" s="21" t="n"/>
      <c r="D99" s="20">
        <f>IF(C99="","",IF(S99="","خارج السنة المالية",INDEX(القوائم!$D$2:$D$13,S99)))</f>
        <v/>
      </c>
      <c r="E99" s="22" t="n"/>
      <c r="F99" s="23" t="n"/>
      <c r="G99" s="23" t="n"/>
      <c r="H99" s="22" t="n"/>
      <c r="I99" s="19" t="n"/>
      <c r="J99" s="21" t="n"/>
      <c r="K99" s="19" t="n"/>
      <c r="L99" s="19" t="n"/>
      <c r="M99" s="21" t="n"/>
      <c r="N99" s="22" t="n"/>
      <c r="O99" s="24">
        <f>IF(A99&lt;&gt;"عهدة","",SUMIFS($G$8:$G$5007,$B$8:$B$5007,B99,$A$8:$A$5007,"مصروف",$I$8:$I$5007,"&lt;&gt;مرفوض"))</f>
        <v/>
      </c>
      <c r="P99" s="25">
        <f>IF(A99&lt;&gt;"عهدة","",N(F99)-O99)</f>
        <v/>
      </c>
      <c r="Q99" s="26">
        <f>IF(A99="","",IF(A99="عهدة",IF(N(F99)=0,"⚠ أدخل قيمة العهدة",IF(P99&lt;0,"⛔ عجز / زيادة مصروفات "&amp;TEXT(-P99,"#,##0"),IF(COUNTIFS($B$8:$B$5007,B99,$A$8:$A$5007,"مصروف",$I$8:$I$5007,"&lt;&gt;مرفوض",$K$8:$K$5007,"&lt;&gt;نعم")&gt;0,"⚠ "&amp;COUNTIFS($B$8:$B$5007,B99,$A$8:$A$5007,"مصروف",$I$8:$I$5007,"&lt;&gt;مرفوض",$K$8:$K$5007,"&lt;&gt;نعم")&amp;" مصروف غير مسوى",IF(L99="تمت التسوية",IF(P99=0,"✔ متوازنة وتمت التسوية","✔ تمت التسوية – متبقي "&amp;TEXT(P99,"#,##0")),IF(P99&gt;0,"متبقي "&amp;TEXT(P99,"#,##0"),"✔ متوازنة"))))),IF(R99=0,"⚠ أضف سطر عهدة أولًا",IF(OR(C99="",N(G99)=0),"⚠ أكمل التاريخ والقيمة",IF(S99="","⚠ التاريخ خارج السنة المالية",IF(H99="","⚠ اختر بند الموازنة",IF(I99="مرفوض","✖ مرفوض من المدير",IF(I99&lt;&gt;"موافق","⏳ بانتظار موافقة المدير",IF(K99&lt;&gt;"نعم","⚠ غير مسوى مع الحسابات","✔ معتمد ومسوى")))))))))</f>
        <v/>
      </c>
      <c r="R99">
        <f>N(R98)+IF(A99="عهدة",1,0)</f>
        <v/>
      </c>
      <c r="S99">
        <f>IF(C99="","",IF(AND(C99&gt;=DATE(2026,9,1),C99&lt;=DATE(2027,8,31)),(YEAR(C99)-2026)*12+MONTH(C99)-8,""))</f>
        <v/>
      </c>
      <c r="T99">
        <f>IF(AND(A99="مصروف",R99&gt;0,I99="موافق",S99&lt;&gt;"",H99&lt;&gt;""),N(G99),0)</f>
        <v/>
      </c>
    </row>
    <row r="100">
      <c r="A100" s="19" t="n"/>
      <c r="B100" s="20">
        <f>IF(A100="","",IF(R100=0,"⚠ أضف سطر عهدة أولًا","BDR-"&amp;TEXT(R100,"000")))</f>
        <v/>
      </c>
      <c r="C100" s="21" t="n"/>
      <c r="D100" s="20">
        <f>IF(C100="","",IF(S100="","خارج السنة المالية",INDEX(القوائم!$D$2:$D$13,S100)))</f>
        <v/>
      </c>
      <c r="E100" s="22" t="n"/>
      <c r="F100" s="23" t="n"/>
      <c r="G100" s="23" t="n"/>
      <c r="H100" s="22" t="n"/>
      <c r="I100" s="19" t="n"/>
      <c r="J100" s="21" t="n"/>
      <c r="K100" s="19" t="n"/>
      <c r="L100" s="19" t="n"/>
      <c r="M100" s="21" t="n"/>
      <c r="N100" s="22" t="n"/>
      <c r="O100" s="24">
        <f>IF(A100&lt;&gt;"عهدة","",SUMIFS($G$8:$G$5007,$B$8:$B$5007,B100,$A$8:$A$5007,"مصروف",$I$8:$I$5007,"&lt;&gt;مرفوض"))</f>
        <v/>
      </c>
      <c r="P100" s="25">
        <f>IF(A100&lt;&gt;"عهدة","",N(F100)-O100)</f>
        <v/>
      </c>
      <c r="Q100" s="26">
        <f>IF(A100="","",IF(A100="عهدة",IF(N(F100)=0,"⚠ أدخل قيمة العهدة",IF(P100&lt;0,"⛔ عجز / زيادة مصروفات "&amp;TEXT(-P100,"#,##0"),IF(COUNTIFS($B$8:$B$5007,B100,$A$8:$A$5007,"مصروف",$I$8:$I$5007,"&lt;&gt;مرفوض",$K$8:$K$5007,"&lt;&gt;نعم")&gt;0,"⚠ "&amp;COUNTIFS($B$8:$B$5007,B100,$A$8:$A$5007,"مصروف",$I$8:$I$5007,"&lt;&gt;مرفوض",$K$8:$K$5007,"&lt;&gt;نعم")&amp;" مصروف غير مسوى",IF(L100="تمت التسوية",IF(P100=0,"✔ متوازنة وتمت التسوية","✔ تمت التسوية – متبقي "&amp;TEXT(P100,"#,##0")),IF(P100&gt;0,"متبقي "&amp;TEXT(P100,"#,##0"),"✔ متوازنة"))))),IF(R100=0,"⚠ أضف سطر عهدة أولًا",IF(OR(C100="",N(G100)=0),"⚠ أكمل التاريخ والقيمة",IF(S100="","⚠ التاريخ خارج السنة المالية",IF(H100="","⚠ اختر بند الموازنة",IF(I100="مرفوض","✖ مرفوض من المدير",IF(I100&lt;&gt;"موافق","⏳ بانتظار موافقة المدير",IF(K100&lt;&gt;"نعم","⚠ غير مسوى مع الحسابات","✔ معتمد ومسوى")))))))))</f>
        <v/>
      </c>
      <c r="R100">
        <f>N(R99)+IF(A100="عهدة",1,0)</f>
        <v/>
      </c>
      <c r="S100">
        <f>IF(C100="","",IF(AND(C100&gt;=DATE(2026,9,1),C100&lt;=DATE(2027,8,31)),(YEAR(C100)-2026)*12+MONTH(C100)-8,""))</f>
        <v/>
      </c>
      <c r="T100">
        <f>IF(AND(A100="مصروف",R100&gt;0,I100="موافق",S100&lt;&gt;"",H100&lt;&gt;""),N(G100),0)</f>
        <v/>
      </c>
    </row>
    <row r="101">
      <c r="A101" s="19" t="n"/>
      <c r="B101" s="20">
        <f>IF(A101="","",IF(R101=0,"⚠ أضف سطر عهدة أولًا","BDR-"&amp;TEXT(R101,"000")))</f>
        <v/>
      </c>
      <c r="C101" s="21" t="n"/>
      <c r="D101" s="20">
        <f>IF(C101="","",IF(S101="","خارج السنة المالية",INDEX(القوائم!$D$2:$D$13,S101)))</f>
        <v/>
      </c>
      <c r="E101" s="22" t="n"/>
      <c r="F101" s="23" t="n"/>
      <c r="G101" s="23" t="n"/>
      <c r="H101" s="22" t="n"/>
      <c r="I101" s="19" t="n"/>
      <c r="J101" s="21" t="n"/>
      <c r="K101" s="19" t="n"/>
      <c r="L101" s="19" t="n"/>
      <c r="M101" s="21" t="n"/>
      <c r="N101" s="22" t="n"/>
      <c r="O101" s="24">
        <f>IF(A101&lt;&gt;"عهدة","",SUMIFS($G$8:$G$5007,$B$8:$B$5007,B101,$A$8:$A$5007,"مصروف",$I$8:$I$5007,"&lt;&gt;مرفوض"))</f>
        <v/>
      </c>
      <c r="P101" s="25">
        <f>IF(A101&lt;&gt;"عهدة","",N(F101)-O101)</f>
        <v/>
      </c>
      <c r="Q101" s="26">
        <f>IF(A101="","",IF(A101="عهدة",IF(N(F101)=0,"⚠ أدخل قيمة العهدة",IF(P101&lt;0,"⛔ عجز / زيادة مصروفات "&amp;TEXT(-P101,"#,##0"),IF(COUNTIFS($B$8:$B$5007,B101,$A$8:$A$5007,"مصروف",$I$8:$I$5007,"&lt;&gt;مرفوض",$K$8:$K$5007,"&lt;&gt;نعم")&gt;0,"⚠ "&amp;COUNTIFS($B$8:$B$5007,B101,$A$8:$A$5007,"مصروف",$I$8:$I$5007,"&lt;&gt;مرفوض",$K$8:$K$5007,"&lt;&gt;نعم")&amp;" مصروف غير مسوى",IF(L101="تمت التسوية",IF(P101=0,"✔ متوازنة وتمت التسوية","✔ تمت التسوية – متبقي "&amp;TEXT(P101,"#,##0")),IF(P101&gt;0,"متبقي "&amp;TEXT(P101,"#,##0"),"✔ متوازنة"))))),IF(R101=0,"⚠ أضف سطر عهدة أولًا",IF(OR(C101="",N(G101)=0),"⚠ أكمل التاريخ والقيمة",IF(S101="","⚠ التاريخ خارج السنة المالية",IF(H101="","⚠ اختر بند الموازنة",IF(I101="مرفوض","✖ مرفوض من المدير",IF(I101&lt;&gt;"موافق","⏳ بانتظار موافقة المدير",IF(K101&lt;&gt;"نعم","⚠ غير مسوى مع الحسابات","✔ معتمد ومسوى")))))))))</f>
        <v/>
      </c>
      <c r="R101">
        <f>N(R100)+IF(A101="عهدة",1,0)</f>
        <v/>
      </c>
      <c r="S101">
        <f>IF(C101="","",IF(AND(C101&gt;=DATE(2026,9,1),C101&lt;=DATE(2027,8,31)),(YEAR(C101)-2026)*12+MONTH(C101)-8,""))</f>
        <v/>
      </c>
      <c r="T101">
        <f>IF(AND(A101="مصروف",R101&gt;0,I101="موافق",S101&lt;&gt;"",H101&lt;&gt;""),N(G101),0)</f>
        <v/>
      </c>
    </row>
    <row r="102">
      <c r="A102" s="19" t="n"/>
      <c r="B102" s="20">
        <f>IF(A102="","",IF(R102=0,"⚠ أضف سطر عهدة أولًا","BDR-"&amp;TEXT(R102,"000")))</f>
        <v/>
      </c>
      <c r="C102" s="21" t="n"/>
      <c r="D102" s="20">
        <f>IF(C102="","",IF(S102="","خارج السنة المالية",INDEX(القوائم!$D$2:$D$13,S102)))</f>
        <v/>
      </c>
      <c r="E102" s="22" t="n"/>
      <c r="F102" s="23" t="n"/>
      <c r="G102" s="23" t="n"/>
      <c r="H102" s="22" t="n"/>
      <c r="I102" s="19" t="n"/>
      <c r="J102" s="21" t="n"/>
      <c r="K102" s="19" t="n"/>
      <c r="L102" s="19" t="n"/>
      <c r="M102" s="21" t="n"/>
      <c r="N102" s="22" t="n"/>
      <c r="O102" s="24">
        <f>IF(A102&lt;&gt;"عهدة","",SUMIFS($G$8:$G$5007,$B$8:$B$5007,B102,$A$8:$A$5007,"مصروف",$I$8:$I$5007,"&lt;&gt;مرفوض"))</f>
        <v/>
      </c>
      <c r="P102" s="25">
        <f>IF(A102&lt;&gt;"عهدة","",N(F102)-O102)</f>
        <v/>
      </c>
      <c r="Q102" s="26">
        <f>IF(A102="","",IF(A102="عهدة",IF(N(F102)=0,"⚠ أدخل قيمة العهدة",IF(P102&lt;0,"⛔ عجز / زيادة مصروفات "&amp;TEXT(-P102,"#,##0"),IF(COUNTIFS($B$8:$B$5007,B102,$A$8:$A$5007,"مصروف",$I$8:$I$5007,"&lt;&gt;مرفوض",$K$8:$K$5007,"&lt;&gt;نعم")&gt;0,"⚠ "&amp;COUNTIFS($B$8:$B$5007,B102,$A$8:$A$5007,"مصروف",$I$8:$I$5007,"&lt;&gt;مرفوض",$K$8:$K$5007,"&lt;&gt;نعم")&amp;" مصروف غير مسوى",IF(L102="تمت التسوية",IF(P102=0,"✔ متوازنة وتمت التسوية","✔ تمت التسوية – متبقي "&amp;TEXT(P102,"#,##0")),IF(P102&gt;0,"متبقي "&amp;TEXT(P102,"#,##0"),"✔ متوازنة"))))),IF(R102=0,"⚠ أضف سطر عهدة أولًا",IF(OR(C102="",N(G102)=0),"⚠ أكمل التاريخ والقيمة",IF(S102="","⚠ التاريخ خارج السنة المالية",IF(H102="","⚠ اختر بند الموازنة",IF(I102="مرفوض","✖ مرفوض من المدير",IF(I102&lt;&gt;"موافق","⏳ بانتظار موافقة المدير",IF(K102&lt;&gt;"نعم","⚠ غير مسوى مع الحسابات","✔ معتمد ومسوى")))))))))</f>
        <v/>
      </c>
      <c r="R102">
        <f>N(R101)+IF(A102="عهدة",1,0)</f>
        <v/>
      </c>
      <c r="S102">
        <f>IF(C102="","",IF(AND(C102&gt;=DATE(2026,9,1),C102&lt;=DATE(2027,8,31)),(YEAR(C102)-2026)*12+MONTH(C102)-8,""))</f>
        <v/>
      </c>
      <c r="T102">
        <f>IF(AND(A102="مصروف",R102&gt;0,I102="موافق",S102&lt;&gt;"",H102&lt;&gt;""),N(G102),0)</f>
        <v/>
      </c>
    </row>
    <row r="103">
      <c r="A103" s="19" t="n"/>
      <c r="B103" s="20">
        <f>IF(A103="","",IF(R103=0,"⚠ أضف سطر عهدة أولًا","BDR-"&amp;TEXT(R103,"000")))</f>
        <v/>
      </c>
      <c r="C103" s="21" t="n"/>
      <c r="D103" s="20">
        <f>IF(C103="","",IF(S103="","خارج السنة المالية",INDEX(القوائم!$D$2:$D$13,S103)))</f>
        <v/>
      </c>
      <c r="E103" s="22" t="n"/>
      <c r="F103" s="23" t="n"/>
      <c r="G103" s="23" t="n"/>
      <c r="H103" s="22" t="n"/>
      <c r="I103" s="19" t="n"/>
      <c r="J103" s="21" t="n"/>
      <c r="K103" s="19" t="n"/>
      <c r="L103" s="19" t="n"/>
      <c r="M103" s="21" t="n"/>
      <c r="N103" s="22" t="n"/>
      <c r="O103" s="24">
        <f>IF(A103&lt;&gt;"عهدة","",SUMIFS($G$8:$G$5007,$B$8:$B$5007,B103,$A$8:$A$5007,"مصروف",$I$8:$I$5007,"&lt;&gt;مرفوض"))</f>
        <v/>
      </c>
      <c r="P103" s="25">
        <f>IF(A103&lt;&gt;"عهدة","",N(F103)-O103)</f>
        <v/>
      </c>
      <c r="Q103" s="26">
        <f>IF(A103="","",IF(A103="عهدة",IF(N(F103)=0,"⚠ أدخل قيمة العهدة",IF(P103&lt;0,"⛔ عجز / زيادة مصروفات "&amp;TEXT(-P103,"#,##0"),IF(COUNTIFS($B$8:$B$5007,B103,$A$8:$A$5007,"مصروف",$I$8:$I$5007,"&lt;&gt;مرفوض",$K$8:$K$5007,"&lt;&gt;نعم")&gt;0,"⚠ "&amp;COUNTIFS($B$8:$B$5007,B103,$A$8:$A$5007,"مصروف",$I$8:$I$5007,"&lt;&gt;مرفوض",$K$8:$K$5007,"&lt;&gt;نعم")&amp;" مصروف غير مسوى",IF(L103="تمت التسوية",IF(P103=0,"✔ متوازنة وتمت التسوية","✔ تمت التسوية – متبقي "&amp;TEXT(P103,"#,##0")),IF(P103&gt;0,"متبقي "&amp;TEXT(P103,"#,##0"),"✔ متوازنة"))))),IF(R103=0,"⚠ أضف سطر عهدة أولًا",IF(OR(C103="",N(G103)=0),"⚠ أكمل التاريخ والقيمة",IF(S103="","⚠ التاريخ خارج السنة المالية",IF(H103="","⚠ اختر بند الموازنة",IF(I103="مرفوض","✖ مرفوض من المدير",IF(I103&lt;&gt;"موافق","⏳ بانتظار موافقة المدير",IF(K103&lt;&gt;"نعم","⚠ غير مسوى مع الحسابات","✔ معتمد ومسوى")))))))))</f>
        <v/>
      </c>
      <c r="R103">
        <f>N(R102)+IF(A103="عهدة",1,0)</f>
        <v/>
      </c>
      <c r="S103">
        <f>IF(C103="","",IF(AND(C103&gt;=DATE(2026,9,1),C103&lt;=DATE(2027,8,31)),(YEAR(C103)-2026)*12+MONTH(C103)-8,""))</f>
        <v/>
      </c>
      <c r="T103">
        <f>IF(AND(A103="مصروف",R103&gt;0,I103="موافق",S103&lt;&gt;"",H103&lt;&gt;""),N(G103),0)</f>
        <v/>
      </c>
    </row>
    <row r="104">
      <c r="A104" s="19" t="n"/>
      <c r="B104" s="20">
        <f>IF(A104="","",IF(R104=0,"⚠ أضف سطر عهدة أولًا","BDR-"&amp;TEXT(R104,"000")))</f>
        <v/>
      </c>
      <c r="C104" s="21" t="n"/>
      <c r="D104" s="20">
        <f>IF(C104="","",IF(S104="","خارج السنة المالية",INDEX(القوائم!$D$2:$D$13,S104)))</f>
        <v/>
      </c>
      <c r="E104" s="22" t="n"/>
      <c r="F104" s="23" t="n"/>
      <c r="G104" s="23" t="n"/>
      <c r="H104" s="22" t="n"/>
      <c r="I104" s="19" t="n"/>
      <c r="J104" s="21" t="n"/>
      <c r="K104" s="19" t="n"/>
      <c r="L104" s="19" t="n"/>
      <c r="M104" s="21" t="n"/>
      <c r="N104" s="22" t="n"/>
      <c r="O104" s="24">
        <f>IF(A104&lt;&gt;"عهدة","",SUMIFS($G$8:$G$5007,$B$8:$B$5007,B104,$A$8:$A$5007,"مصروف",$I$8:$I$5007,"&lt;&gt;مرفوض"))</f>
        <v/>
      </c>
      <c r="P104" s="25">
        <f>IF(A104&lt;&gt;"عهدة","",N(F104)-O104)</f>
        <v/>
      </c>
      <c r="Q104" s="26">
        <f>IF(A104="","",IF(A104="عهدة",IF(N(F104)=0,"⚠ أدخل قيمة العهدة",IF(P104&lt;0,"⛔ عجز / زيادة مصروفات "&amp;TEXT(-P104,"#,##0"),IF(COUNTIFS($B$8:$B$5007,B104,$A$8:$A$5007,"مصروف",$I$8:$I$5007,"&lt;&gt;مرفوض",$K$8:$K$5007,"&lt;&gt;نعم")&gt;0,"⚠ "&amp;COUNTIFS($B$8:$B$5007,B104,$A$8:$A$5007,"مصروف",$I$8:$I$5007,"&lt;&gt;مرفوض",$K$8:$K$5007,"&lt;&gt;نعم")&amp;" مصروف غير مسوى",IF(L104="تمت التسوية",IF(P104=0,"✔ متوازنة وتمت التسوية","✔ تمت التسوية – متبقي "&amp;TEXT(P104,"#,##0")),IF(P104&gt;0,"متبقي "&amp;TEXT(P104,"#,##0"),"✔ متوازنة"))))),IF(R104=0,"⚠ أضف سطر عهدة أولًا",IF(OR(C104="",N(G104)=0),"⚠ أكمل التاريخ والقيمة",IF(S104="","⚠ التاريخ خارج السنة المالية",IF(H104="","⚠ اختر بند الموازنة",IF(I104="مرفوض","✖ مرفوض من المدير",IF(I104&lt;&gt;"موافق","⏳ بانتظار موافقة المدير",IF(K104&lt;&gt;"نعم","⚠ غير مسوى مع الحسابات","✔ معتمد ومسوى")))))))))</f>
        <v/>
      </c>
      <c r="R104">
        <f>N(R103)+IF(A104="عهدة",1,0)</f>
        <v/>
      </c>
      <c r="S104">
        <f>IF(C104="","",IF(AND(C104&gt;=DATE(2026,9,1),C104&lt;=DATE(2027,8,31)),(YEAR(C104)-2026)*12+MONTH(C104)-8,""))</f>
        <v/>
      </c>
      <c r="T104">
        <f>IF(AND(A104="مصروف",R104&gt;0,I104="موافق",S104&lt;&gt;"",H104&lt;&gt;""),N(G104),0)</f>
        <v/>
      </c>
    </row>
    <row r="105">
      <c r="A105" s="19" t="n"/>
      <c r="B105" s="20">
        <f>IF(A105="","",IF(R105=0,"⚠ أضف سطر عهدة أولًا","BDR-"&amp;TEXT(R105,"000")))</f>
        <v/>
      </c>
      <c r="C105" s="21" t="n"/>
      <c r="D105" s="20">
        <f>IF(C105="","",IF(S105="","خارج السنة المالية",INDEX(القوائم!$D$2:$D$13,S105)))</f>
        <v/>
      </c>
      <c r="E105" s="22" t="n"/>
      <c r="F105" s="23" t="n"/>
      <c r="G105" s="23" t="n"/>
      <c r="H105" s="22" t="n"/>
      <c r="I105" s="19" t="n"/>
      <c r="J105" s="21" t="n"/>
      <c r="K105" s="19" t="n"/>
      <c r="L105" s="19" t="n"/>
      <c r="M105" s="21" t="n"/>
      <c r="N105" s="22" t="n"/>
      <c r="O105" s="24">
        <f>IF(A105&lt;&gt;"عهدة","",SUMIFS($G$8:$G$5007,$B$8:$B$5007,B105,$A$8:$A$5007,"مصروف",$I$8:$I$5007,"&lt;&gt;مرفوض"))</f>
        <v/>
      </c>
      <c r="P105" s="25">
        <f>IF(A105&lt;&gt;"عهدة","",N(F105)-O105)</f>
        <v/>
      </c>
      <c r="Q105" s="26">
        <f>IF(A105="","",IF(A105="عهدة",IF(N(F105)=0,"⚠ أدخل قيمة العهدة",IF(P105&lt;0,"⛔ عجز / زيادة مصروفات "&amp;TEXT(-P105,"#,##0"),IF(COUNTIFS($B$8:$B$5007,B105,$A$8:$A$5007,"مصروف",$I$8:$I$5007,"&lt;&gt;مرفوض",$K$8:$K$5007,"&lt;&gt;نعم")&gt;0,"⚠ "&amp;COUNTIFS($B$8:$B$5007,B105,$A$8:$A$5007,"مصروف",$I$8:$I$5007,"&lt;&gt;مرفوض",$K$8:$K$5007,"&lt;&gt;نعم")&amp;" مصروف غير مسوى",IF(L105="تمت التسوية",IF(P105=0,"✔ متوازنة وتمت التسوية","✔ تمت التسوية – متبقي "&amp;TEXT(P105,"#,##0")),IF(P105&gt;0,"متبقي "&amp;TEXT(P105,"#,##0"),"✔ متوازنة"))))),IF(R105=0,"⚠ أضف سطر عهدة أولًا",IF(OR(C105="",N(G105)=0),"⚠ أكمل التاريخ والقيمة",IF(S105="","⚠ التاريخ خارج السنة المالية",IF(H105="","⚠ اختر بند الموازنة",IF(I105="مرفوض","✖ مرفوض من المدير",IF(I105&lt;&gt;"موافق","⏳ بانتظار موافقة المدير",IF(K105&lt;&gt;"نعم","⚠ غير مسوى مع الحسابات","✔ معتمد ومسوى")))))))))</f>
        <v/>
      </c>
      <c r="R105">
        <f>N(R104)+IF(A105="عهدة",1,0)</f>
        <v/>
      </c>
      <c r="S105">
        <f>IF(C105="","",IF(AND(C105&gt;=DATE(2026,9,1),C105&lt;=DATE(2027,8,31)),(YEAR(C105)-2026)*12+MONTH(C105)-8,""))</f>
        <v/>
      </c>
      <c r="T105">
        <f>IF(AND(A105="مصروف",R105&gt;0,I105="موافق",S105&lt;&gt;"",H105&lt;&gt;""),N(G105),0)</f>
        <v/>
      </c>
    </row>
    <row r="106">
      <c r="A106" s="19" t="n"/>
      <c r="B106" s="20">
        <f>IF(A106="","",IF(R106=0,"⚠ أضف سطر عهدة أولًا","BDR-"&amp;TEXT(R106,"000")))</f>
        <v/>
      </c>
      <c r="C106" s="21" t="n"/>
      <c r="D106" s="20">
        <f>IF(C106="","",IF(S106="","خارج السنة المالية",INDEX(القوائم!$D$2:$D$13,S106)))</f>
        <v/>
      </c>
      <c r="E106" s="22" t="n"/>
      <c r="F106" s="23" t="n"/>
      <c r="G106" s="23" t="n"/>
      <c r="H106" s="22" t="n"/>
      <c r="I106" s="19" t="n"/>
      <c r="J106" s="21" t="n"/>
      <c r="K106" s="19" t="n"/>
      <c r="L106" s="19" t="n"/>
      <c r="M106" s="21" t="n"/>
      <c r="N106" s="22" t="n"/>
      <c r="O106" s="24">
        <f>IF(A106&lt;&gt;"عهدة","",SUMIFS($G$8:$G$5007,$B$8:$B$5007,B106,$A$8:$A$5007,"مصروف",$I$8:$I$5007,"&lt;&gt;مرفوض"))</f>
        <v/>
      </c>
      <c r="P106" s="25">
        <f>IF(A106&lt;&gt;"عهدة","",N(F106)-O106)</f>
        <v/>
      </c>
      <c r="Q106" s="26">
        <f>IF(A106="","",IF(A106="عهدة",IF(N(F106)=0,"⚠ أدخل قيمة العهدة",IF(P106&lt;0,"⛔ عجز / زيادة مصروفات "&amp;TEXT(-P106,"#,##0"),IF(COUNTIFS($B$8:$B$5007,B106,$A$8:$A$5007,"مصروف",$I$8:$I$5007,"&lt;&gt;مرفوض",$K$8:$K$5007,"&lt;&gt;نعم")&gt;0,"⚠ "&amp;COUNTIFS($B$8:$B$5007,B106,$A$8:$A$5007,"مصروف",$I$8:$I$5007,"&lt;&gt;مرفوض",$K$8:$K$5007,"&lt;&gt;نعم")&amp;" مصروف غير مسوى",IF(L106="تمت التسوية",IF(P106=0,"✔ متوازنة وتمت التسوية","✔ تمت التسوية – متبقي "&amp;TEXT(P106,"#,##0")),IF(P106&gt;0,"متبقي "&amp;TEXT(P106,"#,##0"),"✔ متوازنة"))))),IF(R106=0,"⚠ أضف سطر عهدة أولًا",IF(OR(C106="",N(G106)=0),"⚠ أكمل التاريخ والقيمة",IF(S106="","⚠ التاريخ خارج السنة المالية",IF(H106="","⚠ اختر بند الموازنة",IF(I106="مرفوض","✖ مرفوض من المدير",IF(I106&lt;&gt;"موافق","⏳ بانتظار موافقة المدير",IF(K106&lt;&gt;"نعم","⚠ غير مسوى مع الحسابات","✔ معتمد ومسوى")))))))))</f>
        <v/>
      </c>
      <c r="R106">
        <f>N(R105)+IF(A106="عهدة",1,0)</f>
        <v/>
      </c>
      <c r="S106">
        <f>IF(C106="","",IF(AND(C106&gt;=DATE(2026,9,1),C106&lt;=DATE(2027,8,31)),(YEAR(C106)-2026)*12+MONTH(C106)-8,""))</f>
        <v/>
      </c>
      <c r="T106">
        <f>IF(AND(A106="مصروف",R106&gt;0,I106="موافق",S106&lt;&gt;"",H106&lt;&gt;""),N(G106),0)</f>
        <v/>
      </c>
    </row>
    <row r="107">
      <c r="A107" s="19" t="n"/>
      <c r="B107" s="20">
        <f>IF(A107="","",IF(R107=0,"⚠ أضف سطر عهدة أولًا","BDR-"&amp;TEXT(R107,"000")))</f>
        <v/>
      </c>
      <c r="C107" s="21" t="n"/>
      <c r="D107" s="20">
        <f>IF(C107="","",IF(S107="","خارج السنة المالية",INDEX(القوائم!$D$2:$D$13,S107)))</f>
        <v/>
      </c>
      <c r="E107" s="22" t="n"/>
      <c r="F107" s="23" t="n"/>
      <c r="G107" s="23" t="n"/>
      <c r="H107" s="22" t="n"/>
      <c r="I107" s="19" t="n"/>
      <c r="J107" s="21" t="n"/>
      <c r="K107" s="19" t="n"/>
      <c r="L107" s="19" t="n"/>
      <c r="M107" s="21" t="n"/>
      <c r="N107" s="22" t="n"/>
      <c r="O107" s="24">
        <f>IF(A107&lt;&gt;"عهدة","",SUMIFS($G$8:$G$5007,$B$8:$B$5007,B107,$A$8:$A$5007,"مصروف",$I$8:$I$5007,"&lt;&gt;مرفوض"))</f>
        <v/>
      </c>
      <c r="P107" s="25">
        <f>IF(A107&lt;&gt;"عهدة","",N(F107)-O107)</f>
        <v/>
      </c>
      <c r="Q107" s="26">
        <f>IF(A107="","",IF(A107="عهدة",IF(N(F107)=0,"⚠ أدخل قيمة العهدة",IF(P107&lt;0,"⛔ عجز / زيادة مصروفات "&amp;TEXT(-P107,"#,##0"),IF(COUNTIFS($B$8:$B$5007,B107,$A$8:$A$5007,"مصروف",$I$8:$I$5007,"&lt;&gt;مرفوض",$K$8:$K$5007,"&lt;&gt;نعم")&gt;0,"⚠ "&amp;COUNTIFS($B$8:$B$5007,B107,$A$8:$A$5007,"مصروف",$I$8:$I$5007,"&lt;&gt;مرفوض",$K$8:$K$5007,"&lt;&gt;نعم")&amp;" مصروف غير مسوى",IF(L107="تمت التسوية",IF(P107=0,"✔ متوازنة وتمت التسوية","✔ تمت التسوية – متبقي "&amp;TEXT(P107,"#,##0")),IF(P107&gt;0,"متبقي "&amp;TEXT(P107,"#,##0"),"✔ متوازنة"))))),IF(R107=0,"⚠ أضف سطر عهدة أولًا",IF(OR(C107="",N(G107)=0),"⚠ أكمل التاريخ والقيمة",IF(S107="","⚠ التاريخ خارج السنة المالية",IF(H107="","⚠ اختر بند الموازنة",IF(I107="مرفوض","✖ مرفوض من المدير",IF(I107&lt;&gt;"موافق","⏳ بانتظار موافقة المدير",IF(K107&lt;&gt;"نعم","⚠ غير مسوى مع الحسابات","✔ معتمد ومسوى")))))))))</f>
        <v/>
      </c>
      <c r="R107">
        <f>N(R106)+IF(A107="عهدة",1,0)</f>
        <v/>
      </c>
      <c r="S107">
        <f>IF(C107="","",IF(AND(C107&gt;=DATE(2026,9,1),C107&lt;=DATE(2027,8,31)),(YEAR(C107)-2026)*12+MONTH(C107)-8,""))</f>
        <v/>
      </c>
      <c r="T107">
        <f>IF(AND(A107="مصروف",R107&gt;0,I107="موافق",S107&lt;&gt;"",H107&lt;&gt;""),N(G107),0)</f>
        <v/>
      </c>
    </row>
    <row r="108">
      <c r="A108" s="19" t="n"/>
      <c r="B108" s="20">
        <f>IF(A108="","",IF(R108=0,"⚠ أضف سطر عهدة أولًا","BDR-"&amp;TEXT(R108,"000")))</f>
        <v/>
      </c>
      <c r="C108" s="21" t="n"/>
      <c r="D108" s="20">
        <f>IF(C108="","",IF(S108="","خارج السنة المالية",INDEX(القوائم!$D$2:$D$13,S108)))</f>
        <v/>
      </c>
      <c r="E108" s="22" t="n"/>
      <c r="F108" s="23" t="n"/>
      <c r="G108" s="23" t="n"/>
      <c r="H108" s="22" t="n"/>
      <c r="I108" s="19" t="n"/>
      <c r="J108" s="21" t="n"/>
      <c r="K108" s="19" t="n"/>
      <c r="L108" s="19" t="n"/>
      <c r="M108" s="21" t="n"/>
      <c r="N108" s="22" t="n"/>
      <c r="O108" s="24">
        <f>IF(A108&lt;&gt;"عهدة","",SUMIFS($G$8:$G$5007,$B$8:$B$5007,B108,$A$8:$A$5007,"مصروف",$I$8:$I$5007,"&lt;&gt;مرفوض"))</f>
        <v/>
      </c>
      <c r="P108" s="25">
        <f>IF(A108&lt;&gt;"عهدة","",N(F108)-O108)</f>
        <v/>
      </c>
      <c r="Q108" s="26">
        <f>IF(A108="","",IF(A108="عهدة",IF(N(F108)=0,"⚠ أدخل قيمة العهدة",IF(P108&lt;0,"⛔ عجز / زيادة مصروفات "&amp;TEXT(-P108,"#,##0"),IF(COUNTIFS($B$8:$B$5007,B108,$A$8:$A$5007,"مصروف",$I$8:$I$5007,"&lt;&gt;مرفوض",$K$8:$K$5007,"&lt;&gt;نعم")&gt;0,"⚠ "&amp;COUNTIFS($B$8:$B$5007,B108,$A$8:$A$5007,"مصروف",$I$8:$I$5007,"&lt;&gt;مرفوض",$K$8:$K$5007,"&lt;&gt;نعم")&amp;" مصروف غير مسوى",IF(L108="تمت التسوية",IF(P108=0,"✔ متوازنة وتمت التسوية","✔ تمت التسوية – متبقي "&amp;TEXT(P108,"#,##0")),IF(P108&gt;0,"متبقي "&amp;TEXT(P108,"#,##0"),"✔ متوازنة"))))),IF(R108=0,"⚠ أضف سطر عهدة أولًا",IF(OR(C108="",N(G108)=0),"⚠ أكمل التاريخ والقيمة",IF(S108="","⚠ التاريخ خارج السنة المالية",IF(H108="","⚠ اختر بند الموازنة",IF(I108="مرفوض","✖ مرفوض من المدير",IF(I108&lt;&gt;"موافق","⏳ بانتظار موافقة المدير",IF(K108&lt;&gt;"نعم","⚠ غير مسوى مع الحسابات","✔ معتمد ومسوى")))))))))</f>
        <v/>
      </c>
      <c r="R108">
        <f>N(R107)+IF(A108="عهدة",1,0)</f>
        <v/>
      </c>
      <c r="S108">
        <f>IF(C108="","",IF(AND(C108&gt;=DATE(2026,9,1),C108&lt;=DATE(2027,8,31)),(YEAR(C108)-2026)*12+MONTH(C108)-8,""))</f>
        <v/>
      </c>
      <c r="T108">
        <f>IF(AND(A108="مصروف",R108&gt;0,I108="موافق",S108&lt;&gt;"",H108&lt;&gt;""),N(G108),0)</f>
        <v/>
      </c>
    </row>
    <row r="109">
      <c r="A109" s="19" t="n"/>
      <c r="B109" s="20">
        <f>IF(A109="","",IF(R109=0,"⚠ أضف سطر عهدة أولًا","BDR-"&amp;TEXT(R109,"000")))</f>
        <v/>
      </c>
      <c r="C109" s="21" t="n"/>
      <c r="D109" s="20">
        <f>IF(C109="","",IF(S109="","خارج السنة المالية",INDEX(القوائم!$D$2:$D$13,S109)))</f>
        <v/>
      </c>
      <c r="E109" s="22" t="n"/>
      <c r="F109" s="23" t="n"/>
      <c r="G109" s="23" t="n"/>
      <c r="H109" s="22" t="n"/>
      <c r="I109" s="19" t="n"/>
      <c r="J109" s="21" t="n"/>
      <c r="K109" s="19" t="n"/>
      <c r="L109" s="19" t="n"/>
      <c r="M109" s="21" t="n"/>
      <c r="N109" s="22" t="n"/>
      <c r="O109" s="24">
        <f>IF(A109&lt;&gt;"عهدة","",SUMIFS($G$8:$G$5007,$B$8:$B$5007,B109,$A$8:$A$5007,"مصروف",$I$8:$I$5007,"&lt;&gt;مرفوض"))</f>
        <v/>
      </c>
      <c r="P109" s="25">
        <f>IF(A109&lt;&gt;"عهدة","",N(F109)-O109)</f>
        <v/>
      </c>
      <c r="Q109" s="26">
        <f>IF(A109="","",IF(A109="عهدة",IF(N(F109)=0,"⚠ أدخل قيمة العهدة",IF(P109&lt;0,"⛔ عجز / زيادة مصروفات "&amp;TEXT(-P109,"#,##0"),IF(COUNTIFS($B$8:$B$5007,B109,$A$8:$A$5007,"مصروف",$I$8:$I$5007,"&lt;&gt;مرفوض",$K$8:$K$5007,"&lt;&gt;نعم")&gt;0,"⚠ "&amp;COUNTIFS($B$8:$B$5007,B109,$A$8:$A$5007,"مصروف",$I$8:$I$5007,"&lt;&gt;مرفوض",$K$8:$K$5007,"&lt;&gt;نعم")&amp;" مصروف غير مسوى",IF(L109="تمت التسوية",IF(P109=0,"✔ متوازنة وتمت التسوية","✔ تمت التسوية – متبقي "&amp;TEXT(P109,"#,##0")),IF(P109&gt;0,"متبقي "&amp;TEXT(P109,"#,##0"),"✔ متوازنة"))))),IF(R109=0,"⚠ أضف سطر عهدة أولًا",IF(OR(C109="",N(G109)=0),"⚠ أكمل التاريخ والقيمة",IF(S109="","⚠ التاريخ خارج السنة المالية",IF(H109="","⚠ اختر بند الموازنة",IF(I109="مرفوض","✖ مرفوض من المدير",IF(I109&lt;&gt;"موافق","⏳ بانتظار موافقة المدير",IF(K109&lt;&gt;"نعم","⚠ غير مسوى مع الحسابات","✔ معتمد ومسوى")))))))))</f>
        <v/>
      </c>
      <c r="R109">
        <f>N(R108)+IF(A109="عهدة",1,0)</f>
        <v/>
      </c>
      <c r="S109">
        <f>IF(C109="","",IF(AND(C109&gt;=DATE(2026,9,1),C109&lt;=DATE(2027,8,31)),(YEAR(C109)-2026)*12+MONTH(C109)-8,""))</f>
        <v/>
      </c>
      <c r="T109">
        <f>IF(AND(A109="مصروف",R109&gt;0,I109="موافق",S109&lt;&gt;"",H109&lt;&gt;""),N(G109),0)</f>
        <v/>
      </c>
    </row>
    <row r="110">
      <c r="A110" s="19" t="n"/>
      <c r="B110" s="20">
        <f>IF(A110="","",IF(R110=0,"⚠ أضف سطر عهدة أولًا","BDR-"&amp;TEXT(R110,"000")))</f>
        <v/>
      </c>
      <c r="C110" s="21" t="n"/>
      <c r="D110" s="20">
        <f>IF(C110="","",IF(S110="","خارج السنة المالية",INDEX(القوائم!$D$2:$D$13,S110)))</f>
        <v/>
      </c>
      <c r="E110" s="22" t="n"/>
      <c r="F110" s="23" t="n"/>
      <c r="G110" s="23" t="n"/>
      <c r="H110" s="22" t="n"/>
      <c r="I110" s="19" t="n"/>
      <c r="J110" s="21" t="n"/>
      <c r="K110" s="19" t="n"/>
      <c r="L110" s="19" t="n"/>
      <c r="M110" s="21" t="n"/>
      <c r="N110" s="22" t="n"/>
      <c r="O110" s="24">
        <f>IF(A110&lt;&gt;"عهدة","",SUMIFS($G$8:$G$5007,$B$8:$B$5007,B110,$A$8:$A$5007,"مصروف",$I$8:$I$5007,"&lt;&gt;مرفوض"))</f>
        <v/>
      </c>
      <c r="P110" s="25">
        <f>IF(A110&lt;&gt;"عهدة","",N(F110)-O110)</f>
        <v/>
      </c>
      <c r="Q110" s="26">
        <f>IF(A110="","",IF(A110="عهدة",IF(N(F110)=0,"⚠ أدخل قيمة العهدة",IF(P110&lt;0,"⛔ عجز / زيادة مصروفات "&amp;TEXT(-P110,"#,##0"),IF(COUNTIFS($B$8:$B$5007,B110,$A$8:$A$5007,"مصروف",$I$8:$I$5007,"&lt;&gt;مرفوض",$K$8:$K$5007,"&lt;&gt;نعم")&gt;0,"⚠ "&amp;COUNTIFS($B$8:$B$5007,B110,$A$8:$A$5007,"مصروف",$I$8:$I$5007,"&lt;&gt;مرفوض",$K$8:$K$5007,"&lt;&gt;نعم")&amp;" مصروف غير مسوى",IF(L110="تمت التسوية",IF(P110=0,"✔ متوازنة وتمت التسوية","✔ تمت التسوية – متبقي "&amp;TEXT(P110,"#,##0")),IF(P110&gt;0,"متبقي "&amp;TEXT(P110,"#,##0"),"✔ متوازنة"))))),IF(R110=0,"⚠ أضف سطر عهدة أولًا",IF(OR(C110="",N(G110)=0),"⚠ أكمل التاريخ والقيمة",IF(S110="","⚠ التاريخ خارج السنة المالية",IF(H110="","⚠ اختر بند الموازنة",IF(I110="مرفوض","✖ مرفوض من المدير",IF(I110&lt;&gt;"موافق","⏳ بانتظار موافقة المدير",IF(K110&lt;&gt;"نعم","⚠ غير مسوى مع الحسابات","✔ معتمد ومسوى")))))))))</f>
        <v/>
      </c>
      <c r="R110">
        <f>N(R109)+IF(A110="عهدة",1,0)</f>
        <v/>
      </c>
      <c r="S110">
        <f>IF(C110="","",IF(AND(C110&gt;=DATE(2026,9,1),C110&lt;=DATE(2027,8,31)),(YEAR(C110)-2026)*12+MONTH(C110)-8,""))</f>
        <v/>
      </c>
      <c r="T110">
        <f>IF(AND(A110="مصروف",R110&gt;0,I110="موافق",S110&lt;&gt;"",H110&lt;&gt;""),N(G110),0)</f>
        <v/>
      </c>
    </row>
    <row r="111">
      <c r="A111" s="19" t="n"/>
      <c r="B111" s="20">
        <f>IF(A111="","",IF(R111=0,"⚠ أضف سطر عهدة أولًا","BDR-"&amp;TEXT(R111,"000")))</f>
        <v/>
      </c>
      <c r="C111" s="21" t="n"/>
      <c r="D111" s="20">
        <f>IF(C111="","",IF(S111="","خارج السنة المالية",INDEX(القوائم!$D$2:$D$13,S111)))</f>
        <v/>
      </c>
      <c r="E111" s="22" t="n"/>
      <c r="F111" s="23" t="n"/>
      <c r="G111" s="23" t="n"/>
      <c r="H111" s="22" t="n"/>
      <c r="I111" s="19" t="n"/>
      <c r="J111" s="21" t="n"/>
      <c r="K111" s="19" t="n"/>
      <c r="L111" s="19" t="n"/>
      <c r="M111" s="21" t="n"/>
      <c r="N111" s="22" t="n"/>
      <c r="O111" s="24">
        <f>IF(A111&lt;&gt;"عهدة","",SUMIFS($G$8:$G$5007,$B$8:$B$5007,B111,$A$8:$A$5007,"مصروف",$I$8:$I$5007,"&lt;&gt;مرفوض"))</f>
        <v/>
      </c>
      <c r="P111" s="25">
        <f>IF(A111&lt;&gt;"عهدة","",N(F111)-O111)</f>
        <v/>
      </c>
      <c r="Q111" s="26">
        <f>IF(A111="","",IF(A111="عهدة",IF(N(F111)=0,"⚠ أدخل قيمة العهدة",IF(P111&lt;0,"⛔ عجز / زيادة مصروفات "&amp;TEXT(-P111,"#,##0"),IF(COUNTIFS($B$8:$B$5007,B111,$A$8:$A$5007,"مصروف",$I$8:$I$5007,"&lt;&gt;مرفوض",$K$8:$K$5007,"&lt;&gt;نعم")&gt;0,"⚠ "&amp;COUNTIFS($B$8:$B$5007,B111,$A$8:$A$5007,"مصروف",$I$8:$I$5007,"&lt;&gt;مرفوض",$K$8:$K$5007,"&lt;&gt;نعم")&amp;" مصروف غير مسوى",IF(L111="تمت التسوية",IF(P111=0,"✔ متوازنة وتمت التسوية","✔ تمت التسوية – متبقي "&amp;TEXT(P111,"#,##0")),IF(P111&gt;0,"متبقي "&amp;TEXT(P111,"#,##0"),"✔ متوازنة"))))),IF(R111=0,"⚠ أضف سطر عهدة أولًا",IF(OR(C111="",N(G111)=0),"⚠ أكمل التاريخ والقيمة",IF(S111="","⚠ التاريخ خارج السنة المالية",IF(H111="","⚠ اختر بند الموازنة",IF(I111="مرفوض","✖ مرفوض من المدير",IF(I111&lt;&gt;"موافق","⏳ بانتظار موافقة المدير",IF(K111&lt;&gt;"نعم","⚠ غير مسوى مع الحسابات","✔ معتمد ومسوى")))))))))</f>
        <v/>
      </c>
      <c r="R111">
        <f>N(R110)+IF(A111="عهدة",1,0)</f>
        <v/>
      </c>
      <c r="S111">
        <f>IF(C111="","",IF(AND(C111&gt;=DATE(2026,9,1),C111&lt;=DATE(2027,8,31)),(YEAR(C111)-2026)*12+MONTH(C111)-8,""))</f>
        <v/>
      </c>
      <c r="T111">
        <f>IF(AND(A111="مصروف",R111&gt;0,I111="موافق",S111&lt;&gt;"",H111&lt;&gt;""),N(G111),0)</f>
        <v/>
      </c>
    </row>
    <row r="112">
      <c r="A112" s="19" t="n"/>
      <c r="B112" s="20">
        <f>IF(A112="","",IF(R112=0,"⚠ أضف سطر عهدة أولًا","BDR-"&amp;TEXT(R112,"000")))</f>
        <v/>
      </c>
      <c r="C112" s="21" t="n"/>
      <c r="D112" s="20">
        <f>IF(C112="","",IF(S112="","خارج السنة المالية",INDEX(القوائم!$D$2:$D$13,S112)))</f>
        <v/>
      </c>
      <c r="E112" s="22" t="n"/>
      <c r="F112" s="23" t="n"/>
      <c r="G112" s="23" t="n"/>
      <c r="H112" s="22" t="n"/>
      <c r="I112" s="19" t="n"/>
      <c r="J112" s="21" t="n"/>
      <c r="K112" s="19" t="n"/>
      <c r="L112" s="19" t="n"/>
      <c r="M112" s="21" t="n"/>
      <c r="N112" s="22" t="n"/>
      <c r="O112" s="24">
        <f>IF(A112&lt;&gt;"عهدة","",SUMIFS($G$8:$G$5007,$B$8:$B$5007,B112,$A$8:$A$5007,"مصروف",$I$8:$I$5007,"&lt;&gt;مرفوض"))</f>
        <v/>
      </c>
      <c r="P112" s="25">
        <f>IF(A112&lt;&gt;"عهدة","",N(F112)-O112)</f>
        <v/>
      </c>
      <c r="Q112" s="26">
        <f>IF(A112="","",IF(A112="عهدة",IF(N(F112)=0,"⚠ أدخل قيمة العهدة",IF(P112&lt;0,"⛔ عجز / زيادة مصروفات "&amp;TEXT(-P112,"#,##0"),IF(COUNTIFS($B$8:$B$5007,B112,$A$8:$A$5007,"مصروف",$I$8:$I$5007,"&lt;&gt;مرفوض",$K$8:$K$5007,"&lt;&gt;نعم")&gt;0,"⚠ "&amp;COUNTIFS($B$8:$B$5007,B112,$A$8:$A$5007,"مصروف",$I$8:$I$5007,"&lt;&gt;مرفوض",$K$8:$K$5007,"&lt;&gt;نعم")&amp;" مصروف غير مسوى",IF(L112="تمت التسوية",IF(P112=0,"✔ متوازنة وتمت التسوية","✔ تمت التسوية – متبقي "&amp;TEXT(P112,"#,##0")),IF(P112&gt;0,"متبقي "&amp;TEXT(P112,"#,##0"),"✔ متوازنة"))))),IF(R112=0,"⚠ أضف سطر عهدة أولًا",IF(OR(C112="",N(G112)=0),"⚠ أكمل التاريخ والقيمة",IF(S112="","⚠ التاريخ خارج السنة المالية",IF(H112="","⚠ اختر بند الموازنة",IF(I112="مرفوض","✖ مرفوض من المدير",IF(I112&lt;&gt;"موافق","⏳ بانتظار موافقة المدير",IF(K112&lt;&gt;"نعم","⚠ غير مسوى مع الحسابات","✔ معتمد ومسوى")))))))))</f>
        <v/>
      </c>
      <c r="R112">
        <f>N(R111)+IF(A112="عهدة",1,0)</f>
        <v/>
      </c>
      <c r="S112">
        <f>IF(C112="","",IF(AND(C112&gt;=DATE(2026,9,1),C112&lt;=DATE(2027,8,31)),(YEAR(C112)-2026)*12+MONTH(C112)-8,""))</f>
        <v/>
      </c>
      <c r="T112">
        <f>IF(AND(A112="مصروف",R112&gt;0,I112="موافق",S112&lt;&gt;"",H112&lt;&gt;""),N(G112),0)</f>
        <v/>
      </c>
    </row>
    <row r="113">
      <c r="A113" s="19" t="n"/>
      <c r="B113" s="20">
        <f>IF(A113="","",IF(R113=0,"⚠ أضف سطر عهدة أولًا","BDR-"&amp;TEXT(R113,"000")))</f>
        <v/>
      </c>
      <c r="C113" s="21" t="n"/>
      <c r="D113" s="20">
        <f>IF(C113="","",IF(S113="","خارج السنة المالية",INDEX(القوائم!$D$2:$D$13,S113)))</f>
        <v/>
      </c>
      <c r="E113" s="22" t="n"/>
      <c r="F113" s="23" t="n"/>
      <c r="G113" s="23" t="n"/>
      <c r="H113" s="22" t="n"/>
      <c r="I113" s="19" t="n"/>
      <c r="J113" s="21" t="n"/>
      <c r="K113" s="19" t="n"/>
      <c r="L113" s="19" t="n"/>
      <c r="M113" s="21" t="n"/>
      <c r="N113" s="22" t="n"/>
      <c r="O113" s="24">
        <f>IF(A113&lt;&gt;"عهدة","",SUMIFS($G$8:$G$5007,$B$8:$B$5007,B113,$A$8:$A$5007,"مصروف",$I$8:$I$5007,"&lt;&gt;مرفوض"))</f>
        <v/>
      </c>
      <c r="P113" s="25">
        <f>IF(A113&lt;&gt;"عهدة","",N(F113)-O113)</f>
        <v/>
      </c>
      <c r="Q113" s="26">
        <f>IF(A113="","",IF(A113="عهدة",IF(N(F113)=0,"⚠ أدخل قيمة العهدة",IF(P113&lt;0,"⛔ عجز / زيادة مصروفات "&amp;TEXT(-P113,"#,##0"),IF(COUNTIFS($B$8:$B$5007,B113,$A$8:$A$5007,"مصروف",$I$8:$I$5007,"&lt;&gt;مرفوض",$K$8:$K$5007,"&lt;&gt;نعم")&gt;0,"⚠ "&amp;COUNTIFS($B$8:$B$5007,B113,$A$8:$A$5007,"مصروف",$I$8:$I$5007,"&lt;&gt;مرفوض",$K$8:$K$5007,"&lt;&gt;نعم")&amp;" مصروف غير مسوى",IF(L113="تمت التسوية",IF(P113=0,"✔ متوازنة وتمت التسوية","✔ تمت التسوية – متبقي "&amp;TEXT(P113,"#,##0")),IF(P113&gt;0,"متبقي "&amp;TEXT(P113,"#,##0"),"✔ متوازنة"))))),IF(R113=0,"⚠ أضف سطر عهدة أولًا",IF(OR(C113="",N(G113)=0),"⚠ أكمل التاريخ والقيمة",IF(S113="","⚠ التاريخ خارج السنة المالية",IF(H113="","⚠ اختر بند الموازنة",IF(I113="مرفوض","✖ مرفوض من المدير",IF(I113&lt;&gt;"موافق","⏳ بانتظار موافقة المدير",IF(K113&lt;&gt;"نعم","⚠ غير مسوى مع الحسابات","✔ معتمد ومسوى")))))))))</f>
        <v/>
      </c>
      <c r="R113">
        <f>N(R112)+IF(A113="عهدة",1,0)</f>
        <v/>
      </c>
      <c r="S113">
        <f>IF(C113="","",IF(AND(C113&gt;=DATE(2026,9,1),C113&lt;=DATE(2027,8,31)),(YEAR(C113)-2026)*12+MONTH(C113)-8,""))</f>
        <v/>
      </c>
      <c r="T113">
        <f>IF(AND(A113="مصروف",R113&gt;0,I113="موافق",S113&lt;&gt;"",H113&lt;&gt;""),N(G113),0)</f>
        <v/>
      </c>
    </row>
    <row r="114">
      <c r="A114" s="19" t="n"/>
      <c r="B114" s="20">
        <f>IF(A114="","",IF(R114=0,"⚠ أضف سطر عهدة أولًا","BDR-"&amp;TEXT(R114,"000")))</f>
        <v/>
      </c>
      <c r="C114" s="21" t="n"/>
      <c r="D114" s="20">
        <f>IF(C114="","",IF(S114="","خارج السنة المالية",INDEX(القوائم!$D$2:$D$13,S114)))</f>
        <v/>
      </c>
      <c r="E114" s="22" t="n"/>
      <c r="F114" s="23" t="n"/>
      <c r="G114" s="23" t="n"/>
      <c r="H114" s="22" t="n"/>
      <c r="I114" s="19" t="n"/>
      <c r="J114" s="21" t="n"/>
      <c r="K114" s="19" t="n"/>
      <c r="L114" s="19" t="n"/>
      <c r="M114" s="21" t="n"/>
      <c r="N114" s="22" t="n"/>
      <c r="O114" s="24">
        <f>IF(A114&lt;&gt;"عهدة","",SUMIFS($G$8:$G$5007,$B$8:$B$5007,B114,$A$8:$A$5007,"مصروف",$I$8:$I$5007,"&lt;&gt;مرفوض"))</f>
        <v/>
      </c>
      <c r="P114" s="25">
        <f>IF(A114&lt;&gt;"عهدة","",N(F114)-O114)</f>
        <v/>
      </c>
      <c r="Q114" s="26">
        <f>IF(A114="","",IF(A114="عهدة",IF(N(F114)=0,"⚠ أدخل قيمة العهدة",IF(P114&lt;0,"⛔ عجز / زيادة مصروفات "&amp;TEXT(-P114,"#,##0"),IF(COUNTIFS($B$8:$B$5007,B114,$A$8:$A$5007,"مصروف",$I$8:$I$5007,"&lt;&gt;مرفوض",$K$8:$K$5007,"&lt;&gt;نعم")&gt;0,"⚠ "&amp;COUNTIFS($B$8:$B$5007,B114,$A$8:$A$5007,"مصروف",$I$8:$I$5007,"&lt;&gt;مرفوض",$K$8:$K$5007,"&lt;&gt;نعم")&amp;" مصروف غير مسوى",IF(L114="تمت التسوية",IF(P114=0,"✔ متوازنة وتمت التسوية","✔ تمت التسوية – متبقي "&amp;TEXT(P114,"#,##0")),IF(P114&gt;0,"متبقي "&amp;TEXT(P114,"#,##0"),"✔ متوازنة"))))),IF(R114=0,"⚠ أضف سطر عهدة أولًا",IF(OR(C114="",N(G114)=0),"⚠ أكمل التاريخ والقيمة",IF(S114="","⚠ التاريخ خارج السنة المالية",IF(H114="","⚠ اختر بند الموازنة",IF(I114="مرفوض","✖ مرفوض من المدير",IF(I114&lt;&gt;"موافق","⏳ بانتظار موافقة المدير",IF(K114&lt;&gt;"نعم","⚠ غير مسوى مع الحسابات","✔ معتمد ومسوى")))))))))</f>
        <v/>
      </c>
      <c r="R114">
        <f>N(R113)+IF(A114="عهدة",1,0)</f>
        <v/>
      </c>
      <c r="S114">
        <f>IF(C114="","",IF(AND(C114&gt;=DATE(2026,9,1),C114&lt;=DATE(2027,8,31)),(YEAR(C114)-2026)*12+MONTH(C114)-8,""))</f>
        <v/>
      </c>
      <c r="T114">
        <f>IF(AND(A114="مصروف",R114&gt;0,I114="موافق",S114&lt;&gt;"",H114&lt;&gt;""),N(G114),0)</f>
        <v/>
      </c>
    </row>
    <row r="115">
      <c r="A115" s="19" t="n"/>
      <c r="B115" s="20">
        <f>IF(A115="","",IF(R115=0,"⚠ أضف سطر عهدة أولًا","BDR-"&amp;TEXT(R115,"000")))</f>
        <v/>
      </c>
      <c r="C115" s="21" t="n"/>
      <c r="D115" s="20">
        <f>IF(C115="","",IF(S115="","خارج السنة المالية",INDEX(القوائم!$D$2:$D$13,S115)))</f>
        <v/>
      </c>
      <c r="E115" s="22" t="n"/>
      <c r="F115" s="23" t="n"/>
      <c r="G115" s="23" t="n"/>
      <c r="H115" s="22" t="n"/>
      <c r="I115" s="19" t="n"/>
      <c r="J115" s="21" t="n"/>
      <c r="K115" s="19" t="n"/>
      <c r="L115" s="19" t="n"/>
      <c r="M115" s="21" t="n"/>
      <c r="N115" s="22" t="n"/>
      <c r="O115" s="24">
        <f>IF(A115&lt;&gt;"عهدة","",SUMIFS($G$8:$G$5007,$B$8:$B$5007,B115,$A$8:$A$5007,"مصروف",$I$8:$I$5007,"&lt;&gt;مرفوض"))</f>
        <v/>
      </c>
      <c r="P115" s="25">
        <f>IF(A115&lt;&gt;"عهدة","",N(F115)-O115)</f>
        <v/>
      </c>
      <c r="Q115" s="26">
        <f>IF(A115="","",IF(A115="عهدة",IF(N(F115)=0,"⚠ أدخل قيمة العهدة",IF(P115&lt;0,"⛔ عجز / زيادة مصروفات "&amp;TEXT(-P115,"#,##0"),IF(COUNTIFS($B$8:$B$5007,B115,$A$8:$A$5007,"مصروف",$I$8:$I$5007,"&lt;&gt;مرفوض",$K$8:$K$5007,"&lt;&gt;نعم")&gt;0,"⚠ "&amp;COUNTIFS($B$8:$B$5007,B115,$A$8:$A$5007,"مصروف",$I$8:$I$5007,"&lt;&gt;مرفوض",$K$8:$K$5007,"&lt;&gt;نعم")&amp;" مصروف غير مسوى",IF(L115="تمت التسوية",IF(P115=0,"✔ متوازنة وتمت التسوية","✔ تمت التسوية – متبقي "&amp;TEXT(P115,"#,##0")),IF(P115&gt;0,"متبقي "&amp;TEXT(P115,"#,##0"),"✔ متوازنة"))))),IF(R115=0,"⚠ أضف سطر عهدة أولًا",IF(OR(C115="",N(G115)=0),"⚠ أكمل التاريخ والقيمة",IF(S115="","⚠ التاريخ خارج السنة المالية",IF(H115="","⚠ اختر بند الموازنة",IF(I115="مرفوض","✖ مرفوض من المدير",IF(I115&lt;&gt;"موافق","⏳ بانتظار موافقة المدير",IF(K115&lt;&gt;"نعم","⚠ غير مسوى مع الحسابات","✔ معتمد ومسوى")))))))))</f>
        <v/>
      </c>
      <c r="R115">
        <f>N(R114)+IF(A115="عهدة",1,0)</f>
        <v/>
      </c>
      <c r="S115">
        <f>IF(C115="","",IF(AND(C115&gt;=DATE(2026,9,1),C115&lt;=DATE(2027,8,31)),(YEAR(C115)-2026)*12+MONTH(C115)-8,""))</f>
        <v/>
      </c>
      <c r="T115">
        <f>IF(AND(A115="مصروف",R115&gt;0,I115="موافق",S115&lt;&gt;"",H115&lt;&gt;""),N(G115),0)</f>
        <v/>
      </c>
    </row>
    <row r="116">
      <c r="A116" s="19" t="n"/>
      <c r="B116" s="20">
        <f>IF(A116="","",IF(R116=0,"⚠ أضف سطر عهدة أولًا","BDR-"&amp;TEXT(R116,"000")))</f>
        <v/>
      </c>
      <c r="C116" s="21" t="n"/>
      <c r="D116" s="20">
        <f>IF(C116="","",IF(S116="","خارج السنة المالية",INDEX(القوائم!$D$2:$D$13,S116)))</f>
        <v/>
      </c>
      <c r="E116" s="22" t="n"/>
      <c r="F116" s="23" t="n"/>
      <c r="G116" s="23" t="n"/>
      <c r="H116" s="22" t="n"/>
      <c r="I116" s="19" t="n"/>
      <c r="J116" s="21" t="n"/>
      <c r="K116" s="19" t="n"/>
      <c r="L116" s="19" t="n"/>
      <c r="M116" s="21" t="n"/>
      <c r="N116" s="22" t="n"/>
      <c r="O116" s="24">
        <f>IF(A116&lt;&gt;"عهدة","",SUMIFS($G$8:$G$5007,$B$8:$B$5007,B116,$A$8:$A$5007,"مصروف",$I$8:$I$5007,"&lt;&gt;مرفوض"))</f>
        <v/>
      </c>
      <c r="P116" s="25">
        <f>IF(A116&lt;&gt;"عهدة","",N(F116)-O116)</f>
        <v/>
      </c>
      <c r="Q116" s="26">
        <f>IF(A116="","",IF(A116="عهدة",IF(N(F116)=0,"⚠ أدخل قيمة العهدة",IF(P116&lt;0,"⛔ عجز / زيادة مصروفات "&amp;TEXT(-P116,"#,##0"),IF(COUNTIFS($B$8:$B$5007,B116,$A$8:$A$5007,"مصروف",$I$8:$I$5007,"&lt;&gt;مرفوض",$K$8:$K$5007,"&lt;&gt;نعم")&gt;0,"⚠ "&amp;COUNTIFS($B$8:$B$5007,B116,$A$8:$A$5007,"مصروف",$I$8:$I$5007,"&lt;&gt;مرفوض",$K$8:$K$5007,"&lt;&gt;نعم")&amp;" مصروف غير مسوى",IF(L116="تمت التسوية",IF(P116=0,"✔ متوازنة وتمت التسوية","✔ تمت التسوية – متبقي "&amp;TEXT(P116,"#,##0")),IF(P116&gt;0,"متبقي "&amp;TEXT(P116,"#,##0"),"✔ متوازنة"))))),IF(R116=0,"⚠ أضف سطر عهدة أولًا",IF(OR(C116="",N(G116)=0),"⚠ أكمل التاريخ والقيمة",IF(S116="","⚠ التاريخ خارج السنة المالية",IF(H116="","⚠ اختر بند الموازنة",IF(I116="مرفوض","✖ مرفوض من المدير",IF(I116&lt;&gt;"موافق","⏳ بانتظار موافقة المدير",IF(K116&lt;&gt;"نعم","⚠ غير مسوى مع الحسابات","✔ معتمد ومسوى")))))))))</f>
        <v/>
      </c>
      <c r="R116">
        <f>N(R115)+IF(A116="عهدة",1,0)</f>
        <v/>
      </c>
      <c r="S116">
        <f>IF(C116="","",IF(AND(C116&gt;=DATE(2026,9,1),C116&lt;=DATE(2027,8,31)),(YEAR(C116)-2026)*12+MONTH(C116)-8,""))</f>
        <v/>
      </c>
      <c r="T116">
        <f>IF(AND(A116="مصروف",R116&gt;0,I116="موافق",S116&lt;&gt;"",H116&lt;&gt;""),N(G116),0)</f>
        <v/>
      </c>
    </row>
    <row r="117">
      <c r="A117" s="19" t="n"/>
      <c r="B117" s="20">
        <f>IF(A117="","",IF(R117=0,"⚠ أضف سطر عهدة أولًا","BDR-"&amp;TEXT(R117,"000")))</f>
        <v/>
      </c>
      <c r="C117" s="21" t="n"/>
      <c r="D117" s="20">
        <f>IF(C117="","",IF(S117="","خارج السنة المالية",INDEX(القوائم!$D$2:$D$13,S117)))</f>
        <v/>
      </c>
      <c r="E117" s="22" t="n"/>
      <c r="F117" s="23" t="n"/>
      <c r="G117" s="23" t="n"/>
      <c r="H117" s="22" t="n"/>
      <c r="I117" s="19" t="n"/>
      <c r="J117" s="21" t="n"/>
      <c r="K117" s="19" t="n"/>
      <c r="L117" s="19" t="n"/>
      <c r="M117" s="21" t="n"/>
      <c r="N117" s="22" t="n"/>
      <c r="O117" s="24">
        <f>IF(A117&lt;&gt;"عهدة","",SUMIFS($G$8:$G$5007,$B$8:$B$5007,B117,$A$8:$A$5007,"مصروف",$I$8:$I$5007,"&lt;&gt;مرفوض"))</f>
        <v/>
      </c>
      <c r="P117" s="25">
        <f>IF(A117&lt;&gt;"عهدة","",N(F117)-O117)</f>
        <v/>
      </c>
      <c r="Q117" s="26">
        <f>IF(A117="","",IF(A117="عهدة",IF(N(F117)=0,"⚠ أدخل قيمة العهدة",IF(P117&lt;0,"⛔ عجز / زيادة مصروفات "&amp;TEXT(-P117,"#,##0"),IF(COUNTIFS($B$8:$B$5007,B117,$A$8:$A$5007,"مصروف",$I$8:$I$5007,"&lt;&gt;مرفوض",$K$8:$K$5007,"&lt;&gt;نعم")&gt;0,"⚠ "&amp;COUNTIFS($B$8:$B$5007,B117,$A$8:$A$5007,"مصروف",$I$8:$I$5007,"&lt;&gt;مرفوض",$K$8:$K$5007,"&lt;&gt;نعم")&amp;" مصروف غير مسوى",IF(L117="تمت التسوية",IF(P117=0,"✔ متوازنة وتمت التسوية","✔ تمت التسوية – متبقي "&amp;TEXT(P117,"#,##0")),IF(P117&gt;0,"متبقي "&amp;TEXT(P117,"#,##0"),"✔ متوازنة"))))),IF(R117=0,"⚠ أضف سطر عهدة أولًا",IF(OR(C117="",N(G117)=0),"⚠ أكمل التاريخ والقيمة",IF(S117="","⚠ التاريخ خارج السنة المالية",IF(H117="","⚠ اختر بند الموازنة",IF(I117="مرفوض","✖ مرفوض من المدير",IF(I117&lt;&gt;"موافق","⏳ بانتظار موافقة المدير",IF(K117&lt;&gt;"نعم","⚠ غير مسوى مع الحسابات","✔ معتمد ومسوى")))))))))</f>
        <v/>
      </c>
      <c r="R117">
        <f>N(R116)+IF(A117="عهدة",1,0)</f>
        <v/>
      </c>
      <c r="S117">
        <f>IF(C117="","",IF(AND(C117&gt;=DATE(2026,9,1),C117&lt;=DATE(2027,8,31)),(YEAR(C117)-2026)*12+MONTH(C117)-8,""))</f>
        <v/>
      </c>
      <c r="T117">
        <f>IF(AND(A117="مصروف",R117&gt;0,I117="موافق",S117&lt;&gt;"",H117&lt;&gt;""),N(G117),0)</f>
        <v/>
      </c>
    </row>
    <row r="118">
      <c r="A118" s="19" t="n"/>
      <c r="B118" s="20">
        <f>IF(A118="","",IF(R118=0,"⚠ أضف سطر عهدة أولًا","BDR-"&amp;TEXT(R118,"000")))</f>
        <v/>
      </c>
      <c r="C118" s="21" t="n"/>
      <c r="D118" s="20">
        <f>IF(C118="","",IF(S118="","خارج السنة المالية",INDEX(القوائم!$D$2:$D$13,S118)))</f>
        <v/>
      </c>
      <c r="E118" s="22" t="n"/>
      <c r="F118" s="23" t="n"/>
      <c r="G118" s="23" t="n"/>
      <c r="H118" s="22" t="n"/>
      <c r="I118" s="19" t="n"/>
      <c r="J118" s="21" t="n"/>
      <c r="K118" s="19" t="n"/>
      <c r="L118" s="19" t="n"/>
      <c r="M118" s="21" t="n"/>
      <c r="N118" s="22" t="n"/>
      <c r="O118" s="24">
        <f>IF(A118&lt;&gt;"عهدة","",SUMIFS($G$8:$G$5007,$B$8:$B$5007,B118,$A$8:$A$5007,"مصروف",$I$8:$I$5007,"&lt;&gt;مرفوض"))</f>
        <v/>
      </c>
      <c r="P118" s="25">
        <f>IF(A118&lt;&gt;"عهدة","",N(F118)-O118)</f>
        <v/>
      </c>
      <c r="Q118" s="26">
        <f>IF(A118="","",IF(A118="عهدة",IF(N(F118)=0,"⚠ أدخل قيمة العهدة",IF(P118&lt;0,"⛔ عجز / زيادة مصروفات "&amp;TEXT(-P118,"#,##0"),IF(COUNTIFS($B$8:$B$5007,B118,$A$8:$A$5007,"مصروف",$I$8:$I$5007,"&lt;&gt;مرفوض",$K$8:$K$5007,"&lt;&gt;نعم")&gt;0,"⚠ "&amp;COUNTIFS($B$8:$B$5007,B118,$A$8:$A$5007,"مصروف",$I$8:$I$5007,"&lt;&gt;مرفوض",$K$8:$K$5007,"&lt;&gt;نعم")&amp;" مصروف غير مسوى",IF(L118="تمت التسوية",IF(P118=0,"✔ متوازنة وتمت التسوية","✔ تمت التسوية – متبقي "&amp;TEXT(P118,"#,##0")),IF(P118&gt;0,"متبقي "&amp;TEXT(P118,"#,##0"),"✔ متوازنة"))))),IF(R118=0,"⚠ أضف سطر عهدة أولًا",IF(OR(C118="",N(G118)=0),"⚠ أكمل التاريخ والقيمة",IF(S118="","⚠ التاريخ خارج السنة المالية",IF(H118="","⚠ اختر بند الموازنة",IF(I118="مرفوض","✖ مرفوض من المدير",IF(I118&lt;&gt;"موافق","⏳ بانتظار موافقة المدير",IF(K118&lt;&gt;"نعم","⚠ غير مسوى مع الحسابات","✔ معتمد ومسوى")))))))))</f>
        <v/>
      </c>
      <c r="R118">
        <f>N(R117)+IF(A118="عهدة",1,0)</f>
        <v/>
      </c>
      <c r="S118">
        <f>IF(C118="","",IF(AND(C118&gt;=DATE(2026,9,1),C118&lt;=DATE(2027,8,31)),(YEAR(C118)-2026)*12+MONTH(C118)-8,""))</f>
        <v/>
      </c>
      <c r="T118">
        <f>IF(AND(A118="مصروف",R118&gt;0,I118="موافق",S118&lt;&gt;"",H118&lt;&gt;""),N(G118),0)</f>
        <v/>
      </c>
    </row>
    <row r="119">
      <c r="A119" s="19" t="n"/>
      <c r="B119" s="20">
        <f>IF(A119="","",IF(R119=0,"⚠ أضف سطر عهدة أولًا","BDR-"&amp;TEXT(R119,"000")))</f>
        <v/>
      </c>
      <c r="C119" s="21" t="n"/>
      <c r="D119" s="20">
        <f>IF(C119="","",IF(S119="","خارج السنة المالية",INDEX(القوائم!$D$2:$D$13,S119)))</f>
        <v/>
      </c>
      <c r="E119" s="22" t="n"/>
      <c r="F119" s="23" t="n"/>
      <c r="G119" s="23" t="n"/>
      <c r="H119" s="22" t="n"/>
      <c r="I119" s="19" t="n"/>
      <c r="J119" s="21" t="n"/>
      <c r="K119" s="19" t="n"/>
      <c r="L119" s="19" t="n"/>
      <c r="M119" s="21" t="n"/>
      <c r="N119" s="22" t="n"/>
      <c r="O119" s="24">
        <f>IF(A119&lt;&gt;"عهدة","",SUMIFS($G$8:$G$5007,$B$8:$B$5007,B119,$A$8:$A$5007,"مصروف",$I$8:$I$5007,"&lt;&gt;مرفوض"))</f>
        <v/>
      </c>
      <c r="P119" s="25">
        <f>IF(A119&lt;&gt;"عهدة","",N(F119)-O119)</f>
        <v/>
      </c>
      <c r="Q119" s="26">
        <f>IF(A119="","",IF(A119="عهدة",IF(N(F119)=0,"⚠ أدخل قيمة العهدة",IF(P119&lt;0,"⛔ عجز / زيادة مصروفات "&amp;TEXT(-P119,"#,##0"),IF(COUNTIFS($B$8:$B$5007,B119,$A$8:$A$5007,"مصروف",$I$8:$I$5007,"&lt;&gt;مرفوض",$K$8:$K$5007,"&lt;&gt;نعم")&gt;0,"⚠ "&amp;COUNTIFS($B$8:$B$5007,B119,$A$8:$A$5007,"مصروف",$I$8:$I$5007,"&lt;&gt;مرفوض",$K$8:$K$5007,"&lt;&gt;نعم")&amp;" مصروف غير مسوى",IF(L119="تمت التسوية",IF(P119=0,"✔ متوازنة وتمت التسوية","✔ تمت التسوية – متبقي "&amp;TEXT(P119,"#,##0")),IF(P119&gt;0,"متبقي "&amp;TEXT(P119,"#,##0"),"✔ متوازنة"))))),IF(R119=0,"⚠ أضف سطر عهدة أولًا",IF(OR(C119="",N(G119)=0),"⚠ أكمل التاريخ والقيمة",IF(S119="","⚠ التاريخ خارج السنة المالية",IF(H119="","⚠ اختر بند الموازنة",IF(I119="مرفوض","✖ مرفوض من المدير",IF(I119&lt;&gt;"موافق","⏳ بانتظار موافقة المدير",IF(K119&lt;&gt;"نعم","⚠ غير مسوى مع الحسابات","✔ معتمد ومسوى")))))))))</f>
        <v/>
      </c>
      <c r="R119">
        <f>N(R118)+IF(A119="عهدة",1,0)</f>
        <v/>
      </c>
      <c r="S119">
        <f>IF(C119="","",IF(AND(C119&gt;=DATE(2026,9,1),C119&lt;=DATE(2027,8,31)),(YEAR(C119)-2026)*12+MONTH(C119)-8,""))</f>
        <v/>
      </c>
      <c r="T119">
        <f>IF(AND(A119="مصروف",R119&gt;0,I119="موافق",S119&lt;&gt;"",H119&lt;&gt;""),N(G119),0)</f>
        <v/>
      </c>
    </row>
    <row r="120">
      <c r="A120" s="19" t="n"/>
      <c r="B120" s="20">
        <f>IF(A120="","",IF(R120=0,"⚠ أضف سطر عهدة أولًا","BDR-"&amp;TEXT(R120,"000")))</f>
        <v/>
      </c>
      <c r="C120" s="21" t="n"/>
      <c r="D120" s="20">
        <f>IF(C120="","",IF(S120="","خارج السنة المالية",INDEX(القوائم!$D$2:$D$13,S120)))</f>
        <v/>
      </c>
      <c r="E120" s="22" t="n"/>
      <c r="F120" s="23" t="n"/>
      <c r="G120" s="23" t="n"/>
      <c r="H120" s="22" t="n"/>
      <c r="I120" s="19" t="n"/>
      <c r="J120" s="21" t="n"/>
      <c r="K120" s="19" t="n"/>
      <c r="L120" s="19" t="n"/>
      <c r="M120" s="21" t="n"/>
      <c r="N120" s="22" t="n"/>
      <c r="O120" s="24">
        <f>IF(A120&lt;&gt;"عهدة","",SUMIFS($G$8:$G$5007,$B$8:$B$5007,B120,$A$8:$A$5007,"مصروف",$I$8:$I$5007,"&lt;&gt;مرفوض"))</f>
        <v/>
      </c>
      <c r="P120" s="25">
        <f>IF(A120&lt;&gt;"عهدة","",N(F120)-O120)</f>
        <v/>
      </c>
      <c r="Q120" s="26">
        <f>IF(A120="","",IF(A120="عهدة",IF(N(F120)=0,"⚠ أدخل قيمة العهدة",IF(P120&lt;0,"⛔ عجز / زيادة مصروفات "&amp;TEXT(-P120,"#,##0"),IF(COUNTIFS($B$8:$B$5007,B120,$A$8:$A$5007,"مصروف",$I$8:$I$5007,"&lt;&gt;مرفوض",$K$8:$K$5007,"&lt;&gt;نعم")&gt;0,"⚠ "&amp;COUNTIFS($B$8:$B$5007,B120,$A$8:$A$5007,"مصروف",$I$8:$I$5007,"&lt;&gt;مرفوض",$K$8:$K$5007,"&lt;&gt;نعم")&amp;" مصروف غير مسوى",IF(L120="تمت التسوية",IF(P120=0,"✔ متوازنة وتمت التسوية","✔ تمت التسوية – متبقي "&amp;TEXT(P120,"#,##0")),IF(P120&gt;0,"متبقي "&amp;TEXT(P120,"#,##0"),"✔ متوازنة"))))),IF(R120=0,"⚠ أضف سطر عهدة أولًا",IF(OR(C120="",N(G120)=0),"⚠ أكمل التاريخ والقيمة",IF(S120="","⚠ التاريخ خارج السنة المالية",IF(H120="","⚠ اختر بند الموازنة",IF(I120="مرفوض","✖ مرفوض من المدير",IF(I120&lt;&gt;"موافق","⏳ بانتظار موافقة المدير",IF(K120&lt;&gt;"نعم","⚠ غير مسوى مع الحسابات","✔ معتمد ومسوى")))))))))</f>
        <v/>
      </c>
      <c r="R120">
        <f>N(R119)+IF(A120="عهدة",1,0)</f>
        <v/>
      </c>
      <c r="S120">
        <f>IF(C120="","",IF(AND(C120&gt;=DATE(2026,9,1),C120&lt;=DATE(2027,8,31)),(YEAR(C120)-2026)*12+MONTH(C120)-8,""))</f>
        <v/>
      </c>
      <c r="T120">
        <f>IF(AND(A120="مصروف",R120&gt;0,I120="موافق",S120&lt;&gt;"",H120&lt;&gt;""),N(G120),0)</f>
        <v/>
      </c>
    </row>
    <row r="121">
      <c r="A121" s="19" t="n"/>
      <c r="B121" s="20">
        <f>IF(A121="","",IF(R121=0,"⚠ أضف سطر عهدة أولًا","BDR-"&amp;TEXT(R121,"000")))</f>
        <v/>
      </c>
      <c r="C121" s="21" t="n"/>
      <c r="D121" s="20">
        <f>IF(C121="","",IF(S121="","خارج السنة المالية",INDEX(القوائم!$D$2:$D$13,S121)))</f>
        <v/>
      </c>
      <c r="E121" s="22" t="n"/>
      <c r="F121" s="23" t="n"/>
      <c r="G121" s="23" t="n"/>
      <c r="H121" s="22" t="n"/>
      <c r="I121" s="19" t="n"/>
      <c r="J121" s="21" t="n"/>
      <c r="K121" s="19" t="n"/>
      <c r="L121" s="19" t="n"/>
      <c r="M121" s="21" t="n"/>
      <c r="N121" s="22" t="n"/>
      <c r="O121" s="24">
        <f>IF(A121&lt;&gt;"عهدة","",SUMIFS($G$8:$G$5007,$B$8:$B$5007,B121,$A$8:$A$5007,"مصروف",$I$8:$I$5007,"&lt;&gt;مرفوض"))</f>
        <v/>
      </c>
      <c r="P121" s="25">
        <f>IF(A121&lt;&gt;"عهدة","",N(F121)-O121)</f>
        <v/>
      </c>
      <c r="Q121" s="26">
        <f>IF(A121="","",IF(A121="عهدة",IF(N(F121)=0,"⚠ أدخل قيمة العهدة",IF(P121&lt;0,"⛔ عجز / زيادة مصروفات "&amp;TEXT(-P121,"#,##0"),IF(COUNTIFS($B$8:$B$5007,B121,$A$8:$A$5007,"مصروف",$I$8:$I$5007,"&lt;&gt;مرفوض",$K$8:$K$5007,"&lt;&gt;نعم")&gt;0,"⚠ "&amp;COUNTIFS($B$8:$B$5007,B121,$A$8:$A$5007,"مصروف",$I$8:$I$5007,"&lt;&gt;مرفوض",$K$8:$K$5007,"&lt;&gt;نعم")&amp;" مصروف غير مسوى",IF(L121="تمت التسوية",IF(P121=0,"✔ متوازنة وتمت التسوية","✔ تمت التسوية – متبقي "&amp;TEXT(P121,"#,##0")),IF(P121&gt;0,"متبقي "&amp;TEXT(P121,"#,##0"),"✔ متوازنة"))))),IF(R121=0,"⚠ أضف سطر عهدة أولًا",IF(OR(C121="",N(G121)=0),"⚠ أكمل التاريخ والقيمة",IF(S121="","⚠ التاريخ خارج السنة المالية",IF(H121="","⚠ اختر بند الموازنة",IF(I121="مرفوض","✖ مرفوض من المدير",IF(I121&lt;&gt;"موافق","⏳ بانتظار موافقة المدير",IF(K121&lt;&gt;"نعم","⚠ غير مسوى مع الحسابات","✔ معتمد ومسوى")))))))))</f>
        <v/>
      </c>
      <c r="R121">
        <f>N(R120)+IF(A121="عهدة",1,0)</f>
        <v/>
      </c>
      <c r="S121">
        <f>IF(C121="","",IF(AND(C121&gt;=DATE(2026,9,1),C121&lt;=DATE(2027,8,31)),(YEAR(C121)-2026)*12+MONTH(C121)-8,""))</f>
        <v/>
      </c>
      <c r="T121">
        <f>IF(AND(A121="مصروف",R121&gt;0,I121="موافق",S121&lt;&gt;"",H121&lt;&gt;""),N(G121),0)</f>
        <v/>
      </c>
    </row>
    <row r="122">
      <c r="A122" s="19" t="n"/>
      <c r="B122" s="20">
        <f>IF(A122="","",IF(R122=0,"⚠ أضف سطر عهدة أولًا","BDR-"&amp;TEXT(R122,"000")))</f>
        <v/>
      </c>
      <c r="C122" s="21" t="n"/>
      <c r="D122" s="20">
        <f>IF(C122="","",IF(S122="","خارج السنة المالية",INDEX(القوائم!$D$2:$D$13,S122)))</f>
        <v/>
      </c>
      <c r="E122" s="22" t="n"/>
      <c r="F122" s="23" t="n"/>
      <c r="G122" s="23" t="n"/>
      <c r="H122" s="22" t="n"/>
      <c r="I122" s="19" t="n"/>
      <c r="J122" s="21" t="n"/>
      <c r="K122" s="19" t="n"/>
      <c r="L122" s="19" t="n"/>
      <c r="M122" s="21" t="n"/>
      <c r="N122" s="22" t="n"/>
      <c r="O122" s="24">
        <f>IF(A122&lt;&gt;"عهدة","",SUMIFS($G$8:$G$5007,$B$8:$B$5007,B122,$A$8:$A$5007,"مصروف",$I$8:$I$5007,"&lt;&gt;مرفوض"))</f>
        <v/>
      </c>
      <c r="P122" s="25">
        <f>IF(A122&lt;&gt;"عهدة","",N(F122)-O122)</f>
        <v/>
      </c>
      <c r="Q122" s="26">
        <f>IF(A122="","",IF(A122="عهدة",IF(N(F122)=0,"⚠ أدخل قيمة العهدة",IF(P122&lt;0,"⛔ عجز / زيادة مصروفات "&amp;TEXT(-P122,"#,##0"),IF(COUNTIFS($B$8:$B$5007,B122,$A$8:$A$5007,"مصروف",$I$8:$I$5007,"&lt;&gt;مرفوض",$K$8:$K$5007,"&lt;&gt;نعم")&gt;0,"⚠ "&amp;COUNTIFS($B$8:$B$5007,B122,$A$8:$A$5007,"مصروف",$I$8:$I$5007,"&lt;&gt;مرفوض",$K$8:$K$5007,"&lt;&gt;نعم")&amp;" مصروف غير مسوى",IF(L122="تمت التسوية",IF(P122=0,"✔ متوازنة وتمت التسوية","✔ تمت التسوية – متبقي "&amp;TEXT(P122,"#,##0")),IF(P122&gt;0,"متبقي "&amp;TEXT(P122,"#,##0"),"✔ متوازنة"))))),IF(R122=0,"⚠ أضف سطر عهدة أولًا",IF(OR(C122="",N(G122)=0),"⚠ أكمل التاريخ والقيمة",IF(S122="","⚠ التاريخ خارج السنة المالية",IF(H122="","⚠ اختر بند الموازنة",IF(I122="مرفوض","✖ مرفوض من المدير",IF(I122&lt;&gt;"موافق","⏳ بانتظار موافقة المدير",IF(K122&lt;&gt;"نعم","⚠ غير مسوى مع الحسابات","✔ معتمد ومسوى")))))))))</f>
        <v/>
      </c>
      <c r="R122">
        <f>N(R121)+IF(A122="عهدة",1,0)</f>
        <v/>
      </c>
      <c r="S122">
        <f>IF(C122="","",IF(AND(C122&gt;=DATE(2026,9,1),C122&lt;=DATE(2027,8,31)),(YEAR(C122)-2026)*12+MONTH(C122)-8,""))</f>
        <v/>
      </c>
      <c r="T122">
        <f>IF(AND(A122="مصروف",R122&gt;0,I122="موافق",S122&lt;&gt;"",H122&lt;&gt;""),N(G122),0)</f>
        <v/>
      </c>
    </row>
    <row r="123">
      <c r="A123" s="19" t="n"/>
      <c r="B123" s="20">
        <f>IF(A123="","",IF(R123=0,"⚠ أضف سطر عهدة أولًا","BDR-"&amp;TEXT(R123,"000")))</f>
        <v/>
      </c>
      <c r="C123" s="21" t="n"/>
      <c r="D123" s="20">
        <f>IF(C123="","",IF(S123="","خارج السنة المالية",INDEX(القوائم!$D$2:$D$13,S123)))</f>
        <v/>
      </c>
      <c r="E123" s="22" t="n"/>
      <c r="F123" s="23" t="n"/>
      <c r="G123" s="23" t="n"/>
      <c r="H123" s="22" t="n"/>
      <c r="I123" s="19" t="n"/>
      <c r="J123" s="21" t="n"/>
      <c r="K123" s="19" t="n"/>
      <c r="L123" s="19" t="n"/>
      <c r="M123" s="21" t="n"/>
      <c r="N123" s="22" t="n"/>
      <c r="O123" s="24">
        <f>IF(A123&lt;&gt;"عهدة","",SUMIFS($G$8:$G$5007,$B$8:$B$5007,B123,$A$8:$A$5007,"مصروف",$I$8:$I$5007,"&lt;&gt;مرفوض"))</f>
        <v/>
      </c>
      <c r="P123" s="25">
        <f>IF(A123&lt;&gt;"عهدة","",N(F123)-O123)</f>
        <v/>
      </c>
      <c r="Q123" s="26">
        <f>IF(A123="","",IF(A123="عهدة",IF(N(F123)=0,"⚠ أدخل قيمة العهدة",IF(P123&lt;0,"⛔ عجز / زيادة مصروفات "&amp;TEXT(-P123,"#,##0"),IF(COUNTIFS($B$8:$B$5007,B123,$A$8:$A$5007,"مصروف",$I$8:$I$5007,"&lt;&gt;مرفوض",$K$8:$K$5007,"&lt;&gt;نعم")&gt;0,"⚠ "&amp;COUNTIFS($B$8:$B$5007,B123,$A$8:$A$5007,"مصروف",$I$8:$I$5007,"&lt;&gt;مرفوض",$K$8:$K$5007,"&lt;&gt;نعم")&amp;" مصروف غير مسوى",IF(L123="تمت التسوية",IF(P123=0,"✔ متوازنة وتمت التسوية","✔ تمت التسوية – متبقي "&amp;TEXT(P123,"#,##0")),IF(P123&gt;0,"متبقي "&amp;TEXT(P123,"#,##0"),"✔ متوازنة"))))),IF(R123=0,"⚠ أضف سطر عهدة أولًا",IF(OR(C123="",N(G123)=0),"⚠ أكمل التاريخ والقيمة",IF(S123="","⚠ التاريخ خارج السنة المالية",IF(H123="","⚠ اختر بند الموازنة",IF(I123="مرفوض","✖ مرفوض من المدير",IF(I123&lt;&gt;"موافق","⏳ بانتظار موافقة المدير",IF(K123&lt;&gt;"نعم","⚠ غير مسوى مع الحسابات","✔ معتمد ومسوى")))))))))</f>
        <v/>
      </c>
      <c r="R123">
        <f>N(R122)+IF(A123="عهدة",1,0)</f>
        <v/>
      </c>
      <c r="S123">
        <f>IF(C123="","",IF(AND(C123&gt;=DATE(2026,9,1),C123&lt;=DATE(2027,8,31)),(YEAR(C123)-2026)*12+MONTH(C123)-8,""))</f>
        <v/>
      </c>
      <c r="T123">
        <f>IF(AND(A123="مصروف",R123&gt;0,I123="موافق",S123&lt;&gt;"",H123&lt;&gt;""),N(G123),0)</f>
        <v/>
      </c>
    </row>
    <row r="124">
      <c r="A124" s="19" t="n"/>
      <c r="B124" s="20">
        <f>IF(A124="","",IF(R124=0,"⚠ أضف سطر عهدة أولًا","BDR-"&amp;TEXT(R124,"000")))</f>
        <v/>
      </c>
      <c r="C124" s="21" t="n"/>
      <c r="D124" s="20">
        <f>IF(C124="","",IF(S124="","خارج السنة المالية",INDEX(القوائم!$D$2:$D$13,S124)))</f>
        <v/>
      </c>
      <c r="E124" s="22" t="n"/>
      <c r="F124" s="23" t="n"/>
      <c r="G124" s="23" t="n"/>
      <c r="H124" s="22" t="n"/>
      <c r="I124" s="19" t="n"/>
      <c r="J124" s="21" t="n"/>
      <c r="K124" s="19" t="n"/>
      <c r="L124" s="19" t="n"/>
      <c r="M124" s="21" t="n"/>
      <c r="N124" s="22" t="n"/>
      <c r="O124" s="24">
        <f>IF(A124&lt;&gt;"عهدة","",SUMIFS($G$8:$G$5007,$B$8:$B$5007,B124,$A$8:$A$5007,"مصروف",$I$8:$I$5007,"&lt;&gt;مرفوض"))</f>
        <v/>
      </c>
      <c r="P124" s="25">
        <f>IF(A124&lt;&gt;"عهدة","",N(F124)-O124)</f>
        <v/>
      </c>
      <c r="Q124" s="26">
        <f>IF(A124="","",IF(A124="عهدة",IF(N(F124)=0,"⚠ أدخل قيمة العهدة",IF(P124&lt;0,"⛔ عجز / زيادة مصروفات "&amp;TEXT(-P124,"#,##0"),IF(COUNTIFS($B$8:$B$5007,B124,$A$8:$A$5007,"مصروف",$I$8:$I$5007,"&lt;&gt;مرفوض",$K$8:$K$5007,"&lt;&gt;نعم")&gt;0,"⚠ "&amp;COUNTIFS($B$8:$B$5007,B124,$A$8:$A$5007,"مصروف",$I$8:$I$5007,"&lt;&gt;مرفوض",$K$8:$K$5007,"&lt;&gt;نعم")&amp;" مصروف غير مسوى",IF(L124="تمت التسوية",IF(P124=0,"✔ متوازنة وتمت التسوية","✔ تمت التسوية – متبقي "&amp;TEXT(P124,"#,##0")),IF(P124&gt;0,"متبقي "&amp;TEXT(P124,"#,##0"),"✔ متوازنة"))))),IF(R124=0,"⚠ أضف سطر عهدة أولًا",IF(OR(C124="",N(G124)=0),"⚠ أكمل التاريخ والقيمة",IF(S124="","⚠ التاريخ خارج السنة المالية",IF(H124="","⚠ اختر بند الموازنة",IF(I124="مرفوض","✖ مرفوض من المدير",IF(I124&lt;&gt;"موافق","⏳ بانتظار موافقة المدير",IF(K124&lt;&gt;"نعم","⚠ غير مسوى مع الحسابات","✔ معتمد ومسوى")))))))))</f>
        <v/>
      </c>
      <c r="R124">
        <f>N(R123)+IF(A124="عهدة",1,0)</f>
        <v/>
      </c>
      <c r="S124">
        <f>IF(C124="","",IF(AND(C124&gt;=DATE(2026,9,1),C124&lt;=DATE(2027,8,31)),(YEAR(C124)-2026)*12+MONTH(C124)-8,""))</f>
        <v/>
      </c>
      <c r="T124">
        <f>IF(AND(A124="مصروف",R124&gt;0,I124="موافق",S124&lt;&gt;"",H124&lt;&gt;""),N(G124),0)</f>
        <v/>
      </c>
    </row>
    <row r="125">
      <c r="A125" s="19" t="n"/>
      <c r="B125" s="20">
        <f>IF(A125="","",IF(R125=0,"⚠ أضف سطر عهدة أولًا","BDR-"&amp;TEXT(R125,"000")))</f>
        <v/>
      </c>
      <c r="C125" s="21" t="n"/>
      <c r="D125" s="20">
        <f>IF(C125="","",IF(S125="","خارج السنة المالية",INDEX(القوائم!$D$2:$D$13,S125)))</f>
        <v/>
      </c>
      <c r="E125" s="22" t="n"/>
      <c r="F125" s="23" t="n"/>
      <c r="G125" s="23" t="n"/>
      <c r="H125" s="22" t="n"/>
      <c r="I125" s="19" t="n"/>
      <c r="J125" s="21" t="n"/>
      <c r="K125" s="19" t="n"/>
      <c r="L125" s="19" t="n"/>
      <c r="M125" s="21" t="n"/>
      <c r="N125" s="22" t="n"/>
      <c r="O125" s="24">
        <f>IF(A125&lt;&gt;"عهدة","",SUMIFS($G$8:$G$5007,$B$8:$B$5007,B125,$A$8:$A$5007,"مصروف",$I$8:$I$5007,"&lt;&gt;مرفوض"))</f>
        <v/>
      </c>
      <c r="P125" s="25">
        <f>IF(A125&lt;&gt;"عهدة","",N(F125)-O125)</f>
        <v/>
      </c>
      <c r="Q125" s="26">
        <f>IF(A125="","",IF(A125="عهدة",IF(N(F125)=0,"⚠ أدخل قيمة العهدة",IF(P125&lt;0,"⛔ عجز / زيادة مصروفات "&amp;TEXT(-P125,"#,##0"),IF(COUNTIFS($B$8:$B$5007,B125,$A$8:$A$5007,"مصروف",$I$8:$I$5007,"&lt;&gt;مرفوض",$K$8:$K$5007,"&lt;&gt;نعم")&gt;0,"⚠ "&amp;COUNTIFS($B$8:$B$5007,B125,$A$8:$A$5007,"مصروف",$I$8:$I$5007,"&lt;&gt;مرفوض",$K$8:$K$5007,"&lt;&gt;نعم")&amp;" مصروف غير مسوى",IF(L125="تمت التسوية",IF(P125=0,"✔ متوازنة وتمت التسوية","✔ تمت التسوية – متبقي "&amp;TEXT(P125,"#,##0")),IF(P125&gt;0,"متبقي "&amp;TEXT(P125,"#,##0"),"✔ متوازنة"))))),IF(R125=0,"⚠ أضف سطر عهدة أولًا",IF(OR(C125="",N(G125)=0),"⚠ أكمل التاريخ والقيمة",IF(S125="","⚠ التاريخ خارج السنة المالية",IF(H125="","⚠ اختر بند الموازنة",IF(I125="مرفوض","✖ مرفوض من المدير",IF(I125&lt;&gt;"موافق","⏳ بانتظار موافقة المدير",IF(K125&lt;&gt;"نعم","⚠ غير مسوى مع الحسابات","✔ معتمد ومسوى")))))))))</f>
        <v/>
      </c>
      <c r="R125">
        <f>N(R124)+IF(A125="عهدة",1,0)</f>
        <v/>
      </c>
      <c r="S125">
        <f>IF(C125="","",IF(AND(C125&gt;=DATE(2026,9,1),C125&lt;=DATE(2027,8,31)),(YEAR(C125)-2026)*12+MONTH(C125)-8,""))</f>
        <v/>
      </c>
      <c r="T125">
        <f>IF(AND(A125="مصروف",R125&gt;0,I125="موافق",S125&lt;&gt;"",H125&lt;&gt;""),N(G125),0)</f>
        <v/>
      </c>
    </row>
    <row r="126">
      <c r="A126" s="19" t="n"/>
      <c r="B126" s="20">
        <f>IF(A126="","",IF(R126=0,"⚠ أضف سطر عهدة أولًا","BDR-"&amp;TEXT(R126,"000")))</f>
        <v/>
      </c>
      <c r="C126" s="21" t="n"/>
      <c r="D126" s="20">
        <f>IF(C126="","",IF(S126="","خارج السنة المالية",INDEX(القوائم!$D$2:$D$13,S126)))</f>
        <v/>
      </c>
      <c r="E126" s="22" t="n"/>
      <c r="F126" s="23" t="n"/>
      <c r="G126" s="23" t="n"/>
      <c r="H126" s="22" t="n"/>
      <c r="I126" s="19" t="n"/>
      <c r="J126" s="21" t="n"/>
      <c r="K126" s="19" t="n"/>
      <c r="L126" s="19" t="n"/>
      <c r="M126" s="21" t="n"/>
      <c r="N126" s="22" t="n"/>
      <c r="O126" s="24">
        <f>IF(A126&lt;&gt;"عهدة","",SUMIFS($G$8:$G$5007,$B$8:$B$5007,B126,$A$8:$A$5007,"مصروف",$I$8:$I$5007,"&lt;&gt;مرفوض"))</f>
        <v/>
      </c>
      <c r="P126" s="25">
        <f>IF(A126&lt;&gt;"عهدة","",N(F126)-O126)</f>
        <v/>
      </c>
      <c r="Q126" s="26">
        <f>IF(A126="","",IF(A126="عهدة",IF(N(F126)=0,"⚠ أدخل قيمة العهدة",IF(P126&lt;0,"⛔ عجز / زيادة مصروفات "&amp;TEXT(-P126,"#,##0"),IF(COUNTIFS($B$8:$B$5007,B126,$A$8:$A$5007,"مصروف",$I$8:$I$5007,"&lt;&gt;مرفوض",$K$8:$K$5007,"&lt;&gt;نعم")&gt;0,"⚠ "&amp;COUNTIFS($B$8:$B$5007,B126,$A$8:$A$5007,"مصروف",$I$8:$I$5007,"&lt;&gt;مرفوض",$K$8:$K$5007,"&lt;&gt;نعم")&amp;" مصروف غير مسوى",IF(L126="تمت التسوية",IF(P126=0,"✔ متوازنة وتمت التسوية","✔ تمت التسوية – متبقي "&amp;TEXT(P126,"#,##0")),IF(P126&gt;0,"متبقي "&amp;TEXT(P126,"#,##0"),"✔ متوازنة"))))),IF(R126=0,"⚠ أضف سطر عهدة أولًا",IF(OR(C126="",N(G126)=0),"⚠ أكمل التاريخ والقيمة",IF(S126="","⚠ التاريخ خارج السنة المالية",IF(H126="","⚠ اختر بند الموازنة",IF(I126="مرفوض","✖ مرفوض من المدير",IF(I126&lt;&gt;"موافق","⏳ بانتظار موافقة المدير",IF(K126&lt;&gt;"نعم","⚠ غير مسوى مع الحسابات","✔ معتمد ومسوى")))))))))</f>
        <v/>
      </c>
      <c r="R126">
        <f>N(R125)+IF(A126="عهدة",1,0)</f>
        <v/>
      </c>
      <c r="S126">
        <f>IF(C126="","",IF(AND(C126&gt;=DATE(2026,9,1),C126&lt;=DATE(2027,8,31)),(YEAR(C126)-2026)*12+MONTH(C126)-8,""))</f>
        <v/>
      </c>
      <c r="T126">
        <f>IF(AND(A126="مصروف",R126&gt;0,I126="موافق",S126&lt;&gt;"",H126&lt;&gt;""),N(G126),0)</f>
        <v/>
      </c>
    </row>
    <row r="127">
      <c r="A127" s="19" t="n"/>
      <c r="B127" s="20">
        <f>IF(A127="","",IF(R127=0,"⚠ أضف سطر عهدة أولًا","BDR-"&amp;TEXT(R127,"000")))</f>
        <v/>
      </c>
      <c r="C127" s="21" t="n"/>
      <c r="D127" s="20">
        <f>IF(C127="","",IF(S127="","خارج السنة المالية",INDEX(القوائم!$D$2:$D$13,S127)))</f>
        <v/>
      </c>
      <c r="E127" s="22" t="n"/>
      <c r="F127" s="23" t="n"/>
      <c r="G127" s="23" t="n"/>
      <c r="H127" s="22" t="n"/>
      <c r="I127" s="19" t="n"/>
      <c r="J127" s="21" t="n"/>
      <c r="K127" s="19" t="n"/>
      <c r="L127" s="19" t="n"/>
      <c r="M127" s="21" t="n"/>
      <c r="N127" s="22" t="n"/>
      <c r="O127" s="24">
        <f>IF(A127&lt;&gt;"عهدة","",SUMIFS($G$8:$G$5007,$B$8:$B$5007,B127,$A$8:$A$5007,"مصروف",$I$8:$I$5007,"&lt;&gt;مرفوض"))</f>
        <v/>
      </c>
      <c r="P127" s="25">
        <f>IF(A127&lt;&gt;"عهدة","",N(F127)-O127)</f>
        <v/>
      </c>
      <c r="Q127" s="26">
        <f>IF(A127="","",IF(A127="عهدة",IF(N(F127)=0,"⚠ أدخل قيمة العهدة",IF(P127&lt;0,"⛔ عجز / زيادة مصروفات "&amp;TEXT(-P127,"#,##0"),IF(COUNTIFS($B$8:$B$5007,B127,$A$8:$A$5007,"مصروف",$I$8:$I$5007,"&lt;&gt;مرفوض",$K$8:$K$5007,"&lt;&gt;نعم")&gt;0,"⚠ "&amp;COUNTIFS($B$8:$B$5007,B127,$A$8:$A$5007,"مصروف",$I$8:$I$5007,"&lt;&gt;مرفوض",$K$8:$K$5007,"&lt;&gt;نعم")&amp;" مصروف غير مسوى",IF(L127="تمت التسوية",IF(P127=0,"✔ متوازنة وتمت التسوية","✔ تمت التسوية – متبقي "&amp;TEXT(P127,"#,##0")),IF(P127&gt;0,"متبقي "&amp;TEXT(P127,"#,##0"),"✔ متوازنة"))))),IF(R127=0,"⚠ أضف سطر عهدة أولًا",IF(OR(C127="",N(G127)=0),"⚠ أكمل التاريخ والقيمة",IF(S127="","⚠ التاريخ خارج السنة المالية",IF(H127="","⚠ اختر بند الموازنة",IF(I127="مرفوض","✖ مرفوض من المدير",IF(I127&lt;&gt;"موافق","⏳ بانتظار موافقة المدير",IF(K127&lt;&gt;"نعم","⚠ غير مسوى مع الحسابات","✔ معتمد ومسوى")))))))))</f>
        <v/>
      </c>
      <c r="R127">
        <f>N(R126)+IF(A127="عهدة",1,0)</f>
        <v/>
      </c>
      <c r="S127">
        <f>IF(C127="","",IF(AND(C127&gt;=DATE(2026,9,1),C127&lt;=DATE(2027,8,31)),(YEAR(C127)-2026)*12+MONTH(C127)-8,""))</f>
        <v/>
      </c>
      <c r="T127">
        <f>IF(AND(A127="مصروف",R127&gt;0,I127="موافق",S127&lt;&gt;"",H127&lt;&gt;""),N(G127),0)</f>
        <v/>
      </c>
    </row>
    <row r="128">
      <c r="A128" s="19" t="n"/>
      <c r="B128" s="20">
        <f>IF(A128="","",IF(R128=0,"⚠ أضف سطر عهدة أولًا","BDR-"&amp;TEXT(R128,"000")))</f>
        <v/>
      </c>
      <c r="C128" s="21" t="n"/>
      <c r="D128" s="20">
        <f>IF(C128="","",IF(S128="","خارج السنة المالية",INDEX(القوائم!$D$2:$D$13,S128)))</f>
        <v/>
      </c>
      <c r="E128" s="22" t="n"/>
      <c r="F128" s="23" t="n"/>
      <c r="G128" s="23" t="n"/>
      <c r="H128" s="22" t="n"/>
      <c r="I128" s="19" t="n"/>
      <c r="J128" s="21" t="n"/>
      <c r="K128" s="19" t="n"/>
      <c r="L128" s="19" t="n"/>
      <c r="M128" s="21" t="n"/>
      <c r="N128" s="22" t="n"/>
      <c r="O128" s="24">
        <f>IF(A128&lt;&gt;"عهدة","",SUMIFS($G$8:$G$5007,$B$8:$B$5007,B128,$A$8:$A$5007,"مصروف",$I$8:$I$5007,"&lt;&gt;مرفوض"))</f>
        <v/>
      </c>
      <c r="P128" s="25">
        <f>IF(A128&lt;&gt;"عهدة","",N(F128)-O128)</f>
        <v/>
      </c>
      <c r="Q128" s="26">
        <f>IF(A128="","",IF(A128="عهدة",IF(N(F128)=0,"⚠ أدخل قيمة العهدة",IF(P128&lt;0,"⛔ عجز / زيادة مصروفات "&amp;TEXT(-P128,"#,##0"),IF(COUNTIFS($B$8:$B$5007,B128,$A$8:$A$5007,"مصروف",$I$8:$I$5007,"&lt;&gt;مرفوض",$K$8:$K$5007,"&lt;&gt;نعم")&gt;0,"⚠ "&amp;COUNTIFS($B$8:$B$5007,B128,$A$8:$A$5007,"مصروف",$I$8:$I$5007,"&lt;&gt;مرفوض",$K$8:$K$5007,"&lt;&gt;نعم")&amp;" مصروف غير مسوى",IF(L128="تمت التسوية",IF(P128=0,"✔ متوازنة وتمت التسوية","✔ تمت التسوية – متبقي "&amp;TEXT(P128,"#,##0")),IF(P128&gt;0,"متبقي "&amp;TEXT(P128,"#,##0"),"✔ متوازنة"))))),IF(R128=0,"⚠ أضف سطر عهدة أولًا",IF(OR(C128="",N(G128)=0),"⚠ أكمل التاريخ والقيمة",IF(S128="","⚠ التاريخ خارج السنة المالية",IF(H128="","⚠ اختر بند الموازنة",IF(I128="مرفوض","✖ مرفوض من المدير",IF(I128&lt;&gt;"موافق","⏳ بانتظار موافقة المدير",IF(K128&lt;&gt;"نعم","⚠ غير مسوى مع الحسابات","✔ معتمد ومسوى")))))))))</f>
        <v/>
      </c>
      <c r="R128">
        <f>N(R127)+IF(A128="عهدة",1,0)</f>
        <v/>
      </c>
      <c r="S128">
        <f>IF(C128="","",IF(AND(C128&gt;=DATE(2026,9,1),C128&lt;=DATE(2027,8,31)),(YEAR(C128)-2026)*12+MONTH(C128)-8,""))</f>
        <v/>
      </c>
      <c r="T128">
        <f>IF(AND(A128="مصروف",R128&gt;0,I128="موافق",S128&lt;&gt;"",H128&lt;&gt;""),N(G128),0)</f>
        <v/>
      </c>
    </row>
    <row r="129">
      <c r="A129" s="19" t="n"/>
      <c r="B129" s="20">
        <f>IF(A129="","",IF(R129=0,"⚠ أضف سطر عهدة أولًا","BDR-"&amp;TEXT(R129,"000")))</f>
        <v/>
      </c>
      <c r="C129" s="21" t="n"/>
      <c r="D129" s="20">
        <f>IF(C129="","",IF(S129="","خارج السنة المالية",INDEX(القوائم!$D$2:$D$13,S129)))</f>
        <v/>
      </c>
      <c r="E129" s="22" t="n"/>
      <c r="F129" s="23" t="n"/>
      <c r="G129" s="23" t="n"/>
      <c r="H129" s="22" t="n"/>
      <c r="I129" s="19" t="n"/>
      <c r="J129" s="21" t="n"/>
      <c r="K129" s="19" t="n"/>
      <c r="L129" s="19" t="n"/>
      <c r="M129" s="21" t="n"/>
      <c r="N129" s="22" t="n"/>
      <c r="O129" s="24">
        <f>IF(A129&lt;&gt;"عهدة","",SUMIFS($G$8:$G$5007,$B$8:$B$5007,B129,$A$8:$A$5007,"مصروف",$I$8:$I$5007,"&lt;&gt;مرفوض"))</f>
        <v/>
      </c>
      <c r="P129" s="25">
        <f>IF(A129&lt;&gt;"عهدة","",N(F129)-O129)</f>
        <v/>
      </c>
      <c r="Q129" s="26">
        <f>IF(A129="","",IF(A129="عهدة",IF(N(F129)=0,"⚠ أدخل قيمة العهدة",IF(P129&lt;0,"⛔ عجز / زيادة مصروفات "&amp;TEXT(-P129,"#,##0"),IF(COUNTIFS($B$8:$B$5007,B129,$A$8:$A$5007,"مصروف",$I$8:$I$5007,"&lt;&gt;مرفوض",$K$8:$K$5007,"&lt;&gt;نعم")&gt;0,"⚠ "&amp;COUNTIFS($B$8:$B$5007,B129,$A$8:$A$5007,"مصروف",$I$8:$I$5007,"&lt;&gt;مرفوض",$K$8:$K$5007,"&lt;&gt;نعم")&amp;" مصروف غير مسوى",IF(L129="تمت التسوية",IF(P129=0,"✔ متوازنة وتمت التسوية","✔ تمت التسوية – متبقي "&amp;TEXT(P129,"#,##0")),IF(P129&gt;0,"متبقي "&amp;TEXT(P129,"#,##0"),"✔ متوازنة"))))),IF(R129=0,"⚠ أضف سطر عهدة أولًا",IF(OR(C129="",N(G129)=0),"⚠ أكمل التاريخ والقيمة",IF(S129="","⚠ التاريخ خارج السنة المالية",IF(H129="","⚠ اختر بند الموازنة",IF(I129="مرفوض","✖ مرفوض من المدير",IF(I129&lt;&gt;"موافق","⏳ بانتظار موافقة المدير",IF(K129&lt;&gt;"نعم","⚠ غير مسوى مع الحسابات","✔ معتمد ومسوى")))))))))</f>
        <v/>
      </c>
      <c r="R129">
        <f>N(R128)+IF(A129="عهدة",1,0)</f>
        <v/>
      </c>
      <c r="S129">
        <f>IF(C129="","",IF(AND(C129&gt;=DATE(2026,9,1),C129&lt;=DATE(2027,8,31)),(YEAR(C129)-2026)*12+MONTH(C129)-8,""))</f>
        <v/>
      </c>
      <c r="T129">
        <f>IF(AND(A129="مصروف",R129&gt;0,I129="موافق",S129&lt;&gt;"",H129&lt;&gt;""),N(G129),0)</f>
        <v/>
      </c>
    </row>
    <row r="130">
      <c r="A130" s="19" t="n"/>
      <c r="B130" s="20">
        <f>IF(A130="","",IF(R130=0,"⚠ أضف سطر عهدة أولًا","BDR-"&amp;TEXT(R130,"000")))</f>
        <v/>
      </c>
      <c r="C130" s="21" t="n"/>
      <c r="D130" s="20">
        <f>IF(C130="","",IF(S130="","خارج السنة المالية",INDEX(القوائم!$D$2:$D$13,S130)))</f>
        <v/>
      </c>
      <c r="E130" s="22" t="n"/>
      <c r="F130" s="23" t="n"/>
      <c r="G130" s="23" t="n"/>
      <c r="H130" s="22" t="n"/>
      <c r="I130" s="19" t="n"/>
      <c r="J130" s="21" t="n"/>
      <c r="K130" s="19" t="n"/>
      <c r="L130" s="19" t="n"/>
      <c r="M130" s="21" t="n"/>
      <c r="N130" s="22" t="n"/>
      <c r="O130" s="24">
        <f>IF(A130&lt;&gt;"عهدة","",SUMIFS($G$8:$G$5007,$B$8:$B$5007,B130,$A$8:$A$5007,"مصروف",$I$8:$I$5007,"&lt;&gt;مرفوض"))</f>
        <v/>
      </c>
      <c r="P130" s="25">
        <f>IF(A130&lt;&gt;"عهدة","",N(F130)-O130)</f>
        <v/>
      </c>
      <c r="Q130" s="26">
        <f>IF(A130="","",IF(A130="عهدة",IF(N(F130)=0,"⚠ أدخل قيمة العهدة",IF(P130&lt;0,"⛔ عجز / زيادة مصروفات "&amp;TEXT(-P130,"#,##0"),IF(COUNTIFS($B$8:$B$5007,B130,$A$8:$A$5007,"مصروف",$I$8:$I$5007,"&lt;&gt;مرفوض",$K$8:$K$5007,"&lt;&gt;نعم")&gt;0,"⚠ "&amp;COUNTIFS($B$8:$B$5007,B130,$A$8:$A$5007,"مصروف",$I$8:$I$5007,"&lt;&gt;مرفوض",$K$8:$K$5007,"&lt;&gt;نعم")&amp;" مصروف غير مسوى",IF(L130="تمت التسوية",IF(P130=0,"✔ متوازنة وتمت التسوية","✔ تمت التسوية – متبقي "&amp;TEXT(P130,"#,##0")),IF(P130&gt;0,"متبقي "&amp;TEXT(P130,"#,##0"),"✔ متوازنة"))))),IF(R130=0,"⚠ أضف سطر عهدة أولًا",IF(OR(C130="",N(G130)=0),"⚠ أكمل التاريخ والقيمة",IF(S130="","⚠ التاريخ خارج السنة المالية",IF(H130="","⚠ اختر بند الموازنة",IF(I130="مرفوض","✖ مرفوض من المدير",IF(I130&lt;&gt;"موافق","⏳ بانتظار موافقة المدير",IF(K130&lt;&gt;"نعم","⚠ غير مسوى مع الحسابات","✔ معتمد ومسوى")))))))))</f>
        <v/>
      </c>
      <c r="R130">
        <f>N(R129)+IF(A130="عهدة",1,0)</f>
        <v/>
      </c>
      <c r="S130">
        <f>IF(C130="","",IF(AND(C130&gt;=DATE(2026,9,1),C130&lt;=DATE(2027,8,31)),(YEAR(C130)-2026)*12+MONTH(C130)-8,""))</f>
        <v/>
      </c>
      <c r="T130">
        <f>IF(AND(A130="مصروف",R130&gt;0,I130="موافق",S130&lt;&gt;"",H130&lt;&gt;""),N(G130),0)</f>
        <v/>
      </c>
    </row>
    <row r="131">
      <c r="A131" s="19" t="n"/>
      <c r="B131" s="20">
        <f>IF(A131="","",IF(R131=0,"⚠ أضف سطر عهدة أولًا","BDR-"&amp;TEXT(R131,"000")))</f>
        <v/>
      </c>
      <c r="C131" s="21" t="n"/>
      <c r="D131" s="20">
        <f>IF(C131="","",IF(S131="","خارج السنة المالية",INDEX(القوائم!$D$2:$D$13,S131)))</f>
        <v/>
      </c>
      <c r="E131" s="22" t="n"/>
      <c r="F131" s="23" t="n"/>
      <c r="G131" s="23" t="n"/>
      <c r="H131" s="22" t="n"/>
      <c r="I131" s="19" t="n"/>
      <c r="J131" s="21" t="n"/>
      <c r="K131" s="19" t="n"/>
      <c r="L131" s="19" t="n"/>
      <c r="M131" s="21" t="n"/>
      <c r="N131" s="22" t="n"/>
      <c r="O131" s="24">
        <f>IF(A131&lt;&gt;"عهدة","",SUMIFS($G$8:$G$5007,$B$8:$B$5007,B131,$A$8:$A$5007,"مصروف",$I$8:$I$5007,"&lt;&gt;مرفوض"))</f>
        <v/>
      </c>
      <c r="P131" s="25">
        <f>IF(A131&lt;&gt;"عهدة","",N(F131)-O131)</f>
        <v/>
      </c>
      <c r="Q131" s="26">
        <f>IF(A131="","",IF(A131="عهدة",IF(N(F131)=0,"⚠ أدخل قيمة العهدة",IF(P131&lt;0,"⛔ عجز / زيادة مصروفات "&amp;TEXT(-P131,"#,##0"),IF(COUNTIFS($B$8:$B$5007,B131,$A$8:$A$5007,"مصروف",$I$8:$I$5007,"&lt;&gt;مرفوض",$K$8:$K$5007,"&lt;&gt;نعم")&gt;0,"⚠ "&amp;COUNTIFS($B$8:$B$5007,B131,$A$8:$A$5007,"مصروف",$I$8:$I$5007,"&lt;&gt;مرفوض",$K$8:$K$5007,"&lt;&gt;نعم")&amp;" مصروف غير مسوى",IF(L131="تمت التسوية",IF(P131=0,"✔ متوازنة وتمت التسوية","✔ تمت التسوية – متبقي "&amp;TEXT(P131,"#,##0")),IF(P131&gt;0,"متبقي "&amp;TEXT(P131,"#,##0"),"✔ متوازنة"))))),IF(R131=0,"⚠ أضف سطر عهدة أولًا",IF(OR(C131="",N(G131)=0),"⚠ أكمل التاريخ والقيمة",IF(S131="","⚠ التاريخ خارج السنة المالية",IF(H131="","⚠ اختر بند الموازنة",IF(I131="مرفوض","✖ مرفوض من المدير",IF(I131&lt;&gt;"موافق","⏳ بانتظار موافقة المدير",IF(K131&lt;&gt;"نعم","⚠ غير مسوى مع الحسابات","✔ معتمد ومسوى")))))))))</f>
        <v/>
      </c>
      <c r="R131">
        <f>N(R130)+IF(A131="عهدة",1,0)</f>
        <v/>
      </c>
      <c r="S131">
        <f>IF(C131="","",IF(AND(C131&gt;=DATE(2026,9,1),C131&lt;=DATE(2027,8,31)),(YEAR(C131)-2026)*12+MONTH(C131)-8,""))</f>
        <v/>
      </c>
      <c r="T131">
        <f>IF(AND(A131="مصروف",R131&gt;0,I131="موافق",S131&lt;&gt;"",H131&lt;&gt;""),N(G131),0)</f>
        <v/>
      </c>
    </row>
    <row r="132">
      <c r="A132" s="19" t="n"/>
      <c r="B132" s="20">
        <f>IF(A132="","",IF(R132=0,"⚠ أضف سطر عهدة أولًا","BDR-"&amp;TEXT(R132,"000")))</f>
        <v/>
      </c>
      <c r="C132" s="21" t="n"/>
      <c r="D132" s="20">
        <f>IF(C132="","",IF(S132="","خارج السنة المالية",INDEX(القوائم!$D$2:$D$13,S132)))</f>
        <v/>
      </c>
      <c r="E132" s="22" t="n"/>
      <c r="F132" s="23" t="n"/>
      <c r="G132" s="23" t="n"/>
      <c r="H132" s="22" t="n"/>
      <c r="I132" s="19" t="n"/>
      <c r="J132" s="21" t="n"/>
      <c r="K132" s="19" t="n"/>
      <c r="L132" s="19" t="n"/>
      <c r="M132" s="21" t="n"/>
      <c r="N132" s="22" t="n"/>
      <c r="O132" s="24">
        <f>IF(A132&lt;&gt;"عهدة","",SUMIFS($G$8:$G$5007,$B$8:$B$5007,B132,$A$8:$A$5007,"مصروف",$I$8:$I$5007,"&lt;&gt;مرفوض"))</f>
        <v/>
      </c>
      <c r="P132" s="25">
        <f>IF(A132&lt;&gt;"عهدة","",N(F132)-O132)</f>
        <v/>
      </c>
      <c r="Q132" s="26">
        <f>IF(A132="","",IF(A132="عهدة",IF(N(F132)=0,"⚠ أدخل قيمة العهدة",IF(P132&lt;0,"⛔ عجز / زيادة مصروفات "&amp;TEXT(-P132,"#,##0"),IF(COUNTIFS($B$8:$B$5007,B132,$A$8:$A$5007,"مصروف",$I$8:$I$5007,"&lt;&gt;مرفوض",$K$8:$K$5007,"&lt;&gt;نعم")&gt;0,"⚠ "&amp;COUNTIFS($B$8:$B$5007,B132,$A$8:$A$5007,"مصروف",$I$8:$I$5007,"&lt;&gt;مرفوض",$K$8:$K$5007,"&lt;&gt;نعم")&amp;" مصروف غير مسوى",IF(L132="تمت التسوية",IF(P132=0,"✔ متوازنة وتمت التسوية","✔ تمت التسوية – متبقي "&amp;TEXT(P132,"#,##0")),IF(P132&gt;0,"متبقي "&amp;TEXT(P132,"#,##0"),"✔ متوازنة"))))),IF(R132=0,"⚠ أضف سطر عهدة أولًا",IF(OR(C132="",N(G132)=0),"⚠ أكمل التاريخ والقيمة",IF(S132="","⚠ التاريخ خارج السنة المالية",IF(H132="","⚠ اختر بند الموازنة",IF(I132="مرفوض","✖ مرفوض من المدير",IF(I132&lt;&gt;"موافق","⏳ بانتظار موافقة المدير",IF(K132&lt;&gt;"نعم","⚠ غير مسوى مع الحسابات","✔ معتمد ومسوى")))))))))</f>
        <v/>
      </c>
      <c r="R132">
        <f>N(R131)+IF(A132="عهدة",1,0)</f>
        <v/>
      </c>
      <c r="S132">
        <f>IF(C132="","",IF(AND(C132&gt;=DATE(2026,9,1),C132&lt;=DATE(2027,8,31)),(YEAR(C132)-2026)*12+MONTH(C132)-8,""))</f>
        <v/>
      </c>
      <c r="T132">
        <f>IF(AND(A132="مصروف",R132&gt;0,I132="موافق",S132&lt;&gt;"",H132&lt;&gt;""),N(G132),0)</f>
        <v/>
      </c>
    </row>
    <row r="133">
      <c r="A133" s="19" t="n"/>
      <c r="B133" s="20">
        <f>IF(A133="","",IF(R133=0,"⚠ أضف سطر عهدة أولًا","BDR-"&amp;TEXT(R133,"000")))</f>
        <v/>
      </c>
      <c r="C133" s="21" t="n"/>
      <c r="D133" s="20">
        <f>IF(C133="","",IF(S133="","خارج السنة المالية",INDEX(القوائم!$D$2:$D$13,S133)))</f>
        <v/>
      </c>
      <c r="E133" s="22" t="n"/>
      <c r="F133" s="23" t="n"/>
      <c r="G133" s="23" t="n"/>
      <c r="H133" s="22" t="n"/>
      <c r="I133" s="19" t="n"/>
      <c r="J133" s="21" t="n"/>
      <c r="K133" s="19" t="n"/>
      <c r="L133" s="19" t="n"/>
      <c r="M133" s="21" t="n"/>
      <c r="N133" s="22" t="n"/>
      <c r="O133" s="24">
        <f>IF(A133&lt;&gt;"عهدة","",SUMIFS($G$8:$G$5007,$B$8:$B$5007,B133,$A$8:$A$5007,"مصروف",$I$8:$I$5007,"&lt;&gt;مرفوض"))</f>
        <v/>
      </c>
      <c r="P133" s="25">
        <f>IF(A133&lt;&gt;"عهدة","",N(F133)-O133)</f>
        <v/>
      </c>
      <c r="Q133" s="26">
        <f>IF(A133="","",IF(A133="عهدة",IF(N(F133)=0,"⚠ أدخل قيمة العهدة",IF(P133&lt;0,"⛔ عجز / زيادة مصروفات "&amp;TEXT(-P133,"#,##0"),IF(COUNTIFS($B$8:$B$5007,B133,$A$8:$A$5007,"مصروف",$I$8:$I$5007,"&lt;&gt;مرفوض",$K$8:$K$5007,"&lt;&gt;نعم")&gt;0,"⚠ "&amp;COUNTIFS($B$8:$B$5007,B133,$A$8:$A$5007,"مصروف",$I$8:$I$5007,"&lt;&gt;مرفوض",$K$8:$K$5007,"&lt;&gt;نعم")&amp;" مصروف غير مسوى",IF(L133="تمت التسوية",IF(P133=0,"✔ متوازنة وتمت التسوية","✔ تمت التسوية – متبقي "&amp;TEXT(P133,"#,##0")),IF(P133&gt;0,"متبقي "&amp;TEXT(P133,"#,##0"),"✔ متوازنة"))))),IF(R133=0,"⚠ أضف سطر عهدة أولًا",IF(OR(C133="",N(G133)=0),"⚠ أكمل التاريخ والقيمة",IF(S133="","⚠ التاريخ خارج السنة المالية",IF(H133="","⚠ اختر بند الموازنة",IF(I133="مرفوض","✖ مرفوض من المدير",IF(I133&lt;&gt;"موافق","⏳ بانتظار موافقة المدير",IF(K133&lt;&gt;"نعم","⚠ غير مسوى مع الحسابات","✔ معتمد ومسوى")))))))))</f>
        <v/>
      </c>
      <c r="R133">
        <f>N(R132)+IF(A133="عهدة",1,0)</f>
        <v/>
      </c>
      <c r="S133">
        <f>IF(C133="","",IF(AND(C133&gt;=DATE(2026,9,1),C133&lt;=DATE(2027,8,31)),(YEAR(C133)-2026)*12+MONTH(C133)-8,""))</f>
        <v/>
      </c>
      <c r="T133">
        <f>IF(AND(A133="مصروف",R133&gt;0,I133="موافق",S133&lt;&gt;"",H133&lt;&gt;""),N(G133),0)</f>
        <v/>
      </c>
    </row>
    <row r="134">
      <c r="A134" s="19" t="n"/>
      <c r="B134" s="20">
        <f>IF(A134="","",IF(R134=0,"⚠ أضف سطر عهدة أولًا","BDR-"&amp;TEXT(R134,"000")))</f>
        <v/>
      </c>
      <c r="C134" s="21" t="n"/>
      <c r="D134" s="20">
        <f>IF(C134="","",IF(S134="","خارج السنة المالية",INDEX(القوائم!$D$2:$D$13,S134)))</f>
        <v/>
      </c>
      <c r="E134" s="22" t="n"/>
      <c r="F134" s="23" t="n"/>
      <c r="G134" s="23" t="n"/>
      <c r="H134" s="22" t="n"/>
      <c r="I134" s="19" t="n"/>
      <c r="J134" s="21" t="n"/>
      <c r="K134" s="19" t="n"/>
      <c r="L134" s="19" t="n"/>
      <c r="M134" s="21" t="n"/>
      <c r="N134" s="22" t="n"/>
      <c r="O134" s="24">
        <f>IF(A134&lt;&gt;"عهدة","",SUMIFS($G$8:$G$5007,$B$8:$B$5007,B134,$A$8:$A$5007,"مصروف",$I$8:$I$5007,"&lt;&gt;مرفوض"))</f>
        <v/>
      </c>
      <c r="P134" s="25">
        <f>IF(A134&lt;&gt;"عهدة","",N(F134)-O134)</f>
        <v/>
      </c>
      <c r="Q134" s="26">
        <f>IF(A134="","",IF(A134="عهدة",IF(N(F134)=0,"⚠ أدخل قيمة العهدة",IF(P134&lt;0,"⛔ عجز / زيادة مصروفات "&amp;TEXT(-P134,"#,##0"),IF(COUNTIFS($B$8:$B$5007,B134,$A$8:$A$5007,"مصروف",$I$8:$I$5007,"&lt;&gt;مرفوض",$K$8:$K$5007,"&lt;&gt;نعم")&gt;0,"⚠ "&amp;COUNTIFS($B$8:$B$5007,B134,$A$8:$A$5007,"مصروف",$I$8:$I$5007,"&lt;&gt;مرفوض",$K$8:$K$5007,"&lt;&gt;نعم")&amp;" مصروف غير مسوى",IF(L134="تمت التسوية",IF(P134=0,"✔ متوازنة وتمت التسوية","✔ تمت التسوية – متبقي "&amp;TEXT(P134,"#,##0")),IF(P134&gt;0,"متبقي "&amp;TEXT(P134,"#,##0"),"✔ متوازنة"))))),IF(R134=0,"⚠ أضف سطر عهدة أولًا",IF(OR(C134="",N(G134)=0),"⚠ أكمل التاريخ والقيمة",IF(S134="","⚠ التاريخ خارج السنة المالية",IF(H134="","⚠ اختر بند الموازنة",IF(I134="مرفوض","✖ مرفوض من المدير",IF(I134&lt;&gt;"موافق","⏳ بانتظار موافقة المدير",IF(K134&lt;&gt;"نعم","⚠ غير مسوى مع الحسابات","✔ معتمد ومسوى")))))))))</f>
        <v/>
      </c>
      <c r="R134">
        <f>N(R133)+IF(A134="عهدة",1,0)</f>
        <v/>
      </c>
      <c r="S134">
        <f>IF(C134="","",IF(AND(C134&gt;=DATE(2026,9,1),C134&lt;=DATE(2027,8,31)),(YEAR(C134)-2026)*12+MONTH(C134)-8,""))</f>
        <v/>
      </c>
      <c r="T134">
        <f>IF(AND(A134="مصروف",R134&gt;0,I134="موافق",S134&lt;&gt;"",H134&lt;&gt;""),N(G134),0)</f>
        <v/>
      </c>
    </row>
    <row r="135">
      <c r="A135" s="19" t="n"/>
      <c r="B135" s="20">
        <f>IF(A135="","",IF(R135=0,"⚠ أضف سطر عهدة أولًا","BDR-"&amp;TEXT(R135,"000")))</f>
        <v/>
      </c>
      <c r="C135" s="21" t="n"/>
      <c r="D135" s="20">
        <f>IF(C135="","",IF(S135="","خارج السنة المالية",INDEX(القوائم!$D$2:$D$13,S135)))</f>
        <v/>
      </c>
      <c r="E135" s="22" t="n"/>
      <c r="F135" s="23" t="n"/>
      <c r="G135" s="23" t="n"/>
      <c r="H135" s="22" t="n"/>
      <c r="I135" s="19" t="n"/>
      <c r="J135" s="21" t="n"/>
      <c r="K135" s="19" t="n"/>
      <c r="L135" s="19" t="n"/>
      <c r="M135" s="21" t="n"/>
      <c r="N135" s="22" t="n"/>
      <c r="O135" s="24">
        <f>IF(A135&lt;&gt;"عهدة","",SUMIFS($G$8:$G$5007,$B$8:$B$5007,B135,$A$8:$A$5007,"مصروف",$I$8:$I$5007,"&lt;&gt;مرفوض"))</f>
        <v/>
      </c>
      <c r="P135" s="25">
        <f>IF(A135&lt;&gt;"عهدة","",N(F135)-O135)</f>
        <v/>
      </c>
      <c r="Q135" s="26">
        <f>IF(A135="","",IF(A135="عهدة",IF(N(F135)=0,"⚠ أدخل قيمة العهدة",IF(P135&lt;0,"⛔ عجز / زيادة مصروفات "&amp;TEXT(-P135,"#,##0"),IF(COUNTIFS($B$8:$B$5007,B135,$A$8:$A$5007,"مصروف",$I$8:$I$5007,"&lt;&gt;مرفوض",$K$8:$K$5007,"&lt;&gt;نعم")&gt;0,"⚠ "&amp;COUNTIFS($B$8:$B$5007,B135,$A$8:$A$5007,"مصروف",$I$8:$I$5007,"&lt;&gt;مرفوض",$K$8:$K$5007,"&lt;&gt;نعم")&amp;" مصروف غير مسوى",IF(L135="تمت التسوية",IF(P135=0,"✔ متوازنة وتمت التسوية","✔ تمت التسوية – متبقي "&amp;TEXT(P135,"#,##0")),IF(P135&gt;0,"متبقي "&amp;TEXT(P135,"#,##0"),"✔ متوازنة"))))),IF(R135=0,"⚠ أضف سطر عهدة أولًا",IF(OR(C135="",N(G135)=0),"⚠ أكمل التاريخ والقيمة",IF(S135="","⚠ التاريخ خارج السنة المالية",IF(H135="","⚠ اختر بند الموازنة",IF(I135="مرفوض","✖ مرفوض من المدير",IF(I135&lt;&gt;"موافق","⏳ بانتظار موافقة المدير",IF(K135&lt;&gt;"نعم","⚠ غير مسوى مع الحسابات","✔ معتمد ومسوى")))))))))</f>
        <v/>
      </c>
      <c r="R135">
        <f>N(R134)+IF(A135="عهدة",1,0)</f>
        <v/>
      </c>
      <c r="S135">
        <f>IF(C135="","",IF(AND(C135&gt;=DATE(2026,9,1),C135&lt;=DATE(2027,8,31)),(YEAR(C135)-2026)*12+MONTH(C135)-8,""))</f>
        <v/>
      </c>
      <c r="T135">
        <f>IF(AND(A135="مصروف",R135&gt;0,I135="موافق",S135&lt;&gt;"",H135&lt;&gt;""),N(G135),0)</f>
        <v/>
      </c>
    </row>
    <row r="136">
      <c r="A136" s="19" t="n"/>
      <c r="B136" s="20">
        <f>IF(A136="","",IF(R136=0,"⚠ أضف سطر عهدة أولًا","BDR-"&amp;TEXT(R136,"000")))</f>
        <v/>
      </c>
      <c r="C136" s="21" t="n"/>
      <c r="D136" s="20">
        <f>IF(C136="","",IF(S136="","خارج السنة المالية",INDEX(القوائم!$D$2:$D$13,S136)))</f>
        <v/>
      </c>
      <c r="E136" s="22" t="n"/>
      <c r="F136" s="23" t="n"/>
      <c r="G136" s="23" t="n"/>
      <c r="H136" s="22" t="n"/>
      <c r="I136" s="19" t="n"/>
      <c r="J136" s="21" t="n"/>
      <c r="K136" s="19" t="n"/>
      <c r="L136" s="19" t="n"/>
      <c r="M136" s="21" t="n"/>
      <c r="N136" s="22" t="n"/>
      <c r="O136" s="24">
        <f>IF(A136&lt;&gt;"عهدة","",SUMIFS($G$8:$G$5007,$B$8:$B$5007,B136,$A$8:$A$5007,"مصروف",$I$8:$I$5007,"&lt;&gt;مرفوض"))</f>
        <v/>
      </c>
      <c r="P136" s="25">
        <f>IF(A136&lt;&gt;"عهدة","",N(F136)-O136)</f>
        <v/>
      </c>
      <c r="Q136" s="26">
        <f>IF(A136="","",IF(A136="عهدة",IF(N(F136)=0,"⚠ أدخل قيمة العهدة",IF(P136&lt;0,"⛔ عجز / زيادة مصروفات "&amp;TEXT(-P136,"#,##0"),IF(COUNTIFS($B$8:$B$5007,B136,$A$8:$A$5007,"مصروف",$I$8:$I$5007,"&lt;&gt;مرفوض",$K$8:$K$5007,"&lt;&gt;نعم")&gt;0,"⚠ "&amp;COUNTIFS($B$8:$B$5007,B136,$A$8:$A$5007,"مصروف",$I$8:$I$5007,"&lt;&gt;مرفوض",$K$8:$K$5007,"&lt;&gt;نعم")&amp;" مصروف غير مسوى",IF(L136="تمت التسوية",IF(P136=0,"✔ متوازنة وتمت التسوية","✔ تمت التسوية – متبقي "&amp;TEXT(P136,"#,##0")),IF(P136&gt;0,"متبقي "&amp;TEXT(P136,"#,##0"),"✔ متوازنة"))))),IF(R136=0,"⚠ أضف سطر عهدة أولًا",IF(OR(C136="",N(G136)=0),"⚠ أكمل التاريخ والقيمة",IF(S136="","⚠ التاريخ خارج السنة المالية",IF(H136="","⚠ اختر بند الموازنة",IF(I136="مرفوض","✖ مرفوض من المدير",IF(I136&lt;&gt;"موافق","⏳ بانتظار موافقة المدير",IF(K136&lt;&gt;"نعم","⚠ غير مسوى مع الحسابات","✔ معتمد ومسوى")))))))))</f>
        <v/>
      </c>
      <c r="R136">
        <f>N(R135)+IF(A136="عهدة",1,0)</f>
        <v/>
      </c>
      <c r="S136">
        <f>IF(C136="","",IF(AND(C136&gt;=DATE(2026,9,1),C136&lt;=DATE(2027,8,31)),(YEAR(C136)-2026)*12+MONTH(C136)-8,""))</f>
        <v/>
      </c>
      <c r="T136">
        <f>IF(AND(A136="مصروف",R136&gt;0,I136="موافق",S136&lt;&gt;"",H136&lt;&gt;""),N(G136),0)</f>
        <v/>
      </c>
    </row>
    <row r="137">
      <c r="A137" s="19" t="n"/>
      <c r="B137" s="20">
        <f>IF(A137="","",IF(R137=0,"⚠ أضف سطر عهدة أولًا","BDR-"&amp;TEXT(R137,"000")))</f>
        <v/>
      </c>
      <c r="C137" s="21" t="n"/>
      <c r="D137" s="20">
        <f>IF(C137="","",IF(S137="","خارج السنة المالية",INDEX(القوائم!$D$2:$D$13,S137)))</f>
        <v/>
      </c>
      <c r="E137" s="22" t="n"/>
      <c r="F137" s="23" t="n"/>
      <c r="G137" s="23" t="n"/>
      <c r="H137" s="22" t="n"/>
      <c r="I137" s="19" t="n"/>
      <c r="J137" s="21" t="n"/>
      <c r="K137" s="19" t="n"/>
      <c r="L137" s="19" t="n"/>
      <c r="M137" s="21" t="n"/>
      <c r="N137" s="22" t="n"/>
      <c r="O137" s="24">
        <f>IF(A137&lt;&gt;"عهدة","",SUMIFS($G$8:$G$5007,$B$8:$B$5007,B137,$A$8:$A$5007,"مصروف",$I$8:$I$5007,"&lt;&gt;مرفوض"))</f>
        <v/>
      </c>
      <c r="P137" s="25">
        <f>IF(A137&lt;&gt;"عهدة","",N(F137)-O137)</f>
        <v/>
      </c>
      <c r="Q137" s="26">
        <f>IF(A137="","",IF(A137="عهدة",IF(N(F137)=0,"⚠ أدخل قيمة العهدة",IF(P137&lt;0,"⛔ عجز / زيادة مصروفات "&amp;TEXT(-P137,"#,##0"),IF(COUNTIFS($B$8:$B$5007,B137,$A$8:$A$5007,"مصروف",$I$8:$I$5007,"&lt;&gt;مرفوض",$K$8:$K$5007,"&lt;&gt;نعم")&gt;0,"⚠ "&amp;COUNTIFS($B$8:$B$5007,B137,$A$8:$A$5007,"مصروف",$I$8:$I$5007,"&lt;&gt;مرفوض",$K$8:$K$5007,"&lt;&gt;نعم")&amp;" مصروف غير مسوى",IF(L137="تمت التسوية",IF(P137=0,"✔ متوازنة وتمت التسوية","✔ تمت التسوية – متبقي "&amp;TEXT(P137,"#,##0")),IF(P137&gt;0,"متبقي "&amp;TEXT(P137,"#,##0"),"✔ متوازنة"))))),IF(R137=0,"⚠ أضف سطر عهدة أولًا",IF(OR(C137="",N(G137)=0),"⚠ أكمل التاريخ والقيمة",IF(S137="","⚠ التاريخ خارج السنة المالية",IF(H137="","⚠ اختر بند الموازنة",IF(I137="مرفوض","✖ مرفوض من المدير",IF(I137&lt;&gt;"موافق","⏳ بانتظار موافقة المدير",IF(K137&lt;&gt;"نعم","⚠ غير مسوى مع الحسابات","✔ معتمد ومسوى")))))))))</f>
        <v/>
      </c>
      <c r="R137">
        <f>N(R136)+IF(A137="عهدة",1,0)</f>
        <v/>
      </c>
      <c r="S137">
        <f>IF(C137="","",IF(AND(C137&gt;=DATE(2026,9,1),C137&lt;=DATE(2027,8,31)),(YEAR(C137)-2026)*12+MONTH(C137)-8,""))</f>
        <v/>
      </c>
      <c r="T137">
        <f>IF(AND(A137="مصروف",R137&gt;0,I137="موافق",S137&lt;&gt;"",H137&lt;&gt;""),N(G137),0)</f>
        <v/>
      </c>
    </row>
    <row r="138">
      <c r="A138" s="19" t="n"/>
      <c r="B138" s="20">
        <f>IF(A138="","",IF(R138=0,"⚠ أضف سطر عهدة أولًا","BDR-"&amp;TEXT(R138,"000")))</f>
        <v/>
      </c>
      <c r="C138" s="21" t="n"/>
      <c r="D138" s="20">
        <f>IF(C138="","",IF(S138="","خارج السنة المالية",INDEX(القوائم!$D$2:$D$13,S138)))</f>
        <v/>
      </c>
      <c r="E138" s="22" t="n"/>
      <c r="F138" s="23" t="n"/>
      <c r="G138" s="23" t="n"/>
      <c r="H138" s="22" t="n"/>
      <c r="I138" s="19" t="n"/>
      <c r="J138" s="21" t="n"/>
      <c r="K138" s="19" t="n"/>
      <c r="L138" s="19" t="n"/>
      <c r="M138" s="21" t="n"/>
      <c r="N138" s="22" t="n"/>
      <c r="O138" s="24">
        <f>IF(A138&lt;&gt;"عهدة","",SUMIFS($G$8:$G$5007,$B$8:$B$5007,B138,$A$8:$A$5007,"مصروف",$I$8:$I$5007,"&lt;&gt;مرفوض"))</f>
        <v/>
      </c>
      <c r="P138" s="25">
        <f>IF(A138&lt;&gt;"عهدة","",N(F138)-O138)</f>
        <v/>
      </c>
      <c r="Q138" s="26">
        <f>IF(A138="","",IF(A138="عهدة",IF(N(F138)=0,"⚠ أدخل قيمة العهدة",IF(P138&lt;0,"⛔ عجز / زيادة مصروفات "&amp;TEXT(-P138,"#,##0"),IF(COUNTIFS($B$8:$B$5007,B138,$A$8:$A$5007,"مصروف",$I$8:$I$5007,"&lt;&gt;مرفوض",$K$8:$K$5007,"&lt;&gt;نعم")&gt;0,"⚠ "&amp;COUNTIFS($B$8:$B$5007,B138,$A$8:$A$5007,"مصروف",$I$8:$I$5007,"&lt;&gt;مرفوض",$K$8:$K$5007,"&lt;&gt;نعم")&amp;" مصروف غير مسوى",IF(L138="تمت التسوية",IF(P138=0,"✔ متوازنة وتمت التسوية","✔ تمت التسوية – متبقي "&amp;TEXT(P138,"#,##0")),IF(P138&gt;0,"متبقي "&amp;TEXT(P138,"#,##0"),"✔ متوازنة"))))),IF(R138=0,"⚠ أضف سطر عهدة أولًا",IF(OR(C138="",N(G138)=0),"⚠ أكمل التاريخ والقيمة",IF(S138="","⚠ التاريخ خارج السنة المالية",IF(H138="","⚠ اختر بند الموازنة",IF(I138="مرفوض","✖ مرفوض من المدير",IF(I138&lt;&gt;"موافق","⏳ بانتظار موافقة المدير",IF(K138&lt;&gt;"نعم","⚠ غير مسوى مع الحسابات","✔ معتمد ومسوى")))))))))</f>
        <v/>
      </c>
      <c r="R138">
        <f>N(R137)+IF(A138="عهدة",1,0)</f>
        <v/>
      </c>
      <c r="S138">
        <f>IF(C138="","",IF(AND(C138&gt;=DATE(2026,9,1),C138&lt;=DATE(2027,8,31)),(YEAR(C138)-2026)*12+MONTH(C138)-8,""))</f>
        <v/>
      </c>
      <c r="T138">
        <f>IF(AND(A138="مصروف",R138&gt;0,I138="موافق",S138&lt;&gt;"",H138&lt;&gt;""),N(G138),0)</f>
        <v/>
      </c>
    </row>
    <row r="139">
      <c r="A139" s="19" t="n"/>
      <c r="B139" s="20">
        <f>IF(A139="","",IF(R139=0,"⚠ أضف سطر عهدة أولًا","BDR-"&amp;TEXT(R139,"000")))</f>
        <v/>
      </c>
      <c r="C139" s="21" t="n"/>
      <c r="D139" s="20">
        <f>IF(C139="","",IF(S139="","خارج السنة المالية",INDEX(القوائم!$D$2:$D$13,S139)))</f>
        <v/>
      </c>
      <c r="E139" s="22" t="n"/>
      <c r="F139" s="23" t="n"/>
      <c r="G139" s="23" t="n"/>
      <c r="H139" s="22" t="n"/>
      <c r="I139" s="19" t="n"/>
      <c r="J139" s="21" t="n"/>
      <c r="K139" s="19" t="n"/>
      <c r="L139" s="19" t="n"/>
      <c r="M139" s="21" t="n"/>
      <c r="N139" s="22" t="n"/>
      <c r="O139" s="24">
        <f>IF(A139&lt;&gt;"عهدة","",SUMIFS($G$8:$G$5007,$B$8:$B$5007,B139,$A$8:$A$5007,"مصروف",$I$8:$I$5007,"&lt;&gt;مرفوض"))</f>
        <v/>
      </c>
      <c r="P139" s="25">
        <f>IF(A139&lt;&gt;"عهدة","",N(F139)-O139)</f>
        <v/>
      </c>
      <c r="Q139" s="26">
        <f>IF(A139="","",IF(A139="عهدة",IF(N(F139)=0,"⚠ أدخل قيمة العهدة",IF(P139&lt;0,"⛔ عجز / زيادة مصروفات "&amp;TEXT(-P139,"#,##0"),IF(COUNTIFS($B$8:$B$5007,B139,$A$8:$A$5007,"مصروف",$I$8:$I$5007,"&lt;&gt;مرفوض",$K$8:$K$5007,"&lt;&gt;نعم")&gt;0,"⚠ "&amp;COUNTIFS($B$8:$B$5007,B139,$A$8:$A$5007,"مصروف",$I$8:$I$5007,"&lt;&gt;مرفوض",$K$8:$K$5007,"&lt;&gt;نعم")&amp;" مصروف غير مسوى",IF(L139="تمت التسوية",IF(P139=0,"✔ متوازنة وتمت التسوية","✔ تمت التسوية – متبقي "&amp;TEXT(P139,"#,##0")),IF(P139&gt;0,"متبقي "&amp;TEXT(P139,"#,##0"),"✔ متوازنة"))))),IF(R139=0,"⚠ أضف سطر عهدة أولًا",IF(OR(C139="",N(G139)=0),"⚠ أكمل التاريخ والقيمة",IF(S139="","⚠ التاريخ خارج السنة المالية",IF(H139="","⚠ اختر بند الموازنة",IF(I139="مرفوض","✖ مرفوض من المدير",IF(I139&lt;&gt;"موافق","⏳ بانتظار موافقة المدير",IF(K139&lt;&gt;"نعم","⚠ غير مسوى مع الحسابات","✔ معتمد ومسوى")))))))))</f>
        <v/>
      </c>
      <c r="R139">
        <f>N(R138)+IF(A139="عهدة",1,0)</f>
        <v/>
      </c>
      <c r="S139">
        <f>IF(C139="","",IF(AND(C139&gt;=DATE(2026,9,1),C139&lt;=DATE(2027,8,31)),(YEAR(C139)-2026)*12+MONTH(C139)-8,""))</f>
        <v/>
      </c>
      <c r="T139">
        <f>IF(AND(A139="مصروف",R139&gt;0,I139="موافق",S139&lt;&gt;"",H139&lt;&gt;""),N(G139),0)</f>
        <v/>
      </c>
    </row>
    <row r="140">
      <c r="A140" s="19" t="n"/>
      <c r="B140" s="20">
        <f>IF(A140="","",IF(R140=0,"⚠ أضف سطر عهدة أولًا","BDR-"&amp;TEXT(R140,"000")))</f>
        <v/>
      </c>
      <c r="C140" s="21" t="n"/>
      <c r="D140" s="20">
        <f>IF(C140="","",IF(S140="","خارج السنة المالية",INDEX(القوائم!$D$2:$D$13,S140)))</f>
        <v/>
      </c>
      <c r="E140" s="22" t="n"/>
      <c r="F140" s="23" t="n"/>
      <c r="G140" s="23" t="n"/>
      <c r="H140" s="22" t="n"/>
      <c r="I140" s="19" t="n"/>
      <c r="J140" s="21" t="n"/>
      <c r="K140" s="19" t="n"/>
      <c r="L140" s="19" t="n"/>
      <c r="M140" s="21" t="n"/>
      <c r="N140" s="22" t="n"/>
      <c r="O140" s="24">
        <f>IF(A140&lt;&gt;"عهدة","",SUMIFS($G$8:$G$5007,$B$8:$B$5007,B140,$A$8:$A$5007,"مصروف",$I$8:$I$5007,"&lt;&gt;مرفوض"))</f>
        <v/>
      </c>
      <c r="P140" s="25">
        <f>IF(A140&lt;&gt;"عهدة","",N(F140)-O140)</f>
        <v/>
      </c>
      <c r="Q140" s="26">
        <f>IF(A140="","",IF(A140="عهدة",IF(N(F140)=0,"⚠ أدخل قيمة العهدة",IF(P140&lt;0,"⛔ عجز / زيادة مصروفات "&amp;TEXT(-P140,"#,##0"),IF(COUNTIFS($B$8:$B$5007,B140,$A$8:$A$5007,"مصروف",$I$8:$I$5007,"&lt;&gt;مرفوض",$K$8:$K$5007,"&lt;&gt;نعم")&gt;0,"⚠ "&amp;COUNTIFS($B$8:$B$5007,B140,$A$8:$A$5007,"مصروف",$I$8:$I$5007,"&lt;&gt;مرفوض",$K$8:$K$5007,"&lt;&gt;نعم")&amp;" مصروف غير مسوى",IF(L140="تمت التسوية",IF(P140=0,"✔ متوازنة وتمت التسوية","✔ تمت التسوية – متبقي "&amp;TEXT(P140,"#,##0")),IF(P140&gt;0,"متبقي "&amp;TEXT(P140,"#,##0"),"✔ متوازنة"))))),IF(R140=0,"⚠ أضف سطر عهدة أولًا",IF(OR(C140="",N(G140)=0),"⚠ أكمل التاريخ والقيمة",IF(S140="","⚠ التاريخ خارج السنة المالية",IF(H140="","⚠ اختر بند الموازنة",IF(I140="مرفوض","✖ مرفوض من المدير",IF(I140&lt;&gt;"موافق","⏳ بانتظار موافقة المدير",IF(K140&lt;&gt;"نعم","⚠ غير مسوى مع الحسابات","✔ معتمد ومسوى")))))))))</f>
        <v/>
      </c>
      <c r="R140">
        <f>N(R139)+IF(A140="عهدة",1,0)</f>
        <v/>
      </c>
      <c r="S140">
        <f>IF(C140="","",IF(AND(C140&gt;=DATE(2026,9,1),C140&lt;=DATE(2027,8,31)),(YEAR(C140)-2026)*12+MONTH(C140)-8,""))</f>
        <v/>
      </c>
      <c r="T140">
        <f>IF(AND(A140="مصروف",R140&gt;0,I140="موافق",S140&lt;&gt;"",H140&lt;&gt;""),N(G140),0)</f>
        <v/>
      </c>
    </row>
    <row r="141">
      <c r="A141" s="19" t="n"/>
      <c r="B141" s="20">
        <f>IF(A141="","",IF(R141=0,"⚠ أضف سطر عهدة أولًا","BDR-"&amp;TEXT(R141,"000")))</f>
        <v/>
      </c>
      <c r="C141" s="21" t="n"/>
      <c r="D141" s="20">
        <f>IF(C141="","",IF(S141="","خارج السنة المالية",INDEX(القوائم!$D$2:$D$13,S141)))</f>
        <v/>
      </c>
      <c r="E141" s="22" t="n"/>
      <c r="F141" s="23" t="n"/>
      <c r="G141" s="23" t="n"/>
      <c r="H141" s="22" t="n"/>
      <c r="I141" s="19" t="n"/>
      <c r="J141" s="21" t="n"/>
      <c r="K141" s="19" t="n"/>
      <c r="L141" s="19" t="n"/>
      <c r="M141" s="21" t="n"/>
      <c r="N141" s="22" t="n"/>
      <c r="O141" s="24">
        <f>IF(A141&lt;&gt;"عهدة","",SUMIFS($G$8:$G$5007,$B$8:$B$5007,B141,$A$8:$A$5007,"مصروف",$I$8:$I$5007,"&lt;&gt;مرفوض"))</f>
        <v/>
      </c>
      <c r="P141" s="25">
        <f>IF(A141&lt;&gt;"عهدة","",N(F141)-O141)</f>
        <v/>
      </c>
      <c r="Q141" s="26">
        <f>IF(A141="","",IF(A141="عهدة",IF(N(F141)=0,"⚠ أدخل قيمة العهدة",IF(P141&lt;0,"⛔ عجز / زيادة مصروفات "&amp;TEXT(-P141,"#,##0"),IF(COUNTIFS($B$8:$B$5007,B141,$A$8:$A$5007,"مصروف",$I$8:$I$5007,"&lt;&gt;مرفوض",$K$8:$K$5007,"&lt;&gt;نعم")&gt;0,"⚠ "&amp;COUNTIFS($B$8:$B$5007,B141,$A$8:$A$5007,"مصروف",$I$8:$I$5007,"&lt;&gt;مرفوض",$K$8:$K$5007,"&lt;&gt;نعم")&amp;" مصروف غير مسوى",IF(L141="تمت التسوية",IF(P141=0,"✔ متوازنة وتمت التسوية","✔ تمت التسوية – متبقي "&amp;TEXT(P141,"#,##0")),IF(P141&gt;0,"متبقي "&amp;TEXT(P141,"#,##0"),"✔ متوازنة"))))),IF(R141=0,"⚠ أضف سطر عهدة أولًا",IF(OR(C141="",N(G141)=0),"⚠ أكمل التاريخ والقيمة",IF(S141="","⚠ التاريخ خارج السنة المالية",IF(H141="","⚠ اختر بند الموازنة",IF(I141="مرفوض","✖ مرفوض من المدير",IF(I141&lt;&gt;"موافق","⏳ بانتظار موافقة المدير",IF(K141&lt;&gt;"نعم","⚠ غير مسوى مع الحسابات","✔ معتمد ومسوى")))))))))</f>
        <v/>
      </c>
      <c r="R141">
        <f>N(R140)+IF(A141="عهدة",1,0)</f>
        <v/>
      </c>
      <c r="S141">
        <f>IF(C141="","",IF(AND(C141&gt;=DATE(2026,9,1),C141&lt;=DATE(2027,8,31)),(YEAR(C141)-2026)*12+MONTH(C141)-8,""))</f>
        <v/>
      </c>
      <c r="T141">
        <f>IF(AND(A141="مصروف",R141&gt;0,I141="موافق",S141&lt;&gt;"",H141&lt;&gt;""),N(G141),0)</f>
        <v/>
      </c>
    </row>
    <row r="142">
      <c r="A142" s="19" t="n"/>
      <c r="B142" s="20">
        <f>IF(A142="","",IF(R142=0,"⚠ أضف سطر عهدة أولًا","BDR-"&amp;TEXT(R142,"000")))</f>
        <v/>
      </c>
      <c r="C142" s="21" t="n"/>
      <c r="D142" s="20">
        <f>IF(C142="","",IF(S142="","خارج السنة المالية",INDEX(القوائم!$D$2:$D$13,S142)))</f>
        <v/>
      </c>
      <c r="E142" s="22" t="n"/>
      <c r="F142" s="23" t="n"/>
      <c r="G142" s="23" t="n"/>
      <c r="H142" s="22" t="n"/>
      <c r="I142" s="19" t="n"/>
      <c r="J142" s="21" t="n"/>
      <c r="K142" s="19" t="n"/>
      <c r="L142" s="19" t="n"/>
      <c r="M142" s="21" t="n"/>
      <c r="N142" s="22" t="n"/>
      <c r="O142" s="24">
        <f>IF(A142&lt;&gt;"عهدة","",SUMIFS($G$8:$G$5007,$B$8:$B$5007,B142,$A$8:$A$5007,"مصروف",$I$8:$I$5007,"&lt;&gt;مرفوض"))</f>
        <v/>
      </c>
      <c r="P142" s="25">
        <f>IF(A142&lt;&gt;"عهدة","",N(F142)-O142)</f>
        <v/>
      </c>
      <c r="Q142" s="26">
        <f>IF(A142="","",IF(A142="عهدة",IF(N(F142)=0,"⚠ أدخل قيمة العهدة",IF(P142&lt;0,"⛔ عجز / زيادة مصروفات "&amp;TEXT(-P142,"#,##0"),IF(COUNTIFS($B$8:$B$5007,B142,$A$8:$A$5007,"مصروف",$I$8:$I$5007,"&lt;&gt;مرفوض",$K$8:$K$5007,"&lt;&gt;نعم")&gt;0,"⚠ "&amp;COUNTIFS($B$8:$B$5007,B142,$A$8:$A$5007,"مصروف",$I$8:$I$5007,"&lt;&gt;مرفوض",$K$8:$K$5007,"&lt;&gt;نعم")&amp;" مصروف غير مسوى",IF(L142="تمت التسوية",IF(P142=0,"✔ متوازنة وتمت التسوية","✔ تمت التسوية – متبقي "&amp;TEXT(P142,"#,##0")),IF(P142&gt;0,"متبقي "&amp;TEXT(P142,"#,##0"),"✔ متوازنة"))))),IF(R142=0,"⚠ أضف سطر عهدة أولًا",IF(OR(C142="",N(G142)=0),"⚠ أكمل التاريخ والقيمة",IF(S142="","⚠ التاريخ خارج السنة المالية",IF(H142="","⚠ اختر بند الموازنة",IF(I142="مرفوض","✖ مرفوض من المدير",IF(I142&lt;&gt;"موافق","⏳ بانتظار موافقة المدير",IF(K142&lt;&gt;"نعم","⚠ غير مسوى مع الحسابات","✔ معتمد ومسوى")))))))))</f>
        <v/>
      </c>
      <c r="R142">
        <f>N(R141)+IF(A142="عهدة",1,0)</f>
        <v/>
      </c>
      <c r="S142">
        <f>IF(C142="","",IF(AND(C142&gt;=DATE(2026,9,1),C142&lt;=DATE(2027,8,31)),(YEAR(C142)-2026)*12+MONTH(C142)-8,""))</f>
        <v/>
      </c>
      <c r="T142">
        <f>IF(AND(A142="مصروف",R142&gt;0,I142="موافق",S142&lt;&gt;"",H142&lt;&gt;""),N(G142),0)</f>
        <v/>
      </c>
    </row>
    <row r="143">
      <c r="A143" s="19" t="n"/>
      <c r="B143" s="20">
        <f>IF(A143="","",IF(R143=0,"⚠ أضف سطر عهدة أولًا","BDR-"&amp;TEXT(R143,"000")))</f>
        <v/>
      </c>
      <c r="C143" s="21" t="n"/>
      <c r="D143" s="20">
        <f>IF(C143="","",IF(S143="","خارج السنة المالية",INDEX(القوائم!$D$2:$D$13,S143)))</f>
        <v/>
      </c>
      <c r="E143" s="22" t="n"/>
      <c r="F143" s="23" t="n"/>
      <c r="G143" s="23" t="n"/>
      <c r="H143" s="22" t="n"/>
      <c r="I143" s="19" t="n"/>
      <c r="J143" s="21" t="n"/>
      <c r="K143" s="19" t="n"/>
      <c r="L143" s="19" t="n"/>
      <c r="M143" s="21" t="n"/>
      <c r="N143" s="22" t="n"/>
      <c r="O143" s="24">
        <f>IF(A143&lt;&gt;"عهدة","",SUMIFS($G$8:$G$5007,$B$8:$B$5007,B143,$A$8:$A$5007,"مصروف",$I$8:$I$5007,"&lt;&gt;مرفوض"))</f>
        <v/>
      </c>
      <c r="P143" s="25">
        <f>IF(A143&lt;&gt;"عهدة","",N(F143)-O143)</f>
        <v/>
      </c>
      <c r="Q143" s="26">
        <f>IF(A143="","",IF(A143="عهدة",IF(N(F143)=0,"⚠ أدخل قيمة العهدة",IF(P143&lt;0,"⛔ عجز / زيادة مصروفات "&amp;TEXT(-P143,"#,##0"),IF(COUNTIFS($B$8:$B$5007,B143,$A$8:$A$5007,"مصروف",$I$8:$I$5007,"&lt;&gt;مرفوض",$K$8:$K$5007,"&lt;&gt;نعم")&gt;0,"⚠ "&amp;COUNTIFS($B$8:$B$5007,B143,$A$8:$A$5007,"مصروف",$I$8:$I$5007,"&lt;&gt;مرفوض",$K$8:$K$5007,"&lt;&gt;نعم")&amp;" مصروف غير مسوى",IF(L143="تمت التسوية",IF(P143=0,"✔ متوازنة وتمت التسوية","✔ تمت التسوية – متبقي "&amp;TEXT(P143,"#,##0")),IF(P143&gt;0,"متبقي "&amp;TEXT(P143,"#,##0"),"✔ متوازنة"))))),IF(R143=0,"⚠ أضف سطر عهدة أولًا",IF(OR(C143="",N(G143)=0),"⚠ أكمل التاريخ والقيمة",IF(S143="","⚠ التاريخ خارج السنة المالية",IF(H143="","⚠ اختر بند الموازنة",IF(I143="مرفوض","✖ مرفوض من المدير",IF(I143&lt;&gt;"موافق","⏳ بانتظار موافقة المدير",IF(K143&lt;&gt;"نعم","⚠ غير مسوى مع الحسابات","✔ معتمد ومسوى")))))))))</f>
        <v/>
      </c>
      <c r="R143">
        <f>N(R142)+IF(A143="عهدة",1,0)</f>
        <v/>
      </c>
      <c r="S143">
        <f>IF(C143="","",IF(AND(C143&gt;=DATE(2026,9,1),C143&lt;=DATE(2027,8,31)),(YEAR(C143)-2026)*12+MONTH(C143)-8,""))</f>
        <v/>
      </c>
      <c r="T143">
        <f>IF(AND(A143="مصروف",R143&gt;0,I143="موافق",S143&lt;&gt;"",H143&lt;&gt;""),N(G143),0)</f>
        <v/>
      </c>
    </row>
    <row r="144">
      <c r="A144" s="19" t="n"/>
      <c r="B144" s="20">
        <f>IF(A144="","",IF(R144=0,"⚠ أضف سطر عهدة أولًا","BDR-"&amp;TEXT(R144,"000")))</f>
        <v/>
      </c>
      <c r="C144" s="21" t="n"/>
      <c r="D144" s="20">
        <f>IF(C144="","",IF(S144="","خارج السنة المالية",INDEX(القوائم!$D$2:$D$13,S144)))</f>
        <v/>
      </c>
      <c r="E144" s="22" t="n"/>
      <c r="F144" s="23" t="n"/>
      <c r="G144" s="23" t="n"/>
      <c r="H144" s="22" t="n"/>
      <c r="I144" s="19" t="n"/>
      <c r="J144" s="21" t="n"/>
      <c r="K144" s="19" t="n"/>
      <c r="L144" s="19" t="n"/>
      <c r="M144" s="21" t="n"/>
      <c r="N144" s="22" t="n"/>
      <c r="O144" s="24">
        <f>IF(A144&lt;&gt;"عهدة","",SUMIFS($G$8:$G$5007,$B$8:$B$5007,B144,$A$8:$A$5007,"مصروف",$I$8:$I$5007,"&lt;&gt;مرفوض"))</f>
        <v/>
      </c>
      <c r="P144" s="25">
        <f>IF(A144&lt;&gt;"عهدة","",N(F144)-O144)</f>
        <v/>
      </c>
      <c r="Q144" s="26">
        <f>IF(A144="","",IF(A144="عهدة",IF(N(F144)=0,"⚠ أدخل قيمة العهدة",IF(P144&lt;0,"⛔ عجز / زيادة مصروفات "&amp;TEXT(-P144,"#,##0"),IF(COUNTIFS($B$8:$B$5007,B144,$A$8:$A$5007,"مصروف",$I$8:$I$5007,"&lt;&gt;مرفوض",$K$8:$K$5007,"&lt;&gt;نعم")&gt;0,"⚠ "&amp;COUNTIFS($B$8:$B$5007,B144,$A$8:$A$5007,"مصروف",$I$8:$I$5007,"&lt;&gt;مرفوض",$K$8:$K$5007,"&lt;&gt;نعم")&amp;" مصروف غير مسوى",IF(L144="تمت التسوية",IF(P144=0,"✔ متوازنة وتمت التسوية","✔ تمت التسوية – متبقي "&amp;TEXT(P144,"#,##0")),IF(P144&gt;0,"متبقي "&amp;TEXT(P144,"#,##0"),"✔ متوازنة"))))),IF(R144=0,"⚠ أضف سطر عهدة أولًا",IF(OR(C144="",N(G144)=0),"⚠ أكمل التاريخ والقيمة",IF(S144="","⚠ التاريخ خارج السنة المالية",IF(H144="","⚠ اختر بند الموازنة",IF(I144="مرفوض","✖ مرفوض من المدير",IF(I144&lt;&gt;"موافق","⏳ بانتظار موافقة المدير",IF(K144&lt;&gt;"نعم","⚠ غير مسوى مع الحسابات","✔ معتمد ومسوى")))))))))</f>
        <v/>
      </c>
      <c r="R144">
        <f>N(R143)+IF(A144="عهدة",1,0)</f>
        <v/>
      </c>
      <c r="S144">
        <f>IF(C144="","",IF(AND(C144&gt;=DATE(2026,9,1),C144&lt;=DATE(2027,8,31)),(YEAR(C144)-2026)*12+MONTH(C144)-8,""))</f>
        <v/>
      </c>
      <c r="T144">
        <f>IF(AND(A144="مصروف",R144&gt;0,I144="موافق",S144&lt;&gt;"",H144&lt;&gt;""),N(G144),0)</f>
        <v/>
      </c>
    </row>
    <row r="145">
      <c r="A145" s="19" t="n"/>
      <c r="B145" s="20">
        <f>IF(A145="","",IF(R145=0,"⚠ أضف سطر عهدة أولًا","BDR-"&amp;TEXT(R145,"000")))</f>
        <v/>
      </c>
      <c r="C145" s="21" t="n"/>
      <c r="D145" s="20">
        <f>IF(C145="","",IF(S145="","خارج السنة المالية",INDEX(القوائم!$D$2:$D$13,S145)))</f>
        <v/>
      </c>
      <c r="E145" s="22" t="n"/>
      <c r="F145" s="23" t="n"/>
      <c r="G145" s="23" t="n"/>
      <c r="H145" s="22" t="n"/>
      <c r="I145" s="19" t="n"/>
      <c r="J145" s="21" t="n"/>
      <c r="K145" s="19" t="n"/>
      <c r="L145" s="19" t="n"/>
      <c r="M145" s="21" t="n"/>
      <c r="N145" s="22" t="n"/>
      <c r="O145" s="24">
        <f>IF(A145&lt;&gt;"عهدة","",SUMIFS($G$8:$G$5007,$B$8:$B$5007,B145,$A$8:$A$5007,"مصروف",$I$8:$I$5007,"&lt;&gt;مرفوض"))</f>
        <v/>
      </c>
      <c r="P145" s="25">
        <f>IF(A145&lt;&gt;"عهدة","",N(F145)-O145)</f>
        <v/>
      </c>
      <c r="Q145" s="26">
        <f>IF(A145="","",IF(A145="عهدة",IF(N(F145)=0,"⚠ أدخل قيمة العهدة",IF(P145&lt;0,"⛔ عجز / زيادة مصروفات "&amp;TEXT(-P145,"#,##0"),IF(COUNTIFS($B$8:$B$5007,B145,$A$8:$A$5007,"مصروف",$I$8:$I$5007,"&lt;&gt;مرفوض",$K$8:$K$5007,"&lt;&gt;نعم")&gt;0,"⚠ "&amp;COUNTIFS($B$8:$B$5007,B145,$A$8:$A$5007,"مصروف",$I$8:$I$5007,"&lt;&gt;مرفوض",$K$8:$K$5007,"&lt;&gt;نعم")&amp;" مصروف غير مسوى",IF(L145="تمت التسوية",IF(P145=0,"✔ متوازنة وتمت التسوية","✔ تمت التسوية – متبقي "&amp;TEXT(P145,"#,##0")),IF(P145&gt;0,"متبقي "&amp;TEXT(P145,"#,##0"),"✔ متوازنة"))))),IF(R145=0,"⚠ أضف سطر عهدة أولًا",IF(OR(C145="",N(G145)=0),"⚠ أكمل التاريخ والقيمة",IF(S145="","⚠ التاريخ خارج السنة المالية",IF(H145="","⚠ اختر بند الموازنة",IF(I145="مرفوض","✖ مرفوض من المدير",IF(I145&lt;&gt;"موافق","⏳ بانتظار موافقة المدير",IF(K145&lt;&gt;"نعم","⚠ غير مسوى مع الحسابات","✔ معتمد ومسوى")))))))))</f>
        <v/>
      </c>
      <c r="R145">
        <f>N(R144)+IF(A145="عهدة",1,0)</f>
        <v/>
      </c>
      <c r="S145">
        <f>IF(C145="","",IF(AND(C145&gt;=DATE(2026,9,1),C145&lt;=DATE(2027,8,31)),(YEAR(C145)-2026)*12+MONTH(C145)-8,""))</f>
        <v/>
      </c>
      <c r="T145">
        <f>IF(AND(A145="مصروف",R145&gt;0,I145="موافق",S145&lt;&gt;"",H145&lt;&gt;""),N(G145),0)</f>
        <v/>
      </c>
    </row>
    <row r="146">
      <c r="A146" s="19" t="n"/>
      <c r="B146" s="20">
        <f>IF(A146="","",IF(R146=0,"⚠ أضف سطر عهدة أولًا","BDR-"&amp;TEXT(R146,"000")))</f>
        <v/>
      </c>
      <c r="C146" s="21" t="n"/>
      <c r="D146" s="20">
        <f>IF(C146="","",IF(S146="","خارج السنة المالية",INDEX(القوائم!$D$2:$D$13,S146)))</f>
        <v/>
      </c>
      <c r="E146" s="22" t="n"/>
      <c r="F146" s="23" t="n"/>
      <c r="G146" s="23" t="n"/>
      <c r="H146" s="22" t="n"/>
      <c r="I146" s="19" t="n"/>
      <c r="J146" s="21" t="n"/>
      <c r="K146" s="19" t="n"/>
      <c r="L146" s="19" t="n"/>
      <c r="M146" s="21" t="n"/>
      <c r="N146" s="22" t="n"/>
      <c r="O146" s="24">
        <f>IF(A146&lt;&gt;"عهدة","",SUMIFS($G$8:$G$5007,$B$8:$B$5007,B146,$A$8:$A$5007,"مصروف",$I$8:$I$5007,"&lt;&gt;مرفوض"))</f>
        <v/>
      </c>
      <c r="P146" s="25">
        <f>IF(A146&lt;&gt;"عهدة","",N(F146)-O146)</f>
        <v/>
      </c>
      <c r="Q146" s="26">
        <f>IF(A146="","",IF(A146="عهدة",IF(N(F146)=0,"⚠ أدخل قيمة العهدة",IF(P146&lt;0,"⛔ عجز / زيادة مصروفات "&amp;TEXT(-P146,"#,##0"),IF(COUNTIFS($B$8:$B$5007,B146,$A$8:$A$5007,"مصروف",$I$8:$I$5007,"&lt;&gt;مرفوض",$K$8:$K$5007,"&lt;&gt;نعم")&gt;0,"⚠ "&amp;COUNTIFS($B$8:$B$5007,B146,$A$8:$A$5007,"مصروف",$I$8:$I$5007,"&lt;&gt;مرفوض",$K$8:$K$5007,"&lt;&gt;نعم")&amp;" مصروف غير مسوى",IF(L146="تمت التسوية",IF(P146=0,"✔ متوازنة وتمت التسوية","✔ تمت التسوية – متبقي "&amp;TEXT(P146,"#,##0")),IF(P146&gt;0,"متبقي "&amp;TEXT(P146,"#,##0"),"✔ متوازنة"))))),IF(R146=0,"⚠ أضف سطر عهدة أولًا",IF(OR(C146="",N(G146)=0),"⚠ أكمل التاريخ والقيمة",IF(S146="","⚠ التاريخ خارج السنة المالية",IF(H146="","⚠ اختر بند الموازنة",IF(I146="مرفوض","✖ مرفوض من المدير",IF(I146&lt;&gt;"موافق","⏳ بانتظار موافقة المدير",IF(K146&lt;&gt;"نعم","⚠ غير مسوى مع الحسابات","✔ معتمد ومسوى")))))))))</f>
        <v/>
      </c>
      <c r="R146">
        <f>N(R145)+IF(A146="عهدة",1,0)</f>
        <v/>
      </c>
      <c r="S146">
        <f>IF(C146="","",IF(AND(C146&gt;=DATE(2026,9,1),C146&lt;=DATE(2027,8,31)),(YEAR(C146)-2026)*12+MONTH(C146)-8,""))</f>
        <v/>
      </c>
      <c r="T146">
        <f>IF(AND(A146="مصروف",R146&gt;0,I146="موافق",S146&lt;&gt;"",H146&lt;&gt;""),N(G146),0)</f>
        <v/>
      </c>
    </row>
    <row r="147">
      <c r="A147" s="19" t="n"/>
      <c r="B147" s="20">
        <f>IF(A147="","",IF(R147=0,"⚠ أضف سطر عهدة أولًا","BDR-"&amp;TEXT(R147,"000")))</f>
        <v/>
      </c>
      <c r="C147" s="21" t="n"/>
      <c r="D147" s="20">
        <f>IF(C147="","",IF(S147="","خارج السنة المالية",INDEX(القوائم!$D$2:$D$13,S147)))</f>
        <v/>
      </c>
      <c r="E147" s="22" t="n"/>
      <c r="F147" s="23" t="n"/>
      <c r="G147" s="23" t="n"/>
      <c r="H147" s="22" t="n"/>
      <c r="I147" s="19" t="n"/>
      <c r="J147" s="21" t="n"/>
      <c r="K147" s="19" t="n"/>
      <c r="L147" s="19" t="n"/>
      <c r="M147" s="21" t="n"/>
      <c r="N147" s="22" t="n"/>
      <c r="O147" s="24">
        <f>IF(A147&lt;&gt;"عهدة","",SUMIFS($G$8:$G$5007,$B$8:$B$5007,B147,$A$8:$A$5007,"مصروف",$I$8:$I$5007,"&lt;&gt;مرفوض"))</f>
        <v/>
      </c>
      <c r="P147" s="25">
        <f>IF(A147&lt;&gt;"عهدة","",N(F147)-O147)</f>
        <v/>
      </c>
      <c r="Q147" s="26">
        <f>IF(A147="","",IF(A147="عهدة",IF(N(F147)=0,"⚠ أدخل قيمة العهدة",IF(P147&lt;0,"⛔ عجز / زيادة مصروفات "&amp;TEXT(-P147,"#,##0"),IF(COUNTIFS($B$8:$B$5007,B147,$A$8:$A$5007,"مصروف",$I$8:$I$5007,"&lt;&gt;مرفوض",$K$8:$K$5007,"&lt;&gt;نعم")&gt;0,"⚠ "&amp;COUNTIFS($B$8:$B$5007,B147,$A$8:$A$5007,"مصروف",$I$8:$I$5007,"&lt;&gt;مرفوض",$K$8:$K$5007,"&lt;&gt;نعم")&amp;" مصروف غير مسوى",IF(L147="تمت التسوية",IF(P147=0,"✔ متوازنة وتمت التسوية","✔ تمت التسوية – متبقي "&amp;TEXT(P147,"#,##0")),IF(P147&gt;0,"متبقي "&amp;TEXT(P147,"#,##0"),"✔ متوازنة"))))),IF(R147=0,"⚠ أضف سطر عهدة أولًا",IF(OR(C147="",N(G147)=0),"⚠ أكمل التاريخ والقيمة",IF(S147="","⚠ التاريخ خارج السنة المالية",IF(H147="","⚠ اختر بند الموازنة",IF(I147="مرفوض","✖ مرفوض من المدير",IF(I147&lt;&gt;"موافق","⏳ بانتظار موافقة المدير",IF(K147&lt;&gt;"نعم","⚠ غير مسوى مع الحسابات","✔ معتمد ومسوى")))))))))</f>
        <v/>
      </c>
      <c r="R147">
        <f>N(R146)+IF(A147="عهدة",1,0)</f>
        <v/>
      </c>
      <c r="S147">
        <f>IF(C147="","",IF(AND(C147&gt;=DATE(2026,9,1),C147&lt;=DATE(2027,8,31)),(YEAR(C147)-2026)*12+MONTH(C147)-8,""))</f>
        <v/>
      </c>
      <c r="T147">
        <f>IF(AND(A147="مصروف",R147&gt;0,I147="موافق",S147&lt;&gt;"",H147&lt;&gt;""),N(G147),0)</f>
        <v/>
      </c>
    </row>
    <row r="148">
      <c r="A148" s="19" t="n"/>
      <c r="B148" s="20">
        <f>IF(A148="","",IF(R148=0,"⚠ أضف سطر عهدة أولًا","BDR-"&amp;TEXT(R148,"000")))</f>
        <v/>
      </c>
      <c r="C148" s="21" t="n"/>
      <c r="D148" s="20">
        <f>IF(C148="","",IF(S148="","خارج السنة المالية",INDEX(القوائم!$D$2:$D$13,S148)))</f>
        <v/>
      </c>
      <c r="E148" s="22" t="n"/>
      <c r="F148" s="23" t="n"/>
      <c r="G148" s="23" t="n"/>
      <c r="H148" s="22" t="n"/>
      <c r="I148" s="19" t="n"/>
      <c r="J148" s="21" t="n"/>
      <c r="K148" s="19" t="n"/>
      <c r="L148" s="19" t="n"/>
      <c r="M148" s="21" t="n"/>
      <c r="N148" s="22" t="n"/>
      <c r="O148" s="24">
        <f>IF(A148&lt;&gt;"عهدة","",SUMIFS($G$8:$G$5007,$B$8:$B$5007,B148,$A$8:$A$5007,"مصروف",$I$8:$I$5007,"&lt;&gt;مرفوض"))</f>
        <v/>
      </c>
      <c r="P148" s="25">
        <f>IF(A148&lt;&gt;"عهدة","",N(F148)-O148)</f>
        <v/>
      </c>
      <c r="Q148" s="26">
        <f>IF(A148="","",IF(A148="عهدة",IF(N(F148)=0,"⚠ أدخل قيمة العهدة",IF(P148&lt;0,"⛔ عجز / زيادة مصروفات "&amp;TEXT(-P148,"#,##0"),IF(COUNTIFS($B$8:$B$5007,B148,$A$8:$A$5007,"مصروف",$I$8:$I$5007,"&lt;&gt;مرفوض",$K$8:$K$5007,"&lt;&gt;نعم")&gt;0,"⚠ "&amp;COUNTIFS($B$8:$B$5007,B148,$A$8:$A$5007,"مصروف",$I$8:$I$5007,"&lt;&gt;مرفوض",$K$8:$K$5007,"&lt;&gt;نعم")&amp;" مصروف غير مسوى",IF(L148="تمت التسوية",IF(P148=0,"✔ متوازنة وتمت التسوية","✔ تمت التسوية – متبقي "&amp;TEXT(P148,"#,##0")),IF(P148&gt;0,"متبقي "&amp;TEXT(P148,"#,##0"),"✔ متوازنة"))))),IF(R148=0,"⚠ أضف سطر عهدة أولًا",IF(OR(C148="",N(G148)=0),"⚠ أكمل التاريخ والقيمة",IF(S148="","⚠ التاريخ خارج السنة المالية",IF(H148="","⚠ اختر بند الموازنة",IF(I148="مرفوض","✖ مرفوض من المدير",IF(I148&lt;&gt;"موافق","⏳ بانتظار موافقة المدير",IF(K148&lt;&gt;"نعم","⚠ غير مسوى مع الحسابات","✔ معتمد ومسوى")))))))))</f>
        <v/>
      </c>
      <c r="R148">
        <f>N(R147)+IF(A148="عهدة",1,0)</f>
        <v/>
      </c>
      <c r="S148">
        <f>IF(C148="","",IF(AND(C148&gt;=DATE(2026,9,1),C148&lt;=DATE(2027,8,31)),(YEAR(C148)-2026)*12+MONTH(C148)-8,""))</f>
        <v/>
      </c>
      <c r="T148">
        <f>IF(AND(A148="مصروف",R148&gt;0,I148="موافق",S148&lt;&gt;"",H148&lt;&gt;""),N(G148),0)</f>
        <v/>
      </c>
    </row>
    <row r="149">
      <c r="A149" s="19" t="n"/>
      <c r="B149" s="20">
        <f>IF(A149="","",IF(R149=0,"⚠ أضف سطر عهدة أولًا","BDR-"&amp;TEXT(R149,"000")))</f>
        <v/>
      </c>
      <c r="C149" s="21" t="n"/>
      <c r="D149" s="20">
        <f>IF(C149="","",IF(S149="","خارج السنة المالية",INDEX(القوائم!$D$2:$D$13,S149)))</f>
        <v/>
      </c>
      <c r="E149" s="22" t="n"/>
      <c r="F149" s="23" t="n"/>
      <c r="G149" s="23" t="n"/>
      <c r="H149" s="22" t="n"/>
      <c r="I149" s="19" t="n"/>
      <c r="J149" s="21" t="n"/>
      <c r="K149" s="19" t="n"/>
      <c r="L149" s="19" t="n"/>
      <c r="M149" s="21" t="n"/>
      <c r="N149" s="22" t="n"/>
      <c r="O149" s="24">
        <f>IF(A149&lt;&gt;"عهدة","",SUMIFS($G$8:$G$5007,$B$8:$B$5007,B149,$A$8:$A$5007,"مصروف",$I$8:$I$5007,"&lt;&gt;مرفوض"))</f>
        <v/>
      </c>
      <c r="P149" s="25">
        <f>IF(A149&lt;&gt;"عهدة","",N(F149)-O149)</f>
        <v/>
      </c>
      <c r="Q149" s="26">
        <f>IF(A149="","",IF(A149="عهدة",IF(N(F149)=0,"⚠ أدخل قيمة العهدة",IF(P149&lt;0,"⛔ عجز / زيادة مصروفات "&amp;TEXT(-P149,"#,##0"),IF(COUNTIFS($B$8:$B$5007,B149,$A$8:$A$5007,"مصروف",$I$8:$I$5007,"&lt;&gt;مرفوض",$K$8:$K$5007,"&lt;&gt;نعم")&gt;0,"⚠ "&amp;COUNTIFS($B$8:$B$5007,B149,$A$8:$A$5007,"مصروف",$I$8:$I$5007,"&lt;&gt;مرفوض",$K$8:$K$5007,"&lt;&gt;نعم")&amp;" مصروف غير مسوى",IF(L149="تمت التسوية",IF(P149=0,"✔ متوازنة وتمت التسوية","✔ تمت التسوية – متبقي "&amp;TEXT(P149,"#,##0")),IF(P149&gt;0,"متبقي "&amp;TEXT(P149,"#,##0"),"✔ متوازنة"))))),IF(R149=0,"⚠ أضف سطر عهدة أولًا",IF(OR(C149="",N(G149)=0),"⚠ أكمل التاريخ والقيمة",IF(S149="","⚠ التاريخ خارج السنة المالية",IF(H149="","⚠ اختر بند الموازنة",IF(I149="مرفوض","✖ مرفوض من المدير",IF(I149&lt;&gt;"موافق","⏳ بانتظار موافقة المدير",IF(K149&lt;&gt;"نعم","⚠ غير مسوى مع الحسابات","✔ معتمد ومسوى")))))))))</f>
        <v/>
      </c>
      <c r="R149">
        <f>N(R148)+IF(A149="عهدة",1,0)</f>
        <v/>
      </c>
      <c r="S149">
        <f>IF(C149="","",IF(AND(C149&gt;=DATE(2026,9,1),C149&lt;=DATE(2027,8,31)),(YEAR(C149)-2026)*12+MONTH(C149)-8,""))</f>
        <v/>
      </c>
      <c r="T149">
        <f>IF(AND(A149="مصروف",R149&gt;0,I149="موافق",S149&lt;&gt;"",H149&lt;&gt;""),N(G149),0)</f>
        <v/>
      </c>
    </row>
    <row r="150">
      <c r="A150" s="19" t="n"/>
      <c r="B150" s="20">
        <f>IF(A150="","",IF(R150=0,"⚠ أضف سطر عهدة أولًا","BDR-"&amp;TEXT(R150,"000")))</f>
        <v/>
      </c>
      <c r="C150" s="21" t="n"/>
      <c r="D150" s="20">
        <f>IF(C150="","",IF(S150="","خارج السنة المالية",INDEX(القوائم!$D$2:$D$13,S150)))</f>
        <v/>
      </c>
      <c r="E150" s="22" t="n"/>
      <c r="F150" s="23" t="n"/>
      <c r="G150" s="23" t="n"/>
      <c r="H150" s="22" t="n"/>
      <c r="I150" s="19" t="n"/>
      <c r="J150" s="21" t="n"/>
      <c r="K150" s="19" t="n"/>
      <c r="L150" s="19" t="n"/>
      <c r="M150" s="21" t="n"/>
      <c r="N150" s="22" t="n"/>
      <c r="O150" s="24">
        <f>IF(A150&lt;&gt;"عهدة","",SUMIFS($G$8:$G$5007,$B$8:$B$5007,B150,$A$8:$A$5007,"مصروف",$I$8:$I$5007,"&lt;&gt;مرفوض"))</f>
        <v/>
      </c>
      <c r="P150" s="25">
        <f>IF(A150&lt;&gt;"عهدة","",N(F150)-O150)</f>
        <v/>
      </c>
      <c r="Q150" s="26">
        <f>IF(A150="","",IF(A150="عهدة",IF(N(F150)=0,"⚠ أدخل قيمة العهدة",IF(P150&lt;0,"⛔ عجز / زيادة مصروفات "&amp;TEXT(-P150,"#,##0"),IF(COUNTIFS($B$8:$B$5007,B150,$A$8:$A$5007,"مصروف",$I$8:$I$5007,"&lt;&gt;مرفوض",$K$8:$K$5007,"&lt;&gt;نعم")&gt;0,"⚠ "&amp;COUNTIFS($B$8:$B$5007,B150,$A$8:$A$5007,"مصروف",$I$8:$I$5007,"&lt;&gt;مرفوض",$K$8:$K$5007,"&lt;&gt;نعم")&amp;" مصروف غير مسوى",IF(L150="تمت التسوية",IF(P150=0,"✔ متوازنة وتمت التسوية","✔ تمت التسوية – متبقي "&amp;TEXT(P150,"#,##0")),IF(P150&gt;0,"متبقي "&amp;TEXT(P150,"#,##0"),"✔ متوازنة"))))),IF(R150=0,"⚠ أضف سطر عهدة أولًا",IF(OR(C150="",N(G150)=0),"⚠ أكمل التاريخ والقيمة",IF(S150="","⚠ التاريخ خارج السنة المالية",IF(H150="","⚠ اختر بند الموازنة",IF(I150="مرفوض","✖ مرفوض من المدير",IF(I150&lt;&gt;"موافق","⏳ بانتظار موافقة المدير",IF(K150&lt;&gt;"نعم","⚠ غير مسوى مع الحسابات","✔ معتمد ومسوى")))))))))</f>
        <v/>
      </c>
      <c r="R150">
        <f>N(R149)+IF(A150="عهدة",1,0)</f>
        <v/>
      </c>
      <c r="S150">
        <f>IF(C150="","",IF(AND(C150&gt;=DATE(2026,9,1),C150&lt;=DATE(2027,8,31)),(YEAR(C150)-2026)*12+MONTH(C150)-8,""))</f>
        <v/>
      </c>
      <c r="T150">
        <f>IF(AND(A150="مصروف",R150&gt;0,I150="موافق",S150&lt;&gt;"",H150&lt;&gt;""),N(G150),0)</f>
        <v/>
      </c>
    </row>
    <row r="151">
      <c r="A151" s="19" t="n"/>
      <c r="B151" s="20">
        <f>IF(A151="","",IF(R151=0,"⚠ أضف سطر عهدة أولًا","BDR-"&amp;TEXT(R151,"000")))</f>
        <v/>
      </c>
      <c r="C151" s="21" t="n"/>
      <c r="D151" s="20">
        <f>IF(C151="","",IF(S151="","خارج السنة المالية",INDEX(القوائم!$D$2:$D$13,S151)))</f>
        <v/>
      </c>
      <c r="E151" s="22" t="n"/>
      <c r="F151" s="23" t="n"/>
      <c r="G151" s="23" t="n"/>
      <c r="H151" s="22" t="n"/>
      <c r="I151" s="19" t="n"/>
      <c r="J151" s="21" t="n"/>
      <c r="K151" s="19" t="n"/>
      <c r="L151" s="19" t="n"/>
      <c r="M151" s="21" t="n"/>
      <c r="N151" s="22" t="n"/>
      <c r="O151" s="24">
        <f>IF(A151&lt;&gt;"عهدة","",SUMIFS($G$8:$G$5007,$B$8:$B$5007,B151,$A$8:$A$5007,"مصروف",$I$8:$I$5007,"&lt;&gt;مرفوض"))</f>
        <v/>
      </c>
      <c r="P151" s="25">
        <f>IF(A151&lt;&gt;"عهدة","",N(F151)-O151)</f>
        <v/>
      </c>
      <c r="Q151" s="26">
        <f>IF(A151="","",IF(A151="عهدة",IF(N(F151)=0,"⚠ أدخل قيمة العهدة",IF(P151&lt;0,"⛔ عجز / زيادة مصروفات "&amp;TEXT(-P151,"#,##0"),IF(COUNTIFS($B$8:$B$5007,B151,$A$8:$A$5007,"مصروف",$I$8:$I$5007,"&lt;&gt;مرفوض",$K$8:$K$5007,"&lt;&gt;نعم")&gt;0,"⚠ "&amp;COUNTIFS($B$8:$B$5007,B151,$A$8:$A$5007,"مصروف",$I$8:$I$5007,"&lt;&gt;مرفوض",$K$8:$K$5007,"&lt;&gt;نعم")&amp;" مصروف غير مسوى",IF(L151="تمت التسوية",IF(P151=0,"✔ متوازنة وتمت التسوية","✔ تمت التسوية – متبقي "&amp;TEXT(P151,"#,##0")),IF(P151&gt;0,"متبقي "&amp;TEXT(P151,"#,##0"),"✔ متوازنة"))))),IF(R151=0,"⚠ أضف سطر عهدة أولًا",IF(OR(C151="",N(G151)=0),"⚠ أكمل التاريخ والقيمة",IF(S151="","⚠ التاريخ خارج السنة المالية",IF(H151="","⚠ اختر بند الموازنة",IF(I151="مرفوض","✖ مرفوض من المدير",IF(I151&lt;&gt;"موافق","⏳ بانتظار موافقة المدير",IF(K151&lt;&gt;"نعم","⚠ غير مسوى مع الحسابات","✔ معتمد ومسوى")))))))))</f>
        <v/>
      </c>
      <c r="R151">
        <f>N(R150)+IF(A151="عهدة",1,0)</f>
        <v/>
      </c>
      <c r="S151">
        <f>IF(C151="","",IF(AND(C151&gt;=DATE(2026,9,1),C151&lt;=DATE(2027,8,31)),(YEAR(C151)-2026)*12+MONTH(C151)-8,""))</f>
        <v/>
      </c>
      <c r="T151">
        <f>IF(AND(A151="مصروف",R151&gt;0,I151="موافق",S151&lt;&gt;"",H151&lt;&gt;""),N(G151),0)</f>
        <v/>
      </c>
    </row>
    <row r="152">
      <c r="A152" s="19" t="n"/>
      <c r="B152" s="20">
        <f>IF(A152="","",IF(R152=0,"⚠ أضف سطر عهدة أولًا","BDR-"&amp;TEXT(R152,"000")))</f>
        <v/>
      </c>
      <c r="C152" s="21" t="n"/>
      <c r="D152" s="20">
        <f>IF(C152="","",IF(S152="","خارج السنة المالية",INDEX(القوائم!$D$2:$D$13,S152)))</f>
        <v/>
      </c>
      <c r="E152" s="22" t="n"/>
      <c r="F152" s="23" t="n"/>
      <c r="G152" s="23" t="n"/>
      <c r="H152" s="22" t="n"/>
      <c r="I152" s="19" t="n"/>
      <c r="J152" s="21" t="n"/>
      <c r="K152" s="19" t="n"/>
      <c r="L152" s="19" t="n"/>
      <c r="M152" s="21" t="n"/>
      <c r="N152" s="22" t="n"/>
      <c r="O152" s="24">
        <f>IF(A152&lt;&gt;"عهدة","",SUMIFS($G$8:$G$5007,$B$8:$B$5007,B152,$A$8:$A$5007,"مصروف",$I$8:$I$5007,"&lt;&gt;مرفوض"))</f>
        <v/>
      </c>
      <c r="P152" s="25">
        <f>IF(A152&lt;&gt;"عهدة","",N(F152)-O152)</f>
        <v/>
      </c>
      <c r="Q152" s="26">
        <f>IF(A152="","",IF(A152="عهدة",IF(N(F152)=0,"⚠ أدخل قيمة العهدة",IF(P152&lt;0,"⛔ عجز / زيادة مصروفات "&amp;TEXT(-P152,"#,##0"),IF(COUNTIFS($B$8:$B$5007,B152,$A$8:$A$5007,"مصروف",$I$8:$I$5007,"&lt;&gt;مرفوض",$K$8:$K$5007,"&lt;&gt;نعم")&gt;0,"⚠ "&amp;COUNTIFS($B$8:$B$5007,B152,$A$8:$A$5007,"مصروف",$I$8:$I$5007,"&lt;&gt;مرفوض",$K$8:$K$5007,"&lt;&gt;نعم")&amp;" مصروف غير مسوى",IF(L152="تمت التسوية",IF(P152=0,"✔ متوازنة وتمت التسوية","✔ تمت التسوية – متبقي "&amp;TEXT(P152,"#,##0")),IF(P152&gt;0,"متبقي "&amp;TEXT(P152,"#,##0"),"✔ متوازنة"))))),IF(R152=0,"⚠ أضف سطر عهدة أولًا",IF(OR(C152="",N(G152)=0),"⚠ أكمل التاريخ والقيمة",IF(S152="","⚠ التاريخ خارج السنة المالية",IF(H152="","⚠ اختر بند الموازنة",IF(I152="مرفوض","✖ مرفوض من المدير",IF(I152&lt;&gt;"موافق","⏳ بانتظار موافقة المدير",IF(K152&lt;&gt;"نعم","⚠ غير مسوى مع الحسابات","✔ معتمد ومسوى")))))))))</f>
        <v/>
      </c>
      <c r="R152">
        <f>N(R151)+IF(A152="عهدة",1,0)</f>
        <v/>
      </c>
      <c r="S152">
        <f>IF(C152="","",IF(AND(C152&gt;=DATE(2026,9,1),C152&lt;=DATE(2027,8,31)),(YEAR(C152)-2026)*12+MONTH(C152)-8,""))</f>
        <v/>
      </c>
      <c r="T152">
        <f>IF(AND(A152="مصروف",R152&gt;0,I152="موافق",S152&lt;&gt;"",H152&lt;&gt;""),N(G152),0)</f>
        <v/>
      </c>
    </row>
    <row r="153">
      <c r="A153" s="19" t="n"/>
      <c r="B153" s="20">
        <f>IF(A153="","",IF(R153=0,"⚠ أضف سطر عهدة أولًا","BDR-"&amp;TEXT(R153,"000")))</f>
        <v/>
      </c>
      <c r="C153" s="21" t="n"/>
      <c r="D153" s="20">
        <f>IF(C153="","",IF(S153="","خارج السنة المالية",INDEX(القوائم!$D$2:$D$13,S153)))</f>
        <v/>
      </c>
      <c r="E153" s="22" t="n"/>
      <c r="F153" s="23" t="n"/>
      <c r="G153" s="23" t="n"/>
      <c r="H153" s="22" t="n"/>
      <c r="I153" s="19" t="n"/>
      <c r="J153" s="21" t="n"/>
      <c r="K153" s="19" t="n"/>
      <c r="L153" s="19" t="n"/>
      <c r="M153" s="21" t="n"/>
      <c r="N153" s="22" t="n"/>
      <c r="O153" s="24">
        <f>IF(A153&lt;&gt;"عهدة","",SUMIFS($G$8:$G$5007,$B$8:$B$5007,B153,$A$8:$A$5007,"مصروف",$I$8:$I$5007,"&lt;&gt;مرفوض"))</f>
        <v/>
      </c>
      <c r="P153" s="25">
        <f>IF(A153&lt;&gt;"عهدة","",N(F153)-O153)</f>
        <v/>
      </c>
      <c r="Q153" s="26">
        <f>IF(A153="","",IF(A153="عهدة",IF(N(F153)=0,"⚠ أدخل قيمة العهدة",IF(P153&lt;0,"⛔ عجز / زيادة مصروفات "&amp;TEXT(-P153,"#,##0"),IF(COUNTIFS($B$8:$B$5007,B153,$A$8:$A$5007,"مصروف",$I$8:$I$5007,"&lt;&gt;مرفوض",$K$8:$K$5007,"&lt;&gt;نعم")&gt;0,"⚠ "&amp;COUNTIFS($B$8:$B$5007,B153,$A$8:$A$5007,"مصروف",$I$8:$I$5007,"&lt;&gt;مرفوض",$K$8:$K$5007,"&lt;&gt;نعم")&amp;" مصروف غير مسوى",IF(L153="تمت التسوية",IF(P153=0,"✔ متوازنة وتمت التسوية","✔ تمت التسوية – متبقي "&amp;TEXT(P153,"#,##0")),IF(P153&gt;0,"متبقي "&amp;TEXT(P153,"#,##0"),"✔ متوازنة"))))),IF(R153=0,"⚠ أضف سطر عهدة أولًا",IF(OR(C153="",N(G153)=0),"⚠ أكمل التاريخ والقيمة",IF(S153="","⚠ التاريخ خارج السنة المالية",IF(H153="","⚠ اختر بند الموازنة",IF(I153="مرفوض","✖ مرفوض من المدير",IF(I153&lt;&gt;"موافق","⏳ بانتظار موافقة المدير",IF(K153&lt;&gt;"نعم","⚠ غير مسوى مع الحسابات","✔ معتمد ومسوى")))))))))</f>
        <v/>
      </c>
      <c r="R153">
        <f>N(R152)+IF(A153="عهدة",1,0)</f>
        <v/>
      </c>
      <c r="S153">
        <f>IF(C153="","",IF(AND(C153&gt;=DATE(2026,9,1),C153&lt;=DATE(2027,8,31)),(YEAR(C153)-2026)*12+MONTH(C153)-8,""))</f>
        <v/>
      </c>
      <c r="T153">
        <f>IF(AND(A153="مصروف",R153&gt;0,I153="موافق",S153&lt;&gt;"",H153&lt;&gt;""),N(G153),0)</f>
        <v/>
      </c>
    </row>
    <row r="154">
      <c r="A154" s="19" t="n"/>
      <c r="B154" s="20">
        <f>IF(A154="","",IF(R154=0,"⚠ أضف سطر عهدة أولًا","BDR-"&amp;TEXT(R154,"000")))</f>
        <v/>
      </c>
      <c r="C154" s="21" t="n"/>
      <c r="D154" s="20">
        <f>IF(C154="","",IF(S154="","خارج السنة المالية",INDEX(القوائم!$D$2:$D$13,S154)))</f>
        <v/>
      </c>
      <c r="E154" s="22" t="n"/>
      <c r="F154" s="23" t="n"/>
      <c r="G154" s="23" t="n"/>
      <c r="H154" s="22" t="n"/>
      <c r="I154" s="19" t="n"/>
      <c r="J154" s="21" t="n"/>
      <c r="K154" s="19" t="n"/>
      <c r="L154" s="19" t="n"/>
      <c r="M154" s="21" t="n"/>
      <c r="N154" s="22" t="n"/>
      <c r="O154" s="24">
        <f>IF(A154&lt;&gt;"عهدة","",SUMIFS($G$8:$G$5007,$B$8:$B$5007,B154,$A$8:$A$5007,"مصروف",$I$8:$I$5007,"&lt;&gt;مرفوض"))</f>
        <v/>
      </c>
      <c r="P154" s="25">
        <f>IF(A154&lt;&gt;"عهدة","",N(F154)-O154)</f>
        <v/>
      </c>
      <c r="Q154" s="26">
        <f>IF(A154="","",IF(A154="عهدة",IF(N(F154)=0,"⚠ أدخل قيمة العهدة",IF(P154&lt;0,"⛔ عجز / زيادة مصروفات "&amp;TEXT(-P154,"#,##0"),IF(COUNTIFS($B$8:$B$5007,B154,$A$8:$A$5007,"مصروف",$I$8:$I$5007,"&lt;&gt;مرفوض",$K$8:$K$5007,"&lt;&gt;نعم")&gt;0,"⚠ "&amp;COUNTIFS($B$8:$B$5007,B154,$A$8:$A$5007,"مصروف",$I$8:$I$5007,"&lt;&gt;مرفوض",$K$8:$K$5007,"&lt;&gt;نعم")&amp;" مصروف غير مسوى",IF(L154="تمت التسوية",IF(P154=0,"✔ متوازنة وتمت التسوية","✔ تمت التسوية – متبقي "&amp;TEXT(P154,"#,##0")),IF(P154&gt;0,"متبقي "&amp;TEXT(P154,"#,##0"),"✔ متوازنة"))))),IF(R154=0,"⚠ أضف سطر عهدة أولًا",IF(OR(C154="",N(G154)=0),"⚠ أكمل التاريخ والقيمة",IF(S154="","⚠ التاريخ خارج السنة المالية",IF(H154="","⚠ اختر بند الموازنة",IF(I154="مرفوض","✖ مرفوض من المدير",IF(I154&lt;&gt;"موافق","⏳ بانتظار موافقة المدير",IF(K154&lt;&gt;"نعم","⚠ غير مسوى مع الحسابات","✔ معتمد ومسوى")))))))))</f>
        <v/>
      </c>
      <c r="R154">
        <f>N(R153)+IF(A154="عهدة",1,0)</f>
        <v/>
      </c>
      <c r="S154">
        <f>IF(C154="","",IF(AND(C154&gt;=DATE(2026,9,1),C154&lt;=DATE(2027,8,31)),(YEAR(C154)-2026)*12+MONTH(C154)-8,""))</f>
        <v/>
      </c>
      <c r="T154">
        <f>IF(AND(A154="مصروف",R154&gt;0,I154="موافق",S154&lt;&gt;"",H154&lt;&gt;""),N(G154),0)</f>
        <v/>
      </c>
    </row>
    <row r="155">
      <c r="A155" s="19" t="n"/>
      <c r="B155" s="20">
        <f>IF(A155="","",IF(R155=0,"⚠ أضف سطر عهدة أولًا","BDR-"&amp;TEXT(R155,"000")))</f>
        <v/>
      </c>
      <c r="C155" s="21" t="n"/>
      <c r="D155" s="20">
        <f>IF(C155="","",IF(S155="","خارج السنة المالية",INDEX(القوائم!$D$2:$D$13,S155)))</f>
        <v/>
      </c>
      <c r="E155" s="22" t="n"/>
      <c r="F155" s="23" t="n"/>
      <c r="G155" s="23" t="n"/>
      <c r="H155" s="22" t="n"/>
      <c r="I155" s="19" t="n"/>
      <c r="J155" s="21" t="n"/>
      <c r="K155" s="19" t="n"/>
      <c r="L155" s="19" t="n"/>
      <c r="M155" s="21" t="n"/>
      <c r="N155" s="22" t="n"/>
      <c r="O155" s="24">
        <f>IF(A155&lt;&gt;"عهدة","",SUMIFS($G$8:$G$5007,$B$8:$B$5007,B155,$A$8:$A$5007,"مصروف",$I$8:$I$5007,"&lt;&gt;مرفوض"))</f>
        <v/>
      </c>
      <c r="P155" s="25">
        <f>IF(A155&lt;&gt;"عهدة","",N(F155)-O155)</f>
        <v/>
      </c>
      <c r="Q155" s="26">
        <f>IF(A155="","",IF(A155="عهدة",IF(N(F155)=0,"⚠ أدخل قيمة العهدة",IF(P155&lt;0,"⛔ عجز / زيادة مصروفات "&amp;TEXT(-P155,"#,##0"),IF(COUNTIFS($B$8:$B$5007,B155,$A$8:$A$5007,"مصروف",$I$8:$I$5007,"&lt;&gt;مرفوض",$K$8:$K$5007,"&lt;&gt;نعم")&gt;0,"⚠ "&amp;COUNTIFS($B$8:$B$5007,B155,$A$8:$A$5007,"مصروف",$I$8:$I$5007,"&lt;&gt;مرفوض",$K$8:$K$5007,"&lt;&gt;نعم")&amp;" مصروف غير مسوى",IF(L155="تمت التسوية",IF(P155=0,"✔ متوازنة وتمت التسوية","✔ تمت التسوية – متبقي "&amp;TEXT(P155,"#,##0")),IF(P155&gt;0,"متبقي "&amp;TEXT(P155,"#,##0"),"✔ متوازنة"))))),IF(R155=0,"⚠ أضف سطر عهدة أولًا",IF(OR(C155="",N(G155)=0),"⚠ أكمل التاريخ والقيمة",IF(S155="","⚠ التاريخ خارج السنة المالية",IF(H155="","⚠ اختر بند الموازنة",IF(I155="مرفوض","✖ مرفوض من المدير",IF(I155&lt;&gt;"موافق","⏳ بانتظار موافقة المدير",IF(K155&lt;&gt;"نعم","⚠ غير مسوى مع الحسابات","✔ معتمد ومسوى")))))))))</f>
        <v/>
      </c>
      <c r="R155">
        <f>N(R154)+IF(A155="عهدة",1,0)</f>
        <v/>
      </c>
      <c r="S155">
        <f>IF(C155="","",IF(AND(C155&gt;=DATE(2026,9,1),C155&lt;=DATE(2027,8,31)),(YEAR(C155)-2026)*12+MONTH(C155)-8,""))</f>
        <v/>
      </c>
      <c r="T155">
        <f>IF(AND(A155="مصروف",R155&gt;0,I155="موافق",S155&lt;&gt;"",H155&lt;&gt;""),N(G155),0)</f>
        <v/>
      </c>
    </row>
    <row r="156">
      <c r="A156" s="19" t="n"/>
      <c r="B156" s="20">
        <f>IF(A156="","",IF(R156=0,"⚠ أضف سطر عهدة أولًا","BDR-"&amp;TEXT(R156,"000")))</f>
        <v/>
      </c>
      <c r="C156" s="21" t="n"/>
      <c r="D156" s="20">
        <f>IF(C156="","",IF(S156="","خارج السنة المالية",INDEX(القوائم!$D$2:$D$13,S156)))</f>
        <v/>
      </c>
      <c r="E156" s="22" t="n"/>
      <c r="F156" s="23" t="n"/>
      <c r="G156" s="23" t="n"/>
      <c r="H156" s="22" t="n"/>
      <c r="I156" s="19" t="n"/>
      <c r="J156" s="21" t="n"/>
      <c r="K156" s="19" t="n"/>
      <c r="L156" s="19" t="n"/>
      <c r="M156" s="21" t="n"/>
      <c r="N156" s="22" t="n"/>
      <c r="O156" s="24">
        <f>IF(A156&lt;&gt;"عهدة","",SUMIFS($G$8:$G$5007,$B$8:$B$5007,B156,$A$8:$A$5007,"مصروف",$I$8:$I$5007,"&lt;&gt;مرفوض"))</f>
        <v/>
      </c>
      <c r="P156" s="25">
        <f>IF(A156&lt;&gt;"عهدة","",N(F156)-O156)</f>
        <v/>
      </c>
      <c r="Q156" s="26">
        <f>IF(A156="","",IF(A156="عهدة",IF(N(F156)=0,"⚠ أدخل قيمة العهدة",IF(P156&lt;0,"⛔ عجز / زيادة مصروفات "&amp;TEXT(-P156,"#,##0"),IF(COUNTIFS($B$8:$B$5007,B156,$A$8:$A$5007,"مصروف",$I$8:$I$5007,"&lt;&gt;مرفوض",$K$8:$K$5007,"&lt;&gt;نعم")&gt;0,"⚠ "&amp;COUNTIFS($B$8:$B$5007,B156,$A$8:$A$5007,"مصروف",$I$8:$I$5007,"&lt;&gt;مرفوض",$K$8:$K$5007,"&lt;&gt;نعم")&amp;" مصروف غير مسوى",IF(L156="تمت التسوية",IF(P156=0,"✔ متوازنة وتمت التسوية","✔ تمت التسوية – متبقي "&amp;TEXT(P156,"#,##0")),IF(P156&gt;0,"متبقي "&amp;TEXT(P156,"#,##0"),"✔ متوازنة"))))),IF(R156=0,"⚠ أضف سطر عهدة أولًا",IF(OR(C156="",N(G156)=0),"⚠ أكمل التاريخ والقيمة",IF(S156="","⚠ التاريخ خارج السنة المالية",IF(H156="","⚠ اختر بند الموازنة",IF(I156="مرفوض","✖ مرفوض من المدير",IF(I156&lt;&gt;"موافق","⏳ بانتظار موافقة المدير",IF(K156&lt;&gt;"نعم","⚠ غير مسوى مع الحسابات","✔ معتمد ومسوى")))))))))</f>
        <v/>
      </c>
      <c r="R156">
        <f>N(R155)+IF(A156="عهدة",1,0)</f>
        <v/>
      </c>
      <c r="S156">
        <f>IF(C156="","",IF(AND(C156&gt;=DATE(2026,9,1),C156&lt;=DATE(2027,8,31)),(YEAR(C156)-2026)*12+MONTH(C156)-8,""))</f>
        <v/>
      </c>
      <c r="T156">
        <f>IF(AND(A156="مصروف",R156&gt;0,I156="موافق",S156&lt;&gt;"",H156&lt;&gt;""),N(G156),0)</f>
        <v/>
      </c>
    </row>
    <row r="157">
      <c r="A157" s="19" t="n"/>
      <c r="B157" s="20">
        <f>IF(A157="","",IF(R157=0,"⚠ أضف سطر عهدة أولًا","BDR-"&amp;TEXT(R157,"000")))</f>
        <v/>
      </c>
      <c r="C157" s="21" t="n"/>
      <c r="D157" s="20">
        <f>IF(C157="","",IF(S157="","خارج السنة المالية",INDEX(القوائم!$D$2:$D$13,S157)))</f>
        <v/>
      </c>
      <c r="E157" s="22" t="n"/>
      <c r="F157" s="23" t="n"/>
      <c r="G157" s="23" t="n"/>
      <c r="H157" s="22" t="n"/>
      <c r="I157" s="19" t="n"/>
      <c r="J157" s="21" t="n"/>
      <c r="K157" s="19" t="n"/>
      <c r="L157" s="19" t="n"/>
      <c r="M157" s="21" t="n"/>
      <c r="N157" s="22" t="n"/>
      <c r="O157" s="24">
        <f>IF(A157&lt;&gt;"عهدة","",SUMIFS($G$8:$G$5007,$B$8:$B$5007,B157,$A$8:$A$5007,"مصروف",$I$8:$I$5007,"&lt;&gt;مرفوض"))</f>
        <v/>
      </c>
      <c r="P157" s="25">
        <f>IF(A157&lt;&gt;"عهدة","",N(F157)-O157)</f>
        <v/>
      </c>
      <c r="Q157" s="26">
        <f>IF(A157="","",IF(A157="عهدة",IF(N(F157)=0,"⚠ أدخل قيمة العهدة",IF(P157&lt;0,"⛔ عجز / زيادة مصروفات "&amp;TEXT(-P157,"#,##0"),IF(COUNTIFS($B$8:$B$5007,B157,$A$8:$A$5007,"مصروف",$I$8:$I$5007,"&lt;&gt;مرفوض",$K$8:$K$5007,"&lt;&gt;نعم")&gt;0,"⚠ "&amp;COUNTIFS($B$8:$B$5007,B157,$A$8:$A$5007,"مصروف",$I$8:$I$5007,"&lt;&gt;مرفوض",$K$8:$K$5007,"&lt;&gt;نعم")&amp;" مصروف غير مسوى",IF(L157="تمت التسوية",IF(P157=0,"✔ متوازنة وتمت التسوية","✔ تمت التسوية – متبقي "&amp;TEXT(P157,"#,##0")),IF(P157&gt;0,"متبقي "&amp;TEXT(P157,"#,##0"),"✔ متوازنة"))))),IF(R157=0,"⚠ أضف سطر عهدة أولًا",IF(OR(C157="",N(G157)=0),"⚠ أكمل التاريخ والقيمة",IF(S157="","⚠ التاريخ خارج السنة المالية",IF(H157="","⚠ اختر بند الموازنة",IF(I157="مرفوض","✖ مرفوض من المدير",IF(I157&lt;&gt;"موافق","⏳ بانتظار موافقة المدير",IF(K157&lt;&gt;"نعم","⚠ غير مسوى مع الحسابات","✔ معتمد ومسوى")))))))))</f>
        <v/>
      </c>
      <c r="R157">
        <f>N(R156)+IF(A157="عهدة",1,0)</f>
        <v/>
      </c>
      <c r="S157">
        <f>IF(C157="","",IF(AND(C157&gt;=DATE(2026,9,1),C157&lt;=DATE(2027,8,31)),(YEAR(C157)-2026)*12+MONTH(C157)-8,""))</f>
        <v/>
      </c>
      <c r="T157">
        <f>IF(AND(A157="مصروف",R157&gt;0,I157="موافق",S157&lt;&gt;"",H157&lt;&gt;""),N(G157),0)</f>
        <v/>
      </c>
    </row>
    <row r="158">
      <c r="A158" s="19" t="n"/>
      <c r="B158" s="20">
        <f>IF(A158="","",IF(R158=0,"⚠ أضف سطر عهدة أولًا","BDR-"&amp;TEXT(R158,"000")))</f>
        <v/>
      </c>
      <c r="C158" s="21" t="n"/>
      <c r="D158" s="20">
        <f>IF(C158="","",IF(S158="","خارج السنة المالية",INDEX(القوائم!$D$2:$D$13,S158)))</f>
        <v/>
      </c>
      <c r="E158" s="22" t="n"/>
      <c r="F158" s="23" t="n"/>
      <c r="G158" s="23" t="n"/>
      <c r="H158" s="22" t="n"/>
      <c r="I158" s="19" t="n"/>
      <c r="J158" s="21" t="n"/>
      <c r="K158" s="19" t="n"/>
      <c r="L158" s="19" t="n"/>
      <c r="M158" s="21" t="n"/>
      <c r="N158" s="22" t="n"/>
      <c r="O158" s="24">
        <f>IF(A158&lt;&gt;"عهدة","",SUMIFS($G$8:$G$5007,$B$8:$B$5007,B158,$A$8:$A$5007,"مصروف",$I$8:$I$5007,"&lt;&gt;مرفوض"))</f>
        <v/>
      </c>
      <c r="P158" s="25">
        <f>IF(A158&lt;&gt;"عهدة","",N(F158)-O158)</f>
        <v/>
      </c>
      <c r="Q158" s="26">
        <f>IF(A158="","",IF(A158="عهدة",IF(N(F158)=0,"⚠ أدخل قيمة العهدة",IF(P158&lt;0,"⛔ عجز / زيادة مصروفات "&amp;TEXT(-P158,"#,##0"),IF(COUNTIFS($B$8:$B$5007,B158,$A$8:$A$5007,"مصروف",$I$8:$I$5007,"&lt;&gt;مرفوض",$K$8:$K$5007,"&lt;&gt;نعم")&gt;0,"⚠ "&amp;COUNTIFS($B$8:$B$5007,B158,$A$8:$A$5007,"مصروف",$I$8:$I$5007,"&lt;&gt;مرفوض",$K$8:$K$5007,"&lt;&gt;نعم")&amp;" مصروف غير مسوى",IF(L158="تمت التسوية",IF(P158=0,"✔ متوازنة وتمت التسوية","✔ تمت التسوية – متبقي "&amp;TEXT(P158,"#,##0")),IF(P158&gt;0,"متبقي "&amp;TEXT(P158,"#,##0"),"✔ متوازنة"))))),IF(R158=0,"⚠ أضف سطر عهدة أولًا",IF(OR(C158="",N(G158)=0),"⚠ أكمل التاريخ والقيمة",IF(S158="","⚠ التاريخ خارج السنة المالية",IF(H158="","⚠ اختر بند الموازنة",IF(I158="مرفوض","✖ مرفوض من المدير",IF(I158&lt;&gt;"موافق","⏳ بانتظار موافقة المدير",IF(K158&lt;&gt;"نعم","⚠ غير مسوى مع الحسابات","✔ معتمد ومسوى")))))))))</f>
        <v/>
      </c>
      <c r="R158">
        <f>N(R157)+IF(A158="عهدة",1,0)</f>
        <v/>
      </c>
      <c r="S158">
        <f>IF(C158="","",IF(AND(C158&gt;=DATE(2026,9,1),C158&lt;=DATE(2027,8,31)),(YEAR(C158)-2026)*12+MONTH(C158)-8,""))</f>
        <v/>
      </c>
      <c r="T158">
        <f>IF(AND(A158="مصروف",R158&gt;0,I158="موافق",S158&lt;&gt;"",H158&lt;&gt;""),N(G158),0)</f>
        <v/>
      </c>
    </row>
    <row r="159">
      <c r="A159" s="19" t="n"/>
      <c r="B159" s="20">
        <f>IF(A159="","",IF(R159=0,"⚠ أضف سطر عهدة أولًا","BDR-"&amp;TEXT(R159,"000")))</f>
        <v/>
      </c>
      <c r="C159" s="21" t="n"/>
      <c r="D159" s="20">
        <f>IF(C159="","",IF(S159="","خارج السنة المالية",INDEX(القوائم!$D$2:$D$13,S159)))</f>
        <v/>
      </c>
      <c r="E159" s="22" t="n"/>
      <c r="F159" s="23" t="n"/>
      <c r="G159" s="23" t="n"/>
      <c r="H159" s="22" t="n"/>
      <c r="I159" s="19" t="n"/>
      <c r="J159" s="21" t="n"/>
      <c r="K159" s="19" t="n"/>
      <c r="L159" s="19" t="n"/>
      <c r="M159" s="21" t="n"/>
      <c r="N159" s="22" t="n"/>
      <c r="O159" s="24">
        <f>IF(A159&lt;&gt;"عهدة","",SUMIFS($G$8:$G$5007,$B$8:$B$5007,B159,$A$8:$A$5007,"مصروف",$I$8:$I$5007,"&lt;&gt;مرفوض"))</f>
        <v/>
      </c>
      <c r="P159" s="25">
        <f>IF(A159&lt;&gt;"عهدة","",N(F159)-O159)</f>
        <v/>
      </c>
      <c r="Q159" s="26">
        <f>IF(A159="","",IF(A159="عهدة",IF(N(F159)=0,"⚠ أدخل قيمة العهدة",IF(P159&lt;0,"⛔ عجز / زيادة مصروفات "&amp;TEXT(-P159,"#,##0"),IF(COUNTIFS($B$8:$B$5007,B159,$A$8:$A$5007,"مصروف",$I$8:$I$5007,"&lt;&gt;مرفوض",$K$8:$K$5007,"&lt;&gt;نعم")&gt;0,"⚠ "&amp;COUNTIFS($B$8:$B$5007,B159,$A$8:$A$5007,"مصروف",$I$8:$I$5007,"&lt;&gt;مرفوض",$K$8:$K$5007,"&lt;&gt;نعم")&amp;" مصروف غير مسوى",IF(L159="تمت التسوية",IF(P159=0,"✔ متوازنة وتمت التسوية","✔ تمت التسوية – متبقي "&amp;TEXT(P159,"#,##0")),IF(P159&gt;0,"متبقي "&amp;TEXT(P159,"#,##0"),"✔ متوازنة"))))),IF(R159=0,"⚠ أضف سطر عهدة أولًا",IF(OR(C159="",N(G159)=0),"⚠ أكمل التاريخ والقيمة",IF(S159="","⚠ التاريخ خارج السنة المالية",IF(H159="","⚠ اختر بند الموازنة",IF(I159="مرفوض","✖ مرفوض من المدير",IF(I159&lt;&gt;"موافق","⏳ بانتظار موافقة المدير",IF(K159&lt;&gt;"نعم","⚠ غير مسوى مع الحسابات","✔ معتمد ومسوى")))))))))</f>
        <v/>
      </c>
      <c r="R159">
        <f>N(R158)+IF(A159="عهدة",1,0)</f>
        <v/>
      </c>
      <c r="S159">
        <f>IF(C159="","",IF(AND(C159&gt;=DATE(2026,9,1),C159&lt;=DATE(2027,8,31)),(YEAR(C159)-2026)*12+MONTH(C159)-8,""))</f>
        <v/>
      </c>
      <c r="T159">
        <f>IF(AND(A159="مصروف",R159&gt;0,I159="موافق",S159&lt;&gt;"",H159&lt;&gt;""),N(G159),0)</f>
        <v/>
      </c>
    </row>
    <row r="160">
      <c r="A160" s="19" t="n"/>
      <c r="B160" s="20">
        <f>IF(A160="","",IF(R160=0,"⚠ أضف سطر عهدة أولًا","BDR-"&amp;TEXT(R160,"000")))</f>
        <v/>
      </c>
      <c r="C160" s="21" t="n"/>
      <c r="D160" s="20">
        <f>IF(C160="","",IF(S160="","خارج السنة المالية",INDEX(القوائم!$D$2:$D$13,S160)))</f>
        <v/>
      </c>
      <c r="E160" s="22" t="n"/>
      <c r="F160" s="23" t="n"/>
      <c r="G160" s="23" t="n"/>
      <c r="H160" s="22" t="n"/>
      <c r="I160" s="19" t="n"/>
      <c r="J160" s="21" t="n"/>
      <c r="K160" s="19" t="n"/>
      <c r="L160" s="19" t="n"/>
      <c r="M160" s="21" t="n"/>
      <c r="N160" s="22" t="n"/>
      <c r="O160" s="24">
        <f>IF(A160&lt;&gt;"عهدة","",SUMIFS($G$8:$G$5007,$B$8:$B$5007,B160,$A$8:$A$5007,"مصروف",$I$8:$I$5007,"&lt;&gt;مرفوض"))</f>
        <v/>
      </c>
      <c r="P160" s="25">
        <f>IF(A160&lt;&gt;"عهدة","",N(F160)-O160)</f>
        <v/>
      </c>
      <c r="Q160" s="26">
        <f>IF(A160="","",IF(A160="عهدة",IF(N(F160)=0,"⚠ أدخل قيمة العهدة",IF(P160&lt;0,"⛔ عجز / زيادة مصروفات "&amp;TEXT(-P160,"#,##0"),IF(COUNTIFS($B$8:$B$5007,B160,$A$8:$A$5007,"مصروف",$I$8:$I$5007,"&lt;&gt;مرفوض",$K$8:$K$5007,"&lt;&gt;نعم")&gt;0,"⚠ "&amp;COUNTIFS($B$8:$B$5007,B160,$A$8:$A$5007,"مصروف",$I$8:$I$5007,"&lt;&gt;مرفوض",$K$8:$K$5007,"&lt;&gt;نعم")&amp;" مصروف غير مسوى",IF(L160="تمت التسوية",IF(P160=0,"✔ متوازنة وتمت التسوية","✔ تمت التسوية – متبقي "&amp;TEXT(P160,"#,##0")),IF(P160&gt;0,"متبقي "&amp;TEXT(P160,"#,##0"),"✔ متوازنة"))))),IF(R160=0,"⚠ أضف سطر عهدة أولًا",IF(OR(C160="",N(G160)=0),"⚠ أكمل التاريخ والقيمة",IF(S160="","⚠ التاريخ خارج السنة المالية",IF(H160="","⚠ اختر بند الموازنة",IF(I160="مرفوض","✖ مرفوض من المدير",IF(I160&lt;&gt;"موافق","⏳ بانتظار موافقة المدير",IF(K160&lt;&gt;"نعم","⚠ غير مسوى مع الحسابات","✔ معتمد ومسوى")))))))))</f>
        <v/>
      </c>
      <c r="R160">
        <f>N(R159)+IF(A160="عهدة",1,0)</f>
        <v/>
      </c>
      <c r="S160">
        <f>IF(C160="","",IF(AND(C160&gt;=DATE(2026,9,1),C160&lt;=DATE(2027,8,31)),(YEAR(C160)-2026)*12+MONTH(C160)-8,""))</f>
        <v/>
      </c>
      <c r="T160">
        <f>IF(AND(A160="مصروف",R160&gt;0,I160="موافق",S160&lt;&gt;"",H160&lt;&gt;""),N(G160),0)</f>
        <v/>
      </c>
    </row>
    <row r="161">
      <c r="A161" s="19" t="n"/>
      <c r="B161" s="20">
        <f>IF(A161="","",IF(R161=0,"⚠ أضف سطر عهدة أولًا","BDR-"&amp;TEXT(R161,"000")))</f>
        <v/>
      </c>
      <c r="C161" s="21" t="n"/>
      <c r="D161" s="20">
        <f>IF(C161="","",IF(S161="","خارج السنة المالية",INDEX(القوائم!$D$2:$D$13,S161)))</f>
        <v/>
      </c>
      <c r="E161" s="22" t="n"/>
      <c r="F161" s="23" t="n"/>
      <c r="G161" s="23" t="n"/>
      <c r="H161" s="22" t="n"/>
      <c r="I161" s="19" t="n"/>
      <c r="J161" s="21" t="n"/>
      <c r="K161" s="19" t="n"/>
      <c r="L161" s="19" t="n"/>
      <c r="M161" s="21" t="n"/>
      <c r="N161" s="22" t="n"/>
      <c r="O161" s="24">
        <f>IF(A161&lt;&gt;"عهدة","",SUMIFS($G$8:$G$5007,$B$8:$B$5007,B161,$A$8:$A$5007,"مصروف",$I$8:$I$5007,"&lt;&gt;مرفوض"))</f>
        <v/>
      </c>
      <c r="P161" s="25">
        <f>IF(A161&lt;&gt;"عهدة","",N(F161)-O161)</f>
        <v/>
      </c>
      <c r="Q161" s="26">
        <f>IF(A161="","",IF(A161="عهدة",IF(N(F161)=0,"⚠ أدخل قيمة العهدة",IF(P161&lt;0,"⛔ عجز / زيادة مصروفات "&amp;TEXT(-P161,"#,##0"),IF(COUNTIFS($B$8:$B$5007,B161,$A$8:$A$5007,"مصروف",$I$8:$I$5007,"&lt;&gt;مرفوض",$K$8:$K$5007,"&lt;&gt;نعم")&gt;0,"⚠ "&amp;COUNTIFS($B$8:$B$5007,B161,$A$8:$A$5007,"مصروف",$I$8:$I$5007,"&lt;&gt;مرفوض",$K$8:$K$5007,"&lt;&gt;نعم")&amp;" مصروف غير مسوى",IF(L161="تمت التسوية",IF(P161=0,"✔ متوازنة وتمت التسوية","✔ تمت التسوية – متبقي "&amp;TEXT(P161,"#,##0")),IF(P161&gt;0,"متبقي "&amp;TEXT(P161,"#,##0"),"✔ متوازنة"))))),IF(R161=0,"⚠ أضف سطر عهدة أولًا",IF(OR(C161="",N(G161)=0),"⚠ أكمل التاريخ والقيمة",IF(S161="","⚠ التاريخ خارج السنة المالية",IF(H161="","⚠ اختر بند الموازنة",IF(I161="مرفوض","✖ مرفوض من المدير",IF(I161&lt;&gt;"موافق","⏳ بانتظار موافقة المدير",IF(K161&lt;&gt;"نعم","⚠ غير مسوى مع الحسابات","✔ معتمد ومسوى")))))))))</f>
        <v/>
      </c>
      <c r="R161">
        <f>N(R160)+IF(A161="عهدة",1,0)</f>
        <v/>
      </c>
      <c r="S161">
        <f>IF(C161="","",IF(AND(C161&gt;=DATE(2026,9,1),C161&lt;=DATE(2027,8,31)),(YEAR(C161)-2026)*12+MONTH(C161)-8,""))</f>
        <v/>
      </c>
      <c r="T161">
        <f>IF(AND(A161="مصروف",R161&gt;0,I161="موافق",S161&lt;&gt;"",H161&lt;&gt;""),N(G161),0)</f>
        <v/>
      </c>
    </row>
    <row r="162">
      <c r="A162" s="19" t="n"/>
      <c r="B162" s="20">
        <f>IF(A162="","",IF(R162=0,"⚠ أضف سطر عهدة أولًا","BDR-"&amp;TEXT(R162,"000")))</f>
        <v/>
      </c>
      <c r="C162" s="21" t="n"/>
      <c r="D162" s="20">
        <f>IF(C162="","",IF(S162="","خارج السنة المالية",INDEX(القوائم!$D$2:$D$13,S162)))</f>
        <v/>
      </c>
      <c r="E162" s="22" t="n"/>
      <c r="F162" s="23" t="n"/>
      <c r="G162" s="23" t="n"/>
      <c r="H162" s="22" t="n"/>
      <c r="I162" s="19" t="n"/>
      <c r="J162" s="21" t="n"/>
      <c r="K162" s="19" t="n"/>
      <c r="L162" s="19" t="n"/>
      <c r="M162" s="21" t="n"/>
      <c r="N162" s="22" t="n"/>
      <c r="O162" s="24">
        <f>IF(A162&lt;&gt;"عهدة","",SUMIFS($G$8:$G$5007,$B$8:$B$5007,B162,$A$8:$A$5007,"مصروف",$I$8:$I$5007,"&lt;&gt;مرفوض"))</f>
        <v/>
      </c>
      <c r="P162" s="25">
        <f>IF(A162&lt;&gt;"عهدة","",N(F162)-O162)</f>
        <v/>
      </c>
      <c r="Q162" s="26">
        <f>IF(A162="","",IF(A162="عهدة",IF(N(F162)=0,"⚠ أدخل قيمة العهدة",IF(P162&lt;0,"⛔ عجز / زيادة مصروفات "&amp;TEXT(-P162,"#,##0"),IF(COUNTIFS($B$8:$B$5007,B162,$A$8:$A$5007,"مصروف",$I$8:$I$5007,"&lt;&gt;مرفوض",$K$8:$K$5007,"&lt;&gt;نعم")&gt;0,"⚠ "&amp;COUNTIFS($B$8:$B$5007,B162,$A$8:$A$5007,"مصروف",$I$8:$I$5007,"&lt;&gt;مرفوض",$K$8:$K$5007,"&lt;&gt;نعم")&amp;" مصروف غير مسوى",IF(L162="تمت التسوية",IF(P162=0,"✔ متوازنة وتمت التسوية","✔ تمت التسوية – متبقي "&amp;TEXT(P162,"#,##0")),IF(P162&gt;0,"متبقي "&amp;TEXT(P162,"#,##0"),"✔ متوازنة"))))),IF(R162=0,"⚠ أضف سطر عهدة أولًا",IF(OR(C162="",N(G162)=0),"⚠ أكمل التاريخ والقيمة",IF(S162="","⚠ التاريخ خارج السنة المالية",IF(H162="","⚠ اختر بند الموازنة",IF(I162="مرفوض","✖ مرفوض من المدير",IF(I162&lt;&gt;"موافق","⏳ بانتظار موافقة المدير",IF(K162&lt;&gt;"نعم","⚠ غير مسوى مع الحسابات","✔ معتمد ومسوى")))))))))</f>
        <v/>
      </c>
      <c r="R162">
        <f>N(R161)+IF(A162="عهدة",1,0)</f>
        <v/>
      </c>
      <c r="S162">
        <f>IF(C162="","",IF(AND(C162&gt;=DATE(2026,9,1),C162&lt;=DATE(2027,8,31)),(YEAR(C162)-2026)*12+MONTH(C162)-8,""))</f>
        <v/>
      </c>
      <c r="T162">
        <f>IF(AND(A162="مصروف",R162&gt;0,I162="موافق",S162&lt;&gt;"",H162&lt;&gt;""),N(G162),0)</f>
        <v/>
      </c>
    </row>
    <row r="163">
      <c r="A163" s="19" t="n"/>
      <c r="B163" s="20">
        <f>IF(A163="","",IF(R163=0,"⚠ أضف سطر عهدة أولًا","BDR-"&amp;TEXT(R163,"000")))</f>
        <v/>
      </c>
      <c r="C163" s="21" t="n"/>
      <c r="D163" s="20">
        <f>IF(C163="","",IF(S163="","خارج السنة المالية",INDEX(القوائم!$D$2:$D$13,S163)))</f>
        <v/>
      </c>
      <c r="E163" s="22" t="n"/>
      <c r="F163" s="23" t="n"/>
      <c r="G163" s="23" t="n"/>
      <c r="H163" s="22" t="n"/>
      <c r="I163" s="19" t="n"/>
      <c r="J163" s="21" t="n"/>
      <c r="K163" s="19" t="n"/>
      <c r="L163" s="19" t="n"/>
      <c r="M163" s="21" t="n"/>
      <c r="N163" s="22" t="n"/>
      <c r="O163" s="24">
        <f>IF(A163&lt;&gt;"عهدة","",SUMIFS($G$8:$G$5007,$B$8:$B$5007,B163,$A$8:$A$5007,"مصروف",$I$8:$I$5007,"&lt;&gt;مرفوض"))</f>
        <v/>
      </c>
      <c r="P163" s="25">
        <f>IF(A163&lt;&gt;"عهدة","",N(F163)-O163)</f>
        <v/>
      </c>
      <c r="Q163" s="26">
        <f>IF(A163="","",IF(A163="عهدة",IF(N(F163)=0,"⚠ أدخل قيمة العهدة",IF(P163&lt;0,"⛔ عجز / زيادة مصروفات "&amp;TEXT(-P163,"#,##0"),IF(COUNTIFS($B$8:$B$5007,B163,$A$8:$A$5007,"مصروف",$I$8:$I$5007,"&lt;&gt;مرفوض",$K$8:$K$5007,"&lt;&gt;نعم")&gt;0,"⚠ "&amp;COUNTIFS($B$8:$B$5007,B163,$A$8:$A$5007,"مصروف",$I$8:$I$5007,"&lt;&gt;مرفوض",$K$8:$K$5007,"&lt;&gt;نعم")&amp;" مصروف غير مسوى",IF(L163="تمت التسوية",IF(P163=0,"✔ متوازنة وتمت التسوية","✔ تمت التسوية – متبقي "&amp;TEXT(P163,"#,##0")),IF(P163&gt;0,"متبقي "&amp;TEXT(P163,"#,##0"),"✔ متوازنة"))))),IF(R163=0,"⚠ أضف سطر عهدة أولًا",IF(OR(C163="",N(G163)=0),"⚠ أكمل التاريخ والقيمة",IF(S163="","⚠ التاريخ خارج السنة المالية",IF(H163="","⚠ اختر بند الموازنة",IF(I163="مرفوض","✖ مرفوض من المدير",IF(I163&lt;&gt;"موافق","⏳ بانتظار موافقة المدير",IF(K163&lt;&gt;"نعم","⚠ غير مسوى مع الحسابات","✔ معتمد ومسوى")))))))))</f>
        <v/>
      </c>
      <c r="R163">
        <f>N(R162)+IF(A163="عهدة",1,0)</f>
        <v/>
      </c>
      <c r="S163">
        <f>IF(C163="","",IF(AND(C163&gt;=DATE(2026,9,1),C163&lt;=DATE(2027,8,31)),(YEAR(C163)-2026)*12+MONTH(C163)-8,""))</f>
        <v/>
      </c>
      <c r="T163">
        <f>IF(AND(A163="مصروف",R163&gt;0,I163="موافق",S163&lt;&gt;"",H163&lt;&gt;""),N(G163),0)</f>
        <v/>
      </c>
    </row>
    <row r="164">
      <c r="A164" s="19" t="n"/>
      <c r="B164" s="20">
        <f>IF(A164="","",IF(R164=0,"⚠ أضف سطر عهدة أولًا","BDR-"&amp;TEXT(R164,"000")))</f>
        <v/>
      </c>
      <c r="C164" s="21" t="n"/>
      <c r="D164" s="20">
        <f>IF(C164="","",IF(S164="","خارج السنة المالية",INDEX(القوائم!$D$2:$D$13,S164)))</f>
        <v/>
      </c>
      <c r="E164" s="22" t="n"/>
      <c r="F164" s="23" t="n"/>
      <c r="G164" s="23" t="n"/>
      <c r="H164" s="22" t="n"/>
      <c r="I164" s="19" t="n"/>
      <c r="J164" s="21" t="n"/>
      <c r="K164" s="19" t="n"/>
      <c r="L164" s="19" t="n"/>
      <c r="M164" s="21" t="n"/>
      <c r="N164" s="22" t="n"/>
      <c r="O164" s="24">
        <f>IF(A164&lt;&gt;"عهدة","",SUMIFS($G$8:$G$5007,$B$8:$B$5007,B164,$A$8:$A$5007,"مصروف",$I$8:$I$5007,"&lt;&gt;مرفوض"))</f>
        <v/>
      </c>
      <c r="P164" s="25">
        <f>IF(A164&lt;&gt;"عهدة","",N(F164)-O164)</f>
        <v/>
      </c>
      <c r="Q164" s="26">
        <f>IF(A164="","",IF(A164="عهدة",IF(N(F164)=0,"⚠ أدخل قيمة العهدة",IF(P164&lt;0,"⛔ عجز / زيادة مصروفات "&amp;TEXT(-P164,"#,##0"),IF(COUNTIFS($B$8:$B$5007,B164,$A$8:$A$5007,"مصروف",$I$8:$I$5007,"&lt;&gt;مرفوض",$K$8:$K$5007,"&lt;&gt;نعم")&gt;0,"⚠ "&amp;COUNTIFS($B$8:$B$5007,B164,$A$8:$A$5007,"مصروف",$I$8:$I$5007,"&lt;&gt;مرفوض",$K$8:$K$5007,"&lt;&gt;نعم")&amp;" مصروف غير مسوى",IF(L164="تمت التسوية",IF(P164=0,"✔ متوازنة وتمت التسوية","✔ تمت التسوية – متبقي "&amp;TEXT(P164,"#,##0")),IF(P164&gt;0,"متبقي "&amp;TEXT(P164,"#,##0"),"✔ متوازنة"))))),IF(R164=0,"⚠ أضف سطر عهدة أولًا",IF(OR(C164="",N(G164)=0),"⚠ أكمل التاريخ والقيمة",IF(S164="","⚠ التاريخ خارج السنة المالية",IF(H164="","⚠ اختر بند الموازنة",IF(I164="مرفوض","✖ مرفوض من المدير",IF(I164&lt;&gt;"موافق","⏳ بانتظار موافقة المدير",IF(K164&lt;&gt;"نعم","⚠ غير مسوى مع الحسابات","✔ معتمد ومسوى")))))))))</f>
        <v/>
      </c>
      <c r="R164">
        <f>N(R163)+IF(A164="عهدة",1,0)</f>
        <v/>
      </c>
      <c r="S164">
        <f>IF(C164="","",IF(AND(C164&gt;=DATE(2026,9,1),C164&lt;=DATE(2027,8,31)),(YEAR(C164)-2026)*12+MONTH(C164)-8,""))</f>
        <v/>
      </c>
      <c r="T164">
        <f>IF(AND(A164="مصروف",R164&gt;0,I164="موافق",S164&lt;&gt;"",H164&lt;&gt;""),N(G164),0)</f>
        <v/>
      </c>
    </row>
    <row r="165">
      <c r="A165" s="19" t="n"/>
      <c r="B165" s="20">
        <f>IF(A165="","",IF(R165=0,"⚠ أضف سطر عهدة أولًا","BDR-"&amp;TEXT(R165,"000")))</f>
        <v/>
      </c>
      <c r="C165" s="21" t="n"/>
      <c r="D165" s="20">
        <f>IF(C165="","",IF(S165="","خارج السنة المالية",INDEX(القوائم!$D$2:$D$13,S165)))</f>
        <v/>
      </c>
      <c r="E165" s="22" t="n"/>
      <c r="F165" s="23" t="n"/>
      <c r="G165" s="23" t="n"/>
      <c r="H165" s="22" t="n"/>
      <c r="I165" s="19" t="n"/>
      <c r="J165" s="21" t="n"/>
      <c r="K165" s="19" t="n"/>
      <c r="L165" s="19" t="n"/>
      <c r="M165" s="21" t="n"/>
      <c r="N165" s="22" t="n"/>
      <c r="O165" s="24">
        <f>IF(A165&lt;&gt;"عهدة","",SUMIFS($G$8:$G$5007,$B$8:$B$5007,B165,$A$8:$A$5007,"مصروف",$I$8:$I$5007,"&lt;&gt;مرفوض"))</f>
        <v/>
      </c>
      <c r="P165" s="25">
        <f>IF(A165&lt;&gt;"عهدة","",N(F165)-O165)</f>
        <v/>
      </c>
      <c r="Q165" s="26">
        <f>IF(A165="","",IF(A165="عهدة",IF(N(F165)=0,"⚠ أدخل قيمة العهدة",IF(P165&lt;0,"⛔ عجز / زيادة مصروفات "&amp;TEXT(-P165,"#,##0"),IF(COUNTIFS($B$8:$B$5007,B165,$A$8:$A$5007,"مصروف",$I$8:$I$5007,"&lt;&gt;مرفوض",$K$8:$K$5007,"&lt;&gt;نعم")&gt;0,"⚠ "&amp;COUNTIFS($B$8:$B$5007,B165,$A$8:$A$5007,"مصروف",$I$8:$I$5007,"&lt;&gt;مرفوض",$K$8:$K$5007,"&lt;&gt;نعم")&amp;" مصروف غير مسوى",IF(L165="تمت التسوية",IF(P165=0,"✔ متوازنة وتمت التسوية","✔ تمت التسوية – متبقي "&amp;TEXT(P165,"#,##0")),IF(P165&gt;0,"متبقي "&amp;TEXT(P165,"#,##0"),"✔ متوازنة"))))),IF(R165=0,"⚠ أضف سطر عهدة أولًا",IF(OR(C165="",N(G165)=0),"⚠ أكمل التاريخ والقيمة",IF(S165="","⚠ التاريخ خارج السنة المالية",IF(H165="","⚠ اختر بند الموازنة",IF(I165="مرفوض","✖ مرفوض من المدير",IF(I165&lt;&gt;"موافق","⏳ بانتظار موافقة المدير",IF(K165&lt;&gt;"نعم","⚠ غير مسوى مع الحسابات","✔ معتمد ومسوى")))))))))</f>
        <v/>
      </c>
      <c r="R165">
        <f>N(R164)+IF(A165="عهدة",1,0)</f>
        <v/>
      </c>
      <c r="S165">
        <f>IF(C165="","",IF(AND(C165&gt;=DATE(2026,9,1),C165&lt;=DATE(2027,8,31)),(YEAR(C165)-2026)*12+MONTH(C165)-8,""))</f>
        <v/>
      </c>
      <c r="T165">
        <f>IF(AND(A165="مصروف",R165&gt;0,I165="موافق",S165&lt;&gt;"",H165&lt;&gt;""),N(G165),0)</f>
        <v/>
      </c>
    </row>
    <row r="166">
      <c r="A166" s="19" t="n"/>
      <c r="B166" s="20">
        <f>IF(A166="","",IF(R166=0,"⚠ أضف سطر عهدة أولًا","BDR-"&amp;TEXT(R166,"000")))</f>
        <v/>
      </c>
      <c r="C166" s="21" t="n"/>
      <c r="D166" s="20">
        <f>IF(C166="","",IF(S166="","خارج السنة المالية",INDEX(القوائم!$D$2:$D$13,S166)))</f>
        <v/>
      </c>
      <c r="E166" s="22" t="n"/>
      <c r="F166" s="23" t="n"/>
      <c r="G166" s="23" t="n"/>
      <c r="H166" s="22" t="n"/>
      <c r="I166" s="19" t="n"/>
      <c r="J166" s="21" t="n"/>
      <c r="K166" s="19" t="n"/>
      <c r="L166" s="19" t="n"/>
      <c r="M166" s="21" t="n"/>
      <c r="N166" s="22" t="n"/>
      <c r="O166" s="24">
        <f>IF(A166&lt;&gt;"عهدة","",SUMIFS($G$8:$G$5007,$B$8:$B$5007,B166,$A$8:$A$5007,"مصروف",$I$8:$I$5007,"&lt;&gt;مرفوض"))</f>
        <v/>
      </c>
      <c r="P166" s="25">
        <f>IF(A166&lt;&gt;"عهدة","",N(F166)-O166)</f>
        <v/>
      </c>
      <c r="Q166" s="26">
        <f>IF(A166="","",IF(A166="عهدة",IF(N(F166)=0,"⚠ أدخل قيمة العهدة",IF(P166&lt;0,"⛔ عجز / زيادة مصروفات "&amp;TEXT(-P166,"#,##0"),IF(COUNTIFS($B$8:$B$5007,B166,$A$8:$A$5007,"مصروف",$I$8:$I$5007,"&lt;&gt;مرفوض",$K$8:$K$5007,"&lt;&gt;نعم")&gt;0,"⚠ "&amp;COUNTIFS($B$8:$B$5007,B166,$A$8:$A$5007,"مصروف",$I$8:$I$5007,"&lt;&gt;مرفوض",$K$8:$K$5007,"&lt;&gt;نعم")&amp;" مصروف غير مسوى",IF(L166="تمت التسوية",IF(P166=0,"✔ متوازنة وتمت التسوية","✔ تمت التسوية – متبقي "&amp;TEXT(P166,"#,##0")),IF(P166&gt;0,"متبقي "&amp;TEXT(P166,"#,##0"),"✔ متوازنة"))))),IF(R166=0,"⚠ أضف سطر عهدة أولًا",IF(OR(C166="",N(G166)=0),"⚠ أكمل التاريخ والقيمة",IF(S166="","⚠ التاريخ خارج السنة المالية",IF(H166="","⚠ اختر بند الموازنة",IF(I166="مرفوض","✖ مرفوض من المدير",IF(I166&lt;&gt;"موافق","⏳ بانتظار موافقة المدير",IF(K166&lt;&gt;"نعم","⚠ غير مسوى مع الحسابات","✔ معتمد ومسوى")))))))))</f>
        <v/>
      </c>
      <c r="R166">
        <f>N(R165)+IF(A166="عهدة",1,0)</f>
        <v/>
      </c>
      <c r="S166">
        <f>IF(C166="","",IF(AND(C166&gt;=DATE(2026,9,1),C166&lt;=DATE(2027,8,31)),(YEAR(C166)-2026)*12+MONTH(C166)-8,""))</f>
        <v/>
      </c>
      <c r="T166">
        <f>IF(AND(A166="مصروف",R166&gt;0,I166="موافق",S166&lt;&gt;"",H166&lt;&gt;""),N(G166),0)</f>
        <v/>
      </c>
    </row>
    <row r="167">
      <c r="A167" s="19" t="n"/>
      <c r="B167" s="20">
        <f>IF(A167="","",IF(R167=0,"⚠ أضف سطر عهدة أولًا","BDR-"&amp;TEXT(R167,"000")))</f>
        <v/>
      </c>
      <c r="C167" s="21" t="n"/>
      <c r="D167" s="20">
        <f>IF(C167="","",IF(S167="","خارج السنة المالية",INDEX(القوائم!$D$2:$D$13,S167)))</f>
        <v/>
      </c>
      <c r="E167" s="22" t="n"/>
      <c r="F167" s="23" t="n"/>
      <c r="G167" s="23" t="n"/>
      <c r="H167" s="22" t="n"/>
      <c r="I167" s="19" t="n"/>
      <c r="J167" s="21" t="n"/>
      <c r="K167" s="19" t="n"/>
      <c r="L167" s="19" t="n"/>
      <c r="M167" s="21" t="n"/>
      <c r="N167" s="22" t="n"/>
      <c r="O167" s="24">
        <f>IF(A167&lt;&gt;"عهدة","",SUMIFS($G$8:$G$5007,$B$8:$B$5007,B167,$A$8:$A$5007,"مصروف",$I$8:$I$5007,"&lt;&gt;مرفوض"))</f>
        <v/>
      </c>
      <c r="P167" s="25">
        <f>IF(A167&lt;&gt;"عهدة","",N(F167)-O167)</f>
        <v/>
      </c>
      <c r="Q167" s="26">
        <f>IF(A167="","",IF(A167="عهدة",IF(N(F167)=0,"⚠ أدخل قيمة العهدة",IF(P167&lt;0,"⛔ عجز / زيادة مصروفات "&amp;TEXT(-P167,"#,##0"),IF(COUNTIFS($B$8:$B$5007,B167,$A$8:$A$5007,"مصروف",$I$8:$I$5007,"&lt;&gt;مرفوض",$K$8:$K$5007,"&lt;&gt;نعم")&gt;0,"⚠ "&amp;COUNTIFS($B$8:$B$5007,B167,$A$8:$A$5007,"مصروف",$I$8:$I$5007,"&lt;&gt;مرفوض",$K$8:$K$5007,"&lt;&gt;نعم")&amp;" مصروف غير مسوى",IF(L167="تمت التسوية",IF(P167=0,"✔ متوازنة وتمت التسوية","✔ تمت التسوية – متبقي "&amp;TEXT(P167,"#,##0")),IF(P167&gt;0,"متبقي "&amp;TEXT(P167,"#,##0"),"✔ متوازنة"))))),IF(R167=0,"⚠ أضف سطر عهدة أولًا",IF(OR(C167="",N(G167)=0),"⚠ أكمل التاريخ والقيمة",IF(S167="","⚠ التاريخ خارج السنة المالية",IF(H167="","⚠ اختر بند الموازنة",IF(I167="مرفوض","✖ مرفوض من المدير",IF(I167&lt;&gt;"موافق","⏳ بانتظار موافقة المدير",IF(K167&lt;&gt;"نعم","⚠ غير مسوى مع الحسابات","✔ معتمد ومسوى")))))))))</f>
        <v/>
      </c>
      <c r="R167">
        <f>N(R166)+IF(A167="عهدة",1,0)</f>
        <v/>
      </c>
      <c r="S167">
        <f>IF(C167="","",IF(AND(C167&gt;=DATE(2026,9,1),C167&lt;=DATE(2027,8,31)),(YEAR(C167)-2026)*12+MONTH(C167)-8,""))</f>
        <v/>
      </c>
      <c r="T167">
        <f>IF(AND(A167="مصروف",R167&gt;0,I167="موافق",S167&lt;&gt;"",H167&lt;&gt;""),N(G167),0)</f>
        <v/>
      </c>
    </row>
    <row r="168">
      <c r="A168" s="19" t="n"/>
      <c r="B168" s="20">
        <f>IF(A168="","",IF(R168=0,"⚠ أضف سطر عهدة أولًا","BDR-"&amp;TEXT(R168,"000")))</f>
        <v/>
      </c>
      <c r="C168" s="21" t="n"/>
      <c r="D168" s="20">
        <f>IF(C168="","",IF(S168="","خارج السنة المالية",INDEX(القوائم!$D$2:$D$13,S168)))</f>
        <v/>
      </c>
      <c r="E168" s="22" t="n"/>
      <c r="F168" s="23" t="n"/>
      <c r="G168" s="23" t="n"/>
      <c r="H168" s="22" t="n"/>
      <c r="I168" s="19" t="n"/>
      <c r="J168" s="21" t="n"/>
      <c r="K168" s="19" t="n"/>
      <c r="L168" s="19" t="n"/>
      <c r="M168" s="21" t="n"/>
      <c r="N168" s="22" t="n"/>
      <c r="O168" s="24">
        <f>IF(A168&lt;&gt;"عهدة","",SUMIFS($G$8:$G$5007,$B$8:$B$5007,B168,$A$8:$A$5007,"مصروف",$I$8:$I$5007,"&lt;&gt;مرفوض"))</f>
        <v/>
      </c>
      <c r="P168" s="25">
        <f>IF(A168&lt;&gt;"عهدة","",N(F168)-O168)</f>
        <v/>
      </c>
      <c r="Q168" s="26">
        <f>IF(A168="","",IF(A168="عهدة",IF(N(F168)=0,"⚠ أدخل قيمة العهدة",IF(P168&lt;0,"⛔ عجز / زيادة مصروفات "&amp;TEXT(-P168,"#,##0"),IF(COUNTIFS($B$8:$B$5007,B168,$A$8:$A$5007,"مصروف",$I$8:$I$5007,"&lt;&gt;مرفوض",$K$8:$K$5007,"&lt;&gt;نعم")&gt;0,"⚠ "&amp;COUNTIFS($B$8:$B$5007,B168,$A$8:$A$5007,"مصروف",$I$8:$I$5007,"&lt;&gt;مرفوض",$K$8:$K$5007,"&lt;&gt;نعم")&amp;" مصروف غير مسوى",IF(L168="تمت التسوية",IF(P168=0,"✔ متوازنة وتمت التسوية","✔ تمت التسوية – متبقي "&amp;TEXT(P168,"#,##0")),IF(P168&gt;0,"متبقي "&amp;TEXT(P168,"#,##0"),"✔ متوازنة"))))),IF(R168=0,"⚠ أضف سطر عهدة أولًا",IF(OR(C168="",N(G168)=0),"⚠ أكمل التاريخ والقيمة",IF(S168="","⚠ التاريخ خارج السنة المالية",IF(H168="","⚠ اختر بند الموازنة",IF(I168="مرفوض","✖ مرفوض من المدير",IF(I168&lt;&gt;"موافق","⏳ بانتظار موافقة المدير",IF(K168&lt;&gt;"نعم","⚠ غير مسوى مع الحسابات","✔ معتمد ومسوى")))))))))</f>
        <v/>
      </c>
      <c r="R168">
        <f>N(R167)+IF(A168="عهدة",1,0)</f>
        <v/>
      </c>
      <c r="S168">
        <f>IF(C168="","",IF(AND(C168&gt;=DATE(2026,9,1),C168&lt;=DATE(2027,8,31)),(YEAR(C168)-2026)*12+MONTH(C168)-8,""))</f>
        <v/>
      </c>
      <c r="T168">
        <f>IF(AND(A168="مصروف",R168&gt;0,I168="موافق",S168&lt;&gt;"",H168&lt;&gt;""),N(G168),0)</f>
        <v/>
      </c>
    </row>
    <row r="169">
      <c r="A169" s="19" t="n"/>
      <c r="B169" s="20">
        <f>IF(A169="","",IF(R169=0,"⚠ أضف سطر عهدة أولًا","BDR-"&amp;TEXT(R169,"000")))</f>
        <v/>
      </c>
      <c r="C169" s="21" t="n"/>
      <c r="D169" s="20">
        <f>IF(C169="","",IF(S169="","خارج السنة المالية",INDEX(القوائم!$D$2:$D$13,S169)))</f>
        <v/>
      </c>
      <c r="E169" s="22" t="n"/>
      <c r="F169" s="23" t="n"/>
      <c r="G169" s="23" t="n"/>
      <c r="H169" s="22" t="n"/>
      <c r="I169" s="19" t="n"/>
      <c r="J169" s="21" t="n"/>
      <c r="K169" s="19" t="n"/>
      <c r="L169" s="19" t="n"/>
      <c r="M169" s="21" t="n"/>
      <c r="N169" s="22" t="n"/>
      <c r="O169" s="24">
        <f>IF(A169&lt;&gt;"عهدة","",SUMIFS($G$8:$G$5007,$B$8:$B$5007,B169,$A$8:$A$5007,"مصروف",$I$8:$I$5007,"&lt;&gt;مرفوض"))</f>
        <v/>
      </c>
      <c r="P169" s="25">
        <f>IF(A169&lt;&gt;"عهدة","",N(F169)-O169)</f>
        <v/>
      </c>
      <c r="Q169" s="26">
        <f>IF(A169="","",IF(A169="عهدة",IF(N(F169)=0,"⚠ أدخل قيمة العهدة",IF(P169&lt;0,"⛔ عجز / زيادة مصروفات "&amp;TEXT(-P169,"#,##0"),IF(COUNTIFS($B$8:$B$5007,B169,$A$8:$A$5007,"مصروف",$I$8:$I$5007,"&lt;&gt;مرفوض",$K$8:$K$5007,"&lt;&gt;نعم")&gt;0,"⚠ "&amp;COUNTIFS($B$8:$B$5007,B169,$A$8:$A$5007,"مصروف",$I$8:$I$5007,"&lt;&gt;مرفوض",$K$8:$K$5007,"&lt;&gt;نعم")&amp;" مصروف غير مسوى",IF(L169="تمت التسوية",IF(P169=0,"✔ متوازنة وتمت التسوية","✔ تمت التسوية – متبقي "&amp;TEXT(P169,"#,##0")),IF(P169&gt;0,"متبقي "&amp;TEXT(P169,"#,##0"),"✔ متوازنة"))))),IF(R169=0,"⚠ أضف سطر عهدة أولًا",IF(OR(C169="",N(G169)=0),"⚠ أكمل التاريخ والقيمة",IF(S169="","⚠ التاريخ خارج السنة المالية",IF(H169="","⚠ اختر بند الموازنة",IF(I169="مرفوض","✖ مرفوض من المدير",IF(I169&lt;&gt;"موافق","⏳ بانتظار موافقة المدير",IF(K169&lt;&gt;"نعم","⚠ غير مسوى مع الحسابات","✔ معتمد ومسوى")))))))))</f>
        <v/>
      </c>
      <c r="R169">
        <f>N(R168)+IF(A169="عهدة",1,0)</f>
        <v/>
      </c>
      <c r="S169">
        <f>IF(C169="","",IF(AND(C169&gt;=DATE(2026,9,1),C169&lt;=DATE(2027,8,31)),(YEAR(C169)-2026)*12+MONTH(C169)-8,""))</f>
        <v/>
      </c>
      <c r="T169">
        <f>IF(AND(A169="مصروف",R169&gt;0,I169="موافق",S169&lt;&gt;"",H169&lt;&gt;""),N(G169),0)</f>
        <v/>
      </c>
    </row>
    <row r="170">
      <c r="A170" s="19" t="n"/>
      <c r="B170" s="20">
        <f>IF(A170="","",IF(R170=0,"⚠ أضف سطر عهدة أولًا","BDR-"&amp;TEXT(R170,"000")))</f>
        <v/>
      </c>
      <c r="C170" s="21" t="n"/>
      <c r="D170" s="20">
        <f>IF(C170="","",IF(S170="","خارج السنة المالية",INDEX(القوائم!$D$2:$D$13,S170)))</f>
        <v/>
      </c>
      <c r="E170" s="22" t="n"/>
      <c r="F170" s="23" t="n"/>
      <c r="G170" s="23" t="n"/>
      <c r="H170" s="22" t="n"/>
      <c r="I170" s="19" t="n"/>
      <c r="J170" s="21" t="n"/>
      <c r="K170" s="19" t="n"/>
      <c r="L170" s="19" t="n"/>
      <c r="M170" s="21" t="n"/>
      <c r="N170" s="22" t="n"/>
      <c r="O170" s="24">
        <f>IF(A170&lt;&gt;"عهدة","",SUMIFS($G$8:$G$5007,$B$8:$B$5007,B170,$A$8:$A$5007,"مصروف",$I$8:$I$5007,"&lt;&gt;مرفوض"))</f>
        <v/>
      </c>
      <c r="P170" s="25">
        <f>IF(A170&lt;&gt;"عهدة","",N(F170)-O170)</f>
        <v/>
      </c>
      <c r="Q170" s="26">
        <f>IF(A170="","",IF(A170="عهدة",IF(N(F170)=0,"⚠ أدخل قيمة العهدة",IF(P170&lt;0,"⛔ عجز / زيادة مصروفات "&amp;TEXT(-P170,"#,##0"),IF(COUNTIFS($B$8:$B$5007,B170,$A$8:$A$5007,"مصروف",$I$8:$I$5007,"&lt;&gt;مرفوض",$K$8:$K$5007,"&lt;&gt;نعم")&gt;0,"⚠ "&amp;COUNTIFS($B$8:$B$5007,B170,$A$8:$A$5007,"مصروف",$I$8:$I$5007,"&lt;&gt;مرفوض",$K$8:$K$5007,"&lt;&gt;نعم")&amp;" مصروف غير مسوى",IF(L170="تمت التسوية",IF(P170=0,"✔ متوازنة وتمت التسوية","✔ تمت التسوية – متبقي "&amp;TEXT(P170,"#,##0")),IF(P170&gt;0,"متبقي "&amp;TEXT(P170,"#,##0"),"✔ متوازنة"))))),IF(R170=0,"⚠ أضف سطر عهدة أولًا",IF(OR(C170="",N(G170)=0),"⚠ أكمل التاريخ والقيمة",IF(S170="","⚠ التاريخ خارج السنة المالية",IF(H170="","⚠ اختر بند الموازنة",IF(I170="مرفوض","✖ مرفوض من المدير",IF(I170&lt;&gt;"موافق","⏳ بانتظار موافقة المدير",IF(K170&lt;&gt;"نعم","⚠ غير مسوى مع الحسابات","✔ معتمد ومسوى")))))))))</f>
        <v/>
      </c>
      <c r="R170">
        <f>N(R169)+IF(A170="عهدة",1,0)</f>
        <v/>
      </c>
      <c r="S170">
        <f>IF(C170="","",IF(AND(C170&gt;=DATE(2026,9,1),C170&lt;=DATE(2027,8,31)),(YEAR(C170)-2026)*12+MONTH(C170)-8,""))</f>
        <v/>
      </c>
      <c r="T170">
        <f>IF(AND(A170="مصروف",R170&gt;0,I170="موافق",S170&lt;&gt;"",H170&lt;&gt;""),N(G170),0)</f>
        <v/>
      </c>
    </row>
    <row r="171">
      <c r="A171" s="19" t="n"/>
      <c r="B171" s="20">
        <f>IF(A171="","",IF(R171=0,"⚠ أضف سطر عهدة أولًا","BDR-"&amp;TEXT(R171,"000")))</f>
        <v/>
      </c>
      <c r="C171" s="21" t="n"/>
      <c r="D171" s="20">
        <f>IF(C171="","",IF(S171="","خارج السنة المالية",INDEX(القوائم!$D$2:$D$13,S171)))</f>
        <v/>
      </c>
      <c r="E171" s="22" t="n"/>
      <c r="F171" s="23" t="n"/>
      <c r="G171" s="23" t="n"/>
      <c r="H171" s="22" t="n"/>
      <c r="I171" s="19" t="n"/>
      <c r="J171" s="21" t="n"/>
      <c r="K171" s="19" t="n"/>
      <c r="L171" s="19" t="n"/>
      <c r="M171" s="21" t="n"/>
      <c r="N171" s="22" t="n"/>
      <c r="O171" s="24">
        <f>IF(A171&lt;&gt;"عهدة","",SUMIFS($G$8:$G$5007,$B$8:$B$5007,B171,$A$8:$A$5007,"مصروف",$I$8:$I$5007,"&lt;&gt;مرفوض"))</f>
        <v/>
      </c>
      <c r="P171" s="25">
        <f>IF(A171&lt;&gt;"عهدة","",N(F171)-O171)</f>
        <v/>
      </c>
      <c r="Q171" s="26">
        <f>IF(A171="","",IF(A171="عهدة",IF(N(F171)=0,"⚠ أدخل قيمة العهدة",IF(P171&lt;0,"⛔ عجز / زيادة مصروفات "&amp;TEXT(-P171,"#,##0"),IF(COUNTIFS($B$8:$B$5007,B171,$A$8:$A$5007,"مصروف",$I$8:$I$5007,"&lt;&gt;مرفوض",$K$8:$K$5007,"&lt;&gt;نعم")&gt;0,"⚠ "&amp;COUNTIFS($B$8:$B$5007,B171,$A$8:$A$5007,"مصروف",$I$8:$I$5007,"&lt;&gt;مرفوض",$K$8:$K$5007,"&lt;&gt;نعم")&amp;" مصروف غير مسوى",IF(L171="تمت التسوية",IF(P171=0,"✔ متوازنة وتمت التسوية","✔ تمت التسوية – متبقي "&amp;TEXT(P171,"#,##0")),IF(P171&gt;0,"متبقي "&amp;TEXT(P171,"#,##0"),"✔ متوازنة"))))),IF(R171=0,"⚠ أضف سطر عهدة أولًا",IF(OR(C171="",N(G171)=0),"⚠ أكمل التاريخ والقيمة",IF(S171="","⚠ التاريخ خارج السنة المالية",IF(H171="","⚠ اختر بند الموازنة",IF(I171="مرفوض","✖ مرفوض من المدير",IF(I171&lt;&gt;"موافق","⏳ بانتظار موافقة المدير",IF(K171&lt;&gt;"نعم","⚠ غير مسوى مع الحسابات","✔ معتمد ومسوى")))))))))</f>
        <v/>
      </c>
      <c r="R171">
        <f>N(R170)+IF(A171="عهدة",1,0)</f>
        <v/>
      </c>
      <c r="S171">
        <f>IF(C171="","",IF(AND(C171&gt;=DATE(2026,9,1),C171&lt;=DATE(2027,8,31)),(YEAR(C171)-2026)*12+MONTH(C171)-8,""))</f>
        <v/>
      </c>
      <c r="T171">
        <f>IF(AND(A171="مصروف",R171&gt;0,I171="موافق",S171&lt;&gt;"",H171&lt;&gt;""),N(G171),0)</f>
        <v/>
      </c>
    </row>
    <row r="172">
      <c r="A172" s="19" t="n"/>
      <c r="B172" s="20">
        <f>IF(A172="","",IF(R172=0,"⚠ أضف سطر عهدة أولًا","BDR-"&amp;TEXT(R172,"000")))</f>
        <v/>
      </c>
      <c r="C172" s="21" t="n"/>
      <c r="D172" s="20">
        <f>IF(C172="","",IF(S172="","خارج السنة المالية",INDEX(القوائم!$D$2:$D$13,S172)))</f>
        <v/>
      </c>
      <c r="E172" s="22" t="n"/>
      <c r="F172" s="23" t="n"/>
      <c r="G172" s="23" t="n"/>
      <c r="H172" s="22" t="n"/>
      <c r="I172" s="19" t="n"/>
      <c r="J172" s="21" t="n"/>
      <c r="K172" s="19" t="n"/>
      <c r="L172" s="19" t="n"/>
      <c r="M172" s="21" t="n"/>
      <c r="N172" s="22" t="n"/>
      <c r="O172" s="24">
        <f>IF(A172&lt;&gt;"عهدة","",SUMIFS($G$8:$G$5007,$B$8:$B$5007,B172,$A$8:$A$5007,"مصروف",$I$8:$I$5007,"&lt;&gt;مرفوض"))</f>
        <v/>
      </c>
      <c r="P172" s="25">
        <f>IF(A172&lt;&gt;"عهدة","",N(F172)-O172)</f>
        <v/>
      </c>
      <c r="Q172" s="26">
        <f>IF(A172="","",IF(A172="عهدة",IF(N(F172)=0,"⚠ أدخل قيمة العهدة",IF(P172&lt;0,"⛔ عجز / زيادة مصروفات "&amp;TEXT(-P172,"#,##0"),IF(COUNTIFS($B$8:$B$5007,B172,$A$8:$A$5007,"مصروف",$I$8:$I$5007,"&lt;&gt;مرفوض",$K$8:$K$5007,"&lt;&gt;نعم")&gt;0,"⚠ "&amp;COUNTIFS($B$8:$B$5007,B172,$A$8:$A$5007,"مصروف",$I$8:$I$5007,"&lt;&gt;مرفوض",$K$8:$K$5007,"&lt;&gt;نعم")&amp;" مصروف غير مسوى",IF(L172="تمت التسوية",IF(P172=0,"✔ متوازنة وتمت التسوية","✔ تمت التسوية – متبقي "&amp;TEXT(P172,"#,##0")),IF(P172&gt;0,"متبقي "&amp;TEXT(P172,"#,##0"),"✔ متوازنة"))))),IF(R172=0,"⚠ أضف سطر عهدة أولًا",IF(OR(C172="",N(G172)=0),"⚠ أكمل التاريخ والقيمة",IF(S172="","⚠ التاريخ خارج السنة المالية",IF(H172="","⚠ اختر بند الموازنة",IF(I172="مرفوض","✖ مرفوض من المدير",IF(I172&lt;&gt;"موافق","⏳ بانتظار موافقة المدير",IF(K172&lt;&gt;"نعم","⚠ غير مسوى مع الحسابات","✔ معتمد ومسوى")))))))))</f>
        <v/>
      </c>
      <c r="R172">
        <f>N(R171)+IF(A172="عهدة",1,0)</f>
        <v/>
      </c>
      <c r="S172">
        <f>IF(C172="","",IF(AND(C172&gt;=DATE(2026,9,1),C172&lt;=DATE(2027,8,31)),(YEAR(C172)-2026)*12+MONTH(C172)-8,""))</f>
        <v/>
      </c>
      <c r="T172">
        <f>IF(AND(A172="مصروف",R172&gt;0,I172="موافق",S172&lt;&gt;"",H172&lt;&gt;""),N(G172),0)</f>
        <v/>
      </c>
    </row>
    <row r="173">
      <c r="A173" s="19" t="n"/>
      <c r="B173" s="20">
        <f>IF(A173="","",IF(R173=0,"⚠ أضف سطر عهدة أولًا","BDR-"&amp;TEXT(R173,"000")))</f>
        <v/>
      </c>
      <c r="C173" s="21" t="n"/>
      <c r="D173" s="20">
        <f>IF(C173="","",IF(S173="","خارج السنة المالية",INDEX(القوائم!$D$2:$D$13,S173)))</f>
        <v/>
      </c>
      <c r="E173" s="22" t="n"/>
      <c r="F173" s="23" t="n"/>
      <c r="G173" s="23" t="n"/>
      <c r="H173" s="22" t="n"/>
      <c r="I173" s="19" t="n"/>
      <c r="J173" s="21" t="n"/>
      <c r="K173" s="19" t="n"/>
      <c r="L173" s="19" t="n"/>
      <c r="M173" s="21" t="n"/>
      <c r="N173" s="22" t="n"/>
      <c r="O173" s="24">
        <f>IF(A173&lt;&gt;"عهدة","",SUMIFS($G$8:$G$5007,$B$8:$B$5007,B173,$A$8:$A$5007,"مصروف",$I$8:$I$5007,"&lt;&gt;مرفوض"))</f>
        <v/>
      </c>
      <c r="P173" s="25">
        <f>IF(A173&lt;&gt;"عهدة","",N(F173)-O173)</f>
        <v/>
      </c>
      <c r="Q173" s="26">
        <f>IF(A173="","",IF(A173="عهدة",IF(N(F173)=0,"⚠ أدخل قيمة العهدة",IF(P173&lt;0,"⛔ عجز / زيادة مصروفات "&amp;TEXT(-P173,"#,##0"),IF(COUNTIFS($B$8:$B$5007,B173,$A$8:$A$5007,"مصروف",$I$8:$I$5007,"&lt;&gt;مرفوض",$K$8:$K$5007,"&lt;&gt;نعم")&gt;0,"⚠ "&amp;COUNTIFS($B$8:$B$5007,B173,$A$8:$A$5007,"مصروف",$I$8:$I$5007,"&lt;&gt;مرفوض",$K$8:$K$5007,"&lt;&gt;نعم")&amp;" مصروف غير مسوى",IF(L173="تمت التسوية",IF(P173=0,"✔ متوازنة وتمت التسوية","✔ تمت التسوية – متبقي "&amp;TEXT(P173,"#,##0")),IF(P173&gt;0,"متبقي "&amp;TEXT(P173,"#,##0"),"✔ متوازنة"))))),IF(R173=0,"⚠ أضف سطر عهدة أولًا",IF(OR(C173="",N(G173)=0),"⚠ أكمل التاريخ والقيمة",IF(S173="","⚠ التاريخ خارج السنة المالية",IF(H173="","⚠ اختر بند الموازنة",IF(I173="مرفوض","✖ مرفوض من المدير",IF(I173&lt;&gt;"موافق","⏳ بانتظار موافقة المدير",IF(K173&lt;&gt;"نعم","⚠ غير مسوى مع الحسابات","✔ معتمد ومسوى")))))))))</f>
        <v/>
      </c>
      <c r="R173">
        <f>N(R172)+IF(A173="عهدة",1,0)</f>
        <v/>
      </c>
      <c r="S173">
        <f>IF(C173="","",IF(AND(C173&gt;=DATE(2026,9,1),C173&lt;=DATE(2027,8,31)),(YEAR(C173)-2026)*12+MONTH(C173)-8,""))</f>
        <v/>
      </c>
      <c r="T173">
        <f>IF(AND(A173="مصروف",R173&gt;0,I173="موافق",S173&lt;&gt;"",H173&lt;&gt;""),N(G173),0)</f>
        <v/>
      </c>
    </row>
    <row r="174">
      <c r="A174" s="19" t="n"/>
      <c r="B174" s="20">
        <f>IF(A174="","",IF(R174=0,"⚠ أضف سطر عهدة أولًا","BDR-"&amp;TEXT(R174,"000")))</f>
        <v/>
      </c>
      <c r="C174" s="21" t="n"/>
      <c r="D174" s="20">
        <f>IF(C174="","",IF(S174="","خارج السنة المالية",INDEX(القوائم!$D$2:$D$13,S174)))</f>
        <v/>
      </c>
      <c r="E174" s="22" t="n"/>
      <c r="F174" s="23" t="n"/>
      <c r="G174" s="23" t="n"/>
      <c r="H174" s="22" t="n"/>
      <c r="I174" s="19" t="n"/>
      <c r="J174" s="21" t="n"/>
      <c r="K174" s="19" t="n"/>
      <c r="L174" s="19" t="n"/>
      <c r="M174" s="21" t="n"/>
      <c r="N174" s="22" t="n"/>
      <c r="O174" s="24">
        <f>IF(A174&lt;&gt;"عهدة","",SUMIFS($G$8:$G$5007,$B$8:$B$5007,B174,$A$8:$A$5007,"مصروف",$I$8:$I$5007,"&lt;&gt;مرفوض"))</f>
        <v/>
      </c>
      <c r="P174" s="25">
        <f>IF(A174&lt;&gt;"عهدة","",N(F174)-O174)</f>
        <v/>
      </c>
      <c r="Q174" s="26">
        <f>IF(A174="","",IF(A174="عهدة",IF(N(F174)=0,"⚠ أدخل قيمة العهدة",IF(P174&lt;0,"⛔ عجز / زيادة مصروفات "&amp;TEXT(-P174,"#,##0"),IF(COUNTIFS($B$8:$B$5007,B174,$A$8:$A$5007,"مصروف",$I$8:$I$5007,"&lt;&gt;مرفوض",$K$8:$K$5007,"&lt;&gt;نعم")&gt;0,"⚠ "&amp;COUNTIFS($B$8:$B$5007,B174,$A$8:$A$5007,"مصروف",$I$8:$I$5007,"&lt;&gt;مرفوض",$K$8:$K$5007,"&lt;&gt;نعم")&amp;" مصروف غير مسوى",IF(L174="تمت التسوية",IF(P174=0,"✔ متوازنة وتمت التسوية","✔ تمت التسوية – متبقي "&amp;TEXT(P174,"#,##0")),IF(P174&gt;0,"متبقي "&amp;TEXT(P174,"#,##0"),"✔ متوازنة"))))),IF(R174=0,"⚠ أضف سطر عهدة أولًا",IF(OR(C174="",N(G174)=0),"⚠ أكمل التاريخ والقيمة",IF(S174="","⚠ التاريخ خارج السنة المالية",IF(H174="","⚠ اختر بند الموازنة",IF(I174="مرفوض","✖ مرفوض من المدير",IF(I174&lt;&gt;"موافق","⏳ بانتظار موافقة المدير",IF(K174&lt;&gt;"نعم","⚠ غير مسوى مع الحسابات","✔ معتمد ومسوى")))))))))</f>
        <v/>
      </c>
      <c r="R174">
        <f>N(R173)+IF(A174="عهدة",1,0)</f>
        <v/>
      </c>
      <c r="S174">
        <f>IF(C174="","",IF(AND(C174&gt;=DATE(2026,9,1),C174&lt;=DATE(2027,8,31)),(YEAR(C174)-2026)*12+MONTH(C174)-8,""))</f>
        <v/>
      </c>
      <c r="T174">
        <f>IF(AND(A174="مصروف",R174&gt;0,I174="موافق",S174&lt;&gt;"",H174&lt;&gt;""),N(G174),0)</f>
        <v/>
      </c>
    </row>
    <row r="175">
      <c r="A175" s="19" t="n"/>
      <c r="B175" s="20">
        <f>IF(A175="","",IF(R175=0,"⚠ أضف سطر عهدة أولًا","BDR-"&amp;TEXT(R175,"000")))</f>
        <v/>
      </c>
      <c r="C175" s="21" t="n"/>
      <c r="D175" s="20">
        <f>IF(C175="","",IF(S175="","خارج السنة المالية",INDEX(القوائم!$D$2:$D$13,S175)))</f>
        <v/>
      </c>
      <c r="E175" s="22" t="n"/>
      <c r="F175" s="23" t="n"/>
      <c r="G175" s="23" t="n"/>
      <c r="H175" s="22" t="n"/>
      <c r="I175" s="19" t="n"/>
      <c r="J175" s="21" t="n"/>
      <c r="K175" s="19" t="n"/>
      <c r="L175" s="19" t="n"/>
      <c r="M175" s="21" t="n"/>
      <c r="N175" s="22" t="n"/>
      <c r="O175" s="24">
        <f>IF(A175&lt;&gt;"عهدة","",SUMIFS($G$8:$G$5007,$B$8:$B$5007,B175,$A$8:$A$5007,"مصروف",$I$8:$I$5007,"&lt;&gt;مرفوض"))</f>
        <v/>
      </c>
      <c r="P175" s="25">
        <f>IF(A175&lt;&gt;"عهدة","",N(F175)-O175)</f>
        <v/>
      </c>
      <c r="Q175" s="26">
        <f>IF(A175="","",IF(A175="عهدة",IF(N(F175)=0,"⚠ أدخل قيمة العهدة",IF(P175&lt;0,"⛔ عجز / زيادة مصروفات "&amp;TEXT(-P175,"#,##0"),IF(COUNTIFS($B$8:$B$5007,B175,$A$8:$A$5007,"مصروف",$I$8:$I$5007,"&lt;&gt;مرفوض",$K$8:$K$5007,"&lt;&gt;نعم")&gt;0,"⚠ "&amp;COUNTIFS($B$8:$B$5007,B175,$A$8:$A$5007,"مصروف",$I$8:$I$5007,"&lt;&gt;مرفوض",$K$8:$K$5007,"&lt;&gt;نعم")&amp;" مصروف غير مسوى",IF(L175="تمت التسوية",IF(P175=0,"✔ متوازنة وتمت التسوية","✔ تمت التسوية – متبقي "&amp;TEXT(P175,"#,##0")),IF(P175&gt;0,"متبقي "&amp;TEXT(P175,"#,##0"),"✔ متوازنة"))))),IF(R175=0,"⚠ أضف سطر عهدة أولًا",IF(OR(C175="",N(G175)=0),"⚠ أكمل التاريخ والقيمة",IF(S175="","⚠ التاريخ خارج السنة المالية",IF(H175="","⚠ اختر بند الموازنة",IF(I175="مرفوض","✖ مرفوض من المدير",IF(I175&lt;&gt;"موافق","⏳ بانتظار موافقة المدير",IF(K175&lt;&gt;"نعم","⚠ غير مسوى مع الحسابات","✔ معتمد ومسوى")))))))))</f>
        <v/>
      </c>
      <c r="R175">
        <f>N(R174)+IF(A175="عهدة",1,0)</f>
        <v/>
      </c>
      <c r="S175">
        <f>IF(C175="","",IF(AND(C175&gt;=DATE(2026,9,1),C175&lt;=DATE(2027,8,31)),(YEAR(C175)-2026)*12+MONTH(C175)-8,""))</f>
        <v/>
      </c>
      <c r="T175">
        <f>IF(AND(A175="مصروف",R175&gt;0,I175="موافق",S175&lt;&gt;"",H175&lt;&gt;""),N(G175),0)</f>
        <v/>
      </c>
    </row>
    <row r="176">
      <c r="A176" s="19" t="n"/>
      <c r="B176" s="20">
        <f>IF(A176="","",IF(R176=0,"⚠ أضف سطر عهدة أولًا","BDR-"&amp;TEXT(R176,"000")))</f>
        <v/>
      </c>
      <c r="C176" s="21" t="n"/>
      <c r="D176" s="20">
        <f>IF(C176="","",IF(S176="","خارج السنة المالية",INDEX(القوائم!$D$2:$D$13,S176)))</f>
        <v/>
      </c>
      <c r="E176" s="22" t="n"/>
      <c r="F176" s="23" t="n"/>
      <c r="G176" s="23" t="n"/>
      <c r="H176" s="22" t="n"/>
      <c r="I176" s="19" t="n"/>
      <c r="J176" s="21" t="n"/>
      <c r="K176" s="19" t="n"/>
      <c r="L176" s="19" t="n"/>
      <c r="M176" s="21" t="n"/>
      <c r="N176" s="22" t="n"/>
      <c r="O176" s="24">
        <f>IF(A176&lt;&gt;"عهدة","",SUMIFS($G$8:$G$5007,$B$8:$B$5007,B176,$A$8:$A$5007,"مصروف",$I$8:$I$5007,"&lt;&gt;مرفوض"))</f>
        <v/>
      </c>
      <c r="P176" s="25">
        <f>IF(A176&lt;&gt;"عهدة","",N(F176)-O176)</f>
        <v/>
      </c>
      <c r="Q176" s="26">
        <f>IF(A176="","",IF(A176="عهدة",IF(N(F176)=0,"⚠ أدخل قيمة العهدة",IF(P176&lt;0,"⛔ عجز / زيادة مصروفات "&amp;TEXT(-P176,"#,##0"),IF(COUNTIFS($B$8:$B$5007,B176,$A$8:$A$5007,"مصروف",$I$8:$I$5007,"&lt;&gt;مرفوض",$K$8:$K$5007,"&lt;&gt;نعم")&gt;0,"⚠ "&amp;COUNTIFS($B$8:$B$5007,B176,$A$8:$A$5007,"مصروف",$I$8:$I$5007,"&lt;&gt;مرفوض",$K$8:$K$5007,"&lt;&gt;نعم")&amp;" مصروف غير مسوى",IF(L176="تمت التسوية",IF(P176=0,"✔ متوازنة وتمت التسوية","✔ تمت التسوية – متبقي "&amp;TEXT(P176,"#,##0")),IF(P176&gt;0,"متبقي "&amp;TEXT(P176,"#,##0"),"✔ متوازنة"))))),IF(R176=0,"⚠ أضف سطر عهدة أولًا",IF(OR(C176="",N(G176)=0),"⚠ أكمل التاريخ والقيمة",IF(S176="","⚠ التاريخ خارج السنة المالية",IF(H176="","⚠ اختر بند الموازنة",IF(I176="مرفوض","✖ مرفوض من المدير",IF(I176&lt;&gt;"موافق","⏳ بانتظار موافقة المدير",IF(K176&lt;&gt;"نعم","⚠ غير مسوى مع الحسابات","✔ معتمد ومسوى")))))))))</f>
        <v/>
      </c>
      <c r="R176">
        <f>N(R175)+IF(A176="عهدة",1,0)</f>
        <v/>
      </c>
      <c r="S176">
        <f>IF(C176="","",IF(AND(C176&gt;=DATE(2026,9,1),C176&lt;=DATE(2027,8,31)),(YEAR(C176)-2026)*12+MONTH(C176)-8,""))</f>
        <v/>
      </c>
      <c r="T176">
        <f>IF(AND(A176="مصروف",R176&gt;0,I176="موافق",S176&lt;&gt;"",H176&lt;&gt;""),N(G176),0)</f>
        <v/>
      </c>
    </row>
    <row r="177">
      <c r="A177" s="19" t="n"/>
      <c r="B177" s="20">
        <f>IF(A177="","",IF(R177=0,"⚠ أضف سطر عهدة أولًا","BDR-"&amp;TEXT(R177,"000")))</f>
        <v/>
      </c>
      <c r="C177" s="21" t="n"/>
      <c r="D177" s="20">
        <f>IF(C177="","",IF(S177="","خارج السنة المالية",INDEX(القوائم!$D$2:$D$13,S177)))</f>
        <v/>
      </c>
      <c r="E177" s="22" t="n"/>
      <c r="F177" s="23" t="n"/>
      <c r="G177" s="23" t="n"/>
      <c r="H177" s="22" t="n"/>
      <c r="I177" s="19" t="n"/>
      <c r="J177" s="21" t="n"/>
      <c r="K177" s="19" t="n"/>
      <c r="L177" s="19" t="n"/>
      <c r="M177" s="21" t="n"/>
      <c r="N177" s="22" t="n"/>
      <c r="O177" s="24">
        <f>IF(A177&lt;&gt;"عهدة","",SUMIFS($G$8:$G$5007,$B$8:$B$5007,B177,$A$8:$A$5007,"مصروف",$I$8:$I$5007,"&lt;&gt;مرفوض"))</f>
        <v/>
      </c>
      <c r="P177" s="25">
        <f>IF(A177&lt;&gt;"عهدة","",N(F177)-O177)</f>
        <v/>
      </c>
      <c r="Q177" s="26">
        <f>IF(A177="","",IF(A177="عهدة",IF(N(F177)=0,"⚠ أدخل قيمة العهدة",IF(P177&lt;0,"⛔ عجز / زيادة مصروفات "&amp;TEXT(-P177,"#,##0"),IF(COUNTIFS($B$8:$B$5007,B177,$A$8:$A$5007,"مصروف",$I$8:$I$5007,"&lt;&gt;مرفوض",$K$8:$K$5007,"&lt;&gt;نعم")&gt;0,"⚠ "&amp;COUNTIFS($B$8:$B$5007,B177,$A$8:$A$5007,"مصروف",$I$8:$I$5007,"&lt;&gt;مرفوض",$K$8:$K$5007,"&lt;&gt;نعم")&amp;" مصروف غير مسوى",IF(L177="تمت التسوية",IF(P177=0,"✔ متوازنة وتمت التسوية","✔ تمت التسوية – متبقي "&amp;TEXT(P177,"#,##0")),IF(P177&gt;0,"متبقي "&amp;TEXT(P177,"#,##0"),"✔ متوازنة"))))),IF(R177=0,"⚠ أضف سطر عهدة أولًا",IF(OR(C177="",N(G177)=0),"⚠ أكمل التاريخ والقيمة",IF(S177="","⚠ التاريخ خارج السنة المالية",IF(H177="","⚠ اختر بند الموازنة",IF(I177="مرفوض","✖ مرفوض من المدير",IF(I177&lt;&gt;"موافق","⏳ بانتظار موافقة المدير",IF(K177&lt;&gt;"نعم","⚠ غير مسوى مع الحسابات","✔ معتمد ومسوى")))))))))</f>
        <v/>
      </c>
      <c r="R177">
        <f>N(R176)+IF(A177="عهدة",1,0)</f>
        <v/>
      </c>
      <c r="S177">
        <f>IF(C177="","",IF(AND(C177&gt;=DATE(2026,9,1),C177&lt;=DATE(2027,8,31)),(YEAR(C177)-2026)*12+MONTH(C177)-8,""))</f>
        <v/>
      </c>
      <c r="T177">
        <f>IF(AND(A177="مصروف",R177&gt;0,I177="موافق",S177&lt;&gt;"",H177&lt;&gt;""),N(G177),0)</f>
        <v/>
      </c>
    </row>
    <row r="178">
      <c r="A178" s="19" t="n"/>
      <c r="B178" s="20">
        <f>IF(A178="","",IF(R178=0,"⚠ أضف سطر عهدة أولًا","BDR-"&amp;TEXT(R178,"000")))</f>
        <v/>
      </c>
      <c r="C178" s="21" t="n"/>
      <c r="D178" s="20">
        <f>IF(C178="","",IF(S178="","خارج السنة المالية",INDEX(القوائم!$D$2:$D$13,S178)))</f>
        <v/>
      </c>
      <c r="E178" s="22" t="n"/>
      <c r="F178" s="23" t="n"/>
      <c r="G178" s="23" t="n"/>
      <c r="H178" s="22" t="n"/>
      <c r="I178" s="19" t="n"/>
      <c r="J178" s="21" t="n"/>
      <c r="K178" s="19" t="n"/>
      <c r="L178" s="19" t="n"/>
      <c r="M178" s="21" t="n"/>
      <c r="N178" s="22" t="n"/>
      <c r="O178" s="24">
        <f>IF(A178&lt;&gt;"عهدة","",SUMIFS($G$8:$G$5007,$B$8:$B$5007,B178,$A$8:$A$5007,"مصروف",$I$8:$I$5007,"&lt;&gt;مرفوض"))</f>
        <v/>
      </c>
      <c r="P178" s="25">
        <f>IF(A178&lt;&gt;"عهدة","",N(F178)-O178)</f>
        <v/>
      </c>
      <c r="Q178" s="26">
        <f>IF(A178="","",IF(A178="عهدة",IF(N(F178)=0,"⚠ أدخل قيمة العهدة",IF(P178&lt;0,"⛔ عجز / زيادة مصروفات "&amp;TEXT(-P178,"#,##0"),IF(COUNTIFS($B$8:$B$5007,B178,$A$8:$A$5007,"مصروف",$I$8:$I$5007,"&lt;&gt;مرفوض",$K$8:$K$5007,"&lt;&gt;نعم")&gt;0,"⚠ "&amp;COUNTIFS($B$8:$B$5007,B178,$A$8:$A$5007,"مصروف",$I$8:$I$5007,"&lt;&gt;مرفوض",$K$8:$K$5007,"&lt;&gt;نعم")&amp;" مصروف غير مسوى",IF(L178="تمت التسوية",IF(P178=0,"✔ متوازنة وتمت التسوية","✔ تمت التسوية – متبقي "&amp;TEXT(P178,"#,##0")),IF(P178&gt;0,"متبقي "&amp;TEXT(P178,"#,##0"),"✔ متوازنة"))))),IF(R178=0,"⚠ أضف سطر عهدة أولًا",IF(OR(C178="",N(G178)=0),"⚠ أكمل التاريخ والقيمة",IF(S178="","⚠ التاريخ خارج السنة المالية",IF(H178="","⚠ اختر بند الموازنة",IF(I178="مرفوض","✖ مرفوض من المدير",IF(I178&lt;&gt;"موافق","⏳ بانتظار موافقة المدير",IF(K178&lt;&gt;"نعم","⚠ غير مسوى مع الحسابات","✔ معتمد ومسوى")))))))))</f>
        <v/>
      </c>
      <c r="R178">
        <f>N(R177)+IF(A178="عهدة",1,0)</f>
        <v/>
      </c>
      <c r="S178">
        <f>IF(C178="","",IF(AND(C178&gt;=DATE(2026,9,1),C178&lt;=DATE(2027,8,31)),(YEAR(C178)-2026)*12+MONTH(C178)-8,""))</f>
        <v/>
      </c>
      <c r="T178">
        <f>IF(AND(A178="مصروف",R178&gt;0,I178="موافق",S178&lt;&gt;"",H178&lt;&gt;""),N(G178),0)</f>
        <v/>
      </c>
    </row>
    <row r="179">
      <c r="A179" s="19" t="n"/>
      <c r="B179" s="20">
        <f>IF(A179="","",IF(R179=0,"⚠ أضف سطر عهدة أولًا","BDR-"&amp;TEXT(R179,"000")))</f>
        <v/>
      </c>
      <c r="C179" s="21" t="n"/>
      <c r="D179" s="20">
        <f>IF(C179="","",IF(S179="","خارج السنة المالية",INDEX(القوائم!$D$2:$D$13,S179)))</f>
        <v/>
      </c>
      <c r="E179" s="22" t="n"/>
      <c r="F179" s="23" t="n"/>
      <c r="G179" s="23" t="n"/>
      <c r="H179" s="22" t="n"/>
      <c r="I179" s="19" t="n"/>
      <c r="J179" s="21" t="n"/>
      <c r="K179" s="19" t="n"/>
      <c r="L179" s="19" t="n"/>
      <c r="M179" s="21" t="n"/>
      <c r="N179" s="22" t="n"/>
      <c r="O179" s="24">
        <f>IF(A179&lt;&gt;"عهدة","",SUMIFS($G$8:$G$5007,$B$8:$B$5007,B179,$A$8:$A$5007,"مصروف",$I$8:$I$5007,"&lt;&gt;مرفوض"))</f>
        <v/>
      </c>
      <c r="P179" s="25">
        <f>IF(A179&lt;&gt;"عهدة","",N(F179)-O179)</f>
        <v/>
      </c>
      <c r="Q179" s="26">
        <f>IF(A179="","",IF(A179="عهدة",IF(N(F179)=0,"⚠ أدخل قيمة العهدة",IF(P179&lt;0,"⛔ عجز / زيادة مصروفات "&amp;TEXT(-P179,"#,##0"),IF(COUNTIFS($B$8:$B$5007,B179,$A$8:$A$5007,"مصروف",$I$8:$I$5007,"&lt;&gt;مرفوض",$K$8:$K$5007,"&lt;&gt;نعم")&gt;0,"⚠ "&amp;COUNTIFS($B$8:$B$5007,B179,$A$8:$A$5007,"مصروف",$I$8:$I$5007,"&lt;&gt;مرفوض",$K$8:$K$5007,"&lt;&gt;نعم")&amp;" مصروف غير مسوى",IF(L179="تمت التسوية",IF(P179=0,"✔ متوازنة وتمت التسوية","✔ تمت التسوية – متبقي "&amp;TEXT(P179,"#,##0")),IF(P179&gt;0,"متبقي "&amp;TEXT(P179,"#,##0"),"✔ متوازنة"))))),IF(R179=0,"⚠ أضف سطر عهدة أولًا",IF(OR(C179="",N(G179)=0),"⚠ أكمل التاريخ والقيمة",IF(S179="","⚠ التاريخ خارج السنة المالية",IF(H179="","⚠ اختر بند الموازنة",IF(I179="مرفوض","✖ مرفوض من المدير",IF(I179&lt;&gt;"موافق","⏳ بانتظار موافقة المدير",IF(K179&lt;&gt;"نعم","⚠ غير مسوى مع الحسابات","✔ معتمد ومسوى")))))))))</f>
        <v/>
      </c>
      <c r="R179">
        <f>N(R178)+IF(A179="عهدة",1,0)</f>
        <v/>
      </c>
      <c r="S179">
        <f>IF(C179="","",IF(AND(C179&gt;=DATE(2026,9,1),C179&lt;=DATE(2027,8,31)),(YEAR(C179)-2026)*12+MONTH(C179)-8,""))</f>
        <v/>
      </c>
      <c r="T179">
        <f>IF(AND(A179="مصروف",R179&gt;0,I179="موافق",S179&lt;&gt;"",H179&lt;&gt;""),N(G179),0)</f>
        <v/>
      </c>
    </row>
    <row r="180">
      <c r="A180" s="19" t="n"/>
      <c r="B180" s="20">
        <f>IF(A180="","",IF(R180=0,"⚠ أضف سطر عهدة أولًا","BDR-"&amp;TEXT(R180,"000")))</f>
        <v/>
      </c>
      <c r="C180" s="21" t="n"/>
      <c r="D180" s="20">
        <f>IF(C180="","",IF(S180="","خارج السنة المالية",INDEX(القوائم!$D$2:$D$13,S180)))</f>
        <v/>
      </c>
      <c r="E180" s="22" t="n"/>
      <c r="F180" s="23" t="n"/>
      <c r="G180" s="23" t="n"/>
      <c r="H180" s="22" t="n"/>
      <c r="I180" s="19" t="n"/>
      <c r="J180" s="21" t="n"/>
      <c r="K180" s="19" t="n"/>
      <c r="L180" s="19" t="n"/>
      <c r="M180" s="21" t="n"/>
      <c r="N180" s="22" t="n"/>
      <c r="O180" s="24">
        <f>IF(A180&lt;&gt;"عهدة","",SUMIFS($G$8:$G$5007,$B$8:$B$5007,B180,$A$8:$A$5007,"مصروف",$I$8:$I$5007,"&lt;&gt;مرفوض"))</f>
        <v/>
      </c>
      <c r="P180" s="25">
        <f>IF(A180&lt;&gt;"عهدة","",N(F180)-O180)</f>
        <v/>
      </c>
      <c r="Q180" s="26">
        <f>IF(A180="","",IF(A180="عهدة",IF(N(F180)=0,"⚠ أدخل قيمة العهدة",IF(P180&lt;0,"⛔ عجز / زيادة مصروفات "&amp;TEXT(-P180,"#,##0"),IF(COUNTIFS($B$8:$B$5007,B180,$A$8:$A$5007,"مصروف",$I$8:$I$5007,"&lt;&gt;مرفوض",$K$8:$K$5007,"&lt;&gt;نعم")&gt;0,"⚠ "&amp;COUNTIFS($B$8:$B$5007,B180,$A$8:$A$5007,"مصروف",$I$8:$I$5007,"&lt;&gt;مرفوض",$K$8:$K$5007,"&lt;&gt;نعم")&amp;" مصروف غير مسوى",IF(L180="تمت التسوية",IF(P180=0,"✔ متوازنة وتمت التسوية","✔ تمت التسوية – متبقي "&amp;TEXT(P180,"#,##0")),IF(P180&gt;0,"متبقي "&amp;TEXT(P180,"#,##0"),"✔ متوازنة"))))),IF(R180=0,"⚠ أضف سطر عهدة أولًا",IF(OR(C180="",N(G180)=0),"⚠ أكمل التاريخ والقيمة",IF(S180="","⚠ التاريخ خارج السنة المالية",IF(H180="","⚠ اختر بند الموازنة",IF(I180="مرفوض","✖ مرفوض من المدير",IF(I180&lt;&gt;"موافق","⏳ بانتظار موافقة المدير",IF(K180&lt;&gt;"نعم","⚠ غير مسوى مع الحسابات","✔ معتمد ومسوى")))))))))</f>
        <v/>
      </c>
      <c r="R180">
        <f>N(R179)+IF(A180="عهدة",1,0)</f>
        <v/>
      </c>
      <c r="S180">
        <f>IF(C180="","",IF(AND(C180&gt;=DATE(2026,9,1),C180&lt;=DATE(2027,8,31)),(YEAR(C180)-2026)*12+MONTH(C180)-8,""))</f>
        <v/>
      </c>
      <c r="T180">
        <f>IF(AND(A180="مصروف",R180&gt;0,I180="موافق",S180&lt;&gt;"",H180&lt;&gt;""),N(G180),0)</f>
        <v/>
      </c>
    </row>
    <row r="181">
      <c r="A181" s="19" t="n"/>
      <c r="B181" s="20">
        <f>IF(A181="","",IF(R181=0,"⚠ أضف سطر عهدة أولًا","BDR-"&amp;TEXT(R181,"000")))</f>
        <v/>
      </c>
      <c r="C181" s="21" t="n"/>
      <c r="D181" s="20">
        <f>IF(C181="","",IF(S181="","خارج السنة المالية",INDEX(القوائم!$D$2:$D$13,S181)))</f>
        <v/>
      </c>
      <c r="E181" s="22" t="n"/>
      <c r="F181" s="23" t="n"/>
      <c r="G181" s="23" t="n"/>
      <c r="H181" s="22" t="n"/>
      <c r="I181" s="19" t="n"/>
      <c r="J181" s="21" t="n"/>
      <c r="K181" s="19" t="n"/>
      <c r="L181" s="19" t="n"/>
      <c r="M181" s="21" t="n"/>
      <c r="N181" s="22" t="n"/>
      <c r="O181" s="24">
        <f>IF(A181&lt;&gt;"عهدة","",SUMIFS($G$8:$G$5007,$B$8:$B$5007,B181,$A$8:$A$5007,"مصروف",$I$8:$I$5007,"&lt;&gt;مرفوض"))</f>
        <v/>
      </c>
      <c r="P181" s="25">
        <f>IF(A181&lt;&gt;"عهدة","",N(F181)-O181)</f>
        <v/>
      </c>
      <c r="Q181" s="26">
        <f>IF(A181="","",IF(A181="عهدة",IF(N(F181)=0,"⚠ أدخل قيمة العهدة",IF(P181&lt;0,"⛔ عجز / زيادة مصروفات "&amp;TEXT(-P181,"#,##0"),IF(COUNTIFS($B$8:$B$5007,B181,$A$8:$A$5007,"مصروف",$I$8:$I$5007,"&lt;&gt;مرفوض",$K$8:$K$5007,"&lt;&gt;نعم")&gt;0,"⚠ "&amp;COUNTIFS($B$8:$B$5007,B181,$A$8:$A$5007,"مصروف",$I$8:$I$5007,"&lt;&gt;مرفوض",$K$8:$K$5007,"&lt;&gt;نعم")&amp;" مصروف غير مسوى",IF(L181="تمت التسوية",IF(P181=0,"✔ متوازنة وتمت التسوية","✔ تمت التسوية – متبقي "&amp;TEXT(P181,"#,##0")),IF(P181&gt;0,"متبقي "&amp;TEXT(P181,"#,##0"),"✔ متوازنة"))))),IF(R181=0,"⚠ أضف سطر عهدة أولًا",IF(OR(C181="",N(G181)=0),"⚠ أكمل التاريخ والقيمة",IF(S181="","⚠ التاريخ خارج السنة المالية",IF(H181="","⚠ اختر بند الموازنة",IF(I181="مرفوض","✖ مرفوض من المدير",IF(I181&lt;&gt;"موافق","⏳ بانتظار موافقة المدير",IF(K181&lt;&gt;"نعم","⚠ غير مسوى مع الحسابات","✔ معتمد ومسوى")))))))))</f>
        <v/>
      </c>
      <c r="R181">
        <f>N(R180)+IF(A181="عهدة",1,0)</f>
        <v/>
      </c>
      <c r="S181">
        <f>IF(C181="","",IF(AND(C181&gt;=DATE(2026,9,1),C181&lt;=DATE(2027,8,31)),(YEAR(C181)-2026)*12+MONTH(C181)-8,""))</f>
        <v/>
      </c>
      <c r="T181">
        <f>IF(AND(A181="مصروف",R181&gt;0,I181="موافق",S181&lt;&gt;"",H181&lt;&gt;""),N(G181),0)</f>
        <v/>
      </c>
    </row>
    <row r="182">
      <c r="A182" s="19" t="n"/>
      <c r="B182" s="20">
        <f>IF(A182="","",IF(R182=0,"⚠ أضف سطر عهدة أولًا","BDR-"&amp;TEXT(R182,"000")))</f>
        <v/>
      </c>
      <c r="C182" s="21" t="n"/>
      <c r="D182" s="20">
        <f>IF(C182="","",IF(S182="","خارج السنة المالية",INDEX(القوائم!$D$2:$D$13,S182)))</f>
        <v/>
      </c>
      <c r="E182" s="22" t="n"/>
      <c r="F182" s="23" t="n"/>
      <c r="G182" s="23" t="n"/>
      <c r="H182" s="22" t="n"/>
      <c r="I182" s="19" t="n"/>
      <c r="J182" s="21" t="n"/>
      <c r="K182" s="19" t="n"/>
      <c r="L182" s="19" t="n"/>
      <c r="M182" s="21" t="n"/>
      <c r="N182" s="22" t="n"/>
      <c r="O182" s="24">
        <f>IF(A182&lt;&gt;"عهدة","",SUMIFS($G$8:$G$5007,$B$8:$B$5007,B182,$A$8:$A$5007,"مصروف",$I$8:$I$5007,"&lt;&gt;مرفوض"))</f>
        <v/>
      </c>
      <c r="P182" s="25">
        <f>IF(A182&lt;&gt;"عهدة","",N(F182)-O182)</f>
        <v/>
      </c>
      <c r="Q182" s="26">
        <f>IF(A182="","",IF(A182="عهدة",IF(N(F182)=0,"⚠ أدخل قيمة العهدة",IF(P182&lt;0,"⛔ عجز / زيادة مصروفات "&amp;TEXT(-P182,"#,##0"),IF(COUNTIFS($B$8:$B$5007,B182,$A$8:$A$5007,"مصروف",$I$8:$I$5007,"&lt;&gt;مرفوض",$K$8:$K$5007,"&lt;&gt;نعم")&gt;0,"⚠ "&amp;COUNTIFS($B$8:$B$5007,B182,$A$8:$A$5007,"مصروف",$I$8:$I$5007,"&lt;&gt;مرفوض",$K$8:$K$5007,"&lt;&gt;نعم")&amp;" مصروف غير مسوى",IF(L182="تمت التسوية",IF(P182=0,"✔ متوازنة وتمت التسوية","✔ تمت التسوية – متبقي "&amp;TEXT(P182,"#,##0")),IF(P182&gt;0,"متبقي "&amp;TEXT(P182,"#,##0"),"✔ متوازنة"))))),IF(R182=0,"⚠ أضف سطر عهدة أولًا",IF(OR(C182="",N(G182)=0),"⚠ أكمل التاريخ والقيمة",IF(S182="","⚠ التاريخ خارج السنة المالية",IF(H182="","⚠ اختر بند الموازنة",IF(I182="مرفوض","✖ مرفوض من المدير",IF(I182&lt;&gt;"موافق","⏳ بانتظار موافقة المدير",IF(K182&lt;&gt;"نعم","⚠ غير مسوى مع الحسابات","✔ معتمد ومسوى")))))))))</f>
        <v/>
      </c>
      <c r="R182">
        <f>N(R181)+IF(A182="عهدة",1,0)</f>
        <v/>
      </c>
      <c r="S182">
        <f>IF(C182="","",IF(AND(C182&gt;=DATE(2026,9,1),C182&lt;=DATE(2027,8,31)),(YEAR(C182)-2026)*12+MONTH(C182)-8,""))</f>
        <v/>
      </c>
      <c r="T182">
        <f>IF(AND(A182="مصروف",R182&gt;0,I182="موافق",S182&lt;&gt;"",H182&lt;&gt;""),N(G182),0)</f>
        <v/>
      </c>
    </row>
    <row r="183">
      <c r="A183" s="19" t="n"/>
      <c r="B183" s="20">
        <f>IF(A183="","",IF(R183=0,"⚠ أضف سطر عهدة أولًا","BDR-"&amp;TEXT(R183,"000")))</f>
        <v/>
      </c>
      <c r="C183" s="21" t="n"/>
      <c r="D183" s="20">
        <f>IF(C183="","",IF(S183="","خارج السنة المالية",INDEX(القوائم!$D$2:$D$13,S183)))</f>
        <v/>
      </c>
      <c r="E183" s="22" t="n"/>
      <c r="F183" s="23" t="n"/>
      <c r="G183" s="23" t="n"/>
      <c r="H183" s="22" t="n"/>
      <c r="I183" s="19" t="n"/>
      <c r="J183" s="21" t="n"/>
      <c r="K183" s="19" t="n"/>
      <c r="L183" s="19" t="n"/>
      <c r="M183" s="21" t="n"/>
      <c r="N183" s="22" t="n"/>
      <c r="O183" s="24">
        <f>IF(A183&lt;&gt;"عهدة","",SUMIFS($G$8:$G$5007,$B$8:$B$5007,B183,$A$8:$A$5007,"مصروف",$I$8:$I$5007,"&lt;&gt;مرفوض"))</f>
        <v/>
      </c>
      <c r="P183" s="25">
        <f>IF(A183&lt;&gt;"عهدة","",N(F183)-O183)</f>
        <v/>
      </c>
      <c r="Q183" s="26">
        <f>IF(A183="","",IF(A183="عهدة",IF(N(F183)=0,"⚠ أدخل قيمة العهدة",IF(P183&lt;0,"⛔ عجز / زيادة مصروفات "&amp;TEXT(-P183,"#,##0"),IF(COUNTIFS($B$8:$B$5007,B183,$A$8:$A$5007,"مصروف",$I$8:$I$5007,"&lt;&gt;مرفوض",$K$8:$K$5007,"&lt;&gt;نعم")&gt;0,"⚠ "&amp;COUNTIFS($B$8:$B$5007,B183,$A$8:$A$5007,"مصروف",$I$8:$I$5007,"&lt;&gt;مرفوض",$K$8:$K$5007,"&lt;&gt;نعم")&amp;" مصروف غير مسوى",IF(L183="تمت التسوية",IF(P183=0,"✔ متوازنة وتمت التسوية","✔ تمت التسوية – متبقي "&amp;TEXT(P183,"#,##0")),IF(P183&gt;0,"متبقي "&amp;TEXT(P183,"#,##0"),"✔ متوازنة"))))),IF(R183=0,"⚠ أضف سطر عهدة أولًا",IF(OR(C183="",N(G183)=0),"⚠ أكمل التاريخ والقيمة",IF(S183="","⚠ التاريخ خارج السنة المالية",IF(H183="","⚠ اختر بند الموازنة",IF(I183="مرفوض","✖ مرفوض من المدير",IF(I183&lt;&gt;"موافق","⏳ بانتظار موافقة المدير",IF(K183&lt;&gt;"نعم","⚠ غير مسوى مع الحسابات","✔ معتمد ومسوى")))))))))</f>
        <v/>
      </c>
      <c r="R183">
        <f>N(R182)+IF(A183="عهدة",1,0)</f>
        <v/>
      </c>
      <c r="S183">
        <f>IF(C183="","",IF(AND(C183&gt;=DATE(2026,9,1),C183&lt;=DATE(2027,8,31)),(YEAR(C183)-2026)*12+MONTH(C183)-8,""))</f>
        <v/>
      </c>
      <c r="T183">
        <f>IF(AND(A183="مصروف",R183&gt;0,I183="موافق",S183&lt;&gt;"",H183&lt;&gt;""),N(G183),0)</f>
        <v/>
      </c>
    </row>
    <row r="184">
      <c r="A184" s="19" t="n"/>
      <c r="B184" s="20">
        <f>IF(A184="","",IF(R184=0,"⚠ أضف سطر عهدة أولًا","BDR-"&amp;TEXT(R184,"000")))</f>
        <v/>
      </c>
      <c r="C184" s="21" t="n"/>
      <c r="D184" s="20">
        <f>IF(C184="","",IF(S184="","خارج السنة المالية",INDEX(القوائم!$D$2:$D$13,S184)))</f>
        <v/>
      </c>
      <c r="E184" s="22" t="n"/>
      <c r="F184" s="23" t="n"/>
      <c r="G184" s="23" t="n"/>
      <c r="H184" s="22" t="n"/>
      <c r="I184" s="19" t="n"/>
      <c r="J184" s="21" t="n"/>
      <c r="K184" s="19" t="n"/>
      <c r="L184" s="19" t="n"/>
      <c r="M184" s="21" t="n"/>
      <c r="N184" s="22" t="n"/>
      <c r="O184" s="24">
        <f>IF(A184&lt;&gt;"عهدة","",SUMIFS($G$8:$G$5007,$B$8:$B$5007,B184,$A$8:$A$5007,"مصروف",$I$8:$I$5007,"&lt;&gt;مرفوض"))</f>
        <v/>
      </c>
      <c r="P184" s="25">
        <f>IF(A184&lt;&gt;"عهدة","",N(F184)-O184)</f>
        <v/>
      </c>
      <c r="Q184" s="26">
        <f>IF(A184="","",IF(A184="عهدة",IF(N(F184)=0,"⚠ أدخل قيمة العهدة",IF(P184&lt;0,"⛔ عجز / زيادة مصروفات "&amp;TEXT(-P184,"#,##0"),IF(COUNTIFS($B$8:$B$5007,B184,$A$8:$A$5007,"مصروف",$I$8:$I$5007,"&lt;&gt;مرفوض",$K$8:$K$5007,"&lt;&gt;نعم")&gt;0,"⚠ "&amp;COUNTIFS($B$8:$B$5007,B184,$A$8:$A$5007,"مصروف",$I$8:$I$5007,"&lt;&gt;مرفوض",$K$8:$K$5007,"&lt;&gt;نعم")&amp;" مصروف غير مسوى",IF(L184="تمت التسوية",IF(P184=0,"✔ متوازنة وتمت التسوية","✔ تمت التسوية – متبقي "&amp;TEXT(P184,"#,##0")),IF(P184&gt;0,"متبقي "&amp;TEXT(P184,"#,##0"),"✔ متوازنة"))))),IF(R184=0,"⚠ أضف سطر عهدة أولًا",IF(OR(C184="",N(G184)=0),"⚠ أكمل التاريخ والقيمة",IF(S184="","⚠ التاريخ خارج السنة المالية",IF(H184="","⚠ اختر بند الموازنة",IF(I184="مرفوض","✖ مرفوض من المدير",IF(I184&lt;&gt;"موافق","⏳ بانتظار موافقة المدير",IF(K184&lt;&gt;"نعم","⚠ غير مسوى مع الحسابات","✔ معتمد ومسوى")))))))))</f>
        <v/>
      </c>
      <c r="R184">
        <f>N(R183)+IF(A184="عهدة",1,0)</f>
        <v/>
      </c>
      <c r="S184">
        <f>IF(C184="","",IF(AND(C184&gt;=DATE(2026,9,1),C184&lt;=DATE(2027,8,31)),(YEAR(C184)-2026)*12+MONTH(C184)-8,""))</f>
        <v/>
      </c>
      <c r="T184">
        <f>IF(AND(A184="مصروف",R184&gt;0,I184="موافق",S184&lt;&gt;"",H184&lt;&gt;""),N(G184),0)</f>
        <v/>
      </c>
    </row>
    <row r="185">
      <c r="A185" s="19" t="n"/>
      <c r="B185" s="20">
        <f>IF(A185="","",IF(R185=0,"⚠ أضف سطر عهدة أولًا","BDR-"&amp;TEXT(R185,"000")))</f>
        <v/>
      </c>
      <c r="C185" s="21" t="n"/>
      <c r="D185" s="20">
        <f>IF(C185="","",IF(S185="","خارج السنة المالية",INDEX(القوائم!$D$2:$D$13,S185)))</f>
        <v/>
      </c>
      <c r="E185" s="22" t="n"/>
      <c r="F185" s="23" t="n"/>
      <c r="G185" s="23" t="n"/>
      <c r="H185" s="22" t="n"/>
      <c r="I185" s="19" t="n"/>
      <c r="J185" s="21" t="n"/>
      <c r="K185" s="19" t="n"/>
      <c r="L185" s="19" t="n"/>
      <c r="M185" s="21" t="n"/>
      <c r="N185" s="22" t="n"/>
      <c r="O185" s="24">
        <f>IF(A185&lt;&gt;"عهدة","",SUMIFS($G$8:$G$5007,$B$8:$B$5007,B185,$A$8:$A$5007,"مصروف",$I$8:$I$5007,"&lt;&gt;مرفوض"))</f>
        <v/>
      </c>
      <c r="P185" s="25">
        <f>IF(A185&lt;&gt;"عهدة","",N(F185)-O185)</f>
        <v/>
      </c>
      <c r="Q185" s="26">
        <f>IF(A185="","",IF(A185="عهدة",IF(N(F185)=0,"⚠ أدخل قيمة العهدة",IF(P185&lt;0,"⛔ عجز / زيادة مصروفات "&amp;TEXT(-P185,"#,##0"),IF(COUNTIFS($B$8:$B$5007,B185,$A$8:$A$5007,"مصروف",$I$8:$I$5007,"&lt;&gt;مرفوض",$K$8:$K$5007,"&lt;&gt;نعم")&gt;0,"⚠ "&amp;COUNTIFS($B$8:$B$5007,B185,$A$8:$A$5007,"مصروف",$I$8:$I$5007,"&lt;&gt;مرفوض",$K$8:$K$5007,"&lt;&gt;نعم")&amp;" مصروف غير مسوى",IF(L185="تمت التسوية",IF(P185=0,"✔ متوازنة وتمت التسوية","✔ تمت التسوية – متبقي "&amp;TEXT(P185,"#,##0")),IF(P185&gt;0,"متبقي "&amp;TEXT(P185,"#,##0"),"✔ متوازنة"))))),IF(R185=0,"⚠ أضف سطر عهدة أولًا",IF(OR(C185="",N(G185)=0),"⚠ أكمل التاريخ والقيمة",IF(S185="","⚠ التاريخ خارج السنة المالية",IF(H185="","⚠ اختر بند الموازنة",IF(I185="مرفوض","✖ مرفوض من المدير",IF(I185&lt;&gt;"موافق","⏳ بانتظار موافقة المدير",IF(K185&lt;&gt;"نعم","⚠ غير مسوى مع الحسابات","✔ معتمد ومسوى")))))))))</f>
        <v/>
      </c>
      <c r="R185">
        <f>N(R184)+IF(A185="عهدة",1,0)</f>
        <v/>
      </c>
      <c r="S185">
        <f>IF(C185="","",IF(AND(C185&gt;=DATE(2026,9,1),C185&lt;=DATE(2027,8,31)),(YEAR(C185)-2026)*12+MONTH(C185)-8,""))</f>
        <v/>
      </c>
      <c r="T185">
        <f>IF(AND(A185="مصروف",R185&gt;0,I185="موافق",S185&lt;&gt;"",H185&lt;&gt;""),N(G185),0)</f>
        <v/>
      </c>
    </row>
    <row r="186">
      <c r="A186" s="19" t="n"/>
      <c r="B186" s="20">
        <f>IF(A186="","",IF(R186=0,"⚠ أضف سطر عهدة أولًا","BDR-"&amp;TEXT(R186,"000")))</f>
        <v/>
      </c>
      <c r="C186" s="21" t="n"/>
      <c r="D186" s="20">
        <f>IF(C186="","",IF(S186="","خارج السنة المالية",INDEX(القوائم!$D$2:$D$13,S186)))</f>
        <v/>
      </c>
      <c r="E186" s="22" t="n"/>
      <c r="F186" s="23" t="n"/>
      <c r="G186" s="23" t="n"/>
      <c r="H186" s="22" t="n"/>
      <c r="I186" s="19" t="n"/>
      <c r="J186" s="21" t="n"/>
      <c r="K186" s="19" t="n"/>
      <c r="L186" s="19" t="n"/>
      <c r="M186" s="21" t="n"/>
      <c r="N186" s="22" t="n"/>
      <c r="O186" s="24">
        <f>IF(A186&lt;&gt;"عهدة","",SUMIFS($G$8:$G$5007,$B$8:$B$5007,B186,$A$8:$A$5007,"مصروف",$I$8:$I$5007,"&lt;&gt;مرفوض"))</f>
        <v/>
      </c>
      <c r="P186" s="25">
        <f>IF(A186&lt;&gt;"عهدة","",N(F186)-O186)</f>
        <v/>
      </c>
      <c r="Q186" s="26">
        <f>IF(A186="","",IF(A186="عهدة",IF(N(F186)=0,"⚠ أدخل قيمة العهدة",IF(P186&lt;0,"⛔ عجز / زيادة مصروفات "&amp;TEXT(-P186,"#,##0"),IF(COUNTIFS($B$8:$B$5007,B186,$A$8:$A$5007,"مصروف",$I$8:$I$5007,"&lt;&gt;مرفوض",$K$8:$K$5007,"&lt;&gt;نعم")&gt;0,"⚠ "&amp;COUNTIFS($B$8:$B$5007,B186,$A$8:$A$5007,"مصروف",$I$8:$I$5007,"&lt;&gt;مرفوض",$K$8:$K$5007,"&lt;&gt;نعم")&amp;" مصروف غير مسوى",IF(L186="تمت التسوية",IF(P186=0,"✔ متوازنة وتمت التسوية","✔ تمت التسوية – متبقي "&amp;TEXT(P186,"#,##0")),IF(P186&gt;0,"متبقي "&amp;TEXT(P186,"#,##0"),"✔ متوازنة"))))),IF(R186=0,"⚠ أضف سطر عهدة أولًا",IF(OR(C186="",N(G186)=0),"⚠ أكمل التاريخ والقيمة",IF(S186="","⚠ التاريخ خارج السنة المالية",IF(H186="","⚠ اختر بند الموازنة",IF(I186="مرفوض","✖ مرفوض من المدير",IF(I186&lt;&gt;"موافق","⏳ بانتظار موافقة المدير",IF(K186&lt;&gt;"نعم","⚠ غير مسوى مع الحسابات","✔ معتمد ومسوى")))))))))</f>
        <v/>
      </c>
      <c r="R186">
        <f>N(R185)+IF(A186="عهدة",1,0)</f>
        <v/>
      </c>
      <c r="S186">
        <f>IF(C186="","",IF(AND(C186&gt;=DATE(2026,9,1),C186&lt;=DATE(2027,8,31)),(YEAR(C186)-2026)*12+MONTH(C186)-8,""))</f>
        <v/>
      </c>
      <c r="T186">
        <f>IF(AND(A186="مصروف",R186&gt;0,I186="موافق",S186&lt;&gt;"",H186&lt;&gt;""),N(G186),0)</f>
        <v/>
      </c>
    </row>
    <row r="187">
      <c r="A187" s="19" t="n"/>
      <c r="B187" s="20">
        <f>IF(A187="","",IF(R187=0,"⚠ أضف سطر عهدة أولًا","BDR-"&amp;TEXT(R187,"000")))</f>
        <v/>
      </c>
      <c r="C187" s="21" t="n"/>
      <c r="D187" s="20">
        <f>IF(C187="","",IF(S187="","خارج السنة المالية",INDEX(القوائم!$D$2:$D$13,S187)))</f>
        <v/>
      </c>
      <c r="E187" s="22" t="n"/>
      <c r="F187" s="23" t="n"/>
      <c r="G187" s="23" t="n"/>
      <c r="H187" s="22" t="n"/>
      <c r="I187" s="19" t="n"/>
      <c r="J187" s="21" t="n"/>
      <c r="K187" s="19" t="n"/>
      <c r="L187" s="19" t="n"/>
      <c r="M187" s="21" t="n"/>
      <c r="N187" s="22" t="n"/>
      <c r="O187" s="24">
        <f>IF(A187&lt;&gt;"عهدة","",SUMIFS($G$8:$G$5007,$B$8:$B$5007,B187,$A$8:$A$5007,"مصروف",$I$8:$I$5007,"&lt;&gt;مرفوض"))</f>
        <v/>
      </c>
      <c r="P187" s="25">
        <f>IF(A187&lt;&gt;"عهدة","",N(F187)-O187)</f>
        <v/>
      </c>
      <c r="Q187" s="26">
        <f>IF(A187="","",IF(A187="عهدة",IF(N(F187)=0,"⚠ أدخل قيمة العهدة",IF(P187&lt;0,"⛔ عجز / زيادة مصروفات "&amp;TEXT(-P187,"#,##0"),IF(COUNTIFS($B$8:$B$5007,B187,$A$8:$A$5007,"مصروف",$I$8:$I$5007,"&lt;&gt;مرفوض",$K$8:$K$5007,"&lt;&gt;نعم")&gt;0,"⚠ "&amp;COUNTIFS($B$8:$B$5007,B187,$A$8:$A$5007,"مصروف",$I$8:$I$5007,"&lt;&gt;مرفوض",$K$8:$K$5007,"&lt;&gt;نعم")&amp;" مصروف غير مسوى",IF(L187="تمت التسوية",IF(P187=0,"✔ متوازنة وتمت التسوية","✔ تمت التسوية – متبقي "&amp;TEXT(P187,"#,##0")),IF(P187&gt;0,"متبقي "&amp;TEXT(P187,"#,##0"),"✔ متوازنة"))))),IF(R187=0,"⚠ أضف سطر عهدة أولًا",IF(OR(C187="",N(G187)=0),"⚠ أكمل التاريخ والقيمة",IF(S187="","⚠ التاريخ خارج السنة المالية",IF(H187="","⚠ اختر بند الموازنة",IF(I187="مرفوض","✖ مرفوض من المدير",IF(I187&lt;&gt;"موافق","⏳ بانتظار موافقة المدير",IF(K187&lt;&gt;"نعم","⚠ غير مسوى مع الحسابات","✔ معتمد ومسوى")))))))))</f>
        <v/>
      </c>
      <c r="R187">
        <f>N(R186)+IF(A187="عهدة",1,0)</f>
        <v/>
      </c>
      <c r="S187">
        <f>IF(C187="","",IF(AND(C187&gt;=DATE(2026,9,1),C187&lt;=DATE(2027,8,31)),(YEAR(C187)-2026)*12+MONTH(C187)-8,""))</f>
        <v/>
      </c>
      <c r="T187">
        <f>IF(AND(A187="مصروف",R187&gt;0,I187="موافق",S187&lt;&gt;"",H187&lt;&gt;""),N(G187),0)</f>
        <v/>
      </c>
    </row>
    <row r="188">
      <c r="A188" s="19" t="n"/>
      <c r="B188" s="20">
        <f>IF(A188="","",IF(R188=0,"⚠ أضف سطر عهدة أولًا","BDR-"&amp;TEXT(R188,"000")))</f>
        <v/>
      </c>
      <c r="C188" s="21" t="n"/>
      <c r="D188" s="20">
        <f>IF(C188="","",IF(S188="","خارج السنة المالية",INDEX(القوائم!$D$2:$D$13,S188)))</f>
        <v/>
      </c>
      <c r="E188" s="22" t="n"/>
      <c r="F188" s="23" t="n"/>
      <c r="G188" s="23" t="n"/>
      <c r="H188" s="22" t="n"/>
      <c r="I188" s="19" t="n"/>
      <c r="J188" s="21" t="n"/>
      <c r="K188" s="19" t="n"/>
      <c r="L188" s="19" t="n"/>
      <c r="M188" s="21" t="n"/>
      <c r="N188" s="22" t="n"/>
      <c r="O188" s="24">
        <f>IF(A188&lt;&gt;"عهدة","",SUMIFS($G$8:$G$5007,$B$8:$B$5007,B188,$A$8:$A$5007,"مصروف",$I$8:$I$5007,"&lt;&gt;مرفوض"))</f>
        <v/>
      </c>
      <c r="P188" s="25">
        <f>IF(A188&lt;&gt;"عهدة","",N(F188)-O188)</f>
        <v/>
      </c>
      <c r="Q188" s="26">
        <f>IF(A188="","",IF(A188="عهدة",IF(N(F188)=0,"⚠ أدخل قيمة العهدة",IF(P188&lt;0,"⛔ عجز / زيادة مصروفات "&amp;TEXT(-P188,"#,##0"),IF(COUNTIFS($B$8:$B$5007,B188,$A$8:$A$5007,"مصروف",$I$8:$I$5007,"&lt;&gt;مرفوض",$K$8:$K$5007,"&lt;&gt;نعم")&gt;0,"⚠ "&amp;COUNTIFS($B$8:$B$5007,B188,$A$8:$A$5007,"مصروف",$I$8:$I$5007,"&lt;&gt;مرفوض",$K$8:$K$5007,"&lt;&gt;نعم")&amp;" مصروف غير مسوى",IF(L188="تمت التسوية",IF(P188=0,"✔ متوازنة وتمت التسوية","✔ تمت التسوية – متبقي "&amp;TEXT(P188,"#,##0")),IF(P188&gt;0,"متبقي "&amp;TEXT(P188,"#,##0"),"✔ متوازنة"))))),IF(R188=0,"⚠ أضف سطر عهدة أولًا",IF(OR(C188="",N(G188)=0),"⚠ أكمل التاريخ والقيمة",IF(S188="","⚠ التاريخ خارج السنة المالية",IF(H188="","⚠ اختر بند الموازنة",IF(I188="مرفوض","✖ مرفوض من المدير",IF(I188&lt;&gt;"موافق","⏳ بانتظار موافقة المدير",IF(K188&lt;&gt;"نعم","⚠ غير مسوى مع الحسابات","✔ معتمد ومسوى")))))))))</f>
        <v/>
      </c>
      <c r="R188">
        <f>N(R187)+IF(A188="عهدة",1,0)</f>
        <v/>
      </c>
      <c r="S188">
        <f>IF(C188="","",IF(AND(C188&gt;=DATE(2026,9,1),C188&lt;=DATE(2027,8,31)),(YEAR(C188)-2026)*12+MONTH(C188)-8,""))</f>
        <v/>
      </c>
      <c r="T188">
        <f>IF(AND(A188="مصروف",R188&gt;0,I188="موافق",S188&lt;&gt;"",H188&lt;&gt;""),N(G188),0)</f>
        <v/>
      </c>
    </row>
    <row r="189">
      <c r="A189" s="19" t="n"/>
      <c r="B189" s="20">
        <f>IF(A189="","",IF(R189=0,"⚠ أضف سطر عهدة أولًا","BDR-"&amp;TEXT(R189,"000")))</f>
        <v/>
      </c>
      <c r="C189" s="21" t="n"/>
      <c r="D189" s="20">
        <f>IF(C189="","",IF(S189="","خارج السنة المالية",INDEX(القوائم!$D$2:$D$13,S189)))</f>
        <v/>
      </c>
      <c r="E189" s="22" t="n"/>
      <c r="F189" s="23" t="n"/>
      <c r="G189" s="23" t="n"/>
      <c r="H189" s="22" t="n"/>
      <c r="I189" s="19" t="n"/>
      <c r="J189" s="21" t="n"/>
      <c r="K189" s="19" t="n"/>
      <c r="L189" s="19" t="n"/>
      <c r="M189" s="21" t="n"/>
      <c r="N189" s="22" t="n"/>
      <c r="O189" s="24">
        <f>IF(A189&lt;&gt;"عهدة","",SUMIFS($G$8:$G$5007,$B$8:$B$5007,B189,$A$8:$A$5007,"مصروف",$I$8:$I$5007,"&lt;&gt;مرفوض"))</f>
        <v/>
      </c>
      <c r="P189" s="25">
        <f>IF(A189&lt;&gt;"عهدة","",N(F189)-O189)</f>
        <v/>
      </c>
      <c r="Q189" s="26">
        <f>IF(A189="","",IF(A189="عهدة",IF(N(F189)=0,"⚠ أدخل قيمة العهدة",IF(P189&lt;0,"⛔ عجز / زيادة مصروفات "&amp;TEXT(-P189,"#,##0"),IF(COUNTIFS($B$8:$B$5007,B189,$A$8:$A$5007,"مصروف",$I$8:$I$5007,"&lt;&gt;مرفوض",$K$8:$K$5007,"&lt;&gt;نعم")&gt;0,"⚠ "&amp;COUNTIFS($B$8:$B$5007,B189,$A$8:$A$5007,"مصروف",$I$8:$I$5007,"&lt;&gt;مرفوض",$K$8:$K$5007,"&lt;&gt;نعم")&amp;" مصروف غير مسوى",IF(L189="تمت التسوية",IF(P189=0,"✔ متوازنة وتمت التسوية","✔ تمت التسوية – متبقي "&amp;TEXT(P189,"#,##0")),IF(P189&gt;0,"متبقي "&amp;TEXT(P189,"#,##0"),"✔ متوازنة"))))),IF(R189=0,"⚠ أضف سطر عهدة أولًا",IF(OR(C189="",N(G189)=0),"⚠ أكمل التاريخ والقيمة",IF(S189="","⚠ التاريخ خارج السنة المالية",IF(H189="","⚠ اختر بند الموازنة",IF(I189="مرفوض","✖ مرفوض من المدير",IF(I189&lt;&gt;"موافق","⏳ بانتظار موافقة المدير",IF(K189&lt;&gt;"نعم","⚠ غير مسوى مع الحسابات","✔ معتمد ومسوى")))))))))</f>
        <v/>
      </c>
      <c r="R189">
        <f>N(R188)+IF(A189="عهدة",1,0)</f>
        <v/>
      </c>
      <c r="S189">
        <f>IF(C189="","",IF(AND(C189&gt;=DATE(2026,9,1),C189&lt;=DATE(2027,8,31)),(YEAR(C189)-2026)*12+MONTH(C189)-8,""))</f>
        <v/>
      </c>
      <c r="T189">
        <f>IF(AND(A189="مصروف",R189&gt;0,I189="موافق",S189&lt;&gt;"",H189&lt;&gt;""),N(G189),0)</f>
        <v/>
      </c>
    </row>
    <row r="190">
      <c r="A190" s="19" t="n"/>
      <c r="B190" s="20">
        <f>IF(A190="","",IF(R190=0,"⚠ أضف سطر عهدة أولًا","BDR-"&amp;TEXT(R190,"000")))</f>
        <v/>
      </c>
      <c r="C190" s="21" t="n"/>
      <c r="D190" s="20">
        <f>IF(C190="","",IF(S190="","خارج السنة المالية",INDEX(القوائم!$D$2:$D$13,S190)))</f>
        <v/>
      </c>
      <c r="E190" s="22" t="n"/>
      <c r="F190" s="23" t="n"/>
      <c r="G190" s="23" t="n"/>
      <c r="H190" s="22" t="n"/>
      <c r="I190" s="19" t="n"/>
      <c r="J190" s="21" t="n"/>
      <c r="K190" s="19" t="n"/>
      <c r="L190" s="19" t="n"/>
      <c r="M190" s="21" t="n"/>
      <c r="N190" s="22" t="n"/>
      <c r="O190" s="24">
        <f>IF(A190&lt;&gt;"عهدة","",SUMIFS($G$8:$G$5007,$B$8:$B$5007,B190,$A$8:$A$5007,"مصروف",$I$8:$I$5007,"&lt;&gt;مرفوض"))</f>
        <v/>
      </c>
      <c r="P190" s="25">
        <f>IF(A190&lt;&gt;"عهدة","",N(F190)-O190)</f>
        <v/>
      </c>
      <c r="Q190" s="26">
        <f>IF(A190="","",IF(A190="عهدة",IF(N(F190)=0,"⚠ أدخل قيمة العهدة",IF(P190&lt;0,"⛔ عجز / زيادة مصروفات "&amp;TEXT(-P190,"#,##0"),IF(COUNTIFS($B$8:$B$5007,B190,$A$8:$A$5007,"مصروف",$I$8:$I$5007,"&lt;&gt;مرفوض",$K$8:$K$5007,"&lt;&gt;نعم")&gt;0,"⚠ "&amp;COUNTIFS($B$8:$B$5007,B190,$A$8:$A$5007,"مصروف",$I$8:$I$5007,"&lt;&gt;مرفوض",$K$8:$K$5007,"&lt;&gt;نعم")&amp;" مصروف غير مسوى",IF(L190="تمت التسوية",IF(P190=0,"✔ متوازنة وتمت التسوية","✔ تمت التسوية – متبقي "&amp;TEXT(P190,"#,##0")),IF(P190&gt;0,"متبقي "&amp;TEXT(P190,"#,##0"),"✔ متوازنة"))))),IF(R190=0,"⚠ أضف سطر عهدة أولًا",IF(OR(C190="",N(G190)=0),"⚠ أكمل التاريخ والقيمة",IF(S190="","⚠ التاريخ خارج السنة المالية",IF(H190="","⚠ اختر بند الموازنة",IF(I190="مرفوض","✖ مرفوض من المدير",IF(I190&lt;&gt;"موافق","⏳ بانتظار موافقة المدير",IF(K190&lt;&gt;"نعم","⚠ غير مسوى مع الحسابات","✔ معتمد ومسوى")))))))))</f>
        <v/>
      </c>
      <c r="R190">
        <f>N(R189)+IF(A190="عهدة",1,0)</f>
        <v/>
      </c>
      <c r="S190">
        <f>IF(C190="","",IF(AND(C190&gt;=DATE(2026,9,1),C190&lt;=DATE(2027,8,31)),(YEAR(C190)-2026)*12+MONTH(C190)-8,""))</f>
        <v/>
      </c>
      <c r="T190">
        <f>IF(AND(A190="مصروف",R190&gt;0,I190="موافق",S190&lt;&gt;"",H190&lt;&gt;""),N(G190),0)</f>
        <v/>
      </c>
    </row>
    <row r="191">
      <c r="A191" s="19" t="n"/>
      <c r="B191" s="20">
        <f>IF(A191="","",IF(R191=0,"⚠ أضف سطر عهدة أولًا","BDR-"&amp;TEXT(R191,"000")))</f>
        <v/>
      </c>
      <c r="C191" s="21" t="n"/>
      <c r="D191" s="20">
        <f>IF(C191="","",IF(S191="","خارج السنة المالية",INDEX(القوائم!$D$2:$D$13,S191)))</f>
        <v/>
      </c>
      <c r="E191" s="22" t="n"/>
      <c r="F191" s="23" t="n"/>
      <c r="G191" s="23" t="n"/>
      <c r="H191" s="22" t="n"/>
      <c r="I191" s="19" t="n"/>
      <c r="J191" s="21" t="n"/>
      <c r="K191" s="19" t="n"/>
      <c r="L191" s="19" t="n"/>
      <c r="M191" s="21" t="n"/>
      <c r="N191" s="22" t="n"/>
      <c r="O191" s="24">
        <f>IF(A191&lt;&gt;"عهدة","",SUMIFS($G$8:$G$5007,$B$8:$B$5007,B191,$A$8:$A$5007,"مصروف",$I$8:$I$5007,"&lt;&gt;مرفوض"))</f>
        <v/>
      </c>
      <c r="P191" s="25">
        <f>IF(A191&lt;&gt;"عهدة","",N(F191)-O191)</f>
        <v/>
      </c>
      <c r="Q191" s="26">
        <f>IF(A191="","",IF(A191="عهدة",IF(N(F191)=0,"⚠ أدخل قيمة العهدة",IF(P191&lt;0,"⛔ عجز / زيادة مصروفات "&amp;TEXT(-P191,"#,##0"),IF(COUNTIFS($B$8:$B$5007,B191,$A$8:$A$5007,"مصروف",$I$8:$I$5007,"&lt;&gt;مرفوض",$K$8:$K$5007,"&lt;&gt;نعم")&gt;0,"⚠ "&amp;COUNTIFS($B$8:$B$5007,B191,$A$8:$A$5007,"مصروف",$I$8:$I$5007,"&lt;&gt;مرفوض",$K$8:$K$5007,"&lt;&gt;نعم")&amp;" مصروف غير مسوى",IF(L191="تمت التسوية",IF(P191=0,"✔ متوازنة وتمت التسوية","✔ تمت التسوية – متبقي "&amp;TEXT(P191,"#,##0")),IF(P191&gt;0,"متبقي "&amp;TEXT(P191,"#,##0"),"✔ متوازنة"))))),IF(R191=0,"⚠ أضف سطر عهدة أولًا",IF(OR(C191="",N(G191)=0),"⚠ أكمل التاريخ والقيمة",IF(S191="","⚠ التاريخ خارج السنة المالية",IF(H191="","⚠ اختر بند الموازنة",IF(I191="مرفوض","✖ مرفوض من المدير",IF(I191&lt;&gt;"موافق","⏳ بانتظار موافقة المدير",IF(K191&lt;&gt;"نعم","⚠ غير مسوى مع الحسابات","✔ معتمد ومسوى")))))))))</f>
        <v/>
      </c>
      <c r="R191">
        <f>N(R190)+IF(A191="عهدة",1,0)</f>
        <v/>
      </c>
      <c r="S191">
        <f>IF(C191="","",IF(AND(C191&gt;=DATE(2026,9,1),C191&lt;=DATE(2027,8,31)),(YEAR(C191)-2026)*12+MONTH(C191)-8,""))</f>
        <v/>
      </c>
      <c r="T191">
        <f>IF(AND(A191="مصروف",R191&gt;0,I191="موافق",S191&lt;&gt;"",H191&lt;&gt;""),N(G191),0)</f>
        <v/>
      </c>
    </row>
    <row r="192">
      <c r="A192" s="19" t="n"/>
      <c r="B192" s="20">
        <f>IF(A192="","",IF(R192=0,"⚠ أضف سطر عهدة أولًا","BDR-"&amp;TEXT(R192,"000")))</f>
        <v/>
      </c>
      <c r="C192" s="21" t="n"/>
      <c r="D192" s="20">
        <f>IF(C192="","",IF(S192="","خارج السنة المالية",INDEX(القوائم!$D$2:$D$13,S192)))</f>
        <v/>
      </c>
      <c r="E192" s="22" t="n"/>
      <c r="F192" s="23" t="n"/>
      <c r="G192" s="23" t="n"/>
      <c r="H192" s="22" t="n"/>
      <c r="I192" s="19" t="n"/>
      <c r="J192" s="21" t="n"/>
      <c r="K192" s="19" t="n"/>
      <c r="L192" s="19" t="n"/>
      <c r="M192" s="21" t="n"/>
      <c r="N192" s="22" t="n"/>
      <c r="O192" s="24">
        <f>IF(A192&lt;&gt;"عهدة","",SUMIFS($G$8:$G$5007,$B$8:$B$5007,B192,$A$8:$A$5007,"مصروف",$I$8:$I$5007,"&lt;&gt;مرفوض"))</f>
        <v/>
      </c>
      <c r="P192" s="25">
        <f>IF(A192&lt;&gt;"عهدة","",N(F192)-O192)</f>
        <v/>
      </c>
      <c r="Q192" s="26">
        <f>IF(A192="","",IF(A192="عهدة",IF(N(F192)=0,"⚠ أدخل قيمة العهدة",IF(P192&lt;0,"⛔ عجز / زيادة مصروفات "&amp;TEXT(-P192,"#,##0"),IF(COUNTIFS($B$8:$B$5007,B192,$A$8:$A$5007,"مصروف",$I$8:$I$5007,"&lt;&gt;مرفوض",$K$8:$K$5007,"&lt;&gt;نعم")&gt;0,"⚠ "&amp;COUNTIFS($B$8:$B$5007,B192,$A$8:$A$5007,"مصروف",$I$8:$I$5007,"&lt;&gt;مرفوض",$K$8:$K$5007,"&lt;&gt;نعم")&amp;" مصروف غير مسوى",IF(L192="تمت التسوية",IF(P192=0,"✔ متوازنة وتمت التسوية","✔ تمت التسوية – متبقي "&amp;TEXT(P192,"#,##0")),IF(P192&gt;0,"متبقي "&amp;TEXT(P192,"#,##0"),"✔ متوازنة"))))),IF(R192=0,"⚠ أضف سطر عهدة أولًا",IF(OR(C192="",N(G192)=0),"⚠ أكمل التاريخ والقيمة",IF(S192="","⚠ التاريخ خارج السنة المالية",IF(H192="","⚠ اختر بند الموازنة",IF(I192="مرفوض","✖ مرفوض من المدير",IF(I192&lt;&gt;"موافق","⏳ بانتظار موافقة المدير",IF(K192&lt;&gt;"نعم","⚠ غير مسوى مع الحسابات","✔ معتمد ومسوى")))))))))</f>
        <v/>
      </c>
      <c r="R192">
        <f>N(R191)+IF(A192="عهدة",1,0)</f>
        <v/>
      </c>
      <c r="S192">
        <f>IF(C192="","",IF(AND(C192&gt;=DATE(2026,9,1),C192&lt;=DATE(2027,8,31)),(YEAR(C192)-2026)*12+MONTH(C192)-8,""))</f>
        <v/>
      </c>
      <c r="T192">
        <f>IF(AND(A192="مصروف",R192&gt;0,I192="موافق",S192&lt;&gt;"",H192&lt;&gt;""),N(G192),0)</f>
        <v/>
      </c>
    </row>
    <row r="193">
      <c r="A193" s="19" t="n"/>
      <c r="B193" s="20">
        <f>IF(A193="","",IF(R193=0,"⚠ أضف سطر عهدة أولًا","BDR-"&amp;TEXT(R193,"000")))</f>
        <v/>
      </c>
      <c r="C193" s="21" t="n"/>
      <c r="D193" s="20">
        <f>IF(C193="","",IF(S193="","خارج السنة المالية",INDEX(القوائم!$D$2:$D$13,S193)))</f>
        <v/>
      </c>
      <c r="E193" s="22" t="n"/>
      <c r="F193" s="23" t="n"/>
      <c r="G193" s="23" t="n"/>
      <c r="H193" s="22" t="n"/>
      <c r="I193" s="19" t="n"/>
      <c r="J193" s="21" t="n"/>
      <c r="K193" s="19" t="n"/>
      <c r="L193" s="19" t="n"/>
      <c r="M193" s="21" t="n"/>
      <c r="N193" s="22" t="n"/>
      <c r="O193" s="24">
        <f>IF(A193&lt;&gt;"عهدة","",SUMIFS($G$8:$G$5007,$B$8:$B$5007,B193,$A$8:$A$5007,"مصروف",$I$8:$I$5007,"&lt;&gt;مرفوض"))</f>
        <v/>
      </c>
      <c r="P193" s="25">
        <f>IF(A193&lt;&gt;"عهدة","",N(F193)-O193)</f>
        <v/>
      </c>
      <c r="Q193" s="26">
        <f>IF(A193="","",IF(A193="عهدة",IF(N(F193)=0,"⚠ أدخل قيمة العهدة",IF(P193&lt;0,"⛔ عجز / زيادة مصروفات "&amp;TEXT(-P193,"#,##0"),IF(COUNTIFS($B$8:$B$5007,B193,$A$8:$A$5007,"مصروف",$I$8:$I$5007,"&lt;&gt;مرفوض",$K$8:$K$5007,"&lt;&gt;نعم")&gt;0,"⚠ "&amp;COUNTIFS($B$8:$B$5007,B193,$A$8:$A$5007,"مصروف",$I$8:$I$5007,"&lt;&gt;مرفوض",$K$8:$K$5007,"&lt;&gt;نعم")&amp;" مصروف غير مسوى",IF(L193="تمت التسوية",IF(P193=0,"✔ متوازنة وتمت التسوية","✔ تمت التسوية – متبقي "&amp;TEXT(P193,"#,##0")),IF(P193&gt;0,"متبقي "&amp;TEXT(P193,"#,##0"),"✔ متوازنة"))))),IF(R193=0,"⚠ أضف سطر عهدة أولًا",IF(OR(C193="",N(G193)=0),"⚠ أكمل التاريخ والقيمة",IF(S193="","⚠ التاريخ خارج السنة المالية",IF(H193="","⚠ اختر بند الموازنة",IF(I193="مرفوض","✖ مرفوض من المدير",IF(I193&lt;&gt;"موافق","⏳ بانتظار موافقة المدير",IF(K193&lt;&gt;"نعم","⚠ غير مسوى مع الحسابات","✔ معتمد ومسوى")))))))))</f>
        <v/>
      </c>
      <c r="R193">
        <f>N(R192)+IF(A193="عهدة",1,0)</f>
        <v/>
      </c>
      <c r="S193">
        <f>IF(C193="","",IF(AND(C193&gt;=DATE(2026,9,1),C193&lt;=DATE(2027,8,31)),(YEAR(C193)-2026)*12+MONTH(C193)-8,""))</f>
        <v/>
      </c>
      <c r="T193">
        <f>IF(AND(A193="مصروف",R193&gt;0,I193="موافق",S193&lt;&gt;"",H193&lt;&gt;""),N(G193),0)</f>
        <v/>
      </c>
    </row>
    <row r="194">
      <c r="A194" s="19" t="n"/>
      <c r="B194" s="20">
        <f>IF(A194="","",IF(R194=0,"⚠ أضف سطر عهدة أولًا","BDR-"&amp;TEXT(R194,"000")))</f>
        <v/>
      </c>
      <c r="C194" s="21" t="n"/>
      <c r="D194" s="20">
        <f>IF(C194="","",IF(S194="","خارج السنة المالية",INDEX(القوائم!$D$2:$D$13,S194)))</f>
        <v/>
      </c>
      <c r="E194" s="22" t="n"/>
      <c r="F194" s="23" t="n"/>
      <c r="G194" s="23" t="n"/>
      <c r="H194" s="22" t="n"/>
      <c r="I194" s="19" t="n"/>
      <c r="J194" s="21" t="n"/>
      <c r="K194" s="19" t="n"/>
      <c r="L194" s="19" t="n"/>
      <c r="M194" s="21" t="n"/>
      <c r="N194" s="22" t="n"/>
      <c r="O194" s="24">
        <f>IF(A194&lt;&gt;"عهدة","",SUMIFS($G$8:$G$5007,$B$8:$B$5007,B194,$A$8:$A$5007,"مصروف",$I$8:$I$5007,"&lt;&gt;مرفوض"))</f>
        <v/>
      </c>
      <c r="P194" s="25">
        <f>IF(A194&lt;&gt;"عهدة","",N(F194)-O194)</f>
        <v/>
      </c>
      <c r="Q194" s="26">
        <f>IF(A194="","",IF(A194="عهدة",IF(N(F194)=0,"⚠ أدخل قيمة العهدة",IF(P194&lt;0,"⛔ عجز / زيادة مصروفات "&amp;TEXT(-P194,"#,##0"),IF(COUNTIFS($B$8:$B$5007,B194,$A$8:$A$5007,"مصروف",$I$8:$I$5007,"&lt;&gt;مرفوض",$K$8:$K$5007,"&lt;&gt;نعم")&gt;0,"⚠ "&amp;COUNTIFS($B$8:$B$5007,B194,$A$8:$A$5007,"مصروف",$I$8:$I$5007,"&lt;&gt;مرفوض",$K$8:$K$5007,"&lt;&gt;نعم")&amp;" مصروف غير مسوى",IF(L194="تمت التسوية",IF(P194=0,"✔ متوازنة وتمت التسوية","✔ تمت التسوية – متبقي "&amp;TEXT(P194,"#,##0")),IF(P194&gt;0,"متبقي "&amp;TEXT(P194,"#,##0"),"✔ متوازنة"))))),IF(R194=0,"⚠ أضف سطر عهدة أولًا",IF(OR(C194="",N(G194)=0),"⚠ أكمل التاريخ والقيمة",IF(S194="","⚠ التاريخ خارج السنة المالية",IF(H194="","⚠ اختر بند الموازنة",IF(I194="مرفوض","✖ مرفوض من المدير",IF(I194&lt;&gt;"موافق","⏳ بانتظار موافقة المدير",IF(K194&lt;&gt;"نعم","⚠ غير مسوى مع الحسابات","✔ معتمد ومسوى")))))))))</f>
        <v/>
      </c>
      <c r="R194">
        <f>N(R193)+IF(A194="عهدة",1,0)</f>
        <v/>
      </c>
      <c r="S194">
        <f>IF(C194="","",IF(AND(C194&gt;=DATE(2026,9,1),C194&lt;=DATE(2027,8,31)),(YEAR(C194)-2026)*12+MONTH(C194)-8,""))</f>
        <v/>
      </c>
      <c r="T194">
        <f>IF(AND(A194="مصروف",R194&gt;0,I194="موافق",S194&lt;&gt;"",H194&lt;&gt;""),N(G194),0)</f>
        <v/>
      </c>
    </row>
    <row r="195">
      <c r="A195" s="19" t="n"/>
      <c r="B195" s="20">
        <f>IF(A195="","",IF(R195=0,"⚠ أضف سطر عهدة أولًا","BDR-"&amp;TEXT(R195,"000")))</f>
        <v/>
      </c>
      <c r="C195" s="21" t="n"/>
      <c r="D195" s="20">
        <f>IF(C195="","",IF(S195="","خارج السنة المالية",INDEX(القوائم!$D$2:$D$13,S195)))</f>
        <v/>
      </c>
      <c r="E195" s="22" t="n"/>
      <c r="F195" s="23" t="n"/>
      <c r="G195" s="23" t="n"/>
      <c r="H195" s="22" t="n"/>
      <c r="I195" s="19" t="n"/>
      <c r="J195" s="21" t="n"/>
      <c r="K195" s="19" t="n"/>
      <c r="L195" s="19" t="n"/>
      <c r="M195" s="21" t="n"/>
      <c r="N195" s="22" t="n"/>
      <c r="O195" s="24">
        <f>IF(A195&lt;&gt;"عهدة","",SUMIFS($G$8:$G$5007,$B$8:$B$5007,B195,$A$8:$A$5007,"مصروف",$I$8:$I$5007,"&lt;&gt;مرفوض"))</f>
        <v/>
      </c>
      <c r="P195" s="25">
        <f>IF(A195&lt;&gt;"عهدة","",N(F195)-O195)</f>
        <v/>
      </c>
      <c r="Q195" s="26">
        <f>IF(A195="","",IF(A195="عهدة",IF(N(F195)=0,"⚠ أدخل قيمة العهدة",IF(P195&lt;0,"⛔ عجز / زيادة مصروفات "&amp;TEXT(-P195,"#,##0"),IF(COUNTIFS($B$8:$B$5007,B195,$A$8:$A$5007,"مصروف",$I$8:$I$5007,"&lt;&gt;مرفوض",$K$8:$K$5007,"&lt;&gt;نعم")&gt;0,"⚠ "&amp;COUNTIFS($B$8:$B$5007,B195,$A$8:$A$5007,"مصروف",$I$8:$I$5007,"&lt;&gt;مرفوض",$K$8:$K$5007,"&lt;&gt;نعم")&amp;" مصروف غير مسوى",IF(L195="تمت التسوية",IF(P195=0,"✔ متوازنة وتمت التسوية","✔ تمت التسوية – متبقي "&amp;TEXT(P195,"#,##0")),IF(P195&gt;0,"متبقي "&amp;TEXT(P195,"#,##0"),"✔ متوازنة"))))),IF(R195=0,"⚠ أضف سطر عهدة أولًا",IF(OR(C195="",N(G195)=0),"⚠ أكمل التاريخ والقيمة",IF(S195="","⚠ التاريخ خارج السنة المالية",IF(H195="","⚠ اختر بند الموازنة",IF(I195="مرفوض","✖ مرفوض من المدير",IF(I195&lt;&gt;"موافق","⏳ بانتظار موافقة المدير",IF(K195&lt;&gt;"نعم","⚠ غير مسوى مع الحسابات","✔ معتمد ومسوى")))))))))</f>
        <v/>
      </c>
      <c r="R195">
        <f>N(R194)+IF(A195="عهدة",1,0)</f>
        <v/>
      </c>
      <c r="S195">
        <f>IF(C195="","",IF(AND(C195&gt;=DATE(2026,9,1),C195&lt;=DATE(2027,8,31)),(YEAR(C195)-2026)*12+MONTH(C195)-8,""))</f>
        <v/>
      </c>
      <c r="T195">
        <f>IF(AND(A195="مصروف",R195&gt;0,I195="موافق",S195&lt;&gt;"",H195&lt;&gt;""),N(G195),0)</f>
        <v/>
      </c>
    </row>
    <row r="196">
      <c r="A196" s="19" t="n"/>
      <c r="B196" s="20">
        <f>IF(A196="","",IF(R196=0,"⚠ أضف سطر عهدة أولًا","BDR-"&amp;TEXT(R196,"000")))</f>
        <v/>
      </c>
      <c r="C196" s="21" t="n"/>
      <c r="D196" s="20">
        <f>IF(C196="","",IF(S196="","خارج السنة المالية",INDEX(القوائم!$D$2:$D$13,S196)))</f>
        <v/>
      </c>
      <c r="E196" s="22" t="n"/>
      <c r="F196" s="23" t="n"/>
      <c r="G196" s="23" t="n"/>
      <c r="H196" s="22" t="n"/>
      <c r="I196" s="19" t="n"/>
      <c r="J196" s="21" t="n"/>
      <c r="K196" s="19" t="n"/>
      <c r="L196" s="19" t="n"/>
      <c r="M196" s="21" t="n"/>
      <c r="N196" s="22" t="n"/>
      <c r="O196" s="24">
        <f>IF(A196&lt;&gt;"عهدة","",SUMIFS($G$8:$G$5007,$B$8:$B$5007,B196,$A$8:$A$5007,"مصروف",$I$8:$I$5007,"&lt;&gt;مرفوض"))</f>
        <v/>
      </c>
      <c r="P196" s="25">
        <f>IF(A196&lt;&gt;"عهدة","",N(F196)-O196)</f>
        <v/>
      </c>
      <c r="Q196" s="26">
        <f>IF(A196="","",IF(A196="عهدة",IF(N(F196)=0,"⚠ أدخل قيمة العهدة",IF(P196&lt;0,"⛔ عجز / زيادة مصروفات "&amp;TEXT(-P196,"#,##0"),IF(COUNTIFS($B$8:$B$5007,B196,$A$8:$A$5007,"مصروف",$I$8:$I$5007,"&lt;&gt;مرفوض",$K$8:$K$5007,"&lt;&gt;نعم")&gt;0,"⚠ "&amp;COUNTIFS($B$8:$B$5007,B196,$A$8:$A$5007,"مصروف",$I$8:$I$5007,"&lt;&gt;مرفوض",$K$8:$K$5007,"&lt;&gt;نعم")&amp;" مصروف غير مسوى",IF(L196="تمت التسوية",IF(P196=0,"✔ متوازنة وتمت التسوية","✔ تمت التسوية – متبقي "&amp;TEXT(P196,"#,##0")),IF(P196&gt;0,"متبقي "&amp;TEXT(P196,"#,##0"),"✔ متوازنة"))))),IF(R196=0,"⚠ أضف سطر عهدة أولًا",IF(OR(C196="",N(G196)=0),"⚠ أكمل التاريخ والقيمة",IF(S196="","⚠ التاريخ خارج السنة المالية",IF(H196="","⚠ اختر بند الموازنة",IF(I196="مرفوض","✖ مرفوض من المدير",IF(I196&lt;&gt;"موافق","⏳ بانتظار موافقة المدير",IF(K196&lt;&gt;"نعم","⚠ غير مسوى مع الحسابات","✔ معتمد ومسوى")))))))))</f>
        <v/>
      </c>
      <c r="R196">
        <f>N(R195)+IF(A196="عهدة",1,0)</f>
        <v/>
      </c>
      <c r="S196">
        <f>IF(C196="","",IF(AND(C196&gt;=DATE(2026,9,1),C196&lt;=DATE(2027,8,31)),(YEAR(C196)-2026)*12+MONTH(C196)-8,""))</f>
        <v/>
      </c>
      <c r="T196">
        <f>IF(AND(A196="مصروف",R196&gt;0,I196="موافق",S196&lt;&gt;"",H196&lt;&gt;""),N(G196),0)</f>
        <v/>
      </c>
    </row>
    <row r="197">
      <c r="A197" s="19" t="n"/>
      <c r="B197" s="20">
        <f>IF(A197="","",IF(R197=0,"⚠ أضف سطر عهدة أولًا","BDR-"&amp;TEXT(R197,"000")))</f>
        <v/>
      </c>
      <c r="C197" s="21" t="n"/>
      <c r="D197" s="20">
        <f>IF(C197="","",IF(S197="","خارج السنة المالية",INDEX(القوائم!$D$2:$D$13,S197)))</f>
        <v/>
      </c>
      <c r="E197" s="22" t="n"/>
      <c r="F197" s="23" t="n"/>
      <c r="G197" s="23" t="n"/>
      <c r="H197" s="22" t="n"/>
      <c r="I197" s="19" t="n"/>
      <c r="J197" s="21" t="n"/>
      <c r="K197" s="19" t="n"/>
      <c r="L197" s="19" t="n"/>
      <c r="M197" s="21" t="n"/>
      <c r="N197" s="22" t="n"/>
      <c r="O197" s="24">
        <f>IF(A197&lt;&gt;"عهدة","",SUMIFS($G$8:$G$5007,$B$8:$B$5007,B197,$A$8:$A$5007,"مصروف",$I$8:$I$5007,"&lt;&gt;مرفوض"))</f>
        <v/>
      </c>
      <c r="P197" s="25">
        <f>IF(A197&lt;&gt;"عهدة","",N(F197)-O197)</f>
        <v/>
      </c>
      <c r="Q197" s="26">
        <f>IF(A197="","",IF(A197="عهدة",IF(N(F197)=0,"⚠ أدخل قيمة العهدة",IF(P197&lt;0,"⛔ عجز / زيادة مصروفات "&amp;TEXT(-P197,"#,##0"),IF(COUNTIFS($B$8:$B$5007,B197,$A$8:$A$5007,"مصروف",$I$8:$I$5007,"&lt;&gt;مرفوض",$K$8:$K$5007,"&lt;&gt;نعم")&gt;0,"⚠ "&amp;COUNTIFS($B$8:$B$5007,B197,$A$8:$A$5007,"مصروف",$I$8:$I$5007,"&lt;&gt;مرفوض",$K$8:$K$5007,"&lt;&gt;نعم")&amp;" مصروف غير مسوى",IF(L197="تمت التسوية",IF(P197=0,"✔ متوازنة وتمت التسوية","✔ تمت التسوية – متبقي "&amp;TEXT(P197,"#,##0")),IF(P197&gt;0,"متبقي "&amp;TEXT(P197,"#,##0"),"✔ متوازنة"))))),IF(R197=0,"⚠ أضف سطر عهدة أولًا",IF(OR(C197="",N(G197)=0),"⚠ أكمل التاريخ والقيمة",IF(S197="","⚠ التاريخ خارج السنة المالية",IF(H197="","⚠ اختر بند الموازنة",IF(I197="مرفوض","✖ مرفوض من المدير",IF(I197&lt;&gt;"موافق","⏳ بانتظار موافقة المدير",IF(K197&lt;&gt;"نعم","⚠ غير مسوى مع الحسابات","✔ معتمد ومسوى")))))))))</f>
        <v/>
      </c>
      <c r="R197">
        <f>N(R196)+IF(A197="عهدة",1,0)</f>
        <v/>
      </c>
      <c r="S197">
        <f>IF(C197="","",IF(AND(C197&gt;=DATE(2026,9,1),C197&lt;=DATE(2027,8,31)),(YEAR(C197)-2026)*12+MONTH(C197)-8,""))</f>
        <v/>
      </c>
      <c r="T197">
        <f>IF(AND(A197="مصروف",R197&gt;0,I197="موافق",S197&lt;&gt;"",H197&lt;&gt;""),N(G197),0)</f>
        <v/>
      </c>
    </row>
    <row r="198">
      <c r="A198" s="19" t="n"/>
      <c r="B198" s="20">
        <f>IF(A198="","",IF(R198=0,"⚠ أضف سطر عهدة أولًا","BDR-"&amp;TEXT(R198,"000")))</f>
        <v/>
      </c>
      <c r="C198" s="21" t="n"/>
      <c r="D198" s="20">
        <f>IF(C198="","",IF(S198="","خارج السنة المالية",INDEX(القوائم!$D$2:$D$13,S198)))</f>
        <v/>
      </c>
      <c r="E198" s="22" t="n"/>
      <c r="F198" s="23" t="n"/>
      <c r="G198" s="23" t="n"/>
      <c r="H198" s="22" t="n"/>
      <c r="I198" s="19" t="n"/>
      <c r="J198" s="21" t="n"/>
      <c r="K198" s="19" t="n"/>
      <c r="L198" s="19" t="n"/>
      <c r="M198" s="21" t="n"/>
      <c r="N198" s="22" t="n"/>
      <c r="O198" s="24">
        <f>IF(A198&lt;&gt;"عهدة","",SUMIFS($G$8:$G$5007,$B$8:$B$5007,B198,$A$8:$A$5007,"مصروف",$I$8:$I$5007,"&lt;&gt;مرفوض"))</f>
        <v/>
      </c>
      <c r="P198" s="25">
        <f>IF(A198&lt;&gt;"عهدة","",N(F198)-O198)</f>
        <v/>
      </c>
      <c r="Q198" s="26">
        <f>IF(A198="","",IF(A198="عهدة",IF(N(F198)=0,"⚠ أدخل قيمة العهدة",IF(P198&lt;0,"⛔ عجز / زيادة مصروفات "&amp;TEXT(-P198,"#,##0"),IF(COUNTIFS($B$8:$B$5007,B198,$A$8:$A$5007,"مصروف",$I$8:$I$5007,"&lt;&gt;مرفوض",$K$8:$K$5007,"&lt;&gt;نعم")&gt;0,"⚠ "&amp;COUNTIFS($B$8:$B$5007,B198,$A$8:$A$5007,"مصروف",$I$8:$I$5007,"&lt;&gt;مرفوض",$K$8:$K$5007,"&lt;&gt;نعم")&amp;" مصروف غير مسوى",IF(L198="تمت التسوية",IF(P198=0,"✔ متوازنة وتمت التسوية","✔ تمت التسوية – متبقي "&amp;TEXT(P198,"#,##0")),IF(P198&gt;0,"متبقي "&amp;TEXT(P198,"#,##0"),"✔ متوازنة"))))),IF(R198=0,"⚠ أضف سطر عهدة أولًا",IF(OR(C198="",N(G198)=0),"⚠ أكمل التاريخ والقيمة",IF(S198="","⚠ التاريخ خارج السنة المالية",IF(H198="","⚠ اختر بند الموازنة",IF(I198="مرفوض","✖ مرفوض من المدير",IF(I198&lt;&gt;"موافق","⏳ بانتظار موافقة المدير",IF(K198&lt;&gt;"نعم","⚠ غير مسوى مع الحسابات","✔ معتمد ومسوى")))))))))</f>
        <v/>
      </c>
      <c r="R198">
        <f>N(R197)+IF(A198="عهدة",1,0)</f>
        <v/>
      </c>
      <c r="S198">
        <f>IF(C198="","",IF(AND(C198&gt;=DATE(2026,9,1),C198&lt;=DATE(2027,8,31)),(YEAR(C198)-2026)*12+MONTH(C198)-8,""))</f>
        <v/>
      </c>
      <c r="T198">
        <f>IF(AND(A198="مصروف",R198&gt;0,I198="موافق",S198&lt;&gt;"",H198&lt;&gt;""),N(G198),0)</f>
        <v/>
      </c>
    </row>
    <row r="199">
      <c r="A199" s="19" t="n"/>
      <c r="B199" s="20">
        <f>IF(A199="","",IF(R199=0,"⚠ أضف سطر عهدة أولًا","BDR-"&amp;TEXT(R199,"000")))</f>
        <v/>
      </c>
      <c r="C199" s="21" t="n"/>
      <c r="D199" s="20">
        <f>IF(C199="","",IF(S199="","خارج السنة المالية",INDEX(القوائم!$D$2:$D$13,S199)))</f>
        <v/>
      </c>
      <c r="E199" s="22" t="n"/>
      <c r="F199" s="23" t="n"/>
      <c r="G199" s="23" t="n"/>
      <c r="H199" s="22" t="n"/>
      <c r="I199" s="19" t="n"/>
      <c r="J199" s="21" t="n"/>
      <c r="K199" s="19" t="n"/>
      <c r="L199" s="19" t="n"/>
      <c r="M199" s="21" t="n"/>
      <c r="N199" s="22" t="n"/>
      <c r="O199" s="24">
        <f>IF(A199&lt;&gt;"عهدة","",SUMIFS($G$8:$G$5007,$B$8:$B$5007,B199,$A$8:$A$5007,"مصروف",$I$8:$I$5007,"&lt;&gt;مرفوض"))</f>
        <v/>
      </c>
      <c r="P199" s="25">
        <f>IF(A199&lt;&gt;"عهدة","",N(F199)-O199)</f>
        <v/>
      </c>
      <c r="Q199" s="26">
        <f>IF(A199="","",IF(A199="عهدة",IF(N(F199)=0,"⚠ أدخل قيمة العهدة",IF(P199&lt;0,"⛔ عجز / زيادة مصروفات "&amp;TEXT(-P199,"#,##0"),IF(COUNTIFS($B$8:$B$5007,B199,$A$8:$A$5007,"مصروف",$I$8:$I$5007,"&lt;&gt;مرفوض",$K$8:$K$5007,"&lt;&gt;نعم")&gt;0,"⚠ "&amp;COUNTIFS($B$8:$B$5007,B199,$A$8:$A$5007,"مصروف",$I$8:$I$5007,"&lt;&gt;مرفوض",$K$8:$K$5007,"&lt;&gt;نعم")&amp;" مصروف غير مسوى",IF(L199="تمت التسوية",IF(P199=0,"✔ متوازنة وتمت التسوية","✔ تمت التسوية – متبقي "&amp;TEXT(P199,"#,##0")),IF(P199&gt;0,"متبقي "&amp;TEXT(P199,"#,##0"),"✔ متوازنة"))))),IF(R199=0,"⚠ أضف سطر عهدة أولًا",IF(OR(C199="",N(G199)=0),"⚠ أكمل التاريخ والقيمة",IF(S199="","⚠ التاريخ خارج السنة المالية",IF(H199="","⚠ اختر بند الموازنة",IF(I199="مرفوض","✖ مرفوض من المدير",IF(I199&lt;&gt;"موافق","⏳ بانتظار موافقة المدير",IF(K199&lt;&gt;"نعم","⚠ غير مسوى مع الحسابات","✔ معتمد ومسوى")))))))))</f>
        <v/>
      </c>
      <c r="R199">
        <f>N(R198)+IF(A199="عهدة",1,0)</f>
        <v/>
      </c>
      <c r="S199">
        <f>IF(C199="","",IF(AND(C199&gt;=DATE(2026,9,1),C199&lt;=DATE(2027,8,31)),(YEAR(C199)-2026)*12+MONTH(C199)-8,""))</f>
        <v/>
      </c>
      <c r="T199">
        <f>IF(AND(A199="مصروف",R199&gt;0,I199="موافق",S199&lt;&gt;"",H199&lt;&gt;""),N(G199),0)</f>
        <v/>
      </c>
    </row>
    <row r="200">
      <c r="A200" s="19" t="n"/>
      <c r="B200" s="20">
        <f>IF(A200="","",IF(R200=0,"⚠ أضف سطر عهدة أولًا","BDR-"&amp;TEXT(R200,"000")))</f>
        <v/>
      </c>
      <c r="C200" s="21" t="n"/>
      <c r="D200" s="20">
        <f>IF(C200="","",IF(S200="","خارج السنة المالية",INDEX(القوائم!$D$2:$D$13,S200)))</f>
        <v/>
      </c>
      <c r="E200" s="22" t="n"/>
      <c r="F200" s="23" t="n"/>
      <c r="G200" s="23" t="n"/>
      <c r="H200" s="22" t="n"/>
      <c r="I200" s="19" t="n"/>
      <c r="J200" s="21" t="n"/>
      <c r="K200" s="19" t="n"/>
      <c r="L200" s="19" t="n"/>
      <c r="M200" s="21" t="n"/>
      <c r="N200" s="22" t="n"/>
      <c r="O200" s="24">
        <f>IF(A200&lt;&gt;"عهدة","",SUMIFS($G$8:$G$5007,$B$8:$B$5007,B200,$A$8:$A$5007,"مصروف",$I$8:$I$5007,"&lt;&gt;مرفوض"))</f>
        <v/>
      </c>
      <c r="P200" s="25">
        <f>IF(A200&lt;&gt;"عهدة","",N(F200)-O200)</f>
        <v/>
      </c>
      <c r="Q200" s="26">
        <f>IF(A200="","",IF(A200="عهدة",IF(N(F200)=0,"⚠ أدخل قيمة العهدة",IF(P200&lt;0,"⛔ عجز / زيادة مصروفات "&amp;TEXT(-P200,"#,##0"),IF(COUNTIFS($B$8:$B$5007,B200,$A$8:$A$5007,"مصروف",$I$8:$I$5007,"&lt;&gt;مرفوض",$K$8:$K$5007,"&lt;&gt;نعم")&gt;0,"⚠ "&amp;COUNTIFS($B$8:$B$5007,B200,$A$8:$A$5007,"مصروف",$I$8:$I$5007,"&lt;&gt;مرفوض",$K$8:$K$5007,"&lt;&gt;نعم")&amp;" مصروف غير مسوى",IF(L200="تمت التسوية",IF(P200=0,"✔ متوازنة وتمت التسوية","✔ تمت التسوية – متبقي "&amp;TEXT(P200,"#,##0")),IF(P200&gt;0,"متبقي "&amp;TEXT(P200,"#,##0"),"✔ متوازنة"))))),IF(R200=0,"⚠ أضف سطر عهدة أولًا",IF(OR(C200="",N(G200)=0),"⚠ أكمل التاريخ والقيمة",IF(S200="","⚠ التاريخ خارج السنة المالية",IF(H200="","⚠ اختر بند الموازنة",IF(I200="مرفوض","✖ مرفوض من المدير",IF(I200&lt;&gt;"موافق","⏳ بانتظار موافقة المدير",IF(K200&lt;&gt;"نعم","⚠ غير مسوى مع الحسابات","✔ معتمد ومسوى")))))))))</f>
        <v/>
      </c>
      <c r="R200">
        <f>N(R199)+IF(A200="عهدة",1,0)</f>
        <v/>
      </c>
      <c r="S200">
        <f>IF(C200="","",IF(AND(C200&gt;=DATE(2026,9,1),C200&lt;=DATE(2027,8,31)),(YEAR(C200)-2026)*12+MONTH(C200)-8,""))</f>
        <v/>
      </c>
      <c r="T200">
        <f>IF(AND(A200="مصروف",R200&gt;0,I200="موافق",S200&lt;&gt;"",H200&lt;&gt;""),N(G200),0)</f>
        <v/>
      </c>
    </row>
    <row r="201">
      <c r="A201" s="19" t="n"/>
      <c r="B201" s="20">
        <f>IF(A201="","",IF(R201=0,"⚠ أضف سطر عهدة أولًا","BDR-"&amp;TEXT(R201,"000")))</f>
        <v/>
      </c>
      <c r="C201" s="21" t="n"/>
      <c r="D201" s="20">
        <f>IF(C201="","",IF(S201="","خارج السنة المالية",INDEX(القوائم!$D$2:$D$13,S201)))</f>
        <v/>
      </c>
      <c r="E201" s="22" t="n"/>
      <c r="F201" s="23" t="n"/>
      <c r="G201" s="23" t="n"/>
      <c r="H201" s="22" t="n"/>
      <c r="I201" s="19" t="n"/>
      <c r="J201" s="21" t="n"/>
      <c r="K201" s="19" t="n"/>
      <c r="L201" s="19" t="n"/>
      <c r="M201" s="21" t="n"/>
      <c r="N201" s="22" t="n"/>
      <c r="O201" s="24">
        <f>IF(A201&lt;&gt;"عهدة","",SUMIFS($G$8:$G$5007,$B$8:$B$5007,B201,$A$8:$A$5007,"مصروف",$I$8:$I$5007,"&lt;&gt;مرفوض"))</f>
        <v/>
      </c>
      <c r="P201" s="25">
        <f>IF(A201&lt;&gt;"عهدة","",N(F201)-O201)</f>
        <v/>
      </c>
      <c r="Q201" s="26">
        <f>IF(A201="","",IF(A201="عهدة",IF(N(F201)=0,"⚠ أدخل قيمة العهدة",IF(P201&lt;0,"⛔ عجز / زيادة مصروفات "&amp;TEXT(-P201,"#,##0"),IF(COUNTIFS($B$8:$B$5007,B201,$A$8:$A$5007,"مصروف",$I$8:$I$5007,"&lt;&gt;مرفوض",$K$8:$K$5007,"&lt;&gt;نعم")&gt;0,"⚠ "&amp;COUNTIFS($B$8:$B$5007,B201,$A$8:$A$5007,"مصروف",$I$8:$I$5007,"&lt;&gt;مرفوض",$K$8:$K$5007,"&lt;&gt;نعم")&amp;" مصروف غير مسوى",IF(L201="تمت التسوية",IF(P201=0,"✔ متوازنة وتمت التسوية","✔ تمت التسوية – متبقي "&amp;TEXT(P201,"#,##0")),IF(P201&gt;0,"متبقي "&amp;TEXT(P201,"#,##0"),"✔ متوازنة"))))),IF(R201=0,"⚠ أضف سطر عهدة أولًا",IF(OR(C201="",N(G201)=0),"⚠ أكمل التاريخ والقيمة",IF(S201="","⚠ التاريخ خارج السنة المالية",IF(H201="","⚠ اختر بند الموازنة",IF(I201="مرفوض","✖ مرفوض من المدير",IF(I201&lt;&gt;"موافق","⏳ بانتظار موافقة المدير",IF(K201&lt;&gt;"نعم","⚠ غير مسوى مع الحسابات","✔ معتمد ومسوى")))))))))</f>
        <v/>
      </c>
      <c r="R201">
        <f>N(R200)+IF(A201="عهدة",1,0)</f>
        <v/>
      </c>
      <c r="S201">
        <f>IF(C201="","",IF(AND(C201&gt;=DATE(2026,9,1),C201&lt;=DATE(2027,8,31)),(YEAR(C201)-2026)*12+MONTH(C201)-8,""))</f>
        <v/>
      </c>
      <c r="T201">
        <f>IF(AND(A201="مصروف",R201&gt;0,I201="موافق",S201&lt;&gt;"",H201&lt;&gt;""),N(G201),0)</f>
        <v/>
      </c>
    </row>
    <row r="202">
      <c r="A202" s="19" t="n"/>
      <c r="B202" s="20">
        <f>IF(A202="","",IF(R202=0,"⚠ أضف سطر عهدة أولًا","BDR-"&amp;TEXT(R202,"000")))</f>
        <v/>
      </c>
      <c r="C202" s="21" t="n"/>
      <c r="D202" s="20">
        <f>IF(C202="","",IF(S202="","خارج السنة المالية",INDEX(القوائم!$D$2:$D$13,S202)))</f>
        <v/>
      </c>
      <c r="E202" s="22" t="n"/>
      <c r="F202" s="23" t="n"/>
      <c r="G202" s="23" t="n"/>
      <c r="H202" s="22" t="n"/>
      <c r="I202" s="19" t="n"/>
      <c r="J202" s="21" t="n"/>
      <c r="K202" s="19" t="n"/>
      <c r="L202" s="19" t="n"/>
      <c r="M202" s="21" t="n"/>
      <c r="N202" s="22" t="n"/>
      <c r="O202" s="24">
        <f>IF(A202&lt;&gt;"عهدة","",SUMIFS($G$8:$G$5007,$B$8:$B$5007,B202,$A$8:$A$5007,"مصروف",$I$8:$I$5007,"&lt;&gt;مرفوض"))</f>
        <v/>
      </c>
      <c r="P202" s="25">
        <f>IF(A202&lt;&gt;"عهدة","",N(F202)-O202)</f>
        <v/>
      </c>
      <c r="Q202" s="26">
        <f>IF(A202="","",IF(A202="عهدة",IF(N(F202)=0,"⚠ أدخل قيمة العهدة",IF(P202&lt;0,"⛔ عجز / زيادة مصروفات "&amp;TEXT(-P202,"#,##0"),IF(COUNTIFS($B$8:$B$5007,B202,$A$8:$A$5007,"مصروف",$I$8:$I$5007,"&lt;&gt;مرفوض",$K$8:$K$5007,"&lt;&gt;نعم")&gt;0,"⚠ "&amp;COUNTIFS($B$8:$B$5007,B202,$A$8:$A$5007,"مصروف",$I$8:$I$5007,"&lt;&gt;مرفوض",$K$8:$K$5007,"&lt;&gt;نعم")&amp;" مصروف غير مسوى",IF(L202="تمت التسوية",IF(P202=0,"✔ متوازنة وتمت التسوية","✔ تمت التسوية – متبقي "&amp;TEXT(P202,"#,##0")),IF(P202&gt;0,"متبقي "&amp;TEXT(P202,"#,##0"),"✔ متوازنة"))))),IF(R202=0,"⚠ أضف سطر عهدة أولًا",IF(OR(C202="",N(G202)=0),"⚠ أكمل التاريخ والقيمة",IF(S202="","⚠ التاريخ خارج السنة المالية",IF(H202="","⚠ اختر بند الموازنة",IF(I202="مرفوض","✖ مرفوض من المدير",IF(I202&lt;&gt;"موافق","⏳ بانتظار موافقة المدير",IF(K202&lt;&gt;"نعم","⚠ غير مسوى مع الحسابات","✔ معتمد ومسوى")))))))))</f>
        <v/>
      </c>
      <c r="R202">
        <f>N(R201)+IF(A202="عهدة",1,0)</f>
        <v/>
      </c>
      <c r="S202">
        <f>IF(C202="","",IF(AND(C202&gt;=DATE(2026,9,1),C202&lt;=DATE(2027,8,31)),(YEAR(C202)-2026)*12+MONTH(C202)-8,""))</f>
        <v/>
      </c>
      <c r="T202">
        <f>IF(AND(A202="مصروف",R202&gt;0,I202="موافق",S202&lt;&gt;"",H202&lt;&gt;""),N(G202),0)</f>
        <v/>
      </c>
    </row>
    <row r="203">
      <c r="A203" s="19" t="n"/>
      <c r="B203" s="20">
        <f>IF(A203="","",IF(R203=0,"⚠ أضف سطر عهدة أولًا","BDR-"&amp;TEXT(R203,"000")))</f>
        <v/>
      </c>
      <c r="C203" s="21" t="n"/>
      <c r="D203" s="20">
        <f>IF(C203="","",IF(S203="","خارج السنة المالية",INDEX(القوائم!$D$2:$D$13,S203)))</f>
        <v/>
      </c>
      <c r="E203" s="22" t="n"/>
      <c r="F203" s="23" t="n"/>
      <c r="G203" s="23" t="n"/>
      <c r="H203" s="22" t="n"/>
      <c r="I203" s="19" t="n"/>
      <c r="J203" s="21" t="n"/>
      <c r="K203" s="19" t="n"/>
      <c r="L203" s="19" t="n"/>
      <c r="M203" s="21" t="n"/>
      <c r="N203" s="22" t="n"/>
      <c r="O203" s="24">
        <f>IF(A203&lt;&gt;"عهدة","",SUMIFS($G$8:$G$5007,$B$8:$B$5007,B203,$A$8:$A$5007,"مصروف",$I$8:$I$5007,"&lt;&gt;مرفوض"))</f>
        <v/>
      </c>
      <c r="P203" s="25">
        <f>IF(A203&lt;&gt;"عهدة","",N(F203)-O203)</f>
        <v/>
      </c>
      <c r="Q203" s="26">
        <f>IF(A203="","",IF(A203="عهدة",IF(N(F203)=0,"⚠ أدخل قيمة العهدة",IF(P203&lt;0,"⛔ عجز / زيادة مصروفات "&amp;TEXT(-P203,"#,##0"),IF(COUNTIFS($B$8:$B$5007,B203,$A$8:$A$5007,"مصروف",$I$8:$I$5007,"&lt;&gt;مرفوض",$K$8:$K$5007,"&lt;&gt;نعم")&gt;0,"⚠ "&amp;COUNTIFS($B$8:$B$5007,B203,$A$8:$A$5007,"مصروف",$I$8:$I$5007,"&lt;&gt;مرفوض",$K$8:$K$5007,"&lt;&gt;نعم")&amp;" مصروف غير مسوى",IF(L203="تمت التسوية",IF(P203=0,"✔ متوازنة وتمت التسوية","✔ تمت التسوية – متبقي "&amp;TEXT(P203,"#,##0")),IF(P203&gt;0,"متبقي "&amp;TEXT(P203,"#,##0"),"✔ متوازنة"))))),IF(R203=0,"⚠ أضف سطر عهدة أولًا",IF(OR(C203="",N(G203)=0),"⚠ أكمل التاريخ والقيمة",IF(S203="","⚠ التاريخ خارج السنة المالية",IF(H203="","⚠ اختر بند الموازنة",IF(I203="مرفوض","✖ مرفوض من المدير",IF(I203&lt;&gt;"موافق","⏳ بانتظار موافقة المدير",IF(K203&lt;&gt;"نعم","⚠ غير مسوى مع الحسابات","✔ معتمد ومسوى")))))))))</f>
        <v/>
      </c>
      <c r="R203">
        <f>N(R202)+IF(A203="عهدة",1,0)</f>
        <v/>
      </c>
      <c r="S203">
        <f>IF(C203="","",IF(AND(C203&gt;=DATE(2026,9,1),C203&lt;=DATE(2027,8,31)),(YEAR(C203)-2026)*12+MONTH(C203)-8,""))</f>
        <v/>
      </c>
      <c r="T203">
        <f>IF(AND(A203="مصروف",R203&gt;0,I203="موافق",S203&lt;&gt;"",H203&lt;&gt;""),N(G203),0)</f>
        <v/>
      </c>
    </row>
    <row r="204">
      <c r="A204" s="19" t="n"/>
      <c r="B204" s="20">
        <f>IF(A204="","",IF(R204=0,"⚠ أضف سطر عهدة أولًا","BDR-"&amp;TEXT(R204,"000")))</f>
        <v/>
      </c>
      <c r="C204" s="21" t="n"/>
      <c r="D204" s="20">
        <f>IF(C204="","",IF(S204="","خارج السنة المالية",INDEX(القوائم!$D$2:$D$13,S204)))</f>
        <v/>
      </c>
      <c r="E204" s="22" t="n"/>
      <c r="F204" s="23" t="n"/>
      <c r="G204" s="23" t="n"/>
      <c r="H204" s="22" t="n"/>
      <c r="I204" s="19" t="n"/>
      <c r="J204" s="21" t="n"/>
      <c r="K204" s="19" t="n"/>
      <c r="L204" s="19" t="n"/>
      <c r="M204" s="21" t="n"/>
      <c r="N204" s="22" t="n"/>
      <c r="O204" s="24">
        <f>IF(A204&lt;&gt;"عهدة","",SUMIFS($G$8:$G$5007,$B$8:$B$5007,B204,$A$8:$A$5007,"مصروف",$I$8:$I$5007,"&lt;&gt;مرفوض"))</f>
        <v/>
      </c>
      <c r="P204" s="25">
        <f>IF(A204&lt;&gt;"عهدة","",N(F204)-O204)</f>
        <v/>
      </c>
      <c r="Q204" s="26">
        <f>IF(A204="","",IF(A204="عهدة",IF(N(F204)=0,"⚠ أدخل قيمة العهدة",IF(P204&lt;0,"⛔ عجز / زيادة مصروفات "&amp;TEXT(-P204,"#,##0"),IF(COUNTIFS($B$8:$B$5007,B204,$A$8:$A$5007,"مصروف",$I$8:$I$5007,"&lt;&gt;مرفوض",$K$8:$K$5007,"&lt;&gt;نعم")&gt;0,"⚠ "&amp;COUNTIFS($B$8:$B$5007,B204,$A$8:$A$5007,"مصروف",$I$8:$I$5007,"&lt;&gt;مرفوض",$K$8:$K$5007,"&lt;&gt;نعم")&amp;" مصروف غير مسوى",IF(L204="تمت التسوية",IF(P204=0,"✔ متوازنة وتمت التسوية","✔ تمت التسوية – متبقي "&amp;TEXT(P204,"#,##0")),IF(P204&gt;0,"متبقي "&amp;TEXT(P204,"#,##0"),"✔ متوازنة"))))),IF(R204=0,"⚠ أضف سطر عهدة أولًا",IF(OR(C204="",N(G204)=0),"⚠ أكمل التاريخ والقيمة",IF(S204="","⚠ التاريخ خارج السنة المالية",IF(H204="","⚠ اختر بند الموازنة",IF(I204="مرفوض","✖ مرفوض من المدير",IF(I204&lt;&gt;"موافق","⏳ بانتظار موافقة المدير",IF(K204&lt;&gt;"نعم","⚠ غير مسوى مع الحسابات","✔ معتمد ومسوى")))))))))</f>
        <v/>
      </c>
      <c r="R204">
        <f>N(R203)+IF(A204="عهدة",1,0)</f>
        <v/>
      </c>
      <c r="S204">
        <f>IF(C204="","",IF(AND(C204&gt;=DATE(2026,9,1),C204&lt;=DATE(2027,8,31)),(YEAR(C204)-2026)*12+MONTH(C204)-8,""))</f>
        <v/>
      </c>
      <c r="T204">
        <f>IF(AND(A204="مصروف",R204&gt;0,I204="موافق",S204&lt;&gt;"",H204&lt;&gt;""),N(G204),0)</f>
        <v/>
      </c>
    </row>
    <row r="205">
      <c r="A205" s="19" t="n"/>
      <c r="B205" s="20">
        <f>IF(A205="","",IF(R205=0,"⚠ أضف سطر عهدة أولًا","BDR-"&amp;TEXT(R205,"000")))</f>
        <v/>
      </c>
      <c r="C205" s="21" t="n"/>
      <c r="D205" s="20">
        <f>IF(C205="","",IF(S205="","خارج السنة المالية",INDEX(القوائم!$D$2:$D$13,S205)))</f>
        <v/>
      </c>
      <c r="E205" s="22" t="n"/>
      <c r="F205" s="23" t="n"/>
      <c r="G205" s="23" t="n"/>
      <c r="H205" s="22" t="n"/>
      <c r="I205" s="19" t="n"/>
      <c r="J205" s="21" t="n"/>
      <c r="K205" s="19" t="n"/>
      <c r="L205" s="19" t="n"/>
      <c r="M205" s="21" t="n"/>
      <c r="N205" s="22" t="n"/>
      <c r="O205" s="24">
        <f>IF(A205&lt;&gt;"عهدة","",SUMIFS($G$8:$G$5007,$B$8:$B$5007,B205,$A$8:$A$5007,"مصروف",$I$8:$I$5007,"&lt;&gt;مرفوض"))</f>
        <v/>
      </c>
      <c r="P205" s="25">
        <f>IF(A205&lt;&gt;"عهدة","",N(F205)-O205)</f>
        <v/>
      </c>
      <c r="Q205" s="26">
        <f>IF(A205="","",IF(A205="عهدة",IF(N(F205)=0,"⚠ أدخل قيمة العهدة",IF(P205&lt;0,"⛔ عجز / زيادة مصروفات "&amp;TEXT(-P205,"#,##0"),IF(COUNTIFS($B$8:$B$5007,B205,$A$8:$A$5007,"مصروف",$I$8:$I$5007,"&lt;&gt;مرفوض",$K$8:$K$5007,"&lt;&gt;نعم")&gt;0,"⚠ "&amp;COUNTIFS($B$8:$B$5007,B205,$A$8:$A$5007,"مصروف",$I$8:$I$5007,"&lt;&gt;مرفوض",$K$8:$K$5007,"&lt;&gt;نعم")&amp;" مصروف غير مسوى",IF(L205="تمت التسوية",IF(P205=0,"✔ متوازنة وتمت التسوية","✔ تمت التسوية – متبقي "&amp;TEXT(P205,"#,##0")),IF(P205&gt;0,"متبقي "&amp;TEXT(P205,"#,##0"),"✔ متوازنة"))))),IF(R205=0,"⚠ أضف سطر عهدة أولًا",IF(OR(C205="",N(G205)=0),"⚠ أكمل التاريخ والقيمة",IF(S205="","⚠ التاريخ خارج السنة المالية",IF(H205="","⚠ اختر بند الموازنة",IF(I205="مرفوض","✖ مرفوض من المدير",IF(I205&lt;&gt;"موافق","⏳ بانتظار موافقة المدير",IF(K205&lt;&gt;"نعم","⚠ غير مسوى مع الحسابات","✔ معتمد ومسوى")))))))))</f>
        <v/>
      </c>
      <c r="R205">
        <f>N(R204)+IF(A205="عهدة",1,0)</f>
        <v/>
      </c>
      <c r="S205">
        <f>IF(C205="","",IF(AND(C205&gt;=DATE(2026,9,1),C205&lt;=DATE(2027,8,31)),(YEAR(C205)-2026)*12+MONTH(C205)-8,""))</f>
        <v/>
      </c>
      <c r="T205">
        <f>IF(AND(A205="مصروف",R205&gt;0,I205="موافق",S205&lt;&gt;"",H205&lt;&gt;""),N(G205),0)</f>
        <v/>
      </c>
    </row>
    <row r="206">
      <c r="A206" s="19" t="n"/>
      <c r="B206" s="20">
        <f>IF(A206="","",IF(R206=0,"⚠ أضف سطر عهدة أولًا","BDR-"&amp;TEXT(R206,"000")))</f>
        <v/>
      </c>
      <c r="C206" s="21" t="n"/>
      <c r="D206" s="20">
        <f>IF(C206="","",IF(S206="","خارج السنة المالية",INDEX(القوائم!$D$2:$D$13,S206)))</f>
        <v/>
      </c>
      <c r="E206" s="22" t="n"/>
      <c r="F206" s="23" t="n"/>
      <c r="G206" s="23" t="n"/>
      <c r="H206" s="22" t="n"/>
      <c r="I206" s="19" t="n"/>
      <c r="J206" s="21" t="n"/>
      <c r="K206" s="19" t="n"/>
      <c r="L206" s="19" t="n"/>
      <c r="M206" s="21" t="n"/>
      <c r="N206" s="22" t="n"/>
      <c r="O206" s="24">
        <f>IF(A206&lt;&gt;"عهدة","",SUMIFS($G$8:$G$5007,$B$8:$B$5007,B206,$A$8:$A$5007,"مصروف",$I$8:$I$5007,"&lt;&gt;مرفوض"))</f>
        <v/>
      </c>
      <c r="P206" s="25">
        <f>IF(A206&lt;&gt;"عهدة","",N(F206)-O206)</f>
        <v/>
      </c>
      <c r="Q206" s="26">
        <f>IF(A206="","",IF(A206="عهدة",IF(N(F206)=0,"⚠ أدخل قيمة العهدة",IF(P206&lt;0,"⛔ عجز / زيادة مصروفات "&amp;TEXT(-P206,"#,##0"),IF(COUNTIFS($B$8:$B$5007,B206,$A$8:$A$5007,"مصروف",$I$8:$I$5007,"&lt;&gt;مرفوض",$K$8:$K$5007,"&lt;&gt;نعم")&gt;0,"⚠ "&amp;COUNTIFS($B$8:$B$5007,B206,$A$8:$A$5007,"مصروف",$I$8:$I$5007,"&lt;&gt;مرفوض",$K$8:$K$5007,"&lt;&gt;نعم")&amp;" مصروف غير مسوى",IF(L206="تمت التسوية",IF(P206=0,"✔ متوازنة وتمت التسوية","✔ تمت التسوية – متبقي "&amp;TEXT(P206,"#,##0")),IF(P206&gt;0,"متبقي "&amp;TEXT(P206,"#,##0"),"✔ متوازنة"))))),IF(R206=0,"⚠ أضف سطر عهدة أولًا",IF(OR(C206="",N(G206)=0),"⚠ أكمل التاريخ والقيمة",IF(S206="","⚠ التاريخ خارج السنة المالية",IF(H206="","⚠ اختر بند الموازنة",IF(I206="مرفوض","✖ مرفوض من المدير",IF(I206&lt;&gt;"موافق","⏳ بانتظار موافقة المدير",IF(K206&lt;&gt;"نعم","⚠ غير مسوى مع الحسابات","✔ معتمد ومسوى")))))))))</f>
        <v/>
      </c>
      <c r="R206">
        <f>N(R205)+IF(A206="عهدة",1,0)</f>
        <v/>
      </c>
      <c r="S206">
        <f>IF(C206="","",IF(AND(C206&gt;=DATE(2026,9,1),C206&lt;=DATE(2027,8,31)),(YEAR(C206)-2026)*12+MONTH(C206)-8,""))</f>
        <v/>
      </c>
      <c r="T206">
        <f>IF(AND(A206="مصروف",R206&gt;0,I206="موافق",S206&lt;&gt;"",H206&lt;&gt;""),N(G206),0)</f>
        <v/>
      </c>
    </row>
    <row r="207">
      <c r="A207" s="19" t="n"/>
      <c r="B207" s="20">
        <f>IF(A207="","",IF(R207=0,"⚠ أضف سطر عهدة أولًا","BDR-"&amp;TEXT(R207,"000")))</f>
        <v/>
      </c>
      <c r="C207" s="21" t="n"/>
      <c r="D207" s="20">
        <f>IF(C207="","",IF(S207="","خارج السنة المالية",INDEX(القوائم!$D$2:$D$13,S207)))</f>
        <v/>
      </c>
      <c r="E207" s="22" t="n"/>
      <c r="F207" s="23" t="n"/>
      <c r="G207" s="23" t="n"/>
      <c r="H207" s="22" t="n"/>
      <c r="I207" s="19" t="n"/>
      <c r="J207" s="21" t="n"/>
      <c r="K207" s="19" t="n"/>
      <c r="L207" s="19" t="n"/>
      <c r="M207" s="21" t="n"/>
      <c r="N207" s="22" t="n"/>
      <c r="O207" s="24">
        <f>IF(A207&lt;&gt;"عهدة","",SUMIFS($G$8:$G$5007,$B$8:$B$5007,B207,$A$8:$A$5007,"مصروف",$I$8:$I$5007,"&lt;&gt;مرفوض"))</f>
        <v/>
      </c>
      <c r="P207" s="25">
        <f>IF(A207&lt;&gt;"عهدة","",N(F207)-O207)</f>
        <v/>
      </c>
      <c r="Q207" s="26">
        <f>IF(A207="","",IF(A207="عهدة",IF(N(F207)=0,"⚠ أدخل قيمة العهدة",IF(P207&lt;0,"⛔ عجز / زيادة مصروفات "&amp;TEXT(-P207,"#,##0"),IF(COUNTIFS($B$8:$B$5007,B207,$A$8:$A$5007,"مصروف",$I$8:$I$5007,"&lt;&gt;مرفوض",$K$8:$K$5007,"&lt;&gt;نعم")&gt;0,"⚠ "&amp;COUNTIFS($B$8:$B$5007,B207,$A$8:$A$5007,"مصروف",$I$8:$I$5007,"&lt;&gt;مرفوض",$K$8:$K$5007,"&lt;&gt;نعم")&amp;" مصروف غير مسوى",IF(L207="تمت التسوية",IF(P207=0,"✔ متوازنة وتمت التسوية","✔ تمت التسوية – متبقي "&amp;TEXT(P207,"#,##0")),IF(P207&gt;0,"متبقي "&amp;TEXT(P207,"#,##0"),"✔ متوازنة"))))),IF(R207=0,"⚠ أضف سطر عهدة أولًا",IF(OR(C207="",N(G207)=0),"⚠ أكمل التاريخ والقيمة",IF(S207="","⚠ التاريخ خارج السنة المالية",IF(H207="","⚠ اختر بند الموازنة",IF(I207="مرفوض","✖ مرفوض من المدير",IF(I207&lt;&gt;"موافق","⏳ بانتظار موافقة المدير",IF(K207&lt;&gt;"نعم","⚠ غير مسوى مع الحسابات","✔ معتمد ومسوى")))))))))</f>
        <v/>
      </c>
      <c r="R207">
        <f>N(R206)+IF(A207="عهدة",1,0)</f>
        <v/>
      </c>
      <c r="S207">
        <f>IF(C207="","",IF(AND(C207&gt;=DATE(2026,9,1),C207&lt;=DATE(2027,8,31)),(YEAR(C207)-2026)*12+MONTH(C207)-8,""))</f>
        <v/>
      </c>
      <c r="T207">
        <f>IF(AND(A207="مصروف",R207&gt;0,I207="موافق",S207&lt;&gt;"",H207&lt;&gt;""),N(G207),0)</f>
        <v/>
      </c>
    </row>
    <row r="208">
      <c r="A208" s="19" t="n"/>
      <c r="B208" s="20">
        <f>IF(A208="","",IF(R208=0,"⚠ أضف سطر عهدة أولًا","BDR-"&amp;TEXT(R208,"000")))</f>
        <v/>
      </c>
      <c r="C208" s="21" t="n"/>
      <c r="D208" s="20">
        <f>IF(C208="","",IF(S208="","خارج السنة المالية",INDEX(القوائم!$D$2:$D$13,S208)))</f>
        <v/>
      </c>
      <c r="E208" s="22" t="n"/>
      <c r="F208" s="23" t="n"/>
      <c r="G208" s="23" t="n"/>
      <c r="H208" s="22" t="n"/>
      <c r="I208" s="19" t="n"/>
      <c r="J208" s="21" t="n"/>
      <c r="K208" s="19" t="n"/>
      <c r="L208" s="19" t="n"/>
      <c r="M208" s="21" t="n"/>
      <c r="N208" s="22" t="n"/>
      <c r="O208" s="24">
        <f>IF(A208&lt;&gt;"عهدة","",SUMIFS($G$8:$G$5007,$B$8:$B$5007,B208,$A$8:$A$5007,"مصروف",$I$8:$I$5007,"&lt;&gt;مرفوض"))</f>
        <v/>
      </c>
      <c r="P208" s="25">
        <f>IF(A208&lt;&gt;"عهدة","",N(F208)-O208)</f>
        <v/>
      </c>
      <c r="Q208" s="26">
        <f>IF(A208="","",IF(A208="عهدة",IF(N(F208)=0,"⚠ أدخل قيمة العهدة",IF(P208&lt;0,"⛔ عجز / زيادة مصروفات "&amp;TEXT(-P208,"#,##0"),IF(COUNTIFS($B$8:$B$5007,B208,$A$8:$A$5007,"مصروف",$I$8:$I$5007,"&lt;&gt;مرفوض",$K$8:$K$5007,"&lt;&gt;نعم")&gt;0,"⚠ "&amp;COUNTIFS($B$8:$B$5007,B208,$A$8:$A$5007,"مصروف",$I$8:$I$5007,"&lt;&gt;مرفوض",$K$8:$K$5007,"&lt;&gt;نعم")&amp;" مصروف غير مسوى",IF(L208="تمت التسوية",IF(P208=0,"✔ متوازنة وتمت التسوية","✔ تمت التسوية – متبقي "&amp;TEXT(P208,"#,##0")),IF(P208&gt;0,"متبقي "&amp;TEXT(P208,"#,##0"),"✔ متوازنة"))))),IF(R208=0,"⚠ أضف سطر عهدة أولًا",IF(OR(C208="",N(G208)=0),"⚠ أكمل التاريخ والقيمة",IF(S208="","⚠ التاريخ خارج السنة المالية",IF(H208="","⚠ اختر بند الموازنة",IF(I208="مرفوض","✖ مرفوض من المدير",IF(I208&lt;&gt;"موافق","⏳ بانتظار موافقة المدير",IF(K208&lt;&gt;"نعم","⚠ غير مسوى مع الحسابات","✔ معتمد ومسوى")))))))))</f>
        <v/>
      </c>
      <c r="R208">
        <f>N(R207)+IF(A208="عهدة",1,0)</f>
        <v/>
      </c>
      <c r="S208">
        <f>IF(C208="","",IF(AND(C208&gt;=DATE(2026,9,1),C208&lt;=DATE(2027,8,31)),(YEAR(C208)-2026)*12+MONTH(C208)-8,""))</f>
        <v/>
      </c>
      <c r="T208">
        <f>IF(AND(A208="مصروف",R208&gt;0,I208="موافق",S208&lt;&gt;"",H208&lt;&gt;""),N(G208),0)</f>
        <v/>
      </c>
    </row>
    <row r="209">
      <c r="A209" s="19" t="n"/>
      <c r="B209" s="20">
        <f>IF(A209="","",IF(R209=0,"⚠ أضف سطر عهدة أولًا","BDR-"&amp;TEXT(R209,"000")))</f>
        <v/>
      </c>
      <c r="C209" s="21" t="n"/>
      <c r="D209" s="20">
        <f>IF(C209="","",IF(S209="","خارج السنة المالية",INDEX(القوائم!$D$2:$D$13,S209)))</f>
        <v/>
      </c>
      <c r="E209" s="22" t="n"/>
      <c r="F209" s="23" t="n"/>
      <c r="G209" s="23" t="n"/>
      <c r="H209" s="22" t="n"/>
      <c r="I209" s="19" t="n"/>
      <c r="J209" s="21" t="n"/>
      <c r="K209" s="19" t="n"/>
      <c r="L209" s="19" t="n"/>
      <c r="M209" s="21" t="n"/>
      <c r="N209" s="22" t="n"/>
      <c r="O209" s="24">
        <f>IF(A209&lt;&gt;"عهدة","",SUMIFS($G$8:$G$5007,$B$8:$B$5007,B209,$A$8:$A$5007,"مصروف",$I$8:$I$5007,"&lt;&gt;مرفوض"))</f>
        <v/>
      </c>
      <c r="P209" s="25">
        <f>IF(A209&lt;&gt;"عهدة","",N(F209)-O209)</f>
        <v/>
      </c>
      <c r="Q209" s="26">
        <f>IF(A209="","",IF(A209="عهدة",IF(N(F209)=0,"⚠ أدخل قيمة العهدة",IF(P209&lt;0,"⛔ عجز / زيادة مصروفات "&amp;TEXT(-P209,"#,##0"),IF(COUNTIFS($B$8:$B$5007,B209,$A$8:$A$5007,"مصروف",$I$8:$I$5007,"&lt;&gt;مرفوض",$K$8:$K$5007,"&lt;&gt;نعم")&gt;0,"⚠ "&amp;COUNTIFS($B$8:$B$5007,B209,$A$8:$A$5007,"مصروف",$I$8:$I$5007,"&lt;&gt;مرفوض",$K$8:$K$5007,"&lt;&gt;نعم")&amp;" مصروف غير مسوى",IF(L209="تمت التسوية",IF(P209=0,"✔ متوازنة وتمت التسوية","✔ تمت التسوية – متبقي "&amp;TEXT(P209,"#,##0")),IF(P209&gt;0,"متبقي "&amp;TEXT(P209,"#,##0"),"✔ متوازنة"))))),IF(R209=0,"⚠ أضف سطر عهدة أولًا",IF(OR(C209="",N(G209)=0),"⚠ أكمل التاريخ والقيمة",IF(S209="","⚠ التاريخ خارج السنة المالية",IF(H209="","⚠ اختر بند الموازنة",IF(I209="مرفوض","✖ مرفوض من المدير",IF(I209&lt;&gt;"موافق","⏳ بانتظار موافقة المدير",IF(K209&lt;&gt;"نعم","⚠ غير مسوى مع الحسابات","✔ معتمد ومسوى")))))))))</f>
        <v/>
      </c>
      <c r="R209">
        <f>N(R208)+IF(A209="عهدة",1,0)</f>
        <v/>
      </c>
      <c r="S209">
        <f>IF(C209="","",IF(AND(C209&gt;=DATE(2026,9,1),C209&lt;=DATE(2027,8,31)),(YEAR(C209)-2026)*12+MONTH(C209)-8,""))</f>
        <v/>
      </c>
      <c r="T209">
        <f>IF(AND(A209="مصروف",R209&gt;0,I209="موافق",S209&lt;&gt;"",H209&lt;&gt;""),N(G209),0)</f>
        <v/>
      </c>
    </row>
    <row r="210">
      <c r="A210" s="19" t="n"/>
      <c r="B210" s="20">
        <f>IF(A210="","",IF(R210=0,"⚠ أضف سطر عهدة أولًا","BDR-"&amp;TEXT(R210,"000")))</f>
        <v/>
      </c>
      <c r="C210" s="21" t="n"/>
      <c r="D210" s="20">
        <f>IF(C210="","",IF(S210="","خارج السنة المالية",INDEX(القوائم!$D$2:$D$13,S210)))</f>
        <v/>
      </c>
      <c r="E210" s="22" t="n"/>
      <c r="F210" s="23" t="n"/>
      <c r="G210" s="23" t="n"/>
      <c r="H210" s="22" t="n"/>
      <c r="I210" s="19" t="n"/>
      <c r="J210" s="21" t="n"/>
      <c r="K210" s="19" t="n"/>
      <c r="L210" s="19" t="n"/>
      <c r="M210" s="21" t="n"/>
      <c r="N210" s="22" t="n"/>
      <c r="O210" s="24">
        <f>IF(A210&lt;&gt;"عهدة","",SUMIFS($G$8:$G$5007,$B$8:$B$5007,B210,$A$8:$A$5007,"مصروف",$I$8:$I$5007,"&lt;&gt;مرفوض"))</f>
        <v/>
      </c>
      <c r="P210" s="25">
        <f>IF(A210&lt;&gt;"عهدة","",N(F210)-O210)</f>
        <v/>
      </c>
      <c r="Q210" s="26">
        <f>IF(A210="","",IF(A210="عهدة",IF(N(F210)=0,"⚠ أدخل قيمة العهدة",IF(P210&lt;0,"⛔ عجز / زيادة مصروفات "&amp;TEXT(-P210,"#,##0"),IF(COUNTIFS($B$8:$B$5007,B210,$A$8:$A$5007,"مصروف",$I$8:$I$5007,"&lt;&gt;مرفوض",$K$8:$K$5007,"&lt;&gt;نعم")&gt;0,"⚠ "&amp;COUNTIFS($B$8:$B$5007,B210,$A$8:$A$5007,"مصروف",$I$8:$I$5007,"&lt;&gt;مرفوض",$K$8:$K$5007,"&lt;&gt;نعم")&amp;" مصروف غير مسوى",IF(L210="تمت التسوية",IF(P210=0,"✔ متوازنة وتمت التسوية","✔ تمت التسوية – متبقي "&amp;TEXT(P210,"#,##0")),IF(P210&gt;0,"متبقي "&amp;TEXT(P210,"#,##0"),"✔ متوازنة"))))),IF(R210=0,"⚠ أضف سطر عهدة أولًا",IF(OR(C210="",N(G210)=0),"⚠ أكمل التاريخ والقيمة",IF(S210="","⚠ التاريخ خارج السنة المالية",IF(H210="","⚠ اختر بند الموازنة",IF(I210="مرفوض","✖ مرفوض من المدير",IF(I210&lt;&gt;"موافق","⏳ بانتظار موافقة المدير",IF(K210&lt;&gt;"نعم","⚠ غير مسوى مع الحسابات","✔ معتمد ومسوى")))))))))</f>
        <v/>
      </c>
      <c r="R210">
        <f>N(R209)+IF(A210="عهدة",1,0)</f>
        <v/>
      </c>
      <c r="S210">
        <f>IF(C210="","",IF(AND(C210&gt;=DATE(2026,9,1),C210&lt;=DATE(2027,8,31)),(YEAR(C210)-2026)*12+MONTH(C210)-8,""))</f>
        <v/>
      </c>
      <c r="T210">
        <f>IF(AND(A210="مصروف",R210&gt;0,I210="موافق",S210&lt;&gt;"",H210&lt;&gt;""),N(G210),0)</f>
        <v/>
      </c>
    </row>
    <row r="211">
      <c r="A211" s="19" t="n"/>
      <c r="B211" s="20">
        <f>IF(A211="","",IF(R211=0,"⚠ أضف سطر عهدة أولًا","BDR-"&amp;TEXT(R211,"000")))</f>
        <v/>
      </c>
      <c r="C211" s="21" t="n"/>
      <c r="D211" s="20">
        <f>IF(C211="","",IF(S211="","خارج السنة المالية",INDEX(القوائم!$D$2:$D$13,S211)))</f>
        <v/>
      </c>
      <c r="E211" s="22" t="n"/>
      <c r="F211" s="23" t="n"/>
      <c r="G211" s="23" t="n"/>
      <c r="H211" s="22" t="n"/>
      <c r="I211" s="19" t="n"/>
      <c r="J211" s="21" t="n"/>
      <c r="K211" s="19" t="n"/>
      <c r="L211" s="19" t="n"/>
      <c r="M211" s="21" t="n"/>
      <c r="N211" s="22" t="n"/>
      <c r="O211" s="24">
        <f>IF(A211&lt;&gt;"عهدة","",SUMIFS($G$8:$G$5007,$B$8:$B$5007,B211,$A$8:$A$5007,"مصروف",$I$8:$I$5007,"&lt;&gt;مرفوض"))</f>
        <v/>
      </c>
      <c r="P211" s="25">
        <f>IF(A211&lt;&gt;"عهدة","",N(F211)-O211)</f>
        <v/>
      </c>
      <c r="Q211" s="26">
        <f>IF(A211="","",IF(A211="عهدة",IF(N(F211)=0,"⚠ أدخل قيمة العهدة",IF(P211&lt;0,"⛔ عجز / زيادة مصروفات "&amp;TEXT(-P211,"#,##0"),IF(COUNTIFS($B$8:$B$5007,B211,$A$8:$A$5007,"مصروف",$I$8:$I$5007,"&lt;&gt;مرفوض",$K$8:$K$5007,"&lt;&gt;نعم")&gt;0,"⚠ "&amp;COUNTIFS($B$8:$B$5007,B211,$A$8:$A$5007,"مصروف",$I$8:$I$5007,"&lt;&gt;مرفوض",$K$8:$K$5007,"&lt;&gt;نعم")&amp;" مصروف غير مسوى",IF(L211="تمت التسوية",IF(P211=0,"✔ متوازنة وتمت التسوية","✔ تمت التسوية – متبقي "&amp;TEXT(P211,"#,##0")),IF(P211&gt;0,"متبقي "&amp;TEXT(P211,"#,##0"),"✔ متوازنة"))))),IF(R211=0,"⚠ أضف سطر عهدة أولًا",IF(OR(C211="",N(G211)=0),"⚠ أكمل التاريخ والقيمة",IF(S211="","⚠ التاريخ خارج السنة المالية",IF(H211="","⚠ اختر بند الموازنة",IF(I211="مرفوض","✖ مرفوض من المدير",IF(I211&lt;&gt;"موافق","⏳ بانتظار موافقة المدير",IF(K211&lt;&gt;"نعم","⚠ غير مسوى مع الحسابات","✔ معتمد ومسوى")))))))))</f>
        <v/>
      </c>
      <c r="R211">
        <f>N(R210)+IF(A211="عهدة",1,0)</f>
        <v/>
      </c>
      <c r="S211">
        <f>IF(C211="","",IF(AND(C211&gt;=DATE(2026,9,1),C211&lt;=DATE(2027,8,31)),(YEAR(C211)-2026)*12+MONTH(C211)-8,""))</f>
        <v/>
      </c>
      <c r="T211">
        <f>IF(AND(A211="مصروف",R211&gt;0,I211="موافق",S211&lt;&gt;"",H211&lt;&gt;""),N(G211),0)</f>
        <v/>
      </c>
    </row>
    <row r="212">
      <c r="A212" s="19" t="n"/>
      <c r="B212" s="20">
        <f>IF(A212="","",IF(R212=0,"⚠ أضف سطر عهدة أولًا","BDR-"&amp;TEXT(R212,"000")))</f>
        <v/>
      </c>
      <c r="C212" s="21" t="n"/>
      <c r="D212" s="20">
        <f>IF(C212="","",IF(S212="","خارج السنة المالية",INDEX(القوائم!$D$2:$D$13,S212)))</f>
        <v/>
      </c>
      <c r="E212" s="22" t="n"/>
      <c r="F212" s="23" t="n"/>
      <c r="G212" s="23" t="n"/>
      <c r="H212" s="22" t="n"/>
      <c r="I212" s="19" t="n"/>
      <c r="J212" s="21" t="n"/>
      <c r="K212" s="19" t="n"/>
      <c r="L212" s="19" t="n"/>
      <c r="M212" s="21" t="n"/>
      <c r="N212" s="22" t="n"/>
      <c r="O212" s="24">
        <f>IF(A212&lt;&gt;"عهدة","",SUMIFS($G$8:$G$5007,$B$8:$B$5007,B212,$A$8:$A$5007,"مصروف",$I$8:$I$5007,"&lt;&gt;مرفوض"))</f>
        <v/>
      </c>
      <c r="P212" s="25">
        <f>IF(A212&lt;&gt;"عهدة","",N(F212)-O212)</f>
        <v/>
      </c>
      <c r="Q212" s="26">
        <f>IF(A212="","",IF(A212="عهدة",IF(N(F212)=0,"⚠ أدخل قيمة العهدة",IF(P212&lt;0,"⛔ عجز / زيادة مصروفات "&amp;TEXT(-P212,"#,##0"),IF(COUNTIFS($B$8:$B$5007,B212,$A$8:$A$5007,"مصروف",$I$8:$I$5007,"&lt;&gt;مرفوض",$K$8:$K$5007,"&lt;&gt;نعم")&gt;0,"⚠ "&amp;COUNTIFS($B$8:$B$5007,B212,$A$8:$A$5007,"مصروف",$I$8:$I$5007,"&lt;&gt;مرفوض",$K$8:$K$5007,"&lt;&gt;نعم")&amp;" مصروف غير مسوى",IF(L212="تمت التسوية",IF(P212=0,"✔ متوازنة وتمت التسوية","✔ تمت التسوية – متبقي "&amp;TEXT(P212,"#,##0")),IF(P212&gt;0,"متبقي "&amp;TEXT(P212,"#,##0"),"✔ متوازنة"))))),IF(R212=0,"⚠ أضف سطر عهدة أولًا",IF(OR(C212="",N(G212)=0),"⚠ أكمل التاريخ والقيمة",IF(S212="","⚠ التاريخ خارج السنة المالية",IF(H212="","⚠ اختر بند الموازنة",IF(I212="مرفوض","✖ مرفوض من المدير",IF(I212&lt;&gt;"موافق","⏳ بانتظار موافقة المدير",IF(K212&lt;&gt;"نعم","⚠ غير مسوى مع الحسابات","✔ معتمد ومسوى")))))))))</f>
        <v/>
      </c>
      <c r="R212">
        <f>N(R211)+IF(A212="عهدة",1,0)</f>
        <v/>
      </c>
      <c r="S212">
        <f>IF(C212="","",IF(AND(C212&gt;=DATE(2026,9,1),C212&lt;=DATE(2027,8,31)),(YEAR(C212)-2026)*12+MONTH(C212)-8,""))</f>
        <v/>
      </c>
      <c r="T212">
        <f>IF(AND(A212="مصروف",R212&gt;0,I212="موافق",S212&lt;&gt;"",H212&lt;&gt;""),N(G212),0)</f>
        <v/>
      </c>
    </row>
    <row r="213">
      <c r="A213" s="19" t="n"/>
      <c r="B213" s="20">
        <f>IF(A213="","",IF(R213=0,"⚠ أضف سطر عهدة أولًا","BDR-"&amp;TEXT(R213,"000")))</f>
        <v/>
      </c>
      <c r="C213" s="21" t="n"/>
      <c r="D213" s="20">
        <f>IF(C213="","",IF(S213="","خارج السنة المالية",INDEX(القوائم!$D$2:$D$13,S213)))</f>
        <v/>
      </c>
      <c r="E213" s="22" t="n"/>
      <c r="F213" s="23" t="n"/>
      <c r="G213" s="23" t="n"/>
      <c r="H213" s="22" t="n"/>
      <c r="I213" s="19" t="n"/>
      <c r="J213" s="21" t="n"/>
      <c r="K213" s="19" t="n"/>
      <c r="L213" s="19" t="n"/>
      <c r="M213" s="21" t="n"/>
      <c r="N213" s="22" t="n"/>
      <c r="O213" s="24">
        <f>IF(A213&lt;&gt;"عهدة","",SUMIFS($G$8:$G$5007,$B$8:$B$5007,B213,$A$8:$A$5007,"مصروف",$I$8:$I$5007,"&lt;&gt;مرفوض"))</f>
        <v/>
      </c>
      <c r="P213" s="25">
        <f>IF(A213&lt;&gt;"عهدة","",N(F213)-O213)</f>
        <v/>
      </c>
      <c r="Q213" s="26">
        <f>IF(A213="","",IF(A213="عهدة",IF(N(F213)=0,"⚠ أدخل قيمة العهدة",IF(P213&lt;0,"⛔ عجز / زيادة مصروفات "&amp;TEXT(-P213,"#,##0"),IF(COUNTIFS($B$8:$B$5007,B213,$A$8:$A$5007,"مصروف",$I$8:$I$5007,"&lt;&gt;مرفوض",$K$8:$K$5007,"&lt;&gt;نعم")&gt;0,"⚠ "&amp;COUNTIFS($B$8:$B$5007,B213,$A$8:$A$5007,"مصروف",$I$8:$I$5007,"&lt;&gt;مرفوض",$K$8:$K$5007,"&lt;&gt;نعم")&amp;" مصروف غير مسوى",IF(L213="تمت التسوية",IF(P213=0,"✔ متوازنة وتمت التسوية","✔ تمت التسوية – متبقي "&amp;TEXT(P213,"#,##0")),IF(P213&gt;0,"متبقي "&amp;TEXT(P213,"#,##0"),"✔ متوازنة"))))),IF(R213=0,"⚠ أضف سطر عهدة أولًا",IF(OR(C213="",N(G213)=0),"⚠ أكمل التاريخ والقيمة",IF(S213="","⚠ التاريخ خارج السنة المالية",IF(H213="","⚠ اختر بند الموازنة",IF(I213="مرفوض","✖ مرفوض من المدير",IF(I213&lt;&gt;"موافق","⏳ بانتظار موافقة المدير",IF(K213&lt;&gt;"نعم","⚠ غير مسوى مع الحسابات","✔ معتمد ومسوى")))))))))</f>
        <v/>
      </c>
      <c r="R213">
        <f>N(R212)+IF(A213="عهدة",1,0)</f>
        <v/>
      </c>
      <c r="S213">
        <f>IF(C213="","",IF(AND(C213&gt;=DATE(2026,9,1),C213&lt;=DATE(2027,8,31)),(YEAR(C213)-2026)*12+MONTH(C213)-8,""))</f>
        <v/>
      </c>
      <c r="T213">
        <f>IF(AND(A213="مصروف",R213&gt;0,I213="موافق",S213&lt;&gt;"",H213&lt;&gt;""),N(G213),0)</f>
        <v/>
      </c>
    </row>
    <row r="214">
      <c r="A214" s="19" t="n"/>
      <c r="B214" s="20">
        <f>IF(A214="","",IF(R214=0,"⚠ أضف سطر عهدة أولًا","BDR-"&amp;TEXT(R214,"000")))</f>
        <v/>
      </c>
      <c r="C214" s="21" t="n"/>
      <c r="D214" s="20">
        <f>IF(C214="","",IF(S214="","خارج السنة المالية",INDEX(القوائم!$D$2:$D$13,S214)))</f>
        <v/>
      </c>
      <c r="E214" s="22" t="n"/>
      <c r="F214" s="23" t="n"/>
      <c r="G214" s="23" t="n"/>
      <c r="H214" s="22" t="n"/>
      <c r="I214" s="19" t="n"/>
      <c r="J214" s="21" t="n"/>
      <c r="K214" s="19" t="n"/>
      <c r="L214" s="19" t="n"/>
      <c r="M214" s="21" t="n"/>
      <c r="N214" s="22" t="n"/>
      <c r="O214" s="24">
        <f>IF(A214&lt;&gt;"عهدة","",SUMIFS($G$8:$G$5007,$B$8:$B$5007,B214,$A$8:$A$5007,"مصروف",$I$8:$I$5007,"&lt;&gt;مرفوض"))</f>
        <v/>
      </c>
      <c r="P214" s="25">
        <f>IF(A214&lt;&gt;"عهدة","",N(F214)-O214)</f>
        <v/>
      </c>
      <c r="Q214" s="26">
        <f>IF(A214="","",IF(A214="عهدة",IF(N(F214)=0,"⚠ أدخل قيمة العهدة",IF(P214&lt;0,"⛔ عجز / زيادة مصروفات "&amp;TEXT(-P214,"#,##0"),IF(COUNTIFS($B$8:$B$5007,B214,$A$8:$A$5007,"مصروف",$I$8:$I$5007,"&lt;&gt;مرفوض",$K$8:$K$5007,"&lt;&gt;نعم")&gt;0,"⚠ "&amp;COUNTIFS($B$8:$B$5007,B214,$A$8:$A$5007,"مصروف",$I$8:$I$5007,"&lt;&gt;مرفوض",$K$8:$K$5007,"&lt;&gt;نعم")&amp;" مصروف غير مسوى",IF(L214="تمت التسوية",IF(P214=0,"✔ متوازنة وتمت التسوية","✔ تمت التسوية – متبقي "&amp;TEXT(P214,"#,##0")),IF(P214&gt;0,"متبقي "&amp;TEXT(P214,"#,##0"),"✔ متوازنة"))))),IF(R214=0,"⚠ أضف سطر عهدة أولًا",IF(OR(C214="",N(G214)=0),"⚠ أكمل التاريخ والقيمة",IF(S214="","⚠ التاريخ خارج السنة المالية",IF(H214="","⚠ اختر بند الموازنة",IF(I214="مرفوض","✖ مرفوض من المدير",IF(I214&lt;&gt;"موافق","⏳ بانتظار موافقة المدير",IF(K214&lt;&gt;"نعم","⚠ غير مسوى مع الحسابات","✔ معتمد ومسوى")))))))))</f>
        <v/>
      </c>
      <c r="R214">
        <f>N(R213)+IF(A214="عهدة",1,0)</f>
        <v/>
      </c>
      <c r="S214">
        <f>IF(C214="","",IF(AND(C214&gt;=DATE(2026,9,1),C214&lt;=DATE(2027,8,31)),(YEAR(C214)-2026)*12+MONTH(C214)-8,""))</f>
        <v/>
      </c>
      <c r="T214">
        <f>IF(AND(A214="مصروف",R214&gt;0,I214="موافق",S214&lt;&gt;"",H214&lt;&gt;""),N(G214),0)</f>
        <v/>
      </c>
    </row>
    <row r="215">
      <c r="A215" s="19" t="n"/>
      <c r="B215" s="20">
        <f>IF(A215="","",IF(R215=0,"⚠ أضف سطر عهدة أولًا","BDR-"&amp;TEXT(R215,"000")))</f>
        <v/>
      </c>
      <c r="C215" s="21" t="n"/>
      <c r="D215" s="20">
        <f>IF(C215="","",IF(S215="","خارج السنة المالية",INDEX(القوائم!$D$2:$D$13,S215)))</f>
        <v/>
      </c>
      <c r="E215" s="22" t="n"/>
      <c r="F215" s="23" t="n"/>
      <c r="G215" s="23" t="n"/>
      <c r="H215" s="22" t="n"/>
      <c r="I215" s="19" t="n"/>
      <c r="J215" s="21" t="n"/>
      <c r="K215" s="19" t="n"/>
      <c r="L215" s="19" t="n"/>
      <c r="M215" s="21" t="n"/>
      <c r="N215" s="22" t="n"/>
      <c r="O215" s="24">
        <f>IF(A215&lt;&gt;"عهدة","",SUMIFS($G$8:$G$5007,$B$8:$B$5007,B215,$A$8:$A$5007,"مصروف",$I$8:$I$5007,"&lt;&gt;مرفوض"))</f>
        <v/>
      </c>
      <c r="P215" s="25">
        <f>IF(A215&lt;&gt;"عهدة","",N(F215)-O215)</f>
        <v/>
      </c>
      <c r="Q215" s="26">
        <f>IF(A215="","",IF(A215="عهدة",IF(N(F215)=0,"⚠ أدخل قيمة العهدة",IF(P215&lt;0,"⛔ عجز / زيادة مصروفات "&amp;TEXT(-P215,"#,##0"),IF(COUNTIFS($B$8:$B$5007,B215,$A$8:$A$5007,"مصروف",$I$8:$I$5007,"&lt;&gt;مرفوض",$K$8:$K$5007,"&lt;&gt;نعم")&gt;0,"⚠ "&amp;COUNTIFS($B$8:$B$5007,B215,$A$8:$A$5007,"مصروف",$I$8:$I$5007,"&lt;&gt;مرفوض",$K$8:$K$5007,"&lt;&gt;نعم")&amp;" مصروف غير مسوى",IF(L215="تمت التسوية",IF(P215=0,"✔ متوازنة وتمت التسوية","✔ تمت التسوية – متبقي "&amp;TEXT(P215,"#,##0")),IF(P215&gt;0,"متبقي "&amp;TEXT(P215,"#,##0"),"✔ متوازنة"))))),IF(R215=0,"⚠ أضف سطر عهدة أولًا",IF(OR(C215="",N(G215)=0),"⚠ أكمل التاريخ والقيمة",IF(S215="","⚠ التاريخ خارج السنة المالية",IF(H215="","⚠ اختر بند الموازنة",IF(I215="مرفوض","✖ مرفوض من المدير",IF(I215&lt;&gt;"موافق","⏳ بانتظار موافقة المدير",IF(K215&lt;&gt;"نعم","⚠ غير مسوى مع الحسابات","✔ معتمد ومسوى")))))))))</f>
        <v/>
      </c>
      <c r="R215">
        <f>N(R214)+IF(A215="عهدة",1,0)</f>
        <v/>
      </c>
      <c r="S215">
        <f>IF(C215="","",IF(AND(C215&gt;=DATE(2026,9,1),C215&lt;=DATE(2027,8,31)),(YEAR(C215)-2026)*12+MONTH(C215)-8,""))</f>
        <v/>
      </c>
      <c r="T215">
        <f>IF(AND(A215="مصروف",R215&gt;0,I215="موافق",S215&lt;&gt;"",H215&lt;&gt;""),N(G215),0)</f>
        <v/>
      </c>
    </row>
    <row r="216">
      <c r="A216" s="19" t="n"/>
      <c r="B216" s="20">
        <f>IF(A216="","",IF(R216=0,"⚠ أضف سطر عهدة أولًا","BDR-"&amp;TEXT(R216,"000")))</f>
        <v/>
      </c>
      <c r="C216" s="21" t="n"/>
      <c r="D216" s="20">
        <f>IF(C216="","",IF(S216="","خارج السنة المالية",INDEX(القوائم!$D$2:$D$13,S216)))</f>
        <v/>
      </c>
      <c r="E216" s="22" t="n"/>
      <c r="F216" s="23" t="n"/>
      <c r="G216" s="23" t="n"/>
      <c r="H216" s="22" t="n"/>
      <c r="I216" s="19" t="n"/>
      <c r="J216" s="21" t="n"/>
      <c r="K216" s="19" t="n"/>
      <c r="L216" s="19" t="n"/>
      <c r="M216" s="21" t="n"/>
      <c r="N216" s="22" t="n"/>
      <c r="O216" s="24">
        <f>IF(A216&lt;&gt;"عهدة","",SUMIFS($G$8:$G$5007,$B$8:$B$5007,B216,$A$8:$A$5007,"مصروف",$I$8:$I$5007,"&lt;&gt;مرفوض"))</f>
        <v/>
      </c>
      <c r="P216" s="25">
        <f>IF(A216&lt;&gt;"عهدة","",N(F216)-O216)</f>
        <v/>
      </c>
      <c r="Q216" s="26">
        <f>IF(A216="","",IF(A216="عهدة",IF(N(F216)=0,"⚠ أدخل قيمة العهدة",IF(P216&lt;0,"⛔ عجز / زيادة مصروفات "&amp;TEXT(-P216,"#,##0"),IF(COUNTIFS($B$8:$B$5007,B216,$A$8:$A$5007,"مصروف",$I$8:$I$5007,"&lt;&gt;مرفوض",$K$8:$K$5007,"&lt;&gt;نعم")&gt;0,"⚠ "&amp;COUNTIFS($B$8:$B$5007,B216,$A$8:$A$5007,"مصروف",$I$8:$I$5007,"&lt;&gt;مرفوض",$K$8:$K$5007,"&lt;&gt;نعم")&amp;" مصروف غير مسوى",IF(L216="تمت التسوية",IF(P216=0,"✔ متوازنة وتمت التسوية","✔ تمت التسوية – متبقي "&amp;TEXT(P216,"#,##0")),IF(P216&gt;0,"متبقي "&amp;TEXT(P216,"#,##0"),"✔ متوازنة"))))),IF(R216=0,"⚠ أضف سطر عهدة أولًا",IF(OR(C216="",N(G216)=0),"⚠ أكمل التاريخ والقيمة",IF(S216="","⚠ التاريخ خارج السنة المالية",IF(H216="","⚠ اختر بند الموازنة",IF(I216="مرفوض","✖ مرفوض من المدير",IF(I216&lt;&gt;"موافق","⏳ بانتظار موافقة المدير",IF(K216&lt;&gt;"نعم","⚠ غير مسوى مع الحسابات","✔ معتمد ومسوى")))))))))</f>
        <v/>
      </c>
      <c r="R216">
        <f>N(R215)+IF(A216="عهدة",1,0)</f>
        <v/>
      </c>
      <c r="S216">
        <f>IF(C216="","",IF(AND(C216&gt;=DATE(2026,9,1),C216&lt;=DATE(2027,8,31)),(YEAR(C216)-2026)*12+MONTH(C216)-8,""))</f>
        <v/>
      </c>
      <c r="T216">
        <f>IF(AND(A216="مصروف",R216&gt;0,I216="موافق",S216&lt;&gt;"",H216&lt;&gt;""),N(G216),0)</f>
        <v/>
      </c>
    </row>
    <row r="217">
      <c r="A217" s="19" t="n"/>
      <c r="B217" s="20">
        <f>IF(A217="","",IF(R217=0,"⚠ أضف سطر عهدة أولًا","BDR-"&amp;TEXT(R217,"000")))</f>
        <v/>
      </c>
      <c r="C217" s="21" t="n"/>
      <c r="D217" s="20">
        <f>IF(C217="","",IF(S217="","خارج السنة المالية",INDEX(القوائم!$D$2:$D$13,S217)))</f>
        <v/>
      </c>
      <c r="E217" s="22" t="n"/>
      <c r="F217" s="23" t="n"/>
      <c r="G217" s="23" t="n"/>
      <c r="H217" s="22" t="n"/>
      <c r="I217" s="19" t="n"/>
      <c r="J217" s="21" t="n"/>
      <c r="K217" s="19" t="n"/>
      <c r="L217" s="19" t="n"/>
      <c r="M217" s="21" t="n"/>
      <c r="N217" s="22" t="n"/>
      <c r="O217" s="24">
        <f>IF(A217&lt;&gt;"عهدة","",SUMIFS($G$8:$G$5007,$B$8:$B$5007,B217,$A$8:$A$5007,"مصروف",$I$8:$I$5007,"&lt;&gt;مرفوض"))</f>
        <v/>
      </c>
      <c r="P217" s="25">
        <f>IF(A217&lt;&gt;"عهدة","",N(F217)-O217)</f>
        <v/>
      </c>
      <c r="Q217" s="26">
        <f>IF(A217="","",IF(A217="عهدة",IF(N(F217)=0,"⚠ أدخل قيمة العهدة",IF(P217&lt;0,"⛔ عجز / زيادة مصروفات "&amp;TEXT(-P217,"#,##0"),IF(COUNTIFS($B$8:$B$5007,B217,$A$8:$A$5007,"مصروف",$I$8:$I$5007,"&lt;&gt;مرفوض",$K$8:$K$5007,"&lt;&gt;نعم")&gt;0,"⚠ "&amp;COUNTIFS($B$8:$B$5007,B217,$A$8:$A$5007,"مصروف",$I$8:$I$5007,"&lt;&gt;مرفوض",$K$8:$K$5007,"&lt;&gt;نعم")&amp;" مصروف غير مسوى",IF(L217="تمت التسوية",IF(P217=0,"✔ متوازنة وتمت التسوية","✔ تمت التسوية – متبقي "&amp;TEXT(P217,"#,##0")),IF(P217&gt;0,"متبقي "&amp;TEXT(P217,"#,##0"),"✔ متوازنة"))))),IF(R217=0,"⚠ أضف سطر عهدة أولًا",IF(OR(C217="",N(G217)=0),"⚠ أكمل التاريخ والقيمة",IF(S217="","⚠ التاريخ خارج السنة المالية",IF(H217="","⚠ اختر بند الموازنة",IF(I217="مرفوض","✖ مرفوض من المدير",IF(I217&lt;&gt;"موافق","⏳ بانتظار موافقة المدير",IF(K217&lt;&gt;"نعم","⚠ غير مسوى مع الحسابات","✔ معتمد ومسوى")))))))))</f>
        <v/>
      </c>
      <c r="R217">
        <f>N(R216)+IF(A217="عهدة",1,0)</f>
        <v/>
      </c>
      <c r="S217">
        <f>IF(C217="","",IF(AND(C217&gt;=DATE(2026,9,1),C217&lt;=DATE(2027,8,31)),(YEAR(C217)-2026)*12+MONTH(C217)-8,""))</f>
        <v/>
      </c>
      <c r="T217">
        <f>IF(AND(A217="مصروف",R217&gt;0,I217="موافق",S217&lt;&gt;"",H217&lt;&gt;""),N(G217),0)</f>
        <v/>
      </c>
    </row>
    <row r="218">
      <c r="A218" s="19" t="n"/>
      <c r="B218" s="20">
        <f>IF(A218="","",IF(R218=0,"⚠ أضف سطر عهدة أولًا","BDR-"&amp;TEXT(R218,"000")))</f>
        <v/>
      </c>
      <c r="C218" s="21" t="n"/>
      <c r="D218" s="20">
        <f>IF(C218="","",IF(S218="","خارج السنة المالية",INDEX(القوائم!$D$2:$D$13,S218)))</f>
        <v/>
      </c>
      <c r="E218" s="22" t="n"/>
      <c r="F218" s="23" t="n"/>
      <c r="G218" s="23" t="n"/>
      <c r="H218" s="22" t="n"/>
      <c r="I218" s="19" t="n"/>
      <c r="J218" s="21" t="n"/>
      <c r="K218" s="19" t="n"/>
      <c r="L218" s="19" t="n"/>
      <c r="M218" s="21" t="n"/>
      <c r="N218" s="22" t="n"/>
      <c r="O218" s="24">
        <f>IF(A218&lt;&gt;"عهدة","",SUMIFS($G$8:$G$5007,$B$8:$B$5007,B218,$A$8:$A$5007,"مصروف",$I$8:$I$5007,"&lt;&gt;مرفوض"))</f>
        <v/>
      </c>
      <c r="P218" s="25">
        <f>IF(A218&lt;&gt;"عهدة","",N(F218)-O218)</f>
        <v/>
      </c>
      <c r="Q218" s="26">
        <f>IF(A218="","",IF(A218="عهدة",IF(N(F218)=0,"⚠ أدخل قيمة العهدة",IF(P218&lt;0,"⛔ عجز / زيادة مصروفات "&amp;TEXT(-P218,"#,##0"),IF(COUNTIFS($B$8:$B$5007,B218,$A$8:$A$5007,"مصروف",$I$8:$I$5007,"&lt;&gt;مرفوض",$K$8:$K$5007,"&lt;&gt;نعم")&gt;0,"⚠ "&amp;COUNTIFS($B$8:$B$5007,B218,$A$8:$A$5007,"مصروف",$I$8:$I$5007,"&lt;&gt;مرفوض",$K$8:$K$5007,"&lt;&gt;نعم")&amp;" مصروف غير مسوى",IF(L218="تمت التسوية",IF(P218=0,"✔ متوازنة وتمت التسوية","✔ تمت التسوية – متبقي "&amp;TEXT(P218,"#,##0")),IF(P218&gt;0,"متبقي "&amp;TEXT(P218,"#,##0"),"✔ متوازنة"))))),IF(R218=0,"⚠ أضف سطر عهدة أولًا",IF(OR(C218="",N(G218)=0),"⚠ أكمل التاريخ والقيمة",IF(S218="","⚠ التاريخ خارج السنة المالية",IF(H218="","⚠ اختر بند الموازنة",IF(I218="مرفوض","✖ مرفوض من المدير",IF(I218&lt;&gt;"موافق","⏳ بانتظار موافقة المدير",IF(K218&lt;&gt;"نعم","⚠ غير مسوى مع الحسابات","✔ معتمد ومسوى")))))))))</f>
        <v/>
      </c>
      <c r="R218">
        <f>N(R217)+IF(A218="عهدة",1,0)</f>
        <v/>
      </c>
      <c r="S218">
        <f>IF(C218="","",IF(AND(C218&gt;=DATE(2026,9,1),C218&lt;=DATE(2027,8,31)),(YEAR(C218)-2026)*12+MONTH(C218)-8,""))</f>
        <v/>
      </c>
      <c r="T218">
        <f>IF(AND(A218="مصروف",R218&gt;0,I218="موافق",S218&lt;&gt;"",H218&lt;&gt;""),N(G218),0)</f>
        <v/>
      </c>
    </row>
    <row r="219">
      <c r="A219" s="19" t="n"/>
      <c r="B219" s="20">
        <f>IF(A219="","",IF(R219=0,"⚠ أضف سطر عهدة أولًا","BDR-"&amp;TEXT(R219,"000")))</f>
        <v/>
      </c>
      <c r="C219" s="21" t="n"/>
      <c r="D219" s="20">
        <f>IF(C219="","",IF(S219="","خارج السنة المالية",INDEX(القوائم!$D$2:$D$13,S219)))</f>
        <v/>
      </c>
      <c r="E219" s="22" t="n"/>
      <c r="F219" s="23" t="n"/>
      <c r="G219" s="23" t="n"/>
      <c r="H219" s="22" t="n"/>
      <c r="I219" s="19" t="n"/>
      <c r="J219" s="21" t="n"/>
      <c r="K219" s="19" t="n"/>
      <c r="L219" s="19" t="n"/>
      <c r="M219" s="21" t="n"/>
      <c r="N219" s="22" t="n"/>
      <c r="O219" s="24">
        <f>IF(A219&lt;&gt;"عهدة","",SUMIFS($G$8:$G$5007,$B$8:$B$5007,B219,$A$8:$A$5007,"مصروف",$I$8:$I$5007,"&lt;&gt;مرفوض"))</f>
        <v/>
      </c>
      <c r="P219" s="25">
        <f>IF(A219&lt;&gt;"عهدة","",N(F219)-O219)</f>
        <v/>
      </c>
      <c r="Q219" s="26">
        <f>IF(A219="","",IF(A219="عهدة",IF(N(F219)=0,"⚠ أدخل قيمة العهدة",IF(P219&lt;0,"⛔ عجز / زيادة مصروفات "&amp;TEXT(-P219,"#,##0"),IF(COUNTIFS($B$8:$B$5007,B219,$A$8:$A$5007,"مصروف",$I$8:$I$5007,"&lt;&gt;مرفوض",$K$8:$K$5007,"&lt;&gt;نعم")&gt;0,"⚠ "&amp;COUNTIFS($B$8:$B$5007,B219,$A$8:$A$5007,"مصروف",$I$8:$I$5007,"&lt;&gt;مرفوض",$K$8:$K$5007,"&lt;&gt;نعم")&amp;" مصروف غير مسوى",IF(L219="تمت التسوية",IF(P219=0,"✔ متوازنة وتمت التسوية","✔ تمت التسوية – متبقي "&amp;TEXT(P219,"#,##0")),IF(P219&gt;0,"متبقي "&amp;TEXT(P219,"#,##0"),"✔ متوازنة"))))),IF(R219=0,"⚠ أضف سطر عهدة أولًا",IF(OR(C219="",N(G219)=0),"⚠ أكمل التاريخ والقيمة",IF(S219="","⚠ التاريخ خارج السنة المالية",IF(H219="","⚠ اختر بند الموازنة",IF(I219="مرفوض","✖ مرفوض من المدير",IF(I219&lt;&gt;"موافق","⏳ بانتظار موافقة المدير",IF(K219&lt;&gt;"نعم","⚠ غير مسوى مع الحسابات","✔ معتمد ومسوى")))))))))</f>
        <v/>
      </c>
      <c r="R219">
        <f>N(R218)+IF(A219="عهدة",1,0)</f>
        <v/>
      </c>
      <c r="S219">
        <f>IF(C219="","",IF(AND(C219&gt;=DATE(2026,9,1),C219&lt;=DATE(2027,8,31)),(YEAR(C219)-2026)*12+MONTH(C219)-8,""))</f>
        <v/>
      </c>
      <c r="T219">
        <f>IF(AND(A219="مصروف",R219&gt;0,I219="موافق",S219&lt;&gt;"",H219&lt;&gt;""),N(G219),0)</f>
        <v/>
      </c>
    </row>
    <row r="220">
      <c r="A220" s="19" t="n"/>
      <c r="B220" s="20">
        <f>IF(A220="","",IF(R220=0,"⚠ أضف سطر عهدة أولًا","BDR-"&amp;TEXT(R220,"000")))</f>
        <v/>
      </c>
      <c r="C220" s="21" t="n"/>
      <c r="D220" s="20">
        <f>IF(C220="","",IF(S220="","خارج السنة المالية",INDEX(القوائم!$D$2:$D$13,S220)))</f>
        <v/>
      </c>
      <c r="E220" s="22" t="n"/>
      <c r="F220" s="23" t="n"/>
      <c r="G220" s="23" t="n"/>
      <c r="H220" s="22" t="n"/>
      <c r="I220" s="19" t="n"/>
      <c r="J220" s="21" t="n"/>
      <c r="K220" s="19" t="n"/>
      <c r="L220" s="19" t="n"/>
      <c r="M220" s="21" t="n"/>
      <c r="N220" s="22" t="n"/>
      <c r="O220" s="24">
        <f>IF(A220&lt;&gt;"عهدة","",SUMIFS($G$8:$G$5007,$B$8:$B$5007,B220,$A$8:$A$5007,"مصروف",$I$8:$I$5007,"&lt;&gt;مرفوض"))</f>
        <v/>
      </c>
      <c r="P220" s="25">
        <f>IF(A220&lt;&gt;"عهدة","",N(F220)-O220)</f>
        <v/>
      </c>
      <c r="Q220" s="26">
        <f>IF(A220="","",IF(A220="عهدة",IF(N(F220)=0,"⚠ أدخل قيمة العهدة",IF(P220&lt;0,"⛔ عجز / زيادة مصروفات "&amp;TEXT(-P220,"#,##0"),IF(COUNTIFS($B$8:$B$5007,B220,$A$8:$A$5007,"مصروف",$I$8:$I$5007,"&lt;&gt;مرفوض",$K$8:$K$5007,"&lt;&gt;نعم")&gt;0,"⚠ "&amp;COUNTIFS($B$8:$B$5007,B220,$A$8:$A$5007,"مصروف",$I$8:$I$5007,"&lt;&gt;مرفوض",$K$8:$K$5007,"&lt;&gt;نعم")&amp;" مصروف غير مسوى",IF(L220="تمت التسوية",IF(P220=0,"✔ متوازنة وتمت التسوية","✔ تمت التسوية – متبقي "&amp;TEXT(P220,"#,##0")),IF(P220&gt;0,"متبقي "&amp;TEXT(P220,"#,##0"),"✔ متوازنة"))))),IF(R220=0,"⚠ أضف سطر عهدة أولًا",IF(OR(C220="",N(G220)=0),"⚠ أكمل التاريخ والقيمة",IF(S220="","⚠ التاريخ خارج السنة المالية",IF(H220="","⚠ اختر بند الموازنة",IF(I220="مرفوض","✖ مرفوض من المدير",IF(I220&lt;&gt;"موافق","⏳ بانتظار موافقة المدير",IF(K220&lt;&gt;"نعم","⚠ غير مسوى مع الحسابات","✔ معتمد ومسوى")))))))))</f>
        <v/>
      </c>
      <c r="R220">
        <f>N(R219)+IF(A220="عهدة",1,0)</f>
        <v/>
      </c>
      <c r="S220">
        <f>IF(C220="","",IF(AND(C220&gt;=DATE(2026,9,1),C220&lt;=DATE(2027,8,31)),(YEAR(C220)-2026)*12+MONTH(C220)-8,""))</f>
        <v/>
      </c>
      <c r="T220">
        <f>IF(AND(A220="مصروف",R220&gt;0,I220="موافق",S220&lt;&gt;"",H220&lt;&gt;""),N(G220),0)</f>
        <v/>
      </c>
    </row>
    <row r="221">
      <c r="A221" s="19" t="n"/>
      <c r="B221" s="20">
        <f>IF(A221="","",IF(R221=0,"⚠ أضف سطر عهدة أولًا","BDR-"&amp;TEXT(R221,"000")))</f>
        <v/>
      </c>
      <c r="C221" s="21" t="n"/>
      <c r="D221" s="20">
        <f>IF(C221="","",IF(S221="","خارج السنة المالية",INDEX(القوائم!$D$2:$D$13,S221)))</f>
        <v/>
      </c>
      <c r="E221" s="22" t="n"/>
      <c r="F221" s="23" t="n"/>
      <c r="G221" s="23" t="n"/>
      <c r="H221" s="22" t="n"/>
      <c r="I221" s="19" t="n"/>
      <c r="J221" s="21" t="n"/>
      <c r="K221" s="19" t="n"/>
      <c r="L221" s="19" t="n"/>
      <c r="M221" s="21" t="n"/>
      <c r="N221" s="22" t="n"/>
      <c r="O221" s="24">
        <f>IF(A221&lt;&gt;"عهدة","",SUMIFS($G$8:$G$5007,$B$8:$B$5007,B221,$A$8:$A$5007,"مصروف",$I$8:$I$5007,"&lt;&gt;مرفوض"))</f>
        <v/>
      </c>
      <c r="P221" s="25">
        <f>IF(A221&lt;&gt;"عهدة","",N(F221)-O221)</f>
        <v/>
      </c>
      <c r="Q221" s="26">
        <f>IF(A221="","",IF(A221="عهدة",IF(N(F221)=0,"⚠ أدخل قيمة العهدة",IF(P221&lt;0,"⛔ عجز / زيادة مصروفات "&amp;TEXT(-P221,"#,##0"),IF(COUNTIFS($B$8:$B$5007,B221,$A$8:$A$5007,"مصروف",$I$8:$I$5007,"&lt;&gt;مرفوض",$K$8:$K$5007,"&lt;&gt;نعم")&gt;0,"⚠ "&amp;COUNTIFS($B$8:$B$5007,B221,$A$8:$A$5007,"مصروف",$I$8:$I$5007,"&lt;&gt;مرفوض",$K$8:$K$5007,"&lt;&gt;نعم")&amp;" مصروف غير مسوى",IF(L221="تمت التسوية",IF(P221=0,"✔ متوازنة وتمت التسوية","✔ تمت التسوية – متبقي "&amp;TEXT(P221,"#,##0")),IF(P221&gt;0,"متبقي "&amp;TEXT(P221,"#,##0"),"✔ متوازنة"))))),IF(R221=0,"⚠ أضف سطر عهدة أولًا",IF(OR(C221="",N(G221)=0),"⚠ أكمل التاريخ والقيمة",IF(S221="","⚠ التاريخ خارج السنة المالية",IF(H221="","⚠ اختر بند الموازنة",IF(I221="مرفوض","✖ مرفوض من المدير",IF(I221&lt;&gt;"موافق","⏳ بانتظار موافقة المدير",IF(K221&lt;&gt;"نعم","⚠ غير مسوى مع الحسابات","✔ معتمد ومسوى")))))))))</f>
        <v/>
      </c>
      <c r="R221">
        <f>N(R220)+IF(A221="عهدة",1,0)</f>
        <v/>
      </c>
      <c r="S221">
        <f>IF(C221="","",IF(AND(C221&gt;=DATE(2026,9,1),C221&lt;=DATE(2027,8,31)),(YEAR(C221)-2026)*12+MONTH(C221)-8,""))</f>
        <v/>
      </c>
      <c r="T221">
        <f>IF(AND(A221="مصروف",R221&gt;0,I221="موافق",S221&lt;&gt;"",H221&lt;&gt;""),N(G221),0)</f>
        <v/>
      </c>
    </row>
    <row r="222">
      <c r="A222" s="19" t="n"/>
      <c r="B222" s="20">
        <f>IF(A222="","",IF(R222=0,"⚠ أضف سطر عهدة أولًا","BDR-"&amp;TEXT(R222,"000")))</f>
        <v/>
      </c>
      <c r="C222" s="21" t="n"/>
      <c r="D222" s="20">
        <f>IF(C222="","",IF(S222="","خارج السنة المالية",INDEX(القوائم!$D$2:$D$13,S222)))</f>
        <v/>
      </c>
      <c r="E222" s="22" t="n"/>
      <c r="F222" s="23" t="n"/>
      <c r="G222" s="23" t="n"/>
      <c r="H222" s="22" t="n"/>
      <c r="I222" s="19" t="n"/>
      <c r="J222" s="21" t="n"/>
      <c r="K222" s="19" t="n"/>
      <c r="L222" s="19" t="n"/>
      <c r="M222" s="21" t="n"/>
      <c r="N222" s="22" t="n"/>
      <c r="O222" s="24">
        <f>IF(A222&lt;&gt;"عهدة","",SUMIFS($G$8:$G$5007,$B$8:$B$5007,B222,$A$8:$A$5007,"مصروف",$I$8:$I$5007,"&lt;&gt;مرفوض"))</f>
        <v/>
      </c>
      <c r="P222" s="25">
        <f>IF(A222&lt;&gt;"عهدة","",N(F222)-O222)</f>
        <v/>
      </c>
      <c r="Q222" s="26">
        <f>IF(A222="","",IF(A222="عهدة",IF(N(F222)=0,"⚠ أدخل قيمة العهدة",IF(P222&lt;0,"⛔ عجز / زيادة مصروفات "&amp;TEXT(-P222,"#,##0"),IF(COUNTIFS($B$8:$B$5007,B222,$A$8:$A$5007,"مصروف",$I$8:$I$5007,"&lt;&gt;مرفوض",$K$8:$K$5007,"&lt;&gt;نعم")&gt;0,"⚠ "&amp;COUNTIFS($B$8:$B$5007,B222,$A$8:$A$5007,"مصروف",$I$8:$I$5007,"&lt;&gt;مرفوض",$K$8:$K$5007,"&lt;&gt;نعم")&amp;" مصروف غير مسوى",IF(L222="تمت التسوية",IF(P222=0,"✔ متوازنة وتمت التسوية","✔ تمت التسوية – متبقي "&amp;TEXT(P222,"#,##0")),IF(P222&gt;0,"متبقي "&amp;TEXT(P222,"#,##0"),"✔ متوازنة"))))),IF(R222=0,"⚠ أضف سطر عهدة أولًا",IF(OR(C222="",N(G222)=0),"⚠ أكمل التاريخ والقيمة",IF(S222="","⚠ التاريخ خارج السنة المالية",IF(H222="","⚠ اختر بند الموازنة",IF(I222="مرفوض","✖ مرفوض من المدير",IF(I222&lt;&gt;"موافق","⏳ بانتظار موافقة المدير",IF(K222&lt;&gt;"نعم","⚠ غير مسوى مع الحسابات","✔ معتمد ومسوى")))))))))</f>
        <v/>
      </c>
      <c r="R222">
        <f>N(R221)+IF(A222="عهدة",1,0)</f>
        <v/>
      </c>
      <c r="S222">
        <f>IF(C222="","",IF(AND(C222&gt;=DATE(2026,9,1),C222&lt;=DATE(2027,8,31)),(YEAR(C222)-2026)*12+MONTH(C222)-8,""))</f>
        <v/>
      </c>
      <c r="T222">
        <f>IF(AND(A222="مصروف",R222&gt;0,I222="موافق",S222&lt;&gt;"",H222&lt;&gt;""),N(G222),0)</f>
        <v/>
      </c>
    </row>
    <row r="223">
      <c r="A223" s="19" t="n"/>
      <c r="B223" s="20">
        <f>IF(A223="","",IF(R223=0,"⚠ أضف سطر عهدة أولًا","BDR-"&amp;TEXT(R223,"000")))</f>
        <v/>
      </c>
      <c r="C223" s="21" t="n"/>
      <c r="D223" s="20">
        <f>IF(C223="","",IF(S223="","خارج السنة المالية",INDEX(القوائم!$D$2:$D$13,S223)))</f>
        <v/>
      </c>
      <c r="E223" s="22" t="n"/>
      <c r="F223" s="23" t="n"/>
      <c r="G223" s="23" t="n"/>
      <c r="H223" s="22" t="n"/>
      <c r="I223" s="19" t="n"/>
      <c r="J223" s="21" t="n"/>
      <c r="K223" s="19" t="n"/>
      <c r="L223" s="19" t="n"/>
      <c r="M223" s="21" t="n"/>
      <c r="N223" s="22" t="n"/>
      <c r="O223" s="24">
        <f>IF(A223&lt;&gt;"عهدة","",SUMIFS($G$8:$G$5007,$B$8:$B$5007,B223,$A$8:$A$5007,"مصروف",$I$8:$I$5007,"&lt;&gt;مرفوض"))</f>
        <v/>
      </c>
      <c r="P223" s="25">
        <f>IF(A223&lt;&gt;"عهدة","",N(F223)-O223)</f>
        <v/>
      </c>
      <c r="Q223" s="26">
        <f>IF(A223="","",IF(A223="عهدة",IF(N(F223)=0,"⚠ أدخل قيمة العهدة",IF(P223&lt;0,"⛔ عجز / زيادة مصروفات "&amp;TEXT(-P223,"#,##0"),IF(COUNTIFS($B$8:$B$5007,B223,$A$8:$A$5007,"مصروف",$I$8:$I$5007,"&lt;&gt;مرفوض",$K$8:$K$5007,"&lt;&gt;نعم")&gt;0,"⚠ "&amp;COUNTIFS($B$8:$B$5007,B223,$A$8:$A$5007,"مصروف",$I$8:$I$5007,"&lt;&gt;مرفوض",$K$8:$K$5007,"&lt;&gt;نعم")&amp;" مصروف غير مسوى",IF(L223="تمت التسوية",IF(P223=0,"✔ متوازنة وتمت التسوية","✔ تمت التسوية – متبقي "&amp;TEXT(P223,"#,##0")),IF(P223&gt;0,"متبقي "&amp;TEXT(P223,"#,##0"),"✔ متوازنة"))))),IF(R223=0,"⚠ أضف سطر عهدة أولًا",IF(OR(C223="",N(G223)=0),"⚠ أكمل التاريخ والقيمة",IF(S223="","⚠ التاريخ خارج السنة المالية",IF(H223="","⚠ اختر بند الموازنة",IF(I223="مرفوض","✖ مرفوض من المدير",IF(I223&lt;&gt;"موافق","⏳ بانتظار موافقة المدير",IF(K223&lt;&gt;"نعم","⚠ غير مسوى مع الحسابات","✔ معتمد ومسوى")))))))))</f>
        <v/>
      </c>
      <c r="R223">
        <f>N(R222)+IF(A223="عهدة",1,0)</f>
        <v/>
      </c>
      <c r="S223">
        <f>IF(C223="","",IF(AND(C223&gt;=DATE(2026,9,1),C223&lt;=DATE(2027,8,31)),(YEAR(C223)-2026)*12+MONTH(C223)-8,""))</f>
        <v/>
      </c>
      <c r="T223">
        <f>IF(AND(A223="مصروف",R223&gt;0,I223="موافق",S223&lt;&gt;"",H223&lt;&gt;""),N(G223),0)</f>
        <v/>
      </c>
    </row>
    <row r="224">
      <c r="A224" s="19" t="n"/>
      <c r="B224" s="20">
        <f>IF(A224="","",IF(R224=0,"⚠ أضف سطر عهدة أولًا","BDR-"&amp;TEXT(R224,"000")))</f>
        <v/>
      </c>
      <c r="C224" s="21" t="n"/>
      <c r="D224" s="20">
        <f>IF(C224="","",IF(S224="","خارج السنة المالية",INDEX(القوائم!$D$2:$D$13,S224)))</f>
        <v/>
      </c>
      <c r="E224" s="22" t="n"/>
      <c r="F224" s="23" t="n"/>
      <c r="G224" s="23" t="n"/>
      <c r="H224" s="22" t="n"/>
      <c r="I224" s="19" t="n"/>
      <c r="J224" s="21" t="n"/>
      <c r="K224" s="19" t="n"/>
      <c r="L224" s="19" t="n"/>
      <c r="M224" s="21" t="n"/>
      <c r="N224" s="22" t="n"/>
      <c r="O224" s="24">
        <f>IF(A224&lt;&gt;"عهدة","",SUMIFS($G$8:$G$5007,$B$8:$B$5007,B224,$A$8:$A$5007,"مصروف",$I$8:$I$5007,"&lt;&gt;مرفوض"))</f>
        <v/>
      </c>
      <c r="P224" s="25">
        <f>IF(A224&lt;&gt;"عهدة","",N(F224)-O224)</f>
        <v/>
      </c>
      <c r="Q224" s="26">
        <f>IF(A224="","",IF(A224="عهدة",IF(N(F224)=0,"⚠ أدخل قيمة العهدة",IF(P224&lt;0,"⛔ عجز / زيادة مصروفات "&amp;TEXT(-P224,"#,##0"),IF(COUNTIFS($B$8:$B$5007,B224,$A$8:$A$5007,"مصروف",$I$8:$I$5007,"&lt;&gt;مرفوض",$K$8:$K$5007,"&lt;&gt;نعم")&gt;0,"⚠ "&amp;COUNTIFS($B$8:$B$5007,B224,$A$8:$A$5007,"مصروف",$I$8:$I$5007,"&lt;&gt;مرفوض",$K$8:$K$5007,"&lt;&gt;نعم")&amp;" مصروف غير مسوى",IF(L224="تمت التسوية",IF(P224=0,"✔ متوازنة وتمت التسوية","✔ تمت التسوية – متبقي "&amp;TEXT(P224,"#,##0")),IF(P224&gt;0,"متبقي "&amp;TEXT(P224,"#,##0"),"✔ متوازنة"))))),IF(R224=0,"⚠ أضف سطر عهدة أولًا",IF(OR(C224="",N(G224)=0),"⚠ أكمل التاريخ والقيمة",IF(S224="","⚠ التاريخ خارج السنة المالية",IF(H224="","⚠ اختر بند الموازنة",IF(I224="مرفوض","✖ مرفوض من المدير",IF(I224&lt;&gt;"موافق","⏳ بانتظار موافقة المدير",IF(K224&lt;&gt;"نعم","⚠ غير مسوى مع الحسابات","✔ معتمد ومسوى")))))))))</f>
        <v/>
      </c>
      <c r="R224">
        <f>N(R223)+IF(A224="عهدة",1,0)</f>
        <v/>
      </c>
      <c r="S224">
        <f>IF(C224="","",IF(AND(C224&gt;=DATE(2026,9,1),C224&lt;=DATE(2027,8,31)),(YEAR(C224)-2026)*12+MONTH(C224)-8,""))</f>
        <v/>
      </c>
      <c r="T224">
        <f>IF(AND(A224="مصروف",R224&gt;0,I224="موافق",S224&lt;&gt;"",H224&lt;&gt;""),N(G224),0)</f>
        <v/>
      </c>
    </row>
    <row r="225">
      <c r="A225" s="19" t="n"/>
      <c r="B225" s="20">
        <f>IF(A225="","",IF(R225=0,"⚠ أضف سطر عهدة أولًا","BDR-"&amp;TEXT(R225,"000")))</f>
        <v/>
      </c>
      <c r="C225" s="21" t="n"/>
      <c r="D225" s="20">
        <f>IF(C225="","",IF(S225="","خارج السنة المالية",INDEX(القوائم!$D$2:$D$13,S225)))</f>
        <v/>
      </c>
      <c r="E225" s="22" t="n"/>
      <c r="F225" s="23" t="n"/>
      <c r="G225" s="23" t="n"/>
      <c r="H225" s="22" t="n"/>
      <c r="I225" s="19" t="n"/>
      <c r="J225" s="21" t="n"/>
      <c r="K225" s="19" t="n"/>
      <c r="L225" s="19" t="n"/>
      <c r="M225" s="21" t="n"/>
      <c r="N225" s="22" t="n"/>
      <c r="O225" s="24">
        <f>IF(A225&lt;&gt;"عهدة","",SUMIFS($G$8:$G$5007,$B$8:$B$5007,B225,$A$8:$A$5007,"مصروف",$I$8:$I$5007,"&lt;&gt;مرفوض"))</f>
        <v/>
      </c>
      <c r="P225" s="25">
        <f>IF(A225&lt;&gt;"عهدة","",N(F225)-O225)</f>
        <v/>
      </c>
      <c r="Q225" s="26">
        <f>IF(A225="","",IF(A225="عهدة",IF(N(F225)=0,"⚠ أدخل قيمة العهدة",IF(P225&lt;0,"⛔ عجز / زيادة مصروفات "&amp;TEXT(-P225,"#,##0"),IF(COUNTIFS($B$8:$B$5007,B225,$A$8:$A$5007,"مصروف",$I$8:$I$5007,"&lt;&gt;مرفوض",$K$8:$K$5007,"&lt;&gt;نعم")&gt;0,"⚠ "&amp;COUNTIFS($B$8:$B$5007,B225,$A$8:$A$5007,"مصروف",$I$8:$I$5007,"&lt;&gt;مرفوض",$K$8:$K$5007,"&lt;&gt;نعم")&amp;" مصروف غير مسوى",IF(L225="تمت التسوية",IF(P225=0,"✔ متوازنة وتمت التسوية","✔ تمت التسوية – متبقي "&amp;TEXT(P225,"#,##0")),IF(P225&gt;0,"متبقي "&amp;TEXT(P225,"#,##0"),"✔ متوازنة"))))),IF(R225=0,"⚠ أضف سطر عهدة أولًا",IF(OR(C225="",N(G225)=0),"⚠ أكمل التاريخ والقيمة",IF(S225="","⚠ التاريخ خارج السنة المالية",IF(H225="","⚠ اختر بند الموازنة",IF(I225="مرفوض","✖ مرفوض من المدير",IF(I225&lt;&gt;"موافق","⏳ بانتظار موافقة المدير",IF(K225&lt;&gt;"نعم","⚠ غير مسوى مع الحسابات","✔ معتمد ومسوى")))))))))</f>
        <v/>
      </c>
      <c r="R225">
        <f>N(R224)+IF(A225="عهدة",1,0)</f>
        <v/>
      </c>
      <c r="S225">
        <f>IF(C225="","",IF(AND(C225&gt;=DATE(2026,9,1),C225&lt;=DATE(2027,8,31)),(YEAR(C225)-2026)*12+MONTH(C225)-8,""))</f>
        <v/>
      </c>
      <c r="T225">
        <f>IF(AND(A225="مصروف",R225&gt;0,I225="موافق",S225&lt;&gt;"",H225&lt;&gt;""),N(G225),0)</f>
        <v/>
      </c>
    </row>
    <row r="226">
      <c r="A226" s="19" t="n"/>
      <c r="B226" s="20">
        <f>IF(A226="","",IF(R226=0,"⚠ أضف سطر عهدة أولًا","BDR-"&amp;TEXT(R226,"000")))</f>
        <v/>
      </c>
      <c r="C226" s="21" t="n"/>
      <c r="D226" s="20">
        <f>IF(C226="","",IF(S226="","خارج السنة المالية",INDEX(القوائم!$D$2:$D$13,S226)))</f>
        <v/>
      </c>
      <c r="E226" s="22" t="n"/>
      <c r="F226" s="23" t="n"/>
      <c r="G226" s="23" t="n"/>
      <c r="H226" s="22" t="n"/>
      <c r="I226" s="19" t="n"/>
      <c r="J226" s="21" t="n"/>
      <c r="K226" s="19" t="n"/>
      <c r="L226" s="19" t="n"/>
      <c r="M226" s="21" t="n"/>
      <c r="N226" s="22" t="n"/>
      <c r="O226" s="24">
        <f>IF(A226&lt;&gt;"عهدة","",SUMIFS($G$8:$G$5007,$B$8:$B$5007,B226,$A$8:$A$5007,"مصروف",$I$8:$I$5007,"&lt;&gt;مرفوض"))</f>
        <v/>
      </c>
      <c r="P226" s="25">
        <f>IF(A226&lt;&gt;"عهدة","",N(F226)-O226)</f>
        <v/>
      </c>
      <c r="Q226" s="26">
        <f>IF(A226="","",IF(A226="عهدة",IF(N(F226)=0,"⚠ أدخل قيمة العهدة",IF(P226&lt;0,"⛔ عجز / زيادة مصروفات "&amp;TEXT(-P226,"#,##0"),IF(COUNTIFS($B$8:$B$5007,B226,$A$8:$A$5007,"مصروف",$I$8:$I$5007,"&lt;&gt;مرفوض",$K$8:$K$5007,"&lt;&gt;نعم")&gt;0,"⚠ "&amp;COUNTIFS($B$8:$B$5007,B226,$A$8:$A$5007,"مصروف",$I$8:$I$5007,"&lt;&gt;مرفوض",$K$8:$K$5007,"&lt;&gt;نعم")&amp;" مصروف غير مسوى",IF(L226="تمت التسوية",IF(P226=0,"✔ متوازنة وتمت التسوية","✔ تمت التسوية – متبقي "&amp;TEXT(P226,"#,##0")),IF(P226&gt;0,"متبقي "&amp;TEXT(P226,"#,##0"),"✔ متوازنة"))))),IF(R226=0,"⚠ أضف سطر عهدة أولًا",IF(OR(C226="",N(G226)=0),"⚠ أكمل التاريخ والقيمة",IF(S226="","⚠ التاريخ خارج السنة المالية",IF(H226="","⚠ اختر بند الموازنة",IF(I226="مرفوض","✖ مرفوض من المدير",IF(I226&lt;&gt;"موافق","⏳ بانتظار موافقة المدير",IF(K226&lt;&gt;"نعم","⚠ غير مسوى مع الحسابات","✔ معتمد ومسوى")))))))))</f>
        <v/>
      </c>
      <c r="R226">
        <f>N(R225)+IF(A226="عهدة",1,0)</f>
        <v/>
      </c>
      <c r="S226">
        <f>IF(C226="","",IF(AND(C226&gt;=DATE(2026,9,1),C226&lt;=DATE(2027,8,31)),(YEAR(C226)-2026)*12+MONTH(C226)-8,""))</f>
        <v/>
      </c>
      <c r="T226">
        <f>IF(AND(A226="مصروف",R226&gt;0,I226="موافق",S226&lt;&gt;"",H226&lt;&gt;""),N(G226),0)</f>
        <v/>
      </c>
    </row>
    <row r="227">
      <c r="A227" s="19" t="n"/>
      <c r="B227" s="20">
        <f>IF(A227="","",IF(R227=0,"⚠ أضف سطر عهدة أولًا","BDR-"&amp;TEXT(R227,"000")))</f>
        <v/>
      </c>
      <c r="C227" s="21" t="n"/>
      <c r="D227" s="20">
        <f>IF(C227="","",IF(S227="","خارج السنة المالية",INDEX(القوائم!$D$2:$D$13,S227)))</f>
        <v/>
      </c>
      <c r="E227" s="22" t="n"/>
      <c r="F227" s="23" t="n"/>
      <c r="G227" s="23" t="n"/>
      <c r="H227" s="22" t="n"/>
      <c r="I227" s="19" t="n"/>
      <c r="J227" s="21" t="n"/>
      <c r="K227" s="19" t="n"/>
      <c r="L227" s="19" t="n"/>
      <c r="M227" s="21" t="n"/>
      <c r="N227" s="22" t="n"/>
      <c r="O227" s="24">
        <f>IF(A227&lt;&gt;"عهدة","",SUMIFS($G$8:$G$5007,$B$8:$B$5007,B227,$A$8:$A$5007,"مصروف",$I$8:$I$5007,"&lt;&gt;مرفوض"))</f>
        <v/>
      </c>
      <c r="P227" s="25">
        <f>IF(A227&lt;&gt;"عهدة","",N(F227)-O227)</f>
        <v/>
      </c>
      <c r="Q227" s="26">
        <f>IF(A227="","",IF(A227="عهدة",IF(N(F227)=0,"⚠ أدخل قيمة العهدة",IF(P227&lt;0,"⛔ عجز / زيادة مصروفات "&amp;TEXT(-P227,"#,##0"),IF(COUNTIFS($B$8:$B$5007,B227,$A$8:$A$5007,"مصروف",$I$8:$I$5007,"&lt;&gt;مرفوض",$K$8:$K$5007,"&lt;&gt;نعم")&gt;0,"⚠ "&amp;COUNTIFS($B$8:$B$5007,B227,$A$8:$A$5007,"مصروف",$I$8:$I$5007,"&lt;&gt;مرفوض",$K$8:$K$5007,"&lt;&gt;نعم")&amp;" مصروف غير مسوى",IF(L227="تمت التسوية",IF(P227=0,"✔ متوازنة وتمت التسوية","✔ تمت التسوية – متبقي "&amp;TEXT(P227,"#,##0")),IF(P227&gt;0,"متبقي "&amp;TEXT(P227,"#,##0"),"✔ متوازنة"))))),IF(R227=0,"⚠ أضف سطر عهدة أولًا",IF(OR(C227="",N(G227)=0),"⚠ أكمل التاريخ والقيمة",IF(S227="","⚠ التاريخ خارج السنة المالية",IF(H227="","⚠ اختر بند الموازنة",IF(I227="مرفوض","✖ مرفوض من المدير",IF(I227&lt;&gt;"موافق","⏳ بانتظار موافقة المدير",IF(K227&lt;&gt;"نعم","⚠ غير مسوى مع الحسابات","✔ معتمد ومسوى")))))))))</f>
        <v/>
      </c>
      <c r="R227">
        <f>N(R226)+IF(A227="عهدة",1,0)</f>
        <v/>
      </c>
      <c r="S227">
        <f>IF(C227="","",IF(AND(C227&gt;=DATE(2026,9,1),C227&lt;=DATE(2027,8,31)),(YEAR(C227)-2026)*12+MONTH(C227)-8,""))</f>
        <v/>
      </c>
      <c r="T227">
        <f>IF(AND(A227="مصروف",R227&gt;0,I227="موافق",S227&lt;&gt;"",H227&lt;&gt;""),N(G227),0)</f>
        <v/>
      </c>
    </row>
    <row r="228">
      <c r="A228" s="19" t="n"/>
      <c r="B228" s="20">
        <f>IF(A228="","",IF(R228=0,"⚠ أضف سطر عهدة أولًا","BDR-"&amp;TEXT(R228,"000")))</f>
        <v/>
      </c>
      <c r="C228" s="21" t="n"/>
      <c r="D228" s="20">
        <f>IF(C228="","",IF(S228="","خارج السنة المالية",INDEX(القوائم!$D$2:$D$13,S228)))</f>
        <v/>
      </c>
      <c r="E228" s="22" t="n"/>
      <c r="F228" s="23" t="n"/>
      <c r="G228" s="23" t="n"/>
      <c r="H228" s="22" t="n"/>
      <c r="I228" s="19" t="n"/>
      <c r="J228" s="21" t="n"/>
      <c r="K228" s="19" t="n"/>
      <c r="L228" s="19" t="n"/>
      <c r="M228" s="21" t="n"/>
      <c r="N228" s="22" t="n"/>
      <c r="O228" s="24">
        <f>IF(A228&lt;&gt;"عهدة","",SUMIFS($G$8:$G$5007,$B$8:$B$5007,B228,$A$8:$A$5007,"مصروف",$I$8:$I$5007,"&lt;&gt;مرفوض"))</f>
        <v/>
      </c>
      <c r="P228" s="25">
        <f>IF(A228&lt;&gt;"عهدة","",N(F228)-O228)</f>
        <v/>
      </c>
      <c r="Q228" s="26">
        <f>IF(A228="","",IF(A228="عهدة",IF(N(F228)=0,"⚠ أدخل قيمة العهدة",IF(P228&lt;0,"⛔ عجز / زيادة مصروفات "&amp;TEXT(-P228,"#,##0"),IF(COUNTIFS($B$8:$B$5007,B228,$A$8:$A$5007,"مصروف",$I$8:$I$5007,"&lt;&gt;مرفوض",$K$8:$K$5007,"&lt;&gt;نعم")&gt;0,"⚠ "&amp;COUNTIFS($B$8:$B$5007,B228,$A$8:$A$5007,"مصروف",$I$8:$I$5007,"&lt;&gt;مرفوض",$K$8:$K$5007,"&lt;&gt;نعم")&amp;" مصروف غير مسوى",IF(L228="تمت التسوية",IF(P228=0,"✔ متوازنة وتمت التسوية","✔ تمت التسوية – متبقي "&amp;TEXT(P228,"#,##0")),IF(P228&gt;0,"متبقي "&amp;TEXT(P228,"#,##0"),"✔ متوازنة"))))),IF(R228=0,"⚠ أضف سطر عهدة أولًا",IF(OR(C228="",N(G228)=0),"⚠ أكمل التاريخ والقيمة",IF(S228="","⚠ التاريخ خارج السنة المالية",IF(H228="","⚠ اختر بند الموازنة",IF(I228="مرفوض","✖ مرفوض من المدير",IF(I228&lt;&gt;"موافق","⏳ بانتظار موافقة المدير",IF(K228&lt;&gt;"نعم","⚠ غير مسوى مع الحسابات","✔ معتمد ومسوى")))))))))</f>
        <v/>
      </c>
      <c r="R228">
        <f>N(R227)+IF(A228="عهدة",1,0)</f>
        <v/>
      </c>
      <c r="S228">
        <f>IF(C228="","",IF(AND(C228&gt;=DATE(2026,9,1),C228&lt;=DATE(2027,8,31)),(YEAR(C228)-2026)*12+MONTH(C228)-8,""))</f>
        <v/>
      </c>
      <c r="T228">
        <f>IF(AND(A228="مصروف",R228&gt;0,I228="موافق",S228&lt;&gt;"",H228&lt;&gt;""),N(G228),0)</f>
        <v/>
      </c>
    </row>
    <row r="229">
      <c r="A229" s="19" t="n"/>
      <c r="B229" s="20">
        <f>IF(A229="","",IF(R229=0,"⚠ أضف سطر عهدة أولًا","BDR-"&amp;TEXT(R229,"000")))</f>
        <v/>
      </c>
      <c r="C229" s="21" t="n"/>
      <c r="D229" s="20">
        <f>IF(C229="","",IF(S229="","خارج السنة المالية",INDEX(القوائم!$D$2:$D$13,S229)))</f>
        <v/>
      </c>
      <c r="E229" s="22" t="n"/>
      <c r="F229" s="23" t="n"/>
      <c r="G229" s="23" t="n"/>
      <c r="H229" s="22" t="n"/>
      <c r="I229" s="19" t="n"/>
      <c r="J229" s="21" t="n"/>
      <c r="K229" s="19" t="n"/>
      <c r="L229" s="19" t="n"/>
      <c r="M229" s="21" t="n"/>
      <c r="N229" s="22" t="n"/>
      <c r="O229" s="24">
        <f>IF(A229&lt;&gt;"عهدة","",SUMIFS($G$8:$G$5007,$B$8:$B$5007,B229,$A$8:$A$5007,"مصروف",$I$8:$I$5007,"&lt;&gt;مرفوض"))</f>
        <v/>
      </c>
      <c r="P229" s="25">
        <f>IF(A229&lt;&gt;"عهدة","",N(F229)-O229)</f>
        <v/>
      </c>
      <c r="Q229" s="26">
        <f>IF(A229="","",IF(A229="عهدة",IF(N(F229)=0,"⚠ أدخل قيمة العهدة",IF(P229&lt;0,"⛔ عجز / زيادة مصروفات "&amp;TEXT(-P229,"#,##0"),IF(COUNTIFS($B$8:$B$5007,B229,$A$8:$A$5007,"مصروف",$I$8:$I$5007,"&lt;&gt;مرفوض",$K$8:$K$5007,"&lt;&gt;نعم")&gt;0,"⚠ "&amp;COUNTIFS($B$8:$B$5007,B229,$A$8:$A$5007,"مصروف",$I$8:$I$5007,"&lt;&gt;مرفوض",$K$8:$K$5007,"&lt;&gt;نعم")&amp;" مصروف غير مسوى",IF(L229="تمت التسوية",IF(P229=0,"✔ متوازنة وتمت التسوية","✔ تمت التسوية – متبقي "&amp;TEXT(P229,"#,##0")),IF(P229&gt;0,"متبقي "&amp;TEXT(P229,"#,##0"),"✔ متوازنة"))))),IF(R229=0,"⚠ أضف سطر عهدة أولًا",IF(OR(C229="",N(G229)=0),"⚠ أكمل التاريخ والقيمة",IF(S229="","⚠ التاريخ خارج السنة المالية",IF(H229="","⚠ اختر بند الموازنة",IF(I229="مرفوض","✖ مرفوض من المدير",IF(I229&lt;&gt;"موافق","⏳ بانتظار موافقة المدير",IF(K229&lt;&gt;"نعم","⚠ غير مسوى مع الحسابات","✔ معتمد ومسوى")))))))))</f>
        <v/>
      </c>
      <c r="R229">
        <f>N(R228)+IF(A229="عهدة",1,0)</f>
        <v/>
      </c>
      <c r="S229">
        <f>IF(C229="","",IF(AND(C229&gt;=DATE(2026,9,1),C229&lt;=DATE(2027,8,31)),(YEAR(C229)-2026)*12+MONTH(C229)-8,""))</f>
        <v/>
      </c>
      <c r="T229">
        <f>IF(AND(A229="مصروف",R229&gt;0,I229="موافق",S229&lt;&gt;"",H229&lt;&gt;""),N(G229),0)</f>
        <v/>
      </c>
    </row>
    <row r="230">
      <c r="A230" s="19" t="n"/>
      <c r="B230" s="20">
        <f>IF(A230="","",IF(R230=0,"⚠ أضف سطر عهدة أولًا","BDR-"&amp;TEXT(R230,"000")))</f>
        <v/>
      </c>
      <c r="C230" s="21" t="n"/>
      <c r="D230" s="20">
        <f>IF(C230="","",IF(S230="","خارج السنة المالية",INDEX(القوائم!$D$2:$D$13,S230)))</f>
        <v/>
      </c>
      <c r="E230" s="22" t="n"/>
      <c r="F230" s="23" t="n"/>
      <c r="G230" s="23" t="n"/>
      <c r="H230" s="22" t="n"/>
      <c r="I230" s="19" t="n"/>
      <c r="J230" s="21" t="n"/>
      <c r="K230" s="19" t="n"/>
      <c r="L230" s="19" t="n"/>
      <c r="M230" s="21" t="n"/>
      <c r="N230" s="22" t="n"/>
      <c r="O230" s="24">
        <f>IF(A230&lt;&gt;"عهدة","",SUMIFS($G$8:$G$5007,$B$8:$B$5007,B230,$A$8:$A$5007,"مصروف",$I$8:$I$5007,"&lt;&gt;مرفوض"))</f>
        <v/>
      </c>
      <c r="P230" s="25">
        <f>IF(A230&lt;&gt;"عهدة","",N(F230)-O230)</f>
        <v/>
      </c>
      <c r="Q230" s="26">
        <f>IF(A230="","",IF(A230="عهدة",IF(N(F230)=0,"⚠ أدخل قيمة العهدة",IF(P230&lt;0,"⛔ عجز / زيادة مصروفات "&amp;TEXT(-P230,"#,##0"),IF(COUNTIFS($B$8:$B$5007,B230,$A$8:$A$5007,"مصروف",$I$8:$I$5007,"&lt;&gt;مرفوض",$K$8:$K$5007,"&lt;&gt;نعم")&gt;0,"⚠ "&amp;COUNTIFS($B$8:$B$5007,B230,$A$8:$A$5007,"مصروف",$I$8:$I$5007,"&lt;&gt;مرفوض",$K$8:$K$5007,"&lt;&gt;نعم")&amp;" مصروف غير مسوى",IF(L230="تمت التسوية",IF(P230=0,"✔ متوازنة وتمت التسوية","✔ تمت التسوية – متبقي "&amp;TEXT(P230,"#,##0")),IF(P230&gt;0,"متبقي "&amp;TEXT(P230,"#,##0"),"✔ متوازنة"))))),IF(R230=0,"⚠ أضف سطر عهدة أولًا",IF(OR(C230="",N(G230)=0),"⚠ أكمل التاريخ والقيمة",IF(S230="","⚠ التاريخ خارج السنة المالية",IF(H230="","⚠ اختر بند الموازنة",IF(I230="مرفوض","✖ مرفوض من المدير",IF(I230&lt;&gt;"موافق","⏳ بانتظار موافقة المدير",IF(K230&lt;&gt;"نعم","⚠ غير مسوى مع الحسابات","✔ معتمد ومسوى")))))))))</f>
        <v/>
      </c>
      <c r="R230">
        <f>N(R229)+IF(A230="عهدة",1,0)</f>
        <v/>
      </c>
      <c r="S230">
        <f>IF(C230="","",IF(AND(C230&gt;=DATE(2026,9,1),C230&lt;=DATE(2027,8,31)),(YEAR(C230)-2026)*12+MONTH(C230)-8,""))</f>
        <v/>
      </c>
      <c r="T230">
        <f>IF(AND(A230="مصروف",R230&gt;0,I230="موافق",S230&lt;&gt;"",H230&lt;&gt;""),N(G230),0)</f>
        <v/>
      </c>
    </row>
    <row r="231">
      <c r="A231" s="19" t="n"/>
      <c r="B231" s="20">
        <f>IF(A231="","",IF(R231=0,"⚠ أضف سطر عهدة أولًا","BDR-"&amp;TEXT(R231,"000")))</f>
        <v/>
      </c>
      <c r="C231" s="21" t="n"/>
      <c r="D231" s="20">
        <f>IF(C231="","",IF(S231="","خارج السنة المالية",INDEX(القوائم!$D$2:$D$13,S231)))</f>
        <v/>
      </c>
      <c r="E231" s="22" t="n"/>
      <c r="F231" s="23" t="n"/>
      <c r="G231" s="23" t="n"/>
      <c r="H231" s="22" t="n"/>
      <c r="I231" s="19" t="n"/>
      <c r="J231" s="21" t="n"/>
      <c r="K231" s="19" t="n"/>
      <c r="L231" s="19" t="n"/>
      <c r="M231" s="21" t="n"/>
      <c r="N231" s="22" t="n"/>
      <c r="O231" s="24">
        <f>IF(A231&lt;&gt;"عهدة","",SUMIFS($G$8:$G$5007,$B$8:$B$5007,B231,$A$8:$A$5007,"مصروف",$I$8:$I$5007,"&lt;&gt;مرفوض"))</f>
        <v/>
      </c>
      <c r="P231" s="25">
        <f>IF(A231&lt;&gt;"عهدة","",N(F231)-O231)</f>
        <v/>
      </c>
      <c r="Q231" s="26">
        <f>IF(A231="","",IF(A231="عهدة",IF(N(F231)=0,"⚠ أدخل قيمة العهدة",IF(P231&lt;0,"⛔ عجز / زيادة مصروفات "&amp;TEXT(-P231,"#,##0"),IF(COUNTIFS($B$8:$B$5007,B231,$A$8:$A$5007,"مصروف",$I$8:$I$5007,"&lt;&gt;مرفوض",$K$8:$K$5007,"&lt;&gt;نعم")&gt;0,"⚠ "&amp;COUNTIFS($B$8:$B$5007,B231,$A$8:$A$5007,"مصروف",$I$8:$I$5007,"&lt;&gt;مرفوض",$K$8:$K$5007,"&lt;&gt;نعم")&amp;" مصروف غير مسوى",IF(L231="تمت التسوية",IF(P231=0,"✔ متوازنة وتمت التسوية","✔ تمت التسوية – متبقي "&amp;TEXT(P231,"#,##0")),IF(P231&gt;0,"متبقي "&amp;TEXT(P231,"#,##0"),"✔ متوازنة"))))),IF(R231=0,"⚠ أضف سطر عهدة أولًا",IF(OR(C231="",N(G231)=0),"⚠ أكمل التاريخ والقيمة",IF(S231="","⚠ التاريخ خارج السنة المالية",IF(H231="","⚠ اختر بند الموازنة",IF(I231="مرفوض","✖ مرفوض من المدير",IF(I231&lt;&gt;"موافق","⏳ بانتظار موافقة المدير",IF(K231&lt;&gt;"نعم","⚠ غير مسوى مع الحسابات","✔ معتمد ومسوى")))))))))</f>
        <v/>
      </c>
      <c r="R231">
        <f>N(R230)+IF(A231="عهدة",1,0)</f>
        <v/>
      </c>
      <c r="S231">
        <f>IF(C231="","",IF(AND(C231&gt;=DATE(2026,9,1),C231&lt;=DATE(2027,8,31)),(YEAR(C231)-2026)*12+MONTH(C231)-8,""))</f>
        <v/>
      </c>
      <c r="T231">
        <f>IF(AND(A231="مصروف",R231&gt;0,I231="موافق",S231&lt;&gt;"",H231&lt;&gt;""),N(G231),0)</f>
        <v/>
      </c>
    </row>
    <row r="232">
      <c r="A232" s="19" t="n"/>
      <c r="B232" s="20">
        <f>IF(A232="","",IF(R232=0,"⚠ أضف سطر عهدة أولًا","BDR-"&amp;TEXT(R232,"000")))</f>
        <v/>
      </c>
      <c r="C232" s="21" t="n"/>
      <c r="D232" s="20">
        <f>IF(C232="","",IF(S232="","خارج السنة المالية",INDEX(القوائم!$D$2:$D$13,S232)))</f>
        <v/>
      </c>
      <c r="E232" s="22" t="n"/>
      <c r="F232" s="23" t="n"/>
      <c r="G232" s="23" t="n"/>
      <c r="H232" s="22" t="n"/>
      <c r="I232" s="19" t="n"/>
      <c r="J232" s="21" t="n"/>
      <c r="K232" s="19" t="n"/>
      <c r="L232" s="19" t="n"/>
      <c r="M232" s="21" t="n"/>
      <c r="N232" s="22" t="n"/>
      <c r="O232" s="24">
        <f>IF(A232&lt;&gt;"عهدة","",SUMIFS($G$8:$G$5007,$B$8:$B$5007,B232,$A$8:$A$5007,"مصروف",$I$8:$I$5007,"&lt;&gt;مرفوض"))</f>
        <v/>
      </c>
      <c r="P232" s="25">
        <f>IF(A232&lt;&gt;"عهدة","",N(F232)-O232)</f>
        <v/>
      </c>
      <c r="Q232" s="26">
        <f>IF(A232="","",IF(A232="عهدة",IF(N(F232)=0,"⚠ أدخل قيمة العهدة",IF(P232&lt;0,"⛔ عجز / زيادة مصروفات "&amp;TEXT(-P232,"#,##0"),IF(COUNTIFS($B$8:$B$5007,B232,$A$8:$A$5007,"مصروف",$I$8:$I$5007,"&lt;&gt;مرفوض",$K$8:$K$5007,"&lt;&gt;نعم")&gt;0,"⚠ "&amp;COUNTIFS($B$8:$B$5007,B232,$A$8:$A$5007,"مصروف",$I$8:$I$5007,"&lt;&gt;مرفوض",$K$8:$K$5007,"&lt;&gt;نعم")&amp;" مصروف غير مسوى",IF(L232="تمت التسوية",IF(P232=0,"✔ متوازنة وتمت التسوية","✔ تمت التسوية – متبقي "&amp;TEXT(P232,"#,##0")),IF(P232&gt;0,"متبقي "&amp;TEXT(P232,"#,##0"),"✔ متوازنة"))))),IF(R232=0,"⚠ أضف سطر عهدة أولًا",IF(OR(C232="",N(G232)=0),"⚠ أكمل التاريخ والقيمة",IF(S232="","⚠ التاريخ خارج السنة المالية",IF(H232="","⚠ اختر بند الموازنة",IF(I232="مرفوض","✖ مرفوض من المدير",IF(I232&lt;&gt;"موافق","⏳ بانتظار موافقة المدير",IF(K232&lt;&gt;"نعم","⚠ غير مسوى مع الحسابات","✔ معتمد ومسوى")))))))))</f>
        <v/>
      </c>
      <c r="R232">
        <f>N(R231)+IF(A232="عهدة",1,0)</f>
        <v/>
      </c>
      <c r="S232">
        <f>IF(C232="","",IF(AND(C232&gt;=DATE(2026,9,1),C232&lt;=DATE(2027,8,31)),(YEAR(C232)-2026)*12+MONTH(C232)-8,""))</f>
        <v/>
      </c>
      <c r="T232">
        <f>IF(AND(A232="مصروف",R232&gt;0,I232="موافق",S232&lt;&gt;"",H232&lt;&gt;""),N(G232),0)</f>
        <v/>
      </c>
    </row>
    <row r="233">
      <c r="A233" s="19" t="n"/>
      <c r="B233" s="20">
        <f>IF(A233="","",IF(R233=0,"⚠ أضف سطر عهدة أولًا","BDR-"&amp;TEXT(R233,"000")))</f>
        <v/>
      </c>
      <c r="C233" s="21" t="n"/>
      <c r="D233" s="20">
        <f>IF(C233="","",IF(S233="","خارج السنة المالية",INDEX(القوائم!$D$2:$D$13,S233)))</f>
        <v/>
      </c>
      <c r="E233" s="22" t="n"/>
      <c r="F233" s="23" t="n"/>
      <c r="G233" s="23" t="n"/>
      <c r="H233" s="22" t="n"/>
      <c r="I233" s="19" t="n"/>
      <c r="J233" s="21" t="n"/>
      <c r="K233" s="19" t="n"/>
      <c r="L233" s="19" t="n"/>
      <c r="M233" s="21" t="n"/>
      <c r="N233" s="22" t="n"/>
      <c r="O233" s="24">
        <f>IF(A233&lt;&gt;"عهدة","",SUMIFS($G$8:$G$5007,$B$8:$B$5007,B233,$A$8:$A$5007,"مصروف",$I$8:$I$5007,"&lt;&gt;مرفوض"))</f>
        <v/>
      </c>
      <c r="P233" s="25">
        <f>IF(A233&lt;&gt;"عهدة","",N(F233)-O233)</f>
        <v/>
      </c>
      <c r="Q233" s="26">
        <f>IF(A233="","",IF(A233="عهدة",IF(N(F233)=0,"⚠ أدخل قيمة العهدة",IF(P233&lt;0,"⛔ عجز / زيادة مصروفات "&amp;TEXT(-P233,"#,##0"),IF(COUNTIFS($B$8:$B$5007,B233,$A$8:$A$5007,"مصروف",$I$8:$I$5007,"&lt;&gt;مرفوض",$K$8:$K$5007,"&lt;&gt;نعم")&gt;0,"⚠ "&amp;COUNTIFS($B$8:$B$5007,B233,$A$8:$A$5007,"مصروف",$I$8:$I$5007,"&lt;&gt;مرفوض",$K$8:$K$5007,"&lt;&gt;نعم")&amp;" مصروف غير مسوى",IF(L233="تمت التسوية",IF(P233=0,"✔ متوازنة وتمت التسوية","✔ تمت التسوية – متبقي "&amp;TEXT(P233,"#,##0")),IF(P233&gt;0,"متبقي "&amp;TEXT(P233,"#,##0"),"✔ متوازنة"))))),IF(R233=0,"⚠ أضف سطر عهدة أولًا",IF(OR(C233="",N(G233)=0),"⚠ أكمل التاريخ والقيمة",IF(S233="","⚠ التاريخ خارج السنة المالية",IF(H233="","⚠ اختر بند الموازنة",IF(I233="مرفوض","✖ مرفوض من المدير",IF(I233&lt;&gt;"موافق","⏳ بانتظار موافقة المدير",IF(K233&lt;&gt;"نعم","⚠ غير مسوى مع الحسابات","✔ معتمد ومسوى")))))))))</f>
        <v/>
      </c>
      <c r="R233">
        <f>N(R232)+IF(A233="عهدة",1,0)</f>
        <v/>
      </c>
      <c r="S233">
        <f>IF(C233="","",IF(AND(C233&gt;=DATE(2026,9,1),C233&lt;=DATE(2027,8,31)),(YEAR(C233)-2026)*12+MONTH(C233)-8,""))</f>
        <v/>
      </c>
      <c r="T233">
        <f>IF(AND(A233="مصروف",R233&gt;0,I233="موافق",S233&lt;&gt;"",H233&lt;&gt;""),N(G233),0)</f>
        <v/>
      </c>
    </row>
    <row r="234">
      <c r="A234" s="19" t="n"/>
      <c r="B234" s="20">
        <f>IF(A234="","",IF(R234=0,"⚠ أضف سطر عهدة أولًا","BDR-"&amp;TEXT(R234,"000")))</f>
        <v/>
      </c>
      <c r="C234" s="21" t="n"/>
      <c r="D234" s="20">
        <f>IF(C234="","",IF(S234="","خارج السنة المالية",INDEX(القوائم!$D$2:$D$13,S234)))</f>
        <v/>
      </c>
      <c r="E234" s="22" t="n"/>
      <c r="F234" s="23" t="n"/>
      <c r="G234" s="23" t="n"/>
      <c r="H234" s="22" t="n"/>
      <c r="I234" s="19" t="n"/>
      <c r="J234" s="21" t="n"/>
      <c r="K234" s="19" t="n"/>
      <c r="L234" s="19" t="n"/>
      <c r="M234" s="21" t="n"/>
      <c r="N234" s="22" t="n"/>
      <c r="O234" s="24">
        <f>IF(A234&lt;&gt;"عهدة","",SUMIFS($G$8:$G$5007,$B$8:$B$5007,B234,$A$8:$A$5007,"مصروف",$I$8:$I$5007,"&lt;&gt;مرفوض"))</f>
        <v/>
      </c>
      <c r="P234" s="25">
        <f>IF(A234&lt;&gt;"عهدة","",N(F234)-O234)</f>
        <v/>
      </c>
      <c r="Q234" s="26">
        <f>IF(A234="","",IF(A234="عهدة",IF(N(F234)=0,"⚠ أدخل قيمة العهدة",IF(P234&lt;0,"⛔ عجز / زيادة مصروفات "&amp;TEXT(-P234,"#,##0"),IF(COUNTIFS($B$8:$B$5007,B234,$A$8:$A$5007,"مصروف",$I$8:$I$5007,"&lt;&gt;مرفوض",$K$8:$K$5007,"&lt;&gt;نعم")&gt;0,"⚠ "&amp;COUNTIFS($B$8:$B$5007,B234,$A$8:$A$5007,"مصروف",$I$8:$I$5007,"&lt;&gt;مرفوض",$K$8:$K$5007,"&lt;&gt;نعم")&amp;" مصروف غير مسوى",IF(L234="تمت التسوية",IF(P234=0,"✔ متوازنة وتمت التسوية","✔ تمت التسوية – متبقي "&amp;TEXT(P234,"#,##0")),IF(P234&gt;0,"متبقي "&amp;TEXT(P234,"#,##0"),"✔ متوازنة"))))),IF(R234=0,"⚠ أضف سطر عهدة أولًا",IF(OR(C234="",N(G234)=0),"⚠ أكمل التاريخ والقيمة",IF(S234="","⚠ التاريخ خارج السنة المالية",IF(H234="","⚠ اختر بند الموازنة",IF(I234="مرفوض","✖ مرفوض من المدير",IF(I234&lt;&gt;"موافق","⏳ بانتظار موافقة المدير",IF(K234&lt;&gt;"نعم","⚠ غير مسوى مع الحسابات","✔ معتمد ومسوى")))))))))</f>
        <v/>
      </c>
      <c r="R234">
        <f>N(R233)+IF(A234="عهدة",1,0)</f>
        <v/>
      </c>
      <c r="S234">
        <f>IF(C234="","",IF(AND(C234&gt;=DATE(2026,9,1),C234&lt;=DATE(2027,8,31)),(YEAR(C234)-2026)*12+MONTH(C234)-8,""))</f>
        <v/>
      </c>
      <c r="T234">
        <f>IF(AND(A234="مصروف",R234&gt;0,I234="موافق",S234&lt;&gt;"",H234&lt;&gt;""),N(G234),0)</f>
        <v/>
      </c>
    </row>
    <row r="235">
      <c r="A235" s="19" t="n"/>
      <c r="B235" s="20">
        <f>IF(A235="","",IF(R235=0,"⚠ أضف سطر عهدة أولًا","BDR-"&amp;TEXT(R235,"000")))</f>
        <v/>
      </c>
      <c r="C235" s="21" t="n"/>
      <c r="D235" s="20">
        <f>IF(C235="","",IF(S235="","خارج السنة المالية",INDEX(القوائم!$D$2:$D$13,S235)))</f>
        <v/>
      </c>
      <c r="E235" s="22" t="n"/>
      <c r="F235" s="23" t="n"/>
      <c r="G235" s="23" t="n"/>
      <c r="H235" s="22" t="n"/>
      <c r="I235" s="19" t="n"/>
      <c r="J235" s="21" t="n"/>
      <c r="K235" s="19" t="n"/>
      <c r="L235" s="19" t="n"/>
      <c r="M235" s="21" t="n"/>
      <c r="N235" s="22" t="n"/>
      <c r="O235" s="24">
        <f>IF(A235&lt;&gt;"عهدة","",SUMIFS($G$8:$G$5007,$B$8:$B$5007,B235,$A$8:$A$5007,"مصروف",$I$8:$I$5007,"&lt;&gt;مرفوض"))</f>
        <v/>
      </c>
      <c r="P235" s="25">
        <f>IF(A235&lt;&gt;"عهدة","",N(F235)-O235)</f>
        <v/>
      </c>
      <c r="Q235" s="26">
        <f>IF(A235="","",IF(A235="عهدة",IF(N(F235)=0,"⚠ أدخل قيمة العهدة",IF(P235&lt;0,"⛔ عجز / زيادة مصروفات "&amp;TEXT(-P235,"#,##0"),IF(COUNTIFS($B$8:$B$5007,B235,$A$8:$A$5007,"مصروف",$I$8:$I$5007,"&lt;&gt;مرفوض",$K$8:$K$5007,"&lt;&gt;نعم")&gt;0,"⚠ "&amp;COUNTIFS($B$8:$B$5007,B235,$A$8:$A$5007,"مصروف",$I$8:$I$5007,"&lt;&gt;مرفوض",$K$8:$K$5007,"&lt;&gt;نعم")&amp;" مصروف غير مسوى",IF(L235="تمت التسوية",IF(P235=0,"✔ متوازنة وتمت التسوية","✔ تمت التسوية – متبقي "&amp;TEXT(P235,"#,##0")),IF(P235&gt;0,"متبقي "&amp;TEXT(P235,"#,##0"),"✔ متوازنة"))))),IF(R235=0,"⚠ أضف سطر عهدة أولًا",IF(OR(C235="",N(G235)=0),"⚠ أكمل التاريخ والقيمة",IF(S235="","⚠ التاريخ خارج السنة المالية",IF(H235="","⚠ اختر بند الموازنة",IF(I235="مرفوض","✖ مرفوض من المدير",IF(I235&lt;&gt;"موافق","⏳ بانتظار موافقة المدير",IF(K235&lt;&gt;"نعم","⚠ غير مسوى مع الحسابات","✔ معتمد ومسوى")))))))))</f>
        <v/>
      </c>
      <c r="R235">
        <f>N(R234)+IF(A235="عهدة",1,0)</f>
        <v/>
      </c>
      <c r="S235">
        <f>IF(C235="","",IF(AND(C235&gt;=DATE(2026,9,1),C235&lt;=DATE(2027,8,31)),(YEAR(C235)-2026)*12+MONTH(C235)-8,""))</f>
        <v/>
      </c>
      <c r="T235">
        <f>IF(AND(A235="مصروف",R235&gt;0,I235="موافق",S235&lt;&gt;"",H235&lt;&gt;""),N(G235),0)</f>
        <v/>
      </c>
    </row>
    <row r="236">
      <c r="A236" s="19" t="n"/>
      <c r="B236" s="20">
        <f>IF(A236="","",IF(R236=0,"⚠ أضف سطر عهدة أولًا","BDR-"&amp;TEXT(R236,"000")))</f>
        <v/>
      </c>
      <c r="C236" s="21" t="n"/>
      <c r="D236" s="20">
        <f>IF(C236="","",IF(S236="","خارج السنة المالية",INDEX(القوائم!$D$2:$D$13,S236)))</f>
        <v/>
      </c>
      <c r="E236" s="22" t="n"/>
      <c r="F236" s="23" t="n"/>
      <c r="G236" s="23" t="n"/>
      <c r="H236" s="22" t="n"/>
      <c r="I236" s="19" t="n"/>
      <c r="J236" s="21" t="n"/>
      <c r="K236" s="19" t="n"/>
      <c r="L236" s="19" t="n"/>
      <c r="M236" s="21" t="n"/>
      <c r="N236" s="22" t="n"/>
      <c r="O236" s="24">
        <f>IF(A236&lt;&gt;"عهدة","",SUMIFS($G$8:$G$5007,$B$8:$B$5007,B236,$A$8:$A$5007,"مصروف",$I$8:$I$5007,"&lt;&gt;مرفوض"))</f>
        <v/>
      </c>
      <c r="P236" s="25">
        <f>IF(A236&lt;&gt;"عهدة","",N(F236)-O236)</f>
        <v/>
      </c>
      <c r="Q236" s="26">
        <f>IF(A236="","",IF(A236="عهدة",IF(N(F236)=0,"⚠ أدخل قيمة العهدة",IF(P236&lt;0,"⛔ عجز / زيادة مصروفات "&amp;TEXT(-P236,"#,##0"),IF(COUNTIFS($B$8:$B$5007,B236,$A$8:$A$5007,"مصروف",$I$8:$I$5007,"&lt;&gt;مرفوض",$K$8:$K$5007,"&lt;&gt;نعم")&gt;0,"⚠ "&amp;COUNTIFS($B$8:$B$5007,B236,$A$8:$A$5007,"مصروف",$I$8:$I$5007,"&lt;&gt;مرفوض",$K$8:$K$5007,"&lt;&gt;نعم")&amp;" مصروف غير مسوى",IF(L236="تمت التسوية",IF(P236=0,"✔ متوازنة وتمت التسوية","✔ تمت التسوية – متبقي "&amp;TEXT(P236,"#,##0")),IF(P236&gt;0,"متبقي "&amp;TEXT(P236,"#,##0"),"✔ متوازنة"))))),IF(R236=0,"⚠ أضف سطر عهدة أولًا",IF(OR(C236="",N(G236)=0),"⚠ أكمل التاريخ والقيمة",IF(S236="","⚠ التاريخ خارج السنة المالية",IF(H236="","⚠ اختر بند الموازنة",IF(I236="مرفوض","✖ مرفوض من المدير",IF(I236&lt;&gt;"موافق","⏳ بانتظار موافقة المدير",IF(K236&lt;&gt;"نعم","⚠ غير مسوى مع الحسابات","✔ معتمد ومسوى")))))))))</f>
        <v/>
      </c>
      <c r="R236">
        <f>N(R235)+IF(A236="عهدة",1,0)</f>
        <v/>
      </c>
      <c r="S236">
        <f>IF(C236="","",IF(AND(C236&gt;=DATE(2026,9,1),C236&lt;=DATE(2027,8,31)),(YEAR(C236)-2026)*12+MONTH(C236)-8,""))</f>
        <v/>
      </c>
      <c r="T236">
        <f>IF(AND(A236="مصروف",R236&gt;0,I236="موافق",S236&lt;&gt;"",H236&lt;&gt;""),N(G236),0)</f>
        <v/>
      </c>
    </row>
    <row r="237">
      <c r="A237" s="19" t="n"/>
      <c r="B237" s="20">
        <f>IF(A237="","",IF(R237=0,"⚠ أضف سطر عهدة أولًا","BDR-"&amp;TEXT(R237,"000")))</f>
        <v/>
      </c>
      <c r="C237" s="21" t="n"/>
      <c r="D237" s="20">
        <f>IF(C237="","",IF(S237="","خارج السنة المالية",INDEX(القوائم!$D$2:$D$13,S237)))</f>
        <v/>
      </c>
      <c r="E237" s="22" t="n"/>
      <c r="F237" s="23" t="n"/>
      <c r="G237" s="23" t="n"/>
      <c r="H237" s="22" t="n"/>
      <c r="I237" s="19" t="n"/>
      <c r="J237" s="21" t="n"/>
      <c r="K237" s="19" t="n"/>
      <c r="L237" s="19" t="n"/>
      <c r="M237" s="21" t="n"/>
      <c r="N237" s="22" t="n"/>
      <c r="O237" s="24">
        <f>IF(A237&lt;&gt;"عهدة","",SUMIFS($G$8:$G$5007,$B$8:$B$5007,B237,$A$8:$A$5007,"مصروف",$I$8:$I$5007,"&lt;&gt;مرفوض"))</f>
        <v/>
      </c>
      <c r="P237" s="25">
        <f>IF(A237&lt;&gt;"عهدة","",N(F237)-O237)</f>
        <v/>
      </c>
      <c r="Q237" s="26">
        <f>IF(A237="","",IF(A237="عهدة",IF(N(F237)=0,"⚠ أدخل قيمة العهدة",IF(P237&lt;0,"⛔ عجز / زيادة مصروفات "&amp;TEXT(-P237,"#,##0"),IF(COUNTIFS($B$8:$B$5007,B237,$A$8:$A$5007,"مصروف",$I$8:$I$5007,"&lt;&gt;مرفوض",$K$8:$K$5007,"&lt;&gt;نعم")&gt;0,"⚠ "&amp;COUNTIFS($B$8:$B$5007,B237,$A$8:$A$5007,"مصروف",$I$8:$I$5007,"&lt;&gt;مرفوض",$K$8:$K$5007,"&lt;&gt;نعم")&amp;" مصروف غير مسوى",IF(L237="تمت التسوية",IF(P237=0,"✔ متوازنة وتمت التسوية","✔ تمت التسوية – متبقي "&amp;TEXT(P237,"#,##0")),IF(P237&gt;0,"متبقي "&amp;TEXT(P237,"#,##0"),"✔ متوازنة"))))),IF(R237=0,"⚠ أضف سطر عهدة أولًا",IF(OR(C237="",N(G237)=0),"⚠ أكمل التاريخ والقيمة",IF(S237="","⚠ التاريخ خارج السنة المالية",IF(H237="","⚠ اختر بند الموازنة",IF(I237="مرفوض","✖ مرفوض من المدير",IF(I237&lt;&gt;"موافق","⏳ بانتظار موافقة المدير",IF(K237&lt;&gt;"نعم","⚠ غير مسوى مع الحسابات","✔ معتمد ومسوى")))))))))</f>
        <v/>
      </c>
      <c r="R237">
        <f>N(R236)+IF(A237="عهدة",1,0)</f>
        <v/>
      </c>
      <c r="S237">
        <f>IF(C237="","",IF(AND(C237&gt;=DATE(2026,9,1),C237&lt;=DATE(2027,8,31)),(YEAR(C237)-2026)*12+MONTH(C237)-8,""))</f>
        <v/>
      </c>
      <c r="T237">
        <f>IF(AND(A237="مصروف",R237&gt;0,I237="موافق",S237&lt;&gt;"",H237&lt;&gt;""),N(G237),0)</f>
        <v/>
      </c>
    </row>
    <row r="238">
      <c r="A238" s="19" t="n"/>
      <c r="B238" s="20">
        <f>IF(A238="","",IF(R238=0,"⚠ أضف سطر عهدة أولًا","BDR-"&amp;TEXT(R238,"000")))</f>
        <v/>
      </c>
      <c r="C238" s="21" t="n"/>
      <c r="D238" s="20">
        <f>IF(C238="","",IF(S238="","خارج السنة المالية",INDEX(القوائم!$D$2:$D$13,S238)))</f>
        <v/>
      </c>
      <c r="E238" s="22" t="n"/>
      <c r="F238" s="23" t="n"/>
      <c r="G238" s="23" t="n"/>
      <c r="H238" s="22" t="n"/>
      <c r="I238" s="19" t="n"/>
      <c r="J238" s="21" t="n"/>
      <c r="K238" s="19" t="n"/>
      <c r="L238" s="19" t="n"/>
      <c r="M238" s="21" t="n"/>
      <c r="N238" s="22" t="n"/>
      <c r="O238" s="24">
        <f>IF(A238&lt;&gt;"عهدة","",SUMIFS($G$8:$G$5007,$B$8:$B$5007,B238,$A$8:$A$5007,"مصروف",$I$8:$I$5007,"&lt;&gt;مرفوض"))</f>
        <v/>
      </c>
      <c r="P238" s="25">
        <f>IF(A238&lt;&gt;"عهدة","",N(F238)-O238)</f>
        <v/>
      </c>
      <c r="Q238" s="26">
        <f>IF(A238="","",IF(A238="عهدة",IF(N(F238)=0,"⚠ أدخل قيمة العهدة",IF(P238&lt;0,"⛔ عجز / زيادة مصروفات "&amp;TEXT(-P238,"#,##0"),IF(COUNTIFS($B$8:$B$5007,B238,$A$8:$A$5007,"مصروف",$I$8:$I$5007,"&lt;&gt;مرفوض",$K$8:$K$5007,"&lt;&gt;نعم")&gt;0,"⚠ "&amp;COUNTIFS($B$8:$B$5007,B238,$A$8:$A$5007,"مصروف",$I$8:$I$5007,"&lt;&gt;مرفوض",$K$8:$K$5007,"&lt;&gt;نعم")&amp;" مصروف غير مسوى",IF(L238="تمت التسوية",IF(P238=0,"✔ متوازنة وتمت التسوية","✔ تمت التسوية – متبقي "&amp;TEXT(P238,"#,##0")),IF(P238&gt;0,"متبقي "&amp;TEXT(P238,"#,##0"),"✔ متوازنة"))))),IF(R238=0,"⚠ أضف سطر عهدة أولًا",IF(OR(C238="",N(G238)=0),"⚠ أكمل التاريخ والقيمة",IF(S238="","⚠ التاريخ خارج السنة المالية",IF(H238="","⚠ اختر بند الموازنة",IF(I238="مرفوض","✖ مرفوض من المدير",IF(I238&lt;&gt;"موافق","⏳ بانتظار موافقة المدير",IF(K238&lt;&gt;"نعم","⚠ غير مسوى مع الحسابات","✔ معتمد ومسوى")))))))))</f>
        <v/>
      </c>
      <c r="R238">
        <f>N(R237)+IF(A238="عهدة",1,0)</f>
        <v/>
      </c>
      <c r="S238">
        <f>IF(C238="","",IF(AND(C238&gt;=DATE(2026,9,1),C238&lt;=DATE(2027,8,31)),(YEAR(C238)-2026)*12+MONTH(C238)-8,""))</f>
        <v/>
      </c>
      <c r="T238">
        <f>IF(AND(A238="مصروف",R238&gt;0,I238="موافق",S238&lt;&gt;"",H238&lt;&gt;""),N(G238),0)</f>
        <v/>
      </c>
    </row>
    <row r="239">
      <c r="A239" s="19" t="n"/>
      <c r="B239" s="20">
        <f>IF(A239="","",IF(R239=0,"⚠ أضف سطر عهدة أولًا","BDR-"&amp;TEXT(R239,"000")))</f>
        <v/>
      </c>
      <c r="C239" s="21" t="n"/>
      <c r="D239" s="20">
        <f>IF(C239="","",IF(S239="","خارج السنة المالية",INDEX(القوائم!$D$2:$D$13,S239)))</f>
        <v/>
      </c>
      <c r="E239" s="22" t="n"/>
      <c r="F239" s="23" t="n"/>
      <c r="G239" s="23" t="n"/>
      <c r="H239" s="22" t="n"/>
      <c r="I239" s="19" t="n"/>
      <c r="J239" s="21" t="n"/>
      <c r="K239" s="19" t="n"/>
      <c r="L239" s="19" t="n"/>
      <c r="M239" s="21" t="n"/>
      <c r="N239" s="22" t="n"/>
      <c r="O239" s="24">
        <f>IF(A239&lt;&gt;"عهدة","",SUMIFS($G$8:$G$5007,$B$8:$B$5007,B239,$A$8:$A$5007,"مصروف",$I$8:$I$5007,"&lt;&gt;مرفوض"))</f>
        <v/>
      </c>
      <c r="P239" s="25">
        <f>IF(A239&lt;&gt;"عهدة","",N(F239)-O239)</f>
        <v/>
      </c>
      <c r="Q239" s="26">
        <f>IF(A239="","",IF(A239="عهدة",IF(N(F239)=0,"⚠ أدخل قيمة العهدة",IF(P239&lt;0,"⛔ عجز / زيادة مصروفات "&amp;TEXT(-P239,"#,##0"),IF(COUNTIFS($B$8:$B$5007,B239,$A$8:$A$5007,"مصروف",$I$8:$I$5007,"&lt;&gt;مرفوض",$K$8:$K$5007,"&lt;&gt;نعم")&gt;0,"⚠ "&amp;COUNTIFS($B$8:$B$5007,B239,$A$8:$A$5007,"مصروف",$I$8:$I$5007,"&lt;&gt;مرفوض",$K$8:$K$5007,"&lt;&gt;نعم")&amp;" مصروف غير مسوى",IF(L239="تمت التسوية",IF(P239=0,"✔ متوازنة وتمت التسوية","✔ تمت التسوية – متبقي "&amp;TEXT(P239,"#,##0")),IF(P239&gt;0,"متبقي "&amp;TEXT(P239,"#,##0"),"✔ متوازنة"))))),IF(R239=0,"⚠ أضف سطر عهدة أولًا",IF(OR(C239="",N(G239)=0),"⚠ أكمل التاريخ والقيمة",IF(S239="","⚠ التاريخ خارج السنة المالية",IF(H239="","⚠ اختر بند الموازنة",IF(I239="مرفوض","✖ مرفوض من المدير",IF(I239&lt;&gt;"موافق","⏳ بانتظار موافقة المدير",IF(K239&lt;&gt;"نعم","⚠ غير مسوى مع الحسابات","✔ معتمد ومسوى")))))))))</f>
        <v/>
      </c>
      <c r="R239">
        <f>N(R238)+IF(A239="عهدة",1,0)</f>
        <v/>
      </c>
      <c r="S239">
        <f>IF(C239="","",IF(AND(C239&gt;=DATE(2026,9,1),C239&lt;=DATE(2027,8,31)),(YEAR(C239)-2026)*12+MONTH(C239)-8,""))</f>
        <v/>
      </c>
      <c r="T239">
        <f>IF(AND(A239="مصروف",R239&gt;0,I239="موافق",S239&lt;&gt;"",H239&lt;&gt;""),N(G239),0)</f>
        <v/>
      </c>
    </row>
    <row r="240">
      <c r="A240" s="19" t="n"/>
      <c r="B240" s="20">
        <f>IF(A240="","",IF(R240=0,"⚠ أضف سطر عهدة أولًا","BDR-"&amp;TEXT(R240,"000")))</f>
        <v/>
      </c>
      <c r="C240" s="21" t="n"/>
      <c r="D240" s="20">
        <f>IF(C240="","",IF(S240="","خارج السنة المالية",INDEX(القوائم!$D$2:$D$13,S240)))</f>
        <v/>
      </c>
      <c r="E240" s="22" t="n"/>
      <c r="F240" s="23" t="n"/>
      <c r="G240" s="23" t="n"/>
      <c r="H240" s="22" t="n"/>
      <c r="I240" s="19" t="n"/>
      <c r="J240" s="21" t="n"/>
      <c r="K240" s="19" t="n"/>
      <c r="L240" s="19" t="n"/>
      <c r="M240" s="21" t="n"/>
      <c r="N240" s="22" t="n"/>
      <c r="O240" s="24">
        <f>IF(A240&lt;&gt;"عهدة","",SUMIFS($G$8:$G$5007,$B$8:$B$5007,B240,$A$8:$A$5007,"مصروف",$I$8:$I$5007,"&lt;&gt;مرفوض"))</f>
        <v/>
      </c>
      <c r="P240" s="25">
        <f>IF(A240&lt;&gt;"عهدة","",N(F240)-O240)</f>
        <v/>
      </c>
      <c r="Q240" s="26">
        <f>IF(A240="","",IF(A240="عهدة",IF(N(F240)=0,"⚠ أدخل قيمة العهدة",IF(P240&lt;0,"⛔ عجز / زيادة مصروفات "&amp;TEXT(-P240,"#,##0"),IF(COUNTIFS($B$8:$B$5007,B240,$A$8:$A$5007,"مصروف",$I$8:$I$5007,"&lt;&gt;مرفوض",$K$8:$K$5007,"&lt;&gt;نعم")&gt;0,"⚠ "&amp;COUNTIFS($B$8:$B$5007,B240,$A$8:$A$5007,"مصروف",$I$8:$I$5007,"&lt;&gt;مرفوض",$K$8:$K$5007,"&lt;&gt;نعم")&amp;" مصروف غير مسوى",IF(L240="تمت التسوية",IF(P240=0,"✔ متوازنة وتمت التسوية","✔ تمت التسوية – متبقي "&amp;TEXT(P240,"#,##0")),IF(P240&gt;0,"متبقي "&amp;TEXT(P240,"#,##0"),"✔ متوازنة"))))),IF(R240=0,"⚠ أضف سطر عهدة أولًا",IF(OR(C240="",N(G240)=0),"⚠ أكمل التاريخ والقيمة",IF(S240="","⚠ التاريخ خارج السنة المالية",IF(H240="","⚠ اختر بند الموازنة",IF(I240="مرفوض","✖ مرفوض من المدير",IF(I240&lt;&gt;"موافق","⏳ بانتظار موافقة المدير",IF(K240&lt;&gt;"نعم","⚠ غير مسوى مع الحسابات","✔ معتمد ومسوى")))))))))</f>
        <v/>
      </c>
      <c r="R240">
        <f>N(R239)+IF(A240="عهدة",1,0)</f>
        <v/>
      </c>
      <c r="S240">
        <f>IF(C240="","",IF(AND(C240&gt;=DATE(2026,9,1),C240&lt;=DATE(2027,8,31)),(YEAR(C240)-2026)*12+MONTH(C240)-8,""))</f>
        <v/>
      </c>
      <c r="T240">
        <f>IF(AND(A240="مصروف",R240&gt;0,I240="موافق",S240&lt;&gt;"",H240&lt;&gt;""),N(G240),0)</f>
        <v/>
      </c>
    </row>
    <row r="241">
      <c r="A241" s="19" t="n"/>
      <c r="B241" s="20">
        <f>IF(A241="","",IF(R241=0,"⚠ أضف سطر عهدة أولًا","BDR-"&amp;TEXT(R241,"000")))</f>
        <v/>
      </c>
      <c r="C241" s="21" t="n"/>
      <c r="D241" s="20">
        <f>IF(C241="","",IF(S241="","خارج السنة المالية",INDEX(القوائم!$D$2:$D$13,S241)))</f>
        <v/>
      </c>
      <c r="E241" s="22" t="n"/>
      <c r="F241" s="23" t="n"/>
      <c r="G241" s="23" t="n"/>
      <c r="H241" s="22" t="n"/>
      <c r="I241" s="19" t="n"/>
      <c r="J241" s="21" t="n"/>
      <c r="K241" s="19" t="n"/>
      <c r="L241" s="19" t="n"/>
      <c r="M241" s="21" t="n"/>
      <c r="N241" s="22" t="n"/>
      <c r="O241" s="24">
        <f>IF(A241&lt;&gt;"عهدة","",SUMIFS($G$8:$G$5007,$B$8:$B$5007,B241,$A$8:$A$5007,"مصروف",$I$8:$I$5007,"&lt;&gt;مرفوض"))</f>
        <v/>
      </c>
      <c r="P241" s="25">
        <f>IF(A241&lt;&gt;"عهدة","",N(F241)-O241)</f>
        <v/>
      </c>
      <c r="Q241" s="26">
        <f>IF(A241="","",IF(A241="عهدة",IF(N(F241)=0,"⚠ أدخل قيمة العهدة",IF(P241&lt;0,"⛔ عجز / زيادة مصروفات "&amp;TEXT(-P241,"#,##0"),IF(COUNTIFS($B$8:$B$5007,B241,$A$8:$A$5007,"مصروف",$I$8:$I$5007,"&lt;&gt;مرفوض",$K$8:$K$5007,"&lt;&gt;نعم")&gt;0,"⚠ "&amp;COUNTIFS($B$8:$B$5007,B241,$A$8:$A$5007,"مصروف",$I$8:$I$5007,"&lt;&gt;مرفوض",$K$8:$K$5007,"&lt;&gt;نعم")&amp;" مصروف غير مسوى",IF(L241="تمت التسوية",IF(P241=0,"✔ متوازنة وتمت التسوية","✔ تمت التسوية – متبقي "&amp;TEXT(P241,"#,##0")),IF(P241&gt;0,"متبقي "&amp;TEXT(P241,"#,##0"),"✔ متوازنة"))))),IF(R241=0,"⚠ أضف سطر عهدة أولًا",IF(OR(C241="",N(G241)=0),"⚠ أكمل التاريخ والقيمة",IF(S241="","⚠ التاريخ خارج السنة المالية",IF(H241="","⚠ اختر بند الموازنة",IF(I241="مرفوض","✖ مرفوض من المدير",IF(I241&lt;&gt;"موافق","⏳ بانتظار موافقة المدير",IF(K241&lt;&gt;"نعم","⚠ غير مسوى مع الحسابات","✔ معتمد ومسوى")))))))))</f>
        <v/>
      </c>
      <c r="R241">
        <f>N(R240)+IF(A241="عهدة",1,0)</f>
        <v/>
      </c>
      <c r="S241">
        <f>IF(C241="","",IF(AND(C241&gt;=DATE(2026,9,1),C241&lt;=DATE(2027,8,31)),(YEAR(C241)-2026)*12+MONTH(C241)-8,""))</f>
        <v/>
      </c>
      <c r="T241">
        <f>IF(AND(A241="مصروف",R241&gt;0,I241="موافق",S241&lt;&gt;"",H241&lt;&gt;""),N(G241),0)</f>
        <v/>
      </c>
    </row>
    <row r="242">
      <c r="A242" s="19" t="n"/>
      <c r="B242" s="20">
        <f>IF(A242="","",IF(R242=0,"⚠ أضف سطر عهدة أولًا","BDR-"&amp;TEXT(R242,"000")))</f>
        <v/>
      </c>
      <c r="C242" s="21" t="n"/>
      <c r="D242" s="20">
        <f>IF(C242="","",IF(S242="","خارج السنة المالية",INDEX(القوائم!$D$2:$D$13,S242)))</f>
        <v/>
      </c>
      <c r="E242" s="22" t="n"/>
      <c r="F242" s="23" t="n"/>
      <c r="G242" s="23" t="n"/>
      <c r="H242" s="22" t="n"/>
      <c r="I242" s="19" t="n"/>
      <c r="J242" s="21" t="n"/>
      <c r="K242" s="19" t="n"/>
      <c r="L242" s="19" t="n"/>
      <c r="M242" s="21" t="n"/>
      <c r="N242" s="22" t="n"/>
      <c r="O242" s="24">
        <f>IF(A242&lt;&gt;"عهدة","",SUMIFS($G$8:$G$5007,$B$8:$B$5007,B242,$A$8:$A$5007,"مصروف",$I$8:$I$5007,"&lt;&gt;مرفوض"))</f>
        <v/>
      </c>
      <c r="P242" s="25">
        <f>IF(A242&lt;&gt;"عهدة","",N(F242)-O242)</f>
        <v/>
      </c>
      <c r="Q242" s="26">
        <f>IF(A242="","",IF(A242="عهدة",IF(N(F242)=0,"⚠ أدخل قيمة العهدة",IF(P242&lt;0,"⛔ عجز / زيادة مصروفات "&amp;TEXT(-P242,"#,##0"),IF(COUNTIFS($B$8:$B$5007,B242,$A$8:$A$5007,"مصروف",$I$8:$I$5007,"&lt;&gt;مرفوض",$K$8:$K$5007,"&lt;&gt;نعم")&gt;0,"⚠ "&amp;COUNTIFS($B$8:$B$5007,B242,$A$8:$A$5007,"مصروف",$I$8:$I$5007,"&lt;&gt;مرفوض",$K$8:$K$5007,"&lt;&gt;نعم")&amp;" مصروف غير مسوى",IF(L242="تمت التسوية",IF(P242=0,"✔ متوازنة وتمت التسوية","✔ تمت التسوية – متبقي "&amp;TEXT(P242,"#,##0")),IF(P242&gt;0,"متبقي "&amp;TEXT(P242,"#,##0"),"✔ متوازنة"))))),IF(R242=0,"⚠ أضف سطر عهدة أولًا",IF(OR(C242="",N(G242)=0),"⚠ أكمل التاريخ والقيمة",IF(S242="","⚠ التاريخ خارج السنة المالية",IF(H242="","⚠ اختر بند الموازنة",IF(I242="مرفوض","✖ مرفوض من المدير",IF(I242&lt;&gt;"موافق","⏳ بانتظار موافقة المدير",IF(K242&lt;&gt;"نعم","⚠ غير مسوى مع الحسابات","✔ معتمد ومسوى")))))))))</f>
        <v/>
      </c>
      <c r="R242">
        <f>N(R241)+IF(A242="عهدة",1,0)</f>
        <v/>
      </c>
      <c r="S242">
        <f>IF(C242="","",IF(AND(C242&gt;=DATE(2026,9,1),C242&lt;=DATE(2027,8,31)),(YEAR(C242)-2026)*12+MONTH(C242)-8,""))</f>
        <v/>
      </c>
      <c r="T242">
        <f>IF(AND(A242="مصروف",R242&gt;0,I242="موافق",S242&lt;&gt;"",H242&lt;&gt;""),N(G242),0)</f>
        <v/>
      </c>
    </row>
    <row r="243">
      <c r="A243" s="19" t="n"/>
      <c r="B243" s="20">
        <f>IF(A243="","",IF(R243=0,"⚠ أضف سطر عهدة أولًا","BDR-"&amp;TEXT(R243,"000")))</f>
        <v/>
      </c>
      <c r="C243" s="21" t="n"/>
      <c r="D243" s="20">
        <f>IF(C243="","",IF(S243="","خارج السنة المالية",INDEX(القوائم!$D$2:$D$13,S243)))</f>
        <v/>
      </c>
      <c r="E243" s="22" t="n"/>
      <c r="F243" s="23" t="n"/>
      <c r="G243" s="23" t="n"/>
      <c r="H243" s="22" t="n"/>
      <c r="I243" s="19" t="n"/>
      <c r="J243" s="21" t="n"/>
      <c r="K243" s="19" t="n"/>
      <c r="L243" s="19" t="n"/>
      <c r="M243" s="21" t="n"/>
      <c r="N243" s="22" t="n"/>
      <c r="O243" s="24">
        <f>IF(A243&lt;&gt;"عهدة","",SUMIFS($G$8:$G$5007,$B$8:$B$5007,B243,$A$8:$A$5007,"مصروف",$I$8:$I$5007,"&lt;&gt;مرفوض"))</f>
        <v/>
      </c>
      <c r="P243" s="25">
        <f>IF(A243&lt;&gt;"عهدة","",N(F243)-O243)</f>
        <v/>
      </c>
      <c r="Q243" s="26">
        <f>IF(A243="","",IF(A243="عهدة",IF(N(F243)=0,"⚠ أدخل قيمة العهدة",IF(P243&lt;0,"⛔ عجز / زيادة مصروفات "&amp;TEXT(-P243,"#,##0"),IF(COUNTIFS($B$8:$B$5007,B243,$A$8:$A$5007,"مصروف",$I$8:$I$5007,"&lt;&gt;مرفوض",$K$8:$K$5007,"&lt;&gt;نعم")&gt;0,"⚠ "&amp;COUNTIFS($B$8:$B$5007,B243,$A$8:$A$5007,"مصروف",$I$8:$I$5007,"&lt;&gt;مرفوض",$K$8:$K$5007,"&lt;&gt;نعم")&amp;" مصروف غير مسوى",IF(L243="تمت التسوية",IF(P243=0,"✔ متوازنة وتمت التسوية","✔ تمت التسوية – متبقي "&amp;TEXT(P243,"#,##0")),IF(P243&gt;0,"متبقي "&amp;TEXT(P243,"#,##0"),"✔ متوازنة"))))),IF(R243=0,"⚠ أضف سطر عهدة أولًا",IF(OR(C243="",N(G243)=0),"⚠ أكمل التاريخ والقيمة",IF(S243="","⚠ التاريخ خارج السنة المالية",IF(H243="","⚠ اختر بند الموازنة",IF(I243="مرفوض","✖ مرفوض من المدير",IF(I243&lt;&gt;"موافق","⏳ بانتظار موافقة المدير",IF(K243&lt;&gt;"نعم","⚠ غير مسوى مع الحسابات","✔ معتمد ومسوى")))))))))</f>
        <v/>
      </c>
      <c r="R243">
        <f>N(R242)+IF(A243="عهدة",1,0)</f>
        <v/>
      </c>
      <c r="S243">
        <f>IF(C243="","",IF(AND(C243&gt;=DATE(2026,9,1),C243&lt;=DATE(2027,8,31)),(YEAR(C243)-2026)*12+MONTH(C243)-8,""))</f>
        <v/>
      </c>
      <c r="T243">
        <f>IF(AND(A243="مصروف",R243&gt;0,I243="موافق",S243&lt;&gt;"",H243&lt;&gt;""),N(G243),0)</f>
        <v/>
      </c>
    </row>
    <row r="244">
      <c r="A244" s="19" t="n"/>
      <c r="B244" s="20">
        <f>IF(A244="","",IF(R244=0,"⚠ أضف سطر عهدة أولًا","BDR-"&amp;TEXT(R244,"000")))</f>
        <v/>
      </c>
      <c r="C244" s="21" t="n"/>
      <c r="D244" s="20">
        <f>IF(C244="","",IF(S244="","خارج السنة المالية",INDEX(القوائم!$D$2:$D$13,S244)))</f>
        <v/>
      </c>
      <c r="E244" s="22" t="n"/>
      <c r="F244" s="23" t="n"/>
      <c r="G244" s="23" t="n"/>
      <c r="H244" s="22" t="n"/>
      <c r="I244" s="19" t="n"/>
      <c r="J244" s="21" t="n"/>
      <c r="K244" s="19" t="n"/>
      <c r="L244" s="19" t="n"/>
      <c r="M244" s="21" t="n"/>
      <c r="N244" s="22" t="n"/>
      <c r="O244" s="24">
        <f>IF(A244&lt;&gt;"عهدة","",SUMIFS($G$8:$G$5007,$B$8:$B$5007,B244,$A$8:$A$5007,"مصروف",$I$8:$I$5007,"&lt;&gt;مرفوض"))</f>
        <v/>
      </c>
      <c r="P244" s="25">
        <f>IF(A244&lt;&gt;"عهدة","",N(F244)-O244)</f>
        <v/>
      </c>
      <c r="Q244" s="26">
        <f>IF(A244="","",IF(A244="عهدة",IF(N(F244)=0,"⚠ أدخل قيمة العهدة",IF(P244&lt;0,"⛔ عجز / زيادة مصروفات "&amp;TEXT(-P244,"#,##0"),IF(COUNTIFS($B$8:$B$5007,B244,$A$8:$A$5007,"مصروف",$I$8:$I$5007,"&lt;&gt;مرفوض",$K$8:$K$5007,"&lt;&gt;نعم")&gt;0,"⚠ "&amp;COUNTIFS($B$8:$B$5007,B244,$A$8:$A$5007,"مصروف",$I$8:$I$5007,"&lt;&gt;مرفوض",$K$8:$K$5007,"&lt;&gt;نعم")&amp;" مصروف غير مسوى",IF(L244="تمت التسوية",IF(P244=0,"✔ متوازنة وتمت التسوية","✔ تمت التسوية – متبقي "&amp;TEXT(P244,"#,##0")),IF(P244&gt;0,"متبقي "&amp;TEXT(P244,"#,##0"),"✔ متوازنة"))))),IF(R244=0,"⚠ أضف سطر عهدة أولًا",IF(OR(C244="",N(G244)=0),"⚠ أكمل التاريخ والقيمة",IF(S244="","⚠ التاريخ خارج السنة المالية",IF(H244="","⚠ اختر بند الموازنة",IF(I244="مرفوض","✖ مرفوض من المدير",IF(I244&lt;&gt;"موافق","⏳ بانتظار موافقة المدير",IF(K244&lt;&gt;"نعم","⚠ غير مسوى مع الحسابات","✔ معتمد ومسوى")))))))))</f>
        <v/>
      </c>
      <c r="R244">
        <f>N(R243)+IF(A244="عهدة",1,0)</f>
        <v/>
      </c>
      <c r="S244">
        <f>IF(C244="","",IF(AND(C244&gt;=DATE(2026,9,1),C244&lt;=DATE(2027,8,31)),(YEAR(C244)-2026)*12+MONTH(C244)-8,""))</f>
        <v/>
      </c>
      <c r="T244">
        <f>IF(AND(A244="مصروف",R244&gt;0,I244="موافق",S244&lt;&gt;"",H244&lt;&gt;""),N(G244),0)</f>
        <v/>
      </c>
    </row>
    <row r="245">
      <c r="A245" s="19" t="n"/>
      <c r="B245" s="20">
        <f>IF(A245="","",IF(R245=0,"⚠ أضف سطر عهدة أولًا","BDR-"&amp;TEXT(R245,"000")))</f>
        <v/>
      </c>
      <c r="C245" s="21" t="n"/>
      <c r="D245" s="20">
        <f>IF(C245="","",IF(S245="","خارج السنة المالية",INDEX(القوائم!$D$2:$D$13,S245)))</f>
        <v/>
      </c>
      <c r="E245" s="22" t="n"/>
      <c r="F245" s="23" t="n"/>
      <c r="G245" s="23" t="n"/>
      <c r="H245" s="22" t="n"/>
      <c r="I245" s="19" t="n"/>
      <c r="J245" s="21" t="n"/>
      <c r="K245" s="19" t="n"/>
      <c r="L245" s="19" t="n"/>
      <c r="M245" s="21" t="n"/>
      <c r="N245" s="22" t="n"/>
      <c r="O245" s="24">
        <f>IF(A245&lt;&gt;"عهدة","",SUMIFS($G$8:$G$5007,$B$8:$B$5007,B245,$A$8:$A$5007,"مصروف",$I$8:$I$5007,"&lt;&gt;مرفوض"))</f>
        <v/>
      </c>
      <c r="P245" s="25">
        <f>IF(A245&lt;&gt;"عهدة","",N(F245)-O245)</f>
        <v/>
      </c>
      <c r="Q245" s="26">
        <f>IF(A245="","",IF(A245="عهدة",IF(N(F245)=0,"⚠ أدخل قيمة العهدة",IF(P245&lt;0,"⛔ عجز / زيادة مصروفات "&amp;TEXT(-P245,"#,##0"),IF(COUNTIFS($B$8:$B$5007,B245,$A$8:$A$5007,"مصروف",$I$8:$I$5007,"&lt;&gt;مرفوض",$K$8:$K$5007,"&lt;&gt;نعم")&gt;0,"⚠ "&amp;COUNTIFS($B$8:$B$5007,B245,$A$8:$A$5007,"مصروف",$I$8:$I$5007,"&lt;&gt;مرفوض",$K$8:$K$5007,"&lt;&gt;نعم")&amp;" مصروف غير مسوى",IF(L245="تمت التسوية",IF(P245=0,"✔ متوازنة وتمت التسوية","✔ تمت التسوية – متبقي "&amp;TEXT(P245,"#,##0")),IF(P245&gt;0,"متبقي "&amp;TEXT(P245,"#,##0"),"✔ متوازنة"))))),IF(R245=0,"⚠ أضف سطر عهدة أولًا",IF(OR(C245="",N(G245)=0),"⚠ أكمل التاريخ والقيمة",IF(S245="","⚠ التاريخ خارج السنة المالية",IF(H245="","⚠ اختر بند الموازنة",IF(I245="مرفوض","✖ مرفوض من المدير",IF(I245&lt;&gt;"موافق","⏳ بانتظار موافقة المدير",IF(K245&lt;&gt;"نعم","⚠ غير مسوى مع الحسابات","✔ معتمد ومسوى")))))))))</f>
        <v/>
      </c>
      <c r="R245">
        <f>N(R244)+IF(A245="عهدة",1,0)</f>
        <v/>
      </c>
      <c r="S245">
        <f>IF(C245="","",IF(AND(C245&gt;=DATE(2026,9,1),C245&lt;=DATE(2027,8,31)),(YEAR(C245)-2026)*12+MONTH(C245)-8,""))</f>
        <v/>
      </c>
      <c r="T245">
        <f>IF(AND(A245="مصروف",R245&gt;0,I245="موافق",S245&lt;&gt;"",H245&lt;&gt;""),N(G245),0)</f>
        <v/>
      </c>
    </row>
    <row r="246">
      <c r="A246" s="19" t="n"/>
      <c r="B246" s="20">
        <f>IF(A246="","",IF(R246=0,"⚠ أضف سطر عهدة أولًا","BDR-"&amp;TEXT(R246,"000")))</f>
        <v/>
      </c>
      <c r="C246" s="21" t="n"/>
      <c r="D246" s="20">
        <f>IF(C246="","",IF(S246="","خارج السنة المالية",INDEX(القوائم!$D$2:$D$13,S246)))</f>
        <v/>
      </c>
      <c r="E246" s="22" t="n"/>
      <c r="F246" s="23" t="n"/>
      <c r="G246" s="23" t="n"/>
      <c r="H246" s="22" t="n"/>
      <c r="I246" s="19" t="n"/>
      <c r="J246" s="21" t="n"/>
      <c r="K246" s="19" t="n"/>
      <c r="L246" s="19" t="n"/>
      <c r="M246" s="21" t="n"/>
      <c r="N246" s="22" t="n"/>
      <c r="O246" s="24">
        <f>IF(A246&lt;&gt;"عهدة","",SUMIFS($G$8:$G$5007,$B$8:$B$5007,B246,$A$8:$A$5007,"مصروف",$I$8:$I$5007,"&lt;&gt;مرفوض"))</f>
        <v/>
      </c>
      <c r="P246" s="25">
        <f>IF(A246&lt;&gt;"عهدة","",N(F246)-O246)</f>
        <v/>
      </c>
      <c r="Q246" s="26">
        <f>IF(A246="","",IF(A246="عهدة",IF(N(F246)=0,"⚠ أدخل قيمة العهدة",IF(P246&lt;0,"⛔ عجز / زيادة مصروفات "&amp;TEXT(-P246,"#,##0"),IF(COUNTIFS($B$8:$B$5007,B246,$A$8:$A$5007,"مصروف",$I$8:$I$5007,"&lt;&gt;مرفوض",$K$8:$K$5007,"&lt;&gt;نعم")&gt;0,"⚠ "&amp;COUNTIFS($B$8:$B$5007,B246,$A$8:$A$5007,"مصروف",$I$8:$I$5007,"&lt;&gt;مرفوض",$K$8:$K$5007,"&lt;&gt;نعم")&amp;" مصروف غير مسوى",IF(L246="تمت التسوية",IF(P246=0,"✔ متوازنة وتمت التسوية","✔ تمت التسوية – متبقي "&amp;TEXT(P246,"#,##0")),IF(P246&gt;0,"متبقي "&amp;TEXT(P246,"#,##0"),"✔ متوازنة"))))),IF(R246=0,"⚠ أضف سطر عهدة أولًا",IF(OR(C246="",N(G246)=0),"⚠ أكمل التاريخ والقيمة",IF(S246="","⚠ التاريخ خارج السنة المالية",IF(H246="","⚠ اختر بند الموازنة",IF(I246="مرفوض","✖ مرفوض من المدير",IF(I246&lt;&gt;"موافق","⏳ بانتظار موافقة المدير",IF(K246&lt;&gt;"نعم","⚠ غير مسوى مع الحسابات","✔ معتمد ومسوى")))))))))</f>
        <v/>
      </c>
      <c r="R246">
        <f>N(R245)+IF(A246="عهدة",1,0)</f>
        <v/>
      </c>
      <c r="S246">
        <f>IF(C246="","",IF(AND(C246&gt;=DATE(2026,9,1),C246&lt;=DATE(2027,8,31)),(YEAR(C246)-2026)*12+MONTH(C246)-8,""))</f>
        <v/>
      </c>
      <c r="T246">
        <f>IF(AND(A246="مصروف",R246&gt;0,I246="موافق",S246&lt;&gt;"",H246&lt;&gt;""),N(G246),0)</f>
        <v/>
      </c>
    </row>
    <row r="247">
      <c r="A247" s="19" t="n"/>
      <c r="B247" s="20">
        <f>IF(A247="","",IF(R247=0,"⚠ أضف سطر عهدة أولًا","BDR-"&amp;TEXT(R247,"000")))</f>
        <v/>
      </c>
      <c r="C247" s="21" t="n"/>
      <c r="D247" s="20">
        <f>IF(C247="","",IF(S247="","خارج السنة المالية",INDEX(القوائم!$D$2:$D$13,S247)))</f>
        <v/>
      </c>
      <c r="E247" s="22" t="n"/>
      <c r="F247" s="23" t="n"/>
      <c r="G247" s="23" t="n"/>
      <c r="H247" s="22" t="n"/>
      <c r="I247" s="19" t="n"/>
      <c r="J247" s="21" t="n"/>
      <c r="K247" s="19" t="n"/>
      <c r="L247" s="19" t="n"/>
      <c r="M247" s="21" t="n"/>
      <c r="N247" s="22" t="n"/>
      <c r="O247" s="24">
        <f>IF(A247&lt;&gt;"عهدة","",SUMIFS($G$8:$G$5007,$B$8:$B$5007,B247,$A$8:$A$5007,"مصروف",$I$8:$I$5007,"&lt;&gt;مرفوض"))</f>
        <v/>
      </c>
      <c r="P247" s="25">
        <f>IF(A247&lt;&gt;"عهدة","",N(F247)-O247)</f>
        <v/>
      </c>
      <c r="Q247" s="26">
        <f>IF(A247="","",IF(A247="عهدة",IF(N(F247)=0,"⚠ أدخل قيمة العهدة",IF(P247&lt;0,"⛔ عجز / زيادة مصروفات "&amp;TEXT(-P247,"#,##0"),IF(COUNTIFS($B$8:$B$5007,B247,$A$8:$A$5007,"مصروف",$I$8:$I$5007,"&lt;&gt;مرفوض",$K$8:$K$5007,"&lt;&gt;نعم")&gt;0,"⚠ "&amp;COUNTIFS($B$8:$B$5007,B247,$A$8:$A$5007,"مصروف",$I$8:$I$5007,"&lt;&gt;مرفوض",$K$8:$K$5007,"&lt;&gt;نعم")&amp;" مصروف غير مسوى",IF(L247="تمت التسوية",IF(P247=0,"✔ متوازنة وتمت التسوية","✔ تمت التسوية – متبقي "&amp;TEXT(P247,"#,##0")),IF(P247&gt;0,"متبقي "&amp;TEXT(P247,"#,##0"),"✔ متوازنة"))))),IF(R247=0,"⚠ أضف سطر عهدة أولًا",IF(OR(C247="",N(G247)=0),"⚠ أكمل التاريخ والقيمة",IF(S247="","⚠ التاريخ خارج السنة المالية",IF(H247="","⚠ اختر بند الموازنة",IF(I247="مرفوض","✖ مرفوض من المدير",IF(I247&lt;&gt;"موافق","⏳ بانتظار موافقة المدير",IF(K247&lt;&gt;"نعم","⚠ غير مسوى مع الحسابات","✔ معتمد ومسوى")))))))))</f>
        <v/>
      </c>
      <c r="R247">
        <f>N(R246)+IF(A247="عهدة",1,0)</f>
        <v/>
      </c>
      <c r="S247">
        <f>IF(C247="","",IF(AND(C247&gt;=DATE(2026,9,1),C247&lt;=DATE(2027,8,31)),(YEAR(C247)-2026)*12+MONTH(C247)-8,""))</f>
        <v/>
      </c>
      <c r="T247">
        <f>IF(AND(A247="مصروف",R247&gt;0,I247="موافق",S247&lt;&gt;"",H247&lt;&gt;""),N(G247),0)</f>
        <v/>
      </c>
    </row>
    <row r="248">
      <c r="A248" s="19" t="n"/>
      <c r="B248" s="20">
        <f>IF(A248="","",IF(R248=0,"⚠ أضف سطر عهدة أولًا","BDR-"&amp;TEXT(R248,"000")))</f>
        <v/>
      </c>
      <c r="C248" s="21" t="n"/>
      <c r="D248" s="20">
        <f>IF(C248="","",IF(S248="","خارج السنة المالية",INDEX(القوائم!$D$2:$D$13,S248)))</f>
        <v/>
      </c>
      <c r="E248" s="22" t="n"/>
      <c r="F248" s="23" t="n"/>
      <c r="G248" s="23" t="n"/>
      <c r="H248" s="22" t="n"/>
      <c r="I248" s="19" t="n"/>
      <c r="J248" s="21" t="n"/>
      <c r="K248" s="19" t="n"/>
      <c r="L248" s="19" t="n"/>
      <c r="M248" s="21" t="n"/>
      <c r="N248" s="22" t="n"/>
      <c r="O248" s="24">
        <f>IF(A248&lt;&gt;"عهدة","",SUMIFS($G$8:$G$5007,$B$8:$B$5007,B248,$A$8:$A$5007,"مصروف",$I$8:$I$5007,"&lt;&gt;مرفوض"))</f>
        <v/>
      </c>
      <c r="P248" s="25">
        <f>IF(A248&lt;&gt;"عهدة","",N(F248)-O248)</f>
        <v/>
      </c>
      <c r="Q248" s="26">
        <f>IF(A248="","",IF(A248="عهدة",IF(N(F248)=0,"⚠ أدخل قيمة العهدة",IF(P248&lt;0,"⛔ عجز / زيادة مصروفات "&amp;TEXT(-P248,"#,##0"),IF(COUNTIFS($B$8:$B$5007,B248,$A$8:$A$5007,"مصروف",$I$8:$I$5007,"&lt;&gt;مرفوض",$K$8:$K$5007,"&lt;&gt;نعم")&gt;0,"⚠ "&amp;COUNTIFS($B$8:$B$5007,B248,$A$8:$A$5007,"مصروف",$I$8:$I$5007,"&lt;&gt;مرفوض",$K$8:$K$5007,"&lt;&gt;نعم")&amp;" مصروف غير مسوى",IF(L248="تمت التسوية",IF(P248=0,"✔ متوازنة وتمت التسوية","✔ تمت التسوية – متبقي "&amp;TEXT(P248,"#,##0")),IF(P248&gt;0,"متبقي "&amp;TEXT(P248,"#,##0"),"✔ متوازنة"))))),IF(R248=0,"⚠ أضف سطر عهدة أولًا",IF(OR(C248="",N(G248)=0),"⚠ أكمل التاريخ والقيمة",IF(S248="","⚠ التاريخ خارج السنة المالية",IF(H248="","⚠ اختر بند الموازنة",IF(I248="مرفوض","✖ مرفوض من المدير",IF(I248&lt;&gt;"موافق","⏳ بانتظار موافقة المدير",IF(K248&lt;&gt;"نعم","⚠ غير مسوى مع الحسابات","✔ معتمد ومسوى")))))))))</f>
        <v/>
      </c>
      <c r="R248">
        <f>N(R247)+IF(A248="عهدة",1,0)</f>
        <v/>
      </c>
      <c r="S248">
        <f>IF(C248="","",IF(AND(C248&gt;=DATE(2026,9,1),C248&lt;=DATE(2027,8,31)),(YEAR(C248)-2026)*12+MONTH(C248)-8,""))</f>
        <v/>
      </c>
      <c r="T248">
        <f>IF(AND(A248="مصروف",R248&gt;0,I248="موافق",S248&lt;&gt;"",H248&lt;&gt;""),N(G248),0)</f>
        <v/>
      </c>
    </row>
    <row r="249">
      <c r="A249" s="19" t="n"/>
      <c r="B249" s="20">
        <f>IF(A249="","",IF(R249=0,"⚠ أضف سطر عهدة أولًا","BDR-"&amp;TEXT(R249,"000")))</f>
        <v/>
      </c>
      <c r="C249" s="21" t="n"/>
      <c r="D249" s="20">
        <f>IF(C249="","",IF(S249="","خارج السنة المالية",INDEX(القوائم!$D$2:$D$13,S249)))</f>
        <v/>
      </c>
      <c r="E249" s="22" t="n"/>
      <c r="F249" s="23" t="n"/>
      <c r="G249" s="23" t="n"/>
      <c r="H249" s="22" t="n"/>
      <c r="I249" s="19" t="n"/>
      <c r="J249" s="21" t="n"/>
      <c r="K249" s="19" t="n"/>
      <c r="L249" s="19" t="n"/>
      <c r="M249" s="21" t="n"/>
      <c r="N249" s="22" t="n"/>
      <c r="O249" s="24">
        <f>IF(A249&lt;&gt;"عهدة","",SUMIFS($G$8:$G$5007,$B$8:$B$5007,B249,$A$8:$A$5007,"مصروف",$I$8:$I$5007,"&lt;&gt;مرفوض"))</f>
        <v/>
      </c>
      <c r="P249" s="25">
        <f>IF(A249&lt;&gt;"عهدة","",N(F249)-O249)</f>
        <v/>
      </c>
      <c r="Q249" s="26">
        <f>IF(A249="","",IF(A249="عهدة",IF(N(F249)=0,"⚠ أدخل قيمة العهدة",IF(P249&lt;0,"⛔ عجز / زيادة مصروفات "&amp;TEXT(-P249,"#,##0"),IF(COUNTIFS($B$8:$B$5007,B249,$A$8:$A$5007,"مصروف",$I$8:$I$5007,"&lt;&gt;مرفوض",$K$8:$K$5007,"&lt;&gt;نعم")&gt;0,"⚠ "&amp;COUNTIFS($B$8:$B$5007,B249,$A$8:$A$5007,"مصروف",$I$8:$I$5007,"&lt;&gt;مرفوض",$K$8:$K$5007,"&lt;&gt;نعم")&amp;" مصروف غير مسوى",IF(L249="تمت التسوية",IF(P249=0,"✔ متوازنة وتمت التسوية","✔ تمت التسوية – متبقي "&amp;TEXT(P249,"#,##0")),IF(P249&gt;0,"متبقي "&amp;TEXT(P249,"#,##0"),"✔ متوازنة"))))),IF(R249=0,"⚠ أضف سطر عهدة أولًا",IF(OR(C249="",N(G249)=0),"⚠ أكمل التاريخ والقيمة",IF(S249="","⚠ التاريخ خارج السنة المالية",IF(H249="","⚠ اختر بند الموازنة",IF(I249="مرفوض","✖ مرفوض من المدير",IF(I249&lt;&gt;"موافق","⏳ بانتظار موافقة المدير",IF(K249&lt;&gt;"نعم","⚠ غير مسوى مع الحسابات","✔ معتمد ومسوى")))))))))</f>
        <v/>
      </c>
      <c r="R249">
        <f>N(R248)+IF(A249="عهدة",1,0)</f>
        <v/>
      </c>
      <c r="S249">
        <f>IF(C249="","",IF(AND(C249&gt;=DATE(2026,9,1),C249&lt;=DATE(2027,8,31)),(YEAR(C249)-2026)*12+MONTH(C249)-8,""))</f>
        <v/>
      </c>
      <c r="T249">
        <f>IF(AND(A249="مصروف",R249&gt;0,I249="موافق",S249&lt;&gt;"",H249&lt;&gt;""),N(G249),0)</f>
        <v/>
      </c>
    </row>
    <row r="250">
      <c r="A250" s="19" t="n"/>
      <c r="B250" s="20">
        <f>IF(A250="","",IF(R250=0,"⚠ أضف سطر عهدة أولًا","BDR-"&amp;TEXT(R250,"000")))</f>
        <v/>
      </c>
      <c r="C250" s="21" t="n"/>
      <c r="D250" s="20">
        <f>IF(C250="","",IF(S250="","خارج السنة المالية",INDEX(القوائم!$D$2:$D$13,S250)))</f>
        <v/>
      </c>
      <c r="E250" s="22" t="n"/>
      <c r="F250" s="23" t="n"/>
      <c r="G250" s="23" t="n"/>
      <c r="H250" s="22" t="n"/>
      <c r="I250" s="19" t="n"/>
      <c r="J250" s="21" t="n"/>
      <c r="K250" s="19" t="n"/>
      <c r="L250" s="19" t="n"/>
      <c r="M250" s="21" t="n"/>
      <c r="N250" s="22" t="n"/>
      <c r="O250" s="24">
        <f>IF(A250&lt;&gt;"عهدة","",SUMIFS($G$8:$G$5007,$B$8:$B$5007,B250,$A$8:$A$5007,"مصروف",$I$8:$I$5007,"&lt;&gt;مرفوض"))</f>
        <v/>
      </c>
      <c r="P250" s="25">
        <f>IF(A250&lt;&gt;"عهدة","",N(F250)-O250)</f>
        <v/>
      </c>
      <c r="Q250" s="26">
        <f>IF(A250="","",IF(A250="عهدة",IF(N(F250)=0,"⚠ أدخل قيمة العهدة",IF(P250&lt;0,"⛔ عجز / زيادة مصروفات "&amp;TEXT(-P250,"#,##0"),IF(COUNTIFS($B$8:$B$5007,B250,$A$8:$A$5007,"مصروف",$I$8:$I$5007,"&lt;&gt;مرفوض",$K$8:$K$5007,"&lt;&gt;نعم")&gt;0,"⚠ "&amp;COUNTIFS($B$8:$B$5007,B250,$A$8:$A$5007,"مصروف",$I$8:$I$5007,"&lt;&gt;مرفوض",$K$8:$K$5007,"&lt;&gt;نعم")&amp;" مصروف غير مسوى",IF(L250="تمت التسوية",IF(P250=0,"✔ متوازنة وتمت التسوية","✔ تمت التسوية – متبقي "&amp;TEXT(P250,"#,##0")),IF(P250&gt;0,"متبقي "&amp;TEXT(P250,"#,##0"),"✔ متوازنة"))))),IF(R250=0,"⚠ أضف سطر عهدة أولًا",IF(OR(C250="",N(G250)=0),"⚠ أكمل التاريخ والقيمة",IF(S250="","⚠ التاريخ خارج السنة المالية",IF(H250="","⚠ اختر بند الموازنة",IF(I250="مرفوض","✖ مرفوض من المدير",IF(I250&lt;&gt;"موافق","⏳ بانتظار موافقة المدير",IF(K250&lt;&gt;"نعم","⚠ غير مسوى مع الحسابات","✔ معتمد ومسوى")))))))))</f>
        <v/>
      </c>
      <c r="R250">
        <f>N(R249)+IF(A250="عهدة",1,0)</f>
        <v/>
      </c>
      <c r="S250">
        <f>IF(C250="","",IF(AND(C250&gt;=DATE(2026,9,1),C250&lt;=DATE(2027,8,31)),(YEAR(C250)-2026)*12+MONTH(C250)-8,""))</f>
        <v/>
      </c>
      <c r="T250">
        <f>IF(AND(A250="مصروف",R250&gt;0,I250="موافق",S250&lt;&gt;"",H250&lt;&gt;""),N(G250),0)</f>
        <v/>
      </c>
    </row>
    <row r="251">
      <c r="A251" s="19" t="n"/>
      <c r="B251" s="20">
        <f>IF(A251="","",IF(R251=0,"⚠ أضف سطر عهدة أولًا","BDR-"&amp;TEXT(R251,"000")))</f>
        <v/>
      </c>
      <c r="C251" s="21" t="n"/>
      <c r="D251" s="20">
        <f>IF(C251="","",IF(S251="","خارج السنة المالية",INDEX(القوائم!$D$2:$D$13,S251)))</f>
        <v/>
      </c>
      <c r="E251" s="22" t="n"/>
      <c r="F251" s="23" t="n"/>
      <c r="G251" s="23" t="n"/>
      <c r="H251" s="22" t="n"/>
      <c r="I251" s="19" t="n"/>
      <c r="J251" s="21" t="n"/>
      <c r="K251" s="19" t="n"/>
      <c r="L251" s="19" t="n"/>
      <c r="M251" s="21" t="n"/>
      <c r="N251" s="22" t="n"/>
      <c r="O251" s="24">
        <f>IF(A251&lt;&gt;"عهدة","",SUMIFS($G$8:$G$5007,$B$8:$B$5007,B251,$A$8:$A$5007,"مصروف",$I$8:$I$5007,"&lt;&gt;مرفوض"))</f>
        <v/>
      </c>
      <c r="P251" s="25">
        <f>IF(A251&lt;&gt;"عهدة","",N(F251)-O251)</f>
        <v/>
      </c>
      <c r="Q251" s="26">
        <f>IF(A251="","",IF(A251="عهدة",IF(N(F251)=0,"⚠ أدخل قيمة العهدة",IF(P251&lt;0,"⛔ عجز / زيادة مصروفات "&amp;TEXT(-P251,"#,##0"),IF(COUNTIFS($B$8:$B$5007,B251,$A$8:$A$5007,"مصروف",$I$8:$I$5007,"&lt;&gt;مرفوض",$K$8:$K$5007,"&lt;&gt;نعم")&gt;0,"⚠ "&amp;COUNTIFS($B$8:$B$5007,B251,$A$8:$A$5007,"مصروف",$I$8:$I$5007,"&lt;&gt;مرفوض",$K$8:$K$5007,"&lt;&gt;نعم")&amp;" مصروف غير مسوى",IF(L251="تمت التسوية",IF(P251=0,"✔ متوازنة وتمت التسوية","✔ تمت التسوية – متبقي "&amp;TEXT(P251,"#,##0")),IF(P251&gt;0,"متبقي "&amp;TEXT(P251,"#,##0"),"✔ متوازنة"))))),IF(R251=0,"⚠ أضف سطر عهدة أولًا",IF(OR(C251="",N(G251)=0),"⚠ أكمل التاريخ والقيمة",IF(S251="","⚠ التاريخ خارج السنة المالية",IF(H251="","⚠ اختر بند الموازنة",IF(I251="مرفوض","✖ مرفوض من المدير",IF(I251&lt;&gt;"موافق","⏳ بانتظار موافقة المدير",IF(K251&lt;&gt;"نعم","⚠ غير مسوى مع الحسابات","✔ معتمد ومسوى")))))))))</f>
        <v/>
      </c>
      <c r="R251">
        <f>N(R250)+IF(A251="عهدة",1,0)</f>
        <v/>
      </c>
      <c r="S251">
        <f>IF(C251="","",IF(AND(C251&gt;=DATE(2026,9,1),C251&lt;=DATE(2027,8,31)),(YEAR(C251)-2026)*12+MONTH(C251)-8,""))</f>
        <v/>
      </c>
      <c r="T251">
        <f>IF(AND(A251="مصروف",R251&gt;0,I251="موافق",S251&lt;&gt;"",H251&lt;&gt;""),N(G251),0)</f>
        <v/>
      </c>
    </row>
    <row r="252">
      <c r="A252" s="19" t="n"/>
      <c r="B252" s="20">
        <f>IF(A252="","",IF(R252=0,"⚠ أضف سطر عهدة أولًا","BDR-"&amp;TEXT(R252,"000")))</f>
        <v/>
      </c>
      <c r="C252" s="21" t="n"/>
      <c r="D252" s="20">
        <f>IF(C252="","",IF(S252="","خارج السنة المالية",INDEX(القوائم!$D$2:$D$13,S252)))</f>
        <v/>
      </c>
      <c r="E252" s="22" t="n"/>
      <c r="F252" s="23" t="n"/>
      <c r="G252" s="23" t="n"/>
      <c r="H252" s="22" t="n"/>
      <c r="I252" s="19" t="n"/>
      <c r="J252" s="21" t="n"/>
      <c r="K252" s="19" t="n"/>
      <c r="L252" s="19" t="n"/>
      <c r="M252" s="21" t="n"/>
      <c r="N252" s="22" t="n"/>
      <c r="O252" s="24">
        <f>IF(A252&lt;&gt;"عهدة","",SUMIFS($G$8:$G$5007,$B$8:$B$5007,B252,$A$8:$A$5007,"مصروف",$I$8:$I$5007,"&lt;&gt;مرفوض"))</f>
        <v/>
      </c>
      <c r="P252" s="25">
        <f>IF(A252&lt;&gt;"عهدة","",N(F252)-O252)</f>
        <v/>
      </c>
      <c r="Q252" s="26">
        <f>IF(A252="","",IF(A252="عهدة",IF(N(F252)=0,"⚠ أدخل قيمة العهدة",IF(P252&lt;0,"⛔ عجز / زيادة مصروفات "&amp;TEXT(-P252,"#,##0"),IF(COUNTIFS($B$8:$B$5007,B252,$A$8:$A$5007,"مصروف",$I$8:$I$5007,"&lt;&gt;مرفوض",$K$8:$K$5007,"&lt;&gt;نعم")&gt;0,"⚠ "&amp;COUNTIFS($B$8:$B$5007,B252,$A$8:$A$5007,"مصروف",$I$8:$I$5007,"&lt;&gt;مرفوض",$K$8:$K$5007,"&lt;&gt;نعم")&amp;" مصروف غير مسوى",IF(L252="تمت التسوية",IF(P252=0,"✔ متوازنة وتمت التسوية","✔ تمت التسوية – متبقي "&amp;TEXT(P252,"#,##0")),IF(P252&gt;0,"متبقي "&amp;TEXT(P252,"#,##0"),"✔ متوازنة"))))),IF(R252=0,"⚠ أضف سطر عهدة أولًا",IF(OR(C252="",N(G252)=0),"⚠ أكمل التاريخ والقيمة",IF(S252="","⚠ التاريخ خارج السنة المالية",IF(H252="","⚠ اختر بند الموازنة",IF(I252="مرفوض","✖ مرفوض من المدير",IF(I252&lt;&gt;"موافق","⏳ بانتظار موافقة المدير",IF(K252&lt;&gt;"نعم","⚠ غير مسوى مع الحسابات","✔ معتمد ومسوى")))))))))</f>
        <v/>
      </c>
      <c r="R252">
        <f>N(R251)+IF(A252="عهدة",1,0)</f>
        <v/>
      </c>
      <c r="S252">
        <f>IF(C252="","",IF(AND(C252&gt;=DATE(2026,9,1),C252&lt;=DATE(2027,8,31)),(YEAR(C252)-2026)*12+MONTH(C252)-8,""))</f>
        <v/>
      </c>
      <c r="T252">
        <f>IF(AND(A252="مصروف",R252&gt;0,I252="موافق",S252&lt;&gt;"",H252&lt;&gt;""),N(G252),0)</f>
        <v/>
      </c>
    </row>
    <row r="253">
      <c r="A253" s="19" t="n"/>
      <c r="B253" s="20">
        <f>IF(A253="","",IF(R253=0,"⚠ أضف سطر عهدة أولًا","BDR-"&amp;TEXT(R253,"000")))</f>
        <v/>
      </c>
      <c r="C253" s="21" t="n"/>
      <c r="D253" s="20">
        <f>IF(C253="","",IF(S253="","خارج السنة المالية",INDEX(القوائم!$D$2:$D$13,S253)))</f>
        <v/>
      </c>
      <c r="E253" s="22" t="n"/>
      <c r="F253" s="23" t="n"/>
      <c r="G253" s="23" t="n"/>
      <c r="H253" s="22" t="n"/>
      <c r="I253" s="19" t="n"/>
      <c r="J253" s="21" t="n"/>
      <c r="K253" s="19" t="n"/>
      <c r="L253" s="19" t="n"/>
      <c r="M253" s="21" t="n"/>
      <c r="N253" s="22" t="n"/>
      <c r="O253" s="24">
        <f>IF(A253&lt;&gt;"عهدة","",SUMIFS($G$8:$G$5007,$B$8:$B$5007,B253,$A$8:$A$5007,"مصروف",$I$8:$I$5007,"&lt;&gt;مرفوض"))</f>
        <v/>
      </c>
      <c r="P253" s="25">
        <f>IF(A253&lt;&gt;"عهدة","",N(F253)-O253)</f>
        <v/>
      </c>
      <c r="Q253" s="26">
        <f>IF(A253="","",IF(A253="عهدة",IF(N(F253)=0,"⚠ أدخل قيمة العهدة",IF(P253&lt;0,"⛔ عجز / زيادة مصروفات "&amp;TEXT(-P253,"#,##0"),IF(COUNTIFS($B$8:$B$5007,B253,$A$8:$A$5007,"مصروف",$I$8:$I$5007,"&lt;&gt;مرفوض",$K$8:$K$5007,"&lt;&gt;نعم")&gt;0,"⚠ "&amp;COUNTIFS($B$8:$B$5007,B253,$A$8:$A$5007,"مصروف",$I$8:$I$5007,"&lt;&gt;مرفوض",$K$8:$K$5007,"&lt;&gt;نعم")&amp;" مصروف غير مسوى",IF(L253="تمت التسوية",IF(P253=0,"✔ متوازنة وتمت التسوية","✔ تمت التسوية – متبقي "&amp;TEXT(P253,"#,##0")),IF(P253&gt;0,"متبقي "&amp;TEXT(P253,"#,##0"),"✔ متوازنة"))))),IF(R253=0,"⚠ أضف سطر عهدة أولًا",IF(OR(C253="",N(G253)=0),"⚠ أكمل التاريخ والقيمة",IF(S253="","⚠ التاريخ خارج السنة المالية",IF(H253="","⚠ اختر بند الموازنة",IF(I253="مرفوض","✖ مرفوض من المدير",IF(I253&lt;&gt;"موافق","⏳ بانتظار موافقة المدير",IF(K253&lt;&gt;"نعم","⚠ غير مسوى مع الحسابات","✔ معتمد ومسوى")))))))))</f>
        <v/>
      </c>
      <c r="R253">
        <f>N(R252)+IF(A253="عهدة",1,0)</f>
        <v/>
      </c>
      <c r="S253">
        <f>IF(C253="","",IF(AND(C253&gt;=DATE(2026,9,1),C253&lt;=DATE(2027,8,31)),(YEAR(C253)-2026)*12+MONTH(C253)-8,""))</f>
        <v/>
      </c>
      <c r="T253">
        <f>IF(AND(A253="مصروف",R253&gt;0,I253="موافق",S253&lt;&gt;"",H253&lt;&gt;""),N(G253),0)</f>
        <v/>
      </c>
    </row>
    <row r="254">
      <c r="A254" s="19" t="n"/>
      <c r="B254" s="20">
        <f>IF(A254="","",IF(R254=0,"⚠ أضف سطر عهدة أولًا","BDR-"&amp;TEXT(R254,"000")))</f>
        <v/>
      </c>
      <c r="C254" s="21" t="n"/>
      <c r="D254" s="20">
        <f>IF(C254="","",IF(S254="","خارج السنة المالية",INDEX(القوائم!$D$2:$D$13,S254)))</f>
        <v/>
      </c>
      <c r="E254" s="22" t="n"/>
      <c r="F254" s="23" t="n"/>
      <c r="G254" s="23" t="n"/>
      <c r="H254" s="22" t="n"/>
      <c r="I254" s="19" t="n"/>
      <c r="J254" s="21" t="n"/>
      <c r="K254" s="19" t="n"/>
      <c r="L254" s="19" t="n"/>
      <c r="M254" s="21" t="n"/>
      <c r="N254" s="22" t="n"/>
      <c r="O254" s="24">
        <f>IF(A254&lt;&gt;"عهدة","",SUMIFS($G$8:$G$5007,$B$8:$B$5007,B254,$A$8:$A$5007,"مصروف",$I$8:$I$5007,"&lt;&gt;مرفوض"))</f>
        <v/>
      </c>
      <c r="P254" s="25">
        <f>IF(A254&lt;&gt;"عهدة","",N(F254)-O254)</f>
        <v/>
      </c>
      <c r="Q254" s="26">
        <f>IF(A254="","",IF(A254="عهدة",IF(N(F254)=0,"⚠ أدخل قيمة العهدة",IF(P254&lt;0,"⛔ عجز / زيادة مصروفات "&amp;TEXT(-P254,"#,##0"),IF(COUNTIFS($B$8:$B$5007,B254,$A$8:$A$5007,"مصروف",$I$8:$I$5007,"&lt;&gt;مرفوض",$K$8:$K$5007,"&lt;&gt;نعم")&gt;0,"⚠ "&amp;COUNTIFS($B$8:$B$5007,B254,$A$8:$A$5007,"مصروف",$I$8:$I$5007,"&lt;&gt;مرفوض",$K$8:$K$5007,"&lt;&gt;نعم")&amp;" مصروف غير مسوى",IF(L254="تمت التسوية",IF(P254=0,"✔ متوازنة وتمت التسوية","✔ تمت التسوية – متبقي "&amp;TEXT(P254,"#,##0")),IF(P254&gt;0,"متبقي "&amp;TEXT(P254,"#,##0"),"✔ متوازنة"))))),IF(R254=0,"⚠ أضف سطر عهدة أولًا",IF(OR(C254="",N(G254)=0),"⚠ أكمل التاريخ والقيمة",IF(S254="","⚠ التاريخ خارج السنة المالية",IF(H254="","⚠ اختر بند الموازنة",IF(I254="مرفوض","✖ مرفوض من المدير",IF(I254&lt;&gt;"موافق","⏳ بانتظار موافقة المدير",IF(K254&lt;&gt;"نعم","⚠ غير مسوى مع الحسابات","✔ معتمد ومسوى")))))))))</f>
        <v/>
      </c>
      <c r="R254">
        <f>N(R253)+IF(A254="عهدة",1,0)</f>
        <v/>
      </c>
      <c r="S254">
        <f>IF(C254="","",IF(AND(C254&gt;=DATE(2026,9,1),C254&lt;=DATE(2027,8,31)),(YEAR(C254)-2026)*12+MONTH(C254)-8,""))</f>
        <v/>
      </c>
      <c r="T254">
        <f>IF(AND(A254="مصروف",R254&gt;0,I254="موافق",S254&lt;&gt;"",H254&lt;&gt;""),N(G254),0)</f>
        <v/>
      </c>
    </row>
    <row r="255">
      <c r="A255" s="19" t="n"/>
      <c r="B255" s="20">
        <f>IF(A255="","",IF(R255=0,"⚠ أضف سطر عهدة أولًا","BDR-"&amp;TEXT(R255,"000")))</f>
        <v/>
      </c>
      <c r="C255" s="21" t="n"/>
      <c r="D255" s="20">
        <f>IF(C255="","",IF(S255="","خارج السنة المالية",INDEX(القوائم!$D$2:$D$13,S255)))</f>
        <v/>
      </c>
      <c r="E255" s="22" t="n"/>
      <c r="F255" s="23" t="n"/>
      <c r="G255" s="23" t="n"/>
      <c r="H255" s="22" t="n"/>
      <c r="I255" s="19" t="n"/>
      <c r="J255" s="21" t="n"/>
      <c r="K255" s="19" t="n"/>
      <c r="L255" s="19" t="n"/>
      <c r="M255" s="21" t="n"/>
      <c r="N255" s="22" t="n"/>
      <c r="O255" s="24">
        <f>IF(A255&lt;&gt;"عهدة","",SUMIFS($G$8:$G$5007,$B$8:$B$5007,B255,$A$8:$A$5007,"مصروف",$I$8:$I$5007,"&lt;&gt;مرفوض"))</f>
        <v/>
      </c>
      <c r="P255" s="25">
        <f>IF(A255&lt;&gt;"عهدة","",N(F255)-O255)</f>
        <v/>
      </c>
      <c r="Q255" s="26">
        <f>IF(A255="","",IF(A255="عهدة",IF(N(F255)=0,"⚠ أدخل قيمة العهدة",IF(P255&lt;0,"⛔ عجز / زيادة مصروفات "&amp;TEXT(-P255,"#,##0"),IF(COUNTIFS($B$8:$B$5007,B255,$A$8:$A$5007,"مصروف",$I$8:$I$5007,"&lt;&gt;مرفوض",$K$8:$K$5007,"&lt;&gt;نعم")&gt;0,"⚠ "&amp;COUNTIFS($B$8:$B$5007,B255,$A$8:$A$5007,"مصروف",$I$8:$I$5007,"&lt;&gt;مرفوض",$K$8:$K$5007,"&lt;&gt;نعم")&amp;" مصروف غير مسوى",IF(L255="تمت التسوية",IF(P255=0,"✔ متوازنة وتمت التسوية","✔ تمت التسوية – متبقي "&amp;TEXT(P255,"#,##0")),IF(P255&gt;0,"متبقي "&amp;TEXT(P255,"#,##0"),"✔ متوازنة"))))),IF(R255=0,"⚠ أضف سطر عهدة أولًا",IF(OR(C255="",N(G255)=0),"⚠ أكمل التاريخ والقيمة",IF(S255="","⚠ التاريخ خارج السنة المالية",IF(H255="","⚠ اختر بند الموازنة",IF(I255="مرفوض","✖ مرفوض من المدير",IF(I255&lt;&gt;"موافق","⏳ بانتظار موافقة المدير",IF(K255&lt;&gt;"نعم","⚠ غير مسوى مع الحسابات","✔ معتمد ومسوى")))))))))</f>
        <v/>
      </c>
      <c r="R255">
        <f>N(R254)+IF(A255="عهدة",1,0)</f>
        <v/>
      </c>
      <c r="S255">
        <f>IF(C255="","",IF(AND(C255&gt;=DATE(2026,9,1),C255&lt;=DATE(2027,8,31)),(YEAR(C255)-2026)*12+MONTH(C255)-8,""))</f>
        <v/>
      </c>
      <c r="T255">
        <f>IF(AND(A255="مصروف",R255&gt;0,I255="موافق",S255&lt;&gt;"",H255&lt;&gt;""),N(G255),0)</f>
        <v/>
      </c>
    </row>
    <row r="256">
      <c r="A256" s="19" t="n"/>
      <c r="B256" s="20">
        <f>IF(A256="","",IF(R256=0,"⚠ أضف سطر عهدة أولًا","BDR-"&amp;TEXT(R256,"000")))</f>
        <v/>
      </c>
      <c r="C256" s="21" t="n"/>
      <c r="D256" s="20">
        <f>IF(C256="","",IF(S256="","خارج السنة المالية",INDEX(القوائم!$D$2:$D$13,S256)))</f>
        <v/>
      </c>
      <c r="E256" s="22" t="n"/>
      <c r="F256" s="23" t="n"/>
      <c r="G256" s="23" t="n"/>
      <c r="H256" s="22" t="n"/>
      <c r="I256" s="19" t="n"/>
      <c r="J256" s="21" t="n"/>
      <c r="K256" s="19" t="n"/>
      <c r="L256" s="19" t="n"/>
      <c r="M256" s="21" t="n"/>
      <c r="N256" s="22" t="n"/>
      <c r="O256" s="24">
        <f>IF(A256&lt;&gt;"عهدة","",SUMIFS($G$8:$G$5007,$B$8:$B$5007,B256,$A$8:$A$5007,"مصروف",$I$8:$I$5007,"&lt;&gt;مرفوض"))</f>
        <v/>
      </c>
      <c r="P256" s="25">
        <f>IF(A256&lt;&gt;"عهدة","",N(F256)-O256)</f>
        <v/>
      </c>
      <c r="Q256" s="26">
        <f>IF(A256="","",IF(A256="عهدة",IF(N(F256)=0,"⚠ أدخل قيمة العهدة",IF(P256&lt;0,"⛔ عجز / زيادة مصروفات "&amp;TEXT(-P256,"#,##0"),IF(COUNTIFS($B$8:$B$5007,B256,$A$8:$A$5007,"مصروف",$I$8:$I$5007,"&lt;&gt;مرفوض",$K$8:$K$5007,"&lt;&gt;نعم")&gt;0,"⚠ "&amp;COUNTIFS($B$8:$B$5007,B256,$A$8:$A$5007,"مصروف",$I$8:$I$5007,"&lt;&gt;مرفوض",$K$8:$K$5007,"&lt;&gt;نعم")&amp;" مصروف غير مسوى",IF(L256="تمت التسوية",IF(P256=0,"✔ متوازنة وتمت التسوية","✔ تمت التسوية – متبقي "&amp;TEXT(P256,"#,##0")),IF(P256&gt;0,"متبقي "&amp;TEXT(P256,"#,##0"),"✔ متوازنة"))))),IF(R256=0,"⚠ أضف سطر عهدة أولًا",IF(OR(C256="",N(G256)=0),"⚠ أكمل التاريخ والقيمة",IF(S256="","⚠ التاريخ خارج السنة المالية",IF(H256="","⚠ اختر بند الموازنة",IF(I256="مرفوض","✖ مرفوض من المدير",IF(I256&lt;&gt;"موافق","⏳ بانتظار موافقة المدير",IF(K256&lt;&gt;"نعم","⚠ غير مسوى مع الحسابات","✔ معتمد ومسوى")))))))))</f>
        <v/>
      </c>
      <c r="R256">
        <f>N(R255)+IF(A256="عهدة",1,0)</f>
        <v/>
      </c>
      <c r="S256">
        <f>IF(C256="","",IF(AND(C256&gt;=DATE(2026,9,1),C256&lt;=DATE(2027,8,31)),(YEAR(C256)-2026)*12+MONTH(C256)-8,""))</f>
        <v/>
      </c>
      <c r="T256">
        <f>IF(AND(A256="مصروف",R256&gt;0,I256="موافق",S256&lt;&gt;"",H256&lt;&gt;""),N(G256),0)</f>
        <v/>
      </c>
    </row>
    <row r="257">
      <c r="A257" s="19" t="n"/>
      <c r="B257" s="20">
        <f>IF(A257="","",IF(R257=0,"⚠ أضف سطر عهدة أولًا","BDR-"&amp;TEXT(R257,"000")))</f>
        <v/>
      </c>
      <c r="C257" s="21" t="n"/>
      <c r="D257" s="20">
        <f>IF(C257="","",IF(S257="","خارج السنة المالية",INDEX(القوائم!$D$2:$D$13,S257)))</f>
        <v/>
      </c>
      <c r="E257" s="22" t="n"/>
      <c r="F257" s="23" t="n"/>
      <c r="G257" s="23" t="n"/>
      <c r="H257" s="22" t="n"/>
      <c r="I257" s="19" t="n"/>
      <c r="J257" s="21" t="n"/>
      <c r="K257" s="19" t="n"/>
      <c r="L257" s="19" t="n"/>
      <c r="M257" s="21" t="n"/>
      <c r="N257" s="22" t="n"/>
      <c r="O257" s="24">
        <f>IF(A257&lt;&gt;"عهدة","",SUMIFS($G$8:$G$5007,$B$8:$B$5007,B257,$A$8:$A$5007,"مصروف",$I$8:$I$5007,"&lt;&gt;مرفوض"))</f>
        <v/>
      </c>
      <c r="P257" s="25">
        <f>IF(A257&lt;&gt;"عهدة","",N(F257)-O257)</f>
        <v/>
      </c>
      <c r="Q257" s="26">
        <f>IF(A257="","",IF(A257="عهدة",IF(N(F257)=0,"⚠ أدخل قيمة العهدة",IF(P257&lt;0,"⛔ عجز / زيادة مصروفات "&amp;TEXT(-P257,"#,##0"),IF(COUNTIFS($B$8:$B$5007,B257,$A$8:$A$5007,"مصروف",$I$8:$I$5007,"&lt;&gt;مرفوض",$K$8:$K$5007,"&lt;&gt;نعم")&gt;0,"⚠ "&amp;COUNTIFS($B$8:$B$5007,B257,$A$8:$A$5007,"مصروف",$I$8:$I$5007,"&lt;&gt;مرفوض",$K$8:$K$5007,"&lt;&gt;نعم")&amp;" مصروف غير مسوى",IF(L257="تمت التسوية",IF(P257=0,"✔ متوازنة وتمت التسوية","✔ تمت التسوية – متبقي "&amp;TEXT(P257,"#,##0")),IF(P257&gt;0,"متبقي "&amp;TEXT(P257,"#,##0"),"✔ متوازنة"))))),IF(R257=0,"⚠ أضف سطر عهدة أولًا",IF(OR(C257="",N(G257)=0),"⚠ أكمل التاريخ والقيمة",IF(S257="","⚠ التاريخ خارج السنة المالية",IF(H257="","⚠ اختر بند الموازنة",IF(I257="مرفوض","✖ مرفوض من المدير",IF(I257&lt;&gt;"موافق","⏳ بانتظار موافقة المدير",IF(K257&lt;&gt;"نعم","⚠ غير مسوى مع الحسابات","✔ معتمد ومسوى")))))))))</f>
        <v/>
      </c>
      <c r="R257">
        <f>N(R256)+IF(A257="عهدة",1,0)</f>
        <v/>
      </c>
      <c r="S257">
        <f>IF(C257="","",IF(AND(C257&gt;=DATE(2026,9,1),C257&lt;=DATE(2027,8,31)),(YEAR(C257)-2026)*12+MONTH(C257)-8,""))</f>
        <v/>
      </c>
      <c r="T257">
        <f>IF(AND(A257="مصروف",R257&gt;0,I257="موافق",S257&lt;&gt;"",H257&lt;&gt;""),N(G257),0)</f>
        <v/>
      </c>
    </row>
    <row r="258">
      <c r="A258" s="19" t="n"/>
      <c r="B258" s="20">
        <f>IF(A258="","",IF(R258=0,"⚠ أضف سطر عهدة أولًا","BDR-"&amp;TEXT(R258,"000")))</f>
        <v/>
      </c>
      <c r="C258" s="21" t="n"/>
      <c r="D258" s="20">
        <f>IF(C258="","",IF(S258="","خارج السنة المالية",INDEX(القوائم!$D$2:$D$13,S258)))</f>
        <v/>
      </c>
      <c r="E258" s="22" t="n"/>
      <c r="F258" s="23" t="n"/>
      <c r="G258" s="23" t="n"/>
      <c r="H258" s="22" t="n"/>
      <c r="I258" s="19" t="n"/>
      <c r="J258" s="21" t="n"/>
      <c r="K258" s="19" t="n"/>
      <c r="L258" s="19" t="n"/>
      <c r="M258" s="21" t="n"/>
      <c r="N258" s="22" t="n"/>
      <c r="O258" s="24">
        <f>IF(A258&lt;&gt;"عهدة","",SUMIFS($G$8:$G$5007,$B$8:$B$5007,B258,$A$8:$A$5007,"مصروف",$I$8:$I$5007,"&lt;&gt;مرفوض"))</f>
        <v/>
      </c>
      <c r="P258" s="25">
        <f>IF(A258&lt;&gt;"عهدة","",N(F258)-O258)</f>
        <v/>
      </c>
      <c r="Q258" s="26">
        <f>IF(A258="","",IF(A258="عهدة",IF(N(F258)=0,"⚠ أدخل قيمة العهدة",IF(P258&lt;0,"⛔ عجز / زيادة مصروفات "&amp;TEXT(-P258,"#,##0"),IF(COUNTIFS($B$8:$B$5007,B258,$A$8:$A$5007,"مصروف",$I$8:$I$5007,"&lt;&gt;مرفوض",$K$8:$K$5007,"&lt;&gt;نعم")&gt;0,"⚠ "&amp;COUNTIFS($B$8:$B$5007,B258,$A$8:$A$5007,"مصروف",$I$8:$I$5007,"&lt;&gt;مرفوض",$K$8:$K$5007,"&lt;&gt;نعم")&amp;" مصروف غير مسوى",IF(L258="تمت التسوية",IF(P258=0,"✔ متوازنة وتمت التسوية","✔ تمت التسوية – متبقي "&amp;TEXT(P258,"#,##0")),IF(P258&gt;0,"متبقي "&amp;TEXT(P258,"#,##0"),"✔ متوازنة"))))),IF(R258=0,"⚠ أضف سطر عهدة أولًا",IF(OR(C258="",N(G258)=0),"⚠ أكمل التاريخ والقيمة",IF(S258="","⚠ التاريخ خارج السنة المالية",IF(H258="","⚠ اختر بند الموازنة",IF(I258="مرفوض","✖ مرفوض من المدير",IF(I258&lt;&gt;"موافق","⏳ بانتظار موافقة المدير",IF(K258&lt;&gt;"نعم","⚠ غير مسوى مع الحسابات","✔ معتمد ومسوى")))))))))</f>
        <v/>
      </c>
      <c r="R258">
        <f>N(R257)+IF(A258="عهدة",1,0)</f>
        <v/>
      </c>
      <c r="S258">
        <f>IF(C258="","",IF(AND(C258&gt;=DATE(2026,9,1),C258&lt;=DATE(2027,8,31)),(YEAR(C258)-2026)*12+MONTH(C258)-8,""))</f>
        <v/>
      </c>
      <c r="T258">
        <f>IF(AND(A258="مصروف",R258&gt;0,I258="موافق",S258&lt;&gt;"",H258&lt;&gt;""),N(G258),0)</f>
        <v/>
      </c>
    </row>
    <row r="259">
      <c r="A259" s="19" t="n"/>
      <c r="B259" s="20">
        <f>IF(A259="","",IF(R259=0,"⚠ أضف سطر عهدة أولًا","BDR-"&amp;TEXT(R259,"000")))</f>
        <v/>
      </c>
      <c r="C259" s="21" t="n"/>
      <c r="D259" s="20">
        <f>IF(C259="","",IF(S259="","خارج السنة المالية",INDEX(القوائم!$D$2:$D$13,S259)))</f>
        <v/>
      </c>
      <c r="E259" s="22" t="n"/>
      <c r="F259" s="23" t="n"/>
      <c r="G259" s="23" t="n"/>
      <c r="H259" s="22" t="n"/>
      <c r="I259" s="19" t="n"/>
      <c r="J259" s="21" t="n"/>
      <c r="K259" s="19" t="n"/>
      <c r="L259" s="19" t="n"/>
      <c r="M259" s="21" t="n"/>
      <c r="N259" s="22" t="n"/>
      <c r="O259" s="24">
        <f>IF(A259&lt;&gt;"عهدة","",SUMIFS($G$8:$G$5007,$B$8:$B$5007,B259,$A$8:$A$5007,"مصروف",$I$8:$I$5007,"&lt;&gt;مرفوض"))</f>
        <v/>
      </c>
      <c r="P259" s="25">
        <f>IF(A259&lt;&gt;"عهدة","",N(F259)-O259)</f>
        <v/>
      </c>
      <c r="Q259" s="26">
        <f>IF(A259="","",IF(A259="عهدة",IF(N(F259)=0,"⚠ أدخل قيمة العهدة",IF(P259&lt;0,"⛔ عجز / زيادة مصروفات "&amp;TEXT(-P259,"#,##0"),IF(COUNTIFS($B$8:$B$5007,B259,$A$8:$A$5007,"مصروف",$I$8:$I$5007,"&lt;&gt;مرفوض",$K$8:$K$5007,"&lt;&gt;نعم")&gt;0,"⚠ "&amp;COUNTIFS($B$8:$B$5007,B259,$A$8:$A$5007,"مصروف",$I$8:$I$5007,"&lt;&gt;مرفوض",$K$8:$K$5007,"&lt;&gt;نعم")&amp;" مصروف غير مسوى",IF(L259="تمت التسوية",IF(P259=0,"✔ متوازنة وتمت التسوية","✔ تمت التسوية – متبقي "&amp;TEXT(P259,"#,##0")),IF(P259&gt;0,"متبقي "&amp;TEXT(P259,"#,##0"),"✔ متوازنة"))))),IF(R259=0,"⚠ أضف سطر عهدة أولًا",IF(OR(C259="",N(G259)=0),"⚠ أكمل التاريخ والقيمة",IF(S259="","⚠ التاريخ خارج السنة المالية",IF(H259="","⚠ اختر بند الموازنة",IF(I259="مرفوض","✖ مرفوض من المدير",IF(I259&lt;&gt;"موافق","⏳ بانتظار موافقة المدير",IF(K259&lt;&gt;"نعم","⚠ غير مسوى مع الحسابات","✔ معتمد ومسوى")))))))))</f>
        <v/>
      </c>
      <c r="R259">
        <f>N(R258)+IF(A259="عهدة",1,0)</f>
        <v/>
      </c>
      <c r="S259">
        <f>IF(C259="","",IF(AND(C259&gt;=DATE(2026,9,1),C259&lt;=DATE(2027,8,31)),(YEAR(C259)-2026)*12+MONTH(C259)-8,""))</f>
        <v/>
      </c>
      <c r="T259">
        <f>IF(AND(A259="مصروف",R259&gt;0,I259="موافق",S259&lt;&gt;"",H259&lt;&gt;""),N(G259),0)</f>
        <v/>
      </c>
    </row>
    <row r="260">
      <c r="A260" s="19" t="n"/>
      <c r="B260" s="20">
        <f>IF(A260="","",IF(R260=0,"⚠ أضف سطر عهدة أولًا","BDR-"&amp;TEXT(R260,"000")))</f>
        <v/>
      </c>
      <c r="C260" s="21" t="n"/>
      <c r="D260" s="20">
        <f>IF(C260="","",IF(S260="","خارج السنة المالية",INDEX(القوائم!$D$2:$D$13,S260)))</f>
        <v/>
      </c>
      <c r="E260" s="22" t="n"/>
      <c r="F260" s="23" t="n"/>
      <c r="G260" s="23" t="n"/>
      <c r="H260" s="22" t="n"/>
      <c r="I260" s="19" t="n"/>
      <c r="J260" s="21" t="n"/>
      <c r="K260" s="19" t="n"/>
      <c r="L260" s="19" t="n"/>
      <c r="M260" s="21" t="n"/>
      <c r="N260" s="22" t="n"/>
      <c r="O260" s="24">
        <f>IF(A260&lt;&gt;"عهدة","",SUMIFS($G$8:$G$5007,$B$8:$B$5007,B260,$A$8:$A$5007,"مصروف",$I$8:$I$5007,"&lt;&gt;مرفوض"))</f>
        <v/>
      </c>
      <c r="P260" s="25">
        <f>IF(A260&lt;&gt;"عهدة","",N(F260)-O260)</f>
        <v/>
      </c>
      <c r="Q260" s="26">
        <f>IF(A260="","",IF(A260="عهدة",IF(N(F260)=0,"⚠ أدخل قيمة العهدة",IF(P260&lt;0,"⛔ عجز / زيادة مصروفات "&amp;TEXT(-P260,"#,##0"),IF(COUNTIFS($B$8:$B$5007,B260,$A$8:$A$5007,"مصروف",$I$8:$I$5007,"&lt;&gt;مرفوض",$K$8:$K$5007,"&lt;&gt;نعم")&gt;0,"⚠ "&amp;COUNTIFS($B$8:$B$5007,B260,$A$8:$A$5007,"مصروف",$I$8:$I$5007,"&lt;&gt;مرفوض",$K$8:$K$5007,"&lt;&gt;نعم")&amp;" مصروف غير مسوى",IF(L260="تمت التسوية",IF(P260=0,"✔ متوازنة وتمت التسوية","✔ تمت التسوية – متبقي "&amp;TEXT(P260,"#,##0")),IF(P260&gt;0,"متبقي "&amp;TEXT(P260,"#,##0"),"✔ متوازنة"))))),IF(R260=0,"⚠ أضف سطر عهدة أولًا",IF(OR(C260="",N(G260)=0),"⚠ أكمل التاريخ والقيمة",IF(S260="","⚠ التاريخ خارج السنة المالية",IF(H260="","⚠ اختر بند الموازنة",IF(I260="مرفوض","✖ مرفوض من المدير",IF(I260&lt;&gt;"موافق","⏳ بانتظار موافقة المدير",IF(K260&lt;&gt;"نعم","⚠ غير مسوى مع الحسابات","✔ معتمد ومسوى")))))))))</f>
        <v/>
      </c>
      <c r="R260">
        <f>N(R259)+IF(A260="عهدة",1,0)</f>
        <v/>
      </c>
      <c r="S260">
        <f>IF(C260="","",IF(AND(C260&gt;=DATE(2026,9,1),C260&lt;=DATE(2027,8,31)),(YEAR(C260)-2026)*12+MONTH(C260)-8,""))</f>
        <v/>
      </c>
      <c r="T260">
        <f>IF(AND(A260="مصروف",R260&gt;0,I260="موافق",S260&lt;&gt;"",H260&lt;&gt;""),N(G260),0)</f>
        <v/>
      </c>
    </row>
    <row r="261">
      <c r="A261" s="19" t="n"/>
      <c r="B261" s="20">
        <f>IF(A261="","",IF(R261=0,"⚠ أضف سطر عهدة أولًا","BDR-"&amp;TEXT(R261,"000")))</f>
        <v/>
      </c>
      <c r="C261" s="21" t="n"/>
      <c r="D261" s="20">
        <f>IF(C261="","",IF(S261="","خارج السنة المالية",INDEX(القوائم!$D$2:$D$13,S261)))</f>
        <v/>
      </c>
      <c r="E261" s="22" t="n"/>
      <c r="F261" s="23" t="n"/>
      <c r="G261" s="23" t="n"/>
      <c r="H261" s="22" t="n"/>
      <c r="I261" s="19" t="n"/>
      <c r="J261" s="21" t="n"/>
      <c r="K261" s="19" t="n"/>
      <c r="L261" s="19" t="n"/>
      <c r="M261" s="21" t="n"/>
      <c r="N261" s="22" t="n"/>
      <c r="O261" s="24">
        <f>IF(A261&lt;&gt;"عهدة","",SUMIFS($G$8:$G$5007,$B$8:$B$5007,B261,$A$8:$A$5007,"مصروف",$I$8:$I$5007,"&lt;&gt;مرفوض"))</f>
        <v/>
      </c>
      <c r="P261" s="25">
        <f>IF(A261&lt;&gt;"عهدة","",N(F261)-O261)</f>
        <v/>
      </c>
      <c r="Q261" s="26">
        <f>IF(A261="","",IF(A261="عهدة",IF(N(F261)=0,"⚠ أدخل قيمة العهدة",IF(P261&lt;0,"⛔ عجز / زيادة مصروفات "&amp;TEXT(-P261,"#,##0"),IF(COUNTIFS($B$8:$B$5007,B261,$A$8:$A$5007,"مصروف",$I$8:$I$5007,"&lt;&gt;مرفوض",$K$8:$K$5007,"&lt;&gt;نعم")&gt;0,"⚠ "&amp;COUNTIFS($B$8:$B$5007,B261,$A$8:$A$5007,"مصروف",$I$8:$I$5007,"&lt;&gt;مرفوض",$K$8:$K$5007,"&lt;&gt;نعم")&amp;" مصروف غير مسوى",IF(L261="تمت التسوية",IF(P261=0,"✔ متوازنة وتمت التسوية","✔ تمت التسوية – متبقي "&amp;TEXT(P261,"#,##0")),IF(P261&gt;0,"متبقي "&amp;TEXT(P261,"#,##0"),"✔ متوازنة"))))),IF(R261=0,"⚠ أضف سطر عهدة أولًا",IF(OR(C261="",N(G261)=0),"⚠ أكمل التاريخ والقيمة",IF(S261="","⚠ التاريخ خارج السنة المالية",IF(H261="","⚠ اختر بند الموازنة",IF(I261="مرفوض","✖ مرفوض من المدير",IF(I261&lt;&gt;"موافق","⏳ بانتظار موافقة المدير",IF(K261&lt;&gt;"نعم","⚠ غير مسوى مع الحسابات","✔ معتمد ومسوى")))))))))</f>
        <v/>
      </c>
      <c r="R261">
        <f>N(R260)+IF(A261="عهدة",1,0)</f>
        <v/>
      </c>
      <c r="S261">
        <f>IF(C261="","",IF(AND(C261&gt;=DATE(2026,9,1),C261&lt;=DATE(2027,8,31)),(YEAR(C261)-2026)*12+MONTH(C261)-8,""))</f>
        <v/>
      </c>
      <c r="T261">
        <f>IF(AND(A261="مصروف",R261&gt;0,I261="موافق",S261&lt;&gt;"",H261&lt;&gt;""),N(G261),0)</f>
        <v/>
      </c>
    </row>
    <row r="262">
      <c r="A262" s="19" t="n"/>
      <c r="B262" s="20">
        <f>IF(A262="","",IF(R262=0,"⚠ أضف سطر عهدة أولًا","BDR-"&amp;TEXT(R262,"000")))</f>
        <v/>
      </c>
      <c r="C262" s="21" t="n"/>
      <c r="D262" s="20">
        <f>IF(C262="","",IF(S262="","خارج السنة المالية",INDEX(القوائم!$D$2:$D$13,S262)))</f>
        <v/>
      </c>
      <c r="E262" s="22" t="n"/>
      <c r="F262" s="23" t="n"/>
      <c r="G262" s="23" t="n"/>
      <c r="H262" s="22" t="n"/>
      <c r="I262" s="19" t="n"/>
      <c r="J262" s="21" t="n"/>
      <c r="K262" s="19" t="n"/>
      <c r="L262" s="19" t="n"/>
      <c r="M262" s="21" t="n"/>
      <c r="N262" s="22" t="n"/>
      <c r="O262" s="24">
        <f>IF(A262&lt;&gt;"عهدة","",SUMIFS($G$8:$G$5007,$B$8:$B$5007,B262,$A$8:$A$5007,"مصروف",$I$8:$I$5007,"&lt;&gt;مرفوض"))</f>
        <v/>
      </c>
      <c r="P262" s="25">
        <f>IF(A262&lt;&gt;"عهدة","",N(F262)-O262)</f>
        <v/>
      </c>
      <c r="Q262" s="26">
        <f>IF(A262="","",IF(A262="عهدة",IF(N(F262)=0,"⚠ أدخل قيمة العهدة",IF(P262&lt;0,"⛔ عجز / زيادة مصروفات "&amp;TEXT(-P262,"#,##0"),IF(COUNTIFS($B$8:$B$5007,B262,$A$8:$A$5007,"مصروف",$I$8:$I$5007,"&lt;&gt;مرفوض",$K$8:$K$5007,"&lt;&gt;نعم")&gt;0,"⚠ "&amp;COUNTIFS($B$8:$B$5007,B262,$A$8:$A$5007,"مصروف",$I$8:$I$5007,"&lt;&gt;مرفوض",$K$8:$K$5007,"&lt;&gt;نعم")&amp;" مصروف غير مسوى",IF(L262="تمت التسوية",IF(P262=0,"✔ متوازنة وتمت التسوية","✔ تمت التسوية – متبقي "&amp;TEXT(P262,"#,##0")),IF(P262&gt;0,"متبقي "&amp;TEXT(P262,"#,##0"),"✔ متوازنة"))))),IF(R262=0,"⚠ أضف سطر عهدة أولًا",IF(OR(C262="",N(G262)=0),"⚠ أكمل التاريخ والقيمة",IF(S262="","⚠ التاريخ خارج السنة المالية",IF(H262="","⚠ اختر بند الموازنة",IF(I262="مرفوض","✖ مرفوض من المدير",IF(I262&lt;&gt;"موافق","⏳ بانتظار موافقة المدير",IF(K262&lt;&gt;"نعم","⚠ غير مسوى مع الحسابات","✔ معتمد ومسوى")))))))))</f>
        <v/>
      </c>
      <c r="R262">
        <f>N(R261)+IF(A262="عهدة",1,0)</f>
        <v/>
      </c>
      <c r="S262">
        <f>IF(C262="","",IF(AND(C262&gt;=DATE(2026,9,1),C262&lt;=DATE(2027,8,31)),(YEAR(C262)-2026)*12+MONTH(C262)-8,""))</f>
        <v/>
      </c>
      <c r="T262">
        <f>IF(AND(A262="مصروف",R262&gt;0,I262="موافق",S262&lt;&gt;"",H262&lt;&gt;""),N(G262),0)</f>
        <v/>
      </c>
    </row>
    <row r="263">
      <c r="A263" s="19" t="n"/>
      <c r="B263" s="20">
        <f>IF(A263="","",IF(R263=0,"⚠ أضف سطر عهدة أولًا","BDR-"&amp;TEXT(R263,"000")))</f>
        <v/>
      </c>
      <c r="C263" s="21" t="n"/>
      <c r="D263" s="20">
        <f>IF(C263="","",IF(S263="","خارج السنة المالية",INDEX(القوائم!$D$2:$D$13,S263)))</f>
        <v/>
      </c>
      <c r="E263" s="22" t="n"/>
      <c r="F263" s="23" t="n"/>
      <c r="G263" s="23" t="n"/>
      <c r="H263" s="22" t="n"/>
      <c r="I263" s="19" t="n"/>
      <c r="J263" s="21" t="n"/>
      <c r="K263" s="19" t="n"/>
      <c r="L263" s="19" t="n"/>
      <c r="M263" s="21" t="n"/>
      <c r="N263" s="22" t="n"/>
      <c r="O263" s="24">
        <f>IF(A263&lt;&gt;"عهدة","",SUMIFS($G$8:$G$5007,$B$8:$B$5007,B263,$A$8:$A$5007,"مصروف",$I$8:$I$5007,"&lt;&gt;مرفوض"))</f>
        <v/>
      </c>
      <c r="P263" s="25">
        <f>IF(A263&lt;&gt;"عهدة","",N(F263)-O263)</f>
        <v/>
      </c>
      <c r="Q263" s="26">
        <f>IF(A263="","",IF(A263="عهدة",IF(N(F263)=0,"⚠ أدخل قيمة العهدة",IF(P263&lt;0,"⛔ عجز / زيادة مصروفات "&amp;TEXT(-P263,"#,##0"),IF(COUNTIFS($B$8:$B$5007,B263,$A$8:$A$5007,"مصروف",$I$8:$I$5007,"&lt;&gt;مرفوض",$K$8:$K$5007,"&lt;&gt;نعم")&gt;0,"⚠ "&amp;COUNTIFS($B$8:$B$5007,B263,$A$8:$A$5007,"مصروف",$I$8:$I$5007,"&lt;&gt;مرفوض",$K$8:$K$5007,"&lt;&gt;نعم")&amp;" مصروف غير مسوى",IF(L263="تمت التسوية",IF(P263=0,"✔ متوازنة وتمت التسوية","✔ تمت التسوية – متبقي "&amp;TEXT(P263,"#,##0")),IF(P263&gt;0,"متبقي "&amp;TEXT(P263,"#,##0"),"✔ متوازنة"))))),IF(R263=0,"⚠ أضف سطر عهدة أولًا",IF(OR(C263="",N(G263)=0),"⚠ أكمل التاريخ والقيمة",IF(S263="","⚠ التاريخ خارج السنة المالية",IF(H263="","⚠ اختر بند الموازنة",IF(I263="مرفوض","✖ مرفوض من المدير",IF(I263&lt;&gt;"موافق","⏳ بانتظار موافقة المدير",IF(K263&lt;&gt;"نعم","⚠ غير مسوى مع الحسابات","✔ معتمد ومسوى")))))))))</f>
        <v/>
      </c>
      <c r="R263">
        <f>N(R262)+IF(A263="عهدة",1,0)</f>
        <v/>
      </c>
      <c r="S263">
        <f>IF(C263="","",IF(AND(C263&gt;=DATE(2026,9,1),C263&lt;=DATE(2027,8,31)),(YEAR(C263)-2026)*12+MONTH(C263)-8,""))</f>
        <v/>
      </c>
      <c r="T263">
        <f>IF(AND(A263="مصروف",R263&gt;0,I263="موافق",S263&lt;&gt;"",H263&lt;&gt;""),N(G263),0)</f>
        <v/>
      </c>
    </row>
    <row r="264">
      <c r="A264" s="19" t="n"/>
      <c r="B264" s="20">
        <f>IF(A264="","",IF(R264=0,"⚠ أضف سطر عهدة أولًا","BDR-"&amp;TEXT(R264,"000")))</f>
        <v/>
      </c>
      <c r="C264" s="21" t="n"/>
      <c r="D264" s="20">
        <f>IF(C264="","",IF(S264="","خارج السنة المالية",INDEX(القوائم!$D$2:$D$13,S264)))</f>
        <v/>
      </c>
      <c r="E264" s="22" t="n"/>
      <c r="F264" s="23" t="n"/>
      <c r="G264" s="23" t="n"/>
      <c r="H264" s="22" t="n"/>
      <c r="I264" s="19" t="n"/>
      <c r="J264" s="21" t="n"/>
      <c r="K264" s="19" t="n"/>
      <c r="L264" s="19" t="n"/>
      <c r="M264" s="21" t="n"/>
      <c r="N264" s="22" t="n"/>
      <c r="O264" s="24">
        <f>IF(A264&lt;&gt;"عهدة","",SUMIFS($G$8:$G$5007,$B$8:$B$5007,B264,$A$8:$A$5007,"مصروف",$I$8:$I$5007,"&lt;&gt;مرفوض"))</f>
        <v/>
      </c>
      <c r="P264" s="25">
        <f>IF(A264&lt;&gt;"عهدة","",N(F264)-O264)</f>
        <v/>
      </c>
      <c r="Q264" s="26">
        <f>IF(A264="","",IF(A264="عهدة",IF(N(F264)=0,"⚠ أدخل قيمة العهدة",IF(P264&lt;0,"⛔ عجز / زيادة مصروفات "&amp;TEXT(-P264,"#,##0"),IF(COUNTIFS($B$8:$B$5007,B264,$A$8:$A$5007,"مصروف",$I$8:$I$5007,"&lt;&gt;مرفوض",$K$8:$K$5007,"&lt;&gt;نعم")&gt;0,"⚠ "&amp;COUNTIFS($B$8:$B$5007,B264,$A$8:$A$5007,"مصروف",$I$8:$I$5007,"&lt;&gt;مرفوض",$K$8:$K$5007,"&lt;&gt;نعم")&amp;" مصروف غير مسوى",IF(L264="تمت التسوية",IF(P264=0,"✔ متوازنة وتمت التسوية","✔ تمت التسوية – متبقي "&amp;TEXT(P264,"#,##0")),IF(P264&gt;0,"متبقي "&amp;TEXT(P264,"#,##0"),"✔ متوازنة"))))),IF(R264=0,"⚠ أضف سطر عهدة أولًا",IF(OR(C264="",N(G264)=0),"⚠ أكمل التاريخ والقيمة",IF(S264="","⚠ التاريخ خارج السنة المالية",IF(H264="","⚠ اختر بند الموازنة",IF(I264="مرفوض","✖ مرفوض من المدير",IF(I264&lt;&gt;"موافق","⏳ بانتظار موافقة المدير",IF(K264&lt;&gt;"نعم","⚠ غير مسوى مع الحسابات","✔ معتمد ومسوى")))))))))</f>
        <v/>
      </c>
      <c r="R264">
        <f>N(R263)+IF(A264="عهدة",1,0)</f>
        <v/>
      </c>
      <c r="S264">
        <f>IF(C264="","",IF(AND(C264&gt;=DATE(2026,9,1),C264&lt;=DATE(2027,8,31)),(YEAR(C264)-2026)*12+MONTH(C264)-8,""))</f>
        <v/>
      </c>
      <c r="T264">
        <f>IF(AND(A264="مصروف",R264&gt;0,I264="موافق",S264&lt;&gt;"",H264&lt;&gt;""),N(G264),0)</f>
        <v/>
      </c>
    </row>
    <row r="265">
      <c r="A265" s="19" t="n"/>
      <c r="B265" s="20">
        <f>IF(A265="","",IF(R265=0,"⚠ أضف سطر عهدة أولًا","BDR-"&amp;TEXT(R265,"000")))</f>
        <v/>
      </c>
      <c r="C265" s="21" t="n"/>
      <c r="D265" s="20">
        <f>IF(C265="","",IF(S265="","خارج السنة المالية",INDEX(القوائم!$D$2:$D$13,S265)))</f>
        <v/>
      </c>
      <c r="E265" s="22" t="n"/>
      <c r="F265" s="23" t="n"/>
      <c r="G265" s="23" t="n"/>
      <c r="H265" s="22" t="n"/>
      <c r="I265" s="19" t="n"/>
      <c r="J265" s="21" t="n"/>
      <c r="K265" s="19" t="n"/>
      <c r="L265" s="19" t="n"/>
      <c r="M265" s="21" t="n"/>
      <c r="N265" s="22" t="n"/>
      <c r="O265" s="24">
        <f>IF(A265&lt;&gt;"عهدة","",SUMIFS($G$8:$G$5007,$B$8:$B$5007,B265,$A$8:$A$5007,"مصروف",$I$8:$I$5007,"&lt;&gt;مرفوض"))</f>
        <v/>
      </c>
      <c r="P265" s="25">
        <f>IF(A265&lt;&gt;"عهدة","",N(F265)-O265)</f>
        <v/>
      </c>
      <c r="Q265" s="26">
        <f>IF(A265="","",IF(A265="عهدة",IF(N(F265)=0,"⚠ أدخل قيمة العهدة",IF(P265&lt;0,"⛔ عجز / زيادة مصروفات "&amp;TEXT(-P265,"#,##0"),IF(COUNTIFS($B$8:$B$5007,B265,$A$8:$A$5007,"مصروف",$I$8:$I$5007,"&lt;&gt;مرفوض",$K$8:$K$5007,"&lt;&gt;نعم")&gt;0,"⚠ "&amp;COUNTIFS($B$8:$B$5007,B265,$A$8:$A$5007,"مصروف",$I$8:$I$5007,"&lt;&gt;مرفوض",$K$8:$K$5007,"&lt;&gt;نعم")&amp;" مصروف غير مسوى",IF(L265="تمت التسوية",IF(P265=0,"✔ متوازنة وتمت التسوية","✔ تمت التسوية – متبقي "&amp;TEXT(P265,"#,##0")),IF(P265&gt;0,"متبقي "&amp;TEXT(P265,"#,##0"),"✔ متوازنة"))))),IF(R265=0,"⚠ أضف سطر عهدة أولًا",IF(OR(C265="",N(G265)=0),"⚠ أكمل التاريخ والقيمة",IF(S265="","⚠ التاريخ خارج السنة المالية",IF(H265="","⚠ اختر بند الموازنة",IF(I265="مرفوض","✖ مرفوض من المدير",IF(I265&lt;&gt;"موافق","⏳ بانتظار موافقة المدير",IF(K265&lt;&gt;"نعم","⚠ غير مسوى مع الحسابات","✔ معتمد ومسوى")))))))))</f>
        <v/>
      </c>
      <c r="R265">
        <f>N(R264)+IF(A265="عهدة",1,0)</f>
        <v/>
      </c>
      <c r="S265">
        <f>IF(C265="","",IF(AND(C265&gt;=DATE(2026,9,1),C265&lt;=DATE(2027,8,31)),(YEAR(C265)-2026)*12+MONTH(C265)-8,""))</f>
        <v/>
      </c>
      <c r="T265">
        <f>IF(AND(A265="مصروف",R265&gt;0,I265="موافق",S265&lt;&gt;"",H265&lt;&gt;""),N(G265),0)</f>
        <v/>
      </c>
    </row>
    <row r="266">
      <c r="A266" s="19" t="n"/>
      <c r="B266" s="20">
        <f>IF(A266="","",IF(R266=0,"⚠ أضف سطر عهدة أولًا","BDR-"&amp;TEXT(R266,"000")))</f>
        <v/>
      </c>
      <c r="C266" s="21" t="n"/>
      <c r="D266" s="20">
        <f>IF(C266="","",IF(S266="","خارج السنة المالية",INDEX(القوائم!$D$2:$D$13,S266)))</f>
        <v/>
      </c>
      <c r="E266" s="22" t="n"/>
      <c r="F266" s="23" t="n"/>
      <c r="G266" s="23" t="n"/>
      <c r="H266" s="22" t="n"/>
      <c r="I266" s="19" t="n"/>
      <c r="J266" s="21" t="n"/>
      <c r="K266" s="19" t="n"/>
      <c r="L266" s="19" t="n"/>
      <c r="M266" s="21" t="n"/>
      <c r="N266" s="22" t="n"/>
      <c r="O266" s="24">
        <f>IF(A266&lt;&gt;"عهدة","",SUMIFS($G$8:$G$5007,$B$8:$B$5007,B266,$A$8:$A$5007,"مصروف",$I$8:$I$5007,"&lt;&gt;مرفوض"))</f>
        <v/>
      </c>
      <c r="P266" s="25">
        <f>IF(A266&lt;&gt;"عهدة","",N(F266)-O266)</f>
        <v/>
      </c>
      <c r="Q266" s="26">
        <f>IF(A266="","",IF(A266="عهدة",IF(N(F266)=0,"⚠ أدخل قيمة العهدة",IF(P266&lt;0,"⛔ عجز / زيادة مصروفات "&amp;TEXT(-P266,"#,##0"),IF(COUNTIFS($B$8:$B$5007,B266,$A$8:$A$5007,"مصروف",$I$8:$I$5007,"&lt;&gt;مرفوض",$K$8:$K$5007,"&lt;&gt;نعم")&gt;0,"⚠ "&amp;COUNTIFS($B$8:$B$5007,B266,$A$8:$A$5007,"مصروف",$I$8:$I$5007,"&lt;&gt;مرفوض",$K$8:$K$5007,"&lt;&gt;نعم")&amp;" مصروف غير مسوى",IF(L266="تمت التسوية",IF(P266=0,"✔ متوازنة وتمت التسوية","✔ تمت التسوية – متبقي "&amp;TEXT(P266,"#,##0")),IF(P266&gt;0,"متبقي "&amp;TEXT(P266,"#,##0"),"✔ متوازنة"))))),IF(R266=0,"⚠ أضف سطر عهدة أولًا",IF(OR(C266="",N(G266)=0),"⚠ أكمل التاريخ والقيمة",IF(S266="","⚠ التاريخ خارج السنة المالية",IF(H266="","⚠ اختر بند الموازنة",IF(I266="مرفوض","✖ مرفوض من المدير",IF(I266&lt;&gt;"موافق","⏳ بانتظار موافقة المدير",IF(K266&lt;&gt;"نعم","⚠ غير مسوى مع الحسابات","✔ معتمد ومسوى")))))))))</f>
        <v/>
      </c>
      <c r="R266">
        <f>N(R265)+IF(A266="عهدة",1,0)</f>
        <v/>
      </c>
      <c r="S266">
        <f>IF(C266="","",IF(AND(C266&gt;=DATE(2026,9,1),C266&lt;=DATE(2027,8,31)),(YEAR(C266)-2026)*12+MONTH(C266)-8,""))</f>
        <v/>
      </c>
      <c r="T266">
        <f>IF(AND(A266="مصروف",R266&gt;0,I266="موافق",S266&lt;&gt;"",H266&lt;&gt;""),N(G266),0)</f>
        <v/>
      </c>
    </row>
    <row r="267">
      <c r="A267" s="19" t="n"/>
      <c r="B267" s="20">
        <f>IF(A267="","",IF(R267=0,"⚠ أضف سطر عهدة أولًا","BDR-"&amp;TEXT(R267,"000")))</f>
        <v/>
      </c>
      <c r="C267" s="21" t="n"/>
      <c r="D267" s="20">
        <f>IF(C267="","",IF(S267="","خارج السنة المالية",INDEX(القوائم!$D$2:$D$13,S267)))</f>
        <v/>
      </c>
      <c r="E267" s="22" t="n"/>
      <c r="F267" s="23" t="n"/>
      <c r="G267" s="23" t="n"/>
      <c r="H267" s="22" t="n"/>
      <c r="I267" s="19" t="n"/>
      <c r="J267" s="21" t="n"/>
      <c r="K267" s="19" t="n"/>
      <c r="L267" s="19" t="n"/>
      <c r="M267" s="21" t="n"/>
      <c r="N267" s="22" t="n"/>
      <c r="O267" s="24">
        <f>IF(A267&lt;&gt;"عهدة","",SUMIFS($G$8:$G$5007,$B$8:$B$5007,B267,$A$8:$A$5007,"مصروف",$I$8:$I$5007,"&lt;&gt;مرفوض"))</f>
        <v/>
      </c>
      <c r="P267" s="25">
        <f>IF(A267&lt;&gt;"عهدة","",N(F267)-O267)</f>
        <v/>
      </c>
      <c r="Q267" s="26">
        <f>IF(A267="","",IF(A267="عهدة",IF(N(F267)=0,"⚠ أدخل قيمة العهدة",IF(P267&lt;0,"⛔ عجز / زيادة مصروفات "&amp;TEXT(-P267,"#,##0"),IF(COUNTIFS($B$8:$B$5007,B267,$A$8:$A$5007,"مصروف",$I$8:$I$5007,"&lt;&gt;مرفوض",$K$8:$K$5007,"&lt;&gt;نعم")&gt;0,"⚠ "&amp;COUNTIFS($B$8:$B$5007,B267,$A$8:$A$5007,"مصروف",$I$8:$I$5007,"&lt;&gt;مرفوض",$K$8:$K$5007,"&lt;&gt;نعم")&amp;" مصروف غير مسوى",IF(L267="تمت التسوية",IF(P267=0,"✔ متوازنة وتمت التسوية","✔ تمت التسوية – متبقي "&amp;TEXT(P267,"#,##0")),IF(P267&gt;0,"متبقي "&amp;TEXT(P267,"#,##0"),"✔ متوازنة"))))),IF(R267=0,"⚠ أضف سطر عهدة أولًا",IF(OR(C267="",N(G267)=0),"⚠ أكمل التاريخ والقيمة",IF(S267="","⚠ التاريخ خارج السنة المالية",IF(H267="","⚠ اختر بند الموازنة",IF(I267="مرفوض","✖ مرفوض من المدير",IF(I267&lt;&gt;"موافق","⏳ بانتظار موافقة المدير",IF(K267&lt;&gt;"نعم","⚠ غير مسوى مع الحسابات","✔ معتمد ومسوى")))))))))</f>
        <v/>
      </c>
      <c r="R267">
        <f>N(R266)+IF(A267="عهدة",1,0)</f>
        <v/>
      </c>
      <c r="S267">
        <f>IF(C267="","",IF(AND(C267&gt;=DATE(2026,9,1),C267&lt;=DATE(2027,8,31)),(YEAR(C267)-2026)*12+MONTH(C267)-8,""))</f>
        <v/>
      </c>
      <c r="T267">
        <f>IF(AND(A267="مصروف",R267&gt;0,I267="موافق",S267&lt;&gt;"",H267&lt;&gt;""),N(G267),0)</f>
        <v/>
      </c>
    </row>
    <row r="268">
      <c r="A268" s="19" t="n"/>
      <c r="B268" s="20">
        <f>IF(A268="","",IF(R268=0,"⚠ أضف سطر عهدة أولًا","BDR-"&amp;TEXT(R268,"000")))</f>
        <v/>
      </c>
      <c r="C268" s="21" t="n"/>
      <c r="D268" s="20">
        <f>IF(C268="","",IF(S268="","خارج السنة المالية",INDEX(القوائم!$D$2:$D$13,S268)))</f>
        <v/>
      </c>
      <c r="E268" s="22" t="n"/>
      <c r="F268" s="23" t="n"/>
      <c r="G268" s="23" t="n"/>
      <c r="H268" s="22" t="n"/>
      <c r="I268" s="19" t="n"/>
      <c r="J268" s="21" t="n"/>
      <c r="K268" s="19" t="n"/>
      <c r="L268" s="19" t="n"/>
      <c r="M268" s="21" t="n"/>
      <c r="N268" s="22" t="n"/>
      <c r="O268" s="24">
        <f>IF(A268&lt;&gt;"عهدة","",SUMIFS($G$8:$G$5007,$B$8:$B$5007,B268,$A$8:$A$5007,"مصروف",$I$8:$I$5007,"&lt;&gt;مرفوض"))</f>
        <v/>
      </c>
      <c r="P268" s="25">
        <f>IF(A268&lt;&gt;"عهدة","",N(F268)-O268)</f>
        <v/>
      </c>
      <c r="Q268" s="26">
        <f>IF(A268="","",IF(A268="عهدة",IF(N(F268)=0,"⚠ أدخل قيمة العهدة",IF(P268&lt;0,"⛔ عجز / زيادة مصروفات "&amp;TEXT(-P268,"#,##0"),IF(COUNTIFS($B$8:$B$5007,B268,$A$8:$A$5007,"مصروف",$I$8:$I$5007,"&lt;&gt;مرفوض",$K$8:$K$5007,"&lt;&gt;نعم")&gt;0,"⚠ "&amp;COUNTIFS($B$8:$B$5007,B268,$A$8:$A$5007,"مصروف",$I$8:$I$5007,"&lt;&gt;مرفوض",$K$8:$K$5007,"&lt;&gt;نعم")&amp;" مصروف غير مسوى",IF(L268="تمت التسوية",IF(P268=0,"✔ متوازنة وتمت التسوية","✔ تمت التسوية – متبقي "&amp;TEXT(P268,"#,##0")),IF(P268&gt;0,"متبقي "&amp;TEXT(P268,"#,##0"),"✔ متوازنة"))))),IF(R268=0,"⚠ أضف سطر عهدة أولًا",IF(OR(C268="",N(G268)=0),"⚠ أكمل التاريخ والقيمة",IF(S268="","⚠ التاريخ خارج السنة المالية",IF(H268="","⚠ اختر بند الموازنة",IF(I268="مرفوض","✖ مرفوض من المدير",IF(I268&lt;&gt;"موافق","⏳ بانتظار موافقة المدير",IF(K268&lt;&gt;"نعم","⚠ غير مسوى مع الحسابات","✔ معتمد ومسوى")))))))))</f>
        <v/>
      </c>
      <c r="R268">
        <f>N(R267)+IF(A268="عهدة",1,0)</f>
        <v/>
      </c>
      <c r="S268">
        <f>IF(C268="","",IF(AND(C268&gt;=DATE(2026,9,1),C268&lt;=DATE(2027,8,31)),(YEAR(C268)-2026)*12+MONTH(C268)-8,""))</f>
        <v/>
      </c>
      <c r="T268">
        <f>IF(AND(A268="مصروف",R268&gt;0,I268="موافق",S268&lt;&gt;"",H268&lt;&gt;""),N(G268),0)</f>
        <v/>
      </c>
    </row>
    <row r="269">
      <c r="A269" s="19" t="n"/>
      <c r="B269" s="20">
        <f>IF(A269="","",IF(R269=0,"⚠ أضف سطر عهدة أولًا","BDR-"&amp;TEXT(R269,"000")))</f>
        <v/>
      </c>
      <c r="C269" s="21" t="n"/>
      <c r="D269" s="20">
        <f>IF(C269="","",IF(S269="","خارج السنة المالية",INDEX(القوائم!$D$2:$D$13,S269)))</f>
        <v/>
      </c>
      <c r="E269" s="22" t="n"/>
      <c r="F269" s="23" t="n"/>
      <c r="G269" s="23" t="n"/>
      <c r="H269" s="22" t="n"/>
      <c r="I269" s="19" t="n"/>
      <c r="J269" s="21" t="n"/>
      <c r="K269" s="19" t="n"/>
      <c r="L269" s="19" t="n"/>
      <c r="M269" s="21" t="n"/>
      <c r="N269" s="22" t="n"/>
      <c r="O269" s="24">
        <f>IF(A269&lt;&gt;"عهدة","",SUMIFS($G$8:$G$5007,$B$8:$B$5007,B269,$A$8:$A$5007,"مصروف",$I$8:$I$5007,"&lt;&gt;مرفوض"))</f>
        <v/>
      </c>
      <c r="P269" s="25">
        <f>IF(A269&lt;&gt;"عهدة","",N(F269)-O269)</f>
        <v/>
      </c>
      <c r="Q269" s="26">
        <f>IF(A269="","",IF(A269="عهدة",IF(N(F269)=0,"⚠ أدخل قيمة العهدة",IF(P269&lt;0,"⛔ عجز / زيادة مصروفات "&amp;TEXT(-P269,"#,##0"),IF(COUNTIFS($B$8:$B$5007,B269,$A$8:$A$5007,"مصروف",$I$8:$I$5007,"&lt;&gt;مرفوض",$K$8:$K$5007,"&lt;&gt;نعم")&gt;0,"⚠ "&amp;COUNTIFS($B$8:$B$5007,B269,$A$8:$A$5007,"مصروف",$I$8:$I$5007,"&lt;&gt;مرفوض",$K$8:$K$5007,"&lt;&gt;نعم")&amp;" مصروف غير مسوى",IF(L269="تمت التسوية",IF(P269=0,"✔ متوازنة وتمت التسوية","✔ تمت التسوية – متبقي "&amp;TEXT(P269,"#,##0")),IF(P269&gt;0,"متبقي "&amp;TEXT(P269,"#,##0"),"✔ متوازنة"))))),IF(R269=0,"⚠ أضف سطر عهدة أولًا",IF(OR(C269="",N(G269)=0),"⚠ أكمل التاريخ والقيمة",IF(S269="","⚠ التاريخ خارج السنة المالية",IF(H269="","⚠ اختر بند الموازنة",IF(I269="مرفوض","✖ مرفوض من المدير",IF(I269&lt;&gt;"موافق","⏳ بانتظار موافقة المدير",IF(K269&lt;&gt;"نعم","⚠ غير مسوى مع الحسابات","✔ معتمد ومسوى")))))))))</f>
        <v/>
      </c>
      <c r="R269">
        <f>N(R268)+IF(A269="عهدة",1,0)</f>
        <v/>
      </c>
      <c r="S269">
        <f>IF(C269="","",IF(AND(C269&gt;=DATE(2026,9,1),C269&lt;=DATE(2027,8,31)),(YEAR(C269)-2026)*12+MONTH(C269)-8,""))</f>
        <v/>
      </c>
      <c r="T269">
        <f>IF(AND(A269="مصروف",R269&gt;0,I269="موافق",S269&lt;&gt;"",H269&lt;&gt;""),N(G269),0)</f>
        <v/>
      </c>
    </row>
    <row r="270">
      <c r="A270" s="19" t="n"/>
      <c r="B270" s="20">
        <f>IF(A270="","",IF(R270=0,"⚠ أضف سطر عهدة أولًا","BDR-"&amp;TEXT(R270,"000")))</f>
        <v/>
      </c>
      <c r="C270" s="21" t="n"/>
      <c r="D270" s="20">
        <f>IF(C270="","",IF(S270="","خارج السنة المالية",INDEX(القوائم!$D$2:$D$13,S270)))</f>
        <v/>
      </c>
      <c r="E270" s="22" t="n"/>
      <c r="F270" s="23" t="n"/>
      <c r="G270" s="23" t="n"/>
      <c r="H270" s="22" t="n"/>
      <c r="I270" s="19" t="n"/>
      <c r="J270" s="21" t="n"/>
      <c r="K270" s="19" t="n"/>
      <c r="L270" s="19" t="n"/>
      <c r="M270" s="21" t="n"/>
      <c r="N270" s="22" t="n"/>
      <c r="O270" s="24">
        <f>IF(A270&lt;&gt;"عهدة","",SUMIFS($G$8:$G$5007,$B$8:$B$5007,B270,$A$8:$A$5007,"مصروف",$I$8:$I$5007,"&lt;&gt;مرفوض"))</f>
        <v/>
      </c>
      <c r="P270" s="25">
        <f>IF(A270&lt;&gt;"عهدة","",N(F270)-O270)</f>
        <v/>
      </c>
      <c r="Q270" s="26">
        <f>IF(A270="","",IF(A270="عهدة",IF(N(F270)=0,"⚠ أدخل قيمة العهدة",IF(P270&lt;0,"⛔ عجز / زيادة مصروفات "&amp;TEXT(-P270,"#,##0"),IF(COUNTIFS($B$8:$B$5007,B270,$A$8:$A$5007,"مصروف",$I$8:$I$5007,"&lt;&gt;مرفوض",$K$8:$K$5007,"&lt;&gt;نعم")&gt;0,"⚠ "&amp;COUNTIFS($B$8:$B$5007,B270,$A$8:$A$5007,"مصروف",$I$8:$I$5007,"&lt;&gt;مرفوض",$K$8:$K$5007,"&lt;&gt;نعم")&amp;" مصروف غير مسوى",IF(L270="تمت التسوية",IF(P270=0,"✔ متوازنة وتمت التسوية","✔ تمت التسوية – متبقي "&amp;TEXT(P270,"#,##0")),IF(P270&gt;0,"متبقي "&amp;TEXT(P270,"#,##0"),"✔ متوازنة"))))),IF(R270=0,"⚠ أضف سطر عهدة أولًا",IF(OR(C270="",N(G270)=0),"⚠ أكمل التاريخ والقيمة",IF(S270="","⚠ التاريخ خارج السنة المالية",IF(H270="","⚠ اختر بند الموازنة",IF(I270="مرفوض","✖ مرفوض من المدير",IF(I270&lt;&gt;"موافق","⏳ بانتظار موافقة المدير",IF(K270&lt;&gt;"نعم","⚠ غير مسوى مع الحسابات","✔ معتمد ومسوى")))))))))</f>
        <v/>
      </c>
      <c r="R270">
        <f>N(R269)+IF(A270="عهدة",1,0)</f>
        <v/>
      </c>
      <c r="S270">
        <f>IF(C270="","",IF(AND(C270&gt;=DATE(2026,9,1),C270&lt;=DATE(2027,8,31)),(YEAR(C270)-2026)*12+MONTH(C270)-8,""))</f>
        <v/>
      </c>
      <c r="T270">
        <f>IF(AND(A270="مصروف",R270&gt;0,I270="موافق",S270&lt;&gt;"",H270&lt;&gt;""),N(G270),0)</f>
        <v/>
      </c>
    </row>
    <row r="271">
      <c r="A271" s="19" t="n"/>
      <c r="B271" s="20">
        <f>IF(A271="","",IF(R271=0,"⚠ أضف سطر عهدة أولًا","BDR-"&amp;TEXT(R271,"000")))</f>
        <v/>
      </c>
      <c r="C271" s="21" t="n"/>
      <c r="D271" s="20">
        <f>IF(C271="","",IF(S271="","خارج السنة المالية",INDEX(القوائم!$D$2:$D$13,S271)))</f>
        <v/>
      </c>
      <c r="E271" s="22" t="n"/>
      <c r="F271" s="23" t="n"/>
      <c r="G271" s="23" t="n"/>
      <c r="H271" s="22" t="n"/>
      <c r="I271" s="19" t="n"/>
      <c r="J271" s="21" t="n"/>
      <c r="K271" s="19" t="n"/>
      <c r="L271" s="19" t="n"/>
      <c r="M271" s="21" t="n"/>
      <c r="N271" s="22" t="n"/>
      <c r="O271" s="24">
        <f>IF(A271&lt;&gt;"عهدة","",SUMIFS($G$8:$G$5007,$B$8:$B$5007,B271,$A$8:$A$5007,"مصروف",$I$8:$I$5007,"&lt;&gt;مرفوض"))</f>
        <v/>
      </c>
      <c r="P271" s="25">
        <f>IF(A271&lt;&gt;"عهدة","",N(F271)-O271)</f>
        <v/>
      </c>
      <c r="Q271" s="26">
        <f>IF(A271="","",IF(A271="عهدة",IF(N(F271)=0,"⚠ أدخل قيمة العهدة",IF(P271&lt;0,"⛔ عجز / زيادة مصروفات "&amp;TEXT(-P271,"#,##0"),IF(COUNTIFS($B$8:$B$5007,B271,$A$8:$A$5007,"مصروف",$I$8:$I$5007,"&lt;&gt;مرفوض",$K$8:$K$5007,"&lt;&gt;نعم")&gt;0,"⚠ "&amp;COUNTIFS($B$8:$B$5007,B271,$A$8:$A$5007,"مصروف",$I$8:$I$5007,"&lt;&gt;مرفوض",$K$8:$K$5007,"&lt;&gt;نعم")&amp;" مصروف غير مسوى",IF(L271="تمت التسوية",IF(P271=0,"✔ متوازنة وتمت التسوية","✔ تمت التسوية – متبقي "&amp;TEXT(P271,"#,##0")),IF(P271&gt;0,"متبقي "&amp;TEXT(P271,"#,##0"),"✔ متوازنة"))))),IF(R271=0,"⚠ أضف سطر عهدة أولًا",IF(OR(C271="",N(G271)=0),"⚠ أكمل التاريخ والقيمة",IF(S271="","⚠ التاريخ خارج السنة المالية",IF(H271="","⚠ اختر بند الموازنة",IF(I271="مرفوض","✖ مرفوض من المدير",IF(I271&lt;&gt;"موافق","⏳ بانتظار موافقة المدير",IF(K271&lt;&gt;"نعم","⚠ غير مسوى مع الحسابات","✔ معتمد ومسوى")))))))))</f>
        <v/>
      </c>
      <c r="R271">
        <f>N(R270)+IF(A271="عهدة",1,0)</f>
        <v/>
      </c>
      <c r="S271">
        <f>IF(C271="","",IF(AND(C271&gt;=DATE(2026,9,1),C271&lt;=DATE(2027,8,31)),(YEAR(C271)-2026)*12+MONTH(C271)-8,""))</f>
        <v/>
      </c>
      <c r="T271">
        <f>IF(AND(A271="مصروف",R271&gt;0,I271="موافق",S271&lt;&gt;"",H271&lt;&gt;""),N(G271),0)</f>
        <v/>
      </c>
    </row>
    <row r="272">
      <c r="A272" s="19" t="n"/>
      <c r="B272" s="20">
        <f>IF(A272="","",IF(R272=0,"⚠ أضف سطر عهدة أولًا","BDR-"&amp;TEXT(R272,"000")))</f>
        <v/>
      </c>
      <c r="C272" s="21" t="n"/>
      <c r="D272" s="20">
        <f>IF(C272="","",IF(S272="","خارج السنة المالية",INDEX(القوائم!$D$2:$D$13,S272)))</f>
        <v/>
      </c>
      <c r="E272" s="22" t="n"/>
      <c r="F272" s="23" t="n"/>
      <c r="G272" s="23" t="n"/>
      <c r="H272" s="22" t="n"/>
      <c r="I272" s="19" t="n"/>
      <c r="J272" s="21" t="n"/>
      <c r="K272" s="19" t="n"/>
      <c r="L272" s="19" t="n"/>
      <c r="M272" s="21" t="n"/>
      <c r="N272" s="22" t="n"/>
      <c r="O272" s="24">
        <f>IF(A272&lt;&gt;"عهدة","",SUMIFS($G$8:$G$5007,$B$8:$B$5007,B272,$A$8:$A$5007,"مصروف",$I$8:$I$5007,"&lt;&gt;مرفوض"))</f>
        <v/>
      </c>
      <c r="P272" s="25">
        <f>IF(A272&lt;&gt;"عهدة","",N(F272)-O272)</f>
        <v/>
      </c>
      <c r="Q272" s="26">
        <f>IF(A272="","",IF(A272="عهدة",IF(N(F272)=0,"⚠ أدخل قيمة العهدة",IF(P272&lt;0,"⛔ عجز / زيادة مصروفات "&amp;TEXT(-P272,"#,##0"),IF(COUNTIFS($B$8:$B$5007,B272,$A$8:$A$5007,"مصروف",$I$8:$I$5007,"&lt;&gt;مرفوض",$K$8:$K$5007,"&lt;&gt;نعم")&gt;0,"⚠ "&amp;COUNTIFS($B$8:$B$5007,B272,$A$8:$A$5007,"مصروف",$I$8:$I$5007,"&lt;&gt;مرفوض",$K$8:$K$5007,"&lt;&gt;نعم")&amp;" مصروف غير مسوى",IF(L272="تمت التسوية",IF(P272=0,"✔ متوازنة وتمت التسوية","✔ تمت التسوية – متبقي "&amp;TEXT(P272,"#,##0")),IF(P272&gt;0,"متبقي "&amp;TEXT(P272,"#,##0"),"✔ متوازنة"))))),IF(R272=0,"⚠ أضف سطر عهدة أولًا",IF(OR(C272="",N(G272)=0),"⚠ أكمل التاريخ والقيمة",IF(S272="","⚠ التاريخ خارج السنة المالية",IF(H272="","⚠ اختر بند الموازنة",IF(I272="مرفوض","✖ مرفوض من المدير",IF(I272&lt;&gt;"موافق","⏳ بانتظار موافقة المدير",IF(K272&lt;&gt;"نعم","⚠ غير مسوى مع الحسابات","✔ معتمد ومسوى")))))))))</f>
        <v/>
      </c>
      <c r="R272">
        <f>N(R271)+IF(A272="عهدة",1,0)</f>
        <v/>
      </c>
      <c r="S272">
        <f>IF(C272="","",IF(AND(C272&gt;=DATE(2026,9,1),C272&lt;=DATE(2027,8,31)),(YEAR(C272)-2026)*12+MONTH(C272)-8,""))</f>
        <v/>
      </c>
      <c r="T272">
        <f>IF(AND(A272="مصروف",R272&gt;0,I272="موافق",S272&lt;&gt;"",H272&lt;&gt;""),N(G272),0)</f>
        <v/>
      </c>
    </row>
    <row r="273">
      <c r="A273" s="19" t="n"/>
      <c r="B273" s="20">
        <f>IF(A273="","",IF(R273=0,"⚠ أضف سطر عهدة أولًا","BDR-"&amp;TEXT(R273,"000")))</f>
        <v/>
      </c>
      <c r="C273" s="21" t="n"/>
      <c r="D273" s="20">
        <f>IF(C273="","",IF(S273="","خارج السنة المالية",INDEX(القوائم!$D$2:$D$13,S273)))</f>
        <v/>
      </c>
      <c r="E273" s="22" t="n"/>
      <c r="F273" s="23" t="n"/>
      <c r="G273" s="23" t="n"/>
      <c r="H273" s="22" t="n"/>
      <c r="I273" s="19" t="n"/>
      <c r="J273" s="21" t="n"/>
      <c r="K273" s="19" t="n"/>
      <c r="L273" s="19" t="n"/>
      <c r="M273" s="21" t="n"/>
      <c r="N273" s="22" t="n"/>
      <c r="O273" s="24">
        <f>IF(A273&lt;&gt;"عهدة","",SUMIFS($G$8:$G$5007,$B$8:$B$5007,B273,$A$8:$A$5007,"مصروف",$I$8:$I$5007,"&lt;&gt;مرفوض"))</f>
        <v/>
      </c>
      <c r="P273" s="25">
        <f>IF(A273&lt;&gt;"عهدة","",N(F273)-O273)</f>
        <v/>
      </c>
      <c r="Q273" s="26">
        <f>IF(A273="","",IF(A273="عهدة",IF(N(F273)=0,"⚠ أدخل قيمة العهدة",IF(P273&lt;0,"⛔ عجز / زيادة مصروفات "&amp;TEXT(-P273,"#,##0"),IF(COUNTIFS($B$8:$B$5007,B273,$A$8:$A$5007,"مصروف",$I$8:$I$5007,"&lt;&gt;مرفوض",$K$8:$K$5007,"&lt;&gt;نعم")&gt;0,"⚠ "&amp;COUNTIFS($B$8:$B$5007,B273,$A$8:$A$5007,"مصروف",$I$8:$I$5007,"&lt;&gt;مرفوض",$K$8:$K$5007,"&lt;&gt;نعم")&amp;" مصروف غير مسوى",IF(L273="تمت التسوية",IF(P273=0,"✔ متوازنة وتمت التسوية","✔ تمت التسوية – متبقي "&amp;TEXT(P273,"#,##0")),IF(P273&gt;0,"متبقي "&amp;TEXT(P273,"#,##0"),"✔ متوازنة"))))),IF(R273=0,"⚠ أضف سطر عهدة أولًا",IF(OR(C273="",N(G273)=0),"⚠ أكمل التاريخ والقيمة",IF(S273="","⚠ التاريخ خارج السنة المالية",IF(H273="","⚠ اختر بند الموازنة",IF(I273="مرفوض","✖ مرفوض من المدير",IF(I273&lt;&gt;"موافق","⏳ بانتظار موافقة المدير",IF(K273&lt;&gt;"نعم","⚠ غير مسوى مع الحسابات","✔ معتمد ومسوى")))))))))</f>
        <v/>
      </c>
      <c r="R273">
        <f>N(R272)+IF(A273="عهدة",1,0)</f>
        <v/>
      </c>
      <c r="S273">
        <f>IF(C273="","",IF(AND(C273&gt;=DATE(2026,9,1),C273&lt;=DATE(2027,8,31)),(YEAR(C273)-2026)*12+MONTH(C273)-8,""))</f>
        <v/>
      </c>
      <c r="T273">
        <f>IF(AND(A273="مصروف",R273&gt;0,I273="موافق",S273&lt;&gt;"",H273&lt;&gt;""),N(G273),0)</f>
        <v/>
      </c>
    </row>
    <row r="274">
      <c r="A274" s="19" t="n"/>
      <c r="B274" s="20">
        <f>IF(A274="","",IF(R274=0,"⚠ أضف سطر عهدة أولًا","BDR-"&amp;TEXT(R274,"000")))</f>
        <v/>
      </c>
      <c r="C274" s="21" t="n"/>
      <c r="D274" s="20">
        <f>IF(C274="","",IF(S274="","خارج السنة المالية",INDEX(القوائم!$D$2:$D$13,S274)))</f>
        <v/>
      </c>
      <c r="E274" s="22" t="n"/>
      <c r="F274" s="23" t="n"/>
      <c r="G274" s="23" t="n"/>
      <c r="H274" s="22" t="n"/>
      <c r="I274" s="19" t="n"/>
      <c r="J274" s="21" t="n"/>
      <c r="K274" s="19" t="n"/>
      <c r="L274" s="19" t="n"/>
      <c r="M274" s="21" t="n"/>
      <c r="N274" s="22" t="n"/>
      <c r="O274" s="24">
        <f>IF(A274&lt;&gt;"عهدة","",SUMIFS($G$8:$G$5007,$B$8:$B$5007,B274,$A$8:$A$5007,"مصروف",$I$8:$I$5007,"&lt;&gt;مرفوض"))</f>
        <v/>
      </c>
      <c r="P274" s="25">
        <f>IF(A274&lt;&gt;"عهدة","",N(F274)-O274)</f>
        <v/>
      </c>
      <c r="Q274" s="26">
        <f>IF(A274="","",IF(A274="عهدة",IF(N(F274)=0,"⚠ أدخل قيمة العهدة",IF(P274&lt;0,"⛔ عجز / زيادة مصروفات "&amp;TEXT(-P274,"#,##0"),IF(COUNTIFS($B$8:$B$5007,B274,$A$8:$A$5007,"مصروف",$I$8:$I$5007,"&lt;&gt;مرفوض",$K$8:$K$5007,"&lt;&gt;نعم")&gt;0,"⚠ "&amp;COUNTIFS($B$8:$B$5007,B274,$A$8:$A$5007,"مصروف",$I$8:$I$5007,"&lt;&gt;مرفوض",$K$8:$K$5007,"&lt;&gt;نعم")&amp;" مصروف غير مسوى",IF(L274="تمت التسوية",IF(P274=0,"✔ متوازنة وتمت التسوية","✔ تمت التسوية – متبقي "&amp;TEXT(P274,"#,##0")),IF(P274&gt;0,"متبقي "&amp;TEXT(P274,"#,##0"),"✔ متوازنة"))))),IF(R274=0,"⚠ أضف سطر عهدة أولًا",IF(OR(C274="",N(G274)=0),"⚠ أكمل التاريخ والقيمة",IF(S274="","⚠ التاريخ خارج السنة المالية",IF(H274="","⚠ اختر بند الموازنة",IF(I274="مرفوض","✖ مرفوض من المدير",IF(I274&lt;&gt;"موافق","⏳ بانتظار موافقة المدير",IF(K274&lt;&gt;"نعم","⚠ غير مسوى مع الحسابات","✔ معتمد ومسوى")))))))))</f>
        <v/>
      </c>
      <c r="R274">
        <f>N(R273)+IF(A274="عهدة",1,0)</f>
        <v/>
      </c>
      <c r="S274">
        <f>IF(C274="","",IF(AND(C274&gt;=DATE(2026,9,1),C274&lt;=DATE(2027,8,31)),(YEAR(C274)-2026)*12+MONTH(C274)-8,""))</f>
        <v/>
      </c>
      <c r="T274">
        <f>IF(AND(A274="مصروف",R274&gt;0,I274="موافق",S274&lt;&gt;"",H274&lt;&gt;""),N(G274),0)</f>
        <v/>
      </c>
    </row>
    <row r="275">
      <c r="A275" s="19" t="n"/>
      <c r="B275" s="20">
        <f>IF(A275="","",IF(R275=0,"⚠ أضف سطر عهدة أولًا","BDR-"&amp;TEXT(R275,"000")))</f>
        <v/>
      </c>
      <c r="C275" s="21" t="n"/>
      <c r="D275" s="20">
        <f>IF(C275="","",IF(S275="","خارج السنة المالية",INDEX(القوائم!$D$2:$D$13,S275)))</f>
        <v/>
      </c>
      <c r="E275" s="22" t="n"/>
      <c r="F275" s="23" t="n"/>
      <c r="G275" s="23" t="n"/>
      <c r="H275" s="22" t="n"/>
      <c r="I275" s="19" t="n"/>
      <c r="J275" s="21" t="n"/>
      <c r="K275" s="19" t="n"/>
      <c r="L275" s="19" t="n"/>
      <c r="M275" s="21" t="n"/>
      <c r="N275" s="22" t="n"/>
      <c r="O275" s="24">
        <f>IF(A275&lt;&gt;"عهدة","",SUMIFS($G$8:$G$5007,$B$8:$B$5007,B275,$A$8:$A$5007,"مصروف",$I$8:$I$5007,"&lt;&gt;مرفوض"))</f>
        <v/>
      </c>
      <c r="P275" s="25">
        <f>IF(A275&lt;&gt;"عهدة","",N(F275)-O275)</f>
        <v/>
      </c>
      <c r="Q275" s="26">
        <f>IF(A275="","",IF(A275="عهدة",IF(N(F275)=0,"⚠ أدخل قيمة العهدة",IF(P275&lt;0,"⛔ عجز / زيادة مصروفات "&amp;TEXT(-P275,"#,##0"),IF(COUNTIFS($B$8:$B$5007,B275,$A$8:$A$5007,"مصروف",$I$8:$I$5007,"&lt;&gt;مرفوض",$K$8:$K$5007,"&lt;&gt;نعم")&gt;0,"⚠ "&amp;COUNTIFS($B$8:$B$5007,B275,$A$8:$A$5007,"مصروف",$I$8:$I$5007,"&lt;&gt;مرفوض",$K$8:$K$5007,"&lt;&gt;نعم")&amp;" مصروف غير مسوى",IF(L275="تمت التسوية",IF(P275=0,"✔ متوازنة وتمت التسوية","✔ تمت التسوية – متبقي "&amp;TEXT(P275,"#,##0")),IF(P275&gt;0,"متبقي "&amp;TEXT(P275,"#,##0"),"✔ متوازنة"))))),IF(R275=0,"⚠ أضف سطر عهدة أولًا",IF(OR(C275="",N(G275)=0),"⚠ أكمل التاريخ والقيمة",IF(S275="","⚠ التاريخ خارج السنة المالية",IF(H275="","⚠ اختر بند الموازنة",IF(I275="مرفوض","✖ مرفوض من المدير",IF(I275&lt;&gt;"موافق","⏳ بانتظار موافقة المدير",IF(K275&lt;&gt;"نعم","⚠ غير مسوى مع الحسابات","✔ معتمد ومسوى")))))))))</f>
        <v/>
      </c>
      <c r="R275">
        <f>N(R274)+IF(A275="عهدة",1,0)</f>
        <v/>
      </c>
      <c r="S275">
        <f>IF(C275="","",IF(AND(C275&gt;=DATE(2026,9,1),C275&lt;=DATE(2027,8,31)),(YEAR(C275)-2026)*12+MONTH(C275)-8,""))</f>
        <v/>
      </c>
      <c r="T275">
        <f>IF(AND(A275="مصروف",R275&gt;0,I275="موافق",S275&lt;&gt;"",H275&lt;&gt;""),N(G275),0)</f>
        <v/>
      </c>
    </row>
    <row r="276">
      <c r="A276" s="19" t="n"/>
      <c r="B276" s="20">
        <f>IF(A276="","",IF(R276=0,"⚠ أضف سطر عهدة أولًا","BDR-"&amp;TEXT(R276,"000")))</f>
        <v/>
      </c>
      <c r="C276" s="21" t="n"/>
      <c r="D276" s="20">
        <f>IF(C276="","",IF(S276="","خارج السنة المالية",INDEX(القوائم!$D$2:$D$13,S276)))</f>
        <v/>
      </c>
      <c r="E276" s="22" t="n"/>
      <c r="F276" s="23" t="n"/>
      <c r="G276" s="23" t="n"/>
      <c r="H276" s="22" t="n"/>
      <c r="I276" s="19" t="n"/>
      <c r="J276" s="21" t="n"/>
      <c r="K276" s="19" t="n"/>
      <c r="L276" s="19" t="n"/>
      <c r="M276" s="21" t="n"/>
      <c r="N276" s="22" t="n"/>
      <c r="O276" s="24">
        <f>IF(A276&lt;&gt;"عهدة","",SUMIFS($G$8:$G$5007,$B$8:$B$5007,B276,$A$8:$A$5007,"مصروف",$I$8:$I$5007,"&lt;&gt;مرفوض"))</f>
        <v/>
      </c>
      <c r="P276" s="25">
        <f>IF(A276&lt;&gt;"عهدة","",N(F276)-O276)</f>
        <v/>
      </c>
      <c r="Q276" s="26">
        <f>IF(A276="","",IF(A276="عهدة",IF(N(F276)=0,"⚠ أدخل قيمة العهدة",IF(P276&lt;0,"⛔ عجز / زيادة مصروفات "&amp;TEXT(-P276,"#,##0"),IF(COUNTIFS($B$8:$B$5007,B276,$A$8:$A$5007,"مصروف",$I$8:$I$5007,"&lt;&gt;مرفوض",$K$8:$K$5007,"&lt;&gt;نعم")&gt;0,"⚠ "&amp;COUNTIFS($B$8:$B$5007,B276,$A$8:$A$5007,"مصروف",$I$8:$I$5007,"&lt;&gt;مرفوض",$K$8:$K$5007,"&lt;&gt;نعم")&amp;" مصروف غير مسوى",IF(L276="تمت التسوية",IF(P276=0,"✔ متوازنة وتمت التسوية","✔ تمت التسوية – متبقي "&amp;TEXT(P276,"#,##0")),IF(P276&gt;0,"متبقي "&amp;TEXT(P276,"#,##0"),"✔ متوازنة"))))),IF(R276=0,"⚠ أضف سطر عهدة أولًا",IF(OR(C276="",N(G276)=0),"⚠ أكمل التاريخ والقيمة",IF(S276="","⚠ التاريخ خارج السنة المالية",IF(H276="","⚠ اختر بند الموازنة",IF(I276="مرفوض","✖ مرفوض من المدير",IF(I276&lt;&gt;"موافق","⏳ بانتظار موافقة المدير",IF(K276&lt;&gt;"نعم","⚠ غير مسوى مع الحسابات","✔ معتمد ومسوى")))))))))</f>
        <v/>
      </c>
      <c r="R276">
        <f>N(R275)+IF(A276="عهدة",1,0)</f>
        <v/>
      </c>
      <c r="S276">
        <f>IF(C276="","",IF(AND(C276&gt;=DATE(2026,9,1),C276&lt;=DATE(2027,8,31)),(YEAR(C276)-2026)*12+MONTH(C276)-8,""))</f>
        <v/>
      </c>
      <c r="T276">
        <f>IF(AND(A276="مصروف",R276&gt;0,I276="موافق",S276&lt;&gt;"",H276&lt;&gt;""),N(G276),0)</f>
        <v/>
      </c>
    </row>
    <row r="277">
      <c r="A277" s="19" t="n"/>
      <c r="B277" s="20">
        <f>IF(A277="","",IF(R277=0,"⚠ أضف سطر عهدة أولًا","BDR-"&amp;TEXT(R277,"000")))</f>
        <v/>
      </c>
      <c r="C277" s="21" t="n"/>
      <c r="D277" s="20">
        <f>IF(C277="","",IF(S277="","خارج السنة المالية",INDEX(القوائم!$D$2:$D$13,S277)))</f>
        <v/>
      </c>
      <c r="E277" s="22" t="n"/>
      <c r="F277" s="23" t="n"/>
      <c r="G277" s="23" t="n"/>
      <c r="H277" s="22" t="n"/>
      <c r="I277" s="19" t="n"/>
      <c r="J277" s="21" t="n"/>
      <c r="K277" s="19" t="n"/>
      <c r="L277" s="19" t="n"/>
      <c r="M277" s="21" t="n"/>
      <c r="N277" s="22" t="n"/>
      <c r="O277" s="24">
        <f>IF(A277&lt;&gt;"عهدة","",SUMIFS($G$8:$G$5007,$B$8:$B$5007,B277,$A$8:$A$5007,"مصروف",$I$8:$I$5007,"&lt;&gt;مرفوض"))</f>
        <v/>
      </c>
      <c r="P277" s="25">
        <f>IF(A277&lt;&gt;"عهدة","",N(F277)-O277)</f>
        <v/>
      </c>
      <c r="Q277" s="26">
        <f>IF(A277="","",IF(A277="عهدة",IF(N(F277)=0,"⚠ أدخل قيمة العهدة",IF(P277&lt;0,"⛔ عجز / زيادة مصروفات "&amp;TEXT(-P277,"#,##0"),IF(COUNTIFS($B$8:$B$5007,B277,$A$8:$A$5007,"مصروف",$I$8:$I$5007,"&lt;&gt;مرفوض",$K$8:$K$5007,"&lt;&gt;نعم")&gt;0,"⚠ "&amp;COUNTIFS($B$8:$B$5007,B277,$A$8:$A$5007,"مصروف",$I$8:$I$5007,"&lt;&gt;مرفوض",$K$8:$K$5007,"&lt;&gt;نعم")&amp;" مصروف غير مسوى",IF(L277="تمت التسوية",IF(P277=0,"✔ متوازنة وتمت التسوية","✔ تمت التسوية – متبقي "&amp;TEXT(P277,"#,##0")),IF(P277&gt;0,"متبقي "&amp;TEXT(P277,"#,##0"),"✔ متوازنة"))))),IF(R277=0,"⚠ أضف سطر عهدة أولًا",IF(OR(C277="",N(G277)=0),"⚠ أكمل التاريخ والقيمة",IF(S277="","⚠ التاريخ خارج السنة المالية",IF(H277="","⚠ اختر بند الموازنة",IF(I277="مرفوض","✖ مرفوض من المدير",IF(I277&lt;&gt;"موافق","⏳ بانتظار موافقة المدير",IF(K277&lt;&gt;"نعم","⚠ غير مسوى مع الحسابات","✔ معتمد ومسوى")))))))))</f>
        <v/>
      </c>
      <c r="R277">
        <f>N(R276)+IF(A277="عهدة",1,0)</f>
        <v/>
      </c>
      <c r="S277">
        <f>IF(C277="","",IF(AND(C277&gt;=DATE(2026,9,1),C277&lt;=DATE(2027,8,31)),(YEAR(C277)-2026)*12+MONTH(C277)-8,""))</f>
        <v/>
      </c>
      <c r="T277">
        <f>IF(AND(A277="مصروف",R277&gt;0,I277="موافق",S277&lt;&gt;"",H277&lt;&gt;""),N(G277),0)</f>
        <v/>
      </c>
    </row>
    <row r="278">
      <c r="A278" s="19" t="n"/>
      <c r="B278" s="20">
        <f>IF(A278="","",IF(R278=0,"⚠ أضف سطر عهدة أولًا","BDR-"&amp;TEXT(R278,"000")))</f>
        <v/>
      </c>
      <c r="C278" s="21" t="n"/>
      <c r="D278" s="20">
        <f>IF(C278="","",IF(S278="","خارج السنة المالية",INDEX(القوائم!$D$2:$D$13,S278)))</f>
        <v/>
      </c>
      <c r="E278" s="22" t="n"/>
      <c r="F278" s="23" t="n"/>
      <c r="G278" s="23" t="n"/>
      <c r="H278" s="22" t="n"/>
      <c r="I278" s="19" t="n"/>
      <c r="J278" s="21" t="n"/>
      <c r="K278" s="19" t="n"/>
      <c r="L278" s="19" t="n"/>
      <c r="M278" s="21" t="n"/>
      <c r="N278" s="22" t="n"/>
      <c r="O278" s="24">
        <f>IF(A278&lt;&gt;"عهدة","",SUMIFS($G$8:$G$5007,$B$8:$B$5007,B278,$A$8:$A$5007,"مصروف",$I$8:$I$5007,"&lt;&gt;مرفوض"))</f>
        <v/>
      </c>
      <c r="P278" s="25">
        <f>IF(A278&lt;&gt;"عهدة","",N(F278)-O278)</f>
        <v/>
      </c>
      <c r="Q278" s="26">
        <f>IF(A278="","",IF(A278="عهدة",IF(N(F278)=0,"⚠ أدخل قيمة العهدة",IF(P278&lt;0,"⛔ عجز / زيادة مصروفات "&amp;TEXT(-P278,"#,##0"),IF(COUNTIFS($B$8:$B$5007,B278,$A$8:$A$5007,"مصروف",$I$8:$I$5007,"&lt;&gt;مرفوض",$K$8:$K$5007,"&lt;&gt;نعم")&gt;0,"⚠ "&amp;COUNTIFS($B$8:$B$5007,B278,$A$8:$A$5007,"مصروف",$I$8:$I$5007,"&lt;&gt;مرفوض",$K$8:$K$5007,"&lt;&gt;نعم")&amp;" مصروف غير مسوى",IF(L278="تمت التسوية",IF(P278=0,"✔ متوازنة وتمت التسوية","✔ تمت التسوية – متبقي "&amp;TEXT(P278,"#,##0")),IF(P278&gt;0,"متبقي "&amp;TEXT(P278,"#,##0"),"✔ متوازنة"))))),IF(R278=0,"⚠ أضف سطر عهدة أولًا",IF(OR(C278="",N(G278)=0),"⚠ أكمل التاريخ والقيمة",IF(S278="","⚠ التاريخ خارج السنة المالية",IF(H278="","⚠ اختر بند الموازنة",IF(I278="مرفوض","✖ مرفوض من المدير",IF(I278&lt;&gt;"موافق","⏳ بانتظار موافقة المدير",IF(K278&lt;&gt;"نعم","⚠ غير مسوى مع الحسابات","✔ معتمد ومسوى")))))))))</f>
        <v/>
      </c>
      <c r="R278">
        <f>N(R277)+IF(A278="عهدة",1,0)</f>
        <v/>
      </c>
      <c r="S278">
        <f>IF(C278="","",IF(AND(C278&gt;=DATE(2026,9,1),C278&lt;=DATE(2027,8,31)),(YEAR(C278)-2026)*12+MONTH(C278)-8,""))</f>
        <v/>
      </c>
      <c r="T278">
        <f>IF(AND(A278="مصروف",R278&gt;0,I278="موافق",S278&lt;&gt;"",H278&lt;&gt;""),N(G278),0)</f>
        <v/>
      </c>
    </row>
    <row r="279">
      <c r="A279" s="19" t="n"/>
      <c r="B279" s="20">
        <f>IF(A279="","",IF(R279=0,"⚠ أضف سطر عهدة أولًا","BDR-"&amp;TEXT(R279,"000")))</f>
        <v/>
      </c>
      <c r="C279" s="21" t="n"/>
      <c r="D279" s="20">
        <f>IF(C279="","",IF(S279="","خارج السنة المالية",INDEX(القوائم!$D$2:$D$13,S279)))</f>
        <v/>
      </c>
      <c r="E279" s="22" t="n"/>
      <c r="F279" s="23" t="n"/>
      <c r="G279" s="23" t="n"/>
      <c r="H279" s="22" t="n"/>
      <c r="I279" s="19" t="n"/>
      <c r="J279" s="21" t="n"/>
      <c r="K279" s="19" t="n"/>
      <c r="L279" s="19" t="n"/>
      <c r="M279" s="21" t="n"/>
      <c r="N279" s="22" t="n"/>
      <c r="O279" s="24">
        <f>IF(A279&lt;&gt;"عهدة","",SUMIFS($G$8:$G$5007,$B$8:$B$5007,B279,$A$8:$A$5007,"مصروف",$I$8:$I$5007,"&lt;&gt;مرفوض"))</f>
        <v/>
      </c>
      <c r="P279" s="25">
        <f>IF(A279&lt;&gt;"عهدة","",N(F279)-O279)</f>
        <v/>
      </c>
      <c r="Q279" s="26">
        <f>IF(A279="","",IF(A279="عهدة",IF(N(F279)=0,"⚠ أدخل قيمة العهدة",IF(P279&lt;0,"⛔ عجز / زيادة مصروفات "&amp;TEXT(-P279,"#,##0"),IF(COUNTIFS($B$8:$B$5007,B279,$A$8:$A$5007,"مصروف",$I$8:$I$5007,"&lt;&gt;مرفوض",$K$8:$K$5007,"&lt;&gt;نعم")&gt;0,"⚠ "&amp;COUNTIFS($B$8:$B$5007,B279,$A$8:$A$5007,"مصروف",$I$8:$I$5007,"&lt;&gt;مرفوض",$K$8:$K$5007,"&lt;&gt;نعم")&amp;" مصروف غير مسوى",IF(L279="تمت التسوية",IF(P279=0,"✔ متوازنة وتمت التسوية","✔ تمت التسوية – متبقي "&amp;TEXT(P279,"#,##0")),IF(P279&gt;0,"متبقي "&amp;TEXT(P279,"#,##0"),"✔ متوازنة"))))),IF(R279=0,"⚠ أضف سطر عهدة أولًا",IF(OR(C279="",N(G279)=0),"⚠ أكمل التاريخ والقيمة",IF(S279="","⚠ التاريخ خارج السنة المالية",IF(H279="","⚠ اختر بند الموازنة",IF(I279="مرفوض","✖ مرفوض من المدير",IF(I279&lt;&gt;"موافق","⏳ بانتظار موافقة المدير",IF(K279&lt;&gt;"نعم","⚠ غير مسوى مع الحسابات","✔ معتمد ومسوى")))))))))</f>
        <v/>
      </c>
      <c r="R279">
        <f>N(R278)+IF(A279="عهدة",1,0)</f>
        <v/>
      </c>
      <c r="S279">
        <f>IF(C279="","",IF(AND(C279&gt;=DATE(2026,9,1),C279&lt;=DATE(2027,8,31)),(YEAR(C279)-2026)*12+MONTH(C279)-8,""))</f>
        <v/>
      </c>
      <c r="T279">
        <f>IF(AND(A279="مصروف",R279&gt;0,I279="موافق",S279&lt;&gt;"",H279&lt;&gt;""),N(G279),0)</f>
        <v/>
      </c>
    </row>
    <row r="280">
      <c r="A280" s="19" t="n"/>
      <c r="B280" s="20">
        <f>IF(A280="","",IF(R280=0,"⚠ أضف سطر عهدة أولًا","BDR-"&amp;TEXT(R280,"000")))</f>
        <v/>
      </c>
      <c r="C280" s="21" t="n"/>
      <c r="D280" s="20">
        <f>IF(C280="","",IF(S280="","خارج السنة المالية",INDEX(القوائم!$D$2:$D$13,S280)))</f>
        <v/>
      </c>
      <c r="E280" s="22" t="n"/>
      <c r="F280" s="23" t="n"/>
      <c r="G280" s="23" t="n"/>
      <c r="H280" s="22" t="n"/>
      <c r="I280" s="19" t="n"/>
      <c r="J280" s="21" t="n"/>
      <c r="K280" s="19" t="n"/>
      <c r="L280" s="19" t="n"/>
      <c r="M280" s="21" t="n"/>
      <c r="N280" s="22" t="n"/>
      <c r="O280" s="24">
        <f>IF(A280&lt;&gt;"عهدة","",SUMIFS($G$8:$G$5007,$B$8:$B$5007,B280,$A$8:$A$5007,"مصروف",$I$8:$I$5007,"&lt;&gt;مرفوض"))</f>
        <v/>
      </c>
      <c r="P280" s="25">
        <f>IF(A280&lt;&gt;"عهدة","",N(F280)-O280)</f>
        <v/>
      </c>
      <c r="Q280" s="26">
        <f>IF(A280="","",IF(A280="عهدة",IF(N(F280)=0,"⚠ أدخل قيمة العهدة",IF(P280&lt;0,"⛔ عجز / زيادة مصروفات "&amp;TEXT(-P280,"#,##0"),IF(COUNTIFS($B$8:$B$5007,B280,$A$8:$A$5007,"مصروف",$I$8:$I$5007,"&lt;&gt;مرفوض",$K$8:$K$5007,"&lt;&gt;نعم")&gt;0,"⚠ "&amp;COUNTIFS($B$8:$B$5007,B280,$A$8:$A$5007,"مصروف",$I$8:$I$5007,"&lt;&gt;مرفوض",$K$8:$K$5007,"&lt;&gt;نعم")&amp;" مصروف غير مسوى",IF(L280="تمت التسوية",IF(P280=0,"✔ متوازنة وتمت التسوية","✔ تمت التسوية – متبقي "&amp;TEXT(P280,"#,##0")),IF(P280&gt;0,"متبقي "&amp;TEXT(P280,"#,##0"),"✔ متوازنة"))))),IF(R280=0,"⚠ أضف سطر عهدة أولًا",IF(OR(C280="",N(G280)=0),"⚠ أكمل التاريخ والقيمة",IF(S280="","⚠ التاريخ خارج السنة المالية",IF(H280="","⚠ اختر بند الموازنة",IF(I280="مرفوض","✖ مرفوض من المدير",IF(I280&lt;&gt;"موافق","⏳ بانتظار موافقة المدير",IF(K280&lt;&gt;"نعم","⚠ غير مسوى مع الحسابات","✔ معتمد ومسوى")))))))))</f>
        <v/>
      </c>
      <c r="R280">
        <f>N(R279)+IF(A280="عهدة",1,0)</f>
        <v/>
      </c>
      <c r="S280">
        <f>IF(C280="","",IF(AND(C280&gt;=DATE(2026,9,1),C280&lt;=DATE(2027,8,31)),(YEAR(C280)-2026)*12+MONTH(C280)-8,""))</f>
        <v/>
      </c>
      <c r="T280">
        <f>IF(AND(A280="مصروف",R280&gt;0,I280="موافق",S280&lt;&gt;"",H280&lt;&gt;""),N(G280),0)</f>
        <v/>
      </c>
    </row>
    <row r="281">
      <c r="A281" s="19" t="n"/>
      <c r="B281" s="20">
        <f>IF(A281="","",IF(R281=0,"⚠ أضف سطر عهدة أولًا","BDR-"&amp;TEXT(R281,"000")))</f>
        <v/>
      </c>
      <c r="C281" s="21" t="n"/>
      <c r="D281" s="20">
        <f>IF(C281="","",IF(S281="","خارج السنة المالية",INDEX(القوائم!$D$2:$D$13,S281)))</f>
        <v/>
      </c>
      <c r="E281" s="22" t="n"/>
      <c r="F281" s="23" t="n"/>
      <c r="G281" s="23" t="n"/>
      <c r="H281" s="22" t="n"/>
      <c r="I281" s="19" t="n"/>
      <c r="J281" s="21" t="n"/>
      <c r="K281" s="19" t="n"/>
      <c r="L281" s="19" t="n"/>
      <c r="M281" s="21" t="n"/>
      <c r="N281" s="22" t="n"/>
      <c r="O281" s="24">
        <f>IF(A281&lt;&gt;"عهدة","",SUMIFS($G$8:$G$5007,$B$8:$B$5007,B281,$A$8:$A$5007,"مصروف",$I$8:$I$5007,"&lt;&gt;مرفوض"))</f>
        <v/>
      </c>
      <c r="P281" s="25">
        <f>IF(A281&lt;&gt;"عهدة","",N(F281)-O281)</f>
        <v/>
      </c>
      <c r="Q281" s="26">
        <f>IF(A281="","",IF(A281="عهدة",IF(N(F281)=0,"⚠ أدخل قيمة العهدة",IF(P281&lt;0,"⛔ عجز / زيادة مصروفات "&amp;TEXT(-P281,"#,##0"),IF(COUNTIFS($B$8:$B$5007,B281,$A$8:$A$5007,"مصروف",$I$8:$I$5007,"&lt;&gt;مرفوض",$K$8:$K$5007,"&lt;&gt;نعم")&gt;0,"⚠ "&amp;COUNTIFS($B$8:$B$5007,B281,$A$8:$A$5007,"مصروف",$I$8:$I$5007,"&lt;&gt;مرفوض",$K$8:$K$5007,"&lt;&gt;نعم")&amp;" مصروف غير مسوى",IF(L281="تمت التسوية",IF(P281=0,"✔ متوازنة وتمت التسوية","✔ تمت التسوية – متبقي "&amp;TEXT(P281,"#,##0")),IF(P281&gt;0,"متبقي "&amp;TEXT(P281,"#,##0"),"✔ متوازنة"))))),IF(R281=0,"⚠ أضف سطر عهدة أولًا",IF(OR(C281="",N(G281)=0),"⚠ أكمل التاريخ والقيمة",IF(S281="","⚠ التاريخ خارج السنة المالية",IF(H281="","⚠ اختر بند الموازنة",IF(I281="مرفوض","✖ مرفوض من المدير",IF(I281&lt;&gt;"موافق","⏳ بانتظار موافقة المدير",IF(K281&lt;&gt;"نعم","⚠ غير مسوى مع الحسابات","✔ معتمد ومسوى")))))))))</f>
        <v/>
      </c>
      <c r="R281">
        <f>N(R280)+IF(A281="عهدة",1,0)</f>
        <v/>
      </c>
      <c r="S281">
        <f>IF(C281="","",IF(AND(C281&gt;=DATE(2026,9,1),C281&lt;=DATE(2027,8,31)),(YEAR(C281)-2026)*12+MONTH(C281)-8,""))</f>
        <v/>
      </c>
      <c r="T281">
        <f>IF(AND(A281="مصروف",R281&gt;0,I281="موافق",S281&lt;&gt;"",H281&lt;&gt;""),N(G281),0)</f>
        <v/>
      </c>
    </row>
    <row r="282">
      <c r="A282" s="19" t="n"/>
      <c r="B282" s="20">
        <f>IF(A282="","",IF(R282=0,"⚠ أضف سطر عهدة أولًا","BDR-"&amp;TEXT(R282,"000")))</f>
        <v/>
      </c>
      <c r="C282" s="21" t="n"/>
      <c r="D282" s="20">
        <f>IF(C282="","",IF(S282="","خارج السنة المالية",INDEX(القوائم!$D$2:$D$13,S282)))</f>
        <v/>
      </c>
      <c r="E282" s="22" t="n"/>
      <c r="F282" s="23" t="n"/>
      <c r="G282" s="23" t="n"/>
      <c r="H282" s="22" t="n"/>
      <c r="I282" s="19" t="n"/>
      <c r="J282" s="21" t="n"/>
      <c r="K282" s="19" t="n"/>
      <c r="L282" s="19" t="n"/>
      <c r="M282" s="21" t="n"/>
      <c r="N282" s="22" t="n"/>
      <c r="O282" s="24">
        <f>IF(A282&lt;&gt;"عهدة","",SUMIFS($G$8:$G$5007,$B$8:$B$5007,B282,$A$8:$A$5007,"مصروف",$I$8:$I$5007,"&lt;&gt;مرفوض"))</f>
        <v/>
      </c>
      <c r="P282" s="25">
        <f>IF(A282&lt;&gt;"عهدة","",N(F282)-O282)</f>
        <v/>
      </c>
      <c r="Q282" s="26">
        <f>IF(A282="","",IF(A282="عهدة",IF(N(F282)=0,"⚠ أدخل قيمة العهدة",IF(P282&lt;0,"⛔ عجز / زيادة مصروفات "&amp;TEXT(-P282,"#,##0"),IF(COUNTIFS($B$8:$B$5007,B282,$A$8:$A$5007,"مصروف",$I$8:$I$5007,"&lt;&gt;مرفوض",$K$8:$K$5007,"&lt;&gt;نعم")&gt;0,"⚠ "&amp;COUNTIFS($B$8:$B$5007,B282,$A$8:$A$5007,"مصروف",$I$8:$I$5007,"&lt;&gt;مرفوض",$K$8:$K$5007,"&lt;&gt;نعم")&amp;" مصروف غير مسوى",IF(L282="تمت التسوية",IF(P282=0,"✔ متوازنة وتمت التسوية","✔ تمت التسوية – متبقي "&amp;TEXT(P282,"#,##0")),IF(P282&gt;0,"متبقي "&amp;TEXT(P282,"#,##0"),"✔ متوازنة"))))),IF(R282=0,"⚠ أضف سطر عهدة أولًا",IF(OR(C282="",N(G282)=0),"⚠ أكمل التاريخ والقيمة",IF(S282="","⚠ التاريخ خارج السنة المالية",IF(H282="","⚠ اختر بند الموازنة",IF(I282="مرفوض","✖ مرفوض من المدير",IF(I282&lt;&gt;"موافق","⏳ بانتظار موافقة المدير",IF(K282&lt;&gt;"نعم","⚠ غير مسوى مع الحسابات","✔ معتمد ومسوى")))))))))</f>
        <v/>
      </c>
      <c r="R282">
        <f>N(R281)+IF(A282="عهدة",1,0)</f>
        <v/>
      </c>
      <c r="S282">
        <f>IF(C282="","",IF(AND(C282&gt;=DATE(2026,9,1),C282&lt;=DATE(2027,8,31)),(YEAR(C282)-2026)*12+MONTH(C282)-8,""))</f>
        <v/>
      </c>
      <c r="T282">
        <f>IF(AND(A282="مصروف",R282&gt;0,I282="موافق",S282&lt;&gt;"",H282&lt;&gt;""),N(G282),0)</f>
        <v/>
      </c>
    </row>
    <row r="283">
      <c r="A283" s="19" t="n"/>
      <c r="B283" s="20">
        <f>IF(A283="","",IF(R283=0,"⚠ أضف سطر عهدة أولًا","BDR-"&amp;TEXT(R283,"000")))</f>
        <v/>
      </c>
      <c r="C283" s="21" t="n"/>
      <c r="D283" s="20">
        <f>IF(C283="","",IF(S283="","خارج السنة المالية",INDEX(القوائم!$D$2:$D$13,S283)))</f>
        <v/>
      </c>
      <c r="E283" s="22" t="n"/>
      <c r="F283" s="23" t="n"/>
      <c r="G283" s="23" t="n"/>
      <c r="H283" s="22" t="n"/>
      <c r="I283" s="19" t="n"/>
      <c r="J283" s="21" t="n"/>
      <c r="K283" s="19" t="n"/>
      <c r="L283" s="19" t="n"/>
      <c r="M283" s="21" t="n"/>
      <c r="N283" s="22" t="n"/>
      <c r="O283" s="24">
        <f>IF(A283&lt;&gt;"عهدة","",SUMIFS($G$8:$G$5007,$B$8:$B$5007,B283,$A$8:$A$5007,"مصروف",$I$8:$I$5007,"&lt;&gt;مرفوض"))</f>
        <v/>
      </c>
      <c r="P283" s="25">
        <f>IF(A283&lt;&gt;"عهدة","",N(F283)-O283)</f>
        <v/>
      </c>
      <c r="Q283" s="26">
        <f>IF(A283="","",IF(A283="عهدة",IF(N(F283)=0,"⚠ أدخل قيمة العهدة",IF(P283&lt;0,"⛔ عجز / زيادة مصروفات "&amp;TEXT(-P283,"#,##0"),IF(COUNTIFS($B$8:$B$5007,B283,$A$8:$A$5007,"مصروف",$I$8:$I$5007,"&lt;&gt;مرفوض",$K$8:$K$5007,"&lt;&gt;نعم")&gt;0,"⚠ "&amp;COUNTIFS($B$8:$B$5007,B283,$A$8:$A$5007,"مصروف",$I$8:$I$5007,"&lt;&gt;مرفوض",$K$8:$K$5007,"&lt;&gt;نعم")&amp;" مصروف غير مسوى",IF(L283="تمت التسوية",IF(P283=0,"✔ متوازنة وتمت التسوية","✔ تمت التسوية – متبقي "&amp;TEXT(P283,"#,##0")),IF(P283&gt;0,"متبقي "&amp;TEXT(P283,"#,##0"),"✔ متوازنة"))))),IF(R283=0,"⚠ أضف سطر عهدة أولًا",IF(OR(C283="",N(G283)=0),"⚠ أكمل التاريخ والقيمة",IF(S283="","⚠ التاريخ خارج السنة المالية",IF(H283="","⚠ اختر بند الموازنة",IF(I283="مرفوض","✖ مرفوض من المدير",IF(I283&lt;&gt;"موافق","⏳ بانتظار موافقة المدير",IF(K283&lt;&gt;"نعم","⚠ غير مسوى مع الحسابات","✔ معتمد ومسوى")))))))))</f>
        <v/>
      </c>
      <c r="R283">
        <f>N(R282)+IF(A283="عهدة",1,0)</f>
        <v/>
      </c>
      <c r="S283">
        <f>IF(C283="","",IF(AND(C283&gt;=DATE(2026,9,1),C283&lt;=DATE(2027,8,31)),(YEAR(C283)-2026)*12+MONTH(C283)-8,""))</f>
        <v/>
      </c>
      <c r="T283">
        <f>IF(AND(A283="مصروف",R283&gt;0,I283="موافق",S283&lt;&gt;"",H283&lt;&gt;""),N(G283),0)</f>
        <v/>
      </c>
    </row>
    <row r="284">
      <c r="A284" s="19" t="n"/>
      <c r="B284" s="20">
        <f>IF(A284="","",IF(R284=0,"⚠ أضف سطر عهدة أولًا","BDR-"&amp;TEXT(R284,"000")))</f>
        <v/>
      </c>
      <c r="C284" s="21" t="n"/>
      <c r="D284" s="20">
        <f>IF(C284="","",IF(S284="","خارج السنة المالية",INDEX(القوائم!$D$2:$D$13,S284)))</f>
        <v/>
      </c>
      <c r="E284" s="22" t="n"/>
      <c r="F284" s="23" t="n"/>
      <c r="G284" s="23" t="n"/>
      <c r="H284" s="22" t="n"/>
      <c r="I284" s="19" t="n"/>
      <c r="J284" s="21" t="n"/>
      <c r="K284" s="19" t="n"/>
      <c r="L284" s="19" t="n"/>
      <c r="M284" s="21" t="n"/>
      <c r="N284" s="22" t="n"/>
      <c r="O284" s="24">
        <f>IF(A284&lt;&gt;"عهدة","",SUMIFS($G$8:$G$5007,$B$8:$B$5007,B284,$A$8:$A$5007,"مصروف",$I$8:$I$5007,"&lt;&gt;مرفوض"))</f>
        <v/>
      </c>
      <c r="P284" s="25">
        <f>IF(A284&lt;&gt;"عهدة","",N(F284)-O284)</f>
        <v/>
      </c>
      <c r="Q284" s="26">
        <f>IF(A284="","",IF(A284="عهدة",IF(N(F284)=0,"⚠ أدخل قيمة العهدة",IF(P284&lt;0,"⛔ عجز / زيادة مصروفات "&amp;TEXT(-P284,"#,##0"),IF(COUNTIFS($B$8:$B$5007,B284,$A$8:$A$5007,"مصروف",$I$8:$I$5007,"&lt;&gt;مرفوض",$K$8:$K$5007,"&lt;&gt;نعم")&gt;0,"⚠ "&amp;COUNTIFS($B$8:$B$5007,B284,$A$8:$A$5007,"مصروف",$I$8:$I$5007,"&lt;&gt;مرفوض",$K$8:$K$5007,"&lt;&gt;نعم")&amp;" مصروف غير مسوى",IF(L284="تمت التسوية",IF(P284=0,"✔ متوازنة وتمت التسوية","✔ تمت التسوية – متبقي "&amp;TEXT(P284,"#,##0")),IF(P284&gt;0,"متبقي "&amp;TEXT(P284,"#,##0"),"✔ متوازنة"))))),IF(R284=0,"⚠ أضف سطر عهدة أولًا",IF(OR(C284="",N(G284)=0),"⚠ أكمل التاريخ والقيمة",IF(S284="","⚠ التاريخ خارج السنة المالية",IF(H284="","⚠ اختر بند الموازنة",IF(I284="مرفوض","✖ مرفوض من المدير",IF(I284&lt;&gt;"موافق","⏳ بانتظار موافقة المدير",IF(K284&lt;&gt;"نعم","⚠ غير مسوى مع الحسابات","✔ معتمد ومسوى")))))))))</f>
        <v/>
      </c>
      <c r="R284">
        <f>N(R283)+IF(A284="عهدة",1,0)</f>
        <v/>
      </c>
      <c r="S284">
        <f>IF(C284="","",IF(AND(C284&gt;=DATE(2026,9,1),C284&lt;=DATE(2027,8,31)),(YEAR(C284)-2026)*12+MONTH(C284)-8,""))</f>
        <v/>
      </c>
      <c r="T284">
        <f>IF(AND(A284="مصروف",R284&gt;0,I284="موافق",S284&lt;&gt;"",H284&lt;&gt;""),N(G284),0)</f>
        <v/>
      </c>
    </row>
    <row r="285">
      <c r="A285" s="19" t="n"/>
      <c r="B285" s="20">
        <f>IF(A285="","",IF(R285=0,"⚠ أضف سطر عهدة أولًا","BDR-"&amp;TEXT(R285,"000")))</f>
        <v/>
      </c>
      <c r="C285" s="21" t="n"/>
      <c r="D285" s="20">
        <f>IF(C285="","",IF(S285="","خارج السنة المالية",INDEX(القوائم!$D$2:$D$13,S285)))</f>
        <v/>
      </c>
      <c r="E285" s="22" t="n"/>
      <c r="F285" s="23" t="n"/>
      <c r="G285" s="23" t="n"/>
      <c r="H285" s="22" t="n"/>
      <c r="I285" s="19" t="n"/>
      <c r="J285" s="21" t="n"/>
      <c r="K285" s="19" t="n"/>
      <c r="L285" s="19" t="n"/>
      <c r="M285" s="21" t="n"/>
      <c r="N285" s="22" t="n"/>
      <c r="O285" s="24">
        <f>IF(A285&lt;&gt;"عهدة","",SUMIFS($G$8:$G$5007,$B$8:$B$5007,B285,$A$8:$A$5007,"مصروف",$I$8:$I$5007,"&lt;&gt;مرفوض"))</f>
        <v/>
      </c>
      <c r="P285" s="25">
        <f>IF(A285&lt;&gt;"عهدة","",N(F285)-O285)</f>
        <v/>
      </c>
      <c r="Q285" s="26">
        <f>IF(A285="","",IF(A285="عهدة",IF(N(F285)=0,"⚠ أدخل قيمة العهدة",IF(P285&lt;0,"⛔ عجز / زيادة مصروفات "&amp;TEXT(-P285,"#,##0"),IF(COUNTIFS($B$8:$B$5007,B285,$A$8:$A$5007,"مصروف",$I$8:$I$5007,"&lt;&gt;مرفوض",$K$8:$K$5007,"&lt;&gt;نعم")&gt;0,"⚠ "&amp;COUNTIFS($B$8:$B$5007,B285,$A$8:$A$5007,"مصروف",$I$8:$I$5007,"&lt;&gt;مرفوض",$K$8:$K$5007,"&lt;&gt;نعم")&amp;" مصروف غير مسوى",IF(L285="تمت التسوية",IF(P285=0,"✔ متوازنة وتمت التسوية","✔ تمت التسوية – متبقي "&amp;TEXT(P285,"#,##0")),IF(P285&gt;0,"متبقي "&amp;TEXT(P285,"#,##0"),"✔ متوازنة"))))),IF(R285=0,"⚠ أضف سطر عهدة أولًا",IF(OR(C285="",N(G285)=0),"⚠ أكمل التاريخ والقيمة",IF(S285="","⚠ التاريخ خارج السنة المالية",IF(H285="","⚠ اختر بند الموازنة",IF(I285="مرفوض","✖ مرفوض من المدير",IF(I285&lt;&gt;"موافق","⏳ بانتظار موافقة المدير",IF(K285&lt;&gt;"نعم","⚠ غير مسوى مع الحسابات","✔ معتمد ومسوى")))))))))</f>
        <v/>
      </c>
      <c r="R285">
        <f>N(R284)+IF(A285="عهدة",1,0)</f>
        <v/>
      </c>
      <c r="S285">
        <f>IF(C285="","",IF(AND(C285&gt;=DATE(2026,9,1),C285&lt;=DATE(2027,8,31)),(YEAR(C285)-2026)*12+MONTH(C285)-8,""))</f>
        <v/>
      </c>
      <c r="T285">
        <f>IF(AND(A285="مصروف",R285&gt;0,I285="موافق",S285&lt;&gt;"",H285&lt;&gt;""),N(G285),0)</f>
        <v/>
      </c>
    </row>
    <row r="286">
      <c r="A286" s="19" t="n"/>
      <c r="B286" s="20">
        <f>IF(A286="","",IF(R286=0,"⚠ أضف سطر عهدة أولًا","BDR-"&amp;TEXT(R286,"000")))</f>
        <v/>
      </c>
      <c r="C286" s="21" t="n"/>
      <c r="D286" s="20">
        <f>IF(C286="","",IF(S286="","خارج السنة المالية",INDEX(القوائم!$D$2:$D$13,S286)))</f>
        <v/>
      </c>
      <c r="E286" s="22" t="n"/>
      <c r="F286" s="23" t="n"/>
      <c r="G286" s="23" t="n"/>
      <c r="H286" s="22" t="n"/>
      <c r="I286" s="19" t="n"/>
      <c r="J286" s="21" t="n"/>
      <c r="K286" s="19" t="n"/>
      <c r="L286" s="19" t="n"/>
      <c r="M286" s="21" t="n"/>
      <c r="N286" s="22" t="n"/>
      <c r="O286" s="24">
        <f>IF(A286&lt;&gt;"عهدة","",SUMIFS($G$8:$G$5007,$B$8:$B$5007,B286,$A$8:$A$5007,"مصروف",$I$8:$I$5007,"&lt;&gt;مرفوض"))</f>
        <v/>
      </c>
      <c r="P286" s="25">
        <f>IF(A286&lt;&gt;"عهدة","",N(F286)-O286)</f>
        <v/>
      </c>
      <c r="Q286" s="26">
        <f>IF(A286="","",IF(A286="عهدة",IF(N(F286)=0,"⚠ أدخل قيمة العهدة",IF(P286&lt;0,"⛔ عجز / زيادة مصروفات "&amp;TEXT(-P286,"#,##0"),IF(COUNTIFS($B$8:$B$5007,B286,$A$8:$A$5007,"مصروف",$I$8:$I$5007,"&lt;&gt;مرفوض",$K$8:$K$5007,"&lt;&gt;نعم")&gt;0,"⚠ "&amp;COUNTIFS($B$8:$B$5007,B286,$A$8:$A$5007,"مصروف",$I$8:$I$5007,"&lt;&gt;مرفوض",$K$8:$K$5007,"&lt;&gt;نعم")&amp;" مصروف غير مسوى",IF(L286="تمت التسوية",IF(P286=0,"✔ متوازنة وتمت التسوية","✔ تمت التسوية – متبقي "&amp;TEXT(P286,"#,##0")),IF(P286&gt;0,"متبقي "&amp;TEXT(P286,"#,##0"),"✔ متوازنة"))))),IF(R286=0,"⚠ أضف سطر عهدة أولًا",IF(OR(C286="",N(G286)=0),"⚠ أكمل التاريخ والقيمة",IF(S286="","⚠ التاريخ خارج السنة المالية",IF(H286="","⚠ اختر بند الموازنة",IF(I286="مرفوض","✖ مرفوض من المدير",IF(I286&lt;&gt;"موافق","⏳ بانتظار موافقة المدير",IF(K286&lt;&gt;"نعم","⚠ غير مسوى مع الحسابات","✔ معتمد ومسوى")))))))))</f>
        <v/>
      </c>
      <c r="R286">
        <f>N(R285)+IF(A286="عهدة",1,0)</f>
        <v/>
      </c>
      <c r="S286">
        <f>IF(C286="","",IF(AND(C286&gt;=DATE(2026,9,1),C286&lt;=DATE(2027,8,31)),(YEAR(C286)-2026)*12+MONTH(C286)-8,""))</f>
        <v/>
      </c>
      <c r="T286">
        <f>IF(AND(A286="مصروف",R286&gt;0,I286="موافق",S286&lt;&gt;"",H286&lt;&gt;""),N(G286),0)</f>
        <v/>
      </c>
    </row>
    <row r="287">
      <c r="A287" s="19" t="n"/>
      <c r="B287" s="20">
        <f>IF(A287="","",IF(R287=0,"⚠ أضف سطر عهدة أولًا","BDR-"&amp;TEXT(R287,"000")))</f>
        <v/>
      </c>
      <c r="C287" s="21" t="n"/>
      <c r="D287" s="20">
        <f>IF(C287="","",IF(S287="","خارج السنة المالية",INDEX(القوائم!$D$2:$D$13,S287)))</f>
        <v/>
      </c>
      <c r="E287" s="22" t="n"/>
      <c r="F287" s="23" t="n"/>
      <c r="G287" s="23" t="n"/>
      <c r="H287" s="22" t="n"/>
      <c r="I287" s="19" t="n"/>
      <c r="J287" s="21" t="n"/>
      <c r="K287" s="19" t="n"/>
      <c r="L287" s="19" t="n"/>
      <c r="M287" s="21" t="n"/>
      <c r="N287" s="22" t="n"/>
      <c r="O287" s="24">
        <f>IF(A287&lt;&gt;"عهدة","",SUMIFS($G$8:$G$5007,$B$8:$B$5007,B287,$A$8:$A$5007,"مصروف",$I$8:$I$5007,"&lt;&gt;مرفوض"))</f>
        <v/>
      </c>
      <c r="P287" s="25">
        <f>IF(A287&lt;&gt;"عهدة","",N(F287)-O287)</f>
        <v/>
      </c>
      <c r="Q287" s="26">
        <f>IF(A287="","",IF(A287="عهدة",IF(N(F287)=0,"⚠ أدخل قيمة العهدة",IF(P287&lt;0,"⛔ عجز / زيادة مصروفات "&amp;TEXT(-P287,"#,##0"),IF(COUNTIFS($B$8:$B$5007,B287,$A$8:$A$5007,"مصروف",$I$8:$I$5007,"&lt;&gt;مرفوض",$K$8:$K$5007,"&lt;&gt;نعم")&gt;0,"⚠ "&amp;COUNTIFS($B$8:$B$5007,B287,$A$8:$A$5007,"مصروف",$I$8:$I$5007,"&lt;&gt;مرفوض",$K$8:$K$5007,"&lt;&gt;نعم")&amp;" مصروف غير مسوى",IF(L287="تمت التسوية",IF(P287=0,"✔ متوازنة وتمت التسوية","✔ تمت التسوية – متبقي "&amp;TEXT(P287,"#,##0")),IF(P287&gt;0,"متبقي "&amp;TEXT(P287,"#,##0"),"✔ متوازنة"))))),IF(R287=0,"⚠ أضف سطر عهدة أولًا",IF(OR(C287="",N(G287)=0),"⚠ أكمل التاريخ والقيمة",IF(S287="","⚠ التاريخ خارج السنة المالية",IF(H287="","⚠ اختر بند الموازنة",IF(I287="مرفوض","✖ مرفوض من المدير",IF(I287&lt;&gt;"موافق","⏳ بانتظار موافقة المدير",IF(K287&lt;&gt;"نعم","⚠ غير مسوى مع الحسابات","✔ معتمد ومسوى")))))))))</f>
        <v/>
      </c>
      <c r="R287">
        <f>N(R286)+IF(A287="عهدة",1,0)</f>
        <v/>
      </c>
      <c r="S287">
        <f>IF(C287="","",IF(AND(C287&gt;=DATE(2026,9,1),C287&lt;=DATE(2027,8,31)),(YEAR(C287)-2026)*12+MONTH(C287)-8,""))</f>
        <v/>
      </c>
      <c r="T287">
        <f>IF(AND(A287="مصروف",R287&gt;0,I287="موافق",S287&lt;&gt;"",H287&lt;&gt;""),N(G287),0)</f>
        <v/>
      </c>
    </row>
    <row r="288">
      <c r="A288" s="19" t="n"/>
      <c r="B288" s="20">
        <f>IF(A288="","",IF(R288=0,"⚠ أضف سطر عهدة أولًا","BDR-"&amp;TEXT(R288,"000")))</f>
        <v/>
      </c>
      <c r="C288" s="21" t="n"/>
      <c r="D288" s="20">
        <f>IF(C288="","",IF(S288="","خارج السنة المالية",INDEX(القوائم!$D$2:$D$13,S288)))</f>
        <v/>
      </c>
      <c r="E288" s="22" t="n"/>
      <c r="F288" s="23" t="n"/>
      <c r="G288" s="23" t="n"/>
      <c r="H288" s="22" t="n"/>
      <c r="I288" s="19" t="n"/>
      <c r="J288" s="21" t="n"/>
      <c r="K288" s="19" t="n"/>
      <c r="L288" s="19" t="n"/>
      <c r="M288" s="21" t="n"/>
      <c r="N288" s="22" t="n"/>
      <c r="O288" s="24">
        <f>IF(A288&lt;&gt;"عهدة","",SUMIFS($G$8:$G$5007,$B$8:$B$5007,B288,$A$8:$A$5007,"مصروف",$I$8:$I$5007,"&lt;&gt;مرفوض"))</f>
        <v/>
      </c>
      <c r="P288" s="25">
        <f>IF(A288&lt;&gt;"عهدة","",N(F288)-O288)</f>
        <v/>
      </c>
      <c r="Q288" s="26">
        <f>IF(A288="","",IF(A288="عهدة",IF(N(F288)=0,"⚠ أدخل قيمة العهدة",IF(P288&lt;0,"⛔ عجز / زيادة مصروفات "&amp;TEXT(-P288,"#,##0"),IF(COUNTIFS($B$8:$B$5007,B288,$A$8:$A$5007,"مصروف",$I$8:$I$5007,"&lt;&gt;مرفوض",$K$8:$K$5007,"&lt;&gt;نعم")&gt;0,"⚠ "&amp;COUNTIFS($B$8:$B$5007,B288,$A$8:$A$5007,"مصروف",$I$8:$I$5007,"&lt;&gt;مرفوض",$K$8:$K$5007,"&lt;&gt;نعم")&amp;" مصروف غير مسوى",IF(L288="تمت التسوية",IF(P288=0,"✔ متوازنة وتمت التسوية","✔ تمت التسوية – متبقي "&amp;TEXT(P288,"#,##0")),IF(P288&gt;0,"متبقي "&amp;TEXT(P288,"#,##0"),"✔ متوازنة"))))),IF(R288=0,"⚠ أضف سطر عهدة أولًا",IF(OR(C288="",N(G288)=0),"⚠ أكمل التاريخ والقيمة",IF(S288="","⚠ التاريخ خارج السنة المالية",IF(H288="","⚠ اختر بند الموازنة",IF(I288="مرفوض","✖ مرفوض من المدير",IF(I288&lt;&gt;"موافق","⏳ بانتظار موافقة المدير",IF(K288&lt;&gt;"نعم","⚠ غير مسوى مع الحسابات","✔ معتمد ومسوى")))))))))</f>
        <v/>
      </c>
      <c r="R288">
        <f>N(R287)+IF(A288="عهدة",1,0)</f>
        <v/>
      </c>
      <c r="S288">
        <f>IF(C288="","",IF(AND(C288&gt;=DATE(2026,9,1),C288&lt;=DATE(2027,8,31)),(YEAR(C288)-2026)*12+MONTH(C288)-8,""))</f>
        <v/>
      </c>
      <c r="T288">
        <f>IF(AND(A288="مصروف",R288&gt;0,I288="موافق",S288&lt;&gt;"",H288&lt;&gt;""),N(G288),0)</f>
        <v/>
      </c>
    </row>
    <row r="289">
      <c r="A289" s="19" t="n"/>
      <c r="B289" s="20">
        <f>IF(A289="","",IF(R289=0,"⚠ أضف سطر عهدة أولًا","BDR-"&amp;TEXT(R289,"000")))</f>
        <v/>
      </c>
      <c r="C289" s="21" t="n"/>
      <c r="D289" s="20">
        <f>IF(C289="","",IF(S289="","خارج السنة المالية",INDEX(القوائم!$D$2:$D$13,S289)))</f>
        <v/>
      </c>
      <c r="E289" s="22" t="n"/>
      <c r="F289" s="23" t="n"/>
      <c r="G289" s="23" t="n"/>
      <c r="H289" s="22" t="n"/>
      <c r="I289" s="19" t="n"/>
      <c r="J289" s="21" t="n"/>
      <c r="K289" s="19" t="n"/>
      <c r="L289" s="19" t="n"/>
      <c r="M289" s="21" t="n"/>
      <c r="N289" s="22" t="n"/>
      <c r="O289" s="24">
        <f>IF(A289&lt;&gt;"عهدة","",SUMIFS($G$8:$G$5007,$B$8:$B$5007,B289,$A$8:$A$5007,"مصروف",$I$8:$I$5007,"&lt;&gt;مرفوض"))</f>
        <v/>
      </c>
      <c r="P289" s="25">
        <f>IF(A289&lt;&gt;"عهدة","",N(F289)-O289)</f>
        <v/>
      </c>
      <c r="Q289" s="26">
        <f>IF(A289="","",IF(A289="عهدة",IF(N(F289)=0,"⚠ أدخل قيمة العهدة",IF(P289&lt;0,"⛔ عجز / زيادة مصروفات "&amp;TEXT(-P289,"#,##0"),IF(COUNTIFS($B$8:$B$5007,B289,$A$8:$A$5007,"مصروف",$I$8:$I$5007,"&lt;&gt;مرفوض",$K$8:$K$5007,"&lt;&gt;نعم")&gt;0,"⚠ "&amp;COUNTIFS($B$8:$B$5007,B289,$A$8:$A$5007,"مصروف",$I$8:$I$5007,"&lt;&gt;مرفوض",$K$8:$K$5007,"&lt;&gt;نعم")&amp;" مصروف غير مسوى",IF(L289="تمت التسوية",IF(P289=0,"✔ متوازنة وتمت التسوية","✔ تمت التسوية – متبقي "&amp;TEXT(P289,"#,##0")),IF(P289&gt;0,"متبقي "&amp;TEXT(P289,"#,##0"),"✔ متوازنة"))))),IF(R289=0,"⚠ أضف سطر عهدة أولًا",IF(OR(C289="",N(G289)=0),"⚠ أكمل التاريخ والقيمة",IF(S289="","⚠ التاريخ خارج السنة المالية",IF(H289="","⚠ اختر بند الموازنة",IF(I289="مرفوض","✖ مرفوض من المدير",IF(I289&lt;&gt;"موافق","⏳ بانتظار موافقة المدير",IF(K289&lt;&gt;"نعم","⚠ غير مسوى مع الحسابات","✔ معتمد ومسوى")))))))))</f>
        <v/>
      </c>
      <c r="R289">
        <f>N(R288)+IF(A289="عهدة",1,0)</f>
        <v/>
      </c>
      <c r="S289">
        <f>IF(C289="","",IF(AND(C289&gt;=DATE(2026,9,1),C289&lt;=DATE(2027,8,31)),(YEAR(C289)-2026)*12+MONTH(C289)-8,""))</f>
        <v/>
      </c>
      <c r="T289">
        <f>IF(AND(A289="مصروف",R289&gt;0,I289="موافق",S289&lt;&gt;"",H289&lt;&gt;""),N(G289),0)</f>
        <v/>
      </c>
    </row>
    <row r="290">
      <c r="A290" s="19" t="n"/>
      <c r="B290" s="20">
        <f>IF(A290="","",IF(R290=0,"⚠ أضف سطر عهدة أولًا","BDR-"&amp;TEXT(R290,"000")))</f>
        <v/>
      </c>
      <c r="C290" s="21" t="n"/>
      <c r="D290" s="20">
        <f>IF(C290="","",IF(S290="","خارج السنة المالية",INDEX(القوائم!$D$2:$D$13,S290)))</f>
        <v/>
      </c>
      <c r="E290" s="22" t="n"/>
      <c r="F290" s="23" t="n"/>
      <c r="G290" s="23" t="n"/>
      <c r="H290" s="22" t="n"/>
      <c r="I290" s="19" t="n"/>
      <c r="J290" s="21" t="n"/>
      <c r="K290" s="19" t="n"/>
      <c r="L290" s="19" t="n"/>
      <c r="M290" s="21" t="n"/>
      <c r="N290" s="22" t="n"/>
      <c r="O290" s="24">
        <f>IF(A290&lt;&gt;"عهدة","",SUMIFS($G$8:$G$5007,$B$8:$B$5007,B290,$A$8:$A$5007,"مصروف",$I$8:$I$5007,"&lt;&gt;مرفوض"))</f>
        <v/>
      </c>
      <c r="P290" s="25">
        <f>IF(A290&lt;&gt;"عهدة","",N(F290)-O290)</f>
        <v/>
      </c>
      <c r="Q290" s="26">
        <f>IF(A290="","",IF(A290="عهدة",IF(N(F290)=0,"⚠ أدخل قيمة العهدة",IF(P290&lt;0,"⛔ عجز / زيادة مصروفات "&amp;TEXT(-P290,"#,##0"),IF(COUNTIFS($B$8:$B$5007,B290,$A$8:$A$5007,"مصروف",$I$8:$I$5007,"&lt;&gt;مرفوض",$K$8:$K$5007,"&lt;&gt;نعم")&gt;0,"⚠ "&amp;COUNTIFS($B$8:$B$5007,B290,$A$8:$A$5007,"مصروف",$I$8:$I$5007,"&lt;&gt;مرفوض",$K$8:$K$5007,"&lt;&gt;نعم")&amp;" مصروف غير مسوى",IF(L290="تمت التسوية",IF(P290=0,"✔ متوازنة وتمت التسوية","✔ تمت التسوية – متبقي "&amp;TEXT(P290,"#,##0")),IF(P290&gt;0,"متبقي "&amp;TEXT(P290,"#,##0"),"✔ متوازنة"))))),IF(R290=0,"⚠ أضف سطر عهدة أولًا",IF(OR(C290="",N(G290)=0),"⚠ أكمل التاريخ والقيمة",IF(S290="","⚠ التاريخ خارج السنة المالية",IF(H290="","⚠ اختر بند الموازنة",IF(I290="مرفوض","✖ مرفوض من المدير",IF(I290&lt;&gt;"موافق","⏳ بانتظار موافقة المدير",IF(K290&lt;&gt;"نعم","⚠ غير مسوى مع الحسابات","✔ معتمد ومسوى")))))))))</f>
        <v/>
      </c>
      <c r="R290">
        <f>N(R289)+IF(A290="عهدة",1,0)</f>
        <v/>
      </c>
      <c r="S290">
        <f>IF(C290="","",IF(AND(C290&gt;=DATE(2026,9,1),C290&lt;=DATE(2027,8,31)),(YEAR(C290)-2026)*12+MONTH(C290)-8,""))</f>
        <v/>
      </c>
      <c r="T290">
        <f>IF(AND(A290="مصروف",R290&gt;0,I290="موافق",S290&lt;&gt;"",H290&lt;&gt;""),N(G290),0)</f>
        <v/>
      </c>
    </row>
    <row r="291">
      <c r="A291" s="19" t="n"/>
      <c r="B291" s="20">
        <f>IF(A291="","",IF(R291=0,"⚠ أضف سطر عهدة أولًا","BDR-"&amp;TEXT(R291,"000")))</f>
        <v/>
      </c>
      <c r="C291" s="21" t="n"/>
      <c r="D291" s="20">
        <f>IF(C291="","",IF(S291="","خارج السنة المالية",INDEX(القوائم!$D$2:$D$13,S291)))</f>
        <v/>
      </c>
      <c r="E291" s="22" t="n"/>
      <c r="F291" s="23" t="n"/>
      <c r="G291" s="23" t="n"/>
      <c r="H291" s="22" t="n"/>
      <c r="I291" s="19" t="n"/>
      <c r="J291" s="21" t="n"/>
      <c r="K291" s="19" t="n"/>
      <c r="L291" s="19" t="n"/>
      <c r="M291" s="21" t="n"/>
      <c r="N291" s="22" t="n"/>
      <c r="O291" s="24">
        <f>IF(A291&lt;&gt;"عهدة","",SUMIFS($G$8:$G$5007,$B$8:$B$5007,B291,$A$8:$A$5007,"مصروف",$I$8:$I$5007,"&lt;&gt;مرفوض"))</f>
        <v/>
      </c>
      <c r="P291" s="25">
        <f>IF(A291&lt;&gt;"عهدة","",N(F291)-O291)</f>
        <v/>
      </c>
      <c r="Q291" s="26">
        <f>IF(A291="","",IF(A291="عهدة",IF(N(F291)=0,"⚠ أدخل قيمة العهدة",IF(P291&lt;0,"⛔ عجز / زيادة مصروفات "&amp;TEXT(-P291,"#,##0"),IF(COUNTIFS($B$8:$B$5007,B291,$A$8:$A$5007,"مصروف",$I$8:$I$5007,"&lt;&gt;مرفوض",$K$8:$K$5007,"&lt;&gt;نعم")&gt;0,"⚠ "&amp;COUNTIFS($B$8:$B$5007,B291,$A$8:$A$5007,"مصروف",$I$8:$I$5007,"&lt;&gt;مرفوض",$K$8:$K$5007,"&lt;&gt;نعم")&amp;" مصروف غير مسوى",IF(L291="تمت التسوية",IF(P291=0,"✔ متوازنة وتمت التسوية","✔ تمت التسوية – متبقي "&amp;TEXT(P291,"#,##0")),IF(P291&gt;0,"متبقي "&amp;TEXT(P291,"#,##0"),"✔ متوازنة"))))),IF(R291=0,"⚠ أضف سطر عهدة أولًا",IF(OR(C291="",N(G291)=0),"⚠ أكمل التاريخ والقيمة",IF(S291="","⚠ التاريخ خارج السنة المالية",IF(H291="","⚠ اختر بند الموازنة",IF(I291="مرفوض","✖ مرفوض من المدير",IF(I291&lt;&gt;"موافق","⏳ بانتظار موافقة المدير",IF(K291&lt;&gt;"نعم","⚠ غير مسوى مع الحسابات","✔ معتمد ومسوى")))))))))</f>
        <v/>
      </c>
      <c r="R291">
        <f>N(R290)+IF(A291="عهدة",1,0)</f>
        <v/>
      </c>
      <c r="S291">
        <f>IF(C291="","",IF(AND(C291&gt;=DATE(2026,9,1),C291&lt;=DATE(2027,8,31)),(YEAR(C291)-2026)*12+MONTH(C291)-8,""))</f>
        <v/>
      </c>
      <c r="T291">
        <f>IF(AND(A291="مصروف",R291&gt;0,I291="موافق",S291&lt;&gt;"",H291&lt;&gt;""),N(G291),0)</f>
        <v/>
      </c>
    </row>
    <row r="292">
      <c r="A292" s="19" t="n"/>
      <c r="B292" s="20">
        <f>IF(A292="","",IF(R292=0,"⚠ أضف سطر عهدة أولًا","BDR-"&amp;TEXT(R292,"000")))</f>
        <v/>
      </c>
      <c r="C292" s="21" t="n"/>
      <c r="D292" s="20">
        <f>IF(C292="","",IF(S292="","خارج السنة المالية",INDEX(القوائم!$D$2:$D$13,S292)))</f>
        <v/>
      </c>
      <c r="E292" s="22" t="n"/>
      <c r="F292" s="23" t="n"/>
      <c r="G292" s="23" t="n"/>
      <c r="H292" s="22" t="n"/>
      <c r="I292" s="19" t="n"/>
      <c r="J292" s="21" t="n"/>
      <c r="K292" s="19" t="n"/>
      <c r="L292" s="19" t="n"/>
      <c r="M292" s="21" t="n"/>
      <c r="N292" s="22" t="n"/>
      <c r="O292" s="24">
        <f>IF(A292&lt;&gt;"عهدة","",SUMIFS($G$8:$G$5007,$B$8:$B$5007,B292,$A$8:$A$5007,"مصروف",$I$8:$I$5007,"&lt;&gt;مرفوض"))</f>
        <v/>
      </c>
      <c r="P292" s="25">
        <f>IF(A292&lt;&gt;"عهدة","",N(F292)-O292)</f>
        <v/>
      </c>
      <c r="Q292" s="26">
        <f>IF(A292="","",IF(A292="عهدة",IF(N(F292)=0,"⚠ أدخل قيمة العهدة",IF(P292&lt;0,"⛔ عجز / زيادة مصروفات "&amp;TEXT(-P292,"#,##0"),IF(COUNTIFS($B$8:$B$5007,B292,$A$8:$A$5007,"مصروف",$I$8:$I$5007,"&lt;&gt;مرفوض",$K$8:$K$5007,"&lt;&gt;نعم")&gt;0,"⚠ "&amp;COUNTIFS($B$8:$B$5007,B292,$A$8:$A$5007,"مصروف",$I$8:$I$5007,"&lt;&gt;مرفوض",$K$8:$K$5007,"&lt;&gt;نعم")&amp;" مصروف غير مسوى",IF(L292="تمت التسوية",IF(P292=0,"✔ متوازنة وتمت التسوية","✔ تمت التسوية – متبقي "&amp;TEXT(P292,"#,##0")),IF(P292&gt;0,"متبقي "&amp;TEXT(P292,"#,##0"),"✔ متوازنة"))))),IF(R292=0,"⚠ أضف سطر عهدة أولًا",IF(OR(C292="",N(G292)=0),"⚠ أكمل التاريخ والقيمة",IF(S292="","⚠ التاريخ خارج السنة المالية",IF(H292="","⚠ اختر بند الموازنة",IF(I292="مرفوض","✖ مرفوض من المدير",IF(I292&lt;&gt;"موافق","⏳ بانتظار موافقة المدير",IF(K292&lt;&gt;"نعم","⚠ غير مسوى مع الحسابات","✔ معتمد ومسوى")))))))))</f>
        <v/>
      </c>
      <c r="R292">
        <f>N(R291)+IF(A292="عهدة",1,0)</f>
        <v/>
      </c>
      <c r="S292">
        <f>IF(C292="","",IF(AND(C292&gt;=DATE(2026,9,1),C292&lt;=DATE(2027,8,31)),(YEAR(C292)-2026)*12+MONTH(C292)-8,""))</f>
        <v/>
      </c>
      <c r="T292">
        <f>IF(AND(A292="مصروف",R292&gt;0,I292="موافق",S292&lt;&gt;"",H292&lt;&gt;""),N(G292),0)</f>
        <v/>
      </c>
    </row>
    <row r="293">
      <c r="A293" s="19" t="n"/>
      <c r="B293" s="20">
        <f>IF(A293="","",IF(R293=0,"⚠ أضف سطر عهدة أولًا","BDR-"&amp;TEXT(R293,"000")))</f>
        <v/>
      </c>
      <c r="C293" s="21" t="n"/>
      <c r="D293" s="20">
        <f>IF(C293="","",IF(S293="","خارج السنة المالية",INDEX(القوائم!$D$2:$D$13,S293)))</f>
        <v/>
      </c>
      <c r="E293" s="22" t="n"/>
      <c r="F293" s="23" t="n"/>
      <c r="G293" s="23" t="n"/>
      <c r="H293" s="22" t="n"/>
      <c r="I293" s="19" t="n"/>
      <c r="J293" s="21" t="n"/>
      <c r="K293" s="19" t="n"/>
      <c r="L293" s="19" t="n"/>
      <c r="M293" s="21" t="n"/>
      <c r="N293" s="22" t="n"/>
      <c r="O293" s="24">
        <f>IF(A293&lt;&gt;"عهدة","",SUMIFS($G$8:$G$5007,$B$8:$B$5007,B293,$A$8:$A$5007,"مصروف",$I$8:$I$5007,"&lt;&gt;مرفوض"))</f>
        <v/>
      </c>
      <c r="P293" s="25">
        <f>IF(A293&lt;&gt;"عهدة","",N(F293)-O293)</f>
        <v/>
      </c>
      <c r="Q293" s="26">
        <f>IF(A293="","",IF(A293="عهدة",IF(N(F293)=0,"⚠ أدخل قيمة العهدة",IF(P293&lt;0,"⛔ عجز / زيادة مصروفات "&amp;TEXT(-P293,"#,##0"),IF(COUNTIFS($B$8:$B$5007,B293,$A$8:$A$5007,"مصروف",$I$8:$I$5007,"&lt;&gt;مرفوض",$K$8:$K$5007,"&lt;&gt;نعم")&gt;0,"⚠ "&amp;COUNTIFS($B$8:$B$5007,B293,$A$8:$A$5007,"مصروف",$I$8:$I$5007,"&lt;&gt;مرفوض",$K$8:$K$5007,"&lt;&gt;نعم")&amp;" مصروف غير مسوى",IF(L293="تمت التسوية",IF(P293=0,"✔ متوازنة وتمت التسوية","✔ تمت التسوية – متبقي "&amp;TEXT(P293,"#,##0")),IF(P293&gt;0,"متبقي "&amp;TEXT(P293,"#,##0"),"✔ متوازنة"))))),IF(R293=0,"⚠ أضف سطر عهدة أولًا",IF(OR(C293="",N(G293)=0),"⚠ أكمل التاريخ والقيمة",IF(S293="","⚠ التاريخ خارج السنة المالية",IF(H293="","⚠ اختر بند الموازنة",IF(I293="مرفوض","✖ مرفوض من المدير",IF(I293&lt;&gt;"موافق","⏳ بانتظار موافقة المدير",IF(K293&lt;&gt;"نعم","⚠ غير مسوى مع الحسابات","✔ معتمد ومسوى")))))))))</f>
        <v/>
      </c>
      <c r="R293">
        <f>N(R292)+IF(A293="عهدة",1,0)</f>
        <v/>
      </c>
      <c r="S293">
        <f>IF(C293="","",IF(AND(C293&gt;=DATE(2026,9,1),C293&lt;=DATE(2027,8,31)),(YEAR(C293)-2026)*12+MONTH(C293)-8,""))</f>
        <v/>
      </c>
      <c r="T293">
        <f>IF(AND(A293="مصروف",R293&gt;0,I293="موافق",S293&lt;&gt;"",H293&lt;&gt;""),N(G293),0)</f>
        <v/>
      </c>
    </row>
    <row r="294">
      <c r="A294" s="19" t="n"/>
      <c r="B294" s="20">
        <f>IF(A294="","",IF(R294=0,"⚠ أضف سطر عهدة أولًا","BDR-"&amp;TEXT(R294,"000")))</f>
        <v/>
      </c>
      <c r="C294" s="21" t="n"/>
      <c r="D294" s="20">
        <f>IF(C294="","",IF(S294="","خارج السنة المالية",INDEX(القوائم!$D$2:$D$13,S294)))</f>
        <v/>
      </c>
      <c r="E294" s="22" t="n"/>
      <c r="F294" s="23" t="n"/>
      <c r="G294" s="23" t="n"/>
      <c r="H294" s="22" t="n"/>
      <c r="I294" s="19" t="n"/>
      <c r="J294" s="21" t="n"/>
      <c r="K294" s="19" t="n"/>
      <c r="L294" s="19" t="n"/>
      <c r="M294" s="21" t="n"/>
      <c r="N294" s="22" t="n"/>
      <c r="O294" s="24">
        <f>IF(A294&lt;&gt;"عهدة","",SUMIFS($G$8:$G$5007,$B$8:$B$5007,B294,$A$8:$A$5007,"مصروف",$I$8:$I$5007,"&lt;&gt;مرفوض"))</f>
        <v/>
      </c>
      <c r="P294" s="25">
        <f>IF(A294&lt;&gt;"عهدة","",N(F294)-O294)</f>
        <v/>
      </c>
      <c r="Q294" s="26">
        <f>IF(A294="","",IF(A294="عهدة",IF(N(F294)=0,"⚠ أدخل قيمة العهدة",IF(P294&lt;0,"⛔ عجز / زيادة مصروفات "&amp;TEXT(-P294,"#,##0"),IF(COUNTIFS($B$8:$B$5007,B294,$A$8:$A$5007,"مصروف",$I$8:$I$5007,"&lt;&gt;مرفوض",$K$8:$K$5007,"&lt;&gt;نعم")&gt;0,"⚠ "&amp;COUNTIFS($B$8:$B$5007,B294,$A$8:$A$5007,"مصروف",$I$8:$I$5007,"&lt;&gt;مرفوض",$K$8:$K$5007,"&lt;&gt;نعم")&amp;" مصروف غير مسوى",IF(L294="تمت التسوية",IF(P294=0,"✔ متوازنة وتمت التسوية","✔ تمت التسوية – متبقي "&amp;TEXT(P294,"#,##0")),IF(P294&gt;0,"متبقي "&amp;TEXT(P294,"#,##0"),"✔ متوازنة"))))),IF(R294=0,"⚠ أضف سطر عهدة أولًا",IF(OR(C294="",N(G294)=0),"⚠ أكمل التاريخ والقيمة",IF(S294="","⚠ التاريخ خارج السنة المالية",IF(H294="","⚠ اختر بند الموازنة",IF(I294="مرفوض","✖ مرفوض من المدير",IF(I294&lt;&gt;"موافق","⏳ بانتظار موافقة المدير",IF(K294&lt;&gt;"نعم","⚠ غير مسوى مع الحسابات","✔ معتمد ومسوى")))))))))</f>
        <v/>
      </c>
      <c r="R294">
        <f>N(R293)+IF(A294="عهدة",1,0)</f>
        <v/>
      </c>
      <c r="S294">
        <f>IF(C294="","",IF(AND(C294&gt;=DATE(2026,9,1),C294&lt;=DATE(2027,8,31)),(YEAR(C294)-2026)*12+MONTH(C294)-8,""))</f>
        <v/>
      </c>
      <c r="T294">
        <f>IF(AND(A294="مصروف",R294&gt;0,I294="موافق",S294&lt;&gt;"",H294&lt;&gt;""),N(G294),0)</f>
        <v/>
      </c>
    </row>
    <row r="295">
      <c r="A295" s="19" t="n"/>
      <c r="B295" s="20">
        <f>IF(A295="","",IF(R295=0,"⚠ أضف سطر عهدة أولًا","BDR-"&amp;TEXT(R295,"000")))</f>
        <v/>
      </c>
      <c r="C295" s="21" t="n"/>
      <c r="D295" s="20">
        <f>IF(C295="","",IF(S295="","خارج السنة المالية",INDEX(القوائم!$D$2:$D$13,S295)))</f>
        <v/>
      </c>
      <c r="E295" s="22" t="n"/>
      <c r="F295" s="23" t="n"/>
      <c r="G295" s="23" t="n"/>
      <c r="H295" s="22" t="n"/>
      <c r="I295" s="19" t="n"/>
      <c r="J295" s="21" t="n"/>
      <c r="K295" s="19" t="n"/>
      <c r="L295" s="19" t="n"/>
      <c r="M295" s="21" t="n"/>
      <c r="N295" s="22" t="n"/>
      <c r="O295" s="24">
        <f>IF(A295&lt;&gt;"عهدة","",SUMIFS($G$8:$G$5007,$B$8:$B$5007,B295,$A$8:$A$5007,"مصروف",$I$8:$I$5007,"&lt;&gt;مرفوض"))</f>
        <v/>
      </c>
      <c r="P295" s="25">
        <f>IF(A295&lt;&gt;"عهدة","",N(F295)-O295)</f>
        <v/>
      </c>
      <c r="Q295" s="26">
        <f>IF(A295="","",IF(A295="عهدة",IF(N(F295)=0,"⚠ أدخل قيمة العهدة",IF(P295&lt;0,"⛔ عجز / زيادة مصروفات "&amp;TEXT(-P295,"#,##0"),IF(COUNTIFS($B$8:$B$5007,B295,$A$8:$A$5007,"مصروف",$I$8:$I$5007,"&lt;&gt;مرفوض",$K$8:$K$5007,"&lt;&gt;نعم")&gt;0,"⚠ "&amp;COUNTIFS($B$8:$B$5007,B295,$A$8:$A$5007,"مصروف",$I$8:$I$5007,"&lt;&gt;مرفوض",$K$8:$K$5007,"&lt;&gt;نعم")&amp;" مصروف غير مسوى",IF(L295="تمت التسوية",IF(P295=0,"✔ متوازنة وتمت التسوية","✔ تمت التسوية – متبقي "&amp;TEXT(P295,"#,##0")),IF(P295&gt;0,"متبقي "&amp;TEXT(P295,"#,##0"),"✔ متوازنة"))))),IF(R295=0,"⚠ أضف سطر عهدة أولًا",IF(OR(C295="",N(G295)=0),"⚠ أكمل التاريخ والقيمة",IF(S295="","⚠ التاريخ خارج السنة المالية",IF(H295="","⚠ اختر بند الموازنة",IF(I295="مرفوض","✖ مرفوض من المدير",IF(I295&lt;&gt;"موافق","⏳ بانتظار موافقة المدير",IF(K295&lt;&gt;"نعم","⚠ غير مسوى مع الحسابات","✔ معتمد ومسوى")))))))))</f>
        <v/>
      </c>
      <c r="R295">
        <f>N(R294)+IF(A295="عهدة",1,0)</f>
        <v/>
      </c>
      <c r="S295">
        <f>IF(C295="","",IF(AND(C295&gt;=DATE(2026,9,1),C295&lt;=DATE(2027,8,31)),(YEAR(C295)-2026)*12+MONTH(C295)-8,""))</f>
        <v/>
      </c>
      <c r="T295">
        <f>IF(AND(A295="مصروف",R295&gt;0,I295="موافق",S295&lt;&gt;"",H295&lt;&gt;""),N(G295),0)</f>
        <v/>
      </c>
    </row>
    <row r="296">
      <c r="A296" s="19" t="n"/>
      <c r="B296" s="20">
        <f>IF(A296="","",IF(R296=0,"⚠ أضف سطر عهدة أولًا","BDR-"&amp;TEXT(R296,"000")))</f>
        <v/>
      </c>
      <c r="C296" s="21" t="n"/>
      <c r="D296" s="20">
        <f>IF(C296="","",IF(S296="","خارج السنة المالية",INDEX(القوائم!$D$2:$D$13,S296)))</f>
        <v/>
      </c>
      <c r="E296" s="22" t="n"/>
      <c r="F296" s="23" t="n"/>
      <c r="G296" s="23" t="n"/>
      <c r="H296" s="22" t="n"/>
      <c r="I296" s="19" t="n"/>
      <c r="J296" s="21" t="n"/>
      <c r="K296" s="19" t="n"/>
      <c r="L296" s="19" t="n"/>
      <c r="M296" s="21" t="n"/>
      <c r="N296" s="22" t="n"/>
      <c r="O296" s="24">
        <f>IF(A296&lt;&gt;"عهدة","",SUMIFS($G$8:$G$5007,$B$8:$B$5007,B296,$A$8:$A$5007,"مصروف",$I$8:$I$5007,"&lt;&gt;مرفوض"))</f>
        <v/>
      </c>
      <c r="P296" s="25">
        <f>IF(A296&lt;&gt;"عهدة","",N(F296)-O296)</f>
        <v/>
      </c>
      <c r="Q296" s="26">
        <f>IF(A296="","",IF(A296="عهدة",IF(N(F296)=0,"⚠ أدخل قيمة العهدة",IF(P296&lt;0,"⛔ عجز / زيادة مصروفات "&amp;TEXT(-P296,"#,##0"),IF(COUNTIFS($B$8:$B$5007,B296,$A$8:$A$5007,"مصروف",$I$8:$I$5007,"&lt;&gt;مرفوض",$K$8:$K$5007,"&lt;&gt;نعم")&gt;0,"⚠ "&amp;COUNTIFS($B$8:$B$5007,B296,$A$8:$A$5007,"مصروف",$I$8:$I$5007,"&lt;&gt;مرفوض",$K$8:$K$5007,"&lt;&gt;نعم")&amp;" مصروف غير مسوى",IF(L296="تمت التسوية",IF(P296=0,"✔ متوازنة وتمت التسوية","✔ تمت التسوية – متبقي "&amp;TEXT(P296,"#,##0")),IF(P296&gt;0,"متبقي "&amp;TEXT(P296,"#,##0"),"✔ متوازنة"))))),IF(R296=0,"⚠ أضف سطر عهدة أولًا",IF(OR(C296="",N(G296)=0),"⚠ أكمل التاريخ والقيمة",IF(S296="","⚠ التاريخ خارج السنة المالية",IF(H296="","⚠ اختر بند الموازنة",IF(I296="مرفوض","✖ مرفوض من المدير",IF(I296&lt;&gt;"موافق","⏳ بانتظار موافقة المدير",IF(K296&lt;&gt;"نعم","⚠ غير مسوى مع الحسابات","✔ معتمد ومسوى")))))))))</f>
        <v/>
      </c>
      <c r="R296">
        <f>N(R295)+IF(A296="عهدة",1,0)</f>
        <v/>
      </c>
      <c r="S296">
        <f>IF(C296="","",IF(AND(C296&gt;=DATE(2026,9,1),C296&lt;=DATE(2027,8,31)),(YEAR(C296)-2026)*12+MONTH(C296)-8,""))</f>
        <v/>
      </c>
      <c r="T296">
        <f>IF(AND(A296="مصروف",R296&gt;0,I296="موافق",S296&lt;&gt;"",H296&lt;&gt;""),N(G296),0)</f>
        <v/>
      </c>
    </row>
    <row r="297">
      <c r="A297" s="19" t="n"/>
      <c r="B297" s="20">
        <f>IF(A297="","",IF(R297=0,"⚠ أضف سطر عهدة أولًا","BDR-"&amp;TEXT(R297,"000")))</f>
        <v/>
      </c>
      <c r="C297" s="21" t="n"/>
      <c r="D297" s="20">
        <f>IF(C297="","",IF(S297="","خارج السنة المالية",INDEX(القوائم!$D$2:$D$13,S297)))</f>
        <v/>
      </c>
      <c r="E297" s="22" t="n"/>
      <c r="F297" s="23" t="n"/>
      <c r="G297" s="23" t="n"/>
      <c r="H297" s="22" t="n"/>
      <c r="I297" s="19" t="n"/>
      <c r="J297" s="21" t="n"/>
      <c r="K297" s="19" t="n"/>
      <c r="L297" s="19" t="n"/>
      <c r="M297" s="21" t="n"/>
      <c r="N297" s="22" t="n"/>
      <c r="O297" s="24">
        <f>IF(A297&lt;&gt;"عهدة","",SUMIFS($G$8:$G$5007,$B$8:$B$5007,B297,$A$8:$A$5007,"مصروف",$I$8:$I$5007,"&lt;&gt;مرفوض"))</f>
        <v/>
      </c>
      <c r="P297" s="25">
        <f>IF(A297&lt;&gt;"عهدة","",N(F297)-O297)</f>
        <v/>
      </c>
      <c r="Q297" s="26">
        <f>IF(A297="","",IF(A297="عهدة",IF(N(F297)=0,"⚠ أدخل قيمة العهدة",IF(P297&lt;0,"⛔ عجز / زيادة مصروفات "&amp;TEXT(-P297,"#,##0"),IF(COUNTIFS($B$8:$B$5007,B297,$A$8:$A$5007,"مصروف",$I$8:$I$5007,"&lt;&gt;مرفوض",$K$8:$K$5007,"&lt;&gt;نعم")&gt;0,"⚠ "&amp;COUNTIFS($B$8:$B$5007,B297,$A$8:$A$5007,"مصروف",$I$8:$I$5007,"&lt;&gt;مرفوض",$K$8:$K$5007,"&lt;&gt;نعم")&amp;" مصروف غير مسوى",IF(L297="تمت التسوية",IF(P297=0,"✔ متوازنة وتمت التسوية","✔ تمت التسوية – متبقي "&amp;TEXT(P297,"#,##0")),IF(P297&gt;0,"متبقي "&amp;TEXT(P297,"#,##0"),"✔ متوازنة"))))),IF(R297=0,"⚠ أضف سطر عهدة أولًا",IF(OR(C297="",N(G297)=0),"⚠ أكمل التاريخ والقيمة",IF(S297="","⚠ التاريخ خارج السنة المالية",IF(H297="","⚠ اختر بند الموازنة",IF(I297="مرفوض","✖ مرفوض من المدير",IF(I297&lt;&gt;"موافق","⏳ بانتظار موافقة المدير",IF(K297&lt;&gt;"نعم","⚠ غير مسوى مع الحسابات","✔ معتمد ومسوى")))))))))</f>
        <v/>
      </c>
      <c r="R297">
        <f>N(R296)+IF(A297="عهدة",1,0)</f>
        <v/>
      </c>
      <c r="S297">
        <f>IF(C297="","",IF(AND(C297&gt;=DATE(2026,9,1),C297&lt;=DATE(2027,8,31)),(YEAR(C297)-2026)*12+MONTH(C297)-8,""))</f>
        <v/>
      </c>
      <c r="T297">
        <f>IF(AND(A297="مصروف",R297&gt;0,I297="موافق",S297&lt;&gt;"",H297&lt;&gt;""),N(G297),0)</f>
        <v/>
      </c>
    </row>
    <row r="298">
      <c r="A298" s="19" t="n"/>
      <c r="B298" s="20">
        <f>IF(A298="","",IF(R298=0,"⚠ أضف سطر عهدة أولًا","BDR-"&amp;TEXT(R298,"000")))</f>
        <v/>
      </c>
      <c r="C298" s="21" t="n"/>
      <c r="D298" s="20">
        <f>IF(C298="","",IF(S298="","خارج السنة المالية",INDEX(القوائم!$D$2:$D$13,S298)))</f>
        <v/>
      </c>
      <c r="E298" s="22" t="n"/>
      <c r="F298" s="23" t="n"/>
      <c r="G298" s="23" t="n"/>
      <c r="H298" s="22" t="n"/>
      <c r="I298" s="19" t="n"/>
      <c r="J298" s="21" t="n"/>
      <c r="K298" s="19" t="n"/>
      <c r="L298" s="19" t="n"/>
      <c r="M298" s="21" t="n"/>
      <c r="N298" s="22" t="n"/>
      <c r="O298" s="24">
        <f>IF(A298&lt;&gt;"عهدة","",SUMIFS($G$8:$G$5007,$B$8:$B$5007,B298,$A$8:$A$5007,"مصروف",$I$8:$I$5007,"&lt;&gt;مرفوض"))</f>
        <v/>
      </c>
      <c r="P298" s="25">
        <f>IF(A298&lt;&gt;"عهدة","",N(F298)-O298)</f>
        <v/>
      </c>
      <c r="Q298" s="26">
        <f>IF(A298="","",IF(A298="عهدة",IF(N(F298)=0,"⚠ أدخل قيمة العهدة",IF(P298&lt;0,"⛔ عجز / زيادة مصروفات "&amp;TEXT(-P298,"#,##0"),IF(COUNTIFS($B$8:$B$5007,B298,$A$8:$A$5007,"مصروف",$I$8:$I$5007,"&lt;&gt;مرفوض",$K$8:$K$5007,"&lt;&gt;نعم")&gt;0,"⚠ "&amp;COUNTIFS($B$8:$B$5007,B298,$A$8:$A$5007,"مصروف",$I$8:$I$5007,"&lt;&gt;مرفوض",$K$8:$K$5007,"&lt;&gt;نعم")&amp;" مصروف غير مسوى",IF(L298="تمت التسوية",IF(P298=0,"✔ متوازنة وتمت التسوية","✔ تمت التسوية – متبقي "&amp;TEXT(P298,"#,##0")),IF(P298&gt;0,"متبقي "&amp;TEXT(P298,"#,##0"),"✔ متوازنة"))))),IF(R298=0,"⚠ أضف سطر عهدة أولًا",IF(OR(C298="",N(G298)=0),"⚠ أكمل التاريخ والقيمة",IF(S298="","⚠ التاريخ خارج السنة المالية",IF(H298="","⚠ اختر بند الموازنة",IF(I298="مرفوض","✖ مرفوض من المدير",IF(I298&lt;&gt;"موافق","⏳ بانتظار موافقة المدير",IF(K298&lt;&gt;"نعم","⚠ غير مسوى مع الحسابات","✔ معتمد ومسوى")))))))))</f>
        <v/>
      </c>
      <c r="R298">
        <f>N(R297)+IF(A298="عهدة",1,0)</f>
        <v/>
      </c>
      <c r="S298">
        <f>IF(C298="","",IF(AND(C298&gt;=DATE(2026,9,1),C298&lt;=DATE(2027,8,31)),(YEAR(C298)-2026)*12+MONTH(C298)-8,""))</f>
        <v/>
      </c>
      <c r="T298">
        <f>IF(AND(A298="مصروف",R298&gt;0,I298="موافق",S298&lt;&gt;"",H298&lt;&gt;""),N(G298),0)</f>
        <v/>
      </c>
    </row>
    <row r="299">
      <c r="A299" s="19" t="n"/>
      <c r="B299" s="20">
        <f>IF(A299="","",IF(R299=0,"⚠ أضف سطر عهدة أولًا","BDR-"&amp;TEXT(R299,"000")))</f>
        <v/>
      </c>
      <c r="C299" s="21" t="n"/>
      <c r="D299" s="20">
        <f>IF(C299="","",IF(S299="","خارج السنة المالية",INDEX(القوائم!$D$2:$D$13,S299)))</f>
        <v/>
      </c>
      <c r="E299" s="22" t="n"/>
      <c r="F299" s="23" t="n"/>
      <c r="G299" s="23" t="n"/>
      <c r="H299" s="22" t="n"/>
      <c r="I299" s="19" t="n"/>
      <c r="J299" s="21" t="n"/>
      <c r="K299" s="19" t="n"/>
      <c r="L299" s="19" t="n"/>
      <c r="M299" s="21" t="n"/>
      <c r="N299" s="22" t="n"/>
      <c r="O299" s="24">
        <f>IF(A299&lt;&gt;"عهدة","",SUMIFS($G$8:$G$5007,$B$8:$B$5007,B299,$A$8:$A$5007,"مصروف",$I$8:$I$5007,"&lt;&gt;مرفوض"))</f>
        <v/>
      </c>
      <c r="P299" s="25">
        <f>IF(A299&lt;&gt;"عهدة","",N(F299)-O299)</f>
        <v/>
      </c>
      <c r="Q299" s="26">
        <f>IF(A299="","",IF(A299="عهدة",IF(N(F299)=0,"⚠ أدخل قيمة العهدة",IF(P299&lt;0,"⛔ عجز / زيادة مصروفات "&amp;TEXT(-P299,"#,##0"),IF(COUNTIFS($B$8:$B$5007,B299,$A$8:$A$5007,"مصروف",$I$8:$I$5007,"&lt;&gt;مرفوض",$K$8:$K$5007,"&lt;&gt;نعم")&gt;0,"⚠ "&amp;COUNTIFS($B$8:$B$5007,B299,$A$8:$A$5007,"مصروف",$I$8:$I$5007,"&lt;&gt;مرفوض",$K$8:$K$5007,"&lt;&gt;نعم")&amp;" مصروف غير مسوى",IF(L299="تمت التسوية",IF(P299=0,"✔ متوازنة وتمت التسوية","✔ تمت التسوية – متبقي "&amp;TEXT(P299,"#,##0")),IF(P299&gt;0,"متبقي "&amp;TEXT(P299,"#,##0"),"✔ متوازنة"))))),IF(R299=0,"⚠ أضف سطر عهدة أولًا",IF(OR(C299="",N(G299)=0),"⚠ أكمل التاريخ والقيمة",IF(S299="","⚠ التاريخ خارج السنة المالية",IF(H299="","⚠ اختر بند الموازنة",IF(I299="مرفوض","✖ مرفوض من المدير",IF(I299&lt;&gt;"موافق","⏳ بانتظار موافقة المدير",IF(K299&lt;&gt;"نعم","⚠ غير مسوى مع الحسابات","✔ معتمد ومسوى")))))))))</f>
        <v/>
      </c>
      <c r="R299">
        <f>N(R298)+IF(A299="عهدة",1,0)</f>
        <v/>
      </c>
      <c r="S299">
        <f>IF(C299="","",IF(AND(C299&gt;=DATE(2026,9,1),C299&lt;=DATE(2027,8,31)),(YEAR(C299)-2026)*12+MONTH(C299)-8,""))</f>
        <v/>
      </c>
      <c r="T299">
        <f>IF(AND(A299="مصروف",R299&gt;0,I299="موافق",S299&lt;&gt;"",H299&lt;&gt;""),N(G299),0)</f>
        <v/>
      </c>
    </row>
    <row r="300">
      <c r="A300" s="19" t="n"/>
      <c r="B300" s="20">
        <f>IF(A300="","",IF(R300=0,"⚠ أضف سطر عهدة أولًا","BDR-"&amp;TEXT(R300,"000")))</f>
        <v/>
      </c>
      <c r="C300" s="21" t="n"/>
      <c r="D300" s="20">
        <f>IF(C300="","",IF(S300="","خارج السنة المالية",INDEX(القوائم!$D$2:$D$13,S300)))</f>
        <v/>
      </c>
      <c r="E300" s="22" t="n"/>
      <c r="F300" s="23" t="n"/>
      <c r="G300" s="23" t="n"/>
      <c r="H300" s="22" t="n"/>
      <c r="I300" s="19" t="n"/>
      <c r="J300" s="21" t="n"/>
      <c r="K300" s="19" t="n"/>
      <c r="L300" s="19" t="n"/>
      <c r="M300" s="21" t="n"/>
      <c r="N300" s="22" t="n"/>
      <c r="O300" s="24">
        <f>IF(A300&lt;&gt;"عهدة","",SUMIFS($G$8:$G$5007,$B$8:$B$5007,B300,$A$8:$A$5007,"مصروف",$I$8:$I$5007,"&lt;&gt;مرفوض"))</f>
        <v/>
      </c>
      <c r="P300" s="25">
        <f>IF(A300&lt;&gt;"عهدة","",N(F300)-O300)</f>
        <v/>
      </c>
      <c r="Q300" s="26">
        <f>IF(A300="","",IF(A300="عهدة",IF(N(F300)=0,"⚠ أدخل قيمة العهدة",IF(P300&lt;0,"⛔ عجز / زيادة مصروفات "&amp;TEXT(-P300,"#,##0"),IF(COUNTIFS($B$8:$B$5007,B300,$A$8:$A$5007,"مصروف",$I$8:$I$5007,"&lt;&gt;مرفوض",$K$8:$K$5007,"&lt;&gt;نعم")&gt;0,"⚠ "&amp;COUNTIFS($B$8:$B$5007,B300,$A$8:$A$5007,"مصروف",$I$8:$I$5007,"&lt;&gt;مرفوض",$K$8:$K$5007,"&lt;&gt;نعم")&amp;" مصروف غير مسوى",IF(L300="تمت التسوية",IF(P300=0,"✔ متوازنة وتمت التسوية","✔ تمت التسوية – متبقي "&amp;TEXT(P300,"#,##0")),IF(P300&gt;0,"متبقي "&amp;TEXT(P300,"#,##0"),"✔ متوازنة"))))),IF(R300=0,"⚠ أضف سطر عهدة أولًا",IF(OR(C300="",N(G300)=0),"⚠ أكمل التاريخ والقيمة",IF(S300="","⚠ التاريخ خارج السنة المالية",IF(H300="","⚠ اختر بند الموازنة",IF(I300="مرفوض","✖ مرفوض من المدير",IF(I300&lt;&gt;"موافق","⏳ بانتظار موافقة المدير",IF(K300&lt;&gt;"نعم","⚠ غير مسوى مع الحسابات","✔ معتمد ومسوى")))))))))</f>
        <v/>
      </c>
      <c r="R300">
        <f>N(R299)+IF(A300="عهدة",1,0)</f>
        <v/>
      </c>
      <c r="S300">
        <f>IF(C300="","",IF(AND(C300&gt;=DATE(2026,9,1),C300&lt;=DATE(2027,8,31)),(YEAR(C300)-2026)*12+MONTH(C300)-8,""))</f>
        <v/>
      </c>
      <c r="T300">
        <f>IF(AND(A300="مصروف",R300&gt;0,I300="موافق",S300&lt;&gt;"",H300&lt;&gt;""),N(G300),0)</f>
        <v/>
      </c>
    </row>
    <row r="301">
      <c r="A301" s="19" t="n"/>
      <c r="B301" s="20">
        <f>IF(A301="","",IF(R301=0,"⚠ أضف سطر عهدة أولًا","BDR-"&amp;TEXT(R301,"000")))</f>
        <v/>
      </c>
      <c r="C301" s="21" t="n"/>
      <c r="D301" s="20">
        <f>IF(C301="","",IF(S301="","خارج السنة المالية",INDEX(القوائم!$D$2:$D$13,S301)))</f>
        <v/>
      </c>
      <c r="E301" s="22" t="n"/>
      <c r="F301" s="23" t="n"/>
      <c r="G301" s="23" t="n"/>
      <c r="H301" s="22" t="n"/>
      <c r="I301" s="19" t="n"/>
      <c r="J301" s="21" t="n"/>
      <c r="K301" s="19" t="n"/>
      <c r="L301" s="19" t="n"/>
      <c r="M301" s="21" t="n"/>
      <c r="N301" s="22" t="n"/>
      <c r="O301" s="24">
        <f>IF(A301&lt;&gt;"عهدة","",SUMIFS($G$8:$G$5007,$B$8:$B$5007,B301,$A$8:$A$5007,"مصروف",$I$8:$I$5007,"&lt;&gt;مرفوض"))</f>
        <v/>
      </c>
      <c r="P301" s="25">
        <f>IF(A301&lt;&gt;"عهدة","",N(F301)-O301)</f>
        <v/>
      </c>
      <c r="Q301" s="26">
        <f>IF(A301="","",IF(A301="عهدة",IF(N(F301)=0,"⚠ أدخل قيمة العهدة",IF(P301&lt;0,"⛔ عجز / زيادة مصروفات "&amp;TEXT(-P301,"#,##0"),IF(COUNTIFS($B$8:$B$5007,B301,$A$8:$A$5007,"مصروف",$I$8:$I$5007,"&lt;&gt;مرفوض",$K$8:$K$5007,"&lt;&gt;نعم")&gt;0,"⚠ "&amp;COUNTIFS($B$8:$B$5007,B301,$A$8:$A$5007,"مصروف",$I$8:$I$5007,"&lt;&gt;مرفوض",$K$8:$K$5007,"&lt;&gt;نعم")&amp;" مصروف غير مسوى",IF(L301="تمت التسوية",IF(P301=0,"✔ متوازنة وتمت التسوية","✔ تمت التسوية – متبقي "&amp;TEXT(P301,"#,##0")),IF(P301&gt;0,"متبقي "&amp;TEXT(P301,"#,##0"),"✔ متوازنة"))))),IF(R301=0,"⚠ أضف سطر عهدة أولًا",IF(OR(C301="",N(G301)=0),"⚠ أكمل التاريخ والقيمة",IF(S301="","⚠ التاريخ خارج السنة المالية",IF(H301="","⚠ اختر بند الموازنة",IF(I301="مرفوض","✖ مرفوض من المدير",IF(I301&lt;&gt;"موافق","⏳ بانتظار موافقة المدير",IF(K301&lt;&gt;"نعم","⚠ غير مسوى مع الحسابات","✔ معتمد ومسوى")))))))))</f>
        <v/>
      </c>
      <c r="R301">
        <f>N(R300)+IF(A301="عهدة",1,0)</f>
        <v/>
      </c>
      <c r="S301">
        <f>IF(C301="","",IF(AND(C301&gt;=DATE(2026,9,1),C301&lt;=DATE(2027,8,31)),(YEAR(C301)-2026)*12+MONTH(C301)-8,""))</f>
        <v/>
      </c>
      <c r="T301">
        <f>IF(AND(A301="مصروف",R301&gt;0,I301="موافق",S301&lt;&gt;"",H301&lt;&gt;""),N(G301),0)</f>
        <v/>
      </c>
    </row>
    <row r="302">
      <c r="A302" s="19" t="n"/>
      <c r="B302" s="20">
        <f>IF(A302="","",IF(R302=0,"⚠ أضف سطر عهدة أولًا","BDR-"&amp;TEXT(R302,"000")))</f>
        <v/>
      </c>
      <c r="C302" s="21" t="n"/>
      <c r="D302" s="20">
        <f>IF(C302="","",IF(S302="","خارج السنة المالية",INDEX(القوائم!$D$2:$D$13,S302)))</f>
        <v/>
      </c>
      <c r="E302" s="22" t="n"/>
      <c r="F302" s="23" t="n"/>
      <c r="G302" s="23" t="n"/>
      <c r="H302" s="22" t="n"/>
      <c r="I302" s="19" t="n"/>
      <c r="J302" s="21" t="n"/>
      <c r="K302" s="19" t="n"/>
      <c r="L302" s="19" t="n"/>
      <c r="M302" s="21" t="n"/>
      <c r="N302" s="22" t="n"/>
      <c r="O302" s="24">
        <f>IF(A302&lt;&gt;"عهدة","",SUMIFS($G$8:$G$5007,$B$8:$B$5007,B302,$A$8:$A$5007,"مصروف",$I$8:$I$5007,"&lt;&gt;مرفوض"))</f>
        <v/>
      </c>
      <c r="P302" s="25">
        <f>IF(A302&lt;&gt;"عهدة","",N(F302)-O302)</f>
        <v/>
      </c>
      <c r="Q302" s="26">
        <f>IF(A302="","",IF(A302="عهدة",IF(N(F302)=0,"⚠ أدخل قيمة العهدة",IF(P302&lt;0,"⛔ عجز / زيادة مصروفات "&amp;TEXT(-P302,"#,##0"),IF(COUNTIFS($B$8:$B$5007,B302,$A$8:$A$5007,"مصروف",$I$8:$I$5007,"&lt;&gt;مرفوض",$K$8:$K$5007,"&lt;&gt;نعم")&gt;0,"⚠ "&amp;COUNTIFS($B$8:$B$5007,B302,$A$8:$A$5007,"مصروف",$I$8:$I$5007,"&lt;&gt;مرفوض",$K$8:$K$5007,"&lt;&gt;نعم")&amp;" مصروف غير مسوى",IF(L302="تمت التسوية",IF(P302=0,"✔ متوازنة وتمت التسوية","✔ تمت التسوية – متبقي "&amp;TEXT(P302,"#,##0")),IF(P302&gt;0,"متبقي "&amp;TEXT(P302,"#,##0"),"✔ متوازنة"))))),IF(R302=0,"⚠ أضف سطر عهدة أولًا",IF(OR(C302="",N(G302)=0),"⚠ أكمل التاريخ والقيمة",IF(S302="","⚠ التاريخ خارج السنة المالية",IF(H302="","⚠ اختر بند الموازنة",IF(I302="مرفوض","✖ مرفوض من المدير",IF(I302&lt;&gt;"موافق","⏳ بانتظار موافقة المدير",IF(K302&lt;&gt;"نعم","⚠ غير مسوى مع الحسابات","✔ معتمد ومسوى")))))))))</f>
        <v/>
      </c>
      <c r="R302">
        <f>N(R301)+IF(A302="عهدة",1,0)</f>
        <v/>
      </c>
      <c r="S302">
        <f>IF(C302="","",IF(AND(C302&gt;=DATE(2026,9,1),C302&lt;=DATE(2027,8,31)),(YEAR(C302)-2026)*12+MONTH(C302)-8,""))</f>
        <v/>
      </c>
      <c r="T302">
        <f>IF(AND(A302="مصروف",R302&gt;0,I302="موافق",S302&lt;&gt;"",H302&lt;&gt;""),N(G302),0)</f>
        <v/>
      </c>
    </row>
    <row r="303">
      <c r="A303" s="19" t="n"/>
      <c r="B303" s="20">
        <f>IF(A303="","",IF(R303=0,"⚠ أضف سطر عهدة أولًا","BDR-"&amp;TEXT(R303,"000")))</f>
        <v/>
      </c>
      <c r="C303" s="21" t="n"/>
      <c r="D303" s="20">
        <f>IF(C303="","",IF(S303="","خارج السنة المالية",INDEX(القوائم!$D$2:$D$13,S303)))</f>
        <v/>
      </c>
      <c r="E303" s="22" t="n"/>
      <c r="F303" s="23" t="n"/>
      <c r="G303" s="23" t="n"/>
      <c r="H303" s="22" t="n"/>
      <c r="I303" s="19" t="n"/>
      <c r="J303" s="21" t="n"/>
      <c r="K303" s="19" t="n"/>
      <c r="L303" s="19" t="n"/>
      <c r="M303" s="21" t="n"/>
      <c r="N303" s="22" t="n"/>
      <c r="O303" s="24">
        <f>IF(A303&lt;&gt;"عهدة","",SUMIFS($G$8:$G$5007,$B$8:$B$5007,B303,$A$8:$A$5007,"مصروف",$I$8:$I$5007,"&lt;&gt;مرفوض"))</f>
        <v/>
      </c>
      <c r="P303" s="25">
        <f>IF(A303&lt;&gt;"عهدة","",N(F303)-O303)</f>
        <v/>
      </c>
      <c r="Q303" s="26">
        <f>IF(A303="","",IF(A303="عهدة",IF(N(F303)=0,"⚠ أدخل قيمة العهدة",IF(P303&lt;0,"⛔ عجز / زيادة مصروفات "&amp;TEXT(-P303,"#,##0"),IF(COUNTIFS($B$8:$B$5007,B303,$A$8:$A$5007,"مصروف",$I$8:$I$5007,"&lt;&gt;مرفوض",$K$8:$K$5007,"&lt;&gt;نعم")&gt;0,"⚠ "&amp;COUNTIFS($B$8:$B$5007,B303,$A$8:$A$5007,"مصروف",$I$8:$I$5007,"&lt;&gt;مرفوض",$K$8:$K$5007,"&lt;&gt;نعم")&amp;" مصروف غير مسوى",IF(L303="تمت التسوية",IF(P303=0,"✔ متوازنة وتمت التسوية","✔ تمت التسوية – متبقي "&amp;TEXT(P303,"#,##0")),IF(P303&gt;0,"متبقي "&amp;TEXT(P303,"#,##0"),"✔ متوازنة"))))),IF(R303=0,"⚠ أضف سطر عهدة أولًا",IF(OR(C303="",N(G303)=0),"⚠ أكمل التاريخ والقيمة",IF(S303="","⚠ التاريخ خارج السنة المالية",IF(H303="","⚠ اختر بند الموازنة",IF(I303="مرفوض","✖ مرفوض من المدير",IF(I303&lt;&gt;"موافق","⏳ بانتظار موافقة المدير",IF(K303&lt;&gt;"نعم","⚠ غير مسوى مع الحسابات","✔ معتمد ومسوى")))))))))</f>
        <v/>
      </c>
      <c r="R303">
        <f>N(R302)+IF(A303="عهدة",1,0)</f>
        <v/>
      </c>
      <c r="S303">
        <f>IF(C303="","",IF(AND(C303&gt;=DATE(2026,9,1),C303&lt;=DATE(2027,8,31)),(YEAR(C303)-2026)*12+MONTH(C303)-8,""))</f>
        <v/>
      </c>
      <c r="T303">
        <f>IF(AND(A303="مصروف",R303&gt;0,I303="موافق",S303&lt;&gt;"",H303&lt;&gt;""),N(G303),0)</f>
        <v/>
      </c>
    </row>
    <row r="304">
      <c r="A304" s="19" t="n"/>
      <c r="B304" s="20">
        <f>IF(A304="","",IF(R304=0,"⚠ أضف سطر عهدة أولًا","BDR-"&amp;TEXT(R304,"000")))</f>
        <v/>
      </c>
      <c r="C304" s="21" t="n"/>
      <c r="D304" s="20">
        <f>IF(C304="","",IF(S304="","خارج السنة المالية",INDEX(القوائم!$D$2:$D$13,S304)))</f>
        <v/>
      </c>
      <c r="E304" s="22" t="n"/>
      <c r="F304" s="23" t="n"/>
      <c r="G304" s="23" t="n"/>
      <c r="H304" s="22" t="n"/>
      <c r="I304" s="19" t="n"/>
      <c r="J304" s="21" t="n"/>
      <c r="K304" s="19" t="n"/>
      <c r="L304" s="19" t="n"/>
      <c r="M304" s="21" t="n"/>
      <c r="N304" s="22" t="n"/>
      <c r="O304" s="24">
        <f>IF(A304&lt;&gt;"عهدة","",SUMIFS($G$8:$G$5007,$B$8:$B$5007,B304,$A$8:$A$5007,"مصروف",$I$8:$I$5007,"&lt;&gt;مرفوض"))</f>
        <v/>
      </c>
      <c r="P304" s="25">
        <f>IF(A304&lt;&gt;"عهدة","",N(F304)-O304)</f>
        <v/>
      </c>
      <c r="Q304" s="26">
        <f>IF(A304="","",IF(A304="عهدة",IF(N(F304)=0,"⚠ أدخل قيمة العهدة",IF(P304&lt;0,"⛔ عجز / زيادة مصروفات "&amp;TEXT(-P304,"#,##0"),IF(COUNTIFS($B$8:$B$5007,B304,$A$8:$A$5007,"مصروف",$I$8:$I$5007,"&lt;&gt;مرفوض",$K$8:$K$5007,"&lt;&gt;نعم")&gt;0,"⚠ "&amp;COUNTIFS($B$8:$B$5007,B304,$A$8:$A$5007,"مصروف",$I$8:$I$5007,"&lt;&gt;مرفوض",$K$8:$K$5007,"&lt;&gt;نعم")&amp;" مصروف غير مسوى",IF(L304="تمت التسوية",IF(P304=0,"✔ متوازنة وتمت التسوية","✔ تمت التسوية – متبقي "&amp;TEXT(P304,"#,##0")),IF(P304&gt;0,"متبقي "&amp;TEXT(P304,"#,##0"),"✔ متوازنة"))))),IF(R304=0,"⚠ أضف سطر عهدة أولًا",IF(OR(C304="",N(G304)=0),"⚠ أكمل التاريخ والقيمة",IF(S304="","⚠ التاريخ خارج السنة المالية",IF(H304="","⚠ اختر بند الموازنة",IF(I304="مرفوض","✖ مرفوض من المدير",IF(I304&lt;&gt;"موافق","⏳ بانتظار موافقة المدير",IF(K304&lt;&gt;"نعم","⚠ غير مسوى مع الحسابات","✔ معتمد ومسوى")))))))))</f>
        <v/>
      </c>
      <c r="R304">
        <f>N(R303)+IF(A304="عهدة",1,0)</f>
        <v/>
      </c>
      <c r="S304">
        <f>IF(C304="","",IF(AND(C304&gt;=DATE(2026,9,1),C304&lt;=DATE(2027,8,31)),(YEAR(C304)-2026)*12+MONTH(C304)-8,""))</f>
        <v/>
      </c>
      <c r="T304">
        <f>IF(AND(A304="مصروف",R304&gt;0,I304="موافق",S304&lt;&gt;"",H304&lt;&gt;""),N(G304),0)</f>
        <v/>
      </c>
    </row>
    <row r="305">
      <c r="A305" s="19" t="n"/>
      <c r="B305" s="20">
        <f>IF(A305="","",IF(R305=0,"⚠ أضف سطر عهدة أولًا","BDR-"&amp;TEXT(R305,"000")))</f>
        <v/>
      </c>
      <c r="C305" s="21" t="n"/>
      <c r="D305" s="20">
        <f>IF(C305="","",IF(S305="","خارج السنة المالية",INDEX(القوائم!$D$2:$D$13,S305)))</f>
        <v/>
      </c>
      <c r="E305" s="22" t="n"/>
      <c r="F305" s="23" t="n"/>
      <c r="G305" s="23" t="n"/>
      <c r="H305" s="22" t="n"/>
      <c r="I305" s="19" t="n"/>
      <c r="J305" s="21" t="n"/>
      <c r="K305" s="19" t="n"/>
      <c r="L305" s="19" t="n"/>
      <c r="M305" s="21" t="n"/>
      <c r="N305" s="22" t="n"/>
      <c r="O305" s="24">
        <f>IF(A305&lt;&gt;"عهدة","",SUMIFS($G$8:$G$5007,$B$8:$B$5007,B305,$A$8:$A$5007,"مصروف",$I$8:$I$5007,"&lt;&gt;مرفوض"))</f>
        <v/>
      </c>
      <c r="P305" s="25">
        <f>IF(A305&lt;&gt;"عهدة","",N(F305)-O305)</f>
        <v/>
      </c>
      <c r="Q305" s="26">
        <f>IF(A305="","",IF(A305="عهدة",IF(N(F305)=0,"⚠ أدخل قيمة العهدة",IF(P305&lt;0,"⛔ عجز / زيادة مصروفات "&amp;TEXT(-P305,"#,##0"),IF(COUNTIFS($B$8:$B$5007,B305,$A$8:$A$5007,"مصروف",$I$8:$I$5007,"&lt;&gt;مرفوض",$K$8:$K$5007,"&lt;&gt;نعم")&gt;0,"⚠ "&amp;COUNTIFS($B$8:$B$5007,B305,$A$8:$A$5007,"مصروف",$I$8:$I$5007,"&lt;&gt;مرفوض",$K$8:$K$5007,"&lt;&gt;نعم")&amp;" مصروف غير مسوى",IF(L305="تمت التسوية",IF(P305=0,"✔ متوازنة وتمت التسوية","✔ تمت التسوية – متبقي "&amp;TEXT(P305,"#,##0")),IF(P305&gt;0,"متبقي "&amp;TEXT(P305,"#,##0"),"✔ متوازنة"))))),IF(R305=0,"⚠ أضف سطر عهدة أولًا",IF(OR(C305="",N(G305)=0),"⚠ أكمل التاريخ والقيمة",IF(S305="","⚠ التاريخ خارج السنة المالية",IF(H305="","⚠ اختر بند الموازنة",IF(I305="مرفوض","✖ مرفوض من المدير",IF(I305&lt;&gt;"موافق","⏳ بانتظار موافقة المدير",IF(K305&lt;&gt;"نعم","⚠ غير مسوى مع الحسابات","✔ معتمد ومسوى")))))))))</f>
        <v/>
      </c>
      <c r="R305">
        <f>N(R304)+IF(A305="عهدة",1,0)</f>
        <v/>
      </c>
      <c r="S305">
        <f>IF(C305="","",IF(AND(C305&gt;=DATE(2026,9,1),C305&lt;=DATE(2027,8,31)),(YEAR(C305)-2026)*12+MONTH(C305)-8,""))</f>
        <v/>
      </c>
      <c r="T305">
        <f>IF(AND(A305="مصروف",R305&gt;0,I305="موافق",S305&lt;&gt;"",H305&lt;&gt;""),N(G305),0)</f>
        <v/>
      </c>
    </row>
    <row r="306">
      <c r="A306" s="19" t="n"/>
      <c r="B306" s="20">
        <f>IF(A306="","",IF(R306=0,"⚠ أضف سطر عهدة أولًا","BDR-"&amp;TEXT(R306,"000")))</f>
        <v/>
      </c>
      <c r="C306" s="21" t="n"/>
      <c r="D306" s="20">
        <f>IF(C306="","",IF(S306="","خارج السنة المالية",INDEX(القوائم!$D$2:$D$13,S306)))</f>
        <v/>
      </c>
      <c r="E306" s="22" t="n"/>
      <c r="F306" s="23" t="n"/>
      <c r="G306" s="23" t="n"/>
      <c r="H306" s="22" t="n"/>
      <c r="I306" s="19" t="n"/>
      <c r="J306" s="21" t="n"/>
      <c r="K306" s="19" t="n"/>
      <c r="L306" s="19" t="n"/>
      <c r="M306" s="21" t="n"/>
      <c r="N306" s="22" t="n"/>
      <c r="O306" s="24">
        <f>IF(A306&lt;&gt;"عهدة","",SUMIFS($G$8:$G$5007,$B$8:$B$5007,B306,$A$8:$A$5007,"مصروف",$I$8:$I$5007,"&lt;&gt;مرفوض"))</f>
        <v/>
      </c>
      <c r="P306" s="25">
        <f>IF(A306&lt;&gt;"عهدة","",N(F306)-O306)</f>
        <v/>
      </c>
      <c r="Q306" s="26">
        <f>IF(A306="","",IF(A306="عهدة",IF(N(F306)=0,"⚠ أدخل قيمة العهدة",IF(P306&lt;0,"⛔ عجز / زيادة مصروفات "&amp;TEXT(-P306,"#,##0"),IF(COUNTIFS($B$8:$B$5007,B306,$A$8:$A$5007,"مصروف",$I$8:$I$5007,"&lt;&gt;مرفوض",$K$8:$K$5007,"&lt;&gt;نعم")&gt;0,"⚠ "&amp;COUNTIFS($B$8:$B$5007,B306,$A$8:$A$5007,"مصروف",$I$8:$I$5007,"&lt;&gt;مرفوض",$K$8:$K$5007,"&lt;&gt;نعم")&amp;" مصروف غير مسوى",IF(L306="تمت التسوية",IF(P306=0,"✔ متوازنة وتمت التسوية","✔ تمت التسوية – متبقي "&amp;TEXT(P306,"#,##0")),IF(P306&gt;0,"متبقي "&amp;TEXT(P306,"#,##0"),"✔ متوازنة"))))),IF(R306=0,"⚠ أضف سطر عهدة أولًا",IF(OR(C306="",N(G306)=0),"⚠ أكمل التاريخ والقيمة",IF(S306="","⚠ التاريخ خارج السنة المالية",IF(H306="","⚠ اختر بند الموازنة",IF(I306="مرفوض","✖ مرفوض من المدير",IF(I306&lt;&gt;"موافق","⏳ بانتظار موافقة المدير",IF(K306&lt;&gt;"نعم","⚠ غير مسوى مع الحسابات","✔ معتمد ومسوى")))))))))</f>
        <v/>
      </c>
      <c r="R306">
        <f>N(R305)+IF(A306="عهدة",1,0)</f>
        <v/>
      </c>
      <c r="S306">
        <f>IF(C306="","",IF(AND(C306&gt;=DATE(2026,9,1),C306&lt;=DATE(2027,8,31)),(YEAR(C306)-2026)*12+MONTH(C306)-8,""))</f>
        <v/>
      </c>
      <c r="T306">
        <f>IF(AND(A306="مصروف",R306&gt;0,I306="موافق",S306&lt;&gt;"",H306&lt;&gt;""),N(G306),0)</f>
        <v/>
      </c>
    </row>
    <row r="307">
      <c r="A307" s="19" t="n"/>
      <c r="B307" s="20">
        <f>IF(A307="","",IF(R307=0,"⚠ أضف سطر عهدة أولًا","BDR-"&amp;TEXT(R307,"000")))</f>
        <v/>
      </c>
      <c r="C307" s="21" t="n"/>
      <c r="D307" s="20">
        <f>IF(C307="","",IF(S307="","خارج السنة المالية",INDEX(القوائم!$D$2:$D$13,S307)))</f>
        <v/>
      </c>
      <c r="E307" s="22" t="n"/>
      <c r="F307" s="23" t="n"/>
      <c r="G307" s="23" t="n"/>
      <c r="H307" s="22" t="n"/>
      <c r="I307" s="19" t="n"/>
      <c r="J307" s="21" t="n"/>
      <c r="K307" s="19" t="n"/>
      <c r="L307" s="19" t="n"/>
      <c r="M307" s="21" t="n"/>
      <c r="N307" s="22" t="n"/>
      <c r="O307" s="24">
        <f>IF(A307&lt;&gt;"عهدة","",SUMIFS($G$8:$G$5007,$B$8:$B$5007,B307,$A$8:$A$5007,"مصروف",$I$8:$I$5007,"&lt;&gt;مرفوض"))</f>
        <v/>
      </c>
      <c r="P307" s="25">
        <f>IF(A307&lt;&gt;"عهدة","",N(F307)-O307)</f>
        <v/>
      </c>
      <c r="Q307" s="26">
        <f>IF(A307="","",IF(A307="عهدة",IF(N(F307)=0,"⚠ أدخل قيمة العهدة",IF(P307&lt;0,"⛔ عجز / زيادة مصروفات "&amp;TEXT(-P307,"#,##0"),IF(COUNTIFS($B$8:$B$5007,B307,$A$8:$A$5007,"مصروف",$I$8:$I$5007,"&lt;&gt;مرفوض",$K$8:$K$5007,"&lt;&gt;نعم")&gt;0,"⚠ "&amp;COUNTIFS($B$8:$B$5007,B307,$A$8:$A$5007,"مصروف",$I$8:$I$5007,"&lt;&gt;مرفوض",$K$8:$K$5007,"&lt;&gt;نعم")&amp;" مصروف غير مسوى",IF(L307="تمت التسوية",IF(P307=0,"✔ متوازنة وتمت التسوية","✔ تمت التسوية – متبقي "&amp;TEXT(P307,"#,##0")),IF(P307&gt;0,"متبقي "&amp;TEXT(P307,"#,##0"),"✔ متوازنة"))))),IF(R307=0,"⚠ أضف سطر عهدة أولًا",IF(OR(C307="",N(G307)=0),"⚠ أكمل التاريخ والقيمة",IF(S307="","⚠ التاريخ خارج السنة المالية",IF(H307="","⚠ اختر بند الموازنة",IF(I307="مرفوض","✖ مرفوض من المدير",IF(I307&lt;&gt;"موافق","⏳ بانتظار موافقة المدير",IF(K307&lt;&gt;"نعم","⚠ غير مسوى مع الحسابات","✔ معتمد ومسوى")))))))))</f>
        <v/>
      </c>
      <c r="R307">
        <f>N(R306)+IF(A307="عهدة",1,0)</f>
        <v/>
      </c>
      <c r="S307">
        <f>IF(C307="","",IF(AND(C307&gt;=DATE(2026,9,1),C307&lt;=DATE(2027,8,31)),(YEAR(C307)-2026)*12+MONTH(C307)-8,""))</f>
        <v/>
      </c>
      <c r="T307">
        <f>IF(AND(A307="مصروف",R307&gt;0,I307="موافق",S307&lt;&gt;"",H307&lt;&gt;""),N(G307),0)</f>
        <v/>
      </c>
    </row>
    <row r="308">
      <c r="A308" s="19" t="n"/>
      <c r="B308" s="20">
        <f>IF(A308="","",IF(R308=0,"⚠ أضف سطر عهدة أولًا","BDR-"&amp;TEXT(R308,"000")))</f>
        <v/>
      </c>
      <c r="C308" s="21" t="n"/>
      <c r="D308" s="20">
        <f>IF(C308="","",IF(S308="","خارج السنة المالية",INDEX(القوائم!$D$2:$D$13,S308)))</f>
        <v/>
      </c>
      <c r="E308" s="22" t="n"/>
      <c r="F308" s="23" t="n"/>
      <c r="G308" s="23" t="n"/>
      <c r="H308" s="22" t="n"/>
      <c r="I308" s="19" t="n"/>
      <c r="J308" s="21" t="n"/>
      <c r="K308" s="19" t="n"/>
      <c r="L308" s="19" t="n"/>
      <c r="M308" s="21" t="n"/>
      <c r="N308" s="22" t="n"/>
      <c r="O308" s="24">
        <f>IF(A308&lt;&gt;"عهدة","",SUMIFS($G$8:$G$5007,$B$8:$B$5007,B308,$A$8:$A$5007,"مصروف",$I$8:$I$5007,"&lt;&gt;مرفوض"))</f>
        <v/>
      </c>
      <c r="P308" s="25">
        <f>IF(A308&lt;&gt;"عهدة","",N(F308)-O308)</f>
        <v/>
      </c>
      <c r="Q308" s="26">
        <f>IF(A308="","",IF(A308="عهدة",IF(N(F308)=0,"⚠ أدخل قيمة العهدة",IF(P308&lt;0,"⛔ عجز / زيادة مصروفات "&amp;TEXT(-P308,"#,##0"),IF(COUNTIFS($B$8:$B$5007,B308,$A$8:$A$5007,"مصروف",$I$8:$I$5007,"&lt;&gt;مرفوض",$K$8:$K$5007,"&lt;&gt;نعم")&gt;0,"⚠ "&amp;COUNTIFS($B$8:$B$5007,B308,$A$8:$A$5007,"مصروف",$I$8:$I$5007,"&lt;&gt;مرفوض",$K$8:$K$5007,"&lt;&gt;نعم")&amp;" مصروف غير مسوى",IF(L308="تمت التسوية",IF(P308=0,"✔ متوازنة وتمت التسوية","✔ تمت التسوية – متبقي "&amp;TEXT(P308,"#,##0")),IF(P308&gt;0,"متبقي "&amp;TEXT(P308,"#,##0"),"✔ متوازنة"))))),IF(R308=0,"⚠ أضف سطر عهدة أولًا",IF(OR(C308="",N(G308)=0),"⚠ أكمل التاريخ والقيمة",IF(S308="","⚠ التاريخ خارج السنة المالية",IF(H308="","⚠ اختر بند الموازنة",IF(I308="مرفوض","✖ مرفوض من المدير",IF(I308&lt;&gt;"موافق","⏳ بانتظار موافقة المدير",IF(K308&lt;&gt;"نعم","⚠ غير مسوى مع الحسابات","✔ معتمد ومسوى")))))))))</f>
        <v/>
      </c>
      <c r="R308">
        <f>N(R307)+IF(A308="عهدة",1,0)</f>
        <v/>
      </c>
      <c r="S308">
        <f>IF(C308="","",IF(AND(C308&gt;=DATE(2026,9,1),C308&lt;=DATE(2027,8,31)),(YEAR(C308)-2026)*12+MONTH(C308)-8,""))</f>
        <v/>
      </c>
      <c r="T308">
        <f>IF(AND(A308="مصروف",R308&gt;0,I308="موافق",S308&lt;&gt;"",H308&lt;&gt;""),N(G308),0)</f>
        <v/>
      </c>
    </row>
    <row r="309">
      <c r="A309" s="19" t="n"/>
      <c r="B309" s="20">
        <f>IF(A309="","",IF(R309=0,"⚠ أضف سطر عهدة أولًا","BDR-"&amp;TEXT(R309,"000")))</f>
        <v/>
      </c>
      <c r="C309" s="21" t="n"/>
      <c r="D309" s="20">
        <f>IF(C309="","",IF(S309="","خارج السنة المالية",INDEX(القوائم!$D$2:$D$13,S309)))</f>
        <v/>
      </c>
      <c r="E309" s="22" t="n"/>
      <c r="F309" s="23" t="n"/>
      <c r="G309" s="23" t="n"/>
      <c r="H309" s="22" t="n"/>
      <c r="I309" s="19" t="n"/>
      <c r="J309" s="21" t="n"/>
      <c r="K309" s="19" t="n"/>
      <c r="L309" s="19" t="n"/>
      <c r="M309" s="21" t="n"/>
      <c r="N309" s="22" t="n"/>
      <c r="O309" s="24">
        <f>IF(A309&lt;&gt;"عهدة","",SUMIFS($G$8:$G$5007,$B$8:$B$5007,B309,$A$8:$A$5007,"مصروف",$I$8:$I$5007,"&lt;&gt;مرفوض"))</f>
        <v/>
      </c>
      <c r="P309" s="25">
        <f>IF(A309&lt;&gt;"عهدة","",N(F309)-O309)</f>
        <v/>
      </c>
      <c r="Q309" s="26">
        <f>IF(A309="","",IF(A309="عهدة",IF(N(F309)=0,"⚠ أدخل قيمة العهدة",IF(P309&lt;0,"⛔ عجز / زيادة مصروفات "&amp;TEXT(-P309,"#,##0"),IF(COUNTIFS($B$8:$B$5007,B309,$A$8:$A$5007,"مصروف",$I$8:$I$5007,"&lt;&gt;مرفوض",$K$8:$K$5007,"&lt;&gt;نعم")&gt;0,"⚠ "&amp;COUNTIFS($B$8:$B$5007,B309,$A$8:$A$5007,"مصروف",$I$8:$I$5007,"&lt;&gt;مرفوض",$K$8:$K$5007,"&lt;&gt;نعم")&amp;" مصروف غير مسوى",IF(L309="تمت التسوية",IF(P309=0,"✔ متوازنة وتمت التسوية","✔ تمت التسوية – متبقي "&amp;TEXT(P309,"#,##0")),IF(P309&gt;0,"متبقي "&amp;TEXT(P309,"#,##0"),"✔ متوازنة"))))),IF(R309=0,"⚠ أضف سطر عهدة أولًا",IF(OR(C309="",N(G309)=0),"⚠ أكمل التاريخ والقيمة",IF(S309="","⚠ التاريخ خارج السنة المالية",IF(H309="","⚠ اختر بند الموازنة",IF(I309="مرفوض","✖ مرفوض من المدير",IF(I309&lt;&gt;"موافق","⏳ بانتظار موافقة المدير",IF(K309&lt;&gt;"نعم","⚠ غير مسوى مع الحسابات","✔ معتمد ومسوى")))))))))</f>
        <v/>
      </c>
      <c r="R309">
        <f>N(R308)+IF(A309="عهدة",1,0)</f>
        <v/>
      </c>
      <c r="S309">
        <f>IF(C309="","",IF(AND(C309&gt;=DATE(2026,9,1),C309&lt;=DATE(2027,8,31)),(YEAR(C309)-2026)*12+MONTH(C309)-8,""))</f>
        <v/>
      </c>
      <c r="T309">
        <f>IF(AND(A309="مصروف",R309&gt;0,I309="موافق",S309&lt;&gt;"",H309&lt;&gt;""),N(G309),0)</f>
        <v/>
      </c>
    </row>
    <row r="310">
      <c r="A310" s="19" t="n"/>
      <c r="B310" s="20">
        <f>IF(A310="","",IF(R310=0,"⚠ أضف سطر عهدة أولًا","BDR-"&amp;TEXT(R310,"000")))</f>
        <v/>
      </c>
      <c r="C310" s="21" t="n"/>
      <c r="D310" s="20">
        <f>IF(C310="","",IF(S310="","خارج السنة المالية",INDEX(القوائم!$D$2:$D$13,S310)))</f>
        <v/>
      </c>
      <c r="E310" s="22" t="n"/>
      <c r="F310" s="23" t="n"/>
      <c r="G310" s="23" t="n"/>
      <c r="H310" s="22" t="n"/>
      <c r="I310" s="19" t="n"/>
      <c r="J310" s="21" t="n"/>
      <c r="K310" s="19" t="n"/>
      <c r="L310" s="19" t="n"/>
      <c r="M310" s="21" t="n"/>
      <c r="N310" s="22" t="n"/>
      <c r="O310" s="24">
        <f>IF(A310&lt;&gt;"عهدة","",SUMIFS($G$8:$G$5007,$B$8:$B$5007,B310,$A$8:$A$5007,"مصروف",$I$8:$I$5007,"&lt;&gt;مرفوض"))</f>
        <v/>
      </c>
      <c r="P310" s="25">
        <f>IF(A310&lt;&gt;"عهدة","",N(F310)-O310)</f>
        <v/>
      </c>
      <c r="Q310" s="26">
        <f>IF(A310="","",IF(A310="عهدة",IF(N(F310)=0,"⚠ أدخل قيمة العهدة",IF(P310&lt;0,"⛔ عجز / زيادة مصروفات "&amp;TEXT(-P310,"#,##0"),IF(COUNTIFS($B$8:$B$5007,B310,$A$8:$A$5007,"مصروف",$I$8:$I$5007,"&lt;&gt;مرفوض",$K$8:$K$5007,"&lt;&gt;نعم")&gt;0,"⚠ "&amp;COUNTIFS($B$8:$B$5007,B310,$A$8:$A$5007,"مصروف",$I$8:$I$5007,"&lt;&gt;مرفوض",$K$8:$K$5007,"&lt;&gt;نعم")&amp;" مصروف غير مسوى",IF(L310="تمت التسوية",IF(P310=0,"✔ متوازنة وتمت التسوية","✔ تمت التسوية – متبقي "&amp;TEXT(P310,"#,##0")),IF(P310&gt;0,"متبقي "&amp;TEXT(P310,"#,##0"),"✔ متوازنة"))))),IF(R310=0,"⚠ أضف سطر عهدة أولًا",IF(OR(C310="",N(G310)=0),"⚠ أكمل التاريخ والقيمة",IF(S310="","⚠ التاريخ خارج السنة المالية",IF(H310="","⚠ اختر بند الموازنة",IF(I310="مرفوض","✖ مرفوض من المدير",IF(I310&lt;&gt;"موافق","⏳ بانتظار موافقة المدير",IF(K310&lt;&gt;"نعم","⚠ غير مسوى مع الحسابات","✔ معتمد ومسوى")))))))))</f>
        <v/>
      </c>
      <c r="R310">
        <f>N(R309)+IF(A310="عهدة",1,0)</f>
        <v/>
      </c>
      <c r="S310">
        <f>IF(C310="","",IF(AND(C310&gt;=DATE(2026,9,1),C310&lt;=DATE(2027,8,31)),(YEAR(C310)-2026)*12+MONTH(C310)-8,""))</f>
        <v/>
      </c>
      <c r="T310">
        <f>IF(AND(A310="مصروف",R310&gt;0,I310="موافق",S310&lt;&gt;"",H310&lt;&gt;""),N(G310),0)</f>
        <v/>
      </c>
    </row>
    <row r="311">
      <c r="A311" s="19" t="n"/>
      <c r="B311" s="20">
        <f>IF(A311="","",IF(R311=0,"⚠ أضف سطر عهدة أولًا","BDR-"&amp;TEXT(R311,"000")))</f>
        <v/>
      </c>
      <c r="C311" s="21" t="n"/>
      <c r="D311" s="20">
        <f>IF(C311="","",IF(S311="","خارج السنة المالية",INDEX(القوائم!$D$2:$D$13,S311)))</f>
        <v/>
      </c>
      <c r="E311" s="22" t="n"/>
      <c r="F311" s="23" t="n"/>
      <c r="G311" s="23" t="n"/>
      <c r="H311" s="22" t="n"/>
      <c r="I311" s="19" t="n"/>
      <c r="J311" s="21" t="n"/>
      <c r="K311" s="19" t="n"/>
      <c r="L311" s="19" t="n"/>
      <c r="M311" s="21" t="n"/>
      <c r="N311" s="22" t="n"/>
      <c r="O311" s="24">
        <f>IF(A311&lt;&gt;"عهدة","",SUMIFS($G$8:$G$5007,$B$8:$B$5007,B311,$A$8:$A$5007,"مصروف",$I$8:$I$5007,"&lt;&gt;مرفوض"))</f>
        <v/>
      </c>
      <c r="P311" s="25">
        <f>IF(A311&lt;&gt;"عهدة","",N(F311)-O311)</f>
        <v/>
      </c>
      <c r="Q311" s="26">
        <f>IF(A311="","",IF(A311="عهدة",IF(N(F311)=0,"⚠ أدخل قيمة العهدة",IF(P311&lt;0,"⛔ عجز / زيادة مصروفات "&amp;TEXT(-P311,"#,##0"),IF(COUNTIFS($B$8:$B$5007,B311,$A$8:$A$5007,"مصروف",$I$8:$I$5007,"&lt;&gt;مرفوض",$K$8:$K$5007,"&lt;&gt;نعم")&gt;0,"⚠ "&amp;COUNTIFS($B$8:$B$5007,B311,$A$8:$A$5007,"مصروف",$I$8:$I$5007,"&lt;&gt;مرفوض",$K$8:$K$5007,"&lt;&gt;نعم")&amp;" مصروف غير مسوى",IF(L311="تمت التسوية",IF(P311=0,"✔ متوازنة وتمت التسوية","✔ تمت التسوية – متبقي "&amp;TEXT(P311,"#,##0")),IF(P311&gt;0,"متبقي "&amp;TEXT(P311,"#,##0"),"✔ متوازنة"))))),IF(R311=0,"⚠ أضف سطر عهدة أولًا",IF(OR(C311="",N(G311)=0),"⚠ أكمل التاريخ والقيمة",IF(S311="","⚠ التاريخ خارج السنة المالية",IF(H311="","⚠ اختر بند الموازنة",IF(I311="مرفوض","✖ مرفوض من المدير",IF(I311&lt;&gt;"موافق","⏳ بانتظار موافقة المدير",IF(K311&lt;&gt;"نعم","⚠ غير مسوى مع الحسابات","✔ معتمد ومسوى")))))))))</f>
        <v/>
      </c>
      <c r="R311">
        <f>N(R310)+IF(A311="عهدة",1,0)</f>
        <v/>
      </c>
      <c r="S311">
        <f>IF(C311="","",IF(AND(C311&gt;=DATE(2026,9,1),C311&lt;=DATE(2027,8,31)),(YEAR(C311)-2026)*12+MONTH(C311)-8,""))</f>
        <v/>
      </c>
      <c r="T311">
        <f>IF(AND(A311="مصروف",R311&gt;0,I311="موافق",S311&lt;&gt;"",H311&lt;&gt;""),N(G311),0)</f>
        <v/>
      </c>
    </row>
    <row r="312">
      <c r="A312" s="19" t="n"/>
      <c r="B312" s="20">
        <f>IF(A312="","",IF(R312=0,"⚠ أضف سطر عهدة أولًا","BDR-"&amp;TEXT(R312,"000")))</f>
        <v/>
      </c>
      <c r="C312" s="21" t="n"/>
      <c r="D312" s="20">
        <f>IF(C312="","",IF(S312="","خارج السنة المالية",INDEX(القوائم!$D$2:$D$13,S312)))</f>
        <v/>
      </c>
      <c r="E312" s="22" t="n"/>
      <c r="F312" s="23" t="n"/>
      <c r="G312" s="23" t="n"/>
      <c r="H312" s="22" t="n"/>
      <c r="I312" s="19" t="n"/>
      <c r="J312" s="21" t="n"/>
      <c r="K312" s="19" t="n"/>
      <c r="L312" s="19" t="n"/>
      <c r="M312" s="21" t="n"/>
      <c r="N312" s="22" t="n"/>
      <c r="O312" s="24">
        <f>IF(A312&lt;&gt;"عهدة","",SUMIFS($G$8:$G$5007,$B$8:$B$5007,B312,$A$8:$A$5007,"مصروف",$I$8:$I$5007,"&lt;&gt;مرفوض"))</f>
        <v/>
      </c>
      <c r="P312" s="25">
        <f>IF(A312&lt;&gt;"عهدة","",N(F312)-O312)</f>
        <v/>
      </c>
      <c r="Q312" s="26">
        <f>IF(A312="","",IF(A312="عهدة",IF(N(F312)=0,"⚠ أدخل قيمة العهدة",IF(P312&lt;0,"⛔ عجز / زيادة مصروفات "&amp;TEXT(-P312,"#,##0"),IF(COUNTIFS($B$8:$B$5007,B312,$A$8:$A$5007,"مصروف",$I$8:$I$5007,"&lt;&gt;مرفوض",$K$8:$K$5007,"&lt;&gt;نعم")&gt;0,"⚠ "&amp;COUNTIFS($B$8:$B$5007,B312,$A$8:$A$5007,"مصروف",$I$8:$I$5007,"&lt;&gt;مرفوض",$K$8:$K$5007,"&lt;&gt;نعم")&amp;" مصروف غير مسوى",IF(L312="تمت التسوية",IF(P312=0,"✔ متوازنة وتمت التسوية","✔ تمت التسوية – متبقي "&amp;TEXT(P312,"#,##0")),IF(P312&gt;0,"متبقي "&amp;TEXT(P312,"#,##0"),"✔ متوازنة"))))),IF(R312=0,"⚠ أضف سطر عهدة أولًا",IF(OR(C312="",N(G312)=0),"⚠ أكمل التاريخ والقيمة",IF(S312="","⚠ التاريخ خارج السنة المالية",IF(H312="","⚠ اختر بند الموازنة",IF(I312="مرفوض","✖ مرفوض من المدير",IF(I312&lt;&gt;"موافق","⏳ بانتظار موافقة المدير",IF(K312&lt;&gt;"نعم","⚠ غير مسوى مع الحسابات","✔ معتمد ومسوى")))))))))</f>
        <v/>
      </c>
      <c r="R312">
        <f>N(R311)+IF(A312="عهدة",1,0)</f>
        <v/>
      </c>
      <c r="S312">
        <f>IF(C312="","",IF(AND(C312&gt;=DATE(2026,9,1),C312&lt;=DATE(2027,8,31)),(YEAR(C312)-2026)*12+MONTH(C312)-8,""))</f>
        <v/>
      </c>
      <c r="T312">
        <f>IF(AND(A312="مصروف",R312&gt;0,I312="موافق",S312&lt;&gt;"",H312&lt;&gt;""),N(G312),0)</f>
        <v/>
      </c>
    </row>
    <row r="313">
      <c r="A313" s="19" t="n"/>
      <c r="B313" s="20">
        <f>IF(A313="","",IF(R313=0,"⚠ أضف سطر عهدة أولًا","BDR-"&amp;TEXT(R313,"000")))</f>
        <v/>
      </c>
      <c r="C313" s="21" t="n"/>
      <c r="D313" s="20">
        <f>IF(C313="","",IF(S313="","خارج السنة المالية",INDEX(القوائم!$D$2:$D$13,S313)))</f>
        <v/>
      </c>
      <c r="E313" s="22" t="n"/>
      <c r="F313" s="23" t="n"/>
      <c r="G313" s="23" t="n"/>
      <c r="H313" s="22" t="n"/>
      <c r="I313" s="19" t="n"/>
      <c r="J313" s="21" t="n"/>
      <c r="K313" s="19" t="n"/>
      <c r="L313" s="19" t="n"/>
      <c r="M313" s="21" t="n"/>
      <c r="N313" s="22" t="n"/>
      <c r="O313" s="24">
        <f>IF(A313&lt;&gt;"عهدة","",SUMIFS($G$8:$G$5007,$B$8:$B$5007,B313,$A$8:$A$5007,"مصروف",$I$8:$I$5007,"&lt;&gt;مرفوض"))</f>
        <v/>
      </c>
      <c r="P313" s="25">
        <f>IF(A313&lt;&gt;"عهدة","",N(F313)-O313)</f>
        <v/>
      </c>
      <c r="Q313" s="26">
        <f>IF(A313="","",IF(A313="عهدة",IF(N(F313)=0,"⚠ أدخل قيمة العهدة",IF(P313&lt;0,"⛔ عجز / زيادة مصروفات "&amp;TEXT(-P313,"#,##0"),IF(COUNTIFS($B$8:$B$5007,B313,$A$8:$A$5007,"مصروف",$I$8:$I$5007,"&lt;&gt;مرفوض",$K$8:$K$5007,"&lt;&gt;نعم")&gt;0,"⚠ "&amp;COUNTIFS($B$8:$B$5007,B313,$A$8:$A$5007,"مصروف",$I$8:$I$5007,"&lt;&gt;مرفوض",$K$8:$K$5007,"&lt;&gt;نعم")&amp;" مصروف غير مسوى",IF(L313="تمت التسوية",IF(P313=0,"✔ متوازنة وتمت التسوية","✔ تمت التسوية – متبقي "&amp;TEXT(P313,"#,##0")),IF(P313&gt;0,"متبقي "&amp;TEXT(P313,"#,##0"),"✔ متوازنة"))))),IF(R313=0,"⚠ أضف سطر عهدة أولًا",IF(OR(C313="",N(G313)=0),"⚠ أكمل التاريخ والقيمة",IF(S313="","⚠ التاريخ خارج السنة المالية",IF(H313="","⚠ اختر بند الموازنة",IF(I313="مرفوض","✖ مرفوض من المدير",IF(I313&lt;&gt;"موافق","⏳ بانتظار موافقة المدير",IF(K313&lt;&gt;"نعم","⚠ غير مسوى مع الحسابات","✔ معتمد ومسوى")))))))))</f>
        <v/>
      </c>
      <c r="R313">
        <f>N(R312)+IF(A313="عهدة",1,0)</f>
        <v/>
      </c>
      <c r="S313">
        <f>IF(C313="","",IF(AND(C313&gt;=DATE(2026,9,1),C313&lt;=DATE(2027,8,31)),(YEAR(C313)-2026)*12+MONTH(C313)-8,""))</f>
        <v/>
      </c>
      <c r="T313">
        <f>IF(AND(A313="مصروف",R313&gt;0,I313="موافق",S313&lt;&gt;"",H313&lt;&gt;""),N(G313),0)</f>
        <v/>
      </c>
    </row>
    <row r="314">
      <c r="A314" s="19" t="n"/>
      <c r="B314" s="20">
        <f>IF(A314="","",IF(R314=0,"⚠ أضف سطر عهدة أولًا","BDR-"&amp;TEXT(R314,"000")))</f>
        <v/>
      </c>
      <c r="C314" s="21" t="n"/>
      <c r="D314" s="20">
        <f>IF(C314="","",IF(S314="","خارج السنة المالية",INDEX(القوائم!$D$2:$D$13,S314)))</f>
        <v/>
      </c>
      <c r="E314" s="22" t="n"/>
      <c r="F314" s="23" t="n"/>
      <c r="G314" s="23" t="n"/>
      <c r="H314" s="22" t="n"/>
      <c r="I314" s="19" t="n"/>
      <c r="J314" s="21" t="n"/>
      <c r="K314" s="19" t="n"/>
      <c r="L314" s="19" t="n"/>
      <c r="M314" s="21" t="n"/>
      <c r="N314" s="22" t="n"/>
      <c r="O314" s="24">
        <f>IF(A314&lt;&gt;"عهدة","",SUMIFS($G$8:$G$5007,$B$8:$B$5007,B314,$A$8:$A$5007,"مصروف",$I$8:$I$5007,"&lt;&gt;مرفوض"))</f>
        <v/>
      </c>
      <c r="P314" s="25">
        <f>IF(A314&lt;&gt;"عهدة","",N(F314)-O314)</f>
        <v/>
      </c>
      <c r="Q314" s="26">
        <f>IF(A314="","",IF(A314="عهدة",IF(N(F314)=0,"⚠ أدخل قيمة العهدة",IF(P314&lt;0,"⛔ عجز / زيادة مصروفات "&amp;TEXT(-P314,"#,##0"),IF(COUNTIFS($B$8:$B$5007,B314,$A$8:$A$5007,"مصروف",$I$8:$I$5007,"&lt;&gt;مرفوض",$K$8:$K$5007,"&lt;&gt;نعم")&gt;0,"⚠ "&amp;COUNTIFS($B$8:$B$5007,B314,$A$8:$A$5007,"مصروف",$I$8:$I$5007,"&lt;&gt;مرفوض",$K$8:$K$5007,"&lt;&gt;نعم")&amp;" مصروف غير مسوى",IF(L314="تمت التسوية",IF(P314=0,"✔ متوازنة وتمت التسوية","✔ تمت التسوية – متبقي "&amp;TEXT(P314,"#,##0")),IF(P314&gt;0,"متبقي "&amp;TEXT(P314,"#,##0"),"✔ متوازنة"))))),IF(R314=0,"⚠ أضف سطر عهدة أولًا",IF(OR(C314="",N(G314)=0),"⚠ أكمل التاريخ والقيمة",IF(S314="","⚠ التاريخ خارج السنة المالية",IF(H314="","⚠ اختر بند الموازنة",IF(I314="مرفوض","✖ مرفوض من المدير",IF(I314&lt;&gt;"موافق","⏳ بانتظار موافقة المدير",IF(K314&lt;&gt;"نعم","⚠ غير مسوى مع الحسابات","✔ معتمد ومسوى")))))))))</f>
        <v/>
      </c>
      <c r="R314">
        <f>N(R313)+IF(A314="عهدة",1,0)</f>
        <v/>
      </c>
      <c r="S314">
        <f>IF(C314="","",IF(AND(C314&gt;=DATE(2026,9,1),C314&lt;=DATE(2027,8,31)),(YEAR(C314)-2026)*12+MONTH(C314)-8,""))</f>
        <v/>
      </c>
      <c r="T314">
        <f>IF(AND(A314="مصروف",R314&gt;0,I314="موافق",S314&lt;&gt;"",H314&lt;&gt;""),N(G314),0)</f>
        <v/>
      </c>
    </row>
    <row r="315">
      <c r="A315" s="19" t="n"/>
      <c r="B315" s="20">
        <f>IF(A315="","",IF(R315=0,"⚠ أضف سطر عهدة أولًا","BDR-"&amp;TEXT(R315,"000")))</f>
        <v/>
      </c>
      <c r="C315" s="21" t="n"/>
      <c r="D315" s="20">
        <f>IF(C315="","",IF(S315="","خارج السنة المالية",INDEX(القوائم!$D$2:$D$13,S315)))</f>
        <v/>
      </c>
      <c r="E315" s="22" t="n"/>
      <c r="F315" s="23" t="n"/>
      <c r="G315" s="23" t="n"/>
      <c r="H315" s="22" t="n"/>
      <c r="I315" s="19" t="n"/>
      <c r="J315" s="21" t="n"/>
      <c r="K315" s="19" t="n"/>
      <c r="L315" s="19" t="n"/>
      <c r="M315" s="21" t="n"/>
      <c r="N315" s="22" t="n"/>
      <c r="O315" s="24">
        <f>IF(A315&lt;&gt;"عهدة","",SUMIFS($G$8:$G$5007,$B$8:$B$5007,B315,$A$8:$A$5007,"مصروف",$I$8:$I$5007,"&lt;&gt;مرفوض"))</f>
        <v/>
      </c>
      <c r="P315" s="25">
        <f>IF(A315&lt;&gt;"عهدة","",N(F315)-O315)</f>
        <v/>
      </c>
      <c r="Q315" s="26">
        <f>IF(A315="","",IF(A315="عهدة",IF(N(F315)=0,"⚠ أدخل قيمة العهدة",IF(P315&lt;0,"⛔ عجز / زيادة مصروفات "&amp;TEXT(-P315,"#,##0"),IF(COUNTIFS($B$8:$B$5007,B315,$A$8:$A$5007,"مصروف",$I$8:$I$5007,"&lt;&gt;مرفوض",$K$8:$K$5007,"&lt;&gt;نعم")&gt;0,"⚠ "&amp;COUNTIFS($B$8:$B$5007,B315,$A$8:$A$5007,"مصروف",$I$8:$I$5007,"&lt;&gt;مرفوض",$K$8:$K$5007,"&lt;&gt;نعم")&amp;" مصروف غير مسوى",IF(L315="تمت التسوية",IF(P315=0,"✔ متوازنة وتمت التسوية","✔ تمت التسوية – متبقي "&amp;TEXT(P315,"#,##0")),IF(P315&gt;0,"متبقي "&amp;TEXT(P315,"#,##0"),"✔ متوازنة"))))),IF(R315=0,"⚠ أضف سطر عهدة أولًا",IF(OR(C315="",N(G315)=0),"⚠ أكمل التاريخ والقيمة",IF(S315="","⚠ التاريخ خارج السنة المالية",IF(H315="","⚠ اختر بند الموازنة",IF(I315="مرفوض","✖ مرفوض من المدير",IF(I315&lt;&gt;"موافق","⏳ بانتظار موافقة المدير",IF(K315&lt;&gt;"نعم","⚠ غير مسوى مع الحسابات","✔ معتمد ومسوى")))))))))</f>
        <v/>
      </c>
      <c r="R315">
        <f>N(R314)+IF(A315="عهدة",1,0)</f>
        <v/>
      </c>
      <c r="S315">
        <f>IF(C315="","",IF(AND(C315&gt;=DATE(2026,9,1),C315&lt;=DATE(2027,8,31)),(YEAR(C315)-2026)*12+MONTH(C315)-8,""))</f>
        <v/>
      </c>
      <c r="T315">
        <f>IF(AND(A315="مصروف",R315&gt;0,I315="موافق",S315&lt;&gt;"",H315&lt;&gt;""),N(G315),0)</f>
        <v/>
      </c>
    </row>
    <row r="316">
      <c r="A316" s="19" t="n"/>
      <c r="B316" s="20">
        <f>IF(A316="","",IF(R316=0,"⚠ أضف سطر عهدة أولًا","BDR-"&amp;TEXT(R316,"000")))</f>
        <v/>
      </c>
      <c r="C316" s="21" t="n"/>
      <c r="D316" s="20">
        <f>IF(C316="","",IF(S316="","خارج السنة المالية",INDEX(القوائم!$D$2:$D$13,S316)))</f>
        <v/>
      </c>
      <c r="E316" s="22" t="n"/>
      <c r="F316" s="23" t="n"/>
      <c r="G316" s="23" t="n"/>
      <c r="H316" s="22" t="n"/>
      <c r="I316" s="19" t="n"/>
      <c r="J316" s="21" t="n"/>
      <c r="K316" s="19" t="n"/>
      <c r="L316" s="19" t="n"/>
      <c r="M316" s="21" t="n"/>
      <c r="N316" s="22" t="n"/>
      <c r="O316" s="24">
        <f>IF(A316&lt;&gt;"عهدة","",SUMIFS($G$8:$G$5007,$B$8:$B$5007,B316,$A$8:$A$5007,"مصروف",$I$8:$I$5007,"&lt;&gt;مرفوض"))</f>
        <v/>
      </c>
      <c r="P316" s="25">
        <f>IF(A316&lt;&gt;"عهدة","",N(F316)-O316)</f>
        <v/>
      </c>
      <c r="Q316" s="26">
        <f>IF(A316="","",IF(A316="عهدة",IF(N(F316)=0,"⚠ أدخل قيمة العهدة",IF(P316&lt;0,"⛔ عجز / زيادة مصروفات "&amp;TEXT(-P316,"#,##0"),IF(COUNTIFS($B$8:$B$5007,B316,$A$8:$A$5007,"مصروف",$I$8:$I$5007,"&lt;&gt;مرفوض",$K$8:$K$5007,"&lt;&gt;نعم")&gt;0,"⚠ "&amp;COUNTIFS($B$8:$B$5007,B316,$A$8:$A$5007,"مصروف",$I$8:$I$5007,"&lt;&gt;مرفوض",$K$8:$K$5007,"&lt;&gt;نعم")&amp;" مصروف غير مسوى",IF(L316="تمت التسوية",IF(P316=0,"✔ متوازنة وتمت التسوية","✔ تمت التسوية – متبقي "&amp;TEXT(P316,"#,##0")),IF(P316&gt;0,"متبقي "&amp;TEXT(P316,"#,##0"),"✔ متوازنة"))))),IF(R316=0,"⚠ أضف سطر عهدة أولًا",IF(OR(C316="",N(G316)=0),"⚠ أكمل التاريخ والقيمة",IF(S316="","⚠ التاريخ خارج السنة المالية",IF(H316="","⚠ اختر بند الموازنة",IF(I316="مرفوض","✖ مرفوض من المدير",IF(I316&lt;&gt;"موافق","⏳ بانتظار موافقة المدير",IF(K316&lt;&gt;"نعم","⚠ غير مسوى مع الحسابات","✔ معتمد ومسوى")))))))))</f>
        <v/>
      </c>
      <c r="R316">
        <f>N(R315)+IF(A316="عهدة",1,0)</f>
        <v/>
      </c>
      <c r="S316">
        <f>IF(C316="","",IF(AND(C316&gt;=DATE(2026,9,1),C316&lt;=DATE(2027,8,31)),(YEAR(C316)-2026)*12+MONTH(C316)-8,""))</f>
        <v/>
      </c>
      <c r="T316">
        <f>IF(AND(A316="مصروف",R316&gt;0,I316="موافق",S316&lt;&gt;"",H316&lt;&gt;""),N(G316),0)</f>
        <v/>
      </c>
    </row>
    <row r="317">
      <c r="A317" s="19" t="n"/>
      <c r="B317" s="20">
        <f>IF(A317="","",IF(R317=0,"⚠ أضف سطر عهدة أولًا","BDR-"&amp;TEXT(R317,"000")))</f>
        <v/>
      </c>
      <c r="C317" s="21" t="n"/>
      <c r="D317" s="20">
        <f>IF(C317="","",IF(S317="","خارج السنة المالية",INDEX(القوائم!$D$2:$D$13,S317)))</f>
        <v/>
      </c>
      <c r="E317" s="22" t="n"/>
      <c r="F317" s="23" t="n"/>
      <c r="G317" s="23" t="n"/>
      <c r="H317" s="22" t="n"/>
      <c r="I317" s="19" t="n"/>
      <c r="J317" s="21" t="n"/>
      <c r="K317" s="19" t="n"/>
      <c r="L317" s="19" t="n"/>
      <c r="M317" s="21" t="n"/>
      <c r="N317" s="22" t="n"/>
      <c r="O317" s="24">
        <f>IF(A317&lt;&gt;"عهدة","",SUMIFS($G$8:$G$5007,$B$8:$B$5007,B317,$A$8:$A$5007,"مصروف",$I$8:$I$5007,"&lt;&gt;مرفوض"))</f>
        <v/>
      </c>
      <c r="P317" s="25">
        <f>IF(A317&lt;&gt;"عهدة","",N(F317)-O317)</f>
        <v/>
      </c>
      <c r="Q317" s="26">
        <f>IF(A317="","",IF(A317="عهدة",IF(N(F317)=0,"⚠ أدخل قيمة العهدة",IF(P317&lt;0,"⛔ عجز / زيادة مصروفات "&amp;TEXT(-P317,"#,##0"),IF(COUNTIFS($B$8:$B$5007,B317,$A$8:$A$5007,"مصروف",$I$8:$I$5007,"&lt;&gt;مرفوض",$K$8:$K$5007,"&lt;&gt;نعم")&gt;0,"⚠ "&amp;COUNTIFS($B$8:$B$5007,B317,$A$8:$A$5007,"مصروف",$I$8:$I$5007,"&lt;&gt;مرفوض",$K$8:$K$5007,"&lt;&gt;نعم")&amp;" مصروف غير مسوى",IF(L317="تمت التسوية",IF(P317=0,"✔ متوازنة وتمت التسوية","✔ تمت التسوية – متبقي "&amp;TEXT(P317,"#,##0")),IF(P317&gt;0,"متبقي "&amp;TEXT(P317,"#,##0"),"✔ متوازنة"))))),IF(R317=0,"⚠ أضف سطر عهدة أولًا",IF(OR(C317="",N(G317)=0),"⚠ أكمل التاريخ والقيمة",IF(S317="","⚠ التاريخ خارج السنة المالية",IF(H317="","⚠ اختر بند الموازنة",IF(I317="مرفوض","✖ مرفوض من المدير",IF(I317&lt;&gt;"موافق","⏳ بانتظار موافقة المدير",IF(K317&lt;&gt;"نعم","⚠ غير مسوى مع الحسابات","✔ معتمد ومسوى")))))))))</f>
        <v/>
      </c>
      <c r="R317">
        <f>N(R316)+IF(A317="عهدة",1,0)</f>
        <v/>
      </c>
      <c r="S317">
        <f>IF(C317="","",IF(AND(C317&gt;=DATE(2026,9,1),C317&lt;=DATE(2027,8,31)),(YEAR(C317)-2026)*12+MONTH(C317)-8,""))</f>
        <v/>
      </c>
      <c r="T317">
        <f>IF(AND(A317="مصروف",R317&gt;0,I317="موافق",S317&lt;&gt;"",H317&lt;&gt;""),N(G317),0)</f>
        <v/>
      </c>
    </row>
    <row r="318">
      <c r="A318" s="19" t="n"/>
      <c r="B318" s="20">
        <f>IF(A318="","",IF(R318=0,"⚠ أضف سطر عهدة أولًا","BDR-"&amp;TEXT(R318,"000")))</f>
        <v/>
      </c>
      <c r="C318" s="21" t="n"/>
      <c r="D318" s="20">
        <f>IF(C318="","",IF(S318="","خارج السنة المالية",INDEX(القوائم!$D$2:$D$13,S318)))</f>
        <v/>
      </c>
      <c r="E318" s="22" t="n"/>
      <c r="F318" s="23" t="n"/>
      <c r="G318" s="23" t="n"/>
      <c r="H318" s="22" t="n"/>
      <c r="I318" s="19" t="n"/>
      <c r="J318" s="21" t="n"/>
      <c r="K318" s="19" t="n"/>
      <c r="L318" s="19" t="n"/>
      <c r="M318" s="21" t="n"/>
      <c r="N318" s="22" t="n"/>
      <c r="O318" s="24">
        <f>IF(A318&lt;&gt;"عهدة","",SUMIFS($G$8:$G$5007,$B$8:$B$5007,B318,$A$8:$A$5007,"مصروف",$I$8:$I$5007,"&lt;&gt;مرفوض"))</f>
        <v/>
      </c>
      <c r="P318" s="25">
        <f>IF(A318&lt;&gt;"عهدة","",N(F318)-O318)</f>
        <v/>
      </c>
      <c r="Q318" s="26">
        <f>IF(A318="","",IF(A318="عهدة",IF(N(F318)=0,"⚠ أدخل قيمة العهدة",IF(P318&lt;0,"⛔ عجز / زيادة مصروفات "&amp;TEXT(-P318,"#,##0"),IF(COUNTIFS($B$8:$B$5007,B318,$A$8:$A$5007,"مصروف",$I$8:$I$5007,"&lt;&gt;مرفوض",$K$8:$K$5007,"&lt;&gt;نعم")&gt;0,"⚠ "&amp;COUNTIFS($B$8:$B$5007,B318,$A$8:$A$5007,"مصروف",$I$8:$I$5007,"&lt;&gt;مرفوض",$K$8:$K$5007,"&lt;&gt;نعم")&amp;" مصروف غير مسوى",IF(L318="تمت التسوية",IF(P318=0,"✔ متوازنة وتمت التسوية","✔ تمت التسوية – متبقي "&amp;TEXT(P318,"#,##0")),IF(P318&gt;0,"متبقي "&amp;TEXT(P318,"#,##0"),"✔ متوازنة"))))),IF(R318=0,"⚠ أضف سطر عهدة أولًا",IF(OR(C318="",N(G318)=0),"⚠ أكمل التاريخ والقيمة",IF(S318="","⚠ التاريخ خارج السنة المالية",IF(H318="","⚠ اختر بند الموازنة",IF(I318="مرفوض","✖ مرفوض من المدير",IF(I318&lt;&gt;"موافق","⏳ بانتظار موافقة المدير",IF(K318&lt;&gt;"نعم","⚠ غير مسوى مع الحسابات","✔ معتمد ومسوى")))))))))</f>
        <v/>
      </c>
      <c r="R318">
        <f>N(R317)+IF(A318="عهدة",1,0)</f>
        <v/>
      </c>
      <c r="S318">
        <f>IF(C318="","",IF(AND(C318&gt;=DATE(2026,9,1),C318&lt;=DATE(2027,8,31)),(YEAR(C318)-2026)*12+MONTH(C318)-8,""))</f>
        <v/>
      </c>
      <c r="T318">
        <f>IF(AND(A318="مصروف",R318&gt;0,I318="موافق",S318&lt;&gt;"",H318&lt;&gt;""),N(G318),0)</f>
        <v/>
      </c>
    </row>
    <row r="319">
      <c r="A319" s="19" t="n"/>
      <c r="B319" s="20">
        <f>IF(A319="","",IF(R319=0,"⚠ أضف سطر عهدة أولًا","BDR-"&amp;TEXT(R319,"000")))</f>
        <v/>
      </c>
      <c r="C319" s="21" t="n"/>
      <c r="D319" s="20">
        <f>IF(C319="","",IF(S319="","خارج السنة المالية",INDEX(القوائم!$D$2:$D$13,S319)))</f>
        <v/>
      </c>
      <c r="E319" s="22" t="n"/>
      <c r="F319" s="23" t="n"/>
      <c r="G319" s="23" t="n"/>
      <c r="H319" s="22" t="n"/>
      <c r="I319" s="19" t="n"/>
      <c r="J319" s="21" t="n"/>
      <c r="K319" s="19" t="n"/>
      <c r="L319" s="19" t="n"/>
      <c r="M319" s="21" t="n"/>
      <c r="N319" s="22" t="n"/>
      <c r="O319" s="24">
        <f>IF(A319&lt;&gt;"عهدة","",SUMIFS($G$8:$G$5007,$B$8:$B$5007,B319,$A$8:$A$5007,"مصروف",$I$8:$I$5007,"&lt;&gt;مرفوض"))</f>
        <v/>
      </c>
      <c r="P319" s="25">
        <f>IF(A319&lt;&gt;"عهدة","",N(F319)-O319)</f>
        <v/>
      </c>
      <c r="Q319" s="26">
        <f>IF(A319="","",IF(A319="عهدة",IF(N(F319)=0,"⚠ أدخل قيمة العهدة",IF(P319&lt;0,"⛔ عجز / زيادة مصروفات "&amp;TEXT(-P319,"#,##0"),IF(COUNTIFS($B$8:$B$5007,B319,$A$8:$A$5007,"مصروف",$I$8:$I$5007,"&lt;&gt;مرفوض",$K$8:$K$5007,"&lt;&gt;نعم")&gt;0,"⚠ "&amp;COUNTIFS($B$8:$B$5007,B319,$A$8:$A$5007,"مصروف",$I$8:$I$5007,"&lt;&gt;مرفوض",$K$8:$K$5007,"&lt;&gt;نعم")&amp;" مصروف غير مسوى",IF(L319="تمت التسوية",IF(P319=0,"✔ متوازنة وتمت التسوية","✔ تمت التسوية – متبقي "&amp;TEXT(P319,"#,##0")),IF(P319&gt;0,"متبقي "&amp;TEXT(P319,"#,##0"),"✔ متوازنة"))))),IF(R319=0,"⚠ أضف سطر عهدة أولًا",IF(OR(C319="",N(G319)=0),"⚠ أكمل التاريخ والقيمة",IF(S319="","⚠ التاريخ خارج السنة المالية",IF(H319="","⚠ اختر بند الموازنة",IF(I319="مرفوض","✖ مرفوض من المدير",IF(I319&lt;&gt;"موافق","⏳ بانتظار موافقة المدير",IF(K319&lt;&gt;"نعم","⚠ غير مسوى مع الحسابات","✔ معتمد ومسوى")))))))))</f>
        <v/>
      </c>
      <c r="R319">
        <f>N(R318)+IF(A319="عهدة",1,0)</f>
        <v/>
      </c>
      <c r="S319">
        <f>IF(C319="","",IF(AND(C319&gt;=DATE(2026,9,1),C319&lt;=DATE(2027,8,31)),(YEAR(C319)-2026)*12+MONTH(C319)-8,""))</f>
        <v/>
      </c>
      <c r="T319">
        <f>IF(AND(A319="مصروف",R319&gt;0,I319="موافق",S319&lt;&gt;"",H319&lt;&gt;""),N(G319),0)</f>
        <v/>
      </c>
    </row>
    <row r="320">
      <c r="A320" s="19" t="n"/>
      <c r="B320" s="20">
        <f>IF(A320="","",IF(R320=0,"⚠ أضف سطر عهدة أولًا","BDR-"&amp;TEXT(R320,"000")))</f>
        <v/>
      </c>
      <c r="C320" s="21" t="n"/>
      <c r="D320" s="20">
        <f>IF(C320="","",IF(S320="","خارج السنة المالية",INDEX(القوائم!$D$2:$D$13,S320)))</f>
        <v/>
      </c>
      <c r="E320" s="22" t="n"/>
      <c r="F320" s="23" t="n"/>
      <c r="G320" s="23" t="n"/>
      <c r="H320" s="22" t="n"/>
      <c r="I320" s="19" t="n"/>
      <c r="J320" s="21" t="n"/>
      <c r="K320" s="19" t="n"/>
      <c r="L320" s="19" t="n"/>
      <c r="M320" s="21" t="n"/>
      <c r="N320" s="22" t="n"/>
      <c r="O320" s="24">
        <f>IF(A320&lt;&gt;"عهدة","",SUMIFS($G$8:$G$5007,$B$8:$B$5007,B320,$A$8:$A$5007,"مصروف",$I$8:$I$5007,"&lt;&gt;مرفوض"))</f>
        <v/>
      </c>
      <c r="P320" s="25">
        <f>IF(A320&lt;&gt;"عهدة","",N(F320)-O320)</f>
        <v/>
      </c>
      <c r="Q320" s="26">
        <f>IF(A320="","",IF(A320="عهدة",IF(N(F320)=0,"⚠ أدخل قيمة العهدة",IF(P320&lt;0,"⛔ عجز / زيادة مصروفات "&amp;TEXT(-P320,"#,##0"),IF(COUNTIFS($B$8:$B$5007,B320,$A$8:$A$5007,"مصروف",$I$8:$I$5007,"&lt;&gt;مرفوض",$K$8:$K$5007,"&lt;&gt;نعم")&gt;0,"⚠ "&amp;COUNTIFS($B$8:$B$5007,B320,$A$8:$A$5007,"مصروف",$I$8:$I$5007,"&lt;&gt;مرفوض",$K$8:$K$5007,"&lt;&gt;نعم")&amp;" مصروف غير مسوى",IF(L320="تمت التسوية",IF(P320=0,"✔ متوازنة وتمت التسوية","✔ تمت التسوية – متبقي "&amp;TEXT(P320,"#,##0")),IF(P320&gt;0,"متبقي "&amp;TEXT(P320,"#,##0"),"✔ متوازنة"))))),IF(R320=0,"⚠ أضف سطر عهدة أولًا",IF(OR(C320="",N(G320)=0),"⚠ أكمل التاريخ والقيمة",IF(S320="","⚠ التاريخ خارج السنة المالية",IF(H320="","⚠ اختر بند الموازنة",IF(I320="مرفوض","✖ مرفوض من المدير",IF(I320&lt;&gt;"موافق","⏳ بانتظار موافقة المدير",IF(K320&lt;&gt;"نعم","⚠ غير مسوى مع الحسابات","✔ معتمد ومسوى")))))))))</f>
        <v/>
      </c>
      <c r="R320">
        <f>N(R319)+IF(A320="عهدة",1,0)</f>
        <v/>
      </c>
      <c r="S320">
        <f>IF(C320="","",IF(AND(C320&gt;=DATE(2026,9,1),C320&lt;=DATE(2027,8,31)),(YEAR(C320)-2026)*12+MONTH(C320)-8,""))</f>
        <v/>
      </c>
      <c r="T320">
        <f>IF(AND(A320="مصروف",R320&gt;0,I320="موافق",S320&lt;&gt;"",H320&lt;&gt;""),N(G320),0)</f>
        <v/>
      </c>
    </row>
    <row r="321">
      <c r="A321" s="19" t="n"/>
      <c r="B321" s="20">
        <f>IF(A321="","",IF(R321=0,"⚠ أضف سطر عهدة أولًا","BDR-"&amp;TEXT(R321,"000")))</f>
        <v/>
      </c>
      <c r="C321" s="21" t="n"/>
      <c r="D321" s="20">
        <f>IF(C321="","",IF(S321="","خارج السنة المالية",INDEX(القوائم!$D$2:$D$13,S321)))</f>
        <v/>
      </c>
      <c r="E321" s="22" t="n"/>
      <c r="F321" s="23" t="n"/>
      <c r="G321" s="23" t="n"/>
      <c r="H321" s="22" t="n"/>
      <c r="I321" s="19" t="n"/>
      <c r="J321" s="21" t="n"/>
      <c r="K321" s="19" t="n"/>
      <c r="L321" s="19" t="n"/>
      <c r="M321" s="21" t="n"/>
      <c r="N321" s="22" t="n"/>
      <c r="O321" s="24">
        <f>IF(A321&lt;&gt;"عهدة","",SUMIFS($G$8:$G$5007,$B$8:$B$5007,B321,$A$8:$A$5007,"مصروف",$I$8:$I$5007,"&lt;&gt;مرفوض"))</f>
        <v/>
      </c>
      <c r="P321" s="25">
        <f>IF(A321&lt;&gt;"عهدة","",N(F321)-O321)</f>
        <v/>
      </c>
      <c r="Q321" s="26">
        <f>IF(A321="","",IF(A321="عهدة",IF(N(F321)=0,"⚠ أدخل قيمة العهدة",IF(P321&lt;0,"⛔ عجز / زيادة مصروفات "&amp;TEXT(-P321,"#,##0"),IF(COUNTIFS($B$8:$B$5007,B321,$A$8:$A$5007,"مصروف",$I$8:$I$5007,"&lt;&gt;مرفوض",$K$8:$K$5007,"&lt;&gt;نعم")&gt;0,"⚠ "&amp;COUNTIFS($B$8:$B$5007,B321,$A$8:$A$5007,"مصروف",$I$8:$I$5007,"&lt;&gt;مرفوض",$K$8:$K$5007,"&lt;&gt;نعم")&amp;" مصروف غير مسوى",IF(L321="تمت التسوية",IF(P321=0,"✔ متوازنة وتمت التسوية","✔ تمت التسوية – متبقي "&amp;TEXT(P321,"#,##0")),IF(P321&gt;0,"متبقي "&amp;TEXT(P321,"#,##0"),"✔ متوازنة"))))),IF(R321=0,"⚠ أضف سطر عهدة أولًا",IF(OR(C321="",N(G321)=0),"⚠ أكمل التاريخ والقيمة",IF(S321="","⚠ التاريخ خارج السنة المالية",IF(H321="","⚠ اختر بند الموازنة",IF(I321="مرفوض","✖ مرفوض من المدير",IF(I321&lt;&gt;"موافق","⏳ بانتظار موافقة المدير",IF(K321&lt;&gt;"نعم","⚠ غير مسوى مع الحسابات","✔ معتمد ومسوى")))))))))</f>
        <v/>
      </c>
      <c r="R321">
        <f>N(R320)+IF(A321="عهدة",1,0)</f>
        <v/>
      </c>
      <c r="S321">
        <f>IF(C321="","",IF(AND(C321&gt;=DATE(2026,9,1),C321&lt;=DATE(2027,8,31)),(YEAR(C321)-2026)*12+MONTH(C321)-8,""))</f>
        <v/>
      </c>
      <c r="T321">
        <f>IF(AND(A321="مصروف",R321&gt;0,I321="موافق",S321&lt;&gt;"",H321&lt;&gt;""),N(G321),0)</f>
        <v/>
      </c>
    </row>
    <row r="322">
      <c r="A322" s="19" t="n"/>
      <c r="B322" s="20">
        <f>IF(A322="","",IF(R322=0,"⚠ أضف سطر عهدة أولًا","BDR-"&amp;TEXT(R322,"000")))</f>
        <v/>
      </c>
      <c r="C322" s="21" t="n"/>
      <c r="D322" s="20">
        <f>IF(C322="","",IF(S322="","خارج السنة المالية",INDEX(القوائم!$D$2:$D$13,S322)))</f>
        <v/>
      </c>
      <c r="E322" s="22" t="n"/>
      <c r="F322" s="23" t="n"/>
      <c r="G322" s="23" t="n"/>
      <c r="H322" s="22" t="n"/>
      <c r="I322" s="19" t="n"/>
      <c r="J322" s="21" t="n"/>
      <c r="K322" s="19" t="n"/>
      <c r="L322" s="19" t="n"/>
      <c r="M322" s="21" t="n"/>
      <c r="N322" s="22" t="n"/>
      <c r="O322" s="24">
        <f>IF(A322&lt;&gt;"عهدة","",SUMIFS($G$8:$G$5007,$B$8:$B$5007,B322,$A$8:$A$5007,"مصروف",$I$8:$I$5007,"&lt;&gt;مرفوض"))</f>
        <v/>
      </c>
      <c r="P322" s="25">
        <f>IF(A322&lt;&gt;"عهدة","",N(F322)-O322)</f>
        <v/>
      </c>
      <c r="Q322" s="26">
        <f>IF(A322="","",IF(A322="عهدة",IF(N(F322)=0,"⚠ أدخل قيمة العهدة",IF(P322&lt;0,"⛔ عجز / زيادة مصروفات "&amp;TEXT(-P322,"#,##0"),IF(COUNTIFS($B$8:$B$5007,B322,$A$8:$A$5007,"مصروف",$I$8:$I$5007,"&lt;&gt;مرفوض",$K$8:$K$5007,"&lt;&gt;نعم")&gt;0,"⚠ "&amp;COUNTIFS($B$8:$B$5007,B322,$A$8:$A$5007,"مصروف",$I$8:$I$5007,"&lt;&gt;مرفوض",$K$8:$K$5007,"&lt;&gt;نعم")&amp;" مصروف غير مسوى",IF(L322="تمت التسوية",IF(P322=0,"✔ متوازنة وتمت التسوية","✔ تمت التسوية – متبقي "&amp;TEXT(P322,"#,##0")),IF(P322&gt;0,"متبقي "&amp;TEXT(P322,"#,##0"),"✔ متوازنة"))))),IF(R322=0,"⚠ أضف سطر عهدة أولًا",IF(OR(C322="",N(G322)=0),"⚠ أكمل التاريخ والقيمة",IF(S322="","⚠ التاريخ خارج السنة المالية",IF(H322="","⚠ اختر بند الموازنة",IF(I322="مرفوض","✖ مرفوض من المدير",IF(I322&lt;&gt;"موافق","⏳ بانتظار موافقة المدير",IF(K322&lt;&gt;"نعم","⚠ غير مسوى مع الحسابات","✔ معتمد ومسوى")))))))))</f>
        <v/>
      </c>
      <c r="R322">
        <f>N(R321)+IF(A322="عهدة",1,0)</f>
        <v/>
      </c>
      <c r="S322">
        <f>IF(C322="","",IF(AND(C322&gt;=DATE(2026,9,1),C322&lt;=DATE(2027,8,31)),(YEAR(C322)-2026)*12+MONTH(C322)-8,""))</f>
        <v/>
      </c>
      <c r="T322">
        <f>IF(AND(A322="مصروف",R322&gt;0,I322="موافق",S322&lt;&gt;"",H322&lt;&gt;""),N(G322),0)</f>
        <v/>
      </c>
    </row>
    <row r="323">
      <c r="A323" s="19" t="n"/>
      <c r="B323" s="20">
        <f>IF(A323="","",IF(R323=0,"⚠ أضف سطر عهدة أولًا","BDR-"&amp;TEXT(R323,"000")))</f>
        <v/>
      </c>
      <c r="C323" s="21" t="n"/>
      <c r="D323" s="20">
        <f>IF(C323="","",IF(S323="","خارج السنة المالية",INDEX(القوائم!$D$2:$D$13,S323)))</f>
        <v/>
      </c>
      <c r="E323" s="22" t="n"/>
      <c r="F323" s="23" t="n"/>
      <c r="G323" s="23" t="n"/>
      <c r="H323" s="22" t="n"/>
      <c r="I323" s="19" t="n"/>
      <c r="J323" s="21" t="n"/>
      <c r="K323" s="19" t="n"/>
      <c r="L323" s="19" t="n"/>
      <c r="M323" s="21" t="n"/>
      <c r="N323" s="22" t="n"/>
      <c r="O323" s="24">
        <f>IF(A323&lt;&gt;"عهدة","",SUMIFS($G$8:$G$5007,$B$8:$B$5007,B323,$A$8:$A$5007,"مصروف",$I$8:$I$5007,"&lt;&gt;مرفوض"))</f>
        <v/>
      </c>
      <c r="P323" s="25">
        <f>IF(A323&lt;&gt;"عهدة","",N(F323)-O323)</f>
        <v/>
      </c>
      <c r="Q323" s="26">
        <f>IF(A323="","",IF(A323="عهدة",IF(N(F323)=0,"⚠ أدخل قيمة العهدة",IF(P323&lt;0,"⛔ عجز / زيادة مصروفات "&amp;TEXT(-P323,"#,##0"),IF(COUNTIFS($B$8:$B$5007,B323,$A$8:$A$5007,"مصروف",$I$8:$I$5007,"&lt;&gt;مرفوض",$K$8:$K$5007,"&lt;&gt;نعم")&gt;0,"⚠ "&amp;COUNTIFS($B$8:$B$5007,B323,$A$8:$A$5007,"مصروف",$I$8:$I$5007,"&lt;&gt;مرفوض",$K$8:$K$5007,"&lt;&gt;نعم")&amp;" مصروف غير مسوى",IF(L323="تمت التسوية",IF(P323=0,"✔ متوازنة وتمت التسوية","✔ تمت التسوية – متبقي "&amp;TEXT(P323,"#,##0")),IF(P323&gt;0,"متبقي "&amp;TEXT(P323,"#,##0"),"✔ متوازنة"))))),IF(R323=0,"⚠ أضف سطر عهدة أولًا",IF(OR(C323="",N(G323)=0),"⚠ أكمل التاريخ والقيمة",IF(S323="","⚠ التاريخ خارج السنة المالية",IF(H323="","⚠ اختر بند الموازنة",IF(I323="مرفوض","✖ مرفوض من المدير",IF(I323&lt;&gt;"موافق","⏳ بانتظار موافقة المدير",IF(K323&lt;&gt;"نعم","⚠ غير مسوى مع الحسابات","✔ معتمد ومسوى")))))))))</f>
        <v/>
      </c>
      <c r="R323">
        <f>N(R322)+IF(A323="عهدة",1,0)</f>
        <v/>
      </c>
      <c r="S323">
        <f>IF(C323="","",IF(AND(C323&gt;=DATE(2026,9,1),C323&lt;=DATE(2027,8,31)),(YEAR(C323)-2026)*12+MONTH(C323)-8,""))</f>
        <v/>
      </c>
      <c r="T323">
        <f>IF(AND(A323="مصروف",R323&gt;0,I323="موافق",S323&lt;&gt;"",H323&lt;&gt;""),N(G323),0)</f>
        <v/>
      </c>
    </row>
    <row r="324">
      <c r="A324" s="19" t="n"/>
      <c r="B324" s="20">
        <f>IF(A324="","",IF(R324=0,"⚠ أضف سطر عهدة أولًا","BDR-"&amp;TEXT(R324,"000")))</f>
        <v/>
      </c>
      <c r="C324" s="21" t="n"/>
      <c r="D324" s="20">
        <f>IF(C324="","",IF(S324="","خارج السنة المالية",INDEX(القوائم!$D$2:$D$13,S324)))</f>
        <v/>
      </c>
      <c r="E324" s="22" t="n"/>
      <c r="F324" s="23" t="n"/>
      <c r="G324" s="23" t="n"/>
      <c r="H324" s="22" t="n"/>
      <c r="I324" s="19" t="n"/>
      <c r="J324" s="21" t="n"/>
      <c r="K324" s="19" t="n"/>
      <c r="L324" s="19" t="n"/>
      <c r="M324" s="21" t="n"/>
      <c r="N324" s="22" t="n"/>
      <c r="O324" s="24">
        <f>IF(A324&lt;&gt;"عهدة","",SUMIFS($G$8:$G$5007,$B$8:$B$5007,B324,$A$8:$A$5007,"مصروف",$I$8:$I$5007,"&lt;&gt;مرفوض"))</f>
        <v/>
      </c>
      <c r="P324" s="25">
        <f>IF(A324&lt;&gt;"عهدة","",N(F324)-O324)</f>
        <v/>
      </c>
      <c r="Q324" s="26">
        <f>IF(A324="","",IF(A324="عهدة",IF(N(F324)=0,"⚠ أدخل قيمة العهدة",IF(P324&lt;0,"⛔ عجز / زيادة مصروفات "&amp;TEXT(-P324,"#,##0"),IF(COUNTIFS($B$8:$B$5007,B324,$A$8:$A$5007,"مصروف",$I$8:$I$5007,"&lt;&gt;مرفوض",$K$8:$K$5007,"&lt;&gt;نعم")&gt;0,"⚠ "&amp;COUNTIFS($B$8:$B$5007,B324,$A$8:$A$5007,"مصروف",$I$8:$I$5007,"&lt;&gt;مرفوض",$K$8:$K$5007,"&lt;&gt;نعم")&amp;" مصروف غير مسوى",IF(L324="تمت التسوية",IF(P324=0,"✔ متوازنة وتمت التسوية","✔ تمت التسوية – متبقي "&amp;TEXT(P324,"#,##0")),IF(P324&gt;0,"متبقي "&amp;TEXT(P324,"#,##0"),"✔ متوازنة"))))),IF(R324=0,"⚠ أضف سطر عهدة أولًا",IF(OR(C324="",N(G324)=0),"⚠ أكمل التاريخ والقيمة",IF(S324="","⚠ التاريخ خارج السنة المالية",IF(H324="","⚠ اختر بند الموازنة",IF(I324="مرفوض","✖ مرفوض من المدير",IF(I324&lt;&gt;"موافق","⏳ بانتظار موافقة المدير",IF(K324&lt;&gt;"نعم","⚠ غير مسوى مع الحسابات","✔ معتمد ومسوى")))))))))</f>
        <v/>
      </c>
      <c r="R324">
        <f>N(R323)+IF(A324="عهدة",1,0)</f>
        <v/>
      </c>
      <c r="S324">
        <f>IF(C324="","",IF(AND(C324&gt;=DATE(2026,9,1),C324&lt;=DATE(2027,8,31)),(YEAR(C324)-2026)*12+MONTH(C324)-8,""))</f>
        <v/>
      </c>
      <c r="T324">
        <f>IF(AND(A324="مصروف",R324&gt;0,I324="موافق",S324&lt;&gt;"",H324&lt;&gt;""),N(G324),0)</f>
        <v/>
      </c>
    </row>
    <row r="325">
      <c r="A325" s="19" t="n"/>
      <c r="B325" s="20">
        <f>IF(A325="","",IF(R325=0,"⚠ أضف سطر عهدة أولًا","BDR-"&amp;TEXT(R325,"000")))</f>
        <v/>
      </c>
      <c r="C325" s="21" t="n"/>
      <c r="D325" s="20">
        <f>IF(C325="","",IF(S325="","خارج السنة المالية",INDEX(القوائم!$D$2:$D$13,S325)))</f>
        <v/>
      </c>
      <c r="E325" s="22" t="n"/>
      <c r="F325" s="23" t="n"/>
      <c r="G325" s="23" t="n"/>
      <c r="H325" s="22" t="n"/>
      <c r="I325" s="19" t="n"/>
      <c r="J325" s="21" t="n"/>
      <c r="K325" s="19" t="n"/>
      <c r="L325" s="19" t="n"/>
      <c r="M325" s="21" t="n"/>
      <c r="N325" s="22" t="n"/>
      <c r="O325" s="24">
        <f>IF(A325&lt;&gt;"عهدة","",SUMIFS($G$8:$G$5007,$B$8:$B$5007,B325,$A$8:$A$5007,"مصروف",$I$8:$I$5007,"&lt;&gt;مرفوض"))</f>
        <v/>
      </c>
      <c r="P325" s="25">
        <f>IF(A325&lt;&gt;"عهدة","",N(F325)-O325)</f>
        <v/>
      </c>
      <c r="Q325" s="26">
        <f>IF(A325="","",IF(A325="عهدة",IF(N(F325)=0,"⚠ أدخل قيمة العهدة",IF(P325&lt;0,"⛔ عجز / زيادة مصروفات "&amp;TEXT(-P325,"#,##0"),IF(COUNTIFS($B$8:$B$5007,B325,$A$8:$A$5007,"مصروف",$I$8:$I$5007,"&lt;&gt;مرفوض",$K$8:$K$5007,"&lt;&gt;نعم")&gt;0,"⚠ "&amp;COUNTIFS($B$8:$B$5007,B325,$A$8:$A$5007,"مصروف",$I$8:$I$5007,"&lt;&gt;مرفوض",$K$8:$K$5007,"&lt;&gt;نعم")&amp;" مصروف غير مسوى",IF(L325="تمت التسوية",IF(P325=0,"✔ متوازنة وتمت التسوية","✔ تمت التسوية – متبقي "&amp;TEXT(P325,"#,##0")),IF(P325&gt;0,"متبقي "&amp;TEXT(P325,"#,##0"),"✔ متوازنة"))))),IF(R325=0,"⚠ أضف سطر عهدة أولًا",IF(OR(C325="",N(G325)=0),"⚠ أكمل التاريخ والقيمة",IF(S325="","⚠ التاريخ خارج السنة المالية",IF(H325="","⚠ اختر بند الموازنة",IF(I325="مرفوض","✖ مرفوض من المدير",IF(I325&lt;&gt;"موافق","⏳ بانتظار موافقة المدير",IF(K325&lt;&gt;"نعم","⚠ غير مسوى مع الحسابات","✔ معتمد ومسوى")))))))))</f>
        <v/>
      </c>
      <c r="R325">
        <f>N(R324)+IF(A325="عهدة",1,0)</f>
        <v/>
      </c>
      <c r="S325">
        <f>IF(C325="","",IF(AND(C325&gt;=DATE(2026,9,1),C325&lt;=DATE(2027,8,31)),(YEAR(C325)-2026)*12+MONTH(C325)-8,""))</f>
        <v/>
      </c>
      <c r="T325">
        <f>IF(AND(A325="مصروف",R325&gt;0,I325="موافق",S325&lt;&gt;"",H325&lt;&gt;""),N(G325),0)</f>
        <v/>
      </c>
    </row>
    <row r="326">
      <c r="A326" s="19" t="n"/>
      <c r="B326" s="20">
        <f>IF(A326="","",IF(R326=0,"⚠ أضف سطر عهدة أولًا","BDR-"&amp;TEXT(R326,"000")))</f>
        <v/>
      </c>
      <c r="C326" s="21" t="n"/>
      <c r="D326" s="20">
        <f>IF(C326="","",IF(S326="","خارج السنة المالية",INDEX(القوائم!$D$2:$D$13,S326)))</f>
        <v/>
      </c>
      <c r="E326" s="22" t="n"/>
      <c r="F326" s="23" t="n"/>
      <c r="G326" s="23" t="n"/>
      <c r="H326" s="22" t="n"/>
      <c r="I326" s="19" t="n"/>
      <c r="J326" s="21" t="n"/>
      <c r="K326" s="19" t="n"/>
      <c r="L326" s="19" t="n"/>
      <c r="M326" s="21" t="n"/>
      <c r="N326" s="22" t="n"/>
      <c r="O326" s="24">
        <f>IF(A326&lt;&gt;"عهدة","",SUMIFS($G$8:$G$5007,$B$8:$B$5007,B326,$A$8:$A$5007,"مصروف",$I$8:$I$5007,"&lt;&gt;مرفوض"))</f>
        <v/>
      </c>
      <c r="P326" s="25">
        <f>IF(A326&lt;&gt;"عهدة","",N(F326)-O326)</f>
        <v/>
      </c>
      <c r="Q326" s="26">
        <f>IF(A326="","",IF(A326="عهدة",IF(N(F326)=0,"⚠ أدخل قيمة العهدة",IF(P326&lt;0,"⛔ عجز / زيادة مصروفات "&amp;TEXT(-P326,"#,##0"),IF(COUNTIFS($B$8:$B$5007,B326,$A$8:$A$5007,"مصروف",$I$8:$I$5007,"&lt;&gt;مرفوض",$K$8:$K$5007,"&lt;&gt;نعم")&gt;0,"⚠ "&amp;COUNTIFS($B$8:$B$5007,B326,$A$8:$A$5007,"مصروف",$I$8:$I$5007,"&lt;&gt;مرفوض",$K$8:$K$5007,"&lt;&gt;نعم")&amp;" مصروف غير مسوى",IF(L326="تمت التسوية",IF(P326=0,"✔ متوازنة وتمت التسوية","✔ تمت التسوية – متبقي "&amp;TEXT(P326,"#,##0")),IF(P326&gt;0,"متبقي "&amp;TEXT(P326,"#,##0"),"✔ متوازنة"))))),IF(R326=0,"⚠ أضف سطر عهدة أولًا",IF(OR(C326="",N(G326)=0),"⚠ أكمل التاريخ والقيمة",IF(S326="","⚠ التاريخ خارج السنة المالية",IF(H326="","⚠ اختر بند الموازنة",IF(I326="مرفوض","✖ مرفوض من المدير",IF(I326&lt;&gt;"موافق","⏳ بانتظار موافقة المدير",IF(K326&lt;&gt;"نعم","⚠ غير مسوى مع الحسابات","✔ معتمد ومسوى")))))))))</f>
        <v/>
      </c>
      <c r="R326">
        <f>N(R325)+IF(A326="عهدة",1,0)</f>
        <v/>
      </c>
      <c r="S326">
        <f>IF(C326="","",IF(AND(C326&gt;=DATE(2026,9,1),C326&lt;=DATE(2027,8,31)),(YEAR(C326)-2026)*12+MONTH(C326)-8,""))</f>
        <v/>
      </c>
      <c r="T326">
        <f>IF(AND(A326="مصروف",R326&gt;0,I326="موافق",S326&lt;&gt;"",H326&lt;&gt;""),N(G326),0)</f>
        <v/>
      </c>
    </row>
    <row r="327">
      <c r="A327" s="19" t="n"/>
      <c r="B327" s="20">
        <f>IF(A327="","",IF(R327=0,"⚠ أضف سطر عهدة أولًا","BDR-"&amp;TEXT(R327,"000")))</f>
        <v/>
      </c>
      <c r="C327" s="21" t="n"/>
      <c r="D327" s="20">
        <f>IF(C327="","",IF(S327="","خارج السنة المالية",INDEX(القوائم!$D$2:$D$13,S327)))</f>
        <v/>
      </c>
      <c r="E327" s="22" t="n"/>
      <c r="F327" s="23" t="n"/>
      <c r="G327" s="23" t="n"/>
      <c r="H327" s="22" t="n"/>
      <c r="I327" s="19" t="n"/>
      <c r="J327" s="21" t="n"/>
      <c r="K327" s="19" t="n"/>
      <c r="L327" s="19" t="n"/>
      <c r="M327" s="21" t="n"/>
      <c r="N327" s="22" t="n"/>
      <c r="O327" s="24">
        <f>IF(A327&lt;&gt;"عهدة","",SUMIFS($G$8:$G$5007,$B$8:$B$5007,B327,$A$8:$A$5007,"مصروف",$I$8:$I$5007,"&lt;&gt;مرفوض"))</f>
        <v/>
      </c>
      <c r="P327" s="25">
        <f>IF(A327&lt;&gt;"عهدة","",N(F327)-O327)</f>
        <v/>
      </c>
      <c r="Q327" s="26">
        <f>IF(A327="","",IF(A327="عهدة",IF(N(F327)=0,"⚠ أدخل قيمة العهدة",IF(P327&lt;0,"⛔ عجز / زيادة مصروفات "&amp;TEXT(-P327,"#,##0"),IF(COUNTIFS($B$8:$B$5007,B327,$A$8:$A$5007,"مصروف",$I$8:$I$5007,"&lt;&gt;مرفوض",$K$8:$K$5007,"&lt;&gt;نعم")&gt;0,"⚠ "&amp;COUNTIFS($B$8:$B$5007,B327,$A$8:$A$5007,"مصروف",$I$8:$I$5007,"&lt;&gt;مرفوض",$K$8:$K$5007,"&lt;&gt;نعم")&amp;" مصروف غير مسوى",IF(L327="تمت التسوية",IF(P327=0,"✔ متوازنة وتمت التسوية","✔ تمت التسوية – متبقي "&amp;TEXT(P327,"#,##0")),IF(P327&gt;0,"متبقي "&amp;TEXT(P327,"#,##0"),"✔ متوازنة"))))),IF(R327=0,"⚠ أضف سطر عهدة أولًا",IF(OR(C327="",N(G327)=0),"⚠ أكمل التاريخ والقيمة",IF(S327="","⚠ التاريخ خارج السنة المالية",IF(H327="","⚠ اختر بند الموازنة",IF(I327="مرفوض","✖ مرفوض من المدير",IF(I327&lt;&gt;"موافق","⏳ بانتظار موافقة المدير",IF(K327&lt;&gt;"نعم","⚠ غير مسوى مع الحسابات","✔ معتمد ومسوى")))))))))</f>
        <v/>
      </c>
      <c r="R327">
        <f>N(R326)+IF(A327="عهدة",1,0)</f>
        <v/>
      </c>
      <c r="S327">
        <f>IF(C327="","",IF(AND(C327&gt;=DATE(2026,9,1),C327&lt;=DATE(2027,8,31)),(YEAR(C327)-2026)*12+MONTH(C327)-8,""))</f>
        <v/>
      </c>
      <c r="T327">
        <f>IF(AND(A327="مصروف",R327&gt;0,I327="موافق",S327&lt;&gt;"",H327&lt;&gt;""),N(G327),0)</f>
        <v/>
      </c>
    </row>
    <row r="328">
      <c r="A328" s="19" t="n"/>
      <c r="B328" s="20">
        <f>IF(A328="","",IF(R328=0,"⚠ أضف سطر عهدة أولًا","BDR-"&amp;TEXT(R328,"000")))</f>
        <v/>
      </c>
      <c r="C328" s="21" t="n"/>
      <c r="D328" s="20">
        <f>IF(C328="","",IF(S328="","خارج السنة المالية",INDEX(القوائم!$D$2:$D$13,S328)))</f>
        <v/>
      </c>
      <c r="E328" s="22" t="n"/>
      <c r="F328" s="23" t="n"/>
      <c r="G328" s="23" t="n"/>
      <c r="H328" s="22" t="n"/>
      <c r="I328" s="19" t="n"/>
      <c r="J328" s="21" t="n"/>
      <c r="K328" s="19" t="n"/>
      <c r="L328" s="19" t="n"/>
      <c r="M328" s="21" t="n"/>
      <c r="N328" s="22" t="n"/>
      <c r="O328" s="24">
        <f>IF(A328&lt;&gt;"عهدة","",SUMIFS($G$8:$G$5007,$B$8:$B$5007,B328,$A$8:$A$5007,"مصروف",$I$8:$I$5007,"&lt;&gt;مرفوض"))</f>
        <v/>
      </c>
      <c r="P328" s="25">
        <f>IF(A328&lt;&gt;"عهدة","",N(F328)-O328)</f>
        <v/>
      </c>
      <c r="Q328" s="26">
        <f>IF(A328="","",IF(A328="عهدة",IF(N(F328)=0,"⚠ أدخل قيمة العهدة",IF(P328&lt;0,"⛔ عجز / زيادة مصروفات "&amp;TEXT(-P328,"#,##0"),IF(COUNTIFS($B$8:$B$5007,B328,$A$8:$A$5007,"مصروف",$I$8:$I$5007,"&lt;&gt;مرفوض",$K$8:$K$5007,"&lt;&gt;نعم")&gt;0,"⚠ "&amp;COUNTIFS($B$8:$B$5007,B328,$A$8:$A$5007,"مصروف",$I$8:$I$5007,"&lt;&gt;مرفوض",$K$8:$K$5007,"&lt;&gt;نعم")&amp;" مصروف غير مسوى",IF(L328="تمت التسوية",IF(P328=0,"✔ متوازنة وتمت التسوية","✔ تمت التسوية – متبقي "&amp;TEXT(P328,"#,##0")),IF(P328&gt;0,"متبقي "&amp;TEXT(P328,"#,##0"),"✔ متوازنة"))))),IF(R328=0,"⚠ أضف سطر عهدة أولًا",IF(OR(C328="",N(G328)=0),"⚠ أكمل التاريخ والقيمة",IF(S328="","⚠ التاريخ خارج السنة المالية",IF(H328="","⚠ اختر بند الموازنة",IF(I328="مرفوض","✖ مرفوض من المدير",IF(I328&lt;&gt;"موافق","⏳ بانتظار موافقة المدير",IF(K328&lt;&gt;"نعم","⚠ غير مسوى مع الحسابات","✔ معتمد ومسوى")))))))))</f>
        <v/>
      </c>
      <c r="R328">
        <f>N(R327)+IF(A328="عهدة",1,0)</f>
        <v/>
      </c>
      <c r="S328">
        <f>IF(C328="","",IF(AND(C328&gt;=DATE(2026,9,1),C328&lt;=DATE(2027,8,31)),(YEAR(C328)-2026)*12+MONTH(C328)-8,""))</f>
        <v/>
      </c>
      <c r="T328">
        <f>IF(AND(A328="مصروف",R328&gt;0,I328="موافق",S328&lt;&gt;"",H328&lt;&gt;""),N(G328),0)</f>
        <v/>
      </c>
    </row>
    <row r="329">
      <c r="A329" s="19" t="n"/>
      <c r="B329" s="20">
        <f>IF(A329="","",IF(R329=0,"⚠ أضف سطر عهدة أولًا","BDR-"&amp;TEXT(R329,"000")))</f>
        <v/>
      </c>
      <c r="C329" s="21" t="n"/>
      <c r="D329" s="20">
        <f>IF(C329="","",IF(S329="","خارج السنة المالية",INDEX(القوائم!$D$2:$D$13,S329)))</f>
        <v/>
      </c>
      <c r="E329" s="22" t="n"/>
      <c r="F329" s="23" t="n"/>
      <c r="G329" s="23" t="n"/>
      <c r="H329" s="22" t="n"/>
      <c r="I329" s="19" t="n"/>
      <c r="J329" s="21" t="n"/>
      <c r="K329" s="19" t="n"/>
      <c r="L329" s="19" t="n"/>
      <c r="M329" s="21" t="n"/>
      <c r="N329" s="22" t="n"/>
      <c r="O329" s="24">
        <f>IF(A329&lt;&gt;"عهدة","",SUMIFS($G$8:$G$5007,$B$8:$B$5007,B329,$A$8:$A$5007,"مصروف",$I$8:$I$5007,"&lt;&gt;مرفوض"))</f>
        <v/>
      </c>
      <c r="P329" s="25">
        <f>IF(A329&lt;&gt;"عهدة","",N(F329)-O329)</f>
        <v/>
      </c>
      <c r="Q329" s="26">
        <f>IF(A329="","",IF(A329="عهدة",IF(N(F329)=0,"⚠ أدخل قيمة العهدة",IF(P329&lt;0,"⛔ عجز / زيادة مصروفات "&amp;TEXT(-P329,"#,##0"),IF(COUNTIFS($B$8:$B$5007,B329,$A$8:$A$5007,"مصروف",$I$8:$I$5007,"&lt;&gt;مرفوض",$K$8:$K$5007,"&lt;&gt;نعم")&gt;0,"⚠ "&amp;COUNTIFS($B$8:$B$5007,B329,$A$8:$A$5007,"مصروف",$I$8:$I$5007,"&lt;&gt;مرفوض",$K$8:$K$5007,"&lt;&gt;نعم")&amp;" مصروف غير مسوى",IF(L329="تمت التسوية",IF(P329=0,"✔ متوازنة وتمت التسوية","✔ تمت التسوية – متبقي "&amp;TEXT(P329,"#,##0")),IF(P329&gt;0,"متبقي "&amp;TEXT(P329,"#,##0"),"✔ متوازنة"))))),IF(R329=0,"⚠ أضف سطر عهدة أولًا",IF(OR(C329="",N(G329)=0),"⚠ أكمل التاريخ والقيمة",IF(S329="","⚠ التاريخ خارج السنة المالية",IF(H329="","⚠ اختر بند الموازنة",IF(I329="مرفوض","✖ مرفوض من المدير",IF(I329&lt;&gt;"موافق","⏳ بانتظار موافقة المدير",IF(K329&lt;&gt;"نعم","⚠ غير مسوى مع الحسابات","✔ معتمد ومسوى")))))))))</f>
        <v/>
      </c>
      <c r="R329">
        <f>N(R328)+IF(A329="عهدة",1,0)</f>
        <v/>
      </c>
      <c r="S329">
        <f>IF(C329="","",IF(AND(C329&gt;=DATE(2026,9,1),C329&lt;=DATE(2027,8,31)),(YEAR(C329)-2026)*12+MONTH(C329)-8,""))</f>
        <v/>
      </c>
      <c r="T329">
        <f>IF(AND(A329="مصروف",R329&gt;0,I329="موافق",S329&lt;&gt;"",H329&lt;&gt;""),N(G329),0)</f>
        <v/>
      </c>
    </row>
    <row r="330">
      <c r="A330" s="19" t="n"/>
      <c r="B330" s="20">
        <f>IF(A330="","",IF(R330=0,"⚠ أضف سطر عهدة أولًا","BDR-"&amp;TEXT(R330,"000")))</f>
        <v/>
      </c>
      <c r="C330" s="21" t="n"/>
      <c r="D330" s="20">
        <f>IF(C330="","",IF(S330="","خارج السنة المالية",INDEX(القوائم!$D$2:$D$13,S330)))</f>
        <v/>
      </c>
      <c r="E330" s="22" t="n"/>
      <c r="F330" s="23" t="n"/>
      <c r="G330" s="23" t="n"/>
      <c r="H330" s="22" t="n"/>
      <c r="I330" s="19" t="n"/>
      <c r="J330" s="21" t="n"/>
      <c r="K330" s="19" t="n"/>
      <c r="L330" s="19" t="n"/>
      <c r="M330" s="21" t="n"/>
      <c r="N330" s="22" t="n"/>
      <c r="O330" s="24">
        <f>IF(A330&lt;&gt;"عهدة","",SUMIFS($G$8:$G$5007,$B$8:$B$5007,B330,$A$8:$A$5007,"مصروف",$I$8:$I$5007,"&lt;&gt;مرفوض"))</f>
        <v/>
      </c>
      <c r="P330" s="25">
        <f>IF(A330&lt;&gt;"عهدة","",N(F330)-O330)</f>
        <v/>
      </c>
      <c r="Q330" s="26">
        <f>IF(A330="","",IF(A330="عهدة",IF(N(F330)=0,"⚠ أدخل قيمة العهدة",IF(P330&lt;0,"⛔ عجز / زيادة مصروفات "&amp;TEXT(-P330,"#,##0"),IF(COUNTIFS($B$8:$B$5007,B330,$A$8:$A$5007,"مصروف",$I$8:$I$5007,"&lt;&gt;مرفوض",$K$8:$K$5007,"&lt;&gt;نعم")&gt;0,"⚠ "&amp;COUNTIFS($B$8:$B$5007,B330,$A$8:$A$5007,"مصروف",$I$8:$I$5007,"&lt;&gt;مرفوض",$K$8:$K$5007,"&lt;&gt;نعم")&amp;" مصروف غير مسوى",IF(L330="تمت التسوية",IF(P330=0,"✔ متوازنة وتمت التسوية","✔ تمت التسوية – متبقي "&amp;TEXT(P330,"#,##0")),IF(P330&gt;0,"متبقي "&amp;TEXT(P330,"#,##0"),"✔ متوازنة"))))),IF(R330=0,"⚠ أضف سطر عهدة أولًا",IF(OR(C330="",N(G330)=0),"⚠ أكمل التاريخ والقيمة",IF(S330="","⚠ التاريخ خارج السنة المالية",IF(H330="","⚠ اختر بند الموازنة",IF(I330="مرفوض","✖ مرفوض من المدير",IF(I330&lt;&gt;"موافق","⏳ بانتظار موافقة المدير",IF(K330&lt;&gt;"نعم","⚠ غير مسوى مع الحسابات","✔ معتمد ومسوى")))))))))</f>
        <v/>
      </c>
      <c r="R330">
        <f>N(R329)+IF(A330="عهدة",1,0)</f>
        <v/>
      </c>
      <c r="S330">
        <f>IF(C330="","",IF(AND(C330&gt;=DATE(2026,9,1),C330&lt;=DATE(2027,8,31)),(YEAR(C330)-2026)*12+MONTH(C330)-8,""))</f>
        <v/>
      </c>
      <c r="T330">
        <f>IF(AND(A330="مصروف",R330&gt;0,I330="موافق",S330&lt;&gt;"",H330&lt;&gt;""),N(G330),0)</f>
        <v/>
      </c>
    </row>
    <row r="331">
      <c r="A331" s="19" t="n"/>
      <c r="B331" s="20">
        <f>IF(A331="","",IF(R331=0,"⚠ أضف سطر عهدة أولًا","BDR-"&amp;TEXT(R331,"000")))</f>
        <v/>
      </c>
      <c r="C331" s="21" t="n"/>
      <c r="D331" s="20">
        <f>IF(C331="","",IF(S331="","خارج السنة المالية",INDEX(القوائم!$D$2:$D$13,S331)))</f>
        <v/>
      </c>
      <c r="E331" s="22" t="n"/>
      <c r="F331" s="23" t="n"/>
      <c r="G331" s="23" t="n"/>
      <c r="H331" s="22" t="n"/>
      <c r="I331" s="19" t="n"/>
      <c r="J331" s="21" t="n"/>
      <c r="K331" s="19" t="n"/>
      <c r="L331" s="19" t="n"/>
      <c r="M331" s="21" t="n"/>
      <c r="N331" s="22" t="n"/>
      <c r="O331" s="24">
        <f>IF(A331&lt;&gt;"عهدة","",SUMIFS($G$8:$G$5007,$B$8:$B$5007,B331,$A$8:$A$5007,"مصروف",$I$8:$I$5007,"&lt;&gt;مرفوض"))</f>
        <v/>
      </c>
      <c r="P331" s="25">
        <f>IF(A331&lt;&gt;"عهدة","",N(F331)-O331)</f>
        <v/>
      </c>
      <c r="Q331" s="26">
        <f>IF(A331="","",IF(A331="عهدة",IF(N(F331)=0,"⚠ أدخل قيمة العهدة",IF(P331&lt;0,"⛔ عجز / زيادة مصروفات "&amp;TEXT(-P331,"#,##0"),IF(COUNTIFS($B$8:$B$5007,B331,$A$8:$A$5007,"مصروف",$I$8:$I$5007,"&lt;&gt;مرفوض",$K$8:$K$5007,"&lt;&gt;نعم")&gt;0,"⚠ "&amp;COUNTIFS($B$8:$B$5007,B331,$A$8:$A$5007,"مصروف",$I$8:$I$5007,"&lt;&gt;مرفوض",$K$8:$K$5007,"&lt;&gt;نعم")&amp;" مصروف غير مسوى",IF(L331="تمت التسوية",IF(P331=0,"✔ متوازنة وتمت التسوية","✔ تمت التسوية – متبقي "&amp;TEXT(P331,"#,##0")),IF(P331&gt;0,"متبقي "&amp;TEXT(P331,"#,##0"),"✔ متوازنة"))))),IF(R331=0,"⚠ أضف سطر عهدة أولًا",IF(OR(C331="",N(G331)=0),"⚠ أكمل التاريخ والقيمة",IF(S331="","⚠ التاريخ خارج السنة المالية",IF(H331="","⚠ اختر بند الموازنة",IF(I331="مرفوض","✖ مرفوض من المدير",IF(I331&lt;&gt;"موافق","⏳ بانتظار موافقة المدير",IF(K331&lt;&gt;"نعم","⚠ غير مسوى مع الحسابات","✔ معتمد ومسوى")))))))))</f>
        <v/>
      </c>
      <c r="R331">
        <f>N(R330)+IF(A331="عهدة",1,0)</f>
        <v/>
      </c>
      <c r="S331">
        <f>IF(C331="","",IF(AND(C331&gt;=DATE(2026,9,1),C331&lt;=DATE(2027,8,31)),(YEAR(C331)-2026)*12+MONTH(C331)-8,""))</f>
        <v/>
      </c>
      <c r="T331">
        <f>IF(AND(A331="مصروف",R331&gt;0,I331="موافق",S331&lt;&gt;"",H331&lt;&gt;""),N(G331),0)</f>
        <v/>
      </c>
    </row>
    <row r="332">
      <c r="A332" s="19" t="n"/>
      <c r="B332" s="20">
        <f>IF(A332="","",IF(R332=0,"⚠ أضف سطر عهدة أولًا","BDR-"&amp;TEXT(R332,"000")))</f>
        <v/>
      </c>
      <c r="C332" s="21" t="n"/>
      <c r="D332" s="20">
        <f>IF(C332="","",IF(S332="","خارج السنة المالية",INDEX(القوائم!$D$2:$D$13,S332)))</f>
        <v/>
      </c>
      <c r="E332" s="22" t="n"/>
      <c r="F332" s="23" t="n"/>
      <c r="G332" s="23" t="n"/>
      <c r="H332" s="22" t="n"/>
      <c r="I332" s="19" t="n"/>
      <c r="J332" s="21" t="n"/>
      <c r="K332" s="19" t="n"/>
      <c r="L332" s="19" t="n"/>
      <c r="M332" s="21" t="n"/>
      <c r="N332" s="22" t="n"/>
      <c r="O332" s="24">
        <f>IF(A332&lt;&gt;"عهدة","",SUMIFS($G$8:$G$5007,$B$8:$B$5007,B332,$A$8:$A$5007,"مصروف",$I$8:$I$5007,"&lt;&gt;مرفوض"))</f>
        <v/>
      </c>
      <c r="P332" s="25">
        <f>IF(A332&lt;&gt;"عهدة","",N(F332)-O332)</f>
        <v/>
      </c>
      <c r="Q332" s="26">
        <f>IF(A332="","",IF(A332="عهدة",IF(N(F332)=0,"⚠ أدخل قيمة العهدة",IF(P332&lt;0,"⛔ عجز / زيادة مصروفات "&amp;TEXT(-P332,"#,##0"),IF(COUNTIFS($B$8:$B$5007,B332,$A$8:$A$5007,"مصروف",$I$8:$I$5007,"&lt;&gt;مرفوض",$K$8:$K$5007,"&lt;&gt;نعم")&gt;0,"⚠ "&amp;COUNTIFS($B$8:$B$5007,B332,$A$8:$A$5007,"مصروف",$I$8:$I$5007,"&lt;&gt;مرفوض",$K$8:$K$5007,"&lt;&gt;نعم")&amp;" مصروف غير مسوى",IF(L332="تمت التسوية",IF(P332=0,"✔ متوازنة وتمت التسوية","✔ تمت التسوية – متبقي "&amp;TEXT(P332,"#,##0")),IF(P332&gt;0,"متبقي "&amp;TEXT(P332,"#,##0"),"✔ متوازنة"))))),IF(R332=0,"⚠ أضف سطر عهدة أولًا",IF(OR(C332="",N(G332)=0),"⚠ أكمل التاريخ والقيمة",IF(S332="","⚠ التاريخ خارج السنة المالية",IF(H332="","⚠ اختر بند الموازنة",IF(I332="مرفوض","✖ مرفوض من المدير",IF(I332&lt;&gt;"موافق","⏳ بانتظار موافقة المدير",IF(K332&lt;&gt;"نعم","⚠ غير مسوى مع الحسابات","✔ معتمد ومسوى")))))))))</f>
        <v/>
      </c>
      <c r="R332">
        <f>N(R331)+IF(A332="عهدة",1,0)</f>
        <v/>
      </c>
      <c r="S332">
        <f>IF(C332="","",IF(AND(C332&gt;=DATE(2026,9,1),C332&lt;=DATE(2027,8,31)),(YEAR(C332)-2026)*12+MONTH(C332)-8,""))</f>
        <v/>
      </c>
      <c r="T332">
        <f>IF(AND(A332="مصروف",R332&gt;0,I332="موافق",S332&lt;&gt;"",H332&lt;&gt;""),N(G332),0)</f>
        <v/>
      </c>
    </row>
    <row r="333">
      <c r="A333" s="19" t="n"/>
      <c r="B333" s="20">
        <f>IF(A333="","",IF(R333=0,"⚠ أضف سطر عهدة أولًا","BDR-"&amp;TEXT(R333,"000")))</f>
        <v/>
      </c>
      <c r="C333" s="21" t="n"/>
      <c r="D333" s="20">
        <f>IF(C333="","",IF(S333="","خارج السنة المالية",INDEX(القوائم!$D$2:$D$13,S333)))</f>
        <v/>
      </c>
      <c r="E333" s="22" t="n"/>
      <c r="F333" s="23" t="n"/>
      <c r="G333" s="23" t="n"/>
      <c r="H333" s="22" t="n"/>
      <c r="I333" s="19" t="n"/>
      <c r="J333" s="21" t="n"/>
      <c r="K333" s="19" t="n"/>
      <c r="L333" s="19" t="n"/>
      <c r="M333" s="21" t="n"/>
      <c r="N333" s="22" t="n"/>
      <c r="O333" s="24">
        <f>IF(A333&lt;&gt;"عهدة","",SUMIFS($G$8:$G$5007,$B$8:$B$5007,B333,$A$8:$A$5007,"مصروف",$I$8:$I$5007,"&lt;&gt;مرفوض"))</f>
        <v/>
      </c>
      <c r="P333" s="25">
        <f>IF(A333&lt;&gt;"عهدة","",N(F333)-O333)</f>
        <v/>
      </c>
      <c r="Q333" s="26">
        <f>IF(A333="","",IF(A333="عهدة",IF(N(F333)=0,"⚠ أدخل قيمة العهدة",IF(P333&lt;0,"⛔ عجز / زيادة مصروفات "&amp;TEXT(-P333,"#,##0"),IF(COUNTIFS($B$8:$B$5007,B333,$A$8:$A$5007,"مصروف",$I$8:$I$5007,"&lt;&gt;مرفوض",$K$8:$K$5007,"&lt;&gt;نعم")&gt;0,"⚠ "&amp;COUNTIFS($B$8:$B$5007,B333,$A$8:$A$5007,"مصروف",$I$8:$I$5007,"&lt;&gt;مرفوض",$K$8:$K$5007,"&lt;&gt;نعم")&amp;" مصروف غير مسوى",IF(L333="تمت التسوية",IF(P333=0,"✔ متوازنة وتمت التسوية","✔ تمت التسوية – متبقي "&amp;TEXT(P333,"#,##0")),IF(P333&gt;0,"متبقي "&amp;TEXT(P333,"#,##0"),"✔ متوازنة"))))),IF(R333=0,"⚠ أضف سطر عهدة أولًا",IF(OR(C333="",N(G333)=0),"⚠ أكمل التاريخ والقيمة",IF(S333="","⚠ التاريخ خارج السنة المالية",IF(H333="","⚠ اختر بند الموازنة",IF(I333="مرفوض","✖ مرفوض من المدير",IF(I333&lt;&gt;"موافق","⏳ بانتظار موافقة المدير",IF(K333&lt;&gt;"نعم","⚠ غير مسوى مع الحسابات","✔ معتمد ومسوى")))))))))</f>
        <v/>
      </c>
      <c r="R333">
        <f>N(R332)+IF(A333="عهدة",1,0)</f>
        <v/>
      </c>
      <c r="S333">
        <f>IF(C333="","",IF(AND(C333&gt;=DATE(2026,9,1),C333&lt;=DATE(2027,8,31)),(YEAR(C333)-2026)*12+MONTH(C333)-8,""))</f>
        <v/>
      </c>
      <c r="T333">
        <f>IF(AND(A333="مصروف",R333&gt;0,I333="موافق",S333&lt;&gt;"",H333&lt;&gt;""),N(G333),0)</f>
        <v/>
      </c>
    </row>
    <row r="334">
      <c r="A334" s="19" t="n"/>
      <c r="B334" s="20">
        <f>IF(A334="","",IF(R334=0,"⚠ أضف سطر عهدة أولًا","BDR-"&amp;TEXT(R334,"000")))</f>
        <v/>
      </c>
      <c r="C334" s="21" t="n"/>
      <c r="D334" s="20">
        <f>IF(C334="","",IF(S334="","خارج السنة المالية",INDEX(القوائم!$D$2:$D$13,S334)))</f>
        <v/>
      </c>
      <c r="E334" s="22" t="n"/>
      <c r="F334" s="23" t="n"/>
      <c r="G334" s="23" t="n"/>
      <c r="H334" s="22" t="n"/>
      <c r="I334" s="19" t="n"/>
      <c r="J334" s="21" t="n"/>
      <c r="K334" s="19" t="n"/>
      <c r="L334" s="19" t="n"/>
      <c r="M334" s="21" t="n"/>
      <c r="N334" s="22" t="n"/>
      <c r="O334" s="24">
        <f>IF(A334&lt;&gt;"عهدة","",SUMIFS($G$8:$G$5007,$B$8:$B$5007,B334,$A$8:$A$5007,"مصروف",$I$8:$I$5007,"&lt;&gt;مرفوض"))</f>
        <v/>
      </c>
      <c r="P334" s="25">
        <f>IF(A334&lt;&gt;"عهدة","",N(F334)-O334)</f>
        <v/>
      </c>
      <c r="Q334" s="26">
        <f>IF(A334="","",IF(A334="عهدة",IF(N(F334)=0,"⚠ أدخل قيمة العهدة",IF(P334&lt;0,"⛔ عجز / زيادة مصروفات "&amp;TEXT(-P334,"#,##0"),IF(COUNTIFS($B$8:$B$5007,B334,$A$8:$A$5007,"مصروف",$I$8:$I$5007,"&lt;&gt;مرفوض",$K$8:$K$5007,"&lt;&gt;نعم")&gt;0,"⚠ "&amp;COUNTIFS($B$8:$B$5007,B334,$A$8:$A$5007,"مصروف",$I$8:$I$5007,"&lt;&gt;مرفوض",$K$8:$K$5007,"&lt;&gt;نعم")&amp;" مصروف غير مسوى",IF(L334="تمت التسوية",IF(P334=0,"✔ متوازنة وتمت التسوية","✔ تمت التسوية – متبقي "&amp;TEXT(P334,"#,##0")),IF(P334&gt;0,"متبقي "&amp;TEXT(P334,"#,##0"),"✔ متوازنة"))))),IF(R334=0,"⚠ أضف سطر عهدة أولًا",IF(OR(C334="",N(G334)=0),"⚠ أكمل التاريخ والقيمة",IF(S334="","⚠ التاريخ خارج السنة المالية",IF(H334="","⚠ اختر بند الموازنة",IF(I334="مرفوض","✖ مرفوض من المدير",IF(I334&lt;&gt;"موافق","⏳ بانتظار موافقة المدير",IF(K334&lt;&gt;"نعم","⚠ غير مسوى مع الحسابات","✔ معتمد ومسوى")))))))))</f>
        <v/>
      </c>
      <c r="R334">
        <f>N(R333)+IF(A334="عهدة",1,0)</f>
        <v/>
      </c>
      <c r="S334">
        <f>IF(C334="","",IF(AND(C334&gt;=DATE(2026,9,1),C334&lt;=DATE(2027,8,31)),(YEAR(C334)-2026)*12+MONTH(C334)-8,""))</f>
        <v/>
      </c>
      <c r="T334">
        <f>IF(AND(A334="مصروف",R334&gt;0,I334="موافق",S334&lt;&gt;"",H334&lt;&gt;""),N(G334),0)</f>
        <v/>
      </c>
    </row>
    <row r="335">
      <c r="A335" s="19" t="n"/>
      <c r="B335" s="20">
        <f>IF(A335="","",IF(R335=0,"⚠ أضف سطر عهدة أولًا","BDR-"&amp;TEXT(R335,"000")))</f>
        <v/>
      </c>
      <c r="C335" s="21" t="n"/>
      <c r="D335" s="20">
        <f>IF(C335="","",IF(S335="","خارج السنة المالية",INDEX(القوائم!$D$2:$D$13,S335)))</f>
        <v/>
      </c>
      <c r="E335" s="22" t="n"/>
      <c r="F335" s="23" t="n"/>
      <c r="G335" s="23" t="n"/>
      <c r="H335" s="22" t="n"/>
      <c r="I335" s="19" t="n"/>
      <c r="J335" s="21" t="n"/>
      <c r="K335" s="19" t="n"/>
      <c r="L335" s="19" t="n"/>
      <c r="M335" s="21" t="n"/>
      <c r="N335" s="22" t="n"/>
      <c r="O335" s="24">
        <f>IF(A335&lt;&gt;"عهدة","",SUMIFS($G$8:$G$5007,$B$8:$B$5007,B335,$A$8:$A$5007,"مصروف",$I$8:$I$5007,"&lt;&gt;مرفوض"))</f>
        <v/>
      </c>
      <c r="P335" s="25">
        <f>IF(A335&lt;&gt;"عهدة","",N(F335)-O335)</f>
        <v/>
      </c>
      <c r="Q335" s="26">
        <f>IF(A335="","",IF(A335="عهدة",IF(N(F335)=0,"⚠ أدخل قيمة العهدة",IF(P335&lt;0,"⛔ عجز / زيادة مصروفات "&amp;TEXT(-P335,"#,##0"),IF(COUNTIFS($B$8:$B$5007,B335,$A$8:$A$5007,"مصروف",$I$8:$I$5007,"&lt;&gt;مرفوض",$K$8:$K$5007,"&lt;&gt;نعم")&gt;0,"⚠ "&amp;COUNTIFS($B$8:$B$5007,B335,$A$8:$A$5007,"مصروف",$I$8:$I$5007,"&lt;&gt;مرفوض",$K$8:$K$5007,"&lt;&gt;نعم")&amp;" مصروف غير مسوى",IF(L335="تمت التسوية",IF(P335=0,"✔ متوازنة وتمت التسوية","✔ تمت التسوية – متبقي "&amp;TEXT(P335,"#,##0")),IF(P335&gt;0,"متبقي "&amp;TEXT(P335,"#,##0"),"✔ متوازنة"))))),IF(R335=0,"⚠ أضف سطر عهدة أولًا",IF(OR(C335="",N(G335)=0),"⚠ أكمل التاريخ والقيمة",IF(S335="","⚠ التاريخ خارج السنة المالية",IF(H335="","⚠ اختر بند الموازنة",IF(I335="مرفوض","✖ مرفوض من المدير",IF(I335&lt;&gt;"موافق","⏳ بانتظار موافقة المدير",IF(K335&lt;&gt;"نعم","⚠ غير مسوى مع الحسابات","✔ معتمد ومسوى")))))))))</f>
        <v/>
      </c>
      <c r="R335">
        <f>N(R334)+IF(A335="عهدة",1,0)</f>
        <v/>
      </c>
      <c r="S335">
        <f>IF(C335="","",IF(AND(C335&gt;=DATE(2026,9,1),C335&lt;=DATE(2027,8,31)),(YEAR(C335)-2026)*12+MONTH(C335)-8,""))</f>
        <v/>
      </c>
      <c r="T335">
        <f>IF(AND(A335="مصروف",R335&gt;0,I335="موافق",S335&lt;&gt;"",H335&lt;&gt;""),N(G335),0)</f>
        <v/>
      </c>
    </row>
    <row r="336">
      <c r="A336" s="19" t="n"/>
      <c r="B336" s="20">
        <f>IF(A336="","",IF(R336=0,"⚠ أضف سطر عهدة أولًا","BDR-"&amp;TEXT(R336,"000")))</f>
        <v/>
      </c>
      <c r="C336" s="21" t="n"/>
      <c r="D336" s="20">
        <f>IF(C336="","",IF(S336="","خارج السنة المالية",INDEX(القوائم!$D$2:$D$13,S336)))</f>
        <v/>
      </c>
      <c r="E336" s="22" t="n"/>
      <c r="F336" s="23" t="n"/>
      <c r="G336" s="23" t="n"/>
      <c r="H336" s="22" t="n"/>
      <c r="I336" s="19" t="n"/>
      <c r="J336" s="21" t="n"/>
      <c r="K336" s="19" t="n"/>
      <c r="L336" s="19" t="n"/>
      <c r="M336" s="21" t="n"/>
      <c r="N336" s="22" t="n"/>
      <c r="O336" s="24">
        <f>IF(A336&lt;&gt;"عهدة","",SUMIFS($G$8:$G$5007,$B$8:$B$5007,B336,$A$8:$A$5007,"مصروف",$I$8:$I$5007,"&lt;&gt;مرفوض"))</f>
        <v/>
      </c>
      <c r="P336" s="25">
        <f>IF(A336&lt;&gt;"عهدة","",N(F336)-O336)</f>
        <v/>
      </c>
      <c r="Q336" s="26">
        <f>IF(A336="","",IF(A336="عهدة",IF(N(F336)=0,"⚠ أدخل قيمة العهدة",IF(P336&lt;0,"⛔ عجز / زيادة مصروفات "&amp;TEXT(-P336,"#,##0"),IF(COUNTIFS($B$8:$B$5007,B336,$A$8:$A$5007,"مصروف",$I$8:$I$5007,"&lt;&gt;مرفوض",$K$8:$K$5007,"&lt;&gt;نعم")&gt;0,"⚠ "&amp;COUNTIFS($B$8:$B$5007,B336,$A$8:$A$5007,"مصروف",$I$8:$I$5007,"&lt;&gt;مرفوض",$K$8:$K$5007,"&lt;&gt;نعم")&amp;" مصروف غير مسوى",IF(L336="تمت التسوية",IF(P336=0,"✔ متوازنة وتمت التسوية","✔ تمت التسوية – متبقي "&amp;TEXT(P336,"#,##0")),IF(P336&gt;0,"متبقي "&amp;TEXT(P336,"#,##0"),"✔ متوازنة"))))),IF(R336=0,"⚠ أضف سطر عهدة أولًا",IF(OR(C336="",N(G336)=0),"⚠ أكمل التاريخ والقيمة",IF(S336="","⚠ التاريخ خارج السنة المالية",IF(H336="","⚠ اختر بند الموازنة",IF(I336="مرفوض","✖ مرفوض من المدير",IF(I336&lt;&gt;"موافق","⏳ بانتظار موافقة المدير",IF(K336&lt;&gt;"نعم","⚠ غير مسوى مع الحسابات","✔ معتمد ومسوى")))))))))</f>
        <v/>
      </c>
      <c r="R336">
        <f>N(R335)+IF(A336="عهدة",1,0)</f>
        <v/>
      </c>
      <c r="S336">
        <f>IF(C336="","",IF(AND(C336&gt;=DATE(2026,9,1),C336&lt;=DATE(2027,8,31)),(YEAR(C336)-2026)*12+MONTH(C336)-8,""))</f>
        <v/>
      </c>
      <c r="T336">
        <f>IF(AND(A336="مصروف",R336&gt;0,I336="موافق",S336&lt;&gt;"",H336&lt;&gt;""),N(G336),0)</f>
        <v/>
      </c>
    </row>
    <row r="337">
      <c r="A337" s="19" t="n"/>
      <c r="B337" s="20">
        <f>IF(A337="","",IF(R337=0,"⚠ أضف سطر عهدة أولًا","BDR-"&amp;TEXT(R337,"000")))</f>
        <v/>
      </c>
      <c r="C337" s="21" t="n"/>
      <c r="D337" s="20">
        <f>IF(C337="","",IF(S337="","خارج السنة المالية",INDEX(القوائم!$D$2:$D$13,S337)))</f>
        <v/>
      </c>
      <c r="E337" s="22" t="n"/>
      <c r="F337" s="23" t="n"/>
      <c r="G337" s="23" t="n"/>
      <c r="H337" s="22" t="n"/>
      <c r="I337" s="19" t="n"/>
      <c r="J337" s="21" t="n"/>
      <c r="K337" s="19" t="n"/>
      <c r="L337" s="19" t="n"/>
      <c r="M337" s="21" t="n"/>
      <c r="N337" s="22" t="n"/>
      <c r="O337" s="24">
        <f>IF(A337&lt;&gt;"عهدة","",SUMIFS($G$8:$G$5007,$B$8:$B$5007,B337,$A$8:$A$5007,"مصروف",$I$8:$I$5007,"&lt;&gt;مرفوض"))</f>
        <v/>
      </c>
      <c r="P337" s="25">
        <f>IF(A337&lt;&gt;"عهدة","",N(F337)-O337)</f>
        <v/>
      </c>
      <c r="Q337" s="26">
        <f>IF(A337="","",IF(A337="عهدة",IF(N(F337)=0,"⚠ أدخل قيمة العهدة",IF(P337&lt;0,"⛔ عجز / زيادة مصروفات "&amp;TEXT(-P337,"#,##0"),IF(COUNTIFS($B$8:$B$5007,B337,$A$8:$A$5007,"مصروف",$I$8:$I$5007,"&lt;&gt;مرفوض",$K$8:$K$5007,"&lt;&gt;نعم")&gt;0,"⚠ "&amp;COUNTIFS($B$8:$B$5007,B337,$A$8:$A$5007,"مصروف",$I$8:$I$5007,"&lt;&gt;مرفوض",$K$8:$K$5007,"&lt;&gt;نعم")&amp;" مصروف غير مسوى",IF(L337="تمت التسوية",IF(P337=0,"✔ متوازنة وتمت التسوية","✔ تمت التسوية – متبقي "&amp;TEXT(P337,"#,##0")),IF(P337&gt;0,"متبقي "&amp;TEXT(P337,"#,##0"),"✔ متوازنة"))))),IF(R337=0,"⚠ أضف سطر عهدة أولًا",IF(OR(C337="",N(G337)=0),"⚠ أكمل التاريخ والقيمة",IF(S337="","⚠ التاريخ خارج السنة المالية",IF(H337="","⚠ اختر بند الموازنة",IF(I337="مرفوض","✖ مرفوض من المدير",IF(I337&lt;&gt;"موافق","⏳ بانتظار موافقة المدير",IF(K337&lt;&gt;"نعم","⚠ غير مسوى مع الحسابات","✔ معتمد ومسوى")))))))))</f>
        <v/>
      </c>
      <c r="R337">
        <f>N(R336)+IF(A337="عهدة",1,0)</f>
        <v/>
      </c>
      <c r="S337">
        <f>IF(C337="","",IF(AND(C337&gt;=DATE(2026,9,1),C337&lt;=DATE(2027,8,31)),(YEAR(C337)-2026)*12+MONTH(C337)-8,""))</f>
        <v/>
      </c>
      <c r="T337">
        <f>IF(AND(A337="مصروف",R337&gt;0,I337="موافق",S337&lt;&gt;"",H337&lt;&gt;""),N(G337),0)</f>
        <v/>
      </c>
    </row>
    <row r="338">
      <c r="A338" s="19" t="n"/>
      <c r="B338" s="20">
        <f>IF(A338="","",IF(R338=0,"⚠ أضف سطر عهدة أولًا","BDR-"&amp;TEXT(R338,"000")))</f>
        <v/>
      </c>
      <c r="C338" s="21" t="n"/>
      <c r="D338" s="20">
        <f>IF(C338="","",IF(S338="","خارج السنة المالية",INDEX(القوائم!$D$2:$D$13,S338)))</f>
        <v/>
      </c>
      <c r="E338" s="22" t="n"/>
      <c r="F338" s="23" t="n"/>
      <c r="G338" s="23" t="n"/>
      <c r="H338" s="22" t="n"/>
      <c r="I338" s="19" t="n"/>
      <c r="J338" s="21" t="n"/>
      <c r="K338" s="19" t="n"/>
      <c r="L338" s="19" t="n"/>
      <c r="M338" s="21" t="n"/>
      <c r="N338" s="22" t="n"/>
      <c r="O338" s="24">
        <f>IF(A338&lt;&gt;"عهدة","",SUMIFS($G$8:$G$5007,$B$8:$B$5007,B338,$A$8:$A$5007,"مصروف",$I$8:$I$5007,"&lt;&gt;مرفوض"))</f>
        <v/>
      </c>
      <c r="P338" s="25">
        <f>IF(A338&lt;&gt;"عهدة","",N(F338)-O338)</f>
        <v/>
      </c>
      <c r="Q338" s="26">
        <f>IF(A338="","",IF(A338="عهدة",IF(N(F338)=0,"⚠ أدخل قيمة العهدة",IF(P338&lt;0,"⛔ عجز / زيادة مصروفات "&amp;TEXT(-P338,"#,##0"),IF(COUNTIFS($B$8:$B$5007,B338,$A$8:$A$5007,"مصروف",$I$8:$I$5007,"&lt;&gt;مرفوض",$K$8:$K$5007,"&lt;&gt;نعم")&gt;0,"⚠ "&amp;COUNTIFS($B$8:$B$5007,B338,$A$8:$A$5007,"مصروف",$I$8:$I$5007,"&lt;&gt;مرفوض",$K$8:$K$5007,"&lt;&gt;نعم")&amp;" مصروف غير مسوى",IF(L338="تمت التسوية",IF(P338=0,"✔ متوازنة وتمت التسوية","✔ تمت التسوية – متبقي "&amp;TEXT(P338,"#,##0")),IF(P338&gt;0,"متبقي "&amp;TEXT(P338,"#,##0"),"✔ متوازنة"))))),IF(R338=0,"⚠ أضف سطر عهدة أولًا",IF(OR(C338="",N(G338)=0),"⚠ أكمل التاريخ والقيمة",IF(S338="","⚠ التاريخ خارج السنة المالية",IF(H338="","⚠ اختر بند الموازنة",IF(I338="مرفوض","✖ مرفوض من المدير",IF(I338&lt;&gt;"موافق","⏳ بانتظار موافقة المدير",IF(K338&lt;&gt;"نعم","⚠ غير مسوى مع الحسابات","✔ معتمد ومسوى")))))))))</f>
        <v/>
      </c>
      <c r="R338">
        <f>N(R337)+IF(A338="عهدة",1,0)</f>
        <v/>
      </c>
      <c r="S338">
        <f>IF(C338="","",IF(AND(C338&gt;=DATE(2026,9,1),C338&lt;=DATE(2027,8,31)),(YEAR(C338)-2026)*12+MONTH(C338)-8,""))</f>
        <v/>
      </c>
      <c r="T338">
        <f>IF(AND(A338="مصروف",R338&gt;0,I338="موافق",S338&lt;&gt;"",H338&lt;&gt;""),N(G338),0)</f>
        <v/>
      </c>
    </row>
    <row r="339">
      <c r="A339" s="19" t="n"/>
      <c r="B339" s="20">
        <f>IF(A339="","",IF(R339=0,"⚠ أضف سطر عهدة أولًا","BDR-"&amp;TEXT(R339,"000")))</f>
        <v/>
      </c>
      <c r="C339" s="21" t="n"/>
      <c r="D339" s="20">
        <f>IF(C339="","",IF(S339="","خارج السنة المالية",INDEX(القوائم!$D$2:$D$13,S339)))</f>
        <v/>
      </c>
      <c r="E339" s="22" t="n"/>
      <c r="F339" s="23" t="n"/>
      <c r="G339" s="23" t="n"/>
      <c r="H339" s="22" t="n"/>
      <c r="I339" s="19" t="n"/>
      <c r="J339" s="21" t="n"/>
      <c r="K339" s="19" t="n"/>
      <c r="L339" s="19" t="n"/>
      <c r="M339" s="21" t="n"/>
      <c r="N339" s="22" t="n"/>
      <c r="O339" s="24">
        <f>IF(A339&lt;&gt;"عهدة","",SUMIFS($G$8:$G$5007,$B$8:$B$5007,B339,$A$8:$A$5007,"مصروف",$I$8:$I$5007,"&lt;&gt;مرفوض"))</f>
        <v/>
      </c>
      <c r="P339" s="25">
        <f>IF(A339&lt;&gt;"عهدة","",N(F339)-O339)</f>
        <v/>
      </c>
      <c r="Q339" s="26">
        <f>IF(A339="","",IF(A339="عهدة",IF(N(F339)=0,"⚠ أدخل قيمة العهدة",IF(P339&lt;0,"⛔ عجز / زيادة مصروفات "&amp;TEXT(-P339,"#,##0"),IF(COUNTIFS($B$8:$B$5007,B339,$A$8:$A$5007,"مصروف",$I$8:$I$5007,"&lt;&gt;مرفوض",$K$8:$K$5007,"&lt;&gt;نعم")&gt;0,"⚠ "&amp;COUNTIFS($B$8:$B$5007,B339,$A$8:$A$5007,"مصروف",$I$8:$I$5007,"&lt;&gt;مرفوض",$K$8:$K$5007,"&lt;&gt;نعم")&amp;" مصروف غير مسوى",IF(L339="تمت التسوية",IF(P339=0,"✔ متوازنة وتمت التسوية","✔ تمت التسوية – متبقي "&amp;TEXT(P339,"#,##0")),IF(P339&gt;0,"متبقي "&amp;TEXT(P339,"#,##0"),"✔ متوازنة"))))),IF(R339=0,"⚠ أضف سطر عهدة أولًا",IF(OR(C339="",N(G339)=0),"⚠ أكمل التاريخ والقيمة",IF(S339="","⚠ التاريخ خارج السنة المالية",IF(H339="","⚠ اختر بند الموازنة",IF(I339="مرفوض","✖ مرفوض من المدير",IF(I339&lt;&gt;"موافق","⏳ بانتظار موافقة المدير",IF(K339&lt;&gt;"نعم","⚠ غير مسوى مع الحسابات","✔ معتمد ومسوى")))))))))</f>
        <v/>
      </c>
      <c r="R339">
        <f>N(R338)+IF(A339="عهدة",1,0)</f>
        <v/>
      </c>
      <c r="S339">
        <f>IF(C339="","",IF(AND(C339&gt;=DATE(2026,9,1),C339&lt;=DATE(2027,8,31)),(YEAR(C339)-2026)*12+MONTH(C339)-8,""))</f>
        <v/>
      </c>
      <c r="T339">
        <f>IF(AND(A339="مصروف",R339&gt;0,I339="موافق",S339&lt;&gt;"",H339&lt;&gt;""),N(G339),0)</f>
        <v/>
      </c>
    </row>
    <row r="340">
      <c r="A340" s="19" t="n"/>
      <c r="B340" s="20">
        <f>IF(A340="","",IF(R340=0,"⚠ أضف سطر عهدة أولًا","BDR-"&amp;TEXT(R340,"000")))</f>
        <v/>
      </c>
      <c r="C340" s="21" t="n"/>
      <c r="D340" s="20">
        <f>IF(C340="","",IF(S340="","خارج السنة المالية",INDEX(القوائم!$D$2:$D$13,S340)))</f>
        <v/>
      </c>
      <c r="E340" s="22" t="n"/>
      <c r="F340" s="23" t="n"/>
      <c r="G340" s="23" t="n"/>
      <c r="H340" s="22" t="n"/>
      <c r="I340" s="19" t="n"/>
      <c r="J340" s="21" t="n"/>
      <c r="K340" s="19" t="n"/>
      <c r="L340" s="19" t="n"/>
      <c r="M340" s="21" t="n"/>
      <c r="N340" s="22" t="n"/>
      <c r="O340" s="24">
        <f>IF(A340&lt;&gt;"عهدة","",SUMIFS($G$8:$G$5007,$B$8:$B$5007,B340,$A$8:$A$5007,"مصروف",$I$8:$I$5007,"&lt;&gt;مرفوض"))</f>
        <v/>
      </c>
      <c r="P340" s="25">
        <f>IF(A340&lt;&gt;"عهدة","",N(F340)-O340)</f>
        <v/>
      </c>
      <c r="Q340" s="26">
        <f>IF(A340="","",IF(A340="عهدة",IF(N(F340)=0,"⚠ أدخل قيمة العهدة",IF(P340&lt;0,"⛔ عجز / زيادة مصروفات "&amp;TEXT(-P340,"#,##0"),IF(COUNTIFS($B$8:$B$5007,B340,$A$8:$A$5007,"مصروف",$I$8:$I$5007,"&lt;&gt;مرفوض",$K$8:$K$5007,"&lt;&gt;نعم")&gt;0,"⚠ "&amp;COUNTIFS($B$8:$B$5007,B340,$A$8:$A$5007,"مصروف",$I$8:$I$5007,"&lt;&gt;مرفوض",$K$8:$K$5007,"&lt;&gt;نعم")&amp;" مصروف غير مسوى",IF(L340="تمت التسوية",IF(P340=0,"✔ متوازنة وتمت التسوية","✔ تمت التسوية – متبقي "&amp;TEXT(P340,"#,##0")),IF(P340&gt;0,"متبقي "&amp;TEXT(P340,"#,##0"),"✔ متوازنة"))))),IF(R340=0,"⚠ أضف سطر عهدة أولًا",IF(OR(C340="",N(G340)=0),"⚠ أكمل التاريخ والقيمة",IF(S340="","⚠ التاريخ خارج السنة المالية",IF(H340="","⚠ اختر بند الموازنة",IF(I340="مرفوض","✖ مرفوض من المدير",IF(I340&lt;&gt;"موافق","⏳ بانتظار موافقة المدير",IF(K340&lt;&gt;"نعم","⚠ غير مسوى مع الحسابات","✔ معتمد ومسوى")))))))))</f>
        <v/>
      </c>
      <c r="R340">
        <f>N(R339)+IF(A340="عهدة",1,0)</f>
        <v/>
      </c>
      <c r="S340">
        <f>IF(C340="","",IF(AND(C340&gt;=DATE(2026,9,1),C340&lt;=DATE(2027,8,31)),(YEAR(C340)-2026)*12+MONTH(C340)-8,""))</f>
        <v/>
      </c>
      <c r="T340">
        <f>IF(AND(A340="مصروف",R340&gt;0,I340="موافق",S340&lt;&gt;"",H340&lt;&gt;""),N(G340),0)</f>
        <v/>
      </c>
    </row>
    <row r="341">
      <c r="A341" s="19" t="n"/>
      <c r="B341" s="20">
        <f>IF(A341="","",IF(R341=0,"⚠ أضف سطر عهدة أولًا","BDR-"&amp;TEXT(R341,"000")))</f>
        <v/>
      </c>
      <c r="C341" s="21" t="n"/>
      <c r="D341" s="20">
        <f>IF(C341="","",IF(S341="","خارج السنة المالية",INDEX(القوائم!$D$2:$D$13,S341)))</f>
        <v/>
      </c>
      <c r="E341" s="22" t="n"/>
      <c r="F341" s="23" t="n"/>
      <c r="G341" s="23" t="n"/>
      <c r="H341" s="22" t="n"/>
      <c r="I341" s="19" t="n"/>
      <c r="J341" s="21" t="n"/>
      <c r="K341" s="19" t="n"/>
      <c r="L341" s="19" t="n"/>
      <c r="M341" s="21" t="n"/>
      <c r="N341" s="22" t="n"/>
      <c r="O341" s="24">
        <f>IF(A341&lt;&gt;"عهدة","",SUMIFS($G$8:$G$5007,$B$8:$B$5007,B341,$A$8:$A$5007,"مصروف",$I$8:$I$5007,"&lt;&gt;مرفوض"))</f>
        <v/>
      </c>
      <c r="P341" s="25">
        <f>IF(A341&lt;&gt;"عهدة","",N(F341)-O341)</f>
        <v/>
      </c>
      <c r="Q341" s="26">
        <f>IF(A341="","",IF(A341="عهدة",IF(N(F341)=0,"⚠ أدخل قيمة العهدة",IF(P341&lt;0,"⛔ عجز / زيادة مصروفات "&amp;TEXT(-P341,"#,##0"),IF(COUNTIFS($B$8:$B$5007,B341,$A$8:$A$5007,"مصروف",$I$8:$I$5007,"&lt;&gt;مرفوض",$K$8:$K$5007,"&lt;&gt;نعم")&gt;0,"⚠ "&amp;COUNTIFS($B$8:$B$5007,B341,$A$8:$A$5007,"مصروف",$I$8:$I$5007,"&lt;&gt;مرفوض",$K$8:$K$5007,"&lt;&gt;نعم")&amp;" مصروف غير مسوى",IF(L341="تمت التسوية",IF(P341=0,"✔ متوازنة وتمت التسوية","✔ تمت التسوية – متبقي "&amp;TEXT(P341,"#,##0")),IF(P341&gt;0,"متبقي "&amp;TEXT(P341,"#,##0"),"✔ متوازنة"))))),IF(R341=0,"⚠ أضف سطر عهدة أولًا",IF(OR(C341="",N(G341)=0),"⚠ أكمل التاريخ والقيمة",IF(S341="","⚠ التاريخ خارج السنة المالية",IF(H341="","⚠ اختر بند الموازنة",IF(I341="مرفوض","✖ مرفوض من المدير",IF(I341&lt;&gt;"موافق","⏳ بانتظار موافقة المدير",IF(K341&lt;&gt;"نعم","⚠ غير مسوى مع الحسابات","✔ معتمد ومسوى")))))))))</f>
        <v/>
      </c>
      <c r="R341">
        <f>N(R340)+IF(A341="عهدة",1,0)</f>
        <v/>
      </c>
      <c r="S341">
        <f>IF(C341="","",IF(AND(C341&gt;=DATE(2026,9,1),C341&lt;=DATE(2027,8,31)),(YEAR(C341)-2026)*12+MONTH(C341)-8,""))</f>
        <v/>
      </c>
      <c r="T341">
        <f>IF(AND(A341="مصروف",R341&gt;0,I341="موافق",S341&lt;&gt;"",H341&lt;&gt;""),N(G341),0)</f>
        <v/>
      </c>
    </row>
    <row r="342">
      <c r="A342" s="19" t="n"/>
      <c r="B342" s="20">
        <f>IF(A342="","",IF(R342=0,"⚠ أضف سطر عهدة أولًا","BDR-"&amp;TEXT(R342,"000")))</f>
        <v/>
      </c>
      <c r="C342" s="21" t="n"/>
      <c r="D342" s="20">
        <f>IF(C342="","",IF(S342="","خارج السنة المالية",INDEX(القوائم!$D$2:$D$13,S342)))</f>
        <v/>
      </c>
      <c r="E342" s="22" t="n"/>
      <c r="F342" s="23" t="n"/>
      <c r="G342" s="23" t="n"/>
      <c r="H342" s="22" t="n"/>
      <c r="I342" s="19" t="n"/>
      <c r="J342" s="21" t="n"/>
      <c r="K342" s="19" t="n"/>
      <c r="L342" s="19" t="n"/>
      <c r="M342" s="21" t="n"/>
      <c r="N342" s="22" t="n"/>
      <c r="O342" s="24">
        <f>IF(A342&lt;&gt;"عهدة","",SUMIFS($G$8:$G$5007,$B$8:$B$5007,B342,$A$8:$A$5007,"مصروف",$I$8:$I$5007,"&lt;&gt;مرفوض"))</f>
        <v/>
      </c>
      <c r="P342" s="25">
        <f>IF(A342&lt;&gt;"عهدة","",N(F342)-O342)</f>
        <v/>
      </c>
      <c r="Q342" s="26">
        <f>IF(A342="","",IF(A342="عهدة",IF(N(F342)=0,"⚠ أدخل قيمة العهدة",IF(P342&lt;0,"⛔ عجز / زيادة مصروفات "&amp;TEXT(-P342,"#,##0"),IF(COUNTIFS($B$8:$B$5007,B342,$A$8:$A$5007,"مصروف",$I$8:$I$5007,"&lt;&gt;مرفوض",$K$8:$K$5007,"&lt;&gt;نعم")&gt;0,"⚠ "&amp;COUNTIFS($B$8:$B$5007,B342,$A$8:$A$5007,"مصروف",$I$8:$I$5007,"&lt;&gt;مرفوض",$K$8:$K$5007,"&lt;&gt;نعم")&amp;" مصروف غير مسوى",IF(L342="تمت التسوية",IF(P342=0,"✔ متوازنة وتمت التسوية","✔ تمت التسوية – متبقي "&amp;TEXT(P342,"#,##0")),IF(P342&gt;0,"متبقي "&amp;TEXT(P342,"#,##0"),"✔ متوازنة"))))),IF(R342=0,"⚠ أضف سطر عهدة أولًا",IF(OR(C342="",N(G342)=0),"⚠ أكمل التاريخ والقيمة",IF(S342="","⚠ التاريخ خارج السنة المالية",IF(H342="","⚠ اختر بند الموازنة",IF(I342="مرفوض","✖ مرفوض من المدير",IF(I342&lt;&gt;"موافق","⏳ بانتظار موافقة المدير",IF(K342&lt;&gt;"نعم","⚠ غير مسوى مع الحسابات","✔ معتمد ومسوى")))))))))</f>
        <v/>
      </c>
      <c r="R342">
        <f>N(R341)+IF(A342="عهدة",1,0)</f>
        <v/>
      </c>
      <c r="S342">
        <f>IF(C342="","",IF(AND(C342&gt;=DATE(2026,9,1),C342&lt;=DATE(2027,8,31)),(YEAR(C342)-2026)*12+MONTH(C342)-8,""))</f>
        <v/>
      </c>
      <c r="T342">
        <f>IF(AND(A342="مصروف",R342&gt;0,I342="موافق",S342&lt;&gt;"",H342&lt;&gt;""),N(G342),0)</f>
        <v/>
      </c>
    </row>
    <row r="343">
      <c r="A343" s="19" t="n"/>
      <c r="B343" s="20">
        <f>IF(A343="","",IF(R343=0,"⚠ أضف سطر عهدة أولًا","BDR-"&amp;TEXT(R343,"000")))</f>
        <v/>
      </c>
      <c r="C343" s="21" t="n"/>
      <c r="D343" s="20">
        <f>IF(C343="","",IF(S343="","خارج السنة المالية",INDEX(القوائم!$D$2:$D$13,S343)))</f>
        <v/>
      </c>
      <c r="E343" s="22" t="n"/>
      <c r="F343" s="23" t="n"/>
      <c r="G343" s="23" t="n"/>
      <c r="H343" s="22" t="n"/>
      <c r="I343" s="19" t="n"/>
      <c r="J343" s="21" t="n"/>
      <c r="K343" s="19" t="n"/>
      <c r="L343" s="19" t="n"/>
      <c r="M343" s="21" t="n"/>
      <c r="N343" s="22" t="n"/>
      <c r="O343" s="24">
        <f>IF(A343&lt;&gt;"عهدة","",SUMIFS($G$8:$G$5007,$B$8:$B$5007,B343,$A$8:$A$5007,"مصروف",$I$8:$I$5007,"&lt;&gt;مرفوض"))</f>
        <v/>
      </c>
      <c r="P343" s="25">
        <f>IF(A343&lt;&gt;"عهدة","",N(F343)-O343)</f>
        <v/>
      </c>
      <c r="Q343" s="26">
        <f>IF(A343="","",IF(A343="عهدة",IF(N(F343)=0,"⚠ أدخل قيمة العهدة",IF(P343&lt;0,"⛔ عجز / زيادة مصروفات "&amp;TEXT(-P343,"#,##0"),IF(COUNTIFS($B$8:$B$5007,B343,$A$8:$A$5007,"مصروف",$I$8:$I$5007,"&lt;&gt;مرفوض",$K$8:$K$5007,"&lt;&gt;نعم")&gt;0,"⚠ "&amp;COUNTIFS($B$8:$B$5007,B343,$A$8:$A$5007,"مصروف",$I$8:$I$5007,"&lt;&gt;مرفوض",$K$8:$K$5007,"&lt;&gt;نعم")&amp;" مصروف غير مسوى",IF(L343="تمت التسوية",IF(P343=0,"✔ متوازنة وتمت التسوية","✔ تمت التسوية – متبقي "&amp;TEXT(P343,"#,##0")),IF(P343&gt;0,"متبقي "&amp;TEXT(P343,"#,##0"),"✔ متوازنة"))))),IF(R343=0,"⚠ أضف سطر عهدة أولًا",IF(OR(C343="",N(G343)=0),"⚠ أكمل التاريخ والقيمة",IF(S343="","⚠ التاريخ خارج السنة المالية",IF(H343="","⚠ اختر بند الموازنة",IF(I343="مرفوض","✖ مرفوض من المدير",IF(I343&lt;&gt;"موافق","⏳ بانتظار موافقة المدير",IF(K343&lt;&gt;"نعم","⚠ غير مسوى مع الحسابات","✔ معتمد ومسوى")))))))))</f>
        <v/>
      </c>
      <c r="R343">
        <f>N(R342)+IF(A343="عهدة",1,0)</f>
        <v/>
      </c>
      <c r="S343">
        <f>IF(C343="","",IF(AND(C343&gt;=DATE(2026,9,1),C343&lt;=DATE(2027,8,31)),(YEAR(C343)-2026)*12+MONTH(C343)-8,""))</f>
        <v/>
      </c>
      <c r="T343">
        <f>IF(AND(A343="مصروف",R343&gt;0,I343="موافق",S343&lt;&gt;"",H343&lt;&gt;""),N(G343),0)</f>
        <v/>
      </c>
    </row>
    <row r="344">
      <c r="A344" s="19" t="n"/>
      <c r="B344" s="20">
        <f>IF(A344="","",IF(R344=0,"⚠ أضف سطر عهدة أولًا","BDR-"&amp;TEXT(R344,"000")))</f>
        <v/>
      </c>
      <c r="C344" s="21" t="n"/>
      <c r="D344" s="20">
        <f>IF(C344="","",IF(S344="","خارج السنة المالية",INDEX(القوائم!$D$2:$D$13,S344)))</f>
        <v/>
      </c>
      <c r="E344" s="22" t="n"/>
      <c r="F344" s="23" t="n"/>
      <c r="G344" s="23" t="n"/>
      <c r="H344" s="22" t="n"/>
      <c r="I344" s="19" t="n"/>
      <c r="J344" s="21" t="n"/>
      <c r="K344" s="19" t="n"/>
      <c r="L344" s="19" t="n"/>
      <c r="M344" s="21" t="n"/>
      <c r="N344" s="22" t="n"/>
      <c r="O344" s="24">
        <f>IF(A344&lt;&gt;"عهدة","",SUMIFS($G$8:$G$5007,$B$8:$B$5007,B344,$A$8:$A$5007,"مصروف",$I$8:$I$5007,"&lt;&gt;مرفوض"))</f>
        <v/>
      </c>
      <c r="P344" s="25">
        <f>IF(A344&lt;&gt;"عهدة","",N(F344)-O344)</f>
        <v/>
      </c>
      <c r="Q344" s="26">
        <f>IF(A344="","",IF(A344="عهدة",IF(N(F344)=0,"⚠ أدخل قيمة العهدة",IF(P344&lt;0,"⛔ عجز / زيادة مصروفات "&amp;TEXT(-P344,"#,##0"),IF(COUNTIFS($B$8:$B$5007,B344,$A$8:$A$5007,"مصروف",$I$8:$I$5007,"&lt;&gt;مرفوض",$K$8:$K$5007,"&lt;&gt;نعم")&gt;0,"⚠ "&amp;COUNTIFS($B$8:$B$5007,B344,$A$8:$A$5007,"مصروف",$I$8:$I$5007,"&lt;&gt;مرفوض",$K$8:$K$5007,"&lt;&gt;نعم")&amp;" مصروف غير مسوى",IF(L344="تمت التسوية",IF(P344=0,"✔ متوازنة وتمت التسوية","✔ تمت التسوية – متبقي "&amp;TEXT(P344,"#,##0")),IF(P344&gt;0,"متبقي "&amp;TEXT(P344,"#,##0"),"✔ متوازنة"))))),IF(R344=0,"⚠ أضف سطر عهدة أولًا",IF(OR(C344="",N(G344)=0),"⚠ أكمل التاريخ والقيمة",IF(S344="","⚠ التاريخ خارج السنة المالية",IF(H344="","⚠ اختر بند الموازنة",IF(I344="مرفوض","✖ مرفوض من المدير",IF(I344&lt;&gt;"موافق","⏳ بانتظار موافقة المدير",IF(K344&lt;&gt;"نعم","⚠ غير مسوى مع الحسابات","✔ معتمد ومسوى")))))))))</f>
        <v/>
      </c>
      <c r="R344">
        <f>N(R343)+IF(A344="عهدة",1,0)</f>
        <v/>
      </c>
      <c r="S344">
        <f>IF(C344="","",IF(AND(C344&gt;=DATE(2026,9,1),C344&lt;=DATE(2027,8,31)),(YEAR(C344)-2026)*12+MONTH(C344)-8,""))</f>
        <v/>
      </c>
      <c r="T344">
        <f>IF(AND(A344="مصروف",R344&gt;0,I344="موافق",S344&lt;&gt;"",H344&lt;&gt;""),N(G344),0)</f>
        <v/>
      </c>
    </row>
    <row r="345">
      <c r="A345" s="19" t="n"/>
      <c r="B345" s="20">
        <f>IF(A345="","",IF(R345=0,"⚠ أضف سطر عهدة أولًا","BDR-"&amp;TEXT(R345,"000")))</f>
        <v/>
      </c>
      <c r="C345" s="21" t="n"/>
      <c r="D345" s="20">
        <f>IF(C345="","",IF(S345="","خارج السنة المالية",INDEX(القوائم!$D$2:$D$13,S345)))</f>
        <v/>
      </c>
      <c r="E345" s="22" t="n"/>
      <c r="F345" s="23" t="n"/>
      <c r="G345" s="23" t="n"/>
      <c r="H345" s="22" t="n"/>
      <c r="I345" s="19" t="n"/>
      <c r="J345" s="21" t="n"/>
      <c r="K345" s="19" t="n"/>
      <c r="L345" s="19" t="n"/>
      <c r="M345" s="21" t="n"/>
      <c r="N345" s="22" t="n"/>
      <c r="O345" s="24">
        <f>IF(A345&lt;&gt;"عهدة","",SUMIFS($G$8:$G$5007,$B$8:$B$5007,B345,$A$8:$A$5007,"مصروف",$I$8:$I$5007,"&lt;&gt;مرفوض"))</f>
        <v/>
      </c>
      <c r="P345" s="25">
        <f>IF(A345&lt;&gt;"عهدة","",N(F345)-O345)</f>
        <v/>
      </c>
      <c r="Q345" s="26">
        <f>IF(A345="","",IF(A345="عهدة",IF(N(F345)=0,"⚠ أدخل قيمة العهدة",IF(P345&lt;0,"⛔ عجز / زيادة مصروفات "&amp;TEXT(-P345,"#,##0"),IF(COUNTIFS($B$8:$B$5007,B345,$A$8:$A$5007,"مصروف",$I$8:$I$5007,"&lt;&gt;مرفوض",$K$8:$K$5007,"&lt;&gt;نعم")&gt;0,"⚠ "&amp;COUNTIFS($B$8:$B$5007,B345,$A$8:$A$5007,"مصروف",$I$8:$I$5007,"&lt;&gt;مرفوض",$K$8:$K$5007,"&lt;&gt;نعم")&amp;" مصروف غير مسوى",IF(L345="تمت التسوية",IF(P345=0,"✔ متوازنة وتمت التسوية","✔ تمت التسوية – متبقي "&amp;TEXT(P345,"#,##0")),IF(P345&gt;0,"متبقي "&amp;TEXT(P345,"#,##0"),"✔ متوازنة"))))),IF(R345=0,"⚠ أضف سطر عهدة أولًا",IF(OR(C345="",N(G345)=0),"⚠ أكمل التاريخ والقيمة",IF(S345="","⚠ التاريخ خارج السنة المالية",IF(H345="","⚠ اختر بند الموازنة",IF(I345="مرفوض","✖ مرفوض من المدير",IF(I345&lt;&gt;"موافق","⏳ بانتظار موافقة المدير",IF(K345&lt;&gt;"نعم","⚠ غير مسوى مع الحسابات","✔ معتمد ومسوى")))))))))</f>
        <v/>
      </c>
      <c r="R345">
        <f>N(R344)+IF(A345="عهدة",1,0)</f>
        <v/>
      </c>
      <c r="S345">
        <f>IF(C345="","",IF(AND(C345&gt;=DATE(2026,9,1),C345&lt;=DATE(2027,8,31)),(YEAR(C345)-2026)*12+MONTH(C345)-8,""))</f>
        <v/>
      </c>
      <c r="T345">
        <f>IF(AND(A345="مصروف",R345&gt;0,I345="موافق",S345&lt;&gt;"",H345&lt;&gt;""),N(G345),0)</f>
        <v/>
      </c>
    </row>
    <row r="346">
      <c r="A346" s="19" t="n"/>
      <c r="B346" s="20">
        <f>IF(A346="","",IF(R346=0,"⚠ أضف سطر عهدة أولًا","BDR-"&amp;TEXT(R346,"000")))</f>
        <v/>
      </c>
      <c r="C346" s="21" t="n"/>
      <c r="D346" s="20">
        <f>IF(C346="","",IF(S346="","خارج السنة المالية",INDEX(القوائم!$D$2:$D$13,S346)))</f>
        <v/>
      </c>
      <c r="E346" s="22" t="n"/>
      <c r="F346" s="23" t="n"/>
      <c r="G346" s="23" t="n"/>
      <c r="H346" s="22" t="n"/>
      <c r="I346" s="19" t="n"/>
      <c r="J346" s="21" t="n"/>
      <c r="K346" s="19" t="n"/>
      <c r="L346" s="19" t="n"/>
      <c r="M346" s="21" t="n"/>
      <c r="N346" s="22" t="n"/>
      <c r="O346" s="24">
        <f>IF(A346&lt;&gt;"عهدة","",SUMIFS($G$8:$G$5007,$B$8:$B$5007,B346,$A$8:$A$5007,"مصروف",$I$8:$I$5007,"&lt;&gt;مرفوض"))</f>
        <v/>
      </c>
      <c r="P346" s="25">
        <f>IF(A346&lt;&gt;"عهدة","",N(F346)-O346)</f>
        <v/>
      </c>
      <c r="Q346" s="26">
        <f>IF(A346="","",IF(A346="عهدة",IF(N(F346)=0,"⚠ أدخل قيمة العهدة",IF(P346&lt;0,"⛔ عجز / زيادة مصروفات "&amp;TEXT(-P346,"#,##0"),IF(COUNTIFS($B$8:$B$5007,B346,$A$8:$A$5007,"مصروف",$I$8:$I$5007,"&lt;&gt;مرفوض",$K$8:$K$5007,"&lt;&gt;نعم")&gt;0,"⚠ "&amp;COUNTIFS($B$8:$B$5007,B346,$A$8:$A$5007,"مصروف",$I$8:$I$5007,"&lt;&gt;مرفوض",$K$8:$K$5007,"&lt;&gt;نعم")&amp;" مصروف غير مسوى",IF(L346="تمت التسوية",IF(P346=0,"✔ متوازنة وتمت التسوية","✔ تمت التسوية – متبقي "&amp;TEXT(P346,"#,##0")),IF(P346&gt;0,"متبقي "&amp;TEXT(P346,"#,##0"),"✔ متوازنة"))))),IF(R346=0,"⚠ أضف سطر عهدة أولًا",IF(OR(C346="",N(G346)=0),"⚠ أكمل التاريخ والقيمة",IF(S346="","⚠ التاريخ خارج السنة المالية",IF(H346="","⚠ اختر بند الموازنة",IF(I346="مرفوض","✖ مرفوض من المدير",IF(I346&lt;&gt;"موافق","⏳ بانتظار موافقة المدير",IF(K346&lt;&gt;"نعم","⚠ غير مسوى مع الحسابات","✔ معتمد ومسوى")))))))))</f>
        <v/>
      </c>
      <c r="R346">
        <f>N(R345)+IF(A346="عهدة",1,0)</f>
        <v/>
      </c>
      <c r="S346">
        <f>IF(C346="","",IF(AND(C346&gt;=DATE(2026,9,1),C346&lt;=DATE(2027,8,31)),(YEAR(C346)-2026)*12+MONTH(C346)-8,""))</f>
        <v/>
      </c>
      <c r="T346">
        <f>IF(AND(A346="مصروف",R346&gt;0,I346="موافق",S346&lt;&gt;"",H346&lt;&gt;""),N(G346),0)</f>
        <v/>
      </c>
    </row>
    <row r="347">
      <c r="A347" s="19" t="n"/>
      <c r="B347" s="20">
        <f>IF(A347="","",IF(R347=0,"⚠ أضف سطر عهدة أولًا","BDR-"&amp;TEXT(R347,"000")))</f>
        <v/>
      </c>
      <c r="C347" s="21" t="n"/>
      <c r="D347" s="20">
        <f>IF(C347="","",IF(S347="","خارج السنة المالية",INDEX(القوائم!$D$2:$D$13,S347)))</f>
        <v/>
      </c>
      <c r="E347" s="22" t="n"/>
      <c r="F347" s="23" t="n"/>
      <c r="G347" s="23" t="n"/>
      <c r="H347" s="22" t="n"/>
      <c r="I347" s="19" t="n"/>
      <c r="J347" s="21" t="n"/>
      <c r="K347" s="19" t="n"/>
      <c r="L347" s="19" t="n"/>
      <c r="M347" s="21" t="n"/>
      <c r="N347" s="22" t="n"/>
      <c r="O347" s="24">
        <f>IF(A347&lt;&gt;"عهدة","",SUMIFS($G$8:$G$5007,$B$8:$B$5007,B347,$A$8:$A$5007,"مصروف",$I$8:$I$5007,"&lt;&gt;مرفوض"))</f>
        <v/>
      </c>
      <c r="P347" s="25">
        <f>IF(A347&lt;&gt;"عهدة","",N(F347)-O347)</f>
        <v/>
      </c>
      <c r="Q347" s="26">
        <f>IF(A347="","",IF(A347="عهدة",IF(N(F347)=0,"⚠ أدخل قيمة العهدة",IF(P347&lt;0,"⛔ عجز / زيادة مصروفات "&amp;TEXT(-P347,"#,##0"),IF(COUNTIFS($B$8:$B$5007,B347,$A$8:$A$5007,"مصروف",$I$8:$I$5007,"&lt;&gt;مرفوض",$K$8:$K$5007,"&lt;&gt;نعم")&gt;0,"⚠ "&amp;COUNTIFS($B$8:$B$5007,B347,$A$8:$A$5007,"مصروف",$I$8:$I$5007,"&lt;&gt;مرفوض",$K$8:$K$5007,"&lt;&gt;نعم")&amp;" مصروف غير مسوى",IF(L347="تمت التسوية",IF(P347=0,"✔ متوازنة وتمت التسوية","✔ تمت التسوية – متبقي "&amp;TEXT(P347,"#,##0")),IF(P347&gt;0,"متبقي "&amp;TEXT(P347,"#,##0"),"✔ متوازنة"))))),IF(R347=0,"⚠ أضف سطر عهدة أولًا",IF(OR(C347="",N(G347)=0),"⚠ أكمل التاريخ والقيمة",IF(S347="","⚠ التاريخ خارج السنة المالية",IF(H347="","⚠ اختر بند الموازنة",IF(I347="مرفوض","✖ مرفوض من المدير",IF(I347&lt;&gt;"موافق","⏳ بانتظار موافقة المدير",IF(K347&lt;&gt;"نعم","⚠ غير مسوى مع الحسابات","✔ معتمد ومسوى")))))))))</f>
        <v/>
      </c>
      <c r="R347">
        <f>N(R346)+IF(A347="عهدة",1,0)</f>
        <v/>
      </c>
      <c r="S347">
        <f>IF(C347="","",IF(AND(C347&gt;=DATE(2026,9,1),C347&lt;=DATE(2027,8,31)),(YEAR(C347)-2026)*12+MONTH(C347)-8,""))</f>
        <v/>
      </c>
      <c r="T347">
        <f>IF(AND(A347="مصروف",R347&gt;0,I347="موافق",S347&lt;&gt;"",H347&lt;&gt;""),N(G347),0)</f>
        <v/>
      </c>
    </row>
    <row r="348">
      <c r="A348" s="19" t="n"/>
      <c r="B348" s="20">
        <f>IF(A348="","",IF(R348=0,"⚠ أضف سطر عهدة أولًا","BDR-"&amp;TEXT(R348,"000")))</f>
        <v/>
      </c>
      <c r="C348" s="21" t="n"/>
      <c r="D348" s="20">
        <f>IF(C348="","",IF(S348="","خارج السنة المالية",INDEX(القوائم!$D$2:$D$13,S348)))</f>
        <v/>
      </c>
      <c r="E348" s="22" t="n"/>
      <c r="F348" s="23" t="n"/>
      <c r="G348" s="23" t="n"/>
      <c r="H348" s="22" t="n"/>
      <c r="I348" s="19" t="n"/>
      <c r="J348" s="21" t="n"/>
      <c r="K348" s="19" t="n"/>
      <c r="L348" s="19" t="n"/>
      <c r="M348" s="21" t="n"/>
      <c r="N348" s="22" t="n"/>
      <c r="O348" s="24">
        <f>IF(A348&lt;&gt;"عهدة","",SUMIFS($G$8:$G$5007,$B$8:$B$5007,B348,$A$8:$A$5007,"مصروف",$I$8:$I$5007,"&lt;&gt;مرفوض"))</f>
        <v/>
      </c>
      <c r="P348" s="25">
        <f>IF(A348&lt;&gt;"عهدة","",N(F348)-O348)</f>
        <v/>
      </c>
      <c r="Q348" s="26">
        <f>IF(A348="","",IF(A348="عهدة",IF(N(F348)=0,"⚠ أدخل قيمة العهدة",IF(P348&lt;0,"⛔ عجز / زيادة مصروفات "&amp;TEXT(-P348,"#,##0"),IF(COUNTIFS($B$8:$B$5007,B348,$A$8:$A$5007,"مصروف",$I$8:$I$5007,"&lt;&gt;مرفوض",$K$8:$K$5007,"&lt;&gt;نعم")&gt;0,"⚠ "&amp;COUNTIFS($B$8:$B$5007,B348,$A$8:$A$5007,"مصروف",$I$8:$I$5007,"&lt;&gt;مرفوض",$K$8:$K$5007,"&lt;&gt;نعم")&amp;" مصروف غير مسوى",IF(L348="تمت التسوية",IF(P348=0,"✔ متوازنة وتمت التسوية","✔ تمت التسوية – متبقي "&amp;TEXT(P348,"#,##0")),IF(P348&gt;0,"متبقي "&amp;TEXT(P348,"#,##0"),"✔ متوازنة"))))),IF(R348=0,"⚠ أضف سطر عهدة أولًا",IF(OR(C348="",N(G348)=0),"⚠ أكمل التاريخ والقيمة",IF(S348="","⚠ التاريخ خارج السنة المالية",IF(H348="","⚠ اختر بند الموازنة",IF(I348="مرفوض","✖ مرفوض من المدير",IF(I348&lt;&gt;"موافق","⏳ بانتظار موافقة المدير",IF(K348&lt;&gt;"نعم","⚠ غير مسوى مع الحسابات","✔ معتمد ومسوى")))))))))</f>
        <v/>
      </c>
      <c r="R348">
        <f>N(R347)+IF(A348="عهدة",1,0)</f>
        <v/>
      </c>
      <c r="S348">
        <f>IF(C348="","",IF(AND(C348&gt;=DATE(2026,9,1),C348&lt;=DATE(2027,8,31)),(YEAR(C348)-2026)*12+MONTH(C348)-8,""))</f>
        <v/>
      </c>
      <c r="T348">
        <f>IF(AND(A348="مصروف",R348&gt;0,I348="موافق",S348&lt;&gt;"",H348&lt;&gt;""),N(G348),0)</f>
        <v/>
      </c>
    </row>
    <row r="349">
      <c r="A349" s="19" t="n"/>
      <c r="B349" s="20">
        <f>IF(A349="","",IF(R349=0,"⚠ أضف سطر عهدة أولًا","BDR-"&amp;TEXT(R349,"000")))</f>
        <v/>
      </c>
      <c r="C349" s="21" t="n"/>
      <c r="D349" s="20">
        <f>IF(C349="","",IF(S349="","خارج السنة المالية",INDEX(القوائم!$D$2:$D$13,S349)))</f>
        <v/>
      </c>
      <c r="E349" s="22" t="n"/>
      <c r="F349" s="23" t="n"/>
      <c r="G349" s="23" t="n"/>
      <c r="H349" s="22" t="n"/>
      <c r="I349" s="19" t="n"/>
      <c r="J349" s="21" t="n"/>
      <c r="K349" s="19" t="n"/>
      <c r="L349" s="19" t="n"/>
      <c r="M349" s="21" t="n"/>
      <c r="N349" s="22" t="n"/>
      <c r="O349" s="24">
        <f>IF(A349&lt;&gt;"عهدة","",SUMIFS($G$8:$G$5007,$B$8:$B$5007,B349,$A$8:$A$5007,"مصروف",$I$8:$I$5007,"&lt;&gt;مرفوض"))</f>
        <v/>
      </c>
      <c r="P349" s="25">
        <f>IF(A349&lt;&gt;"عهدة","",N(F349)-O349)</f>
        <v/>
      </c>
      <c r="Q349" s="26">
        <f>IF(A349="","",IF(A349="عهدة",IF(N(F349)=0,"⚠ أدخل قيمة العهدة",IF(P349&lt;0,"⛔ عجز / زيادة مصروفات "&amp;TEXT(-P349,"#,##0"),IF(COUNTIFS($B$8:$B$5007,B349,$A$8:$A$5007,"مصروف",$I$8:$I$5007,"&lt;&gt;مرفوض",$K$8:$K$5007,"&lt;&gt;نعم")&gt;0,"⚠ "&amp;COUNTIFS($B$8:$B$5007,B349,$A$8:$A$5007,"مصروف",$I$8:$I$5007,"&lt;&gt;مرفوض",$K$8:$K$5007,"&lt;&gt;نعم")&amp;" مصروف غير مسوى",IF(L349="تمت التسوية",IF(P349=0,"✔ متوازنة وتمت التسوية","✔ تمت التسوية – متبقي "&amp;TEXT(P349,"#,##0")),IF(P349&gt;0,"متبقي "&amp;TEXT(P349,"#,##0"),"✔ متوازنة"))))),IF(R349=0,"⚠ أضف سطر عهدة أولًا",IF(OR(C349="",N(G349)=0),"⚠ أكمل التاريخ والقيمة",IF(S349="","⚠ التاريخ خارج السنة المالية",IF(H349="","⚠ اختر بند الموازنة",IF(I349="مرفوض","✖ مرفوض من المدير",IF(I349&lt;&gt;"موافق","⏳ بانتظار موافقة المدير",IF(K349&lt;&gt;"نعم","⚠ غير مسوى مع الحسابات","✔ معتمد ومسوى")))))))))</f>
        <v/>
      </c>
      <c r="R349">
        <f>N(R348)+IF(A349="عهدة",1,0)</f>
        <v/>
      </c>
      <c r="S349">
        <f>IF(C349="","",IF(AND(C349&gt;=DATE(2026,9,1),C349&lt;=DATE(2027,8,31)),(YEAR(C349)-2026)*12+MONTH(C349)-8,""))</f>
        <v/>
      </c>
      <c r="T349">
        <f>IF(AND(A349="مصروف",R349&gt;0,I349="موافق",S349&lt;&gt;"",H349&lt;&gt;""),N(G349),0)</f>
        <v/>
      </c>
    </row>
    <row r="350">
      <c r="A350" s="19" t="n"/>
      <c r="B350" s="20">
        <f>IF(A350="","",IF(R350=0,"⚠ أضف سطر عهدة أولًا","BDR-"&amp;TEXT(R350,"000")))</f>
        <v/>
      </c>
      <c r="C350" s="21" t="n"/>
      <c r="D350" s="20">
        <f>IF(C350="","",IF(S350="","خارج السنة المالية",INDEX(القوائم!$D$2:$D$13,S350)))</f>
        <v/>
      </c>
      <c r="E350" s="22" t="n"/>
      <c r="F350" s="23" t="n"/>
      <c r="G350" s="23" t="n"/>
      <c r="H350" s="22" t="n"/>
      <c r="I350" s="19" t="n"/>
      <c r="J350" s="21" t="n"/>
      <c r="K350" s="19" t="n"/>
      <c r="L350" s="19" t="n"/>
      <c r="M350" s="21" t="n"/>
      <c r="N350" s="22" t="n"/>
      <c r="O350" s="24">
        <f>IF(A350&lt;&gt;"عهدة","",SUMIFS($G$8:$G$5007,$B$8:$B$5007,B350,$A$8:$A$5007,"مصروف",$I$8:$I$5007,"&lt;&gt;مرفوض"))</f>
        <v/>
      </c>
      <c r="P350" s="25">
        <f>IF(A350&lt;&gt;"عهدة","",N(F350)-O350)</f>
        <v/>
      </c>
      <c r="Q350" s="26">
        <f>IF(A350="","",IF(A350="عهدة",IF(N(F350)=0,"⚠ أدخل قيمة العهدة",IF(P350&lt;0,"⛔ عجز / زيادة مصروفات "&amp;TEXT(-P350,"#,##0"),IF(COUNTIFS($B$8:$B$5007,B350,$A$8:$A$5007,"مصروف",$I$8:$I$5007,"&lt;&gt;مرفوض",$K$8:$K$5007,"&lt;&gt;نعم")&gt;0,"⚠ "&amp;COUNTIFS($B$8:$B$5007,B350,$A$8:$A$5007,"مصروف",$I$8:$I$5007,"&lt;&gt;مرفوض",$K$8:$K$5007,"&lt;&gt;نعم")&amp;" مصروف غير مسوى",IF(L350="تمت التسوية",IF(P350=0,"✔ متوازنة وتمت التسوية","✔ تمت التسوية – متبقي "&amp;TEXT(P350,"#,##0")),IF(P350&gt;0,"متبقي "&amp;TEXT(P350,"#,##0"),"✔ متوازنة"))))),IF(R350=0,"⚠ أضف سطر عهدة أولًا",IF(OR(C350="",N(G350)=0),"⚠ أكمل التاريخ والقيمة",IF(S350="","⚠ التاريخ خارج السنة المالية",IF(H350="","⚠ اختر بند الموازنة",IF(I350="مرفوض","✖ مرفوض من المدير",IF(I350&lt;&gt;"موافق","⏳ بانتظار موافقة المدير",IF(K350&lt;&gt;"نعم","⚠ غير مسوى مع الحسابات","✔ معتمد ومسوى")))))))))</f>
        <v/>
      </c>
      <c r="R350">
        <f>N(R349)+IF(A350="عهدة",1,0)</f>
        <v/>
      </c>
      <c r="S350">
        <f>IF(C350="","",IF(AND(C350&gt;=DATE(2026,9,1),C350&lt;=DATE(2027,8,31)),(YEAR(C350)-2026)*12+MONTH(C350)-8,""))</f>
        <v/>
      </c>
      <c r="T350">
        <f>IF(AND(A350="مصروف",R350&gt;0,I350="موافق",S350&lt;&gt;"",H350&lt;&gt;""),N(G350),0)</f>
        <v/>
      </c>
    </row>
    <row r="351">
      <c r="A351" s="19" t="n"/>
      <c r="B351" s="20">
        <f>IF(A351="","",IF(R351=0,"⚠ أضف سطر عهدة أولًا","BDR-"&amp;TEXT(R351,"000")))</f>
        <v/>
      </c>
      <c r="C351" s="21" t="n"/>
      <c r="D351" s="20">
        <f>IF(C351="","",IF(S351="","خارج السنة المالية",INDEX(القوائم!$D$2:$D$13,S351)))</f>
        <v/>
      </c>
      <c r="E351" s="22" t="n"/>
      <c r="F351" s="23" t="n"/>
      <c r="G351" s="23" t="n"/>
      <c r="H351" s="22" t="n"/>
      <c r="I351" s="19" t="n"/>
      <c r="J351" s="21" t="n"/>
      <c r="K351" s="19" t="n"/>
      <c r="L351" s="19" t="n"/>
      <c r="M351" s="21" t="n"/>
      <c r="N351" s="22" t="n"/>
      <c r="O351" s="24">
        <f>IF(A351&lt;&gt;"عهدة","",SUMIFS($G$8:$G$5007,$B$8:$B$5007,B351,$A$8:$A$5007,"مصروف",$I$8:$I$5007,"&lt;&gt;مرفوض"))</f>
        <v/>
      </c>
      <c r="P351" s="25">
        <f>IF(A351&lt;&gt;"عهدة","",N(F351)-O351)</f>
        <v/>
      </c>
      <c r="Q351" s="26">
        <f>IF(A351="","",IF(A351="عهدة",IF(N(F351)=0,"⚠ أدخل قيمة العهدة",IF(P351&lt;0,"⛔ عجز / زيادة مصروفات "&amp;TEXT(-P351,"#,##0"),IF(COUNTIFS($B$8:$B$5007,B351,$A$8:$A$5007,"مصروف",$I$8:$I$5007,"&lt;&gt;مرفوض",$K$8:$K$5007,"&lt;&gt;نعم")&gt;0,"⚠ "&amp;COUNTIFS($B$8:$B$5007,B351,$A$8:$A$5007,"مصروف",$I$8:$I$5007,"&lt;&gt;مرفوض",$K$8:$K$5007,"&lt;&gt;نعم")&amp;" مصروف غير مسوى",IF(L351="تمت التسوية",IF(P351=0,"✔ متوازنة وتمت التسوية","✔ تمت التسوية – متبقي "&amp;TEXT(P351,"#,##0")),IF(P351&gt;0,"متبقي "&amp;TEXT(P351,"#,##0"),"✔ متوازنة"))))),IF(R351=0,"⚠ أضف سطر عهدة أولًا",IF(OR(C351="",N(G351)=0),"⚠ أكمل التاريخ والقيمة",IF(S351="","⚠ التاريخ خارج السنة المالية",IF(H351="","⚠ اختر بند الموازنة",IF(I351="مرفوض","✖ مرفوض من المدير",IF(I351&lt;&gt;"موافق","⏳ بانتظار موافقة المدير",IF(K351&lt;&gt;"نعم","⚠ غير مسوى مع الحسابات","✔ معتمد ومسوى")))))))))</f>
        <v/>
      </c>
      <c r="R351">
        <f>N(R350)+IF(A351="عهدة",1,0)</f>
        <v/>
      </c>
      <c r="S351">
        <f>IF(C351="","",IF(AND(C351&gt;=DATE(2026,9,1),C351&lt;=DATE(2027,8,31)),(YEAR(C351)-2026)*12+MONTH(C351)-8,""))</f>
        <v/>
      </c>
      <c r="T351">
        <f>IF(AND(A351="مصروف",R351&gt;0,I351="موافق",S351&lt;&gt;"",H351&lt;&gt;""),N(G351),0)</f>
        <v/>
      </c>
    </row>
    <row r="352">
      <c r="A352" s="19" t="n"/>
      <c r="B352" s="20">
        <f>IF(A352="","",IF(R352=0,"⚠ أضف سطر عهدة أولًا","BDR-"&amp;TEXT(R352,"000")))</f>
        <v/>
      </c>
      <c r="C352" s="21" t="n"/>
      <c r="D352" s="20">
        <f>IF(C352="","",IF(S352="","خارج السنة المالية",INDEX(القوائم!$D$2:$D$13,S352)))</f>
        <v/>
      </c>
      <c r="E352" s="22" t="n"/>
      <c r="F352" s="23" t="n"/>
      <c r="G352" s="23" t="n"/>
      <c r="H352" s="22" t="n"/>
      <c r="I352" s="19" t="n"/>
      <c r="J352" s="21" t="n"/>
      <c r="K352" s="19" t="n"/>
      <c r="L352" s="19" t="n"/>
      <c r="M352" s="21" t="n"/>
      <c r="N352" s="22" t="n"/>
      <c r="O352" s="24">
        <f>IF(A352&lt;&gt;"عهدة","",SUMIFS($G$8:$G$5007,$B$8:$B$5007,B352,$A$8:$A$5007,"مصروف",$I$8:$I$5007,"&lt;&gt;مرفوض"))</f>
        <v/>
      </c>
      <c r="P352" s="25">
        <f>IF(A352&lt;&gt;"عهدة","",N(F352)-O352)</f>
        <v/>
      </c>
      <c r="Q352" s="26">
        <f>IF(A352="","",IF(A352="عهدة",IF(N(F352)=0,"⚠ أدخل قيمة العهدة",IF(P352&lt;0,"⛔ عجز / زيادة مصروفات "&amp;TEXT(-P352,"#,##0"),IF(COUNTIFS($B$8:$B$5007,B352,$A$8:$A$5007,"مصروف",$I$8:$I$5007,"&lt;&gt;مرفوض",$K$8:$K$5007,"&lt;&gt;نعم")&gt;0,"⚠ "&amp;COUNTIFS($B$8:$B$5007,B352,$A$8:$A$5007,"مصروف",$I$8:$I$5007,"&lt;&gt;مرفوض",$K$8:$K$5007,"&lt;&gt;نعم")&amp;" مصروف غير مسوى",IF(L352="تمت التسوية",IF(P352=0,"✔ متوازنة وتمت التسوية","✔ تمت التسوية – متبقي "&amp;TEXT(P352,"#,##0")),IF(P352&gt;0,"متبقي "&amp;TEXT(P352,"#,##0"),"✔ متوازنة"))))),IF(R352=0,"⚠ أضف سطر عهدة أولًا",IF(OR(C352="",N(G352)=0),"⚠ أكمل التاريخ والقيمة",IF(S352="","⚠ التاريخ خارج السنة المالية",IF(H352="","⚠ اختر بند الموازنة",IF(I352="مرفوض","✖ مرفوض من المدير",IF(I352&lt;&gt;"موافق","⏳ بانتظار موافقة المدير",IF(K352&lt;&gt;"نعم","⚠ غير مسوى مع الحسابات","✔ معتمد ومسوى")))))))))</f>
        <v/>
      </c>
      <c r="R352">
        <f>N(R351)+IF(A352="عهدة",1,0)</f>
        <v/>
      </c>
      <c r="S352">
        <f>IF(C352="","",IF(AND(C352&gt;=DATE(2026,9,1),C352&lt;=DATE(2027,8,31)),(YEAR(C352)-2026)*12+MONTH(C352)-8,""))</f>
        <v/>
      </c>
      <c r="T352">
        <f>IF(AND(A352="مصروف",R352&gt;0,I352="موافق",S352&lt;&gt;"",H352&lt;&gt;""),N(G352),0)</f>
        <v/>
      </c>
    </row>
    <row r="353">
      <c r="A353" s="19" t="n"/>
      <c r="B353" s="20">
        <f>IF(A353="","",IF(R353=0,"⚠ أضف سطر عهدة أولًا","BDR-"&amp;TEXT(R353,"000")))</f>
        <v/>
      </c>
      <c r="C353" s="21" t="n"/>
      <c r="D353" s="20">
        <f>IF(C353="","",IF(S353="","خارج السنة المالية",INDEX(القوائم!$D$2:$D$13,S353)))</f>
        <v/>
      </c>
      <c r="E353" s="22" t="n"/>
      <c r="F353" s="23" t="n"/>
      <c r="G353" s="23" t="n"/>
      <c r="H353" s="22" t="n"/>
      <c r="I353" s="19" t="n"/>
      <c r="J353" s="21" t="n"/>
      <c r="K353" s="19" t="n"/>
      <c r="L353" s="19" t="n"/>
      <c r="M353" s="21" t="n"/>
      <c r="N353" s="22" t="n"/>
      <c r="O353" s="24">
        <f>IF(A353&lt;&gt;"عهدة","",SUMIFS($G$8:$G$5007,$B$8:$B$5007,B353,$A$8:$A$5007,"مصروف",$I$8:$I$5007,"&lt;&gt;مرفوض"))</f>
        <v/>
      </c>
      <c r="P353" s="25">
        <f>IF(A353&lt;&gt;"عهدة","",N(F353)-O353)</f>
        <v/>
      </c>
      <c r="Q353" s="26">
        <f>IF(A353="","",IF(A353="عهدة",IF(N(F353)=0,"⚠ أدخل قيمة العهدة",IF(P353&lt;0,"⛔ عجز / زيادة مصروفات "&amp;TEXT(-P353,"#,##0"),IF(COUNTIFS($B$8:$B$5007,B353,$A$8:$A$5007,"مصروف",$I$8:$I$5007,"&lt;&gt;مرفوض",$K$8:$K$5007,"&lt;&gt;نعم")&gt;0,"⚠ "&amp;COUNTIFS($B$8:$B$5007,B353,$A$8:$A$5007,"مصروف",$I$8:$I$5007,"&lt;&gt;مرفوض",$K$8:$K$5007,"&lt;&gt;نعم")&amp;" مصروف غير مسوى",IF(L353="تمت التسوية",IF(P353=0,"✔ متوازنة وتمت التسوية","✔ تمت التسوية – متبقي "&amp;TEXT(P353,"#,##0")),IF(P353&gt;0,"متبقي "&amp;TEXT(P353,"#,##0"),"✔ متوازنة"))))),IF(R353=0,"⚠ أضف سطر عهدة أولًا",IF(OR(C353="",N(G353)=0),"⚠ أكمل التاريخ والقيمة",IF(S353="","⚠ التاريخ خارج السنة المالية",IF(H353="","⚠ اختر بند الموازنة",IF(I353="مرفوض","✖ مرفوض من المدير",IF(I353&lt;&gt;"موافق","⏳ بانتظار موافقة المدير",IF(K353&lt;&gt;"نعم","⚠ غير مسوى مع الحسابات","✔ معتمد ومسوى")))))))))</f>
        <v/>
      </c>
      <c r="R353">
        <f>N(R352)+IF(A353="عهدة",1,0)</f>
        <v/>
      </c>
      <c r="S353">
        <f>IF(C353="","",IF(AND(C353&gt;=DATE(2026,9,1),C353&lt;=DATE(2027,8,31)),(YEAR(C353)-2026)*12+MONTH(C353)-8,""))</f>
        <v/>
      </c>
      <c r="T353">
        <f>IF(AND(A353="مصروف",R353&gt;0,I353="موافق",S353&lt;&gt;"",H353&lt;&gt;""),N(G353),0)</f>
        <v/>
      </c>
    </row>
    <row r="354">
      <c r="A354" s="19" t="n"/>
      <c r="B354" s="20">
        <f>IF(A354="","",IF(R354=0,"⚠ أضف سطر عهدة أولًا","BDR-"&amp;TEXT(R354,"000")))</f>
        <v/>
      </c>
      <c r="C354" s="21" t="n"/>
      <c r="D354" s="20">
        <f>IF(C354="","",IF(S354="","خارج السنة المالية",INDEX(القوائم!$D$2:$D$13,S354)))</f>
        <v/>
      </c>
      <c r="E354" s="22" t="n"/>
      <c r="F354" s="23" t="n"/>
      <c r="G354" s="23" t="n"/>
      <c r="H354" s="22" t="n"/>
      <c r="I354" s="19" t="n"/>
      <c r="J354" s="21" t="n"/>
      <c r="K354" s="19" t="n"/>
      <c r="L354" s="19" t="n"/>
      <c r="M354" s="21" t="n"/>
      <c r="N354" s="22" t="n"/>
      <c r="O354" s="24">
        <f>IF(A354&lt;&gt;"عهدة","",SUMIFS($G$8:$G$5007,$B$8:$B$5007,B354,$A$8:$A$5007,"مصروف",$I$8:$I$5007,"&lt;&gt;مرفوض"))</f>
        <v/>
      </c>
      <c r="P354" s="25">
        <f>IF(A354&lt;&gt;"عهدة","",N(F354)-O354)</f>
        <v/>
      </c>
      <c r="Q354" s="26">
        <f>IF(A354="","",IF(A354="عهدة",IF(N(F354)=0,"⚠ أدخل قيمة العهدة",IF(P354&lt;0,"⛔ عجز / زيادة مصروفات "&amp;TEXT(-P354,"#,##0"),IF(COUNTIFS($B$8:$B$5007,B354,$A$8:$A$5007,"مصروف",$I$8:$I$5007,"&lt;&gt;مرفوض",$K$8:$K$5007,"&lt;&gt;نعم")&gt;0,"⚠ "&amp;COUNTIFS($B$8:$B$5007,B354,$A$8:$A$5007,"مصروف",$I$8:$I$5007,"&lt;&gt;مرفوض",$K$8:$K$5007,"&lt;&gt;نعم")&amp;" مصروف غير مسوى",IF(L354="تمت التسوية",IF(P354=0,"✔ متوازنة وتمت التسوية","✔ تمت التسوية – متبقي "&amp;TEXT(P354,"#,##0")),IF(P354&gt;0,"متبقي "&amp;TEXT(P354,"#,##0"),"✔ متوازنة"))))),IF(R354=0,"⚠ أضف سطر عهدة أولًا",IF(OR(C354="",N(G354)=0),"⚠ أكمل التاريخ والقيمة",IF(S354="","⚠ التاريخ خارج السنة المالية",IF(H354="","⚠ اختر بند الموازنة",IF(I354="مرفوض","✖ مرفوض من المدير",IF(I354&lt;&gt;"موافق","⏳ بانتظار موافقة المدير",IF(K354&lt;&gt;"نعم","⚠ غير مسوى مع الحسابات","✔ معتمد ومسوى")))))))))</f>
        <v/>
      </c>
      <c r="R354">
        <f>N(R353)+IF(A354="عهدة",1,0)</f>
        <v/>
      </c>
      <c r="S354">
        <f>IF(C354="","",IF(AND(C354&gt;=DATE(2026,9,1),C354&lt;=DATE(2027,8,31)),(YEAR(C354)-2026)*12+MONTH(C354)-8,""))</f>
        <v/>
      </c>
      <c r="T354">
        <f>IF(AND(A354="مصروف",R354&gt;0,I354="موافق",S354&lt;&gt;"",H354&lt;&gt;""),N(G354),0)</f>
        <v/>
      </c>
    </row>
    <row r="355">
      <c r="A355" s="19" t="n"/>
      <c r="B355" s="20">
        <f>IF(A355="","",IF(R355=0,"⚠ أضف سطر عهدة أولًا","BDR-"&amp;TEXT(R355,"000")))</f>
        <v/>
      </c>
      <c r="C355" s="21" t="n"/>
      <c r="D355" s="20">
        <f>IF(C355="","",IF(S355="","خارج السنة المالية",INDEX(القوائم!$D$2:$D$13,S355)))</f>
        <v/>
      </c>
      <c r="E355" s="22" t="n"/>
      <c r="F355" s="23" t="n"/>
      <c r="G355" s="23" t="n"/>
      <c r="H355" s="22" t="n"/>
      <c r="I355" s="19" t="n"/>
      <c r="J355" s="21" t="n"/>
      <c r="K355" s="19" t="n"/>
      <c r="L355" s="19" t="n"/>
      <c r="M355" s="21" t="n"/>
      <c r="N355" s="22" t="n"/>
      <c r="O355" s="24">
        <f>IF(A355&lt;&gt;"عهدة","",SUMIFS($G$8:$G$5007,$B$8:$B$5007,B355,$A$8:$A$5007,"مصروف",$I$8:$I$5007,"&lt;&gt;مرفوض"))</f>
        <v/>
      </c>
      <c r="P355" s="25">
        <f>IF(A355&lt;&gt;"عهدة","",N(F355)-O355)</f>
        <v/>
      </c>
      <c r="Q355" s="26">
        <f>IF(A355="","",IF(A355="عهدة",IF(N(F355)=0,"⚠ أدخل قيمة العهدة",IF(P355&lt;0,"⛔ عجز / زيادة مصروفات "&amp;TEXT(-P355,"#,##0"),IF(COUNTIFS($B$8:$B$5007,B355,$A$8:$A$5007,"مصروف",$I$8:$I$5007,"&lt;&gt;مرفوض",$K$8:$K$5007,"&lt;&gt;نعم")&gt;0,"⚠ "&amp;COUNTIFS($B$8:$B$5007,B355,$A$8:$A$5007,"مصروف",$I$8:$I$5007,"&lt;&gt;مرفوض",$K$8:$K$5007,"&lt;&gt;نعم")&amp;" مصروف غير مسوى",IF(L355="تمت التسوية",IF(P355=0,"✔ متوازنة وتمت التسوية","✔ تمت التسوية – متبقي "&amp;TEXT(P355,"#,##0")),IF(P355&gt;0,"متبقي "&amp;TEXT(P355,"#,##0"),"✔ متوازنة"))))),IF(R355=0,"⚠ أضف سطر عهدة أولًا",IF(OR(C355="",N(G355)=0),"⚠ أكمل التاريخ والقيمة",IF(S355="","⚠ التاريخ خارج السنة المالية",IF(H355="","⚠ اختر بند الموازنة",IF(I355="مرفوض","✖ مرفوض من المدير",IF(I355&lt;&gt;"موافق","⏳ بانتظار موافقة المدير",IF(K355&lt;&gt;"نعم","⚠ غير مسوى مع الحسابات","✔ معتمد ومسوى")))))))))</f>
        <v/>
      </c>
      <c r="R355">
        <f>N(R354)+IF(A355="عهدة",1,0)</f>
        <v/>
      </c>
      <c r="S355">
        <f>IF(C355="","",IF(AND(C355&gt;=DATE(2026,9,1),C355&lt;=DATE(2027,8,31)),(YEAR(C355)-2026)*12+MONTH(C355)-8,""))</f>
        <v/>
      </c>
      <c r="T355">
        <f>IF(AND(A355="مصروف",R355&gt;0,I355="موافق",S355&lt;&gt;"",H355&lt;&gt;""),N(G355),0)</f>
        <v/>
      </c>
    </row>
    <row r="356">
      <c r="A356" s="19" t="n"/>
      <c r="B356" s="20">
        <f>IF(A356="","",IF(R356=0,"⚠ أضف سطر عهدة أولًا","BDR-"&amp;TEXT(R356,"000")))</f>
        <v/>
      </c>
      <c r="C356" s="21" t="n"/>
      <c r="D356" s="20">
        <f>IF(C356="","",IF(S356="","خارج السنة المالية",INDEX(القوائم!$D$2:$D$13,S356)))</f>
        <v/>
      </c>
      <c r="E356" s="22" t="n"/>
      <c r="F356" s="23" t="n"/>
      <c r="G356" s="23" t="n"/>
      <c r="H356" s="22" t="n"/>
      <c r="I356" s="19" t="n"/>
      <c r="J356" s="21" t="n"/>
      <c r="K356" s="19" t="n"/>
      <c r="L356" s="19" t="n"/>
      <c r="M356" s="21" t="n"/>
      <c r="N356" s="22" t="n"/>
      <c r="O356" s="24">
        <f>IF(A356&lt;&gt;"عهدة","",SUMIFS($G$8:$G$5007,$B$8:$B$5007,B356,$A$8:$A$5007,"مصروف",$I$8:$I$5007,"&lt;&gt;مرفوض"))</f>
        <v/>
      </c>
      <c r="P356" s="25">
        <f>IF(A356&lt;&gt;"عهدة","",N(F356)-O356)</f>
        <v/>
      </c>
      <c r="Q356" s="26">
        <f>IF(A356="","",IF(A356="عهدة",IF(N(F356)=0,"⚠ أدخل قيمة العهدة",IF(P356&lt;0,"⛔ عجز / زيادة مصروفات "&amp;TEXT(-P356,"#,##0"),IF(COUNTIFS($B$8:$B$5007,B356,$A$8:$A$5007,"مصروف",$I$8:$I$5007,"&lt;&gt;مرفوض",$K$8:$K$5007,"&lt;&gt;نعم")&gt;0,"⚠ "&amp;COUNTIFS($B$8:$B$5007,B356,$A$8:$A$5007,"مصروف",$I$8:$I$5007,"&lt;&gt;مرفوض",$K$8:$K$5007,"&lt;&gt;نعم")&amp;" مصروف غير مسوى",IF(L356="تمت التسوية",IF(P356=0,"✔ متوازنة وتمت التسوية","✔ تمت التسوية – متبقي "&amp;TEXT(P356,"#,##0")),IF(P356&gt;0,"متبقي "&amp;TEXT(P356,"#,##0"),"✔ متوازنة"))))),IF(R356=0,"⚠ أضف سطر عهدة أولًا",IF(OR(C356="",N(G356)=0),"⚠ أكمل التاريخ والقيمة",IF(S356="","⚠ التاريخ خارج السنة المالية",IF(H356="","⚠ اختر بند الموازنة",IF(I356="مرفوض","✖ مرفوض من المدير",IF(I356&lt;&gt;"موافق","⏳ بانتظار موافقة المدير",IF(K356&lt;&gt;"نعم","⚠ غير مسوى مع الحسابات","✔ معتمد ومسوى")))))))))</f>
        <v/>
      </c>
      <c r="R356">
        <f>N(R355)+IF(A356="عهدة",1,0)</f>
        <v/>
      </c>
      <c r="S356">
        <f>IF(C356="","",IF(AND(C356&gt;=DATE(2026,9,1),C356&lt;=DATE(2027,8,31)),(YEAR(C356)-2026)*12+MONTH(C356)-8,""))</f>
        <v/>
      </c>
      <c r="T356">
        <f>IF(AND(A356="مصروف",R356&gt;0,I356="موافق",S356&lt;&gt;"",H356&lt;&gt;""),N(G356),0)</f>
        <v/>
      </c>
    </row>
    <row r="357">
      <c r="A357" s="19" t="n"/>
      <c r="B357" s="20">
        <f>IF(A357="","",IF(R357=0,"⚠ أضف سطر عهدة أولًا","BDR-"&amp;TEXT(R357,"000")))</f>
        <v/>
      </c>
      <c r="C357" s="21" t="n"/>
      <c r="D357" s="20">
        <f>IF(C357="","",IF(S357="","خارج السنة المالية",INDEX(القوائم!$D$2:$D$13,S357)))</f>
        <v/>
      </c>
      <c r="E357" s="22" t="n"/>
      <c r="F357" s="23" t="n"/>
      <c r="G357" s="23" t="n"/>
      <c r="H357" s="22" t="n"/>
      <c r="I357" s="19" t="n"/>
      <c r="J357" s="21" t="n"/>
      <c r="K357" s="19" t="n"/>
      <c r="L357" s="19" t="n"/>
      <c r="M357" s="21" t="n"/>
      <c r="N357" s="22" t="n"/>
      <c r="O357" s="24">
        <f>IF(A357&lt;&gt;"عهدة","",SUMIFS($G$8:$G$5007,$B$8:$B$5007,B357,$A$8:$A$5007,"مصروف",$I$8:$I$5007,"&lt;&gt;مرفوض"))</f>
        <v/>
      </c>
      <c r="P357" s="25">
        <f>IF(A357&lt;&gt;"عهدة","",N(F357)-O357)</f>
        <v/>
      </c>
      <c r="Q357" s="26">
        <f>IF(A357="","",IF(A357="عهدة",IF(N(F357)=0,"⚠ أدخل قيمة العهدة",IF(P357&lt;0,"⛔ عجز / زيادة مصروفات "&amp;TEXT(-P357,"#,##0"),IF(COUNTIFS($B$8:$B$5007,B357,$A$8:$A$5007,"مصروف",$I$8:$I$5007,"&lt;&gt;مرفوض",$K$8:$K$5007,"&lt;&gt;نعم")&gt;0,"⚠ "&amp;COUNTIFS($B$8:$B$5007,B357,$A$8:$A$5007,"مصروف",$I$8:$I$5007,"&lt;&gt;مرفوض",$K$8:$K$5007,"&lt;&gt;نعم")&amp;" مصروف غير مسوى",IF(L357="تمت التسوية",IF(P357=0,"✔ متوازنة وتمت التسوية","✔ تمت التسوية – متبقي "&amp;TEXT(P357,"#,##0")),IF(P357&gt;0,"متبقي "&amp;TEXT(P357,"#,##0"),"✔ متوازنة"))))),IF(R357=0,"⚠ أضف سطر عهدة أولًا",IF(OR(C357="",N(G357)=0),"⚠ أكمل التاريخ والقيمة",IF(S357="","⚠ التاريخ خارج السنة المالية",IF(H357="","⚠ اختر بند الموازنة",IF(I357="مرفوض","✖ مرفوض من المدير",IF(I357&lt;&gt;"موافق","⏳ بانتظار موافقة المدير",IF(K357&lt;&gt;"نعم","⚠ غير مسوى مع الحسابات","✔ معتمد ومسوى")))))))))</f>
        <v/>
      </c>
      <c r="R357">
        <f>N(R356)+IF(A357="عهدة",1,0)</f>
        <v/>
      </c>
      <c r="S357">
        <f>IF(C357="","",IF(AND(C357&gt;=DATE(2026,9,1),C357&lt;=DATE(2027,8,31)),(YEAR(C357)-2026)*12+MONTH(C357)-8,""))</f>
        <v/>
      </c>
      <c r="T357">
        <f>IF(AND(A357="مصروف",R357&gt;0,I357="موافق",S357&lt;&gt;"",H357&lt;&gt;""),N(G357),0)</f>
        <v/>
      </c>
    </row>
    <row r="358">
      <c r="A358" s="19" t="n"/>
      <c r="B358" s="20">
        <f>IF(A358="","",IF(R358=0,"⚠ أضف سطر عهدة أولًا","BDR-"&amp;TEXT(R358,"000")))</f>
        <v/>
      </c>
      <c r="C358" s="21" t="n"/>
      <c r="D358" s="20">
        <f>IF(C358="","",IF(S358="","خارج السنة المالية",INDEX(القوائم!$D$2:$D$13,S358)))</f>
        <v/>
      </c>
      <c r="E358" s="22" t="n"/>
      <c r="F358" s="23" t="n"/>
      <c r="G358" s="23" t="n"/>
      <c r="H358" s="22" t="n"/>
      <c r="I358" s="19" t="n"/>
      <c r="J358" s="21" t="n"/>
      <c r="K358" s="19" t="n"/>
      <c r="L358" s="19" t="n"/>
      <c r="M358" s="21" t="n"/>
      <c r="N358" s="22" t="n"/>
      <c r="O358" s="24">
        <f>IF(A358&lt;&gt;"عهدة","",SUMIFS($G$8:$G$5007,$B$8:$B$5007,B358,$A$8:$A$5007,"مصروف",$I$8:$I$5007,"&lt;&gt;مرفوض"))</f>
        <v/>
      </c>
      <c r="P358" s="25">
        <f>IF(A358&lt;&gt;"عهدة","",N(F358)-O358)</f>
        <v/>
      </c>
      <c r="Q358" s="26">
        <f>IF(A358="","",IF(A358="عهدة",IF(N(F358)=0,"⚠ أدخل قيمة العهدة",IF(P358&lt;0,"⛔ عجز / زيادة مصروفات "&amp;TEXT(-P358,"#,##0"),IF(COUNTIFS($B$8:$B$5007,B358,$A$8:$A$5007,"مصروف",$I$8:$I$5007,"&lt;&gt;مرفوض",$K$8:$K$5007,"&lt;&gt;نعم")&gt;0,"⚠ "&amp;COUNTIFS($B$8:$B$5007,B358,$A$8:$A$5007,"مصروف",$I$8:$I$5007,"&lt;&gt;مرفوض",$K$8:$K$5007,"&lt;&gt;نعم")&amp;" مصروف غير مسوى",IF(L358="تمت التسوية",IF(P358=0,"✔ متوازنة وتمت التسوية","✔ تمت التسوية – متبقي "&amp;TEXT(P358,"#,##0")),IF(P358&gt;0,"متبقي "&amp;TEXT(P358,"#,##0"),"✔ متوازنة"))))),IF(R358=0,"⚠ أضف سطر عهدة أولًا",IF(OR(C358="",N(G358)=0),"⚠ أكمل التاريخ والقيمة",IF(S358="","⚠ التاريخ خارج السنة المالية",IF(H358="","⚠ اختر بند الموازنة",IF(I358="مرفوض","✖ مرفوض من المدير",IF(I358&lt;&gt;"موافق","⏳ بانتظار موافقة المدير",IF(K358&lt;&gt;"نعم","⚠ غير مسوى مع الحسابات","✔ معتمد ومسوى")))))))))</f>
        <v/>
      </c>
      <c r="R358">
        <f>N(R357)+IF(A358="عهدة",1,0)</f>
        <v/>
      </c>
      <c r="S358">
        <f>IF(C358="","",IF(AND(C358&gt;=DATE(2026,9,1),C358&lt;=DATE(2027,8,31)),(YEAR(C358)-2026)*12+MONTH(C358)-8,""))</f>
        <v/>
      </c>
      <c r="T358">
        <f>IF(AND(A358="مصروف",R358&gt;0,I358="موافق",S358&lt;&gt;"",H358&lt;&gt;""),N(G358),0)</f>
        <v/>
      </c>
    </row>
    <row r="359">
      <c r="A359" s="19" t="n"/>
      <c r="B359" s="20">
        <f>IF(A359="","",IF(R359=0,"⚠ أضف سطر عهدة أولًا","BDR-"&amp;TEXT(R359,"000")))</f>
        <v/>
      </c>
      <c r="C359" s="21" t="n"/>
      <c r="D359" s="20">
        <f>IF(C359="","",IF(S359="","خارج السنة المالية",INDEX(القوائم!$D$2:$D$13,S359)))</f>
        <v/>
      </c>
      <c r="E359" s="22" t="n"/>
      <c r="F359" s="23" t="n"/>
      <c r="G359" s="23" t="n"/>
      <c r="H359" s="22" t="n"/>
      <c r="I359" s="19" t="n"/>
      <c r="J359" s="21" t="n"/>
      <c r="K359" s="19" t="n"/>
      <c r="L359" s="19" t="n"/>
      <c r="M359" s="21" t="n"/>
      <c r="N359" s="22" t="n"/>
      <c r="O359" s="24">
        <f>IF(A359&lt;&gt;"عهدة","",SUMIFS($G$8:$G$5007,$B$8:$B$5007,B359,$A$8:$A$5007,"مصروف",$I$8:$I$5007,"&lt;&gt;مرفوض"))</f>
        <v/>
      </c>
      <c r="P359" s="25">
        <f>IF(A359&lt;&gt;"عهدة","",N(F359)-O359)</f>
        <v/>
      </c>
      <c r="Q359" s="26">
        <f>IF(A359="","",IF(A359="عهدة",IF(N(F359)=0,"⚠ أدخل قيمة العهدة",IF(P359&lt;0,"⛔ عجز / زيادة مصروفات "&amp;TEXT(-P359,"#,##0"),IF(COUNTIFS($B$8:$B$5007,B359,$A$8:$A$5007,"مصروف",$I$8:$I$5007,"&lt;&gt;مرفوض",$K$8:$K$5007,"&lt;&gt;نعم")&gt;0,"⚠ "&amp;COUNTIFS($B$8:$B$5007,B359,$A$8:$A$5007,"مصروف",$I$8:$I$5007,"&lt;&gt;مرفوض",$K$8:$K$5007,"&lt;&gt;نعم")&amp;" مصروف غير مسوى",IF(L359="تمت التسوية",IF(P359=0,"✔ متوازنة وتمت التسوية","✔ تمت التسوية – متبقي "&amp;TEXT(P359,"#,##0")),IF(P359&gt;0,"متبقي "&amp;TEXT(P359,"#,##0"),"✔ متوازنة"))))),IF(R359=0,"⚠ أضف سطر عهدة أولًا",IF(OR(C359="",N(G359)=0),"⚠ أكمل التاريخ والقيمة",IF(S359="","⚠ التاريخ خارج السنة المالية",IF(H359="","⚠ اختر بند الموازنة",IF(I359="مرفوض","✖ مرفوض من المدير",IF(I359&lt;&gt;"موافق","⏳ بانتظار موافقة المدير",IF(K359&lt;&gt;"نعم","⚠ غير مسوى مع الحسابات","✔ معتمد ومسوى")))))))))</f>
        <v/>
      </c>
      <c r="R359">
        <f>N(R358)+IF(A359="عهدة",1,0)</f>
        <v/>
      </c>
      <c r="S359">
        <f>IF(C359="","",IF(AND(C359&gt;=DATE(2026,9,1),C359&lt;=DATE(2027,8,31)),(YEAR(C359)-2026)*12+MONTH(C359)-8,""))</f>
        <v/>
      </c>
      <c r="T359">
        <f>IF(AND(A359="مصروف",R359&gt;0,I359="موافق",S359&lt;&gt;"",H359&lt;&gt;""),N(G359),0)</f>
        <v/>
      </c>
    </row>
    <row r="360">
      <c r="A360" s="19" t="n"/>
      <c r="B360" s="20">
        <f>IF(A360="","",IF(R360=0,"⚠ أضف سطر عهدة أولًا","BDR-"&amp;TEXT(R360,"000")))</f>
        <v/>
      </c>
      <c r="C360" s="21" t="n"/>
      <c r="D360" s="20">
        <f>IF(C360="","",IF(S360="","خارج السنة المالية",INDEX(القوائم!$D$2:$D$13,S360)))</f>
        <v/>
      </c>
      <c r="E360" s="22" t="n"/>
      <c r="F360" s="23" t="n"/>
      <c r="G360" s="23" t="n"/>
      <c r="H360" s="22" t="n"/>
      <c r="I360" s="19" t="n"/>
      <c r="J360" s="21" t="n"/>
      <c r="K360" s="19" t="n"/>
      <c r="L360" s="19" t="n"/>
      <c r="M360" s="21" t="n"/>
      <c r="N360" s="22" t="n"/>
      <c r="O360" s="24">
        <f>IF(A360&lt;&gt;"عهدة","",SUMIFS($G$8:$G$5007,$B$8:$B$5007,B360,$A$8:$A$5007,"مصروف",$I$8:$I$5007,"&lt;&gt;مرفوض"))</f>
        <v/>
      </c>
      <c r="P360" s="25">
        <f>IF(A360&lt;&gt;"عهدة","",N(F360)-O360)</f>
        <v/>
      </c>
      <c r="Q360" s="26">
        <f>IF(A360="","",IF(A360="عهدة",IF(N(F360)=0,"⚠ أدخل قيمة العهدة",IF(P360&lt;0,"⛔ عجز / زيادة مصروفات "&amp;TEXT(-P360,"#,##0"),IF(COUNTIFS($B$8:$B$5007,B360,$A$8:$A$5007,"مصروف",$I$8:$I$5007,"&lt;&gt;مرفوض",$K$8:$K$5007,"&lt;&gt;نعم")&gt;0,"⚠ "&amp;COUNTIFS($B$8:$B$5007,B360,$A$8:$A$5007,"مصروف",$I$8:$I$5007,"&lt;&gt;مرفوض",$K$8:$K$5007,"&lt;&gt;نعم")&amp;" مصروف غير مسوى",IF(L360="تمت التسوية",IF(P360=0,"✔ متوازنة وتمت التسوية","✔ تمت التسوية – متبقي "&amp;TEXT(P360,"#,##0")),IF(P360&gt;0,"متبقي "&amp;TEXT(P360,"#,##0"),"✔ متوازنة"))))),IF(R360=0,"⚠ أضف سطر عهدة أولًا",IF(OR(C360="",N(G360)=0),"⚠ أكمل التاريخ والقيمة",IF(S360="","⚠ التاريخ خارج السنة المالية",IF(H360="","⚠ اختر بند الموازنة",IF(I360="مرفوض","✖ مرفوض من المدير",IF(I360&lt;&gt;"موافق","⏳ بانتظار موافقة المدير",IF(K360&lt;&gt;"نعم","⚠ غير مسوى مع الحسابات","✔ معتمد ومسوى")))))))))</f>
        <v/>
      </c>
      <c r="R360">
        <f>N(R359)+IF(A360="عهدة",1,0)</f>
        <v/>
      </c>
      <c r="S360">
        <f>IF(C360="","",IF(AND(C360&gt;=DATE(2026,9,1),C360&lt;=DATE(2027,8,31)),(YEAR(C360)-2026)*12+MONTH(C360)-8,""))</f>
        <v/>
      </c>
      <c r="T360">
        <f>IF(AND(A360="مصروف",R360&gt;0,I360="موافق",S360&lt;&gt;"",H360&lt;&gt;""),N(G360),0)</f>
        <v/>
      </c>
    </row>
    <row r="361">
      <c r="A361" s="19" t="n"/>
      <c r="B361" s="20">
        <f>IF(A361="","",IF(R361=0,"⚠ أضف سطر عهدة أولًا","BDR-"&amp;TEXT(R361,"000")))</f>
        <v/>
      </c>
      <c r="C361" s="21" t="n"/>
      <c r="D361" s="20">
        <f>IF(C361="","",IF(S361="","خارج السنة المالية",INDEX(القوائم!$D$2:$D$13,S361)))</f>
        <v/>
      </c>
      <c r="E361" s="22" t="n"/>
      <c r="F361" s="23" t="n"/>
      <c r="G361" s="23" t="n"/>
      <c r="H361" s="22" t="n"/>
      <c r="I361" s="19" t="n"/>
      <c r="J361" s="21" t="n"/>
      <c r="K361" s="19" t="n"/>
      <c r="L361" s="19" t="n"/>
      <c r="M361" s="21" t="n"/>
      <c r="N361" s="22" t="n"/>
      <c r="O361" s="24">
        <f>IF(A361&lt;&gt;"عهدة","",SUMIFS($G$8:$G$5007,$B$8:$B$5007,B361,$A$8:$A$5007,"مصروف",$I$8:$I$5007,"&lt;&gt;مرفوض"))</f>
        <v/>
      </c>
      <c r="P361" s="25">
        <f>IF(A361&lt;&gt;"عهدة","",N(F361)-O361)</f>
        <v/>
      </c>
      <c r="Q361" s="26">
        <f>IF(A361="","",IF(A361="عهدة",IF(N(F361)=0,"⚠ أدخل قيمة العهدة",IF(P361&lt;0,"⛔ عجز / زيادة مصروفات "&amp;TEXT(-P361,"#,##0"),IF(COUNTIFS($B$8:$B$5007,B361,$A$8:$A$5007,"مصروف",$I$8:$I$5007,"&lt;&gt;مرفوض",$K$8:$K$5007,"&lt;&gt;نعم")&gt;0,"⚠ "&amp;COUNTIFS($B$8:$B$5007,B361,$A$8:$A$5007,"مصروف",$I$8:$I$5007,"&lt;&gt;مرفوض",$K$8:$K$5007,"&lt;&gt;نعم")&amp;" مصروف غير مسوى",IF(L361="تمت التسوية",IF(P361=0,"✔ متوازنة وتمت التسوية","✔ تمت التسوية – متبقي "&amp;TEXT(P361,"#,##0")),IF(P361&gt;0,"متبقي "&amp;TEXT(P361,"#,##0"),"✔ متوازنة"))))),IF(R361=0,"⚠ أضف سطر عهدة أولًا",IF(OR(C361="",N(G361)=0),"⚠ أكمل التاريخ والقيمة",IF(S361="","⚠ التاريخ خارج السنة المالية",IF(H361="","⚠ اختر بند الموازنة",IF(I361="مرفوض","✖ مرفوض من المدير",IF(I361&lt;&gt;"موافق","⏳ بانتظار موافقة المدير",IF(K361&lt;&gt;"نعم","⚠ غير مسوى مع الحسابات","✔ معتمد ومسوى")))))))))</f>
        <v/>
      </c>
      <c r="R361">
        <f>N(R360)+IF(A361="عهدة",1,0)</f>
        <v/>
      </c>
      <c r="S361">
        <f>IF(C361="","",IF(AND(C361&gt;=DATE(2026,9,1),C361&lt;=DATE(2027,8,31)),(YEAR(C361)-2026)*12+MONTH(C361)-8,""))</f>
        <v/>
      </c>
      <c r="T361">
        <f>IF(AND(A361="مصروف",R361&gt;0,I361="موافق",S361&lt;&gt;"",H361&lt;&gt;""),N(G361),0)</f>
        <v/>
      </c>
    </row>
    <row r="362">
      <c r="A362" s="19" t="n"/>
      <c r="B362" s="20">
        <f>IF(A362="","",IF(R362=0,"⚠ أضف سطر عهدة أولًا","BDR-"&amp;TEXT(R362,"000")))</f>
        <v/>
      </c>
      <c r="C362" s="21" t="n"/>
      <c r="D362" s="20">
        <f>IF(C362="","",IF(S362="","خارج السنة المالية",INDEX(القوائم!$D$2:$D$13,S362)))</f>
        <v/>
      </c>
      <c r="E362" s="22" t="n"/>
      <c r="F362" s="23" t="n"/>
      <c r="G362" s="23" t="n"/>
      <c r="H362" s="22" t="n"/>
      <c r="I362" s="19" t="n"/>
      <c r="J362" s="21" t="n"/>
      <c r="K362" s="19" t="n"/>
      <c r="L362" s="19" t="n"/>
      <c r="M362" s="21" t="n"/>
      <c r="N362" s="22" t="n"/>
      <c r="O362" s="24">
        <f>IF(A362&lt;&gt;"عهدة","",SUMIFS($G$8:$G$5007,$B$8:$B$5007,B362,$A$8:$A$5007,"مصروف",$I$8:$I$5007,"&lt;&gt;مرفوض"))</f>
        <v/>
      </c>
      <c r="P362" s="25">
        <f>IF(A362&lt;&gt;"عهدة","",N(F362)-O362)</f>
        <v/>
      </c>
      <c r="Q362" s="26">
        <f>IF(A362="","",IF(A362="عهدة",IF(N(F362)=0,"⚠ أدخل قيمة العهدة",IF(P362&lt;0,"⛔ عجز / زيادة مصروفات "&amp;TEXT(-P362,"#,##0"),IF(COUNTIFS($B$8:$B$5007,B362,$A$8:$A$5007,"مصروف",$I$8:$I$5007,"&lt;&gt;مرفوض",$K$8:$K$5007,"&lt;&gt;نعم")&gt;0,"⚠ "&amp;COUNTIFS($B$8:$B$5007,B362,$A$8:$A$5007,"مصروف",$I$8:$I$5007,"&lt;&gt;مرفوض",$K$8:$K$5007,"&lt;&gt;نعم")&amp;" مصروف غير مسوى",IF(L362="تمت التسوية",IF(P362=0,"✔ متوازنة وتمت التسوية","✔ تمت التسوية – متبقي "&amp;TEXT(P362,"#,##0")),IF(P362&gt;0,"متبقي "&amp;TEXT(P362,"#,##0"),"✔ متوازنة"))))),IF(R362=0,"⚠ أضف سطر عهدة أولًا",IF(OR(C362="",N(G362)=0),"⚠ أكمل التاريخ والقيمة",IF(S362="","⚠ التاريخ خارج السنة المالية",IF(H362="","⚠ اختر بند الموازنة",IF(I362="مرفوض","✖ مرفوض من المدير",IF(I362&lt;&gt;"موافق","⏳ بانتظار موافقة المدير",IF(K362&lt;&gt;"نعم","⚠ غير مسوى مع الحسابات","✔ معتمد ومسوى")))))))))</f>
        <v/>
      </c>
      <c r="R362">
        <f>N(R361)+IF(A362="عهدة",1,0)</f>
        <v/>
      </c>
      <c r="S362">
        <f>IF(C362="","",IF(AND(C362&gt;=DATE(2026,9,1),C362&lt;=DATE(2027,8,31)),(YEAR(C362)-2026)*12+MONTH(C362)-8,""))</f>
        <v/>
      </c>
      <c r="T362">
        <f>IF(AND(A362="مصروف",R362&gt;0,I362="موافق",S362&lt;&gt;"",H362&lt;&gt;""),N(G362),0)</f>
        <v/>
      </c>
    </row>
    <row r="363">
      <c r="A363" s="19" t="n"/>
      <c r="B363" s="20">
        <f>IF(A363="","",IF(R363=0,"⚠ أضف سطر عهدة أولًا","BDR-"&amp;TEXT(R363,"000")))</f>
        <v/>
      </c>
      <c r="C363" s="21" t="n"/>
      <c r="D363" s="20">
        <f>IF(C363="","",IF(S363="","خارج السنة المالية",INDEX(القوائم!$D$2:$D$13,S363)))</f>
        <v/>
      </c>
      <c r="E363" s="22" t="n"/>
      <c r="F363" s="23" t="n"/>
      <c r="G363" s="23" t="n"/>
      <c r="H363" s="22" t="n"/>
      <c r="I363" s="19" t="n"/>
      <c r="J363" s="21" t="n"/>
      <c r="K363" s="19" t="n"/>
      <c r="L363" s="19" t="n"/>
      <c r="M363" s="21" t="n"/>
      <c r="N363" s="22" t="n"/>
      <c r="O363" s="24">
        <f>IF(A363&lt;&gt;"عهدة","",SUMIFS($G$8:$G$5007,$B$8:$B$5007,B363,$A$8:$A$5007,"مصروف",$I$8:$I$5007,"&lt;&gt;مرفوض"))</f>
        <v/>
      </c>
      <c r="P363" s="25">
        <f>IF(A363&lt;&gt;"عهدة","",N(F363)-O363)</f>
        <v/>
      </c>
      <c r="Q363" s="26">
        <f>IF(A363="","",IF(A363="عهدة",IF(N(F363)=0,"⚠ أدخل قيمة العهدة",IF(P363&lt;0,"⛔ عجز / زيادة مصروفات "&amp;TEXT(-P363,"#,##0"),IF(COUNTIFS($B$8:$B$5007,B363,$A$8:$A$5007,"مصروف",$I$8:$I$5007,"&lt;&gt;مرفوض",$K$8:$K$5007,"&lt;&gt;نعم")&gt;0,"⚠ "&amp;COUNTIFS($B$8:$B$5007,B363,$A$8:$A$5007,"مصروف",$I$8:$I$5007,"&lt;&gt;مرفوض",$K$8:$K$5007,"&lt;&gt;نعم")&amp;" مصروف غير مسوى",IF(L363="تمت التسوية",IF(P363=0,"✔ متوازنة وتمت التسوية","✔ تمت التسوية – متبقي "&amp;TEXT(P363,"#,##0")),IF(P363&gt;0,"متبقي "&amp;TEXT(P363,"#,##0"),"✔ متوازنة"))))),IF(R363=0,"⚠ أضف سطر عهدة أولًا",IF(OR(C363="",N(G363)=0),"⚠ أكمل التاريخ والقيمة",IF(S363="","⚠ التاريخ خارج السنة المالية",IF(H363="","⚠ اختر بند الموازنة",IF(I363="مرفوض","✖ مرفوض من المدير",IF(I363&lt;&gt;"موافق","⏳ بانتظار موافقة المدير",IF(K363&lt;&gt;"نعم","⚠ غير مسوى مع الحسابات","✔ معتمد ومسوى")))))))))</f>
        <v/>
      </c>
      <c r="R363">
        <f>N(R362)+IF(A363="عهدة",1,0)</f>
        <v/>
      </c>
      <c r="S363">
        <f>IF(C363="","",IF(AND(C363&gt;=DATE(2026,9,1),C363&lt;=DATE(2027,8,31)),(YEAR(C363)-2026)*12+MONTH(C363)-8,""))</f>
        <v/>
      </c>
      <c r="T363">
        <f>IF(AND(A363="مصروف",R363&gt;0,I363="موافق",S363&lt;&gt;"",H363&lt;&gt;""),N(G363),0)</f>
        <v/>
      </c>
    </row>
    <row r="364">
      <c r="A364" s="19" t="n"/>
      <c r="B364" s="20">
        <f>IF(A364="","",IF(R364=0,"⚠ أضف سطر عهدة أولًا","BDR-"&amp;TEXT(R364,"000")))</f>
        <v/>
      </c>
      <c r="C364" s="21" t="n"/>
      <c r="D364" s="20">
        <f>IF(C364="","",IF(S364="","خارج السنة المالية",INDEX(القوائم!$D$2:$D$13,S364)))</f>
        <v/>
      </c>
      <c r="E364" s="22" t="n"/>
      <c r="F364" s="23" t="n"/>
      <c r="G364" s="23" t="n"/>
      <c r="H364" s="22" t="n"/>
      <c r="I364" s="19" t="n"/>
      <c r="J364" s="21" t="n"/>
      <c r="K364" s="19" t="n"/>
      <c r="L364" s="19" t="n"/>
      <c r="M364" s="21" t="n"/>
      <c r="N364" s="22" t="n"/>
      <c r="O364" s="24">
        <f>IF(A364&lt;&gt;"عهدة","",SUMIFS($G$8:$G$5007,$B$8:$B$5007,B364,$A$8:$A$5007,"مصروف",$I$8:$I$5007,"&lt;&gt;مرفوض"))</f>
        <v/>
      </c>
      <c r="P364" s="25">
        <f>IF(A364&lt;&gt;"عهدة","",N(F364)-O364)</f>
        <v/>
      </c>
      <c r="Q364" s="26">
        <f>IF(A364="","",IF(A364="عهدة",IF(N(F364)=0,"⚠ أدخل قيمة العهدة",IF(P364&lt;0,"⛔ عجز / زيادة مصروفات "&amp;TEXT(-P364,"#,##0"),IF(COUNTIFS($B$8:$B$5007,B364,$A$8:$A$5007,"مصروف",$I$8:$I$5007,"&lt;&gt;مرفوض",$K$8:$K$5007,"&lt;&gt;نعم")&gt;0,"⚠ "&amp;COUNTIFS($B$8:$B$5007,B364,$A$8:$A$5007,"مصروف",$I$8:$I$5007,"&lt;&gt;مرفوض",$K$8:$K$5007,"&lt;&gt;نعم")&amp;" مصروف غير مسوى",IF(L364="تمت التسوية",IF(P364=0,"✔ متوازنة وتمت التسوية","✔ تمت التسوية – متبقي "&amp;TEXT(P364,"#,##0")),IF(P364&gt;0,"متبقي "&amp;TEXT(P364,"#,##0"),"✔ متوازنة"))))),IF(R364=0,"⚠ أضف سطر عهدة أولًا",IF(OR(C364="",N(G364)=0),"⚠ أكمل التاريخ والقيمة",IF(S364="","⚠ التاريخ خارج السنة المالية",IF(H364="","⚠ اختر بند الموازنة",IF(I364="مرفوض","✖ مرفوض من المدير",IF(I364&lt;&gt;"موافق","⏳ بانتظار موافقة المدير",IF(K364&lt;&gt;"نعم","⚠ غير مسوى مع الحسابات","✔ معتمد ومسوى")))))))))</f>
        <v/>
      </c>
      <c r="R364">
        <f>N(R363)+IF(A364="عهدة",1,0)</f>
        <v/>
      </c>
      <c r="S364">
        <f>IF(C364="","",IF(AND(C364&gt;=DATE(2026,9,1),C364&lt;=DATE(2027,8,31)),(YEAR(C364)-2026)*12+MONTH(C364)-8,""))</f>
        <v/>
      </c>
      <c r="T364">
        <f>IF(AND(A364="مصروف",R364&gt;0,I364="موافق",S364&lt;&gt;"",H364&lt;&gt;""),N(G364),0)</f>
        <v/>
      </c>
    </row>
    <row r="365">
      <c r="A365" s="19" t="n"/>
      <c r="B365" s="20">
        <f>IF(A365="","",IF(R365=0,"⚠ أضف سطر عهدة أولًا","BDR-"&amp;TEXT(R365,"000")))</f>
        <v/>
      </c>
      <c r="C365" s="21" t="n"/>
      <c r="D365" s="20">
        <f>IF(C365="","",IF(S365="","خارج السنة المالية",INDEX(القوائم!$D$2:$D$13,S365)))</f>
        <v/>
      </c>
      <c r="E365" s="22" t="n"/>
      <c r="F365" s="23" t="n"/>
      <c r="G365" s="23" t="n"/>
      <c r="H365" s="22" t="n"/>
      <c r="I365" s="19" t="n"/>
      <c r="J365" s="21" t="n"/>
      <c r="K365" s="19" t="n"/>
      <c r="L365" s="19" t="n"/>
      <c r="M365" s="21" t="n"/>
      <c r="N365" s="22" t="n"/>
      <c r="O365" s="24">
        <f>IF(A365&lt;&gt;"عهدة","",SUMIFS($G$8:$G$5007,$B$8:$B$5007,B365,$A$8:$A$5007,"مصروف",$I$8:$I$5007,"&lt;&gt;مرفوض"))</f>
        <v/>
      </c>
      <c r="P365" s="25">
        <f>IF(A365&lt;&gt;"عهدة","",N(F365)-O365)</f>
        <v/>
      </c>
      <c r="Q365" s="26">
        <f>IF(A365="","",IF(A365="عهدة",IF(N(F365)=0,"⚠ أدخل قيمة العهدة",IF(P365&lt;0,"⛔ عجز / زيادة مصروفات "&amp;TEXT(-P365,"#,##0"),IF(COUNTIFS($B$8:$B$5007,B365,$A$8:$A$5007,"مصروف",$I$8:$I$5007,"&lt;&gt;مرفوض",$K$8:$K$5007,"&lt;&gt;نعم")&gt;0,"⚠ "&amp;COUNTIFS($B$8:$B$5007,B365,$A$8:$A$5007,"مصروف",$I$8:$I$5007,"&lt;&gt;مرفوض",$K$8:$K$5007,"&lt;&gt;نعم")&amp;" مصروف غير مسوى",IF(L365="تمت التسوية",IF(P365=0,"✔ متوازنة وتمت التسوية","✔ تمت التسوية – متبقي "&amp;TEXT(P365,"#,##0")),IF(P365&gt;0,"متبقي "&amp;TEXT(P365,"#,##0"),"✔ متوازنة"))))),IF(R365=0,"⚠ أضف سطر عهدة أولًا",IF(OR(C365="",N(G365)=0),"⚠ أكمل التاريخ والقيمة",IF(S365="","⚠ التاريخ خارج السنة المالية",IF(H365="","⚠ اختر بند الموازنة",IF(I365="مرفوض","✖ مرفوض من المدير",IF(I365&lt;&gt;"موافق","⏳ بانتظار موافقة المدير",IF(K365&lt;&gt;"نعم","⚠ غير مسوى مع الحسابات","✔ معتمد ومسوى")))))))))</f>
        <v/>
      </c>
      <c r="R365">
        <f>N(R364)+IF(A365="عهدة",1,0)</f>
        <v/>
      </c>
      <c r="S365">
        <f>IF(C365="","",IF(AND(C365&gt;=DATE(2026,9,1),C365&lt;=DATE(2027,8,31)),(YEAR(C365)-2026)*12+MONTH(C365)-8,""))</f>
        <v/>
      </c>
      <c r="T365">
        <f>IF(AND(A365="مصروف",R365&gt;0,I365="موافق",S365&lt;&gt;"",H365&lt;&gt;""),N(G365),0)</f>
        <v/>
      </c>
    </row>
    <row r="366">
      <c r="A366" s="19" t="n"/>
      <c r="B366" s="20">
        <f>IF(A366="","",IF(R366=0,"⚠ أضف سطر عهدة أولًا","BDR-"&amp;TEXT(R366,"000")))</f>
        <v/>
      </c>
      <c r="C366" s="21" t="n"/>
      <c r="D366" s="20">
        <f>IF(C366="","",IF(S366="","خارج السنة المالية",INDEX(القوائم!$D$2:$D$13,S366)))</f>
        <v/>
      </c>
      <c r="E366" s="22" t="n"/>
      <c r="F366" s="23" t="n"/>
      <c r="G366" s="23" t="n"/>
      <c r="H366" s="22" t="n"/>
      <c r="I366" s="19" t="n"/>
      <c r="J366" s="21" t="n"/>
      <c r="K366" s="19" t="n"/>
      <c r="L366" s="19" t="n"/>
      <c r="M366" s="21" t="n"/>
      <c r="N366" s="22" t="n"/>
      <c r="O366" s="24">
        <f>IF(A366&lt;&gt;"عهدة","",SUMIFS($G$8:$G$5007,$B$8:$B$5007,B366,$A$8:$A$5007,"مصروف",$I$8:$I$5007,"&lt;&gt;مرفوض"))</f>
        <v/>
      </c>
      <c r="P366" s="25">
        <f>IF(A366&lt;&gt;"عهدة","",N(F366)-O366)</f>
        <v/>
      </c>
      <c r="Q366" s="26">
        <f>IF(A366="","",IF(A366="عهدة",IF(N(F366)=0,"⚠ أدخل قيمة العهدة",IF(P366&lt;0,"⛔ عجز / زيادة مصروفات "&amp;TEXT(-P366,"#,##0"),IF(COUNTIFS($B$8:$B$5007,B366,$A$8:$A$5007,"مصروف",$I$8:$I$5007,"&lt;&gt;مرفوض",$K$8:$K$5007,"&lt;&gt;نعم")&gt;0,"⚠ "&amp;COUNTIFS($B$8:$B$5007,B366,$A$8:$A$5007,"مصروف",$I$8:$I$5007,"&lt;&gt;مرفوض",$K$8:$K$5007,"&lt;&gt;نعم")&amp;" مصروف غير مسوى",IF(L366="تمت التسوية",IF(P366=0,"✔ متوازنة وتمت التسوية","✔ تمت التسوية – متبقي "&amp;TEXT(P366,"#,##0")),IF(P366&gt;0,"متبقي "&amp;TEXT(P366,"#,##0"),"✔ متوازنة"))))),IF(R366=0,"⚠ أضف سطر عهدة أولًا",IF(OR(C366="",N(G366)=0),"⚠ أكمل التاريخ والقيمة",IF(S366="","⚠ التاريخ خارج السنة المالية",IF(H366="","⚠ اختر بند الموازنة",IF(I366="مرفوض","✖ مرفوض من المدير",IF(I366&lt;&gt;"موافق","⏳ بانتظار موافقة المدير",IF(K366&lt;&gt;"نعم","⚠ غير مسوى مع الحسابات","✔ معتمد ومسوى")))))))))</f>
        <v/>
      </c>
      <c r="R366">
        <f>N(R365)+IF(A366="عهدة",1,0)</f>
        <v/>
      </c>
      <c r="S366">
        <f>IF(C366="","",IF(AND(C366&gt;=DATE(2026,9,1),C366&lt;=DATE(2027,8,31)),(YEAR(C366)-2026)*12+MONTH(C366)-8,""))</f>
        <v/>
      </c>
      <c r="T366">
        <f>IF(AND(A366="مصروف",R366&gt;0,I366="موافق",S366&lt;&gt;"",H366&lt;&gt;""),N(G366),0)</f>
        <v/>
      </c>
    </row>
    <row r="367">
      <c r="A367" s="19" t="n"/>
      <c r="B367" s="20">
        <f>IF(A367="","",IF(R367=0,"⚠ أضف سطر عهدة أولًا","BDR-"&amp;TEXT(R367,"000")))</f>
        <v/>
      </c>
      <c r="C367" s="21" t="n"/>
      <c r="D367" s="20">
        <f>IF(C367="","",IF(S367="","خارج السنة المالية",INDEX(القوائم!$D$2:$D$13,S367)))</f>
        <v/>
      </c>
      <c r="E367" s="22" t="n"/>
      <c r="F367" s="23" t="n"/>
      <c r="G367" s="23" t="n"/>
      <c r="H367" s="22" t="n"/>
      <c r="I367" s="19" t="n"/>
      <c r="J367" s="21" t="n"/>
      <c r="K367" s="19" t="n"/>
      <c r="L367" s="19" t="n"/>
      <c r="M367" s="21" t="n"/>
      <c r="N367" s="22" t="n"/>
      <c r="O367" s="24">
        <f>IF(A367&lt;&gt;"عهدة","",SUMIFS($G$8:$G$5007,$B$8:$B$5007,B367,$A$8:$A$5007,"مصروف",$I$8:$I$5007,"&lt;&gt;مرفوض"))</f>
        <v/>
      </c>
      <c r="P367" s="25">
        <f>IF(A367&lt;&gt;"عهدة","",N(F367)-O367)</f>
        <v/>
      </c>
      <c r="Q367" s="26">
        <f>IF(A367="","",IF(A367="عهدة",IF(N(F367)=0,"⚠ أدخل قيمة العهدة",IF(P367&lt;0,"⛔ عجز / زيادة مصروفات "&amp;TEXT(-P367,"#,##0"),IF(COUNTIFS($B$8:$B$5007,B367,$A$8:$A$5007,"مصروف",$I$8:$I$5007,"&lt;&gt;مرفوض",$K$8:$K$5007,"&lt;&gt;نعم")&gt;0,"⚠ "&amp;COUNTIFS($B$8:$B$5007,B367,$A$8:$A$5007,"مصروف",$I$8:$I$5007,"&lt;&gt;مرفوض",$K$8:$K$5007,"&lt;&gt;نعم")&amp;" مصروف غير مسوى",IF(L367="تمت التسوية",IF(P367=0,"✔ متوازنة وتمت التسوية","✔ تمت التسوية – متبقي "&amp;TEXT(P367,"#,##0")),IF(P367&gt;0,"متبقي "&amp;TEXT(P367,"#,##0"),"✔ متوازنة"))))),IF(R367=0,"⚠ أضف سطر عهدة أولًا",IF(OR(C367="",N(G367)=0),"⚠ أكمل التاريخ والقيمة",IF(S367="","⚠ التاريخ خارج السنة المالية",IF(H367="","⚠ اختر بند الموازنة",IF(I367="مرفوض","✖ مرفوض من المدير",IF(I367&lt;&gt;"موافق","⏳ بانتظار موافقة المدير",IF(K367&lt;&gt;"نعم","⚠ غير مسوى مع الحسابات","✔ معتمد ومسوى")))))))))</f>
        <v/>
      </c>
      <c r="R367">
        <f>N(R366)+IF(A367="عهدة",1,0)</f>
        <v/>
      </c>
      <c r="S367">
        <f>IF(C367="","",IF(AND(C367&gt;=DATE(2026,9,1),C367&lt;=DATE(2027,8,31)),(YEAR(C367)-2026)*12+MONTH(C367)-8,""))</f>
        <v/>
      </c>
      <c r="T367">
        <f>IF(AND(A367="مصروف",R367&gt;0,I367="موافق",S367&lt;&gt;"",H367&lt;&gt;""),N(G367),0)</f>
        <v/>
      </c>
    </row>
    <row r="368">
      <c r="A368" s="19" t="n"/>
      <c r="B368" s="20">
        <f>IF(A368="","",IF(R368=0,"⚠ أضف سطر عهدة أولًا","BDR-"&amp;TEXT(R368,"000")))</f>
        <v/>
      </c>
      <c r="C368" s="21" t="n"/>
      <c r="D368" s="20">
        <f>IF(C368="","",IF(S368="","خارج السنة المالية",INDEX(القوائم!$D$2:$D$13,S368)))</f>
        <v/>
      </c>
      <c r="E368" s="22" t="n"/>
      <c r="F368" s="23" t="n"/>
      <c r="G368" s="23" t="n"/>
      <c r="H368" s="22" t="n"/>
      <c r="I368" s="19" t="n"/>
      <c r="J368" s="21" t="n"/>
      <c r="K368" s="19" t="n"/>
      <c r="L368" s="19" t="n"/>
      <c r="M368" s="21" t="n"/>
      <c r="N368" s="22" t="n"/>
      <c r="O368" s="24">
        <f>IF(A368&lt;&gt;"عهدة","",SUMIFS($G$8:$G$5007,$B$8:$B$5007,B368,$A$8:$A$5007,"مصروف",$I$8:$I$5007,"&lt;&gt;مرفوض"))</f>
        <v/>
      </c>
      <c r="P368" s="25">
        <f>IF(A368&lt;&gt;"عهدة","",N(F368)-O368)</f>
        <v/>
      </c>
      <c r="Q368" s="26">
        <f>IF(A368="","",IF(A368="عهدة",IF(N(F368)=0,"⚠ أدخل قيمة العهدة",IF(P368&lt;0,"⛔ عجز / زيادة مصروفات "&amp;TEXT(-P368,"#,##0"),IF(COUNTIFS($B$8:$B$5007,B368,$A$8:$A$5007,"مصروف",$I$8:$I$5007,"&lt;&gt;مرفوض",$K$8:$K$5007,"&lt;&gt;نعم")&gt;0,"⚠ "&amp;COUNTIFS($B$8:$B$5007,B368,$A$8:$A$5007,"مصروف",$I$8:$I$5007,"&lt;&gt;مرفوض",$K$8:$K$5007,"&lt;&gt;نعم")&amp;" مصروف غير مسوى",IF(L368="تمت التسوية",IF(P368=0,"✔ متوازنة وتمت التسوية","✔ تمت التسوية – متبقي "&amp;TEXT(P368,"#,##0")),IF(P368&gt;0,"متبقي "&amp;TEXT(P368,"#,##0"),"✔ متوازنة"))))),IF(R368=0,"⚠ أضف سطر عهدة أولًا",IF(OR(C368="",N(G368)=0),"⚠ أكمل التاريخ والقيمة",IF(S368="","⚠ التاريخ خارج السنة المالية",IF(H368="","⚠ اختر بند الموازنة",IF(I368="مرفوض","✖ مرفوض من المدير",IF(I368&lt;&gt;"موافق","⏳ بانتظار موافقة المدير",IF(K368&lt;&gt;"نعم","⚠ غير مسوى مع الحسابات","✔ معتمد ومسوى")))))))))</f>
        <v/>
      </c>
      <c r="R368">
        <f>N(R367)+IF(A368="عهدة",1,0)</f>
        <v/>
      </c>
      <c r="S368">
        <f>IF(C368="","",IF(AND(C368&gt;=DATE(2026,9,1),C368&lt;=DATE(2027,8,31)),(YEAR(C368)-2026)*12+MONTH(C368)-8,""))</f>
        <v/>
      </c>
      <c r="T368">
        <f>IF(AND(A368="مصروف",R368&gt;0,I368="موافق",S368&lt;&gt;"",H368&lt;&gt;""),N(G368),0)</f>
        <v/>
      </c>
    </row>
    <row r="369">
      <c r="A369" s="19" t="n"/>
      <c r="B369" s="20">
        <f>IF(A369="","",IF(R369=0,"⚠ أضف سطر عهدة أولًا","BDR-"&amp;TEXT(R369,"000")))</f>
        <v/>
      </c>
      <c r="C369" s="21" t="n"/>
      <c r="D369" s="20">
        <f>IF(C369="","",IF(S369="","خارج السنة المالية",INDEX(القوائم!$D$2:$D$13,S369)))</f>
        <v/>
      </c>
      <c r="E369" s="22" t="n"/>
      <c r="F369" s="23" t="n"/>
      <c r="G369" s="23" t="n"/>
      <c r="H369" s="22" t="n"/>
      <c r="I369" s="19" t="n"/>
      <c r="J369" s="21" t="n"/>
      <c r="K369" s="19" t="n"/>
      <c r="L369" s="19" t="n"/>
      <c r="M369" s="21" t="n"/>
      <c r="N369" s="22" t="n"/>
      <c r="O369" s="24">
        <f>IF(A369&lt;&gt;"عهدة","",SUMIFS($G$8:$G$5007,$B$8:$B$5007,B369,$A$8:$A$5007,"مصروف",$I$8:$I$5007,"&lt;&gt;مرفوض"))</f>
        <v/>
      </c>
      <c r="P369" s="25">
        <f>IF(A369&lt;&gt;"عهدة","",N(F369)-O369)</f>
        <v/>
      </c>
      <c r="Q369" s="26">
        <f>IF(A369="","",IF(A369="عهدة",IF(N(F369)=0,"⚠ أدخل قيمة العهدة",IF(P369&lt;0,"⛔ عجز / زيادة مصروفات "&amp;TEXT(-P369,"#,##0"),IF(COUNTIFS($B$8:$B$5007,B369,$A$8:$A$5007,"مصروف",$I$8:$I$5007,"&lt;&gt;مرفوض",$K$8:$K$5007,"&lt;&gt;نعم")&gt;0,"⚠ "&amp;COUNTIFS($B$8:$B$5007,B369,$A$8:$A$5007,"مصروف",$I$8:$I$5007,"&lt;&gt;مرفوض",$K$8:$K$5007,"&lt;&gt;نعم")&amp;" مصروف غير مسوى",IF(L369="تمت التسوية",IF(P369=0,"✔ متوازنة وتمت التسوية","✔ تمت التسوية – متبقي "&amp;TEXT(P369,"#,##0")),IF(P369&gt;0,"متبقي "&amp;TEXT(P369,"#,##0"),"✔ متوازنة"))))),IF(R369=0,"⚠ أضف سطر عهدة أولًا",IF(OR(C369="",N(G369)=0),"⚠ أكمل التاريخ والقيمة",IF(S369="","⚠ التاريخ خارج السنة المالية",IF(H369="","⚠ اختر بند الموازنة",IF(I369="مرفوض","✖ مرفوض من المدير",IF(I369&lt;&gt;"موافق","⏳ بانتظار موافقة المدير",IF(K369&lt;&gt;"نعم","⚠ غير مسوى مع الحسابات","✔ معتمد ومسوى")))))))))</f>
        <v/>
      </c>
      <c r="R369">
        <f>N(R368)+IF(A369="عهدة",1,0)</f>
        <v/>
      </c>
      <c r="S369">
        <f>IF(C369="","",IF(AND(C369&gt;=DATE(2026,9,1),C369&lt;=DATE(2027,8,31)),(YEAR(C369)-2026)*12+MONTH(C369)-8,""))</f>
        <v/>
      </c>
      <c r="T369">
        <f>IF(AND(A369="مصروف",R369&gt;0,I369="موافق",S369&lt;&gt;"",H369&lt;&gt;""),N(G369),0)</f>
        <v/>
      </c>
    </row>
    <row r="370">
      <c r="A370" s="19" t="n"/>
      <c r="B370" s="20">
        <f>IF(A370="","",IF(R370=0,"⚠ أضف سطر عهدة أولًا","BDR-"&amp;TEXT(R370,"000")))</f>
        <v/>
      </c>
      <c r="C370" s="21" t="n"/>
      <c r="D370" s="20">
        <f>IF(C370="","",IF(S370="","خارج السنة المالية",INDEX(القوائم!$D$2:$D$13,S370)))</f>
        <v/>
      </c>
      <c r="E370" s="22" t="n"/>
      <c r="F370" s="23" t="n"/>
      <c r="G370" s="23" t="n"/>
      <c r="H370" s="22" t="n"/>
      <c r="I370" s="19" t="n"/>
      <c r="J370" s="21" t="n"/>
      <c r="K370" s="19" t="n"/>
      <c r="L370" s="19" t="n"/>
      <c r="M370" s="21" t="n"/>
      <c r="N370" s="22" t="n"/>
      <c r="O370" s="24">
        <f>IF(A370&lt;&gt;"عهدة","",SUMIFS($G$8:$G$5007,$B$8:$B$5007,B370,$A$8:$A$5007,"مصروف",$I$8:$I$5007,"&lt;&gt;مرفوض"))</f>
        <v/>
      </c>
      <c r="P370" s="25">
        <f>IF(A370&lt;&gt;"عهدة","",N(F370)-O370)</f>
        <v/>
      </c>
      <c r="Q370" s="26">
        <f>IF(A370="","",IF(A370="عهدة",IF(N(F370)=0,"⚠ أدخل قيمة العهدة",IF(P370&lt;0,"⛔ عجز / زيادة مصروفات "&amp;TEXT(-P370,"#,##0"),IF(COUNTIFS($B$8:$B$5007,B370,$A$8:$A$5007,"مصروف",$I$8:$I$5007,"&lt;&gt;مرفوض",$K$8:$K$5007,"&lt;&gt;نعم")&gt;0,"⚠ "&amp;COUNTIFS($B$8:$B$5007,B370,$A$8:$A$5007,"مصروف",$I$8:$I$5007,"&lt;&gt;مرفوض",$K$8:$K$5007,"&lt;&gt;نعم")&amp;" مصروف غير مسوى",IF(L370="تمت التسوية",IF(P370=0,"✔ متوازنة وتمت التسوية","✔ تمت التسوية – متبقي "&amp;TEXT(P370,"#,##0")),IF(P370&gt;0,"متبقي "&amp;TEXT(P370,"#,##0"),"✔ متوازنة"))))),IF(R370=0,"⚠ أضف سطر عهدة أولًا",IF(OR(C370="",N(G370)=0),"⚠ أكمل التاريخ والقيمة",IF(S370="","⚠ التاريخ خارج السنة المالية",IF(H370="","⚠ اختر بند الموازنة",IF(I370="مرفوض","✖ مرفوض من المدير",IF(I370&lt;&gt;"موافق","⏳ بانتظار موافقة المدير",IF(K370&lt;&gt;"نعم","⚠ غير مسوى مع الحسابات","✔ معتمد ومسوى")))))))))</f>
        <v/>
      </c>
      <c r="R370">
        <f>N(R369)+IF(A370="عهدة",1,0)</f>
        <v/>
      </c>
      <c r="S370">
        <f>IF(C370="","",IF(AND(C370&gt;=DATE(2026,9,1),C370&lt;=DATE(2027,8,31)),(YEAR(C370)-2026)*12+MONTH(C370)-8,""))</f>
        <v/>
      </c>
      <c r="T370">
        <f>IF(AND(A370="مصروف",R370&gt;0,I370="موافق",S370&lt;&gt;"",H370&lt;&gt;""),N(G370),0)</f>
        <v/>
      </c>
    </row>
    <row r="371">
      <c r="A371" s="19" t="n"/>
      <c r="B371" s="20">
        <f>IF(A371="","",IF(R371=0,"⚠ أضف سطر عهدة أولًا","BDR-"&amp;TEXT(R371,"000")))</f>
        <v/>
      </c>
      <c r="C371" s="21" t="n"/>
      <c r="D371" s="20">
        <f>IF(C371="","",IF(S371="","خارج السنة المالية",INDEX(القوائم!$D$2:$D$13,S371)))</f>
        <v/>
      </c>
      <c r="E371" s="22" t="n"/>
      <c r="F371" s="23" t="n"/>
      <c r="G371" s="23" t="n"/>
      <c r="H371" s="22" t="n"/>
      <c r="I371" s="19" t="n"/>
      <c r="J371" s="21" t="n"/>
      <c r="K371" s="19" t="n"/>
      <c r="L371" s="19" t="n"/>
      <c r="M371" s="21" t="n"/>
      <c r="N371" s="22" t="n"/>
      <c r="O371" s="24">
        <f>IF(A371&lt;&gt;"عهدة","",SUMIFS($G$8:$G$5007,$B$8:$B$5007,B371,$A$8:$A$5007,"مصروف",$I$8:$I$5007,"&lt;&gt;مرفوض"))</f>
        <v/>
      </c>
      <c r="P371" s="25">
        <f>IF(A371&lt;&gt;"عهدة","",N(F371)-O371)</f>
        <v/>
      </c>
      <c r="Q371" s="26">
        <f>IF(A371="","",IF(A371="عهدة",IF(N(F371)=0,"⚠ أدخل قيمة العهدة",IF(P371&lt;0,"⛔ عجز / زيادة مصروفات "&amp;TEXT(-P371,"#,##0"),IF(COUNTIFS($B$8:$B$5007,B371,$A$8:$A$5007,"مصروف",$I$8:$I$5007,"&lt;&gt;مرفوض",$K$8:$K$5007,"&lt;&gt;نعم")&gt;0,"⚠ "&amp;COUNTIFS($B$8:$B$5007,B371,$A$8:$A$5007,"مصروف",$I$8:$I$5007,"&lt;&gt;مرفوض",$K$8:$K$5007,"&lt;&gt;نعم")&amp;" مصروف غير مسوى",IF(L371="تمت التسوية",IF(P371=0,"✔ متوازنة وتمت التسوية","✔ تمت التسوية – متبقي "&amp;TEXT(P371,"#,##0")),IF(P371&gt;0,"متبقي "&amp;TEXT(P371,"#,##0"),"✔ متوازنة"))))),IF(R371=0,"⚠ أضف سطر عهدة أولًا",IF(OR(C371="",N(G371)=0),"⚠ أكمل التاريخ والقيمة",IF(S371="","⚠ التاريخ خارج السنة المالية",IF(H371="","⚠ اختر بند الموازنة",IF(I371="مرفوض","✖ مرفوض من المدير",IF(I371&lt;&gt;"موافق","⏳ بانتظار موافقة المدير",IF(K371&lt;&gt;"نعم","⚠ غير مسوى مع الحسابات","✔ معتمد ومسوى")))))))))</f>
        <v/>
      </c>
      <c r="R371">
        <f>N(R370)+IF(A371="عهدة",1,0)</f>
        <v/>
      </c>
      <c r="S371">
        <f>IF(C371="","",IF(AND(C371&gt;=DATE(2026,9,1),C371&lt;=DATE(2027,8,31)),(YEAR(C371)-2026)*12+MONTH(C371)-8,""))</f>
        <v/>
      </c>
      <c r="T371">
        <f>IF(AND(A371="مصروف",R371&gt;0,I371="موافق",S371&lt;&gt;"",H371&lt;&gt;""),N(G371),0)</f>
        <v/>
      </c>
    </row>
    <row r="372">
      <c r="A372" s="19" t="n"/>
      <c r="B372" s="20">
        <f>IF(A372="","",IF(R372=0,"⚠ أضف سطر عهدة أولًا","BDR-"&amp;TEXT(R372,"000")))</f>
        <v/>
      </c>
      <c r="C372" s="21" t="n"/>
      <c r="D372" s="20">
        <f>IF(C372="","",IF(S372="","خارج السنة المالية",INDEX(القوائم!$D$2:$D$13,S372)))</f>
        <v/>
      </c>
      <c r="E372" s="22" t="n"/>
      <c r="F372" s="23" t="n"/>
      <c r="G372" s="23" t="n"/>
      <c r="H372" s="22" t="n"/>
      <c r="I372" s="19" t="n"/>
      <c r="J372" s="21" t="n"/>
      <c r="K372" s="19" t="n"/>
      <c r="L372" s="19" t="n"/>
      <c r="M372" s="21" t="n"/>
      <c r="N372" s="22" t="n"/>
      <c r="O372" s="24">
        <f>IF(A372&lt;&gt;"عهدة","",SUMIFS($G$8:$G$5007,$B$8:$B$5007,B372,$A$8:$A$5007,"مصروف",$I$8:$I$5007,"&lt;&gt;مرفوض"))</f>
        <v/>
      </c>
      <c r="P372" s="25">
        <f>IF(A372&lt;&gt;"عهدة","",N(F372)-O372)</f>
        <v/>
      </c>
      <c r="Q372" s="26">
        <f>IF(A372="","",IF(A372="عهدة",IF(N(F372)=0,"⚠ أدخل قيمة العهدة",IF(P372&lt;0,"⛔ عجز / زيادة مصروفات "&amp;TEXT(-P372,"#,##0"),IF(COUNTIFS($B$8:$B$5007,B372,$A$8:$A$5007,"مصروف",$I$8:$I$5007,"&lt;&gt;مرفوض",$K$8:$K$5007,"&lt;&gt;نعم")&gt;0,"⚠ "&amp;COUNTIFS($B$8:$B$5007,B372,$A$8:$A$5007,"مصروف",$I$8:$I$5007,"&lt;&gt;مرفوض",$K$8:$K$5007,"&lt;&gt;نعم")&amp;" مصروف غير مسوى",IF(L372="تمت التسوية",IF(P372=0,"✔ متوازنة وتمت التسوية","✔ تمت التسوية – متبقي "&amp;TEXT(P372,"#,##0")),IF(P372&gt;0,"متبقي "&amp;TEXT(P372,"#,##0"),"✔ متوازنة"))))),IF(R372=0,"⚠ أضف سطر عهدة أولًا",IF(OR(C372="",N(G372)=0),"⚠ أكمل التاريخ والقيمة",IF(S372="","⚠ التاريخ خارج السنة المالية",IF(H372="","⚠ اختر بند الموازنة",IF(I372="مرفوض","✖ مرفوض من المدير",IF(I372&lt;&gt;"موافق","⏳ بانتظار موافقة المدير",IF(K372&lt;&gt;"نعم","⚠ غير مسوى مع الحسابات","✔ معتمد ومسوى")))))))))</f>
        <v/>
      </c>
      <c r="R372">
        <f>N(R371)+IF(A372="عهدة",1,0)</f>
        <v/>
      </c>
      <c r="S372">
        <f>IF(C372="","",IF(AND(C372&gt;=DATE(2026,9,1),C372&lt;=DATE(2027,8,31)),(YEAR(C372)-2026)*12+MONTH(C372)-8,""))</f>
        <v/>
      </c>
      <c r="T372">
        <f>IF(AND(A372="مصروف",R372&gt;0,I372="موافق",S372&lt;&gt;"",H372&lt;&gt;""),N(G372),0)</f>
        <v/>
      </c>
    </row>
    <row r="373">
      <c r="A373" s="19" t="n"/>
      <c r="B373" s="20">
        <f>IF(A373="","",IF(R373=0,"⚠ أضف سطر عهدة أولًا","BDR-"&amp;TEXT(R373,"000")))</f>
        <v/>
      </c>
      <c r="C373" s="21" t="n"/>
      <c r="D373" s="20">
        <f>IF(C373="","",IF(S373="","خارج السنة المالية",INDEX(القوائم!$D$2:$D$13,S373)))</f>
        <v/>
      </c>
      <c r="E373" s="22" t="n"/>
      <c r="F373" s="23" t="n"/>
      <c r="G373" s="23" t="n"/>
      <c r="H373" s="22" t="n"/>
      <c r="I373" s="19" t="n"/>
      <c r="J373" s="21" t="n"/>
      <c r="K373" s="19" t="n"/>
      <c r="L373" s="19" t="n"/>
      <c r="M373" s="21" t="n"/>
      <c r="N373" s="22" t="n"/>
      <c r="O373" s="24">
        <f>IF(A373&lt;&gt;"عهدة","",SUMIFS($G$8:$G$5007,$B$8:$B$5007,B373,$A$8:$A$5007,"مصروف",$I$8:$I$5007,"&lt;&gt;مرفوض"))</f>
        <v/>
      </c>
      <c r="P373" s="25">
        <f>IF(A373&lt;&gt;"عهدة","",N(F373)-O373)</f>
        <v/>
      </c>
      <c r="Q373" s="26">
        <f>IF(A373="","",IF(A373="عهدة",IF(N(F373)=0,"⚠ أدخل قيمة العهدة",IF(P373&lt;0,"⛔ عجز / زيادة مصروفات "&amp;TEXT(-P373,"#,##0"),IF(COUNTIFS($B$8:$B$5007,B373,$A$8:$A$5007,"مصروف",$I$8:$I$5007,"&lt;&gt;مرفوض",$K$8:$K$5007,"&lt;&gt;نعم")&gt;0,"⚠ "&amp;COUNTIFS($B$8:$B$5007,B373,$A$8:$A$5007,"مصروف",$I$8:$I$5007,"&lt;&gt;مرفوض",$K$8:$K$5007,"&lt;&gt;نعم")&amp;" مصروف غير مسوى",IF(L373="تمت التسوية",IF(P373=0,"✔ متوازنة وتمت التسوية","✔ تمت التسوية – متبقي "&amp;TEXT(P373,"#,##0")),IF(P373&gt;0,"متبقي "&amp;TEXT(P373,"#,##0"),"✔ متوازنة"))))),IF(R373=0,"⚠ أضف سطر عهدة أولًا",IF(OR(C373="",N(G373)=0),"⚠ أكمل التاريخ والقيمة",IF(S373="","⚠ التاريخ خارج السنة المالية",IF(H373="","⚠ اختر بند الموازنة",IF(I373="مرفوض","✖ مرفوض من المدير",IF(I373&lt;&gt;"موافق","⏳ بانتظار موافقة المدير",IF(K373&lt;&gt;"نعم","⚠ غير مسوى مع الحسابات","✔ معتمد ومسوى")))))))))</f>
        <v/>
      </c>
      <c r="R373">
        <f>N(R372)+IF(A373="عهدة",1,0)</f>
        <v/>
      </c>
      <c r="S373">
        <f>IF(C373="","",IF(AND(C373&gt;=DATE(2026,9,1),C373&lt;=DATE(2027,8,31)),(YEAR(C373)-2026)*12+MONTH(C373)-8,""))</f>
        <v/>
      </c>
      <c r="T373">
        <f>IF(AND(A373="مصروف",R373&gt;0,I373="موافق",S373&lt;&gt;"",H373&lt;&gt;""),N(G373),0)</f>
        <v/>
      </c>
    </row>
    <row r="374">
      <c r="A374" s="19" t="n"/>
      <c r="B374" s="20">
        <f>IF(A374="","",IF(R374=0,"⚠ أضف سطر عهدة أولًا","BDR-"&amp;TEXT(R374,"000")))</f>
        <v/>
      </c>
      <c r="C374" s="21" t="n"/>
      <c r="D374" s="20">
        <f>IF(C374="","",IF(S374="","خارج السنة المالية",INDEX(القوائم!$D$2:$D$13,S374)))</f>
        <v/>
      </c>
      <c r="E374" s="22" t="n"/>
      <c r="F374" s="23" t="n"/>
      <c r="G374" s="23" t="n"/>
      <c r="H374" s="22" t="n"/>
      <c r="I374" s="19" t="n"/>
      <c r="J374" s="21" t="n"/>
      <c r="K374" s="19" t="n"/>
      <c r="L374" s="19" t="n"/>
      <c r="M374" s="21" t="n"/>
      <c r="N374" s="22" t="n"/>
      <c r="O374" s="24">
        <f>IF(A374&lt;&gt;"عهدة","",SUMIFS($G$8:$G$5007,$B$8:$B$5007,B374,$A$8:$A$5007,"مصروف",$I$8:$I$5007,"&lt;&gt;مرفوض"))</f>
        <v/>
      </c>
      <c r="P374" s="25">
        <f>IF(A374&lt;&gt;"عهدة","",N(F374)-O374)</f>
        <v/>
      </c>
      <c r="Q374" s="26">
        <f>IF(A374="","",IF(A374="عهدة",IF(N(F374)=0,"⚠ أدخل قيمة العهدة",IF(P374&lt;0,"⛔ عجز / زيادة مصروفات "&amp;TEXT(-P374,"#,##0"),IF(COUNTIFS($B$8:$B$5007,B374,$A$8:$A$5007,"مصروف",$I$8:$I$5007,"&lt;&gt;مرفوض",$K$8:$K$5007,"&lt;&gt;نعم")&gt;0,"⚠ "&amp;COUNTIFS($B$8:$B$5007,B374,$A$8:$A$5007,"مصروف",$I$8:$I$5007,"&lt;&gt;مرفوض",$K$8:$K$5007,"&lt;&gt;نعم")&amp;" مصروف غير مسوى",IF(L374="تمت التسوية",IF(P374=0,"✔ متوازنة وتمت التسوية","✔ تمت التسوية – متبقي "&amp;TEXT(P374,"#,##0")),IF(P374&gt;0,"متبقي "&amp;TEXT(P374,"#,##0"),"✔ متوازنة"))))),IF(R374=0,"⚠ أضف سطر عهدة أولًا",IF(OR(C374="",N(G374)=0),"⚠ أكمل التاريخ والقيمة",IF(S374="","⚠ التاريخ خارج السنة المالية",IF(H374="","⚠ اختر بند الموازنة",IF(I374="مرفوض","✖ مرفوض من المدير",IF(I374&lt;&gt;"موافق","⏳ بانتظار موافقة المدير",IF(K374&lt;&gt;"نعم","⚠ غير مسوى مع الحسابات","✔ معتمد ومسوى")))))))))</f>
        <v/>
      </c>
      <c r="R374">
        <f>N(R373)+IF(A374="عهدة",1,0)</f>
        <v/>
      </c>
      <c r="S374">
        <f>IF(C374="","",IF(AND(C374&gt;=DATE(2026,9,1),C374&lt;=DATE(2027,8,31)),(YEAR(C374)-2026)*12+MONTH(C374)-8,""))</f>
        <v/>
      </c>
      <c r="T374">
        <f>IF(AND(A374="مصروف",R374&gt;0,I374="موافق",S374&lt;&gt;"",H374&lt;&gt;""),N(G374),0)</f>
        <v/>
      </c>
    </row>
    <row r="375">
      <c r="A375" s="19" t="n"/>
      <c r="B375" s="20">
        <f>IF(A375="","",IF(R375=0,"⚠ أضف سطر عهدة أولًا","BDR-"&amp;TEXT(R375,"000")))</f>
        <v/>
      </c>
      <c r="C375" s="21" t="n"/>
      <c r="D375" s="20">
        <f>IF(C375="","",IF(S375="","خارج السنة المالية",INDEX(القوائم!$D$2:$D$13,S375)))</f>
        <v/>
      </c>
      <c r="E375" s="22" t="n"/>
      <c r="F375" s="23" t="n"/>
      <c r="G375" s="23" t="n"/>
      <c r="H375" s="22" t="n"/>
      <c r="I375" s="19" t="n"/>
      <c r="J375" s="21" t="n"/>
      <c r="K375" s="19" t="n"/>
      <c r="L375" s="19" t="n"/>
      <c r="M375" s="21" t="n"/>
      <c r="N375" s="22" t="n"/>
      <c r="O375" s="24">
        <f>IF(A375&lt;&gt;"عهدة","",SUMIFS($G$8:$G$5007,$B$8:$B$5007,B375,$A$8:$A$5007,"مصروف",$I$8:$I$5007,"&lt;&gt;مرفوض"))</f>
        <v/>
      </c>
      <c r="P375" s="25">
        <f>IF(A375&lt;&gt;"عهدة","",N(F375)-O375)</f>
        <v/>
      </c>
      <c r="Q375" s="26">
        <f>IF(A375="","",IF(A375="عهدة",IF(N(F375)=0,"⚠ أدخل قيمة العهدة",IF(P375&lt;0,"⛔ عجز / زيادة مصروفات "&amp;TEXT(-P375,"#,##0"),IF(COUNTIFS($B$8:$B$5007,B375,$A$8:$A$5007,"مصروف",$I$8:$I$5007,"&lt;&gt;مرفوض",$K$8:$K$5007,"&lt;&gt;نعم")&gt;0,"⚠ "&amp;COUNTIFS($B$8:$B$5007,B375,$A$8:$A$5007,"مصروف",$I$8:$I$5007,"&lt;&gt;مرفوض",$K$8:$K$5007,"&lt;&gt;نعم")&amp;" مصروف غير مسوى",IF(L375="تمت التسوية",IF(P375=0,"✔ متوازنة وتمت التسوية","✔ تمت التسوية – متبقي "&amp;TEXT(P375,"#,##0")),IF(P375&gt;0,"متبقي "&amp;TEXT(P375,"#,##0"),"✔ متوازنة"))))),IF(R375=0,"⚠ أضف سطر عهدة أولًا",IF(OR(C375="",N(G375)=0),"⚠ أكمل التاريخ والقيمة",IF(S375="","⚠ التاريخ خارج السنة المالية",IF(H375="","⚠ اختر بند الموازنة",IF(I375="مرفوض","✖ مرفوض من المدير",IF(I375&lt;&gt;"موافق","⏳ بانتظار موافقة المدير",IF(K375&lt;&gt;"نعم","⚠ غير مسوى مع الحسابات","✔ معتمد ومسوى")))))))))</f>
        <v/>
      </c>
      <c r="R375">
        <f>N(R374)+IF(A375="عهدة",1,0)</f>
        <v/>
      </c>
      <c r="S375">
        <f>IF(C375="","",IF(AND(C375&gt;=DATE(2026,9,1),C375&lt;=DATE(2027,8,31)),(YEAR(C375)-2026)*12+MONTH(C375)-8,""))</f>
        <v/>
      </c>
      <c r="T375">
        <f>IF(AND(A375="مصروف",R375&gt;0,I375="موافق",S375&lt;&gt;"",H375&lt;&gt;""),N(G375),0)</f>
        <v/>
      </c>
    </row>
    <row r="376">
      <c r="A376" s="19" t="n"/>
      <c r="B376" s="20">
        <f>IF(A376="","",IF(R376=0,"⚠ أضف سطر عهدة أولًا","BDR-"&amp;TEXT(R376,"000")))</f>
        <v/>
      </c>
      <c r="C376" s="21" t="n"/>
      <c r="D376" s="20">
        <f>IF(C376="","",IF(S376="","خارج السنة المالية",INDEX(القوائم!$D$2:$D$13,S376)))</f>
        <v/>
      </c>
      <c r="E376" s="22" t="n"/>
      <c r="F376" s="23" t="n"/>
      <c r="G376" s="23" t="n"/>
      <c r="H376" s="22" t="n"/>
      <c r="I376" s="19" t="n"/>
      <c r="J376" s="21" t="n"/>
      <c r="K376" s="19" t="n"/>
      <c r="L376" s="19" t="n"/>
      <c r="M376" s="21" t="n"/>
      <c r="N376" s="22" t="n"/>
      <c r="O376" s="24">
        <f>IF(A376&lt;&gt;"عهدة","",SUMIFS($G$8:$G$5007,$B$8:$B$5007,B376,$A$8:$A$5007,"مصروف",$I$8:$I$5007,"&lt;&gt;مرفوض"))</f>
        <v/>
      </c>
      <c r="P376" s="25">
        <f>IF(A376&lt;&gt;"عهدة","",N(F376)-O376)</f>
        <v/>
      </c>
      <c r="Q376" s="26">
        <f>IF(A376="","",IF(A376="عهدة",IF(N(F376)=0,"⚠ أدخل قيمة العهدة",IF(P376&lt;0,"⛔ عجز / زيادة مصروفات "&amp;TEXT(-P376,"#,##0"),IF(COUNTIFS($B$8:$B$5007,B376,$A$8:$A$5007,"مصروف",$I$8:$I$5007,"&lt;&gt;مرفوض",$K$8:$K$5007,"&lt;&gt;نعم")&gt;0,"⚠ "&amp;COUNTIFS($B$8:$B$5007,B376,$A$8:$A$5007,"مصروف",$I$8:$I$5007,"&lt;&gt;مرفوض",$K$8:$K$5007,"&lt;&gt;نعم")&amp;" مصروف غير مسوى",IF(L376="تمت التسوية",IF(P376=0,"✔ متوازنة وتمت التسوية","✔ تمت التسوية – متبقي "&amp;TEXT(P376,"#,##0")),IF(P376&gt;0,"متبقي "&amp;TEXT(P376,"#,##0"),"✔ متوازنة"))))),IF(R376=0,"⚠ أضف سطر عهدة أولًا",IF(OR(C376="",N(G376)=0),"⚠ أكمل التاريخ والقيمة",IF(S376="","⚠ التاريخ خارج السنة المالية",IF(H376="","⚠ اختر بند الموازنة",IF(I376="مرفوض","✖ مرفوض من المدير",IF(I376&lt;&gt;"موافق","⏳ بانتظار موافقة المدير",IF(K376&lt;&gt;"نعم","⚠ غير مسوى مع الحسابات","✔ معتمد ومسوى")))))))))</f>
        <v/>
      </c>
      <c r="R376">
        <f>N(R375)+IF(A376="عهدة",1,0)</f>
        <v/>
      </c>
      <c r="S376">
        <f>IF(C376="","",IF(AND(C376&gt;=DATE(2026,9,1),C376&lt;=DATE(2027,8,31)),(YEAR(C376)-2026)*12+MONTH(C376)-8,""))</f>
        <v/>
      </c>
      <c r="T376">
        <f>IF(AND(A376="مصروف",R376&gt;0,I376="موافق",S376&lt;&gt;"",H376&lt;&gt;""),N(G376),0)</f>
        <v/>
      </c>
    </row>
    <row r="377">
      <c r="A377" s="19" t="n"/>
      <c r="B377" s="20">
        <f>IF(A377="","",IF(R377=0,"⚠ أضف سطر عهدة أولًا","BDR-"&amp;TEXT(R377,"000")))</f>
        <v/>
      </c>
      <c r="C377" s="21" t="n"/>
      <c r="D377" s="20">
        <f>IF(C377="","",IF(S377="","خارج السنة المالية",INDEX(القوائم!$D$2:$D$13,S377)))</f>
        <v/>
      </c>
      <c r="E377" s="22" t="n"/>
      <c r="F377" s="23" t="n"/>
      <c r="G377" s="23" t="n"/>
      <c r="H377" s="22" t="n"/>
      <c r="I377" s="19" t="n"/>
      <c r="J377" s="21" t="n"/>
      <c r="K377" s="19" t="n"/>
      <c r="L377" s="19" t="n"/>
      <c r="M377" s="21" t="n"/>
      <c r="N377" s="22" t="n"/>
      <c r="O377" s="24">
        <f>IF(A377&lt;&gt;"عهدة","",SUMIFS($G$8:$G$5007,$B$8:$B$5007,B377,$A$8:$A$5007,"مصروف",$I$8:$I$5007,"&lt;&gt;مرفوض"))</f>
        <v/>
      </c>
      <c r="P377" s="25">
        <f>IF(A377&lt;&gt;"عهدة","",N(F377)-O377)</f>
        <v/>
      </c>
      <c r="Q377" s="26">
        <f>IF(A377="","",IF(A377="عهدة",IF(N(F377)=0,"⚠ أدخل قيمة العهدة",IF(P377&lt;0,"⛔ عجز / زيادة مصروفات "&amp;TEXT(-P377,"#,##0"),IF(COUNTIFS($B$8:$B$5007,B377,$A$8:$A$5007,"مصروف",$I$8:$I$5007,"&lt;&gt;مرفوض",$K$8:$K$5007,"&lt;&gt;نعم")&gt;0,"⚠ "&amp;COUNTIFS($B$8:$B$5007,B377,$A$8:$A$5007,"مصروف",$I$8:$I$5007,"&lt;&gt;مرفوض",$K$8:$K$5007,"&lt;&gt;نعم")&amp;" مصروف غير مسوى",IF(L377="تمت التسوية",IF(P377=0,"✔ متوازنة وتمت التسوية","✔ تمت التسوية – متبقي "&amp;TEXT(P377,"#,##0")),IF(P377&gt;0,"متبقي "&amp;TEXT(P377,"#,##0"),"✔ متوازنة"))))),IF(R377=0,"⚠ أضف سطر عهدة أولًا",IF(OR(C377="",N(G377)=0),"⚠ أكمل التاريخ والقيمة",IF(S377="","⚠ التاريخ خارج السنة المالية",IF(H377="","⚠ اختر بند الموازنة",IF(I377="مرفوض","✖ مرفوض من المدير",IF(I377&lt;&gt;"موافق","⏳ بانتظار موافقة المدير",IF(K377&lt;&gt;"نعم","⚠ غير مسوى مع الحسابات","✔ معتمد ومسوى")))))))))</f>
        <v/>
      </c>
      <c r="R377">
        <f>N(R376)+IF(A377="عهدة",1,0)</f>
        <v/>
      </c>
      <c r="S377">
        <f>IF(C377="","",IF(AND(C377&gt;=DATE(2026,9,1),C377&lt;=DATE(2027,8,31)),(YEAR(C377)-2026)*12+MONTH(C377)-8,""))</f>
        <v/>
      </c>
      <c r="T377">
        <f>IF(AND(A377="مصروف",R377&gt;0,I377="موافق",S377&lt;&gt;"",H377&lt;&gt;""),N(G377),0)</f>
        <v/>
      </c>
    </row>
    <row r="378">
      <c r="A378" s="19" t="n"/>
      <c r="B378" s="20">
        <f>IF(A378="","",IF(R378=0,"⚠ أضف سطر عهدة أولًا","BDR-"&amp;TEXT(R378,"000")))</f>
        <v/>
      </c>
      <c r="C378" s="21" t="n"/>
      <c r="D378" s="20">
        <f>IF(C378="","",IF(S378="","خارج السنة المالية",INDEX(القوائم!$D$2:$D$13,S378)))</f>
        <v/>
      </c>
      <c r="E378" s="22" t="n"/>
      <c r="F378" s="23" t="n"/>
      <c r="G378" s="23" t="n"/>
      <c r="H378" s="22" t="n"/>
      <c r="I378" s="19" t="n"/>
      <c r="J378" s="21" t="n"/>
      <c r="K378" s="19" t="n"/>
      <c r="L378" s="19" t="n"/>
      <c r="M378" s="21" t="n"/>
      <c r="N378" s="22" t="n"/>
      <c r="O378" s="24">
        <f>IF(A378&lt;&gt;"عهدة","",SUMIFS($G$8:$G$5007,$B$8:$B$5007,B378,$A$8:$A$5007,"مصروف",$I$8:$I$5007,"&lt;&gt;مرفوض"))</f>
        <v/>
      </c>
      <c r="P378" s="25">
        <f>IF(A378&lt;&gt;"عهدة","",N(F378)-O378)</f>
        <v/>
      </c>
      <c r="Q378" s="26">
        <f>IF(A378="","",IF(A378="عهدة",IF(N(F378)=0,"⚠ أدخل قيمة العهدة",IF(P378&lt;0,"⛔ عجز / زيادة مصروفات "&amp;TEXT(-P378,"#,##0"),IF(COUNTIFS($B$8:$B$5007,B378,$A$8:$A$5007,"مصروف",$I$8:$I$5007,"&lt;&gt;مرفوض",$K$8:$K$5007,"&lt;&gt;نعم")&gt;0,"⚠ "&amp;COUNTIFS($B$8:$B$5007,B378,$A$8:$A$5007,"مصروف",$I$8:$I$5007,"&lt;&gt;مرفوض",$K$8:$K$5007,"&lt;&gt;نعم")&amp;" مصروف غير مسوى",IF(L378="تمت التسوية",IF(P378=0,"✔ متوازنة وتمت التسوية","✔ تمت التسوية – متبقي "&amp;TEXT(P378,"#,##0")),IF(P378&gt;0,"متبقي "&amp;TEXT(P378,"#,##0"),"✔ متوازنة"))))),IF(R378=0,"⚠ أضف سطر عهدة أولًا",IF(OR(C378="",N(G378)=0),"⚠ أكمل التاريخ والقيمة",IF(S378="","⚠ التاريخ خارج السنة المالية",IF(H378="","⚠ اختر بند الموازنة",IF(I378="مرفوض","✖ مرفوض من المدير",IF(I378&lt;&gt;"موافق","⏳ بانتظار موافقة المدير",IF(K378&lt;&gt;"نعم","⚠ غير مسوى مع الحسابات","✔ معتمد ومسوى")))))))))</f>
        <v/>
      </c>
      <c r="R378">
        <f>N(R377)+IF(A378="عهدة",1,0)</f>
        <v/>
      </c>
      <c r="S378">
        <f>IF(C378="","",IF(AND(C378&gt;=DATE(2026,9,1),C378&lt;=DATE(2027,8,31)),(YEAR(C378)-2026)*12+MONTH(C378)-8,""))</f>
        <v/>
      </c>
      <c r="T378">
        <f>IF(AND(A378="مصروف",R378&gt;0,I378="موافق",S378&lt;&gt;"",H378&lt;&gt;""),N(G378),0)</f>
        <v/>
      </c>
    </row>
    <row r="379">
      <c r="A379" s="19" t="n"/>
      <c r="B379" s="20">
        <f>IF(A379="","",IF(R379=0,"⚠ أضف سطر عهدة أولًا","BDR-"&amp;TEXT(R379,"000")))</f>
        <v/>
      </c>
      <c r="C379" s="21" t="n"/>
      <c r="D379" s="20">
        <f>IF(C379="","",IF(S379="","خارج السنة المالية",INDEX(القوائم!$D$2:$D$13,S379)))</f>
        <v/>
      </c>
      <c r="E379" s="22" t="n"/>
      <c r="F379" s="23" t="n"/>
      <c r="G379" s="23" t="n"/>
      <c r="H379" s="22" t="n"/>
      <c r="I379" s="19" t="n"/>
      <c r="J379" s="21" t="n"/>
      <c r="K379" s="19" t="n"/>
      <c r="L379" s="19" t="n"/>
      <c r="M379" s="21" t="n"/>
      <c r="N379" s="22" t="n"/>
      <c r="O379" s="24">
        <f>IF(A379&lt;&gt;"عهدة","",SUMIFS($G$8:$G$5007,$B$8:$B$5007,B379,$A$8:$A$5007,"مصروف",$I$8:$I$5007,"&lt;&gt;مرفوض"))</f>
        <v/>
      </c>
      <c r="P379" s="25">
        <f>IF(A379&lt;&gt;"عهدة","",N(F379)-O379)</f>
        <v/>
      </c>
      <c r="Q379" s="26">
        <f>IF(A379="","",IF(A379="عهدة",IF(N(F379)=0,"⚠ أدخل قيمة العهدة",IF(P379&lt;0,"⛔ عجز / زيادة مصروفات "&amp;TEXT(-P379,"#,##0"),IF(COUNTIFS($B$8:$B$5007,B379,$A$8:$A$5007,"مصروف",$I$8:$I$5007,"&lt;&gt;مرفوض",$K$8:$K$5007,"&lt;&gt;نعم")&gt;0,"⚠ "&amp;COUNTIFS($B$8:$B$5007,B379,$A$8:$A$5007,"مصروف",$I$8:$I$5007,"&lt;&gt;مرفوض",$K$8:$K$5007,"&lt;&gt;نعم")&amp;" مصروف غير مسوى",IF(L379="تمت التسوية",IF(P379=0,"✔ متوازنة وتمت التسوية","✔ تمت التسوية – متبقي "&amp;TEXT(P379,"#,##0")),IF(P379&gt;0,"متبقي "&amp;TEXT(P379,"#,##0"),"✔ متوازنة"))))),IF(R379=0,"⚠ أضف سطر عهدة أولًا",IF(OR(C379="",N(G379)=0),"⚠ أكمل التاريخ والقيمة",IF(S379="","⚠ التاريخ خارج السنة المالية",IF(H379="","⚠ اختر بند الموازنة",IF(I379="مرفوض","✖ مرفوض من المدير",IF(I379&lt;&gt;"موافق","⏳ بانتظار موافقة المدير",IF(K379&lt;&gt;"نعم","⚠ غير مسوى مع الحسابات","✔ معتمد ومسوى")))))))))</f>
        <v/>
      </c>
      <c r="R379">
        <f>N(R378)+IF(A379="عهدة",1,0)</f>
        <v/>
      </c>
      <c r="S379">
        <f>IF(C379="","",IF(AND(C379&gt;=DATE(2026,9,1),C379&lt;=DATE(2027,8,31)),(YEAR(C379)-2026)*12+MONTH(C379)-8,""))</f>
        <v/>
      </c>
      <c r="T379">
        <f>IF(AND(A379="مصروف",R379&gt;0,I379="موافق",S379&lt;&gt;"",H379&lt;&gt;""),N(G379),0)</f>
        <v/>
      </c>
    </row>
    <row r="380">
      <c r="A380" s="19" t="n"/>
      <c r="B380" s="20">
        <f>IF(A380="","",IF(R380=0,"⚠ أضف سطر عهدة أولًا","BDR-"&amp;TEXT(R380,"000")))</f>
        <v/>
      </c>
      <c r="C380" s="21" t="n"/>
      <c r="D380" s="20">
        <f>IF(C380="","",IF(S380="","خارج السنة المالية",INDEX(القوائم!$D$2:$D$13,S380)))</f>
        <v/>
      </c>
      <c r="E380" s="22" t="n"/>
      <c r="F380" s="23" t="n"/>
      <c r="G380" s="23" t="n"/>
      <c r="H380" s="22" t="n"/>
      <c r="I380" s="19" t="n"/>
      <c r="J380" s="21" t="n"/>
      <c r="K380" s="19" t="n"/>
      <c r="L380" s="19" t="n"/>
      <c r="M380" s="21" t="n"/>
      <c r="N380" s="22" t="n"/>
      <c r="O380" s="24">
        <f>IF(A380&lt;&gt;"عهدة","",SUMIFS($G$8:$G$5007,$B$8:$B$5007,B380,$A$8:$A$5007,"مصروف",$I$8:$I$5007,"&lt;&gt;مرفوض"))</f>
        <v/>
      </c>
      <c r="P380" s="25">
        <f>IF(A380&lt;&gt;"عهدة","",N(F380)-O380)</f>
        <v/>
      </c>
      <c r="Q380" s="26">
        <f>IF(A380="","",IF(A380="عهدة",IF(N(F380)=0,"⚠ أدخل قيمة العهدة",IF(P380&lt;0,"⛔ عجز / زيادة مصروفات "&amp;TEXT(-P380,"#,##0"),IF(COUNTIFS($B$8:$B$5007,B380,$A$8:$A$5007,"مصروف",$I$8:$I$5007,"&lt;&gt;مرفوض",$K$8:$K$5007,"&lt;&gt;نعم")&gt;0,"⚠ "&amp;COUNTIFS($B$8:$B$5007,B380,$A$8:$A$5007,"مصروف",$I$8:$I$5007,"&lt;&gt;مرفوض",$K$8:$K$5007,"&lt;&gt;نعم")&amp;" مصروف غير مسوى",IF(L380="تمت التسوية",IF(P380=0,"✔ متوازنة وتمت التسوية","✔ تمت التسوية – متبقي "&amp;TEXT(P380,"#,##0")),IF(P380&gt;0,"متبقي "&amp;TEXT(P380,"#,##0"),"✔ متوازنة"))))),IF(R380=0,"⚠ أضف سطر عهدة أولًا",IF(OR(C380="",N(G380)=0),"⚠ أكمل التاريخ والقيمة",IF(S380="","⚠ التاريخ خارج السنة المالية",IF(H380="","⚠ اختر بند الموازنة",IF(I380="مرفوض","✖ مرفوض من المدير",IF(I380&lt;&gt;"موافق","⏳ بانتظار موافقة المدير",IF(K380&lt;&gt;"نعم","⚠ غير مسوى مع الحسابات","✔ معتمد ومسوى")))))))))</f>
        <v/>
      </c>
      <c r="R380">
        <f>N(R379)+IF(A380="عهدة",1,0)</f>
        <v/>
      </c>
      <c r="S380">
        <f>IF(C380="","",IF(AND(C380&gt;=DATE(2026,9,1),C380&lt;=DATE(2027,8,31)),(YEAR(C380)-2026)*12+MONTH(C380)-8,""))</f>
        <v/>
      </c>
      <c r="T380">
        <f>IF(AND(A380="مصروف",R380&gt;0,I380="موافق",S380&lt;&gt;"",H380&lt;&gt;""),N(G380),0)</f>
        <v/>
      </c>
    </row>
    <row r="381">
      <c r="A381" s="19" t="n"/>
      <c r="B381" s="20">
        <f>IF(A381="","",IF(R381=0,"⚠ أضف سطر عهدة أولًا","BDR-"&amp;TEXT(R381,"000")))</f>
        <v/>
      </c>
      <c r="C381" s="21" t="n"/>
      <c r="D381" s="20">
        <f>IF(C381="","",IF(S381="","خارج السنة المالية",INDEX(القوائم!$D$2:$D$13,S381)))</f>
        <v/>
      </c>
      <c r="E381" s="22" t="n"/>
      <c r="F381" s="23" t="n"/>
      <c r="G381" s="23" t="n"/>
      <c r="H381" s="22" t="n"/>
      <c r="I381" s="19" t="n"/>
      <c r="J381" s="21" t="n"/>
      <c r="K381" s="19" t="n"/>
      <c r="L381" s="19" t="n"/>
      <c r="M381" s="21" t="n"/>
      <c r="N381" s="22" t="n"/>
      <c r="O381" s="24">
        <f>IF(A381&lt;&gt;"عهدة","",SUMIFS($G$8:$G$5007,$B$8:$B$5007,B381,$A$8:$A$5007,"مصروف",$I$8:$I$5007,"&lt;&gt;مرفوض"))</f>
        <v/>
      </c>
      <c r="P381" s="25">
        <f>IF(A381&lt;&gt;"عهدة","",N(F381)-O381)</f>
        <v/>
      </c>
      <c r="Q381" s="26">
        <f>IF(A381="","",IF(A381="عهدة",IF(N(F381)=0,"⚠ أدخل قيمة العهدة",IF(P381&lt;0,"⛔ عجز / زيادة مصروفات "&amp;TEXT(-P381,"#,##0"),IF(COUNTIFS($B$8:$B$5007,B381,$A$8:$A$5007,"مصروف",$I$8:$I$5007,"&lt;&gt;مرفوض",$K$8:$K$5007,"&lt;&gt;نعم")&gt;0,"⚠ "&amp;COUNTIFS($B$8:$B$5007,B381,$A$8:$A$5007,"مصروف",$I$8:$I$5007,"&lt;&gt;مرفوض",$K$8:$K$5007,"&lt;&gt;نعم")&amp;" مصروف غير مسوى",IF(L381="تمت التسوية",IF(P381=0,"✔ متوازنة وتمت التسوية","✔ تمت التسوية – متبقي "&amp;TEXT(P381,"#,##0")),IF(P381&gt;0,"متبقي "&amp;TEXT(P381,"#,##0"),"✔ متوازنة"))))),IF(R381=0,"⚠ أضف سطر عهدة أولًا",IF(OR(C381="",N(G381)=0),"⚠ أكمل التاريخ والقيمة",IF(S381="","⚠ التاريخ خارج السنة المالية",IF(H381="","⚠ اختر بند الموازنة",IF(I381="مرفوض","✖ مرفوض من المدير",IF(I381&lt;&gt;"موافق","⏳ بانتظار موافقة المدير",IF(K381&lt;&gt;"نعم","⚠ غير مسوى مع الحسابات","✔ معتمد ومسوى")))))))))</f>
        <v/>
      </c>
      <c r="R381">
        <f>N(R380)+IF(A381="عهدة",1,0)</f>
        <v/>
      </c>
      <c r="S381">
        <f>IF(C381="","",IF(AND(C381&gt;=DATE(2026,9,1),C381&lt;=DATE(2027,8,31)),(YEAR(C381)-2026)*12+MONTH(C381)-8,""))</f>
        <v/>
      </c>
      <c r="T381">
        <f>IF(AND(A381="مصروف",R381&gt;0,I381="موافق",S381&lt;&gt;"",H381&lt;&gt;""),N(G381),0)</f>
        <v/>
      </c>
    </row>
    <row r="382">
      <c r="A382" s="19" t="n"/>
      <c r="B382" s="20">
        <f>IF(A382="","",IF(R382=0,"⚠ أضف سطر عهدة أولًا","BDR-"&amp;TEXT(R382,"000")))</f>
        <v/>
      </c>
      <c r="C382" s="21" t="n"/>
      <c r="D382" s="20">
        <f>IF(C382="","",IF(S382="","خارج السنة المالية",INDEX(القوائم!$D$2:$D$13,S382)))</f>
        <v/>
      </c>
      <c r="E382" s="22" t="n"/>
      <c r="F382" s="23" t="n"/>
      <c r="G382" s="23" t="n"/>
      <c r="H382" s="22" t="n"/>
      <c r="I382" s="19" t="n"/>
      <c r="J382" s="21" t="n"/>
      <c r="K382" s="19" t="n"/>
      <c r="L382" s="19" t="n"/>
      <c r="M382" s="21" t="n"/>
      <c r="N382" s="22" t="n"/>
      <c r="O382" s="24">
        <f>IF(A382&lt;&gt;"عهدة","",SUMIFS($G$8:$G$5007,$B$8:$B$5007,B382,$A$8:$A$5007,"مصروف",$I$8:$I$5007,"&lt;&gt;مرفوض"))</f>
        <v/>
      </c>
      <c r="P382" s="25">
        <f>IF(A382&lt;&gt;"عهدة","",N(F382)-O382)</f>
        <v/>
      </c>
      <c r="Q382" s="26">
        <f>IF(A382="","",IF(A382="عهدة",IF(N(F382)=0,"⚠ أدخل قيمة العهدة",IF(P382&lt;0,"⛔ عجز / زيادة مصروفات "&amp;TEXT(-P382,"#,##0"),IF(COUNTIFS($B$8:$B$5007,B382,$A$8:$A$5007,"مصروف",$I$8:$I$5007,"&lt;&gt;مرفوض",$K$8:$K$5007,"&lt;&gt;نعم")&gt;0,"⚠ "&amp;COUNTIFS($B$8:$B$5007,B382,$A$8:$A$5007,"مصروف",$I$8:$I$5007,"&lt;&gt;مرفوض",$K$8:$K$5007,"&lt;&gt;نعم")&amp;" مصروف غير مسوى",IF(L382="تمت التسوية",IF(P382=0,"✔ متوازنة وتمت التسوية","✔ تمت التسوية – متبقي "&amp;TEXT(P382,"#,##0")),IF(P382&gt;0,"متبقي "&amp;TEXT(P382,"#,##0"),"✔ متوازنة"))))),IF(R382=0,"⚠ أضف سطر عهدة أولًا",IF(OR(C382="",N(G382)=0),"⚠ أكمل التاريخ والقيمة",IF(S382="","⚠ التاريخ خارج السنة المالية",IF(H382="","⚠ اختر بند الموازنة",IF(I382="مرفوض","✖ مرفوض من المدير",IF(I382&lt;&gt;"موافق","⏳ بانتظار موافقة المدير",IF(K382&lt;&gt;"نعم","⚠ غير مسوى مع الحسابات","✔ معتمد ومسوى")))))))))</f>
        <v/>
      </c>
      <c r="R382">
        <f>N(R381)+IF(A382="عهدة",1,0)</f>
        <v/>
      </c>
      <c r="S382">
        <f>IF(C382="","",IF(AND(C382&gt;=DATE(2026,9,1),C382&lt;=DATE(2027,8,31)),(YEAR(C382)-2026)*12+MONTH(C382)-8,""))</f>
        <v/>
      </c>
      <c r="T382">
        <f>IF(AND(A382="مصروف",R382&gt;0,I382="موافق",S382&lt;&gt;"",H382&lt;&gt;""),N(G382),0)</f>
        <v/>
      </c>
    </row>
    <row r="383">
      <c r="A383" s="19" t="n"/>
      <c r="B383" s="20">
        <f>IF(A383="","",IF(R383=0,"⚠ أضف سطر عهدة أولًا","BDR-"&amp;TEXT(R383,"000")))</f>
        <v/>
      </c>
      <c r="C383" s="21" t="n"/>
      <c r="D383" s="20">
        <f>IF(C383="","",IF(S383="","خارج السنة المالية",INDEX(القوائم!$D$2:$D$13,S383)))</f>
        <v/>
      </c>
      <c r="E383" s="22" t="n"/>
      <c r="F383" s="23" t="n"/>
      <c r="G383" s="23" t="n"/>
      <c r="H383" s="22" t="n"/>
      <c r="I383" s="19" t="n"/>
      <c r="J383" s="21" t="n"/>
      <c r="K383" s="19" t="n"/>
      <c r="L383" s="19" t="n"/>
      <c r="M383" s="21" t="n"/>
      <c r="N383" s="22" t="n"/>
      <c r="O383" s="24">
        <f>IF(A383&lt;&gt;"عهدة","",SUMIFS($G$8:$G$5007,$B$8:$B$5007,B383,$A$8:$A$5007,"مصروف",$I$8:$I$5007,"&lt;&gt;مرفوض"))</f>
        <v/>
      </c>
      <c r="P383" s="25">
        <f>IF(A383&lt;&gt;"عهدة","",N(F383)-O383)</f>
        <v/>
      </c>
      <c r="Q383" s="26">
        <f>IF(A383="","",IF(A383="عهدة",IF(N(F383)=0,"⚠ أدخل قيمة العهدة",IF(P383&lt;0,"⛔ عجز / زيادة مصروفات "&amp;TEXT(-P383,"#,##0"),IF(COUNTIFS($B$8:$B$5007,B383,$A$8:$A$5007,"مصروف",$I$8:$I$5007,"&lt;&gt;مرفوض",$K$8:$K$5007,"&lt;&gt;نعم")&gt;0,"⚠ "&amp;COUNTIFS($B$8:$B$5007,B383,$A$8:$A$5007,"مصروف",$I$8:$I$5007,"&lt;&gt;مرفوض",$K$8:$K$5007,"&lt;&gt;نعم")&amp;" مصروف غير مسوى",IF(L383="تمت التسوية",IF(P383=0,"✔ متوازنة وتمت التسوية","✔ تمت التسوية – متبقي "&amp;TEXT(P383,"#,##0")),IF(P383&gt;0,"متبقي "&amp;TEXT(P383,"#,##0"),"✔ متوازنة"))))),IF(R383=0,"⚠ أضف سطر عهدة أولًا",IF(OR(C383="",N(G383)=0),"⚠ أكمل التاريخ والقيمة",IF(S383="","⚠ التاريخ خارج السنة المالية",IF(H383="","⚠ اختر بند الموازنة",IF(I383="مرفوض","✖ مرفوض من المدير",IF(I383&lt;&gt;"موافق","⏳ بانتظار موافقة المدير",IF(K383&lt;&gt;"نعم","⚠ غير مسوى مع الحسابات","✔ معتمد ومسوى")))))))))</f>
        <v/>
      </c>
      <c r="R383">
        <f>N(R382)+IF(A383="عهدة",1,0)</f>
        <v/>
      </c>
      <c r="S383">
        <f>IF(C383="","",IF(AND(C383&gt;=DATE(2026,9,1),C383&lt;=DATE(2027,8,31)),(YEAR(C383)-2026)*12+MONTH(C383)-8,""))</f>
        <v/>
      </c>
      <c r="T383">
        <f>IF(AND(A383="مصروف",R383&gt;0,I383="موافق",S383&lt;&gt;"",H383&lt;&gt;""),N(G383),0)</f>
        <v/>
      </c>
    </row>
    <row r="384">
      <c r="A384" s="19" t="n"/>
      <c r="B384" s="20">
        <f>IF(A384="","",IF(R384=0,"⚠ أضف سطر عهدة أولًا","BDR-"&amp;TEXT(R384,"000")))</f>
        <v/>
      </c>
      <c r="C384" s="21" t="n"/>
      <c r="D384" s="20">
        <f>IF(C384="","",IF(S384="","خارج السنة المالية",INDEX(القوائم!$D$2:$D$13,S384)))</f>
        <v/>
      </c>
      <c r="E384" s="22" t="n"/>
      <c r="F384" s="23" t="n"/>
      <c r="G384" s="23" t="n"/>
      <c r="H384" s="22" t="n"/>
      <c r="I384" s="19" t="n"/>
      <c r="J384" s="21" t="n"/>
      <c r="K384" s="19" t="n"/>
      <c r="L384" s="19" t="n"/>
      <c r="M384" s="21" t="n"/>
      <c r="N384" s="22" t="n"/>
      <c r="O384" s="24">
        <f>IF(A384&lt;&gt;"عهدة","",SUMIFS($G$8:$G$5007,$B$8:$B$5007,B384,$A$8:$A$5007,"مصروف",$I$8:$I$5007,"&lt;&gt;مرفوض"))</f>
        <v/>
      </c>
      <c r="P384" s="25">
        <f>IF(A384&lt;&gt;"عهدة","",N(F384)-O384)</f>
        <v/>
      </c>
      <c r="Q384" s="26">
        <f>IF(A384="","",IF(A384="عهدة",IF(N(F384)=0,"⚠ أدخل قيمة العهدة",IF(P384&lt;0,"⛔ عجز / زيادة مصروفات "&amp;TEXT(-P384,"#,##0"),IF(COUNTIFS($B$8:$B$5007,B384,$A$8:$A$5007,"مصروف",$I$8:$I$5007,"&lt;&gt;مرفوض",$K$8:$K$5007,"&lt;&gt;نعم")&gt;0,"⚠ "&amp;COUNTIFS($B$8:$B$5007,B384,$A$8:$A$5007,"مصروف",$I$8:$I$5007,"&lt;&gt;مرفوض",$K$8:$K$5007,"&lt;&gt;نعم")&amp;" مصروف غير مسوى",IF(L384="تمت التسوية",IF(P384=0,"✔ متوازنة وتمت التسوية","✔ تمت التسوية – متبقي "&amp;TEXT(P384,"#,##0")),IF(P384&gt;0,"متبقي "&amp;TEXT(P384,"#,##0"),"✔ متوازنة"))))),IF(R384=0,"⚠ أضف سطر عهدة أولًا",IF(OR(C384="",N(G384)=0),"⚠ أكمل التاريخ والقيمة",IF(S384="","⚠ التاريخ خارج السنة المالية",IF(H384="","⚠ اختر بند الموازنة",IF(I384="مرفوض","✖ مرفوض من المدير",IF(I384&lt;&gt;"موافق","⏳ بانتظار موافقة المدير",IF(K384&lt;&gt;"نعم","⚠ غير مسوى مع الحسابات","✔ معتمد ومسوى")))))))))</f>
        <v/>
      </c>
      <c r="R384">
        <f>N(R383)+IF(A384="عهدة",1,0)</f>
        <v/>
      </c>
      <c r="S384">
        <f>IF(C384="","",IF(AND(C384&gt;=DATE(2026,9,1),C384&lt;=DATE(2027,8,31)),(YEAR(C384)-2026)*12+MONTH(C384)-8,""))</f>
        <v/>
      </c>
      <c r="T384">
        <f>IF(AND(A384="مصروف",R384&gt;0,I384="موافق",S384&lt;&gt;"",H384&lt;&gt;""),N(G384),0)</f>
        <v/>
      </c>
    </row>
    <row r="385">
      <c r="A385" s="19" t="n"/>
      <c r="B385" s="20">
        <f>IF(A385="","",IF(R385=0,"⚠ أضف سطر عهدة أولًا","BDR-"&amp;TEXT(R385,"000")))</f>
        <v/>
      </c>
      <c r="C385" s="21" t="n"/>
      <c r="D385" s="20">
        <f>IF(C385="","",IF(S385="","خارج السنة المالية",INDEX(القوائم!$D$2:$D$13,S385)))</f>
        <v/>
      </c>
      <c r="E385" s="22" t="n"/>
      <c r="F385" s="23" t="n"/>
      <c r="G385" s="23" t="n"/>
      <c r="H385" s="22" t="n"/>
      <c r="I385" s="19" t="n"/>
      <c r="J385" s="21" t="n"/>
      <c r="K385" s="19" t="n"/>
      <c r="L385" s="19" t="n"/>
      <c r="M385" s="21" t="n"/>
      <c r="N385" s="22" t="n"/>
      <c r="O385" s="24">
        <f>IF(A385&lt;&gt;"عهدة","",SUMIFS($G$8:$G$5007,$B$8:$B$5007,B385,$A$8:$A$5007,"مصروف",$I$8:$I$5007,"&lt;&gt;مرفوض"))</f>
        <v/>
      </c>
      <c r="P385" s="25">
        <f>IF(A385&lt;&gt;"عهدة","",N(F385)-O385)</f>
        <v/>
      </c>
      <c r="Q385" s="26">
        <f>IF(A385="","",IF(A385="عهدة",IF(N(F385)=0,"⚠ أدخل قيمة العهدة",IF(P385&lt;0,"⛔ عجز / زيادة مصروفات "&amp;TEXT(-P385,"#,##0"),IF(COUNTIFS($B$8:$B$5007,B385,$A$8:$A$5007,"مصروف",$I$8:$I$5007,"&lt;&gt;مرفوض",$K$8:$K$5007,"&lt;&gt;نعم")&gt;0,"⚠ "&amp;COUNTIFS($B$8:$B$5007,B385,$A$8:$A$5007,"مصروف",$I$8:$I$5007,"&lt;&gt;مرفوض",$K$8:$K$5007,"&lt;&gt;نعم")&amp;" مصروف غير مسوى",IF(L385="تمت التسوية",IF(P385=0,"✔ متوازنة وتمت التسوية","✔ تمت التسوية – متبقي "&amp;TEXT(P385,"#,##0")),IF(P385&gt;0,"متبقي "&amp;TEXT(P385,"#,##0"),"✔ متوازنة"))))),IF(R385=0,"⚠ أضف سطر عهدة أولًا",IF(OR(C385="",N(G385)=0),"⚠ أكمل التاريخ والقيمة",IF(S385="","⚠ التاريخ خارج السنة المالية",IF(H385="","⚠ اختر بند الموازنة",IF(I385="مرفوض","✖ مرفوض من المدير",IF(I385&lt;&gt;"موافق","⏳ بانتظار موافقة المدير",IF(K385&lt;&gt;"نعم","⚠ غير مسوى مع الحسابات","✔ معتمد ومسوى")))))))))</f>
        <v/>
      </c>
      <c r="R385">
        <f>N(R384)+IF(A385="عهدة",1,0)</f>
        <v/>
      </c>
      <c r="S385">
        <f>IF(C385="","",IF(AND(C385&gt;=DATE(2026,9,1),C385&lt;=DATE(2027,8,31)),(YEAR(C385)-2026)*12+MONTH(C385)-8,""))</f>
        <v/>
      </c>
      <c r="T385">
        <f>IF(AND(A385="مصروف",R385&gt;0,I385="موافق",S385&lt;&gt;"",H385&lt;&gt;""),N(G385),0)</f>
        <v/>
      </c>
    </row>
    <row r="386">
      <c r="A386" s="19" t="n"/>
      <c r="B386" s="20">
        <f>IF(A386="","",IF(R386=0,"⚠ أضف سطر عهدة أولًا","BDR-"&amp;TEXT(R386,"000")))</f>
        <v/>
      </c>
      <c r="C386" s="21" t="n"/>
      <c r="D386" s="20">
        <f>IF(C386="","",IF(S386="","خارج السنة المالية",INDEX(القوائم!$D$2:$D$13,S386)))</f>
        <v/>
      </c>
      <c r="E386" s="22" t="n"/>
      <c r="F386" s="23" t="n"/>
      <c r="G386" s="23" t="n"/>
      <c r="H386" s="22" t="n"/>
      <c r="I386" s="19" t="n"/>
      <c r="J386" s="21" t="n"/>
      <c r="K386" s="19" t="n"/>
      <c r="L386" s="19" t="n"/>
      <c r="M386" s="21" t="n"/>
      <c r="N386" s="22" t="n"/>
      <c r="O386" s="24">
        <f>IF(A386&lt;&gt;"عهدة","",SUMIFS($G$8:$G$5007,$B$8:$B$5007,B386,$A$8:$A$5007,"مصروف",$I$8:$I$5007,"&lt;&gt;مرفوض"))</f>
        <v/>
      </c>
      <c r="P386" s="25">
        <f>IF(A386&lt;&gt;"عهدة","",N(F386)-O386)</f>
        <v/>
      </c>
      <c r="Q386" s="26">
        <f>IF(A386="","",IF(A386="عهدة",IF(N(F386)=0,"⚠ أدخل قيمة العهدة",IF(P386&lt;0,"⛔ عجز / زيادة مصروفات "&amp;TEXT(-P386,"#,##0"),IF(COUNTIFS($B$8:$B$5007,B386,$A$8:$A$5007,"مصروف",$I$8:$I$5007,"&lt;&gt;مرفوض",$K$8:$K$5007,"&lt;&gt;نعم")&gt;0,"⚠ "&amp;COUNTIFS($B$8:$B$5007,B386,$A$8:$A$5007,"مصروف",$I$8:$I$5007,"&lt;&gt;مرفوض",$K$8:$K$5007,"&lt;&gt;نعم")&amp;" مصروف غير مسوى",IF(L386="تمت التسوية",IF(P386=0,"✔ متوازنة وتمت التسوية","✔ تمت التسوية – متبقي "&amp;TEXT(P386,"#,##0")),IF(P386&gt;0,"متبقي "&amp;TEXT(P386,"#,##0"),"✔ متوازنة"))))),IF(R386=0,"⚠ أضف سطر عهدة أولًا",IF(OR(C386="",N(G386)=0),"⚠ أكمل التاريخ والقيمة",IF(S386="","⚠ التاريخ خارج السنة المالية",IF(H386="","⚠ اختر بند الموازنة",IF(I386="مرفوض","✖ مرفوض من المدير",IF(I386&lt;&gt;"موافق","⏳ بانتظار موافقة المدير",IF(K386&lt;&gt;"نعم","⚠ غير مسوى مع الحسابات","✔ معتمد ومسوى")))))))))</f>
        <v/>
      </c>
      <c r="R386">
        <f>N(R385)+IF(A386="عهدة",1,0)</f>
        <v/>
      </c>
      <c r="S386">
        <f>IF(C386="","",IF(AND(C386&gt;=DATE(2026,9,1),C386&lt;=DATE(2027,8,31)),(YEAR(C386)-2026)*12+MONTH(C386)-8,""))</f>
        <v/>
      </c>
      <c r="T386">
        <f>IF(AND(A386="مصروف",R386&gt;0,I386="موافق",S386&lt;&gt;"",H386&lt;&gt;""),N(G386),0)</f>
        <v/>
      </c>
    </row>
    <row r="387">
      <c r="A387" s="19" t="n"/>
      <c r="B387" s="20">
        <f>IF(A387="","",IF(R387=0,"⚠ أضف سطر عهدة أولًا","BDR-"&amp;TEXT(R387,"000")))</f>
        <v/>
      </c>
      <c r="C387" s="21" t="n"/>
      <c r="D387" s="20">
        <f>IF(C387="","",IF(S387="","خارج السنة المالية",INDEX(القوائم!$D$2:$D$13,S387)))</f>
        <v/>
      </c>
      <c r="E387" s="22" t="n"/>
      <c r="F387" s="23" t="n"/>
      <c r="G387" s="23" t="n"/>
      <c r="H387" s="22" t="n"/>
      <c r="I387" s="19" t="n"/>
      <c r="J387" s="21" t="n"/>
      <c r="K387" s="19" t="n"/>
      <c r="L387" s="19" t="n"/>
      <c r="M387" s="21" t="n"/>
      <c r="N387" s="22" t="n"/>
      <c r="O387" s="24">
        <f>IF(A387&lt;&gt;"عهدة","",SUMIFS($G$8:$G$5007,$B$8:$B$5007,B387,$A$8:$A$5007,"مصروف",$I$8:$I$5007,"&lt;&gt;مرفوض"))</f>
        <v/>
      </c>
      <c r="P387" s="25">
        <f>IF(A387&lt;&gt;"عهدة","",N(F387)-O387)</f>
        <v/>
      </c>
      <c r="Q387" s="26">
        <f>IF(A387="","",IF(A387="عهدة",IF(N(F387)=0,"⚠ أدخل قيمة العهدة",IF(P387&lt;0,"⛔ عجز / زيادة مصروفات "&amp;TEXT(-P387,"#,##0"),IF(COUNTIFS($B$8:$B$5007,B387,$A$8:$A$5007,"مصروف",$I$8:$I$5007,"&lt;&gt;مرفوض",$K$8:$K$5007,"&lt;&gt;نعم")&gt;0,"⚠ "&amp;COUNTIFS($B$8:$B$5007,B387,$A$8:$A$5007,"مصروف",$I$8:$I$5007,"&lt;&gt;مرفوض",$K$8:$K$5007,"&lt;&gt;نعم")&amp;" مصروف غير مسوى",IF(L387="تمت التسوية",IF(P387=0,"✔ متوازنة وتمت التسوية","✔ تمت التسوية – متبقي "&amp;TEXT(P387,"#,##0")),IF(P387&gt;0,"متبقي "&amp;TEXT(P387,"#,##0"),"✔ متوازنة"))))),IF(R387=0,"⚠ أضف سطر عهدة أولًا",IF(OR(C387="",N(G387)=0),"⚠ أكمل التاريخ والقيمة",IF(S387="","⚠ التاريخ خارج السنة المالية",IF(H387="","⚠ اختر بند الموازنة",IF(I387="مرفوض","✖ مرفوض من المدير",IF(I387&lt;&gt;"موافق","⏳ بانتظار موافقة المدير",IF(K387&lt;&gt;"نعم","⚠ غير مسوى مع الحسابات","✔ معتمد ومسوى")))))))))</f>
        <v/>
      </c>
      <c r="R387">
        <f>N(R386)+IF(A387="عهدة",1,0)</f>
        <v/>
      </c>
      <c r="S387">
        <f>IF(C387="","",IF(AND(C387&gt;=DATE(2026,9,1),C387&lt;=DATE(2027,8,31)),(YEAR(C387)-2026)*12+MONTH(C387)-8,""))</f>
        <v/>
      </c>
      <c r="T387">
        <f>IF(AND(A387="مصروف",R387&gt;0,I387="موافق",S387&lt;&gt;"",H387&lt;&gt;""),N(G387),0)</f>
        <v/>
      </c>
    </row>
    <row r="388">
      <c r="A388" s="19" t="n"/>
      <c r="B388" s="20">
        <f>IF(A388="","",IF(R388=0,"⚠ أضف سطر عهدة أولًا","BDR-"&amp;TEXT(R388,"000")))</f>
        <v/>
      </c>
      <c r="C388" s="21" t="n"/>
      <c r="D388" s="20">
        <f>IF(C388="","",IF(S388="","خارج السنة المالية",INDEX(القوائم!$D$2:$D$13,S388)))</f>
        <v/>
      </c>
      <c r="E388" s="22" t="n"/>
      <c r="F388" s="23" t="n"/>
      <c r="G388" s="23" t="n"/>
      <c r="H388" s="22" t="n"/>
      <c r="I388" s="19" t="n"/>
      <c r="J388" s="21" t="n"/>
      <c r="K388" s="19" t="n"/>
      <c r="L388" s="19" t="n"/>
      <c r="M388" s="21" t="n"/>
      <c r="N388" s="22" t="n"/>
      <c r="O388" s="24">
        <f>IF(A388&lt;&gt;"عهدة","",SUMIFS($G$8:$G$5007,$B$8:$B$5007,B388,$A$8:$A$5007,"مصروف",$I$8:$I$5007,"&lt;&gt;مرفوض"))</f>
        <v/>
      </c>
      <c r="P388" s="25">
        <f>IF(A388&lt;&gt;"عهدة","",N(F388)-O388)</f>
        <v/>
      </c>
      <c r="Q388" s="26">
        <f>IF(A388="","",IF(A388="عهدة",IF(N(F388)=0,"⚠ أدخل قيمة العهدة",IF(P388&lt;0,"⛔ عجز / زيادة مصروفات "&amp;TEXT(-P388,"#,##0"),IF(COUNTIFS($B$8:$B$5007,B388,$A$8:$A$5007,"مصروف",$I$8:$I$5007,"&lt;&gt;مرفوض",$K$8:$K$5007,"&lt;&gt;نعم")&gt;0,"⚠ "&amp;COUNTIFS($B$8:$B$5007,B388,$A$8:$A$5007,"مصروف",$I$8:$I$5007,"&lt;&gt;مرفوض",$K$8:$K$5007,"&lt;&gt;نعم")&amp;" مصروف غير مسوى",IF(L388="تمت التسوية",IF(P388=0,"✔ متوازنة وتمت التسوية","✔ تمت التسوية – متبقي "&amp;TEXT(P388,"#,##0")),IF(P388&gt;0,"متبقي "&amp;TEXT(P388,"#,##0"),"✔ متوازنة"))))),IF(R388=0,"⚠ أضف سطر عهدة أولًا",IF(OR(C388="",N(G388)=0),"⚠ أكمل التاريخ والقيمة",IF(S388="","⚠ التاريخ خارج السنة المالية",IF(H388="","⚠ اختر بند الموازنة",IF(I388="مرفوض","✖ مرفوض من المدير",IF(I388&lt;&gt;"موافق","⏳ بانتظار موافقة المدير",IF(K388&lt;&gt;"نعم","⚠ غير مسوى مع الحسابات","✔ معتمد ومسوى")))))))))</f>
        <v/>
      </c>
      <c r="R388">
        <f>N(R387)+IF(A388="عهدة",1,0)</f>
        <v/>
      </c>
      <c r="S388">
        <f>IF(C388="","",IF(AND(C388&gt;=DATE(2026,9,1),C388&lt;=DATE(2027,8,31)),(YEAR(C388)-2026)*12+MONTH(C388)-8,""))</f>
        <v/>
      </c>
      <c r="T388">
        <f>IF(AND(A388="مصروف",R388&gt;0,I388="موافق",S388&lt;&gt;"",H388&lt;&gt;""),N(G388),0)</f>
        <v/>
      </c>
    </row>
    <row r="389">
      <c r="A389" s="19" t="n"/>
      <c r="B389" s="20">
        <f>IF(A389="","",IF(R389=0,"⚠ أضف سطر عهدة أولًا","BDR-"&amp;TEXT(R389,"000")))</f>
        <v/>
      </c>
      <c r="C389" s="21" t="n"/>
      <c r="D389" s="20">
        <f>IF(C389="","",IF(S389="","خارج السنة المالية",INDEX(القوائم!$D$2:$D$13,S389)))</f>
        <v/>
      </c>
      <c r="E389" s="22" t="n"/>
      <c r="F389" s="23" t="n"/>
      <c r="G389" s="23" t="n"/>
      <c r="H389" s="22" t="n"/>
      <c r="I389" s="19" t="n"/>
      <c r="J389" s="21" t="n"/>
      <c r="K389" s="19" t="n"/>
      <c r="L389" s="19" t="n"/>
      <c r="M389" s="21" t="n"/>
      <c r="N389" s="22" t="n"/>
      <c r="O389" s="24">
        <f>IF(A389&lt;&gt;"عهدة","",SUMIFS($G$8:$G$5007,$B$8:$B$5007,B389,$A$8:$A$5007,"مصروف",$I$8:$I$5007,"&lt;&gt;مرفوض"))</f>
        <v/>
      </c>
      <c r="P389" s="25">
        <f>IF(A389&lt;&gt;"عهدة","",N(F389)-O389)</f>
        <v/>
      </c>
      <c r="Q389" s="26">
        <f>IF(A389="","",IF(A389="عهدة",IF(N(F389)=0,"⚠ أدخل قيمة العهدة",IF(P389&lt;0,"⛔ عجز / زيادة مصروفات "&amp;TEXT(-P389,"#,##0"),IF(COUNTIFS($B$8:$B$5007,B389,$A$8:$A$5007,"مصروف",$I$8:$I$5007,"&lt;&gt;مرفوض",$K$8:$K$5007,"&lt;&gt;نعم")&gt;0,"⚠ "&amp;COUNTIFS($B$8:$B$5007,B389,$A$8:$A$5007,"مصروف",$I$8:$I$5007,"&lt;&gt;مرفوض",$K$8:$K$5007,"&lt;&gt;نعم")&amp;" مصروف غير مسوى",IF(L389="تمت التسوية",IF(P389=0,"✔ متوازنة وتمت التسوية","✔ تمت التسوية – متبقي "&amp;TEXT(P389,"#,##0")),IF(P389&gt;0,"متبقي "&amp;TEXT(P389,"#,##0"),"✔ متوازنة"))))),IF(R389=0,"⚠ أضف سطر عهدة أولًا",IF(OR(C389="",N(G389)=0),"⚠ أكمل التاريخ والقيمة",IF(S389="","⚠ التاريخ خارج السنة المالية",IF(H389="","⚠ اختر بند الموازنة",IF(I389="مرفوض","✖ مرفوض من المدير",IF(I389&lt;&gt;"موافق","⏳ بانتظار موافقة المدير",IF(K389&lt;&gt;"نعم","⚠ غير مسوى مع الحسابات","✔ معتمد ومسوى")))))))))</f>
        <v/>
      </c>
      <c r="R389">
        <f>N(R388)+IF(A389="عهدة",1,0)</f>
        <v/>
      </c>
      <c r="S389">
        <f>IF(C389="","",IF(AND(C389&gt;=DATE(2026,9,1),C389&lt;=DATE(2027,8,31)),(YEAR(C389)-2026)*12+MONTH(C389)-8,""))</f>
        <v/>
      </c>
      <c r="T389">
        <f>IF(AND(A389="مصروف",R389&gt;0,I389="موافق",S389&lt;&gt;"",H389&lt;&gt;""),N(G389),0)</f>
        <v/>
      </c>
    </row>
    <row r="390">
      <c r="A390" s="19" t="n"/>
      <c r="B390" s="20">
        <f>IF(A390="","",IF(R390=0,"⚠ أضف سطر عهدة أولًا","BDR-"&amp;TEXT(R390,"000")))</f>
        <v/>
      </c>
      <c r="C390" s="21" t="n"/>
      <c r="D390" s="20">
        <f>IF(C390="","",IF(S390="","خارج السنة المالية",INDEX(القوائم!$D$2:$D$13,S390)))</f>
        <v/>
      </c>
      <c r="E390" s="22" t="n"/>
      <c r="F390" s="23" t="n"/>
      <c r="G390" s="23" t="n"/>
      <c r="H390" s="22" t="n"/>
      <c r="I390" s="19" t="n"/>
      <c r="J390" s="21" t="n"/>
      <c r="K390" s="19" t="n"/>
      <c r="L390" s="19" t="n"/>
      <c r="M390" s="21" t="n"/>
      <c r="N390" s="22" t="n"/>
      <c r="O390" s="24">
        <f>IF(A390&lt;&gt;"عهدة","",SUMIFS($G$8:$G$5007,$B$8:$B$5007,B390,$A$8:$A$5007,"مصروف",$I$8:$I$5007,"&lt;&gt;مرفوض"))</f>
        <v/>
      </c>
      <c r="P390" s="25">
        <f>IF(A390&lt;&gt;"عهدة","",N(F390)-O390)</f>
        <v/>
      </c>
      <c r="Q390" s="26">
        <f>IF(A390="","",IF(A390="عهدة",IF(N(F390)=0,"⚠ أدخل قيمة العهدة",IF(P390&lt;0,"⛔ عجز / زيادة مصروفات "&amp;TEXT(-P390,"#,##0"),IF(COUNTIFS($B$8:$B$5007,B390,$A$8:$A$5007,"مصروف",$I$8:$I$5007,"&lt;&gt;مرفوض",$K$8:$K$5007,"&lt;&gt;نعم")&gt;0,"⚠ "&amp;COUNTIFS($B$8:$B$5007,B390,$A$8:$A$5007,"مصروف",$I$8:$I$5007,"&lt;&gt;مرفوض",$K$8:$K$5007,"&lt;&gt;نعم")&amp;" مصروف غير مسوى",IF(L390="تمت التسوية",IF(P390=0,"✔ متوازنة وتمت التسوية","✔ تمت التسوية – متبقي "&amp;TEXT(P390,"#,##0")),IF(P390&gt;0,"متبقي "&amp;TEXT(P390,"#,##0"),"✔ متوازنة"))))),IF(R390=0,"⚠ أضف سطر عهدة أولًا",IF(OR(C390="",N(G390)=0),"⚠ أكمل التاريخ والقيمة",IF(S390="","⚠ التاريخ خارج السنة المالية",IF(H390="","⚠ اختر بند الموازنة",IF(I390="مرفوض","✖ مرفوض من المدير",IF(I390&lt;&gt;"موافق","⏳ بانتظار موافقة المدير",IF(K390&lt;&gt;"نعم","⚠ غير مسوى مع الحسابات","✔ معتمد ومسوى")))))))))</f>
        <v/>
      </c>
      <c r="R390">
        <f>N(R389)+IF(A390="عهدة",1,0)</f>
        <v/>
      </c>
      <c r="S390">
        <f>IF(C390="","",IF(AND(C390&gt;=DATE(2026,9,1),C390&lt;=DATE(2027,8,31)),(YEAR(C390)-2026)*12+MONTH(C390)-8,""))</f>
        <v/>
      </c>
      <c r="T390">
        <f>IF(AND(A390="مصروف",R390&gt;0,I390="موافق",S390&lt;&gt;"",H390&lt;&gt;""),N(G390),0)</f>
        <v/>
      </c>
    </row>
    <row r="391">
      <c r="A391" s="19" t="n"/>
      <c r="B391" s="20">
        <f>IF(A391="","",IF(R391=0,"⚠ أضف سطر عهدة أولًا","BDR-"&amp;TEXT(R391,"000")))</f>
        <v/>
      </c>
      <c r="C391" s="21" t="n"/>
      <c r="D391" s="20">
        <f>IF(C391="","",IF(S391="","خارج السنة المالية",INDEX(القوائم!$D$2:$D$13,S391)))</f>
        <v/>
      </c>
      <c r="E391" s="22" t="n"/>
      <c r="F391" s="23" t="n"/>
      <c r="G391" s="23" t="n"/>
      <c r="H391" s="22" t="n"/>
      <c r="I391" s="19" t="n"/>
      <c r="J391" s="21" t="n"/>
      <c r="K391" s="19" t="n"/>
      <c r="L391" s="19" t="n"/>
      <c r="M391" s="21" t="n"/>
      <c r="N391" s="22" t="n"/>
      <c r="O391" s="24">
        <f>IF(A391&lt;&gt;"عهدة","",SUMIFS($G$8:$G$5007,$B$8:$B$5007,B391,$A$8:$A$5007,"مصروف",$I$8:$I$5007,"&lt;&gt;مرفوض"))</f>
        <v/>
      </c>
      <c r="P391" s="25">
        <f>IF(A391&lt;&gt;"عهدة","",N(F391)-O391)</f>
        <v/>
      </c>
      <c r="Q391" s="26">
        <f>IF(A391="","",IF(A391="عهدة",IF(N(F391)=0,"⚠ أدخل قيمة العهدة",IF(P391&lt;0,"⛔ عجز / زيادة مصروفات "&amp;TEXT(-P391,"#,##0"),IF(COUNTIFS($B$8:$B$5007,B391,$A$8:$A$5007,"مصروف",$I$8:$I$5007,"&lt;&gt;مرفوض",$K$8:$K$5007,"&lt;&gt;نعم")&gt;0,"⚠ "&amp;COUNTIFS($B$8:$B$5007,B391,$A$8:$A$5007,"مصروف",$I$8:$I$5007,"&lt;&gt;مرفوض",$K$8:$K$5007,"&lt;&gt;نعم")&amp;" مصروف غير مسوى",IF(L391="تمت التسوية",IF(P391=0,"✔ متوازنة وتمت التسوية","✔ تمت التسوية – متبقي "&amp;TEXT(P391,"#,##0")),IF(P391&gt;0,"متبقي "&amp;TEXT(P391,"#,##0"),"✔ متوازنة"))))),IF(R391=0,"⚠ أضف سطر عهدة أولًا",IF(OR(C391="",N(G391)=0),"⚠ أكمل التاريخ والقيمة",IF(S391="","⚠ التاريخ خارج السنة المالية",IF(H391="","⚠ اختر بند الموازنة",IF(I391="مرفوض","✖ مرفوض من المدير",IF(I391&lt;&gt;"موافق","⏳ بانتظار موافقة المدير",IF(K391&lt;&gt;"نعم","⚠ غير مسوى مع الحسابات","✔ معتمد ومسوى")))))))))</f>
        <v/>
      </c>
      <c r="R391">
        <f>N(R390)+IF(A391="عهدة",1,0)</f>
        <v/>
      </c>
      <c r="S391">
        <f>IF(C391="","",IF(AND(C391&gt;=DATE(2026,9,1),C391&lt;=DATE(2027,8,31)),(YEAR(C391)-2026)*12+MONTH(C391)-8,""))</f>
        <v/>
      </c>
      <c r="T391">
        <f>IF(AND(A391="مصروف",R391&gt;0,I391="موافق",S391&lt;&gt;"",H391&lt;&gt;""),N(G391),0)</f>
        <v/>
      </c>
    </row>
    <row r="392">
      <c r="A392" s="19" t="n"/>
      <c r="B392" s="20">
        <f>IF(A392="","",IF(R392=0,"⚠ أضف سطر عهدة أولًا","BDR-"&amp;TEXT(R392,"000")))</f>
        <v/>
      </c>
      <c r="C392" s="21" t="n"/>
      <c r="D392" s="20">
        <f>IF(C392="","",IF(S392="","خارج السنة المالية",INDEX(القوائم!$D$2:$D$13,S392)))</f>
        <v/>
      </c>
      <c r="E392" s="22" t="n"/>
      <c r="F392" s="23" t="n"/>
      <c r="G392" s="23" t="n"/>
      <c r="H392" s="22" t="n"/>
      <c r="I392" s="19" t="n"/>
      <c r="J392" s="21" t="n"/>
      <c r="K392" s="19" t="n"/>
      <c r="L392" s="19" t="n"/>
      <c r="M392" s="21" t="n"/>
      <c r="N392" s="22" t="n"/>
      <c r="O392" s="24">
        <f>IF(A392&lt;&gt;"عهدة","",SUMIFS($G$8:$G$5007,$B$8:$B$5007,B392,$A$8:$A$5007,"مصروف",$I$8:$I$5007,"&lt;&gt;مرفوض"))</f>
        <v/>
      </c>
      <c r="P392" s="25">
        <f>IF(A392&lt;&gt;"عهدة","",N(F392)-O392)</f>
        <v/>
      </c>
      <c r="Q392" s="26">
        <f>IF(A392="","",IF(A392="عهدة",IF(N(F392)=0,"⚠ أدخل قيمة العهدة",IF(P392&lt;0,"⛔ عجز / زيادة مصروفات "&amp;TEXT(-P392,"#,##0"),IF(COUNTIFS($B$8:$B$5007,B392,$A$8:$A$5007,"مصروف",$I$8:$I$5007,"&lt;&gt;مرفوض",$K$8:$K$5007,"&lt;&gt;نعم")&gt;0,"⚠ "&amp;COUNTIFS($B$8:$B$5007,B392,$A$8:$A$5007,"مصروف",$I$8:$I$5007,"&lt;&gt;مرفوض",$K$8:$K$5007,"&lt;&gt;نعم")&amp;" مصروف غير مسوى",IF(L392="تمت التسوية",IF(P392=0,"✔ متوازنة وتمت التسوية","✔ تمت التسوية – متبقي "&amp;TEXT(P392,"#,##0")),IF(P392&gt;0,"متبقي "&amp;TEXT(P392,"#,##0"),"✔ متوازنة"))))),IF(R392=0,"⚠ أضف سطر عهدة أولًا",IF(OR(C392="",N(G392)=0),"⚠ أكمل التاريخ والقيمة",IF(S392="","⚠ التاريخ خارج السنة المالية",IF(H392="","⚠ اختر بند الموازنة",IF(I392="مرفوض","✖ مرفوض من المدير",IF(I392&lt;&gt;"موافق","⏳ بانتظار موافقة المدير",IF(K392&lt;&gt;"نعم","⚠ غير مسوى مع الحسابات","✔ معتمد ومسوى")))))))))</f>
        <v/>
      </c>
      <c r="R392">
        <f>N(R391)+IF(A392="عهدة",1,0)</f>
        <v/>
      </c>
      <c r="S392">
        <f>IF(C392="","",IF(AND(C392&gt;=DATE(2026,9,1),C392&lt;=DATE(2027,8,31)),(YEAR(C392)-2026)*12+MONTH(C392)-8,""))</f>
        <v/>
      </c>
      <c r="T392">
        <f>IF(AND(A392="مصروف",R392&gt;0,I392="موافق",S392&lt;&gt;"",H392&lt;&gt;""),N(G392),0)</f>
        <v/>
      </c>
    </row>
    <row r="393">
      <c r="A393" s="19" t="n"/>
      <c r="B393" s="20">
        <f>IF(A393="","",IF(R393=0,"⚠ أضف سطر عهدة أولًا","BDR-"&amp;TEXT(R393,"000")))</f>
        <v/>
      </c>
      <c r="C393" s="21" t="n"/>
      <c r="D393" s="20">
        <f>IF(C393="","",IF(S393="","خارج السنة المالية",INDEX(القوائم!$D$2:$D$13,S393)))</f>
        <v/>
      </c>
      <c r="E393" s="22" t="n"/>
      <c r="F393" s="23" t="n"/>
      <c r="G393" s="23" t="n"/>
      <c r="H393" s="22" t="n"/>
      <c r="I393" s="19" t="n"/>
      <c r="J393" s="21" t="n"/>
      <c r="K393" s="19" t="n"/>
      <c r="L393" s="19" t="n"/>
      <c r="M393" s="21" t="n"/>
      <c r="N393" s="22" t="n"/>
      <c r="O393" s="24">
        <f>IF(A393&lt;&gt;"عهدة","",SUMIFS($G$8:$G$5007,$B$8:$B$5007,B393,$A$8:$A$5007,"مصروف",$I$8:$I$5007,"&lt;&gt;مرفوض"))</f>
        <v/>
      </c>
      <c r="P393" s="25">
        <f>IF(A393&lt;&gt;"عهدة","",N(F393)-O393)</f>
        <v/>
      </c>
      <c r="Q393" s="26">
        <f>IF(A393="","",IF(A393="عهدة",IF(N(F393)=0,"⚠ أدخل قيمة العهدة",IF(P393&lt;0,"⛔ عجز / زيادة مصروفات "&amp;TEXT(-P393,"#,##0"),IF(COUNTIFS($B$8:$B$5007,B393,$A$8:$A$5007,"مصروف",$I$8:$I$5007,"&lt;&gt;مرفوض",$K$8:$K$5007,"&lt;&gt;نعم")&gt;0,"⚠ "&amp;COUNTIFS($B$8:$B$5007,B393,$A$8:$A$5007,"مصروف",$I$8:$I$5007,"&lt;&gt;مرفوض",$K$8:$K$5007,"&lt;&gt;نعم")&amp;" مصروف غير مسوى",IF(L393="تمت التسوية",IF(P393=0,"✔ متوازنة وتمت التسوية","✔ تمت التسوية – متبقي "&amp;TEXT(P393,"#,##0")),IF(P393&gt;0,"متبقي "&amp;TEXT(P393,"#,##0"),"✔ متوازنة"))))),IF(R393=0,"⚠ أضف سطر عهدة أولًا",IF(OR(C393="",N(G393)=0),"⚠ أكمل التاريخ والقيمة",IF(S393="","⚠ التاريخ خارج السنة المالية",IF(H393="","⚠ اختر بند الموازنة",IF(I393="مرفوض","✖ مرفوض من المدير",IF(I393&lt;&gt;"موافق","⏳ بانتظار موافقة المدير",IF(K393&lt;&gt;"نعم","⚠ غير مسوى مع الحسابات","✔ معتمد ومسوى")))))))))</f>
        <v/>
      </c>
      <c r="R393">
        <f>N(R392)+IF(A393="عهدة",1,0)</f>
        <v/>
      </c>
      <c r="S393">
        <f>IF(C393="","",IF(AND(C393&gt;=DATE(2026,9,1),C393&lt;=DATE(2027,8,31)),(YEAR(C393)-2026)*12+MONTH(C393)-8,""))</f>
        <v/>
      </c>
      <c r="T393">
        <f>IF(AND(A393="مصروف",R393&gt;0,I393="موافق",S393&lt;&gt;"",H393&lt;&gt;""),N(G393),0)</f>
        <v/>
      </c>
    </row>
    <row r="394">
      <c r="A394" s="19" t="n"/>
      <c r="B394" s="20">
        <f>IF(A394="","",IF(R394=0,"⚠ أضف سطر عهدة أولًا","BDR-"&amp;TEXT(R394,"000")))</f>
        <v/>
      </c>
      <c r="C394" s="21" t="n"/>
      <c r="D394" s="20">
        <f>IF(C394="","",IF(S394="","خارج السنة المالية",INDEX(القوائم!$D$2:$D$13,S394)))</f>
        <v/>
      </c>
      <c r="E394" s="22" t="n"/>
      <c r="F394" s="23" t="n"/>
      <c r="G394" s="23" t="n"/>
      <c r="H394" s="22" t="n"/>
      <c r="I394" s="19" t="n"/>
      <c r="J394" s="21" t="n"/>
      <c r="K394" s="19" t="n"/>
      <c r="L394" s="19" t="n"/>
      <c r="M394" s="21" t="n"/>
      <c r="N394" s="22" t="n"/>
      <c r="O394" s="24">
        <f>IF(A394&lt;&gt;"عهدة","",SUMIFS($G$8:$G$5007,$B$8:$B$5007,B394,$A$8:$A$5007,"مصروف",$I$8:$I$5007,"&lt;&gt;مرفوض"))</f>
        <v/>
      </c>
      <c r="P394" s="25">
        <f>IF(A394&lt;&gt;"عهدة","",N(F394)-O394)</f>
        <v/>
      </c>
      <c r="Q394" s="26">
        <f>IF(A394="","",IF(A394="عهدة",IF(N(F394)=0,"⚠ أدخل قيمة العهدة",IF(P394&lt;0,"⛔ عجز / زيادة مصروفات "&amp;TEXT(-P394,"#,##0"),IF(COUNTIFS($B$8:$B$5007,B394,$A$8:$A$5007,"مصروف",$I$8:$I$5007,"&lt;&gt;مرفوض",$K$8:$K$5007,"&lt;&gt;نعم")&gt;0,"⚠ "&amp;COUNTIFS($B$8:$B$5007,B394,$A$8:$A$5007,"مصروف",$I$8:$I$5007,"&lt;&gt;مرفوض",$K$8:$K$5007,"&lt;&gt;نعم")&amp;" مصروف غير مسوى",IF(L394="تمت التسوية",IF(P394=0,"✔ متوازنة وتمت التسوية","✔ تمت التسوية – متبقي "&amp;TEXT(P394,"#,##0")),IF(P394&gt;0,"متبقي "&amp;TEXT(P394,"#,##0"),"✔ متوازنة"))))),IF(R394=0,"⚠ أضف سطر عهدة أولًا",IF(OR(C394="",N(G394)=0),"⚠ أكمل التاريخ والقيمة",IF(S394="","⚠ التاريخ خارج السنة المالية",IF(H394="","⚠ اختر بند الموازنة",IF(I394="مرفوض","✖ مرفوض من المدير",IF(I394&lt;&gt;"موافق","⏳ بانتظار موافقة المدير",IF(K394&lt;&gt;"نعم","⚠ غير مسوى مع الحسابات","✔ معتمد ومسوى")))))))))</f>
        <v/>
      </c>
      <c r="R394">
        <f>N(R393)+IF(A394="عهدة",1,0)</f>
        <v/>
      </c>
      <c r="S394">
        <f>IF(C394="","",IF(AND(C394&gt;=DATE(2026,9,1),C394&lt;=DATE(2027,8,31)),(YEAR(C394)-2026)*12+MONTH(C394)-8,""))</f>
        <v/>
      </c>
      <c r="T394">
        <f>IF(AND(A394="مصروف",R394&gt;0,I394="موافق",S394&lt;&gt;"",H394&lt;&gt;""),N(G394),0)</f>
        <v/>
      </c>
    </row>
    <row r="395">
      <c r="A395" s="19" t="n"/>
      <c r="B395" s="20">
        <f>IF(A395="","",IF(R395=0,"⚠ أضف سطر عهدة أولًا","BDR-"&amp;TEXT(R395,"000")))</f>
        <v/>
      </c>
      <c r="C395" s="21" t="n"/>
      <c r="D395" s="20">
        <f>IF(C395="","",IF(S395="","خارج السنة المالية",INDEX(القوائم!$D$2:$D$13,S395)))</f>
        <v/>
      </c>
      <c r="E395" s="22" t="n"/>
      <c r="F395" s="23" t="n"/>
      <c r="G395" s="23" t="n"/>
      <c r="H395" s="22" t="n"/>
      <c r="I395" s="19" t="n"/>
      <c r="J395" s="21" t="n"/>
      <c r="K395" s="19" t="n"/>
      <c r="L395" s="19" t="n"/>
      <c r="M395" s="21" t="n"/>
      <c r="N395" s="22" t="n"/>
      <c r="O395" s="24">
        <f>IF(A395&lt;&gt;"عهدة","",SUMIFS($G$8:$G$5007,$B$8:$B$5007,B395,$A$8:$A$5007,"مصروف",$I$8:$I$5007,"&lt;&gt;مرفوض"))</f>
        <v/>
      </c>
      <c r="P395" s="25">
        <f>IF(A395&lt;&gt;"عهدة","",N(F395)-O395)</f>
        <v/>
      </c>
      <c r="Q395" s="26">
        <f>IF(A395="","",IF(A395="عهدة",IF(N(F395)=0,"⚠ أدخل قيمة العهدة",IF(P395&lt;0,"⛔ عجز / زيادة مصروفات "&amp;TEXT(-P395,"#,##0"),IF(COUNTIFS($B$8:$B$5007,B395,$A$8:$A$5007,"مصروف",$I$8:$I$5007,"&lt;&gt;مرفوض",$K$8:$K$5007,"&lt;&gt;نعم")&gt;0,"⚠ "&amp;COUNTIFS($B$8:$B$5007,B395,$A$8:$A$5007,"مصروف",$I$8:$I$5007,"&lt;&gt;مرفوض",$K$8:$K$5007,"&lt;&gt;نعم")&amp;" مصروف غير مسوى",IF(L395="تمت التسوية",IF(P395=0,"✔ متوازنة وتمت التسوية","✔ تمت التسوية – متبقي "&amp;TEXT(P395,"#,##0")),IF(P395&gt;0,"متبقي "&amp;TEXT(P395,"#,##0"),"✔ متوازنة"))))),IF(R395=0,"⚠ أضف سطر عهدة أولًا",IF(OR(C395="",N(G395)=0),"⚠ أكمل التاريخ والقيمة",IF(S395="","⚠ التاريخ خارج السنة المالية",IF(H395="","⚠ اختر بند الموازنة",IF(I395="مرفوض","✖ مرفوض من المدير",IF(I395&lt;&gt;"موافق","⏳ بانتظار موافقة المدير",IF(K395&lt;&gt;"نعم","⚠ غير مسوى مع الحسابات","✔ معتمد ومسوى")))))))))</f>
        <v/>
      </c>
      <c r="R395">
        <f>N(R394)+IF(A395="عهدة",1,0)</f>
        <v/>
      </c>
      <c r="S395">
        <f>IF(C395="","",IF(AND(C395&gt;=DATE(2026,9,1),C395&lt;=DATE(2027,8,31)),(YEAR(C395)-2026)*12+MONTH(C395)-8,""))</f>
        <v/>
      </c>
      <c r="T395">
        <f>IF(AND(A395="مصروف",R395&gt;0,I395="موافق",S395&lt;&gt;"",H395&lt;&gt;""),N(G395),0)</f>
        <v/>
      </c>
    </row>
    <row r="396">
      <c r="A396" s="19" t="n"/>
      <c r="B396" s="20">
        <f>IF(A396="","",IF(R396=0,"⚠ أضف سطر عهدة أولًا","BDR-"&amp;TEXT(R396,"000")))</f>
        <v/>
      </c>
      <c r="C396" s="21" t="n"/>
      <c r="D396" s="20">
        <f>IF(C396="","",IF(S396="","خارج السنة المالية",INDEX(القوائم!$D$2:$D$13,S396)))</f>
        <v/>
      </c>
      <c r="E396" s="22" t="n"/>
      <c r="F396" s="23" t="n"/>
      <c r="G396" s="23" t="n"/>
      <c r="H396" s="22" t="n"/>
      <c r="I396" s="19" t="n"/>
      <c r="J396" s="21" t="n"/>
      <c r="K396" s="19" t="n"/>
      <c r="L396" s="19" t="n"/>
      <c r="M396" s="21" t="n"/>
      <c r="N396" s="22" t="n"/>
      <c r="O396" s="24">
        <f>IF(A396&lt;&gt;"عهدة","",SUMIFS($G$8:$G$5007,$B$8:$B$5007,B396,$A$8:$A$5007,"مصروف",$I$8:$I$5007,"&lt;&gt;مرفوض"))</f>
        <v/>
      </c>
      <c r="P396" s="25">
        <f>IF(A396&lt;&gt;"عهدة","",N(F396)-O396)</f>
        <v/>
      </c>
      <c r="Q396" s="26">
        <f>IF(A396="","",IF(A396="عهدة",IF(N(F396)=0,"⚠ أدخل قيمة العهدة",IF(P396&lt;0,"⛔ عجز / زيادة مصروفات "&amp;TEXT(-P396,"#,##0"),IF(COUNTIFS($B$8:$B$5007,B396,$A$8:$A$5007,"مصروف",$I$8:$I$5007,"&lt;&gt;مرفوض",$K$8:$K$5007,"&lt;&gt;نعم")&gt;0,"⚠ "&amp;COUNTIFS($B$8:$B$5007,B396,$A$8:$A$5007,"مصروف",$I$8:$I$5007,"&lt;&gt;مرفوض",$K$8:$K$5007,"&lt;&gt;نعم")&amp;" مصروف غير مسوى",IF(L396="تمت التسوية",IF(P396=0,"✔ متوازنة وتمت التسوية","✔ تمت التسوية – متبقي "&amp;TEXT(P396,"#,##0")),IF(P396&gt;0,"متبقي "&amp;TEXT(P396,"#,##0"),"✔ متوازنة"))))),IF(R396=0,"⚠ أضف سطر عهدة أولًا",IF(OR(C396="",N(G396)=0),"⚠ أكمل التاريخ والقيمة",IF(S396="","⚠ التاريخ خارج السنة المالية",IF(H396="","⚠ اختر بند الموازنة",IF(I396="مرفوض","✖ مرفوض من المدير",IF(I396&lt;&gt;"موافق","⏳ بانتظار موافقة المدير",IF(K396&lt;&gt;"نعم","⚠ غير مسوى مع الحسابات","✔ معتمد ومسوى")))))))))</f>
        <v/>
      </c>
      <c r="R396">
        <f>N(R395)+IF(A396="عهدة",1,0)</f>
        <v/>
      </c>
      <c r="S396">
        <f>IF(C396="","",IF(AND(C396&gt;=DATE(2026,9,1),C396&lt;=DATE(2027,8,31)),(YEAR(C396)-2026)*12+MONTH(C396)-8,""))</f>
        <v/>
      </c>
      <c r="T396">
        <f>IF(AND(A396="مصروف",R396&gt;0,I396="موافق",S396&lt;&gt;"",H396&lt;&gt;""),N(G396),0)</f>
        <v/>
      </c>
    </row>
    <row r="397">
      <c r="A397" s="19" t="n"/>
      <c r="B397" s="20">
        <f>IF(A397="","",IF(R397=0,"⚠ أضف سطر عهدة أولًا","BDR-"&amp;TEXT(R397,"000")))</f>
        <v/>
      </c>
      <c r="C397" s="21" t="n"/>
      <c r="D397" s="20">
        <f>IF(C397="","",IF(S397="","خارج السنة المالية",INDEX(القوائم!$D$2:$D$13,S397)))</f>
        <v/>
      </c>
      <c r="E397" s="22" t="n"/>
      <c r="F397" s="23" t="n"/>
      <c r="G397" s="23" t="n"/>
      <c r="H397" s="22" t="n"/>
      <c r="I397" s="19" t="n"/>
      <c r="J397" s="21" t="n"/>
      <c r="K397" s="19" t="n"/>
      <c r="L397" s="19" t="n"/>
      <c r="M397" s="21" t="n"/>
      <c r="N397" s="22" t="n"/>
      <c r="O397" s="24">
        <f>IF(A397&lt;&gt;"عهدة","",SUMIFS($G$8:$G$5007,$B$8:$B$5007,B397,$A$8:$A$5007,"مصروف",$I$8:$I$5007,"&lt;&gt;مرفوض"))</f>
        <v/>
      </c>
      <c r="P397" s="25">
        <f>IF(A397&lt;&gt;"عهدة","",N(F397)-O397)</f>
        <v/>
      </c>
      <c r="Q397" s="26">
        <f>IF(A397="","",IF(A397="عهدة",IF(N(F397)=0,"⚠ أدخل قيمة العهدة",IF(P397&lt;0,"⛔ عجز / زيادة مصروفات "&amp;TEXT(-P397,"#,##0"),IF(COUNTIFS($B$8:$B$5007,B397,$A$8:$A$5007,"مصروف",$I$8:$I$5007,"&lt;&gt;مرفوض",$K$8:$K$5007,"&lt;&gt;نعم")&gt;0,"⚠ "&amp;COUNTIFS($B$8:$B$5007,B397,$A$8:$A$5007,"مصروف",$I$8:$I$5007,"&lt;&gt;مرفوض",$K$8:$K$5007,"&lt;&gt;نعم")&amp;" مصروف غير مسوى",IF(L397="تمت التسوية",IF(P397=0,"✔ متوازنة وتمت التسوية","✔ تمت التسوية – متبقي "&amp;TEXT(P397,"#,##0")),IF(P397&gt;0,"متبقي "&amp;TEXT(P397,"#,##0"),"✔ متوازنة"))))),IF(R397=0,"⚠ أضف سطر عهدة أولًا",IF(OR(C397="",N(G397)=0),"⚠ أكمل التاريخ والقيمة",IF(S397="","⚠ التاريخ خارج السنة المالية",IF(H397="","⚠ اختر بند الموازنة",IF(I397="مرفوض","✖ مرفوض من المدير",IF(I397&lt;&gt;"موافق","⏳ بانتظار موافقة المدير",IF(K397&lt;&gt;"نعم","⚠ غير مسوى مع الحسابات","✔ معتمد ومسوى")))))))))</f>
        <v/>
      </c>
      <c r="R397">
        <f>N(R396)+IF(A397="عهدة",1,0)</f>
        <v/>
      </c>
      <c r="S397">
        <f>IF(C397="","",IF(AND(C397&gt;=DATE(2026,9,1),C397&lt;=DATE(2027,8,31)),(YEAR(C397)-2026)*12+MONTH(C397)-8,""))</f>
        <v/>
      </c>
      <c r="T397">
        <f>IF(AND(A397="مصروف",R397&gt;0,I397="موافق",S397&lt;&gt;"",H397&lt;&gt;""),N(G397),0)</f>
        <v/>
      </c>
    </row>
    <row r="398">
      <c r="A398" s="19" t="n"/>
      <c r="B398" s="20">
        <f>IF(A398="","",IF(R398=0,"⚠ أضف سطر عهدة أولًا","BDR-"&amp;TEXT(R398,"000")))</f>
        <v/>
      </c>
      <c r="C398" s="21" t="n"/>
      <c r="D398" s="20">
        <f>IF(C398="","",IF(S398="","خارج السنة المالية",INDEX(القوائم!$D$2:$D$13,S398)))</f>
        <v/>
      </c>
      <c r="E398" s="22" t="n"/>
      <c r="F398" s="23" t="n"/>
      <c r="G398" s="23" t="n"/>
      <c r="H398" s="22" t="n"/>
      <c r="I398" s="19" t="n"/>
      <c r="J398" s="21" t="n"/>
      <c r="K398" s="19" t="n"/>
      <c r="L398" s="19" t="n"/>
      <c r="M398" s="21" t="n"/>
      <c r="N398" s="22" t="n"/>
      <c r="O398" s="24">
        <f>IF(A398&lt;&gt;"عهدة","",SUMIFS($G$8:$G$5007,$B$8:$B$5007,B398,$A$8:$A$5007,"مصروف",$I$8:$I$5007,"&lt;&gt;مرفوض"))</f>
        <v/>
      </c>
      <c r="P398" s="25">
        <f>IF(A398&lt;&gt;"عهدة","",N(F398)-O398)</f>
        <v/>
      </c>
      <c r="Q398" s="26">
        <f>IF(A398="","",IF(A398="عهدة",IF(N(F398)=0,"⚠ أدخل قيمة العهدة",IF(P398&lt;0,"⛔ عجز / زيادة مصروفات "&amp;TEXT(-P398,"#,##0"),IF(COUNTIFS($B$8:$B$5007,B398,$A$8:$A$5007,"مصروف",$I$8:$I$5007,"&lt;&gt;مرفوض",$K$8:$K$5007,"&lt;&gt;نعم")&gt;0,"⚠ "&amp;COUNTIFS($B$8:$B$5007,B398,$A$8:$A$5007,"مصروف",$I$8:$I$5007,"&lt;&gt;مرفوض",$K$8:$K$5007,"&lt;&gt;نعم")&amp;" مصروف غير مسوى",IF(L398="تمت التسوية",IF(P398=0,"✔ متوازنة وتمت التسوية","✔ تمت التسوية – متبقي "&amp;TEXT(P398,"#,##0")),IF(P398&gt;0,"متبقي "&amp;TEXT(P398,"#,##0"),"✔ متوازنة"))))),IF(R398=0,"⚠ أضف سطر عهدة أولًا",IF(OR(C398="",N(G398)=0),"⚠ أكمل التاريخ والقيمة",IF(S398="","⚠ التاريخ خارج السنة المالية",IF(H398="","⚠ اختر بند الموازنة",IF(I398="مرفوض","✖ مرفوض من المدير",IF(I398&lt;&gt;"موافق","⏳ بانتظار موافقة المدير",IF(K398&lt;&gt;"نعم","⚠ غير مسوى مع الحسابات","✔ معتمد ومسوى")))))))))</f>
        <v/>
      </c>
      <c r="R398">
        <f>N(R397)+IF(A398="عهدة",1,0)</f>
        <v/>
      </c>
      <c r="S398">
        <f>IF(C398="","",IF(AND(C398&gt;=DATE(2026,9,1),C398&lt;=DATE(2027,8,31)),(YEAR(C398)-2026)*12+MONTH(C398)-8,""))</f>
        <v/>
      </c>
      <c r="T398">
        <f>IF(AND(A398="مصروف",R398&gt;0,I398="موافق",S398&lt;&gt;"",H398&lt;&gt;""),N(G398),0)</f>
        <v/>
      </c>
    </row>
    <row r="399">
      <c r="A399" s="19" t="n"/>
      <c r="B399" s="20">
        <f>IF(A399="","",IF(R399=0,"⚠ أضف سطر عهدة أولًا","BDR-"&amp;TEXT(R399,"000")))</f>
        <v/>
      </c>
      <c r="C399" s="21" t="n"/>
      <c r="D399" s="20">
        <f>IF(C399="","",IF(S399="","خارج السنة المالية",INDEX(القوائم!$D$2:$D$13,S399)))</f>
        <v/>
      </c>
      <c r="E399" s="22" t="n"/>
      <c r="F399" s="23" t="n"/>
      <c r="G399" s="23" t="n"/>
      <c r="H399" s="22" t="n"/>
      <c r="I399" s="19" t="n"/>
      <c r="J399" s="21" t="n"/>
      <c r="K399" s="19" t="n"/>
      <c r="L399" s="19" t="n"/>
      <c r="M399" s="21" t="n"/>
      <c r="N399" s="22" t="n"/>
      <c r="O399" s="24">
        <f>IF(A399&lt;&gt;"عهدة","",SUMIFS($G$8:$G$5007,$B$8:$B$5007,B399,$A$8:$A$5007,"مصروف",$I$8:$I$5007,"&lt;&gt;مرفوض"))</f>
        <v/>
      </c>
      <c r="P399" s="25">
        <f>IF(A399&lt;&gt;"عهدة","",N(F399)-O399)</f>
        <v/>
      </c>
      <c r="Q399" s="26">
        <f>IF(A399="","",IF(A399="عهدة",IF(N(F399)=0,"⚠ أدخل قيمة العهدة",IF(P399&lt;0,"⛔ عجز / زيادة مصروفات "&amp;TEXT(-P399,"#,##0"),IF(COUNTIFS($B$8:$B$5007,B399,$A$8:$A$5007,"مصروف",$I$8:$I$5007,"&lt;&gt;مرفوض",$K$8:$K$5007,"&lt;&gt;نعم")&gt;0,"⚠ "&amp;COUNTIFS($B$8:$B$5007,B399,$A$8:$A$5007,"مصروف",$I$8:$I$5007,"&lt;&gt;مرفوض",$K$8:$K$5007,"&lt;&gt;نعم")&amp;" مصروف غير مسوى",IF(L399="تمت التسوية",IF(P399=0,"✔ متوازنة وتمت التسوية","✔ تمت التسوية – متبقي "&amp;TEXT(P399,"#,##0")),IF(P399&gt;0,"متبقي "&amp;TEXT(P399,"#,##0"),"✔ متوازنة"))))),IF(R399=0,"⚠ أضف سطر عهدة أولًا",IF(OR(C399="",N(G399)=0),"⚠ أكمل التاريخ والقيمة",IF(S399="","⚠ التاريخ خارج السنة المالية",IF(H399="","⚠ اختر بند الموازنة",IF(I399="مرفوض","✖ مرفوض من المدير",IF(I399&lt;&gt;"موافق","⏳ بانتظار موافقة المدير",IF(K399&lt;&gt;"نعم","⚠ غير مسوى مع الحسابات","✔ معتمد ومسوى")))))))))</f>
        <v/>
      </c>
      <c r="R399">
        <f>N(R398)+IF(A399="عهدة",1,0)</f>
        <v/>
      </c>
      <c r="S399">
        <f>IF(C399="","",IF(AND(C399&gt;=DATE(2026,9,1),C399&lt;=DATE(2027,8,31)),(YEAR(C399)-2026)*12+MONTH(C399)-8,""))</f>
        <v/>
      </c>
      <c r="T399">
        <f>IF(AND(A399="مصروف",R399&gt;0,I399="موافق",S399&lt;&gt;"",H399&lt;&gt;""),N(G399),0)</f>
        <v/>
      </c>
    </row>
    <row r="400">
      <c r="A400" s="19" t="n"/>
      <c r="B400" s="20">
        <f>IF(A400="","",IF(R400=0,"⚠ أضف سطر عهدة أولًا","BDR-"&amp;TEXT(R400,"000")))</f>
        <v/>
      </c>
      <c r="C400" s="21" t="n"/>
      <c r="D400" s="20">
        <f>IF(C400="","",IF(S400="","خارج السنة المالية",INDEX(القوائم!$D$2:$D$13,S400)))</f>
        <v/>
      </c>
      <c r="E400" s="22" t="n"/>
      <c r="F400" s="23" t="n"/>
      <c r="G400" s="23" t="n"/>
      <c r="H400" s="22" t="n"/>
      <c r="I400" s="19" t="n"/>
      <c r="J400" s="21" t="n"/>
      <c r="K400" s="19" t="n"/>
      <c r="L400" s="19" t="n"/>
      <c r="M400" s="21" t="n"/>
      <c r="N400" s="22" t="n"/>
      <c r="O400" s="24">
        <f>IF(A400&lt;&gt;"عهدة","",SUMIFS($G$8:$G$5007,$B$8:$B$5007,B400,$A$8:$A$5007,"مصروف",$I$8:$I$5007,"&lt;&gt;مرفوض"))</f>
        <v/>
      </c>
      <c r="P400" s="25">
        <f>IF(A400&lt;&gt;"عهدة","",N(F400)-O400)</f>
        <v/>
      </c>
      <c r="Q400" s="26">
        <f>IF(A400="","",IF(A400="عهدة",IF(N(F400)=0,"⚠ أدخل قيمة العهدة",IF(P400&lt;0,"⛔ عجز / زيادة مصروفات "&amp;TEXT(-P400,"#,##0"),IF(COUNTIFS($B$8:$B$5007,B400,$A$8:$A$5007,"مصروف",$I$8:$I$5007,"&lt;&gt;مرفوض",$K$8:$K$5007,"&lt;&gt;نعم")&gt;0,"⚠ "&amp;COUNTIFS($B$8:$B$5007,B400,$A$8:$A$5007,"مصروف",$I$8:$I$5007,"&lt;&gt;مرفوض",$K$8:$K$5007,"&lt;&gt;نعم")&amp;" مصروف غير مسوى",IF(L400="تمت التسوية",IF(P400=0,"✔ متوازنة وتمت التسوية","✔ تمت التسوية – متبقي "&amp;TEXT(P400,"#,##0")),IF(P400&gt;0,"متبقي "&amp;TEXT(P400,"#,##0"),"✔ متوازنة"))))),IF(R400=0,"⚠ أضف سطر عهدة أولًا",IF(OR(C400="",N(G400)=0),"⚠ أكمل التاريخ والقيمة",IF(S400="","⚠ التاريخ خارج السنة المالية",IF(H400="","⚠ اختر بند الموازنة",IF(I400="مرفوض","✖ مرفوض من المدير",IF(I400&lt;&gt;"موافق","⏳ بانتظار موافقة المدير",IF(K400&lt;&gt;"نعم","⚠ غير مسوى مع الحسابات","✔ معتمد ومسوى")))))))))</f>
        <v/>
      </c>
      <c r="R400">
        <f>N(R399)+IF(A400="عهدة",1,0)</f>
        <v/>
      </c>
      <c r="S400">
        <f>IF(C400="","",IF(AND(C400&gt;=DATE(2026,9,1),C400&lt;=DATE(2027,8,31)),(YEAR(C400)-2026)*12+MONTH(C400)-8,""))</f>
        <v/>
      </c>
      <c r="T400">
        <f>IF(AND(A400="مصروف",R400&gt;0,I400="موافق",S400&lt;&gt;"",H400&lt;&gt;""),N(G400),0)</f>
        <v/>
      </c>
    </row>
    <row r="401">
      <c r="A401" s="19" t="n"/>
      <c r="B401" s="20">
        <f>IF(A401="","",IF(R401=0,"⚠ أضف سطر عهدة أولًا","BDR-"&amp;TEXT(R401,"000")))</f>
        <v/>
      </c>
      <c r="C401" s="21" t="n"/>
      <c r="D401" s="20">
        <f>IF(C401="","",IF(S401="","خارج السنة المالية",INDEX(القوائم!$D$2:$D$13,S401)))</f>
        <v/>
      </c>
      <c r="E401" s="22" t="n"/>
      <c r="F401" s="23" t="n"/>
      <c r="G401" s="23" t="n"/>
      <c r="H401" s="22" t="n"/>
      <c r="I401" s="19" t="n"/>
      <c r="J401" s="21" t="n"/>
      <c r="K401" s="19" t="n"/>
      <c r="L401" s="19" t="n"/>
      <c r="M401" s="21" t="n"/>
      <c r="N401" s="22" t="n"/>
      <c r="O401" s="24">
        <f>IF(A401&lt;&gt;"عهدة","",SUMIFS($G$8:$G$5007,$B$8:$B$5007,B401,$A$8:$A$5007,"مصروف",$I$8:$I$5007,"&lt;&gt;مرفوض"))</f>
        <v/>
      </c>
      <c r="P401" s="25">
        <f>IF(A401&lt;&gt;"عهدة","",N(F401)-O401)</f>
        <v/>
      </c>
      <c r="Q401" s="26">
        <f>IF(A401="","",IF(A401="عهدة",IF(N(F401)=0,"⚠ أدخل قيمة العهدة",IF(P401&lt;0,"⛔ عجز / زيادة مصروفات "&amp;TEXT(-P401,"#,##0"),IF(COUNTIFS($B$8:$B$5007,B401,$A$8:$A$5007,"مصروف",$I$8:$I$5007,"&lt;&gt;مرفوض",$K$8:$K$5007,"&lt;&gt;نعم")&gt;0,"⚠ "&amp;COUNTIFS($B$8:$B$5007,B401,$A$8:$A$5007,"مصروف",$I$8:$I$5007,"&lt;&gt;مرفوض",$K$8:$K$5007,"&lt;&gt;نعم")&amp;" مصروف غير مسوى",IF(L401="تمت التسوية",IF(P401=0,"✔ متوازنة وتمت التسوية","✔ تمت التسوية – متبقي "&amp;TEXT(P401,"#,##0")),IF(P401&gt;0,"متبقي "&amp;TEXT(P401,"#,##0"),"✔ متوازنة"))))),IF(R401=0,"⚠ أضف سطر عهدة أولًا",IF(OR(C401="",N(G401)=0),"⚠ أكمل التاريخ والقيمة",IF(S401="","⚠ التاريخ خارج السنة المالية",IF(H401="","⚠ اختر بند الموازنة",IF(I401="مرفوض","✖ مرفوض من المدير",IF(I401&lt;&gt;"موافق","⏳ بانتظار موافقة المدير",IF(K401&lt;&gt;"نعم","⚠ غير مسوى مع الحسابات","✔ معتمد ومسوى")))))))))</f>
        <v/>
      </c>
      <c r="R401">
        <f>N(R400)+IF(A401="عهدة",1,0)</f>
        <v/>
      </c>
      <c r="S401">
        <f>IF(C401="","",IF(AND(C401&gt;=DATE(2026,9,1),C401&lt;=DATE(2027,8,31)),(YEAR(C401)-2026)*12+MONTH(C401)-8,""))</f>
        <v/>
      </c>
      <c r="T401">
        <f>IF(AND(A401="مصروف",R401&gt;0,I401="موافق",S401&lt;&gt;"",H401&lt;&gt;""),N(G401),0)</f>
        <v/>
      </c>
    </row>
    <row r="402">
      <c r="A402" s="19" t="n"/>
      <c r="B402" s="20">
        <f>IF(A402="","",IF(R402=0,"⚠ أضف سطر عهدة أولًا","BDR-"&amp;TEXT(R402,"000")))</f>
        <v/>
      </c>
      <c r="C402" s="21" t="n"/>
      <c r="D402" s="20">
        <f>IF(C402="","",IF(S402="","خارج السنة المالية",INDEX(القوائم!$D$2:$D$13,S402)))</f>
        <v/>
      </c>
      <c r="E402" s="22" t="n"/>
      <c r="F402" s="23" t="n"/>
      <c r="G402" s="23" t="n"/>
      <c r="H402" s="22" t="n"/>
      <c r="I402" s="19" t="n"/>
      <c r="J402" s="21" t="n"/>
      <c r="K402" s="19" t="n"/>
      <c r="L402" s="19" t="n"/>
      <c r="M402" s="21" t="n"/>
      <c r="N402" s="22" t="n"/>
      <c r="O402" s="24">
        <f>IF(A402&lt;&gt;"عهدة","",SUMIFS($G$8:$G$5007,$B$8:$B$5007,B402,$A$8:$A$5007,"مصروف",$I$8:$I$5007,"&lt;&gt;مرفوض"))</f>
        <v/>
      </c>
      <c r="P402" s="25">
        <f>IF(A402&lt;&gt;"عهدة","",N(F402)-O402)</f>
        <v/>
      </c>
      <c r="Q402" s="26">
        <f>IF(A402="","",IF(A402="عهدة",IF(N(F402)=0,"⚠ أدخل قيمة العهدة",IF(P402&lt;0,"⛔ عجز / زيادة مصروفات "&amp;TEXT(-P402,"#,##0"),IF(COUNTIFS($B$8:$B$5007,B402,$A$8:$A$5007,"مصروف",$I$8:$I$5007,"&lt;&gt;مرفوض",$K$8:$K$5007,"&lt;&gt;نعم")&gt;0,"⚠ "&amp;COUNTIFS($B$8:$B$5007,B402,$A$8:$A$5007,"مصروف",$I$8:$I$5007,"&lt;&gt;مرفوض",$K$8:$K$5007,"&lt;&gt;نعم")&amp;" مصروف غير مسوى",IF(L402="تمت التسوية",IF(P402=0,"✔ متوازنة وتمت التسوية","✔ تمت التسوية – متبقي "&amp;TEXT(P402,"#,##0")),IF(P402&gt;0,"متبقي "&amp;TEXT(P402,"#,##0"),"✔ متوازنة"))))),IF(R402=0,"⚠ أضف سطر عهدة أولًا",IF(OR(C402="",N(G402)=0),"⚠ أكمل التاريخ والقيمة",IF(S402="","⚠ التاريخ خارج السنة المالية",IF(H402="","⚠ اختر بند الموازنة",IF(I402="مرفوض","✖ مرفوض من المدير",IF(I402&lt;&gt;"موافق","⏳ بانتظار موافقة المدير",IF(K402&lt;&gt;"نعم","⚠ غير مسوى مع الحسابات","✔ معتمد ومسوى")))))))))</f>
        <v/>
      </c>
      <c r="R402">
        <f>N(R401)+IF(A402="عهدة",1,0)</f>
        <v/>
      </c>
      <c r="S402">
        <f>IF(C402="","",IF(AND(C402&gt;=DATE(2026,9,1),C402&lt;=DATE(2027,8,31)),(YEAR(C402)-2026)*12+MONTH(C402)-8,""))</f>
        <v/>
      </c>
      <c r="T402">
        <f>IF(AND(A402="مصروف",R402&gt;0,I402="موافق",S402&lt;&gt;"",H402&lt;&gt;""),N(G402),0)</f>
        <v/>
      </c>
    </row>
    <row r="403">
      <c r="A403" s="19" t="n"/>
      <c r="B403" s="20">
        <f>IF(A403="","",IF(R403=0,"⚠ أضف سطر عهدة أولًا","BDR-"&amp;TEXT(R403,"000")))</f>
        <v/>
      </c>
      <c r="C403" s="21" t="n"/>
      <c r="D403" s="20">
        <f>IF(C403="","",IF(S403="","خارج السنة المالية",INDEX(القوائم!$D$2:$D$13,S403)))</f>
        <v/>
      </c>
      <c r="E403" s="22" t="n"/>
      <c r="F403" s="23" t="n"/>
      <c r="G403" s="23" t="n"/>
      <c r="H403" s="22" t="n"/>
      <c r="I403" s="19" t="n"/>
      <c r="J403" s="21" t="n"/>
      <c r="K403" s="19" t="n"/>
      <c r="L403" s="19" t="n"/>
      <c r="M403" s="21" t="n"/>
      <c r="N403" s="22" t="n"/>
      <c r="O403" s="24">
        <f>IF(A403&lt;&gt;"عهدة","",SUMIFS($G$8:$G$5007,$B$8:$B$5007,B403,$A$8:$A$5007,"مصروف",$I$8:$I$5007,"&lt;&gt;مرفوض"))</f>
        <v/>
      </c>
      <c r="P403" s="25">
        <f>IF(A403&lt;&gt;"عهدة","",N(F403)-O403)</f>
        <v/>
      </c>
      <c r="Q403" s="26">
        <f>IF(A403="","",IF(A403="عهدة",IF(N(F403)=0,"⚠ أدخل قيمة العهدة",IF(P403&lt;0,"⛔ عجز / زيادة مصروفات "&amp;TEXT(-P403,"#,##0"),IF(COUNTIFS($B$8:$B$5007,B403,$A$8:$A$5007,"مصروف",$I$8:$I$5007,"&lt;&gt;مرفوض",$K$8:$K$5007,"&lt;&gt;نعم")&gt;0,"⚠ "&amp;COUNTIFS($B$8:$B$5007,B403,$A$8:$A$5007,"مصروف",$I$8:$I$5007,"&lt;&gt;مرفوض",$K$8:$K$5007,"&lt;&gt;نعم")&amp;" مصروف غير مسوى",IF(L403="تمت التسوية",IF(P403=0,"✔ متوازنة وتمت التسوية","✔ تمت التسوية – متبقي "&amp;TEXT(P403,"#,##0")),IF(P403&gt;0,"متبقي "&amp;TEXT(P403,"#,##0"),"✔ متوازنة"))))),IF(R403=0,"⚠ أضف سطر عهدة أولًا",IF(OR(C403="",N(G403)=0),"⚠ أكمل التاريخ والقيمة",IF(S403="","⚠ التاريخ خارج السنة المالية",IF(H403="","⚠ اختر بند الموازنة",IF(I403="مرفوض","✖ مرفوض من المدير",IF(I403&lt;&gt;"موافق","⏳ بانتظار موافقة المدير",IF(K403&lt;&gt;"نعم","⚠ غير مسوى مع الحسابات","✔ معتمد ومسوى")))))))))</f>
        <v/>
      </c>
      <c r="R403">
        <f>N(R402)+IF(A403="عهدة",1,0)</f>
        <v/>
      </c>
      <c r="S403">
        <f>IF(C403="","",IF(AND(C403&gt;=DATE(2026,9,1),C403&lt;=DATE(2027,8,31)),(YEAR(C403)-2026)*12+MONTH(C403)-8,""))</f>
        <v/>
      </c>
      <c r="T403">
        <f>IF(AND(A403="مصروف",R403&gt;0,I403="موافق",S403&lt;&gt;"",H403&lt;&gt;""),N(G403),0)</f>
        <v/>
      </c>
    </row>
    <row r="404">
      <c r="A404" s="19" t="n"/>
      <c r="B404" s="20">
        <f>IF(A404="","",IF(R404=0,"⚠ أضف سطر عهدة أولًا","BDR-"&amp;TEXT(R404,"000")))</f>
        <v/>
      </c>
      <c r="C404" s="21" t="n"/>
      <c r="D404" s="20">
        <f>IF(C404="","",IF(S404="","خارج السنة المالية",INDEX(القوائم!$D$2:$D$13,S404)))</f>
        <v/>
      </c>
      <c r="E404" s="22" t="n"/>
      <c r="F404" s="23" t="n"/>
      <c r="G404" s="23" t="n"/>
      <c r="H404" s="22" t="n"/>
      <c r="I404" s="19" t="n"/>
      <c r="J404" s="21" t="n"/>
      <c r="K404" s="19" t="n"/>
      <c r="L404" s="19" t="n"/>
      <c r="M404" s="21" t="n"/>
      <c r="N404" s="22" t="n"/>
      <c r="O404" s="24">
        <f>IF(A404&lt;&gt;"عهدة","",SUMIFS($G$8:$G$5007,$B$8:$B$5007,B404,$A$8:$A$5007,"مصروف",$I$8:$I$5007,"&lt;&gt;مرفوض"))</f>
        <v/>
      </c>
      <c r="P404" s="25">
        <f>IF(A404&lt;&gt;"عهدة","",N(F404)-O404)</f>
        <v/>
      </c>
      <c r="Q404" s="26">
        <f>IF(A404="","",IF(A404="عهدة",IF(N(F404)=0,"⚠ أدخل قيمة العهدة",IF(P404&lt;0,"⛔ عجز / زيادة مصروفات "&amp;TEXT(-P404,"#,##0"),IF(COUNTIFS($B$8:$B$5007,B404,$A$8:$A$5007,"مصروف",$I$8:$I$5007,"&lt;&gt;مرفوض",$K$8:$K$5007,"&lt;&gt;نعم")&gt;0,"⚠ "&amp;COUNTIFS($B$8:$B$5007,B404,$A$8:$A$5007,"مصروف",$I$8:$I$5007,"&lt;&gt;مرفوض",$K$8:$K$5007,"&lt;&gt;نعم")&amp;" مصروف غير مسوى",IF(L404="تمت التسوية",IF(P404=0,"✔ متوازنة وتمت التسوية","✔ تمت التسوية – متبقي "&amp;TEXT(P404,"#,##0")),IF(P404&gt;0,"متبقي "&amp;TEXT(P404,"#,##0"),"✔ متوازنة"))))),IF(R404=0,"⚠ أضف سطر عهدة أولًا",IF(OR(C404="",N(G404)=0),"⚠ أكمل التاريخ والقيمة",IF(S404="","⚠ التاريخ خارج السنة المالية",IF(H404="","⚠ اختر بند الموازنة",IF(I404="مرفوض","✖ مرفوض من المدير",IF(I404&lt;&gt;"موافق","⏳ بانتظار موافقة المدير",IF(K404&lt;&gt;"نعم","⚠ غير مسوى مع الحسابات","✔ معتمد ومسوى")))))))))</f>
        <v/>
      </c>
      <c r="R404">
        <f>N(R403)+IF(A404="عهدة",1,0)</f>
        <v/>
      </c>
      <c r="S404">
        <f>IF(C404="","",IF(AND(C404&gt;=DATE(2026,9,1),C404&lt;=DATE(2027,8,31)),(YEAR(C404)-2026)*12+MONTH(C404)-8,""))</f>
        <v/>
      </c>
      <c r="T404">
        <f>IF(AND(A404="مصروف",R404&gt;0,I404="موافق",S404&lt;&gt;"",H404&lt;&gt;""),N(G404),0)</f>
        <v/>
      </c>
    </row>
    <row r="405">
      <c r="A405" s="19" t="n"/>
      <c r="B405" s="20">
        <f>IF(A405="","",IF(R405=0,"⚠ أضف سطر عهدة أولًا","BDR-"&amp;TEXT(R405,"000")))</f>
        <v/>
      </c>
      <c r="C405" s="21" t="n"/>
      <c r="D405" s="20">
        <f>IF(C405="","",IF(S405="","خارج السنة المالية",INDEX(القوائم!$D$2:$D$13,S405)))</f>
        <v/>
      </c>
      <c r="E405" s="22" t="n"/>
      <c r="F405" s="23" t="n"/>
      <c r="G405" s="23" t="n"/>
      <c r="H405" s="22" t="n"/>
      <c r="I405" s="19" t="n"/>
      <c r="J405" s="21" t="n"/>
      <c r="K405" s="19" t="n"/>
      <c r="L405" s="19" t="n"/>
      <c r="M405" s="21" t="n"/>
      <c r="N405" s="22" t="n"/>
      <c r="O405" s="24">
        <f>IF(A405&lt;&gt;"عهدة","",SUMIFS($G$8:$G$5007,$B$8:$B$5007,B405,$A$8:$A$5007,"مصروف",$I$8:$I$5007,"&lt;&gt;مرفوض"))</f>
        <v/>
      </c>
      <c r="P405" s="25">
        <f>IF(A405&lt;&gt;"عهدة","",N(F405)-O405)</f>
        <v/>
      </c>
      <c r="Q405" s="26">
        <f>IF(A405="","",IF(A405="عهدة",IF(N(F405)=0,"⚠ أدخل قيمة العهدة",IF(P405&lt;0,"⛔ عجز / زيادة مصروفات "&amp;TEXT(-P405,"#,##0"),IF(COUNTIFS($B$8:$B$5007,B405,$A$8:$A$5007,"مصروف",$I$8:$I$5007,"&lt;&gt;مرفوض",$K$8:$K$5007,"&lt;&gt;نعم")&gt;0,"⚠ "&amp;COUNTIFS($B$8:$B$5007,B405,$A$8:$A$5007,"مصروف",$I$8:$I$5007,"&lt;&gt;مرفوض",$K$8:$K$5007,"&lt;&gt;نعم")&amp;" مصروف غير مسوى",IF(L405="تمت التسوية",IF(P405=0,"✔ متوازنة وتمت التسوية","✔ تمت التسوية – متبقي "&amp;TEXT(P405,"#,##0")),IF(P405&gt;0,"متبقي "&amp;TEXT(P405,"#,##0"),"✔ متوازنة"))))),IF(R405=0,"⚠ أضف سطر عهدة أولًا",IF(OR(C405="",N(G405)=0),"⚠ أكمل التاريخ والقيمة",IF(S405="","⚠ التاريخ خارج السنة المالية",IF(H405="","⚠ اختر بند الموازنة",IF(I405="مرفوض","✖ مرفوض من المدير",IF(I405&lt;&gt;"موافق","⏳ بانتظار موافقة المدير",IF(K405&lt;&gt;"نعم","⚠ غير مسوى مع الحسابات","✔ معتمد ومسوى")))))))))</f>
        <v/>
      </c>
      <c r="R405">
        <f>N(R404)+IF(A405="عهدة",1,0)</f>
        <v/>
      </c>
      <c r="S405">
        <f>IF(C405="","",IF(AND(C405&gt;=DATE(2026,9,1),C405&lt;=DATE(2027,8,31)),(YEAR(C405)-2026)*12+MONTH(C405)-8,""))</f>
        <v/>
      </c>
      <c r="T405">
        <f>IF(AND(A405="مصروف",R405&gt;0,I405="موافق",S405&lt;&gt;"",H405&lt;&gt;""),N(G405),0)</f>
        <v/>
      </c>
    </row>
    <row r="406">
      <c r="A406" s="19" t="n"/>
      <c r="B406" s="20">
        <f>IF(A406="","",IF(R406=0,"⚠ أضف سطر عهدة أولًا","BDR-"&amp;TEXT(R406,"000")))</f>
        <v/>
      </c>
      <c r="C406" s="21" t="n"/>
      <c r="D406" s="20">
        <f>IF(C406="","",IF(S406="","خارج السنة المالية",INDEX(القوائم!$D$2:$D$13,S406)))</f>
        <v/>
      </c>
      <c r="E406" s="22" t="n"/>
      <c r="F406" s="23" t="n"/>
      <c r="G406" s="23" t="n"/>
      <c r="H406" s="22" t="n"/>
      <c r="I406" s="19" t="n"/>
      <c r="J406" s="21" t="n"/>
      <c r="K406" s="19" t="n"/>
      <c r="L406" s="19" t="n"/>
      <c r="M406" s="21" t="n"/>
      <c r="N406" s="22" t="n"/>
      <c r="O406" s="24">
        <f>IF(A406&lt;&gt;"عهدة","",SUMIFS($G$8:$G$5007,$B$8:$B$5007,B406,$A$8:$A$5007,"مصروف",$I$8:$I$5007,"&lt;&gt;مرفوض"))</f>
        <v/>
      </c>
      <c r="P406" s="25">
        <f>IF(A406&lt;&gt;"عهدة","",N(F406)-O406)</f>
        <v/>
      </c>
      <c r="Q406" s="26">
        <f>IF(A406="","",IF(A406="عهدة",IF(N(F406)=0,"⚠ أدخل قيمة العهدة",IF(P406&lt;0,"⛔ عجز / زيادة مصروفات "&amp;TEXT(-P406,"#,##0"),IF(COUNTIFS($B$8:$B$5007,B406,$A$8:$A$5007,"مصروف",$I$8:$I$5007,"&lt;&gt;مرفوض",$K$8:$K$5007,"&lt;&gt;نعم")&gt;0,"⚠ "&amp;COUNTIFS($B$8:$B$5007,B406,$A$8:$A$5007,"مصروف",$I$8:$I$5007,"&lt;&gt;مرفوض",$K$8:$K$5007,"&lt;&gt;نعم")&amp;" مصروف غير مسوى",IF(L406="تمت التسوية",IF(P406=0,"✔ متوازنة وتمت التسوية","✔ تمت التسوية – متبقي "&amp;TEXT(P406,"#,##0")),IF(P406&gt;0,"متبقي "&amp;TEXT(P406,"#,##0"),"✔ متوازنة"))))),IF(R406=0,"⚠ أضف سطر عهدة أولًا",IF(OR(C406="",N(G406)=0),"⚠ أكمل التاريخ والقيمة",IF(S406="","⚠ التاريخ خارج السنة المالية",IF(H406="","⚠ اختر بند الموازنة",IF(I406="مرفوض","✖ مرفوض من المدير",IF(I406&lt;&gt;"موافق","⏳ بانتظار موافقة المدير",IF(K406&lt;&gt;"نعم","⚠ غير مسوى مع الحسابات","✔ معتمد ومسوى")))))))))</f>
        <v/>
      </c>
      <c r="R406">
        <f>N(R405)+IF(A406="عهدة",1,0)</f>
        <v/>
      </c>
      <c r="S406">
        <f>IF(C406="","",IF(AND(C406&gt;=DATE(2026,9,1),C406&lt;=DATE(2027,8,31)),(YEAR(C406)-2026)*12+MONTH(C406)-8,""))</f>
        <v/>
      </c>
      <c r="T406">
        <f>IF(AND(A406="مصروف",R406&gt;0,I406="موافق",S406&lt;&gt;"",H406&lt;&gt;""),N(G406),0)</f>
        <v/>
      </c>
    </row>
    <row r="407">
      <c r="A407" s="19" t="n"/>
      <c r="B407" s="20">
        <f>IF(A407="","",IF(R407=0,"⚠ أضف سطر عهدة أولًا","BDR-"&amp;TEXT(R407,"000")))</f>
        <v/>
      </c>
      <c r="C407" s="21" t="n"/>
      <c r="D407" s="20">
        <f>IF(C407="","",IF(S407="","خارج السنة المالية",INDEX(القوائم!$D$2:$D$13,S407)))</f>
        <v/>
      </c>
      <c r="E407" s="22" t="n"/>
      <c r="F407" s="23" t="n"/>
      <c r="G407" s="23" t="n"/>
      <c r="H407" s="22" t="n"/>
      <c r="I407" s="19" t="n"/>
      <c r="J407" s="21" t="n"/>
      <c r="K407" s="19" t="n"/>
      <c r="L407" s="19" t="n"/>
      <c r="M407" s="21" t="n"/>
      <c r="N407" s="22" t="n"/>
      <c r="O407" s="24">
        <f>IF(A407&lt;&gt;"عهدة","",SUMIFS($G$8:$G$5007,$B$8:$B$5007,B407,$A$8:$A$5007,"مصروف",$I$8:$I$5007,"&lt;&gt;مرفوض"))</f>
        <v/>
      </c>
      <c r="P407" s="25">
        <f>IF(A407&lt;&gt;"عهدة","",N(F407)-O407)</f>
        <v/>
      </c>
      <c r="Q407" s="26">
        <f>IF(A407="","",IF(A407="عهدة",IF(N(F407)=0,"⚠ أدخل قيمة العهدة",IF(P407&lt;0,"⛔ عجز / زيادة مصروفات "&amp;TEXT(-P407,"#,##0"),IF(COUNTIFS($B$8:$B$5007,B407,$A$8:$A$5007,"مصروف",$I$8:$I$5007,"&lt;&gt;مرفوض",$K$8:$K$5007,"&lt;&gt;نعم")&gt;0,"⚠ "&amp;COUNTIFS($B$8:$B$5007,B407,$A$8:$A$5007,"مصروف",$I$8:$I$5007,"&lt;&gt;مرفوض",$K$8:$K$5007,"&lt;&gt;نعم")&amp;" مصروف غير مسوى",IF(L407="تمت التسوية",IF(P407=0,"✔ متوازنة وتمت التسوية","✔ تمت التسوية – متبقي "&amp;TEXT(P407,"#,##0")),IF(P407&gt;0,"متبقي "&amp;TEXT(P407,"#,##0"),"✔ متوازنة"))))),IF(R407=0,"⚠ أضف سطر عهدة أولًا",IF(OR(C407="",N(G407)=0),"⚠ أكمل التاريخ والقيمة",IF(S407="","⚠ التاريخ خارج السنة المالية",IF(H407="","⚠ اختر بند الموازنة",IF(I407="مرفوض","✖ مرفوض من المدير",IF(I407&lt;&gt;"موافق","⏳ بانتظار موافقة المدير",IF(K407&lt;&gt;"نعم","⚠ غير مسوى مع الحسابات","✔ معتمد ومسوى")))))))))</f>
        <v/>
      </c>
      <c r="R407">
        <f>N(R406)+IF(A407="عهدة",1,0)</f>
        <v/>
      </c>
      <c r="S407">
        <f>IF(C407="","",IF(AND(C407&gt;=DATE(2026,9,1),C407&lt;=DATE(2027,8,31)),(YEAR(C407)-2026)*12+MONTH(C407)-8,""))</f>
        <v/>
      </c>
      <c r="T407">
        <f>IF(AND(A407="مصروف",R407&gt;0,I407="موافق",S407&lt;&gt;"",H407&lt;&gt;""),N(G407),0)</f>
        <v/>
      </c>
    </row>
    <row r="408">
      <c r="A408" s="19" t="n"/>
      <c r="B408" s="20">
        <f>IF(A408="","",IF(R408=0,"⚠ أضف سطر عهدة أولًا","BDR-"&amp;TEXT(R408,"000")))</f>
        <v/>
      </c>
      <c r="C408" s="21" t="n"/>
      <c r="D408" s="20">
        <f>IF(C408="","",IF(S408="","خارج السنة المالية",INDEX(القوائم!$D$2:$D$13,S408)))</f>
        <v/>
      </c>
      <c r="E408" s="22" t="n"/>
      <c r="F408" s="23" t="n"/>
      <c r="G408" s="23" t="n"/>
      <c r="H408" s="22" t="n"/>
      <c r="I408" s="19" t="n"/>
      <c r="J408" s="21" t="n"/>
      <c r="K408" s="19" t="n"/>
      <c r="L408" s="19" t="n"/>
      <c r="M408" s="21" t="n"/>
      <c r="N408" s="22" t="n"/>
      <c r="O408" s="24">
        <f>IF(A408&lt;&gt;"عهدة","",SUMIFS($G$8:$G$5007,$B$8:$B$5007,B408,$A$8:$A$5007,"مصروف",$I$8:$I$5007,"&lt;&gt;مرفوض"))</f>
        <v/>
      </c>
      <c r="P408" s="25">
        <f>IF(A408&lt;&gt;"عهدة","",N(F408)-O408)</f>
        <v/>
      </c>
      <c r="Q408" s="26">
        <f>IF(A408="","",IF(A408="عهدة",IF(N(F408)=0,"⚠ أدخل قيمة العهدة",IF(P408&lt;0,"⛔ عجز / زيادة مصروفات "&amp;TEXT(-P408,"#,##0"),IF(COUNTIFS($B$8:$B$5007,B408,$A$8:$A$5007,"مصروف",$I$8:$I$5007,"&lt;&gt;مرفوض",$K$8:$K$5007,"&lt;&gt;نعم")&gt;0,"⚠ "&amp;COUNTIFS($B$8:$B$5007,B408,$A$8:$A$5007,"مصروف",$I$8:$I$5007,"&lt;&gt;مرفوض",$K$8:$K$5007,"&lt;&gt;نعم")&amp;" مصروف غير مسوى",IF(L408="تمت التسوية",IF(P408=0,"✔ متوازنة وتمت التسوية","✔ تمت التسوية – متبقي "&amp;TEXT(P408,"#,##0")),IF(P408&gt;0,"متبقي "&amp;TEXT(P408,"#,##0"),"✔ متوازنة"))))),IF(R408=0,"⚠ أضف سطر عهدة أولًا",IF(OR(C408="",N(G408)=0),"⚠ أكمل التاريخ والقيمة",IF(S408="","⚠ التاريخ خارج السنة المالية",IF(H408="","⚠ اختر بند الموازنة",IF(I408="مرفوض","✖ مرفوض من المدير",IF(I408&lt;&gt;"موافق","⏳ بانتظار موافقة المدير",IF(K408&lt;&gt;"نعم","⚠ غير مسوى مع الحسابات","✔ معتمد ومسوى")))))))))</f>
        <v/>
      </c>
      <c r="R408">
        <f>N(R407)+IF(A408="عهدة",1,0)</f>
        <v/>
      </c>
      <c r="S408">
        <f>IF(C408="","",IF(AND(C408&gt;=DATE(2026,9,1),C408&lt;=DATE(2027,8,31)),(YEAR(C408)-2026)*12+MONTH(C408)-8,""))</f>
        <v/>
      </c>
      <c r="T408">
        <f>IF(AND(A408="مصروف",R408&gt;0,I408="موافق",S408&lt;&gt;"",H408&lt;&gt;""),N(G408),0)</f>
        <v/>
      </c>
    </row>
    <row r="409">
      <c r="A409" s="19" t="n"/>
      <c r="B409" s="20">
        <f>IF(A409="","",IF(R409=0,"⚠ أضف سطر عهدة أولًا","BDR-"&amp;TEXT(R409,"000")))</f>
        <v/>
      </c>
      <c r="C409" s="21" t="n"/>
      <c r="D409" s="20">
        <f>IF(C409="","",IF(S409="","خارج السنة المالية",INDEX(القوائم!$D$2:$D$13,S409)))</f>
        <v/>
      </c>
      <c r="E409" s="22" t="n"/>
      <c r="F409" s="23" t="n"/>
      <c r="G409" s="23" t="n"/>
      <c r="H409" s="22" t="n"/>
      <c r="I409" s="19" t="n"/>
      <c r="J409" s="21" t="n"/>
      <c r="K409" s="19" t="n"/>
      <c r="L409" s="19" t="n"/>
      <c r="M409" s="21" t="n"/>
      <c r="N409" s="22" t="n"/>
      <c r="O409" s="24">
        <f>IF(A409&lt;&gt;"عهدة","",SUMIFS($G$8:$G$5007,$B$8:$B$5007,B409,$A$8:$A$5007,"مصروف",$I$8:$I$5007,"&lt;&gt;مرفوض"))</f>
        <v/>
      </c>
      <c r="P409" s="25">
        <f>IF(A409&lt;&gt;"عهدة","",N(F409)-O409)</f>
        <v/>
      </c>
      <c r="Q409" s="26">
        <f>IF(A409="","",IF(A409="عهدة",IF(N(F409)=0,"⚠ أدخل قيمة العهدة",IF(P409&lt;0,"⛔ عجز / زيادة مصروفات "&amp;TEXT(-P409,"#,##0"),IF(COUNTIFS($B$8:$B$5007,B409,$A$8:$A$5007,"مصروف",$I$8:$I$5007,"&lt;&gt;مرفوض",$K$8:$K$5007,"&lt;&gt;نعم")&gt;0,"⚠ "&amp;COUNTIFS($B$8:$B$5007,B409,$A$8:$A$5007,"مصروف",$I$8:$I$5007,"&lt;&gt;مرفوض",$K$8:$K$5007,"&lt;&gt;نعم")&amp;" مصروف غير مسوى",IF(L409="تمت التسوية",IF(P409=0,"✔ متوازنة وتمت التسوية","✔ تمت التسوية – متبقي "&amp;TEXT(P409,"#,##0")),IF(P409&gt;0,"متبقي "&amp;TEXT(P409,"#,##0"),"✔ متوازنة"))))),IF(R409=0,"⚠ أضف سطر عهدة أولًا",IF(OR(C409="",N(G409)=0),"⚠ أكمل التاريخ والقيمة",IF(S409="","⚠ التاريخ خارج السنة المالية",IF(H409="","⚠ اختر بند الموازنة",IF(I409="مرفوض","✖ مرفوض من المدير",IF(I409&lt;&gt;"موافق","⏳ بانتظار موافقة المدير",IF(K409&lt;&gt;"نعم","⚠ غير مسوى مع الحسابات","✔ معتمد ومسوى")))))))))</f>
        <v/>
      </c>
      <c r="R409">
        <f>N(R408)+IF(A409="عهدة",1,0)</f>
        <v/>
      </c>
      <c r="S409">
        <f>IF(C409="","",IF(AND(C409&gt;=DATE(2026,9,1),C409&lt;=DATE(2027,8,31)),(YEAR(C409)-2026)*12+MONTH(C409)-8,""))</f>
        <v/>
      </c>
      <c r="T409">
        <f>IF(AND(A409="مصروف",R409&gt;0,I409="موافق",S409&lt;&gt;"",H409&lt;&gt;""),N(G409),0)</f>
        <v/>
      </c>
    </row>
    <row r="410">
      <c r="A410" s="19" t="n"/>
      <c r="B410" s="20">
        <f>IF(A410="","",IF(R410=0,"⚠ أضف سطر عهدة أولًا","BDR-"&amp;TEXT(R410,"000")))</f>
        <v/>
      </c>
      <c r="C410" s="21" t="n"/>
      <c r="D410" s="20">
        <f>IF(C410="","",IF(S410="","خارج السنة المالية",INDEX(القوائم!$D$2:$D$13,S410)))</f>
        <v/>
      </c>
      <c r="E410" s="22" t="n"/>
      <c r="F410" s="23" t="n"/>
      <c r="G410" s="23" t="n"/>
      <c r="H410" s="22" t="n"/>
      <c r="I410" s="19" t="n"/>
      <c r="J410" s="21" t="n"/>
      <c r="K410" s="19" t="n"/>
      <c r="L410" s="19" t="n"/>
      <c r="M410" s="21" t="n"/>
      <c r="N410" s="22" t="n"/>
      <c r="O410" s="24">
        <f>IF(A410&lt;&gt;"عهدة","",SUMIFS($G$8:$G$5007,$B$8:$B$5007,B410,$A$8:$A$5007,"مصروف",$I$8:$I$5007,"&lt;&gt;مرفوض"))</f>
        <v/>
      </c>
      <c r="P410" s="25">
        <f>IF(A410&lt;&gt;"عهدة","",N(F410)-O410)</f>
        <v/>
      </c>
      <c r="Q410" s="26">
        <f>IF(A410="","",IF(A410="عهدة",IF(N(F410)=0,"⚠ أدخل قيمة العهدة",IF(P410&lt;0,"⛔ عجز / زيادة مصروفات "&amp;TEXT(-P410,"#,##0"),IF(COUNTIFS($B$8:$B$5007,B410,$A$8:$A$5007,"مصروف",$I$8:$I$5007,"&lt;&gt;مرفوض",$K$8:$K$5007,"&lt;&gt;نعم")&gt;0,"⚠ "&amp;COUNTIFS($B$8:$B$5007,B410,$A$8:$A$5007,"مصروف",$I$8:$I$5007,"&lt;&gt;مرفوض",$K$8:$K$5007,"&lt;&gt;نعم")&amp;" مصروف غير مسوى",IF(L410="تمت التسوية",IF(P410=0,"✔ متوازنة وتمت التسوية","✔ تمت التسوية – متبقي "&amp;TEXT(P410,"#,##0")),IF(P410&gt;0,"متبقي "&amp;TEXT(P410,"#,##0"),"✔ متوازنة"))))),IF(R410=0,"⚠ أضف سطر عهدة أولًا",IF(OR(C410="",N(G410)=0),"⚠ أكمل التاريخ والقيمة",IF(S410="","⚠ التاريخ خارج السنة المالية",IF(H410="","⚠ اختر بند الموازنة",IF(I410="مرفوض","✖ مرفوض من المدير",IF(I410&lt;&gt;"موافق","⏳ بانتظار موافقة المدير",IF(K410&lt;&gt;"نعم","⚠ غير مسوى مع الحسابات","✔ معتمد ومسوى")))))))))</f>
        <v/>
      </c>
      <c r="R410">
        <f>N(R409)+IF(A410="عهدة",1,0)</f>
        <v/>
      </c>
      <c r="S410">
        <f>IF(C410="","",IF(AND(C410&gt;=DATE(2026,9,1),C410&lt;=DATE(2027,8,31)),(YEAR(C410)-2026)*12+MONTH(C410)-8,""))</f>
        <v/>
      </c>
      <c r="T410">
        <f>IF(AND(A410="مصروف",R410&gt;0,I410="موافق",S410&lt;&gt;"",H410&lt;&gt;""),N(G410),0)</f>
        <v/>
      </c>
    </row>
    <row r="411">
      <c r="A411" s="19" t="n"/>
      <c r="B411" s="20">
        <f>IF(A411="","",IF(R411=0,"⚠ أضف سطر عهدة أولًا","BDR-"&amp;TEXT(R411,"000")))</f>
        <v/>
      </c>
      <c r="C411" s="21" t="n"/>
      <c r="D411" s="20">
        <f>IF(C411="","",IF(S411="","خارج السنة المالية",INDEX(القوائم!$D$2:$D$13,S411)))</f>
        <v/>
      </c>
      <c r="E411" s="22" t="n"/>
      <c r="F411" s="23" t="n"/>
      <c r="G411" s="23" t="n"/>
      <c r="H411" s="22" t="n"/>
      <c r="I411" s="19" t="n"/>
      <c r="J411" s="21" t="n"/>
      <c r="K411" s="19" t="n"/>
      <c r="L411" s="19" t="n"/>
      <c r="M411" s="21" t="n"/>
      <c r="N411" s="22" t="n"/>
      <c r="O411" s="24">
        <f>IF(A411&lt;&gt;"عهدة","",SUMIFS($G$8:$G$5007,$B$8:$B$5007,B411,$A$8:$A$5007,"مصروف",$I$8:$I$5007,"&lt;&gt;مرفوض"))</f>
        <v/>
      </c>
      <c r="P411" s="25">
        <f>IF(A411&lt;&gt;"عهدة","",N(F411)-O411)</f>
        <v/>
      </c>
      <c r="Q411" s="26">
        <f>IF(A411="","",IF(A411="عهدة",IF(N(F411)=0,"⚠ أدخل قيمة العهدة",IF(P411&lt;0,"⛔ عجز / زيادة مصروفات "&amp;TEXT(-P411,"#,##0"),IF(COUNTIFS($B$8:$B$5007,B411,$A$8:$A$5007,"مصروف",$I$8:$I$5007,"&lt;&gt;مرفوض",$K$8:$K$5007,"&lt;&gt;نعم")&gt;0,"⚠ "&amp;COUNTIFS($B$8:$B$5007,B411,$A$8:$A$5007,"مصروف",$I$8:$I$5007,"&lt;&gt;مرفوض",$K$8:$K$5007,"&lt;&gt;نعم")&amp;" مصروف غير مسوى",IF(L411="تمت التسوية",IF(P411=0,"✔ متوازنة وتمت التسوية","✔ تمت التسوية – متبقي "&amp;TEXT(P411,"#,##0")),IF(P411&gt;0,"متبقي "&amp;TEXT(P411,"#,##0"),"✔ متوازنة"))))),IF(R411=0,"⚠ أضف سطر عهدة أولًا",IF(OR(C411="",N(G411)=0),"⚠ أكمل التاريخ والقيمة",IF(S411="","⚠ التاريخ خارج السنة المالية",IF(H411="","⚠ اختر بند الموازنة",IF(I411="مرفوض","✖ مرفوض من المدير",IF(I411&lt;&gt;"موافق","⏳ بانتظار موافقة المدير",IF(K411&lt;&gt;"نعم","⚠ غير مسوى مع الحسابات","✔ معتمد ومسوى")))))))))</f>
        <v/>
      </c>
      <c r="R411">
        <f>N(R410)+IF(A411="عهدة",1,0)</f>
        <v/>
      </c>
      <c r="S411">
        <f>IF(C411="","",IF(AND(C411&gt;=DATE(2026,9,1),C411&lt;=DATE(2027,8,31)),(YEAR(C411)-2026)*12+MONTH(C411)-8,""))</f>
        <v/>
      </c>
      <c r="T411">
        <f>IF(AND(A411="مصروف",R411&gt;0,I411="موافق",S411&lt;&gt;"",H411&lt;&gt;""),N(G411),0)</f>
        <v/>
      </c>
    </row>
    <row r="412">
      <c r="A412" s="19" t="n"/>
      <c r="B412" s="20">
        <f>IF(A412="","",IF(R412=0,"⚠ أضف سطر عهدة أولًا","BDR-"&amp;TEXT(R412,"000")))</f>
        <v/>
      </c>
      <c r="C412" s="21" t="n"/>
      <c r="D412" s="20">
        <f>IF(C412="","",IF(S412="","خارج السنة المالية",INDEX(القوائم!$D$2:$D$13,S412)))</f>
        <v/>
      </c>
      <c r="E412" s="22" t="n"/>
      <c r="F412" s="23" t="n"/>
      <c r="G412" s="23" t="n"/>
      <c r="H412" s="22" t="n"/>
      <c r="I412" s="19" t="n"/>
      <c r="J412" s="21" t="n"/>
      <c r="K412" s="19" t="n"/>
      <c r="L412" s="19" t="n"/>
      <c r="M412" s="21" t="n"/>
      <c r="N412" s="22" t="n"/>
      <c r="O412" s="24">
        <f>IF(A412&lt;&gt;"عهدة","",SUMIFS($G$8:$G$5007,$B$8:$B$5007,B412,$A$8:$A$5007,"مصروف",$I$8:$I$5007,"&lt;&gt;مرفوض"))</f>
        <v/>
      </c>
      <c r="P412" s="25">
        <f>IF(A412&lt;&gt;"عهدة","",N(F412)-O412)</f>
        <v/>
      </c>
      <c r="Q412" s="26">
        <f>IF(A412="","",IF(A412="عهدة",IF(N(F412)=0,"⚠ أدخل قيمة العهدة",IF(P412&lt;0,"⛔ عجز / زيادة مصروفات "&amp;TEXT(-P412,"#,##0"),IF(COUNTIFS($B$8:$B$5007,B412,$A$8:$A$5007,"مصروف",$I$8:$I$5007,"&lt;&gt;مرفوض",$K$8:$K$5007,"&lt;&gt;نعم")&gt;0,"⚠ "&amp;COUNTIFS($B$8:$B$5007,B412,$A$8:$A$5007,"مصروف",$I$8:$I$5007,"&lt;&gt;مرفوض",$K$8:$K$5007,"&lt;&gt;نعم")&amp;" مصروف غير مسوى",IF(L412="تمت التسوية",IF(P412=0,"✔ متوازنة وتمت التسوية","✔ تمت التسوية – متبقي "&amp;TEXT(P412,"#,##0")),IF(P412&gt;0,"متبقي "&amp;TEXT(P412,"#,##0"),"✔ متوازنة"))))),IF(R412=0,"⚠ أضف سطر عهدة أولًا",IF(OR(C412="",N(G412)=0),"⚠ أكمل التاريخ والقيمة",IF(S412="","⚠ التاريخ خارج السنة المالية",IF(H412="","⚠ اختر بند الموازنة",IF(I412="مرفوض","✖ مرفوض من المدير",IF(I412&lt;&gt;"موافق","⏳ بانتظار موافقة المدير",IF(K412&lt;&gt;"نعم","⚠ غير مسوى مع الحسابات","✔ معتمد ومسوى")))))))))</f>
        <v/>
      </c>
      <c r="R412">
        <f>N(R411)+IF(A412="عهدة",1,0)</f>
        <v/>
      </c>
      <c r="S412">
        <f>IF(C412="","",IF(AND(C412&gt;=DATE(2026,9,1),C412&lt;=DATE(2027,8,31)),(YEAR(C412)-2026)*12+MONTH(C412)-8,""))</f>
        <v/>
      </c>
      <c r="T412">
        <f>IF(AND(A412="مصروف",R412&gt;0,I412="موافق",S412&lt;&gt;"",H412&lt;&gt;""),N(G412),0)</f>
        <v/>
      </c>
    </row>
    <row r="413">
      <c r="A413" s="19" t="n"/>
      <c r="B413" s="20">
        <f>IF(A413="","",IF(R413=0,"⚠ أضف سطر عهدة أولًا","BDR-"&amp;TEXT(R413,"000")))</f>
        <v/>
      </c>
      <c r="C413" s="21" t="n"/>
      <c r="D413" s="20">
        <f>IF(C413="","",IF(S413="","خارج السنة المالية",INDEX(القوائم!$D$2:$D$13,S413)))</f>
        <v/>
      </c>
      <c r="E413" s="22" t="n"/>
      <c r="F413" s="23" t="n"/>
      <c r="G413" s="23" t="n"/>
      <c r="H413" s="22" t="n"/>
      <c r="I413" s="19" t="n"/>
      <c r="J413" s="21" t="n"/>
      <c r="K413" s="19" t="n"/>
      <c r="L413" s="19" t="n"/>
      <c r="M413" s="21" t="n"/>
      <c r="N413" s="22" t="n"/>
      <c r="O413" s="24">
        <f>IF(A413&lt;&gt;"عهدة","",SUMIFS($G$8:$G$5007,$B$8:$B$5007,B413,$A$8:$A$5007,"مصروف",$I$8:$I$5007,"&lt;&gt;مرفوض"))</f>
        <v/>
      </c>
      <c r="P413" s="25">
        <f>IF(A413&lt;&gt;"عهدة","",N(F413)-O413)</f>
        <v/>
      </c>
      <c r="Q413" s="26">
        <f>IF(A413="","",IF(A413="عهدة",IF(N(F413)=0,"⚠ أدخل قيمة العهدة",IF(P413&lt;0,"⛔ عجز / زيادة مصروفات "&amp;TEXT(-P413,"#,##0"),IF(COUNTIFS($B$8:$B$5007,B413,$A$8:$A$5007,"مصروف",$I$8:$I$5007,"&lt;&gt;مرفوض",$K$8:$K$5007,"&lt;&gt;نعم")&gt;0,"⚠ "&amp;COUNTIFS($B$8:$B$5007,B413,$A$8:$A$5007,"مصروف",$I$8:$I$5007,"&lt;&gt;مرفوض",$K$8:$K$5007,"&lt;&gt;نعم")&amp;" مصروف غير مسوى",IF(L413="تمت التسوية",IF(P413=0,"✔ متوازنة وتمت التسوية","✔ تمت التسوية – متبقي "&amp;TEXT(P413,"#,##0")),IF(P413&gt;0,"متبقي "&amp;TEXT(P413,"#,##0"),"✔ متوازنة"))))),IF(R413=0,"⚠ أضف سطر عهدة أولًا",IF(OR(C413="",N(G413)=0),"⚠ أكمل التاريخ والقيمة",IF(S413="","⚠ التاريخ خارج السنة المالية",IF(H413="","⚠ اختر بند الموازنة",IF(I413="مرفوض","✖ مرفوض من المدير",IF(I413&lt;&gt;"موافق","⏳ بانتظار موافقة المدير",IF(K413&lt;&gt;"نعم","⚠ غير مسوى مع الحسابات","✔ معتمد ومسوى")))))))))</f>
        <v/>
      </c>
      <c r="R413">
        <f>N(R412)+IF(A413="عهدة",1,0)</f>
        <v/>
      </c>
      <c r="S413">
        <f>IF(C413="","",IF(AND(C413&gt;=DATE(2026,9,1),C413&lt;=DATE(2027,8,31)),(YEAR(C413)-2026)*12+MONTH(C413)-8,""))</f>
        <v/>
      </c>
      <c r="T413">
        <f>IF(AND(A413="مصروف",R413&gt;0,I413="موافق",S413&lt;&gt;"",H413&lt;&gt;""),N(G413),0)</f>
        <v/>
      </c>
    </row>
    <row r="414">
      <c r="A414" s="19" t="n"/>
      <c r="B414" s="20">
        <f>IF(A414="","",IF(R414=0,"⚠ أضف سطر عهدة أولًا","BDR-"&amp;TEXT(R414,"000")))</f>
        <v/>
      </c>
      <c r="C414" s="21" t="n"/>
      <c r="D414" s="20">
        <f>IF(C414="","",IF(S414="","خارج السنة المالية",INDEX(القوائم!$D$2:$D$13,S414)))</f>
        <v/>
      </c>
      <c r="E414" s="22" t="n"/>
      <c r="F414" s="23" t="n"/>
      <c r="G414" s="23" t="n"/>
      <c r="H414" s="22" t="n"/>
      <c r="I414" s="19" t="n"/>
      <c r="J414" s="21" t="n"/>
      <c r="K414" s="19" t="n"/>
      <c r="L414" s="19" t="n"/>
      <c r="M414" s="21" t="n"/>
      <c r="N414" s="22" t="n"/>
      <c r="O414" s="24">
        <f>IF(A414&lt;&gt;"عهدة","",SUMIFS($G$8:$G$5007,$B$8:$B$5007,B414,$A$8:$A$5007,"مصروف",$I$8:$I$5007,"&lt;&gt;مرفوض"))</f>
        <v/>
      </c>
      <c r="P414" s="25">
        <f>IF(A414&lt;&gt;"عهدة","",N(F414)-O414)</f>
        <v/>
      </c>
      <c r="Q414" s="26">
        <f>IF(A414="","",IF(A414="عهدة",IF(N(F414)=0,"⚠ أدخل قيمة العهدة",IF(P414&lt;0,"⛔ عجز / زيادة مصروفات "&amp;TEXT(-P414,"#,##0"),IF(COUNTIFS($B$8:$B$5007,B414,$A$8:$A$5007,"مصروف",$I$8:$I$5007,"&lt;&gt;مرفوض",$K$8:$K$5007,"&lt;&gt;نعم")&gt;0,"⚠ "&amp;COUNTIFS($B$8:$B$5007,B414,$A$8:$A$5007,"مصروف",$I$8:$I$5007,"&lt;&gt;مرفوض",$K$8:$K$5007,"&lt;&gt;نعم")&amp;" مصروف غير مسوى",IF(L414="تمت التسوية",IF(P414=0,"✔ متوازنة وتمت التسوية","✔ تمت التسوية – متبقي "&amp;TEXT(P414,"#,##0")),IF(P414&gt;0,"متبقي "&amp;TEXT(P414,"#,##0"),"✔ متوازنة"))))),IF(R414=0,"⚠ أضف سطر عهدة أولًا",IF(OR(C414="",N(G414)=0),"⚠ أكمل التاريخ والقيمة",IF(S414="","⚠ التاريخ خارج السنة المالية",IF(H414="","⚠ اختر بند الموازنة",IF(I414="مرفوض","✖ مرفوض من المدير",IF(I414&lt;&gt;"موافق","⏳ بانتظار موافقة المدير",IF(K414&lt;&gt;"نعم","⚠ غير مسوى مع الحسابات","✔ معتمد ومسوى")))))))))</f>
        <v/>
      </c>
      <c r="R414">
        <f>N(R413)+IF(A414="عهدة",1,0)</f>
        <v/>
      </c>
      <c r="S414">
        <f>IF(C414="","",IF(AND(C414&gt;=DATE(2026,9,1),C414&lt;=DATE(2027,8,31)),(YEAR(C414)-2026)*12+MONTH(C414)-8,""))</f>
        <v/>
      </c>
      <c r="T414">
        <f>IF(AND(A414="مصروف",R414&gt;0,I414="موافق",S414&lt;&gt;"",H414&lt;&gt;""),N(G414),0)</f>
        <v/>
      </c>
    </row>
    <row r="415">
      <c r="A415" s="19" t="n"/>
      <c r="B415" s="20">
        <f>IF(A415="","",IF(R415=0,"⚠ أضف سطر عهدة أولًا","BDR-"&amp;TEXT(R415,"000")))</f>
        <v/>
      </c>
      <c r="C415" s="21" t="n"/>
      <c r="D415" s="20">
        <f>IF(C415="","",IF(S415="","خارج السنة المالية",INDEX(القوائم!$D$2:$D$13,S415)))</f>
        <v/>
      </c>
      <c r="E415" s="22" t="n"/>
      <c r="F415" s="23" t="n"/>
      <c r="G415" s="23" t="n"/>
      <c r="H415" s="22" t="n"/>
      <c r="I415" s="19" t="n"/>
      <c r="J415" s="21" t="n"/>
      <c r="K415" s="19" t="n"/>
      <c r="L415" s="19" t="n"/>
      <c r="M415" s="21" t="n"/>
      <c r="N415" s="22" t="n"/>
      <c r="O415" s="24">
        <f>IF(A415&lt;&gt;"عهدة","",SUMIFS($G$8:$G$5007,$B$8:$B$5007,B415,$A$8:$A$5007,"مصروف",$I$8:$I$5007,"&lt;&gt;مرفوض"))</f>
        <v/>
      </c>
      <c r="P415" s="25">
        <f>IF(A415&lt;&gt;"عهدة","",N(F415)-O415)</f>
        <v/>
      </c>
      <c r="Q415" s="26">
        <f>IF(A415="","",IF(A415="عهدة",IF(N(F415)=0,"⚠ أدخل قيمة العهدة",IF(P415&lt;0,"⛔ عجز / زيادة مصروفات "&amp;TEXT(-P415,"#,##0"),IF(COUNTIFS($B$8:$B$5007,B415,$A$8:$A$5007,"مصروف",$I$8:$I$5007,"&lt;&gt;مرفوض",$K$8:$K$5007,"&lt;&gt;نعم")&gt;0,"⚠ "&amp;COUNTIFS($B$8:$B$5007,B415,$A$8:$A$5007,"مصروف",$I$8:$I$5007,"&lt;&gt;مرفوض",$K$8:$K$5007,"&lt;&gt;نعم")&amp;" مصروف غير مسوى",IF(L415="تمت التسوية",IF(P415=0,"✔ متوازنة وتمت التسوية","✔ تمت التسوية – متبقي "&amp;TEXT(P415,"#,##0")),IF(P415&gt;0,"متبقي "&amp;TEXT(P415,"#,##0"),"✔ متوازنة"))))),IF(R415=0,"⚠ أضف سطر عهدة أولًا",IF(OR(C415="",N(G415)=0),"⚠ أكمل التاريخ والقيمة",IF(S415="","⚠ التاريخ خارج السنة المالية",IF(H415="","⚠ اختر بند الموازنة",IF(I415="مرفوض","✖ مرفوض من المدير",IF(I415&lt;&gt;"موافق","⏳ بانتظار موافقة المدير",IF(K415&lt;&gt;"نعم","⚠ غير مسوى مع الحسابات","✔ معتمد ومسوى")))))))))</f>
        <v/>
      </c>
      <c r="R415">
        <f>N(R414)+IF(A415="عهدة",1,0)</f>
        <v/>
      </c>
      <c r="S415">
        <f>IF(C415="","",IF(AND(C415&gt;=DATE(2026,9,1),C415&lt;=DATE(2027,8,31)),(YEAR(C415)-2026)*12+MONTH(C415)-8,""))</f>
        <v/>
      </c>
      <c r="T415">
        <f>IF(AND(A415="مصروف",R415&gt;0,I415="موافق",S415&lt;&gt;"",H415&lt;&gt;""),N(G415),0)</f>
        <v/>
      </c>
    </row>
    <row r="416">
      <c r="A416" s="19" t="n"/>
      <c r="B416" s="20">
        <f>IF(A416="","",IF(R416=0,"⚠ أضف سطر عهدة أولًا","BDR-"&amp;TEXT(R416,"000")))</f>
        <v/>
      </c>
      <c r="C416" s="21" t="n"/>
      <c r="D416" s="20">
        <f>IF(C416="","",IF(S416="","خارج السنة المالية",INDEX(القوائم!$D$2:$D$13,S416)))</f>
        <v/>
      </c>
      <c r="E416" s="22" t="n"/>
      <c r="F416" s="23" t="n"/>
      <c r="G416" s="23" t="n"/>
      <c r="H416" s="22" t="n"/>
      <c r="I416" s="19" t="n"/>
      <c r="J416" s="21" t="n"/>
      <c r="K416" s="19" t="n"/>
      <c r="L416" s="19" t="n"/>
      <c r="M416" s="21" t="n"/>
      <c r="N416" s="22" t="n"/>
      <c r="O416" s="24">
        <f>IF(A416&lt;&gt;"عهدة","",SUMIFS($G$8:$G$5007,$B$8:$B$5007,B416,$A$8:$A$5007,"مصروف",$I$8:$I$5007,"&lt;&gt;مرفوض"))</f>
        <v/>
      </c>
      <c r="P416" s="25">
        <f>IF(A416&lt;&gt;"عهدة","",N(F416)-O416)</f>
        <v/>
      </c>
      <c r="Q416" s="26">
        <f>IF(A416="","",IF(A416="عهدة",IF(N(F416)=0,"⚠ أدخل قيمة العهدة",IF(P416&lt;0,"⛔ عجز / زيادة مصروفات "&amp;TEXT(-P416,"#,##0"),IF(COUNTIFS($B$8:$B$5007,B416,$A$8:$A$5007,"مصروف",$I$8:$I$5007,"&lt;&gt;مرفوض",$K$8:$K$5007,"&lt;&gt;نعم")&gt;0,"⚠ "&amp;COUNTIFS($B$8:$B$5007,B416,$A$8:$A$5007,"مصروف",$I$8:$I$5007,"&lt;&gt;مرفوض",$K$8:$K$5007,"&lt;&gt;نعم")&amp;" مصروف غير مسوى",IF(L416="تمت التسوية",IF(P416=0,"✔ متوازنة وتمت التسوية","✔ تمت التسوية – متبقي "&amp;TEXT(P416,"#,##0")),IF(P416&gt;0,"متبقي "&amp;TEXT(P416,"#,##0"),"✔ متوازنة"))))),IF(R416=0,"⚠ أضف سطر عهدة أولًا",IF(OR(C416="",N(G416)=0),"⚠ أكمل التاريخ والقيمة",IF(S416="","⚠ التاريخ خارج السنة المالية",IF(H416="","⚠ اختر بند الموازنة",IF(I416="مرفوض","✖ مرفوض من المدير",IF(I416&lt;&gt;"موافق","⏳ بانتظار موافقة المدير",IF(K416&lt;&gt;"نعم","⚠ غير مسوى مع الحسابات","✔ معتمد ومسوى")))))))))</f>
        <v/>
      </c>
      <c r="R416">
        <f>N(R415)+IF(A416="عهدة",1,0)</f>
        <v/>
      </c>
      <c r="S416">
        <f>IF(C416="","",IF(AND(C416&gt;=DATE(2026,9,1),C416&lt;=DATE(2027,8,31)),(YEAR(C416)-2026)*12+MONTH(C416)-8,""))</f>
        <v/>
      </c>
      <c r="T416">
        <f>IF(AND(A416="مصروف",R416&gt;0,I416="موافق",S416&lt;&gt;"",H416&lt;&gt;""),N(G416),0)</f>
        <v/>
      </c>
    </row>
    <row r="417">
      <c r="A417" s="19" t="n"/>
      <c r="B417" s="20">
        <f>IF(A417="","",IF(R417=0,"⚠ أضف سطر عهدة أولًا","BDR-"&amp;TEXT(R417,"000")))</f>
        <v/>
      </c>
      <c r="C417" s="21" t="n"/>
      <c r="D417" s="20">
        <f>IF(C417="","",IF(S417="","خارج السنة المالية",INDEX(القوائم!$D$2:$D$13,S417)))</f>
        <v/>
      </c>
      <c r="E417" s="22" t="n"/>
      <c r="F417" s="23" t="n"/>
      <c r="G417" s="23" t="n"/>
      <c r="H417" s="22" t="n"/>
      <c r="I417" s="19" t="n"/>
      <c r="J417" s="21" t="n"/>
      <c r="K417" s="19" t="n"/>
      <c r="L417" s="19" t="n"/>
      <c r="M417" s="21" t="n"/>
      <c r="N417" s="22" t="n"/>
      <c r="O417" s="24">
        <f>IF(A417&lt;&gt;"عهدة","",SUMIFS($G$8:$G$5007,$B$8:$B$5007,B417,$A$8:$A$5007,"مصروف",$I$8:$I$5007,"&lt;&gt;مرفوض"))</f>
        <v/>
      </c>
      <c r="P417" s="25">
        <f>IF(A417&lt;&gt;"عهدة","",N(F417)-O417)</f>
        <v/>
      </c>
      <c r="Q417" s="26">
        <f>IF(A417="","",IF(A417="عهدة",IF(N(F417)=0,"⚠ أدخل قيمة العهدة",IF(P417&lt;0,"⛔ عجز / زيادة مصروفات "&amp;TEXT(-P417,"#,##0"),IF(COUNTIFS($B$8:$B$5007,B417,$A$8:$A$5007,"مصروف",$I$8:$I$5007,"&lt;&gt;مرفوض",$K$8:$K$5007,"&lt;&gt;نعم")&gt;0,"⚠ "&amp;COUNTIFS($B$8:$B$5007,B417,$A$8:$A$5007,"مصروف",$I$8:$I$5007,"&lt;&gt;مرفوض",$K$8:$K$5007,"&lt;&gt;نعم")&amp;" مصروف غير مسوى",IF(L417="تمت التسوية",IF(P417=0,"✔ متوازنة وتمت التسوية","✔ تمت التسوية – متبقي "&amp;TEXT(P417,"#,##0")),IF(P417&gt;0,"متبقي "&amp;TEXT(P417,"#,##0"),"✔ متوازنة"))))),IF(R417=0,"⚠ أضف سطر عهدة أولًا",IF(OR(C417="",N(G417)=0),"⚠ أكمل التاريخ والقيمة",IF(S417="","⚠ التاريخ خارج السنة المالية",IF(H417="","⚠ اختر بند الموازنة",IF(I417="مرفوض","✖ مرفوض من المدير",IF(I417&lt;&gt;"موافق","⏳ بانتظار موافقة المدير",IF(K417&lt;&gt;"نعم","⚠ غير مسوى مع الحسابات","✔ معتمد ومسوى")))))))))</f>
        <v/>
      </c>
      <c r="R417">
        <f>N(R416)+IF(A417="عهدة",1,0)</f>
        <v/>
      </c>
      <c r="S417">
        <f>IF(C417="","",IF(AND(C417&gt;=DATE(2026,9,1),C417&lt;=DATE(2027,8,31)),(YEAR(C417)-2026)*12+MONTH(C417)-8,""))</f>
        <v/>
      </c>
      <c r="T417">
        <f>IF(AND(A417="مصروف",R417&gt;0,I417="موافق",S417&lt;&gt;"",H417&lt;&gt;""),N(G417),0)</f>
        <v/>
      </c>
    </row>
    <row r="418">
      <c r="A418" s="19" t="n"/>
      <c r="B418" s="20">
        <f>IF(A418="","",IF(R418=0,"⚠ أضف سطر عهدة أولًا","BDR-"&amp;TEXT(R418,"000")))</f>
        <v/>
      </c>
      <c r="C418" s="21" t="n"/>
      <c r="D418" s="20">
        <f>IF(C418="","",IF(S418="","خارج السنة المالية",INDEX(القوائم!$D$2:$D$13,S418)))</f>
        <v/>
      </c>
      <c r="E418" s="22" t="n"/>
      <c r="F418" s="23" t="n"/>
      <c r="G418" s="23" t="n"/>
      <c r="H418" s="22" t="n"/>
      <c r="I418" s="19" t="n"/>
      <c r="J418" s="21" t="n"/>
      <c r="K418" s="19" t="n"/>
      <c r="L418" s="19" t="n"/>
      <c r="M418" s="21" t="n"/>
      <c r="N418" s="22" t="n"/>
      <c r="O418" s="24">
        <f>IF(A418&lt;&gt;"عهدة","",SUMIFS($G$8:$G$5007,$B$8:$B$5007,B418,$A$8:$A$5007,"مصروف",$I$8:$I$5007,"&lt;&gt;مرفوض"))</f>
        <v/>
      </c>
      <c r="P418" s="25">
        <f>IF(A418&lt;&gt;"عهدة","",N(F418)-O418)</f>
        <v/>
      </c>
      <c r="Q418" s="26">
        <f>IF(A418="","",IF(A418="عهدة",IF(N(F418)=0,"⚠ أدخل قيمة العهدة",IF(P418&lt;0,"⛔ عجز / زيادة مصروفات "&amp;TEXT(-P418,"#,##0"),IF(COUNTIFS($B$8:$B$5007,B418,$A$8:$A$5007,"مصروف",$I$8:$I$5007,"&lt;&gt;مرفوض",$K$8:$K$5007,"&lt;&gt;نعم")&gt;0,"⚠ "&amp;COUNTIFS($B$8:$B$5007,B418,$A$8:$A$5007,"مصروف",$I$8:$I$5007,"&lt;&gt;مرفوض",$K$8:$K$5007,"&lt;&gt;نعم")&amp;" مصروف غير مسوى",IF(L418="تمت التسوية",IF(P418=0,"✔ متوازنة وتمت التسوية","✔ تمت التسوية – متبقي "&amp;TEXT(P418,"#,##0")),IF(P418&gt;0,"متبقي "&amp;TEXT(P418,"#,##0"),"✔ متوازنة"))))),IF(R418=0,"⚠ أضف سطر عهدة أولًا",IF(OR(C418="",N(G418)=0),"⚠ أكمل التاريخ والقيمة",IF(S418="","⚠ التاريخ خارج السنة المالية",IF(H418="","⚠ اختر بند الموازنة",IF(I418="مرفوض","✖ مرفوض من المدير",IF(I418&lt;&gt;"موافق","⏳ بانتظار موافقة المدير",IF(K418&lt;&gt;"نعم","⚠ غير مسوى مع الحسابات","✔ معتمد ومسوى")))))))))</f>
        <v/>
      </c>
      <c r="R418">
        <f>N(R417)+IF(A418="عهدة",1,0)</f>
        <v/>
      </c>
      <c r="S418">
        <f>IF(C418="","",IF(AND(C418&gt;=DATE(2026,9,1),C418&lt;=DATE(2027,8,31)),(YEAR(C418)-2026)*12+MONTH(C418)-8,""))</f>
        <v/>
      </c>
      <c r="T418">
        <f>IF(AND(A418="مصروف",R418&gt;0,I418="موافق",S418&lt;&gt;"",H418&lt;&gt;""),N(G418),0)</f>
        <v/>
      </c>
    </row>
    <row r="419">
      <c r="A419" s="19" t="n"/>
      <c r="B419" s="20">
        <f>IF(A419="","",IF(R419=0,"⚠ أضف سطر عهدة أولًا","BDR-"&amp;TEXT(R419,"000")))</f>
        <v/>
      </c>
      <c r="C419" s="21" t="n"/>
      <c r="D419" s="20">
        <f>IF(C419="","",IF(S419="","خارج السنة المالية",INDEX(القوائم!$D$2:$D$13,S419)))</f>
        <v/>
      </c>
      <c r="E419" s="22" t="n"/>
      <c r="F419" s="23" t="n"/>
      <c r="G419" s="23" t="n"/>
      <c r="H419" s="22" t="n"/>
      <c r="I419" s="19" t="n"/>
      <c r="J419" s="21" t="n"/>
      <c r="K419" s="19" t="n"/>
      <c r="L419" s="19" t="n"/>
      <c r="M419" s="21" t="n"/>
      <c r="N419" s="22" t="n"/>
      <c r="O419" s="24">
        <f>IF(A419&lt;&gt;"عهدة","",SUMIFS($G$8:$G$5007,$B$8:$B$5007,B419,$A$8:$A$5007,"مصروف",$I$8:$I$5007,"&lt;&gt;مرفوض"))</f>
        <v/>
      </c>
      <c r="P419" s="25">
        <f>IF(A419&lt;&gt;"عهدة","",N(F419)-O419)</f>
        <v/>
      </c>
      <c r="Q419" s="26">
        <f>IF(A419="","",IF(A419="عهدة",IF(N(F419)=0,"⚠ أدخل قيمة العهدة",IF(P419&lt;0,"⛔ عجز / زيادة مصروفات "&amp;TEXT(-P419,"#,##0"),IF(COUNTIFS($B$8:$B$5007,B419,$A$8:$A$5007,"مصروف",$I$8:$I$5007,"&lt;&gt;مرفوض",$K$8:$K$5007,"&lt;&gt;نعم")&gt;0,"⚠ "&amp;COUNTIFS($B$8:$B$5007,B419,$A$8:$A$5007,"مصروف",$I$8:$I$5007,"&lt;&gt;مرفوض",$K$8:$K$5007,"&lt;&gt;نعم")&amp;" مصروف غير مسوى",IF(L419="تمت التسوية",IF(P419=0,"✔ متوازنة وتمت التسوية","✔ تمت التسوية – متبقي "&amp;TEXT(P419,"#,##0")),IF(P419&gt;0,"متبقي "&amp;TEXT(P419,"#,##0"),"✔ متوازنة"))))),IF(R419=0,"⚠ أضف سطر عهدة أولًا",IF(OR(C419="",N(G419)=0),"⚠ أكمل التاريخ والقيمة",IF(S419="","⚠ التاريخ خارج السنة المالية",IF(H419="","⚠ اختر بند الموازنة",IF(I419="مرفوض","✖ مرفوض من المدير",IF(I419&lt;&gt;"موافق","⏳ بانتظار موافقة المدير",IF(K419&lt;&gt;"نعم","⚠ غير مسوى مع الحسابات","✔ معتمد ومسوى")))))))))</f>
        <v/>
      </c>
      <c r="R419">
        <f>N(R418)+IF(A419="عهدة",1,0)</f>
        <v/>
      </c>
      <c r="S419">
        <f>IF(C419="","",IF(AND(C419&gt;=DATE(2026,9,1),C419&lt;=DATE(2027,8,31)),(YEAR(C419)-2026)*12+MONTH(C419)-8,""))</f>
        <v/>
      </c>
      <c r="T419">
        <f>IF(AND(A419="مصروف",R419&gt;0,I419="موافق",S419&lt;&gt;"",H419&lt;&gt;""),N(G419),0)</f>
        <v/>
      </c>
    </row>
    <row r="420">
      <c r="A420" s="19" t="n"/>
      <c r="B420" s="20">
        <f>IF(A420="","",IF(R420=0,"⚠ أضف سطر عهدة أولًا","BDR-"&amp;TEXT(R420,"000")))</f>
        <v/>
      </c>
      <c r="C420" s="21" t="n"/>
      <c r="D420" s="20">
        <f>IF(C420="","",IF(S420="","خارج السنة المالية",INDEX(القوائم!$D$2:$D$13,S420)))</f>
        <v/>
      </c>
      <c r="E420" s="22" t="n"/>
      <c r="F420" s="23" t="n"/>
      <c r="G420" s="23" t="n"/>
      <c r="H420" s="22" t="n"/>
      <c r="I420" s="19" t="n"/>
      <c r="J420" s="21" t="n"/>
      <c r="K420" s="19" t="n"/>
      <c r="L420" s="19" t="n"/>
      <c r="M420" s="21" t="n"/>
      <c r="N420" s="22" t="n"/>
      <c r="O420" s="24">
        <f>IF(A420&lt;&gt;"عهدة","",SUMIFS($G$8:$G$5007,$B$8:$B$5007,B420,$A$8:$A$5007,"مصروف",$I$8:$I$5007,"&lt;&gt;مرفوض"))</f>
        <v/>
      </c>
      <c r="P420" s="25">
        <f>IF(A420&lt;&gt;"عهدة","",N(F420)-O420)</f>
        <v/>
      </c>
      <c r="Q420" s="26">
        <f>IF(A420="","",IF(A420="عهدة",IF(N(F420)=0,"⚠ أدخل قيمة العهدة",IF(P420&lt;0,"⛔ عجز / زيادة مصروفات "&amp;TEXT(-P420,"#,##0"),IF(COUNTIFS($B$8:$B$5007,B420,$A$8:$A$5007,"مصروف",$I$8:$I$5007,"&lt;&gt;مرفوض",$K$8:$K$5007,"&lt;&gt;نعم")&gt;0,"⚠ "&amp;COUNTIFS($B$8:$B$5007,B420,$A$8:$A$5007,"مصروف",$I$8:$I$5007,"&lt;&gt;مرفوض",$K$8:$K$5007,"&lt;&gt;نعم")&amp;" مصروف غير مسوى",IF(L420="تمت التسوية",IF(P420=0,"✔ متوازنة وتمت التسوية","✔ تمت التسوية – متبقي "&amp;TEXT(P420,"#,##0")),IF(P420&gt;0,"متبقي "&amp;TEXT(P420,"#,##0"),"✔ متوازنة"))))),IF(R420=0,"⚠ أضف سطر عهدة أولًا",IF(OR(C420="",N(G420)=0),"⚠ أكمل التاريخ والقيمة",IF(S420="","⚠ التاريخ خارج السنة المالية",IF(H420="","⚠ اختر بند الموازنة",IF(I420="مرفوض","✖ مرفوض من المدير",IF(I420&lt;&gt;"موافق","⏳ بانتظار موافقة المدير",IF(K420&lt;&gt;"نعم","⚠ غير مسوى مع الحسابات","✔ معتمد ومسوى")))))))))</f>
        <v/>
      </c>
      <c r="R420">
        <f>N(R419)+IF(A420="عهدة",1,0)</f>
        <v/>
      </c>
      <c r="S420">
        <f>IF(C420="","",IF(AND(C420&gt;=DATE(2026,9,1),C420&lt;=DATE(2027,8,31)),(YEAR(C420)-2026)*12+MONTH(C420)-8,""))</f>
        <v/>
      </c>
      <c r="T420">
        <f>IF(AND(A420="مصروف",R420&gt;0,I420="موافق",S420&lt;&gt;"",H420&lt;&gt;""),N(G420),0)</f>
        <v/>
      </c>
    </row>
    <row r="421">
      <c r="A421" s="19" t="n"/>
      <c r="B421" s="20">
        <f>IF(A421="","",IF(R421=0,"⚠ أضف سطر عهدة أولًا","BDR-"&amp;TEXT(R421,"000")))</f>
        <v/>
      </c>
      <c r="C421" s="21" t="n"/>
      <c r="D421" s="20">
        <f>IF(C421="","",IF(S421="","خارج السنة المالية",INDEX(القوائم!$D$2:$D$13,S421)))</f>
        <v/>
      </c>
      <c r="E421" s="22" t="n"/>
      <c r="F421" s="23" t="n"/>
      <c r="G421" s="23" t="n"/>
      <c r="H421" s="22" t="n"/>
      <c r="I421" s="19" t="n"/>
      <c r="J421" s="21" t="n"/>
      <c r="K421" s="19" t="n"/>
      <c r="L421" s="19" t="n"/>
      <c r="M421" s="21" t="n"/>
      <c r="N421" s="22" t="n"/>
      <c r="O421" s="24">
        <f>IF(A421&lt;&gt;"عهدة","",SUMIFS($G$8:$G$5007,$B$8:$B$5007,B421,$A$8:$A$5007,"مصروف",$I$8:$I$5007,"&lt;&gt;مرفوض"))</f>
        <v/>
      </c>
      <c r="P421" s="25">
        <f>IF(A421&lt;&gt;"عهدة","",N(F421)-O421)</f>
        <v/>
      </c>
      <c r="Q421" s="26">
        <f>IF(A421="","",IF(A421="عهدة",IF(N(F421)=0,"⚠ أدخل قيمة العهدة",IF(P421&lt;0,"⛔ عجز / زيادة مصروفات "&amp;TEXT(-P421,"#,##0"),IF(COUNTIFS($B$8:$B$5007,B421,$A$8:$A$5007,"مصروف",$I$8:$I$5007,"&lt;&gt;مرفوض",$K$8:$K$5007,"&lt;&gt;نعم")&gt;0,"⚠ "&amp;COUNTIFS($B$8:$B$5007,B421,$A$8:$A$5007,"مصروف",$I$8:$I$5007,"&lt;&gt;مرفوض",$K$8:$K$5007,"&lt;&gt;نعم")&amp;" مصروف غير مسوى",IF(L421="تمت التسوية",IF(P421=0,"✔ متوازنة وتمت التسوية","✔ تمت التسوية – متبقي "&amp;TEXT(P421,"#,##0")),IF(P421&gt;0,"متبقي "&amp;TEXT(P421,"#,##0"),"✔ متوازنة"))))),IF(R421=0,"⚠ أضف سطر عهدة أولًا",IF(OR(C421="",N(G421)=0),"⚠ أكمل التاريخ والقيمة",IF(S421="","⚠ التاريخ خارج السنة المالية",IF(H421="","⚠ اختر بند الموازنة",IF(I421="مرفوض","✖ مرفوض من المدير",IF(I421&lt;&gt;"موافق","⏳ بانتظار موافقة المدير",IF(K421&lt;&gt;"نعم","⚠ غير مسوى مع الحسابات","✔ معتمد ومسوى")))))))))</f>
        <v/>
      </c>
      <c r="R421">
        <f>N(R420)+IF(A421="عهدة",1,0)</f>
        <v/>
      </c>
      <c r="S421">
        <f>IF(C421="","",IF(AND(C421&gt;=DATE(2026,9,1),C421&lt;=DATE(2027,8,31)),(YEAR(C421)-2026)*12+MONTH(C421)-8,""))</f>
        <v/>
      </c>
      <c r="T421">
        <f>IF(AND(A421="مصروف",R421&gt;0,I421="موافق",S421&lt;&gt;"",H421&lt;&gt;""),N(G421),0)</f>
        <v/>
      </c>
    </row>
    <row r="422">
      <c r="A422" s="19" t="n"/>
      <c r="B422" s="20">
        <f>IF(A422="","",IF(R422=0,"⚠ أضف سطر عهدة أولًا","BDR-"&amp;TEXT(R422,"000")))</f>
        <v/>
      </c>
      <c r="C422" s="21" t="n"/>
      <c r="D422" s="20">
        <f>IF(C422="","",IF(S422="","خارج السنة المالية",INDEX(القوائم!$D$2:$D$13,S422)))</f>
        <v/>
      </c>
      <c r="E422" s="22" t="n"/>
      <c r="F422" s="23" t="n"/>
      <c r="G422" s="23" t="n"/>
      <c r="H422" s="22" t="n"/>
      <c r="I422" s="19" t="n"/>
      <c r="J422" s="21" t="n"/>
      <c r="K422" s="19" t="n"/>
      <c r="L422" s="19" t="n"/>
      <c r="M422" s="21" t="n"/>
      <c r="N422" s="22" t="n"/>
      <c r="O422" s="24">
        <f>IF(A422&lt;&gt;"عهدة","",SUMIFS($G$8:$G$5007,$B$8:$B$5007,B422,$A$8:$A$5007,"مصروف",$I$8:$I$5007,"&lt;&gt;مرفوض"))</f>
        <v/>
      </c>
      <c r="P422" s="25">
        <f>IF(A422&lt;&gt;"عهدة","",N(F422)-O422)</f>
        <v/>
      </c>
      <c r="Q422" s="26">
        <f>IF(A422="","",IF(A422="عهدة",IF(N(F422)=0,"⚠ أدخل قيمة العهدة",IF(P422&lt;0,"⛔ عجز / زيادة مصروفات "&amp;TEXT(-P422,"#,##0"),IF(COUNTIFS($B$8:$B$5007,B422,$A$8:$A$5007,"مصروف",$I$8:$I$5007,"&lt;&gt;مرفوض",$K$8:$K$5007,"&lt;&gt;نعم")&gt;0,"⚠ "&amp;COUNTIFS($B$8:$B$5007,B422,$A$8:$A$5007,"مصروف",$I$8:$I$5007,"&lt;&gt;مرفوض",$K$8:$K$5007,"&lt;&gt;نعم")&amp;" مصروف غير مسوى",IF(L422="تمت التسوية",IF(P422=0,"✔ متوازنة وتمت التسوية","✔ تمت التسوية – متبقي "&amp;TEXT(P422,"#,##0")),IF(P422&gt;0,"متبقي "&amp;TEXT(P422,"#,##0"),"✔ متوازنة"))))),IF(R422=0,"⚠ أضف سطر عهدة أولًا",IF(OR(C422="",N(G422)=0),"⚠ أكمل التاريخ والقيمة",IF(S422="","⚠ التاريخ خارج السنة المالية",IF(H422="","⚠ اختر بند الموازنة",IF(I422="مرفوض","✖ مرفوض من المدير",IF(I422&lt;&gt;"موافق","⏳ بانتظار موافقة المدير",IF(K422&lt;&gt;"نعم","⚠ غير مسوى مع الحسابات","✔ معتمد ومسوى")))))))))</f>
        <v/>
      </c>
      <c r="R422">
        <f>N(R421)+IF(A422="عهدة",1,0)</f>
        <v/>
      </c>
      <c r="S422">
        <f>IF(C422="","",IF(AND(C422&gt;=DATE(2026,9,1),C422&lt;=DATE(2027,8,31)),(YEAR(C422)-2026)*12+MONTH(C422)-8,""))</f>
        <v/>
      </c>
      <c r="T422">
        <f>IF(AND(A422="مصروف",R422&gt;0,I422="موافق",S422&lt;&gt;"",H422&lt;&gt;""),N(G422),0)</f>
        <v/>
      </c>
    </row>
    <row r="423">
      <c r="A423" s="19" t="n"/>
      <c r="B423" s="20">
        <f>IF(A423="","",IF(R423=0,"⚠ أضف سطر عهدة أولًا","BDR-"&amp;TEXT(R423,"000")))</f>
        <v/>
      </c>
      <c r="C423" s="21" t="n"/>
      <c r="D423" s="20">
        <f>IF(C423="","",IF(S423="","خارج السنة المالية",INDEX(القوائم!$D$2:$D$13,S423)))</f>
        <v/>
      </c>
      <c r="E423" s="22" t="n"/>
      <c r="F423" s="23" t="n"/>
      <c r="G423" s="23" t="n"/>
      <c r="H423" s="22" t="n"/>
      <c r="I423" s="19" t="n"/>
      <c r="J423" s="21" t="n"/>
      <c r="K423" s="19" t="n"/>
      <c r="L423" s="19" t="n"/>
      <c r="M423" s="21" t="n"/>
      <c r="N423" s="22" t="n"/>
      <c r="O423" s="24">
        <f>IF(A423&lt;&gt;"عهدة","",SUMIFS($G$8:$G$5007,$B$8:$B$5007,B423,$A$8:$A$5007,"مصروف",$I$8:$I$5007,"&lt;&gt;مرفوض"))</f>
        <v/>
      </c>
      <c r="P423" s="25">
        <f>IF(A423&lt;&gt;"عهدة","",N(F423)-O423)</f>
        <v/>
      </c>
      <c r="Q423" s="26">
        <f>IF(A423="","",IF(A423="عهدة",IF(N(F423)=0,"⚠ أدخل قيمة العهدة",IF(P423&lt;0,"⛔ عجز / زيادة مصروفات "&amp;TEXT(-P423,"#,##0"),IF(COUNTIFS($B$8:$B$5007,B423,$A$8:$A$5007,"مصروف",$I$8:$I$5007,"&lt;&gt;مرفوض",$K$8:$K$5007,"&lt;&gt;نعم")&gt;0,"⚠ "&amp;COUNTIFS($B$8:$B$5007,B423,$A$8:$A$5007,"مصروف",$I$8:$I$5007,"&lt;&gt;مرفوض",$K$8:$K$5007,"&lt;&gt;نعم")&amp;" مصروف غير مسوى",IF(L423="تمت التسوية",IF(P423=0,"✔ متوازنة وتمت التسوية","✔ تمت التسوية – متبقي "&amp;TEXT(P423,"#,##0")),IF(P423&gt;0,"متبقي "&amp;TEXT(P423,"#,##0"),"✔ متوازنة"))))),IF(R423=0,"⚠ أضف سطر عهدة أولًا",IF(OR(C423="",N(G423)=0),"⚠ أكمل التاريخ والقيمة",IF(S423="","⚠ التاريخ خارج السنة المالية",IF(H423="","⚠ اختر بند الموازنة",IF(I423="مرفوض","✖ مرفوض من المدير",IF(I423&lt;&gt;"موافق","⏳ بانتظار موافقة المدير",IF(K423&lt;&gt;"نعم","⚠ غير مسوى مع الحسابات","✔ معتمد ومسوى")))))))))</f>
        <v/>
      </c>
      <c r="R423">
        <f>N(R422)+IF(A423="عهدة",1,0)</f>
        <v/>
      </c>
      <c r="S423">
        <f>IF(C423="","",IF(AND(C423&gt;=DATE(2026,9,1),C423&lt;=DATE(2027,8,31)),(YEAR(C423)-2026)*12+MONTH(C423)-8,""))</f>
        <v/>
      </c>
      <c r="T423">
        <f>IF(AND(A423="مصروف",R423&gt;0,I423="موافق",S423&lt;&gt;"",H423&lt;&gt;""),N(G423),0)</f>
        <v/>
      </c>
    </row>
    <row r="424">
      <c r="A424" s="19" t="n"/>
      <c r="B424" s="20">
        <f>IF(A424="","",IF(R424=0,"⚠ أضف سطر عهدة أولًا","BDR-"&amp;TEXT(R424,"000")))</f>
        <v/>
      </c>
      <c r="C424" s="21" t="n"/>
      <c r="D424" s="20">
        <f>IF(C424="","",IF(S424="","خارج السنة المالية",INDEX(القوائم!$D$2:$D$13,S424)))</f>
        <v/>
      </c>
      <c r="E424" s="22" t="n"/>
      <c r="F424" s="23" t="n"/>
      <c r="G424" s="23" t="n"/>
      <c r="H424" s="22" t="n"/>
      <c r="I424" s="19" t="n"/>
      <c r="J424" s="21" t="n"/>
      <c r="K424" s="19" t="n"/>
      <c r="L424" s="19" t="n"/>
      <c r="M424" s="21" t="n"/>
      <c r="N424" s="22" t="n"/>
      <c r="O424" s="24">
        <f>IF(A424&lt;&gt;"عهدة","",SUMIFS($G$8:$G$5007,$B$8:$B$5007,B424,$A$8:$A$5007,"مصروف",$I$8:$I$5007,"&lt;&gt;مرفوض"))</f>
        <v/>
      </c>
      <c r="P424" s="25">
        <f>IF(A424&lt;&gt;"عهدة","",N(F424)-O424)</f>
        <v/>
      </c>
      <c r="Q424" s="26">
        <f>IF(A424="","",IF(A424="عهدة",IF(N(F424)=0,"⚠ أدخل قيمة العهدة",IF(P424&lt;0,"⛔ عجز / زيادة مصروفات "&amp;TEXT(-P424,"#,##0"),IF(COUNTIFS($B$8:$B$5007,B424,$A$8:$A$5007,"مصروف",$I$8:$I$5007,"&lt;&gt;مرفوض",$K$8:$K$5007,"&lt;&gt;نعم")&gt;0,"⚠ "&amp;COUNTIFS($B$8:$B$5007,B424,$A$8:$A$5007,"مصروف",$I$8:$I$5007,"&lt;&gt;مرفوض",$K$8:$K$5007,"&lt;&gt;نعم")&amp;" مصروف غير مسوى",IF(L424="تمت التسوية",IF(P424=0,"✔ متوازنة وتمت التسوية","✔ تمت التسوية – متبقي "&amp;TEXT(P424,"#,##0")),IF(P424&gt;0,"متبقي "&amp;TEXT(P424,"#,##0"),"✔ متوازنة"))))),IF(R424=0,"⚠ أضف سطر عهدة أولًا",IF(OR(C424="",N(G424)=0),"⚠ أكمل التاريخ والقيمة",IF(S424="","⚠ التاريخ خارج السنة المالية",IF(H424="","⚠ اختر بند الموازنة",IF(I424="مرفوض","✖ مرفوض من المدير",IF(I424&lt;&gt;"موافق","⏳ بانتظار موافقة المدير",IF(K424&lt;&gt;"نعم","⚠ غير مسوى مع الحسابات","✔ معتمد ومسوى")))))))))</f>
        <v/>
      </c>
      <c r="R424">
        <f>N(R423)+IF(A424="عهدة",1,0)</f>
        <v/>
      </c>
      <c r="S424">
        <f>IF(C424="","",IF(AND(C424&gt;=DATE(2026,9,1),C424&lt;=DATE(2027,8,31)),(YEAR(C424)-2026)*12+MONTH(C424)-8,""))</f>
        <v/>
      </c>
      <c r="T424">
        <f>IF(AND(A424="مصروف",R424&gt;0,I424="موافق",S424&lt;&gt;"",H424&lt;&gt;""),N(G424),0)</f>
        <v/>
      </c>
    </row>
    <row r="425">
      <c r="A425" s="19" t="n"/>
      <c r="B425" s="20">
        <f>IF(A425="","",IF(R425=0,"⚠ أضف سطر عهدة أولًا","BDR-"&amp;TEXT(R425,"000")))</f>
        <v/>
      </c>
      <c r="C425" s="21" t="n"/>
      <c r="D425" s="20">
        <f>IF(C425="","",IF(S425="","خارج السنة المالية",INDEX(القوائم!$D$2:$D$13,S425)))</f>
        <v/>
      </c>
      <c r="E425" s="22" t="n"/>
      <c r="F425" s="23" t="n"/>
      <c r="G425" s="23" t="n"/>
      <c r="H425" s="22" t="n"/>
      <c r="I425" s="19" t="n"/>
      <c r="J425" s="21" t="n"/>
      <c r="K425" s="19" t="n"/>
      <c r="L425" s="19" t="n"/>
      <c r="M425" s="21" t="n"/>
      <c r="N425" s="22" t="n"/>
      <c r="O425" s="24">
        <f>IF(A425&lt;&gt;"عهدة","",SUMIFS($G$8:$G$5007,$B$8:$B$5007,B425,$A$8:$A$5007,"مصروف",$I$8:$I$5007,"&lt;&gt;مرفوض"))</f>
        <v/>
      </c>
      <c r="P425" s="25">
        <f>IF(A425&lt;&gt;"عهدة","",N(F425)-O425)</f>
        <v/>
      </c>
      <c r="Q425" s="26">
        <f>IF(A425="","",IF(A425="عهدة",IF(N(F425)=0,"⚠ أدخل قيمة العهدة",IF(P425&lt;0,"⛔ عجز / زيادة مصروفات "&amp;TEXT(-P425,"#,##0"),IF(COUNTIFS($B$8:$B$5007,B425,$A$8:$A$5007,"مصروف",$I$8:$I$5007,"&lt;&gt;مرفوض",$K$8:$K$5007,"&lt;&gt;نعم")&gt;0,"⚠ "&amp;COUNTIFS($B$8:$B$5007,B425,$A$8:$A$5007,"مصروف",$I$8:$I$5007,"&lt;&gt;مرفوض",$K$8:$K$5007,"&lt;&gt;نعم")&amp;" مصروف غير مسوى",IF(L425="تمت التسوية",IF(P425=0,"✔ متوازنة وتمت التسوية","✔ تمت التسوية – متبقي "&amp;TEXT(P425,"#,##0")),IF(P425&gt;0,"متبقي "&amp;TEXT(P425,"#,##0"),"✔ متوازنة"))))),IF(R425=0,"⚠ أضف سطر عهدة أولًا",IF(OR(C425="",N(G425)=0),"⚠ أكمل التاريخ والقيمة",IF(S425="","⚠ التاريخ خارج السنة المالية",IF(H425="","⚠ اختر بند الموازنة",IF(I425="مرفوض","✖ مرفوض من المدير",IF(I425&lt;&gt;"موافق","⏳ بانتظار موافقة المدير",IF(K425&lt;&gt;"نعم","⚠ غير مسوى مع الحسابات","✔ معتمد ومسوى")))))))))</f>
        <v/>
      </c>
      <c r="R425">
        <f>N(R424)+IF(A425="عهدة",1,0)</f>
        <v/>
      </c>
      <c r="S425">
        <f>IF(C425="","",IF(AND(C425&gt;=DATE(2026,9,1),C425&lt;=DATE(2027,8,31)),(YEAR(C425)-2026)*12+MONTH(C425)-8,""))</f>
        <v/>
      </c>
      <c r="T425">
        <f>IF(AND(A425="مصروف",R425&gt;0,I425="موافق",S425&lt;&gt;"",H425&lt;&gt;""),N(G425),0)</f>
        <v/>
      </c>
    </row>
    <row r="426">
      <c r="A426" s="19" t="n"/>
      <c r="B426" s="20">
        <f>IF(A426="","",IF(R426=0,"⚠ أضف سطر عهدة أولًا","BDR-"&amp;TEXT(R426,"000")))</f>
        <v/>
      </c>
      <c r="C426" s="21" t="n"/>
      <c r="D426" s="20">
        <f>IF(C426="","",IF(S426="","خارج السنة المالية",INDEX(القوائم!$D$2:$D$13,S426)))</f>
        <v/>
      </c>
      <c r="E426" s="22" t="n"/>
      <c r="F426" s="23" t="n"/>
      <c r="G426" s="23" t="n"/>
      <c r="H426" s="22" t="n"/>
      <c r="I426" s="19" t="n"/>
      <c r="J426" s="21" t="n"/>
      <c r="K426" s="19" t="n"/>
      <c r="L426" s="19" t="n"/>
      <c r="M426" s="21" t="n"/>
      <c r="N426" s="22" t="n"/>
      <c r="O426" s="24">
        <f>IF(A426&lt;&gt;"عهدة","",SUMIFS($G$8:$G$5007,$B$8:$B$5007,B426,$A$8:$A$5007,"مصروف",$I$8:$I$5007,"&lt;&gt;مرفوض"))</f>
        <v/>
      </c>
      <c r="P426" s="25">
        <f>IF(A426&lt;&gt;"عهدة","",N(F426)-O426)</f>
        <v/>
      </c>
      <c r="Q426" s="26">
        <f>IF(A426="","",IF(A426="عهدة",IF(N(F426)=0,"⚠ أدخل قيمة العهدة",IF(P426&lt;0,"⛔ عجز / زيادة مصروفات "&amp;TEXT(-P426,"#,##0"),IF(COUNTIFS($B$8:$B$5007,B426,$A$8:$A$5007,"مصروف",$I$8:$I$5007,"&lt;&gt;مرفوض",$K$8:$K$5007,"&lt;&gt;نعم")&gt;0,"⚠ "&amp;COUNTIFS($B$8:$B$5007,B426,$A$8:$A$5007,"مصروف",$I$8:$I$5007,"&lt;&gt;مرفوض",$K$8:$K$5007,"&lt;&gt;نعم")&amp;" مصروف غير مسوى",IF(L426="تمت التسوية",IF(P426=0,"✔ متوازنة وتمت التسوية","✔ تمت التسوية – متبقي "&amp;TEXT(P426,"#,##0")),IF(P426&gt;0,"متبقي "&amp;TEXT(P426,"#,##0"),"✔ متوازنة"))))),IF(R426=0,"⚠ أضف سطر عهدة أولًا",IF(OR(C426="",N(G426)=0),"⚠ أكمل التاريخ والقيمة",IF(S426="","⚠ التاريخ خارج السنة المالية",IF(H426="","⚠ اختر بند الموازنة",IF(I426="مرفوض","✖ مرفوض من المدير",IF(I426&lt;&gt;"موافق","⏳ بانتظار موافقة المدير",IF(K426&lt;&gt;"نعم","⚠ غير مسوى مع الحسابات","✔ معتمد ومسوى")))))))))</f>
        <v/>
      </c>
      <c r="R426">
        <f>N(R425)+IF(A426="عهدة",1,0)</f>
        <v/>
      </c>
      <c r="S426">
        <f>IF(C426="","",IF(AND(C426&gt;=DATE(2026,9,1),C426&lt;=DATE(2027,8,31)),(YEAR(C426)-2026)*12+MONTH(C426)-8,""))</f>
        <v/>
      </c>
      <c r="T426">
        <f>IF(AND(A426="مصروف",R426&gt;0,I426="موافق",S426&lt;&gt;"",H426&lt;&gt;""),N(G426),0)</f>
        <v/>
      </c>
    </row>
    <row r="427">
      <c r="A427" s="19" t="n"/>
      <c r="B427" s="20">
        <f>IF(A427="","",IF(R427=0,"⚠ أضف سطر عهدة أولًا","BDR-"&amp;TEXT(R427,"000")))</f>
        <v/>
      </c>
      <c r="C427" s="21" t="n"/>
      <c r="D427" s="20">
        <f>IF(C427="","",IF(S427="","خارج السنة المالية",INDEX(القوائم!$D$2:$D$13,S427)))</f>
        <v/>
      </c>
      <c r="E427" s="22" t="n"/>
      <c r="F427" s="23" t="n"/>
      <c r="G427" s="23" t="n"/>
      <c r="H427" s="22" t="n"/>
      <c r="I427" s="19" t="n"/>
      <c r="J427" s="21" t="n"/>
      <c r="K427" s="19" t="n"/>
      <c r="L427" s="19" t="n"/>
      <c r="M427" s="21" t="n"/>
      <c r="N427" s="22" t="n"/>
      <c r="O427" s="24">
        <f>IF(A427&lt;&gt;"عهدة","",SUMIFS($G$8:$G$5007,$B$8:$B$5007,B427,$A$8:$A$5007,"مصروف",$I$8:$I$5007,"&lt;&gt;مرفوض"))</f>
        <v/>
      </c>
      <c r="P427" s="25">
        <f>IF(A427&lt;&gt;"عهدة","",N(F427)-O427)</f>
        <v/>
      </c>
      <c r="Q427" s="26">
        <f>IF(A427="","",IF(A427="عهدة",IF(N(F427)=0,"⚠ أدخل قيمة العهدة",IF(P427&lt;0,"⛔ عجز / زيادة مصروفات "&amp;TEXT(-P427,"#,##0"),IF(COUNTIFS($B$8:$B$5007,B427,$A$8:$A$5007,"مصروف",$I$8:$I$5007,"&lt;&gt;مرفوض",$K$8:$K$5007,"&lt;&gt;نعم")&gt;0,"⚠ "&amp;COUNTIFS($B$8:$B$5007,B427,$A$8:$A$5007,"مصروف",$I$8:$I$5007,"&lt;&gt;مرفوض",$K$8:$K$5007,"&lt;&gt;نعم")&amp;" مصروف غير مسوى",IF(L427="تمت التسوية",IF(P427=0,"✔ متوازنة وتمت التسوية","✔ تمت التسوية – متبقي "&amp;TEXT(P427,"#,##0")),IF(P427&gt;0,"متبقي "&amp;TEXT(P427,"#,##0"),"✔ متوازنة"))))),IF(R427=0,"⚠ أضف سطر عهدة أولًا",IF(OR(C427="",N(G427)=0),"⚠ أكمل التاريخ والقيمة",IF(S427="","⚠ التاريخ خارج السنة المالية",IF(H427="","⚠ اختر بند الموازنة",IF(I427="مرفوض","✖ مرفوض من المدير",IF(I427&lt;&gt;"موافق","⏳ بانتظار موافقة المدير",IF(K427&lt;&gt;"نعم","⚠ غير مسوى مع الحسابات","✔ معتمد ومسوى")))))))))</f>
        <v/>
      </c>
      <c r="R427">
        <f>N(R426)+IF(A427="عهدة",1,0)</f>
        <v/>
      </c>
      <c r="S427">
        <f>IF(C427="","",IF(AND(C427&gt;=DATE(2026,9,1),C427&lt;=DATE(2027,8,31)),(YEAR(C427)-2026)*12+MONTH(C427)-8,""))</f>
        <v/>
      </c>
      <c r="T427">
        <f>IF(AND(A427="مصروف",R427&gt;0,I427="موافق",S427&lt;&gt;"",H427&lt;&gt;""),N(G427),0)</f>
        <v/>
      </c>
    </row>
    <row r="428">
      <c r="A428" s="19" t="n"/>
      <c r="B428" s="20">
        <f>IF(A428="","",IF(R428=0,"⚠ أضف سطر عهدة أولًا","BDR-"&amp;TEXT(R428,"000")))</f>
        <v/>
      </c>
      <c r="C428" s="21" t="n"/>
      <c r="D428" s="20">
        <f>IF(C428="","",IF(S428="","خارج السنة المالية",INDEX(القوائم!$D$2:$D$13,S428)))</f>
        <v/>
      </c>
      <c r="E428" s="22" t="n"/>
      <c r="F428" s="23" t="n"/>
      <c r="G428" s="23" t="n"/>
      <c r="H428" s="22" t="n"/>
      <c r="I428" s="19" t="n"/>
      <c r="J428" s="21" t="n"/>
      <c r="K428" s="19" t="n"/>
      <c r="L428" s="19" t="n"/>
      <c r="M428" s="21" t="n"/>
      <c r="N428" s="22" t="n"/>
      <c r="O428" s="24">
        <f>IF(A428&lt;&gt;"عهدة","",SUMIFS($G$8:$G$5007,$B$8:$B$5007,B428,$A$8:$A$5007,"مصروف",$I$8:$I$5007,"&lt;&gt;مرفوض"))</f>
        <v/>
      </c>
      <c r="P428" s="25">
        <f>IF(A428&lt;&gt;"عهدة","",N(F428)-O428)</f>
        <v/>
      </c>
      <c r="Q428" s="26">
        <f>IF(A428="","",IF(A428="عهدة",IF(N(F428)=0,"⚠ أدخل قيمة العهدة",IF(P428&lt;0,"⛔ عجز / زيادة مصروفات "&amp;TEXT(-P428,"#,##0"),IF(COUNTIFS($B$8:$B$5007,B428,$A$8:$A$5007,"مصروف",$I$8:$I$5007,"&lt;&gt;مرفوض",$K$8:$K$5007,"&lt;&gt;نعم")&gt;0,"⚠ "&amp;COUNTIFS($B$8:$B$5007,B428,$A$8:$A$5007,"مصروف",$I$8:$I$5007,"&lt;&gt;مرفوض",$K$8:$K$5007,"&lt;&gt;نعم")&amp;" مصروف غير مسوى",IF(L428="تمت التسوية",IF(P428=0,"✔ متوازنة وتمت التسوية","✔ تمت التسوية – متبقي "&amp;TEXT(P428,"#,##0")),IF(P428&gt;0,"متبقي "&amp;TEXT(P428,"#,##0"),"✔ متوازنة"))))),IF(R428=0,"⚠ أضف سطر عهدة أولًا",IF(OR(C428="",N(G428)=0),"⚠ أكمل التاريخ والقيمة",IF(S428="","⚠ التاريخ خارج السنة المالية",IF(H428="","⚠ اختر بند الموازنة",IF(I428="مرفوض","✖ مرفوض من المدير",IF(I428&lt;&gt;"موافق","⏳ بانتظار موافقة المدير",IF(K428&lt;&gt;"نعم","⚠ غير مسوى مع الحسابات","✔ معتمد ومسوى")))))))))</f>
        <v/>
      </c>
      <c r="R428">
        <f>N(R427)+IF(A428="عهدة",1,0)</f>
        <v/>
      </c>
      <c r="S428">
        <f>IF(C428="","",IF(AND(C428&gt;=DATE(2026,9,1),C428&lt;=DATE(2027,8,31)),(YEAR(C428)-2026)*12+MONTH(C428)-8,""))</f>
        <v/>
      </c>
      <c r="T428">
        <f>IF(AND(A428="مصروف",R428&gt;0,I428="موافق",S428&lt;&gt;"",H428&lt;&gt;""),N(G428),0)</f>
        <v/>
      </c>
    </row>
    <row r="429">
      <c r="A429" s="19" t="n"/>
      <c r="B429" s="20">
        <f>IF(A429="","",IF(R429=0,"⚠ أضف سطر عهدة أولًا","BDR-"&amp;TEXT(R429,"000")))</f>
        <v/>
      </c>
      <c r="C429" s="21" t="n"/>
      <c r="D429" s="20">
        <f>IF(C429="","",IF(S429="","خارج السنة المالية",INDEX(القوائم!$D$2:$D$13,S429)))</f>
        <v/>
      </c>
      <c r="E429" s="22" t="n"/>
      <c r="F429" s="23" t="n"/>
      <c r="G429" s="23" t="n"/>
      <c r="H429" s="22" t="n"/>
      <c r="I429" s="19" t="n"/>
      <c r="J429" s="21" t="n"/>
      <c r="K429" s="19" t="n"/>
      <c r="L429" s="19" t="n"/>
      <c r="M429" s="21" t="n"/>
      <c r="N429" s="22" t="n"/>
      <c r="O429" s="24">
        <f>IF(A429&lt;&gt;"عهدة","",SUMIFS($G$8:$G$5007,$B$8:$B$5007,B429,$A$8:$A$5007,"مصروف",$I$8:$I$5007,"&lt;&gt;مرفوض"))</f>
        <v/>
      </c>
      <c r="P429" s="25">
        <f>IF(A429&lt;&gt;"عهدة","",N(F429)-O429)</f>
        <v/>
      </c>
      <c r="Q429" s="26">
        <f>IF(A429="","",IF(A429="عهدة",IF(N(F429)=0,"⚠ أدخل قيمة العهدة",IF(P429&lt;0,"⛔ عجز / زيادة مصروفات "&amp;TEXT(-P429,"#,##0"),IF(COUNTIFS($B$8:$B$5007,B429,$A$8:$A$5007,"مصروف",$I$8:$I$5007,"&lt;&gt;مرفوض",$K$8:$K$5007,"&lt;&gt;نعم")&gt;0,"⚠ "&amp;COUNTIFS($B$8:$B$5007,B429,$A$8:$A$5007,"مصروف",$I$8:$I$5007,"&lt;&gt;مرفوض",$K$8:$K$5007,"&lt;&gt;نعم")&amp;" مصروف غير مسوى",IF(L429="تمت التسوية",IF(P429=0,"✔ متوازنة وتمت التسوية","✔ تمت التسوية – متبقي "&amp;TEXT(P429,"#,##0")),IF(P429&gt;0,"متبقي "&amp;TEXT(P429,"#,##0"),"✔ متوازنة"))))),IF(R429=0,"⚠ أضف سطر عهدة أولًا",IF(OR(C429="",N(G429)=0),"⚠ أكمل التاريخ والقيمة",IF(S429="","⚠ التاريخ خارج السنة المالية",IF(H429="","⚠ اختر بند الموازنة",IF(I429="مرفوض","✖ مرفوض من المدير",IF(I429&lt;&gt;"موافق","⏳ بانتظار موافقة المدير",IF(K429&lt;&gt;"نعم","⚠ غير مسوى مع الحسابات","✔ معتمد ومسوى")))))))))</f>
        <v/>
      </c>
      <c r="R429">
        <f>N(R428)+IF(A429="عهدة",1,0)</f>
        <v/>
      </c>
      <c r="S429">
        <f>IF(C429="","",IF(AND(C429&gt;=DATE(2026,9,1),C429&lt;=DATE(2027,8,31)),(YEAR(C429)-2026)*12+MONTH(C429)-8,""))</f>
        <v/>
      </c>
      <c r="T429">
        <f>IF(AND(A429="مصروف",R429&gt;0,I429="موافق",S429&lt;&gt;"",H429&lt;&gt;""),N(G429),0)</f>
        <v/>
      </c>
    </row>
    <row r="430">
      <c r="A430" s="19" t="n"/>
      <c r="B430" s="20">
        <f>IF(A430="","",IF(R430=0,"⚠ أضف سطر عهدة أولًا","BDR-"&amp;TEXT(R430,"000")))</f>
        <v/>
      </c>
      <c r="C430" s="21" t="n"/>
      <c r="D430" s="20">
        <f>IF(C430="","",IF(S430="","خارج السنة المالية",INDEX(القوائم!$D$2:$D$13,S430)))</f>
        <v/>
      </c>
      <c r="E430" s="22" t="n"/>
      <c r="F430" s="23" t="n"/>
      <c r="G430" s="23" t="n"/>
      <c r="H430" s="22" t="n"/>
      <c r="I430" s="19" t="n"/>
      <c r="J430" s="21" t="n"/>
      <c r="K430" s="19" t="n"/>
      <c r="L430" s="19" t="n"/>
      <c r="M430" s="21" t="n"/>
      <c r="N430" s="22" t="n"/>
      <c r="O430" s="24">
        <f>IF(A430&lt;&gt;"عهدة","",SUMIFS($G$8:$G$5007,$B$8:$B$5007,B430,$A$8:$A$5007,"مصروف",$I$8:$I$5007,"&lt;&gt;مرفوض"))</f>
        <v/>
      </c>
      <c r="P430" s="25">
        <f>IF(A430&lt;&gt;"عهدة","",N(F430)-O430)</f>
        <v/>
      </c>
      <c r="Q430" s="26">
        <f>IF(A430="","",IF(A430="عهدة",IF(N(F430)=0,"⚠ أدخل قيمة العهدة",IF(P430&lt;0,"⛔ عجز / زيادة مصروفات "&amp;TEXT(-P430,"#,##0"),IF(COUNTIFS($B$8:$B$5007,B430,$A$8:$A$5007,"مصروف",$I$8:$I$5007,"&lt;&gt;مرفوض",$K$8:$K$5007,"&lt;&gt;نعم")&gt;0,"⚠ "&amp;COUNTIFS($B$8:$B$5007,B430,$A$8:$A$5007,"مصروف",$I$8:$I$5007,"&lt;&gt;مرفوض",$K$8:$K$5007,"&lt;&gt;نعم")&amp;" مصروف غير مسوى",IF(L430="تمت التسوية",IF(P430=0,"✔ متوازنة وتمت التسوية","✔ تمت التسوية – متبقي "&amp;TEXT(P430,"#,##0")),IF(P430&gt;0,"متبقي "&amp;TEXT(P430,"#,##0"),"✔ متوازنة"))))),IF(R430=0,"⚠ أضف سطر عهدة أولًا",IF(OR(C430="",N(G430)=0),"⚠ أكمل التاريخ والقيمة",IF(S430="","⚠ التاريخ خارج السنة المالية",IF(H430="","⚠ اختر بند الموازنة",IF(I430="مرفوض","✖ مرفوض من المدير",IF(I430&lt;&gt;"موافق","⏳ بانتظار موافقة المدير",IF(K430&lt;&gt;"نعم","⚠ غير مسوى مع الحسابات","✔ معتمد ومسوى")))))))))</f>
        <v/>
      </c>
      <c r="R430">
        <f>N(R429)+IF(A430="عهدة",1,0)</f>
        <v/>
      </c>
      <c r="S430">
        <f>IF(C430="","",IF(AND(C430&gt;=DATE(2026,9,1),C430&lt;=DATE(2027,8,31)),(YEAR(C430)-2026)*12+MONTH(C430)-8,""))</f>
        <v/>
      </c>
      <c r="T430">
        <f>IF(AND(A430="مصروف",R430&gt;0,I430="موافق",S430&lt;&gt;"",H430&lt;&gt;""),N(G430),0)</f>
        <v/>
      </c>
    </row>
    <row r="431">
      <c r="A431" s="19" t="n"/>
      <c r="B431" s="20">
        <f>IF(A431="","",IF(R431=0,"⚠ أضف سطر عهدة أولًا","BDR-"&amp;TEXT(R431,"000")))</f>
        <v/>
      </c>
      <c r="C431" s="21" t="n"/>
      <c r="D431" s="20">
        <f>IF(C431="","",IF(S431="","خارج السنة المالية",INDEX(القوائم!$D$2:$D$13,S431)))</f>
        <v/>
      </c>
      <c r="E431" s="22" t="n"/>
      <c r="F431" s="23" t="n"/>
      <c r="G431" s="23" t="n"/>
      <c r="H431" s="22" t="n"/>
      <c r="I431" s="19" t="n"/>
      <c r="J431" s="21" t="n"/>
      <c r="K431" s="19" t="n"/>
      <c r="L431" s="19" t="n"/>
      <c r="M431" s="21" t="n"/>
      <c r="N431" s="22" t="n"/>
      <c r="O431" s="24">
        <f>IF(A431&lt;&gt;"عهدة","",SUMIFS($G$8:$G$5007,$B$8:$B$5007,B431,$A$8:$A$5007,"مصروف",$I$8:$I$5007,"&lt;&gt;مرفوض"))</f>
        <v/>
      </c>
      <c r="P431" s="25">
        <f>IF(A431&lt;&gt;"عهدة","",N(F431)-O431)</f>
        <v/>
      </c>
      <c r="Q431" s="26">
        <f>IF(A431="","",IF(A431="عهدة",IF(N(F431)=0,"⚠ أدخل قيمة العهدة",IF(P431&lt;0,"⛔ عجز / زيادة مصروفات "&amp;TEXT(-P431,"#,##0"),IF(COUNTIFS($B$8:$B$5007,B431,$A$8:$A$5007,"مصروف",$I$8:$I$5007,"&lt;&gt;مرفوض",$K$8:$K$5007,"&lt;&gt;نعم")&gt;0,"⚠ "&amp;COUNTIFS($B$8:$B$5007,B431,$A$8:$A$5007,"مصروف",$I$8:$I$5007,"&lt;&gt;مرفوض",$K$8:$K$5007,"&lt;&gt;نعم")&amp;" مصروف غير مسوى",IF(L431="تمت التسوية",IF(P431=0,"✔ متوازنة وتمت التسوية","✔ تمت التسوية – متبقي "&amp;TEXT(P431,"#,##0")),IF(P431&gt;0,"متبقي "&amp;TEXT(P431,"#,##0"),"✔ متوازنة"))))),IF(R431=0,"⚠ أضف سطر عهدة أولًا",IF(OR(C431="",N(G431)=0),"⚠ أكمل التاريخ والقيمة",IF(S431="","⚠ التاريخ خارج السنة المالية",IF(H431="","⚠ اختر بند الموازنة",IF(I431="مرفوض","✖ مرفوض من المدير",IF(I431&lt;&gt;"موافق","⏳ بانتظار موافقة المدير",IF(K431&lt;&gt;"نعم","⚠ غير مسوى مع الحسابات","✔ معتمد ومسوى")))))))))</f>
        <v/>
      </c>
      <c r="R431">
        <f>N(R430)+IF(A431="عهدة",1,0)</f>
        <v/>
      </c>
      <c r="S431">
        <f>IF(C431="","",IF(AND(C431&gt;=DATE(2026,9,1),C431&lt;=DATE(2027,8,31)),(YEAR(C431)-2026)*12+MONTH(C431)-8,""))</f>
        <v/>
      </c>
      <c r="T431">
        <f>IF(AND(A431="مصروف",R431&gt;0,I431="موافق",S431&lt;&gt;"",H431&lt;&gt;""),N(G431),0)</f>
        <v/>
      </c>
    </row>
    <row r="432">
      <c r="A432" s="19" t="n"/>
      <c r="B432" s="20">
        <f>IF(A432="","",IF(R432=0,"⚠ أضف سطر عهدة أولًا","BDR-"&amp;TEXT(R432,"000")))</f>
        <v/>
      </c>
      <c r="C432" s="21" t="n"/>
      <c r="D432" s="20">
        <f>IF(C432="","",IF(S432="","خارج السنة المالية",INDEX(القوائم!$D$2:$D$13,S432)))</f>
        <v/>
      </c>
      <c r="E432" s="22" t="n"/>
      <c r="F432" s="23" t="n"/>
      <c r="G432" s="23" t="n"/>
      <c r="H432" s="22" t="n"/>
      <c r="I432" s="19" t="n"/>
      <c r="J432" s="21" t="n"/>
      <c r="K432" s="19" t="n"/>
      <c r="L432" s="19" t="n"/>
      <c r="M432" s="21" t="n"/>
      <c r="N432" s="22" t="n"/>
      <c r="O432" s="24">
        <f>IF(A432&lt;&gt;"عهدة","",SUMIFS($G$8:$G$5007,$B$8:$B$5007,B432,$A$8:$A$5007,"مصروف",$I$8:$I$5007,"&lt;&gt;مرفوض"))</f>
        <v/>
      </c>
      <c r="P432" s="25">
        <f>IF(A432&lt;&gt;"عهدة","",N(F432)-O432)</f>
        <v/>
      </c>
      <c r="Q432" s="26">
        <f>IF(A432="","",IF(A432="عهدة",IF(N(F432)=0,"⚠ أدخل قيمة العهدة",IF(P432&lt;0,"⛔ عجز / زيادة مصروفات "&amp;TEXT(-P432,"#,##0"),IF(COUNTIFS($B$8:$B$5007,B432,$A$8:$A$5007,"مصروف",$I$8:$I$5007,"&lt;&gt;مرفوض",$K$8:$K$5007,"&lt;&gt;نعم")&gt;0,"⚠ "&amp;COUNTIFS($B$8:$B$5007,B432,$A$8:$A$5007,"مصروف",$I$8:$I$5007,"&lt;&gt;مرفوض",$K$8:$K$5007,"&lt;&gt;نعم")&amp;" مصروف غير مسوى",IF(L432="تمت التسوية",IF(P432=0,"✔ متوازنة وتمت التسوية","✔ تمت التسوية – متبقي "&amp;TEXT(P432,"#,##0")),IF(P432&gt;0,"متبقي "&amp;TEXT(P432,"#,##0"),"✔ متوازنة"))))),IF(R432=0,"⚠ أضف سطر عهدة أولًا",IF(OR(C432="",N(G432)=0),"⚠ أكمل التاريخ والقيمة",IF(S432="","⚠ التاريخ خارج السنة المالية",IF(H432="","⚠ اختر بند الموازنة",IF(I432="مرفوض","✖ مرفوض من المدير",IF(I432&lt;&gt;"موافق","⏳ بانتظار موافقة المدير",IF(K432&lt;&gt;"نعم","⚠ غير مسوى مع الحسابات","✔ معتمد ومسوى")))))))))</f>
        <v/>
      </c>
      <c r="R432">
        <f>N(R431)+IF(A432="عهدة",1,0)</f>
        <v/>
      </c>
      <c r="S432">
        <f>IF(C432="","",IF(AND(C432&gt;=DATE(2026,9,1),C432&lt;=DATE(2027,8,31)),(YEAR(C432)-2026)*12+MONTH(C432)-8,""))</f>
        <v/>
      </c>
      <c r="T432">
        <f>IF(AND(A432="مصروف",R432&gt;0,I432="موافق",S432&lt;&gt;"",H432&lt;&gt;""),N(G432),0)</f>
        <v/>
      </c>
    </row>
    <row r="433">
      <c r="A433" s="19" t="n"/>
      <c r="B433" s="20">
        <f>IF(A433="","",IF(R433=0,"⚠ أضف سطر عهدة أولًا","BDR-"&amp;TEXT(R433,"000")))</f>
        <v/>
      </c>
      <c r="C433" s="21" t="n"/>
      <c r="D433" s="20">
        <f>IF(C433="","",IF(S433="","خارج السنة المالية",INDEX(القوائم!$D$2:$D$13,S433)))</f>
        <v/>
      </c>
      <c r="E433" s="22" t="n"/>
      <c r="F433" s="23" t="n"/>
      <c r="G433" s="23" t="n"/>
      <c r="H433" s="22" t="n"/>
      <c r="I433" s="19" t="n"/>
      <c r="J433" s="21" t="n"/>
      <c r="K433" s="19" t="n"/>
      <c r="L433" s="19" t="n"/>
      <c r="M433" s="21" t="n"/>
      <c r="N433" s="22" t="n"/>
      <c r="O433" s="24">
        <f>IF(A433&lt;&gt;"عهدة","",SUMIFS($G$8:$G$5007,$B$8:$B$5007,B433,$A$8:$A$5007,"مصروف",$I$8:$I$5007,"&lt;&gt;مرفوض"))</f>
        <v/>
      </c>
      <c r="P433" s="25">
        <f>IF(A433&lt;&gt;"عهدة","",N(F433)-O433)</f>
        <v/>
      </c>
      <c r="Q433" s="26">
        <f>IF(A433="","",IF(A433="عهدة",IF(N(F433)=0,"⚠ أدخل قيمة العهدة",IF(P433&lt;0,"⛔ عجز / زيادة مصروفات "&amp;TEXT(-P433,"#,##0"),IF(COUNTIFS($B$8:$B$5007,B433,$A$8:$A$5007,"مصروف",$I$8:$I$5007,"&lt;&gt;مرفوض",$K$8:$K$5007,"&lt;&gt;نعم")&gt;0,"⚠ "&amp;COUNTIFS($B$8:$B$5007,B433,$A$8:$A$5007,"مصروف",$I$8:$I$5007,"&lt;&gt;مرفوض",$K$8:$K$5007,"&lt;&gt;نعم")&amp;" مصروف غير مسوى",IF(L433="تمت التسوية",IF(P433=0,"✔ متوازنة وتمت التسوية","✔ تمت التسوية – متبقي "&amp;TEXT(P433,"#,##0")),IF(P433&gt;0,"متبقي "&amp;TEXT(P433,"#,##0"),"✔ متوازنة"))))),IF(R433=0,"⚠ أضف سطر عهدة أولًا",IF(OR(C433="",N(G433)=0),"⚠ أكمل التاريخ والقيمة",IF(S433="","⚠ التاريخ خارج السنة المالية",IF(H433="","⚠ اختر بند الموازنة",IF(I433="مرفوض","✖ مرفوض من المدير",IF(I433&lt;&gt;"موافق","⏳ بانتظار موافقة المدير",IF(K433&lt;&gt;"نعم","⚠ غير مسوى مع الحسابات","✔ معتمد ومسوى")))))))))</f>
        <v/>
      </c>
      <c r="R433">
        <f>N(R432)+IF(A433="عهدة",1,0)</f>
        <v/>
      </c>
      <c r="S433">
        <f>IF(C433="","",IF(AND(C433&gt;=DATE(2026,9,1),C433&lt;=DATE(2027,8,31)),(YEAR(C433)-2026)*12+MONTH(C433)-8,""))</f>
        <v/>
      </c>
      <c r="T433">
        <f>IF(AND(A433="مصروف",R433&gt;0,I433="موافق",S433&lt;&gt;"",H433&lt;&gt;""),N(G433),0)</f>
        <v/>
      </c>
    </row>
    <row r="434">
      <c r="A434" s="19" t="n"/>
      <c r="B434" s="20">
        <f>IF(A434="","",IF(R434=0,"⚠ أضف سطر عهدة أولًا","BDR-"&amp;TEXT(R434,"000")))</f>
        <v/>
      </c>
      <c r="C434" s="21" t="n"/>
      <c r="D434" s="20">
        <f>IF(C434="","",IF(S434="","خارج السنة المالية",INDEX(القوائم!$D$2:$D$13,S434)))</f>
        <v/>
      </c>
      <c r="E434" s="22" t="n"/>
      <c r="F434" s="23" t="n"/>
      <c r="G434" s="23" t="n"/>
      <c r="H434" s="22" t="n"/>
      <c r="I434" s="19" t="n"/>
      <c r="J434" s="21" t="n"/>
      <c r="K434" s="19" t="n"/>
      <c r="L434" s="19" t="n"/>
      <c r="M434" s="21" t="n"/>
      <c r="N434" s="22" t="n"/>
      <c r="O434" s="24">
        <f>IF(A434&lt;&gt;"عهدة","",SUMIFS($G$8:$G$5007,$B$8:$B$5007,B434,$A$8:$A$5007,"مصروف",$I$8:$I$5007,"&lt;&gt;مرفوض"))</f>
        <v/>
      </c>
      <c r="P434" s="25">
        <f>IF(A434&lt;&gt;"عهدة","",N(F434)-O434)</f>
        <v/>
      </c>
      <c r="Q434" s="26">
        <f>IF(A434="","",IF(A434="عهدة",IF(N(F434)=0,"⚠ أدخل قيمة العهدة",IF(P434&lt;0,"⛔ عجز / زيادة مصروفات "&amp;TEXT(-P434,"#,##0"),IF(COUNTIFS($B$8:$B$5007,B434,$A$8:$A$5007,"مصروف",$I$8:$I$5007,"&lt;&gt;مرفوض",$K$8:$K$5007,"&lt;&gt;نعم")&gt;0,"⚠ "&amp;COUNTIFS($B$8:$B$5007,B434,$A$8:$A$5007,"مصروف",$I$8:$I$5007,"&lt;&gt;مرفوض",$K$8:$K$5007,"&lt;&gt;نعم")&amp;" مصروف غير مسوى",IF(L434="تمت التسوية",IF(P434=0,"✔ متوازنة وتمت التسوية","✔ تمت التسوية – متبقي "&amp;TEXT(P434,"#,##0")),IF(P434&gt;0,"متبقي "&amp;TEXT(P434,"#,##0"),"✔ متوازنة"))))),IF(R434=0,"⚠ أضف سطر عهدة أولًا",IF(OR(C434="",N(G434)=0),"⚠ أكمل التاريخ والقيمة",IF(S434="","⚠ التاريخ خارج السنة المالية",IF(H434="","⚠ اختر بند الموازنة",IF(I434="مرفوض","✖ مرفوض من المدير",IF(I434&lt;&gt;"موافق","⏳ بانتظار موافقة المدير",IF(K434&lt;&gt;"نعم","⚠ غير مسوى مع الحسابات","✔ معتمد ومسوى")))))))))</f>
        <v/>
      </c>
      <c r="R434">
        <f>N(R433)+IF(A434="عهدة",1,0)</f>
        <v/>
      </c>
      <c r="S434">
        <f>IF(C434="","",IF(AND(C434&gt;=DATE(2026,9,1),C434&lt;=DATE(2027,8,31)),(YEAR(C434)-2026)*12+MONTH(C434)-8,""))</f>
        <v/>
      </c>
      <c r="T434">
        <f>IF(AND(A434="مصروف",R434&gt;0,I434="موافق",S434&lt;&gt;"",H434&lt;&gt;""),N(G434),0)</f>
        <v/>
      </c>
    </row>
    <row r="435">
      <c r="A435" s="19" t="n"/>
      <c r="B435" s="20">
        <f>IF(A435="","",IF(R435=0,"⚠ أضف سطر عهدة أولًا","BDR-"&amp;TEXT(R435,"000")))</f>
        <v/>
      </c>
      <c r="C435" s="21" t="n"/>
      <c r="D435" s="20">
        <f>IF(C435="","",IF(S435="","خارج السنة المالية",INDEX(القوائم!$D$2:$D$13,S435)))</f>
        <v/>
      </c>
      <c r="E435" s="22" t="n"/>
      <c r="F435" s="23" t="n"/>
      <c r="G435" s="23" t="n"/>
      <c r="H435" s="22" t="n"/>
      <c r="I435" s="19" t="n"/>
      <c r="J435" s="21" t="n"/>
      <c r="K435" s="19" t="n"/>
      <c r="L435" s="19" t="n"/>
      <c r="M435" s="21" t="n"/>
      <c r="N435" s="22" t="n"/>
      <c r="O435" s="24">
        <f>IF(A435&lt;&gt;"عهدة","",SUMIFS($G$8:$G$5007,$B$8:$B$5007,B435,$A$8:$A$5007,"مصروف",$I$8:$I$5007,"&lt;&gt;مرفوض"))</f>
        <v/>
      </c>
      <c r="P435" s="25">
        <f>IF(A435&lt;&gt;"عهدة","",N(F435)-O435)</f>
        <v/>
      </c>
      <c r="Q435" s="26">
        <f>IF(A435="","",IF(A435="عهدة",IF(N(F435)=0,"⚠ أدخل قيمة العهدة",IF(P435&lt;0,"⛔ عجز / زيادة مصروفات "&amp;TEXT(-P435,"#,##0"),IF(COUNTIFS($B$8:$B$5007,B435,$A$8:$A$5007,"مصروف",$I$8:$I$5007,"&lt;&gt;مرفوض",$K$8:$K$5007,"&lt;&gt;نعم")&gt;0,"⚠ "&amp;COUNTIFS($B$8:$B$5007,B435,$A$8:$A$5007,"مصروف",$I$8:$I$5007,"&lt;&gt;مرفوض",$K$8:$K$5007,"&lt;&gt;نعم")&amp;" مصروف غير مسوى",IF(L435="تمت التسوية",IF(P435=0,"✔ متوازنة وتمت التسوية","✔ تمت التسوية – متبقي "&amp;TEXT(P435,"#,##0")),IF(P435&gt;0,"متبقي "&amp;TEXT(P435,"#,##0"),"✔ متوازنة"))))),IF(R435=0,"⚠ أضف سطر عهدة أولًا",IF(OR(C435="",N(G435)=0),"⚠ أكمل التاريخ والقيمة",IF(S435="","⚠ التاريخ خارج السنة المالية",IF(H435="","⚠ اختر بند الموازنة",IF(I435="مرفوض","✖ مرفوض من المدير",IF(I435&lt;&gt;"موافق","⏳ بانتظار موافقة المدير",IF(K435&lt;&gt;"نعم","⚠ غير مسوى مع الحسابات","✔ معتمد ومسوى")))))))))</f>
        <v/>
      </c>
      <c r="R435">
        <f>N(R434)+IF(A435="عهدة",1,0)</f>
        <v/>
      </c>
      <c r="S435">
        <f>IF(C435="","",IF(AND(C435&gt;=DATE(2026,9,1),C435&lt;=DATE(2027,8,31)),(YEAR(C435)-2026)*12+MONTH(C435)-8,""))</f>
        <v/>
      </c>
      <c r="T435">
        <f>IF(AND(A435="مصروف",R435&gt;0,I435="موافق",S435&lt;&gt;"",H435&lt;&gt;""),N(G435),0)</f>
        <v/>
      </c>
    </row>
    <row r="436">
      <c r="A436" s="19" t="n"/>
      <c r="B436" s="20">
        <f>IF(A436="","",IF(R436=0,"⚠ أضف سطر عهدة أولًا","BDR-"&amp;TEXT(R436,"000")))</f>
        <v/>
      </c>
      <c r="C436" s="21" t="n"/>
      <c r="D436" s="20">
        <f>IF(C436="","",IF(S436="","خارج السنة المالية",INDEX(القوائم!$D$2:$D$13,S436)))</f>
        <v/>
      </c>
      <c r="E436" s="22" t="n"/>
      <c r="F436" s="23" t="n"/>
      <c r="G436" s="23" t="n"/>
      <c r="H436" s="22" t="n"/>
      <c r="I436" s="19" t="n"/>
      <c r="J436" s="21" t="n"/>
      <c r="K436" s="19" t="n"/>
      <c r="L436" s="19" t="n"/>
      <c r="M436" s="21" t="n"/>
      <c r="N436" s="22" t="n"/>
      <c r="O436" s="24">
        <f>IF(A436&lt;&gt;"عهدة","",SUMIFS($G$8:$G$5007,$B$8:$B$5007,B436,$A$8:$A$5007,"مصروف",$I$8:$I$5007,"&lt;&gt;مرفوض"))</f>
        <v/>
      </c>
      <c r="P436" s="25">
        <f>IF(A436&lt;&gt;"عهدة","",N(F436)-O436)</f>
        <v/>
      </c>
      <c r="Q436" s="26">
        <f>IF(A436="","",IF(A436="عهدة",IF(N(F436)=0,"⚠ أدخل قيمة العهدة",IF(P436&lt;0,"⛔ عجز / زيادة مصروفات "&amp;TEXT(-P436,"#,##0"),IF(COUNTIFS($B$8:$B$5007,B436,$A$8:$A$5007,"مصروف",$I$8:$I$5007,"&lt;&gt;مرفوض",$K$8:$K$5007,"&lt;&gt;نعم")&gt;0,"⚠ "&amp;COUNTIFS($B$8:$B$5007,B436,$A$8:$A$5007,"مصروف",$I$8:$I$5007,"&lt;&gt;مرفوض",$K$8:$K$5007,"&lt;&gt;نعم")&amp;" مصروف غير مسوى",IF(L436="تمت التسوية",IF(P436=0,"✔ متوازنة وتمت التسوية","✔ تمت التسوية – متبقي "&amp;TEXT(P436,"#,##0")),IF(P436&gt;0,"متبقي "&amp;TEXT(P436,"#,##0"),"✔ متوازنة"))))),IF(R436=0,"⚠ أضف سطر عهدة أولًا",IF(OR(C436="",N(G436)=0),"⚠ أكمل التاريخ والقيمة",IF(S436="","⚠ التاريخ خارج السنة المالية",IF(H436="","⚠ اختر بند الموازنة",IF(I436="مرفوض","✖ مرفوض من المدير",IF(I436&lt;&gt;"موافق","⏳ بانتظار موافقة المدير",IF(K436&lt;&gt;"نعم","⚠ غير مسوى مع الحسابات","✔ معتمد ومسوى")))))))))</f>
        <v/>
      </c>
      <c r="R436">
        <f>N(R435)+IF(A436="عهدة",1,0)</f>
        <v/>
      </c>
      <c r="S436">
        <f>IF(C436="","",IF(AND(C436&gt;=DATE(2026,9,1),C436&lt;=DATE(2027,8,31)),(YEAR(C436)-2026)*12+MONTH(C436)-8,""))</f>
        <v/>
      </c>
      <c r="T436">
        <f>IF(AND(A436="مصروف",R436&gt;0,I436="موافق",S436&lt;&gt;"",H436&lt;&gt;""),N(G436),0)</f>
        <v/>
      </c>
    </row>
    <row r="437">
      <c r="A437" s="19" t="n"/>
      <c r="B437" s="20">
        <f>IF(A437="","",IF(R437=0,"⚠ أضف سطر عهدة أولًا","BDR-"&amp;TEXT(R437,"000")))</f>
        <v/>
      </c>
      <c r="C437" s="21" t="n"/>
      <c r="D437" s="20">
        <f>IF(C437="","",IF(S437="","خارج السنة المالية",INDEX(القوائم!$D$2:$D$13,S437)))</f>
        <v/>
      </c>
      <c r="E437" s="22" t="n"/>
      <c r="F437" s="23" t="n"/>
      <c r="G437" s="23" t="n"/>
      <c r="H437" s="22" t="n"/>
      <c r="I437" s="19" t="n"/>
      <c r="J437" s="21" t="n"/>
      <c r="K437" s="19" t="n"/>
      <c r="L437" s="19" t="n"/>
      <c r="M437" s="21" t="n"/>
      <c r="N437" s="22" t="n"/>
      <c r="O437" s="24">
        <f>IF(A437&lt;&gt;"عهدة","",SUMIFS($G$8:$G$5007,$B$8:$B$5007,B437,$A$8:$A$5007,"مصروف",$I$8:$I$5007,"&lt;&gt;مرفوض"))</f>
        <v/>
      </c>
      <c r="P437" s="25">
        <f>IF(A437&lt;&gt;"عهدة","",N(F437)-O437)</f>
        <v/>
      </c>
      <c r="Q437" s="26">
        <f>IF(A437="","",IF(A437="عهدة",IF(N(F437)=0,"⚠ أدخل قيمة العهدة",IF(P437&lt;0,"⛔ عجز / زيادة مصروفات "&amp;TEXT(-P437,"#,##0"),IF(COUNTIFS($B$8:$B$5007,B437,$A$8:$A$5007,"مصروف",$I$8:$I$5007,"&lt;&gt;مرفوض",$K$8:$K$5007,"&lt;&gt;نعم")&gt;0,"⚠ "&amp;COUNTIFS($B$8:$B$5007,B437,$A$8:$A$5007,"مصروف",$I$8:$I$5007,"&lt;&gt;مرفوض",$K$8:$K$5007,"&lt;&gt;نعم")&amp;" مصروف غير مسوى",IF(L437="تمت التسوية",IF(P437=0,"✔ متوازنة وتمت التسوية","✔ تمت التسوية – متبقي "&amp;TEXT(P437,"#,##0")),IF(P437&gt;0,"متبقي "&amp;TEXT(P437,"#,##0"),"✔ متوازنة"))))),IF(R437=0,"⚠ أضف سطر عهدة أولًا",IF(OR(C437="",N(G437)=0),"⚠ أكمل التاريخ والقيمة",IF(S437="","⚠ التاريخ خارج السنة المالية",IF(H437="","⚠ اختر بند الموازنة",IF(I437="مرفوض","✖ مرفوض من المدير",IF(I437&lt;&gt;"موافق","⏳ بانتظار موافقة المدير",IF(K437&lt;&gt;"نعم","⚠ غير مسوى مع الحسابات","✔ معتمد ومسوى")))))))))</f>
        <v/>
      </c>
      <c r="R437">
        <f>N(R436)+IF(A437="عهدة",1,0)</f>
        <v/>
      </c>
      <c r="S437">
        <f>IF(C437="","",IF(AND(C437&gt;=DATE(2026,9,1),C437&lt;=DATE(2027,8,31)),(YEAR(C437)-2026)*12+MONTH(C437)-8,""))</f>
        <v/>
      </c>
      <c r="T437">
        <f>IF(AND(A437="مصروف",R437&gt;0,I437="موافق",S437&lt;&gt;"",H437&lt;&gt;""),N(G437),0)</f>
        <v/>
      </c>
    </row>
    <row r="438">
      <c r="A438" s="19" t="n"/>
      <c r="B438" s="20">
        <f>IF(A438="","",IF(R438=0,"⚠ أضف سطر عهدة أولًا","BDR-"&amp;TEXT(R438,"000")))</f>
        <v/>
      </c>
      <c r="C438" s="21" t="n"/>
      <c r="D438" s="20">
        <f>IF(C438="","",IF(S438="","خارج السنة المالية",INDEX(القوائم!$D$2:$D$13,S438)))</f>
        <v/>
      </c>
      <c r="E438" s="22" t="n"/>
      <c r="F438" s="23" t="n"/>
      <c r="G438" s="23" t="n"/>
      <c r="H438" s="22" t="n"/>
      <c r="I438" s="19" t="n"/>
      <c r="J438" s="21" t="n"/>
      <c r="K438" s="19" t="n"/>
      <c r="L438" s="19" t="n"/>
      <c r="M438" s="21" t="n"/>
      <c r="N438" s="22" t="n"/>
      <c r="O438" s="24">
        <f>IF(A438&lt;&gt;"عهدة","",SUMIFS($G$8:$G$5007,$B$8:$B$5007,B438,$A$8:$A$5007,"مصروف",$I$8:$I$5007,"&lt;&gt;مرفوض"))</f>
        <v/>
      </c>
      <c r="P438" s="25">
        <f>IF(A438&lt;&gt;"عهدة","",N(F438)-O438)</f>
        <v/>
      </c>
      <c r="Q438" s="26">
        <f>IF(A438="","",IF(A438="عهدة",IF(N(F438)=0,"⚠ أدخل قيمة العهدة",IF(P438&lt;0,"⛔ عجز / زيادة مصروفات "&amp;TEXT(-P438,"#,##0"),IF(COUNTIFS($B$8:$B$5007,B438,$A$8:$A$5007,"مصروف",$I$8:$I$5007,"&lt;&gt;مرفوض",$K$8:$K$5007,"&lt;&gt;نعم")&gt;0,"⚠ "&amp;COUNTIFS($B$8:$B$5007,B438,$A$8:$A$5007,"مصروف",$I$8:$I$5007,"&lt;&gt;مرفوض",$K$8:$K$5007,"&lt;&gt;نعم")&amp;" مصروف غير مسوى",IF(L438="تمت التسوية",IF(P438=0,"✔ متوازنة وتمت التسوية","✔ تمت التسوية – متبقي "&amp;TEXT(P438,"#,##0")),IF(P438&gt;0,"متبقي "&amp;TEXT(P438,"#,##0"),"✔ متوازنة"))))),IF(R438=0,"⚠ أضف سطر عهدة أولًا",IF(OR(C438="",N(G438)=0),"⚠ أكمل التاريخ والقيمة",IF(S438="","⚠ التاريخ خارج السنة المالية",IF(H438="","⚠ اختر بند الموازنة",IF(I438="مرفوض","✖ مرفوض من المدير",IF(I438&lt;&gt;"موافق","⏳ بانتظار موافقة المدير",IF(K438&lt;&gt;"نعم","⚠ غير مسوى مع الحسابات","✔ معتمد ومسوى")))))))))</f>
        <v/>
      </c>
      <c r="R438">
        <f>N(R437)+IF(A438="عهدة",1,0)</f>
        <v/>
      </c>
      <c r="S438">
        <f>IF(C438="","",IF(AND(C438&gt;=DATE(2026,9,1),C438&lt;=DATE(2027,8,31)),(YEAR(C438)-2026)*12+MONTH(C438)-8,""))</f>
        <v/>
      </c>
      <c r="T438">
        <f>IF(AND(A438="مصروف",R438&gt;0,I438="موافق",S438&lt;&gt;"",H438&lt;&gt;""),N(G438),0)</f>
        <v/>
      </c>
    </row>
    <row r="439">
      <c r="A439" s="19" t="n"/>
      <c r="B439" s="20">
        <f>IF(A439="","",IF(R439=0,"⚠ أضف سطر عهدة أولًا","BDR-"&amp;TEXT(R439,"000")))</f>
        <v/>
      </c>
      <c r="C439" s="21" t="n"/>
      <c r="D439" s="20">
        <f>IF(C439="","",IF(S439="","خارج السنة المالية",INDEX(القوائم!$D$2:$D$13,S439)))</f>
        <v/>
      </c>
      <c r="E439" s="22" t="n"/>
      <c r="F439" s="23" t="n"/>
      <c r="G439" s="23" t="n"/>
      <c r="H439" s="22" t="n"/>
      <c r="I439" s="19" t="n"/>
      <c r="J439" s="21" t="n"/>
      <c r="K439" s="19" t="n"/>
      <c r="L439" s="19" t="n"/>
      <c r="M439" s="21" t="n"/>
      <c r="N439" s="22" t="n"/>
      <c r="O439" s="24">
        <f>IF(A439&lt;&gt;"عهدة","",SUMIFS($G$8:$G$5007,$B$8:$B$5007,B439,$A$8:$A$5007,"مصروف",$I$8:$I$5007,"&lt;&gt;مرفوض"))</f>
        <v/>
      </c>
      <c r="P439" s="25">
        <f>IF(A439&lt;&gt;"عهدة","",N(F439)-O439)</f>
        <v/>
      </c>
      <c r="Q439" s="26">
        <f>IF(A439="","",IF(A439="عهدة",IF(N(F439)=0,"⚠ أدخل قيمة العهدة",IF(P439&lt;0,"⛔ عجز / زيادة مصروفات "&amp;TEXT(-P439,"#,##0"),IF(COUNTIFS($B$8:$B$5007,B439,$A$8:$A$5007,"مصروف",$I$8:$I$5007,"&lt;&gt;مرفوض",$K$8:$K$5007,"&lt;&gt;نعم")&gt;0,"⚠ "&amp;COUNTIFS($B$8:$B$5007,B439,$A$8:$A$5007,"مصروف",$I$8:$I$5007,"&lt;&gt;مرفوض",$K$8:$K$5007,"&lt;&gt;نعم")&amp;" مصروف غير مسوى",IF(L439="تمت التسوية",IF(P439=0,"✔ متوازنة وتمت التسوية","✔ تمت التسوية – متبقي "&amp;TEXT(P439,"#,##0")),IF(P439&gt;0,"متبقي "&amp;TEXT(P439,"#,##0"),"✔ متوازنة"))))),IF(R439=0,"⚠ أضف سطر عهدة أولًا",IF(OR(C439="",N(G439)=0),"⚠ أكمل التاريخ والقيمة",IF(S439="","⚠ التاريخ خارج السنة المالية",IF(H439="","⚠ اختر بند الموازنة",IF(I439="مرفوض","✖ مرفوض من المدير",IF(I439&lt;&gt;"موافق","⏳ بانتظار موافقة المدير",IF(K439&lt;&gt;"نعم","⚠ غير مسوى مع الحسابات","✔ معتمد ومسوى")))))))))</f>
        <v/>
      </c>
      <c r="R439">
        <f>N(R438)+IF(A439="عهدة",1,0)</f>
        <v/>
      </c>
      <c r="S439">
        <f>IF(C439="","",IF(AND(C439&gt;=DATE(2026,9,1),C439&lt;=DATE(2027,8,31)),(YEAR(C439)-2026)*12+MONTH(C439)-8,""))</f>
        <v/>
      </c>
      <c r="T439">
        <f>IF(AND(A439="مصروف",R439&gt;0,I439="موافق",S439&lt;&gt;"",H439&lt;&gt;""),N(G439),0)</f>
        <v/>
      </c>
    </row>
    <row r="440">
      <c r="A440" s="19" t="n"/>
      <c r="B440" s="20">
        <f>IF(A440="","",IF(R440=0,"⚠ أضف سطر عهدة أولًا","BDR-"&amp;TEXT(R440,"000")))</f>
        <v/>
      </c>
      <c r="C440" s="21" t="n"/>
      <c r="D440" s="20">
        <f>IF(C440="","",IF(S440="","خارج السنة المالية",INDEX(القوائم!$D$2:$D$13,S440)))</f>
        <v/>
      </c>
      <c r="E440" s="22" t="n"/>
      <c r="F440" s="23" t="n"/>
      <c r="G440" s="23" t="n"/>
      <c r="H440" s="22" t="n"/>
      <c r="I440" s="19" t="n"/>
      <c r="J440" s="21" t="n"/>
      <c r="K440" s="19" t="n"/>
      <c r="L440" s="19" t="n"/>
      <c r="M440" s="21" t="n"/>
      <c r="N440" s="22" t="n"/>
      <c r="O440" s="24">
        <f>IF(A440&lt;&gt;"عهدة","",SUMIFS($G$8:$G$5007,$B$8:$B$5007,B440,$A$8:$A$5007,"مصروف",$I$8:$I$5007,"&lt;&gt;مرفوض"))</f>
        <v/>
      </c>
      <c r="P440" s="25">
        <f>IF(A440&lt;&gt;"عهدة","",N(F440)-O440)</f>
        <v/>
      </c>
      <c r="Q440" s="26">
        <f>IF(A440="","",IF(A440="عهدة",IF(N(F440)=0,"⚠ أدخل قيمة العهدة",IF(P440&lt;0,"⛔ عجز / زيادة مصروفات "&amp;TEXT(-P440,"#,##0"),IF(COUNTIFS($B$8:$B$5007,B440,$A$8:$A$5007,"مصروف",$I$8:$I$5007,"&lt;&gt;مرفوض",$K$8:$K$5007,"&lt;&gt;نعم")&gt;0,"⚠ "&amp;COUNTIFS($B$8:$B$5007,B440,$A$8:$A$5007,"مصروف",$I$8:$I$5007,"&lt;&gt;مرفوض",$K$8:$K$5007,"&lt;&gt;نعم")&amp;" مصروف غير مسوى",IF(L440="تمت التسوية",IF(P440=0,"✔ متوازنة وتمت التسوية","✔ تمت التسوية – متبقي "&amp;TEXT(P440,"#,##0")),IF(P440&gt;0,"متبقي "&amp;TEXT(P440,"#,##0"),"✔ متوازنة"))))),IF(R440=0,"⚠ أضف سطر عهدة أولًا",IF(OR(C440="",N(G440)=0),"⚠ أكمل التاريخ والقيمة",IF(S440="","⚠ التاريخ خارج السنة المالية",IF(H440="","⚠ اختر بند الموازنة",IF(I440="مرفوض","✖ مرفوض من المدير",IF(I440&lt;&gt;"موافق","⏳ بانتظار موافقة المدير",IF(K440&lt;&gt;"نعم","⚠ غير مسوى مع الحسابات","✔ معتمد ومسوى")))))))))</f>
        <v/>
      </c>
      <c r="R440">
        <f>N(R439)+IF(A440="عهدة",1,0)</f>
        <v/>
      </c>
      <c r="S440">
        <f>IF(C440="","",IF(AND(C440&gt;=DATE(2026,9,1),C440&lt;=DATE(2027,8,31)),(YEAR(C440)-2026)*12+MONTH(C440)-8,""))</f>
        <v/>
      </c>
      <c r="T440">
        <f>IF(AND(A440="مصروف",R440&gt;0,I440="موافق",S440&lt;&gt;"",H440&lt;&gt;""),N(G440),0)</f>
        <v/>
      </c>
    </row>
    <row r="441">
      <c r="A441" s="19" t="n"/>
      <c r="B441" s="20">
        <f>IF(A441="","",IF(R441=0,"⚠ أضف سطر عهدة أولًا","BDR-"&amp;TEXT(R441,"000")))</f>
        <v/>
      </c>
      <c r="C441" s="21" t="n"/>
      <c r="D441" s="20">
        <f>IF(C441="","",IF(S441="","خارج السنة المالية",INDEX(القوائم!$D$2:$D$13,S441)))</f>
        <v/>
      </c>
      <c r="E441" s="22" t="n"/>
      <c r="F441" s="23" t="n"/>
      <c r="G441" s="23" t="n"/>
      <c r="H441" s="22" t="n"/>
      <c r="I441" s="19" t="n"/>
      <c r="J441" s="21" t="n"/>
      <c r="K441" s="19" t="n"/>
      <c r="L441" s="19" t="n"/>
      <c r="M441" s="21" t="n"/>
      <c r="N441" s="22" t="n"/>
      <c r="O441" s="24">
        <f>IF(A441&lt;&gt;"عهدة","",SUMIFS($G$8:$G$5007,$B$8:$B$5007,B441,$A$8:$A$5007,"مصروف",$I$8:$I$5007,"&lt;&gt;مرفوض"))</f>
        <v/>
      </c>
      <c r="P441" s="25">
        <f>IF(A441&lt;&gt;"عهدة","",N(F441)-O441)</f>
        <v/>
      </c>
      <c r="Q441" s="26">
        <f>IF(A441="","",IF(A441="عهدة",IF(N(F441)=0,"⚠ أدخل قيمة العهدة",IF(P441&lt;0,"⛔ عجز / زيادة مصروفات "&amp;TEXT(-P441,"#,##0"),IF(COUNTIFS($B$8:$B$5007,B441,$A$8:$A$5007,"مصروف",$I$8:$I$5007,"&lt;&gt;مرفوض",$K$8:$K$5007,"&lt;&gt;نعم")&gt;0,"⚠ "&amp;COUNTIFS($B$8:$B$5007,B441,$A$8:$A$5007,"مصروف",$I$8:$I$5007,"&lt;&gt;مرفوض",$K$8:$K$5007,"&lt;&gt;نعم")&amp;" مصروف غير مسوى",IF(L441="تمت التسوية",IF(P441=0,"✔ متوازنة وتمت التسوية","✔ تمت التسوية – متبقي "&amp;TEXT(P441,"#,##0")),IF(P441&gt;0,"متبقي "&amp;TEXT(P441,"#,##0"),"✔ متوازنة"))))),IF(R441=0,"⚠ أضف سطر عهدة أولًا",IF(OR(C441="",N(G441)=0),"⚠ أكمل التاريخ والقيمة",IF(S441="","⚠ التاريخ خارج السنة المالية",IF(H441="","⚠ اختر بند الموازنة",IF(I441="مرفوض","✖ مرفوض من المدير",IF(I441&lt;&gt;"موافق","⏳ بانتظار موافقة المدير",IF(K441&lt;&gt;"نعم","⚠ غير مسوى مع الحسابات","✔ معتمد ومسوى")))))))))</f>
        <v/>
      </c>
      <c r="R441">
        <f>N(R440)+IF(A441="عهدة",1,0)</f>
        <v/>
      </c>
      <c r="S441">
        <f>IF(C441="","",IF(AND(C441&gt;=DATE(2026,9,1),C441&lt;=DATE(2027,8,31)),(YEAR(C441)-2026)*12+MONTH(C441)-8,""))</f>
        <v/>
      </c>
      <c r="T441">
        <f>IF(AND(A441="مصروف",R441&gt;0,I441="موافق",S441&lt;&gt;"",H441&lt;&gt;""),N(G441),0)</f>
        <v/>
      </c>
    </row>
    <row r="442">
      <c r="A442" s="19" t="n"/>
      <c r="B442" s="20">
        <f>IF(A442="","",IF(R442=0,"⚠ أضف سطر عهدة أولًا","BDR-"&amp;TEXT(R442,"000")))</f>
        <v/>
      </c>
      <c r="C442" s="21" t="n"/>
      <c r="D442" s="20">
        <f>IF(C442="","",IF(S442="","خارج السنة المالية",INDEX(القوائم!$D$2:$D$13,S442)))</f>
        <v/>
      </c>
      <c r="E442" s="22" t="n"/>
      <c r="F442" s="23" t="n"/>
      <c r="G442" s="23" t="n"/>
      <c r="H442" s="22" t="n"/>
      <c r="I442" s="19" t="n"/>
      <c r="J442" s="21" t="n"/>
      <c r="K442" s="19" t="n"/>
      <c r="L442" s="19" t="n"/>
      <c r="M442" s="21" t="n"/>
      <c r="N442" s="22" t="n"/>
      <c r="O442" s="24">
        <f>IF(A442&lt;&gt;"عهدة","",SUMIFS($G$8:$G$5007,$B$8:$B$5007,B442,$A$8:$A$5007,"مصروف",$I$8:$I$5007,"&lt;&gt;مرفوض"))</f>
        <v/>
      </c>
      <c r="P442" s="25">
        <f>IF(A442&lt;&gt;"عهدة","",N(F442)-O442)</f>
        <v/>
      </c>
      <c r="Q442" s="26">
        <f>IF(A442="","",IF(A442="عهدة",IF(N(F442)=0,"⚠ أدخل قيمة العهدة",IF(P442&lt;0,"⛔ عجز / زيادة مصروفات "&amp;TEXT(-P442,"#,##0"),IF(COUNTIFS($B$8:$B$5007,B442,$A$8:$A$5007,"مصروف",$I$8:$I$5007,"&lt;&gt;مرفوض",$K$8:$K$5007,"&lt;&gt;نعم")&gt;0,"⚠ "&amp;COUNTIFS($B$8:$B$5007,B442,$A$8:$A$5007,"مصروف",$I$8:$I$5007,"&lt;&gt;مرفوض",$K$8:$K$5007,"&lt;&gt;نعم")&amp;" مصروف غير مسوى",IF(L442="تمت التسوية",IF(P442=0,"✔ متوازنة وتمت التسوية","✔ تمت التسوية – متبقي "&amp;TEXT(P442,"#,##0")),IF(P442&gt;0,"متبقي "&amp;TEXT(P442,"#,##0"),"✔ متوازنة"))))),IF(R442=0,"⚠ أضف سطر عهدة أولًا",IF(OR(C442="",N(G442)=0),"⚠ أكمل التاريخ والقيمة",IF(S442="","⚠ التاريخ خارج السنة المالية",IF(H442="","⚠ اختر بند الموازنة",IF(I442="مرفوض","✖ مرفوض من المدير",IF(I442&lt;&gt;"موافق","⏳ بانتظار موافقة المدير",IF(K442&lt;&gt;"نعم","⚠ غير مسوى مع الحسابات","✔ معتمد ومسوى")))))))))</f>
        <v/>
      </c>
      <c r="R442">
        <f>N(R441)+IF(A442="عهدة",1,0)</f>
        <v/>
      </c>
      <c r="S442">
        <f>IF(C442="","",IF(AND(C442&gt;=DATE(2026,9,1),C442&lt;=DATE(2027,8,31)),(YEAR(C442)-2026)*12+MONTH(C442)-8,""))</f>
        <v/>
      </c>
      <c r="T442">
        <f>IF(AND(A442="مصروف",R442&gt;0,I442="موافق",S442&lt;&gt;"",H442&lt;&gt;""),N(G442),0)</f>
        <v/>
      </c>
    </row>
    <row r="443">
      <c r="A443" s="19" t="n"/>
      <c r="B443" s="20">
        <f>IF(A443="","",IF(R443=0,"⚠ أضف سطر عهدة أولًا","BDR-"&amp;TEXT(R443,"000")))</f>
        <v/>
      </c>
      <c r="C443" s="21" t="n"/>
      <c r="D443" s="20">
        <f>IF(C443="","",IF(S443="","خارج السنة المالية",INDEX(القوائم!$D$2:$D$13,S443)))</f>
        <v/>
      </c>
      <c r="E443" s="22" t="n"/>
      <c r="F443" s="23" t="n"/>
      <c r="G443" s="23" t="n"/>
      <c r="H443" s="22" t="n"/>
      <c r="I443" s="19" t="n"/>
      <c r="J443" s="21" t="n"/>
      <c r="K443" s="19" t="n"/>
      <c r="L443" s="19" t="n"/>
      <c r="M443" s="21" t="n"/>
      <c r="N443" s="22" t="n"/>
      <c r="O443" s="24">
        <f>IF(A443&lt;&gt;"عهدة","",SUMIFS($G$8:$G$5007,$B$8:$B$5007,B443,$A$8:$A$5007,"مصروف",$I$8:$I$5007,"&lt;&gt;مرفوض"))</f>
        <v/>
      </c>
      <c r="P443" s="25">
        <f>IF(A443&lt;&gt;"عهدة","",N(F443)-O443)</f>
        <v/>
      </c>
      <c r="Q443" s="26">
        <f>IF(A443="","",IF(A443="عهدة",IF(N(F443)=0,"⚠ أدخل قيمة العهدة",IF(P443&lt;0,"⛔ عجز / زيادة مصروفات "&amp;TEXT(-P443,"#,##0"),IF(COUNTIFS($B$8:$B$5007,B443,$A$8:$A$5007,"مصروف",$I$8:$I$5007,"&lt;&gt;مرفوض",$K$8:$K$5007,"&lt;&gt;نعم")&gt;0,"⚠ "&amp;COUNTIFS($B$8:$B$5007,B443,$A$8:$A$5007,"مصروف",$I$8:$I$5007,"&lt;&gt;مرفوض",$K$8:$K$5007,"&lt;&gt;نعم")&amp;" مصروف غير مسوى",IF(L443="تمت التسوية",IF(P443=0,"✔ متوازنة وتمت التسوية","✔ تمت التسوية – متبقي "&amp;TEXT(P443,"#,##0")),IF(P443&gt;0,"متبقي "&amp;TEXT(P443,"#,##0"),"✔ متوازنة"))))),IF(R443=0,"⚠ أضف سطر عهدة أولًا",IF(OR(C443="",N(G443)=0),"⚠ أكمل التاريخ والقيمة",IF(S443="","⚠ التاريخ خارج السنة المالية",IF(H443="","⚠ اختر بند الموازنة",IF(I443="مرفوض","✖ مرفوض من المدير",IF(I443&lt;&gt;"موافق","⏳ بانتظار موافقة المدير",IF(K443&lt;&gt;"نعم","⚠ غير مسوى مع الحسابات","✔ معتمد ومسوى")))))))))</f>
        <v/>
      </c>
      <c r="R443">
        <f>N(R442)+IF(A443="عهدة",1,0)</f>
        <v/>
      </c>
      <c r="S443">
        <f>IF(C443="","",IF(AND(C443&gt;=DATE(2026,9,1),C443&lt;=DATE(2027,8,31)),(YEAR(C443)-2026)*12+MONTH(C443)-8,""))</f>
        <v/>
      </c>
      <c r="T443">
        <f>IF(AND(A443="مصروف",R443&gt;0,I443="موافق",S443&lt;&gt;"",H443&lt;&gt;""),N(G443),0)</f>
        <v/>
      </c>
    </row>
    <row r="444">
      <c r="A444" s="19" t="n"/>
      <c r="B444" s="20">
        <f>IF(A444="","",IF(R444=0,"⚠ أضف سطر عهدة أولًا","BDR-"&amp;TEXT(R444,"000")))</f>
        <v/>
      </c>
      <c r="C444" s="21" t="n"/>
      <c r="D444" s="20">
        <f>IF(C444="","",IF(S444="","خارج السنة المالية",INDEX(القوائم!$D$2:$D$13,S444)))</f>
        <v/>
      </c>
      <c r="E444" s="22" t="n"/>
      <c r="F444" s="23" t="n"/>
      <c r="G444" s="23" t="n"/>
      <c r="H444" s="22" t="n"/>
      <c r="I444" s="19" t="n"/>
      <c r="J444" s="21" t="n"/>
      <c r="K444" s="19" t="n"/>
      <c r="L444" s="19" t="n"/>
      <c r="M444" s="21" t="n"/>
      <c r="N444" s="22" t="n"/>
      <c r="O444" s="24">
        <f>IF(A444&lt;&gt;"عهدة","",SUMIFS($G$8:$G$5007,$B$8:$B$5007,B444,$A$8:$A$5007,"مصروف",$I$8:$I$5007,"&lt;&gt;مرفوض"))</f>
        <v/>
      </c>
      <c r="P444" s="25">
        <f>IF(A444&lt;&gt;"عهدة","",N(F444)-O444)</f>
        <v/>
      </c>
      <c r="Q444" s="26">
        <f>IF(A444="","",IF(A444="عهدة",IF(N(F444)=0,"⚠ أدخل قيمة العهدة",IF(P444&lt;0,"⛔ عجز / زيادة مصروفات "&amp;TEXT(-P444,"#,##0"),IF(COUNTIFS($B$8:$B$5007,B444,$A$8:$A$5007,"مصروف",$I$8:$I$5007,"&lt;&gt;مرفوض",$K$8:$K$5007,"&lt;&gt;نعم")&gt;0,"⚠ "&amp;COUNTIFS($B$8:$B$5007,B444,$A$8:$A$5007,"مصروف",$I$8:$I$5007,"&lt;&gt;مرفوض",$K$8:$K$5007,"&lt;&gt;نعم")&amp;" مصروف غير مسوى",IF(L444="تمت التسوية",IF(P444=0,"✔ متوازنة وتمت التسوية","✔ تمت التسوية – متبقي "&amp;TEXT(P444,"#,##0")),IF(P444&gt;0,"متبقي "&amp;TEXT(P444,"#,##0"),"✔ متوازنة"))))),IF(R444=0,"⚠ أضف سطر عهدة أولًا",IF(OR(C444="",N(G444)=0),"⚠ أكمل التاريخ والقيمة",IF(S444="","⚠ التاريخ خارج السنة المالية",IF(H444="","⚠ اختر بند الموازنة",IF(I444="مرفوض","✖ مرفوض من المدير",IF(I444&lt;&gt;"موافق","⏳ بانتظار موافقة المدير",IF(K444&lt;&gt;"نعم","⚠ غير مسوى مع الحسابات","✔ معتمد ومسوى")))))))))</f>
        <v/>
      </c>
      <c r="R444">
        <f>N(R443)+IF(A444="عهدة",1,0)</f>
        <v/>
      </c>
      <c r="S444">
        <f>IF(C444="","",IF(AND(C444&gt;=DATE(2026,9,1),C444&lt;=DATE(2027,8,31)),(YEAR(C444)-2026)*12+MONTH(C444)-8,""))</f>
        <v/>
      </c>
      <c r="T444">
        <f>IF(AND(A444="مصروف",R444&gt;0,I444="موافق",S444&lt;&gt;"",H444&lt;&gt;""),N(G444),0)</f>
        <v/>
      </c>
    </row>
    <row r="445">
      <c r="A445" s="19" t="n"/>
      <c r="B445" s="20">
        <f>IF(A445="","",IF(R445=0,"⚠ أضف سطر عهدة أولًا","BDR-"&amp;TEXT(R445,"000")))</f>
        <v/>
      </c>
      <c r="C445" s="21" t="n"/>
      <c r="D445" s="20">
        <f>IF(C445="","",IF(S445="","خارج السنة المالية",INDEX(القوائم!$D$2:$D$13,S445)))</f>
        <v/>
      </c>
      <c r="E445" s="22" t="n"/>
      <c r="F445" s="23" t="n"/>
      <c r="G445" s="23" t="n"/>
      <c r="H445" s="22" t="n"/>
      <c r="I445" s="19" t="n"/>
      <c r="J445" s="21" t="n"/>
      <c r="K445" s="19" t="n"/>
      <c r="L445" s="19" t="n"/>
      <c r="M445" s="21" t="n"/>
      <c r="N445" s="22" t="n"/>
      <c r="O445" s="24">
        <f>IF(A445&lt;&gt;"عهدة","",SUMIFS($G$8:$G$5007,$B$8:$B$5007,B445,$A$8:$A$5007,"مصروف",$I$8:$I$5007,"&lt;&gt;مرفوض"))</f>
        <v/>
      </c>
      <c r="P445" s="25">
        <f>IF(A445&lt;&gt;"عهدة","",N(F445)-O445)</f>
        <v/>
      </c>
      <c r="Q445" s="26">
        <f>IF(A445="","",IF(A445="عهدة",IF(N(F445)=0,"⚠ أدخل قيمة العهدة",IF(P445&lt;0,"⛔ عجز / زيادة مصروفات "&amp;TEXT(-P445,"#,##0"),IF(COUNTIFS($B$8:$B$5007,B445,$A$8:$A$5007,"مصروف",$I$8:$I$5007,"&lt;&gt;مرفوض",$K$8:$K$5007,"&lt;&gt;نعم")&gt;0,"⚠ "&amp;COUNTIFS($B$8:$B$5007,B445,$A$8:$A$5007,"مصروف",$I$8:$I$5007,"&lt;&gt;مرفوض",$K$8:$K$5007,"&lt;&gt;نعم")&amp;" مصروف غير مسوى",IF(L445="تمت التسوية",IF(P445=0,"✔ متوازنة وتمت التسوية","✔ تمت التسوية – متبقي "&amp;TEXT(P445,"#,##0")),IF(P445&gt;0,"متبقي "&amp;TEXT(P445,"#,##0"),"✔ متوازنة"))))),IF(R445=0,"⚠ أضف سطر عهدة أولًا",IF(OR(C445="",N(G445)=0),"⚠ أكمل التاريخ والقيمة",IF(S445="","⚠ التاريخ خارج السنة المالية",IF(H445="","⚠ اختر بند الموازنة",IF(I445="مرفوض","✖ مرفوض من المدير",IF(I445&lt;&gt;"موافق","⏳ بانتظار موافقة المدير",IF(K445&lt;&gt;"نعم","⚠ غير مسوى مع الحسابات","✔ معتمد ومسوى")))))))))</f>
        <v/>
      </c>
      <c r="R445">
        <f>N(R444)+IF(A445="عهدة",1,0)</f>
        <v/>
      </c>
      <c r="S445">
        <f>IF(C445="","",IF(AND(C445&gt;=DATE(2026,9,1),C445&lt;=DATE(2027,8,31)),(YEAR(C445)-2026)*12+MONTH(C445)-8,""))</f>
        <v/>
      </c>
      <c r="T445">
        <f>IF(AND(A445="مصروف",R445&gt;0,I445="موافق",S445&lt;&gt;"",H445&lt;&gt;""),N(G445),0)</f>
        <v/>
      </c>
    </row>
    <row r="446">
      <c r="A446" s="19" t="n"/>
      <c r="B446" s="20">
        <f>IF(A446="","",IF(R446=0,"⚠ أضف سطر عهدة أولًا","BDR-"&amp;TEXT(R446,"000")))</f>
        <v/>
      </c>
      <c r="C446" s="21" t="n"/>
      <c r="D446" s="20">
        <f>IF(C446="","",IF(S446="","خارج السنة المالية",INDEX(القوائم!$D$2:$D$13,S446)))</f>
        <v/>
      </c>
      <c r="E446" s="22" t="n"/>
      <c r="F446" s="23" t="n"/>
      <c r="G446" s="23" t="n"/>
      <c r="H446" s="22" t="n"/>
      <c r="I446" s="19" t="n"/>
      <c r="J446" s="21" t="n"/>
      <c r="K446" s="19" t="n"/>
      <c r="L446" s="19" t="n"/>
      <c r="M446" s="21" t="n"/>
      <c r="N446" s="22" t="n"/>
      <c r="O446" s="24">
        <f>IF(A446&lt;&gt;"عهدة","",SUMIFS($G$8:$G$5007,$B$8:$B$5007,B446,$A$8:$A$5007,"مصروف",$I$8:$I$5007,"&lt;&gt;مرفوض"))</f>
        <v/>
      </c>
      <c r="P446" s="25">
        <f>IF(A446&lt;&gt;"عهدة","",N(F446)-O446)</f>
        <v/>
      </c>
      <c r="Q446" s="26">
        <f>IF(A446="","",IF(A446="عهدة",IF(N(F446)=0,"⚠ أدخل قيمة العهدة",IF(P446&lt;0,"⛔ عجز / زيادة مصروفات "&amp;TEXT(-P446,"#,##0"),IF(COUNTIFS($B$8:$B$5007,B446,$A$8:$A$5007,"مصروف",$I$8:$I$5007,"&lt;&gt;مرفوض",$K$8:$K$5007,"&lt;&gt;نعم")&gt;0,"⚠ "&amp;COUNTIFS($B$8:$B$5007,B446,$A$8:$A$5007,"مصروف",$I$8:$I$5007,"&lt;&gt;مرفوض",$K$8:$K$5007,"&lt;&gt;نعم")&amp;" مصروف غير مسوى",IF(L446="تمت التسوية",IF(P446=0,"✔ متوازنة وتمت التسوية","✔ تمت التسوية – متبقي "&amp;TEXT(P446,"#,##0")),IF(P446&gt;0,"متبقي "&amp;TEXT(P446,"#,##0"),"✔ متوازنة"))))),IF(R446=0,"⚠ أضف سطر عهدة أولًا",IF(OR(C446="",N(G446)=0),"⚠ أكمل التاريخ والقيمة",IF(S446="","⚠ التاريخ خارج السنة المالية",IF(H446="","⚠ اختر بند الموازنة",IF(I446="مرفوض","✖ مرفوض من المدير",IF(I446&lt;&gt;"موافق","⏳ بانتظار موافقة المدير",IF(K446&lt;&gt;"نعم","⚠ غير مسوى مع الحسابات","✔ معتمد ومسوى")))))))))</f>
        <v/>
      </c>
      <c r="R446">
        <f>N(R445)+IF(A446="عهدة",1,0)</f>
        <v/>
      </c>
      <c r="S446">
        <f>IF(C446="","",IF(AND(C446&gt;=DATE(2026,9,1),C446&lt;=DATE(2027,8,31)),(YEAR(C446)-2026)*12+MONTH(C446)-8,""))</f>
        <v/>
      </c>
      <c r="T446">
        <f>IF(AND(A446="مصروف",R446&gt;0,I446="موافق",S446&lt;&gt;"",H446&lt;&gt;""),N(G446),0)</f>
        <v/>
      </c>
    </row>
    <row r="447">
      <c r="A447" s="19" t="n"/>
      <c r="B447" s="20">
        <f>IF(A447="","",IF(R447=0,"⚠ أضف سطر عهدة أولًا","BDR-"&amp;TEXT(R447,"000")))</f>
        <v/>
      </c>
      <c r="C447" s="21" t="n"/>
      <c r="D447" s="20">
        <f>IF(C447="","",IF(S447="","خارج السنة المالية",INDEX(القوائم!$D$2:$D$13,S447)))</f>
        <v/>
      </c>
      <c r="E447" s="22" t="n"/>
      <c r="F447" s="23" t="n"/>
      <c r="G447" s="23" t="n"/>
      <c r="H447" s="22" t="n"/>
      <c r="I447" s="19" t="n"/>
      <c r="J447" s="21" t="n"/>
      <c r="K447" s="19" t="n"/>
      <c r="L447" s="19" t="n"/>
      <c r="M447" s="21" t="n"/>
      <c r="N447" s="22" t="n"/>
      <c r="O447" s="24">
        <f>IF(A447&lt;&gt;"عهدة","",SUMIFS($G$8:$G$5007,$B$8:$B$5007,B447,$A$8:$A$5007,"مصروف",$I$8:$I$5007,"&lt;&gt;مرفوض"))</f>
        <v/>
      </c>
      <c r="P447" s="25">
        <f>IF(A447&lt;&gt;"عهدة","",N(F447)-O447)</f>
        <v/>
      </c>
      <c r="Q447" s="26">
        <f>IF(A447="","",IF(A447="عهدة",IF(N(F447)=0,"⚠ أدخل قيمة العهدة",IF(P447&lt;0,"⛔ عجز / زيادة مصروفات "&amp;TEXT(-P447,"#,##0"),IF(COUNTIFS($B$8:$B$5007,B447,$A$8:$A$5007,"مصروف",$I$8:$I$5007,"&lt;&gt;مرفوض",$K$8:$K$5007,"&lt;&gt;نعم")&gt;0,"⚠ "&amp;COUNTIFS($B$8:$B$5007,B447,$A$8:$A$5007,"مصروف",$I$8:$I$5007,"&lt;&gt;مرفوض",$K$8:$K$5007,"&lt;&gt;نعم")&amp;" مصروف غير مسوى",IF(L447="تمت التسوية",IF(P447=0,"✔ متوازنة وتمت التسوية","✔ تمت التسوية – متبقي "&amp;TEXT(P447,"#,##0")),IF(P447&gt;0,"متبقي "&amp;TEXT(P447,"#,##0"),"✔ متوازنة"))))),IF(R447=0,"⚠ أضف سطر عهدة أولًا",IF(OR(C447="",N(G447)=0),"⚠ أكمل التاريخ والقيمة",IF(S447="","⚠ التاريخ خارج السنة المالية",IF(H447="","⚠ اختر بند الموازنة",IF(I447="مرفوض","✖ مرفوض من المدير",IF(I447&lt;&gt;"موافق","⏳ بانتظار موافقة المدير",IF(K447&lt;&gt;"نعم","⚠ غير مسوى مع الحسابات","✔ معتمد ومسوى")))))))))</f>
        <v/>
      </c>
      <c r="R447">
        <f>N(R446)+IF(A447="عهدة",1,0)</f>
        <v/>
      </c>
      <c r="S447">
        <f>IF(C447="","",IF(AND(C447&gt;=DATE(2026,9,1),C447&lt;=DATE(2027,8,31)),(YEAR(C447)-2026)*12+MONTH(C447)-8,""))</f>
        <v/>
      </c>
      <c r="T447">
        <f>IF(AND(A447="مصروف",R447&gt;0,I447="موافق",S447&lt;&gt;"",H447&lt;&gt;""),N(G447),0)</f>
        <v/>
      </c>
    </row>
    <row r="448">
      <c r="A448" s="19" t="n"/>
      <c r="B448" s="20">
        <f>IF(A448="","",IF(R448=0,"⚠ أضف سطر عهدة أولًا","BDR-"&amp;TEXT(R448,"000")))</f>
        <v/>
      </c>
      <c r="C448" s="21" t="n"/>
      <c r="D448" s="20">
        <f>IF(C448="","",IF(S448="","خارج السنة المالية",INDEX(القوائم!$D$2:$D$13,S448)))</f>
        <v/>
      </c>
      <c r="E448" s="22" t="n"/>
      <c r="F448" s="23" t="n"/>
      <c r="G448" s="23" t="n"/>
      <c r="H448" s="22" t="n"/>
      <c r="I448" s="19" t="n"/>
      <c r="J448" s="21" t="n"/>
      <c r="K448" s="19" t="n"/>
      <c r="L448" s="19" t="n"/>
      <c r="M448" s="21" t="n"/>
      <c r="N448" s="22" t="n"/>
      <c r="O448" s="24">
        <f>IF(A448&lt;&gt;"عهدة","",SUMIFS($G$8:$G$5007,$B$8:$B$5007,B448,$A$8:$A$5007,"مصروف",$I$8:$I$5007,"&lt;&gt;مرفوض"))</f>
        <v/>
      </c>
      <c r="P448" s="25">
        <f>IF(A448&lt;&gt;"عهدة","",N(F448)-O448)</f>
        <v/>
      </c>
      <c r="Q448" s="26">
        <f>IF(A448="","",IF(A448="عهدة",IF(N(F448)=0,"⚠ أدخل قيمة العهدة",IF(P448&lt;0,"⛔ عجز / زيادة مصروفات "&amp;TEXT(-P448,"#,##0"),IF(COUNTIFS($B$8:$B$5007,B448,$A$8:$A$5007,"مصروف",$I$8:$I$5007,"&lt;&gt;مرفوض",$K$8:$K$5007,"&lt;&gt;نعم")&gt;0,"⚠ "&amp;COUNTIFS($B$8:$B$5007,B448,$A$8:$A$5007,"مصروف",$I$8:$I$5007,"&lt;&gt;مرفوض",$K$8:$K$5007,"&lt;&gt;نعم")&amp;" مصروف غير مسوى",IF(L448="تمت التسوية",IF(P448=0,"✔ متوازنة وتمت التسوية","✔ تمت التسوية – متبقي "&amp;TEXT(P448,"#,##0")),IF(P448&gt;0,"متبقي "&amp;TEXT(P448,"#,##0"),"✔ متوازنة"))))),IF(R448=0,"⚠ أضف سطر عهدة أولًا",IF(OR(C448="",N(G448)=0),"⚠ أكمل التاريخ والقيمة",IF(S448="","⚠ التاريخ خارج السنة المالية",IF(H448="","⚠ اختر بند الموازنة",IF(I448="مرفوض","✖ مرفوض من المدير",IF(I448&lt;&gt;"موافق","⏳ بانتظار موافقة المدير",IF(K448&lt;&gt;"نعم","⚠ غير مسوى مع الحسابات","✔ معتمد ومسوى")))))))))</f>
        <v/>
      </c>
      <c r="R448">
        <f>N(R447)+IF(A448="عهدة",1,0)</f>
        <v/>
      </c>
      <c r="S448">
        <f>IF(C448="","",IF(AND(C448&gt;=DATE(2026,9,1),C448&lt;=DATE(2027,8,31)),(YEAR(C448)-2026)*12+MONTH(C448)-8,""))</f>
        <v/>
      </c>
      <c r="T448">
        <f>IF(AND(A448="مصروف",R448&gt;0,I448="موافق",S448&lt;&gt;"",H448&lt;&gt;""),N(G448),0)</f>
        <v/>
      </c>
    </row>
    <row r="449">
      <c r="A449" s="19" t="n"/>
      <c r="B449" s="20">
        <f>IF(A449="","",IF(R449=0,"⚠ أضف سطر عهدة أولًا","BDR-"&amp;TEXT(R449,"000")))</f>
        <v/>
      </c>
      <c r="C449" s="21" t="n"/>
      <c r="D449" s="20">
        <f>IF(C449="","",IF(S449="","خارج السنة المالية",INDEX(القوائم!$D$2:$D$13,S449)))</f>
        <v/>
      </c>
      <c r="E449" s="22" t="n"/>
      <c r="F449" s="23" t="n"/>
      <c r="G449" s="23" t="n"/>
      <c r="H449" s="22" t="n"/>
      <c r="I449" s="19" t="n"/>
      <c r="J449" s="21" t="n"/>
      <c r="K449" s="19" t="n"/>
      <c r="L449" s="19" t="n"/>
      <c r="M449" s="21" t="n"/>
      <c r="N449" s="22" t="n"/>
      <c r="O449" s="24">
        <f>IF(A449&lt;&gt;"عهدة","",SUMIFS($G$8:$G$5007,$B$8:$B$5007,B449,$A$8:$A$5007,"مصروف",$I$8:$I$5007,"&lt;&gt;مرفوض"))</f>
        <v/>
      </c>
      <c r="P449" s="25">
        <f>IF(A449&lt;&gt;"عهدة","",N(F449)-O449)</f>
        <v/>
      </c>
      <c r="Q449" s="26">
        <f>IF(A449="","",IF(A449="عهدة",IF(N(F449)=0,"⚠ أدخل قيمة العهدة",IF(P449&lt;0,"⛔ عجز / زيادة مصروفات "&amp;TEXT(-P449,"#,##0"),IF(COUNTIFS($B$8:$B$5007,B449,$A$8:$A$5007,"مصروف",$I$8:$I$5007,"&lt;&gt;مرفوض",$K$8:$K$5007,"&lt;&gt;نعم")&gt;0,"⚠ "&amp;COUNTIFS($B$8:$B$5007,B449,$A$8:$A$5007,"مصروف",$I$8:$I$5007,"&lt;&gt;مرفوض",$K$8:$K$5007,"&lt;&gt;نعم")&amp;" مصروف غير مسوى",IF(L449="تمت التسوية",IF(P449=0,"✔ متوازنة وتمت التسوية","✔ تمت التسوية – متبقي "&amp;TEXT(P449,"#,##0")),IF(P449&gt;0,"متبقي "&amp;TEXT(P449,"#,##0"),"✔ متوازنة"))))),IF(R449=0,"⚠ أضف سطر عهدة أولًا",IF(OR(C449="",N(G449)=0),"⚠ أكمل التاريخ والقيمة",IF(S449="","⚠ التاريخ خارج السنة المالية",IF(H449="","⚠ اختر بند الموازنة",IF(I449="مرفوض","✖ مرفوض من المدير",IF(I449&lt;&gt;"موافق","⏳ بانتظار موافقة المدير",IF(K449&lt;&gt;"نعم","⚠ غير مسوى مع الحسابات","✔ معتمد ومسوى")))))))))</f>
        <v/>
      </c>
      <c r="R449">
        <f>N(R448)+IF(A449="عهدة",1,0)</f>
        <v/>
      </c>
      <c r="S449">
        <f>IF(C449="","",IF(AND(C449&gt;=DATE(2026,9,1),C449&lt;=DATE(2027,8,31)),(YEAR(C449)-2026)*12+MONTH(C449)-8,""))</f>
        <v/>
      </c>
      <c r="T449">
        <f>IF(AND(A449="مصروف",R449&gt;0,I449="موافق",S449&lt;&gt;"",H449&lt;&gt;""),N(G449),0)</f>
        <v/>
      </c>
    </row>
    <row r="450">
      <c r="A450" s="19" t="n"/>
      <c r="B450" s="20">
        <f>IF(A450="","",IF(R450=0,"⚠ أضف سطر عهدة أولًا","BDR-"&amp;TEXT(R450,"000")))</f>
        <v/>
      </c>
      <c r="C450" s="21" t="n"/>
      <c r="D450" s="20">
        <f>IF(C450="","",IF(S450="","خارج السنة المالية",INDEX(القوائم!$D$2:$D$13,S450)))</f>
        <v/>
      </c>
      <c r="E450" s="22" t="n"/>
      <c r="F450" s="23" t="n"/>
      <c r="G450" s="23" t="n"/>
      <c r="H450" s="22" t="n"/>
      <c r="I450" s="19" t="n"/>
      <c r="J450" s="21" t="n"/>
      <c r="K450" s="19" t="n"/>
      <c r="L450" s="19" t="n"/>
      <c r="M450" s="21" t="n"/>
      <c r="N450" s="22" t="n"/>
      <c r="O450" s="24">
        <f>IF(A450&lt;&gt;"عهدة","",SUMIFS($G$8:$G$5007,$B$8:$B$5007,B450,$A$8:$A$5007,"مصروف",$I$8:$I$5007,"&lt;&gt;مرفوض"))</f>
        <v/>
      </c>
      <c r="P450" s="25">
        <f>IF(A450&lt;&gt;"عهدة","",N(F450)-O450)</f>
        <v/>
      </c>
      <c r="Q450" s="26">
        <f>IF(A450="","",IF(A450="عهدة",IF(N(F450)=0,"⚠ أدخل قيمة العهدة",IF(P450&lt;0,"⛔ عجز / زيادة مصروفات "&amp;TEXT(-P450,"#,##0"),IF(COUNTIFS($B$8:$B$5007,B450,$A$8:$A$5007,"مصروف",$I$8:$I$5007,"&lt;&gt;مرفوض",$K$8:$K$5007,"&lt;&gt;نعم")&gt;0,"⚠ "&amp;COUNTIFS($B$8:$B$5007,B450,$A$8:$A$5007,"مصروف",$I$8:$I$5007,"&lt;&gt;مرفوض",$K$8:$K$5007,"&lt;&gt;نعم")&amp;" مصروف غير مسوى",IF(L450="تمت التسوية",IF(P450=0,"✔ متوازنة وتمت التسوية","✔ تمت التسوية – متبقي "&amp;TEXT(P450,"#,##0")),IF(P450&gt;0,"متبقي "&amp;TEXT(P450,"#,##0"),"✔ متوازنة"))))),IF(R450=0,"⚠ أضف سطر عهدة أولًا",IF(OR(C450="",N(G450)=0),"⚠ أكمل التاريخ والقيمة",IF(S450="","⚠ التاريخ خارج السنة المالية",IF(H450="","⚠ اختر بند الموازنة",IF(I450="مرفوض","✖ مرفوض من المدير",IF(I450&lt;&gt;"موافق","⏳ بانتظار موافقة المدير",IF(K450&lt;&gt;"نعم","⚠ غير مسوى مع الحسابات","✔ معتمد ومسوى")))))))))</f>
        <v/>
      </c>
      <c r="R450">
        <f>N(R449)+IF(A450="عهدة",1,0)</f>
        <v/>
      </c>
      <c r="S450">
        <f>IF(C450="","",IF(AND(C450&gt;=DATE(2026,9,1),C450&lt;=DATE(2027,8,31)),(YEAR(C450)-2026)*12+MONTH(C450)-8,""))</f>
        <v/>
      </c>
      <c r="T450">
        <f>IF(AND(A450="مصروف",R450&gt;0,I450="موافق",S450&lt;&gt;"",H450&lt;&gt;""),N(G450),0)</f>
        <v/>
      </c>
    </row>
    <row r="451">
      <c r="A451" s="19" t="n"/>
      <c r="B451" s="20">
        <f>IF(A451="","",IF(R451=0,"⚠ أضف سطر عهدة أولًا","BDR-"&amp;TEXT(R451,"000")))</f>
        <v/>
      </c>
      <c r="C451" s="21" t="n"/>
      <c r="D451" s="20">
        <f>IF(C451="","",IF(S451="","خارج السنة المالية",INDEX(القوائم!$D$2:$D$13,S451)))</f>
        <v/>
      </c>
      <c r="E451" s="22" t="n"/>
      <c r="F451" s="23" t="n"/>
      <c r="G451" s="23" t="n"/>
      <c r="H451" s="22" t="n"/>
      <c r="I451" s="19" t="n"/>
      <c r="J451" s="21" t="n"/>
      <c r="K451" s="19" t="n"/>
      <c r="L451" s="19" t="n"/>
      <c r="M451" s="21" t="n"/>
      <c r="N451" s="22" t="n"/>
      <c r="O451" s="24">
        <f>IF(A451&lt;&gt;"عهدة","",SUMIFS($G$8:$G$5007,$B$8:$B$5007,B451,$A$8:$A$5007,"مصروف",$I$8:$I$5007,"&lt;&gt;مرفوض"))</f>
        <v/>
      </c>
      <c r="P451" s="25">
        <f>IF(A451&lt;&gt;"عهدة","",N(F451)-O451)</f>
        <v/>
      </c>
      <c r="Q451" s="26">
        <f>IF(A451="","",IF(A451="عهدة",IF(N(F451)=0,"⚠ أدخل قيمة العهدة",IF(P451&lt;0,"⛔ عجز / زيادة مصروفات "&amp;TEXT(-P451,"#,##0"),IF(COUNTIFS($B$8:$B$5007,B451,$A$8:$A$5007,"مصروف",$I$8:$I$5007,"&lt;&gt;مرفوض",$K$8:$K$5007,"&lt;&gt;نعم")&gt;0,"⚠ "&amp;COUNTIFS($B$8:$B$5007,B451,$A$8:$A$5007,"مصروف",$I$8:$I$5007,"&lt;&gt;مرفوض",$K$8:$K$5007,"&lt;&gt;نعم")&amp;" مصروف غير مسوى",IF(L451="تمت التسوية",IF(P451=0,"✔ متوازنة وتمت التسوية","✔ تمت التسوية – متبقي "&amp;TEXT(P451,"#,##0")),IF(P451&gt;0,"متبقي "&amp;TEXT(P451,"#,##0"),"✔ متوازنة"))))),IF(R451=0,"⚠ أضف سطر عهدة أولًا",IF(OR(C451="",N(G451)=0),"⚠ أكمل التاريخ والقيمة",IF(S451="","⚠ التاريخ خارج السنة المالية",IF(H451="","⚠ اختر بند الموازنة",IF(I451="مرفوض","✖ مرفوض من المدير",IF(I451&lt;&gt;"موافق","⏳ بانتظار موافقة المدير",IF(K451&lt;&gt;"نعم","⚠ غير مسوى مع الحسابات","✔ معتمد ومسوى")))))))))</f>
        <v/>
      </c>
      <c r="R451">
        <f>N(R450)+IF(A451="عهدة",1,0)</f>
        <v/>
      </c>
      <c r="S451">
        <f>IF(C451="","",IF(AND(C451&gt;=DATE(2026,9,1),C451&lt;=DATE(2027,8,31)),(YEAR(C451)-2026)*12+MONTH(C451)-8,""))</f>
        <v/>
      </c>
      <c r="T451">
        <f>IF(AND(A451="مصروف",R451&gt;0,I451="موافق",S451&lt;&gt;"",H451&lt;&gt;""),N(G451),0)</f>
        <v/>
      </c>
    </row>
    <row r="452">
      <c r="A452" s="19" t="n"/>
      <c r="B452" s="20">
        <f>IF(A452="","",IF(R452=0,"⚠ أضف سطر عهدة أولًا","BDR-"&amp;TEXT(R452,"000")))</f>
        <v/>
      </c>
      <c r="C452" s="21" t="n"/>
      <c r="D452" s="20">
        <f>IF(C452="","",IF(S452="","خارج السنة المالية",INDEX(القوائم!$D$2:$D$13,S452)))</f>
        <v/>
      </c>
      <c r="E452" s="22" t="n"/>
      <c r="F452" s="23" t="n"/>
      <c r="G452" s="23" t="n"/>
      <c r="H452" s="22" t="n"/>
      <c r="I452" s="19" t="n"/>
      <c r="J452" s="21" t="n"/>
      <c r="K452" s="19" t="n"/>
      <c r="L452" s="19" t="n"/>
      <c r="M452" s="21" t="n"/>
      <c r="N452" s="22" t="n"/>
      <c r="O452" s="24">
        <f>IF(A452&lt;&gt;"عهدة","",SUMIFS($G$8:$G$5007,$B$8:$B$5007,B452,$A$8:$A$5007,"مصروف",$I$8:$I$5007,"&lt;&gt;مرفوض"))</f>
        <v/>
      </c>
      <c r="P452" s="25">
        <f>IF(A452&lt;&gt;"عهدة","",N(F452)-O452)</f>
        <v/>
      </c>
      <c r="Q452" s="26">
        <f>IF(A452="","",IF(A452="عهدة",IF(N(F452)=0,"⚠ أدخل قيمة العهدة",IF(P452&lt;0,"⛔ عجز / زيادة مصروفات "&amp;TEXT(-P452,"#,##0"),IF(COUNTIFS($B$8:$B$5007,B452,$A$8:$A$5007,"مصروف",$I$8:$I$5007,"&lt;&gt;مرفوض",$K$8:$K$5007,"&lt;&gt;نعم")&gt;0,"⚠ "&amp;COUNTIFS($B$8:$B$5007,B452,$A$8:$A$5007,"مصروف",$I$8:$I$5007,"&lt;&gt;مرفوض",$K$8:$K$5007,"&lt;&gt;نعم")&amp;" مصروف غير مسوى",IF(L452="تمت التسوية",IF(P452=0,"✔ متوازنة وتمت التسوية","✔ تمت التسوية – متبقي "&amp;TEXT(P452,"#,##0")),IF(P452&gt;0,"متبقي "&amp;TEXT(P452,"#,##0"),"✔ متوازنة"))))),IF(R452=0,"⚠ أضف سطر عهدة أولًا",IF(OR(C452="",N(G452)=0),"⚠ أكمل التاريخ والقيمة",IF(S452="","⚠ التاريخ خارج السنة المالية",IF(H452="","⚠ اختر بند الموازنة",IF(I452="مرفوض","✖ مرفوض من المدير",IF(I452&lt;&gt;"موافق","⏳ بانتظار موافقة المدير",IF(K452&lt;&gt;"نعم","⚠ غير مسوى مع الحسابات","✔ معتمد ومسوى")))))))))</f>
        <v/>
      </c>
      <c r="R452">
        <f>N(R451)+IF(A452="عهدة",1,0)</f>
        <v/>
      </c>
      <c r="S452">
        <f>IF(C452="","",IF(AND(C452&gt;=DATE(2026,9,1),C452&lt;=DATE(2027,8,31)),(YEAR(C452)-2026)*12+MONTH(C452)-8,""))</f>
        <v/>
      </c>
      <c r="T452">
        <f>IF(AND(A452="مصروف",R452&gt;0,I452="موافق",S452&lt;&gt;"",H452&lt;&gt;""),N(G452),0)</f>
        <v/>
      </c>
    </row>
    <row r="453">
      <c r="A453" s="19" t="n"/>
      <c r="B453" s="20">
        <f>IF(A453="","",IF(R453=0,"⚠ أضف سطر عهدة أولًا","BDR-"&amp;TEXT(R453,"000")))</f>
        <v/>
      </c>
      <c r="C453" s="21" t="n"/>
      <c r="D453" s="20">
        <f>IF(C453="","",IF(S453="","خارج السنة المالية",INDEX(القوائم!$D$2:$D$13,S453)))</f>
        <v/>
      </c>
      <c r="E453" s="22" t="n"/>
      <c r="F453" s="23" t="n"/>
      <c r="G453" s="23" t="n"/>
      <c r="H453" s="22" t="n"/>
      <c r="I453" s="19" t="n"/>
      <c r="J453" s="21" t="n"/>
      <c r="K453" s="19" t="n"/>
      <c r="L453" s="19" t="n"/>
      <c r="M453" s="21" t="n"/>
      <c r="N453" s="22" t="n"/>
      <c r="O453" s="24">
        <f>IF(A453&lt;&gt;"عهدة","",SUMIFS($G$8:$G$5007,$B$8:$B$5007,B453,$A$8:$A$5007,"مصروف",$I$8:$I$5007,"&lt;&gt;مرفوض"))</f>
        <v/>
      </c>
      <c r="P453" s="25">
        <f>IF(A453&lt;&gt;"عهدة","",N(F453)-O453)</f>
        <v/>
      </c>
      <c r="Q453" s="26">
        <f>IF(A453="","",IF(A453="عهدة",IF(N(F453)=0,"⚠ أدخل قيمة العهدة",IF(P453&lt;0,"⛔ عجز / زيادة مصروفات "&amp;TEXT(-P453,"#,##0"),IF(COUNTIFS($B$8:$B$5007,B453,$A$8:$A$5007,"مصروف",$I$8:$I$5007,"&lt;&gt;مرفوض",$K$8:$K$5007,"&lt;&gt;نعم")&gt;0,"⚠ "&amp;COUNTIFS($B$8:$B$5007,B453,$A$8:$A$5007,"مصروف",$I$8:$I$5007,"&lt;&gt;مرفوض",$K$8:$K$5007,"&lt;&gt;نعم")&amp;" مصروف غير مسوى",IF(L453="تمت التسوية",IF(P453=0,"✔ متوازنة وتمت التسوية","✔ تمت التسوية – متبقي "&amp;TEXT(P453,"#,##0")),IF(P453&gt;0,"متبقي "&amp;TEXT(P453,"#,##0"),"✔ متوازنة"))))),IF(R453=0,"⚠ أضف سطر عهدة أولًا",IF(OR(C453="",N(G453)=0),"⚠ أكمل التاريخ والقيمة",IF(S453="","⚠ التاريخ خارج السنة المالية",IF(H453="","⚠ اختر بند الموازنة",IF(I453="مرفوض","✖ مرفوض من المدير",IF(I453&lt;&gt;"موافق","⏳ بانتظار موافقة المدير",IF(K453&lt;&gt;"نعم","⚠ غير مسوى مع الحسابات","✔ معتمد ومسوى")))))))))</f>
        <v/>
      </c>
      <c r="R453">
        <f>N(R452)+IF(A453="عهدة",1,0)</f>
        <v/>
      </c>
      <c r="S453">
        <f>IF(C453="","",IF(AND(C453&gt;=DATE(2026,9,1),C453&lt;=DATE(2027,8,31)),(YEAR(C453)-2026)*12+MONTH(C453)-8,""))</f>
        <v/>
      </c>
      <c r="T453">
        <f>IF(AND(A453="مصروف",R453&gt;0,I453="موافق",S453&lt;&gt;"",H453&lt;&gt;""),N(G453),0)</f>
        <v/>
      </c>
    </row>
    <row r="454">
      <c r="A454" s="19" t="n"/>
      <c r="B454" s="20">
        <f>IF(A454="","",IF(R454=0,"⚠ أضف سطر عهدة أولًا","BDR-"&amp;TEXT(R454,"000")))</f>
        <v/>
      </c>
      <c r="C454" s="21" t="n"/>
      <c r="D454" s="20">
        <f>IF(C454="","",IF(S454="","خارج السنة المالية",INDEX(القوائم!$D$2:$D$13,S454)))</f>
        <v/>
      </c>
      <c r="E454" s="22" t="n"/>
      <c r="F454" s="23" t="n"/>
      <c r="G454" s="23" t="n"/>
      <c r="H454" s="22" t="n"/>
      <c r="I454" s="19" t="n"/>
      <c r="J454" s="21" t="n"/>
      <c r="K454" s="19" t="n"/>
      <c r="L454" s="19" t="n"/>
      <c r="M454" s="21" t="n"/>
      <c r="N454" s="22" t="n"/>
      <c r="O454" s="24">
        <f>IF(A454&lt;&gt;"عهدة","",SUMIFS($G$8:$G$5007,$B$8:$B$5007,B454,$A$8:$A$5007,"مصروف",$I$8:$I$5007,"&lt;&gt;مرفوض"))</f>
        <v/>
      </c>
      <c r="P454" s="25">
        <f>IF(A454&lt;&gt;"عهدة","",N(F454)-O454)</f>
        <v/>
      </c>
      <c r="Q454" s="26">
        <f>IF(A454="","",IF(A454="عهدة",IF(N(F454)=0,"⚠ أدخل قيمة العهدة",IF(P454&lt;0,"⛔ عجز / زيادة مصروفات "&amp;TEXT(-P454,"#,##0"),IF(COUNTIFS($B$8:$B$5007,B454,$A$8:$A$5007,"مصروف",$I$8:$I$5007,"&lt;&gt;مرفوض",$K$8:$K$5007,"&lt;&gt;نعم")&gt;0,"⚠ "&amp;COUNTIFS($B$8:$B$5007,B454,$A$8:$A$5007,"مصروف",$I$8:$I$5007,"&lt;&gt;مرفوض",$K$8:$K$5007,"&lt;&gt;نعم")&amp;" مصروف غير مسوى",IF(L454="تمت التسوية",IF(P454=0,"✔ متوازنة وتمت التسوية","✔ تمت التسوية – متبقي "&amp;TEXT(P454,"#,##0")),IF(P454&gt;0,"متبقي "&amp;TEXT(P454,"#,##0"),"✔ متوازنة"))))),IF(R454=0,"⚠ أضف سطر عهدة أولًا",IF(OR(C454="",N(G454)=0),"⚠ أكمل التاريخ والقيمة",IF(S454="","⚠ التاريخ خارج السنة المالية",IF(H454="","⚠ اختر بند الموازنة",IF(I454="مرفوض","✖ مرفوض من المدير",IF(I454&lt;&gt;"موافق","⏳ بانتظار موافقة المدير",IF(K454&lt;&gt;"نعم","⚠ غير مسوى مع الحسابات","✔ معتمد ومسوى")))))))))</f>
        <v/>
      </c>
      <c r="R454">
        <f>N(R453)+IF(A454="عهدة",1,0)</f>
        <v/>
      </c>
      <c r="S454">
        <f>IF(C454="","",IF(AND(C454&gt;=DATE(2026,9,1),C454&lt;=DATE(2027,8,31)),(YEAR(C454)-2026)*12+MONTH(C454)-8,""))</f>
        <v/>
      </c>
      <c r="T454">
        <f>IF(AND(A454="مصروف",R454&gt;0,I454="موافق",S454&lt;&gt;"",H454&lt;&gt;""),N(G454),0)</f>
        <v/>
      </c>
    </row>
    <row r="455">
      <c r="A455" s="19" t="n"/>
      <c r="B455" s="20">
        <f>IF(A455="","",IF(R455=0,"⚠ أضف سطر عهدة أولًا","BDR-"&amp;TEXT(R455,"000")))</f>
        <v/>
      </c>
      <c r="C455" s="21" t="n"/>
      <c r="D455" s="20">
        <f>IF(C455="","",IF(S455="","خارج السنة المالية",INDEX(القوائم!$D$2:$D$13,S455)))</f>
        <v/>
      </c>
      <c r="E455" s="22" t="n"/>
      <c r="F455" s="23" t="n"/>
      <c r="G455" s="23" t="n"/>
      <c r="H455" s="22" t="n"/>
      <c r="I455" s="19" t="n"/>
      <c r="J455" s="21" t="n"/>
      <c r="K455" s="19" t="n"/>
      <c r="L455" s="19" t="n"/>
      <c r="M455" s="21" t="n"/>
      <c r="N455" s="22" t="n"/>
      <c r="O455" s="24">
        <f>IF(A455&lt;&gt;"عهدة","",SUMIFS($G$8:$G$5007,$B$8:$B$5007,B455,$A$8:$A$5007,"مصروف",$I$8:$I$5007,"&lt;&gt;مرفوض"))</f>
        <v/>
      </c>
      <c r="P455" s="25">
        <f>IF(A455&lt;&gt;"عهدة","",N(F455)-O455)</f>
        <v/>
      </c>
      <c r="Q455" s="26">
        <f>IF(A455="","",IF(A455="عهدة",IF(N(F455)=0,"⚠ أدخل قيمة العهدة",IF(P455&lt;0,"⛔ عجز / زيادة مصروفات "&amp;TEXT(-P455,"#,##0"),IF(COUNTIFS($B$8:$B$5007,B455,$A$8:$A$5007,"مصروف",$I$8:$I$5007,"&lt;&gt;مرفوض",$K$8:$K$5007,"&lt;&gt;نعم")&gt;0,"⚠ "&amp;COUNTIFS($B$8:$B$5007,B455,$A$8:$A$5007,"مصروف",$I$8:$I$5007,"&lt;&gt;مرفوض",$K$8:$K$5007,"&lt;&gt;نعم")&amp;" مصروف غير مسوى",IF(L455="تمت التسوية",IF(P455=0,"✔ متوازنة وتمت التسوية","✔ تمت التسوية – متبقي "&amp;TEXT(P455,"#,##0")),IF(P455&gt;0,"متبقي "&amp;TEXT(P455,"#,##0"),"✔ متوازنة"))))),IF(R455=0,"⚠ أضف سطر عهدة أولًا",IF(OR(C455="",N(G455)=0),"⚠ أكمل التاريخ والقيمة",IF(S455="","⚠ التاريخ خارج السنة المالية",IF(H455="","⚠ اختر بند الموازنة",IF(I455="مرفوض","✖ مرفوض من المدير",IF(I455&lt;&gt;"موافق","⏳ بانتظار موافقة المدير",IF(K455&lt;&gt;"نعم","⚠ غير مسوى مع الحسابات","✔ معتمد ومسوى")))))))))</f>
        <v/>
      </c>
      <c r="R455">
        <f>N(R454)+IF(A455="عهدة",1,0)</f>
        <v/>
      </c>
      <c r="S455">
        <f>IF(C455="","",IF(AND(C455&gt;=DATE(2026,9,1),C455&lt;=DATE(2027,8,31)),(YEAR(C455)-2026)*12+MONTH(C455)-8,""))</f>
        <v/>
      </c>
      <c r="T455">
        <f>IF(AND(A455="مصروف",R455&gt;0,I455="موافق",S455&lt;&gt;"",H455&lt;&gt;""),N(G455),0)</f>
        <v/>
      </c>
    </row>
    <row r="456">
      <c r="A456" s="19" t="n"/>
      <c r="B456" s="20">
        <f>IF(A456="","",IF(R456=0,"⚠ أضف سطر عهدة أولًا","BDR-"&amp;TEXT(R456,"000")))</f>
        <v/>
      </c>
      <c r="C456" s="21" t="n"/>
      <c r="D456" s="20">
        <f>IF(C456="","",IF(S456="","خارج السنة المالية",INDEX(القوائم!$D$2:$D$13,S456)))</f>
        <v/>
      </c>
      <c r="E456" s="22" t="n"/>
      <c r="F456" s="23" t="n"/>
      <c r="G456" s="23" t="n"/>
      <c r="H456" s="22" t="n"/>
      <c r="I456" s="19" t="n"/>
      <c r="J456" s="21" t="n"/>
      <c r="K456" s="19" t="n"/>
      <c r="L456" s="19" t="n"/>
      <c r="M456" s="21" t="n"/>
      <c r="N456" s="22" t="n"/>
      <c r="O456" s="24">
        <f>IF(A456&lt;&gt;"عهدة","",SUMIFS($G$8:$G$5007,$B$8:$B$5007,B456,$A$8:$A$5007,"مصروف",$I$8:$I$5007,"&lt;&gt;مرفوض"))</f>
        <v/>
      </c>
      <c r="P456" s="25">
        <f>IF(A456&lt;&gt;"عهدة","",N(F456)-O456)</f>
        <v/>
      </c>
      <c r="Q456" s="26">
        <f>IF(A456="","",IF(A456="عهدة",IF(N(F456)=0,"⚠ أدخل قيمة العهدة",IF(P456&lt;0,"⛔ عجز / زيادة مصروفات "&amp;TEXT(-P456,"#,##0"),IF(COUNTIFS($B$8:$B$5007,B456,$A$8:$A$5007,"مصروف",$I$8:$I$5007,"&lt;&gt;مرفوض",$K$8:$K$5007,"&lt;&gt;نعم")&gt;0,"⚠ "&amp;COUNTIFS($B$8:$B$5007,B456,$A$8:$A$5007,"مصروف",$I$8:$I$5007,"&lt;&gt;مرفوض",$K$8:$K$5007,"&lt;&gt;نعم")&amp;" مصروف غير مسوى",IF(L456="تمت التسوية",IF(P456=0,"✔ متوازنة وتمت التسوية","✔ تمت التسوية – متبقي "&amp;TEXT(P456,"#,##0")),IF(P456&gt;0,"متبقي "&amp;TEXT(P456,"#,##0"),"✔ متوازنة"))))),IF(R456=0,"⚠ أضف سطر عهدة أولًا",IF(OR(C456="",N(G456)=0),"⚠ أكمل التاريخ والقيمة",IF(S456="","⚠ التاريخ خارج السنة المالية",IF(H456="","⚠ اختر بند الموازنة",IF(I456="مرفوض","✖ مرفوض من المدير",IF(I456&lt;&gt;"موافق","⏳ بانتظار موافقة المدير",IF(K456&lt;&gt;"نعم","⚠ غير مسوى مع الحسابات","✔ معتمد ومسوى")))))))))</f>
        <v/>
      </c>
      <c r="R456">
        <f>N(R455)+IF(A456="عهدة",1,0)</f>
        <v/>
      </c>
      <c r="S456">
        <f>IF(C456="","",IF(AND(C456&gt;=DATE(2026,9,1),C456&lt;=DATE(2027,8,31)),(YEAR(C456)-2026)*12+MONTH(C456)-8,""))</f>
        <v/>
      </c>
      <c r="T456">
        <f>IF(AND(A456="مصروف",R456&gt;0,I456="موافق",S456&lt;&gt;"",H456&lt;&gt;""),N(G456),0)</f>
        <v/>
      </c>
    </row>
    <row r="457">
      <c r="A457" s="19" t="n"/>
      <c r="B457" s="20">
        <f>IF(A457="","",IF(R457=0,"⚠ أضف سطر عهدة أولًا","BDR-"&amp;TEXT(R457,"000")))</f>
        <v/>
      </c>
      <c r="C457" s="21" t="n"/>
      <c r="D457" s="20">
        <f>IF(C457="","",IF(S457="","خارج السنة المالية",INDEX(القوائم!$D$2:$D$13,S457)))</f>
        <v/>
      </c>
      <c r="E457" s="22" t="n"/>
      <c r="F457" s="23" t="n"/>
      <c r="G457" s="23" t="n"/>
      <c r="H457" s="22" t="n"/>
      <c r="I457" s="19" t="n"/>
      <c r="J457" s="21" t="n"/>
      <c r="K457" s="19" t="n"/>
      <c r="L457" s="19" t="n"/>
      <c r="M457" s="21" t="n"/>
      <c r="N457" s="22" t="n"/>
      <c r="O457" s="24">
        <f>IF(A457&lt;&gt;"عهدة","",SUMIFS($G$8:$G$5007,$B$8:$B$5007,B457,$A$8:$A$5007,"مصروف",$I$8:$I$5007,"&lt;&gt;مرفوض"))</f>
        <v/>
      </c>
      <c r="P457" s="25">
        <f>IF(A457&lt;&gt;"عهدة","",N(F457)-O457)</f>
        <v/>
      </c>
      <c r="Q457" s="26">
        <f>IF(A457="","",IF(A457="عهدة",IF(N(F457)=0,"⚠ أدخل قيمة العهدة",IF(P457&lt;0,"⛔ عجز / زيادة مصروفات "&amp;TEXT(-P457,"#,##0"),IF(COUNTIFS($B$8:$B$5007,B457,$A$8:$A$5007,"مصروف",$I$8:$I$5007,"&lt;&gt;مرفوض",$K$8:$K$5007,"&lt;&gt;نعم")&gt;0,"⚠ "&amp;COUNTIFS($B$8:$B$5007,B457,$A$8:$A$5007,"مصروف",$I$8:$I$5007,"&lt;&gt;مرفوض",$K$8:$K$5007,"&lt;&gt;نعم")&amp;" مصروف غير مسوى",IF(L457="تمت التسوية",IF(P457=0,"✔ متوازنة وتمت التسوية","✔ تمت التسوية – متبقي "&amp;TEXT(P457,"#,##0")),IF(P457&gt;0,"متبقي "&amp;TEXT(P457,"#,##0"),"✔ متوازنة"))))),IF(R457=0,"⚠ أضف سطر عهدة أولًا",IF(OR(C457="",N(G457)=0),"⚠ أكمل التاريخ والقيمة",IF(S457="","⚠ التاريخ خارج السنة المالية",IF(H457="","⚠ اختر بند الموازنة",IF(I457="مرفوض","✖ مرفوض من المدير",IF(I457&lt;&gt;"موافق","⏳ بانتظار موافقة المدير",IF(K457&lt;&gt;"نعم","⚠ غير مسوى مع الحسابات","✔ معتمد ومسوى")))))))))</f>
        <v/>
      </c>
      <c r="R457">
        <f>N(R456)+IF(A457="عهدة",1,0)</f>
        <v/>
      </c>
      <c r="S457">
        <f>IF(C457="","",IF(AND(C457&gt;=DATE(2026,9,1),C457&lt;=DATE(2027,8,31)),(YEAR(C457)-2026)*12+MONTH(C457)-8,""))</f>
        <v/>
      </c>
      <c r="T457">
        <f>IF(AND(A457="مصروف",R457&gt;0,I457="موافق",S457&lt;&gt;"",H457&lt;&gt;""),N(G457),0)</f>
        <v/>
      </c>
    </row>
    <row r="458">
      <c r="A458" s="19" t="n"/>
      <c r="B458" s="20">
        <f>IF(A458="","",IF(R458=0,"⚠ أضف سطر عهدة أولًا","BDR-"&amp;TEXT(R458,"000")))</f>
        <v/>
      </c>
      <c r="C458" s="21" t="n"/>
      <c r="D458" s="20">
        <f>IF(C458="","",IF(S458="","خارج السنة المالية",INDEX(القوائم!$D$2:$D$13,S458)))</f>
        <v/>
      </c>
      <c r="E458" s="22" t="n"/>
      <c r="F458" s="23" t="n"/>
      <c r="G458" s="23" t="n"/>
      <c r="H458" s="22" t="n"/>
      <c r="I458" s="19" t="n"/>
      <c r="J458" s="21" t="n"/>
      <c r="K458" s="19" t="n"/>
      <c r="L458" s="19" t="n"/>
      <c r="M458" s="21" t="n"/>
      <c r="N458" s="22" t="n"/>
      <c r="O458" s="24">
        <f>IF(A458&lt;&gt;"عهدة","",SUMIFS($G$8:$G$5007,$B$8:$B$5007,B458,$A$8:$A$5007,"مصروف",$I$8:$I$5007,"&lt;&gt;مرفوض"))</f>
        <v/>
      </c>
      <c r="P458" s="25">
        <f>IF(A458&lt;&gt;"عهدة","",N(F458)-O458)</f>
        <v/>
      </c>
      <c r="Q458" s="26">
        <f>IF(A458="","",IF(A458="عهدة",IF(N(F458)=0,"⚠ أدخل قيمة العهدة",IF(P458&lt;0,"⛔ عجز / زيادة مصروفات "&amp;TEXT(-P458,"#,##0"),IF(COUNTIFS($B$8:$B$5007,B458,$A$8:$A$5007,"مصروف",$I$8:$I$5007,"&lt;&gt;مرفوض",$K$8:$K$5007,"&lt;&gt;نعم")&gt;0,"⚠ "&amp;COUNTIFS($B$8:$B$5007,B458,$A$8:$A$5007,"مصروف",$I$8:$I$5007,"&lt;&gt;مرفوض",$K$8:$K$5007,"&lt;&gt;نعم")&amp;" مصروف غير مسوى",IF(L458="تمت التسوية",IF(P458=0,"✔ متوازنة وتمت التسوية","✔ تمت التسوية – متبقي "&amp;TEXT(P458,"#,##0")),IF(P458&gt;0,"متبقي "&amp;TEXT(P458,"#,##0"),"✔ متوازنة"))))),IF(R458=0,"⚠ أضف سطر عهدة أولًا",IF(OR(C458="",N(G458)=0),"⚠ أكمل التاريخ والقيمة",IF(S458="","⚠ التاريخ خارج السنة المالية",IF(H458="","⚠ اختر بند الموازنة",IF(I458="مرفوض","✖ مرفوض من المدير",IF(I458&lt;&gt;"موافق","⏳ بانتظار موافقة المدير",IF(K458&lt;&gt;"نعم","⚠ غير مسوى مع الحسابات","✔ معتمد ومسوى")))))))))</f>
        <v/>
      </c>
      <c r="R458">
        <f>N(R457)+IF(A458="عهدة",1,0)</f>
        <v/>
      </c>
      <c r="S458">
        <f>IF(C458="","",IF(AND(C458&gt;=DATE(2026,9,1),C458&lt;=DATE(2027,8,31)),(YEAR(C458)-2026)*12+MONTH(C458)-8,""))</f>
        <v/>
      </c>
      <c r="T458">
        <f>IF(AND(A458="مصروف",R458&gt;0,I458="موافق",S458&lt;&gt;"",H458&lt;&gt;""),N(G458),0)</f>
        <v/>
      </c>
    </row>
    <row r="459">
      <c r="A459" s="19" t="n"/>
      <c r="B459" s="20">
        <f>IF(A459="","",IF(R459=0,"⚠ أضف سطر عهدة أولًا","BDR-"&amp;TEXT(R459,"000")))</f>
        <v/>
      </c>
      <c r="C459" s="21" t="n"/>
      <c r="D459" s="20">
        <f>IF(C459="","",IF(S459="","خارج السنة المالية",INDEX(القوائم!$D$2:$D$13,S459)))</f>
        <v/>
      </c>
      <c r="E459" s="22" t="n"/>
      <c r="F459" s="23" t="n"/>
      <c r="G459" s="23" t="n"/>
      <c r="H459" s="22" t="n"/>
      <c r="I459" s="19" t="n"/>
      <c r="J459" s="21" t="n"/>
      <c r="K459" s="19" t="n"/>
      <c r="L459" s="19" t="n"/>
      <c r="M459" s="21" t="n"/>
      <c r="N459" s="22" t="n"/>
      <c r="O459" s="24">
        <f>IF(A459&lt;&gt;"عهدة","",SUMIFS($G$8:$G$5007,$B$8:$B$5007,B459,$A$8:$A$5007,"مصروف",$I$8:$I$5007,"&lt;&gt;مرفوض"))</f>
        <v/>
      </c>
      <c r="P459" s="25">
        <f>IF(A459&lt;&gt;"عهدة","",N(F459)-O459)</f>
        <v/>
      </c>
      <c r="Q459" s="26">
        <f>IF(A459="","",IF(A459="عهدة",IF(N(F459)=0,"⚠ أدخل قيمة العهدة",IF(P459&lt;0,"⛔ عجز / زيادة مصروفات "&amp;TEXT(-P459,"#,##0"),IF(COUNTIFS($B$8:$B$5007,B459,$A$8:$A$5007,"مصروف",$I$8:$I$5007,"&lt;&gt;مرفوض",$K$8:$K$5007,"&lt;&gt;نعم")&gt;0,"⚠ "&amp;COUNTIFS($B$8:$B$5007,B459,$A$8:$A$5007,"مصروف",$I$8:$I$5007,"&lt;&gt;مرفوض",$K$8:$K$5007,"&lt;&gt;نعم")&amp;" مصروف غير مسوى",IF(L459="تمت التسوية",IF(P459=0,"✔ متوازنة وتمت التسوية","✔ تمت التسوية – متبقي "&amp;TEXT(P459,"#,##0")),IF(P459&gt;0,"متبقي "&amp;TEXT(P459,"#,##0"),"✔ متوازنة"))))),IF(R459=0,"⚠ أضف سطر عهدة أولًا",IF(OR(C459="",N(G459)=0),"⚠ أكمل التاريخ والقيمة",IF(S459="","⚠ التاريخ خارج السنة المالية",IF(H459="","⚠ اختر بند الموازنة",IF(I459="مرفوض","✖ مرفوض من المدير",IF(I459&lt;&gt;"موافق","⏳ بانتظار موافقة المدير",IF(K459&lt;&gt;"نعم","⚠ غير مسوى مع الحسابات","✔ معتمد ومسوى")))))))))</f>
        <v/>
      </c>
      <c r="R459">
        <f>N(R458)+IF(A459="عهدة",1,0)</f>
        <v/>
      </c>
      <c r="S459">
        <f>IF(C459="","",IF(AND(C459&gt;=DATE(2026,9,1),C459&lt;=DATE(2027,8,31)),(YEAR(C459)-2026)*12+MONTH(C459)-8,""))</f>
        <v/>
      </c>
      <c r="T459">
        <f>IF(AND(A459="مصروف",R459&gt;0,I459="موافق",S459&lt;&gt;"",H459&lt;&gt;""),N(G459),0)</f>
        <v/>
      </c>
    </row>
    <row r="460">
      <c r="A460" s="19" t="n"/>
      <c r="B460" s="20">
        <f>IF(A460="","",IF(R460=0,"⚠ أضف سطر عهدة أولًا","BDR-"&amp;TEXT(R460,"000")))</f>
        <v/>
      </c>
      <c r="C460" s="21" t="n"/>
      <c r="D460" s="20">
        <f>IF(C460="","",IF(S460="","خارج السنة المالية",INDEX(القوائم!$D$2:$D$13,S460)))</f>
        <v/>
      </c>
      <c r="E460" s="22" t="n"/>
      <c r="F460" s="23" t="n"/>
      <c r="G460" s="23" t="n"/>
      <c r="H460" s="22" t="n"/>
      <c r="I460" s="19" t="n"/>
      <c r="J460" s="21" t="n"/>
      <c r="K460" s="19" t="n"/>
      <c r="L460" s="19" t="n"/>
      <c r="M460" s="21" t="n"/>
      <c r="N460" s="22" t="n"/>
      <c r="O460" s="24">
        <f>IF(A460&lt;&gt;"عهدة","",SUMIFS($G$8:$G$5007,$B$8:$B$5007,B460,$A$8:$A$5007,"مصروف",$I$8:$I$5007,"&lt;&gt;مرفوض"))</f>
        <v/>
      </c>
      <c r="P460" s="25">
        <f>IF(A460&lt;&gt;"عهدة","",N(F460)-O460)</f>
        <v/>
      </c>
      <c r="Q460" s="26">
        <f>IF(A460="","",IF(A460="عهدة",IF(N(F460)=0,"⚠ أدخل قيمة العهدة",IF(P460&lt;0,"⛔ عجز / زيادة مصروفات "&amp;TEXT(-P460,"#,##0"),IF(COUNTIFS($B$8:$B$5007,B460,$A$8:$A$5007,"مصروف",$I$8:$I$5007,"&lt;&gt;مرفوض",$K$8:$K$5007,"&lt;&gt;نعم")&gt;0,"⚠ "&amp;COUNTIFS($B$8:$B$5007,B460,$A$8:$A$5007,"مصروف",$I$8:$I$5007,"&lt;&gt;مرفوض",$K$8:$K$5007,"&lt;&gt;نعم")&amp;" مصروف غير مسوى",IF(L460="تمت التسوية",IF(P460=0,"✔ متوازنة وتمت التسوية","✔ تمت التسوية – متبقي "&amp;TEXT(P460,"#,##0")),IF(P460&gt;0,"متبقي "&amp;TEXT(P460,"#,##0"),"✔ متوازنة"))))),IF(R460=0,"⚠ أضف سطر عهدة أولًا",IF(OR(C460="",N(G460)=0),"⚠ أكمل التاريخ والقيمة",IF(S460="","⚠ التاريخ خارج السنة المالية",IF(H460="","⚠ اختر بند الموازنة",IF(I460="مرفوض","✖ مرفوض من المدير",IF(I460&lt;&gt;"موافق","⏳ بانتظار موافقة المدير",IF(K460&lt;&gt;"نعم","⚠ غير مسوى مع الحسابات","✔ معتمد ومسوى")))))))))</f>
        <v/>
      </c>
      <c r="R460">
        <f>N(R459)+IF(A460="عهدة",1,0)</f>
        <v/>
      </c>
      <c r="S460">
        <f>IF(C460="","",IF(AND(C460&gt;=DATE(2026,9,1),C460&lt;=DATE(2027,8,31)),(YEAR(C460)-2026)*12+MONTH(C460)-8,""))</f>
        <v/>
      </c>
      <c r="T460">
        <f>IF(AND(A460="مصروف",R460&gt;0,I460="موافق",S460&lt;&gt;"",H460&lt;&gt;""),N(G460),0)</f>
        <v/>
      </c>
    </row>
    <row r="461">
      <c r="A461" s="19" t="n"/>
      <c r="B461" s="20">
        <f>IF(A461="","",IF(R461=0,"⚠ أضف سطر عهدة أولًا","BDR-"&amp;TEXT(R461,"000")))</f>
        <v/>
      </c>
      <c r="C461" s="21" t="n"/>
      <c r="D461" s="20">
        <f>IF(C461="","",IF(S461="","خارج السنة المالية",INDEX(القوائم!$D$2:$D$13,S461)))</f>
        <v/>
      </c>
      <c r="E461" s="22" t="n"/>
      <c r="F461" s="23" t="n"/>
      <c r="G461" s="23" t="n"/>
      <c r="H461" s="22" t="n"/>
      <c r="I461" s="19" t="n"/>
      <c r="J461" s="21" t="n"/>
      <c r="K461" s="19" t="n"/>
      <c r="L461" s="19" t="n"/>
      <c r="M461" s="21" t="n"/>
      <c r="N461" s="22" t="n"/>
      <c r="O461" s="24">
        <f>IF(A461&lt;&gt;"عهدة","",SUMIFS($G$8:$G$5007,$B$8:$B$5007,B461,$A$8:$A$5007,"مصروف",$I$8:$I$5007,"&lt;&gt;مرفوض"))</f>
        <v/>
      </c>
      <c r="P461" s="25">
        <f>IF(A461&lt;&gt;"عهدة","",N(F461)-O461)</f>
        <v/>
      </c>
      <c r="Q461" s="26">
        <f>IF(A461="","",IF(A461="عهدة",IF(N(F461)=0,"⚠ أدخل قيمة العهدة",IF(P461&lt;0,"⛔ عجز / زيادة مصروفات "&amp;TEXT(-P461,"#,##0"),IF(COUNTIFS($B$8:$B$5007,B461,$A$8:$A$5007,"مصروف",$I$8:$I$5007,"&lt;&gt;مرفوض",$K$8:$K$5007,"&lt;&gt;نعم")&gt;0,"⚠ "&amp;COUNTIFS($B$8:$B$5007,B461,$A$8:$A$5007,"مصروف",$I$8:$I$5007,"&lt;&gt;مرفوض",$K$8:$K$5007,"&lt;&gt;نعم")&amp;" مصروف غير مسوى",IF(L461="تمت التسوية",IF(P461=0,"✔ متوازنة وتمت التسوية","✔ تمت التسوية – متبقي "&amp;TEXT(P461,"#,##0")),IF(P461&gt;0,"متبقي "&amp;TEXT(P461,"#,##0"),"✔ متوازنة"))))),IF(R461=0,"⚠ أضف سطر عهدة أولًا",IF(OR(C461="",N(G461)=0),"⚠ أكمل التاريخ والقيمة",IF(S461="","⚠ التاريخ خارج السنة المالية",IF(H461="","⚠ اختر بند الموازنة",IF(I461="مرفوض","✖ مرفوض من المدير",IF(I461&lt;&gt;"موافق","⏳ بانتظار موافقة المدير",IF(K461&lt;&gt;"نعم","⚠ غير مسوى مع الحسابات","✔ معتمد ومسوى")))))))))</f>
        <v/>
      </c>
      <c r="R461">
        <f>N(R460)+IF(A461="عهدة",1,0)</f>
        <v/>
      </c>
      <c r="S461">
        <f>IF(C461="","",IF(AND(C461&gt;=DATE(2026,9,1),C461&lt;=DATE(2027,8,31)),(YEAR(C461)-2026)*12+MONTH(C461)-8,""))</f>
        <v/>
      </c>
      <c r="T461">
        <f>IF(AND(A461="مصروف",R461&gt;0,I461="موافق",S461&lt;&gt;"",H461&lt;&gt;""),N(G461),0)</f>
        <v/>
      </c>
    </row>
    <row r="462">
      <c r="A462" s="19" t="n"/>
      <c r="B462" s="20">
        <f>IF(A462="","",IF(R462=0,"⚠ أضف سطر عهدة أولًا","BDR-"&amp;TEXT(R462,"000")))</f>
        <v/>
      </c>
      <c r="C462" s="21" t="n"/>
      <c r="D462" s="20">
        <f>IF(C462="","",IF(S462="","خارج السنة المالية",INDEX(القوائم!$D$2:$D$13,S462)))</f>
        <v/>
      </c>
      <c r="E462" s="22" t="n"/>
      <c r="F462" s="23" t="n"/>
      <c r="G462" s="23" t="n"/>
      <c r="H462" s="22" t="n"/>
      <c r="I462" s="19" t="n"/>
      <c r="J462" s="21" t="n"/>
      <c r="K462" s="19" t="n"/>
      <c r="L462" s="19" t="n"/>
      <c r="M462" s="21" t="n"/>
      <c r="N462" s="22" t="n"/>
      <c r="O462" s="24">
        <f>IF(A462&lt;&gt;"عهدة","",SUMIFS($G$8:$G$5007,$B$8:$B$5007,B462,$A$8:$A$5007,"مصروف",$I$8:$I$5007,"&lt;&gt;مرفوض"))</f>
        <v/>
      </c>
      <c r="P462" s="25">
        <f>IF(A462&lt;&gt;"عهدة","",N(F462)-O462)</f>
        <v/>
      </c>
      <c r="Q462" s="26">
        <f>IF(A462="","",IF(A462="عهدة",IF(N(F462)=0,"⚠ أدخل قيمة العهدة",IF(P462&lt;0,"⛔ عجز / زيادة مصروفات "&amp;TEXT(-P462,"#,##0"),IF(COUNTIFS($B$8:$B$5007,B462,$A$8:$A$5007,"مصروف",$I$8:$I$5007,"&lt;&gt;مرفوض",$K$8:$K$5007,"&lt;&gt;نعم")&gt;0,"⚠ "&amp;COUNTIFS($B$8:$B$5007,B462,$A$8:$A$5007,"مصروف",$I$8:$I$5007,"&lt;&gt;مرفوض",$K$8:$K$5007,"&lt;&gt;نعم")&amp;" مصروف غير مسوى",IF(L462="تمت التسوية",IF(P462=0,"✔ متوازنة وتمت التسوية","✔ تمت التسوية – متبقي "&amp;TEXT(P462,"#,##0")),IF(P462&gt;0,"متبقي "&amp;TEXT(P462,"#,##0"),"✔ متوازنة"))))),IF(R462=0,"⚠ أضف سطر عهدة أولًا",IF(OR(C462="",N(G462)=0),"⚠ أكمل التاريخ والقيمة",IF(S462="","⚠ التاريخ خارج السنة المالية",IF(H462="","⚠ اختر بند الموازنة",IF(I462="مرفوض","✖ مرفوض من المدير",IF(I462&lt;&gt;"موافق","⏳ بانتظار موافقة المدير",IF(K462&lt;&gt;"نعم","⚠ غير مسوى مع الحسابات","✔ معتمد ومسوى")))))))))</f>
        <v/>
      </c>
      <c r="R462">
        <f>N(R461)+IF(A462="عهدة",1,0)</f>
        <v/>
      </c>
      <c r="S462">
        <f>IF(C462="","",IF(AND(C462&gt;=DATE(2026,9,1),C462&lt;=DATE(2027,8,31)),(YEAR(C462)-2026)*12+MONTH(C462)-8,""))</f>
        <v/>
      </c>
      <c r="T462">
        <f>IF(AND(A462="مصروف",R462&gt;0,I462="موافق",S462&lt;&gt;"",H462&lt;&gt;""),N(G462),0)</f>
        <v/>
      </c>
    </row>
    <row r="463">
      <c r="A463" s="19" t="n"/>
      <c r="B463" s="20">
        <f>IF(A463="","",IF(R463=0,"⚠ أضف سطر عهدة أولًا","BDR-"&amp;TEXT(R463,"000")))</f>
        <v/>
      </c>
      <c r="C463" s="21" t="n"/>
      <c r="D463" s="20">
        <f>IF(C463="","",IF(S463="","خارج السنة المالية",INDEX(القوائم!$D$2:$D$13,S463)))</f>
        <v/>
      </c>
      <c r="E463" s="22" t="n"/>
      <c r="F463" s="23" t="n"/>
      <c r="G463" s="23" t="n"/>
      <c r="H463" s="22" t="n"/>
      <c r="I463" s="19" t="n"/>
      <c r="J463" s="21" t="n"/>
      <c r="K463" s="19" t="n"/>
      <c r="L463" s="19" t="n"/>
      <c r="M463" s="21" t="n"/>
      <c r="N463" s="22" t="n"/>
      <c r="O463" s="24">
        <f>IF(A463&lt;&gt;"عهدة","",SUMIFS($G$8:$G$5007,$B$8:$B$5007,B463,$A$8:$A$5007,"مصروف",$I$8:$I$5007,"&lt;&gt;مرفوض"))</f>
        <v/>
      </c>
      <c r="P463" s="25">
        <f>IF(A463&lt;&gt;"عهدة","",N(F463)-O463)</f>
        <v/>
      </c>
      <c r="Q463" s="26">
        <f>IF(A463="","",IF(A463="عهدة",IF(N(F463)=0,"⚠ أدخل قيمة العهدة",IF(P463&lt;0,"⛔ عجز / زيادة مصروفات "&amp;TEXT(-P463,"#,##0"),IF(COUNTIFS($B$8:$B$5007,B463,$A$8:$A$5007,"مصروف",$I$8:$I$5007,"&lt;&gt;مرفوض",$K$8:$K$5007,"&lt;&gt;نعم")&gt;0,"⚠ "&amp;COUNTIFS($B$8:$B$5007,B463,$A$8:$A$5007,"مصروف",$I$8:$I$5007,"&lt;&gt;مرفوض",$K$8:$K$5007,"&lt;&gt;نعم")&amp;" مصروف غير مسوى",IF(L463="تمت التسوية",IF(P463=0,"✔ متوازنة وتمت التسوية","✔ تمت التسوية – متبقي "&amp;TEXT(P463,"#,##0")),IF(P463&gt;0,"متبقي "&amp;TEXT(P463,"#,##0"),"✔ متوازنة"))))),IF(R463=0,"⚠ أضف سطر عهدة أولًا",IF(OR(C463="",N(G463)=0),"⚠ أكمل التاريخ والقيمة",IF(S463="","⚠ التاريخ خارج السنة المالية",IF(H463="","⚠ اختر بند الموازنة",IF(I463="مرفوض","✖ مرفوض من المدير",IF(I463&lt;&gt;"موافق","⏳ بانتظار موافقة المدير",IF(K463&lt;&gt;"نعم","⚠ غير مسوى مع الحسابات","✔ معتمد ومسوى")))))))))</f>
        <v/>
      </c>
      <c r="R463">
        <f>N(R462)+IF(A463="عهدة",1,0)</f>
        <v/>
      </c>
      <c r="S463">
        <f>IF(C463="","",IF(AND(C463&gt;=DATE(2026,9,1),C463&lt;=DATE(2027,8,31)),(YEAR(C463)-2026)*12+MONTH(C463)-8,""))</f>
        <v/>
      </c>
      <c r="T463">
        <f>IF(AND(A463="مصروف",R463&gt;0,I463="موافق",S463&lt;&gt;"",H463&lt;&gt;""),N(G463),0)</f>
        <v/>
      </c>
    </row>
    <row r="464">
      <c r="A464" s="19" t="n"/>
      <c r="B464" s="20">
        <f>IF(A464="","",IF(R464=0,"⚠ أضف سطر عهدة أولًا","BDR-"&amp;TEXT(R464,"000")))</f>
        <v/>
      </c>
      <c r="C464" s="21" t="n"/>
      <c r="D464" s="20">
        <f>IF(C464="","",IF(S464="","خارج السنة المالية",INDEX(القوائم!$D$2:$D$13,S464)))</f>
        <v/>
      </c>
      <c r="E464" s="22" t="n"/>
      <c r="F464" s="23" t="n"/>
      <c r="G464" s="23" t="n"/>
      <c r="H464" s="22" t="n"/>
      <c r="I464" s="19" t="n"/>
      <c r="J464" s="21" t="n"/>
      <c r="K464" s="19" t="n"/>
      <c r="L464" s="19" t="n"/>
      <c r="M464" s="21" t="n"/>
      <c r="N464" s="22" t="n"/>
      <c r="O464" s="24">
        <f>IF(A464&lt;&gt;"عهدة","",SUMIFS($G$8:$G$5007,$B$8:$B$5007,B464,$A$8:$A$5007,"مصروف",$I$8:$I$5007,"&lt;&gt;مرفوض"))</f>
        <v/>
      </c>
      <c r="P464" s="25">
        <f>IF(A464&lt;&gt;"عهدة","",N(F464)-O464)</f>
        <v/>
      </c>
      <c r="Q464" s="26">
        <f>IF(A464="","",IF(A464="عهدة",IF(N(F464)=0,"⚠ أدخل قيمة العهدة",IF(P464&lt;0,"⛔ عجز / زيادة مصروفات "&amp;TEXT(-P464,"#,##0"),IF(COUNTIFS($B$8:$B$5007,B464,$A$8:$A$5007,"مصروف",$I$8:$I$5007,"&lt;&gt;مرفوض",$K$8:$K$5007,"&lt;&gt;نعم")&gt;0,"⚠ "&amp;COUNTIFS($B$8:$B$5007,B464,$A$8:$A$5007,"مصروف",$I$8:$I$5007,"&lt;&gt;مرفوض",$K$8:$K$5007,"&lt;&gt;نعم")&amp;" مصروف غير مسوى",IF(L464="تمت التسوية",IF(P464=0,"✔ متوازنة وتمت التسوية","✔ تمت التسوية – متبقي "&amp;TEXT(P464,"#,##0")),IF(P464&gt;0,"متبقي "&amp;TEXT(P464,"#,##0"),"✔ متوازنة"))))),IF(R464=0,"⚠ أضف سطر عهدة أولًا",IF(OR(C464="",N(G464)=0),"⚠ أكمل التاريخ والقيمة",IF(S464="","⚠ التاريخ خارج السنة المالية",IF(H464="","⚠ اختر بند الموازنة",IF(I464="مرفوض","✖ مرفوض من المدير",IF(I464&lt;&gt;"موافق","⏳ بانتظار موافقة المدير",IF(K464&lt;&gt;"نعم","⚠ غير مسوى مع الحسابات","✔ معتمد ومسوى")))))))))</f>
        <v/>
      </c>
      <c r="R464">
        <f>N(R463)+IF(A464="عهدة",1,0)</f>
        <v/>
      </c>
      <c r="S464">
        <f>IF(C464="","",IF(AND(C464&gt;=DATE(2026,9,1),C464&lt;=DATE(2027,8,31)),(YEAR(C464)-2026)*12+MONTH(C464)-8,""))</f>
        <v/>
      </c>
      <c r="T464">
        <f>IF(AND(A464="مصروف",R464&gt;0,I464="موافق",S464&lt;&gt;"",H464&lt;&gt;""),N(G464),0)</f>
        <v/>
      </c>
    </row>
    <row r="465">
      <c r="A465" s="19" t="n"/>
      <c r="B465" s="20">
        <f>IF(A465="","",IF(R465=0,"⚠ أضف سطر عهدة أولًا","BDR-"&amp;TEXT(R465,"000")))</f>
        <v/>
      </c>
      <c r="C465" s="21" t="n"/>
      <c r="D465" s="20">
        <f>IF(C465="","",IF(S465="","خارج السنة المالية",INDEX(القوائم!$D$2:$D$13,S465)))</f>
        <v/>
      </c>
      <c r="E465" s="22" t="n"/>
      <c r="F465" s="23" t="n"/>
      <c r="G465" s="23" t="n"/>
      <c r="H465" s="22" t="n"/>
      <c r="I465" s="19" t="n"/>
      <c r="J465" s="21" t="n"/>
      <c r="K465" s="19" t="n"/>
      <c r="L465" s="19" t="n"/>
      <c r="M465" s="21" t="n"/>
      <c r="N465" s="22" t="n"/>
      <c r="O465" s="24">
        <f>IF(A465&lt;&gt;"عهدة","",SUMIFS($G$8:$G$5007,$B$8:$B$5007,B465,$A$8:$A$5007,"مصروف",$I$8:$I$5007,"&lt;&gt;مرفوض"))</f>
        <v/>
      </c>
      <c r="P465" s="25">
        <f>IF(A465&lt;&gt;"عهدة","",N(F465)-O465)</f>
        <v/>
      </c>
      <c r="Q465" s="26">
        <f>IF(A465="","",IF(A465="عهدة",IF(N(F465)=0,"⚠ أدخل قيمة العهدة",IF(P465&lt;0,"⛔ عجز / زيادة مصروفات "&amp;TEXT(-P465,"#,##0"),IF(COUNTIFS($B$8:$B$5007,B465,$A$8:$A$5007,"مصروف",$I$8:$I$5007,"&lt;&gt;مرفوض",$K$8:$K$5007,"&lt;&gt;نعم")&gt;0,"⚠ "&amp;COUNTIFS($B$8:$B$5007,B465,$A$8:$A$5007,"مصروف",$I$8:$I$5007,"&lt;&gt;مرفوض",$K$8:$K$5007,"&lt;&gt;نعم")&amp;" مصروف غير مسوى",IF(L465="تمت التسوية",IF(P465=0,"✔ متوازنة وتمت التسوية","✔ تمت التسوية – متبقي "&amp;TEXT(P465,"#,##0")),IF(P465&gt;0,"متبقي "&amp;TEXT(P465,"#,##0"),"✔ متوازنة"))))),IF(R465=0,"⚠ أضف سطر عهدة أولًا",IF(OR(C465="",N(G465)=0),"⚠ أكمل التاريخ والقيمة",IF(S465="","⚠ التاريخ خارج السنة المالية",IF(H465="","⚠ اختر بند الموازنة",IF(I465="مرفوض","✖ مرفوض من المدير",IF(I465&lt;&gt;"موافق","⏳ بانتظار موافقة المدير",IF(K465&lt;&gt;"نعم","⚠ غير مسوى مع الحسابات","✔ معتمد ومسوى")))))))))</f>
        <v/>
      </c>
      <c r="R465">
        <f>N(R464)+IF(A465="عهدة",1,0)</f>
        <v/>
      </c>
      <c r="S465">
        <f>IF(C465="","",IF(AND(C465&gt;=DATE(2026,9,1),C465&lt;=DATE(2027,8,31)),(YEAR(C465)-2026)*12+MONTH(C465)-8,""))</f>
        <v/>
      </c>
      <c r="T465">
        <f>IF(AND(A465="مصروف",R465&gt;0,I465="موافق",S465&lt;&gt;"",H465&lt;&gt;""),N(G465),0)</f>
        <v/>
      </c>
    </row>
    <row r="466">
      <c r="A466" s="19" t="n"/>
      <c r="B466" s="20">
        <f>IF(A466="","",IF(R466=0,"⚠ أضف سطر عهدة أولًا","BDR-"&amp;TEXT(R466,"000")))</f>
        <v/>
      </c>
      <c r="C466" s="21" t="n"/>
      <c r="D466" s="20">
        <f>IF(C466="","",IF(S466="","خارج السنة المالية",INDEX(القوائم!$D$2:$D$13,S466)))</f>
        <v/>
      </c>
      <c r="E466" s="22" t="n"/>
      <c r="F466" s="23" t="n"/>
      <c r="G466" s="23" t="n"/>
      <c r="H466" s="22" t="n"/>
      <c r="I466" s="19" t="n"/>
      <c r="J466" s="21" t="n"/>
      <c r="K466" s="19" t="n"/>
      <c r="L466" s="19" t="n"/>
      <c r="M466" s="21" t="n"/>
      <c r="N466" s="22" t="n"/>
      <c r="O466" s="24">
        <f>IF(A466&lt;&gt;"عهدة","",SUMIFS($G$8:$G$5007,$B$8:$B$5007,B466,$A$8:$A$5007,"مصروف",$I$8:$I$5007,"&lt;&gt;مرفوض"))</f>
        <v/>
      </c>
      <c r="P466" s="25">
        <f>IF(A466&lt;&gt;"عهدة","",N(F466)-O466)</f>
        <v/>
      </c>
      <c r="Q466" s="26">
        <f>IF(A466="","",IF(A466="عهدة",IF(N(F466)=0,"⚠ أدخل قيمة العهدة",IF(P466&lt;0,"⛔ عجز / زيادة مصروفات "&amp;TEXT(-P466,"#,##0"),IF(COUNTIFS($B$8:$B$5007,B466,$A$8:$A$5007,"مصروف",$I$8:$I$5007,"&lt;&gt;مرفوض",$K$8:$K$5007,"&lt;&gt;نعم")&gt;0,"⚠ "&amp;COUNTIFS($B$8:$B$5007,B466,$A$8:$A$5007,"مصروف",$I$8:$I$5007,"&lt;&gt;مرفوض",$K$8:$K$5007,"&lt;&gt;نعم")&amp;" مصروف غير مسوى",IF(L466="تمت التسوية",IF(P466=0,"✔ متوازنة وتمت التسوية","✔ تمت التسوية – متبقي "&amp;TEXT(P466,"#,##0")),IF(P466&gt;0,"متبقي "&amp;TEXT(P466,"#,##0"),"✔ متوازنة"))))),IF(R466=0,"⚠ أضف سطر عهدة أولًا",IF(OR(C466="",N(G466)=0),"⚠ أكمل التاريخ والقيمة",IF(S466="","⚠ التاريخ خارج السنة المالية",IF(H466="","⚠ اختر بند الموازنة",IF(I466="مرفوض","✖ مرفوض من المدير",IF(I466&lt;&gt;"موافق","⏳ بانتظار موافقة المدير",IF(K466&lt;&gt;"نعم","⚠ غير مسوى مع الحسابات","✔ معتمد ومسوى")))))))))</f>
        <v/>
      </c>
      <c r="R466">
        <f>N(R465)+IF(A466="عهدة",1,0)</f>
        <v/>
      </c>
      <c r="S466">
        <f>IF(C466="","",IF(AND(C466&gt;=DATE(2026,9,1),C466&lt;=DATE(2027,8,31)),(YEAR(C466)-2026)*12+MONTH(C466)-8,""))</f>
        <v/>
      </c>
      <c r="T466">
        <f>IF(AND(A466="مصروف",R466&gt;0,I466="موافق",S466&lt;&gt;"",H466&lt;&gt;""),N(G466),0)</f>
        <v/>
      </c>
    </row>
    <row r="467">
      <c r="A467" s="19" t="n"/>
      <c r="B467" s="20">
        <f>IF(A467="","",IF(R467=0,"⚠ أضف سطر عهدة أولًا","BDR-"&amp;TEXT(R467,"000")))</f>
        <v/>
      </c>
      <c r="C467" s="21" t="n"/>
      <c r="D467" s="20">
        <f>IF(C467="","",IF(S467="","خارج السنة المالية",INDEX(القوائم!$D$2:$D$13,S467)))</f>
        <v/>
      </c>
      <c r="E467" s="22" t="n"/>
      <c r="F467" s="23" t="n"/>
      <c r="G467" s="23" t="n"/>
      <c r="H467" s="22" t="n"/>
      <c r="I467" s="19" t="n"/>
      <c r="J467" s="21" t="n"/>
      <c r="K467" s="19" t="n"/>
      <c r="L467" s="19" t="n"/>
      <c r="M467" s="21" t="n"/>
      <c r="N467" s="22" t="n"/>
      <c r="O467" s="24">
        <f>IF(A467&lt;&gt;"عهدة","",SUMIFS($G$8:$G$5007,$B$8:$B$5007,B467,$A$8:$A$5007,"مصروف",$I$8:$I$5007,"&lt;&gt;مرفوض"))</f>
        <v/>
      </c>
      <c r="P467" s="25">
        <f>IF(A467&lt;&gt;"عهدة","",N(F467)-O467)</f>
        <v/>
      </c>
      <c r="Q467" s="26">
        <f>IF(A467="","",IF(A467="عهدة",IF(N(F467)=0,"⚠ أدخل قيمة العهدة",IF(P467&lt;0,"⛔ عجز / زيادة مصروفات "&amp;TEXT(-P467,"#,##0"),IF(COUNTIFS($B$8:$B$5007,B467,$A$8:$A$5007,"مصروف",$I$8:$I$5007,"&lt;&gt;مرفوض",$K$8:$K$5007,"&lt;&gt;نعم")&gt;0,"⚠ "&amp;COUNTIFS($B$8:$B$5007,B467,$A$8:$A$5007,"مصروف",$I$8:$I$5007,"&lt;&gt;مرفوض",$K$8:$K$5007,"&lt;&gt;نعم")&amp;" مصروف غير مسوى",IF(L467="تمت التسوية",IF(P467=0,"✔ متوازنة وتمت التسوية","✔ تمت التسوية – متبقي "&amp;TEXT(P467,"#,##0")),IF(P467&gt;0,"متبقي "&amp;TEXT(P467,"#,##0"),"✔ متوازنة"))))),IF(R467=0,"⚠ أضف سطر عهدة أولًا",IF(OR(C467="",N(G467)=0),"⚠ أكمل التاريخ والقيمة",IF(S467="","⚠ التاريخ خارج السنة المالية",IF(H467="","⚠ اختر بند الموازنة",IF(I467="مرفوض","✖ مرفوض من المدير",IF(I467&lt;&gt;"موافق","⏳ بانتظار موافقة المدير",IF(K467&lt;&gt;"نعم","⚠ غير مسوى مع الحسابات","✔ معتمد ومسوى")))))))))</f>
        <v/>
      </c>
      <c r="R467">
        <f>N(R466)+IF(A467="عهدة",1,0)</f>
        <v/>
      </c>
      <c r="S467">
        <f>IF(C467="","",IF(AND(C467&gt;=DATE(2026,9,1),C467&lt;=DATE(2027,8,31)),(YEAR(C467)-2026)*12+MONTH(C467)-8,""))</f>
        <v/>
      </c>
      <c r="T467">
        <f>IF(AND(A467="مصروف",R467&gt;0,I467="موافق",S467&lt;&gt;"",H467&lt;&gt;""),N(G467),0)</f>
        <v/>
      </c>
    </row>
    <row r="468">
      <c r="A468" s="19" t="n"/>
      <c r="B468" s="20">
        <f>IF(A468="","",IF(R468=0,"⚠ أضف سطر عهدة أولًا","BDR-"&amp;TEXT(R468,"000")))</f>
        <v/>
      </c>
      <c r="C468" s="21" t="n"/>
      <c r="D468" s="20">
        <f>IF(C468="","",IF(S468="","خارج السنة المالية",INDEX(القوائم!$D$2:$D$13,S468)))</f>
        <v/>
      </c>
      <c r="E468" s="22" t="n"/>
      <c r="F468" s="23" t="n"/>
      <c r="G468" s="23" t="n"/>
      <c r="H468" s="22" t="n"/>
      <c r="I468" s="19" t="n"/>
      <c r="J468" s="21" t="n"/>
      <c r="K468" s="19" t="n"/>
      <c r="L468" s="19" t="n"/>
      <c r="M468" s="21" t="n"/>
      <c r="N468" s="22" t="n"/>
      <c r="O468" s="24">
        <f>IF(A468&lt;&gt;"عهدة","",SUMIFS($G$8:$G$5007,$B$8:$B$5007,B468,$A$8:$A$5007,"مصروف",$I$8:$I$5007,"&lt;&gt;مرفوض"))</f>
        <v/>
      </c>
      <c r="P468" s="25">
        <f>IF(A468&lt;&gt;"عهدة","",N(F468)-O468)</f>
        <v/>
      </c>
      <c r="Q468" s="26">
        <f>IF(A468="","",IF(A468="عهدة",IF(N(F468)=0,"⚠ أدخل قيمة العهدة",IF(P468&lt;0,"⛔ عجز / زيادة مصروفات "&amp;TEXT(-P468,"#,##0"),IF(COUNTIFS($B$8:$B$5007,B468,$A$8:$A$5007,"مصروف",$I$8:$I$5007,"&lt;&gt;مرفوض",$K$8:$K$5007,"&lt;&gt;نعم")&gt;0,"⚠ "&amp;COUNTIFS($B$8:$B$5007,B468,$A$8:$A$5007,"مصروف",$I$8:$I$5007,"&lt;&gt;مرفوض",$K$8:$K$5007,"&lt;&gt;نعم")&amp;" مصروف غير مسوى",IF(L468="تمت التسوية",IF(P468=0,"✔ متوازنة وتمت التسوية","✔ تمت التسوية – متبقي "&amp;TEXT(P468,"#,##0")),IF(P468&gt;0,"متبقي "&amp;TEXT(P468,"#,##0"),"✔ متوازنة"))))),IF(R468=0,"⚠ أضف سطر عهدة أولًا",IF(OR(C468="",N(G468)=0),"⚠ أكمل التاريخ والقيمة",IF(S468="","⚠ التاريخ خارج السنة المالية",IF(H468="","⚠ اختر بند الموازنة",IF(I468="مرفوض","✖ مرفوض من المدير",IF(I468&lt;&gt;"موافق","⏳ بانتظار موافقة المدير",IF(K468&lt;&gt;"نعم","⚠ غير مسوى مع الحسابات","✔ معتمد ومسوى")))))))))</f>
        <v/>
      </c>
      <c r="R468">
        <f>N(R467)+IF(A468="عهدة",1,0)</f>
        <v/>
      </c>
      <c r="S468">
        <f>IF(C468="","",IF(AND(C468&gt;=DATE(2026,9,1),C468&lt;=DATE(2027,8,31)),(YEAR(C468)-2026)*12+MONTH(C468)-8,""))</f>
        <v/>
      </c>
      <c r="T468">
        <f>IF(AND(A468="مصروف",R468&gt;0,I468="موافق",S468&lt;&gt;"",H468&lt;&gt;""),N(G468),0)</f>
        <v/>
      </c>
    </row>
    <row r="469">
      <c r="A469" s="19" t="n"/>
      <c r="B469" s="20">
        <f>IF(A469="","",IF(R469=0,"⚠ أضف سطر عهدة أولًا","BDR-"&amp;TEXT(R469,"000")))</f>
        <v/>
      </c>
      <c r="C469" s="21" t="n"/>
      <c r="D469" s="20">
        <f>IF(C469="","",IF(S469="","خارج السنة المالية",INDEX(القوائم!$D$2:$D$13,S469)))</f>
        <v/>
      </c>
      <c r="E469" s="22" t="n"/>
      <c r="F469" s="23" t="n"/>
      <c r="G469" s="23" t="n"/>
      <c r="H469" s="22" t="n"/>
      <c r="I469" s="19" t="n"/>
      <c r="J469" s="21" t="n"/>
      <c r="K469" s="19" t="n"/>
      <c r="L469" s="19" t="n"/>
      <c r="M469" s="21" t="n"/>
      <c r="N469" s="22" t="n"/>
      <c r="O469" s="24">
        <f>IF(A469&lt;&gt;"عهدة","",SUMIFS($G$8:$G$5007,$B$8:$B$5007,B469,$A$8:$A$5007,"مصروف",$I$8:$I$5007,"&lt;&gt;مرفوض"))</f>
        <v/>
      </c>
      <c r="P469" s="25">
        <f>IF(A469&lt;&gt;"عهدة","",N(F469)-O469)</f>
        <v/>
      </c>
      <c r="Q469" s="26">
        <f>IF(A469="","",IF(A469="عهدة",IF(N(F469)=0,"⚠ أدخل قيمة العهدة",IF(P469&lt;0,"⛔ عجز / زيادة مصروفات "&amp;TEXT(-P469,"#,##0"),IF(COUNTIFS($B$8:$B$5007,B469,$A$8:$A$5007,"مصروف",$I$8:$I$5007,"&lt;&gt;مرفوض",$K$8:$K$5007,"&lt;&gt;نعم")&gt;0,"⚠ "&amp;COUNTIFS($B$8:$B$5007,B469,$A$8:$A$5007,"مصروف",$I$8:$I$5007,"&lt;&gt;مرفوض",$K$8:$K$5007,"&lt;&gt;نعم")&amp;" مصروف غير مسوى",IF(L469="تمت التسوية",IF(P469=0,"✔ متوازنة وتمت التسوية","✔ تمت التسوية – متبقي "&amp;TEXT(P469,"#,##0")),IF(P469&gt;0,"متبقي "&amp;TEXT(P469,"#,##0"),"✔ متوازنة"))))),IF(R469=0,"⚠ أضف سطر عهدة أولًا",IF(OR(C469="",N(G469)=0),"⚠ أكمل التاريخ والقيمة",IF(S469="","⚠ التاريخ خارج السنة المالية",IF(H469="","⚠ اختر بند الموازنة",IF(I469="مرفوض","✖ مرفوض من المدير",IF(I469&lt;&gt;"موافق","⏳ بانتظار موافقة المدير",IF(K469&lt;&gt;"نعم","⚠ غير مسوى مع الحسابات","✔ معتمد ومسوى")))))))))</f>
        <v/>
      </c>
      <c r="R469">
        <f>N(R468)+IF(A469="عهدة",1,0)</f>
        <v/>
      </c>
      <c r="S469">
        <f>IF(C469="","",IF(AND(C469&gt;=DATE(2026,9,1),C469&lt;=DATE(2027,8,31)),(YEAR(C469)-2026)*12+MONTH(C469)-8,""))</f>
        <v/>
      </c>
      <c r="T469">
        <f>IF(AND(A469="مصروف",R469&gt;0,I469="موافق",S469&lt;&gt;"",H469&lt;&gt;""),N(G469),0)</f>
        <v/>
      </c>
    </row>
    <row r="470">
      <c r="A470" s="19" t="n"/>
      <c r="B470" s="20">
        <f>IF(A470="","",IF(R470=0,"⚠ أضف سطر عهدة أولًا","BDR-"&amp;TEXT(R470,"000")))</f>
        <v/>
      </c>
      <c r="C470" s="21" t="n"/>
      <c r="D470" s="20">
        <f>IF(C470="","",IF(S470="","خارج السنة المالية",INDEX(القوائم!$D$2:$D$13,S470)))</f>
        <v/>
      </c>
      <c r="E470" s="22" t="n"/>
      <c r="F470" s="23" t="n"/>
      <c r="G470" s="23" t="n"/>
      <c r="H470" s="22" t="n"/>
      <c r="I470" s="19" t="n"/>
      <c r="J470" s="21" t="n"/>
      <c r="K470" s="19" t="n"/>
      <c r="L470" s="19" t="n"/>
      <c r="M470" s="21" t="n"/>
      <c r="N470" s="22" t="n"/>
      <c r="O470" s="24">
        <f>IF(A470&lt;&gt;"عهدة","",SUMIFS($G$8:$G$5007,$B$8:$B$5007,B470,$A$8:$A$5007,"مصروف",$I$8:$I$5007,"&lt;&gt;مرفوض"))</f>
        <v/>
      </c>
      <c r="P470" s="25">
        <f>IF(A470&lt;&gt;"عهدة","",N(F470)-O470)</f>
        <v/>
      </c>
      <c r="Q470" s="26">
        <f>IF(A470="","",IF(A470="عهدة",IF(N(F470)=0,"⚠ أدخل قيمة العهدة",IF(P470&lt;0,"⛔ عجز / زيادة مصروفات "&amp;TEXT(-P470,"#,##0"),IF(COUNTIFS($B$8:$B$5007,B470,$A$8:$A$5007,"مصروف",$I$8:$I$5007,"&lt;&gt;مرفوض",$K$8:$K$5007,"&lt;&gt;نعم")&gt;0,"⚠ "&amp;COUNTIFS($B$8:$B$5007,B470,$A$8:$A$5007,"مصروف",$I$8:$I$5007,"&lt;&gt;مرفوض",$K$8:$K$5007,"&lt;&gt;نعم")&amp;" مصروف غير مسوى",IF(L470="تمت التسوية",IF(P470=0,"✔ متوازنة وتمت التسوية","✔ تمت التسوية – متبقي "&amp;TEXT(P470,"#,##0")),IF(P470&gt;0,"متبقي "&amp;TEXT(P470,"#,##0"),"✔ متوازنة"))))),IF(R470=0,"⚠ أضف سطر عهدة أولًا",IF(OR(C470="",N(G470)=0),"⚠ أكمل التاريخ والقيمة",IF(S470="","⚠ التاريخ خارج السنة المالية",IF(H470="","⚠ اختر بند الموازنة",IF(I470="مرفوض","✖ مرفوض من المدير",IF(I470&lt;&gt;"موافق","⏳ بانتظار موافقة المدير",IF(K470&lt;&gt;"نعم","⚠ غير مسوى مع الحسابات","✔ معتمد ومسوى")))))))))</f>
        <v/>
      </c>
      <c r="R470">
        <f>N(R469)+IF(A470="عهدة",1,0)</f>
        <v/>
      </c>
      <c r="S470">
        <f>IF(C470="","",IF(AND(C470&gt;=DATE(2026,9,1),C470&lt;=DATE(2027,8,31)),(YEAR(C470)-2026)*12+MONTH(C470)-8,""))</f>
        <v/>
      </c>
      <c r="T470">
        <f>IF(AND(A470="مصروف",R470&gt;0,I470="موافق",S470&lt;&gt;"",H470&lt;&gt;""),N(G470),0)</f>
        <v/>
      </c>
    </row>
    <row r="471">
      <c r="A471" s="19" t="n"/>
      <c r="B471" s="20">
        <f>IF(A471="","",IF(R471=0,"⚠ أضف سطر عهدة أولًا","BDR-"&amp;TEXT(R471,"000")))</f>
        <v/>
      </c>
      <c r="C471" s="21" t="n"/>
      <c r="D471" s="20">
        <f>IF(C471="","",IF(S471="","خارج السنة المالية",INDEX(القوائم!$D$2:$D$13,S471)))</f>
        <v/>
      </c>
      <c r="E471" s="22" t="n"/>
      <c r="F471" s="23" t="n"/>
      <c r="G471" s="23" t="n"/>
      <c r="H471" s="22" t="n"/>
      <c r="I471" s="19" t="n"/>
      <c r="J471" s="21" t="n"/>
      <c r="K471" s="19" t="n"/>
      <c r="L471" s="19" t="n"/>
      <c r="M471" s="21" t="n"/>
      <c r="N471" s="22" t="n"/>
      <c r="O471" s="24">
        <f>IF(A471&lt;&gt;"عهدة","",SUMIFS($G$8:$G$5007,$B$8:$B$5007,B471,$A$8:$A$5007,"مصروف",$I$8:$I$5007,"&lt;&gt;مرفوض"))</f>
        <v/>
      </c>
      <c r="P471" s="25">
        <f>IF(A471&lt;&gt;"عهدة","",N(F471)-O471)</f>
        <v/>
      </c>
      <c r="Q471" s="26">
        <f>IF(A471="","",IF(A471="عهدة",IF(N(F471)=0,"⚠ أدخل قيمة العهدة",IF(P471&lt;0,"⛔ عجز / زيادة مصروفات "&amp;TEXT(-P471,"#,##0"),IF(COUNTIFS($B$8:$B$5007,B471,$A$8:$A$5007,"مصروف",$I$8:$I$5007,"&lt;&gt;مرفوض",$K$8:$K$5007,"&lt;&gt;نعم")&gt;0,"⚠ "&amp;COUNTIFS($B$8:$B$5007,B471,$A$8:$A$5007,"مصروف",$I$8:$I$5007,"&lt;&gt;مرفوض",$K$8:$K$5007,"&lt;&gt;نعم")&amp;" مصروف غير مسوى",IF(L471="تمت التسوية",IF(P471=0,"✔ متوازنة وتمت التسوية","✔ تمت التسوية – متبقي "&amp;TEXT(P471,"#,##0")),IF(P471&gt;0,"متبقي "&amp;TEXT(P471,"#,##0"),"✔ متوازنة"))))),IF(R471=0,"⚠ أضف سطر عهدة أولًا",IF(OR(C471="",N(G471)=0),"⚠ أكمل التاريخ والقيمة",IF(S471="","⚠ التاريخ خارج السنة المالية",IF(H471="","⚠ اختر بند الموازنة",IF(I471="مرفوض","✖ مرفوض من المدير",IF(I471&lt;&gt;"موافق","⏳ بانتظار موافقة المدير",IF(K471&lt;&gt;"نعم","⚠ غير مسوى مع الحسابات","✔ معتمد ومسوى")))))))))</f>
        <v/>
      </c>
      <c r="R471">
        <f>N(R470)+IF(A471="عهدة",1,0)</f>
        <v/>
      </c>
      <c r="S471">
        <f>IF(C471="","",IF(AND(C471&gt;=DATE(2026,9,1),C471&lt;=DATE(2027,8,31)),(YEAR(C471)-2026)*12+MONTH(C471)-8,""))</f>
        <v/>
      </c>
      <c r="T471">
        <f>IF(AND(A471="مصروف",R471&gt;0,I471="موافق",S471&lt;&gt;"",H471&lt;&gt;""),N(G471),0)</f>
        <v/>
      </c>
    </row>
    <row r="472">
      <c r="A472" s="19" t="n"/>
      <c r="B472" s="20">
        <f>IF(A472="","",IF(R472=0,"⚠ أضف سطر عهدة أولًا","BDR-"&amp;TEXT(R472,"000")))</f>
        <v/>
      </c>
      <c r="C472" s="21" t="n"/>
      <c r="D472" s="20">
        <f>IF(C472="","",IF(S472="","خارج السنة المالية",INDEX(القوائم!$D$2:$D$13,S472)))</f>
        <v/>
      </c>
      <c r="E472" s="22" t="n"/>
      <c r="F472" s="23" t="n"/>
      <c r="G472" s="23" t="n"/>
      <c r="H472" s="22" t="n"/>
      <c r="I472" s="19" t="n"/>
      <c r="J472" s="21" t="n"/>
      <c r="K472" s="19" t="n"/>
      <c r="L472" s="19" t="n"/>
      <c r="M472" s="21" t="n"/>
      <c r="N472" s="22" t="n"/>
      <c r="O472" s="24">
        <f>IF(A472&lt;&gt;"عهدة","",SUMIFS($G$8:$G$5007,$B$8:$B$5007,B472,$A$8:$A$5007,"مصروف",$I$8:$I$5007,"&lt;&gt;مرفوض"))</f>
        <v/>
      </c>
      <c r="P472" s="25">
        <f>IF(A472&lt;&gt;"عهدة","",N(F472)-O472)</f>
        <v/>
      </c>
      <c r="Q472" s="26">
        <f>IF(A472="","",IF(A472="عهدة",IF(N(F472)=0,"⚠ أدخل قيمة العهدة",IF(P472&lt;0,"⛔ عجز / زيادة مصروفات "&amp;TEXT(-P472,"#,##0"),IF(COUNTIFS($B$8:$B$5007,B472,$A$8:$A$5007,"مصروف",$I$8:$I$5007,"&lt;&gt;مرفوض",$K$8:$K$5007,"&lt;&gt;نعم")&gt;0,"⚠ "&amp;COUNTIFS($B$8:$B$5007,B472,$A$8:$A$5007,"مصروف",$I$8:$I$5007,"&lt;&gt;مرفوض",$K$8:$K$5007,"&lt;&gt;نعم")&amp;" مصروف غير مسوى",IF(L472="تمت التسوية",IF(P472=0,"✔ متوازنة وتمت التسوية","✔ تمت التسوية – متبقي "&amp;TEXT(P472,"#,##0")),IF(P472&gt;0,"متبقي "&amp;TEXT(P472,"#,##0"),"✔ متوازنة"))))),IF(R472=0,"⚠ أضف سطر عهدة أولًا",IF(OR(C472="",N(G472)=0),"⚠ أكمل التاريخ والقيمة",IF(S472="","⚠ التاريخ خارج السنة المالية",IF(H472="","⚠ اختر بند الموازنة",IF(I472="مرفوض","✖ مرفوض من المدير",IF(I472&lt;&gt;"موافق","⏳ بانتظار موافقة المدير",IF(K472&lt;&gt;"نعم","⚠ غير مسوى مع الحسابات","✔ معتمد ومسوى")))))))))</f>
        <v/>
      </c>
      <c r="R472">
        <f>N(R471)+IF(A472="عهدة",1,0)</f>
        <v/>
      </c>
      <c r="S472">
        <f>IF(C472="","",IF(AND(C472&gt;=DATE(2026,9,1),C472&lt;=DATE(2027,8,31)),(YEAR(C472)-2026)*12+MONTH(C472)-8,""))</f>
        <v/>
      </c>
      <c r="T472">
        <f>IF(AND(A472="مصروف",R472&gt;0,I472="موافق",S472&lt;&gt;"",H472&lt;&gt;""),N(G472),0)</f>
        <v/>
      </c>
    </row>
    <row r="473">
      <c r="A473" s="19" t="n"/>
      <c r="B473" s="20">
        <f>IF(A473="","",IF(R473=0,"⚠ أضف سطر عهدة أولًا","BDR-"&amp;TEXT(R473,"000")))</f>
        <v/>
      </c>
      <c r="C473" s="21" t="n"/>
      <c r="D473" s="20">
        <f>IF(C473="","",IF(S473="","خارج السنة المالية",INDEX(القوائم!$D$2:$D$13,S473)))</f>
        <v/>
      </c>
      <c r="E473" s="22" t="n"/>
      <c r="F473" s="23" t="n"/>
      <c r="G473" s="23" t="n"/>
      <c r="H473" s="22" t="n"/>
      <c r="I473" s="19" t="n"/>
      <c r="J473" s="21" t="n"/>
      <c r="K473" s="19" t="n"/>
      <c r="L473" s="19" t="n"/>
      <c r="M473" s="21" t="n"/>
      <c r="N473" s="22" t="n"/>
      <c r="O473" s="24">
        <f>IF(A473&lt;&gt;"عهدة","",SUMIFS($G$8:$G$5007,$B$8:$B$5007,B473,$A$8:$A$5007,"مصروف",$I$8:$I$5007,"&lt;&gt;مرفوض"))</f>
        <v/>
      </c>
      <c r="P473" s="25">
        <f>IF(A473&lt;&gt;"عهدة","",N(F473)-O473)</f>
        <v/>
      </c>
      <c r="Q473" s="26">
        <f>IF(A473="","",IF(A473="عهدة",IF(N(F473)=0,"⚠ أدخل قيمة العهدة",IF(P473&lt;0,"⛔ عجز / زيادة مصروفات "&amp;TEXT(-P473,"#,##0"),IF(COUNTIFS($B$8:$B$5007,B473,$A$8:$A$5007,"مصروف",$I$8:$I$5007,"&lt;&gt;مرفوض",$K$8:$K$5007,"&lt;&gt;نعم")&gt;0,"⚠ "&amp;COUNTIFS($B$8:$B$5007,B473,$A$8:$A$5007,"مصروف",$I$8:$I$5007,"&lt;&gt;مرفوض",$K$8:$K$5007,"&lt;&gt;نعم")&amp;" مصروف غير مسوى",IF(L473="تمت التسوية",IF(P473=0,"✔ متوازنة وتمت التسوية","✔ تمت التسوية – متبقي "&amp;TEXT(P473,"#,##0")),IF(P473&gt;0,"متبقي "&amp;TEXT(P473,"#,##0"),"✔ متوازنة"))))),IF(R473=0,"⚠ أضف سطر عهدة أولًا",IF(OR(C473="",N(G473)=0),"⚠ أكمل التاريخ والقيمة",IF(S473="","⚠ التاريخ خارج السنة المالية",IF(H473="","⚠ اختر بند الموازنة",IF(I473="مرفوض","✖ مرفوض من المدير",IF(I473&lt;&gt;"موافق","⏳ بانتظار موافقة المدير",IF(K473&lt;&gt;"نعم","⚠ غير مسوى مع الحسابات","✔ معتمد ومسوى")))))))))</f>
        <v/>
      </c>
      <c r="R473">
        <f>N(R472)+IF(A473="عهدة",1,0)</f>
        <v/>
      </c>
      <c r="S473">
        <f>IF(C473="","",IF(AND(C473&gt;=DATE(2026,9,1),C473&lt;=DATE(2027,8,31)),(YEAR(C473)-2026)*12+MONTH(C473)-8,""))</f>
        <v/>
      </c>
      <c r="T473">
        <f>IF(AND(A473="مصروف",R473&gt;0,I473="موافق",S473&lt;&gt;"",H473&lt;&gt;""),N(G473),0)</f>
        <v/>
      </c>
    </row>
    <row r="474">
      <c r="A474" s="19" t="n"/>
      <c r="B474" s="20">
        <f>IF(A474="","",IF(R474=0,"⚠ أضف سطر عهدة أولًا","BDR-"&amp;TEXT(R474,"000")))</f>
        <v/>
      </c>
      <c r="C474" s="21" t="n"/>
      <c r="D474" s="20">
        <f>IF(C474="","",IF(S474="","خارج السنة المالية",INDEX(القوائم!$D$2:$D$13,S474)))</f>
        <v/>
      </c>
      <c r="E474" s="22" t="n"/>
      <c r="F474" s="23" t="n"/>
      <c r="G474" s="23" t="n"/>
      <c r="H474" s="22" t="n"/>
      <c r="I474" s="19" t="n"/>
      <c r="J474" s="21" t="n"/>
      <c r="K474" s="19" t="n"/>
      <c r="L474" s="19" t="n"/>
      <c r="M474" s="21" t="n"/>
      <c r="N474" s="22" t="n"/>
      <c r="O474" s="24">
        <f>IF(A474&lt;&gt;"عهدة","",SUMIFS($G$8:$G$5007,$B$8:$B$5007,B474,$A$8:$A$5007,"مصروف",$I$8:$I$5007,"&lt;&gt;مرفوض"))</f>
        <v/>
      </c>
      <c r="P474" s="25">
        <f>IF(A474&lt;&gt;"عهدة","",N(F474)-O474)</f>
        <v/>
      </c>
      <c r="Q474" s="26">
        <f>IF(A474="","",IF(A474="عهدة",IF(N(F474)=0,"⚠ أدخل قيمة العهدة",IF(P474&lt;0,"⛔ عجز / زيادة مصروفات "&amp;TEXT(-P474,"#,##0"),IF(COUNTIFS($B$8:$B$5007,B474,$A$8:$A$5007,"مصروف",$I$8:$I$5007,"&lt;&gt;مرفوض",$K$8:$K$5007,"&lt;&gt;نعم")&gt;0,"⚠ "&amp;COUNTIFS($B$8:$B$5007,B474,$A$8:$A$5007,"مصروف",$I$8:$I$5007,"&lt;&gt;مرفوض",$K$8:$K$5007,"&lt;&gt;نعم")&amp;" مصروف غير مسوى",IF(L474="تمت التسوية",IF(P474=0,"✔ متوازنة وتمت التسوية","✔ تمت التسوية – متبقي "&amp;TEXT(P474,"#,##0")),IF(P474&gt;0,"متبقي "&amp;TEXT(P474,"#,##0"),"✔ متوازنة"))))),IF(R474=0,"⚠ أضف سطر عهدة أولًا",IF(OR(C474="",N(G474)=0),"⚠ أكمل التاريخ والقيمة",IF(S474="","⚠ التاريخ خارج السنة المالية",IF(H474="","⚠ اختر بند الموازنة",IF(I474="مرفوض","✖ مرفوض من المدير",IF(I474&lt;&gt;"موافق","⏳ بانتظار موافقة المدير",IF(K474&lt;&gt;"نعم","⚠ غير مسوى مع الحسابات","✔ معتمد ومسوى")))))))))</f>
        <v/>
      </c>
      <c r="R474">
        <f>N(R473)+IF(A474="عهدة",1,0)</f>
        <v/>
      </c>
      <c r="S474">
        <f>IF(C474="","",IF(AND(C474&gt;=DATE(2026,9,1),C474&lt;=DATE(2027,8,31)),(YEAR(C474)-2026)*12+MONTH(C474)-8,""))</f>
        <v/>
      </c>
      <c r="T474">
        <f>IF(AND(A474="مصروف",R474&gt;0,I474="موافق",S474&lt;&gt;"",H474&lt;&gt;""),N(G474),0)</f>
        <v/>
      </c>
    </row>
    <row r="475">
      <c r="A475" s="19" t="n"/>
      <c r="B475" s="20">
        <f>IF(A475="","",IF(R475=0,"⚠ أضف سطر عهدة أولًا","BDR-"&amp;TEXT(R475,"000")))</f>
        <v/>
      </c>
      <c r="C475" s="21" t="n"/>
      <c r="D475" s="20">
        <f>IF(C475="","",IF(S475="","خارج السنة المالية",INDEX(القوائم!$D$2:$D$13,S475)))</f>
        <v/>
      </c>
      <c r="E475" s="22" t="n"/>
      <c r="F475" s="23" t="n"/>
      <c r="G475" s="23" t="n"/>
      <c r="H475" s="22" t="n"/>
      <c r="I475" s="19" t="n"/>
      <c r="J475" s="21" t="n"/>
      <c r="K475" s="19" t="n"/>
      <c r="L475" s="19" t="n"/>
      <c r="M475" s="21" t="n"/>
      <c r="N475" s="22" t="n"/>
      <c r="O475" s="24">
        <f>IF(A475&lt;&gt;"عهدة","",SUMIFS($G$8:$G$5007,$B$8:$B$5007,B475,$A$8:$A$5007,"مصروف",$I$8:$I$5007,"&lt;&gt;مرفوض"))</f>
        <v/>
      </c>
      <c r="P475" s="25">
        <f>IF(A475&lt;&gt;"عهدة","",N(F475)-O475)</f>
        <v/>
      </c>
      <c r="Q475" s="26">
        <f>IF(A475="","",IF(A475="عهدة",IF(N(F475)=0,"⚠ أدخل قيمة العهدة",IF(P475&lt;0,"⛔ عجز / زيادة مصروفات "&amp;TEXT(-P475,"#,##0"),IF(COUNTIFS($B$8:$B$5007,B475,$A$8:$A$5007,"مصروف",$I$8:$I$5007,"&lt;&gt;مرفوض",$K$8:$K$5007,"&lt;&gt;نعم")&gt;0,"⚠ "&amp;COUNTIFS($B$8:$B$5007,B475,$A$8:$A$5007,"مصروف",$I$8:$I$5007,"&lt;&gt;مرفوض",$K$8:$K$5007,"&lt;&gt;نعم")&amp;" مصروف غير مسوى",IF(L475="تمت التسوية",IF(P475=0,"✔ متوازنة وتمت التسوية","✔ تمت التسوية – متبقي "&amp;TEXT(P475,"#,##0")),IF(P475&gt;0,"متبقي "&amp;TEXT(P475,"#,##0"),"✔ متوازنة"))))),IF(R475=0,"⚠ أضف سطر عهدة أولًا",IF(OR(C475="",N(G475)=0),"⚠ أكمل التاريخ والقيمة",IF(S475="","⚠ التاريخ خارج السنة المالية",IF(H475="","⚠ اختر بند الموازنة",IF(I475="مرفوض","✖ مرفوض من المدير",IF(I475&lt;&gt;"موافق","⏳ بانتظار موافقة المدير",IF(K475&lt;&gt;"نعم","⚠ غير مسوى مع الحسابات","✔ معتمد ومسوى")))))))))</f>
        <v/>
      </c>
      <c r="R475">
        <f>N(R474)+IF(A475="عهدة",1,0)</f>
        <v/>
      </c>
      <c r="S475">
        <f>IF(C475="","",IF(AND(C475&gt;=DATE(2026,9,1),C475&lt;=DATE(2027,8,31)),(YEAR(C475)-2026)*12+MONTH(C475)-8,""))</f>
        <v/>
      </c>
      <c r="T475">
        <f>IF(AND(A475="مصروف",R475&gt;0,I475="موافق",S475&lt;&gt;"",H475&lt;&gt;""),N(G475),0)</f>
        <v/>
      </c>
    </row>
    <row r="476">
      <c r="A476" s="19" t="n"/>
      <c r="B476" s="20">
        <f>IF(A476="","",IF(R476=0,"⚠ أضف سطر عهدة أولًا","BDR-"&amp;TEXT(R476,"000")))</f>
        <v/>
      </c>
      <c r="C476" s="21" t="n"/>
      <c r="D476" s="20">
        <f>IF(C476="","",IF(S476="","خارج السنة المالية",INDEX(القوائم!$D$2:$D$13,S476)))</f>
        <v/>
      </c>
      <c r="E476" s="22" t="n"/>
      <c r="F476" s="23" t="n"/>
      <c r="G476" s="23" t="n"/>
      <c r="H476" s="22" t="n"/>
      <c r="I476" s="19" t="n"/>
      <c r="J476" s="21" t="n"/>
      <c r="K476" s="19" t="n"/>
      <c r="L476" s="19" t="n"/>
      <c r="M476" s="21" t="n"/>
      <c r="N476" s="22" t="n"/>
      <c r="O476" s="24">
        <f>IF(A476&lt;&gt;"عهدة","",SUMIFS($G$8:$G$5007,$B$8:$B$5007,B476,$A$8:$A$5007,"مصروف",$I$8:$I$5007,"&lt;&gt;مرفوض"))</f>
        <v/>
      </c>
      <c r="P476" s="25">
        <f>IF(A476&lt;&gt;"عهدة","",N(F476)-O476)</f>
        <v/>
      </c>
      <c r="Q476" s="26">
        <f>IF(A476="","",IF(A476="عهدة",IF(N(F476)=0,"⚠ أدخل قيمة العهدة",IF(P476&lt;0,"⛔ عجز / زيادة مصروفات "&amp;TEXT(-P476,"#,##0"),IF(COUNTIFS($B$8:$B$5007,B476,$A$8:$A$5007,"مصروف",$I$8:$I$5007,"&lt;&gt;مرفوض",$K$8:$K$5007,"&lt;&gt;نعم")&gt;0,"⚠ "&amp;COUNTIFS($B$8:$B$5007,B476,$A$8:$A$5007,"مصروف",$I$8:$I$5007,"&lt;&gt;مرفوض",$K$8:$K$5007,"&lt;&gt;نعم")&amp;" مصروف غير مسوى",IF(L476="تمت التسوية",IF(P476=0,"✔ متوازنة وتمت التسوية","✔ تمت التسوية – متبقي "&amp;TEXT(P476,"#,##0")),IF(P476&gt;0,"متبقي "&amp;TEXT(P476,"#,##0"),"✔ متوازنة"))))),IF(R476=0,"⚠ أضف سطر عهدة أولًا",IF(OR(C476="",N(G476)=0),"⚠ أكمل التاريخ والقيمة",IF(S476="","⚠ التاريخ خارج السنة المالية",IF(H476="","⚠ اختر بند الموازنة",IF(I476="مرفوض","✖ مرفوض من المدير",IF(I476&lt;&gt;"موافق","⏳ بانتظار موافقة المدير",IF(K476&lt;&gt;"نعم","⚠ غير مسوى مع الحسابات","✔ معتمد ومسوى")))))))))</f>
        <v/>
      </c>
      <c r="R476">
        <f>N(R475)+IF(A476="عهدة",1,0)</f>
        <v/>
      </c>
      <c r="S476">
        <f>IF(C476="","",IF(AND(C476&gt;=DATE(2026,9,1),C476&lt;=DATE(2027,8,31)),(YEAR(C476)-2026)*12+MONTH(C476)-8,""))</f>
        <v/>
      </c>
      <c r="T476">
        <f>IF(AND(A476="مصروف",R476&gt;0,I476="موافق",S476&lt;&gt;"",H476&lt;&gt;""),N(G476),0)</f>
        <v/>
      </c>
    </row>
    <row r="477">
      <c r="A477" s="19" t="n"/>
      <c r="B477" s="20">
        <f>IF(A477="","",IF(R477=0,"⚠ أضف سطر عهدة أولًا","BDR-"&amp;TEXT(R477,"000")))</f>
        <v/>
      </c>
      <c r="C477" s="21" t="n"/>
      <c r="D477" s="20">
        <f>IF(C477="","",IF(S477="","خارج السنة المالية",INDEX(القوائم!$D$2:$D$13,S477)))</f>
        <v/>
      </c>
      <c r="E477" s="22" t="n"/>
      <c r="F477" s="23" t="n"/>
      <c r="G477" s="23" t="n"/>
      <c r="H477" s="22" t="n"/>
      <c r="I477" s="19" t="n"/>
      <c r="J477" s="21" t="n"/>
      <c r="K477" s="19" t="n"/>
      <c r="L477" s="19" t="n"/>
      <c r="M477" s="21" t="n"/>
      <c r="N477" s="22" t="n"/>
      <c r="O477" s="24">
        <f>IF(A477&lt;&gt;"عهدة","",SUMIFS($G$8:$G$5007,$B$8:$B$5007,B477,$A$8:$A$5007,"مصروف",$I$8:$I$5007,"&lt;&gt;مرفوض"))</f>
        <v/>
      </c>
      <c r="P477" s="25">
        <f>IF(A477&lt;&gt;"عهدة","",N(F477)-O477)</f>
        <v/>
      </c>
      <c r="Q477" s="26">
        <f>IF(A477="","",IF(A477="عهدة",IF(N(F477)=0,"⚠ أدخل قيمة العهدة",IF(P477&lt;0,"⛔ عجز / زيادة مصروفات "&amp;TEXT(-P477,"#,##0"),IF(COUNTIFS($B$8:$B$5007,B477,$A$8:$A$5007,"مصروف",$I$8:$I$5007,"&lt;&gt;مرفوض",$K$8:$K$5007,"&lt;&gt;نعم")&gt;0,"⚠ "&amp;COUNTIFS($B$8:$B$5007,B477,$A$8:$A$5007,"مصروف",$I$8:$I$5007,"&lt;&gt;مرفوض",$K$8:$K$5007,"&lt;&gt;نعم")&amp;" مصروف غير مسوى",IF(L477="تمت التسوية",IF(P477=0,"✔ متوازنة وتمت التسوية","✔ تمت التسوية – متبقي "&amp;TEXT(P477,"#,##0")),IF(P477&gt;0,"متبقي "&amp;TEXT(P477,"#,##0"),"✔ متوازنة"))))),IF(R477=0,"⚠ أضف سطر عهدة أولًا",IF(OR(C477="",N(G477)=0),"⚠ أكمل التاريخ والقيمة",IF(S477="","⚠ التاريخ خارج السنة المالية",IF(H477="","⚠ اختر بند الموازنة",IF(I477="مرفوض","✖ مرفوض من المدير",IF(I477&lt;&gt;"موافق","⏳ بانتظار موافقة المدير",IF(K477&lt;&gt;"نعم","⚠ غير مسوى مع الحسابات","✔ معتمد ومسوى")))))))))</f>
        <v/>
      </c>
      <c r="R477">
        <f>N(R476)+IF(A477="عهدة",1,0)</f>
        <v/>
      </c>
      <c r="S477">
        <f>IF(C477="","",IF(AND(C477&gt;=DATE(2026,9,1),C477&lt;=DATE(2027,8,31)),(YEAR(C477)-2026)*12+MONTH(C477)-8,""))</f>
        <v/>
      </c>
      <c r="T477">
        <f>IF(AND(A477="مصروف",R477&gt;0,I477="موافق",S477&lt;&gt;"",H477&lt;&gt;""),N(G477),0)</f>
        <v/>
      </c>
    </row>
    <row r="478">
      <c r="A478" s="19" t="n"/>
      <c r="B478" s="20">
        <f>IF(A478="","",IF(R478=0,"⚠ أضف سطر عهدة أولًا","BDR-"&amp;TEXT(R478,"000")))</f>
        <v/>
      </c>
      <c r="C478" s="21" t="n"/>
      <c r="D478" s="20">
        <f>IF(C478="","",IF(S478="","خارج السنة المالية",INDEX(القوائم!$D$2:$D$13,S478)))</f>
        <v/>
      </c>
      <c r="E478" s="22" t="n"/>
      <c r="F478" s="23" t="n"/>
      <c r="G478" s="23" t="n"/>
      <c r="H478" s="22" t="n"/>
      <c r="I478" s="19" t="n"/>
      <c r="J478" s="21" t="n"/>
      <c r="K478" s="19" t="n"/>
      <c r="L478" s="19" t="n"/>
      <c r="M478" s="21" t="n"/>
      <c r="N478" s="22" t="n"/>
      <c r="O478" s="24">
        <f>IF(A478&lt;&gt;"عهدة","",SUMIFS($G$8:$G$5007,$B$8:$B$5007,B478,$A$8:$A$5007,"مصروف",$I$8:$I$5007,"&lt;&gt;مرفوض"))</f>
        <v/>
      </c>
      <c r="P478" s="25">
        <f>IF(A478&lt;&gt;"عهدة","",N(F478)-O478)</f>
        <v/>
      </c>
      <c r="Q478" s="26">
        <f>IF(A478="","",IF(A478="عهدة",IF(N(F478)=0,"⚠ أدخل قيمة العهدة",IF(P478&lt;0,"⛔ عجز / زيادة مصروفات "&amp;TEXT(-P478,"#,##0"),IF(COUNTIFS($B$8:$B$5007,B478,$A$8:$A$5007,"مصروف",$I$8:$I$5007,"&lt;&gt;مرفوض",$K$8:$K$5007,"&lt;&gt;نعم")&gt;0,"⚠ "&amp;COUNTIFS($B$8:$B$5007,B478,$A$8:$A$5007,"مصروف",$I$8:$I$5007,"&lt;&gt;مرفوض",$K$8:$K$5007,"&lt;&gt;نعم")&amp;" مصروف غير مسوى",IF(L478="تمت التسوية",IF(P478=0,"✔ متوازنة وتمت التسوية","✔ تمت التسوية – متبقي "&amp;TEXT(P478,"#,##0")),IF(P478&gt;0,"متبقي "&amp;TEXT(P478,"#,##0"),"✔ متوازنة"))))),IF(R478=0,"⚠ أضف سطر عهدة أولًا",IF(OR(C478="",N(G478)=0),"⚠ أكمل التاريخ والقيمة",IF(S478="","⚠ التاريخ خارج السنة المالية",IF(H478="","⚠ اختر بند الموازنة",IF(I478="مرفوض","✖ مرفوض من المدير",IF(I478&lt;&gt;"موافق","⏳ بانتظار موافقة المدير",IF(K478&lt;&gt;"نعم","⚠ غير مسوى مع الحسابات","✔ معتمد ومسوى")))))))))</f>
        <v/>
      </c>
      <c r="R478">
        <f>N(R477)+IF(A478="عهدة",1,0)</f>
        <v/>
      </c>
      <c r="S478">
        <f>IF(C478="","",IF(AND(C478&gt;=DATE(2026,9,1),C478&lt;=DATE(2027,8,31)),(YEAR(C478)-2026)*12+MONTH(C478)-8,""))</f>
        <v/>
      </c>
      <c r="T478">
        <f>IF(AND(A478="مصروف",R478&gt;0,I478="موافق",S478&lt;&gt;"",H478&lt;&gt;""),N(G478),0)</f>
        <v/>
      </c>
    </row>
    <row r="479">
      <c r="A479" s="19" t="n"/>
      <c r="B479" s="20">
        <f>IF(A479="","",IF(R479=0,"⚠ أضف سطر عهدة أولًا","BDR-"&amp;TEXT(R479,"000")))</f>
        <v/>
      </c>
      <c r="C479" s="21" t="n"/>
      <c r="D479" s="20">
        <f>IF(C479="","",IF(S479="","خارج السنة المالية",INDEX(القوائم!$D$2:$D$13,S479)))</f>
        <v/>
      </c>
      <c r="E479" s="22" t="n"/>
      <c r="F479" s="23" t="n"/>
      <c r="G479" s="23" t="n"/>
      <c r="H479" s="22" t="n"/>
      <c r="I479" s="19" t="n"/>
      <c r="J479" s="21" t="n"/>
      <c r="K479" s="19" t="n"/>
      <c r="L479" s="19" t="n"/>
      <c r="M479" s="21" t="n"/>
      <c r="N479" s="22" t="n"/>
      <c r="O479" s="24">
        <f>IF(A479&lt;&gt;"عهدة","",SUMIFS($G$8:$G$5007,$B$8:$B$5007,B479,$A$8:$A$5007,"مصروف",$I$8:$I$5007,"&lt;&gt;مرفوض"))</f>
        <v/>
      </c>
      <c r="P479" s="25">
        <f>IF(A479&lt;&gt;"عهدة","",N(F479)-O479)</f>
        <v/>
      </c>
      <c r="Q479" s="26">
        <f>IF(A479="","",IF(A479="عهدة",IF(N(F479)=0,"⚠ أدخل قيمة العهدة",IF(P479&lt;0,"⛔ عجز / زيادة مصروفات "&amp;TEXT(-P479,"#,##0"),IF(COUNTIFS($B$8:$B$5007,B479,$A$8:$A$5007,"مصروف",$I$8:$I$5007,"&lt;&gt;مرفوض",$K$8:$K$5007,"&lt;&gt;نعم")&gt;0,"⚠ "&amp;COUNTIFS($B$8:$B$5007,B479,$A$8:$A$5007,"مصروف",$I$8:$I$5007,"&lt;&gt;مرفوض",$K$8:$K$5007,"&lt;&gt;نعم")&amp;" مصروف غير مسوى",IF(L479="تمت التسوية",IF(P479=0,"✔ متوازنة وتمت التسوية","✔ تمت التسوية – متبقي "&amp;TEXT(P479,"#,##0")),IF(P479&gt;0,"متبقي "&amp;TEXT(P479,"#,##0"),"✔ متوازنة"))))),IF(R479=0,"⚠ أضف سطر عهدة أولًا",IF(OR(C479="",N(G479)=0),"⚠ أكمل التاريخ والقيمة",IF(S479="","⚠ التاريخ خارج السنة المالية",IF(H479="","⚠ اختر بند الموازنة",IF(I479="مرفوض","✖ مرفوض من المدير",IF(I479&lt;&gt;"موافق","⏳ بانتظار موافقة المدير",IF(K479&lt;&gt;"نعم","⚠ غير مسوى مع الحسابات","✔ معتمد ومسوى")))))))))</f>
        <v/>
      </c>
      <c r="R479">
        <f>N(R478)+IF(A479="عهدة",1,0)</f>
        <v/>
      </c>
      <c r="S479">
        <f>IF(C479="","",IF(AND(C479&gt;=DATE(2026,9,1),C479&lt;=DATE(2027,8,31)),(YEAR(C479)-2026)*12+MONTH(C479)-8,""))</f>
        <v/>
      </c>
      <c r="T479">
        <f>IF(AND(A479="مصروف",R479&gt;0,I479="موافق",S479&lt;&gt;"",H479&lt;&gt;""),N(G479),0)</f>
        <v/>
      </c>
    </row>
    <row r="480">
      <c r="A480" s="19" t="n"/>
      <c r="B480" s="20">
        <f>IF(A480="","",IF(R480=0,"⚠ أضف سطر عهدة أولًا","BDR-"&amp;TEXT(R480,"000")))</f>
        <v/>
      </c>
      <c r="C480" s="21" t="n"/>
      <c r="D480" s="20">
        <f>IF(C480="","",IF(S480="","خارج السنة المالية",INDEX(القوائم!$D$2:$D$13,S480)))</f>
        <v/>
      </c>
      <c r="E480" s="22" t="n"/>
      <c r="F480" s="23" t="n"/>
      <c r="G480" s="23" t="n"/>
      <c r="H480" s="22" t="n"/>
      <c r="I480" s="19" t="n"/>
      <c r="J480" s="21" t="n"/>
      <c r="K480" s="19" t="n"/>
      <c r="L480" s="19" t="n"/>
      <c r="M480" s="21" t="n"/>
      <c r="N480" s="22" t="n"/>
      <c r="O480" s="24">
        <f>IF(A480&lt;&gt;"عهدة","",SUMIFS($G$8:$G$5007,$B$8:$B$5007,B480,$A$8:$A$5007,"مصروف",$I$8:$I$5007,"&lt;&gt;مرفوض"))</f>
        <v/>
      </c>
      <c r="P480" s="25">
        <f>IF(A480&lt;&gt;"عهدة","",N(F480)-O480)</f>
        <v/>
      </c>
      <c r="Q480" s="26">
        <f>IF(A480="","",IF(A480="عهدة",IF(N(F480)=0,"⚠ أدخل قيمة العهدة",IF(P480&lt;0,"⛔ عجز / زيادة مصروفات "&amp;TEXT(-P480,"#,##0"),IF(COUNTIFS($B$8:$B$5007,B480,$A$8:$A$5007,"مصروف",$I$8:$I$5007,"&lt;&gt;مرفوض",$K$8:$K$5007,"&lt;&gt;نعم")&gt;0,"⚠ "&amp;COUNTIFS($B$8:$B$5007,B480,$A$8:$A$5007,"مصروف",$I$8:$I$5007,"&lt;&gt;مرفوض",$K$8:$K$5007,"&lt;&gt;نعم")&amp;" مصروف غير مسوى",IF(L480="تمت التسوية",IF(P480=0,"✔ متوازنة وتمت التسوية","✔ تمت التسوية – متبقي "&amp;TEXT(P480,"#,##0")),IF(P480&gt;0,"متبقي "&amp;TEXT(P480,"#,##0"),"✔ متوازنة"))))),IF(R480=0,"⚠ أضف سطر عهدة أولًا",IF(OR(C480="",N(G480)=0),"⚠ أكمل التاريخ والقيمة",IF(S480="","⚠ التاريخ خارج السنة المالية",IF(H480="","⚠ اختر بند الموازنة",IF(I480="مرفوض","✖ مرفوض من المدير",IF(I480&lt;&gt;"موافق","⏳ بانتظار موافقة المدير",IF(K480&lt;&gt;"نعم","⚠ غير مسوى مع الحسابات","✔ معتمد ومسوى")))))))))</f>
        <v/>
      </c>
      <c r="R480">
        <f>N(R479)+IF(A480="عهدة",1,0)</f>
        <v/>
      </c>
      <c r="S480">
        <f>IF(C480="","",IF(AND(C480&gt;=DATE(2026,9,1),C480&lt;=DATE(2027,8,31)),(YEAR(C480)-2026)*12+MONTH(C480)-8,""))</f>
        <v/>
      </c>
      <c r="T480">
        <f>IF(AND(A480="مصروف",R480&gt;0,I480="موافق",S480&lt;&gt;"",H480&lt;&gt;""),N(G480),0)</f>
        <v/>
      </c>
    </row>
    <row r="481">
      <c r="A481" s="19" t="n"/>
      <c r="B481" s="20">
        <f>IF(A481="","",IF(R481=0,"⚠ أضف سطر عهدة أولًا","BDR-"&amp;TEXT(R481,"000")))</f>
        <v/>
      </c>
      <c r="C481" s="21" t="n"/>
      <c r="D481" s="20">
        <f>IF(C481="","",IF(S481="","خارج السنة المالية",INDEX(القوائم!$D$2:$D$13,S481)))</f>
        <v/>
      </c>
      <c r="E481" s="22" t="n"/>
      <c r="F481" s="23" t="n"/>
      <c r="G481" s="23" t="n"/>
      <c r="H481" s="22" t="n"/>
      <c r="I481" s="19" t="n"/>
      <c r="J481" s="21" t="n"/>
      <c r="K481" s="19" t="n"/>
      <c r="L481" s="19" t="n"/>
      <c r="M481" s="21" t="n"/>
      <c r="N481" s="22" t="n"/>
      <c r="O481" s="24">
        <f>IF(A481&lt;&gt;"عهدة","",SUMIFS($G$8:$G$5007,$B$8:$B$5007,B481,$A$8:$A$5007,"مصروف",$I$8:$I$5007,"&lt;&gt;مرفوض"))</f>
        <v/>
      </c>
      <c r="P481" s="25">
        <f>IF(A481&lt;&gt;"عهدة","",N(F481)-O481)</f>
        <v/>
      </c>
      <c r="Q481" s="26">
        <f>IF(A481="","",IF(A481="عهدة",IF(N(F481)=0,"⚠ أدخل قيمة العهدة",IF(P481&lt;0,"⛔ عجز / زيادة مصروفات "&amp;TEXT(-P481,"#,##0"),IF(COUNTIFS($B$8:$B$5007,B481,$A$8:$A$5007,"مصروف",$I$8:$I$5007,"&lt;&gt;مرفوض",$K$8:$K$5007,"&lt;&gt;نعم")&gt;0,"⚠ "&amp;COUNTIFS($B$8:$B$5007,B481,$A$8:$A$5007,"مصروف",$I$8:$I$5007,"&lt;&gt;مرفوض",$K$8:$K$5007,"&lt;&gt;نعم")&amp;" مصروف غير مسوى",IF(L481="تمت التسوية",IF(P481=0,"✔ متوازنة وتمت التسوية","✔ تمت التسوية – متبقي "&amp;TEXT(P481,"#,##0")),IF(P481&gt;0,"متبقي "&amp;TEXT(P481,"#,##0"),"✔ متوازنة"))))),IF(R481=0,"⚠ أضف سطر عهدة أولًا",IF(OR(C481="",N(G481)=0),"⚠ أكمل التاريخ والقيمة",IF(S481="","⚠ التاريخ خارج السنة المالية",IF(H481="","⚠ اختر بند الموازنة",IF(I481="مرفوض","✖ مرفوض من المدير",IF(I481&lt;&gt;"موافق","⏳ بانتظار موافقة المدير",IF(K481&lt;&gt;"نعم","⚠ غير مسوى مع الحسابات","✔ معتمد ومسوى")))))))))</f>
        <v/>
      </c>
      <c r="R481">
        <f>N(R480)+IF(A481="عهدة",1,0)</f>
        <v/>
      </c>
      <c r="S481">
        <f>IF(C481="","",IF(AND(C481&gt;=DATE(2026,9,1),C481&lt;=DATE(2027,8,31)),(YEAR(C481)-2026)*12+MONTH(C481)-8,""))</f>
        <v/>
      </c>
      <c r="T481">
        <f>IF(AND(A481="مصروف",R481&gt;0,I481="موافق",S481&lt;&gt;"",H481&lt;&gt;""),N(G481),0)</f>
        <v/>
      </c>
    </row>
    <row r="482">
      <c r="A482" s="19" t="n"/>
      <c r="B482" s="20">
        <f>IF(A482="","",IF(R482=0,"⚠ أضف سطر عهدة أولًا","BDR-"&amp;TEXT(R482,"000")))</f>
        <v/>
      </c>
      <c r="C482" s="21" t="n"/>
      <c r="D482" s="20">
        <f>IF(C482="","",IF(S482="","خارج السنة المالية",INDEX(القوائم!$D$2:$D$13,S482)))</f>
        <v/>
      </c>
      <c r="E482" s="22" t="n"/>
      <c r="F482" s="23" t="n"/>
      <c r="G482" s="23" t="n"/>
      <c r="H482" s="22" t="n"/>
      <c r="I482" s="19" t="n"/>
      <c r="J482" s="21" t="n"/>
      <c r="K482" s="19" t="n"/>
      <c r="L482" s="19" t="n"/>
      <c r="M482" s="21" t="n"/>
      <c r="N482" s="22" t="n"/>
      <c r="O482" s="24">
        <f>IF(A482&lt;&gt;"عهدة","",SUMIFS($G$8:$G$5007,$B$8:$B$5007,B482,$A$8:$A$5007,"مصروف",$I$8:$I$5007,"&lt;&gt;مرفوض"))</f>
        <v/>
      </c>
      <c r="P482" s="25">
        <f>IF(A482&lt;&gt;"عهدة","",N(F482)-O482)</f>
        <v/>
      </c>
      <c r="Q482" s="26">
        <f>IF(A482="","",IF(A482="عهدة",IF(N(F482)=0,"⚠ أدخل قيمة العهدة",IF(P482&lt;0,"⛔ عجز / زيادة مصروفات "&amp;TEXT(-P482,"#,##0"),IF(COUNTIFS($B$8:$B$5007,B482,$A$8:$A$5007,"مصروف",$I$8:$I$5007,"&lt;&gt;مرفوض",$K$8:$K$5007,"&lt;&gt;نعم")&gt;0,"⚠ "&amp;COUNTIFS($B$8:$B$5007,B482,$A$8:$A$5007,"مصروف",$I$8:$I$5007,"&lt;&gt;مرفوض",$K$8:$K$5007,"&lt;&gt;نعم")&amp;" مصروف غير مسوى",IF(L482="تمت التسوية",IF(P482=0,"✔ متوازنة وتمت التسوية","✔ تمت التسوية – متبقي "&amp;TEXT(P482,"#,##0")),IF(P482&gt;0,"متبقي "&amp;TEXT(P482,"#,##0"),"✔ متوازنة"))))),IF(R482=0,"⚠ أضف سطر عهدة أولًا",IF(OR(C482="",N(G482)=0),"⚠ أكمل التاريخ والقيمة",IF(S482="","⚠ التاريخ خارج السنة المالية",IF(H482="","⚠ اختر بند الموازنة",IF(I482="مرفوض","✖ مرفوض من المدير",IF(I482&lt;&gt;"موافق","⏳ بانتظار موافقة المدير",IF(K482&lt;&gt;"نعم","⚠ غير مسوى مع الحسابات","✔ معتمد ومسوى")))))))))</f>
        <v/>
      </c>
      <c r="R482">
        <f>N(R481)+IF(A482="عهدة",1,0)</f>
        <v/>
      </c>
      <c r="S482">
        <f>IF(C482="","",IF(AND(C482&gt;=DATE(2026,9,1),C482&lt;=DATE(2027,8,31)),(YEAR(C482)-2026)*12+MONTH(C482)-8,""))</f>
        <v/>
      </c>
      <c r="T482">
        <f>IF(AND(A482="مصروف",R482&gt;0,I482="موافق",S482&lt;&gt;"",H482&lt;&gt;""),N(G482),0)</f>
        <v/>
      </c>
    </row>
    <row r="483">
      <c r="A483" s="19" t="n"/>
      <c r="B483" s="20">
        <f>IF(A483="","",IF(R483=0,"⚠ أضف سطر عهدة أولًا","BDR-"&amp;TEXT(R483,"000")))</f>
        <v/>
      </c>
      <c r="C483" s="21" t="n"/>
      <c r="D483" s="20">
        <f>IF(C483="","",IF(S483="","خارج السنة المالية",INDEX(القوائم!$D$2:$D$13,S483)))</f>
        <v/>
      </c>
      <c r="E483" s="22" t="n"/>
      <c r="F483" s="23" t="n"/>
      <c r="G483" s="23" t="n"/>
      <c r="H483" s="22" t="n"/>
      <c r="I483" s="19" t="n"/>
      <c r="J483" s="21" t="n"/>
      <c r="K483" s="19" t="n"/>
      <c r="L483" s="19" t="n"/>
      <c r="M483" s="21" t="n"/>
      <c r="N483" s="22" t="n"/>
      <c r="O483" s="24">
        <f>IF(A483&lt;&gt;"عهدة","",SUMIFS($G$8:$G$5007,$B$8:$B$5007,B483,$A$8:$A$5007,"مصروف",$I$8:$I$5007,"&lt;&gt;مرفوض"))</f>
        <v/>
      </c>
      <c r="P483" s="25">
        <f>IF(A483&lt;&gt;"عهدة","",N(F483)-O483)</f>
        <v/>
      </c>
      <c r="Q483" s="26">
        <f>IF(A483="","",IF(A483="عهدة",IF(N(F483)=0,"⚠ أدخل قيمة العهدة",IF(P483&lt;0,"⛔ عجز / زيادة مصروفات "&amp;TEXT(-P483,"#,##0"),IF(COUNTIFS($B$8:$B$5007,B483,$A$8:$A$5007,"مصروف",$I$8:$I$5007,"&lt;&gt;مرفوض",$K$8:$K$5007,"&lt;&gt;نعم")&gt;0,"⚠ "&amp;COUNTIFS($B$8:$B$5007,B483,$A$8:$A$5007,"مصروف",$I$8:$I$5007,"&lt;&gt;مرفوض",$K$8:$K$5007,"&lt;&gt;نعم")&amp;" مصروف غير مسوى",IF(L483="تمت التسوية",IF(P483=0,"✔ متوازنة وتمت التسوية","✔ تمت التسوية – متبقي "&amp;TEXT(P483,"#,##0")),IF(P483&gt;0,"متبقي "&amp;TEXT(P483,"#,##0"),"✔ متوازنة"))))),IF(R483=0,"⚠ أضف سطر عهدة أولًا",IF(OR(C483="",N(G483)=0),"⚠ أكمل التاريخ والقيمة",IF(S483="","⚠ التاريخ خارج السنة المالية",IF(H483="","⚠ اختر بند الموازنة",IF(I483="مرفوض","✖ مرفوض من المدير",IF(I483&lt;&gt;"موافق","⏳ بانتظار موافقة المدير",IF(K483&lt;&gt;"نعم","⚠ غير مسوى مع الحسابات","✔ معتمد ومسوى")))))))))</f>
        <v/>
      </c>
      <c r="R483">
        <f>N(R482)+IF(A483="عهدة",1,0)</f>
        <v/>
      </c>
      <c r="S483">
        <f>IF(C483="","",IF(AND(C483&gt;=DATE(2026,9,1),C483&lt;=DATE(2027,8,31)),(YEAR(C483)-2026)*12+MONTH(C483)-8,""))</f>
        <v/>
      </c>
      <c r="T483">
        <f>IF(AND(A483="مصروف",R483&gt;0,I483="موافق",S483&lt;&gt;"",H483&lt;&gt;""),N(G483),0)</f>
        <v/>
      </c>
    </row>
    <row r="484">
      <c r="A484" s="19" t="n"/>
      <c r="B484" s="20">
        <f>IF(A484="","",IF(R484=0,"⚠ أضف سطر عهدة أولًا","BDR-"&amp;TEXT(R484,"000")))</f>
        <v/>
      </c>
      <c r="C484" s="21" t="n"/>
      <c r="D484" s="20">
        <f>IF(C484="","",IF(S484="","خارج السنة المالية",INDEX(القوائم!$D$2:$D$13,S484)))</f>
        <v/>
      </c>
      <c r="E484" s="22" t="n"/>
      <c r="F484" s="23" t="n"/>
      <c r="G484" s="23" t="n"/>
      <c r="H484" s="22" t="n"/>
      <c r="I484" s="19" t="n"/>
      <c r="J484" s="21" t="n"/>
      <c r="K484" s="19" t="n"/>
      <c r="L484" s="19" t="n"/>
      <c r="M484" s="21" t="n"/>
      <c r="N484" s="22" t="n"/>
      <c r="O484" s="24">
        <f>IF(A484&lt;&gt;"عهدة","",SUMIFS($G$8:$G$5007,$B$8:$B$5007,B484,$A$8:$A$5007,"مصروف",$I$8:$I$5007,"&lt;&gt;مرفوض"))</f>
        <v/>
      </c>
      <c r="P484" s="25">
        <f>IF(A484&lt;&gt;"عهدة","",N(F484)-O484)</f>
        <v/>
      </c>
      <c r="Q484" s="26">
        <f>IF(A484="","",IF(A484="عهدة",IF(N(F484)=0,"⚠ أدخل قيمة العهدة",IF(P484&lt;0,"⛔ عجز / زيادة مصروفات "&amp;TEXT(-P484,"#,##0"),IF(COUNTIFS($B$8:$B$5007,B484,$A$8:$A$5007,"مصروف",$I$8:$I$5007,"&lt;&gt;مرفوض",$K$8:$K$5007,"&lt;&gt;نعم")&gt;0,"⚠ "&amp;COUNTIFS($B$8:$B$5007,B484,$A$8:$A$5007,"مصروف",$I$8:$I$5007,"&lt;&gt;مرفوض",$K$8:$K$5007,"&lt;&gt;نعم")&amp;" مصروف غير مسوى",IF(L484="تمت التسوية",IF(P484=0,"✔ متوازنة وتمت التسوية","✔ تمت التسوية – متبقي "&amp;TEXT(P484,"#,##0")),IF(P484&gt;0,"متبقي "&amp;TEXT(P484,"#,##0"),"✔ متوازنة"))))),IF(R484=0,"⚠ أضف سطر عهدة أولًا",IF(OR(C484="",N(G484)=0),"⚠ أكمل التاريخ والقيمة",IF(S484="","⚠ التاريخ خارج السنة المالية",IF(H484="","⚠ اختر بند الموازنة",IF(I484="مرفوض","✖ مرفوض من المدير",IF(I484&lt;&gt;"موافق","⏳ بانتظار موافقة المدير",IF(K484&lt;&gt;"نعم","⚠ غير مسوى مع الحسابات","✔ معتمد ومسوى")))))))))</f>
        <v/>
      </c>
      <c r="R484">
        <f>N(R483)+IF(A484="عهدة",1,0)</f>
        <v/>
      </c>
      <c r="S484">
        <f>IF(C484="","",IF(AND(C484&gt;=DATE(2026,9,1),C484&lt;=DATE(2027,8,31)),(YEAR(C484)-2026)*12+MONTH(C484)-8,""))</f>
        <v/>
      </c>
      <c r="T484">
        <f>IF(AND(A484="مصروف",R484&gt;0,I484="موافق",S484&lt;&gt;"",H484&lt;&gt;""),N(G484),0)</f>
        <v/>
      </c>
    </row>
    <row r="485">
      <c r="A485" s="19" t="n"/>
      <c r="B485" s="20">
        <f>IF(A485="","",IF(R485=0,"⚠ أضف سطر عهدة أولًا","BDR-"&amp;TEXT(R485,"000")))</f>
        <v/>
      </c>
      <c r="C485" s="21" t="n"/>
      <c r="D485" s="20">
        <f>IF(C485="","",IF(S485="","خارج السنة المالية",INDEX(القوائم!$D$2:$D$13,S485)))</f>
        <v/>
      </c>
      <c r="E485" s="22" t="n"/>
      <c r="F485" s="23" t="n"/>
      <c r="G485" s="23" t="n"/>
      <c r="H485" s="22" t="n"/>
      <c r="I485" s="19" t="n"/>
      <c r="J485" s="21" t="n"/>
      <c r="K485" s="19" t="n"/>
      <c r="L485" s="19" t="n"/>
      <c r="M485" s="21" t="n"/>
      <c r="N485" s="22" t="n"/>
      <c r="O485" s="24">
        <f>IF(A485&lt;&gt;"عهدة","",SUMIFS($G$8:$G$5007,$B$8:$B$5007,B485,$A$8:$A$5007,"مصروف",$I$8:$I$5007,"&lt;&gt;مرفوض"))</f>
        <v/>
      </c>
      <c r="P485" s="25">
        <f>IF(A485&lt;&gt;"عهدة","",N(F485)-O485)</f>
        <v/>
      </c>
      <c r="Q485" s="26">
        <f>IF(A485="","",IF(A485="عهدة",IF(N(F485)=0,"⚠ أدخل قيمة العهدة",IF(P485&lt;0,"⛔ عجز / زيادة مصروفات "&amp;TEXT(-P485,"#,##0"),IF(COUNTIFS($B$8:$B$5007,B485,$A$8:$A$5007,"مصروف",$I$8:$I$5007,"&lt;&gt;مرفوض",$K$8:$K$5007,"&lt;&gt;نعم")&gt;0,"⚠ "&amp;COUNTIFS($B$8:$B$5007,B485,$A$8:$A$5007,"مصروف",$I$8:$I$5007,"&lt;&gt;مرفوض",$K$8:$K$5007,"&lt;&gt;نعم")&amp;" مصروف غير مسوى",IF(L485="تمت التسوية",IF(P485=0,"✔ متوازنة وتمت التسوية","✔ تمت التسوية – متبقي "&amp;TEXT(P485,"#,##0")),IF(P485&gt;0,"متبقي "&amp;TEXT(P485,"#,##0"),"✔ متوازنة"))))),IF(R485=0,"⚠ أضف سطر عهدة أولًا",IF(OR(C485="",N(G485)=0),"⚠ أكمل التاريخ والقيمة",IF(S485="","⚠ التاريخ خارج السنة المالية",IF(H485="","⚠ اختر بند الموازنة",IF(I485="مرفوض","✖ مرفوض من المدير",IF(I485&lt;&gt;"موافق","⏳ بانتظار موافقة المدير",IF(K485&lt;&gt;"نعم","⚠ غير مسوى مع الحسابات","✔ معتمد ومسوى")))))))))</f>
        <v/>
      </c>
      <c r="R485">
        <f>N(R484)+IF(A485="عهدة",1,0)</f>
        <v/>
      </c>
      <c r="S485">
        <f>IF(C485="","",IF(AND(C485&gt;=DATE(2026,9,1),C485&lt;=DATE(2027,8,31)),(YEAR(C485)-2026)*12+MONTH(C485)-8,""))</f>
        <v/>
      </c>
      <c r="T485">
        <f>IF(AND(A485="مصروف",R485&gt;0,I485="موافق",S485&lt;&gt;"",H485&lt;&gt;""),N(G485),0)</f>
        <v/>
      </c>
    </row>
    <row r="486">
      <c r="A486" s="19" t="n"/>
      <c r="B486" s="20">
        <f>IF(A486="","",IF(R486=0,"⚠ أضف سطر عهدة أولًا","BDR-"&amp;TEXT(R486,"000")))</f>
        <v/>
      </c>
      <c r="C486" s="21" t="n"/>
      <c r="D486" s="20">
        <f>IF(C486="","",IF(S486="","خارج السنة المالية",INDEX(القوائم!$D$2:$D$13,S486)))</f>
        <v/>
      </c>
      <c r="E486" s="22" t="n"/>
      <c r="F486" s="23" t="n"/>
      <c r="G486" s="23" t="n"/>
      <c r="H486" s="22" t="n"/>
      <c r="I486" s="19" t="n"/>
      <c r="J486" s="21" t="n"/>
      <c r="K486" s="19" t="n"/>
      <c r="L486" s="19" t="n"/>
      <c r="M486" s="21" t="n"/>
      <c r="N486" s="22" t="n"/>
      <c r="O486" s="24">
        <f>IF(A486&lt;&gt;"عهدة","",SUMIFS($G$8:$G$5007,$B$8:$B$5007,B486,$A$8:$A$5007,"مصروف",$I$8:$I$5007,"&lt;&gt;مرفوض"))</f>
        <v/>
      </c>
      <c r="P486" s="25">
        <f>IF(A486&lt;&gt;"عهدة","",N(F486)-O486)</f>
        <v/>
      </c>
      <c r="Q486" s="26">
        <f>IF(A486="","",IF(A486="عهدة",IF(N(F486)=0,"⚠ أدخل قيمة العهدة",IF(P486&lt;0,"⛔ عجز / زيادة مصروفات "&amp;TEXT(-P486,"#,##0"),IF(COUNTIFS($B$8:$B$5007,B486,$A$8:$A$5007,"مصروف",$I$8:$I$5007,"&lt;&gt;مرفوض",$K$8:$K$5007,"&lt;&gt;نعم")&gt;0,"⚠ "&amp;COUNTIFS($B$8:$B$5007,B486,$A$8:$A$5007,"مصروف",$I$8:$I$5007,"&lt;&gt;مرفوض",$K$8:$K$5007,"&lt;&gt;نعم")&amp;" مصروف غير مسوى",IF(L486="تمت التسوية",IF(P486=0,"✔ متوازنة وتمت التسوية","✔ تمت التسوية – متبقي "&amp;TEXT(P486,"#,##0")),IF(P486&gt;0,"متبقي "&amp;TEXT(P486,"#,##0"),"✔ متوازنة"))))),IF(R486=0,"⚠ أضف سطر عهدة أولًا",IF(OR(C486="",N(G486)=0),"⚠ أكمل التاريخ والقيمة",IF(S486="","⚠ التاريخ خارج السنة المالية",IF(H486="","⚠ اختر بند الموازنة",IF(I486="مرفوض","✖ مرفوض من المدير",IF(I486&lt;&gt;"موافق","⏳ بانتظار موافقة المدير",IF(K486&lt;&gt;"نعم","⚠ غير مسوى مع الحسابات","✔ معتمد ومسوى")))))))))</f>
        <v/>
      </c>
      <c r="R486">
        <f>N(R485)+IF(A486="عهدة",1,0)</f>
        <v/>
      </c>
      <c r="S486">
        <f>IF(C486="","",IF(AND(C486&gt;=DATE(2026,9,1),C486&lt;=DATE(2027,8,31)),(YEAR(C486)-2026)*12+MONTH(C486)-8,""))</f>
        <v/>
      </c>
      <c r="T486">
        <f>IF(AND(A486="مصروف",R486&gt;0,I486="موافق",S486&lt;&gt;"",H486&lt;&gt;""),N(G486),0)</f>
        <v/>
      </c>
    </row>
    <row r="487">
      <c r="A487" s="19" t="n"/>
      <c r="B487" s="20">
        <f>IF(A487="","",IF(R487=0,"⚠ أضف سطر عهدة أولًا","BDR-"&amp;TEXT(R487,"000")))</f>
        <v/>
      </c>
      <c r="C487" s="21" t="n"/>
      <c r="D487" s="20">
        <f>IF(C487="","",IF(S487="","خارج السنة المالية",INDEX(القوائم!$D$2:$D$13,S487)))</f>
        <v/>
      </c>
      <c r="E487" s="22" t="n"/>
      <c r="F487" s="23" t="n"/>
      <c r="G487" s="23" t="n"/>
      <c r="H487" s="22" t="n"/>
      <c r="I487" s="19" t="n"/>
      <c r="J487" s="21" t="n"/>
      <c r="K487" s="19" t="n"/>
      <c r="L487" s="19" t="n"/>
      <c r="M487" s="21" t="n"/>
      <c r="N487" s="22" t="n"/>
      <c r="O487" s="24">
        <f>IF(A487&lt;&gt;"عهدة","",SUMIFS($G$8:$G$5007,$B$8:$B$5007,B487,$A$8:$A$5007,"مصروف",$I$8:$I$5007,"&lt;&gt;مرفوض"))</f>
        <v/>
      </c>
      <c r="P487" s="25">
        <f>IF(A487&lt;&gt;"عهدة","",N(F487)-O487)</f>
        <v/>
      </c>
      <c r="Q487" s="26">
        <f>IF(A487="","",IF(A487="عهدة",IF(N(F487)=0,"⚠ أدخل قيمة العهدة",IF(P487&lt;0,"⛔ عجز / زيادة مصروفات "&amp;TEXT(-P487,"#,##0"),IF(COUNTIFS($B$8:$B$5007,B487,$A$8:$A$5007,"مصروف",$I$8:$I$5007,"&lt;&gt;مرفوض",$K$8:$K$5007,"&lt;&gt;نعم")&gt;0,"⚠ "&amp;COUNTIFS($B$8:$B$5007,B487,$A$8:$A$5007,"مصروف",$I$8:$I$5007,"&lt;&gt;مرفوض",$K$8:$K$5007,"&lt;&gt;نعم")&amp;" مصروف غير مسوى",IF(L487="تمت التسوية",IF(P487=0,"✔ متوازنة وتمت التسوية","✔ تمت التسوية – متبقي "&amp;TEXT(P487,"#,##0")),IF(P487&gt;0,"متبقي "&amp;TEXT(P487,"#,##0"),"✔ متوازنة"))))),IF(R487=0,"⚠ أضف سطر عهدة أولًا",IF(OR(C487="",N(G487)=0),"⚠ أكمل التاريخ والقيمة",IF(S487="","⚠ التاريخ خارج السنة المالية",IF(H487="","⚠ اختر بند الموازنة",IF(I487="مرفوض","✖ مرفوض من المدير",IF(I487&lt;&gt;"موافق","⏳ بانتظار موافقة المدير",IF(K487&lt;&gt;"نعم","⚠ غير مسوى مع الحسابات","✔ معتمد ومسوى")))))))))</f>
        <v/>
      </c>
      <c r="R487">
        <f>N(R486)+IF(A487="عهدة",1,0)</f>
        <v/>
      </c>
      <c r="S487">
        <f>IF(C487="","",IF(AND(C487&gt;=DATE(2026,9,1),C487&lt;=DATE(2027,8,31)),(YEAR(C487)-2026)*12+MONTH(C487)-8,""))</f>
        <v/>
      </c>
      <c r="T487">
        <f>IF(AND(A487="مصروف",R487&gt;0,I487="موافق",S487&lt;&gt;"",H487&lt;&gt;""),N(G487),0)</f>
        <v/>
      </c>
    </row>
    <row r="488">
      <c r="A488" s="19" t="n"/>
      <c r="B488" s="20">
        <f>IF(A488="","",IF(R488=0,"⚠ أضف سطر عهدة أولًا","BDR-"&amp;TEXT(R488,"000")))</f>
        <v/>
      </c>
      <c r="C488" s="21" t="n"/>
      <c r="D488" s="20">
        <f>IF(C488="","",IF(S488="","خارج السنة المالية",INDEX(القوائم!$D$2:$D$13,S488)))</f>
        <v/>
      </c>
      <c r="E488" s="22" t="n"/>
      <c r="F488" s="23" t="n"/>
      <c r="G488" s="23" t="n"/>
      <c r="H488" s="22" t="n"/>
      <c r="I488" s="19" t="n"/>
      <c r="J488" s="21" t="n"/>
      <c r="K488" s="19" t="n"/>
      <c r="L488" s="19" t="n"/>
      <c r="M488" s="21" t="n"/>
      <c r="N488" s="22" t="n"/>
      <c r="O488" s="24">
        <f>IF(A488&lt;&gt;"عهدة","",SUMIFS($G$8:$G$5007,$B$8:$B$5007,B488,$A$8:$A$5007,"مصروف",$I$8:$I$5007,"&lt;&gt;مرفوض"))</f>
        <v/>
      </c>
      <c r="P488" s="25">
        <f>IF(A488&lt;&gt;"عهدة","",N(F488)-O488)</f>
        <v/>
      </c>
      <c r="Q488" s="26">
        <f>IF(A488="","",IF(A488="عهدة",IF(N(F488)=0,"⚠ أدخل قيمة العهدة",IF(P488&lt;0,"⛔ عجز / زيادة مصروفات "&amp;TEXT(-P488,"#,##0"),IF(COUNTIFS($B$8:$B$5007,B488,$A$8:$A$5007,"مصروف",$I$8:$I$5007,"&lt;&gt;مرفوض",$K$8:$K$5007,"&lt;&gt;نعم")&gt;0,"⚠ "&amp;COUNTIFS($B$8:$B$5007,B488,$A$8:$A$5007,"مصروف",$I$8:$I$5007,"&lt;&gt;مرفوض",$K$8:$K$5007,"&lt;&gt;نعم")&amp;" مصروف غير مسوى",IF(L488="تمت التسوية",IF(P488=0,"✔ متوازنة وتمت التسوية","✔ تمت التسوية – متبقي "&amp;TEXT(P488,"#,##0")),IF(P488&gt;0,"متبقي "&amp;TEXT(P488,"#,##0"),"✔ متوازنة"))))),IF(R488=0,"⚠ أضف سطر عهدة أولًا",IF(OR(C488="",N(G488)=0),"⚠ أكمل التاريخ والقيمة",IF(S488="","⚠ التاريخ خارج السنة المالية",IF(H488="","⚠ اختر بند الموازنة",IF(I488="مرفوض","✖ مرفوض من المدير",IF(I488&lt;&gt;"موافق","⏳ بانتظار موافقة المدير",IF(K488&lt;&gt;"نعم","⚠ غير مسوى مع الحسابات","✔ معتمد ومسوى")))))))))</f>
        <v/>
      </c>
      <c r="R488">
        <f>N(R487)+IF(A488="عهدة",1,0)</f>
        <v/>
      </c>
      <c r="S488">
        <f>IF(C488="","",IF(AND(C488&gt;=DATE(2026,9,1),C488&lt;=DATE(2027,8,31)),(YEAR(C488)-2026)*12+MONTH(C488)-8,""))</f>
        <v/>
      </c>
      <c r="T488">
        <f>IF(AND(A488="مصروف",R488&gt;0,I488="موافق",S488&lt;&gt;"",H488&lt;&gt;""),N(G488),0)</f>
        <v/>
      </c>
    </row>
    <row r="489">
      <c r="A489" s="19" t="n"/>
      <c r="B489" s="20">
        <f>IF(A489="","",IF(R489=0,"⚠ أضف سطر عهدة أولًا","BDR-"&amp;TEXT(R489,"000")))</f>
        <v/>
      </c>
      <c r="C489" s="21" t="n"/>
      <c r="D489" s="20">
        <f>IF(C489="","",IF(S489="","خارج السنة المالية",INDEX(القوائم!$D$2:$D$13,S489)))</f>
        <v/>
      </c>
      <c r="E489" s="22" t="n"/>
      <c r="F489" s="23" t="n"/>
      <c r="G489" s="23" t="n"/>
      <c r="H489" s="22" t="n"/>
      <c r="I489" s="19" t="n"/>
      <c r="J489" s="21" t="n"/>
      <c r="K489" s="19" t="n"/>
      <c r="L489" s="19" t="n"/>
      <c r="M489" s="21" t="n"/>
      <c r="N489" s="22" t="n"/>
      <c r="O489" s="24">
        <f>IF(A489&lt;&gt;"عهدة","",SUMIFS($G$8:$G$5007,$B$8:$B$5007,B489,$A$8:$A$5007,"مصروف",$I$8:$I$5007,"&lt;&gt;مرفوض"))</f>
        <v/>
      </c>
      <c r="P489" s="25">
        <f>IF(A489&lt;&gt;"عهدة","",N(F489)-O489)</f>
        <v/>
      </c>
      <c r="Q489" s="26">
        <f>IF(A489="","",IF(A489="عهدة",IF(N(F489)=0,"⚠ أدخل قيمة العهدة",IF(P489&lt;0,"⛔ عجز / زيادة مصروفات "&amp;TEXT(-P489,"#,##0"),IF(COUNTIFS($B$8:$B$5007,B489,$A$8:$A$5007,"مصروف",$I$8:$I$5007,"&lt;&gt;مرفوض",$K$8:$K$5007,"&lt;&gt;نعم")&gt;0,"⚠ "&amp;COUNTIFS($B$8:$B$5007,B489,$A$8:$A$5007,"مصروف",$I$8:$I$5007,"&lt;&gt;مرفوض",$K$8:$K$5007,"&lt;&gt;نعم")&amp;" مصروف غير مسوى",IF(L489="تمت التسوية",IF(P489=0,"✔ متوازنة وتمت التسوية","✔ تمت التسوية – متبقي "&amp;TEXT(P489,"#,##0")),IF(P489&gt;0,"متبقي "&amp;TEXT(P489,"#,##0"),"✔ متوازنة"))))),IF(R489=0,"⚠ أضف سطر عهدة أولًا",IF(OR(C489="",N(G489)=0),"⚠ أكمل التاريخ والقيمة",IF(S489="","⚠ التاريخ خارج السنة المالية",IF(H489="","⚠ اختر بند الموازنة",IF(I489="مرفوض","✖ مرفوض من المدير",IF(I489&lt;&gt;"موافق","⏳ بانتظار موافقة المدير",IF(K489&lt;&gt;"نعم","⚠ غير مسوى مع الحسابات","✔ معتمد ومسوى")))))))))</f>
        <v/>
      </c>
      <c r="R489">
        <f>N(R488)+IF(A489="عهدة",1,0)</f>
        <v/>
      </c>
      <c r="S489">
        <f>IF(C489="","",IF(AND(C489&gt;=DATE(2026,9,1),C489&lt;=DATE(2027,8,31)),(YEAR(C489)-2026)*12+MONTH(C489)-8,""))</f>
        <v/>
      </c>
      <c r="T489">
        <f>IF(AND(A489="مصروف",R489&gt;0,I489="موافق",S489&lt;&gt;"",H489&lt;&gt;""),N(G489),0)</f>
        <v/>
      </c>
    </row>
    <row r="490">
      <c r="A490" s="19" t="n"/>
      <c r="B490" s="20">
        <f>IF(A490="","",IF(R490=0,"⚠ أضف سطر عهدة أولًا","BDR-"&amp;TEXT(R490,"000")))</f>
        <v/>
      </c>
      <c r="C490" s="21" t="n"/>
      <c r="D490" s="20">
        <f>IF(C490="","",IF(S490="","خارج السنة المالية",INDEX(القوائم!$D$2:$D$13,S490)))</f>
        <v/>
      </c>
      <c r="E490" s="22" t="n"/>
      <c r="F490" s="23" t="n"/>
      <c r="G490" s="23" t="n"/>
      <c r="H490" s="22" t="n"/>
      <c r="I490" s="19" t="n"/>
      <c r="J490" s="21" t="n"/>
      <c r="K490" s="19" t="n"/>
      <c r="L490" s="19" t="n"/>
      <c r="M490" s="21" t="n"/>
      <c r="N490" s="22" t="n"/>
      <c r="O490" s="24">
        <f>IF(A490&lt;&gt;"عهدة","",SUMIFS($G$8:$G$5007,$B$8:$B$5007,B490,$A$8:$A$5007,"مصروف",$I$8:$I$5007,"&lt;&gt;مرفوض"))</f>
        <v/>
      </c>
      <c r="P490" s="25">
        <f>IF(A490&lt;&gt;"عهدة","",N(F490)-O490)</f>
        <v/>
      </c>
      <c r="Q490" s="26">
        <f>IF(A490="","",IF(A490="عهدة",IF(N(F490)=0,"⚠ أدخل قيمة العهدة",IF(P490&lt;0,"⛔ عجز / زيادة مصروفات "&amp;TEXT(-P490,"#,##0"),IF(COUNTIFS($B$8:$B$5007,B490,$A$8:$A$5007,"مصروف",$I$8:$I$5007,"&lt;&gt;مرفوض",$K$8:$K$5007,"&lt;&gt;نعم")&gt;0,"⚠ "&amp;COUNTIFS($B$8:$B$5007,B490,$A$8:$A$5007,"مصروف",$I$8:$I$5007,"&lt;&gt;مرفوض",$K$8:$K$5007,"&lt;&gt;نعم")&amp;" مصروف غير مسوى",IF(L490="تمت التسوية",IF(P490=0,"✔ متوازنة وتمت التسوية","✔ تمت التسوية – متبقي "&amp;TEXT(P490,"#,##0")),IF(P490&gt;0,"متبقي "&amp;TEXT(P490,"#,##0"),"✔ متوازنة"))))),IF(R490=0,"⚠ أضف سطر عهدة أولًا",IF(OR(C490="",N(G490)=0),"⚠ أكمل التاريخ والقيمة",IF(S490="","⚠ التاريخ خارج السنة المالية",IF(H490="","⚠ اختر بند الموازنة",IF(I490="مرفوض","✖ مرفوض من المدير",IF(I490&lt;&gt;"موافق","⏳ بانتظار موافقة المدير",IF(K490&lt;&gt;"نعم","⚠ غير مسوى مع الحسابات","✔ معتمد ومسوى")))))))))</f>
        <v/>
      </c>
      <c r="R490">
        <f>N(R489)+IF(A490="عهدة",1,0)</f>
        <v/>
      </c>
      <c r="S490">
        <f>IF(C490="","",IF(AND(C490&gt;=DATE(2026,9,1),C490&lt;=DATE(2027,8,31)),(YEAR(C490)-2026)*12+MONTH(C490)-8,""))</f>
        <v/>
      </c>
      <c r="T490">
        <f>IF(AND(A490="مصروف",R490&gt;0,I490="موافق",S490&lt;&gt;"",H490&lt;&gt;""),N(G490),0)</f>
        <v/>
      </c>
    </row>
    <row r="491">
      <c r="A491" s="19" t="n"/>
      <c r="B491" s="20">
        <f>IF(A491="","",IF(R491=0,"⚠ أضف سطر عهدة أولًا","BDR-"&amp;TEXT(R491,"000")))</f>
        <v/>
      </c>
      <c r="C491" s="21" t="n"/>
      <c r="D491" s="20">
        <f>IF(C491="","",IF(S491="","خارج السنة المالية",INDEX(القوائم!$D$2:$D$13,S491)))</f>
        <v/>
      </c>
      <c r="E491" s="22" t="n"/>
      <c r="F491" s="23" t="n"/>
      <c r="G491" s="23" t="n"/>
      <c r="H491" s="22" t="n"/>
      <c r="I491" s="19" t="n"/>
      <c r="J491" s="21" t="n"/>
      <c r="K491" s="19" t="n"/>
      <c r="L491" s="19" t="n"/>
      <c r="M491" s="21" t="n"/>
      <c r="N491" s="22" t="n"/>
      <c r="O491" s="24">
        <f>IF(A491&lt;&gt;"عهدة","",SUMIFS($G$8:$G$5007,$B$8:$B$5007,B491,$A$8:$A$5007,"مصروف",$I$8:$I$5007,"&lt;&gt;مرفوض"))</f>
        <v/>
      </c>
      <c r="P491" s="25">
        <f>IF(A491&lt;&gt;"عهدة","",N(F491)-O491)</f>
        <v/>
      </c>
      <c r="Q491" s="26">
        <f>IF(A491="","",IF(A491="عهدة",IF(N(F491)=0,"⚠ أدخل قيمة العهدة",IF(P491&lt;0,"⛔ عجز / زيادة مصروفات "&amp;TEXT(-P491,"#,##0"),IF(COUNTIFS($B$8:$B$5007,B491,$A$8:$A$5007,"مصروف",$I$8:$I$5007,"&lt;&gt;مرفوض",$K$8:$K$5007,"&lt;&gt;نعم")&gt;0,"⚠ "&amp;COUNTIFS($B$8:$B$5007,B491,$A$8:$A$5007,"مصروف",$I$8:$I$5007,"&lt;&gt;مرفوض",$K$8:$K$5007,"&lt;&gt;نعم")&amp;" مصروف غير مسوى",IF(L491="تمت التسوية",IF(P491=0,"✔ متوازنة وتمت التسوية","✔ تمت التسوية – متبقي "&amp;TEXT(P491,"#,##0")),IF(P491&gt;0,"متبقي "&amp;TEXT(P491,"#,##0"),"✔ متوازنة"))))),IF(R491=0,"⚠ أضف سطر عهدة أولًا",IF(OR(C491="",N(G491)=0),"⚠ أكمل التاريخ والقيمة",IF(S491="","⚠ التاريخ خارج السنة المالية",IF(H491="","⚠ اختر بند الموازنة",IF(I491="مرفوض","✖ مرفوض من المدير",IF(I491&lt;&gt;"موافق","⏳ بانتظار موافقة المدير",IF(K491&lt;&gt;"نعم","⚠ غير مسوى مع الحسابات","✔ معتمد ومسوى")))))))))</f>
        <v/>
      </c>
      <c r="R491">
        <f>N(R490)+IF(A491="عهدة",1,0)</f>
        <v/>
      </c>
      <c r="S491">
        <f>IF(C491="","",IF(AND(C491&gt;=DATE(2026,9,1),C491&lt;=DATE(2027,8,31)),(YEAR(C491)-2026)*12+MONTH(C491)-8,""))</f>
        <v/>
      </c>
      <c r="T491">
        <f>IF(AND(A491="مصروف",R491&gt;0,I491="موافق",S491&lt;&gt;"",H491&lt;&gt;""),N(G491),0)</f>
        <v/>
      </c>
    </row>
    <row r="492">
      <c r="A492" s="19" t="n"/>
      <c r="B492" s="20">
        <f>IF(A492="","",IF(R492=0,"⚠ أضف سطر عهدة أولًا","BDR-"&amp;TEXT(R492,"000")))</f>
        <v/>
      </c>
      <c r="C492" s="21" t="n"/>
      <c r="D492" s="20">
        <f>IF(C492="","",IF(S492="","خارج السنة المالية",INDEX(القوائم!$D$2:$D$13,S492)))</f>
        <v/>
      </c>
      <c r="E492" s="22" t="n"/>
      <c r="F492" s="23" t="n"/>
      <c r="G492" s="23" t="n"/>
      <c r="H492" s="22" t="n"/>
      <c r="I492" s="19" t="n"/>
      <c r="J492" s="21" t="n"/>
      <c r="K492" s="19" t="n"/>
      <c r="L492" s="19" t="n"/>
      <c r="M492" s="21" t="n"/>
      <c r="N492" s="22" t="n"/>
      <c r="O492" s="24">
        <f>IF(A492&lt;&gt;"عهدة","",SUMIFS($G$8:$G$5007,$B$8:$B$5007,B492,$A$8:$A$5007,"مصروف",$I$8:$I$5007,"&lt;&gt;مرفوض"))</f>
        <v/>
      </c>
      <c r="P492" s="25">
        <f>IF(A492&lt;&gt;"عهدة","",N(F492)-O492)</f>
        <v/>
      </c>
      <c r="Q492" s="26">
        <f>IF(A492="","",IF(A492="عهدة",IF(N(F492)=0,"⚠ أدخل قيمة العهدة",IF(P492&lt;0,"⛔ عجز / زيادة مصروفات "&amp;TEXT(-P492,"#,##0"),IF(COUNTIFS($B$8:$B$5007,B492,$A$8:$A$5007,"مصروف",$I$8:$I$5007,"&lt;&gt;مرفوض",$K$8:$K$5007,"&lt;&gt;نعم")&gt;0,"⚠ "&amp;COUNTIFS($B$8:$B$5007,B492,$A$8:$A$5007,"مصروف",$I$8:$I$5007,"&lt;&gt;مرفوض",$K$8:$K$5007,"&lt;&gt;نعم")&amp;" مصروف غير مسوى",IF(L492="تمت التسوية",IF(P492=0,"✔ متوازنة وتمت التسوية","✔ تمت التسوية – متبقي "&amp;TEXT(P492,"#,##0")),IF(P492&gt;0,"متبقي "&amp;TEXT(P492,"#,##0"),"✔ متوازنة"))))),IF(R492=0,"⚠ أضف سطر عهدة أولًا",IF(OR(C492="",N(G492)=0),"⚠ أكمل التاريخ والقيمة",IF(S492="","⚠ التاريخ خارج السنة المالية",IF(H492="","⚠ اختر بند الموازنة",IF(I492="مرفوض","✖ مرفوض من المدير",IF(I492&lt;&gt;"موافق","⏳ بانتظار موافقة المدير",IF(K492&lt;&gt;"نعم","⚠ غير مسوى مع الحسابات","✔ معتمد ومسوى")))))))))</f>
        <v/>
      </c>
      <c r="R492">
        <f>N(R491)+IF(A492="عهدة",1,0)</f>
        <v/>
      </c>
      <c r="S492">
        <f>IF(C492="","",IF(AND(C492&gt;=DATE(2026,9,1),C492&lt;=DATE(2027,8,31)),(YEAR(C492)-2026)*12+MONTH(C492)-8,""))</f>
        <v/>
      </c>
      <c r="T492">
        <f>IF(AND(A492="مصروف",R492&gt;0,I492="موافق",S492&lt;&gt;"",H492&lt;&gt;""),N(G492),0)</f>
        <v/>
      </c>
    </row>
    <row r="493">
      <c r="A493" s="19" t="n"/>
      <c r="B493" s="20">
        <f>IF(A493="","",IF(R493=0,"⚠ أضف سطر عهدة أولًا","BDR-"&amp;TEXT(R493,"000")))</f>
        <v/>
      </c>
      <c r="C493" s="21" t="n"/>
      <c r="D493" s="20">
        <f>IF(C493="","",IF(S493="","خارج السنة المالية",INDEX(القوائم!$D$2:$D$13,S493)))</f>
        <v/>
      </c>
      <c r="E493" s="22" t="n"/>
      <c r="F493" s="23" t="n"/>
      <c r="G493" s="23" t="n"/>
      <c r="H493" s="22" t="n"/>
      <c r="I493" s="19" t="n"/>
      <c r="J493" s="21" t="n"/>
      <c r="K493" s="19" t="n"/>
      <c r="L493" s="19" t="n"/>
      <c r="M493" s="21" t="n"/>
      <c r="N493" s="22" t="n"/>
      <c r="O493" s="24">
        <f>IF(A493&lt;&gt;"عهدة","",SUMIFS($G$8:$G$5007,$B$8:$B$5007,B493,$A$8:$A$5007,"مصروف",$I$8:$I$5007,"&lt;&gt;مرفوض"))</f>
        <v/>
      </c>
      <c r="P493" s="25">
        <f>IF(A493&lt;&gt;"عهدة","",N(F493)-O493)</f>
        <v/>
      </c>
      <c r="Q493" s="26">
        <f>IF(A493="","",IF(A493="عهدة",IF(N(F493)=0,"⚠ أدخل قيمة العهدة",IF(P493&lt;0,"⛔ عجز / زيادة مصروفات "&amp;TEXT(-P493,"#,##0"),IF(COUNTIFS($B$8:$B$5007,B493,$A$8:$A$5007,"مصروف",$I$8:$I$5007,"&lt;&gt;مرفوض",$K$8:$K$5007,"&lt;&gt;نعم")&gt;0,"⚠ "&amp;COUNTIFS($B$8:$B$5007,B493,$A$8:$A$5007,"مصروف",$I$8:$I$5007,"&lt;&gt;مرفوض",$K$8:$K$5007,"&lt;&gt;نعم")&amp;" مصروف غير مسوى",IF(L493="تمت التسوية",IF(P493=0,"✔ متوازنة وتمت التسوية","✔ تمت التسوية – متبقي "&amp;TEXT(P493,"#,##0")),IF(P493&gt;0,"متبقي "&amp;TEXT(P493,"#,##0"),"✔ متوازنة"))))),IF(R493=0,"⚠ أضف سطر عهدة أولًا",IF(OR(C493="",N(G493)=0),"⚠ أكمل التاريخ والقيمة",IF(S493="","⚠ التاريخ خارج السنة المالية",IF(H493="","⚠ اختر بند الموازنة",IF(I493="مرفوض","✖ مرفوض من المدير",IF(I493&lt;&gt;"موافق","⏳ بانتظار موافقة المدير",IF(K493&lt;&gt;"نعم","⚠ غير مسوى مع الحسابات","✔ معتمد ومسوى")))))))))</f>
        <v/>
      </c>
      <c r="R493">
        <f>N(R492)+IF(A493="عهدة",1,0)</f>
        <v/>
      </c>
      <c r="S493">
        <f>IF(C493="","",IF(AND(C493&gt;=DATE(2026,9,1),C493&lt;=DATE(2027,8,31)),(YEAR(C493)-2026)*12+MONTH(C493)-8,""))</f>
        <v/>
      </c>
      <c r="T493">
        <f>IF(AND(A493="مصروف",R493&gt;0,I493="موافق",S493&lt;&gt;"",H493&lt;&gt;""),N(G493),0)</f>
        <v/>
      </c>
    </row>
    <row r="494">
      <c r="A494" s="19" t="n"/>
      <c r="B494" s="20">
        <f>IF(A494="","",IF(R494=0,"⚠ أضف سطر عهدة أولًا","BDR-"&amp;TEXT(R494,"000")))</f>
        <v/>
      </c>
      <c r="C494" s="21" t="n"/>
      <c r="D494" s="20">
        <f>IF(C494="","",IF(S494="","خارج السنة المالية",INDEX(القوائم!$D$2:$D$13,S494)))</f>
        <v/>
      </c>
      <c r="E494" s="22" t="n"/>
      <c r="F494" s="23" t="n"/>
      <c r="G494" s="23" t="n"/>
      <c r="H494" s="22" t="n"/>
      <c r="I494" s="19" t="n"/>
      <c r="J494" s="21" t="n"/>
      <c r="K494" s="19" t="n"/>
      <c r="L494" s="19" t="n"/>
      <c r="M494" s="21" t="n"/>
      <c r="N494" s="22" t="n"/>
      <c r="O494" s="24">
        <f>IF(A494&lt;&gt;"عهدة","",SUMIFS($G$8:$G$5007,$B$8:$B$5007,B494,$A$8:$A$5007,"مصروف",$I$8:$I$5007,"&lt;&gt;مرفوض"))</f>
        <v/>
      </c>
      <c r="P494" s="25">
        <f>IF(A494&lt;&gt;"عهدة","",N(F494)-O494)</f>
        <v/>
      </c>
      <c r="Q494" s="26">
        <f>IF(A494="","",IF(A494="عهدة",IF(N(F494)=0,"⚠ أدخل قيمة العهدة",IF(P494&lt;0,"⛔ عجز / زيادة مصروفات "&amp;TEXT(-P494,"#,##0"),IF(COUNTIFS($B$8:$B$5007,B494,$A$8:$A$5007,"مصروف",$I$8:$I$5007,"&lt;&gt;مرفوض",$K$8:$K$5007,"&lt;&gt;نعم")&gt;0,"⚠ "&amp;COUNTIFS($B$8:$B$5007,B494,$A$8:$A$5007,"مصروف",$I$8:$I$5007,"&lt;&gt;مرفوض",$K$8:$K$5007,"&lt;&gt;نعم")&amp;" مصروف غير مسوى",IF(L494="تمت التسوية",IF(P494=0,"✔ متوازنة وتمت التسوية","✔ تمت التسوية – متبقي "&amp;TEXT(P494,"#,##0")),IF(P494&gt;0,"متبقي "&amp;TEXT(P494,"#,##0"),"✔ متوازنة"))))),IF(R494=0,"⚠ أضف سطر عهدة أولًا",IF(OR(C494="",N(G494)=0),"⚠ أكمل التاريخ والقيمة",IF(S494="","⚠ التاريخ خارج السنة المالية",IF(H494="","⚠ اختر بند الموازنة",IF(I494="مرفوض","✖ مرفوض من المدير",IF(I494&lt;&gt;"موافق","⏳ بانتظار موافقة المدير",IF(K494&lt;&gt;"نعم","⚠ غير مسوى مع الحسابات","✔ معتمد ومسوى")))))))))</f>
        <v/>
      </c>
      <c r="R494">
        <f>N(R493)+IF(A494="عهدة",1,0)</f>
        <v/>
      </c>
      <c r="S494">
        <f>IF(C494="","",IF(AND(C494&gt;=DATE(2026,9,1),C494&lt;=DATE(2027,8,31)),(YEAR(C494)-2026)*12+MONTH(C494)-8,""))</f>
        <v/>
      </c>
      <c r="T494">
        <f>IF(AND(A494="مصروف",R494&gt;0,I494="موافق",S494&lt;&gt;"",H494&lt;&gt;""),N(G494),0)</f>
        <v/>
      </c>
    </row>
    <row r="495">
      <c r="A495" s="19" t="n"/>
      <c r="B495" s="20">
        <f>IF(A495="","",IF(R495=0,"⚠ أضف سطر عهدة أولًا","BDR-"&amp;TEXT(R495,"000")))</f>
        <v/>
      </c>
      <c r="C495" s="21" t="n"/>
      <c r="D495" s="20">
        <f>IF(C495="","",IF(S495="","خارج السنة المالية",INDEX(القوائم!$D$2:$D$13,S495)))</f>
        <v/>
      </c>
      <c r="E495" s="22" t="n"/>
      <c r="F495" s="23" t="n"/>
      <c r="G495" s="23" t="n"/>
      <c r="H495" s="22" t="n"/>
      <c r="I495" s="19" t="n"/>
      <c r="J495" s="21" t="n"/>
      <c r="K495" s="19" t="n"/>
      <c r="L495" s="19" t="n"/>
      <c r="M495" s="21" t="n"/>
      <c r="N495" s="22" t="n"/>
      <c r="O495" s="24">
        <f>IF(A495&lt;&gt;"عهدة","",SUMIFS($G$8:$G$5007,$B$8:$B$5007,B495,$A$8:$A$5007,"مصروف",$I$8:$I$5007,"&lt;&gt;مرفوض"))</f>
        <v/>
      </c>
      <c r="P495" s="25">
        <f>IF(A495&lt;&gt;"عهدة","",N(F495)-O495)</f>
        <v/>
      </c>
      <c r="Q495" s="26">
        <f>IF(A495="","",IF(A495="عهدة",IF(N(F495)=0,"⚠ أدخل قيمة العهدة",IF(P495&lt;0,"⛔ عجز / زيادة مصروفات "&amp;TEXT(-P495,"#,##0"),IF(COUNTIFS($B$8:$B$5007,B495,$A$8:$A$5007,"مصروف",$I$8:$I$5007,"&lt;&gt;مرفوض",$K$8:$K$5007,"&lt;&gt;نعم")&gt;0,"⚠ "&amp;COUNTIFS($B$8:$B$5007,B495,$A$8:$A$5007,"مصروف",$I$8:$I$5007,"&lt;&gt;مرفوض",$K$8:$K$5007,"&lt;&gt;نعم")&amp;" مصروف غير مسوى",IF(L495="تمت التسوية",IF(P495=0,"✔ متوازنة وتمت التسوية","✔ تمت التسوية – متبقي "&amp;TEXT(P495,"#,##0")),IF(P495&gt;0,"متبقي "&amp;TEXT(P495,"#,##0"),"✔ متوازنة"))))),IF(R495=0,"⚠ أضف سطر عهدة أولًا",IF(OR(C495="",N(G495)=0),"⚠ أكمل التاريخ والقيمة",IF(S495="","⚠ التاريخ خارج السنة المالية",IF(H495="","⚠ اختر بند الموازنة",IF(I495="مرفوض","✖ مرفوض من المدير",IF(I495&lt;&gt;"موافق","⏳ بانتظار موافقة المدير",IF(K495&lt;&gt;"نعم","⚠ غير مسوى مع الحسابات","✔ معتمد ومسوى")))))))))</f>
        <v/>
      </c>
      <c r="R495">
        <f>N(R494)+IF(A495="عهدة",1,0)</f>
        <v/>
      </c>
      <c r="S495">
        <f>IF(C495="","",IF(AND(C495&gt;=DATE(2026,9,1),C495&lt;=DATE(2027,8,31)),(YEAR(C495)-2026)*12+MONTH(C495)-8,""))</f>
        <v/>
      </c>
      <c r="T495">
        <f>IF(AND(A495="مصروف",R495&gt;0,I495="موافق",S495&lt;&gt;"",H495&lt;&gt;""),N(G495),0)</f>
        <v/>
      </c>
    </row>
    <row r="496">
      <c r="A496" s="19" t="n"/>
      <c r="B496" s="20">
        <f>IF(A496="","",IF(R496=0,"⚠ أضف سطر عهدة أولًا","BDR-"&amp;TEXT(R496,"000")))</f>
        <v/>
      </c>
      <c r="C496" s="21" t="n"/>
      <c r="D496" s="20">
        <f>IF(C496="","",IF(S496="","خارج السنة المالية",INDEX(القوائم!$D$2:$D$13,S496)))</f>
        <v/>
      </c>
      <c r="E496" s="22" t="n"/>
      <c r="F496" s="23" t="n"/>
      <c r="G496" s="23" t="n"/>
      <c r="H496" s="22" t="n"/>
      <c r="I496" s="19" t="n"/>
      <c r="J496" s="21" t="n"/>
      <c r="K496" s="19" t="n"/>
      <c r="L496" s="19" t="n"/>
      <c r="M496" s="21" t="n"/>
      <c r="N496" s="22" t="n"/>
      <c r="O496" s="24">
        <f>IF(A496&lt;&gt;"عهدة","",SUMIFS($G$8:$G$5007,$B$8:$B$5007,B496,$A$8:$A$5007,"مصروف",$I$8:$I$5007,"&lt;&gt;مرفوض"))</f>
        <v/>
      </c>
      <c r="P496" s="25">
        <f>IF(A496&lt;&gt;"عهدة","",N(F496)-O496)</f>
        <v/>
      </c>
      <c r="Q496" s="26">
        <f>IF(A496="","",IF(A496="عهدة",IF(N(F496)=0,"⚠ أدخل قيمة العهدة",IF(P496&lt;0,"⛔ عجز / زيادة مصروفات "&amp;TEXT(-P496,"#,##0"),IF(COUNTIFS($B$8:$B$5007,B496,$A$8:$A$5007,"مصروف",$I$8:$I$5007,"&lt;&gt;مرفوض",$K$8:$K$5007,"&lt;&gt;نعم")&gt;0,"⚠ "&amp;COUNTIFS($B$8:$B$5007,B496,$A$8:$A$5007,"مصروف",$I$8:$I$5007,"&lt;&gt;مرفوض",$K$8:$K$5007,"&lt;&gt;نعم")&amp;" مصروف غير مسوى",IF(L496="تمت التسوية",IF(P496=0,"✔ متوازنة وتمت التسوية","✔ تمت التسوية – متبقي "&amp;TEXT(P496,"#,##0")),IF(P496&gt;0,"متبقي "&amp;TEXT(P496,"#,##0"),"✔ متوازنة"))))),IF(R496=0,"⚠ أضف سطر عهدة أولًا",IF(OR(C496="",N(G496)=0),"⚠ أكمل التاريخ والقيمة",IF(S496="","⚠ التاريخ خارج السنة المالية",IF(H496="","⚠ اختر بند الموازنة",IF(I496="مرفوض","✖ مرفوض من المدير",IF(I496&lt;&gt;"موافق","⏳ بانتظار موافقة المدير",IF(K496&lt;&gt;"نعم","⚠ غير مسوى مع الحسابات","✔ معتمد ومسوى")))))))))</f>
        <v/>
      </c>
      <c r="R496">
        <f>N(R495)+IF(A496="عهدة",1,0)</f>
        <v/>
      </c>
      <c r="S496">
        <f>IF(C496="","",IF(AND(C496&gt;=DATE(2026,9,1),C496&lt;=DATE(2027,8,31)),(YEAR(C496)-2026)*12+MONTH(C496)-8,""))</f>
        <v/>
      </c>
      <c r="T496">
        <f>IF(AND(A496="مصروف",R496&gt;0,I496="موافق",S496&lt;&gt;"",H496&lt;&gt;""),N(G496),0)</f>
        <v/>
      </c>
    </row>
    <row r="497">
      <c r="A497" s="19" t="n"/>
      <c r="B497" s="20">
        <f>IF(A497="","",IF(R497=0,"⚠ أضف سطر عهدة أولًا","BDR-"&amp;TEXT(R497,"000")))</f>
        <v/>
      </c>
      <c r="C497" s="21" t="n"/>
      <c r="D497" s="20">
        <f>IF(C497="","",IF(S497="","خارج السنة المالية",INDEX(القوائم!$D$2:$D$13,S497)))</f>
        <v/>
      </c>
      <c r="E497" s="22" t="n"/>
      <c r="F497" s="23" t="n"/>
      <c r="G497" s="23" t="n"/>
      <c r="H497" s="22" t="n"/>
      <c r="I497" s="19" t="n"/>
      <c r="J497" s="21" t="n"/>
      <c r="K497" s="19" t="n"/>
      <c r="L497" s="19" t="n"/>
      <c r="M497" s="21" t="n"/>
      <c r="N497" s="22" t="n"/>
      <c r="O497" s="24">
        <f>IF(A497&lt;&gt;"عهدة","",SUMIFS($G$8:$G$5007,$B$8:$B$5007,B497,$A$8:$A$5007,"مصروف",$I$8:$I$5007,"&lt;&gt;مرفوض"))</f>
        <v/>
      </c>
      <c r="P497" s="25">
        <f>IF(A497&lt;&gt;"عهدة","",N(F497)-O497)</f>
        <v/>
      </c>
      <c r="Q497" s="26">
        <f>IF(A497="","",IF(A497="عهدة",IF(N(F497)=0,"⚠ أدخل قيمة العهدة",IF(P497&lt;0,"⛔ عجز / زيادة مصروفات "&amp;TEXT(-P497,"#,##0"),IF(COUNTIFS($B$8:$B$5007,B497,$A$8:$A$5007,"مصروف",$I$8:$I$5007,"&lt;&gt;مرفوض",$K$8:$K$5007,"&lt;&gt;نعم")&gt;0,"⚠ "&amp;COUNTIFS($B$8:$B$5007,B497,$A$8:$A$5007,"مصروف",$I$8:$I$5007,"&lt;&gt;مرفوض",$K$8:$K$5007,"&lt;&gt;نعم")&amp;" مصروف غير مسوى",IF(L497="تمت التسوية",IF(P497=0,"✔ متوازنة وتمت التسوية","✔ تمت التسوية – متبقي "&amp;TEXT(P497,"#,##0")),IF(P497&gt;0,"متبقي "&amp;TEXT(P497,"#,##0"),"✔ متوازنة"))))),IF(R497=0,"⚠ أضف سطر عهدة أولًا",IF(OR(C497="",N(G497)=0),"⚠ أكمل التاريخ والقيمة",IF(S497="","⚠ التاريخ خارج السنة المالية",IF(H497="","⚠ اختر بند الموازنة",IF(I497="مرفوض","✖ مرفوض من المدير",IF(I497&lt;&gt;"موافق","⏳ بانتظار موافقة المدير",IF(K497&lt;&gt;"نعم","⚠ غير مسوى مع الحسابات","✔ معتمد ومسوى")))))))))</f>
        <v/>
      </c>
      <c r="R497">
        <f>N(R496)+IF(A497="عهدة",1,0)</f>
        <v/>
      </c>
      <c r="S497">
        <f>IF(C497="","",IF(AND(C497&gt;=DATE(2026,9,1),C497&lt;=DATE(2027,8,31)),(YEAR(C497)-2026)*12+MONTH(C497)-8,""))</f>
        <v/>
      </c>
      <c r="T497">
        <f>IF(AND(A497="مصروف",R497&gt;0,I497="موافق",S497&lt;&gt;"",H497&lt;&gt;""),N(G497),0)</f>
        <v/>
      </c>
    </row>
    <row r="498">
      <c r="A498" s="19" t="n"/>
      <c r="B498" s="20">
        <f>IF(A498="","",IF(R498=0,"⚠ أضف سطر عهدة أولًا","BDR-"&amp;TEXT(R498,"000")))</f>
        <v/>
      </c>
      <c r="C498" s="21" t="n"/>
      <c r="D498" s="20">
        <f>IF(C498="","",IF(S498="","خارج السنة المالية",INDEX(القوائم!$D$2:$D$13,S498)))</f>
        <v/>
      </c>
      <c r="E498" s="22" t="n"/>
      <c r="F498" s="23" t="n"/>
      <c r="G498" s="23" t="n"/>
      <c r="H498" s="22" t="n"/>
      <c r="I498" s="19" t="n"/>
      <c r="J498" s="21" t="n"/>
      <c r="K498" s="19" t="n"/>
      <c r="L498" s="19" t="n"/>
      <c r="M498" s="21" t="n"/>
      <c r="N498" s="22" t="n"/>
      <c r="O498" s="24">
        <f>IF(A498&lt;&gt;"عهدة","",SUMIFS($G$8:$G$5007,$B$8:$B$5007,B498,$A$8:$A$5007,"مصروف",$I$8:$I$5007,"&lt;&gt;مرفوض"))</f>
        <v/>
      </c>
      <c r="P498" s="25">
        <f>IF(A498&lt;&gt;"عهدة","",N(F498)-O498)</f>
        <v/>
      </c>
      <c r="Q498" s="26">
        <f>IF(A498="","",IF(A498="عهدة",IF(N(F498)=0,"⚠ أدخل قيمة العهدة",IF(P498&lt;0,"⛔ عجز / زيادة مصروفات "&amp;TEXT(-P498,"#,##0"),IF(COUNTIFS($B$8:$B$5007,B498,$A$8:$A$5007,"مصروف",$I$8:$I$5007,"&lt;&gt;مرفوض",$K$8:$K$5007,"&lt;&gt;نعم")&gt;0,"⚠ "&amp;COUNTIFS($B$8:$B$5007,B498,$A$8:$A$5007,"مصروف",$I$8:$I$5007,"&lt;&gt;مرفوض",$K$8:$K$5007,"&lt;&gt;نعم")&amp;" مصروف غير مسوى",IF(L498="تمت التسوية",IF(P498=0,"✔ متوازنة وتمت التسوية","✔ تمت التسوية – متبقي "&amp;TEXT(P498,"#,##0")),IF(P498&gt;0,"متبقي "&amp;TEXT(P498,"#,##0"),"✔ متوازنة"))))),IF(R498=0,"⚠ أضف سطر عهدة أولًا",IF(OR(C498="",N(G498)=0),"⚠ أكمل التاريخ والقيمة",IF(S498="","⚠ التاريخ خارج السنة المالية",IF(H498="","⚠ اختر بند الموازنة",IF(I498="مرفوض","✖ مرفوض من المدير",IF(I498&lt;&gt;"موافق","⏳ بانتظار موافقة المدير",IF(K498&lt;&gt;"نعم","⚠ غير مسوى مع الحسابات","✔ معتمد ومسوى")))))))))</f>
        <v/>
      </c>
      <c r="R498">
        <f>N(R497)+IF(A498="عهدة",1,0)</f>
        <v/>
      </c>
      <c r="S498">
        <f>IF(C498="","",IF(AND(C498&gt;=DATE(2026,9,1),C498&lt;=DATE(2027,8,31)),(YEAR(C498)-2026)*12+MONTH(C498)-8,""))</f>
        <v/>
      </c>
      <c r="T498">
        <f>IF(AND(A498="مصروف",R498&gt;0,I498="موافق",S498&lt;&gt;"",H498&lt;&gt;""),N(G498),0)</f>
        <v/>
      </c>
    </row>
    <row r="499">
      <c r="A499" s="19" t="n"/>
      <c r="B499" s="20">
        <f>IF(A499="","",IF(R499=0,"⚠ أضف سطر عهدة أولًا","BDR-"&amp;TEXT(R499,"000")))</f>
        <v/>
      </c>
      <c r="C499" s="21" t="n"/>
      <c r="D499" s="20">
        <f>IF(C499="","",IF(S499="","خارج السنة المالية",INDEX(القوائم!$D$2:$D$13,S499)))</f>
        <v/>
      </c>
      <c r="E499" s="22" t="n"/>
      <c r="F499" s="23" t="n"/>
      <c r="G499" s="23" t="n"/>
      <c r="H499" s="22" t="n"/>
      <c r="I499" s="19" t="n"/>
      <c r="J499" s="21" t="n"/>
      <c r="K499" s="19" t="n"/>
      <c r="L499" s="19" t="n"/>
      <c r="M499" s="21" t="n"/>
      <c r="N499" s="22" t="n"/>
      <c r="O499" s="24">
        <f>IF(A499&lt;&gt;"عهدة","",SUMIFS($G$8:$G$5007,$B$8:$B$5007,B499,$A$8:$A$5007,"مصروف",$I$8:$I$5007,"&lt;&gt;مرفوض"))</f>
        <v/>
      </c>
      <c r="P499" s="25">
        <f>IF(A499&lt;&gt;"عهدة","",N(F499)-O499)</f>
        <v/>
      </c>
      <c r="Q499" s="26">
        <f>IF(A499="","",IF(A499="عهدة",IF(N(F499)=0,"⚠ أدخل قيمة العهدة",IF(P499&lt;0,"⛔ عجز / زيادة مصروفات "&amp;TEXT(-P499,"#,##0"),IF(COUNTIFS($B$8:$B$5007,B499,$A$8:$A$5007,"مصروف",$I$8:$I$5007,"&lt;&gt;مرفوض",$K$8:$K$5007,"&lt;&gt;نعم")&gt;0,"⚠ "&amp;COUNTIFS($B$8:$B$5007,B499,$A$8:$A$5007,"مصروف",$I$8:$I$5007,"&lt;&gt;مرفوض",$K$8:$K$5007,"&lt;&gt;نعم")&amp;" مصروف غير مسوى",IF(L499="تمت التسوية",IF(P499=0,"✔ متوازنة وتمت التسوية","✔ تمت التسوية – متبقي "&amp;TEXT(P499,"#,##0")),IF(P499&gt;0,"متبقي "&amp;TEXT(P499,"#,##0"),"✔ متوازنة"))))),IF(R499=0,"⚠ أضف سطر عهدة أولًا",IF(OR(C499="",N(G499)=0),"⚠ أكمل التاريخ والقيمة",IF(S499="","⚠ التاريخ خارج السنة المالية",IF(H499="","⚠ اختر بند الموازنة",IF(I499="مرفوض","✖ مرفوض من المدير",IF(I499&lt;&gt;"موافق","⏳ بانتظار موافقة المدير",IF(K499&lt;&gt;"نعم","⚠ غير مسوى مع الحسابات","✔ معتمد ومسوى")))))))))</f>
        <v/>
      </c>
      <c r="R499">
        <f>N(R498)+IF(A499="عهدة",1,0)</f>
        <v/>
      </c>
      <c r="S499">
        <f>IF(C499="","",IF(AND(C499&gt;=DATE(2026,9,1),C499&lt;=DATE(2027,8,31)),(YEAR(C499)-2026)*12+MONTH(C499)-8,""))</f>
        <v/>
      </c>
      <c r="T499">
        <f>IF(AND(A499="مصروف",R499&gt;0,I499="موافق",S499&lt;&gt;"",H499&lt;&gt;""),N(G499),0)</f>
        <v/>
      </c>
    </row>
    <row r="500">
      <c r="A500" s="19" t="n"/>
      <c r="B500" s="20">
        <f>IF(A500="","",IF(R500=0,"⚠ أضف سطر عهدة أولًا","BDR-"&amp;TEXT(R500,"000")))</f>
        <v/>
      </c>
      <c r="C500" s="21" t="n"/>
      <c r="D500" s="20">
        <f>IF(C500="","",IF(S500="","خارج السنة المالية",INDEX(القوائم!$D$2:$D$13,S500)))</f>
        <v/>
      </c>
      <c r="E500" s="22" t="n"/>
      <c r="F500" s="23" t="n"/>
      <c r="G500" s="23" t="n"/>
      <c r="H500" s="22" t="n"/>
      <c r="I500" s="19" t="n"/>
      <c r="J500" s="21" t="n"/>
      <c r="K500" s="19" t="n"/>
      <c r="L500" s="19" t="n"/>
      <c r="M500" s="21" t="n"/>
      <c r="N500" s="22" t="n"/>
      <c r="O500" s="24">
        <f>IF(A500&lt;&gt;"عهدة","",SUMIFS($G$8:$G$5007,$B$8:$B$5007,B500,$A$8:$A$5007,"مصروف",$I$8:$I$5007,"&lt;&gt;مرفوض"))</f>
        <v/>
      </c>
      <c r="P500" s="25">
        <f>IF(A500&lt;&gt;"عهدة","",N(F500)-O500)</f>
        <v/>
      </c>
      <c r="Q500" s="26">
        <f>IF(A500="","",IF(A500="عهدة",IF(N(F500)=0,"⚠ أدخل قيمة العهدة",IF(P500&lt;0,"⛔ عجز / زيادة مصروفات "&amp;TEXT(-P500,"#,##0"),IF(COUNTIFS($B$8:$B$5007,B500,$A$8:$A$5007,"مصروف",$I$8:$I$5007,"&lt;&gt;مرفوض",$K$8:$K$5007,"&lt;&gt;نعم")&gt;0,"⚠ "&amp;COUNTIFS($B$8:$B$5007,B500,$A$8:$A$5007,"مصروف",$I$8:$I$5007,"&lt;&gt;مرفوض",$K$8:$K$5007,"&lt;&gt;نعم")&amp;" مصروف غير مسوى",IF(L500="تمت التسوية",IF(P500=0,"✔ متوازنة وتمت التسوية","✔ تمت التسوية – متبقي "&amp;TEXT(P500,"#,##0")),IF(P500&gt;0,"متبقي "&amp;TEXT(P500,"#,##0"),"✔ متوازنة"))))),IF(R500=0,"⚠ أضف سطر عهدة أولًا",IF(OR(C500="",N(G500)=0),"⚠ أكمل التاريخ والقيمة",IF(S500="","⚠ التاريخ خارج السنة المالية",IF(H500="","⚠ اختر بند الموازنة",IF(I500="مرفوض","✖ مرفوض من المدير",IF(I500&lt;&gt;"موافق","⏳ بانتظار موافقة المدير",IF(K500&lt;&gt;"نعم","⚠ غير مسوى مع الحسابات","✔ معتمد ومسوى")))))))))</f>
        <v/>
      </c>
      <c r="R500">
        <f>N(R499)+IF(A500="عهدة",1,0)</f>
        <v/>
      </c>
      <c r="S500">
        <f>IF(C500="","",IF(AND(C500&gt;=DATE(2026,9,1),C500&lt;=DATE(2027,8,31)),(YEAR(C500)-2026)*12+MONTH(C500)-8,""))</f>
        <v/>
      </c>
      <c r="T500">
        <f>IF(AND(A500="مصروف",R500&gt;0,I500="موافق",S500&lt;&gt;"",H500&lt;&gt;""),N(G500),0)</f>
        <v/>
      </c>
    </row>
    <row r="501">
      <c r="A501" s="19" t="n"/>
      <c r="B501" s="20">
        <f>IF(A501="","",IF(R501=0,"⚠ أضف سطر عهدة أولًا","BDR-"&amp;TEXT(R501,"000")))</f>
        <v/>
      </c>
      <c r="C501" s="21" t="n"/>
      <c r="D501" s="20">
        <f>IF(C501="","",IF(S501="","خارج السنة المالية",INDEX(القوائم!$D$2:$D$13,S501)))</f>
        <v/>
      </c>
      <c r="E501" s="22" t="n"/>
      <c r="F501" s="23" t="n"/>
      <c r="G501" s="23" t="n"/>
      <c r="H501" s="22" t="n"/>
      <c r="I501" s="19" t="n"/>
      <c r="J501" s="21" t="n"/>
      <c r="K501" s="19" t="n"/>
      <c r="L501" s="19" t="n"/>
      <c r="M501" s="21" t="n"/>
      <c r="N501" s="22" t="n"/>
      <c r="O501" s="24">
        <f>IF(A501&lt;&gt;"عهدة","",SUMIFS($G$8:$G$5007,$B$8:$B$5007,B501,$A$8:$A$5007,"مصروف",$I$8:$I$5007,"&lt;&gt;مرفوض"))</f>
        <v/>
      </c>
      <c r="P501" s="25">
        <f>IF(A501&lt;&gt;"عهدة","",N(F501)-O501)</f>
        <v/>
      </c>
      <c r="Q501" s="26">
        <f>IF(A501="","",IF(A501="عهدة",IF(N(F501)=0,"⚠ أدخل قيمة العهدة",IF(P501&lt;0,"⛔ عجز / زيادة مصروفات "&amp;TEXT(-P501,"#,##0"),IF(COUNTIFS($B$8:$B$5007,B501,$A$8:$A$5007,"مصروف",$I$8:$I$5007,"&lt;&gt;مرفوض",$K$8:$K$5007,"&lt;&gt;نعم")&gt;0,"⚠ "&amp;COUNTIFS($B$8:$B$5007,B501,$A$8:$A$5007,"مصروف",$I$8:$I$5007,"&lt;&gt;مرفوض",$K$8:$K$5007,"&lt;&gt;نعم")&amp;" مصروف غير مسوى",IF(L501="تمت التسوية",IF(P501=0,"✔ متوازنة وتمت التسوية","✔ تمت التسوية – متبقي "&amp;TEXT(P501,"#,##0")),IF(P501&gt;0,"متبقي "&amp;TEXT(P501,"#,##0"),"✔ متوازنة"))))),IF(R501=0,"⚠ أضف سطر عهدة أولًا",IF(OR(C501="",N(G501)=0),"⚠ أكمل التاريخ والقيمة",IF(S501="","⚠ التاريخ خارج السنة المالية",IF(H501="","⚠ اختر بند الموازنة",IF(I501="مرفوض","✖ مرفوض من المدير",IF(I501&lt;&gt;"موافق","⏳ بانتظار موافقة المدير",IF(K501&lt;&gt;"نعم","⚠ غير مسوى مع الحسابات","✔ معتمد ومسوى")))))))))</f>
        <v/>
      </c>
      <c r="R501">
        <f>N(R500)+IF(A501="عهدة",1,0)</f>
        <v/>
      </c>
      <c r="S501">
        <f>IF(C501="","",IF(AND(C501&gt;=DATE(2026,9,1),C501&lt;=DATE(2027,8,31)),(YEAR(C501)-2026)*12+MONTH(C501)-8,""))</f>
        <v/>
      </c>
      <c r="T501">
        <f>IF(AND(A501="مصروف",R501&gt;0,I501="موافق",S501&lt;&gt;"",H501&lt;&gt;""),N(G501),0)</f>
        <v/>
      </c>
    </row>
    <row r="502">
      <c r="A502" s="19" t="n"/>
      <c r="B502" s="20">
        <f>IF(A502="","",IF(R502=0,"⚠ أضف سطر عهدة أولًا","BDR-"&amp;TEXT(R502,"000")))</f>
        <v/>
      </c>
      <c r="C502" s="21" t="n"/>
      <c r="D502" s="20">
        <f>IF(C502="","",IF(S502="","خارج السنة المالية",INDEX(القوائم!$D$2:$D$13,S502)))</f>
        <v/>
      </c>
      <c r="E502" s="22" t="n"/>
      <c r="F502" s="23" t="n"/>
      <c r="G502" s="23" t="n"/>
      <c r="H502" s="22" t="n"/>
      <c r="I502" s="19" t="n"/>
      <c r="J502" s="21" t="n"/>
      <c r="K502" s="19" t="n"/>
      <c r="L502" s="19" t="n"/>
      <c r="M502" s="21" t="n"/>
      <c r="N502" s="22" t="n"/>
      <c r="O502" s="24">
        <f>IF(A502&lt;&gt;"عهدة","",SUMIFS($G$8:$G$5007,$B$8:$B$5007,B502,$A$8:$A$5007,"مصروف",$I$8:$I$5007,"&lt;&gt;مرفوض"))</f>
        <v/>
      </c>
      <c r="P502" s="25">
        <f>IF(A502&lt;&gt;"عهدة","",N(F502)-O502)</f>
        <v/>
      </c>
      <c r="Q502" s="26">
        <f>IF(A502="","",IF(A502="عهدة",IF(N(F502)=0,"⚠ أدخل قيمة العهدة",IF(P502&lt;0,"⛔ عجز / زيادة مصروفات "&amp;TEXT(-P502,"#,##0"),IF(COUNTIFS($B$8:$B$5007,B502,$A$8:$A$5007,"مصروف",$I$8:$I$5007,"&lt;&gt;مرفوض",$K$8:$K$5007,"&lt;&gt;نعم")&gt;0,"⚠ "&amp;COUNTIFS($B$8:$B$5007,B502,$A$8:$A$5007,"مصروف",$I$8:$I$5007,"&lt;&gt;مرفوض",$K$8:$K$5007,"&lt;&gt;نعم")&amp;" مصروف غير مسوى",IF(L502="تمت التسوية",IF(P502=0,"✔ متوازنة وتمت التسوية","✔ تمت التسوية – متبقي "&amp;TEXT(P502,"#,##0")),IF(P502&gt;0,"متبقي "&amp;TEXT(P502,"#,##0"),"✔ متوازنة"))))),IF(R502=0,"⚠ أضف سطر عهدة أولًا",IF(OR(C502="",N(G502)=0),"⚠ أكمل التاريخ والقيمة",IF(S502="","⚠ التاريخ خارج السنة المالية",IF(H502="","⚠ اختر بند الموازنة",IF(I502="مرفوض","✖ مرفوض من المدير",IF(I502&lt;&gt;"موافق","⏳ بانتظار موافقة المدير",IF(K502&lt;&gt;"نعم","⚠ غير مسوى مع الحسابات","✔ معتمد ومسوى")))))))))</f>
        <v/>
      </c>
      <c r="R502">
        <f>N(R501)+IF(A502="عهدة",1,0)</f>
        <v/>
      </c>
      <c r="S502">
        <f>IF(C502="","",IF(AND(C502&gt;=DATE(2026,9,1),C502&lt;=DATE(2027,8,31)),(YEAR(C502)-2026)*12+MONTH(C502)-8,""))</f>
        <v/>
      </c>
      <c r="T502">
        <f>IF(AND(A502="مصروف",R502&gt;0,I502="موافق",S502&lt;&gt;"",H502&lt;&gt;""),N(G502),0)</f>
        <v/>
      </c>
    </row>
    <row r="503">
      <c r="A503" s="19" t="n"/>
      <c r="B503" s="20">
        <f>IF(A503="","",IF(R503=0,"⚠ أضف سطر عهدة أولًا","BDR-"&amp;TEXT(R503,"000")))</f>
        <v/>
      </c>
      <c r="C503" s="21" t="n"/>
      <c r="D503" s="20">
        <f>IF(C503="","",IF(S503="","خارج السنة المالية",INDEX(القوائم!$D$2:$D$13,S503)))</f>
        <v/>
      </c>
      <c r="E503" s="22" t="n"/>
      <c r="F503" s="23" t="n"/>
      <c r="G503" s="23" t="n"/>
      <c r="H503" s="22" t="n"/>
      <c r="I503" s="19" t="n"/>
      <c r="J503" s="21" t="n"/>
      <c r="K503" s="19" t="n"/>
      <c r="L503" s="19" t="n"/>
      <c r="M503" s="21" t="n"/>
      <c r="N503" s="22" t="n"/>
      <c r="O503" s="24">
        <f>IF(A503&lt;&gt;"عهدة","",SUMIFS($G$8:$G$5007,$B$8:$B$5007,B503,$A$8:$A$5007,"مصروف",$I$8:$I$5007,"&lt;&gt;مرفوض"))</f>
        <v/>
      </c>
      <c r="P503" s="25">
        <f>IF(A503&lt;&gt;"عهدة","",N(F503)-O503)</f>
        <v/>
      </c>
      <c r="Q503" s="26">
        <f>IF(A503="","",IF(A503="عهدة",IF(N(F503)=0,"⚠ أدخل قيمة العهدة",IF(P503&lt;0,"⛔ عجز / زيادة مصروفات "&amp;TEXT(-P503,"#,##0"),IF(COUNTIFS($B$8:$B$5007,B503,$A$8:$A$5007,"مصروف",$I$8:$I$5007,"&lt;&gt;مرفوض",$K$8:$K$5007,"&lt;&gt;نعم")&gt;0,"⚠ "&amp;COUNTIFS($B$8:$B$5007,B503,$A$8:$A$5007,"مصروف",$I$8:$I$5007,"&lt;&gt;مرفوض",$K$8:$K$5007,"&lt;&gt;نعم")&amp;" مصروف غير مسوى",IF(L503="تمت التسوية",IF(P503=0,"✔ متوازنة وتمت التسوية","✔ تمت التسوية – متبقي "&amp;TEXT(P503,"#,##0")),IF(P503&gt;0,"متبقي "&amp;TEXT(P503,"#,##0"),"✔ متوازنة"))))),IF(R503=0,"⚠ أضف سطر عهدة أولًا",IF(OR(C503="",N(G503)=0),"⚠ أكمل التاريخ والقيمة",IF(S503="","⚠ التاريخ خارج السنة المالية",IF(H503="","⚠ اختر بند الموازنة",IF(I503="مرفوض","✖ مرفوض من المدير",IF(I503&lt;&gt;"موافق","⏳ بانتظار موافقة المدير",IF(K503&lt;&gt;"نعم","⚠ غير مسوى مع الحسابات","✔ معتمد ومسوى")))))))))</f>
        <v/>
      </c>
      <c r="R503">
        <f>N(R502)+IF(A503="عهدة",1,0)</f>
        <v/>
      </c>
      <c r="S503">
        <f>IF(C503="","",IF(AND(C503&gt;=DATE(2026,9,1),C503&lt;=DATE(2027,8,31)),(YEAR(C503)-2026)*12+MONTH(C503)-8,""))</f>
        <v/>
      </c>
      <c r="T503">
        <f>IF(AND(A503="مصروف",R503&gt;0,I503="موافق",S503&lt;&gt;"",H503&lt;&gt;""),N(G503),0)</f>
        <v/>
      </c>
    </row>
    <row r="504">
      <c r="A504" s="19" t="n"/>
      <c r="B504" s="20">
        <f>IF(A504="","",IF(R504=0,"⚠ أضف سطر عهدة أولًا","BDR-"&amp;TEXT(R504,"000")))</f>
        <v/>
      </c>
      <c r="C504" s="21" t="n"/>
      <c r="D504" s="20">
        <f>IF(C504="","",IF(S504="","خارج السنة المالية",INDEX(القوائم!$D$2:$D$13,S504)))</f>
        <v/>
      </c>
      <c r="E504" s="22" t="n"/>
      <c r="F504" s="23" t="n"/>
      <c r="G504" s="23" t="n"/>
      <c r="H504" s="22" t="n"/>
      <c r="I504" s="19" t="n"/>
      <c r="J504" s="21" t="n"/>
      <c r="K504" s="19" t="n"/>
      <c r="L504" s="19" t="n"/>
      <c r="M504" s="21" t="n"/>
      <c r="N504" s="22" t="n"/>
      <c r="O504" s="24">
        <f>IF(A504&lt;&gt;"عهدة","",SUMIFS($G$8:$G$5007,$B$8:$B$5007,B504,$A$8:$A$5007,"مصروف",$I$8:$I$5007,"&lt;&gt;مرفوض"))</f>
        <v/>
      </c>
      <c r="P504" s="25">
        <f>IF(A504&lt;&gt;"عهدة","",N(F504)-O504)</f>
        <v/>
      </c>
      <c r="Q504" s="26">
        <f>IF(A504="","",IF(A504="عهدة",IF(N(F504)=0,"⚠ أدخل قيمة العهدة",IF(P504&lt;0,"⛔ عجز / زيادة مصروفات "&amp;TEXT(-P504,"#,##0"),IF(COUNTIFS($B$8:$B$5007,B504,$A$8:$A$5007,"مصروف",$I$8:$I$5007,"&lt;&gt;مرفوض",$K$8:$K$5007,"&lt;&gt;نعم")&gt;0,"⚠ "&amp;COUNTIFS($B$8:$B$5007,B504,$A$8:$A$5007,"مصروف",$I$8:$I$5007,"&lt;&gt;مرفوض",$K$8:$K$5007,"&lt;&gt;نعم")&amp;" مصروف غير مسوى",IF(L504="تمت التسوية",IF(P504=0,"✔ متوازنة وتمت التسوية","✔ تمت التسوية – متبقي "&amp;TEXT(P504,"#,##0")),IF(P504&gt;0,"متبقي "&amp;TEXT(P504,"#,##0"),"✔ متوازنة"))))),IF(R504=0,"⚠ أضف سطر عهدة أولًا",IF(OR(C504="",N(G504)=0),"⚠ أكمل التاريخ والقيمة",IF(S504="","⚠ التاريخ خارج السنة المالية",IF(H504="","⚠ اختر بند الموازنة",IF(I504="مرفوض","✖ مرفوض من المدير",IF(I504&lt;&gt;"موافق","⏳ بانتظار موافقة المدير",IF(K504&lt;&gt;"نعم","⚠ غير مسوى مع الحسابات","✔ معتمد ومسوى")))))))))</f>
        <v/>
      </c>
      <c r="R504">
        <f>N(R503)+IF(A504="عهدة",1,0)</f>
        <v/>
      </c>
      <c r="S504">
        <f>IF(C504="","",IF(AND(C504&gt;=DATE(2026,9,1),C504&lt;=DATE(2027,8,31)),(YEAR(C504)-2026)*12+MONTH(C504)-8,""))</f>
        <v/>
      </c>
      <c r="T504">
        <f>IF(AND(A504="مصروف",R504&gt;0,I504="موافق",S504&lt;&gt;"",H504&lt;&gt;""),N(G504),0)</f>
        <v/>
      </c>
    </row>
    <row r="505">
      <c r="A505" s="19" t="n"/>
      <c r="B505" s="20">
        <f>IF(A505="","",IF(R505=0,"⚠ أضف سطر عهدة أولًا","BDR-"&amp;TEXT(R505,"000")))</f>
        <v/>
      </c>
      <c r="C505" s="21" t="n"/>
      <c r="D505" s="20">
        <f>IF(C505="","",IF(S505="","خارج السنة المالية",INDEX(القوائم!$D$2:$D$13,S505)))</f>
        <v/>
      </c>
      <c r="E505" s="22" t="n"/>
      <c r="F505" s="23" t="n"/>
      <c r="G505" s="23" t="n"/>
      <c r="H505" s="22" t="n"/>
      <c r="I505" s="19" t="n"/>
      <c r="J505" s="21" t="n"/>
      <c r="K505" s="19" t="n"/>
      <c r="L505" s="19" t="n"/>
      <c r="M505" s="21" t="n"/>
      <c r="N505" s="22" t="n"/>
      <c r="O505" s="24">
        <f>IF(A505&lt;&gt;"عهدة","",SUMIFS($G$8:$G$5007,$B$8:$B$5007,B505,$A$8:$A$5007,"مصروف",$I$8:$I$5007,"&lt;&gt;مرفوض"))</f>
        <v/>
      </c>
      <c r="P505" s="25">
        <f>IF(A505&lt;&gt;"عهدة","",N(F505)-O505)</f>
        <v/>
      </c>
      <c r="Q505" s="26">
        <f>IF(A505="","",IF(A505="عهدة",IF(N(F505)=0,"⚠ أدخل قيمة العهدة",IF(P505&lt;0,"⛔ عجز / زيادة مصروفات "&amp;TEXT(-P505,"#,##0"),IF(COUNTIFS($B$8:$B$5007,B505,$A$8:$A$5007,"مصروف",$I$8:$I$5007,"&lt;&gt;مرفوض",$K$8:$K$5007,"&lt;&gt;نعم")&gt;0,"⚠ "&amp;COUNTIFS($B$8:$B$5007,B505,$A$8:$A$5007,"مصروف",$I$8:$I$5007,"&lt;&gt;مرفوض",$K$8:$K$5007,"&lt;&gt;نعم")&amp;" مصروف غير مسوى",IF(L505="تمت التسوية",IF(P505=0,"✔ متوازنة وتمت التسوية","✔ تمت التسوية – متبقي "&amp;TEXT(P505,"#,##0")),IF(P505&gt;0,"متبقي "&amp;TEXT(P505,"#,##0"),"✔ متوازنة"))))),IF(R505=0,"⚠ أضف سطر عهدة أولًا",IF(OR(C505="",N(G505)=0),"⚠ أكمل التاريخ والقيمة",IF(S505="","⚠ التاريخ خارج السنة المالية",IF(H505="","⚠ اختر بند الموازنة",IF(I505="مرفوض","✖ مرفوض من المدير",IF(I505&lt;&gt;"موافق","⏳ بانتظار موافقة المدير",IF(K505&lt;&gt;"نعم","⚠ غير مسوى مع الحسابات","✔ معتمد ومسوى")))))))))</f>
        <v/>
      </c>
      <c r="R505">
        <f>N(R504)+IF(A505="عهدة",1,0)</f>
        <v/>
      </c>
      <c r="S505">
        <f>IF(C505="","",IF(AND(C505&gt;=DATE(2026,9,1),C505&lt;=DATE(2027,8,31)),(YEAR(C505)-2026)*12+MONTH(C505)-8,""))</f>
        <v/>
      </c>
      <c r="T505">
        <f>IF(AND(A505="مصروف",R505&gt;0,I505="موافق",S505&lt;&gt;"",H505&lt;&gt;""),N(G505),0)</f>
        <v/>
      </c>
    </row>
    <row r="506">
      <c r="A506" s="19" t="n"/>
      <c r="B506" s="20">
        <f>IF(A506="","",IF(R506=0,"⚠ أضف سطر عهدة أولًا","BDR-"&amp;TEXT(R506,"000")))</f>
        <v/>
      </c>
      <c r="C506" s="21" t="n"/>
      <c r="D506" s="20">
        <f>IF(C506="","",IF(S506="","خارج السنة المالية",INDEX(القوائم!$D$2:$D$13,S506)))</f>
        <v/>
      </c>
      <c r="E506" s="22" t="n"/>
      <c r="F506" s="23" t="n"/>
      <c r="G506" s="23" t="n"/>
      <c r="H506" s="22" t="n"/>
      <c r="I506" s="19" t="n"/>
      <c r="J506" s="21" t="n"/>
      <c r="K506" s="19" t="n"/>
      <c r="L506" s="19" t="n"/>
      <c r="M506" s="21" t="n"/>
      <c r="N506" s="22" t="n"/>
      <c r="O506" s="24">
        <f>IF(A506&lt;&gt;"عهدة","",SUMIFS($G$8:$G$5007,$B$8:$B$5007,B506,$A$8:$A$5007,"مصروف",$I$8:$I$5007,"&lt;&gt;مرفوض"))</f>
        <v/>
      </c>
      <c r="P506" s="25">
        <f>IF(A506&lt;&gt;"عهدة","",N(F506)-O506)</f>
        <v/>
      </c>
      <c r="Q506" s="26">
        <f>IF(A506="","",IF(A506="عهدة",IF(N(F506)=0,"⚠ أدخل قيمة العهدة",IF(P506&lt;0,"⛔ عجز / زيادة مصروفات "&amp;TEXT(-P506,"#,##0"),IF(COUNTIFS($B$8:$B$5007,B506,$A$8:$A$5007,"مصروف",$I$8:$I$5007,"&lt;&gt;مرفوض",$K$8:$K$5007,"&lt;&gt;نعم")&gt;0,"⚠ "&amp;COUNTIFS($B$8:$B$5007,B506,$A$8:$A$5007,"مصروف",$I$8:$I$5007,"&lt;&gt;مرفوض",$K$8:$K$5007,"&lt;&gt;نعم")&amp;" مصروف غير مسوى",IF(L506="تمت التسوية",IF(P506=0,"✔ متوازنة وتمت التسوية","✔ تمت التسوية – متبقي "&amp;TEXT(P506,"#,##0")),IF(P506&gt;0,"متبقي "&amp;TEXT(P506,"#,##0"),"✔ متوازنة"))))),IF(R506=0,"⚠ أضف سطر عهدة أولًا",IF(OR(C506="",N(G506)=0),"⚠ أكمل التاريخ والقيمة",IF(S506="","⚠ التاريخ خارج السنة المالية",IF(H506="","⚠ اختر بند الموازنة",IF(I506="مرفوض","✖ مرفوض من المدير",IF(I506&lt;&gt;"موافق","⏳ بانتظار موافقة المدير",IF(K506&lt;&gt;"نعم","⚠ غير مسوى مع الحسابات","✔ معتمد ومسوى")))))))))</f>
        <v/>
      </c>
      <c r="R506">
        <f>N(R505)+IF(A506="عهدة",1,0)</f>
        <v/>
      </c>
      <c r="S506">
        <f>IF(C506="","",IF(AND(C506&gt;=DATE(2026,9,1),C506&lt;=DATE(2027,8,31)),(YEAR(C506)-2026)*12+MONTH(C506)-8,""))</f>
        <v/>
      </c>
      <c r="T506">
        <f>IF(AND(A506="مصروف",R506&gt;0,I506="موافق",S506&lt;&gt;"",H506&lt;&gt;""),N(G506),0)</f>
        <v/>
      </c>
    </row>
    <row r="507">
      <c r="A507" s="19" t="n"/>
      <c r="B507" s="20">
        <f>IF(A507="","",IF(R507=0,"⚠ أضف سطر عهدة أولًا","BDR-"&amp;TEXT(R507,"000")))</f>
        <v/>
      </c>
      <c r="C507" s="21" t="n"/>
      <c r="D507" s="20">
        <f>IF(C507="","",IF(S507="","خارج السنة المالية",INDEX(القوائم!$D$2:$D$13,S507)))</f>
        <v/>
      </c>
      <c r="E507" s="22" t="n"/>
      <c r="F507" s="23" t="n"/>
      <c r="G507" s="23" t="n"/>
      <c r="H507" s="22" t="n"/>
      <c r="I507" s="19" t="n"/>
      <c r="J507" s="21" t="n"/>
      <c r="K507" s="19" t="n"/>
      <c r="L507" s="19" t="n"/>
      <c r="M507" s="21" t="n"/>
      <c r="N507" s="22" t="n"/>
      <c r="O507" s="24">
        <f>IF(A507&lt;&gt;"عهدة","",SUMIFS($G$8:$G$5007,$B$8:$B$5007,B507,$A$8:$A$5007,"مصروف",$I$8:$I$5007,"&lt;&gt;مرفوض"))</f>
        <v/>
      </c>
      <c r="P507" s="25">
        <f>IF(A507&lt;&gt;"عهدة","",N(F507)-O507)</f>
        <v/>
      </c>
      <c r="Q507" s="26">
        <f>IF(A507="","",IF(A507="عهدة",IF(N(F507)=0,"⚠ أدخل قيمة العهدة",IF(P507&lt;0,"⛔ عجز / زيادة مصروفات "&amp;TEXT(-P507,"#,##0"),IF(COUNTIFS($B$8:$B$5007,B507,$A$8:$A$5007,"مصروف",$I$8:$I$5007,"&lt;&gt;مرفوض",$K$8:$K$5007,"&lt;&gt;نعم")&gt;0,"⚠ "&amp;COUNTIFS($B$8:$B$5007,B507,$A$8:$A$5007,"مصروف",$I$8:$I$5007,"&lt;&gt;مرفوض",$K$8:$K$5007,"&lt;&gt;نعم")&amp;" مصروف غير مسوى",IF(L507="تمت التسوية",IF(P507=0,"✔ متوازنة وتمت التسوية","✔ تمت التسوية – متبقي "&amp;TEXT(P507,"#,##0")),IF(P507&gt;0,"متبقي "&amp;TEXT(P507,"#,##0"),"✔ متوازنة"))))),IF(R507=0,"⚠ أضف سطر عهدة أولًا",IF(OR(C507="",N(G507)=0),"⚠ أكمل التاريخ والقيمة",IF(S507="","⚠ التاريخ خارج السنة المالية",IF(H507="","⚠ اختر بند الموازنة",IF(I507="مرفوض","✖ مرفوض من المدير",IF(I507&lt;&gt;"موافق","⏳ بانتظار موافقة المدير",IF(K507&lt;&gt;"نعم","⚠ غير مسوى مع الحسابات","✔ معتمد ومسوى")))))))))</f>
        <v/>
      </c>
      <c r="R507">
        <f>N(R506)+IF(A507="عهدة",1,0)</f>
        <v/>
      </c>
      <c r="S507">
        <f>IF(C507="","",IF(AND(C507&gt;=DATE(2026,9,1),C507&lt;=DATE(2027,8,31)),(YEAR(C507)-2026)*12+MONTH(C507)-8,""))</f>
        <v/>
      </c>
      <c r="T507">
        <f>IF(AND(A507="مصروف",R507&gt;0,I507="موافق",S507&lt;&gt;"",H507&lt;&gt;""),N(G507),0)</f>
        <v/>
      </c>
    </row>
    <row r="508">
      <c r="A508" s="19" t="n"/>
      <c r="B508" s="20">
        <f>IF(A508="","",IF(R508=0,"⚠ أضف سطر عهدة أولًا","BDR-"&amp;TEXT(R508,"000")))</f>
        <v/>
      </c>
      <c r="C508" s="21" t="n"/>
      <c r="D508" s="20">
        <f>IF(C508="","",IF(S508="","خارج السنة المالية",INDEX(القوائم!$D$2:$D$13,S508)))</f>
        <v/>
      </c>
      <c r="E508" s="22" t="n"/>
      <c r="F508" s="23" t="n"/>
      <c r="G508" s="23" t="n"/>
      <c r="H508" s="22" t="n"/>
      <c r="I508" s="19" t="n"/>
      <c r="J508" s="21" t="n"/>
      <c r="K508" s="19" t="n"/>
      <c r="L508" s="19" t="n"/>
      <c r="M508" s="21" t="n"/>
      <c r="N508" s="22" t="n"/>
      <c r="O508" s="24">
        <f>IF(A508&lt;&gt;"عهدة","",SUMIFS($G$8:$G$5007,$B$8:$B$5007,B508,$A$8:$A$5007,"مصروف",$I$8:$I$5007,"&lt;&gt;مرفوض"))</f>
        <v/>
      </c>
      <c r="P508" s="25">
        <f>IF(A508&lt;&gt;"عهدة","",N(F508)-O508)</f>
        <v/>
      </c>
      <c r="Q508" s="26">
        <f>IF(A508="","",IF(A508="عهدة",IF(N(F508)=0,"⚠ أدخل قيمة العهدة",IF(P508&lt;0,"⛔ عجز / زيادة مصروفات "&amp;TEXT(-P508,"#,##0"),IF(COUNTIFS($B$8:$B$5007,B508,$A$8:$A$5007,"مصروف",$I$8:$I$5007,"&lt;&gt;مرفوض",$K$8:$K$5007,"&lt;&gt;نعم")&gt;0,"⚠ "&amp;COUNTIFS($B$8:$B$5007,B508,$A$8:$A$5007,"مصروف",$I$8:$I$5007,"&lt;&gt;مرفوض",$K$8:$K$5007,"&lt;&gt;نعم")&amp;" مصروف غير مسوى",IF(L508="تمت التسوية",IF(P508=0,"✔ متوازنة وتمت التسوية","✔ تمت التسوية – متبقي "&amp;TEXT(P508,"#,##0")),IF(P508&gt;0,"متبقي "&amp;TEXT(P508,"#,##0"),"✔ متوازنة"))))),IF(R508=0,"⚠ أضف سطر عهدة أولًا",IF(OR(C508="",N(G508)=0),"⚠ أكمل التاريخ والقيمة",IF(S508="","⚠ التاريخ خارج السنة المالية",IF(H508="","⚠ اختر بند الموازنة",IF(I508="مرفوض","✖ مرفوض من المدير",IF(I508&lt;&gt;"موافق","⏳ بانتظار موافقة المدير",IF(K508&lt;&gt;"نعم","⚠ غير مسوى مع الحسابات","✔ معتمد ومسوى")))))))))</f>
        <v/>
      </c>
      <c r="R508">
        <f>N(R507)+IF(A508="عهدة",1,0)</f>
        <v/>
      </c>
      <c r="S508">
        <f>IF(C508="","",IF(AND(C508&gt;=DATE(2026,9,1),C508&lt;=DATE(2027,8,31)),(YEAR(C508)-2026)*12+MONTH(C508)-8,""))</f>
        <v/>
      </c>
      <c r="T508">
        <f>IF(AND(A508="مصروف",R508&gt;0,I508="موافق",S508&lt;&gt;"",H508&lt;&gt;""),N(G508),0)</f>
        <v/>
      </c>
    </row>
    <row r="509">
      <c r="A509" s="19" t="n"/>
      <c r="B509" s="20">
        <f>IF(A509="","",IF(R509=0,"⚠ أضف سطر عهدة أولًا","BDR-"&amp;TEXT(R509,"000")))</f>
        <v/>
      </c>
      <c r="C509" s="21" t="n"/>
      <c r="D509" s="20">
        <f>IF(C509="","",IF(S509="","خارج السنة المالية",INDEX(القوائم!$D$2:$D$13,S509)))</f>
        <v/>
      </c>
      <c r="E509" s="22" t="n"/>
      <c r="F509" s="23" t="n"/>
      <c r="G509" s="23" t="n"/>
      <c r="H509" s="22" t="n"/>
      <c r="I509" s="19" t="n"/>
      <c r="J509" s="21" t="n"/>
      <c r="K509" s="19" t="n"/>
      <c r="L509" s="19" t="n"/>
      <c r="M509" s="21" t="n"/>
      <c r="N509" s="22" t="n"/>
      <c r="O509" s="24">
        <f>IF(A509&lt;&gt;"عهدة","",SUMIFS($G$8:$G$5007,$B$8:$B$5007,B509,$A$8:$A$5007,"مصروف",$I$8:$I$5007,"&lt;&gt;مرفوض"))</f>
        <v/>
      </c>
      <c r="P509" s="25">
        <f>IF(A509&lt;&gt;"عهدة","",N(F509)-O509)</f>
        <v/>
      </c>
      <c r="Q509" s="26">
        <f>IF(A509="","",IF(A509="عهدة",IF(N(F509)=0,"⚠ أدخل قيمة العهدة",IF(P509&lt;0,"⛔ عجز / زيادة مصروفات "&amp;TEXT(-P509,"#,##0"),IF(COUNTIFS($B$8:$B$5007,B509,$A$8:$A$5007,"مصروف",$I$8:$I$5007,"&lt;&gt;مرفوض",$K$8:$K$5007,"&lt;&gt;نعم")&gt;0,"⚠ "&amp;COUNTIFS($B$8:$B$5007,B509,$A$8:$A$5007,"مصروف",$I$8:$I$5007,"&lt;&gt;مرفوض",$K$8:$K$5007,"&lt;&gt;نعم")&amp;" مصروف غير مسوى",IF(L509="تمت التسوية",IF(P509=0,"✔ متوازنة وتمت التسوية","✔ تمت التسوية – متبقي "&amp;TEXT(P509,"#,##0")),IF(P509&gt;0,"متبقي "&amp;TEXT(P509,"#,##0"),"✔ متوازنة"))))),IF(R509=0,"⚠ أضف سطر عهدة أولًا",IF(OR(C509="",N(G509)=0),"⚠ أكمل التاريخ والقيمة",IF(S509="","⚠ التاريخ خارج السنة المالية",IF(H509="","⚠ اختر بند الموازنة",IF(I509="مرفوض","✖ مرفوض من المدير",IF(I509&lt;&gt;"موافق","⏳ بانتظار موافقة المدير",IF(K509&lt;&gt;"نعم","⚠ غير مسوى مع الحسابات","✔ معتمد ومسوى")))))))))</f>
        <v/>
      </c>
      <c r="R509">
        <f>N(R508)+IF(A509="عهدة",1,0)</f>
        <v/>
      </c>
      <c r="S509">
        <f>IF(C509="","",IF(AND(C509&gt;=DATE(2026,9,1),C509&lt;=DATE(2027,8,31)),(YEAR(C509)-2026)*12+MONTH(C509)-8,""))</f>
        <v/>
      </c>
      <c r="T509">
        <f>IF(AND(A509="مصروف",R509&gt;0,I509="موافق",S509&lt;&gt;"",H509&lt;&gt;""),N(G509),0)</f>
        <v/>
      </c>
    </row>
    <row r="510">
      <c r="A510" s="19" t="n"/>
      <c r="B510" s="20">
        <f>IF(A510="","",IF(R510=0,"⚠ أضف سطر عهدة أولًا","BDR-"&amp;TEXT(R510,"000")))</f>
        <v/>
      </c>
      <c r="C510" s="21" t="n"/>
      <c r="D510" s="20">
        <f>IF(C510="","",IF(S510="","خارج السنة المالية",INDEX(القوائم!$D$2:$D$13,S510)))</f>
        <v/>
      </c>
      <c r="E510" s="22" t="n"/>
      <c r="F510" s="23" t="n"/>
      <c r="G510" s="23" t="n"/>
      <c r="H510" s="22" t="n"/>
      <c r="I510" s="19" t="n"/>
      <c r="J510" s="21" t="n"/>
      <c r="K510" s="19" t="n"/>
      <c r="L510" s="19" t="n"/>
      <c r="M510" s="21" t="n"/>
      <c r="N510" s="22" t="n"/>
      <c r="O510" s="24">
        <f>IF(A510&lt;&gt;"عهدة","",SUMIFS($G$8:$G$5007,$B$8:$B$5007,B510,$A$8:$A$5007,"مصروف",$I$8:$I$5007,"&lt;&gt;مرفوض"))</f>
        <v/>
      </c>
      <c r="P510" s="25">
        <f>IF(A510&lt;&gt;"عهدة","",N(F510)-O510)</f>
        <v/>
      </c>
      <c r="Q510" s="26">
        <f>IF(A510="","",IF(A510="عهدة",IF(N(F510)=0,"⚠ أدخل قيمة العهدة",IF(P510&lt;0,"⛔ عجز / زيادة مصروفات "&amp;TEXT(-P510,"#,##0"),IF(COUNTIFS($B$8:$B$5007,B510,$A$8:$A$5007,"مصروف",$I$8:$I$5007,"&lt;&gt;مرفوض",$K$8:$K$5007,"&lt;&gt;نعم")&gt;0,"⚠ "&amp;COUNTIFS($B$8:$B$5007,B510,$A$8:$A$5007,"مصروف",$I$8:$I$5007,"&lt;&gt;مرفوض",$K$8:$K$5007,"&lt;&gt;نعم")&amp;" مصروف غير مسوى",IF(L510="تمت التسوية",IF(P510=0,"✔ متوازنة وتمت التسوية","✔ تمت التسوية – متبقي "&amp;TEXT(P510,"#,##0")),IF(P510&gt;0,"متبقي "&amp;TEXT(P510,"#,##0"),"✔ متوازنة"))))),IF(R510=0,"⚠ أضف سطر عهدة أولًا",IF(OR(C510="",N(G510)=0),"⚠ أكمل التاريخ والقيمة",IF(S510="","⚠ التاريخ خارج السنة المالية",IF(H510="","⚠ اختر بند الموازنة",IF(I510="مرفوض","✖ مرفوض من المدير",IF(I510&lt;&gt;"موافق","⏳ بانتظار موافقة المدير",IF(K510&lt;&gt;"نعم","⚠ غير مسوى مع الحسابات","✔ معتمد ومسوى")))))))))</f>
        <v/>
      </c>
      <c r="R510">
        <f>N(R509)+IF(A510="عهدة",1,0)</f>
        <v/>
      </c>
      <c r="S510">
        <f>IF(C510="","",IF(AND(C510&gt;=DATE(2026,9,1),C510&lt;=DATE(2027,8,31)),(YEAR(C510)-2026)*12+MONTH(C510)-8,""))</f>
        <v/>
      </c>
      <c r="T510">
        <f>IF(AND(A510="مصروف",R510&gt;0,I510="موافق",S510&lt;&gt;"",H510&lt;&gt;""),N(G510),0)</f>
        <v/>
      </c>
    </row>
    <row r="511">
      <c r="A511" s="19" t="n"/>
      <c r="B511" s="20">
        <f>IF(A511="","",IF(R511=0,"⚠ أضف سطر عهدة أولًا","BDR-"&amp;TEXT(R511,"000")))</f>
        <v/>
      </c>
      <c r="C511" s="21" t="n"/>
      <c r="D511" s="20">
        <f>IF(C511="","",IF(S511="","خارج السنة المالية",INDEX(القوائم!$D$2:$D$13,S511)))</f>
        <v/>
      </c>
      <c r="E511" s="22" t="n"/>
      <c r="F511" s="23" t="n"/>
      <c r="G511" s="23" t="n"/>
      <c r="H511" s="22" t="n"/>
      <c r="I511" s="19" t="n"/>
      <c r="J511" s="21" t="n"/>
      <c r="K511" s="19" t="n"/>
      <c r="L511" s="19" t="n"/>
      <c r="M511" s="21" t="n"/>
      <c r="N511" s="22" t="n"/>
      <c r="O511" s="24">
        <f>IF(A511&lt;&gt;"عهدة","",SUMIFS($G$8:$G$5007,$B$8:$B$5007,B511,$A$8:$A$5007,"مصروف",$I$8:$I$5007,"&lt;&gt;مرفوض"))</f>
        <v/>
      </c>
      <c r="P511" s="25">
        <f>IF(A511&lt;&gt;"عهدة","",N(F511)-O511)</f>
        <v/>
      </c>
      <c r="Q511" s="26">
        <f>IF(A511="","",IF(A511="عهدة",IF(N(F511)=0,"⚠ أدخل قيمة العهدة",IF(P511&lt;0,"⛔ عجز / زيادة مصروفات "&amp;TEXT(-P511,"#,##0"),IF(COUNTIFS($B$8:$B$5007,B511,$A$8:$A$5007,"مصروف",$I$8:$I$5007,"&lt;&gt;مرفوض",$K$8:$K$5007,"&lt;&gt;نعم")&gt;0,"⚠ "&amp;COUNTIFS($B$8:$B$5007,B511,$A$8:$A$5007,"مصروف",$I$8:$I$5007,"&lt;&gt;مرفوض",$K$8:$K$5007,"&lt;&gt;نعم")&amp;" مصروف غير مسوى",IF(L511="تمت التسوية",IF(P511=0,"✔ متوازنة وتمت التسوية","✔ تمت التسوية – متبقي "&amp;TEXT(P511,"#,##0")),IF(P511&gt;0,"متبقي "&amp;TEXT(P511,"#,##0"),"✔ متوازنة"))))),IF(R511=0,"⚠ أضف سطر عهدة أولًا",IF(OR(C511="",N(G511)=0),"⚠ أكمل التاريخ والقيمة",IF(S511="","⚠ التاريخ خارج السنة المالية",IF(H511="","⚠ اختر بند الموازنة",IF(I511="مرفوض","✖ مرفوض من المدير",IF(I511&lt;&gt;"موافق","⏳ بانتظار موافقة المدير",IF(K511&lt;&gt;"نعم","⚠ غير مسوى مع الحسابات","✔ معتمد ومسوى")))))))))</f>
        <v/>
      </c>
      <c r="R511">
        <f>N(R510)+IF(A511="عهدة",1,0)</f>
        <v/>
      </c>
      <c r="S511">
        <f>IF(C511="","",IF(AND(C511&gt;=DATE(2026,9,1),C511&lt;=DATE(2027,8,31)),(YEAR(C511)-2026)*12+MONTH(C511)-8,""))</f>
        <v/>
      </c>
      <c r="T511">
        <f>IF(AND(A511="مصروف",R511&gt;0,I511="موافق",S511&lt;&gt;"",H511&lt;&gt;""),N(G511),0)</f>
        <v/>
      </c>
    </row>
    <row r="512">
      <c r="A512" s="19" t="n"/>
      <c r="B512" s="20">
        <f>IF(A512="","",IF(R512=0,"⚠ أضف سطر عهدة أولًا","BDR-"&amp;TEXT(R512,"000")))</f>
        <v/>
      </c>
      <c r="C512" s="21" t="n"/>
      <c r="D512" s="20">
        <f>IF(C512="","",IF(S512="","خارج السنة المالية",INDEX(القوائم!$D$2:$D$13,S512)))</f>
        <v/>
      </c>
      <c r="E512" s="22" t="n"/>
      <c r="F512" s="23" t="n"/>
      <c r="G512" s="23" t="n"/>
      <c r="H512" s="22" t="n"/>
      <c r="I512" s="19" t="n"/>
      <c r="J512" s="21" t="n"/>
      <c r="K512" s="19" t="n"/>
      <c r="L512" s="19" t="n"/>
      <c r="M512" s="21" t="n"/>
      <c r="N512" s="22" t="n"/>
      <c r="O512" s="24">
        <f>IF(A512&lt;&gt;"عهدة","",SUMIFS($G$8:$G$5007,$B$8:$B$5007,B512,$A$8:$A$5007,"مصروف",$I$8:$I$5007,"&lt;&gt;مرفوض"))</f>
        <v/>
      </c>
      <c r="P512" s="25">
        <f>IF(A512&lt;&gt;"عهدة","",N(F512)-O512)</f>
        <v/>
      </c>
      <c r="Q512" s="26">
        <f>IF(A512="","",IF(A512="عهدة",IF(N(F512)=0,"⚠ أدخل قيمة العهدة",IF(P512&lt;0,"⛔ عجز / زيادة مصروفات "&amp;TEXT(-P512,"#,##0"),IF(COUNTIFS($B$8:$B$5007,B512,$A$8:$A$5007,"مصروف",$I$8:$I$5007,"&lt;&gt;مرفوض",$K$8:$K$5007,"&lt;&gt;نعم")&gt;0,"⚠ "&amp;COUNTIFS($B$8:$B$5007,B512,$A$8:$A$5007,"مصروف",$I$8:$I$5007,"&lt;&gt;مرفوض",$K$8:$K$5007,"&lt;&gt;نعم")&amp;" مصروف غير مسوى",IF(L512="تمت التسوية",IF(P512=0,"✔ متوازنة وتمت التسوية","✔ تمت التسوية – متبقي "&amp;TEXT(P512,"#,##0")),IF(P512&gt;0,"متبقي "&amp;TEXT(P512,"#,##0"),"✔ متوازنة"))))),IF(R512=0,"⚠ أضف سطر عهدة أولًا",IF(OR(C512="",N(G512)=0),"⚠ أكمل التاريخ والقيمة",IF(S512="","⚠ التاريخ خارج السنة المالية",IF(H512="","⚠ اختر بند الموازنة",IF(I512="مرفوض","✖ مرفوض من المدير",IF(I512&lt;&gt;"موافق","⏳ بانتظار موافقة المدير",IF(K512&lt;&gt;"نعم","⚠ غير مسوى مع الحسابات","✔ معتمد ومسوى")))))))))</f>
        <v/>
      </c>
      <c r="R512">
        <f>N(R511)+IF(A512="عهدة",1,0)</f>
        <v/>
      </c>
      <c r="S512">
        <f>IF(C512="","",IF(AND(C512&gt;=DATE(2026,9,1),C512&lt;=DATE(2027,8,31)),(YEAR(C512)-2026)*12+MONTH(C512)-8,""))</f>
        <v/>
      </c>
      <c r="T512">
        <f>IF(AND(A512="مصروف",R512&gt;0,I512="موافق",S512&lt;&gt;"",H512&lt;&gt;""),N(G512),0)</f>
        <v/>
      </c>
    </row>
    <row r="513">
      <c r="A513" s="19" t="n"/>
      <c r="B513" s="20">
        <f>IF(A513="","",IF(R513=0,"⚠ أضف سطر عهدة أولًا","BDR-"&amp;TEXT(R513,"000")))</f>
        <v/>
      </c>
      <c r="C513" s="21" t="n"/>
      <c r="D513" s="20">
        <f>IF(C513="","",IF(S513="","خارج السنة المالية",INDEX(القوائم!$D$2:$D$13,S513)))</f>
        <v/>
      </c>
      <c r="E513" s="22" t="n"/>
      <c r="F513" s="23" t="n"/>
      <c r="G513" s="23" t="n"/>
      <c r="H513" s="22" t="n"/>
      <c r="I513" s="19" t="n"/>
      <c r="J513" s="21" t="n"/>
      <c r="K513" s="19" t="n"/>
      <c r="L513" s="19" t="n"/>
      <c r="M513" s="21" t="n"/>
      <c r="N513" s="22" t="n"/>
      <c r="O513" s="24">
        <f>IF(A513&lt;&gt;"عهدة","",SUMIFS($G$8:$G$5007,$B$8:$B$5007,B513,$A$8:$A$5007,"مصروف",$I$8:$I$5007,"&lt;&gt;مرفوض"))</f>
        <v/>
      </c>
      <c r="P513" s="25">
        <f>IF(A513&lt;&gt;"عهدة","",N(F513)-O513)</f>
        <v/>
      </c>
      <c r="Q513" s="26">
        <f>IF(A513="","",IF(A513="عهدة",IF(N(F513)=0,"⚠ أدخل قيمة العهدة",IF(P513&lt;0,"⛔ عجز / زيادة مصروفات "&amp;TEXT(-P513,"#,##0"),IF(COUNTIFS($B$8:$B$5007,B513,$A$8:$A$5007,"مصروف",$I$8:$I$5007,"&lt;&gt;مرفوض",$K$8:$K$5007,"&lt;&gt;نعم")&gt;0,"⚠ "&amp;COUNTIFS($B$8:$B$5007,B513,$A$8:$A$5007,"مصروف",$I$8:$I$5007,"&lt;&gt;مرفوض",$K$8:$K$5007,"&lt;&gt;نعم")&amp;" مصروف غير مسوى",IF(L513="تمت التسوية",IF(P513=0,"✔ متوازنة وتمت التسوية","✔ تمت التسوية – متبقي "&amp;TEXT(P513,"#,##0")),IF(P513&gt;0,"متبقي "&amp;TEXT(P513,"#,##0"),"✔ متوازنة"))))),IF(R513=0,"⚠ أضف سطر عهدة أولًا",IF(OR(C513="",N(G513)=0),"⚠ أكمل التاريخ والقيمة",IF(S513="","⚠ التاريخ خارج السنة المالية",IF(H513="","⚠ اختر بند الموازنة",IF(I513="مرفوض","✖ مرفوض من المدير",IF(I513&lt;&gt;"موافق","⏳ بانتظار موافقة المدير",IF(K513&lt;&gt;"نعم","⚠ غير مسوى مع الحسابات","✔ معتمد ومسوى")))))))))</f>
        <v/>
      </c>
      <c r="R513">
        <f>N(R512)+IF(A513="عهدة",1,0)</f>
        <v/>
      </c>
      <c r="S513">
        <f>IF(C513="","",IF(AND(C513&gt;=DATE(2026,9,1),C513&lt;=DATE(2027,8,31)),(YEAR(C513)-2026)*12+MONTH(C513)-8,""))</f>
        <v/>
      </c>
      <c r="T513">
        <f>IF(AND(A513="مصروف",R513&gt;0,I513="موافق",S513&lt;&gt;"",H513&lt;&gt;""),N(G513),0)</f>
        <v/>
      </c>
    </row>
    <row r="514">
      <c r="A514" s="19" t="n"/>
      <c r="B514" s="20">
        <f>IF(A514="","",IF(R514=0,"⚠ أضف سطر عهدة أولًا","BDR-"&amp;TEXT(R514,"000")))</f>
        <v/>
      </c>
      <c r="C514" s="21" t="n"/>
      <c r="D514" s="20">
        <f>IF(C514="","",IF(S514="","خارج السنة المالية",INDEX(القوائم!$D$2:$D$13,S514)))</f>
        <v/>
      </c>
      <c r="E514" s="22" t="n"/>
      <c r="F514" s="23" t="n"/>
      <c r="G514" s="23" t="n"/>
      <c r="H514" s="22" t="n"/>
      <c r="I514" s="19" t="n"/>
      <c r="J514" s="21" t="n"/>
      <c r="K514" s="19" t="n"/>
      <c r="L514" s="19" t="n"/>
      <c r="M514" s="21" t="n"/>
      <c r="N514" s="22" t="n"/>
      <c r="O514" s="24">
        <f>IF(A514&lt;&gt;"عهدة","",SUMIFS($G$8:$G$5007,$B$8:$B$5007,B514,$A$8:$A$5007,"مصروف",$I$8:$I$5007,"&lt;&gt;مرفوض"))</f>
        <v/>
      </c>
      <c r="P514" s="25">
        <f>IF(A514&lt;&gt;"عهدة","",N(F514)-O514)</f>
        <v/>
      </c>
      <c r="Q514" s="26">
        <f>IF(A514="","",IF(A514="عهدة",IF(N(F514)=0,"⚠ أدخل قيمة العهدة",IF(P514&lt;0,"⛔ عجز / زيادة مصروفات "&amp;TEXT(-P514,"#,##0"),IF(COUNTIFS($B$8:$B$5007,B514,$A$8:$A$5007,"مصروف",$I$8:$I$5007,"&lt;&gt;مرفوض",$K$8:$K$5007,"&lt;&gt;نعم")&gt;0,"⚠ "&amp;COUNTIFS($B$8:$B$5007,B514,$A$8:$A$5007,"مصروف",$I$8:$I$5007,"&lt;&gt;مرفوض",$K$8:$K$5007,"&lt;&gt;نعم")&amp;" مصروف غير مسوى",IF(L514="تمت التسوية",IF(P514=0,"✔ متوازنة وتمت التسوية","✔ تمت التسوية – متبقي "&amp;TEXT(P514,"#,##0")),IF(P514&gt;0,"متبقي "&amp;TEXT(P514,"#,##0"),"✔ متوازنة"))))),IF(R514=0,"⚠ أضف سطر عهدة أولًا",IF(OR(C514="",N(G514)=0),"⚠ أكمل التاريخ والقيمة",IF(S514="","⚠ التاريخ خارج السنة المالية",IF(H514="","⚠ اختر بند الموازنة",IF(I514="مرفوض","✖ مرفوض من المدير",IF(I514&lt;&gt;"موافق","⏳ بانتظار موافقة المدير",IF(K514&lt;&gt;"نعم","⚠ غير مسوى مع الحسابات","✔ معتمد ومسوى")))))))))</f>
        <v/>
      </c>
      <c r="R514">
        <f>N(R513)+IF(A514="عهدة",1,0)</f>
        <v/>
      </c>
      <c r="S514">
        <f>IF(C514="","",IF(AND(C514&gt;=DATE(2026,9,1),C514&lt;=DATE(2027,8,31)),(YEAR(C514)-2026)*12+MONTH(C514)-8,""))</f>
        <v/>
      </c>
      <c r="T514">
        <f>IF(AND(A514="مصروف",R514&gt;0,I514="موافق",S514&lt;&gt;"",H514&lt;&gt;""),N(G514),0)</f>
        <v/>
      </c>
    </row>
    <row r="515">
      <c r="A515" s="19" t="n"/>
      <c r="B515" s="20">
        <f>IF(A515="","",IF(R515=0,"⚠ أضف سطر عهدة أولًا","BDR-"&amp;TEXT(R515,"000")))</f>
        <v/>
      </c>
      <c r="C515" s="21" t="n"/>
      <c r="D515" s="20">
        <f>IF(C515="","",IF(S515="","خارج السنة المالية",INDEX(القوائم!$D$2:$D$13,S515)))</f>
        <v/>
      </c>
      <c r="E515" s="22" t="n"/>
      <c r="F515" s="23" t="n"/>
      <c r="G515" s="23" t="n"/>
      <c r="H515" s="22" t="n"/>
      <c r="I515" s="19" t="n"/>
      <c r="J515" s="21" t="n"/>
      <c r="K515" s="19" t="n"/>
      <c r="L515" s="19" t="n"/>
      <c r="M515" s="21" t="n"/>
      <c r="N515" s="22" t="n"/>
      <c r="O515" s="24">
        <f>IF(A515&lt;&gt;"عهدة","",SUMIFS($G$8:$G$5007,$B$8:$B$5007,B515,$A$8:$A$5007,"مصروف",$I$8:$I$5007,"&lt;&gt;مرفوض"))</f>
        <v/>
      </c>
      <c r="P515" s="25">
        <f>IF(A515&lt;&gt;"عهدة","",N(F515)-O515)</f>
        <v/>
      </c>
      <c r="Q515" s="26">
        <f>IF(A515="","",IF(A515="عهدة",IF(N(F515)=0,"⚠ أدخل قيمة العهدة",IF(P515&lt;0,"⛔ عجز / زيادة مصروفات "&amp;TEXT(-P515,"#,##0"),IF(COUNTIFS($B$8:$B$5007,B515,$A$8:$A$5007,"مصروف",$I$8:$I$5007,"&lt;&gt;مرفوض",$K$8:$K$5007,"&lt;&gt;نعم")&gt;0,"⚠ "&amp;COUNTIFS($B$8:$B$5007,B515,$A$8:$A$5007,"مصروف",$I$8:$I$5007,"&lt;&gt;مرفوض",$K$8:$K$5007,"&lt;&gt;نعم")&amp;" مصروف غير مسوى",IF(L515="تمت التسوية",IF(P515=0,"✔ متوازنة وتمت التسوية","✔ تمت التسوية – متبقي "&amp;TEXT(P515,"#,##0")),IF(P515&gt;0,"متبقي "&amp;TEXT(P515,"#,##0"),"✔ متوازنة"))))),IF(R515=0,"⚠ أضف سطر عهدة أولًا",IF(OR(C515="",N(G515)=0),"⚠ أكمل التاريخ والقيمة",IF(S515="","⚠ التاريخ خارج السنة المالية",IF(H515="","⚠ اختر بند الموازنة",IF(I515="مرفوض","✖ مرفوض من المدير",IF(I515&lt;&gt;"موافق","⏳ بانتظار موافقة المدير",IF(K515&lt;&gt;"نعم","⚠ غير مسوى مع الحسابات","✔ معتمد ومسوى")))))))))</f>
        <v/>
      </c>
      <c r="R515">
        <f>N(R514)+IF(A515="عهدة",1,0)</f>
        <v/>
      </c>
      <c r="S515">
        <f>IF(C515="","",IF(AND(C515&gt;=DATE(2026,9,1),C515&lt;=DATE(2027,8,31)),(YEAR(C515)-2026)*12+MONTH(C515)-8,""))</f>
        <v/>
      </c>
      <c r="T515">
        <f>IF(AND(A515="مصروف",R515&gt;0,I515="موافق",S515&lt;&gt;"",H515&lt;&gt;""),N(G515),0)</f>
        <v/>
      </c>
    </row>
    <row r="516">
      <c r="A516" s="19" t="n"/>
      <c r="B516" s="20">
        <f>IF(A516="","",IF(R516=0,"⚠ أضف سطر عهدة أولًا","BDR-"&amp;TEXT(R516,"000")))</f>
        <v/>
      </c>
      <c r="C516" s="21" t="n"/>
      <c r="D516" s="20">
        <f>IF(C516="","",IF(S516="","خارج السنة المالية",INDEX(القوائم!$D$2:$D$13,S516)))</f>
        <v/>
      </c>
      <c r="E516" s="22" t="n"/>
      <c r="F516" s="23" t="n"/>
      <c r="G516" s="23" t="n"/>
      <c r="H516" s="22" t="n"/>
      <c r="I516" s="19" t="n"/>
      <c r="J516" s="21" t="n"/>
      <c r="K516" s="19" t="n"/>
      <c r="L516" s="19" t="n"/>
      <c r="M516" s="21" t="n"/>
      <c r="N516" s="22" t="n"/>
      <c r="O516" s="24">
        <f>IF(A516&lt;&gt;"عهدة","",SUMIFS($G$8:$G$5007,$B$8:$B$5007,B516,$A$8:$A$5007,"مصروف",$I$8:$I$5007,"&lt;&gt;مرفوض"))</f>
        <v/>
      </c>
      <c r="P516" s="25">
        <f>IF(A516&lt;&gt;"عهدة","",N(F516)-O516)</f>
        <v/>
      </c>
      <c r="Q516" s="26">
        <f>IF(A516="","",IF(A516="عهدة",IF(N(F516)=0,"⚠ أدخل قيمة العهدة",IF(P516&lt;0,"⛔ عجز / زيادة مصروفات "&amp;TEXT(-P516,"#,##0"),IF(COUNTIFS($B$8:$B$5007,B516,$A$8:$A$5007,"مصروف",$I$8:$I$5007,"&lt;&gt;مرفوض",$K$8:$K$5007,"&lt;&gt;نعم")&gt;0,"⚠ "&amp;COUNTIFS($B$8:$B$5007,B516,$A$8:$A$5007,"مصروف",$I$8:$I$5007,"&lt;&gt;مرفوض",$K$8:$K$5007,"&lt;&gt;نعم")&amp;" مصروف غير مسوى",IF(L516="تمت التسوية",IF(P516=0,"✔ متوازنة وتمت التسوية","✔ تمت التسوية – متبقي "&amp;TEXT(P516,"#,##0")),IF(P516&gt;0,"متبقي "&amp;TEXT(P516,"#,##0"),"✔ متوازنة"))))),IF(R516=0,"⚠ أضف سطر عهدة أولًا",IF(OR(C516="",N(G516)=0),"⚠ أكمل التاريخ والقيمة",IF(S516="","⚠ التاريخ خارج السنة المالية",IF(H516="","⚠ اختر بند الموازنة",IF(I516="مرفوض","✖ مرفوض من المدير",IF(I516&lt;&gt;"موافق","⏳ بانتظار موافقة المدير",IF(K516&lt;&gt;"نعم","⚠ غير مسوى مع الحسابات","✔ معتمد ومسوى")))))))))</f>
        <v/>
      </c>
      <c r="R516">
        <f>N(R515)+IF(A516="عهدة",1,0)</f>
        <v/>
      </c>
      <c r="S516">
        <f>IF(C516="","",IF(AND(C516&gt;=DATE(2026,9,1),C516&lt;=DATE(2027,8,31)),(YEAR(C516)-2026)*12+MONTH(C516)-8,""))</f>
        <v/>
      </c>
      <c r="T516">
        <f>IF(AND(A516="مصروف",R516&gt;0,I516="موافق",S516&lt;&gt;"",H516&lt;&gt;""),N(G516),0)</f>
        <v/>
      </c>
    </row>
    <row r="517">
      <c r="A517" s="19" t="n"/>
      <c r="B517" s="20">
        <f>IF(A517="","",IF(R517=0,"⚠ أضف سطر عهدة أولًا","BDR-"&amp;TEXT(R517,"000")))</f>
        <v/>
      </c>
      <c r="C517" s="21" t="n"/>
      <c r="D517" s="20">
        <f>IF(C517="","",IF(S517="","خارج السنة المالية",INDEX(القوائم!$D$2:$D$13,S517)))</f>
        <v/>
      </c>
      <c r="E517" s="22" t="n"/>
      <c r="F517" s="23" t="n"/>
      <c r="G517" s="23" t="n"/>
      <c r="H517" s="22" t="n"/>
      <c r="I517" s="19" t="n"/>
      <c r="J517" s="21" t="n"/>
      <c r="K517" s="19" t="n"/>
      <c r="L517" s="19" t="n"/>
      <c r="M517" s="21" t="n"/>
      <c r="N517" s="22" t="n"/>
      <c r="O517" s="24">
        <f>IF(A517&lt;&gt;"عهدة","",SUMIFS($G$8:$G$5007,$B$8:$B$5007,B517,$A$8:$A$5007,"مصروف",$I$8:$I$5007,"&lt;&gt;مرفوض"))</f>
        <v/>
      </c>
      <c r="P517" s="25">
        <f>IF(A517&lt;&gt;"عهدة","",N(F517)-O517)</f>
        <v/>
      </c>
      <c r="Q517" s="26">
        <f>IF(A517="","",IF(A517="عهدة",IF(N(F517)=0,"⚠ أدخل قيمة العهدة",IF(P517&lt;0,"⛔ عجز / زيادة مصروفات "&amp;TEXT(-P517,"#,##0"),IF(COUNTIFS($B$8:$B$5007,B517,$A$8:$A$5007,"مصروف",$I$8:$I$5007,"&lt;&gt;مرفوض",$K$8:$K$5007,"&lt;&gt;نعم")&gt;0,"⚠ "&amp;COUNTIFS($B$8:$B$5007,B517,$A$8:$A$5007,"مصروف",$I$8:$I$5007,"&lt;&gt;مرفوض",$K$8:$K$5007,"&lt;&gt;نعم")&amp;" مصروف غير مسوى",IF(L517="تمت التسوية",IF(P517=0,"✔ متوازنة وتمت التسوية","✔ تمت التسوية – متبقي "&amp;TEXT(P517,"#,##0")),IF(P517&gt;0,"متبقي "&amp;TEXT(P517,"#,##0"),"✔ متوازنة"))))),IF(R517=0,"⚠ أضف سطر عهدة أولًا",IF(OR(C517="",N(G517)=0),"⚠ أكمل التاريخ والقيمة",IF(S517="","⚠ التاريخ خارج السنة المالية",IF(H517="","⚠ اختر بند الموازنة",IF(I517="مرفوض","✖ مرفوض من المدير",IF(I517&lt;&gt;"موافق","⏳ بانتظار موافقة المدير",IF(K517&lt;&gt;"نعم","⚠ غير مسوى مع الحسابات","✔ معتمد ومسوى")))))))))</f>
        <v/>
      </c>
      <c r="R517">
        <f>N(R516)+IF(A517="عهدة",1,0)</f>
        <v/>
      </c>
      <c r="S517">
        <f>IF(C517="","",IF(AND(C517&gt;=DATE(2026,9,1),C517&lt;=DATE(2027,8,31)),(YEAR(C517)-2026)*12+MONTH(C517)-8,""))</f>
        <v/>
      </c>
      <c r="T517">
        <f>IF(AND(A517="مصروف",R517&gt;0,I517="موافق",S517&lt;&gt;"",H517&lt;&gt;""),N(G517),0)</f>
        <v/>
      </c>
    </row>
    <row r="518">
      <c r="A518" s="19" t="n"/>
      <c r="B518" s="20">
        <f>IF(A518="","",IF(R518=0,"⚠ أضف سطر عهدة أولًا","BDR-"&amp;TEXT(R518,"000")))</f>
        <v/>
      </c>
      <c r="C518" s="21" t="n"/>
      <c r="D518" s="20">
        <f>IF(C518="","",IF(S518="","خارج السنة المالية",INDEX(القوائم!$D$2:$D$13,S518)))</f>
        <v/>
      </c>
      <c r="E518" s="22" t="n"/>
      <c r="F518" s="23" t="n"/>
      <c r="G518" s="23" t="n"/>
      <c r="H518" s="22" t="n"/>
      <c r="I518" s="19" t="n"/>
      <c r="J518" s="21" t="n"/>
      <c r="K518" s="19" t="n"/>
      <c r="L518" s="19" t="n"/>
      <c r="M518" s="21" t="n"/>
      <c r="N518" s="22" t="n"/>
      <c r="O518" s="24">
        <f>IF(A518&lt;&gt;"عهدة","",SUMIFS($G$8:$G$5007,$B$8:$B$5007,B518,$A$8:$A$5007,"مصروف",$I$8:$I$5007,"&lt;&gt;مرفوض"))</f>
        <v/>
      </c>
      <c r="P518" s="25">
        <f>IF(A518&lt;&gt;"عهدة","",N(F518)-O518)</f>
        <v/>
      </c>
      <c r="Q518" s="26">
        <f>IF(A518="","",IF(A518="عهدة",IF(N(F518)=0,"⚠ أدخل قيمة العهدة",IF(P518&lt;0,"⛔ عجز / زيادة مصروفات "&amp;TEXT(-P518,"#,##0"),IF(COUNTIFS($B$8:$B$5007,B518,$A$8:$A$5007,"مصروف",$I$8:$I$5007,"&lt;&gt;مرفوض",$K$8:$K$5007,"&lt;&gt;نعم")&gt;0,"⚠ "&amp;COUNTIFS($B$8:$B$5007,B518,$A$8:$A$5007,"مصروف",$I$8:$I$5007,"&lt;&gt;مرفوض",$K$8:$K$5007,"&lt;&gt;نعم")&amp;" مصروف غير مسوى",IF(L518="تمت التسوية",IF(P518=0,"✔ متوازنة وتمت التسوية","✔ تمت التسوية – متبقي "&amp;TEXT(P518,"#,##0")),IF(P518&gt;0,"متبقي "&amp;TEXT(P518,"#,##0"),"✔ متوازنة"))))),IF(R518=0,"⚠ أضف سطر عهدة أولًا",IF(OR(C518="",N(G518)=0),"⚠ أكمل التاريخ والقيمة",IF(S518="","⚠ التاريخ خارج السنة المالية",IF(H518="","⚠ اختر بند الموازنة",IF(I518="مرفوض","✖ مرفوض من المدير",IF(I518&lt;&gt;"موافق","⏳ بانتظار موافقة المدير",IF(K518&lt;&gt;"نعم","⚠ غير مسوى مع الحسابات","✔ معتمد ومسوى")))))))))</f>
        <v/>
      </c>
      <c r="R518">
        <f>N(R517)+IF(A518="عهدة",1,0)</f>
        <v/>
      </c>
      <c r="S518">
        <f>IF(C518="","",IF(AND(C518&gt;=DATE(2026,9,1),C518&lt;=DATE(2027,8,31)),(YEAR(C518)-2026)*12+MONTH(C518)-8,""))</f>
        <v/>
      </c>
      <c r="T518">
        <f>IF(AND(A518="مصروف",R518&gt;0,I518="موافق",S518&lt;&gt;"",H518&lt;&gt;""),N(G518),0)</f>
        <v/>
      </c>
    </row>
    <row r="519">
      <c r="A519" s="19" t="n"/>
      <c r="B519" s="20">
        <f>IF(A519="","",IF(R519=0,"⚠ أضف سطر عهدة أولًا","BDR-"&amp;TEXT(R519,"000")))</f>
        <v/>
      </c>
      <c r="C519" s="21" t="n"/>
      <c r="D519" s="20">
        <f>IF(C519="","",IF(S519="","خارج السنة المالية",INDEX(القوائم!$D$2:$D$13,S519)))</f>
        <v/>
      </c>
      <c r="E519" s="22" t="n"/>
      <c r="F519" s="23" t="n"/>
      <c r="G519" s="23" t="n"/>
      <c r="H519" s="22" t="n"/>
      <c r="I519" s="19" t="n"/>
      <c r="J519" s="21" t="n"/>
      <c r="K519" s="19" t="n"/>
      <c r="L519" s="19" t="n"/>
      <c r="M519" s="21" t="n"/>
      <c r="N519" s="22" t="n"/>
      <c r="O519" s="24">
        <f>IF(A519&lt;&gt;"عهدة","",SUMIFS($G$8:$G$5007,$B$8:$B$5007,B519,$A$8:$A$5007,"مصروف",$I$8:$I$5007,"&lt;&gt;مرفوض"))</f>
        <v/>
      </c>
      <c r="P519" s="25">
        <f>IF(A519&lt;&gt;"عهدة","",N(F519)-O519)</f>
        <v/>
      </c>
      <c r="Q519" s="26">
        <f>IF(A519="","",IF(A519="عهدة",IF(N(F519)=0,"⚠ أدخل قيمة العهدة",IF(P519&lt;0,"⛔ عجز / زيادة مصروفات "&amp;TEXT(-P519,"#,##0"),IF(COUNTIFS($B$8:$B$5007,B519,$A$8:$A$5007,"مصروف",$I$8:$I$5007,"&lt;&gt;مرفوض",$K$8:$K$5007,"&lt;&gt;نعم")&gt;0,"⚠ "&amp;COUNTIFS($B$8:$B$5007,B519,$A$8:$A$5007,"مصروف",$I$8:$I$5007,"&lt;&gt;مرفوض",$K$8:$K$5007,"&lt;&gt;نعم")&amp;" مصروف غير مسوى",IF(L519="تمت التسوية",IF(P519=0,"✔ متوازنة وتمت التسوية","✔ تمت التسوية – متبقي "&amp;TEXT(P519,"#,##0")),IF(P519&gt;0,"متبقي "&amp;TEXT(P519,"#,##0"),"✔ متوازنة"))))),IF(R519=0,"⚠ أضف سطر عهدة أولًا",IF(OR(C519="",N(G519)=0),"⚠ أكمل التاريخ والقيمة",IF(S519="","⚠ التاريخ خارج السنة المالية",IF(H519="","⚠ اختر بند الموازنة",IF(I519="مرفوض","✖ مرفوض من المدير",IF(I519&lt;&gt;"موافق","⏳ بانتظار موافقة المدير",IF(K519&lt;&gt;"نعم","⚠ غير مسوى مع الحسابات","✔ معتمد ومسوى")))))))))</f>
        <v/>
      </c>
      <c r="R519">
        <f>N(R518)+IF(A519="عهدة",1,0)</f>
        <v/>
      </c>
      <c r="S519">
        <f>IF(C519="","",IF(AND(C519&gt;=DATE(2026,9,1),C519&lt;=DATE(2027,8,31)),(YEAR(C519)-2026)*12+MONTH(C519)-8,""))</f>
        <v/>
      </c>
      <c r="T519">
        <f>IF(AND(A519="مصروف",R519&gt;0,I519="موافق",S519&lt;&gt;"",H519&lt;&gt;""),N(G519),0)</f>
        <v/>
      </c>
    </row>
    <row r="520">
      <c r="A520" s="19" t="n"/>
      <c r="B520" s="20">
        <f>IF(A520="","",IF(R520=0,"⚠ أضف سطر عهدة أولًا","BDR-"&amp;TEXT(R520,"000")))</f>
        <v/>
      </c>
      <c r="C520" s="21" t="n"/>
      <c r="D520" s="20">
        <f>IF(C520="","",IF(S520="","خارج السنة المالية",INDEX(القوائم!$D$2:$D$13,S520)))</f>
        <v/>
      </c>
      <c r="E520" s="22" t="n"/>
      <c r="F520" s="23" t="n"/>
      <c r="G520" s="23" t="n"/>
      <c r="H520" s="22" t="n"/>
      <c r="I520" s="19" t="n"/>
      <c r="J520" s="21" t="n"/>
      <c r="K520" s="19" t="n"/>
      <c r="L520" s="19" t="n"/>
      <c r="M520" s="21" t="n"/>
      <c r="N520" s="22" t="n"/>
      <c r="O520" s="24">
        <f>IF(A520&lt;&gt;"عهدة","",SUMIFS($G$8:$G$5007,$B$8:$B$5007,B520,$A$8:$A$5007,"مصروف",$I$8:$I$5007,"&lt;&gt;مرفوض"))</f>
        <v/>
      </c>
      <c r="P520" s="25">
        <f>IF(A520&lt;&gt;"عهدة","",N(F520)-O520)</f>
        <v/>
      </c>
      <c r="Q520" s="26">
        <f>IF(A520="","",IF(A520="عهدة",IF(N(F520)=0,"⚠ أدخل قيمة العهدة",IF(P520&lt;0,"⛔ عجز / زيادة مصروفات "&amp;TEXT(-P520,"#,##0"),IF(COUNTIFS($B$8:$B$5007,B520,$A$8:$A$5007,"مصروف",$I$8:$I$5007,"&lt;&gt;مرفوض",$K$8:$K$5007,"&lt;&gt;نعم")&gt;0,"⚠ "&amp;COUNTIFS($B$8:$B$5007,B520,$A$8:$A$5007,"مصروف",$I$8:$I$5007,"&lt;&gt;مرفوض",$K$8:$K$5007,"&lt;&gt;نعم")&amp;" مصروف غير مسوى",IF(L520="تمت التسوية",IF(P520=0,"✔ متوازنة وتمت التسوية","✔ تمت التسوية – متبقي "&amp;TEXT(P520,"#,##0")),IF(P520&gt;0,"متبقي "&amp;TEXT(P520,"#,##0"),"✔ متوازنة"))))),IF(R520=0,"⚠ أضف سطر عهدة أولًا",IF(OR(C520="",N(G520)=0),"⚠ أكمل التاريخ والقيمة",IF(S520="","⚠ التاريخ خارج السنة المالية",IF(H520="","⚠ اختر بند الموازنة",IF(I520="مرفوض","✖ مرفوض من المدير",IF(I520&lt;&gt;"موافق","⏳ بانتظار موافقة المدير",IF(K520&lt;&gt;"نعم","⚠ غير مسوى مع الحسابات","✔ معتمد ومسوى")))))))))</f>
        <v/>
      </c>
      <c r="R520">
        <f>N(R519)+IF(A520="عهدة",1,0)</f>
        <v/>
      </c>
      <c r="S520">
        <f>IF(C520="","",IF(AND(C520&gt;=DATE(2026,9,1),C520&lt;=DATE(2027,8,31)),(YEAR(C520)-2026)*12+MONTH(C520)-8,""))</f>
        <v/>
      </c>
      <c r="T520">
        <f>IF(AND(A520="مصروف",R520&gt;0,I520="موافق",S520&lt;&gt;"",H520&lt;&gt;""),N(G520),0)</f>
        <v/>
      </c>
    </row>
    <row r="521">
      <c r="A521" s="19" t="n"/>
      <c r="B521" s="20">
        <f>IF(A521="","",IF(R521=0,"⚠ أضف سطر عهدة أولًا","BDR-"&amp;TEXT(R521,"000")))</f>
        <v/>
      </c>
      <c r="C521" s="21" t="n"/>
      <c r="D521" s="20">
        <f>IF(C521="","",IF(S521="","خارج السنة المالية",INDEX(القوائم!$D$2:$D$13,S521)))</f>
        <v/>
      </c>
      <c r="E521" s="22" t="n"/>
      <c r="F521" s="23" t="n"/>
      <c r="G521" s="23" t="n"/>
      <c r="H521" s="22" t="n"/>
      <c r="I521" s="19" t="n"/>
      <c r="J521" s="21" t="n"/>
      <c r="K521" s="19" t="n"/>
      <c r="L521" s="19" t="n"/>
      <c r="M521" s="21" t="n"/>
      <c r="N521" s="22" t="n"/>
      <c r="O521" s="24">
        <f>IF(A521&lt;&gt;"عهدة","",SUMIFS($G$8:$G$5007,$B$8:$B$5007,B521,$A$8:$A$5007,"مصروف",$I$8:$I$5007,"&lt;&gt;مرفوض"))</f>
        <v/>
      </c>
      <c r="P521" s="25">
        <f>IF(A521&lt;&gt;"عهدة","",N(F521)-O521)</f>
        <v/>
      </c>
      <c r="Q521" s="26">
        <f>IF(A521="","",IF(A521="عهدة",IF(N(F521)=0,"⚠ أدخل قيمة العهدة",IF(P521&lt;0,"⛔ عجز / زيادة مصروفات "&amp;TEXT(-P521,"#,##0"),IF(COUNTIFS($B$8:$B$5007,B521,$A$8:$A$5007,"مصروف",$I$8:$I$5007,"&lt;&gt;مرفوض",$K$8:$K$5007,"&lt;&gt;نعم")&gt;0,"⚠ "&amp;COUNTIFS($B$8:$B$5007,B521,$A$8:$A$5007,"مصروف",$I$8:$I$5007,"&lt;&gt;مرفوض",$K$8:$K$5007,"&lt;&gt;نعم")&amp;" مصروف غير مسوى",IF(L521="تمت التسوية",IF(P521=0,"✔ متوازنة وتمت التسوية","✔ تمت التسوية – متبقي "&amp;TEXT(P521,"#,##0")),IF(P521&gt;0,"متبقي "&amp;TEXT(P521,"#,##0"),"✔ متوازنة"))))),IF(R521=0,"⚠ أضف سطر عهدة أولًا",IF(OR(C521="",N(G521)=0),"⚠ أكمل التاريخ والقيمة",IF(S521="","⚠ التاريخ خارج السنة المالية",IF(H521="","⚠ اختر بند الموازنة",IF(I521="مرفوض","✖ مرفوض من المدير",IF(I521&lt;&gt;"موافق","⏳ بانتظار موافقة المدير",IF(K521&lt;&gt;"نعم","⚠ غير مسوى مع الحسابات","✔ معتمد ومسوى")))))))))</f>
        <v/>
      </c>
      <c r="R521">
        <f>N(R520)+IF(A521="عهدة",1,0)</f>
        <v/>
      </c>
      <c r="S521">
        <f>IF(C521="","",IF(AND(C521&gt;=DATE(2026,9,1),C521&lt;=DATE(2027,8,31)),(YEAR(C521)-2026)*12+MONTH(C521)-8,""))</f>
        <v/>
      </c>
      <c r="T521">
        <f>IF(AND(A521="مصروف",R521&gt;0,I521="موافق",S521&lt;&gt;"",H521&lt;&gt;""),N(G521),0)</f>
        <v/>
      </c>
    </row>
    <row r="522">
      <c r="A522" s="19" t="n"/>
      <c r="B522" s="20">
        <f>IF(A522="","",IF(R522=0,"⚠ أضف سطر عهدة أولًا","BDR-"&amp;TEXT(R522,"000")))</f>
        <v/>
      </c>
      <c r="C522" s="21" t="n"/>
      <c r="D522" s="20">
        <f>IF(C522="","",IF(S522="","خارج السنة المالية",INDEX(القوائم!$D$2:$D$13,S522)))</f>
        <v/>
      </c>
      <c r="E522" s="22" t="n"/>
      <c r="F522" s="23" t="n"/>
      <c r="G522" s="23" t="n"/>
      <c r="H522" s="22" t="n"/>
      <c r="I522" s="19" t="n"/>
      <c r="J522" s="21" t="n"/>
      <c r="K522" s="19" t="n"/>
      <c r="L522" s="19" t="n"/>
      <c r="M522" s="21" t="n"/>
      <c r="N522" s="22" t="n"/>
      <c r="O522" s="24">
        <f>IF(A522&lt;&gt;"عهدة","",SUMIFS($G$8:$G$5007,$B$8:$B$5007,B522,$A$8:$A$5007,"مصروف",$I$8:$I$5007,"&lt;&gt;مرفوض"))</f>
        <v/>
      </c>
      <c r="P522" s="25">
        <f>IF(A522&lt;&gt;"عهدة","",N(F522)-O522)</f>
        <v/>
      </c>
      <c r="Q522" s="26">
        <f>IF(A522="","",IF(A522="عهدة",IF(N(F522)=0,"⚠ أدخل قيمة العهدة",IF(P522&lt;0,"⛔ عجز / زيادة مصروفات "&amp;TEXT(-P522,"#,##0"),IF(COUNTIFS($B$8:$B$5007,B522,$A$8:$A$5007,"مصروف",$I$8:$I$5007,"&lt;&gt;مرفوض",$K$8:$K$5007,"&lt;&gt;نعم")&gt;0,"⚠ "&amp;COUNTIFS($B$8:$B$5007,B522,$A$8:$A$5007,"مصروف",$I$8:$I$5007,"&lt;&gt;مرفوض",$K$8:$K$5007,"&lt;&gt;نعم")&amp;" مصروف غير مسوى",IF(L522="تمت التسوية",IF(P522=0,"✔ متوازنة وتمت التسوية","✔ تمت التسوية – متبقي "&amp;TEXT(P522,"#,##0")),IF(P522&gt;0,"متبقي "&amp;TEXT(P522,"#,##0"),"✔ متوازنة"))))),IF(R522=0,"⚠ أضف سطر عهدة أولًا",IF(OR(C522="",N(G522)=0),"⚠ أكمل التاريخ والقيمة",IF(S522="","⚠ التاريخ خارج السنة المالية",IF(H522="","⚠ اختر بند الموازنة",IF(I522="مرفوض","✖ مرفوض من المدير",IF(I522&lt;&gt;"موافق","⏳ بانتظار موافقة المدير",IF(K522&lt;&gt;"نعم","⚠ غير مسوى مع الحسابات","✔ معتمد ومسوى")))))))))</f>
        <v/>
      </c>
      <c r="R522">
        <f>N(R521)+IF(A522="عهدة",1,0)</f>
        <v/>
      </c>
      <c r="S522">
        <f>IF(C522="","",IF(AND(C522&gt;=DATE(2026,9,1),C522&lt;=DATE(2027,8,31)),(YEAR(C522)-2026)*12+MONTH(C522)-8,""))</f>
        <v/>
      </c>
      <c r="T522">
        <f>IF(AND(A522="مصروف",R522&gt;0,I522="موافق",S522&lt;&gt;"",H522&lt;&gt;""),N(G522),0)</f>
        <v/>
      </c>
    </row>
    <row r="523">
      <c r="A523" s="19" t="n"/>
      <c r="B523" s="20">
        <f>IF(A523="","",IF(R523=0,"⚠ أضف سطر عهدة أولًا","BDR-"&amp;TEXT(R523,"000")))</f>
        <v/>
      </c>
      <c r="C523" s="21" t="n"/>
      <c r="D523" s="20">
        <f>IF(C523="","",IF(S523="","خارج السنة المالية",INDEX(القوائم!$D$2:$D$13,S523)))</f>
        <v/>
      </c>
      <c r="E523" s="22" t="n"/>
      <c r="F523" s="23" t="n"/>
      <c r="G523" s="23" t="n"/>
      <c r="H523" s="22" t="n"/>
      <c r="I523" s="19" t="n"/>
      <c r="J523" s="21" t="n"/>
      <c r="K523" s="19" t="n"/>
      <c r="L523" s="19" t="n"/>
      <c r="M523" s="21" t="n"/>
      <c r="N523" s="22" t="n"/>
      <c r="O523" s="24">
        <f>IF(A523&lt;&gt;"عهدة","",SUMIFS($G$8:$G$5007,$B$8:$B$5007,B523,$A$8:$A$5007,"مصروف",$I$8:$I$5007,"&lt;&gt;مرفوض"))</f>
        <v/>
      </c>
      <c r="P523" s="25">
        <f>IF(A523&lt;&gt;"عهدة","",N(F523)-O523)</f>
        <v/>
      </c>
      <c r="Q523" s="26">
        <f>IF(A523="","",IF(A523="عهدة",IF(N(F523)=0,"⚠ أدخل قيمة العهدة",IF(P523&lt;0,"⛔ عجز / زيادة مصروفات "&amp;TEXT(-P523,"#,##0"),IF(COUNTIFS($B$8:$B$5007,B523,$A$8:$A$5007,"مصروف",$I$8:$I$5007,"&lt;&gt;مرفوض",$K$8:$K$5007,"&lt;&gt;نعم")&gt;0,"⚠ "&amp;COUNTIFS($B$8:$B$5007,B523,$A$8:$A$5007,"مصروف",$I$8:$I$5007,"&lt;&gt;مرفوض",$K$8:$K$5007,"&lt;&gt;نعم")&amp;" مصروف غير مسوى",IF(L523="تمت التسوية",IF(P523=0,"✔ متوازنة وتمت التسوية","✔ تمت التسوية – متبقي "&amp;TEXT(P523,"#,##0")),IF(P523&gt;0,"متبقي "&amp;TEXT(P523,"#,##0"),"✔ متوازنة"))))),IF(R523=0,"⚠ أضف سطر عهدة أولًا",IF(OR(C523="",N(G523)=0),"⚠ أكمل التاريخ والقيمة",IF(S523="","⚠ التاريخ خارج السنة المالية",IF(H523="","⚠ اختر بند الموازنة",IF(I523="مرفوض","✖ مرفوض من المدير",IF(I523&lt;&gt;"موافق","⏳ بانتظار موافقة المدير",IF(K523&lt;&gt;"نعم","⚠ غير مسوى مع الحسابات","✔ معتمد ومسوى")))))))))</f>
        <v/>
      </c>
      <c r="R523">
        <f>N(R522)+IF(A523="عهدة",1,0)</f>
        <v/>
      </c>
      <c r="S523">
        <f>IF(C523="","",IF(AND(C523&gt;=DATE(2026,9,1),C523&lt;=DATE(2027,8,31)),(YEAR(C523)-2026)*12+MONTH(C523)-8,""))</f>
        <v/>
      </c>
      <c r="T523">
        <f>IF(AND(A523="مصروف",R523&gt;0,I523="موافق",S523&lt;&gt;"",H523&lt;&gt;""),N(G523),0)</f>
        <v/>
      </c>
    </row>
    <row r="524">
      <c r="A524" s="19" t="n"/>
      <c r="B524" s="20">
        <f>IF(A524="","",IF(R524=0,"⚠ أضف سطر عهدة أولًا","BDR-"&amp;TEXT(R524,"000")))</f>
        <v/>
      </c>
      <c r="C524" s="21" t="n"/>
      <c r="D524" s="20">
        <f>IF(C524="","",IF(S524="","خارج السنة المالية",INDEX(القوائم!$D$2:$D$13,S524)))</f>
        <v/>
      </c>
      <c r="E524" s="22" t="n"/>
      <c r="F524" s="23" t="n"/>
      <c r="G524" s="23" t="n"/>
      <c r="H524" s="22" t="n"/>
      <c r="I524" s="19" t="n"/>
      <c r="J524" s="21" t="n"/>
      <c r="K524" s="19" t="n"/>
      <c r="L524" s="19" t="n"/>
      <c r="M524" s="21" t="n"/>
      <c r="N524" s="22" t="n"/>
      <c r="O524" s="24">
        <f>IF(A524&lt;&gt;"عهدة","",SUMIFS($G$8:$G$5007,$B$8:$B$5007,B524,$A$8:$A$5007,"مصروف",$I$8:$I$5007,"&lt;&gt;مرفوض"))</f>
        <v/>
      </c>
      <c r="P524" s="25">
        <f>IF(A524&lt;&gt;"عهدة","",N(F524)-O524)</f>
        <v/>
      </c>
      <c r="Q524" s="26">
        <f>IF(A524="","",IF(A524="عهدة",IF(N(F524)=0,"⚠ أدخل قيمة العهدة",IF(P524&lt;0,"⛔ عجز / زيادة مصروفات "&amp;TEXT(-P524,"#,##0"),IF(COUNTIFS($B$8:$B$5007,B524,$A$8:$A$5007,"مصروف",$I$8:$I$5007,"&lt;&gt;مرفوض",$K$8:$K$5007,"&lt;&gt;نعم")&gt;0,"⚠ "&amp;COUNTIFS($B$8:$B$5007,B524,$A$8:$A$5007,"مصروف",$I$8:$I$5007,"&lt;&gt;مرفوض",$K$8:$K$5007,"&lt;&gt;نعم")&amp;" مصروف غير مسوى",IF(L524="تمت التسوية",IF(P524=0,"✔ متوازنة وتمت التسوية","✔ تمت التسوية – متبقي "&amp;TEXT(P524,"#,##0")),IF(P524&gt;0,"متبقي "&amp;TEXT(P524,"#,##0"),"✔ متوازنة"))))),IF(R524=0,"⚠ أضف سطر عهدة أولًا",IF(OR(C524="",N(G524)=0),"⚠ أكمل التاريخ والقيمة",IF(S524="","⚠ التاريخ خارج السنة المالية",IF(H524="","⚠ اختر بند الموازنة",IF(I524="مرفوض","✖ مرفوض من المدير",IF(I524&lt;&gt;"موافق","⏳ بانتظار موافقة المدير",IF(K524&lt;&gt;"نعم","⚠ غير مسوى مع الحسابات","✔ معتمد ومسوى")))))))))</f>
        <v/>
      </c>
      <c r="R524">
        <f>N(R523)+IF(A524="عهدة",1,0)</f>
        <v/>
      </c>
      <c r="S524">
        <f>IF(C524="","",IF(AND(C524&gt;=DATE(2026,9,1),C524&lt;=DATE(2027,8,31)),(YEAR(C524)-2026)*12+MONTH(C524)-8,""))</f>
        <v/>
      </c>
      <c r="T524">
        <f>IF(AND(A524="مصروف",R524&gt;0,I524="موافق",S524&lt;&gt;"",H524&lt;&gt;""),N(G524),0)</f>
        <v/>
      </c>
    </row>
    <row r="525">
      <c r="A525" s="19" t="n"/>
      <c r="B525" s="20">
        <f>IF(A525="","",IF(R525=0,"⚠ أضف سطر عهدة أولًا","BDR-"&amp;TEXT(R525,"000")))</f>
        <v/>
      </c>
      <c r="C525" s="21" t="n"/>
      <c r="D525" s="20">
        <f>IF(C525="","",IF(S525="","خارج السنة المالية",INDEX(القوائم!$D$2:$D$13,S525)))</f>
        <v/>
      </c>
      <c r="E525" s="22" t="n"/>
      <c r="F525" s="23" t="n"/>
      <c r="G525" s="23" t="n"/>
      <c r="H525" s="22" t="n"/>
      <c r="I525" s="19" t="n"/>
      <c r="J525" s="21" t="n"/>
      <c r="K525" s="19" t="n"/>
      <c r="L525" s="19" t="n"/>
      <c r="M525" s="21" t="n"/>
      <c r="N525" s="22" t="n"/>
      <c r="O525" s="24">
        <f>IF(A525&lt;&gt;"عهدة","",SUMIFS($G$8:$G$5007,$B$8:$B$5007,B525,$A$8:$A$5007,"مصروف",$I$8:$I$5007,"&lt;&gt;مرفوض"))</f>
        <v/>
      </c>
      <c r="P525" s="25">
        <f>IF(A525&lt;&gt;"عهدة","",N(F525)-O525)</f>
        <v/>
      </c>
      <c r="Q525" s="26">
        <f>IF(A525="","",IF(A525="عهدة",IF(N(F525)=0,"⚠ أدخل قيمة العهدة",IF(P525&lt;0,"⛔ عجز / زيادة مصروفات "&amp;TEXT(-P525,"#,##0"),IF(COUNTIFS($B$8:$B$5007,B525,$A$8:$A$5007,"مصروف",$I$8:$I$5007,"&lt;&gt;مرفوض",$K$8:$K$5007,"&lt;&gt;نعم")&gt;0,"⚠ "&amp;COUNTIFS($B$8:$B$5007,B525,$A$8:$A$5007,"مصروف",$I$8:$I$5007,"&lt;&gt;مرفوض",$K$8:$K$5007,"&lt;&gt;نعم")&amp;" مصروف غير مسوى",IF(L525="تمت التسوية",IF(P525=0,"✔ متوازنة وتمت التسوية","✔ تمت التسوية – متبقي "&amp;TEXT(P525,"#,##0")),IF(P525&gt;0,"متبقي "&amp;TEXT(P525,"#,##0"),"✔ متوازنة"))))),IF(R525=0,"⚠ أضف سطر عهدة أولًا",IF(OR(C525="",N(G525)=0),"⚠ أكمل التاريخ والقيمة",IF(S525="","⚠ التاريخ خارج السنة المالية",IF(H525="","⚠ اختر بند الموازنة",IF(I525="مرفوض","✖ مرفوض من المدير",IF(I525&lt;&gt;"موافق","⏳ بانتظار موافقة المدير",IF(K525&lt;&gt;"نعم","⚠ غير مسوى مع الحسابات","✔ معتمد ومسوى")))))))))</f>
        <v/>
      </c>
      <c r="R525">
        <f>N(R524)+IF(A525="عهدة",1,0)</f>
        <v/>
      </c>
      <c r="S525">
        <f>IF(C525="","",IF(AND(C525&gt;=DATE(2026,9,1),C525&lt;=DATE(2027,8,31)),(YEAR(C525)-2026)*12+MONTH(C525)-8,""))</f>
        <v/>
      </c>
      <c r="T525">
        <f>IF(AND(A525="مصروف",R525&gt;0,I525="موافق",S525&lt;&gt;"",H525&lt;&gt;""),N(G525),0)</f>
        <v/>
      </c>
    </row>
    <row r="526">
      <c r="A526" s="19" t="n"/>
      <c r="B526" s="20">
        <f>IF(A526="","",IF(R526=0,"⚠ أضف سطر عهدة أولًا","BDR-"&amp;TEXT(R526,"000")))</f>
        <v/>
      </c>
      <c r="C526" s="21" t="n"/>
      <c r="D526" s="20">
        <f>IF(C526="","",IF(S526="","خارج السنة المالية",INDEX(القوائم!$D$2:$D$13,S526)))</f>
        <v/>
      </c>
      <c r="E526" s="22" t="n"/>
      <c r="F526" s="23" t="n"/>
      <c r="G526" s="23" t="n"/>
      <c r="H526" s="22" t="n"/>
      <c r="I526" s="19" t="n"/>
      <c r="J526" s="21" t="n"/>
      <c r="K526" s="19" t="n"/>
      <c r="L526" s="19" t="n"/>
      <c r="M526" s="21" t="n"/>
      <c r="N526" s="22" t="n"/>
      <c r="O526" s="24">
        <f>IF(A526&lt;&gt;"عهدة","",SUMIFS($G$8:$G$5007,$B$8:$B$5007,B526,$A$8:$A$5007,"مصروف",$I$8:$I$5007,"&lt;&gt;مرفوض"))</f>
        <v/>
      </c>
      <c r="P526" s="25">
        <f>IF(A526&lt;&gt;"عهدة","",N(F526)-O526)</f>
        <v/>
      </c>
      <c r="Q526" s="26">
        <f>IF(A526="","",IF(A526="عهدة",IF(N(F526)=0,"⚠ أدخل قيمة العهدة",IF(P526&lt;0,"⛔ عجز / زيادة مصروفات "&amp;TEXT(-P526,"#,##0"),IF(COUNTIFS($B$8:$B$5007,B526,$A$8:$A$5007,"مصروف",$I$8:$I$5007,"&lt;&gt;مرفوض",$K$8:$K$5007,"&lt;&gt;نعم")&gt;0,"⚠ "&amp;COUNTIFS($B$8:$B$5007,B526,$A$8:$A$5007,"مصروف",$I$8:$I$5007,"&lt;&gt;مرفوض",$K$8:$K$5007,"&lt;&gt;نعم")&amp;" مصروف غير مسوى",IF(L526="تمت التسوية",IF(P526=0,"✔ متوازنة وتمت التسوية","✔ تمت التسوية – متبقي "&amp;TEXT(P526,"#,##0")),IF(P526&gt;0,"متبقي "&amp;TEXT(P526,"#,##0"),"✔ متوازنة"))))),IF(R526=0,"⚠ أضف سطر عهدة أولًا",IF(OR(C526="",N(G526)=0),"⚠ أكمل التاريخ والقيمة",IF(S526="","⚠ التاريخ خارج السنة المالية",IF(H526="","⚠ اختر بند الموازنة",IF(I526="مرفوض","✖ مرفوض من المدير",IF(I526&lt;&gt;"موافق","⏳ بانتظار موافقة المدير",IF(K526&lt;&gt;"نعم","⚠ غير مسوى مع الحسابات","✔ معتمد ومسوى")))))))))</f>
        <v/>
      </c>
      <c r="R526">
        <f>N(R525)+IF(A526="عهدة",1,0)</f>
        <v/>
      </c>
      <c r="S526">
        <f>IF(C526="","",IF(AND(C526&gt;=DATE(2026,9,1),C526&lt;=DATE(2027,8,31)),(YEAR(C526)-2026)*12+MONTH(C526)-8,""))</f>
        <v/>
      </c>
      <c r="T526">
        <f>IF(AND(A526="مصروف",R526&gt;0,I526="موافق",S526&lt;&gt;"",H526&lt;&gt;""),N(G526),0)</f>
        <v/>
      </c>
    </row>
    <row r="527">
      <c r="A527" s="19" t="n"/>
      <c r="B527" s="20">
        <f>IF(A527="","",IF(R527=0,"⚠ أضف سطر عهدة أولًا","BDR-"&amp;TEXT(R527,"000")))</f>
        <v/>
      </c>
      <c r="C527" s="21" t="n"/>
      <c r="D527" s="20">
        <f>IF(C527="","",IF(S527="","خارج السنة المالية",INDEX(القوائم!$D$2:$D$13,S527)))</f>
        <v/>
      </c>
      <c r="E527" s="22" t="n"/>
      <c r="F527" s="23" t="n"/>
      <c r="G527" s="23" t="n"/>
      <c r="H527" s="22" t="n"/>
      <c r="I527" s="19" t="n"/>
      <c r="J527" s="21" t="n"/>
      <c r="K527" s="19" t="n"/>
      <c r="L527" s="19" t="n"/>
      <c r="M527" s="21" t="n"/>
      <c r="N527" s="22" t="n"/>
      <c r="O527" s="24">
        <f>IF(A527&lt;&gt;"عهدة","",SUMIFS($G$8:$G$5007,$B$8:$B$5007,B527,$A$8:$A$5007,"مصروف",$I$8:$I$5007,"&lt;&gt;مرفوض"))</f>
        <v/>
      </c>
      <c r="P527" s="25">
        <f>IF(A527&lt;&gt;"عهدة","",N(F527)-O527)</f>
        <v/>
      </c>
      <c r="Q527" s="26">
        <f>IF(A527="","",IF(A527="عهدة",IF(N(F527)=0,"⚠ أدخل قيمة العهدة",IF(P527&lt;0,"⛔ عجز / زيادة مصروفات "&amp;TEXT(-P527,"#,##0"),IF(COUNTIFS($B$8:$B$5007,B527,$A$8:$A$5007,"مصروف",$I$8:$I$5007,"&lt;&gt;مرفوض",$K$8:$K$5007,"&lt;&gt;نعم")&gt;0,"⚠ "&amp;COUNTIFS($B$8:$B$5007,B527,$A$8:$A$5007,"مصروف",$I$8:$I$5007,"&lt;&gt;مرفوض",$K$8:$K$5007,"&lt;&gt;نعم")&amp;" مصروف غير مسوى",IF(L527="تمت التسوية",IF(P527=0,"✔ متوازنة وتمت التسوية","✔ تمت التسوية – متبقي "&amp;TEXT(P527,"#,##0")),IF(P527&gt;0,"متبقي "&amp;TEXT(P527,"#,##0"),"✔ متوازنة"))))),IF(R527=0,"⚠ أضف سطر عهدة أولًا",IF(OR(C527="",N(G527)=0),"⚠ أكمل التاريخ والقيمة",IF(S527="","⚠ التاريخ خارج السنة المالية",IF(H527="","⚠ اختر بند الموازنة",IF(I527="مرفوض","✖ مرفوض من المدير",IF(I527&lt;&gt;"موافق","⏳ بانتظار موافقة المدير",IF(K527&lt;&gt;"نعم","⚠ غير مسوى مع الحسابات","✔ معتمد ومسوى")))))))))</f>
        <v/>
      </c>
      <c r="R527">
        <f>N(R526)+IF(A527="عهدة",1,0)</f>
        <v/>
      </c>
      <c r="S527">
        <f>IF(C527="","",IF(AND(C527&gt;=DATE(2026,9,1),C527&lt;=DATE(2027,8,31)),(YEAR(C527)-2026)*12+MONTH(C527)-8,""))</f>
        <v/>
      </c>
      <c r="T527">
        <f>IF(AND(A527="مصروف",R527&gt;0,I527="موافق",S527&lt;&gt;"",H527&lt;&gt;""),N(G527),0)</f>
        <v/>
      </c>
    </row>
    <row r="528">
      <c r="A528" s="19" t="n"/>
      <c r="B528" s="20">
        <f>IF(A528="","",IF(R528=0,"⚠ أضف سطر عهدة أولًا","BDR-"&amp;TEXT(R528,"000")))</f>
        <v/>
      </c>
      <c r="C528" s="21" t="n"/>
      <c r="D528" s="20">
        <f>IF(C528="","",IF(S528="","خارج السنة المالية",INDEX(القوائم!$D$2:$D$13,S528)))</f>
        <v/>
      </c>
      <c r="E528" s="22" t="n"/>
      <c r="F528" s="23" t="n"/>
      <c r="G528" s="23" t="n"/>
      <c r="H528" s="22" t="n"/>
      <c r="I528" s="19" t="n"/>
      <c r="J528" s="21" t="n"/>
      <c r="K528" s="19" t="n"/>
      <c r="L528" s="19" t="n"/>
      <c r="M528" s="21" t="n"/>
      <c r="N528" s="22" t="n"/>
      <c r="O528" s="24">
        <f>IF(A528&lt;&gt;"عهدة","",SUMIFS($G$8:$G$5007,$B$8:$B$5007,B528,$A$8:$A$5007,"مصروف",$I$8:$I$5007,"&lt;&gt;مرفوض"))</f>
        <v/>
      </c>
      <c r="P528" s="25">
        <f>IF(A528&lt;&gt;"عهدة","",N(F528)-O528)</f>
        <v/>
      </c>
      <c r="Q528" s="26">
        <f>IF(A528="","",IF(A528="عهدة",IF(N(F528)=0,"⚠ أدخل قيمة العهدة",IF(P528&lt;0,"⛔ عجز / زيادة مصروفات "&amp;TEXT(-P528,"#,##0"),IF(COUNTIFS($B$8:$B$5007,B528,$A$8:$A$5007,"مصروف",$I$8:$I$5007,"&lt;&gt;مرفوض",$K$8:$K$5007,"&lt;&gt;نعم")&gt;0,"⚠ "&amp;COUNTIFS($B$8:$B$5007,B528,$A$8:$A$5007,"مصروف",$I$8:$I$5007,"&lt;&gt;مرفوض",$K$8:$K$5007,"&lt;&gt;نعم")&amp;" مصروف غير مسوى",IF(L528="تمت التسوية",IF(P528=0,"✔ متوازنة وتمت التسوية","✔ تمت التسوية – متبقي "&amp;TEXT(P528,"#,##0")),IF(P528&gt;0,"متبقي "&amp;TEXT(P528,"#,##0"),"✔ متوازنة"))))),IF(R528=0,"⚠ أضف سطر عهدة أولًا",IF(OR(C528="",N(G528)=0),"⚠ أكمل التاريخ والقيمة",IF(S528="","⚠ التاريخ خارج السنة المالية",IF(H528="","⚠ اختر بند الموازنة",IF(I528="مرفوض","✖ مرفوض من المدير",IF(I528&lt;&gt;"موافق","⏳ بانتظار موافقة المدير",IF(K528&lt;&gt;"نعم","⚠ غير مسوى مع الحسابات","✔ معتمد ومسوى")))))))))</f>
        <v/>
      </c>
      <c r="R528">
        <f>N(R527)+IF(A528="عهدة",1,0)</f>
        <v/>
      </c>
      <c r="S528">
        <f>IF(C528="","",IF(AND(C528&gt;=DATE(2026,9,1),C528&lt;=DATE(2027,8,31)),(YEAR(C528)-2026)*12+MONTH(C528)-8,""))</f>
        <v/>
      </c>
      <c r="T528">
        <f>IF(AND(A528="مصروف",R528&gt;0,I528="موافق",S528&lt;&gt;"",H528&lt;&gt;""),N(G528),0)</f>
        <v/>
      </c>
    </row>
    <row r="529">
      <c r="A529" s="19" t="n"/>
      <c r="B529" s="20">
        <f>IF(A529="","",IF(R529=0,"⚠ أضف سطر عهدة أولًا","BDR-"&amp;TEXT(R529,"000")))</f>
        <v/>
      </c>
      <c r="C529" s="21" t="n"/>
      <c r="D529" s="20">
        <f>IF(C529="","",IF(S529="","خارج السنة المالية",INDEX(القوائم!$D$2:$D$13,S529)))</f>
        <v/>
      </c>
      <c r="E529" s="22" t="n"/>
      <c r="F529" s="23" t="n"/>
      <c r="G529" s="23" t="n"/>
      <c r="H529" s="22" t="n"/>
      <c r="I529" s="19" t="n"/>
      <c r="J529" s="21" t="n"/>
      <c r="K529" s="19" t="n"/>
      <c r="L529" s="19" t="n"/>
      <c r="M529" s="21" t="n"/>
      <c r="N529" s="22" t="n"/>
      <c r="O529" s="24">
        <f>IF(A529&lt;&gt;"عهدة","",SUMIFS($G$8:$G$5007,$B$8:$B$5007,B529,$A$8:$A$5007,"مصروف",$I$8:$I$5007,"&lt;&gt;مرفوض"))</f>
        <v/>
      </c>
      <c r="P529" s="25">
        <f>IF(A529&lt;&gt;"عهدة","",N(F529)-O529)</f>
        <v/>
      </c>
      <c r="Q529" s="26">
        <f>IF(A529="","",IF(A529="عهدة",IF(N(F529)=0,"⚠ أدخل قيمة العهدة",IF(P529&lt;0,"⛔ عجز / زيادة مصروفات "&amp;TEXT(-P529,"#,##0"),IF(COUNTIFS($B$8:$B$5007,B529,$A$8:$A$5007,"مصروف",$I$8:$I$5007,"&lt;&gt;مرفوض",$K$8:$K$5007,"&lt;&gt;نعم")&gt;0,"⚠ "&amp;COUNTIFS($B$8:$B$5007,B529,$A$8:$A$5007,"مصروف",$I$8:$I$5007,"&lt;&gt;مرفوض",$K$8:$K$5007,"&lt;&gt;نعم")&amp;" مصروف غير مسوى",IF(L529="تمت التسوية",IF(P529=0,"✔ متوازنة وتمت التسوية","✔ تمت التسوية – متبقي "&amp;TEXT(P529,"#,##0")),IF(P529&gt;0,"متبقي "&amp;TEXT(P529,"#,##0"),"✔ متوازنة"))))),IF(R529=0,"⚠ أضف سطر عهدة أولًا",IF(OR(C529="",N(G529)=0),"⚠ أكمل التاريخ والقيمة",IF(S529="","⚠ التاريخ خارج السنة المالية",IF(H529="","⚠ اختر بند الموازنة",IF(I529="مرفوض","✖ مرفوض من المدير",IF(I529&lt;&gt;"موافق","⏳ بانتظار موافقة المدير",IF(K529&lt;&gt;"نعم","⚠ غير مسوى مع الحسابات","✔ معتمد ومسوى")))))))))</f>
        <v/>
      </c>
      <c r="R529">
        <f>N(R528)+IF(A529="عهدة",1,0)</f>
        <v/>
      </c>
      <c r="S529">
        <f>IF(C529="","",IF(AND(C529&gt;=DATE(2026,9,1),C529&lt;=DATE(2027,8,31)),(YEAR(C529)-2026)*12+MONTH(C529)-8,""))</f>
        <v/>
      </c>
      <c r="T529">
        <f>IF(AND(A529="مصروف",R529&gt;0,I529="موافق",S529&lt;&gt;"",H529&lt;&gt;""),N(G529),0)</f>
        <v/>
      </c>
    </row>
    <row r="530">
      <c r="A530" s="19" t="n"/>
      <c r="B530" s="20">
        <f>IF(A530="","",IF(R530=0,"⚠ أضف سطر عهدة أولًا","BDR-"&amp;TEXT(R530,"000")))</f>
        <v/>
      </c>
      <c r="C530" s="21" t="n"/>
      <c r="D530" s="20">
        <f>IF(C530="","",IF(S530="","خارج السنة المالية",INDEX(القوائم!$D$2:$D$13,S530)))</f>
        <v/>
      </c>
      <c r="E530" s="22" t="n"/>
      <c r="F530" s="23" t="n"/>
      <c r="G530" s="23" t="n"/>
      <c r="H530" s="22" t="n"/>
      <c r="I530" s="19" t="n"/>
      <c r="J530" s="21" t="n"/>
      <c r="K530" s="19" t="n"/>
      <c r="L530" s="19" t="n"/>
      <c r="M530" s="21" t="n"/>
      <c r="N530" s="22" t="n"/>
      <c r="O530" s="24">
        <f>IF(A530&lt;&gt;"عهدة","",SUMIFS($G$8:$G$5007,$B$8:$B$5007,B530,$A$8:$A$5007,"مصروف",$I$8:$I$5007,"&lt;&gt;مرفوض"))</f>
        <v/>
      </c>
      <c r="P530" s="25">
        <f>IF(A530&lt;&gt;"عهدة","",N(F530)-O530)</f>
        <v/>
      </c>
      <c r="Q530" s="26">
        <f>IF(A530="","",IF(A530="عهدة",IF(N(F530)=0,"⚠ أدخل قيمة العهدة",IF(P530&lt;0,"⛔ عجز / زيادة مصروفات "&amp;TEXT(-P530,"#,##0"),IF(COUNTIFS($B$8:$B$5007,B530,$A$8:$A$5007,"مصروف",$I$8:$I$5007,"&lt;&gt;مرفوض",$K$8:$K$5007,"&lt;&gt;نعم")&gt;0,"⚠ "&amp;COUNTIFS($B$8:$B$5007,B530,$A$8:$A$5007,"مصروف",$I$8:$I$5007,"&lt;&gt;مرفوض",$K$8:$K$5007,"&lt;&gt;نعم")&amp;" مصروف غير مسوى",IF(L530="تمت التسوية",IF(P530=0,"✔ متوازنة وتمت التسوية","✔ تمت التسوية – متبقي "&amp;TEXT(P530,"#,##0")),IF(P530&gt;0,"متبقي "&amp;TEXT(P530,"#,##0"),"✔ متوازنة"))))),IF(R530=0,"⚠ أضف سطر عهدة أولًا",IF(OR(C530="",N(G530)=0),"⚠ أكمل التاريخ والقيمة",IF(S530="","⚠ التاريخ خارج السنة المالية",IF(H530="","⚠ اختر بند الموازنة",IF(I530="مرفوض","✖ مرفوض من المدير",IF(I530&lt;&gt;"موافق","⏳ بانتظار موافقة المدير",IF(K530&lt;&gt;"نعم","⚠ غير مسوى مع الحسابات","✔ معتمد ومسوى")))))))))</f>
        <v/>
      </c>
      <c r="R530">
        <f>N(R529)+IF(A530="عهدة",1,0)</f>
        <v/>
      </c>
      <c r="S530">
        <f>IF(C530="","",IF(AND(C530&gt;=DATE(2026,9,1),C530&lt;=DATE(2027,8,31)),(YEAR(C530)-2026)*12+MONTH(C530)-8,""))</f>
        <v/>
      </c>
      <c r="T530">
        <f>IF(AND(A530="مصروف",R530&gt;0,I530="موافق",S530&lt;&gt;"",H530&lt;&gt;""),N(G530),0)</f>
        <v/>
      </c>
    </row>
    <row r="531">
      <c r="A531" s="19" t="n"/>
      <c r="B531" s="20">
        <f>IF(A531="","",IF(R531=0,"⚠ أضف سطر عهدة أولًا","BDR-"&amp;TEXT(R531,"000")))</f>
        <v/>
      </c>
      <c r="C531" s="21" t="n"/>
      <c r="D531" s="20">
        <f>IF(C531="","",IF(S531="","خارج السنة المالية",INDEX(القوائم!$D$2:$D$13,S531)))</f>
        <v/>
      </c>
      <c r="E531" s="22" t="n"/>
      <c r="F531" s="23" t="n"/>
      <c r="G531" s="23" t="n"/>
      <c r="H531" s="22" t="n"/>
      <c r="I531" s="19" t="n"/>
      <c r="J531" s="21" t="n"/>
      <c r="K531" s="19" t="n"/>
      <c r="L531" s="19" t="n"/>
      <c r="M531" s="21" t="n"/>
      <c r="N531" s="22" t="n"/>
      <c r="O531" s="24">
        <f>IF(A531&lt;&gt;"عهدة","",SUMIFS($G$8:$G$5007,$B$8:$B$5007,B531,$A$8:$A$5007,"مصروف",$I$8:$I$5007,"&lt;&gt;مرفوض"))</f>
        <v/>
      </c>
      <c r="P531" s="25">
        <f>IF(A531&lt;&gt;"عهدة","",N(F531)-O531)</f>
        <v/>
      </c>
      <c r="Q531" s="26">
        <f>IF(A531="","",IF(A531="عهدة",IF(N(F531)=0,"⚠ أدخل قيمة العهدة",IF(P531&lt;0,"⛔ عجز / زيادة مصروفات "&amp;TEXT(-P531,"#,##0"),IF(COUNTIFS($B$8:$B$5007,B531,$A$8:$A$5007,"مصروف",$I$8:$I$5007,"&lt;&gt;مرفوض",$K$8:$K$5007,"&lt;&gt;نعم")&gt;0,"⚠ "&amp;COUNTIFS($B$8:$B$5007,B531,$A$8:$A$5007,"مصروف",$I$8:$I$5007,"&lt;&gt;مرفوض",$K$8:$K$5007,"&lt;&gt;نعم")&amp;" مصروف غير مسوى",IF(L531="تمت التسوية",IF(P531=0,"✔ متوازنة وتمت التسوية","✔ تمت التسوية – متبقي "&amp;TEXT(P531,"#,##0")),IF(P531&gt;0,"متبقي "&amp;TEXT(P531,"#,##0"),"✔ متوازنة"))))),IF(R531=0,"⚠ أضف سطر عهدة أولًا",IF(OR(C531="",N(G531)=0),"⚠ أكمل التاريخ والقيمة",IF(S531="","⚠ التاريخ خارج السنة المالية",IF(H531="","⚠ اختر بند الموازنة",IF(I531="مرفوض","✖ مرفوض من المدير",IF(I531&lt;&gt;"موافق","⏳ بانتظار موافقة المدير",IF(K531&lt;&gt;"نعم","⚠ غير مسوى مع الحسابات","✔ معتمد ومسوى")))))))))</f>
        <v/>
      </c>
      <c r="R531">
        <f>N(R530)+IF(A531="عهدة",1,0)</f>
        <v/>
      </c>
      <c r="S531">
        <f>IF(C531="","",IF(AND(C531&gt;=DATE(2026,9,1),C531&lt;=DATE(2027,8,31)),(YEAR(C531)-2026)*12+MONTH(C531)-8,""))</f>
        <v/>
      </c>
      <c r="T531">
        <f>IF(AND(A531="مصروف",R531&gt;0,I531="موافق",S531&lt;&gt;"",H531&lt;&gt;""),N(G531),0)</f>
        <v/>
      </c>
    </row>
    <row r="532">
      <c r="A532" s="19" t="n"/>
      <c r="B532" s="20">
        <f>IF(A532="","",IF(R532=0,"⚠ أضف سطر عهدة أولًا","BDR-"&amp;TEXT(R532,"000")))</f>
        <v/>
      </c>
      <c r="C532" s="21" t="n"/>
      <c r="D532" s="20">
        <f>IF(C532="","",IF(S532="","خارج السنة المالية",INDEX(القوائم!$D$2:$D$13,S532)))</f>
        <v/>
      </c>
      <c r="E532" s="22" t="n"/>
      <c r="F532" s="23" t="n"/>
      <c r="G532" s="23" t="n"/>
      <c r="H532" s="22" t="n"/>
      <c r="I532" s="19" t="n"/>
      <c r="J532" s="21" t="n"/>
      <c r="K532" s="19" t="n"/>
      <c r="L532" s="19" t="n"/>
      <c r="M532" s="21" t="n"/>
      <c r="N532" s="22" t="n"/>
      <c r="O532" s="24">
        <f>IF(A532&lt;&gt;"عهدة","",SUMIFS($G$8:$G$5007,$B$8:$B$5007,B532,$A$8:$A$5007,"مصروف",$I$8:$I$5007,"&lt;&gt;مرفوض"))</f>
        <v/>
      </c>
      <c r="P532" s="25">
        <f>IF(A532&lt;&gt;"عهدة","",N(F532)-O532)</f>
        <v/>
      </c>
      <c r="Q532" s="26">
        <f>IF(A532="","",IF(A532="عهدة",IF(N(F532)=0,"⚠ أدخل قيمة العهدة",IF(P532&lt;0,"⛔ عجز / زيادة مصروفات "&amp;TEXT(-P532,"#,##0"),IF(COUNTIFS($B$8:$B$5007,B532,$A$8:$A$5007,"مصروف",$I$8:$I$5007,"&lt;&gt;مرفوض",$K$8:$K$5007,"&lt;&gt;نعم")&gt;0,"⚠ "&amp;COUNTIFS($B$8:$B$5007,B532,$A$8:$A$5007,"مصروف",$I$8:$I$5007,"&lt;&gt;مرفوض",$K$8:$K$5007,"&lt;&gt;نعم")&amp;" مصروف غير مسوى",IF(L532="تمت التسوية",IF(P532=0,"✔ متوازنة وتمت التسوية","✔ تمت التسوية – متبقي "&amp;TEXT(P532,"#,##0")),IF(P532&gt;0,"متبقي "&amp;TEXT(P532,"#,##0"),"✔ متوازنة"))))),IF(R532=0,"⚠ أضف سطر عهدة أولًا",IF(OR(C532="",N(G532)=0),"⚠ أكمل التاريخ والقيمة",IF(S532="","⚠ التاريخ خارج السنة المالية",IF(H532="","⚠ اختر بند الموازنة",IF(I532="مرفوض","✖ مرفوض من المدير",IF(I532&lt;&gt;"موافق","⏳ بانتظار موافقة المدير",IF(K532&lt;&gt;"نعم","⚠ غير مسوى مع الحسابات","✔ معتمد ومسوى")))))))))</f>
        <v/>
      </c>
      <c r="R532">
        <f>N(R531)+IF(A532="عهدة",1,0)</f>
        <v/>
      </c>
      <c r="S532">
        <f>IF(C532="","",IF(AND(C532&gt;=DATE(2026,9,1),C532&lt;=DATE(2027,8,31)),(YEAR(C532)-2026)*12+MONTH(C532)-8,""))</f>
        <v/>
      </c>
      <c r="T532">
        <f>IF(AND(A532="مصروف",R532&gt;0,I532="موافق",S532&lt;&gt;"",H532&lt;&gt;""),N(G532),0)</f>
        <v/>
      </c>
    </row>
    <row r="533">
      <c r="A533" s="19" t="n"/>
      <c r="B533" s="20">
        <f>IF(A533="","",IF(R533=0,"⚠ أضف سطر عهدة أولًا","BDR-"&amp;TEXT(R533,"000")))</f>
        <v/>
      </c>
      <c r="C533" s="21" t="n"/>
      <c r="D533" s="20">
        <f>IF(C533="","",IF(S533="","خارج السنة المالية",INDEX(القوائم!$D$2:$D$13,S533)))</f>
        <v/>
      </c>
      <c r="E533" s="22" t="n"/>
      <c r="F533" s="23" t="n"/>
      <c r="G533" s="23" t="n"/>
      <c r="H533" s="22" t="n"/>
      <c r="I533" s="19" t="n"/>
      <c r="J533" s="21" t="n"/>
      <c r="K533" s="19" t="n"/>
      <c r="L533" s="19" t="n"/>
      <c r="M533" s="21" t="n"/>
      <c r="N533" s="22" t="n"/>
      <c r="O533" s="24">
        <f>IF(A533&lt;&gt;"عهدة","",SUMIFS($G$8:$G$5007,$B$8:$B$5007,B533,$A$8:$A$5007,"مصروف",$I$8:$I$5007,"&lt;&gt;مرفوض"))</f>
        <v/>
      </c>
      <c r="P533" s="25">
        <f>IF(A533&lt;&gt;"عهدة","",N(F533)-O533)</f>
        <v/>
      </c>
      <c r="Q533" s="26">
        <f>IF(A533="","",IF(A533="عهدة",IF(N(F533)=0,"⚠ أدخل قيمة العهدة",IF(P533&lt;0,"⛔ عجز / زيادة مصروفات "&amp;TEXT(-P533,"#,##0"),IF(COUNTIFS($B$8:$B$5007,B533,$A$8:$A$5007,"مصروف",$I$8:$I$5007,"&lt;&gt;مرفوض",$K$8:$K$5007,"&lt;&gt;نعم")&gt;0,"⚠ "&amp;COUNTIFS($B$8:$B$5007,B533,$A$8:$A$5007,"مصروف",$I$8:$I$5007,"&lt;&gt;مرفوض",$K$8:$K$5007,"&lt;&gt;نعم")&amp;" مصروف غير مسوى",IF(L533="تمت التسوية",IF(P533=0,"✔ متوازنة وتمت التسوية","✔ تمت التسوية – متبقي "&amp;TEXT(P533,"#,##0")),IF(P533&gt;0,"متبقي "&amp;TEXT(P533,"#,##0"),"✔ متوازنة"))))),IF(R533=0,"⚠ أضف سطر عهدة أولًا",IF(OR(C533="",N(G533)=0),"⚠ أكمل التاريخ والقيمة",IF(S533="","⚠ التاريخ خارج السنة المالية",IF(H533="","⚠ اختر بند الموازنة",IF(I533="مرفوض","✖ مرفوض من المدير",IF(I533&lt;&gt;"موافق","⏳ بانتظار موافقة المدير",IF(K533&lt;&gt;"نعم","⚠ غير مسوى مع الحسابات","✔ معتمد ومسوى")))))))))</f>
        <v/>
      </c>
      <c r="R533">
        <f>N(R532)+IF(A533="عهدة",1,0)</f>
        <v/>
      </c>
      <c r="S533">
        <f>IF(C533="","",IF(AND(C533&gt;=DATE(2026,9,1),C533&lt;=DATE(2027,8,31)),(YEAR(C533)-2026)*12+MONTH(C533)-8,""))</f>
        <v/>
      </c>
      <c r="T533">
        <f>IF(AND(A533="مصروف",R533&gt;0,I533="موافق",S533&lt;&gt;"",H533&lt;&gt;""),N(G533),0)</f>
        <v/>
      </c>
    </row>
    <row r="534">
      <c r="A534" s="19" t="n"/>
      <c r="B534" s="20">
        <f>IF(A534="","",IF(R534=0,"⚠ أضف سطر عهدة أولًا","BDR-"&amp;TEXT(R534,"000")))</f>
        <v/>
      </c>
      <c r="C534" s="21" t="n"/>
      <c r="D534" s="20">
        <f>IF(C534="","",IF(S534="","خارج السنة المالية",INDEX(القوائم!$D$2:$D$13,S534)))</f>
        <v/>
      </c>
      <c r="E534" s="22" t="n"/>
      <c r="F534" s="23" t="n"/>
      <c r="G534" s="23" t="n"/>
      <c r="H534" s="22" t="n"/>
      <c r="I534" s="19" t="n"/>
      <c r="J534" s="21" t="n"/>
      <c r="K534" s="19" t="n"/>
      <c r="L534" s="19" t="n"/>
      <c r="M534" s="21" t="n"/>
      <c r="N534" s="22" t="n"/>
      <c r="O534" s="24">
        <f>IF(A534&lt;&gt;"عهدة","",SUMIFS($G$8:$G$5007,$B$8:$B$5007,B534,$A$8:$A$5007,"مصروف",$I$8:$I$5007,"&lt;&gt;مرفوض"))</f>
        <v/>
      </c>
      <c r="P534" s="25">
        <f>IF(A534&lt;&gt;"عهدة","",N(F534)-O534)</f>
        <v/>
      </c>
      <c r="Q534" s="26">
        <f>IF(A534="","",IF(A534="عهدة",IF(N(F534)=0,"⚠ أدخل قيمة العهدة",IF(P534&lt;0,"⛔ عجز / زيادة مصروفات "&amp;TEXT(-P534,"#,##0"),IF(COUNTIFS($B$8:$B$5007,B534,$A$8:$A$5007,"مصروف",$I$8:$I$5007,"&lt;&gt;مرفوض",$K$8:$K$5007,"&lt;&gt;نعم")&gt;0,"⚠ "&amp;COUNTIFS($B$8:$B$5007,B534,$A$8:$A$5007,"مصروف",$I$8:$I$5007,"&lt;&gt;مرفوض",$K$8:$K$5007,"&lt;&gt;نعم")&amp;" مصروف غير مسوى",IF(L534="تمت التسوية",IF(P534=0,"✔ متوازنة وتمت التسوية","✔ تمت التسوية – متبقي "&amp;TEXT(P534,"#,##0")),IF(P534&gt;0,"متبقي "&amp;TEXT(P534,"#,##0"),"✔ متوازنة"))))),IF(R534=0,"⚠ أضف سطر عهدة أولًا",IF(OR(C534="",N(G534)=0),"⚠ أكمل التاريخ والقيمة",IF(S534="","⚠ التاريخ خارج السنة المالية",IF(H534="","⚠ اختر بند الموازنة",IF(I534="مرفوض","✖ مرفوض من المدير",IF(I534&lt;&gt;"موافق","⏳ بانتظار موافقة المدير",IF(K534&lt;&gt;"نعم","⚠ غير مسوى مع الحسابات","✔ معتمد ومسوى")))))))))</f>
        <v/>
      </c>
      <c r="R534">
        <f>N(R533)+IF(A534="عهدة",1,0)</f>
        <v/>
      </c>
      <c r="S534">
        <f>IF(C534="","",IF(AND(C534&gt;=DATE(2026,9,1),C534&lt;=DATE(2027,8,31)),(YEAR(C534)-2026)*12+MONTH(C534)-8,""))</f>
        <v/>
      </c>
      <c r="T534">
        <f>IF(AND(A534="مصروف",R534&gt;0,I534="موافق",S534&lt;&gt;"",H534&lt;&gt;""),N(G534),0)</f>
        <v/>
      </c>
    </row>
    <row r="535">
      <c r="A535" s="19" t="n"/>
      <c r="B535" s="20">
        <f>IF(A535="","",IF(R535=0,"⚠ أضف سطر عهدة أولًا","BDR-"&amp;TEXT(R535,"000")))</f>
        <v/>
      </c>
      <c r="C535" s="21" t="n"/>
      <c r="D535" s="20">
        <f>IF(C535="","",IF(S535="","خارج السنة المالية",INDEX(القوائم!$D$2:$D$13,S535)))</f>
        <v/>
      </c>
      <c r="E535" s="22" t="n"/>
      <c r="F535" s="23" t="n"/>
      <c r="G535" s="23" t="n"/>
      <c r="H535" s="22" t="n"/>
      <c r="I535" s="19" t="n"/>
      <c r="J535" s="21" t="n"/>
      <c r="K535" s="19" t="n"/>
      <c r="L535" s="19" t="n"/>
      <c r="M535" s="21" t="n"/>
      <c r="N535" s="22" t="n"/>
      <c r="O535" s="24">
        <f>IF(A535&lt;&gt;"عهدة","",SUMIFS($G$8:$G$5007,$B$8:$B$5007,B535,$A$8:$A$5007,"مصروف",$I$8:$I$5007,"&lt;&gt;مرفوض"))</f>
        <v/>
      </c>
      <c r="P535" s="25">
        <f>IF(A535&lt;&gt;"عهدة","",N(F535)-O535)</f>
        <v/>
      </c>
      <c r="Q535" s="26">
        <f>IF(A535="","",IF(A535="عهدة",IF(N(F535)=0,"⚠ أدخل قيمة العهدة",IF(P535&lt;0,"⛔ عجز / زيادة مصروفات "&amp;TEXT(-P535,"#,##0"),IF(COUNTIFS($B$8:$B$5007,B535,$A$8:$A$5007,"مصروف",$I$8:$I$5007,"&lt;&gt;مرفوض",$K$8:$K$5007,"&lt;&gt;نعم")&gt;0,"⚠ "&amp;COUNTIFS($B$8:$B$5007,B535,$A$8:$A$5007,"مصروف",$I$8:$I$5007,"&lt;&gt;مرفوض",$K$8:$K$5007,"&lt;&gt;نعم")&amp;" مصروف غير مسوى",IF(L535="تمت التسوية",IF(P535=0,"✔ متوازنة وتمت التسوية","✔ تمت التسوية – متبقي "&amp;TEXT(P535,"#,##0")),IF(P535&gt;0,"متبقي "&amp;TEXT(P535,"#,##0"),"✔ متوازنة"))))),IF(R535=0,"⚠ أضف سطر عهدة أولًا",IF(OR(C535="",N(G535)=0),"⚠ أكمل التاريخ والقيمة",IF(S535="","⚠ التاريخ خارج السنة المالية",IF(H535="","⚠ اختر بند الموازنة",IF(I535="مرفوض","✖ مرفوض من المدير",IF(I535&lt;&gt;"موافق","⏳ بانتظار موافقة المدير",IF(K535&lt;&gt;"نعم","⚠ غير مسوى مع الحسابات","✔ معتمد ومسوى")))))))))</f>
        <v/>
      </c>
      <c r="R535">
        <f>N(R534)+IF(A535="عهدة",1,0)</f>
        <v/>
      </c>
      <c r="S535">
        <f>IF(C535="","",IF(AND(C535&gt;=DATE(2026,9,1),C535&lt;=DATE(2027,8,31)),(YEAR(C535)-2026)*12+MONTH(C535)-8,""))</f>
        <v/>
      </c>
      <c r="T535">
        <f>IF(AND(A535="مصروف",R535&gt;0,I535="موافق",S535&lt;&gt;"",H535&lt;&gt;""),N(G535),0)</f>
        <v/>
      </c>
    </row>
    <row r="536">
      <c r="A536" s="19" t="n"/>
      <c r="B536" s="20">
        <f>IF(A536="","",IF(R536=0,"⚠ أضف سطر عهدة أولًا","BDR-"&amp;TEXT(R536,"000")))</f>
        <v/>
      </c>
      <c r="C536" s="21" t="n"/>
      <c r="D536" s="20">
        <f>IF(C536="","",IF(S536="","خارج السنة المالية",INDEX(القوائم!$D$2:$D$13,S536)))</f>
        <v/>
      </c>
      <c r="E536" s="22" t="n"/>
      <c r="F536" s="23" t="n"/>
      <c r="G536" s="23" t="n"/>
      <c r="H536" s="22" t="n"/>
      <c r="I536" s="19" t="n"/>
      <c r="J536" s="21" t="n"/>
      <c r="K536" s="19" t="n"/>
      <c r="L536" s="19" t="n"/>
      <c r="M536" s="21" t="n"/>
      <c r="N536" s="22" t="n"/>
      <c r="O536" s="24">
        <f>IF(A536&lt;&gt;"عهدة","",SUMIFS($G$8:$G$5007,$B$8:$B$5007,B536,$A$8:$A$5007,"مصروف",$I$8:$I$5007,"&lt;&gt;مرفوض"))</f>
        <v/>
      </c>
      <c r="P536" s="25">
        <f>IF(A536&lt;&gt;"عهدة","",N(F536)-O536)</f>
        <v/>
      </c>
      <c r="Q536" s="26">
        <f>IF(A536="","",IF(A536="عهدة",IF(N(F536)=0,"⚠ أدخل قيمة العهدة",IF(P536&lt;0,"⛔ عجز / زيادة مصروفات "&amp;TEXT(-P536,"#,##0"),IF(COUNTIFS($B$8:$B$5007,B536,$A$8:$A$5007,"مصروف",$I$8:$I$5007,"&lt;&gt;مرفوض",$K$8:$K$5007,"&lt;&gt;نعم")&gt;0,"⚠ "&amp;COUNTIFS($B$8:$B$5007,B536,$A$8:$A$5007,"مصروف",$I$8:$I$5007,"&lt;&gt;مرفوض",$K$8:$K$5007,"&lt;&gt;نعم")&amp;" مصروف غير مسوى",IF(L536="تمت التسوية",IF(P536=0,"✔ متوازنة وتمت التسوية","✔ تمت التسوية – متبقي "&amp;TEXT(P536,"#,##0")),IF(P536&gt;0,"متبقي "&amp;TEXT(P536,"#,##0"),"✔ متوازنة"))))),IF(R536=0,"⚠ أضف سطر عهدة أولًا",IF(OR(C536="",N(G536)=0),"⚠ أكمل التاريخ والقيمة",IF(S536="","⚠ التاريخ خارج السنة المالية",IF(H536="","⚠ اختر بند الموازنة",IF(I536="مرفوض","✖ مرفوض من المدير",IF(I536&lt;&gt;"موافق","⏳ بانتظار موافقة المدير",IF(K536&lt;&gt;"نعم","⚠ غير مسوى مع الحسابات","✔ معتمد ومسوى")))))))))</f>
        <v/>
      </c>
      <c r="R536">
        <f>N(R535)+IF(A536="عهدة",1,0)</f>
        <v/>
      </c>
      <c r="S536">
        <f>IF(C536="","",IF(AND(C536&gt;=DATE(2026,9,1),C536&lt;=DATE(2027,8,31)),(YEAR(C536)-2026)*12+MONTH(C536)-8,""))</f>
        <v/>
      </c>
      <c r="T536">
        <f>IF(AND(A536="مصروف",R536&gt;0,I536="موافق",S536&lt;&gt;"",H536&lt;&gt;""),N(G536),0)</f>
        <v/>
      </c>
    </row>
    <row r="537">
      <c r="A537" s="19" t="n"/>
      <c r="B537" s="20">
        <f>IF(A537="","",IF(R537=0,"⚠ أضف سطر عهدة أولًا","BDR-"&amp;TEXT(R537,"000")))</f>
        <v/>
      </c>
      <c r="C537" s="21" t="n"/>
      <c r="D537" s="20">
        <f>IF(C537="","",IF(S537="","خارج السنة المالية",INDEX(القوائم!$D$2:$D$13,S537)))</f>
        <v/>
      </c>
      <c r="E537" s="22" t="n"/>
      <c r="F537" s="23" t="n"/>
      <c r="G537" s="23" t="n"/>
      <c r="H537" s="22" t="n"/>
      <c r="I537" s="19" t="n"/>
      <c r="J537" s="21" t="n"/>
      <c r="K537" s="19" t="n"/>
      <c r="L537" s="19" t="n"/>
      <c r="M537" s="21" t="n"/>
      <c r="N537" s="22" t="n"/>
      <c r="O537" s="24">
        <f>IF(A537&lt;&gt;"عهدة","",SUMIFS($G$8:$G$5007,$B$8:$B$5007,B537,$A$8:$A$5007,"مصروف",$I$8:$I$5007,"&lt;&gt;مرفوض"))</f>
        <v/>
      </c>
      <c r="P537" s="25">
        <f>IF(A537&lt;&gt;"عهدة","",N(F537)-O537)</f>
        <v/>
      </c>
      <c r="Q537" s="26">
        <f>IF(A537="","",IF(A537="عهدة",IF(N(F537)=0,"⚠ أدخل قيمة العهدة",IF(P537&lt;0,"⛔ عجز / زيادة مصروفات "&amp;TEXT(-P537,"#,##0"),IF(COUNTIFS($B$8:$B$5007,B537,$A$8:$A$5007,"مصروف",$I$8:$I$5007,"&lt;&gt;مرفوض",$K$8:$K$5007,"&lt;&gt;نعم")&gt;0,"⚠ "&amp;COUNTIFS($B$8:$B$5007,B537,$A$8:$A$5007,"مصروف",$I$8:$I$5007,"&lt;&gt;مرفوض",$K$8:$K$5007,"&lt;&gt;نعم")&amp;" مصروف غير مسوى",IF(L537="تمت التسوية",IF(P537=0,"✔ متوازنة وتمت التسوية","✔ تمت التسوية – متبقي "&amp;TEXT(P537,"#,##0")),IF(P537&gt;0,"متبقي "&amp;TEXT(P537,"#,##0"),"✔ متوازنة"))))),IF(R537=0,"⚠ أضف سطر عهدة أولًا",IF(OR(C537="",N(G537)=0),"⚠ أكمل التاريخ والقيمة",IF(S537="","⚠ التاريخ خارج السنة المالية",IF(H537="","⚠ اختر بند الموازنة",IF(I537="مرفوض","✖ مرفوض من المدير",IF(I537&lt;&gt;"موافق","⏳ بانتظار موافقة المدير",IF(K537&lt;&gt;"نعم","⚠ غير مسوى مع الحسابات","✔ معتمد ومسوى")))))))))</f>
        <v/>
      </c>
      <c r="R537">
        <f>N(R536)+IF(A537="عهدة",1,0)</f>
        <v/>
      </c>
      <c r="S537">
        <f>IF(C537="","",IF(AND(C537&gt;=DATE(2026,9,1),C537&lt;=DATE(2027,8,31)),(YEAR(C537)-2026)*12+MONTH(C537)-8,""))</f>
        <v/>
      </c>
      <c r="T537">
        <f>IF(AND(A537="مصروف",R537&gt;0,I537="موافق",S537&lt;&gt;"",H537&lt;&gt;""),N(G537),0)</f>
        <v/>
      </c>
    </row>
    <row r="538">
      <c r="A538" s="19" t="n"/>
      <c r="B538" s="20">
        <f>IF(A538="","",IF(R538=0,"⚠ أضف سطر عهدة أولًا","BDR-"&amp;TEXT(R538,"000")))</f>
        <v/>
      </c>
      <c r="C538" s="21" t="n"/>
      <c r="D538" s="20">
        <f>IF(C538="","",IF(S538="","خارج السنة المالية",INDEX(القوائم!$D$2:$D$13,S538)))</f>
        <v/>
      </c>
      <c r="E538" s="22" t="n"/>
      <c r="F538" s="23" t="n"/>
      <c r="G538" s="23" t="n"/>
      <c r="H538" s="22" t="n"/>
      <c r="I538" s="19" t="n"/>
      <c r="J538" s="21" t="n"/>
      <c r="K538" s="19" t="n"/>
      <c r="L538" s="19" t="n"/>
      <c r="M538" s="21" t="n"/>
      <c r="N538" s="22" t="n"/>
      <c r="O538" s="24">
        <f>IF(A538&lt;&gt;"عهدة","",SUMIFS($G$8:$G$5007,$B$8:$B$5007,B538,$A$8:$A$5007,"مصروف",$I$8:$I$5007,"&lt;&gt;مرفوض"))</f>
        <v/>
      </c>
      <c r="P538" s="25">
        <f>IF(A538&lt;&gt;"عهدة","",N(F538)-O538)</f>
        <v/>
      </c>
      <c r="Q538" s="26">
        <f>IF(A538="","",IF(A538="عهدة",IF(N(F538)=0,"⚠ أدخل قيمة العهدة",IF(P538&lt;0,"⛔ عجز / زيادة مصروفات "&amp;TEXT(-P538,"#,##0"),IF(COUNTIFS($B$8:$B$5007,B538,$A$8:$A$5007,"مصروف",$I$8:$I$5007,"&lt;&gt;مرفوض",$K$8:$K$5007,"&lt;&gt;نعم")&gt;0,"⚠ "&amp;COUNTIFS($B$8:$B$5007,B538,$A$8:$A$5007,"مصروف",$I$8:$I$5007,"&lt;&gt;مرفوض",$K$8:$K$5007,"&lt;&gt;نعم")&amp;" مصروف غير مسوى",IF(L538="تمت التسوية",IF(P538=0,"✔ متوازنة وتمت التسوية","✔ تمت التسوية – متبقي "&amp;TEXT(P538,"#,##0")),IF(P538&gt;0,"متبقي "&amp;TEXT(P538,"#,##0"),"✔ متوازنة"))))),IF(R538=0,"⚠ أضف سطر عهدة أولًا",IF(OR(C538="",N(G538)=0),"⚠ أكمل التاريخ والقيمة",IF(S538="","⚠ التاريخ خارج السنة المالية",IF(H538="","⚠ اختر بند الموازنة",IF(I538="مرفوض","✖ مرفوض من المدير",IF(I538&lt;&gt;"موافق","⏳ بانتظار موافقة المدير",IF(K538&lt;&gt;"نعم","⚠ غير مسوى مع الحسابات","✔ معتمد ومسوى")))))))))</f>
        <v/>
      </c>
      <c r="R538">
        <f>N(R537)+IF(A538="عهدة",1,0)</f>
        <v/>
      </c>
      <c r="S538">
        <f>IF(C538="","",IF(AND(C538&gt;=DATE(2026,9,1),C538&lt;=DATE(2027,8,31)),(YEAR(C538)-2026)*12+MONTH(C538)-8,""))</f>
        <v/>
      </c>
      <c r="T538">
        <f>IF(AND(A538="مصروف",R538&gt;0,I538="موافق",S538&lt;&gt;"",H538&lt;&gt;""),N(G538),0)</f>
        <v/>
      </c>
    </row>
    <row r="539">
      <c r="A539" s="19" t="n"/>
      <c r="B539" s="20">
        <f>IF(A539="","",IF(R539=0,"⚠ أضف سطر عهدة أولًا","BDR-"&amp;TEXT(R539,"000")))</f>
        <v/>
      </c>
      <c r="C539" s="21" t="n"/>
      <c r="D539" s="20">
        <f>IF(C539="","",IF(S539="","خارج السنة المالية",INDEX(القوائم!$D$2:$D$13,S539)))</f>
        <v/>
      </c>
      <c r="E539" s="22" t="n"/>
      <c r="F539" s="23" t="n"/>
      <c r="G539" s="23" t="n"/>
      <c r="H539" s="22" t="n"/>
      <c r="I539" s="19" t="n"/>
      <c r="J539" s="21" t="n"/>
      <c r="K539" s="19" t="n"/>
      <c r="L539" s="19" t="n"/>
      <c r="M539" s="21" t="n"/>
      <c r="N539" s="22" t="n"/>
      <c r="O539" s="24">
        <f>IF(A539&lt;&gt;"عهدة","",SUMIFS($G$8:$G$5007,$B$8:$B$5007,B539,$A$8:$A$5007,"مصروف",$I$8:$I$5007,"&lt;&gt;مرفوض"))</f>
        <v/>
      </c>
      <c r="P539" s="25">
        <f>IF(A539&lt;&gt;"عهدة","",N(F539)-O539)</f>
        <v/>
      </c>
      <c r="Q539" s="26">
        <f>IF(A539="","",IF(A539="عهدة",IF(N(F539)=0,"⚠ أدخل قيمة العهدة",IF(P539&lt;0,"⛔ عجز / زيادة مصروفات "&amp;TEXT(-P539,"#,##0"),IF(COUNTIFS($B$8:$B$5007,B539,$A$8:$A$5007,"مصروف",$I$8:$I$5007,"&lt;&gt;مرفوض",$K$8:$K$5007,"&lt;&gt;نعم")&gt;0,"⚠ "&amp;COUNTIFS($B$8:$B$5007,B539,$A$8:$A$5007,"مصروف",$I$8:$I$5007,"&lt;&gt;مرفوض",$K$8:$K$5007,"&lt;&gt;نعم")&amp;" مصروف غير مسوى",IF(L539="تمت التسوية",IF(P539=0,"✔ متوازنة وتمت التسوية","✔ تمت التسوية – متبقي "&amp;TEXT(P539,"#,##0")),IF(P539&gt;0,"متبقي "&amp;TEXT(P539,"#,##0"),"✔ متوازنة"))))),IF(R539=0,"⚠ أضف سطر عهدة أولًا",IF(OR(C539="",N(G539)=0),"⚠ أكمل التاريخ والقيمة",IF(S539="","⚠ التاريخ خارج السنة المالية",IF(H539="","⚠ اختر بند الموازنة",IF(I539="مرفوض","✖ مرفوض من المدير",IF(I539&lt;&gt;"موافق","⏳ بانتظار موافقة المدير",IF(K539&lt;&gt;"نعم","⚠ غير مسوى مع الحسابات","✔ معتمد ومسوى")))))))))</f>
        <v/>
      </c>
      <c r="R539">
        <f>N(R538)+IF(A539="عهدة",1,0)</f>
        <v/>
      </c>
      <c r="S539">
        <f>IF(C539="","",IF(AND(C539&gt;=DATE(2026,9,1),C539&lt;=DATE(2027,8,31)),(YEAR(C539)-2026)*12+MONTH(C539)-8,""))</f>
        <v/>
      </c>
      <c r="T539">
        <f>IF(AND(A539="مصروف",R539&gt;0,I539="موافق",S539&lt;&gt;"",H539&lt;&gt;""),N(G539),0)</f>
        <v/>
      </c>
    </row>
    <row r="540">
      <c r="A540" s="19" t="n"/>
      <c r="B540" s="20">
        <f>IF(A540="","",IF(R540=0,"⚠ أضف سطر عهدة أولًا","BDR-"&amp;TEXT(R540,"000")))</f>
        <v/>
      </c>
      <c r="C540" s="21" t="n"/>
      <c r="D540" s="20">
        <f>IF(C540="","",IF(S540="","خارج السنة المالية",INDEX(القوائم!$D$2:$D$13,S540)))</f>
        <v/>
      </c>
      <c r="E540" s="22" t="n"/>
      <c r="F540" s="23" t="n"/>
      <c r="G540" s="23" t="n"/>
      <c r="H540" s="22" t="n"/>
      <c r="I540" s="19" t="n"/>
      <c r="J540" s="21" t="n"/>
      <c r="K540" s="19" t="n"/>
      <c r="L540" s="19" t="n"/>
      <c r="M540" s="21" t="n"/>
      <c r="N540" s="22" t="n"/>
      <c r="O540" s="24">
        <f>IF(A540&lt;&gt;"عهدة","",SUMIFS($G$8:$G$5007,$B$8:$B$5007,B540,$A$8:$A$5007,"مصروف",$I$8:$I$5007,"&lt;&gt;مرفوض"))</f>
        <v/>
      </c>
      <c r="P540" s="25">
        <f>IF(A540&lt;&gt;"عهدة","",N(F540)-O540)</f>
        <v/>
      </c>
      <c r="Q540" s="26">
        <f>IF(A540="","",IF(A540="عهدة",IF(N(F540)=0,"⚠ أدخل قيمة العهدة",IF(P540&lt;0,"⛔ عجز / زيادة مصروفات "&amp;TEXT(-P540,"#,##0"),IF(COUNTIFS($B$8:$B$5007,B540,$A$8:$A$5007,"مصروف",$I$8:$I$5007,"&lt;&gt;مرفوض",$K$8:$K$5007,"&lt;&gt;نعم")&gt;0,"⚠ "&amp;COUNTIFS($B$8:$B$5007,B540,$A$8:$A$5007,"مصروف",$I$8:$I$5007,"&lt;&gt;مرفوض",$K$8:$K$5007,"&lt;&gt;نعم")&amp;" مصروف غير مسوى",IF(L540="تمت التسوية",IF(P540=0,"✔ متوازنة وتمت التسوية","✔ تمت التسوية – متبقي "&amp;TEXT(P540,"#,##0")),IF(P540&gt;0,"متبقي "&amp;TEXT(P540,"#,##0"),"✔ متوازنة"))))),IF(R540=0,"⚠ أضف سطر عهدة أولًا",IF(OR(C540="",N(G540)=0),"⚠ أكمل التاريخ والقيمة",IF(S540="","⚠ التاريخ خارج السنة المالية",IF(H540="","⚠ اختر بند الموازنة",IF(I540="مرفوض","✖ مرفوض من المدير",IF(I540&lt;&gt;"موافق","⏳ بانتظار موافقة المدير",IF(K540&lt;&gt;"نعم","⚠ غير مسوى مع الحسابات","✔ معتمد ومسوى")))))))))</f>
        <v/>
      </c>
      <c r="R540">
        <f>N(R539)+IF(A540="عهدة",1,0)</f>
        <v/>
      </c>
      <c r="S540">
        <f>IF(C540="","",IF(AND(C540&gt;=DATE(2026,9,1),C540&lt;=DATE(2027,8,31)),(YEAR(C540)-2026)*12+MONTH(C540)-8,""))</f>
        <v/>
      </c>
      <c r="T540">
        <f>IF(AND(A540="مصروف",R540&gt;0,I540="موافق",S540&lt;&gt;"",H540&lt;&gt;""),N(G540),0)</f>
        <v/>
      </c>
    </row>
    <row r="541">
      <c r="A541" s="19" t="n"/>
      <c r="B541" s="20">
        <f>IF(A541="","",IF(R541=0,"⚠ أضف سطر عهدة أولًا","BDR-"&amp;TEXT(R541,"000")))</f>
        <v/>
      </c>
      <c r="C541" s="21" t="n"/>
      <c r="D541" s="20">
        <f>IF(C541="","",IF(S541="","خارج السنة المالية",INDEX(القوائم!$D$2:$D$13,S541)))</f>
        <v/>
      </c>
      <c r="E541" s="22" t="n"/>
      <c r="F541" s="23" t="n"/>
      <c r="G541" s="23" t="n"/>
      <c r="H541" s="22" t="n"/>
      <c r="I541" s="19" t="n"/>
      <c r="J541" s="21" t="n"/>
      <c r="K541" s="19" t="n"/>
      <c r="L541" s="19" t="n"/>
      <c r="M541" s="21" t="n"/>
      <c r="N541" s="22" t="n"/>
      <c r="O541" s="24">
        <f>IF(A541&lt;&gt;"عهدة","",SUMIFS($G$8:$G$5007,$B$8:$B$5007,B541,$A$8:$A$5007,"مصروف",$I$8:$I$5007,"&lt;&gt;مرفوض"))</f>
        <v/>
      </c>
      <c r="P541" s="25">
        <f>IF(A541&lt;&gt;"عهدة","",N(F541)-O541)</f>
        <v/>
      </c>
      <c r="Q541" s="26">
        <f>IF(A541="","",IF(A541="عهدة",IF(N(F541)=0,"⚠ أدخل قيمة العهدة",IF(P541&lt;0,"⛔ عجز / زيادة مصروفات "&amp;TEXT(-P541,"#,##0"),IF(COUNTIFS($B$8:$B$5007,B541,$A$8:$A$5007,"مصروف",$I$8:$I$5007,"&lt;&gt;مرفوض",$K$8:$K$5007,"&lt;&gt;نعم")&gt;0,"⚠ "&amp;COUNTIFS($B$8:$B$5007,B541,$A$8:$A$5007,"مصروف",$I$8:$I$5007,"&lt;&gt;مرفوض",$K$8:$K$5007,"&lt;&gt;نعم")&amp;" مصروف غير مسوى",IF(L541="تمت التسوية",IF(P541=0,"✔ متوازنة وتمت التسوية","✔ تمت التسوية – متبقي "&amp;TEXT(P541,"#,##0")),IF(P541&gt;0,"متبقي "&amp;TEXT(P541,"#,##0"),"✔ متوازنة"))))),IF(R541=0,"⚠ أضف سطر عهدة أولًا",IF(OR(C541="",N(G541)=0),"⚠ أكمل التاريخ والقيمة",IF(S541="","⚠ التاريخ خارج السنة المالية",IF(H541="","⚠ اختر بند الموازنة",IF(I541="مرفوض","✖ مرفوض من المدير",IF(I541&lt;&gt;"موافق","⏳ بانتظار موافقة المدير",IF(K541&lt;&gt;"نعم","⚠ غير مسوى مع الحسابات","✔ معتمد ومسوى")))))))))</f>
        <v/>
      </c>
      <c r="R541">
        <f>N(R540)+IF(A541="عهدة",1,0)</f>
        <v/>
      </c>
      <c r="S541">
        <f>IF(C541="","",IF(AND(C541&gt;=DATE(2026,9,1),C541&lt;=DATE(2027,8,31)),(YEAR(C541)-2026)*12+MONTH(C541)-8,""))</f>
        <v/>
      </c>
      <c r="T541">
        <f>IF(AND(A541="مصروف",R541&gt;0,I541="موافق",S541&lt;&gt;"",H541&lt;&gt;""),N(G541),0)</f>
        <v/>
      </c>
    </row>
    <row r="542">
      <c r="A542" s="19" t="n"/>
      <c r="B542" s="20">
        <f>IF(A542="","",IF(R542=0,"⚠ أضف سطر عهدة أولًا","BDR-"&amp;TEXT(R542,"000")))</f>
        <v/>
      </c>
      <c r="C542" s="21" t="n"/>
      <c r="D542" s="20">
        <f>IF(C542="","",IF(S542="","خارج السنة المالية",INDEX(القوائم!$D$2:$D$13,S542)))</f>
        <v/>
      </c>
      <c r="E542" s="22" t="n"/>
      <c r="F542" s="23" t="n"/>
      <c r="G542" s="23" t="n"/>
      <c r="H542" s="22" t="n"/>
      <c r="I542" s="19" t="n"/>
      <c r="J542" s="21" t="n"/>
      <c r="K542" s="19" t="n"/>
      <c r="L542" s="19" t="n"/>
      <c r="M542" s="21" t="n"/>
      <c r="N542" s="22" t="n"/>
      <c r="O542" s="24">
        <f>IF(A542&lt;&gt;"عهدة","",SUMIFS($G$8:$G$5007,$B$8:$B$5007,B542,$A$8:$A$5007,"مصروف",$I$8:$I$5007,"&lt;&gt;مرفوض"))</f>
        <v/>
      </c>
      <c r="P542" s="25">
        <f>IF(A542&lt;&gt;"عهدة","",N(F542)-O542)</f>
        <v/>
      </c>
      <c r="Q542" s="26">
        <f>IF(A542="","",IF(A542="عهدة",IF(N(F542)=0,"⚠ أدخل قيمة العهدة",IF(P542&lt;0,"⛔ عجز / زيادة مصروفات "&amp;TEXT(-P542,"#,##0"),IF(COUNTIFS($B$8:$B$5007,B542,$A$8:$A$5007,"مصروف",$I$8:$I$5007,"&lt;&gt;مرفوض",$K$8:$K$5007,"&lt;&gt;نعم")&gt;0,"⚠ "&amp;COUNTIFS($B$8:$B$5007,B542,$A$8:$A$5007,"مصروف",$I$8:$I$5007,"&lt;&gt;مرفوض",$K$8:$K$5007,"&lt;&gt;نعم")&amp;" مصروف غير مسوى",IF(L542="تمت التسوية",IF(P542=0,"✔ متوازنة وتمت التسوية","✔ تمت التسوية – متبقي "&amp;TEXT(P542,"#,##0")),IF(P542&gt;0,"متبقي "&amp;TEXT(P542,"#,##0"),"✔ متوازنة"))))),IF(R542=0,"⚠ أضف سطر عهدة أولًا",IF(OR(C542="",N(G542)=0),"⚠ أكمل التاريخ والقيمة",IF(S542="","⚠ التاريخ خارج السنة المالية",IF(H542="","⚠ اختر بند الموازنة",IF(I542="مرفوض","✖ مرفوض من المدير",IF(I542&lt;&gt;"موافق","⏳ بانتظار موافقة المدير",IF(K542&lt;&gt;"نعم","⚠ غير مسوى مع الحسابات","✔ معتمد ومسوى")))))))))</f>
        <v/>
      </c>
      <c r="R542">
        <f>N(R541)+IF(A542="عهدة",1,0)</f>
        <v/>
      </c>
      <c r="S542">
        <f>IF(C542="","",IF(AND(C542&gt;=DATE(2026,9,1),C542&lt;=DATE(2027,8,31)),(YEAR(C542)-2026)*12+MONTH(C542)-8,""))</f>
        <v/>
      </c>
      <c r="T542">
        <f>IF(AND(A542="مصروف",R542&gt;0,I542="موافق",S542&lt;&gt;"",H542&lt;&gt;""),N(G542),0)</f>
        <v/>
      </c>
    </row>
    <row r="543">
      <c r="A543" s="19" t="n"/>
      <c r="B543" s="20">
        <f>IF(A543="","",IF(R543=0,"⚠ أضف سطر عهدة أولًا","BDR-"&amp;TEXT(R543,"000")))</f>
        <v/>
      </c>
      <c r="C543" s="21" t="n"/>
      <c r="D543" s="20">
        <f>IF(C543="","",IF(S543="","خارج السنة المالية",INDEX(القوائم!$D$2:$D$13,S543)))</f>
        <v/>
      </c>
      <c r="E543" s="22" t="n"/>
      <c r="F543" s="23" t="n"/>
      <c r="G543" s="23" t="n"/>
      <c r="H543" s="22" t="n"/>
      <c r="I543" s="19" t="n"/>
      <c r="J543" s="21" t="n"/>
      <c r="K543" s="19" t="n"/>
      <c r="L543" s="19" t="n"/>
      <c r="M543" s="21" t="n"/>
      <c r="N543" s="22" t="n"/>
      <c r="O543" s="24">
        <f>IF(A543&lt;&gt;"عهدة","",SUMIFS($G$8:$G$5007,$B$8:$B$5007,B543,$A$8:$A$5007,"مصروف",$I$8:$I$5007,"&lt;&gt;مرفوض"))</f>
        <v/>
      </c>
      <c r="P543" s="25">
        <f>IF(A543&lt;&gt;"عهدة","",N(F543)-O543)</f>
        <v/>
      </c>
      <c r="Q543" s="26">
        <f>IF(A543="","",IF(A543="عهدة",IF(N(F543)=0,"⚠ أدخل قيمة العهدة",IF(P543&lt;0,"⛔ عجز / زيادة مصروفات "&amp;TEXT(-P543,"#,##0"),IF(COUNTIFS($B$8:$B$5007,B543,$A$8:$A$5007,"مصروف",$I$8:$I$5007,"&lt;&gt;مرفوض",$K$8:$K$5007,"&lt;&gt;نعم")&gt;0,"⚠ "&amp;COUNTIFS($B$8:$B$5007,B543,$A$8:$A$5007,"مصروف",$I$8:$I$5007,"&lt;&gt;مرفوض",$K$8:$K$5007,"&lt;&gt;نعم")&amp;" مصروف غير مسوى",IF(L543="تمت التسوية",IF(P543=0,"✔ متوازنة وتمت التسوية","✔ تمت التسوية – متبقي "&amp;TEXT(P543,"#,##0")),IF(P543&gt;0,"متبقي "&amp;TEXT(P543,"#,##0"),"✔ متوازنة"))))),IF(R543=0,"⚠ أضف سطر عهدة أولًا",IF(OR(C543="",N(G543)=0),"⚠ أكمل التاريخ والقيمة",IF(S543="","⚠ التاريخ خارج السنة المالية",IF(H543="","⚠ اختر بند الموازنة",IF(I543="مرفوض","✖ مرفوض من المدير",IF(I543&lt;&gt;"موافق","⏳ بانتظار موافقة المدير",IF(K543&lt;&gt;"نعم","⚠ غير مسوى مع الحسابات","✔ معتمد ومسوى")))))))))</f>
        <v/>
      </c>
      <c r="R543">
        <f>N(R542)+IF(A543="عهدة",1,0)</f>
        <v/>
      </c>
      <c r="S543">
        <f>IF(C543="","",IF(AND(C543&gt;=DATE(2026,9,1),C543&lt;=DATE(2027,8,31)),(YEAR(C543)-2026)*12+MONTH(C543)-8,""))</f>
        <v/>
      </c>
      <c r="T543">
        <f>IF(AND(A543="مصروف",R543&gt;0,I543="موافق",S543&lt;&gt;"",H543&lt;&gt;""),N(G543),0)</f>
        <v/>
      </c>
    </row>
    <row r="544">
      <c r="A544" s="19" t="n"/>
      <c r="B544" s="20">
        <f>IF(A544="","",IF(R544=0,"⚠ أضف سطر عهدة أولًا","BDR-"&amp;TEXT(R544,"000")))</f>
        <v/>
      </c>
      <c r="C544" s="21" t="n"/>
      <c r="D544" s="20">
        <f>IF(C544="","",IF(S544="","خارج السنة المالية",INDEX(القوائم!$D$2:$D$13,S544)))</f>
        <v/>
      </c>
      <c r="E544" s="22" t="n"/>
      <c r="F544" s="23" t="n"/>
      <c r="G544" s="23" t="n"/>
      <c r="H544" s="22" t="n"/>
      <c r="I544" s="19" t="n"/>
      <c r="J544" s="21" t="n"/>
      <c r="K544" s="19" t="n"/>
      <c r="L544" s="19" t="n"/>
      <c r="M544" s="21" t="n"/>
      <c r="N544" s="22" t="n"/>
      <c r="O544" s="24">
        <f>IF(A544&lt;&gt;"عهدة","",SUMIFS($G$8:$G$5007,$B$8:$B$5007,B544,$A$8:$A$5007,"مصروف",$I$8:$I$5007,"&lt;&gt;مرفوض"))</f>
        <v/>
      </c>
      <c r="P544" s="25">
        <f>IF(A544&lt;&gt;"عهدة","",N(F544)-O544)</f>
        <v/>
      </c>
      <c r="Q544" s="26">
        <f>IF(A544="","",IF(A544="عهدة",IF(N(F544)=0,"⚠ أدخل قيمة العهدة",IF(P544&lt;0,"⛔ عجز / زيادة مصروفات "&amp;TEXT(-P544,"#,##0"),IF(COUNTIFS($B$8:$B$5007,B544,$A$8:$A$5007,"مصروف",$I$8:$I$5007,"&lt;&gt;مرفوض",$K$8:$K$5007,"&lt;&gt;نعم")&gt;0,"⚠ "&amp;COUNTIFS($B$8:$B$5007,B544,$A$8:$A$5007,"مصروف",$I$8:$I$5007,"&lt;&gt;مرفوض",$K$8:$K$5007,"&lt;&gt;نعم")&amp;" مصروف غير مسوى",IF(L544="تمت التسوية",IF(P544=0,"✔ متوازنة وتمت التسوية","✔ تمت التسوية – متبقي "&amp;TEXT(P544,"#,##0")),IF(P544&gt;0,"متبقي "&amp;TEXT(P544,"#,##0"),"✔ متوازنة"))))),IF(R544=0,"⚠ أضف سطر عهدة أولًا",IF(OR(C544="",N(G544)=0),"⚠ أكمل التاريخ والقيمة",IF(S544="","⚠ التاريخ خارج السنة المالية",IF(H544="","⚠ اختر بند الموازنة",IF(I544="مرفوض","✖ مرفوض من المدير",IF(I544&lt;&gt;"موافق","⏳ بانتظار موافقة المدير",IF(K544&lt;&gt;"نعم","⚠ غير مسوى مع الحسابات","✔ معتمد ومسوى")))))))))</f>
        <v/>
      </c>
      <c r="R544">
        <f>N(R543)+IF(A544="عهدة",1,0)</f>
        <v/>
      </c>
      <c r="S544">
        <f>IF(C544="","",IF(AND(C544&gt;=DATE(2026,9,1),C544&lt;=DATE(2027,8,31)),(YEAR(C544)-2026)*12+MONTH(C544)-8,""))</f>
        <v/>
      </c>
      <c r="T544">
        <f>IF(AND(A544="مصروف",R544&gt;0,I544="موافق",S544&lt;&gt;"",H544&lt;&gt;""),N(G544),0)</f>
        <v/>
      </c>
    </row>
    <row r="545">
      <c r="A545" s="19" t="n"/>
      <c r="B545" s="20">
        <f>IF(A545="","",IF(R545=0,"⚠ أضف سطر عهدة أولًا","BDR-"&amp;TEXT(R545,"000")))</f>
        <v/>
      </c>
      <c r="C545" s="21" t="n"/>
      <c r="D545" s="20">
        <f>IF(C545="","",IF(S545="","خارج السنة المالية",INDEX(القوائم!$D$2:$D$13,S545)))</f>
        <v/>
      </c>
      <c r="E545" s="22" t="n"/>
      <c r="F545" s="23" t="n"/>
      <c r="G545" s="23" t="n"/>
      <c r="H545" s="22" t="n"/>
      <c r="I545" s="19" t="n"/>
      <c r="J545" s="21" t="n"/>
      <c r="K545" s="19" t="n"/>
      <c r="L545" s="19" t="n"/>
      <c r="M545" s="21" t="n"/>
      <c r="N545" s="22" t="n"/>
      <c r="O545" s="24">
        <f>IF(A545&lt;&gt;"عهدة","",SUMIFS($G$8:$G$5007,$B$8:$B$5007,B545,$A$8:$A$5007,"مصروف",$I$8:$I$5007,"&lt;&gt;مرفوض"))</f>
        <v/>
      </c>
      <c r="P545" s="25">
        <f>IF(A545&lt;&gt;"عهدة","",N(F545)-O545)</f>
        <v/>
      </c>
      <c r="Q545" s="26">
        <f>IF(A545="","",IF(A545="عهدة",IF(N(F545)=0,"⚠ أدخل قيمة العهدة",IF(P545&lt;0,"⛔ عجز / زيادة مصروفات "&amp;TEXT(-P545,"#,##0"),IF(COUNTIFS($B$8:$B$5007,B545,$A$8:$A$5007,"مصروف",$I$8:$I$5007,"&lt;&gt;مرفوض",$K$8:$K$5007,"&lt;&gt;نعم")&gt;0,"⚠ "&amp;COUNTIFS($B$8:$B$5007,B545,$A$8:$A$5007,"مصروف",$I$8:$I$5007,"&lt;&gt;مرفوض",$K$8:$K$5007,"&lt;&gt;نعم")&amp;" مصروف غير مسوى",IF(L545="تمت التسوية",IF(P545=0,"✔ متوازنة وتمت التسوية","✔ تمت التسوية – متبقي "&amp;TEXT(P545,"#,##0")),IF(P545&gt;0,"متبقي "&amp;TEXT(P545,"#,##0"),"✔ متوازنة"))))),IF(R545=0,"⚠ أضف سطر عهدة أولًا",IF(OR(C545="",N(G545)=0),"⚠ أكمل التاريخ والقيمة",IF(S545="","⚠ التاريخ خارج السنة المالية",IF(H545="","⚠ اختر بند الموازنة",IF(I545="مرفوض","✖ مرفوض من المدير",IF(I545&lt;&gt;"موافق","⏳ بانتظار موافقة المدير",IF(K545&lt;&gt;"نعم","⚠ غير مسوى مع الحسابات","✔ معتمد ومسوى")))))))))</f>
        <v/>
      </c>
      <c r="R545">
        <f>N(R544)+IF(A545="عهدة",1,0)</f>
        <v/>
      </c>
      <c r="S545">
        <f>IF(C545="","",IF(AND(C545&gt;=DATE(2026,9,1),C545&lt;=DATE(2027,8,31)),(YEAR(C545)-2026)*12+MONTH(C545)-8,""))</f>
        <v/>
      </c>
      <c r="T545">
        <f>IF(AND(A545="مصروف",R545&gt;0,I545="موافق",S545&lt;&gt;"",H545&lt;&gt;""),N(G545),0)</f>
        <v/>
      </c>
    </row>
    <row r="546">
      <c r="A546" s="19" t="n"/>
      <c r="B546" s="20">
        <f>IF(A546="","",IF(R546=0,"⚠ أضف سطر عهدة أولًا","BDR-"&amp;TEXT(R546,"000")))</f>
        <v/>
      </c>
      <c r="C546" s="21" t="n"/>
      <c r="D546" s="20">
        <f>IF(C546="","",IF(S546="","خارج السنة المالية",INDEX(القوائم!$D$2:$D$13,S546)))</f>
        <v/>
      </c>
      <c r="E546" s="22" t="n"/>
      <c r="F546" s="23" t="n"/>
      <c r="G546" s="23" t="n"/>
      <c r="H546" s="22" t="n"/>
      <c r="I546" s="19" t="n"/>
      <c r="J546" s="21" t="n"/>
      <c r="K546" s="19" t="n"/>
      <c r="L546" s="19" t="n"/>
      <c r="M546" s="21" t="n"/>
      <c r="N546" s="22" t="n"/>
      <c r="O546" s="24">
        <f>IF(A546&lt;&gt;"عهدة","",SUMIFS($G$8:$G$5007,$B$8:$B$5007,B546,$A$8:$A$5007,"مصروف",$I$8:$I$5007,"&lt;&gt;مرفوض"))</f>
        <v/>
      </c>
      <c r="P546" s="25">
        <f>IF(A546&lt;&gt;"عهدة","",N(F546)-O546)</f>
        <v/>
      </c>
      <c r="Q546" s="26">
        <f>IF(A546="","",IF(A546="عهدة",IF(N(F546)=0,"⚠ أدخل قيمة العهدة",IF(P546&lt;0,"⛔ عجز / زيادة مصروفات "&amp;TEXT(-P546,"#,##0"),IF(COUNTIFS($B$8:$B$5007,B546,$A$8:$A$5007,"مصروف",$I$8:$I$5007,"&lt;&gt;مرفوض",$K$8:$K$5007,"&lt;&gt;نعم")&gt;0,"⚠ "&amp;COUNTIFS($B$8:$B$5007,B546,$A$8:$A$5007,"مصروف",$I$8:$I$5007,"&lt;&gt;مرفوض",$K$8:$K$5007,"&lt;&gt;نعم")&amp;" مصروف غير مسوى",IF(L546="تمت التسوية",IF(P546=0,"✔ متوازنة وتمت التسوية","✔ تمت التسوية – متبقي "&amp;TEXT(P546,"#,##0")),IF(P546&gt;0,"متبقي "&amp;TEXT(P546,"#,##0"),"✔ متوازنة"))))),IF(R546=0,"⚠ أضف سطر عهدة أولًا",IF(OR(C546="",N(G546)=0),"⚠ أكمل التاريخ والقيمة",IF(S546="","⚠ التاريخ خارج السنة المالية",IF(H546="","⚠ اختر بند الموازنة",IF(I546="مرفوض","✖ مرفوض من المدير",IF(I546&lt;&gt;"موافق","⏳ بانتظار موافقة المدير",IF(K546&lt;&gt;"نعم","⚠ غير مسوى مع الحسابات","✔ معتمد ومسوى")))))))))</f>
        <v/>
      </c>
      <c r="R546">
        <f>N(R545)+IF(A546="عهدة",1,0)</f>
        <v/>
      </c>
      <c r="S546">
        <f>IF(C546="","",IF(AND(C546&gt;=DATE(2026,9,1),C546&lt;=DATE(2027,8,31)),(YEAR(C546)-2026)*12+MONTH(C546)-8,""))</f>
        <v/>
      </c>
      <c r="T546">
        <f>IF(AND(A546="مصروف",R546&gt;0,I546="موافق",S546&lt;&gt;"",H546&lt;&gt;""),N(G546),0)</f>
        <v/>
      </c>
    </row>
    <row r="547">
      <c r="A547" s="19" t="n"/>
      <c r="B547" s="20">
        <f>IF(A547="","",IF(R547=0,"⚠ أضف سطر عهدة أولًا","BDR-"&amp;TEXT(R547,"000")))</f>
        <v/>
      </c>
      <c r="C547" s="21" t="n"/>
      <c r="D547" s="20">
        <f>IF(C547="","",IF(S547="","خارج السنة المالية",INDEX(القوائم!$D$2:$D$13,S547)))</f>
        <v/>
      </c>
      <c r="E547" s="22" t="n"/>
      <c r="F547" s="23" t="n"/>
      <c r="G547" s="23" t="n"/>
      <c r="H547" s="22" t="n"/>
      <c r="I547" s="19" t="n"/>
      <c r="J547" s="21" t="n"/>
      <c r="K547" s="19" t="n"/>
      <c r="L547" s="19" t="n"/>
      <c r="M547" s="21" t="n"/>
      <c r="N547" s="22" t="n"/>
      <c r="O547" s="24">
        <f>IF(A547&lt;&gt;"عهدة","",SUMIFS($G$8:$G$5007,$B$8:$B$5007,B547,$A$8:$A$5007,"مصروف",$I$8:$I$5007,"&lt;&gt;مرفوض"))</f>
        <v/>
      </c>
      <c r="P547" s="25">
        <f>IF(A547&lt;&gt;"عهدة","",N(F547)-O547)</f>
        <v/>
      </c>
      <c r="Q547" s="26">
        <f>IF(A547="","",IF(A547="عهدة",IF(N(F547)=0,"⚠ أدخل قيمة العهدة",IF(P547&lt;0,"⛔ عجز / زيادة مصروفات "&amp;TEXT(-P547,"#,##0"),IF(COUNTIFS($B$8:$B$5007,B547,$A$8:$A$5007,"مصروف",$I$8:$I$5007,"&lt;&gt;مرفوض",$K$8:$K$5007,"&lt;&gt;نعم")&gt;0,"⚠ "&amp;COUNTIFS($B$8:$B$5007,B547,$A$8:$A$5007,"مصروف",$I$8:$I$5007,"&lt;&gt;مرفوض",$K$8:$K$5007,"&lt;&gt;نعم")&amp;" مصروف غير مسوى",IF(L547="تمت التسوية",IF(P547=0,"✔ متوازنة وتمت التسوية","✔ تمت التسوية – متبقي "&amp;TEXT(P547,"#,##0")),IF(P547&gt;0,"متبقي "&amp;TEXT(P547,"#,##0"),"✔ متوازنة"))))),IF(R547=0,"⚠ أضف سطر عهدة أولًا",IF(OR(C547="",N(G547)=0),"⚠ أكمل التاريخ والقيمة",IF(S547="","⚠ التاريخ خارج السنة المالية",IF(H547="","⚠ اختر بند الموازنة",IF(I547="مرفوض","✖ مرفوض من المدير",IF(I547&lt;&gt;"موافق","⏳ بانتظار موافقة المدير",IF(K547&lt;&gt;"نعم","⚠ غير مسوى مع الحسابات","✔ معتمد ومسوى")))))))))</f>
        <v/>
      </c>
      <c r="R547">
        <f>N(R546)+IF(A547="عهدة",1,0)</f>
        <v/>
      </c>
      <c r="S547">
        <f>IF(C547="","",IF(AND(C547&gt;=DATE(2026,9,1),C547&lt;=DATE(2027,8,31)),(YEAR(C547)-2026)*12+MONTH(C547)-8,""))</f>
        <v/>
      </c>
      <c r="T547">
        <f>IF(AND(A547="مصروف",R547&gt;0,I547="موافق",S547&lt;&gt;"",H547&lt;&gt;""),N(G547),0)</f>
        <v/>
      </c>
    </row>
    <row r="548">
      <c r="A548" s="19" t="n"/>
      <c r="B548" s="20">
        <f>IF(A548="","",IF(R548=0,"⚠ أضف سطر عهدة أولًا","BDR-"&amp;TEXT(R548,"000")))</f>
        <v/>
      </c>
      <c r="C548" s="21" t="n"/>
      <c r="D548" s="20">
        <f>IF(C548="","",IF(S548="","خارج السنة المالية",INDEX(القوائم!$D$2:$D$13,S548)))</f>
        <v/>
      </c>
      <c r="E548" s="22" t="n"/>
      <c r="F548" s="23" t="n"/>
      <c r="G548" s="23" t="n"/>
      <c r="H548" s="22" t="n"/>
      <c r="I548" s="19" t="n"/>
      <c r="J548" s="21" t="n"/>
      <c r="K548" s="19" t="n"/>
      <c r="L548" s="19" t="n"/>
      <c r="M548" s="21" t="n"/>
      <c r="N548" s="22" t="n"/>
      <c r="O548" s="24">
        <f>IF(A548&lt;&gt;"عهدة","",SUMIFS($G$8:$G$5007,$B$8:$B$5007,B548,$A$8:$A$5007,"مصروف",$I$8:$I$5007,"&lt;&gt;مرفوض"))</f>
        <v/>
      </c>
      <c r="P548" s="25">
        <f>IF(A548&lt;&gt;"عهدة","",N(F548)-O548)</f>
        <v/>
      </c>
      <c r="Q548" s="26">
        <f>IF(A548="","",IF(A548="عهدة",IF(N(F548)=0,"⚠ أدخل قيمة العهدة",IF(P548&lt;0,"⛔ عجز / زيادة مصروفات "&amp;TEXT(-P548,"#,##0"),IF(COUNTIFS($B$8:$B$5007,B548,$A$8:$A$5007,"مصروف",$I$8:$I$5007,"&lt;&gt;مرفوض",$K$8:$K$5007,"&lt;&gt;نعم")&gt;0,"⚠ "&amp;COUNTIFS($B$8:$B$5007,B548,$A$8:$A$5007,"مصروف",$I$8:$I$5007,"&lt;&gt;مرفوض",$K$8:$K$5007,"&lt;&gt;نعم")&amp;" مصروف غير مسوى",IF(L548="تمت التسوية",IF(P548=0,"✔ متوازنة وتمت التسوية","✔ تمت التسوية – متبقي "&amp;TEXT(P548,"#,##0")),IF(P548&gt;0,"متبقي "&amp;TEXT(P548,"#,##0"),"✔ متوازنة"))))),IF(R548=0,"⚠ أضف سطر عهدة أولًا",IF(OR(C548="",N(G548)=0),"⚠ أكمل التاريخ والقيمة",IF(S548="","⚠ التاريخ خارج السنة المالية",IF(H548="","⚠ اختر بند الموازنة",IF(I548="مرفوض","✖ مرفوض من المدير",IF(I548&lt;&gt;"موافق","⏳ بانتظار موافقة المدير",IF(K548&lt;&gt;"نعم","⚠ غير مسوى مع الحسابات","✔ معتمد ومسوى")))))))))</f>
        <v/>
      </c>
      <c r="R548">
        <f>N(R547)+IF(A548="عهدة",1,0)</f>
        <v/>
      </c>
      <c r="S548">
        <f>IF(C548="","",IF(AND(C548&gt;=DATE(2026,9,1),C548&lt;=DATE(2027,8,31)),(YEAR(C548)-2026)*12+MONTH(C548)-8,""))</f>
        <v/>
      </c>
      <c r="T548">
        <f>IF(AND(A548="مصروف",R548&gt;0,I548="موافق",S548&lt;&gt;"",H548&lt;&gt;""),N(G548),0)</f>
        <v/>
      </c>
    </row>
    <row r="549">
      <c r="A549" s="19" t="n"/>
      <c r="B549" s="20">
        <f>IF(A549="","",IF(R549=0,"⚠ أضف سطر عهدة أولًا","BDR-"&amp;TEXT(R549,"000")))</f>
        <v/>
      </c>
      <c r="C549" s="21" t="n"/>
      <c r="D549" s="20">
        <f>IF(C549="","",IF(S549="","خارج السنة المالية",INDEX(القوائم!$D$2:$D$13,S549)))</f>
        <v/>
      </c>
      <c r="E549" s="22" t="n"/>
      <c r="F549" s="23" t="n"/>
      <c r="G549" s="23" t="n"/>
      <c r="H549" s="22" t="n"/>
      <c r="I549" s="19" t="n"/>
      <c r="J549" s="21" t="n"/>
      <c r="K549" s="19" t="n"/>
      <c r="L549" s="19" t="n"/>
      <c r="M549" s="21" t="n"/>
      <c r="N549" s="22" t="n"/>
      <c r="O549" s="24">
        <f>IF(A549&lt;&gt;"عهدة","",SUMIFS($G$8:$G$5007,$B$8:$B$5007,B549,$A$8:$A$5007,"مصروف",$I$8:$I$5007,"&lt;&gt;مرفوض"))</f>
        <v/>
      </c>
      <c r="P549" s="25">
        <f>IF(A549&lt;&gt;"عهدة","",N(F549)-O549)</f>
        <v/>
      </c>
      <c r="Q549" s="26">
        <f>IF(A549="","",IF(A549="عهدة",IF(N(F549)=0,"⚠ أدخل قيمة العهدة",IF(P549&lt;0,"⛔ عجز / زيادة مصروفات "&amp;TEXT(-P549,"#,##0"),IF(COUNTIFS($B$8:$B$5007,B549,$A$8:$A$5007,"مصروف",$I$8:$I$5007,"&lt;&gt;مرفوض",$K$8:$K$5007,"&lt;&gt;نعم")&gt;0,"⚠ "&amp;COUNTIFS($B$8:$B$5007,B549,$A$8:$A$5007,"مصروف",$I$8:$I$5007,"&lt;&gt;مرفوض",$K$8:$K$5007,"&lt;&gt;نعم")&amp;" مصروف غير مسوى",IF(L549="تمت التسوية",IF(P549=0,"✔ متوازنة وتمت التسوية","✔ تمت التسوية – متبقي "&amp;TEXT(P549,"#,##0")),IF(P549&gt;0,"متبقي "&amp;TEXT(P549,"#,##0"),"✔ متوازنة"))))),IF(R549=0,"⚠ أضف سطر عهدة أولًا",IF(OR(C549="",N(G549)=0),"⚠ أكمل التاريخ والقيمة",IF(S549="","⚠ التاريخ خارج السنة المالية",IF(H549="","⚠ اختر بند الموازنة",IF(I549="مرفوض","✖ مرفوض من المدير",IF(I549&lt;&gt;"موافق","⏳ بانتظار موافقة المدير",IF(K549&lt;&gt;"نعم","⚠ غير مسوى مع الحسابات","✔ معتمد ومسوى")))))))))</f>
        <v/>
      </c>
      <c r="R549">
        <f>N(R548)+IF(A549="عهدة",1,0)</f>
        <v/>
      </c>
      <c r="S549">
        <f>IF(C549="","",IF(AND(C549&gt;=DATE(2026,9,1),C549&lt;=DATE(2027,8,31)),(YEAR(C549)-2026)*12+MONTH(C549)-8,""))</f>
        <v/>
      </c>
      <c r="T549">
        <f>IF(AND(A549="مصروف",R549&gt;0,I549="موافق",S549&lt;&gt;"",H549&lt;&gt;""),N(G549),0)</f>
        <v/>
      </c>
    </row>
    <row r="550">
      <c r="A550" s="19" t="n"/>
      <c r="B550" s="20">
        <f>IF(A550="","",IF(R550=0,"⚠ أضف سطر عهدة أولًا","BDR-"&amp;TEXT(R550,"000")))</f>
        <v/>
      </c>
      <c r="C550" s="21" t="n"/>
      <c r="D550" s="20">
        <f>IF(C550="","",IF(S550="","خارج السنة المالية",INDEX(القوائم!$D$2:$D$13,S550)))</f>
        <v/>
      </c>
      <c r="E550" s="22" t="n"/>
      <c r="F550" s="23" t="n"/>
      <c r="G550" s="23" t="n"/>
      <c r="H550" s="22" t="n"/>
      <c r="I550" s="19" t="n"/>
      <c r="J550" s="21" t="n"/>
      <c r="K550" s="19" t="n"/>
      <c r="L550" s="19" t="n"/>
      <c r="M550" s="21" t="n"/>
      <c r="N550" s="22" t="n"/>
      <c r="O550" s="24">
        <f>IF(A550&lt;&gt;"عهدة","",SUMIFS($G$8:$G$5007,$B$8:$B$5007,B550,$A$8:$A$5007,"مصروف",$I$8:$I$5007,"&lt;&gt;مرفوض"))</f>
        <v/>
      </c>
      <c r="P550" s="25">
        <f>IF(A550&lt;&gt;"عهدة","",N(F550)-O550)</f>
        <v/>
      </c>
      <c r="Q550" s="26">
        <f>IF(A550="","",IF(A550="عهدة",IF(N(F550)=0,"⚠ أدخل قيمة العهدة",IF(P550&lt;0,"⛔ عجز / زيادة مصروفات "&amp;TEXT(-P550,"#,##0"),IF(COUNTIFS($B$8:$B$5007,B550,$A$8:$A$5007,"مصروف",$I$8:$I$5007,"&lt;&gt;مرفوض",$K$8:$K$5007,"&lt;&gt;نعم")&gt;0,"⚠ "&amp;COUNTIFS($B$8:$B$5007,B550,$A$8:$A$5007,"مصروف",$I$8:$I$5007,"&lt;&gt;مرفوض",$K$8:$K$5007,"&lt;&gt;نعم")&amp;" مصروف غير مسوى",IF(L550="تمت التسوية",IF(P550=0,"✔ متوازنة وتمت التسوية","✔ تمت التسوية – متبقي "&amp;TEXT(P550,"#,##0")),IF(P550&gt;0,"متبقي "&amp;TEXT(P550,"#,##0"),"✔ متوازنة"))))),IF(R550=0,"⚠ أضف سطر عهدة أولًا",IF(OR(C550="",N(G550)=0),"⚠ أكمل التاريخ والقيمة",IF(S550="","⚠ التاريخ خارج السنة المالية",IF(H550="","⚠ اختر بند الموازنة",IF(I550="مرفوض","✖ مرفوض من المدير",IF(I550&lt;&gt;"موافق","⏳ بانتظار موافقة المدير",IF(K550&lt;&gt;"نعم","⚠ غير مسوى مع الحسابات","✔ معتمد ومسوى")))))))))</f>
        <v/>
      </c>
      <c r="R550">
        <f>N(R549)+IF(A550="عهدة",1,0)</f>
        <v/>
      </c>
      <c r="S550">
        <f>IF(C550="","",IF(AND(C550&gt;=DATE(2026,9,1),C550&lt;=DATE(2027,8,31)),(YEAR(C550)-2026)*12+MONTH(C550)-8,""))</f>
        <v/>
      </c>
      <c r="T550">
        <f>IF(AND(A550="مصروف",R550&gt;0,I550="موافق",S550&lt;&gt;"",H550&lt;&gt;""),N(G550),0)</f>
        <v/>
      </c>
    </row>
    <row r="551">
      <c r="A551" s="19" t="n"/>
      <c r="B551" s="20">
        <f>IF(A551="","",IF(R551=0,"⚠ أضف سطر عهدة أولًا","BDR-"&amp;TEXT(R551,"000")))</f>
        <v/>
      </c>
      <c r="C551" s="21" t="n"/>
      <c r="D551" s="20">
        <f>IF(C551="","",IF(S551="","خارج السنة المالية",INDEX(القوائم!$D$2:$D$13,S551)))</f>
        <v/>
      </c>
      <c r="E551" s="22" t="n"/>
      <c r="F551" s="23" t="n"/>
      <c r="G551" s="23" t="n"/>
      <c r="H551" s="22" t="n"/>
      <c r="I551" s="19" t="n"/>
      <c r="J551" s="21" t="n"/>
      <c r="K551" s="19" t="n"/>
      <c r="L551" s="19" t="n"/>
      <c r="M551" s="21" t="n"/>
      <c r="N551" s="22" t="n"/>
      <c r="O551" s="24">
        <f>IF(A551&lt;&gt;"عهدة","",SUMIFS($G$8:$G$5007,$B$8:$B$5007,B551,$A$8:$A$5007,"مصروف",$I$8:$I$5007,"&lt;&gt;مرفوض"))</f>
        <v/>
      </c>
      <c r="P551" s="25">
        <f>IF(A551&lt;&gt;"عهدة","",N(F551)-O551)</f>
        <v/>
      </c>
      <c r="Q551" s="26">
        <f>IF(A551="","",IF(A551="عهدة",IF(N(F551)=0,"⚠ أدخل قيمة العهدة",IF(P551&lt;0,"⛔ عجز / زيادة مصروفات "&amp;TEXT(-P551,"#,##0"),IF(COUNTIFS($B$8:$B$5007,B551,$A$8:$A$5007,"مصروف",$I$8:$I$5007,"&lt;&gt;مرفوض",$K$8:$K$5007,"&lt;&gt;نعم")&gt;0,"⚠ "&amp;COUNTIFS($B$8:$B$5007,B551,$A$8:$A$5007,"مصروف",$I$8:$I$5007,"&lt;&gt;مرفوض",$K$8:$K$5007,"&lt;&gt;نعم")&amp;" مصروف غير مسوى",IF(L551="تمت التسوية",IF(P551=0,"✔ متوازنة وتمت التسوية","✔ تمت التسوية – متبقي "&amp;TEXT(P551,"#,##0")),IF(P551&gt;0,"متبقي "&amp;TEXT(P551,"#,##0"),"✔ متوازنة"))))),IF(R551=0,"⚠ أضف سطر عهدة أولًا",IF(OR(C551="",N(G551)=0),"⚠ أكمل التاريخ والقيمة",IF(S551="","⚠ التاريخ خارج السنة المالية",IF(H551="","⚠ اختر بند الموازنة",IF(I551="مرفوض","✖ مرفوض من المدير",IF(I551&lt;&gt;"موافق","⏳ بانتظار موافقة المدير",IF(K551&lt;&gt;"نعم","⚠ غير مسوى مع الحسابات","✔ معتمد ومسوى")))))))))</f>
        <v/>
      </c>
      <c r="R551">
        <f>N(R550)+IF(A551="عهدة",1,0)</f>
        <v/>
      </c>
      <c r="S551">
        <f>IF(C551="","",IF(AND(C551&gt;=DATE(2026,9,1),C551&lt;=DATE(2027,8,31)),(YEAR(C551)-2026)*12+MONTH(C551)-8,""))</f>
        <v/>
      </c>
      <c r="T551">
        <f>IF(AND(A551="مصروف",R551&gt;0,I551="موافق",S551&lt;&gt;"",H551&lt;&gt;""),N(G551),0)</f>
        <v/>
      </c>
    </row>
    <row r="552">
      <c r="A552" s="19" t="n"/>
      <c r="B552" s="20">
        <f>IF(A552="","",IF(R552=0,"⚠ أضف سطر عهدة أولًا","BDR-"&amp;TEXT(R552,"000")))</f>
        <v/>
      </c>
      <c r="C552" s="21" t="n"/>
      <c r="D552" s="20">
        <f>IF(C552="","",IF(S552="","خارج السنة المالية",INDEX(القوائم!$D$2:$D$13,S552)))</f>
        <v/>
      </c>
      <c r="E552" s="22" t="n"/>
      <c r="F552" s="23" t="n"/>
      <c r="G552" s="23" t="n"/>
      <c r="H552" s="22" t="n"/>
      <c r="I552" s="19" t="n"/>
      <c r="J552" s="21" t="n"/>
      <c r="K552" s="19" t="n"/>
      <c r="L552" s="19" t="n"/>
      <c r="M552" s="21" t="n"/>
      <c r="N552" s="22" t="n"/>
      <c r="O552" s="24">
        <f>IF(A552&lt;&gt;"عهدة","",SUMIFS($G$8:$G$5007,$B$8:$B$5007,B552,$A$8:$A$5007,"مصروف",$I$8:$I$5007,"&lt;&gt;مرفوض"))</f>
        <v/>
      </c>
      <c r="P552" s="25">
        <f>IF(A552&lt;&gt;"عهدة","",N(F552)-O552)</f>
        <v/>
      </c>
      <c r="Q552" s="26">
        <f>IF(A552="","",IF(A552="عهدة",IF(N(F552)=0,"⚠ أدخل قيمة العهدة",IF(P552&lt;0,"⛔ عجز / زيادة مصروفات "&amp;TEXT(-P552,"#,##0"),IF(COUNTIFS($B$8:$B$5007,B552,$A$8:$A$5007,"مصروف",$I$8:$I$5007,"&lt;&gt;مرفوض",$K$8:$K$5007,"&lt;&gt;نعم")&gt;0,"⚠ "&amp;COUNTIFS($B$8:$B$5007,B552,$A$8:$A$5007,"مصروف",$I$8:$I$5007,"&lt;&gt;مرفوض",$K$8:$K$5007,"&lt;&gt;نعم")&amp;" مصروف غير مسوى",IF(L552="تمت التسوية",IF(P552=0,"✔ متوازنة وتمت التسوية","✔ تمت التسوية – متبقي "&amp;TEXT(P552,"#,##0")),IF(P552&gt;0,"متبقي "&amp;TEXT(P552,"#,##0"),"✔ متوازنة"))))),IF(R552=0,"⚠ أضف سطر عهدة أولًا",IF(OR(C552="",N(G552)=0),"⚠ أكمل التاريخ والقيمة",IF(S552="","⚠ التاريخ خارج السنة المالية",IF(H552="","⚠ اختر بند الموازنة",IF(I552="مرفوض","✖ مرفوض من المدير",IF(I552&lt;&gt;"موافق","⏳ بانتظار موافقة المدير",IF(K552&lt;&gt;"نعم","⚠ غير مسوى مع الحسابات","✔ معتمد ومسوى")))))))))</f>
        <v/>
      </c>
      <c r="R552">
        <f>N(R551)+IF(A552="عهدة",1,0)</f>
        <v/>
      </c>
      <c r="S552">
        <f>IF(C552="","",IF(AND(C552&gt;=DATE(2026,9,1),C552&lt;=DATE(2027,8,31)),(YEAR(C552)-2026)*12+MONTH(C552)-8,""))</f>
        <v/>
      </c>
      <c r="T552">
        <f>IF(AND(A552="مصروف",R552&gt;0,I552="موافق",S552&lt;&gt;"",H552&lt;&gt;""),N(G552),0)</f>
        <v/>
      </c>
    </row>
    <row r="553">
      <c r="A553" s="19" t="n"/>
      <c r="B553" s="20">
        <f>IF(A553="","",IF(R553=0,"⚠ أضف سطر عهدة أولًا","BDR-"&amp;TEXT(R553,"000")))</f>
        <v/>
      </c>
      <c r="C553" s="21" t="n"/>
      <c r="D553" s="20">
        <f>IF(C553="","",IF(S553="","خارج السنة المالية",INDEX(القوائم!$D$2:$D$13,S553)))</f>
        <v/>
      </c>
      <c r="E553" s="22" t="n"/>
      <c r="F553" s="23" t="n"/>
      <c r="G553" s="23" t="n"/>
      <c r="H553" s="22" t="n"/>
      <c r="I553" s="19" t="n"/>
      <c r="J553" s="21" t="n"/>
      <c r="K553" s="19" t="n"/>
      <c r="L553" s="19" t="n"/>
      <c r="M553" s="21" t="n"/>
      <c r="N553" s="22" t="n"/>
      <c r="O553" s="24">
        <f>IF(A553&lt;&gt;"عهدة","",SUMIFS($G$8:$G$5007,$B$8:$B$5007,B553,$A$8:$A$5007,"مصروف",$I$8:$I$5007,"&lt;&gt;مرفوض"))</f>
        <v/>
      </c>
      <c r="P553" s="25">
        <f>IF(A553&lt;&gt;"عهدة","",N(F553)-O553)</f>
        <v/>
      </c>
      <c r="Q553" s="26">
        <f>IF(A553="","",IF(A553="عهدة",IF(N(F553)=0,"⚠ أدخل قيمة العهدة",IF(P553&lt;0,"⛔ عجز / زيادة مصروفات "&amp;TEXT(-P553,"#,##0"),IF(COUNTIFS($B$8:$B$5007,B553,$A$8:$A$5007,"مصروف",$I$8:$I$5007,"&lt;&gt;مرفوض",$K$8:$K$5007,"&lt;&gt;نعم")&gt;0,"⚠ "&amp;COUNTIFS($B$8:$B$5007,B553,$A$8:$A$5007,"مصروف",$I$8:$I$5007,"&lt;&gt;مرفوض",$K$8:$K$5007,"&lt;&gt;نعم")&amp;" مصروف غير مسوى",IF(L553="تمت التسوية",IF(P553=0,"✔ متوازنة وتمت التسوية","✔ تمت التسوية – متبقي "&amp;TEXT(P553,"#,##0")),IF(P553&gt;0,"متبقي "&amp;TEXT(P553,"#,##0"),"✔ متوازنة"))))),IF(R553=0,"⚠ أضف سطر عهدة أولًا",IF(OR(C553="",N(G553)=0),"⚠ أكمل التاريخ والقيمة",IF(S553="","⚠ التاريخ خارج السنة المالية",IF(H553="","⚠ اختر بند الموازنة",IF(I553="مرفوض","✖ مرفوض من المدير",IF(I553&lt;&gt;"موافق","⏳ بانتظار موافقة المدير",IF(K553&lt;&gt;"نعم","⚠ غير مسوى مع الحسابات","✔ معتمد ومسوى")))))))))</f>
        <v/>
      </c>
      <c r="R553">
        <f>N(R552)+IF(A553="عهدة",1,0)</f>
        <v/>
      </c>
      <c r="S553">
        <f>IF(C553="","",IF(AND(C553&gt;=DATE(2026,9,1),C553&lt;=DATE(2027,8,31)),(YEAR(C553)-2026)*12+MONTH(C553)-8,""))</f>
        <v/>
      </c>
      <c r="T553">
        <f>IF(AND(A553="مصروف",R553&gt;0,I553="موافق",S553&lt;&gt;"",H553&lt;&gt;""),N(G553),0)</f>
        <v/>
      </c>
    </row>
    <row r="554">
      <c r="A554" s="19" t="n"/>
      <c r="B554" s="20">
        <f>IF(A554="","",IF(R554=0,"⚠ أضف سطر عهدة أولًا","BDR-"&amp;TEXT(R554,"000")))</f>
        <v/>
      </c>
      <c r="C554" s="21" t="n"/>
      <c r="D554" s="20">
        <f>IF(C554="","",IF(S554="","خارج السنة المالية",INDEX(القوائم!$D$2:$D$13,S554)))</f>
        <v/>
      </c>
      <c r="E554" s="22" t="n"/>
      <c r="F554" s="23" t="n"/>
      <c r="G554" s="23" t="n"/>
      <c r="H554" s="22" t="n"/>
      <c r="I554" s="19" t="n"/>
      <c r="J554" s="21" t="n"/>
      <c r="K554" s="19" t="n"/>
      <c r="L554" s="19" t="n"/>
      <c r="M554" s="21" t="n"/>
      <c r="N554" s="22" t="n"/>
      <c r="O554" s="24">
        <f>IF(A554&lt;&gt;"عهدة","",SUMIFS($G$8:$G$5007,$B$8:$B$5007,B554,$A$8:$A$5007,"مصروف",$I$8:$I$5007,"&lt;&gt;مرفوض"))</f>
        <v/>
      </c>
      <c r="P554" s="25">
        <f>IF(A554&lt;&gt;"عهدة","",N(F554)-O554)</f>
        <v/>
      </c>
      <c r="Q554" s="26">
        <f>IF(A554="","",IF(A554="عهدة",IF(N(F554)=0,"⚠ أدخل قيمة العهدة",IF(P554&lt;0,"⛔ عجز / زيادة مصروفات "&amp;TEXT(-P554,"#,##0"),IF(COUNTIFS($B$8:$B$5007,B554,$A$8:$A$5007,"مصروف",$I$8:$I$5007,"&lt;&gt;مرفوض",$K$8:$K$5007,"&lt;&gt;نعم")&gt;0,"⚠ "&amp;COUNTIFS($B$8:$B$5007,B554,$A$8:$A$5007,"مصروف",$I$8:$I$5007,"&lt;&gt;مرفوض",$K$8:$K$5007,"&lt;&gt;نعم")&amp;" مصروف غير مسوى",IF(L554="تمت التسوية",IF(P554=0,"✔ متوازنة وتمت التسوية","✔ تمت التسوية – متبقي "&amp;TEXT(P554,"#,##0")),IF(P554&gt;0,"متبقي "&amp;TEXT(P554,"#,##0"),"✔ متوازنة"))))),IF(R554=0,"⚠ أضف سطر عهدة أولًا",IF(OR(C554="",N(G554)=0),"⚠ أكمل التاريخ والقيمة",IF(S554="","⚠ التاريخ خارج السنة المالية",IF(H554="","⚠ اختر بند الموازنة",IF(I554="مرفوض","✖ مرفوض من المدير",IF(I554&lt;&gt;"موافق","⏳ بانتظار موافقة المدير",IF(K554&lt;&gt;"نعم","⚠ غير مسوى مع الحسابات","✔ معتمد ومسوى")))))))))</f>
        <v/>
      </c>
      <c r="R554">
        <f>N(R553)+IF(A554="عهدة",1,0)</f>
        <v/>
      </c>
      <c r="S554">
        <f>IF(C554="","",IF(AND(C554&gt;=DATE(2026,9,1),C554&lt;=DATE(2027,8,31)),(YEAR(C554)-2026)*12+MONTH(C554)-8,""))</f>
        <v/>
      </c>
      <c r="T554">
        <f>IF(AND(A554="مصروف",R554&gt;0,I554="موافق",S554&lt;&gt;"",H554&lt;&gt;""),N(G554),0)</f>
        <v/>
      </c>
    </row>
    <row r="555">
      <c r="A555" s="19" t="n"/>
      <c r="B555" s="20">
        <f>IF(A555="","",IF(R555=0,"⚠ أضف سطر عهدة أولًا","BDR-"&amp;TEXT(R555,"000")))</f>
        <v/>
      </c>
      <c r="C555" s="21" t="n"/>
      <c r="D555" s="20">
        <f>IF(C555="","",IF(S555="","خارج السنة المالية",INDEX(القوائم!$D$2:$D$13,S555)))</f>
        <v/>
      </c>
      <c r="E555" s="22" t="n"/>
      <c r="F555" s="23" t="n"/>
      <c r="G555" s="23" t="n"/>
      <c r="H555" s="22" t="n"/>
      <c r="I555" s="19" t="n"/>
      <c r="J555" s="21" t="n"/>
      <c r="K555" s="19" t="n"/>
      <c r="L555" s="19" t="n"/>
      <c r="M555" s="21" t="n"/>
      <c r="N555" s="22" t="n"/>
      <c r="O555" s="24">
        <f>IF(A555&lt;&gt;"عهدة","",SUMIFS($G$8:$G$5007,$B$8:$B$5007,B555,$A$8:$A$5007,"مصروف",$I$8:$I$5007,"&lt;&gt;مرفوض"))</f>
        <v/>
      </c>
      <c r="P555" s="25">
        <f>IF(A555&lt;&gt;"عهدة","",N(F555)-O555)</f>
        <v/>
      </c>
      <c r="Q555" s="26">
        <f>IF(A555="","",IF(A555="عهدة",IF(N(F555)=0,"⚠ أدخل قيمة العهدة",IF(P555&lt;0,"⛔ عجز / زيادة مصروفات "&amp;TEXT(-P555,"#,##0"),IF(COUNTIFS($B$8:$B$5007,B555,$A$8:$A$5007,"مصروف",$I$8:$I$5007,"&lt;&gt;مرفوض",$K$8:$K$5007,"&lt;&gt;نعم")&gt;0,"⚠ "&amp;COUNTIFS($B$8:$B$5007,B555,$A$8:$A$5007,"مصروف",$I$8:$I$5007,"&lt;&gt;مرفوض",$K$8:$K$5007,"&lt;&gt;نعم")&amp;" مصروف غير مسوى",IF(L555="تمت التسوية",IF(P555=0,"✔ متوازنة وتمت التسوية","✔ تمت التسوية – متبقي "&amp;TEXT(P555,"#,##0")),IF(P555&gt;0,"متبقي "&amp;TEXT(P555,"#,##0"),"✔ متوازنة"))))),IF(R555=0,"⚠ أضف سطر عهدة أولًا",IF(OR(C555="",N(G555)=0),"⚠ أكمل التاريخ والقيمة",IF(S555="","⚠ التاريخ خارج السنة المالية",IF(H555="","⚠ اختر بند الموازنة",IF(I555="مرفوض","✖ مرفوض من المدير",IF(I555&lt;&gt;"موافق","⏳ بانتظار موافقة المدير",IF(K555&lt;&gt;"نعم","⚠ غير مسوى مع الحسابات","✔ معتمد ومسوى")))))))))</f>
        <v/>
      </c>
      <c r="R555">
        <f>N(R554)+IF(A555="عهدة",1,0)</f>
        <v/>
      </c>
      <c r="S555">
        <f>IF(C555="","",IF(AND(C555&gt;=DATE(2026,9,1),C555&lt;=DATE(2027,8,31)),(YEAR(C555)-2026)*12+MONTH(C555)-8,""))</f>
        <v/>
      </c>
      <c r="T555">
        <f>IF(AND(A555="مصروف",R555&gt;0,I555="موافق",S555&lt;&gt;"",H555&lt;&gt;""),N(G555),0)</f>
        <v/>
      </c>
    </row>
    <row r="556">
      <c r="A556" s="19" t="n"/>
      <c r="B556" s="20">
        <f>IF(A556="","",IF(R556=0,"⚠ أضف سطر عهدة أولًا","BDR-"&amp;TEXT(R556,"000")))</f>
        <v/>
      </c>
      <c r="C556" s="21" t="n"/>
      <c r="D556" s="20">
        <f>IF(C556="","",IF(S556="","خارج السنة المالية",INDEX(القوائم!$D$2:$D$13,S556)))</f>
        <v/>
      </c>
      <c r="E556" s="22" t="n"/>
      <c r="F556" s="23" t="n"/>
      <c r="G556" s="23" t="n"/>
      <c r="H556" s="22" t="n"/>
      <c r="I556" s="19" t="n"/>
      <c r="J556" s="21" t="n"/>
      <c r="K556" s="19" t="n"/>
      <c r="L556" s="19" t="n"/>
      <c r="M556" s="21" t="n"/>
      <c r="N556" s="22" t="n"/>
      <c r="O556" s="24">
        <f>IF(A556&lt;&gt;"عهدة","",SUMIFS($G$8:$G$5007,$B$8:$B$5007,B556,$A$8:$A$5007,"مصروف",$I$8:$I$5007,"&lt;&gt;مرفوض"))</f>
        <v/>
      </c>
      <c r="P556" s="25">
        <f>IF(A556&lt;&gt;"عهدة","",N(F556)-O556)</f>
        <v/>
      </c>
      <c r="Q556" s="26">
        <f>IF(A556="","",IF(A556="عهدة",IF(N(F556)=0,"⚠ أدخل قيمة العهدة",IF(P556&lt;0,"⛔ عجز / زيادة مصروفات "&amp;TEXT(-P556,"#,##0"),IF(COUNTIFS($B$8:$B$5007,B556,$A$8:$A$5007,"مصروف",$I$8:$I$5007,"&lt;&gt;مرفوض",$K$8:$K$5007,"&lt;&gt;نعم")&gt;0,"⚠ "&amp;COUNTIFS($B$8:$B$5007,B556,$A$8:$A$5007,"مصروف",$I$8:$I$5007,"&lt;&gt;مرفوض",$K$8:$K$5007,"&lt;&gt;نعم")&amp;" مصروف غير مسوى",IF(L556="تمت التسوية",IF(P556=0,"✔ متوازنة وتمت التسوية","✔ تمت التسوية – متبقي "&amp;TEXT(P556,"#,##0")),IF(P556&gt;0,"متبقي "&amp;TEXT(P556,"#,##0"),"✔ متوازنة"))))),IF(R556=0,"⚠ أضف سطر عهدة أولًا",IF(OR(C556="",N(G556)=0),"⚠ أكمل التاريخ والقيمة",IF(S556="","⚠ التاريخ خارج السنة المالية",IF(H556="","⚠ اختر بند الموازنة",IF(I556="مرفوض","✖ مرفوض من المدير",IF(I556&lt;&gt;"موافق","⏳ بانتظار موافقة المدير",IF(K556&lt;&gt;"نعم","⚠ غير مسوى مع الحسابات","✔ معتمد ومسوى")))))))))</f>
        <v/>
      </c>
      <c r="R556">
        <f>N(R555)+IF(A556="عهدة",1,0)</f>
        <v/>
      </c>
      <c r="S556">
        <f>IF(C556="","",IF(AND(C556&gt;=DATE(2026,9,1),C556&lt;=DATE(2027,8,31)),(YEAR(C556)-2026)*12+MONTH(C556)-8,""))</f>
        <v/>
      </c>
      <c r="T556">
        <f>IF(AND(A556="مصروف",R556&gt;0,I556="موافق",S556&lt;&gt;"",H556&lt;&gt;""),N(G556),0)</f>
        <v/>
      </c>
    </row>
    <row r="557">
      <c r="A557" s="19" t="n"/>
      <c r="B557" s="20">
        <f>IF(A557="","",IF(R557=0,"⚠ أضف سطر عهدة أولًا","BDR-"&amp;TEXT(R557,"000")))</f>
        <v/>
      </c>
      <c r="C557" s="21" t="n"/>
      <c r="D557" s="20">
        <f>IF(C557="","",IF(S557="","خارج السنة المالية",INDEX(القوائم!$D$2:$D$13,S557)))</f>
        <v/>
      </c>
      <c r="E557" s="22" t="n"/>
      <c r="F557" s="23" t="n"/>
      <c r="G557" s="23" t="n"/>
      <c r="H557" s="22" t="n"/>
      <c r="I557" s="19" t="n"/>
      <c r="J557" s="21" t="n"/>
      <c r="K557" s="19" t="n"/>
      <c r="L557" s="19" t="n"/>
      <c r="M557" s="21" t="n"/>
      <c r="N557" s="22" t="n"/>
      <c r="O557" s="24">
        <f>IF(A557&lt;&gt;"عهدة","",SUMIFS($G$8:$G$5007,$B$8:$B$5007,B557,$A$8:$A$5007,"مصروف",$I$8:$I$5007,"&lt;&gt;مرفوض"))</f>
        <v/>
      </c>
      <c r="P557" s="25">
        <f>IF(A557&lt;&gt;"عهدة","",N(F557)-O557)</f>
        <v/>
      </c>
      <c r="Q557" s="26">
        <f>IF(A557="","",IF(A557="عهدة",IF(N(F557)=0,"⚠ أدخل قيمة العهدة",IF(P557&lt;0,"⛔ عجز / زيادة مصروفات "&amp;TEXT(-P557,"#,##0"),IF(COUNTIFS($B$8:$B$5007,B557,$A$8:$A$5007,"مصروف",$I$8:$I$5007,"&lt;&gt;مرفوض",$K$8:$K$5007,"&lt;&gt;نعم")&gt;0,"⚠ "&amp;COUNTIFS($B$8:$B$5007,B557,$A$8:$A$5007,"مصروف",$I$8:$I$5007,"&lt;&gt;مرفوض",$K$8:$K$5007,"&lt;&gt;نعم")&amp;" مصروف غير مسوى",IF(L557="تمت التسوية",IF(P557=0,"✔ متوازنة وتمت التسوية","✔ تمت التسوية – متبقي "&amp;TEXT(P557,"#,##0")),IF(P557&gt;0,"متبقي "&amp;TEXT(P557,"#,##0"),"✔ متوازنة"))))),IF(R557=0,"⚠ أضف سطر عهدة أولًا",IF(OR(C557="",N(G557)=0),"⚠ أكمل التاريخ والقيمة",IF(S557="","⚠ التاريخ خارج السنة المالية",IF(H557="","⚠ اختر بند الموازنة",IF(I557="مرفوض","✖ مرفوض من المدير",IF(I557&lt;&gt;"موافق","⏳ بانتظار موافقة المدير",IF(K557&lt;&gt;"نعم","⚠ غير مسوى مع الحسابات","✔ معتمد ومسوى")))))))))</f>
        <v/>
      </c>
      <c r="R557">
        <f>N(R556)+IF(A557="عهدة",1,0)</f>
        <v/>
      </c>
      <c r="S557">
        <f>IF(C557="","",IF(AND(C557&gt;=DATE(2026,9,1),C557&lt;=DATE(2027,8,31)),(YEAR(C557)-2026)*12+MONTH(C557)-8,""))</f>
        <v/>
      </c>
      <c r="T557">
        <f>IF(AND(A557="مصروف",R557&gt;0,I557="موافق",S557&lt;&gt;"",H557&lt;&gt;""),N(G557),0)</f>
        <v/>
      </c>
    </row>
    <row r="558">
      <c r="A558" s="19" t="n"/>
      <c r="B558" s="20">
        <f>IF(A558="","",IF(R558=0,"⚠ أضف سطر عهدة أولًا","BDR-"&amp;TEXT(R558,"000")))</f>
        <v/>
      </c>
      <c r="C558" s="21" t="n"/>
      <c r="D558" s="20">
        <f>IF(C558="","",IF(S558="","خارج السنة المالية",INDEX(القوائم!$D$2:$D$13,S558)))</f>
        <v/>
      </c>
      <c r="E558" s="22" t="n"/>
      <c r="F558" s="23" t="n"/>
      <c r="G558" s="23" t="n"/>
      <c r="H558" s="22" t="n"/>
      <c r="I558" s="19" t="n"/>
      <c r="J558" s="21" t="n"/>
      <c r="K558" s="19" t="n"/>
      <c r="L558" s="19" t="n"/>
      <c r="M558" s="21" t="n"/>
      <c r="N558" s="22" t="n"/>
      <c r="O558" s="24">
        <f>IF(A558&lt;&gt;"عهدة","",SUMIFS($G$8:$G$5007,$B$8:$B$5007,B558,$A$8:$A$5007,"مصروف",$I$8:$I$5007,"&lt;&gt;مرفوض"))</f>
        <v/>
      </c>
      <c r="P558" s="25">
        <f>IF(A558&lt;&gt;"عهدة","",N(F558)-O558)</f>
        <v/>
      </c>
      <c r="Q558" s="26">
        <f>IF(A558="","",IF(A558="عهدة",IF(N(F558)=0,"⚠ أدخل قيمة العهدة",IF(P558&lt;0,"⛔ عجز / زيادة مصروفات "&amp;TEXT(-P558,"#,##0"),IF(COUNTIFS($B$8:$B$5007,B558,$A$8:$A$5007,"مصروف",$I$8:$I$5007,"&lt;&gt;مرفوض",$K$8:$K$5007,"&lt;&gt;نعم")&gt;0,"⚠ "&amp;COUNTIFS($B$8:$B$5007,B558,$A$8:$A$5007,"مصروف",$I$8:$I$5007,"&lt;&gt;مرفوض",$K$8:$K$5007,"&lt;&gt;نعم")&amp;" مصروف غير مسوى",IF(L558="تمت التسوية",IF(P558=0,"✔ متوازنة وتمت التسوية","✔ تمت التسوية – متبقي "&amp;TEXT(P558,"#,##0")),IF(P558&gt;0,"متبقي "&amp;TEXT(P558,"#,##0"),"✔ متوازنة"))))),IF(R558=0,"⚠ أضف سطر عهدة أولًا",IF(OR(C558="",N(G558)=0),"⚠ أكمل التاريخ والقيمة",IF(S558="","⚠ التاريخ خارج السنة المالية",IF(H558="","⚠ اختر بند الموازنة",IF(I558="مرفوض","✖ مرفوض من المدير",IF(I558&lt;&gt;"موافق","⏳ بانتظار موافقة المدير",IF(K558&lt;&gt;"نعم","⚠ غير مسوى مع الحسابات","✔ معتمد ومسوى")))))))))</f>
        <v/>
      </c>
      <c r="R558">
        <f>N(R557)+IF(A558="عهدة",1,0)</f>
        <v/>
      </c>
      <c r="S558">
        <f>IF(C558="","",IF(AND(C558&gt;=DATE(2026,9,1),C558&lt;=DATE(2027,8,31)),(YEAR(C558)-2026)*12+MONTH(C558)-8,""))</f>
        <v/>
      </c>
      <c r="T558">
        <f>IF(AND(A558="مصروف",R558&gt;0,I558="موافق",S558&lt;&gt;"",H558&lt;&gt;""),N(G558),0)</f>
        <v/>
      </c>
    </row>
    <row r="559">
      <c r="A559" s="19" t="n"/>
      <c r="B559" s="20">
        <f>IF(A559="","",IF(R559=0,"⚠ أضف سطر عهدة أولًا","BDR-"&amp;TEXT(R559,"000")))</f>
        <v/>
      </c>
      <c r="C559" s="21" t="n"/>
      <c r="D559" s="20">
        <f>IF(C559="","",IF(S559="","خارج السنة المالية",INDEX(القوائم!$D$2:$D$13,S559)))</f>
        <v/>
      </c>
      <c r="E559" s="22" t="n"/>
      <c r="F559" s="23" t="n"/>
      <c r="G559" s="23" t="n"/>
      <c r="H559" s="22" t="n"/>
      <c r="I559" s="19" t="n"/>
      <c r="J559" s="21" t="n"/>
      <c r="K559" s="19" t="n"/>
      <c r="L559" s="19" t="n"/>
      <c r="M559" s="21" t="n"/>
      <c r="N559" s="22" t="n"/>
      <c r="O559" s="24">
        <f>IF(A559&lt;&gt;"عهدة","",SUMIFS($G$8:$G$5007,$B$8:$B$5007,B559,$A$8:$A$5007,"مصروف",$I$8:$I$5007,"&lt;&gt;مرفوض"))</f>
        <v/>
      </c>
      <c r="P559" s="25">
        <f>IF(A559&lt;&gt;"عهدة","",N(F559)-O559)</f>
        <v/>
      </c>
      <c r="Q559" s="26">
        <f>IF(A559="","",IF(A559="عهدة",IF(N(F559)=0,"⚠ أدخل قيمة العهدة",IF(P559&lt;0,"⛔ عجز / زيادة مصروفات "&amp;TEXT(-P559,"#,##0"),IF(COUNTIFS($B$8:$B$5007,B559,$A$8:$A$5007,"مصروف",$I$8:$I$5007,"&lt;&gt;مرفوض",$K$8:$K$5007,"&lt;&gt;نعم")&gt;0,"⚠ "&amp;COUNTIFS($B$8:$B$5007,B559,$A$8:$A$5007,"مصروف",$I$8:$I$5007,"&lt;&gt;مرفوض",$K$8:$K$5007,"&lt;&gt;نعم")&amp;" مصروف غير مسوى",IF(L559="تمت التسوية",IF(P559=0,"✔ متوازنة وتمت التسوية","✔ تمت التسوية – متبقي "&amp;TEXT(P559,"#,##0")),IF(P559&gt;0,"متبقي "&amp;TEXT(P559,"#,##0"),"✔ متوازنة"))))),IF(R559=0,"⚠ أضف سطر عهدة أولًا",IF(OR(C559="",N(G559)=0),"⚠ أكمل التاريخ والقيمة",IF(S559="","⚠ التاريخ خارج السنة المالية",IF(H559="","⚠ اختر بند الموازنة",IF(I559="مرفوض","✖ مرفوض من المدير",IF(I559&lt;&gt;"موافق","⏳ بانتظار موافقة المدير",IF(K559&lt;&gt;"نعم","⚠ غير مسوى مع الحسابات","✔ معتمد ومسوى")))))))))</f>
        <v/>
      </c>
      <c r="R559">
        <f>N(R558)+IF(A559="عهدة",1,0)</f>
        <v/>
      </c>
      <c r="S559">
        <f>IF(C559="","",IF(AND(C559&gt;=DATE(2026,9,1),C559&lt;=DATE(2027,8,31)),(YEAR(C559)-2026)*12+MONTH(C559)-8,""))</f>
        <v/>
      </c>
      <c r="T559">
        <f>IF(AND(A559="مصروف",R559&gt;0,I559="موافق",S559&lt;&gt;"",H559&lt;&gt;""),N(G559),0)</f>
        <v/>
      </c>
    </row>
    <row r="560">
      <c r="A560" s="19" t="n"/>
      <c r="B560" s="20">
        <f>IF(A560="","",IF(R560=0,"⚠ أضف سطر عهدة أولًا","BDR-"&amp;TEXT(R560,"000")))</f>
        <v/>
      </c>
      <c r="C560" s="21" t="n"/>
      <c r="D560" s="20">
        <f>IF(C560="","",IF(S560="","خارج السنة المالية",INDEX(القوائم!$D$2:$D$13,S560)))</f>
        <v/>
      </c>
      <c r="E560" s="22" t="n"/>
      <c r="F560" s="23" t="n"/>
      <c r="G560" s="23" t="n"/>
      <c r="H560" s="22" t="n"/>
      <c r="I560" s="19" t="n"/>
      <c r="J560" s="21" t="n"/>
      <c r="K560" s="19" t="n"/>
      <c r="L560" s="19" t="n"/>
      <c r="M560" s="21" t="n"/>
      <c r="N560" s="22" t="n"/>
      <c r="O560" s="24">
        <f>IF(A560&lt;&gt;"عهدة","",SUMIFS($G$8:$G$5007,$B$8:$B$5007,B560,$A$8:$A$5007,"مصروف",$I$8:$I$5007,"&lt;&gt;مرفوض"))</f>
        <v/>
      </c>
      <c r="P560" s="25">
        <f>IF(A560&lt;&gt;"عهدة","",N(F560)-O560)</f>
        <v/>
      </c>
      <c r="Q560" s="26">
        <f>IF(A560="","",IF(A560="عهدة",IF(N(F560)=0,"⚠ أدخل قيمة العهدة",IF(P560&lt;0,"⛔ عجز / زيادة مصروفات "&amp;TEXT(-P560,"#,##0"),IF(COUNTIFS($B$8:$B$5007,B560,$A$8:$A$5007,"مصروف",$I$8:$I$5007,"&lt;&gt;مرفوض",$K$8:$K$5007,"&lt;&gt;نعم")&gt;0,"⚠ "&amp;COUNTIFS($B$8:$B$5007,B560,$A$8:$A$5007,"مصروف",$I$8:$I$5007,"&lt;&gt;مرفوض",$K$8:$K$5007,"&lt;&gt;نعم")&amp;" مصروف غير مسوى",IF(L560="تمت التسوية",IF(P560=0,"✔ متوازنة وتمت التسوية","✔ تمت التسوية – متبقي "&amp;TEXT(P560,"#,##0")),IF(P560&gt;0,"متبقي "&amp;TEXT(P560,"#,##0"),"✔ متوازنة"))))),IF(R560=0,"⚠ أضف سطر عهدة أولًا",IF(OR(C560="",N(G560)=0),"⚠ أكمل التاريخ والقيمة",IF(S560="","⚠ التاريخ خارج السنة المالية",IF(H560="","⚠ اختر بند الموازنة",IF(I560="مرفوض","✖ مرفوض من المدير",IF(I560&lt;&gt;"موافق","⏳ بانتظار موافقة المدير",IF(K560&lt;&gt;"نعم","⚠ غير مسوى مع الحسابات","✔ معتمد ومسوى")))))))))</f>
        <v/>
      </c>
      <c r="R560">
        <f>N(R559)+IF(A560="عهدة",1,0)</f>
        <v/>
      </c>
      <c r="S560">
        <f>IF(C560="","",IF(AND(C560&gt;=DATE(2026,9,1),C560&lt;=DATE(2027,8,31)),(YEAR(C560)-2026)*12+MONTH(C560)-8,""))</f>
        <v/>
      </c>
      <c r="T560">
        <f>IF(AND(A560="مصروف",R560&gt;0,I560="موافق",S560&lt;&gt;"",H560&lt;&gt;""),N(G560),0)</f>
        <v/>
      </c>
    </row>
    <row r="561">
      <c r="A561" s="19" t="n"/>
      <c r="B561" s="20">
        <f>IF(A561="","",IF(R561=0,"⚠ أضف سطر عهدة أولًا","BDR-"&amp;TEXT(R561,"000")))</f>
        <v/>
      </c>
      <c r="C561" s="21" t="n"/>
      <c r="D561" s="20">
        <f>IF(C561="","",IF(S561="","خارج السنة المالية",INDEX(القوائم!$D$2:$D$13,S561)))</f>
        <v/>
      </c>
      <c r="E561" s="22" t="n"/>
      <c r="F561" s="23" t="n"/>
      <c r="G561" s="23" t="n"/>
      <c r="H561" s="22" t="n"/>
      <c r="I561" s="19" t="n"/>
      <c r="J561" s="21" t="n"/>
      <c r="K561" s="19" t="n"/>
      <c r="L561" s="19" t="n"/>
      <c r="M561" s="21" t="n"/>
      <c r="N561" s="22" t="n"/>
      <c r="O561" s="24">
        <f>IF(A561&lt;&gt;"عهدة","",SUMIFS($G$8:$G$5007,$B$8:$B$5007,B561,$A$8:$A$5007,"مصروف",$I$8:$I$5007,"&lt;&gt;مرفوض"))</f>
        <v/>
      </c>
      <c r="P561" s="25">
        <f>IF(A561&lt;&gt;"عهدة","",N(F561)-O561)</f>
        <v/>
      </c>
      <c r="Q561" s="26">
        <f>IF(A561="","",IF(A561="عهدة",IF(N(F561)=0,"⚠ أدخل قيمة العهدة",IF(P561&lt;0,"⛔ عجز / زيادة مصروفات "&amp;TEXT(-P561,"#,##0"),IF(COUNTIFS($B$8:$B$5007,B561,$A$8:$A$5007,"مصروف",$I$8:$I$5007,"&lt;&gt;مرفوض",$K$8:$K$5007,"&lt;&gt;نعم")&gt;0,"⚠ "&amp;COUNTIFS($B$8:$B$5007,B561,$A$8:$A$5007,"مصروف",$I$8:$I$5007,"&lt;&gt;مرفوض",$K$8:$K$5007,"&lt;&gt;نعم")&amp;" مصروف غير مسوى",IF(L561="تمت التسوية",IF(P561=0,"✔ متوازنة وتمت التسوية","✔ تمت التسوية – متبقي "&amp;TEXT(P561,"#,##0")),IF(P561&gt;0,"متبقي "&amp;TEXT(P561,"#,##0"),"✔ متوازنة"))))),IF(R561=0,"⚠ أضف سطر عهدة أولًا",IF(OR(C561="",N(G561)=0),"⚠ أكمل التاريخ والقيمة",IF(S561="","⚠ التاريخ خارج السنة المالية",IF(H561="","⚠ اختر بند الموازنة",IF(I561="مرفوض","✖ مرفوض من المدير",IF(I561&lt;&gt;"موافق","⏳ بانتظار موافقة المدير",IF(K561&lt;&gt;"نعم","⚠ غير مسوى مع الحسابات","✔ معتمد ومسوى")))))))))</f>
        <v/>
      </c>
      <c r="R561">
        <f>N(R560)+IF(A561="عهدة",1,0)</f>
        <v/>
      </c>
      <c r="S561">
        <f>IF(C561="","",IF(AND(C561&gt;=DATE(2026,9,1),C561&lt;=DATE(2027,8,31)),(YEAR(C561)-2026)*12+MONTH(C561)-8,""))</f>
        <v/>
      </c>
      <c r="T561">
        <f>IF(AND(A561="مصروف",R561&gt;0,I561="موافق",S561&lt;&gt;"",H561&lt;&gt;""),N(G561),0)</f>
        <v/>
      </c>
    </row>
    <row r="562">
      <c r="A562" s="19" t="n"/>
      <c r="B562" s="20">
        <f>IF(A562="","",IF(R562=0,"⚠ أضف سطر عهدة أولًا","BDR-"&amp;TEXT(R562,"000")))</f>
        <v/>
      </c>
      <c r="C562" s="21" t="n"/>
      <c r="D562" s="20">
        <f>IF(C562="","",IF(S562="","خارج السنة المالية",INDEX(القوائم!$D$2:$D$13,S562)))</f>
        <v/>
      </c>
      <c r="E562" s="22" t="n"/>
      <c r="F562" s="23" t="n"/>
      <c r="G562" s="23" t="n"/>
      <c r="H562" s="22" t="n"/>
      <c r="I562" s="19" t="n"/>
      <c r="J562" s="21" t="n"/>
      <c r="K562" s="19" t="n"/>
      <c r="L562" s="19" t="n"/>
      <c r="M562" s="21" t="n"/>
      <c r="N562" s="22" t="n"/>
      <c r="O562" s="24">
        <f>IF(A562&lt;&gt;"عهدة","",SUMIFS($G$8:$G$5007,$B$8:$B$5007,B562,$A$8:$A$5007,"مصروف",$I$8:$I$5007,"&lt;&gt;مرفوض"))</f>
        <v/>
      </c>
      <c r="P562" s="25">
        <f>IF(A562&lt;&gt;"عهدة","",N(F562)-O562)</f>
        <v/>
      </c>
      <c r="Q562" s="26">
        <f>IF(A562="","",IF(A562="عهدة",IF(N(F562)=0,"⚠ أدخل قيمة العهدة",IF(P562&lt;0,"⛔ عجز / زيادة مصروفات "&amp;TEXT(-P562,"#,##0"),IF(COUNTIFS($B$8:$B$5007,B562,$A$8:$A$5007,"مصروف",$I$8:$I$5007,"&lt;&gt;مرفوض",$K$8:$K$5007,"&lt;&gt;نعم")&gt;0,"⚠ "&amp;COUNTIFS($B$8:$B$5007,B562,$A$8:$A$5007,"مصروف",$I$8:$I$5007,"&lt;&gt;مرفوض",$K$8:$K$5007,"&lt;&gt;نعم")&amp;" مصروف غير مسوى",IF(L562="تمت التسوية",IF(P562=0,"✔ متوازنة وتمت التسوية","✔ تمت التسوية – متبقي "&amp;TEXT(P562,"#,##0")),IF(P562&gt;0,"متبقي "&amp;TEXT(P562,"#,##0"),"✔ متوازنة"))))),IF(R562=0,"⚠ أضف سطر عهدة أولًا",IF(OR(C562="",N(G562)=0),"⚠ أكمل التاريخ والقيمة",IF(S562="","⚠ التاريخ خارج السنة المالية",IF(H562="","⚠ اختر بند الموازنة",IF(I562="مرفوض","✖ مرفوض من المدير",IF(I562&lt;&gt;"موافق","⏳ بانتظار موافقة المدير",IF(K562&lt;&gt;"نعم","⚠ غير مسوى مع الحسابات","✔ معتمد ومسوى")))))))))</f>
        <v/>
      </c>
      <c r="R562">
        <f>N(R561)+IF(A562="عهدة",1,0)</f>
        <v/>
      </c>
      <c r="S562">
        <f>IF(C562="","",IF(AND(C562&gt;=DATE(2026,9,1),C562&lt;=DATE(2027,8,31)),(YEAR(C562)-2026)*12+MONTH(C562)-8,""))</f>
        <v/>
      </c>
      <c r="T562">
        <f>IF(AND(A562="مصروف",R562&gt;0,I562="موافق",S562&lt;&gt;"",H562&lt;&gt;""),N(G562),0)</f>
        <v/>
      </c>
    </row>
    <row r="563">
      <c r="A563" s="19" t="n"/>
      <c r="B563" s="20">
        <f>IF(A563="","",IF(R563=0,"⚠ أضف سطر عهدة أولًا","BDR-"&amp;TEXT(R563,"000")))</f>
        <v/>
      </c>
      <c r="C563" s="21" t="n"/>
      <c r="D563" s="20">
        <f>IF(C563="","",IF(S563="","خارج السنة المالية",INDEX(القوائم!$D$2:$D$13,S563)))</f>
        <v/>
      </c>
      <c r="E563" s="22" t="n"/>
      <c r="F563" s="23" t="n"/>
      <c r="G563" s="23" t="n"/>
      <c r="H563" s="22" t="n"/>
      <c r="I563" s="19" t="n"/>
      <c r="J563" s="21" t="n"/>
      <c r="K563" s="19" t="n"/>
      <c r="L563" s="19" t="n"/>
      <c r="M563" s="21" t="n"/>
      <c r="N563" s="22" t="n"/>
      <c r="O563" s="24">
        <f>IF(A563&lt;&gt;"عهدة","",SUMIFS($G$8:$G$5007,$B$8:$B$5007,B563,$A$8:$A$5007,"مصروف",$I$8:$I$5007,"&lt;&gt;مرفوض"))</f>
        <v/>
      </c>
      <c r="P563" s="25">
        <f>IF(A563&lt;&gt;"عهدة","",N(F563)-O563)</f>
        <v/>
      </c>
      <c r="Q563" s="26">
        <f>IF(A563="","",IF(A563="عهدة",IF(N(F563)=0,"⚠ أدخل قيمة العهدة",IF(P563&lt;0,"⛔ عجز / زيادة مصروفات "&amp;TEXT(-P563,"#,##0"),IF(COUNTIFS($B$8:$B$5007,B563,$A$8:$A$5007,"مصروف",$I$8:$I$5007,"&lt;&gt;مرفوض",$K$8:$K$5007,"&lt;&gt;نعم")&gt;0,"⚠ "&amp;COUNTIFS($B$8:$B$5007,B563,$A$8:$A$5007,"مصروف",$I$8:$I$5007,"&lt;&gt;مرفوض",$K$8:$K$5007,"&lt;&gt;نعم")&amp;" مصروف غير مسوى",IF(L563="تمت التسوية",IF(P563=0,"✔ متوازنة وتمت التسوية","✔ تمت التسوية – متبقي "&amp;TEXT(P563,"#,##0")),IF(P563&gt;0,"متبقي "&amp;TEXT(P563,"#,##0"),"✔ متوازنة"))))),IF(R563=0,"⚠ أضف سطر عهدة أولًا",IF(OR(C563="",N(G563)=0),"⚠ أكمل التاريخ والقيمة",IF(S563="","⚠ التاريخ خارج السنة المالية",IF(H563="","⚠ اختر بند الموازنة",IF(I563="مرفوض","✖ مرفوض من المدير",IF(I563&lt;&gt;"موافق","⏳ بانتظار موافقة المدير",IF(K563&lt;&gt;"نعم","⚠ غير مسوى مع الحسابات","✔ معتمد ومسوى")))))))))</f>
        <v/>
      </c>
      <c r="R563">
        <f>N(R562)+IF(A563="عهدة",1,0)</f>
        <v/>
      </c>
      <c r="S563">
        <f>IF(C563="","",IF(AND(C563&gt;=DATE(2026,9,1),C563&lt;=DATE(2027,8,31)),(YEAR(C563)-2026)*12+MONTH(C563)-8,""))</f>
        <v/>
      </c>
      <c r="T563">
        <f>IF(AND(A563="مصروف",R563&gt;0,I563="موافق",S563&lt;&gt;"",H563&lt;&gt;""),N(G563),0)</f>
        <v/>
      </c>
    </row>
    <row r="564">
      <c r="A564" s="19" t="n"/>
      <c r="B564" s="20">
        <f>IF(A564="","",IF(R564=0,"⚠ أضف سطر عهدة أولًا","BDR-"&amp;TEXT(R564,"000")))</f>
        <v/>
      </c>
      <c r="C564" s="21" t="n"/>
      <c r="D564" s="20">
        <f>IF(C564="","",IF(S564="","خارج السنة المالية",INDEX(القوائم!$D$2:$D$13,S564)))</f>
        <v/>
      </c>
      <c r="E564" s="22" t="n"/>
      <c r="F564" s="23" t="n"/>
      <c r="G564" s="23" t="n"/>
      <c r="H564" s="22" t="n"/>
      <c r="I564" s="19" t="n"/>
      <c r="J564" s="21" t="n"/>
      <c r="K564" s="19" t="n"/>
      <c r="L564" s="19" t="n"/>
      <c r="M564" s="21" t="n"/>
      <c r="N564" s="22" t="n"/>
      <c r="O564" s="24">
        <f>IF(A564&lt;&gt;"عهدة","",SUMIFS($G$8:$G$5007,$B$8:$B$5007,B564,$A$8:$A$5007,"مصروف",$I$8:$I$5007,"&lt;&gt;مرفوض"))</f>
        <v/>
      </c>
      <c r="P564" s="25">
        <f>IF(A564&lt;&gt;"عهدة","",N(F564)-O564)</f>
        <v/>
      </c>
      <c r="Q564" s="26">
        <f>IF(A564="","",IF(A564="عهدة",IF(N(F564)=0,"⚠ أدخل قيمة العهدة",IF(P564&lt;0,"⛔ عجز / زيادة مصروفات "&amp;TEXT(-P564,"#,##0"),IF(COUNTIFS($B$8:$B$5007,B564,$A$8:$A$5007,"مصروف",$I$8:$I$5007,"&lt;&gt;مرفوض",$K$8:$K$5007,"&lt;&gt;نعم")&gt;0,"⚠ "&amp;COUNTIFS($B$8:$B$5007,B564,$A$8:$A$5007,"مصروف",$I$8:$I$5007,"&lt;&gt;مرفوض",$K$8:$K$5007,"&lt;&gt;نعم")&amp;" مصروف غير مسوى",IF(L564="تمت التسوية",IF(P564=0,"✔ متوازنة وتمت التسوية","✔ تمت التسوية – متبقي "&amp;TEXT(P564,"#,##0")),IF(P564&gt;0,"متبقي "&amp;TEXT(P564,"#,##0"),"✔ متوازنة"))))),IF(R564=0,"⚠ أضف سطر عهدة أولًا",IF(OR(C564="",N(G564)=0),"⚠ أكمل التاريخ والقيمة",IF(S564="","⚠ التاريخ خارج السنة المالية",IF(H564="","⚠ اختر بند الموازنة",IF(I564="مرفوض","✖ مرفوض من المدير",IF(I564&lt;&gt;"موافق","⏳ بانتظار موافقة المدير",IF(K564&lt;&gt;"نعم","⚠ غير مسوى مع الحسابات","✔ معتمد ومسوى")))))))))</f>
        <v/>
      </c>
      <c r="R564">
        <f>N(R563)+IF(A564="عهدة",1,0)</f>
        <v/>
      </c>
      <c r="S564">
        <f>IF(C564="","",IF(AND(C564&gt;=DATE(2026,9,1),C564&lt;=DATE(2027,8,31)),(YEAR(C564)-2026)*12+MONTH(C564)-8,""))</f>
        <v/>
      </c>
      <c r="T564">
        <f>IF(AND(A564="مصروف",R564&gt;0,I564="موافق",S564&lt;&gt;"",H564&lt;&gt;""),N(G564),0)</f>
        <v/>
      </c>
    </row>
    <row r="565">
      <c r="A565" s="19" t="n"/>
      <c r="B565" s="20">
        <f>IF(A565="","",IF(R565=0,"⚠ أضف سطر عهدة أولًا","BDR-"&amp;TEXT(R565,"000")))</f>
        <v/>
      </c>
      <c r="C565" s="21" t="n"/>
      <c r="D565" s="20">
        <f>IF(C565="","",IF(S565="","خارج السنة المالية",INDEX(القوائم!$D$2:$D$13,S565)))</f>
        <v/>
      </c>
      <c r="E565" s="22" t="n"/>
      <c r="F565" s="23" t="n"/>
      <c r="G565" s="23" t="n"/>
      <c r="H565" s="22" t="n"/>
      <c r="I565" s="19" t="n"/>
      <c r="J565" s="21" t="n"/>
      <c r="K565" s="19" t="n"/>
      <c r="L565" s="19" t="n"/>
      <c r="M565" s="21" t="n"/>
      <c r="N565" s="22" t="n"/>
      <c r="O565" s="24">
        <f>IF(A565&lt;&gt;"عهدة","",SUMIFS($G$8:$G$5007,$B$8:$B$5007,B565,$A$8:$A$5007,"مصروف",$I$8:$I$5007,"&lt;&gt;مرفوض"))</f>
        <v/>
      </c>
      <c r="P565" s="25">
        <f>IF(A565&lt;&gt;"عهدة","",N(F565)-O565)</f>
        <v/>
      </c>
      <c r="Q565" s="26">
        <f>IF(A565="","",IF(A565="عهدة",IF(N(F565)=0,"⚠ أدخل قيمة العهدة",IF(P565&lt;0,"⛔ عجز / زيادة مصروفات "&amp;TEXT(-P565,"#,##0"),IF(COUNTIFS($B$8:$B$5007,B565,$A$8:$A$5007,"مصروف",$I$8:$I$5007,"&lt;&gt;مرفوض",$K$8:$K$5007,"&lt;&gt;نعم")&gt;0,"⚠ "&amp;COUNTIFS($B$8:$B$5007,B565,$A$8:$A$5007,"مصروف",$I$8:$I$5007,"&lt;&gt;مرفوض",$K$8:$K$5007,"&lt;&gt;نعم")&amp;" مصروف غير مسوى",IF(L565="تمت التسوية",IF(P565=0,"✔ متوازنة وتمت التسوية","✔ تمت التسوية – متبقي "&amp;TEXT(P565,"#,##0")),IF(P565&gt;0,"متبقي "&amp;TEXT(P565,"#,##0"),"✔ متوازنة"))))),IF(R565=0,"⚠ أضف سطر عهدة أولًا",IF(OR(C565="",N(G565)=0),"⚠ أكمل التاريخ والقيمة",IF(S565="","⚠ التاريخ خارج السنة المالية",IF(H565="","⚠ اختر بند الموازنة",IF(I565="مرفوض","✖ مرفوض من المدير",IF(I565&lt;&gt;"موافق","⏳ بانتظار موافقة المدير",IF(K565&lt;&gt;"نعم","⚠ غير مسوى مع الحسابات","✔ معتمد ومسوى")))))))))</f>
        <v/>
      </c>
      <c r="R565">
        <f>N(R564)+IF(A565="عهدة",1,0)</f>
        <v/>
      </c>
      <c r="S565">
        <f>IF(C565="","",IF(AND(C565&gt;=DATE(2026,9,1),C565&lt;=DATE(2027,8,31)),(YEAR(C565)-2026)*12+MONTH(C565)-8,""))</f>
        <v/>
      </c>
      <c r="T565">
        <f>IF(AND(A565="مصروف",R565&gt;0,I565="موافق",S565&lt;&gt;"",H565&lt;&gt;""),N(G565),0)</f>
        <v/>
      </c>
    </row>
    <row r="566">
      <c r="A566" s="19" t="n"/>
      <c r="B566" s="20">
        <f>IF(A566="","",IF(R566=0,"⚠ أضف سطر عهدة أولًا","BDR-"&amp;TEXT(R566,"000")))</f>
        <v/>
      </c>
      <c r="C566" s="21" t="n"/>
      <c r="D566" s="20">
        <f>IF(C566="","",IF(S566="","خارج السنة المالية",INDEX(القوائم!$D$2:$D$13,S566)))</f>
        <v/>
      </c>
      <c r="E566" s="22" t="n"/>
      <c r="F566" s="23" t="n"/>
      <c r="G566" s="23" t="n"/>
      <c r="H566" s="22" t="n"/>
      <c r="I566" s="19" t="n"/>
      <c r="J566" s="21" t="n"/>
      <c r="K566" s="19" t="n"/>
      <c r="L566" s="19" t="n"/>
      <c r="M566" s="21" t="n"/>
      <c r="N566" s="22" t="n"/>
      <c r="O566" s="24">
        <f>IF(A566&lt;&gt;"عهدة","",SUMIFS($G$8:$G$5007,$B$8:$B$5007,B566,$A$8:$A$5007,"مصروف",$I$8:$I$5007,"&lt;&gt;مرفوض"))</f>
        <v/>
      </c>
      <c r="P566" s="25">
        <f>IF(A566&lt;&gt;"عهدة","",N(F566)-O566)</f>
        <v/>
      </c>
      <c r="Q566" s="26">
        <f>IF(A566="","",IF(A566="عهدة",IF(N(F566)=0,"⚠ أدخل قيمة العهدة",IF(P566&lt;0,"⛔ عجز / زيادة مصروفات "&amp;TEXT(-P566,"#,##0"),IF(COUNTIFS($B$8:$B$5007,B566,$A$8:$A$5007,"مصروف",$I$8:$I$5007,"&lt;&gt;مرفوض",$K$8:$K$5007,"&lt;&gt;نعم")&gt;0,"⚠ "&amp;COUNTIFS($B$8:$B$5007,B566,$A$8:$A$5007,"مصروف",$I$8:$I$5007,"&lt;&gt;مرفوض",$K$8:$K$5007,"&lt;&gt;نعم")&amp;" مصروف غير مسوى",IF(L566="تمت التسوية",IF(P566=0,"✔ متوازنة وتمت التسوية","✔ تمت التسوية – متبقي "&amp;TEXT(P566,"#,##0")),IF(P566&gt;0,"متبقي "&amp;TEXT(P566,"#,##0"),"✔ متوازنة"))))),IF(R566=0,"⚠ أضف سطر عهدة أولًا",IF(OR(C566="",N(G566)=0),"⚠ أكمل التاريخ والقيمة",IF(S566="","⚠ التاريخ خارج السنة المالية",IF(H566="","⚠ اختر بند الموازنة",IF(I566="مرفوض","✖ مرفوض من المدير",IF(I566&lt;&gt;"موافق","⏳ بانتظار موافقة المدير",IF(K566&lt;&gt;"نعم","⚠ غير مسوى مع الحسابات","✔ معتمد ومسوى")))))))))</f>
        <v/>
      </c>
      <c r="R566">
        <f>N(R565)+IF(A566="عهدة",1,0)</f>
        <v/>
      </c>
      <c r="S566">
        <f>IF(C566="","",IF(AND(C566&gt;=DATE(2026,9,1),C566&lt;=DATE(2027,8,31)),(YEAR(C566)-2026)*12+MONTH(C566)-8,""))</f>
        <v/>
      </c>
      <c r="T566">
        <f>IF(AND(A566="مصروف",R566&gt;0,I566="موافق",S566&lt;&gt;"",H566&lt;&gt;""),N(G566),0)</f>
        <v/>
      </c>
    </row>
    <row r="567">
      <c r="A567" s="19" t="n"/>
      <c r="B567" s="20">
        <f>IF(A567="","",IF(R567=0,"⚠ أضف سطر عهدة أولًا","BDR-"&amp;TEXT(R567,"000")))</f>
        <v/>
      </c>
      <c r="C567" s="21" t="n"/>
      <c r="D567" s="20">
        <f>IF(C567="","",IF(S567="","خارج السنة المالية",INDEX(القوائم!$D$2:$D$13,S567)))</f>
        <v/>
      </c>
      <c r="E567" s="22" t="n"/>
      <c r="F567" s="23" t="n"/>
      <c r="G567" s="23" t="n"/>
      <c r="H567" s="22" t="n"/>
      <c r="I567" s="19" t="n"/>
      <c r="J567" s="21" t="n"/>
      <c r="K567" s="19" t="n"/>
      <c r="L567" s="19" t="n"/>
      <c r="M567" s="21" t="n"/>
      <c r="N567" s="22" t="n"/>
      <c r="O567" s="24">
        <f>IF(A567&lt;&gt;"عهدة","",SUMIFS($G$8:$G$5007,$B$8:$B$5007,B567,$A$8:$A$5007,"مصروف",$I$8:$I$5007,"&lt;&gt;مرفوض"))</f>
        <v/>
      </c>
      <c r="P567" s="25">
        <f>IF(A567&lt;&gt;"عهدة","",N(F567)-O567)</f>
        <v/>
      </c>
      <c r="Q567" s="26">
        <f>IF(A567="","",IF(A567="عهدة",IF(N(F567)=0,"⚠ أدخل قيمة العهدة",IF(P567&lt;0,"⛔ عجز / زيادة مصروفات "&amp;TEXT(-P567,"#,##0"),IF(COUNTIFS($B$8:$B$5007,B567,$A$8:$A$5007,"مصروف",$I$8:$I$5007,"&lt;&gt;مرفوض",$K$8:$K$5007,"&lt;&gt;نعم")&gt;0,"⚠ "&amp;COUNTIFS($B$8:$B$5007,B567,$A$8:$A$5007,"مصروف",$I$8:$I$5007,"&lt;&gt;مرفوض",$K$8:$K$5007,"&lt;&gt;نعم")&amp;" مصروف غير مسوى",IF(L567="تمت التسوية",IF(P567=0,"✔ متوازنة وتمت التسوية","✔ تمت التسوية – متبقي "&amp;TEXT(P567,"#,##0")),IF(P567&gt;0,"متبقي "&amp;TEXT(P567,"#,##0"),"✔ متوازنة"))))),IF(R567=0,"⚠ أضف سطر عهدة أولًا",IF(OR(C567="",N(G567)=0),"⚠ أكمل التاريخ والقيمة",IF(S567="","⚠ التاريخ خارج السنة المالية",IF(H567="","⚠ اختر بند الموازنة",IF(I567="مرفوض","✖ مرفوض من المدير",IF(I567&lt;&gt;"موافق","⏳ بانتظار موافقة المدير",IF(K567&lt;&gt;"نعم","⚠ غير مسوى مع الحسابات","✔ معتمد ومسوى")))))))))</f>
        <v/>
      </c>
      <c r="R567">
        <f>N(R566)+IF(A567="عهدة",1,0)</f>
        <v/>
      </c>
      <c r="S567">
        <f>IF(C567="","",IF(AND(C567&gt;=DATE(2026,9,1),C567&lt;=DATE(2027,8,31)),(YEAR(C567)-2026)*12+MONTH(C567)-8,""))</f>
        <v/>
      </c>
      <c r="T567">
        <f>IF(AND(A567="مصروف",R567&gt;0,I567="موافق",S567&lt;&gt;"",H567&lt;&gt;""),N(G567),0)</f>
        <v/>
      </c>
    </row>
    <row r="568">
      <c r="A568" s="19" t="n"/>
      <c r="B568" s="20">
        <f>IF(A568="","",IF(R568=0,"⚠ أضف سطر عهدة أولًا","BDR-"&amp;TEXT(R568,"000")))</f>
        <v/>
      </c>
      <c r="C568" s="21" t="n"/>
      <c r="D568" s="20">
        <f>IF(C568="","",IF(S568="","خارج السنة المالية",INDEX(القوائم!$D$2:$D$13,S568)))</f>
        <v/>
      </c>
      <c r="E568" s="22" t="n"/>
      <c r="F568" s="23" t="n"/>
      <c r="G568" s="23" t="n"/>
      <c r="H568" s="22" t="n"/>
      <c r="I568" s="19" t="n"/>
      <c r="J568" s="21" t="n"/>
      <c r="K568" s="19" t="n"/>
      <c r="L568" s="19" t="n"/>
      <c r="M568" s="21" t="n"/>
      <c r="N568" s="22" t="n"/>
      <c r="O568" s="24">
        <f>IF(A568&lt;&gt;"عهدة","",SUMIFS($G$8:$G$5007,$B$8:$B$5007,B568,$A$8:$A$5007,"مصروف",$I$8:$I$5007,"&lt;&gt;مرفوض"))</f>
        <v/>
      </c>
      <c r="P568" s="25">
        <f>IF(A568&lt;&gt;"عهدة","",N(F568)-O568)</f>
        <v/>
      </c>
      <c r="Q568" s="26">
        <f>IF(A568="","",IF(A568="عهدة",IF(N(F568)=0,"⚠ أدخل قيمة العهدة",IF(P568&lt;0,"⛔ عجز / زيادة مصروفات "&amp;TEXT(-P568,"#,##0"),IF(COUNTIFS($B$8:$B$5007,B568,$A$8:$A$5007,"مصروف",$I$8:$I$5007,"&lt;&gt;مرفوض",$K$8:$K$5007,"&lt;&gt;نعم")&gt;0,"⚠ "&amp;COUNTIFS($B$8:$B$5007,B568,$A$8:$A$5007,"مصروف",$I$8:$I$5007,"&lt;&gt;مرفوض",$K$8:$K$5007,"&lt;&gt;نعم")&amp;" مصروف غير مسوى",IF(L568="تمت التسوية",IF(P568=0,"✔ متوازنة وتمت التسوية","✔ تمت التسوية – متبقي "&amp;TEXT(P568,"#,##0")),IF(P568&gt;0,"متبقي "&amp;TEXT(P568,"#,##0"),"✔ متوازنة"))))),IF(R568=0,"⚠ أضف سطر عهدة أولًا",IF(OR(C568="",N(G568)=0),"⚠ أكمل التاريخ والقيمة",IF(S568="","⚠ التاريخ خارج السنة المالية",IF(H568="","⚠ اختر بند الموازنة",IF(I568="مرفوض","✖ مرفوض من المدير",IF(I568&lt;&gt;"موافق","⏳ بانتظار موافقة المدير",IF(K568&lt;&gt;"نعم","⚠ غير مسوى مع الحسابات","✔ معتمد ومسوى")))))))))</f>
        <v/>
      </c>
      <c r="R568">
        <f>N(R567)+IF(A568="عهدة",1,0)</f>
        <v/>
      </c>
      <c r="S568">
        <f>IF(C568="","",IF(AND(C568&gt;=DATE(2026,9,1),C568&lt;=DATE(2027,8,31)),(YEAR(C568)-2026)*12+MONTH(C568)-8,""))</f>
        <v/>
      </c>
      <c r="T568">
        <f>IF(AND(A568="مصروف",R568&gt;0,I568="موافق",S568&lt;&gt;"",H568&lt;&gt;""),N(G568),0)</f>
        <v/>
      </c>
    </row>
    <row r="569">
      <c r="A569" s="19" t="n"/>
      <c r="B569" s="20">
        <f>IF(A569="","",IF(R569=0,"⚠ أضف سطر عهدة أولًا","BDR-"&amp;TEXT(R569,"000")))</f>
        <v/>
      </c>
      <c r="C569" s="21" t="n"/>
      <c r="D569" s="20">
        <f>IF(C569="","",IF(S569="","خارج السنة المالية",INDEX(القوائم!$D$2:$D$13,S569)))</f>
        <v/>
      </c>
      <c r="E569" s="22" t="n"/>
      <c r="F569" s="23" t="n"/>
      <c r="G569" s="23" t="n"/>
      <c r="H569" s="22" t="n"/>
      <c r="I569" s="19" t="n"/>
      <c r="J569" s="21" t="n"/>
      <c r="K569" s="19" t="n"/>
      <c r="L569" s="19" t="n"/>
      <c r="M569" s="21" t="n"/>
      <c r="N569" s="22" t="n"/>
      <c r="O569" s="24">
        <f>IF(A569&lt;&gt;"عهدة","",SUMIFS($G$8:$G$5007,$B$8:$B$5007,B569,$A$8:$A$5007,"مصروف",$I$8:$I$5007,"&lt;&gt;مرفوض"))</f>
        <v/>
      </c>
      <c r="P569" s="25">
        <f>IF(A569&lt;&gt;"عهدة","",N(F569)-O569)</f>
        <v/>
      </c>
      <c r="Q569" s="26">
        <f>IF(A569="","",IF(A569="عهدة",IF(N(F569)=0,"⚠ أدخل قيمة العهدة",IF(P569&lt;0,"⛔ عجز / زيادة مصروفات "&amp;TEXT(-P569,"#,##0"),IF(COUNTIFS($B$8:$B$5007,B569,$A$8:$A$5007,"مصروف",$I$8:$I$5007,"&lt;&gt;مرفوض",$K$8:$K$5007,"&lt;&gt;نعم")&gt;0,"⚠ "&amp;COUNTIFS($B$8:$B$5007,B569,$A$8:$A$5007,"مصروف",$I$8:$I$5007,"&lt;&gt;مرفوض",$K$8:$K$5007,"&lt;&gt;نعم")&amp;" مصروف غير مسوى",IF(L569="تمت التسوية",IF(P569=0,"✔ متوازنة وتمت التسوية","✔ تمت التسوية – متبقي "&amp;TEXT(P569,"#,##0")),IF(P569&gt;0,"متبقي "&amp;TEXT(P569,"#,##0"),"✔ متوازنة"))))),IF(R569=0,"⚠ أضف سطر عهدة أولًا",IF(OR(C569="",N(G569)=0),"⚠ أكمل التاريخ والقيمة",IF(S569="","⚠ التاريخ خارج السنة المالية",IF(H569="","⚠ اختر بند الموازنة",IF(I569="مرفوض","✖ مرفوض من المدير",IF(I569&lt;&gt;"موافق","⏳ بانتظار موافقة المدير",IF(K569&lt;&gt;"نعم","⚠ غير مسوى مع الحسابات","✔ معتمد ومسوى")))))))))</f>
        <v/>
      </c>
      <c r="R569">
        <f>N(R568)+IF(A569="عهدة",1,0)</f>
        <v/>
      </c>
      <c r="S569">
        <f>IF(C569="","",IF(AND(C569&gt;=DATE(2026,9,1),C569&lt;=DATE(2027,8,31)),(YEAR(C569)-2026)*12+MONTH(C569)-8,""))</f>
        <v/>
      </c>
      <c r="T569">
        <f>IF(AND(A569="مصروف",R569&gt;0,I569="موافق",S569&lt;&gt;"",H569&lt;&gt;""),N(G569),0)</f>
        <v/>
      </c>
    </row>
    <row r="570">
      <c r="A570" s="19" t="n"/>
      <c r="B570" s="20">
        <f>IF(A570="","",IF(R570=0,"⚠ أضف سطر عهدة أولًا","BDR-"&amp;TEXT(R570,"000")))</f>
        <v/>
      </c>
      <c r="C570" s="21" t="n"/>
      <c r="D570" s="20">
        <f>IF(C570="","",IF(S570="","خارج السنة المالية",INDEX(القوائم!$D$2:$D$13,S570)))</f>
        <v/>
      </c>
      <c r="E570" s="22" t="n"/>
      <c r="F570" s="23" t="n"/>
      <c r="G570" s="23" t="n"/>
      <c r="H570" s="22" t="n"/>
      <c r="I570" s="19" t="n"/>
      <c r="J570" s="21" t="n"/>
      <c r="K570" s="19" t="n"/>
      <c r="L570" s="19" t="n"/>
      <c r="M570" s="21" t="n"/>
      <c r="N570" s="22" t="n"/>
      <c r="O570" s="24">
        <f>IF(A570&lt;&gt;"عهدة","",SUMIFS($G$8:$G$5007,$B$8:$B$5007,B570,$A$8:$A$5007,"مصروف",$I$8:$I$5007,"&lt;&gt;مرفوض"))</f>
        <v/>
      </c>
      <c r="P570" s="25">
        <f>IF(A570&lt;&gt;"عهدة","",N(F570)-O570)</f>
        <v/>
      </c>
      <c r="Q570" s="26">
        <f>IF(A570="","",IF(A570="عهدة",IF(N(F570)=0,"⚠ أدخل قيمة العهدة",IF(P570&lt;0,"⛔ عجز / زيادة مصروفات "&amp;TEXT(-P570,"#,##0"),IF(COUNTIFS($B$8:$B$5007,B570,$A$8:$A$5007,"مصروف",$I$8:$I$5007,"&lt;&gt;مرفوض",$K$8:$K$5007,"&lt;&gt;نعم")&gt;0,"⚠ "&amp;COUNTIFS($B$8:$B$5007,B570,$A$8:$A$5007,"مصروف",$I$8:$I$5007,"&lt;&gt;مرفوض",$K$8:$K$5007,"&lt;&gt;نعم")&amp;" مصروف غير مسوى",IF(L570="تمت التسوية",IF(P570=0,"✔ متوازنة وتمت التسوية","✔ تمت التسوية – متبقي "&amp;TEXT(P570,"#,##0")),IF(P570&gt;0,"متبقي "&amp;TEXT(P570,"#,##0"),"✔ متوازنة"))))),IF(R570=0,"⚠ أضف سطر عهدة أولًا",IF(OR(C570="",N(G570)=0),"⚠ أكمل التاريخ والقيمة",IF(S570="","⚠ التاريخ خارج السنة المالية",IF(H570="","⚠ اختر بند الموازنة",IF(I570="مرفوض","✖ مرفوض من المدير",IF(I570&lt;&gt;"موافق","⏳ بانتظار موافقة المدير",IF(K570&lt;&gt;"نعم","⚠ غير مسوى مع الحسابات","✔ معتمد ومسوى")))))))))</f>
        <v/>
      </c>
      <c r="R570">
        <f>N(R569)+IF(A570="عهدة",1,0)</f>
        <v/>
      </c>
      <c r="S570">
        <f>IF(C570="","",IF(AND(C570&gt;=DATE(2026,9,1),C570&lt;=DATE(2027,8,31)),(YEAR(C570)-2026)*12+MONTH(C570)-8,""))</f>
        <v/>
      </c>
      <c r="T570">
        <f>IF(AND(A570="مصروف",R570&gt;0,I570="موافق",S570&lt;&gt;"",H570&lt;&gt;""),N(G570),0)</f>
        <v/>
      </c>
    </row>
    <row r="571">
      <c r="A571" s="19" t="n"/>
      <c r="B571" s="20">
        <f>IF(A571="","",IF(R571=0,"⚠ أضف سطر عهدة أولًا","BDR-"&amp;TEXT(R571,"000")))</f>
        <v/>
      </c>
      <c r="C571" s="21" t="n"/>
      <c r="D571" s="20">
        <f>IF(C571="","",IF(S571="","خارج السنة المالية",INDEX(القوائم!$D$2:$D$13,S571)))</f>
        <v/>
      </c>
      <c r="E571" s="22" t="n"/>
      <c r="F571" s="23" t="n"/>
      <c r="G571" s="23" t="n"/>
      <c r="H571" s="22" t="n"/>
      <c r="I571" s="19" t="n"/>
      <c r="J571" s="21" t="n"/>
      <c r="K571" s="19" t="n"/>
      <c r="L571" s="19" t="n"/>
      <c r="M571" s="21" t="n"/>
      <c r="N571" s="22" t="n"/>
      <c r="O571" s="24">
        <f>IF(A571&lt;&gt;"عهدة","",SUMIFS($G$8:$G$5007,$B$8:$B$5007,B571,$A$8:$A$5007,"مصروف",$I$8:$I$5007,"&lt;&gt;مرفوض"))</f>
        <v/>
      </c>
      <c r="P571" s="25">
        <f>IF(A571&lt;&gt;"عهدة","",N(F571)-O571)</f>
        <v/>
      </c>
      <c r="Q571" s="26">
        <f>IF(A571="","",IF(A571="عهدة",IF(N(F571)=0,"⚠ أدخل قيمة العهدة",IF(P571&lt;0,"⛔ عجز / زيادة مصروفات "&amp;TEXT(-P571,"#,##0"),IF(COUNTIFS($B$8:$B$5007,B571,$A$8:$A$5007,"مصروف",$I$8:$I$5007,"&lt;&gt;مرفوض",$K$8:$K$5007,"&lt;&gt;نعم")&gt;0,"⚠ "&amp;COUNTIFS($B$8:$B$5007,B571,$A$8:$A$5007,"مصروف",$I$8:$I$5007,"&lt;&gt;مرفوض",$K$8:$K$5007,"&lt;&gt;نعم")&amp;" مصروف غير مسوى",IF(L571="تمت التسوية",IF(P571=0,"✔ متوازنة وتمت التسوية","✔ تمت التسوية – متبقي "&amp;TEXT(P571,"#,##0")),IF(P571&gt;0,"متبقي "&amp;TEXT(P571,"#,##0"),"✔ متوازنة"))))),IF(R571=0,"⚠ أضف سطر عهدة أولًا",IF(OR(C571="",N(G571)=0),"⚠ أكمل التاريخ والقيمة",IF(S571="","⚠ التاريخ خارج السنة المالية",IF(H571="","⚠ اختر بند الموازنة",IF(I571="مرفوض","✖ مرفوض من المدير",IF(I571&lt;&gt;"موافق","⏳ بانتظار موافقة المدير",IF(K571&lt;&gt;"نعم","⚠ غير مسوى مع الحسابات","✔ معتمد ومسوى")))))))))</f>
        <v/>
      </c>
      <c r="R571">
        <f>N(R570)+IF(A571="عهدة",1,0)</f>
        <v/>
      </c>
      <c r="S571">
        <f>IF(C571="","",IF(AND(C571&gt;=DATE(2026,9,1),C571&lt;=DATE(2027,8,31)),(YEAR(C571)-2026)*12+MONTH(C571)-8,""))</f>
        <v/>
      </c>
      <c r="T571">
        <f>IF(AND(A571="مصروف",R571&gt;0,I571="موافق",S571&lt;&gt;"",H571&lt;&gt;""),N(G571),0)</f>
        <v/>
      </c>
    </row>
    <row r="572">
      <c r="A572" s="19" t="n"/>
      <c r="B572" s="20">
        <f>IF(A572="","",IF(R572=0,"⚠ أضف سطر عهدة أولًا","BDR-"&amp;TEXT(R572,"000")))</f>
        <v/>
      </c>
      <c r="C572" s="21" t="n"/>
      <c r="D572" s="20">
        <f>IF(C572="","",IF(S572="","خارج السنة المالية",INDEX(القوائم!$D$2:$D$13,S572)))</f>
        <v/>
      </c>
      <c r="E572" s="22" t="n"/>
      <c r="F572" s="23" t="n"/>
      <c r="G572" s="23" t="n"/>
      <c r="H572" s="22" t="n"/>
      <c r="I572" s="19" t="n"/>
      <c r="J572" s="21" t="n"/>
      <c r="K572" s="19" t="n"/>
      <c r="L572" s="19" t="n"/>
      <c r="M572" s="21" t="n"/>
      <c r="N572" s="22" t="n"/>
      <c r="O572" s="24">
        <f>IF(A572&lt;&gt;"عهدة","",SUMIFS($G$8:$G$5007,$B$8:$B$5007,B572,$A$8:$A$5007,"مصروف",$I$8:$I$5007,"&lt;&gt;مرفوض"))</f>
        <v/>
      </c>
      <c r="P572" s="25">
        <f>IF(A572&lt;&gt;"عهدة","",N(F572)-O572)</f>
        <v/>
      </c>
      <c r="Q572" s="26">
        <f>IF(A572="","",IF(A572="عهدة",IF(N(F572)=0,"⚠ أدخل قيمة العهدة",IF(P572&lt;0,"⛔ عجز / زيادة مصروفات "&amp;TEXT(-P572,"#,##0"),IF(COUNTIFS($B$8:$B$5007,B572,$A$8:$A$5007,"مصروف",$I$8:$I$5007,"&lt;&gt;مرفوض",$K$8:$K$5007,"&lt;&gt;نعم")&gt;0,"⚠ "&amp;COUNTIFS($B$8:$B$5007,B572,$A$8:$A$5007,"مصروف",$I$8:$I$5007,"&lt;&gt;مرفوض",$K$8:$K$5007,"&lt;&gt;نعم")&amp;" مصروف غير مسوى",IF(L572="تمت التسوية",IF(P572=0,"✔ متوازنة وتمت التسوية","✔ تمت التسوية – متبقي "&amp;TEXT(P572,"#,##0")),IF(P572&gt;0,"متبقي "&amp;TEXT(P572,"#,##0"),"✔ متوازنة"))))),IF(R572=0,"⚠ أضف سطر عهدة أولًا",IF(OR(C572="",N(G572)=0),"⚠ أكمل التاريخ والقيمة",IF(S572="","⚠ التاريخ خارج السنة المالية",IF(H572="","⚠ اختر بند الموازنة",IF(I572="مرفوض","✖ مرفوض من المدير",IF(I572&lt;&gt;"موافق","⏳ بانتظار موافقة المدير",IF(K572&lt;&gt;"نعم","⚠ غير مسوى مع الحسابات","✔ معتمد ومسوى")))))))))</f>
        <v/>
      </c>
      <c r="R572">
        <f>N(R571)+IF(A572="عهدة",1,0)</f>
        <v/>
      </c>
      <c r="S572">
        <f>IF(C572="","",IF(AND(C572&gt;=DATE(2026,9,1),C572&lt;=DATE(2027,8,31)),(YEAR(C572)-2026)*12+MONTH(C572)-8,""))</f>
        <v/>
      </c>
      <c r="T572">
        <f>IF(AND(A572="مصروف",R572&gt;0,I572="موافق",S572&lt;&gt;"",H572&lt;&gt;""),N(G572),0)</f>
        <v/>
      </c>
    </row>
    <row r="573">
      <c r="A573" s="19" t="n"/>
      <c r="B573" s="20">
        <f>IF(A573="","",IF(R573=0,"⚠ أضف سطر عهدة أولًا","BDR-"&amp;TEXT(R573,"000")))</f>
        <v/>
      </c>
      <c r="C573" s="21" t="n"/>
      <c r="D573" s="20">
        <f>IF(C573="","",IF(S573="","خارج السنة المالية",INDEX(القوائم!$D$2:$D$13,S573)))</f>
        <v/>
      </c>
      <c r="E573" s="22" t="n"/>
      <c r="F573" s="23" t="n"/>
      <c r="G573" s="23" t="n"/>
      <c r="H573" s="22" t="n"/>
      <c r="I573" s="19" t="n"/>
      <c r="J573" s="21" t="n"/>
      <c r="K573" s="19" t="n"/>
      <c r="L573" s="19" t="n"/>
      <c r="M573" s="21" t="n"/>
      <c r="N573" s="22" t="n"/>
      <c r="O573" s="24">
        <f>IF(A573&lt;&gt;"عهدة","",SUMIFS($G$8:$G$5007,$B$8:$B$5007,B573,$A$8:$A$5007,"مصروف",$I$8:$I$5007,"&lt;&gt;مرفوض"))</f>
        <v/>
      </c>
      <c r="P573" s="25">
        <f>IF(A573&lt;&gt;"عهدة","",N(F573)-O573)</f>
        <v/>
      </c>
      <c r="Q573" s="26">
        <f>IF(A573="","",IF(A573="عهدة",IF(N(F573)=0,"⚠ أدخل قيمة العهدة",IF(P573&lt;0,"⛔ عجز / زيادة مصروفات "&amp;TEXT(-P573,"#,##0"),IF(COUNTIFS($B$8:$B$5007,B573,$A$8:$A$5007,"مصروف",$I$8:$I$5007,"&lt;&gt;مرفوض",$K$8:$K$5007,"&lt;&gt;نعم")&gt;0,"⚠ "&amp;COUNTIFS($B$8:$B$5007,B573,$A$8:$A$5007,"مصروف",$I$8:$I$5007,"&lt;&gt;مرفوض",$K$8:$K$5007,"&lt;&gt;نعم")&amp;" مصروف غير مسوى",IF(L573="تمت التسوية",IF(P573=0,"✔ متوازنة وتمت التسوية","✔ تمت التسوية – متبقي "&amp;TEXT(P573,"#,##0")),IF(P573&gt;0,"متبقي "&amp;TEXT(P573,"#,##0"),"✔ متوازنة"))))),IF(R573=0,"⚠ أضف سطر عهدة أولًا",IF(OR(C573="",N(G573)=0),"⚠ أكمل التاريخ والقيمة",IF(S573="","⚠ التاريخ خارج السنة المالية",IF(H573="","⚠ اختر بند الموازنة",IF(I573="مرفوض","✖ مرفوض من المدير",IF(I573&lt;&gt;"موافق","⏳ بانتظار موافقة المدير",IF(K573&lt;&gt;"نعم","⚠ غير مسوى مع الحسابات","✔ معتمد ومسوى")))))))))</f>
        <v/>
      </c>
      <c r="R573">
        <f>N(R572)+IF(A573="عهدة",1,0)</f>
        <v/>
      </c>
      <c r="S573">
        <f>IF(C573="","",IF(AND(C573&gt;=DATE(2026,9,1),C573&lt;=DATE(2027,8,31)),(YEAR(C573)-2026)*12+MONTH(C573)-8,""))</f>
        <v/>
      </c>
      <c r="T573">
        <f>IF(AND(A573="مصروف",R573&gt;0,I573="موافق",S573&lt;&gt;"",H573&lt;&gt;""),N(G573),0)</f>
        <v/>
      </c>
    </row>
    <row r="574">
      <c r="A574" s="19" t="n"/>
      <c r="B574" s="20">
        <f>IF(A574="","",IF(R574=0,"⚠ أضف سطر عهدة أولًا","BDR-"&amp;TEXT(R574,"000")))</f>
        <v/>
      </c>
      <c r="C574" s="21" t="n"/>
      <c r="D574" s="20">
        <f>IF(C574="","",IF(S574="","خارج السنة المالية",INDEX(القوائم!$D$2:$D$13,S574)))</f>
        <v/>
      </c>
      <c r="E574" s="22" t="n"/>
      <c r="F574" s="23" t="n"/>
      <c r="G574" s="23" t="n"/>
      <c r="H574" s="22" t="n"/>
      <c r="I574" s="19" t="n"/>
      <c r="J574" s="21" t="n"/>
      <c r="K574" s="19" t="n"/>
      <c r="L574" s="19" t="n"/>
      <c r="M574" s="21" t="n"/>
      <c r="N574" s="22" t="n"/>
      <c r="O574" s="24">
        <f>IF(A574&lt;&gt;"عهدة","",SUMIFS($G$8:$G$5007,$B$8:$B$5007,B574,$A$8:$A$5007,"مصروف",$I$8:$I$5007,"&lt;&gt;مرفوض"))</f>
        <v/>
      </c>
      <c r="P574" s="25">
        <f>IF(A574&lt;&gt;"عهدة","",N(F574)-O574)</f>
        <v/>
      </c>
      <c r="Q574" s="26">
        <f>IF(A574="","",IF(A574="عهدة",IF(N(F574)=0,"⚠ أدخل قيمة العهدة",IF(P574&lt;0,"⛔ عجز / زيادة مصروفات "&amp;TEXT(-P574,"#,##0"),IF(COUNTIFS($B$8:$B$5007,B574,$A$8:$A$5007,"مصروف",$I$8:$I$5007,"&lt;&gt;مرفوض",$K$8:$K$5007,"&lt;&gt;نعم")&gt;0,"⚠ "&amp;COUNTIFS($B$8:$B$5007,B574,$A$8:$A$5007,"مصروف",$I$8:$I$5007,"&lt;&gt;مرفوض",$K$8:$K$5007,"&lt;&gt;نعم")&amp;" مصروف غير مسوى",IF(L574="تمت التسوية",IF(P574=0,"✔ متوازنة وتمت التسوية","✔ تمت التسوية – متبقي "&amp;TEXT(P574,"#,##0")),IF(P574&gt;0,"متبقي "&amp;TEXT(P574,"#,##0"),"✔ متوازنة"))))),IF(R574=0,"⚠ أضف سطر عهدة أولًا",IF(OR(C574="",N(G574)=0),"⚠ أكمل التاريخ والقيمة",IF(S574="","⚠ التاريخ خارج السنة المالية",IF(H574="","⚠ اختر بند الموازنة",IF(I574="مرفوض","✖ مرفوض من المدير",IF(I574&lt;&gt;"موافق","⏳ بانتظار موافقة المدير",IF(K574&lt;&gt;"نعم","⚠ غير مسوى مع الحسابات","✔ معتمد ومسوى")))))))))</f>
        <v/>
      </c>
      <c r="R574">
        <f>N(R573)+IF(A574="عهدة",1,0)</f>
        <v/>
      </c>
      <c r="S574">
        <f>IF(C574="","",IF(AND(C574&gt;=DATE(2026,9,1),C574&lt;=DATE(2027,8,31)),(YEAR(C574)-2026)*12+MONTH(C574)-8,""))</f>
        <v/>
      </c>
      <c r="T574">
        <f>IF(AND(A574="مصروف",R574&gt;0,I574="موافق",S574&lt;&gt;"",H574&lt;&gt;""),N(G574),0)</f>
        <v/>
      </c>
    </row>
    <row r="575">
      <c r="A575" s="19" t="n"/>
      <c r="B575" s="20">
        <f>IF(A575="","",IF(R575=0,"⚠ أضف سطر عهدة أولًا","BDR-"&amp;TEXT(R575,"000")))</f>
        <v/>
      </c>
      <c r="C575" s="21" t="n"/>
      <c r="D575" s="20">
        <f>IF(C575="","",IF(S575="","خارج السنة المالية",INDEX(القوائم!$D$2:$D$13,S575)))</f>
        <v/>
      </c>
      <c r="E575" s="22" t="n"/>
      <c r="F575" s="23" t="n"/>
      <c r="G575" s="23" t="n"/>
      <c r="H575" s="22" t="n"/>
      <c r="I575" s="19" t="n"/>
      <c r="J575" s="21" t="n"/>
      <c r="K575" s="19" t="n"/>
      <c r="L575" s="19" t="n"/>
      <c r="M575" s="21" t="n"/>
      <c r="N575" s="22" t="n"/>
      <c r="O575" s="24">
        <f>IF(A575&lt;&gt;"عهدة","",SUMIFS($G$8:$G$5007,$B$8:$B$5007,B575,$A$8:$A$5007,"مصروف",$I$8:$I$5007,"&lt;&gt;مرفوض"))</f>
        <v/>
      </c>
      <c r="P575" s="25">
        <f>IF(A575&lt;&gt;"عهدة","",N(F575)-O575)</f>
        <v/>
      </c>
      <c r="Q575" s="26">
        <f>IF(A575="","",IF(A575="عهدة",IF(N(F575)=0,"⚠ أدخل قيمة العهدة",IF(P575&lt;0,"⛔ عجز / زيادة مصروفات "&amp;TEXT(-P575,"#,##0"),IF(COUNTIFS($B$8:$B$5007,B575,$A$8:$A$5007,"مصروف",$I$8:$I$5007,"&lt;&gt;مرفوض",$K$8:$K$5007,"&lt;&gt;نعم")&gt;0,"⚠ "&amp;COUNTIFS($B$8:$B$5007,B575,$A$8:$A$5007,"مصروف",$I$8:$I$5007,"&lt;&gt;مرفوض",$K$8:$K$5007,"&lt;&gt;نعم")&amp;" مصروف غير مسوى",IF(L575="تمت التسوية",IF(P575=0,"✔ متوازنة وتمت التسوية","✔ تمت التسوية – متبقي "&amp;TEXT(P575,"#,##0")),IF(P575&gt;0,"متبقي "&amp;TEXT(P575,"#,##0"),"✔ متوازنة"))))),IF(R575=0,"⚠ أضف سطر عهدة أولًا",IF(OR(C575="",N(G575)=0),"⚠ أكمل التاريخ والقيمة",IF(S575="","⚠ التاريخ خارج السنة المالية",IF(H575="","⚠ اختر بند الموازنة",IF(I575="مرفوض","✖ مرفوض من المدير",IF(I575&lt;&gt;"موافق","⏳ بانتظار موافقة المدير",IF(K575&lt;&gt;"نعم","⚠ غير مسوى مع الحسابات","✔ معتمد ومسوى")))))))))</f>
        <v/>
      </c>
      <c r="R575">
        <f>N(R574)+IF(A575="عهدة",1,0)</f>
        <v/>
      </c>
      <c r="S575">
        <f>IF(C575="","",IF(AND(C575&gt;=DATE(2026,9,1),C575&lt;=DATE(2027,8,31)),(YEAR(C575)-2026)*12+MONTH(C575)-8,""))</f>
        <v/>
      </c>
      <c r="T575">
        <f>IF(AND(A575="مصروف",R575&gt;0,I575="موافق",S575&lt;&gt;"",H575&lt;&gt;""),N(G575),0)</f>
        <v/>
      </c>
    </row>
    <row r="576">
      <c r="A576" s="19" t="n"/>
      <c r="B576" s="20">
        <f>IF(A576="","",IF(R576=0,"⚠ أضف سطر عهدة أولًا","BDR-"&amp;TEXT(R576,"000")))</f>
        <v/>
      </c>
      <c r="C576" s="21" t="n"/>
      <c r="D576" s="20">
        <f>IF(C576="","",IF(S576="","خارج السنة المالية",INDEX(القوائم!$D$2:$D$13,S576)))</f>
        <v/>
      </c>
      <c r="E576" s="22" t="n"/>
      <c r="F576" s="23" t="n"/>
      <c r="G576" s="23" t="n"/>
      <c r="H576" s="22" t="n"/>
      <c r="I576" s="19" t="n"/>
      <c r="J576" s="21" t="n"/>
      <c r="K576" s="19" t="n"/>
      <c r="L576" s="19" t="n"/>
      <c r="M576" s="21" t="n"/>
      <c r="N576" s="22" t="n"/>
      <c r="O576" s="24">
        <f>IF(A576&lt;&gt;"عهدة","",SUMIFS($G$8:$G$5007,$B$8:$B$5007,B576,$A$8:$A$5007,"مصروف",$I$8:$I$5007,"&lt;&gt;مرفوض"))</f>
        <v/>
      </c>
      <c r="P576" s="25">
        <f>IF(A576&lt;&gt;"عهدة","",N(F576)-O576)</f>
        <v/>
      </c>
      <c r="Q576" s="26">
        <f>IF(A576="","",IF(A576="عهدة",IF(N(F576)=0,"⚠ أدخل قيمة العهدة",IF(P576&lt;0,"⛔ عجز / زيادة مصروفات "&amp;TEXT(-P576,"#,##0"),IF(COUNTIFS($B$8:$B$5007,B576,$A$8:$A$5007,"مصروف",$I$8:$I$5007,"&lt;&gt;مرفوض",$K$8:$K$5007,"&lt;&gt;نعم")&gt;0,"⚠ "&amp;COUNTIFS($B$8:$B$5007,B576,$A$8:$A$5007,"مصروف",$I$8:$I$5007,"&lt;&gt;مرفوض",$K$8:$K$5007,"&lt;&gt;نعم")&amp;" مصروف غير مسوى",IF(L576="تمت التسوية",IF(P576=0,"✔ متوازنة وتمت التسوية","✔ تمت التسوية – متبقي "&amp;TEXT(P576,"#,##0")),IF(P576&gt;0,"متبقي "&amp;TEXT(P576,"#,##0"),"✔ متوازنة"))))),IF(R576=0,"⚠ أضف سطر عهدة أولًا",IF(OR(C576="",N(G576)=0),"⚠ أكمل التاريخ والقيمة",IF(S576="","⚠ التاريخ خارج السنة المالية",IF(H576="","⚠ اختر بند الموازنة",IF(I576="مرفوض","✖ مرفوض من المدير",IF(I576&lt;&gt;"موافق","⏳ بانتظار موافقة المدير",IF(K576&lt;&gt;"نعم","⚠ غير مسوى مع الحسابات","✔ معتمد ومسوى")))))))))</f>
        <v/>
      </c>
      <c r="R576">
        <f>N(R575)+IF(A576="عهدة",1,0)</f>
        <v/>
      </c>
      <c r="S576">
        <f>IF(C576="","",IF(AND(C576&gt;=DATE(2026,9,1),C576&lt;=DATE(2027,8,31)),(YEAR(C576)-2026)*12+MONTH(C576)-8,""))</f>
        <v/>
      </c>
      <c r="T576">
        <f>IF(AND(A576="مصروف",R576&gt;0,I576="موافق",S576&lt;&gt;"",H576&lt;&gt;""),N(G576),0)</f>
        <v/>
      </c>
    </row>
    <row r="577">
      <c r="A577" s="19" t="n"/>
      <c r="B577" s="20">
        <f>IF(A577="","",IF(R577=0,"⚠ أضف سطر عهدة أولًا","BDR-"&amp;TEXT(R577,"000")))</f>
        <v/>
      </c>
      <c r="C577" s="21" t="n"/>
      <c r="D577" s="20">
        <f>IF(C577="","",IF(S577="","خارج السنة المالية",INDEX(القوائم!$D$2:$D$13,S577)))</f>
        <v/>
      </c>
      <c r="E577" s="22" t="n"/>
      <c r="F577" s="23" t="n"/>
      <c r="G577" s="23" t="n"/>
      <c r="H577" s="22" t="n"/>
      <c r="I577" s="19" t="n"/>
      <c r="J577" s="21" t="n"/>
      <c r="K577" s="19" t="n"/>
      <c r="L577" s="19" t="n"/>
      <c r="M577" s="21" t="n"/>
      <c r="N577" s="22" t="n"/>
      <c r="O577" s="24">
        <f>IF(A577&lt;&gt;"عهدة","",SUMIFS($G$8:$G$5007,$B$8:$B$5007,B577,$A$8:$A$5007,"مصروف",$I$8:$I$5007,"&lt;&gt;مرفوض"))</f>
        <v/>
      </c>
      <c r="P577" s="25">
        <f>IF(A577&lt;&gt;"عهدة","",N(F577)-O577)</f>
        <v/>
      </c>
      <c r="Q577" s="26">
        <f>IF(A577="","",IF(A577="عهدة",IF(N(F577)=0,"⚠ أدخل قيمة العهدة",IF(P577&lt;0,"⛔ عجز / زيادة مصروفات "&amp;TEXT(-P577,"#,##0"),IF(COUNTIFS($B$8:$B$5007,B577,$A$8:$A$5007,"مصروف",$I$8:$I$5007,"&lt;&gt;مرفوض",$K$8:$K$5007,"&lt;&gt;نعم")&gt;0,"⚠ "&amp;COUNTIFS($B$8:$B$5007,B577,$A$8:$A$5007,"مصروف",$I$8:$I$5007,"&lt;&gt;مرفوض",$K$8:$K$5007,"&lt;&gt;نعم")&amp;" مصروف غير مسوى",IF(L577="تمت التسوية",IF(P577=0,"✔ متوازنة وتمت التسوية","✔ تمت التسوية – متبقي "&amp;TEXT(P577,"#,##0")),IF(P577&gt;0,"متبقي "&amp;TEXT(P577,"#,##0"),"✔ متوازنة"))))),IF(R577=0,"⚠ أضف سطر عهدة أولًا",IF(OR(C577="",N(G577)=0),"⚠ أكمل التاريخ والقيمة",IF(S577="","⚠ التاريخ خارج السنة المالية",IF(H577="","⚠ اختر بند الموازنة",IF(I577="مرفوض","✖ مرفوض من المدير",IF(I577&lt;&gt;"موافق","⏳ بانتظار موافقة المدير",IF(K577&lt;&gt;"نعم","⚠ غير مسوى مع الحسابات","✔ معتمد ومسوى")))))))))</f>
        <v/>
      </c>
      <c r="R577">
        <f>N(R576)+IF(A577="عهدة",1,0)</f>
        <v/>
      </c>
      <c r="S577">
        <f>IF(C577="","",IF(AND(C577&gt;=DATE(2026,9,1),C577&lt;=DATE(2027,8,31)),(YEAR(C577)-2026)*12+MONTH(C577)-8,""))</f>
        <v/>
      </c>
      <c r="T577">
        <f>IF(AND(A577="مصروف",R577&gt;0,I577="موافق",S577&lt;&gt;"",H577&lt;&gt;""),N(G577),0)</f>
        <v/>
      </c>
    </row>
    <row r="578">
      <c r="A578" s="19" t="n"/>
      <c r="B578" s="20">
        <f>IF(A578="","",IF(R578=0,"⚠ أضف سطر عهدة أولًا","BDR-"&amp;TEXT(R578,"000")))</f>
        <v/>
      </c>
      <c r="C578" s="21" t="n"/>
      <c r="D578" s="20">
        <f>IF(C578="","",IF(S578="","خارج السنة المالية",INDEX(القوائم!$D$2:$D$13,S578)))</f>
        <v/>
      </c>
      <c r="E578" s="22" t="n"/>
      <c r="F578" s="23" t="n"/>
      <c r="G578" s="23" t="n"/>
      <c r="H578" s="22" t="n"/>
      <c r="I578" s="19" t="n"/>
      <c r="J578" s="21" t="n"/>
      <c r="K578" s="19" t="n"/>
      <c r="L578" s="19" t="n"/>
      <c r="M578" s="21" t="n"/>
      <c r="N578" s="22" t="n"/>
      <c r="O578" s="24">
        <f>IF(A578&lt;&gt;"عهدة","",SUMIFS($G$8:$G$5007,$B$8:$B$5007,B578,$A$8:$A$5007,"مصروف",$I$8:$I$5007,"&lt;&gt;مرفوض"))</f>
        <v/>
      </c>
      <c r="P578" s="25">
        <f>IF(A578&lt;&gt;"عهدة","",N(F578)-O578)</f>
        <v/>
      </c>
      <c r="Q578" s="26">
        <f>IF(A578="","",IF(A578="عهدة",IF(N(F578)=0,"⚠ أدخل قيمة العهدة",IF(P578&lt;0,"⛔ عجز / زيادة مصروفات "&amp;TEXT(-P578,"#,##0"),IF(COUNTIFS($B$8:$B$5007,B578,$A$8:$A$5007,"مصروف",$I$8:$I$5007,"&lt;&gt;مرفوض",$K$8:$K$5007,"&lt;&gt;نعم")&gt;0,"⚠ "&amp;COUNTIFS($B$8:$B$5007,B578,$A$8:$A$5007,"مصروف",$I$8:$I$5007,"&lt;&gt;مرفوض",$K$8:$K$5007,"&lt;&gt;نعم")&amp;" مصروف غير مسوى",IF(L578="تمت التسوية",IF(P578=0,"✔ متوازنة وتمت التسوية","✔ تمت التسوية – متبقي "&amp;TEXT(P578,"#,##0")),IF(P578&gt;0,"متبقي "&amp;TEXT(P578,"#,##0"),"✔ متوازنة"))))),IF(R578=0,"⚠ أضف سطر عهدة أولًا",IF(OR(C578="",N(G578)=0),"⚠ أكمل التاريخ والقيمة",IF(S578="","⚠ التاريخ خارج السنة المالية",IF(H578="","⚠ اختر بند الموازنة",IF(I578="مرفوض","✖ مرفوض من المدير",IF(I578&lt;&gt;"موافق","⏳ بانتظار موافقة المدير",IF(K578&lt;&gt;"نعم","⚠ غير مسوى مع الحسابات","✔ معتمد ومسوى")))))))))</f>
        <v/>
      </c>
      <c r="R578">
        <f>N(R577)+IF(A578="عهدة",1,0)</f>
        <v/>
      </c>
      <c r="S578">
        <f>IF(C578="","",IF(AND(C578&gt;=DATE(2026,9,1),C578&lt;=DATE(2027,8,31)),(YEAR(C578)-2026)*12+MONTH(C578)-8,""))</f>
        <v/>
      </c>
      <c r="T578">
        <f>IF(AND(A578="مصروف",R578&gt;0,I578="موافق",S578&lt;&gt;"",H578&lt;&gt;""),N(G578),0)</f>
        <v/>
      </c>
    </row>
    <row r="579">
      <c r="A579" s="19" t="n"/>
      <c r="B579" s="20">
        <f>IF(A579="","",IF(R579=0,"⚠ أضف سطر عهدة أولًا","BDR-"&amp;TEXT(R579,"000")))</f>
        <v/>
      </c>
      <c r="C579" s="21" t="n"/>
      <c r="D579" s="20">
        <f>IF(C579="","",IF(S579="","خارج السنة المالية",INDEX(القوائم!$D$2:$D$13,S579)))</f>
        <v/>
      </c>
      <c r="E579" s="22" t="n"/>
      <c r="F579" s="23" t="n"/>
      <c r="G579" s="23" t="n"/>
      <c r="H579" s="22" t="n"/>
      <c r="I579" s="19" t="n"/>
      <c r="J579" s="21" t="n"/>
      <c r="K579" s="19" t="n"/>
      <c r="L579" s="19" t="n"/>
      <c r="M579" s="21" t="n"/>
      <c r="N579" s="22" t="n"/>
      <c r="O579" s="24">
        <f>IF(A579&lt;&gt;"عهدة","",SUMIFS($G$8:$G$5007,$B$8:$B$5007,B579,$A$8:$A$5007,"مصروف",$I$8:$I$5007,"&lt;&gt;مرفوض"))</f>
        <v/>
      </c>
      <c r="P579" s="25">
        <f>IF(A579&lt;&gt;"عهدة","",N(F579)-O579)</f>
        <v/>
      </c>
      <c r="Q579" s="26">
        <f>IF(A579="","",IF(A579="عهدة",IF(N(F579)=0,"⚠ أدخل قيمة العهدة",IF(P579&lt;0,"⛔ عجز / زيادة مصروفات "&amp;TEXT(-P579,"#,##0"),IF(COUNTIFS($B$8:$B$5007,B579,$A$8:$A$5007,"مصروف",$I$8:$I$5007,"&lt;&gt;مرفوض",$K$8:$K$5007,"&lt;&gt;نعم")&gt;0,"⚠ "&amp;COUNTIFS($B$8:$B$5007,B579,$A$8:$A$5007,"مصروف",$I$8:$I$5007,"&lt;&gt;مرفوض",$K$8:$K$5007,"&lt;&gt;نعم")&amp;" مصروف غير مسوى",IF(L579="تمت التسوية",IF(P579=0,"✔ متوازنة وتمت التسوية","✔ تمت التسوية – متبقي "&amp;TEXT(P579,"#,##0")),IF(P579&gt;0,"متبقي "&amp;TEXT(P579,"#,##0"),"✔ متوازنة"))))),IF(R579=0,"⚠ أضف سطر عهدة أولًا",IF(OR(C579="",N(G579)=0),"⚠ أكمل التاريخ والقيمة",IF(S579="","⚠ التاريخ خارج السنة المالية",IF(H579="","⚠ اختر بند الموازنة",IF(I579="مرفوض","✖ مرفوض من المدير",IF(I579&lt;&gt;"موافق","⏳ بانتظار موافقة المدير",IF(K579&lt;&gt;"نعم","⚠ غير مسوى مع الحسابات","✔ معتمد ومسوى")))))))))</f>
        <v/>
      </c>
      <c r="R579">
        <f>N(R578)+IF(A579="عهدة",1,0)</f>
        <v/>
      </c>
      <c r="S579">
        <f>IF(C579="","",IF(AND(C579&gt;=DATE(2026,9,1),C579&lt;=DATE(2027,8,31)),(YEAR(C579)-2026)*12+MONTH(C579)-8,""))</f>
        <v/>
      </c>
      <c r="T579">
        <f>IF(AND(A579="مصروف",R579&gt;0,I579="موافق",S579&lt;&gt;"",H579&lt;&gt;""),N(G579),0)</f>
        <v/>
      </c>
    </row>
    <row r="580">
      <c r="A580" s="19" t="n"/>
      <c r="B580" s="20">
        <f>IF(A580="","",IF(R580=0,"⚠ أضف سطر عهدة أولًا","BDR-"&amp;TEXT(R580,"000")))</f>
        <v/>
      </c>
      <c r="C580" s="21" t="n"/>
      <c r="D580" s="20">
        <f>IF(C580="","",IF(S580="","خارج السنة المالية",INDEX(القوائم!$D$2:$D$13,S580)))</f>
        <v/>
      </c>
      <c r="E580" s="22" t="n"/>
      <c r="F580" s="23" t="n"/>
      <c r="G580" s="23" t="n"/>
      <c r="H580" s="22" t="n"/>
      <c r="I580" s="19" t="n"/>
      <c r="J580" s="21" t="n"/>
      <c r="K580" s="19" t="n"/>
      <c r="L580" s="19" t="n"/>
      <c r="M580" s="21" t="n"/>
      <c r="N580" s="22" t="n"/>
      <c r="O580" s="24">
        <f>IF(A580&lt;&gt;"عهدة","",SUMIFS($G$8:$G$5007,$B$8:$B$5007,B580,$A$8:$A$5007,"مصروف",$I$8:$I$5007,"&lt;&gt;مرفوض"))</f>
        <v/>
      </c>
      <c r="P580" s="25">
        <f>IF(A580&lt;&gt;"عهدة","",N(F580)-O580)</f>
        <v/>
      </c>
      <c r="Q580" s="26">
        <f>IF(A580="","",IF(A580="عهدة",IF(N(F580)=0,"⚠ أدخل قيمة العهدة",IF(P580&lt;0,"⛔ عجز / زيادة مصروفات "&amp;TEXT(-P580,"#,##0"),IF(COUNTIFS($B$8:$B$5007,B580,$A$8:$A$5007,"مصروف",$I$8:$I$5007,"&lt;&gt;مرفوض",$K$8:$K$5007,"&lt;&gt;نعم")&gt;0,"⚠ "&amp;COUNTIFS($B$8:$B$5007,B580,$A$8:$A$5007,"مصروف",$I$8:$I$5007,"&lt;&gt;مرفوض",$K$8:$K$5007,"&lt;&gt;نعم")&amp;" مصروف غير مسوى",IF(L580="تمت التسوية",IF(P580=0,"✔ متوازنة وتمت التسوية","✔ تمت التسوية – متبقي "&amp;TEXT(P580,"#,##0")),IF(P580&gt;0,"متبقي "&amp;TEXT(P580,"#,##0"),"✔ متوازنة"))))),IF(R580=0,"⚠ أضف سطر عهدة أولًا",IF(OR(C580="",N(G580)=0),"⚠ أكمل التاريخ والقيمة",IF(S580="","⚠ التاريخ خارج السنة المالية",IF(H580="","⚠ اختر بند الموازنة",IF(I580="مرفوض","✖ مرفوض من المدير",IF(I580&lt;&gt;"موافق","⏳ بانتظار موافقة المدير",IF(K580&lt;&gt;"نعم","⚠ غير مسوى مع الحسابات","✔ معتمد ومسوى")))))))))</f>
        <v/>
      </c>
      <c r="R580">
        <f>N(R579)+IF(A580="عهدة",1,0)</f>
        <v/>
      </c>
      <c r="S580">
        <f>IF(C580="","",IF(AND(C580&gt;=DATE(2026,9,1),C580&lt;=DATE(2027,8,31)),(YEAR(C580)-2026)*12+MONTH(C580)-8,""))</f>
        <v/>
      </c>
      <c r="T580">
        <f>IF(AND(A580="مصروف",R580&gt;0,I580="موافق",S580&lt;&gt;"",H580&lt;&gt;""),N(G580),0)</f>
        <v/>
      </c>
    </row>
    <row r="581">
      <c r="A581" s="19" t="n"/>
      <c r="B581" s="20">
        <f>IF(A581="","",IF(R581=0,"⚠ أضف سطر عهدة أولًا","BDR-"&amp;TEXT(R581,"000")))</f>
        <v/>
      </c>
      <c r="C581" s="21" t="n"/>
      <c r="D581" s="20">
        <f>IF(C581="","",IF(S581="","خارج السنة المالية",INDEX(القوائم!$D$2:$D$13,S581)))</f>
        <v/>
      </c>
      <c r="E581" s="22" t="n"/>
      <c r="F581" s="23" t="n"/>
      <c r="G581" s="23" t="n"/>
      <c r="H581" s="22" t="n"/>
      <c r="I581" s="19" t="n"/>
      <c r="J581" s="21" t="n"/>
      <c r="K581" s="19" t="n"/>
      <c r="L581" s="19" t="n"/>
      <c r="M581" s="21" t="n"/>
      <c r="N581" s="22" t="n"/>
      <c r="O581" s="24">
        <f>IF(A581&lt;&gt;"عهدة","",SUMIFS($G$8:$G$5007,$B$8:$B$5007,B581,$A$8:$A$5007,"مصروف",$I$8:$I$5007,"&lt;&gt;مرفوض"))</f>
        <v/>
      </c>
      <c r="P581" s="25">
        <f>IF(A581&lt;&gt;"عهدة","",N(F581)-O581)</f>
        <v/>
      </c>
      <c r="Q581" s="26">
        <f>IF(A581="","",IF(A581="عهدة",IF(N(F581)=0,"⚠ أدخل قيمة العهدة",IF(P581&lt;0,"⛔ عجز / زيادة مصروفات "&amp;TEXT(-P581,"#,##0"),IF(COUNTIFS($B$8:$B$5007,B581,$A$8:$A$5007,"مصروف",$I$8:$I$5007,"&lt;&gt;مرفوض",$K$8:$K$5007,"&lt;&gt;نعم")&gt;0,"⚠ "&amp;COUNTIFS($B$8:$B$5007,B581,$A$8:$A$5007,"مصروف",$I$8:$I$5007,"&lt;&gt;مرفوض",$K$8:$K$5007,"&lt;&gt;نعم")&amp;" مصروف غير مسوى",IF(L581="تمت التسوية",IF(P581=0,"✔ متوازنة وتمت التسوية","✔ تمت التسوية – متبقي "&amp;TEXT(P581,"#,##0")),IF(P581&gt;0,"متبقي "&amp;TEXT(P581,"#,##0"),"✔ متوازنة"))))),IF(R581=0,"⚠ أضف سطر عهدة أولًا",IF(OR(C581="",N(G581)=0),"⚠ أكمل التاريخ والقيمة",IF(S581="","⚠ التاريخ خارج السنة المالية",IF(H581="","⚠ اختر بند الموازنة",IF(I581="مرفوض","✖ مرفوض من المدير",IF(I581&lt;&gt;"موافق","⏳ بانتظار موافقة المدير",IF(K581&lt;&gt;"نعم","⚠ غير مسوى مع الحسابات","✔ معتمد ومسوى")))))))))</f>
        <v/>
      </c>
      <c r="R581">
        <f>N(R580)+IF(A581="عهدة",1,0)</f>
        <v/>
      </c>
      <c r="S581">
        <f>IF(C581="","",IF(AND(C581&gt;=DATE(2026,9,1),C581&lt;=DATE(2027,8,31)),(YEAR(C581)-2026)*12+MONTH(C581)-8,""))</f>
        <v/>
      </c>
      <c r="T581">
        <f>IF(AND(A581="مصروف",R581&gt;0,I581="موافق",S581&lt;&gt;"",H581&lt;&gt;""),N(G581),0)</f>
        <v/>
      </c>
    </row>
    <row r="582">
      <c r="A582" s="19" t="n"/>
      <c r="B582" s="20">
        <f>IF(A582="","",IF(R582=0,"⚠ أضف سطر عهدة أولًا","BDR-"&amp;TEXT(R582,"000")))</f>
        <v/>
      </c>
      <c r="C582" s="21" t="n"/>
      <c r="D582" s="20">
        <f>IF(C582="","",IF(S582="","خارج السنة المالية",INDEX(القوائم!$D$2:$D$13,S582)))</f>
        <v/>
      </c>
      <c r="E582" s="22" t="n"/>
      <c r="F582" s="23" t="n"/>
      <c r="G582" s="23" t="n"/>
      <c r="H582" s="22" t="n"/>
      <c r="I582" s="19" t="n"/>
      <c r="J582" s="21" t="n"/>
      <c r="K582" s="19" t="n"/>
      <c r="L582" s="19" t="n"/>
      <c r="M582" s="21" t="n"/>
      <c r="N582" s="22" t="n"/>
      <c r="O582" s="24">
        <f>IF(A582&lt;&gt;"عهدة","",SUMIFS($G$8:$G$5007,$B$8:$B$5007,B582,$A$8:$A$5007,"مصروف",$I$8:$I$5007,"&lt;&gt;مرفوض"))</f>
        <v/>
      </c>
      <c r="P582" s="25">
        <f>IF(A582&lt;&gt;"عهدة","",N(F582)-O582)</f>
        <v/>
      </c>
      <c r="Q582" s="26">
        <f>IF(A582="","",IF(A582="عهدة",IF(N(F582)=0,"⚠ أدخل قيمة العهدة",IF(P582&lt;0,"⛔ عجز / زيادة مصروفات "&amp;TEXT(-P582,"#,##0"),IF(COUNTIFS($B$8:$B$5007,B582,$A$8:$A$5007,"مصروف",$I$8:$I$5007,"&lt;&gt;مرفوض",$K$8:$K$5007,"&lt;&gt;نعم")&gt;0,"⚠ "&amp;COUNTIFS($B$8:$B$5007,B582,$A$8:$A$5007,"مصروف",$I$8:$I$5007,"&lt;&gt;مرفوض",$K$8:$K$5007,"&lt;&gt;نعم")&amp;" مصروف غير مسوى",IF(L582="تمت التسوية",IF(P582=0,"✔ متوازنة وتمت التسوية","✔ تمت التسوية – متبقي "&amp;TEXT(P582,"#,##0")),IF(P582&gt;0,"متبقي "&amp;TEXT(P582,"#,##0"),"✔ متوازنة"))))),IF(R582=0,"⚠ أضف سطر عهدة أولًا",IF(OR(C582="",N(G582)=0),"⚠ أكمل التاريخ والقيمة",IF(S582="","⚠ التاريخ خارج السنة المالية",IF(H582="","⚠ اختر بند الموازنة",IF(I582="مرفوض","✖ مرفوض من المدير",IF(I582&lt;&gt;"موافق","⏳ بانتظار موافقة المدير",IF(K582&lt;&gt;"نعم","⚠ غير مسوى مع الحسابات","✔ معتمد ومسوى")))))))))</f>
        <v/>
      </c>
      <c r="R582">
        <f>N(R581)+IF(A582="عهدة",1,0)</f>
        <v/>
      </c>
      <c r="S582">
        <f>IF(C582="","",IF(AND(C582&gt;=DATE(2026,9,1),C582&lt;=DATE(2027,8,31)),(YEAR(C582)-2026)*12+MONTH(C582)-8,""))</f>
        <v/>
      </c>
      <c r="T582">
        <f>IF(AND(A582="مصروف",R582&gt;0,I582="موافق",S582&lt;&gt;"",H582&lt;&gt;""),N(G582),0)</f>
        <v/>
      </c>
    </row>
    <row r="583">
      <c r="A583" s="19" t="n"/>
      <c r="B583" s="20">
        <f>IF(A583="","",IF(R583=0,"⚠ أضف سطر عهدة أولًا","BDR-"&amp;TEXT(R583,"000")))</f>
        <v/>
      </c>
      <c r="C583" s="21" t="n"/>
      <c r="D583" s="20">
        <f>IF(C583="","",IF(S583="","خارج السنة المالية",INDEX(القوائم!$D$2:$D$13,S583)))</f>
        <v/>
      </c>
      <c r="E583" s="22" t="n"/>
      <c r="F583" s="23" t="n"/>
      <c r="G583" s="23" t="n"/>
      <c r="H583" s="22" t="n"/>
      <c r="I583" s="19" t="n"/>
      <c r="J583" s="21" t="n"/>
      <c r="K583" s="19" t="n"/>
      <c r="L583" s="19" t="n"/>
      <c r="M583" s="21" t="n"/>
      <c r="N583" s="22" t="n"/>
      <c r="O583" s="24">
        <f>IF(A583&lt;&gt;"عهدة","",SUMIFS($G$8:$G$5007,$B$8:$B$5007,B583,$A$8:$A$5007,"مصروف",$I$8:$I$5007,"&lt;&gt;مرفوض"))</f>
        <v/>
      </c>
      <c r="P583" s="25">
        <f>IF(A583&lt;&gt;"عهدة","",N(F583)-O583)</f>
        <v/>
      </c>
      <c r="Q583" s="26">
        <f>IF(A583="","",IF(A583="عهدة",IF(N(F583)=0,"⚠ أدخل قيمة العهدة",IF(P583&lt;0,"⛔ عجز / زيادة مصروفات "&amp;TEXT(-P583,"#,##0"),IF(COUNTIFS($B$8:$B$5007,B583,$A$8:$A$5007,"مصروف",$I$8:$I$5007,"&lt;&gt;مرفوض",$K$8:$K$5007,"&lt;&gt;نعم")&gt;0,"⚠ "&amp;COUNTIFS($B$8:$B$5007,B583,$A$8:$A$5007,"مصروف",$I$8:$I$5007,"&lt;&gt;مرفوض",$K$8:$K$5007,"&lt;&gt;نعم")&amp;" مصروف غير مسوى",IF(L583="تمت التسوية",IF(P583=0,"✔ متوازنة وتمت التسوية","✔ تمت التسوية – متبقي "&amp;TEXT(P583,"#,##0")),IF(P583&gt;0,"متبقي "&amp;TEXT(P583,"#,##0"),"✔ متوازنة"))))),IF(R583=0,"⚠ أضف سطر عهدة أولًا",IF(OR(C583="",N(G583)=0),"⚠ أكمل التاريخ والقيمة",IF(S583="","⚠ التاريخ خارج السنة المالية",IF(H583="","⚠ اختر بند الموازنة",IF(I583="مرفوض","✖ مرفوض من المدير",IF(I583&lt;&gt;"موافق","⏳ بانتظار موافقة المدير",IF(K583&lt;&gt;"نعم","⚠ غير مسوى مع الحسابات","✔ معتمد ومسوى")))))))))</f>
        <v/>
      </c>
      <c r="R583">
        <f>N(R582)+IF(A583="عهدة",1,0)</f>
        <v/>
      </c>
      <c r="S583">
        <f>IF(C583="","",IF(AND(C583&gt;=DATE(2026,9,1),C583&lt;=DATE(2027,8,31)),(YEAR(C583)-2026)*12+MONTH(C583)-8,""))</f>
        <v/>
      </c>
      <c r="T583">
        <f>IF(AND(A583="مصروف",R583&gt;0,I583="موافق",S583&lt;&gt;"",H583&lt;&gt;""),N(G583),0)</f>
        <v/>
      </c>
    </row>
    <row r="584">
      <c r="A584" s="19" t="n"/>
      <c r="B584" s="20">
        <f>IF(A584="","",IF(R584=0,"⚠ أضف سطر عهدة أولًا","BDR-"&amp;TEXT(R584,"000")))</f>
        <v/>
      </c>
      <c r="C584" s="21" t="n"/>
      <c r="D584" s="20">
        <f>IF(C584="","",IF(S584="","خارج السنة المالية",INDEX(القوائم!$D$2:$D$13,S584)))</f>
        <v/>
      </c>
      <c r="E584" s="22" t="n"/>
      <c r="F584" s="23" t="n"/>
      <c r="G584" s="23" t="n"/>
      <c r="H584" s="22" t="n"/>
      <c r="I584" s="19" t="n"/>
      <c r="J584" s="21" t="n"/>
      <c r="K584" s="19" t="n"/>
      <c r="L584" s="19" t="n"/>
      <c r="M584" s="21" t="n"/>
      <c r="N584" s="22" t="n"/>
      <c r="O584" s="24">
        <f>IF(A584&lt;&gt;"عهدة","",SUMIFS($G$8:$G$5007,$B$8:$B$5007,B584,$A$8:$A$5007,"مصروف",$I$8:$I$5007,"&lt;&gt;مرفوض"))</f>
        <v/>
      </c>
      <c r="P584" s="25">
        <f>IF(A584&lt;&gt;"عهدة","",N(F584)-O584)</f>
        <v/>
      </c>
      <c r="Q584" s="26">
        <f>IF(A584="","",IF(A584="عهدة",IF(N(F584)=0,"⚠ أدخل قيمة العهدة",IF(P584&lt;0,"⛔ عجز / زيادة مصروفات "&amp;TEXT(-P584,"#,##0"),IF(COUNTIFS($B$8:$B$5007,B584,$A$8:$A$5007,"مصروف",$I$8:$I$5007,"&lt;&gt;مرفوض",$K$8:$K$5007,"&lt;&gt;نعم")&gt;0,"⚠ "&amp;COUNTIFS($B$8:$B$5007,B584,$A$8:$A$5007,"مصروف",$I$8:$I$5007,"&lt;&gt;مرفوض",$K$8:$K$5007,"&lt;&gt;نعم")&amp;" مصروف غير مسوى",IF(L584="تمت التسوية",IF(P584=0,"✔ متوازنة وتمت التسوية","✔ تمت التسوية – متبقي "&amp;TEXT(P584,"#,##0")),IF(P584&gt;0,"متبقي "&amp;TEXT(P584,"#,##0"),"✔ متوازنة"))))),IF(R584=0,"⚠ أضف سطر عهدة أولًا",IF(OR(C584="",N(G584)=0),"⚠ أكمل التاريخ والقيمة",IF(S584="","⚠ التاريخ خارج السنة المالية",IF(H584="","⚠ اختر بند الموازنة",IF(I584="مرفوض","✖ مرفوض من المدير",IF(I584&lt;&gt;"موافق","⏳ بانتظار موافقة المدير",IF(K584&lt;&gt;"نعم","⚠ غير مسوى مع الحسابات","✔ معتمد ومسوى")))))))))</f>
        <v/>
      </c>
      <c r="R584">
        <f>N(R583)+IF(A584="عهدة",1,0)</f>
        <v/>
      </c>
      <c r="S584">
        <f>IF(C584="","",IF(AND(C584&gt;=DATE(2026,9,1),C584&lt;=DATE(2027,8,31)),(YEAR(C584)-2026)*12+MONTH(C584)-8,""))</f>
        <v/>
      </c>
      <c r="T584">
        <f>IF(AND(A584="مصروف",R584&gt;0,I584="موافق",S584&lt;&gt;"",H584&lt;&gt;""),N(G584),0)</f>
        <v/>
      </c>
    </row>
    <row r="585">
      <c r="A585" s="19" t="n"/>
      <c r="B585" s="20">
        <f>IF(A585="","",IF(R585=0,"⚠ أضف سطر عهدة أولًا","BDR-"&amp;TEXT(R585,"000")))</f>
        <v/>
      </c>
      <c r="C585" s="21" t="n"/>
      <c r="D585" s="20">
        <f>IF(C585="","",IF(S585="","خارج السنة المالية",INDEX(القوائم!$D$2:$D$13,S585)))</f>
        <v/>
      </c>
      <c r="E585" s="22" t="n"/>
      <c r="F585" s="23" t="n"/>
      <c r="G585" s="23" t="n"/>
      <c r="H585" s="22" t="n"/>
      <c r="I585" s="19" t="n"/>
      <c r="J585" s="21" t="n"/>
      <c r="K585" s="19" t="n"/>
      <c r="L585" s="19" t="n"/>
      <c r="M585" s="21" t="n"/>
      <c r="N585" s="22" t="n"/>
      <c r="O585" s="24">
        <f>IF(A585&lt;&gt;"عهدة","",SUMIFS($G$8:$G$5007,$B$8:$B$5007,B585,$A$8:$A$5007,"مصروف",$I$8:$I$5007,"&lt;&gt;مرفوض"))</f>
        <v/>
      </c>
      <c r="P585" s="25">
        <f>IF(A585&lt;&gt;"عهدة","",N(F585)-O585)</f>
        <v/>
      </c>
      <c r="Q585" s="26">
        <f>IF(A585="","",IF(A585="عهدة",IF(N(F585)=0,"⚠ أدخل قيمة العهدة",IF(P585&lt;0,"⛔ عجز / زيادة مصروفات "&amp;TEXT(-P585,"#,##0"),IF(COUNTIFS($B$8:$B$5007,B585,$A$8:$A$5007,"مصروف",$I$8:$I$5007,"&lt;&gt;مرفوض",$K$8:$K$5007,"&lt;&gt;نعم")&gt;0,"⚠ "&amp;COUNTIFS($B$8:$B$5007,B585,$A$8:$A$5007,"مصروف",$I$8:$I$5007,"&lt;&gt;مرفوض",$K$8:$K$5007,"&lt;&gt;نعم")&amp;" مصروف غير مسوى",IF(L585="تمت التسوية",IF(P585=0,"✔ متوازنة وتمت التسوية","✔ تمت التسوية – متبقي "&amp;TEXT(P585,"#,##0")),IF(P585&gt;0,"متبقي "&amp;TEXT(P585,"#,##0"),"✔ متوازنة"))))),IF(R585=0,"⚠ أضف سطر عهدة أولًا",IF(OR(C585="",N(G585)=0),"⚠ أكمل التاريخ والقيمة",IF(S585="","⚠ التاريخ خارج السنة المالية",IF(H585="","⚠ اختر بند الموازنة",IF(I585="مرفوض","✖ مرفوض من المدير",IF(I585&lt;&gt;"موافق","⏳ بانتظار موافقة المدير",IF(K585&lt;&gt;"نعم","⚠ غير مسوى مع الحسابات","✔ معتمد ومسوى")))))))))</f>
        <v/>
      </c>
      <c r="R585">
        <f>N(R584)+IF(A585="عهدة",1,0)</f>
        <v/>
      </c>
      <c r="S585">
        <f>IF(C585="","",IF(AND(C585&gt;=DATE(2026,9,1),C585&lt;=DATE(2027,8,31)),(YEAR(C585)-2026)*12+MONTH(C585)-8,""))</f>
        <v/>
      </c>
      <c r="T585">
        <f>IF(AND(A585="مصروف",R585&gt;0,I585="موافق",S585&lt;&gt;"",H585&lt;&gt;""),N(G585),0)</f>
        <v/>
      </c>
    </row>
    <row r="586">
      <c r="A586" s="19" t="n"/>
      <c r="B586" s="20">
        <f>IF(A586="","",IF(R586=0,"⚠ أضف سطر عهدة أولًا","BDR-"&amp;TEXT(R586,"000")))</f>
        <v/>
      </c>
      <c r="C586" s="21" t="n"/>
      <c r="D586" s="20">
        <f>IF(C586="","",IF(S586="","خارج السنة المالية",INDEX(القوائم!$D$2:$D$13,S586)))</f>
        <v/>
      </c>
      <c r="E586" s="22" t="n"/>
      <c r="F586" s="23" t="n"/>
      <c r="G586" s="23" t="n"/>
      <c r="H586" s="22" t="n"/>
      <c r="I586" s="19" t="n"/>
      <c r="J586" s="21" t="n"/>
      <c r="K586" s="19" t="n"/>
      <c r="L586" s="19" t="n"/>
      <c r="M586" s="21" t="n"/>
      <c r="N586" s="22" t="n"/>
      <c r="O586" s="24">
        <f>IF(A586&lt;&gt;"عهدة","",SUMIFS($G$8:$G$5007,$B$8:$B$5007,B586,$A$8:$A$5007,"مصروف",$I$8:$I$5007,"&lt;&gt;مرفوض"))</f>
        <v/>
      </c>
      <c r="P586" s="25">
        <f>IF(A586&lt;&gt;"عهدة","",N(F586)-O586)</f>
        <v/>
      </c>
      <c r="Q586" s="26">
        <f>IF(A586="","",IF(A586="عهدة",IF(N(F586)=0,"⚠ أدخل قيمة العهدة",IF(P586&lt;0,"⛔ عجز / زيادة مصروفات "&amp;TEXT(-P586,"#,##0"),IF(COUNTIFS($B$8:$B$5007,B586,$A$8:$A$5007,"مصروف",$I$8:$I$5007,"&lt;&gt;مرفوض",$K$8:$K$5007,"&lt;&gt;نعم")&gt;0,"⚠ "&amp;COUNTIFS($B$8:$B$5007,B586,$A$8:$A$5007,"مصروف",$I$8:$I$5007,"&lt;&gt;مرفوض",$K$8:$K$5007,"&lt;&gt;نعم")&amp;" مصروف غير مسوى",IF(L586="تمت التسوية",IF(P586=0,"✔ متوازنة وتمت التسوية","✔ تمت التسوية – متبقي "&amp;TEXT(P586,"#,##0")),IF(P586&gt;0,"متبقي "&amp;TEXT(P586,"#,##0"),"✔ متوازنة"))))),IF(R586=0,"⚠ أضف سطر عهدة أولًا",IF(OR(C586="",N(G586)=0),"⚠ أكمل التاريخ والقيمة",IF(S586="","⚠ التاريخ خارج السنة المالية",IF(H586="","⚠ اختر بند الموازنة",IF(I586="مرفوض","✖ مرفوض من المدير",IF(I586&lt;&gt;"موافق","⏳ بانتظار موافقة المدير",IF(K586&lt;&gt;"نعم","⚠ غير مسوى مع الحسابات","✔ معتمد ومسوى")))))))))</f>
        <v/>
      </c>
      <c r="R586">
        <f>N(R585)+IF(A586="عهدة",1,0)</f>
        <v/>
      </c>
      <c r="S586">
        <f>IF(C586="","",IF(AND(C586&gt;=DATE(2026,9,1),C586&lt;=DATE(2027,8,31)),(YEAR(C586)-2026)*12+MONTH(C586)-8,""))</f>
        <v/>
      </c>
      <c r="T586">
        <f>IF(AND(A586="مصروف",R586&gt;0,I586="موافق",S586&lt;&gt;"",H586&lt;&gt;""),N(G586),0)</f>
        <v/>
      </c>
    </row>
    <row r="587">
      <c r="A587" s="19" t="n"/>
      <c r="B587" s="20">
        <f>IF(A587="","",IF(R587=0,"⚠ أضف سطر عهدة أولًا","BDR-"&amp;TEXT(R587,"000")))</f>
        <v/>
      </c>
      <c r="C587" s="21" t="n"/>
      <c r="D587" s="20">
        <f>IF(C587="","",IF(S587="","خارج السنة المالية",INDEX(القوائم!$D$2:$D$13,S587)))</f>
        <v/>
      </c>
      <c r="E587" s="22" t="n"/>
      <c r="F587" s="23" t="n"/>
      <c r="G587" s="23" t="n"/>
      <c r="H587" s="22" t="n"/>
      <c r="I587" s="19" t="n"/>
      <c r="J587" s="21" t="n"/>
      <c r="K587" s="19" t="n"/>
      <c r="L587" s="19" t="n"/>
      <c r="M587" s="21" t="n"/>
      <c r="N587" s="22" t="n"/>
      <c r="O587" s="24">
        <f>IF(A587&lt;&gt;"عهدة","",SUMIFS($G$8:$G$5007,$B$8:$B$5007,B587,$A$8:$A$5007,"مصروف",$I$8:$I$5007,"&lt;&gt;مرفوض"))</f>
        <v/>
      </c>
      <c r="P587" s="25">
        <f>IF(A587&lt;&gt;"عهدة","",N(F587)-O587)</f>
        <v/>
      </c>
      <c r="Q587" s="26">
        <f>IF(A587="","",IF(A587="عهدة",IF(N(F587)=0,"⚠ أدخل قيمة العهدة",IF(P587&lt;0,"⛔ عجز / زيادة مصروفات "&amp;TEXT(-P587,"#,##0"),IF(COUNTIFS($B$8:$B$5007,B587,$A$8:$A$5007,"مصروف",$I$8:$I$5007,"&lt;&gt;مرفوض",$K$8:$K$5007,"&lt;&gt;نعم")&gt;0,"⚠ "&amp;COUNTIFS($B$8:$B$5007,B587,$A$8:$A$5007,"مصروف",$I$8:$I$5007,"&lt;&gt;مرفوض",$K$8:$K$5007,"&lt;&gt;نعم")&amp;" مصروف غير مسوى",IF(L587="تمت التسوية",IF(P587=0,"✔ متوازنة وتمت التسوية","✔ تمت التسوية – متبقي "&amp;TEXT(P587,"#,##0")),IF(P587&gt;0,"متبقي "&amp;TEXT(P587,"#,##0"),"✔ متوازنة"))))),IF(R587=0,"⚠ أضف سطر عهدة أولًا",IF(OR(C587="",N(G587)=0),"⚠ أكمل التاريخ والقيمة",IF(S587="","⚠ التاريخ خارج السنة المالية",IF(H587="","⚠ اختر بند الموازنة",IF(I587="مرفوض","✖ مرفوض من المدير",IF(I587&lt;&gt;"موافق","⏳ بانتظار موافقة المدير",IF(K587&lt;&gt;"نعم","⚠ غير مسوى مع الحسابات","✔ معتمد ومسوى")))))))))</f>
        <v/>
      </c>
      <c r="R587">
        <f>N(R586)+IF(A587="عهدة",1,0)</f>
        <v/>
      </c>
      <c r="S587">
        <f>IF(C587="","",IF(AND(C587&gt;=DATE(2026,9,1),C587&lt;=DATE(2027,8,31)),(YEAR(C587)-2026)*12+MONTH(C587)-8,""))</f>
        <v/>
      </c>
      <c r="T587">
        <f>IF(AND(A587="مصروف",R587&gt;0,I587="موافق",S587&lt;&gt;"",H587&lt;&gt;""),N(G587),0)</f>
        <v/>
      </c>
    </row>
    <row r="588">
      <c r="A588" s="19" t="n"/>
      <c r="B588" s="20">
        <f>IF(A588="","",IF(R588=0,"⚠ أضف سطر عهدة أولًا","BDR-"&amp;TEXT(R588,"000")))</f>
        <v/>
      </c>
      <c r="C588" s="21" t="n"/>
      <c r="D588" s="20">
        <f>IF(C588="","",IF(S588="","خارج السنة المالية",INDEX(القوائم!$D$2:$D$13,S588)))</f>
        <v/>
      </c>
      <c r="E588" s="22" t="n"/>
      <c r="F588" s="23" t="n"/>
      <c r="G588" s="23" t="n"/>
      <c r="H588" s="22" t="n"/>
      <c r="I588" s="19" t="n"/>
      <c r="J588" s="21" t="n"/>
      <c r="K588" s="19" t="n"/>
      <c r="L588" s="19" t="n"/>
      <c r="M588" s="21" t="n"/>
      <c r="N588" s="22" t="n"/>
      <c r="O588" s="24">
        <f>IF(A588&lt;&gt;"عهدة","",SUMIFS($G$8:$G$5007,$B$8:$B$5007,B588,$A$8:$A$5007,"مصروف",$I$8:$I$5007,"&lt;&gt;مرفوض"))</f>
        <v/>
      </c>
      <c r="P588" s="25">
        <f>IF(A588&lt;&gt;"عهدة","",N(F588)-O588)</f>
        <v/>
      </c>
      <c r="Q588" s="26">
        <f>IF(A588="","",IF(A588="عهدة",IF(N(F588)=0,"⚠ أدخل قيمة العهدة",IF(P588&lt;0,"⛔ عجز / زيادة مصروفات "&amp;TEXT(-P588,"#,##0"),IF(COUNTIFS($B$8:$B$5007,B588,$A$8:$A$5007,"مصروف",$I$8:$I$5007,"&lt;&gt;مرفوض",$K$8:$K$5007,"&lt;&gt;نعم")&gt;0,"⚠ "&amp;COUNTIFS($B$8:$B$5007,B588,$A$8:$A$5007,"مصروف",$I$8:$I$5007,"&lt;&gt;مرفوض",$K$8:$K$5007,"&lt;&gt;نعم")&amp;" مصروف غير مسوى",IF(L588="تمت التسوية",IF(P588=0,"✔ متوازنة وتمت التسوية","✔ تمت التسوية – متبقي "&amp;TEXT(P588,"#,##0")),IF(P588&gt;0,"متبقي "&amp;TEXT(P588,"#,##0"),"✔ متوازنة"))))),IF(R588=0,"⚠ أضف سطر عهدة أولًا",IF(OR(C588="",N(G588)=0),"⚠ أكمل التاريخ والقيمة",IF(S588="","⚠ التاريخ خارج السنة المالية",IF(H588="","⚠ اختر بند الموازنة",IF(I588="مرفوض","✖ مرفوض من المدير",IF(I588&lt;&gt;"موافق","⏳ بانتظار موافقة المدير",IF(K588&lt;&gt;"نعم","⚠ غير مسوى مع الحسابات","✔ معتمد ومسوى")))))))))</f>
        <v/>
      </c>
      <c r="R588">
        <f>N(R587)+IF(A588="عهدة",1,0)</f>
        <v/>
      </c>
      <c r="S588">
        <f>IF(C588="","",IF(AND(C588&gt;=DATE(2026,9,1),C588&lt;=DATE(2027,8,31)),(YEAR(C588)-2026)*12+MONTH(C588)-8,""))</f>
        <v/>
      </c>
      <c r="T588">
        <f>IF(AND(A588="مصروف",R588&gt;0,I588="موافق",S588&lt;&gt;"",H588&lt;&gt;""),N(G588),0)</f>
        <v/>
      </c>
    </row>
    <row r="589">
      <c r="A589" s="19" t="n"/>
      <c r="B589" s="20">
        <f>IF(A589="","",IF(R589=0,"⚠ أضف سطر عهدة أولًا","BDR-"&amp;TEXT(R589,"000")))</f>
        <v/>
      </c>
      <c r="C589" s="21" t="n"/>
      <c r="D589" s="20">
        <f>IF(C589="","",IF(S589="","خارج السنة المالية",INDEX(القوائم!$D$2:$D$13,S589)))</f>
        <v/>
      </c>
      <c r="E589" s="22" t="n"/>
      <c r="F589" s="23" t="n"/>
      <c r="G589" s="23" t="n"/>
      <c r="H589" s="22" t="n"/>
      <c r="I589" s="19" t="n"/>
      <c r="J589" s="21" t="n"/>
      <c r="K589" s="19" t="n"/>
      <c r="L589" s="19" t="n"/>
      <c r="M589" s="21" t="n"/>
      <c r="N589" s="22" t="n"/>
      <c r="O589" s="24">
        <f>IF(A589&lt;&gt;"عهدة","",SUMIFS($G$8:$G$5007,$B$8:$B$5007,B589,$A$8:$A$5007,"مصروف",$I$8:$I$5007,"&lt;&gt;مرفوض"))</f>
        <v/>
      </c>
      <c r="P589" s="25">
        <f>IF(A589&lt;&gt;"عهدة","",N(F589)-O589)</f>
        <v/>
      </c>
      <c r="Q589" s="26">
        <f>IF(A589="","",IF(A589="عهدة",IF(N(F589)=0,"⚠ أدخل قيمة العهدة",IF(P589&lt;0,"⛔ عجز / زيادة مصروفات "&amp;TEXT(-P589,"#,##0"),IF(COUNTIFS($B$8:$B$5007,B589,$A$8:$A$5007,"مصروف",$I$8:$I$5007,"&lt;&gt;مرفوض",$K$8:$K$5007,"&lt;&gt;نعم")&gt;0,"⚠ "&amp;COUNTIFS($B$8:$B$5007,B589,$A$8:$A$5007,"مصروف",$I$8:$I$5007,"&lt;&gt;مرفوض",$K$8:$K$5007,"&lt;&gt;نعم")&amp;" مصروف غير مسوى",IF(L589="تمت التسوية",IF(P589=0,"✔ متوازنة وتمت التسوية","✔ تمت التسوية – متبقي "&amp;TEXT(P589,"#,##0")),IF(P589&gt;0,"متبقي "&amp;TEXT(P589,"#,##0"),"✔ متوازنة"))))),IF(R589=0,"⚠ أضف سطر عهدة أولًا",IF(OR(C589="",N(G589)=0),"⚠ أكمل التاريخ والقيمة",IF(S589="","⚠ التاريخ خارج السنة المالية",IF(H589="","⚠ اختر بند الموازنة",IF(I589="مرفوض","✖ مرفوض من المدير",IF(I589&lt;&gt;"موافق","⏳ بانتظار موافقة المدير",IF(K589&lt;&gt;"نعم","⚠ غير مسوى مع الحسابات","✔ معتمد ومسوى")))))))))</f>
        <v/>
      </c>
      <c r="R589">
        <f>N(R588)+IF(A589="عهدة",1,0)</f>
        <v/>
      </c>
      <c r="S589">
        <f>IF(C589="","",IF(AND(C589&gt;=DATE(2026,9,1),C589&lt;=DATE(2027,8,31)),(YEAR(C589)-2026)*12+MONTH(C589)-8,""))</f>
        <v/>
      </c>
      <c r="T589">
        <f>IF(AND(A589="مصروف",R589&gt;0,I589="موافق",S589&lt;&gt;"",H589&lt;&gt;""),N(G589),0)</f>
        <v/>
      </c>
    </row>
    <row r="590">
      <c r="A590" s="19" t="n"/>
      <c r="B590" s="20">
        <f>IF(A590="","",IF(R590=0,"⚠ أضف سطر عهدة أولًا","BDR-"&amp;TEXT(R590,"000")))</f>
        <v/>
      </c>
      <c r="C590" s="21" t="n"/>
      <c r="D590" s="20">
        <f>IF(C590="","",IF(S590="","خارج السنة المالية",INDEX(القوائم!$D$2:$D$13,S590)))</f>
        <v/>
      </c>
      <c r="E590" s="22" t="n"/>
      <c r="F590" s="23" t="n"/>
      <c r="G590" s="23" t="n"/>
      <c r="H590" s="22" t="n"/>
      <c r="I590" s="19" t="n"/>
      <c r="J590" s="21" t="n"/>
      <c r="K590" s="19" t="n"/>
      <c r="L590" s="19" t="n"/>
      <c r="M590" s="21" t="n"/>
      <c r="N590" s="22" t="n"/>
      <c r="O590" s="24">
        <f>IF(A590&lt;&gt;"عهدة","",SUMIFS($G$8:$G$5007,$B$8:$B$5007,B590,$A$8:$A$5007,"مصروف",$I$8:$I$5007,"&lt;&gt;مرفوض"))</f>
        <v/>
      </c>
      <c r="P590" s="25">
        <f>IF(A590&lt;&gt;"عهدة","",N(F590)-O590)</f>
        <v/>
      </c>
      <c r="Q590" s="26">
        <f>IF(A590="","",IF(A590="عهدة",IF(N(F590)=0,"⚠ أدخل قيمة العهدة",IF(P590&lt;0,"⛔ عجز / زيادة مصروفات "&amp;TEXT(-P590,"#,##0"),IF(COUNTIFS($B$8:$B$5007,B590,$A$8:$A$5007,"مصروف",$I$8:$I$5007,"&lt;&gt;مرفوض",$K$8:$K$5007,"&lt;&gt;نعم")&gt;0,"⚠ "&amp;COUNTIFS($B$8:$B$5007,B590,$A$8:$A$5007,"مصروف",$I$8:$I$5007,"&lt;&gt;مرفوض",$K$8:$K$5007,"&lt;&gt;نعم")&amp;" مصروف غير مسوى",IF(L590="تمت التسوية",IF(P590=0,"✔ متوازنة وتمت التسوية","✔ تمت التسوية – متبقي "&amp;TEXT(P590,"#,##0")),IF(P590&gt;0,"متبقي "&amp;TEXT(P590,"#,##0"),"✔ متوازنة"))))),IF(R590=0,"⚠ أضف سطر عهدة أولًا",IF(OR(C590="",N(G590)=0),"⚠ أكمل التاريخ والقيمة",IF(S590="","⚠ التاريخ خارج السنة المالية",IF(H590="","⚠ اختر بند الموازنة",IF(I590="مرفوض","✖ مرفوض من المدير",IF(I590&lt;&gt;"موافق","⏳ بانتظار موافقة المدير",IF(K590&lt;&gt;"نعم","⚠ غير مسوى مع الحسابات","✔ معتمد ومسوى")))))))))</f>
        <v/>
      </c>
      <c r="R590">
        <f>N(R589)+IF(A590="عهدة",1,0)</f>
        <v/>
      </c>
      <c r="S590">
        <f>IF(C590="","",IF(AND(C590&gt;=DATE(2026,9,1),C590&lt;=DATE(2027,8,31)),(YEAR(C590)-2026)*12+MONTH(C590)-8,""))</f>
        <v/>
      </c>
      <c r="T590">
        <f>IF(AND(A590="مصروف",R590&gt;0,I590="موافق",S590&lt;&gt;"",H590&lt;&gt;""),N(G590),0)</f>
        <v/>
      </c>
    </row>
    <row r="591">
      <c r="A591" s="19" t="n"/>
      <c r="B591" s="20">
        <f>IF(A591="","",IF(R591=0,"⚠ أضف سطر عهدة أولًا","BDR-"&amp;TEXT(R591,"000")))</f>
        <v/>
      </c>
      <c r="C591" s="21" t="n"/>
      <c r="D591" s="20">
        <f>IF(C591="","",IF(S591="","خارج السنة المالية",INDEX(القوائم!$D$2:$D$13,S591)))</f>
        <v/>
      </c>
      <c r="E591" s="22" t="n"/>
      <c r="F591" s="23" t="n"/>
      <c r="G591" s="23" t="n"/>
      <c r="H591" s="22" t="n"/>
      <c r="I591" s="19" t="n"/>
      <c r="J591" s="21" t="n"/>
      <c r="K591" s="19" t="n"/>
      <c r="L591" s="19" t="n"/>
      <c r="M591" s="21" t="n"/>
      <c r="N591" s="22" t="n"/>
      <c r="O591" s="24">
        <f>IF(A591&lt;&gt;"عهدة","",SUMIFS($G$8:$G$5007,$B$8:$B$5007,B591,$A$8:$A$5007,"مصروف",$I$8:$I$5007,"&lt;&gt;مرفوض"))</f>
        <v/>
      </c>
      <c r="P591" s="25">
        <f>IF(A591&lt;&gt;"عهدة","",N(F591)-O591)</f>
        <v/>
      </c>
      <c r="Q591" s="26">
        <f>IF(A591="","",IF(A591="عهدة",IF(N(F591)=0,"⚠ أدخل قيمة العهدة",IF(P591&lt;0,"⛔ عجز / زيادة مصروفات "&amp;TEXT(-P591,"#,##0"),IF(COUNTIFS($B$8:$B$5007,B591,$A$8:$A$5007,"مصروف",$I$8:$I$5007,"&lt;&gt;مرفوض",$K$8:$K$5007,"&lt;&gt;نعم")&gt;0,"⚠ "&amp;COUNTIFS($B$8:$B$5007,B591,$A$8:$A$5007,"مصروف",$I$8:$I$5007,"&lt;&gt;مرفوض",$K$8:$K$5007,"&lt;&gt;نعم")&amp;" مصروف غير مسوى",IF(L591="تمت التسوية",IF(P591=0,"✔ متوازنة وتمت التسوية","✔ تمت التسوية – متبقي "&amp;TEXT(P591,"#,##0")),IF(P591&gt;0,"متبقي "&amp;TEXT(P591,"#,##0"),"✔ متوازنة"))))),IF(R591=0,"⚠ أضف سطر عهدة أولًا",IF(OR(C591="",N(G591)=0),"⚠ أكمل التاريخ والقيمة",IF(S591="","⚠ التاريخ خارج السنة المالية",IF(H591="","⚠ اختر بند الموازنة",IF(I591="مرفوض","✖ مرفوض من المدير",IF(I591&lt;&gt;"موافق","⏳ بانتظار موافقة المدير",IF(K591&lt;&gt;"نعم","⚠ غير مسوى مع الحسابات","✔ معتمد ومسوى")))))))))</f>
        <v/>
      </c>
      <c r="R591">
        <f>N(R590)+IF(A591="عهدة",1,0)</f>
        <v/>
      </c>
      <c r="S591">
        <f>IF(C591="","",IF(AND(C591&gt;=DATE(2026,9,1),C591&lt;=DATE(2027,8,31)),(YEAR(C591)-2026)*12+MONTH(C591)-8,""))</f>
        <v/>
      </c>
      <c r="T591">
        <f>IF(AND(A591="مصروف",R591&gt;0,I591="موافق",S591&lt;&gt;"",H591&lt;&gt;""),N(G591),0)</f>
        <v/>
      </c>
    </row>
    <row r="592">
      <c r="A592" s="19" t="n"/>
      <c r="B592" s="20">
        <f>IF(A592="","",IF(R592=0,"⚠ أضف سطر عهدة أولًا","BDR-"&amp;TEXT(R592,"000")))</f>
        <v/>
      </c>
      <c r="C592" s="21" t="n"/>
      <c r="D592" s="20">
        <f>IF(C592="","",IF(S592="","خارج السنة المالية",INDEX(القوائم!$D$2:$D$13,S592)))</f>
        <v/>
      </c>
      <c r="E592" s="22" t="n"/>
      <c r="F592" s="23" t="n"/>
      <c r="G592" s="23" t="n"/>
      <c r="H592" s="22" t="n"/>
      <c r="I592" s="19" t="n"/>
      <c r="J592" s="21" t="n"/>
      <c r="K592" s="19" t="n"/>
      <c r="L592" s="19" t="n"/>
      <c r="M592" s="21" t="n"/>
      <c r="N592" s="22" t="n"/>
      <c r="O592" s="24">
        <f>IF(A592&lt;&gt;"عهدة","",SUMIFS($G$8:$G$5007,$B$8:$B$5007,B592,$A$8:$A$5007,"مصروف",$I$8:$I$5007,"&lt;&gt;مرفوض"))</f>
        <v/>
      </c>
      <c r="P592" s="25">
        <f>IF(A592&lt;&gt;"عهدة","",N(F592)-O592)</f>
        <v/>
      </c>
      <c r="Q592" s="26">
        <f>IF(A592="","",IF(A592="عهدة",IF(N(F592)=0,"⚠ أدخل قيمة العهدة",IF(P592&lt;0,"⛔ عجز / زيادة مصروفات "&amp;TEXT(-P592,"#,##0"),IF(COUNTIFS($B$8:$B$5007,B592,$A$8:$A$5007,"مصروف",$I$8:$I$5007,"&lt;&gt;مرفوض",$K$8:$K$5007,"&lt;&gt;نعم")&gt;0,"⚠ "&amp;COUNTIFS($B$8:$B$5007,B592,$A$8:$A$5007,"مصروف",$I$8:$I$5007,"&lt;&gt;مرفوض",$K$8:$K$5007,"&lt;&gt;نعم")&amp;" مصروف غير مسوى",IF(L592="تمت التسوية",IF(P592=0,"✔ متوازنة وتمت التسوية","✔ تمت التسوية – متبقي "&amp;TEXT(P592,"#,##0")),IF(P592&gt;0,"متبقي "&amp;TEXT(P592,"#,##0"),"✔ متوازنة"))))),IF(R592=0,"⚠ أضف سطر عهدة أولًا",IF(OR(C592="",N(G592)=0),"⚠ أكمل التاريخ والقيمة",IF(S592="","⚠ التاريخ خارج السنة المالية",IF(H592="","⚠ اختر بند الموازنة",IF(I592="مرفوض","✖ مرفوض من المدير",IF(I592&lt;&gt;"موافق","⏳ بانتظار موافقة المدير",IF(K592&lt;&gt;"نعم","⚠ غير مسوى مع الحسابات","✔ معتمد ومسوى")))))))))</f>
        <v/>
      </c>
      <c r="R592">
        <f>N(R591)+IF(A592="عهدة",1,0)</f>
        <v/>
      </c>
      <c r="S592">
        <f>IF(C592="","",IF(AND(C592&gt;=DATE(2026,9,1),C592&lt;=DATE(2027,8,31)),(YEAR(C592)-2026)*12+MONTH(C592)-8,""))</f>
        <v/>
      </c>
      <c r="T592">
        <f>IF(AND(A592="مصروف",R592&gt;0,I592="موافق",S592&lt;&gt;"",H592&lt;&gt;""),N(G592),0)</f>
        <v/>
      </c>
    </row>
    <row r="593">
      <c r="A593" s="19" t="n"/>
      <c r="B593" s="20">
        <f>IF(A593="","",IF(R593=0,"⚠ أضف سطر عهدة أولًا","BDR-"&amp;TEXT(R593,"000")))</f>
        <v/>
      </c>
      <c r="C593" s="21" t="n"/>
      <c r="D593" s="20">
        <f>IF(C593="","",IF(S593="","خارج السنة المالية",INDEX(القوائم!$D$2:$D$13,S593)))</f>
        <v/>
      </c>
      <c r="E593" s="22" t="n"/>
      <c r="F593" s="23" t="n"/>
      <c r="G593" s="23" t="n"/>
      <c r="H593" s="22" t="n"/>
      <c r="I593" s="19" t="n"/>
      <c r="J593" s="21" t="n"/>
      <c r="K593" s="19" t="n"/>
      <c r="L593" s="19" t="n"/>
      <c r="M593" s="21" t="n"/>
      <c r="N593" s="22" t="n"/>
      <c r="O593" s="24">
        <f>IF(A593&lt;&gt;"عهدة","",SUMIFS($G$8:$G$5007,$B$8:$B$5007,B593,$A$8:$A$5007,"مصروف",$I$8:$I$5007,"&lt;&gt;مرفوض"))</f>
        <v/>
      </c>
      <c r="P593" s="25">
        <f>IF(A593&lt;&gt;"عهدة","",N(F593)-O593)</f>
        <v/>
      </c>
      <c r="Q593" s="26">
        <f>IF(A593="","",IF(A593="عهدة",IF(N(F593)=0,"⚠ أدخل قيمة العهدة",IF(P593&lt;0,"⛔ عجز / زيادة مصروفات "&amp;TEXT(-P593,"#,##0"),IF(COUNTIFS($B$8:$B$5007,B593,$A$8:$A$5007,"مصروف",$I$8:$I$5007,"&lt;&gt;مرفوض",$K$8:$K$5007,"&lt;&gt;نعم")&gt;0,"⚠ "&amp;COUNTIFS($B$8:$B$5007,B593,$A$8:$A$5007,"مصروف",$I$8:$I$5007,"&lt;&gt;مرفوض",$K$8:$K$5007,"&lt;&gt;نعم")&amp;" مصروف غير مسوى",IF(L593="تمت التسوية",IF(P593=0,"✔ متوازنة وتمت التسوية","✔ تمت التسوية – متبقي "&amp;TEXT(P593,"#,##0")),IF(P593&gt;0,"متبقي "&amp;TEXT(P593,"#,##0"),"✔ متوازنة"))))),IF(R593=0,"⚠ أضف سطر عهدة أولًا",IF(OR(C593="",N(G593)=0),"⚠ أكمل التاريخ والقيمة",IF(S593="","⚠ التاريخ خارج السنة المالية",IF(H593="","⚠ اختر بند الموازنة",IF(I593="مرفوض","✖ مرفوض من المدير",IF(I593&lt;&gt;"موافق","⏳ بانتظار موافقة المدير",IF(K593&lt;&gt;"نعم","⚠ غير مسوى مع الحسابات","✔ معتمد ومسوى")))))))))</f>
        <v/>
      </c>
      <c r="R593">
        <f>N(R592)+IF(A593="عهدة",1,0)</f>
        <v/>
      </c>
      <c r="S593">
        <f>IF(C593="","",IF(AND(C593&gt;=DATE(2026,9,1),C593&lt;=DATE(2027,8,31)),(YEAR(C593)-2026)*12+MONTH(C593)-8,""))</f>
        <v/>
      </c>
      <c r="T593">
        <f>IF(AND(A593="مصروف",R593&gt;0,I593="موافق",S593&lt;&gt;"",H593&lt;&gt;""),N(G593),0)</f>
        <v/>
      </c>
    </row>
    <row r="594">
      <c r="A594" s="19" t="n"/>
      <c r="B594" s="20">
        <f>IF(A594="","",IF(R594=0,"⚠ أضف سطر عهدة أولًا","BDR-"&amp;TEXT(R594,"000")))</f>
        <v/>
      </c>
      <c r="C594" s="21" t="n"/>
      <c r="D594" s="20">
        <f>IF(C594="","",IF(S594="","خارج السنة المالية",INDEX(القوائم!$D$2:$D$13,S594)))</f>
        <v/>
      </c>
      <c r="E594" s="22" t="n"/>
      <c r="F594" s="23" t="n"/>
      <c r="G594" s="23" t="n"/>
      <c r="H594" s="22" t="n"/>
      <c r="I594" s="19" t="n"/>
      <c r="J594" s="21" t="n"/>
      <c r="K594" s="19" t="n"/>
      <c r="L594" s="19" t="n"/>
      <c r="M594" s="21" t="n"/>
      <c r="N594" s="22" t="n"/>
      <c r="O594" s="24">
        <f>IF(A594&lt;&gt;"عهدة","",SUMIFS($G$8:$G$5007,$B$8:$B$5007,B594,$A$8:$A$5007,"مصروف",$I$8:$I$5007,"&lt;&gt;مرفوض"))</f>
        <v/>
      </c>
      <c r="P594" s="25">
        <f>IF(A594&lt;&gt;"عهدة","",N(F594)-O594)</f>
        <v/>
      </c>
      <c r="Q594" s="26">
        <f>IF(A594="","",IF(A594="عهدة",IF(N(F594)=0,"⚠ أدخل قيمة العهدة",IF(P594&lt;0,"⛔ عجز / زيادة مصروفات "&amp;TEXT(-P594,"#,##0"),IF(COUNTIFS($B$8:$B$5007,B594,$A$8:$A$5007,"مصروف",$I$8:$I$5007,"&lt;&gt;مرفوض",$K$8:$K$5007,"&lt;&gt;نعم")&gt;0,"⚠ "&amp;COUNTIFS($B$8:$B$5007,B594,$A$8:$A$5007,"مصروف",$I$8:$I$5007,"&lt;&gt;مرفوض",$K$8:$K$5007,"&lt;&gt;نعم")&amp;" مصروف غير مسوى",IF(L594="تمت التسوية",IF(P594=0,"✔ متوازنة وتمت التسوية","✔ تمت التسوية – متبقي "&amp;TEXT(P594,"#,##0")),IF(P594&gt;0,"متبقي "&amp;TEXT(P594,"#,##0"),"✔ متوازنة"))))),IF(R594=0,"⚠ أضف سطر عهدة أولًا",IF(OR(C594="",N(G594)=0),"⚠ أكمل التاريخ والقيمة",IF(S594="","⚠ التاريخ خارج السنة المالية",IF(H594="","⚠ اختر بند الموازنة",IF(I594="مرفوض","✖ مرفوض من المدير",IF(I594&lt;&gt;"موافق","⏳ بانتظار موافقة المدير",IF(K594&lt;&gt;"نعم","⚠ غير مسوى مع الحسابات","✔ معتمد ومسوى")))))))))</f>
        <v/>
      </c>
      <c r="R594">
        <f>N(R593)+IF(A594="عهدة",1,0)</f>
        <v/>
      </c>
      <c r="S594">
        <f>IF(C594="","",IF(AND(C594&gt;=DATE(2026,9,1),C594&lt;=DATE(2027,8,31)),(YEAR(C594)-2026)*12+MONTH(C594)-8,""))</f>
        <v/>
      </c>
      <c r="T594">
        <f>IF(AND(A594="مصروف",R594&gt;0,I594="موافق",S594&lt;&gt;"",H594&lt;&gt;""),N(G594),0)</f>
        <v/>
      </c>
    </row>
    <row r="595">
      <c r="A595" s="19" t="n"/>
      <c r="B595" s="20">
        <f>IF(A595="","",IF(R595=0,"⚠ أضف سطر عهدة أولًا","BDR-"&amp;TEXT(R595,"000")))</f>
        <v/>
      </c>
      <c r="C595" s="21" t="n"/>
      <c r="D595" s="20">
        <f>IF(C595="","",IF(S595="","خارج السنة المالية",INDEX(القوائم!$D$2:$D$13,S595)))</f>
        <v/>
      </c>
      <c r="E595" s="22" t="n"/>
      <c r="F595" s="23" t="n"/>
      <c r="G595" s="23" t="n"/>
      <c r="H595" s="22" t="n"/>
      <c r="I595" s="19" t="n"/>
      <c r="J595" s="21" t="n"/>
      <c r="K595" s="19" t="n"/>
      <c r="L595" s="19" t="n"/>
      <c r="M595" s="21" t="n"/>
      <c r="N595" s="22" t="n"/>
      <c r="O595" s="24">
        <f>IF(A595&lt;&gt;"عهدة","",SUMIFS($G$8:$G$5007,$B$8:$B$5007,B595,$A$8:$A$5007,"مصروف",$I$8:$I$5007,"&lt;&gt;مرفوض"))</f>
        <v/>
      </c>
      <c r="P595" s="25">
        <f>IF(A595&lt;&gt;"عهدة","",N(F595)-O595)</f>
        <v/>
      </c>
      <c r="Q595" s="26">
        <f>IF(A595="","",IF(A595="عهدة",IF(N(F595)=0,"⚠ أدخل قيمة العهدة",IF(P595&lt;0,"⛔ عجز / زيادة مصروفات "&amp;TEXT(-P595,"#,##0"),IF(COUNTIFS($B$8:$B$5007,B595,$A$8:$A$5007,"مصروف",$I$8:$I$5007,"&lt;&gt;مرفوض",$K$8:$K$5007,"&lt;&gt;نعم")&gt;0,"⚠ "&amp;COUNTIFS($B$8:$B$5007,B595,$A$8:$A$5007,"مصروف",$I$8:$I$5007,"&lt;&gt;مرفوض",$K$8:$K$5007,"&lt;&gt;نعم")&amp;" مصروف غير مسوى",IF(L595="تمت التسوية",IF(P595=0,"✔ متوازنة وتمت التسوية","✔ تمت التسوية – متبقي "&amp;TEXT(P595,"#,##0")),IF(P595&gt;0,"متبقي "&amp;TEXT(P595,"#,##0"),"✔ متوازنة"))))),IF(R595=0,"⚠ أضف سطر عهدة أولًا",IF(OR(C595="",N(G595)=0),"⚠ أكمل التاريخ والقيمة",IF(S595="","⚠ التاريخ خارج السنة المالية",IF(H595="","⚠ اختر بند الموازنة",IF(I595="مرفوض","✖ مرفوض من المدير",IF(I595&lt;&gt;"موافق","⏳ بانتظار موافقة المدير",IF(K595&lt;&gt;"نعم","⚠ غير مسوى مع الحسابات","✔ معتمد ومسوى")))))))))</f>
        <v/>
      </c>
      <c r="R595">
        <f>N(R594)+IF(A595="عهدة",1,0)</f>
        <v/>
      </c>
      <c r="S595">
        <f>IF(C595="","",IF(AND(C595&gt;=DATE(2026,9,1),C595&lt;=DATE(2027,8,31)),(YEAR(C595)-2026)*12+MONTH(C595)-8,""))</f>
        <v/>
      </c>
      <c r="T595">
        <f>IF(AND(A595="مصروف",R595&gt;0,I595="موافق",S595&lt;&gt;"",H595&lt;&gt;""),N(G595),0)</f>
        <v/>
      </c>
    </row>
    <row r="596">
      <c r="A596" s="19" t="n"/>
      <c r="B596" s="20">
        <f>IF(A596="","",IF(R596=0,"⚠ أضف سطر عهدة أولًا","BDR-"&amp;TEXT(R596,"000")))</f>
        <v/>
      </c>
      <c r="C596" s="21" t="n"/>
      <c r="D596" s="20">
        <f>IF(C596="","",IF(S596="","خارج السنة المالية",INDEX(القوائم!$D$2:$D$13,S596)))</f>
        <v/>
      </c>
      <c r="E596" s="22" t="n"/>
      <c r="F596" s="23" t="n"/>
      <c r="G596" s="23" t="n"/>
      <c r="H596" s="22" t="n"/>
      <c r="I596" s="19" t="n"/>
      <c r="J596" s="21" t="n"/>
      <c r="K596" s="19" t="n"/>
      <c r="L596" s="19" t="n"/>
      <c r="M596" s="21" t="n"/>
      <c r="N596" s="22" t="n"/>
      <c r="O596" s="24">
        <f>IF(A596&lt;&gt;"عهدة","",SUMIFS($G$8:$G$5007,$B$8:$B$5007,B596,$A$8:$A$5007,"مصروف",$I$8:$I$5007,"&lt;&gt;مرفوض"))</f>
        <v/>
      </c>
      <c r="P596" s="25">
        <f>IF(A596&lt;&gt;"عهدة","",N(F596)-O596)</f>
        <v/>
      </c>
      <c r="Q596" s="26">
        <f>IF(A596="","",IF(A596="عهدة",IF(N(F596)=0,"⚠ أدخل قيمة العهدة",IF(P596&lt;0,"⛔ عجز / زيادة مصروفات "&amp;TEXT(-P596,"#,##0"),IF(COUNTIFS($B$8:$B$5007,B596,$A$8:$A$5007,"مصروف",$I$8:$I$5007,"&lt;&gt;مرفوض",$K$8:$K$5007,"&lt;&gt;نعم")&gt;0,"⚠ "&amp;COUNTIFS($B$8:$B$5007,B596,$A$8:$A$5007,"مصروف",$I$8:$I$5007,"&lt;&gt;مرفوض",$K$8:$K$5007,"&lt;&gt;نعم")&amp;" مصروف غير مسوى",IF(L596="تمت التسوية",IF(P596=0,"✔ متوازنة وتمت التسوية","✔ تمت التسوية – متبقي "&amp;TEXT(P596,"#,##0")),IF(P596&gt;0,"متبقي "&amp;TEXT(P596,"#,##0"),"✔ متوازنة"))))),IF(R596=0,"⚠ أضف سطر عهدة أولًا",IF(OR(C596="",N(G596)=0),"⚠ أكمل التاريخ والقيمة",IF(S596="","⚠ التاريخ خارج السنة المالية",IF(H596="","⚠ اختر بند الموازنة",IF(I596="مرفوض","✖ مرفوض من المدير",IF(I596&lt;&gt;"موافق","⏳ بانتظار موافقة المدير",IF(K596&lt;&gt;"نعم","⚠ غير مسوى مع الحسابات","✔ معتمد ومسوى")))))))))</f>
        <v/>
      </c>
      <c r="R596">
        <f>N(R595)+IF(A596="عهدة",1,0)</f>
        <v/>
      </c>
      <c r="S596">
        <f>IF(C596="","",IF(AND(C596&gt;=DATE(2026,9,1),C596&lt;=DATE(2027,8,31)),(YEAR(C596)-2026)*12+MONTH(C596)-8,""))</f>
        <v/>
      </c>
      <c r="T596">
        <f>IF(AND(A596="مصروف",R596&gt;0,I596="موافق",S596&lt;&gt;"",H596&lt;&gt;""),N(G596),0)</f>
        <v/>
      </c>
    </row>
    <row r="597">
      <c r="A597" s="19" t="n"/>
      <c r="B597" s="20">
        <f>IF(A597="","",IF(R597=0,"⚠ أضف سطر عهدة أولًا","BDR-"&amp;TEXT(R597,"000")))</f>
        <v/>
      </c>
      <c r="C597" s="21" t="n"/>
      <c r="D597" s="20">
        <f>IF(C597="","",IF(S597="","خارج السنة المالية",INDEX(القوائم!$D$2:$D$13,S597)))</f>
        <v/>
      </c>
      <c r="E597" s="22" t="n"/>
      <c r="F597" s="23" t="n"/>
      <c r="G597" s="23" t="n"/>
      <c r="H597" s="22" t="n"/>
      <c r="I597" s="19" t="n"/>
      <c r="J597" s="21" t="n"/>
      <c r="K597" s="19" t="n"/>
      <c r="L597" s="19" t="n"/>
      <c r="M597" s="21" t="n"/>
      <c r="N597" s="22" t="n"/>
      <c r="O597" s="24">
        <f>IF(A597&lt;&gt;"عهدة","",SUMIFS($G$8:$G$5007,$B$8:$B$5007,B597,$A$8:$A$5007,"مصروف",$I$8:$I$5007,"&lt;&gt;مرفوض"))</f>
        <v/>
      </c>
      <c r="P597" s="25">
        <f>IF(A597&lt;&gt;"عهدة","",N(F597)-O597)</f>
        <v/>
      </c>
      <c r="Q597" s="26">
        <f>IF(A597="","",IF(A597="عهدة",IF(N(F597)=0,"⚠ أدخل قيمة العهدة",IF(P597&lt;0,"⛔ عجز / زيادة مصروفات "&amp;TEXT(-P597,"#,##0"),IF(COUNTIFS($B$8:$B$5007,B597,$A$8:$A$5007,"مصروف",$I$8:$I$5007,"&lt;&gt;مرفوض",$K$8:$K$5007,"&lt;&gt;نعم")&gt;0,"⚠ "&amp;COUNTIFS($B$8:$B$5007,B597,$A$8:$A$5007,"مصروف",$I$8:$I$5007,"&lt;&gt;مرفوض",$K$8:$K$5007,"&lt;&gt;نعم")&amp;" مصروف غير مسوى",IF(L597="تمت التسوية",IF(P597=0,"✔ متوازنة وتمت التسوية","✔ تمت التسوية – متبقي "&amp;TEXT(P597,"#,##0")),IF(P597&gt;0,"متبقي "&amp;TEXT(P597,"#,##0"),"✔ متوازنة"))))),IF(R597=0,"⚠ أضف سطر عهدة أولًا",IF(OR(C597="",N(G597)=0),"⚠ أكمل التاريخ والقيمة",IF(S597="","⚠ التاريخ خارج السنة المالية",IF(H597="","⚠ اختر بند الموازنة",IF(I597="مرفوض","✖ مرفوض من المدير",IF(I597&lt;&gt;"موافق","⏳ بانتظار موافقة المدير",IF(K597&lt;&gt;"نعم","⚠ غير مسوى مع الحسابات","✔ معتمد ومسوى")))))))))</f>
        <v/>
      </c>
      <c r="R597">
        <f>N(R596)+IF(A597="عهدة",1,0)</f>
        <v/>
      </c>
      <c r="S597">
        <f>IF(C597="","",IF(AND(C597&gt;=DATE(2026,9,1),C597&lt;=DATE(2027,8,31)),(YEAR(C597)-2026)*12+MONTH(C597)-8,""))</f>
        <v/>
      </c>
      <c r="T597">
        <f>IF(AND(A597="مصروف",R597&gt;0,I597="موافق",S597&lt;&gt;"",H597&lt;&gt;""),N(G597),0)</f>
        <v/>
      </c>
    </row>
    <row r="598">
      <c r="A598" s="19" t="n"/>
      <c r="B598" s="20">
        <f>IF(A598="","",IF(R598=0,"⚠ أضف سطر عهدة أولًا","BDR-"&amp;TEXT(R598,"000")))</f>
        <v/>
      </c>
      <c r="C598" s="21" t="n"/>
      <c r="D598" s="20">
        <f>IF(C598="","",IF(S598="","خارج السنة المالية",INDEX(القوائم!$D$2:$D$13,S598)))</f>
        <v/>
      </c>
      <c r="E598" s="22" t="n"/>
      <c r="F598" s="23" t="n"/>
      <c r="G598" s="23" t="n"/>
      <c r="H598" s="22" t="n"/>
      <c r="I598" s="19" t="n"/>
      <c r="J598" s="21" t="n"/>
      <c r="K598" s="19" t="n"/>
      <c r="L598" s="19" t="n"/>
      <c r="M598" s="21" t="n"/>
      <c r="N598" s="22" t="n"/>
      <c r="O598" s="24">
        <f>IF(A598&lt;&gt;"عهدة","",SUMIFS($G$8:$G$5007,$B$8:$B$5007,B598,$A$8:$A$5007,"مصروف",$I$8:$I$5007,"&lt;&gt;مرفوض"))</f>
        <v/>
      </c>
      <c r="P598" s="25">
        <f>IF(A598&lt;&gt;"عهدة","",N(F598)-O598)</f>
        <v/>
      </c>
      <c r="Q598" s="26">
        <f>IF(A598="","",IF(A598="عهدة",IF(N(F598)=0,"⚠ أدخل قيمة العهدة",IF(P598&lt;0,"⛔ عجز / زيادة مصروفات "&amp;TEXT(-P598,"#,##0"),IF(COUNTIFS($B$8:$B$5007,B598,$A$8:$A$5007,"مصروف",$I$8:$I$5007,"&lt;&gt;مرفوض",$K$8:$K$5007,"&lt;&gt;نعم")&gt;0,"⚠ "&amp;COUNTIFS($B$8:$B$5007,B598,$A$8:$A$5007,"مصروف",$I$8:$I$5007,"&lt;&gt;مرفوض",$K$8:$K$5007,"&lt;&gt;نعم")&amp;" مصروف غير مسوى",IF(L598="تمت التسوية",IF(P598=0,"✔ متوازنة وتمت التسوية","✔ تمت التسوية – متبقي "&amp;TEXT(P598,"#,##0")),IF(P598&gt;0,"متبقي "&amp;TEXT(P598,"#,##0"),"✔ متوازنة"))))),IF(R598=0,"⚠ أضف سطر عهدة أولًا",IF(OR(C598="",N(G598)=0),"⚠ أكمل التاريخ والقيمة",IF(S598="","⚠ التاريخ خارج السنة المالية",IF(H598="","⚠ اختر بند الموازنة",IF(I598="مرفوض","✖ مرفوض من المدير",IF(I598&lt;&gt;"موافق","⏳ بانتظار موافقة المدير",IF(K598&lt;&gt;"نعم","⚠ غير مسوى مع الحسابات","✔ معتمد ومسوى")))))))))</f>
        <v/>
      </c>
      <c r="R598">
        <f>N(R597)+IF(A598="عهدة",1,0)</f>
        <v/>
      </c>
      <c r="S598">
        <f>IF(C598="","",IF(AND(C598&gt;=DATE(2026,9,1),C598&lt;=DATE(2027,8,31)),(YEAR(C598)-2026)*12+MONTH(C598)-8,""))</f>
        <v/>
      </c>
      <c r="T598">
        <f>IF(AND(A598="مصروف",R598&gt;0,I598="موافق",S598&lt;&gt;"",H598&lt;&gt;""),N(G598),0)</f>
        <v/>
      </c>
    </row>
    <row r="599">
      <c r="A599" s="19" t="n"/>
      <c r="B599" s="20">
        <f>IF(A599="","",IF(R599=0,"⚠ أضف سطر عهدة أولًا","BDR-"&amp;TEXT(R599,"000")))</f>
        <v/>
      </c>
      <c r="C599" s="21" t="n"/>
      <c r="D599" s="20">
        <f>IF(C599="","",IF(S599="","خارج السنة المالية",INDEX(القوائم!$D$2:$D$13,S599)))</f>
        <v/>
      </c>
      <c r="E599" s="22" t="n"/>
      <c r="F599" s="23" t="n"/>
      <c r="G599" s="23" t="n"/>
      <c r="H599" s="22" t="n"/>
      <c r="I599" s="19" t="n"/>
      <c r="J599" s="21" t="n"/>
      <c r="K599" s="19" t="n"/>
      <c r="L599" s="19" t="n"/>
      <c r="M599" s="21" t="n"/>
      <c r="N599" s="22" t="n"/>
      <c r="O599" s="24">
        <f>IF(A599&lt;&gt;"عهدة","",SUMIFS($G$8:$G$5007,$B$8:$B$5007,B599,$A$8:$A$5007,"مصروف",$I$8:$I$5007,"&lt;&gt;مرفوض"))</f>
        <v/>
      </c>
      <c r="P599" s="25">
        <f>IF(A599&lt;&gt;"عهدة","",N(F599)-O599)</f>
        <v/>
      </c>
      <c r="Q599" s="26">
        <f>IF(A599="","",IF(A599="عهدة",IF(N(F599)=0,"⚠ أدخل قيمة العهدة",IF(P599&lt;0,"⛔ عجز / زيادة مصروفات "&amp;TEXT(-P599,"#,##0"),IF(COUNTIFS($B$8:$B$5007,B599,$A$8:$A$5007,"مصروف",$I$8:$I$5007,"&lt;&gt;مرفوض",$K$8:$K$5007,"&lt;&gt;نعم")&gt;0,"⚠ "&amp;COUNTIFS($B$8:$B$5007,B599,$A$8:$A$5007,"مصروف",$I$8:$I$5007,"&lt;&gt;مرفوض",$K$8:$K$5007,"&lt;&gt;نعم")&amp;" مصروف غير مسوى",IF(L599="تمت التسوية",IF(P599=0,"✔ متوازنة وتمت التسوية","✔ تمت التسوية – متبقي "&amp;TEXT(P599,"#,##0")),IF(P599&gt;0,"متبقي "&amp;TEXT(P599,"#,##0"),"✔ متوازنة"))))),IF(R599=0,"⚠ أضف سطر عهدة أولًا",IF(OR(C599="",N(G599)=0),"⚠ أكمل التاريخ والقيمة",IF(S599="","⚠ التاريخ خارج السنة المالية",IF(H599="","⚠ اختر بند الموازنة",IF(I599="مرفوض","✖ مرفوض من المدير",IF(I599&lt;&gt;"موافق","⏳ بانتظار موافقة المدير",IF(K599&lt;&gt;"نعم","⚠ غير مسوى مع الحسابات","✔ معتمد ومسوى")))))))))</f>
        <v/>
      </c>
      <c r="R599">
        <f>N(R598)+IF(A599="عهدة",1,0)</f>
        <v/>
      </c>
      <c r="S599">
        <f>IF(C599="","",IF(AND(C599&gt;=DATE(2026,9,1),C599&lt;=DATE(2027,8,31)),(YEAR(C599)-2026)*12+MONTH(C599)-8,""))</f>
        <v/>
      </c>
      <c r="T599">
        <f>IF(AND(A599="مصروف",R599&gt;0,I599="موافق",S599&lt;&gt;"",H599&lt;&gt;""),N(G599),0)</f>
        <v/>
      </c>
    </row>
    <row r="600">
      <c r="A600" s="19" t="n"/>
      <c r="B600" s="20">
        <f>IF(A600="","",IF(R600=0,"⚠ أضف سطر عهدة أولًا","BDR-"&amp;TEXT(R600,"000")))</f>
        <v/>
      </c>
      <c r="C600" s="21" t="n"/>
      <c r="D600" s="20">
        <f>IF(C600="","",IF(S600="","خارج السنة المالية",INDEX(القوائم!$D$2:$D$13,S600)))</f>
        <v/>
      </c>
      <c r="E600" s="22" t="n"/>
      <c r="F600" s="23" t="n"/>
      <c r="G600" s="23" t="n"/>
      <c r="H600" s="22" t="n"/>
      <c r="I600" s="19" t="n"/>
      <c r="J600" s="21" t="n"/>
      <c r="K600" s="19" t="n"/>
      <c r="L600" s="19" t="n"/>
      <c r="M600" s="21" t="n"/>
      <c r="N600" s="22" t="n"/>
      <c r="O600" s="24">
        <f>IF(A600&lt;&gt;"عهدة","",SUMIFS($G$8:$G$5007,$B$8:$B$5007,B600,$A$8:$A$5007,"مصروف",$I$8:$I$5007,"&lt;&gt;مرفوض"))</f>
        <v/>
      </c>
      <c r="P600" s="25">
        <f>IF(A600&lt;&gt;"عهدة","",N(F600)-O600)</f>
        <v/>
      </c>
      <c r="Q600" s="26">
        <f>IF(A600="","",IF(A600="عهدة",IF(N(F600)=0,"⚠ أدخل قيمة العهدة",IF(P600&lt;0,"⛔ عجز / زيادة مصروفات "&amp;TEXT(-P600,"#,##0"),IF(COUNTIFS($B$8:$B$5007,B600,$A$8:$A$5007,"مصروف",$I$8:$I$5007,"&lt;&gt;مرفوض",$K$8:$K$5007,"&lt;&gt;نعم")&gt;0,"⚠ "&amp;COUNTIFS($B$8:$B$5007,B600,$A$8:$A$5007,"مصروف",$I$8:$I$5007,"&lt;&gt;مرفوض",$K$8:$K$5007,"&lt;&gt;نعم")&amp;" مصروف غير مسوى",IF(L600="تمت التسوية",IF(P600=0,"✔ متوازنة وتمت التسوية","✔ تمت التسوية – متبقي "&amp;TEXT(P600,"#,##0")),IF(P600&gt;0,"متبقي "&amp;TEXT(P600,"#,##0"),"✔ متوازنة"))))),IF(R600=0,"⚠ أضف سطر عهدة أولًا",IF(OR(C600="",N(G600)=0),"⚠ أكمل التاريخ والقيمة",IF(S600="","⚠ التاريخ خارج السنة المالية",IF(H600="","⚠ اختر بند الموازنة",IF(I600="مرفوض","✖ مرفوض من المدير",IF(I600&lt;&gt;"موافق","⏳ بانتظار موافقة المدير",IF(K600&lt;&gt;"نعم","⚠ غير مسوى مع الحسابات","✔ معتمد ومسوى")))))))))</f>
        <v/>
      </c>
      <c r="R600">
        <f>N(R599)+IF(A600="عهدة",1,0)</f>
        <v/>
      </c>
      <c r="S600">
        <f>IF(C600="","",IF(AND(C600&gt;=DATE(2026,9,1),C600&lt;=DATE(2027,8,31)),(YEAR(C600)-2026)*12+MONTH(C600)-8,""))</f>
        <v/>
      </c>
      <c r="T600">
        <f>IF(AND(A600="مصروف",R600&gt;0,I600="موافق",S600&lt;&gt;"",H600&lt;&gt;""),N(G600),0)</f>
        <v/>
      </c>
    </row>
    <row r="601">
      <c r="A601" s="19" t="n"/>
      <c r="B601" s="20">
        <f>IF(A601="","",IF(R601=0,"⚠ أضف سطر عهدة أولًا","BDR-"&amp;TEXT(R601,"000")))</f>
        <v/>
      </c>
      <c r="C601" s="21" t="n"/>
      <c r="D601" s="20">
        <f>IF(C601="","",IF(S601="","خارج السنة المالية",INDEX(القوائم!$D$2:$D$13,S601)))</f>
        <v/>
      </c>
      <c r="E601" s="22" t="n"/>
      <c r="F601" s="23" t="n"/>
      <c r="G601" s="23" t="n"/>
      <c r="H601" s="22" t="n"/>
      <c r="I601" s="19" t="n"/>
      <c r="J601" s="21" t="n"/>
      <c r="K601" s="19" t="n"/>
      <c r="L601" s="19" t="n"/>
      <c r="M601" s="21" t="n"/>
      <c r="N601" s="22" t="n"/>
      <c r="O601" s="24">
        <f>IF(A601&lt;&gt;"عهدة","",SUMIFS($G$8:$G$5007,$B$8:$B$5007,B601,$A$8:$A$5007,"مصروف",$I$8:$I$5007,"&lt;&gt;مرفوض"))</f>
        <v/>
      </c>
      <c r="P601" s="25">
        <f>IF(A601&lt;&gt;"عهدة","",N(F601)-O601)</f>
        <v/>
      </c>
      <c r="Q601" s="26">
        <f>IF(A601="","",IF(A601="عهدة",IF(N(F601)=0,"⚠ أدخل قيمة العهدة",IF(P601&lt;0,"⛔ عجز / زيادة مصروفات "&amp;TEXT(-P601,"#,##0"),IF(COUNTIFS($B$8:$B$5007,B601,$A$8:$A$5007,"مصروف",$I$8:$I$5007,"&lt;&gt;مرفوض",$K$8:$K$5007,"&lt;&gt;نعم")&gt;0,"⚠ "&amp;COUNTIFS($B$8:$B$5007,B601,$A$8:$A$5007,"مصروف",$I$8:$I$5007,"&lt;&gt;مرفوض",$K$8:$K$5007,"&lt;&gt;نعم")&amp;" مصروف غير مسوى",IF(L601="تمت التسوية",IF(P601=0,"✔ متوازنة وتمت التسوية","✔ تمت التسوية – متبقي "&amp;TEXT(P601,"#,##0")),IF(P601&gt;0,"متبقي "&amp;TEXT(P601,"#,##0"),"✔ متوازنة"))))),IF(R601=0,"⚠ أضف سطر عهدة أولًا",IF(OR(C601="",N(G601)=0),"⚠ أكمل التاريخ والقيمة",IF(S601="","⚠ التاريخ خارج السنة المالية",IF(H601="","⚠ اختر بند الموازنة",IF(I601="مرفوض","✖ مرفوض من المدير",IF(I601&lt;&gt;"موافق","⏳ بانتظار موافقة المدير",IF(K601&lt;&gt;"نعم","⚠ غير مسوى مع الحسابات","✔ معتمد ومسوى")))))))))</f>
        <v/>
      </c>
      <c r="R601">
        <f>N(R600)+IF(A601="عهدة",1,0)</f>
        <v/>
      </c>
      <c r="S601">
        <f>IF(C601="","",IF(AND(C601&gt;=DATE(2026,9,1),C601&lt;=DATE(2027,8,31)),(YEAR(C601)-2026)*12+MONTH(C601)-8,""))</f>
        <v/>
      </c>
      <c r="T601">
        <f>IF(AND(A601="مصروف",R601&gt;0,I601="موافق",S601&lt;&gt;"",H601&lt;&gt;""),N(G601),0)</f>
        <v/>
      </c>
    </row>
    <row r="602">
      <c r="A602" s="19" t="n"/>
      <c r="B602" s="20">
        <f>IF(A602="","",IF(R602=0,"⚠ أضف سطر عهدة أولًا","BDR-"&amp;TEXT(R602,"000")))</f>
        <v/>
      </c>
      <c r="C602" s="21" t="n"/>
      <c r="D602" s="20">
        <f>IF(C602="","",IF(S602="","خارج السنة المالية",INDEX(القوائم!$D$2:$D$13,S602)))</f>
        <v/>
      </c>
      <c r="E602" s="22" t="n"/>
      <c r="F602" s="23" t="n"/>
      <c r="G602" s="23" t="n"/>
      <c r="H602" s="22" t="n"/>
      <c r="I602" s="19" t="n"/>
      <c r="J602" s="21" t="n"/>
      <c r="K602" s="19" t="n"/>
      <c r="L602" s="19" t="n"/>
      <c r="M602" s="21" t="n"/>
      <c r="N602" s="22" t="n"/>
      <c r="O602" s="24">
        <f>IF(A602&lt;&gt;"عهدة","",SUMIFS($G$8:$G$5007,$B$8:$B$5007,B602,$A$8:$A$5007,"مصروف",$I$8:$I$5007,"&lt;&gt;مرفوض"))</f>
        <v/>
      </c>
      <c r="P602" s="25">
        <f>IF(A602&lt;&gt;"عهدة","",N(F602)-O602)</f>
        <v/>
      </c>
      <c r="Q602" s="26">
        <f>IF(A602="","",IF(A602="عهدة",IF(N(F602)=0,"⚠ أدخل قيمة العهدة",IF(P602&lt;0,"⛔ عجز / زيادة مصروفات "&amp;TEXT(-P602,"#,##0"),IF(COUNTIFS($B$8:$B$5007,B602,$A$8:$A$5007,"مصروف",$I$8:$I$5007,"&lt;&gt;مرفوض",$K$8:$K$5007,"&lt;&gt;نعم")&gt;0,"⚠ "&amp;COUNTIFS($B$8:$B$5007,B602,$A$8:$A$5007,"مصروف",$I$8:$I$5007,"&lt;&gt;مرفوض",$K$8:$K$5007,"&lt;&gt;نعم")&amp;" مصروف غير مسوى",IF(L602="تمت التسوية",IF(P602=0,"✔ متوازنة وتمت التسوية","✔ تمت التسوية – متبقي "&amp;TEXT(P602,"#,##0")),IF(P602&gt;0,"متبقي "&amp;TEXT(P602,"#,##0"),"✔ متوازنة"))))),IF(R602=0,"⚠ أضف سطر عهدة أولًا",IF(OR(C602="",N(G602)=0),"⚠ أكمل التاريخ والقيمة",IF(S602="","⚠ التاريخ خارج السنة المالية",IF(H602="","⚠ اختر بند الموازنة",IF(I602="مرفوض","✖ مرفوض من المدير",IF(I602&lt;&gt;"موافق","⏳ بانتظار موافقة المدير",IF(K602&lt;&gt;"نعم","⚠ غير مسوى مع الحسابات","✔ معتمد ومسوى")))))))))</f>
        <v/>
      </c>
      <c r="R602">
        <f>N(R601)+IF(A602="عهدة",1,0)</f>
        <v/>
      </c>
      <c r="S602">
        <f>IF(C602="","",IF(AND(C602&gt;=DATE(2026,9,1),C602&lt;=DATE(2027,8,31)),(YEAR(C602)-2026)*12+MONTH(C602)-8,""))</f>
        <v/>
      </c>
      <c r="T602">
        <f>IF(AND(A602="مصروف",R602&gt;0,I602="موافق",S602&lt;&gt;"",H602&lt;&gt;""),N(G602),0)</f>
        <v/>
      </c>
    </row>
    <row r="603">
      <c r="A603" s="19" t="n"/>
      <c r="B603" s="20">
        <f>IF(A603="","",IF(R603=0,"⚠ أضف سطر عهدة أولًا","BDR-"&amp;TEXT(R603,"000")))</f>
        <v/>
      </c>
      <c r="C603" s="21" t="n"/>
      <c r="D603" s="20">
        <f>IF(C603="","",IF(S603="","خارج السنة المالية",INDEX(القوائم!$D$2:$D$13,S603)))</f>
        <v/>
      </c>
      <c r="E603" s="22" t="n"/>
      <c r="F603" s="23" t="n"/>
      <c r="G603" s="23" t="n"/>
      <c r="H603" s="22" t="n"/>
      <c r="I603" s="19" t="n"/>
      <c r="J603" s="21" t="n"/>
      <c r="K603" s="19" t="n"/>
      <c r="L603" s="19" t="n"/>
      <c r="M603" s="21" t="n"/>
      <c r="N603" s="22" t="n"/>
      <c r="O603" s="24">
        <f>IF(A603&lt;&gt;"عهدة","",SUMIFS($G$8:$G$5007,$B$8:$B$5007,B603,$A$8:$A$5007,"مصروف",$I$8:$I$5007,"&lt;&gt;مرفوض"))</f>
        <v/>
      </c>
      <c r="P603" s="25">
        <f>IF(A603&lt;&gt;"عهدة","",N(F603)-O603)</f>
        <v/>
      </c>
      <c r="Q603" s="26">
        <f>IF(A603="","",IF(A603="عهدة",IF(N(F603)=0,"⚠ أدخل قيمة العهدة",IF(P603&lt;0,"⛔ عجز / زيادة مصروفات "&amp;TEXT(-P603,"#,##0"),IF(COUNTIFS($B$8:$B$5007,B603,$A$8:$A$5007,"مصروف",$I$8:$I$5007,"&lt;&gt;مرفوض",$K$8:$K$5007,"&lt;&gt;نعم")&gt;0,"⚠ "&amp;COUNTIFS($B$8:$B$5007,B603,$A$8:$A$5007,"مصروف",$I$8:$I$5007,"&lt;&gt;مرفوض",$K$8:$K$5007,"&lt;&gt;نعم")&amp;" مصروف غير مسوى",IF(L603="تمت التسوية",IF(P603=0,"✔ متوازنة وتمت التسوية","✔ تمت التسوية – متبقي "&amp;TEXT(P603,"#,##0")),IF(P603&gt;0,"متبقي "&amp;TEXT(P603,"#,##0"),"✔ متوازنة"))))),IF(R603=0,"⚠ أضف سطر عهدة أولًا",IF(OR(C603="",N(G603)=0),"⚠ أكمل التاريخ والقيمة",IF(S603="","⚠ التاريخ خارج السنة المالية",IF(H603="","⚠ اختر بند الموازنة",IF(I603="مرفوض","✖ مرفوض من المدير",IF(I603&lt;&gt;"موافق","⏳ بانتظار موافقة المدير",IF(K603&lt;&gt;"نعم","⚠ غير مسوى مع الحسابات","✔ معتمد ومسوى")))))))))</f>
        <v/>
      </c>
      <c r="R603">
        <f>N(R602)+IF(A603="عهدة",1,0)</f>
        <v/>
      </c>
      <c r="S603">
        <f>IF(C603="","",IF(AND(C603&gt;=DATE(2026,9,1),C603&lt;=DATE(2027,8,31)),(YEAR(C603)-2026)*12+MONTH(C603)-8,""))</f>
        <v/>
      </c>
      <c r="T603">
        <f>IF(AND(A603="مصروف",R603&gt;0,I603="موافق",S603&lt;&gt;"",H603&lt;&gt;""),N(G603),0)</f>
        <v/>
      </c>
    </row>
    <row r="604">
      <c r="A604" s="19" t="n"/>
      <c r="B604" s="20">
        <f>IF(A604="","",IF(R604=0,"⚠ أضف سطر عهدة أولًا","BDR-"&amp;TEXT(R604,"000")))</f>
        <v/>
      </c>
      <c r="C604" s="21" t="n"/>
      <c r="D604" s="20">
        <f>IF(C604="","",IF(S604="","خارج السنة المالية",INDEX(القوائم!$D$2:$D$13,S604)))</f>
        <v/>
      </c>
      <c r="E604" s="22" t="n"/>
      <c r="F604" s="23" t="n"/>
      <c r="G604" s="23" t="n"/>
      <c r="H604" s="22" t="n"/>
      <c r="I604" s="19" t="n"/>
      <c r="J604" s="21" t="n"/>
      <c r="K604" s="19" t="n"/>
      <c r="L604" s="19" t="n"/>
      <c r="M604" s="21" t="n"/>
      <c r="N604" s="22" t="n"/>
      <c r="O604" s="24">
        <f>IF(A604&lt;&gt;"عهدة","",SUMIFS($G$8:$G$5007,$B$8:$B$5007,B604,$A$8:$A$5007,"مصروف",$I$8:$I$5007,"&lt;&gt;مرفوض"))</f>
        <v/>
      </c>
      <c r="P604" s="25">
        <f>IF(A604&lt;&gt;"عهدة","",N(F604)-O604)</f>
        <v/>
      </c>
      <c r="Q604" s="26">
        <f>IF(A604="","",IF(A604="عهدة",IF(N(F604)=0,"⚠ أدخل قيمة العهدة",IF(P604&lt;0,"⛔ عجز / زيادة مصروفات "&amp;TEXT(-P604,"#,##0"),IF(COUNTIFS($B$8:$B$5007,B604,$A$8:$A$5007,"مصروف",$I$8:$I$5007,"&lt;&gt;مرفوض",$K$8:$K$5007,"&lt;&gt;نعم")&gt;0,"⚠ "&amp;COUNTIFS($B$8:$B$5007,B604,$A$8:$A$5007,"مصروف",$I$8:$I$5007,"&lt;&gt;مرفوض",$K$8:$K$5007,"&lt;&gt;نعم")&amp;" مصروف غير مسوى",IF(L604="تمت التسوية",IF(P604=0,"✔ متوازنة وتمت التسوية","✔ تمت التسوية – متبقي "&amp;TEXT(P604,"#,##0")),IF(P604&gt;0,"متبقي "&amp;TEXT(P604,"#,##0"),"✔ متوازنة"))))),IF(R604=0,"⚠ أضف سطر عهدة أولًا",IF(OR(C604="",N(G604)=0),"⚠ أكمل التاريخ والقيمة",IF(S604="","⚠ التاريخ خارج السنة المالية",IF(H604="","⚠ اختر بند الموازنة",IF(I604="مرفوض","✖ مرفوض من المدير",IF(I604&lt;&gt;"موافق","⏳ بانتظار موافقة المدير",IF(K604&lt;&gt;"نعم","⚠ غير مسوى مع الحسابات","✔ معتمد ومسوى")))))))))</f>
        <v/>
      </c>
      <c r="R604">
        <f>N(R603)+IF(A604="عهدة",1,0)</f>
        <v/>
      </c>
      <c r="S604">
        <f>IF(C604="","",IF(AND(C604&gt;=DATE(2026,9,1),C604&lt;=DATE(2027,8,31)),(YEAR(C604)-2026)*12+MONTH(C604)-8,""))</f>
        <v/>
      </c>
      <c r="T604">
        <f>IF(AND(A604="مصروف",R604&gt;0,I604="موافق",S604&lt;&gt;"",H604&lt;&gt;""),N(G604),0)</f>
        <v/>
      </c>
    </row>
    <row r="605">
      <c r="A605" s="19" t="n"/>
      <c r="B605" s="20">
        <f>IF(A605="","",IF(R605=0,"⚠ أضف سطر عهدة أولًا","BDR-"&amp;TEXT(R605,"000")))</f>
        <v/>
      </c>
      <c r="C605" s="21" t="n"/>
      <c r="D605" s="20">
        <f>IF(C605="","",IF(S605="","خارج السنة المالية",INDEX(القوائم!$D$2:$D$13,S605)))</f>
        <v/>
      </c>
      <c r="E605" s="22" t="n"/>
      <c r="F605" s="23" t="n"/>
      <c r="G605" s="23" t="n"/>
      <c r="H605" s="22" t="n"/>
      <c r="I605" s="19" t="n"/>
      <c r="J605" s="21" t="n"/>
      <c r="K605" s="19" t="n"/>
      <c r="L605" s="19" t="n"/>
      <c r="M605" s="21" t="n"/>
      <c r="N605" s="22" t="n"/>
      <c r="O605" s="24">
        <f>IF(A605&lt;&gt;"عهدة","",SUMIFS($G$8:$G$5007,$B$8:$B$5007,B605,$A$8:$A$5007,"مصروف",$I$8:$I$5007,"&lt;&gt;مرفوض"))</f>
        <v/>
      </c>
      <c r="P605" s="25">
        <f>IF(A605&lt;&gt;"عهدة","",N(F605)-O605)</f>
        <v/>
      </c>
      <c r="Q605" s="26">
        <f>IF(A605="","",IF(A605="عهدة",IF(N(F605)=0,"⚠ أدخل قيمة العهدة",IF(P605&lt;0,"⛔ عجز / زيادة مصروفات "&amp;TEXT(-P605,"#,##0"),IF(COUNTIFS($B$8:$B$5007,B605,$A$8:$A$5007,"مصروف",$I$8:$I$5007,"&lt;&gt;مرفوض",$K$8:$K$5007,"&lt;&gt;نعم")&gt;0,"⚠ "&amp;COUNTIFS($B$8:$B$5007,B605,$A$8:$A$5007,"مصروف",$I$8:$I$5007,"&lt;&gt;مرفوض",$K$8:$K$5007,"&lt;&gt;نعم")&amp;" مصروف غير مسوى",IF(L605="تمت التسوية",IF(P605=0,"✔ متوازنة وتمت التسوية","✔ تمت التسوية – متبقي "&amp;TEXT(P605,"#,##0")),IF(P605&gt;0,"متبقي "&amp;TEXT(P605,"#,##0"),"✔ متوازنة"))))),IF(R605=0,"⚠ أضف سطر عهدة أولًا",IF(OR(C605="",N(G605)=0),"⚠ أكمل التاريخ والقيمة",IF(S605="","⚠ التاريخ خارج السنة المالية",IF(H605="","⚠ اختر بند الموازنة",IF(I605="مرفوض","✖ مرفوض من المدير",IF(I605&lt;&gt;"موافق","⏳ بانتظار موافقة المدير",IF(K605&lt;&gt;"نعم","⚠ غير مسوى مع الحسابات","✔ معتمد ومسوى")))))))))</f>
        <v/>
      </c>
      <c r="R605">
        <f>N(R604)+IF(A605="عهدة",1,0)</f>
        <v/>
      </c>
      <c r="S605">
        <f>IF(C605="","",IF(AND(C605&gt;=DATE(2026,9,1),C605&lt;=DATE(2027,8,31)),(YEAR(C605)-2026)*12+MONTH(C605)-8,""))</f>
        <v/>
      </c>
      <c r="T605">
        <f>IF(AND(A605="مصروف",R605&gt;0,I605="موافق",S605&lt;&gt;"",H605&lt;&gt;""),N(G605),0)</f>
        <v/>
      </c>
    </row>
    <row r="606">
      <c r="A606" s="19" t="n"/>
      <c r="B606" s="20">
        <f>IF(A606="","",IF(R606=0,"⚠ أضف سطر عهدة أولًا","BDR-"&amp;TEXT(R606,"000")))</f>
        <v/>
      </c>
      <c r="C606" s="21" t="n"/>
      <c r="D606" s="20">
        <f>IF(C606="","",IF(S606="","خارج السنة المالية",INDEX(القوائم!$D$2:$D$13,S606)))</f>
        <v/>
      </c>
      <c r="E606" s="22" t="n"/>
      <c r="F606" s="23" t="n"/>
      <c r="G606" s="23" t="n"/>
      <c r="H606" s="22" t="n"/>
      <c r="I606" s="19" t="n"/>
      <c r="J606" s="21" t="n"/>
      <c r="K606" s="19" t="n"/>
      <c r="L606" s="19" t="n"/>
      <c r="M606" s="21" t="n"/>
      <c r="N606" s="22" t="n"/>
      <c r="O606" s="24">
        <f>IF(A606&lt;&gt;"عهدة","",SUMIFS($G$8:$G$5007,$B$8:$B$5007,B606,$A$8:$A$5007,"مصروف",$I$8:$I$5007,"&lt;&gt;مرفوض"))</f>
        <v/>
      </c>
      <c r="P606" s="25">
        <f>IF(A606&lt;&gt;"عهدة","",N(F606)-O606)</f>
        <v/>
      </c>
      <c r="Q606" s="26">
        <f>IF(A606="","",IF(A606="عهدة",IF(N(F606)=0,"⚠ أدخل قيمة العهدة",IF(P606&lt;0,"⛔ عجز / زيادة مصروفات "&amp;TEXT(-P606,"#,##0"),IF(COUNTIFS($B$8:$B$5007,B606,$A$8:$A$5007,"مصروف",$I$8:$I$5007,"&lt;&gt;مرفوض",$K$8:$K$5007,"&lt;&gt;نعم")&gt;0,"⚠ "&amp;COUNTIFS($B$8:$B$5007,B606,$A$8:$A$5007,"مصروف",$I$8:$I$5007,"&lt;&gt;مرفوض",$K$8:$K$5007,"&lt;&gt;نعم")&amp;" مصروف غير مسوى",IF(L606="تمت التسوية",IF(P606=0,"✔ متوازنة وتمت التسوية","✔ تمت التسوية – متبقي "&amp;TEXT(P606,"#,##0")),IF(P606&gt;0,"متبقي "&amp;TEXT(P606,"#,##0"),"✔ متوازنة"))))),IF(R606=0,"⚠ أضف سطر عهدة أولًا",IF(OR(C606="",N(G606)=0),"⚠ أكمل التاريخ والقيمة",IF(S606="","⚠ التاريخ خارج السنة المالية",IF(H606="","⚠ اختر بند الموازنة",IF(I606="مرفوض","✖ مرفوض من المدير",IF(I606&lt;&gt;"موافق","⏳ بانتظار موافقة المدير",IF(K606&lt;&gt;"نعم","⚠ غير مسوى مع الحسابات","✔ معتمد ومسوى")))))))))</f>
        <v/>
      </c>
      <c r="R606">
        <f>N(R605)+IF(A606="عهدة",1,0)</f>
        <v/>
      </c>
      <c r="S606">
        <f>IF(C606="","",IF(AND(C606&gt;=DATE(2026,9,1),C606&lt;=DATE(2027,8,31)),(YEAR(C606)-2026)*12+MONTH(C606)-8,""))</f>
        <v/>
      </c>
      <c r="T606">
        <f>IF(AND(A606="مصروف",R606&gt;0,I606="موافق",S606&lt;&gt;"",H606&lt;&gt;""),N(G606),0)</f>
        <v/>
      </c>
    </row>
    <row r="607">
      <c r="A607" s="19" t="n"/>
      <c r="B607" s="20">
        <f>IF(A607="","",IF(R607=0,"⚠ أضف سطر عهدة أولًا","BDR-"&amp;TEXT(R607,"000")))</f>
        <v/>
      </c>
      <c r="C607" s="21" t="n"/>
      <c r="D607" s="20">
        <f>IF(C607="","",IF(S607="","خارج السنة المالية",INDEX(القوائم!$D$2:$D$13,S607)))</f>
        <v/>
      </c>
      <c r="E607" s="22" t="n"/>
      <c r="F607" s="23" t="n"/>
      <c r="G607" s="23" t="n"/>
      <c r="H607" s="22" t="n"/>
      <c r="I607" s="19" t="n"/>
      <c r="J607" s="21" t="n"/>
      <c r="K607" s="19" t="n"/>
      <c r="L607" s="19" t="n"/>
      <c r="M607" s="21" t="n"/>
      <c r="N607" s="22" t="n"/>
      <c r="O607" s="24">
        <f>IF(A607&lt;&gt;"عهدة","",SUMIFS($G$8:$G$5007,$B$8:$B$5007,B607,$A$8:$A$5007,"مصروف",$I$8:$I$5007,"&lt;&gt;مرفوض"))</f>
        <v/>
      </c>
      <c r="P607" s="25">
        <f>IF(A607&lt;&gt;"عهدة","",N(F607)-O607)</f>
        <v/>
      </c>
      <c r="Q607" s="26">
        <f>IF(A607="","",IF(A607="عهدة",IF(N(F607)=0,"⚠ أدخل قيمة العهدة",IF(P607&lt;0,"⛔ عجز / زيادة مصروفات "&amp;TEXT(-P607,"#,##0"),IF(COUNTIFS($B$8:$B$5007,B607,$A$8:$A$5007,"مصروف",$I$8:$I$5007,"&lt;&gt;مرفوض",$K$8:$K$5007,"&lt;&gt;نعم")&gt;0,"⚠ "&amp;COUNTIFS($B$8:$B$5007,B607,$A$8:$A$5007,"مصروف",$I$8:$I$5007,"&lt;&gt;مرفوض",$K$8:$K$5007,"&lt;&gt;نعم")&amp;" مصروف غير مسوى",IF(L607="تمت التسوية",IF(P607=0,"✔ متوازنة وتمت التسوية","✔ تمت التسوية – متبقي "&amp;TEXT(P607,"#,##0")),IF(P607&gt;0,"متبقي "&amp;TEXT(P607,"#,##0"),"✔ متوازنة"))))),IF(R607=0,"⚠ أضف سطر عهدة أولًا",IF(OR(C607="",N(G607)=0),"⚠ أكمل التاريخ والقيمة",IF(S607="","⚠ التاريخ خارج السنة المالية",IF(H607="","⚠ اختر بند الموازنة",IF(I607="مرفوض","✖ مرفوض من المدير",IF(I607&lt;&gt;"موافق","⏳ بانتظار موافقة المدير",IF(K607&lt;&gt;"نعم","⚠ غير مسوى مع الحسابات","✔ معتمد ومسوى")))))))))</f>
        <v/>
      </c>
      <c r="R607">
        <f>N(R606)+IF(A607="عهدة",1,0)</f>
        <v/>
      </c>
      <c r="S607">
        <f>IF(C607="","",IF(AND(C607&gt;=DATE(2026,9,1),C607&lt;=DATE(2027,8,31)),(YEAR(C607)-2026)*12+MONTH(C607)-8,""))</f>
        <v/>
      </c>
      <c r="T607">
        <f>IF(AND(A607="مصروف",R607&gt;0,I607="موافق",S607&lt;&gt;"",H607&lt;&gt;""),N(G607),0)</f>
        <v/>
      </c>
    </row>
    <row r="608">
      <c r="A608" s="19" t="n"/>
      <c r="B608" s="20">
        <f>IF(A608="","",IF(R608=0,"⚠ أضف سطر عهدة أولًا","BDR-"&amp;TEXT(R608,"000")))</f>
        <v/>
      </c>
      <c r="C608" s="21" t="n"/>
      <c r="D608" s="20">
        <f>IF(C608="","",IF(S608="","خارج السنة المالية",INDEX(القوائم!$D$2:$D$13,S608)))</f>
        <v/>
      </c>
      <c r="E608" s="22" t="n"/>
      <c r="F608" s="23" t="n"/>
      <c r="G608" s="23" t="n"/>
      <c r="H608" s="22" t="n"/>
      <c r="I608" s="19" t="n"/>
      <c r="J608" s="21" t="n"/>
      <c r="K608" s="19" t="n"/>
      <c r="L608" s="19" t="n"/>
      <c r="M608" s="21" t="n"/>
      <c r="N608" s="22" t="n"/>
      <c r="O608" s="24">
        <f>IF(A608&lt;&gt;"عهدة","",SUMIFS($G$8:$G$5007,$B$8:$B$5007,B608,$A$8:$A$5007,"مصروف",$I$8:$I$5007,"&lt;&gt;مرفوض"))</f>
        <v/>
      </c>
      <c r="P608" s="25">
        <f>IF(A608&lt;&gt;"عهدة","",N(F608)-O608)</f>
        <v/>
      </c>
      <c r="Q608" s="26">
        <f>IF(A608="","",IF(A608="عهدة",IF(N(F608)=0,"⚠ أدخل قيمة العهدة",IF(P608&lt;0,"⛔ عجز / زيادة مصروفات "&amp;TEXT(-P608,"#,##0"),IF(COUNTIFS($B$8:$B$5007,B608,$A$8:$A$5007,"مصروف",$I$8:$I$5007,"&lt;&gt;مرفوض",$K$8:$K$5007,"&lt;&gt;نعم")&gt;0,"⚠ "&amp;COUNTIFS($B$8:$B$5007,B608,$A$8:$A$5007,"مصروف",$I$8:$I$5007,"&lt;&gt;مرفوض",$K$8:$K$5007,"&lt;&gt;نعم")&amp;" مصروف غير مسوى",IF(L608="تمت التسوية",IF(P608=0,"✔ متوازنة وتمت التسوية","✔ تمت التسوية – متبقي "&amp;TEXT(P608,"#,##0")),IF(P608&gt;0,"متبقي "&amp;TEXT(P608,"#,##0"),"✔ متوازنة"))))),IF(R608=0,"⚠ أضف سطر عهدة أولًا",IF(OR(C608="",N(G608)=0),"⚠ أكمل التاريخ والقيمة",IF(S608="","⚠ التاريخ خارج السنة المالية",IF(H608="","⚠ اختر بند الموازنة",IF(I608="مرفوض","✖ مرفوض من المدير",IF(I608&lt;&gt;"موافق","⏳ بانتظار موافقة المدير",IF(K608&lt;&gt;"نعم","⚠ غير مسوى مع الحسابات","✔ معتمد ومسوى")))))))))</f>
        <v/>
      </c>
      <c r="R608">
        <f>N(R607)+IF(A608="عهدة",1,0)</f>
        <v/>
      </c>
      <c r="S608">
        <f>IF(C608="","",IF(AND(C608&gt;=DATE(2026,9,1),C608&lt;=DATE(2027,8,31)),(YEAR(C608)-2026)*12+MONTH(C608)-8,""))</f>
        <v/>
      </c>
      <c r="T608">
        <f>IF(AND(A608="مصروف",R608&gt;0,I608="موافق",S608&lt;&gt;"",H608&lt;&gt;""),N(G608),0)</f>
        <v/>
      </c>
    </row>
    <row r="609">
      <c r="A609" s="19" t="n"/>
      <c r="B609" s="20">
        <f>IF(A609="","",IF(R609=0,"⚠ أضف سطر عهدة أولًا","BDR-"&amp;TEXT(R609,"000")))</f>
        <v/>
      </c>
      <c r="C609" s="21" t="n"/>
      <c r="D609" s="20">
        <f>IF(C609="","",IF(S609="","خارج السنة المالية",INDEX(القوائم!$D$2:$D$13,S609)))</f>
        <v/>
      </c>
      <c r="E609" s="22" t="n"/>
      <c r="F609" s="23" t="n"/>
      <c r="G609" s="23" t="n"/>
      <c r="H609" s="22" t="n"/>
      <c r="I609" s="19" t="n"/>
      <c r="J609" s="21" t="n"/>
      <c r="K609" s="19" t="n"/>
      <c r="L609" s="19" t="n"/>
      <c r="M609" s="21" t="n"/>
      <c r="N609" s="22" t="n"/>
      <c r="O609" s="24">
        <f>IF(A609&lt;&gt;"عهدة","",SUMIFS($G$8:$G$5007,$B$8:$B$5007,B609,$A$8:$A$5007,"مصروف",$I$8:$I$5007,"&lt;&gt;مرفوض"))</f>
        <v/>
      </c>
      <c r="P609" s="25">
        <f>IF(A609&lt;&gt;"عهدة","",N(F609)-O609)</f>
        <v/>
      </c>
      <c r="Q609" s="26">
        <f>IF(A609="","",IF(A609="عهدة",IF(N(F609)=0,"⚠ أدخل قيمة العهدة",IF(P609&lt;0,"⛔ عجز / زيادة مصروفات "&amp;TEXT(-P609,"#,##0"),IF(COUNTIFS($B$8:$B$5007,B609,$A$8:$A$5007,"مصروف",$I$8:$I$5007,"&lt;&gt;مرفوض",$K$8:$K$5007,"&lt;&gt;نعم")&gt;0,"⚠ "&amp;COUNTIFS($B$8:$B$5007,B609,$A$8:$A$5007,"مصروف",$I$8:$I$5007,"&lt;&gt;مرفوض",$K$8:$K$5007,"&lt;&gt;نعم")&amp;" مصروف غير مسوى",IF(L609="تمت التسوية",IF(P609=0,"✔ متوازنة وتمت التسوية","✔ تمت التسوية – متبقي "&amp;TEXT(P609,"#,##0")),IF(P609&gt;0,"متبقي "&amp;TEXT(P609,"#,##0"),"✔ متوازنة"))))),IF(R609=0,"⚠ أضف سطر عهدة أولًا",IF(OR(C609="",N(G609)=0),"⚠ أكمل التاريخ والقيمة",IF(S609="","⚠ التاريخ خارج السنة المالية",IF(H609="","⚠ اختر بند الموازنة",IF(I609="مرفوض","✖ مرفوض من المدير",IF(I609&lt;&gt;"موافق","⏳ بانتظار موافقة المدير",IF(K609&lt;&gt;"نعم","⚠ غير مسوى مع الحسابات","✔ معتمد ومسوى")))))))))</f>
        <v/>
      </c>
      <c r="R609">
        <f>N(R608)+IF(A609="عهدة",1,0)</f>
        <v/>
      </c>
      <c r="S609">
        <f>IF(C609="","",IF(AND(C609&gt;=DATE(2026,9,1),C609&lt;=DATE(2027,8,31)),(YEAR(C609)-2026)*12+MONTH(C609)-8,""))</f>
        <v/>
      </c>
      <c r="T609">
        <f>IF(AND(A609="مصروف",R609&gt;0,I609="موافق",S609&lt;&gt;"",H609&lt;&gt;""),N(G609),0)</f>
        <v/>
      </c>
    </row>
    <row r="610">
      <c r="A610" s="19" t="n"/>
      <c r="B610" s="20">
        <f>IF(A610="","",IF(R610=0,"⚠ أضف سطر عهدة أولًا","BDR-"&amp;TEXT(R610,"000")))</f>
        <v/>
      </c>
      <c r="C610" s="21" t="n"/>
      <c r="D610" s="20">
        <f>IF(C610="","",IF(S610="","خارج السنة المالية",INDEX(القوائم!$D$2:$D$13,S610)))</f>
        <v/>
      </c>
      <c r="E610" s="22" t="n"/>
      <c r="F610" s="23" t="n"/>
      <c r="G610" s="23" t="n"/>
      <c r="H610" s="22" t="n"/>
      <c r="I610" s="19" t="n"/>
      <c r="J610" s="21" t="n"/>
      <c r="K610" s="19" t="n"/>
      <c r="L610" s="19" t="n"/>
      <c r="M610" s="21" t="n"/>
      <c r="N610" s="22" t="n"/>
      <c r="O610" s="24">
        <f>IF(A610&lt;&gt;"عهدة","",SUMIFS($G$8:$G$5007,$B$8:$B$5007,B610,$A$8:$A$5007,"مصروف",$I$8:$I$5007,"&lt;&gt;مرفوض"))</f>
        <v/>
      </c>
      <c r="P610" s="25">
        <f>IF(A610&lt;&gt;"عهدة","",N(F610)-O610)</f>
        <v/>
      </c>
      <c r="Q610" s="26">
        <f>IF(A610="","",IF(A610="عهدة",IF(N(F610)=0,"⚠ أدخل قيمة العهدة",IF(P610&lt;0,"⛔ عجز / زيادة مصروفات "&amp;TEXT(-P610,"#,##0"),IF(COUNTIFS($B$8:$B$5007,B610,$A$8:$A$5007,"مصروف",$I$8:$I$5007,"&lt;&gt;مرفوض",$K$8:$K$5007,"&lt;&gt;نعم")&gt;0,"⚠ "&amp;COUNTIFS($B$8:$B$5007,B610,$A$8:$A$5007,"مصروف",$I$8:$I$5007,"&lt;&gt;مرفوض",$K$8:$K$5007,"&lt;&gt;نعم")&amp;" مصروف غير مسوى",IF(L610="تمت التسوية",IF(P610=0,"✔ متوازنة وتمت التسوية","✔ تمت التسوية – متبقي "&amp;TEXT(P610,"#,##0")),IF(P610&gt;0,"متبقي "&amp;TEXT(P610,"#,##0"),"✔ متوازنة"))))),IF(R610=0,"⚠ أضف سطر عهدة أولًا",IF(OR(C610="",N(G610)=0),"⚠ أكمل التاريخ والقيمة",IF(S610="","⚠ التاريخ خارج السنة المالية",IF(H610="","⚠ اختر بند الموازنة",IF(I610="مرفوض","✖ مرفوض من المدير",IF(I610&lt;&gt;"موافق","⏳ بانتظار موافقة المدير",IF(K610&lt;&gt;"نعم","⚠ غير مسوى مع الحسابات","✔ معتمد ومسوى")))))))))</f>
        <v/>
      </c>
      <c r="R610">
        <f>N(R609)+IF(A610="عهدة",1,0)</f>
        <v/>
      </c>
      <c r="S610">
        <f>IF(C610="","",IF(AND(C610&gt;=DATE(2026,9,1),C610&lt;=DATE(2027,8,31)),(YEAR(C610)-2026)*12+MONTH(C610)-8,""))</f>
        <v/>
      </c>
      <c r="T610">
        <f>IF(AND(A610="مصروف",R610&gt;0,I610="موافق",S610&lt;&gt;"",H610&lt;&gt;""),N(G610),0)</f>
        <v/>
      </c>
    </row>
    <row r="611">
      <c r="A611" s="19" t="n"/>
      <c r="B611" s="20">
        <f>IF(A611="","",IF(R611=0,"⚠ أضف سطر عهدة أولًا","BDR-"&amp;TEXT(R611,"000")))</f>
        <v/>
      </c>
      <c r="C611" s="21" t="n"/>
      <c r="D611" s="20">
        <f>IF(C611="","",IF(S611="","خارج السنة المالية",INDEX(القوائم!$D$2:$D$13,S611)))</f>
        <v/>
      </c>
      <c r="E611" s="22" t="n"/>
      <c r="F611" s="23" t="n"/>
      <c r="G611" s="23" t="n"/>
      <c r="H611" s="22" t="n"/>
      <c r="I611" s="19" t="n"/>
      <c r="J611" s="21" t="n"/>
      <c r="K611" s="19" t="n"/>
      <c r="L611" s="19" t="n"/>
      <c r="M611" s="21" t="n"/>
      <c r="N611" s="22" t="n"/>
      <c r="O611" s="24">
        <f>IF(A611&lt;&gt;"عهدة","",SUMIFS($G$8:$G$5007,$B$8:$B$5007,B611,$A$8:$A$5007,"مصروف",$I$8:$I$5007,"&lt;&gt;مرفوض"))</f>
        <v/>
      </c>
      <c r="P611" s="25">
        <f>IF(A611&lt;&gt;"عهدة","",N(F611)-O611)</f>
        <v/>
      </c>
      <c r="Q611" s="26">
        <f>IF(A611="","",IF(A611="عهدة",IF(N(F611)=0,"⚠ أدخل قيمة العهدة",IF(P611&lt;0,"⛔ عجز / زيادة مصروفات "&amp;TEXT(-P611,"#,##0"),IF(COUNTIFS($B$8:$B$5007,B611,$A$8:$A$5007,"مصروف",$I$8:$I$5007,"&lt;&gt;مرفوض",$K$8:$K$5007,"&lt;&gt;نعم")&gt;0,"⚠ "&amp;COUNTIFS($B$8:$B$5007,B611,$A$8:$A$5007,"مصروف",$I$8:$I$5007,"&lt;&gt;مرفوض",$K$8:$K$5007,"&lt;&gt;نعم")&amp;" مصروف غير مسوى",IF(L611="تمت التسوية",IF(P611=0,"✔ متوازنة وتمت التسوية","✔ تمت التسوية – متبقي "&amp;TEXT(P611,"#,##0")),IF(P611&gt;0,"متبقي "&amp;TEXT(P611,"#,##0"),"✔ متوازنة"))))),IF(R611=0,"⚠ أضف سطر عهدة أولًا",IF(OR(C611="",N(G611)=0),"⚠ أكمل التاريخ والقيمة",IF(S611="","⚠ التاريخ خارج السنة المالية",IF(H611="","⚠ اختر بند الموازنة",IF(I611="مرفوض","✖ مرفوض من المدير",IF(I611&lt;&gt;"موافق","⏳ بانتظار موافقة المدير",IF(K611&lt;&gt;"نعم","⚠ غير مسوى مع الحسابات","✔ معتمد ومسوى")))))))))</f>
        <v/>
      </c>
      <c r="R611">
        <f>N(R610)+IF(A611="عهدة",1,0)</f>
        <v/>
      </c>
      <c r="S611">
        <f>IF(C611="","",IF(AND(C611&gt;=DATE(2026,9,1),C611&lt;=DATE(2027,8,31)),(YEAR(C611)-2026)*12+MONTH(C611)-8,""))</f>
        <v/>
      </c>
      <c r="T611">
        <f>IF(AND(A611="مصروف",R611&gt;0,I611="موافق",S611&lt;&gt;"",H611&lt;&gt;""),N(G611),0)</f>
        <v/>
      </c>
    </row>
    <row r="612">
      <c r="A612" s="19" t="n"/>
      <c r="B612" s="20">
        <f>IF(A612="","",IF(R612=0,"⚠ أضف سطر عهدة أولًا","BDR-"&amp;TEXT(R612,"000")))</f>
        <v/>
      </c>
      <c r="C612" s="21" t="n"/>
      <c r="D612" s="20">
        <f>IF(C612="","",IF(S612="","خارج السنة المالية",INDEX(القوائم!$D$2:$D$13,S612)))</f>
        <v/>
      </c>
      <c r="E612" s="22" t="n"/>
      <c r="F612" s="23" t="n"/>
      <c r="G612" s="23" t="n"/>
      <c r="H612" s="22" t="n"/>
      <c r="I612" s="19" t="n"/>
      <c r="J612" s="21" t="n"/>
      <c r="K612" s="19" t="n"/>
      <c r="L612" s="19" t="n"/>
      <c r="M612" s="21" t="n"/>
      <c r="N612" s="22" t="n"/>
      <c r="O612" s="24">
        <f>IF(A612&lt;&gt;"عهدة","",SUMIFS($G$8:$G$5007,$B$8:$B$5007,B612,$A$8:$A$5007,"مصروف",$I$8:$I$5007,"&lt;&gt;مرفوض"))</f>
        <v/>
      </c>
      <c r="P612" s="25">
        <f>IF(A612&lt;&gt;"عهدة","",N(F612)-O612)</f>
        <v/>
      </c>
      <c r="Q612" s="26">
        <f>IF(A612="","",IF(A612="عهدة",IF(N(F612)=0,"⚠ أدخل قيمة العهدة",IF(P612&lt;0,"⛔ عجز / زيادة مصروفات "&amp;TEXT(-P612,"#,##0"),IF(COUNTIFS($B$8:$B$5007,B612,$A$8:$A$5007,"مصروف",$I$8:$I$5007,"&lt;&gt;مرفوض",$K$8:$K$5007,"&lt;&gt;نعم")&gt;0,"⚠ "&amp;COUNTIFS($B$8:$B$5007,B612,$A$8:$A$5007,"مصروف",$I$8:$I$5007,"&lt;&gt;مرفوض",$K$8:$K$5007,"&lt;&gt;نعم")&amp;" مصروف غير مسوى",IF(L612="تمت التسوية",IF(P612=0,"✔ متوازنة وتمت التسوية","✔ تمت التسوية – متبقي "&amp;TEXT(P612,"#,##0")),IF(P612&gt;0,"متبقي "&amp;TEXT(P612,"#,##0"),"✔ متوازنة"))))),IF(R612=0,"⚠ أضف سطر عهدة أولًا",IF(OR(C612="",N(G612)=0),"⚠ أكمل التاريخ والقيمة",IF(S612="","⚠ التاريخ خارج السنة المالية",IF(H612="","⚠ اختر بند الموازنة",IF(I612="مرفوض","✖ مرفوض من المدير",IF(I612&lt;&gt;"موافق","⏳ بانتظار موافقة المدير",IF(K612&lt;&gt;"نعم","⚠ غير مسوى مع الحسابات","✔ معتمد ومسوى")))))))))</f>
        <v/>
      </c>
      <c r="R612">
        <f>N(R611)+IF(A612="عهدة",1,0)</f>
        <v/>
      </c>
      <c r="S612">
        <f>IF(C612="","",IF(AND(C612&gt;=DATE(2026,9,1),C612&lt;=DATE(2027,8,31)),(YEAR(C612)-2026)*12+MONTH(C612)-8,""))</f>
        <v/>
      </c>
      <c r="T612">
        <f>IF(AND(A612="مصروف",R612&gt;0,I612="موافق",S612&lt;&gt;"",H612&lt;&gt;""),N(G612),0)</f>
        <v/>
      </c>
    </row>
    <row r="613">
      <c r="A613" s="19" t="n"/>
      <c r="B613" s="20">
        <f>IF(A613="","",IF(R613=0,"⚠ أضف سطر عهدة أولًا","BDR-"&amp;TEXT(R613,"000")))</f>
        <v/>
      </c>
      <c r="C613" s="21" t="n"/>
      <c r="D613" s="20">
        <f>IF(C613="","",IF(S613="","خارج السنة المالية",INDEX(القوائم!$D$2:$D$13,S613)))</f>
        <v/>
      </c>
      <c r="E613" s="22" t="n"/>
      <c r="F613" s="23" t="n"/>
      <c r="G613" s="23" t="n"/>
      <c r="H613" s="22" t="n"/>
      <c r="I613" s="19" t="n"/>
      <c r="J613" s="21" t="n"/>
      <c r="K613" s="19" t="n"/>
      <c r="L613" s="19" t="n"/>
      <c r="M613" s="21" t="n"/>
      <c r="N613" s="22" t="n"/>
      <c r="O613" s="24">
        <f>IF(A613&lt;&gt;"عهدة","",SUMIFS($G$8:$G$5007,$B$8:$B$5007,B613,$A$8:$A$5007,"مصروف",$I$8:$I$5007,"&lt;&gt;مرفوض"))</f>
        <v/>
      </c>
      <c r="P613" s="25">
        <f>IF(A613&lt;&gt;"عهدة","",N(F613)-O613)</f>
        <v/>
      </c>
      <c r="Q613" s="26">
        <f>IF(A613="","",IF(A613="عهدة",IF(N(F613)=0,"⚠ أدخل قيمة العهدة",IF(P613&lt;0,"⛔ عجز / زيادة مصروفات "&amp;TEXT(-P613,"#,##0"),IF(COUNTIFS($B$8:$B$5007,B613,$A$8:$A$5007,"مصروف",$I$8:$I$5007,"&lt;&gt;مرفوض",$K$8:$K$5007,"&lt;&gt;نعم")&gt;0,"⚠ "&amp;COUNTIFS($B$8:$B$5007,B613,$A$8:$A$5007,"مصروف",$I$8:$I$5007,"&lt;&gt;مرفوض",$K$8:$K$5007,"&lt;&gt;نعم")&amp;" مصروف غير مسوى",IF(L613="تمت التسوية",IF(P613=0,"✔ متوازنة وتمت التسوية","✔ تمت التسوية – متبقي "&amp;TEXT(P613,"#,##0")),IF(P613&gt;0,"متبقي "&amp;TEXT(P613,"#,##0"),"✔ متوازنة"))))),IF(R613=0,"⚠ أضف سطر عهدة أولًا",IF(OR(C613="",N(G613)=0),"⚠ أكمل التاريخ والقيمة",IF(S613="","⚠ التاريخ خارج السنة المالية",IF(H613="","⚠ اختر بند الموازنة",IF(I613="مرفوض","✖ مرفوض من المدير",IF(I613&lt;&gt;"موافق","⏳ بانتظار موافقة المدير",IF(K613&lt;&gt;"نعم","⚠ غير مسوى مع الحسابات","✔ معتمد ومسوى")))))))))</f>
        <v/>
      </c>
      <c r="R613">
        <f>N(R612)+IF(A613="عهدة",1,0)</f>
        <v/>
      </c>
      <c r="S613">
        <f>IF(C613="","",IF(AND(C613&gt;=DATE(2026,9,1),C613&lt;=DATE(2027,8,31)),(YEAR(C613)-2026)*12+MONTH(C613)-8,""))</f>
        <v/>
      </c>
      <c r="T613">
        <f>IF(AND(A613="مصروف",R613&gt;0,I613="موافق",S613&lt;&gt;"",H613&lt;&gt;""),N(G613),0)</f>
        <v/>
      </c>
    </row>
    <row r="614">
      <c r="A614" s="19" t="n"/>
      <c r="B614" s="20">
        <f>IF(A614="","",IF(R614=0,"⚠ أضف سطر عهدة أولًا","BDR-"&amp;TEXT(R614,"000")))</f>
        <v/>
      </c>
      <c r="C614" s="21" t="n"/>
      <c r="D614" s="20">
        <f>IF(C614="","",IF(S614="","خارج السنة المالية",INDEX(القوائم!$D$2:$D$13,S614)))</f>
        <v/>
      </c>
      <c r="E614" s="22" t="n"/>
      <c r="F614" s="23" t="n"/>
      <c r="G614" s="23" t="n"/>
      <c r="H614" s="22" t="n"/>
      <c r="I614" s="19" t="n"/>
      <c r="J614" s="21" t="n"/>
      <c r="K614" s="19" t="n"/>
      <c r="L614" s="19" t="n"/>
      <c r="M614" s="21" t="n"/>
      <c r="N614" s="22" t="n"/>
      <c r="O614" s="24">
        <f>IF(A614&lt;&gt;"عهدة","",SUMIFS($G$8:$G$5007,$B$8:$B$5007,B614,$A$8:$A$5007,"مصروف",$I$8:$I$5007,"&lt;&gt;مرفوض"))</f>
        <v/>
      </c>
      <c r="P614" s="25">
        <f>IF(A614&lt;&gt;"عهدة","",N(F614)-O614)</f>
        <v/>
      </c>
      <c r="Q614" s="26">
        <f>IF(A614="","",IF(A614="عهدة",IF(N(F614)=0,"⚠ أدخل قيمة العهدة",IF(P614&lt;0,"⛔ عجز / زيادة مصروفات "&amp;TEXT(-P614,"#,##0"),IF(COUNTIFS($B$8:$B$5007,B614,$A$8:$A$5007,"مصروف",$I$8:$I$5007,"&lt;&gt;مرفوض",$K$8:$K$5007,"&lt;&gt;نعم")&gt;0,"⚠ "&amp;COUNTIFS($B$8:$B$5007,B614,$A$8:$A$5007,"مصروف",$I$8:$I$5007,"&lt;&gt;مرفوض",$K$8:$K$5007,"&lt;&gt;نعم")&amp;" مصروف غير مسوى",IF(L614="تمت التسوية",IF(P614=0,"✔ متوازنة وتمت التسوية","✔ تمت التسوية – متبقي "&amp;TEXT(P614,"#,##0")),IF(P614&gt;0,"متبقي "&amp;TEXT(P614,"#,##0"),"✔ متوازنة"))))),IF(R614=0,"⚠ أضف سطر عهدة أولًا",IF(OR(C614="",N(G614)=0),"⚠ أكمل التاريخ والقيمة",IF(S614="","⚠ التاريخ خارج السنة المالية",IF(H614="","⚠ اختر بند الموازنة",IF(I614="مرفوض","✖ مرفوض من المدير",IF(I614&lt;&gt;"موافق","⏳ بانتظار موافقة المدير",IF(K614&lt;&gt;"نعم","⚠ غير مسوى مع الحسابات","✔ معتمد ومسوى")))))))))</f>
        <v/>
      </c>
      <c r="R614">
        <f>N(R613)+IF(A614="عهدة",1,0)</f>
        <v/>
      </c>
      <c r="S614">
        <f>IF(C614="","",IF(AND(C614&gt;=DATE(2026,9,1),C614&lt;=DATE(2027,8,31)),(YEAR(C614)-2026)*12+MONTH(C614)-8,""))</f>
        <v/>
      </c>
      <c r="T614">
        <f>IF(AND(A614="مصروف",R614&gt;0,I614="موافق",S614&lt;&gt;"",H614&lt;&gt;""),N(G614),0)</f>
        <v/>
      </c>
    </row>
    <row r="615">
      <c r="A615" s="19" t="n"/>
      <c r="B615" s="20">
        <f>IF(A615="","",IF(R615=0,"⚠ أضف سطر عهدة أولًا","BDR-"&amp;TEXT(R615,"000")))</f>
        <v/>
      </c>
      <c r="C615" s="21" t="n"/>
      <c r="D615" s="20">
        <f>IF(C615="","",IF(S615="","خارج السنة المالية",INDEX(القوائم!$D$2:$D$13,S615)))</f>
        <v/>
      </c>
      <c r="E615" s="22" t="n"/>
      <c r="F615" s="23" t="n"/>
      <c r="G615" s="23" t="n"/>
      <c r="H615" s="22" t="n"/>
      <c r="I615" s="19" t="n"/>
      <c r="J615" s="21" t="n"/>
      <c r="K615" s="19" t="n"/>
      <c r="L615" s="19" t="n"/>
      <c r="M615" s="21" t="n"/>
      <c r="N615" s="22" t="n"/>
      <c r="O615" s="24">
        <f>IF(A615&lt;&gt;"عهدة","",SUMIFS($G$8:$G$5007,$B$8:$B$5007,B615,$A$8:$A$5007,"مصروف",$I$8:$I$5007,"&lt;&gt;مرفوض"))</f>
        <v/>
      </c>
      <c r="P615" s="25">
        <f>IF(A615&lt;&gt;"عهدة","",N(F615)-O615)</f>
        <v/>
      </c>
      <c r="Q615" s="26">
        <f>IF(A615="","",IF(A615="عهدة",IF(N(F615)=0,"⚠ أدخل قيمة العهدة",IF(P615&lt;0,"⛔ عجز / زيادة مصروفات "&amp;TEXT(-P615,"#,##0"),IF(COUNTIFS($B$8:$B$5007,B615,$A$8:$A$5007,"مصروف",$I$8:$I$5007,"&lt;&gt;مرفوض",$K$8:$K$5007,"&lt;&gt;نعم")&gt;0,"⚠ "&amp;COUNTIFS($B$8:$B$5007,B615,$A$8:$A$5007,"مصروف",$I$8:$I$5007,"&lt;&gt;مرفوض",$K$8:$K$5007,"&lt;&gt;نعم")&amp;" مصروف غير مسوى",IF(L615="تمت التسوية",IF(P615=0,"✔ متوازنة وتمت التسوية","✔ تمت التسوية – متبقي "&amp;TEXT(P615,"#,##0")),IF(P615&gt;0,"متبقي "&amp;TEXT(P615,"#,##0"),"✔ متوازنة"))))),IF(R615=0,"⚠ أضف سطر عهدة أولًا",IF(OR(C615="",N(G615)=0),"⚠ أكمل التاريخ والقيمة",IF(S615="","⚠ التاريخ خارج السنة المالية",IF(H615="","⚠ اختر بند الموازنة",IF(I615="مرفوض","✖ مرفوض من المدير",IF(I615&lt;&gt;"موافق","⏳ بانتظار موافقة المدير",IF(K615&lt;&gt;"نعم","⚠ غير مسوى مع الحسابات","✔ معتمد ومسوى")))))))))</f>
        <v/>
      </c>
      <c r="R615">
        <f>N(R614)+IF(A615="عهدة",1,0)</f>
        <v/>
      </c>
      <c r="S615">
        <f>IF(C615="","",IF(AND(C615&gt;=DATE(2026,9,1),C615&lt;=DATE(2027,8,31)),(YEAR(C615)-2026)*12+MONTH(C615)-8,""))</f>
        <v/>
      </c>
      <c r="T615">
        <f>IF(AND(A615="مصروف",R615&gt;0,I615="موافق",S615&lt;&gt;"",H615&lt;&gt;""),N(G615),0)</f>
        <v/>
      </c>
    </row>
    <row r="616">
      <c r="A616" s="19" t="n"/>
      <c r="B616" s="20">
        <f>IF(A616="","",IF(R616=0,"⚠ أضف سطر عهدة أولًا","BDR-"&amp;TEXT(R616,"000")))</f>
        <v/>
      </c>
      <c r="C616" s="21" t="n"/>
      <c r="D616" s="20">
        <f>IF(C616="","",IF(S616="","خارج السنة المالية",INDEX(القوائم!$D$2:$D$13,S616)))</f>
        <v/>
      </c>
      <c r="E616" s="22" t="n"/>
      <c r="F616" s="23" t="n"/>
      <c r="G616" s="23" t="n"/>
      <c r="H616" s="22" t="n"/>
      <c r="I616" s="19" t="n"/>
      <c r="J616" s="21" t="n"/>
      <c r="K616" s="19" t="n"/>
      <c r="L616" s="19" t="n"/>
      <c r="M616" s="21" t="n"/>
      <c r="N616" s="22" t="n"/>
      <c r="O616" s="24">
        <f>IF(A616&lt;&gt;"عهدة","",SUMIFS($G$8:$G$5007,$B$8:$B$5007,B616,$A$8:$A$5007,"مصروف",$I$8:$I$5007,"&lt;&gt;مرفوض"))</f>
        <v/>
      </c>
      <c r="P616" s="25">
        <f>IF(A616&lt;&gt;"عهدة","",N(F616)-O616)</f>
        <v/>
      </c>
      <c r="Q616" s="26">
        <f>IF(A616="","",IF(A616="عهدة",IF(N(F616)=0,"⚠ أدخل قيمة العهدة",IF(P616&lt;0,"⛔ عجز / زيادة مصروفات "&amp;TEXT(-P616,"#,##0"),IF(COUNTIFS($B$8:$B$5007,B616,$A$8:$A$5007,"مصروف",$I$8:$I$5007,"&lt;&gt;مرفوض",$K$8:$K$5007,"&lt;&gt;نعم")&gt;0,"⚠ "&amp;COUNTIFS($B$8:$B$5007,B616,$A$8:$A$5007,"مصروف",$I$8:$I$5007,"&lt;&gt;مرفوض",$K$8:$K$5007,"&lt;&gt;نعم")&amp;" مصروف غير مسوى",IF(L616="تمت التسوية",IF(P616=0,"✔ متوازنة وتمت التسوية","✔ تمت التسوية – متبقي "&amp;TEXT(P616,"#,##0")),IF(P616&gt;0,"متبقي "&amp;TEXT(P616,"#,##0"),"✔ متوازنة"))))),IF(R616=0,"⚠ أضف سطر عهدة أولًا",IF(OR(C616="",N(G616)=0),"⚠ أكمل التاريخ والقيمة",IF(S616="","⚠ التاريخ خارج السنة المالية",IF(H616="","⚠ اختر بند الموازنة",IF(I616="مرفوض","✖ مرفوض من المدير",IF(I616&lt;&gt;"موافق","⏳ بانتظار موافقة المدير",IF(K616&lt;&gt;"نعم","⚠ غير مسوى مع الحسابات","✔ معتمد ومسوى")))))))))</f>
        <v/>
      </c>
      <c r="R616">
        <f>N(R615)+IF(A616="عهدة",1,0)</f>
        <v/>
      </c>
      <c r="S616">
        <f>IF(C616="","",IF(AND(C616&gt;=DATE(2026,9,1),C616&lt;=DATE(2027,8,31)),(YEAR(C616)-2026)*12+MONTH(C616)-8,""))</f>
        <v/>
      </c>
      <c r="T616">
        <f>IF(AND(A616="مصروف",R616&gt;0,I616="موافق",S616&lt;&gt;"",H616&lt;&gt;""),N(G616),0)</f>
        <v/>
      </c>
    </row>
    <row r="617">
      <c r="A617" s="19" t="n"/>
      <c r="B617" s="20">
        <f>IF(A617="","",IF(R617=0,"⚠ أضف سطر عهدة أولًا","BDR-"&amp;TEXT(R617,"000")))</f>
        <v/>
      </c>
      <c r="C617" s="21" t="n"/>
      <c r="D617" s="20">
        <f>IF(C617="","",IF(S617="","خارج السنة المالية",INDEX(القوائم!$D$2:$D$13,S617)))</f>
        <v/>
      </c>
      <c r="E617" s="22" t="n"/>
      <c r="F617" s="23" t="n"/>
      <c r="G617" s="23" t="n"/>
      <c r="H617" s="22" t="n"/>
      <c r="I617" s="19" t="n"/>
      <c r="J617" s="21" t="n"/>
      <c r="K617" s="19" t="n"/>
      <c r="L617" s="19" t="n"/>
      <c r="M617" s="21" t="n"/>
      <c r="N617" s="22" t="n"/>
      <c r="O617" s="24">
        <f>IF(A617&lt;&gt;"عهدة","",SUMIFS($G$8:$G$5007,$B$8:$B$5007,B617,$A$8:$A$5007,"مصروف",$I$8:$I$5007,"&lt;&gt;مرفوض"))</f>
        <v/>
      </c>
      <c r="P617" s="25">
        <f>IF(A617&lt;&gt;"عهدة","",N(F617)-O617)</f>
        <v/>
      </c>
      <c r="Q617" s="26">
        <f>IF(A617="","",IF(A617="عهدة",IF(N(F617)=0,"⚠ أدخل قيمة العهدة",IF(P617&lt;0,"⛔ عجز / زيادة مصروفات "&amp;TEXT(-P617,"#,##0"),IF(COUNTIFS($B$8:$B$5007,B617,$A$8:$A$5007,"مصروف",$I$8:$I$5007,"&lt;&gt;مرفوض",$K$8:$K$5007,"&lt;&gt;نعم")&gt;0,"⚠ "&amp;COUNTIFS($B$8:$B$5007,B617,$A$8:$A$5007,"مصروف",$I$8:$I$5007,"&lt;&gt;مرفوض",$K$8:$K$5007,"&lt;&gt;نعم")&amp;" مصروف غير مسوى",IF(L617="تمت التسوية",IF(P617=0,"✔ متوازنة وتمت التسوية","✔ تمت التسوية – متبقي "&amp;TEXT(P617,"#,##0")),IF(P617&gt;0,"متبقي "&amp;TEXT(P617,"#,##0"),"✔ متوازنة"))))),IF(R617=0,"⚠ أضف سطر عهدة أولًا",IF(OR(C617="",N(G617)=0),"⚠ أكمل التاريخ والقيمة",IF(S617="","⚠ التاريخ خارج السنة المالية",IF(H617="","⚠ اختر بند الموازنة",IF(I617="مرفوض","✖ مرفوض من المدير",IF(I617&lt;&gt;"موافق","⏳ بانتظار موافقة المدير",IF(K617&lt;&gt;"نعم","⚠ غير مسوى مع الحسابات","✔ معتمد ومسوى")))))))))</f>
        <v/>
      </c>
      <c r="R617">
        <f>N(R616)+IF(A617="عهدة",1,0)</f>
        <v/>
      </c>
      <c r="S617">
        <f>IF(C617="","",IF(AND(C617&gt;=DATE(2026,9,1),C617&lt;=DATE(2027,8,31)),(YEAR(C617)-2026)*12+MONTH(C617)-8,""))</f>
        <v/>
      </c>
      <c r="T617">
        <f>IF(AND(A617="مصروف",R617&gt;0,I617="موافق",S617&lt;&gt;"",H617&lt;&gt;""),N(G617),0)</f>
        <v/>
      </c>
    </row>
    <row r="618">
      <c r="A618" s="19" t="n"/>
      <c r="B618" s="20">
        <f>IF(A618="","",IF(R618=0,"⚠ أضف سطر عهدة أولًا","BDR-"&amp;TEXT(R618,"000")))</f>
        <v/>
      </c>
      <c r="C618" s="21" t="n"/>
      <c r="D618" s="20">
        <f>IF(C618="","",IF(S618="","خارج السنة المالية",INDEX(القوائم!$D$2:$D$13,S618)))</f>
        <v/>
      </c>
      <c r="E618" s="22" t="n"/>
      <c r="F618" s="23" t="n"/>
      <c r="G618" s="23" t="n"/>
      <c r="H618" s="22" t="n"/>
      <c r="I618" s="19" t="n"/>
      <c r="J618" s="21" t="n"/>
      <c r="K618" s="19" t="n"/>
      <c r="L618" s="19" t="n"/>
      <c r="M618" s="21" t="n"/>
      <c r="N618" s="22" t="n"/>
      <c r="O618" s="24">
        <f>IF(A618&lt;&gt;"عهدة","",SUMIFS($G$8:$G$5007,$B$8:$B$5007,B618,$A$8:$A$5007,"مصروف",$I$8:$I$5007,"&lt;&gt;مرفوض"))</f>
        <v/>
      </c>
      <c r="P618" s="25">
        <f>IF(A618&lt;&gt;"عهدة","",N(F618)-O618)</f>
        <v/>
      </c>
      <c r="Q618" s="26">
        <f>IF(A618="","",IF(A618="عهدة",IF(N(F618)=0,"⚠ أدخل قيمة العهدة",IF(P618&lt;0,"⛔ عجز / زيادة مصروفات "&amp;TEXT(-P618,"#,##0"),IF(COUNTIFS($B$8:$B$5007,B618,$A$8:$A$5007,"مصروف",$I$8:$I$5007,"&lt;&gt;مرفوض",$K$8:$K$5007,"&lt;&gt;نعم")&gt;0,"⚠ "&amp;COUNTIFS($B$8:$B$5007,B618,$A$8:$A$5007,"مصروف",$I$8:$I$5007,"&lt;&gt;مرفوض",$K$8:$K$5007,"&lt;&gt;نعم")&amp;" مصروف غير مسوى",IF(L618="تمت التسوية",IF(P618=0,"✔ متوازنة وتمت التسوية","✔ تمت التسوية – متبقي "&amp;TEXT(P618,"#,##0")),IF(P618&gt;0,"متبقي "&amp;TEXT(P618,"#,##0"),"✔ متوازنة"))))),IF(R618=0,"⚠ أضف سطر عهدة أولًا",IF(OR(C618="",N(G618)=0),"⚠ أكمل التاريخ والقيمة",IF(S618="","⚠ التاريخ خارج السنة المالية",IF(H618="","⚠ اختر بند الموازنة",IF(I618="مرفوض","✖ مرفوض من المدير",IF(I618&lt;&gt;"موافق","⏳ بانتظار موافقة المدير",IF(K618&lt;&gt;"نعم","⚠ غير مسوى مع الحسابات","✔ معتمد ومسوى")))))))))</f>
        <v/>
      </c>
      <c r="R618">
        <f>N(R617)+IF(A618="عهدة",1,0)</f>
        <v/>
      </c>
      <c r="S618">
        <f>IF(C618="","",IF(AND(C618&gt;=DATE(2026,9,1),C618&lt;=DATE(2027,8,31)),(YEAR(C618)-2026)*12+MONTH(C618)-8,""))</f>
        <v/>
      </c>
      <c r="T618">
        <f>IF(AND(A618="مصروف",R618&gt;0,I618="موافق",S618&lt;&gt;"",H618&lt;&gt;""),N(G618),0)</f>
        <v/>
      </c>
    </row>
    <row r="619">
      <c r="A619" s="19" t="n"/>
      <c r="B619" s="20">
        <f>IF(A619="","",IF(R619=0,"⚠ أضف سطر عهدة أولًا","BDR-"&amp;TEXT(R619,"000")))</f>
        <v/>
      </c>
      <c r="C619" s="21" t="n"/>
      <c r="D619" s="20">
        <f>IF(C619="","",IF(S619="","خارج السنة المالية",INDEX(القوائم!$D$2:$D$13,S619)))</f>
        <v/>
      </c>
      <c r="E619" s="22" t="n"/>
      <c r="F619" s="23" t="n"/>
      <c r="G619" s="23" t="n"/>
      <c r="H619" s="22" t="n"/>
      <c r="I619" s="19" t="n"/>
      <c r="J619" s="21" t="n"/>
      <c r="K619" s="19" t="n"/>
      <c r="L619" s="19" t="n"/>
      <c r="M619" s="21" t="n"/>
      <c r="N619" s="22" t="n"/>
      <c r="O619" s="24">
        <f>IF(A619&lt;&gt;"عهدة","",SUMIFS($G$8:$G$5007,$B$8:$B$5007,B619,$A$8:$A$5007,"مصروف",$I$8:$I$5007,"&lt;&gt;مرفوض"))</f>
        <v/>
      </c>
      <c r="P619" s="25">
        <f>IF(A619&lt;&gt;"عهدة","",N(F619)-O619)</f>
        <v/>
      </c>
      <c r="Q619" s="26">
        <f>IF(A619="","",IF(A619="عهدة",IF(N(F619)=0,"⚠ أدخل قيمة العهدة",IF(P619&lt;0,"⛔ عجز / زيادة مصروفات "&amp;TEXT(-P619,"#,##0"),IF(COUNTIFS($B$8:$B$5007,B619,$A$8:$A$5007,"مصروف",$I$8:$I$5007,"&lt;&gt;مرفوض",$K$8:$K$5007,"&lt;&gt;نعم")&gt;0,"⚠ "&amp;COUNTIFS($B$8:$B$5007,B619,$A$8:$A$5007,"مصروف",$I$8:$I$5007,"&lt;&gt;مرفوض",$K$8:$K$5007,"&lt;&gt;نعم")&amp;" مصروف غير مسوى",IF(L619="تمت التسوية",IF(P619=0,"✔ متوازنة وتمت التسوية","✔ تمت التسوية – متبقي "&amp;TEXT(P619,"#,##0")),IF(P619&gt;0,"متبقي "&amp;TEXT(P619,"#,##0"),"✔ متوازنة"))))),IF(R619=0,"⚠ أضف سطر عهدة أولًا",IF(OR(C619="",N(G619)=0),"⚠ أكمل التاريخ والقيمة",IF(S619="","⚠ التاريخ خارج السنة المالية",IF(H619="","⚠ اختر بند الموازنة",IF(I619="مرفوض","✖ مرفوض من المدير",IF(I619&lt;&gt;"موافق","⏳ بانتظار موافقة المدير",IF(K619&lt;&gt;"نعم","⚠ غير مسوى مع الحسابات","✔ معتمد ومسوى")))))))))</f>
        <v/>
      </c>
      <c r="R619">
        <f>N(R618)+IF(A619="عهدة",1,0)</f>
        <v/>
      </c>
      <c r="S619">
        <f>IF(C619="","",IF(AND(C619&gt;=DATE(2026,9,1),C619&lt;=DATE(2027,8,31)),(YEAR(C619)-2026)*12+MONTH(C619)-8,""))</f>
        <v/>
      </c>
      <c r="T619">
        <f>IF(AND(A619="مصروف",R619&gt;0,I619="موافق",S619&lt;&gt;"",H619&lt;&gt;""),N(G619),0)</f>
        <v/>
      </c>
    </row>
    <row r="620">
      <c r="A620" s="19" t="n"/>
      <c r="B620" s="20">
        <f>IF(A620="","",IF(R620=0,"⚠ أضف سطر عهدة أولًا","BDR-"&amp;TEXT(R620,"000")))</f>
        <v/>
      </c>
      <c r="C620" s="21" t="n"/>
      <c r="D620" s="20">
        <f>IF(C620="","",IF(S620="","خارج السنة المالية",INDEX(القوائم!$D$2:$D$13,S620)))</f>
        <v/>
      </c>
      <c r="E620" s="22" t="n"/>
      <c r="F620" s="23" t="n"/>
      <c r="G620" s="23" t="n"/>
      <c r="H620" s="22" t="n"/>
      <c r="I620" s="19" t="n"/>
      <c r="J620" s="21" t="n"/>
      <c r="K620" s="19" t="n"/>
      <c r="L620" s="19" t="n"/>
      <c r="M620" s="21" t="n"/>
      <c r="N620" s="22" t="n"/>
      <c r="O620" s="24">
        <f>IF(A620&lt;&gt;"عهدة","",SUMIFS($G$8:$G$5007,$B$8:$B$5007,B620,$A$8:$A$5007,"مصروف",$I$8:$I$5007,"&lt;&gt;مرفوض"))</f>
        <v/>
      </c>
      <c r="P620" s="25">
        <f>IF(A620&lt;&gt;"عهدة","",N(F620)-O620)</f>
        <v/>
      </c>
      <c r="Q620" s="26">
        <f>IF(A620="","",IF(A620="عهدة",IF(N(F620)=0,"⚠ أدخل قيمة العهدة",IF(P620&lt;0,"⛔ عجز / زيادة مصروفات "&amp;TEXT(-P620,"#,##0"),IF(COUNTIFS($B$8:$B$5007,B620,$A$8:$A$5007,"مصروف",$I$8:$I$5007,"&lt;&gt;مرفوض",$K$8:$K$5007,"&lt;&gt;نعم")&gt;0,"⚠ "&amp;COUNTIFS($B$8:$B$5007,B620,$A$8:$A$5007,"مصروف",$I$8:$I$5007,"&lt;&gt;مرفوض",$K$8:$K$5007,"&lt;&gt;نعم")&amp;" مصروف غير مسوى",IF(L620="تمت التسوية",IF(P620=0,"✔ متوازنة وتمت التسوية","✔ تمت التسوية – متبقي "&amp;TEXT(P620,"#,##0")),IF(P620&gt;0,"متبقي "&amp;TEXT(P620,"#,##0"),"✔ متوازنة"))))),IF(R620=0,"⚠ أضف سطر عهدة أولًا",IF(OR(C620="",N(G620)=0),"⚠ أكمل التاريخ والقيمة",IF(S620="","⚠ التاريخ خارج السنة المالية",IF(H620="","⚠ اختر بند الموازنة",IF(I620="مرفوض","✖ مرفوض من المدير",IF(I620&lt;&gt;"موافق","⏳ بانتظار موافقة المدير",IF(K620&lt;&gt;"نعم","⚠ غير مسوى مع الحسابات","✔ معتمد ومسوى")))))))))</f>
        <v/>
      </c>
      <c r="R620">
        <f>N(R619)+IF(A620="عهدة",1,0)</f>
        <v/>
      </c>
      <c r="S620">
        <f>IF(C620="","",IF(AND(C620&gt;=DATE(2026,9,1),C620&lt;=DATE(2027,8,31)),(YEAR(C620)-2026)*12+MONTH(C620)-8,""))</f>
        <v/>
      </c>
      <c r="T620">
        <f>IF(AND(A620="مصروف",R620&gt;0,I620="موافق",S620&lt;&gt;"",H620&lt;&gt;""),N(G620),0)</f>
        <v/>
      </c>
    </row>
    <row r="621">
      <c r="A621" s="19" t="n"/>
      <c r="B621" s="20">
        <f>IF(A621="","",IF(R621=0,"⚠ أضف سطر عهدة أولًا","BDR-"&amp;TEXT(R621,"000")))</f>
        <v/>
      </c>
      <c r="C621" s="21" t="n"/>
      <c r="D621" s="20">
        <f>IF(C621="","",IF(S621="","خارج السنة المالية",INDEX(القوائم!$D$2:$D$13,S621)))</f>
        <v/>
      </c>
      <c r="E621" s="22" t="n"/>
      <c r="F621" s="23" t="n"/>
      <c r="G621" s="23" t="n"/>
      <c r="H621" s="22" t="n"/>
      <c r="I621" s="19" t="n"/>
      <c r="J621" s="21" t="n"/>
      <c r="K621" s="19" t="n"/>
      <c r="L621" s="19" t="n"/>
      <c r="M621" s="21" t="n"/>
      <c r="N621" s="22" t="n"/>
      <c r="O621" s="24">
        <f>IF(A621&lt;&gt;"عهدة","",SUMIFS($G$8:$G$5007,$B$8:$B$5007,B621,$A$8:$A$5007,"مصروف",$I$8:$I$5007,"&lt;&gt;مرفوض"))</f>
        <v/>
      </c>
      <c r="P621" s="25">
        <f>IF(A621&lt;&gt;"عهدة","",N(F621)-O621)</f>
        <v/>
      </c>
      <c r="Q621" s="26">
        <f>IF(A621="","",IF(A621="عهدة",IF(N(F621)=0,"⚠ أدخل قيمة العهدة",IF(P621&lt;0,"⛔ عجز / زيادة مصروفات "&amp;TEXT(-P621,"#,##0"),IF(COUNTIFS($B$8:$B$5007,B621,$A$8:$A$5007,"مصروف",$I$8:$I$5007,"&lt;&gt;مرفوض",$K$8:$K$5007,"&lt;&gt;نعم")&gt;0,"⚠ "&amp;COUNTIFS($B$8:$B$5007,B621,$A$8:$A$5007,"مصروف",$I$8:$I$5007,"&lt;&gt;مرفوض",$K$8:$K$5007,"&lt;&gt;نعم")&amp;" مصروف غير مسوى",IF(L621="تمت التسوية",IF(P621=0,"✔ متوازنة وتمت التسوية","✔ تمت التسوية – متبقي "&amp;TEXT(P621,"#,##0")),IF(P621&gt;0,"متبقي "&amp;TEXT(P621,"#,##0"),"✔ متوازنة"))))),IF(R621=0,"⚠ أضف سطر عهدة أولًا",IF(OR(C621="",N(G621)=0),"⚠ أكمل التاريخ والقيمة",IF(S621="","⚠ التاريخ خارج السنة المالية",IF(H621="","⚠ اختر بند الموازنة",IF(I621="مرفوض","✖ مرفوض من المدير",IF(I621&lt;&gt;"موافق","⏳ بانتظار موافقة المدير",IF(K621&lt;&gt;"نعم","⚠ غير مسوى مع الحسابات","✔ معتمد ومسوى")))))))))</f>
        <v/>
      </c>
      <c r="R621">
        <f>N(R620)+IF(A621="عهدة",1,0)</f>
        <v/>
      </c>
      <c r="S621">
        <f>IF(C621="","",IF(AND(C621&gt;=DATE(2026,9,1),C621&lt;=DATE(2027,8,31)),(YEAR(C621)-2026)*12+MONTH(C621)-8,""))</f>
        <v/>
      </c>
      <c r="T621">
        <f>IF(AND(A621="مصروف",R621&gt;0,I621="موافق",S621&lt;&gt;"",H621&lt;&gt;""),N(G621),0)</f>
        <v/>
      </c>
    </row>
    <row r="622">
      <c r="A622" s="19" t="n"/>
      <c r="B622" s="20">
        <f>IF(A622="","",IF(R622=0,"⚠ أضف سطر عهدة أولًا","BDR-"&amp;TEXT(R622,"000")))</f>
        <v/>
      </c>
      <c r="C622" s="21" t="n"/>
      <c r="D622" s="20">
        <f>IF(C622="","",IF(S622="","خارج السنة المالية",INDEX(القوائم!$D$2:$D$13,S622)))</f>
        <v/>
      </c>
      <c r="E622" s="22" t="n"/>
      <c r="F622" s="23" t="n"/>
      <c r="G622" s="23" t="n"/>
      <c r="H622" s="22" t="n"/>
      <c r="I622" s="19" t="n"/>
      <c r="J622" s="21" t="n"/>
      <c r="K622" s="19" t="n"/>
      <c r="L622" s="19" t="n"/>
      <c r="M622" s="21" t="n"/>
      <c r="N622" s="22" t="n"/>
      <c r="O622" s="24">
        <f>IF(A622&lt;&gt;"عهدة","",SUMIFS($G$8:$G$5007,$B$8:$B$5007,B622,$A$8:$A$5007,"مصروف",$I$8:$I$5007,"&lt;&gt;مرفوض"))</f>
        <v/>
      </c>
      <c r="P622" s="25">
        <f>IF(A622&lt;&gt;"عهدة","",N(F622)-O622)</f>
        <v/>
      </c>
      <c r="Q622" s="26">
        <f>IF(A622="","",IF(A622="عهدة",IF(N(F622)=0,"⚠ أدخل قيمة العهدة",IF(P622&lt;0,"⛔ عجز / زيادة مصروفات "&amp;TEXT(-P622,"#,##0"),IF(COUNTIFS($B$8:$B$5007,B622,$A$8:$A$5007,"مصروف",$I$8:$I$5007,"&lt;&gt;مرفوض",$K$8:$K$5007,"&lt;&gt;نعم")&gt;0,"⚠ "&amp;COUNTIFS($B$8:$B$5007,B622,$A$8:$A$5007,"مصروف",$I$8:$I$5007,"&lt;&gt;مرفوض",$K$8:$K$5007,"&lt;&gt;نعم")&amp;" مصروف غير مسوى",IF(L622="تمت التسوية",IF(P622=0,"✔ متوازنة وتمت التسوية","✔ تمت التسوية – متبقي "&amp;TEXT(P622,"#,##0")),IF(P622&gt;0,"متبقي "&amp;TEXT(P622,"#,##0"),"✔ متوازنة"))))),IF(R622=0,"⚠ أضف سطر عهدة أولًا",IF(OR(C622="",N(G622)=0),"⚠ أكمل التاريخ والقيمة",IF(S622="","⚠ التاريخ خارج السنة المالية",IF(H622="","⚠ اختر بند الموازنة",IF(I622="مرفوض","✖ مرفوض من المدير",IF(I622&lt;&gt;"موافق","⏳ بانتظار موافقة المدير",IF(K622&lt;&gt;"نعم","⚠ غير مسوى مع الحسابات","✔ معتمد ومسوى")))))))))</f>
        <v/>
      </c>
      <c r="R622">
        <f>N(R621)+IF(A622="عهدة",1,0)</f>
        <v/>
      </c>
      <c r="S622">
        <f>IF(C622="","",IF(AND(C622&gt;=DATE(2026,9,1),C622&lt;=DATE(2027,8,31)),(YEAR(C622)-2026)*12+MONTH(C622)-8,""))</f>
        <v/>
      </c>
      <c r="T622">
        <f>IF(AND(A622="مصروف",R622&gt;0,I622="موافق",S622&lt;&gt;"",H622&lt;&gt;""),N(G622),0)</f>
        <v/>
      </c>
    </row>
    <row r="623">
      <c r="A623" s="19" t="n"/>
      <c r="B623" s="20">
        <f>IF(A623="","",IF(R623=0,"⚠ أضف سطر عهدة أولًا","BDR-"&amp;TEXT(R623,"000")))</f>
        <v/>
      </c>
      <c r="C623" s="21" t="n"/>
      <c r="D623" s="20">
        <f>IF(C623="","",IF(S623="","خارج السنة المالية",INDEX(القوائم!$D$2:$D$13,S623)))</f>
        <v/>
      </c>
      <c r="E623" s="22" t="n"/>
      <c r="F623" s="23" t="n"/>
      <c r="G623" s="23" t="n"/>
      <c r="H623" s="22" t="n"/>
      <c r="I623" s="19" t="n"/>
      <c r="J623" s="21" t="n"/>
      <c r="K623" s="19" t="n"/>
      <c r="L623" s="19" t="n"/>
      <c r="M623" s="21" t="n"/>
      <c r="N623" s="22" t="n"/>
      <c r="O623" s="24">
        <f>IF(A623&lt;&gt;"عهدة","",SUMIFS($G$8:$G$5007,$B$8:$B$5007,B623,$A$8:$A$5007,"مصروف",$I$8:$I$5007,"&lt;&gt;مرفوض"))</f>
        <v/>
      </c>
      <c r="P623" s="25">
        <f>IF(A623&lt;&gt;"عهدة","",N(F623)-O623)</f>
        <v/>
      </c>
      <c r="Q623" s="26">
        <f>IF(A623="","",IF(A623="عهدة",IF(N(F623)=0,"⚠ أدخل قيمة العهدة",IF(P623&lt;0,"⛔ عجز / زيادة مصروفات "&amp;TEXT(-P623,"#,##0"),IF(COUNTIFS($B$8:$B$5007,B623,$A$8:$A$5007,"مصروف",$I$8:$I$5007,"&lt;&gt;مرفوض",$K$8:$K$5007,"&lt;&gt;نعم")&gt;0,"⚠ "&amp;COUNTIFS($B$8:$B$5007,B623,$A$8:$A$5007,"مصروف",$I$8:$I$5007,"&lt;&gt;مرفوض",$K$8:$K$5007,"&lt;&gt;نعم")&amp;" مصروف غير مسوى",IF(L623="تمت التسوية",IF(P623=0,"✔ متوازنة وتمت التسوية","✔ تمت التسوية – متبقي "&amp;TEXT(P623,"#,##0")),IF(P623&gt;0,"متبقي "&amp;TEXT(P623,"#,##0"),"✔ متوازنة"))))),IF(R623=0,"⚠ أضف سطر عهدة أولًا",IF(OR(C623="",N(G623)=0),"⚠ أكمل التاريخ والقيمة",IF(S623="","⚠ التاريخ خارج السنة المالية",IF(H623="","⚠ اختر بند الموازنة",IF(I623="مرفوض","✖ مرفوض من المدير",IF(I623&lt;&gt;"موافق","⏳ بانتظار موافقة المدير",IF(K623&lt;&gt;"نعم","⚠ غير مسوى مع الحسابات","✔ معتمد ومسوى")))))))))</f>
        <v/>
      </c>
      <c r="R623">
        <f>N(R622)+IF(A623="عهدة",1,0)</f>
        <v/>
      </c>
      <c r="S623">
        <f>IF(C623="","",IF(AND(C623&gt;=DATE(2026,9,1),C623&lt;=DATE(2027,8,31)),(YEAR(C623)-2026)*12+MONTH(C623)-8,""))</f>
        <v/>
      </c>
      <c r="T623">
        <f>IF(AND(A623="مصروف",R623&gt;0,I623="موافق",S623&lt;&gt;"",H623&lt;&gt;""),N(G623),0)</f>
        <v/>
      </c>
    </row>
    <row r="624">
      <c r="A624" s="19" t="n"/>
      <c r="B624" s="20">
        <f>IF(A624="","",IF(R624=0,"⚠ أضف سطر عهدة أولًا","BDR-"&amp;TEXT(R624,"000")))</f>
        <v/>
      </c>
      <c r="C624" s="21" t="n"/>
      <c r="D624" s="20">
        <f>IF(C624="","",IF(S624="","خارج السنة المالية",INDEX(القوائم!$D$2:$D$13,S624)))</f>
        <v/>
      </c>
      <c r="E624" s="22" t="n"/>
      <c r="F624" s="23" t="n"/>
      <c r="G624" s="23" t="n"/>
      <c r="H624" s="22" t="n"/>
      <c r="I624" s="19" t="n"/>
      <c r="J624" s="21" t="n"/>
      <c r="K624" s="19" t="n"/>
      <c r="L624" s="19" t="n"/>
      <c r="M624" s="21" t="n"/>
      <c r="N624" s="22" t="n"/>
      <c r="O624" s="24">
        <f>IF(A624&lt;&gt;"عهدة","",SUMIFS($G$8:$G$5007,$B$8:$B$5007,B624,$A$8:$A$5007,"مصروف",$I$8:$I$5007,"&lt;&gt;مرفوض"))</f>
        <v/>
      </c>
      <c r="P624" s="25">
        <f>IF(A624&lt;&gt;"عهدة","",N(F624)-O624)</f>
        <v/>
      </c>
      <c r="Q624" s="26">
        <f>IF(A624="","",IF(A624="عهدة",IF(N(F624)=0,"⚠ أدخل قيمة العهدة",IF(P624&lt;0,"⛔ عجز / زيادة مصروفات "&amp;TEXT(-P624,"#,##0"),IF(COUNTIFS($B$8:$B$5007,B624,$A$8:$A$5007,"مصروف",$I$8:$I$5007,"&lt;&gt;مرفوض",$K$8:$K$5007,"&lt;&gt;نعم")&gt;0,"⚠ "&amp;COUNTIFS($B$8:$B$5007,B624,$A$8:$A$5007,"مصروف",$I$8:$I$5007,"&lt;&gt;مرفوض",$K$8:$K$5007,"&lt;&gt;نعم")&amp;" مصروف غير مسوى",IF(L624="تمت التسوية",IF(P624=0,"✔ متوازنة وتمت التسوية","✔ تمت التسوية – متبقي "&amp;TEXT(P624,"#,##0")),IF(P624&gt;0,"متبقي "&amp;TEXT(P624,"#,##0"),"✔ متوازنة"))))),IF(R624=0,"⚠ أضف سطر عهدة أولًا",IF(OR(C624="",N(G624)=0),"⚠ أكمل التاريخ والقيمة",IF(S624="","⚠ التاريخ خارج السنة المالية",IF(H624="","⚠ اختر بند الموازنة",IF(I624="مرفوض","✖ مرفوض من المدير",IF(I624&lt;&gt;"موافق","⏳ بانتظار موافقة المدير",IF(K624&lt;&gt;"نعم","⚠ غير مسوى مع الحسابات","✔ معتمد ومسوى")))))))))</f>
        <v/>
      </c>
      <c r="R624">
        <f>N(R623)+IF(A624="عهدة",1,0)</f>
        <v/>
      </c>
      <c r="S624">
        <f>IF(C624="","",IF(AND(C624&gt;=DATE(2026,9,1),C624&lt;=DATE(2027,8,31)),(YEAR(C624)-2026)*12+MONTH(C624)-8,""))</f>
        <v/>
      </c>
      <c r="T624">
        <f>IF(AND(A624="مصروف",R624&gt;0,I624="موافق",S624&lt;&gt;"",H624&lt;&gt;""),N(G624),0)</f>
        <v/>
      </c>
    </row>
    <row r="625">
      <c r="A625" s="19" t="n"/>
      <c r="B625" s="20">
        <f>IF(A625="","",IF(R625=0,"⚠ أضف سطر عهدة أولًا","BDR-"&amp;TEXT(R625,"000")))</f>
        <v/>
      </c>
      <c r="C625" s="21" t="n"/>
      <c r="D625" s="20">
        <f>IF(C625="","",IF(S625="","خارج السنة المالية",INDEX(القوائم!$D$2:$D$13,S625)))</f>
        <v/>
      </c>
      <c r="E625" s="22" t="n"/>
      <c r="F625" s="23" t="n"/>
      <c r="G625" s="23" t="n"/>
      <c r="H625" s="22" t="n"/>
      <c r="I625" s="19" t="n"/>
      <c r="J625" s="21" t="n"/>
      <c r="K625" s="19" t="n"/>
      <c r="L625" s="19" t="n"/>
      <c r="M625" s="21" t="n"/>
      <c r="N625" s="22" t="n"/>
      <c r="O625" s="24">
        <f>IF(A625&lt;&gt;"عهدة","",SUMIFS($G$8:$G$5007,$B$8:$B$5007,B625,$A$8:$A$5007,"مصروف",$I$8:$I$5007,"&lt;&gt;مرفوض"))</f>
        <v/>
      </c>
      <c r="P625" s="25">
        <f>IF(A625&lt;&gt;"عهدة","",N(F625)-O625)</f>
        <v/>
      </c>
      <c r="Q625" s="26">
        <f>IF(A625="","",IF(A625="عهدة",IF(N(F625)=0,"⚠ أدخل قيمة العهدة",IF(P625&lt;0,"⛔ عجز / زيادة مصروفات "&amp;TEXT(-P625,"#,##0"),IF(COUNTIFS($B$8:$B$5007,B625,$A$8:$A$5007,"مصروف",$I$8:$I$5007,"&lt;&gt;مرفوض",$K$8:$K$5007,"&lt;&gt;نعم")&gt;0,"⚠ "&amp;COUNTIFS($B$8:$B$5007,B625,$A$8:$A$5007,"مصروف",$I$8:$I$5007,"&lt;&gt;مرفوض",$K$8:$K$5007,"&lt;&gt;نعم")&amp;" مصروف غير مسوى",IF(L625="تمت التسوية",IF(P625=0,"✔ متوازنة وتمت التسوية","✔ تمت التسوية – متبقي "&amp;TEXT(P625,"#,##0")),IF(P625&gt;0,"متبقي "&amp;TEXT(P625,"#,##0"),"✔ متوازنة"))))),IF(R625=0,"⚠ أضف سطر عهدة أولًا",IF(OR(C625="",N(G625)=0),"⚠ أكمل التاريخ والقيمة",IF(S625="","⚠ التاريخ خارج السنة المالية",IF(H625="","⚠ اختر بند الموازنة",IF(I625="مرفوض","✖ مرفوض من المدير",IF(I625&lt;&gt;"موافق","⏳ بانتظار موافقة المدير",IF(K625&lt;&gt;"نعم","⚠ غير مسوى مع الحسابات","✔ معتمد ومسوى")))))))))</f>
        <v/>
      </c>
      <c r="R625">
        <f>N(R624)+IF(A625="عهدة",1,0)</f>
        <v/>
      </c>
      <c r="S625">
        <f>IF(C625="","",IF(AND(C625&gt;=DATE(2026,9,1),C625&lt;=DATE(2027,8,31)),(YEAR(C625)-2026)*12+MONTH(C625)-8,""))</f>
        <v/>
      </c>
      <c r="T625">
        <f>IF(AND(A625="مصروف",R625&gt;0,I625="موافق",S625&lt;&gt;"",H625&lt;&gt;""),N(G625),0)</f>
        <v/>
      </c>
    </row>
    <row r="626">
      <c r="A626" s="19" t="n"/>
      <c r="B626" s="20">
        <f>IF(A626="","",IF(R626=0,"⚠ أضف سطر عهدة أولًا","BDR-"&amp;TEXT(R626,"000")))</f>
        <v/>
      </c>
      <c r="C626" s="21" t="n"/>
      <c r="D626" s="20">
        <f>IF(C626="","",IF(S626="","خارج السنة المالية",INDEX(القوائم!$D$2:$D$13,S626)))</f>
        <v/>
      </c>
      <c r="E626" s="22" t="n"/>
      <c r="F626" s="23" t="n"/>
      <c r="G626" s="23" t="n"/>
      <c r="H626" s="22" t="n"/>
      <c r="I626" s="19" t="n"/>
      <c r="J626" s="21" t="n"/>
      <c r="K626" s="19" t="n"/>
      <c r="L626" s="19" t="n"/>
      <c r="M626" s="21" t="n"/>
      <c r="N626" s="22" t="n"/>
      <c r="O626" s="24">
        <f>IF(A626&lt;&gt;"عهدة","",SUMIFS($G$8:$G$5007,$B$8:$B$5007,B626,$A$8:$A$5007,"مصروف",$I$8:$I$5007,"&lt;&gt;مرفوض"))</f>
        <v/>
      </c>
      <c r="P626" s="25">
        <f>IF(A626&lt;&gt;"عهدة","",N(F626)-O626)</f>
        <v/>
      </c>
      <c r="Q626" s="26">
        <f>IF(A626="","",IF(A626="عهدة",IF(N(F626)=0,"⚠ أدخل قيمة العهدة",IF(P626&lt;0,"⛔ عجز / زيادة مصروفات "&amp;TEXT(-P626,"#,##0"),IF(COUNTIFS($B$8:$B$5007,B626,$A$8:$A$5007,"مصروف",$I$8:$I$5007,"&lt;&gt;مرفوض",$K$8:$K$5007,"&lt;&gt;نعم")&gt;0,"⚠ "&amp;COUNTIFS($B$8:$B$5007,B626,$A$8:$A$5007,"مصروف",$I$8:$I$5007,"&lt;&gt;مرفوض",$K$8:$K$5007,"&lt;&gt;نعم")&amp;" مصروف غير مسوى",IF(L626="تمت التسوية",IF(P626=0,"✔ متوازنة وتمت التسوية","✔ تمت التسوية – متبقي "&amp;TEXT(P626,"#,##0")),IF(P626&gt;0,"متبقي "&amp;TEXT(P626,"#,##0"),"✔ متوازنة"))))),IF(R626=0,"⚠ أضف سطر عهدة أولًا",IF(OR(C626="",N(G626)=0),"⚠ أكمل التاريخ والقيمة",IF(S626="","⚠ التاريخ خارج السنة المالية",IF(H626="","⚠ اختر بند الموازنة",IF(I626="مرفوض","✖ مرفوض من المدير",IF(I626&lt;&gt;"موافق","⏳ بانتظار موافقة المدير",IF(K626&lt;&gt;"نعم","⚠ غير مسوى مع الحسابات","✔ معتمد ومسوى")))))))))</f>
        <v/>
      </c>
      <c r="R626">
        <f>N(R625)+IF(A626="عهدة",1,0)</f>
        <v/>
      </c>
      <c r="S626">
        <f>IF(C626="","",IF(AND(C626&gt;=DATE(2026,9,1),C626&lt;=DATE(2027,8,31)),(YEAR(C626)-2026)*12+MONTH(C626)-8,""))</f>
        <v/>
      </c>
      <c r="T626">
        <f>IF(AND(A626="مصروف",R626&gt;0,I626="موافق",S626&lt;&gt;"",H626&lt;&gt;""),N(G626),0)</f>
        <v/>
      </c>
    </row>
    <row r="627">
      <c r="A627" s="19" t="n"/>
      <c r="B627" s="20">
        <f>IF(A627="","",IF(R627=0,"⚠ أضف سطر عهدة أولًا","BDR-"&amp;TEXT(R627,"000")))</f>
        <v/>
      </c>
      <c r="C627" s="21" t="n"/>
      <c r="D627" s="20">
        <f>IF(C627="","",IF(S627="","خارج السنة المالية",INDEX(القوائم!$D$2:$D$13,S627)))</f>
        <v/>
      </c>
      <c r="E627" s="22" t="n"/>
      <c r="F627" s="23" t="n"/>
      <c r="G627" s="23" t="n"/>
      <c r="H627" s="22" t="n"/>
      <c r="I627" s="19" t="n"/>
      <c r="J627" s="21" t="n"/>
      <c r="K627" s="19" t="n"/>
      <c r="L627" s="19" t="n"/>
      <c r="M627" s="21" t="n"/>
      <c r="N627" s="22" t="n"/>
      <c r="O627" s="24">
        <f>IF(A627&lt;&gt;"عهدة","",SUMIFS($G$8:$G$5007,$B$8:$B$5007,B627,$A$8:$A$5007,"مصروف",$I$8:$I$5007,"&lt;&gt;مرفوض"))</f>
        <v/>
      </c>
      <c r="P627" s="25">
        <f>IF(A627&lt;&gt;"عهدة","",N(F627)-O627)</f>
        <v/>
      </c>
      <c r="Q627" s="26">
        <f>IF(A627="","",IF(A627="عهدة",IF(N(F627)=0,"⚠ أدخل قيمة العهدة",IF(P627&lt;0,"⛔ عجز / زيادة مصروفات "&amp;TEXT(-P627,"#,##0"),IF(COUNTIFS($B$8:$B$5007,B627,$A$8:$A$5007,"مصروف",$I$8:$I$5007,"&lt;&gt;مرفوض",$K$8:$K$5007,"&lt;&gt;نعم")&gt;0,"⚠ "&amp;COUNTIFS($B$8:$B$5007,B627,$A$8:$A$5007,"مصروف",$I$8:$I$5007,"&lt;&gt;مرفوض",$K$8:$K$5007,"&lt;&gt;نعم")&amp;" مصروف غير مسوى",IF(L627="تمت التسوية",IF(P627=0,"✔ متوازنة وتمت التسوية","✔ تمت التسوية – متبقي "&amp;TEXT(P627,"#,##0")),IF(P627&gt;0,"متبقي "&amp;TEXT(P627,"#,##0"),"✔ متوازنة"))))),IF(R627=0,"⚠ أضف سطر عهدة أولًا",IF(OR(C627="",N(G627)=0),"⚠ أكمل التاريخ والقيمة",IF(S627="","⚠ التاريخ خارج السنة المالية",IF(H627="","⚠ اختر بند الموازنة",IF(I627="مرفوض","✖ مرفوض من المدير",IF(I627&lt;&gt;"موافق","⏳ بانتظار موافقة المدير",IF(K627&lt;&gt;"نعم","⚠ غير مسوى مع الحسابات","✔ معتمد ومسوى")))))))))</f>
        <v/>
      </c>
      <c r="R627">
        <f>N(R626)+IF(A627="عهدة",1,0)</f>
        <v/>
      </c>
      <c r="S627">
        <f>IF(C627="","",IF(AND(C627&gt;=DATE(2026,9,1),C627&lt;=DATE(2027,8,31)),(YEAR(C627)-2026)*12+MONTH(C627)-8,""))</f>
        <v/>
      </c>
      <c r="T627">
        <f>IF(AND(A627="مصروف",R627&gt;0,I627="موافق",S627&lt;&gt;"",H627&lt;&gt;""),N(G627),0)</f>
        <v/>
      </c>
    </row>
    <row r="628">
      <c r="A628" s="19" t="n"/>
      <c r="B628" s="20">
        <f>IF(A628="","",IF(R628=0,"⚠ أضف سطر عهدة أولًا","BDR-"&amp;TEXT(R628,"000")))</f>
        <v/>
      </c>
      <c r="C628" s="21" t="n"/>
      <c r="D628" s="20">
        <f>IF(C628="","",IF(S628="","خارج السنة المالية",INDEX(القوائم!$D$2:$D$13,S628)))</f>
        <v/>
      </c>
      <c r="E628" s="22" t="n"/>
      <c r="F628" s="23" t="n"/>
      <c r="G628" s="23" t="n"/>
      <c r="H628" s="22" t="n"/>
      <c r="I628" s="19" t="n"/>
      <c r="J628" s="21" t="n"/>
      <c r="K628" s="19" t="n"/>
      <c r="L628" s="19" t="n"/>
      <c r="M628" s="21" t="n"/>
      <c r="N628" s="22" t="n"/>
      <c r="O628" s="24">
        <f>IF(A628&lt;&gt;"عهدة","",SUMIFS($G$8:$G$5007,$B$8:$B$5007,B628,$A$8:$A$5007,"مصروف",$I$8:$I$5007,"&lt;&gt;مرفوض"))</f>
        <v/>
      </c>
      <c r="P628" s="25">
        <f>IF(A628&lt;&gt;"عهدة","",N(F628)-O628)</f>
        <v/>
      </c>
      <c r="Q628" s="26">
        <f>IF(A628="","",IF(A628="عهدة",IF(N(F628)=0,"⚠ أدخل قيمة العهدة",IF(P628&lt;0,"⛔ عجز / زيادة مصروفات "&amp;TEXT(-P628,"#,##0"),IF(COUNTIFS($B$8:$B$5007,B628,$A$8:$A$5007,"مصروف",$I$8:$I$5007,"&lt;&gt;مرفوض",$K$8:$K$5007,"&lt;&gt;نعم")&gt;0,"⚠ "&amp;COUNTIFS($B$8:$B$5007,B628,$A$8:$A$5007,"مصروف",$I$8:$I$5007,"&lt;&gt;مرفوض",$K$8:$K$5007,"&lt;&gt;نعم")&amp;" مصروف غير مسوى",IF(L628="تمت التسوية",IF(P628=0,"✔ متوازنة وتمت التسوية","✔ تمت التسوية – متبقي "&amp;TEXT(P628,"#,##0")),IF(P628&gt;0,"متبقي "&amp;TEXT(P628,"#,##0"),"✔ متوازنة"))))),IF(R628=0,"⚠ أضف سطر عهدة أولًا",IF(OR(C628="",N(G628)=0),"⚠ أكمل التاريخ والقيمة",IF(S628="","⚠ التاريخ خارج السنة المالية",IF(H628="","⚠ اختر بند الموازنة",IF(I628="مرفوض","✖ مرفوض من المدير",IF(I628&lt;&gt;"موافق","⏳ بانتظار موافقة المدير",IF(K628&lt;&gt;"نعم","⚠ غير مسوى مع الحسابات","✔ معتمد ومسوى")))))))))</f>
        <v/>
      </c>
      <c r="R628">
        <f>N(R627)+IF(A628="عهدة",1,0)</f>
        <v/>
      </c>
      <c r="S628">
        <f>IF(C628="","",IF(AND(C628&gt;=DATE(2026,9,1),C628&lt;=DATE(2027,8,31)),(YEAR(C628)-2026)*12+MONTH(C628)-8,""))</f>
        <v/>
      </c>
      <c r="T628">
        <f>IF(AND(A628="مصروف",R628&gt;0,I628="موافق",S628&lt;&gt;"",H628&lt;&gt;""),N(G628),0)</f>
        <v/>
      </c>
    </row>
    <row r="629">
      <c r="A629" s="19" t="n"/>
      <c r="B629" s="20">
        <f>IF(A629="","",IF(R629=0,"⚠ أضف سطر عهدة أولًا","BDR-"&amp;TEXT(R629,"000")))</f>
        <v/>
      </c>
      <c r="C629" s="21" t="n"/>
      <c r="D629" s="20">
        <f>IF(C629="","",IF(S629="","خارج السنة المالية",INDEX(القوائم!$D$2:$D$13,S629)))</f>
        <v/>
      </c>
      <c r="E629" s="22" t="n"/>
      <c r="F629" s="23" t="n"/>
      <c r="G629" s="23" t="n"/>
      <c r="H629" s="22" t="n"/>
      <c r="I629" s="19" t="n"/>
      <c r="J629" s="21" t="n"/>
      <c r="K629" s="19" t="n"/>
      <c r="L629" s="19" t="n"/>
      <c r="M629" s="21" t="n"/>
      <c r="N629" s="22" t="n"/>
      <c r="O629" s="24">
        <f>IF(A629&lt;&gt;"عهدة","",SUMIFS($G$8:$G$5007,$B$8:$B$5007,B629,$A$8:$A$5007,"مصروف",$I$8:$I$5007,"&lt;&gt;مرفوض"))</f>
        <v/>
      </c>
      <c r="P629" s="25">
        <f>IF(A629&lt;&gt;"عهدة","",N(F629)-O629)</f>
        <v/>
      </c>
      <c r="Q629" s="26">
        <f>IF(A629="","",IF(A629="عهدة",IF(N(F629)=0,"⚠ أدخل قيمة العهدة",IF(P629&lt;0,"⛔ عجز / زيادة مصروفات "&amp;TEXT(-P629,"#,##0"),IF(COUNTIFS($B$8:$B$5007,B629,$A$8:$A$5007,"مصروف",$I$8:$I$5007,"&lt;&gt;مرفوض",$K$8:$K$5007,"&lt;&gt;نعم")&gt;0,"⚠ "&amp;COUNTIFS($B$8:$B$5007,B629,$A$8:$A$5007,"مصروف",$I$8:$I$5007,"&lt;&gt;مرفوض",$K$8:$K$5007,"&lt;&gt;نعم")&amp;" مصروف غير مسوى",IF(L629="تمت التسوية",IF(P629=0,"✔ متوازنة وتمت التسوية","✔ تمت التسوية – متبقي "&amp;TEXT(P629,"#,##0")),IF(P629&gt;0,"متبقي "&amp;TEXT(P629,"#,##0"),"✔ متوازنة"))))),IF(R629=0,"⚠ أضف سطر عهدة أولًا",IF(OR(C629="",N(G629)=0),"⚠ أكمل التاريخ والقيمة",IF(S629="","⚠ التاريخ خارج السنة المالية",IF(H629="","⚠ اختر بند الموازنة",IF(I629="مرفوض","✖ مرفوض من المدير",IF(I629&lt;&gt;"موافق","⏳ بانتظار موافقة المدير",IF(K629&lt;&gt;"نعم","⚠ غير مسوى مع الحسابات","✔ معتمد ومسوى")))))))))</f>
        <v/>
      </c>
      <c r="R629">
        <f>N(R628)+IF(A629="عهدة",1,0)</f>
        <v/>
      </c>
      <c r="S629">
        <f>IF(C629="","",IF(AND(C629&gt;=DATE(2026,9,1),C629&lt;=DATE(2027,8,31)),(YEAR(C629)-2026)*12+MONTH(C629)-8,""))</f>
        <v/>
      </c>
      <c r="T629">
        <f>IF(AND(A629="مصروف",R629&gt;0,I629="موافق",S629&lt;&gt;"",H629&lt;&gt;""),N(G629),0)</f>
        <v/>
      </c>
    </row>
    <row r="630">
      <c r="A630" s="19" t="n"/>
      <c r="B630" s="20">
        <f>IF(A630="","",IF(R630=0,"⚠ أضف سطر عهدة أولًا","BDR-"&amp;TEXT(R630,"000")))</f>
        <v/>
      </c>
      <c r="C630" s="21" t="n"/>
      <c r="D630" s="20">
        <f>IF(C630="","",IF(S630="","خارج السنة المالية",INDEX(القوائم!$D$2:$D$13,S630)))</f>
        <v/>
      </c>
      <c r="E630" s="22" t="n"/>
      <c r="F630" s="23" t="n"/>
      <c r="G630" s="23" t="n"/>
      <c r="H630" s="22" t="n"/>
      <c r="I630" s="19" t="n"/>
      <c r="J630" s="21" t="n"/>
      <c r="K630" s="19" t="n"/>
      <c r="L630" s="19" t="n"/>
      <c r="M630" s="21" t="n"/>
      <c r="N630" s="22" t="n"/>
      <c r="O630" s="24">
        <f>IF(A630&lt;&gt;"عهدة","",SUMIFS($G$8:$G$5007,$B$8:$B$5007,B630,$A$8:$A$5007,"مصروف",$I$8:$I$5007,"&lt;&gt;مرفوض"))</f>
        <v/>
      </c>
      <c r="P630" s="25">
        <f>IF(A630&lt;&gt;"عهدة","",N(F630)-O630)</f>
        <v/>
      </c>
      <c r="Q630" s="26">
        <f>IF(A630="","",IF(A630="عهدة",IF(N(F630)=0,"⚠ أدخل قيمة العهدة",IF(P630&lt;0,"⛔ عجز / زيادة مصروفات "&amp;TEXT(-P630,"#,##0"),IF(COUNTIFS($B$8:$B$5007,B630,$A$8:$A$5007,"مصروف",$I$8:$I$5007,"&lt;&gt;مرفوض",$K$8:$K$5007,"&lt;&gt;نعم")&gt;0,"⚠ "&amp;COUNTIFS($B$8:$B$5007,B630,$A$8:$A$5007,"مصروف",$I$8:$I$5007,"&lt;&gt;مرفوض",$K$8:$K$5007,"&lt;&gt;نعم")&amp;" مصروف غير مسوى",IF(L630="تمت التسوية",IF(P630=0,"✔ متوازنة وتمت التسوية","✔ تمت التسوية – متبقي "&amp;TEXT(P630,"#,##0")),IF(P630&gt;0,"متبقي "&amp;TEXT(P630,"#,##0"),"✔ متوازنة"))))),IF(R630=0,"⚠ أضف سطر عهدة أولًا",IF(OR(C630="",N(G630)=0),"⚠ أكمل التاريخ والقيمة",IF(S630="","⚠ التاريخ خارج السنة المالية",IF(H630="","⚠ اختر بند الموازنة",IF(I630="مرفوض","✖ مرفوض من المدير",IF(I630&lt;&gt;"موافق","⏳ بانتظار موافقة المدير",IF(K630&lt;&gt;"نعم","⚠ غير مسوى مع الحسابات","✔ معتمد ومسوى")))))))))</f>
        <v/>
      </c>
      <c r="R630">
        <f>N(R629)+IF(A630="عهدة",1,0)</f>
        <v/>
      </c>
      <c r="S630">
        <f>IF(C630="","",IF(AND(C630&gt;=DATE(2026,9,1),C630&lt;=DATE(2027,8,31)),(YEAR(C630)-2026)*12+MONTH(C630)-8,""))</f>
        <v/>
      </c>
      <c r="T630">
        <f>IF(AND(A630="مصروف",R630&gt;0,I630="موافق",S630&lt;&gt;"",H630&lt;&gt;""),N(G630),0)</f>
        <v/>
      </c>
    </row>
    <row r="631">
      <c r="A631" s="19" t="n"/>
      <c r="B631" s="20">
        <f>IF(A631="","",IF(R631=0,"⚠ أضف سطر عهدة أولًا","BDR-"&amp;TEXT(R631,"000")))</f>
        <v/>
      </c>
      <c r="C631" s="21" t="n"/>
      <c r="D631" s="20">
        <f>IF(C631="","",IF(S631="","خارج السنة المالية",INDEX(القوائم!$D$2:$D$13,S631)))</f>
        <v/>
      </c>
      <c r="E631" s="22" t="n"/>
      <c r="F631" s="23" t="n"/>
      <c r="G631" s="23" t="n"/>
      <c r="H631" s="22" t="n"/>
      <c r="I631" s="19" t="n"/>
      <c r="J631" s="21" t="n"/>
      <c r="K631" s="19" t="n"/>
      <c r="L631" s="19" t="n"/>
      <c r="M631" s="21" t="n"/>
      <c r="N631" s="22" t="n"/>
      <c r="O631" s="24">
        <f>IF(A631&lt;&gt;"عهدة","",SUMIFS($G$8:$G$5007,$B$8:$B$5007,B631,$A$8:$A$5007,"مصروف",$I$8:$I$5007,"&lt;&gt;مرفوض"))</f>
        <v/>
      </c>
      <c r="P631" s="25">
        <f>IF(A631&lt;&gt;"عهدة","",N(F631)-O631)</f>
        <v/>
      </c>
      <c r="Q631" s="26">
        <f>IF(A631="","",IF(A631="عهدة",IF(N(F631)=0,"⚠ أدخل قيمة العهدة",IF(P631&lt;0,"⛔ عجز / زيادة مصروفات "&amp;TEXT(-P631,"#,##0"),IF(COUNTIFS($B$8:$B$5007,B631,$A$8:$A$5007,"مصروف",$I$8:$I$5007,"&lt;&gt;مرفوض",$K$8:$K$5007,"&lt;&gt;نعم")&gt;0,"⚠ "&amp;COUNTIFS($B$8:$B$5007,B631,$A$8:$A$5007,"مصروف",$I$8:$I$5007,"&lt;&gt;مرفوض",$K$8:$K$5007,"&lt;&gt;نعم")&amp;" مصروف غير مسوى",IF(L631="تمت التسوية",IF(P631=0,"✔ متوازنة وتمت التسوية","✔ تمت التسوية – متبقي "&amp;TEXT(P631,"#,##0")),IF(P631&gt;0,"متبقي "&amp;TEXT(P631,"#,##0"),"✔ متوازنة"))))),IF(R631=0,"⚠ أضف سطر عهدة أولًا",IF(OR(C631="",N(G631)=0),"⚠ أكمل التاريخ والقيمة",IF(S631="","⚠ التاريخ خارج السنة المالية",IF(H631="","⚠ اختر بند الموازنة",IF(I631="مرفوض","✖ مرفوض من المدير",IF(I631&lt;&gt;"موافق","⏳ بانتظار موافقة المدير",IF(K631&lt;&gt;"نعم","⚠ غير مسوى مع الحسابات","✔ معتمد ومسوى")))))))))</f>
        <v/>
      </c>
      <c r="R631">
        <f>N(R630)+IF(A631="عهدة",1,0)</f>
        <v/>
      </c>
      <c r="S631">
        <f>IF(C631="","",IF(AND(C631&gt;=DATE(2026,9,1),C631&lt;=DATE(2027,8,31)),(YEAR(C631)-2026)*12+MONTH(C631)-8,""))</f>
        <v/>
      </c>
      <c r="T631">
        <f>IF(AND(A631="مصروف",R631&gt;0,I631="موافق",S631&lt;&gt;"",H631&lt;&gt;""),N(G631),0)</f>
        <v/>
      </c>
    </row>
    <row r="632">
      <c r="A632" s="19" t="n"/>
      <c r="B632" s="20">
        <f>IF(A632="","",IF(R632=0,"⚠ أضف سطر عهدة أولًا","BDR-"&amp;TEXT(R632,"000")))</f>
        <v/>
      </c>
      <c r="C632" s="21" t="n"/>
      <c r="D632" s="20">
        <f>IF(C632="","",IF(S632="","خارج السنة المالية",INDEX(القوائم!$D$2:$D$13,S632)))</f>
        <v/>
      </c>
      <c r="E632" s="22" t="n"/>
      <c r="F632" s="23" t="n"/>
      <c r="G632" s="23" t="n"/>
      <c r="H632" s="22" t="n"/>
      <c r="I632" s="19" t="n"/>
      <c r="J632" s="21" t="n"/>
      <c r="K632" s="19" t="n"/>
      <c r="L632" s="19" t="n"/>
      <c r="M632" s="21" t="n"/>
      <c r="N632" s="22" t="n"/>
      <c r="O632" s="24">
        <f>IF(A632&lt;&gt;"عهدة","",SUMIFS($G$8:$G$5007,$B$8:$B$5007,B632,$A$8:$A$5007,"مصروف",$I$8:$I$5007,"&lt;&gt;مرفوض"))</f>
        <v/>
      </c>
      <c r="P632" s="25">
        <f>IF(A632&lt;&gt;"عهدة","",N(F632)-O632)</f>
        <v/>
      </c>
      <c r="Q632" s="26">
        <f>IF(A632="","",IF(A632="عهدة",IF(N(F632)=0,"⚠ أدخل قيمة العهدة",IF(P632&lt;0,"⛔ عجز / زيادة مصروفات "&amp;TEXT(-P632,"#,##0"),IF(COUNTIFS($B$8:$B$5007,B632,$A$8:$A$5007,"مصروف",$I$8:$I$5007,"&lt;&gt;مرفوض",$K$8:$K$5007,"&lt;&gt;نعم")&gt;0,"⚠ "&amp;COUNTIFS($B$8:$B$5007,B632,$A$8:$A$5007,"مصروف",$I$8:$I$5007,"&lt;&gt;مرفوض",$K$8:$K$5007,"&lt;&gt;نعم")&amp;" مصروف غير مسوى",IF(L632="تمت التسوية",IF(P632=0,"✔ متوازنة وتمت التسوية","✔ تمت التسوية – متبقي "&amp;TEXT(P632,"#,##0")),IF(P632&gt;0,"متبقي "&amp;TEXT(P632,"#,##0"),"✔ متوازنة"))))),IF(R632=0,"⚠ أضف سطر عهدة أولًا",IF(OR(C632="",N(G632)=0),"⚠ أكمل التاريخ والقيمة",IF(S632="","⚠ التاريخ خارج السنة المالية",IF(H632="","⚠ اختر بند الموازنة",IF(I632="مرفوض","✖ مرفوض من المدير",IF(I632&lt;&gt;"موافق","⏳ بانتظار موافقة المدير",IF(K632&lt;&gt;"نعم","⚠ غير مسوى مع الحسابات","✔ معتمد ومسوى")))))))))</f>
        <v/>
      </c>
      <c r="R632">
        <f>N(R631)+IF(A632="عهدة",1,0)</f>
        <v/>
      </c>
      <c r="S632">
        <f>IF(C632="","",IF(AND(C632&gt;=DATE(2026,9,1),C632&lt;=DATE(2027,8,31)),(YEAR(C632)-2026)*12+MONTH(C632)-8,""))</f>
        <v/>
      </c>
      <c r="T632">
        <f>IF(AND(A632="مصروف",R632&gt;0,I632="موافق",S632&lt;&gt;"",H632&lt;&gt;""),N(G632),0)</f>
        <v/>
      </c>
    </row>
    <row r="633">
      <c r="A633" s="19" t="n"/>
      <c r="B633" s="20">
        <f>IF(A633="","",IF(R633=0,"⚠ أضف سطر عهدة أولًا","BDR-"&amp;TEXT(R633,"000")))</f>
        <v/>
      </c>
      <c r="C633" s="21" t="n"/>
      <c r="D633" s="20">
        <f>IF(C633="","",IF(S633="","خارج السنة المالية",INDEX(القوائم!$D$2:$D$13,S633)))</f>
        <v/>
      </c>
      <c r="E633" s="22" t="n"/>
      <c r="F633" s="23" t="n"/>
      <c r="G633" s="23" t="n"/>
      <c r="H633" s="22" t="n"/>
      <c r="I633" s="19" t="n"/>
      <c r="J633" s="21" t="n"/>
      <c r="K633" s="19" t="n"/>
      <c r="L633" s="19" t="n"/>
      <c r="M633" s="21" t="n"/>
      <c r="N633" s="22" t="n"/>
      <c r="O633" s="24">
        <f>IF(A633&lt;&gt;"عهدة","",SUMIFS($G$8:$G$5007,$B$8:$B$5007,B633,$A$8:$A$5007,"مصروف",$I$8:$I$5007,"&lt;&gt;مرفوض"))</f>
        <v/>
      </c>
      <c r="P633" s="25">
        <f>IF(A633&lt;&gt;"عهدة","",N(F633)-O633)</f>
        <v/>
      </c>
      <c r="Q633" s="26">
        <f>IF(A633="","",IF(A633="عهدة",IF(N(F633)=0,"⚠ أدخل قيمة العهدة",IF(P633&lt;0,"⛔ عجز / زيادة مصروفات "&amp;TEXT(-P633,"#,##0"),IF(COUNTIFS($B$8:$B$5007,B633,$A$8:$A$5007,"مصروف",$I$8:$I$5007,"&lt;&gt;مرفوض",$K$8:$K$5007,"&lt;&gt;نعم")&gt;0,"⚠ "&amp;COUNTIFS($B$8:$B$5007,B633,$A$8:$A$5007,"مصروف",$I$8:$I$5007,"&lt;&gt;مرفوض",$K$8:$K$5007,"&lt;&gt;نعم")&amp;" مصروف غير مسوى",IF(L633="تمت التسوية",IF(P633=0,"✔ متوازنة وتمت التسوية","✔ تمت التسوية – متبقي "&amp;TEXT(P633,"#,##0")),IF(P633&gt;0,"متبقي "&amp;TEXT(P633,"#,##0"),"✔ متوازنة"))))),IF(R633=0,"⚠ أضف سطر عهدة أولًا",IF(OR(C633="",N(G633)=0),"⚠ أكمل التاريخ والقيمة",IF(S633="","⚠ التاريخ خارج السنة المالية",IF(H633="","⚠ اختر بند الموازنة",IF(I633="مرفوض","✖ مرفوض من المدير",IF(I633&lt;&gt;"موافق","⏳ بانتظار موافقة المدير",IF(K633&lt;&gt;"نعم","⚠ غير مسوى مع الحسابات","✔ معتمد ومسوى")))))))))</f>
        <v/>
      </c>
      <c r="R633">
        <f>N(R632)+IF(A633="عهدة",1,0)</f>
        <v/>
      </c>
      <c r="S633">
        <f>IF(C633="","",IF(AND(C633&gt;=DATE(2026,9,1),C633&lt;=DATE(2027,8,31)),(YEAR(C633)-2026)*12+MONTH(C633)-8,""))</f>
        <v/>
      </c>
      <c r="T633">
        <f>IF(AND(A633="مصروف",R633&gt;0,I633="موافق",S633&lt;&gt;"",H633&lt;&gt;""),N(G633),0)</f>
        <v/>
      </c>
    </row>
    <row r="634">
      <c r="A634" s="19" t="n"/>
      <c r="B634" s="20">
        <f>IF(A634="","",IF(R634=0,"⚠ أضف سطر عهدة أولًا","BDR-"&amp;TEXT(R634,"000")))</f>
        <v/>
      </c>
      <c r="C634" s="21" t="n"/>
      <c r="D634" s="20">
        <f>IF(C634="","",IF(S634="","خارج السنة المالية",INDEX(القوائم!$D$2:$D$13,S634)))</f>
        <v/>
      </c>
      <c r="E634" s="22" t="n"/>
      <c r="F634" s="23" t="n"/>
      <c r="G634" s="23" t="n"/>
      <c r="H634" s="22" t="n"/>
      <c r="I634" s="19" t="n"/>
      <c r="J634" s="21" t="n"/>
      <c r="K634" s="19" t="n"/>
      <c r="L634" s="19" t="n"/>
      <c r="M634" s="21" t="n"/>
      <c r="N634" s="22" t="n"/>
      <c r="O634" s="24">
        <f>IF(A634&lt;&gt;"عهدة","",SUMIFS($G$8:$G$5007,$B$8:$B$5007,B634,$A$8:$A$5007,"مصروف",$I$8:$I$5007,"&lt;&gt;مرفوض"))</f>
        <v/>
      </c>
      <c r="P634" s="25">
        <f>IF(A634&lt;&gt;"عهدة","",N(F634)-O634)</f>
        <v/>
      </c>
      <c r="Q634" s="26">
        <f>IF(A634="","",IF(A634="عهدة",IF(N(F634)=0,"⚠ أدخل قيمة العهدة",IF(P634&lt;0,"⛔ عجز / زيادة مصروفات "&amp;TEXT(-P634,"#,##0"),IF(COUNTIFS($B$8:$B$5007,B634,$A$8:$A$5007,"مصروف",$I$8:$I$5007,"&lt;&gt;مرفوض",$K$8:$K$5007,"&lt;&gt;نعم")&gt;0,"⚠ "&amp;COUNTIFS($B$8:$B$5007,B634,$A$8:$A$5007,"مصروف",$I$8:$I$5007,"&lt;&gt;مرفوض",$K$8:$K$5007,"&lt;&gt;نعم")&amp;" مصروف غير مسوى",IF(L634="تمت التسوية",IF(P634=0,"✔ متوازنة وتمت التسوية","✔ تمت التسوية – متبقي "&amp;TEXT(P634,"#,##0")),IF(P634&gt;0,"متبقي "&amp;TEXT(P634,"#,##0"),"✔ متوازنة"))))),IF(R634=0,"⚠ أضف سطر عهدة أولًا",IF(OR(C634="",N(G634)=0),"⚠ أكمل التاريخ والقيمة",IF(S634="","⚠ التاريخ خارج السنة المالية",IF(H634="","⚠ اختر بند الموازنة",IF(I634="مرفوض","✖ مرفوض من المدير",IF(I634&lt;&gt;"موافق","⏳ بانتظار موافقة المدير",IF(K634&lt;&gt;"نعم","⚠ غير مسوى مع الحسابات","✔ معتمد ومسوى")))))))))</f>
        <v/>
      </c>
      <c r="R634">
        <f>N(R633)+IF(A634="عهدة",1,0)</f>
        <v/>
      </c>
      <c r="S634">
        <f>IF(C634="","",IF(AND(C634&gt;=DATE(2026,9,1),C634&lt;=DATE(2027,8,31)),(YEAR(C634)-2026)*12+MONTH(C634)-8,""))</f>
        <v/>
      </c>
      <c r="T634">
        <f>IF(AND(A634="مصروف",R634&gt;0,I634="موافق",S634&lt;&gt;"",H634&lt;&gt;""),N(G634),0)</f>
        <v/>
      </c>
    </row>
    <row r="635">
      <c r="A635" s="19" t="n"/>
      <c r="B635" s="20">
        <f>IF(A635="","",IF(R635=0,"⚠ أضف سطر عهدة أولًا","BDR-"&amp;TEXT(R635,"000")))</f>
        <v/>
      </c>
      <c r="C635" s="21" t="n"/>
      <c r="D635" s="20">
        <f>IF(C635="","",IF(S635="","خارج السنة المالية",INDEX(القوائم!$D$2:$D$13,S635)))</f>
        <v/>
      </c>
      <c r="E635" s="22" t="n"/>
      <c r="F635" s="23" t="n"/>
      <c r="G635" s="23" t="n"/>
      <c r="H635" s="22" t="n"/>
      <c r="I635" s="19" t="n"/>
      <c r="J635" s="21" t="n"/>
      <c r="K635" s="19" t="n"/>
      <c r="L635" s="19" t="n"/>
      <c r="M635" s="21" t="n"/>
      <c r="N635" s="22" t="n"/>
      <c r="O635" s="24">
        <f>IF(A635&lt;&gt;"عهدة","",SUMIFS($G$8:$G$5007,$B$8:$B$5007,B635,$A$8:$A$5007,"مصروف",$I$8:$I$5007,"&lt;&gt;مرفوض"))</f>
        <v/>
      </c>
      <c r="P635" s="25">
        <f>IF(A635&lt;&gt;"عهدة","",N(F635)-O635)</f>
        <v/>
      </c>
      <c r="Q635" s="26">
        <f>IF(A635="","",IF(A635="عهدة",IF(N(F635)=0,"⚠ أدخل قيمة العهدة",IF(P635&lt;0,"⛔ عجز / زيادة مصروفات "&amp;TEXT(-P635,"#,##0"),IF(COUNTIFS($B$8:$B$5007,B635,$A$8:$A$5007,"مصروف",$I$8:$I$5007,"&lt;&gt;مرفوض",$K$8:$K$5007,"&lt;&gt;نعم")&gt;0,"⚠ "&amp;COUNTIFS($B$8:$B$5007,B635,$A$8:$A$5007,"مصروف",$I$8:$I$5007,"&lt;&gt;مرفوض",$K$8:$K$5007,"&lt;&gt;نعم")&amp;" مصروف غير مسوى",IF(L635="تمت التسوية",IF(P635=0,"✔ متوازنة وتمت التسوية","✔ تمت التسوية – متبقي "&amp;TEXT(P635,"#,##0")),IF(P635&gt;0,"متبقي "&amp;TEXT(P635,"#,##0"),"✔ متوازنة"))))),IF(R635=0,"⚠ أضف سطر عهدة أولًا",IF(OR(C635="",N(G635)=0),"⚠ أكمل التاريخ والقيمة",IF(S635="","⚠ التاريخ خارج السنة المالية",IF(H635="","⚠ اختر بند الموازنة",IF(I635="مرفوض","✖ مرفوض من المدير",IF(I635&lt;&gt;"موافق","⏳ بانتظار موافقة المدير",IF(K635&lt;&gt;"نعم","⚠ غير مسوى مع الحسابات","✔ معتمد ومسوى")))))))))</f>
        <v/>
      </c>
      <c r="R635">
        <f>N(R634)+IF(A635="عهدة",1,0)</f>
        <v/>
      </c>
      <c r="S635">
        <f>IF(C635="","",IF(AND(C635&gt;=DATE(2026,9,1),C635&lt;=DATE(2027,8,31)),(YEAR(C635)-2026)*12+MONTH(C635)-8,""))</f>
        <v/>
      </c>
      <c r="T635">
        <f>IF(AND(A635="مصروف",R635&gt;0,I635="موافق",S635&lt;&gt;"",H635&lt;&gt;""),N(G635),0)</f>
        <v/>
      </c>
    </row>
    <row r="636">
      <c r="A636" s="19" t="n"/>
      <c r="B636" s="20">
        <f>IF(A636="","",IF(R636=0,"⚠ أضف سطر عهدة أولًا","BDR-"&amp;TEXT(R636,"000")))</f>
        <v/>
      </c>
      <c r="C636" s="21" t="n"/>
      <c r="D636" s="20">
        <f>IF(C636="","",IF(S636="","خارج السنة المالية",INDEX(القوائم!$D$2:$D$13,S636)))</f>
        <v/>
      </c>
      <c r="E636" s="22" t="n"/>
      <c r="F636" s="23" t="n"/>
      <c r="G636" s="23" t="n"/>
      <c r="H636" s="22" t="n"/>
      <c r="I636" s="19" t="n"/>
      <c r="J636" s="21" t="n"/>
      <c r="K636" s="19" t="n"/>
      <c r="L636" s="19" t="n"/>
      <c r="M636" s="21" t="n"/>
      <c r="N636" s="22" t="n"/>
      <c r="O636" s="24">
        <f>IF(A636&lt;&gt;"عهدة","",SUMIFS($G$8:$G$5007,$B$8:$B$5007,B636,$A$8:$A$5007,"مصروف",$I$8:$I$5007,"&lt;&gt;مرفوض"))</f>
        <v/>
      </c>
      <c r="P636" s="25">
        <f>IF(A636&lt;&gt;"عهدة","",N(F636)-O636)</f>
        <v/>
      </c>
      <c r="Q636" s="26">
        <f>IF(A636="","",IF(A636="عهدة",IF(N(F636)=0,"⚠ أدخل قيمة العهدة",IF(P636&lt;0,"⛔ عجز / زيادة مصروفات "&amp;TEXT(-P636,"#,##0"),IF(COUNTIFS($B$8:$B$5007,B636,$A$8:$A$5007,"مصروف",$I$8:$I$5007,"&lt;&gt;مرفوض",$K$8:$K$5007,"&lt;&gt;نعم")&gt;0,"⚠ "&amp;COUNTIFS($B$8:$B$5007,B636,$A$8:$A$5007,"مصروف",$I$8:$I$5007,"&lt;&gt;مرفوض",$K$8:$K$5007,"&lt;&gt;نعم")&amp;" مصروف غير مسوى",IF(L636="تمت التسوية",IF(P636=0,"✔ متوازنة وتمت التسوية","✔ تمت التسوية – متبقي "&amp;TEXT(P636,"#,##0")),IF(P636&gt;0,"متبقي "&amp;TEXT(P636,"#,##0"),"✔ متوازنة"))))),IF(R636=0,"⚠ أضف سطر عهدة أولًا",IF(OR(C636="",N(G636)=0),"⚠ أكمل التاريخ والقيمة",IF(S636="","⚠ التاريخ خارج السنة المالية",IF(H636="","⚠ اختر بند الموازنة",IF(I636="مرفوض","✖ مرفوض من المدير",IF(I636&lt;&gt;"موافق","⏳ بانتظار موافقة المدير",IF(K636&lt;&gt;"نعم","⚠ غير مسوى مع الحسابات","✔ معتمد ومسوى")))))))))</f>
        <v/>
      </c>
      <c r="R636">
        <f>N(R635)+IF(A636="عهدة",1,0)</f>
        <v/>
      </c>
      <c r="S636">
        <f>IF(C636="","",IF(AND(C636&gt;=DATE(2026,9,1),C636&lt;=DATE(2027,8,31)),(YEAR(C636)-2026)*12+MONTH(C636)-8,""))</f>
        <v/>
      </c>
      <c r="T636">
        <f>IF(AND(A636="مصروف",R636&gt;0,I636="موافق",S636&lt;&gt;"",H636&lt;&gt;""),N(G636),0)</f>
        <v/>
      </c>
    </row>
    <row r="637">
      <c r="A637" s="19" t="n"/>
      <c r="B637" s="20">
        <f>IF(A637="","",IF(R637=0,"⚠ أضف سطر عهدة أولًا","BDR-"&amp;TEXT(R637,"000")))</f>
        <v/>
      </c>
      <c r="C637" s="21" t="n"/>
      <c r="D637" s="20">
        <f>IF(C637="","",IF(S637="","خارج السنة المالية",INDEX(القوائم!$D$2:$D$13,S637)))</f>
        <v/>
      </c>
      <c r="E637" s="22" t="n"/>
      <c r="F637" s="23" t="n"/>
      <c r="G637" s="23" t="n"/>
      <c r="H637" s="22" t="n"/>
      <c r="I637" s="19" t="n"/>
      <c r="J637" s="21" t="n"/>
      <c r="K637" s="19" t="n"/>
      <c r="L637" s="19" t="n"/>
      <c r="M637" s="21" t="n"/>
      <c r="N637" s="22" t="n"/>
      <c r="O637" s="24">
        <f>IF(A637&lt;&gt;"عهدة","",SUMIFS($G$8:$G$5007,$B$8:$B$5007,B637,$A$8:$A$5007,"مصروف",$I$8:$I$5007,"&lt;&gt;مرفوض"))</f>
        <v/>
      </c>
      <c r="P637" s="25">
        <f>IF(A637&lt;&gt;"عهدة","",N(F637)-O637)</f>
        <v/>
      </c>
      <c r="Q637" s="26">
        <f>IF(A637="","",IF(A637="عهدة",IF(N(F637)=0,"⚠ أدخل قيمة العهدة",IF(P637&lt;0,"⛔ عجز / زيادة مصروفات "&amp;TEXT(-P637,"#,##0"),IF(COUNTIFS($B$8:$B$5007,B637,$A$8:$A$5007,"مصروف",$I$8:$I$5007,"&lt;&gt;مرفوض",$K$8:$K$5007,"&lt;&gt;نعم")&gt;0,"⚠ "&amp;COUNTIFS($B$8:$B$5007,B637,$A$8:$A$5007,"مصروف",$I$8:$I$5007,"&lt;&gt;مرفوض",$K$8:$K$5007,"&lt;&gt;نعم")&amp;" مصروف غير مسوى",IF(L637="تمت التسوية",IF(P637=0,"✔ متوازنة وتمت التسوية","✔ تمت التسوية – متبقي "&amp;TEXT(P637,"#,##0")),IF(P637&gt;0,"متبقي "&amp;TEXT(P637,"#,##0"),"✔ متوازنة"))))),IF(R637=0,"⚠ أضف سطر عهدة أولًا",IF(OR(C637="",N(G637)=0),"⚠ أكمل التاريخ والقيمة",IF(S637="","⚠ التاريخ خارج السنة المالية",IF(H637="","⚠ اختر بند الموازنة",IF(I637="مرفوض","✖ مرفوض من المدير",IF(I637&lt;&gt;"موافق","⏳ بانتظار موافقة المدير",IF(K637&lt;&gt;"نعم","⚠ غير مسوى مع الحسابات","✔ معتمد ومسوى")))))))))</f>
        <v/>
      </c>
      <c r="R637">
        <f>N(R636)+IF(A637="عهدة",1,0)</f>
        <v/>
      </c>
      <c r="S637">
        <f>IF(C637="","",IF(AND(C637&gt;=DATE(2026,9,1),C637&lt;=DATE(2027,8,31)),(YEAR(C637)-2026)*12+MONTH(C637)-8,""))</f>
        <v/>
      </c>
      <c r="T637">
        <f>IF(AND(A637="مصروف",R637&gt;0,I637="موافق",S637&lt;&gt;"",H637&lt;&gt;""),N(G637),0)</f>
        <v/>
      </c>
    </row>
    <row r="638">
      <c r="A638" s="19" t="n"/>
      <c r="B638" s="20">
        <f>IF(A638="","",IF(R638=0,"⚠ أضف سطر عهدة أولًا","BDR-"&amp;TEXT(R638,"000")))</f>
        <v/>
      </c>
      <c r="C638" s="21" t="n"/>
      <c r="D638" s="20">
        <f>IF(C638="","",IF(S638="","خارج السنة المالية",INDEX(القوائم!$D$2:$D$13,S638)))</f>
        <v/>
      </c>
      <c r="E638" s="22" t="n"/>
      <c r="F638" s="23" t="n"/>
      <c r="G638" s="23" t="n"/>
      <c r="H638" s="22" t="n"/>
      <c r="I638" s="19" t="n"/>
      <c r="J638" s="21" t="n"/>
      <c r="K638" s="19" t="n"/>
      <c r="L638" s="19" t="n"/>
      <c r="M638" s="21" t="n"/>
      <c r="N638" s="22" t="n"/>
      <c r="O638" s="24">
        <f>IF(A638&lt;&gt;"عهدة","",SUMIFS($G$8:$G$5007,$B$8:$B$5007,B638,$A$8:$A$5007,"مصروف",$I$8:$I$5007,"&lt;&gt;مرفوض"))</f>
        <v/>
      </c>
      <c r="P638" s="25">
        <f>IF(A638&lt;&gt;"عهدة","",N(F638)-O638)</f>
        <v/>
      </c>
      <c r="Q638" s="26">
        <f>IF(A638="","",IF(A638="عهدة",IF(N(F638)=0,"⚠ أدخل قيمة العهدة",IF(P638&lt;0,"⛔ عجز / زيادة مصروفات "&amp;TEXT(-P638,"#,##0"),IF(COUNTIFS($B$8:$B$5007,B638,$A$8:$A$5007,"مصروف",$I$8:$I$5007,"&lt;&gt;مرفوض",$K$8:$K$5007,"&lt;&gt;نعم")&gt;0,"⚠ "&amp;COUNTIFS($B$8:$B$5007,B638,$A$8:$A$5007,"مصروف",$I$8:$I$5007,"&lt;&gt;مرفوض",$K$8:$K$5007,"&lt;&gt;نعم")&amp;" مصروف غير مسوى",IF(L638="تمت التسوية",IF(P638=0,"✔ متوازنة وتمت التسوية","✔ تمت التسوية – متبقي "&amp;TEXT(P638,"#,##0")),IF(P638&gt;0,"متبقي "&amp;TEXT(P638,"#,##0"),"✔ متوازنة"))))),IF(R638=0,"⚠ أضف سطر عهدة أولًا",IF(OR(C638="",N(G638)=0),"⚠ أكمل التاريخ والقيمة",IF(S638="","⚠ التاريخ خارج السنة المالية",IF(H638="","⚠ اختر بند الموازنة",IF(I638="مرفوض","✖ مرفوض من المدير",IF(I638&lt;&gt;"موافق","⏳ بانتظار موافقة المدير",IF(K638&lt;&gt;"نعم","⚠ غير مسوى مع الحسابات","✔ معتمد ومسوى")))))))))</f>
        <v/>
      </c>
      <c r="R638">
        <f>N(R637)+IF(A638="عهدة",1,0)</f>
        <v/>
      </c>
      <c r="S638">
        <f>IF(C638="","",IF(AND(C638&gt;=DATE(2026,9,1),C638&lt;=DATE(2027,8,31)),(YEAR(C638)-2026)*12+MONTH(C638)-8,""))</f>
        <v/>
      </c>
      <c r="T638">
        <f>IF(AND(A638="مصروف",R638&gt;0,I638="موافق",S638&lt;&gt;"",H638&lt;&gt;""),N(G638),0)</f>
        <v/>
      </c>
    </row>
    <row r="639">
      <c r="A639" s="19" t="n"/>
      <c r="B639" s="20">
        <f>IF(A639="","",IF(R639=0,"⚠ أضف سطر عهدة أولًا","BDR-"&amp;TEXT(R639,"000")))</f>
        <v/>
      </c>
      <c r="C639" s="21" t="n"/>
      <c r="D639" s="20">
        <f>IF(C639="","",IF(S639="","خارج السنة المالية",INDEX(القوائم!$D$2:$D$13,S639)))</f>
        <v/>
      </c>
      <c r="E639" s="22" t="n"/>
      <c r="F639" s="23" t="n"/>
      <c r="G639" s="23" t="n"/>
      <c r="H639" s="22" t="n"/>
      <c r="I639" s="19" t="n"/>
      <c r="J639" s="21" t="n"/>
      <c r="K639" s="19" t="n"/>
      <c r="L639" s="19" t="n"/>
      <c r="M639" s="21" t="n"/>
      <c r="N639" s="22" t="n"/>
      <c r="O639" s="24">
        <f>IF(A639&lt;&gt;"عهدة","",SUMIFS($G$8:$G$5007,$B$8:$B$5007,B639,$A$8:$A$5007,"مصروف",$I$8:$I$5007,"&lt;&gt;مرفوض"))</f>
        <v/>
      </c>
      <c r="P639" s="25">
        <f>IF(A639&lt;&gt;"عهدة","",N(F639)-O639)</f>
        <v/>
      </c>
      <c r="Q639" s="26">
        <f>IF(A639="","",IF(A639="عهدة",IF(N(F639)=0,"⚠ أدخل قيمة العهدة",IF(P639&lt;0,"⛔ عجز / زيادة مصروفات "&amp;TEXT(-P639,"#,##0"),IF(COUNTIFS($B$8:$B$5007,B639,$A$8:$A$5007,"مصروف",$I$8:$I$5007,"&lt;&gt;مرفوض",$K$8:$K$5007,"&lt;&gt;نعم")&gt;0,"⚠ "&amp;COUNTIFS($B$8:$B$5007,B639,$A$8:$A$5007,"مصروف",$I$8:$I$5007,"&lt;&gt;مرفوض",$K$8:$K$5007,"&lt;&gt;نعم")&amp;" مصروف غير مسوى",IF(L639="تمت التسوية",IF(P639=0,"✔ متوازنة وتمت التسوية","✔ تمت التسوية – متبقي "&amp;TEXT(P639,"#,##0")),IF(P639&gt;0,"متبقي "&amp;TEXT(P639,"#,##0"),"✔ متوازنة"))))),IF(R639=0,"⚠ أضف سطر عهدة أولًا",IF(OR(C639="",N(G639)=0),"⚠ أكمل التاريخ والقيمة",IF(S639="","⚠ التاريخ خارج السنة المالية",IF(H639="","⚠ اختر بند الموازنة",IF(I639="مرفوض","✖ مرفوض من المدير",IF(I639&lt;&gt;"موافق","⏳ بانتظار موافقة المدير",IF(K639&lt;&gt;"نعم","⚠ غير مسوى مع الحسابات","✔ معتمد ومسوى")))))))))</f>
        <v/>
      </c>
      <c r="R639">
        <f>N(R638)+IF(A639="عهدة",1,0)</f>
        <v/>
      </c>
      <c r="S639">
        <f>IF(C639="","",IF(AND(C639&gt;=DATE(2026,9,1),C639&lt;=DATE(2027,8,31)),(YEAR(C639)-2026)*12+MONTH(C639)-8,""))</f>
        <v/>
      </c>
      <c r="T639">
        <f>IF(AND(A639="مصروف",R639&gt;0,I639="موافق",S639&lt;&gt;"",H639&lt;&gt;""),N(G639),0)</f>
        <v/>
      </c>
    </row>
    <row r="640">
      <c r="A640" s="19" t="n"/>
      <c r="B640" s="20">
        <f>IF(A640="","",IF(R640=0,"⚠ أضف سطر عهدة أولًا","BDR-"&amp;TEXT(R640,"000")))</f>
        <v/>
      </c>
      <c r="C640" s="21" t="n"/>
      <c r="D640" s="20">
        <f>IF(C640="","",IF(S640="","خارج السنة المالية",INDEX(القوائم!$D$2:$D$13,S640)))</f>
        <v/>
      </c>
      <c r="E640" s="22" t="n"/>
      <c r="F640" s="23" t="n"/>
      <c r="G640" s="23" t="n"/>
      <c r="H640" s="22" t="n"/>
      <c r="I640" s="19" t="n"/>
      <c r="J640" s="21" t="n"/>
      <c r="K640" s="19" t="n"/>
      <c r="L640" s="19" t="n"/>
      <c r="M640" s="21" t="n"/>
      <c r="N640" s="22" t="n"/>
      <c r="O640" s="24">
        <f>IF(A640&lt;&gt;"عهدة","",SUMIFS($G$8:$G$5007,$B$8:$B$5007,B640,$A$8:$A$5007,"مصروف",$I$8:$I$5007,"&lt;&gt;مرفوض"))</f>
        <v/>
      </c>
      <c r="P640" s="25">
        <f>IF(A640&lt;&gt;"عهدة","",N(F640)-O640)</f>
        <v/>
      </c>
      <c r="Q640" s="26">
        <f>IF(A640="","",IF(A640="عهدة",IF(N(F640)=0,"⚠ أدخل قيمة العهدة",IF(P640&lt;0,"⛔ عجز / زيادة مصروفات "&amp;TEXT(-P640,"#,##0"),IF(COUNTIFS($B$8:$B$5007,B640,$A$8:$A$5007,"مصروف",$I$8:$I$5007,"&lt;&gt;مرفوض",$K$8:$K$5007,"&lt;&gt;نعم")&gt;0,"⚠ "&amp;COUNTIFS($B$8:$B$5007,B640,$A$8:$A$5007,"مصروف",$I$8:$I$5007,"&lt;&gt;مرفوض",$K$8:$K$5007,"&lt;&gt;نعم")&amp;" مصروف غير مسوى",IF(L640="تمت التسوية",IF(P640=0,"✔ متوازنة وتمت التسوية","✔ تمت التسوية – متبقي "&amp;TEXT(P640,"#,##0")),IF(P640&gt;0,"متبقي "&amp;TEXT(P640,"#,##0"),"✔ متوازنة"))))),IF(R640=0,"⚠ أضف سطر عهدة أولًا",IF(OR(C640="",N(G640)=0),"⚠ أكمل التاريخ والقيمة",IF(S640="","⚠ التاريخ خارج السنة المالية",IF(H640="","⚠ اختر بند الموازنة",IF(I640="مرفوض","✖ مرفوض من المدير",IF(I640&lt;&gt;"موافق","⏳ بانتظار موافقة المدير",IF(K640&lt;&gt;"نعم","⚠ غير مسوى مع الحسابات","✔ معتمد ومسوى")))))))))</f>
        <v/>
      </c>
      <c r="R640">
        <f>N(R639)+IF(A640="عهدة",1,0)</f>
        <v/>
      </c>
      <c r="S640">
        <f>IF(C640="","",IF(AND(C640&gt;=DATE(2026,9,1),C640&lt;=DATE(2027,8,31)),(YEAR(C640)-2026)*12+MONTH(C640)-8,""))</f>
        <v/>
      </c>
      <c r="T640">
        <f>IF(AND(A640="مصروف",R640&gt;0,I640="موافق",S640&lt;&gt;"",H640&lt;&gt;""),N(G640),0)</f>
        <v/>
      </c>
    </row>
    <row r="641">
      <c r="A641" s="19" t="n"/>
      <c r="B641" s="20">
        <f>IF(A641="","",IF(R641=0,"⚠ أضف سطر عهدة أولًا","BDR-"&amp;TEXT(R641,"000")))</f>
        <v/>
      </c>
      <c r="C641" s="21" t="n"/>
      <c r="D641" s="20">
        <f>IF(C641="","",IF(S641="","خارج السنة المالية",INDEX(القوائم!$D$2:$D$13,S641)))</f>
        <v/>
      </c>
      <c r="E641" s="22" t="n"/>
      <c r="F641" s="23" t="n"/>
      <c r="G641" s="23" t="n"/>
      <c r="H641" s="22" t="n"/>
      <c r="I641" s="19" t="n"/>
      <c r="J641" s="21" t="n"/>
      <c r="K641" s="19" t="n"/>
      <c r="L641" s="19" t="n"/>
      <c r="M641" s="21" t="n"/>
      <c r="N641" s="22" t="n"/>
      <c r="O641" s="24">
        <f>IF(A641&lt;&gt;"عهدة","",SUMIFS($G$8:$G$5007,$B$8:$B$5007,B641,$A$8:$A$5007,"مصروف",$I$8:$I$5007,"&lt;&gt;مرفوض"))</f>
        <v/>
      </c>
      <c r="P641" s="25">
        <f>IF(A641&lt;&gt;"عهدة","",N(F641)-O641)</f>
        <v/>
      </c>
      <c r="Q641" s="26">
        <f>IF(A641="","",IF(A641="عهدة",IF(N(F641)=0,"⚠ أدخل قيمة العهدة",IF(P641&lt;0,"⛔ عجز / زيادة مصروفات "&amp;TEXT(-P641,"#,##0"),IF(COUNTIFS($B$8:$B$5007,B641,$A$8:$A$5007,"مصروف",$I$8:$I$5007,"&lt;&gt;مرفوض",$K$8:$K$5007,"&lt;&gt;نعم")&gt;0,"⚠ "&amp;COUNTIFS($B$8:$B$5007,B641,$A$8:$A$5007,"مصروف",$I$8:$I$5007,"&lt;&gt;مرفوض",$K$8:$K$5007,"&lt;&gt;نعم")&amp;" مصروف غير مسوى",IF(L641="تمت التسوية",IF(P641=0,"✔ متوازنة وتمت التسوية","✔ تمت التسوية – متبقي "&amp;TEXT(P641,"#,##0")),IF(P641&gt;0,"متبقي "&amp;TEXT(P641,"#,##0"),"✔ متوازنة"))))),IF(R641=0,"⚠ أضف سطر عهدة أولًا",IF(OR(C641="",N(G641)=0),"⚠ أكمل التاريخ والقيمة",IF(S641="","⚠ التاريخ خارج السنة المالية",IF(H641="","⚠ اختر بند الموازنة",IF(I641="مرفوض","✖ مرفوض من المدير",IF(I641&lt;&gt;"موافق","⏳ بانتظار موافقة المدير",IF(K641&lt;&gt;"نعم","⚠ غير مسوى مع الحسابات","✔ معتمد ومسوى")))))))))</f>
        <v/>
      </c>
      <c r="R641">
        <f>N(R640)+IF(A641="عهدة",1,0)</f>
        <v/>
      </c>
      <c r="S641">
        <f>IF(C641="","",IF(AND(C641&gt;=DATE(2026,9,1),C641&lt;=DATE(2027,8,31)),(YEAR(C641)-2026)*12+MONTH(C641)-8,""))</f>
        <v/>
      </c>
      <c r="T641">
        <f>IF(AND(A641="مصروف",R641&gt;0,I641="موافق",S641&lt;&gt;"",H641&lt;&gt;""),N(G641),0)</f>
        <v/>
      </c>
    </row>
    <row r="642">
      <c r="A642" s="19" t="n"/>
      <c r="B642" s="20">
        <f>IF(A642="","",IF(R642=0,"⚠ أضف سطر عهدة أولًا","BDR-"&amp;TEXT(R642,"000")))</f>
        <v/>
      </c>
      <c r="C642" s="21" t="n"/>
      <c r="D642" s="20">
        <f>IF(C642="","",IF(S642="","خارج السنة المالية",INDEX(القوائم!$D$2:$D$13,S642)))</f>
        <v/>
      </c>
      <c r="E642" s="22" t="n"/>
      <c r="F642" s="23" t="n"/>
      <c r="G642" s="23" t="n"/>
      <c r="H642" s="22" t="n"/>
      <c r="I642" s="19" t="n"/>
      <c r="J642" s="21" t="n"/>
      <c r="K642" s="19" t="n"/>
      <c r="L642" s="19" t="n"/>
      <c r="M642" s="21" t="n"/>
      <c r="N642" s="22" t="n"/>
      <c r="O642" s="24">
        <f>IF(A642&lt;&gt;"عهدة","",SUMIFS($G$8:$G$5007,$B$8:$B$5007,B642,$A$8:$A$5007,"مصروف",$I$8:$I$5007,"&lt;&gt;مرفوض"))</f>
        <v/>
      </c>
      <c r="P642" s="25">
        <f>IF(A642&lt;&gt;"عهدة","",N(F642)-O642)</f>
        <v/>
      </c>
      <c r="Q642" s="26">
        <f>IF(A642="","",IF(A642="عهدة",IF(N(F642)=0,"⚠ أدخل قيمة العهدة",IF(P642&lt;0,"⛔ عجز / زيادة مصروفات "&amp;TEXT(-P642,"#,##0"),IF(COUNTIFS($B$8:$B$5007,B642,$A$8:$A$5007,"مصروف",$I$8:$I$5007,"&lt;&gt;مرفوض",$K$8:$K$5007,"&lt;&gt;نعم")&gt;0,"⚠ "&amp;COUNTIFS($B$8:$B$5007,B642,$A$8:$A$5007,"مصروف",$I$8:$I$5007,"&lt;&gt;مرفوض",$K$8:$K$5007,"&lt;&gt;نعم")&amp;" مصروف غير مسوى",IF(L642="تمت التسوية",IF(P642=0,"✔ متوازنة وتمت التسوية","✔ تمت التسوية – متبقي "&amp;TEXT(P642,"#,##0")),IF(P642&gt;0,"متبقي "&amp;TEXT(P642,"#,##0"),"✔ متوازنة"))))),IF(R642=0,"⚠ أضف سطر عهدة أولًا",IF(OR(C642="",N(G642)=0),"⚠ أكمل التاريخ والقيمة",IF(S642="","⚠ التاريخ خارج السنة المالية",IF(H642="","⚠ اختر بند الموازنة",IF(I642="مرفوض","✖ مرفوض من المدير",IF(I642&lt;&gt;"موافق","⏳ بانتظار موافقة المدير",IF(K642&lt;&gt;"نعم","⚠ غير مسوى مع الحسابات","✔ معتمد ومسوى")))))))))</f>
        <v/>
      </c>
      <c r="R642">
        <f>N(R641)+IF(A642="عهدة",1,0)</f>
        <v/>
      </c>
      <c r="S642">
        <f>IF(C642="","",IF(AND(C642&gt;=DATE(2026,9,1),C642&lt;=DATE(2027,8,31)),(YEAR(C642)-2026)*12+MONTH(C642)-8,""))</f>
        <v/>
      </c>
      <c r="T642">
        <f>IF(AND(A642="مصروف",R642&gt;0,I642="موافق",S642&lt;&gt;"",H642&lt;&gt;""),N(G642),0)</f>
        <v/>
      </c>
    </row>
    <row r="643">
      <c r="A643" s="19" t="n"/>
      <c r="B643" s="20">
        <f>IF(A643="","",IF(R643=0,"⚠ أضف سطر عهدة أولًا","BDR-"&amp;TEXT(R643,"000")))</f>
        <v/>
      </c>
      <c r="C643" s="21" t="n"/>
      <c r="D643" s="20">
        <f>IF(C643="","",IF(S643="","خارج السنة المالية",INDEX(القوائم!$D$2:$D$13,S643)))</f>
        <v/>
      </c>
      <c r="E643" s="22" t="n"/>
      <c r="F643" s="23" t="n"/>
      <c r="G643" s="23" t="n"/>
      <c r="H643" s="22" t="n"/>
      <c r="I643" s="19" t="n"/>
      <c r="J643" s="21" t="n"/>
      <c r="K643" s="19" t="n"/>
      <c r="L643" s="19" t="n"/>
      <c r="M643" s="21" t="n"/>
      <c r="N643" s="22" t="n"/>
      <c r="O643" s="24">
        <f>IF(A643&lt;&gt;"عهدة","",SUMIFS($G$8:$G$5007,$B$8:$B$5007,B643,$A$8:$A$5007,"مصروف",$I$8:$I$5007,"&lt;&gt;مرفوض"))</f>
        <v/>
      </c>
      <c r="P643" s="25">
        <f>IF(A643&lt;&gt;"عهدة","",N(F643)-O643)</f>
        <v/>
      </c>
      <c r="Q643" s="26">
        <f>IF(A643="","",IF(A643="عهدة",IF(N(F643)=0,"⚠ أدخل قيمة العهدة",IF(P643&lt;0,"⛔ عجز / زيادة مصروفات "&amp;TEXT(-P643,"#,##0"),IF(COUNTIFS($B$8:$B$5007,B643,$A$8:$A$5007,"مصروف",$I$8:$I$5007,"&lt;&gt;مرفوض",$K$8:$K$5007,"&lt;&gt;نعم")&gt;0,"⚠ "&amp;COUNTIFS($B$8:$B$5007,B643,$A$8:$A$5007,"مصروف",$I$8:$I$5007,"&lt;&gt;مرفوض",$K$8:$K$5007,"&lt;&gt;نعم")&amp;" مصروف غير مسوى",IF(L643="تمت التسوية",IF(P643=0,"✔ متوازنة وتمت التسوية","✔ تمت التسوية – متبقي "&amp;TEXT(P643,"#,##0")),IF(P643&gt;0,"متبقي "&amp;TEXT(P643,"#,##0"),"✔ متوازنة"))))),IF(R643=0,"⚠ أضف سطر عهدة أولًا",IF(OR(C643="",N(G643)=0),"⚠ أكمل التاريخ والقيمة",IF(S643="","⚠ التاريخ خارج السنة المالية",IF(H643="","⚠ اختر بند الموازنة",IF(I643="مرفوض","✖ مرفوض من المدير",IF(I643&lt;&gt;"موافق","⏳ بانتظار موافقة المدير",IF(K643&lt;&gt;"نعم","⚠ غير مسوى مع الحسابات","✔ معتمد ومسوى")))))))))</f>
        <v/>
      </c>
      <c r="R643">
        <f>N(R642)+IF(A643="عهدة",1,0)</f>
        <v/>
      </c>
      <c r="S643">
        <f>IF(C643="","",IF(AND(C643&gt;=DATE(2026,9,1),C643&lt;=DATE(2027,8,31)),(YEAR(C643)-2026)*12+MONTH(C643)-8,""))</f>
        <v/>
      </c>
      <c r="T643">
        <f>IF(AND(A643="مصروف",R643&gt;0,I643="موافق",S643&lt;&gt;"",H643&lt;&gt;""),N(G643),0)</f>
        <v/>
      </c>
    </row>
    <row r="644">
      <c r="A644" s="19" t="n"/>
      <c r="B644" s="20">
        <f>IF(A644="","",IF(R644=0,"⚠ أضف سطر عهدة أولًا","BDR-"&amp;TEXT(R644,"000")))</f>
        <v/>
      </c>
      <c r="C644" s="21" t="n"/>
      <c r="D644" s="20">
        <f>IF(C644="","",IF(S644="","خارج السنة المالية",INDEX(القوائم!$D$2:$D$13,S644)))</f>
        <v/>
      </c>
      <c r="E644" s="22" t="n"/>
      <c r="F644" s="23" t="n"/>
      <c r="G644" s="23" t="n"/>
      <c r="H644" s="22" t="n"/>
      <c r="I644" s="19" t="n"/>
      <c r="J644" s="21" t="n"/>
      <c r="K644" s="19" t="n"/>
      <c r="L644" s="19" t="n"/>
      <c r="M644" s="21" t="n"/>
      <c r="N644" s="22" t="n"/>
      <c r="O644" s="24">
        <f>IF(A644&lt;&gt;"عهدة","",SUMIFS($G$8:$G$5007,$B$8:$B$5007,B644,$A$8:$A$5007,"مصروف",$I$8:$I$5007,"&lt;&gt;مرفوض"))</f>
        <v/>
      </c>
      <c r="P644" s="25">
        <f>IF(A644&lt;&gt;"عهدة","",N(F644)-O644)</f>
        <v/>
      </c>
      <c r="Q644" s="26">
        <f>IF(A644="","",IF(A644="عهدة",IF(N(F644)=0,"⚠ أدخل قيمة العهدة",IF(P644&lt;0,"⛔ عجز / زيادة مصروفات "&amp;TEXT(-P644,"#,##0"),IF(COUNTIFS($B$8:$B$5007,B644,$A$8:$A$5007,"مصروف",$I$8:$I$5007,"&lt;&gt;مرفوض",$K$8:$K$5007,"&lt;&gt;نعم")&gt;0,"⚠ "&amp;COUNTIFS($B$8:$B$5007,B644,$A$8:$A$5007,"مصروف",$I$8:$I$5007,"&lt;&gt;مرفوض",$K$8:$K$5007,"&lt;&gt;نعم")&amp;" مصروف غير مسوى",IF(L644="تمت التسوية",IF(P644=0,"✔ متوازنة وتمت التسوية","✔ تمت التسوية – متبقي "&amp;TEXT(P644,"#,##0")),IF(P644&gt;0,"متبقي "&amp;TEXT(P644,"#,##0"),"✔ متوازنة"))))),IF(R644=0,"⚠ أضف سطر عهدة أولًا",IF(OR(C644="",N(G644)=0),"⚠ أكمل التاريخ والقيمة",IF(S644="","⚠ التاريخ خارج السنة المالية",IF(H644="","⚠ اختر بند الموازنة",IF(I644="مرفوض","✖ مرفوض من المدير",IF(I644&lt;&gt;"موافق","⏳ بانتظار موافقة المدير",IF(K644&lt;&gt;"نعم","⚠ غير مسوى مع الحسابات","✔ معتمد ومسوى")))))))))</f>
        <v/>
      </c>
      <c r="R644">
        <f>N(R643)+IF(A644="عهدة",1,0)</f>
        <v/>
      </c>
      <c r="S644">
        <f>IF(C644="","",IF(AND(C644&gt;=DATE(2026,9,1),C644&lt;=DATE(2027,8,31)),(YEAR(C644)-2026)*12+MONTH(C644)-8,""))</f>
        <v/>
      </c>
      <c r="T644">
        <f>IF(AND(A644="مصروف",R644&gt;0,I644="موافق",S644&lt;&gt;"",H644&lt;&gt;""),N(G644),0)</f>
        <v/>
      </c>
    </row>
    <row r="645">
      <c r="A645" s="19" t="n"/>
      <c r="B645" s="20">
        <f>IF(A645="","",IF(R645=0,"⚠ أضف سطر عهدة أولًا","BDR-"&amp;TEXT(R645,"000")))</f>
        <v/>
      </c>
      <c r="C645" s="21" t="n"/>
      <c r="D645" s="20">
        <f>IF(C645="","",IF(S645="","خارج السنة المالية",INDEX(القوائم!$D$2:$D$13,S645)))</f>
        <v/>
      </c>
      <c r="E645" s="22" t="n"/>
      <c r="F645" s="23" t="n"/>
      <c r="G645" s="23" t="n"/>
      <c r="H645" s="22" t="n"/>
      <c r="I645" s="19" t="n"/>
      <c r="J645" s="21" t="n"/>
      <c r="K645" s="19" t="n"/>
      <c r="L645" s="19" t="n"/>
      <c r="M645" s="21" t="n"/>
      <c r="N645" s="22" t="n"/>
      <c r="O645" s="24">
        <f>IF(A645&lt;&gt;"عهدة","",SUMIFS($G$8:$G$5007,$B$8:$B$5007,B645,$A$8:$A$5007,"مصروف",$I$8:$I$5007,"&lt;&gt;مرفوض"))</f>
        <v/>
      </c>
      <c r="P645" s="25">
        <f>IF(A645&lt;&gt;"عهدة","",N(F645)-O645)</f>
        <v/>
      </c>
      <c r="Q645" s="26">
        <f>IF(A645="","",IF(A645="عهدة",IF(N(F645)=0,"⚠ أدخل قيمة العهدة",IF(P645&lt;0,"⛔ عجز / زيادة مصروفات "&amp;TEXT(-P645,"#,##0"),IF(COUNTIFS($B$8:$B$5007,B645,$A$8:$A$5007,"مصروف",$I$8:$I$5007,"&lt;&gt;مرفوض",$K$8:$K$5007,"&lt;&gt;نعم")&gt;0,"⚠ "&amp;COUNTIFS($B$8:$B$5007,B645,$A$8:$A$5007,"مصروف",$I$8:$I$5007,"&lt;&gt;مرفوض",$K$8:$K$5007,"&lt;&gt;نعم")&amp;" مصروف غير مسوى",IF(L645="تمت التسوية",IF(P645=0,"✔ متوازنة وتمت التسوية","✔ تمت التسوية – متبقي "&amp;TEXT(P645,"#,##0")),IF(P645&gt;0,"متبقي "&amp;TEXT(P645,"#,##0"),"✔ متوازنة"))))),IF(R645=0,"⚠ أضف سطر عهدة أولًا",IF(OR(C645="",N(G645)=0),"⚠ أكمل التاريخ والقيمة",IF(S645="","⚠ التاريخ خارج السنة المالية",IF(H645="","⚠ اختر بند الموازنة",IF(I645="مرفوض","✖ مرفوض من المدير",IF(I645&lt;&gt;"موافق","⏳ بانتظار موافقة المدير",IF(K645&lt;&gt;"نعم","⚠ غير مسوى مع الحسابات","✔ معتمد ومسوى")))))))))</f>
        <v/>
      </c>
      <c r="R645">
        <f>N(R644)+IF(A645="عهدة",1,0)</f>
        <v/>
      </c>
      <c r="S645">
        <f>IF(C645="","",IF(AND(C645&gt;=DATE(2026,9,1),C645&lt;=DATE(2027,8,31)),(YEAR(C645)-2026)*12+MONTH(C645)-8,""))</f>
        <v/>
      </c>
      <c r="T645">
        <f>IF(AND(A645="مصروف",R645&gt;0,I645="موافق",S645&lt;&gt;"",H645&lt;&gt;""),N(G645),0)</f>
        <v/>
      </c>
    </row>
    <row r="646">
      <c r="A646" s="19" t="n"/>
      <c r="B646" s="20">
        <f>IF(A646="","",IF(R646=0,"⚠ أضف سطر عهدة أولًا","BDR-"&amp;TEXT(R646,"000")))</f>
        <v/>
      </c>
      <c r="C646" s="21" t="n"/>
      <c r="D646" s="20">
        <f>IF(C646="","",IF(S646="","خارج السنة المالية",INDEX(القوائم!$D$2:$D$13,S646)))</f>
        <v/>
      </c>
      <c r="E646" s="22" t="n"/>
      <c r="F646" s="23" t="n"/>
      <c r="G646" s="23" t="n"/>
      <c r="H646" s="22" t="n"/>
      <c r="I646" s="19" t="n"/>
      <c r="J646" s="21" t="n"/>
      <c r="K646" s="19" t="n"/>
      <c r="L646" s="19" t="n"/>
      <c r="M646" s="21" t="n"/>
      <c r="N646" s="22" t="n"/>
      <c r="O646" s="24">
        <f>IF(A646&lt;&gt;"عهدة","",SUMIFS($G$8:$G$5007,$B$8:$B$5007,B646,$A$8:$A$5007,"مصروف",$I$8:$I$5007,"&lt;&gt;مرفوض"))</f>
        <v/>
      </c>
      <c r="P646" s="25">
        <f>IF(A646&lt;&gt;"عهدة","",N(F646)-O646)</f>
        <v/>
      </c>
      <c r="Q646" s="26">
        <f>IF(A646="","",IF(A646="عهدة",IF(N(F646)=0,"⚠ أدخل قيمة العهدة",IF(P646&lt;0,"⛔ عجز / زيادة مصروفات "&amp;TEXT(-P646,"#,##0"),IF(COUNTIFS($B$8:$B$5007,B646,$A$8:$A$5007,"مصروف",$I$8:$I$5007,"&lt;&gt;مرفوض",$K$8:$K$5007,"&lt;&gt;نعم")&gt;0,"⚠ "&amp;COUNTIFS($B$8:$B$5007,B646,$A$8:$A$5007,"مصروف",$I$8:$I$5007,"&lt;&gt;مرفوض",$K$8:$K$5007,"&lt;&gt;نعم")&amp;" مصروف غير مسوى",IF(L646="تمت التسوية",IF(P646=0,"✔ متوازنة وتمت التسوية","✔ تمت التسوية – متبقي "&amp;TEXT(P646,"#,##0")),IF(P646&gt;0,"متبقي "&amp;TEXT(P646,"#,##0"),"✔ متوازنة"))))),IF(R646=0,"⚠ أضف سطر عهدة أولًا",IF(OR(C646="",N(G646)=0),"⚠ أكمل التاريخ والقيمة",IF(S646="","⚠ التاريخ خارج السنة المالية",IF(H646="","⚠ اختر بند الموازنة",IF(I646="مرفوض","✖ مرفوض من المدير",IF(I646&lt;&gt;"موافق","⏳ بانتظار موافقة المدير",IF(K646&lt;&gt;"نعم","⚠ غير مسوى مع الحسابات","✔ معتمد ومسوى")))))))))</f>
        <v/>
      </c>
      <c r="R646">
        <f>N(R645)+IF(A646="عهدة",1,0)</f>
        <v/>
      </c>
      <c r="S646">
        <f>IF(C646="","",IF(AND(C646&gt;=DATE(2026,9,1),C646&lt;=DATE(2027,8,31)),(YEAR(C646)-2026)*12+MONTH(C646)-8,""))</f>
        <v/>
      </c>
      <c r="T646">
        <f>IF(AND(A646="مصروف",R646&gt;0,I646="موافق",S646&lt;&gt;"",H646&lt;&gt;""),N(G646),0)</f>
        <v/>
      </c>
    </row>
    <row r="647">
      <c r="A647" s="19" t="n"/>
      <c r="B647" s="20">
        <f>IF(A647="","",IF(R647=0,"⚠ أضف سطر عهدة أولًا","BDR-"&amp;TEXT(R647,"000")))</f>
        <v/>
      </c>
      <c r="C647" s="21" t="n"/>
      <c r="D647" s="20">
        <f>IF(C647="","",IF(S647="","خارج السنة المالية",INDEX(القوائم!$D$2:$D$13,S647)))</f>
        <v/>
      </c>
      <c r="E647" s="22" t="n"/>
      <c r="F647" s="23" t="n"/>
      <c r="G647" s="23" t="n"/>
      <c r="H647" s="22" t="n"/>
      <c r="I647" s="19" t="n"/>
      <c r="J647" s="21" t="n"/>
      <c r="K647" s="19" t="n"/>
      <c r="L647" s="19" t="n"/>
      <c r="M647" s="21" t="n"/>
      <c r="N647" s="22" t="n"/>
      <c r="O647" s="24">
        <f>IF(A647&lt;&gt;"عهدة","",SUMIFS($G$8:$G$5007,$B$8:$B$5007,B647,$A$8:$A$5007,"مصروف",$I$8:$I$5007,"&lt;&gt;مرفوض"))</f>
        <v/>
      </c>
      <c r="P647" s="25">
        <f>IF(A647&lt;&gt;"عهدة","",N(F647)-O647)</f>
        <v/>
      </c>
      <c r="Q647" s="26">
        <f>IF(A647="","",IF(A647="عهدة",IF(N(F647)=0,"⚠ أدخل قيمة العهدة",IF(P647&lt;0,"⛔ عجز / زيادة مصروفات "&amp;TEXT(-P647,"#,##0"),IF(COUNTIFS($B$8:$B$5007,B647,$A$8:$A$5007,"مصروف",$I$8:$I$5007,"&lt;&gt;مرفوض",$K$8:$K$5007,"&lt;&gt;نعم")&gt;0,"⚠ "&amp;COUNTIFS($B$8:$B$5007,B647,$A$8:$A$5007,"مصروف",$I$8:$I$5007,"&lt;&gt;مرفوض",$K$8:$K$5007,"&lt;&gt;نعم")&amp;" مصروف غير مسوى",IF(L647="تمت التسوية",IF(P647=0,"✔ متوازنة وتمت التسوية","✔ تمت التسوية – متبقي "&amp;TEXT(P647,"#,##0")),IF(P647&gt;0,"متبقي "&amp;TEXT(P647,"#,##0"),"✔ متوازنة"))))),IF(R647=0,"⚠ أضف سطر عهدة أولًا",IF(OR(C647="",N(G647)=0),"⚠ أكمل التاريخ والقيمة",IF(S647="","⚠ التاريخ خارج السنة المالية",IF(H647="","⚠ اختر بند الموازنة",IF(I647="مرفوض","✖ مرفوض من المدير",IF(I647&lt;&gt;"موافق","⏳ بانتظار موافقة المدير",IF(K647&lt;&gt;"نعم","⚠ غير مسوى مع الحسابات","✔ معتمد ومسوى")))))))))</f>
        <v/>
      </c>
      <c r="R647">
        <f>N(R646)+IF(A647="عهدة",1,0)</f>
        <v/>
      </c>
      <c r="S647">
        <f>IF(C647="","",IF(AND(C647&gt;=DATE(2026,9,1),C647&lt;=DATE(2027,8,31)),(YEAR(C647)-2026)*12+MONTH(C647)-8,""))</f>
        <v/>
      </c>
      <c r="T647">
        <f>IF(AND(A647="مصروف",R647&gt;0,I647="موافق",S647&lt;&gt;"",H647&lt;&gt;""),N(G647),0)</f>
        <v/>
      </c>
    </row>
    <row r="648">
      <c r="A648" s="19" t="n"/>
      <c r="B648" s="20">
        <f>IF(A648="","",IF(R648=0,"⚠ أضف سطر عهدة أولًا","BDR-"&amp;TEXT(R648,"000")))</f>
        <v/>
      </c>
      <c r="C648" s="21" t="n"/>
      <c r="D648" s="20">
        <f>IF(C648="","",IF(S648="","خارج السنة المالية",INDEX(القوائم!$D$2:$D$13,S648)))</f>
        <v/>
      </c>
      <c r="E648" s="22" t="n"/>
      <c r="F648" s="23" t="n"/>
      <c r="G648" s="23" t="n"/>
      <c r="H648" s="22" t="n"/>
      <c r="I648" s="19" t="n"/>
      <c r="J648" s="21" t="n"/>
      <c r="K648" s="19" t="n"/>
      <c r="L648" s="19" t="n"/>
      <c r="M648" s="21" t="n"/>
      <c r="N648" s="22" t="n"/>
      <c r="O648" s="24">
        <f>IF(A648&lt;&gt;"عهدة","",SUMIFS($G$8:$G$5007,$B$8:$B$5007,B648,$A$8:$A$5007,"مصروف",$I$8:$I$5007,"&lt;&gt;مرفوض"))</f>
        <v/>
      </c>
      <c r="P648" s="25">
        <f>IF(A648&lt;&gt;"عهدة","",N(F648)-O648)</f>
        <v/>
      </c>
      <c r="Q648" s="26">
        <f>IF(A648="","",IF(A648="عهدة",IF(N(F648)=0,"⚠ أدخل قيمة العهدة",IF(P648&lt;0,"⛔ عجز / زيادة مصروفات "&amp;TEXT(-P648,"#,##0"),IF(COUNTIFS($B$8:$B$5007,B648,$A$8:$A$5007,"مصروف",$I$8:$I$5007,"&lt;&gt;مرفوض",$K$8:$K$5007,"&lt;&gt;نعم")&gt;0,"⚠ "&amp;COUNTIFS($B$8:$B$5007,B648,$A$8:$A$5007,"مصروف",$I$8:$I$5007,"&lt;&gt;مرفوض",$K$8:$K$5007,"&lt;&gt;نعم")&amp;" مصروف غير مسوى",IF(L648="تمت التسوية",IF(P648=0,"✔ متوازنة وتمت التسوية","✔ تمت التسوية – متبقي "&amp;TEXT(P648,"#,##0")),IF(P648&gt;0,"متبقي "&amp;TEXT(P648,"#,##0"),"✔ متوازنة"))))),IF(R648=0,"⚠ أضف سطر عهدة أولًا",IF(OR(C648="",N(G648)=0),"⚠ أكمل التاريخ والقيمة",IF(S648="","⚠ التاريخ خارج السنة المالية",IF(H648="","⚠ اختر بند الموازنة",IF(I648="مرفوض","✖ مرفوض من المدير",IF(I648&lt;&gt;"موافق","⏳ بانتظار موافقة المدير",IF(K648&lt;&gt;"نعم","⚠ غير مسوى مع الحسابات","✔ معتمد ومسوى")))))))))</f>
        <v/>
      </c>
      <c r="R648">
        <f>N(R647)+IF(A648="عهدة",1,0)</f>
        <v/>
      </c>
      <c r="S648">
        <f>IF(C648="","",IF(AND(C648&gt;=DATE(2026,9,1),C648&lt;=DATE(2027,8,31)),(YEAR(C648)-2026)*12+MONTH(C648)-8,""))</f>
        <v/>
      </c>
      <c r="T648">
        <f>IF(AND(A648="مصروف",R648&gt;0,I648="موافق",S648&lt;&gt;"",H648&lt;&gt;""),N(G648),0)</f>
        <v/>
      </c>
    </row>
    <row r="649">
      <c r="A649" s="19" t="n"/>
      <c r="B649" s="20">
        <f>IF(A649="","",IF(R649=0,"⚠ أضف سطر عهدة أولًا","BDR-"&amp;TEXT(R649,"000")))</f>
        <v/>
      </c>
      <c r="C649" s="21" t="n"/>
      <c r="D649" s="20">
        <f>IF(C649="","",IF(S649="","خارج السنة المالية",INDEX(القوائم!$D$2:$D$13,S649)))</f>
        <v/>
      </c>
      <c r="E649" s="22" t="n"/>
      <c r="F649" s="23" t="n"/>
      <c r="G649" s="23" t="n"/>
      <c r="H649" s="22" t="n"/>
      <c r="I649" s="19" t="n"/>
      <c r="J649" s="21" t="n"/>
      <c r="K649" s="19" t="n"/>
      <c r="L649" s="19" t="n"/>
      <c r="M649" s="21" t="n"/>
      <c r="N649" s="22" t="n"/>
      <c r="O649" s="24">
        <f>IF(A649&lt;&gt;"عهدة","",SUMIFS($G$8:$G$5007,$B$8:$B$5007,B649,$A$8:$A$5007,"مصروف",$I$8:$I$5007,"&lt;&gt;مرفوض"))</f>
        <v/>
      </c>
      <c r="P649" s="25">
        <f>IF(A649&lt;&gt;"عهدة","",N(F649)-O649)</f>
        <v/>
      </c>
      <c r="Q649" s="26">
        <f>IF(A649="","",IF(A649="عهدة",IF(N(F649)=0,"⚠ أدخل قيمة العهدة",IF(P649&lt;0,"⛔ عجز / زيادة مصروفات "&amp;TEXT(-P649,"#,##0"),IF(COUNTIFS($B$8:$B$5007,B649,$A$8:$A$5007,"مصروف",$I$8:$I$5007,"&lt;&gt;مرفوض",$K$8:$K$5007,"&lt;&gt;نعم")&gt;0,"⚠ "&amp;COUNTIFS($B$8:$B$5007,B649,$A$8:$A$5007,"مصروف",$I$8:$I$5007,"&lt;&gt;مرفوض",$K$8:$K$5007,"&lt;&gt;نعم")&amp;" مصروف غير مسوى",IF(L649="تمت التسوية",IF(P649=0,"✔ متوازنة وتمت التسوية","✔ تمت التسوية – متبقي "&amp;TEXT(P649,"#,##0")),IF(P649&gt;0,"متبقي "&amp;TEXT(P649,"#,##0"),"✔ متوازنة"))))),IF(R649=0,"⚠ أضف سطر عهدة أولًا",IF(OR(C649="",N(G649)=0),"⚠ أكمل التاريخ والقيمة",IF(S649="","⚠ التاريخ خارج السنة المالية",IF(H649="","⚠ اختر بند الموازنة",IF(I649="مرفوض","✖ مرفوض من المدير",IF(I649&lt;&gt;"موافق","⏳ بانتظار موافقة المدير",IF(K649&lt;&gt;"نعم","⚠ غير مسوى مع الحسابات","✔ معتمد ومسوى")))))))))</f>
        <v/>
      </c>
      <c r="R649">
        <f>N(R648)+IF(A649="عهدة",1,0)</f>
        <v/>
      </c>
      <c r="S649">
        <f>IF(C649="","",IF(AND(C649&gt;=DATE(2026,9,1),C649&lt;=DATE(2027,8,31)),(YEAR(C649)-2026)*12+MONTH(C649)-8,""))</f>
        <v/>
      </c>
      <c r="T649">
        <f>IF(AND(A649="مصروف",R649&gt;0,I649="موافق",S649&lt;&gt;"",H649&lt;&gt;""),N(G649),0)</f>
        <v/>
      </c>
    </row>
    <row r="650">
      <c r="A650" s="19" t="n"/>
      <c r="B650" s="20">
        <f>IF(A650="","",IF(R650=0,"⚠ أضف سطر عهدة أولًا","BDR-"&amp;TEXT(R650,"000")))</f>
        <v/>
      </c>
      <c r="C650" s="21" t="n"/>
      <c r="D650" s="20">
        <f>IF(C650="","",IF(S650="","خارج السنة المالية",INDEX(القوائم!$D$2:$D$13,S650)))</f>
        <v/>
      </c>
      <c r="E650" s="22" t="n"/>
      <c r="F650" s="23" t="n"/>
      <c r="G650" s="23" t="n"/>
      <c r="H650" s="22" t="n"/>
      <c r="I650" s="19" t="n"/>
      <c r="J650" s="21" t="n"/>
      <c r="K650" s="19" t="n"/>
      <c r="L650" s="19" t="n"/>
      <c r="M650" s="21" t="n"/>
      <c r="N650" s="22" t="n"/>
      <c r="O650" s="24">
        <f>IF(A650&lt;&gt;"عهدة","",SUMIFS($G$8:$G$5007,$B$8:$B$5007,B650,$A$8:$A$5007,"مصروف",$I$8:$I$5007,"&lt;&gt;مرفوض"))</f>
        <v/>
      </c>
      <c r="P650" s="25">
        <f>IF(A650&lt;&gt;"عهدة","",N(F650)-O650)</f>
        <v/>
      </c>
      <c r="Q650" s="26">
        <f>IF(A650="","",IF(A650="عهدة",IF(N(F650)=0,"⚠ أدخل قيمة العهدة",IF(P650&lt;0,"⛔ عجز / زيادة مصروفات "&amp;TEXT(-P650,"#,##0"),IF(COUNTIFS($B$8:$B$5007,B650,$A$8:$A$5007,"مصروف",$I$8:$I$5007,"&lt;&gt;مرفوض",$K$8:$K$5007,"&lt;&gt;نعم")&gt;0,"⚠ "&amp;COUNTIFS($B$8:$B$5007,B650,$A$8:$A$5007,"مصروف",$I$8:$I$5007,"&lt;&gt;مرفوض",$K$8:$K$5007,"&lt;&gt;نعم")&amp;" مصروف غير مسوى",IF(L650="تمت التسوية",IF(P650=0,"✔ متوازنة وتمت التسوية","✔ تمت التسوية – متبقي "&amp;TEXT(P650,"#,##0")),IF(P650&gt;0,"متبقي "&amp;TEXT(P650,"#,##0"),"✔ متوازنة"))))),IF(R650=0,"⚠ أضف سطر عهدة أولًا",IF(OR(C650="",N(G650)=0),"⚠ أكمل التاريخ والقيمة",IF(S650="","⚠ التاريخ خارج السنة المالية",IF(H650="","⚠ اختر بند الموازنة",IF(I650="مرفوض","✖ مرفوض من المدير",IF(I650&lt;&gt;"موافق","⏳ بانتظار موافقة المدير",IF(K650&lt;&gt;"نعم","⚠ غير مسوى مع الحسابات","✔ معتمد ومسوى")))))))))</f>
        <v/>
      </c>
      <c r="R650">
        <f>N(R649)+IF(A650="عهدة",1,0)</f>
        <v/>
      </c>
      <c r="S650">
        <f>IF(C650="","",IF(AND(C650&gt;=DATE(2026,9,1),C650&lt;=DATE(2027,8,31)),(YEAR(C650)-2026)*12+MONTH(C650)-8,""))</f>
        <v/>
      </c>
      <c r="T650">
        <f>IF(AND(A650="مصروف",R650&gt;0,I650="موافق",S650&lt;&gt;"",H650&lt;&gt;""),N(G650),0)</f>
        <v/>
      </c>
    </row>
    <row r="651">
      <c r="A651" s="19" t="n"/>
      <c r="B651" s="20">
        <f>IF(A651="","",IF(R651=0,"⚠ أضف سطر عهدة أولًا","BDR-"&amp;TEXT(R651,"000")))</f>
        <v/>
      </c>
      <c r="C651" s="21" t="n"/>
      <c r="D651" s="20">
        <f>IF(C651="","",IF(S651="","خارج السنة المالية",INDEX(القوائم!$D$2:$D$13,S651)))</f>
        <v/>
      </c>
      <c r="E651" s="22" t="n"/>
      <c r="F651" s="23" t="n"/>
      <c r="G651" s="23" t="n"/>
      <c r="H651" s="22" t="n"/>
      <c r="I651" s="19" t="n"/>
      <c r="J651" s="21" t="n"/>
      <c r="K651" s="19" t="n"/>
      <c r="L651" s="19" t="n"/>
      <c r="M651" s="21" t="n"/>
      <c r="N651" s="22" t="n"/>
      <c r="O651" s="24">
        <f>IF(A651&lt;&gt;"عهدة","",SUMIFS($G$8:$G$5007,$B$8:$B$5007,B651,$A$8:$A$5007,"مصروف",$I$8:$I$5007,"&lt;&gt;مرفوض"))</f>
        <v/>
      </c>
      <c r="P651" s="25">
        <f>IF(A651&lt;&gt;"عهدة","",N(F651)-O651)</f>
        <v/>
      </c>
      <c r="Q651" s="26">
        <f>IF(A651="","",IF(A651="عهدة",IF(N(F651)=0,"⚠ أدخل قيمة العهدة",IF(P651&lt;0,"⛔ عجز / زيادة مصروفات "&amp;TEXT(-P651,"#,##0"),IF(COUNTIFS($B$8:$B$5007,B651,$A$8:$A$5007,"مصروف",$I$8:$I$5007,"&lt;&gt;مرفوض",$K$8:$K$5007,"&lt;&gt;نعم")&gt;0,"⚠ "&amp;COUNTIFS($B$8:$B$5007,B651,$A$8:$A$5007,"مصروف",$I$8:$I$5007,"&lt;&gt;مرفوض",$K$8:$K$5007,"&lt;&gt;نعم")&amp;" مصروف غير مسوى",IF(L651="تمت التسوية",IF(P651=0,"✔ متوازنة وتمت التسوية","✔ تمت التسوية – متبقي "&amp;TEXT(P651,"#,##0")),IF(P651&gt;0,"متبقي "&amp;TEXT(P651,"#,##0"),"✔ متوازنة"))))),IF(R651=0,"⚠ أضف سطر عهدة أولًا",IF(OR(C651="",N(G651)=0),"⚠ أكمل التاريخ والقيمة",IF(S651="","⚠ التاريخ خارج السنة المالية",IF(H651="","⚠ اختر بند الموازنة",IF(I651="مرفوض","✖ مرفوض من المدير",IF(I651&lt;&gt;"موافق","⏳ بانتظار موافقة المدير",IF(K651&lt;&gt;"نعم","⚠ غير مسوى مع الحسابات","✔ معتمد ومسوى")))))))))</f>
        <v/>
      </c>
      <c r="R651">
        <f>N(R650)+IF(A651="عهدة",1,0)</f>
        <v/>
      </c>
      <c r="S651">
        <f>IF(C651="","",IF(AND(C651&gt;=DATE(2026,9,1),C651&lt;=DATE(2027,8,31)),(YEAR(C651)-2026)*12+MONTH(C651)-8,""))</f>
        <v/>
      </c>
      <c r="T651">
        <f>IF(AND(A651="مصروف",R651&gt;0,I651="موافق",S651&lt;&gt;"",H651&lt;&gt;""),N(G651),0)</f>
        <v/>
      </c>
    </row>
    <row r="652">
      <c r="A652" s="19" t="n"/>
      <c r="B652" s="20">
        <f>IF(A652="","",IF(R652=0,"⚠ أضف سطر عهدة أولًا","BDR-"&amp;TEXT(R652,"000")))</f>
        <v/>
      </c>
      <c r="C652" s="21" t="n"/>
      <c r="D652" s="20">
        <f>IF(C652="","",IF(S652="","خارج السنة المالية",INDEX(القوائم!$D$2:$D$13,S652)))</f>
        <v/>
      </c>
      <c r="E652" s="22" t="n"/>
      <c r="F652" s="23" t="n"/>
      <c r="G652" s="23" t="n"/>
      <c r="H652" s="22" t="n"/>
      <c r="I652" s="19" t="n"/>
      <c r="J652" s="21" t="n"/>
      <c r="K652" s="19" t="n"/>
      <c r="L652" s="19" t="n"/>
      <c r="M652" s="21" t="n"/>
      <c r="N652" s="22" t="n"/>
      <c r="O652" s="24">
        <f>IF(A652&lt;&gt;"عهدة","",SUMIFS($G$8:$G$5007,$B$8:$B$5007,B652,$A$8:$A$5007,"مصروف",$I$8:$I$5007,"&lt;&gt;مرفوض"))</f>
        <v/>
      </c>
      <c r="P652" s="25">
        <f>IF(A652&lt;&gt;"عهدة","",N(F652)-O652)</f>
        <v/>
      </c>
      <c r="Q652" s="26">
        <f>IF(A652="","",IF(A652="عهدة",IF(N(F652)=0,"⚠ أدخل قيمة العهدة",IF(P652&lt;0,"⛔ عجز / زيادة مصروفات "&amp;TEXT(-P652,"#,##0"),IF(COUNTIFS($B$8:$B$5007,B652,$A$8:$A$5007,"مصروف",$I$8:$I$5007,"&lt;&gt;مرفوض",$K$8:$K$5007,"&lt;&gt;نعم")&gt;0,"⚠ "&amp;COUNTIFS($B$8:$B$5007,B652,$A$8:$A$5007,"مصروف",$I$8:$I$5007,"&lt;&gt;مرفوض",$K$8:$K$5007,"&lt;&gt;نعم")&amp;" مصروف غير مسوى",IF(L652="تمت التسوية",IF(P652=0,"✔ متوازنة وتمت التسوية","✔ تمت التسوية – متبقي "&amp;TEXT(P652,"#,##0")),IF(P652&gt;0,"متبقي "&amp;TEXT(P652,"#,##0"),"✔ متوازنة"))))),IF(R652=0,"⚠ أضف سطر عهدة أولًا",IF(OR(C652="",N(G652)=0),"⚠ أكمل التاريخ والقيمة",IF(S652="","⚠ التاريخ خارج السنة المالية",IF(H652="","⚠ اختر بند الموازنة",IF(I652="مرفوض","✖ مرفوض من المدير",IF(I652&lt;&gt;"موافق","⏳ بانتظار موافقة المدير",IF(K652&lt;&gt;"نعم","⚠ غير مسوى مع الحسابات","✔ معتمد ومسوى")))))))))</f>
        <v/>
      </c>
      <c r="R652">
        <f>N(R651)+IF(A652="عهدة",1,0)</f>
        <v/>
      </c>
      <c r="S652">
        <f>IF(C652="","",IF(AND(C652&gt;=DATE(2026,9,1),C652&lt;=DATE(2027,8,31)),(YEAR(C652)-2026)*12+MONTH(C652)-8,""))</f>
        <v/>
      </c>
      <c r="T652">
        <f>IF(AND(A652="مصروف",R652&gt;0,I652="موافق",S652&lt;&gt;"",H652&lt;&gt;""),N(G652),0)</f>
        <v/>
      </c>
    </row>
    <row r="653">
      <c r="A653" s="19" t="n"/>
      <c r="B653" s="20">
        <f>IF(A653="","",IF(R653=0,"⚠ أضف سطر عهدة أولًا","BDR-"&amp;TEXT(R653,"000")))</f>
        <v/>
      </c>
      <c r="C653" s="21" t="n"/>
      <c r="D653" s="20">
        <f>IF(C653="","",IF(S653="","خارج السنة المالية",INDEX(القوائم!$D$2:$D$13,S653)))</f>
        <v/>
      </c>
      <c r="E653" s="22" t="n"/>
      <c r="F653" s="23" t="n"/>
      <c r="G653" s="23" t="n"/>
      <c r="H653" s="22" t="n"/>
      <c r="I653" s="19" t="n"/>
      <c r="J653" s="21" t="n"/>
      <c r="K653" s="19" t="n"/>
      <c r="L653" s="19" t="n"/>
      <c r="M653" s="21" t="n"/>
      <c r="N653" s="22" t="n"/>
      <c r="O653" s="24">
        <f>IF(A653&lt;&gt;"عهدة","",SUMIFS($G$8:$G$5007,$B$8:$B$5007,B653,$A$8:$A$5007,"مصروف",$I$8:$I$5007,"&lt;&gt;مرفوض"))</f>
        <v/>
      </c>
      <c r="P653" s="25">
        <f>IF(A653&lt;&gt;"عهدة","",N(F653)-O653)</f>
        <v/>
      </c>
      <c r="Q653" s="26">
        <f>IF(A653="","",IF(A653="عهدة",IF(N(F653)=0,"⚠ أدخل قيمة العهدة",IF(P653&lt;0,"⛔ عجز / زيادة مصروفات "&amp;TEXT(-P653,"#,##0"),IF(COUNTIFS($B$8:$B$5007,B653,$A$8:$A$5007,"مصروف",$I$8:$I$5007,"&lt;&gt;مرفوض",$K$8:$K$5007,"&lt;&gt;نعم")&gt;0,"⚠ "&amp;COUNTIFS($B$8:$B$5007,B653,$A$8:$A$5007,"مصروف",$I$8:$I$5007,"&lt;&gt;مرفوض",$K$8:$K$5007,"&lt;&gt;نعم")&amp;" مصروف غير مسوى",IF(L653="تمت التسوية",IF(P653=0,"✔ متوازنة وتمت التسوية","✔ تمت التسوية – متبقي "&amp;TEXT(P653,"#,##0")),IF(P653&gt;0,"متبقي "&amp;TEXT(P653,"#,##0"),"✔ متوازنة"))))),IF(R653=0,"⚠ أضف سطر عهدة أولًا",IF(OR(C653="",N(G653)=0),"⚠ أكمل التاريخ والقيمة",IF(S653="","⚠ التاريخ خارج السنة المالية",IF(H653="","⚠ اختر بند الموازنة",IF(I653="مرفوض","✖ مرفوض من المدير",IF(I653&lt;&gt;"موافق","⏳ بانتظار موافقة المدير",IF(K653&lt;&gt;"نعم","⚠ غير مسوى مع الحسابات","✔ معتمد ومسوى")))))))))</f>
        <v/>
      </c>
      <c r="R653">
        <f>N(R652)+IF(A653="عهدة",1,0)</f>
        <v/>
      </c>
      <c r="S653">
        <f>IF(C653="","",IF(AND(C653&gt;=DATE(2026,9,1),C653&lt;=DATE(2027,8,31)),(YEAR(C653)-2026)*12+MONTH(C653)-8,""))</f>
        <v/>
      </c>
      <c r="T653">
        <f>IF(AND(A653="مصروف",R653&gt;0,I653="موافق",S653&lt;&gt;"",H653&lt;&gt;""),N(G653),0)</f>
        <v/>
      </c>
    </row>
    <row r="654">
      <c r="A654" s="19" t="n"/>
      <c r="B654" s="20">
        <f>IF(A654="","",IF(R654=0,"⚠ أضف سطر عهدة أولًا","BDR-"&amp;TEXT(R654,"000")))</f>
        <v/>
      </c>
      <c r="C654" s="21" t="n"/>
      <c r="D654" s="20">
        <f>IF(C654="","",IF(S654="","خارج السنة المالية",INDEX(القوائم!$D$2:$D$13,S654)))</f>
        <v/>
      </c>
      <c r="E654" s="22" t="n"/>
      <c r="F654" s="23" t="n"/>
      <c r="G654" s="23" t="n"/>
      <c r="H654" s="22" t="n"/>
      <c r="I654" s="19" t="n"/>
      <c r="J654" s="21" t="n"/>
      <c r="K654" s="19" t="n"/>
      <c r="L654" s="19" t="n"/>
      <c r="M654" s="21" t="n"/>
      <c r="N654" s="22" t="n"/>
      <c r="O654" s="24">
        <f>IF(A654&lt;&gt;"عهدة","",SUMIFS($G$8:$G$5007,$B$8:$B$5007,B654,$A$8:$A$5007,"مصروف",$I$8:$I$5007,"&lt;&gt;مرفوض"))</f>
        <v/>
      </c>
      <c r="P654" s="25">
        <f>IF(A654&lt;&gt;"عهدة","",N(F654)-O654)</f>
        <v/>
      </c>
      <c r="Q654" s="26">
        <f>IF(A654="","",IF(A654="عهدة",IF(N(F654)=0,"⚠ أدخل قيمة العهدة",IF(P654&lt;0,"⛔ عجز / زيادة مصروفات "&amp;TEXT(-P654,"#,##0"),IF(COUNTIFS($B$8:$B$5007,B654,$A$8:$A$5007,"مصروف",$I$8:$I$5007,"&lt;&gt;مرفوض",$K$8:$K$5007,"&lt;&gt;نعم")&gt;0,"⚠ "&amp;COUNTIFS($B$8:$B$5007,B654,$A$8:$A$5007,"مصروف",$I$8:$I$5007,"&lt;&gt;مرفوض",$K$8:$K$5007,"&lt;&gt;نعم")&amp;" مصروف غير مسوى",IF(L654="تمت التسوية",IF(P654=0,"✔ متوازنة وتمت التسوية","✔ تمت التسوية – متبقي "&amp;TEXT(P654,"#,##0")),IF(P654&gt;0,"متبقي "&amp;TEXT(P654,"#,##0"),"✔ متوازنة"))))),IF(R654=0,"⚠ أضف سطر عهدة أولًا",IF(OR(C654="",N(G654)=0),"⚠ أكمل التاريخ والقيمة",IF(S654="","⚠ التاريخ خارج السنة المالية",IF(H654="","⚠ اختر بند الموازنة",IF(I654="مرفوض","✖ مرفوض من المدير",IF(I654&lt;&gt;"موافق","⏳ بانتظار موافقة المدير",IF(K654&lt;&gt;"نعم","⚠ غير مسوى مع الحسابات","✔ معتمد ومسوى")))))))))</f>
        <v/>
      </c>
      <c r="R654">
        <f>N(R653)+IF(A654="عهدة",1,0)</f>
        <v/>
      </c>
      <c r="S654">
        <f>IF(C654="","",IF(AND(C654&gt;=DATE(2026,9,1),C654&lt;=DATE(2027,8,31)),(YEAR(C654)-2026)*12+MONTH(C654)-8,""))</f>
        <v/>
      </c>
      <c r="T654">
        <f>IF(AND(A654="مصروف",R654&gt;0,I654="موافق",S654&lt;&gt;"",H654&lt;&gt;""),N(G654),0)</f>
        <v/>
      </c>
    </row>
    <row r="655">
      <c r="A655" s="19" t="n"/>
      <c r="B655" s="20">
        <f>IF(A655="","",IF(R655=0,"⚠ أضف سطر عهدة أولًا","BDR-"&amp;TEXT(R655,"000")))</f>
        <v/>
      </c>
      <c r="C655" s="21" t="n"/>
      <c r="D655" s="20">
        <f>IF(C655="","",IF(S655="","خارج السنة المالية",INDEX(القوائم!$D$2:$D$13,S655)))</f>
        <v/>
      </c>
      <c r="E655" s="22" t="n"/>
      <c r="F655" s="23" t="n"/>
      <c r="G655" s="23" t="n"/>
      <c r="H655" s="22" t="n"/>
      <c r="I655" s="19" t="n"/>
      <c r="J655" s="21" t="n"/>
      <c r="K655" s="19" t="n"/>
      <c r="L655" s="19" t="n"/>
      <c r="M655" s="21" t="n"/>
      <c r="N655" s="22" t="n"/>
      <c r="O655" s="24">
        <f>IF(A655&lt;&gt;"عهدة","",SUMIFS($G$8:$G$5007,$B$8:$B$5007,B655,$A$8:$A$5007,"مصروف",$I$8:$I$5007,"&lt;&gt;مرفوض"))</f>
        <v/>
      </c>
      <c r="P655" s="25">
        <f>IF(A655&lt;&gt;"عهدة","",N(F655)-O655)</f>
        <v/>
      </c>
      <c r="Q655" s="26">
        <f>IF(A655="","",IF(A655="عهدة",IF(N(F655)=0,"⚠ أدخل قيمة العهدة",IF(P655&lt;0,"⛔ عجز / زيادة مصروفات "&amp;TEXT(-P655,"#,##0"),IF(COUNTIFS($B$8:$B$5007,B655,$A$8:$A$5007,"مصروف",$I$8:$I$5007,"&lt;&gt;مرفوض",$K$8:$K$5007,"&lt;&gt;نعم")&gt;0,"⚠ "&amp;COUNTIFS($B$8:$B$5007,B655,$A$8:$A$5007,"مصروف",$I$8:$I$5007,"&lt;&gt;مرفوض",$K$8:$K$5007,"&lt;&gt;نعم")&amp;" مصروف غير مسوى",IF(L655="تمت التسوية",IF(P655=0,"✔ متوازنة وتمت التسوية","✔ تمت التسوية – متبقي "&amp;TEXT(P655,"#,##0")),IF(P655&gt;0,"متبقي "&amp;TEXT(P655,"#,##0"),"✔ متوازنة"))))),IF(R655=0,"⚠ أضف سطر عهدة أولًا",IF(OR(C655="",N(G655)=0),"⚠ أكمل التاريخ والقيمة",IF(S655="","⚠ التاريخ خارج السنة المالية",IF(H655="","⚠ اختر بند الموازنة",IF(I655="مرفوض","✖ مرفوض من المدير",IF(I655&lt;&gt;"موافق","⏳ بانتظار موافقة المدير",IF(K655&lt;&gt;"نعم","⚠ غير مسوى مع الحسابات","✔ معتمد ومسوى")))))))))</f>
        <v/>
      </c>
      <c r="R655">
        <f>N(R654)+IF(A655="عهدة",1,0)</f>
        <v/>
      </c>
      <c r="S655">
        <f>IF(C655="","",IF(AND(C655&gt;=DATE(2026,9,1),C655&lt;=DATE(2027,8,31)),(YEAR(C655)-2026)*12+MONTH(C655)-8,""))</f>
        <v/>
      </c>
      <c r="T655">
        <f>IF(AND(A655="مصروف",R655&gt;0,I655="موافق",S655&lt;&gt;"",H655&lt;&gt;""),N(G655),0)</f>
        <v/>
      </c>
    </row>
    <row r="656">
      <c r="A656" s="19" t="n"/>
      <c r="B656" s="20">
        <f>IF(A656="","",IF(R656=0,"⚠ أضف سطر عهدة أولًا","BDR-"&amp;TEXT(R656,"000")))</f>
        <v/>
      </c>
      <c r="C656" s="21" t="n"/>
      <c r="D656" s="20">
        <f>IF(C656="","",IF(S656="","خارج السنة المالية",INDEX(القوائم!$D$2:$D$13,S656)))</f>
        <v/>
      </c>
      <c r="E656" s="22" t="n"/>
      <c r="F656" s="23" t="n"/>
      <c r="G656" s="23" t="n"/>
      <c r="H656" s="22" t="n"/>
      <c r="I656" s="19" t="n"/>
      <c r="J656" s="21" t="n"/>
      <c r="K656" s="19" t="n"/>
      <c r="L656" s="19" t="n"/>
      <c r="M656" s="21" t="n"/>
      <c r="N656" s="22" t="n"/>
      <c r="O656" s="24">
        <f>IF(A656&lt;&gt;"عهدة","",SUMIFS($G$8:$G$5007,$B$8:$B$5007,B656,$A$8:$A$5007,"مصروف",$I$8:$I$5007,"&lt;&gt;مرفوض"))</f>
        <v/>
      </c>
      <c r="P656" s="25">
        <f>IF(A656&lt;&gt;"عهدة","",N(F656)-O656)</f>
        <v/>
      </c>
      <c r="Q656" s="26">
        <f>IF(A656="","",IF(A656="عهدة",IF(N(F656)=0,"⚠ أدخل قيمة العهدة",IF(P656&lt;0,"⛔ عجز / زيادة مصروفات "&amp;TEXT(-P656,"#,##0"),IF(COUNTIFS($B$8:$B$5007,B656,$A$8:$A$5007,"مصروف",$I$8:$I$5007,"&lt;&gt;مرفوض",$K$8:$K$5007,"&lt;&gt;نعم")&gt;0,"⚠ "&amp;COUNTIFS($B$8:$B$5007,B656,$A$8:$A$5007,"مصروف",$I$8:$I$5007,"&lt;&gt;مرفوض",$K$8:$K$5007,"&lt;&gt;نعم")&amp;" مصروف غير مسوى",IF(L656="تمت التسوية",IF(P656=0,"✔ متوازنة وتمت التسوية","✔ تمت التسوية – متبقي "&amp;TEXT(P656,"#,##0")),IF(P656&gt;0,"متبقي "&amp;TEXT(P656,"#,##0"),"✔ متوازنة"))))),IF(R656=0,"⚠ أضف سطر عهدة أولًا",IF(OR(C656="",N(G656)=0),"⚠ أكمل التاريخ والقيمة",IF(S656="","⚠ التاريخ خارج السنة المالية",IF(H656="","⚠ اختر بند الموازنة",IF(I656="مرفوض","✖ مرفوض من المدير",IF(I656&lt;&gt;"موافق","⏳ بانتظار موافقة المدير",IF(K656&lt;&gt;"نعم","⚠ غير مسوى مع الحسابات","✔ معتمد ومسوى")))))))))</f>
        <v/>
      </c>
      <c r="R656">
        <f>N(R655)+IF(A656="عهدة",1,0)</f>
        <v/>
      </c>
      <c r="S656">
        <f>IF(C656="","",IF(AND(C656&gt;=DATE(2026,9,1),C656&lt;=DATE(2027,8,31)),(YEAR(C656)-2026)*12+MONTH(C656)-8,""))</f>
        <v/>
      </c>
      <c r="T656">
        <f>IF(AND(A656="مصروف",R656&gt;0,I656="موافق",S656&lt;&gt;"",H656&lt;&gt;""),N(G656),0)</f>
        <v/>
      </c>
    </row>
    <row r="657">
      <c r="A657" s="19" t="n"/>
      <c r="B657" s="20">
        <f>IF(A657="","",IF(R657=0,"⚠ أضف سطر عهدة أولًا","BDR-"&amp;TEXT(R657,"000")))</f>
        <v/>
      </c>
      <c r="C657" s="21" t="n"/>
      <c r="D657" s="20">
        <f>IF(C657="","",IF(S657="","خارج السنة المالية",INDEX(القوائم!$D$2:$D$13,S657)))</f>
        <v/>
      </c>
      <c r="E657" s="22" t="n"/>
      <c r="F657" s="23" t="n"/>
      <c r="G657" s="23" t="n"/>
      <c r="H657" s="22" t="n"/>
      <c r="I657" s="19" t="n"/>
      <c r="J657" s="21" t="n"/>
      <c r="K657" s="19" t="n"/>
      <c r="L657" s="19" t="n"/>
      <c r="M657" s="21" t="n"/>
      <c r="N657" s="22" t="n"/>
      <c r="O657" s="24">
        <f>IF(A657&lt;&gt;"عهدة","",SUMIFS($G$8:$G$5007,$B$8:$B$5007,B657,$A$8:$A$5007,"مصروف",$I$8:$I$5007,"&lt;&gt;مرفوض"))</f>
        <v/>
      </c>
      <c r="P657" s="25">
        <f>IF(A657&lt;&gt;"عهدة","",N(F657)-O657)</f>
        <v/>
      </c>
      <c r="Q657" s="26">
        <f>IF(A657="","",IF(A657="عهدة",IF(N(F657)=0,"⚠ أدخل قيمة العهدة",IF(P657&lt;0,"⛔ عجز / زيادة مصروفات "&amp;TEXT(-P657,"#,##0"),IF(COUNTIFS($B$8:$B$5007,B657,$A$8:$A$5007,"مصروف",$I$8:$I$5007,"&lt;&gt;مرفوض",$K$8:$K$5007,"&lt;&gt;نعم")&gt;0,"⚠ "&amp;COUNTIFS($B$8:$B$5007,B657,$A$8:$A$5007,"مصروف",$I$8:$I$5007,"&lt;&gt;مرفوض",$K$8:$K$5007,"&lt;&gt;نعم")&amp;" مصروف غير مسوى",IF(L657="تمت التسوية",IF(P657=0,"✔ متوازنة وتمت التسوية","✔ تمت التسوية – متبقي "&amp;TEXT(P657,"#,##0")),IF(P657&gt;0,"متبقي "&amp;TEXT(P657,"#,##0"),"✔ متوازنة"))))),IF(R657=0,"⚠ أضف سطر عهدة أولًا",IF(OR(C657="",N(G657)=0),"⚠ أكمل التاريخ والقيمة",IF(S657="","⚠ التاريخ خارج السنة المالية",IF(H657="","⚠ اختر بند الموازنة",IF(I657="مرفوض","✖ مرفوض من المدير",IF(I657&lt;&gt;"موافق","⏳ بانتظار موافقة المدير",IF(K657&lt;&gt;"نعم","⚠ غير مسوى مع الحسابات","✔ معتمد ومسوى")))))))))</f>
        <v/>
      </c>
      <c r="R657">
        <f>N(R656)+IF(A657="عهدة",1,0)</f>
        <v/>
      </c>
      <c r="S657">
        <f>IF(C657="","",IF(AND(C657&gt;=DATE(2026,9,1),C657&lt;=DATE(2027,8,31)),(YEAR(C657)-2026)*12+MONTH(C657)-8,""))</f>
        <v/>
      </c>
      <c r="T657">
        <f>IF(AND(A657="مصروف",R657&gt;0,I657="موافق",S657&lt;&gt;"",H657&lt;&gt;""),N(G657),0)</f>
        <v/>
      </c>
    </row>
    <row r="658">
      <c r="A658" s="19" t="n"/>
      <c r="B658" s="20">
        <f>IF(A658="","",IF(R658=0,"⚠ أضف سطر عهدة أولًا","BDR-"&amp;TEXT(R658,"000")))</f>
        <v/>
      </c>
      <c r="C658" s="21" t="n"/>
      <c r="D658" s="20">
        <f>IF(C658="","",IF(S658="","خارج السنة المالية",INDEX(القوائم!$D$2:$D$13,S658)))</f>
        <v/>
      </c>
      <c r="E658" s="22" t="n"/>
      <c r="F658" s="23" t="n"/>
      <c r="G658" s="23" t="n"/>
      <c r="H658" s="22" t="n"/>
      <c r="I658" s="19" t="n"/>
      <c r="J658" s="21" t="n"/>
      <c r="K658" s="19" t="n"/>
      <c r="L658" s="19" t="n"/>
      <c r="M658" s="21" t="n"/>
      <c r="N658" s="22" t="n"/>
      <c r="O658" s="24">
        <f>IF(A658&lt;&gt;"عهدة","",SUMIFS($G$8:$G$5007,$B$8:$B$5007,B658,$A$8:$A$5007,"مصروف",$I$8:$I$5007,"&lt;&gt;مرفوض"))</f>
        <v/>
      </c>
      <c r="P658" s="25">
        <f>IF(A658&lt;&gt;"عهدة","",N(F658)-O658)</f>
        <v/>
      </c>
      <c r="Q658" s="26">
        <f>IF(A658="","",IF(A658="عهدة",IF(N(F658)=0,"⚠ أدخل قيمة العهدة",IF(P658&lt;0,"⛔ عجز / زيادة مصروفات "&amp;TEXT(-P658,"#,##0"),IF(COUNTIFS($B$8:$B$5007,B658,$A$8:$A$5007,"مصروف",$I$8:$I$5007,"&lt;&gt;مرفوض",$K$8:$K$5007,"&lt;&gt;نعم")&gt;0,"⚠ "&amp;COUNTIFS($B$8:$B$5007,B658,$A$8:$A$5007,"مصروف",$I$8:$I$5007,"&lt;&gt;مرفوض",$K$8:$K$5007,"&lt;&gt;نعم")&amp;" مصروف غير مسوى",IF(L658="تمت التسوية",IF(P658=0,"✔ متوازنة وتمت التسوية","✔ تمت التسوية – متبقي "&amp;TEXT(P658,"#,##0")),IF(P658&gt;0,"متبقي "&amp;TEXT(P658,"#,##0"),"✔ متوازنة"))))),IF(R658=0,"⚠ أضف سطر عهدة أولًا",IF(OR(C658="",N(G658)=0),"⚠ أكمل التاريخ والقيمة",IF(S658="","⚠ التاريخ خارج السنة المالية",IF(H658="","⚠ اختر بند الموازنة",IF(I658="مرفوض","✖ مرفوض من المدير",IF(I658&lt;&gt;"موافق","⏳ بانتظار موافقة المدير",IF(K658&lt;&gt;"نعم","⚠ غير مسوى مع الحسابات","✔ معتمد ومسوى")))))))))</f>
        <v/>
      </c>
      <c r="R658">
        <f>N(R657)+IF(A658="عهدة",1,0)</f>
        <v/>
      </c>
      <c r="S658">
        <f>IF(C658="","",IF(AND(C658&gt;=DATE(2026,9,1),C658&lt;=DATE(2027,8,31)),(YEAR(C658)-2026)*12+MONTH(C658)-8,""))</f>
        <v/>
      </c>
      <c r="T658">
        <f>IF(AND(A658="مصروف",R658&gt;0,I658="موافق",S658&lt;&gt;"",H658&lt;&gt;""),N(G658),0)</f>
        <v/>
      </c>
    </row>
    <row r="659">
      <c r="A659" s="19" t="n"/>
      <c r="B659" s="20">
        <f>IF(A659="","",IF(R659=0,"⚠ أضف سطر عهدة أولًا","BDR-"&amp;TEXT(R659,"000")))</f>
        <v/>
      </c>
      <c r="C659" s="21" t="n"/>
      <c r="D659" s="20">
        <f>IF(C659="","",IF(S659="","خارج السنة المالية",INDEX(القوائم!$D$2:$D$13,S659)))</f>
        <v/>
      </c>
      <c r="E659" s="22" t="n"/>
      <c r="F659" s="23" t="n"/>
      <c r="G659" s="23" t="n"/>
      <c r="H659" s="22" t="n"/>
      <c r="I659" s="19" t="n"/>
      <c r="J659" s="21" t="n"/>
      <c r="K659" s="19" t="n"/>
      <c r="L659" s="19" t="n"/>
      <c r="M659" s="21" t="n"/>
      <c r="N659" s="22" t="n"/>
      <c r="O659" s="24">
        <f>IF(A659&lt;&gt;"عهدة","",SUMIFS($G$8:$G$5007,$B$8:$B$5007,B659,$A$8:$A$5007,"مصروف",$I$8:$I$5007,"&lt;&gt;مرفوض"))</f>
        <v/>
      </c>
      <c r="P659" s="25">
        <f>IF(A659&lt;&gt;"عهدة","",N(F659)-O659)</f>
        <v/>
      </c>
      <c r="Q659" s="26">
        <f>IF(A659="","",IF(A659="عهدة",IF(N(F659)=0,"⚠ أدخل قيمة العهدة",IF(P659&lt;0,"⛔ عجز / زيادة مصروفات "&amp;TEXT(-P659,"#,##0"),IF(COUNTIFS($B$8:$B$5007,B659,$A$8:$A$5007,"مصروف",$I$8:$I$5007,"&lt;&gt;مرفوض",$K$8:$K$5007,"&lt;&gt;نعم")&gt;0,"⚠ "&amp;COUNTIFS($B$8:$B$5007,B659,$A$8:$A$5007,"مصروف",$I$8:$I$5007,"&lt;&gt;مرفوض",$K$8:$K$5007,"&lt;&gt;نعم")&amp;" مصروف غير مسوى",IF(L659="تمت التسوية",IF(P659=0,"✔ متوازنة وتمت التسوية","✔ تمت التسوية – متبقي "&amp;TEXT(P659,"#,##0")),IF(P659&gt;0,"متبقي "&amp;TEXT(P659,"#,##0"),"✔ متوازنة"))))),IF(R659=0,"⚠ أضف سطر عهدة أولًا",IF(OR(C659="",N(G659)=0),"⚠ أكمل التاريخ والقيمة",IF(S659="","⚠ التاريخ خارج السنة المالية",IF(H659="","⚠ اختر بند الموازنة",IF(I659="مرفوض","✖ مرفوض من المدير",IF(I659&lt;&gt;"موافق","⏳ بانتظار موافقة المدير",IF(K659&lt;&gt;"نعم","⚠ غير مسوى مع الحسابات","✔ معتمد ومسوى")))))))))</f>
        <v/>
      </c>
      <c r="R659">
        <f>N(R658)+IF(A659="عهدة",1,0)</f>
        <v/>
      </c>
      <c r="S659">
        <f>IF(C659="","",IF(AND(C659&gt;=DATE(2026,9,1),C659&lt;=DATE(2027,8,31)),(YEAR(C659)-2026)*12+MONTH(C659)-8,""))</f>
        <v/>
      </c>
      <c r="T659">
        <f>IF(AND(A659="مصروف",R659&gt;0,I659="موافق",S659&lt;&gt;"",H659&lt;&gt;""),N(G659),0)</f>
        <v/>
      </c>
    </row>
    <row r="660">
      <c r="A660" s="19" t="n"/>
      <c r="B660" s="20">
        <f>IF(A660="","",IF(R660=0,"⚠ أضف سطر عهدة أولًا","BDR-"&amp;TEXT(R660,"000")))</f>
        <v/>
      </c>
      <c r="C660" s="21" t="n"/>
      <c r="D660" s="20">
        <f>IF(C660="","",IF(S660="","خارج السنة المالية",INDEX(القوائم!$D$2:$D$13,S660)))</f>
        <v/>
      </c>
      <c r="E660" s="22" t="n"/>
      <c r="F660" s="23" t="n"/>
      <c r="G660" s="23" t="n"/>
      <c r="H660" s="22" t="n"/>
      <c r="I660" s="19" t="n"/>
      <c r="J660" s="21" t="n"/>
      <c r="K660" s="19" t="n"/>
      <c r="L660" s="19" t="n"/>
      <c r="M660" s="21" t="n"/>
      <c r="N660" s="22" t="n"/>
      <c r="O660" s="24">
        <f>IF(A660&lt;&gt;"عهدة","",SUMIFS($G$8:$G$5007,$B$8:$B$5007,B660,$A$8:$A$5007,"مصروف",$I$8:$I$5007,"&lt;&gt;مرفوض"))</f>
        <v/>
      </c>
      <c r="P660" s="25">
        <f>IF(A660&lt;&gt;"عهدة","",N(F660)-O660)</f>
        <v/>
      </c>
      <c r="Q660" s="26">
        <f>IF(A660="","",IF(A660="عهدة",IF(N(F660)=0,"⚠ أدخل قيمة العهدة",IF(P660&lt;0,"⛔ عجز / زيادة مصروفات "&amp;TEXT(-P660,"#,##0"),IF(COUNTIFS($B$8:$B$5007,B660,$A$8:$A$5007,"مصروف",$I$8:$I$5007,"&lt;&gt;مرفوض",$K$8:$K$5007,"&lt;&gt;نعم")&gt;0,"⚠ "&amp;COUNTIFS($B$8:$B$5007,B660,$A$8:$A$5007,"مصروف",$I$8:$I$5007,"&lt;&gt;مرفوض",$K$8:$K$5007,"&lt;&gt;نعم")&amp;" مصروف غير مسوى",IF(L660="تمت التسوية",IF(P660=0,"✔ متوازنة وتمت التسوية","✔ تمت التسوية – متبقي "&amp;TEXT(P660,"#,##0")),IF(P660&gt;0,"متبقي "&amp;TEXT(P660,"#,##0"),"✔ متوازنة"))))),IF(R660=0,"⚠ أضف سطر عهدة أولًا",IF(OR(C660="",N(G660)=0),"⚠ أكمل التاريخ والقيمة",IF(S660="","⚠ التاريخ خارج السنة المالية",IF(H660="","⚠ اختر بند الموازنة",IF(I660="مرفوض","✖ مرفوض من المدير",IF(I660&lt;&gt;"موافق","⏳ بانتظار موافقة المدير",IF(K660&lt;&gt;"نعم","⚠ غير مسوى مع الحسابات","✔ معتمد ومسوى")))))))))</f>
        <v/>
      </c>
      <c r="R660">
        <f>N(R659)+IF(A660="عهدة",1,0)</f>
        <v/>
      </c>
      <c r="S660">
        <f>IF(C660="","",IF(AND(C660&gt;=DATE(2026,9,1),C660&lt;=DATE(2027,8,31)),(YEAR(C660)-2026)*12+MONTH(C660)-8,""))</f>
        <v/>
      </c>
      <c r="T660">
        <f>IF(AND(A660="مصروف",R660&gt;0,I660="موافق",S660&lt;&gt;"",H660&lt;&gt;""),N(G660),0)</f>
        <v/>
      </c>
    </row>
    <row r="661">
      <c r="A661" s="19" t="n"/>
      <c r="B661" s="20">
        <f>IF(A661="","",IF(R661=0,"⚠ أضف سطر عهدة أولًا","BDR-"&amp;TEXT(R661,"000")))</f>
        <v/>
      </c>
      <c r="C661" s="21" t="n"/>
      <c r="D661" s="20">
        <f>IF(C661="","",IF(S661="","خارج السنة المالية",INDEX(القوائم!$D$2:$D$13,S661)))</f>
        <v/>
      </c>
      <c r="E661" s="22" t="n"/>
      <c r="F661" s="23" t="n"/>
      <c r="G661" s="23" t="n"/>
      <c r="H661" s="22" t="n"/>
      <c r="I661" s="19" t="n"/>
      <c r="J661" s="21" t="n"/>
      <c r="K661" s="19" t="n"/>
      <c r="L661" s="19" t="n"/>
      <c r="M661" s="21" t="n"/>
      <c r="N661" s="22" t="n"/>
      <c r="O661" s="24">
        <f>IF(A661&lt;&gt;"عهدة","",SUMIFS($G$8:$G$5007,$B$8:$B$5007,B661,$A$8:$A$5007,"مصروف",$I$8:$I$5007,"&lt;&gt;مرفوض"))</f>
        <v/>
      </c>
      <c r="P661" s="25">
        <f>IF(A661&lt;&gt;"عهدة","",N(F661)-O661)</f>
        <v/>
      </c>
      <c r="Q661" s="26">
        <f>IF(A661="","",IF(A661="عهدة",IF(N(F661)=0,"⚠ أدخل قيمة العهدة",IF(P661&lt;0,"⛔ عجز / زيادة مصروفات "&amp;TEXT(-P661,"#,##0"),IF(COUNTIFS($B$8:$B$5007,B661,$A$8:$A$5007,"مصروف",$I$8:$I$5007,"&lt;&gt;مرفوض",$K$8:$K$5007,"&lt;&gt;نعم")&gt;0,"⚠ "&amp;COUNTIFS($B$8:$B$5007,B661,$A$8:$A$5007,"مصروف",$I$8:$I$5007,"&lt;&gt;مرفوض",$K$8:$K$5007,"&lt;&gt;نعم")&amp;" مصروف غير مسوى",IF(L661="تمت التسوية",IF(P661=0,"✔ متوازنة وتمت التسوية","✔ تمت التسوية – متبقي "&amp;TEXT(P661,"#,##0")),IF(P661&gt;0,"متبقي "&amp;TEXT(P661,"#,##0"),"✔ متوازنة"))))),IF(R661=0,"⚠ أضف سطر عهدة أولًا",IF(OR(C661="",N(G661)=0),"⚠ أكمل التاريخ والقيمة",IF(S661="","⚠ التاريخ خارج السنة المالية",IF(H661="","⚠ اختر بند الموازنة",IF(I661="مرفوض","✖ مرفوض من المدير",IF(I661&lt;&gt;"موافق","⏳ بانتظار موافقة المدير",IF(K661&lt;&gt;"نعم","⚠ غير مسوى مع الحسابات","✔ معتمد ومسوى")))))))))</f>
        <v/>
      </c>
      <c r="R661">
        <f>N(R660)+IF(A661="عهدة",1,0)</f>
        <v/>
      </c>
      <c r="S661">
        <f>IF(C661="","",IF(AND(C661&gt;=DATE(2026,9,1),C661&lt;=DATE(2027,8,31)),(YEAR(C661)-2026)*12+MONTH(C661)-8,""))</f>
        <v/>
      </c>
      <c r="T661">
        <f>IF(AND(A661="مصروف",R661&gt;0,I661="موافق",S661&lt;&gt;"",H661&lt;&gt;""),N(G661),0)</f>
        <v/>
      </c>
    </row>
    <row r="662">
      <c r="A662" s="19" t="n"/>
      <c r="B662" s="20">
        <f>IF(A662="","",IF(R662=0,"⚠ أضف سطر عهدة أولًا","BDR-"&amp;TEXT(R662,"000")))</f>
        <v/>
      </c>
      <c r="C662" s="21" t="n"/>
      <c r="D662" s="20">
        <f>IF(C662="","",IF(S662="","خارج السنة المالية",INDEX(القوائم!$D$2:$D$13,S662)))</f>
        <v/>
      </c>
      <c r="E662" s="22" t="n"/>
      <c r="F662" s="23" t="n"/>
      <c r="G662" s="23" t="n"/>
      <c r="H662" s="22" t="n"/>
      <c r="I662" s="19" t="n"/>
      <c r="J662" s="21" t="n"/>
      <c r="K662" s="19" t="n"/>
      <c r="L662" s="19" t="n"/>
      <c r="M662" s="21" t="n"/>
      <c r="N662" s="22" t="n"/>
      <c r="O662" s="24">
        <f>IF(A662&lt;&gt;"عهدة","",SUMIFS($G$8:$G$5007,$B$8:$B$5007,B662,$A$8:$A$5007,"مصروف",$I$8:$I$5007,"&lt;&gt;مرفوض"))</f>
        <v/>
      </c>
      <c r="P662" s="25">
        <f>IF(A662&lt;&gt;"عهدة","",N(F662)-O662)</f>
        <v/>
      </c>
      <c r="Q662" s="26">
        <f>IF(A662="","",IF(A662="عهدة",IF(N(F662)=0,"⚠ أدخل قيمة العهدة",IF(P662&lt;0,"⛔ عجز / زيادة مصروفات "&amp;TEXT(-P662,"#,##0"),IF(COUNTIFS($B$8:$B$5007,B662,$A$8:$A$5007,"مصروف",$I$8:$I$5007,"&lt;&gt;مرفوض",$K$8:$K$5007,"&lt;&gt;نعم")&gt;0,"⚠ "&amp;COUNTIFS($B$8:$B$5007,B662,$A$8:$A$5007,"مصروف",$I$8:$I$5007,"&lt;&gt;مرفوض",$K$8:$K$5007,"&lt;&gt;نعم")&amp;" مصروف غير مسوى",IF(L662="تمت التسوية",IF(P662=0,"✔ متوازنة وتمت التسوية","✔ تمت التسوية – متبقي "&amp;TEXT(P662,"#,##0")),IF(P662&gt;0,"متبقي "&amp;TEXT(P662,"#,##0"),"✔ متوازنة"))))),IF(R662=0,"⚠ أضف سطر عهدة أولًا",IF(OR(C662="",N(G662)=0),"⚠ أكمل التاريخ والقيمة",IF(S662="","⚠ التاريخ خارج السنة المالية",IF(H662="","⚠ اختر بند الموازنة",IF(I662="مرفوض","✖ مرفوض من المدير",IF(I662&lt;&gt;"موافق","⏳ بانتظار موافقة المدير",IF(K662&lt;&gt;"نعم","⚠ غير مسوى مع الحسابات","✔ معتمد ومسوى")))))))))</f>
        <v/>
      </c>
      <c r="R662">
        <f>N(R661)+IF(A662="عهدة",1,0)</f>
        <v/>
      </c>
      <c r="S662">
        <f>IF(C662="","",IF(AND(C662&gt;=DATE(2026,9,1),C662&lt;=DATE(2027,8,31)),(YEAR(C662)-2026)*12+MONTH(C662)-8,""))</f>
        <v/>
      </c>
      <c r="T662">
        <f>IF(AND(A662="مصروف",R662&gt;0,I662="موافق",S662&lt;&gt;"",H662&lt;&gt;""),N(G662),0)</f>
        <v/>
      </c>
    </row>
    <row r="663">
      <c r="A663" s="19" t="n"/>
      <c r="B663" s="20">
        <f>IF(A663="","",IF(R663=0,"⚠ أضف سطر عهدة أولًا","BDR-"&amp;TEXT(R663,"000")))</f>
        <v/>
      </c>
      <c r="C663" s="21" t="n"/>
      <c r="D663" s="20">
        <f>IF(C663="","",IF(S663="","خارج السنة المالية",INDEX(القوائم!$D$2:$D$13,S663)))</f>
        <v/>
      </c>
      <c r="E663" s="22" t="n"/>
      <c r="F663" s="23" t="n"/>
      <c r="G663" s="23" t="n"/>
      <c r="H663" s="22" t="n"/>
      <c r="I663" s="19" t="n"/>
      <c r="J663" s="21" t="n"/>
      <c r="K663" s="19" t="n"/>
      <c r="L663" s="19" t="n"/>
      <c r="M663" s="21" t="n"/>
      <c r="N663" s="22" t="n"/>
      <c r="O663" s="24">
        <f>IF(A663&lt;&gt;"عهدة","",SUMIFS($G$8:$G$5007,$B$8:$B$5007,B663,$A$8:$A$5007,"مصروف",$I$8:$I$5007,"&lt;&gt;مرفوض"))</f>
        <v/>
      </c>
      <c r="P663" s="25">
        <f>IF(A663&lt;&gt;"عهدة","",N(F663)-O663)</f>
        <v/>
      </c>
      <c r="Q663" s="26">
        <f>IF(A663="","",IF(A663="عهدة",IF(N(F663)=0,"⚠ أدخل قيمة العهدة",IF(P663&lt;0,"⛔ عجز / زيادة مصروفات "&amp;TEXT(-P663,"#,##0"),IF(COUNTIFS($B$8:$B$5007,B663,$A$8:$A$5007,"مصروف",$I$8:$I$5007,"&lt;&gt;مرفوض",$K$8:$K$5007,"&lt;&gt;نعم")&gt;0,"⚠ "&amp;COUNTIFS($B$8:$B$5007,B663,$A$8:$A$5007,"مصروف",$I$8:$I$5007,"&lt;&gt;مرفوض",$K$8:$K$5007,"&lt;&gt;نعم")&amp;" مصروف غير مسوى",IF(L663="تمت التسوية",IF(P663=0,"✔ متوازنة وتمت التسوية","✔ تمت التسوية – متبقي "&amp;TEXT(P663,"#,##0")),IF(P663&gt;0,"متبقي "&amp;TEXT(P663,"#,##0"),"✔ متوازنة"))))),IF(R663=0,"⚠ أضف سطر عهدة أولًا",IF(OR(C663="",N(G663)=0),"⚠ أكمل التاريخ والقيمة",IF(S663="","⚠ التاريخ خارج السنة المالية",IF(H663="","⚠ اختر بند الموازنة",IF(I663="مرفوض","✖ مرفوض من المدير",IF(I663&lt;&gt;"موافق","⏳ بانتظار موافقة المدير",IF(K663&lt;&gt;"نعم","⚠ غير مسوى مع الحسابات","✔ معتمد ومسوى")))))))))</f>
        <v/>
      </c>
      <c r="R663">
        <f>N(R662)+IF(A663="عهدة",1,0)</f>
        <v/>
      </c>
      <c r="S663">
        <f>IF(C663="","",IF(AND(C663&gt;=DATE(2026,9,1),C663&lt;=DATE(2027,8,31)),(YEAR(C663)-2026)*12+MONTH(C663)-8,""))</f>
        <v/>
      </c>
      <c r="T663">
        <f>IF(AND(A663="مصروف",R663&gt;0,I663="موافق",S663&lt;&gt;"",H663&lt;&gt;""),N(G663),0)</f>
        <v/>
      </c>
    </row>
    <row r="664">
      <c r="A664" s="19" t="n"/>
      <c r="B664" s="20">
        <f>IF(A664="","",IF(R664=0,"⚠ أضف سطر عهدة أولًا","BDR-"&amp;TEXT(R664,"000")))</f>
        <v/>
      </c>
      <c r="C664" s="21" t="n"/>
      <c r="D664" s="20">
        <f>IF(C664="","",IF(S664="","خارج السنة المالية",INDEX(القوائم!$D$2:$D$13,S664)))</f>
        <v/>
      </c>
      <c r="E664" s="22" t="n"/>
      <c r="F664" s="23" t="n"/>
      <c r="G664" s="23" t="n"/>
      <c r="H664" s="22" t="n"/>
      <c r="I664" s="19" t="n"/>
      <c r="J664" s="21" t="n"/>
      <c r="K664" s="19" t="n"/>
      <c r="L664" s="19" t="n"/>
      <c r="M664" s="21" t="n"/>
      <c r="N664" s="22" t="n"/>
      <c r="O664" s="24">
        <f>IF(A664&lt;&gt;"عهدة","",SUMIFS($G$8:$G$5007,$B$8:$B$5007,B664,$A$8:$A$5007,"مصروف",$I$8:$I$5007,"&lt;&gt;مرفوض"))</f>
        <v/>
      </c>
      <c r="P664" s="25">
        <f>IF(A664&lt;&gt;"عهدة","",N(F664)-O664)</f>
        <v/>
      </c>
      <c r="Q664" s="26">
        <f>IF(A664="","",IF(A664="عهدة",IF(N(F664)=0,"⚠ أدخل قيمة العهدة",IF(P664&lt;0,"⛔ عجز / زيادة مصروفات "&amp;TEXT(-P664,"#,##0"),IF(COUNTIFS($B$8:$B$5007,B664,$A$8:$A$5007,"مصروف",$I$8:$I$5007,"&lt;&gt;مرفوض",$K$8:$K$5007,"&lt;&gt;نعم")&gt;0,"⚠ "&amp;COUNTIFS($B$8:$B$5007,B664,$A$8:$A$5007,"مصروف",$I$8:$I$5007,"&lt;&gt;مرفوض",$K$8:$K$5007,"&lt;&gt;نعم")&amp;" مصروف غير مسوى",IF(L664="تمت التسوية",IF(P664=0,"✔ متوازنة وتمت التسوية","✔ تمت التسوية – متبقي "&amp;TEXT(P664,"#,##0")),IF(P664&gt;0,"متبقي "&amp;TEXT(P664,"#,##0"),"✔ متوازنة"))))),IF(R664=0,"⚠ أضف سطر عهدة أولًا",IF(OR(C664="",N(G664)=0),"⚠ أكمل التاريخ والقيمة",IF(S664="","⚠ التاريخ خارج السنة المالية",IF(H664="","⚠ اختر بند الموازنة",IF(I664="مرفوض","✖ مرفوض من المدير",IF(I664&lt;&gt;"موافق","⏳ بانتظار موافقة المدير",IF(K664&lt;&gt;"نعم","⚠ غير مسوى مع الحسابات","✔ معتمد ومسوى")))))))))</f>
        <v/>
      </c>
      <c r="R664">
        <f>N(R663)+IF(A664="عهدة",1,0)</f>
        <v/>
      </c>
      <c r="S664">
        <f>IF(C664="","",IF(AND(C664&gt;=DATE(2026,9,1),C664&lt;=DATE(2027,8,31)),(YEAR(C664)-2026)*12+MONTH(C664)-8,""))</f>
        <v/>
      </c>
      <c r="T664">
        <f>IF(AND(A664="مصروف",R664&gt;0,I664="موافق",S664&lt;&gt;"",H664&lt;&gt;""),N(G664),0)</f>
        <v/>
      </c>
    </row>
    <row r="665">
      <c r="A665" s="19" t="n"/>
      <c r="B665" s="20">
        <f>IF(A665="","",IF(R665=0,"⚠ أضف سطر عهدة أولًا","BDR-"&amp;TEXT(R665,"000")))</f>
        <v/>
      </c>
      <c r="C665" s="21" t="n"/>
      <c r="D665" s="20">
        <f>IF(C665="","",IF(S665="","خارج السنة المالية",INDEX(القوائم!$D$2:$D$13,S665)))</f>
        <v/>
      </c>
      <c r="E665" s="22" t="n"/>
      <c r="F665" s="23" t="n"/>
      <c r="G665" s="23" t="n"/>
      <c r="H665" s="22" t="n"/>
      <c r="I665" s="19" t="n"/>
      <c r="J665" s="21" t="n"/>
      <c r="K665" s="19" t="n"/>
      <c r="L665" s="19" t="n"/>
      <c r="M665" s="21" t="n"/>
      <c r="N665" s="22" t="n"/>
      <c r="O665" s="24">
        <f>IF(A665&lt;&gt;"عهدة","",SUMIFS($G$8:$G$5007,$B$8:$B$5007,B665,$A$8:$A$5007,"مصروف",$I$8:$I$5007,"&lt;&gt;مرفوض"))</f>
        <v/>
      </c>
      <c r="P665" s="25">
        <f>IF(A665&lt;&gt;"عهدة","",N(F665)-O665)</f>
        <v/>
      </c>
      <c r="Q665" s="26">
        <f>IF(A665="","",IF(A665="عهدة",IF(N(F665)=0,"⚠ أدخل قيمة العهدة",IF(P665&lt;0,"⛔ عجز / زيادة مصروفات "&amp;TEXT(-P665,"#,##0"),IF(COUNTIFS($B$8:$B$5007,B665,$A$8:$A$5007,"مصروف",$I$8:$I$5007,"&lt;&gt;مرفوض",$K$8:$K$5007,"&lt;&gt;نعم")&gt;0,"⚠ "&amp;COUNTIFS($B$8:$B$5007,B665,$A$8:$A$5007,"مصروف",$I$8:$I$5007,"&lt;&gt;مرفوض",$K$8:$K$5007,"&lt;&gt;نعم")&amp;" مصروف غير مسوى",IF(L665="تمت التسوية",IF(P665=0,"✔ متوازنة وتمت التسوية","✔ تمت التسوية – متبقي "&amp;TEXT(P665,"#,##0")),IF(P665&gt;0,"متبقي "&amp;TEXT(P665,"#,##0"),"✔ متوازنة"))))),IF(R665=0,"⚠ أضف سطر عهدة أولًا",IF(OR(C665="",N(G665)=0),"⚠ أكمل التاريخ والقيمة",IF(S665="","⚠ التاريخ خارج السنة المالية",IF(H665="","⚠ اختر بند الموازنة",IF(I665="مرفوض","✖ مرفوض من المدير",IF(I665&lt;&gt;"موافق","⏳ بانتظار موافقة المدير",IF(K665&lt;&gt;"نعم","⚠ غير مسوى مع الحسابات","✔ معتمد ومسوى")))))))))</f>
        <v/>
      </c>
      <c r="R665">
        <f>N(R664)+IF(A665="عهدة",1,0)</f>
        <v/>
      </c>
      <c r="S665">
        <f>IF(C665="","",IF(AND(C665&gt;=DATE(2026,9,1),C665&lt;=DATE(2027,8,31)),(YEAR(C665)-2026)*12+MONTH(C665)-8,""))</f>
        <v/>
      </c>
      <c r="T665">
        <f>IF(AND(A665="مصروف",R665&gt;0,I665="موافق",S665&lt;&gt;"",H665&lt;&gt;""),N(G665),0)</f>
        <v/>
      </c>
    </row>
    <row r="666">
      <c r="A666" s="19" t="n"/>
      <c r="B666" s="20">
        <f>IF(A666="","",IF(R666=0,"⚠ أضف سطر عهدة أولًا","BDR-"&amp;TEXT(R666,"000")))</f>
        <v/>
      </c>
      <c r="C666" s="21" t="n"/>
      <c r="D666" s="20">
        <f>IF(C666="","",IF(S666="","خارج السنة المالية",INDEX(القوائم!$D$2:$D$13,S666)))</f>
        <v/>
      </c>
      <c r="E666" s="22" t="n"/>
      <c r="F666" s="23" t="n"/>
      <c r="G666" s="23" t="n"/>
      <c r="H666" s="22" t="n"/>
      <c r="I666" s="19" t="n"/>
      <c r="J666" s="21" t="n"/>
      <c r="K666" s="19" t="n"/>
      <c r="L666" s="19" t="n"/>
      <c r="M666" s="21" t="n"/>
      <c r="N666" s="22" t="n"/>
      <c r="O666" s="24">
        <f>IF(A666&lt;&gt;"عهدة","",SUMIFS($G$8:$G$5007,$B$8:$B$5007,B666,$A$8:$A$5007,"مصروف",$I$8:$I$5007,"&lt;&gt;مرفوض"))</f>
        <v/>
      </c>
      <c r="P666" s="25">
        <f>IF(A666&lt;&gt;"عهدة","",N(F666)-O666)</f>
        <v/>
      </c>
      <c r="Q666" s="26">
        <f>IF(A666="","",IF(A666="عهدة",IF(N(F666)=0,"⚠ أدخل قيمة العهدة",IF(P666&lt;0,"⛔ عجز / زيادة مصروفات "&amp;TEXT(-P666,"#,##0"),IF(COUNTIFS($B$8:$B$5007,B666,$A$8:$A$5007,"مصروف",$I$8:$I$5007,"&lt;&gt;مرفوض",$K$8:$K$5007,"&lt;&gt;نعم")&gt;0,"⚠ "&amp;COUNTIFS($B$8:$B$5007,B666,$A$8:$A$5007,"مصروف",$I$8:$I$5007,"&lt;&gt;مرفوض",$K$8:$K$5007,"&lt;&gt;نعم")&amp;" مصروف غير مسوى",IF(L666="تمت التسوية",IF(P666=0,"✔ متوازنة وتمت التسوية","✔ تمت التسوية – متبقي "&amp;TEXT(P666,"#,##0")),IF(P666&gt;0,"متبقي "&amp;TEXT(P666,"#,##0"),"✔ متوازنة"))))),IF(R666=0,"⚠ أضف سطر عهدة أولًا",IF(OR(C666="",N(G666)=0),"⚠ أكمل التاريخ والقيمة",IF(S666="","⚠ التاريخ خارج السنة المالية",IF(H666="","⚠ اختر بند الموازنة",IF(I666="مرفوض","✖ مرفوض من المدير",IF(I666&lt;&gt;"موافق","⏳ بانتظار موافقة المدير",IF(K666&lt;&gt;"نعم","⚠ غير مسوى مع الحسابات","✔ معتمد ومسوى")))))))))</f>
        <v/>
      </c>
      <c r="R666">
        <f>N(R665)+IF(A666="عهدة",1,0)</f>
        <v/>
      </c>
      <c r="S666">
        <f>IF(C666="","",IF(AND(C666&gt;=DATE(2026,9,1),C666&lt;=DATE(2027,8,31)),(YEAR(C666)-2026)*12+MONTH(C666)-8,""))</f>
        <v/>
      </c>
      <c r="T666">
        <f>IF(AND(A666="مصروف",R666&gt;0,I666="موافق",S666&lt;&gt;"",H666&lt;&gt;""),N(G666),0)</f>
        <v/>
      </c>
    </row>
    <row r="667">
      <c r="A667" s="19" t="n"/>
      <c r="B667" s="20">
        <f>IF(A667="","",IF(R667=0,"⚠ أضف سطر عهدة أولًا","BDR-"&amp;TEXT(R667,"000")))</f>
        <v/>
      </c>
      <c r="C667" s="21" t="n"/>
      <c r="D667" s="20">
        <f>IF(C667="","",IF(S667="","خارج السنة المالية",INDEX(القوائم!$D$2:$D$13,S667)))</f>
        <v/>
      </c>
      <c r="E667" s="22" t="n"/>
      <c r="F667" s="23" t="n"/>
      <c r="G667" s="23" t="n"/>
      <c r="H667" s="22" t="n"/>
      <c r="I667" s="19" t="n"/>
      <c r="J667" s="21" t="n"/>
      <c r="K667" s="19" t="n"/>
      <c r="L667" s="19" t="n"/>
      <c r="M667" s="21" t="n"/>
      <c r="N667" s="22" t="n"/>
      <c r="O667" s="24">
        <f>IF(A667&lt;&gt;"عهدة","",SUMIFS($G$8:$G$5007,$B$8:$B$5007,B667,$A$8:$A$5007,"مصروف",$I$8:$I$5007,"&lt;&gt;مرفوض"))</f>
        <v/>
      </c>
      <c r="P667" s="25">
        <f>IF(A667&lt;&gt;"عهدة","",N(F667)-O667)</f>
        <v/>
      </c>
      <c r="Q667" s="26">
        <f>IF(A667="","",IF(A667="عهدة",IF(N(F667)=0,"⚠ أدخل قيمة العهدة",IF(P667&lt;0,"⛔ عجز / زيادة مصروفات "&amp;TEXT(-P667,"#,##0"),IF(COUNTIFS($B$8:$B$5007,B667,$A$8:$A$5007,"مصروف",$I$8:$I$5007,"&lt;&gt;مرفوض",$K$8:$K$5007,"&lt;&gt;نعم")&gt;0,"⚠ "&amp;COUNTIFS($B$8:$B$5007,B667,$A$8:$A$5007,"مصروف",$I$8:$I$5007,"&lt;&gt;مرفوض",$K$8:$K$5007,"&lt;&gt;نعم")&amp;" مصروف غير مسوى",IF(L667="تمت التسوية",IF(P667=0,"✔ متوازنة وتمت التسوية","✔ تمت التسوية – متبقي "&amp;TEXT(P667,"#,##0")),IF(P667&gt;0,"متبقي "&amp;TEXT(P667,"#,##0"),"✔ متوازنة"))))),IF(R667=0,"⚠ أضف سطر عهدة أولًا",IF(OR(C667="",N(G667)=0),"⚠ أكمل التاريخ والقيمة",IF(S667="","⚠ التاريخ خارج السنة المالية",IF(H667="","⚠ اختر بند الموازنة",IF(I667="مرفوض","✖ مرفوض من المدير",IF(I667&lt;&gt;"موافق","⏳ بانتظار موافقة المدير",IF(K667&lt;&gt;"نعم","⚠ غير مسوى مع الحسابات","✔ معتمد ومسوى")))))))))</f>
        <v/>
      </c>
      <c r="R667">
        <f>N(R666)+IF(A667="عهدة",1,0)</f>
        <v/>
      </c>
      <c r="S667">
        <f>IF(C667="","",IF(AND(C667&gt;=DATE(2026,9,1),C667&lt;=DATE(2027,8,31)),(YEAR(C667)-2026)*12+MONTH(C667)-8,""))</f>
        <v/>
      </c>
      <c r="T667">
        <f>IF(AND(A667="مصروف",R667&gt;0,I667="موافق",S667&lt;&gt;"",H667&lt;&gt;""),N(G667),0)</f>
        <v/>
      </c>
    </row>
    <row r="668">
      <c r="A668" s="19" t="n"/>
      <c r="B668" s="20">
        <f>IF(A668="","",IF(R668=0,"⚠ أضف سطر عهدة أولًا","BDR-"&amp;TEXT(R668,"000")))</f>
        <v/>
      </c>
      <c r="C668" s="21" t="n"/>
      <c r="D668" s="20">
        <f>IF(C668="","",IF(S668="","خارج السنة المالية",INDEX(القوائم!$D$2:$D$13,S668)))</f>
        <v/>
      </c>
      <c r="E668" s="22" t="n"/>
      <c r="F668" s="23" t="n"/>
      <c r="G668" s="23" t="n"/>
      <c r="H668" s="22" t="n"/>
      <c r="I668" s="19" t="n"/>
      <c r="J668" s="21" t="n"/>
      <c r="K668" s="19" t="n"/>
      <c r="L668" s="19" t="n"/>
      <c r="M668" s="21" t="n"/>
      <c r="N668" s="22" t="n"/>
      <c r="O668" s="24">
        <f>IF(A668&lt;&gt;"عهدة","",SUMIFS($G$8:$G$5007,$B$8:$B$5007,B668,$A$8:$A$5007,"مصروف",$I$8:$I$5007,"&lt;&gt;مرفوض"))</f>
        <v/>
      </c>
      <c r="P668" s="25">
        <f>IF(A668&lt;&gt;"عهدة","",N(F668)-O668)</f>
        <v/>
      </c>
      <c r="Q668" s="26">
        <f>IF(A668="","",IF(A668="عهدة",IF(N(F668)=0,"⚠ أدخل قيمة العهدة",IF(P668&lt;0,"⛔ عجز / زيادة مصروفات "&amp;TEXT(-P668,"#,##0"),IF(COUNTIFS($B$8:$B$5007,B668,$A$8:$A$5007,"مصروف",$I$8:$I$5007,"&lt;&gt;مرفوض",$K$8:$K$5007,"&lt;&gt;نعم")&gt;0,"⚠ "&amp;COUNTIFS($B$8:$B$5007,B668,$A$8:$A$5007,"مصروف",$I$8:$I$5007,"&lt;&gt;مرفوض",$K$8:$K$5007,"&lt;&gt;نعم")&amp;" مصروف غير مسوى",IF(L668="تمت التسوية",IF(P668=0,"✔ متوازنة وتمت التسوية","✔ تمت التسوية – متبقي "&amp;TEXT(P668,"#,##0")),IF(P668&gt;0,"متبقي "&amp;TEXT(P668,"#,##0"),"✔ متوازنة"))))),IF(R668=0,"⚠ أضف سطر عهدة أولًا",IF(OR(C668="",N(G668)=0),"⚠ أكمل التاريخ والقيمة",IF(S668="","⚠ التاريخ خارج السنة المالية",IF(H668="","⚠ اختر بند الموازنة",IF(I668="مرفوض","✖ مرفوض من المدير",IF(I668&lt;&gt;"موافق","⏳ بانتظار موافقة المدير",IF(K668&lt;&gt;"نعم","⚠ غير مسوى مع الحسابات","✔ معتمد ومسوى")))))))))</f>
        <v/>
      </c>
      <c r="R668">
        <f>N(R667)+IF(A668="عهدة",1,0)</f>
        <v/>
      </c>
      <c r="S668">
        <f>IF(C668="","",IF(AND(C668&gt;=DATE(2026,9,1),C668&lt;=DATE(2027,8,31)),(YEAR(C668)-2026)*12+MONTH(C668)-8,""))</f>
        <v/>
      </c>
      <c r="T668">
        <f>IF(AND(A668="مصروف",R668&gt;0,I668="موافق",S668&lt;&gt;"",H668&lt;&gt;""),N(G668),0)</f>
        <v/>
      </c>
    </row>
    <row r="669">
      <c r="A669" s="19" t="n"/>
      <c r="B669" s="20">
        <f>IF(A669="","",IF(R669=0,"⚠ أضف سطر عهدة أولًا","BDR-"&amp;TEXT(R669,"000")))</f>
        <v/>
      </c>
      <c r="C669" s="21" t="n"/>
      <c r="D669" s="20">
        <f>IF(C669="","",IF(S669="","خارج السنة المالية",INDEX(القوائم!$D$2:$D$13,S669)))</f>
        <v/>
      </c>
      <c r="E669" s="22" t="n"/>
      <c r="F669" s="23" t="n"/>
      <c r="G669" s="23" t="n"/>
      <c r="H669" s="22" t="n"/>
      <c r="I669" s="19" t="n"/>
      <c r="J669" s="21" t="n"/>
      <c r="K669" s="19" t="n"/>
      <c r="L669" s="19" t="n"/>
      <c r="M669" s="21" t="n"/>
      <c r="N669" s="22" t="n"/>
      <c r="O669" s="24">
        <f>IF(A669&lt;&gt;"عهدة","",SUMIFS($G$8:$G$5007,$B$8:$B$5007,B669,$A$8:$A$5007,"مصروف",$I$8:$I$5007,"&lt;&gt;مرفوض"))</f>
        <v/>
      </c>
      <c r="P669" s="25">
        <f>IF(A669&lt;&gt;"عهدة","",N(F669)-O669)</f>
        <v/>
      </c>
      <c r="Q669" s="26">
        <f>IF(A669="","",IF(A669="عهدة",IF(N(F669)=0,"⚠ أدخل قيمة العهدة",IF(P669&lt;0,"⛔ عجز / زيادة مصروفات "&amp;TEXT(-P669,"#,##0"),IF(COUNTIFS($B$8:$B$5007,B669,$A$8:$A$5007,"مصروف",$I$8:$I$5007,"&lt;&gt;مرفوض",$K$8:$K$5007,"&lt;&gt;نعم")&gt;0,"⚠ "&amp;COUNTIFS($B$8:$B$5007,B669,$A$8:$A$5007,"مصروف",$I$8:$I$5007,"&lt;&gt;مرفوض",$K$8:$K$5007,"&lt;&gt;نعم")&amp;" مصروف غير مسوى",IF(L669="تمت التسوية",IF(P669=0,"✔ متوازنة وتمت التسوية","✔ تمت التسوية – متبقي "&amp;TEXT(P669,"#,##0")),IF(P669&gt;0,"متبقي "&amp;TEXT(P669,"#,##0"),"✔ متوازنة"))))),IF(R669=0,"⚠ أضف سطر عهدة أولًا",IF(OR(C669="",N(G669)=0),"⚠ أكمل التاريخ والقيمة",IF(S669="","⚠ التاريخ خارج السنة المالية",IF(H669="","⚠ اختر بند الموازنة",IF(I669="مرفوض","✖ مرفوض من المدير",IF(I669&lt;&gt;"موافق","⏳ بانتظار موافقة المدير",IF(K669&lt;&gt;"نعم","⚠ غير مسوى مع الحسابات","✔ معتمد ومسوى")))))))))</f>
        <v/>
      </c>
      <c r="R669">
        <f>N(R668)+IF(A669="عهدة",1,0)</f>
        <v/>
      </c>
      <c r="S669">
        <f>IF(C669="","",IF(AND(C669&gt;=DATE(2026,9,1),C669&lt;=DATE(2027,8,31)),(YEAR(C669)-2026)*12+MONTH(C669)-8,""))</f>
        <v/>
      </c>
      <c r="T669">
        <f>IF(AND(A669="مصروف",R669&gt;0,I669="موافق",S669&lt;&gt;"",H669&lt;&gt;""),N(G669),0)</f>
        <v/>
      </c>
    </row>
    <row r="670">
      <c r="A670" s="19" t="n"/>
      <c r="B670" s="20">
        <f>IF(A670="","",IF(R670=0,"⚠ أضف سطر عهدة أولًا","BDR-"&amp;TEXT(R670,"000")))</f>
        <v/>
      </c>
      <c r="C670" s="21" t="n"/>
      <c r="D670" s="20">
        <f>IF(C670="","",IF(S670="","خارج السنة المالية",INDEX(القوائم!$D$2:$D$13,S670)))</f>
        <v/>
      </c>
      <c r="E670" s="22" t="n"/>
      <c r="F670" s="23" t="n"/>
      <c r="G670" s="23" t="n"/>
      <c r="H670" s="22" t="n"/>
      <c r="I670" s="19" t="n"/>
      <c r="J670" s="21" t="n"/>
      <c r="K670" s="19" t="n"/>
      <c r="L670" s="19" t="n"/>
      <c r="M670" s="21" t="n"/>
      <c r="N670" s="22" t="n"/>
      <c r="O670" s="24">
        <f>IF(A670&lt;&gt;"عهدة","",SUMIFS($G$8:$G$5007,$B$8:$B$5007,B670,$A$8:$A$5007,"مصروف",$I$8:$I$5007,"&lt;&gt;مرفوض"))</f>
        <v/>
      </c>
      <c r="P670" s="25">
        <f>IF(A670&lt;&gt;"عهدة","",N(F670)-O670)</f>
        <v/>
      </c>
      <c r="Q670" s="26">
        <f>IF(A670="","",IF(A670="عهدة",IF(N(F670)=0,"⚠ أدخل قيمة العهدة",IF(P670&lt;0,"⛔ عجز / زيادة مصروفات "&amp;TEXT(-P670,"#,##0"),IF(COUNTIFS($B$8:$B$5007,B670,$A$8:$A$5007,"مصروف",$I$8:$I$5007,"&lt;&gt;مرفوض",$K$8:$K$5007,"&lt;&gt;نعم")&gt;0,"⚠ "&amp;COUNTIFS($B$8:$B$5007,B670,$A$8:$A$5007,"مصروف",$I$8:$I$5007,"&lt;&gt;مرفوض",$K$8:$K$5007,"&lt;&gt;نعم")&amp;" مصروف غير مسوى",IF(L670="تمت التسوية",IF(P670=0,"✔ متوازنة وتمت التسوية","✔ تمت التسوية – متبقي "&amp;TEXT(P670,"#,##0")),IF(P670&gt;0,"متبقي "&amp;TEXT(P670,"#,##0"),"✔ متوازنة"))))),IF(R670=0,"⚠ أضف سطر عهدة أولًا",IF(OR(C670="",N(G670)=0),"⚠ أكمل التاريخ والقيمة",IF(S670="","⚠ التاريخ خارج السنة المالية",IF(H670="","⚠ اختر بند الموازنة",IF(I670="مرفوض","✖ مرفوض من المدير",IF(I670&lt;&gt;"موافق","⏳ بانتظار موافقة المدير",IF(K670&lt;&gt;"نعم","⚠ غير مسوى مع الحسابات","✔ معتمد ومسوى")))))))))</f>
        <v/>
      </c>
      <c r="R670">
        <f>N(R669)+IF(A670="عهدة",1,0)</f>
        <v/>
      </c>
      <c r="S670">
        <f>IF(C670="","",IF(AND(C670&gt;=DATE(2026,9,1),C670&lt;=DATE(2027,8,31)),(YEAR(C670)-2026)*12+MONTH(C670)-8,""))</f>
        <v/>
      </c>
      <c r="T670">
        <f>IF(AND(A670="مصروف",R670&gt;0,I670="موافق",S670&lt;&gt;"",H670&lt;&gt;""),N(G670),0)</f>
        <v/>
      </c>
    </row>
    <row r="671">
      <c r="A671" s="19" t="n"/>
      <c r="B671" s="20">
        <f>IF(A671="","",IF(R671=0,"⚠ أضف سطر عهدة أولًا","BDR-"&amp;TEXT(R671,"000")))</f>
        <v/>
      </c>
      <c r="C671" s="21" t="n"/>
      <c r="D671" s="20">
        <f>IF(C671="","",IF(S671="","خارج السنة المالية",INDEX(القوائم!$D$2:$D$13,S671)))</f>
        <v/>
      </c>
      <c r="E671" s="22" t="n"/>
      <c r="F671" s="23" t="n"/>
      <c r="G671" s="23" t="n"/>
      <c r="H671" s="22" t="n"/>
      <c r="I671" s="19" t="n"/>
      <c r="J671" s="21" t="n"/>
      <c r="K671" s="19" t="n"/>
      <c r="L671" s="19" t="n"/>
      <c r="M671" s="21" t="n"/>
      <c r="N671" s="22" t="n"/>
      <c r="O671" s="24">
        <f>IF(A671&lt;&gt;"عهدة","",SUMIFS($G$8:$G$5007,$B$8:$B$5007,B671,$A$8:$A$5007,"مصروف",$I$8:$I$5007,"&lt;&gt;مرفوض"))</f>
        <v/>
      </c>
      <c r="P671" s="25">
        <f>IF(A671&lt;&gt;"عهدة","",N(F671)-O671)</f>
        <v/>
      </c>
      <c r="Q671" s="26">
        <f>IF(A671="","",IF(A671="عهدة",IF(N(F671)=0,"⚠ أدخل قيمة العهدة",IF(P671&lt;0,"⛔ عجز / زيادة مصروفات "&amp;TEXT(-P671,"#,##0"),IF(COUNTIFS($B$8:$B$5007,B671,$A$8:$A$5007,"مصروف",$I$8:$I$5007,"&lt;&gt;مرفوض",$K$8:$K$5007,"&lt;&gt;نعم")&gt;0,"⚠ "&amp;COUNTIFS($B$8:$B$5007,B671,$A$8:$A$5007,"مصروف",$I$8:$I$5007,"&lt;&gt;مرفوض",$K$8:$K$5007,"&lt;&gt;نعم")&amp;" مصروف غير مسوى",IF(L671="تمت التسوية",IF(P671=0,"✔ متوازنة وتمت التسوية","✔ تمت التسوية – متبقي "&amp;TEXT(P671,"#,##0")),IF(P671&gt;0,"متبقي "&amp;TEXT(P671,"#,##0"),"✔ متوازنة"))))),IF(R671=0,"⚠ أضف سطر عهدة أولًا",IF(OR(C671="",N(G671)=0),"⚠ أكمل التاريخ والقيمة",IF(S671="","⚠ التاريخ خارج السنة المالية",IF(H671="","⚠ اختر بند الموازنة",IF(I671="مرفوض","✖ مرفوض من المدير",IF(I671&lt;&gt;"موافق","⏳ بانتظار موافقة المدير",IF(K671&lt;&gt;"نعم","⚠ غير مسوى مع الحسابات","✔ معتمد ومسوى")))))))))</f>
        <v/>
      </c>
      <c r="R671">
        <f>N(R670)+IF(A671="عهدة",1,0)</f>
        <v/>
      </c>
      <c r="S671">
        <f>IF(C671="","",IF(AND(C671&gt;=DATE(2026,9,1),C671&lt;=DATE(2027,8,31)),(YEAR(C671)-2026)*12+MONTH(C671)-8,""))</f>
        <v/>
      </c>
      <c r="T671">
        <f>IF(AND(A671="مصروف",R671&gt;0,I671="موافق",S671&lt;&gt;"",H671&lt;&gt;""),N(G671),0)</f>
        <v/>
      </c>
    </row>
    <row r="672">
      <c r="A672" s="19" t="n"/>
      <c r="B672" s="20">
        <f>IF(A672="","",IF(R672=0,"⚠ أضف سطر عهدة أولًا","BDR-"&amp;TEXT(R672,"000")))</f>
        <v/>
      </c>
      <c r="C672" s="21" t="n"/>
      <c r="D672" s="20">
        <f>IF(C672="","",IF(S672="","خارج السنة المالية",INDEX(القوائم!$D$2:$D$13,S672)))</f>
        <v/>
      </c>
      <c r="E672" s="22" t="n"/>
      <c r="F672" s="23" t="n"/>
      <c r="G672" s="23" t="n"/>
      <c r="H672" s="22" t="n"/>
      <c r="I672" s="19" t="n"/>
      <c r="J672" s="21" t="n"/>
      <c r="K672" s="19" t="n"/>
      <c r="L672" s="19" t="n"/>
      <c r="M672" s="21" t="n"/>
      <c r="N672" s="22" t="n"/>
      <c r="O672" s="24">
        <f>IF(A672&lt;&gt;"عهدة","",SUMIFS($G$8:$G$5007,$B$8:$B$5007,B672,$A$8:$A$5007,"مصروف",$I$8:$I$5007,"&lt;&gt;مرفوض"))</f>
        <v/>
      </c>
      <c r="P672" s="25">
        <f>IF(A672&lt;&gt;"عهدة","",N(F672)-O672)</f>
        <v/>
      </c>
      <c r="Q672" s="26">
        <f>IF(A672="","",IF(A672="عهدة",IF(N(F672)=0,"⚠ أدخل قيمة العهدة",IF(P672&lt;0,"⛔ عجز / زيادة مصروفات "&amp;TEXT(-P672,"#,##0"),IF(COUNTIFS($B$8:$B$5007,B672,$A$8:$A$5007,"مصروف",$I$8:$I$5007,"&lt;&gt;مرفوض",$K$8:$K$5007,"&lt;&gt;نعم")&gt;0,"⚠ "&amp;COUNTIFS($B$8:$B$5007,B672,$A$8:$A$5007,"مصروف",$I$8:$I$5007,"&lt;&gt;مرفوض",$K$8:$K$5007,"&lt;&gt;نعم")&amp;" مصروف غير مسوى",IF(L672="تمت التسوية",IF(P672=0,"✔ متوازنة وتمت التسوية","✔ تمت التسوية – متبقي "&amp;TEXT(P672,"#,##0")),IF(P672&gt;0,"متبقي "&amp;TEXT(P672,"#,##0"),"✔ متوازنة"))))),IF(R672=0,"⚠ أضف سطر عهدة أولًا",IF(OR(C672="",N(G672)=0),"⚠ أكمل التاريخ والقيمة",IF(S672="","⚠ التاريخ خارج السنة المالية",IF(H672="","⚠ اختر بند الموازنة",IF(I672="مرفوض","✖ مرفوض من المدير",IF(I672&lt;&gt;"موافق","⏳ بانتظار موافقة المدير",IF(K672&lt;&gt;"نعم","⚠ غير مسوى مع الحسابات","✔ معتمد ومسوى")))))))))</f>
        <v/>
      </c>
      <c r="R672">
        <f>N(R671)+IF(A672="عهدة",1,0)</f>
        <v/>
      </c>
      <c r="S672">
        <f>IF(C672="","",IF(AND(C672&gt;=DATE(2026,9,1),C672&lt;=DATE(2027,8,31)),(YEAR(C672)-2026)*12+MONTH(C672)-8,""))</f>
        <v/>
      </c>
      <c r="T672">
        <f>IF(AND(A672="مصروف",R672&gt;0,I672="موافق",S672&lt;&gt;"",H672&lt;&gt;""),N(G672),0)</f>
        <v/>
      </c>
    </row>
    <row r="673">
      <c r="A673" s="19" t="n"/>
      <c r="B673" s="20">
        <f>IF(A673="","",IF(R673=0,"⚠ أضف سطر عهدة أولًا","BDR-"&amp;TEXT(R673,"000")))</f>
        <v/>
      </c>
      <c r="C673" s="21" t="n"/>
      <c r="D673" s="20">
        <f>IF(C673="","",IF(S673="","خارج السنة المالية",INDEX(القوائم!$D$2:$D$13,S673)))</f>
        <v/>
      </c>
      <c r="E673" s="22" t="n"/>
      <c r="F673" s="23" t="n"/>
      <c r="G673" s="23" t="n"/>
      <c r="H673" s="22" t="n"/>
      <c r="I673" s="19" t="n"/>
      <c r="J673" s="21" t="n"/>
      <c r="K673" s="19" t="n"/>
      <c r="L673" s="19" t="n"/>
      <c r="M673" s="21" t="n"/>
      <c r="N673" s="22" t="n"/>
      <c r="O673" s="24">
        <f>IF(A673&lt;&gt;"عهدة","",SUMIFS($G$8:$G$5007,$B$8:$B$5007,B673,$A$8:$A$5007,"مصروف",$I$8:$I$5007,"&lt;&gt;مرفوض"))</f>
        <v/>
      </c>
      <c r="P673" s="25">
        <f>IF(A673&lt;&gt;"عهدة","",N(F673)-O673)</f>
        <v/>
      </c>
      <c r="Q673" s="26">
        <f>IF(A673="","",IF(A673="عهدة",IF(N(F673)=0,"⚠ أدخل قيمة العهدة",IF(P673&lt;0,"⛔ عجز / زيادة مصروفات "&amp;TEXT(-P673,"#,##0"),IF(COUNTIFS($B$8:$B$5007,B673,$A$8:$A$5007,"مصروف",$I$8:$I$5007,"&lt;&gt;مرفوض",$K$8:$K$5007,"&lt;&gt;نعم")&gt;0,"⚠ "&amp;COUNTIFS($B$8:$B$5007,B673,$A$8:$A$5007,"مصروف",$I$8:$I$5007,"&lt;&gt;مرفوض",$K$8:$K$5007,"&lt;&gt;نعم")&amp;" مصروف غير مسوى",IF(L673="تمت التسوية",IF(P673=0,"✔ متوازنة وتمت التسوية","✔ تمت التسوية – متبقي "&amp;TEXT(P673,"#,##0")),IF(P673&gt;0,"متبقي "&amp;TEXT(P673,"#,##0"),"✔ متوازنة"))))),IF(R673=0,"⚠ أضف سطر عهدة أولًا",IF(OR(C673="",N(G673)=0),"⚠ أكمل التاريخ والقيمة",IF(S673="","⚠ التاريخ خارج السنة المالية",IF(H673="","⚠ اختر بند الموازنة",IF(I673="مرفوض","✖ مرفوض من المدير",IF(I673&lt;&gt;"موافق","⏳ بانتظار موافقة المدير",IF(K673&lt;&gt;"نعم","⚠ غير مسوى مع الحسابات","✔ معتمد ومسوى")))))))))</f>
        <v/>
      </c>
      <c r="R673">
        <f>N(R672)+IF(A673="عهدة",1,0)</f>
        <v/>
      </c>
      <c r="S673">
        <f>IF(C673="","",IF(AND(C673&gt;=DATE(2026,9,1),C673&lt;=DATE(2027,8,31)),(YEAR(C673)-2026)*12+MONTH(C673)-8,""))</f>
        <v/>
      </c>
      <c r="T673">
        <f>IF(AND(A673="مصروف",R673&gt;0,I673="موافق",S673&lt;&gt;"",H673&lt;&gt;""),N(G673),0)</f>
        <v/>
      </c>
    </row>
    <row r="674">
      <c r="A674" s="19" t="n"/>
      <c r="B674" s="20">
        <f>IF(A674="","",IF(R674=0,"⚠ أضف سطر عهدة أولًا","BDR-"&amp;TEXT(R674,"000")))</f>
        <v/>
      </c>
      <c r="C674" s="21" t="n"/>
      <c r="D674" s="20">
        <f>IF(C674="","",IF(S674="","خارج السنة المالية",INDEX(القوائم!$D$2:$D$13,S674)))</f>
        <v/>
      </c>
      <c r="E674" s="22" t="n"/>
      <c r="F674" s="23" t="n"/>
      <c r="G674" s="23" t="n"/>
      <c r="H674" s="22" t="n"/>
      <c r="I674" s="19" t="n"/>
      <c r="J674" s="21" t="n"/>
      <c r="K674" s="19" t="n"/>
      <c r="L674" s="19" t="n"/>
      <c r="M674" s="21" t="n"/>
      <c r="N674" s="22" t="n"/>
      <c r="O674" s="24">
        <f>IF(A674&lt;&gt;"عهدة","",SUMIFS($G$8:$G$5007,$B$8:$B$5007,B674,$A$8:$A$5007,"مصروف",$I$8:$I$5007,"&lt;&gt;مرفوض"))</f>
        <v/>
      </c>
      <c r="P674" s="25">
        <f>IF(A674&lt;&gt;"عهدة","",N(F674)-O674)</f>
        <v/>
      </c>
      <c r="Q674" s="26">
        <f>IF(A674="","",IF(A674="عهدة",IF(N(F674)=0,"⚠ أدخل قيمة العهدة",IF(P674&lt;0,"⛔ عجز / زيادة مصروفات "&amp;TEXT(-P674,"#,##0"),IF(COUNTIFS($B$8:$B$5007,B674,$A$8:$A$5007,"مصروف",$I$8:$I$5007,"&lt;&gt;مرفوض",$K$8:$K$5007,"&lt;&gt;نعم")&gt;0,"⚠ "&amp;COUNTIFS($B$8:$B$5007,B674,$A$8:$A$5007,"مصروف",$I$8:$I$5007,"&lt;&gt;مرفوض",$K$8:$K$5007,"&lt;&gt;نعم")&amp;" مصروف غير مسوى",IF(L674="تمت التسوية",IF(P674=0,"✔ متوازنة وتمت التسوية","✔ تمت التسوية – متبقي "&amp;TEXT(P674,"#,##0")),IF(P674&gt;0,"متبقي "&amp;TEXT(P674,"#,##0"),"✔ متوازنة"))))),IF(R674=0,"⚠ أضف سطر عهدة أولًا",IF(OR(C674="",N(G674)=0),"⚠ أكمل التاريخ والقيمة",IF(S674="","⚠ التاريخ خارج السنة المالية",IF(H674="","⚠ اختر بند الموازنة",IF(I674="مرفوض","✖ مرفوض من المدير",IF(I674&lt;&gt;"موافق","⏳ بانتظار موافقة المدير",IF(K674&lt;&gt;"نعم","⚠ غير مسوى مع الحسابات","✔ معتمد ومسوى")))))))))</f>
        <v/>
      </c>
      <c r="R674">
        <f>N(R673)+IF(A674="عهدة",1,0)</f>
        <v/>
      </c>
      <c r="S674">
        <f>IF(C674="","",IF(AND(C674&gt;=DATE(2026,9,1),C674&lt;=DATE(2027,8,31)),(YEAR(C674)-2026)*12+MONTH(C674)-8,""))</f>
        <v/>
      </c>
      <c r="T674">
        <f>IF(AND(A674="مصروف",R674&gt;0,I674="موافق",S674&lt;&gt;"",H674&lt;&gt;""),N(G674),0)</f>
        <v/>
      </c>
    </row>
    <row r="675">
      <c r="A675" s="19" t="n"/>
      <c r="B675" s="20">
        <f>IF(A675="","",IF(R675=0,"⚠ أضف سطر عهدة أولًا","BDR-"&amp;TEXT(R675,"000")))</f>
        <v/>
      </c>
      <c r="C675" s="21" t="n"/>
      <c r="D675" s="20">
        <f>IF(C675="","",IF(S675="","خارج السنة المالية",INDEX(القوائم!$D$2:$D$13,S675)))</f>
        <v/>
      </c>
      <c r="E675" s="22" t="n"/>
      <c r="F675" s="23" t="n"/>
      <c r="G675" s="23" t="n"/>
      <c r="H675" s="22" t="n"/>
      <c r="I675" s="19" t="n"/>
      <c r="J675" s="21" t="n"/>
      <c r="K675" s="19" t="n"/>
      <c r="L675" s="19" t="n"/>
      <c r="M675" s="21" t="n"/>
      <c r="N675" s="22" t="n"/>
      <c r="O675" s="24">
        <f>IF(A675&lt;&gt;"عهدة","",SUMIFS($G$8:$G$5007,$B$8:$B$5007,B675,$A$8:$A$5007,"مصروف",$I$8:$I$5007,"&lt;&gt;مرفوض"))</f>
        <v/>
      </c>
      <c r="P675" s="25">
        <f>IF(A675&lt;&gt;"عهدة","",N(F675)-O675)</f>
        <v/>
      </c>
      <c r="Q675" s="26">
        <f>IF(A675="","",IF(A675="عهدة",IF(N(F675)=0,"⚠ أدخل قيمة العهدة",IF(P675&lt;0,"⛔ عجز / زيادة مصروفات "&amp;TEXT(-P675,"#,##0"),IF(COUNTIFS($B$8:$B$5007,B675,$A$8:$A$5007,"مصروف",$I$8:$I$5007,"&lt;&gt;مرفوض",$K$8:$K$5007,"&lt;&gt;نعم")&gt;0,"⚠ "&amp;COUNTIFS($B$8:$B$5007,B675,$A$8:$A$5007,"مصروف",$I$8:$I$5007,"&lt;&gt;مرفوض",$K$8:$K$5007,"&lt;&gt;نعم")&amp;" مصروف غير مسوى",IF(L675="تمت التسوية",IF(P675=0,"✔ متوازنة وتمت التسوية","✔ تمت التسوية – متبقي "&amp;TEXT(P675,"#,##0")),IF(P675&gt;0,"متبقي "&amp;TEXT(P675,"#,##0"),"✔ متوازنة"))))),IF(R675=0,"⚠ أضف سطر عهدة أولًا",IF(OR(C675="",N(G675)=0),"⚠ أكمل التاريخ والقيمة",IF(S675="","⚠ التاريخ خارج السنة المالية",IF(H675="","⚠ اختر بند الموازنة",IF(I675="مرفوض","✖ مرفوض من المدير",IF(I675&lt;&gt;"موافق","⏳ بانتظار موافقة المدير",IF(K675&lt;&gt;"نعم","⚠ غير مسوى مع الحسابات","✔ معتمد ومسوى")))))))))</f>
        <v/>
      </c>
      <c r="R675">
        <f>N(R674)+IF(A675="عهدة",1,0)</f>
        <v/>
      </c>
      <c r="S675">
        <f>IF(C675="","",IF(AND(C675&gt;=DATE(2026,9,1),C675&lt;=DATE(2027,8,31)),(YEAR(C675)-2026)*12+MONTH(C675)-8,""))</f>
        <v/>
      </c>
      <c r="T675">
        <f>IF(AND(A675="مصروف",R675&gt;0,I675="موافق",S675&lt;&gt;"",H675&lt;&gt;""),N(G675),0)</f>
        <v/>
      </c>
    </row>
    <row r="676">
      <c r="A676" s="19" t="n"/>
      <c r="B676" s="20">
        <f>IF(A676="","",IF(R676=0,"⚠ أضف سطر عهدة أولًا","BDR-"&amp;TEXT(R676,"000")))</f>
        <v/>
      </c>
      <c r="C676" s="21" t="n"/>
      <c r="D676" s="20">
        <f>IF(C676="","",IF(S676="","خارج السنة المالية",INDEX(القوائم!$D$2:$D$13,S676)))</f>
        <v/>
      </c>
      <c r="E676" s="22" t="n"/>
      <c r="F676" s="23" t="n"/>
      <c r="G676" s="23" t="n"/>
      <c r="H676" s="22" t="n"/>
      <c r="I676" s="19" t="n"/>
      <c r="J676" s="21" t="n"/>
      <c r="K676" s="19" t="n"/>
      <c r="L676" s="19" t="n"/>
      <c r="M676" s="21" t="n"/>
      <c r="N676" s="22" t="n"/>
      <c r="O676" s="24">
        <f>IF(A676&lt;&gt;"عهدة","",SUMIFS($G$8:$G$5007,$B$8:$B$5007,B676,$A$8:$A$5007,"مصروف",$I$8:$I$5007,"&lt;&gt;مرفوض"))</f>
        <v/>
      </c>
      <c r="P676" s="25">
        <f>IF(A676&lt;&gt;"عهدة","",N(F676)-O676)</f>
        <v/>
      </c>
      <c r="Q676" s="26">
        <f>IF(A676="","",IF(A676="عهدة",IF(N(F676)=0,"⚠ أدخل قيمة العهدة",IF(P676&lt;0,"⛔ عجز / زيادة مصروفات "&amp;TEXT(-P676,"#,##0"),IF(COUNTIFS($B$8:$B$5007,B676,$A$8:$A$5007,"مصروف",$I$8:$I$5007,"&lt;&gt;مرفوض",$K$8:$K$5007,"&lt;&gt;نعم")&gt;0,"⚠ "&amp;COUNTIFS($B$8:$B$5007,B676,$A$8:$A$5007,"مصروف",$I$8:$I$5007,"&lt;&gt;مرفوض",$K$8:$K$5007,"&lt;&gt;نعم")&amp;" مصروف غير مسوى",IF(L676="تمت التسوية",IF(P676=0,"✔ متوازنة وتمت التسوية","✔ تمت التسوية – متبقي "&amp;TEXT(P676,"#,##0")),IF(P676&gt;0,"متبقي "&amp;TEXT(P676,"#,##0"),"✔ متوازنة"))))),IF(R676=0,"⚠ أضف سطر عهدة أولًا",IF(OR(C676="",N(G676)=0),"⚠ أكمل التاريخ والقيمة",IF(S676="","⚠ التاريخ خارج السنة المالية",IF(H676="","⚠ اختر بند الموازنة",IF(I676="مرفوض","✖ مرفوض من المدير",IF(I676&lt;&gt;"موافق","⏳ بانتظار موافقة المدير",IF(K676&lt;&gt;"نعم","⚠ غير مسوى مع الحسابات","✔ معتمد ومسوى")))))))))</f>
        <v/>
      </c>
      <c r="R676">
        <f>N(R675)+IF(A676="عهدة",1,0)</f>
        <v/>
      </c>
      <c r="S676">
        <f>IF(C676="","",IF(AND(C676&gt;=DATE(2026,9,1),C676&lt;=DATE(2027,8,31)),(YEAR(C676)-2026)*12+MONTH(C676)-8,""))</f>
        <v/>
      </c>
      <c r="T676">
        <f>IF(AND(A676="مصروف",R676&gt;0,I676="موافق",S676&lt;&gt;"",H676&lt;&gt;""),N(G676),0)</f>
        <v/>
      </c>
    </row>
    <row r="677">
      <c r="A677" s="19" t="n"/>
      <c r="B677" s="20">
        <f>IF(A677="","",IF(R677=0,"⚠ أضف سطر عهدة أولًا","BDR-"&amp;TEXT(R677,"000")))</f>
        <v/>
      </c>
      <c r="C677" s="21" t="n"/>
      <c r="D677" s="20">
        <f>IF(C677="","",IF(S677="","خارج السنة المالية",INDEX(القوائم!$D$2:$D$13,S677)))</f>
        <v/>
      </c>
      <c r="E677" s="22" t="n"/>
      <c r="F677" s="23" t="n"/>
      <c r="G677" s="23" t="n"/>
      <c r="H677" s="22" t="n"/>
      <c r="I677" s="19" t="n"/>
      <c r="J677" s="21" t="n"/>
      <c r="K677" s="19" t="n"/>
      <c r="L677" s="19" t="n"/>
      <c r="M677" s="21" t="n"/>
      <c r="N677" s="22" t="n"/>
      <c r="O677" s="24">
        <f>IF(A677&lt;&gt;"عهدة","",SUMIFS($G$8:$G$5007,$B$8:$B$5007,B677,$A$8:$A$5007,"مصروف",$I$8:$I$5007,"&lt;&gt;مرفوض"))</f>
        <v/>
      </c>
      <c r="P677" s="25">
        <f>IF(A677&lt;&gt;"عهدة","",N(F677)-O677)</f>
        <v/>
      </c>
      <c r="Q677" s="26">
        <f>IF(A677="","",IF(A677="عهدة",IF(N(F677)=0,"⚠ أدخل قيمة العهدة",IF(P677&lt;0,"⛔ عجز / زيادة مصروفات "&amp;TEXT(-P677,"#,##0"),IF(COUNTIFS($B$8:$B$5007,B677,$A$8:$A$5007,"مصروف",$I$8:$I$5007,"&lt;&gt;مرفوض",$K$8:$K$5007,"&lt;&gt;نعم")&gt;0,"⚠ "&amp;COUNTIFS($B$8:$B$5007,B677,$A$8:$A$5007,"مصروف",$I$8:$I$5007,"&lt;&gt;مرفوض",$K$8:$K$5007,"&lt;&gt;نعم")&amp;" مصروف غير مسوى",IF(L677="تمت التسوية",IF(P677=0,"✔ متوازنة وتمت التسوية","✔ تمت التسوية – متبقي "&amp;TEXT(P677,"#,##0")),IF(P677&gt;0,"متبقي "&amp;TEXT(P677,"#,##0"),"✔ متوازنة"))))),IF(R677=0,"⚠ أضف سطر عهدة أولًا",IF(OR(C677="",N(G677)=0),"⚠ أكمل التاريخ والقيمة",IF(S677="","⚠ التاريخ خارج السنة المالية",IF(H677="","⚠ اختر بند الموازنة",IF(I677="مرفوض","✖ مرفوض من المدير",IF(I677&lt;&gt;"موافق","⏳ بانتظار موافقة المدير",IF(K677&lt;&gt;"نعم","⚠ غير مسوى مع الحسابات","✔ معتمد ومسوى")))))))))</f>
        <v/>
      </c>
      <c r="R677">
        <f>N(R676)+IF(A677="عهدة",1,0)</f>
        <v/>
      </c>
      <c r="S677">
        <f>IF(C677="","",IF(AND(C677&gt;=DATE(2026,9,1),C677&lt;=DATE(2027,8,31)),(YEAR(C677)-2026)*12+MONTH(C677)-8,""))</f>
        <v/>
      </c>
      <c r="T677">
        <f>IF(AND(A677="مصروف",R677&gt;0,I677="موافق",S677&lt;&gt;"",H677&lt;&gt;""),N(G677),0)</f>
        <v/>
      </c>
    </row>
    <row r="678">
      <c r="A678" s="19" t="n"/>
      <c r="B678" s="20">
        <f>IF(A678="","",IF(R678=0,"⚠ أضف سطر عهدة أولًا","BDR-"&amp;TEXT(R678,"000")))</f>
        <v/>
      </c>
      <c r="C678" s="21" t="n"/>
      <c r="D678" s="20">
        <f>IF(C678="","",IF(S678="","خارج السنة المالية",INDEX(القوائم!$D$2:$D$13,S678)))</f>
        <v/>
      </c>
      <c r="E678" s="22" t="n"/>
      <c r="F678" s="23" t="n"/>
      <c r="G678" s="23" t="n"/>
      <c r="H678" s="22" t="n"/>
      <c r="I678" s="19" t="n"/>
      <c r="J678" s="21" t="n"/>
      <c r="K678" s="19" t="n"/>
      <c r="L678" s="19" t="n"/>
      <c r="M678" s="21" t="n"/>
      <c r="N678" s="22" t="n"/>
      <c r="O678" s="24">
        <f>IF(A678&lt;&gt;"عهدة","",SUMIFS($G$8:$G$5007,$B$8:$B$5007,B678,$A$8:$A$5007,"مصروف",$I$8:$I$5007,"&lt;&gt;مرفوض"))</f>
        <v/>
      </c>
      <c r="P678" s="25">
        <f>IF(A678&lt;&gt;"عهدة","",N(F678)-O678)</f>
        <v/>
      </c>
      <c r="Q678" s="26">
        <f>IF(A678="","",IF(A678="عهدة",IF(N(F678)=0,"⚠ أدخل قيمة العهدة",IF(P678&lt;0,"⛔ عجز / زيادة مصروفات "&amp;TEXT(-P678,"#,##0"),IF(COUNTIFS($B$8:$B$5007,B678,$A$8:$A$5007,"مصروف",$I$8:$I$5007,"&lt;&gt;مرفوض",$K$8:$K$5007,"&lt;&gt;نعم")&gt;0,"⚠ "&amp;COUNTIFS($B$8:$B$5007,B678,$A$8:$A$5007,"مصروف",$I$8:$I$5007,"&lt;&gt;مرفوض",$K$8:$K$5007,"&lt;&gt;نعم")&amp;" مصروف غير مسوى",IF(L678="تمت التسوية",IF(P678=0,"✔ متوازنة وتمت التسوية","✔ تمت التسوية – متبقي "&amp;TEXT(P678,"#,##0")),IF(P678&gt;0,"متبقي "&amp;TEXT(P678,"#,##0"),"✔ متوازنة"))))),IF(R678=0,"⚠ أضف سطر عهدة أولًا",IF(OR(C678="",N(G678)=0),"⚠ أكمل التاريخ والقيمة",IF(S678="","⚠ التاريخ خارج السنة المالية",IF(H678="","⚠ اختر بند الموازنة",IF(I678="مرفوض","✖ مرفوض من المدير",IF(I678&lt;&gt;"موافق","⏳ بانتظار موافقة المدير",IF(K678&lt;&gt;"نعم","⚠ غير مسوى مع الحسابات","✔ معتمد ومسوى")))))))))</f>
        <v/>
      </c>
      <c r="R678">
        <f>N(R677)+IF(A678="عهدة",1,0)</f>
        <v/>
      </c>
      <c r="S678">
        <f>IF(C678="","",IF(AND(C678&gt;=DATE(2026,9,1),C678&lt;=DATE(2027,8,31)),(YEAR(C678)-2026)*12+MONTH(C678)-8,""))</f>
        <v/>
      </c>
      <c r="T678">
        <f>IF(AND(A678="مصروف",R678&gt;0,I678="موافق",S678&lt;&gt;"",H678&lt;&gt;""),N(G678),0)</f>
        <v/>
      </c>
    </row>
    <row r="679">
      <c r="A679" s="19" t="n"/>
      <c r="B679" s="20">
        <f>IF(A679="","",IF(R679=0,"⚠ أضف سطر عهدة أولًا","BDR-"&amp;TEXT(R679,"000")))</f>
        <v/>
      </c>
      <c r="C679" s="21" t="n"/>
      <c r="D679" s="20">
        <f>IF(C679="","",IF(S679="","خارج السنة المالية",INDEX(القوائم!$D$2:$D$13,S679)))</f>
        <v/>
      </c>
      <c r="E679" s="22" t="n"/>
      <c r="F679" s="23" t="n"/>
      <c r="G679" s="23" t="n"/>
      <c r="H679" s="22" t="n"/>
      <c r="I679" s="19" t="n"/>
      <c r="J679" s="21" t="n"/>
      <c r="K679" s="19" t="n"/>
      <c r="L679" s="19" t="n"/>
      <c r="M679" s="21" t="n"/>
      <c r="N679" s="22" t="n"/>
      <c r="O679" s="24">
        <f>IF(A679&lt;&gt;"عهدة","",SUMIFS($G$8:$G$5007,$B$8:$B$5007,B679,$A$8:$A$5007,"مصروف",$I$8:$I$5007,"&lt;&gt;مرفوض"))</f>
        <v/>
      </c>
      <c r="P679" s="25">
        <f>IF(A679&lt;&gt;"عهدة","",N(F679)-O679)</f>
        <v/>
      </c>
      <c r="Q679" s="26">
        <f>IF(A679="","",IF(A679="عهدة",IF(N(F679)=0,"⚠ أدخل قيمة العهدة",IF(P679&lt;0,"⛔ عجز / زيادة مصروفات "&amp;TEXT(-P679,"#,##0"),IF(COUNTIFS($B$8:$B$5007,B679,$A$8:$A$5007,"مصروف",$I$8:$I$5007,"&lt;&gt;مرفوض",$K$8:$K$5007,"&lt;&gt;نعم")&gt;0,"⚠ "&amp;COUNTIFS($B$8:$B$5007,B679,$A$8:$A$5007,"مصروف",$I$8:$I$5007,"&lt;&gt;مرفوض",$K$8:$K$5007,"&lt;&gt;نعم")&amp;" مصروف غير مسوى",IF(L679="تمت التسوية",IF(P679=0,"✔ متوازنة وتمت التسوية","✔ تمت التسوية – متبقي "&amp;TEXT(P679,"#,##0")),IF(P679&gt;0,"متبقي "&amp;TEXT(P679,"#,##0"),"✔ متوازنة"))))),IF(R679=0,"⚠ أضف سطر عهدة أولًا",IF(OR(C679="",N(G679)=0),"⚠ أكمل التاريخ والقيمة",IF(S679="","⚠ التاريخ خارج السنة المالية",IF(H679="","⚠ اختر بند الموازنة",IF(I679="مرفوض","✖ مرفوض من المدير",IF(I679&lt;&gt;"موافق","⏳ بانتظار موافقة المدير",IF(K679&lt;&gt;"نعم","⚠ غير مسوى مع الحسابات","✔ معتمد ومسوى")))))))))</f>
        <v/>
      </c>
      <c r="R679">
        <f>N(R678)+IF(A679="عهدة",1,0)</f>
        <v/>
      </c>
      <c r="S679">
        <f>IF(C679="","",IF(AND(C679&gt;=DATE(2026,9,1),C679&lt;=DATE(2027,8,31)),(YEAR(C679)-2026)*12+MONTH(C679)-8,""))</f>
        <v/>
      </c>
      <c r="T679">
        <f>IF(AND(A679="مصروف",R679&gt;0,I679="موافق",S679&lt;&gt;"",H679&lt;&gt;""),N(G679),0)</f>
        <v/>
      </c>
    </row>
    <row r="680">
      <c r="A680" s="19" t="n"/>
      <c r="B680" s="20">
        <f>IF(A680="","",IF(R680=0,"⚠ أضف سطر عهدة أولًا","BDR-"&amp;TEXT(R680,"000")))</f>
        <v/>
      </c>
      <c r="C680" s="21" t="n"/>
      <c r="D680" s="20">
        <f>IF(C680="","",IF(S680="","خارج السنة المالية",INDEX(القوائم!$D$2:$D$13,S680)))</f>
        <v/>
      </c>
      <c r="E680" s="22" t="n"/>
      <c r="F680" s="23" t="n"/>
      <c r="G680" s="23" t="n"/>
      <c r="H680" s="22" t="n"/>
      <c r="I680" s="19" t="n"/>
      <c r="J680" s="21" t="n"/>
      <c r="K680" s="19" t="n"/>
      <c r="L680" s="19" t="n"/>
      <c r="M680" s="21" t="n"/>
      <c r="N680" s="22" t="n"/>
      <c r="O680" s="24">
        <f>IF(A680&lt;&gt;"عهدة","",SUMIFS($G$8:$G$5007,$B$8:$B$5007,B680,$A$8:$A$5007,"مصروف",$I$8:$I$5007,"&lt;&gt;مرفوض"))</f>
        <v/>
      </c>
      <c r="P680" s="25">
        <f>IF(A680&lt;&gt;"عهدة","",N(F680)-O680)</f>
        <v/>
      </c>
      <c r="Q680" s="26">
        <f>IF(A680="","",IF(A680="عهدة",IF(N(F680)=0,"⚠ أدخل قيمة العهدة",IF(P680&lt;0,"⛔ عجز / زيادة مصروفات "&amp;TEXT(-P680,"#,##0"),IF(COUNTIFS($B$8:$B$5007,B680,$A$8:$A$5007,"مصروف",$I$8:$I$5007,"&lt;&gt;مرفوض",$K$8:$K$5007,"&lt;&gt;نعم")&gt;0,"⚠ "&amp;COUNTIFS($B$8:$B$5007,B680,$A$8:$A$5007,"مصروف",$I$8:$I$5007,"&lt;&gt;مرفوض",$K$8:$K$5007,"&lt;&gt;نعم")&amp;" مصروف غير مسوى",IF(L680="تمت التسوية",IF(P680=0,"✔ متوازنة وتمت التسوية","✔ تمت التسوية – متبقي "&amp;TEXT(P680,"#,##0")),IF(P680&gt;0,"متبقي "&amp;TEXT(P680,"#,##0"),"✔ متوازنة"))))),IF(R680=0,"⚠ أضف سطر عهدة أولًا",IF(OR(C680="",N(G680)=0),"⚠ أكمل التاريخ والقيمة",IF(S680="","⚠ التاريخ خارج السنة المالية",IF(H680="","⚠ اختر بند الموازنة",IF(I680="مرفوض","✖ مرفوض من المدير",IF(I680&lt;&gt;"موافق","⏳ بانتظار موافقة المدير",IF(K680&lt;&gt;"نعم","⚠ غير مسوى مع الحسابات","✔ معتمد ومسوى")))))))))</f>
        <v/>
      </c>
      <c r="R680">
        <f>N(R679)+IF(A680="عهدة",1,0)</f>
        <v/>
      </c>
      <c r="S680">
        <f>IF(C680="","",IF(AND(C680&gt;=DATE(2026,9,1),C680&lt;=DATE(2027,8,31)),(YEAR(C680)-2026)*12+MONTH(C680)-8,""))</f>
        <v/>
      </c>
      <c r="T680">
        <f>IF(AND(A680="مصروف",R680&gt;0,I680="موافق",S680&lt;&gt;"",H680&lt;&gt;""),N(G680),0)</f>
        <v/>
      </c>
    </row>
    <row r="681">
      <c r="A681" s="19" t="n"/>
      <c r="B681" s="20">
        <f>IF(A681="","",IF(R681=0,"⚠ أضف سطر عهدة أولًا","BDR-"&amp;TEXT(R681,"000")))</f>
        <v/>
      </c>
      <c r="C681" s="21" t="n"/>
      <c r="D681" s="20">
        <f>IF(C681="","",IF(S681="","خارج السنة المالية",INDEX(القوائم!$D$2:$D$13,S681)))</f>
        <v/>
      </c>
      <c r="E681" s="22" t="n"/>
      <c r="F681" s="23" t="n"/>
      <c r="G681" s="23" t="n"/>
      <c r="H681" s="22" t="n"/>
      <c r="I681" s="19" t="n"/>
      <c r="J681" s="21" t="n"/>
      <c r="K681" s="19" t="n"/>
      <c r="L681" s="19" t="n"/>
      <c r="M681" s="21" t="n"/>
      <c r="N681" s="22" t="n"/>
      <c r="O681" s="24">
        <f>IF(A681&lt;&gt;"عهدة","",SUMIFS($G$8:$G$5007,$B$8:$B$5007,B681,$A$8:$A$5007,"مصروف",$I$8:$I$5007,"&lt;&gt;مرفوض"))</f>
        <v/>
      </c>
      <c r="P681" s="25">
        <f>IF(A681&lt;&gt;"عهدة","",N(F681)-O681)</f>
        <v/>
      </c>
      <c r="Q681" s="26">
        <f>IF(A681="","",IF(A681="عهدة",IF(N(F681)=0,"⚠ أدخل قيمة العهدة",IF(P681&lt;0,"⛔ عجز / زيادة مصروفات "&amp;TEXT(-P681,"#,##0"),IF(COUNTIFS($B$8:$B$5007,B681,$A$8:$A$5007,"مصروف",$I$8:$I$5007,"&lt;&gt;مرفوض",$K$8:$K$5007,"&lt;&gt;نعم")&gt;0,"⚠ "&amp;COUNTIFS($B$8:$B$5007,B681,$A$8:$A$5007,"مصروف",$I$8:$I$5007,"&lt;&gt;مرفوض",$K$8:$K$5007,"&lt;&gt;نعم")&amp;" مصروف غير مسوى",IF(L681="تمت التسوية",IF(P681=0,"✔ متوازنة وتمت التسوية","✔ تمت التسوية – متبقي "&amp;TEXT(P681,"#,##0")),IF(P681&gt;0,"متبقي "&amp;TEXT(P681,"#,##0"),"✔ متوازنة"))))),IF(R681=0,"⚠ أضف سطر عهدة أولًا",IF(OR(C681="",N(G681)=0),"⚠ أكمل التاريخ والقيمة",IF(S681="","⚠ التاريخ خارج السنة المالية",IF(H681="","⚠ اختر بند الموازنة",IF(I681="مرفوض","✖ مرفوض من المدير",IF(I681&lt;&gt;"موافق","⏳ بانتظار موافقة المدير",IF(K681&lt;&gt;"نعم","⚠ غير مسوى مع الحسابات","✔ معتمد ومسوى")))))))))</f>
        <v/>
      </c>
      <c r="R681">
        <f>N(R680)+IF(A681="عهدة",1,0)</f>
        <v/>
      </c>
      <c r="S681">
        <f>IF(C681="","",IF(AND(C681&gt;=DATE(2026,9,1),C681&lt;=DATE(2027,8,31)),(YEAR(C681)-2026)*12+MONTH(C681)-8,""))</f>
        <v/>
      </c>
      <c r="T681">
        <f>IF(AND(A681="مصروف",R681&gt;0,I681="موافق",S681&lt;&gt;"",H681&lt;&gt;""),N(G681),0)</f>
        <v/>
      </c>
    </row>
    <row r="682">
      <c r="A682" s="19" t="n"/>
      <c r="B682" s="20">
        <f>IF(A682="","",IF(R682=0,"⚠ أضف سطر عهدة أولًا","BDR-"&amp;TEXT(R682,"000")))</f>
        <v/>
      </c>
      <c r="C682" s="21" t="n"/>
      <c r="D682" s="20">
        <f>IF(C682="","",IF(S682="","خارج السنة المالية",INDEX(القوائم!$D$2:$D$13,S682)))</f>
        <v/>
      </c>
      <c r="E682" s="22" t="n"/>
      <c r="F682" s="23" t="n"/>
      <c r="G682" s="23" t="n"/>
      <c r="H682" s="22" t="n"/>
      <c r="I682" s="19" t="n"/>
      <c r="J682" s="21" t="n"/>
      <c r="K682" s="19" t="n"/>
      <c r="L682" s="19" t="n"/>
      <c r="M682" s="21" t="n"/>
      <c r="N682" s="22" t="n"/>
      <c r="O682" s="24">
        <f>IF(A682&lt;&gt;"عهدة","",SUMIFS($G$8:$G$5007,$B$8:$B$5007,B682,$A$8:$A$5007,"مصروف",$I$8:$I$5007,"&lt;&gt;مرفوض"))</f>
        <v/>
      </c>
      <c r="P682" s="25">
        <f>IF(A682&lt;&gt;"عهدة","",N(F682)-O682)</f>
        <v/>
      </c>
      <c r="Q682" s="26">
        <f>IF(A682="","",IF(A682="عهدة",IF(N(F682)=0,"⚠ أدخل قيمة العهدة",IF(P682&lt;0,"⛔ عجز / زيادة مصروفات "&amp;TEXT(-P682,"#,##0"),IF(COUNTIFS($B$8:$B$5007,B682,$A$8:$A$5007,"مصروف",$I$8:$I$5007,"&lt;&gt;مرفوض",$K$8:$K$5007,"&lt;&gt;نعم")&gt;0,"⚠ "&amp;COUNTIFS($B$8:$B$5007,B682,$A$8:$A$5007,"مصروف",$I$8:$I$5007,"&lt;&gt;مرفوض",$K$8:$K$5007,"&lt;&gt;نعم")&amp;" مصروف غير مسوى",IF(L682="تمت التسوية",IF(P682=0,"✔ متوازنة وتمت التسوية","✔ تمت التسوية – متبقي "&amp;TEXT(P682,"#,##0")),IF(P682&gt;0,"متبقي "&amp;TEXT(P682,"#,##0"),"✔ متوازنة"))))),IF(R682=0,"⚠ أضف سطر عهدة أولًا",IF(OR(C682="",N(G682)=0),"⚠ أكمل التاريخ والقيمة",IF(S682="","⚠ التاريخ خارج السنة المالية",IF(H682="","⚠ اختر بند الموازنة",IF(I682="مرفوض","✖ مرفوض من المدير",IF(I682&lt;&gt;"موافق","⏳ بانتظار موافقة المدير",IF(K682&lt;&gt;"نعم","⚠ غير مسوى مع الحسابات","✔ معتمد ومسوى")))))))))</f>
        <v/>
      </c>
      <c r="R682">
        <f>N(R681)+IF(A682="عهدة",1,0)</f>
        <v/>
      </c>
      <c r="S682">
        <f>IF(C682="","",IF(AND(C682&gt;=DATE(2026,9,1),C682&lt;=DATE(2027,8,31)),(YEAR(C682)-2026)*12+MONTH(C682)-8,""))</f>
        <v/>
      </c>
      <c r="T682">
        <f>IF(AND(A682="مصروف",R682&gt;0,I682="موافق",S682&lt;&gt;"",H682&lt;&gt;""),N(G682),0)</f>
        <v/>
      </c>
    </row>
    <row r="683">
      <c r="A683" s="19" t="n"/>
      <c r="B683" s="20">
        <f>IF(A683="","",IF(R683=0,"⚠ أضف سطر عهدة أولًا","BDR-"&amp;TEXT(R683,"000")))</f>
        <v/>
      </c>
      <c r="C683" s="21" t="n"/>
      <c r="D683" s="20">
        <f>IF(C683="","",IF(S683="","خارج السنة المالية",INDEX(القوائم!$D$2:$D$13,S683)))</f>
        <v/>
      </c>
      <c r="E683" s="22" t="n"/>
      <c r="F683" s="23" t="n"/>
      <c r="G683" s="23" t="n"/>
      <c r="H683" s="22" t="n"/>
      <c r="I683" s="19" t="n"/>
      <c r="J683" s="21" t="n"/>
      <c r="K683" s="19" t="n"/>
      <c r="L683" s="19" t="n"/>
      <c r="M683" s="21" t="n"/>
      <c r="N683" s="22" t="n"/>
      <c r="O683" s="24">
        <f>IF(A683&lt;&gt;"عهدة","",SUMIFS($G$8:$G$5007,$B$8:$B$5007,B683,$A$8:$A$5007,"مصروف",$I$8:$I$5007,"&lt;&gt;مرفوض"))</f>
        <v/>
      </c>
      <c r="P683" s="25">
        <f>IF(A683&lt;&gt;"عهدة","",N(F683)-O683)</f>
        <v/>
      </c>
      <c r="Q683" s="26">
        <f>IF(A683="","",IF(A683="عهدة",IF(N(F683)=0,"⚠ أدخل قيمة العهدة",IF(P683&lt;0,"⛔ عجز / زيادة مصروفات "&amp;TEXT(-P683,"#,##0"),IF(COUNTIFS($B$8:$B$5007,B683,$A$8:$A$5007,"مصروف",$I$8:$I$5007,"&lt;&gt;مرفوض",$K$8:$K$5007,"&lt;&gt;نعم")&gt;0,"⚠ "&amp;COUNTIFS($B$8:$B$5007,B683,$A$8:$A$5007,"مصروف",$I$8:$I$5007,"&lt;&gt;مرفوض",$K$8:$K$5007,"&lt;&gt;نعم")&amp;" مصروف غير مسوى",IF(L683="تمت التسوية",IF(P683=0,"✔ متوازنة وتمت التسوية","✔ تمت التسوية – متبقي "&amp;TEXT(P683,"#,##0")),IF(P683&gt;0,"متبقي "&amp;TEXT(P683,"#,##0"),"✔ متوازنة"))))),IF(R683=0,"⚠ أضف سطر عهدة أولًا",IF(OR(C683="",N(G683)=0),"⚠ أكمل التاريخ والقيمة",IF(S683="","⚠ التاريخ خارج السنة المالية",IF(H683="","⚠ اختر بند الموازنة",IF(I683="مرفوض","✖ مرفوض من المدير",IF(I683&lt;&gt;"موافق","⏳ بانتظار موافقة المدير",IF(K683&lt;&gt;"نعم","⚠ غير مسوى مع الحسابات","✔ معتمد ومسوى")))))))))</f>
        <v/>
      </c>
      <c r="R683">
        <f>N(R682)+IF(A683="عهدة",1,0)</f>
        <v/>
      </c>
      <c r="S683">
        <f>IF(C683="","",IF(AND(C683&gt;=DATE(2026,9,1),C683&lt;=DATE(2027,8,31)),(YEAR(C683)-2026)*12+MONTH(C683)-8,""))</f>
        <v/>
      </c>
      <c r="T683">
        <f>IF(AND(A683="مصروف",R683&gt;0,I683="موافق",S683&lt;&gt;"",H683&lt;&gt;""),N(G683),0)</f>
        <v/>
      </c>
    </row>
    <row r="684">
      <c r="A684" s="19" t="n"/>
      <c r="B684" s="20">
        <f>IF(A684="","",IF(R684=0,"⚠ أضف سطر عهدة أولًا","BDR-"&amp;TEXT(R684,"000")))</f>
        <v/>
      </c>
      <c r="C684" s="21" t="n"/>
      <c r="D684" s="20">
        <f>IF(C684="","",IF(S684="","خارج السنة المالية",INDEX(القوائم!$D$2:$D$13,S684)))</f>
        <v/>
      </c>
      <c r="E684" s="22" t="n"/>
      <c r="F684" s="23" t="n"/>
      <c r="G684" s="23" t="n"/>
      <c r="H684" s="22" t="n"/>
      <c r="I684" s="19" t="n"/>
      <c r="J684" s="21" t="n"/>
      <c r="K684" s="19" t="n"/>
      <c r="L684" s="19" t="n"/>
      <c r="M684" s="21" t="n"/>
      <c r="N684" s="22" t="n"/>
      <c r="O684" s="24">
        <f>IF(A684&lt;&gt;"عهدة","",SUMIFS($G$8:$G$5007,$B$8:$B$5007,B684,$A$8:$A$5007,"مصروف",$I$8:$I$5007,"&lt;&gt;مرفوض"))</f>
        <v/>
      </c>
      <c r="P684" s="25">
        <f>IF(A684&lt;&gt;"عهدة","",N(F684)-O684)</f>
        <v/>
      </c>
      <c r="Q684" s="26">
        <f>IF(A684="","",IF(A684="عهدة",IF(N(F684)=0,"⚠ أدخل قيمة العهدة",IF(P684&lt;0,"⛔ عجز / زيادة مصروفات "&amp;TEXT(-P684,"#,##0"),IF(COUNTIFS($B$8:$B$5007,B684,$A$8:$A$5007,"مصروف",$I$8:$I$5007,"&lt;&gt;مرفوض",$K$8:$K$5007,"&lt;&gt;نعم")&gt;0,"⚠ "&amp;COUNTIFS($B$8:$B$5007,B684,$A$8:$A$5007,"مصروف",$I$8:$I$5007,"&lt;&gt;مرفوض",$K$8:$K$5007,"&lt;&gt;نعم")&amp;" مصروف غير مسوى",IF(L684="تمت التسوية",IF(P684=0,"✔ متوازنة وتمت التسوية","✔ تمت التسوية – متبقي "&amp;TEXT(P684,"#,##0")),IF(P684&gt;0,"متبقي "&amp;TEXT(P684,"#,##0"),"✔ متوازنة"))))),IF(R684=0,"⚠ أضف سطر عهدة أولًا",IF(OR(C684="",N(G684)=0),"⚠ أكمل التاريخ والقيمة",IF(S684="","⚠ التاريخ خارج السنة المالية",IF(H684="","⚠ اختر بند الموازنة",IF(I684="مرفوض","✖ مرفوض من المدير",IF(I684&lt;&gt;"موافق","⏳ بانتظار موافقة المدير",IF(K684&lt;&gt;"نعم","⚠ غير مسوى مع الحسابات","✔ معتمد ومسوى")))))))))</f>
        <v/>
      </c>
      <c r="R684">
        <f>N(R683)+IF(A684="عهدة",1,0)</f>
        <v/>
      </c>
      <c r="S684">
        <f>IF(C684="","",IF(AND(C684&gt;=DATE(2026,9,1),C684&lt;=DATE(2027,8,31)),(YEAR(C684)-2026)*12+MONTH(C684)-8,""))</f>
        <v/>
      </c>
      <c r="T684">
        <f>IF(AND(A684="مصروف",R684&gt;0,I684="موافق",S684&lt;&gt;"",H684&lt;&gt;""),N(G684),0)</f>
        <v/>
      </c>
    </row>
    <row r="685">
      <c r="A685" s="19" t="n"/>
      <c r="B685" s="20">
        <f>IF(A685="","",IF(R685=0,"⚠ أضف سطر عهدة أولًا","BDR-"&amp;TEXT(R685,"000")))</f>
        <v/>
      </c>
      <c r="C685" s="21" t="n"/>
      <c r="D685" s="20">
        <f>IF(C685="","",IF(S685="","خارج السنة المالية",INDEX(القوائم!$D$2:$D$13,S685)))</f>
        <v/>
      </c>
      <c r="E685" s="22" t="n"/>
      <c r="F685" s="23" t="n"/>
      <c r="G685" s="23" t="n"/>
      <c r="H685" s="22" t="n"/>
      <c r="I685" s="19" t="n"/>
      <c r="J685" s="21" t="n"/>
      <c r="K685" s="19" t="n"/>
      <c r="L685" s="19" t="n"/>
      <c r="M685" s="21" t="n"/>
      <c r="N685" s="22" t="n"/>
      <c r="O685" s="24">
        <f>IF(A685&lt;&gt;"عهدة","",SUMIFS($G$8:$G$5007,$B$8:$B$5007,B685,$A$8:$A$5007,"مصروف",$I$8:$I$5007,"&lt;&gt;مرفوض"))</f>
        <v/>
      </c>
      <c r="P685" s="25">
        <f>IF(A685&lt;&gt;"عهدة","",N(F685)-O685)</f>
        <v/>
      </c>
      <c r="Q685" s="26">
        <f>IF(A685="","",IF(A685="عهدة",IF(N(F685)=0,"⚠ أدخل قيمة العهدة",IF(P685&lt;0,"⛔ عجز / زيادة مصروفات "&amp;TEXT(-P685,"#,##0"),IF(COUNTIFS($B$8:$B$5007,B685,$A$8:$A$5007,"مصروف",$I$8:$I$5007,"&lt;&gt;مرفوض",$K$8:$K$5007,"&lt;&gt;نعم")&gt;0,"⚠ "&amp;COUNTIFS($B$8:$B$5007,B685,$A$8:$A$5007,"مصروف",$I$8:$I$5007,"&lt;&gt;مرفوض",$K$8:$K$5007,"&lt;&gt;نعم")&amp;" مصروف غير مسوى",IF(L685="تمت التسوية",IF(P685=0,"✔ متوازنة وتمت التسوية","✔ تمت التسوية – متبقي "&amp;TEXT(P685,"#,##0")),IF(P685&gt;0,"متبقي "&amp;TEXT(P685,"#,##0"),"✔ متوازنة"))))),IF(R685=0,"⚠ أضف سطر عهدة أولًا",IF(OR(C685="",N(G685)=0),"⚠ أكمل التاريخ والقيمة",IF(S685="","⚠ التاريخ خارج السنة المالية",IF(H685="","⚠ اختر بند الموازنة",IF(I685="مرفوض","✖ مرفوض من المدير",IF(I685&lt;&gt;"موافق","⏳ بانتظار موافقة المدير",IF(K685&lt;&gt;"نعم","⚠ غير مسوى مع الحسابات","✔ معتمد ومسوى")))))))))</f>
        <v/>
      </c>
      <c r="R685">
        <f>N(R684)+IF(A685="عهدة",1,0)</f>
        <v/>
      </c>
      <c r="S685">
        <f>IF(C685="","",IF(AND(C685&gt;=DATE(2026,9,1),C685&lt;=DATE(2027,8,31)),(YEAR(C685)-2026)*12+MONTH(C685)-8,""))</f>
        <v/>
      </c>
      <c r="T685">
        <f>IF(AND(A685="مصروف",R685&gt;0,I685="موافق",S685&lt;&gt;"",H685&lt;&gt;""),N(G685),0)</f>
        <v/>
      </c>
    </row>
    <row r="686">
      <c r="A686" s="19" t="n"/>
      <c r="B686" s="20">
        <f>IF(A686="","",IF(R686=0,"⚠ أضف سطر عهدة أولًا","BDR-"&amp;TEXT(R686,"000")))</f>
        <v/>
      </c>
      <c r="C686" s="21" t="n"/>
      <c r="D686" s="20">
        <f>IF(C686="","",IF(S686="","خارج السنة المالية",INDEX(القوائم!$D$2:$D$13,S686)))</f>
        <v/>
      </c>
      <c r="E686" s="22" t="n"/>
      <c r="F686" s="23" t="n"/>
      <c r="G686" s="23" t="n"/>
      <c r="H686" s="22" t="n"/>
      <c r="I686" s="19" t="n"/>
      <c r="J686" s="21" t="n"/>
      <c r="K686" s="19" t="n"/>
      <c r="L686" s="19" t="n"/>
      <c r="M686" s="21" t="n"/>
      <c r="N686" s="22" t="n"/>
      <c r="O686" s="24">
        <f>IF(A686&lt;&gt;"عهدة","",SUMIFS($G$8:$G$5007,$B$8:$B$5007,B686,$A$8:$A$5007,"مصروف",$I$8:$I$5007,"&lt;&gt;مرفوض"))</f>
        <v/>
      </c>
      <c r="P686" s="25">
        <f>IF(A686&lt;&gt;"عهدة","",N(F686)-O686)</f>
        <v/>
      </c>
      <c r="Q686" s="26">
        <f>IF(A686="","",IF(A686="عهدة",IF(N(F686)=0,"⚠ أدخل قيمة العهدة",IF(P686&lt;0,"⛔ عجز / زيادة مصروفات "&amp;TEXT(-P686,"#,##0"),IF(COUNTIFS($B$8:$B$5007,B686,$A$8:$A$5007,"مصروف",$I$8:$I$5007,"&lt;&gt;مرفوض",$K$8:$K$5007,"&lt;&gt;نعم")&gt;0,"⚠ "&amp;COUNTIFS($B$8:$B$5007,B686,$A$8:$A$5007,"مصروف",$I$8:$I$5007,"&lt;&gt;مرفوض",$K$8:$K$5007,"&lt;&gt;نعم")&amp;" مصروف غير مسوى",IF(L686="تمت التسوية",IF(P686=0,"✔ متوازنة وتمت التسوية","✔ تمت التسوية – متبقي "&amp;TEXT(P686,"#,##0")),IF(P686&gt;0,"متبقي "&amp;TEXT(P686,"#,##0"),"✔ متوازنة"))))),IF(R686=0,"⚠ أضف سطر عهدة أولًا",IF(OR(C686="",N(G686)=0),"⚠ أكمل التاريخ والقيمة",IF(S686="","⚠ التاريخ خارج السنة المالية",IF(H686="","⚠ اختر بند الموازنة",IF(I686="مرفوض","✖ مرفوض من المدير",IF(I686&lt;&gt;"موافق","⏳ بانتظار موافقة المدير",IF(K686&lt;&gt;"نعم","⚠ غير مسوى مع الحسابات","✔ معتمد ومسوى")))))))))</f>
        <v/>
      </c>
      <c r="R686">
        <f>N(R685)+IF(A686="عهدة",1,0)</f>
        <v/>
      </c>
      <c r="S686">
        <f>IF(C686="","",IF(AND(C686&gt;=DATE(2026,9,1),C686&lt;=DATE(2027,8,31)),(YEAR(C686)-2026)*12+MONTH(C686)-8,""))</f>
        <v/>
      </c>
      <c r="T686">
        <f>IF(AND(A686="مصروف",R686&gt;0,I686="موافق",S686&lt;&gt;"",H686&lt;&gt;""),N(G686),0)</f>
        <v/>
      </c>
    </row>
    <row r="687">
      <c r="A687" s="19" t="n"/>
      <c r="B687" s="20">
        <f>IF(A687="","",IF(R687=0,"⚠ أضف سطر عهدة أولًا","BDR-"&amp;TEXT(R687,"000")))</f>
        <v/>
      </c>
      <c r="C687" s="21" t="n"/>
      <c r="D687" s="20">
        <f>IF(C687="","",IF(S687="","خارج السنة المالية",INDEX(القوائم!$D$2:$D$13,S687)))</f>
        <v/>
      </c>
      <c r="E687" s="22" t="n"/>
      <c r="F687" s="23" t="n"/>
      <c r="G687" s="23" t="n"/>
      <c r="H687" s="22" t="n"/>
      <c r="I687" s="19" t="n"/>
      <c r="J687" s="21" t="n"/>
      <c r="K687" s="19" t="n"/>
      <c r="L687" s="19" t="n"/>
      <c r="M687" s="21" t="n"/>
      <c r="N687" s="22" t="n"/>
      <c r="O687" s="24">
        <f>IF(A687&lt;&gt;"عهدة","",SUMIFS($G$8:$G$5007,$B$8:$B$5007,B687,$A$8:$A$5007,"مصروف",$I$8:$I$5007,"&lt;&gt;مرفوض"))</f>
        <v/>
      </c>
      <c r="P687" s="25">
        <f>IF(A687&lt;&gt;"عهدة","",N(F687)-O687)</f>
        <v/>
      </c>
      <c r="Q687" s="26">
        <f>IF(A687="","",IF(A687="عهدة",IF(N(F687)=0,"⚠ أدخل قيمة العهدة",IF(P687&lt;0,"⛔ عجز / زيادة مصروفات "&amp;TEXT(-P687,"#,##0"),IF(COUNTIFS($B$8:$B$5007,B687,$A$8:$A$5007,"مصروف",$I$8:$I$5007,"&lt;&gt;مرفوض",$K$8:$K$5007,"&lt;&gt;نعم")&gt;0,"⚠ "&amp;COUNTIFS($B$8:$B$5007,B687,$A$8:$A$5007,"مصروف",$I$8:$I$5007,"&lt;&gt;مرفوض",$K$8:$K$5007,"&lt;&gt;نعم")&amp;" مصروف غير مسوى",IF(L687="تمت التسوية",IF(P687=0,"✔ متوازنة وتمت التسوية","✔ تمت التسوية – متبقي "&amp;TEXT(P687,"#,##0")),IF(P687&gt;0,"متبقي "&amp;TEXT(P687,"#,##0"),"✔ متوازنة"))))),IF(R687=0,"⚠ أضف سطر عهدة أولًا",IF(OR(C687="",N(G687)=0),"⚠ أكمل التاريخ والقيمة",IF(S687="","⚠ التاريخ خارج السنة المالية",IF(H687="","⚠ اختر بند الموازنة",IF(I687="مرفوض","✖ مرفوض من المدير",IF(I687&lt;&gt;"موافق","⏳ بانتظار موافقة المدير",IF(K687&lt;&gt;"نعم","⚠ غير مسوى مع الحسابات","✔ معتمد ومسوى")))))))))</f>
        <v/>
      </c>
      <c r="R687">
        <f>N(R686)+IF(A687="عهدة",1,0)</f>
        <v/>
      </c>
      <c r="S687">
        <f>IF(C687="","",IF(AND(C687&gt;=DATE(2026,9,1),C687&lt;=DATE(2027,8,31)),(YEAR(C687)-2026)*12+MONTH(C687)-8,""))</f>
        <v/>
      </c>
      <c r="T687">
        <f>IF(AND(A687="مصروف",R687&gt;0,I687="موافق",S687&lt;&gt;"",H687&lt;&gt;""),N(G687),0)</f>
        <v/>
      </c>
    </row>
    <row r="688">
      <c r="A688" s="19" t="n"/>
      <c r="B688" s="20">
        <f>IF(A688="","",IF(R688=0,"⚠ أضف سطر عهدة أولًا","BDR-"&amp;TEXT(R688,"000")))</f>
        <v/>
      </c>
      <c r="C688" s="21" t="n"/>
      <c r="D688" s="20">
        <f>IF(C688="","",IF(S688="","خارج السنة المالية",INDEX(القوائم!$D$2:$D$13,S688)))</f>
        <v/>
      </c>
      <c r="E688" s="22" t="n"/>
      <c r="F688" s="23" t="n"/>
      <c r="G688" s="23" t="n"/>
      <c r="H688" s="22" t="n"/>
      <c r="I688" s="19" t="n"/>
      <c r="J688" s="21" t="n"/>
      <c r="K688" s="19" t="n"/>
      <c r="L688" s="19" t="n"/>
      <c r="M688" s="21" t="n"/>
      <c r="N688" s="22" t="n"/>
      <c r="O688" s="24">
        <f>IF(A688&lt;&gt;"عهدة","",SUMIFS($G$8:$G$5007,$B$8:$B$5007,B688,$A$8:$A$5007,"مصروف",$I$8:$I$5007,"&lt;&gt;مرفوض"))</f>
        <v/>
      </c>
      <c r="P688" s="25">
        <f>IF(A688&lt;&gt;"عهدة","",N(F688)-O688)</f>
        <v/>
      </c>
      <c r="Q688" s="26">
        <f>IF(A688="","",IF(A688="عهدة",IF(N(F688)=0,"⚠ أدخل قيمة العهدة",IF(P688&lt;0,"⛔ عجز / زيادة مصروفات "&amp;TEXT(-P688,"#,##0"),IF(COUNTIFS($B$8:$B$5007,B688,$A$8:$A$5007,"مصروف",$I$8:$I$5007,"&lt;&gt;مرفوض",$K$8:$K$5007,"&lt;&gt;نعم")&gt;0,"⚠ "&amp;COUNTIFS($B$8:$B$5007,B688,$A$8:$A$5007,"مصروف",$I$8:$I$5007,"&lt;&gt;مرفوض",$K$8:$K$5007,"&lt;&gt;نعم")&amp;" مصروف غير مسوى",IF(L688="تمت التسوية",IF(P688=0,"✔ متوازنة وتمت التسوية","✔ تمت التسوية – متبقي "&amp;TEXT(P688,"#,##0")),IF(P688&gt;0,"متبقي "&amp;TEXT(P688,"#,##0"),"✔ متوازنة"))))),IF(R688=0,"⚠ أضف سطر عهدة أولًا",IF(OR(C688="",N(G688)=0),"⚠ أكمل التاريخ والقيمة",IF(S688="","⚠ التاريخ خارج السنة المالية",IF(H688="","⚠ اختر بند الموازنة",IF(I688="مرفوض","✖ مرفوض من المدير",IF(I688&lt;&gt;"موافق","⏳ بانتظار موافقة المدير",IF(K688&lt;&gt;"نعم","⚠ غير مسوى مع الحسابات","✔ معتمد ومسوى")))))))))</f>
        <v/>
      </c>
      <c r="R688">
        <f>N(R687)+IF(A688="عهدة",1,0)</f>
        <v/>
      </c>
      <c r="S688">
        <f>IF(C688="","",IF(AND(C688&gt;=DATE(2026,9,1),C688&lt;=DATE(2027,8,31)),(YEAR(C688)-2026)*12+MONTH(C688)-8,""))</f>
        <v/>
      </c>
      <c r="T688">
        <f>IF(AND(A688="مصروف",R688&gt;0,I688="موافق",S688&lt;&gt;"",H688&lt;&gt;""),N(G688),0)</f>
        <v/>
      </c>
    </row>
    <row r="689">
      <c r="A689" s="19" t="n"/>
      <c r="B689" s="20">
        <f>IF(A689="","",IF(R689=0,"⚠ أضف سطر عهدة أولًا","BDR-"&amp;TEXT(R689,"000")))</f>
        <v/>
      </c>
      <c r="C689" s="21" t="n"/>
      <c r="D689" s="20">
        <f>IF(C689="","",IF(S689="","خارج السنة المالية",INDEX(القوائم!$D$2:$D$13,S689)))</f>
        <v/>
      </c>
      <c r="E689" s="22" t="n"/>
      <c r="F689" s="23" t="n"/>
      <c r="G689" s="23" t="n"/>
      <c r="H689" s="22" t="n"/>
      <c r="I689" s="19" t="n"/>
      <c r="J689" s="21" t="n"/>
      <c r="K689" s="19" t="n"/>
      <c r="L689" s="19" t="n"/>
      <c r="M689" s="21" t="n"/>
      <c r="N689" s="22" t="n"/>
      <c r="O689" s="24">
        <f>IF(A689&lt;&gt;"عهدة","",SUMIFS($G$8:$G$5007,$B$8:$B$5007,B689,$A$8:$A$5007,"مصروف",$I$8:$I$5007,"&lt;&gt;مرفوض"))</f>
        <v/>
      </c>
      <c r="P689" s="25">
        <f>IF(A689&lt;&gt;"عهدة","",N(F689)-O689)</f>
        <v/>
      </c>
      <c r="Q689" s="26">
        <f>IF(A689="","",IF(A689="عهدة",IF(N(F689)=0,"⚠ أدخل قيمة العهدة",IF(P689&lt;0,"⛔ عجز / زيادة مصروفات "&amp;TEXT(-P689,"#,##0"),IF(COUNTIFS($B$8:$B$5007,B689,$A$8:$A$5007,"مصروف",$I$8:$I$5007,"&lt;&gt;مرفوض",$K$8:$K$5007,"&lt;&gt;نعم")&gt;0,"⚠ "&amp;COUNTIFS($B$8:$B$5007,B689,$A$8:$A$5007,"مصروف",$I$8:$I$5007,"&lt;&gt;مرفوض",$K$8:$K$5007,"&lt;&gt;نعم")&amp;" مصروف غير مسوى",IF(L689="تمت التسوية",IF(P689=0,"✔ متوازنة وتمت التسوية","✔ تمت التسوية – متبقي "&amp;TEXT(P689,"#,##0")),IF(P689&gt;0,"متبقي "&amp;TEXT(P689,"#,##0"),"✔ متوازنة"))))),IF(R689=0,"⚠ أضف سطر عهدة أولًا",IF(OR(C689="",N(G689)=0),"⚠ أكمل التاريخ والقيمة",IF(S689="","⚠ التاريخ خارج السنة المالية",IF(H689="","⚠ اختر بند الموازنة",IF(I689="مرفوض","✖ مرفوض من المدير",IF(I689&lt;&gt;"موافق","⏳ بانتظار موافقة المدير",IF(K689&lt;&gt;"نعم","⚠ غير مسوى مع الحسابات","✔ معتمد ومسوى")))))))))</f>
        <v/>
      </c>
      <c r="R689">
        <f>N(R688)+IF(A689="عهدة",1,0)</f>
        <v/>
      </c>
      <c r="S689">
        <f>IF(C689="","",IF(AND(C689&gt;=DATE(2026,9,1),C689&lt;=DATE(2027,8,31)),(YEAR(C689)-2026)*12+MONTH(C689)-8,""))</f>
        <v/>
      </c>
      <c r="T689">
        <f>IF(AND(A689="مصروف",R689&gt;0,I689="موافق",S689&lt;&gt;"",H689&lt;&gt;""),N(G689),0)</f>
        <v/>
      </c>
    </row>
    <row r="690">
      <c r="A690" s="19" t="n"/>
      <c r="B690" s="20">
        <f>IF(A690="","",IF(R690=0,"⚠ أضف سطر عهدة أولًا","BDR-"&amp;TEXT(R690,"000")))</f>
        <v/>
      </c>
      <c r="C690" s="21" t="n"/>
      <c r="D690" s="20">
        <f>IF(C690="","",IF(S690="","خارج السنة المالية",INDEX(القوائم!$D$2:$D$13,S690)))</f>
        <v/>
      </c>
      <c r="E690" s="22" t="n"/>
      <c r="F690" s="23" t="n"/>
      <c r="G690" s="23" t="n"/>
      <c r="H690" s="22" t="n"/>
      <c r="I690" s="19" t="n"/>
      <c r="J690" s="21" t="n"/>
      <c r="K690" s="19" t="n"/>
      <c r="L690" s="19" t="n"/>
      <c r="M690" s="21" t="n"/>
      <c r="N690" s="22" t="n"/>
      <c r="O690" s="24">
        <f>IF(A690&lt;&gt;"عهدة","",SUMIFS($G$8:$G$5007,$B$8:$B$5007,B690,$A$8:$A$5007,"مصروف",$I$8:$I$5007,"&lt;&gt;مرفوض"))</f>
        <v/>
      </c>
      <c r="P690" s="25">
        <f>IF(A690&lt;&gt;"عهدة","",N(F690)-O690)</f>
        <v/>
      </c>
      <c r="Q690" s="26">
        <f>IF(A690="","",IF(A690="عهدة",IF(N(F690)=0,"⚠ أدخل قيمة العهدة",IF(P690&lt;0,"⛔ عجز / زيادة مصروفات "&amp;TEXT(-P690,"#,##0"),IF(COUNTIFS($B$8:$B$5007,B690,$A$8:$A$5007,"مصروف",$I$8:$I$5007,"&lt;&gt;مرفوض",$K$8:$K$5007,"&lt;&gt;نعم")&gt;0,"⚠ "&amp;COUNTIFS($B$8:$B$5007,B690,$A$8:$A$5007,"مصروف",$I$8:$I$5007,"&lt;&gt;مرفوض",$K$8:$K$5007,"&lt;&gt;نعم")&amp;" مصروف غير مسوى",IF(L690="تمت التسوية",IF(P690=0,"✔ متوازنة وتمت التسوية","✔ تمت التسوية – متبقي "&amp;TEXT(P690,"#,##0")),IF(P690&gt;0,"متبقي "&amp;TEXT(P690,"#,##0"),"✔ متوازنة"))))),IF(R690=0,"⚠ أضف سطر عهدة أولًا",IF(OR(C690="",N(G690)=0),"⚠ أكمل التاريخ والقيمة",IF(S690="","⚠ التاريخ خارج السنة المالية",IF(H690="","⚠ اختر بند الموازنة",IF(I690="مرفوض","✖ مرفوض من المدير",IF(I690&lt;&gt;"موافق","⏳ بانتظار موافقة المدير",IF(K690&lt;&gt;"نعم","⚠ غير مسوى مع الحسابات","✔ معتمد ومسوى")))))))))</f>
        <v/>
      </c>
      <c r="R690">
        <f>N(R689)+IF(A690="عهدة",1,0)</f>
        <v/>
      </c>
      <c r="S690">
        <f>IF(C690="","",IF(AND(C690&gt;=DATE(2026,9,1),C690&lt;=DATE(2027,8,31)),(YEAR(C690)-2026)*12+MONTH(C690)-8,""))</f>
        <v/>
      </c>
      <c r="T690">
        <f>IF(AND(A690="مصروف",R690&gt;0,I690="موافق",S690&lt;&gt;"",H690&lt;&gt;""),N(G690),0)</f>
        <v/>
      </c>
    </row>
    <row r="691">
      <c r="A691" s="19" t="n"/>
      <c r="B691" s="20">
        <f>IF(A691="","",IF(R691=0,"⚠ أضف سطر عهدة أولًا","BDR-"&amp;TEXT(R691,"000")))</f>
        <v/>
      </c>
      <c r="C691" s="21" t="n"/>
      <c r="D691" s="20">
        <f>IF(C691="","",IF(S691="","خارج السنة المالية",INDEX(القوائم!$D$2:$D$13,S691)))</f>
        <v/>
      </c>
      <c r="E691" s="22" t="n"/>
      <c r="F691" s="23" t="n"/>
      <c r="G691" s="23" t="n"/>
      <c r="H691" s="22" t="n"/>
      <c r="I691" s="19" t="n"/>
      <c r="J691" s="21" t="n"/>
      <c r="K691" s="19" t="n"/>
      <c r="L691" s="19" t="n"/>
      <c r="M691" s="21" t="n"/>
      <c r="N691" s="22" t="n"/>
      <c r="O691" s="24">
        <f>IF(A691&lt;&gt;"عهدة","",SUMIFS($G$8:$G$5007,$B$8:$B$5007,B691,$A$8:$A$5007,"مصروف",$I$8:$I$5007,"&lt;&gt;مرفوض"))</f>
        <v/>
      </c>
      <c r="P691" s="25">
        <f>IF(A691&lt;&gt;"عهدة","",N(F691)-O691)</f>
        <v/>
      </c>
      <c r="Q691" s="26">
        <f>IF(A691="","",IF(A691="عهدة",IF(N(F691)=0,"⚠ أدخل قيمة العهدة",IF(P691&lt;0,"⛔ عجز / زيادة مصروفات "&amp;TEXT(-P691,"#,##0"),IF(COUNTIFS($B$8:$B$5007,B691,$A$8:$A$5007,"مصروف",$I$8:$I$5007,"&lt;&gt;مرفوض",$K$8:$K$5007,"&lt;&gt;نعم")&gt;0,"⚠ "&amp;COUNTIFS($B$8:$B$5007,B691,$A$8:$A$5007,"مصروف",$I$8:$I$5007,"&lt;&gt;مرفوض",$K$8:$K$5007,"&lt;&gt;نعم")&amp;" مصروف غير مسوى",IF(L691="تمت التسوية",IF(P691=0,"✔ متوازنة وتمت التسوية","✔ تمت التسوية – متبقي "&amp;TEXT(P691,"#,##0")),IF(P691&gt;0,"متبقي "&amp;TEXT(P691,"#,##0"),"✔ متوازنة"))))),IF(R691=0,"⚠ أضف سطر عهدة أولًا",IF(OR(C691="",N(G691)=0),"⚠ أكمل التاريخ والقيمة",IF(S691="","⚠ التاريخ خارج السنة المالية",IF(H691="","⚠ اختر بند الموازنة",IF(I691="مرفوض","✖ مرفوض من المدير",IF(I691&lt;&gt;"موافق","⏳ بانتظار موافقة المدير",IF(K691&lt;&gt;"نعم","⚠ غير مسوى مع الحسابات","✔ معتمد ومسوى")))))))))</f>
        <v/>
      </c>
      <c r="R691">
        <f>N(R690)+IF(A691="عهدة",1,0)</f>
        <v/>
      </c>
      <c r="S691">
        <f>IF(C691="","",IF(AND(C691&gt;=DATE(2026,9,1),C691&lt;=DATE(2027,8,31)),(YEAR(C691)-2026)*12+MONTH(C691)-8,""))</f>
        <v/>
      </c>
      <c r="T691">
        <f>IF(AND(A691="مصروف",R691&gt;0,I691="موافق",S691&lt;&gt;"",H691&lt;&gt;""),N(G691),0)</f>
        <v/>
      </c>
    </row>
    <row r="692">
      <c r="A692" s="19" t="n"/>
      <c r="B692" s="20">
        <f>IF(A692="","",IF(R692=0,"⚠ أضف سطر عهدة أولًا","BDR-"&amp;TEXT(R692,"000")))</f>
        <v/>
      </c>
      <c r="C692" s="21" t="n"/>
      <c r="D692" s="20">
        <f>IF(C692="","",IF(S692="","خارج السنة المالية",INDEX(القوائم!$D$2:$D$13,S692)))</f>
        <v/>
      </c>
      <c r="E692" s="22" t="n"/>
      <c r="F692" s="23" t="n"/>
      <c r="G692" s="23" t="n"/>
      <c r="H692" s="22" t="n"/>
      <c r="I692" s="19" t="n"/>
      <c r="J692" s="21" t="n"/>
      <c r="K692" s="19" t="n"/>
      <c r="L692" s="19" t="n"/>
      <c r="M692" s="21" t="n"/>
      <c r="N692" s="22" t="n"/>
      <c r="O692" s="24">
        <f>IF(A692&lt;&gt;"عهدة","",SUMIFS($G$8:$G$5007,$B$8:$B$5007,B692,$A$8:$A$5007,"مصروف",$I$8:$I$5007,"&lt;&gt;مرفوض"))</f>
        <v/>
      </c>
      <c r="P692" s="25">
        <f>IF(A692&lt;&gt;"عهدة","",N(F692)-O692)</f>
        <v/>
      </c>
      <c r="Q692" s="26">
        <f>IF(A692="","",IF(A692="عهدة",IF(N(F692)=0,"⚠ أدخل قيمة العهدة",IF(P692&lt;0,"⛔ عجز / زيادة مصروفات "&amp;TEXT(-P692,"#,##0"),IF(COUNTIFS($B$8:$B$5007,B692,$A$8:$A$5007,"مصروف",$I$8:$I$5007,"&lt;&gt;مرفوض",$K$8:$K$5007,"&lt;&gt;نعم")&gt;0,"⚠ "&amp;COUNTIFS($B$8:$B$5007,B692,$A$8:$A$5007,"مصروف",$I$8:$I$5007,"&lt;&gt;مرفوض",$K$8:$K$5007,"&lt;&gt;نعم")&amp;" مصروف غير مسوى",IF(L692="تمت التسوية",IF(P692=0,"✔ متوازنة وتمت التسوية","✔ تمت التسوية – متبقي "&amp;TEXT(P692,"#,##0")),IF(P692&gt;0,"متبقي "&amp;TEXT(P692,"#,##0"),"✔ متوازنة"))))),IF(R692=0,"⚠ أضف سطر عهدة أولًا",IF(OR(C692="",N(G692)=0),"⚠ أكمل التاريخ والقيمة",IF(S692="","⚠ التاريخ خارج السنة المالية",IF(H692="","⚠ اختر بند الموازنة",IF(I692="مرفوض","✖ مرفوض من المدير",IF(I692&lt;&gt;"موافق","⏳ بانتظار موافقة المدير",IF(K692&lt;&gt;"نعم","⚠ غير مسوى مع الحسابات","✔ معتمد ومسوى")))))))))</f>
        <v/>
      </c>
      <c r="R692">
        <f>N(R691)+IF(A692="عهدة",1,0)</f>
        <v/>
      </c>
      <c r="S692">
        <f>IF(C692="","",IF(AND(C692&gt;=DATE(2026,9,1),C692&lt;=DATE(2027,8,31)),(YEAR(C692)-2026)*12+MONTH(C692)-8,""))</f>
        <v/>
      </c>
      <c r="T692">
        <f>IF(AND(A692="مصروف",R692&gt;0,I692="موافق",S692&lt;&gt;"",H692&lt;&gt;""),N(G692),0)</f>
        <v/>
      </c>
    </row>
    <row r="693">
      <c r="A693" s="19" t="n"/>
      <c r="B693" s="20">
        <f>IF(A693="","",IF(R693=0,"⚠ أضف سطر عهدة أولًا","BDR-"&amp;TEXT(R693,"000")))</f>
        <v/>
      </c>
      <c r="C693" s="21" t="n"/>
      <c r="D693" s="20">
        <f>IF(C693="","",IF(S693="","خارج السنة المالية",INDEX(القوائم!$D$2:$D$13,S693)))</f>
        <v/>
      </c>
      <c r="E693" s="22" t="n"/>
      <c r="F693" s="23" t="n"/>
      <c r="G693" s="23" t="n"/>
      <c r="H693" s="22" t="n"/>
      <c r="I693" s="19" t="n"/>
      <c r="J693" s="21" t="n"/>
      <c r="K693" s="19" t="n"/>
      <c r="L693" s="19" t="n"/>
      <c r="M693" s="21" t="n"/>
      <c r="N693" s="22" t="n"/>
      <c r="O693" s="24">
        <f>IF(A693&lt;&gt;"عهدة","",SUMIFS($G$8:$G$5007,$B$8:$B$5007,B693,$A$8:$A$5007,"مصروف",$I$8:$I$5007,"&lt;&gt;مرفوض"))</f>
        <v/>
      </c>
      <c r="P693" s="25">
        <f>IF(A693&lt;&gt;"عهدة","",N(F693)-O693)</f>
        <v/>
      </c>
      <c r="Q693" s="26">
        <f>IF(A693="","",IF(A693="عهدة",IF(N(F693)=0,"⚠ أدخل قيمة العهدة",IF(P693&lt;0,"⛔ عجز / زيادة مصروفات "&amp;TEXT(-P693,"#,##0"),IF(COUNTIFS($B$8:$B$5007,B693,$A$8:$A$5007,"مصروف",$I$8:$I$5007,"&lt;&gt;مرفوض",$K$8:$K$5007,"&lt;&gt;نعم")&gt;0,"⚠ "&amp;COUNTIFS($B$8:$B$5007,B693,$A$8:$A$5007,"مصروف",$I$8:$I$5007,"&lt;&gt;مرفوض",$K$8:$K$5007,"&lt;&gt;نعم")&amp;" مصروف غير مسوى",IF(L693="تمت التسوية",IF(P693=0,"✔ متوازنة وتمت التسوية","✔ تمت التسوية – متبقي "&amp;TEXT(P693,"#,##0")),IF(P693&gt;0,"متبقي "&amp;TEXT(P693,"#,##0"),"✔ متوازنة"))))),IF(R693=0,"⚠ أضف سطر عهدة أولًا",IF(OR(C693="",N(G693)=0),"⚠ أكمل التاريخ والقيمة",IF(S693="","⚠ التاريخ خارج السنة المالية",IF(H693="","⚠ اختر بند الموازنة",IF(I693="مرفوض","✖ مرفوض من المدير",IF(I693&lt;&gt;"موافق","⏳ بانتظار موافقة المدير",IF(K693&lt;&gt;"نعم","⚠ غير مسوى مع الحسابات","✔ معتمد ومسوى")))))))))</f>
        <v/>
      </c>
      <c r="R693">
        <f>N(R692)+IF(A693="عهدة",1,0)</f>
        <v/>
      </c>
      <c r="S693">
        <f>IF(C693="","",IF(AND(C693&gt;=DATE(2026,9,1),C693&lt;=DATE(2027,8,31)),(YEAR(C693)-2026)*12+MONTH(C693)-8,""))</f>
        <v/>
      </c>
      <c r="T693">
        <f>IF(AND(A693="مصروف",R693&gt;0,I693="موافق",S693&lt;&gt;"",H693&lt;&gt;""),N(G693),0)</f>
        <v/>
      </c>
    </row>
    <row r="694">
      <c r="A694" s="19" t="n"/>
      <c r="B694" s="20">
        <f>IF(A694="","",IF(R694=0,"⚠ أضف سطر عهدة أولًا","BDR-"&amp;TEXT(R694,"000")))</f>
        <v/>
      </c>
      <c r="C694" s="21" t="n"/>
      <c r="D694" s="20">
        <f>IF(C694="","",IF(S694="","خارج السنة المالية",INDEX(القوائم!$D$2:$D$13,S694)))</f>
        <v/>
      </c>
      <c r="E694" s="22" t="n"/>
      <c r="F694" s="23" t="n"/>
      <c r="G694" s="23" t="n"/>
      <c r="H694" s="22" t="n"/>
      <c r="I694" s="19" t="n"/>
      <c r="J694" s="21" t="n"/>
      <c r="K694" s="19" t="n"/>
      <c r="L694" s="19" t="n"/>
      <c r="M694" s="21" t="n"/>
      <c r="N694" s="22" t="n"/>
      <c r="O694" s="24">
        <f>IF(A694&lt;&gt;"عهدة","",SUMIFS($G$8:$G$5007,$B$8:$B$5007,B694,$A$8:$A$5007,"مصروف",$I$8:$I$5007,"&lt;&gt;مرفوض"))</f>
        <v/>
      </c>
      <c r="P694" s="25">
        <f>IF(A694&lt;&gt;"عهدة","",N(F694)-O694)</f>
        <v/>
      </c>
      <c r="Q694" s="26">
        <f>IF(A694="","",IF(A694="عهدة",IF(N(F694)=0,"⚠ أدخل قيمة العهدة",IF(P694&lt;0,"⛔ عجز / زيادة مصروفات "&amp;TEXT(-P694,"#,##0"),IF(COUNTIFS($B$8:$B$5007,B694,$A$8:$A$5007,"مصروف",$I$8:$I$5007,"&lt;&gt;مرفوض",$K$8:$K$5007,"&lt;&gt;نعم")&gt;0,"⚠ "&amp;COUNTIFS($B$8:$B$5007,B694,$A$8:$A$5007,"مصروف",$I$8:$I$5007,"&lt;&gt;مرفوض",$K$8:$K$5007,"&lt;&gt;نعم")&amp;" مصروف غير مسوى",IF(L694="تمت التسوية",IF(P694=0,"✔ متوازنة وتمت التسوية","✔ تمت التسوية – متبقي "&amp;TEXT(P694,"#,##0")),IF(P694&gt;0,"متبقي "&amp;TEXT(P694,"#,##0"),"✔ متوازنة"))))),IF(R694=0,"⚠ أضف سطر عهدة أولًا",IF(OR(C694="",N(G694)=0),"⚠ أكمل التاريخ والقيمة",IF(S694="","⚠ التاريخ خارج السنة المالية",IF(H694="","⚠ اختر بند الموازنة",IF(I694="مرفوض","✖ مرفوض من المدير",IF(I694&lt;&gt;"موافق","⏳ بانتظار موافقة المدير",IF(K694&lt;&gt;"نعم","⚠ غير مسوى مع الحسابات","✔ معتمد ومسوى")))))))))</f>
        <v/>
      </c>
      <c r="R694">
        <f>N(R693)+IF(A694="عهدة",1,0)</f>
        <v/>
      </c>
      <c r="S694">
        <f>IF(C694="","",IF(AND(C694&gt;=DATE(2026,9,1),C694&lt;=DATE(2027,8,31)),(YEAR(C694)-2026)*12+MONTH(C694)-8,""))</f>
        <v/>
      </c>
      <c r="T694">
        <f>IF(AND(A694="مصروف",R694&gt;0,I694="موافق",S694&lt;&gt;"",H694&lt;&gt;""),N(G694),0)</f>
        <v/>
      </c>
    </row>
    <row r="695">
      <c r="A695" s="19" t="n"/>
      <c r="B695" s="20">
        <f>IF(A695="","",IF(R695=0,"⚠ أضف سطر عهدة أولًا","BDR-"&amp;TEXT(R695,"000")))</f>
        <v/>
      </c>
      <c r="C695" s="21" t="n"/>
      <c r="D695" s="20">
        <f>IF(C695="","",IF(S695="","خارج السنة المالية",INDEX(القوائم!$D$2:$D$13,S695)))</f>
        <v/>
      </c>
      <c r="E695" s="22" t="n"/>
      <c r="F695" s="23" t="n"/>
      <c r="G695" s="23" t="n"/>
      <c r="H695" s="22" t="n"/>
      <c r="I695" s="19" t="n"/>
      <c r="J695" s="21" t="n"/>
      <c r="K695" s="19" t="n"/>
      <c r="L695" s="19" t="n"/>
      <c r="M695" s="21" t="n"/>
      <c r="N695" s="22" t="n"/>
      <c r="O695" s="24">
        <f>IF(A695&lt;&gt;"عهدة","",SUMIFS($G$8:$G$5007,$B$8:$B$5007,B695,$A$8:$A$5007,"مصروف",$I$8:$I$5007,"&lt;&gt;مرفوض"))</f>
        <v/>
      </c>
      <c r="P695" s="25">
        <f>IF(A695&lt;&gt;"عهدة","",N(F695)-O695)</f>
        <v/>
      </c>
      <c r="Q695" s="26">
        <f>IF(A695="","",IF(A695="عهدة",IF(N(F695)=0,"⚠ أدخل قيمة العهدة",IF(P695&lt;0,"⛔ عجز / زيادة مصروفات "&amp;TEXT(-P695,"#,##0"),IF(COUNTIFS($B$8:$B$5007,B695,$A$8:$A$5007,"مصروف",$I$8:$I$5007,"&lt;&gt;مرفوض",$K$8:$K$5007,"&lt;&gt;نعم")&gt;0,"⚠ "&amp;COUNTIFS($B$8:$B$5007,B695,$A$8:$A$5007,"مصروف",$I$8:$I$5007,"&lt;&gt;مرفوض",$K$8:$K$5007,"&lt;&gt;نعم")&amp;" مصروف غير مسوى",IF(L695="تمت التسوية",IF(P695=0,"✔ متوازنة وتمت التسوية","✔ تمت التسوية – متبقي "&amp;TEXT(P695,"#,##0")),IF(P695&gt;0,"متبقي "&amp;TEXT(P695,"#,##0"),"✔ متوازنة"))))),IF(R695=0,"⚠ أضف سطر عهدة أولًا",IF(OR(C695="",N(G695)=0),"⚠ أكمل التاريخ والقيمة",IF(S695="","⚠ التاريخ خارج السنة المالية",IF(H695="","⚠ اختر بند الموازنة",IF(I695="مرفوض","✖ مرفوض من المدير",IF(I695&lt;&gt;"موافق","⏳ بانتظار موافقة المدير",IF(K695&lt;&gt;"نعم","⚠ غير مسوى مع الحسابات","✔ معتمد ومسوى")))))))))</f>
        <v/>
      </c>
      <c r="R695">
        <f>N(R694)+IF(A695="عهدة",1,0)</f>
        <v/>
      </c>
      <c r="S695">
        <f>IF(C695="","",IF(AND(C695&gt;=DATE(2026,9,1),C695&lt;=DATE(2027,8,31)),(YEAR(C695)-2026)*12+MONTH(C695)-8,""))</f>
        <v/>
      </c>
      <c r="T695">
        <f>IF(AND(A695="مصروف",R695&gt;0,I695="موافق",S695&lt;&gt;"",H695&lt;&gt;""),N(G695),0)</f>
        <v/>
      </c>
    </row>
    <row r="696">
      <c r="A696" s="19" t="n"/>
      <c r="B696" s="20">
        <f>IF(A696="","",IF(R696=0,"⚠ أضف سطر عهدة أولًا","BDR-"&amp;TEXT(R696,"000")))</f>
        <v/>
      </c>
      <c r="C696" s="21" t="n"/>
      <c r="D696" s="20">
        <f>IF(C696="","",IF(S696="","خارج السنة المالية",INDEX(القوائم!$D$2:$D$13,S696)))</f>
        <v/>
      </c>
      <c r="E696" s="22" t="n"/>
      <c r="F696" s="23" t="n"/>
      <c r="G696" s="23" t="n"/>
      <c r="H696" s="22" t="n"/>
      <c r="I696" s="19" t="n"/>
      <c r="J696" s="21" t="n"/>
      <c r="K696" s="19" t="n"/>
      <c r="L696" s="19" t="n"/>
      <c r="M696" s="21" t="n"/>
      <c r="N696" s="22" t="n"/>
      <c r="O696" s="24">
        <f>IF(A696&lt;&gt;"عهدة","",SUMIFS($G$8:$G$5007,$B$8:$B$5007,B696,$A$8:$A$5007,"مصروف",$I$8:$I$5007,"&lt;&gt;مرفوض"))</f>
        <v/>
      </c>
      <c r="P696" s="25">
        <f>IF(A696&lt;&gt;"عهدة","",N(F696)-O696)</f>
        <v/>
      </c>
      <c r="Q696" s="26">
        <f>IF(A696="","",IF(A696="عهدة",IF(N(F696)=0,"⚠ أدخل قيمة العهدة",IF(P696&lt;0,"⛔ عجز / زيادة مصروفات "&amp;TEXT(-P696,"#,##0"),IF(COUNTIFS($B$8:$B$5007,B696,$A$8:$A$5007,"مصروف",$I$8:$I$5007,"&lt;&gt;مرفوض",$K$8:$K$5007,"&lt;&gt;نعم")&gt;0,"⚠ "&amp;COUNTIFS($B$8:$B$5007,B696,$A$8:$A$5007,"مصروف",$I$8:$I$5007,"&lt;&gt;مرفوض",$K$8:$K$5007,"&lt;&gt;نعم")&amp;" مصروف غير مسوى",IF(L696="تمت التسوية",IF(P696=0,"✔ متوازنة وتمت التسوية","✔ تمت التسوية – متبقي "&amp;TEXT(P696,"#,##0")),IF(P696&gt;0,"متبقي "&amp;TEXT(P696,"#,##0"),"✔ متوازنة"))))),IF(R696=0,"⚠ أضف سطر عهدة أولًا",IF(OR(C696="",N(G696)=0),"⚠ أكمل التاريخ والقيمة",IF(S696="","⚠ التاريخ خارج السنة المالية",IF(H696="","⚠ اختر بند الموازنة",IF(I696="مرفوض","✖ مرفوض من المدير",IF(I696&lt;&gt;"موافق","⏳ بانتظار موافقة المدير",IF(K696&lt;&gt;"نعم","⚠ غير مسوى مع الحسابات","✔ معتمد ومسوى")))))))))</f>
        <v/>
      </c>
      <c r="R696">
        <f>N(R695)+IF(A696="عهدة",1,0)</f>
        <v/>
      </c>
      <c r="S696">
        <f>IF(C696="","",IF(AND(C696&gt;=DATE(2026,9,1),C696&lt;=DATE(2027,8,31)),(YEAR(C696)-2026)*12+MONTH(C696)-8,""))</f>
        <v/>
      </c>
      <c r="T696">
        <f>IF(AND(A696="مصروف",R696&gt;0,I696="موافق",S696&lt;&gt;"",H696&lt;&gt;""),N(G696),0)</f>
        <v/>
      </c>
    </row>
    <row r="697">
      <c r="A697" s="19" t="n"/>
      <c r="B697" s="20">
        <f>IF(A697="","",IF(R697=0,"⚠ أضف سطر عهدة أولًا","BDR-"&amp;TEXT(R697,"000")))</f>
        <v/>
      </c>
      <c r="C697" s="21" t="n"/>
      <c r="D697" s="20">
        <f>IF(C697="","",IF(S697="","خارج السنة المالية",INDEX(القوائم!$D$2:$D$13,S697)))</f>
        <v/>
      </c>
      <c r="E697" s="22" t="n"/>
      <c r="F697" s="23" t="n"/>
      <c r="G697" s="23" t="n"/>
      <c r="H697" s="22" t="n"/>
      <c r="I697" s="19" t="n"/>
      <c r="J697" s="21" t="n"/>
      <c r="K697" s="19" t="n"/>
      <c r="L697" s="19" t="n"/>
      <c r="M697" s="21" t="n"/>
      <c r="N697" s="22" t="n"/>
      <c r="O697" s="24">
        <f>IF(A697&lt;&gt;"عهدة","",SUMIFS($G$8:$G$5007,$B$8:$B$5007,B697,$A$8:$A$5007,"مصروف",$I$8:$I$5007,"&lt;&gt;مرفوض"))</f>
        <v/>
      </c>
      <c r="P697" s="25">
        <f>IF(A697&lt;&gt;"عهدة","",N(F697)-O697)</f>
        <v/>
      </c>
      <c r="Q697" s="26">
        <f>IF(A697="","",IF(A697="عهدة",IF(N(F697)=0,"⚠ أدخل قيمة العهدة",IF(P697&lt;0,"⛔ عجز / زيادة مصروفات "&amp;TEXT(-P697,"#,##0"),IF(COUNTIFS($B$8:$B$5007,B697,$A$8:$A$5007,"مصروف",$I$8:$I$5007,"&lt;&gt;مرفوض",$K$8:$K$5007,"&lt;&gt;نعم")&gt;0,"⚠ "&amp;COUNTIFS($B$8:$B$5007,B697,$A$8:$A$5007,"مصروف",$I$8:$I$5007,"&lt;&gt;مرفوض",$K$8:$K$5007,"&lt;&gt;نعم")&amp;" مصروف غير مسوى",IF(L697="تمت التسوية",IF(P697=0,"✔ متوازنة وتمت التسوية","✔ تمت التسوية – متبقي "&amp;TEXT(P697,"#,##0")),IF(P697&gt;0,"متبقي "&amp;TEXT(P697,"#,##0"),"✔ متوازنة"))))),IF(R697=0,"⚠ أضف سطر عهدة أولًا",IF(OR(C697="",N(G697)=0),"⚠ أكمل التاريخ والقيمة",IF(S697="","⚠ التاريخ خارج السنة المالية",IF(H697="","⚠ اختر بند الموازنة",IF(I697="مرفوض","✖ مرفوض من المدير",IF(I697&lt;&gt;"موافق","⏳ بانتظار موافقة المدير",IF(K697&lt;&gt;"نعم","⚠ غير مسوى مع الحسابات","✔ معتمد ومسوى")))))))))</f>
        <v/>
      </c>
      <c r="R697">
        <f>N(R696)+IF(A697="عهدة",1,0)</f>
        <v/>
      </c>
      <c r="S697">
        <f>IF(C697="","",IF(AND(C697&gt;=DATE(2026,9,1),C697&lt;=DATE(2027,8,31)),(YEAR(C697)-2026)*12+MONTH(C697)-8,""))</f>
        <v/>
      </c>
      <c r="T697">
        <f>IF(AND(A697="مصروف",R697&gt;0,I697="موافق",S697&lt;&gt;"",H697&lt;&gt;""),N(G697),0)</f>
        <v/>
      </c>
    </row>
    <row r="698">
      <c r="A698" s="19" t="n"/>
      <c r="B698" s="20">
        <f>IF(A698="","",IF(R698=0,"⚠ أضف سطر عهدة أولًا","BDR-"&amp;TEXT(R698,"000")))</f>
        <v/>
      </c>
      <c r="C698" s="21" t="n"/>
      <c r="D698" s="20">
        <f>IF(C698="","",IF(S698="","خارج السنة المالية",INDEX(القوائم!$D$2:$D$13,S698)))</f>
        <v/>
      </c>
      <c r="E698" s="22" t="n"/>
      <c r="F698" s="23" t="n"/>
      <c r="G698" s="23" t="n"/>
      <c r="H698" s="22" t="n"/>
      <c r="I698" s="19" t="n"/>
      <c r="J698" s="21" t="n"/>
      <c r="K698" s="19" t="n"/>
      <c r="L698" s="19" t="n"/>
      <c r="M698" s="21" t="n"/>
      <c r="N698" s="22" t="n"/>
      <c r="O698" s="24">
        <f>IF(A698&lt;&gt;"عهدة","",SUMIFS($G$8:$G$5007,$B$8:$B$5007,B698,$A$8:$A$5007,"مصروف",$I$8:$I$5007,"&lt;&gt;مرفوض"))</f>
        <v/>
      </c>
      <c r="P698" s="25">
        <f>IF(A698&lt;&gt;"عهدة","",N(F698)-O698)</f>
        <v/>
      </c>
      <c r="Q698" s="26">
        <f>IF(A698="","",IF(A698="عهدة",IF(N(F698)=0,"⚠ أدخل قيمة العهدة",IF(P698&lt;0,"⛔ عجز / زيادة مصروفات "&amp;TEXT(-P698,"#,##0"),IF(COUNTIFS($B$8:$B$5007,B698,$A$8:$A$5007,"مصروف",$I$8:$I$5007,"&lt;&gt;مرفوض",$K$8:$K$5007,"&lt;&gt;نعم")&gt;0,"⚠ "&amp;COUNTIFS($B$8:$B$5007,B698,$A$8:$A$5007,"مصروف",$I$8:$I$5007,"&lt;&gt;مرفوض",$K$8:$K$5007,"&lt;&gt;نعم")&amp;" مصروف غير مسوى",IF(L698="تمت التسوية",IF(P698=0,"✔ متوازنة وتمت التسوية","✔ تمت التسوية – متبقي "&amp;TEXT(P698,"#,##0")),IF(P698&gt;0,"متبقي "&amp;TEXT(P698,"#,##0"),"✔ متوازنة"))))),IF(R698=0,"⚠ أضف سطر عهدة أولًا",IF(OR(C698="",N(G698)=0),"⚠ أكمل التاريخ والقيمة",IF(S698="","⚠ التاريخ خارج السنة المالية",IF(H698="","⚠ اختر بند الموازنة",IF(I698="مرفوض","✖ مرفوض من المدير",IF(I698&lt;&gt;"موافق","⏳ بانتظار موافقة المدير",IF(K698&lt;&gt;"نعم","⚠ غير مسوى مع الحسابات","✔ معتمد ومسوى")))))))))</f>
        <v/>
      </c>
      <c r="R698">
        <f>N(R697)+IF(A698="عهدة",1,0)</f>
        <v/>
      </c>
      <c r="S698">
        <f>IF(C698="","",IF(AND(C698&gt;=DATE(2026,9,1),C698&lt;=DATE(2027,8,31)),(YEAR(C698)-2026)*12+MONTH(C698)-8,""))</f>
        <v/>
      </c>
      <c r="T698">
        <f>IF(AND(A698="مصروف",R698&gt;0,I698="موافق",S698&lt;&gt;"",H698&lt;&gt;""),N(G698),0)</f>
        <v/>
      </c>
    </row>
    <row r="699">
      <c r="A699" s="19" t="n"/>
      <c r="B699" s="20">
        <f>IF(A699="","",IF(R699=0,"⚠ أضف سطر عهدة أولًا","BDR-"&amp;TEXT(R699,"000")))</f>
        <v/>
      </c>
      <c r="C699" s="21" t="n"/>
      <c r="D699" s="20">
        <f>IF(C699="","",IF(S699="","خارج السنة المالية",INDEX(القوائم!$D$2:$D$13,S699)))</f>
        <v/>
      </c>
      <c r="E699" s="22" t="n"/>
      <c r="F699" s="23" t="n"/>
      <c r="G699" s="23" t="n"/>
      <c r="H699" s="22" t="n"/>
      <c r="I699" s="19" t="n"/>
      <c r="J699" s="21" t="n"/>
      <c r="K699" s="19" t="n"/>
      <c r="L699" s="19" t="n"/>
      <c r="M699" s="21" t="n"/>
      <c r="N699" s="22" t="n"/>
      <c r="O699" s="24">
        <f>IF(A699&lt;&gt;"عهدة","",SUMIFS($G$8:$G$5007,$B$8:$B$5007,B699,$A$8:$A$5007,"مصروف",$I$8:$I$5007,"&lt;&gt;مرفوض"))</f>
        <v/>
      </c>
      <c r="P699" s="25">
        <f>IF(A699&lt;&gt;"عهدة","",N(F699)-O699)</f>
        <v/>
      </c>
      <c r="Q699" s="26">
        <f>IF(A699="","",IF(A699="عهدة",IF(N(F699)=0,"⚠ أدخل قيمة العهدة",IF(P699&lt;0,"⛔ عجز / زيادة مصروفات "&amp;TEXT(-P699,"#,##0"),IF(COUNTIFS($B$8:$B$5007,B699,$A$8:$A$5007,"مصروف",$I$8:$I$5007,"&lt;&gt;مرفوض",$K$8:$K$5007,"&lt;&gt;نعم")&gt;0,"⚠ "&amp;COUNTIFS($B$8:$B$5007,B699,$A$8:$A$5007,"مصروف",$I$8:$I$5007,"&lt;&gt;مرفوض",$K$8:$K$5007,"&lt;&gt;نعم")&amp;" مصروف غير مسوى",IF(L699="تمت التسوية",IF(P699=0,"✔ متوازنة وتمت التسوية","✔ تمت التسوية – متبقي "&amp;TEXT(P699,"#,##0")),IF(P699&gt;0,"متبقي "&amp;TEXT(P699,"#,##0"),"✔ متوازنة"))))),IF(R699=0,"⚠ أضف سطر عهدة أولًا",IF(OR(C699="",N(G699)=0),"⚠ أكمل التاريخ والقيمة",IF(S699="","⚠ التاريخ خارج السنة المالية",IF(H699="","⚠ اختر بند الموازنة",IF(I699="مرفوض","✖ مرفوض من المدير",IF(I699&lt;&gt;"موافق","⏳ بانتظار موافقة المدير",IF(K699&lt;&gt;"نعم","⚠ غير مسوى مع الحسابات","✔ معتمد ومسوى")))))))))</f>
        <v/>
      </c>
      <c r="R699">
        <f>N(R698)+IF(A699="عهدة",1,0)</f>
        <v/>
      </c>
      <c r="S699">
        <f>IF(C699="","",IF(AND(C699&gt;=DATE(2026,9,1),C699&lt;=DATE(2027,8,31)),(YEAR(C699)-2026)*12+MONTH(C699)-8,""))</f>
        <v/>
      </c>
      <c r="T699">
        <f>IF(AND(A699="مصروف",R699&gt;0,I699="موافق",S699&lt;&gt;"",H699&lt;&gt;""),N(G699),0)</f>
        <v/>
      </c>
    </row>
    <row r="700">
      <c r="A700" s="19" t="n"/>
      <c r="B700" s="20">
        <f>IF(A700="","",IF(R700=0,"⚠ أضف سطر عهدة أولًا","BDR-"&amp;TEXT(R700,"000")))</f>
        <v/>
      </c>
      <c r="C700" s="21" t="n"/>
      <c r="D700" s="20">
        <f>IF(C700="","",IF(S700="","خارج السنة المالية",INDEX(القوائم!$D$2:$D$13,S700)))</f>
        <v/>
      </c>
      <c r="E700" s="22" t="n"/>
      <c r="F700" s="23" t="n"/>
      <c r="G700" s="23" t="n"/>
      <c r="H700" s="22" t="n"/>
      <c r="I700" s="19" t="n"/>
      <c r="J700" s="21" t="n"/>
      <c r="K700" s="19" t="n"/>
      <c r="L700" s="19" t="n"/>
      <c r="M700" s="21" t="n"/>
      <c r="N700" s="22" t="n"/>
      <c r="O700" s="24">
        <f>IF(A700&lt;&gt;"عهدة","",SUMIFS($G$8:$G$5007,$B$8:$B$5007,B700,$A$8:$A$5007,"مصروف",$I$8:$I$5007,"&lt;&gt;مرفوض"))</f>
        <v/>
      </c>
      <c r="P700" s="25">
        <f>IF(A700&lt;&gt;"عهدة","",N(F700)-O700)</f>
        <v/>
      </c>
      <c r="Q700" s="26">
        <f>IF(A700="","",IF(A700="عهدة",IF(N(F700)=0,"⚠ أدخل قيمة العهدة",IF(P700&lt;0,"⛔ عجز / زيادة مصروفات "&amp;TEXT(-P700,"#,##0"),IF(COUNTIFS($B$8:$B$5007,B700,$A$8:$A$5007,"مصروف",$I$8:$I$5007,"&lt;&gt;مرفوض",$K$8:$K$5007,"&lt;&gt;نعم")&gt;0,"⚠ "&amp;COUNTIFS($B$8:$B$5007,B700,$A$8:$A$5007,"مصروف",$I$8:$I$5007,"&lt;&gt;مرفوض",$K$8:$K$5007,"&lt;&gt;نعم")&amp;" مصروف غير مسوى",IF(L700="تمت التسوية",IF(P700=0,"✔ متوازنة وتمت التسوية","✔ تمت التسوية – متبقي "&amp;TEXT(P700,"#,##0")),IF(P700&gt;0,"متبقي "&amp;TEXT(P700,"#,##0"),"✔ متوازنة"))))),IF(R700=0,"⚠ أضف سطر عهدة أولًا",IF(OR(C700="",N(G700)=0),"⚠ أكمل التاريخ والقيمة",IF(S700="","⚠ التاريخ خارج السنة المالية",IF(H700="","⚠ اختر بند الموازنة",IF(I700="مرفوض","✖ مرفوض من المدير",IF(I700&lt;&gt;"موافق","⏳ بانتظار موافقة المدير",IF(K700&lt;&gt;"نعم","⚠ غير مسوى مع الحسابات","✔ معتمد ومسوى")))))))))</f>
        <v/>
      </c>
      <c r="R700">
        <f>N(R699)+IF(A700="عهدة",1,0)</f>
        <v/>
      </c>
      <c r="S700">
        <f>IF(C700="","",IF(AND(C700&gt;=DATE(2026,9,1),C700&lt;=DATE(2027,8,31)),(YEAR(C700)-2026)*12+MONTH(C700)-8,""))</f>
        <v/>
      </c>
      <c r="T700">
        <f>IF(AND(A700="مصروف",R700&gt;0,I700="موافق",S700&lt;&gt;"",H700&lt;&gt;""),N(G700),0)</f>
        <v/>
      </c>
    </row>
    <row r="701">
      <c r="A701" s="19" t="n"/>
      <c r="B701" s="20">
        <f>IF(A701="","",IF(R701=0,"⚠ أضف سطر عهدة أولًا","BDR-"&amp;TEXT(R701,"000")))</f>
        <v/>
      </c>
      <c r="C701" s="21" t="n"/>
      <c r="D701" s="20">
        <f>IF(C701="","",IF(S701="","خارج السنة المالية",INDEX(القوائم!$D$2:$D$13,S701)))</f>
        <v/>
      </c>
      <c r="E701" s="22" t="n"/>
      <c r="F701" s="23" t="n"/>
      <c r="G701" s="23" t="n"/>
      <c r="H701" s="22" t="n"/>
      <c r="I701" s="19" t="n"/>
      <c r="J701" s="21" t="n"/>
      <c r="K701" s="19" t="n"/>
      <c r="L701" s="19" t="n"/>
      <c r="M701" s="21" t="n"/>
      <c r="N701" s="22" t="n"/>
      <c r="O701" s="24">
        <f>IF(A701&lt;&gt;"عهدة","",SUMIFS($G$8:$G$5007,$B$8:$B$5007,B701,$A$8:$A$5007,"مصروف",$I$8:$I$5007,"&lt;&gt;مرفوض"))</f>
        <v/>
      </c>
      <c r="P701" s="25">
        <f>IF(A701&lt;&gt;"عهدة","",N(F701)-O701)</f>
        <v/>
      </c>
      <c r="Q701" s="26">
        <f>IF(A701="","",IF(A701="عهدة",IF(N(F701)=0,"⚠ أدخل قيمة العهدة",IF(P701&lt;0,"⛔ عجز / زيادة مصروفات "&amp;TEXT(-P701,"#,##0"),IF(COUNTIFS($B$8:$B$5007,B701,$A$8:$A$5007,"مصروف",$I$8:$I$5007,"&lt;&gt;مرفوض",$K$8:$K$5007,"&lt;&gt;نعم")&gt;0,"⚠ "&amp;COUNTIFS($B$8:$B$5007,B701,$A$8:$A$5007,"مصروف",$I$8:$I$5007,"&lt;&gt;مرفوض",$K$8:$K$5007,"&lt;&gt;نعم")&amp;" مصروف غير مسوى",IF(L701="تمت التسوية",IF(P701=0,"✔ متوازنة وتمت التسوية","✔ تمت التسوية – متبقي "&amp;TEXT(P701,"#,##0")),IF(P701&gt;0,"متبقي "&amp;TEXT(P701,"#,##0"),"✔ متوازنة"))))),IF(R701=0,"⚠ أضف سطر عهدة أولًا",IF(OR(C701="",N(G701)=0),"⚠ أكمل التاريخ والقيمة",IF(S701="","⚠ التاريخ خارج السنة المالية",IF(H701="","⚠ اختر بند الموازنة",IF(I701="مرفوض","✖ مرفوض من المدير",IF(I701&lt;&gt;"موافق","⏳ بانتظار موافقة المدير",IF(K701&lt;&gt;"نعم","⚠ غير مسوى مع الحسابات","✔ معتمد ومسوى")))))))))</f>
        <v/>
      </c>
      <c r="R701">
        <f>N(R700)+IF(A701="عهدة",1,0)</f>
        <v/>
      </c>
      <c r="S701">
        <f>IF(C701="","",IF(AND(C701&gt;=DATE(2026,9,1),C701&lt;=DATE(2027,8,31)),(YEAR(C701)-2026)*12+MONTH(C701)-8,""))</f>
        <v/>
      </c>
      <c r="T701">
        <f>IF(AND(A701="مصروف",R701&gt;0,I701="موافق",S701&lt;&gt;"",H701&lt;&gt;""),N(G701),0)</f>
        <v/>
      </c>
    </row>
    <row r="702">
      <c r="A702" s="19" t="n"/>
      <c r="B702" s="20">
        <f>IF(A702="","",IF(R702=0,"⚠ أضف سطر عهدة أولًا","BDR-"&amp;TEXT(R702,"000")))</f>
        <v/>
      </c>
      <c r="C702" s="21" t="n"/>
      <c r="D702" s="20">
        <f>IF(C702="","",IF(S702="","خارج السنة المالية",INDEX(القوائم!$D$2:$D$13,S702)))</f>
        <v/>
      </c>
      <c r="E702" s="22" t="n"/>
      <c r="F702" s="23" t="n"/>
      <c r="G702" s="23" t="n"/>
      <c r="H702" s="22" t="n"/>
      <c r="I702" s="19" t="n"/>
      <c r="J702" s="21" t="n"/>
      <c r="K702" s="19" t="n"/>
      <c r="L702" s="19" t="n"/>
      <c r="M702" s="21" t="n"/>
      <c r="N702" s="22" t="n"/>
      <c r="O702" s="24">
        <f>IF(A702&lt;&gt;"عهدة","",SUMIFS($G$8:$G$5007,$B$8:$B$5007,B702,$A$8:$A$5007,"مصروف",$I$8:$I$5007,"&lt;&gt;مرفوض"))</f>
        <v/>
      </c>
      <c r="P702" s="25">
        <f>IF(A702&lt;&gt;"عهدة","",N(F702)-O702)</f>
        <v/>
      </c>
      <c r="Q702" s="26">
        <f>IF(A702="","",IF(A702="عهدة",IF(N(F702)=0,"⚠ أدخل قيمة العهدة",IF(P702&lt;0,"⛔ عجز / زيادة مصروفات "&amp;TEXT(-P702,"#,##0"),IF(COUNTIFS($B$8:$B$5007,B702,$A$8:$A$5007,"مصروف",$I$8:$I$5007,"&lt;&gt;مرفوض",$K$8:$K$5007,"&lt;&gt;نعم")&gt;0,"⚠ "&amp;COUNTIFS($B$8:$B$5007,B702,$A$8:$A$5007,"مصروف",$I$8:$I$5007,"&lt;&gt;مرفوض",$K$8:$K$5007,"&lt;&gt;نعم")&amp;" مصروف غير مسوى",IF(L702="تمت التسوية",IF(P702=0,"✔ متوازنة وتمت التسوية","✔ تمت التسوية – متبقي "&amp;TEXT(P702,"#,##0")),IF(P702&gt;0,"متبقي "&amp;TEXT(P702,"#,##0"),"✔ متوازنة"))))),IF(R702=0,"⚠ أضف سطر عهدة أولًا",IF(OR(C702="",N(G702)=0),"⚠ أكمل التاريخ والقيمة",IF(S702="","⚠ التاريخ خارج السنة المالية",IF(H702="","⚠ اختر بند الموازنة",IF(I702="مرفوض","✖ مرفوض من المدير",IF(I702&lt;&gt;"موافق","⏳ بانتظار موافقة المدير",IF(K702&lt;&gt;"نعم","⚠ غير مسوى مع الحسابات","✔ معتمد ومسوى")))))))))</f>
        <v/>
      </c>
      <c r="R702">
        <f>N(R701)+IF(A702="عهدة",1,0)</f>
        <v/>
      </c>
      <c r="S702">
        <f>IF(C702="","",IF(AND(C702&gt;=DATE(2026,9,1),C702&lt;=DATE(2027,8,31)),(YEAR(C702)-2026)*12+MONTH(C702)-8,""))</f>
        <v/>
      </c>
      <c r="T702">
        <f>IF(AND(A702="مصروف",R702&gt;0,I702="موافق",S702&lt;&gt;"",H702&lt;&gt;""),N(G702),0)</f>
        <v/>
      </c>
    </row>
    <row r="703">
      <c r="A703" s="19" t="n"/>
      <c r="B703" s="20">
        <f>IF(A703="","",IF(R703=0,"⚠ أضف سطر عهدة أولًا","BDR-"&amp;TEXT(R703,"000")))</f>
        <v/>
      </c>
      <c r="C703" s="21" t="n"/>
      <c r="D703" s="20">
        <f>IF(C703="","",IF(S703="","خارج السنة المالية",INDEX(القوائم!$D$2:$D$13,S703)))</f>
        <v/>
      </c>
      <c r="E703" s="22" t="n"/>
      <c r="F703" s="23" t="n"/>
      <c r="G703" s="23" t="n"/>
      <c r="H703" s="22" t="n"/>
      <c r="I703" s="19" t="n"/>
      <c r="J703" s="21" t="n"/>
      <c r="K703" s="19" t="n"/>
      <c r="L703" s="19" t="n"/>
      <c r="M703" s="21" t="n"/>
      <c r="N703" s="22" t="n"/>
      <c r="O703" s="24">
        <f>IF(A703&lt;&gt;"عهدة","",SUMIFS($G$8:$G$5007,$B$8:$B$5007,B703,$A$8:$A$5007,"مصروف",$I$8:$I$5007,"&lt;&gt;مرفوض"))</f>
        <v/>
      </c>
      <c r="P703" s="25">
        <f>IF(A703&lt;&gt;"عهدة","",N(F703)-O703)</f>
        <v/>
      </c>
      <c r="Q703" s="26">
        <f>IF(A703="","",IF(A703="عهدة",IF(N(F703)=0,"⚠ أدخل قيمة العهدة",IF(P703&lt;0,"⛔ عجز / زيادة مصروفات "&amp;TEXT(-P703,"#,##0"),IF(COUNTIFS($B$8:$B$5007,B703,$A$8:$A$5007,"مصروف",$I$8:$I$5007,"&lt;&gt;مرفوض",$K$8:$K$5007,"&lt;&gt;نعم")&gt;0,"⚠ "&amp;COUNTIFS($B$8:$B$5007,B703,$A$8:$A$5007,"مصروف",$I$8:$I$5007,"&lt;&gt;مرفوض",$K$8:$K$5007,"&lt;&gt;نعم")&amp;" مصروف غير مسوى",IF(L703="تمت التسوية",IF(P703=0,"✔ متوازنة وتمت التسوية","✔ تمت التسوية – متبقي "&amp;TEXT(P703,"#,##0")),IF(P703&gt;0,"متبقي "&amp;TEXT(P703,"#,##0"),"✔ متوازنة"))))),IF(R703=0,"⚠ أضف سطر عهدة أولًا",IF(OR(C703="",N(G703)=0),"⚠ أكمل التاريخ والقيمة",IF(S703="","⚠ التاريخ خارج السنة المالية",IF(H703="","⚠ اختر بند الموازنة",IF(I703="مرفوض","✖ مرفوض من المدير",IF(I703&lt;&gt;"موافق","⏳ بانتظار موافقة المدير",IF(K703&lt;&gt;"نعم","⚠ غير مسوى مع الحسابات","✔ معتمد ومسوى")))))))))</f>
        <v/>
      </c>
      <c r="R703">
        <f>N(R702)+IF(A703="عهدة",1,0)</f>
        <v/>
      </c>
      <c r="S703">
        <f>IF(C703="","",IF(AND(C703&gt;=DATE(2026,9,1),C703&lt;=DATE(2027,8,31)),(YEAR(C703)-2026)*12+MONTH(C703)-8,""))</f>
        <v/>
      </c>
      <c r="T703">
        <f>IF(AND(A703="مصروف",R703&gt;0,I703="موافق",S703&lt;&gt;"",H703&lt;&gt;""),N(G703),0)</f>
        <v/>
      </c>
    </row>
    <row r="704">
      <c r="A704" s="19" t="n"/>
      <c r="B704" s="20">
        <f>IF(A704="","",IF(R704=0,"⚠ أضف سطر عهدة أولًا","BDR-"&amp;TEXT(R704,"000")))</f>
        <v/>
      </c>
      <c r="C704" s="21" t="n"/>
      <c r="D704" s="20">
        <f>IF(C704="","",IF(S704="","خارج السنة المالية",INDEX(القوائم!$D$2:$D$13,S704)))</f>
        <v/>
      </c>
      <c r="E704" s="22" t="n"/>
      <c r="F704" s="23" t="n"/>
      <c r="G704" s="23" t="n"/>
      <c r="H704" s="22" t="n"/>
      <c r="I704" s="19" t="n"/>
      <c r="J704" s="21" t="n"/>
      <c r="K704" s="19" t="n"/>
      <c r="L704" s="19" t="n"/>
      <c r="M704" s="21" t="n"/>
      <c r="N704" s="22" t="n"/>
      <c r="O704" s="24">
        <f>IF(A704&lt;&gt;"عهدة","",SUMIFS($G$8:$G$5007,$B$8:$B$5007,B704,$A$8:$A$5007,"مصروف",$I$8:$I$5007,"&lt;&gt;مرفوض"))</f>
        <v/>
      </c>
      <c r="P704" s="25">
        <f>IF(A704&lt;&gt;"عهدة","",N(F704)-O704)</f>
        <v/>
      </c>
      <c r="Q704" s="26">
        <f>IF(A704="","",IF(A704="عهدة",IF(N(F704)=0,"⚠ أدخل قيمة العهدة",IF(P704&lt;0,"⛔ عجز / زيادة مصروفات "&amp;TEXT(-P704,"#,##0"),IF(COUNTIFS($B$8:$B$5007,B704,$A$8:$A$5007,"مصروف",$I$8:$I$5007,"&lt;&gt;مرفوض",$K$8:$K$5007,"&lt;&gt;نعم")&gt;0,"⚠ "&amp;COUNTIFS($B$8:$B$5007,B704,$A$8:$A$5007,"مصروف",$I$8:$I$5007,"&lt;&gt;مرفوض",$K$8:$K$5007,"&lt;&gt;نعم")&amp;" مصروف غير مسوى",IF(L704="تمت التسوية",IF(P704=0,"✔ متوازنة وتمت التسوية","✔ تمت التسوية – متبقي "&amp;TEXT(P704,"#,##0")),IF(P704&gt;0,"متبقي "&amp;TEXT(P704,"#,##0"),"✔ متوازنة"))))),IF(R704=0,"⚠ أضف سطر عهدة أولًا",IF(OR(C704="",N(G704)=0),"⚠ أكمل التاريخ والقيمة",IF(S704="","⚠ التاريخ خارج السنة المالية",IF(H704="","⚠ اختر بند الموازنة",IF(I704="مرفوض","✖ مرفوض من المدير",IF(I704&lt;&gt;"موافق","⏳ بانتظار موافقة المدير",IF(K704&lt;&gt;"نعم","⚠ غير مسوى مع الحسابات","✔ معتمد ومسوى")))))))))</f>
        <v/>
      </c>
      <c r="R704">
        <f>N(R703)+IF(A704="عهدة",1,0)</f>
        <v/>
      </c>
      <c r="S704">
        <f>IF(C704="","",IF(AND(C704&gt;=DATE(2026,9,1),C704&lt;=DATE(2027,8,31)),(YEAR(C704)-2026)*12+MONTH(C704)-8,""))</f>
        <v/>
      </c>
      <c r="T704">
        <f>IF(AND(A704="مصروف",R704&gt;0,I704="موافق",S704&lt;&gt;"",H704&lt;&gt;""),N(G704),0)</f>
        <v/>
      </c>
    </row>
    <row r="705">
      <c r="A705" s="19" t="n"/>
      <c r="B705" s="20">
        <f>IF(A705="","",IF(R705=0,"⚠ أضف سطر عهدة أولًا","BDR-"&amp;TEXT(R705,"000")))</f>
        <v/>
      </c>
      <c r="C705" s="21" t="n"/>
      <c r="D705" s="20">
        <f>IF(C705="","",IF(S705="","خارج السنة المالية",INDEX(القوائم!$D$2:$D$13,S705)))</f>
        <v/>
      </c>
      <c r="E705" s="22" t="n"/>
      <c r="F705" s="23" t="n"/>
      <c r="G705" s="23" t="n"/>
      <c r="H705" s="22" t="n"/>
      <c r="I705" s="19" t="n"/>
      <c r="J705" s="21" t="n"/>
      <c r="K705" s="19" t="n"/>
      <c r="L705" s="19" t="n"/>
      <c r="M705" s="21" t="n"/>
      <c r="N705" s="22" t="n"/>
      <c r="O705" s="24">
        <f>IF(A705&lt;&gt;"عهدة","",SUMIFS($G$8:$G$5007,$B$8:$B$5007,B705,$A$8:$A$5007,"مصروف",$I$8:$I$5007,"&lt;&gt;مرفوض"))</f>
        <v/>
      </c>
      <c r="P705" s="25">
        <f>IF(A705&lt;&gt;"عهدة","",N(F705)-O705)</f>
        <v/>
      </c>
      <c r="Q705" s="26">
        <f>IF(A705="","",IF(A705="عهدة",IF(N(F705)=0,"⚠ أدخل قيمة العهدة",IF(P705&lt;0,"⛔ عجز / زيادة مصروفات "&amp;TEXT(-P705,"#,##0"),IF(COUNTIFS($B$8:$B$5007,B705,$A$8:$A$5007,"مصروف",$I$8:$I$5007,"&lt;&gt;مرفوض",$K$8:$K$5007,"&lt;&gt;نعم")&gt;0,"⚠ "&amp;COUNTIFS($B$8:$B$5007,B705,$A$8:$A$5007,"مصروف",$I$8:$I$5007,"&lt;&gt;مرفوض",$K$8:$K$5007,"&lt;&gt;نعم")&amp;" مصروف غير مسوى",IF(L705="تمت التسوية",IF(P705=0,"✔ متوازنة وتمت التسوية","✔ تمت التسوية – متبقي "&amp;TEXT(P705,"#,##0")),IF(P705&gt;0,"متبقي "&amp;TEXT(P705,"#,##0"),"✔ متوازنة"))))),IF(R705=0,"⚠ أضف سطر عهدة أولًا",IF(OR(C705="",N(G705)=0),"⚠ أكمل التاريخ والقيمة",IF(S705="","⚠ التاريخ خارج السنة المالية",IF(H705="","⚠ اختر بند الموازنة",IF(I705="مرفوض","✖ مرفوض من المدير",IF(I705&lt;&gt;"موافق","⏳ بانتظار موافقة المدير",IF(K705&lt;&gt;"نعم","⚠ غير مسوى مع الحسابات","✔ معتمد ومسوى")))))))))</f>
        <v/>
      </c>
      <c r="R705">
        <f>N(R704)+IF(A705="عهدة",1,0)</f>
        <v/>
      </c>
      <c r="S705">
        <f>IF(C705="","",IF(AND(C705&gt;=DATE(2026,9,1),C705&lt;=DATE(2027,8,31)),(YEAR(C705)-2026)*12+MONTH(C705)-8,""))</f>
        <v/>
      </c>
      <c r="T705">
        <f>IF(AND(A705="مصروف",R705&gt;0,I705="موافق",S705&lt;&gt;"",H705&lt;&gt;""),N(G705),0)</f>
        <v/>
      </c>
    </row>
    <row r="706">
      <c r="A706" s="19" t="n"/>
      <c r="B706" s="20">
        <f>IF(A706="","",IF(R706=0,"⚠ أضف سطر عهدة أولًا","BDR-"&amp;TEXT(R706,"000")))</f>
        <v/>
      </c>
      <c r="C706" s="21" t="n"/>
      <c r="D706" s="20">
        <f>IF(C706="","",IF(S706="","خارج السنة المالية",INDEX(القوائم!$D$2:$D$13,S706)))</f>
        <v/>
      </c>
      <c r="E706" s="22" t="n"/>
      <c r="F706" s="23" t="n"/>
      <c r="G706" s="23" t="n"/>
      <c r="H706" s="22" t="n"/>
      <c r="I706" s="19" t="n"/>
      <c r="J706" s="21" t="n"/>
      <c r="K706" s="19" t="n"/>
      <c r="L706" s="19" t="n"/>
      <c r="M706" s="21" t="n"/>
      <c r="N706" s="22" t="n"/>
      <c r="O706" s="24">
        <f>IF(A706&lt;&gt;"عهدة","",SUMIFS($G$8:$G$5007,$B$8:$B$5007,B706,$A$8:$A$5007,"مصروف",$I$8:$I$5007,"&lt;&gt;مرفوض"))</f>
        <v/>
      </c>
      <c r="P706" s="25">
        <f>IF(A706&lt;&gt;"عهدة","",N(F706)-O706)</f>
        <v/>
      </c>
      <c r="Q706" s="26">
        <f>IF(A706="","",IF(A706="عهدة",IF(N(F706)=0,"⚠ أدخل قيمة العهدة",IF(P706&lt;0,"⛔ عجز / زيادة مصروفات "&amp;TEXT(-P706,"#,##0"),IF(COUNTIFS($B$8:$B$5007,B706,$A$8:$A$5007,"مصروف",$I$8:$I$5007,"&lt;&gt;مرفوض",$K$8:$K$5007,"&lt;&gt;نعم")&gt;0,"⚠ "&amp;COUNTIFS($B$8:$B$5007,B706,$A$8:$A$5007,"مصروف",$I$8:$I$5007,"&lt;&gt;مرفوض",$K$8:$K$5007,"&lt;&gt;نعم")&amp;" مصروف غير مسوى",IF(L706="تمت التسوية",IF(P706=0,"✔ متوازنة وتمت التسوية","✔ تمت التسوية – متبقي "&amp;TEXT(P706,"#,##0")),IF(P706&gt;0,"متبقي "&amp;TEXT(P706,"#,##0"),"✔ متوازنة"))))),IF(R706=0,"⚠ أضف سطر عهدة أولًا",IF(OR(C706="",N(G706)=0),"⚠ أكمل التاريخ والقيمة",IF(S706="","⚠ التاريخ خارج السنة المالية",IF(H706="","⚠ اختر بند الموازنة",IF(I706="مرفوض","✖ مرفوض من المدير",IF(I706&lt;&gt;"موافق","⏳ بانتظار موافقة المدير",IF(K706&lt;&gt;"نعم","⚠ غير مسوى مع الحسابات","✔ معتمد ومسوى")))))))))</f>
        <v/>
      </c>
      <c r="R706">
        <f>N(R705)+IF(A706="عهدة",1,0)</f>
        <v/>
      </c>
      <c r="S706">
        <f>IF(C706="","",IF(AND(C706&gt;=DATE(2026,9,1),C706&lt;=DATE(2027,8,31)),(YEAR(C706)-2026)*12+MONTH(C706)-8,""))</f>
        <v/>
      </c>
      <c r="T706">
        <f>IF(AND(A706="مصروف",R706&gt;0,I706="موافق",S706&lt;&gt;"",H706&lt;&gt;""),N(G706),0)</f>
        <v/>
      </c>
    </row>
    <row r="707">
      <c r="A707" s="19" t="n"/>
      <c r="B707" s="20">
        <f>IF(A707="","",IF(R707=0,"⚠ أضف سطر عهدة أولًا","BDR-"&amp;TEXT(R707,"000")))</f>
        <v/>
      </c>
      <c r="C707" s="21" t="n"/>
      <c r="D707" s="20">
        <f>IF(C707="","",IF(S707="","خارج السنة المالية",INDEX(القوائم!$D$2:$D$13,S707)))</f>
        <v/>
      </c>
      <c r="E707" s="22" t="n"/>
      <c r="F707" s="23" t="n"/>
      <c r="G707" s="23" t="n"/>
      <c r="H707" s="22" t="n"/>
      <c r="I707" s="19" t="n"/>
      <c r="J707" s="21" t="n"/>
      <c r="K707" s="19" t="n"/>
      <c r="L707" s="19" t="n"/>
      <c r="M707" s="21" t="n"/>
      <c r="N707" s="22" t="n"/>
      <c r="O707" s="24">
        <f>IF(A707&lt;&gt;"عهدة","",SUMIFS($G$8:$G$5007,$B$8:$B$5007,B707,$A$8:$A$5007,"مصروف",$I$8:$I$5007,"&lt;&gt;مرفوض"))</f>
        <v/>
      </c>
      <c r="P707" s="25">
        <f>IF(A707&lt;&gt;"عهدة","",N(F707)-O707)</f>
        <v/>
      </c>
      <c r="Q707" s="26">
        <f>IF(A707="","",IF(A707="عهدة",IF(N(F707)=0,"⚠ أدخل قيمة العهدة",IF(P707&lt;0,"⛔ عجز / زيادة مصروفات "&amp;TEXT(-P707,"#,##0"),IF(COUNTIFS($B$8:$B$5007,B707,$A$8:$A$5007,"مصروف",$I$8:$I$5007,"&lt;&gt;مرفوض",$K$8:$K$5007,"&lt;&gt;نعم")&gt;0,"⚠ "&amp;COUNTIFS($B$8:$B$5007,B707,$A$8:$A$5007,"مصروف",$I$8:$I$5007,"&lt;&gt;مرفوض",$K$8:$K$5007,"&lt;&gt;نعم")&amp;" مصروف غير مسوى",IF(L707="تمت التسوية",IF(P707=0,"✔ متوازنة وتمت التسوية","✔ تمت التسوية – متبقي "&amp;TEXT(P707,"#,##0")),IF(P707&gt;0,"متبقي "&amp;TEXT(P707,"#,##0"),"✔ متوازنة"))))),IF(R707=0,"⚠ أضف سطر عهدة أولًا",IF(OR(C707="",N(G707)=0),"⚠ أكمل التاريخ والقيمة",IF(S707="","⚠ التاريخ خارج السنة المالية",IF(H707="","⚠ اختر بند الموازنة",IF(I707="مرفوض","✖ مرفوض من المدير",IF(I707&lt;&gt;"موافق","⏳ بانتظار موافقة المدير",IF(K707&lt;&gt;"نعم","⚠ غير مسوى مع الحسابات","✔ معتمد ومسوى")))))))))</f>
        <v/>
      </c>
      <c r="R707">
        <f>N(R706)+IF(A707="عهدة",1,0)</f>
        <v/>
      </c>
      <c r="S707">
        <f>IF(C707="","",IF(AND(C707&gt;=DATE(2026,9,1),C707&lt;=DATE(2027,8,31)),(YEAR(C707)-2026)*12+MONTH(C707)-8,""))</f>
        <v/>
      </c>
      <c r="T707">
        <f>IF(AND(A707="مصروف",R707&gt;0,I707="موافق",S707&lt;&gt;"",H707&lt;&gt;""),N(G707),0)</f>
        <v/>
      </c>
    </row>
    <row r="708">
      <c r="A708" s="19" t="n"/>
      <c r="B708" s="20">
        <f>IF(A708="","",IF(R708=0,"⚠ أضف سطر عهدة أولًا","BDR-"&amp;TEXT(R708,"000")))</f>
        <v/>
      </c>
      <c r="C708" s="21" t="n"/>
      <c r="D708" s="20">
        <f>IF(C708="","",IF(S708="","خارج السنة المالية",INDEX(القوائم!$D$2:$D$13,S708)))</f>
        <v/>
      </c>
      <c r="E708" s="22" t="n"/>
      <c r="F708" s="23" t="n"/>
      <c r="G708" s="23" t="n"/>
      <c r="H708" s="22" t="n"/>
      <c r="I708" s="19" t="n"/>
      <c r="J708" s="21" t="n"/>
      <c r="K708" s="19" t="n"/>
      <c r="L708" s="19" t="n"/>
      <c r="M708" s="21" t="n"/>
      <c r="N708" s="22" t="n"/>
      <c r="O708" s="24">
        <f>IF(A708&lt;&gt;"عهدة","",SUMIFS($G$8:$G$5007,$B$8:$B$5007,B708,$A$8:$A$5007,"مصروف",$I$8:$I$5007,"&lt;&gt;مرفوض"))</f>
        <v/>
      </c>
      <c r="P708" s="25">
        <f>IF(A708&lt;&gt;"عهدة","",N(F708)-O708)</f>
        <v/>
      </c>
      <c r="Q708" s="26">
        <f>IF(A708="","",IF(A708="عهدة",IF(N(F708)=0,"⚠ أدخل قيمة العهدة",IF(P708&lt;0,"⛔ عجز / زيادة مصروفات "&amp;TEXT(-P708,"#,##0"),IF(COUNTIFS($B$8:$B$5007,B708,$A$8:$A$5007,"مصروف",$I$8:$I$5007,"&lt;&gt;مرفوض",$K$8:$K$5007,"&lt;&gt;نعم")&gt;0,"⚠ "&amp;COUNTIFS($B$8:$B$5007,B708,$A$8:$A$5007,"مصروف",$I$8:$I$5007,"&lt;&gt;مرفوض",$K$8:$K$5007,"&lt;&gt;نعم")&amp;" مصروف غير مسوى",IF(L708="تمت التسوية",IF(P708=0,"✔ متوازنة وتمت التسوية","✔ تمت التسوية – متبقي "&amp;TEXT(P708,"#,##0")),IF(P708&gt;0,"متبقي "&amp;TEXT(P708,"#,##0"),"✔ متوازنة"))))),IF(R708=0,"⚠ أضف سطر عهدة أولًا",IF(OR(C708="",N(G708)=0),"⚠ أكمل التاريخ والقيمة",IF(S708="","⚠ التاريخ خارج السنة المالية",IF(H708="","⚠ اختر بند الموازنة",IF(I708="مرفوض","✖ مرفوض من المدير",IF(I708&lt;&gt;"موافق","⏳ بانتظار موافقة المدير",IF(K708&lt;&gt;"نعم","⚠ غير مسوى مع الحسابات","✔ معتمد ومسوى")))))))))</f>
        <v/>
      </c>
      <c r="R708">
        <f>N(R707)+IF(A708="عهدة",1,0)</f>
        <v/>
      </c>
      <c r="S708">
        <f>IF(C708="","",IF(AND(C708&gt;=DATE(2026,9,1),C708&lt;=DATE(2027,8,31)),(YEAR(C708)-2026)*12+MONTH(C708)-8,""))</f>
        <v/>
      </c>
      <c r="T708">
        <f>IF(AND(A708="مصروف",R708&gt;0,I708="موافق",S708&lt;&gt;"",H708&lt;&gt;""),N(G708),0)</f>
        <v/>
      </c>
    </row>
    <row r="709">
      <c r="A709" s="19" t="n"/>
      <c r="B709" s="20">
        <f>IF(A709="","",IF(R709=0,"⚠ أضف سطر عهدة أولًا","BDR-"&amp;TEXT(R709,"000")))</f>
        <v/>
      </c>
      <c r="C709" s="21" t="n"/>
      <c r="D709" s="20">
        <f>IF(C709="","",IF(S709="","خارج السنة المالية",INDEX(القوائم!$D$2:$D$13,S709)))</f>
        <v/>
      </c>
      <c r="E709" s="22" t="n"/>
      <c r="F709" s="23" t="n"/>
      <c r="G709" s="23" t="n"/>
      <c r="H709" s="22" t="n"/>
      <c r="I709" s="19" t="n"/>
      <c r="J709" s="21" t="n"/>
      <c r="K709" s="19" t="n"/>
      <c r="L709" s="19" t="n"/>
      <c r="M709" s="21" t="n"/>
      <c r="N709" s="22" t="n"/>
      <c r="O709" s="24">
        <f>IF(A709&lt;&gt;"عهدة","",SUMIFS($G$8:$G$5007,$B$8:$B$5007,B709,$A$8:$A$5007,"مصروف",$I$8:$I$5007,"&lt;&gt;مرفوض"))</f>
        <v/>
      </c>
      <c r="P709" s="25">
        <f>IF(A709&lt;&gt;"عهدة","",N(F709)-O709)</f>
        <v/>
      </c>
      <c r="Q709" s="26">
        <f>IF(A709="","",IF(A709="عهدة",IF(N(F709)=0,"⚠ أدخل قيمة العهدة",IF(P709&lt;0,"⛔ عجز / زيادة مصروفات "&amp;TEXT(-P709,"#,##0"),IF(COUNTIFS($B$8:$B$5007,B709,$A$8:$A$5007,"مصروف",$I$8:$I$5007,"&lt;&gt;مرفوض",$K$8:$K$5007,"&lt;&gt;نعم")&gt;0,"⚠ "&amp;COUNTIFS($B$8:$B$5007,B709,$A$8:$A$5007,"مصروف",$I$8:$I$5007,"&lt;&gt;مرفوض",$K$8:$K$5007,"&lt;&gt;نعم")&amp;" مصروف غير مسوى",IF(L709="تمت التسوية",IF(P709=0,"✔ متوازنة وتمت التسوية","✔ تمت التسوية – متبقي "&amp;TEXT(P709,"#,##0")),IF(P709&gt;0,"متبقي "&amp;TEXT(P709,"#,##0"),"✔ متوازنة"))))),IF(R709=0,"⚠ أضف سطر عهدة أولًا",IF(OR(C709="",N(G709)=0),"⚠ أكمل التاريخ والقيمة",IF(S709="","⚠ التاريخ خارج السنة المالية",IF(H709="","⚠ اختر بند الموازنة",IF(I709="مرفوض","✖ مرفوض من المدير",IF(I709&lt;&gt;"موافق","⏳ بانتظار موافقة المدير",IF(K709&lt;&gt;"نعم","⚠ غير مسوى مع الحسابات","✔ معتمد ومسوى")))))))))</f>
        <v/>
      </c>
      <c r="R709">
        <f>N(R708)+IF(A709="عهدة",1,0)</f>
        <v/>
      </c>
      <c r="S709">
        <f>IF(C709="","",IF(AND(C709&gt;=DATE(2026,9,1),C709&lt;=DATE(2027,8,31)),(YEAR(C709)-2026)*12+MONTH(C709)-8,""))</f>
        <v/>
      </c>
      <c r="T709">
        <f>IF(AND(A709="مصروف",R709&gt;0,I709="موافق",S709&lt;&gt;"",H709&lt;&gt;""),N(G709),0)</f>
        <v/>
      </c>
    </row>
    <row r="710">
      <c r="A710" s="19" t="n"/>
      <c r="B710" s="20">
        <f>IF(A710="","",IF(R710=0,"⚠ أضف سطر عهدة أولًا","BDR-"&amp;TEXT(R710,"000")))</f>
        <v/>
      </c>
      <c r="C710" s="21" t="n"/>
      <c r="D710" s="20">
        <f>IF(C710="","",IF(S710="","خارج السنة المالية",INDEX(القوائم!$D$2:$D$13,S710)))</f>
        <v/>
      </c>
      <c r="E710" s="22" t="n"/>
      <c r="F710" s="23" t="n"/>
      <c r="G710" s="23" t="n"/>
      <c r="H710" s="22" t="n"/>
      <c r="I710" s="19" t="n"/>
      <c r="J710" s="21" t="n"/>
      <c r="K710" s="19" t="n"/>
      <c r="L710" s="19" t="n"/>
      <c r="M710" s="21" t="n"/>
      <c r="N710" s="22" t="n"/>
      <c r="O710" s="24">
        <f>IF(A710&lt;&gt;"عهدة","",SUMIFS($G$8:$G$5007,$B$8:$B$5007,B710,$A$8:$A$5007,"مصروف",$I$8:$I$5007,"&lt;&gt;مرفوض"))</f>
        <v/>
      </c>
      <c r="P710" s="25">
        <f>IF(A710&lt;&gt;"عهدة","",N(F710)-O710)</f>
        <v/>
      </c>
      <c r="Q710" s="26">
        <f>IF(A710="","",IF(A710="عهدة",IF(N(F710)=0,"⚠ أدخل قيمة العهدة",IF(P710&lt;0,"⛔ عجز / زيادة مصروفات "&amp;TEXT(-P710,"#,##0"),IF(COUNTIFS($B$8:$B$5007,B710,$A$8:$A$5007,"مصروف",$I$8:$I$5007,"&lt;&gt;مرفوض",$K$8:$K$5007,"&lt;&gt;نعم")&gt;0,"⚠ "&amp;COUNTIFS($B$8:$B$5007,B710,$A$8:$A$5007,"مصروف",$I$8:$I$5007,"&lt;&gt;مرفوض",$K$8:$K$5007,"&lt;&gt;نعم")&amp;" مصروف غير مسوى",IF(L710="تمت التسوية",IF(P710=0,"✔ متوازنة وتمت التسوية","✔ تمت التسوية – متبقي "&amp;TEXT(P710,"#,##0")),IF(P710&gt;0,"متبقي "&amp;TEXT(P710,"#,##0"),"✔ متوازنة"))))),IF(R710=0,"⚠ أضف سطر عهدة أولًا",IF(OR(C710="",N(G710)=0),"⚠ أكمل التاريخ والقيمة",IF(S710="","⚠ التاريخ خارج السنة المالية",IF(H710="","⚠ اختر بند الموازنة",IF(I710="مرفوض","✖ مرفوض من المدير",IF(I710&lt;&gt;"موافق","⏳ بانتظار موافقة المدير",IF(K710&lt;&gt;"نعم","⚠ غير مسوى مع الحسابات","✔ معتمد ومسوى")))))))))</f>
        <v/>
      </c>
      <c r="R710">
        <f>N(R709)+IF(A710="عهدة",1,0)</f>
        <v/>
      </c>
      <c r="S710">
        <f>IF(C710="","",IF(AND(C710&gt;=DATE(2026,9,1),C710&lt;=DATE(2027,8,31)),(YEAR(C710)-2026)*12+MONTH(C710)-8,""))</f>
        <v/>
      </c>
      <c r="T710">
        <f>IF(AND(A710="مصروف",R710&gt;0,I710="موافق",S710&lt;&gt;"",H710&lt;&gt;""),N(G710),0)</f>
        <v/>
      </c>
    </row>
    <row r="711">
      <c r="A711" s="19" t="n"/>
      <c r="B711" s="20">
        <f>IF(A711="","",IF(R711=0,"⚠ أضف سطر عهدة أولًا","BDR-"&amp;TEXT(R711,"000")))</f>
        <v/>
      </c>
      <c r="C711" s="21" t="n"/>
      <c r="D711" s="20">
        <f>IF(C711="","",IF(S711="","خارج السنة المالية",INDEX(القوائم!$D$2:$D$13,S711)))</f>
        <v/>
      </c>
      <c r="E711" s="22" t="n"/>
      <c r="F711" s="23" t="n"/>
      <c r="G711" s="23" t="n"/>
      <c r="H711" s="22" t="n"/>
      <c r="I711" s="19" t="n"/>
      <c r="J711" s="21" t="n"/>
      <c r="K711" s="19" t="n"/>
      <c r="L711" s="19" t="n"/>
      <c r="M711" s="21" t="n"/>
      <c r="N711" s="22" t="n"/>
      <c r="O711" s="24">
        <f>IF(A711&lt;&gt;"عهدة","",SUMIFS($G$8:$G$5007,$B$8:$B$5007,B711,$A$8:$A$5007,"مصروف",$I$8:$I$5007,"&lt;&gt;مرفوض"))</f>
        <v/>
      </c>
      <c r="P711" s="25">
        <f>IF(A711&lt;&gt;"عهدة","",N(F711)-O711)</f>
        <v/>
      </c>
      <c r="Q711" s="26">
        <f>IF(A711="","",IF(A711="عهدة",IF(N(F711)=0,"⚠ أدخل قيمة العهدة",IF(P711&lt;0,"⛔ عجز / زيادة مصروفات "&amp;TEXT(-P711,"#,##0"),IF(COUNTIFS($B$8:$B$5007,B711,$A$8:$A$5007,"مصروف",$I$8:$I$5007,"&lt;&gt;مرفوض",$K$8:$K$5007,"&lt;&gt;نعم")&gt;0,"⚠ "&amp;COUNTIFS($B$8:$B$5007,B711,$A$8:$A$5007,"مصروف",$I$8:$I$5007,"&lt;&gt;مرفوض",$K$8:$K$5007,"&lt;&gt;نعم")&amp;" مصروف غير مسوى",IF(L711="تمت التسوية",IF(P711=0,"✔ متوازنة وتمت التسوية","✔ تمت التسوية – متبقي "&amp;TEXT(P711,"#,##0")),IF(P711&gt;0,"متبقي "&amp;TEXT(P711,"#,##0"),"✔ متوازنة"))))),IF(R711=0,"⚠ أضف سطر عهدة أولًا",IF(OR(C711="",N(G711)=0),"⚠ أكمل التاريخ والقيمة",IF(S711="","⚠ التاريخ خارج السنة المالية",IF(H711="","⚠ اختر بند الموازنة",IF(I711="مرفوض","✖ مرفوض من المدير",IF(I711&lt;&gt;"موافق","⏳ بانتظار موافقة المدير",IF(K711&lt;&gt;"نعم","⚠ غير مسوى مع الحسابات","✔ معتمد ومسوى")))))))))</f>
        <v/>
      </c>
      <c r="R711">
        <f>N(R710)+IF(A711="عهدة",1,0)</f>
        <v/>
      </c>
      <c r="S711">
        <f>IF(C711="","",IF(AND(C711&gt;=DATE(2026,9,1),C711&lt;=DATE(2027,8,31)),(YEAR(C711)-2026)*12+MONTH(C711)-8,""))</f>
        <v/>
      </c>
      <c r="T711">
        <f>IF(AND(A711="مصروف",R711&gt;0,I711="موافق",S711&lt;&gt;"",H711&lt;&gt;""),N(G711),0)</f>
        <v/>
      </c>
    </row>
    <row r="712">
      <c r="A712" s="19" t="n"/>
      <c r="B712" s="20">
        <f>IF(A712="","",IF(R712=0,"⚠ أضف سطر عهدة أولًا","BDR-"&amp;TEXT(R712,"000")))</f>
        <v/>
      </c>
      <c r="C712" s="21" t="n"/>
      <c r="D712" s="20">
        <f>IF(C712="","",IF(S712="","خارج السنة المالية",INDEX(القوائم!$D$2:$D$13,S712)))</f>
        <v/>
      </c>
      <c r="E712" s="22" t="n"/>
      <c r="F712" s="23" t="n"/>
      <c r="G712" s="23" t="n"/>
      <c r="H712" s="22" t="n"/>
      <c r="I712" s="19" t="n"/>
      <c r="J712" s="21" t="n"/>
      <c r="K712" s="19" t="n"/>
      <c r="L712" s="19" t="n"/>
      <c r="M712" s="21" t="n"/>
      <c r="N712" s="22" t="n"/>
      <c r="O712" s="24">
        <f>IF(A712&lt;&gt;"عهدة","",SUMIFS($G$8:$G$5007,$B$8:$B$5007,B712,$A$8:$A$5007,"مصروف",$I$8:$I$5007,"&lt;&gt;مرفوض"))</f>
        <v/>
      </c>
      <c r="P712" s="25">
        <f>IF(A712&lt;&gt;"عهدة","",N(F712)-O712)</f>
        <v/>
      </c>
      <c r="Q712" s="26">
        <f>IF(A712="","",IF(A712="عهدة",IF(N(F712)=0,"⚠ أدخل قيمة العهدة",IF(P712&lt;0,"⛔ عجز / زيادة مصروفات "&amp;TEXT(-P712,"#,##0"),IF(COUNTIFS($B$8:$B$5007,B712,$A$8:$A$5007,"مصروف",$I$8:$I$5007,"&lt;&gt;مرفوض",$K$8:$K$5007,"&lt;&gt;نعم")&gt;0,"⚠ "&amp;COUNTIFS($B$8:$B$5007,B712,$A$8:$A$5007,"مصروف",$I$8:$I$5007,"&lt;&gt;مرفوض",$K$8:$K$5007,"&lt;&gt;نعم")&amp;" مصروف غير مسوى",IF(L712="تمت التسوية",IF(P712=0,"✔ متوازنة وتمت التسوية","✔ تمت التسوية – متبقي "&amp;TEXT(P712,"#,##0")),IF(P712&gt;0,"متبقي "&amp;TEXT(P712,"#,##0"),"✔ متوازنة"))))),IF(R712=0,"⚠ أضف سطر عهدة أولًا",IF(OR(C712="",N(G712)=0),"⚠ أكمل التاريخ والقيمة",IF(S712="","⚠ التاريخ خارج السنة المالية",IF(H712="","⚠ اختر بند الموازنة",IF(I712="مرفوض","✖ مرفوض من المدير",IF(I712&lt;&gt;"موافق","⏳ بانتظار موافقة المدير",IF(K712&lt;&gt;"نعم","⚠ غير مسوى مع الحسابات","✔ معتمد ومسوى")))))))))</f>
        <v/>
      </c>
      <c r="R712">
        <f>N(R711)+IF(A712="عهدة",1,0)</f>
        <v/>
      </c>
      <c r="S712">
        <f>IF(C712="","",IF(AND(C712&gt;=DATE(2026,9,1),C712&lt;=DATE(2027,8,31)),(YEAR(C712)-2026)*12+MONTH(C712)-8,""))</f>
        <v/>
      </c>
      <c r="T712">
        <f>IF(AND(A712="مصروف",R712&gt;0,I712="موافق",S712&lt;&gt;"",H712&lt;&gt;""),N(G712),0)</f>
        <v/>
      </c>
    </row>
    <row r="713">
      <c r="A713" s="19" t="n"/>
      <c r="B713" s="20">
        <f>IF(A713="","",IF(R713=0,"⚠ أضف سطر عهدة أولًا","BDR-"&amp;TEXT(R713,"000")))</f>
        <v/>
      </c>
      <c r="C713" s="21" t="n"/>
      <c r="D713" s="20">
        <f>IF(C713="","",IF(S713="","خارج السنة المالية",INDEX(القوائم!$D$2:$D$13,S713)))</f>
        <v/>
      </c>
      <c r="E713" s="22" t="n"/>
      <c r="F713" s="23" t="n"/>
      <c r="G713" s="23" t="n"/>
      <c r="H713" s="22" t="n"/>
      <c r="I713" s="19" t="n"/>
      <c r="J713" s="21" t="n"/>
      <c r="K713" s="19" t="n"/>
      <c r="L713" s="19" t="n"/>
      <c r="M713" s="21" t="n"/>
      <c r="N713" s="22" t="n"/>
      <c r="O713" s="24">
        <f>IF(A713&lt;&gt;"عهدة","",SUMIFS($G$8:$G$5007,$B$8:$B$5007,B713,$A$8:$A$5007,"مصروف",$I$8:$I$5007,"&lt;&gt;مرفوض"))</f>
        <v/>
      </c>
      <c r="P713" s="25">
        <f>IF(A713&lt;&gt;"عهدة","",N(F713)-O713)</f>
        <v/>
      </c>
      <c r="Q713" s="26">
        <f>IF(A713="","",IF(A713="عهدة",IF(N(F713)=0,"⚠ أدخل قيمة العهدة",IF(P713&lt;0,"⛔ عجز / زيادة مصروفات "&amp;TEXT(-P713,"#,##0"),IF(COUNTIFS($B$8:$B$5007,B713,$A$8:$A$5007,"مصروف",$I$8:$I$5007,"&lt;&gt;مرفوض",$K$8:$K$5007,"&lt;&gt;نعم")&gt;0,"⚠ "&amp;COUNTIFS($B$8:$B$5007,B713,$A$8:$A$5007,"مصروف",$I$8:$I$5007,"&lt;&gt;مرفوض",$K$8:$K$5007,"&lt;&gt;نعم")&amp;" مصروف غير مسوى",IF(L713="تمت التسوية",IF(P713=0,"✔ متوازنة وتمت التسوية","✔ تمت التسوية – متبقي "&amp;TEXT(P713,"#,##0")),IF(P713&gt;0,"متبقي "&amp;TEXT(P713,"#,##0"),"✔ متوازنة"))))),IF(R713=0,"⚠ أضف سطر عهدة أولًا",IF(OR(C713="",N(G713)=0),"⚠ أكمل التاريخ والقيمة",IF(S713="","⚠ التاريخ خارج السنة المالية",IF(H713="","⚠ اختر بند الموازنة",IF(I713="مرفوض","✖ مرفوض من المدير",IF(I713&lt;&gt;"موافق","⏳ بانتظار موافقة المدير",IF(K713&lt;&gt;"نعم","⚠ غير مسوى مع الحسابات","✔ معتمد ومسوى")))))))))</f>
        <v/>
      </c>
      <c r="R713">
        <f>N(R712)+IF(A713="عهدة",1,0)</f>
        <v/>
      </c>
      <c r="S713">
        <f>IF(C713="","",IF(AND(C713&gt;=DATE(2026,9,1),C713&lt;=DATE(2027,8,31)),(YEAR(C713)-2026)*12+MONTH(C713)-8,""))</f>
        <v/>
      </c>
      <c r="T713">
        <f>IF(AND(A713="مصروف",R713&gt;0,I713="موافق",S713&lt;&gt;"",H713&lt;&gt;""),N(G713),0)</f>
        <v/>
      </c>
    </row>
    <row r="714">
      <c r="A714" s="19" t="n"/>
      <c r="B714" s="20">
        <f>IF(A714="","",IF(R714=0,"⚠ أضف سطر عهدة أولًا","BDR-"&amp;TEXT(R714,"000")))</f>
        <v/>
      </c>
      <c r="C714" s="21" t="n"/>
      <c r="D714" s="20">
        <f>IF(C714="","",IF(S714="","خارج السنة المالية",INDEX(القوائم!$D$2:$D$13,S714)))</f>
        <v/>
      </c>
      <c r="E714" s="22" t="n"/>
      <c r="F714" s="23" t="n"/>
      <c r="G714" s="23" t="n"/>
      <c r="H714" s="22" t="n"/>
      <c r="I714" s="19" t="n"/>
      <c r="J714" s="21" t="n"/>
      <c r="K714" s="19" t="n"/>
      <c r="L714" s="19" t="n"/>
      <c r="M714" s="21" t="n"/>
      <c r="N714" s="22" t="n"/>
      <c r="O714" s="24">
        <f>IF(A714&lt;&gt;"عهدة","",SUMIFS($G$8:$G$5007,$B$8:$B$5007,B714,$A$8:$A$5007,"مصروف",$I$8:$I$5007,"&lt;&gt;مرفوض"))</f>
        <v/>
      </c>
      <c r="P714" s="25">
        <f>IF(A714&lt;&gt;"عهدة","",N(F714)-O714)</f>
        <v/>
      </c>
      <c r="Q714" s="26">
        <f>IF(A714="","",IF(A714="عهدة",IF(N(F714)=0,"⚠ أدخل قيمة العهدة",IF(P714&lt;0,"⛔ عجز / زيادة مصروفات "&amp;TEXT(-P714,"#,##0"),IF(COUNTIFS($B$8:$B$5007,B714,$A$8:$A$5007,"مصروف",$I$8:$I$5007,"&lt;&gt;مرفوض",$K$8:$K$5007,"&lt;&gt;نعم")&gt;0,"⚠ "&amp;COUNTIFS($B$8:$B$5007,B714,$A$8:$A$5007,"مصروف",$I$8:$I$5007,"&lt;&gt;مرفوض",$K$8:$K$5007,"&lt;&gt;نعم")&amp;" مصروف غير مسوى",IF(L714="تمت التسوية",IF(P714=0,"✔ متوازنة وتمت التسوية","✔ تمت التسوية – متبقي "&amp;TEXT(P714,"#,##0")),IF(P714&gt;0,"متبقي "&amp;TEXT(P714,"#,##0"),"✔ متوازنة"))))),IF(R714=0,"⚠ أضف سطر عهدة أولًا",IF(OR(C714="",N(G714)=0),"⚠ أكمل التاريخ والقيمة",IF(S714="","⚠ التاريخ خارج السنة المالية",IF(H714="","⚠ اختر بند الموازنة",IF(I714="مرفوض","✖ مرفوض من المدير",IF(I714&lt;&gt;"موافق","⏳ بانتظار موافقة المدير",IF(K714&lt;&gt;"نعم","⚠ غير مسوى مع الحسابات","✔ معتمد ومسوى")))))))))</f>
        <v/>
      </c>
      <c r="R714">
        <f>N(R713)+IF(A714="عهدة",1,0)</f>
        <v/>
      </c>
      <c r="S714">
        <f>IF(C714="","",IF(AND(C714&gt;=DATE(2026,9,1),C714&lt;=DATE(2027,8,31)),(YEAR(C714)-2026)*12+MONTH(C714)-8,""))</f>
        <v/>
      </c>
      <c r="T714">
        <f>IF(AND(A714="مصروف",R714&gt;0,I714="موافق",S714&lt;&gt;"",H714&lt;&gt;""),N(G714),0)</f>
        <v/>
      </c>
    </row>
    <row r="715">
      <c r="A715" s="19" t="n"/>
      <c r="B715" s="20">
        <f>IF(A715="","",IF(R715=0,"⚠ أضف سطر عهدة أولًا","BDR-"&amp;TEXT(R715,"000")))</f>
        <v/>
      </c>
      <c r="C715" s="21" t="n"/>
      <c r="D715" s="20">
        <f>IF(C715="","",IF(S715="","خارج السنة المالية",INDEX(القوائم!$D$2:$D$13,S715)))</f>
        <v/>
      </c>
      <c r="E715" s="22" t="n"/>
      <c r="F715" s="23" t="n"/>
      <c r="G715" s="23" t="n"/>
      <c r="H715" s="22" t="n"/>
      <c r="I715" s="19" t="n"/>
      <c r="J715" s="21" t="n"/>
      <c r="K715" s="19" t="n"/>
      <c r="L715" s="19" t="n"/>
      <c r="M715" s="21" t="n"/>
      <c r="N715" s="22" t="n"/>
      <c r="O715" s="24">
        <f>IF(A715&lt;&gt;"عهدة","",SUMIFS($G$8:$G$5007,$B$8:$B$5007,B715,$A$8:$A$5007,"مصروف",$I$8:$I$5007,"&lt;&gt;مرفوض"))</f>
        <v/>
      </c>
      <c r="P715" s="25">
        <f>IF(A715&lt;&gt;"عهدة","",N(F715)-O715)</f>
        <v/>
      </c>
      <c r="Q715" s="26">
        <f>IF(A715="","",IF(A715="عهدة",IF(N(F715)=0,"⚠ أدخل قيمة العهدة",IF(P715&lt;0,"⛔ عجز / زيادة مصروفات "&amp;TEXT(-P715,"#,##0"),IF(COUNTIFS($B$8:$B$5007,B715,$A$8:$A$5007,"مصروف",$I$8:$I$5007,"&lt;&gt;مرفوض",$K$8:$K$5007,"&lt;&gt;نعم")&gt;0,"⚠ "&amp;COUNTIFS($B$8:$B$5007,B715,$A$8:$A$5007,"مصروف",$I$8:$I$5007,"&lt;&gt;مرفوض",$K$8:$K$5007,"&lt;&gt;نعم")&amp;" مصروف غير مسوى",IF(L715="تمت التسوية",IF(P715=0,"✔ متوازنة وتمت التسوية","✔ تمت التسوية – متبقي "&amp;TEXT(P715,"#,##0")),IF(P715&gt;0,"متبقي "&amp;TEXT(P715,"#,##0"),"✔ متوازنة"))))),IF(R715=0,"⚠ أضف سطر عهدة أولًا",IF(OR(C715="",N(G715)=0),"⚠ أكمل التاريخ والقيمة",IF(S715="","⚠ التاريخ خارج السنة المالية",IF(H715="","⚠ اختر بند الموازنة",IF(I715="مرفوض","✖ مرفوض من المدير",IF(I715&lt;&gt;"موافق","⏳ بانتظار موافقة المدير",IF(K715&lt;&gt;"نعم","⚠ غير مسوى مع الحسابات","✔ معتمد ومسوى")))))))))</f>
        <v/>
      </c>
      <c r="R715">
        <f>N(R714)+IF(A715="عهدة",1,0)</f>
        <v/>
      </c>
      <c r="S715">
        <f>IF(C715="","",IF(AND(C715&gt;=DATE(2026,9,1),C715&lt;=DATE(2027,8,31)),(YEAR(C715)-2026)*12+MONTH(C715)-8,""))</f>
        <v/>
      </c>
      <c r="T715">
        <f>IF(AND(A715="مصروف",R715&gt;0,I715="موافق",S715&lt;&gt;"",H715&lt;&gt;""),N(G715),0)</f>
        <v/>
      </c>
    </row>
    <row r="716">
      <c r="A716" s="19" t="n"/>
      <c r="B716" s="20">
        <f>IF(A716="","",IF(R716=0,"⚠ أضف سطر عهدة أولًا","BDR-"&amp;TEXT(R716,"000")))</f>
        <v/>
      </c>
      <c r="C716" s="21" t="n"/>
      <c r="D716" s="20">
        <f>IF(C716="","",IF(S716="","خارج السنة المالية",INDEX(القوائم!$D$2:$D$13,S716)))</f>
        <v/>
      </c>
      <c r="E716" s="22" t="n"/>
      <c r="F716" s="23" t="n"/>
      <c r="G716" s="23" t="n"/>
      <c r="H716" s="22" t="n"/>
      <c r="I716" s="19" t="n"/>
      <c r="J716" s="21" t="n"/>
      <c r="K716" s="19" t="n"/>
      <c r="L716" s="19" t="n"/>
      <c r="M716" s="21" t="n"/>
      <c r="N716" s="22" t="n"/>
      <c r="O716" s="24">
        <f>IF(A716&lt;&gt;"عهدة","",SUMIFS($G$8:$G$5007,$B$8:$B$5007,B716,$A$8:$A$5007,"مصروف",$I$8:$I$5007,"&lt;&gt;مرفوض"))</f>
        <v/>
      </c>
      <c r="P716" s="25">
        <f>IF(A716&lt;&gt;"عهدة","",N(F716)-O716)</f>
        <v/>
      </c>
      <c r="Q716" s="26">
        <f>IF(A716="","",IF(A716="عهدة",IF(N(F716)=0,"⚠ أدخل قيمة العهدة",IF(P716&lt;0,"⛔ عجز / زيادة مصروفات "&amp;TEXT(-P716,"#,##0"),IF(COUNTIFS($B$8:$B$5007,B716,$A$8:$A$5007,"مصروف",$I$8:$I$5007,"&lt;&gt;مرفوض",$K$8:$K$5007,"&lt;&gt;نعم")&gt;0,"⚠ "&amp;COUNTIFS($B$8:$B$5007,B716,$A$8:$A$5007,"مصروف",$I$8:$I$5007,"&lt;&gt;مرفوض",$K$8:$K$5007,"&lt;&gt;نعم")&amp;" مصروف غير مسوى",IF(L716="تمت التسوية",IF(P716=0,"✔ متوازنة وتمت التسوية","✔ تمت التسوية – متبقي "&amp;TEXT(P716,"#,##0")),IF(P716&gt;0,"متبقي "&amp;TEXT(P716,"#,##0"),"✔ متوازنة"))))),IF(R716=0,"⚠ أضف سطر عهدة أولًا",IF(OR(C716="",N(G716)=0),"⚠ أكمل التاريخ والقيمة",IF(S716="","⚠ التاريخ خارج السنة المالية",IF(H716="","⚠ اختر بند الموازنة",IF(I716="مرفوض","✖ مرفوض من المدير",IF(I716&lt;&gt;"موافق","⏳ بانتظار موافقة المدير",IF(K716&lt;&gt;"نعم","⚠ غير مسوى مع الحسابات","✔ معتمد ومسوى")))))))))</f>
        <v/>
      </c>
      <c r="R716">
        <f>N(R715)+IF(A716="عهدة",1,0)</f>
        <v/>
      </c>
      <c r="S716">
        <f>IF(C716="","",IF(AND(C716&gt;=DATE(2026,9,1),C716&lt;=DATE(2027,8,31)),(YEAR(C716)-2026)*12+MONTH(C716)-8,""))</f>
        <v/>
      </c>
      <c r="T716">
        <f>IF(AND(A716="مصروف",R716&gt;0,I716="موافق",S716&lt;&gt;"",H716&lt;&gt;""),N(G716),0)</f>
        <v/>
      </c>
    </row>
    <row r="717">
      <c r="A717" s="19" t="n"/>
      <c r="B717" s="20">
        <f>IF(A717="","",IF(R717=0,"⚠ أضف سطر عهدة أولًا","BDR-"&amp;TEXT(R717,"000")))</f>
        <v/>
      </c>
      <c r="C717" s="21" t="n"/>
      <c r="D717" s="20">
        <f>IF(C717="","",IF(S717="","خارج السنة المالية",INDEX(القوائم!$D$2:$D$13,S717)))</f>
        <v/>
      </c>
      <c r="E717" s="22" t="n"/>
      <c r="F717" s="23" t="n"/>
      <c r="G717" s="23" t="n"/>
      <c r="H717" s="22" t="n"/>
      <c r="I717" s="19" t="n"/>
      <c r="J717" s="21" t="n"/>
      <c r="K717" s="19" t="n"/>
      <c r="L717" s="19" t="n"/>
      <c r="M717" s="21" t="n"/>
      <c r="N717" s="22" t="n"/>
      <c r="O717" s="24">
        <f>IF(A717&lt;&gt;"عهدة","",SUMIFS($G$8:$G$5007,$B$8:$B$5007,B717,$A$8:$A$5007,"مصروف",$I$8:$I$5007,"&lt;&gt;مرفوض"))</f>
        <v/>
      </c>
      <c r="P717" s="25">
        <f>IF(A717&lt;&gt;"عهدة","",N(F717)-O717)</f>
        <v/>
      </c>
      <c r="Q717" s="26">
        <f>IF(A717="","",IF(A717="عهدة",IF(N(F717)=0,"⚠ أدخل قيمة العهدة",IF(P717&lt;0,"⛔ عجز / زيادة مصروفات "&amp;TEXT(-P717,"#,##0"),IF(COUNTIFS($B$8:$B$5007,B717,$A$8:$A$5007,"مصروف",$I$8:$I$5007,"&lt;&gt;مرفوض",$K$8:$K$5007,"&lt;&gt;نعم")&gt;0,"⚠ "&amp;COUNTIFS($B$8:$B$5007,B717,$A$8:$A$5007,"مصروف",$I$8:$I$5007,"&lt;&gt;مرفوض",$K$8:$K$5007,"&lt;&gt;نعم")&amp;" مصروف غير مسوى",IF(L717="تمت التسوية",IF(P717=0,"✔ متوازنة وتمت التسوية","✔ تمت التسوية – متبقي "&amp;TEXT(P717,"#,##0")),IF(P717&gt;0,"متبقي "&amp;TEXT(P717,"#,##0"),"✔ متوازنة"))))),IF(R717=0,"⚠ أضف سطر عهدة أولًا",IF(OR(C717="",N(G717)=0),"⚠ أكمل التاريخ والقيمة",IF(S717="","⚠ التاريخ خارج السنة المالية",IF(H717="","⚠ اختر بند الموازنة",IF(I717="مرفوض","✖ مرفوض من المدير",IF(I717&lt;&gt;"موافق","⏳ بانتظار موافقة المدير",IF(K717&lt;&gt;"نعم","⚠ غير مسوى مع الحسابات","✔ معتمد ومسوى")))))))))</f>
        <v/>
      </c>
      <c r="R717">
        <f>N(R716)+IF(A717="عهدة",1,0)</f>
        <v/>
      </c>
      <c r="S717">
        <f>IF(C717="","",IF(AND(C717&gt;=DATE(2026,9,1),C717&lt;=DATE(2027,8,31)),(YEAR(C717)-2026)*12+MONTH(C717)-8,""))</f>
        <v/>
      </c>
      <c r="T717">
        <f>IF(AND(A717="مصروف",R717&gt;0,I717="موافق",S717&lt;&gt;"",H717&lt;&gt;""),N(G717),0)</f>
        <v/>
      </c>
    </row>
    <row r="718">
      <c r="A718" s="19" t="n"/>
      <c r="B718" s="20">
        <f>IF(A718="","",IF(R718=0,"⚠ أضف سطر عهدة أولًا","BDR-"&amp;TEXT(R718,"000")))</f>
        <v/>
      </c>
      <c r="C718" s="21" t="n"/>
      <c r="D718" s="20">
        <f>IF(C718="","",IF(S718="","خارج السنة المالية",INDEX(القوائم!$D$2:$D$13,S718)))</f>
        <v/>
      </c>
      <c r="E718" s="22" t="n"/>
      <c r="F718" s="23" t="n"/>
      <c r="G718" s="23" t="n"/>
      <c r="H718" s="22" t="n"/>
      <c r="I718" s="19" t="n"/>
      <c r="J718" s="21" t="n"/>
      <c r="K718" s="19" t="n"/>
      <c r="L718" s="19" t="n"/>
      <c r="M718" s="21" t="n"/>
      <c r="N718" s="22" t="n"/>
      <c r="O718" s="24">
        <f>IF(A718&lt;&gt;"عهدة","",SUMIFS($G$8:$G$5007,$B$8:$B$5007,B718,$A$8:$A$5007,"مصروف",$I$8:$I$5007,"&lt;&gt;مرفوض"))</f>
        <v/>
      </c>
      <c r="P718" s="25">
        <f>IF(A718&lt;&gt;"عهدة","",N(F718)-O718)</f>
        <v/>
      </c>
      <c r="Q718" s="26">
        <f>IF(A718="","",IF(A718="عهدة",IF(N(F718)=0,"⚠ أدخل قيمة العهدة",IF(P718&lt;0,"⛔ عجز / زيادة مصروفات "&amp;TEXT(-P718,"#,##0"),IF(COUNTIFS($B$8:$B$5007,B718,$A$8:$A$5007,"مصروف",$I$8:$I$5007,"&lt;&gt;مرفوض",$K$8:$K$5007,"&lt;&gt;نعم")&gt;0,"⚠ "&amp;COUNTIFS($B$8:$B$5007,B718,$A$8:$A$5007,"مصروف",$I$8:$I$5007,"&lt;&gt;مرفوض",$K$8:$K$5007,"&lt;&gt;نعم")&amp;" مصروف غير مسوى",IF(L718="تمت التسوية",IF(P718=0,"✔ متوازنة وتمت التسوية","✔ تمت التسوية – متبقي "&amp;TEXT(P718,"#,##0")),IF(P718&gt;0,"متبقي "&amp;TEXT(P718,"#,##0"),"✔ متوازنة"))))),IF(R718=0,"⚠ أضف سطر عهدة أولًا",IF(OR(C718="",N(G718)=0),"⚠ أكمل التاريخ والقيمة",IF(S718="","⚠ التاريخ خارج السنة المالية",IF(H718="","⚠ اختر بند الموازنة",IF(I718="مرفوض","✖ مرفوض من المدير",IF(I718&lt;&gt;"موافق","⏳ بانتظار موافقة المدير",IF(K718&lt;&gt;"نعم","⚠ غير مسوى مع الحسابات","✔ معتمد ومسوى")))))))))</f>
        <v/>
      </c>
      <c r="R718">
        <f>N(R717)+IF(A718="عهدة",1,0)</f>
        <v/>
      </c>
      <c r="S718">
        <f>IF(C718="","",IF(AND(C718&gt;=DATE(2026,9,1),C718&lt;=DATE(2027,8,31)),(YEAR(C718)-2026)*12+MONTH(C718)-8,""))</f>
        <v/>
      </c>
      <c r="T718">
        <f>IF(AND(A718="مصروف",R718&gt;0,I718="موافق",S718&lt;&gt;"",H718&lt;&gt;""),N(G718),0)</f>
        <v/>
      </c>
    </row>
    <row r="719">
      <c r="A719" s="19" t="n"/>
      <c r="B719" s="20">
        <f>IF(A719="","",IF(R719=0,"⚠ أضف سطر عهدة أولًا","BDR-"&amp;TEXT(R719,"000")))</f>
        <v/>
      </c>
      <c r="C719" s="21" t="n"/>
      <c r="D719" s="20">
        <f>IF(C719="","",IF(S719="","خارج السنة المالية",INDEX(القوائم!$D$2:$D$13,S719)))</f>
        <v/>
      </c>
      <c r="E719" s="22" t="n"/>
      <c r="F719" s="23" t="n"/>
      <c r="G719" s="23" t="n"/>
      <c r="H719" s="22" t="n"/>
      <c r="I719" s="19" t="n"/>
      <c r="J719" s="21" t="n"/>
      <c r="K719" s="19" t="n"/>
      <c r="L719" s="19" t="n"/>
      <c r="M719" s="21" t="n"/>
      <c r="N719" s="22" t="n"/>
      <c r="O719" s="24">
        <f>IF(A719&lt;&gt;"عهدة","",SUMIFS($G$8:$G$5007,$B$8:$B$5007,B719,$A$8:$A$5007,"مصروف",$I$8:$I$5007,"&lt;&gt;مرفوض"))</f>
        <v/>
      </c>
      <c r="P719" s="25">
        <f>IF(A719&lt;&gt;"عهدة","",N(F719)-O719)</f>
        <v/>
      </c>
      <c r="Q719" s="26">
        <f>IF(A719="","",IF(A719="عهدة",IF(N(F719)=0,"⚠ أدخل قيمة العهدة",IF(P719&lt;0,"⛔ عجز / زيادة مصروفات "&amp;TEXT(-P719,"#,##0"),IF(COUNTIFS($B$8:$B$5007,B719,$A$8:$A$5007,"مصروف",$I$8:$I$5007,"&lt;&gt;مرفوض",$K$8:$K$5007,"&lt;&gt;نعم")&gt;0,"⚠ "&amp;COUNTIFS($B$8:$B$5007,B719,$A$8:$A$5007,"مصروف",$I$8:$I$5007,"&lt;&gt;مرفوض",$K$8:$K$5007,"&lt;&gt;نعم")&amp;" مصروف غير مسوى",IF(L719="تمت التسوية",IF(P719=0,"✔ متوازنة وتمت التسوية","✔ تمت التسوية – متبقي "&amp;TEXT(P719,"#,##0")),IF(P719&gt;0,"متبقي "&amp;TEXT(P719,"#,##0"),"✔ متوازنة"))))),IF(R719=0,"⚠ أضف سطر عهدة أولًا",IF(OR(C719="",N(G719)=0),"⚠ أكمل التاريخ والقيمة",IF(S719="","⚠ التاريخ خارج السنة المالية",IF(H719="","⚠ اختر بند الموازنة",IF(I719="مرفوض","✖ مرفوض من المدير",IF(I719&lt;&gt;"موافق","⏳ بانتظار موافقة المدير",IF(K719&lt;&gt;"نعم","⚠ غير مسوى مع الحسابات","✔ معتمد ومسوى")))))))))</f>
        <v/>
      </c>
      <c r="R719">
        <f>N(R718)+IF(A719="عهدة",1,0)</f>
        <v/>
      </c>
      <c r="S719">
        <f>IF(C719="","",IF(AND(C719&gt;=DATE(2026,9,1),C719&lt;=DATE(2027,8,31)),(YEAR(C719)-2026)*12+MONTH(C719)-8,""))</f>
        <v/>
      </c>
      <c r="T719">
        <f>IF(AND(A719="مصروف",R719&gt;0,I719="موافق",S719&lt;&gt;"",H719&lt;&gt;""),N(G719),0)</f>
        <v/>
      </c>
    </row>
    <row r="720">
      <c r="A720" s="19" t="n"/>
      <c r="B720" s="20">
        <f>IF(A720="","",IF(R720=0,"⚠ أضف سطر عهدة أولًا","BDR-"&amp;TEXT(R720,"000")))</f>
        <v/>
      </c>
      <c r="C720" s="21" t="n"/>
      <c r="D720" s="20">
        <f>IF(C720="","",IF(S720="","خارج السنة المالية",INDEX(القوائم!$D$2:$D$13,S720)))</f>
        <v/>
      </c>
      <c r="E720" s="22" t="n"/>
      <c r="F720" s="23" t="n"/>
      <c r="G720" s="23" t="n"/>
      <c r="H720" s="22" t="n"/>
      <c r="I720" s="19" t="n"/>
      <c r="J720" s="21" t="n"/>
      <c r="K720" s="19" t="n"/>
      <c r="L720" s="19" t="n"/>
      <c r="M720" s="21" t="n"/>
      <c r="N720" s="22" t="n"/>
      <c r="O720" s="24">
        <f>IF(A720&lt;&gt;"عهدة","",SUMIFS($G$8:$G$5007,$B$8:$B$5007,B720,$A$8:$A$5007,"مصروف",$I$8:$I$5007,"&lt;&gt;مرفوض"))</f>
        <v/>
      </c>
      <c r="P720" s="25">
        <f>IF(A720&lt;&gt;"عهدة","",N(F720)-O720)</f>
        <v/>
      </c>
      <c r="Q720" s="26">
        <f>IF(A720="","",IF(A720="عهدة",IF(N(F720)=0,"⚠ أدخل قيمة العهدة",IF(P720&lt;0,"⛔ عجز / زيادة مصروفات "&amp;TEXT(-P720,"#,##0"),IF(COUNTIFS($B$8:$B$5007,B720,$A$8:$A$5007,"مصروف",$I$8:$I$5007,"&lt;&gt;مرفوض",$K$8:$K$5007,"&lt;&gt;نعم")&gt;0,"⚠ "&amp;COUNTIFS($B$8:$B$5007,B720,$A$8:$A$5007,"مصروف",$I$8:$I$5007,"&lt;&gt;مرفوض",$K$8:$K$5007,"&lt;&gt;نعم")&amp;" مصروف غير مسوى",IF(L720="تمت التسوية",IF(P720=0,"✔ متوازنة وتمت التسوية","✔ تمت التسوية – متبقي "&amp;TEXT(P720,"#,##0")),IF(P720&gt;0,"متبقي "&amp;TEXT(P720,"#,##0"),"✔ متوازنة"))))),IF(R720=0,"⚠ أضف سطر عهدة أولًا",IF(OR(C720="",N(G720)=0),"⚠ أكمل التاريخ والقيمة",IF(S720="","⚠ التاريخ خارج السنة المالية",IF(H720="","⚠ اختر بند الموازنة",IF(I720="مرفوض","✖ مرفوض من المدير",IF(I720&lt;&gt;"موافق","⏳ بانتظار موافقة المدير",IF(K720&lt;&gt;"نعم","⚠ غير مسوى مع الحسابات","✔ معتمد ومسوى")))))))))</f>
        <v/>
      </c>
      <c r="R720">
        <f>N(R719)+IF(A720="عهدة",1,0)</f>
        <v/>
      </c>
      <c r="S720">
        <f>IF(C720="","",IF(AND(C720&gt;=DATE(2026,9,1),C720&lt;=DATE(2027,8,31)),(YEAR(C720)-2026)*12+MONTH(C720)-8,""))</f>
        <v/>
      </c>
      <c r="T720">
        <f>IF(AND(A720="مصروف",R720&gt;0,I720="موافق",S720&lt;&gt;"",H720&lt;&gt;""),N(G720),0)</f>
        <v/>
      </c>
    </row>
    <row r="721">
      <c r="A721" s="19" t="n"/>
      <c r="B721" s="20">
        <f>IF(A721="","",IF(R721=0,"⚠ أضف سطر عهدة أولًا","BDR-"&amp;TEXT(R721,"000")))</f>
        <v/>
      </c>
      <c r="C721" s="21" t="n"/>
      <c r="D721" s="20">
        <f>IF(C721="","",IF(S721="","خارج السنة المالية",INDEX(القوائم!$D$2:$D$13,S721)))</f>
        <v/>
      </c>
      <c r="E721" s="22" t="n"/>
      <c r="F721" s="23" t="n"/>
      <c r="G721" s="23" t="n"/>
      <c r="H721" s="22" t="n"/>
      <c r="I721" s="19" t="n"/>
      <c r="J721" s="21" t="n"/>
      <c r="K721" s="19" t="n"/>
      <c r="L721" s="19" t="n"/>
      <c r="M721" s="21" t="n"/>
      <c r="N721" s="22" t="n"/>
      <c r="O721" s="24">
        <f>IF(A721&lt;&gt;"عهدة","",SUMIFS($G$8:$G$5007,$B$8:$B$5007,B721,$A$8:$A$5007,"مصروف",$I$8:$I$5007,"&lt;&gt;مرفوض"))</f>
        <v/>
      </c>
      <c r="P721" s="25">
        <f>IF(A721&lt;&gt;"عهدة","",N(F721)-O721)</f>
        <v/>
      </c>
      <c r="Q721" s="26">
        <f>IF(A721="","",IF(A721="عهدة",IF(N(F721)=0,"⚠ أدخل قيمة العهدة",IF(P721&lt;0,"⛔ عجز / زيادة مصروفات "&amp;TEXT(-P721,"#,##0"),IF(COUNTIFS($B$8:$B$5007,B721,$A$8:$A$5007,"مصروف",$I$8:$I$5007,"&lt;&gt;مرفوض",$K$8:$K$5007,"&lt;&gt;نعم")&gt;0,"⚠ "&amp;COUNTIFS($B$8:$B$5007,B721,$A$8:$A$5007,"مصروف",$I$8:$I$5007,"&lt;&gt;مرفوض",$K$8:$K$5007,"&lt;&gt;نعم")&amp;" مصروف غير مسوى",IF(L721="تمت التسوية",IF(P721=0,"✔ متوازنة وتمت التسوية","✔ تمت التسوية – متبقي "&amp;TEXT(P721,"#,##0")),IF(P721&gt;0,"متبقي "&amp;TEXT(P721,"#,##0"),"✔ متوازنة"))))),IF(R721=0,"⚠ أضف سطر عهدة أولًا",IF(OR(C721="",N(G721)=0),"⚠ أكمل التاريخ والقيمة",IF(S721="","⚠ التاريخ خارج السنة المالية",IF(H721="","⚠ اختر بند الموازنة",IF(I721="مرفوض","✖ مرفوض من المدير",IF(I721&lt;&gt;"موافق","⏳ بانتظار موافقة المدير",IF(K721&lt;&gt;"نعم","⚠ غير مسوى مع الحسابات","✔ معتمد ومسوى")))))))))</f>
        <v/>
      </c>
      <c r="R721">
        <f>N(R720)+IF(A721="عهدة",1,0)</f>
        <v/>
      </c>
      <c r="S721">
        <f>IF(C721="","",IF(AND(C721&gt;=DATE(2026,9,1),C721&lt;=DATE(2027,8,31)),(YEAR(C721)-2026)*12+MONTH(C721)-8,""))</f>
        <v/>
      </c>
      <c r="T721">
        <f>IF(AND(A721="مصروف",R721&gt;0,I721="موافق",S721&lt;&gt;"",H721&lt;&gt;""),N(G721),0)</f>
        <v/>
      </c>
    </row>
    <row r="722">
      <c r="A722" s="19" t="n"/>
      <c r="B722" s="20">
        <f>IF(A722="","",IF(R722=0,"⚠ أضف سطر عهدة أولًا","BDR-"&amp;TEXT(R722,"000")))</f>
        <v/>
      </c>
      <c r="C722" s="21" t="n"/>
      <c r="D722" s="20">
        <f>IF(C722="","",IF(S722="","خارج السنة المالية",INDEX(القوائم!$D$2:$D$13,S722)))</f>
        <v/>
      </c>
      <c r="E722" s="22" t="n"/>
      <c r="F722" s="23" t="n"/>
      <c r="G722" s="23" t="n"/>
      <c r="H722" s="22" t="n"/>
      <c r="I722" s="19" t="n"/>
      <c r="J722" s="21" t="n"/>
      <c r="K722" s="19" t="n"/>
      <c r="L722" s="19" t="n"/>
      <c r="M722" s="21" t="n"/>
      <c r="N722" s="22" t="n"/>
      <c r="O722" s="24">
        <f>IF(A722&lt;&gt;"عهدة","",SUMIFS($G$8:$G$5007,$B$8:$B$5007,B722,$A$8:$A$5007,"مصروف",$I$8:$I$5007,"&lt;&gt;مرفوض"))</f>
        <v/>
      </c>
      <c r="P722" s="25">
        <f>IF(A722&lt;&gt;"عهدة","",N(F722)-O722)</f>
        <v/>
      </c>
      <c r="Q722" s="26">
        <f>IF(A722="","",IF(A722="عهدة",IF(N(F722)=0,"⚠ أدخل قيمة العهدة",IF(P722&lt;0,"⛔ عجز / زيادة مصروفات "&amp;TEXT(-P722,"#,##0"),IF(COUNTIFS($B$8:$B$5007,B722,$A$8:$A$5007,"مصروف",$I$8:$I$5007,"&lt;&gt;مرفوض",$K$8:$K$5007,"&lt;&gt;نعم")&gt;0,"⚠ "&amp;COUNTIFS($B$8:$B$5007,B722,$A$8:$A$5007,"مصروف",$I$8:$I$5007,"&lt;&gt;مرفوض",$K$8:$K$5007,"&lt;&gt;نعم")&amp;" مصروف غير مسوى",IF(L722="تمت التسوية",IF(P722=0,"✔ متوازنة وتمت التسوية","✔ تمت التسوية – متبقي "&amp;TEXT(P722,"#,##0")),IF(P722&gt;0,"متبقي "&amp;TEXT(P722,"#,##0"),"✔ متوازنة"))))),IF(R722=0,"⚠ أضف سطر عهدة أولًا",IF(OR(C722="",N(G722)=0),"⚠ أكمل التاريخ والقيمة",IF(S722="","⚠ التاريخ خارج السنة المالية",IF(H722="","⚠ اختر بند الموازنة",IF(I722="مرفوض","✖ مرفوض من المدير",IF(I722&lt;&gt;"موافق","⏳ بانتظار موافقة المدير",IF(K722&lt;&gt;"نعم","⚠ غير مسوى مع الحسابات","✔ معتمد ومسوى")))))))))</f>
        <v/>
      </c>
      <c r="R722">
        <f>N(R721)+IF(A722="عهدة",1,0)</f>
        <v/>
      </c>
      <c r="S722">
        <f>IF(C722="","",IF(AND(C722&gt;=DATE(2026,9,1),C722&lt;=DATE(2027,8,31)),(YEAR(C722)-2026)*12+MONTH(C722)-8,""))</f>
        <v/>
      </c>
      <c r="T722">
        <f>IF(AND(A722="مصروف",R722&gt;0,I722="موافق",S722&lt;&gt;"",H722&lt;&gt;""),N(G722),0)</f>
        <v/>
      </c>
    </row>
    <row r="723">
      <c r="A723" s="19" t="n"/>
      <c r="B723" s="20">
        <f>IF(A723="","",IF(R723=0,"⚠ أضف سطر عهدة أولًا","BDR-"&amp;TEXT(R723,"000")))</f>
        <v/>
      </c>
      <c r="C723" s="21" t="n"/>
      <c r="D723" s="20">
        <f>IF(C723="","",IF(S723="","خارج السنة المالية",INDEX(القوائم!$D$2:$D$13,S723)))</f>
        <v/>
      </c>
      <c r="E723" s="22" t="n"/>
      <c r="F723" s="23" t="n"/>
      <c r="G723" s="23" t="n"/>
      <c r="H723" s="22" t="n"/>
      <c r="I723" s="19" t="n"/>
      <c r="J723" s="21" t="n"/>
      <c r="K723" s="19" t="n"/>
      <c r="L723" s="19" t="n"/>
      <c r="M723" s="21" t="n"/>
      <c r="N723" s="22" t="n"/>
      <c r="O723" s="24">
        <f>IF(A723&lt;&gt;"عهدة","",SUMIFS($G$8:$G$5007,$B$8:$B$5007,B723,$A$8:$A$5007,"مصروف",$I$8:$I$5007,"&lt;&gt;مرفوض"))</f>
        <v/>
      </c>
      <c r="P723" s="25">
        <f>IF(A723&lt;&gt;"عهدة","",N(F723)-O723)</f>
        <v/>
      </c>
      <c r="Q723" s="26">
        <f>IF(A723="","",IF(A723="عهدة",IF(N(F723)=0,"⚠ أدخل قيمة العهدة",IF(P723&lt;0,"⛔ عجز / زيادة مصروفات "&amp;TEXT(-P723,"#,##0"),IF(COUNTIFS($B$8:$B$5007,B723,$A$8:$A$5007,"مصروف",$I$8:$I$5007,"&lt;&gt;مرفوض",$K$8:$K$5007,"&lt;&gt;نعم")&gt;0,"⚠ "&amp;COUNTIFS($B$8:$B$5007,B723,$A$8:$A$5007,"مصروف",$I$8:$I$5007,"&lt;&gt;مرفوض",$K$8:$K$5007,"&lt;&gt;نعم")&amp;" مصروف غير مسوى",IF(L723="تمت التسوية",IF(P723=0,"✔ متوازنة وتمت التسوية","✔ تمت التسوية – متبقي "&amp;TEXT(P723,"#,##0")),IF(P723&gt;0,"متبقي "&amp;TEXT(P723,"#,##0"),"✔ متوازنة"))))),IF(R723=0,"⚠ أضف سطر عهدة أولًا",IF(OR(C723="",N(G723)=0),"⚠ أكمل التاريخ والقيمة",IF(S723="","⚠ التاريخ خارج السنة المالية",IF(H723="","⚠ اختر بند الموازنة",IF(I723="مرفوض","✖ مرفوض من المدير",IF(I723&lt;&gt;"موافق","⏳ بانتظار موافقة المدير",IF(K723&lt;&gt;"نعم","⚠ غير مسوى مع الحسابات","✔ معتمد ومسوى")))))))))</f>
        <v/>
      </c>
      <c r="R723">
        <f>N(R722)+IF(A723="عهدة",1,0)</f>
        <v/>
      </c>
      <c r="S723">
        <f>IF(C723="","",IF(AND(C723&gt;=DATE(2026,9,1),C723&lt;=DATE(2027,8,31)),(YEAR(C723)-2026)*12+MONTH(C723)-8,""))</f>
        <v/>
      </c>
      <c r="T723">
        <f>IF(AND(A723="مصروف",R723&gt;0,I723="موافق",S723&lt;&gt;"",H723&lt;&gt;""),N(G723),0)</f>
        <v/>
      </c>
    </row>
    <row r="724">
      <c r="A724" s="19" t="n"/>
      <c r="B724" s="20">
        <f>IF(A724="","",IF(R724=0,"⚠ أضف سطر عهدة أولًا","BDR-"&amp;TEXT(R724,"000")))</f>
        <v/>
      </c>
      <c r="C724" s="21" t="n"/>
      <c r="D724" s="20">
        <f>IF(C724="","",IF(S724="","خارج السنة المالية",INDEX(القوائم!$D$2:$D$13,S724)))</f>
        <v/>
      </c>
      <c r="E724" s="22" t="n"/>
      <c r="F724" s="23" t="n"/>
      <c r="G724" s="23" t="n"/>
      <c r="H724" s="22" t="n"/>
      <c r="I724" s="19" t="n"/>
      <c r="J724" s="21" t="n"/>
      <c r="K724" s="19" t="n"/>
      <c r="L724" s="19" t="n"/>
      <c r="M724" s="21" t="n"/>
      <c r="N724" s="22" t="n"/>
      <c r="O724" s="24">
        <f>IF(A724&lt;&gt;"عهدة","",SUMIFS($G$8:$G$5007,$B$8:$B$5007,B724,$A$8:$A$5007,"مصروف",$I$8:$I$5007,"&lt;&gt;مرفوض"))</f>
        <v/>
      </c>
      <c r="P724" s="25">
        <f>IF(A724&lt;&gt;"عهدة","",N(F724)-O724)</f>
        <v/>
      </c>
      <c r="Q724" s="26">
        <f>IF(A724="","",IF(A724="عهدة",IF(N(F724)=0,"⚠ أدخل قيمة العهدة",IF(P724&lt;0,"⛔ عجز / زيادة مصروفات "&amp;TEXT(-P724,"#,##0"),IF(COUNTIFS($B$8:$B$5007,B724,$A$8:$A$5007,"مصروف",$I$8:$I$5007,"&lt;&gt;مرفوض",$K$8:$K$5007,"&lt;&gt;نعم")&gt;0,"⚠ "&amp;COUNTIFS($B$8:$B$5007,B724,$A$8:$A$5007,"مصروف",$I$8:$I$5007,"&lt;&gt;مرفوض",$K$8:$K$5007,"&lt;&gt;نعم")&amp;" مصروف غير مسوى",IF(L724="تمت التسوية",IF(P724=0,"✔ متوازنة وتمت التسوية","✔ تمت التسوية – متبقي "&amp;TEXT(P724,"#,##0")),IF(P724&gt;0,"متبقي "&amp;TEXT(P724,"#,##0"),"✔ متوازنة"))))),IF(R724=0,"⚠ أضف سطر عهدة أولًا",IF(OR(C724="",N(G724)=0),"⚠ أكمل التاريخ والقيمة",IF(S724="","⚠ التاريخ خارج السنة المالية",IF(H724="","⚠ اختر بند الموازنة",IF(I724="مرفوض","✖ مرفوض من المدير",IF(I724&lt;&gt;"موافق","⏳ بانتظار موافقة المدير",IF(K724&lt;&gt;"نعم","⚠ غير مسوى مع الحسابات","✔ معتمد ومسوى")))))))))</f>
        <v/>
      </c>
      <c r="R724">
        <f>N(R723)+IF(A724="عهدة",1,0)</f>
        <v/>
      </c>
      <c r="S724">
        <f>IF(C724="","",IF(AND(C724&gt;=DATE(2026,9,1),C724&lt;=DATE(2027,8,31)),(YEAR(C724)-2026)*12+MONTH(C724)-8,""))</f>
        <v/>
      </c>
      <c r="T724">
        <f>IF(AND(A724="مصروف",R724&gt;0,I724="موافق",S724&lt;&gt;"",H724&lt;&gt;""),N(G724),0)</f>
        <v/>
      </c>
    </row>
    <row r="725">
      <c r="A725" s="19" t="n"/>
      <c r="B725" s="20">
        <f>IF(A725="","",IF(R725=0,"⚠ أضف سطر عهدة أولًا","BDR-"&amp;TEXT(R725,"000")))</f>
        <v/>
      </c>
      <c r="C725" s="21" t="n"/>
      <c r="D725" s="20">
        <f>IF(C725="","",IF(S725="","خارج السنة المالية",INDEX(القوائم!$D$2:$D$13,S725)))</f>
        <v/>
      </c>
      <c r="E725" s="22" t="n"/>
      <c r="F725" s="23" t="n"/>
      <c r="G725" s="23" t="n"/>
      <c r="H725" s="22" t="n"/>
      <c r="I725" s="19" t="n"/>
      <c r="J725" s="21" t="n"/>
      <c r="K725" s="19" t="n"/>
      <c r="L725" s="19" t="n"/>
      <c r="M725" s="21" t="n"/>
      <c r="N725" s="22" t="n"/>
      <c r="O725" s="24">
        <f>IF(A725&lt;&gt;"عهدة","",SUMIFS($G$8:$G$5007,$B$8:$B$5007,B725,$A$8:$A$5007,"مصروف",$I$8:$I$5007,"&lt;&gt;مرفوض"))</f>
        <v/>
      </c>
      <c r="P725" s="25">
        <f>IF(A725&lt;&gt;"عهدة","",N(F725)-O725)</f>
        <v/>
      </c>
      <c r="Q725" s="26">
        <f>IF(A725="","",IF(A725="عهدة",IF(N(F725)=0,"⚠ أدخل قيمة العهدة",IF(P725&lt;0,"⛔ عجز / زيادة مصروفات "&amp;TEXT(-P725,"#,##0"),IF(COUNTIFS($B$8:$B$5007,B725,$A$8:$A$5007,"مصروف",$I$8:$I$5007,"&lt;&gt;مرفوض",$K$8:$K$5007,"&lt;&gt;نعم")&gt;0,"⚠ "&amp;COUNTIFS($B$8:$B$5007,B725,$A$8:$A$5007,"مصروف",$I$8:$I$5007,"&lt;&gt;مرفوض",$K$8:$K$5007,"&lt;&gt;نعم")&amp;" مصروف غير مسوى",IF(L725="تمت التسوية",IF(P725=0,"✔ متوازنة وتمت التسوية","✔ تمت التسوية – متبقي "&amp;TEXT(P725,"#,##0")),IF(P725&gt;0,"متبقي "&amp;TEXT(P725,"#,##0"),"✔ متوازنة"))))),IF(R725=0,"⚠ أضف سطر عهدة أولًا",IF(OR(C725="",N(G725)=0),"⚠ أكمل التاريخ والقيمة",IF(S725="","⚠ التاريخ خارج السنة المالية",IF(H725="","⚠ اختر بند الموازنة",IF(I725="مرفوض","✖ مرفوض من المدير",IF(I725&lt;&gt;"موافق","⏳ بانتظار موافقة المدير",IF(K725&lt;&gt;"نعم","⚠ غير مسوى مع الحسابات","✔ معتمد ومسوى")))))))))</f>
        <v/>
      </c>
      <c r="R725">
        <f>N(R724)+IF(A725="عهدة",1,0)</f>
        <v/>
      </c>
      <c r="S725">
        <f>IF(C725="","",IF(AND(C725&gt;=DATE(2026,9,1),C725&lt;=DATE(2027,8,31)),(YEAR(C725)-2026)*12+MONTH(C725)-8,""))</f>
        <v/>
      </c>
      <c r="T725">
        <f>IF(AND(A725="مصروف",R725&gt;0,I725="موافق",S725&lt;&gt;"",H725&lt;&gt;""),N(G725),0)</f>
        <v/>
      </c>
    </row>
    <row r="726">
      <c r="A726" s="19" t="n"/>
      <c r="B726" s="20">
        <f>IF(A726="","",IF(R726=0,"⚠ أضف سطر عهدة أولًا","BDR-"&amp;TEXT(R726,"000")))</f>
        <v/>
      </c>
      <c r="C726" s="21" t="n"/>
      <c r="D726" s="20">
        <f>IF(C726="","",IF(S726="","خارج السنة المالية",INDEX(القوائم!$D$2:$D$13,S726)))</f>
        <v/>
      </c>
      <c r="E726" s="22" t="n"/>
      <c r="F726" s="23" t="n"/>
      <c r="G726" s="23" t="n"/>
      <c r="H726" s="22" t="n"/>
      <c r="I726" s="19" t="n"/>
      <c r="J726" s="21" t="n"/>
      <c r="K726" s="19" t="n"/>
      <c r="L726" s="19" t="n"/>
      <c r="M726" s="21" t="n"/>
      <c r="N726" s="22" t="n"/>
      <c r="O726" s="24">
        <f>IF(A726&lt;&gt;"عهدة","",SUMIFS($G$8:$G$5007,$B$8:$B$5007,B726,$A$8:$A$5007,"مصروف",$I$8:$I$5007,"&lt;&gt;مرفوض"))</f>
        <v/>
      </c>
      <c r="P726" s="25">
        <f>IF(A726&lt;&gt;"عهدة","",N(F726)-O726)</f>
        <v/>
      </c>
      <c r="Q726" s="26">
        <f>IF(A726="","",IF(A726="عهدة",IF(N(F726)=0,"⚠ أدخل قيمة العهدة",IF(P726&lt;0,"⛔ عجز / زيادة مصروفات "&amp;TEXT(-P726,"#,##0"),IF(COUNTIFS($B$8:$B$5007,B726,$A$8:$A$5007,"مصروف",$I$8:$I$5007,"&lt;&gt;مرفوض",$K$8:$K$5007,"&lt;&gt;نعم")&gt;0,"⚠ "&amp;COUNTIFS($B$8:$B$5007,B726,$A$8:$A$5007,"مصروف",$I$8:$I$5007,"&lt;&gt;مرفوض",$K$8:$K$5007,"&lt;&gt;نعم")&amp;" مصروف غير مسوى",IF(L726="تمت التسوية",IF(P726=0,"✔ متوازنة وتمت التسوية","✔ تمت التسوية – متبقي "&amp;TEXT(P726,"#,##0")),IF(P726&gt;0,"متبقي "&amp;TEXT(P726,"#,##0"),"✔ متوازنة"))))),IF(R726=0,"⚠ أضف سطر عهدة أولًا",IF(OR(C726="",N(G726)=0),"⚠ أكمل التاريخ والقيمة",IF(S726="","⚠ التاريخ خارج السنة المالية",IF(H726="","⚠ اختر بند الموازنة",IF(I726="مرفوض","✖ مرفوض من المدير",IF(I726&lt;&gt;"موافق","⏳ بانتظار موافقة المدير",IF(K726&lt;&gt;"نعم","⚠ غير مسوى مع الحسابات","✔ معتمد ومسوى")))))))))</f>
        <v/>
      </c>
      <c r="R726">
        <f>N(R725)+IF(A726="عهدة",1,0)</f>
        <v/>
      </c>
      <c r="S726">
        <f>IF(C726="","",IF(AND(C726&gt;=DATE(2026,9,1),C726&lt;=DATE(2027,8,31)),(YEAR(C726)-2026)*12+MONTH(C726)-8,""))</f>
        <v/>
      </c>
      <c r="T726">
        <f>IF(AND(A726="مصروف",R726&gt;0,I726="موافق",S726&lt;&gt;"",H726&lt;&gt;""),N(G726),0)</f>
        <v/>
      </c>
    </row>
    <row r="727">
      <c r="A727" s="19" t="n"/>
      <c r="B727" s="20">
        <f>IF(A727="","",IF(R727=0,"⚠ أضف سطر عهدة أولًا","BDR-"&amp;TEXT(R727,"000")))</f>
        <v/>
      </c>
      <c r="C727" s="21" t="n"/>
      <c r="D727" s="20">
        <f>IF(C727="","",IF(S727="","خارج السنة المالية",INDEX(القوائم!$D$2:$D$13,S727)))</f>
        <v/>
      </c>
      <c r="E727" s="22" t="n"/>
      <c r="F727" s="23" t="n"/>
      <c r="G727" s="23" t="n"/>
      <c r="H727" s="22" t="n"/>
      <c r="I727" s="19" t="n"/>
      <c r="J727" s="21" t="n"/>
      <c r="K727" s="19" t="n"/>
      <c r="L727" s="19" t="n"/>
      <c r="M727" s="21" t="n"/>
      <c r="N727" s="22" t="n"/>
      <c r="O727" s="24">
        <f>IF(A727&lt;&gt;"عهدة","",SUMIFS($G$8:$G$5007,$B$8:$B$5007,B727,$A$8:$A$5007,"مصروف",$I$8:$I$5007,"&lt;&gt;مرفوض"))</f>
        <v/>
      </c>
      <c r="P727" s="25">
        <f>IF(A727&lt;&gt;"عهدة","",N(F727)-O727)</f>
        <v/>
      </c>
      <c r="Q727" s="26">
        <f>IF(A727="","",IF(A727="عهدة",IF(N(F727)=0,"⚠ أدخل قيمة العهدة",IF(P727&lt;0,"⛔ عجز / زيادة مصروفات "&amp;TEXT(-P727,"#,##0"),IF(COUNTIFS($B$8:$B$5007,B727,$A$8:$A$5007,"مصروف",$I$8:$I$5007,"&lt;&gt;مرفوض",$K$8:$K$5007,"&lt;&gt;نعم")&gt;0,"⚠ "&amp;COUNTIFS($B$8:$B$5007,B727,$A$8:$A$5007,"مصروف",$I$8:$I$5007,"&lt;&gt;مرفوض",$K$8:$K$5007,"&lt;&gt;نعم")&amp;" مصروف غير مسوى",IF(L727="تمت التسوية",IF(P727=0,"✔ متوازنة وتمت التسوية","✔ تمت التسوية – متبقي "&amp;TEXT(P727,"#,##0")),IF(P727&gt;0,"متبقي "&amp;TEXT(P727,"#,##0"),"✔ متوازنة"))))),IF(R727=0,"⚠ أضف سطر عهدة أولًا",IF(OR(C727="",N(G727)=0),"⚠ أكمل التاريخ والقيمة",IF(S727="","⚠ التاريخ خارج السنة المالية",IF(H727="","⚠ اختر بند الموازنة",IF(I727="مرفوض","✖ مرفوض من المدير",IF(I727&lt;&gt;"موافق","⏳ بانتظار موافقة المدير",IF(K727&lt;&gt;"نعم","⚠ غير مسوى مع الحسابات","✔ معتمد ومسوى")))))))))</f>
        <v/>
      </c>
      <c r="R727">
        <f>N(R726)+IF(A727="عهدة",1,0)</f>
        <v/>
      </c>
      <c r="S727">
        <f>IF(C727="","",IF(AND(C727&gt;=DATE(2026,9,1),C727&lt;=DATE(2027,8,31)),(YEAR(C727)-2026)*12+MONTH(C727)-8,""))</f>
        <v/>
      </c>
      <c r="T727">
        <f>IF(AND(A727="مصروف",R727&gt;0,I727="موافق",S727&lt;&gt;"",H727&lt;&gt;""),N(G727),0)</f>
        <v/>
      </c>
    </row>
    <row r="728">
      <c r="A728" s="19" t="n"/>
      <c r="B728" s="20">
        <f>IF(A728="","",IF(R728=0,"⚠ أضف سطر عهدة أولًا","BDR-"&amp;TEXT(R728,"000")))</f>
        <v/>
      </c>
      <c r="C728" s="21" t="n"/>
      <c r="D728" s="20">
        <f>IF(C728="","",IF(S728="","خارج السنة المالية",INDEX(القوائم!$D$2:$D$13,S728)))</f>
        <v/>
      </c>
      <c r="E728" s="22" t="n"/>
      <c r="F728" s="23" t="n"/>
      <c r="G728" s="23" t="n"/>
      <c r="H728" s="22" t="n"/>
      <c r="I728" s="19" t="n"/>
      <c r="J728" s="21" t="n"/>
      <c r="K728" s="19" t="n"/>
      <c r="L728" s="19" t="n"/>
      <c r="M728" s="21" t="n"/>
      <c r="N728" s="22" t="n"/>
      <c r="O728" s="24">
        <f>IF(A728&lt;&gt;"عهدة","",SUMIFS($G$8:$G$5007,$B$8:$B$5007,B728,$A$8:$A$5007,"مصروف",$I$8:$I$5007,"&lt;&gt;مرفوض"))</f>
        <v/>
      </c>
      <c r="P728" s="25">
        <f>IF(A728&lt;&gt;"عهدة","",N(F728)-O728)</f>
        <v/>
      </c>
      <c r="Q728" s="26">
        <f>IF(A728="","",IF(A728="عهدة",IF(N(F728)=0,"⚠ أدخل قيمة العهدة",IF(P728&lt;0,"⛔ عجز / زيادة مصروفات "&amp;TEXT(-P728,"#,##0"),IF(COUNTIFS($B$8:$B$5007,B728,$A$8:$A$5007,"مصروف",$I$8:$I$5007,"&lt;&gt;مرفوض",$K$8:$K$5007,"&lt;&gt;نعم")&gt;0,"⚠ "&amp;COUNTIFS($B$8:$B$5007,B728,$A$8:$A$5007,"مصروف",$I$8:$I$5007,"&lt;&gt;مرفوض",$K$8:$K$5007,"&lt;&gt;نعم")&amp;" مصروف غير مسوى",IF(L728="تمت التسوية",IF(P728=0,"✔ متوازنة وتمت التسوية","✔ تمت التسوية – متبقي "&amp;TEXT(P728,"#,##0")),IF(P728&gt;0,"متبقي "&amp;TEXT(P728,"#,##0"),"✔ متوازنة"))))),IF(R728=0,"⚠ أضف سطر عهدة أولًا",IF(OR(C728="",N(G728)=0),"⚠ أكمل التاريخ والقيمة",IF(S728="","⚠ التاريخ خارج السنة المالية",IF(H728="","⚠ اختر بند الموازنة",IF(I728="مرفوض","✖ مرفوض من المدير",IF(I728&lt;&gt;"موافق","⏳ بانتظار موافقة المدير",IF(K728&lt;&gt;"نعم","⚠ غير مسوى مع الحسابات","✔ معتمد ومسوى")))))))))</f>
        <v/>
      </c>
      <c r="R728">
        <f>N(R727)+IF(A728="عهدة",1,0)</f>
        <v/>
      </c>
      <c r="S728">
        <f>IF(C728="","",IF(AND(C728&gt;=DATE(2026,9,1),C728&lt;=DATE(2027,8,31)),(YEAR(C728)-2026)*12+MONTH(C728)-8,""))</f>
        <v/>
      </c>
      <c r="T728">
        <f>IF(AND(A728="مصروف",R728&gt;0,I728="موافق",S728&lt;&gt;"",H728&lt;&gt;""),N(G728),0)</f>
        <v/>
      </c>
    </row>
    <row r="729">
      <c r="A729" s="19" t="n"/>
      <c r="B729" s="20">
        <f>IF(A729="","",IF(R729=0,"⚠ أضف سطر عهدة أولًا","BDR-"&amp;TEXT(R729,"000")))</f>
        <v/>
      </c>
      <c r="C729" s="21" t="n"/>
      <c r="D729" s="20">
        <f>IF(C729="","",IF(S729="","خارج السنة المالية",INDEX(القوائم!$D$2:$D$13,S729)))</f>
        <v/>
      </c>
      <c r="E729" s="22" t="n"/>
      <c r="F729" s="23" t="n"/>
      <c r="G729" s="23" t="n"/>
      <c r="H729" s="22" t="n"/>
      <c r="I729" s="19" t="n"/>
      <c r="J729" s="21" t="n"/>
      <c r="K729" s="19" t="n"/>
      <c r="L729" s="19" t="n"/>
      <c r="M729" s="21" t="n"/>
      <c r="N729" s="22" t="n"/>
      <c r="O729" s="24">
        <f>IF(A729&lt;&gt;"عهدة","",SUMIFS($G$8:$G$5007,$B$8:$B$5007,B729,$A$8:$A$5007,"مصروف",$I$8:$I$5007,"&lt;&gt;مرفوض"))</f>
        <v/>
      </c>
      <c r="P729" s="25">
        <f>IF(A729&lt;&gt;"عهدة","",N(F729)-O729)</f>
        <v/>
      </c>
      <c r="Q729" s="26">
        <f>IF(A729="","",IF(A729="عهدة",IF(N(F729)=0,"⚠ أدخل قيمة العهدة",IF(P729&lt;0,"⛔ عجز / زيادة مصروفات "&amp;TEXT(-P729,"#,##0"),IF(COUNTIFS($B$8:$B$5007,B729,$A$8:$A$5007,"مصروف",$I$8:$I$5007,"&lt;&gt;مرفوض",$K$8:$K$5007,"&lt;&gt;نعم")&gt;0,"⚠ "&amp;COUNTIFS($B$8:$B$5007,B729,$A$8:$A$5007,"مصروف",$I$8:$I$5007,"&lt;&gt;مرفوض",$K$8:$K$5007,"&lt;&gt;نعم")&amp;" مصروف غير مسوى",IF(L729="تمت التسوية",IF(P729=0,"✔ متوازنة وتمت التسوية","✔ تمت التسوية – متبقي "&amp;TEXT(P729,"#,##0")),IF(P729&gt;0,"متبقي "&amp;TEXT(P729,"#,##0"),"✔ متوازنة"))))),IF(R729=0,"⚠ أضف سطر عهدة أولًا",IF(OR(C729="",N(G729)=0),"⚠ أكمل التاريخ والقيمة",IF(S729="","⚠ التاريخ خارج السنة المالية",IF(H729="","⚠ اختر بند الموازنة",IF(I729="مرفوض","✖ مرفوض من المدير",IF(I729&lt;&gt;"موافق","⏳ بانتظار موافقة المدير",IF(K729&lt;&gt;"نعم","⚠ غير مسوى مع الحسابات","✔ معتمد ومسوى")))))))))</f>
        <v/>
      </c>
      <c r="R729">
        <f>N(R728)+IF(A729="عهدة",1,0)</f>
        <v/>
      </c>
      <c r="S729">
        <f>IF(C729="","",IF(AND(C729&gt;=DATE(2026,9,1),C729&lt;=DATE(2027,8,31)),(YEAR(C729)-2026)*12+MONTH(C729)-8,""))</f>
        <v/>
      </c>
      <c r="T729">
        <f>IF(AND(A729="مصروف",R729&gt;0,I729="موافق",S729&lt;&gt;"",H729&lt;&gt;""),N(G729),0)</f>
        <v/>
      </c>
    </row>
    <row r="730">
      <c r="A730" s="19" t="n"/>
      <c r="B730" s="20">
        <f>IF(A730="","",IF(R730=0,"⚠ أضف سطر عهدة أولًا","BDR-"&amp;TEXT(R730,"000")))</f>
        <v/>
      </c>
      <c r="C730" s="21" t="n"/>
      <c r="D730" s="20">
        <f>IF(C730="","",IF(S730="","خارج السنة المالية",INDEX(القوائم!$D$2:$D$13,S730)))</f>
        <v/>
      </c>
      <c r="E730" s="22" t="n"/>
      <c r="F730" s="23" t="n"/>
      <c r="G730" s="23" t="n"/>
      <c r="H730" s="22" t="n"/>
      <c r="I730" s="19" t="n"/>
      <c r="J730" s="21" t="n"/>
      <c r="K730" s="19" t="n"/>
      <c r="L730" s="19" t="n"/>
      <c r="M730" s="21" t="n"/>
      <c r="N730" s="22" t="n"/>
      <c r="O730" s="24">
        <f>IF(A730&lt;&gt;"عهدة","",SUMIFS($G$8:$G$5007,$B$8:$B$5007,B730,$A$8:$A$5007,"مصروف",$I$8:$I$5007,"&lt;&gt;مرفوض"))</f>
        <v/>
      </c>
      <c r="P730" s="25">
        <f>IF(A730&lt;&gt;"عهدة","",N(F730)-O730)</f>
        <v/>
      </c>
      <c r="Q730" s="26">
        <f>IF(A730="","",IF(A730="عهدة",IF(N(F730)=0,"⚠ أدخل قيمة العهدة",IF(P730&lt;0,"⛔ عجز / زيادة مصروفات "&amp;TEXT(-P730,"#,##0"),IF(COUNTIFS($B$8:$B$5007,B730,$A$8:$A$5007,"مصروف",$I$8:$I$5007,"&lt;&gt;مرفوض",$K$8:$K$5007,"&lt;&gt;نعم")&gt;0,"⚠ "&amp;COUNTIFS($B$8:$B$5007,B730,$A$8:$A$5007,"مصروف",$I$8:$I$5007,"&lt;&gt;مرفوض",$K$8:$K$5007,"&lt;&gt;نعم")&amp;" مصروف غير مسوى",IF(L730="تمت التسوية",IF(P730=0,"✔ متوازنة وتمت التسوية","✔ تمت التسوية – متبقي "&amp;TEXT(P730,"#,##0")),IF(P730&gt;0,"متبقي "&amp;TEXT(P730,"#,##0"),"✔ متوازنة"))))),IF(R730=0,"⚠ أضف سطر عهدة أولًا",IF(OR(C730="",N(G730)=0),"⚠ أكمل التاريخ والقيمة",IF(S730="","⚠ التاريخ خارج السنة المالية",IF(H730="","⚠ اختر بند الموازنة",IF(I730="مرفوض","✖ مرفوض من المدير",IF(I730&lt;&gt;"موافق","⏳ بانتظار موافقة المدير",IF(K730&lt;&gt;"نعم","⚠ غير مسوى مع الحسابات","✔ معتمد ومسوى")))))))))</f>
        <v/>
      </c>
      <c r="R730">
        <f>N(R729)+IF(A730="عهدة",1,0)</f>
        <v/>
      </c>
      <c r="S730">
        <f>IF(C730="","",IF(AND(C730&gt;=DATE(2026,9,1),C730&lt;=DATE(2027,8,31)),(YEAR(C730)-2026)*12+MONTH(C730)-8,""))</f>
        <v/>
      </c>
      <c r="T730">
        <f>IF(AND(A730="مصروف",R730&gt;0,I730="موافق",S730&lt;&gt;"",H730&lt;&gt;""),N(G730),0)</f>
        <v/>
      </c>
    </row>
    <row r="731">
      <c r="A731" s="19" t="n"/>
      <c r="B731" s="20">
        <f>IF(A731="","",IF(R731=0,"⚠ أضف سطر عهدة أولًا","BDR-"&amp;TEXT(R731,"000")))</f>
        <v/>
      </c>
      <c r="C731" s="21" t="n"/>
      <c r="D731" s="20">
        <f>IF(C731="","",IF(S731="","خارج السنة المالية",INDEX(القوائم!$D$2:$D$13,S731)))</f>
        <v/>
      </c>
      <c r="E731" s="22" t="n"/>
      <c r="F731" s="23" t="n"/>
      <c r="G731" s="23" t="n"/>
      <c r="H731" s="22" t="n"/>
      <c r="I731" s="19" t="n"/>
      <c r="J731" s="21" t="n"/>
      <c r="K731" s="19" t="n"/>
      <c r="L731" s="19" t="n"/>
      <c r="M731" s="21" t="n"/>
      <c r="N731" s="22" t="n"/>
      <c r="O731" s="24">
        <f>IF(A731&lt;&gt;"عهدة","",SUMIFS($G$8:$G$5007,$B$8:$B$5007,B731,$A$8:$A$5007,"مصروف",$I$8:$I$5007,"&lt;&gt;مرفوض"))</f>
        <v/>
      </c>
      <c r="P731" s="25">
        <f>IF(A731&lt;&gt;"عهدة","",N(F731)-O731)</f>
        <v/>
      </c>
      <c r="Q731" s="26">
        <f>IF(A731="","",IF(A731="عهدة",IF(N(F731)=0,"⚠ أدخل قيمة العهدة",IF(P731&lt;0,"⛔ عجز / زيادة مصروفات "&amp;TEXT(-P731,"#,##0"),IF(COUNTIFS($B$8:$B$5007,B731,$A$8:$A$5007,"مصروف",$I$8:$I$5007,"&lt;&gt;مرفوض",$K$8:$K$5007,"&lt;&gt;نعم")&gt;0,"⚠ "&amp;COUNTIFS($B$8:$B$5007,B731,$A$8:$A$5007,"مصروف",$I$8:$I$5007,"&lt;&gt;مرفوض",$K$8:$K$5007,"&lt;&gt;نعم")&amp;" مصروف غير مسوى",IF(L731="تمت التسوية",IF(P731=0,"✔ متوازنة وتمت التسوية","✔ تمت التسوية – متبقي "&amp;TEXT(P731,"#,##0")),IF(P731&gt;0,"متبقي "&amp;TEXT(P731,"#,##0"),"✔ متوازنة"))))),IF(R731=0,"⚠ أضف سطر عهدة أولًا",IF(OR(C731="",N(G731)=0),"⚠ أكمل التاريخ والقيمة",IF(S731="","⚠ التاريخ خارج السنة المالية",IF(H731="","⚠ اختر بند الموازنة",IF(I731="مرفوض","✖ مرفوض من المدير",IF(I731&lt;&gt;"موافق","⏳ بانتظار موافقة المدير",IF(K731&lt;&gt;"نعم","⚠ غير مسوى مع الحسابات","✔ معتمد ومسوى")))))))))</f>
        <v/>
      </c>
      <c r="R731">
        <f>N(R730)+IF(A731="عهدة",1,0)</f>
        <v/>
      </c>
      <c r="S731">
        <f>IF(C731="","",IF(AND(C731&gt;=DATE(2026,9,1),C731&lt;=DATE(2027,8,31)),(YEAR(C731)-2026)*12+MONTH(C731)-8,""))</f>
        <v/>
      </c>
      <c r="T731">
        <f>IF(AND(A731="مصروف",R731&gt;0,I731="موافق",S731&lt;&gt;"",H731&lt;&gt;""),N(G731),0)</f>
        <v/>
      </c>
    </row>
    <row r="732">
      <c r="A732" s="19" t="n"/>
      <c r="B732" s="20">
        <f>IF(A732="","",IF(R732=0,"⚠ أضف سطر عهدة أولًا","BDR-"&amp;TEXT(R732,"000")))</f>
        <v/>
      </c>
      <c r="C732" s="21" t="n"/>
      <c r="D732" s="20">
        <f>IF(C732="","",IF(S732="","خارج السنة المالية",INDEX(القوائم!$D$2:$D$13,S732)))</f>
        <v/>
      </c>
      <c r="E732" s="22" t="n"/>
      <c r="F732" s="23" t="n"/>
      <c r="G732" s="23" t="n"/>
      <c r="H732" s="22" t="n"/>
      <c r="I732" s="19" t="n"/>
      <c r="J732" s="21" t="n"/>
      <c r="K732" s="19" t="n"/>
      <c r="L732" s="19" t="n"/>
      <c r="M732" s="21" t="n"/>
      <c r="N732" s="22" t="n"/>
      <c r="O732" s="24">
        <f>IF(A732&lt;&gt;"عهدة","",SUMIFS($G$8:$G$5007,$B$8:$B$5007,B732,$A$8:$A$5007,"مصروف",$I$8:$I$5007,"&lt;&gt;مرفوض"))</f>
        <v/>
      </c>
      <c r="P732" s="25">
        <f>IF(A732&lt;&gt;"عهدة","",N(F732)-O732)</f>
        <v/>
      </c>
      <c r="Q732" s="26">
        <f>IF(A732="","",IF(A732="عهدة",IF(N(F732)=0,"⚠ أدخل قيمة العهدة",IF(P732&lt;0,"⛔ عجز / زيادة مصروفات "&amp;TEXT(-P732,"#,##0"),IF(COUNTIFS($B$8:$B$5007,B732,$A$8:$A$5007,"مصروف",$I$8:$I$5007,"&lt;&gt;مرفوض",$K$8:$K$5007,"&lt;&gt;نعم")&gt;0,"⚠ "&amp;COUNTIFS($B$8:$B$5007,B732,$A$8:$A$5007,"مصروف",$I$8:$I$5007,"&lt;&gt;مرفوض",$K$8:$K$5007,"&lt;&gt;نعم")&amp;" مصروف غير مسوى",IF(L732="تمت التسوية",IF(P732=0,"✔ متوازنة وتمت التسوية","✔ تمت التسوية – متبقي "&amp;TEXT(P732,"#,##0")),IF(P732&gt;0,"متبقي "&amp;TEXT(P732,"#,##0"),"✔ متوازنة"))))),IF(R732=0,"⚠ أضف سطر عهدة أولًا",IF(OR(C732="",N(G732)=0),"⚠ أكمل التاريخ والقيمة",IF(S732="","⚠ التاريخ خارج السنة المالية",IF(H732="","⚠ اختر بند الموازنة",IF(I732="مرفوض","✖ مرفوض من المدير",IF(I732&lt;&gt;"موافق","⏳ بانتظار موافقة المدير",IF(K732&lt;&gt;"نعم","⚠ غير مسوى مع الحسابات","✔ معتمد ومسوى")))))))))</f>
        <v/>
      </c>
      <c r="R732">
        <f>N(R731)+IF(A732="عهدة",1,0)</f>
        <v/>
      </c>
      <c r="S732">
        <f>IF(C732="","",IF(AND(C732&gt;=DATE(2026,9,1),C732&lt;=DATE(2027,8,31)),(YEAR(C732)-2026)*12+MONTH(C732)-8,""))</f>
        <v/>
      </c>
      <c r="T732">
        <f>IF(AND(A732="مصروف",R732&gt;0,I732="موافق",S732&lt;&gt;"",H732&lt;&gt;""),N(G732),0)</f>
        <v/>
      </c>
    </row>
    <row r="733">
      <c r="A733" s="19" t="n"/>
      <c r="B733" s="20">
        <f>IF(A733="","",IF(R733=0,"⚠ أضف سطر عهدة أولًا","BDR-"&amp;TEXT(R733,"000")))</f>
        <v/>
      </c>
      <c r="C733" s="21" t="n"/>
      <c r="D733" s="20">
        <f>IF(C733="","",IF(S733="","خارج السنة المالية",INDEX(القوائم!$D$2:$D$13,S733)))</f>
        <v/>
      </c>
      <c r="E733" s="22" t="n"/>
      <c r="F733" s="23" t="n"/>
      <c r="G733" s="23" t="n"/>
      <c r="H733" s="22" t="n"/>
      <c r="I733" s="19" t="n"/>
      <c r="J733" s="21" t="n"/>
      <c r="K733" s="19" t="n"/>
      <c r="L733" s="19" t="n"/>
      <c r="M733" s="21" t="n"/>
      <c r="N733" s="22" t="n"/>
      <c r="O733" s="24">
        <f>IF(A733&lt;&gt;"عهدة","",SUMIFS($G$8:$G$5007,$B$8:$B$5007,B733,$A$8:$A$5007,"مصروف",$I$8:$I$5007,"&lt;&gt;مرفوض"))</f>
        <v/>
      </c>
      <c r="P733" s="25">
        <f>IF(A733&lt;&gt;"عهدة","",N(F733)-O733)</f>
        <v/>
      </c>
      <c r="Q733" s="26">
        <f>IF(A733="","",IF(A733="عهدة",IF(N(F733)=0,"⚠ أدخل قيمة العهدة",IF(P733&lt;0,"⛔ عجز / زيادة مصروفات "&amp;TEXT(-P733,"#,##0"),IF(COUNTIFS($B$8:$B$5007,B733,$A$8:$A$5007,"مصروف",$I$8:$I$5007,"&lt;&gt;مرفوض",$K$8:$K$5007,"&lt;&gt;نعم")&gt;0,"⚠ "&amp;COUNTIFS($B$8:$B$5007,B733,$A$8:$A$5007,"مصروف",$I$8:$I$5007,"&lt;&gt;مرفوض",$K$8:$K$5007,"&lt;&gt;نعم")&amp;" مصروف غير مسوى",IF(L733="تمت التسوية",IF(P733=0,"✔ متوازنة وتمت التسوية","✔ تمت التسوية – متبقي "&amp;TEXT(P733,"#,##0")),IF(P733&gt;0,"متبقي "&amp;TEXT(P733,"#,##0"),"✔ متوازنة"))))),IF(R733=0,"⚠ أضف سطر عهدة أولًا",IF(OR(C733="",N(G733)=0),"⚠ أكمل التاريخ والقيمة",IF(S733="","⚠ التاريخ خارج السنة المالية",IF(H733="","⚠ اختر بند الموازنة",IF(I733="مرفوض","✖ مرفوض من المدير",IF(I733&lt;&gt;"موافق","⏳ بانتظار موافقة المدير",IF(K733&lt;&gt;"نعم","⚠ غير مسوى مع الحسابات","✔ معتمد ومسوى")))))))))</f>
        <v/>
      </c>
      <c r="R733">
        <f>N(R732)+IF(A733="عهدة",1,0)</f>
        <v/>
      </c>
      <c r="S733">
        <f>IF(C733="","",IF(AND(C733&gt;=DATE(2026,9,1),C733&lt;=DATE(2027,8,31)),(YEAR(C733)-2026)*12+MONTH(C733)-8,""))</f>
        <v/>
      </c>
      <c r="T733">
        <f>IF(AND(A733="مصروف",R733&gt;0,I733="موافق",S733&lt;&gt;"",H733&lt;&gt;""),N(G733),0)</f>
        <v/>
      </c>
    </row>
    <row r="734">
      <c r="A734" s="19" t="n"/>
      <c r="B734" s="20">
        <f>IF(A734="","",IF(R734=0,"⚠ أضف سطر عهدة أولًا","BDR-"&amp;TEXT(R734,"000")))</f>
        <v/>
      </c>
      <c r="C734" s="21" t="n"/>
      <c r="D734" s="20">
        <f>IF(C734="","",IF(S734="","خارج السنة المالية",INDEX(القوائم!$D$2:$D$13,S734)))</f>
        <v/>
      </c>
      <c r="E734" s="22" t="n"/>
      <c r="F734" s="23" t="n"/>
      <c r="G734" s="23" t="n"/>
      <c r="H734" s="22" t="n"/>
      <c r="I734" s="19" t="n"/>
      <c r="J734" s="21" t="n"/>
      <c r="K734" s="19" t="n"/>
      <c r="L734" s="19" t="n"/>
      <c r="M734" s="21" t="n"/>
      <c r="N734" s="22" t="n"/>
      <c r="O734" s="24">
        <f>IF(A734&lt;&gt;"عهدة","",SUMIFS($G$8:$G$5007,$B$8:$B$5007,B734,$A$8:$A$5007,"مصروف",$I$8:$I$5007,"&lt;&gt;مرفوض"))</f>
        <v/>
      </c>
      <c r="P734" s="25">
        <f>IF(A734&lt;&gt;"عهدة","",N(F734)-O734)</f>
        <v/>
      </c>
      <c r="Q734" s="26">
        <f>IF(A734="","",IF(A734="عهدة",IF(N(F734)=0,"⚠ أدخل قيمة العهدة",IF(P734&lt;0,"⛔ عجز / زيادة مصروفات "&amp;TEXT(-P734,"#,##0"),IF(COUNTIFS($B$8:$B$5007,B734,$A$8:$A$5007,"مصروف",$I$8:$I$5007,"&lt;&gt;مرفوض",$K$8:$K$5007,"&lt;&gt;نعم")&gt;0,"⚠ "&amp;COUNTIFS($B$8:$B$5007,B734,$A$8:$A$5007,"مصروف",$I$8:$I$5007,"&lt;&gt;مرفوض",$K$8:$K$5007,"&lt;&gt;نعم")&amp;" مصروف غير مسوى",IF(L734="تمت التسوية",IF(P734=0,"✔ متوازنة وتمت التسوية","✔ تمت التسوية – متبقي "&amp;TEXT(P734,"#,##0")),IF(P734&gt;0,"متبقي "&amp;TEXT(P734,"#,##0"),"✔ متوازنة"))))),IF(R734=0,"⚠ أضف سطر عهدة أولًا",IF(OR(C734="",N(G734)=0),"⚠ أكمل التاريخ والقيمة",IF(S734="","⚠ التاريخ خارج السنة المالية",IF(H734="","⚠ اختر بند الموازنة",IF(I734="مرفوض","✖ مرفوض من المدير",IF(I734&lt;&gt;"موافق","⏳ بانتظار موافقة المدير",IF(K734&lt;&gt;"نعم","⚠ غير مسوى مع الحسابات","✔ معتمد ومسوى")))))))))</f>
        <v/>
      </c>
      <c r="R734">
        <f>N(R733)+IF(A734="عهدة",1,0)</f>
        <v/>
      </c>
      <c r="S734">
        <f>IF(C734="","",IF(AND(C734&gt;=DATE(2026,9,1),C734&lt;=DATE(2027,8,31)),(YEAR(C734)-2026)*12+MONTH(C734)-8,""))</f>
        <v/>
      </c>
      <c r="T734">
        <f>IF(AND(A734="مصروف",R734&gt;0,I734="موافق",S734&lt;&gt;"",H734&lt;&gt;""),N(G734),0)</f>
        <v/>
      </c>
    </row>
    <row r="735">
      <c r="A735" s="19" t="n"/>
      <c r="B735" s="20">
        <f>IF(A735="","",IF(R735=0,"⚠ أضف سطر عهدة أولًا","BDR-"&amp;TEXT(R735,"000")))</f>
        <v/>
      </c>
      <c r="C735" s="21" t="n"/>
      <c r="D735" s="20">
        <f>IF(C735="","",IF(S735="","خارج السنة المالية",INDEX(القوائم!$D$2:$D$13,S735)))</f>
        <v/>
      </c>
      <c r="E735" s="22" t="n"/>
      <c r="F735" s="23" t="n"/>
      <c r="G735" s="23" t="n"/>
      <c r="H735" s="22" t="n"/>
      <c r="I735" s="19" t="n"/>
      <c r="J735" s="21" t="n"/>
      <c r="K735" s="19" t="n"/>
      <c r="L735" s="19" t="n"/>
      <c r="M735" s="21" t="n"/>
      <c r="N735" s="22" t="n"/>
      <c r="O735" s="24">
        <f>IF(A735&lt;&gt;"عهدة","",SUMIFS($G$8:$G$5007,$B$8:$B$5007,B735,$A$8:$A$5007,"مصروف",$I$8:$I$5007,"&lt;&gt;مرفوض"))</f>
        <v/>
      </c>
      <c r="P735" s="25">
        <f>IF(A735&lt;&gt;"عهدة","",N(F735)-O735)</f>
        <v/>
      </c>
      <c r="Q735" s="26">
        <f>IF(A735="","",IF(A735="عهدة",IF(N(F735)=0,"⚠ أدخل قيمة العهدة",IF(P735&lt;0,"⛔ عجز / زيادة مصروفات "&amp;TEXT(-P735,"#,##0"),IF(COUNTIFS($B$8:$B$5007,B735,$A$8:$A$5007,"مصروف",$I$8:$I$5007,"&lt;&gt;مرفوض",$K$8:$K$5007,"&lt;&gt;نعم")&gt;0,"⚠ "&amp;COUNTIFS($B$8:$B$5007,B735,$A$8:$A$5007,"مصروف",$I$8:$I$5007,"&lt;&gt;مرفوض",$K$8:$K$5007,"&lt;&gt;نعم")&amp;" مصروف غير مسوى",IF(L735="تمت التسوية",IF(P735=0,"✔ متوازنة وتمت التسوية","✔ تمت التسوية – متبقي "&amp;TEXT(P735,"#,##0")),IF(P735&gt;0,"متبقي "&amp;TEXT(P735,"#,##0"),"✔ متوازنة"))))),IF(R735=0,"⚠ أضف سطر عهدة أولًا",IF(OR(C735="",N(G735)=0),"⚠ أكمل التاريخ والقيمة",IF(S735="","⚠ التاريخ خارج السنة المالية",IF(H735="","⚠ اختر بند الموازنة",IF(I735="مرفوض","✖ مرفوض من المدير",IF(I735&lt;&gt;"موافق","⏳ بانتظار موافقة المدير",IF(K735&lt;&gt;"نعم","⚠ غير مسوى مع الحسابات","✔ معتمد ومسوى")))))))))</f>
        <v/>
      </c>
      <c r="R735">
        <f>N(R734)+IF(A735="عهدة",1,0)</f>
        <v/>
      </c>
      <c r="S735">
        <f>IF(C735="","",IF(AND(C735&gt;=DATE(2026,9,1),C735&lt;=DATE(2027,8,31)),(YEAR(C735)-2026)*12+MONTH(C735)-8,""))</f>
        <v/>
      </c>
      <c r="T735">
        <f>IF(AND(A735="مصروف",R735&gt;0,I735="موافق",S735&lt;&gt;"",H735&lt;&gt;""),N(G735),0)</f>
        <v/>
      </c>
    </row>
    <row r="736">
      <c r="A736" s="19" t="n"/>
      <c r="B736" s="20">
        <f>IF(A736="","",IF(R736=0,"⚠ أضف سطر عهدة أولًا","BDR-"&amp;TEXT(R736,"000")))</f>
        <v/>
      </c>
      <c r="C736" s="21" t="n"/>
      <c r="D736" s="20">
        <f>IF(C736="","",IF(S736="","خارج السنة المالية",INDEX(القوائم!$D$2:$D$13,S736)))</f>
        <v/>
      </c>
      <c r="E736" s="22" t="n"/>
      <c r="F736" s="23" t="n"/>
      <c r="G736" s="23" t="n"/>
      <c r="H736" s="22" t="n"/>
      <c r="I736" s="19" t="n"/>
      <c r="J736" s="21" t="n"/>
      <c r="K736" s="19" t="n"/>
      <c r="L736" s="19" t="n"/>
      <c r="M736" s="21" t="n"/>
      <c r="N736" s="22" t="n"/>
      <c r="O736" s="24">
        <f>IF(A736&lt;&gt;"عهدة","",SUMIFS($G$8:$G$5007,$B$8:$B$5007,B736,$A$8:$A$5007,"مصروف",$I$8:$I$5007,"&lt;&gt;مرفوض"))</f>
        <v/>
      </c>
      <c r="P736" s="25">
        <f>IF(A736&lt;&gt;"عهدة","",N(F736)-O736)</f>
        <v/>
      </c>
      <c r="Q736" s="26">
        <f>IF(A736="","",IF(A736="عهدة",IF(N(F736)=0,"⚠ أدخل قيمة العهدة",IF(P736&lt;0,"⛔ عجز / زيادة مصروفات "&amp;TEXT(-P736,"#,##0"),IF(COUNTIFS($B$8:$B$5007,B736,$A$8:$A$5007,"مصروف",$I$8:$I$5007,"&lt;&gt;مرفوض",$K$8:$K$5007,"&lt;&gt;نعم")&gt;0,"⚠ "&amp;COUNTIFS($B$8:$B$5007,B736,$A$8:$A$5007,"مصروف",$I$8:$I$5007,"&lt;&gt;مرفوض",$K$8:$K$5007,"&lt;&gt;نعم")&amp;" مصروف غير مسوى",IF(L736="تمت التسوية",IF(P736=0,"✔ متوازنة وتمت التسوية","✔ تمت التسوية – متبقي "&amp;TEXT(P736,"#,##0")),IF(P736&gt;0,"متبقي "&amp;TEXT(P736,"#,##0"),"✔ متوازنة"))))),IF(R736=0,"⚠ أضف سطر عهدة أولًا",IF(OR(C736="",N(G736)=0),"⚠ أكمل التاريخ والقيمة",IF(S736="","⚠ التاريخ خارج السنة المالية",IF(H736="","⚠ اختر بند الموازنة",IF(I736="مرفوض","✖ مرفوض من المدير",IF(I736&lt;&gt;"موافق","⏳ بانتظار موافقة المدير",IF(K736&lt;&gt;"نعم","⚠ غير مسوى مع الحسابات","✔ معتمد ومسوى")))))))))</f>
        <v/>
      </c>
      <c r="R736">
        <f>N(R735)+IF(A736="عهدة",1,0)</f>
        <v/>
      </c>
      <c r="S736">
        <f>IF(C736="","",IF(AND(C736&gt;=DATE(2026,9,1),C736&lt;=DATE(2027,8,31)),(YEAR(C736)-2026)*12+MONTH(C736)-8,""))</f>
        <v/>
      </c>
      <c r="T736">
        <f>IF(AND(A736="مصروف",R736&gt;0,I736="موافق",S736&lt;&gt;"",H736&lt;&gt;""),N(G736),0)</f>
        <v/>
      </c>
    </row>
    <row r="737">
      <c r="A737" s="19" t="n"/>
      <c r="B737" s="20">
        <f>IF(A737="","",IF(R737=0,"⚠ أضف سطر عهدة أولًا","BDR-"&amp;TEXT(R737,"000")))</f>
        <v/>
      </c>
      <c r="C737" s="21" t="n"/>
      <c r="D737" s="20">
        <f>IF(C737="","",IF(S737="","خارج السنة المالية",INDEX(القوائم!$D$2:$D$13,S737)))</f>
        <v/>
      </c>
      <c r="E737" s="22" t="n"/>
      <c r="F737" s="23" t="n"/>
      <c r="G737" s="23" t="n"/>
      <c r="H737" s="22" t="n"/>
      <c r="I737" s="19" t="n"/>
      <c r="J737" s="21" t="n"/>
      <c r="K737" s="19" t="n"/>
      <c r="L737" s="19" t="n"/>
      <c r="M737" s="21" t="n"/>
      <c r="N737" s="22" t="n"/>
      <c r="O737" s="24">
        <f>IF(A737&lt;&gt;"عهدة","",SUMIFS($G$8:$G$5007,$B$8:$B$5007,B737,$A$8:$A$5007,"مصروف",$I$8:$I$5007,"&lt;&gt;مرفوض"))</f>
        <v/>
      </c>
      <c r="P737" s="25">
        <f>IF(A737&lt;&gt;"عهدة","",N(F737)-O737)</f>
        <v/>
      </c>
      <c r="Q737" s="26">
        <f>IF(A737="","",IF(A737="عهدة",IF(N(F737)=0,"⚠ أدخل قيمة العهدة",IF(P737&lt;0,"⛔ عجز / زيادة مصروفات "&amp;TEXT(-P737,"#,##0"),IF(COUNTIFS($B$8:$B$5007,B737,$A$8:$A$5007,"مصروف",$I$8:$I$5007,"&lt;&gt;مرفوض",$K$8:$K$5007,"&lt;&gt;نعم")&gt;0,"⚠ "&amp;COUNTIFS($B$8:$B$5007,B737,$A$8:$A$5007,"مصروف",$I$8:$I$5007,"&lt;&gt;مرفوض",$K$8:$K$5007,"&lt;&gt;نعم")&amp;" مصروف غير مسوى",IF(L737="تمت التسوية",IF(P737=0,"✔ متوازنة وتمت التسوية","✔ تمت التسوية – متبقي "&amp;TEXT(P737,"#,##0")),IF(P737&gt;0,"متبقي "&amp;TEXT(P737,"#,##0"),"✔ متوازنة"))))),IF(R737=0,"⚠ أضف سطر عهدة أولًا",IF(OR(C737="",N(G737)=0),"⚠ أكمل التاريخ والقيمة",IF(S737="","⚠ التاريخ خارج السنة المالية",IF(H737="","⚠ اختر بند الموازنة",IF(I737="مرفوض","✖ مرفوض من المدير",IF(I737&lt;&gt;"موافق","⏳ بانتظار موافقة المدير",IF(K737&lt;&gt;"نعم","⚠ غير مسوى مع الحسابات","✔ معتمد ومسوى")))))))))</f>
        <v/>
      </c>
      <c r="R737">
        <f>N(R736)+IF(A737="عهدة",1,0)</f>
        <v/>
      </c>
      <c r="S737">
        <f>IF(C737="","",IF(AND(C737&gt;=DATE(2026,9,1),C737&lt;=DATE(2027,8,31)),(YEAR(C737)-2026)*12+MONTH(C737)-8,""))</f>
        <v/>
      </c>
      <c r="T737">
        <f>IF(AND(A737="مصروف",R737&gt;0,I737="موافق",S737&lt;&gt;"",H737&lt;&gt;""),N(G737),0)</f>
        <v/>
      </c>
    </row>
    <row r="738">
      <c r="A738" s="19" t="n"/>
      <c r="B738" s="20">
        <f>IF(A738="","",IF(R738=0,"⚠ أضف سطر عهدة أولًا","BDR-"&amp;TEXT(R738,"000")))</f>
        <v/>
      </c>
      <c r="C738" s="21" t="n"/>
      <c r="D738" s="20">
        <f>IF(C738="","",IF(S738="","خارج السنة المالية",INDEX(القوائم!$D$2:$D$13,S738)))</f>
        <v/>
      </c>
      <c r="E738" s="22" t="n"/>
      <c r="F738" s="23" t="n"/>
      <c r="G738" s="23" t="n"/>
      <c r="H738" s="22" t="n"/>
      <c r="I738" s="19" t="n"/>
      <c r="J738" s="21" t="n"/>
      <c r="K738" s="19" t="n"/>
      <c r="L738" s="19" t="n"/>
      <c r="M738" s="21" t="n"/>
      <c r="N738" s="22" t="n"/>
      <c r="O738" s="24">
        <f>IF(A738&lt;&gt;"عهدة","",SUMIFS($G$8:$G$5007,$B$8:$B$5007,B738,$A$8:$A$5007,"مصروف",$I$8:$I$5007,"&lt;&gt;مرفوض"))</f>
        <v/>
      </c>
      <c r="P738" s="25">
        <f>IF(A738&lt;&gt;"عهدة","",N(F738)-O738)</f>
        <v/>
      </c>
      <c r="Q738" s="26">
        <f>IF(A738="","",IF(A738="عهدة",IF(N(F738)=0,"⚠ أدخل قيمة العهدة",IF(P738&lt;0,"⛔ عجز / زيادة مصروفات "&amp;TEXT(-P738,"#,##0"),IF(COUNTIFS($B$8:$B$5007,B738,$A$8:$A$5007,"مصروف",$I$8:$I$5007,"&lt;&gt;مرفوض",$K$8:$K$5007,"&lt;&gt;نعم")&gt;0,"⚠ "&amp;COUNTIFS($B$8:$B$5007,B738,$A$8:$A$5007,"مصروف",$I$8:$I$5007,"&lt;&gt;مرفوض",$K$8:$K$5007,"&lt;&gt;نعم")&amp;" مصروف غير مسوى",IF(L738="تمت التسوية",IF(P738=0,"✔ متوازنة وتمت التسوية","✔ تمت التسوية – متبقي "&amp;TEXT(P738,"#,##0")),IF(P738&gt;0,"متبقي "&amp;TEXT(P738,"#,##0"),"✔ متوازنة"))))),IF(R738=0,"⚠ أضف سطر عهدة أولًا",IF(OR(C738="",N(G738)=0),"⚠ أكمل التاريخ والقيمة",IF(S738="","⚠ التاريخ خارج السنة المالية",IF(H738="","⚠ اختر بند الموازنة",IF(I738="مرفوض","✖ مرفوض من المدير",IF(I738&lt;&gt;"موافق","⏳ بانتظار موافقة المدير",IF(K738&lt;&gt;"نعم","⚠ غير مسوى مع الحسابات","✔ معتمد ومسوى")))))))))</f>
        <v/>
      </c>
      <c r="R738">
        <f>N(R737)+IF(A738="عهدة",1,0)</f>
        <v/>
      </c>
      <c r="S738">
        <f>IF(C738="","",IF(AND(C738&gt;=DATE(2026,9,1),C738&lt;=DATE(2027,8,31)),(YEAR(C738)-2026)*12+MONTH(C738)-8,""))</f>
        <v/>
      </c>
      <c r="T738">
        <f>IF(AND(A738="مصروف",R738&gt;0,I738="موافق",S738&lt;&gt;"",H738&lt;&gt;""),N(G738),0)</f>
        <v/>
      </c>
    </row>
    <row r="739">
      <c r="A739" s="19" t="n"/>
      <c r="B739" s="20">
        <f>IF(A739="","",IF(R739=0,"⚠ أضف سطر عهدة أولًا","BDR-"&amp;TEXT(R739,"000")))</f>
        <v/>
      </c>
      <c r="C739" s="21" t="n"/>
      <c r="D739" s="20">
        <f>IF(C739="","",IF(S739="","خارج السنة المالية",INDEX(القوائم!$D$2:$D$13,S739)))</f>
        <v/>
      </c>
      <c r="E739" s="22" t="n"/>
      <c r="F739" s="23" t="n"/>
      <c r="G739" s="23" t="n"/>
      <c r="H739" s="22" t="n"/>
      <c r="I739" s="19" t="n"/>
      <c r="J739" s="21" t="n"/>
      <c r="K739" s="19" t="n"/>
      <c r="L739" s="19" t="n"/>
      <c r="M739" s="21" t="n"/>
      <c r="N739" s="22" t="n"/>
      <c r="O739" s="24">
        <f>IF(A739&lt;&gt;"عهدة","",SUMIFS($G$8:$G$5007,$B$8:$B$5007,B739,$A$8:$A$5007,"مصروف",$I$8:$I$5007,"&lt;&gt;مرفوض"))</f>
        <v/>
      </c>
      <c r="P739" s="25">
        <f>IF(A739&lt;&gt;"عهدة","",N(F739)-O739)</f>
        <v/>
      </c>
      <c r="Q739" s="26">
        <f>IF(A739="","",IF(A739="عهدة",IF(N(F739)=0,"⚠ أدخل قيمة العهدة",IF(P739&lt;0,"⛔ عجز / زيادة مصروفات "&amp;TEXT(-P739,"#,##0"),IF(COUNTIFS($B$8:$B$5007,B739,$A$8:$A$5007,"مصروف",$I$8:$I$5007,"&lt;&gt;مرفوض",$K$8:$K$5007,"&lt;&gt;نعم")&gt;0,"⚠ "&amp;COUNTIFS($B$8:$B$5007,B739,$A$8:$A$5007,"مصروف",$I$8:$I$5007,"&lt;&gt;مرفوض",$K$8:$K$5007,"&lt;&gt;نعم")&amp;" مصروف غير مسوى",IF(L739="تمت التسوية",IF(P739=0,"✔ متوازنة وتمت التسوية","✔ تمت التسوية – متبقي "&amp;TEXT(P739,"#,##0")),IF(P739&gt;0,"متبقي "&amp;TEXT(P739,"#,##0"),"✔ متوازنة"))))),IF(R739=0,"⚠ أضف سطر عهدة أولًا",IF(OR(C739="",N(G739)=0),"⚠ أكمل التاريخ والقيمة",IF(S739="","⚠ التاريخ خارج السنة المالية",IF(H739="","⚠ اختر بند الموازنة",IF(I739="مرفوض","✖ مرفوض من المدير",IF(I739&lt;&gt;"موافق","⏳ بانتظار موافقة المدير",IF(K739&lt;&gt;"نعم","⚠ غير مسوى مع الحسابات","✔ معتمد ومسوى")))))))))</f>
        <v/>
      </c>
      <c r="R739">
        <f>N(R738)+IF(A739="عهدة",1,0)</f>
        <v/>
      </c>
      <c r="S739">
        <f>IF(C739="","",IF(AND(C739&gt;=DATE(2026,9,1),C739&lt;=DATE(2027,8,31)),(YEAR(C739)-2026)*12+MONTH(C739)-8,""))</f>
        <v/>
      </c>
      <c r="T739">
        <f>IF(AND(A739="مصروف",R739&gt;0,I739="موافق",S739&lt;&gt;"",H739&lt;&gt;""),N(G739),0)</f>
        <v/>
      </c>
    </row>
    <row r="740">
      <c r="A740" s="19" t="n"/>
      <c r="B740" s="20">
        <f>IF(A740="","",IF(R740=0,"⚠ أضف سطر عهدة أولًا","BDR-"&amp;TEXT(R740,"000")))</f>
        <v/>
      </c>
      <c r="C740" s="21" t="n"/>
      <c r="D740" s="20">
        <f>IF(C740="","",IF(S740="","خارج السنة المالية",INDEX(القوائم!$D$2:$D$13,S740)))</f>
        <v/>
      </c>
      <c r="E740" s="22" t="n"/>
      <c r="F740" s="23" t="n"/>
      <c r="G740" s="23" t="n"/>
      <c r="H740" s="22" t="n"/>
      <c r="I740" s="19" t="n"/>
      <c r="J740" s="21" t="n"/>
      <c r="K740" s="19" t="n"/>
      <c r="L740" s="19" t="n"/>
      <c r="M740" s="21" t="n"/>
      <c r="N740" s="22" t="n"/>
      <c r="O740" s="24">
        <f>IF(A740&lt;&gt;"عهدة","",SUMIFS($G$8:$G$5007,$B$8:$B$5007,B740,$A$8:$A$5007,"مصروف",$I$8:$I$5007,"&lt;&gt;مرفوض"))</f>
        <v/>
      </c>
      <c r="P740" s="25">
        <f>IF(A740&lt;&gt;"عهدة","",N(F740)-O740)</f>
        <v/>
      </c>
      <c r="Q740" s="26">
        <f>IF(A740="","",IF(A740="عهدة",IF(N(F740)=0,"⚠ أدخل قيمة العهدة",IF(P740&lt;0,"⛔ عجز / زيادة مصروفات "&amp;TEXT(-P740,"#,##0"),IF(COUNTIFS($B$8:$B$5007,B740,$A$8:$A$5007,"مصروف",$I$8:$I$5007,"&lt;&gt;مرفوض",$K$8:$K$5007,"&lt;&gt;نعم")&gt;0,"⚠ "&amp;COUNTIFS($B$8:$B$5007,B740,$A$8:$A$5007,"مصروف",$I$8:$I$5007,"&lt;&gt;مرفوض",$K$8:$K$5007,"&lt;&gt;نعم")&amp;" مصروف غير مسوى",IF(L740="تمت التسوية",IF(P740=0,"✔ متوازنة وتمت التسوية","✔ تمت التسوية – متبقي "&amp;TEXT(P740,"#,##0")),IF(P740&gt;0,"متبقي "&amp;TEXT(P740,"#,##0"),"✔ متوازنة"))))),IF(R740=0,"⚠ أضف سطر عهدة أولًا",IF(OR(C740="",N(G740)=0),"⚠ أكمل التاريخ والقيمة",IF(S740="","⚠ التاريخ خارج السنة المالية",IF(H740="","⚠ اختر بند الموازنة",IF(I740="مرفوض","✖ مرفوض من المدير",IF(I740&lt;&gt;"موافق","⏳ بانتظار موافقة المدير",IF(K740&lt;&gt;"نعم","⚠ غير مسوى مع الحسابات","✔ معتمد ومسوى")))))))))</f>
        <v/>
      </c>
      <c r="R740">
        <f>N(R739)+IF(A740="عهدة",1,0)</f>
        <v/>
      </c>
      <c r="S740">
        <f>IF(C740="","",IF(AND(C740&gt;=DATE(2026,9,1),C740&lt;=DATE(2027,8,31)),(YEAR(C740)-2026)*12+MONTH(C740)-8,""))</f>
        <v/>
      </c>
      <c r="T740">
        <f>IF(AND(A740="مصروف",R740&gt;0,I740="موافق",S740&lt;&gt;"",H740&lt;&gt;""),N(G740),0)</f>
        <v/>
      </c>
    </row>
    <row r="741">
      <c r="A741" s="19" t="n"/>
      <c r="B741" s="20">
        <f>IF(A741="","",IF(R741=0,"⚠ أضف سطر عهدة أولًا","BDR-"&amp;TEXT(R741,"000")))</f>
        <v/>
      </c>
      <c r="C741" s="21" t="n"/>
      <c r="D741" s="20">
        <f>IF(C741="","",IF(S741="","خارج السنة المالية",INDEX(القوائم!$D$2:$D$13,S741)))</f>
        <v/>
      </c>
      <c r="E741" s="22" t="n"/>
      <c r="F741" s="23" t="n"/>
      <c r="G741" s="23" t="n"/>
      <c r="H741" s="22" t="n"/>
      <c r="I741" s="19" t="n"/>
      <c r="J741" s="21" t="n"/>
      <c r="K741" s="19" t="n"/>
      <c r="L741" s="19" t="n"/>
      <c r="M741" s="21" t="n"/>
      <c r="N741" s="22" t="n"/>
      <c r="O741" s="24">
        <f>IF(A741&lt;&gt;"عهدة","",SUMIFS($G$8:$G$5007,$B$8:$B$5007,B741,$A$8:$A$5007,"مصروف",$I$8:$I$5007,"&lt;&gt;مرفوض"))</f>
        <v/>
      </c>
      <c r="P741" s="25">
        <f>IF(A741&lt;&gt;"عهدة","",N(F741)-O741)</f>
        <v/>
      </c>
      <c r="Q741" s="26">
        <f>IF(A741="","",IF(A741="عهدة",IF(N(F741)=0,"⚠ أدخل قيمة العهدة",IF(P741&lt;0,"⛔ عجز / زيادة مصروفات "&amp;TEXT(-P741,"#,##0"),IF(COUNTIFS($B$8:$B$5007,B741,$A$8:$A$5007,"مصروف",$I$8:$I$5007,"&lt;&gt;مرفوض",$K$8:$K$5007,"&lt;&gt;نعم")&gt;0,"⚠ "&amp;COUNTIFS($B$8:$B$5007,B741,$A$8:$A$5007,"مصروف",$I$8:$I$5007,"&lt;&gt;مرفوض",$K$8:$K$5007,"&lt;&gt;نعم")&amp;" مصروف غير مسوى",IF(L741="تمت التسوية",IF(P741=0,"✔ متوازنة وتمت التسوية","✔ تمت التسوية – متبقي "&amp;TEXT(P741,"#,##0")),IF(P741&gt;0,"متبقي "&amp;TEXT(P741,"#,##0"),"✔ متوازنة"))))),IF(R741=0,"⚠ أضف سطر عهدة أولًا",IF(OR(C741="",N(G741)=0),"⚠ أكمل التاريخ والقيمة",IF(S741="","⚠ التاريخ خارج السنة المالية",IF(H741="","⚠ اختر بند الموازنة",IF(I741="مرفوض","✖ مرفوض من المدير",IF(I741&lt;&gt;"موافق","⏳ بانتظار موافقة المدير",IF(K741&lt;&gt;"نعم","⚠ غير مسوى مع الحسابات","✔ معتمد ومسوى")))))))))</f>
        <v/>
      </c>
      <c r="R741">
        <f>N(R740)+IF(A741="عهدة",1,0)</f>
        <v/>
      </c>
      <c r="S741">
        <f>IF(C741="","",IF(AND(C741&gt;=DATE(2026,9,1),C741&lt;=DATE(2027,8,31)),(YEAR(C741)-2026)*12+MONTH(C741)-8,""))</f>
        <v/>
      </c>
      <c r="T741">
        <f>IF(AND(A741="مصروف",R741&gt;0,I741="موافق",S741&lt;&gt;"",H741&lt;&gt;""),N(G741),0)</f>
        <v/>
      </c>
    </row>
    <row r="742">
      <c r="A742" s="19" t="n"/>
      <c r="B742" s="20">
        <f>IF(A742="","",IF(R742=0,"⚠ أضف سطر عهدة أولًا","BDR-"&amp;TEXT(R742,"000")))</f>
        <v/>
      </c>
      <c r="C742" s="21" t="n"/>
      <c r="D742" s="20">
        <f>IF(C742="","",IF(S742="","خارج السنة المالية",INDEX(القوائم!$D$2:$D$13,S742)))</f>
        <v/>
      </c>
      <c r="E742" s="22" t="n"/>
      <c r="F742" s="23" t="n"/>
      <c r="G742" s="23" t="n"/>
      <c r="H742" s="22" t="n"/>
      <c r="I742" s="19" t="n"/>
      <c r="J742" s="21" t="n"/>
      <c r="K742" s="19" t="n"/>
      <c r="L742" s="19" t="n"/>
      <c r="M742" s="21" t="n"/>
      <c r="N742" s="22" t="n"/>
      <c r="O742" s="24">
        <f>IF(A742&lt;&gt;"عهدة","",SUMIFS($G$8:$G$5007,$B$8:$B$5007,B742,$A$8:$A$5007,"مصروف",$I$8:$I$5007,"&lt;&gt;مرفوض"))</f>
        <v/>
      </c>
      <c r="P742" s="25">
        <f>IF(A742&lt;&gt;"عهدة","",N(F742)-O742)</f>
        <v/>
      </c>
      <c r="Q742" s="26">
        <f>IF(A742="","",IF(A742="عهدة",IF(N(F742)=0,"⚠ أدخل قيمة العهدة",IF(P742&lt;0,"⛔ عجز / زيادة مصروفات "&amp;TEXT(-P742,"#,##0"),IF(COUNTIFS($B$8:$B$5007,B742,$A$8:$A$5007,"مصروف",$I$8:$I$5007,"&lt;&gt;مرفوض",$K$8:$K$5007,"&lt;&gt;نعم")&gt;0,"⚠ "&amp;COUNTIFS($B$8:$B$5007,B742,$A$8:$A$5007,"مصروف",$I$8:$I$5007,"&lt;&gt;مرفوض",$K$8:$K$5007,"&lt;&gt;نعم")&amp;" مصروف غير مسوى",IF(L742="تمت التسوية",IF(P742=0,"✔ متوازنة وتمت التسوية","✔ تمت التسوية – متبقي "&amp;TEXT(P742,"#,##0")),IF(P742&gt;0,"متبقي "&amp;TEXT(P742,"#,##0"),"✔ متوازنة"))))),IF(R742=0,"⚠ أضف سطر عهدة أولًا",IF(OR(C742="",N(G742)=0),"⚠ أكمل التاريخ والقيمة",IF(S742="","⚠ التاريخ خارج السنة المالية",IF(H742="","⚠ اختر بند الموازنة",IF(I742="مرفوض","✖ مرفوض من المدير",IF(I742&lt;&gt;"موافق","⏳ بانتظار موافقة المدير",IF(K742&lt;&gt;"نعم","⚠ غير مسوى مع الحسابات","✔ معتمد ومسوى")))))))))</f>
        <v/>
      </c>
      <c r="R742">
        <f>N(R741)+IF(A742="عهدة",1,0)</f>
        <v/>
      </c>
      <c r="S742">
        <f>IF(C742="","",IF(AND(C742&gt;=DATE(2026,9,1),C742&lt;=DATE(2027,8,31)),(YEAR(C742)-2026)*12+MONTH(C742)-8,""))</f>
        <v/>
      </c>
      <c r="T742">
        <f>IF(AND(A742="مصروف",R742&gt;0,I742="موافق",S742&lt;&gt;"",H742&lt;&gt;""),N(G742),0)</f>
        <v/>
      </c>
    </row>
    <row r="743">
      <c r="A743" s="19" t="n"/>
      <c r="B743" s="20">
        <f>IF(A743="","",IF(R743=0,"⚠ أضف سطر عهدة أولًا","BDR-"&amp;TEXT(R743,"000")))</f>
        <v/>
      </c>
      <c r="C743" s="21" t="n"/>
      <c r="D743" s="20">
        <f>IF(C743="","",IF(S743="","خارج السنة المالية",INDEX(القوائم!$D$2:$D$13,S743)))</f>
        <v/>
      </c>
      <c r="E743" s="22" t="n"/>
      <c r="F743" s="23" t="n"/>
      <c r="G743" s="23" t="n"/>
      <c r="H743" s="22" t="n"/>
      <c r="I743" s="19" t="n"/>
      <c r="J743" s="21" t="n"/>
      <c r="K743" s="19" t="n"/>
      <c r="L743" s="19" t="n"/>
      <c r="M743" s="21" t="n"/>
      <c r="N743" s="22" t="n"/>
      <c r="O743" s="24">
        <f>IF(A743&lt;&gt;"عهدة","",SUMIFS($G$8:$G$5007,$B$8:$B$5007,B743,$A$8:$A$5007,"مصروف",$I$8:$I$5007,"&lt;&gt;مرفوض"))</f>
        <v/>
      </c>
      <c r="P743" s="25">
        <f>IF(A743&lt;&gt;"عهدة","",N(F743)-O743)</f>
        <v/>
      </c>
      <c r="Q743" s="26">
        <f>IF(A743="","",IF(A743="عهدة",IF(N(F743)=0,"⚠ أدخل قيمة العهدة",IF(P743&lt;0,"⛔ عجز / زيادة مصروفات "&amp;TEXT(-P743,"#,##0"),IF(COUNTIFS($B$8:$B$5007,B743,$A$8:$A$5007,"مصروف",$I$8:$I$5007,"&lt;&gt;مرفوض",$K$8:$K$5007,"&lt;&gt;نعم")&gt;0,"⚠ "&amp;COUNTIFS($B$8:$B$5007,B743,$A$8:$A$5007,"مصروف",$I$8:$I$5007,"&lt;&gt;مرفوض",$K$8:$K$5007,"&lt;&gt;نعم")&amp;" مصروف غير مسوى",IF(L743="تمت التسوية",IF(P743=0,"✔ متوازنة وتمت التسوية","✔ تمت التسوية – متبقي "&amp;TEXT(P743,"#,##0")),IF(P743&gt;0,"متبقي "&amp;TEXT(P743,"#,##0"),"✔ متوازنة"))))),IF(R743=0,"⚠ أضف سطر عهدة أولًا",IF(OR(C743="",N(G743)=0),"⚠ أكمل التاريخ والقيمة",IF(S743="","⚠ التاريخ خارج السنة المالية",IF(H743="","⚠ اختر بند الموازنة",IF(I743="مرفوض","✖ مرفوض من المدير",IF(I743&lt;&gt;"موافق","⏳ بانتظار موافقة المدير",IF(K743&lt;&gt;"نعم","⚠ غير مسوى مع الحسابات","✔ معتمد ومسوى")))))))))</f>
        <v/>
      </c>
      <c r="R743">
        <f>N(R742)+IF(A743="عهدة",1,0)</f>
        <v/>
      </c>
      <c r="S743">
        <f>IF(C743="","",IF(AND(C743&gt;=DATE(2026,9,1),C743&lt;=DATE(2027,8,31)),(YEAR(C743)-2026)*12+MONTH(C743)-8,""))</f>
        <v/>
      </c>
      <c r="T743">
        <f>IF(AND(A743="مصروف",R743&gt;0,I743="موافق",S743&lt;&gt;"",H743&lt;&gt;""),N(G743),0)</f>
        <v/>
      </c>
    </row>
    <row r="744">
      <c r="A744" s="19" t="n"/>
      <c r="B744" s="20">
        <f>IF(A744="","",IF(R744=0,"⚠ أضف سطر عهدة أولًا","BDR-"&amp;TEXT(R744,"000")))</f>
        <v/>
      </c>
      <c r="C744" s="21" t="n"/>
      <c r="D744" s="20">
        <f>IF(C744="","",IF(S744="","خارج السنة المالية",INDEX(القوائم!$D$2:$D$13,S744)))</f>
        <v/>
      </c>
      <c r="E744" s="22" t="n"/>
      <c r="F744" s="23" t="n"/>
      <c r="G744" s="23" t="n"/>
      <c r="H744" s="22" t="n"/>
      <c r="I744" s="19" t="n"/>
      <c r="J744" s="21" t="n"/>
      <c r="K744" s="19" t="n"/>
      <c r="L744" s="19" t="n"/>
      <c r="M744" s="21" t="n"/>
      <c r="N744" s="22" t="n"/>
      <c r="O744" s="24">
        <f>IF(A744&lt;&gt;"عهدة","",SUMIFS($G$8:$G$5007,$B$8:$B$5007,B744,$A$8:$A$5007,"مصروف",$I$8:$I$5007,"&lt;&gt;مرفوض"))</f>
        <v/>
      </c>
      <c r="P744" s="25">
        <f>IF(A744&lt;&gt;"عهدة","",N(F744)-O744)</f>
        <v/>
      </c>
      <c r="Q744" s="26">
        <f>IF(A744="","",IF(A744="عهدة",IF(N(F744)=0,"⚠ أدخل قيمة العهدة",IF(P744&lt;0,"⛔ عجز / زيادة مصروفات "&amp;TEXT(-P744,"#,##0"),IF(COUNTIFS($B$8:$B$5007,B744,$A$8:$A$5007,"مصروف",$I$8:$I$5007,"&lt;&gt;مرفوض",$K$8:$K$5007,"&lt;&gt;نعم")&gt;0,"⚠ "&amp;COUNTIFS($B$8:$B$5007,B744,$A$8:$A$5007,"مصروف",$I$8:$I$5007,"&lt;&gt;مرفوض",$K$8:$K$5007,"&lt;&gt;نعم")&amp;" مصروف غير مسوى",IF(L744="تمت التسوية",IF(P744=0,"✔ متوازنة وتمت التسوية","✔ تمت التسوية – متبقي "&amp;TEXT(P744,"#,##0")),IF(P744&gt;0,"متبقي "&amp;TEXT(P744,"#,##0"),"✔ متوازنة"))))),IF(R744=0,"⚠ أضف سطر عهدة أولًا",IF(OR(C744="",N(G744)=0),"⚠ أكمل التاريخ والقيمة",IF(S744="","⚠ التاريخ خارج السنة المالية",IF(H744="","⚠ اختر بند الموازنة",IF(I744="مرفوض","✖ مرفوض من المدير",IF(I744&lt;&gt;"موافق","⏳ بانتظار موافقة المدير",IF(K744&lt;&gt;"نعم","⚠ غير مسوى مع الحسابات","✔ معتمد ومسوى")))))))))</f>
        <v/>
      </c>
      <c r="R744">
        <f>N(R743)+IF(A744="عهدة",1,0)</f>
        <v/>
      </c>
      <c r="S744">
        <f>IF(C744="","",IF(AND(C744&gt;=DATE(2026,9,1),C744&lt;=DATE(2027,8,31)),(YEAR(C744)-2026)*12+MONTH(C744)-8,""))</f>
        <v/>
      </c>
      <c r="T744">
        <f>IF(AND(A744="مصروف",R744&gt;0,I744="موافق",S744&lt;&gt;"",H744&lt;&gt;""),N(G744),0)</f>
        <v/>
      </c>
    </row>
    <row r="745">
      <c r="A745" s="19" t="n"/>
      <c r="B745" s="20">
        <f>IF(A745="","",IF(R745=0,"⚠ أضف سطر عهدة أولًا","BDR-"&amp;TEXT(R745,"000")))</f>
        <v/>
      </c>
      <c r="C745" s="21" t="n"/>
      <c r="D745" s="20">
        <f>IF(C745="","",IF(S745="","خارج السنة المالية",INDEX(القوائم!$D$2:$D$13,S745)))</f>
        <v/>
      </c>
      <c r="E745" s="22" t="n"/>
      <c r="F745" s="23" t="n"/>
      <c r="G745" s="23" t="n"/>
      <c r="H745" s="22" t="n"/>
      <c r="I745" s="19" t="n"/>
      <c r="J745" s="21" t="n"/>
      <c r="K745" s="19" t="n"/>
      <c r="L745" s="19" t="n"/>
      <c r="M745" s="21" t="n"/>
      <c r="N745" s="22" t="n"/>
      <c r="O745" s="24">
        <f>IF(A745&lt;&gt;"عهدة","",SUMIFS($G$8:$G$5007,$B$8:$B$5007,B745,$A$8:$A$5007,"مصروف",$I$8:$I$5007,"&lt;&gt;مرفوض"))</f>
        <v/>
      </c>
      <c r="P745" s="25">
        <f>IF(A745&lt;&gt;"عهدة","",N(F745)-O745)</f>
        <v/>
      </c>
      <c r="Q745" s="26">
        <f>IF(A745="","",IF(A745="عهدة",IF(N(F745)=0,"⚠ أدخل قيمة العهدة",IF(P745&lt;0,"⛔ عجز / زيادة مصروفات "&amp;TEXT(-P745,"#,##0"),IF(COUNTIFS($B$8:$B$5007,B745,$A$8:$A$5007,"مصروف",$I$8:$I$5007,"&lt;&gt;مرفوض",$K$8:$K$5007,"&lt;&gt;نعم")&gt;0,"⚠ "&amp;COUNTIFS($B$8:$B$5007,B745,$A$8:$A$5007,"مصروف",$I$8:$I$5007,"&lt;&gt;مرفوض",$K$8:$K$5007,"&lt;&gt;نعم")&amp;" مصروف غير مسوى",IF(L745="تمت التسوية",IF(P745=0,"✔ متوازنة وتمت التسوية","✔ تمت التسوية – متبقي "&amp;TEXT(P745,"#,##0")),IF(P745&gt;0,"متبقي "&amp;TEXT(P745,"#,##0"),"✔ متوازنة"))))),IF(R745=0,"⚠ أضف سطر عهدة أولًا",IF(OR(C745="",N(G745)=0),"⚠ أكمل التاريخ والقيمة",IF(S745="","⚠ التاريخ خارج السنة المالية",IF(H745="","⚠ اختر بند الموازنة",IF(I745="مرفوض","✖ مرفوض من المدير",IF(I745&lt;&gt;"موافق","⏳ بانتظار موافقة المدير",IF(K745&lt;&gt;"نعم","⚠ غير مسوى مع الحسابات","✔ معتمد ومسوى")))))))))</f>
        <v/>
      </c>
      <c r="R745">
        <f>N(R744)+IF(A745="عهدة",1,0)</f>
        <v/>
      </c>
      <c r="S745">
        <f>IF(C745="","",IF(AND(C745&gt;=DATE(2026,9,1),C745&lt;=DATE(2027,8,31)),(YEAR(C745)-2026)*12+MONTH(C745)-8,""))</f>
        <v/>
      </c>
      <c r="T745">
        <f>IF(AND(A745="مصروف",R745&gt;0,I745="موافق",S745&lt;&gt;"",H745&lt;&gt;""),N(G745),0)</f>
        <v/>
      </c>
    </row>
    <row r="746">
      <c r="A746" s="19" t="n"/>
      <c r="B746" s="20">
        <f>IF(A746="","",IF(R746=0,"⚠ أضف سطر عهدة أولًا","BDR-"&amp;TEXT(R746,"000")))</f>
        <v/>
      </c>
      <c r="C746" s="21" t="n"/>
      <c r="D746" s="20">
        <f>IF(C746="","",IF(S746="","خارج السنة المالية",INDEX(القوائم!$D$2:$D$13,S746)))</f>
        <v/>
      </c>
      <c r="E746" s="22" t="n"/>
      <c r="F746" s="23" t="n"/>
      <c r="G746" s="23" t="n"/>
      <c r="H746" s="22" t="n"/>
      <c r="I746" s="19" t="n"/>
      <c r="J746" s="21" t="n"/>
      <c r="K746" s="19" t="n"/>
      <c r="L746" s="19" t="n"/>
      <c r="M746" s="21" t="n"/>
      <c r="N746" s="22" t="n"/>
      <c r="O746" s="24">
        <f>IF(A746&lt;&gt;"عهدة","",SUMIFS($G$8:$G$5007,$B$8:$B$5007,B746,$A$8:$A$5007,"مصروف",$I$8:$I$5007,"&lt;&gt;مرفوض"))</f>
        <v/>
      </c>
      <c r="P746" s="25">
        <f>IF(A746&lt;&gt;"عهدة","",N(F746)-O746)</f>
        <v/>
      </c>
      <c r="Q746" s="26">
        <f>IF(A746="","",IF(A746="عهدة",IF(N(F746)=0,"⚠ أدخل قيمة العهدة",IF(P746&lt;0,"⛔ عجز / زيادة مصروفات "&amp;TEXT(-P746,"#,##0"),IF(COUNTIFS($B$8:$B$5007,B746,$A$8:$A$5007,"مصروف",$I$8:$I$5007,"&lt;&gt;مرفوض",$K$8:$K$5007,"&lt;&gt;نعم")&gt;0,"⚠ "&amp;COUNTIFS($B$8:$B$5007,B746,$A$8:$A$5007,"مصروف",$I$8:$I$5007,"&lt;&gt;مرفوض",$K$8:$K$5007,"&lt;&gt;نعم")&amp;" مصروف غير مسوى",IF(L746="تمت التسوية",IF(P746=0,"✔ متوازنة وتمت التسوية","✔ تمت التسوية – متبقي "&amp;TEXT(P746,"#,##0")),IF(P746&gt;0,"متبقي "&amp;TEXT(P746,"#,##0"),"✔ متوازنة"))))),IF(R746=0,"⚠ أضف سطر عهدة أولًا",IF(OR(C746="",N(G746)=0),"⚠ أكمل التاريخ والقيمة",IF(S746="","⚠ التاريخ خارج السنة المالية",IF(H746="","⚠ اختر بند الموازنة",IF(I746="مرفوض","✖ مرفوض من المدير",IF(I746&lt;&gt;"موافق","⏳ بانتظار موافقة المدير",IF(K746&lt;&gt;"نعم","⚠ غير مسوى مع الحسابات","✔ معتمد ومسوى")))))))))</f>
        <v/>
      </c>
      <c r="R746">
        <f>N(R745)+IF(A746="عهدة",1,0)</f>
        <v/>
      </c>
      <c r="S746">
        <f>IF(C746="","",IF(AND(C746&gt;=DATE(2026,9,1),C746&lt;=DATE(2027,8,31)),(YEAR(C746)-2026)*12+MONTH(C746)-8,""))</f>
        <v/>
      </c>
      <c r="T746">
        <f>IF(AND(A746="مصروف",R746&gt;0,I746="موافق",S746&lt;&gt;"",H746&lt;&gt;""),N(G746),0)</f>
        <v/>
      </c>
    </row>
    <row r="747">
      <c r="A747" s="19" t="n"/>
      <c r="B747" s="20">
        <f>IF(A747="","",IF(R747=0,"⚠ أضف سطر عهدة أولًا","BDR-"&amp;TEXT(R747,"000")))</f>
        <v/>
      </c>
      <c r="C747" s="21" t="n"/>
      <c r="D747" s="20">
        <f>IF(C747="","",IF(S747="","خارج السنة المالية",INDEX(القوائم!$D$2:$D$13,S747)))</f>
        <v/>
      </c>
      <c r="E747" s="22" t="n"/>
      <c r="F747" s="23" t="n"/>
      <c r="G747" s="23" t="n"/>
      <c r="H747" s="22" t="n"/>
      <c r="I747" s="19" t="n"/>
      <c r="J747" s="21" t="n"/>
      <c r="K747" s="19" t="n"/>
      <c r="L747" s="19" t="n"/>
      <c r="M747" s="21" t="n"/>
      <c r="N747" s="22" t="n"/>
      <c r="O747" s="24">
        <f>IF(A747&lt;&gt;"عهدة","",SUMIFS($G$8:$G$5007,$B$8:$B$5007,B747,$A$8:$A$5007,"مصروف",$I$8:$I$5007,"&lt;&gt;مرفوض"))</f>
        <v/>
      </c>
      <c r="P747" s="25">
        <f>IF(A747&lt;&gt;"عهدة","",N(F747)-O747)</f>
        <v/>
      </c>
      <c r="Q747" s="26">
        <f>IF(A747="","",IF(A747="عهدة",IF(N(F747)=0,"⚠ أدخل قيمة العهدة",IF(P747&lt;0,"⛔ عجز / زيادة مصروفات "&amp;TEXT(-P747,"#,##0"),IF(COUNTIFS($B$8:$B$5007,B747,$A$8:$A$5007,"مصروف",$I$8:$I$5007,"&lt;&gt;مرفوض",$K$8:$K$5007,"&lt;&gt;نعم")&gt;0,"⚠ "&amp;COUNTIFS($B$8:$B$5007,B747,$A$8:$A$5007,"مصروف",$I$8:$I$5007,"&lt;&gt;مرفوض",$K$8:$K$5007,"&lt;&gt;نعم")&amp;" مصروف غير مسوى",IF(L747="تمت التسوية",IF(P747=0,"✔ متوازنة وتمت التسوية","✔ تمت التسوية – متبقي "&amp;TEXT(P747,"#,##0")),IF(P747&gt;0,"متبقي "&amp;TEXT(P747,"#,##0"),"✔ متوازنة"))))),IF(R747=0,"⚠ أضف سطر عهدة أولًا",IF(OR(C747="",N(G747)=0),"⚠ أكمل التاريخ والقيمة",IF(S747="","⚠ التاريخ خارج السنة المالية",IF(H747="","⚠ اختر بند الموازنة",IF(I747="مرفوض","✖ مرفوض من المدير",IF(I747&lt;&gt;"موافق","⏳ بانتظار موافقة المدير",IF(K747&lt;&gt;"نعم","⚠ غير مسوى مع الحسابات","✔ معتمد ومسوى")))))))))</f>
        <v/>
      </c>
      <c r="R747">
        <f>N(R746)+IF(A747="عهدة",1,0)</f>
        <v/>
      </c>
      <c r="S747">
        <f>IF(C747="","",IF(AND(C747&gt;=DATE(2026,9,1),C747&lt;=DATE(2027,8,31)),(YEAR(C747)-2026)*12+MONTH(C747)-8,""))</f>
        <v/>
      </c>
      <c r="T747">
        <f>IF(AND(A747="مصروف",R747&gt;0,I747="موافق",S747&lt;&gt;"",H747&lt;&gt;""),N(G747),0)</f>
        <v/>
      </c>
    </row>
    <row r="748">
      <c r="A748" s="19" t="n"/>
      <c r="B748" s="20">
        <f>IF(A748="","",IF(R748=0,"⚠ أضف سطر عهدة أولًا","BDR-"&amp;TEXT(R748,"000")))</f>
        <v/>
      </c>
      <c r="C748" s="21" t="n"/>
      <c r="D748" s="20">
        <f>IF(C748="","",IF(S748="","خارج السنة المالية",INDEX(القوائم!$D$2:$D$13,S748)))</f>
        <v/>
      </c>
      <c r="E748" s="22" t="n"/>
      <c r="F748" s="23" t="n"/>
      <c r="G748" s="23" t="n"/>
      <c r="H748" s="22" t="n"/>
      <c r="I748" s="19" t="n"/>
      <c r="J748" s="21" t="n"/>
      <c r="K748" s="19" t="n"/>
      <c r="L748" s="19" t="n"/>
      <c r="M748" s="21" t="n"/>
      <c r="N748" s="22" t="n"/>
      <c r="O748" s="24">
        <f>IF(A748&lt;&gt;"عهدة","",SUMIFS($G$8:$G$5007,$B$8:$B$5007,B748,$A$8:$A$5007,"مصروف",$I$8:$I$5007,"&lt;&gt;مرفوض"))</f>
        <v/>
      </c>
      <c r="P748" s="25">
        <f>IF(A748&lt;&gt;"عهدة","",N(F748)-O748)</f>
        <v/>
      </c>
      <c r="Q748" s="26">
        <f>IF(A748="","",IF(A748="عهدة",IF(N(F748)=0,"⚠ أدخل قيمة العهدة",IF(P748&lt;0,"⛔ عجز / زيادة مصروفات "&amp;TEXT(-P748,"#,##0"),IF(COUNTIFS($B$8:$B$5007,B748,$A$8:$A$5007,"مصروف",$I$8:$I$5007,"&lt;&gt;مرفوض",$K$8:$K$5007,"&lt;&gt;نعم")&gt;0,"⚠ "&amp;COUNTIFS($B$8:$B$5007,B748,$A$8:$A$5007,"مصروف",$I$8:$I$5007,"&lt;&gt;مرفوض",$K$8:$K$5007,"&lt;&gt;نعم")&amp;" مصروف غير مسوى",IF(L748="تمت التسوية",IF(P748=0,"✔ متوازنة وتمت التسوية","✔ تمت التسوية – متبقي "&amp;TEXT(P748,"#,##0")),IF(P748&gt;0,"متبقي "&amp;TEXT(P748,"#,##0"),"✔ متوازنة"))))),IF(R748=0,"⚠ أضف سطر عهدة أولًا",IF(OR(C748="",N(G748)=0),"⚠ أكمل التاريخ والقيمة",IF(S748="","⚠ التاريخ خارج السنة المالية",IF(H748="","⚠ اختر بند الموازنة",IF(I748="مرفوض","✖ مرفوض من المدير",IF(I748&lt;&gt;"موافق","⏳ بانتظار موافقة المدير",IF(K748&lt;&gt;"نعم","⚠ غير مسوى مع الحسابات","✔ معتمد ومسوى")))))))))</f>
        <v/>
      </c>
      <c r="R748">
        <f>N(R747)+IF(A748="عهدة",1,0)</f>
        <v/>
      </c>
      <c r="S748">
        <f>IF(C748="","",IF(AND(C748&gt;=DATE(2026,9,1),C748&lt;=DATE(2027,8,31)),(YEAR(C748)-2026)*12+MONTH(C748)-8,""))</f>
        <v/>
      </c>
      <c r="T748">
        <f>IF(AND(A748="مصروف",R748&gt;0,I748="موافق",S748&lt;&gt;"",H748&lt;&gt;""),N(G748),0)</f>
        <v/>
      </c>
    </row>
    <row r="749">
      <c r="A749" s="19" t="n"/>
      <c r="B749" s="20">
        <f>IF(A749="","",IF(R749=0,"⚠ أضف سطر عهدة أولًا","BDR-"&amp;TEXT(R749,"000")))</f>
        <v/>
      </c>
      <c r="C749" s="21" t="n"/>
      <c r="D749" s="20">
        <f>IF(C749="","",IF(S749="","خارج السنة المالية",INDEX(القوائم!$D$2:$D$13,S749)))</f>
        <v/>
      </c>
      <c r="E749" s="22" t="n"/>
      <c r="F749" s="23" t="n"/>
      <c r="G749" s="23" t="n"/>
      <c r="H749" s="22" t="n"/>
      <c r="I749" s="19" t="n"/>
      <c r="J749" s="21" t="n"/>
      <c r="K749" s="19" t="n"/>
      <c r="L749" s="19" t="n"/>
      <c r="M749" s="21" t="n"/>
      <c r="N749" s="22" t="n"/>
      <c r="O749" s="24">
        <f>IF(A749&lt;&gt;"عهدة","",SUMIFS($G$8:$G$5007,$B$8:$B$5007,B749,$A$8:$A$5007,"مصروف",$I$8:$I$5007,"&lt;&gt;مرفوض"))</f>
        <v/>
      </c>
      <c r="P749" s="25">
        <f>IF(A749&lt;&gt;"عهدة","",N(F749)-O749)</f>
        <v/>
      </c>
      <c r="Q749" s="26">
        <f>IF(A749="","",IF(A749="عهدة",IF(N(F749)=0,"⚠ أدخل قيمة العهدة",IF(P749&lt;0,"⛔ عجز / زيادة مصروفات "&amp;TEXT(-P749,"#,##0"),IF(COUNTIFS($B$8:$B$5007,B749,$A$8:$A$5007,"مصروف",$I$8:$I$5007,"&lt;&gt;مرفوض",$K$8:$K$5007,"&lt;&gt;نعم")&gt;0,"⚠ "&amp;COUNTIFS($B$8:$B$5007,B749,$A$8:$A$5007,"مصروف",$I$8:$I$5007,"&lt;&gt;مرفوض",$K$8:$K$5007,"&lt;&gt;نعم")&amp;" مصروف غير مسوى",IF(L749="تمت التسوية",IF(P749=0,"✔ متوازنة وتمت التسوية","✔ تمت التسوية – متبقي "&amp;TEXT(P749,"#,##0")),IF(P749&gt;0,"متبقي "&amp;TEXT(P749,"#,##0"),"✔ متوازنة"))))),IF(R749=0,"⚠ أضف سطر عهدة أولًا",IF(OR(C749="",N(G749)=0),"⚠ أكمل التاريخ والقيمة",IF(S749="","⚠ التاريخ خارج السنة المالية",IF(H749="","⚠ اختر بند الموازنة",IF(I749="مرفوض","✖ مرفوض من المدير",IF(I749&lt;&gt;"موافق","⏳ بانتظار موافقة المدير",IF(K749&lt;&gt;"نعم","⚠ غير مسوى مع الحسابات","✔ معتمد ومسوى")))))))))</f>
        <v/>
      </c>
      <c r="R749">
        <f>N(R748)+IF(A749="عهدة",1,0)</f>
        <v/>
      </c>
      <c r="S749">
        <f>IF(C749="","",IF(AND(C749&gt;=DATE(2026,9,1),C749&lt;=DATE(2027,8,31)),(YEAR(C749)-2026)*12+MONTH(C749)-8,""))</f>
        <v/>
      </c>
      <c r="T749">
        <f>IF(AND(A749="مصروف",R749&gt;0,I749="موافق",S749&lt;&gt;"",H749&lt;&gt;""),N(G749),0)</f>
        <v/>
      </c>
    </row>
    <row r="750">
      <c r="A750" s="19" t="n"/>
      <c r="B750" s="20">
        <f>IF(A750="","",IF(R750=0,"⚠ أضف سطر عهدة أولًا","BDR-"&amp;TEXT(R750,"000")))</f>
        <v/>
      </c>
      <c r="C750" s="21" t="n"/>
      <c r="D750" s="20">
        <f>IF(C750="","",IF(S750="","خارج السنة المالية",INDEX(القوائم!$D$2:$D$13,S750)))</f>
        <v/>
      </c>
      <c r="E750" s="22" t="n"/>
      <c r="F750" s="23" t="n"/>
      <c r="G750" s="23" t="n"/>
      <c r="H750" s="22" t="n"/>
      <c r="I750" s="19" t="n"/>
      <c r="J750" s="21" t="n"/>
      <c r="K750" s="19" t="n"/>
      <c r="L750" s="19" t="n"/>
      <c r="M750" s="21" t="n"/>
      <c r="N750" s="22" t="n"/>
      <c r="O750" s="24">
        <f>IF(A750&lt;&gt;"عهدة","",SUMIFS($G$8:$G$5007,$B$8:$B$5007,B750,$A$8:$A$5007,"مصروف",$I$8:$I$5007,"&lt;&gt;مرفوض"))</f>
        <v/>
      </c>
      <c r="P750" s="25">
        <f>IF(A750&lt;&gt;"عهدة","",N(F750)-O750)</f>
        <v/>
      </c>
      <c r="Q750" s="26">
        <f>IF(A750="","",IF(A750="عهدة",IF(N(F750)=0,"⚠ أدخل قيمة العهدة",IF(P750&lt;0,"⛔ عجز / زيادة مصروفات "&amp;TEXT(-P750,"#,##0"),IF(COUNTIFS($B$8:$B$5007,B750,$A$8:$A$5007,"مصروف",$I$8:$I$5007,"&lt;&gt;مرفوض",$K$8:$K$5007,"&lt;&gt;نعم")&gt;0,"⚠ "&amp;COUNTIFS($B$8:$B$5007,B750,$A$8:$A$5007,"مصروف",$I$8:$I$5007,"&lt;&gt;مرفوض",$K$8:$K$5007,"&lt;&gt;نعم")&amp;" مصروف غير مسوى",IF(L750="تمت التسوية",IF(P750=0,"✔ متوازنة وتمت التسوية","✔ تمت التسوية – متبقي "&amp;TEXT(P750,"#,##0")),IF(P750&gt;0,"متبقي "&amp;TEXT(P750,"#,##0"),"✔ متوازنة"))))),IF(R750=0,"⚠ أضف سطر عهدة أولًا",IF(OR(C750="",N(G750)=0),"⚠ أكمل التاريخ والقيمة",IF(S750="","⚠ التاريخ خارج السنة المالية",IF(H750="","⚠ اختر بند الموازنة",IF(I750="مرفوض","✖ مرفوض من المدير",IF(I750&lt;&gt;"موافق","⏳ بانتظار موافقة المدير",IF(K750&lt;&gt;"نعم","⚠ غير مسوى مع الحسابات","✔ معتمد ومسوى")))))))))</f>
        <v/>
      </c>
      <c r="R750">
        <f>N(R749)+IF(A750="عهدة",1,0)</f>
        <v/>
      </c>
      <c r="S750">
        <f>IF(C750="","",IF(AND(C750&gt;=DATE(2026,9,1),C750&lt;=DATE(2027,8,31)),(YEAR(C750)-2026)*12+MONTH(C750)-8,""))</f>
        <v/>
      </c>
      <c r="T750">
        <f>IF(AND(A750="مصروف",R750&gt;0,I750="موافق",S750&lt;&gt;"",H750&lt;&gt;""),N(G750),0)</f>
        <v/>
      </c>
    </row>
    <row r="751">
      <c r="A751" s="19" t="n"/>
      <c r="B751" s="20">
        <f>IF(A751="","",IF(R751=0,"⚠ أضف سطر عهدة أولًا","BDR-"&amp;TEXT(R751,"000")))</f>
        <v/>
      </c>
      <c r="C751" s="21" t="n"/>
      <c r="D751" s="20">
        <f>IF(C751="","",IF(S751="","خارج السنة المالية",INDEX(القوائم!$D$2:$D$13,S751)))</f>
        <v/>
      </c>
      <c r="E751" s="22" t="n"/>
      <c r="F751" s="23" t="n"/>
      <c r="G751" s="23" t="n"/>
      <c r="H751" s="22" t="n"/>
      <c r="I751" s="19" t="n"/>
      <c r="J751" s="21" t="n"/>
      <c r="K751" s="19" t="n"/>
      <c r="L751" s="19" t="n"/>
      <c r="M751" s="21" t="n"/>
      <c r="N751" s="22" t="n"/>
      <c r="O751" s="24">
        <f>IF(A751&lt;&gt;"عهدة","",SUMIFS($G$8:$G$5007,$B$8:$B$5007,B751,$A$8:$A$5007,"مصروف",$I$8:$I$5007,"&lt;&gt;مرفوض"))</f>
        <v/>
      </c>
      <c r="P751" s="25">
        <f>IF(A751&lt;&gt;"عهدة","",N(F751)-O751)</f>
        <v/>
      </c>
      <c r="Q751" s="26">
        <f>IF(A751="","",IF(A751="عهدة",IF(N(F751)=0,"⚠ أدخل قيمة العهدة",IF(P751&lt;0,"⛔ عجز / زيادة مصروفات "&amp;TEXT(-P751,"#,##0"),IF(COUNTIFS($B$8:$B$5007,B751,$A$8:$A$5007,"مصروف",$I$8:$I$5007,"&lt;&gt;مرفوض",$K$8:$K$5007,"&lt;&gt;نعم")&gt;0,"⚠ "&amp;COUNTIFS($B$8:$B$5007,B751,$A$8:$A$5007,"مصروف",$I$8:$I$5007,"&lt;&gt;مرفوض",$K$8:$K$5007,"&lt;&gt;نعم")&amp;" مصروف غير مسوى",IF(L751="تمت التسوية",IF(P751=0,"✔ متوازنة وتمت التسوية","✔ تمت التسوية – متبقي "&amp;TEXT(P751,"#,##0")),IF(P751&gt;0,"متبقي "&amp;TEXT(P751,"#,##0"),"✔ متوازنة"))))),IF(R751=0,"⚠ أضف سطر عهدة أولًا",IF(OR(C751="",N(G751)=0),"⚠ أكمل التاريخ والقيمة",IF(S751="","⚠ التاريخ خارج السنة المالية",IF(H751="","⚠ اختر بند الموازنة",IF(I751="مرفوض","✖ مرفوض من المدير",IF(I751&lt;&gt;"موافق","⏳ بانتظار موافقة المدير",IF(K751&lt;&gt;"نعم","⚠ غير مسوى مع الحسابات","✔ معتمد ومسوى")))))))))</f>
        <v/>
      </c>
      <c r="R751">
        <f>N(R750)+IF(A751="عهدة",1,0)</f>
        <v/>
      </c>
      <c r="S751">
        <f>IF(C751="","",IF(AND(C751&gt;=DATE(2026,9,1),C751&lt;=DATE(2027,8,31)),(YEAR(C751)-2026)*12+MONTH(C751)-8,""))</f>
        <v/>
      </c>
      <c r="T751">
        <f>IF(AND(A751="مصروف",R751&gt;0,I751="موافق",S751&lt;&gt;"",H751&lt;&gt;""),N(G751),0)</f>
        <v/>
      </c>
    </row>
    <row r="752">
      <c r="A752" s="19" t="n"/>
      <c r="B752" s="20">
        <f>IF(A752="","",IF(R752=0,"⚠ أضف سطر عهدة أولًا","BDR-"&amp;TEXT(R752,"000")))</f>
        <v/>
      </c>
      <c r="C752" s="21" t="n"/>
      <c r="D752" s="20">
        <f>IF(C752="","",IF(S752="","خارج السنة المالية",INDEX(القوائم!$D$2:$D$13,S752)))</f>
        <v/>
      </c>
      <c r="E752" s="22" t="n"/>
      <c r="F752" s="23" t="n"/>
      <c r="G752" s="23" t="n"/>
      <c r="H752" s="22" t="n"/>
      <c r="I752" s="19" t="n"/>
      <c r="J752" s="21" t="n"/>
      <c r="K752" s="19" t="n"/>
      <c r="L752" s="19" t="n"/>
      <c r="M752" s="21" t="n"/>
      <c r="N752" s="22" t="n"/>
      <c r="O752" s="24">
        <f>IF(A752&lt;&gt;"عهدة","",SUMIFS($G$8:$G$5007,$B$8:$B$5007,B752,$A$8:$A$5007,"مصروف",$I$8:$I$5007,"&lt;&gt;مرفوض"))</f>
        <v/>
      </c>
      <c r="P752" s="25">
        <f>IF(A752&lt;&gt;"عهدة","",N(F752)-O752)</f>
        <v/>
      </c>
      <c r="Q752" s="26">
        <f>IF(A752="","",IF(A752="عهدة",IF(N(F752)=0,"⚠ أدخل قيمة العهدة",IF(P752&lt;0,"⛔ عجز / زيادة مصروفات "&amp;TEXT(-P752,"#,##0"),IF(COUNTIFS($B$8:$B$5007,B752,$A$8:$A$5007,"مصروف",$I$8:$I$5007,"&lt;&gt;مرفوض",$K$8:$K$5007,"&lt;&gt;نعم")&gt;0,"⚠ "&amp;COUNTIFS($B$8:$B$5007,B752,$A$8:$A$5007,"مصروف",$I$8:$I$5007,"&lt;&gt;مرفوض",$K$8:$K$5007,"&lt;&gt;نعم")&amp;" مصروف غير مسوى",IF(L752="تمت التسوية",IF(P752=0,"✔ متوازنة وتمت التسوية","✔ تمت التسوية – متبقي "&amp;TEXT(P752,"#,##0")),IF(P752&gt;0,"متبقي "&amp;TEXT(P752,"#,##0"),"✔ متوازنة"))))),IF(R752=0,"⚠ أضف سطر عهدة أولًا",IF(OR(C752="",N(G752)=0),"⚠ أكمل التاريخ والقيمة",IF(S752="","⚠ التاريخ خارج السنة المالية",IF(H752="","⚠ اختر بند الموازنة",IF(I752="مرفوض","✖ مرفوض من المدير",IF(I752&lt;&gt;"موافق","⏳ بانتظار موافقة المدير",IF(K752&lt;&gt;"نعم","⚠ غير مسوى مع الحسابات","✔ معتمد ومسوى")))))))))</f>
        <v/>
      </c>
      <c r="R752">
        <f>N(R751)+IF(A752="عهدة",1,0)</f>
        <v/>
      </c>
      <c r="S752">
        <f>IF(C752="","",IF(AND(C752&gt;=DATE(2026,9,1),C752&lt;=DATE(2027,8,31)),(YEAR(C752)-2026)*12+MONTH(C752)-8,""))</f>
        <v/>
      </c>
      <c r="T752">
        <f>IF(AND(A752="مصروف",R752&gt;0,I752="موافق",S752&lt;&gt;"",H752&lt;&gt;""),N(G752),0)</f>
        <v/>
      </c>
    </row>
    <row r="753">
      <c r="A753" s="19" t="n"/>
      <c r="B753" s="20">
        <f>IF(A753="","",IF(R753=0,"⚠ أضف سطر عهدة أولًا","BDR-"&amp;TEXT(R753,"000")))</f>
        <v/>
      </c>
      <c r="C753" s="21" t="n"/>
      <c r="D753" s="20">
        <f>IF(C753="","",IF(S753="","خارج السنة المالية",INDEX(القوائم!$D$2:$D$13,S753)))</f>
        <v/>
      </c>
      <c r="E753" s="22" t="n"/>
      <c r="F753" s="23" t="n"/>
      <c r="G753" s="23" t="n"/>
      <c r="H753" s="22" t="n"/>
      <c r="I753" s="19" t="n"/>
      <c r="J753" s="21" t="n"/>
      <c r="K753" s="19" t="n"/>
      <c r="L753" s="19" t="n"/>
      <c r="M753" s="21" t="n"/>
      <c r="N753" s="22" t="n"/>
      <c r="O753" s="24">
        <f>IF(A753&lt;&gt;"عهدة","",SUMIFS($G$8:$G$5007,$B$8:$B$5007,B753,$A$8:$A$5007,"مصروف",$I$8:$I$5007,"&lt;&gt;مرفوض"))</f>
        <v/>
      </c>
      <c r="P753" s="25">
        <f>IF(A753&lt;&gt;"عهدة","",N(F753)-O753)</f>
        <v/>
      </c>
      <c r="Q753" s="26">
        <f>IF(A753="","",IF(A753="عهدة",IF(N(F753)=0,"⚠ أدخل قيمة العهدة",IF(P753&lt;0,"⛔ عجز / زيادة مصروفات "&amp;TEXT(-P753,"#,##0"),IF(COUNTIFS($B$8:$B$5007,B753,$A$8:$A$5007,"مصروف",$I$8:$I$5007,"&lt;&gt;مرفوض",$K$8:$K$5007,"&lt;&gt;نعم")&gt;0,"⚠ "&amp;COUNTIFS($B$8:$B$5007,B753,$A$8:$A$5007,"مصروف",$I$8:$I$5007,"&lt;&gt;مرفوض",$K$8:$K$5007,"&lt;&gt;نعم")&amp;" مصروف غير مسوى",IF(L753="تمت التسوية",IF(P753=0,"✔ متوازنة وتمت التسوية","✔ تمت التسوية – متبقي "&amp;TEXT(P753,"#,##0")),IF(P753&gt;0,"متبقي "&amp;TEXT(P753,"#,##0"),"✔ متوازنة"))))),IF(R753=0,"⚠ أضف سطر عهدة أولًا",IF(OR(C753="",N(G753)=0),"⚠ أكمل التاريخ والقيمة",IF(S753="","⚠ التاريخ خارج السنة المالية",IF(H753="","⚠ اختر بند الموازنة",IF(I753="مرفوض","✖ مرفوض من المدير",IF(I753&lt;&gt;"موافق","⏳ بانتظار موافقة المدير",IF(K753&lt;&gt;"نعم","⚠ غير مسوى مع الحسابات","✔ معتمد ومسوى")))))))))</f>
        <v/>
      </c>
      <c r="R753">
        <f>N(R752)+IF(A753="عهدة",1,0)</f>
        <v/>
      </c>
      <c r="S753">
        <f>IF(C753="","",IF(AND(C753&gt;=DATE(2026,9,1),C753&lt;=DATE(2027,8,31)),(YEAR(C753)-2026)*12+MONTH(C753)-8,""))</f>
        <v/>
      </c>
      <c r="T753">
        <f>IF(AND(A753="مصروف",R753&gt;0,I753="موافق",S753&lt;&gt;"",H753&lt;&gt;""),N(G753),0)</f>
        <v/>
      </c>
    </row>
    <row r="754">
      <c r="A754" s="19" t="n"/>
      <c r="B754" s="20">
        <f>IF(A754="","",IF(R754=0,"⚠ أضف سطر عهدة أولًا","BDR-"&amp;TEXT(R754,"000")))</f>
        <v/>
      </c>
      <c r="C754" s="21" t="n"/>
      <c r="D754" s="20">
        <f>IF(C754="","",IF(S754="","خارج السنة المالية",INDEX(القوائم!$D$2:$D$13,S754)))</f>
        <v/>
      </c>
      <c r="E754" s="22" t="n"/>
      <c r="F754" s="23" t="n"/>
      <c r="G754" s="23" t="n"/>
      <c r="H754" s="22" t="n"/>
      <c r="I754" s="19" t="n"/>
      <c r="J754" s="21" t="n"/>
      <c r="K754" s="19" t="n"/>
      <c r="L754" s="19" t="n"/>
      <c r="M754" s="21" t="n"/>
      <c r="N754" s="22" t="n"/>
      <c r="O754" s="24">
        <f>IF(A754&lt;&gt;"عهدة","",SUMIFS($G$8:$G$5007,$B$8:$B$5007,B754,$A$8:$A$5007,"مصروف",$I$8:$I$5007,"&lt;&gt;مرفوض"))</f>
        <v/>
      </c>
      <c r="P754" s="25">
        <f>IF(A754&lt;&gt;"عهدة","",N(F754)-O754)</f>
        <v/>
      </c>
      <c r="Q754" s="26">
        <f>IF(A754="","",IF(A754="عهدة",IF(N(F754)=0,"⚠ أدخل قيمة العهدة",IF(P754&lt;0,"⛔ عجز / زيادة مصروفات "&amp;TEXT(-P754,"#,##0"),IF(COUNTIFS($B$8:$B$5007,B754,$A$8:$A$5007,"مصروف",$I$8:$I$5007,"&lt;&gt;مرفوض",$K$8:$K$5007,"&lt;&gt;نعم")&gt;0,"⚠ "&amp;COUNTIFS($B$8:$B$5007,B754,$A$8:$A$5007,"مصروف",$I$8:$I$5007,"&lt;&gt;مرفوض",$K$8:$K$5007,"&lt;&gt;نعم")&amp;" مصروف غير مسوى",IF(L754="تمت التسوية",IF(P754=0,"✔ متوازنة وتمت التسوية","✔ تمت التسوية – متبقي "&amp;TEXT(P754,"#,##0")),IF(P754&gt;0,"متبقي "&amp;TEXT(P754,"#,##0"),"✔ متوازنة"))))),IF(R754=0,"⚠ أضف سطر عهدة أولًا",IF(OR(C754="",N(G754)=0),"⚠ أكمل التاريخ والقيمة",IF(S754="","⚠ التاريخ خارج السنة المالية",IF(H754="","⚠ اختر بند الموازنة",IF(I754="مرفوض","✖ مرفوض من المدير",IF(I754&lt;&gt;"موافق","⏳ بانتظار موافقة المدير",IF(K754&lt;&gt;"نعم","⚠ غير مسوى مع الحسابات","✔ معتمد ومسوى")))))))))</f>
        <v/>
      </c>
      <c r="R754">
        <f>N(R753)+IF(A754="عهدة",1,0)</f>
        <v/>
      </c>
      <c r="S754">
        <f>IF(C754="","",IF(AND(C754&gt;=DATE(2026,9,1),C754&lt;=DATE(2027,8,31)),(YEAR(C754)-2026)*12+MONTH(C754)-8,""))</f>
        <v/>
      </c>
      <c r="T754">
        <f>IF(AND(A754="مصروف",R754&gt;0,I754="موافق",S754&lt;&gt;"",H754&lt;&gt;""),N(G754),0)</f>
        <v/>
      </c>
    </row>
    <row r="755">
      <c r="A755" s="19" t="n"/>
      <c r="B755" s="20">
        <f>IF(A755="","",IF(R755=0,"⚠ أضف سطر عهدة أولًا","BDR-"&amp;TEXT(R755,"000")))</f>
        <v/>
      </c>
      <c r="C755" s="21" t="n"/>
      <c r="D755" s="20">
        <f>IF(C755="","",IF(S755="","خارج السنة المالية",INDEX(القوائم!$D$2:$D$13,S755)))</f>
        <v/>
      </c>
      <c r="E755" s="22" t="n"/>
      <c r="F755" s="23" t="n"/>
      <c r="G755" s="23" t="n"/>
      <c r="H755" s="22" t="n"/>
      <c r="I755" s="19" t="n"/>
      <c r="J755" s="21" t="n"/>
      <c r="K755" s="19" t="n"/>
      <c r="L755" s="19" t="n"/>
      <c r="M755" s="21" t="n"/>
      <c r="N755" s="22" t="n"/>
      <c r="O755" s="24">
        <f>IF(A755&lt;&gt;"عهدة","",SUMIFS($G$8:$G$5007,$B$8:$B$5007,B755,$A$8:$A$5007,"مصروف",$I$8:$I$5007,"&lt;&gt;مرفوض"))</f>
        <v/>
      </c>
      <c r="P755" s="25">
        <f>IF(A755&lt;&gt;"عهدة","",N(F755)-O755)</f>
        <v/>
      </c>
      <c r="Q755" s="26">
        <f>IF(A755="","",IF(A755="عهدة",IF(N(F755)=0,"⚠ أدخل قيمة العهدة",IF(P755&lt;0,"⛔ عجز / زيادة مصروفات "&amp;TEXT(-P755,"#,##0"),IF(COUNTIFS($B$8:$B$5007,B755,$A$8:$A$5007,"مصروف",$I$8:$I$5007,"&lt;&gt;مرفوض",$K$8:$K$5007,"&lt;&gt;نعم")&gt;0,"⚠ "&amp;COUNTIFS($B$8:$B$5007,B755,$A$8:$A$5007,"مصروف",$I$8:$I$5007,"&lt;&gt;مرفوض",$K$8:$K$5007,"&lt;&gt;نعم")&amp;" مصروف غير مسوى",IF(L755="تمت التسوية",IF(P755=0,"✔ متوازنة وتمت التسوية","✔ تمت التسوية – متبقي "&amp;TEXT(P755,"#,##0")),IF(P755&gt;0,"متبقي "&amp;TEXT(P755,"#,##0"),"✔ متوازنة"))))),IF(R755=0,"⚠ أضف سطر عهدة أولًا",IF(OR(C755="",N(G755)=0),"⚠ أكمل التاريخ والقيمة",IF(S755="","⚠ التاريخ خارج السنة المالية",IF(H755="","⚠ اختر بند الموازنة",IF(I755="مرفوض","✖ مرفوض من المدير",IF(I755&lt;&gt;"موافق","⏳ بانتظار موافقة المدير",IF(K755&lt;&gt;"نعم","⚠ غير مسوى مع الحسابات","✔ معتمد ومسوى")))))))))</f>
        <v/>
      </c>
      <c r="R755">
        <f>N(R754)+IF(A755="عهدة",1,0)</f>
        <v/>
      </c>
      <c r="S755">
        <f>IF(C755="","",IF(AND(C755&gt;=DATE(2026,9,1),C755&lt;=DATE(2027,8,31)),(YEAR(C755)-2026)*12+MONTH(C755)-8,""))</f>
        <v/>
      </c>
      <c r="T755">
        <f>IF(AND(A755="مصروف",R755&gt;0,I755="موافق",S755&lt;&gt;"",H755&lt;&gt;""),N(G755),0)</f>
        <v/>
      </c>
    </row>
    <row r="756">
      <c r="A756" s="19" t="n"/>
      <c r="B756" s="20">
        <f>IF(A756="","",IF(R756=0,"⚠ أضف سطر عهدة أولًا","BDR-"&amp;TEXT(R756,"000")))</f>
        <v/>
      </c>
      <c r="C756" s="21" t="n"/>
      <c r="D756" s="20">
        <f>IF(C756="","",IF(S756="","خارج السنة المالية",INDEX(القوائم!$D$2:$D$13,S756)))</f>
        <v/>
      </c>
      <c r="E756" s="22" t="n"/>
      <c r="F756" s="23" t="n"/>
      <c r="G756" s="23" t="n"/>
      <c r="H756" s="22" t="n"/>
      <c r="I756" s="19" t="n"/>
      <c r="J756" s="21" t="n"/>
      <c r="K756" s="19" t="n"/>
      <c r="L756" s="19" t="n"/>
      <c r="M756" s="21" t="n"/>
      <c r="N756" s="22" t="n"/>
      <c r="O756" s="24">
        <f>IF(A756&lt;&gt;"عهدة","",SUMIFS($G$8:$G$5007,$B$8:$B$5007,B756,$A$8:$A$5007,"مصروف",$I$8:$I$5007,"&lt;&gt;مرفوض"))</f>
        <v/>
      </c>
      <c r="P756" s="25">
        <f>IF(A756&lt;&gt;"عهدة","",N(F756)-O756)</f>
        <v/>
      </c>
      <c r="Q756" s="26">
        <f>IF(A756="","",IF(A756="عهدة",IF(N(F756)=0,"⚠ أدخل قيمة العهدة",IF(P756&lt;0,"⛔ عجز / زيادة مصروفات "&amp;TEXT(-P756,"#,##0"),IF(COUNTIFS($B$8:$B$5007,B756,$A$8:$A$5007,"مصروف",$I$8:$I$5007,"&lt;&gt;مرفوض",$K$8:$K$5007,"&lt;&gt;نعم")&gt;0,"⚠ "&amp;COUNTIFS($B$8:$B$5007,B756,$A$8:$A$5007,"مصروف",$I$8:$I$5007,"&lt;&gt;مرفوض",$K$8:$K$5007,"&lt;&gt;نعم")&amp;" مصروف غير مسوى",IF(L756="تمت التسوية",IF(P756=0,"✔ متوازنة وتمت التسوية","✔ تمت التسوية – متبقي "&amp;TEXT(P756,"#,##0")),IF(P756&gt;0,"متبقي "&amp;TEXT(P756,"#,##0"),"✔ متوازنة"))))),IF(R756=0,"⚠ أضف سطر عهدة أولًا",IF(OR(C756="",N(G756)=0),"⚠ أكمل التاريخ والقيمة",IF(S756="","⚠ التاريخ خارج السنة المالية",IF(H756="","⚠ اختر بند الموازنة",IF(I756="مرفوض","✖ مرفوض من المدير",IF(I756&lt;&gt;"موافق","⏳ بانتظار موافقة المدير",IF(K756&lt;&gt;"نعم","⚠ غير مسوى مع الحسابات","✔ معتمد ومسوى")))))))))</f>
        <v/>
      </c>
      <c r="R756">
        <f>N(R755)+IF(A756="عهدة",1,0)</f>
        <v/>
      </c>
      <c r="S756">
        <f>IF(C756="","",IF(AND(C756&gt;=DATE(2026,9,1),C756&lt;=DATE(2027,8,31)),(YEAR(C756)-2026)*12+MONTH(C756)-8,""))</f>
        <v/>
      </c>
      <c r="T756">
        <f>IF(AND(A756="مصروف",R756&gt;0,I756="موافق",S756&lt;&gt;"",H756&lt;&gt;""),N(G756),0)</f>
        <v/>
      </c>
    </row>
    <row r="757">
      <c r="A757" s="19" t="n"/>
      <c r="B757" s="20">
        <f>IF(A757="","",IF(R757=0,"⚠ أضف سطر عهدة أولًا","BDR-"&amp;TEXT(R757,"000")))</f>
        <v/>
      </c>
      <c r="C757" s="21" t="n"/>
      <c r="D757" s="20">
        <f>IF(C757="","",IF(S757="","خارج السنة المالية",INDEX(القوائم!$D$2:$D$13,S757)))</f>
        <v/>
      </c>
      <c r="E757" s="22" t="n"/>
      <c r="F757" s="23" t="n"/>
      <c r="G757" s="23" t="n"/>
      <c r="H757" s="22" t="n"/>
      <c r="I757" s="19" t="n"/>
      <c r="J757" s="21" t="n"/>
      <c r="K757" s="19" t="n"/>
      <c r="L757" s="19" t="n"/>
      <c r="M757" s="21" t="n"/>
      <c r="N757" s="22" t="n"/>
      <c r="O757" s="24">
        <f>IF(A757&lt;&gt;"عهدة","",SUMIFS($G$8:$G$5007,$B$8:$B$5007,B757,$A$8:$A$5007,"مصروف",$I$8:$I$5007,"&lt;&gt;مرفوض"))</f>
        <v/>
      </c>
      <c r="P757" s="25">
        <f>IF(A757&lt;&gt;"عهدة","",N(F757)-O757)</f>
        <v/>
      </c>
      <c r="Q757" s="26">
        <f>IF(A757="","",IF(A757="عهدة",IF(N(F757)=0,"⚠ أدخل قيمة العهدة",IF(P757&lt;0,"⛔ عجز / زيادة مصروفات "&amp;TEXT(-P757,"#,##0"),IF(COUNTIFS($B$8:$B$5007,B757,$A$8:$A$5007,"مصروف",$I$8:$I$5007,"&lt;&gt;مرفوض",$K$8:$K$5007,"&lt;&gt;نعم")&gt;0,"⚠ "&amp;COUNTIFS($B$8:$B$5007,B757,$A$8:$A$5007,"مصروف",$I$8:$I$5007,"&lt;&gt;مرفوض",$K$8:$K$5007,"&lt;&gt;نعم")&amp;" مصروف غير مسوى",IF(L757="تمت التسوية",IF(P757=0,"✔ متوازنة وتمت التسوية","✔ تمت التسوية – متبقي "&amp;TEXT(P757,"#,##0")),IF(P757&gt;0,"متبقي "&amp;TEXT(P757,"#,##0"),"✔ متوازنة"))))),IF(R757=0,"⚠ أضف سطر عهدة أولًا",IF(OR(C757="",N(G757)=0),"⚠ أكمل التاريخ والقيمة",IF(S757="","⚠ التاريخ خارج السنة المالية",IF(H757="","⚠ اختر بند الموازنة",IF(I757="مرفوض","✖ مرفوض من المدير",IF(I757&lt;&gt;"موافق","⏳ بانتظار موافقة المدير",IF(K757&lt;&gt;"نعم","⚠ غير مسوى مع الحسابات","✔ معتمد ومسوى")))))))))</f>
        <v/>
      </c>
      <c r="R757">
        <f>N(R756)+IF(A757="عهدة",1,0)</f>
        <v/>
      </c>
      <c r="S757">
        <f>IF(C757="","",IF(AND(C757&gt;=DATE(2026,9,1),C757&lt;=DATE(2027,8,31)),(YEAR(C757)-2026)*12+MONTH(C757)-8,""))</f>
        <v/>
      </c>
      <c r="T757">
        <f>IF(AND(A757="مصروف",R757&gt;0,I757="موافق",S757&lt;&gt;"",H757&lt;&gt;""),N(G757),0)</f>
        <v/>
      </c>
    </row>
    <row r="758">
      <c r="A758" s="19" t="n"/>
      <c r="B758" s="20">
        <f>IF(A758="","",IF(R758=0,"⚠ أضف سطر عهدة أولًا","BDR-"&amp;TEXT(R758,"000")))</f>
        <v/>
      </c>
      <c r="C758" s="21" t="n"/>
      <c r="D758" s="20">
        <f>IF(C758="","",IF(S758="","خارج السنة المالية",INDEX(القوائم!$D$2:$D$13,S758)))</f>
        <v/>
      </c>
      <c r="E758" s="22" t="n"/>
      <c r="F758" s="23" t="n"/>
      <c r="G758" s="23" t="n"/>
      <c r="H758" s="22" t="n"/>
      <c r="I758" s="19" t="n"/>
      <c r="J758" s="21" t="n"/>
      <c r="K758" s="19" t="n"/>
      <c r="L758" s="19" t="n"/>
      <c r="M758" s="21" t="n"/>
      <c r="N758" s="22" t="n"/>
      <c r="O758" s="24">
        <f>IF(A758&lt;&gt;"عهدة","",SUMIFS($G$8:$G$5007,$B$8:$B$5007,B758,$A$8:$A$5007,"مصروف",$I$8:$I$5007,"&lt;&gt;مرفوض"))</f>
        <v/>
      </c>
      <c r="P758" s="25">
        <f>IF(A758&lt;&gt;"عهدة","",N(F758)-O758)</f>
        <v/>
      </c>
      <c r="Q758" s="26">
        <f>IF(A758="","",IF(A758="عهدة",IF(N(F758)=0,"⚠ أدخل قيمة العهدة",IF(P758&lt;0,"⛔ عجز / زيادة مصروفات "&amp;TEXT(-P758,"#,##0"),IF(COUNTIFS($B$8:$B$5007,B758,$A$8:$A$5007,"مصروف",$I$8:$I$5007,"&lt;&gt;مرفوض",$K$8:$K$5007,"&lt;&gt;نعم")&gt;0,"⚠ "&amp;COUNTIFS($B$8:$B$5007,B758,$A$8:$A$5007,"مصروف",$I$8:$I$5007,"&lt;&gt;مرفوض",$K$8:$K$5007,"&lt;&gt;نعم")&amp;" مصروف غير مسوى",IF(L758="تمت التسوية",IF(P758=0,"✔ متوازنة وتمت التسوية","✔ تمت التسوية – متبقي "&amp;TEXT(P758,"#,##0")),IF(P758&gt;0,"متبقي "&amp;TEXT(P758,"#,##0"),"✔ متوازنة"))))),IF(R758=0,"⚠ أضف سطر عهدة أولًا",IF(OR(C758="",N(G758)=0),"⚠ أكمل التاريخ والقيمة",IF(S758="","⚠ التاريخ خارج السنة المالية",IF(H758="","⚠ اختر بند الموازنة",IF(I758="مرفوض","✖ مرفوض من المدير",IF(I758&lt;&gt;"موافق","⏳ بانتظار موافقة المدير",IF(K758&lt;&gt;"نعم","⚠ غير مسوى مع الحسابات","✔ معتمد ومسوى")))))))))</f>
        <v/>
      </c>
      <c r="R758">
        <f>N(R757)+IF(A758="عهدة",1,0)</f>
        <v/>
      </c>
      <c r="S758">
        <f>IF(C758="","",IF(AND(C758&gt;=DATE(2026,9,1),C758&lt;=DATE(2027,8,31)),(YEAR(C758)-2026)*12+MONTH(C758)-8,""))</f>
        <v/>
      </c>
      <c r="T758">
        <f>IF(AND(A758="مصروف",R758&gt;0,I758="موافق",S758&lt;&gt;"",H758&lt;&gt;""),N(G758),0)</f>
        <v/>
      </c>
    </row>
    <row r="759">
      <c r="A759" s="19" t="n"/>
      <c r="B759" s="20">
        <f>IF(A759="","",IF(R759=0,"⚠ أضف سطر عهدة أولًا","BDR-"&amp;TEXT(R759,"000")))</f>
        <v/>
      </c>
      <c r="C759" s="21" t="n"/>
      <c r="D759" s="20">
        <f>IF(C759="","",IF(S759="","خارج السنة المالية",INDEX(القوائم!$D$2:$D$13,S759)))</f>
        <v/>
      </c>
      <c r="E759" s="22" t="n"/>
      <c r="F759" s="23" t="n"/>
      <c r="G759" s="23" t="n"/>
      <c r="H759" s="22" t="n"/>
      <c r="I759" s="19" t="n"/>
      <c r="J759" s="21" t="n"/>
      <c r="K759" s="19" t="n"/>
      <c r="L759" s="19" t="n"/>
      <c r="M759" s="21" t="n"/>
      <c r="N759" s="22" t="n"/>
      <c r="O759" s="24">
        <f>IF(A759&lt;&gt;"عهدة","",SUMIFS($G$8:$G$5007,$B$8:$B$5007,B759,$A$8:$A$5007,"مصروف",$I$8:$I$5007,"&lt;&gt;مرفوض"))</f>
        <v/>
      </c>
      <c r="P759" s="25">
        <f>IF(A759&lt;&gt;"عهدة","",N(F759)-O759)</f>
        <v/>
      </c>
      <c r="Q759" s="26">
        <f>IF(A759="","",IF(A759="عهدة",IF(N(F759)=0,"⚠ أدخل قيمة العهدة",IF(P759&lt;0,"⛔ عجز / زيادة مصروفات "&amp;TEXT(-P759,"#,##0"),IF(COUNTIFS($B$8:$B$5007,B759,$A$8:$A$5007,"مصروف",$I$8:$I$5007,"&lt;&gt;مرفوض",$K$8:$K$5007,"&lt;&gt;نعم")&gt;0,"⚠ "&amp;COUNTIFS($B$8:$B$5007,B759,$A$8:$A$5007,"مصروف",$I$8:$I$5007,"&lt;&gt;مرفوض",$K$8:$K$5007,"&lt;&gt;نعم")&amp;" مصروف غير مسوى",IF(L759="تمت التسوية",IF(P759=0,"✔ متوازنة وتمت التسوية","✔ تمت التسوية – متبقي "&amp;TEXT(P759,"#,##0")),IF(P759&gt;0,"متبقي "&amp;TEXT(P759,"#,##0"),"✔ متوازنة"))))),IF(R759=0,"⚠ أضف سطر عهدة أولًا",IF(OR(C759="",N(G759)=0),"⚠ أكمل التاريخ والقيمة",IF(S759="","⚠ التاريخ خارج السنة المالية",IF(H759="","⚠ اختر بند الموازنة",IF(I759="مرفوض","✖ مرفوض من المدير",IF(I759&lt;&gt;"موافق","⏳ بانتظار موافقة المدير",IF(K759&lt;&gt;"نعم","⚠ غير مسوى مع الحسابات","✔ معتمد ومسوى")))))))))</f>
        <v/>
      </c>
      <c r="R759">
        <f>N(R758)+IF(A759="عهدة",1,0)</f>
        <v/>
      </c>
      <c r="S759">
        <f>IF(C759="","",IF(AND(C759&gt;=DATE(2026,9,1),C759&lt;=DATE(2027,8,31)),(YEAR(C759)-2026)*12+MONTH(C759)-8,""))</f>
        <v/>
      </c>
      <c r="T759">
        <f>IF(AND(A759="مصروف",R759&gt;0,I759="موافق",S759&lt;&gt;"",H759&lt;&gt;""),N(G759),0)</f>
        <v/>
      </c>
    </row>
    <row r="760">
      <c r="A760" s="19" t="n"/>
      <c r="B760" s="20">
        <f>IF(A760="","",IF(R760=0,"⚠ أضف سطر عهدة أولًا","BDR-"&amp;TEXT(R760,"000")))</f>
        <v/>
      </c>
      <c r="C760" s="21" t="n"/>
      <c r="D760" s="20">
        <f>IF(C760="","",IF(S760="","خارج السنة المالية",INDEX(القوائم!$D$2:$D$13,S760)))</f>
        <v/>
      </c>
      <c r="E760" s="22" t="n"/>
      <c r="F760" s="23" t="n"/>
      <c r="G760" s="23" t="n"/>
      <c r="H760" s="22" t="n"/>
      <c r="I760" s="19" t="n"/>
      <c r="J760" s="21" t="n"/>
      <c r="K760" s="19" t="n"/>
      <c r="L760" s="19" t="n"/>
      <c r="M760" s="21" t="n"/>
      <c r="N760" s="22" t="n"/>
      <c r="O760" s="24">
        <f>IF(A760&lt;&gt;"عهدة","",SUMIFS($G$8:$G$5007,$B$8:$B$5007,B760,$A$8:$A$5007,"مصروف",$I$8:$I$5007,"&lt;&gt;مرفوض"))</f>
        <v/>
      </c>
      <c r="P760" s="25">
        <f>IF(A760&lt;&gt;"عهدة","",N(F760)-O760)</f>
        <v/>
      </c>
      <c r="Q760" s="26">
        <f>IF(A760="","",IF(A760="عهدة",IF(N(F760)=0,"⚠ أدخل قيمة العهدة",IF(P760&lt;0,"⛔ عجز / زيادة مصروفات "&amp;TEXT(-P760,"#,##0"),IF(COUNTIFS($B$8:$B$5007,B760,$A$8:$A$5007,"مصروف",$I$8:$I$5007,"&lt;&gt;مرفوض",$K$8:$K$5007,"&lt;&gt;نعم")&gt;0,"⚠ "&amp;COUNTIFS($B$8:$B$5007,B760,$A$8:$A$5007,"مصروف",$I$8:$I$5007,"&lt;&gt;مرفوض",$K$8:$K$5007,"&lt;&gt;نعم")&amp;" مصروف غير مسوى",IF(L760="تمت التسوية",IF(P760=0,"✔ متوازنة وتمت التسوية","✔ تمت التسوية – متبقي "&amp;TEXT(P760,"#,##0")),IF(P760&gt;0,"متبقي "&amp;TEXT(P760,"#,##0"),"✔ متوازنة"))))),IF(R760=0,"⚠ أضف سطر عهدة أولًا",IF(OR(C760="",N(G760)=0),"⚠ أكمل التاريخ والقيمة",IF(S760="","⚠ التاريخ خارج السنة المالية",IF(H760="","⚠ اختر بند الموازنة",IF(I760="مرفوض","✖ مرفوض من المدير",IF(I760&lt;&gt;"موافق","⏳ بانتظار موافقة المدير",IF(K760&lt;&gt;"نعم","⚠ غير مسوى مع الحسابات","✔ معتمد ومسوى")))))))))</f>
        <v/>
      </c>
      <c r="R760">
        <f>N(R759)+IF(A760="عهدة",1,0)</f>
        <v/>
      </c>
      <c r="S760">
        <f>IF(C760="","",IF(AND(C760&gt;=DATE(2026,9,1),C760&lt;=DATE(2027,8,31)),(YEAR(C760)-2026)*12+MONTH(C760)-8,""))</f>
        <v/>
      </c>
      <c r="T760">
        <f>IF(AND(A760="مصروف",R760&gt;0,I760="موافق",S760&lt;&gt;"",H760&lt;&gt;""),N(G760),0)</f>
        <v/>
      </c>
    </row>
    <row r="761">
      <c r="A761" s="19" t="n"/>
      <c r="B761" s="20">
        <f>IF(A761="","",IF(R761=0,"⚠ أضف سطر عهدة أولًا","BDR-"&amp;TEXT(R761,"000")))</f>
        <v/>
      </c>
      <c r="C761" s="21" t="n"/>
      <c r="D761" s="20">
        <f>IF(C761="","",IF(S761="","خارج السنة المالية",INDEX(القوائم!$D$2:$D$13,S761)))</f>
        <v/>
      </c>
      <c r="E761" s="22" t="n"/>
      <c r="F761" s="23" t="n"/>
      <c r="G761" s="23" t="n"/>
      <c r="H761" s="22" t="n"/>
      <c r="I761" s="19" t="n"/>
      <c r="J761" s="21" t="n"/>
      <c r="K761" s="19" t="n"/>
      <c r="L761" s="19" t="n"/>
      <c r="M761" s="21" t="n"/>
      <c r="N761" s="22" t="n"/>
      <c r="O761" s="24">
        <f>IF(A761&lt;&gt;"عهدة","",SUMIFS($G$8:$G$5007,$B$8:$B$5007,B761,$A$8:$A$5007,"مصروف",$I$8:$I$5007,"&lt;&gt;مرفوض"))</f>
        <v/>
      </c>
      <c r="P761" s="25">
        <f>IF(A761&lt;&gt;"عهدة","",N(F761)-O761)</f>
        <v/>
      </c>
      <c r="Q761" s="26">
        <f>IF(A761="","",IF(A761="عهدة",IF(N(F761)=0,"⚠ أدخل قيمة العهدة",IF(P761&lt;0,"⛔ عجز / زيادة مصروفات "&amp;TEXT(-P761,"#,##0"),IF(COUNTIFS($B$8:$B$5007,B761,$A$8:$A$5007,"مصروف",$I$8:$I$5007,"&lt;&gt;مرفوض",$K$8:$K$5007,"&lt;&gt;نعم")&gt;0,"⚠ "&amp;COUNTIFS($B$8:$B$5007,B761,$A$8:$A$5007,"مصروف",$I$8:$I$5007,"&lt;&gt;مرفوض",$K$8:$K$5007,"&lt;&gt;نعم")&amp;" مصروف غير مسوى",IF(L761="تمت التسوية",IF(P761=0,"✔ متوازنة وتمت التسوية","✔ تمت التسوية – متبقي "&amp;TEXT(P761,"#,##0")),IF(P761&gt;0,"متبقي "&amp;TEXT(P761,"#,##0"),"✔ متوازنة"))))),IF(R761=0,"⚠ أضف سطر عهدة أولًا",IF(OR(C761="",N(G761)=0),"⚠ أكمل التاريخ والقيمة",IF(S761="","⚠ التاريخ خارج السنة المالية",IF(H761="","⚠ اختر بند الموازنة",IF(I761="مرفوض","✖ مرفوض من المدير",IF(I761&lt;&gt;"موافق","⏳ بانتظار موافقة المدير",IF(K761&lt;&gt;"نعم","⚠ غير مسوى مع الحسابات","✔ معتمد ومسوى")))))))))</f>
        <v/>
      </c>
      <c r="R761">
        <f>N(R760)+IF(A761="عهدة",1,0)</f>
        <v/>
      </c>
      <c r="S761">
        <f>IF(C761="","",IF(AND(C761&gt;=DATE(2026,9,1),C761&lt;=DATE(2027,8,31)),(YEAR(C761)-2026)*12+MONTH(C761)-8,""))</f>
        <v/>
      </c>
      <c r="T761">
        <f>IF(AND(A761="مصروف",R761&gt;0,I761="موافق",S761&lt;&gt;"",H761&lt;&gt;""),N(G761),0)</f>
        <v/>
      </c>
    </row>
    <row r="762">
      <c r="A762" s="19" t="n"/>
      <c r="B762" s="20">
        <f>IF(A762="","",IF(R762=0,"⚠ أضف سطر عهدة أولًا","BDR-"&amp;TEXT(R762,"000")))</f>
        <v/>
      </c>
      <c r="C762" s="21" t="n"/>
      <c r="D762" s="20">
        <f>IF(C762="","",IF(S762="","خارج السنة المالية",INDEX(القوائم!$D$2:$D$13,S762)))</f>
        <v/>
      </c>
      <c r="E762" s="22" t="n"/>
      <c r="F762" s="23" t="n"/>
      <c r="G762" s="23" t="n"/>
      <c r="H762" s="22" t="n"/>
      <c r="I762" s="19" t="n"/>
      <c r="J762" s="21" t="n"/>
      <c r="K762" s="19" t="n"/>
      <c r="L762" s="19" t="n"/>
      <c r="M762" s="21" t="n"/>
      <c r="N762" s="22" t="n"/>
      <c r="O762" s="24">
        <f>IF(A762&lt;&gt;"عهدة","",SUMIFS($G$8:$G$5007,$B$8:$B$5007,B762,$A$8:$A$5007,"مصروف",$I$8:$I$5007,"&lt;&gt;مرفوض"))</f>
        <v/>
      </c>
      <c r="P762" s="25">
        <f>IF(A762&lt;&gt;"عهدة","",N(F762)-O762)</f>
        <v/>
      </c>
      <c r="Q762" s="26">
        <f>IF(A762="","",IF(A762="عهدة",IF(N(F762)=0,"⚠ أدخل قيمة العهدة",IF(P762&lt;0,"⛔ عجز / زيادة مصروفات "&amp;TEXT(-P762,"#,##0"),IF(COUNTIFS($B$8:$B$5007,B762,$A$8:$A$5007,"مصروف",$I$8:$I$5007,"&lt;&gt;مرفوض",$K$8:$K$5007,"&lt;&gt;نعم")&gt;0,"⚠ "&amp;COUNTIFS($B$8:$B$5007,B762,$A$8:$A$5007,"مصروف",$I$8:$I$5007,"&lt;&gt;مرفوض",$K$8:$K$5007,"&lt;&gt;نعم")&amp;" مصروف غير مسوى",IF(L762="تمت التسوية",IF(P762=0,"✔ متوازنة وتمت التسوية","✔ تمت التسوية – متبقي "&amp;TEXT(P762,"#,##0")),IF(P762&gt;0,"متبقي "&amp;TEXT(P762,"#,##0"),"✔ متوازنة"))))),IF(R762=0,"⚠ أضف سطر عهدة أولًا",IF(OR(C762="",N(G762)=0),"⚠ أكمل التاريخ والقيمة",IF(S762="","⚠ التاريخ خارج السنة المالية",IF(H762="","⚠ اختر بند الموازنة",IF(I762="مرفوض","✖ مرفوض من المدير",IF(I762&lt;&gt;"موافق","⏳ بانتظار موافقة المدير",IF(K762&lt;&gt;"نعم","⚠ غير مسوى مع الحسابات","✔ معتمد ومسوى")))))))))</f>
        <v/>
      </c>
      <c r="R762">
        <f>N(R761)+IF(A762="عهدة",1,0)</f>
        <v/>
      </c>
      <c r="S762">
        <f>IF(C762="","",IF(AND(C762&gt;=DATE(2026,9,1),C762&lt;=DATE(2027,8,31)),(YEAR(C762)-2026)*12+MONTH(C762)-8,""))</f>
        <v/>
      </c>
      <c r="T762">
        <f>IF(AND(A762="مصروف",R762&gt;0,I762="موافق",S762&lt;&gt;"",H762&lt;&gt;""),N(G762),0)</f>
        <v/>
      </c>
    </row>
    <row r="763">
      <c r="A763" s="19" t="n"/>
      <c r="B763" s="20">
        <f>IF(A763="","",IF(R763=0,"⚠ أضف سطر عهدة أولًا","BDR-"&amp;TEXT(R763,"000")))</f>
        <v/>
      </c>
      <c r="C763" s="21" t="n"/>
      <c r="D763" s="20">
        <f>IF(C763="","",IF(S763="","خارج السنة المالية",INDEX(القوائم!$D$2:$D$13,S763)))</f>
        <v/>
      </c>
      <c r="E763" s="22" t="n"/>
      <c r="F763" s="23" t="n"/>
      <c r="G763" s="23" t="n"/>
      <c r="H763" s="22" t="n"/>
      <c r="I763" s="19" t="n"/>
      <c r="J763" s="21" t="n"/>
      <c r="K763" s="19" t="n"/>
      <c r="L763" s="19" t="n"/>
      <c r="M763" s="21" t="n"/>
      <c r="N763" s="22" t="n"/>
      <c r="O763" s="24">
        <f>IF(A763&lt;&gt;"عهدة","",SUMIFS($G$8:$G$5007,$B$8:$B$5007,B763,$A$8:$A$5007,"مصروف",$I$8:$I$5007,"&lt;&gt;مرفوض"))</f>
        <v/>
      </c>
      <c r="P763" s="25">
        <f>IF(A763&lt;&gt;"عهدة","",N(F763)-O763)</f>
        <v/>
      </c>
      <c r="Q763" s="26">
        <f>IF(A763="","",IF(A763="عهدة",IF(N(F763)=0,"⚠ أدخل قيمة العهدة",IF(P763&lt;0,"⛔ عجز / زيادة مصروفات "&amp;TEXT(-P763,"#,##0"),IF(COUNTIFS($B$8:$B$5007,B763,$A$8:$A$5007,"مصروف",$I$8:$I$5007,"&lt;&gt;مرفوض",$K$8:$K$5007,"&lt;&gt;نعم")&gt;0,"⚠ "&amp;COUNTIFS($B$8:$B$5007,B763,$A$8:$A$5007,"مصروف",$I$8:$I$5007,"&lt;&gt;مرفوض",$K$8:$K$5007,"&lt;&gt;نعم")&amp;" مصروف غير مسوى",IF(L763="تمت التسوية",IF(P763=0,"✔ متوازنة وتمت التسوية","✔ تمت التسوية – متبقي "&amp;TEXT(P763,"#,##0")),IF(P763&gt;0,"متبقي "&amp;TEXT(P763,"#,##0"),"✔ متوازنة"))))),IF(R763=0,"⚠ أضف سطر عهدة أولًا",IF(OR(C763="",N(G763)=0),"⚠ أكمل التاريخ والقيمة",IF(S763="","⚠ التاريخ خارج السنة المالية",IF(H763="","⚠ اختر بند الموازنة",IF(I763="مرفوض","✖ مرفوض من المدير",IF(I763&lt;&gt;"موافق","⏳ بانتظار موافقة المدير",IF(K763&lt;&gt;"نعم","⚠ غير مسوى مع الحسابات","✔ معتمد ومسوى")))))))))</f>
        <v/>
      </c>
      <c r="R763">
        <f>N(R762)+IF(A763="عهدة",1,0)</f>
        <v/>
      </c>
      <c r="S763">
        <f>IF(C763="","",IF(AND(C763&gt;=DATE(2026,9,1),C763&lt;=DATE(2027,8,31)),(YEAR(C763)-2026)*12+MONTH(C763)-8,""))</f>
        <v/>
      </c>
      <c r="T763">
        <f>IF(AND(A763="مصروف",R763&gt;0,I763="موافق",S763&lt;&gt;"",H763&lt;&gt;""),N(G763),0)</f>
        <v/>
      </c>
    </row>
    <row r="764">
      <c r="A764" s="19" t="n"/>
      <c r="B764" s="20">
        <f>IF(A764="","",IF(R764=0,"⚠ أضف سطر عهدة أولًا","BDR-"&amp;TEXT(R764,"000")))</f>
        <v/>
      </c>
      <c r="C764" s="21" t="n"/>
      <c r="D764" s="20">
        <f>IF(C764="","",IF(S764="","خارج السنة المالية",INDEX(القوائم!$D$2:$D$13,S764)))</f>
        <v/>
      </c>
      <c r="E764" s="22" t="n"/>
      <c r="F764" s="23" t="n"/>
      <c r="G764" s="23" t="n"/>
      <c r="H764" s="22" t="n"/>
      <c r="I764" s="19" t="n"/>
      <c r="J764" s="21" t="n"/>
      <c r="K764" s="19" t="n"/>
      <c r="L764" s="19" t="n"/>
      <c r="M764" s="21" t="n"/>
      <c r="N764" s="22" t="n"/>
      <c r="O764" s="24">
        <f>IF(A764&lt;&gt;"عهدة","",SUMIFS($G$8:$G$5007,$B$8:$B$5007,B764,$A$8:$A$5007,"مصروف",$I$8:$I$5007,"&lt;&gt;مرفوض"))</f>
        <v/>
      </c>
      <c r="P764" s="25">
        <f>IF(A764&lt;&gt;"عهدة","",N(F764)-O764)</f>
        <v/>
      </c>
      <c r="Q764" s="26">
        <f>IF(A764="","",IF(A764="عهدة",IF(N(F764)=0,"⚠ أدخل قيمة العهدة",IF(P764&lt;0,"⛔ عجز / زيادة مصروفات "&amp;TEXT(-P764,"#,##0"),IF(COUNTIFS($B$8:$B$5007,B764,$A$8:$A$5007,"مصروف",$I$8:$I$5007,"&lt;&gt;مرفوض",$K$8:$K$5007,"&lt;&gt;نعم")&gt;0,"⚠ "&amp;COUNTIFS($B$8:$B$5007,B764,$A$8:$A$5007,"مصروف",$I$8:$I$5007,"&lt;&gt;مرفوض",$K$8:$K$5007,"&lt;&gt;نعم")&amp;" مصروف غير مسوى",IF(L764="تمت التسوية",IF(P764=0,"✔ متوازنة وتمت التسوية","✔ تمت التسوية – متبقي "&amp;TEXT(P764,"#,##0")),IF(P764&gt;0,"متبقي "&amp;TEXT(P764,"#,##0"),"✔ متوازنة"))))),IF(R764=0,"⚠ أضف سطر عهدة أولًا",IF(OR(C764="",N(G764)=0),"⚠ أكمل التاريخ والقيمة",IF(S764="","⚠ التاريخ خارج السنة المالية",IF(H764="","⚠ اختر بند الموازنة",IF(I764="مرفوض","✖ مرفوض من المدير",IF(I764&lt;&gt;"موافق","⏳ بانتظار موافقة المدير",IF(K764&lt;&gt;"نعم","⚠ غير مسوى مع الحسابات","✔ معتمد ومسوى")))))))))</f>
        <v/>
      </c>
      <c r="R764">
        <f>N(R763)+IF(A764="عهدة",1,0)</f>
        <v/>
      </c>
      <c r="S764">
        <f>IF(C764="","",IF(AND(C764&gt;=DATE(2026,9,1),C764&lt;=DATE(2027,8,31)),(YEAR(C764)-2026)*12+MONTH(C764)-8,""))</f>
        <v/>
      </c>
      <c r="T764">
        <f>IF(AND(A764="مصروف",R764&gt;0,I764="موافق",S764&lt;&gt;"",H764&lt;&gt;""),N(G764),0)</f>
        <v/>
      </c>
    </row>
    <row r="765">
      <c r="A765" s="19" t="n"/>
      <c r="B765" s="20">
        <f>IF(A765="","",IF(R765=0,"⚠ أضف سطر عهدة أولًا","BDR-"&amp;TEXT(R765,"000")))</f>
        <v/>
      </c>
      <c r="C765" s="21" t="n"/>
      <c r="D765" s="20">
        <f>IF(C765="","",IF(S765="","خارج السنة المالية",INDEX(القوائم!$D$2:$D$13,S765)))</f>
        <v/>
      </c>
      <c r="E765" s="22" t="n"/>
      <c r="F765" s="23" t="n"/>
      <c r="G765" s="23" t="n"/>
      <c r="H765" s="22" t="n"/>
      <c r="I765" s="19" t="n"/>
      <c r="J765" s="21" t="n"/>
      <c r="K765" s="19" t="n"/>
      <c r="L765" s="19" t="n"/>
      <c r="M765" s="21" t="n"/>
      <c r="N765" s="22" t="n"/>
      <c r="O765" s="24">
        <f>IF(A765&lt;&gt;"عهدة","",SUMIFS($G$8:$G$5007,$B$8:$B$5007,B765,$A$8:$A$5007,"مصروف",$I$8:$I$5007,"&lt;&gt;مرفوض"))</f>
        <v/>
      </c>
      <c r="P765" s="25">
        <f>IF(A765&lt;&gt;"عهدة","",N(F765)-O765)</f>
        <v/>
      </c>
      <c r="Q765" s="26">
        <f>IF(A765="","",IF(A765="عهدة",IF(N(F765)=0,"⚠ أدخل قيمة العهدة",IF(P765&lt;0,"⛔ عجز / زيادة مصروفات "&amp;TEXT(-P765,"#,##0"),IF(COUNTIFS($B$8:$B$5007,B765,$A$8:$A$5007,"مصروف",$I$8:$I$5007,"&lt;&gt;مرفوض",$K$8:$K$5007,"&lt;&gt;نعم")&gt;0,"⚠ "&amp;COUNTIFS($B$8:$B$5007,B765,$A$8:$A$5007,"مصروف",$I$8:$I$5007,"&lt;&gt;مرفوض",$K$8:$K$5007,"&lt;&gt;نعم")&amp;" مصروف غير مسوى",IF(L765="تمت التسوية",IF(P765=0,"✔ متوازنة وتمت التسوية","✔ تمت التسوية – متبقي "&amp;TEXT(P765,"#,##0")),IF(P765&gt;0,"متبقي "&amp;TEXT(P765,"#,##0"),"✔ متوازنة"))))),IF(R765=0,"⚠ أضف سطر عهدة أولًا",IF(OR(C765="",N(G765)=0),"⚠ أكمل التاريخ والقيمة",IF(S765="","⚠ التاريخ خارج السنة المالية",IF(H765="","⚠ اختر بند الموازنة",IF(I765="مرفوض","✖ مرفوض من المدير",IF(I765&lt;&gt;"موافق","⏳ بانتظار موافقة المدير",IF(K765&lt;&gt;"نعم","⚠ غير مسوى مع الحسابات","✔ معتمد ومسوى")))))))))</f>
        <v/>
      </c>
      <c r="R765">
        <f>N(R764)+IF(A765="عهدة",1,0)</f>
        <v/>
      </c>
      <c r="S765">
        <f>IF(C765="","",IF(AND(C765&gt;=DATE(2026,9,1),C765&lt;=DATE(2027,8,31)),(YEAR(C765)-2026)*12+MONTH(C765)-8,""))</f>
        <v/>
      </c>
      <c r="T765">
        <f>IF(AND(A765="مصروف",R765&gt;0,I765="موافق",S765&lt;&gt;"",H765&lt;&gt;""),N(G765),0)</f>
        <v/>
      </c>
    </row>
    <row r="766">
      <c r="A766" s="19" t="n"/>
      <c r="B766" s="20">
        <f>IF(A766="","",IF(R766=0,"⚠ أضف سطر عهدة أولًا","BDR-"&amp;TEXT(R766,"000")))</f>
        <v/>
      </c>
      <c r="C766" s="21" t="n"/>
      <c r="D766" s="20">
        <f>IF(C766="","",IF(S766="","خارج السنة المالية",INDEX(القوائم!$D$2:$D$13,S766)))</f>
        <v/>
      </c>
      <c r="E766" s="22" t="n"/>
      <c r="F766" s="23" t="n"/>
      <c r="G766" s="23" t="n"/>
      <c r="H766" s="22" t="n"/>
      <c r="I766" s="19" t="n"/>
      <c r="J766" s="21" t="n"/>
      <c r="K766" s="19" t="n"/>
      <c r="L766" s="19" t="n"/>
      <c r="M766" s="21" t="n"/>
      <c r="N766" s="22" t="n"/>
      <c r="O766" s="24">
        <f>IF(A766&lt;&gt;"عهدة","",SUMIFS($G$8:$G$5007,$B$8:$B$5007,B766,$A$8:$A$5007,"مصروف",$I$8:$I$5007,"&lt;&gt;مرفوض"))</f>
        <v/>
      </c>
      <c r="P766" s="25">
        <f>IF(A766&lt;&gt;"عهدة","",N(F766)-O766)</f>
        <v/>
      </c>
      <c r="Q766" s="26">
        <f>IF(A766="","",IF(A766="عهدة",IF(N(F766)=0,"⚠ أدخل قيمة العهدة",IF(P766&lt;0,"⛔ عجز / زيادة مصروفات "&amp;TEXT(-P766,"#,##0"),IF(COUNTIFS($B$8:$B$5007,B766,$A$8:$A$5007,"مصروف",$I$8:$I$5007,"&lt;&gt;مرفوض",$K$8:$K$5007,"&lt;&gt;نعم")&gt;0,"⚠ "&amp;COUNTIFS($B$8:$B$5007,B766,$A$8:$A$5007,"مصروف",$I$8:$I$5007,"&lt;&gt;مرفوض",$K$8:$K$5007,"&lt;&gt;نعم")&amp;" مصروف غير مسوى",IF(L766="تمت التسوية",IF(P766=0,"✔ متوازنة وتمت التسوية","✔ تمت التسوية – متبقي "&amp;TEXT(P766,"#,##0")),IF(P766&gt;0,"متبقي "&amp;TEXT(P766,"#,##0"),"✔ متوازنة"))))),IF(R766=0,"⚠ أضف سطر عهدة أولًا",IF(OR(C766="",N(G766)=0),"⚠ أكمل التاريخ والقيمة",IF(S766="","⚠ التاريخ خارج السنة المالية",IF(H766="","⚠ اختر بند الموازنة",IF(I766="مرفوض","✖ مرفوض من المدير",IF(I766&lt;&gt;"موافق","⏳ بانتظار موافقة المدير",IF(K766&lt;&gt;"نعم","⚠ غير مسوى مع الحسابات","✔ معتمد ومسوى")))))))))</f>
        <v/>
      </c>
      <c r="R766">
        <f>N(R765)+IF(A766="عهدة",1,0)</f>
        <v/>
      </c>
      <c r="S766">
        <f>IF(C766="","",IF(AND(C766&gt;=DATE(2026,9,1),C766&lt;=DATE(2027,8,31)),(YEAR(C766)-2026)*12+MONTH(C766)-8,""))</f>
        <v/>
      </c>
      <c r="T766">
        <f>IF(AND(A766="مصروف",R766&gt;0,I766="موافق",S766&lt;&gt;"",H766&lt;&gt;""),N(G766),0)</f>
        <v/>
      </c>
    </row>
    <row r="767">
      <c r="A767" s="19" t="n"/>
      <c r="B767" s="20">
        <f>IF(A767="","",IF(R767=0,"⚠ أضف سطر عهدة أولًا","BDR-"&amp;TEXT(R767,"000")))</f>
        <v/>
      </c>
      <c r="C767" s="21" t="n"/>
      <c r="D767" s="20">
        <f>IF(C767="","",IF(S767="","خارج السنة المالية",INDEX(القوائم!$D$2:$D$13,S767)))</f>
        <v/>
      </c>
      <c r="E767" s="22" t="n"/>
      <c r="F767" s="23" t="n"/>
      <c r="G767" s="23" t="n"/>
      <c r="H767" s="22" t="n"/>
      <c r="I767" s="19" t="n"/>
      <c r="J767" s="21" t="n"/>
      <c r="K767" s="19" t="n"/>
      <c r="L767" s="19" t="n"/>
      <c r="M767" s="21" t="n"/>
      <c r="N767" s="22" t="n"/>
      <c r="O767" s="24">
        <f>IF(A767&lt;&gt;"عهدة","",SUMIFS($G$8:$G$5007,$B$8:$B$5007,B767,$A$8:$A$5007,"مصروف",$I$8:$I$5007,"&lt;&gt;مرفوض"))</f>
        <v/>
      </c>
      <c r="P767" s="25">
        <f>IF(A767&lt;&gt;"عهدة","",N(F767)-O767)</f>
        <v/>
      </c>
      <c r="Q767" s="26">
        <f>IF(A767="","",IF(A767="عهدة",IF(N(F767)=0,"⚠ أدخل قيمة العهدة",IF(P767&lt;0,"⛔ عجز / زيادة مصروفات "&amp;TEXT(-P767,"#,##0"),IF(COUNTIFS($B$8:$B$5007,B767,$A$8:$A$5007,"مصروف",$I$8:$I$5007,"&lt;&gt;مرفوض",$K$8:$K$5007,"&lt;&gt;نعم")&gt;0,"⚠ "&amp;COUNTIFS($B$8:$B$5007,B767,$A$8:$A$5007,"مصروف",$I$8:$I$5007,"&lt;&gt;مرفوض",$K$8:$K$5007,"&lt;&gt;نعم")&amp;" مصروف غير مسوى",IF(L767="تمت التسوية",IF(P767=0,"✔ متوازنة وتمت التسوية","✔ تمت التسوية – متبقي "&amp;TEXT(P767,"#,##0")),IF(P767&gt;0,"متبقي "&amp;TEXT(P767,"#,##0"),"✔ متوازنة"))))),IF(R767=0,"⚠ أضف سطر عهدة أولًا",IF(OR(C767="",N(G767)=0),"⚠ أكمل التاريخ والقيمة",IF(S767="","⚠ التاريخ خارج السنة المالية",IF(H767="","⚠ اختر بند الموازنة",IF(I767="مرفوض","✖ مرفوض من المدير",IF(I767&lt;&gt;"موافق","⏳ بانتظار موافقة المدير",IF(K767&lt;&gt;"نعم","⚠ غير مسوى مع الحسابات","✔ معتمد ومسوى")))))))))</f>
        <v/>
      </c>
      <c r="R767">
        <f>N(R766)+IF(A767="عهدة",1,0)</f>
        <v/>
      </c>
      <c r="S767">
        <f>IF(C767="","",IF(AND(C767&gt;=DATE(2026,9,1),C767&lt;=DATE(2027,8,31)),(YEAR(C767)-2026)*12+MONTH(C767)-8,""))</f>
        <v/>
      </c>
      <c r="T767">
        <f>IF(AND(A767="مصروف",R767&gt;0,I767="موافق",S767&lt;&gt;"",H767&lt;&gt;""),N(G767),0)</f>
        <v/>
      </c>
    </row>
    <row r="768">
      <c r="A768" s="19" t="n"/>
      <c r="B768" s="20">
        <f>IF(A768="","",IF(R768=0,"⚠ أضف سطر عهدة أولًا","BDR-"&amp;TEXT(R768,"000")))</f>
        <v/>
      </c>
      <c r="C768" s="21" t="n"/>
      <c r="D768" s="20">
        <f>IF(C768="","",IF(S768="","خارج السنة المالية",INDEX(القوائم!$D$2:$D$13,S768)))</f>
        <v/>
      </c>
      <c r="E768" s="22" t="n"/>
      <c r="F768" s="23" t="n"/>
      <c r="G768" s="23" t="n"/>
      <c r="H768" s="22" t="n"/>
      <c r="I768" s="19" t="n"/>
      <c r="J768" s="21" t="n"/>
      <c r="K768" s="19" t="n"/>
      <c r="L768" s="19" t="n"/>
      <c r="M768" s="21" t="n"/>
      <c r="N768" s="22" t="n"/>
      <c r="O768" s="24">
        <f>IF(A768&lt;&gt;"عهدة","",SUMIFS($G$8:$G$5007,$B$8:$B$5007,B768,$A$8:$A$5007,"مصروف",$I$8:$I$5007,"&lt;&gt;مرفوض"))</f>
        <v/>
      </c>
      <c r="P768" s="25">
        <f>IF(A768&lt;&gt;"عهدة","",N(F768)-O768)</f>
        <v/>
      </c>
      <c r="Q768" s="26">
        <f>IF(A768="","",IF(A768="عهدة",IF(N(F768)=0,"⚠ أدخل قيمة العهدة",IF(P768&lt;0,"⛔ عجز / زيادة مصروفات "&amp;TEXT(-P768,"#,##0"),IF(COUNTIFS($B$8:$B$5007,B768,$A$8:$A$5007,"مصروف",$I$8:$I$5007,"&lt;&gt;مرفوض",$K$8:$K$5007,"&lt;&gt;نعم")&gt;0,"⚠ "&amp;COUNTIFS($B$8:$B$5007,B768,$A$8:$A$5007,"مصروف",$I$8:$I$5007,"&lt;&gt;مرفوض",$K$8:$K$5007,"&lt;&gt;نعم")&amp;" مصروف غير مسوى",IF(L768="تمت التسوية",IF(P768=0,"✔ متوازنة وتمت التسوية","✔ تمت التسوية – متبقي "&amp;TEXT(P768,"#,##0")),IF(P768&gt;0,"متبقي "&amp;TEXT(P768,"#,##0"),"✔ متوازنة"))))),IF(R768=0,"⚠ أضف سطر عهدة أولًا",IF(OR(C768="",N(G768)=0),"⚠ أكمل التاريخ والقيمة",IF(S768="","⚠ التاريخ خارج السنة المالية",IF(H768="","⚠ اختر بند الموازنة",IF(I768="مرفوض","✖ مرفوض من المدير",IF(I768&lt;&gt;"موافق","⏳ بانتظار موافقة المدير",IF(K768&lt;&gt;"نعم","⚠ غير مسوى مع الحسابات","✔ معتمد ومسوى")))))))))</f>
        <v/>
      </c>
      <c r="R768">
        <f>N(R767)+IF(A768="عهدة",1,0)</f>
        <v/>
      </c>
      <c r="S768">
        <f>IF(C768="","",IF(AND(C768&gt;=DATE(2026,9,1),C768&lt;=DATE(2027,8,31)),(YEAR(C768)-2026)*12+MONTH(C768)-8,""))</f>
        <v/>
      </c>
      <c r="T768">
        <f>IF(AND(A768="مصروف",R768&gt;0,I768="موافق",S768&lt;&gt;"",H768&lt;&gt;""),N(G768),0)</f>
        <v/>
      </c>
    </row>
    <row r="769">
      <c r="A769" s="19" t="n"/>
      <c r="B769" s="20">
        <f>IF(A769="","",IF(R769=0,"⚠ أضف سطر عهدة أولًا","BDR-"&amp;TEXT(R769,"000")))</f>
        <v/>
      </c>
      <c r="C769" s="21" t="n"/>
      <c r="D769" s="20">
        <f>IF(C769="","",IF(S769="","خارج السنة المالية",INDEX(القوائم!$D$2:$D$13,S769)))</f>
        <v/>
      </c>
      <c r="E769" s="22" t="n"/>
      <c r="F769" s="23" t="n"/>
      <c r="G769" s="23" t="n"/>
      <c r="H769" s="22" t="n"/>
      <c r="I769" s="19" t="n"/>
      <c r="J769" s="21" t="n"/>
      <c r="K769" s="19" t="n"/>
      <c r="L769" s="19" t="n"/>
      <c r="M769" s="21" t="n"/>
      <c r="N769" s="22" t="n"/>
      <c r="O769" s="24">
        <f>IF(A769&lt;&gt;"عهدة","",SUMIFS($G$8:$G$5007,$B$8:$B$5007,B769,$A$8:$A$5007,"مصروف",$I$8:$I$5007,"&lt;&gt;مرفوض"))</f>
        <v/>
      </c>
      <c r="P769" s="25">
        <f>IF(A769&lt;&gt;"عهدة","",N(F769)-O769)</f>
        <v/>
      </c>
      <c r="Q769" s="26">
        <f>IF(A769="","",IF(A769="عهدة",IF(N(F769)=0,"⚠ أدخل قيمة العهدة",IF(P769&lt;0,"⛔ عجز / زيادة مصروفات "&amp;TEXT(-P769,"#,##0"),IF(COUNTIFS($B$8:$B$5007,B769,$A$8:$A$5007,"مصروف",$I$8:$I$5007,"&lt;&gt;مرفوض",$K$8:$K$5007,"&lt;&gt;نعم")&gt;0,"⚠ "&amp;COUNTIFS($B$8:$B$5007,B769,$A$8:$A$5007,"مصروف",$I$8:$I$5007,"&lt;&gt;مرفوض",$K$8:$K$5007,"&lt;&gt;نعم")&amp;" مصروف غير مسوى",IF(L769="تمت التسوية",IF(P769=0,"✔ متوازنة وتمت التسوية","✔ تمت التسوية – متبقي "&amp;TEXT(P769,"#,##0")),IF(P769&gt;0,"متبقي "&amp;TEXT(P769,"#,##0"),"✔ متوازنة"))))),IF(R769=0,"⚠ أضف سطر عهدة أولًا",IF(OR(C769="",N(G769)=0),"⚠ أكمل التاريخ والقيمة",IF(S769="","⚠ التاريخ خارج السنة المالية",IF(H769="","⚠ اختر بند الموازنة",IF(I769="مرفوض","✖ مرفوض من المدير",IF(I769&lt;&gt;"موافق","⏳ بانتظار موافقة المدير",IF(K769&lt;&gt;"نعم","⚠ غير مسوى مع الحسابات","✔ معتمد ومسوى")))))))))</f>
        <v/>
      </c>
      <c r="R769">
        <f>N(R768)+IF(A769="عهدة",1,0)</f>
        <v/>
      </c>
      <c r="S769">
        <f>IF(C769="","",IF(AND(C769&gt;=DATE(2026,9,1),C769&lt;=DATE(2027,8,31)),(YEAR(C769)-2026)*12+MONTH(C769)-8,""))</f>
        <v/>
      </c>
      <c r="T769">
        <f>IF(AND(A769="مصروف",R769&gt;0,I769="موافق",S769&lt;&gt;"",H769&lt;&gt;""),N(G769),0)</f>
        <v/>
      </c>
    </row>
    <row r="770">
      <c r="A770" s="19" t="n"/>
      <c r="B770" s="20">
        <f>IF(A770="","",IF(R770=0,"⚠ أضف سطر عهدة أولًا","BDR-"&amp;TEXT(R770,"000")))</f>
        <v/>
      </c>
      <c r="C770" s="21" t="n"/>
      <c r="D770" s="20">
        <f>IF(C770="","",IF(S770="","خارج السنة المالية",INDEX(القوائم!$D$2:$D$13,S770)))</f>
        <v/>
      </c>
      <c r="E770" s="22" t="n"/>
      <c r="F770" s="23" t="n"/>
      <c r="G770" s="23" t="n"/>
      <c r="H770" s="22" t="n"/>
      <c r="I770" s="19" t="n"/>
      <c r="J770" s="21" t="n"/>
      <c r="K770" s="19" t="n"/>
      <c r="L770" s="19" t="n"/>
      <c r="M770" s="21" t="n"/>
      <c r="N770" s="22" t="n"/>
      <c r="O770" s="24">
        <f>IF(A770&lt;&gt;"عهدة","",SUMIFS($G$8:$G$5007,$B$8:$B$5007,B770,$A$8:$A$5007,"مصروف",$I$8:$I$5007,"&lt;&gt;مرفوض"))</f>
        <v/>
      </c>
      <c r="P770" s="25">
        <f>IF(A770&lt;&gt;"عهدة","",N(F770)-O770)</f>
        <v/>
      </c>
      <c r="Q770" s="26">
        <f>IF(A770="","",IF(A770="عهدة",IF(N(F770)=0,"⚠ أدخل قيمة العهدة",IF(P770&lt;0,"⛔ عجز / زيادة مصروفات "&amp;TEXT(-P770,"#,##0"),IF(COUNTIFS($B$8:$B$5007,B770,$A$8:$A$5007,"مصروف",$I$8:$I$5007,"&lt;&gt;مرفوض",$K$8:$K$5007,"&lt;&gt;نعم")&gt;0,"⚠ "&amp;COUNTIFS($B$8:$B$5007,B770,$A$8:$A$5007,"مصروف",$I$8:$I$5007,"&lt;&gt;مرفوض",$K$8:$K$5007,"&lt;&gt;نعم")&amp;" مصروف غير مسوى",IF(L770="تمت التسوية",IF(P770=0,"✔ متوازنة وتمت التسوية","✔ تمت التسوية – متبقي "&amp;TEXT(P770,"#,##0")),IF(P770&gt;0,"متبقي "&amp;TEXT(P770,"#,##0"),"✔ متوازنة"))))),IF(R770=0,"⚠ أضف سطر عهدة أولًا",IF(OR(C770="",N(G770)=0),"⚠ أكمل التاريخ والقيمة",IF(S770="","⚠ التاريخ خارج السنة المالية",IF(H770="","⚠ اختر بند الموازنة",IF(I770="مرفوض","✖ مرفوض من المدير",IF(I770&lt;&gt;"موافق","⏳ بانتظار موافقة المدير",IF(K770&lt;&gt;"نعم","⚠ غير مسوى مع الحسابات","✔ معتمد ومسوى")))))))))</f>
        <v/>
      </c>
      <c r="R770">
        <f>N(R769)+IF(A770="عهدة",1,0)</f>
        <v/>
      </c>
      <c r="S770">
        <f>IF(C770="","",IF(AND(C770&gt;=DATE(2026,9,1),C770&lt;=DATE(2027,8,31)),(YEAR(C770)-2026)*12+MONTH(C770)-8,""))</f>
        <v/>
      </c>
      <c r="T770">
        <f>IF(AND(A770="مصروف",R770&gt;0,I770="موافق",S770&lt;&gt;"",H770&lt;&gt;""),N(G770),0)</f>
        <v/>
      </c>
    </row>
    <row r="771">
      <c r="A771" s="19" t="n"/>
      <c r="B771" s="20">
        <f>IF(A771="","",IF(R771=0,"⚠ أضف سطر عهدة أولًا","BDR-"&amp;TEXT(R771,"000")))</f>
        <v/>
      </c>
      <c r="C771" s="21" t="n"/>
      <c r="D771" s="20">
        <f>IF(C771="","",IF(S771="","خارج السنة المالية",INDEX(القوائم!$D$2:$D$13,S771)))</f>
        <v/>
      </c>
      <c r="E771" s="22" t="n"/>
      <c r="F771" s="23" t="n"/>
      <c r="G771" s="23" t="n"/>
      <c r="H771" s="22" t="n"/>
      <c r="I771" s="19" t="n"/>
      <c r="J771" s="21" t="n"/>
      <c r="K771" s="19" t="n"/>
      <c r="L771" s="19" t="n"/>
      <c r="M771" s="21" t="n"/>
      <c r="N771" s="22" t="n"/>
      <c r="O771" s="24">
        <f>IF(A771&lt;&gt;"عهدة","",SUMIFS($G$8:$G$5007,$B$8:$B$5007,B771,$A$8:$A$5007,"مصروف",$I$8:$I$5007,"&lt;&gt;مرفوض"))</f>
        <v/>
      </c>
      <c r="P771" s="25">
        <f>IF(A771&lt;&gt;"عهدة","",N(F771)-O771)</f>
        <v/>
      </c>
      <c r="Q771" s="26">
        <f>IF(A771="","",IF(A771="عهدة",IF(N(F771)=0,"⚠ أدخل قيمة العهدة",IF(P771&lt;0,"⛔ عجز / زيادة مصروفات "&amp;TEXT(-P771,"#,##0"),IF(COUNTIFS($B$8:$B$5007,B771,$A$8:$A$5007,"مصروف",$I$8:$I$5007,"&lt;&gt;مرفوض",$K$8:$K$5007,"&lt;&gt;نعم")&gt;0,"⚠ "&amp;COUNTIFS($B$8:$B$5007,B771,$A$8:$A$5007,"مصروف",$I$8:$I$5007,"&lt;&gt;مرفوض",$K$8:$K$5007,"&lt;&gt;نعم")&amp;" مصروف غير مسوى",IF(L771="تمت التسوية",IF(P771=0,"✔ متوازنة وتمت التسوية","✔ تمت التسوية – متبقي "&amp;TEXT(P771,"#,##0")),IF(P771&gt;0,"متبقي "&amp;TEXT(P771,"#,##0"),"✔ متوازنة"))))),IF(R771=0,"⚠ أضف سطر عهدة أولًا",IF(OR(C771="",N(G771)=0),"⚠ أكمل التاريخ والقيمة",IF(S771="","⚠ التاريخ خارج السنة المالية",IF(H771="","⚠ اختر بند الموازنة",IF(I771="مرفوض","✖ مرفوض من المدير",IF(I771&lt;&gt;"موافق","⏳ بانتظار موافقة المدير",IF(K771&lt;&gt;"نعم","⚠ غير مسوى مع الحسابات","✔ معتمد ومسوى")))))))))</f>
        <v/>
      </c>
      <c r="R771">
        <f>N(R770)+IF(A771="عهدة",1,0)</f>
        <v/>
      </c>
      <c r="S771">
        <f>IF(C771="","",IF(AND(C771&gt;=DATE(2026,9,1),C771&lt;=DATE(2027,8,31)),(YEAR(C771)-2026)*12+MONTH(C771)-8,""))</f>
        <v/>
      </c>
      <c r="T771">
        <f>IF(AND(A771="مصروف",R771&gt;0,I771="موافق",S771&lt;&gt;"",H771&lt;&gt;""),N(G771),0)</f>
        <v/>
      </c>
    </row>
    <row r="772">
      <c r="A772" s="19" t="n"/>
      <c r="B772" s="20">
        <f>IF(A772="","",IF(R772=0,"⚠ أضف سطر عهدة أولًا","BDR-"&amp;TEXT(R772,"000")))</f>
        <v/>
      </c>
      <c r="C772" s="21" t="n"/>
      <c r="D772" s="20">
        <f>IF(C772="","",IF(S772="","خارج السنة المالية",INDEX(القوائم!$D$2:$D$13,S772)))</f>
        <v/>
      </c>
      <c r="E772" s="22" t="n"/>
      <c r="F772" s="23" t="n"/>
      <c r="G772" s="23" t="n"/>
      <c r="H772" s="22" t="n"/>
      <c r="I772" s="19" t="n"/>
      <c r="J772" s="21" t="n"/>
      <c r="K772" s="19" t="n"/>
      <c r="L772" s="19" t="n"/>
      <c r="M772" s="21" t="n"/>
      <c r="N772" s="22" t="n"/>
      <c r="O772" s="24">
        <f>IF(A772&lt;&gt;"عهدة","",SUMIFS($G$8:$G$5007,$B$8:$B$5007,B772,$A$8:$A$5007,"مصروف",$I$8:$I$5007,"&lt;&gt;مرفوض"))</f>
        <v/>
      </c>
      <c r="P772" s="25">
        <f>IF(A772&lt;&gt;"عهدة","",N(F772)-O772)</f>
        <v/>
      </c>
      <c r="Q772" s="26">
        <f>IF(A772="","",IF(A772="عهدة",IF(N(F772)=0,"⚠ أدخل قيمة العهدة",IF(P772&lt;0,"⛔ عجز / زيادة مصروفات "&amp;TEXT(-P772,"#,##0"),IF(COUNTIFS($B$8:$B$5007,B772,$A$8:$A$5007,"مصروف",$I$8:$I$5007,"&lt;&gt;مرفوض",$K$8:$K$5007,"&lt;&gt;نعم")&gt;0,"⚠ "&amp;COUNTIFS($B$8:$B$5007,B772,$A$8:$A$5007,"مصروف",$I$8:$I$5007,"&lt;&gt;مرفوض",$K$8:$K$5007,"&lt;&gt;نعم")&amp;" مصروف غير مسوى",IF(L772="تمت التسوية",IF(P772=0,"✔ متوازنة وتمت التسوية","✔ تمت التسوية – متبقي "&amp;TEXT(P772,"#,##0")),IF(P772&gt;0,"متبقي "&amp;TEXT(P772,"#,##0"),"✔ متوازنة"))))),IF(R772=0,"⚠ أضف سطر عهدة أولًا",IF(OR(C772="",N(G772)=0),"⚠ أكمل التاريخ والقيمة",IF(S772="","⚠ التاريخ خارج السنة المالية",IF(H772="","⚠ اختر بند الموازنة",IF(I772="مرفوض","✖ مرفوض من المدير",IF(I772&lt;&gt;"موافق","⏳ بانتظار موافقة المدير",IF(K772&lt;&gt;"نعم","⚠ غير مسوى مع الحسابات","✔ معتمد ومسوى")))))))))</f>
        <v/>
      </c>
      <c r="R772">
        <f>N(R771)+IF(A772="عهدة",1,0)</f>
        <v/>
      </c>
      <c r="S772">
        <f>IF(C772="","",IF(AND(C772&gt;=DATE(2026,9,1),C772&lt;=DATE(2027,8,31)),(YEAR(C772)-2026)*12+MONTH(C772)-8,""))</f>
        <v/>
      </c>
      <c r="T772">
        <f>IF(AND(A772="مصروف",R772&gt;0,I772="موافق",S772&lt;&gt;"",H772&lt;&gt;""),N(G772),0)</f>
        <v/>
      </c>
    </row>
    <row r="773">
      <c r="A773" s="19" t="n"/>
      <c r="B773" s="20">
        <f>IF(A773="","",IF(R773=0,"⚠ أضف سطر عهدة أولًا","BDR-"&amp;TEXT(R773,"000")))</f>
        <v/>
      </c>
      <c r="C773" s="21" t="n"/>
      <c r="D773" s="20">
        <f>IF(C773="","",IF(S773="","خارج السنة المالية",INDEX(القوائم!$D$2:$D$13,S773)))</f>
        <v/>
      </c>
      <c r="E773" s="22" t="n"/>
      <c r="F773" s="23" t="n"/>
      <c r="G773" s="23" t="n"/>
      <c r="H773" s="22" t="n"/>
      <c r="I773" s="19" t="n"/>
      <c r="J773" s="21" t="n"/>
      <c r="K773" s="19" t="n"/>
      <c r="L773" s="19" t="n"/>
      <c r="M773" s="21" t="n"/>
      <c r="N773" s="22" t="n"/>
      <c r="O773" s="24">
        <f>IF(A773&lt;&gt;"عهدة","",SUMIFS($G$8:$G$5007,$B$8:$B$5007,B773,$A$8:$A$5007,"مصروف",$I$8:$I$5007,"&lt;&gt;مرفوض"))</f>
        <v/>
      </c>
      <c r="P773" s="25">
        <f>IF(A773&lt;&gt;"عهدة","",N(F773)-O773)</f>
        <v/>
      </c>
      <c r="Q773" s="26">
        <f>IF(A773="","",IF(A773="عهدة",IF(N(F773)=0,"⚠ أدخل قيمة العهدة",IF(P773&lt;0,"⛔ عجز / زيادة مصروفات "&amp;TEXT(-P773,"#,##0"),IF(COUNTIFS($B$8:$B$5007,B773,$A$8:$A$5007,"مصروف",$I$8:$I$5007,"&lt;&gt;مرفوض",$K$8:$K$5007,"&lt;&gt;نعم")&gt;0,"⚠ "&amp;COUNTIFS($B$8:$B$5007,B773,$A$8:$A$5007,"مصروف",$I$8:$I$5007,"&lt;&gt;مرفوض",$K$8:$K$5007,"&lt;&gt;نعم")&amp;" مصروف غير مسوى",IF(L773="تمت التسوية",IF(P773=0,"✔ متوازنة وتمت التسوية","✔ تمت التسوية – متبقي "&amp;TEXT(P773,"#,##0")),IF(P773&gt;0,"متبقي "&amp;TEXT(P773,"#,##0"),"✔ متوازنة"))))),IF(R773=0,"⚠ أضف سطر عهدة أولًا",IF(OR(C773="",N(G773)=0),"⚠ أكمل التاريخ والقيمة",IF(S773="","⚠ التاريخ خارج السنة المالية",IF(H773="","⚠ اختر بند الموازنة",IF(I773="مرفوض","✖ مرفوض من المدير",IF(I773&lt;&gt;"موافق","⏳ بانتظار موافقة المدير",IF(K773&lt;&gt;"نعم","⚠ غير مسوى مع الحسابات","✔ معتمد ومسوى")))))))))</f>
        <v/>
      </c>
      <c r="R773">
        <f>N(R772)+IF(A773="عهدة",1,0)</f>
        <v/>
      </c>
      <c r="S773">
        <f>IF(C773="","",IF(AND(C773&gt;=DATE(2026,9,1),C773&lt;=DATE(2027,8,31)),(YEAR(C773)-2026)*12+MONTH(C773)-8,""))</f>
        <v/>
      </c>
      <c r="T773">
        <f>IF(AND(A773="مصروف",R773&gt;0,I773="موافق",S773&lt;&gt;"",H773&lt;&gt;""),N(G773),0)</f>
        <v/>
      </c>
    </row>
    <row r="774">
      <c r="A774" s="19" t="n"/>
      <c r="B774" s="20">
        <f>IF(A774="","",IF(R774=0,"⚠ أضف سطر عهدة أولًا","BDR-"&amp;TEXT(R774,"000")))</f>
        <v/>
      </c>
      <c r="C774" s="21" t="n"/>
      <c r="D774" s="20">
        <f>IF(C774="","",IF(S774="","خارج السنة المالية",INDEX(القوائم!$D$2:$D$13,S774)))</f>
        <v/>
      </c>
      <c r="E774" s="22" t="n"/>
      <c r="F774" s="23" t="n"/>
      <c r="G774" s="23" t="n"/>
      <c r="H774" s="22" t="n"/>
      <c r="I774" s="19" t="n"/>
      <c r="J774" s="21" t="n"/>
      <c r="K774" s="19" t="n"/>
      <c r="L774" s="19" t="n"/>
      <c r="M774" s="21" t="n"/>
      <c r="N774" s="22" t="n"/>
      <c r="O774" s="24">
        <f>IF(A774&lt;&gt;"عهدة","",SUMIFS($G$8:$G$5007,$B$8:$B$5007,B774,$A$8:$A$5007,"مصروف",$I$8:$I$5007,"&lt;&gt;مرفوض"))</f>
        <v/>
      </c>
      <c r="P774" s="25">
        <f>IF(A774&lt;&gt;"عهدة","",N(F774)-O774)</f>
        <v/>
      </c>
      <c r="Q774" s="26">
        <f>IF(A774="","",IF(A774="عهدة",IF(N(F774)=0,"⚠ أدخل قيمة العهدة",IF(P774&lt;0,"⛔ عجز / زيادة مصروفات "&amp;TEXT(-P774,"#,##0"),IF(COUNTIFS($B$8:$B$5007,B774,$A$8:$A$5007,"مصروف",$I$8:$I$5007,"&lt;&gt;مرفوض",$K$8:$K$5007,"&lt;&gt;نعم")&gt;0,"⚠ "&amp;COUNTIFS($B$8:$B$5007,B774,$A$8:$A$5007,"مصروف",$I$8:$I$5007,"&lt;&gt;مرفوض",$K$8:$K$5007,"&lt;&gt;نعم")&amp;" مصروف غير مسوى",IF(L774="تمت التسوية",IF(P774=0,"✔ متوازنة وتمت التسوية","✔ تمت التسوية – متبقي "&amp;TEXT(P774,"#,##0")),IF(P774&gt;0,"متبقي "&amp;TEXT(P774,"#,##0"),"✔ متوازنة"))))),IF(R774=0,"⚠ أضف سطر عهدة أولًا",IF(OR(C774="",N(G774)=0),"⚠ أكمل التاريخ والقيمة",IF(S774="","⚠ التاريخ خارج السنة المالية",IF(H774="","⚠ اختر بند الموازنة",IF(I774="مرفوض","✖ مرفوض من المدير",IF(I774&lt;&gt;"موافق","⏳ بانتظار موافقة المدير",IF(K774&lt;&gt;"نعم","⚠ غير مسوى مع الحسابات","✔ معتمد ومسوى")))))))))</f>
        <v/>
      </c>
      <c r="R774">
        <f>N(R773)+IF(A774="عهدة",1,0)</f>
        <v/>
      </c>
      <c r="S774">
        <f>IF(C774="","",IF(AND(C774&gt;=DATE(2026,9,1),C774&lt;=DATE(2027,8,31)),(YEAR(C774)-2026)*12+MONTH(C774)-8,""))</f>
        <v/>
      </c>
      <c r="T774">
        <f>IF(AND(A774="مصروف",R774&gt;0,I774="موافق",S774&lt;&gt;"",H774&lt;&gt;""),N(G774),0)</f>
        <v/>
      </c>
    </row>
    <row r="775">
      <c r="A775" s="19" t="n"/>
      <c r="B775" s="20">
        <f>IF(A775="","",IF(R775=0,"⚠ أضف سطر عهدة أولًا","BDR-"&amp;TEXT(R775,"000")))</f>
        <v/>
      </c>
      <c r="C775" s="21" t="n"/>
      <c r="D775" s="20">
        <f>IF(C775="","",IF(S775="","خارج السنة المالية",INDEX(القوائم!$D$2:$D$13,S775)))</f>
        <v/>
      </c>
      <c r="E775" s="22" t="n"/>
      <c r="F775" s="23" t="n"/>
      <c r="G775" s="23" t="n"/>
      <c r="H775" s="22" t="n"/>
      <c r="I775" s="19" t="n"/>
      <c r="J775" s="21" t="n"/>
      <c r="K775" s="19" t="n"/>
      <c r="L775" s="19" t="n"/>
      <c r="M775" s="21" t="n"/>
      <c r="N775" s="22" t="n"/>
      <c r="O775" s="24">
        <f>IF(A775&lt;&gt;"عهدة","",SUMIFS($G$8:$G$5007,$B$8:$B$5007,B775,$A$8:$A$5007,"مصروف",$I$8:$I$5007,"&lt;&gt;مرفوض"))</f>
        <v/>
      </c>
      <c r="P775" s="25">
        <f>IF(A775&lt;&gt;"عهدة","",N(F775)-O775)</f>
        <v/>
      </c>
      <c r="Q775" s="26">
        <f>IF(A775="","",IF(A775="عهدة",IF(N(F775)=0,"⚠ أدخل قيمة العهدة",IF(P775&lt;0,"⛔ عجز / زيادة مصروفات "&amp;TEXT(-P775,"#,##0"),IF(COUNTIFS($B$8:$B$5007,B775,$A$8:$A$5007,"مصروف",$I$8:$I$5007,"&lt;&gt;مرفوض",$K$8:$K$5007,"&lt;&gt;نعم")&gt;0,"⚠ "&amp;COUNTIFS($B$8:$B$5007,B775,$A$8:$A$5007,"مصروف",$I$8:$I$5007,"&lt;&gt;مرفوض",$K$8:$K$5007,"&lt;&gt;نعم")&amp;" مصروف غير مسوى",IF(L775="تمت التسوية",IF(P775=0,"✔ متوازنة وتمت التسوية","✔ تمت التسوية – متبقي "&amp;TEXT(P775,"#,##0")),IF(P775&gt;0,"متبقي "&amp;TEXT(P775,"#,##0"),"✔ متوازنة"))))),IF(R775=0,"⚠ أضف سطر عهدة أولًا",IF(OR(C775="",N(G775)=0),"⚠ أكمل التاريخ والقيمة",IF(S775="","⚠ التاريخ خارج السنة المالية",IF(H775="","⚠ اختر بند الموازنة",IF(I775="مرفوض","✖ مرفوض من المدير",IF(I775&lt;&gt;"موافق","⏳ بانتظار موافقة المدير",IF(K775&lt;&gt;"نعم","⚠ غير مسوى مع الحسابات","✔ معتمد ومسوى")))))))))</f>
        <v/>
      </c>
      <c r="R775">
        <f>N(R774)+IF(A775="عهدة",1,0)</f>
        <v/>
      </c>
      <c r="S775">
        <f>IF(C775="","",IF(AND(C775&gt;=DATE(2026,9,1),C775&lt;=DATE(2027,8,31)),(YEAR(C775)-2026)*12+MONTH(C775)-8,""))</f>
        <v/>
      </c>
      <c r="T775">
        <f>IF(AND(A775="مصروف",R775&gt;0,I775="موافق",S775&lt;&gt;"",H775&lt;&gt;""),N(G775),0)</f>
        <v/>
      </c>
    </row>
    <row r="776">
      <c r="A776" s="19" t="n"/>
      <c r="B776" s="20">
        <f>IF(A776="","",IF(R776=0,"⚠ أضف سطر عهدة أولًا","BDR-"&amp;TEXT(R776,"000")))</f>
        <v/>
      </c>
      <c r="C776" s="21" t="n"/>
      <c r="D776" s="20">
        <f>IF(C776="","",IF(S776="","خارج السنة المالية",INDEX(القوائم!$D$2:$D$13,S776)))</f>
        <v/>
      </c>
      <c r="E776" s="22" t="n"/>
      <c r="F776" s="23" t="n"/>
      <c r="G776" s="23" t="n"/>
      <c r="H776" s="22" t="n"/>
      <c r="I776" s="19" t="n"/>
      <c r="J776" s="21" t="n"/>
      <c r="K776" s="19" t="n"/>
      <c r="L776" s="19" t="n"/>
      <c r="M776" s="21" t="n"/>
      <c r="N776" s="22" t="n"/>
      <c r="O776" s="24">
        <f>IF(A776&lt;&gt;"عهدة","",SUMIFS($G$8:$G$5007,$B$8:$B$5007,B776,$A$8:$A$5007,"مصروف",$I$8:$I$5007,"&lt;&gt;مرفوض"))</f>
        <v/>
      </c>
      <c r="P776" s="25">
        <f>IF(A776&lt;&gt;"عهدة","",N(F776)-O776)</f>
        <v/>
      </c>
      <c r="Q776" s="26">
        <f>IF(A776="","",IF(A776="عهدة",IF(N(F776)=0,"⚠ أدخل قيمة العهدة",IF(P776&lt;0,"⛔ عجز / زيادة مصروفات "&amp;TEXT(-P776,"#,##0"),IF(COUNTIFS($B$8:$B$5007,B776,$A$8:$A$5007,"مصروف",$I$8:$I$5007,"&lt;&gt;مرفوض",$K$8:$K$5007,"&lt;&gt;نعم")&gt;0,"⚠ "&amp;COUNTIFS($B$8:$B$5007,B776,$A$8:$A$5007,"مصروف",$I$8:$I$5007,"&lt;&gt;مرفوض",$K$8:$K$5007,"&lt;&gt;نعم")&amp;" مصروف غير مسوى",IF(L776="تمت التسوية",IF(P776=0,"✔ متوازنة وتمت التسوية","✔ تمت التسوية – متبقي "&amp;TEXT(P776,"#,##0")),IF(P776&gt;0,"متبقي "&amp;TEXT(P776,"#,##0"),"✔ متوازنة"))))),IF(R776=0,"⚠ أضف سطر عهدة أولًا",IF(OR(C776="",N(G776)=0),"⚠ أكمل التاريخ والقيمة",IF(S776="","⚠ التاريخ خارج السنة المالية",IF(H776="","⚠ اختر بند الموازنة",IF(I776="مرفوض","✖ مرفوض من المدير",IF(I776&lt;&gt;"موافق","⏳ بانتظار موافقة المدير",IF(K776&lt;&gt;"نعم","⚠ غير مسوى مع الحسابات","✔ معتمد ومسوى")))))))))</f>
        <v/>
      </c>
      <c r="R776">
        <f>N(R775)+IF(A776="عهدة",1,0)</f>
        <v/>
      </c>
      <c r="S776">
        <f>IF(C776="","",IF(AND(C776&gt;=DATE(2026,9,1),C776&lt;=DATE(2027,8,31)),(YEAR(C776)-2026)*12+MONTH(C776)-8,""))</f>
        <v/>
      </c>
      <c r="T776">
        <f>IF(AND(A776="مصروف",R776&gt;0,I776="موافق",S776&lt;&gt;"",H776&lt;&gt;""),N(G776),0)</f>
        <v/>
      </c>
    </row>
    <row r="777">
      <c r="A777" s="19" t="n"/>
      <c r="B777" s="20">
        <f>IF(A777="","",IF(R777=0,"⚠ أضف سطر عهدة أولًا","BDR-"&amp;TEXT(R777,"000")))</f>
        <v/>
      </c>
      <c r="C777" s="21" t="n"/>
      <c r="D777" s="20">
        <f>IF(C777="","",IF(S777="","خارج السنة المالية",INDEX(القوائم!$D$2:$D$13,S777)))</f>
        <v/>
      </c>
      <c r="E777" s="22" t="n"/>
      <c r="F777" s="23" t="n"/>
      <c r="G777" s="23" t="n"/>
      <c r="H777" s="22" t="n"/>
      <c r="I777" s="19" t="n"/>
      <c r="J777" s="21" t="n"/>
      <c r="K777" s="19" t="n"/>
      <c r="L777" s="19" t="n"/>
      <c r="M777" s="21" t="n"/>
      <c r="N777" s="22" t="n"/>
      <c r="O777" s="24">
        <f>IF(A777&lt;&gt;"عهدة","",SUMIFS($G$8:$G$5007,$B$8:$B$5007,B777,$A$8:$A$5007,"مصروف",$I$8:$I$5007,"&lt;&gt;مرفوض"))</f>
        <v/>
      </c>
      <c r="P777" s="25">
        <f>IF(A777&lt;&gt;"عهدة","",N(F777)-O777)</f>
        <v/>
      </c>
      <c r="Q777" s="26">
        <f>IF(A777="","",IF(A777="عهدة",IF(N(F777)=0,"⚠ أدخل قيمة العهدة",IF(P777&lt;0,"⛔ عجز / زيادة مصروفات "&amp;TEXT(-P777,"#,##0"),IF(COUNTIFS($B$8:$B$5007,B777,$A$8:$A$5007,"مصروف",$I$8:$I$5007,"&lt;&gt;مرفوض",$K$8:$K$5007,"&lt;&gt;نعم")&gt;0,"⚠ "&amp;COUNTIFS($B$8:$B$5007,B777,$A$8:$A$5007,"مصروف",$I$8:$I$5007,"&lt;&gt;مرفوض",$K$8:$K$5007,"&lt;&gt;نعم")&amp;" مصروف غير مسوى",IF(L777="تمت التسوية",IF(P777=0,"✔ متوازنة وتمت التسوية","✔ تمت التسوية – متبقي "&amp;TEXT(P777,"#,##0")),IF(P777&gt;0,"متبقي "&amp;TEXT(P777,"#,##0"),"✔ متوازنة"))))),IF(R777=0,"⚠ أضف سطر عهدة أولًا",IF(OR(C777="",N(G777)=0),"⚠ أكمل التاريخ والقيمة",IF(S777="","⚠ التاريخ خارج السنة المالية",IF(H777="","⚠ اختر بند الموازنة",IF(I777="مرفوض","✖ مرفوض من المدير",IF(I777&lt;&gt;"موافق","⏳ بانتظار موافقة المدير",IF(K777&lt;&gt;"نعم","⚠ غير مسوى مع الحسابات","✔ معتمد ومسوى")))))))))</f>
        <v/>
      </c>
      <c r="R777">
        <f>N(R776)+IF(A777="عهدة",1,0)</f>
        <v/>
      </c>
      <c r="S777">
        <f>IF(C777="","",IF(AND(C777&gt;=DATE(2026,9,1),C777&lt;=DATE(2027,8,31)),(YEAR(C777)-2026)*12+MONTH(C777)-8,""))</f>
        <v/>
      </c>
      <c r="T777">
        <f>IF(AND(A777="مصروف",R777&gt;0,I777="موافق",S777&lt;&gt;"",H777&lt;&gt;""),N(G777),0)</f>
        <v/>
      </c>
    </row>
    <row r="778">
      <c r="A778" s="19" t="n"/>
      <c r="B778" s="20">
        <f>IF(A778="","",IF(R778=0,"⚠ أضف سطر عهدة أولًا","BDR-"&amp;TEXT(R778,"000")))</f>
        <v/>
      </c>
      <c r="C778" s="21" t="n"/>
      <c r="D778" s="20">
        <f>IF(C778="","",IF(S778="","خارج السنة المالية",INDEX(القوائم!$D$2:$D$13,S778)))</f>
        <v/>
      </c>
      <c r="E778" s="22" t="n"/>
      <c r="F778" s="23" t="n"/>
      <c r="G778" s="23" t="n"/>
      <c r="H778" s="22" t="n"/>
      <c r="I778" s="19" t="n"/>
      <c r="J778" s="21" t="n"/>
      <c r="K778" s="19" t="n"/>
      <c r="L778" s="19" t="n"/>
      <c r="M778" s="21" t="n"/>
      <c r="N778" s="22" t="n"/>
      <c r="O778" s="24">
        <f>IF(A778&lt;&gt;"عهدة","",SUMIFS($G$8:$G$5007,$B$8:$B$5007,B778,$A$8:$A$5007,"مصروف",$I$8:$I$5007,"&lt;&gt;مرفوض"))</f>
        <v/>
      </c>
      <c r="P778" s="25">
        <f>IF(A778&lt;&gt;"عهدة","",N(F778)-O778)</f>
        <v/>
      </c>
      <c r="Q778" s="26">
        <f>IF(A778="","",IF(A778="عهدة",IF(N(F778)=0,"⚠ أدخل قيمة العهدة",IF(P778&lt;0,"⛔ عجز / زيادة مصروفات "&amp;TEXT(-P778,"#,##0"),IF(COUNTIFS($B$8:$B$5007,B778,$A$8:$A$5007,"مصروف",$I$8:$I$5007,"&lt;&gt;مرفوض",$K$8:$K$5007,"&lt;&gt;نعم")&gt;0,"⚠ "&amp;COUNTIFS($B$8:$B$5007,B778,$A$8:$A$5007,"مصروف",$I$8:$I$5007,"&lt;&gt;مرفوض",$K$8:$K$5007,"&lt;&gt;نعم")&amp;" مصروف غير مسوى",IF(L778="تمت التسوية",IF(P778=0,"✔ متوازنة وتمت التسوية","✔ تمت التسوية – متبقي "&amp;TEXT(P778,"#,##0")),IF(P778&gt;0,"متبقي "&amp;TEXT(P778,"#,##0"),"✔ متوازنة"))))),IF(R778=0,"⚠ أضف سطر عهدة أولًا",IF(OR(C778="",N(G778)=0),"⚠ أكمل التاريخ والقيمة",IF(S778="","⚠ التاريخ خارج السنة المالية",IF(H778="","⚠ اختر بند الموازنة",IF(I778="مرفوض","✖ مرفوض من المدير",IF(I778&lt;&gt;"موافق","⏳ بانتظار موافقة المدير",IF(K778&lt;&gt;"نعم","⚠ غير مسوى مع الحسابات","✔ معتمد ومسوى")))))))))</f>
        <v/>
      </c>
      <c r="R778">
        <f>N(R777)+IF(A778="عهدة",1,0)</f>
        <v/>
      </c>
      <c r="S778">
        <f>IF(C778="","",IF(AND(C778&gt;=DATE(2026,9,1),C778&lt;=DATE(2027,8,31)),(YEAR(C778)-2026)*12+MONTH(C778)-8,""))</f>
        <v/>
      </c>
      <c r="T778">
        <f>IF(AND(A778="مصروف",R778&gt;0,I778="موافق",S778&lt;&gt;"",H778&lt;&gt;""),N(G778),0)</f>
        <v/>
      </c>
    </row>
    <row r="779">
      <c r="A779" s="19" t="n"/>
      <c r="B779" s="20">
        <f>IF(A779="","",IF(R779=0,"⚠ أضف سطر عهدة أولًا","BDR-"&amp;TEXT(R779,"000")))</f>
        <v/>
      </c>
      <c r="C779" s="21" t="n"/>
      <c r="D779" s="20">
        <f>IF(C779="","",IF(S779="","خارج السنة المالية",INDEX(القوائم!$D$2:$D$13,S779)))</f>
        <v/>
      </c>
      <c r="E779" s="22" t="n"/>
      <c r="F779" s="23" t="n"/>
      <c r="G779" s="23" t="n"/>
      <c r="H779" s="22" t="n"/>
      <c r="I779" s="19" t="n"/>
      <c r="J779" s="21" t="n"/>
      <c r="K779" s="19" t="n"/>
      <c r="L779" s="19" t="n"/>
      <c r="M779" s="21" t="n"/>
      <c r="N779" s="22" t="n"/>
      <c r="O779" s="24">
        <f>IF(A779&lt;&gt;"عهدة","",SUMIFS($G$8:$G$5007,$B$8:$B$5007,B779,$A$8:$A$5007,"مصروف",$I$8:$I$5007,"&lt;&gt;مرفوض"))</f>
        <v/>
      </c>
      <c r="P779" s="25">
        <f>IF(A779&lt;&gt;"عهدة","",N(F779)-O779)</f>
        <v/>
      </c>
      <c r="Q779" s="26">
        <f>IF(A779="","",IF(A779="عهدة",IF(N(F779)=0,"⚠ أدخل قيمة العهدة",IF(P779&lt;0,"⛔ عجز / زيادة مصروفات "&amp;TEXT(-P779,"#,##0"),IF(COUNTIFS($B$8:$B$5007,B779,$A$8:$A$5007,"مصروف",$I$8:$I$5007,"&lt;&gt;مرفوض",$K$8:$K$5007,"&lt;&gt;نعم")&gt;0,"⚠ "&amp;COUNTIFS($B$8:$B$5007,B779,$A$8:$A$5007,"مصروف",$I$8:$I$5007,"&lt;&gt;مرفوض",$K$8:$K$5007,"&lt;&gt;نعم")&amp;" مصروف غير مسوى",IF(L779="تمت التسوية",IF(P779=0,"✔ متوازنة وتمت التسوية","✔ تمت التسوية – متبقي "&amp;TEXT(P779,"#,##0")),IF(P779&gt;0,"متبقي "&amp;TEXT(P779,"#,##0"),"✔ متوازنة"))))),IF(R779=0,"⚠ أضف سطر عهدة أولًا",IF(OR(C779="",N(G779)=0),"⚠ أكمل التاريخ والقيمة",IF(S779="","⚠ التاريخ خارج السنة المالية",IF(H779="","⚠ اختر بند الموازنة",IF(I779="مرفوض","✖ مرفوض من المدير",IF(I779&lt;&gt;"موافق","⏳ بانتظار موافقة المدير",IF(K779&lt;&gt;"نعم","⚠ غير مسوى مع الحسابات","✔ معتمد ومسوى")))))))))</f>
        <v/>
      </c>
      <c r="R779">
        <f>N(R778)+IF(A779="عهدة",1,0)</f>
        <v/>
      </c>
      <c r="S779">
        <f>IF(C779="","",IF(AND(C779&gt;=DATE(2026,9,1),C779&lt;=DATE(2027,8,31)),(YEAR(C779)-2026)*12+MONTH(C779)-8,""))</f>
        <v/>
      </c>
      <c r="T779">
        <f>IF(AND(A779="مصروف",R779&gt;0,I779="موافق",S779&lt;&gt;"",H779&lt;&gt;""),N(G779),0)</f>
        <v/>
      </c>
    </row>
    <row r="780">
      <c r="A780" s="19" t="n"/>
      <c r="B780" s="20">
        <f>IF(A780="","",IF(R780=0,"⚠ أضف سطر عهدة أولًا","BDR-"&amp;TEXT(R780,"000")))</f>
        <v/>
      </c>
      <c r="C780" s="21" t="n"/>
      <c r="D780" s="20">
        <f>IF(C780="","",IF(S780="","خارج السنة المالية",INDEX(القوائم!$D$2:$D$13,S780)))</f>
        <v/>
      </c>
      <c r="E780" s="22" t="n"/>
      <c r="F780" s="23" t="n"/>
      <c r="G780" s="23" t="n"/>
      <c r="H780" s="22" t="n"/>
      <c r="I780" s="19" t="n"/>
      <c r="J780" s="21" t="n"/>
      <c r="K780" s="19" t="n"/>
      <c r="L780" s="19" t="n"/>
      <c r="M780" s="21" t="n"/>
      <c r="N780" s="22" t="n"/>
      <c r="O780" s="24">
        <f>IF(A780&lt;&gt;"عهدة","",SUMIFS($G$8:$G$5007,$B$8:$B$5007,B780,$A$8:$A$5007,"مصروف",$I$8:$I$5007,"&lt;&gt;مرفوض"))</f>
        <v/>
      </c>
      <c r="P780" s="25">
        <f>IF(A780&lt;&gt;"عهدة","",N(F780)-O780)</f>
        <v/>
      </c>
      <c r="Q780" s="26">
        <f>IF(A780="","",IF(A780="عهدة",IF(N(F780)=0,"⚠ أدخل قيمة العهدة",IF(P780&lt;0,"⛔ عجز / زيادة مصروفات "&amp;TEXT(-P780,"#,##0"),IF(COUNTIFS($B$8:$B$5007,B780,$A$8:$A$5007,"مصروف",$I$8:$I$5007,"&lt;&gt;مرفوض",$K$8:$K$5007,"&lt;&gt;نعم")&gt;0,"⚠ "&amp;COUNTIFS($B$8:$B$5007,B780,$A$8:$A$5007,"مصروف",$I$8:$I$5007,"&lt;&gt;مرفوض",$K$8:$K$5007,"&lt;&gt;نعم")&amp;" مصروف غير مسوى",IF(L780="تمت التسوية",IF(P780=0,"✔ متوازنة وتمت التسوية","✔ تمت التسوية – متبقي "&amp;TEXT(P780,"#,##0")),IF(P780&gt;0,"متبقي "&amp;TEXT(P780,"#,##0"),"✔ متوازنة"))))),IF(R780=0,"⚠ أضف سطر عهدة أولًا",IF(OR(C780="",N(G780)=0),"⚠ أكمل التاريخ والقيمة",IF(S780="","⚠ التاريخ خارج السنة المالية",IF(H780="","⚠ اختر بند الموازنة",IF(I780="مرفوض","✖ مرفوض من المدير",IF(I780&lt;&gt;"موافق","⏳ بانتظار موافقة المدير",IF(K780&lt;&gt;"نعم","⚠ غير مسوى مع الحسابات","✔ معتمد ومسوى")))))))))</f>
        <v/>
      </c>
      <c r="R780">
        <f>N(R779)+IF(A780="عهدة",1,0)</f>
        <v/>
      </c>
      <c r="S780">
        <f>IF(C780="","",IF(AND(C780&gt;=DATE(2026,9,1),C780&lt;=DATE(2027,8,31)),(YEAR(C780)-2026)*12+MONTH(C780)-8,""))</f>
        <v/>
      </c>
      <c r="T780">
        <f>IF(AND(A780="مصروف",R780&gt;0,I780="موافق",S780&lt;&gt;"",H780&lt;&gt;""),N(G780),0)</f>
        <v/>
      </c>
    </row>
    <row r="781">
      <c r="A781" s="19" t="n"/>
      <c r="B781" s="20">
        <f>IF(A781="","",IF(R781=0,"⚠ أضف سطر عهدة أولًا","BDR-"&amp;TEXT(R781,"000")))</f>
        <v/>
      </c>
      <c r="C781" s="21" t="n"/>
      <c r="D781" s="20">
        <f>IF(C781="","",IF(S781="","خارج السنة المالية",INDEX(القوائم!$D$2:$D$13,S781)))</f>
        <v/>
      </c>
      <c r="E781" s="22" t="n"/>
      <c r="F781" s="23" t="n"/>
      <c r="G781" s="23" t="n"/>
      <c r="H781" s="22" t="n"/>
      <c r="I781" s="19" t="n"/>
      <c r="J781" s="21" t="n"/>
      <c r="K781" s="19" t="n"/>
      <c r="L781" s="19" t="n"/>
      <c r="M781" s="21" t="n"/>
      <c r="N781" s="22" t="n"/>
      <c r="O781" s="24">
        <f>IF(A781&lt;&gt;"عهدة","",SUMIFS($G$8:$G$5007,$B$8:$B$5007,B781,$A$8:$A$5007,"مصروف",$I$8:$I$5007,"&lt;&gt;مرفوض"))</f>
        <v/>
      </c>
      <c r="P781" s="25">
        <f>IF(A781&lt;&gt;"عهدة","",N(F781)-O781)</f>
        <v/>
      </c>
      <c r="Q781" s="26">
        <f>IF(A781="","",IF(A781="عهدة",IF(N(F781)=0,"⚠ أدخل قيمة العهدة",IF(P781&lt;0,"⛔ عجز / زيادة مصروفات "&amp;TEXT(-P781,"#,##0"),IF(COUNTIFS($B$8:$B$5007,B781,$A$8:$A$5007,"مصروف",$I$8:$I$5007,"&lt;&gt;مرفوض",$K$8:$K$5007,"&lt;&gt;نعم")&gt;0,"⚠ "&amp;COUNTIFS($B$8:$B$5007,B781,$A$8:$A$5007,"مصروف",$I$8:$I$5007,"&lt;&gt;مرفوض",$K$8:$K$5007,"&lt;&gt;نعم")&amp;" مصروف غير مسوى",IF(L781="تمت التسوية",IF(P781=0,"✔ متوازنة وتمت التسوية","✔ تمت التسوية – متبقي "&amp;TEXT(P781,"#,##0")),IF(P781&gt;0,"متبقي "&amp;TEXT(P781,"#,##0"),"✔ متوازنة"))))),IF(R781=0,"⚠ أضف سطر عهدة أولًا",IF(OR(C781="",N(G781)=0),"⚠ أكمل التاريخ والقيمة",IF(S781="","⚠ التاريخ خارج السنة المالية",IF(H781="","⚠ اختر بند الموازنة",IF(I781="مرفوض","✖ مرفوض من المدير",IF(I781&lt;&gt;"موافق","⏳ بانتظار موافقة المدير",IF(K781&lt;&gt;"نعم","⚠ غير مسوى مع الحسابات","✔ معتمد ومسوى")))))))))</f>
        <v/>
      </c>
      <c r="R781">
        <f>N(R780)+IF(A781="عهدة",1,0)</f>
        <v/>
      </c>
      <c r="S781">
        <f>IF(C781="","",IF(AND(C781&gt;=DATE(2026,9,1),C781&lt;=DATE(2027,8,31)),(YEAR(C781)-2026)*12+MONTH(C781)-8,""))</f>
        <v/>
      </c>
      <c r="T781">
        <f>IF(AND(A781="مصروف",R781&gt;0,I781="موافق",S781&lt;&gt;"",H781&lt;&gt;""),N(G781),0)</f>
        <v/>
      </c>
    </row>
    <row r="782">
      <c r="A782" s="19" t="n"/>
      <c r="B782" s="20">
        <f>IF(A782="","",IF(R782=0,"⚠ أضف سطر عهدة أولًا","BDR-"&amp;TEXT(R782,"000")))</f>
        <v/>
      </c>
      <c r="C782" s="21" t="n"/>
      <c r="D782" s="20">
        <f>IF(C782="","",IF(S782="","خارج السنة المالية",INDEX(القوائم!$D$2:$D$13,S782)))</f>
        <v/>
      </c>
      <c r="E782" s="22" t="n"/>
      <c r="F782" s="23" t="n"/>
      <c r="G782" s="23" t="n"/>
      <c r="H782" s="22" t="n"/>
      <c r="I782" s="19" t="n"/>
      <c r="J782" s="21" t="n"/>
      <c r="K782" s="19" t="n"/>
      <c r="L782" s="19" t="n"/>
      <c r="M782" s="21" t="n"/>
      <c r="N782" s="22" t="n"/>
      <c r="O782" s="24">
        <f>IF(A782&lt;&gt;"عهدة","",SUMIFS($G$8:$G$5007,$B$8:$B$5007,B782,$A$8:$A$5007,"مصروف",$I$8:$I$5007,"&lt;&gt;مرفوض"))</f>
        <v/>
      </c>
      <c r="P782" s="25">
        <f>IF(A782&lt;&gt;"عهدة","",N(F782)-O782)</f>
        <v/>
      </c>
      <c r="Q782" s="26">
        <f>IF(A782="","",IF(A782="عهدة",IF(N(F782)=0,"⚠ أدخل قيمة العهدة",IF(P782&lt;0,"⛔ عجز / زيادة مصروفات "&amp;TEXT(-P782,"#,##0"),IF(COUNTIFS($B$8:$B$5007,B782,$A$8:$A$5007,"مصروف",$I$8:$I$5007,"&lt;&gt;مرفوض",$K$8:$K$5007,"&lt;&gt;نعم")&gt;0,"⚠ "&amp;COUNTIFS($B$8:$B$5007,B782,$A$8:$A$5007,"مصروف",$I$8:$I$5007,"&lt;&gt;مرفوض",$K$8:$K$5007,"&lt;&gt;نعم")&amp;" مصروف غير مسوى",IF(L782="تمت التسوية",IF(P782=0,"✔ متوازنة وتمت التسوية","✔ تمت التسوية – متبقي "&amp;TEXT(P782,"#,##0")),IF(P782&gt;0,"متبقي "&amp;TEXT(P782,"#,##0"),"✔ متوازنة"))))),IF(R782=0,"⚠ أضف سطر عهدة أولًا",IF(OR(C782="",N(G782)=0),"⚠ أكمل التاريخ والقيمة",IF(S782="","⚠ التاريخ خارج السنة المالية",IF(H782="","⚠ اختر بند الموازنة",IF(I782="مرفوض","✖ مرفوض من المدير",IF(I782&lt;&gt;"موافق","⏳ بانتظار موافقة المدير",IF(K782&lt;&gt;"نعم","⚠ غير مسوى مع الحسابات","✔ معتمد ومسوى")))))))))</f>
        <v/>
      </c>
      <c r="R782">
        <f>N(R781)+IF(A782="عهدة",1,0)</f>
        <v/>
      </c>
      <c r="S782">
        <f>IF(C782="","",IF(AND(C782&gt;=DATE(2026,9,1),C782&lt;=DATE(2027,8,31)),(YEAR(C782)-2026)*12+MONTH(C782)-8,""))</f>
        <v/>
      </c>
      <c r="T782">
        <f>IF(AND(A782="مصروف",R782&gt;0,I782="موافق",S782&lt;&gt;"",H782&lt;&gt;""),N(G782),0)</f>
        <v/>
      </c>
    </row>
    <row r="783">
      <c r="A783" s="19" t="n"/>
      <c r="B783" s="20">
        <f>IF(A783="","",IF(R783=0,"⚠ أضف سطر عهدة أولًا","BDR-"&amp;TEXT(R783,"000")))</f>
        <v/>
      </c>
      <c r="C783" s="21" t="n"/>
      <c r="D783" s="20">
        <f>IF(C783="","",IF(S783="","خارج السنة المالية",INDEX(القوائم!$D$2:$D$13,S783)))</f>
        <v/>
      </c>
      <c r="E783" s="22" t="n"/>
      <c r="F783" s="23" t="n"/>
      <c r="G783" s="23" t="n"/>
      <c r="H783" s="22" t="n"/>
      <c r="I783" s="19" t="n"/>
      <c r="J783" s="21" t="n"/>
      <c r="K783" s="19" t="n"/>
      <c r="L783" s="19" t="n"/>
      <c r="M783" s="21" t="n"/>
      <c r="N783" s="22" t="n"/>
      <c r="O783" s="24">
        <f>IF(A783&lt;&gt;"عهدة","",SUMIFS($G$8:$G$5007,$B$8:$B$5007,B783,$A$8:$A$5007,"مصروف",$I$8:$I$5007,"&lt;&gt;مرفوض"))</f>
        <v/>
      </c>
      <c r="P783" s="25">
        <f>IF(A783&lt;&gt;"عهدة","",N(F783)-O783)</f>
        <v/>
      </c>
      <c r="Q783" s="26">
        <f>IF(A783="","",IF(A783="عهدة",IF(N(F783)=0,"⚠ أدخل قيمة العهدة",IF(P783&lt;0,"⛔ عجز / زيادة مصروفات "&amp;TEXT(-P783,"#,##0"),IF(COUNTIFS($B$8:$B$5007,B783,$A$8:$A$5007,"مصروف",$I$8:$I$5007,"&lt;&gt;مرفوض",$K$8:$K$5007,"&lt;&gt;نعم")&gt;0,"⚠ "&amp;COUNTIFS($B$8:$B$5007,B783,$A$8:$A$5007,"مصروف",$I$8:$I$5007,"&lt;&gt;مرفوض",$K$8:$K$5007,"&lt;&gt;نعم")&amp;" مصروف غير مسوى",IF(L783="تمت التسوية",IF(P783=0,"✔ متوازنة وتمت التسوية","✔ تمت التسوية – متبقي "&amp;TEXT(P783,"#,##0")),IF(P783&gt;0,"متبقي "&amp;TEXT(P783,"#,##0"),"✔ متوازنة"))))),IF(R783=0,"⚠ أضف سطر عهدة أولًا",IF(OR(C783="",N(G783)=0),"⚠ أكمل التاريخ والقيمة",IF(S783="","⚠ التاريخ خارج السنة المالية",IF(H783="","⚠ اختر بند الموازنة",IF(I783="مرفوض","✖ مرفوض من المدير",IF(I783&lt;&gt;"موافق","⏳ بانتظار موافقة المدير",IF(K783&lt;&gt;"نعم","⚠ غير مسوى مع الحسابات","✔ معتمد ومسوى")))))))))</f>
        <v/>
      </c>
      <c r="R783">
        <f>N(R782)+IF(A783="عهدة",1,0)</f>
        <v/>
      </c>
      <c r="S783">
        <f>IF(C783="","",IF(AND(C783&gt;=DATE(2026,9,1),C783&lt;=DATE(2027,8,31)),(YEAR(C783)-2026)*12+MONTH(C783)-8,""))</f>
        <v/>
      </c>
      <c r="T783">
        <f>IF(AND(A783="مصروف",R783&gt;0,I783="موافق",S783&lt;&gt;"",H783&lt;&gt;""),N(G783),0)</f>
        <v/>
      </c>
    </row>
    <row r="784">
      <c r="A784" s="19" t="n"/>
      <c r="B784" s="20">
        <f>IF(A784="","",IF(R784=0,"⚠ أضف سطر عهدة أولًا","BDR-"&amp;TEXT(R784,"000")))</f>
        <v/>
      </c>
      <c r="C784" s="21" t="n"/>
      <c r="D784" s="20">
        <f>IF(C784="","",IF(S784="","خارج السنة المالية",INDEX(القوائم!$D$2:$D$13,S784)))</f>
        <v/>
      </c>
      <c r="E784" s="22" t="n"/>
      <c r="F784" s="23" t="n"/>
      <c r="G784" s="23" t="n"/>
      <c r="H784" s="22" t="n"/>
      <c r="I784" s="19" t="n"/>
      <c r="J784" s="21" t="n"/>
      <c r="K784" s="19" t="n"/>
      <c r="L784" s="19" t="n"/>
      <c r="M784" s="21" t="n"/>
      <c r="N784" s="22" t="n"/>
      <c r="O784" s="24">
        <f>IF(A784&lt;&gt;"عهدة","",SUMIFS($G$8:$G$5007,$B$8:$B$5007,B784,$A$8:$A$5007,"مصروف",$I$8:$I$5007,"&lt;&gt;مرفوض"))</f>
        <v/>
      </c>
      <c r="P784" s="25">
        <f>IF(A784&lt;&gt;"عهدة","",N(F784)-O784)</f>
        <v/>
      </c>
      <c r="Q784" s="26">
        <f>IF(A784="","",IF(A784="عهدة",IF(N(F784)=0,"⚠ أدخل قيمة العهدة",IF(P784&lt;0,"⛔ عجز / زيادة مصروفات "&amp;TEXT(-P784,"#,##0"),IF(COUNTIFS($B$8:$B$5007,B784,$A$8:$A$5007,"مصروف",$I$8:$I$5007,"&lt;&gt;مرفوض",$K$8:$K$5007,"&lt;&gt;نعم")&gt;0,"⚠ "&amp;COUNTIFS($B$8:$B$5007,B784,$A$8:$A$5007,"مصروف",$I$8:$I$5007,"&lt;&gt;مرفوض",$K$8:$K$5007,"&lt;&gt;نعم")&amp;" مصروف غير مسوى",IF(L784="تمت التسوية",IF(P784=0,"✔ متوازنة وتمت التسوية","✔ تمت التسوية – متبقي "&amp;TEXT(P784,"#,##0")),IF(P784&gt;0,"متبقي "&amp;TEXT(P784,"#,##0"),"✔ متوازنة"))))),IF(R784=0,"⚠ أضف سطر عهدة أولًا",IF(OR(C784="",N(G784)=0),"⚠ أكمل التاريخ والقيمة",IF(S784="","⚠ التاريخ خارج السنة المالية",IF(H784="","⚠ اختر بند الموازنة",IF(I784="مرفوض","✖ مرفوض من المدير",IF(I784&lt;&gt;"موافق","⏳ بانتظار موافقة المدير",IF(K784&lt;&gt;"نعم","⚠ غير مسوى مع الحسابات","✔ معتمد ومسوى")))))))))</f>
        <v/>
      </c>
      <c r="R784">
        <f>N(R783)+IF(A784="عهدة",1,0)</f>
        <v/>
      </c>
      <c r="S784">
        <f>IF(C784="","",IF(AND(C784&gt;=DATE(2026,9,1),C784&lt;=DATE(2027,8,31)),(YEAR(C784)-2026)*12+MONTH(C784)-8,""))</f>
        <v/>
      </c>
      <c r="T784">
        <f>IF(AND(A784="مصروف",R784&gt;0,I784="موافق",S784&lt;&gt;"",H784&lt;&gt;""),N(G784),0)</f>
        <v/>
      </c>
    </row>
    <row r="785">
      <c r="A785" s="19" t="n"/>
      <c r="B785" s="20">
        <f>IF(A785="","",IF(R785=0,"⚠ أضف سطر عهدة أولًا","BDR-"&amp;TEXT(R785,"000")))</f>
        <v/>
      </c>
      <c r="C785" s="21" t="n"/>
      <c r="D785" s="20">
        <f>IF(C785="","",IF(S785="","خارج السنة المالية",INDEX(القوائم!$D$2:$D$13,S785)))</f>
        <v/>
      </c>
      <c r="E785" s="22" t="n"/>
      <c r="F785" s="23" t="n"/>
      <c r="G785" s="23" t="n"/>
      <c r="H785" s="22" t="n"/>
      <c r="I785" s="19" t="n"/>
      <c r="J785" s="21" t="n"/>
      <c r="K785" s="19" t="n"/>
      <c r="L785" s="19" t="n"/>
      <c r="M785" s="21" t="n"/>
      <c r="N785" s="22" t="n"/>
      <c r="O785" s="24">
        <f>IF(A785&lt;&gt;"عهدة","",SUMIFS($G$8:$G$5007,$B$8:$B$5007,B785,$A$8:$A$5007,"مصروف",$I$8:$I$5007,"&lt;&gt;مرفوض"))</f>
        <v/>
      </c>
      <c r="P785" s="25">
        <f>IF(A785&lt;&gt;"عهدة","",N(F785)-O785)</f>
        <v/>
      </c>
      <c r="Q785" s="26">
        <f>IF(A785="","",IF(A785="عهدة",IF(N(F785)=0,"⚠ أدخل قيمة العهدة",IF(P785&lt;0,"⛔ عجز / زيادة مصروفات "&amp;TEXT(-P785,"#,##0"),IF(COUNTIFS($B$8:$B$5007,B785,$A$8:$A$5007,"مصروف",$I$8:$I$5007,"&lt;&gt;مرفوض",$K$8:$K$5007,"&lt;&gt;نعم")&gt;0,"⚠ "&amp;COUNTIFS($B$8:$B$5007,B785,$A$8:$A$5007,"مصروف",$I$8:$I$5007,"&lt;&gt;مرفوض",$K$8:$K$5007,"&lt;&gt;نعم")&amp;" مصروف غير مسوى",IF(L785="تمت التسوية",IF(P785=0,"✔ متوازنة وتمت التسوية","✔ تمت التسوية – متبقي "&amp;TEXT(P785,"#,##0")),IF(P785&gt;0,"متبقي "&amp;TEXT(P785,"#,##0"),"✔ متوازنة"))))),IF(R785=0,"⚠ أضف سطر عهدة أولًا",IF(OR(C785="",N(G785)=0),"⚠ أكمل التاريخ والقيمة",IF(S785="","⚠ التاريخ خارج السنة المالية",IF(H785="","⚠ اختر بند الموازنة",IF(I785="مرفوض","✖ مرفوض من المدير",IF(I785&lt;&gt;"موافق","⏳ بانتظار موافقة المدير",IF(K785&lt;&gt;"نعم","⚠ غير مسوى مع الحسابات","✔ معتمد ومسوى")))))))))</f>
        <v/>
      </c>
      <c r="R785">
        <f>N(R784)+IF(A785="عهدة",1,0)</f>
        <v/>
      </c>
      <c r="S785">
        <f>IF(C785="","",IF(AND(C785&gt;=DATE(2026,9,1),C785&lt;=DATE(2027,8,31)),(YEAR(C785)-2026)*12+MONTH(C785)-8,""))</f>
        <v/>
      </c>
      <c r="T785">
        <f>IF(AND(A785="مصروف",R785&gt;0,I785="موافق",S785&lt;&gt;"",H785&lt;&gt;""),N(G785),0)</f>
        <v/>
      </c>
    </row>
    <row r="786">
      <c r="A786" s="19" t="n"/>
      <c r="B786" s="20">
        <f>IF(A786="","",IF(R786=0,"⚠ أضف سطر عهدة أولًا","BDR-"&amp;TEXT(R786,"000")))</f>
        <v/>
      </c>
      <c r="C786" s="21" t="n"/>
      <c r="D786" s="20">
        <f>IF(C786="","",IF(S786="","خارج السنة المالية",INDEX(القوائم!$D$2:$D$13,S786)))</f>
        <v/>
      </c>
      <c r="E786" s="22" t="n"/>
      <c r="F786" s="23" t="n"/>
      <c r="G786" s="23" t="n"/>
      <c r="H786" s="22" t="n"/>
      <c r="I786" s="19" t="n"/>
      <c r="J786" s="21" t="n"/>
      <c r="K786" s="19" t="n"/>
      <c r="L786" s="19" t="n"/>
      <c r="M786" s="21" t="n"/>
      <c r="N786" s="22" t="n"/>
      <c r="O786" s="24">
        <f>IF(A786&lt;&gt;"عهدة","",SUMIFS($G$8:$G$5007,$B$8:$B$5007,B786,$A$8:$A$5007,"مصروف",$I$8:$I$5007,"&lt;&gt;مرفوض"))</f>
        <v/>
      </c>
      <c r="P786" s="25">
        <f>IF(A786&lt;&gt;"عهدة","",N(F786)-O786)</f>
        <v/>
      </c>
      <c r="Q786" s="26">
        <f>IF(A786="","",IF(A786="عهدة",IF(N(F786)=0,"⚠ أدخل قيمة العهدة",IF(P786&lt;0,"⛔ عجز / زيادة مصروفات "&amp;TEXT(-P786,"#,##0"),IF(COUNTIFS($B$8:$B$5007,B786,$A$8:$A$5007,"مصروف",$I$8:$I$5007,"&lt;&gt;مرفوض",$K$8:$K$5007,"&lt;&gt;نعم")&gt;0,"⚠ "&amp;COUNTIFS($B$8:$B$5007,B786,$A$8:$A$5007,"مصروف",$I$8:$I$5007,"&lt;&gt;مرفوض",$K$8:$K$5007,"&lt;&gt;نعم")&amp;" مصروف غير مسوى",IF(L786="تمت التسوية",IF(P786=0,"✔ متوازنة وتمت التسوية","✔ تمت التسوية – متبقي "&amp;TEXT(P786,"#,##0")),IF(P786&gt;0,"متبقي "&amp;TEXT(P786,"#,##0"),"✔ متوازنة"))))),IF(R786=0,"⚠ أضف سطر عهدة أولًا",IF(OR(C786="",N(G786)=0),"⚠ أكمل التاريخ والقيمة",IF(S786="","⚠ التاريخ خارج السنة المالية",IF(H786="","⚠ اختر بند الموازنة",IF(I786="مرفوض","✖ مرفوض من المدير",IF(I786&lt;&gt;"موافق","⏳ بانتظار موافقة المدير",IF(K786&lt;&gt;"نعم","⚠ غير مسوى مع الحسابات","✔ معتمد ومسوى")))))))))</f>
        <v/>
      </c>
      <c r="R786">
        <f>N(R785)+IF(A786="عهدة",1,0)</f>
        <v/>
      </c>
      <c r="S786">
        <f>IF(C786="","",IF(AND(C786&gt;=DATE(2026,9,1),C786&lt;=DATE(2027,8,31)),(YEAR(C786)-2026)*12+MONTH(C786)-8,""))</f>
        <v/>
      </c>
      <c r="T786">
        <f>IF(AND(A786="مصروف",R786&gt;0,I786="موافق",S786&lt;&gt;"",H786&lt;&gt;""),N(G786),0)</f>
        <v/>
      </c>
    </row>
    <row r="787">
      <c r="A787" s="19" t="n"/>
      <c r="B787" s="20">
        <f>IF(A787="","",IF(R787=0,"⚠ أضف سطر عهدة أولًا","BDR-"&amp;TEXT(R787,"000")))</f>
        <v/>
      </c>
      <c r="C787" s="21" t="n"/>
      <c r="D787" s="20">
        <f>IF(C787="","",IF(S787="","خارج السنة المالية",INDEX(القوائم!$D$2:$D$13,S787)))</f>
        <v/>
      </c>
      <c r="E787" s="22" t="n"/>
      <c r="F787" s="23" t="n"/>
      <c r="G787" s="23" t="n"/>
      <c r="H787" s="22" t="n"/>
      <c r="I787" s="19" t="n"/>
      <c r="J787" s="21" t="n"/>
      <c r="K787" s="19" t="n"/>
      <c r="L787" s="19" t="n"/>
      <c r="M787" s="21" t="n"/>
      <c r="N787" s="22" t="n"/>
      <c r="O787" s="24">
        <f>IF(A787&lt;&gt;"عهدة","",SUMIFS($G$8:$G$5007,$B$8:$B$5007,B787,$A$8:$A$5007,"مصروف",$I$8:$I$5007,"&lt;&gt;مرفوض"))</f>
        <v/>
      </c>
      <c r="P787" s="25">
        <f>IF(A787&lt;&gt;"عهدة","",N(F787)-O787)</f>
        <v/>
      </c>
      <c r="Q787" s="26">
        <f>IF(A787="","",IF(A787="عهدة",IF(N(F787)=0,"⚠ أدخل قيمة العهدة",IF(P787&lt;0,"⛔ عجز / زيادة مصروفات "&amp;TEXT(-P787,"#,##0"),IF(COUNTIFS($B$8:$B$5007,B787,$A$8:$A$5007,"مصروف",$I$8:$I$5007,"&lt;&gt;مرفوض",$K$8:$K$5007,"&lt;&gt;نعم")&gt;0,"⚠ "&amp;COUNTIFS($B$8:$B$5007,B787,$A$8:$A$5007,"مصروف",$I$8:$I$5007,"&lt;&gt;مرفوض",$K$8:$K$5007,"&lt;&gt;نعم")&amp;" مصروف غير مسوى",IF(L787="تمت التسوية",IF(P787=0,"✔ متوازنة وتمت التسوية","✔ تمت التسوية – متبقي "&amp;TEXT(P787,"#,##0")),IF(P787&gt;0,"متبقي "&amp;TEXT(P787,"#,##0"),"✔ متوازنة"))))),IF(R787=0,"⚠ أضف سطر عهدة أولًا",IF(OR(C787="",N(G787)=0),"⚠ أكمل التاريخ والقيمة",IF(S787="","⚠ التاريخ خارج السنة المالية",IF(H787="","⚠ اختر بند الموازنة",IF(I787="مرفوض","✖ مرفوض من المدير",IF(I787&lt;&gt;"موافق","⏳ بانتظار موافقة المدير",IF(K787&lt;&gt;"نعم","⚠ غير مسوى مع الحسابات","✔ معتمد ومسوى")))))))))</f>
        <v/>
      </c>
      <c r="R787">
        <f>N(R786)+IF(A787="عهدة",1,0)</f>
        <v/>
      </c>
      <c r="S787">
        <f>IF(C787="","",IF(AND(C787&gt;=DATE(2026,9,1),C787&lt;=DATE(2027,8,31)),(YEAR(C787)-2026)*12+MONTH(C787)-8,""))</f>
        <v/>
      </c>
      <c r="T787">
        <f>IF(AND(A787="مصروف",R787&gt;0,I787="موافق",S787&lt;&gt;"",H787&lt;&gt;""),N(G787),0)</f>
        <v/>
      </c>
    </row>
    <row r="788">
      <c r="A788" s="19" t="n"/>
      <c r="B788" s="20">
        <f>IF(A788="","",IF(R788=0,"⚠ أضف سطر عهدة أولًا","BDR-"&amp;TEXT(R788,"000")))</f>
        <v/>
      </c>
      <c r="C788" s="21" t="n"/>
      <c r="D788" s="20">
        <f>IF(C788="","",IF(S788="","خارج السنة المالية",INDEX(القوائم!$D$2:$D$13,S788)))</f>
        <v/>
      </c>
      <c r="E788" s="22" t="n"/>
      <c r="F788" s="23" t="n"/>
      <c r="G788" s="23" t="n"/>
      <c r="H788" s="22" t="n"/>
      <c r="I788" s="19" t="n"/>
      <c r="J788" s="21" t="n"/>
      <c r="K788" s="19" t="n"/>
      <c r="L788" s="19" t="n"/>
      <c r="M788" s="21" t="n"/>
      <c r="N788" s="22" t="n"/>
      <c r="O788" s="24">
        <f>IF(A788&lt;&gt;"عهدة","",SUMIFS($G$8:$G$5007,$B$8:$B$5007,B788,$A$8:$A$5007,"مصروف",$I$8:$I$5007,"&lt;&gt;مرفوض"))</f>
        <v/>
      </c>
      <c r="P788" s="25">
        <f>IF(A788&lt;&gt;"عهدة","",N(F788)-O788)</f>
        <v/>
      </c>
      <c r="Q788" s="26">
        <f>IF(A788="","",IF(A788="عهدة",IF(N(F788)=0,"⚠ أدخل قيمة العهدة",IF(P788&lt;0,"⛔ عجز / زيادة مصروفات "&amp;TEXT(-P788,"#,##0"),IF(COUNTIFS($B$8:$B$5007,B788,$A$8:$A$5007,"مصروف",$I$8:$I$5007,"&lt;&gt;مرفوض",$K$8:$K$5007,"&lt;&gt;نعم")&gt;0,"⚠ "&amp;COUNTIFS($B$8:$B$5007,B788,$A$8:$A$5007,"مصروف",$I$8:$I$5007,"&lt;&gt;مرفوض",$K$8:$K$5007,"&lt;&gt;نعم")&amp;" مصروف غير مسوى",IF(L788="تمت التسوية",IF(P788=0,"✔ متوازنة وتمت التسوية","✔ تمت التسوية – متبقي "&amp;TEXT(P788,"#,##0")),IF(P788&gt;0,"متبقي "&amp;TEXT(P788,"#,##0"),"✔ متوازنة"))))),IF(R788=0,"⚠ أضف سطر عهدة أولًا",IF(OR(C788="",N(G788)=0),"⚠ أكمل التاريخ والقيمة",IF(S788="","⚠ التاريخ خارج السنة المالية",IF(H788="","⚠ اختر بند الموازنة",IF(I788="مرفوض","✖ مرفوض من المدير",IF(I788&lt;&gt;"موافق","⏳ بانتظار موافقة المدير",IF(K788&lt;&gt;"نعم","⚠ غير مسوى مع الحسابات","✔ معتمد ومسوى")))))))))</f>
        <v/>
      </c>
      <c r="R788">
        <f>N(R787)+IF(A788="عهدة",1,0)</f>
        <v/>
      </c>
      <c r="S788">
        <f>IF(C788="","",IF(AND(C788&gt;=DATE(2026,9,1),C788&lt;=DATE(2027,8,31)),(YEAR(C788)-2026)*12+MONTH(C788)-8,""))</f>
        <v/>
      </c>
      <c r="T788">
        <f>IF(AND(A788="مصروف",R788&gt;0,I788="موافق",S788&lt;&gt;"",H788&lt;&gt;""),N(G788),0)</f>
        <v/>
      </c>
    </row>
    <row r="789">
      <c r="A789" s="19" t="n"/>
      <c r="B789" s="20">
        <f>IF(A789="","",IF(R789=0,"⚠ أضف سطر عهدة أولًا","BDR-"&amp;TEXT(R789,"000")))</f>
        <v/>
      </c>
      <c r="C789" s="21" t="n"/>
      <c r="D789" s="20">
        <f>IF(C789="","",IF(S789="","خارج السنة المالية",INDEX(القوائم!$D$2:$D$13,S789)))</f>
        <v/>
      </c>
      <c r="E789" s="22" t="n"/>
      <c r="F789" s="23" t="n"/>
      <c r="G789" s="23" t="n"/>
      <c r="H789" s="22" t="n"/>
      <c r="I789" s="19" t="n"/>
      <c r="J789" s="21" t="n"/>
      <c r="K789" s="19" t="n"/>
      <c r="L789" s="19" t="n"/>
      <c r="M789" s="21" t="n"/>
      <c r="N789" s="22" t="n"/>
      <c r="O789" s="24">
        <f>IF(A789&lt;&gt;"عهدة","",SUMIFS($G$8:$G$5007,$B$8:$B$5007,B789,$A$8:$A$5007,"مصروف",$I$8:$I$5007,"&lt;&gt;مرفوض"))</f>
        <v/>
      </c>
      <c r="P789" s="25">
        <f>IF(A789&lt;&gt;"عهدة","",N(F789)-O789)</f>
        <v/>
      </c>
      <c r="Q789" s="26">
        <f>IF(A789="","",IF(A789="عهدة",IF(N(F789)=0,"⚠ أدخل قيمة العهدة",IF(P789&lt;0,"⛔ عجز / زيادة مصروفات "&amp;TEXT(-P789,"#,##0"),IF(COUNTIFS($B$8:$B$5007,B789,$A$8:$A$5007,"مصروف",$I$8:$I$5007,"&lt;&gt;مرفوض",$K$8:$K$5007,"&lt;&gt;نعم")&gt;0,"⚠ "&amp;COUNTIFS($B$8:$B$5007,B789,$A$8:$A$5007,"مصروف",$I$8:$I$5007,"&lt;&gt;مرفوض",$K$8:$K$5007,"&lt;&gt;نعم")&amp;" مصروف غير مسوى",IF(L789="تمت التسوية",IF(P789=0,"✔ متوازنة وتمت التسوية","✔ تمت التسوية – متبقي "&amp;TEXT(P789,"#,##0")),IF(P789&gt;0,"متبقي "&amp;TEXT(P789,"#,##0"),"✔ متوازنة"))))),IF(R789=0,"⚠ أضف سطر عهدة أولًا",IF(OR(C789="",N(G789)=0),"⚠ أكمل التاريخ والقيمة",IF(S789="","⚠ التاريخ خارج السنة المالية",IF(H789="","⚠ اختر بند الموازنة",IF(I789="مرفوض","✖ مرفوض من المدير",IF(I789&lt;&gt;"موافق","⏳ بانتظار موافقة المدير",IF(K789&lt;&gt;"نعم","⚠ غير مسوى مع الحسابات","✔ معتمد ومسوى")))))))))</f>
        <v/>
      </c>
      <c r="R789">
        <f>N(R788)+IF(A789="عهدة",1,0)</f>
        <v/>
      </c>
      <c r="S789">
        <f>IF(C789="","",IF(AND(C789&gt;=DATE(2026,9,1),C789&lt;=DATE(2027,8,31)),(YEAR(C789)-2026)*12+MONTH(C789)-8,""))</f>
        <v/>
      </c>
      <c r="T789">
        <f>IF(AND(A789="مصروف",R789&gt;0,I789="موافق",S789&lt;&gt;"",H789&lt;&gt;""),N(G789),0)</f>
        <v/>
      </c>
    </row>
    <row r="790">
      <c r="A790" s="19" t="n"/>
      <c r="B790" s="20">
        <f>IF(A790="","",IF(R790=0,"⚠ أضف سطر عهدة أولًا","BDR-"&amp;TEXT(R790,"000")))</f>
        <v/>
      </c>
      <c r="C790" s="21" t="n"/>
      <c r="D790" s="20">
        <f>IF(C790="","",IF(S790="","خارج السنة المالية",INDEX(القوائم!$D$2:$D$13,S790)))</f>
        <v/>
      </c>
      <c r="E790" s="22" t="n"/>
      <c r="F790" s="23" t="n"/>
      <c r="G790" s="23" t="n"/>
      <c r="H790" s="22" t="n"/>
      <c r="I790" s="19" t="n"/>
      <c r="J790" s="21" t="n"/>
      <c r="K790" s="19" t="n"/>
      <c r="L790" s="19" t="n"/>
      <c r="M790" s="21" t="n"/>
      <c r="N790" s="22" t="n"/>
      <c r="O790" s="24">
        <f>IF(A790&lt;&gt;"عهدة","",SUMIFS($G$8:$G$5007,$B$8:$B$5007,B790,$A$8:$A$5007,"مصروف",$I$8:$I$5007,"&lt;&gt;مرفوض"))</f>
        <v/>
      </c>
      <c r="P790" s="25">
        <f>IF(A790&lt;&gt;"عهدة","",N(F790)-O790)</f>
        <v/>
      </c>
      <c r="Q790" s="26">
        <f>IF(A790="","",IF(A790="عهدة",IF(N(F790)=0,"⚠ أدخل قيمة العهدة",IF(P790&lt;0,"⛔ عجز / زيادة مصروفات "&amp;TEXT(-P790,"#,##0"),IF(COUNTIFS($B$8:$B$5007,B790,$A$8:$A$5007,"مصروف",$I$8:$I$5007,"&lt;&gt;مرفوض",$K$8:$K$5007,"&lt;&gt;نعم")&gt;0,"⚠ "&amp;COUNTIFS($B$8:$B$5007,B790,$A$8:$A$5007,"مصروف",$I$8:$I$5007,"&lt;&gt;مرفوض",$K$8:$K$5007,"&lt;&gt;نعم")&amp;" مصروف غير مسوى",IF(L790="تمت التسوية",IF(P790=0,"✔ متوازنة وتمت التسوية","✔ تمت التسوية – متبقي "&amp;TEXT(P790,"#,##0")),IF(P790&gt;0,"متبقي "&amp;TEXT(P790,"#,##0"),"✔ متوازنة"))))),IF(R790=0,"⚠ أضف سطر عهدة أولًا",IF(OR(C790="",N(G790)=0),"⚠ أكمل التاريخ والقيمة",IF(S790="","⚠ التاريخ خارج السنة المالية",IF(H790="","⚠ اختر بند الموازنة",IF(I790="مرفوض","✖ مرفوض من المدير",IF(I790&lt;&gt;"موافق","⏳ بانتظار موافقة المدير",IF(K790&lt;&gt;"نعم","⚠ غير مسوى مع الحسابات","✔ معتمد ومسوى")))))))))</f>
        <v/>
      </c>
      <c r="R790">
        <f>N(R789)+IF(A790="عهدة",1,0)</f>
        <v/>
      </c>
      <c r="S790">
        <f>IF(C790="","",IF(AND(C790&gt;=DATE(2026,9,1),C790&lt;=DATE(2027,8,31)),(YEAR(C790)-2026)*12+MONTH(C790)-8,""))</f>
        <v/>
      </c>
      <c r="T790">
        <f>IF(AND(A790="مصروف",R790&gt;0,I790="موافق",S790&lt;&gt;"",H790&lt;&gt;""),N(G790),0)</f>
        <v/>
      </c>
    </row>
    <row r="791">
      <c r="A791" s="19" t="n"/>
      <c r="B791" s="20">
        <f>IF(A791="","",IF(R791=0,"⚠ أضف سطر عهدة أولًا","BDR-"&amp;TEXT(R791,"000")))</f>
        <v/>
      </c>
      <c r="C791" s="21" t="n"/>
      <c r="D791" s="20">
        <f>IF(C791="","",IF(S791="","خارج السنة المالية",INDEX(القوائم!$D$2:$D$13,S791)))</f>
        <v/>
      </c>
      <c r="E791" s="22" t="n"/>
      <c r="F791" s="23" t="n"/>
      <c r="G791" s="23" t="n"/>
      <c r="H791" s="22" t="n"/>
      <c r="I791" s="19" t="n"/>
      <c r="J791" s="21" t="n"/>
      <c r="K791" s="19" t="n"/>
      <c r="L791" s="19" t="n"/>
      <c r="M791" s="21" t="n"/>
      <c r="N791" s="22" t="n"/>
      <c r="O791" s="24">
        <f>IF(A791&lt;&gt;"عهدة","",SUMIFS($G$8:$G$5007,$B$8:$B$5007,B791,$A$8:$A$5007,"مصروف",$I$8:$I$5007,"&lt;&gt;مرفوض"))</f>
        <v/>
      </c>
      <c r="P791" s="25">
        <f>IF(A791&lt;&gt;"عهدة","",N(F791)-O791)</f>
        <v/>
      </c>
      <c r="Q791" s="26">
        <f>IF(A791="","",IF(A791="عهدة",IF(N(F791)=0,"⚠ أدخل قيمة العهدة",IF(P791&lt;0,"⛔ عجز / زيادة مصروفات "&amp;TEXT(-P791,"#,##0"),IF(COUNTIFS($B$8:$B$5007,B791,$A$8:$A$5007,"مصروف",$I$8:$I$5007,"&lt;&gt;مرفوض",$K$8:$K$5007,"&lt;&gt;نعم")&gt;0,"⚠ "&amp;COUNTIFS($B$8:$B$5007,B791,$A$8:$A$5007,"مصروف",$I$8:$I$5007,"&lt;&gt;مرفوض",$K$8:$K$5007,"&lt;&gt;نعم")&amp;" مصروف غير مسوى",IF(L791="تمت التسوية",IF(P791=0,"✔ متوازنة وتمت التسوية","✔ تمت التسوية – متبقي "&amp;TEXT(P791,"#,##0")),IF(P791&gt;0,"متبقي "&amp;TEXT(P791,"#,##0"),"✔ متوازنة"))))),IF(R791=0,"⚠ أضف سطر عهدة أولًا",IF(OR(C791="",N(G791)=0),"⚠ أكمل التاريخ والقيمة",IF(S791="","⚠ التاريخ خارج السنة المالية",IF(H791="","⚠ اختر بند الموازنة",IF(I791="مرفوض","✖ مرفوض من المدير",IF(I791&lt;&gt;"موافق","⏳ بانتظار موافقة المدير",IF(K791&lt;&gt;"نعم","⚠ غير مسوى مع الحسابات","✔ معتمد ومسوى")))))))))</f>
        <v/>
      </c>
      <c r="R791">
        <f>N(R790)+IF(A791="عهدة",1,0)</f>
        <v/>
      </c>
      <c r="S791">
        <f>IF(C791="","",IF(AND(C791&gt;=DATE(2026,9,1),C791&lt;=DATE(2027,8,31)),(YEAR(C791)-2026)*12+MONTH(C791)-8,""))</f>
        <v/>
      </c>
      <c r="T791">
        <f>IF(AND(A791="مصروف",R791&gt;0,I791="موافق",S791&lt;&gt;"",H791&lt;&gt;""),N(G791),0)</f>
        <v/>
      </c>
    </row>
    <row r="792">
      <c r="A792" s="19" t="n"/>
      <c r="B792" s="20">
        <f>IF(A792="","",IF(R792=0,"⚠ أضف سطر عهدة أولًا","BDR-"&amp;TEXT(R792,"000")))</f>
        <v/>
      </c>
      <c r="C792" s="21" t="n"/>
      <c r="D792" s="20">
        <f>IF(C792="","",IF(S792="","خارج السنة المالية",INDEX(القوائم!$D$2:$D$13,S792)))</f>
        <v/>
      </c>
      <c r="E792" s="22" t="n"/>
      <c r="F792" s="23" t="n"/>
      <c r="G792" s="23" t="n"/>
      <c r="H792" s="22" t="n"/>
      <c r="I792" s="19" t="n"/>
      <c r="J792" s="21" t="n"/>
      <c r="K792" s="19" t="n"/>
      <c r="L792" s="19" t="n"/>
      <c r="M792" s="21" t="n"/>
      <c r="N792" s="22" t="n"/>
      <c r="O792" s="24">
        <f>IF(A792&lt;&gt;"عهدة","",SUMIFS($G$8:$G$5007,$B$8:$B$5007,B792,$A$8:$A$5007,"مصروف",$I$8:$I$5007,"&lt;&gt;مرفوض"))</f>
        <v/>
      </c>
      <c r="P792" s="25">
        <f>IF(A792&lt;&gt;"عهدة","",N(F792)-O792)</f>
        <v/>
      </c>
      <c r="Q792" s="26">
        <f>IF(A792="","",IF(A792="عهدة",IF(N(F792)=0,"⚠ أدخل قيمة العهدة",IF(P792&lt;0,"⛔ عجز / زيادة مصروفات "&amp;TEXT(-P792,"#,##0"),IF(COUNTIFS($B$8:$B$5007,B792,$A$8:$A$5007,"مصروف",$I$8:$I$5007,"&lt;&gt;مرفوض",$K$8:$K$5007,"&lt;&gt;نعم")&gt;0,"⚠ "&amp;COUNTIFS($B$8:$B$5007,B792,$A$8:$A$5007,"مصروف",$I$8:$I$5007,"&lt;&gt;مرفوض",$K$8:$K$5007,"&lt;&gt;نعم")&amp;" مصروف غير مسوى",IF(L792="تمت التسوية",IF(P792=0,"✔ متوازنة وتمت التسوية","✔ تمت التسوية – متبقي "&amp;TEXT(P792,"#,##0")),IF(P792&gt;0,"متبقي "&amp;TEXT(P792,"#,##0"),"✔ متوازنة"))))),IF(R792=0,"⚠ أضف سطر عهدة أولًا",IF(OR(C792="",N(G792)=0),"⚠ أكمل التاريخ والقيمة",IF(S792="","⚠ التاريخ خارج السنة المالية",IF(H792="","⚠ اختر بند الموازنة",IF(I792="مرفوض","✖ مرفوض من المدير",IF(I792&lt;&gt;"موافق","⏳ بانتظار موافقة المدير",IF(K792&lt;&gt;"نعم","⚠ غير مسوى مع الحسابات","✔ معتمد ومسوى")))))))))</f>
        <v/>
      </c>
      <c r="R792">
        <f>N(R791)+IF(A792="عهدة",1,0)</f>
        <v/>
      </c>
      <c r="S792">
        <f>IF(C792="","",IF(AND(C792&gt;=DATE(2026,9,1),C792&lt;=DATE(2027,8,31)),(YEAR(C792)-2026)*12+MONTH(C792)-8,""))</f>
        <v/>
      </c>
      <c r="T792">
        <f>IF(AND(A792="مصروف",R792&gt;0,I792="موافق",S792&lt;&gt;"",H792&lt;&gt;""),N(G792),0)</f>
        <v/>
      </c>
    </row>
    <row r="793">
      <c r="A793" s="19" t="n"/>
      <c r="B793" s="20">
        <f>IF(A793="","",IF(R793=0,"⚠ أضف سطر عهدة أولًا","BDR-"&amp;TEXT(R793,"000")))</f>
        <v/>
      </c>
      <c r="C793" s="21" t="n"/>
      <c r="D793" s="20">
        <f>IF(C793="","",IF(S793="","خارج السنة المالية",INDEX(القوائم!$D$2:$D$13,S793)))</f>
        <v/>
      </c>
      <c r="E793" s="22" t="n"/>
      <c r="F793" s="23" t="n"/>
      <c r="G793" s="23" t="n"/>
      <c r="H793" s="22" t="n"/>
      <c r="I793" s="19" t="n"/>
      <c r="J793" s="21" t="n"/>
      <c r="K793" s="19" t="n"/>
      <c r="L793" s="19" t="n"/>
      <c r="M793" s="21" t="n"/>
      <c r="N793" s="22" t="n"/>
      <c r="O793" s="24">
        <f>IF(A793&lt;&gt;"عهدة","",SUMIFS($G$8:$G$5007,$B$8:$B$5007,B793,$A$8:$A$5007,"مصروف",$I$8:$I$5007,"&lt;&gt;مرفوض"))</f>
        <v/>
      </c>
      <c r="P793" s="25">
        <f>IF(A793&lt;&gt;"عهدة","",N(F793)-O793)</f>
        <v/>
      </c>
      <c r="Q793" s="26">
        <f>IF(A793="","",IF(A793="عهدة",IF(N(F793)=0,"⚠ أدخل قيمة العهدة",IF(P793&lt;0,"⛔ عجز / زيادة مصروفات "&amp;TEXT(-P793,"#,##0"),IF(COUNTIFS($B$8:$B$5007,B793,$A$8:$A$5007,"مصروف",$I$8:$I$5007,"&lt;&gt;مرفوض",$K$8:$K$5007,"&lt;&gt;نعم")&gt;0,"⚠ "&amp;COUNTIFS($B$8:$B$5007,B793,$A$8:$A$5007,"مصروف",$I$8:$I$5007,"&lt;&gt;مرفوض",$K$8:$K$5007,"&lt;&gt;نعم")&amp;" مصروف غير مسوى",IF(L793="تمت التسوية",IF(P793=0,"✔ متوازنة وتمت التسوية","✔ تمت التسوية – متبقي "&amp;TEXT(P793,"#,##0")),IF(P793&gt;0,"متبقي "&amp;TEXT(P793,"#,##0"),"✔ متوازنة"))))),IF(R793=0,"⚠ أضف سطر عهدة أولًا",IF(OR(C793="",N(G793)=0),"⚠ أكمل التاريخ والقيمة",IF(S793="","⚠ التاريخ خارج السنة المالية",IF(H793="","⚠ اختر بند الموازنة",IF(I793="مرفوض","✖ مرفوض من المدير",IF(I793&lt;&gt;"موافق","⏳ بانتظار موافقة المدير",IF(K793&lt;&gt;"نعم","⚠ غير مسوى مع الحسابات","✔ معتمد ومسوى")))))))))</f>
        <v/>
      </c>
      <c r="R793">
        <f>N(R792)+IF(A793="عهدة",1,0)</f>
        <v/>
      </c>
      <c r="S793">
        <f>IF(C793="","",IF(AND(C793&gt;=DATE(2026,9,1),C793&lt;=DATE(2027,8,31)),(YEAR(C793)-2026)*12+MONTH(C793)-8,""))</f>
        <v/>
      </c>
      <c r="T793">
        <f>IF(AND(A793="مصروف",R793&gt;0,I793="موافق",S793&lt;&gt;"",H793&lt;&gt;""),N(G793),0)</f>
        <v/>
      </c>
    </row>
    <row r="794">
      <c r="A794" s="19" t="n"/>
      <c r="B794" s="20">
        <f>IF(A794="","",IF(R794=0,"⚠ أضف سطر عهدة أولًا","BDR-"&amp;TEXT(R794,"000")))</f>
        <v/>
      </c>
      <c r="C794" s="21" t="n"/>
      <c r="D794" s="20">
        <f>IF(C794="","",IF(S794="","خارج السنة المالية",INDEX(القوائم!$D$2:$D$13,S794)))</f>
        <v/>
      </c>
      <c r="E794" s="22" t="n"/>
      <c r="F794" s="23" t="n"/>
      <c r="G794" s="23" t="n"/>
      <c r="H794" s="22" t="n"/>
      <c r="I794" s="19" t="n"/>
      <c r="J794" s="21" t="n"/>
      <c r="K794" s="19" t="n"/>
      <c r="L794" s="19" t="n"/>
      <c r="M794" s="21" t="n"/>
      <c r="N794" s="22" t="n"/>
      <c r="O794" s="24">
        <f>IF(A794&lt;&gt;"عهدة","",SUMIFS($G$8:$G$5007,$B$8:$B$5007,B794,$A$8:$A$5007,"مصروف",$I$8:$I$5007,"&lt;&gt;مرفوض"))</f>
        <v/>
      </c>
      <c r="P794" s="25">
        <f>IF(A794&lt;&gt;"عهدة","",N(F794)-O794)</f>
        <v/>
      </c>
      <c r="Q794" s="26">
        <f>IF(A794="","",IF(A794="عهدة",IF(N(F794)=0,"⚠ أدخل قيمة العهدة",IF(P794&lt;0,"⛔ عجز / زيادة مصروفات "&amp;TEXT(-P794,"#,##0"),IF(COUNTIFS($B$8:$B$5007,B794,$A$8:$A$5007,"مصروف",$I$8:$I$5007,"&lt;&gt;مرفوض",$K$8:$K$5007,"&lt;&gt;نعم")&gt;0,"⚠ "&amp;COUNTIFS($B$8:$B$5007,B794,$A$8:$A$5007,"مصروف",$I$8:$I$5007,"&lt;&gt;مرفوض",$K$8:$K$5007,"&lt;&gt;نعم")&amp;" مصروف غير مسوى",IF(L794="تمت التسوية",IF(P794=0,"✔ متوازنة وتمت التسوية","✔ تمت التسوية – متبقي "&amp;TEXT(P794,"#,##0")),IF(P794&gt;0,"متبقي "&amp;TEXT(P794,"#,##0"),"✔ متوازنة"))))),IF(R794=0,"⚠ أضف سطر عهدة أولًا",IF(OR(C794="",N(G794)=0),"⚠ أكمل التاريخ والقيمة",IF(S794="","⚠ التاريخ خارج السنة المالية",IF(H794="","⚠ اختر بند الموازنة",IF(I794="مرفوض","✖ مرفوض من المدير",IF(I794&lt;&gt;"موافق","⏳ بانتظار موافقة المدير",IF(K794&lt;&gt;"نعم","⚠ غير مسوى مع الحسابات","✔ معتمد ومسوى")))))))))</f>
        <v/>
      </c>
      <c r="R794">
        <f>N(R793)+IF(A794="عهدة",1,0)</f>
        <v/>
      </c>
      <c r="S794">
        <f>IF(C794="","",IF(AND(C794&gt;=DATE(2026,9,1),C794&lt;=DATE(2027,8,31)),(YEAR(C794)-2026)*12+MONTH(C794)-8,""))</f>
        <v/>
      </c>
      <c r="T794">
        <f>IF(AND(A794="مصروف",R794&gt;0,I794="موافق",S794&lt;&gt;"",H794&lt;&gt;""),N(G794),0)</f>
        <v/>
      </c>
    </row>
    <row r="795">
      <c r="A795" s="19" t="n"/>
      <c r="B795" s="20">
        <f>IF(A795="","",IF(R795=0,"⚠ أضف سطر عهدة أولًا","BDR-"&amp;TEXT(R795,"000")))</f>
        <v/>
      </c>
      <c r="C795" s="21" t="n"/>
      <c r="D795" s="20">
        <f>IF(C795="","",IF(S795="","خارج السنة المالية",INDEX(القوائم!$D$2:$D$13,S795)))</f>
        <v/>
      </c>
      <c r="E795" s="22" t="n"/>
      <c r="F795" s="23" t="n"/>
      <c r="G795" s="23" t="n"/>
      <c r="H795" s="22" t="n"/>
      <c r="I795" s="19" t="n"/>
      <c r="J795" s="21" t="n"/>
      <c r="K795" s="19" t="n"/>
      <c r="L795" s="19" t="n"/>
      <c r="M795" s="21" t="n"/>
      <c r="N795" s="22" t="n"/>
      <c r="O795" s="24">
        <f>IF(A795&lt;&gt;"عهدة","",SUMIFS($G$8:$G$5007,$B$8:$B$5007,B795,$A$8:$A$5007,"مصروف",$I$8:$I$5007,"&lt;&gt;مرفوض"))</f>
        <v/>
      </c>
      <c r="P795" s="25">
        <f>IF(A795&lt;&gt;"عهدة","",N(F795)-O795)</f>
        <v/>
      </c>
      <c r="Q795" s="26">
        <f>IF(A795="","",IF(A795="عهدة",IF(N(F795)=0,"⚠ أدخل قيمة العهدة",IF(P795&lt;0,"⛔ عجز / زيادة مصروفات "&amp;TEXT(-P795,"#,##0"),IF(COUNTIFS($B$8:$B$5007,B795,$A$8:$A$5007,"مصروف",$I$8:$I$5007,"&lt;&gt;مرفوض",$K$8:$K$5007,"&lt;&gt;نعم")&gt;0,"⚠ "&amp;COUNTIFS($B$8:$B$5007,B795,$A$8:$A$5007,"مصروف",$I$8:$I$5007,"&lt;&gt;مرفوض",$K$8:$K$5007,"&lt;&gt;نعم")&amp;" مصروف غير مسوى",IF(L795="تمت التسوية",IF(P795=0,"✔ متوازنة وتمت التسوية","✔ تمت التسوية – متبقي "&amp;TEXT(P795,"#,##0")),IF(P795&gt;0,"متبقي "&amp;TEXT(P795,"#,##0"),"✔ متوازنة"))))),IF(R795=0,"⚠ أضف سطر عهدة أولًا",IF(OR(C795="",N(G795)=0),"⚠ أكمل التاريخ والقيمة",IF(S795="","⚠ التاريخ خارج السنة المالية",IF(H795="","⚠ اختر بند الموازنة",IF(I795="مرفوض","✖ مرفوض من المدير",IF(I795&lt;&gt;"موافق","⏳ بانتظار موافقة المدير",IF(K795&lt;&gt;"نعم","⚠ غير مسوى مع الحسابات","✔ معتمد ومسوى")))))))))</f>
        <v/>
      </c>
      <c r="R795">
        <f>N(R794)+IF(A795="عهدة",1,0)</f>
        <v/>
      </c>
      <c r="S795">
        <f>IF(C795="","",IF(AND(C795&gt;=DATE(2026,9,1),C795&lt;=DATE(2027,8,31)),(YEAR(C795)-2026)*12+MONTH(C795)-8,""))</f>
        <v/>
      </c>
      <c r="T795">
        <f>IF(AND(A795="مصروف",R795&gt;0,I795="موافق",S795&lt;&gt;"",H795&lt;&gt;""),N(G795),0)</f>
        <v/>
      </c>
    </row>
    <row r="796">
      <c r="A796" s="19" t="n"/>
      <c r="B796" s="20">
        <f>IF(A796="","",IF(R796=0,"⚠ أضف سطر عهدة أولًا","BDR-"&amp;TEXT(R796,"000")))</f>
        <v/>
      </c>
      <c r="C796" s="21" t="n"/>
      <c r="D796" s="20">
        <f>IF(C796="","",IF(S796="","خارج السنة المالية",INDEX(القوائم!$D$2:$D$13,S796)))</f>
        <v/>
      </c>
      <c r="E796" s="22" t="n"/>
      <c r="F796" s="23" t="n"/>
      <c r="G796" s="23" t="n"/>
      <c r="H796" s="22" t="n"/>
      <c r="I796" s="19" t="n"/>
      <c r="J796" s="21" t="n"/>
      <c r="K796" s="19" t="n"/>
      <c r="L796" s="19" t="n"/>
      <c r="M796" s="21" t="n"/>
      <c r="N796" s="22" t="n"/>
      <c r="O796" s="24">
        <f>IF(A796&lt;&gt;"عهدة","",SUMIFS($G$8:$G$5007,$B$8:$B$5007,B796,$A$8:$A$5007,"مصروف",$I$8:$I$5007,"&lt;&gt;مرفوض"))</f>
        <v/>
      </c>
      <c r="P796" s="25">
        <f>IF(A796&lt;&gt;"عهدة","",N(F796)-O796)</f>
        <v/>
      </c>
      <c r="Q796" s="26">
        <f>IF(A796="","",IF(A796="عهدة",IF(N(F796)=0,"⚠ أدخل قيمة العهدة",IF(P796&lt;0,"⛔ عجز / زيادة مصروفات "&amp;TEXT(-P796,"#,##0"),IF(COUNTIFS($B$8:$B$5007,B796,$A$8:$A$5007,"مصروف",$I$8:$I$5007,"&lt;&gt;مرفوض",$K$8:$K$5007,"&lt;&gt;نعم")&gt;0,"⚠ "&amp;COUNTIFS($B$8:$B$5007,B796,$A$8:$A$5007,"مصروف",$I$8:$I$5007,"&lt;&gt;مرفوض",$K$8:$K$5007,"&lt;&gt;نعم")&amp;" مصروف غير مسوى",IF(L796="تمت التسوية",IF(P796=0,"✔ متوازنة وتمت التسوية","✔ تمت التسوية – متبقي "&amp;TEXT(P796,"#,##0")),IF(P796&gt;0,"متبقي "&amp;TEXT(P796,"#,##0"),"✔ متوازنة"))))),IF(R796=0,"⚠ أضف سطر عهدة أولًا",IF(OR(C796="",N(G796)=0),"⚠ أكمل التاريخ والقيمة",IF(S796="","⚠ التاريخ خارج السنة المالية",IF(H796="","⚠ اختر بند الموازنة",IF(I796="مرفوض","✖ مرفوض من المدير",IF(I796&lt;&gt;"موافق","⏳ بانتظار موافقة المدير",IF(K796&lt;&gt;"نعم","⚠ غير مسوى مع الحسابات","✔ معتمد ومسوى")))))))))</f>
        <v/>
      </c>
      <c r="R796">
        <f>N(R795)+IF(A796="عهدة",1,0)</f>
        <v/>
      </c>
      <c r="S796">
        <f>IF(C796="","",IF(AND(C796&gt;=DATE(2026,9,1),C796&lt;=DATE(2027,8,31)),(YEAR(C796)-2026)*12+MONTH(C796)-8,""))</f>
        <v/>
      </c>
      <c r="T796">
        <f>IF(AND(A796="مصروف",R796&gt;0,I796="موافق",S796&lt;&gt;"",H796&lt;&gt;""),N(G796),0)</f>
        <v/>
      </c>
    </row>
    <row r="797">
      <c r="A797" s="19" t="n"/>
      <c r="B797" s="20">
        <f>IF(A797="","",IF(R797=0,"⚠ أضف سطر عهدة أولًا","BDR-"&amp;TEXT(R797,"000")))</f>
        <v/>
      </c>
      <c r="C797" s="21" t="n"/>
      <c r="D797" s="20">
        <f>IF(C797="","",IF(S797="","خارج السنة المالية",INDEX(القوائم!$D$2:$D$13,S797)))</f>
        <v/>
      </c>
      <c r="E797" s="22" t="n"/>
      <c r="F797" s="23" t="n"/>
      <c r="G797" s="23" t="n"/>
      <c r="H797" s="22" t="n"/>
      <c r="I797" s="19" t="n"/>
      <c r="J797" s="21" t="n"/>
      <c r="K797" s="19" t="n"/>
      <c r="L797" s="19" t="n"/>
      <c r="M797" s="21" t="n"/>
      <c r="N797" s="22" t="n"/>
      <c r="O797" s="24">
        <f>IF(A797&lt;&gt;"عهدة","",SUMIFS($G$8:$G$5007,$B$8:$B$5007,B797,$A$8:$A$5007,"مصروف",$I$8:$I$5007,"&lt;&gt;مرفوض"))</f>
        <v/>
      </c>
      <c r="P797" s="25">
        <f>IF(A797&lt;&gt;"عهدة","",N(F797)-O797)</f>
        <v/>
      </c>
      <c r="Q797" s="26">
        <f>IF(A797="","",IF(A797="عهدة",IF(N(F797)=0,"⚠ أدخل قيمة العهدة",IF(P797&lt;0,"⛔ عجز / زيادة مصروفات "&amp;TEXT(-P797,"#,##0"),IF(COUNTIFS($B$8:$B$5007,B797,$A$8:$A$5007,"مصروف",$I$8:$I$5007,"&lt;&gt;مرفوض",$K$8:$K$5007,"&lt;&gt;نعم")&gt;0,"⚠ "&amp;COUNTIFS($B$8:$B$5007,B797,$A$8:$A$5007,"مصروف",$I$8:$I$5007,"&lt;&gt;مرفوض",$K$8:$K$5007,"&lt;&gt;نعم")&amp;" مصروف غير مسوى",IF(L797="تمت التسوية",IF(P797=0,"✔ متوازنة وتمت التسوية","✔ تمت التسوية – متبقي "&amp;TEXT(P797,"#,##0")),IF(P797&gt;0,"متبقي "&amp;TEXT(P797,"#,##0"),"✔ متوازنة"))))),IF(R797=0,"⚠ أضف سطر عهدة أولًا",IF(OR(C797="",N(G797)=0),"⚠ أكمل التاريخ والقيمة",IF(S797="","⚠ التاريخ خارج السنة المالية",IF(H797="","⚠ اختر بند الموازنة",IF(I797="مرفوض","✖ مرفوض من المدير",IF(I797&lt;&gt;"موافق","⏳ بانتظار موافقة المدير",IF(K797&lt;&gt;"نعم","⚠ غير مسوى مع الحسابات","✔ معتمد ومسوى")))))))))</f>
        <v/>
      </c>
      <c r="R797">
        <f>N(R796)+IF(A797="عهدة",1,0)</f>
        <v/>
      </c>
      <c r="S797">
        <f>IF(C797="","",IF(AND(C797&gt;=DATE(2026,9,1),C797&lt;=DATE(2027,8,31)),(YEAR(C797)-2026)*12+MONTH(C797)-8,""))</f>
        <v/>
      </c>
      <c r="T797">
        <f>IF(AND(A797="مصروف",R797&gt;0,I797="موافق",S797&lt;&gt;"",H797&lt;&gt;""),N(G797),0)</f>
        <v/>
      </c>
    </row>
    <row r="798">
      <c r="A798" s="19" t="n"/>
      <c r="B798" s="20">
        <f>IF(A798="","",IF(R798=0,"⚠ أضف سطر عهدة أولًا","BDR-"&amp;TEXT(R798,"000")))</f>
        <v/>
      </c>
      <c r="C798" s="21" t="n"/>
      <c r="D798" s="20">
        <f>IF(C798="","",IF(S798="","خارج السنة المالية",INDEX(القوائم!$D$2:$D$13,S798)))</f>
        <v/>
      </c>
      <c r="E798" s="22" t="n"/>
      <c r="F798" s="23" t="n"/>
      <c r="G798" s="23" t="n"/>
      <c r="H798" s="22" t="n"/>
      <c r="I798" s="19" t="n"/>
      <c r="J798" s="21" t="n"/>
      <c r="K798" s="19" t="n"/>
      <c r="L798" s="19" t="n"/>
      <c r="M798" s="21" t="n"/>
      <c r="N798" s="22" t="n"/>
      <c r="O798" s="24">
        <f>IF(A798&lt;&gt;"عهدة","",SUMIFS($G$8:$G$5007,$B$8:$B$5007,B798,$A$8:$A$5007,"مصروف",$I$8:$I$5007,"&lt;&gt;مرفوض"))</f>
        <v/>
      </c>
      <c r="P798" s="25">
        <f>IF(A798&lt;&gt;"عهدة","",N(F798)-O798)</f>
        <v/>
      </c>
      <c r="Q798" s="26">
        <f>IF(A798="","",IF(A798="عهدة",IF(N(F798)=0,"⚠ أدخل قيمة العهدة",IF(P798&lt;0,"⛔ عجز / زيادة مصروفات "&amp;TEXT(-P798,"#,##0"),IF(COUNTIFS($B$8:$B$5007,B798,$A$8:$A$5007,"مصروف",$I$8:$I$5007,"&lt;&gt;مرفوض",$K$8:$K$5007,"&lt;&gt;نعم")&gt;0,"⚠ "&amp;COUNTIFS($B$8:$B$5007,B798,$A$8:$A$5007,"مصروف",$I$8:$I$5007,"&lt;&gt;مرفوض",$K$8:$K$5007,"&lt;&gt;نعم")&amp;" مصروف غير مسوى",IF(L798="تمت التسوية",IF(P798=0,"✔ متوازنة وتمت التسوية","✔ تمت التسوية – متبقي "&amp;TEXT(P798,"#,##0")),IF(P798&gt;0,"متبقي "&amp;TEXT(P798,"#,##0"),"✔ متوازنة"))))),IF(R798=0,"⚠ أضف سطر عهدة أولًا",IF(OR(C798="",N(G798)=0),"⚠ أكمل التاريخ والقيمة",IF(S798="","⚠ التاريخ خارج السنة المالية",IF(H798="","⚠ اختر بند الموازنة",IF(I798="مرفوض","✖ مرفوض من المدير",IF(I798&lt;&gt;"موافق","⏳ بانتظار موافقة المدير",IF(K798&lt;&gt;"نعم","⚠ غير مسوى مع الحسابات","✔ معتمد ومسوى")))))))))</f>
        <v/>
      </c>
      <c r="R798">
        <f>N(R797)+IF(A798="عهدة",1,0)</f>
        <v/>
      </c>
      <c r="S798">
        <f>IF(C798="","",IF(AND(C798&gt;=DATE(2026,9,1),C798&lt;=DATE(2027,8,31)),(YEAR(C798)-2026)*12+MONTH(C798)-8,""))</f>
        <v/>
      </c>
      <c r="T798">
        <f>IF(AND(A798="مصروف",R798&gt;0,I798="موافق",S798&lt;&gt;"",H798&lt;&gt;""),N(G798),0)</f>
        <v/>
      </c>
    </row>
    <row r="799">
      <c r="A799" s="19" t="n"/>
      <c r="B799" s="20">
        <f>IF(A799="","",IF(R799=0,"⚠ أضف سطر عهدة أولًا","BDR-"&amp;TEXT(R799,"000")))</f>
        <v/>
      </c>
      <c r="C799" s="21" t="n"/>
      <c r="D799" s="20">
        <f>IF(C799="","",IF(S799="","خارج السنة المالية",INDEX(القوائم!$D$2:$D$13,S799)))</f>
        <v/>
      </c>
      <c r="E799" s="22" t="n"/>
      <c r="F799" s="23" t="n"/>
      <c r="G799" s="23" t="n"/>
      <c r="H799" s="22" t="n"/>
      <c r="I799" s="19" t="n"/>
      <c r="J799" s="21" t="n"/>
      <c r="K799" s="19" t="n"/>
      <c r="L799" s="19" t="n"/>
      <c r="M799" s="21" t="n"/>
      <c r="N799" s="22" t="n"/>
      <c r="O799" s="24">
        <f>IF(A799&lt;&gt;"عهدة","",SUMIFS($G$8:$G$5007,$B$8:$B$5007,B799,$A$8:$A$5007,"مصروف",$I$8:$I$5007,"&lt;&gt;مرفوض"))</f>
        <v/>
      </c>
      <c r="P799" s="25">
        <f>IF(A799&lt;&gt;"عهدة","",N(F799)-O799)</f>
        <v/>
      </c>
      <c r="Q799" s="26">
        <f>IF(A799="","",IF(A799="عهدة",IF(N(F799)=0,"⚠ أدخل قيمة العهدة",IF(P799&lt;0,"⛔ عجز / زيادة مصروفات "&amp;TEXT(-P799,"#,##0"),IF(COUNTIFS($B$8:$B$5007,B799,$A$8:$A$5007,"مصروف",$I$8:$I$5007,"&lt;&gt;مرفوض",$K$8:$K$5007,"&lt;&gt;نعم")&gt;0,"⚠ "&amp;COUNTIFS($B$8:$B$5007,B799,$A$8:$A$5007,"مصروف",$I$8:$I$5007,"&lt;&gt;مرفوض",$K$8:$K$5007,"&lt;&gt;نعم")&amp;" مصروف غير مسوى",IF(L799="تمت التسوية",IF(P799=0,"✔ متوازنة وتمت التسوية","✔ تمت التسوية – متبقي "&amp;TEXT(P799,"#,##0")),IF(P799&gt;0,"متبقي "&amp;TEXT(P799,"#,##0"),"✔ متوازنة"))))),IF(R799=0,"⚠ أضف سطر عهدة أولًا",IF(OR(C799="",N(G799)=0),"⚠ أكمل التاريخ والقيمة",IF(S799="","⚠ التاريخ خارج السنة المالية",IF(H799="","⚠ اختر بند الموازنة",IF(I799="مرفوض","✖ مرفوض من المدير",IF(I799&lt;&gt;"موافق","⏳ بانتظار موافقة المدير",IF(K799&lt;&gt;"نعم","⚠ غير مسوى مع الحسابات","✔ معتمد ومسوى")))))))))</f>
        <v/>
      </c>
      <c r="R799">
        <f>N(R798)+IF(A799="عهدة",1,0)</f>
        <v/>
      </c>
      <c r="S799">
        <f>IF(C799="","",IF(AND(C799&gt;=DATE(2026,9,1),C799&lt;=DATE(2027,8,31)),(YEAR(C799)-2026)*12+MONTH(C799)-8,""))</f>
        <v/>
      </c>
      <c r="T799">
        <f>IF(AND(A799="مصروف",R799&gt;0,I799="موافق",S799&lt;&gt;"",H799&lt;&gt;""),N(G799),0)</f>
        <v/>
      </c>
    </row>
    <row r="800">
      <c r="A800" s="19" t="n"/>
      <c r="B800" s="20">
        <f>IF(A800="","",IF(R800=0,"⚠ أضف سطر عهدة أولًا","BDR-"&amp;TEXT(R800,"000")))</f>
        <v/>
      </c>
      <c r="C800" s="21" t="n"/>
      <c r="D800" s="20">
        <f>IF(C800="","",IF(S800="","خارج السنة المالية",INDEX(القوائم!$D$2:$D$13,S800)))</f>
        <v/>
      </c>
      <c r="E800" s="22" t="n"/>
      <c r="F800" s="23" t="n"/>
      <c r="G800" s="23" t="n"/>
      <c r="H800" s="22" t="n"/>
      <c r="I800" s="19" t="n"/>
      <c r="J800" s="21" t="n"/>
      <c r="K800" s="19" t="n"/>
      <c r="L800" s="19" t="n"/>
      <c r="M800" s="21" t="n"/>
      <c r="N800" s="22" t="n"/>
      <c r="O800" s="24">
        <f>IF(A800&lt;&gt;"عهدة","",SUMIFS($G$8:$G$5007,$B$8:$B$5007,B800,$A$8:$A$5007,"مصروف",$I$8:$I$5007,"&lt;&gt;مرفوض"))</f>
        <v/>
      </c>
      <c r="P800" s="25">
        <f>IF(A800&lt;&gt;"عهدة","",N(F800)-O800)</f>
        <v/>
      </c>
      <c r="Q800" s="26">
        <f>IF(A800="","",IF(A800="عهدة",IF(N(F800)=0,"⚠ أدخل قيمة العهدة",IF(P800&lt;0,"⛔ عجز / زيادة مصروفات "&amp;TEXT(-P800,"#,##0"),IF(COUNTIFS($B$8:$B$5007,B800,$A$8:$A$5007,"مصروف",$I$8:$I$5007,"&lt;&gt;مرفوض",$K$8:$K$5007,"&lt;&gt;نعم")&gt;0,"⚠ "&amp;COUNTIFS($B$8:$B$5007,B800,$A$8:$A$5007,"مصروف",$I$8:$I$5007,"&lt;&gt;مرفوض",$K$8:$K$5007,"&lt;&gt;نعم")&amp;" مصروف غير مسوى",IF(L800="تمت التسوية",IF(P800=0,"✔ متوازنة وتمت التسوية","✔ تمت التسوية – متبقي "&amp;TEXT(P800,"#,##0")),IF(P800&gt;0,"متبقي "&amp;TEXT(P800,"#,##0"),"✔ متوازنة"))))),IF(R800=0,"⚠ أضف سطر عهدة أولًا",IF(OR(C800="",N(G800)=0),"⚠ أكمل التاريخ والقيمة",IF(S800="","⚠ التاريخ خارج السنة المالية",IF(H800="","⚠ اختر بند الموازنة",IF(I800="مرفوض","✖ مرفوض من المدير",IF(I800&lt;&gt;"موافق","⏳ بانتظار موافقة المدير",IF(K800&lt;&gt;"نعم","⚠ غير مسوى مع الحسابات","✔ معتمد ومسوى")))))))))</f>
        <v/>
      </c>
      <c r="R800">
        <f>N(R799)+IF(A800="عهدة",1,0)</f>
        <v/>
      </c>
      <c r="S800">
        <f>IF(C800="","",IF(AND(C800&gt;=DATE(2026,9,1),C800&lt;=DATE(2027,8,31)),(YEAR(C800)-2026)*12+MONTH(C800)-8,""))</f>
        <v/>
      </c>
      <c r="T800">
        <f>IF(AND(A800="مصروف",R800&gt;0,I800="موافق",S800&lt;&gt;"",H800&lt;&gt;""),N(G800),0)</f>
        <v/>
      </c>
    </row>
    <row r="801">
      <c r="A801" s="19" t="n"/>
      <c r="B801" s="20">
        <f>IF(A801="","",IF(R801=0,"⚠ أضف سطر عهدة أولًا","BDR-"&amp;TEXT(R801,"000")))</f>
        <v/>
      </c>
      <c r="C801" s="21" t="n"/>
      <c r="D801" s="20">
        <f>IF(C801="","",IF(S801="","خارج السنة المالية",INDEX(القوائم!$D$2:$D$13,S801)))</f>
        <v/>
      </c>
      <c r="E801" s="22" t="n"/>
      <c r="F801" s="23" t="n"/>
      <c r="G801" s="23" t="n"/>
      <c r="H801" s="22" t="n"/>
      <c r="I801" s="19" t="n"/>
      <c r="J801" s="21" t="n"/>
      <c r="K801" s="19" t="n"/>
      <c r="L801" s="19" t="n"/>
      <c r="M801" s="21" t="n"/>
      <c r="N801" s="22" t="n"/>
      <c r="O801" s="24">
        <f>IF(A801&lt;&gt;"عهدة","",SUMIFS($G$8:$G$5007,$B$8:$B$5007,B801,$A$8:$A$5007,"مصروف",$I$8:$I$5007,"&lt;&gt;مرفوض"))</f>
        <v/>
      </c>
      <c r="P801" s="25">
        <f>IF(A801&lt;&gt;"عهدة","",N(F801)-O801)</f>
        <v/>
      </c>
      <c r="Q801" s="26">
        <f>IF(A801="","",IF(A801="عهدة",IF(N(F801)=0,"⚠ أدخل قيمة العهدة",IF(P801&lt;0,"⛔ عجز / زيادة مصروفات "&amp;TEXT(-P801,"#,##0"),IF(COUNTIFS($B$8:$B$5007,B801,$A$8:$A$5007,"مصروف",$I$8:$I$5007,"&lt;&gt;مرفوض",$K$8:$K$5007,"&lt;&gt;نعم")&gt;0,"⚠ "&amp;COUNTIFS($B$8:$B$5007,B801,$A$8:$A$5007,"مصروف",$I$8:$I$5007,"&lt;&gt;مرفوض",$K$8:$K$5007,"&lt;&gt;نعم")&amp;" مصروف غير مسوى",IF(L801="تمت التسوية",IF(P801=0,"✔ متوازنة وتمت التسوية","✔ تمت التسوية – متبقي "&amp;TEXT(P801,"#,##0")),IF(P801&gt;0,"متبقي "&amp;TEXT(P801,"#,##0"),"✔ متوازنة"))))),IF(R801=0,"⚠ أضف سطر عهدة أولًا",IF(OR(C801="",N(G801)=0),"⚠ أكمل التاريخ والقيمة",IF(S801="","⚠ التاريخ خارج السنة المالية",IF(H801="","⚠ اختر بند الموازنة",IF(I801="مرفوض","✖ مرفوض من المدير",IF(I801&lt;&gt;"موافق","⏳ بانتظار موافقة المدير",IF(K801&lt;&gt;"نعم","⚠ غير مسوى مع الحسابات","✔ معتمد ومسوى")))))))))</f>
        <v/>
      </c>
      <c r="R801">
        <f>N(R800)+IF(A801="عهدة",1,0)</f>
        <v/>
      </c>
      <c r="S801">
        <f>IF(C801="","",IF(AND(C801&gt;=DATE(2026,9,1),C801&lt;=DATE(2027,8,31)),(YEAR(C801)-2026)*12+MONTH(C801)-8,""))</f>
        <v/>
      </c>
      <c r="T801">
        <f>IF(AND(A801="مصروف",R801&gt;0,I801="موافق",S801&lt;&gt;"",H801&lt;&gt;""),N(G801),0)</f>
        <v/>
      </c>
    </row>
    <row r="802">
      <c r="A802" s="19" t="n"/>
      <c r="B802" s="20">
        <f>IF(A802="","",IF(R802=0,"⚠ أضف سطر عهدة أولًا","BDR-"&amp;TEXT(R802,"000")))</f>
        <v/>
      </c>
      <c r="C802" s="21" t="n"/>
      <c r="D802" s="20">
        <f>IF(C802="","",IF(S802="","خارج السنة المالية",INDEX(القوائم!$D$2:$D$13,S802)))</f>
        <v/>
      </c>
      <c r="E802" s="22" t="n"/>
      <c r="F802" s="23" t="n"/>
      <c r="G802" s="23" t="n"/>
      <c r="H802" s="22" t="n"/>
      <c r="I802" s="19" t="n"/>
      <c r="J802" s="21" t="n"/>
      <c r="K802" s="19" t="n"/>
      <c r="L802" s="19" t="n"/>
      <c r="M802" s="21" t="n"/>
      <c r="N802" s="22" t="n"/>
      <c r="O802" s="24">
        <f>IF(A802&lt;&gt;"عهدة","",SUMIFS($G$8:$G$5007,$B$8:$B$5007,B802,$A$8:$A$5007,"مصروف",$I$8:$I$5007,"&lt;&gt;مرفوض"))</f>
        <v/>
      </c>
      <c r="P802" s="25">
        <f>IF(A802&lt;&gt;"عهدة","",N(F802)-O802)</f>
        <v/>
      </c>
      <c r="Q802" s="26">
        <f>IF(A802="","",IF(A802="عهدة",IF(N(F802)=0,"⚠ أدخل قيمة العهدة",IF(P802&lt;0,"⛔ عجز / زيادة مصروفات "&amp;TEXT(-P802,"#,##0"),IF(COUNTIFS($B$8:$B$5007,B802,$A$8:$A$5007,"مصروف",$I$8:$I$5007,"&lt;&gt;مرفوض",$K$8:$K$5007,"&lt;&gt;نعم")&gt;0,"⚠ "&amp;COUNTIFS($B$8:$B$5007,B802,$A$8:$A$5007,"مصروف",$I$8:$I$5007,"&lt;&gt;مرفوض",$K$8:$K$5007,"&lt;&gt;نعم")&amp;" مصروف غير مسوى",IF(L802="تمت التسوية",IF(P802=0,"✔ متوازنة وتمت التسوية","✔ تمت التسوية – متبقي "&amp;TEXT(P802,"#,##0")),IF(P802&gt;0,"متبقي "&amp;TEXT(P802,"#,##0"),"✔ متوازنة"))))),IF(R802=0,"⚠ أضف سطر عهدة أولًا",IF(OR(C802="",N(G802)=0),"⚠ أكمل التاريخ والقيمة",IF(S802="","⚠ التاريخ خارج السنة المالية",IF(H802="","⚠ اختر بند الموازنة",IF(I802="مرفوض","✖ مرفوض من المدير",IF(I802&lt;&gt;"موافق","⏳ بانتظار موافقة المدير",IF(K802&lt;&gt;"نعم","⚠ غير مسوى مع الحسابات","✔ معتمد ومسوى")))))))))</f>
        <v/>
      </c>
      <c r="R802">
        <f>N(R801)+IF(A802="عهدة",1,0)</f>
        <v/>
      </c>
      <c r="S802">
        <f>IF(C802="","",IF(AND(C802&gt;=DATE(2026,9,1),C802&lt;=DATE(2027,8,31)),(YEAR(C802)-2026)*12+MONTH(C802)-8,""))</f>
        <v/>
      </c>
      <c r="T802">
        <f>IF(AND(A802="مصروف",R802&gt;0,I802="موافق",S802&lt;&gt;"",H802&lt;&gt;""),N(G802),0)</f>
        <v/>
      </c>
    </row>
    <row r="803">
      <c r="A803" s="19" t="n"/>
      <c r="B803" s="20">
        <f>IF(A803="","",IF(R803=0,"⚠ أضف سطر عهدة أولًا","BDR-"&amp;TEXT(R803,"000")))</f>
        <v/>
      </c>
      <c r="C803" s="21" t="n"/>
      <c r="D803" s="20">
        <f>IF(C803="","",IF(S803="","خارج السنة المالية",INDEX(القوائم!$D$2:$D$13,S803)))</f>
        <v/>
      </c>
      <c r="E803" s="22" t="n"/>
      <c r="F803" s="23" t="n"/>
      <c r="G803" s="23" t="n"/>
      <c r="H803" s="22" t="n"/>
      <c r="I803" s="19" t="n"/>
      <c r="J803" s="21" t="n"/>
      <c r="K803" s="19" t="n"/>
      <c r="L803" s="19" t="n"/>
      <c r="M803" s="21" t="n"/>
      <c r="N803" s="22" t="n"/>
      <c r="O803" s="24">
        <f>IF(A803&lt;&gt;"عهدة","",SUMIFS($G$8:$G$5007,$B$8:$B$5007,B803,$A$8:$A$5007,"مصروف",$I$8:$I$5007,"&lt;&gt;مرفوض"))</f>
        <v/>
      </c>
      <c r="P803" s="25">
        <f>IF(A803&lt;&gt;"عهدة","",N(F803)-O803)</f>
        <v/>
      </c>
      <c r="Q803" s="26">
        <f>IF(A803="","",IF(A803="عهدة",IF(N(F803)=0,"⚠ أدخل قيمة العهدة",IF(P803&lt;0,"⛔ عجز / زيادة مصروفات "&amp;TEXT(-P803,"#,##0"),IF(COUNTIFS($B$8:$B$5007,B803,$A$8:$A$5007,"مصروف",$I$8:$I$5007,"&lt;&gt;مرفوض",$K$8:$K$5007,"&lt;&gt;نعم")&gt;0,"⚠ "&amp;COUNTIFS($B$8:$B$5007,B803,$A$8:$A$5007,"مصروف",$I$8:$I$5007,"&lt;&gt;مرفوض",$K$8:$K$5007,"&lt;&gt;نعم")&amp;" مصروف غير مسوى",IF(L803="تمت التسوية",IF(P803=0,"✔ متوازنة وتمت التسوية","✔ تمت التسوية – متبقي "&amp;TEXT(P803,"#,##0")),IF(P803&gt;0,"متبقي "&amp;TEXT(P803,"#,##0"),"✔ متوازنة"))))),IF(R803=0,"⚠ أضف سطر عهدة أولًا",IF(OR(C803="",N(G803)=0),"⚠ أكمل التاريخ والقيمة",IF(S803="","⚠ التاريخ خارج السنة المالية",IF(H803="","⚠ اختر بند الموازنة",IF(I803="مرفوض","✖ مرفوض من المدير",IF(I803&lt;&gt;"موافق","⏳ بانتظار موافقة المدير",IF(K803&lt;&gt;"نعم","⚠ غير مسوى مع الحسابات","✔ معتمد ومسوى")))))))))</f>
        <v/>
      </c>
      <c r="R803">
        <f>N(R802)+IF(A803="عهدة",1,0)</f>
        <v/>
      </c>
      <c r="S803">
        <f>IF(C803="","",IF(AND(C803&gt;=DATE(2026,9,1),C803&lt;=DATE(2027,8,31)),(YEAR(C803)-2026)*12+MONTH(C803)-8,""))</f>
        <v/>
      </c>
      <c r="T803">
        <f>IF(AND(A803="مصروف",R803&gt;0,I803="موافق",S803&lt;&gt;"",H803&lt;&gt;""),N(G803),0)</f>
        <v/>
      </c>
    </row>
    <row r="804">
      <c r="A804" s="19" t="n"/>
      <c r="B804" s="20">
        <f>IF(A804="","",IF(R804=0,"⚠ أضف سطر عهدة أولًا","BDR-"&amp;TEXT(R804,"000")))</f>
        <v/>
      </c>
      <c r="C804" s="21" t="n"/>
      <c r="D804" s="20">
        <f>IF(C804="","",IF(S804="","خارج السنة المالية",INDEX(القوائم!$D$2:$D$13,S804)))</f>
        <v/>
      </c>
      <c r="E804" s="22" t="n"/>
      <c r="F804" s="23" t="n"/>
      <c r="G804" s="23" t="n"/>
      <c r="H804" s="22" t="n"/>
      <c r="I804" s="19" t="n"/>
      <c r="J804" s="21" t="n"/>
      <c r="K804" s="19" t="n"/>
      <c r="L804" s="19" t="n"/>
      <c r="M804" s="21" t="n"/>
      <c r="N804" s="22" t="n"/>
      <c r="O804" s="24">
        <f>IF(A804&lt;&gt;"عهدة","",SUMIFS($G$8:$G$5007,$B$8:$B$5007,B804,$A$8:$A$5007,"مصروف",$I$8:$I$5007,"&lt;&gt;مرفوض"))</f>
        <v/>
      </c>
      <c r="P804" s="25">
        <f>IF(A804&lt;&gt;"عهدة","",N(F804)-O804)</f>
        <v/>
      </c>
      <c r="Q804" s="26">
        <f>IF(A804="","",IF(A804="عهدة",IF(N(F804)=0,"⚠ أدخل قيمة العهدة",IF(P804&lt;0,"⛔ عجز / زيادة مصروفات "&amp;TEXT(-P804,"#,##0"),IF(COUNTIFS($B$8:$B$5007,B804,$A$8:$A$5007,"مصروف",$I$8:$I$5007,"&lt;&gt;مرفوض",$K$8:$K$5007,"&lt;&gt;نعم")&gt;0,"⚠ "&amp;COUNTIFS($B$8:$B$5007,B804,$A$8:$A$5007,"مصروف",$I$8:$I$5007,"&lt;&gt;مرفوض",$K$8:$K$5007,"&lt;&gt;نعم")&amp;" مصروف غير مسوى",IF(L804="تمت التسوية",IF(P804=0,"✔ متوازنة وتمت التسوية","✔ تمت التسوية – متبقي "&amp;TEXT(P804,"#,##0")),IF(P804&gt;0,"متبقي "&amp;TEXT(P804,"#,##0"),"✔ متوازنة"))))),IF(R804=0,"⚠ أضف سطر عهدة أولًا",IF(OR(C804="",N(G804)=0),"⚠ أكمل التاريخ والقيمة",IF(S804="","⚠ التاريخ خارج السنة المالية",IF(H804="","⚠ اختر بند الموازنة",IF(I804="مرفوض","✖ مرفوض من المدير",IF(I804&lt;&gt;"موافق","⏳ بانتظار موافقة المدير",IF(K804&lt;&gt;"نعم","⚠ غير مسوى مع الحسابات","✔ معتمد ومسوى")))))))))</f>
        <v/>
      </c>
      <c r="R804">
        <f>N(R803)+IF(A804="عهدة",1,0)</f>
        <v/>
      </c>
      <c r="S804">
        <f>IF(C804="","",IF(AND(C804&gt;=DATE(2026,9,1),C804&lt;=DATE(2027,8,31)),(YEAR(C804)-2026)*12+MONTH(C804)-8,""))</f>
        <v/>
      </c>
      <c r="T804">
        <f>IF(AND(A804="مصروف",R804&gt;0,I804="موافق",S804&lt;&gt;"",H804&lt;&gt;""),N(G804),0)</f>
        <v/>
      </c>
    </row>
    <row r="805">
      <c r="A805" s="19" t="n"/>
      <c r="B805" s="20">
        <f>IF(A805="","",IF(R805=0,"⚠ أضف سطر عهدة أولًا","BDR-"&amp;TEXT(R805,"000")))</f>
        <v/>
      </c>
      <c r="C805" s="21" t="n"/>
      <c r="D805" s="20">
        <f>IF(C805="","",IF(S805="","خارج السنة المالية",INDEX(القوائم!$D$2:$D$13,S805)))</f>
        <v/>
      </c>
      <c r="E805" s="22" t="n"/>
      <c r="F805" s="23" t="n"/>
      <c r="G805" s="23" t="n"/>
      <c r="H805" s="22" t="n"/>
      <c r="I805" s="19" t="n"/>
      <c r="J805" s="21" t="n"/>
      <c r="K805" s="19" t="n"/>
      <c r="L805" s="19" t="n"/>
      <c r="M805" s="21" t="n"/>
      <c r="N805" s="22" t="n"/>
      <c r="O805" s="24">
        <f>IF(A805&lt;&gt;"عهدة","",SUMIFS($G$8:$G$5007,$B$8:$B$5007,B805,$A$8:$A$5007,"مصروف",$I$8:$I$5007,"&lt;&gt;مرفوض"))</f>
        <v/>
      </c>
      <c r="P805" s="25">
        <f>IF(A805&lt;&gt;"عهدة","",N(F805)-O805)</f>
        <v/>
      </c>
      <c r="Q805" s="26">
        <f>IF(A805="","",IF(A805="عهدة",IF(N(F805)=0,"⚠ أدخل قيمة العهدة",IF(P805&lt;0,"⛔ عجز / زيادة مصروفات "&amp;TEXT(-P805,"#,##0"),IF(COUNTIFS($B$8:$B$5007,B805,$A$8:$A$5007,"مصروف",$I$8:$I$5007,"&lt;&gt;مرفوض",$K$8:$K$5007,"&lt;&gt;نعم")&gt;0,"⚠ "&amp;COUNTIFS($B$8:$B$5007,B805,$A$8:$A$5007,"مصروف",$I$8:$I$5007,"&lt;&gt;مرفوض",$K$8:$K$5007,"&lt;&gt;نعم")&amp;" مصروف غير مسوى",IF(L805="تمت التسوية",IF(P805=0,"✔ متوازنة وتمت التسوية","✔ تمت التسوية – متبقي "&amp;TEXT(P805,"#,##0")),IF(P805&gt;0,"متبقي "&amp;TEXT(P805,"#,##0"),"✔ متوازنة"))))),IF(R805=0,"⚠ أضف سطر عهدة أولًا",IF(OR(C805="",N(G805)=0),"⚠ أكمل التاريخ والقيمة",IF(S805="","⚠ التاريخ خارج السنة المالية",IF(H805="","⚠ اختر بند الموازنة",IF(I805="مرفوض","✖ مرفوض من المدير",IF(I805&lt;&gt;"موافق","⏳ بانتظار موافقة المدير",IF(K805&lt;&gt;"نعم","⚠ غير مسوى مع الحسابات","✔ معتمد ومسوى")))))))))</f>
        <v/>
      </c>
      <c r="R805">
        <f>N(R804)+IF(A805="عهدة",1,0)</f>
        <v/>
      </c>
      <c r="S805">
        <f>IF(C805="","",IF(AND(C805&gt;=DATE(2026,9,1),C805&lt;=DATE(2027,8,31)),(YEAR(C805)-2026)*12+MONTH(C805)-8,""))</f>
        <v/>
      </c>
      <c r="T805">
        <f>IF(AND(A805="مصروف",R805&gt;0,I805="موافق",S805&lt;&gt;"",H805&lt;&gt;""),N(G805),0)</f>
        <v/>
      </c>
    </row>
    <row r="806">
      <c r="A806" s="19" t="n"/>
      <c r="B806" s="20">
        <f>IF(A806="","",IF(R806=0,"⚠ أضف سطر عهدة أولًا","BDR-"&amp;TEXT(R806,"000")))</f>
        <v/>
      </c>
      <c r="C806" s="21" t="n"/>
      <c r="D806" s="20">
        <f>IF(C806="","",IF(S806="","خارج السنة المالية",INDEX(القوائم!$D$2:$D$13,S806)))</f>
        <v/>
      </c>
      <c r="E806" s="22" t="n"/>
      <c r="F806" s="23" t="n"/>
      <c r="G806" s="23" t="n"/>
      <c r="H806" s="22" t="n"/>
      <c r="I806" s="19" t="n"/>
      <c r="J806" s="21" t="n"/>
      <c r="K806" s="19" t="n"/>
      <c r="L806" s="19" t="n"/>
      <c r="M806" s="21" t="n"/>
      <c r="N806" s="22" t="n"/>
      <c r="O806" s="24">
        <f>IF(A806&lt;&gt;"عهدة","",SUMIFS($G$8:$G$5007,$B$8:$B$5007,B806,$A$8:$A$5007,"مصروف",$I$8:$I$5007,"&lt;&gt;مرفوض"))</f>
        <v/>
      </c>
      <c r="P806" s="25">
        <f>IF(A806&lt;&gt;"عهدة","",N(F806)-O806)</f>
        <v/>
      </c>
      <c r="Q806" s="26">
        <f>IF(A806="","",IF(A806="عهدة",IF(N(F806)=0,"⚠ أدخل قيمة العهدة",IF(P806&lt;0,"⛔ عجز / زيادة مصروفات "&amp;TEXT(-P806,"#,##0"),IF(COUNTIFS($B$8:$B$5007,B806,$A$8:$A$5007,"مصروف",$I$8:$I$5007,"&lt;&gt;مرفوض",$K$8:$K$5007,"&lt;&gt;نعم")&gt;0,"⚠ "&amp;COUNTIFS($B$8:$B$5007,B806,$A$8:$A$5007,"مصروف",$I$8:$I$5007,"&lt;&gt;مرفوض",$K$8:$K$5007,"&lt;&gt;نعم")&amp;" مصروف غير مسوى",IF(L806="تمت التسوية",IF(P806=0,"✔ متوازنة وتمت التسوية","✔ تمت التسوية – متبقي "&amp;TEXT(P806,"#,##0")),IF(P806&gt;0,"متبقي "&amp;TEXT(P806,"#,##0"),"✔ متوازنة"))))),IF(R806=0,"⚠ أضف سطر عهدة أولًا",IF(OR(C806="",N(G806)=0),"⚠ أكمل التاريخ والقيمة",IF(S806="","⚠ التاريخ خارج السنة المالية",IF(H806="","⚠ اختر بند الموازنة",IF(I806="مرفوض","✖ مرفوض من المدير",IF(I806&lt;&gt;"موافق","⏳ بانتظار موافقة المدير",IF(K806&lt;&gt;"نعم","⚠ غير مسوى مع الحسابات","✔ معتمد ومسوى")))))))))</f>
        <v/>
      </c>
      <c r="R806">
        <f>N(R805)+IF(A806="عهدة",1,0)</f>
        <v/>
      </c>
      <c r="S806">
        <f>IF(C806="","",IF(AND(C806&gt;=DATE(2026,9,1),C806&lt;=DATE(2027,8,31)),(YEAR(C806)-2026)*12+MONTH(C806)-8,""))</f>
        <v/>
      </c>
      <c r="T806">
        <f>IF(AND(A806="مصروف",R806&gt;0,I806="موافق",S806&lt;&gt;"",H806&lt;&gt;""),N(G806),0)</f>
        <v/>
      </c>
    </row>
    <row r="807">
      <c r="A807" s="19" t="n"/>
      <c r="B807" s="20">
        <f>IF(A807="","",IF(R807=0,"⚠ أضف سطر عهدة أولًا","BDR-"&amp;TEXT(R807,"000")))</f>
        <v/>
      </c>
      <c r="C807" s="21" t="n"/>
      <c r="D807" s="20">
        <f>IF(C807="","",IF(S807="","خارج السنة المالية",INDEX(القوائم!$D$2:$D$13,S807)))</f>
        <v/>
      </c>
      <c r="E807" s="22" t="n"/>
      <c r="F807" s="23" t="n"/>
      <c r="G807" s="23" t="n"/>
      <c r="H807" s="22" t="n"/>
      <c r="I807" s="19" t="n"/>
      <c r="J807" s="21" t="n"/>
      <c r="K807" s="19" t="n"/>
      <c r="L807" s="19" t="n"/>
      <c r="M807" s="21" t="n"/>
      <c r="N807" s="22" t="n"/>
      <c r="O807" s="24">
        <f>IF(A807&lt;&gt;"عهدة","",SUMIFS($G$8:$G$5007,$B$8:$B$5007,B807,$A$8:$A$5007,"مصروف",$I$8:$I$5007,"&lt;&gt;مرفوض"))</f>
        <v/>
      </c>
      <c r="P807" s="25">
        <f>IF(A807&lt;&gt;"عهدة","",N(F807)-O807)</f>
        <v/>
      </c>
      <c r="Q807" s="26">
        <f>IF(A807="","",IF(A807="عهدة",IF(N(F807)=0,"⚠ أدخل قيمة العهدة",IF(P807&lt;0,"⛔ عجز / زيادة مصروفات "&amp;TEXT(-P807,"#,##0"),IF(COUNTIFS($B$8:$B$5007,B807,$A$8:$A$5007,"مصروف",$I$8:$I$5007,"&lt;&gt;مرفوض",$K$8:$K$5007,"&lt;&gt;نعم")&gt;0,"⚠ "&amp;COUNTIFS($B$8:$B$5007,B807,$A$8:$A$5007,"مصروف",$I$8:$I$5007,"&lt;&gt;مرفوض",$K$8:$K$5007,"&lt;&gt;نعم")&amp;" مصروف غير مسوى",IF(L807="تمت التسوية",IF(P807=0,"✔ متوازنة وتمت التسوية","✔ تمت التسوية – متبقي "&amp;TEXT(P807,"#,##0")),IF(P807&gt;0,"متبقي "&amp;TEXT(P807,"#,##0"),"✔ متوازنة"))))),IF(R807=0,"⚠ أضف سطر عهدة أولًا",IF(OR(C807="",N(G807)=0),"⚠ أكمل التاريخ والقيمة",IF(S807="","⚠ التاريخ خارج السنة المالية",IF(H807="","⚠ اختر بند الموازنة",IF(I807="مرفوض","✖ مرفوض من المدير",IF(I807&lt;&gt;"موافق","⏳ بانتظار موافقة المدير",IF(K807&lt;&gt;"نعم","⚠ غير مسوى مع الحسابات","✔ معتمد ومسوى")))))))))</f>
        <v/>
      </c>
      <c r="R807">
        <f>N(R806)+IF(A807="عهدة",1,0)</f>
        <v/>
      </c>
      <c r="S807">
        <f>IF(C807="","",IF(AND(C807&gt;=DATE(2026,9,1),C807&lt;=DATE(2027,8,31)),(YEAR(C807)-2026)*12+MONTH(C807)-8,""))</f>
        <v/>
      </c>
      <c r="T807">
        <f>IF(AND(A807="مصروف",R807&gt;0,I807="موافق",S807&lt;&gt;"",H807&lt;&gt;""),N(G807),0)</f>
        <v/>
      </c>
    </row>
    <row r="808">
      <c r="A808" s="19" t="n"/>
      <c r="B808" s="20">
        <f>IF(A808="","",IF(R808=0,"⚠ أضف سطر عهدة أولًا","BDR-"&amp;TEXT(R808,"000")))</f>
        <v/>
      </c>
      <c r="C808" s="21" t="n"/>
      <c r="D808" s="20">
        <f>IF(C808="","",IF(S808="","خارج السنة المالية",INDEX(القوائم!$D$2:$D$13,S808)))</f>
        <v/>
      </c>
      <c r="E808" s="22" t="n"/>
      <c r="F808" s="23" t="n"/>
      <c r="G808" s="23" t="n"/>
      <c r="H808" s="22" t="n"/>
      <c r="I808" s="19" t="n"/>
      <c r="J808" s="21" t="n"/>
      <c r="K808" s="19" t="n"/>
      <c r="L808" s="19" t="n"/>
      <c r="M808" s="21" t="n"/>
      <c r="N808" s="22" t="n"/>
      <c r="O808" s="24">
        <f>IF(A808&lt;&gt;"عهدة","",SUMIFS($G$8:$G$5007,$B$8:$B$5007,B808,$A$8:$A$5007,"مصروف",$I$8:$I$5007,"&lt;&gt;مرفوض"))</f>
        <v/>
      </c>
      <c r="P808" s="25">
        <f>IF(A808&lt;&gt;"عهدة","",N(F808)-O808)</f>
        <v/>
      </c>
      <c r="Q808" s="26">
        <f>IF(A808="","",IF(A808="عهدة",IF(N(F808)=0,"⚠ أدخل قيمة العهدة",IF(P808&lt;0,"⛔ عجز / زيادة مصروفات "&amp;TEXT(-P808,"#,##0"),IF(COUNTIFS($B$8:$B$5007,B808,$A$8:$A$5007,"مصروف",$I$8:$I$5007,"&lt;&gt;مرفوض",$K$8:$K$5007,"&lt;&gt;نعم")&gt;0,"⚠ "&amp;COUNTIFS($B$8:$B$5007,B808,$A$8:$A$5007,"مصروف",$I$8:$I$5007,"&lt;&gt;مرفوض",$K$8:$K$5007,"&lt;&gt;نعم")&amp;" مصروف غير مسوى",IF(L808="تمت التسوية",IF(P808=0,"✔ متوازنة وتمت التسوية","✔ تمت التسوية – متبقي "&amp;TEXT(P808,"#,##0")),IF(P808&gt;0,"متبقي "&amp;TEXT(P808,"#,##0"),"✔ متوازنة"))))),IF(R808=0,"⚠ أضف سطر عهدة أولًا",IF(OR(C808="",N(G808)=0),"⚠ أكمل التاريخ والقيمة",IF(S808="","⚠ التاريخ خارج السنة المالية",IF(H808="","⚠ اختر بند الموازنة",IF(I808="مرفوض","✖ مرفوض من المدير",IF(I808&lt;&gt;"موافق","⏳ بانتظار موافقة المدير",IF(K808&lt;&gt;"نعم","⚠ غير مسوى مع الحسابات","✔ معتمد ومسوى")))))))))</f>
        <v/>
      </c>
      <c r="R808">
        <f>N(R807)+IF(A808="عهدة",1,0)</f>
        <v/>
      </c>
      <c r="S808">
        <f>IF(C808="","",IF(AND(C808&gt;=DATE(2026,9,1),C808&lt;=DATE(2027,8,31)),(YEAR(C808)-2026)*12+MONTH(C808)-8,""))</f>
        <v/>
      </c>
      <c r="T808">
        <f>IF(AND(A808="مصروف",R808&gt;0,I808="موافق",S808&lt;&gt;"",H808&lt;&gt;""),N(G808),0)</f>
        <v/>
      </c>
    </row>
    <row r="809">
      <c r="A809" s="19" t="n"/>
      <c r="B809" s="20">
        <f>IF(A809="","",IF(R809=0,"⚠ أضف سطر عهدة أولًا","BDR-"&amp;TEXT(R809,"000")))</f>
        <v/>
      </c>
      <c r="C809" s="21" t="n"/>
      <c r="D809" s="20">
        <f>IF(C809="","",IF(S809="","خارج السنة المالية",INDEX(القوائم!$D$2:$D$13,S809)))</f>
        <v/>
      </c>
      <c r="E809" s="22" t="n"/>
      <c r="F809" s="23" t="n"/>
      <c r="G809" s="23" t="n"/>
      <c r="H809" s="22" t="n"/>
      <c r="I809" s="19" t="n"/>
      <c r="J809" s="21" t="n"/>
      <c r="K809" s="19" t="n"/>
      <c r="L809" s="19" t="n"/>
      <c r="M809" s="21" t="n"/>
      <c r="N809" s="22" t="n"/>
      <c r="O809" s="24">
        <f>IF(A809&lt;&gt;"عهدة","",SUMIFS($G$8:$G$5007,$B$8:$B$5007,B809,$A$8:$A$5007,"مصروف",$I$8:$I$5007,"&lt;&gt;مرفوض"))</f>
        <v/>
      </c>
      <c r="P809" s="25">
        <f>IF(A809&lt;&gt;"عهدة","",N(F809)-O809)</f>
        <v/>
      </c>
      <c r="Q809" s="26">
        <f>IF(A809="","",IF(A809="عهدة",IF(N(F809)=0,"⚠ أدخل قيمة العهدة",IF(P809&lt;0,"⛔ عجز / زيادة مصروفات "&amp;TEXT(-P809,"#,##0"),IF(COUNTIFS($B$8:$B$5007,B809,$A$8:$A$5007,"مصروف",$I$8:$I$5007,"&lt;&gt;مرفوض",$K$8:$K$5007,"&lt;&gt;نعم")&gt;0,"⚠ "&amp;COUNTIFS($B$8:$B$5007,B809,$A$8:$A$5007,"مصروف",$I$8:$I$5007,"&lt;&gt;مرفوض",$K$8:$K$5007,"&lt;&gt;نعم")&amp;" مصروف غير مسوى",IF(L809="تمت التسوية",IF(P809=0,"✔ متوازنة وتمت التسوية","✔ تمت التسوية – متبقي "&amp;TEXT(P809,"#,##0")),IF(P809&gt;0,"متبقي "&amp;TEXT(P809,"#,##0"),"✔ متوازنة"))))),IF(R809=0,"⚠ أضف سطر عهدة أولًا",IF(OR(C809="",N(G809)=0),"⚠ أكمل التاريخ والقيمة",IF(S809="","⚠ التاريخ خارج السنة المالية",IF(H809="","⚠ اختر بند الموازنة",IF(I809="مرفوض","✖ مرفوض من المدير",IF(I809&lt;&gt;"موافق","⏳ بانتظار موافقة المدير",IF(K809&lt;&gt;"نعم","⚠ غير مسوى مع الحسابات","✔ معتمد ومسوى")))))))))</f>
        <v/>
      </c>
      <c r="R809">
        <f>N(R808)+IF(A809="عهدة",1,0)</f>
        <v/>
      </c>
      <c r="S809">
        <f>IF(C809="","",IF(AND(C809&gt;=DATE(2026,9,1),C809&lt;=DATE(2027,8,31)),(YEAR(C809)-2026)*12+MONTH(C809)-8,""))</f>
        <v/>
      </c>
      <c r="T809">
        <f>IF(AND(A809="مصروف",R809&gt;0,I809="موافق",S809&lt;&gt;"",H809&lt;&gt;""),N(G809),0)</f>
        <v/>
      </c>
    </row>
    <row r="810">
      <c r="A810" s="19" t="n"/>
      <c r="B810" s="20">
        <f>IF(A810="","",IF(R810=0,"⚠ أضف سطر عهدة أولًا","BDR-"&amp;TEXT(R810,"000")))</f>
        <v/>
      </c>
      <c r="C810" s="21" t="n"/>
      <c r="D810" s="20">
        <f>IF(C810="","",IF(S810="","خارج السنة المالية",INDEX(القوائم!$D$2:$D$13,S810)))</f>
        <v/>
      </c>
      <c r="E810" s="22" t="n"/>
      <c r="F810" s="23" t="n"/>
      <c r="G810" s="23" t="n"/>
      <c r="H810" s="22" t="n"/>
      <c r="I810" s="19" t="n"/>
      <c r="J810" s="21" t="n"/>
      <c r="K810" s="19" t="n"/>
      <c r="L810" s="19" t="n"/>
      <c r="M810" s="21" t="n"/>
      <c r="N810" s="22" t="n"/>
      <c r="O810" s="24">
        <f>IF(A810&lt;&gt;"عهدة","",SUMIFS($G$8:$G$5007,$B$8:$B$5007,B810,$A$8:$A$5007,"مصروف",$I$8:$I$5007,"&lt;&gt;مرفوض"))</f>
        <v/>
      </c>
      <c r="P810" s="25">
        <f>IF(A810&lt;&gt;"عهدة","",N(F810)-O810)</f>
        <v/>
      </c>
      <c r="Q810" s="26">
        <f>IF(A810="","",IF(A810="عهدة",IF(N(F810)=0,"⚠ أدخل قيمة العهدة",IF(P810&lt;0,"⛔ عجز / زيادة مصروفات "&amp;TEXT(-P810,"#,##0"),IF(COUNTIFS($B$8:$B$5007,B810,$A$8:$A$5007,"مصروف",$I$8:$I$5007,"&lt;&gt;مرفوض",$K$8:$K$5007,"&lt;&gt;نعم")&gt;0,"⚠ "&amp;COUNTIFS($B$8:$B$5007,B810,$A$8:$A$5007,"مصروف",$I$8:$I$5007,"&lt;&gt;مرفوض",$K$8:$K$5007,"&lt;&gt;نعم")&amp;" مصروف غير مسوى",IF(L810="تمت التسوية",IF(P810=0,"✔ متوازنة وتمت التسوية","✔ تمت التسوية – متبقي "&amp;TEXT(P810,"#,##0")),IF(P810&gt;0,"متبقي "&amp;TEXT(P810,"#,##0"),"✔ متوازنة"))))),IF(R810=0,"⚠ أضف سطر عهدة أولًا",IF(OR(C810="",N(G810)=0),"⚠ أكمل التاريخ والقيمة",IF(S810="","⚠ التاريخ خارج السنة المالية",IF(H810="","⚠ اختر بند الموازنة",IF(I810="مرفوض","✖ مرفوض من المدير",IF(I810&lt;&gt;"موافق","⏳ بانتظار موافقة المدير",IF(K810&lt;&gt;"نعم","⚠ غير مسوى مع الحسابات","✔ معتمد ومسوى")))))))))</f>
        <v/>
      </c>
      <c r="R810">
        <f>N(R809)+IF(A810="عهدة",1,0)</f>
        <v/>
      </c>
      <c r="S810">
        <f>IF(C810="","",IF(AND(C810&gt;=DATE(2026,9,1),C810&lt;=DATE(2027,8,31)),(YEAR(C810)-2026)*12+MONTH(C810)-8,""))</f>
        <v/>
      </c>
      <c r="T810">
        <f>IF(AND(A810="مصروف",R810&gt;0,I810="موافق",S810&lt;&gt;"",H810&lt;&gt;""),N(G810),0)</f>
        <v/>
      </c>
    </row>
    <row r="811">
      <c r="A811" s="19" t="n"/>
      <c r="B811" s="20">
        <f>IF(A811="","",IF(R811=0,"⚠ أضف سطر عهدة أولًا","BDR-"&amp;TEXT(R811,"000")))</f>
        <v/>
      </c>
      <c r="C811" s="21" t="n"/>
      <c r="D811" s="20">
        <f>IF(C811="","",IF(S811="","خارج السنة المالية",INDEX(القوائم!$D$2:$D$13,S811)))</f>
        <v/>
      </c>
      <c r="E811" s="22" t="n"/>
      <c r="F811" s="23" t="n"/>
      <c r="G811" s="23" t="n"/>
      <c r="H811" s="22" t="n"/>
      <c r="I811" s="19" t="n"/>
      <c r="J811" s="21" t="n"/>
      <c r="K811" s="19" t="n"/>
      <c r="L811" s="19" t="n"/>
      <c r="M811" s="21" t="n"/>
      <c r="N811" s="22" t="n"/>
      <c r="O811" s="24">
        <f>IF(A811&lt;&gt;"عهدة","",SUMIFS($G$8:$G$5007,$B$8:$B$5007,B811,$A$8:$A$5007,"مصروف",$I$8:$I$5007,"&lt;&gt;مرفوض"))</f>
        <v/>
      </c>
      <c r="P811" s="25">
        <f>IF(A811&lt;&gt;"عهدة","",N(F811)-O811)</f>
        <v/>
      </c>
      <c r="Q811" s="26">
        <f>IF(A811="","",IF(A811="عهدة",IF(N(F811)=0,"⚠ أدخل قيمة العهدة",IF(P811&lt;0,"⛔ عجز / زيادة مصروفات "&amp;TEXT(-P811,"#,##0"),IF(COUNTIFS($B$8:$B$5007,B811,$A$8:$A$5007,"مصروف",$I$8:$I$5007,"&lt;&gt;مرفوض",$K$8:$K$5007,"&lt;&gt;نعم")&gt;0,"⚠ "&amp;COUNTIFS($B$8:$B$5007,B811,$A$8:$A$5007,"مصروف",$I$8:$I$5007,"&lt;&gt;مرفوض",$K$8:$K$5007,"&lt;&gt;نعم")&amp;" مصروف غير مسوى",IF(L811="تمت التسوية",IF(P811=0,"✔ متوازنة وتمت التسوية","✔ تمت التسوية – متبقي "&amp;TEXT(P811,"#,##0")),IF(P811&gt;0,"متبقي "&amp;TEXT(P811,"#,##0"),"✔ متوازنة"))))),IF(R811=0,"⚠ أضف سطر عهدة أولًا",IF(OR(C811="",N(G811)=0),"⚠ أكمل التاريخ والقيمة",IF(S811="","⚠ التاريخ خارج السنة المالية",IF(H811="","⚠ اختر بند الموازنة",IF(I811="مرفوض","✖ مرفوض من المدير",IF(I811&lt;&gt;"موافق","⏳ بانتظار موافقة المدير",IF(K811&lt;&gt;"نعم","⚠ غير مسوى مع الحسابات","✔ معتمد ومسوى")))))))))</f>
        <v/>
      </c>
      <c r="R811">
        <f>N(R810)+IF(A811="عهدة",1,0)</f>
        <v/>
      </c>
      <c r="S811">
        <f>IF(C811="","",IF(AND(C811&gt;=DATE(2026,9,1),C811&lt;=DATE(2027,8,31)),(YEAR(C811)-2026)*12+MONTH(C811)-8,""))</f>
        <v/>
      </c>
      <c r="T811">
        <f>IF(AND(A811="مصروف",R811&gt;0,I811="موافق",S811&lt;&gt;"",H811&lt;&gt;""),N(G811),0)</f>
        <v/>
      </c>
    </row>
    <row r="812">
      <c r="A812" s="19" t="n"/>
      <c r="B812" s="20">
        <f>IF(A812="","",IF(R812=0,"⚠ أضف سطر عهدة أولًا","BDR-"&amp;TEXT(R812,"000")))</f>
        <v/>
      </c>
      <c r="C812" s="21" t="n"/>
      <c r="D812" s="20">
        <f>IF(C812="","",IF(S812="","خارج السنة المالية",INDEX(القوائم!$D$2:$D$13,S812)))</f>
        <v/>
      </c>
      <c r="E812" s="22" t="n"/>
      <c r="F812" s="23" t="n"/>
      <c r="G812" s="23" t="n"/>
      <c r="H812" s="22" t="n"/>
      <c r="I812" s="19" t="n"/>
      <c r="J812" s="21" t="n"/>
      <c r="K812" s="19" t="n"/>
      <c r="L812" s="19" t="n"/>
      <c r="M812" s="21" t="n"/>
      <c r="N812" s="22" t="n"/>
      <c r="O812" s="24">
        <f>IF(A812&lt;&gt;"عهدة","",SUMIFS($G$8:$G$5007,$B$8:$B$5007,B812,$A$8:$A$5007,"مصروف",$I$8:$I$5007,"&lt;&gt;مرفوض"))</f>
        <v/>
      </c>
      <c r="P812" s="25">
        <f>IF(A812&lt;&gt;"عهدة","",N(F812)-O812)</f>
        <v/>
      </c>
      <c r="Q812" s="26">
        <f>IF(A812="","",IF(A812="عهدة",IF(N(F812)=0,"⚠ أدخل قيمة العهدة",IF(P812&lt;0,"⛔ عجز / زيادة مصروفات "&amp;TEXT(-P812,"#,##0"),IF(COUNTIFS($B$8:$B$5007,B812,$A$8:$A$5007,"مصروف",$I$8:$I$5007,"&lt;&gt;مرفوض",$K$8:$K$5007,"&lt;&gt;نعم")&gt;0,"⚠ "&amp;COUNTIFS($B$8:$B$5007,B812,$A$8:$A$5007,"مصروف",$I$8:$I$5007,"&lt;&gt;مرفوض",$K$8:$K$5007,"&lt;&gt;نعم")&amp;" مصروف غير مسوى",IF(L812="تمت التسوية",IF(P812=0,"✔ متوازنة وتمت التسوية","✔ تمت التسوية – متبقي "&amp;TEXT(P812,"#,##0")),IF(P812&gt;0,"متبقي "&amp;TEXT(P812,"#,##0"),"✔ متوازنة"))))),IF(R812=0,"⚠ أضف سطر عهدة أولًا",IF(OR(C812="",N(G812)=0),"⚠ أكمل التاريخ والقيمة",IF(S812="","⚠ التاريخ خارج السنة المالية",IF(H812="","⚠ اختر بند الموازنة",IF(I812="مرفوض","✖ مرفوض من المدير",IF(I812&lt;&gt;"موافق","⏳ بانتظار موافقة المدير",IF(K812&lt;&gt;"نعم","⚠ غير مسوى مع الحسابات","✔ معتمد ومسوى")))))))))</f>
        <v/>
      </c>
      <c r="R812">
        <f>N(R811)+IF(A812="عهدة",1,0)</f>
        <v/>
      </c>
      <c r="S812">
        <f>IF(C812="","",IF(AND(C812&gt;=DATE(2026,9,1),C812&lt;=DATE(2027,8,31)),(YEAR(C812)-2026)*12+MONTH(C812)-8,""))</f>
        <v/>
      </c>
      <c r="T812">
        <f>IF(AND(A812="مصروف",R812&gt;0,I812="موافق",S812&lt;&gt;"",H812&lt;&gt;""),N(G812),0)</f>
        <v/>
      </c>
    </row>
    <row r="813">
      <c r="A813" s="19" t="n"/>
      <c r="B813" s="20">
        <f>IF(A813="","",IF(R813=0,"⚠ أضف سطر عهدة أولًا","BDR-"&amp;TEXT(R813,"000")))</f>
        <v/>
      </c>
      <c r="C813" s="21" t="n"/>
      <c r="D813" s="20">
        <f>IF(C813="","",IF(S813="","خارج السنة المالية",INDEX(القوائم!$D$2:$D$13,S813)))</f>
        <v/>
      </c>
      <c r="E813" s="22" t="n"/>
      <c r="F813" s="23" t="n"/>
      <c r="G813" s="23" t="n"/>
      <c r="H813" s="22" t="n"/>
      <c r="I813" s="19" t="n"/>
      <c r="J813" s="21" t="n"/>
      <c r="K813" s="19" t="n"/>
      <c r="L813" s="19" t="n"/>
      <c r="M813" s="21" t="n"/>
      <c r="N813" s="22" t="n"/>
      <c r="O813" s="24">
        <f>IF(A813&lt;&gt;"عهدة","",SUMIFS($G$8:$G$5007,$B$8:$B$5007,B813,$A$8:$A$5007,"مصروف",$I$8:$I$5007,"&lt;&gt;مرفوض"))</f>
        <v/>
      </c>
      <c r="P813" s="25">
        <f>IF(A813&lt;&gt;"عهدة","",N(F813)-O813)</f>
        <v/>
      </c>
      <c r="Q813" s="26">
        <f>IF(A813="","",IF(A813="عهدة",IF(N(F813)=0,"⚠ أدخل قيمة العهدة",IF(P813&lt;0,"⛔ عجز / زيادة مصروفات "&amp;TEXT(-P813,"#,##0"),IF(COUNTIFS($B$8:$B$5007,B813,$A$8:$A$5007,"مصروف",$I$8:$I$5007,"&lt;&gt;مرفوض",$K$8:$K$5007,"&lt;&gt;نعم")&gt;0,"⚠ "&amp;COUNTIFS($B$8:$B$5007,B813,$A$8:$A$5007,"مصروف",$I$8:$I$5007,"&lt;&gt;مرفوض",$K$8:$K$5007,"&lt;&gt;نعم")&amp;" مصروف غير مسوى",IF(L813="تمت التسوية",IF(P813=0,"✔ متوازنة وتمت التسوية","✔ تمت التسوية – متبقي "&amp;TEXT(P813,"#,##0")),IF(P813&gt;0,"متبقي "&amp;TEXT(P813,"#,##0"),"✔ متوازنة"))))),IF(R813=0,"⚠ أضف سطر عهدة أولًا",IF(OR(C813="",N(G813)=0),"⚠ أكمل التاريخ والقيمة",IF(S813="","⚠ التاريخ خارج السنة المالية",IF(H813="","⚠ اختر بند الموازنة",IF(I813="مرفوض","✖ مرفوض من المدير",IF(I813&lt;&gt;"موافق","⏳ بانتظار موافقة المدير",IF(K813&lt;&gt;"نعم","⚠ غير مسوى مع الحسابات","✔ معتمد ومسوى")))))))))</f>
        <v/>
      </c>
      <c r="R813">
        <f>N(R812)+IF(A813="عهدة",1,0)</f>
        <v/>
      </c>
      <c r="S813">
        <f>IF(C813="","",IF(AND(C813&gt;=DATE(2026,9,1),C813&lt;=DATE(2027,8,31)),(YEAR(C813)-2026)*12+MONTH(C813)-8,""))</f>
        <v/>
      </c>
      <c r="T813">
        <f>IF(AND(A813="مصروف",R813&gt;0,I813="موافق",S813&lt;&gt;"",H813&lt;&gt;""),N(G813),0)</f>
        <v/>
      </c>
    </row>
    <row r="814">
      <c r="A814" s="19" t="n"/>
      <c r="B814" s="20">
        <f>IF(A814="","",IF(R814=0,"⚠ أضف سطر عهدة أولًا","BDR-"&amp;TEXT(R814,"000")))</f>
        <v/>
      </c>
      <c r="C814" s="21" t="n"/>
      <c r="D814" s="20">
        <f>IF(C814="","",IF(S814="","خارج السنة المالية",INDEX(القوائم!$D$2:$D$13,S814)))</f>
        <v/>
      </c>
      <c r="E814" s="22" t="n"/>
      <c r="F814" s="23" t="n"/>
      <c r="G814" s="23" t="n"/>
      <c r="H814" s="22" t="n"/>
      <c r="I814" s="19" t="n"/>
      <c r="J814" s="21" t="n"/>
      <c r="K814" s="19" t="n"/>
      <c r="L814" s="19" t="n"/>
      <c r="M814" s="21" t="n"/>
      <c r="N814" s="22" t="n"/>
      <c r="O814" s="24">
        <f>IF(A814&lt;&gt;"عهدة","",SUMIFS($G$8:$G$5007,$B$8:$B$5007,B814,$A$8:$A$5007,"مصروف",$I$8:$I$5007,"&lt;&gt;مرفوض"))</f>
        <v/>
      </c>
      <c r="P814" s="25">
        <f>IF(A814&lt;&gt;"عهدة","",N(F814)-O814)</f>
        <v/>
      </c>
      <c r="Q814" s="26">
        <f>IF(A814="","",IF(A814="عهدة",IF(N(F814)=0,"⚠ أدخل قيمة العهدة",IF(P814&lt;0,"⛔ عجز / زيادة مصروفات "&amp;TEXT(-P814,"#,##0"),IF(COUNTIFS($B$8:$B$5007,B814,$A$8:$A$5007,"مصروف",$I$8:$I$5007,"&lt;&gt;مرفوض",$K$8:$K$5007,"&lt;&gt;نعم")&gt;0,"⚠ "&amp;COUNTIFS($B$8:$B$5007,B814,$A$8:$A$5007,"مصروف",$I$8:$I$5007,"&lt;&gt;مرفوض",$K$8:$K$5007,"&lt;&gt;نعم")&amp;" مصروف غير مسوى",IF(L814="تمت التسوية",IF(P814=0,"✔ متوازنة وتمت التسوية","✔ تمت التسوية – متبقي "&amp;TEXT(P814,"#,##0")),IF(P814&gt;0,"متبقي "&amp;TEXT(P814,"#,##0"),"✔ متوازنة"))))),IF(R814=0,"⚠ أضف سطر عهدة أولًا",IF(OR(C814="",N(G814)=0),"⚠ أكمل التاريخ والقيمة",IF(S814="","⚠ التاريخ خارج السنة المالية",IF(H814="","⚠ اختر بند الموازنة",IF(I814="مرفوض","✖ مرفوض من المدير",IF(I814&lt;&gt;"موافق","⏳ بانتظار موافقة المدير",IF(K814&lt;&gt;"نعم","⚠ غير مسوى مع الحسابات","✔ معتمد ومسوى")))))))))</f>
        <v/>
      </c>
      <c r="R814">
        <f>N(R813)+IF(A814="عهدة",1,0)</f>
        <v/>
      </c>
      <c r="S814">
        <f>IF(C814="","",IF(AND(C814&gt;=DATE(2026,9,1),C814&lt;=DATE(2027,8,31)),(YEAR(C814)-2026)*12+MONTH(C814)-8,""))</f>
        <v/>
      </c>
      <c r="T814">
        <f>IF(AND(A814="مصروف",R814&gt;0,I814="موافق",S814&lt;&gt;"",H814&lt;&gt;""),N(G814),0)</f>
        <v/>
      </c>
    </row>
    <row r="815">
      <c r="A815" s="19" t="n"/>
      <c r="B815" s="20">
        <f>IF(A815="","",IF(R815=0,"⚠ أضف سطر عهدة أولًا","BDR-"&amp;TEXT(R815,"000")))</f>
        <v/>
      </c>
      <c r="C815" s="21" t="n"/>
      <c r="D815" s="20">
        <f>IF(C815="","",IF(S815="","خارج السنة المالية",INDEX(القوائم!$D$2:$D$13,S815)))</f>
        <v/>
      </c>
      <c r="E815" s="22" t="n"/>
      <c r="F815" s="23" t="n"/>
      <c r="G815" s="23" t="n"/>
      <c r="H815" s="22" t="n"/>
      <c r="I815" s="19" t="n"/>
      <c r="J815" s="21" t="n"/>
      <c r="K815" s="19" t="n"/>
      <c r="L815" s="19" t="n"/>
      <c r="M815" s="21" t="n"/>
      <c r="N815" s="22" t="n"/>
      <c r="O815" s="24">
        <f>IF(A815&lt;&gt;"عهدة","",SUMIFS($G$8:$G$5007,$B$8:$B$5007,B815,$A$8:$A$5007,"مصروف",$I$8:$I$5007,"&lt;&gt;مرفوض"))</f>
        <v/>
      </c>
      <c r="P815" s="25">
        <f>IF(A815&lt;&gt;"عهدة","",N(F815)-O815)</f>
        <v/>
      </c>
      <c r="Q815" s="26">
        <f>IF(A815="","",IF(A815="عهدة",IF(N(F815)=0,"⚠ أدخل قيمة العهدة",IF(P815&lt;0,"⛔ عجز / زيادة مصروفات "&amp;TEXT(-P815,"#,##0"),IF(COUNTIFS($B$8:$B$5007,B815,$A$8:$A$5007,"مصروف",$I$8:$I$5007,"&lt;&gt;مرفوض",$K$8:$K$5007,"&lt;&gt;نعم")&gt;0,"⚠ "&amp;COUNTIFS($B$8:$B$5007,B815,$A$8:$A$5007,"مصروف",$I$8:$I$5007,"&lt;&gt;مرفوض",$K$8:$K$5007,"&lt;&gt;نعم")&amp;" مصروف غير مسوى",IF(L815="تمت التسوية",IF(P815=0,"✔ متوازنة وتمت التسوية","✔ تمت التسوية – متبقي "&amp;TEXT(P815,"#,##0")),IF(P815&gt;0,"متبقي "&amp;TEXT(P815,"#,##0"),"✔ متوازنة"))))),IF(R815=0,"⚠ أضف سطر عهدة أولًا",IF(OR(C815="",N(G815)=0),"⚠ أكمل التاريخ والقيمة",IF(S815="","⚠ التاريخ خارج السنة المالية",IF(H815="","⚠ اختر بند الموازنة",IF(I815="مرفوض","✖ مرفوض من المدير",IF(I815&lt;&gt;"موافق","⏳ بانتظار موافقة المدير",IF(K815&lt;&gt;"نعم","⚠ غير مسوى مع الحسابات","✔ معتمد ومسوى")))))))))</f>
        <v/>
      </c>
      <c r="R815">
        <f>N(R814)+IF(A815="عهدة",1,0)</f>
        <v/>
      </c>
      <c r="S815">
        <f>IF(C815="","",IF(AND(C815&gt;=DATE(2026,9,1),C815&lt;=DATE(2027,8,31)),(YEAR(C815)-2026)*12+MONTH(C815)-8,""))</f>
        <v/>
      </c>
      <c r="T815">
        <f>IF(AND(A815="مصروف",R815&gt;0,I815="موافق",S815&lt;&gt;"",H815&lt;&gt;""),N(G815),0)</f>
        <v/>
      </c>
    </row>
    <row r="816">
      <c r="A816" s="19" t="n"/>
      <c r="B816" s="20">
        <f>IF(A816="","",IF(R816=0,"⚠ أضف سطر عهدة أولًا","BDR-"&amp;TEXT(R816,"000")))</f>
        <v/>
      </c>
      <c r="C816" s="21" t="n"/>
      <c r="D816" s="20">
        <f>IF(C816="","",IF(S816="","خارج السنة المالية",INDEX(القوائم!$D$2:$D$13,S816)))</f>
        <v/>
      </c>
      <c r="E816" s="22" t="n"/>
      <c r="F816" s="23" t="n"/>
      <c r="G816" s="23" t="n"/>
      <c r="H816" s="22" t="n"/>
      <c r="I816" s="19" t="n"/>
      <c r="J816" s="21" t="n"/>
      <c r="K816" s="19" t="n"/>
      <c r="L816" s="19" t="n"/>
      <c r="M816" s="21" t="n"/>
      <c r="N816" s="22" t="n"/>
      <c r="O816" s="24">
        <f>IF(A816&lt;&gt;"عهدة","",SUMIFS($G$8:$G$5007,$B$8:$B$5007,B816,$A$8:$A$5007,"مصروف",$I$8:$I$5007,"&lt;&gt;مرفوض"))</f>
        <v/>
      </c>
      <c r="P816" s="25">
        <f>IF(A816&lt;&gt;"عهدة","",N(F816)-O816)</f>
        <v/>
      </c>
      <c r="Q816" s="26">
        <f>IF(A816="","",IF(A816="عهدة",IF(N(F816)=0,"⚠ أدخل قيمة العهدة",IF(P816&lt;0,"⛔ عجز / زيادة مصروفات "&amp;TEXT(-P816,"#,##0"),IF(COUNTIFS($B$8:$B$5007,B816,$A$8:$A$5007,"مصروف",$I$8:$I$5007,"&lt;&gt;مرفوض",$K$8:$K$5007,"&lt;&gt;نعم")&gt;0,"⚠ "&amp;COUNTIFS($B$8:$B$5007,B816,$A$8:$A$5007,"مصروف",$I$8:$I$5007,"&lt;&gt;مرفوض",$K$8:$K$5007,"&lt;&gt;نعم")&amp;" مصروف غير مسوى",IF(L816="تمت التسوية",IF(P816=0,"✔ متوازنة وتمت التسوية","✔ تمت التسوية – متبقي "&amp;TEXT(P816,"#,##0")),IF(P816&gt;0,"متبقي "&amp;TEXT(P816,"#,##0"),"✔ متوازنة"))))),IF(R816=0,"⚠ أضف سطر عهدة أولًا",IF(OR(C816="",N(G816)=0),"⚠ أكمل التاريخ والقيمة",IF(S816="","⚠ التاريخ خارج السنة المالية",IF(H816="","⚠ اختر بند الموازنة",IF(I816="مرفوض","✖ مرفوض من المدير",IF(I816&lt;&gt;"موافق","⏳ بانتظار موافقة المدير",IF(K816&lt;&gt;"نعم","⚠ غير مسوى مع الحسابات","✔ معتمد ومسوى")))))))))</f>
        <v/>
      </c>
      <c r="R816">
        <f>N(R815)+IF(A816="عهدة",1,0)</f>
        <v/>
      </c>
      <c r="S816">
        <f>IF(C816="","",IF(AND(C816&gt;=DATE(2026,9,1),C816&lt;=DATE(2027,8,31)),(YEAR(C816)-2026)*12+MONTH(C816)-8,""))</f>
        <v/>
      </c>
      <c r="T816">
        <f>IF(AND(A816="مصروف",R816&gt;0,I816="موافق",S816&lt;&gt;"",H816&lt;&gt;""),N(G816),0)</f>
        <v/>
      </c>
    </row>
    <row r="817">
      <c r="A817" s="19" t="n"/>
      <c r="B817" s="20">
        <f>IF(A817="","",IF(R817=0,"⚠ أضف سطر عهدة أولًا","BDR-"&amp;TEXT(R817,"000")))</f>
        <v/>
      </c>
      <c r="C817" s="21" t="n"/>
      <c r="D817" s="20">
        <f>IF(C817="","",IF(S817="","خارج السنة المالية",INDEX(القوائم!$D$2:$D$13,S817)))</f>
        <v/>
      </c>
      <c r="E817" s="22" t="n"/>
      <c r="F817" s="23" t="n"/>
      <c r="G817" s="23" t="n"/>
      <c r="H817" s="22" t="n"/>
      <c r="I817" s="19" t="n"/>
      <c r="J817" s="21" t="n"/>
      <c r="K817" s="19" t="n"/>
      <c r="L817" s="19" t="n"/>
      <c r="M817" s="21" t="n"/>
      <c r="N817" s="22" t="n"/>
      <c r="O817" s="24">
        <f>IF(A817&lt;&gt;"عهدة","",SUMIFS($G$8:$G$5007,$B$8:$B$5007,B817,$A$8:$A$5007,"مصروف",$I$8:$I$5007,"&lt;&gt;مرفوض"))</f>
        <v/>
      </c>
      <c r="P817" s="25">
        <f>IF(A817&lt;&gt;"عهدة","",N(F817)-O817)</f>
        <v/>
      </c>
      <c r="Q817" s="26">
        <f>IF(A817="","",IF(A817="عهدة",IF(N(F817)=0,"⚠ أدخل قيمة العهدة",IF(P817&lt;0,"⛔ عجز / زيادة مصروفات "&amp;TEXT(-P817,"#,##0"),IF(COUNTIFS($B$8:$B$5007,B817,$A$8:$A$5007,"مصروف",$I$8:$I$5007,"&lt;&gt;مرفوض",$K$8:$K$5007,"&lt;&gt;نعم")&gt;0,"⚠ "&amp;COUNTIFS($B$8:$B$5007,B817,$A$8:$A$5007,"مصروف",$I$8:$I$5007,"&lt;&gt;مرفوض",$K$8:$K$5007,"&lt;&gt;نعم")&amp;" مصروف غير مسوى",IF(L817="تمت التسوية",IF(P817=0,"✔ متوازنة وتمت التسوية","✔ تمت التسوية – متبقي "&amp;TEXT(P817,"#,##0")),IF(P817&gt;0,"متبقي "&amp;TEXT(P817,"#,##0"),"✔ متوازنة"))))),IF(R817=0,"⚠ أضف سطر عهدة أولًا",IF(OR(C817="",N(G817)=0),"⚠ أكمل التاريخ والقيمة",IF(S817="","⚠ التاريخ خارج السنة المالية",IF(H817="","⚠ اختر بند الموازنة",IF(I817="مرفوض","✖ مرفوض من المدير",IF(I817&lt;&gt;"موافق","⏳ بانتظار موافقة المدير",IF(K817&lt;&gt;"نعم","⚠ غير مسوى مع الحسابات","✔ معتمد ومسوى")))))))))</f>
        <v/>
      </c>
      <c r="R817">
        <f>N(R816)+IF(A817="عهدة",1,0)</f>
        <v/>
      </c>
      <c r="S817">
        <f>IF(C817="","",IF(AND(C817&gt;=DATE(2026,9,1),C817&lt;=DATE(2027,8,31)),(YEAR(C817)-2026)*12+MONTH(C817)-8,""))</f>
        <v/>
      </c>
      <c r="T817">
        <f>IF(AND(A817="مصروف",R817&gt;0,I817="موافق",S817&lt;&gt;"",H817&lt;&gt;""),N(G817),0)</f>
        <v/>
      </c>
    </row>
    <row r="818">
      <c r="A818" s="19" t="n"/>
      <c r="B818" s="20">
        <f>IF(A818="","",IF(R818=0,"⚠ أضف سطر عهدة أولًا","BDR-"&amp;TEXT(R818,"000")))</f>
        <v/>
      </c>
      <c r="C818" s="21" t="n"/>
      <c r="D818" s="20">
        <f>IF(C818="","",IF(S818="","خارج السنة المالية",INDEX(القوائم!$D$2:$D$13,S818)))</f>
        <v/>
      </c>
      <c r="E818" s="22" t="n"/>
      <c r="F818" s="23" t="n"/>
      <c r="G818" s="23" t="n"/>
      <c r="H818" s="22" t="n"/>
      <c r="I818" s="19" t="n"/>
      <c r="J818" s="21" t="n"/>
      <c r="K818" s="19" t="n"/>
      <c r="L818" s="19" t="n"/>
      <c r="M818" s="21" t="n"/>
      <c r="N818" s="22" t="n"/>
      <c r="O818" s="24">
        <f>IF(A818&lt;&gt;"عهدة","",SUMIFS($G$8:$G$5007,$B$8:$B$5007,B818,$A$8:$A$5007,"مصروف",$I$8:$I$5007,"&lt;&gt;مرفوض"))</f>
        <v/>
      </c>
      <c r="P818" s="25">
        <f>IF(A818&lt;&gt;"عهدة","",N(F818)-O818)</f>
        <v/>
      </c>
      <c r="Q818" s="26">
        <f>IF(A818="","",IF(A818="عهدة",IF(N(F818)=0,"⚠ أدخل قيمة العهدة",IF(P818&lt;0,"⛔ عجز / زيادة مصروفات "&amp;TEXT(-P818,"#,##0"),IF(COUNTIFS($B$8:$B$5007,B818,$A$8:$A$5007,"مصروف",$I$8:$I$5007,"&lt;&gt;مرفوض",$K$8:$K$5007,"&lt;&gt;نعم")&gt;0,"⚠ "&amp;COUNTIFS($B$8:$B$5007,B818,$A$8:$A$5007,"مصروف",$I$8:$I$5007,"&lt;&gt;مرفوض",$K$8:$K$5007,"&lt;&gt;نعم")&amp;" مصروف غير مسوى",IF(L818="تمت التسوية",IF(P818=0,"✔ متوازنة وتمت التسوية","✔ تمت التسوية – متبقي "&amp;TEXT(P818,"#,##0")),IF(P818&gt;0,"متبقي "&amp;TEXT(P818,"#,##0"),"✔ متوازنة"))))),IF(R818=0,"⚠ أضف سطر عهدة أولًا",IF(OR(C818="",N(G818)=0),"⚠ أكمل التاريخ والقيمة",IF(S818="","⚠ التاريخ خارج السنة المالية",IF(H818="","⚠ اختر بند الموازنة",IF(I818="مرفوض","✖ مرفوض من المدير",IF(I818&lt;&gt;"موافق","⏳ بانتظار موافقة المدير",IF(K818&lt;&gt;"نعم","⚠ غير مسوى مع الحسابات","✔ معتمد ومسوى")))))))))</f>
        <v/>
      </c>
      <c r="R818">
        <f>N(R817)+IF(A818="عهدة",1,0)</f>
        <v/>
      </c>
      <c r="S818">
        <f>IF(C818="","",IF(AND(C818&gt;=DATE(2026,9,1),C818&lt;=DATE(2027,8,31)),(YEAR(C818)-2026)*12+MONTH(C818)-8,""))</f>
        <v/>
      </c>
      <c r="T818">
        <f>IF(AND(A818="مصروف",R818&gt;0,I818="موافق",S818&lt;&gt;"",H818&lt;&gt;""),N(G818),0)</f>
        <v/>
      </c>
    </row>
    <row r="819">
      <c r="A819" s="19" t="n"/>
      <c r="B819" s="20">
        <f>IF(A819="","",IF(R819=0,"⚠ أضف سطر عهدة أولًا","BDR-"&amp;TEXT(R819,"000")))</f>
        <v/>
      </c>
      <c r="C819" s="21" t="n"/>
      <c r="D819" s="20">
        <f>IF(C819="","",IF(S819="","خارج السنة المالية",INDEX(القوائم!$D$2:$D$13,S819)))</f>
        <v/>
      </c>
      <c r="E819" s="22" t="n"/>
      <c r="F819" s="23" t="n"/>
      <c r="G819" s="23" t="n"/>
      <c r="H819" s="22" t="n"/>
      <c r="I819" s="19" t="n"/>
      <c r="J819" s="21" t="n"/>
      <c r="K819" s="19" t="n"/>
      <c r="L819" s="19" t="n"/>
      <c r="M819" s="21" t="n"/>
      <c r="N819" s="22" t="n"/>
      <c r="O819" s="24">
        <f>IF(A819&lt;&gt;"عهدة","",SUMIFS($G$8:$G$5007,$B$8:$B$5007,B819,$A$8:$A$5007,"مصروف",$I$8:$I$5007,"&lt;&gt;مرفوض"))</f>
        <v/>
      </c>
      <c r="P819" s="25">
        <f>IF(A819&lt;&gt;"عهدة","",N(F819)-O819)</f>
        <v/>
      </c>
      <c r="Q819" s="26">
        <f>IF(A819="","",IF(A819="عهدة",IF(N(F819)=0,"⚠ أدخل قيمة العهدة",IF(P819&lt;0,"⛔ عجز / زيادة مصروفات "&amp;TEXT(-P819,"#,##0"),IF(COUNTIFS($B$8:$B$5007,B819,$A$8:$A$5007,"مصروف",$I$8:$I$5007,"&lt;&gt;مرفوض",$K$8:$K$5007,"&lt;&gt;نعم")&gt;0,"⚠ "&amp;COUNTIFS($B$8:$B$5007,B819,$A$8:$A$5007,"مصروف",$I$8:$I$5007,"&lt;&gt;مرفوض",$K$8:$K$5007,"&lt;&gt;نعم")&amp;" مصروف غير مسوى",IF(L819="تمت التسوية",IF(P819=0,"✔ متوازنة وتمت التسوية","✔ تمت التسوية – متبقي "&amp;TEXT(P819,"#,##0")),IF(P819&gt;0,"متبقي "&amp;TEXT(P819,"#,##0"),"✔ متوازنة"))))),IF(R819=0,"⚠ أضف سطر عهدة أولًا",IF(OR(C819="",N(G819)=0),"⚠ أكمل التاريخ والقيمة",IF(S819="","⚠ التاريخ خارج السنة المالية",IF(H819="","⚠ اختر بند الموازنة",IF(I819="مرفوض","✖ مرفوض من المدير",IF(I819&lt;&gt;"موافق","⏳ بانتظار موافقة المدير",IF(K819&lt;&gt;"نعم","⚠ غير مسوى مع الحسابات","✔ معتمد ومسوى")))))))))</f>
        <v/>
      </c>
      <c r="R819">
        <f>N(R818)+IF(A819="عهدة",1,0)</f>
        <v/>
      </c>
      <c r="S819">
        <f>IF(C819="","",IF(AND(C819&gt;=DATE(2026,9,1),C819&lt;=DATE(2027,8,31)),(YEAR(C819)-2026)*12+MONTH(C819)-8,""))</f>
        <v/>
      </c>
      <c r="T819">
        <f>IF(AND(A819="مصروف",R819&gt;0,I819="موافق",S819&lt;&gt;"",H819&lt;&gt;""),N(G819),0)</f>
        <v/>
      </c>
    </row>
    <row r="820">
      <c r="A820" s="19" t="n"/>
      <c r="B820" s="20">
        <f>IF(A820="","",IF(R820=0,"⚠ أضف سطر عهدة أولًا","BDR-"&amp;TEXT(R820,"000")))</f>
        <v/>
      </c>
      <c r="C820" s="21" t="n"/>
      <c r="D820" s="20">
        <f>IF(C820="","",IF(S820="","خارج السنة المالية",INDEX(القوائم!$D$2:$D$13,S820)))</f>
        <v/>
      </c>
      <c r="E820" s="22" t="n"/>
      <c r="F820" s="23" t="n"/>
      <c r="G820" s="23" t="n"/>
      <c r="H820" s="22" t="n"/>
      <c r="I820" s="19" t="n"/>
      <c r="J820" s="21" t="n"/>
      <c r="K820" s="19" t="n"/>
      <c r="L820" s="19" t="n"/>
      <c r="M820" s="21" t="n"/>
      <c r="N820" s="22" t="n"/>
      <c r="O820" s="24">
        <f>IF(A820&lt;&gt;"عهدة","",SUMIFS($G$8:$G$5007,$B$8:$B$5007,B820,$A$8:$A$5007,"مصروف",$I$8:$I$5007,"&lt;&gt;مرفوض"))</f>
        <v/>
      </c>
      <c r="P820" s="25">
        <f>IF(A820&lt;&gt;"عهدة","",N(F820)-O820)</f>
        <v/>
      </c>
      <c r="Q820" s="26">
        <f>IF(A820="","",IF(A820="عهدة",IF(N(F820)=0,"⚠ أدخل قيمة العهدة",IF(P820&lt;0,"⛔ عجز / زيادة مصروفات "&amp;TEXT(-P820,"#,##0"),IF(COUNTIFS($B$8:$B$5007,B820,$A$8:$A$5007,"مصروف",$I$8:$I$5007,"&lt;&gt;مرفوض",$K$8:$K$5007,"&lt;&gt;نعم")&gt;0,"⚠ "&amp;COUNTIFS($B$8:$B$5007,B820,$A$8:$A$5007,"مصروف",$I$8:$I$5007,"&lt;&gt;مرفوض",$K$8:$K$5007,"&lt;&gt;نعم")&amp;" مصروف غير مسوى",IF(L820="تمت التسوية",IF(P820=0,"✔ متوازنة وتمت التسوية","✔ تمت التسوية – متبقي "&amp;TEXT(P820,"#,##0")),IF(P820&gt;0,"متبقي "&amp;TEXT(P820,"#,##0"),"✔ متوازنة"))))),IF(R820=0,"⚠ أضف سطر عهدة أولًا",IF(OR(C820="",N(G820)=0),"⚠ أكمل التاريخ والقيمة",IF(S820="","⚠ التاريخ خارج السنة المالية",IF(H820="","⚠ اختر بند الموازنة",IF(I820="مرفوض","✖ مرفوض من المدير",IF(I820&lt;&gt;"موافق","⏳ بانتظار موافقة المدير",IF(K820&lt;&gt;"نعم","⚠ غير مسوى مع الحسابات","✔ معتمد ومسوى")))))))))</f>
        <v/>
      </c>
      <c r="R820">
        <f>N(R819)+IF(A820="عهدة",1,0)</f>
        <v/>
      </c>
      <c r="S820">
        <f>IF(C820="","",IF(AND(C820&gt;=DATE(2026,9,1),C820&lt;=DATE(2027,8,31)),(YEAR(C820)-2026)*12+MONTH(C820)-8,""))</f>
        <v/>
      </c>
      <c r="T820">
        <f>IF(AND(A820="مصروف",R820&gt;0,I820="موافق",S820&lt;&gt;"",H820&lt;&gt;""),N(G820),0)</f>
        <v/>
      </c>
    </row>
    <row r="821">
      <c r="A821" s="19" t="n"/>
      <c r="B821" s="20">
        <f>IF(A821="","",IF(R821=0,"⚠ أضف سطر عهدة أولًا","BDR-"&amp;TEXT(R821,"000")))</f>
        <v/>
      </c>
      <c r="C821" s="21" t="n"/>
      <c r="D821" s="20">
        <f>IF(C821="","",IF(S821="","خارج السنة المالية",INDEX(القوائم!$D$2:$D$13,S821)))</f>
        <v/>
      </c>
      <c r="E821" s="22" t="n"/>
      <c r="F821" s="23" t="n"/>
      <c r="G821" s="23" t="n"/>
      <c r="H821" s="22" t="n"/>
      <c r="I821" s="19" t="n"/>
      <c r="J821" s="21" t="n"/>
      <c r="K821" s="19" t="n"/>
      <c r="L821" s="19" t="n"/>
      <c r="M821" s="21" t="n"/>
      <c r="N821" s="22" t="n"/>
      <c r="O821" s="24">
        <f>IF(A821&lt;&gt;"عهدة","",SUMIFS($G$8:$G$5007,$B$8:$B$5007,B821,$A$8:$A$5007,"مصروف",$I$8:$I$5007,"&lt;&gt;مرفوض"))</f>
        <v/>
      </c>
      <c r="P821" s="25">
        <f>IF(A821&lt;&gt;"عهدة","",N(F821)-O821)</f>
        <v/>
      </c>
      <c r="Q821" s="26">
        <f>IF(A821="","",IF(A821="عهدة",IF(N(F821)=0,"⚠ أدخل قيمة العهدة",IF(P821&lt;0,"⛔ عجز / زيادة مصروفات "&amp;TEXT(-P821,"#,##0"),IF(COUNTIFS($B$8:$B$5007,B821,$A$8:$A$5007,"مصروف",$I$8:$I$5007,"&lt;&gt;مرفوض",$K$8:$K$5007,"&lt;&gt;نعم")&gt;0,"⚠ "&amp;COUNTIFS($B$8:$B$5007,B821,$A$8:$A$5007,"مصروف",$I$8:$I$5007,"&lt;&gt;مرفوض",$K$8:$K$5007,"&lt;&gt;نعم")&amp;" مصروف غير مسوى",IF(L821="تمت التسوية",IF(P821=0,"✔ متوازنة وتمت التسوية","✔ تمت التسوية – متبقي "&amp;TEXT(P821,"#,##0")),IF(P821&gt;0,"متبقي "&amp;TEXT(P821,"#,##0"),"✔ متوازنة"))))),IF(R821=0,"⚠ أضف سطر عهدة أولًا",IF(OR(C821="",N(G821)=0),"⚠ أكمل التاريخ والقيمة",IF(S821="","⚠ التاريخ خارج السنة المالية",IF(H821="","⚠ اختر بند الموازنة",IF(I821="مرفوض","✖ مرفوض من المدير",IF(I821&lt;&gt;"موافق","⏳ بانتظار موافقة المدير",IF(K821&lt;&gt;"نعم","⚠ غير مسوى مع الحسابات","✔ معتمد ومسوى")))))))))</f>
        <v/>
      </c>
      <c r="R821">
        <f>N(R820)+IF(A821="عهدة",1,0)</f>
        <v/>
      </c>
      <c r="S821">
        <f>IF(C821="","",IF(AND(C821&gt;=DATE(2026,9,1),C821&lt;=DATE(2027,8,31)),(YEAR(C821)-2026)*12+MONTH(C821)-8,""))</f>
        <v/>
      </c>
      <c r="T821">
        <f>IF(AND(A821="مصروف",R821&gt;0,I821="موافق",S821&lt;&gt;"",H821&lt;&gt;""),N(G821),0)</f>
        <v/>
      </c>
    </row>
    <row r="822">
      <c r="A822" s="19" t="n"/>
      <c r="B822" s="20">
        <f>IF(A822="","",IF(R822=0,"⚠ أضف سطر عهدة أولًا","BDR-"&amp;TEXT(R822,"000")))</f>
        <v/>
      </c>
      <c r="C822" s="21" t="n"/>
      <c r="D822" s="20">
        <f>IF(C822="","",IF(S822="","خارج السنة المالية",INDEX(القوائم!$D$2:$D$13,S822)))</f>
        <v/>
      </c>
      <c r="E822" s="22" t="n"/>
      <c r="F822" s="23" t="n"/>
      <c r="G822" s="23" t="n"/>
      <c r="H822" s="22" t="n"/>
      <c r="I822" s="19" t="n"/>
      <c r="J822" s="21" t="n"/>
      <c r="K822" s="19" t="n"/>
      <c r="L822" s="19" t="n"/>
      <c r="M822" s="21" t="n"/>
      <c r="N822" s="22" t="n"/>
      <c r="O822" s="24">
        <f>IF(A822&lt;&gt;"عهدة","",SUMIFS($G$8:$G$5007,$B$8:$B$5007,B822,$A$8:$A$5007,"مصروف",$I$8:$I$5007,"&lt;&gt;مرفوض"))</f>
        <v/>
      </c>
      <c r="P822" s="25">
        <f>IF(A822&lt;&gt;"عهدة","",N(F822)-O822)</f>
        <v/>
      </c>
      <c r="Q822" s="26">
        <f>IF(A822="","",IF(A822="عهدة",IF(N(F822)=0,"⚠ أدخل قيمة العهدة",IF(P822&lt;0,"⛔ عجز / زيادة مصروفات "&amp;TEXT(-P822,"#,##0"),IF(COUNTIFS($B$8:$B$5007,B822,$A$8:$A$5007,"مصروف",$I$8:$I$5007,"&lt;&gt;مرفوض",$K$8:$K$5007,"&lt;&gt;نعم")&gt;0,"⚠ "&amp;COUNTIFS($B$8:$B$5007,B822,$A$8:$A$5007,"مصروف",$I$8:$I$5007,"&lt;&gt;مرفوض",$K$8:$K$5007,"&lt;&gt;نعم")&amp;" مصروف غير مسوى",IF(L822="تمت التسوية",IF(P822=0,"✔ متوازنة وتمت التسوية","✔ تمت التسوية – متبقي "&amp;TEXT(P822,"#,##0")),IF(P822&gt;0,"متبقي "&amp;TEXT(P822,"#,##0"),"✔ متوازنة"))))),IF(R822=0,"⚠ أضف سطر عهدة أولًا",IF(OR(C822="",N(G822)=0),"⚠ أكمل التاريخ والقيمة",IF(S822="","⚠ التاريخ خارج السنة المالية",IF(H822="","⚠ اختر بند الموازنة",IF(I822="مرفوض","✖ مرفوض من المدير",IF(I822&lt;&gt;"موافق","⏳ بانتظار موافقة المدير",IF(K822&lt;&gt;"نعم","⚠ غير مسوى مع الحسابات","✔ معتمد ومسوى")))))))))</f>
        <v/>
      </c>
      <c r="R822">
        <f>N(R821)+IF(A822="عهدة",1,0)</f>
        <v/>
      </c>
      <c r="S822">
        <f>IF(C822="","",IF(AND(C822&gt;=DATE(2026,9,1),C822&lt;=DATE(2027,8,31)),(YEAR(C822)-2026)*12+MONTH(C822)-8,""))</f>
        <v/>
      </c>
      <c r="T822">
        <f>IF(AND(A822="مصروف",R822&gt;0,I822="موافق",S822&lt;&gt;"",H822&lt;&gt;""),N(G822),0)</f>
        <v/>
      </c>
    </row>
    <row r="823">
      <c r="A823" s="19" t="n"/>
      <c r="B823" s="20">
        <f>IF(A823="","",IF(R823=0,"⚠ أضف سطر عهدة أولًا","BDR-"&amp;TEXT(R823,"000")))</f>
        <v/>
      </c>
      <c r="C823" s="21" t="n"/>
      <c r="D823" s="20">
        <f>IF(C823="","",IF(S823="","خارج السنة المالية",INDEX(القوائم!$D$2:$D$13,S823)))</f>
        <v/>
      </c>
      <c r="E823" s="22" t="n"/>
      <c r="F823" s="23" t="n"/>
      <c r="G823" s="23" t="n"/>
      <c r="H823" s="22" t="n"/>
      <c r="I823" s="19" t="n"/>
      <c r="J823" s="21" t="n"/>
      <c r="K823" s="19" t="n"/>
      <c r="L823" s="19" t="n"/>
      <c r="M823" s="21" t="n"/>
      <c r="N823" s="22" t="n"/>
      <c r="O823" s="24">
        <f>IF(A823&lt;&gt;"عهدة","",SUMIFS($G$8:$G$5007,$B$8:$B$5007,B823,$A$8:$A$5007,"مصروف",$I$8:$I$5007,"&lt;&gt;مرفوض"))</f>
        <v/>
      </c>
      <c r="P823" s="25">
        <f>IF(A823&lt;&gt;"عهدة","",N(F823)-O823)</f>
        <v/>
      </c>
      <c r="Q823" s="26">
        <f>IF(A823="","",IF(A823="عهدة",IF(N(F823)=0,"⚠ أدخل قيمة العهدة",IF(P823&lt;0,"⛔ عجز / زيادة مصروفات "&amp;TEXT(-P823,"#,##0"),IF(COUNTIFS($B$8:$B$5007,B823,$A$8:$A$5007,"مصروف",$I$8:$I$5007,"&lt;&gt;مرفوض",$K$8:$K$5007,"&lt;&gt;نعم")&gt;0,"⚠ "&amp;COUNTIFS($B$8:$B$5007,B823,$A$8:$A$5007,"مصروف",$I$8:$I$5007,"&lt;&gt;مرفوض",$K$8:$K$5007,"&lt;&gt;نعم")&amp;" مصروف غير مسوى",IF(L823="تمت التسوية",IF(P823=0,"✔ متوازنة وتمت التسوية","✔ تمت التسوية – متبقي "&amp;TEXT(P823,"#,##0")),IF(P823&gt;0,"متبقي "&amp;TEXT(P823,"#,##0"),"✔ متوازنة"))))),IF(R823=0,"⚠ أضف سطر عهدة أولًا",IF(OR(C823="",N(G823)=0),"⚠ أكمل التاريخ والقيمة",IF(S823="","⚠ التاريخ خارج السنة المالية",IF(H823="","⚠ اختر بند الموازنة",IF(I823="مرفوض","✖ مرفوض من المدير",IF(I823&lt;&gt;"موافق","⏳ بانتظار موافقة المدير",IF(K823&lt;&gt;"نعم","⚠ غير مسوى مع الحسابات","✔ معتمد ومسوى")))))))))</f>
        <v/>
      </c>
      <c r="R823">
        <f>N(R822)+IF(A823="عهدة",1,0)</f>
        <v/>
      </c>
      <c r="S823">
        <f>IF(C823="","",IF(AND(C823&gt;=DATE(2026,9,1),C823&lt;=DATE(2027,8,31)),(YEAR(C823)-2026)*12+MONTH(C823)-8,""))</f>
        <v/>
      </c>
      <c r="T823">
        <f>IF(AND(A823="مصروف",R823&gt;0,I823="موافق",S823&lt;&gt;"",H823&lt;&gt;""),N(G823),0)</f>
        <v/>
      </c>
    </row>
    <row r="824">
      <c r="A824" s="19" t="n"/>
      <c r="B824" s="20">
        <f>IF(A824="","",IF(R824=0,"⚠ أضف سطر عهدة أولًا","BDR-"&amp;TEXT(R824,"000")))</f>
        <v/>
      </c>
      <c r="C824" s="21" t="n"/>
      <c r="D824" s="20">
        <f>IF(C824="","",IF(S824="","خارج السنة المالية",INDEX(القوائم!$D$2:$D$13,S824)))</f>
        <v/>
      </c>
      <c r="E824" s="22" t="n"/>
      <c r="F824" s="23" t="n"/>
      <c r="G824" s="23" t="n"/>
      <c r="H824" s="22" t="n"/>
      <c r="I824" s="19" t="n"/>
      <c r="J824" s="21" t="n"/>
      <c r="K824" s="19" t="n"/>
      <c r="L824" s="19" t="n"/>
      <c r="M824" s="21" t="n"/>
      <c r="N824" s="22" t="n"/>
      <c r="O824" s="24">
        <f>IF(A824&lt;&gt;"عهدة","",SUMIFS($G$8:$G$5007,$B$8:$B$5007,B824,$A$8:$A$5007,"مصروف",$I$8:$I$5007,"&lt;&gt;مرفوض"))</f>
        <v/>
      </c>
      <c r="P824" s="25">
        <f>IF(A824&lt;&gt;"عهدة","",N(F824)-O824)</f>
        <v/>
      </c>
      <c r="Q824" s="26">
        <f>IF(A824="","",IF(A824="عهدة",IF(N(F824)=0,"⚠ أدخل قيمة العهدة",IF(P824&lt;0,"⛔ عجز / زيادة مصروفات "&amp;TEXT(-P824,"#,##0"),IF(COUNTIFS($B$8:$B$5007,B824,$A$8:$A$5007,"مصروف",$I$8:$I$5007,"&lt;&gt;مرفوض",$K$8:$K$5007,"&lt;&gt;نعم")&gt;0,"⚠ "&amp;COUNTIFS($B$8:$B$5007,B824,$A$8:$A$5007,"مصروف",$I$8:$I$5007,"&lt;&gt;مرفوض",$K$8:$K$5007,"&lt;&gt;نعم")&amp;" مصروف غير مسوى",IF(L824="تمت التسوية",IF(P824=0,"✔ متوازنة وتمت التسوية","✔ تمت التسوية – متبقي "&amp;TEXT(P824,"#,##0")),IF(P824&gt;0,"متبقي "&amp;TEXT(P824,"#,##0"),"✔ متوازنة"))))),IF(R824=0,"⚠ أضف سطر عهدة أولًا",IF(OR(C824="",N(G824)=0),"⚠ أكمل التاريخ والقيمة",IF(S824="","⚠ التاريخ خارج السنة المالية",IF(H824="","⚠ اختر بند الموازنة",IF(I824="مرفوض","✖ مرفوض من المدير",IF(I824&lt;&gt;"موافق","⏳ بانتظار موافقة المدير",IF(K824&lt;&gt;"نعم","⚠ غير مسوى مع الحسابات","✔ معتمد ومسوى")))))))))</f>
        <v/>
      </c>
      <c r="R824">
        <f>N(R823)+IF(A824="عهدة",1,0)</f>
        <v/>
      </c>
      <c r="S824">
        <f>IF(C824="","",IF(AND(C824&gt;=DATE(2026,9,1),C824&lt;=DATE(2027,8,31)),(YEAR(C824)-2026)*12+MONTH(C824)-8,""))</f>
        <v/>
      </c>
      <c r="T824">
        <f>IF(AND(A824="مصروف",R824&gt;0,I824="موافق",S824&lt;&gt;"",H824&lt;&gt;""),N(G824),0)</f>
        <v/>
      </c>
    </row>
    <row r="825">
      <c r="A825" s="19" t="n"/>
      <c r="B825" s="20">
        <f>IF(A825="","",IF(R825=0,"⚠ أضف سطر عهدة أولًا","BDR-"&amp;TEXT(R825,"000")))</f>
        <v/>
      </c>
      <c r="C825" s="21" t="n"/>
      <c r="D825" s="20">
        <f>IF(C825="","",IF(S825="","خارج السنة المالية",INDEX(القوائم!$D$2:$D$13,S825)))</f>
        <v/>
      </c>
      <c r="E825" s="22" t="n"/>
      <c r="F825" s="23" t="n"/>
      <c r="G825" s="23" t="n"/>
      <c r="H825" s="22" t="n"/>
      <c r="I825" s="19" t="n"/>
      <c r="J825" s="21" t="n"/>
      <c r="K825" s="19" t="n"/>
      <c r="L825" s="19" t="n"/>
      <c r="M825" s="21" t="n"/>
      <c r="N825" s="22" t="n"/>
      <c r="O825" s="24">
        <f>IF(A825&lt;&gt;"عهدة","",SUMIFS($G$8:$G$5007,$B$8:$B$5007,B825,$A$8:$A$5007,"مصروف",$I$8:$I$5007,"&lt;&gt;مرفوض"))</f>
        <v/>
      </c>
      <c r="P825" s="25">
        <f>IF(A825&lt;&gt;"عهدة","",N(F825)-O825)</f>
        <v/>
      </c>
      <c r="Q825" s="26">
        <f>IF(A825="","",IF(A825="عهدة",IF(N(F825)=0,"⚠ أدخل قيمة العهدة",IF(P825&lt;0,"⛔ عجز / زيادة مصروفات "&amp;TEXT(-P825,"#,##0"),IF(COUNTIFS($B$8:$B$5007,B825,$A$8:$A$5007,"مصروف",$I$8:$I$5007,"&lt;&gt;مرفوض",$K$8:$K$5007,"&lt;&gt;نعم")&gt;0,"⚠ "&amp;COUNTIFS($B$8:$B$5007,B825,$A$8:$A$5007,"مصروف",$I$8:$I$5007,"&lt;&gt;مرفوض",$K$8:$K$5007,"&lt;&gt;نعم")&amp;" مصروف غير مسوى",IF(L825="تمت التسوية",IF(P825=0,"✔ متوازنة وتمت التسوية","✔ تمت التسوية – متبقي "&amp;TEXT(P825,"#,##0")),IF(P825&gt;0,"متبقي "&amp;TEXT(P825,"#,##0"),"✔ متوازنة"))))),IF(R825=0,"⚠ أضف سطر عهدة أولًا",IF(OR(C825="",N(G825)=0),"⚠ أكمل التاريخ والقيمة",IF(S825="","⚠ التاريخ خارج السنة المالية",IF(H825="","⚠ اختر بند الموازنة",IF(I825="مرفوض","✖ مرفوض من المدير",IF(I825&lt;&gt;"موافق","⏳ بانتظار موافقة المدير",IF(K825&lt;&gt;"نعم","⚠ غير مسوى مع الحسابات","✔ معتمد ومسوى")))))))))</f>
        <v/>
      </c>
      <c r="R825">
        <f>N(R824)+IF(A825="عهدة",1,0)</f>
        <v/>
      </c>
      <c r="S825">
        <f>IF(C825="","",IF(AND(C825&gt;=DATE(2026,9,1),C825&lt;=DATE(2027,8,31)),(YEAR(C825)-2026)*12+MONTH(C825)-8,""))</f>
        <v/>
      </c>
      <c r="T825">
        <f>IF(AND(A825="مصروف",R825&gt;0,I825="موافق",S825&lt;&gt;"",H825&lt;&gt;""),N(G825),0)</f>
        <v/>
      </c>
    </row>
    <row r="826">
      <c r="A826" s="19" t="n"/>
      <c r="B826" s="20">
        <f>IF(A826="","",IF(R826=0,"⚠ أضف سطر عهدة أولًا","BDR-"&amp;TEXT(R826,"000")))</f>
        <v/>
      </c>
      <c r="C826" s="21" t="n"/>
      <c r="D826" s="20">
        <f>IF(C826="","",IF(S826="","خارج السنة المالية",INDEX(القوائم!$D$2:$D$13,S826)))</f>
        <v/>
      </c>
      <c r="E826" s="22" t="n"/>
      <c r="F826" s="23" t="n"/>
      <c r="G826" s="23" t="n"/>
      <c r="H826" s="22" t="n"/>
      <c r="I826" s="19" t="n"/>
      <c r="J826" s="21" t="n"/>
      <c r="K826" s="19" t="n"/>
      <c r="L826" s="19" t="n"/>
      <c r="M826" s="21" t="n"/>
      <c r="N826" s="22" t="n"/>
      <c r="O826" s="24">
        <f>IF(A826&lt;&gt;"عهدة","",SUMIFS($G$8:$G$5007,$B$8:$B$5007,B826,$A$8:$A$5007,"مصروف",$I$8:$I$5007,"&lt;&gt;مرفوض"))</f>
        <v/>
      </c>
      <c r="P826" s="25">
        <f>IF(A826&lt;&gt;"عهدة","",N(F826)-O826)</f>
        <v/>
      </c>
      <c r="Q826" s="26">
        <f>IF(A826="","",IF(A826="عهدة",IF(N(F826)=0,"⚠ أدخل قيمة العهدة",IF(P826&lt;0,"⛔ عجز / زيادة مصروفات "&amp;TEXT(-P826,"#,##0"),IF(COUNTIFS($B$8:$B$5007,B826,$A$8:$A$5007,"مصروف",$I$8:$I$5007,"&lt;&gt;مرفوض",$K$8:$K$5007,"&lt;&gt;نعم")&gt;0,"⚠ "&amp;COUNTIFS($B$8:$B$5007,B826,$A$8:$A$5007,"مصروف",$I$8:$I$5007,"&lt;&gt;مرفوض",$K$8:$K$5007,"&lt;&gt;نعم")&amp;" مصروف غير مسوى",IF(L826="تمت التسوية",IF(P826=0,"✔ متوازنة وتمت التسوية","✔ تمت التسوية – متبقي "&amp;TEXT(P826,"#,##0")),IF(P826&gt;0,"متبقي "&amp;TEXT(P826,"#,##0"),"✔ متوازنة"))))),IF(R826=0,"⚠ أضف سطر عهدة أولًا",IF(OR(C826="",N(G826)=0),"⚠ أكمل التاريخ والقيمة",IF(S826="","⚠ التاريخ خارج السنة المالية",IF(H826="","⚠ اختر بند الموازنة",IF(I826="مرفوض","✖ مرفوض من المدير",IF(I826&lt;&gt;"موافق","⏳ بانتظار موافقة المدير",IF(K826&lt;&gt;"نعم","⚠ غير مسوى مع الحسابات","✔ معتمد ومسوى")))))))))</f>
        <v/>
      </c>
      <c r="R826">
        <f>N(R825)+IF(A826="عهدة",1,0)</f>
        <v/>
      </c>
      <c r="S826">
        <f>IF(C826="","",IF(AND(C826&gt;=DATE(2026,9,1),C826&lt;=DATE(2027,8,31)),(YEAR(C826)-2026)*12+MONTH(C826)-8,""))</f>
        <v/>
      </c>
      <c r="T826">
        <f>IF(AND(A826="مصروف",R826&gt;0,I826="موافق",S826&lt;&gt;"",H826&lt;&gt;""),N(G826),0)</f>
        <v/>
      </c>
    </row>
    <row r="827">
      <c r="A827" s="19" t="n"/>
      <c r="B827" s="20">
        <f>IF(A827="","",IF(R827=0,"⚠ أضف سطر عهدة أولًا","BDR-"&amp;TEXT(R827,"000")))</f>
        <v/>
      </c>
      <c r="C827" s="21" t="n"/>
      <c r="D827" s="20">
        <f>IF(C827="","",IF(S827="","خارج السنة المالية",INDEX(القوائم!$D$2:$D$13,S827)))</f>
        <v/>
      </c>
      <c r="E827" s="22" t="n"/>
      <c r="F827" s="23" t="n"/>
      <c r="G827" s="23" t="n"/>
      <c r="H827" s="22" t="n"/>
      <c r="I827" s="19" t="n"/>
      <c r="J827" s="21" t="n"/>
      <c r="K827" s="19" t="n"/>
      <c r="L827" s="19" t="n"/>
      <c r="M827" s="21" t="n"/>
      <c r="N827" s="22" t="n"/>
      <c r="O827" s="24">
        <f>IF(A827&lt;&gt;"عهدة","",SUMIFS($G$8:$G$5007,$B$8:$B$5007,B827,$A$8:$A$5007,"مصروف",$I$8:$I$5007,"&lt;&gt;مرفوض"))</f>
        <v/>
      </c>
      <c r="P827" s="25">
        <f>IF(A827&lt;&gt;"عهدة","",N(F827)-O827)</f>
        <v/>
      </c>
      <c r="Q827" s="26">
        <f>IF(A827="","",IF(A827="عهدة",IF(N(F827)=0,"⚠ أدخل قيمة العهدة",IF(P827&lt;0,"⛔ عجز / زيادة مصروفات "&amp;TEXT(-P827,"#,##0"),IF(COUNTIFS($B$8:$B$5007,B827,$A$8:$A$5007,"مصروف",$I$8:$I$5007,"&lt;&gt;مرفوض",$K$8:$K$5007,"&lt;&gt;نعم")&gt;0,"⚠ "&amp;COUNTIFS($B$8:$B$5007,B827,$A$8:$A$5007,"مصروف",$I$8:$I$5007,"&lt;&gt;مرفوض",$K$8:$K$5007,"&lt;&gt;نعم")&amp;" مصروف غير مسوى",IF(L827="تمت التسوية",IF(P827=0,"✔ متوازنة وتمت التسوية","✔ تمت التسوية – متبقي "&amp;TEXT(P827,"#,##0")),IF(P827&gt;0,"متبقي "&amp;TEXT(P827,"#,##0"),"✔ متوازنة"))))),IF(R827=0,"⚠ أضف سطر عهدة أولًا",IF(OR(C827="",N(G827)=0),"⚠ أكمل التاريخ والقيمة",IF(S827="","⚠ التاريخ خارج السنة المالية",IF(H827="","⚠ اختر بند الموازنة",IF(I827="مرفوض","✖ مرفوض من المدير",IF(I827&lt;&gt;"موافق","⏳ بانتظار موافقة المدير",IF(K827&lt;&gt;"نعم","⚠ غير مسوى مع الحسابات","✔ معتمد ومسوى")))))))))</f>
        <v/>
      </c>
      <c r="R827">
        <f>N(R826)+IF(A827="عهدة",1,0)</f>
        <v/>
      </c>
      <c r="S827">
        <f>IF(C827="","",IF(AND(C827&gt;=DATE(2026,9,1),C827&lt;=DATE(2027,8,31)),(YEAR(C827)-2026)*12+MONTH(C827)-8,""))</f>
        <v/>
      </c>
      <c r="T827">
        <f>IF(AND(A827="مصروف",R827&gt;0,I827="موافق",S827&lt;&gt;"",H827&lt;&gt;""),N(G827),0)</f>
        <v/>
      </c>
    </row>
    <row r="828">
      <c r="A828" s="19" t="n"/>
      <c r="B828" s="20">
        <f>IF(A828="","",IF(R828=0,"⚠ أضف سطر عهدة أولًا","BDR-"&amp;TEXT(R828,"000")))</f>
        <v/>
      </c>
      <c r="C828" s="21" t="n"/>
      <c r="D828" s="20">
        <f>IF(C828="","",IF(S828="","خارج السنة المالية",INDEX(القوائم!$D$2:$D$13,S828)))</f>
        <v/>
      </c>
      <c r="E828" s="22" t="n"/>
      <c r="F828" s="23" t="n"/>
      <c r="G828" s="23" t="n"/>
      <c r="H828" s="22" t="n"/>
      <c r="I828" s="19" t="n"/>
      <c r="J828" s="21" t="n"/>
      <c r="K828" s="19" t="n"/>
      <c r="L828" s="19" t="n"/>
      <c r="M828" s="21" t="n"/>
      <c r="N828" s="22" t="n"/>
      <c r="O828" s="24">
        <f>IF(A828&lt;&gt;"عهدة","",SUMIFS($G$8:$G$5007,$B$8:$B$5007,B828,$A$8:$A$5007,"مصروف",$I$8:$I$5007,"&lt;&gt;مرفوض"))</f>
        <v/>
      </c>
      <c r="P828" s="25">
        <f>IF(A828&lt;&gt;"عهدة","",N(F828)-O828)</f>
        <v/>
      </c>
      <c r="Q828" s="26">
        <f>IF(A828="","",IF(A828="عهدة",IF(N(F828)=0,"⚠ أدخل قيمة العهدة",IF(P828&lt;0,"⛔ عجز / زيادة مصروفات "&amp;TEXT(-P828,"#,##0"),IF(COUNTIFS($B$8:$B$5007,B828,$A$8:$A$5007,"مصروف",$I$8:$I$5007,"&lt;&gt;مرفوض",$K$8:$K$5007,"&lt;&gt;نعم")&gt;0,"⚠ "&amp;COUNTIFS($B$8:$B$5007,B828,$A$8:$A$5007,"مصروف",$I$8:$I$5007,"&lt;&gt;مرفوض",$K$8:$K$5007,"&lt;&gt;نعم")&amp;" مصروف غير مسوى",IF(L828="تمت التسوية",IF(P828=0,"✔ متوازنة وتمت التسوية","✔ تمت التسوية – متبقي "&amp;TEXT(P828,"#,##0")),IF(P828&gt;0,"متبقي "&amp;TEXT(P828,"#,##0"),"✔ متوازنة"))))),IF(R828=0,"⚠ أضف سطر عهدة أولًا",IF(OR(C828="",N(G828)=0),"⚠ أكمل التاريخ والقيمة",IF(S828="","⚠ التاريخ خارج السنة المالية",IF(H828="","⚠ اختر بند الموازنة",IF(I828="مرفوض","✖ مرفوض من المدير",IF(I828&lt;&gt;"موافق","⏳ بانتظار موافقة المدير",IF(K828&lt;&gt;"نعم","⚠ غير مسوى مع الحسابات","✔ معتمد ومسوى")))))))))</f>
        <v/>
      </c>
      <c r="R828">
        <f>N(R827)+IF(A828="عهدة",1,0)</f>
        <v/>
      </c>
      <c r="S828">
        <f>IF(C828="","",IF(AND(C828&gt;=DATE(2026,9,1),C828&lt;=DATE(2027,8,31)),(YEAR(C828)-2026)*12+MONTH(C828)-8,""))</f>
        <v/>
      </c>
      <c r="T828">
        <f>IF(AND(A828="مصروف",R828&gt;0,I828="موافق",S828&lt;&gt;"",H828&lt;&gt;""),N(G828),0)</f>
        <v/>
      </c>
    </row>
    <row r="829">
      <c r="A829" s="19" t="n"/>
      <c r="B829" s="20">
        <f>IF(A829="","",IF(R829=0,"⚠ أضف سطر عهدة أولًا","BDR-"&amp;TEXT(R829,"000")))</f>
        <v/>
      </c>
      <c r="C829" s="21" t="n"/>
      <c r="D829" s="20">
        <f>IF(C829="","",IF(S829="","خارج السنة المالية",INDEX(القوائم!$D$2:$D$13,S829)))</f>
        <v/>
      </c>
      <c r="E829" s="22" t="n"/>
      <c r="F829" s="23" t="n"/>
      <c r="G829" s="23" t="n"/>
      <c r="H829" s="22" t="n"/>
      <c r="I829" s="19" t="n"/>
      <c r="J829" s="21" t="n"/>
      <c r="K829" s="19" t="n"/>
      <c r="L829" s="19" t="n"/>
      <c r="M829" s="21" t="n"/>
      <c r="N829" s="22" t="n"/>
      <c r="O829" s="24">
        <f>IF(A829&lt;&gt;"عهدة","",SUMIFS($G$8:$G$5007,$B$8:$B$5007,B829,$A$8:$A$5007,"مصروف",$I$8:$I$5007,"&lt;&gt;مرفوض"))</f>
        <v/>
      </c>
      <c r="P829" s="25">
        <f>IF(A829&lt;&gt;"عهدة","",N(F829)-O829)</f>
        <v/>
      </c>
      <c r="Q829" s="26">
        <f>IF(A829="","",IF(A829="عهدة",IF(N(F829)=0,"⚠ أدخل قيمة العهدة",IF(P829&lt;0,"⛔ عجز / زيادة مصروفات "&amp;TEXT(-P829,"#,##0"),IF(COUNTIFS($B$8:$B$5007,B829,$A$8:$A$5007,"مصروف",$I$8:$I$5007,"&lt;&gt;مرفوض",$K$8:$K$5007,"&lt;&gt;نعم")&gt;0,"⚠ "&amp;COUNTIFS($B$8:$B$5007,B829,$A$8:$A$5007,"مصروف",$I$8:$I$5007,"&lt;&gt;مرفوض",$K$8:$K$5007,"&lt;&gt;نعم")&amp;" مصروف غير مسوى",IF(L829="تمت التسوية",IF(P829=0,"✔ متوازنة وتمت التسوية","✔ تمت التسوية – متبقي "&amp;TEXT(P829,"#,##0")),IF(P829&gt;0,"متبقي "&amp;TEXT(P829,"#,##0"),"✔ متوازنة"))))),IF(R829=0,"⚠ أضف سطر عهدة أولًا",IF(OR(C829="",N(G829)=0),"⚠ أكمل التاريخ والقيمة",IF(S829="","⚠ التاريخ خارج السنة المالية",IF(H829="","⚠ اختر بند الموازنة",IF(I829="مرفوض","✖ مرفوض من المدير",IF(I829&lt;&gt;"موافق","⏳ بانتظار موافقة المدير",IF(K829&lt;&gt;"نعم","⚠ غير مسوى مع الحسابات","✔ معتمد ومسوى")))))))))</f>
        <v/>
      </c>
      <c r="R829">
        <f>N(R828)+IF(A829="عهدة",1,0)</f>
        <v/>
      </c>
      <c r="S829">
        <f>IF(C829="","",IF(AND(C829&gt;=DATE(2026,9,1),C829&lt;=DATE(2027,8,31)),(YEAR(C829)-2026)*12+MONTH(C829)-8,""))</f>
        <v/>
      </c>
      <c r="T829">
        <f>IF(AND(A829="مصروف",R829&gt;0,I829="موافق",S829&lt;&gt;"",H829&lt;&gt;""),N(G829),0)</f>
        <v/>
      </c>
    </row>
    <row r="830">
      <c r="A830" s="19" t="n"/>
      <c r="B830" s="20">
        <f>IF(A830="","",IF(R830=0,"⚠ أضف سطر عهدة أولًا","BDR-"&amp;TEXT(R830,"000")))</f>
        <v/>
      </c>
      <c r="C830" s="21" t="n"/>
      <c r="D830" s="20">
        <f>IF(C830="","",IF(S830="","خارج السنة المالية",INDEX(القوائم!$D$2:$D$13,S830)))</f>
        <v/>
      </c>
      <c r="E830" s="22" t="n"/>
      <c r="F830" s="23" t="n"/>
      <c r="G830" s="23" t="n"/>
      <c r="H830" s="22" t="n"/>
      <c r="I830" s="19" t="n"/>
      <c r="J830" s="21" t="n"/>
      <c r="K830" s="19" t="n"/>
      <c r="L830" s="19" t="n"/>
      <c r="M830" s="21" t="n"/>
      <c r="N830" s="22" t="n"/>
      <c r="O830" s="24">
        <f>IF(A830&lt;&gt;"عهدة","",SUMIFS($G$8:$G$5007,$B$8:$B$5007,B830,$A$8:$A$5007,"مصروف",$I$8:$I$5007,"&lt;&gt;مرفوض"))</f>
        <v/>
      </c>
      <c r="P830" s="25">
        <f>IF(A830&lt;&gt;"عهدة","",N(F830)-O830)</f>
        <v/>
      </c>
      <c r="Q830" s="26">
        <f>IF(A830="","",IF(A830="عهدة",IF(N(F830)=0,"⚠ أدخل قيمة العهدة",IF(P830&lt;0,"⛔ عجز / زيادة مصروفات "&amp;TEXT(-P830,"#,##0"),IF(COUNTIFS($B$8:$B$5007,B830,$A$8:$A$5007,"مصروف",$I$8:$I$5007,"&lt;&gt;مرفوض",$K$8:$K$5007,"&lt;&gt;نعم")&gt;0,"⚠ "&amp;COUNTIFS($B$8:$B$5007,B830,$A$8:$A$5007,"مصروف",$I$8:$I$5007,"&lt;&gt;مرفوض",$K$8:$K$5007,"&lt;&gt;نعم")&amp;" مصروف غير مسوى",IF(L830="تمت التسوية",IF(P830=0,"✔ متوازنة وتمت التسوية","✔ تمت التسوية – متبقي "&amp;TEXT(P830,"#,##0")),IF(P830&gt;0,"متبقي "&amp;TEXT(P830,"#,##0"),"✔ متوازنة"))))),IF(R830=0,"⚠ أضف سطر عهدة أولًا",IF(OR(C830="",N(G830)=0),"⚠ أكمل التاريخ والقيمة",IF(S830="","⚠ التاريخ خارج السنة المالية",IF(H830="","⚠ اختر بند الموازنة",IF(I830="مرفوض","✖ مرفوض من المدير",IF(I830&lt;&gt;"موافق","⏳ بانتظار موافقة المدير",IF(K830&lt;&gt;"نعم","⚠ غير مسوى مع الحسابات","✔ معتمد ومسوى")))))))))</f>
        <v/>
      </c>
      <c r="R830">
        <f>N(R829)+IF(A830="عهدة",1,0)</f>
        <v/>
      </c>
      <c r="S830">
        <f>IF(C830="","",IF(AND(C830&gt;=DATE(2026,9,1),C830&lt;=DATE(2027,8,31)),(YEAR(C830)-2026)*12+MONTH(C830)-8,""))</f>
        <v/>
      </c>
      <c r="T830">
        <f>IF(AND(A830="مصروف",R830&gt;0,I830="موافق",S830&lt;&gt;"",H830&lt;&gt;""),N(G830),0)</f>
        <v/>
      </c>
    </row>
    <row r="831">
      <c r="A831" s="19" t="n"/>
      <c r="B831" s="20">
        <f>IF(A831="","",IF(R831=0,"⚠ أضف سطر عهدة أولًا","BDR-"&amp;TEXT(R831,"000")))</f>
        <v/>
      </c>
      <c r="C831" s="21" t="n"/>
      <c r="D831" s="20">
        <f>IF(C831="","",IF(S831="","خارج السنة المالية",INDEX(القوائم!$D$2:$D$13,S831)))</f>
        <v/>
      </c>
      <c r="E831" s="22" t="n"/>
      <c r="F831" s="23" t="n"/>
      <c r="G831" s="23" t="n"/>
      <c r="H831" s="22" t="n"/>
      <c r="I831" s="19" t="n"/>
      <c r="J831" s="21" t="n"/>
      <c r="K831" s="19" t="n"/>
      <c r="L831" s="19" t="n"/>
      <c r="M831" s="21" t="n"/>
      <c r="N831" s="22" t="n"/>
      <c r="O831" s="24">
        <f>IF(A831&lt;&gt;"عهدة","",SUMIFS($G$8:$G$5007,$B$8:$B$5007,B831,$A$8:$A$5007,"مصروف",$I$8:$I$5007,"&lt;&gt;مرفوض"))</f>
        <v/>
      </c>
      <c r="P831" s="25">
        <f>IF(A831&lt;&gt;"عهدة","",N(F831)-O831)</f>
        <v/>
      </c>
      <c r="Q831" s="26">
        <f>IF(A831="","",IF(A831="عهدة",IF(N(F831)=0,"⚠ أدخل قيمة العهدة",IF(P831&lt;0,"⛔ عجز / زيادة مصروفات "&amp;TEXT(-P831,"#,##0"),IF(COUNTIFS($B$8:$B$5007,B831,$A$8:$A$5007,"مصروف",$I$8:$I$5007,"&lt;&gt;مرفوض",$K$8:$K$5007,"&lt;&gt;نعم")&gt;0,"⚠ "&amp;COUNTIFS($B$8:$B$5007,B831,$A$8:$A$5007,"مصروف",$I$8:$I$5007,"&lt;&gt;مرفوض",$K$8:$K$5007,"&lt;&gt;نعم")&amp;" مصروف غير مسوى",IF(L831="تمت التسوية",IF(P831=0,"✔ متوازنة وتمت التسوية","✔ تمت التسوية – متبقي "&amp;TEXT(P831,"#,##0")),IF(P831&gt;0,"متبقي "&amp;TEXT(P831,"#,##0"),"✔ متوازنة"))))),IF(R831=0,"⚠ أضف سطر عهدة أولًا",IF(OR(C831="",N(G831)=0),"⚠ أكمل التاريخ والقيمة",IF(S831="","⚠ التاريخ خارج السنة المالية",IF(H831="","⚠ اختر بند الموازنة",IF(I831="مرفوض","✖ مرفوض من المدير",IF(I831&lt;&gt;"موافق","⏳ بانتظار موافقة المدير",IF(K831&lt;&gt;"نعم","⚠ غير مسوى مع الحسابات","✔ معتمد ومسوى")))))))))</f>
        <v/>
      </c>
      <c r="R831">
        <f>N(R830)+IF(A831="عهدة",1,0)</f>
        <v/>
      </c>
      <c r="S831">
        <f>IF(C831="","",IF(AND(C831&gt;=DATE(2026,9,1),C831&lt;=DATE(2027,8,31)),(YEAR(C831)-2026)*12+MONTH(C831)-8,""))</f>
        <v/>
      </c>
      <c r="T831">
        <f>IF(AND(A831="مصروف",R831&gt;0,I831="موافق",S831&lt;&gt;"",H831&lt;&gt;""),N(G831),0)</f>
        <v/>
      </c>
    </row>
    <row r="832">
      <c r="A832" s="19" t="n"/>
      <c r="B832" s="20">
        <f>IF(A832="","",IF(R832=0,"⚠ أضف سطر عهدة أولًا","BDR-"&amp;TEXT(R832,"000")))</f>
        <v/>
      </c>
      <c r="C832" s="21" t="n"/>
      <c r="D832" s="20">
        <f>IF(C832="","",IF(S832="","خارج السنة المالية",INDEX(القوائم!$D$2:$D$13,S832)))</f>
        <v/>
      </c>
      <c r="E832" s="22" t="n"/>
      <c r="F832" s="23" t="n"/>
      <c r="G832" s="23" t="n"/>
      <c r="H832" s="22" t="n"/>
      <c r="I832" s="19" t="n"/>
      <c r="J832" s="21" t="n"/>
      <c r="K832" s="19" t="n"/>
      <c r="L832" s="19" t="n"/>
      <c r="M832" s="21" t="n"/>
      <c r="N832" s="22" t="n"/>
      <c r="O832" s="24">
        <f>IF(A832&lt;&gt;"عهدة","",SUMIFS($G$8:$G$5007,$B$8:$B$5007,B832,$A$8:$A$5007,"مصروف",$I$8:$I$5007,"&lt;&gt;مرفوض"))</f>
        <v/>
      </c>
      <c r="P832" s="25">
        <f>IF(A832&lt;&gt;"عهدة","",N(F832)-O832)</f>
        <v/>
      </c>
      <c r="Q832" s="26">
        <f>IF(A832="","",IF(A832="عهدة",IF(N(F832)=0,"⚠ أدخل قيمة العهدة",IF(P832&lt;0,"⛔ عجز / زيادة مصروفات "&amp;TEXT(-P832,"#,##0"),IF(COUNTIFS($B$8:$B$5007,B832,$A$8:$A$5007,"مصروف",$I$8:$I$5007,"&lt;&gt;مرفوض",$K$8:$K$5007,"&lt;&gt;نعم")&gt;0,"⚠ "&amp;COUNTIFS($B$8:$B$5007,B832,$A$8:$A$5007,"مصروف",$I$8:$I$5007,"&lt;&gt;مرفوض",$K$8:$K$5007,"&lt;&gt;نعم")&amp;" مصروف غير مسوى",IF(L832="تمت التسوية",IF(P832=0,"✔ متوازنة وتمت التسوية","✔ تمت التسوية – متبقي "&amp;TEXT(P832,"#,##0")),IF(P832&gt;0,"متبقي "&amp;TEXT(P832,"#,##0"),"✔ متوازنة"))))),IF(R832=0,"⚠ أضف سطر عهدة أولًا",IF(OR(C832="",N(G832)=0),"⚠ أكمل التاريخ والقيمة",IF(S832="","⚠ التاريخ خارج السنة المالية",IF(H832="","⚠ اختر بند الموازنة",IF(I832="مرفوض","✖ مرفوض من المدير",IF(I832&lt;&gt;"موافق","⏳ بانتظار موافقة المدير",IF(K832&lt;&gt;"نعم","⚠ غير مسوى مع الحسابات","✔ معتمد ومسوى")))))))))</f>
        <v/>
      </c>
      <c r="R832">
        <f>N(R831)+IF(A832="عهدة",1,0)</f>
        <v/>
      </c>
      <c r="S832">
        <f>IF(C832="","",IF(AND(C832&gt;=DATE(2026,9,1),C832&lt;=DATE(2027,8,31)),(YEAR(C832)-2026)*12+MONTH(C832)-8,""))</f>
        <v/>
      </c>
      <c r="T832">
        <f>IF(AND(A832="مصروف",R832&gt;0,I832="موافق",S832&lt;&gt;"",H832&lt;&gt;""),N(G832),0)</f>
        <v/>
      </c>
    </row>
    <row r="833">
      <c r="A833" s="19" t="n"/>
      <c r="B833" s="20">
        <f>IF(A833="","",IF(R833=0,"⚠ أضف سطر عهدة أولًا","BDR-"&amp;TEXT(R833,"000")))</f>
        <v/>
      </c>
      <c r="C833" s="21" t="n"/>
      <c r="D833" s="20">
        <f>IF(C833="","",IF(S833="","خارج السنة المالية",INDEX(القوائم!$D$2:$D$13,S833)))</f>
        <v/>
      </c>
      <c r="E833" s="22" t="n"/>
      <c r="F833" s="23" t="n"/>
      <c r="G833" s="23" t="n"/>
      <c r="H833" s="22" t="n"/>
      <c r="I833" s="19" t="n"/>
      <c r="J833" s="21" t="n"/>
      <c r="K833" s="19" t="n"/>
      <c r="L833" s="19" t="n"/>
      <c r="M833" s="21" t="n"/>
      <c r="N833" s="22" t="n"/>
      <c r="O833" s="24">
        <f>IF(A833&lt;&gt;"عهدة","",SUMIFS($G$8:$G$5007,$B$8:$B$5007,B833,$A$8:$A$5007,"مصروف",$I$8:$I$5007,"&lt;&gt;مرفوض"))</f>
        <v/>
      </c>
      <c r="P833" s="25">
        <f>IF(A833&lt;&gt;"عهدة","",N(F833)-O833)</f>
        <v/>
      </c>
      <c r="Q833" s="26">
        <f>IF(A833="","",IF(A833="عهدة",IF(N(F833)=0,"⚠ أدخل قيمة العهدة",IF(P833&lt;0,"⛔ عجز / زيادة مصروفات "&amp;TEXT(-P833,"#,##0"),IF(COUNTIFS($B$8:$B$5007,B833,$A$8:$A$5007,"مصروف",$I$8:$I$5007,"&lt;&gt;مرفوض",$K$8:$K$5007,"&lt;&gt;نعم")&gt;0,"⚠ "&amp;COUNTIFS($B$8:$B$5007,B833,$A$8:$A$5007,"مصروف",$I$8:$I$5007,"&lt;&gt;مرفوض",$K$8:$K$5007,"&lt;&gt;نعم")&amp;" مصروف غير مسوى",IF(L833="تمت التسوية",IF(P833=0,"✔ متوازنة وتمت التسوية","✔ تمت التسوية – متبقي "&amp;TEXT(P833,"#,##0")),IF(P833&gt;0,"متبقي "&amp;TEXT(P833,"#,##0"),"✔ متوازنة"))))),IF(R833=0,"⚠ أضف سطر عهدة أولًا",IF(OR(C833="",N(G833)=0),"⚠ أكمل التاريخ والقيمة",IF(S833="","⚠ التاريخ خارج السنة المالية",IF(H833="","⚠ اختر بند الموازنة",IF(I833="مرفوض","✖ مرفوض من المدير",IF(I833&lt;&gt;"موافق","⏳ بانتظار موافقة المدير",IF(K833&lt;&gt;"نعم","⚠ غير مسوى مع الحسابات","✔ معتمد ومسوى")))))))))</f>
        <v/>
      </c>
      <c r="R833">
        <f>N(R832)+IF(A833="عهدة",1,0)</f>
        <v/>
      </c>
      <c r="S833">
        <f>IF(C833="","",IF(AND(C833&gt;=DATE(2026,9,1),C833&lt;=DATE(2027,8,31)),(YEAR(C833)-2026)*12+MONTH(C833)-8,""))</f>
        <v/>
      </c>
      <c r="T833">
        <f>IF(AND(A833="مصروف",R833&gt;0,I833="موافق",S833&lt;&gt;"",H833&lt;&gt;""),N(G833),0)</f>
        <v/>
      </c>
    </row>
    <row r="834">
      <c r="A834" s="19" t="n"/>
      <c r="B834" s="20">
        <f>IF(A834="","",IF(R834=0,"⚠ أضف سطر عهدة أولًا","BDR-"&amp;TEXT(R834,"000")))</f>
        <v/>
      </c>
      <c r="C834" s="21" t="n"/>
      <c r="D834" s="20">
        <f>IF(C834="","",IF(S834="","خارج السنة المالية",INDEX(القوائم!$D$2:$D$13,S834)))</f>
        <v/>
      </c>
      <c r="E834" s="22" t="n"/>
      <c r="F834" s="23" t="n"/>
      <c r="G834" s="23" t="n"/>
      <c r="H834" s="22" t="n"/>
      <c r="I834" s="19" t="n"/>
      <c r="J834" s="21" t="n"/>
      <c r="K834" s="19" t="n"/>
      <c r="L834" s="19" t="n"/>
      <c r="M834" s="21" t="n"/>
      <c r="N834" s="22" t="n"/>
      <c r="O834" s="24">
        <f>IF(A834&lt;&gt;"عهدة","",SUMIFS($G$8:$G$5007,$B$8:$B$5007,B834,$A$8:$A$5007,"مصروف",$I$8:$I$5007,"&lt;&gt;مرفوض"))</f>
        <v/>
      </c>
      <c r="P834" s="25">
        <f>IF(A834&lt;&gt;"عهدة","",N(F834)-O834)</f>
        <v/>
      </c>
      <c r="Q834" s="26">
        <f>IF(A834="","",IF(A834="عهدة",IF(N(F834)=0,"⚠ أدخل قيمة العهدة",IF(P834&lt;0,"⛔ عجز / زيادة مصروفات "&amp;TEXT(-P834,"#,##0"),IF(COUNTIFS($B$8:$B$5007,B834,$A$8:$A$5007,"مصروف",$I$8:$I$5007,"&lt;&gt;مرفوض",$K$8:$K$5007,"&lt;&gt;نعم")&gt;0,"⚠ "&amp;COUNTIFS($B$8:$B$5007,B834,$A$8:$A$5007,"مصروف",$I$8:$I$5007,"&lt;&gt;مرفوض",$K$8:$K$5007,"&lt;&gt;نعم")&amp;" مصروف غير مسوى",IF(L834="تمت التسوية",IF(P834=0,"✔ متوازنة وتمت التسوية","✔ تمت التسوية – متبقي "&amp;TEXT(P834,"#,##0")),IF(P834&gt;0,"متبقي "&amp;TEXT(P834,"#,##0"),"✔ متوازنة"))))),IF(R834=0,"⚠ أضف سطر عهدة أولًا",IF(OR(C834="",N(G834)=0),"⚠ أكمل التاريخ والقيمة",IF(S834="","⚠ التاريخ خارج السنة المالية",IF(H834="","⚠ اختر بند الموازنة",IF(I834="مرفوض","✖ مرفوض من المدير",IF(I834&lt;&gt;"موافق","⏳ بانتظار موافقة المدير",IF(K834&lt;&gt;"نعم","⚠ غير مسوى مع الحسابات","✔ معتمد ومسوى")))))))))</f>
        <v/>
      </c>
      <c r="R834">
        <f>N(R833)+IF(A834="عهدة",1,0)</f>
        <v/>
      </c>
      <c r="S834">
        <f>IF(C834="","",IF(AND(C834&gt;=DATE(2026,9,1),C834&lt;=DATE(2027,8,31)),(YEAR(C834)-2026)*12+MONTH(C834)-8,""))</f>
        <v/>
      </c>
      <c r="T834">
        <f>IF(AND(A834="مصروف",R834&gt;0,I834="موافق",S834&lt;&gt;"",H834&lt;&gt;""),N(G834),0)</f>
        <v/>
      </c>
    </row>
    <row r="835">
      <c r="A835" s="19" t="n"/>
      <c r="B835" s="20">
        <f>IF(A835="","",IF(R835=0,"⚠ أضف سطر عهدة أولًا","BDR-"&amp;TEXT(R835,"000")))</f>
        <v/>
      </c>
      <c r="C835" s="21" t="n"/>
      <c r="D835" s="20">
        <f>IF(C835="","",IF(S835="","خارج السنة المالية",INDEX(القوائم!$D$2:$D$13,S835)))</f>
        <v/>
      </c>
      <c r="E835" s="22" t="n"/>
      <c r="F835" s="23" t="n"/>
      <c r="G835" s="23" t="n"/>
      <c r="H835" s="22" t="n"/>
      <c r="I835" s="19" t="n"/>
      <c r="J835" s="21" t="n"/>
      <c r="K835" s="19" t="n"/>
      <c r="L835" s="19" t="n"/>
      <c r="M835" s="21" t="n"/>
      <c r="N835" s="22" t="n"/>
      <c r="O835" s="24">
        <f>IF(A835&lt;&gt;"عهدة","",SUMIFS($G$8:$G$5007,$B$8:$B$5007,B835,$A$8:$A$5007,"مصروف",$I$8:$I$5007,"&lt;&gt;مرفوض"))</f>
        <v/>
      </c>
      <c r="P835" s="25">
        <f>IF(A835&lt;&gt;"عهدة","",N(F835)-O835)</f>
        <v/>
      </c>
      <c r="Q835" s="26">
        <f>IF(A835="","",IF(A835="عهدة",IF(N(F835)=0,"⚠ أدخل قيمة العهدة",IF(P835&lt;0,"⛔ عجز / زيادة مصروفات "&amp;TEXT(-P835,"#,##0"),IF(COUNTIFS($B$8:$B$5007,B835,$A$8:$A$5007,"مصروف",$I$8:$I$5007,"&lt;&gt;مرفوض",$K$8:$K$5007,"&lt;&gt;نعم")&gt;0,"⚠ "&amp;COUNTIFS($B$8:$B$5007,B835,$A$8:$A$5007,"مصروف",$I$8:$I$5007,"&lt;&gt;مرفوض",$K$8:$K$5007,"&lt;&gt;نعم")&amp;" مصروف غير مسوى",IF(L835="تمت التسوية",IF(P835=0,"✔ متوازنة وتمت التسوية","✔ تمت التسوية – متبقي "&amp;TEXT(P835,"#,##0")),IF(P835&gt;0,"متبقي "&amp;TEXT(P835,"#,##0"),"✔ متوازنة"))))),IF(R835=0,"⚠ أضف سطر عهدة أولًا",IF(OR(C835="",N(G835)=0),"⚠ أكمل التاريخ والقيمة",IF(S835="","⚠ التاريخ خارج السنة المالية",IF(H835="","⚠ اختر بند الموازنة",IF(I835="مرفوض","✖ مرفوض من المدير",IF(I835&lt;&gt;"موافق","⏳ بانتظار موافقة المدير",IF(K835&lt;&gt;"نعم","⚠ غير مسوى مع الحسابات","✔ معتمد ومسوى")))))))))</f>
        <v/>
      </c>
      <c r="R835">
        <f>N(R834)+IF(A835="عهدة",1,0)</f>
        <v/>
      </c>
      <c r="S835">
        <f>IF(C835="","",IF(AND(C835&gt;=DATE(2026,9,1),C835&lt;=DATE(2027,8,31)),(YEAR(C835)-2026)*12+MONTH(C835)-8,""))</f>
        <v/>
      </c>
      <c r="T835">
        <f>IF(AND(A835="مصروف",R835&gt;0,I835="موافق",S835&lt;&gt;"",H835&lt;&gt;""),N(G835),0)</f>
        <v/>
      </c>
    </row>
    <row r="836">
      <c r="A836" s="19" t="n"/>
      <c r="B836" s="20">
        <f>IF(A836="","",IF(R836=0,"⚠ أضف سطر عهدة أولًا","BDR-"&amp;TEXT(R836,"000")))</f>
        <v/>
      </c>
      <c r="C836" s="21" t="n"/>
      <c r="D836" s="20">
        <f>IF(C836="","",IF(S836="","خارج السنة المالية",INDEX(القوائم!$D$2:$D$13,S836)))</f>
        <v/>
      </c>
      <c r="E836" s="22" t="n"/>
      <c r="F836" s="23" t="n"/>
      <c r="G836" s="23" t="n"/>
      <c r="H836" s="22" t="n"/>
      <c r="I836" s="19" t="n"/>
      <c r="J836" s="21" t="n"/>
      <c r="K836" s="19" t="n"/>
      <c r="L836" s="19" t="n"/>
      <c r="M836" s="21" t="n"/>
      <c r="N836" s="22" t="n"/>
      <c r="O836" s="24">
        <f>IF(A836&lt;&gt;"عهدة","",SUMIFS($G$8:$G$5007,$B$8:$B$5007,B836,$A$8:$A$5007,"مصروف",$I$8:$I$5007,"&lt;&gt;مرفوض"))</f>
        <v/>
      </c>
      <c r="P836" s="25">
        <f>IF(A836&lt;&gt;"عهدة","",N(F836)-O836)</f>
        <v/>
      </c>
      <c r="Q836" s="26">
        <f>IF(A836="","",IF(A836="عهدة",IF(N(F836)=0,"⚠ أدخل قيمة العهدة",IF(P836&lt;0,"⛔ عجز / زيادة مصروفات "&amp;TEXT(-P836,"#,##0"),IF(COUNTIFS($B$8:$B$5007,B836,$A$8:$A$5007,"مصروف",$I$8:$I$5007,"&lt;&gt;مرفوض",$K$8:$K$5007,"&lt;&gt;نعم")&gt;0,"⚠ "&amp;COUNTIFS($B$8:$B$5007,B836,$A$8:$A$5007,"مصروف",$I$8:$I$5007,"&lt;&gt;مرفوض",$K$8:$K$5007,"&lt;&gt;نعم")&amp;" مصروف غير مسوى",IF(L836="تمت التسوية",IF(P836=0,"✔ متوازنة وتمت التسوية","✔ تمت التسوية – متبقي "&amp;TEXT(P836,"#,##0")),IF(P836&gt;0,"متبقي "&amp;TEXT(P836,"#,##0"),"✔ متوازنة"))))),IF(R836=0,"⚠ أضف سطر عهدة أولًا",IF(OR(C836="",N(G836)=0),"⚠ أكمل التاريخ والقيمة",IF(S836="","⚠ التاريخ خارج السنة المالية",IF(H836="","⚠ اختر بند الموازنة",IF(I836="مرفوض","✖ مرفوض من المدير",IF(I836&lt;&gt;"موافق","⏳ بانتظار موافقة المدير",IF(K836&lt;&gt;"نعم","⚠ غير مسوى مع الحسابات","✔ معتمد ومسوى")))))))))</f>
        <v/>
      </c>
      <c r="R836">
        <f>N(R835)+IF(A836="عهدة",1,0)</f>
        <v/>
      </c>
      <c r="S836">
        <f>IF(C836="","",IF(AND(C836&gt;=DATE(2026,9,1),C836&lt;=DATE(2027,8,31)),(YEAR(C836)-2026)*12+MONTH(C836)-8,""))</f>
        <v/>
      </c>
      <c r="T836">
        <f>IF(AND(A836="مصروف",R836&gt;0,I836="موافق",S836&lt;&gt;"",H836&lt;&gt;""),N(G836),0)</f>
        <v/>
      </c>
    </row>
    <row r="837">
      <c r="A837" s="19" t="n"/>
      <c r="B837" s="20">
        <f>IF(A837="","",IF(R837=0,"⚠ أضف سطر عهدة أولًا","BDR-"&amp;TEXT(R837,"000")))</f>
        <v/>
      </c>
      <c r="C837" s="21" t="n"/>
      <c r="D837" s="20">
        <f>IF(C837="","",IF(S837="","خارج السنة المالية",INDEX(القوائم!$D$2:$D$13,S837)))</f>
        <v/>
      </c>
      <c r="E837" s="22" t="n"/>
      <c r="F837" s="23" t="n"/>
      <c r="G837" s="23" t="n"/>
      <c r="H837" s="22" t="n"/>
      <c r="I837" s="19" t="n"/>
      <c r="J837" s="21" t="n"/>
      <c r="K837" s="19" t="n"/>
      <c r="L837" s="19" t="n"/>
      <c r="M837" s="21" t="n"/>
      <c r="N837" s="22" t="n"/>
      <c r="O837" s="24">
        <f>IF(A837&lt;&gt;"عهدة","",SUMIFS($G$8:$G$5007,$B$8:$B$5007,B837,$A$8:$A$5007,"مصروف",$I$8:$I$5007,"&lt;&gt;مرفوض"))</f>
        <v/>
      </c>
      <c r="P837" s="25">
        <f>IF(A837&lt;&gt;"عهدة","",N(F837)-O837)</f>
        <v/>
      </c>
      <c r="Q837" s="26">
        <f>IF(A837="","",IF(A837="عهدة",IF(N(F837)=0,"⚠ أدخل قيمة العهدة",IF(P837&lt;0,"⛔ عجز / زيادة مصروفات "&amp;TEXT(-P837,"#,##0"),IF(COUNTIFS($B$8:$B$5007,B837,$A$8:$A$5007,"مصروف",$I$8:$I$5007,"&lt;&gt;مرفوض",$K$8:$K$5007,"&lt;&gt;نعم")&gt;0,"⚠ "&amp;COUNTIFS($B$8:$B$5007,B837,$A$8:$A$5007,"مصروف",$I$8:$I$5007,"&lt;&gt;مرفوض",$K$8:$K$5007,"&lt;&gt;نعم")&amp;" مصروف غير مسوى",IF(L837="تمت التسوية",IF(P837=0,"✔ متوازنة وتمت التسوية","✔ تمت التسوية – متبقي "&amp;TEXT(P837,"#,##0")),IF(P837&gt;0,"متبقي "&amp;TEXT(P837,"#,##0"),"✔ متوازنة"))))),IF(R837=0,"⚠ أضف سطر عهدة أولًا",IF(OR(C837="",N(G837)=0),"⚠ أكمل التاريخ والقيمة",IF(S837="","⚠ التاريخ خارج السنة المالية",IF(H837="","⚠ اختر بند الموازنة",IF(I837="مرفوض","✖ مرفوض من المدير",IF(I837&lt;&gt;"موافق","⏳ بانتظار موافقة المدير",IF(K837&lt;&gt;"نعم","⚠ غير مسوى مع الحسابات","✔ معتمد ومسوى")))))))))</f>
        <v/>
      </c>
      <c r="R837">
        <f>N(R836)+IF(A837="عهدة",1,0)</f>
        <v/>
      </c>
      <c r="S837">
        <f>IF(C837="","",IF(AND(C837&gt;=DATE(2026,9,1),C837&lt;=DATE(2027,8,31)),(YEAR(C837)-2026)*12+MONTH(C837)-8,""))</f>
        <v/>
      </c>
      <c r="T837">
        <f>IF(AND(A837="مصروف",R837&gt;0,I837="موافق",S837&lt;&gt;"",H837&lt;&gt;""),N(G837),0)</f>
        <v/>
      </c>
    </row>
    <row r="838">
      <c r="A838" s="19" t="n"/>
      <c r="B838" s="20">
        <f>IF(A838="","",IF(R838=0,"⚠ أضف سطر عهدة أولًا","BDR-"&amp;TEXT(R838,"000")))</f>
        <v/>
      </c>
      <c r="C838" s="21" t="n"/>
      <c r="D838" s="20">
        <f>IF(C838="","",IF(S838="","خارج السنة المالية",INDEX(القوائم!$D$2:$D$13,S838)))</f>
        <v/>
      </c>
      <c r="E838" s="22" t="n"/>
      <c r="F838" s="23" t="n"/>
      <c r="G838" s="23" t="n"/>
      <c r="H838" s="22" t="n"/>
      <c r="I838" s="19" t="n"/>
      <c r="J838" s="21" t="n"/>
      <c r="K838" s="19" t="n"/>
      <c r="L838" s="19" t="n"/>
      <c r="M838" s="21" t="n"/>
      <c r="N838" s="22" t="n"/>
      <c r="O838" s="24">
        <f>IF(A838&lt;&gt;"عهدة","",SUMIFS($G$8:$G$5007,$B$8:$B$5007,B838,$A$8:$A$5007,"مصروف",$I$8:$I$5007,"&lt;&gt;مرفوض"))</f>
        <v/>
      </c>
      <c r="P838" s="25">
        <f>IF(A838&lt;&gt;"عهدة","",N(F838)-O838)</f>
        <v/>
      </c>
      <c r="Q838" s="26">
        <f>IF(A838="","",IF(A838="عهدة",IF(N(F838)=0,"⚠ أدخل قيمة العهدة",IF(P838&lt;0,"⛔ عجز / زيادة مصروفات "&amp;TEXT(-P838,"#,##0"),IF(COUNTIFS($B$8:$B$5007,B838,$A$8:$A$5007,"مصروف",$I$8:$I$5007,"&lt;&gt;مرفوض",$K$8:$K$5007,"&lt;&gt;نعم")&gt;0,"⚠ "&amp;COUNTIFS($B$8:$B$5007,B838,$A$8:$A$5007,"مصروف",$I$8:$I$5007,"&lt;&gt;مرفوض",$K$8:$K$5007,"&lt;&gt;نعم")&amp;" مصروف غير مسوى",IF(L838="تمت التسوية",IF(P838=0,"✔ متوازنة وتمت التسوية","✔ تمت التسوية – متبقي "&amp;TEXT(P838,"#,##0")),IF(P838&gt;0,"متبقي "&amp;TEXT(P838,"#,##0"),"✔ متوازنة"))))),IF(R838=0,"⚠ أضف سطر عهدة أولًا",IF(OR(C838="",N(G838)=0),"⚠ أكمل التاريخ والقيمة",IF(S838="","⚠ التاريخ خارج السنة المالية",IF(H838="","⚠ اختر بند الموازنة",IF(I838="مرفوض","✖ مرفوض من المدير",IF(I838&lt;&gt;"موافق","⏳ بانتظار موافقة المدير",IF(K838&lt;&gt;"نعم","⚠ غير مسوى مع الحسابات","✔ معتمد ومسوى")))))))))</f>
        <v/>
      </c>
      <c r="R838">
        <f>N(R837)+IF(A838="عهدة",1,0)</f>
        <v/>
      </c>
      <c r="S838">
        <f>IF(C838="","",IF(AND(C838&gt;=DATE(2026,9,1),C838&lt;=DATE(2027,8,31)),(YEAR(C838)-2026)*12+MONTH(C838)-8,""))</f>
        <v/>
      </c>
      <c r="T838">
        <f>IF(AND(A838="مصروف",R838&gt;0,I838="موافق",S838&lt;&gt;"",H838&lt;&gt;""),N(G838),0)</f>
        <v/>
      </c>
    </row>
    <row r="839">
      <c r="A839" s="19" t="n"/>
      <c r="B839" s="20">
        <f>IF(A839="","",IF(R839=0,"⚠ أضف سطر عهدة أولًا","BDR-"&amp;TEXT(R839,"000")))</f>
        <v/>
      </c>
      <c r="C839" s="21" t="n"/>
      <c r="D839" s="20">
        <f>IF(C839="","",IF(S839="","خارج السنة المالية",INDEX(القوائم!$D$2:$D$13,S839)))</f>
        <v/>
      </c>
      <c r="E839" s="22" t="n"/>
      <c r="F839" s="23" t="n"/>
      <c r="G839" s="23" t="n"/>
      <c r="H839" s="22" t="n"/>
      <c r="I839" s="19" t="n"/>
      <c r="J839" s="21" t="n"/>
      <c r="K839" s="19" t="n"/>
      <c r="L839" s="19" t="n"/>
      <c r="M839" s="21" t="n"/>
      <c r="N839" s="22" t="n"/>
      <c r="O839" s="24">
        <f>IF(A839&lt;&gt;"عهدة","",SUMIFS($G$8:$G$5007,$B$8:$B$5007,B839,$A$8:$A$5007,"مصروف",$I$8:$I$5007,"&lt;&gt;مرفوض"))</f>
        <v/>
      </c>
      <c r="P839" s="25">
        <f>IF(A839&lt;&gt;"عهدة","",N(F839)-O839)</f>
        <v/>
      </c>
      <c r="Q839" s="26">
        <f>IF(A839="","",IF(A839="عهدة",IF(N(F839)=0,"⚠ أدخل قيمة العهدة",IF(P839&lt;0,"⛔ عجز / زيادة مصروفات "&amp;TEXT(-P839,"#,##0"),IF(COUNTIFS($B$8:$B$5007,B839,$A$8:$A$5007,"مصروف",$I$8:$I$5007,"&lt;&gt;مرفوض",$K$8:$K$5007,"&lt;&gt;نعم")&gt;0,"⚠ "&amp;COUNTIFS($B$8:$B$5007,B839,$A$8:$A$5007,"مصروف",$I$8:$I$5007,"&lt;&gt;مرفوض",$K$8:$K$5007,"&lt;&gt;نعم")&amp;" مصروف غير مسوى",IF(L839="تمت التسوية",IF(P839=0,"✔ متوازنة وتمت التسوية","✔ تمت التسوية – متبقي "&amp;TEXT(P839,"#,##0")),IF(P839&gt;0,"متبقي "&amp;TEXT(P839,"#,##0"),"✔ متوازنة"))))),IF(R839=0,"⚠ أضف سطر عهدة أولًا",IF(OR(C839="",N(G839)=0),"⚠ أكمل التاريخ والقيمة",IF(S839="","⚠ التاريخ خارج السنة المالية",IF(H839="","⚠ اختر بند الموازنة",IF(I839="مرفوض","✖ مرفوض من المدير",IF(I839&lt;&gt;"موافق","⏳ بانتظار موافقة المدير",IF(K839&lt;&gt;"نعم","⚠ غير مسوى مع الحسابات","✔ معتمد ومسوى")))))))))</f>
        <v/>
      </c>
      <c r="R839">
        <f>N(R838)+IF(A839="عهدة",1,0)</f>
        <v/>
      </c>
      <c r="S839">
        <f>IF(C839="","",IF(AND(C839&gt;=DATE(2026,9,1),C839&lt;=DATE(2027,8,31)),(YEAR(C839)-2026)*12+MONTH(C839)-8,""))</f>
        <v/>
      </c>
      <c r="T839">
        <f>IF(AND(A839="مصروف",R839&gt;0,I839="موافق",S839&lt;&gt;"",H839&lt;&gt;""),N(G839),0)</f>
        <v/>
      </c>
    </row>
    <row r="840">
      <c r="A840" s="19" t="n"/>
      <c r="B840" s="20">
        <f>IF(A840="","",IF(R840=0,"⚠ أضف سطر عهدة أولًا","BDR-"&amp;TEXT(R840,"000")))</f>
        <v/>
      </c>
      <c r="C840" s="21" t="n"/>
      <c r="D840" s="20">
        <f>IF(C840="","",IF(S840="","خارج السنة المالية",INDEX(القوائم!$D$2:$D$13,S840)))</f>
        <v/>
      </c>
      <c r="E840" s="22" t="n"/>
      <c r="F840" s="23" t="n"/>
      <c r="G840" s="23" t="n"/>
      <c r="H840" s="22" t="n"/>
      <c r="I840" s="19" t="n"/>
      <c r="J840" s="21" t="n"/>
      <c r="K840" s="19" t="n"/>
      <c r="L840" s="19" t="n"/>
      <c r="M840" s="21" t="n"/>
      <c r="N840" s="22" t="n"/>
      <c r="O840" s="24">
        <f>IF(A840&lt;&gt;"عهدة","",SUMIFS($G$8:$G$5007,$B$8:$B$5007,B840,$A$8:$A$5007,"مصروف",$I$8:$I$5007,"&lt;&gt;مرفوض"))</f>
        <v/>
      </c>
      <c r="P840" s="25">
        <f>IF(A840&lt;&gt;"عهدة","",N(F840)-O840)</f>
        <v/>
      </c>
      <c r="Q840" s="26">
        <f>IF(A840="","",IF(A840="عهدة",IF(N(F840)=0,"⚠ أدخل قيمة العهدة",IF(P840&lt;0,"⛔ عجز / زيادة مصروفات "&amp;TEXT(-P840,"#,##0"),IF(COUNTIFS($B$8:$B$5007,B840,$A$8:$A$5007,"مصروف",$I$8:$I$5007,"&lt;&gt;مرفوض",$K$8:$K$5007,"&lt;&gt;نعم")&gt;0,"⚠ "&amp;COUNTIFS($B$8:$B$5007,B840,$A$8:$A$5007,"مصروف",$I$8:$I$5007,"&lt;&gt;مرفوض",$K$8:$K$5007,"&lt;&gt;نعم")&amp;" مصروف غير مسوى",IF(L840="تمت التسوية",IF(P840=0,"✔ متوازنة وتمت التسوية","✔ تمت التسوية – متبقي "&amp;TEXT(P840,"#,##0")),IF(P840&gt;0,"متبقي "&amp;TEXT(P840,"#,##0"),"✔ متوازنة"))))),IF(R840=0,"⚠ أضف سطر عهدة أولًا",IF(OR(C840="",N(G840)=0),"⚠ أكمل التاريخ والقيمة",IF(S840="","⚠ التاريخ خارج السنة المالية",IF(H840="","⚠ اختر بند الموازنة",IF(I840="مرفوض","✖ مرفوض من المدير",IF(I840&lt;&gt;"موافق","⏳ بانتظار موافقة المدير",IF(K840&lt;&gt;"نعم","⚠ غير مسوى مع الحسابات","✔ معتمد ومسوى")))))))))</f>
        <v/>
      </c>
      <c r="R840">
        <f>N(R839)+IF(A840="عهدة",1,0)</f>
        <v/>
      </c>
      <c r="S840">
        <f>IF(C840="","",IF(AND(C840&gt;=DATE(2026,9,1),C840&lt;=DATE(2027,8,31)),(YEAR(C840)-2026)*12+MONTH(C840)-8,""))</f>
        <v/>
      </c>
      <c r="T840">
        <f>IF(AND(A840="مصروف",R840&gt;0,I840="موافق",S840&lt;&gt;"",H840&lt;&gt;""),N(G840),0)</f>
        <v/>
      </c>
    </row>
    <row r="841">
      <c r="A841" s="19" t="n"/>
      <c r="B841" s="20">
        <f>IF(A841="","",IF(R841=0,"⚠ أضف سطر عهدة أولًا","BDR-"&amp;TEXT(R841,"000")))</f>
        <v/>
      </c>
      <c r="C841" s="21" t="n"/>
      <c r="D841" s="20">
        <f>IF(C841="","",IF(S841="","خارج السنة المالية",INDEX(القوائم!$D$2:$D$13,S841)))</f>
        <v/>
      </c>
      <c r="E841" s="22" t="n"/>
      <c r="F841" s="23" t="n"/>
      <c r="G841" s="23" t="n"/>
      <c r="H841" s="22" t="n"/>
      <c r="I841" s="19" t="n"/>
      <c r="J841" s="21" t="n"/>
      <c r="K841" s="19" t="n"/>
      <c r="L841" s="19" t="n"/>
      <c r="M841" s="21" t="n"/>
      <c r="N841" s="22" t="n"/>
      <c r="O841" s="24">
        <f>IF(A841&lt;&gt;"عهدة","",SUMIFS($G$8:$G$5007,$B$8:$B$5007,B841,$A$8:$A$5007,"مصروف",$I$8:$I$5007,"&lt;&gt;مرفوض"))</f>
        <v/>
      </c>
      <c r="P841" s="25">
        <f>IF(A841&lt;&gt;"عهدة","",N(F841)-O841)</f>
        <v/>
      </c>
      <c r="Q841" s="26">
        <f>IF(A841="","",IF(A841="عهدة",IF(N(F841)=0,"⚠ أدخل قيمة العهدة",IF(P841&lt;0,"⛔ عجز / زيادة مصروفات "&amp;TEXT(-P841,"#,##0"),IF(COUNTIFS($B$8:$B$5007,B841,$A$8:$A$5007,"مصروف",$I$8:$I$5007,"&lt;&gt;مرفوض",$K$8:$K$5007,"&lt;&gt;نعم")&gt;0,"⚠ "&amp;COUNTIFS($B$8:$B$5007,B841,$A$8:$A$5007,"مصروف",$I$8:$I$5007,"&lt;&gt;مرفوض",$K$8:$K$5007,"&lt;&gt;نعم")&amp;" مصروف غير مسوى",IF(L841="تمت التسوية",IF(P841=0,"✔ متوازنة وتمت التسوية","✔ تمت التسوية – متبقي "&amp;TEXT(P841,"#,##0")),IF(P841&gt;0,"متبقي "&amp;TEXT(P841,"#,##0"),"✔ متوازنة"))))),IF(R841=0,"⚠ أضف سطر عهدة أولًا",IF(OR(C841="",N(G841)=0),"⚠ أكمل التاريخ والقيمة",IF(S841="","⚠ التاريخ خارج السنة المالية",IF(H841="","⚠ اختر بند الموازنة",IF(I841="مرفوض","✖ مرفوض من المدير",IF(I841&lt;&gt;"موافق","⏳ بانتظار موافقة المدير",IF(K841&lt;&gt;"نعم","⚠ غير مسوى مع الحسابات","✔ معتمد ومسوى")))))))))</f>
        <v/>
      </c>
      <c r="R841">
        <f>N(R840)+IF(A841="عهدة",1,0)</f>
        <v/>
      </c>
      <c r="S841">
        <f>IF(C841="","",IF(AND(C841&gt;=DATE(2026,9,1),C841&lt;=DATE(2027,8,31)),(YEAR(C841)-2026)*12+MONTH(C841)-8,""))</f>
        <v/>
      </c>
      <c r="T841">
        <f>IF(AND(A841="مصروف",R841&gt;0,I841="موافق",S841&lt;&gt;"",H841&lt;&gt;""),N(G841),0)</f>
        <v/>
      </c>
    </row>
    <row r="842">
      <c r="A842" s="19" t="n"/>
      <c r="B842" s="20">
        <f>IF(A842="","",IF(R842=0,"⚠ أضف سطر عهدة أولًا","BDR-"&amp;TEXT(R842,"000")))</f>
        <v/>
      </c>
      <c r="C842" s="21" t="n"/>
      <c r="D842" s="20">
        <f>IF(C842="","",IF(S842="","خارج السنة المالية",INDEX(القوائم!$D$2:$D$13,S842)))</f>
        <v/>
      </c>
      <c r="E842" s="22" t="n"/>
      <c r="F842" s="23" t="n"/>
      <c r="G842" s="23" t="n"/>
      <c r="H842" s="22" t="n"/>
      <c r="I842" s="19" t="n"/>
      <c r="J842" s="21" t="n"/>
      <c r="K842" s="19" t="n"/>
      <c r="L842" s="19" t="n"/>
      <c r="M842" s="21" t="n"/>
      <c r="N842" s="22" t="n"/>
      <c r="O842" s="24">
        <f>IF(A842&lt;&gt;"عهدة","",SUMIFS($G$8:$G$5007,$B$8:$B$5007,B842,$A$8:$A$5007,"مصروف",$I$8:$I$5007,"&lt;&gt;مرفوض"))</f>
        <v/>
      </c>
      <c r="P842" s="25">
        <f>IF(A842&lt;&gt;"عهدة","",N(F842)-O842)</f>
        <v/>
      </c>
      <c r="Q842" s="26">
        <f>IF(A842="","",IF(A842="عهدة",IF(N(F842)=0,"⚠ أدخل قيمة العهدة",IF(P842&lt;0,"⛔ عجز / زيادة مصروفات "&amp;TEXT(-P842,"#,##0"),IF(COUNTIFS($B$8:$B$5007,B842,$A$8:$A$5007,"مصروف",$I$8:$I$5007,"&lt;&gt;مرفوض",$K$8:$K$5007,"&lt;&gt;نعم")&gt;0,"⚠ "&amp;COUNTIFS($B$8:$B$5007,B842,$A$8:$A$5007,"مصروف",$I$8:$I$5007,"&lt;&gt;مرفوض",$K$8:$K$5007,"&lt;&gt;نعم")&amp;" مصروف غير مسوى",IF(L842="تمت التسوية",IF(P842=0,"✔ متوازنة وتمت التسوية","✔ تمت التسوية – متبقي "&amp;TEXT(P842,"#,##0")),IF(P842&gt;0,"متبقي "&amp;TEXT(P842,"#,##0"),"✔ متوازنة"))))),IF(R842=0,"⚠ أضف سطر عهدة أولًا",IF(OR(C842="",N(G842)=0),"⚠ أكمل التاريخ والقيمة",IF(S842="","⚠ التاريخ خارج السنة المالية",IF(H842="","⚠ اختر بند الموازنة",IF(I842="مرفوض","✖ مرفوض من المدير",IF(I842&lt;&gt;"موافق","⏳ بانتظار موافقة المدير",IF(K842&lt;&gt;"نعم","⚠ غير مسوى مع الحسابات","✔ معتمد ومسوى")))))))))</f>
        <v/>
      </c>
      <c r="R842">
        <f>N(R841)+IF(A842="عهدة",1,0)</f>
        <v/>
      </c>
      <c r="S842">
        <f>IF(C842="","",IF(AND(C842&gt;=DATE(2026,9,1),C842&lt;=DATE(2027,8,31)),(YEAR(C842)-2026)*12+MONTH(C842)-8,""))</f>
        <v/>
      </c>
      <c r="T842">
        <f>IF(AND(A842="مصروف",R842&gt;0,I842="موافق",S842&lt;&gt;"",H842&lt;&gt;""),N(G842),0)</f>
        <v/>
      </c>
    </row>
    <row r="843">
      <c r="A843" s="19" t="n"/>
      <c r="B843" s="20">
        <f>IF(A843="","",IF(R843=0,"⚠ أضف سطر عهدة أولًا","BDR-"&amp;TEXT(R843,"000")))</f>
        <v/>
      </c>
      <c r="C843" s="21" t="n"/>
      <c r="D843" s="20">
        <f>IF(C843="","",IF(S843="","خارج السنة المالية",INDEX(القوائم!$D$2:$D$13,S843)))</f>
        <v/>
      </c>
      <c r="E843" s="22" t="n"/>
      <c r="F843" s="23" t="n"/>
      <c r="G843" s="23" t="n"/>
      <c r="H843" s="22" t="n"/>
      <c r="I843" s="19" t="n"/>
      <c r="J843" s="21" t="n"/>
      <c r="K843" s="19" t="n"/>
      <c r="L843" s="19" t="n"/>
      <c r="M843" s="21" t="n"/>
      <c r="N843" s="22" t="n"/>
      <c r="O843" s="24">
        <f>IF(A843&lt;&gt;"عهدة","",SUMIFS($G$8:$G$5007,$B$8:$B$5007,B843,$A$8:$A$5007,"مصروف",$I$8:$I$5007,"&lt;&gt;مرفوض"))</f>
        <v/>
      </c>
      <c r="P843" s="25">
        <f>IF(A843&lt;&gt;"عهدة","",N(F843)-O843)</f>
        <v/>
      </c>
      <c r="Q843" s="26">
        <f>IF(A843="","",IF(A843="عهدة",IF(N(F843)=0,"⚠ أدخل قيمة العهدة",IF(P843&lt;0,"⛔ عجز / زيادة مصروفات "&amp;TEXT(-P843,"#,##0"),IF(COUNTIFS($B$8:$B$5007,B843,$A$8:$A$5007,"مصروف",$I$8:$I$5007,"&lt;&gt;مرفوض",$K$8:$K$5007,"&lt;&gt;نعم")&gt;0,"⚠ "&amp;COUNTIFS($B$8:$B$5007,B843,$A$8:$A$5007,"مصروف",$I$8:$I$5007,"&lt;&gt;مرفوض",$K$8:$K$5007,"&lt;&gt;نعم")&amp;" مصروف غير مسوى",IF(L843="تمت التسوية",IF(P843=0,"✔ متوازنة وتمت التسوية","✔ تمت التسوية – متبقي "&amp;TEXT(P843,"#,##0")),IF(P843&gt;0,"متبقي "&amp;TEXT(P843,"#,##0"),"✔ متوازنة"))))),IF(R843=0,"⚠ أضف سطر عهدة أولًا",IF(OR(C843="",N(G843)=0),"⚠ أكمل التاريخ والقيمة",IF(S843="","⚠ التاريخ خارج السنة المالية",IF(H843="","⚠ اختر بند الموازنة",IF(I843="مرفوض","✖ مرفوض من المدير",IF(I843&lt;&gt;"موافق","⏳ بانتظار موافقة المدير",IF(K843&lt;&gt;"نعم","⚠ غير مسوى مع الحسابات","✔ معتمد ومسوى")))))))))</f>
        <v/>
      </c>
      <c r="R843">
        <f>N(R842)+IF(A843="عهدة",1,0)</f>
        <v/>
      </c>
      <c r="S843">
        <f>IF(C843="","",IF(AND(C843&gt;=DATE(2026,9,1),C843&lt;=DATE(2027,8,31)),(YEAR(C843)-2026)*12+MONTH(C843)-8,""))</f>
        <v/>
      </c>
      <c r="T843">
        <f>IF(AND(A843="مصروف",R843&gt;0,I843="موافق",S843&lt;&gt;"",H843&lt;&gt;""),N(G843),0)</f>
        <v/>
      </c>
    </row>
    <row r="844">
      <c r="A844" s="19" t="n"/>
      <c r="B844" s="20">
        <f>IF(A844="","",IF(R844=0,"⚠ أضف سطر عهدة أولًا","BDR-"&amp;TEXT(R844,"000")))</f>
        <v/>
      </c>
      <c r="C844" s="21" t="n"/>
      <c r="D844" s="20">
        <f>IF(C844="","",IF(S844="","خارج السنة المالية",INDEX(القوائم!$D$2:$D$13,S844)))</f>
        <v/>
      </c>
      <c r="E844" s="22" t="n"/>
      <c r="F844" s="23" t="n"/>
      <c r="G844" s="23" t="n"/>
      <c r="H844" s="22" t="n"/>
      <c r="I844" s="19" t="n"/>
      <c r="J844" s="21" t="n"/>
      <c r="K844" s="19" t="n"/>
      <c r="L844" s="19" t="n"/>
      <c r="M844" s="21" t="n"/>
      <c r="N844" s="22" t="n"/>
      <c r="O844" s="24">
        <f>IF(A844&lt;&gt;"عهدة","",SUMIFS($G$8:$G$5007,$B$8:$B$5007,B844,$A$8:$A$5007,"مصروف",$I$8:$I$5007,"&lt;&gt;مرفوض"))</f>
        <v/>
      </c>
      <c r="P844" s="25">
        <f>IF(A844&lt;&gt;"عهدة","",N(F844)-O844)</f>
        <v/>
      </c>
      <c r="Q844" s="26">
        <f>IF(A844="","",IF(A844="عهدة",IF(N(F844)=0,"⚠ أدخل قيمة العهدة",IF(P844&lt;0,"⛔ عجز / زيادة مصروفات "&amp;TEXT(-P844,"#,##0"),IF(COUNTIFS($B$8:$B$5007,B844,$A$8:$A$5007,"مصروف",$I$8:$I$5007,"&lt;&gt;مرفوض",$K$8:$K$5007,"&lt;&gt;نعم")&gt;0,"⚠ "&amp;COUNTIFS($B$8:$B$5007,B844,$A$8:$A$5007,"مصروف",$I$8:$I$5007,"&lt;&gt;مرفوض",$K$8:$K$5007,"&lt;&gt;نعم")&amp;" مصروف غير مسوى",IF(L844="تمت التسوية",IF(P844=0,"✔ متوازنة وتمت التسوية","✔ تمت التسوية – متبقي "&amp;TEXT(P844,"#,##0")),IF(P844&gt;0,"متبقي "&amp;TEXT(P844,"#,##0"),"✔ متوازنة"))))),IF(R844=0,"⚠ أضف سطر عهدة أولًا",IF(OR(C844="",N(G844)=0),"⚠ أكمل التاريخ والقيمة",IF(S844="","⚠ التاريخ خارج السنة المالية",IF(H844="","⚠ اختر بند الموازنة",IF(I844="مرفوض","✖ مرفوض من المدير",IF(I844&lt;&gt;"موافق","⏳ بانتظار موافقة المدير",IF(K844&lt;&gt;"نعم","⚠ غير مسوى مع الحسابات","✔ معتمد ومسوى")))))))))</f>
        <v/>
      </c>
      <c r="R844">
        <f>N(R843)+IF(A844="عهدة",1,0)</f>
        <v/>
      </c>
      <c r="S844">
        <f>IF(C844="","",IF(AND(C844&gt;=DATE(2026,9,1),C844&lt;=DATE(2027,8,31)),(YEAR(C844)-2026)*12+MONTH(C844)-8,""))</f>
        <v/>
      </c>
      <c r="T844">
        <f>IF(AND(A844="مصروف",R844&gt;0,I844="موافق",S844&lt;&gt;"",H844&lt;&gt;""),N(G844),0)</f>
        <v/>
      </c>
    </row>
    <row r="845">
      <c r="A845" s="19" t="n"/>
      <c r="B845" s="20">
        <f>IF(A845="","",IF(R845=0,"⚠ أضف سطر عهدة أولًا","BDR-"&amp;TEXT(R845,"000")))</f>
        <v/>
      </c>
      <c r="C845" s="21" t="n"/>
      <c r="D845" s="20">
        <f>IF(C845="","",IF(S845="","خارج السنة المالية",INDEX(القوائم!$D$2:$D$13,S845)))</f>
        <v/>
      </c>
      <c r="E845" s="22" t="n"/>
      <c r="F845" s="23" t="n"/>
      <c r="G845" s="23" t="n"/>
      <c r="H845" s="22" t="n"/>
      <c r="I845" s="19" t="n"/>
      <c r="J845" s="21" t="n"/>
      <c r="K845" s="19" t="n"/>
      <c r="L845" s="19" t="n"/>
      <c r="M845" s="21" t="n"/>
      <c r="N845" s="22" t="n"/>
      <c r="O845" s="24">
        <f>IF(A845&lt;&gt;"عهدة","",SUMIFS($G$8:$G$5007,$B$8:$B$5007,B845,$A$8:$A$5007,"مصروف",$I$8:$I$5007,"&lt;&gt;مرفوض"))</f>
        <v/>
      </c>
      <c r="P845" s="25">
        <f>IF(A845&lt;&gt;"عهدة","",N(F845)-O845)</f>
        <v/>
      </c>
      <c r="Q845" s="26">
        <f>IF(A845="","",IF(A845="عهدة",IF(N(F845)=0,"⚠ أدخل قيمة العهدة",IF(P845&lt;0,"⛔ عجز / زيادة مصروفات "&amp;TEXT(-P845,"#,##0"),IF(COUNTIFS($B$8:$B$5007,B845,$A$8:$A$5007,"مصروف",$I$8:$I$5007,"&lt;&gt;مرفوض",$K$8:$K$5007,"&lt;&gt;نعم")&gt;0,"⚠ "&amp;COUNTIFS($B$8:$B$5007,B845,$A$8:$A$5007,"مصروف",$I$8:$I$5007,"&lt;&gt;مرفوض",$K$8:$K$5007,"&lt;&gt;نعم")&amp;" مصروف غير مسوى",IF(L845="تمت التسوية",IF(P845=0,"✔ متوازنة وتمت التسوية","✔ تمت التسوية – متبقي "&amp;TEXT(P845,"#,##0")),IF(P845&gt;0,"متبقي "&amp;TEXT(P845,"#,##0"),"✔ متوازنة"))))),IF(R845=0,"⚠ أضف سطر عهدة أولًا",IF(OR(C845="",N(G845)=0),"⚠ أكمل التاريخ والقيمة",IF(S845="","⚠ التاريخ خارج السنة المالية",IF(H845="","⚠ اختر بند الموازنة",IF(I845="مرفوض","✖ مرفوض من المدير",IF(I845&lt;&gt;"موافق","⏳ بانتظار موافقة المدير",IF(K845&lt;&gt;"نعم","⚠ غير مسوى مع الحسابات","✔ معتمد ومسوى")))))))))</f>
        <v/>
      </c>
      <c r="R845">
        <f>N(R844)+IF(A845="عهدة",1,0)</f>
        <v/>
      </c>
      <c r="S845">
        <f>IF(C845="","",IF(AND(C845&gt;=DATE(2026,9,1),C845&lt;=DATE(2027,8,31)),(YEAR(C845)-2026)*12+MONTH(C845)-8,""))</f>
        <v/>
      </c>
      <c r="T845">
        <f>IF(AND(A845="مصروف",R845&gt;0,I845="موافق",S845&lt;&gt;"",H845&lt;&gt;""),N(G845),0)</f>
        <v/>
      </c>
    </row>
    <row r="846">
      <c r="A846" s="19" t="n"/>
      <c r="B846" s="20">
        <f>IF(A846="","",IF(R846=0,"⚠ أضف سطر عهدة أولًا","BDR-"&amp;TEXT(R846,"000")))</f>
        <v/>
      </c>
      <c r="C846" s="21" t="n"/>
      <c r="D846" s="20">
        <f>IF(C846="","",IF(S846="","خارج السنة المالية",INDEX(القوائم!$D$2:$D$13,S846)))</f>
        <v/>
      </c>
      <c r="E846" s="22" t="n"/>
      <c r="F846" s="23" t="n"/>
      <c r="G846" s="23" t="n"/>
      <c r="H846" s="22" t="n"/>
      <c r="I846" s="19" t="n"/>
      <c r="J846" s="21" t="n"/>
      <c r="K846" s="19" t="n"/>
      <c r="L846" s="19" t="n"/>
      <c r="M846" s="21" t="n"/>
      <c r="N846" s="22" t="n"/>
      <c r="O846" s="24">
        <f>IF(A846&lt;&gt;"عهدة","",SUMIFS($G$8:$G$5007,$B$8:$B$5007,B846,$A$8:$A$5007,"مصروف",$I$8:$I$5007,"&lt;&gt;مرفوض"))</f>
        <v/>
      </c>
      <c r="P846" s="25">
        <f>IF(A846&lt;&gt;"عهدة","",N(F846)-O846)</f>
        <v/>
      </c>
      <c r="Q846" s="26">
        <f>IF(A846="","",IF(A846="عهدة",IF(N(F846)=0,"⚠ أدخل قيمة العهدة",IF(P846&lt;0,"⛔ عجز / زيادة مصروفات "&amp;TEXT(-P846,"#,##0"),IF(COUNTIFS($B$8:$B$5007,B846,$A$8:$A$5007,"مصروف",$I$8:$I$5007,"&lt;&gt;مرفوض",$K$8:$K$5007,"&lt;&gt;نعم")&gt;0,"⚠ "&amp;COUNTIFS($B$8:$B$5007,B846,$A$8:$A$5007,"مصروف",$I$8:$I$5007,"&lt;&gt;مرفوض",$K$8:$K$5007,"&lt;&gt;نعم")&amp;" مصروف غير مسوى",IF(L846="تمت التسوية",IF(P846=0,"✔ متوازنة وتمت التسوية","✔ تمت التسوية – متبقي "&amp;TEXT(P846,"#,##0")),IF(P846&gt;0,"متبقي "&amp;TEXT(P846,"#,##0"),"✔ متوازنة"))))),IF(R846=0,"⚠ أضف سطر عهدة أولًا",IF(OR(C846="",N(G846)=0),"⚠ أكمل التاريخ والقيمة",IF(S846="","⚠ التاريخ خارج السنة المالية",IF(H846="","⚠ اختر بند الموازنة",IF(I846="مرفوض","✖ مرفوض من المدير",IF(I846&lt;&gt;"موافق","⏳ بانتظار موافقة المدير",IF(K846&lt;&gt;"نعم","⚠ غير مسوى مع الحسابات","✔ معتمد ومسوى")))))))))</f>
        <v/>
      </c>
      <c r="R846">
        <f>N(R845)+IF(A846="عهدة",1,0)</f>
        <v/>
      </c>
      <c r="S846">
        <f>IF(C846="","",IF(AND(C846&gt;=DATE(2026,9,1),C846&lt;=DATE(2027,8,31)),(YEAR(C846)-2026)*12+MONTH(C846)-8,""))</f>
        <v/>
      </c>
      <c r="T846">
        <f>IF(AND(A846="مصروف",R846&gt;0,I846="موافق",S846&lt;&gt;"",H846&lt;&gt;""),N(G846),0)</f>
        <v/>
      </c>
    </row>
    <row r="847">
      <c r="A847" s="19" t="n"/>
      <c r="B847" s="20">
        <f>IF(A847="","",IF(R847=0,"⚠ أضف سطر عهدة أولًا","BDR-"&amp;TEXT(R847,"000")))</f>
        <v/>
      </c>
      <c r="C847" s="21" t="n"/>
      <c r="D847" s="20">
        <f>IF(C847="","",IF(S847="","خارج السنة المالية",INDEX(القوائم!$D$2:$D$13,S847)))</f>
        <v/>
      </c>
      <c r="E847" s="22" t="n"/>
      <c r="F847" s="23" t="n"/>
      <c r="G847" s="23" t="n"/>
      <c r="H847" s="22" t="n"/>
      <c r="I847" s="19" t="n"/>
      <c r="J847" s="21" t="n"/>
      <c r="K847" s="19" t="n"/>
      <c r="L847" s="19" t="n"/>
      <c r="M847" s="21" t="n"/>
      <c r="N847" s="22" t="n"/>
      <c r="O847" s="24">
        <f>IF(A847&lt;&gt;"عهدة","",SUMIFS($G$8:$G$5007,$B$8:$B$5007,B847,$A$8:$A$5007,"مصروف",$I$8:$I$5007,"&lt;&gt;مرفوض"))</f>
        <v/>
      </c>
      <c r="P847" s="25">
        <f>IF(A847&lt;&gt;"عهدة","",N(F847)-O847)</f>
        <v/>
      </c>
      <c r="Q847" s="26">
        <f>IF(A847="","",IF(A847="عهدة",IF(N(F847)=0,"⚠ أدخل قيمة العهدة",IF(P847&lt;0,"⛔ عجز / زيادة مصروفات "&amp;TEXT(-P847,"#,##0"),IF(COUNTIFS($B$8:$B$5007,B847,$A$8:$A$5007,"مصروف",$I$8:$I$5007,"&lt;&gt;مرفوض",$K$8:$K$5007,"&lt;&gt;نعم")&gt;0,"⚠ "&amp;COUNTIFS($B$8:$B$5007,B847,$A$8:$A$5007,"مصروف",$I$8:$I$5007,"&lt;&gt;مرفوض",$K$8:$K$5007,"&lt;&gt;نعم")&amp;" مصروف غير مسوى",IF(L847="تمت التسوية",IF(P847=0,"✔ متوازنة وتمت التسوية","✔ تمت التسوية – متبقي "&amp;TEXT(P847,"#,##0")),IF(P847&gt;0,"متبقي "&amp;TEXT(P847,"#,##0"),"✔ متوازنة"))))),IF(R847=0,"⚠ أضف سطر عهدة أولًا",IF(OR(C847="",N(G847)=0),"⚠ أكمل التاريخ والقيمة",IF(S847="","⚠ التاريخ خارج السنة المالية",IF(H847="","⚠ اختر بند الموازنة",IF(I847="مرفوض","✖ مرفوض من المدير",IF(I847&lt;&gt;"موافق","⏳ بانتظار موافقة المدير",IF(K847&lt;&gt;"نعم","⚠ غير مسوى مع الحسابات","✔ معتمد ومسوى")))))))))</f>
        <v/>
      </c>
      <c r="R847">
        <f>N(R846)+IF(A847="عهدة",1,0)</f>
        <v/>
      </c>
      <c r="S847">
        <f>IF(C847="","",IF(AND(C847&gt;=DATE(2026,9,1),C847&lt;=DATE(2027,8,31)),(YEAR(C847)-2026)*12+MONTH(C847)-8,""))</f>
        <v/>
      </c>
      <c r="T847">
        <f>IF(AND(A847="مصروف",R847&gt;0,I847="موافق",S847&lt;&gt;"",H847&lt;&gt;""),N(G847),0)</f>
        <v/>
      </c>
    </row>
    <row r="848">
      <c r="A848" s="19" t="n"/>
      <c r="B848" s="20">
        <f>IF(A848="","",IF(R848=0,"⚠ أضف سطر عهدة أولًا","BDR-"&amp;TEXT(R848,"000")))</f>
        <v/>
      </c>
      <c r="C848" s="21" t="n"/>
      <c r="D848" s="20">
        <f>IF(C848="","",IF(S848="","خارج السنة المالية",INDEX(القوائم!$D$2:$D$13,S848)))</f>
        <v/>
      </c>
      <c r="E848" s="22" t="n"/>
      <c r="F848" s="23" t="n"/>
      <c r="G848" s="23" t="n"/>
      <c r="H848" s="22" t="n"/>
      <c r="I848" s="19" t="n"/>
      <c r="J848" s="21" t="n"/>
      <c r="K848" s="19" t="n"/>
      <c r="L848" s="19" t="n"/>
      <c r="M848" s="21" t="n"/>
      <c r="N848" s="22" t="n"/>
      <c r="O848" s="24">
        <f>IF(A848&lt;&gt;"عهدة","",SUMIFS($G$8:$G$5007,$B$8:$B$5007,B848,$A$8:$A$5007,"مصروف",$I$8:$I$5007,"&lt;&gt;مرفوض"))</f>
        <v/>
      </c>
      <c r="P848" s="25">
        <f>IF(A848&lt;&gt;"عهدة","",N(F848)-O848)</f>
        <v/>
      </c>
      <c r="Q848" s="26">
        <f>IF(A848="","",IF(A848="عهدة",IF(N(F848)=0,"⚠ أدخل قيمة العهدة",IF(P848&lt;0,"⛔ عجز / زيادة مصروفات "&amp;TEXT(-P848,"#,##0"),IF(COUNTIFS($B$8:$B$5007,B848,$A$8:$A$5007,"مصروف",$I$8:$I$5007,"&lt;&gt;مرفوض",$K$8:$K$5007,"&lt;&gt;نعم")&gt;0,"⚠ "&amp;COUNTIFS($B$8:$B$5007,B848,$A$8:$A$5007,"مصروف",$I$8:$I$5007,"&lt;&gt;مرفوض",$K$8:$K$5007,"&lt;&gt;نعم")&amp;" مصروف غير مسوى",IF(L848="تمت التسوية",IF(P848=0,"✔ متوازنة وتمت التسوية","✔ تمت التسوية – متبقي "&amp;TEXT(P848,"#,##0")),IF(P848&gt;0,"متبقي "&amp;TEXT(P848,"#,##0"),"✔ متوازنة"))))),IF(R848=0,"⚠ أضف سطر عهدة أولًا",IF(OR(C848="",N(G848)=0),"⚠ أكمل التاريخ والقيمة",IF(S848="","⚠ التاريخ خارج السنة المالية",IF(H848="","⚠ اختر بند الموازنة",IF(I848="مرفوض","✖ مرفوض من المدير",IF(I848&lt;&gt;"موافق","⏳ بانتظار موافقة المدير",IF(K848&lt;&gt;"نعم","⚠ غير مسوى مع الحسابات","✔ معتمد ومسوى")))))))))</f>
        <v/>
      </c>
      <c r="R848">
        <f>N(R847)+IF(A848="عهدة",1,0)</f>
        <v/>
      </c>
      <c r="S848">
        <f>IF(C848="","",IF(AND(C848&gt;=DATE(2026,9,1),C848&lt;=DATE(2027,8,31)),(YEAR(C848)-2026)*12+MONTH(C848)-8,""))</f>
        <v/>
      </c>
      <c r="T848">
        <f>IF(AND(A848="مصروف",R848&gt;0,I848="موافق",S848&lt;&gt;"",H848&lt;&gt;""),N(G848),0)</f>
        <v/>
      </c>
    </row>
    <row r="849">
      <c r="A849" s="19" t="n"/>
      <c r="B849" s="20">
        <f>IF(A849="","",IF(R849=0,"⚠ أضف سطر عهدة أولًا","BDR-"&amp;TEXT(R849,"000")))</f>
        <v/>
      </c>
      <c r="C849" s="21" t="n"/>
      <c r="D849" s="20">
        <f>IF(C849="","",IF(S849="","خارج السنة المالية",INDEX(القوائم!$D$2:$D$13,S849)))</f>
        <v/>
      </c>
      <c r="E849" s="22" t="n"/>
      <c r="F849" s="23" t="n"/>
      <c r="G849" s="23" t="n"/>
      <c r="H849" s="22" t="n"/>
      <c r="I849" s="19" t="n"/>
      <c r="J849" s="21" t="n"/>
      <c r="K849" s="19" t="n"/>
      <c r="L849" s="19" t="n"/>
      <c r="M849" s="21" t="n"/>
      <c r="N849" s="22" t="n"/>
      <c r="O849" s="24">
        <f>IF(A849&lt;&gt;"عهدة","",SUMIFS($G$8:$G$5007,$B$8:$B$5007,B849,$A$8:$A$5007,"مصروف",$I$8:$I$5007,"&lt;&gt;مرفوض"))</f>
        <v/>
      </c>
      <c r="P849" s="25">
        <f>IF(A849&lt;&gt;"عهدة","",N(F849)-O849)</f>
        <v/>
      </c>
      <c r="Q849" s="26">
        <f>IF(A849="","",IF(A849="عهدة",IF(N(F849)=0,"⚠ أدخل قيمة العهدة",IF(P849&lt;0,"⛔ عجز / زيادة مصروفات "&amp;TEXT(-P849,"#,##0"),IF(COUNTIFS($B$8:$B$5007,B849,$A$8:$A$5007,"مصروف",$I$8:$I$5007,"&lt;&gt;مرفوض",$K$8:$K$5007,"&lt;&gt;نعم")&gt;0,"⚠ "&amp;COUNTIFS($B$8:$B$5007,B849,$A$8:$A$5007,"مصروف",$I$8:$I$5007,"&lt;&gt;مرفوض",$K$8:$K$5007,"&lt;&gt;نعم")&amp;" مصروف غير مسوى",IF(L849="تمت التسوية",IF(P849=0,"✔ متوازنة وتمت التسوية","✔ تمت التسوية – متبقي "&amp;TEXT(P849,"#,##0")),IF(P849&gt;0,"متبقي "&amp;TEXT(P849,"#,##0"),"✔ متوازنة"))))),IF(R849=0,"⚠ أضف سطر عهدة أولًا",IF(OR(C849="",N(G849)=0),"⚠ أكمل التاريخ والقيمة",IF(S849="","⚠ التاريخ خارج السنة المالية",IF(H849="","⚠ اختر بند الموازنة",IF(I849="مرفوض","✖ مرفوض من المدير",IF(I849&lt;&gt;"موافق","⏳ بانتظار موافقة المدير",IF(K849&lt;&gt;"نعم","⚠ غير مسوى مع الحسابات","✔ معتمد ومسوى")))))))))</f>
        <v/>
      </c>
      <c r="R849">
        <f>N(R848)+IF(A849="عهدة",1,0)</f>
        <v/>
      </c>
      <c r="S849">
        <f>IF(C849="","",IF(AND(C849&gt;=DATE(2026,9,1),C849&lt;=DATE(2027,8,31)),(YEAR(C849)-2026)*12+MONTH(C849)-8,""))</f>
        <v/>
      </c>
      <c r="T849">
        <f>IF(AND(A849="مصروف",R849&gt;0,I849="موافق",S849&lt;&gt;"",H849&lt;&gt;""),N(G849),0)</f>
        <v/>
      </c>
    </row>
    <row r="850">
      <c r="A850" s="19" t="n"/>
      <c r="B850" s="20">
        <f>IF(A850="","",IF(R850=0,"⚠ أضف سطر عهدة أولًا","BDR-"&amp;TEXT(R850,"000")))</f>
        <v/>
      </c>
      <c r="C850" s="21" t="n"/>
      <c r="D850" s="20">
        <f>IF(C850="","",IF(S850="","خارج السنة المالية",INDEX(القوائم!$D$2:$D$13,S850)))</f>
        <v/>
      </c>
      <c r="E850" s="22" t="n"/>
      <c r="F850" s="23" t="n"/>
      <c r="G850" s="23" t="n"/>
      <c r="H850" s="22" t="n"/>
      <c r="I850" s="19" t="n"/>
      <c r="J850" s="21" t="n"/>
      <c r="K850" s="19" t="n"/>
      <c r="L850" s="19" t="n"/>
      <c r="M850" s="21" t="n"/>
      <c r="N850" s="22" t="n"/>
      <c r="O850" s="24">
        <f>IF(A850&lt;&gt;"عهدة","",SUMIFS($G$8:$G$5007,$B$8:$B$5007,B850,$A$8:$A$5007,"مصروف",$I$8:$I$5007,"&lt;&gt;مرفوض"))</f>
        <v/>
      </c>
      <c r="P850" s="25">
        <f>IF(A850&lt;&gt;"عهدة","",N(F850)-O850)</f>
        <v/>
      </c>
      <c r="Q850" s="26">
        <f>IF(A850="","",IF(A850="عهدة",IF(N(F850)=0,"⚠ أدخل قيمة العهدة",IF(P850&lt;0,"⛔ عجز / زيادة مصروفات "&amp;TEXT(-P850,"#,##0"),IF(COUNTIFS($B$8:$B$5007,B850,$A$8:$A$5007,"مصروف",$I$8:$I$5007,"&lt;&gt;مرفوض",$K$8:$K$5007,"&lt;&gt;نعم")&gt;0,"⚠ "&amp;COUNTIFS($B$8:$B$5007,B850,$A$8:$A$5007,"مصروف",$I$8:$I$5007,"&lt;&gt;مرفوض",$K$8:$K$5007,"&lt;&gt;نعم")&amp;" مصروف غير مسوى",IF(L850="تمت التسوية",IF(P850=0,"✔ متوازنة وتمت التسوية","✔ تمت التسوية – متبقي "&amp;TEXT(P850,"#,##0")),IF(P850&gt;0,"متبقي "&amp;TEXT(P850,"#,##0"),"✔ متوازنة"))))),IF(R850=0,"⚠ أضف سطر عهدة أولًا",IF(OR(C850="",N(G850)=0),"⚠ أكمل التاريخ والقيمة",IF(S850="","⚠ التاريخ خارج السنة المالية",IF(H850="","⚠ اختر بند الموازنة",IF(I850="مرفوض","✖ مرفوض من المدير",IF(I850&lt;&gt;"موافق","⏳ بانتظار موافقة المدير",IF(K850&lt;&gt;"نعم","⚠ غير مسوى مع الحسابات","✔ معتمد ومسوى")))))))))</f>
        <v/>
      </c>
      <c r="R850">
        <f>N(R849)+IF(A850="عهدة",1,0)</f>
        <v/>
      </c>
      <c r="S850">
        <f>IF(C850="","",IF(AND(C850&gt;=DATE(2026,9,1),C850&lt;=DATE(2027,8,31)),(YEAR(C850)-2026)*12+MONTH(C850)-8,""))</f>
        <v/>
      </c>
      <c r="T850">
        <f>IF(AND(A850="مصروف",R850&gt;0,I850="موافق",S850&lt;&gt;"",H850&lt;&gt;""),N(G850),0)</f>
        <v/>
      </c>
    </row>
    <row r="851">
      <c r="A851" s="19" t="n"/>
      <c r="B851" s="20">
        <f>IF(A851="","",IF(R851=0,"⚠ أضف سطر عهدة أولًا","BDR-"&amp;TEXT(R851,"000")))</f>
        <v/>
      </c>
      <c r="C851" s="21" t="n"/>
      <c r="D851" s="20">
        <f>IF(C851="","",IF(S851="","خارج السنة المالية",INDEX(القوائم!$D$2:$D$13,S851)))</f>
        <v/>
      </c>
      <c r="E851" s="22" t="n"/>
      <c r="F851" s="23" t="n"/>
      <c r="G851" s="23" t="n"/>
      <c r="H851" s="22" t="n"/>
      <c r="I851" s="19" t="n"/>
      <c r="J851" s="21" t="n"/>
      <c r="K851" s="19" t="n"/>
      <c r="L851" s="19" t="n"/>
      <c r="M851" s="21" t="n"/>
      <c r="N851" s="22" t="n"/>
      <c r="O851" s="24">
        <f>IF(A851&lt;&gt;"عهدة","",SUMIFS($G$8:$G$5007,$B$8:$B$5007,B851,$A$8:$A$5007,"مصروف",$I$8:$I$5007,"&lt;&gt;مرفوض"))</f>
        <v/>
      </c>
      <c r="P851" s="25">
        <f>IF(A851&lt;&gt;"عهدة","",N(F851)-O851)</f>
        <v/>
      </c>
      <c r="Q851" s="26">
        <f>IF(A851="","",IF(A851="عهدة",IF(N(F851)=0,"⚠ أدخل قيمة العهدة",IF(P851&lt;0,"⛔ عجز / زيادة مصروفات "&amp;TEXT(-P851,"#,##0"),IF(COUNTIFS($B$8:$B$5007,B851,$A$8:$A$5007,"مصروف",$I$8:$I$5007,"&lt;&gt;مرفوض",$K$8:$K$5007,"&lt;&gt;نعم")&gt;0,"⚠ "&amp;COUNTIFS($B$8:$B$5007,B851,$A$8:$A$5007,"مصروف",$I$8:$I$5007,"&lt;&gt;مرفوض",$K$8:$K$5007,"&lt;&gt;نعم")&amp;" مصروف غير مسوى",IF(L851="تمت التسوية",IF(P851=0,"✔ متوازنة وتمت التسوية","✔ تمت التسوية – متبقي "&amp;TEXT(P851,"#,##0")),IF(P851&gt;0,"متبقي "&amp;TEXT(P851,"#,##0"),"✔ متوازنة"))))),IF(R851=0,"⚠ أضف سطر عهدة أولًا",IF(OR(C851="",N(G851)=0),"⚠ أكمل التاريخ والقيمة",IF(S851="","⚠ التاريخ خارج السنة المالية",IF(H851="","⚠ اختر بند الموازنة",IF(I851="مرفوض","✖ مرفوض من المدير",IF(I851&lt;&gt;"موافق","⏳ بانتظار موافقة المدير",IF(K851&lt;&gt;"نعم","⚠ غير مسوى مع الحسابات","✔ معتمد ومسوى")))))))))</f>
        <v/>
      </c>
      <c r="R851">
        <f>N(R850)+IF(A851="عهدة",1,0)</f>
        <v/>
      </c>
      <c r="S851">
        <f>IF(C851="","",IF(AND(C851&gt;=DATE(2026,9,1),C851&lt;=DATE(2027,8,31)),(YEAR(C851)-2026)*12+MONTH(C851)-8,""))</f>
        <v/>
      </c>
      <c r="T851">
        <f>IF(AND(A851="مصروف",R851&gt;0,I851="موافق",S851&lt;&gt;"",H851&lt;&gt;""),N(G851),0)</f>
        <v/>
      </c>
    </row>
    <row r="852">
      <c r="A852" s="19" t="n"/>
      <c r="B852" s="20">
        <f>IF(A852="","",IF(R852=0,"⚠ أضف سطر عهدة أولًا","BDR-"&amp;TEXT(R852,"000")))</f>
        <v/>
      </c>
      <c r="C852" s="21" t="n"/>
      <c r="D852" s="20">
        <f>IF(C852="","",IF(S852="","خارج السنة المالية",INDEX(القوائم!$D$2:$D$13,S852)))</f>
        <v/>
      </c>
      <c r="E852" s="22" t="n"/>
      <c r="F852" s="23" t="n"/>
      <c r="G852" s="23" t="n"/>
      <c r="H852" s="22" t="n"/>
      <c r="I852" s="19" t="n"/>
      <c r="J852" s="21" t="n"/>
      <c r="K852" s="19" t="n"/>
      <c r="L852" s="19" t="n"/>
      <c r="M852" s="21" t="n"/>
      <c r="N852" s="22" t="n"/>
      <c r="O852" s="24">
        <f>IF(A852&lt;&gt;"عهدة","",SUMIFS($G$8:$G$5007,$B$8:$B$5007,B852,$A$8:$A$5007,"مصروف",$I$8:$I$5007,"&lt;&gt;مرفوض"))</f>
        <v/>
      </c>
      <c r="P852" s="25">
        <f>IF(A852&lt;&gt;"عهدة","",N(F852)-O852)</f>
        <v/>
      </c>
      <c r="Q852" s="26">
        <f>IF(A852="","",IF(A852="عهدة",IF(N(F852)=0,"⚠ أدخل قيمة العهدة",IF(P852&lt;0,"⛔ عجز / زيادة مصروفات "&amp;TEXT(-P852,"#,##0"),IF(COUNTIFS($B$8:$B$5007,B852,$A$8:$A$5007,"مصروف",$I$8:$I$5007,"&lt;&gt;مرفوض",$K$8:$K$5007,"&lt;&gt;نعم")&gt;0,"⚠ "&amp;COUNTIFS($B$8:$B$5007,B852,$A$8:$A$5007,"مصروف",$I$8:$I$5007,"&lt;&gt;مرفوض",$K$8:$K$5007,"&lt;&gt;نعم")&amp;" مصروف غير مسوى",IF(L852="تمت التسوية",IF(P852=0,"✔ متوازنة وتمت التسوية","✔ تمت التسوية – متبقي "&amp;TEXT(P852,"#,##0")),IF(P852&gt;0,"متبقي "&amp;TEXT(P852,"#,##0"),"✔ متوازنة"))))),IF(R852=0,"⚠ أضف سطر عهدة أولًا",IF(OR(C852="",N(G852)=0),"⚠ أكمل التاريخ والقيمة",IF(S852="","⚠ التاريخ خارج السنة المالية",IF(H852="","⚠ اختر بند الموازنة",IF(I852="مرفوض","✖ مرفوض من المدير",IF(I852&lt;&gt;"موافق","⏳ بانتظار موافقة المدير",IF(K852&lt;&gt;"نعم","⚠ غير مسوى مع الحسابات","✔ معتمد ومسوى")))))))))</f>
        <v/>
      </c>
      <c r="R852">
        <f>N(R851)+IF(A852="عهدة",1,0)</f>
        <v/>
      </c>
      <c r="S852">
        <f>IF(C852="","",IF(AND(C852&gt;=DATE(2026,9,1),C852&lt;=DATE(2027,8,31)),(YEAR(C852)-2026)*12+MONTH(C852)-8,""))</f>
        <v/>
      </c>
      <c r="T852">
        <f>IF(AND(A852="مصروف",R852&gt;0,I852="موافق",S852&lt;&gt;"",H852&lt;&gt;""),N(G852),0)</f>
        <v/>
      </c>
    </row>
    <row r="853">
      <c r="A853" s="19" t="n"/>
      <c r="B853" s="20">
        <f>IF(A853="","",IF(R853=0,"⚠ أضف سطر عهدة أولًا","BDR-"&amp;TEXT(R853,"000")))</f>
        <v/>
      </c>
      <c r="C853" s="21" t="n"/>
      <c r="D853" s="20">
        <f>IF(C853="","",IF(S853="","خارج السنة المالية",INDEX(القوائم!$D$2:$D$13,S853)))</f>
        <v/>
      </c>
      <c r="E853" s="22" t="n"/>
      <c r="F853" s="23" t="n"/>
      <c r="G853" s="23" t="n"/>
      <c r="H853" s="22" t="n"/>
      <c r="I853" s="19" t="n"/>
      <c r="J853" s="21" t="n"/>
      <c r="K853" s="19" t="n"/>
      <c r="L853" s="19" t="n"/>
      <c r="M853" s="21" t="n"/>
      <c r="N853" s="22" t="n"/>
      <c r="O853" s="24">
        <f>IF(A853&lt;&gt;"عهدة","",SUMIFS($G$8:$G$5007,$B$8:$B$5007,B853,$A$8:$A$5007,"مصروف",$I$8:$I$5007,"&lt;&gt;مرفوض"))</f>
        <v/>
      </c>
      <c r="P853" s="25">
        <f>IF(A853&lt;&gt;"عهدة","",N(F853)-O853)</f>
        <v/>
      </c>
      <c r="Q853" s="26">
        <f>IF(A853="","",IF(A853="عهدة",IF(N(F853)=0,"⚠ أدخل قيمة العهدة",IF(P853&lt;0,"⛔ عجز / زيادة مصروفات "&amp;TEXT(-P853,"#,##0"),IF(COUNTIFS($B$8:$B$5007,B853,$A$8:$A$5007,"مصروف",$I$8:$I$5007,"&lt;&gt;مرفوض",$K$8:$K$5007,"&lt;&gt;نعم")&gt;0,"⚠ "&amp;COUNTIFS($B$8:$B$5007,B853,$A$8:$A$5007,"مصروف",$I$8:$I$5007,"&lt;&gt;مرفوض",$K$8:$K$5007,"&lt;&gt;نعم")&amp;" مصروف غير مسوى",IF(L853="تمت التسوية",IF(P853=0,"✔ متوازنة وتمت التسوية","✔ تمت التسوية – متبقي "&amp;TEXT(P853,"#,##0")),IF(P853&gt;0,"متبقي "&amp;TEXT(P853,"#,##0"),"✔ متوازنة"))))),IF(R853=0,"⚠ أضف سطر عهدة أولًا",IF(OR(C853="",N(G853)=0),"⚠ أكمل التاريخ والقيمة",IF(S853="","⚠ التاريخ خارج السنة المالية",IF(H853="","⚠ اختر بند الموازنة",IF(I853="مرفوض","✖ مرفوض من المدير",IF(I853&lt;&gt;"موافق","⏳ بانتظار موافقة المدير",IF(K853&lt;&gt;"نعم","⚠ غير مسوى مع الحسابات","✔ معتمد ومسوى")))))))))</f>
        <v/>
      </c>
      <c r="R853">
        <f>N(R852)+IF(A853="عهدة",1,0)</f>
        <v/>
      </c>
      <c r="S853">
        <f>IF(C853="","",IF(AND(C853&gt;=DATE(2026,9,1),C853&lt;=DATE(2027,8,31)),(YEAR(C853)-2026)*12+MONTH(C853)-8,""))</f>
        <v/>
      </c>
      <c r="T853">
        <f>IF(AND(A853="مصروف",R853&gt;0,I853="موافق",S853&lt;&gt;"",H853&lt;&gt;""),N(G853),0)</f>
        <v/>
      </c>
    </row>
    <row r="854">
      <c r="A854" s="19" t="n"/>
      <c r="B854" s="20">
        <f>IF(A854="","",IF(R854=0,"⚠ أضف سطر عهدة أولًا","BDR-"&amp;TEXT(R854,"000")))</f>
        <v/>
      </c>
      <c r="C854" s="21" t="n"/>
      <c r="D854" s="20">
        <f>IF(C854="","",IF(S854="","خارج السنة المالية",INDEX(القوائم!$D$2:$D$13,S854)))</f>
        <v/>
      </c>
      <c r="E854" s="22" t="n"/>
      <c r="F854" s="23" t="n"/>
      <c r="G854" s="23" t="n"/>
      <c r="H854" s="22" t="n"/>
      <c r="I854" s="19" t="n"/>
      <c r="J854" s="21" t="n"/>
      <c r="K854" s="19" t="n"/>
      <c r="L854" s="19" t="n"/>
      <c r="M854" s="21" t="n"/>
      <c r="N854" s="22" t="n"/>
      <c r="O854" s="24">
        <f>IF(A854&lt;&gt;"عهدة","",SUMIFS($G$8:$G$5007,$B$8:$B$5007,B854,$A$8:$A$5007,"مصروف",$I$8:$I$5007,"&lt;&gt;مرفوض"))</f>
        <v/>
      </c>
      <c r="P854" s="25">
        <f>IF(A854&lt;&gt;"عهدة","",N(F854)-O854)</f>
        <v/>
      </c>
      <c r="Q854" s="26">
        <f>IF(A854="","",IF(A854="عهدة",IF(N(F854)=0,"⚠ أدخل قيمة العهدة",IF(P854&lt;0,"⛔ عجز / زيادة مصروفات "&amp;TEXT(-P854,"#,##0"),IF(COUNTIFS($B$8:$B$5007,B854,$A$8:$A$5007,"مصروف",$I$8:$I$5007,"&lt;&gt;مرفوض",$K$8:$K$5007,"&lt;&gt;نعم")&gt;0,"⚠ "&amp;COUNTIFS($B$8:$B$5007,B854,$A$8:$A$5007,"مصروف",$I$8:$I$5007,"&lt;&gt;مرفوض",$K$8:$K$5007,"&lt;&gt;نعم")&amp;" مصروف غير مسوى",IF(L854="تمت التسوية",IF(P854=0,"✔ متوازنة وتمت التسوية","✔ تمت التسوية – متبقي "&amp;TEXT(P854,"#,##0")),IF(P854&gt;0,"متبقي "&amp;TEXT(P854,"#,##0"),"✔ متوازنة"))))),IF(R854=0,"⚠ أضف سطر عهدة أولًا",IF(OR(C854="",N(G854)=0),"⚠ أكمل التاريخ والقيمة",IF(S854="","⚠ التاريخ خارج السنة المالية",IF(H854="","⚠ اختر بند الموازنة",IF(I854="مرفوض","✖ مرفوض من المدير",IF(I854&lt;&gt;"موافق","⏳ بانتظار موافقة المدير",IF(K854&lt;&gt;"نعم","⚠ غير مسوى مع الحسابات","✔ معتمد ومسوى")))))))))</f>
        <v/>
      </c>
      <c r="R854">
        <f>N(R853)+IF(A854="عهدة",1,0)</f>
        <v/>
      </c>
      <c r="S854">
        <f>IF(C854="","",IF(AND(C854&gt;=DATE(2026,9,1),C854&lt;=DATE(2027,8,31)),(YEAR(C854)-2026)*12+MONTH(C854)-8,""))</f>
        <v/>
      </c>
      <c r="T854">
        <f>IF(AND(A854="مصروف",R854&gt;0,I854="موافق",S854&lt;&gt;"",H854&lt;&gt;""),N(G854),0)</f>
        <v/>
      </c>
    </row>
    <row r="855">
      <c r="A855" s="19" t="n"/>
      <c r="B855" s="20">
        <f>IF(A855="","",IF(R855=0,"⚠ أضف سطر عهدة أولًا","BDR-"&amp;TEXT(R855,"000")))</f>
        <v/>
      </c>
      <c r="C855" s="21" t="n"/>
      <c r="D855" s="20">
        <f>IF(C855="","",IF(S855="","خارج السنة المالية",INDEX(القوائم!$D$2:$D$13,S855)))</f>
        <v/>
      </c>
      <c r="E855" s="22" t="n"/>
      <c r="F855" s="23" t="n"/>
      <c r="G855" s="23" t="n"/>
      <c r="H855" s="22" t="n"/>
      <c r="I855" s="19" t="n"/>
      <c r="J855" s="21" t="n"/>
      <c r="K855" s="19" t="n"/>
      <c r="L855" s="19" t="n"/>
      <c r="M855" s="21" t="n"/>
      <c r="N855" s="22" t="n"/>
      <c r="O855" s="24">
        <f>IF(A855&lt;&gt;"عهدة","",SUMIFS($G$8:$G$5007,$B$8:$B$5007,B855,$A$8:$A$5007,"مصروف",$I$8:$I$5007,"&lt;&gt;مرفوض"))</f>
        <v/>
      </c>
      <c r="P855" s="25">
        <f>IF(A855&lt;&gt;"عهدة","",N(F855)-O855)</f>
        <v/>
      </c>
      <c r="Q855" s="26">
        <f>IF(A855="","",IF(A855="عهدة",IF(N(F855)=0,"⚠ أدخل قيمة العهدة",IF(P855&lt;0,"⛔ عجز / زيادة مصروفات "&amp;TEXT(-P855,"#,##0"),IF(COUNTIFS($B$8:$B$5007,B855,$A$8:$A$5007,"مصروف",$I$8:$I$5007,"&lt;&gt;مرفوض",$K$8:$K$5007,"&lt;&gt;نعم")&gt;0,"⚠ "&amp;COUNTIFS($B$8:$B$5007,B855,$A$8:$A$5007,"مصروف",$I$8:$I$5007,"&lt;&gt;مرفوض",$K$8:$K$5007,"&lt;&gt;نعم")&amp;" مصروف غير مسوى",IF(L855="تمت التسوية",IF(P855=0,"✔ متوازنة وتمت التسوية","✔ تمت التسوية – متبقي "&amp;TEXT(P855,"#,##0")),IF(P855&gt;0,"متبقي "&amp;TEXT(P855,"#,##0"),"✔ متوازنة"))))),IF(R855=0,"⚠ أضف سطر عهدة أولًا",IF(OR(C855="",N(G855)=0),"⚠ أكمل التاريخ والقيمة",IF(S855="","⚠ التاريخ خارج السنة المالية",IF(H855="","⚠ اختر بند الموازنة",IF(I855="مرفوض","✖ مرفوض من المدير",IF(I855&lt;&gt;"موافق","⏳ بانتظار موافقة المدير",IF(K855&lt;&gt;"نعم","⚠ غير مسوى مع الحسابات","✔ معتمد ومسوى")))))))))</f>
        <v/>
      </c>
      <c r="R855">
        <f>N(R854)+IF(A855="عهدة",1,0)</f>
        <v/>
      </c>
      <c r="S855">
        <f>IF(C855="","",IF(AND(C855&gt;=DATE(2026,9,1),C855&lt;=DATE(2027,8,31)),(YEAR(C855)-2026)*12+MONTH(C855)-8,""))</f>
        <v/>
      </c>
      <c r="T855">
        <f>IF(AND(A855="مصروف",R855&gt;0,I855="موافق",S855&lt;&gt;"",H855&lt;&gt;""),N(G855),0)</f>
        <v/>
      </c>
    </row>
    <row r="856">
      <c r="A856" s="19" t="n"/>
      <c r="B856" s="20">
        <f>IF(A856="","",IF(R856=0,"⚠ أضف سطر عهدة أولًا","BDR-"&amp;TEXT(R856,"000")))</f>
        <v/>
      </c>
      <c r="C856" s="21" t="n"/>
      <c r="D856" s="20">
        <f>IF(C856="","",IF(S856="","خارج السنة المالية",INDEX(القوائم!$D$2:$D$13,S856)))</f>
        <v/>
      </c>
      <c r="E856" s="22" t="n"/>
      <c r="F856" s="23" t="n"/>
      <c r="G856" s="23" t="n"/>
      <c r="H856" s="22" t="n"/>
      <c r="I856" s="19" t="n"/>
      <c r="J856" s="21" t="n"/>
      <c r="K856" s="19" t="n"/>
      <c r="L856" s="19" t="n"/>
      <c r="M856" s="21" t="n"/>
      <c r="N856" s="22" t="n"/>
      <c r="O856" s="24">
        <f>IF(A856&lt;&gt;"عهدة","",SUMIFS($G$8:$G$5007,$B$8:$B$5007,B856,$A$8:$A$5007,"مصروف",$I$8:$I$5007,"&lt;&gt;مرفوض"))</f>
        <v/>
      </c>
      <c r="P856" s="25">
        <f>IF(A856&lt;&gt;"عهدة","",N(F856)-O856)</f>
        <v/>
      </c>
      <c r="Q856" s="26">
        <f>IF(A856="","",IF(A856="عهدة",IF(N(F856)=0,"⚠ أدخل قيمة العهدة",IF(P856&lt;0,"⛔ عجز / زيادة مصروفات "&amp;TEXT(-P856,"#,##0"),IF(COUNTIFS($B$8:$B$5007,B856,$A$8:$A$5007,"مصروف",$I$8:$I$5007,"&lt;&gt;مرفوض",$K$8:$K$5007,"&lt;&gt;نعم")&gt;0,"⚠ "&amp;COUNTIFS($B$8:$B$5007,B856,$A$8:$A$5007,"مصروف",$I$8:$I$5007,"&lt;&gt;مرفوض",$K$8:$K$5007,"&lt;&gt;نعم")&amp;" مصروف غير مسوى",IF(L856="تمت التسوية",IF(P856=0,"✔ متوازنة وتمت التسوية","✔ تمت التسوية – متبقي "&amp;TEXT(P856,"#,##0")),IF(P856&gt;0,"متبقي "&amp;TEXT(P856,"#,##0"),"✔ متوازنة"))))),IF(R856=0,"⚠ أضف سطر عهدة أولًا",IF(OR(C856="",N(G856)=0),"⚠ أكمل التاريخ والقيمة",IF(S856="","⚠ التاريخ خارج السنة المالية",IF(H856="","⚠ اختر بند الموازنة",IF(I856="مرفوض","✖ مرفوض من المدير",IF(I856&lt;&gt;"موافق","⏳ بانتظار موافقة المدير",IF(K856&lt;&gt;"نعم","⚠ غير مسوى مع الحسابات","✔ معتمد ومسوى")))))))))</f>
        <v/>
      </c>
      <c r="R856">
        <f>N(R855)+IF(A856="عهدة",1,0)</f>
        <v/>
      </c>
      <c r="S856">
        <f>IF(C856="","",IF(AND(C856&gt;=DATE(2026,9,1),C856&lt;=DATE(2027,8,31)),(YEAR(C856)-2026)*12+MONTH(C856)-8,""))</f>
        <v/>
      </c>
      <c r="T856">
        <f>IF(AND(A856="مصروف",R856&gt;0,I856="موافق",S856&lt;&gt;"",H856&lt;&gt;""),N(G856),0)</f>
        <v/>
      </c>
    </row>
    <row r="857">
      <c r="A857" s="19" t="n"/>
      <c r="B857" s="20">
        <f>IF(A857="","",IF(R857=0,"⚠ أضف سطر عهدة أولًا","BDR-"&amp;TEXT(R857,"000")))</f>
        <v/>
      </c>
      <c r="C857" s="21" t="n"/>
      <c r="D857" s="20">
        <f>IF(C857="","",IF(S857="","خارج السنة المالية",INDEX(القوائم!$D$2:$D$13,S857)))</f>
        <v/>
      </c>
      <c r="E857" s="22" t="n"/>
      <c r="F857" s="23" t="n"/>
      <c r="G857" s="23" t="n"/>
      <c r="H857" s="22" t="n"/>
      <c r="I857" s="19" t="n"/>
      <c r="J857" s="21" t="n"/>
      <c r="K857" s="19" t="n"/>
      <c r="L857" s="19" t="n"/>
      <c r="M857" s="21" t="n"/>
      <c r="N857" s="22" t="n"/>
      <c r="O857" s="24">
        <f>IF(A857&lt;&gt;"عهدة","",SUMIFS($G$8:$G$5007,$B$8:$B$5007,B857,$A$8:$A$5007,"مصروف",$I$8:$I$5007,"&lt;&gt;مرفوض"))</f>
        <v/>
      </c>
      <c r="P857" s="25">
        <f>IF(A857&lt;&gt;"عهدة","",N(F857)-O857)</f>
        <v/>
      </c>
      <c r="Q857" s="26">
        <f>IF(A857="","",IF(A857="عهدة",IF(N(F857)=0,"⚠ أدخل قيمة العهدة",IF(P857&lt;0,"⛔ عجز / زيادة مصروفات "&amp;TEXT(-P857,"#,##0"),IF(COUNTIFS($B$8:$B$5007,B857,$A$8:$A$5007,"مصروف",$I$8:$I$5007,"&lt;&gt;مرفوض",$K$8:$K$5007,"&lt;&gt;نعم")&gt;0,"⚠ "&amp;COUNTIFS($B$8:$B$5007,B857,$A$8:$A$5007,"مصروف",$I$8:$I$5007,"&lt;&gt;مرفوض",$K$8:$K$5007,"&lt;&gt;نعم")&amp;" مصروف غير مسوى",IF(L857="تمت التسوية",IF(P857=0,"✔ متوازنة وتمت التسوية","✔ تمت التسوية – متبقي "&amp;TEXT(P857,"#,##0")),IF(P857&gt;0,"متبقي "&amp;TEXT(P857,"#,##0"),"✔ متوازنة"))))),IF(R857=0,"⚠ أضف سطر عهدة أولًا",IF(OR(C857="",N(G857)=0),"⚠ أكمل التاريخ والقيمة",IF(S857="","⚠ التاريخ خارج السنة المالية",IF(H857="","⚠ اختر بند الموازنة",IF(I857="مرفوض","✖ مرفوض من المدير",IF(I857&lt;&gt;"موافق","⏳ بانتظار موافقة المدير",IF(K857&lt;&gt;"نعم","⚠ غير مسوى مع الحسابات","✔ معتمد ومسوى")))))))))</f>
        <v/>
      </c>
      <c r="R857">
        <f>N(R856)+IF(A857="عهدة",1,0)</f>
        <v/>
      </c>
      <c r="S857">
        <f>IF(C857="","",IF(AND(C857&gt;=DATE(2026,9,1),C857&lt;=DATE(2027,8,31)),(YEAR(C857)-2026)*12+MONTH(C857)-8,""))</f>
        <v/>
      </c>
      <c r="T857">
        <f>IF(AND(A857="مصروف",R857&gt;0,I857="موافق",S857&lt;&gt;"",H857&lt;&gt;""),N(G857),0)</f>
        <v/>
      </c>
    </row>
    <row r="858">
      <c r="A858" s="19" t="n"/>
      <c r="B858" s="20">
        <f>IF(A858="","",IF(R858=0,"⚠ أضف سطر عهدة أولًا","BDR-"&amp;TEXT(R858,"000")))</f>
        <v/>
      </c>
      <c r="C858" s="21" t="n"/>
      <c r="D858" s="20">
        <f>IF(C858="","",IF(S858="","خارج السنة المالية",INDEX(القوائم!$D$2:$D$13,S858)))</f>
        <v/>
      </c>
      <c r="E858" s="22" t="n"/>
      <c r="F858" s="23" t="n"/>
      <c r="G858" s="23" t="n"/>
      <c r="H858" s="22" t="n"/>
      <c r="I858" s="19" t="n"/>
      <c r="J858" s="21" t="n"/>
      <c r="K858" s="19" t="n"/>
      <c r="L858" s="19" t="n"/>
      <c r="M858" s="21" t="n"/>
      <c r="N858" s="22" t="n"/>
      <c r="O858" s="24">
        <f>IF(A858&lt;&gt;"عهدة","",SUMIFS($G$8:$G$5007,$B$8:$B$5007,B858,$A$8:$A$5007,"مصروف",$I$8:$I$5007,"&lt;&gt;مرفوض"))</f>
        <v/>
      </c>
      <c r="P858" s="25">
        <f>IF(A858&lt;&gt;"عهدة","",N(F858)-O858)</f>
        <v/>
      </c>
      <c r="Q858" s="26">
        <f>IF(A858="","",IF(A858="عهدة",IF(N(F858)=0,"⚠ أدخل قيمة العهدة",IF(P858&lt;0,"⛔ عجز / زيادة مصروفات "&amp;TEXT(-P858,"#,##0"),IF(COUNTIFS($B$8:$B$5007,B858,$A$8:$A$5007,"مصروف",$I$8:$I$5007,"&lt;&gt;مرفوض",$K$8:$K$5007,"&lt;&gt;نعم")&gt;0,"⚠ "&amp;COUNTIFS($B$8:$B$5007,B858,$A$8:$A$5007,"مصروف",$I$8:$I$5007,"&lt;&gt;مرفوض",$K$8:$K$5007,"&lt;&gt;نعم")&amp;" مصروف غير مسوى",IF(L858="تمت التسوية",IF(P858=0,"✔ متوازنة وتمت التسوية","✔ تمت التسوية – متبقي "&amp;TEXT(P858,"#,##0")),IF(P858&gt;0,"متبقي "&amp;TEXT(P858,"#,##0"),"✔ متوازنة"))))),IF(R858=0,"⚠ أضف سطر عهدة أولًا",IF(OR(C858="",N(G858)=0),"⚠ أكمل التاريخ والقيمة",IF(S858="","⚠ التاريخ خارج السنة المالية",IF(H858="","⚠ اختر بند الموازنة",IF(I858="مرفوض","✖ مرفوض من المدير",IF(I858&lt;&gt;"موافق","⏳ بانتظار موافقة المدير",IF(K858&lt;&gt;"نعم","⚠ غير مسوى مع الحسابات","✔ معتمد ومسوى")))))))))</f>
        <v/>
      </c>
      <c r="R858">
        <f>N(R857)+IF(A858="عهدة",1,0)</f>
        <v/>
      </c>
      <c r="S858">
        <f>IF(C858="","",IF(AND(C858&gt;=DATE(2026,9,1),C858&lt;=DATE(2027,8,31)),(YEAR(C858)-2026)*12+MONTH(C858)-8,""))</f>
        <v/>
      </c>
      <c r="T858">
        <f>IF(AND(A858="مصروف",R858&gt;0,I858="موافق",S858&lt;&gt;"",H858&lt;&gt;""),N(G858),0)</f>
        <v/>
      </c>
    </row>
    <row r="859">
      <c r="A859" s="19" t="n"/>
      <c r="B859" s="20">
        <f>IF(A859="","",IF(R859=0,"⚠ أضف سطر عهدة أولًا","BDR-"&amp;TEXT(R859,"000")))</f>
        <v/>
      </c>
      <c r="C859" s="21" t="n"/>
      <c r="D859" s="20">
        <f>IF(C859="","",IF(S859="","خارج السنة المالية",INDEX(القوائم!$D$2:$D$13,S859)))</f>
        <v/>
      </c>
      <c r="E859" s="22" t="n"/>
      <c r="F859" s="23" t="n"/>
      <c r="G859" s="23" t="n"/>
      <c r="H859" s="22" t="n"/>
      <c r="I859" s="19" t="n"/>
      <c r="J859" s="21" t="n"/>
      <c r="K859" s="19" t="n"/>
      <c r="L859" s="19" t="n"/>
      <c r="M859" s="21" t="n"/>
      <c r="N859" s="22" t="n"/>
      <c r="O859" s="24">
        <f>IF(A859&lt;&gt;"عهدة","",SUMIFS($G$8:$G$5007,$B$8:$B$5007,B859,$A$8:$A$5007,"مصروف",$I$8:$I$5007,"&lt;&gt;مرفوض"))</f>
        <v/>
      </c>
      <c r="P859" s="25">
        <f>IF(A859&lt;&gt;"عهدة","",N(F859)-O859)</f>
        <v/>
      </c>
      <c r="Q859" s="26">
        <f>IF(A859="","",IF(A859="عهدة",IF(N(F859)=0,"⚠ أدخل قيمة العهدة",IF(P859&lt;0,"⛔ عجز / زيادة مصروفات "&amp;TEXT(-P859,"#,##0"),IF(COUNTIFS($B$8:$B$5007,B859,$A$8:$A$5007,"مصروف",$I$8:$I$5007,"&lt;&gt;مرفوض",$K$8:$K$5007,"&lt;&gt;نعم")&gt;0,"⚠ "&amp;COUNTIFS($B$8:$B$5007,B859,$A$8:$A$5007,"مصروف",$I$8:$I$5007,"&lt;&gt;مرفوض",$K$8:$K$5007,"&lt;&gt;نعم")&amp;" مصروف غير مسوى",IF(L859="تمت التسوية",IF(P859=0,"✔ متوازنة وتمت التسوية","✔ تمت التسوية – متبقي "&amp;TEXT(P859,"#,##0")),IF(P859&gt;0,"متبقي "&amp;TEXT(P859,"#,##0"),"✔ متوازنة"))))),IF(R859=0,"⚠ أضف سطر عهدة أولًا",IF(OR(C859="",N(G859)=0),"⚠ أكمل التاريخ والقيمة",IF(S859="","⚠ التاريخ خارج السنة المالية",IF(H859="","⚠ اختر بند الموازنة",IF(I859="مرفوض","✖ مرفوض من المدير",IF(I859&lt;&gt;"موافق","⏳ بانتظار موافقة المدير",IF(K859&lt;&gt;"نعم","⚠ غير مسوى مع الحسابات","✔ معتمد ومسوى")))))))))</f>
        <v/>
      </c>
      <c r="R859">
        <f>N(R858)+IF(A859="عهدة",1,0)</f>
        <v/>
      </c>
      <c r="S859">
        <f>IF(C859="","",IF(AND(C859&gt;=DATE(2026,9,1),C859&lt;=DATE(2027,8,31)),(YEAR(C859)-2026)*12+MONTH(C859)-8,""))</f>
        <v/>
      </c>
      <c r="T859">
        <f>IF(AND(A859="مصروف",R859&gt;0,I859="موافق",S859&lt;&gt;"",H859&lt;&gt;""),N(G859),0)</f>
        <v/>
      </c>
    </row>
    <row r="860">
      <c r="A860" s="19" t="n"/>
      <c r="B860" s="20">
        <f>IF(A860="","",IF(R860=0,"⚠ أضف سطر عهدة أولًا","BDR-"&amp;TEXT(R860,"000")))</f>
        <v/>
      </c>
      <c r="C860" s="21" t="n"/>
      <c r="D860" s="20">
        <f>IF(C860="","",IF(S860="","خارج السنة المالية",INDEX(القوائم!$D$2:$D$13,S860)))</f>
        <v/>
      </c>
      <c r="E860" s="22" t="n"/>
      <c r="F860" s="23" t="n"/>
      <c r="G860" s="23" t="n"/>
      <c r="H860" s="22" t="n"/>
      <c r="I860" s="19" t="n"/>
      <c r="J860" s="21" t="n"/>
      <c r="K860" s="19" t="n"/>
      <c r="L860" s="19" t="n"/>
      <c r="M860" s="21" t="n"/>
      <c r="N860" s="22" t="n"/>
      <c r="O860" s="24">
        <f>IF(A860&lt;&gt;"عهدة","",SUMIFS($G$8:$G$5007,$B$8:$B$5007,B860,$A$8:$A$5007,"مصروف",$I$8:$I$5007,"&lt;&gt;مرفوض"))</f>
        <v/>
      </c>
      <c r="P860" s="25">
        <f>IF(A860&lt;&gt;"عهدة","",N(F860)-O860)</f>
        <v/>
      </c>
      <c r="Q860" s="26">
        <f>IF(A860="","",IF(A860="عهدة",IF(N(F860)=0,"⚠ أدخل قيمة العهدة",IF(P860&lt;0,"⛔ عجز / زيادة مصروفات "&amp;TEXT(-P860,"#,##0"),IF(COUNTIFS($B$8:$B$5007,B860,$A$8:$A$5007,"مصروف",$I$8:$I$5007,"&lt;&gt;مرفوض",$K$8:$K$5007,"&lt;&gt;نعم")&gt;0,"⚠ "&amp;COUNTIFS($B$8:$B$5007,B860,$A$8:$A$5007,"مصروف",$I$8:$I$5007,"&lt;&gt;مرفوض",$K$8:$K$5007,"&lt;&gt;نعم")&amp;" مصروف غير مسوى",IF(L860="تمت التسوية",IF(P860=0,"✔ متوازنة وتمت التسوية","✔ تمت التسوية – متبقي "&amp;TEXT(P860,"#,##0")),IF(P860&gt;0,"متبقي "&amp;TEXT(P860,"#,##0"),"✔ متوازنة"))))),IF(R860=0,"⚠ أضف سطر عهدة أولًا",IF(OR(C860="",N(G860)=0),"⚠ أكمل التاريخ والقيمة",IF(S860="","⚠ التاريخ خارج السنة المالية",IF(H860="","⚠ اختر بند الموازنة",IF(I860="مرفوض","✖ مرفوض من المدير",IF(I860&lt;&gt;"موافق","⏳ بانتظار موافقة المدير",IF(K860&lt;&gt;"نعم","⚠ غير مسوى مع الحسابات","✔ معتمد ومسوى")))))))))</f>
        <v/>
      </c>
      <c r="R860">
        <f>N(R859)+IF(A860="عهدة",1,0)</f>
        <v/>
      </c>
      <c r="S860">
        <f>IF(C860="","",IF(AND(C860&gt;=DATE(2026,9,1),C860&lt;=DATE(2027,8,31)),(YEAR(C860)-2026)*12+MONTH(C860)-8,""))</f>
        <v/>
      </c>
      <c r="T860">
        <f>IF(AND(A860="مصروف",R860&gt;0,I860="موافق",S860&lt;&gt;"",H860&lt;&gt;""),N(G860),0)</f>
        <v/>
      </c>
    </row>
    <row r="861">
      <c r="A861" s="19" t="n"/>
      <c r="B861" s="20">
        <f>IF(A861="","",IF(R861=0,"⚠ أضف سطر عهدة أولًا","BDR-"&amp;TEXT(R861,"000")))</f>
        <v/>
      </c>
      <c r="C861" s="21" t="n"/>
      <c r="D861" s="20">
        <f>IF(C861="","",IF(S861="","خارج السنة المالية",INDEX(القوائم!$D$2:$D$13,S861)))</f>
        <v/>
      </c>
      <c r="E861" s="22" t="n"/>
      <c r="F861" s="23" t="n"/>
      <c r="G861" s="23" t="n"/>
      <c r="H861" s="22" t="n"/>
      <c r="I861" s="19" t="n"/>
      <c r="J861" s="21" t="n"/>
      <c r="K861" s="19" t="n"/>
      <c r="L861" s="19" t="n"/>
      <c r="M861" s="21" t="n"/>
      <c r="N861" s="22" t="n"/>
      <c r="O861" s="24">
        <f>IF(A861&lt;&gt;"عهدة","",SUMIFS($G$8:$G$5007,$B$8:$B$5007,B861,$A$8:$A$5007,"مصروف",$I$8:$I$5007,"&lt;&gt;مرفوض"))</f>
        <v/>
      </c>
      <c r="P861" s="25">
        <f>IF(A861&lt;&gt;"عهدة","",N(F861)-O861)</f>
        <v/>
      </c>
      <c r="Q861" s="26">
        <f>IF(A861="","",IF(A861="عهدة",IF(N(F861)=0,"⚠ أدخل قيمة العهدة",IF(P861&lt;0,"⛔ عجز / زيادة مصروفات "&amp;TEXT(-P861,"#,##0"),IF(COUNTIFS($B$8:$B$5007,B861,$A$8:$A$5007,"مصروف",$I$8:$I$5007,"&lt;&gt;مرفوض",$K$8:$K$5007,"&lt;&gt;نعم")&gt;0,"⚠ "&amp;COUNTIFS($B$8:$B$5007,B861,$A$8:$A$5007,"مصروف",$I$8:$I$5007,"&lt;&gt;مرفوض",$K$8:$K$5007,"&lt;&gt;نعم")&amp;" مصروف غير مسوى",IF(L861="تمت التسوية",IF(P861=0,"✔ متوازنة وتمت التسوية","✔ تمت التسوية – متبقي "&amp;TEXT(P861,"#,##0")),IF(P861&gt;0,"متبقي "&amp;TEXT(P861,"#,##0"),"✔ متوازنة"))))),IF(R861=0,"⚠ أضف سطر عهدة أولًا",IF(OR(C861="",N(G861)=0),"⚠ أكمل التاريخ والقيمة",IF(S861="","⚠ التاريخ خارج السنة المالية",IF(H861="","⚠ اختر بند الموازنة",IF(I861="مرفوض","✖ مرفوض من المدير",IF(I861&lt;&gt;"موافق","⏳ بانتظار موافقة المدير",IF(K861&lt;&gt;"نعم","⚠ غير مسوى مع الحسابات","✔ معتمد ومسوى")))))))))</f>
        <v/>
      </c>
      <c r="R861">
        <f>N(R860)+IF(A861="عهدة",1,0)</f>
        <v/>
      </c>
      <c r="S861">
        <f>IF(C861="","",IF(AND(C861&gt;=DATE(2026,9,1),C861&lt;=DATE(2027,8,31)),(YEAR(C861)-2026)*12+MONTH(C861)-8,""))</f>
        <v/>
      </c>
      <c r="T861">
        <f>IF(AND(A861="مصروف",R861&gt;0,I861="موافق",S861&lt;&gt;"",H861&lt;&gt;""),N(G861),0)</f>
        <v/>
      </c>
    </row>
    <row r="862">
      <c r="A862" s="19" t="n"/>
      <c r="B862" s="20">
        <f>IF(A862="","",IF(R862=0,"⚠ أضف سطر عهدة أولًا","BDR-"&amp;TEXT(R862,"000")))</f>
        <v/>
      </c>
      <c r="C862" s="21" t="n"/>
      <c r="D862" s="20">
        <f>IF(C862="","",IF(S862="","خارج السنة المالية",INDEX(القوائم!$D$2:$D$13,S862)))</f>
        <v/>
      </c>
      <c r="E862" s="22" t="n"/>
      <c r="F862" s="23" t="n"/>
      <c r="G862" s="23" t="n"/>
      <c r="H862" s="22" t="n"/>
      <c r="I862" s="19" t="n"/>
      <c r="J862" s="21" t="n"/>
      <c r="K862" s="19" t="n"/>
      <c r="L862" s="19" t="n"/>
      <c r="M862" s="21" t="n"/>
      <c r="N862" s="22" t="n"/>
      <c r="O862" s="24">
        <f>IF(A862&lt;&gt;"عهدة","",SUMIFS($G$8:$G$5007,$B$8:$B$5007,B862,$A$8:$A$5007,"مصروف",$I$8:$I$5007,"&lt;&gt;مرفوض"))</f>
        <v/>
      </c>
      <c r="P862" s="25">
        <f>IF(A862&lt;&gt;"عهدة","",N(F862)-O862)</f>
        <v/>
      </c>
      <c r="Q862" s="26">
        <f>IF(A862="","",IF(A862="عهدة",IF(N(F862)=0,"⚠ أدخل قيمة العهدة",IF(P862&lt;0,"⛔ عجز / زيادة مصروفات "&amp;TEXT(-P862,"#,##0"),IF(COUNTIFS($B$8:$B$5007,B862,$A$8:$A$5007,"مصروف",$I$8:$I$5007,"&lt;&gt;مرفوض",$K$8:$K$5007,"&lt;&gt;نعم")&gt;0,"⚠ "&amp;COUNTIFS($B$8:$B$5007,B862,$A$8:$A$5007,"مصروف",$I$8:$I$5007,"&lt;&gt;مرفوض",$K$8:$K$5007,"&lt;&gt;نعم")&amp;" مصروف غير مسوى",IF(L862="تمت التسوية",IF(P862=0,"✔ متوازنة وتمت التسوية","✔ تمت التسوية – متبقي "&amp;TEXT(P862,"#,##0")),IF(P862&gt;0,"متبقي "&amp;TEXT(P862,"#,##0"),"✔ متوازنة"))))),IF(R862=0,"⚠ أضف سطر عهدة أولًا",IF(OR(C862="",N(G862)=0),"⚠ أكمل التاريخ والقيمة",IF(S862="","⚠ التاريخ خارج السنة المالية",IF(H862="","⚠ اختر بند الموازنة",IF(I862="مرفوض","✖ مرفوض من المدير",IF(I862&lt;&gt;"موافق","⏳ بانتظار موافقة المدير",IF(K862&lt;&gt;"نعم","⚠ غير مسوى مع الحسابات","✔ معتمد ومسوى")))))))))</f>
        <v/>
      </c>
      <c r="R862">
        <f>N(R861)+IF(A862="عهدة",1,0)</f>
        <v/>
      </c>
      <c r="S862">
        <f>IF(C862="","",IF(AND(C862&gt;=DATE(2026,9,1),C862&lt;=DATE(2027,8,31)),(YEAR(C862)-2026)*12+MONTH(C862)-8,""))</f>
        <v/>
      </c>
      <c r="T862">
        <f>IF(AND(A862="مصروف",R862&gt;0,I862="موافق",S862&lt;&gt;"",H862&lt;&gt;""),N(G862),0)</f>
        <v/>
      </c>
    </row>
    <row r="863">
      <c r="A863" s="19" t="n"/>
      <c r="B863" s="20">
        <f>IF(A863="","",IF(R863=0,"⚠ أضف سطر عهدة أولًا","BDR-"&amp;TEXT(R863,"000")))</f>
        <v/>
      </c>
      <c r="C863" s="21" t="n"/>
      <c r="D863" s="20">
        <f>IF(C863="","",IF(S863="","خارج السنة المالية",INDEX(القوائم!$D$2:$D$13,S863)))</f>
        <v/>
      </c>
      <c r="E863" s="22" t="n"/>
      <c r="F863" s="23" t="n"/>
      <c r="G863" s="23" t="n"/>
      <c r="H863" s="22" t="n"/>
      <c r="I863" s="19" t="n"/>
      <c r="J863" s="21" t="n"/>
      <c r="K863" s="19" t="n"/>
      <c r="L863" s="19" t="n"/>
      <c r="M863" s="21" t="n"/>
      <c r="N863" s="22" t="n"/>
      <c r="O863" s="24">
        <f>IF(A863&lt;&gt;"عهدة","",SUMIFS($G$8:$G$5007,$B$8:$B$5007,B863,$A$8:$A$5007,"مصروف",$I$8:$I$5007,"&lt;&gt;مرفوض"))</f>
        <v/>
      </c>
      <c r="P863" s="25">
        <f>IF(A863&lt;&gt;"عهدة","",N(F863)-O863)</f>
        <v/>
      </c>
      <c r="Q863" s="26">
        <f>IF(A863="","",IF(A863="عهدة",IF(N(F863)=0,"⚠ أدخل قيمة العهدة",IF(P863&lt;0,"⛔ عجز / زيادة مصروفات "&amp;TEXT(-P863,"#,##0"),IF(COUNTIFS($B$8:$B$5007,B863,$A$8:$A$5007,"مصروف",$I$8:$I$5007,"&lt;&gt;مرفوض",$K$8:$K$5007,"&lt;&gt;نعم")&gt;0,"⚠ "&amp;COUNTIFS($B$8:$B$5007,B863,$A$8:$A$5007,"مصروف",$I$8:$I$5007,"&lt;&gt;مرفوض",$K$8:$K$5007,"&lt;&gt;نعم")&amp;" مصروف غير مسوى",IF(L863="تمت التسوية",IF(P863=0,"✔ متوازنة وتمت التسوية","✔ تمت التسوية – متبقي "&amp;TEXT(P863,"#,##0")),IF(P863&gt;0,"متبقي "&amp;TEXT(P863,"#,##0"),"✔ متوازنة"))))),IF(R863=0,"⚠ أضف سطر عهدة أولًا",IF(OR(C863="",N(G863)=0),"⚠ أكمل التاريخ والقيمة",IF(S863="","⚠ التاريخ خارج السنة المالية",IF(H863="","⚠ اختر بند الموازنة",IF(I863="مرفوض","✖ مرفوض من المدير",IF(I863&lt;&gt;"موافق","⏳ بانتظار موافقة المدير",IF(K863&lt;&gt;"نعم","⚠ غير مسوى مع الحسابات","✔ معتمد ومسوى")))))))))</f>
        <v/>
      </c>
      <c r="R863">
        <f>N(R862)+IF(A863="عهدة",1,0)</f>
        <v/>
      </c>
      <c r="S863">
        <f>IF(C863="","",IF(AND(C863&gt;=DATE(2026,9,1),C863&lt;=DATE(2027,8,31)),(YEAR(C863)-2026)*12+MONTH(C863)-8,""))</f>
        <v/>
      </c>
      <c r="T863">
        <f>IF(AND(A863="مصروف",R863&gt;0,I863="موافق",S863&lt;&gt;"",H863&lt;&gt;""),N(G863),0)</f>
        <v/>
      </c>
    </row>
    <row r="864">
      <c r="A864" s="19" t="n"/>
      <c r="B864" s="20">
        <f>IF(A864="","",IF(R864=0,"⚠ أضف سطر عهدة أولًا","BDR-"&amp;TEXT(R864,"000")))</f>
        <v/>
      </c>
      <c r="C864" s="21" t="n"/>
      <c r="D864" s="20">
        <f>IF(C864="","",IF(S864="","خارج السنة المالية",INDEX(القوائم!$D$2:$D$13,S864)))</f>
        <v/>
      </c>
      <c r="E864" s="22" t="n"/>
      <c r="F864" s="23" t="n"/>
      <c r="G864" s="23" t="n"/>
      <c r="H864" s="22" t="n"/>
      <c r="I864" s="19" t="n"/>
      <c r="J864" s="21" t="n"/>
      <c r="K864" s="19" t="n"/>
      <c r="L864" s="19" t="n"/>
      <c r="M864" s="21" t="n"/>
      <c r="N864" s="22" t="n"/>
      <c r="O864" s="24">
        <f>IF(A864&lt;&gt;"عهدة","",SUMIFS($G$8:$G$5007,$B$8:$B$5007,B864,$A$8:$A$5007,"مصروف",$I$8:$I$5007,"&lt;&gt;مرفوض"))</f>
        <v/>
      </c>
      <c r="P864" s="25">
        <f>IF(A864&lt;&gt;"عهدة","",N(F864)-O864)</f>
        <v/>
      </c>
      <c r="Q864" s="26">
        <f>IF(A864="","",IF(A864="عهدة",IF(N(F864)=0,"⚠ أدخل قيمة العهدة",IF(P864&lt;0,"⛔ عجز / زيادة مصروفات "&amp;TEXT(-P864,"#,##0"),IF(COUNTIFS($B$8:$B$5007,B864,$A$8:$A$5007,"مصروف",$I$8:$I$5007,"&lt;&gt;مرفوض",$K$8:$K$5007,"&lt;&gt;نعم")&gt;0,"⚠ "&amp;COUNTIFS($B$8:$B$5007,B864,$A$8:$A$5007,"مصروف",$I$8:$I$5007,"&lt;&gt;مرفوض",$K$8:$K$5007,"&lt;&gt;نعم")&amp;" مصروف غير مسوى",IF(L864="تمت التسوية",IF(P864=0,"✔ متوازنة وتمت التسوية","✔ تمت التسوية – متبقي "&amp;TEXT(P864,"#,##0")),IF(P864&gt;0,"متبقي "&amp;TEXT(P864,"#,##0"),"✔ متوازنة"))))),IF(R864=0,"⚠ أضف سطر عهدة أولًا",IF(OR(C864="",N(G864)=0),"⚠ أكمل التاريخ والقيمة",IF(S864="","⚠ التاريخ خارج السنة المالية",IF(H864="","⚠ اختر بند الموازنة",IF(I864="مرفوض","✖ مرفوض من المدير",IF(I864&lt;&gt;"موافق","⏳ بانتظار موافقة المدير",IF(K864&lt;&gt;"نعم","⚠ غير مسوى مع الحسابات","✔ معتمد ومسوى")))))))))</f>
        <v/>
      </c>
      <c r="R864">
        <f>N(R863)+IF(A864="عهدة",1,0)</f>
        <v/>
      </c>
      <c r="S864">
        <f>IF(C864="","",IF(AND(C864&gt;=DATE(2026,9,1),C864&lt;=DATE(2027,8,31)),(YEAR(C864)-2026)*12+MONTH(C864)-8,""))</f>
        <v/>
      </c>
      <c r="T864">
        <f>IF(AND(A864="مصروف",R864&gt;0,I864="موافق",S864&lt;&gt;"",H864&lt;&gt;""),N(G864),0)</f>
        <v/>
      </c>
    </row>
    <row r="865">
      <c r="A865" s="19" t="n"/>
      <c r="B865" s="20">
        <f>IF(A865="","",IF(R865=0,"⚠ أضف سطر عهدة أولًا","BDR-"&amp;TEXT(R865,"000")))</f>
        <v/>
      </c>
      <c r="C865" s="21" t="n"/>
      <c r="D865" s="20">
        <f>IF(C865="","",IF(S865="","خارج السنة المالية",INDEX(القوائم!$D$2:$D$13,S865)))</f>
        <v/>
      </c>
      <c r="E865" s="22" t="n"/>
      <c r="F865" s="23" t="n"/>
      <c r="G865" s="23" t="n"/>
      <c r="H865" s="22" t="n"/>
      <c r="I865" s="19" t="n"/>
      <c r="J865" s="21" t="n"/>
      <c r="K865" s="19" t="n"/>
      <c r="L865" s="19" t="n"/>
      <c r="M865" s="21" t="n"/>
      <c r="N865" s="22" t="n"/>
      <c r="O865" s="24">
        <f>IF(A865&lt;&gt;"عهدة","",SUMIFS($G$8:$G$5007,$B$8:$B$5007,B865,$A$8:$A$5007,"مصروف",$I$8:$I$5007,"&lt;&gt;مرفوض"))</f>
        <v/>
      </c>
      <c r="P865" s="25">
        <f>IF(A865&lt;&gt;"عهدة","",N(F865)-O865)</f>
        <v/>
      </c>
      <c r="Q865" s="26">
        <f>IF(A865="","",IF(A865="عهدة",IF(N(F865)=0,"⚠ أدخل قيمة العهدة",IF(P865&lt;0,"⛔ عجز / زيادة مصروفات "&amp;TEXT(-P865,"#,##0"),IF(COUNTIFS($B$8:$B$5007,B865,$A$8:$A$5007,"مصروف",$I$8:$I$5007,"&lt;&gt;مرفوض",$K$8:$K$5007,"&lt;&gt;نعم")&gt;0,"⚠ "&amp;COUNTIFS($B$8:$B$5007,B865,$A$8:$A$5007,"مصروف",$I$8:$I$5007,"&lt;&gt;مرفوض",$K$8:$K$5007,"&lt;&gt;نعم")&amp;" مصروف غير مسوى",IF(L865="تمت التسوية",IF(P865=0,"✔ متوازنة وتمت التسوية","✔ تمت التسوية – متبقي "&amp;TEXT(P865,"#,##0")),IF(P865&gt;0,"متبقي "&amp;TEXT(P865,"#,##0"),"✔ متوازنة"))))),IF(R865=0,"⚠ أضف سطر عهدة أولًا",IF(OR(C865="",N(G865)=0),"⚠ أكمل التاريخ والقيمة",IF(S865="","⚠ التاريخ خارج السنة المالية",IF(H865="","⚠ اختر بند الموازنة",IF(I865="مرفوض","✖ مرفوض من المدير",IF(I865&lt;&gt;"موافق","⏳ بانتظار موافقة المدير",IF(K865&lt;&gt;"نعم","⚠ غير مسوى مع الحسابات","✔ معتمد ومسوى")))))))))</f>
        <v/>
      </c>
      <c r="R865">
        <f>N(R864)+IF(A865="عهدة",1,0)</f>
        <v/>
      </c>
      <c r="S865">
        <f>IF(C865="","",IF(AND(C865&gt;=DATE(2026,9,1),C865&lt;=DATE(2027,8,31)),(YEAR(C865)-2026)*12+MONTH(C865)-8,""))</f>
        <v/>
      </c>
      <c r="T865">
        <f>IF(AND(A865="مصروف",R865&gt;0,I865="موافق",S865&lt;&gt;"",H865&lt;&gt;""),N(G865),0)</f>
        <v/>
      </c>
    </row>
    <row r="866">
      <c r="A866" s="19" t="n"/>
      <c r="B866" s="20">
        <f>IF(A866="","",IF(R866=0,"⚠ أضف سطر عهدة أولًا","BDR-"&amp;TEXT(R866,"000")))</f>
        <v/>
      </c>
      <c r="C866" s="21" t="n"/>
      <c r="D866" s="20">
        <f>IF(C866="","",IF(S866="","خارج السنة المالية",INDEX(القوائم!$D$2:$D$13,S866)))</f>
        <v/>
      </c>
      <c r="E866" s="22" t="n"/>
      <c r="F866" s="23" t="n"/>
      <c r="G866" s="23" t="n"/>
      <c r="H866" s="22" t="n"/>
      <c r="I866" s="19" t="n"/>
      <c r="J866" s="21" t="n"/>
      <c r="K866" s="19" t="n"/>
      <c r="L866" s="19" t="n"/>
      <c r="M866" s="21" t="n"/>
      <c r="N866" s="22" t="n"/>
      <c r="O866" s="24">
        <f>IF(A866&lt;&gt;"عهدة","",SUMIFS($G$8:$G$5007,$B$8:$B$5007,B866,$A$8:$A$5007,"مصروف",$I$8:$I$5007,"&lt;&gt;مرفوض"))</f>
        <v/>
      </c>
      <c r="P866" s="25">
        <f>IF(A866&lt;&gt;"عهدة","",N(F866)-O866)</f>
        <v/>
      </c>
      <c r="Q866" s="26">
        <f>IF(A866="","",IF(A866="عهدة",IF(N(F866)=0,"⚠ أدخل قيمة العهدة",IF(P866&lt;0,"⛔ عجز / زيادة مصروفات "&amp;TEXT(-P866,"#,##0"),IF(COUNTIFS($B$8:$B$5007,B866,$A$8:$A$5007,"مصروف",$I$8:$I$5007,"&lt;&gt;مرفوض",$K$8:$K$5007,"&lt;&gt;نعم")&gt;0,"⚠ "&amp;COUNTIFS($B$8:$B$5007,B866,$A$8:$A$5007,"مصروف",$I$8:$I$5007,"&lt;&gt;مرفوض",$K$8:$K$5007,"&lt;&gt;نعم")&amp;" مصروف غير مسوى",IF(L866="تمت التسوية",IF(P866=0,"✔ متوازنة وتمت التسوية","✔ تمت التسوية – متبقي "&amp;TEXT(P866,"#,##0")),IF(P866&gt;0,"متبقي "&amp;TEXT(P866,"#,##0"),"✔ متوازنة"))))),IF(R866=0,"⚠ أضف سطر عهدة أولًا",IF(OR(C866="",N(G866)=0),"⚠ أكمل التاريخ والقيمة",IF(S866="","⚠ التاريخ خارج السنة المالية",IF(H866="","⚠ اختر بند الموازنة",IF(I866="مرفوض","✖ مرفوض من المدير",IF(I866&lt;&gt;"موافق","⏳ بانتظار موافقة المدير",IF(K866&lt;&gt;"نعم","⚠ غير مسوى مع الحسابات","✔ معتمد ومسوى")))))))))</f>
        <v/>
      </c>
      <c r="R866">
        <f>N(R865)+IF(A866="عهدة",1,0)</f>
        <v/>
      </c>
      <c r="S866">
        <f>IF(C866="","",IF(AND(C866&gt;=DATE(2026,9,1),C866&lt;=DATE(2027,8,31)),(YEAR(C866)-2026)*12+MONTH(C866)-8,""))</f>
        <v/>
      </c>
      <c r="T866">
        <f>IF(AND(A866="مصروف",R866&gt;0,I866="موافق",S866&lt;&gt;"",H866&lt;&gt;""),N(G866),0)</f>
        <v/>
      </c>
    </row>
    <row r="867">
      <c r="A867" s="19" t="n"/>
      <c r="B867" s="20">
        <f>IF(A867="","",IF(R867=0,"⚠ أضف سطر عهدة أولًا","BDR-"&amp;TEXT(R867,"000")))</f>
        <v/>
      </c>
      <c r="C867" s="21" t="n"/>
      <c r="D867" s="20">
        <f>IF(C867="","",IF(S867="","خارج السنة المالية",INDEX(القوائم!$D$2:$D$13,S867)))</f>
        <v/>
      </c>
      <c r="E867" s="22" t="n"/>
      <c r="F867" s="23" t="n"/>
      <c r="G867" s="23" t="n"/>
      <c r="H867" s="22" t="n"/>
      <c r="I867" s="19" t="n"/>
      <c r="J867" s="21" t="n"/>
      <c r="K867" s="19" t="n"/>
      <c r="L867" s="19" t="n"/>
      <c r="M867" s="21" t="n"/>
      <c r="N867" s="22" t="n"/>
      <c r="O867" s="24">
        <f>IF(A867&lt;&gt;"عهدة","",SUMIFS($G$8:$G$5007,$B$8:$B$5007,B867,$A$8:$A$5007,"مصروف",$I$8:$I$5007,"&lt;&gt;مرفوض"))</f>
        <v/>
      </c>
      <c r="P867" s="25">
        <f>IF(A867&lt;&gt;"عهدة","",N(F867)-O867)</f>
        <v/>
      </c>
      <c r="Q867" s="26">
        <f>IF(A867="","",IF(A867="عهدة",IF(N(F867)=0,"⚠ أدخل قيمة العهدة",IF(P867&lt;0,"⛔ عجز / زيادة مصروفات "&amp;TEXT(-P867,"#,##0"),IF(COUNTIFS($B$8:$B$5007,B867,$A$8:$A$5007,"مصروف",$I$8:$I$5007,"&lt;&gt;مرفوض",$K$8:$K$5007,"&lt;&gt;نعم")&gt;0,"⚠ "&amp;COUNTIFS($B$8:$B$5007,B867,$A$8:$A$5007,"مصروف",$I$8:$I$5007,"&lt;&gt;مرفوض",$K$8:$K$5007,"&lt;&gt;نعم")&amp;" مصروف غير مسوى",IF(L867="تمت التسوية",IF(P867=0,"✔ متوازنة وتمت التسوية","✔ تمت التسوية – متبقي "&amp;TEXT(P867,"#,##0")),IF(P867&gt;0,"متبقي "&amp;TEXT(P867,"#,##0"),"✔ متوازنة"))))),IF(R867=0,"⚠ أضف سطر عهدة أولًا",IF(OR(C867="",N(G867)=0),"⚠ أكمل التاريخ والقيمة",IF(S867="","⚠ التاريخ خارج السنة المالية",IF(H867="","⚠ اختر بند الموازنة",IF(I867="مرفوض","✖ مرفوض من المدير",IF(I867&lt;&gt;"موافق","⏳ بانتظار موافقة المدير",IF(K867&lt;&gt;"نعم","⚠ غير مسوى مع الحسابات","✔ معتمد ومسوى")))))))))</f>
        <v/>
      </c>
      <c r="R867">
        <f>N(R866)+IF(A867="عهدة",1,0)</f>
        <v/>
      </c>
      <c r="S867">
        <f>IF(C867="","",IF(AND(C867&gt;=DATE(2026,9,1),C867&lt;=DATE(2027,8,31)),(YEAR(C867)-2026)*12+MONTH(C867)-8,""))</f>
        <v/>
      </c>
      <c r="T867">
        <f>IF(AND(A867="مصروف",R867&gt;0,I867="موافق",S867&lt;&gt;"",H867&lt;&gt;""),N(G867),0)</f>
        <v/>
      </c>
    </row>
    <row r="868">
      <c r="A868" s="19" t="n"/>
      <c r="B868" s="20">
        <f>IF(A868="","",IF(R868=0,"⚠ أضف سطر عهدة أولًا","BDR-"&amp;TEXT(R868,"000")))</f>
        <v/>
      </c>
      <c r="C868" s="21" t="n"/>
      <c r="D868" s="20">
        <f>IF(C868="","",IF(S868="","خارج السنة المالية",INDEX(القوائم!$D$2:$D$13,S868)))</f>
        <v/>
      </c>
      <c r="E868" s="22" t="n"/>
      <c r="F868" s="23" t="n"/>
      <c r="G868" s="23" t="n"/>
      <c r="H868" s="22" t="n"/>
      <c r="I868" s="19" t="n"/>
      <c r="J868" s="21" t="n"/>
      <c r="K868" s="19" t="n"/>
      <c r="L868" s="19" t="n"/>
      <c r="M868" s="21" t="n"/>
      <c r="N868" s="22" t="n"/>
      <c r="O868" s="24">
        <f>IF(A868&lt;&gt;"عهدة","",SUMIFS($G$8:$G$5007,$B$8:$B$5007,B868,$A$8:$A$5007,"مصروف",$I$8:$I$5007,"&lt;&gt;مرفوض"))</f>
        <v/>
      </c>
      <c r="P868" s="25">
        <f>IF(A868&lt;&gt;"عهدة","",N(F868)-O868)</f>
        <v/>
      </c>
      <c r="Q868" s="26">
        <f>IF(A868="","",IF(A868="عهدة",IF(N(F868)=0,"⚠ أدخل قيمة العهدة",IF(P868&lt;0,"⛔ عجز / زيادة مصروفات "&amp;TEXT(-P868,"#,##0"),IF(COUNTIFS($B$8:$B$5007,B868,$A$8:$A$5007,"مصروف",$I$8:$I$5007,"&lt;&gt;مرفوض",$K$8:$K$5007,"&lt;&gt;نعم")&gt;0,"⚠ "&amp;COUNTIFS($B$8:$B$5007,B868,$A$8:$A$5007,"مصروف",$I$8:$I$5007,"&lt;&gt;مرفوض",$K$8:$K$5007,"&lt;&gt;نعم")&amp;" مصروف غير مسوى",IF(L868="تمت التسوية",IF(P868=0,"✔ متوازنة وتمت التسوية","✔ تمت التسوية – متبقي "&amp;TEXT(P868,"#,##0")),IF(P868&gt;0,"متبقي "&amp;TEXT(P868,"#,##0"),"✔ متوازنة"))))),IF(R868=0,"⚠ أضف سطر عهدة أولًا",IF(OR(C868="",N(G868)=0),"⚠ أكمل التاريخ والقيمة",IF(S868="","⚠ التاريخ خارج السنة المالية",IF(H868="","⚠ اختر بند الموازنة",IF(I868="مرفوض","✖ مرفوض من المدير",IF(I868&lt;&gt;"موافق","⏳ بانتظار موافقة المدير",IF(K868&lt;&gt;"نعم","⚠ غير مسوى مع الحسابات","✔ معتمد ومسوى")))))))))</f>
        <v/>
      </c>
      <c r="R868">
        <f>N(R867)+IF(A868="عهدة",1,0)</f>
        <v/>
      </c>
      <c r="S868">
        <f>IF(C868="","",IF(AND(C868&gt;=DATE(2026,9,1),C868&lt;=DATE(2027,8,31)),(YEAR(C868)-2026)*12+MONTH(C868)-8,""))</f>
        <v/>
      </c>
      <c r="T868">
        <f>IF(AND(A868="مصروف",R868&gt;0,I868="موافق",S868&lt;&gt;"",H868&lt;&gt;""),N(G868),0)</f>
        <v/>
      </c>
    </row>
    <row r="869">
      <c r="A869" s="19" t="n"/>
      <c r="B869" s="20">
        <f>IF(A869="","",IF(R869=0,"⚠ أضف سطر عهدة أولًا","BDR-"&amp;TEXT(R869,"000")))</f>
        <v/>
      </c>
      <c r="C869" s="21" t="n"/>
      <c r="D869" s="20">
        <f>IF(C869="","",IF(S869="","خارج السنة المالية",INDEX(القوائم!$D$2:$D$13,S869)))</f>
        <v/>
      </c>
      <c r="E869" s="22" t="n"/>
      <c r="F869" s="23" t="n"/>
      <c r="G869" s="23" t="n"/>
      <c r="H869" s="22" t="n"/>
      <c r="I869" s="19" t="n"/>
      <c r="J869" s="21" t="n"/>
      <c r="K869" s="19" t="n"/>
      <c r="L869" s="19" t="n"/>
      <c r="M869" s="21" t="n"/>
      <c r="N869" s="22" t="n"/>
      <c r="O869" s="24">
        <f>IF(A869&lt;&gt;"عهدة","",SUMIFS($G$8:$G$5007,$B$8:$B$5007,B869,$A$8:$A$5007,"مصروف",$I$8:$I$5007,"&lt;&gt;مرفوض"))</f>
        <v/>
      </c>
      <c r="P869" s="25">
        <f>IF(A869&lt;&gt;"عهدة","",N(F869)-O869)</f>
        <v/>
      </c>
      <c r="Q869" s="26">
        <f>IF(A869="","",IF(A869="عهدة",IF(N(F869)=0,"⚠ أدخل قيمة العهدة",IF(P869&lt;0,"⛔ عجز / زيادة مصروفات "&amp;TEXT(-P869,"#,##0"),IF(COUNTIFS($B$8:$B$5007,B869,$A$8:$A$5007,"مصروف",$I$8:$I$5007,"&lt;&gt;مرفوض",$K$8:$K$5007,"&lt;&gt;نعم")&gt;0,"⚠ "&amp;COUNTIFS($B$8:$B$5007,B869,$A$8:$A$5007,"مصروف",$I$8:$I$5007,"&lt;&gt;مرفوض",$K$8:$K$5007,"&lt;&gt;نعم")&amp;" مصروف غير مسوى",IF(L869="تمت التسوية",IF(P869=0,"✔ متوازنة وتمت التسوية","✔ تمت التسوية – متبقي "&amp;TEXT(P869,"#,##0")),IF(P869&gt;0,"متبقي "&amp;TEXT(P869,"#,##0"),"✔ متوازنة"))))),IF(R869=0,"⚠ أضف سطر عهدة أولًا",IF(OR(C869="",N(G869)=0),"⚠ أكمل التاريخ والقيمة",IF(S869="","⚠ التاريخ خارج السنة المالية",IF(H869="","⚠ اختر بند الموازنة",IF(I869="مرفوض","✖ مرفوض من المدير",IF(I869&lt;&gt;"موافق","⏳ بانتظار موافقة المدير",IF(K869&lt;&gt;"نعم","⚠ غير مسوى مع الحسابات","✔ معتمد ومسوى")))))))))</f>
        <v/>
      </c>
      <c r="R869">
        <f>N(R868)+IF(A869="عهدة",1,0)</f>
        <v/>
      </c>
      <c r="S869">
        <f>IF(C869="","",IF(AND(C869&gt;=DATE(2026,9,1),C869&lt;=DATE(2027,8,31)),(YEAR(C869)-2026)*12+MONTH(C869)-8,""))</f>
        <v/>
      </c>
      <c r="T869">
        <f>IF(AND(A869="مصروف",R869&gt;0,I869="موافق",S869&lt;&gt;"",H869&lt;&gt;""),N(G869),0)</f>
        <v/>
      </c>
    </row>
    <row r="870">
      <c r="A870" s="19" t="n"/>
      <c r="B870" s="20">
        <f>IF(A870="","",IF(R870=0,"⚠ أضف سطر عهدة أولًا","BDR-"&amp;TEXT(R870,"000")))</f>
        <v/>
      </c>
      <c r="C870" s="21" t="n"/>
      <c r="D870" s="20">
        <f>IF(C870="","",IF(S870="","خارج السنة المالية",INDEX(القوائم!$D$2:$D$13,S870)))</f>
        <v/>
      </c>
      <c r="E870" s="22" t="n"/>
      <c r="F870" s="23" t="n"/>
      <c r="G870" s="23" t="n"/>
      <c r="H870" s="22" t="n"/>
      <c r="I870" s="19" t="n"/>
      <c r="J870" s="21" t="n"/>
      <c r="K870" s="19" t="n"/>
      <c r="L870" s="19" t="n"/>
      <c r="M870" s="21" t="n"/>
      <c r="N870" s="22" t="n"/>
      <c r="O870" s="24">
        <f>IF(A870&lt;&gt;"عهدة","",SUMIFS($G$8:$G$5007,$B$8:$B$5007,B870,$A$8:$A$5007,"مصروف",$I$8:$I$5007,"&lt;&gt;مرفوض"))</f>
        <v/>
      </c>
      <c r="P870" s="25">
        <f>IF(A870&lt;&gt;"عهدة","",N(F870)-O870)</f>
        <v/>
      </c>
      <c r="Q870" s="26">
        <f>IF(A870="","",IF(A870="عهدة",IF(N(F870)=0,"⚠ أدخل قيمة العهدة",IF(P870&lt;0,"⛔ عجز / زيادة مصروفات "&amp;TEXT(-P870,"#,##0"),IF(COUNTIFS($B$8:$B$5007,B870,$A$8:$A$5007,"مصروف",$I$8:$I$5007,"&lt;&gt;مرفوض",$K$8:$K$5007,"&lt;&gt;نعم")&gt;0,"⚠ "&amp;COUNTIFS($B$8:$B$5007,B870,$A$8:$A$5007,"مصروف",$I$8:$I$5007,"&lt;&gt;مرفوض",$K$8:$K$5007,"&lt;&gt;نعم")&amp;" مصروف غير مسوى",IF(L870="تمت التسوية",IF(P870=0,"✔ متوازنة وتمت التسوية","✔ تمت التسوية – متبقي "&amp;TEXT(P870,"#,##0")),IF(P870&gt;0,"متبقي "&amp;TEXT(P870,"#,##0"),"✔ متوازنة"))))),IF(R870=0,"⚠ أضف سطر عهدة أولًا",IF(OR(C870="",N(G870)=0),"⚠ أكمل التاريخ والقيمة",IF(S870="","⚠ التاريخ خارج السنة المالية",IF(H870="","⚠ اختر بند الموازنة",IF(I870="مرفوض","✖ مرفوض من المدير",IF(I870&lt;&gt;"موافق","⏳ بانتظار موافقة المدير",IF(K870&lt;&gt;"نعم","⚠ غير مسوى مع الحسابات","✔ معتمد ومسوى")))))))))</f>
        <v/>
      </c>
      <c r="R870">
        <f>N(R869)+IF(A870="عهدة",1,0)</f>
        <v/>
      </c>
      <c r="S870">
        <f>IF(C870="","",IF(AND(C870&gt;=DATE(2026,9,1),C870&lt;=DATE(2027,8,31)),(YEAR(C870)-2026)*12+MONTH(C870)-8,""))</f>
        <v/>
      </c>
      <c r="T870">
        <f>IF(AND(A870="مصروف",R870&gt;0,I870="موافق",S870&lt;&gt;"",H870&lt;&gt;""),N(G870),0)</f>
        <v/>
      </c>
    </row>
    <row r="871">
      <c r="A871" s="19" t="n"/>
      <c r="B871" s="20">
        <f>IF(A871="","",IF(R871=0,"⚠ أضف سطر عهدة أولًا","BDR-"&amp;TEXT(R871,"000")))</f>
        <v/>
      </c>
      <c r="C871" s="21" t="n"/>
      <c r="D871" s="20">
        <f>IF(C871="","",IF(S871="","خارج السنة المالية",INDEX(القوائم!$D$2:$D$13,S871)))</f>
        <v/>
      </c>
      <c r="E871" s="22" t="n"/>
      <c r="F871" s="23" t="n"/>
      <c r="G871" s="23" t="n"/>
      <c r="H871" s="22" t="n"/>
      <c r="I871" s="19" t="n"/>
      <c r="J871" s="21" t="n"/>
      <c r="K871" s="19" t="n"/>
      <c r="L871" s="19" t="n"/>
      <c r="M871" s="21" t="n"/>
      <c r="N871" s="22" t="n"/>
      <c r="O871" s="24">
        <f>IF(A871&lt;&gt;"عهدة","",SUMIFS($G$8:$G$5007,$B$8:$B$5007,B871,$A$8:$A$5007,"مصروف",$I$8:$I$5007,"&lt;&gt;مرفوض"))</f>
        <v/>
      </c>
      <c r="P871" s="25">
        <f>IF(A871&lt;&gt;"عهدة","",N(F871)-O871)</f>
        <v/>
      </c>
      <c r="Q871" s="26">
        <f>IF(A871="","",IF(A871="عهدة",IF(N(F871)=0,"⚠ أدخل قيمة العهدة",IF(P871&lt;0,"⛔ عجز / زيادة مصروفات "&amp;TEXT(-P871,"#,##0"),IF(COUNTIFS($B$8:$B$5007,B871,$A$8:$A$5007,"مصروف",$I$8:$I$5007,"&lt;&gt;مرفوض",$K$8:$K$5007,"&lt;&gt;نعم")&gt;0,"⚠ "&amp;COUNTIFS($B$8:$B$5007,B871,$A$8:$A$5007,"مصروف",$I$8:$I$5007,"&lt;&gt;مرفوض",$K$8:$K$5007,"&lt;&gt;نعم")&amp;" مصروف غير مسوى",IF(L871="تمت التسوية",IF(P871=0,"✔ متوازنة وتمت التسوية","✔ تمت التسوية – متبقي "&amp;TEXT(P871,"#,##0")),IF(P871&gt;0,"متبقي "&amp;TEXT(P871,"#,##0"),"✔ متوازنة"))))),IF(R871=0,"⚠ أضف سطر عهدة أولًا",IF(OR(C871="",N(G871)=0),"⚠ أكمل التاريخ والقيمة",IF(S871="","⚠ التاريخ خارج السنة المالية",IF(H871="","⚠ اختر بند الموازنة",IF(I871="مرفوض","✖ مرفوض من المدير",IF(I871&lt;&gt;"موافق","⏳ بانتظار موافقة المدير",IF(K871&lt;&gt;"نعم","⚠ غير مسوى مع الحسابات","✔ معتمد ومسوى")))))))))</f>
        <v/>
      </c>
      <c r="R871">
        <f>N(R870)+IF(A871="عهدة",1,0)</f>
        <v/>
      </c>
      <c r="S871">
        <f>IF(C871="","",IF(AND(C871&gt;=DATE(2026,9,1),C871&lt;=DATE(2027,8,31)),(YEAR(C871)-2026)*12+MONTH(C871)-8,""))</f>
        <v/>
      </c>
      <c r="T871">
        <f>IF(AND(A871="مصروف",R871&gt;0,I871="موافق",S871&lt;&gt;"",H871&lt;&gt;""),N(G871),0)</f>
        <v/>
      </c>
    </row>
    <row r="872">
      <c r="A872" s="19" t="n"/>
      <c r="B872" s="20">
        <f>IF(A872="","",IF(R872=0,"⚠ أضف سطر عهدة أولًا","BDR-"&amp;TEXT(R872,"000")))</f>
        <v/>
      </c>
      <c r="C872" s="21" t="n"/>
      <c r="D872" s="20">
        <f>IF(C872="","",IF(S872="","خارج السنة المالية",INDEX(القوائم!$D$2:$D$13,S872)))</f>
        <v/>
      </c>
      <c r="E872" s="22" t="n"/>
      <c r="F872" s="23" t="n"/>
      <c r="G872" s="23" t="n"/>
      <c r="H872" s="22" t="n"/>
      <c r="I872" s="19" t="n"/>
      <c r="J872" s="21" t="n"/>
      <c r="K872" s="19" t="n"/>
      <c r="L872" s="19" t="n"/>
      <c r="M872" s="21" t="n"/>
      <c r="N872" s="22" t="n"/>
      <c r="O872" s="24">
        <f>IF(A872&lt;&gt;"عهدة","",SUMIFS($G$8:$G$5007,$B$8:$B$5007,B872,$A$8:$A$5007,"مصروف",$I$8:$I$5007,"&lt;&gt;مرفوض"))</f>
        <v/>
      </c>
      <c r="P872" s="25">
        <f>IF(A872&lt;&gt;"عهدة","",N(F872)-O872)</f>
        <v/>
      </c>
      <c r="Q872" s="26">
        <f>IF(A872="","",IF(A872="عهدة",IF(N(F872)=0,"⚠ أدخل قيمة العهدة",IF(P872&lt;0,"⛔ عجز / زيادة مصروفات "&amp;TEXT(-P872,"#,##0"),IF(COUNTIFS($B$8:$B$5007,B872,$A$8:$A$5007,"مصروف",$I$8:$I$5007,"&lt;&gt;مرفوض",$K$8:$K$5007,"&lt;&gt;نعم")&gt;0,"⚠ "&amp;COUNTIFS($B$8:$B$5007,B872,$A$8:$A$5007,"مصروف",$I$8:$I$5007,"&lt;&gt;مرفوض",$K$8:$K$5007,"&lt;&gt;نعم")&amp;" مصروف غير مسوى",IF(L872="تمت التسوية",IF(P872=0,"✔ متوازنة وتمت التسوية","✔ تمت التسوية – متبقي "&amp;TEXT(P872,"#,##0")),IF(P872&gt;0,"متبقي "&amp;TEXT(P872,"#,##0"),"✔ متوازنة"))))),IF(R872=0,"⚠ أضف سطر عهدة أولًا",IF(OR(C872="",N(G872)=0),"⚠ أكمل التاريخ والقيمة",IF(S872="","⚠ التاريخ خارج السنة المالية",IF(H872="","⚠ اختر بند الموازنة",IF(I872="مرفوض","✖ مرفوض من المدير",IF(I872&lt;&gt;"موافق","⏳ بانتظار موافقة المدير",IF(K872&lt;&gt;"نعم","⚠ غير مسوى مع الحسابات","✔ معتمد ومسوى")))))))))</f>
        <v/>
      </c>
      <c r="R872">
        <f>N(R871)+IF(A872="عهدة",1,0)</f>
        <v/>
      </c>
      <c r="S872">
        <f>IF(C872="","",IF(AND(C872&gt;=DATE(2026,9,1),C872&lt;=DATE(2027,8,31)),(YEAR(C872)-2026)*12+MONTH(C872)-8,""))</f>
        <v/>
      </c>
      <c r="T872">
        <f>IF(AND(A872="مصروف",R872&gt;0,I872="موافق",S872&lt;&gt;"",H872&lt;&gt;""),N(G872),0)</f>
        <v/>
      </c>
    </row>
    <row r="873">
      <c r="A873" s="19" t="n"/>
      <c r="B873" s="20">
        <f>IF(A873="","",IF(R873=0,"⚠ أضف سطر عهدة أولًا","BDR-"&amp;TEXT(R873,"000")))</f>
        <v/>
      </c>
      <c r="C873" s="21" t="n"/>
      <c r="D873" s="20">
        <f>IF(C873="","",IF(S873="","خارج السنة المالية",INDEX(القوائم!$D$2:$D$13,S873)))</f>
        <v/>
      </c>
      <c r="E873" s="22" t="n"/>
      <c r="F873" s="23" t="n"/>
      <c r="G873" s="23" t="n"/>
      <c r="H873" s="22" t="n"/>
      <c r="I873" s="19" t="n"/>
      <c r="J873" s="21" t="n"/>
      <c r="K873" s="19" t="n"/>
      <c r="L873" s="19" t="n"/>
      <c r="M873" s="21" t="n"/>
      <c r="N873" s="22" t="n"/>
      <c r="O873" s="24">
        <f>IF(A873&lt;&gt;"عهدة","",SUMIFS($G$8:$G$5007,$B$8:$B$5007,B873,$A$8:$A$5007,"مصروف",$I$8:$I$5007,"&lt;&gt;مرفوض"))</f>
        <v/>
      </c>
      <c r="P873" s="25">
        <f>IF(A873&lt;&gt;"عهدة","",N(F873)-O873)</f>
        <v/>
      </c>
      <c r="Q873" s="26">
        <f>IF(A873="","",IF(A873="عهدة",IF(N(F873)=0,"⚠ أدخل قيمة العهدة",IF(P873&lt;0,"⛔ عجز / زيادة مصروفات "&amp;TEXT(-P873,"#,##0"),IF(COUNTIFS($B$8:$B$5007,B873,$A$8:$A$5007,"مصروف",$I$8:$I$5007,"&lt;&gt;مرفوض",$K$8:$K$5007,"&lt;&gt;نعم")&gt;0,"⚠ "&amp;COUNTIFS($B$8:$B$5007,B873,$A$8:$A$5007,"مصروف",$I$8:$I$5007,"&lt;&gt;مرفوض",$K$8:$K$5007,"&lt;&gt;نعم")&amp;" مصروف غير مسوى",IF(L873="تمت التسوية",IF(P873=0,"✔ متوازنة وتمت التسوية","✔ تمت التسوية – متبقي "&amp;TEXT(P873,"#,##0")),IF(P873&gt;0,"متبقي "&amp;TEXT(P873,"#,##0"),"✔ متوازنة"))))),IF(R873=0,"⚠ أضف سطر عهدة أولًا",IF(OR(C873="",N(G873)=0),"⚠ أكمل التاريخ والقيمة",IF(S873="","⚠ التاريخ خارج السنة المالية",IF(H873="","⚠ اختر بند الموازنة",IF(I873="مرفوض","✖ مرفوض من المدير",IF(I873&lt;&gt;"موافق","⏳ بانتظار موافقة المدير",IF(K873&lt;&gt;"نعم","⚠ غير مسوى مع الحسابات","✔ معتمد ومسوى")))))))))</f>
        <v/>
      </c>
      <c r="R873">
        <f>N(R872)+IF(A873="عهدة",1,0)</f>
        <v/>
      </c>
      <c r="S873">
        <f>IF(C873="","",IF(AND(C873&gt;=DATE(2026,9,1),C873&lt;=DATE(2027,8,31)),(YEAR(C873)-2026)*12+MONTH(C873)-8,""))</f>
        <v/>
      </c>
      <c r="T873">
        <f>IF(AND(A873="مصروف",R873&gt;0,I873="موافق",S873&lt;&gt;"",H873&lt;&gt;""),N(G873),0)</f>
        <v/>
      </c>
    </row>
    <row r="874">
      <c r="A874" s="19" t="n"/>
      <c r="B874" s="20">
        <f>IF(A874="","",IF(R874=0,"⚠ أضف سطر عهدة أولًا","BDR-"&amp;TEXT(R874,"000")))</f>
        <v/>
      </c>
      <c r="C874" s="21" t="n"/>
      <c r="D874" s="20">
        <f>IF(C874="","",IF(S874="","خارج السنة المالية",INDEX(القوائم!$D$2:$D$13,S874)))</f>
        <v/>
      </c>
      <c r="E874" s="22" t="n"/>
      <c r="F874" s="23" t="n"/>
      <c r="G874" s="23" t="n"/>
      <c r="H874" s="22" t="n"/>
      <c r="I874" s="19" t="n"/>
      <c r="J874" s="21" t="n"/>
      <c r="K874" s="19" t="n"/>
      <c r="L874" s="19" t="n"/>
      <c r="M874" s="21" t="n"/>
      <c r="N874" s="22" t="n"/>
      <c r="O874" s="24">
        <f>IF(A874&lt;&gt;"عهدة","",SUMIFS($G$8:$G$5007,$B$8:$B$5007,B874,$A$8:$A$5007,"مصروف",$I$8:$I$5007,"&lt;&gt;مرفوض"))</f>
        <v/>
      </c>
      <c r="P874" s="25">
        <f>IF(A874&lt;&gt;"عهدة","",N(F874)-O874)</f>
        <v/>
      </c>
      <c r="Q874" s="26">
        <f>IF(A874="","",IF(A874="عهدة",IF(N(F874)=0,"⚠ أدخل قيمة العهدة",IF(P874&lt;0,"⛔ عجز / زيادة مصروفات "&amp;TEXT(-P874,"#,##0"),IF(COUNTIFS($B$8:$B$5007,B874,$A$8:$A$5007,"مصروف",$I$8:$I$5007,"&lt;&gt;مرفوض",$K$8:$K$5007,"&lt;&gt;نعم")&gt;0,"⚠ "&amp;COUNTIFS($B$8:$B$5007,B874,$A$8:$A$5007,"مصروف",$I$8:$I$5007,"&lt;&gt;مرفوض",$K$8:$K$5007,"&lt;&gt;نعم")&amp;" مصروف غير مسوى",IF(L874="تمت التسوية",IF(P874=0,"✔ متوازنة وتمت التسوية","✔ تمت التسوية – متبقي "&amp;TEXT(P874,"#,##0")),IF(P874&gt;0,"متبقي "&amp;TEXT(P874,"#,##0"),"✔ متوازنة"))))),IF(R874=0,"⚠ أضف سطر عهدة أولًا",IF(OR(C874="",N(G874)=0),"⚠ أكمل التاريخ والقيمة",IF(S874="","⚠ التاريخ خارج السنة المالية",IF(H874="","⚠ اختر بند الموازنة",IF(I874="مرفوض","✖ مرفوض من المدير",IF(I874&lt;&gt;"موافق","⏳ بانتظار موافقة المدير",IF(K874&lt;&gt;"نعم","⚠ غير مسوى مع الحسابات","✔ معتمد ومسوى")))))))))</f>
        <v/>
      </c>
      <c r="R874">
        <f>N(R873)+IF(A874="عهدة",1,0)</f>
        <v/>
      </c>
      <c r="S874">
        <f>IF(C874="","",IF(AND(C874&gt;=DATE(2026,9,1),C874&lt;=DATE(2027,8,31)),(YEAR(C874)-2026)*12+MONTH(C874)-8,""))</f>
        <v/>
      </c>
      <c r="T874">
        <f>IF(AND(A874="مصروف",R874&gt;0,I874="موافق",S874&lt;&gt;"",H874&lt;&gt;""),N(G874),0)</f>
        <v/>
      </c>
    </row>
    <row r="875">
      <c r="A875" s="19" t="n"/>
      <c r="B875" s="20">
        <f>IF(A875="","",IF(R875=0,"⚠ أضف سطر عهدة أولًا","BDR-"&amp;TEXT(R875,"000")))</f>
        <v/>
      </c>
      <c r="C875" s="21" t="n"/>
      <c r="D875" s="20">
        <f>IF(C875="","",IF(S875="","خارج السنة المالية",INDEX(القوائم!$D$2:$D$13,S875)))</f>
        <v/>
      </c>
      <c r="E875" s="22" t="n"/>
      <c r="F875" s="23" t="n"/>
      <c r="G875" s="23" t="n"/>
      <c r="H875" s="22" t="n"/>
      <c r="I875" s="19" t="n"/>
      <c r="J875" s="21" t="n"/>
      <c r="K875" s="19" t="n"/>
      <c r="L875" s="19" t="n"/>
      <c r="M875" s="21" t="n"/>
      <c r="N875" s="22" t="n"/>
      <c r="O875" s="24">
        <f>IF(A875&lt;&gt;"عهدة","",SUMIFS($G$8:$G$5007,$B$8:$B$5007,B875,$A$8:$A$5007,"مصروف",$I$8:$I$5007,"&lt;&gt;مرفوض"))</f>
        <v/>
      </c>
      <c r="P875" s="25">
        <f>IF(A875&lt;&gt;"عهدة","",N(F875)-O875)</f>
        <v/>
      </c>
      <c r="Q875" s="26">
        <f>IF(A875="","",IF(A875="عهدة",IF(N(F875)=0,"⚠ أدخل قيمة العهدة",IF(P875&lt;0,"⛔ عجز / زيادة مصروفات "&amp;TEXT(-P875,"#,##0"),IF(COUNTIFS($B$8:$B$5007,B875,$A$8:$A$5007,"مصروف",$I$8:$I$5007,"&lt;&gt;مرفوض",$K$8:$K$5007,"&lt;&gt;نعم")&gt;0,"⚠ "&amp;COUNTIFS($B$8:$B$5007,B875,$A$8:$A$5007,"مصروف",$I$8:$I$5007,"&lt;&gt;مرفوض",$K$8:$K$5007,"&lt;&gt;نعم")&amp;" مصروف غير مسوى",IF(L875="تمت التسوية",IF(P875=0,"✔ متوازنة وتمت التسوية","✔ تمت التسوية – متبقي "&amp;TEXT(P875,"#,##0")),IF(P875&gt;0,"متبقي "&amp;TEXT(P875,"#,##0"),"✔ متوازنة"))))),IF(R875=0,"⚠ أضف سطر عهدة أولًا",IF(OR(C875="",N(G875)=0),"⚠ أكمل التاريخ والقيمة",IF(S875="","⚠ التاريخ خارج السنة المالية",IF(H875="","⚠ اختر بند الموازنة",IF(I875="مرفوض","✖ مرفوض من المدير",IF(I875&lt;&gt;"موافق","⏳ بانتظار موافقة المدير",IF(K875&lt;&gt;"نعم","⚠ غير مسوى مع الحسابات","✔ معتمد ومسوى")))))))))</f>
        <v/>
      </c>
      <c r="R875">
        <f>N(R874)+IF(A875="عهدة",1,0)</f>
        <v/>
      </c>
      <c r="S875">
        <f>IF(C875="","",IF(AND(C875&gt;=DATE(2026,9,1),C875&lt;=DATE(2027,8,31)),(YEAR(C875)-2026)*12+MONTH(C875)-8,""))</f>
        <v/>
      </c>
      <c r="T875">
        <f>IF(AND(A875="مصروف",R875&gt;0,I875="موافق",S875&lt;&gt;"",H875&lt;&gt;""),N(G875),0)</f>
        <v/>
      </c>
    </row>
    <row r="876">
      <c r="A876" s="19" t="n"/>
      <c r="B876" s="20">
        <f>IF(A876="","",IF(R876=0,"⚠ أضف سطر عهدة أولًا","BDR-"&amp;TEXT(R876,"000")))</f>
        <v/>
      </c>
      <c r="C876" s="21" t="n"/>
      <c r="D876" s="20">
        <f>IF(C876="","",IF(S876="","خارج السنة المالية",INDEX(القوائم!$D$2:$D$13,S876)))</f>
        <v/>
      </c>
      <c r="E876" s="22" t="n"/>
      <c r="F876" s="23" t="n"/>
      <c r="G876" s="23" t="n"/>
      <c r="H876" s="22" t="n"/>
      <c r="I876" s="19" t="n"/>
      <c r="J876" s="21" t="n"/>
      <c r="K876" s="19" t="n"/>
      <c r="L876" s="19" t="n"/>
      <c r="M876" s="21" t="n"/>
      <c r="N876" s="22" t="n"/>
      <c r="O876" s="24">
        <f>IF(A876&lt;&gt;"عهدة","",SUMIFS($G$8:$G$5007,$B$8:$B$5007,B876,$A$8:$A$5007,"مصروف",$I$8:$I$5007,"&lt;&gt;مرفوض"))</f>
        <v/>
      </c>
      <c r="P876" s="25">
        <f>IF(A876&lt;&gt;"عهدة","",N(F876)-O876)</f>
        <v/>
      </c>
      <c r="Q876" s="26">
        <f>IF(A876="","",IF(A876="عهدة",IF(N(F876)=0,"⚠ أدخل قيمة العهدة",IF(P876&lt;0,"⛔ عجز / زيادة مصروفات "&amp;TEXT(-P876,"#,##0"),IF(COUNTIFS($B$8:$B$5007,B876,$A$8:$A$5007,"مصروف",$I$8:$I$5007,"&lt;&gt;مرفوض",$K$8:$K$5007,"&lt;&gt;نعم")&gt;0,"⚠ "&amp;COUNTIFS($B$8:$B$5007,B876,$A$8:$A$5007,"مصروف",$I$8:$I$5007,"&lt;&gt;مرفوض",$K$8:$K$5007,"&lt;&gt;نعم")&amp;" مصروف غير مسوى",IF(L876="تمت التسوية",IF(P876=0,"✔ متوازنة وتمت التسوية","✔ تمت التسوية – متبقي "&amp;TEXT(P876,"#,##0")),IF(P876&gt;0,"متبقي "&amp;TEXT(P876,"#,##0"),"✔ متوازنة"))))),IF(R876=0,"⚠ أضف سطر عهدة أولًا",IF(OR(C876="",N(G876)=0),"⚠ أكمل التاريخ والقيمة",IF(S876="","⚠ التاريخ خارج السنة المالية",IF(H876="","⚠ اختر بند الموازنة",IF(I876="مرفوض","✖ مرفوض من المدير",IF(I876&lt;&gt;"موافق","⏳ بانتظار موافقة المدير",IF(K876&lt;&gt;"نعم","⚠ غير مسوى مع الحسابات","✔ معتمد ومسوى")))))))))</f>
        <v/>
      </c>
      <c r="R876">
        <f>N(R875)+IF(A876="عهدة",1,0)</f>
        <v/>
      </c>
      <c r="S876">
        <f>IF(C876="","",IF(AND(C876&gt;=DATE(2026,9,1),C876&lt;=DATE(2027,8,31)),(YEAR(C876)-2026)*12+MONTH(C876)-8,""))</f>
        <v/>
      </c>
      <c r="T876">
        <f>IF(AND(A876="مصروف",R876&gt;0,I876="موافق",S876&lt;&gt;"",H876&lt;&gt;""),N(G876),0)</f>
        <v/>
      </c>
    </row>
    <row r="877">
      <c r="A877" s="19" t="n"/>
      <c r="B877" s="20">
        <f>IF(A877="","",IF(R877=0,"⚠ أضف سطر عهدة أولًا","BDR-"&amp;TEXT(R877,"000")))</f>
        <v/>
      </c>
      <c r="C877" s="21" t="n"/>
      <c r="D877" s="20">
        <f>IF(C877="","",IF(S877="","خارج السنة المالية",INDEX(القوائم!$D$2:$D$13,S877)))</f>
        <v/>
      </c>
      <c r="E877" s="22" t="n"/>
      <c r="F877" s="23" t="n"/>
      <c r="G877" s="23" t="n"/>
      <c r="H877" s="22" t="n"/>
      <c r="I877" s="19" t="n"/>
      <c r="J877" s="21" t="n"/>
      <c r="K877" s="19" t="n"/>
      <c r="L877" s="19" t="n"/>
      <c r="M877" s="21" t="n"/>
      <c r="N877" s="22" t="n"/>
      <c r="O877" s="24">
        <f>IF(A877&lt;&gt;"عهدة","",SUMIFS($G$8:$G$5007,$B$8:$B$5007,B877,$A$8:$A$5007,"مصروف",$I$8:$I$5007,"&lt;&gt;مرفوض"))</f>
        <v/>
      </c>
      <c r="P877" s="25">
        <f>IF(A877&lt;&gt;"عهدة","",N(F877)-O877)</f>
        <v/>
      </c>
      <c r="Q877" s="26">
        <f>IF(A877="","",IF(A877="عهدة",IF(N(F877)=0,"⚠ أدخل قيمة العهدة",IF(P877&lt;0,"⛔ عجز / زيادة مصروفات "&amp;TEXT(-P877,"#,##0"),IF(COUNTIFS($B$8:$B$5007,B877,$A$8:$A$5007,"مصروف",$I$8:$I$5007,"&lt;&gt;مرفوض",$K$8:$K$5007,"&lt;&gt;نعم")&gt;0,"⚠ "&amp;COUNTIFS($B$8:$B$5007,B877,$A$8:$A$5007,"مصروف",$I$8:$I$5007,"&lt;&gt;مرفوض",$K$8:$K$5007,"&lt;&gt;نعم")&amp;" مصروف غير مسوى",IF(L877="تمت التسوية",IF(P877=0,"✔ متوازنة وتمت التسوية","✔ تمت التسوية – متبقي "&amp;TEXT(P877,"#,##0")),IF(P877&gt;0,"متبقي "&amp;TEXT(P877,"#,##0"),"✔ متوازنة"))))),IF(R877=0,"⚠ أضف سطر عهدة أولًا",IF(OR(C877="",N(G877)=0),"⚠ أكمل التاريخ والقيمة",IF(S877="","⚠ التاريخ خارج السنة المالية",IF(H877="","⚠ اختر بند الموازنة",IF(I877="مرفوض","✖ مرفوض من المدير",IF(I877&lt;&gt;"موافق","⏳ بانتظار موافقة المدير",IF(K877&lt;&gt;"نعم","⚠ غير مسوى مع الحسابات","✔ معتمد ومسوى")))))))))</f>
        <v/>
      </c>
      <c r="R877">
        <f>N(R876)+IF(A877="عهدة",1,0)</f>
        <v/>
      </c>
      <c r="S877">
        <f>IF(C877="","",IF(AND(C877&gt;=DATE(2026,9,1),C877&lt;=DATE(2027,8,31)),(YEAR(C877)-2026)*12+MONTH(C877)-8,""))</f>
        <v/>
      </c>
      <c r="T877">
        <f>IF(AND(A877="مصروف",R877&gt;0,I877="موافق",S877&lt;&gt;"",H877&lt;&gt;""),N(G877),0)</f>
        <v/>
      </c>
    </row>
    <row r="878">
      <c r="A878" s="19" t="n"/>
      <c r="B878" s="20">
        <f>IF(A878="","",IF(R878=0,"⚠ أضف سطر عهدة أولًا","BDR-"&amp;TEXT(R878,"000")))</f>
        <v/>
      </c>
      <c r="C878" s="21" t="n"/>
      <c r="D878" s="20">
        <f>IF(C878="","",IF(S878="","خارج السنة المالية",INDEX(القوائم!$D$2:$D$13,S878)))</f>
        <v/>
      </c>
      <c r="E878" s="22" t="n"/>
      <c r="F878" s="23" t="n"/>
      <c r="G878" s="23" t="n"/>
      <c r="H878" s="22" t="n"/>
      <c r="I878" s="19" t="n"/>
      <c r="J878" s="21" t="n"/>
      <c r="K878" s="19" t="n"/>
      <c r="L878" s="19" t="n"/>
      <c r="M878" s="21" t="n"/>
      <c r="N878" s="22" t="n"/>
      <c r="O878" s="24">
        <f>IF(A878&lt;&gt;"عهدة","",SUMIFS($G$8:$G$5007,$B$8:$B$5007,B878,$A$8:$A$5007,"مصروف",$I$8:$I$5007,"&lt;&gt;مرفوض"))</f>
        <v/>
      </c>
      <c r="P878" s="25">
        <f>IF(A878&lt;&gt;"عهدة","",N(F878)-O878)</f>
        <v/>
      </c>
      <c r="Q878" s="26">
        <f>IF(A878="","",IF(A878="عهدة",IF(N(F878)=0,"⚠ أدخل قيمة العهدة",IF(P878&lt;0,"⛔ عجز / زيادة مصروفات "&amp;TEXT(-P878,"#,##0"),IF(COUNTIFS($B$8:$B$5007,B878,$A$8:$A$5007,"مصروف",$I$8:$I$5007,"&lt;&gt;مرفوض",$K$8:$K$5007,"&lt;&gt;نعم")&gt;0,"⚠ "&amp;COUNTIFS($B$8:$B$5007,B878,$A$8:$A$5007,"مصروف",$I$8:$I$5007,"&lt;&gt;مرفوض",$K$8:$K$5007,"&lt;&gt;نعم")&amp;" مصروف غير مسوى",IF(L878="تمت التسوية",IF(P878=0,"✔ متوازنة وتمت التسوية","✔ تمت التسوية – متبقي "&amp;TEXT(P878,"#,##0")),IF(P878&gt;0,"متبقي "&amp;TEXT(P878,"#,##0"),"✔ متوازنة"))))),IF(R878=0,"⚠ أضف سطر عهدة أولًا",IF(OR(C878="",N(G878)=0),"⚠ أكمل التاريخ والقيمة",IF(S878="","⚠ التاريخ خارج السنة المالية",IF(H878="","⚠ اختر بند الموازنة",IF(I878="مرفوض","✖ مرفوض من المدير",IF(I878&lt;&gt;"موافق","⏳ بانتظار موافقة المدير",IF(K878&lt;&gt;"نعم","⚠ غير مسوى مع الحسابات","✔ معتمد ومسوى")))))))))</f>
        <v/>
      </c>
      <c r="R878">
        <f>N(R877)+IF(A878="عهدة",1,0)</f>
        <v/>
      </c>
      <c r="S878">
        <f>IF(C878="","",IF(AND(C878&gt;=DATE(2026,9,1),C878&lt;=DATE(2027,8,31)),(YEAR(C878)-2026)*12+MONTH(C878)-8,""))</f>
        <v/>
      </c>
      <c r="T878">
        <f>IF(AND(A878="مصروف",R878&gt;0,I878="موافق",S878&lt;&gt;"",H878&lt;&gt;""),N(G878),0)</f>
        <v/>
      </c>
    </row>
    <row r="879">
      <c r="A879" s="19" t="n"/>
      <c r="B879" s="20">
        <f>IF(A879="","",IF(R879=0,"⚠ أضف سطر عهدة أولًا","BDR-"&amp;TEXT(R879,"000")))</f>
        <v/>
      </c>
      <c r="C879" s="21" t="n"/>
      <c r="D879" s="20">
        <f>IF(C879="","",IF(S879="","خارج السنة المالية",INDEX(القوائم!$D$2:$D$13,S879)))</f>
        <v/>
      </c>
      <c r="E879" s="22" t="n"/>
      <c r="F879" s="23" t="n"/>
      <c r="G879" s="23" t="n"/>
      <c r="H879" s="22" t="n"/>
      <c r="I879" s="19" t="n"/>
      <c r="J879" s="21" t="n"/>
      <c r="K879" s="19" t="n"/>
      <c r="L879" s="19" t="n"/>
      <c r="M879" s="21" t="n"/>
      <c r="N879" s="22" t="n"/>
      <c r="O879" s="24">
        <f>IF(A879&lt;&gt;"عهدة","",SUMIFS($G$8:$G$5007,$B$8:$B$5007,B879,$A$8:$A$5007,"مصروف",$I$8:$I$5007,"&lt;&gt;مرفوض"))</f>
        <v/>
      </c>
      <c r="P879" s="25">
        <f>IF(A879&lt;&gt;"عهدة","",N(F879)-O879)</f>
        <v/>
      </c>
      <c r="Q879" s="26">
        <f>IF(A879="","",IF(A879="عهدة",IF(N(F879)=0,"⚠ أدخل قيمة العهدة",IF(P879&lt;0,"⛔ عجز / زيادة مصروفات "&amp;TEXT(-P879,"#,##0"),IF(COUNTIFS($B$8:$B$5007,B879,$A$8:$A$5007,"مصروف",$I$8:$I$5007,"&lt;&gt;مرفوض",$K$8:$K$5007,"&lt;&gt;نعم")&gt;0,"⚠ "&amp;COUNTIFS($B$8:$B$5007,B879,$A$8:$A$5007,"مصروف",$I$8:$I$5007,"&lt;&gt;مرفوض",$K$8:$K$5007,"&lt;&gt;نعم")&amp;" مصروف غير مسوى",IF(L879="تمت التسوية",IF(P879=0,"✔ متوازنة وتمت التسوية","✔ تمت التسوية – متبقي "&amp;TEXT(P879,"#,##0")),IF(P879&gt;0,"متبقي "&amp;TEXT(P879,"#,##0"),"✔ متوازنة"))))),IF(R879=0,"⚠ أضف سطر عهدة أولًا",IF(OR(C879="",N(G879)=0),"⚠ أكمل التاريخ والقيمة",IF(S879="","⚠ التاريخ خارج السنة المالية",IF(H879="","⚠ اختر بند الموازنة",IF(I879="مرفوض","✖ مرفوض من المدير",IF(I879&lt;&gt;"موافق","⏳ بانتظار موافقة المدير",IF(K879&lt;&gt;"نعم","⚠ غير مسوى مع الحسابات","✔ معتمد ومسوى")))))))))</f>
        <v/>
      </c>
      <c r="R879">
        <f>N(R878)+IF(A879="عهدة",1,0)</f>
        <v/>
      </c>
      <c r="S879">
        <f>IF(C879="","",IF(AND(C879&gt;=DATE(2026,9,1),C879&lt;=DATE(2027,8,31)),(YEAR(C879)-2026)*12+MONTH(C879)-8,""))</f>
        <v/>
      </c>
      <c r="T879">
        <f>IF(AND(A879="مصروف",R879&gt;0,I879="موافق",S879&lt;&gt;"",H879&lt;&gt;""),N(G879),0)</f>
        <v/>
      </c>
    </row>
    <row r="880">
      <c r="A880" s="19" t="n"/>
      <c r="B880" s="20">
        <f>IF(A880="","",IF(R880=0,"⚠ أضف سطر عهدة أولًا","BDR-"&amp;TEXT(R880,"000")))</f>
        <v/>
      </c>
      <c r="C880" s="21" t="n"/>
      <c r="D880" s="20">
        <f>IF(C880="","",IF(S880="","خارج السنة المالية",INDEX(القوائم!$D$2:$D$13,S880)))</f>
        <v/>
      </c>
      <c r="E880" s="22" t="n"/>
      <c r="F880" s="23" t="n"/>
      <c r="G880" s="23" t="n"/>
      <c r="H880" s="22" t="n"/>
      <c r="I880" s="19" t="n"/>
      <c r="J880" s="21" t="n"/>
      <c r="K880" s="19" t="n"/>
      <c r="L880" s="19" t="n"/>
      <c r="M880" s="21" t="n"/>
      <c r="N880" s="22" t="n"/>
      <c r="O880" s="24">
        <f>IF(A880&lt;&gt;"عهدة","",SUMIFS($G$8:$G$5007,$B$8:$B$5007,B880,$A$8:$A$5007,"مصروف",$I$8:$I$5007,"&lt;&gt;مرفوض"))</f>
        <v/>
      </c>
      <c r="P880" s="25">
        <f>IF(A880&lt;&gt;"عهدة","",N(F880)-O880)</f>
        <v/>
      </c>
      <c r="Q880" s="26">
        <f>IF(A880="","",IF(A880="عهدة",IF(N(F880)=0,"⚠ أدخل قيمة العهدة",IF(P880&lt;0,"⛔ عجز / زيادة مصروفات "&amp;TEXT(-P880,"#,##0"),IF(COUNTIFS($B$8:$B$5007,B880,$A$8:$A$5007,"مصروف",$I$8:$I$5007,"&lt;&gt;مرفوض",$K$8:$K$5007,"&lt;&gt;نعم")&gt;0,"⚠ "&amp;COUNTIFS($B$8:$B$5007,B880,$A$8:$A$5007,"مصروف",$I$8:$I$5007,"&lt;&gt;مرفوض",$K$8:$K$5007,"&lt;&gt;نعم")&amp;" مصروف غير مسوى",IF(L880="تمت التسوية",IF(P880=0,"✔ متوازنة وتمت التسوية","✔ تمت التسوية – متبقي "&amp;TEXT(P880,"#,##0")),IF(P880&gt;0,"متبقي "&amp;TEXT(P880,"#,##0"),"✔ متوازنة"))))),IF(R880=0,"⚠ أضف سطر عهدة أولًا",IF(OR(C880="",N(G880)=0),"⚠ أكمل التاريخ والقيمة",IF(S880="","⚠ التاريخ خارج السنة المالية",IF(H880="","⚠ اختر بند الموازنة",IF(I880="مرفوض","✖ مرفوض من المدير",IF(I880&lt;&gt;"موافق","⏳ بانتظار موافقة المدير",IF(K880&lt;&gt;"نعم","⚠ غير مسوى مع الحسابات","✔ معتمد ومسوى")))))))))</f>
        <v/>
      </c>
      <c r="R880">
        <f>N(R879)+IF(A880="عهدة",1,0)</f>
        <v/>
      </c>
      <c r="S880">
        <f>IF(C880="","",IF(AND(C880&gt;=DATE(2026,9,1),C880&lt;=DATE(2027,8,31)),(YEAR(C880)-2026)*12+MONTH(C880)-8,""))</f>
        <v/>
      </c>
      <c r="T880">
        <f>IF(AND(A880="مصروف",R880&gt;0,I880="موافق",S880&lt;&gt;"",H880&lt;&gt;""),N(G880),0)</f>
        <v/>
      </c>
    </row>
    <row r="881">
      <c r="A881" s="19" t="n"/>
      <c r="B881" s="20">
        <f>IF(A881="","",IF(R881=0,"⚠ أضف سطر عهدة أولًا","BDR-"&amp;TEXT(R881,"000")))</f>
        <v/>
      </c>
      <c r="C881" s="21" t="n"/>
      <c r="D881" s="20">
        <f>IF(C881="","",IF(S881="","خارج السنة المالية",INDEX(القوائم!$D$2:$D$13,S881)))</f>
        <v/>
      </c>
      <c r="E881" s="22" t="n"/>
      <c r="F881" s="23" t="n"/>
      <c r="G881" s="23" t="n"/>
      <c r="H881" s="22" t="n"/>
      <c r="I881" s="19" t="n"/>
      <c r="J881" s="21" t="n"/>
      <c r="K881" s="19" t="n"/>
      <c r="L881" s="19" t="n"/>
      <c r="M881" s="21" t="n"/>
      <c r="N881" s="22" t="n"/>
      <c r="O881" s="24">
        <f>IF(A881&lt;&gt;"عهدة","",SUMIFS($G$8:$G$5007,$B$8:$B$5007,B881,$A$8:$A$5007,"مصروف",$I$8:$I$5007,"&lt;&gt;مرفوض"))</f>
        <v/>
      </c>
      <c r="P881" s="25">
        <f>IF(A881&lt;&gt;"عهدة","",N(F881)-O881)</f>
        <v/>
      </c>
      <c r="Q881" s="26">
        <f>IF(A881="","",IF(A881="عهدة",IF(N(F881)=0,"⚠ أدخل قيمة العهدة",IF(P881&lt;0,"⛔ عجز / زيادة مصروفات "&amp;TEXT(-P881,"#,##0"),IF(COUNTIFS($B$8:$B$5007,B881,$A$8:$A$5007,"مصروف",$I$8:$I$5007,"&lt;&gt;مرفوض",$K$8:$K$5007,"&lt;&gt;نعم")&gt;0,"⚠ "&amp;COUNTIFS($B$8:$B$5007,B881,$A$8:$A$5007,"مصروف",$I$8:$I$5007,"&lt;&gt;مرفوض",$K$8:$K$5007,"&lt;&gt;نعم")&amp;" مصروف غير مسوى",IF(L881="تمت التسوية",IF(P881=0,"✔ متوازنة وتمت التسوية","✔ تمت التسوية – متبقي "&amp;TEXT(P881,"#,##0")),IF(P881&gt;0,"متبقي "&amp;TEXT(P881,"#,##0"),"✔ متوازنة"))))),IF(R881=0,"⚠ أضف سطر عهدة أولًا",IF(OR(C881="",N(G881)=0),"⚠ أكمل التاريخ والقيمة",IF(S881="","⚠ التاريخ خارج السنة المالية",IF(H881="","⚠ اختر بند الموازنة",IF(I881="مرفوض","✖ مرفوض من المدير",IF(I881&lt;&gt;"موافق","⏳ بانتظار موافقة المدير",IF(K881&lt;&gt;"نعم","⚠ غير مسوى مع الحسابات","✔ معتمد ومسوى")))))))))</f>
        <v/>
      </c>
      <c r="R881">
        <f>N(R880)+IF(A881="عهدة",1,0)</f>
        <v/>
      </c>
      <c r="S881">
        <f>IF(C881="","",IF(AND(C881&gt;=DATE(2026,9,1),C881&lt;=DATE(2027,8,31)),(YEAR(C881)-2026)*12+MONTH(C881)-8,""))</f>
        <v/>
      </c>
      <c r="T881">
        <f>IF(AND(A881="مصروف",R881&gt;0,I881="موافق",S881&lt;&gt;"",H881&lt;&gt;""),N(G881),0)</f>
        <v/>
      </c>
    </row>
    <row r="882">
      <c r="A882" s="19" t="n"/>
      <c r="B882" s="20">
        <f>IF(A882="","",IF(R882=0,"⚠ أضف سطر عهدة أولًا","BDR-"&amp;TEXT(R882,"000")))</f>
        <v/>
      </c>
      <c r="C882" s="21" t="n"/>
      <c r="D882" s="20">
        <f>IF(C882="","",IF(S882="","خارج السنة المالية",INDEX(القوائم!$D$2:$D$13,S882)))</f>
        <v/>
      </c>
      <c r="E882" s="22" t="n"/>
      <c r="F882" s="23" t="n"/>
      <c r="G882" s="23" t="n"/>
      <c r="H882" s="22" t="n"/>
      <c r="I882" s="19" t="n"/>
      <c r="J882" s="21" t="n"/>
      <c r="K882" s="19" t="n"/>
      <c r="L882" s="19" t="n"/>
      <c r="M882" s="21" t="n"/>
      <c r="N882" s="22" t="n"/>
      <c r="O882" s="24">
        <f>IF(A882&lt;&gt;"عهدة","",SUMIFS($G$8:$G$5007,$B$8:$B$5007,B882,$A$8:$A$5007,"مصروف",$I$8:$I$5007,"&lt;&gt;مرفوض"))</f>
        <v/>
      </c>
      <c r="P882" s="25">
        <f>IF(A882&lt;&gt;"عهدة","",N(F882)-O882)</f>
        <v/>
      </c>
      <c r="Q882" s="26">
        <f>IF(A882="","",IF(A882="عهدة",IF(N(F882)=0,"⚠ أدخل قيمة العهدة",IF(P882&lt;0,"⛔ عجز / زيادة مصروفات "&amp;TEXT(-P882,"#,##0"),IF(COUNTIFS($B$8:$B$5007,B882,$A$8:$A$5007,"مصروف",$I$8:$I$5007,"&lt;&gt;مرفوض",$K$8:$K$5007,"&lt;&gt;نعم")&gt;0,"⚠ "&amp;COUNTIFS($B$8:$B$5007,B882,$A$8:$A$5007,"مصروف",$I$8:$I$5007,"&lt;&gt;مرفوض",$K$8:$K$5007,"&lt;&gt;نعم")&amp;" مصروف غير مسوى",IF(L882="تمت التسوية",IF(P882=0,"✔ متوازنة وتمت التسوية","✔ تمت التسوية – متبقي "&amp;TEXT(P882,"#,##0")),IF(P882&gt;0,"متبقي "&amp;TEXT(P882,"#,##0"),"✔ متوازنة"))))),IF(R882=0,"⚠ أضف سطر عهدة أولًا",IF(OR(C882="",N(G882)=0),"⚠ أكمل التاريخ والقيمة",IF(S882="","⚠ التاريخ خارج السنة المالية",IF(H882="","⚠ اختر بند الموازنة",IF(I882="مرفوض","✖ مرفوض من المدير",IF(I882&lt;&gt;"موافق","⏳ بانتظار موافقة المدير",IF(K882&lt;&gt;"نعم","⚠ غير مسوى مع الحسابات","✔ معتمد ومسوى")))))))))</f>
        <v/>
      </c>
      <c r="R882">
        <f>N(R881)+IF(A882="عهدة",1,0)</f>
        <v/>
      </c>
      <c r="S882">
        <f>IF(C882="","",IF(AND(C882&gt;=DATE(2026,9,1),C882&lt;=DATE(2027,8,31)),(YEAR(C882)-2026)*12+MONTH(C882)-8,""))</f>
        <v/>
      </c>
      <c r="T882">
        <f>IF(AND(A882="مصروف",R882&gt;0,I882="موافق",S882&lt;&gt;"",H882&lt;&gt;""),N(G882),0)</f>
        <v/>
      </c>
    </row>
    <row r="883">
      <c r="A883" s="19" t="n"/>
      <c r="B883" s="20">
        <f>IF(A883="","",IF(R883=0,"⚠ أضف سطر عهدة أولًا","BDR-"&amp;TEXT(R883,"000")))</f>
        <v/>
      </c>
      <c r="C883" s="21" t="n"/>
      <c r="D883" s="20">
        <f>IF(C883="","",IF(S883="","خارج السنة المالية",INDEX(القوائم!$D$2:$D$13,S883)))</f>
        <v/>
      </c>
      <c r="E883" s="22" t="n"/>
      <c r="F883" s="23" t="n"/>
      <c r="G883" s="23" t="n"/>
      <c r="H883" s="22" t="n"/>
      <c r="I883" s="19" t="n"/>
      <c r="J883" s="21" t="n"/>
      <c r="K883" s="19" t="n"/>
      <c r="L883" s="19" t="n"/>
      <c r="M883" s="21" t="n"/>
      <c r="N883" s="22" t="n"/>
      <c r="O883" s="24">
        <f>IF(A883&lt;&gt;"عهدة","",SUMIFS($G$8:$G$5007,$B$8:$B$5007,B883,$A$8:$A$5007,"مصروف",$I$8:$I$5007,"&lt;&gt;مرفوض"))</f>
        <v/>
      </c>
      <c r="P883" s="25">
        <f>IF(A883&lt;&gt;"عهدة","",N(F883)-O883)</f>
        <v/>
      </c>
      <c r="Q883" s="26">
        <f>IF(A883="","",IF(A883="عهدة",IF(N(F883)=0,"⚠ أدخل قيمة العهدة",IF(P883&lt;0,"⛔ عجز / زيادة مصروفات "&amp;TEXT(-P883,"#,##0"),IF(COUNTIFS($B$8:$B$5007,B883,$A$8:$A$5007,"مصروف",$I$8:$I$5007,"&lt;&gt;مرفوض",$K$8:$K$5007,"&lt;&gt;نعم")&gt;0,"⚠ "&amp;COUNTIFS($B$8:$B$5007,B883,$A$8:$A$5007,"مصروف",$I$8:$I$5007,"&lt;&gt;مرفوض",$K$8:$K$5007,"&lt;&gt;نعم")&amp;" مصروف غير مسوى",IF(L883="تمت التسوية",IF(P883=0,"✔ متوازنة وتمت التسوية","✔ تمت التسوية – متبقي "&amp;TEXT(P883,"#,##0")),IF(P883&gt;0,"متبقي "&amp;TEXT(P883,"#,##0"),"✔ متوازنة"))))),IF(R883=0,"⚠ أضف سطر عهدة أولًا",IF(OR(C883="",N(G883)=0),"⚠ أكمل التاريخ والقيمة",IF(S883="","⚠ التاريخ خارج السنة المالية",IF(H883="","⚠ اختر بند الموازنة",IF(I883="مرفوض","✖ مرفوض من المدير",IF(I883&lt;&gt;"موافق","⏳ بانتظار موافقة المدير",IF(K883&lt;&gt;"نعم","⚠ غير مسوى مع الحسابات","✔ معتمد ومسوى")))))))))</f>
        <v/>
      </c>
      <c r="R883">
        <f>N(R882)+IF(A883="عهدة",1,0)</f>
        <v/>
      </c>
      <c r="S883">
        <f>IF(C883="","",IF(AND(C883&gt;=DATE(2026,9,1),C883&lt;=DATE(2027,8,31)),(YEAR(C883)-2026)*12+MONTH(C883)-8,""))</f>
        <v/>
      </c>
      <c r="T883">
        <f>IF(AND(A883="مصروف",R883&gt;0,I883="موافق",S883&lt;&gt;"",H883&lt;&gt;""),N(G883),0)</f>
        <v/>
      </c>
    </row>
    <row r="884">
      <c r="A884" s="19" t="n"/>
      <c r="B884" s="20">
        <f>IF(A884="","",IF(R884=0,"⚠ أضف سطر عهدة أولًا","BDR-"&amp;TEXT(R884,"000")))</f>
        <v/>
      </c>
      <c r="C884" s="21" t="n"/>
      <c r="D884" s="20">
        <f>IF(C884="","",IF(S884="","خارج السنة المالية",INDEX(القوائم!$D$2:$D$13,S884)))</f>
        <v/>
      </c>
      <c r="E884" s="22" t="n"/>
      <c r="F884" s="23" t="n"/>
      <c r="G884" s="23" t="n"/>
      <c r="H884" s="22" t="n"/>
      <c r="I884" s="19" t="n"/>
      <c r="J884" s="21" t="n"/>
      <c r="K884" s="19" t="n"/>
      <c r="L884" s="19" t="n"/>
      <c r="M884" s="21" t="n"/>
      <c r="N884" s="22" t="n"/>
      <c r="O884" s="24">
        <f>IF(A884&lt;&gt;"عهدة","",SUMIFS($G$8:$G$5007,$B$8:$B$5007,B884,$A$8:$A$5007,"مصروف",$I$8:$I$5007,"&lt;&gt;مرفوض"))</f>
        <v/>
      </c>
      <c r="P884" s="25">
        <f>IF(A884&lt;&gt;"عهدة","",N(F884)-O884)</f>
        <v/>
      </c>
      <c r="Q884" s="26">
        <f>IF(A884="","",IF(A884="عهدة",IF(N(F884)=0,"⚠ أدخل قيمة العهدة",IF(P884&lt;0,"⛔ عجز / زيادة مصروفات "&amp;TEXT(-P884,"#,##0"),IF(COUNTIFS($B$8:$B$5007,B884,$A$8:$A$5007,"مصروف",$I$8:$I$5007,"&lt;&gt;مرفوض",$K$8:$K$5007,"&lt;&gt;نعم")&gt;0,"⚠ "&amp;COUNTIFS($B$8:$B$5007,B884,$A$8:$A$5007,"مصروف",$I$8:$I$5007,"&lt;&gt;مرفوض",$K$8:$K$5007,"&lt;&gt;نعم")&amp;" مصروف غير مسوى",IF(L884="تمت التسوية",IF(P884=0,"✔ متوازنة وتمت التسوية","✔ تمت التسوية – متبقي "&amp;TEXT(P884,"#,##0")),IF(P884&gt;0,"متبقي "&amp;TEXT(P884,"#,##0"),"✔ متوازنة"))))),IF(R884=0,"⚠ أضف سطر عهدة أولًا",IF(OR(C884="",N(G884)=0),"⚠ أكمل التاريخ والقيمة",IF(S884="","⚠ التاريخ خارج السنة المالية",IF(H884="","⚠ اختر بند الموازنة",IF(I884="مرفوض","✖ مرفوض من المدير",IF(I884&lt;&gt;"موافق","⏳ بانتظار موافقة المدير",IF(K884&lt;&gt;"نعم","⚠ غير مسوى مع الحسابات","✔ معتمد ومسوى")))))))))</f>
        <v/>
      </c>
      <c r="R884">
        <f>N(R883)+IF(A884="عهدة",1,0)</f>
        <v/>
      </c>
      <c r="S884">
        <f>IF(C884="","",IF(AND(C884&gt;=DATE(2026,9,1),C884&lt;=DATE(2027,8,31)),(YEAR(C884)-2026)*12+MONTH(C884)-8,""))</f>
        <v/>
      </c>
      <c r="T884">
        <f>IF(AND(A884="مصروف",R884&gt;0,I884="موافق",S884&lt;&gt;"",H884&lt;&gt;""),N(G884),0)</f>
        <v/>
      </c>
    </row>
    <row r="885">
      <c r="A885" s="19" t="n"/>
      <c r="B885" s="20">
        <f>IF(A885="","",IF(R885=0,"⚠ أضف سطر عهدة أولًا","BDR-"&amp;TEXT(R885,"000")))</f>
        <v/>
      </c>
      <c r="C885" s="21" t="n"/>
      <c r="D885" s="20">
        <f>IF(C885="","",IF(S885="","خارج السنة المالية",INDEX(القوائم!$D$2:$D$13,S885)))</f>
        <v/>
      </c>
      <c r="E885" s="22" t="n"/>
      <c r="F885" s="23" t="n"/>
      <c r="G885" s="23" t="n"/>
      <c r="H885" s="22" t="n"/>
      <c r="I885" s="19" t="n"/>
      <c r="J885" s="21" t="n"/>
      <c r="K885" s="19" t="n"/>
      <c r="L885" s="19" t="n"/>
      <c r="M885" s="21" t="n"/>
      <c r="N885" s="22" t="n"/>
      <c r="O885" s="24">
        <f>IF(A885&lt;&gt;"عهدة","",SUMIFS($G$8:$G$5007,$B$8:$B$5007,B885,$A$8:$A$5007,"مصروف",$I$8:$I$5007,"&lt;&gt;مرفوض"))</f>
        <v/>
      </c>
      <c r="P885" s="25">
        <f>IF(A885&lt;&gt;"عهدة","",N(F885)-O885)</f>
        <v/>
      </c>
      <c r="Q885" s="26">
        <f>IF(A885="","",IF(A885="عهدة",IF(N(F885)=0,"⚠ أدخل قيمة العهدة",IF(P885&lt;0,"⛔ عجز / زيادة مصروفات "&amp;TEXT(-P885,"#,##0"),IF(COUNTIFS($B$8:$B$5007,B885,$A$8:$A$5007,"مصروف",$I$8:$I$5007,"&lt;&gt;مرفوض",$K$8:$K$5007,"&lt;&gt;نعم")&gt;0,"⚠ "&amp;COUNTIFS($B$8:$B$5007,B885,$A$8:$A$5007,"مصروف",$I$8:$I$5007,"&lt;&gt;مرفوض",$K$8:$K$5007,"&lt;&gt;نعم")&amp;" مصروف غير مسوى",IF(L885="تمت التسوية",IF(P885=0,"✔ متوازنة وتمت التسوية","✔ تمت التسوية – متبقي "&amp;TEXT(P885,"#,##0")),IF(P885&gt;0,"متبقي "&amp;TEXT(P885,"#,##0"),"✔ متوازنة"))))),IF(R885=0,"⚠ أضف سطر عهدة أولًا",IF(OR(C885="",N(G885)=0),"⚠ أكمل التاريخ والقيمة",IF(S885="","⚠ التاريخ خارج السنة المالية",IF(H885="","⚠ اختر بند الموازنة",IF(I885="مرفوض","✖ مرفوض من المدير",IF(I885&lt;&gt;"موافق","⏳ بانتظار موافقة المدير",IF(K885&lt;&gt;"نعم","⚠ غير مسوى مع الحسابات","✔ معتمد ومسوى")))))))))</f>
        <v/>
      </c>
      <c r="R885">
        <f>N(R884)+IF(A885="عهدة",1,0)</f>
        <v/>
      </c>
      <c r="S885">
        <f>IF(C885="","",IF(AND(C885&gt;=DATE(2026,9,1),C885&lt;=DATE(2027,8,31)),(YEAR(C885)-2026)*12+MONTH(C885)-8,""))</f>
        <v/>
      </c>
      <c r="T885">
        <f>IF(AND(A885="مصروف",R885&gt;0,I885="موافق",S885&lt;&gt;"",H885&lt;&gt;""),N(G885),0)</f>
        <v/>
      </c>
    </row>
    <row r="886">
      <c r="A886" s="19" t="n"/>
      <c r="B886" s="20">
        <f>IF(A886="","",IF(R886=0,"⚠ أضف سطر عهدة أولًا","BDR-"&amp;TEXT(R886,"000")))</f>
        <v/>
      </c>
      <c r="C886" s="21" t="n"/>
      <c r="D886" s="20">
        <f>IF(C886="","",IF(S886="","خارج السنة المالية",INDEX(القوائم!$D$2:$D$13,S886)))</f>
        <v/>
      </c>
      <c r="E886" s="22" t="n"/>
      <c r="F886" s="23" t="n"/>
      <c r="G886" s="23" t="n"/>
      <c r="H886" s="22" t="n"/>
      <c r="I886" s="19" t="n"/>
      <c r="J886" s="21" t="n"/>
      <c r="K886" s="19" t="n"/>
      <c r="L886" s="19" t="n"/>
      <c r="M886" s="21" t="n"/>
      <c r="N886" s="22" t="n"/>
      <c r="O886" s="24">
        <f>IF(A886&lt;&gt;"عهدة","",SUMIFS($G$8:$G$5007,$B$8:$B$5007,B886,$A$8:$A$5007,"مصروف",$I$8:$I$5007,"&lt;&gt;مرفوض"))</f>
        <v/>
      </c>
      <c r="P886" s="25">
        <f>IF(A886&lt;&gt;"عهدة","",N(F886)-O886)</f>
        <v/>
      </c>
      <c r="Q886" s="26">
        <f>IF(A886="","",IF(A886="عهدة",IF(N(F886)=0,"⚠ أدخل قيمة العهدة",IF(P886&lt;0,"⛔ عجز / زيادة مصروفات "&amp;TEXT(-P886,"#,##0"),IF(COUNTIFS($B$8:$B$5007,B886,$A$8:$A$5007,"مصروف",$I$8:$I$5007,"&lt;&gt;مرفوض",$K$8:$K$5007,"&lt;&gt;نعم")&gt;0,"⚠ "&amp;COUNTIFS($B$8:$B$5007,B886,$A$8:$A$5007,"مصروف",$I$8:$I$5007,"&lt;&gt;مرفوض",$K$8:$K$5007,"&lt;&gt;نعم")&amp;" مصروف غير مسوى",IF(L886="تمت التسوية",IF(P886=0,"✔ متوازنة وتمت التسوية","✔ تمت التسوية – متبقي "&amp;TEXT(P886,"#,##0")),IF(P886&gt;0,"متبقي "&amp;TEXT(P886,"#,##0"),"✔ متوازنة"))))),IF(R886=0,"⚠ أضف سطر عهدة أولًا",IF(OR(C886="",N(G886)=0),"⚠ أكمل التاريخ والقيمة",IF(S886="","⚠ التاريخ خارج السنة المالية",IF(H886="","⚠ اختر بند الموازنة",IF(I886="مرفوض","✖ مرفوض من المدير",IF(I886&lt;&gt;"موافق","⏳ بانتظار موافقة المدير",IF(K886&lt;&gt;"نعم","⚠ غير مسوى مع الحسابات","✔ معتمد ومسوى")))))))))</f>
        <v/>
      </c>
      <c r="R886">
        <f>N(R885)+IF(A886="عهدة",1,0)</f>
        <v/>
      </c>
      <c r="S886">
        <f>IF(C886="","",IF(AND(C886&gt;=DATE(2026,9,1),C886&lt;=DATE(2027,8,31)),(YEAR(C886)-2026)*12+MONTH(C886)-8,""))</f>
        <v/>
      </c>
      <c r="T886">
        <f>IF(AND(A886="مصروف",R886&gt;0,I886="موافق",S886&lt;&gt;"",H886&lt;&gt;""),N(G886),0)</f>
        <v/>
      </c>
    </row>
    <row r="887">
      <c r="A887" s="19" t="n"/>
      <c r="B887" s="20">
        <f>IF(A887="","",IF(R887=0,"⚠ أضف سطر عهدة أولًا","BDR-"&amp;TEXT(R887,"000")))</f>
        <v/>
      </c>
      <c r="C887" s="21" t="n"/>
      <c r="D887" s="20">
        <f>IF(C887="","",IF(S887="","خارج السنة المالية",INDEX(القوائم!$D$2:$D$13,S887)))</f>
        <v/>
      </c>
      <c r="E887" s="22" t="n"/>
      <c r="F887" s="23" t="n"/>
      <c r="G887" s="23" t="n"/>
      <c r="H887" s="22" t="n"/>
      <c r="I887" s="19" t="n"/>
      <c r="J887" s="21" t="n"/>
      <c r="K887" s="19" t="n"/>
      <c r="L887" s="19" t="n"/>
      <c r="M887" s="21" t="n"/>
      <c r="N887" s="22" t="n"/>
      <c r="O887" s="24">
        <f>IF(A887&lt;&gt;"عهدة","",SUMIFS($G$8:$G$5007,$B$8:$B$5007,B887,$A$8:$A$5007,"مصروف",$I$8:$I$5007,"&lt;&gt;مرفوض"))</f>
        <v/>
      </c>
      <c r="P887" s="25">
        <f>IF(A887&lt;&gt;"عهدة","",N(F887)-O887)</f>
        <v/>
      </c>
      <c r="Q887" s="26">
        <f>IF(A887="","",IF(A887="عهدة",IF(N(F887)=0,"⚠ أدخل قيمة العهدة",IF(P887&lt;0,"⛔ عجز / زيادة مصروفات "&amp;TEXT(-P887,"#,##0"),IF(COUNTIFS($B$8:$B$5007,B887,$A$8:$A$5007,"مصروف",$I$8:$I$5007,"&lt;&gt;مرفوض",$K$8:$K$5007,"&lt;&gt;نعم")&gt;0,"⚠ "&amp;COUNTIFS($B$8:$B$5007,B887,$A$8:$A$5007,"مصروف",$I$8:$I$5007,"&lt;&gt;مرفوض",$K$8:$K$5007,"&lt;&gt;نعم")&amp;" مصروف غير مسوى",IF(L887="تمت التسوية",IF(P887=0,"✔ متوازنة وتمت التسوية","✔ تمت التسوية – متبقي "&amp;TEXT(P887,"#,##0")),IF(P887&gt;0,"متبقي "&amp;TEXT(P887,"#,##0"),"✔ متوازنة"))))),IF(R887=0,"⚠ أضف سطر عهدة أولًا",IF(OR(C887="",N(G887)=0),"⚠ أكمل التاريخ والقيمة",IF(S887="","⚠ التاريخ خارج السنة المالية",IF(H887="","⚠ اختر بند الموازنة",IF(I887="مرفوض","✖ مرفوض من المدير",IF(I887&lt;&gt;"موافق","⏳ بانتظار موافقة المدير",IF(K887&lt;&gt;"نعم","⚠ غير مسوى مع الحسابات","✔ معتمد ومسوى")))))))))</f>
        <v/>
      </c>
      <c r="R887">
        <f>N(R886)+IF(A887="عهدة",1,0)</f>
        <v/>
      </c>
      <c r="S887">
        <f>IF(C887="","",IF(AND(C887&gt;=DATE(2026,9,1),C887&lt;=DATE(2027,8,31)),(YEAR(C887)-2026)*12+MONTH(C887)-8,""))</f>
        <v/>
      </c>
      <c r="T887">
        <f>IF(AND(A887="مصروف",R887&gt;0,I887="موافق",S887&lt;&gt;"",H887&lt;&gt;""),N(G887),0)</f>
        <v/>
      </c>
    </row>
    <row r="888">
      <c r="A888" s="19" t="n"/>
      <c r="B888" s="20">
        <f>IF(A888="","",IF(R888=0,"⚠ أضف سطر عهدة أولًا","BDR-"&amp;TEXT(R888,"000")))</f>
        <v/>
      </c>
      <c r="C888" s="21" t="n"/>
      <c r="D888" s="20">
        <f>IF(C888="","",IF(S888="","خارج السنة المالية",INDEX(القوائم!$D$2:$D$13,S888)))</f>
        <v/>
      </c>
      <c r="E888" s="22" t="n"/>
      <c r="F888" s="23" t="n"/>
      <c r="G888" s="23" t="n"/>
      <c r="H888" s="22" t="n"/>
      <c r="I888" s="19" t="n"/>
      <c r="J888" s="21" t="n"/>
      <c r="K888" s="19" t="n"/>
      <c r="L888" s="19" t="n"/>
      <c r="M888" s="21" t="n"/>
      <c r="N888" s="22" t="n"/>
      <c r="O888" s="24">
        <f>IF(A888&lt;&gt;"عهدة","",SUMIFS($G$8:$G$5007,$B$8:$B$5007,B888,$A$8:$A$5007,"مصروف",$I$8:$I$5007,"&lt;&gt;مرفوض"))</f>
        <v/>
      </c>
      <c r="P888" s="25">
        <f>IF(A888&lt;&gt;"عهدة","",N(F888)-O888)</f>
        <v/>
      </c>
      <c r="Q888" s="26">
        <f>IF(A888="","",IF(A888="عهدة",IF(N(F888)=0,"⚠ أدخل قيمة العهدة",IF(P888&lt;0,"⛔ عجز / زيادة مصروفات "&amp;TEXT(-P888,"#,##0"),IF(COUNTIFS($B$8:$B$5007,B888,$A$8:$A$5007,"مصروف",$I$8:$I$5007,"&lt;&gt;مرفوض",$K$8:$K$5007,"&lt;&gt;نعم")&gt;0,"⚠ "&amp;COUNTIFS($B$8:$B$5007,B888,$A$8:$A$5007,"مصروف",$I$8:$I$5007,"&lt;&gt;مرفوض",$K$8:$K$5007,"&lt;&gt;نعم")&amp;" مصروف غير مسوى",IF(L888="تمت التسوية",IF(P888=0,"✔ متوازنة وتمت التسوية","✔ تمت التسوية – متبقي "&amp;TEXT(P888,"#,##0")),IF(P888&gt;0,"متبقي "&amp;TEXT(P888,"#,##0"),"✔ متوازنة"))))),IF(R888=0,"⚠ أضف سطر عهدة أولًا",IF(OR(C888="",N(G888)=0),"⚠ أكمل التاريخ والقيمة",IF(S888="","⚠ التاريخ خارج السنة المالية",IF(H888="","⚠ اختر بند الموازنة",IF(I888="مرفوض","✖ مرفوض من المدير",IF(I888&lt;&gt;"موافق","⏳ بانتظار موافقة المدير",IF(K888&lt;&gt;"نعم","⚠ غير مسوى مع الحسابات","✔ معتمد ومسوى")))))))))</f>
        <v/>
      </c>
      <c r="R888">
        <f>N(R887)+IF(A888="عهدة",1,0)</f>
        <v/>
      </c>
      <c r="S888">
        <f>IF(C888="","",IF(AND(C888&gt;=DATE(2026,9,1),C888&lt;=DATE(2027,8,31)),(YEAR(C888)-2026)*12+MONTH(C888)-8,""))</f>
        <v/>
      </c>
      <c r="T888">
        <f>IF(AND(A888="مصروف",R888&gt;0,I888="موافق",S888&lt;&gt;"",H888&lt;&gt;""),N(G888),0)</f>
        <v/>
      </c>
    </row>
    <row r="889">
      <c r="A889" s="19" t="n"/>
      <c r="B889" s="20">
        <f>IF(A889="","",IF(R889=0,"⚠ أضف سطر عهدة أولًا","BDR-"&amp;TEXT(R889,"000")))</f>
        <v/>
      </c>
      <c r="C889" s="21" t="n"/>
      <c r="D889" s="20">
        <f>IF(C889="","",IF(S889="","خارج السنة المالية",INDEX(القوائم!$D$2:$D$13,S889)))</f>
        <v/>
      </c>
      <c r="E889" s="22" t="n"/>
      <c r="F889" s="23" t="n"/>
      <c r="G889" s="23" t="n"/>
      <c r="H889" s="22" t="n"/>
      <c r="I889" s="19" t="n"/>
      <c r="J889" s="21" t="n"/>
      <c r="K889" s="19" t="n"/>
      <c r="L889" s="19" t="n"/>
      <c r="M889" s="21" t="n"/>
      <c r="N889" s="22" t="n"/>
      <c r="O889" s="24">
        <f>IF(A889&lt;&gt;"عهدة","",SUMIFS($G$8:$G$5007,$B$8:$B$5007,B889,$A$8:$A$5007,"مصروف",$I$8:$I$5007,"&lt;&gt;مرفوض"))</f>
        <v/>
      </c>
      <c r="P889" s="25">
        <f>IF(A889&lt;&gt;"عهدة","",N(F889)-O889)</f>
        <v/>
      </c>
      <c r="Q889" s="26">
        <f>IF(A889="","",IF(A889="عهدة",IF(N(F889)=0,"⚠ أدخل قيمة العهدة",IF(P889&lt;0,"⛔ عجز / زيادة مصروفات "&amp;TEXT(-P889,"#,##0"),IF(COUNTIFS($B$8:$B$5007,B889,$A$8:$A$5007,"مصروف",$I$8:$I$5007,"&lt;&gt;مرفوض",$K$8:$K$5007,"&lt;&gt;نعم")&gt;0,"⚠ "&amp;COUNTIFS($B$8:$B$5007,B889,$A$8:$A$5007,"مصروف",$I$8:$I$5007,"&lt;&gt;مرفوض",$K$8:$K$5007,"&lt;&gt;نعم")&amp;" مصروف غير مسوى",IF(L889="تمت التسوية",IF(P889=0,"✔ متوازنة وتمت التسوية","✔ تمت التسوية – متبقي "&amp;TEXT(P889,"#,##0")),IF(P889&gt;0,"متبقي "&amp;TEXT(P889,"#,##0"),"✔ متوازنة"))))),IF(R889=0,"⚠ أضف سطر عهدة أولًا",IF(OR(C889="",N(G889)=0),"⚠ أكمل التاريخ والقيمة",IF(S889="","⚠ التاريخ خارج السنة المالية",IF(H889="","⚠ اختر بند الموازنة",IF(I889="مرفوض","✖ مرفوض من المدير",IF(I889&lt;&gt;"موافق","⏳ بانتظار موافقة المدير",IF(K889&lt;&gt;"نعم","⚠ غير مسوى مع الحسابات","✔ معتمد ومسوى")))))))))</f>
        <v/>
      </c>
      <c r="R889">
        <f>N(R888)+IF(A889="عهدة",1,0)</f>
        <v/>
      </c>
      <c r="S889">
        <f>IF(C889="","",IF(AND(C889&gt;=DATE(2026,9,1),C889&lt;=DATE(2027,8,31)),(YEAR(C889)-2026)*12+MONTH(C889)-8,""))</f>
        <v/>
      </c>
      <c r="T889">
        <f>IF(AND(A889="مصروف",R889&gt;0,I889="موافق",S889&lt;&gt;"",H889&lt;&gt;""),N(G889),0)</f>
        <v/>
      </c>
    </row>
    <row r="890">
      <c r="A890" s="19" t="n"/>
      <c r="B890" s="20">
        <f>IF(A890="","",IF(R890=0,"⚠ أضف سطر عهدة أولًا","BDR-"&amp;TEXT(R890,"000")))</f>
        <v/>
      </c>
      <c r="C890" s="21" t="n"/>
      <c r="D890" s="20">
        <f>IF(C890="","",IF(S890="","خارج السنة المالية",INDEX(القوائم!$D$2:$D$13,S890)))</f>
        <v/>
      </c>
      <c r="E890" s="22" t="n"/>
      <c r="F890" s="23" t="n"/>
      <c r="G890" s="23" t="n"/>
      <c r="H890" s="22" t="n"/>
      <c r="I890" s="19" t="n"/>
      <c r="J890" s="21" t="n"/>
      <c r="K890" s="19" t="n"/>
      <c r="L890" s="19" t="n"/>
      <c r="M890" s="21" t="n"/>
      <c r="N890" s="22" t="n"/>
      <c r="O890" s="24">
        <f>IF(A890&lt;&gt;"عهدة","",SUMIFS($G$8:$G$5007,$B$8:$B$5007,B890,$A$8:$A$5007,"مصروف",$I$8:$I$5007,"&lt;&gt;مرفوض"))</f>
        <v/>
      </c>
      <c r="P890" s="25">
        <f>IF(A890&lt;&gt;"عهدة","",N(F890)-O890)</f>
        <v/>
      </c>
      <c r="Q890" s="26">
        <f>IF(A890="","",IF(A890="عهدة",IF(N(F890)=0,"⚠ أدخل قيمة العهدة",IF(P890&lt;0,"⛔ عجز / زيادة مصروفات "&amp;TEXT(-P890,"#,##0"),IF(COUNTIFS($B$8:$B$5007,B890,$A$8:$A$5007,"مصروف",$I$8:$I$5007,"&lt;&gt;مرفوض",$K$8:$K$5007,"&lt;&gt;نعم")&gt;0,"⚠ "&amp;COUNTIFS($B$8:$B$5007,B890,$A$8:$A$5007,"مصروف",$I$8:$I$5007,"&lt;&gt;مرفوض",$K$8:$K$5007,"&lt;&gt;نعم")&amp;" مصروف غير مسوى",IF(L890="تمت التسوية",IF(P890=0,"✔ متوازنة وتمت التسوية","✔ تمت التسوية – متبقي "&amp;TEXT(P890,"#,##0")),IF(P890&gt;0,"متبقي "&amp;TEXT(P890,"#,##0"),"✔ متوازنة"))))),IF(R890=0,"⚠ أضف سطر عهدة أولًا",IF(OR(C890="",N(G890)=0),"⚠ أكمل التاريخ والقيمة",IF(S890="","⚠ التاريخ خارج السنة المالية",IF(H890="","⚠ اختر بند الموازنة",IF(I890="مرفوض","✖ مرفوض من المدير",IF(I890&lt;&gt;"موافق","⏳ بانتظار موافقة المدير",IF(K890&lt;&gt;"نعم","⚠ غير مسوى مع الحسابات","✔ معتمد ومسوى")))))))))</f>
        <v/>
      </c>
      <c r="R890">
        <f>N(R889)+IF(A890="عهدة",1,0)</f>
        <v/>
      </c>
      <c r="S890">
        <f>IF(C890="","",IF(AND(C890&gt;=DATE(2026,9,1),C890&lt;=DATE(2027,8,31)),(YEAR(C890)-2026)*12+MONTH(C890)-8,""))</f>
        <v/>
      </c>
      <c r="T890">
        <f>IF(AND(A890="مصروف",R890&gt;0,I890="موافق",S890&lt;&gt;"",H890&lt;&gt;""),N(G890),0)</f>
        <v/>
      </c>
    </row>
    <row r="891">
      <c r="A891" s="19" t="n"/>
      <c r="B891" s="20">
        <f>IF(A891="","",IF(R891=0,"⚠ أضف سطر عهدة أولًا","BDR-"&amp;TEXT(R891,"000")))</f>
        <v/>
      </c>
      <c r="C891" s="21" t="n"/>
      <c r="D891" s="20">
        <f>IF(C891="","",IF(S891="","خارج السنة المالية",INDEX(القوائم!$D$2:$D$13,S891)))</f>
        <v/>
      </c>
      <c r="E891" s="22" t="n"/>
      <c r="F891" s="23" t="n"/>
      <c r="G891" s="23" t="n"/>
      <c r="H891" s="22" t="n"/>
      <c r="I891" s="19" t="n"/>
      <c r="J891" s="21" t="n"/>
      <c r="K891" s="19" t="n"/>
      <c r="L891" s="19" t="n"/>
      <c r="M891" s="21" t="n"/>
      <c r="N891" s="22" t="n"/>
      <c r="O891" s="24">
        <f>IF(A891&lt;&gt;"عهدة","",SUMIFS($G$8:$G$5007,$B$8:$B$5007,B891,$A$8:$A$5007,"مصروف",$I$8:$I$5007,"&lt;&gt;مرفوض"))</f>
        <v/>
      </c>
      <c r="P891" s="25">
        <f>IF(A891&lt;&gt;"عهدة","",N(F891)-O891)</f>
        <v/>
      </c>
      <c r="Q891" s="26">
        <f>IF(A891="","",IF(A891="عهدة",IF(N(F891)=0,"⚠ أدخل قيمة العهدة",IF(P891&lt;0,"⛔ عجز / زيادة مصروفات "&amp;TEXT(-P891,"#,##0"),IF(COUNTIFS($B$8:$B$5007,B891,$A$8:$A$5007,"مصروف",$I$8:$I$5007,"&lt;&gt;مرفوض",$K$8:$K$5007,"&lt;&gt;نعم")&gt;0,"⚠ "&amp;COUNTIFS($B$8:$B$5007,B891,$A$8:$A$5007,"مصروف",$I$8:$I$5007,"&lt;&gt;مرفوض",$K$8:$K$5007,"&lt;&gt;نعم")&amp;" مصروف غير مسوى",IF(L891="تمت التسوية",IF(P891=0,"✔ متوازنة وتمت التسوية","✔ تمت التسوية – متبقي "&amp;TEXT(P891,"#,##0")),IF(P891&gt;0,"متبقي "&amp;TEXT(P891,"#,##0"),"✔ متوازنة"))))),IF(R891=0,"⚠ أضف سطر عهدة أولًا",IF(OR(C891="",N(G891)=0),"⚠ أكمل التاريخ والقيمة",IF(S891="","⚠ التاريخ خارج السنة المالية",IF(H891="","⚠ اختر بند الموازنة",IF(I891="مرفوض","✖ مرفوض من المدير",IF(I891&lt;&gt;"موافق","⏳ بانتظار موافقة المدير",IF(K891&lt;&gt;"نعم","⚠ غير مسوى مع الحسابات","✔ معتمد ومسوى")))))))))</f>
        <v/>
      </c>
      <c r="R891">
        <f>N(R890)+IF(A891="عهدة",1,0)</f>
        <v/>
      </c>
      <c r="S891">
        <f>IF(C891="","",IF(AND(C891&gt;=DATE(2026,9,1),C891&lt;=DATE(2027,8,31)),(YEAR(C891)-2026)*12+MONTH(C891)-8,""))</f>
        <v/>
      </c>
      <c r="T891">
        <f>IF(AND(A891="مصروف",R891&gt;0,I891="موافق",S891&lt;&gt;"",H891&lt;&gt;""),N(G891),0)</f>
        <v/>
      </c>
    </row>
    <row r="892">
      <c r="A892" s="19" t="n"/>
      <c r="B892" s="20">
        <f>IF(A892="","",IF(R892=0,"⚠ أضف سطر عهدة أولًا","BDR-"&amp;TEXT(R892,"000")))</f>
        <v/>
      </c>
      <c r="C892" s="21" t="n"/>
      <c r="D892" s="20">
        <f>IF(C892="","",IF(S892="","خارج السنة المالية",INDEX(القوائم!$D$2:$D$13,S892)))</f>
        <v/>
      </c>
      <c r="E892" s="22" t="n"/>
      <c r="F892" s="23" t="n"/>
      <c r="G892" s="23" t="n"/>
      <c r="H892" s="22" t="n"/>
      <c r="I892" s="19" t="n"/>
      <c r="J892" s="21" t="n"/>
      <c r="K892" s="19" t="n"/>
      <c r="L892" s="19" t="n"/>
      <c r="M892" s="21" t="n"/>
      <c r="N892" s="22" t="n"/>
      <c r="O892" s="24">
        <f>IF(A892&lt;&gt;"عهدة","",SUMIFS($G$8:$G$5007,$B$8:$B$5007,B892,$A$8:$A$5007,"مصروف",$I$8:$I$5007,"&lt;&gt;مرفوض"))</f>
        <v/>
      </c>
      <c r="P892" s="25">
        <f>IF(A892&lt;&gt;"عهدة","",N(F892)-O892)</f>
        <v/>
      </c>
      <c r="Q892" s="26">
        <f>IF(A892="","",IF(A892="عهدة",IF(N(F892)=0,"⚠ أدخل قيمة العهدة",IF(P892&lt;0,"⛔ عجز / زيادة مصروفات "&amp;TEXT(-P892,"#,##0"),IF(COUNTIFS($B$8:$B$5007,B892,$A$8:$A$5007,"مصروف",$I$8:$I$5007,"&lt;&gt;مرفوض",$K$8:$K$5007,"&lt;&gt;نعم")&gt;0,"⚠ "&amp;COUNTIFS($B$8:$B$5007,B892,$A$8:$A$5007,"مصروف",$I$8:$I$5007,"&lt;&gt;مرفوض",$K$8:$K$5007,"&lt;&gt;نعم")&amp;" مصروف غير مسوى",IF(L892="تمت التسوية",IF(P892=0,"✔ متوازنة وتمت التسوية","✔ تمت التسوية – متبقي "&amp;TEXT(P892,"#,##0")),IF(P892&gt;0,"متبقي "&amp;TEXT(P892,"#,##0"),"✔ متوازنة"))))),IF(R892=0,"⚠ أضف سطر عهدة أولًا",IF(OR(C892="",N(G892)=0),"⚠ أكمل التاريخ والقيمة",IF(S892="","⚠ التاريخ خارج السنة المالية",IF(H892="","⚠ اختر بند الموازنة",IF(I892="مرفوض","✖ مرفوض من المدير",IF(I892&lt;&gt;"موافق","⏳ بانتظار موافقة المدير",IF(K892&lt;&gt;"نعم","⚠ غير مسوى مع الحسابات","✔ معتمد ومسوى")))))))))</f>
        <v/>
      </c>
      <c r="R892">
        <f>N(R891)+IF(A892="عهدة",1,0)</f>
        <v/>
      </c>
      <c r="S892">
        <f>IF(C892="","",IF(AND(C892&gt;=DATE(2026,9,1),C892&lt;=DATE(2027,8,31)),(YEAR(C892)-2026)*12+MONTH(C892)-8,""))</f>
        <v/>
      </c>
      <c r="T892">
        <f>IF(AND(A892="مصروف",R892&gt;0,I892="موافق",S892&lt;&gt;"",H892&lt;&gt;""),N(G892),0)</f>
        <v/>
      </c>
    </row>
    <row r="893">
      <c r="A893" s="19" t="n"/>
      <c r="B893" s="20">
        <f>IF(A893="","",IF(R893=0,"⚠ أضف سطر عهدة أولًا","BDR-"&amp;TEXT(R893,"000")))</f>
        <v/>
      </c>
      <c r="C893" s="21" t="n"/>
      <c r="D893" s="20">
        <f>IF(C893="","",IF(S893="","خارج السنة المالية",INDEX(القوائم!$D$2:$D$13,S893)))</f>
        <v/>
      </c>
      <c r="E893" s="22" t="n"/>
      <c r="F893" s="23" t="n"/>
      <c r="G893" s="23" t="n"/>
      <c r="H893" s="22" t="n"/>
      <c r="I893" s="19" t="n"/>
      <c r="J893" s="21" t="n"/>
      <c r="K893" s="19" t="n"/>
      <c r="L893" s="19" t="n"/>
      <c r="M893" s="21" t="n"/>
      <c r="N893" s="22" t="n"/>
      <c r="O893" s="24">
        <f>IF(A893&lt;&gt;"عهدة","",SUMIFS($G$8:$G$5007,$B$8:$B$5007,B893,$A$8:$A$5007,"مصروف",$I$8:$I$5007,"&lt;&gt;مرفوض"))</f>
        <v/>
      </c>
      <c r="P893" s="25">
        <f>IF(A893&lt;&gt;"عهدة","",N(F893)-O893)</f>
        <v/>
      </c>
      <c r="Q893" s="26">
        <f>IF(A893="","",IF(A893="عهدة",IF(N(F893)=0,"⚠ أدخل قيمة العهدة",IF(P893&lt;0,"⛔ عجز / زيادة مصروفات "&amp;TEXT(-P893,"#,##0"),IF(COUNTIFS($B$8:$B$5007,B893,$A$8:$A$5007,"مصروف",$I$8:$I$5007,"&lt;&gt;مرفوض",$K$8:$K$5007,"&lt;&gt;نعم")&gt;0,"⚠ "&amp;COUNTIFS($B$8:$B$5007,B893,$A$8:$A$5007,"مصروف",$I$8:$I$5007,"&lt;&gt;مرفوض",$K$8:$K$5007,"&lt;&gt;نعم")&amp;" مصروف غير مسوى",IF(L893="تمت التسوية",IF(P893=0,"✔ متوازنة وتمت التسوية","✔ تمت التسوية – متبقي "&amp;TEXT(P893,"#,##0")),IF(P893&gt;0,"متبقي "&amp;TEXT(P893,"#,##0"),"✔ متوازنة"))))),IF(R893=0,"⚠ أضف سطر عهدة أولًا",IF(OR(C893="",N(G893)=0),"⚠ أكمل التاريخ والقيمة",IF(S893="","⚠ التاريخ خارج السنة المالية",IF(H893="","⚠ اختر بند الموازنة",IF(I893="مرفوض","✖ مرفوض من المدير",IF(I893&lt;&gt;"موافق","⏳ بانتظار موافقة المدير",IF(K893&lt;&gt;"نعم","⚠ غير مسوى مع الحسابات","✔ معتمد ومسوى")))))))))</f>
        <v/>
      </c>
      <c r="R893">
        <f>N(R892)+IF(A893="عهدة",1,0)</f>
        <v/>
      </c>
      <c r="S893">
        <f>IF(C893="","",IF(AND(C893&gt;=DATE(2026,9,1),C893&lt;=DATE(2027,8,31)),(YEAR(C893)-2026)*12+MONTH(C893)-8,""))</f>
        <v/>
      </c>
      <c r="T893">
        <f>IF(AND(A893="مصروف",R893&gt;0,I893="موافق",S893&lt;&gt;"",H893&lt;&gt;""),N(G893),0)</f>
        <v/>
      </c>
    </row>
    <row r="894">
      <c r="A894" s="19" t="n"/>
      <c r="B894" s="20">
        <f>IF(A894="","",IF(R894=0,"⚠ أضف سطر عهدة أولًا","BDR-"&amp;TEXT(R894,"000")))</f>
        <v/>
      </c>
      <c r="C894" s="21" t="n"/>
      <c r="D894" s="20">
        <f>IF(C894="","",IF(S894="","خارج السنة المالية",INDEX(القوائم!$D$2:$D$13,S894)))</f>
        <v/>
      </c>
      <c r="E894" s="22" t="n"/>
      <c r="F894" s="23" t="n"/>
      <c r="G894" s="23" t="n"/>
      <c r="H894" s="22" t="n"/>
      <c r="I894" s="19" t="n"/>
      <c r="J894" s="21" t="n"/>
      <c r="K894" s="19" t="n"/>
      <c r="L894" s="19" t="n"/>
      <c r="M894" s="21" t="n"/>
      <c r="N894" s="22" t="n"/>
      <c r="O894" s="24">
        <f>IF(A894&lt;&gt;"عهدة","",SUMIFS($G$8:$G$5007,$B$8:$B$5007,B894,$A$8:$A$5007,"مصروف",$I$8:$I$5007,"&lt;&gt;مرفوض"))</f>
        <v/>
      </c>
      <c r="P894" s="25">
        <f>IF(A894&lt;&gt;"عهدة","",N(F894)-O894)</f>
        <v/>
      </c>
      <c r="Q894" s="26">
        <f>IF(A894="","",IF(A894="عهدة",IF(N(F894)=0,"⚠ أدخل قيمة العهدة",IF(P894&lt;0,"⛔ عجز / زيادة مصروفات "&amp;TEXT(-P894,"#,##0"),IF(COUNTIFS($B$8:$B$5007,B894,$A$8:$A$5007,"مصروف",$I$8:$I$5007,"&lt;&gt;مرفوض",$K$8:$K$5007,"&lt;&gt;نعم")&gt;0,"⚠ "&amp;COUNTIFS($B$8:$B$5007,B894,$A$8:$A$5007,"مصروف",$I$8:$I$5007,"&lt;&gt;مرفوض",$K$8:$K$5007,"&lt;&gt;نعم")&amp;" مصروف غير مسوى",IF(L894="تمت التسوية",IF(P894=0,"✔ متوازنة وتمت التسوية","✔ تمت التسوية – متبقي "&amp;TEXT(P894,"#,##0")),IF(P894&gt;0,"متبقي "&amp;TEXT(P894,"#,##0"),"✔ متوازنة"))))),IF(R894=0,"⚠ أضف سطر عهدة أولًا",IF(OR(C894="",N(G894)=0),"⚠ أكمل التاريخ والقيمة",IF(S894="","⚠ التاريخ خارج السنة المالية",IF(H894="","⚠ اختر بند الموازنة",IF(I894="مرفوض","✖ مرفوض من المدير",IF(I894&lt;&gt;"موافق","⏳ بانتظار موافقة المدير",IF(K894&lt;&gt;"نعم","⚠ غير مسوى مع الحسابات","✔ معتمد ومسوى")))))))))</f>
        <v/>
      </c>
      <c r="R894">
        <f>N(R893)+IF(A894="عهدة",1,0)</f>
        <v/>
      </c>
      <c r="S894">
        <f>IF(C894="","",IF(AND(C894&gt;=DATE(2026,9,1),C894&lt;=DATE(2027,8,31)),(YEAR(C894)-2026)*12+MONTH(C894)-8,""))</f>
        <v/>
      </c>
      <c r="T894">
        <f>IF(AND(A894="مصروف",R894&gt;0,I894="موافق",S894&lt;&gt;"",H894&lt;&gt;""),N(G894),0)</f>
        <v/>
      </c>
    </row>
    <row r="895">
      <c r="A895" s="19" t="n"/>
      <c r="B895" s="20">
        <f>IF(A895="","",IF(R895=0,"⚠ أضف سطر عهدة أولًا","BDR-"&amp;TEXT(R895,"000")))</f>
        <v/>
      </c>
      <c r="C895" s="21" t="n"/>
      <c r="D895" s="20">
        <f>IF(C895="","",IF(S895="","خارج السنة المالية",INDEX(القوائم!$D$2:$D$13,S895)))</f>
        <v/>
      </c>
      <c r="E895" s="22" t="n"/>
      <c r="F895" s="23" t="n"/>
      <c r="G895" s="23" t="n"/>
      <c r="H895" s="22" t="n"/>
      <c r="I895" s="19" t="n"/>
      <c r="J895" s="21" t="n"/>
      <c r="K895" s="19" t="n"/>
      <c r="L895" s="19" t="n"/>
      <c r="M895" s="21" t="n"/>
      <c r="N895" s="22" t="n"/>
      <c r="O895" s="24">
        <f>IF(A895&lt;&gt;"عهدة","",SUMIFS($G$8:$G$5007,$B$8:$B$5007,B895,$A$8:$A$5007,"مصروف",$I$8:$I$5007,"&lt;&gt;مرفوض"))</f>
        <v/>
      </c>
      <c r="P895" s="25">
        <f>IF(A895&lt;&gt;"عهدة","",N(F895)-O895)</f>
        <v/>
      </c>
      <c r="Q895" s="26">
        <f>IF(A895="","",IF(A895="عهدة",IF(N(F895)=0,"⚠ أدخل قيمة العهدة",IF(P895&lt;0,"⛔ عجز / زيادة مصروفات "&amp;TEXT(-P895,"#,##0"),IF(COUNTIFS($B$8:$B$5007,B895,$A$8:$A$5007,"مصروف",$I$8:$I$5007,"&lt;&gt;مرفوض",$K$8:$K$5007,"&lt;&gt;نعم")&gt;0,"⚠ "&amp;COUNTIFS($B$8:$B$5007,B895,$A$8:$A$5007,"مصروف",$I$8:$I$5007,"&lt;&gt;مرفوض",$K$8:$K$5007,"&lt;&gt;نعم")&amp;" مصروف غير مسوى",IF(L895="تمت التسوية",IF(P895=0,"✔ متوازنة وتمت التسوية","✔ تمت التسوية – متبقي "&amp;TEXT(P895,"#,##0")),IF(P895&gt;0,"متبقي "&amp;TEXT(P895,"#,##0"),"✔ متوازنة"))))),IF(R895=0,"⚠ أضف سطر عهدة أولًا",IF(OR(C895="",N(G895)=0),"⚠ أكمل التاريخ والقيمة",IF(S895="","⚠ التاريخ خارج السنة المالية",IF(H895="","⚠ اختر بند الموازنة",IF(I895="مرفوض","✖ مرفوض من المدير",IF(I895&lt;&gt;"موافق","⏳ بانتظار موافقة المدير",IF(K895&lt;&gt;"نعم","⚠ غير مسوى مع الحسابات","✔ معتمد ومسوى")))))))))</f>
        <v/>
      </c>
      <c r="R895">
        <f>N(R894)+IF(A895="عهدة",1,0)</f>
        <v/>
      </c>
      <c r="S895">
        <f>IF(C895="","",IF(AND(C895&gt;=DATE(2026,9,1),C895&lt;=DATE(2027,8,31)),(YEAR(C895)-2026)*12+MONTH(C895)-8,""))</f>
        <v/>
      </c>
      <c r="T895">
        <f>IF(AND(A895="مصروف",R895&gt;0,I895="موافق",S895&lt;&gt;"",H895&lt;&gt;""),N(G895),0)</f>
        <v/>
      </c>
    </row>
    <row r="896">
      <c r="A896" s="19" t="n"/>
      <c r="B896" s="20">
        <f>IF(A896="","",IF(R896=0,"⚠ أضف سطر عهدة أولًا","BDR-"&amp;TEXT(R896,"000")))</f>
        <v/>
      </c>
      <c r="C896" s="21" t="n"/>
      <c r="D896" s="20">
        <f>IF(C896="","",IF(S896="","خارج السنة المالية",INDEX(القوائم!$D$2:$D$13,S896)))</f>
        <v/>
      </c>
      <c r="E896" s="22" t="n"/>
      <c r="F896" s="23" t="n"/>
      <c r="G896" s="23" t="n"/>
      <c r="H896" s="22" t="n"/>
      <c r="I896" s="19" t="n"/>
      <c r="J896" s="21" t="n"/>
      <c r="K896" s="19" t="n"/>
      <c r="L896" s="19" t="n"/>
      <c r="M896" s="21" t="n"/>
      <c r="N896" s="22" t="n"/>
      <c r="O896" s="24">
        <f>IF(A896&lt;&gt;"عهدة","",SUMIFS($G$8:$G$5007,$B$8:$B$5007,B896,$A$8:$A$5007,"مصروف",$I$8:$I$5007,"&lt;&gt;مرفوض"))</f>
        <v/>
      </c>
      <c r="P896" s="25">
        <f>IF(A896&lt;&gt;"عهدة","",N(F896)-O896)</f>
        <v/>
      </c>
      <c r="Q896" s="26">
        <f>IF(A896="","",IF(A896="عهدة",IF(N(F896)=0,"⚠ أدخل قيمة العهدة",IF(P896&lt;0,"⛔ عجز / زيادة مصروفات "&amp;TEXT(-P896,"#,##0"),IF(COUNTIFS($B$8:$B$5007,B896,$A$8:$A$5007,"مصروف",$I$8:$I$5007,"&lt;&gt;مرفوض",$K$8:$K$5007,"&lt;&gt;نعم")&gt;0,"⚠ "&amp;COUNTIFS($B$8:$B$5007,B896,$A$8:$A$5007,"مصروف",$I$8:$I$5007,"&lt;&gt;مرفوض",$K$8:$K$5007,"&lt;&gt;نعم")&amp;" مصروف غير مسوى",IF(L896="تمت التسوية",IF(P896=0,"✔ متوازنة وتمت التسوية","✔ تمت التسوية – متبقي "&amp;TEXT(P896,"#,##0")),IF(P896&gt;0,"متبقي "&amp;TEXT(P896,"#,##0"),"✔ متوازنة"))))),IF(R896=0,"⚠ أضف سطر عهدة أولًا",IF(OR(C896="",N(G896)=0),"⚠ أكمل التاريخ والقيمة",IF(S896="","⚠ التاريخ خارج السنة المالية",IF(H896="","⚠ اختر بند الموازنة",IF(I896="مرفوض","✖ مرفوض من المدير",IF(I896&lt;&gt;"موافق","⏳ بانتظار موافقة المدير",IF(K896&lt;&gt;"نعم","⚠ غير مسوى مع الحسابات","✔ معتمد ومسوى")))))))))</f>
        <v/>
      </c>
      <c r="R896">
        <f>N(R895)+IF(A896="عهدة",1,0)</f>
        <v/>
      </c>
      <c r="S896">
        <f>IF(C896="","",IF(AND(C896&gt;=DATE(2026,9,1),C896&lt;=DATE(2027,8,31)),(YEAR(C896)-2026)*12+MONTH(C896)-8,""))</f>
        <v/>
      </c>
      <c r="T896">
        <f>IF(AND(A896="مصروف",R896&gt;0,I896="موافق",S896&lt;&gt;"",H896&lt;&gt;""),N(G896),0)</f>
        <v/>
      </c>
    </row>
    <row r="897">
      <c r="A897" s="19" t="n"/>
      <c r="B897" s="20">
        <f>IF(A897="","",IF(R897=0,"⚠ أضف سطر عهدة أولًا","BDR-"&amp;TEXT(R897,"000")))</f>
        <v/>
      </c>
      <c r="C897" s="21" t="n"/>
      <c r="D897" s="20">
        <f>IF(C897="","",IF(S897="","خارج السنة المالية",INDEX(القوائم!$D$2:$D$13,S897)))</f>
        <v/>
      </c>
      <c r="E897" s="22" t="n"/>
      <c r="F897" s="23" t="n"/>
      <c r="G897" s="23" t="n"/>
      <c r="H897" s="22" t="n"/>
      <c r="I897" s="19" t="n"/>
      <c r="J897" s="21" t="n"/>
      <c r="K897" s="19" t="n"/>
      <c r="L897" s="19" t="n"/>
      <c r="M897" s="21" t="n"/>
      <c r="N897" s="22" t="n"/>
      <c r="O897" s="24">
        <f>IF(A897&lt;&gt;"عهدة","",SUMIFS($G$8:$G$5007,$B$8:$B$5007,B897,$A$8:$A$5007,"مصروف",$I$8:$I$5007,"&lt;&gt;مرفوض"))</f>
        <v/>
      </c>
      <c r="P897" s="25">
        <f>IF(A897&lt;&gt;"عهدة","",N(F897)-O897)</f>
        <v/>
      </c>
      <c r="Q897" s="26">
        <f>IF(A897="","",IF(A897="عهدة",IF(N(F897)=0,"⚠ أدخل قيمة العهدة",IF(P897&lt;0,"⛔ عجز / زيادة مصروفات "&amp;TEXT(-P897,"#,##0"),IF(COUNTIFS($B$8:$B$5007,B897,$A$8:$A$5007,"مصروف",$I$8:$I$5007,"&lt;&gt;مرفوض",$K$8:$K$5007,"&lt;&gt;نعم")&gt;0,"⚠ "&amp;COUNTIFS($B$8:$B$5007,B897,$A$8:$A$5007,"مصروف",$I$8:$I$5007,"&lt;&gt;مرفوض",$K$8:$K$5007,"&lt;&gt;نعم")&amp;" مصروف غير مسوى",IF(L897="تمت التسوية",IF(P897=0,"✔ متوازنة وتمت التسوية","✔ تمت التسوية – متبقي "&amp;TEXT(P897,"#,##0")),IF(P897&gt;0,"متبقي "&amp;TEXT(P897,"#,##0"),"✔ متوازنة"))))),IF(R897=0,"⚠ أضف سطر عهدة أولًا",IF(OR(C897="",N(G897)=0),"⚠ أكمل التاريخ والقيمة",IF(S897="","⚠ التاريخ خارج السنة المالية",IF(H897="","⚠ اختر بند الموازنة",IF(I897="مرفوض","✖ مرفوض من المدير",IF(I897&lt;&gt;"موافق","⏳ بانتظار موافقة المدير",IF(K897&lt;&gt;"نعم","⚠ غير مسوى مع الحسابات","✔ معتمد ومسوى")))))))))</f>
        <v/>
      </c>
      <c r="R897">
        <f>N(R896)+IF(A897="عهدة",1,0)</f>
        <v/>
      </c>
      <c r="S897">
        <f>IF(C897="","",IF(AND(C897&gt;=DATE(2026,9,1),C897&lt;=DATE(2027,8,31)),(YEAR(C897)-2026)*12+MONTH(C897)-8,""))</f>
        <v/>
      </c>
      <c r="T897">
        <f>IF(AND(A897="مصروف",R897&gt;0,I897="موافق",S897&lt;&gt;"",H897&lt;&gt;""),N(G897),0)</f>
        <v/>
      </c>
    </row>
    <row r="898">
      <c r="A898" s="19" t="n"/>
      <c r="B898" s="20">
        <f>IF(A898="","",IF(R898=0,"⚠ أضف سطر عهدة أولًا","BDR-"&amp;TEXT(R898,"000")))</f>
        <v/>
      </c>
      <c r="C898" s="21" t="n"/>
      <c r="D898" s="20">
        <f>IF(C898="","",IF(S898="","خارج السنة المالية",INDEX(القوائم!$D$2:$D$13,S898)))</f>
        <v/>
      </c>
      <c r="E898" s="22" t="n"/>
      <c r="F898" s="23" t="n"/>
      <c r="G898" s="23" t="n"/>
      <c r="H898" s="22" t="n"/>
      <c r="I898" s="19" t="n"/>
      <c r="J898" s="21" t="n"/>
      <c r="K898" s="19" t="n"/>
      <c r="L898" s="19" t="n"/>
      <c r="M898" s="21" t="n"/>
      <c r="N898" s="22" t="n"/>
      <c r="O898" s="24">
        <f>IF(A898&lt;&gt;"عهدة","",SUMIFS($G$8:$G$5007,$B$8:$B$5007,B898,$A$8:$A$5007,"مصروف",$I$8:$I$5007,"&lt;&gt;مرفوض"))</f>
        <v/>
      </c>
      <c r="P898" s="25">
        <f>IF(A898&lt;&gt;"عهدة","",N(F898)-O898)</f>
        <v/>
      </c>
      <c r="Q898" s="26">
        <f>IF(A898="","",IF(A898="عهدة",IF(N(F898)=0,"⚠ أدخل قيمة العهدة",IF(P898&lt;0,"⛔ عجز / زيادة مصروفات "&amp;TEXT(-P898,"#,##0"),IF(COUNTIFS($B$8:$B$5007,B898,$A$8:$A$5007,"مصروف",$I$8:$I$5007,"&lt;&gt;مرفوض",$K$8:$K$5007,"&lt;&gt;نعم")&gt;0,"⚠ "&amp;COUNTIFS($B$8:$B$5007,B898,$A$8:$A$5007,"مصروف",$I$8:$I$5007,"&lt;&gt;مرفوض",$K$8:$K$5007,"&lt;&gt;نعم")&amp;" مصروف غير مسوى",IF(L898="تمت التسوية",IF(P898=0,"✔ متوازنة وتمت التسوية","✔ تمت التسوية – متبقي "&amp;TEXT(P898,"#,##0")),IF(P898&gt;0,"متبقي "&amp;TEXT(P898,"#,##0"),"✔ متوازنة"))))),IF(R898=0,"⚠ أضف سطر عهدة أولًا",IF(OR(C898="",N(G898)=0),"⚠ أكمل التاريخ والقيمة",IF(S898="","⚠ التاريخ خارج السنة المالية",IF(H898="","⚠ اختر بند الموازنة",IF(I898="مرفوض","✖ مرفوض من المدير",IF(I898&lt;&gt;"موافق","⏳ بانتظار موافقة المدير",IF(K898&lt;&gt;"نعم","⚠ غير مسوى مع الحسابات","✔ معتمد ومسوى")))))))))</f>
        <v/>
      </c>
      <c r="R898">
        <f>N(R897)+IF(A898="عهدة",1,0)</f>
        <v/>
      </c>
      <c r="S898">
        <f>IF(C898="","",IF(AND(C898&gt;=DATE(2026,9,1),C898&lt;=DATE(2027,8,31)),(YEAR(C898)-2026)*12+MONTH(C898)-8,""))</f>
        <v/>
      </c>
      <c r="T898">
        <f>IF(AND(A898="مصروف",R898&gt;0,I898="موافق",S898&lt;&gt;"",H898&lt;&gt;""),N(G898),0)</f>
        <v/>
      </c>
    </row>
    <row r="899">
      <c r="A899" s="19" t="n"/>
      <c r="B899" s="20">
        <f>IF(A899="","",IF(R899=0,"⚠ أضف سطر عهدة أولًا","BDR-"&amp;TEXT(R899,"000")))</f>
        <v/>
      </c>
      <c r="C899" s="21" t="n"/>
      <c r="D899" s="20">
        <f>IF(C899="","",IF(S899="","خارج السنة المالية",INDEX(القوائم!$D$2:$D$13,S899)))</f>
        <v/>
      </c>
      <c r="E899" s="22" t="n"/>
      <c r="F899" s="23" t="n"/>
      <c r="G899" s="23" t="n"/>
      <c r="H899" s="22" t="n"/>
      <c r="I899" s="19" t="n"/>
      <c r="J899" s="21" t="n"/>
      <c r="K899" s="19" t="n"/>
      <c r="L899" s="19" t="n"/>
      <c r="M899" s="21" t="n"/>
      <c r="N899" s="22" t="n"/>
      <c r="O899" s="24">
        <f>IF(A899&lt;&gt;"عهدة","",SUMIFS($G$8:$G$5007,$B$8:$B$5007,B899,$A$8:$A$5007,"مصروف",$I$8:$I$5007,"&lt;&gt;مرفوض"))</f>
        <v/>
      </c>
      <c r="P899" s="25">
        <f>IF(A899&lt;&gt;"عهدة","",N(F899)-O899)</f>
        <v/>
      </c>
      <c r="Q899" s="26">
        <f>IF(A899="","",IF(A899="عهدة",IF(N(F899)=0,"⚠ أدخل قيمة العهدة",IF(P899&lt;0,"⛔ عجز / زيادة مصروفات "&amp;TEXT(-P899,"#,##0"),IF(COUNTIFS($B$8:$B$5007,B899,$A$8:$A$5007,"مصروف",$I$8:$I$5007,"&lt;&gt;مرفوض",$K$8:$K$5007,"&lt;&gt;نعم")&gt;0,"⚠ "&amp;COUNTIFS($B$8:$B$5007,B899,$A$8:$A$5007,"مصروف",$I$8:$I$5007,"&lt;&gt;مرفوض",$K$8:$K$5007,"&lt;&gt;نعم")&amp;" مصروف غير مسوى",IF(L899="تمت التسوية",IF(P899=0,"✔ متوازنة وتمت التسوية","✔ تمت التسوية – متبقي "&amp;TEXT(P899,"#,##0")),IF(P899&gt;0,"متبقي "&amp;TEXT(P899,"#,##0"),"✔ متوازنة"))))),IF(R899=0,"⚠ أضف سطر عهدة أولًا",IF(OR(C899="",N(G899)=0),"⚠ أكمل التاريخ والقيمة",IF(S899="","⚠ التاريخ خارج السنة المالية",IF(H899="","⚠ اختر بند الموازنة",IF(I899="مرفوض","✖ مرفوض من المدير",IF(I899&lt;&gt;"موافق","⏳ بانتظار موافقة المدير",IF(K899&lt;&gt;"نعم","⚠ غير مسوى مع الحسابات","✔ معتمد ومسوى")))))))))</f>
        <v/>
      </c>
      <c r="R899">
        <f>N(R898)+IF(A899="عهدة",1,0)</f>
        <v/>
      </c>
      <c r="S899">
        <f>IF(C899="","",IF(AND(C899&gt;=DATE(2026,9,1),C899&lt;=DATE(2027,8,31)),(YEAR(C899)-2026)*12+MONTH(C899)-8,""))</f>
        <v/>
      </c>
      <c r="T899">
        <f>IF(AND(A899="مصروف",R899&gt;0,I899="موافق",S899&lt;&gt;"",H899&lt;&gt;""),N(G899),0)</f>
        <v/>
      </c>
    </row>
    <row r="900">
      <c r="A900" s="19" t="n"/>
      <c r="B900" s="20">
        <f>IF(A900="","",IF(R900=0,"⚠ أضف سطر عهدة أولًا","BDR-"&amp;TEXT(R900,"000")))</f>
        <v/>
      </c>
      <c r="C900" s="21" t="n"/>
      <c r="D900" s="20">
        <f>IF(C900="","",IF(S900="","خارج السنة المالية",INDEX(القوائم!$D$2:$D$13,S900)))</f>
        <v/>
      </c>
      <c r="E900" s="22" t="n"/>
      <c r="F900" s="23" t="n"/>
      <c r="G900" s="23" t="n"/>
      <c r="H900" s="22" t="n"/>
      <c r="I900" s="19" t="n"/>
      <c r="J900" s="21" t="n"/>
      <c r="K900" s="19" t="n"/>
      <c r="L900" s="19" t="n"/>
      <c r="M900" s="21" t="n"/>
      <c r="N900" s="22" t="n"/>
      <c r="O900" s="24">
        <f>IF(A900&lt;&gt;"عهدة","",SUMIFS($G$8:$G$5007,$B$8:$B$5007,B900,$A$8:$A$5007,"مصروف",$I$8:$I$5007,"&lt;&gt;مرفوض"))</f>
        <v/>
      </c>
      <c r="P900" s="25">
        <f>IF(A900&lt;&gt;"عهدة","",N(F900)-O900)</f>
        <v/>
      </c>
      <c r="Q900" s="26">
        <f>IF(A900="","",IF(A900="عهدة",IF(N(F900)=0,"⚠ أدخل قيمة العهدة",IF(P900&lt;0,"⛔ عجز / زيادة مصروفات "&amp;TEXT(-P900,"#,##0"),IF(COUNTIFS($B$8:$B$5007,B900,$A$8:$A$5007,"مصروف",$I$8:$I$5007,"&lt;&gt;مرفوض",$K$8:$K$5007,"&lt;&gt;نعم")&gt;0,"⚠ "&amp;COUNTIFS($B$8:$B$5007,B900,$A$8:$A$5007,"مصروف",$I$8:$I$5007,"&lt;&gt;مرفوض",$K$8:$K$5007,"&lt;&gt;نعم")&amp;" مصروف غير مسوى",IF(L900="تمت التسوية",IF(P900=0,"✔ متوازنة وتمت التسوية","✔ تمت التسوية – متبقي "&amp;TEXT(P900,"#,##0")),IF(P900&gt;0,"متبقي "&amp;TEXT(P900,"#,##0"),"✔ متوازنة"))))),IF(R900=0,"⚠ أضف سطر عهدة أولًا",IF(OR(C900="",N(G900)=0),"⚠ أكمل التاريخ والقيمة",IF(S900="","⚠ التاريخ خارج السنة المالية",IF(H900="","⚠ اختر بند الموازنة",IF(I900="مرفوض","✖ مرفوض من المدير",IF(I900&lt;&gt;"موافق","⏳ بانتظار موافقة المدير",IF(K900&lt;&gt;"نعم","⚠ غير مسوى مع الحسابات","✔ معتمد ومسوى")))))))))</f>
        <v/>
      </c>
      <c r="R900">
        <f>N(R899)+IF(A900="عهدة",1,0)</f>
        <v/>
      </c>
      <c r="S900">
        <f>IF(C900="","",IF(AND(C900&gt;=DATE(2026,9,1),C900&lt;=DATE(2027,8,31)),(YEAR(C900)-2026)*12+MONTH(C900)-8,""))</f>
        <v/>
      </c>
      <c r="T900">
        <f>IF(AND(A900="مصروف",R900&gt;0,I900="موافق",S900&lt;&gt;"",H900&lt;&gt;""),N(G900),0)</f>
        <v/>
      </c>
    </row>
    <row r="901">
      <c r="A901" s="19" t="n"/>
      <c r="B901" s="20">
        <f>IF(A901="","",IF(R901=0,"⚠ أضف سطر عهدة أولًا","BDR-"&amp;TEXT(R901,"000")))</f>
        <v/>
      </c>
      <c r="C901" s="21" t="n"/>
      <c r="D901" s="20">
        <f>IF(C901="","",IF(S901="","خارج السنة المالية",INDEX(القوائم!$D$2:$D$13,S901)))</f>
        <v/>
      </c>
      <c r="E901" s="22" t="n"/>
      <c r="F901" s="23" t="n"/>
      <c r="G901" s="23" t="n"/>
      <c r="H901" s="22" t="n"/>
      <c r="I901" s="19" t="n"/>
      <c r="J901" s="21" t="n"/>
      <c r="K901" s="19" t="n"/>
      <c r="L901" s="19" t="n"/>
      <c r="M901" s="21" t="n"/>
      <c r="N901" s="22" t="n"/>
      <c r="O901" s="24">
        <f>IF(A901&lt;&gt;"عهدة","",SUMIFS($G$8:$G$5007,$B$8:$B$5007,B901,$A$8:$A$5007,"مصروف",$I$8:$I$5007,"&lt;&gt;مرفوض"))</f>
        <v/>
      </c>
      <c r="P901" s="25">
        <f>IF(A901&lt;&gt;"عهدة","",N(F901)-O901)</f>
        <v/>
      </c>
      <c r="Q901" s="26">
        <f>IF(A901="","",IF(A901="عهدة",IF(N(F901)=0,"⚠ أدخل قيمة العهدة",IF(P901&lt;0,"⛔ عجز / زيادة مصروفات "&amp;TEXT(-P901,"#,##0"),IF(COUNTIFS($B$8:$B$5007,B901,$A$8:$A$5007,"مصروف",$I$8:$I$5007,"&lt;&gt;مرفوض",$K$8:$K$5007,"&lt;&gt;نعم")&gt;0,"⚠ "&amp;COUNTIFS($B$8:$B$5007,B901,$A$8:$A$5007,"مصروف",$I$8:$I$5007,"&lt;&gt;مرفوض",$K$8:$K$5007,"&lt;&gt;نعم")&amp;" مصروف غير مسوى",IF(L901="تمت التسوية",IF(P901=0,"✔ متوازنة وتمت التسوية","✔ تمت التسوية – متبقي "&amp;TEXT(P901,"#,##0")),IF(P901&gt;0,"متبقي "&amp;TEXT(P901,"#,##0"),"✔ متوازنة"))))),IF(R901=0,"⚠ أضف سطر عهدة أولًا",IF(OR(C901="",N(G901)=0),"⚠ أكمل التاريخ والقيمة",IF(S901="","⚠ التاريخ خارج السنة المالية",IF(H901="","⚠ اختر بند الموازنة",IF(I901="مرفوض","✖ مرفوض من المدير",IF(I901&lt;&gt;"موافق","⏳ بانتظار موافقة المدير",IF(K901&lt;&gt;"نعم","⚠ غير مسوى مع الحسابات","✔ معتمد ومسوى")))))))))</f>
        <v/>
      </c>
      <c r="R901">
        <f>N(R900)+IF(A901="عهدة",1,0)</f>
        <v/>
      </c>
      <c r="S901">
        <f>IF(C901="","",IF(AND(C901&gt;=DATE(2026,9,1),C901&lt;=DATE(2027,8,31)),(YEAR(C901)-2026)*12+MONTH(C901)-8,""))</f>
        <v/>
      </c>
      <c r="T901">
        <f>IF(AND(A901="مصروف",R901&gt;0,I901="موافق",S901&lt;&gt;"",H901&lt;&gt;""),N(G901),0)</f>
        <v/>
      </c>
    </row>
    <row r="902">
      <c r="A902" s="19" t="n"/>
      <c r="B902" s="20">
        <f>IF(A902="","",IF(R902=0,"⚠ أضف سطر عهدة أولًا","BDR-"&amp;TEXT(R902,"000")))</f>
        <v/>
      </c>
      <c r="C902" s="21" t="n"/>
      <c r="D902" s="20">
        <f>IF(C902="","",IF(S902="","خارج السنة المالية",INDEX(القوائم!$D$2:$D$13,S902)))</f>
        <v/>
      </c>
      <c r="E902" s="22" t="n"/>
      <c r="F902" s="23" t="n"/>
      <c r="G902" s="23" t="n"/>
      <c r="H902" s="22" t="n"/>
      <c r="I902" s="19" t="n"/>
      <c r="J902" s="21" t="n"/>
      <c r="K902" s="19" t="n"/>
      <c r="L902" s="19" t="n"/>
      <c r="M902" s="21" t="n"/>
      <c r="N902" s="22" t="n"/>
      <c r="O902" s="24">
        <f>IF(A902&lt;&gt;"عهدة","",SUMIFS($G$8:$G$5007,$B$8:$B$5007,B902,$A$8:$A$5007,"مصروف",$I$8:$I$5007,"&lt;&gt;مرفوض"))</f>
        <v/>
      </c>
      <c r="P902" s="25">
        <f>IF(A902&lt;&gt;"عهدة","",N(F902)-O902)</f>
        <v/>
      </c>
      <c r="Q902" s="26">
        <f>IF(A902="","",IF(A902="عهدة",IF(N(F902)=0,"⚠ أدخل قيمة العهدة",IF(P902&lt;0,"⛔ عجز / زيادة مصروفات "&amp;TEXT(-P902,"#,##0"),IF(COUNTIFS($B$8:$B$5007,B902,$A$8:$A$5007,"مصروف",$I$8:$I$5007,"&lt;&gt;مرفوض",$K$8:$K$5007,"&lt;&gt;نعم")&gt;0,"⚠ "&amp;COUNTIFS($B$8:$B$5007,B902,$A$8:$A$5007,"مصروف",$I$8:$I$5007,"&lt;&gt;مرفوض",$K$8:$K$5007,"&lt;&gt;نعم")&amp;" مصروف غير مسوى",IF(L902="تمت التسوية",IF(P902=0,"✔ متوازنة وتمت التسوية","✔ تمت التسوية – متبقي "&amp;TEXT(P902,"#,##0")),IF(P902&gt;0,"متبقي "&amp;TEXT(P902,"#,##0"),"✔ متوازنة"))))),IF(R902=0,"⚠ أضف سطر عهدة أولًا",IF(OR(C902="",N(G902)=0),"⚠ أكمل التاريخ والقيمة",IF(S902="","⚠ التاريخ خارج السنة المالية",IF(H902="","⚠ اختر بند الموازنة",IF(I902="مرفوض","✖ مرفوض من المدير",IF(I902&lt;&gt;"موافق","⏳ بانتظار موافقة المدير",IF(K902&lt;&gt;"نعم","⚠ غير مسوى مع الحسابات","✔ معتمد ومسوى")))))))))</f>
        <v/>
      </c>
      <c r="R902">
        <f>N(R901)+IF(A902="عهدة",1,0)</f>
        <v/>
      </c>
      <c r="S902">
        <f>IF(C902="","",IF(AND(C902&gt;=DATE(2026,9,1),C902&lt;=DATE(2027,8,31)),(YEAR(C902)-2026)*12+MONTH(C902)-8,""))</f>
        <v/>
      </c>
      <c r="T902">
        <f>IF(AND(A902="مصروف",R902&gt;0,I902="موافق",S902&lt;&gt;"",H902&lt;&gt;""),N(G902),0)</f>
        <v/>
      </c>
    </row>
    <row r="903">
      <c r="A903" s="19" t="n"/>
      <c r="B903" s="20">
        <f>IF(A903="","",IF(R903=0,"⚠ أضف سطر عهدة أولًا","BDR-"&amp;TEXT(R903,"000")))</f>
        <v/>
      </c>
      <c r="C903" s="21" t="n"/>
      <c r="D903" s="20">
        <f>IF(C903="","",IF(S903="","خارج السنة المالية",INDEX(القوائم!$D$2:$D$13,S903)))</f>
        <v/>
      </c>
      <c r="E903" s="22" t="n"/>
      <c r="F903" s="23" t="n"/>
      <c r="G903" s="23" t="n"/>
      <c r="H903" s="22" t="n"/>
      <c r="I903" s="19" t="n"/>
      <c r="J903" s="21" t="n"/>
      <c r="K903" s="19" t="n"/>
      <c r="L903" s="19" t="n"/>
      <c r="M903" s="21" t="n"/>
      <c r="N903" s="22" t="n"/>
      <c r="O903" s="24">
        <f>IF(A903&lt;&gt;"عهدة","",SUMIFS($G$8:$G$5007,$B$8:$B$5007,B903,$A$8:$A$5007,"مصروف",$I$8:$I$5007,"&lt;&gt;مرفوض"))</f>
        <v/>
      </c>
      <c r="P903" s="25">
        <f>IF(A903&lt;&gt;"عهدة","",N(F903)-O903)</f>
        <v/>
      </c>
      <c r="Q903" s="26">
        <f>IF(A903="","",IF(A903="عهدة",IF(N(F903)=0,"⚠ أدخل قيمة العهدة",IF(P903&lt;0,"⛔ عجز / زيادة مصروفات "&amp;TEXT(-P903,"#,##0"),IF(COUNTIFS($B$8:$B$5007,B903,$A$8:$A$5007,"مصروف",$I$8:$I$5007,"&lt;&gt;مرفوض",$K$8:$K$5007,"&lt;&gt;نعم")&gt;0,"⚠ "&amp;COUNTIFS($B$8:$B$5007,B903,$A$8:$A$5007,"مصروف",$I$8:$I$5007,"&lt;&gt;مرفوض",$K$8:$K$5007,"&lt;&gt;نعم")&amp;" مصروف غير مسوى",IF(L903="تمت التسوية",IF(P903=0,"✔ متوازنة وتمت التسوية","✔ تمت التسوية – متبقي "&amp;TEXT(P903,"#,##0")),IF(P903&gt;0,"متبقي "&amp;TEXT(P903,"#,##0"),"✔ متوازنة"))))),IF(R903=0,"⚠ أضف سطر عهدة أولًا",IF(OR(C903="",N(G903)=0),"⚠ أكمل التاريخ والقيمة",IF(S903="","⚠ التاريخ خارج السنة المالية",IF(H903="","⚠ اختر بند الموازنة",IF(I903="مرفوض","✖ مرفوض من المدير",IF(I903&lt;&gt;"موافق","⏳ بانتظار موافقة المدير",IF(K903&lt;&gt;"نعم","⚠ غير مسوى مع الحسابات","✔ معتمد ومسوى")))))))))</f>
        <v/>
      </c>
      <c r="R903">
        <f>N(R902)+IF(A903="عهدة",1,0)</f>
        <v/>
      </c>
      <c r="S903">
        <f>IF(C903="","",IF(AND(C903&gt;=DATE(2026,9,1),C903&lt;=DATE(2027,8,31)),(YEAR(C903)-2026)*12+MONTH(C903)-8,""))</f>
        <v/>
      </c>
      <c r="T903">
        <f>IF(AND(A903="مصروف",R903&gt;0,I903="موافق",S903&lt;&gt;"",H903&lt;&gt;""),N(G903),0)</f>
        <v/>
      </c>
    </row>
    <row r="904">
      <c r="A904" s="19" t="n"/>
      <c r="B904" s="20">
        <f>IF(A904="","",IF(R904=0,"⚠ أضف سطر عهدة أولًا","BDR-"&amp;TEXT(R904,"000")))</f>
        <v/>
      </c>
      <c r="C904" s="21" t="n"/>
      <c r="D904" s="20">
        <f>IF(C904="","",IF(S904="","خارج السنة المالية",INDEX(القوائم!$D$2:$D$13,S904)))</f>
        <v/>
      </c>
      <c r="E904" s="22" t="n"/>
      <c r="F904" s="23" t="n"/>
      <c r="G904" s="23" t="n"/>
      <c r="H904" s="22" t="n"/>
      <c r="I904" s="19" t="n"/>
      <c r="J904" s="21" t="n"/>
      <c r="K904" s="19" t="n"/>
      <c r="L904" s="19" t="n"/>
      <c r="M904" s="21" t="n"/>
      <c r="N904" s="22" t="n"/>
      <c r="O904" s="24">
        <f>IF(A904&lt;&gt;"عهدة","",SUMIFS($G$8:$G$5007,$B$8:$B$5007,B904,$A$8:$A$5007,"مصروف",$I$8:$I$5007,"&lt;&gt;مرفوض"))</f>
        <v/>
      </c>
      <c r="P904" s="25">
        <f>IF(A904&lt;&gt;"عهدة","",N(F904)-O904)</f>
        <v/>
      </c>
      <c r="Q904" s="26">
        <f>IF(A904="","",IF(A904="عهدة",IF(N(F904)=0,"⚠ أدخل قيمة العهدة",IF(P904&lt;0,"⛔ عجز / زيادة مصروفات "&amp;TEXT(-P904,"#,##0"),IF(COUNTIFS($B$8:$B$5007,B904,$A$8:$A$5007,"مصروف",$I$8:$I$5007,"&lt;&gt;مرفوض",$K$8:$K$5007,"&lt;&gt;نعم")&gt;0,"⚠ "&amp;COUNTIFS($B$8:$B$5007,B904,$A$8:$A$5007,"مصروف",$I$8:$I$5007,"&lt;&gt;مرفوض",$K$8:$K$5007,"&lt;&gt;نعم")&amp;" مصروف غير مسوى",IF(L904="تمت التسوية",IF(P904=0,"✔ متوازنة وتمت التسوية","✔ تمت التسوية – متبقي "&amp;TEXT(P904,"#,##0")),IF(P904&gt;0,"متبقي "&amp;TEXT(P904,"#,##0"),"✔ متوازنة"))))),IF(R904=0,"⚠ أضف سطر عهدة أولًا",IF(OR(C904="",N(G904)=0),"⚠ أكمل التاريخ والقيمة",IF(S904="","⚠ التاريخ خارج السنة المالية",IF(H904="","⚠ اختر بند الموازنة",IF(I904="مرفوض","✖ مرفوض من المدير",IF(I904&lt;&gt;"موافق","⏳ بانتظار موافقة المدير",IF(K904&lt;&gt;"نعم","⚠ غير مسوى مع الحسابات","✔ معتمد ومسوى")))))))))</f>
        <v/>
      </c>
      <c r="R904">
        <f>N(R903)+IF(A904="عهدة",1,0)</f>
        <v/>
      </c>
      <c r="S904">
        <f>IF(C904="","",IF(AND(C904&gt;=DATE(2026,9,1),C904&lt;=DATE(2027,8,31)),(YEAR(C904)-2026)*12+MONTH(C904)-8,""))</f>
        <v/>
      </c>
      <c r="T904">
        <f>IF(AND(A904="مصروف",R904&gt;0,I904="موافق",S904&lt;&gt;"",H904&lt;&gt;""),N(G904),0)</f>
        <v/>
      </c>
    </row>
    <row r="905">
      <c r="A905" s="19" t="n"/>
      <c r="B905" s="20">
        <f>IF(A905="","",IF(R905=0,"⚠ أضف سطر عهدة أولًا","BDR-"&amp;TEXT(R905,"000")))</f>
        <v/>
      </c>
      <c r="C905" s="21" t="n"/>
      <c r="D905" s="20">
        <f>IF(C905="","",IF(S905="","خارج السنة المالية",INDEX(القوائم!$D$2:$D$13,S905)))</f>
        <v/>
      </c>
      <c r="E905" s="22" t="n"/>
      <c r="F905" s="23" t="n"/>
      <c r="G905" s="23" t="n"/>
      <c r="H905" s="22" t="n"/>
      <c r="I905" s="19" t="n"/>
      <c r="J905" s="21" t="n"/>
      <c r="K905" s="19" t="n"/>
      <c r="L905" s="19" t="n"/>
      <c r="M905" s="21" t="n"/>
      <c r="N905" s="22" t="n"/>
      <c r="O905" s="24">
        <f>IF(A905&lt;&gt;"عهدة","",SUMIFS($G$8:$G$5007,$B$8:$B$5007,B905,$A$8:$A$5007,"مصروف",$I$8:$I$5007,"&lt;&gt;مرفوض"))</f>
        <v/>
      </c>
      <c r="P905" s="25">
        <f>IF(A905&lt;&gt;"عهدة","",N(F905)-O905)</f>
        <v/>
      </c>
      <c r="Q905" s="26">
        <f>IF(A905="","",IF(A905="عهدة",IF(N(F905)=0,"⚠ أدخل قيمة العهدة",IF(P905&lt;0,"⛔ عجز / زيادة مصروفات "&amp;TEXT(-P905,"#,##0"),IF(COUNTIFS($B$8:$B$5007,B905,$A$8:$A$5007,"مصروف",$I$8:$I$5007,"&lt;&gt;مرفوض",$K$8:$K$5007,"&lt;&gt;نعم")&gt;0,"⚠ "&amp;COUNTIFS($B$8:$B$5007,B905,$A$8:$A$5007,"مصروف",$I$8:$I$5007,"&lt;&gt;مرفوض",$K$8:$K$5007,"&lt;&gt;نعم")&amp;" مصروف غير مسوى",IF(L905="تمت التسوية",IF(P905=0,"✔ متوازنة وتمت التسوية","✔ تمت التسوية – متبقي "&amp;TEXT(P905,"#,##0")),IF(P905&gt;0,"متبقي "&amp;TEXT(P905,"#,##0"),"✔ متوازنة"))))),IF(R905=0,"⚠ أضف سطر عهدة أولًا",IF(OR(C905="",N(G905)=0),"⚠ أكمل التاريخ والقيمة",IF(S905="","⚠ التاريخ خارج السنة المالية",IF(H905="","⚠ اختر بند الموازنة",IF(I905="مرفوض","✖ مرفوض من المدير",IF(I905&lt;&gt;"موافق","⏳ بانتظار موافقة المدير",IF(K905&lt;&gt;"نعم","⚠ غير مسوى مع الحسابات","✔ معتمد ومسوى")))))))))</f>
        <v/>
      </c>
      <c r="R905">
        <f>N(R904)+IF(A905="عهدة",1,0)</f>
        <v/>
      </c>
      <c r="S905">
        <f>IF(C905="","",IF(AND(C905&gt;=DATE(2026,9,1),C905&lt;=DATE(2027,8,31)),(YEAR(C905)-2026)*12+MONTH(C905)-8,""))</f>
        <v/>
      </c>
      <c r="T905">
        <f>IF(AND(A905="مصروف",R905&gt;0,I905="موافق",S905&lt;&gt;"",H905&lt;&gt;""),N(G905),0)</f>
        <v/>
      </c>
    </row>
    <row r="906">
      <c r="A906" s="19" t="n"/>
      <c r="B906" s="20">
        <f>IF(A906="","",IF(R906=0,"⚠ أضف سطر عهدة أولًا","BDR-"&amp;TEXT(R906,"000")))</f>
        <v/>
      </c>
      <c r="C906" s="21" t="n"/>
      <c r="D906" s="20">
        <f>IF(C906="","",IF(S906="","خارج السنة المالية",INDEX(القوائم!$D$2:$D$13,S906)))</f>
        <v/>
      </c>
      <c r="E906" s="22" t="n"/>
      <c r="F906" s="23" t="n"/>
      <c r="G906" s="23" t="n"/>
      <c r="H906" s="22" t="n"/>
      <c r="I906" s="19" t="n"/>
      <c r="J906" s="21" t="n"/>
      <c r="K906" s="19" t="n"/>
      <c r="L906" s="19" t="n"/>
      <c r="M906" s="21" t="n"/>
      <c r="N906" s="22" t="n"/>
      <c r="O906" s="24">
        <f>IF(A906&lt;&gt;"عهدة","",SUMIFS($G$8:$G$5007,$B$8:$B$5007,B906,$A$8:$A$5007,"مصروف",$I$8:$I$5007,"&lt;&gt;مرفوض"))</f>
        <v/>
      </c>
      <c r="P906" s="25">
        <f>IF(A906&lt;&gt;"عهدة","",N(F906)-O906)</f>
        <v/>
      </c>
      <c r="Q906" s="26">
        <f>IF(A906="","",IF(A906="عهدة",IF(N(F906)=0,"⚠ أدخل قيمة العهدة",IF(P906&lt;0,"⛔ عجز / زيادة مصروفات "&amp;TEXT(-P906,"#,##0"),IF(COUNTIFS($B$8:$B$5007,B906,$A$8:$A$5007,"مصروف",$I$8:$I$5007,"&lt;&gt;مرفوض",$K$8:$K$5007,"&lt;&gt;نعم")&gt;0,"⚠ "&amp;COUNTIFS($B$8:$B$5007,B906,$A$8:$A$5007,"مصروف",$I$8:$I$5007,"&lt;&gt;مرفوض",$K$8:$K$5007,"&lt;&gt;نعم")&amp;" مصروف غير مسوى",IF(L906="تمت التسوية",IF(P906=0,"✔ متوازنة وتمت التسوية","✔ تمت التسوية – متبقي "&amp;TEXT(P906,"#,##0")),IF(P906&gt;0,"متبقي "&amp;TEXT(P906,"#,##0"),"✔ متوازنة"))))),IF(R906=0,"⚠ أضف سطر عهدة أولًا",IF(OR(C906="",N(G906)=0),"⚠ أكمل التاريخ والقيمة",IF(S906="","⚠ التاريخ خارج السنة المالية",IF(H906="","⚠ اختر بند الموازنة",IF(I906="مرفوض","✖ مرفوض من المدير",IF(I906&lt;&gt;"موافق","⏳ بانتظار موافقة المدير",IF(K906&lt;&gt;"نعم","⚠ غير مسوى مع الحسابات","✔ معتمد ومسوى")))))))))</f>
        <v/>
      </c>
      <c r="R906">
        <f>N(R905)+IF(A906="عهدة",1,0)</f>
        <v/>
      </c>
      <c r="S906">
        <f>IF(C906="","",IF(AND(C906&gt;=DATE(2026,9,1),C906&lt;=DATE(2027,8,31)),(YEAR(C906)-2026)*12+MONTH(C906)-8,""))</f>
        <v/>
      </c>
      <c r="T906">
        <f>IF(AND(A906="مصروف",R906&gt;0,I906="موافق",S906&lt;&gt;"",H906&lt;&gt;""),N(G906),0)</f>
        <v/>
      </c>
    </row>
    <row r="907">
      <c r="A907" s="19" t="n"/>
      <c r="B907" s="20">
        <f>IF(A907="","",IF(R907=0,"⚠ أضف سطر عهدة أولًا","BDR-"&amp;TEXT(R907,"000")))</f>
        <v/>
      </c>
      <c r="C907" s="21" t="n"/>
      <c r="D907" s="20">
        <f>IF(C907="","",IF(S907="","خارج السنة المالية",INDEX(القوائم!$D$2:$D$13,S907)))</f>
        <v/>
      </c>
      <c r="E907" s="22" t="n"/>
      <c r="F907" s="23" t="n"/>
      <c r="G907" s="23" t="n"/>
      <c r="H907" s="22" t="n"/>
      <c r="I907" s="19" t="n"/>
      <c r="J907" s="21" t="n"/>
      <c r="K907" s="19" t="n"/>
      <c r="L907" s="19" t="n"/>
      <c r="M907" s="21" t="n"/>
      <c r="N907" s="22" t="n"/>
      <c r="O907" s="24">
        <f>IF(A907&lt;&gt;"عهدة","",SUMIFS($G$8:$G$5007,$B$8:$B$5007,B907,$A$8:$A$5007,"مصروف",$I$8:$I$5007,"&lt;&gt;مرفوض"))</f>
        <v/>
      </c>
      <c r="P907" s="25">
        <f>IF(A907&lt;&gt;"عهدة","",N(F907)-O907)</f>
        <v/>
      </c>
      <c r="Q907" s="26">
        <f>IF(A907="","",IF(A907="عهدة",IF(N(F907)=0,"⚠ أدخل قيمة العهدة",IF(P907&lt;0,"⛔ عجز / زيادة مصروفات "&amp;TEXT(-P907,"#,##0"),IF(COUNTIFS($B$8:$B$5007,B907,$A$8:$A$5007,"مصروف",$I$8:$I$5007,"&lt;&gt;مرفوض",$K$8:$K$5007,"&lt;&gt;نعم")&gt;0,"⚠ "&amp;COUNTIFS($B$8:$B$5007,B907,$A$8:$A$5007,"مصروف",$I$8:$I$5007,"&lt;&gt;مرفوض",$K$8:$K$5007,"&lt;&gt;نعم")&amp;" مصروف غير مسوى",IF(L907="تمت التسوية",IF(P907=0,"✔ متوازنة وتمت التسوية","✔ تمت التسوية – متبقي "&amp;TEXT(P907,"#,##0")),IF(P907&gt;0,"متبقي "&amp;TEXT(P907,"#,##0"),"✔ متوازنة"))))),IF(R907=0,"⚠ أضف سطر عهدة أولًا",IF(OR(C907="",N(G907)=0),"⚠ أكمل التاريخ والقيمة",IF(S907="","⚠ التاريخ خارج السنة المالية",IF(H907="","⚠ اختر بند الموازنة",IF(I907="مرفوض","✖ مرفوض من المدير",IF(I907&lt;&gt;"موافق","⏳ بانتظار موافقة المدير",IF(K907&lt;&gt;"نعم","⚠ غير مسوى مع الحسابات","✔ معتمد ومسوى")))))))))</f>
        <v/>
      </c>
      <c r="R907">
        <f>N(R906)+IF(A907="عهدة",1,0)</f>
        <v/>
      </c>
      <c r="S907">
        <f>IF(C907="","",IF(AND(C907&gt;=DATE(2026,9,1),C907&lt;=DATE(2027,8,31)),(YEAR(C907)-2026)*12+MONTH(C907)-8,""))</f>
        <v/>
      </c>
      <c r="T907">
        <f>IF(AND(A907="مصروف",R907&gt;0,I907="موافق",S907&lt;&gt;"",H907&lt;&gt;""),N(G907),0)</f>
        <v/>
      </c>
    </row>
    <row r="908">
      <c r="A908" s="19" t="n"/>
      <c r="B908" s="20">
        <f>IF(A908="","",IF(R908=0,"⚠ أضف سطر عهدة أولًا","BDR-"&amp;TEXT(R908,"000")))</f>
        <v/>
      </c>
      <c r="C908" s="21" t="n"/>
      <c r="D908" s="20">
        <f>IF(C908="","",IF(S908="","خارج السنة المالية",INDEX(القوائم!$D$2:$D$13,S908)))</f>
        <v/>
      </c>
      <c r="E908" s="22" t="n"/>
      <c r="F908" s="23" t="n"/>
      <c r="G908" s="23" t="n"/>
      <c r="H908" s="22" t="n"/>
      <c r="I908" s="19" t="n"/>
      <c r="J908" s="21" t="n"/>
      <c r="K908" s="19" t="n"/>
      <c r="L908" s="19" t="n"/>
      <c r="M908" s="21" t="n"/>
      <c r="N908" s="22" t="n"/>
      <c r="O908" s="24">
        <f>IF(A908&lt;&gt;"عهدة","",SUMIFS($G$8:$G$5007,$B$8:$B$5007,B908,$A$8:$A$5007,"مصروف",$I$8:$I$5007,"&lt;&gt;مرفوض"))</f>
        <v/>
      </c>
      <c r="P908" s="25">
        <f>IF(A908&lt;&gt;"عهدة","",N(F908)-O908)</f>
        <v/>
      </c>
      <c r="Q908" s="26">
        <f>IF(A908="","",IF(A908="عهدة",IF(N(F908)=0,"⚠ أدخل قيمة العهدة",IF(P908&lt;0,"⛔ عجز / زيادة مصروفات "&amp;TEXT(-P908,"#,##0"),IF(COUNTIFS($B$8:$B$5007,B908,$A$8:$A$5007,"مصروف",$I$8:$I$5007,"&lt;&gt;مرفوض",$K$8:$K$5007,"&lt;&gt;نعم")&gt;0,"⚠ "&amp;COUNTIFS($B$8:$B$5007,B908,$A$8:$A$5007,"مصروف",$I$8:$I$5007,"&lt;&gt;مرفوض",$K$8:$K$5007,"&lt;&gt;نعم")&amp;" مصروف غير مسوى",IF(L908="تمت التسوية",IF(P908=0,"✔ متوازنة وتمت التسوية","✔ تمت التسوية – متبقي "&amp;TEXT(P908,"#,##0")),IF(P908&gt;0,"متبقي "&amp;TEXT(P908,"#,##0"),"✔ متوازنة"))))),IF(R908=0,"⚠ أضف سطر عهدة أولًا",IF(OR(C908="",N(G908)=0),"⚠ أكمل التاريخ والقيمة",IF(S908="","⚠ التاريخ خارج السنة المالية",IF(H908="","⚠ اختر بند الموازنة",IF(I908="مرفوض","✖ مرفوض من المدير",IF(I908&lt;&gt;"موافق","⏳ بانتظار موافقة المدير",IF(K908&lt;&gt;"نعم","⚠ غير مسوى مع الحسابات","✔ معتمد ومسوى")))))))))</f>
        <v/>
      </c>
      <c r="R908">
        <f>N(R907)+IF(A908="عهدة",1,0)</f>
        <v/>
      </c>
      <c r="S908">
        <f>IF(C908="","",IF(AND(C908&gt;=DATE(2026,9,1),C908&lt;=DATE(2027,8,31)),(YEAR(C908)-2026)*12+MONTH(C908)-8,""))</f>
        <v/>
      </c>
      <c r="T908">
        <f>IF(AND(A908="مصروف",R908&gt;0,I908="موافق",S908&lt;&gt;"",H908&lt;&gt;""),N(G908),0)</f>
        <v/>
      </c>
    </row>
    <row r="909">
      <c r="A909" s="19" t="n"/>
      <c r="B909" s="20">
        <f>IF(A909="","",IF(R909=0,"⚠ أضف سطر عهدة أولًا","BDR-"&amp;TEXT(R909,"000")))</f>
        <v/>
      </c>
      <c r="C909" s="21" t="n"/>
      <c r="D909" s="20">
        <f>IF(C909="","",IF(S909="","خارج السنة المالية",INDEX(القوائم!$D$2:$D$13,S909)))</f>
        <v/>
      </c>
      <c r="E909" s="22" t="n"/>
      <c r="F909" s="23" t="n"/>
      <c r="G909" s="23" t="n"/>
      <c r="H909" s="22" t="n"/>
      <c r="I909" s="19" t="n"/>
      <c r="J909" s="21" t="n"/>
      <c r="K909" s="19" t="n"/>
      <c r="L909" s="19" t="n"/>
      <c r="M909" s="21" t="n"/>
      <c r="N909" s="22" t="n"/>
      <c r="O909" s="24">
        <f>IF(A909&lt;&gt;"عهدة","",SUMIFS($G$8:$G$5007,$B$8:$B$5007,B909,$A$8:$A$5007,"مصروف",$I$8:$I$5007,"&lt;&gt;مرفوض"))</f>
        <v/>
      </c>
      <c r="P909" s="25">
        <f>IF(A909&lt;&gt;"عهدة","",N(F909)-O909)</f>
        <v/>
      </c>
      <c r="Q909" s="26">
        <f>IF(A909="","",IF(A909="عهدة",IF(N(F909)=0,"⚠ أدخل قيمة العهدة",IF(P909&lt;0,"⛔ عجز / زيادة مصروفات "&amp;TEXT(-P909,"#,##0"),IF(COUNTIFS($B$8:$B$5007,B909,$A$8:$A$5007,"مصروف",$I$8:$I$5007,"&lt;&gt;مرفوض",$K$8:$K$5007,"&lt;&gt;نعم")&gt;0,"⚠ "&amp;COUNTIFS($B$8:$B$5007,B909,$A$8:$A$5007,"مصروف",$I$8:$I$5007,"&lt;&gt;مرفوض",$K$8:$K$5007,"&lt;&gt;نعم")&amp;" مصروف غير مسوى",IF(L909="تمت التسوية",IF(P909=0,"✔ متوازنة وتمت التسوية","✔ تمت التسوية – متبقي "&amp;TEXT(P909,"#,##0")),IF(P909&gt;0,"متبقي "&amp;TEXT(P909,"#,##0"),"✔ متوازنة"))))),IF(R909=0,"⚠ أضف سطر عهدة أولًا",IF(OR(C909="",N(G909)=0),"⚠ أكمل التاريخ والقيمة",IF(S909="","⚠ التاريخ خارج السنة المالية",IF(H909="","⚠ اختر بند الموازنة",IF(I909="مرفوض","✖ مرفوض من المدير",IF(I909&lt;&gt;"موافق","⏳ بانتظار موافقة المدير",IF(K909&lt;&gt;"نعم","⚠ غير مسوى مع الحسابات","✔ معتمد ومسوى")))))))))</f>
        <v/>
      </c>
      <c r="R909">
        <f>N(R908)+IF(A909="عهدة",1,0)</f>
        <v/>
      </c>
      <c r="S909">
        <f>IF(C909="","",IF(AND(C909&gt;=DATE(2026,9,1),C909&lt;=DATE(2027,8,31)),(YEAR(C909)-2026)*12+MONTH(C909)-8,""))</f>
        <v/>
      </c>
      <c r="T909">
        <f>IF(AND(A909="مصروف",R909&gt;0,I909="موافق",S909&lt;&gt;"",H909&lt;&gt;""),N(G909),0)</f>
        <v/>
      </c>
    </row>
    <row r="910">
      <c r="A910" s="19" t="n"/>
      <c r="B910" s="20">
        <f>IF(A910="","",IF(R910=0,"⚠ أضف سطر عهدة أولًا","BDR-"&amp;TEXT(R910,"000")))</f>
        <v/>
      </c>
      <c r="C910" s="21" t="n"/>
      <c r="D910" s="20">
        <f>IF(C910="","",IF(S910="","خارج السنة المالية",INDEX(القوائم!$D$2:$D$13,S910)))</f>
        <v/>
      </c>
      <c r="E910" s="22" t="n"/>
      <c r="F910" s="23" t="n"/>
      <c r="G910" s="23" t="n"/>
      <c r="H910" s="22" t="n"/>
      <c r="I910" s="19" t="n"/>
      <c r="J910" s="21" t="n"/>
      <c r="K910" s="19" t="n"/>
      <c r="L910" s="19" t="n"/>
      <c r="M910" s="21" t="n"/>
      <c r="N910" s="22" t="n"/>
      <c r="O910" s="24">
        <f>IF(A910&lt;&gt;"عهدة","",SUMIFS($G$8:$G$5007,$B$8:$B$5007,B910,$A$8:$A$5007,"مصروف",$I$8:$I$5007,"&lt;&gt;مرفوض"))</f>
        <v/>
      </c>
      <c r="P910" s="25">
        <f>IF(A910&lt;&gt;"عهدة","",N(F910)-O910)</f>
        <v/>
      </c>
      <c r="Q910" s="26">
        <f>IF(A910="","",IF(A910="عهدة",IF(N(F910)=0,"⚠ أدخل قيمة العهدة",IF(P910&lt;0,"⛔ عجز / زيادة مصروفات "&amp;TEXT(-P910,"#,##0"),IF(COUNTIFS($B$8:$B$5007,B910,$A$8:$A$5007,"مصروف",$I$8:$I$5007,"&lt;&gt;مرفوض",$K$8:$K$5007,"&lt;&gt;نعم")&gt;0,"⚠ "&amp;COUNTIFS($B$8:$B$5007,B910,$A$8:$A$5007,"مصروف",$I$8:$I$5007,"&lt;&gt;مرفوض",$K$8:$K$5007,"&lt;&gt;نعم")&amp;" مصروف غير مسوى",IF(L910="تمت التسوية",IF(P910=0,"✔ متوازنة وتمت التسوية","✔ تمت التسوية – متبقي "&amp;TEXT(P910,"#,##0")),IF(P910&gt;0,"متبقي "&amp;TEXT(P910,"#,##0"),"✔ متوازنة"))))),IF(R910=0,"⚠ أضف سطر عهدة أولًا",IF(OR(C910="",N(G910)=0),"⚠ أكمل التاريخ والقيمة",IF(S910="","⚠ التاريخ خارج السنة المالية",IF(H910="","⚠ اختر بند الموازنة",IF(I910="مرفوض","✖ مرفوض من المدير",IF(I910&lt;&gt;"موافق","⏳ بانتظار موافقة المدير",IF(K910&lt;&gt;"نعم","⚠ غير مسوى مع الحسابات","✔ معتمد ومسوى")))))))))</f>
        <v/>
      </c>
      <c r="R910">
        <f>N(R909)+IF(A910="عهدة",1,0)</f>
        <v/>
      </c>
      <c r="S910">
        <f>IF(C910="","",IF(AND(C910&gt;=DATE(2026,9,1),C910&lt;=DATE(2027,8,31)),(YEAR(C910)-2026)*12+MONTH(C910)-8,""))</f>
        <v/>
      </c>
      <c r="T910">
        <f>IF(AND(A910="مصروف",R910&gt;0,I910="موافق",S910&lt;&gt;"",H910&lt;&gt;""),N(G910),0)</f>
        <v/>
      </c>
    </row>
    <row r="911">
      <c r="A911" s="19" t="n"/>
      <c r="B911" s="20">
        <f>IF(A911="","",IF(R911=0,"⚠ أضف سطر عهدة أولًا","BDR-"&amp;TEXT(R911,"000")))</f>
        <v/>
      </c>
      <c r="C911" s="21" t="n"/>
      <c r="D911" s="20">
        <f>IF(C911="","",IF(S911="","خارج السنة المالية",INDEX(القوائم!$D$2:$D$13,S911)))</f>
        <v/>
      </c>
      <c r="E911" s="22" t="n"/>
      <c r="F911" s="23" t="n"/>
      <c r="G911" s="23" t="n"/>
      <c r="H911" s="22" t="n"/>
      <c r="I911" s="19" t="n"/>
      <c r="J911" s="21" t="n"/>
      <c r="K911" s="19" t="n"/>
      <c r="L911" s="19" t="n"/>
      <c r="M911" s="21" t="n"/>
      <c r="N911" s="22" t="n"/>
      <c r="O911" s="24">
        <f>IF(A911&lt;&gt;"عهدة","",SUMIFS($G$8:$G$5007,$B$8:$B$5007,B911,$A$8:$A$5007,"مصروف",$I$8:$I$5007,"&lt;&gt;مرفوض"))</f>
        <v/>
      </c>
      <c r="P911" s="25">
        <f>IF(A911&lt;&gt;"عهدة","",N(F911)-O911)</f>
        <v/>
      </c>
      <c r="Q911" s="26">
        <f>IF(A911="","",IF(A911="عهدة",IF(N(F911)=0,"⚠ أدخل قيمة العهدة",IF(P911&lt;0,"⛔ عجز / زيادة مصروفات "&amp;TEXT(-P911,"#,##0"),IF(COUNTIFS($B$8:$B$5007,B911,$A$8:$A$5007,"مصروف",$I$8:$I$5007,"&lt;&gt;مرفوض",$K$8:$K$5007,"&lt;&gt;نعم")&gt;0,"⚠ "&amp;COUNTIFS($B$8:$B$5007,B911,$A$8:$A$5007,"مصروف",$I$8:$I$5007,"&lt;&gt;مرفوض",$K$8:$K$5007,"&lt;&gt;نعم")&amp;" مصروف غير مسوى",IF(L911="تمت التسوية",IF(P911=0,"✔ متوازنة وتمت التسوية","✔ تمت التسوية – متبقي "&amp;TEXT(P911,"#,##0")),IF(P911&gt;0,"متبقي "&amp;TEXT(P911,"#,##0"),"✔ متوازنة"))))),IF(R911=0,"⚠ أضف سطر عهدة أولًا",IF(OR(C911="",N(G911)=0),"⚠ أكمل التاريخ والقيمة",IF(S911="","⚠ التاريخ خارج السنة المالية",IF(H911="","⚠ اختر بند الموازنة",IF(I911="مرفوض","✖ مرفوض من المدير",IF(I911&lt;&gt;"موافق","⏳ بانتظار موافقة المدير",IF(K911&lt;&gt;"نعم","⚠ غير مسوى مع الحسابات","✔ معتمد ومسوى")))))))))</f>
        <v/>
      </c>
      <c r="R911">
        <f>N(R910)+IF(A911="عهدة",1,0)</f>
        <v/>
      </c>
      <c r="S911">
        <f>IF(C911="","",IF(AND(C911&gt;=DATE(2026,9,1),C911&lt;=DATE(2027,8,31)),(YEAR(C911)-2026)*12+MONTH(C911)-8,""))</f>
        <v/>
      </c>
      <c r="T911">
        <f>IF(AND(A911="مصروف",R911&gt;0,I911="موافق",S911&lt;&gt;"",H911&lt;&gt;""),N(G911),0)</f>
        <v/>
      </c>
    </row>
    <row r="912">
      <c r="A912" s="19" t="n"/>
      <c r="B912" s="20">
        <f>IF(A912="","",IF(R912=0,"⚠ أضف سطر عهدة أولًا","BDR-"&amp;TEXT(R912,"000")))</f>
        <v/>
      </c>
      <c r="C912" s="21" t="n"/>
      <c r="D912" s="20">
        <f>IF(C912="","",IF(S912="","خارج السنة المالية",INDEX(القوائم!$D$2:$D$13,S912)))</f>
        <v/>
      </c>
      <c r="E912" s="22" t="n"/>
      <c r="F912" s="23" t="n"/>
      <c r="G912" s="23" t="n"/>
      <c r="H912" s="22" t="n"/>
      <c r="I912" s="19" t="n"/>
      <c r="J912" s="21" t="n"/>
      <c r="K912" s="19" t="n"/>
      <c r="L912" s="19" t="n"/>
      <c r="M912" s="21" t="n"/>
      <c r="N912" s="22" t="n"/>
      <c r="O912" s="24">
        <f>IF(A912&lt;&gt;"عهدة","",SUMIFS($G$8:$G$5007,$B$8:$B$5007,B912,$A$8:$A$5007,"مصروف",$I$8:$I$5007,"&lt;&gt;مرفوض"))</f>
        <v/>
      </c>
      <c r="P912" s="25">
        <f>IF(A912&lt;&gt;"عهدة","",N(F912)-O912)</f>
        <v/>
      </c>
      <c r="Q912" s="26">
        <f>IF(A912="","",IF(A912="عهدة",IF(N(F912)=0,"⚠ أدخل قيمة العهدة",IF(P912&lt;0,"⛔ عجز / زيادة مصروفات "&amp;TEXT(-P912,"#,##0"),IF(COUNTIFS($B$8:$B$5007,B912,$A$8:$A$5007,"مصروف",$I$8:$I$5007,"&lt;&gt;مرفوض",$K$8:$K$5007,"&lt;&gt;نعم")&gt;0,"⚠ "&amp;COUNTIFS($B$8:$B$5007,B912,$A$8:$A$5007,"مصروف",$I$8:$I$5007,"&lt;&gt;مرفوض",$K$8:$K$5007,"&lt;&gt;نعم")&amp;" مصروف غير مسوى",IF(L912="تمت التسوية",IF(P912=0,"✔ متوازنة وتمت التسوية","✔ تمت التسوية – متبقي "&amp;TEXT(P912,"#,##0")),IF(P912&gt;0,"متبقي "&amp;TEXT(P912,"#,##0"),"✔ متوازنة"))))),IF(R912=0,"⚠ أضف سطر عهدة أولًا",IF(OR(C912="",N(G912)=0),"⚠ أكمل التاريخ والقيمة",IF(S912="","⚠ التاريخ خارج السنة المالية",IF(H912="","⚠ اختر بند الموازنة",IF(I912="مرفوض","✖ مرفوض من المدير",IF(I912&lt;&gt;"موافق","⏳ بانتظار موافقة المدير",IF(K912&lt;&gt;"نعم","⚠ غير مسوى مع الحسابات","✔ معتمد ومسوى")))))))))</f>
        <v/>
      </c>
      <c r="R912">
        <f>N(R911)+IF(A912="عهدة",1,0)</f>
        <v/>
      </c>
      <c r="S912">
        <f>IF(C912="","",IF(AND(C912&gt;=DATE(2026,9,1),C912&lt;=DATE(2027,8,31)),(YEAR(C912)-2026)*12+MONTH(C912)-8,""))</f>
        <v/>
      </c>
      <c r="T912">
        <f>IF(AND(A912="مصروف",R912&gt;0,I912="موافق",S912&lt;&gt;"",H912&lt;&gt;""),N(G912),0)</f>
        <v/>
      </c>
    </row>
    <row r="913">
      <c r="A913" s="19" t="n"/>
      <c r="B913" s="20">
        <f>IF(A913="","",IF(R913=0,"⚠ أضف سطر عهدة أولًا","BDR-"&amp;TEXT(R913,"000")))</f>
        <v/>
      </c>
      <c r="C913" s="21" t="n"/>
      <c r="D913" s="20">
        <f>IF(C913="","",IF(S913="","خارج السنة المالية",INDEX(القوائم!$D$2:$D$13,S913)))</f>
        <v/>
      </c>
      <c r="E913" s="22" t="n"/>
      <c r="F913" s="23" t="n"/>
      <c r="G913" s="23" t="n"/>
      <c r="H913" s="22" t="n"/>
      <c r="I913" s="19" t="n"/>
      <c r="J913" s="21" t="n"/>
      <c r="K913" s="19" t="n"/>
      <c r="L913" s="19" t="n"/>
      <c r="M913" s="21" t="n"/>
      <c r="N913" s="22" t="n"/>
      <c r="O913" s="24">
        <f>IF(A913&lt;&gt;"عهدة","",SUMIFS($G$8:$G$5007,$B$8:$B$5007,B913,$A$8:$A$5007,"مصروف",$I$8:$I$5007,"&lt;&gt;مرفوض"))</f>
        <v/>
      </c>
      <c r="P913" s="25">
        <f>IF(A913&lt;&gt;"عهدة","",N(F913)-O913)</f>
        <v/>
      </c>
      <c r="Q913" s="26">
        <f>IF(A913="","",IF(A913="عهدة",IF(N(F913)=0,"⚠ أدخل قيمة العهدة",IF(P913&lt;0,"⛔ عجز / زيادة مصروفات "&amp;TEXT(-P913,"#,##0"),IF(COUNTIFS($B$8:$B$5007,B913,$A$8:$A$5007,"مصروف",$I$8:$I$5007,"&lt;&gt;مرفوض",$K$8:$K$5007,"&lt;&gt;نعم")&gt;0,"⚠ "&amp;COUNTIFS($B$8:$B$5007,B913,$A$8:$A$5007,"مصروف",$I$8:$I$5007,"&lt;&gt;مرفوض",$K$8:$K$5007,"&lt;&gt;نعم")&amp;" مصروف غير مسوى",IF(L913="تمت التسوية",IF(P913=0,"✔ متوازنة وتمت التسوية","✔ تمت التسوية – متبقي "&amp;TEXT(P913,"#,##0")),IF(P913&gt;0,"متبقي "&amp;TEXT(P913,"#,##0"),"✔ متوازنة"))))),IF(R913=0,"⚠ أضف سطر عهدة أولًا",IF(OR(C913="",N(G913)=0),"⚠ أكمل التاريخ والقيمة",IF(S913="","⚠ التاريخ خارج السنة المالية",IF(H913="","⚠ اختر بند الموازنة",IF(I913="مرفوض","✖ مرفوض من المدير",IF(I913&lt;&gt;"موافق","⏳ بانتظار موافقة المدير",IF(K913&lt;&gt;"نعم","⚠ غير مسوى مع الحسابات","✔ معتمد ومسوى")))))))))</f>
        <v/>
      </c>
      <c r="R913">
        <f>N(R912)+IF(A913="عهدة",1,0)</f>
        <v/>
      </c>
      <c r="S913">
        <f>IF(C913="","",IF(AND(C913&gt;=DATE(2026,9,1),C913&lt;=DATE(2027,8,31)),(YEAR(C913)-2026)*12+MONTH(C913)-8,""))</f>
        <v/>
      </c>
      <c r="T913">
        <f>IF(AND(A913="مصروف",R913&gt;0,I913="موافق",S913&lt;&gt;"",H913&lt;&gt;""),N(G913),0)</f>
        <v/>
      </c>
    </row>
    <row r="914">
      <c r="A914" s="19" t="n"/>
      <c r="B914" s="20">
        <f>IF(A914="","",IF(R914=0,"⚠ أضف سطر عهدة أولًا","BDR-"&amp;TEXT(R914,"000")))</f>
        <v/>
      </c>
      <c r="C914" s="21" t="n"/>
      <c r="D914" s="20">
        <f>IF(C914="","",IF(S914="","خارج السنة المالية",INDEX(القوائم!$D$2:$D$13,S914)))</f>
        <v/>
      </c>
      <c r="E914" s="22" t="n"/>
      <c r="F914" s="23" t="n"/>
      <c r="G914" s="23" t="n"/>
      <c r="H914" s="22" t="n"/>
      <c r="I914" s="19" t="n"/>
      <c r="J914" s="21" t="n"/>
      <c r="K914" s="19" t="n"/>
      <c r="L914" s="19" t="n"/>
      <c r="M914" s="21" t="n"/>
      <c r="N914" s="22" t="n"/>
      <c r="O914" s="24">
        <f>IF(A914&lt;&gt;"عهدة","",SUMIFS($G$8:$G$5007,$B$8:$B$5007,B914,$A$8:$A$5007,"مصروف",$I$8:$I$5007,"&lt;&gt;مرفوض"))</f>
        <v/>
      </c>
      <c r="P914" s="25">
        <f>IF(A914&lt;&gt;"عهدة","",N(F914)-O914)</f>
        <v/>
      </c>
      <c r="Q914" s="26">
        <f>IF(A914="","",IF(A914="عهدة",IF(N(F914)=0,"⚠ أدخل قيمة العهدة",IF(P914&lt;0,"⛔ عجز / زيادة مصروفات "&amp;TEXT(-P914,"#,##0"),IF(COUNTIFS($B$8:$B$5007,B914,$A$8:$A$5007,"مصروف",$I$8:$I$5007,"&lt;&gt;مرفوض",$K$8:$K$5007,"&lt;&gt;نعم")&gt;0,"⚠ "&amp;COUNTIFS($B$8:$B$5007,B914,$A$8:$A$5007,"مصروف",$I$8:$I$5007,"&lt;&gt;مرفوض",$K$8:$K$5007,"&lt;&gt;نعم")&amp;" مصروف غير مسوى",IF(L914="تمت التسوية",IF(P914=0,"✔ متوازنة وتمت التسوية","✔ تمت التسوية – متبقي "&amp;TEXT(P914,"#,##0")),IF(P914&gt;0,"متبقي "&amp;TEXT(P914,"#,##0"),"✔ متوازنة"))))),IF(R914=0,"⚠ أضف سطر عهدة أولًا",IF(OR(C914="",N(G914)=0),"⚠ أكمل التاريخ والقيمة",IF(S914="","⚠ التاريخ خارج السنة المالية",IF(H914="","⚠ اختر بند الموازنة",IF(I914="مرفوض","✖ مرفوض من المدير",IF(I914&lt;&gt;"موافق","⏳ بانتظار موافقة المدير",IF(K914&lt;&gt;"نعم","⚠ غير مسوى مع الحسابات","✔ معتمد ومسوى")))))))))</f>
        <v/>
      </c>
      <c r="R914">
        <f>N(R913)+IF(A914="عهدة",1,0)</f>
        <v/>
      </c>
      <c r="S914">
        <f>IF(C914="","",IF(AND(C914&gt;=DATE(2026,9,1),C914&lt;=DATE(2027,8,31)),(YEAR(C914)-2026)*12+MONTH(C914)-8,""))</f>
        <v/>
      </c>
      <c r="T914">
        <f>IF(AND(A914="مصروف",R914&gt;0,I914="موافق",S914&lt;&gt;"",H914&lt;&gt;""),N(G914),0)</f>
        <v/>
      </c>
    </row>
    <row r="915">
      <c r="A915" s="19" t="n"/>
      <c r="B915" s="20">
        <f>IF(A915="","",IF(R915=0,"⚠ أضف سطر عهدة أولًا","BDR-"&amp;TEXT(R915,"000")))</f>
        <v/>
      </c>
      <c r="C915" s="21" t="n"/>
      <c r="D915" s="20">
        <f>IF(C915="","",IF(S915="","خارج السنة المالية",INDEX(القوائم!$D$2:$D$13,S915)))</f>
        <v/>
      </c>
      <c r="E915" s="22" t="n"/>
      <c r="F915" s="23" t="n"/>
      <c r="G915" s="23" t="n"/>
      <c r="H915" s="22" t="n"/>
      <c r="I915" s="19" t="n"/>
      <c r="J915" s="21" t="n"/>
      <c r="K915" s="19" t="n"/>
      <c r="L915" s="19" t="n"/>
      <c r="M915" s="21" t="n"/>
      <c r="N915" s="22" t="n"/>
      <c r="O915" s="24">
        <f>IF(A915&lt;&gt;"عهدة","",SUMIFS($G$8:$G$5007,$B$8:$B$5007,B915,$A$8:$A$5007,"مصروف",$I$8:$I$5007,"&lt;&gt;مرفوض"))</f>
        <v/>
      </c>
      <c r="P915" s="25">
        <f>IF(A915&lt;&gt;"عهدة","",N(F915)-O915)</f>
        <v/>
      </c>
      <c r="Q915" s="26">
        <f>IF(A915="","",IF(A915="عهدة",IF(N(F915)=0,"⚠ أدخل قيمة العهدة",IF(P915&lt;0,"⛔ عجز / زيادة مصروفات "&amp;TEXT(-P915,"#,##0"),IF(COUNTIFS($B$8:$B$5007,B915,$A$8:$A$5007,"مصروف",$I$8:$I$5007,"&lt;&gt;مرفوض",$K$8:$K$5007,"&lt;&gt;نعم")&gt;0,"⚠ "&amp;COUNTIFS($B$8:$B$5007,B915,$A$8:$A$5007,"مصروف",$I$8:$I$5007,"&lt;&gt;مرفوض",$K$8:$K$5007,"&lt;&gt;نعم")&amp;" مصروف غير مسوى",IF(L915="تمت التسوية",IF(P915=0,"✔ متوازنة وتمت التسوية","✔ تمت التسوية – متبقي "&amp;TEXT(P915,"#,##0")),IF(P915&gt;0,"متبقي "&amp;TEXT(P915,"#,##0"),"✔ متوازنة"))))),IF(R915=0,"⚠ أضف سطر عهدة أولًا",IF(OR(C915="",N(G915)=0),"⚠ أكمل التاريخ والقيمة",IF(S915="","⚠ التاريخ خارج السنة المالية",IF(H915="","⚠ اختر بند الموازنة",IF(I915="مرفوض","✖ مرفوض من المدير",IF(I915&lt;&gt;"موافق","⏳ بانتظار موافقة المدير",IF(K915&lt;&gt;"نعم","⚠ غير مسوى مع الحسابات","✔ معتمد ومسوى")))))))))</f>
        <v/>
      </c>
      <c r="R915">
        <f>N(R914)+IF(A915="عهدة",1,0)</f>
        <v/>
      </c>
      <c r="S915">
        <f>IF(C915="","",IF(AND(C915&gt;=DATE(2026,9,1),C915&lt;=DATE(2027,8,31)),(YEAR(C915)-2026)*12+MONTH(C915)-8,""))</f>
        <v/>
      </c>
      <c r="T915">
        <f>IF(AND(A915="مصروف",R915&gt;0,I915="موافق",S915&lt;&gt;"",H915&lt;&gt;""),N(G915),0)</f>
        <v/>
      </c>
    </row>
    <row r="916">
      <c r="A916" s="19" t="n"/>
      <c r="B916" s="20">
        <f>IF(A916="","",IF(R916=0,"⚠ أضف سطر عهدة أولًا","BDR-"&amp;TEXT(R916,"000")))</f>
        <v/>
      </c>
      <c r="C916" s="21" t="n"/>
      <c r="D916" s="20">
        <f>IF(C916="","",IF(S916="","خارج السنة المالية",INDEX(القوائم!$D$2:$D$13,S916)))</f>
        <v/>
      </c>
      <c r="E916" s="22" t="n"/>
      <c r="F916" s="23" t="n"/>
      <c r="G916" s="23" t="n"/>
      <c r="H916" s="22" t="n"/>
      <c r="I916" s="19" t="n"/>
      <c r="J916" s="21" t="n"/>
      <c r="K916" s="19" t="n"/>
      <c r="L916" s="19" t="n"/>
      <c r="M916" s="21" t="n"/>
      <c r="N916" s="22" t="n"/>
      <c r="O916" s="24">
        <f>IF(A916&lt;&gt;"عهدة","",SUMIFS($G$8:$G$5007,$B$8:$B$5007,B916,$A$8:$A$5007,"مصروف",$I$8:$I$5007,"&lt;&gt;مرفوض"))</f>
        <v/>
      </c>
      <c r="P916" s="25">
        <f>IF(A916&lt;&gt;"عهدة","",N(F916)-O916)</f>
        <v/>
      </c>
      <c r="Q916" s="26">
        <f>IF(A916="","",IF(A916="عهدة",IF(N(F916)=0,"⚠ أدخل قيمة العهدة",IF(P916&lt;0,"⛔ عجز / زيادة مصروفات "&amp;TEXT(-P916,"#,##0"),IF(COUNTIFS($B$8:$B$5007,B916,$A$8:$A$5007,"مصروف",$I$8:$I$5007,"&lt;&gt;مرفوض",$K$8:$K$5007,"&lt;&gt;نعم")&gt;0,"⚠ "&amp;COUNTIFS($B$8:$B$5007,B916,$A$8:$A$5007,"مصروف",$I$8:$I$5007,"&lt;&gt;مرفوض",$K$8:$K$5007,"&lt;&gt;نعم")&amp;" مصروف غير مسوى",IF(L916="تمت التسوية",IF(P916=0,"✔ متوازنة وتمت التسوية","✔ تمت التسوية – متبقي "&amp;TEXT(P916,"#,##0")),IF(P916&gt;0,"متبقي "&amp;TEXT(P916,"#,##0"),"✔ متوازنة"))))),IF(R916=0,"⚠ أضف سطر عهدة أولًا",IF(OR(C916="",N(G916)=0),"⚠ أكمل التاريخ والقيمة",IF(S916="","⚠ التاريخ خارج السنة المالية",IF(H916="","⚠ اختر بند الموازنة",IF(I916="مرفوض","✖ مرفوض من المدير",IF(I916&lt;&gt;"موافق","⏳ بانتظار موافقة المدير",IF(K916&lt;&gt;"نعم","⚠ غير مسوى مع الحسابات","✔ معتمد ومسوى")))))))))</f>
        <v/>
      </c>
      <c r="R916">
        <f>N(R915)+IF(A916="عهدة",1,0)</f>
        <v/>
      </c>
      <c r="S916">
        <f>IF(C916="","",IF(AND(C916&gt;=DATE(2026,9,1),C916&lt;=DATE(2027,8,31)),(YEAR(C916)-2026)*12+MONTH(C916)-8,""))</f>
        <v/>
      </c>
      <c r="T916">
        <f>IF(AND(A916="مصروف",R916&gt;0,I916="موافق",S916&lt;&gt;"",H916&lt;&gt;""),N(G916),0)</f>
        <v/>
      </c>
    </row>
    <row r="917">
      <c r="A917" s="19" t="n"/>
      <c r="B917" s="20">
        <f>IF(A917="","",IF(R917=0,"⚠ أضف سطر عهدة أولًا","BDR-"&amp;TEXT(R917,"000")))</f>
        <v/>
      </c>
      <c r="C917" s="21" t="n"/>
      <c r="D917" s="20">
        <f>IF(C917="","",IF(S917="","خارج السنة المالية",INDEX(القوائم!$D$2:$D$13,S917)))</f>
        <v/>
      </c>
      <c r="E917" s="22" t="n"/>
      <c r="F917" s="23" t="n"/>
      <c r="G917" s="23" t="n"/>
      <c r="H917" s="22" t="n"/>
      <c r="I917" s="19" t="n"/>
      <c r="J917" s="21" t="n"/>
      <c r="K917" s="19" t="n"/>
      <c r="L917" s="19" t="n"/>
      <c r="M917" s="21" t="n"/>
      <c r="N917" s="22" t="n"/>
      <c r="O917" s="24">
        <f>IF(A917&lt;&gt;"عهدة","",SUMIFS($G$8:$G$5007,$B$8:$B$5007,B917,$A$8:$A$5007,"مصروف",$I$8:$I$5007,"&lt;&gt;مرفوض"))</f>
        <v/>
      </c>
      <c r="P917" s="25">
        <f>IF(A917&lt;&gt;"عهدة","",N(F917)-O917)</f>
        <v/>
      </c>
      <c r="Q917" s="26">
        <f>IF(A917="","",IF(A917="عهدة",IF(N(F917)=0,"⚠ أدخل قيمة العهدة",IF(P917&lt;0,"⛔ عجز / زيادة مصروفات "&amp;TEXT(-P917,"#,##0"),IF(COUNTIFS($B$8:$B$5007,B917,$A$8:$A$5007,"مصروف",$I$8:$I$5007,"&lt;&gt;مرفوض",$K$8:$K$5007,"&lt;&gt;نعم")&gt;0,"⚠ "&amp;COUNTIFS($B$8:$B$5007,B917,$A$8:$A$5007,"مصروف",$I$8:$I$5007,"&lt;&gt;مرفوض",$K$8:$K$5007,"&lt;&gt;نعم")&amp;" مصروف غير مسوى",IF(L917="تمت التسوية",IF(P917=0,"✔ متوازنة وتمت التسوية","✔ تمت التسوية – متبقي "&amp;TEXT(P917,"#,##0")),IF(P917&gt;0,"متبقي "&amp;TEXT(P917,"#,##0"),"✔ متوازنة"))))),IF(R917=0,"⚠ أضف سطر عهدة أولًا",IF(OR(C917="",N(G917)=0),"⚠ أكمل التاريخ والقيمة",IF(S917="","⚠ التاريخ خارج السنة المالية",IF(H917="","⚠ اختر بند الموازنة",IF(I917="مرفوض","✖ مرفوض من المدير",IF(I917&lt;&gt;"موافق","⏳ بانتظار موافقة المدير",IF(K917&lt;&gt;"نعم","⚠ غير مسوى مع الحسابات","✔ معتمد ومسوى")))))))))</f>
        <v/>
      </c>
      <c r="R917">
        <f>N(R916)+IF(A917="عهدة",1,0)</f>
        <v/>
      </c>
      <c r="S917">
        <f>IF(C917="","",IF(AND(C917&gt;=DATE(2026,9,1),C917&lt;=DATE(2027,8,31)),(YEAR(C917)-2026)*12+MONTH(C917)-8,""))</f>
        <v/>
      </c>
      <c r="T917">
        <f>IF(AND(A917="مصروف",R917&gt;0,I917="موافق",S917&lt;&gt;"",H917&lt;&gt;""),N(G917),0)</f>
        <v/>
      </c>
    </row>
    <row r="918">
      <c r="A918" s="19" t="n"/>
      <c r="B918" s="20">
        <f>IF(A918="","",IF(R918=0,"⚠ أضف سطر عهدة أولًا","BDR-"&amp;TEXT(R918,"000")))</f>
        <v/>
      </c>
      <c r="C918" s="21" t="n"/>
      <c r="D918" s="20">
        <f>IF(C918="","",IF(S918="","خارج السنة المالية",INDEX(القوائم!$D$2:$D$13,S918)))</f>
        <v/>
      </c>
      <c r="E918" s="22" t="n"/>
      <c r="F918" s="23" t="n"/>
      <c r="G918" s="23" t="n"/>
      <c r="H918" s="22" t="n"/>
      <c r="I918" s="19" t="n"/>
      <c r="J918" s="21" t="n"/>
      <c r="K918" s="19" t="n"/>
      <c r="L918" s="19" t="n"/>
      <c r="M918" s="21" t="n"/>
      <c r="N918" s="22" t="n"/>
      <c r="O918" s="24">
        <f>IF(A918&lt;&gt;"عهدة","",SUMIFS($G$8:$G$5007,$B$8:$B$5007,B918,$A$8:$A$5007,"مصروف",$I$8:$I$5007,"&lt;&gt;مرفوض"))</f>
        <v/>
      </c>
      <c r="P918" s="25">
        <f>IF(A918&lt;&gt;"عهدة","",N(F918)-O918)</f>
        <v/>
      </c>
      <c r="Q918" s="26">
        <f>IF(A918="","",IF(A918="عهدة",IF(N(F918)=0,"⚠ أدخل قيمة العهدة",IF(P918&lt;0,"⛔ عجز / زيادة مصروفات "&amp;TEXT(-P918,"#,##0"),IF(COUNTIFS($B$8:$B$5007,B918,$A$8:$A$5007,"مصروف",$I$8:$I$5007,"&lt;&gt;مرفوض",$K$8:$K$5007,"&lt;&gt;نعم")&gt;0,"⚠ "&amp;COUNTIFS($B$8:$B$5007,B918,$A$8:$A$5007,"مصروف",$I$8:$I$5007,"&lt;&gt;مرفوض",$K$8:$K$5007,"&lt;&gt;نعم")&amp;" مصروف غير مسوى",IF(L918="تمت التسوية",IF(P918=0,"✔ متوازنة وتمت التسوية","✔ تمت التسوية – متبقي "&amp;TEXT(P918,"#,##0")),IF(P918&gt;0,"متبقي "&amp;TEXT(P918,"#,##0"),"✔ متوازنة"))))),IF(R918=0,"⚠ أضف سطر عهدة أولًا",IF(OR(C918="",N(G918)=0),"⚠ أكمل التاريخ والقيمة",IF(S918="","⚠ التاريخ خارج السنة المالية",IF(H918="","⚠ اختر بند الموازنة",IF(I918="مرفوض","✖ مرفوض من المدير",IF(I918&lt;&gt;"موافق","⏳ بانتظار موافقة المدير",IF(K918&lt;&gt;"نعم","⚠ غير مسوى مع الحسابات","✔ معتمد ومسوى")))))))))</f>
        <v/>
      </c>
      <c r="R918">
        <f>N(R917)+IF(A918="عهدة",1,0)</f>
        <v/>
      </c>
      <c r="S918">
        <f>IF(C918="","",IF(AND(C918&gt;=DATE(2026,9,1),C918&lt;=DATE(2027,8,31)),(YEAR(C918)-2026)*12+MONTH(C918)-8,""))</f>
        <v/>
      </c>
      <c r="T918">
        <f>IF(AND(A918="مصروف",R918&gt;0,I918="موافق",S918&lt;&gt;"",H918&lt;&gt;""),N(G918),0)</f>
        <v/>
      </c>
    </row>
    <row r="919">
      <c r="A919" s="19" t="n"/>
      <c r="B919" s="20">
        <f>IF(A919="","",IF(R919=0,"⚠ أضف سطر عهدة أولًا","BDR-"&amp;TEXT(R919,"000")))</f>
        <v/>
      </c>
      <c r="C919" s="21" t="n"/>
      <c r="D919" s="20">
        <f>IF(C919="","",IF(S919="","خارج السنة المالية",INDEX(القوائم!$D$2:$D$13,S919)))</f>
        <v/>
      </c>
      <c r="E919" s="22" t="n"/>
      <c r="F919" s="23" t="n"/>
      <c r="G919" s="23" t="n"/>
      <c r="H919" s="22" t="n"/>
      <c r="I919" s="19" t="n"/>
      <c r="J919" s="21" t="n"/>
      <c r="K919" s="19" t="n"/>
      <c r="L919" s="19" t="n"/>
      <c r="M919" s="21" t="n"/>
      <c r="N919" s="22" t="n"/>
      <c r="O919" s="24">
        <f>IF(A919&lt;&gt;"عهدة","",SUMIFS($G$8:$G$5007,$B$8:$B$5007,B919,$A$8:$A$5007,"مصروف",$I$8:$I$5007,"&lt;&gt;مرفوض"))</f>
        <v/>
      </c>
      <c r="P919" s="25">
        <f>IF(A919&lt;&gt;"عهدة","",N(F919)-O919)</f>
        <v/>
      </c>
      <c r="Q919" s="26">
        <f>IF(A919="","",IF(A919="عهدة",IF(N(F919)=0,"⚠ أدخل قيمة العهدة",IF(P919&lt;0,"⛔ عجز / زيادة مصروفات "&amp;TEXT(-P919,"#,##0"),IF(COUNTIFS($B$8:$B$5007,B919,$A$8:$A$5007,"مصروف",$I$8:$I$5007,"&lt;&gt;مرفوض",$K$8:$K$5007,"&lt;&gt;نعم")&gt;0,"⚠ "&amp;COUNTIFS($B$8:$B$5007,B919,$A$8:$A$5007,"مصروف",$I$8:$I$5007,"&lt;&gt;مرفوض",$K$8:$K$5007,"&lt;&gt;نعم")&amp;" مصروف غير مسوى",IF(L919="تمت التسوية",IF(P919=0,"✔ متوازنة وتمت التسوية","✔ تمت التسوية – متبقي "&amp;TEXT(P919,"#,##0")),IF(P919&gt;0,"متبقي "&amp;TEXT(P919,"#,##0"),"✔ متوازنة"))))),IF(R919=0,"⚠ أضف سطر عهدة أولًا",IF(OR(C919="",N(G919)=0),"⚠ أكمل التاريخ والقيمة",IF(S919="","⚠ التاريخ خارج السنة المالية",IF(H919="","⚠ اختر بند الموازنة",IF(I919="مرفوض","✖ مرفوض من المدير",IF(I919&lt;&gt;"موافق","⏳ بانتظار موافقة المدير",IF(K919&lt;&gt;"نعم","⚠ غير مسوى مع الحسابات","✔ معتمد ومسوى")))))))))</f>
        <v/>
      </c>
      <c r="R919">
        <f>N(R918)+IF(A919="عهدة",1,0)</f>
        <v/>
      </c>
      <c r="S919">
        <f>IF(C919="","",IF(AND(C919&gt;=DATE(2026,9,1),C919&lt;=DATE(2027,8,31)),(YEAR(C919)-2026)*12+MONTH(C919)-8,""))</f>
        <v/>
      </c>
      <c r="T919">
        <f>IF(AND(A919="مصروف",R919&gt;0,I919="موافق",S919&lt;&gt;"",H919&lt;&gt;""),N(G919),0)</f>
        <v/>
      </c>
    </row>
    <row r="920">
      <c r="A920" s="19" t="n"/>
      <c r="B920" s="20">
        <f>IF(A920="","",IF(R920=0,"⚠ أضف سطر عهدة أولًا","BDR-"&amp;TEXT(R920,"000")))</f>
        <v/>
      </c>
      <c r="C920" s="21" t="n"/>
      <c r="D920" s="20">
        <f>IF(C920="","",IF(S920="","خارج السنة المالية",INDEX(القوائم!$D$2:$D$13,S920)))</f>
        <v/>
      </c>
      <c r="E920" s="22" t="n"/>
      <c r="F920" s="23" t="n"/>
      <c r="G920" s="23" t="n"/>
      <c r="H920" s="22" t="n"/>
      <c r="I920" s="19" t="n"/>
      <c r="J920" s="21" t="n"/>
      <c r="K920" s="19" t="n"/>
      <c r="L920" s="19" t="n"/>
      <c r="M920" s="21" t="n"/>
      <c r="N920" s="22" t="n"/>
      <c r="O920" s="24">
        <f>IF(A920&lt;&gt;"عهدة","",SUMIFS($G$8:$G$5007,$B$8:$B$5007,B920,$A$8:$A$5007,"مصروف",$I$8:$I$5007,"&lt;&gt;مرفوض"))</f>
        <v/>
      </c>
      <c r="P920" s="25">
        <f>IF(A920&lt;&gt;"عهدة","",N(F920)-O920)</f>
        <v/>
      </c>
      <c r="Q920" s="26">
        <f>IF(A920="","",IF(A920="عهدة",IF(N(F920)=0,"⚠ أدخل قيمة العهدة",IF(P920&lt;0,"⛔ عجز / زيادة مصروفات "&amp;TEXT(-P920,"#,##0"),IF(COUNTIFS($B$8:$B$5007,B920,$A$8:$A$5007,"مصروف",$I$8:$I$5007,"&lt;&gt;مرفوض",$K$8:$K$5007,"&lt;&gt;نعم")&gt;0,"⚠ "&amp;COUNTIFS($B$8:$B$5007,B920,$A$8:$A$5007,"مصروف",$I$8:$I$5007,"&lt;&gt;مرفوض",$K$8:$K$5007,"&lt;&gt;نعم")&amp;" مصروف غير مسوى",IF(L920="تمت التسوية",IF(P920=0,"✔ متوازنة وتمت التسوية","✔ تمت التسوية – متبقي "&amp;TEXT(P920,"#,##0")),IF(P920&gt;0,"متبقي "&amp;TEXT(P920,"#,##0"),"✔ متوازنة"))))),IF(R920=0,"⚠ أضف سطر عهدة أولًا",IF(OR(C920="",N(G920)=0),"⚠ أكمل التاريخ والقيمة",IF(S920="","⚠ التاريخ خارج السنة المالية",IF(H920="","⚠ اختر بند الموازنة",IF(I920="مرفوض","✖ مرفوض من المدير",IF(I920&lt;&gt;"موافق","⏳ بانتظار موافقة المدير",IF(K920&lt;&gt;"نعم","⚠ غير مسوى مع الحسابات","✔ معتمد ومسوى")))))))))</f>
        <v/>
      </c>
      <c r="R920">
        <f>N(R919)+IF(A920="عهدة",1,0)</f>
        <v/>
      </c>
      <c r="S920">
        <f>IF(C920="","",IF(AND(C920&gt;=DATE(2026,9,1),C920&lt;=DATE(2027,8,31)),(YEAR(C920)-2026)*12+MONTH(C920)-8,""))</f>
        <v/>
      </c>
      <c r="T920">
        <f>IF(AND(A920="مصروف",R920&gt;0,I920="موافق",S920&lt;&gt;"",H920&lt;&gt;""),N(G920),0)</f>
        <v/>
      </c>
    </row>
    <row r="921">
      <c r="A921" s="19" t="n"/>
      <c r="B921" s="20">
        <f>IF(A921="","",IF(R921=0,"⚠ أضف سطر عهدة أولًا","BDR-"&amp;TEXT(R921,"000")))</f>
        <v/>
      </c>
      <c r="C921" s="21" t="n"/>
      <c r="D921" s="20">
        <f>IF(C921="","",IF(S921="","خارج السنة المالية",INDEX(القوائم!$D$2:$D$13,S921)))</f>
        <v/>
      </c>
      <c r="E921" s="22" t="n"/>
      <c r="F921" s="23" t="n"/>
      <c r="G921" s="23" t="n"/>
      <c r="H921" s="22" t="n"/>
      <c r="I921" s="19" t="n"/>
      <c r="J921" s="21" t="n"/>
      <c r="K921" s="19" t="n"/>
      <c r="L921" s="19" t="n"/>
      <c r="M921" s="21" t="n"/>
      <c r="N921" s="22" t="n"/>
      <c r="O921" s="24">
        <f>IF(A921&lt;&gt;"عهدة","",SUMIFS($G$8:$G$5007,$B$8:$B$5007,B921,$A$8:$A$5007,"مصروف",$I$8:$I$5007,"&lt;&gt;مرفوض"))</f>
        <v/>
      </c>
      <c r="P921" s="25">
        <f>IF(A921&lt;&gt;"عهدة","",N(F921)-O921)</f>
        <v/>
      </c>
      <c r="Q921" s="26">
        <f>IF(A921="","",IF(A921="عهدة",IF(N(F921)=0,"⚠ أدخل قيمة العهدة",IF(P921&lt;0,"⛔ عجز / زيادة مصروفات "&amp;TEXT(-P921,"#,##0"),IF(COUNTIFS($B$8:$B$5007,B921,$A$8:$A$5007,"مصروف",$I$8:$I$5007,"&lt;&gt;مرفوض",$K$8:$K$5007,"&lt;&gt;نعم")&gt;0,"⚠ "&amp;COUNTIFS($B$8:$B$5007,B921,$A$8:$A$5007,"مصروف",$I$8:$I$5007,"&lt;&gt;مرفوض",$K$8:$K$5007,"&lt;&gt;نعم")&amp;" مصروف غير مسوى",IF(L921="تمت التسوية",IF(P921=0,"✔ متوازنة وتمت التسوية","✔ تمت التسوية – متبقي "&amp;TEXT(P921,"#,##0")),IF(P921&gt;0,"متبقي "&amp;TEXT(P921,"#,##0"),"✔ متوازنة"))))),IF(R921=0,"⚠ أضف سطر عهدة أولًا",IF(OR(C921="",N(G921)=0),"⚠ أكمل التاريخ والقيمة",IF(S921="","⚠ التاريخ خارج السنة المالية",IF(H921="","⚠ اختر بند الموازنة",IF(I921="مرفوض","✖ مرفوض من المدير",IF(I921&lt;&gt;"موافق","⏳ بانتظار موافقة المدير",IF(K921&lt;&gt;"نعم","⚠ غير مسوى مع الحسابات","✔ معتمد ومسوى")))))))))</f>
        <v/>
      </c>
      <c r="R921">
        <f>N(R920)+IF(A921="عهدة",1,0)</f>
        <v/>
      </c>
      <c r="S921">
        <f>IF(C921="","",IF(AND(C921&gt;=DATE(2026,9,1),C921&lt;=DATE(2027,8,31)),(YEAR(C921)-2026)*12+MONTH(C921)-8,""))</f>
        <v/>
      </c>
      <c r="T921">
        <f>IF(AND(A921="مصروف",R921&gt;0,I921="موافق",S921&lt;&gt;"",H921&lt;&gt;""),N(G921),0)</f>
        <v/>
      </c>
    </row>
    <row r="922">
      <c r="A922" s="19" t="n"/>
      <c r="B922" s="20">
        <f>IF(A922="","",IF(R922=0,"⚠ أضف سطر عهدة أولًا","BDR-"&amp;TEXT(R922,"000")))</f>
        <v/>
      </c>
      <c r="C922" s="21" t="n"/>
      <c r="D922" s="20">
        <f>IF(C922="","",IF(S922="","خارج السنة المالية",INDEX(القوائم!$D$2:$D$13,S922)))</f>
        <v/>
      </c>
      <c r="E922" s="22" t="n"/>
      <c r="F922" s="23" t="n"/>
      <c r="G922" s="23" t="n"/>
      <c r="H922" s="22" t="n"/>
      <c r="I922" s="19" t="n"/>
      <c r="J922" s="21" t="n"/>
      <c r="K922" s="19" t="n"/>
      <c r="L922" s="19" t="n"/>
      <c r="M922" s="21" t="n"/>
      <c r="N922" s="22" t="n"/>
      <c r="O922" s="24">
        <f>IF(A922&lt;&gt;"عهدة","",SUMIFS($G$8:$G$5007,$B$8:$B$5007,B922,$A$8:$A$5007,"مصروف",$I$8:$I$5007,"&lt;&gt;مرفوض"))</f>
        <v/>
      </c>
      <c r="P922" s="25">
        <f>IF(A922&lt;&gt;"عهدة","",N(F922)-O922)</f>
        <v/>
      </c>
      <c r="Q922" s="26">
        <f>IF(A922="","",IF(A922="عهدة",IF(N(F922)=0,"⚠ أدخل قيمة العهدة",IF(P922&lt;0,"⛔ عجز / زيادة مصروفات "&amp;TEXT(-P922,"#,##0"),IF(COUNTIFS($B$8:$B$5007,B922,$A$8:$A$5007,"مصروف",$I$8:$I$5007,"&lt;&gt;مرفوض",$K$8:$K$5007,"&lt;&gt;نعم")&gt;0,"⚠ "&amp;COUNTIFS($B$8:$B$5007,B922,$A$8:$A$5007,"مصروف",$I$8:$I$5007,"&lt;&gt;مرفوض",$K$8:$K$5007,"&lt;&gt;نعم")&amp;" مصروف غير مسوى",IF(L922="تمت التسوية",IF(P922=0,"✔ متوازنة وتمت التسوية","✔ تمت التسوية – متبقي "&amp;TEXT(P922,"#,##0")),IF(P922&gt;0,"متبقي "&amp;TEXT(P922,"#,##0"),"✔ متوازنة"))))),IF(R922=0,"⚠ أضف سطر عهدة أولًا",IF(OR(C922="",N(G922)=0),"⚠ أكمل التاريخ والقيمة",IF(S922="","⚠ التاريخ خارج السنة المالية",IF(H922="","⚠ اختر بند الموازنة",IF(I922="مرفوض","✖ مرفوض من المدير",IF(I922&lt;&gt;"موافق","⏳ بانتظار موافقة المدير",IF(K922&lt;&gt;"نعم","⚠ غير مسوى مع الحسابات","✔ معتمد ومسوى")))))))))</f>
        <v/>
      </c>
      <c r="R922">
        <f>N(R921)+IF(A922="عهدة",1,0)</f>
        <v/>
      </c>
      <c r="S922">
        <f>IF(C922="","",IF(AND(C922&gt;=DATE(2026,9,1),C922&lt;=DATE(2027,8,31)),(YEAR(C922)-2026)*12+MONTH(C922)-8,""))</f>
        <v/>
      </c>
      <c r="T922">
        <f>IF(AND(A922="مصروف",R922&gt;0,I922="موافق",S922&lt;&gt;"",H922&lt;&gt;""),N(G922),0)</f>
        <v/>
      </c>
    </row>
    <row r="923">
      <c r="A923" s="19" t="n"/>
      <c r="B923" s="20">
        <f>IF(A923="","",IF(R923=0,"⚠ أضف سطر عهدة أولًا","BDR-"&amp;TEXT(R923,"000")))</f>
        <v/>
      </c>
      <c r="C923" s="21" t="n"/>
      <c r="D923" s="20">
        <f>IF(C923="","",IF(S923="","خارج السنة المالية",INDEX(القوائم!$D$2:$D$13,S923)))</f>
        <v/>
      </c>
      <c r="E923" s="22" t="n"/>
      <c r="F923" s="23" t="n"/>
      <c r="G923" s="23" t="n"/>
      <c r="H923" s="22" t="n"/>
      <c r="I923" s="19" t="n"/>
      <c r="J923" s="21" t="n"/>
      <c r="K923" s="19" t="n"/>
      <c r="L923" s="19" t="n"/>
      <c r="M923" s="21" t="n"/>
      <c r="N923" s="22" t="n"/>
      <c r="O923" s="24">
        <f>IF(A923&lt;&gt;"عهدة","",SUMIFS($G$8:$G$5007,$B$8:$B$5007,B923,$A$8:$A$5007,"مصروف",$I$8:$I$5007,"&lt;&gt;مرفوض"))</f>
        <v/>
      </c>
      <c r="P923" s="25">
        <f>IF(A923&lt;&gt;"عهدة","",N(F923)-O923)</f>
        <v/>
      </c>
      <c r="Q923" s="26">
        <f>IF(A923="","",IF(A923="عهدة",IF(N(F923)=0,"⚠ أدخل قيمة العهدة",IF(P923&lt;0,"⛔ عجز / زيادة مصروفات "&amp;TEXT(-P923,"#,##0"),IF(COUNTIFS($B$8:$B$5007,B923,$A$8:$A$5007,"مصروف",$I$8:$I$5007,"&lt;&gt;مرفوض",$K$8:$K$5007,"&lt;&gt;نعم")&gt;0,"⚠ "&amp;COUNTIFS($B$8:$B$5007,B923,$A$8:$A$5007,"مصروف",$I$8:$I$5007,"&lt;&gt;مرفوض",$K$8:$K$5007,"&lt;&gt;نعم")&amp;" مصروف غير مسوى",IF(L923="تمت التسوية",IF(P923=0,"✔ متوازنة وتمت التسوية","✔ تمت التسوية – متبقي "&amp;TEXT(P923,"#,##0")),IF(P923&gt;0,"متبقي "&amp;TEXT(P923,"#,##0"),"✔ متوازنة"))))),IF(R923=0,"⚠ أضف سطر عهدة أولًا",IF(OR(C923="",N(G923)=0),"⚠ أكمل التاريخ والقيمة",IF(S923="","⚠ التاريخ خارج السنة المالية",IF(H923="","⚠ اختر بند الموازنة",IF(I923="مرفوض","✖ مرفوض من المدير",IF(I923&lt;&gt;"موافق","⏳ بانتظار موافقة المدير",IF(K923&lt;&gt;"نعم","⚠ غير مسوى مع الحسابات","✔ معتمد ومسوى")))))))))</f>
        <v/>
      </c>
      <c r="R923">
        <f>N(R922)+IF(A923="عهدة",1,0)</f>
        <v/>
      </c>
      <c r="S923">
        <f>IF(C923="","",IF(AND(C923&gt;=DATE(2026,9,1),C923&lt;=DATE(2027,8,31)),(YEAR(C923)-2026)*12+MONTH(C923)-8,""))</f>
        <v/>
      </c>
      <c r="T923">
        <f>IF(AND(A923="مصروف",R923&gt;0,I923="موافق",S923&lt;&gt;"",H923&lt;&gt;""),N(G923),0)</f>
        <v/>
      </c>
    </row>
    <row r="924">
      <c r="A924" s="19" t="n"/>
      <c r="B924" s="20">
        <f>IF(A924="","",IF(R924=0,"⚠ أضف سطر عهدة أولًا","BDR-"&amp;TEXT(R924,"000")))</f>
        <v/>
      </c>
      <c r="C924" s="21" t="n"/>
      <c r="D924" s="20">
        <f>IF(C924="","",IF(S924="","خارج السنة المالية",INDEX(القوائم!$D$2:$D$13,S924)))</f>
        <v/>
      </c>
      <c r="E924" s="22" t="n"/>
      <c r="F924" s="23" t="n"/>
      <c r="G924" s="23" t="n"/>
      <c r="H924" s="22" t="n"/>
      <c r="I924" s="19" t="n"/>
      <c r="J924" s="21" t="n"/>
      <c r="K924" s="19" t="n"/>
      <c r="L924" s="19" t="n"/>
      <c r="M924" s="21" t="n"/>
      <c r="N924" s="22" t="n"/>
      <c r="O924" s="24">
        <f>IF(A924&lt;&gt;"عهدة","",SUMIFS($G$8:$G$5007,$B$8:$B$5007,B924,$A$8:$A$5007,"مصروف",$I$8:$I$5007,"&lt;&gt;مرفوض"))</f>
        <v/>
      </c>
      <c r="P924" s="25">
        <f>IF(A924&lt;&gt;"عهدة","",N(F924)-O924)</f>
        <v/>
      </c>
      <c r="Q924" s="26">
        <f>IF(A924="","",IF(A924="عهدة",IF(N(F924)=0,"⚠ أدخل قيمة العهدة",IF(P924&lt;0,"⛔ عجز / زيادة مصروفات "&amp;TEXT(-P924,"#,##0"),IF(COUNTIFS($B$8:$B$5007,B924,$A$8:$A$5007,"مصروف",$I$8:$I$5007,"&lt;&gt;مرفوض",$K$8:$K$5007,"&lt;&gt;نعم")&gt;0,"⚠ "&amp;COUNTIFS($B$8:$B$5007,B924,$A$8:$A$5007,"مصروف",$I$8:$I$5007,"&lt;&gt;مرفوض",$K$8:$K$5007,"&lt;&gt;نعم")&amp;" مصروف غير مسوى",IF(L924="تمت التسوية",IF(P924=0,"✔ متوازنة وتمت التسوية","✔ تمت التسوية – متبقي "&amp;TEXT(P924,"#,##0")),IF(P924&gt;0,"متبقي "&amp;TEXT(P924,"#,##0"),"✔ متوازنة"))))),IF(R924=0,"⚠ أضف سطر عهدة أولًا",IF(OR(C924="",N(G924)=0),"⚠ أكمل التاريخ والقيمة",IF(S924="","⚠ التاريخ خارج السنة المالية",IF(H924="","⚠ اختر بند الموازنة",IF(I924="مرفوض","✖ مرفوض من المدير",IF(I924&lt;&gt;"موافق","⏳ بانتظار موافقة المدير",IF(K924&lt;&gt;"نعم","⚠ غير مسوى مع الحسابات","✔ معتمد ومسوى")))))))))</f>
        <v/>
      </c>
      <c r="R924">
        <f>N(R923)+IF(A924="عهدة",1,0)</f>
        <v/>
      </c>
      <c r="S924">
        <f>IF(C924="","",IF(AND(C924&gt;=DATE(2026,9,1),C924&lt;=DATE(2027,8,31)),(YEAR(C924)-2026)*12+MONTH(C924)-8,""))</f>
        <v/>
      </c>
      <c r="T924">
        <f>IF(AND(A924="مصروف",R924&gt;0,I924="موافق",S924&lt;&gt;"",H924&lt;&gt;""),N(G924),0)</f>
        <v/>
      </c>
    </row>
    <row r="925">
      <c r="A925" s="19" t="n"/>
      <c r="B925" s="20">
        <f>IF(A925="","",IF(R925=0,"⚠ أضف سطر عهدة أولًا","BDR-"&amp;TEXT(R925,"000")))</f>
        <v/>
      </c>
      <c r="C925" s="21" t="n"/>
      <c r="D925" s="20">
        <f>IF(C925="","",IF(S925="","خارج السنة المالية",INDEX(القوائم!$D$2:$D$13,S925)))</f>
        <v/>
      </c>
      <c r="E925" s="22" t="n"/>
      <c r="F925" s="23" t="n"/>
      <c r="G925" s="23" t="n"/>
      <c r="H925" s="22" t="n"/>
      <c r="I925" s="19" t="n"/>
      <c r="J925" s="21" t="n"/>
      <c r="K925" s="19" t="n"/>
      <c r="L925" s="19" t="n"/>
      <c r="M925" s="21" t="n"/>
      <c r="N925" s="22" t="n"/>
      <c r="O925" s="24">
        <f>IF(A925&lt;&gt;"عهدة","",SUMIFS($G$8:$G$5007,$B$8:$B$5007,B925,$A$8:$A$5007,"مصروف",$I$8:$I$5007,"&lt;&gt;مرفوض"))</f>
        <v/>
      </c>
      <c r="P925" s="25">
        <f>IF(A925&lt;&gt;"عهدة","",N(F925)-O925)</f>
        <v/>
      </c>
      <c r="Q925" s="26">
        <f>IF(A925="","",IF(A925="عهدة",IF(N(F925)=0,"⚠ أدخل قيمة العهدة",IF(P925&lt;0,"⛔ عجز / زيادة مصروفات "&amp;TEXT(-P925,"#,##0"),IF(COUNTIFS($B$8:$B$5007,B925,$A$8:$A$5007,"مصروف",$I$8:$I$5007,"&lt;&gt;مرفوض",$K$8:$K$5007,"&lt;&gt;نعم")&gt;0,"⚠ "&amp;COUNTIFS($B$8:$B$5007,B925,$A$8:$A$5007,"مصروف",$I$8:$I$5007,"&lt;&gt;مرفوض",$K$8:$K$5007,"&lt;&gt;نعم")&amp;" مصروف غير مسوى",IF(L925="تمت التسوية",IF(P925=0,"✔ متوازنة وتمت التسوية","✔ تمت التسوية – متبقي "&amp;TEXT(P925,"#,##0")),IF(P925&gt;0,"متبقي "&amp;TEXT(P925,"#,##0"),"✔ متوازنة"))))),IF(R925=0,"⚠ أضف سطر عهدة أولًا",IF(OR(C925="",N(G925)=0),"⚠ أكمل التاريخ والقيمة",IF(S925="","⚠ التاريخ خارج السنة المالية",IF(H925="","⚠ اختر بند الموازنة",IF(I925="مرفوض","✖ مرفوض من المدير",IF(I925&lt;&gt;"موافق","⏳ بانتظار موافقة المدير",IF(K925&lt;&gt;"نعم","⚠ غير مسوى مع الحسابات","✔ معتمد ومسوى")))))))))</f>
        <v/>
      </c>
      <c r="R925">
        <f>N(R924)+IF(A925="عهدة",1,0)</f>
        <v/>
      </c>
      <c r="S925">
        <f>IF(C925="","",IF(AND(C925&gt;=DATE(2026,9,1),C925&lt;=DATE(2027,8,31)),(YEAR(C925)-2026)*12+MONTH(C925)-8,""))</f>
        <v/>
      </c>
      <c r="T925">
        <f>IF(AND(A925="مصروف",R925&gt;0,I925="موافق",S925&lt;&gt;"",H925&lt;&gt;""),N(G925),0)</f>
        <v/>
      </c>
    </row>
    <row r="926">
      <c r="A926" s="19" t="n"/>
      <c r="B926" s="20">
        <f>IF(A926="","",IF(R926=0,"⚠ أضف سطر عهدة أولًا","BDR-"&amp;TEXT(R926,"000")))</f>
        <v/>
      </c>
      <c r="C926" s="21" t="n"/>
      <c r="D926" s="20">
        <f>IF(C926="","",IF(S926="","خارج السنة المالية",INDEX(القوائم!$D$2:$D$13,S926)))</f>
        <v/>
      </c>
      <c r="E926" s="22" t="n"/>
      <c r="F926" s="23" t="n"/>
      <c r="G926" s="23" t="n"/>
      <c r="H926" s="22" t="n"/>
      <c r="I926" s="19" t="n"/>
      <c r="J926" s="21" t="n"/>
      <c r="K926" s="19" t="n"/>
      <c r="L926" s="19" t="n"/>
      <c r="M926" s="21" t="n"/>
      <c r="N926" s="22" t="n"/>
      <c r="O926" s="24">
        <f>IF(A926&lt;&gt;"عهدة","",SUMIFS($G$8:$G$5007,$B$8:$B$5007,B926,$A$8:$A$5007,"مصروف",$I$8:$I$5007,"&lt;&gt;مرفوض"))</f>
        <v/>
      </c>
      <c r="P926" s="25">
        <f>IF(A926&lt;&gt;"عهدة","",N(F926)-O926)</f>
        <v/>
      </c>
      <c r="Q926" s="26">
        <f>IF(A926="","",IF(A926="عهدة",IF(N(F926)=0,"⚠ أدخل قيمة العهدة",IF(P926&lt;0,"⛔ عجز / زيادة مصروفات "&amp;TEXT(-P926,"#,##0"),IF(COUNTIFS($B$8:$B$5007,B926,$A$8:$A$5007,"مصروف",$I$8:$I$5007,"&lt;&gt;مرفوض",$K$8:$K$5007,"&lt;&gt;نعم")&gt;0,"⚠ "&amp;COUNTIFS($B$8:$B$5007,B926,$A$8:$A$5007,"مصروف",$I$8:$I$5007,"&lt;&gt;مرفوض",$K$8:$K$5007,"&lt;&gt;نعم")&amp;" مصروف غير مسوى",IF(L926="تمت التسوية",IF(P926=0,"✔ متوازنة وتمت التسوية","✔ تمت التسوية – متبقي "&amp;TEXT(P926,"#,##0")),IF(P926&gt;0,"متبقي "&amp;TEXT(P926,"#,##0"),"✔ متوازنة"))))),IF(R926=0,"⚠ أضف سطر عهدة أولًا",IF(OR(C926="",N(G926)=0),"⚠ أكمل التاريخ والقيمة",IF(S926="","⚠ التاريخ خارج السنة المالية",IF(H926="","⚠ اختر بند الموازنة",IF(I926="مرفوض","✖ مرفوض من المدير",IF(I926&lt;&gt;"موافق","⏳ بانتظار موافقة المدير",IF(K926&lt;&gt;"نعم","⚠ غير مسوى مع الحسابات","✔ معتمد ومسوى")))))))))</f>
        <v/>
      </c>
      <c r="R926">
        <f>N(R925)+IF(A926="عهدة",1,0)</f>
        <v/>
      </c>
      <c r="S926">
        <f>IF(C926="","",IF(AND(C926&gt;=DATE(2026,9,1),C926&lt;=DATE(2027,8,31)),(YEAR(C926)-2026)*12+MONTH(C926)-8,""))</f>
        <v/>
      </c>
      <c r="T926">
        <f>IF(AND(A926="مصروف",R926&gt;0,I926="موافق",S926&lt;&gt;"",H926&lt;&gt;""),N(G926),0)</f>
        <v/>
      </c>
    </row>
    <row r="927">
      <c r="A927" s="19" t="n"/>
      <c r="B927" s="20">
        <f>IF(A927="","",IF(R927=0,"⚠ أضف سطر عهدة أولًا","BDR-"&amp;TEXT(R927,"000")))</f>
        <v/>
      </c>
      <c r="C927" s="21" t="n"/>
      <c r="D927" s="20">
        <f>IF(C927="","",IF(S927="","خارج السنة المالية",INDEX(القوائم!$D$2:$D$13,S927)))</f>
        <v/>
      </c>
      <c r="E927" s="22" t="n"/>
      <c r="F927" s="23" t="n"/>
      <c r="G927" s="23" t="n"/>
      <c r="H927" s="22" t="n"/>
      <c r="I927" s="19" t="n"/>
      <c r="J927" s="21" t="n"/>
      <c r="K927" s="19" t="n"/>
      <c r="L927" s="19" t="n"/>
      <c r="M927" s="21" t="n"/>
      <c r="N927" s="22" t="n"/>
      <c r="O927" s="24">
        <f>IF(A927&lt;&gt;"عهدة","",SUMIFS($G$8:$G$5007,$B$8:$B$5007,B927,$A$8:$A$5007,"مصروف",$I$8:$I$5007,"&lt;&gt;مرفوض"))</f>
        <v/>
      </c>
      <c r="P927" s="25">
        <f>IF(A927&lt;&gt;"عهدة","",N(F927)-O927)</f>
        <v/>
      </c>
      <c r="Q927" s="26">
        <f>IF(A927="","",IF(A927="عهدة",IF(N(F927)=0,"⚠ أدخل قيمة العهدة",IF(P927&lt;0,"⛔ عجز / زيادة مصروفات "&amp;TEXT(-P927,"#,##0"),IF(COUNTIFS($B$8:$B$5007,B927,$A$8:$A$5007,"مصروف",$I$8:$I$5007,"&lt;&gt;مرفوض",$K$8:$K$5007,"&lt;&gt;نعم")&gt;0,"⚠ "&amp;COUNTIFS($B$8:$B$5007,B927,$A$8:$A$5007,"مصروف",$I$8:$I$5007,"&lt;&gt;مرفوض",$K$8:$K$5007,"&lt;&gt;نعم")&amp;" مصروف غير مسوى",IF(L927="تمت التسوية",IF(P927=0,"✔ متوازنة وتمت التسوية","✔ تمت التسوية – متبقي "&amp;TEXT(P927,"#,##0")),IF(P927&gt;0,"متبقي "&amp;TEXT(P927,"#,##0"),"✔ متوازنة"))))),IF(R927=0,"⚠ أضف سطر عهدة أولًا",IF(OR(C927="",N(G927)=0),"⚠ أكمل التاريخ والقيمة",IF(S927="","⚠ التاريخ خارج السنة المالية",IF(H927="","⚠ اختر بند الموازنة",IF(I927="مرفوض","✖ مرفوض من المدير",IF(I927&lt;&gt;"موافق","⏳ بانتظار موافقة المدير",IF(K927&lt;&gt;"نعم","⚠ غير مسوى مع الحسابات","✔ معتمد ومسوى")))))))))</f>
        <v/>
      </c>
      <c r="R927">
        <f>N(R926)+IF(A927="عهدة",1,0)</f>
        <v/>
      </c>
      <c r="S927">
        <f>IF(C927="","",IF(AND(C927&gt;=DATE(2026,9,1),C927&lt;=DATE(2027,8,31)),(YEAR(C927)-2026)*12+MONTH(C927)-8,""))</f>
        <v/>
      </c>
      <c r="T927">
        <f>IF(AND(A927="مصروف",R927&gt;0,I927="موافق",S927&lt;&gt;"",H927&lt;&gt;""),N(G927),0)</f>
        <v/>
      </c>
    </row>
    <row r="928">
      <c r="A928" s="19" t="n"/>
      <c r="B928" s="20">
        <f>IF(A928="","",IF(R928=0,"⚠ أضف سطر عهدة أولًا","BDR-"&amp;TEXT(R928,"000")))</f>
        <v/>
      </c>
      <c r="C928" s="21" t="n"/>
      <c r="D928" s="20">
        <f>IF(C928="","",IF(S928="","خارج السنة المالية",INDEX(القوائم!$D$2:$D$13,S928)))</f>
        <v/>
      </c>
      <c r="E928" s="22" t="n"/>
      <c r="F928" s="23" t="n"/>
      <c r="G928" s="23" t="n"/>
      <c r="H928" s="22" t="n"/>
      <c r="I928" s="19" t="n"/>
      <c r="J928" s="21" t="n"/>
      <c r="K928" s="19" t="n"/>
      <c r="L928" s="19" t="n"/>
      <c r="M928" s="21" t="n"/>
      <c r="N928" s="22" t="n"/>
      <c r="O928" s="24">
        <f>IF(A928&lt;&gt;"عهدة","",SUMIFS($G$8:$G$5007,$B$8:$B$5007,B928,$A$8:$A$5007,"مصروف",$I$8:$I$5007,"&lt;&gt;مرفوض"))</f>
        <v/>
      </c>
      <c r="P928" s="25">
        <f>IF(A928&lt;&gt;"عهدة","",N(F928)-O928)</f>
        <v/>
      </c>
      <c r="Q928" s="26">
        <f>IF(A928="","",IF(A928="عهدة",IF(N(F928)=0,"⚠ أدخل قيمة العهدة",IF(P928&lt;0,"⛔ عجز / زيادة مصروفات "&amp;TEXT(-P928,"#,##0"),IF(COUNTIFS($B$8:$B$5007,B928,$A$8:$A$5007,"مصروف",$I$8:$I$5007,"&lt;&gt;مرفوض",$K$8:$K$5007,"&lt;&gt;نعم")&gt;0,"⚠ "&amp;COUNTIFS($B$8:$B$5007,B928,$A$8:$A$5007,"مصروف",$I$8:$I$5007,"&lt;&gt;مرفوض",$K$8:$K$5007,"&lt;&gt;نعم")&amp;" مصروف غير مسوى",IF(L928="تمت التسوية",IF(P928=0,"✔ متوازنة وتمت التسوية","✔ تمت التسوية – متبقي "&amp;TEXT(P928,"#,##0")),IF(P928&gt;0,"متبقي "&amp;TEXT(P928,"#,##0"),"✔ متوازنة"))))),IF(R928=0,"⚠ أضف سطر عهدة أولًا",IF(OR(C928="",N(G928)=0),"⚠ أكمل التاريخ والقيمة",IF(S928="","⚠ التاريخ خارج السنة المالية",IF(H928="","⚠ اختر بند الموازنة",IF(I928="مرفوض","✖ مرفوض من المدير",IF(I928&lt;&gt;"موافق","⏳ بانتظار موافقة المدير",IF(K928&lt;&gt;"نعم","⚠ غير مسوى مع الحسابات","✔ معتمد ومسوى")))))))))</f>
        <v/>
      </c>
      <c r="R928">
        <f>N(R927)+IF(A928="عهدة",1,0)</f>
        <v/>
      </c>
      <c r="S928">
        <f>IF(C928="","",IF(AND(C928&gt;=DATE(2026,9,1),C928&lt;=DATE(2027,8,31)),(YEAR(C928)-2026)*12+MONTH(C928)-8,""))</f>
        <v/>
      </c>
      <c r="T928">
        <f>IF(AND(A928="مصروف",R928&gt;0,I928="موافق",S928&lt;&gt;"",H928&lt;&gt;""),N(G928),0)</f>
        <v/>
      </c>
    </row>
    <row r="929">
      <c r="A929" s="19" t="n"/>
      <c r="B929" s="20">
        <f>IF(A929="","",IF(R929=0,"⚠ أضف سطر عهدة أولًا","BDR-"&amp;TEXT(R929,"000")))</f>
        <v/>
      </c>
      <c r="C929" s="21" t="n"/>
      <c r="D929" s="20">
        <f>IF(C929="","",IF(S929="","خارج السنة المالية",INDEX(القوائم!$D$2:$D$13,S929)))</f>
        <v/>
      </c>
      <c r="E929" s="22" t="n"/>
      <c r="F929" s="23" t="n"/>
      <c r="G929" s="23" t="n"/>
      <c r="H929" s="22" t="n"/>
      <c r="I929" s="19" t="n"/>
      <c r="J929" s="21" t="n"/>
      <c r="K929" s="19" t="n"/>
      <c r="L929" s="19" t="n"/>
      <c r="M929" s="21" t="n"/>
      <c r="N929" s="22" t="n"/>
      <c r="O929" s="24">
        <f>IF(A929&lt;&gt;"عهدة","",SUMIFS($G$8:$G$5007,$B$8:$B$5007,B929,$A$8:$A$5007,"مصروف",$I$8:$I$5007,"&lt;&gt;مرفوض"))</f>
        <v/>
      </c>
      <c r="P929" s="25">
        <f>IF(A929&lt;&gt;"عهدة","",N(F929)-O929)</f>
        <v/>
      </c>
      <c r="Q929" s="26">
        <f>IF(A929="","",IF(A929="عهدة",IF(N(F929)=0,"⚠ أدخل قيمة العهدة",IF(P929&lt;0,"⛔ عجز / زيادة مصروفات "&amp;TEXT(-P929,"#,##0"),IF(COUNTIFS($B$8:$B$5007,B929,$A$8:$A$5007,"مصروف",$I$8:$I$5007,"&lt;&gt;مرفوض",$K$8:$K$5007,"&lt;&gt;نعم")&gt;0,"⚠ "&amp;COUNTIFS($B$8:$B$5007,B929,$A$8:$A$5007,"مصروف",$I$8:$I$5007,"&lt;&gt;مرفوض",$K$8:$K$5007,"&lt;&gt;نعم")&amp;" مصروف غير مسوى",IF(L929="تمت التسوية",IF(P929=0,"✔ متوازنة وتمت التسوية","✔ تمت التسوية – متبقي "&amp;TEXT(P929,"#,##0")),IF(P929&gt;0,"متبقي "&amp;TEXT(P929,"#,##0"),"✔ متوازنة"))))),IF(R929=0,"⚠ أضف سطر عهدة أولًا",IF(OR(C929="",N(G929)=0),"⚠ أكمل التاريخ والقيمة",IF(S929="","⚠ التاريخ خارج السنة المالية",IF(H929="","⚠ اختر بند الموازنة",IF(I929="مرفوض","✖ مرفوض من المدير",IF(I929&lt;&gt;"موافق","⏳ بانتظار موافقة المدير",IF(K929&lt;&gt;"نعم","⚠ غير مسوى مع الحسابات","✔ معتمد ومسوى")))))))))</f>
        <v/>
      </c>
      <c r="R929">
        <f>N(R928)+IF(A929="عهدة",1,0)</f>
        <v/>
      </c>
      <c r="S929">
        <f>IF(C929="","",IF(AND(C929&gt;=DATE(2026,9,1),C929&lt;=DATE(2027,8,31)),(YEAR(C929)-2026)*12+MONTH(C929)-8,""))</f>
        <v/>
      </c>
      <c r="T929">
        <f>IF(AND(A929="مصروف",R929&gt;0,I929="موافق",S929&lt;&gt;"",H929&lt;&gt;""),N(G929),0)</f>
        <v/>
      </c>
    </row>
    <row r="930">
      <c r="A930" s="19" t="n"/>
      <c r="B930" s="20">
        <f>IF(A930="","",IF(R930=0,"⚠ أضف سطر عهدة أولًا","BDR-"&amp;TEXT(R930,"000")))</f>
        <v/>
      </c>
      <c r="C930" s="21" t="n"/>
      <c r="D930" s="20">
        <f>IF(C930="","",IF(S930="","خارج السنة المالية",INDEX(القوائم!$D$2:$D$13,S930)))</f>
        <v/>
      </c>
      <c r="E930" s="22" t="n"/>
      <c r="F930" s="23" t="n"/>
      <c r="G930" s="23" t="n"/>
      <c r="H930" s="22" t="n"/>
      <c r="I930" s="19" t="n"/>
      <c r="J930" s="21" t="n"/>
      <c r="K930" s="19" t="n"/>
      <c r="L930" s="19" t="n"/>
      <c r="M930" s="21" t="n"/>
      <c r="N930" s="22" t="n"/>
      <c r="O930" s="24">
        <f>IF(A930&lt;&gt;"عهدة","",SUMIFS($G$8:$G$5007,$B$8:$B$5007,B930,$A$8:$A$5007,"مصروف",$I$8:$I$5007,"&lt;&gt;مرفوض"))</f>
        <v/>
      </c>
      <c r="P930" s="25">
        <f>IF(A930&lt;&gt;"عهدة","",N(F930)-O930)</f>
        <v/>
      </c>
      <c r="Q930" s="26">
        <f>IF(A930="","",IF(A930="عهدة",IF(N(F930)=0,"⚠ أدخل قيمة العهدة",IF(P930&lt;0,"⛔ عجز / زيادة مصروفات "&amp;TEXT(-P930,"#,##0"),IF(COUNTIFS($B$8:$B$5007,B930,$A$8:$A$5007,"مصروف",$I$8:$I$5007,"&lt;&gt;مرفوض",$K$8:$K$5007,"&lt;&gt;نعم")&gt;0,"⚠ "&amp;COUNTIFS($B$8:$B$5007,B930,$A$8:$A$5007,"مصروف",$I$8:$I$5007,"&lt;&gt;مرفوض",$K$8:$K$5007,"&lt;&gt;نعم")&amp;" مصروف غير مسوى",IF(L930="تمت التسوية",IF(P930=0,"✔ متوازنة وتمت التسوية","✔ تمت التسوية – متبقي "&amp;TEXT(P930,"#,##0")),IF(P930&gt;0,"متبقي "&amp;TEXT(P930,"#,##0"),"✔ متوازنة"))))),IF(R930=0,"⚠ أضف سطر عهدة أولًا",IF(OR(C930="",N(G930)=0),"⚠ أكمل التاريخ والقيمة",IF(S930="","⚠ التاريخ خارج السنة المالية",IF(H930="","⚠ اختر بند الموازنة",IF(I930="مرفوض","✖ مرفوض من المدير",IF(I930&lt;&gt;"موافق","⏳ بانتظار موافقة المدير",IF(K930&lt;&gt;"نعم","⚠ غير مسوى مع الحسابات","✔ معتمد ومسوى")))))))))</f>
        <v/>
      </c>
      <c r="R930">
        <f>N(R929)+IF(A930="عهدة",1,0)</f>
        <v/>
      </c>
      <c r="S930">
        <f>IF(C930="","",IF(AND(C930&gt;=DATE(2026,9,1),C930&lt;=DATE(2027,8,31)),(YEAR(C930)-2026)*12+MONTH(C930)-8,""))</f>
        <v/>
      </c>
      <c r="T930">
        <f>IF(AND(A930="مصروف",R930&gt;0,I930="موافق",S930&lt;&gt;"",H930&lt;&gt;""),N(G930),0)</f>
        <v/>
      </c>
    </row>
    <row r="931">
      <c r="A931" s="19" t="n"/>
      <c r="B931" s="20">
        <f>IF(A931="","",IF(R931=0,"⚠ أضف سطر عهدة أولًا","BDR-"&amp;TEXT(R931,"000")))</f>
        <v/>
      </c>
      <c r="C931" s="21" t="n"/>
      <c r="D931" s="20">
        <f>IF(C931="","",IF(S931="","خارج السنة المالية",INDEX(القوائم!$D$2:$D$13,S931)))</f>
        <v/>
      </c>
      <c r="E931" s="22" t="n"/>
      <c r="F931" s="23" t="n"/>
      <c r="G931" s="23" t="n"/>
      <c r="H931" s="22" t="n"/>
      <c r="I931" s="19" t="n"/>
      <c r="J931" s="21" t="n"/>
      <c r="K931" s="19" t="n"/>
      <c r="L931" s="19" t="n"/>
      <c r="M931" s="21" t="n"/>
      <c r="N931" s="22" t="n"/>
      <c r="O931" s="24">
        <f>IF(A931&lt;&gt;"عهدة","",SUMIFS($G$8:$G$5007,$B$8:$B$5007,B931,$A$8:$A$5007,"مصروف",$I$8:$I$5007,"&lt;&gt;مرفوض"))</f>
        <v/>
      </c>
      <c r="P931" s="25">
        <f>IF(A931&lt;&gt;"عهدة","",N(F931)-O931)</f>
        <v/>
      </c>
      <c r="Q931" s="26">
        <f>IF(A931="","",IF(A931="عهدة",IF(N(F931)=0,"⚠ أدخل قيمة العهدة",IF(P931&lt;0,"⛔ عجز / زيادة مصروفات "&amp;TEXT(-P931,"#,##0"),IF(COUNTIFS($B$8:$B$5007,B931,$A$8:$A$5007,"مصروف",$I$8:$I$5007,"&lt;&gt;مرفوض",$K$8:$K$5007,"&lt;&gt;نعم")&gt;0,"⚠ "&amp;COUNTIFS($B$8:$B$5007,B931,$A$8:$A$5007,"مصروف",$I$8:$I$5007,"&lt;&gt;مرفوض",$K$8:$K$5007,"&lt;&gt;نعم")&amp;" مصروف غير مسوى",IF(L931="تمت التسوية",IF(P931=0,"✔ متوازنة وتمت التسوية","✔ تمت التسوية – متبقي "&amp;TEXT(P931,"#,##0")),IF(P931&gt;0,"متبقي "&amp;TEXT(P931,"#,##0"),"✔ متوازنة"))))),IF(R931=0,"⚠ أضف سطر عهدة أولًا",IF(OR(C931="",N(G931)=0),"⚠ أكمل التاريخ والقيمة",IF(S931="","⚠ التاريخ خارج السنة المالية",IF(H931="","⚠ اختر بند الموازنة",IF(I931="مرفوض","✖ مرفوض من المدير",IF(I931&lt;&gt;"موافق","⏳ بانتظار موافقة المدير",IF(K931&lt;&gt;"نعم","⚠ غير مسوى مع الحسابات","✔ معتمد ومسوى")))))))))</f>
        <v/>
      </c>
      <c r="R931">
        <f>N(R930)+IF(A931="عهدة",1,0)</f>
        <v/>
      </c>
      <c r="S931">
        <f>IF(C931="","",IF(AND(C931&gt;=DATE(2026,9,1),C931&lt;=DATE(2027,8,31)),(YEAR(C931)-2026)*12+MONTH(C931)-8,""))</f>
        <v/>
      </c>
      <c r="T931">
        <f>IF(AND(A931="مصروف",R931&gt;0,I931="موافق",S931&lt;&gt;"",H931&lt;&gt;""),N(G931),0)</f>
        <v/>
      </c>
    </row>
    <row r="932">
      <c r="A932" s="19" t="n"/>
      <c r="B932" s="20">
        <f>IF(A932="","",IF(R932=0,"⚠ أضف سطر عهدة أولًا","BDR-"&amp;TEXT(R932,"000")))</f>
        <v/>
      </c>
      <c r="C932" s="21" t="n"/>
      <c r="D932" s="20">
        <f>IF(C932="","",IF(S932="","خارج السنة المالية",INDEX(القوائم!$D$2:$D$13,S932)))</f>
        <v/>
      </c>
      <c r="E932" s="22" t="n"/>
      <c r="F932" s="23" t="n"/>
      <c r="G932" s="23" t="n"/>
      <c r="H932" s="22" t="n"/>
      <c r="I932" s="19" t="n"/>
      <c r="J932" s="21" t="n"/>
      <c r="K932" s="19" t="n"/>
      <c r="L932" s="19" t="n"/>
      <c r="M932" s="21" t="n"/>
      <c r="N932" s="22" t="n"/>
      <c r="O932" s="24">
        <f>IF(A932&lt;&gt;"عهدة","",SUMIFS($G$8:$G$5007,$B$8:$B$5007,B932,$A$8:$A$5007,"مصروف",$I$8:$I$5007,"&lt;&gt;مرفوض"))</f>
        <v/>
      </c>
      <c r="P932" s="25">
        <f>IF(A932&lt;&gt;"عهدة","",N(F932)-O932)</f>
        <v/>
      </c>
      <c r="Q932" s="26">
        <f>IF(A932="","",IF(A932="عهدة",IF(N(F932)=0,"⚠ أدخل قيمة العهدة",IF(P932&lt;0,"⛔ عجز / زيادة مصروفات "&amp;TEXT(-P932,"#,##0"),IF(COUNTIFS($B$8:$B$5007,B932,$A$8:$A$5007,"مصروف",$I$8:$I$5007,"&lt;&gt;مرفوض",$K$8:$K$5007,"&lt;&gt;نعم")&gt;0,"⚠ "&amp;COUNTIFS($B$8:$B$5007,B932,$A$8:$A$5007,"مصروف",$I$8:$I$5007,"&lt;&gt;مرفوض",$K$8:$K$5007,"&lt;&gt;نعم")&amp;" مصروف غير مسوى",IF(L932="تمت التسوية",IF(P932=0,"✔ متوازنة وتمت التسوية","✔ تمت التسوية – متبقي "&amp;TEXT(P932,"#,##0")),IF(P932&gt;0,"متبقي "&amp;TEXT(P932,"#,##0"),"✔ متوازنة"))))),IF(R932=0,"⚠ أضف سطر عهدة أولًا",IF(OR(C932="",N(G932)=0),"⚠ أكمل التاريخ والقيمة",IF(S932="","⚠ التاريخ خارج السنة المالية",IF(H932="","⚠ اختر بند الموازنة",IF(I932="مرفوض","✖ مرفوض من المدير",IF(I932&lt;&gt;"موافق","⏳ بانتظار موافقة المدير",IF(K932&lt;&gt;"نعم","⚠ غير مسوى مع الحسابات","✔ معتمد ومسوى")))))))))</f>
        <v/>
      </c>
      <c r="R932">
        <f>N(R931)+IF(A932="عهدة",1,0)</f>
        <v/>
      </c>
      <c r="S932">
        <f>IF(C932="","",IF(AND(C932&gt;=DATE(2026,9,1),C932&lt;=DATE(2027,8,31)),(YEAR(C932)-2026)*12+MONTH(C932)-8,""))</f>
        <v/>
      </c>
      <c r="T932">
        <f>IF(AND(A932="مصروف",R932&gt;0,I932="موافق",S932&lt;&gt;"",H932&lt;&gt;""),N(G932),0)</f>
        <v/>
      </c>
    </row>
    <row r="933">
      <c r="A933" s="19" t="n"/>
      <c r="B933" s="20">
        <f>IF(A933="","",IF(R933=0,"⚠ أضف سطر عهدة أولًا","BDR-"&amp;TEXT(R933,"000")))</f>
        <v/>
      </c>
      <c r="C933" s="21" t="n"/>
      <c r="D933" s="20">
        <f>IF(C933="","",IF(S933="","خارج السنة المالية",INDEX(القوائم!$D$2:$D$13,S933)))</f>
        <v/>
      </c>
      <c r="E933" s="22" t="n"/>
      <c r="F933" s="23" t="n"/>
      <c r="G933" s="23" t="n"/>
      <c r="H933" s="22" t="n"/>
      <c r="I933" s="19" t="n"/>
      <c r="J933" s="21" t="n"/>
      <c r="K933" s="19" t="n"/>
      <c r="L933" s="19" t="n"/>
      <c r="M933" s="21" t="n"/>
      <c r="N933" s="22" t="n"/>
      <c r="O933" s="24">
        <f>IF(A933&lt;&gt;"عهدة","",SUMIFS($G$8:$G$5007,$B$8:$B$5007,B933,$A$8:$A$5007,"مصروف",$I$8:$I$5007,"&lt;&gt;مرفوض"))</f>
        <v/>
      </c>
      <c r="P933" s="25">
        <f>IF(A933&lt;&gt;"عهدة","",N(F933)-O933)</f>
        <v/>
      </c>
      <c r="Q933" s="26">
        <f>IF(A933="","",IF(A933="عهدة",IF(N(F933)=0,"⚠ أدخل قيمة العهدة",IF(P933&lt;0,"⛔ عجز / زيادة مصروفات "&amp;TEXT(-P933,"#,##0"),IF(COUNTIFS($B$8:$B$5007,B933,$A$8:$A$5007,"مصروف",$I$8:$I$5007,"&lt;&gt;مرفوض",$K$8:$K$5007,"&lt;&gt;نعم")&gt;0,"⚠ "&amp;COUNTIFS($B$8:$B$5007,B933,$A$8:$A$5007,"مصروف",$I$8:$I$5007,"&lt;&gt;مرفوض",$K$8:$K$5007,"&lt;&gt;نعم")&amp;" مصروف غير مسوى",IF(L933="تمت التسوية",IF(P933=0,"✔ متوازنة وتمت التسوية","✔ تمت التسوية – متبقي "&amp;TEXT(P933,"#,##0")),IF(P933&gt;0,"متبقي "&amp;TEXT(P933,"#,##0"),"✔ متوازنة"))))),IF(R933=0,"⚠ أضف سطر عهدة أولًا",IF(OR(C933="",N(G933)=0),"⚠ أكمل التاريخ والقيمة",IF(S933="","⚠ التاريخ خارج السنة المالية",IF(H933="","⚠ اختر بند الموازنة",IF(I933="مرفوض","✖ مرفوض من المدير",IF(I933&lt;&gt;"موافق","⏳ بانتظار موافقة المدير",IF(K933&lt;&gt;"نعم","⚠ غير مسوى مع الحسابات","✔ معتمد ومسوى")))))))))</f>
        <v/>
      </c>
      <c r="R933">
        <f>N(R932)+IF(A933="عهدة",1,0)</f>
        <v/>
      </c>
      <c r="S933">
        <f>IF(C933="","",IF(AND(C933&gt;=DATE(2026,9,1),C933&lt;=DATE(2027,8,31)),(YEAR(C933)-2026)*12+MONTH(C933)-8,""))</f>
        <v/>
      </c>
      <c r="T933">
        <f>IF(AND(A933="مصروف",R933&gt;0,I933="موافق",S933&lt;&gt;"",H933&lt;&gt;""),N(G933),0)</f>
        <v/>
      </c>
    </row>
    <row r="934">
      <c r="A934" s="19" t="n"/>
      <c r="B934" s="20">
        <f>IF(A934="","",IF(R934=0,"⚠ أضف سطر عهدة أولًا","BDR-"&amp;TEXT(R934,"000")))</f>
        <v/>
      </c>
      <c r="C934" s="21" t="n"/>
      <c r="D934" s="20">
        <f>IF(C934="","",IF(S934="","خارج السنة المالية",INDEX(القوائم!$D$2:$D$13,S934)))</f>
        <v/>
      </c>
      <c r="E934" s="22" t="n"/>
      <c r="F934" s="23" t="n"/>
      <c r="G934" s="23" t="n"/>
      <c r="H934" s="22" t="n"/>
      <c r="I934" s="19" t="n"/>
      <c r="J934" s="21" t="n"/>
      <c r="K934" s="19" t="n"/>
      <c r="L934" s="19" t="n"/>
      <c r="M934" s="21" t="n"/>
      <c r="N934" s="22" t="n"/>
      <c r="O934" s="24">
        <f>IF(A934&lt;&gt;"عهدة","",SUMIFS($G$8:$G$5007,$B$8:$B$5007,B934,$A$8:$A$5007,"مصروف",$I$8:$I$5007,"&lt;&gt;مرفوض"))</f>
        <v/>
      </c>
      <c r="P934" s="25">
        <f>IF(A934&lt;&gt;"عهدة","",N(F934)-O934)</f>
        <v/>
      </c>
      <c r="Q934" s="26">
        <f>IF(A934="","",IF(A934="عهدة",IF(N(F934)=0,"⚠ أدخل قيمة العهدة",IF(P934&lt;0,"⛔ عجز / زيادة مصروفات "&amp;TEXT(-P934,"#,##0"),IF(COUNTIFS($B$8:$B$5007,B934,$A$8:$A$5007,"مصروف",$I$8:$I$5007,"&lt;&gt;مرفوض",$K$8:$K$5007,"&lt;&gt;نعم")&gt;0,"⚠ "&amp;COUNTIFS($B$8:$B$5007,B934,$A$8:$A$5007,"مصروف",$I$8:$I$5007,"&lt;&gt;مرفوض",$K$8:$K$5007,"&lt;&gt;نعم")&amp;" مصروف غير مسوى",IF(L934="تمت التسوية",IF(P934=0,"✔ متوازنة وتمت التسوية","✔ تمت التسوية – متبقي "&amp;TEXT(P934,"#,##0")),IF(P934&gt;0,"متبقي "&amp;TEXT(P934,"#,##0"),"✔ متوازنة"))))),IF(R934=0,"⚠ أضف سطر عهدة أولًا",IF(OR(C934="",N(G934)=0),"⚠ أكمل التاريخ والقيمة",IF(S934="","⚠ التاريخ خارج السنة المالية",IF(H934="","⚠ اختر بند الموازنة",IF(I934="مرفوض","✖ مرفوض من المدير",IF(I934&lt;&gt;"موافق","⏳ بانتظار موافقة المدير",IF(K934&lt;&gt;"نعم","⚠ غير مسوى مع الحسابات","✔ معتمد ومسوى")))))))))</f>
        <v/>
      </c>
      <c r="R934">
        <f>N(R933)+IF(A934="عهدة",1,0)</f>
        <v/>
      </c>
      <c r="S934">
        <f>IF(C934="","",IF(AND(C934&gt;=DATE(2026,9,1),C934&lt;=DATE(2027,8,31)),(YEAR(C934)-2026)*12+MONTH(C934)-8,""))</f>
        <v/>
      </c>
      <c r="T934">
        <f>IF(AND(A934="مصروف",R934&gt;0,I934="موافق",S934&lt;&gt;"",H934&lt;&gt;""),N(G934),0)</f>
        <v/>
      </c>
    </row>
    <row r="935">
      <c r="A935" s="19" t="n"/>
      <c r="B935" s="20">
        <f>IF(A935="","",IF(R935=0,"⚠ أضف سطر عهدة أولًا","BDR-"&amp;TEXT(R935,"000")))</f>
        <v/>
      </c>
      <c r="C935" s="21" t="n"/>
      <c r="D935" s="20">
        <f>IF(C935="","",IF(S935="","خارج السنة المالية",INDEX(القوائم!$D$2:$D$13,S935)))</f>
        <v/>
      </c>
      <c r="E935" s="22" t="n"/>
      <c r="F935" s="23" t="n"/>
      <c r="G935" s="23" t="n"/>
      <c r="H935" s="22" t="n"/>
      <c r="I935" s="19" t="n"/>
      <c r="J935" s="21" t="n"/>
      <c r="K935" s="19" t="n"/>
      <c r="L935" s="19" t="n"/>
      <c r="M935" s="21" t="n"/>
      <c r="N935" s="22" t="n"/>
      <c r="O935" s="24">
        <f>IF(A935&lt;&gt;"عهدة","",SUMIFS($G$8:$G$5007,$B$8:$B$5007,B935,$A$8:$A$5007,"مصروف",$I$8:$I$5007,"&lt;&gt;مرفوض"))</f>
        <v/>
      </c>
      <c r="P935" s="25">
        <f>IF(A935&lt;&gt;"عهدة","",N(F935)-O935)</f>
        <v/>
      </c>
      <c r="Q935" s="26">
        <f>IF(A935="","",IF(A935="عهدة",IF(N(F935)=0,"⚠ أدخل قيمة العهدة",IF(P935&lt;0,"⛔ عجز / زيادة مصروفات "&amp;TEXT(-P935,"#,##0"),IF(COUNTIFS($B$8:$B$5007,B935,$A$8:$A$5007,"مصروف",$I$8:$I$5007,"&lt;&gt;مرفوض",$K$8:$K$5007,"&lt;&gt;نعم")&gt;0,"⚠ "&amp;COUNTIFS($B$8:$B$5007,B935,$A$8:$A$5007,"مصروف",$I$8:$I$5007,"&lt;&gt;مرفوض",$K$8:$K$5007,"&lt;&gt;نعم")&amp;" مصروف غير مسوى",IF(L935="تمت التسوية",IF(P935=0,"✔ متوازنة وتمت التسوية","✔ تمت التسوية – متبقي "&amp;TEXT(P935,"#,##0")),IF(P935&gt;0,"متبقي "&amp;TEXT(P935,"#,##0"),"✔ متوازنة"))))),IF(R935=0,"⚠ أضف سطر عهدة أولًا",IF(OR(C935="",N(G935)=0),"⚠ أكمل التاريخ والقيمة",IF(S935="","⚠ التاريخ خارج السنة المالية",IF(H935="","⚠ اختر بند الموازنة",IF(I935="مرفوض","✖ مرفوض من المدير",IF(I935&lt;&gt;"موافق","⏳ بانتظار موافقة المدير",IF(K935&lt;&gt;"نعم","⚠ غير مسوى مع الحسابات","✔ معتمد ومسوى")))))))))</f>
        <v/>
      </c>
      <c r="R935">
        <f>N(R934)+IF(A935="عهدة",1,0)</f>
        <v/>
      </c>
      <c r="S935">
        <f>IF(C935="","",IF(AND(C935&gt;=DATE(2026,9,1),C935&lt;=DATE(2027,8,31)),(YEAR(C935)-2026)*12+MONTH(C935)-8,""))</f>
        <v/>
      </c>
      <c r="T935">
        <f>IF(AND(A935="مصروف",R935&gt;0,I935="موافق",S935&lt;&gt;"",H935&lt;&gt;""),N(G935),0)</f>
        <v/>
      </c>
    </row>
    <row r="936">
      <c r="A936" s="19" t="n"/>
      <c r="B936" s="20">
        <f>IF(A936="","",IF(R936=0,"⚠ أضف سطر عهدة أولًا","BDR-"&amp;TEXT(R936,"000")))</f>
        <v/>
      </c>
      <c r="C936" s="21" t="n"/>
      <c r="D936" s="20">
        <f>IF(C936="","",IF(S936="","خارج السنة المالية",INDEX(القوائم!$D$2:$D$13,S936)))</f>
        <v/>
      </c>
      <c r="E936" s="22" t="n"/>
      <c r="F936" s="23" t="n"/>
      <c r="G936" s="23" t="n"/>
      <c r="H936" s="22" t="n"/>
      <c r="I936" s="19" t="n"/>
      <c r="J936" s="21" t="n"/>
      <c r="K936" s="19" t="n"/>
      <c r="L936" s="19" t="n"/>
      <c r="M936" s="21" t="n"/>
      <c r="N936" s="22" t="n"/>
      <c r="O936" s="24">
        <f>IF(A936&lt;&gt;"عهدة","",SUMIFS($G$8:$G$5007,$B$8:$B$5007,B936,$A$8:$A$5007,"مصروف",$I$8:$I$5007,"&lt;&gt;مرفوض"))</f>
        <v/>
      </c>
      <c r="P936" s="25">
        <f>IF(A936&lt;&gt;"عهدة","",N(F936)-O936)</f>
        <v/>
      </c>
      <c r="Q936" s="26">
        <f>IF(A936="","",IF(A936="عهدة",IF(N(F936)=0,"⚠ أدخل قيمة العهدة",IF(P936&lt;0,"⛔ عجز / زيادة مصروفات "&amp;TEXT(-P936,"#,##0"),IF(COUNTIFS($B$8:$B$5007,B936,$A$8:$A$5007,"مصروف",$I$8:$I$5007,"&lt;&gt;مرفوض",$K$8:$K$5007,"&lt;&gt;نعم")&gt;0,"⚠ "&amp;COUNTIFS($B$8:$B$5007,B936,$A$8:$A$5007,"مصروف",$I$8:$I$5007,"&lt;&gt;مرفوض",$K$8:$K$5007,"&lt;&gt;نعم")&amp;" مصروف غير مسوى",IF(L936="تمت التسوية",IF(P936=0,"✔ متوازنة وتمت التسوية","✔ تمت التسوية – متبقي "&amp;TEXT(P936,"#,##0")),IF(P936&gt;0,"متبقي "&amp;TEXT(P936,"#,##0"),"✔ متوازنة"))))),IF(R936=0,"⚠ أضف سطر عهدة أولًا",IF(OR(C936="",N(G936)=0),"⚠ أكمل التاريخ والقيمة",IF(S936="","⚠ التاريخ خارج السنة المالية",IF(H936="","⚠ اختر بند الموازنة",IF(I936="مرفوض","✖ مرفوض من المدير",IF(I936&lt;&gt;"موافق","⏳ بانتظار موافقة المدير",IF(K936&lt;&gt;"نعم","⚠ غير مسوى مع الحسابات","✔ معتمد ومسوى")))))))))</f>
        <v/>
      </c>
      <c r="R936">
        <f>N(R935)+IF(A936="عهدة",1,0)</f>
        <v/>
      </c>
      <c r="S936">
        <f>IF(C936="","",IF(AND(C936&gt;=DATE(2026,9,1),C936&lt;=DATE(2027,8,31)),(YEAR(C936)-2026)*12+MONTH(C936)-8,""))</f>
        <v/>
      </c>
      <c r="T936">
        <f>IF(AND(A936="مصروف",R936&gt;0,I936="موافق",S936&lt;&gt;"",H936&lt;&gt;""),N(G936),0)</f>
        <v/>
      </c>
    </row>
    <row r="937">
      <c r="A937" s="19" t="n"/>
      <c r="B937" s="20">
        <f>IF(A937="","",IF(R937=0,"⚠ أضف سطر عهدة أولًا","BDR-"&amp;TEXT(R937,"000")))</f>
        <v/>
      </c>
      <c r="C937" s="21" t="n"/>
      <c r="D937" s="20">
        <f>IF(C937="","",IF(S937="","خارج السنة المالية",INDEX(القوائم!$D$2:$D$13,S937)))</f>
        <v/>
      </c>
      <c r="E937" s="22" t="n"/>
      <c r="F937" s="23" t="n"/>
      <c r="G937" s="23" t="n"/>
      <c r="H937" s="22" t="n"/>
      <c r="I937" s="19" t="n"/>
      <c r="J937" s="21" t="n"/>
      <c r="K937" s="19" t="n"/>
      <c r="L937" s="19" t="n"/>
      <c r="M937" s="21" t="n"/>
      <c r="N937" s="22" t="n"/>
      <c r="O937" s="24">
        <f>IF(A937&lt;&gt;"عهدة","",SUMIFS($G$8:$G$5007,$B$8:$B$5007,B937,$A$8:$A$5007,"مصروف",$I$8:$I$5007,"&lt;&gt;مرفوض"))</f>
        <v/>
      </c>
      <c r="P937" s="25">
        <f>IF(A937&lt;&gt;"عهدة","",N(F937)-O937)</f>
        <v/>
      </c>
      <c r="Q937" s="26">
        <f>IF(A937="","",IF(A937="عهدة",IF(N(F937)=0,"⚠ أدخل قيمة العهدة",IF(P937&lt;0,"⛔ عجز / زيادة مصروفات "&amp;TEXT(-P937,"#,##0"),IF(COUNTIFS($B$8:$B$5007,B937,$A$8:$A$5007,"مصروف",$I$8:$I$5007,"&lt;&gt;مرفوض",$K$8:$K$5007,"&lt;&gt;نعم")&gt;0,"⚠ "&amp;COUNTIFS($B$8:$B$5007,B937,$A$8:$A$5007,"مصروف",$I$8:$I$5007,"&lt;&gt;مرفوض",$K$8:$K$5007,"&lt;&gt;نعم")&amp;" مصروف غير مسوى",IF(L937="تمت التسوية",IF(P937=0,"✔ متوازنة وتمت التسوية","✔ تمت التسوية – متبقي "&amp;TEXT(P937,"#,##0")),IF(P937&gt;0,"متبقي "&amp;TEXT(P937,"#,##0"),"✔ متوازنة"))))),IF(R937=0,"⚠ أضف سطر عهدة أولًا",IF(OR(C937="",N(G937)=0),"⚠ أكمل التاريخ والقيمة",IF(S937="","⚠ التاريخ خارج السنة المالية",IF(H937="","⚠ اختر بند الموازنة",IF(I937="مرفوض","✖ مرفوض من المدير",IF(I937&lt;&gt;"موافق","⏳ بانتظار موافقة المدير",IF(K937&lt;&gt;"نعم","⚠ غير مسوى مع الحسابات","✔ معتمد ومسوى")))))))))</f>
        <v/>
      </c>
      <c r="R937">
        <f>N(R936)+IF(A937="عهدة",1,0)</f>
        <v/>
      </c>
      <c r="S937">
        <f>IF(C937="","",IF(AND(C937&gt;=DATE(2026,9,1),C937&lt;=DATE(2027,8,31)),(YEAR(C937)-2026)*12+MONTH(C937)-8,""))</f>
        <v/>
      </c>
      <c r="T937">
        <f>IF(AND(A937="مصروف",R937&gt;0,I937="موافق",S937&lt;&gt;"",H937&lt;&gt;""),N(G937),0)</f>
        <v/>
      </c>
    </row>
    <row r="938">
      <c r="A938" s="19" t="n"/>
      <c r="B938" s="20">
        <f>IF(A938="","",IF(R938=0,"⚠ أضف سطر عهدة أولًا","BDR-"&amp;TEXT(R938,"000")))</f>
        <v/>
      </c>
      <c r="C938" s="21" t="n"/>
      <c r="D938" s="20">
        <f>IF(C938="","",IF(S938="","خارج السنة المالية",INDEX(القوائم!$D$2:$D$13,S938)))</f>
        <v/>
      </c>
      <c r="E938" s="22" t="n"/>
      <c r="F938" s="23" t="n"/>
      <c r="G938" s="23" t="n"/>
      <c r="H938" s="22" t="n"/>
      <c r="I938" s="19" t="n"/>
      <c r="J938" s="21" t="n"/>
      <c r="K938" s="19" t="n"/>
      <c r="L938" s="19" t="n"/>
      <c r="M938" s="21" t="n"/>
      <c r="N938" s="22" t="n"/>
      <c r="O938" s="24">
        <f>IF(A938&lt;&gt;"عهدة","",SUMIFS($G$8:$G$5007,$B$8:$B$5007,B938,$A$8:$A$5007,"مصروف",$I$8:$I$5007,"&lt;&gt;مرفوض"))</f>
        <v/>
      </c>
      <c r="P938" s="25">
        <f>IF(A938&lt;&gt;"عهدة","",N(F938)-O938)</f>
        <v/>
      </c>
      <c r="Q938" s="26">
        <f>IF(A938="","",IF(A938="عهدة",IF(N(F938)=0,"⚠ أدخل قيمة العهدة",IF(P938&lt;0,"⛔ عجز / زيادة مصروفات "&amp;TEXT(-P938,"#,##0"),IF(COUNTIFS($B$8:$B$5007,B938,$A$8:$A$5007,"مصروف",$I$8:$I$5007,"&lt;&gt;مرفوض",$K$8:$K$5007,"&lt;&gt;نعم")&gt;0,"⚠ "&amp;COUNTIFS($B$8:$B$5007,B938,$A$8:$A$5007,"مصروف",$I$8:$I$5007,"&lt;&gt;مرفوض",$K$8:$K$5007,"&lt;&gt;نعم")&amp;" مصروف غير مسوى",IF(L938="تمت التسوية",IF(P938=0,"✔ متوازنة وتمت التسوية","✔ تمت التسوية – متبقي "&amp;TEXT(P938,"#,##0")),IF(P938&gt;0,"متبقي "&amp;TEXT(P938,"#,##0"),"✔ متوازنة"))))),IF(R938=0,"⚠ أضف سطر عهدة أولًا",IF(OR(C938="",N(G938)=0),"⚠ أكمل التاريخ والقيمة",IF(S938="","⚠ التاريخ خارج السنة المالية",IF(H938="","⚠ اختر بند الموازنة",IF(I938="مرفوض","✖ مرفوض من المدير",IF(I938&lt;&gt;"موافق","⏳ بانتظار موافقة المدير",IF(K938&lt;&gt;"نعم","⚠ غير مسوى مع الحسابات","✔ معتمد ومسوى")))))))))</f>
        <v/>
      </c>
      <c r="R938">
        <f>N(R937)+IF(A938="عهدة",1,0)</f>
        <v/>
      </c>
      <c r="S938">
        <f>IF(C938="","",IF(AND(C938&gt;=DATE(2026,9,1),C938&lt;=DATE(2027,8,31)),(YEAR(C938)-2026)*12+MONTH(C938)-8,""))</f>
        <v/>
      </c>
      <c r="T938">
        <f>IF(AND(A938="مصروف",R938&gt;0,I938="موافق",S938&lt;&gt;"",H938&lt;&gt;""),N(G938),0)</f>
        <v/>
      </c>
    </row>
    <row r="939">
      <c r="A939" s="19" t="n"/>
      <c r="B939" s="20">
        <f>IF(A939="","",IF(R939=0,"⚠ أضف سطر عهدة أولًا","BDR-"&amp;TEXT(R939,"000")))</f>
        <v/>
      </c>
      <c r="C939" s="21" t="n"/>
      <c r="D939" s="20">
        <f>IF(C939="","",IF(S939="","خارج السنة المالية",INDEX(القوائم!$D$2:$D$13,S939)))</f>
        <v/>
      </c>
      <c r="E939" s="22" t="n"/>
      <c r="F939" s="23" t="n"/>
      <c r="G939" s="23" t="n"/>
      <c r="H939" s="22" t="n"/>
      <c r="I939" s="19" t="n"/>
      <c r="J939" s="21" t="n"/>
      <c r="K939" s="19" t="n"/>
      <c r="L939" s="19" t="n"/>
      <c r="M939" s="21" t="n"/>
      <c r="N939" s="22" t="n"/>
      <c r="O939" s="24">
        <f>IF(A939&lt;&gt;"عهدة","",SUMIFS($G$8:$G$5007,$B$8:$B$5007,B939,$A$8:$A$5007,"مصروف",$I$8:$I$5007,"&lt;&gt;مرفوض"))</f>
        <v/>
      </c>
      <c r="P939" s="25">
        <f>IF(A939&lt;&gt;"عهدة","",N(F939)-O939)</f>
        <v/>
      </c>
      <c r="Q939" s="26">
        <f>IF(A939="","",IF(A939="عهدة",IF(N(F939)=0,"⚠ أدخل قيمة العهدة",IF(P939&lt;0,"⛔ عجز / زيادة مصروفات "&amp;TEXT(-P939,"#,##0"),IF(COUNTIFS($B$8:$B$5007,B939,$A$8:$A$5007,"مصروف",$I$8:$I$5007,"&lt;&gt;مرفوض",$K$8:$K$5007,"&lt;&gt;نعم")&gt;0,"⚠ "&amp;COUNTIFS($B$8:$B$5007,B939,$A$8:$A$5007,"مصروف",$I$8:$I$5007,"&lt;&gt;مرفوض",$K$8:$K$5007,"&lt;&gt;نعم")&amp;" مصروف غير مسوى",IF(L939="تمت التسوية",IF(P939=0,"✔ متوازنة وتمت التسوية","✔ تمت التسوية – متبقي "&amp;TEXT(P939,"#,##0")),IF(P939&gt;0,"متبقي "&amp;TEXT(P939,"#,##0"),"✔ متوازنة"))))),IF(R939=0,"⚠ أضف سطر عهدة أولًا",IF(OR(C939="",N(G939)=0),"⚠ أكمل التاريخ والقيمة",IF(S939="","⚠ التاريخ خارج السنة المالية",IF(H939="","⚠ اختر بند الموازنة",IF(I939="مرفوض","✖ مرفوض من المدير",IF(I939&lt;&gt;"موافق","⏳ بانتظار موافقة المدير",IF(K939&lt;&gt;"نعم","⚠ غير مسوى مع الحسابات","✔ معتمد ومسوى")))))))))</f>
        <v/>
      </c>
      <c r="R939">
        <f>N(R938)+IF(A939="عهدة",1,0)</f>
        <v/>
      </c>
      <c r="S939">
        <f>IF(C939="","",IF(AND(C939&gt;=DATE(2026,9,1),C939&lt;=DATE(2027,8,31)),(YEAR(C939)-2026)*12+MONTH(C939)-8,""))</f>
        <v/>
      </c>
      <c r="T939">
        <f>IF(AND(A939="مصروف",R939&gt;0,I939="موافق",S939&lt;&gt;"",H939&lt;&gt;""),N(G939),0)</f>
        <v/>
      </c>
    </row>
    <row r="940">
      <c r="A940" s="19" t="n"/>
      <c r="B940" s="20">
        <f>IF(A940="","",IF(R940=0,"⚠ أضف سطر عهدة أولًا","BDR-"&amp;TEXT(R940,"000")))</f>
        <v/>
      </c>
      <c r="C940" s="21" t="n"/>
      <c r="D940" s="20">
        <f>IF(C940="","",IF(S940="","خارج السنة المالية",INDEX(القوائم!$D$2:$D$13,S940)))</f>
        <v/>
      </c>
      <c r="E940" s="22" t="n"/>
      <c r="F940" s="23" t="n"/>
      <c r="G940" s="23" t="n"/>
      <c r="H940" s="22" t="n"/>
      <c r="I940" s="19" t="n"/>
      <c r="J940" s="21" t="n"/>
      <c r="K940" s="19" t="n"/>
      <c r="L940" s="19" t="n"/>
      <c r="M940" s="21" t="n"/>
      <c r="N940" s="22" t="n"/>
      <c r="O940" s="24">
        <f>IF(A940&lt;&gt;"عهدة","",SUMIFS($G$8:$G$5007,$B$8:$B$5007,B940,$A$8:$A$5007,"مصروف",$I$8:$I$5007,"&lt;&gt;مرفوض"))</f>
        <v/>
      </c>
      <c r="P940" s="25">
        <f>IF(A940&lt;&gt;"عهدة","",N(F940)-O940)</f>
        <v/>
      </c>
      <c r="Q940" s="26">
        <f>IF(A940="","",IF(A940="عهدة",IF(N(F940)=0,"⚠ أدخل قيمة العهدة",IF(P940&lt;0,"⛔ عجز / زيادة مصروفات "&amp;TEXT(-P940,"#,##0"),IF(COUNTIFS($B$8:$B$5007,B940,$A$8:$A$5007,"مصروف",$I$8:$I$5007,"&lt;&gt;مرفوض",$K$8:$K$5007,"&lt;&gt;نعم")&gt;0,"⚠ "&amp;COUNTIFS($B$8:$B$5007,B940,$A$8:$A$5007,"مصروف",$I$8:$I$5007,"&lt;&gt;مرفوض",$K$8:$K$5007,"&lt;&gt;نعم")&amp;" مصروف غير مسوى",IF(L940="تمت التسوية",IF(P940=0,"✔ متوازنة وتمت التسوية","✔ تمت التسوية – متبقي "&amp;TEXT(P940,"#,##0")),IF(P940&gt;0,"متبقي "&amp;TEXT(P940,"#,##0"),"✔ متوازنة"))))),IF(R940=0,"⚠ أضف سطر عهدة أولًا",IF(OR(C940="",N(G940)=0),"⚠ أكمل التاريخ والقيمة",IF(S940="","⚠ التاريخ خارج السنة المالية",IF(H940="","⚠ اختر بند الموازنة",IF(I940="مرفوض","✖ مرفوض من المدير",IF(I940&lt;&gt;"موافق","⏳ بانتظار موافقة المدير",IF(K940&lt;&gt;"نعم","⚠ غير مسوى مع الحسابات","✔ معتمد ومسوى")))))))))</f>
        <v/>
      </c>
      <c r="R940">
        <f>N(R939)+IF(A940="عهدة",1,0)</f>
        <v/>
      </c>
      <c r="S940">
        <f>IF(C940="","",IF(AND(C940&gt;=DATE(2026,9,1),C940&lt;=DATE(2027,8,31)),(YEAR(C940)-2026)*12+MONTH(C940)-8,""))</f>
        <v/>
      </c>
      <c r="T940">
        <f>IF(AND(A940="مصروف",R940&gt;0,I940="موافق",S940&lt;&gt;"",H940&lt;&gt;""),N(G940),0)</f>
        <v/>
      </c>
    </row>
    <row r="941">
      <c r="A941" s="19" t="n"/>
      <c r="B941" s="20">
        <f>IF(A941="","",IF(R941=0,"⚠ أضف سطر عهدة أولًا","BDR-"&amp;TEXT(R941,"000")))</f>
        <v/>
      </c>
      <c r="C941" s="21" t="n"/>
      <c r="D941" s="20">
        <f>IF(C941="","",IF(S941="","خارج السنة المالية",INDEX(القوائم!$D$2:$D$13,S941)))</f>
        <v/>
      </c>
      <c r="E941" s="22" t="n"/>
      <c r="F941" s="23" t="n"/>
      <c r="G941" s="23" t="n"/>
      <c r="H941" s="22" t="n"/>
      <c r="I941" s="19" t="n"/>
      <c r="J941" s="21" t="n"/>
      <c r="K941" s="19" t="n"/>
      <c r="L941" s="19" t="n"/>
      <c r="M941" s="21" t="n"/>
      <c r="N941" s="22" t="n"/>
      <c r="O941" s="24">
        <f>IF(A941&lt;&gt;"عهدة","",SUMIFS($G$8:$G$5007,$B$8:$B$5007,B941,$A$8:$A$5007,"مصروف",$I$8:$I$5007,"&lt;&gt;مرفوض"))</f>
        <v/>
      </c>
      <c r="P941" s="25">
        <f>IF(A941&lt;&gt;"عهدة","",N(F941)-O941)</f>
        <v/>
      </c>
      <c r="Q941" s="26">
        <f>IF(A941="","",IF(A941="عهدة",IF(N(F941)=0,"⚠ أدخل قيمة العهدة",IF(P941&lt;0,"⛔ عجز / زيادة مصروفات "&amp;TEXT(-P941,"#,##0"),IF(COUNTIFS($B$8:$B$5007,B941,$A$8:$A$5007,"مصروف",$I$8:$I$5007,"&lt;&gt;مرفوض",$K$8:$K$5007,"&lt;&gt;نعم")&gt;0,"⚠ "&amp;COUNTIFS($B$8:$B$5007,B941,$A$8:$A$5007,"مصروف",$I$8:$I$5007,"&lt;&gt;مرفوض",$K$8:$K$5007,"&lt;&gt;نعم")&amp;" مصروف غير مسوى",IF(L941="تمت التسوية",IF(P941=0,"✔ متوازنة وتمت التسوية","✔ تمت التسوية – متبقي "&amp;TEXT(P941,"#,##0")),IF(P941&gt;0,"متبقي "&amp;TEXT(P941,"#,##0"),"✔ متوازنة"))))),IF(R941=0,"⚠ أضف سطر عهدة أولًا",IF(OR(C941="",N(G941)=0),"⚠ أكمل التاريخ والقيمة",IF(S941="","⚠ التاريخ خارج السنة المالية",IF(H941="","⚠ اختر بند الموازنة",IF(I941="مرفوض","✖ مرفوض من المدير",IF(I941&lt;&gt;"موافق","⏳ بانتظار موافقة المدير",IF(K941&lt;&gt;"نعم","⚠ غير مسوى مع الحسابات","✔ معتمد ومسوى")))))))))</f>
        <v/>
      </c>
      <c r="R941">
        <f>N(R940)+IF(A941="عهدة",1,0)</f>
        <v/>
      </c>
      <c r="S941">
        <f>IF(C941="","",IF(AND(C941&gt;=DATE(2026,9,1),C941&lt;=DATE(2027,8,31)),(YEAR(C941)-2026)*12+MONTH(C941)-8,""))</f>
        <v/>
      </c>
      <c r="T941">
        <f>IF(AND(A941="مصروف",R941&gt;0,I941="موافق",S941&lt;&gt;"",H941&lt;&gt;""),N(G941),0)</f>
        <v/>
      </c>
    </row>
    <row r="942">
      <c r="A942" s="19" t="n"/>
      <c r="B942" s="20">
        <f>IF(A942="","",IF(R942=0,"⚠ أضف سطر عهدة أولًا","BDR-"&amp;TEXT(R942,"000")))</f>
        <v/>
      </c>
      <c r="C942" s="21" t="n"/>
      <c r="D942" s="20">
        <f>IF(C942="","",IF(S942="","خارج السنة المالية",INDEX(القوائم!$D$2:$D$13,S942)))</f>
        <v/>
      </c>
      <c r="E942" s="22" t="n"/>
      <c r="F942" s="23" t="n"/>
      <c r="G942" s="23" t="n"/>
      <c r="H942" s="22" t="n"/>
      <c r="I942" s="19" t="n"/>
      <c r="J942" s="21" t="n"/>
      <c r="K942" s="19" t="n"/>
      <c r="L942" s="19" t="n"/>
      <c r="M942" s="21" t="n"/>
      <c r="N942" s="22" t="n"/>
      <c r="O942" s="24">
        <f>IF(A942&lt;&gt;"عهدة","",SUMIFS($G$8:$G$5007,$B$8:$B$5007,B942,$A$8:$A$5007,"مصروف",$I$8:$I$5007,"&lt;&gt;مرفوض"))</f>
        <v/>
      </c>
      <c r="P942" s="25">
        <f>IF(A942&lt;&gt;"عهدة","",N(F942)-O942)</f>
        <v/>
      </c>
      <c r="Q942" s="26">
        <f>IF(A942="","",IF(A942="عهدة",IF(N(F942)=0,"⚠ أدخل قيمة العهدة",IF(P942&lt;0,"⛔ عجز / زيادة مصروفات "&amp;TEXT(-P942,"#,##0"),IF(COUNTIFS($B$8:$B$5007,B942,$A$8:$A$5007,"مصروف",$I$8:$I$5007,"&lt;&gt;مرفوض",$K$8:$K$5007,"&lt;&gt;نعم")&gt;0,"⚠ "&amp;COUNTIFS($B$8:$B$5007,B942,$A$8:$A$5007,"مصروف",$I$8:$I$5007,"&lt;&gt;مرفوض",$K$8:$K$5007,"&lt;&gt;نعم")&amp;" مصروف غير مسوى",IF(L942="تمت التسوية",IF(P942=0,"✔ متوازنة وتمت التسوية","✔ تمت التسوية – متبقي "&amp;TEXT(P942,"#,##0")),IF(P942&gt;0,"متبقي "&amp;TEXT(P942,"#,##0"),"✔ متوازنة"))))),IF(R942=0,"⚠ أضف سطر عهدة أولًا",IF(OR(C942="",N(G942)=0),"⚠ أكمل التاريخ والقيمة",IF(S942="","⚠ التاريخ خارج السنة المالية",IF(H942="","⚠ اختر بند الموازنة",IF(I942="مرفوض","✖ مرفوض من المدير",IF(I942&lt;&gt;"موافق","⏳ بانتظار موافقة المدير",IF(K942&lt;&gt;"نعم","⚠ غير مسوى مع الحسابات","✔ معتمد ومسوى")))))))))</f>
        <v/>
      </c>
      <c r="R942">
        <f>N(R941)+IF(A942="عهدة",1,0)</f>
        <v/>
      </c>
      <c r="S942">
        <f>IF(C942="","",IF(AND(C942&gt;=DATE(2026,9,1),C942&lt;=DATE(2027,8,31)),(YEAR(C942)-2026)*12+MONTH(C942)-8,""))</f>
        <v/>
      </c>
      <c r="T942">
        <f>IF(AND(A942="مصروف",R942&gt;0,I942="موافق",S942&lt;&gt;"",H942&lt;&gt;""),N(G942),0)</f>
        <v/>
      </c>
    </row>
    <row r="943">
      <c r="A943" s="19" t="n"/>
      <c r="B943" s="20">
        <f>IF(A943="","",IF(R943=0,"⚠ أضف سطر عهدة أولًا","BDR-"&amp;TEXT(R943,"000")))</f>
        <v/>
      </c>
      <c r="C943" s="21" t="n"/>
      <c r="D943" s="20">
        <f>IF(C943="","",IF(S943="","خارج السنة المالية",INDEX(القوائم!$D$2:$D$13,S943)))</f>
        <v/>
      </c>
      <c r="E943" s="22" t="n"/>
      <c r="F943" s="23" t="n"/>
      <c r="G943" s="23" t="n"/>
      <c r="H943" s="22" t="n"/>
      <c r="I943" s="19" t="n"/>
      <c r="J943" s="21" t="n"/>
      <c r="K943" s="19" t="n"/>
      <c r="L943" s="19" t="n"/>
      <c r="M943" s="21" t="n"/>
      <c r="N943" s="22" t="n"/>
      <c r="O943" s="24">
        <f>IF(A943&lt;&gt;"عهدة","",SUMIFS($G$8:$G$5007,$B$8:$B$5007,B943,$A$8:$A$5007,"مصروف",$I$8:$I$5007,"&lt;&gt;مرفوض"))</f>
        <v/>
      </c>
      <c r="P943" s="25">
        <f>IF(A943&lt;&gt;"عهدة","",N(F943)-O943)</f>
        <v/>
      </c>
      <c r="Q943" s="26">
        <f>IF(A943="","",IF(A943="عهدة",IF(N(F943)=0,"⚠ أدخل قيمة العهدة",IF(P943&lt;0,"⛔ عجز / زيادة مصروفات "&amp;TEXT(-P943,"#,##0"),IF(COUNTIFS($B$8:$B$5007,B943,$A$8:$A$5007,"مصروف",$I$8:$I$5007,"&lt;&gt;مرفوض",$K$8:$K$5007,"&lt;&gt;نعم")&gt;0,"⚠ "&amp;COUNTIFS($B$8:$B$5007,B943,$A$8:$A$5007,"مصروف",$I$8:$I$5007,"&lt;&gt;مرفوض",$K$8:$K$5007,"&lt;&gt;نعم")&amp;" مصروف غير مسوى",IF(L943="تمت التسوية",IF(P943=0,"✔ متوازنة وتمت التسوية","✔ تمت التسوية – متبقي "&amp;TEXT(P943,"#,##0")),IF(P943&gt;0,"متبقي "&amp;TEXT(P943,"#,##0"),"✔ متوازنة"))))),IF(R943=0,"⚠ أضف سطر عهدة أولًا",IF(OR(C943="",N(G943)=0),"⚠ أكمل التاريخ والقيمة",IF(S943="","⚠ التاريخ خارج السنة المالية",IF(H943="","⚠ اختر بند الموازنة",IF(I943="مرفوض","✖ مرفوض من المدير",IF(I943&lt;&gt;"موافق","⏳ بانتظار موافقة المدير",IF(K943&lt;&gt;"نعم","⚠ غير مسوى مع الحسابات","✔ معتمد ومسوى")))))))))</f>
        <v/>
      </c>
      <c r="R943">
        <f>N(R942)+IF(A943="عهدة",1,0)</f>
        <v/>
      </c>
      <c r="S943">
        <f>IF(C943="","",IF(AND(C943&gt;=DATE(2026,9,1),C943&lt;=DATE(2027,8,31)),(YEAR(C943)-2026)*12+MONTH(C943)-8,""))</f>
        <v/>
      </c>
      <c r="T943">
        <f>IF(AND(A943="مصروف",R943&gt;0,I943="موافق",S943&lt;&gt;"",H943&lt;&gt;""),N(G943),0)</f>
        <v/>
      </c>
    </row>
    <row r="944">
      <c r="A944" s="19" t="n"/>
      <c r="B944" s="20">
        <f>IF(A944="","",IF(R944=0,"⚠ أضف سطر عهدة أولًا","BDR-"&amp;TEXT(R944,"000")))</f>
        <v/>
      </c>
      <c r="C944" s="21" t="n"/>
      <c r="D944" s="20">
        <f>IF(C944="","",IF(S944="","خارج السنة المالية",INDEX(القوائم!$D$2:$D$13,S944)))</f>
        <v/>
      </c>
      <c r="E944" s="22" t="n"/>
      <c r="F944" s="23" t="n"/>
      <c r="G944" s="23" t="n"/>
      <c r="H944" s="22" t="n"/>
      <c r="I944" s="19" t="n"/>
      <c r="J944" s="21" t="n"/>
      <c r="K944" s="19" t="n"/>
      <c r="L944" s="19" t="n"/>
      <c r="M944" s="21" t="n"/>
      <c r="N944" s="22" t="n"/>
      <c r="O944" s="24">
        <f>IF(A944&lt;&gt;"عهدة","",SUMIFS($G$8:$G$5007,$B$8:$B$5007,B944,$A$8:$A$5007,"مصروف",$I$8:$I$5007,"&lt;&gt;مرفوض"))</f>
        <v/>
      </c>
      <c r="P944" s="25">
        <f>IF(A944&lt;&gt;"عهدة","",N(F944)-O944)</f>
        <v/>
      </c>
      <c r="Q944" s="26">
        <f>IF(A944="","",IF(A944="عهدة",IF(N(F944)=0,"⚠ أدخل قيمة العهدة",IF(P944&lt;0,"⛔ عجز / زيادة مصروفات "&amp;TEXT(-P944,"#,##0"),IF(COUNTIFS($B$8:$B$5007,B944,$A$8:$A$5007,"مصروف",$I$8:$I$5007,"&lt;&gt;مرفوض",$K$8:$K$5007,"&lt;&gt;نعم")&gt;0,"⚠ "&amp;COUNTIFS($B$8:$B$5007,B944,$A$8:$A$5007,"مصروف",$I$8:$I$5007,"&lt;&gt;مرفوض",$K$8:$K$5007,"&lt;&gt;نعم")&amp;" مصروف غير مسوى",IF(L944="تمت التسوية",IF(P944=0,"✔ متوازنة وتمت التسوية","✔ تمت التسوية – متبقي "&amp;TEXT(P944,"#,##0")),IF(P944&gt;0,"متبقي "&amp;TEXT(P944,"#,##0"),"✔ متوازنة"))))),IF(R944=0,"⚠ أضف سطر عهدة أولًا",IF(OR(C944="",N(G944)=0),"⚠ أكمل التاريخ والقيمة",IF(S944="","⚠ التاريخ خارج السنة المالية",IF(H944="","⚠ اختر بند الموازنة",IF(I944="مرفوض","✖ مرفوض من المدير",IF(I944&lt;&gt;"موافق","⏳ بانتظار موافقة المدير",IF(K944&lt;&gt;"نعم","⚠ غير مسوى مع الحسابات","✔ معتمد ومسوى")))))))))</f>
        <v/>
      </c>
      <c r="R944">
        <f>N(R943)+IF(A944="عهدة",1,0)</f>
        <v/>
      </c>
      <c r="S944">
        <f>IF(C944="","",IF(AND(C944&gt;=DATE(2026,9,1),C944&lt;=DATE(2027,8,31)),(YEAR(C944)-2026)*12+MONTH(C944)-8,""))</f>
        <v/>
      </c>
      <c r="T944">
        <f>IF(AND(A944="مصروف",R944&gt;0,I944="موافق",S944&lt;&gt;"",H944&lt;&gt;""),N(G944),0)</f>
        <v/>
      </c>
    </row>
    <row r="945">
      <c r="A945" s="19" t="n"/>
      <c r="B945" s="20">
        <f>IF(A945="","",IF(R945=0,"⚠ أضف سطر عهدة أولًا","BDR-"&amp;TEXT(R945,"000")))</f>
        <v/>
      </c>
      <c r="C945" s="21" t="n"/>
      <c r="D945" s="20">
        <f>IF(C945="","",IF(S945="","خارج السنة المالية",INDEX(القوائم!$D$2:$D$13,S945)))</f>
        <v/>
      </c>
      <c r="E945" s="22" t="n"/>
      <c r="F945" s="23" t="n"/>
      <c r="G945" s="23" t="n"/>
      <c r="H945" s="22" t="n"/>
      <c r="I945" s="19" t="n"/>
      <c r="J945" s="21" t="n"/>
      <c r="K945" s="19" t="n"/>
      <c r="L945" s="19" t="n"/>
      <c r="M945" s="21" t="n"/>
      <c r="N945" s="22" t="n"/>
      <c r="O945" s="24">
        <f>IF(A945&lt;&gt;"عهدة","",SUMIFS($G$8:$G$5007,$B$8:$B$5007,B945,$A$8:$A$5007,"مصروف",$I$8:$I$5007,"&lt;&gt;مرفوض"))</f>
        <v/>
      </c>
      <c r="P945" s="25">
        <f>IF(A945&lt;&gt;"عهدة","",N(F945)-O945)</f>
        <v/>
      </c>
      <c r="Q945" s="26">
        <f>IF(A945="","",IF(A945="عهدة",IF(N(F945)=0,"⚠ أدخل قيمة العهدة",IF(P945&lt;0,"⛔ عجز / زيادة مصروفات "&amp;TEXT(-P945,"#,##0"),IF(COUNTIFS($B$8:$B$5007,B945,$A$8:$A$5007,"مصروف",$I$8:$I$5007,"&lt;&gt;مرفوض",$K$8:$K$5007,"&lt;&gt;نعم")&gt;0,"⚠ "&amp;COUNTIFS($B$8:$B$5007,B945,$A$8:$A$5007,"مصروف",$I$8:$I$5007,"&lt;&gt;مرفوض",$K$8:$K$5007,"&lt;&gt;نعم")&amp;" مصروف غير مسوى",IF(L945="تمت التسوية",IF(P945=0,"✔ متوازنة وتمت التسوية","✔ تمت التسوية – متبقي "&amp;TEXT(P945,"#,##0")),IF(P945&gt;0,"متبقي "&amp;TEXT(P945,"#,##0"),"✔ متوازنة"))))),IF(R945=0,"⚠ أضف سطر عهدة أولًا",IF(OR(C945="",N(G945)=0),"⚠ أكمل التاريخ والقيمة",IF(S945="","⚠ التاريخ خارج السنة المالية",IF(H945="","⚠ اختر بند الموازنة",IF(I945="مرفوض","✖ مرفوض من المدير",IF(I945&lt;&gt;"موافق","⏳ بانتظار موافقة المدير",IF(K945&lt;&gt;"نعم","⚠ غير مسوى مع الحسابات","✔ معتمد ومسوى")))))))))</f>
        <v/>
      </c>
      <c r="R945">
        <f>N(R944)+IF(A945="عهدة",1,0)</f>
        <v/>
      </c>
      <c r="S945">
        <f>IF(C945="","",IF(AND(C945&gt;=DATE(2026,9,1),C945&lt;=DATE(2027,8,31)),(YEAR(C945)-2026)*12+MONTH(C945)-8,""))</f>
        <v/>
      </c>
      <c r="T945">
        <f>IF(AND(A945="مصروف",R945&gt;0,I945="موافق",S945&lt;&gt;"",H945&lt;&gt;""),N(G945),0)</f>
        <v/>
      </c>
    </row>
    <row r="946">
      <c r="A946" s="19" t="n"/>
      <c r="B946" s="20">
        <f>IF(A946="","",IF(R946=0,"⚠ أضف سطر عهدة أولًا","BDR-"&amp;TEXT(R946,"000")))</f>
        <v/>
      </c>
      <c r="C946" s="21" t="n"/>
      <c r="D946" s="20">
        <f>IF(C946="","",IF(S946="","خارج السنة المالية",INDEX(القوائم!$D$2:$D$13,S946)))</f>
        <v/>
      </c>
      <c r="E946" s="22" t="n"/>
      <c r="F946" s="23" t="n"/>
      <c r="G946" s="23" t="n"/>
      <c r="H946" s="22" t="n"/>
      <c r="I946" s="19" t="n"/>
      <c r="J946" s="21" t="n"/>
      <c r="K946" s="19" t="n"/>
      <c r="L946" s="19" t="n"/>
      <c r="M946" s="21" t="n"/>
      <c r="N946" s="22" t="n"/>
      <c r="O946" s="24">
        <f>IF(A946&lt;&gt;"عهدة","",SUMIFS($G$8:$G$5007,$B$8:$B$5007,B946,$A$8:$A$5007,"مصروف",$I$8:$I$5007,"&lt;&gt;مرفوض"))</f>
        <v/>
      </c>
      <c r="P946" s="25">
        <f>IF(A946&lt;&gt;"عهدة","",N(F946)-O946)</f>
        <v/>
      </c>
      <c r="Q946" s="26">
        <f>IF(A946="","",IF(A946="عهدة",IF(N(F946)=0,"⚠ أدخل قيمة العهدة",IF(P946&lt;0,"⛔ عجز / زيادة مصروفات "&amp;TEXT(-P946,"#,##0"),IF(COUNTIFS($B$8:$B$5007,B946,$A$8:$A$5007,"مصروف",$I$8:$I$5007,"&lt;&gt;مرفوض",$K$8:$K$5007,"&lt;&gt;نعم")&gt;0,"⚠ "&amp;COUNTIFS($B$8:$B$5007,B946,$A$8:$A$5007,"مصروف",$I$8:$I$5007,"&lt;&gt;مرفوض",$K$8:$K$5007,"&lt;&gt;نعم")&amp;" مصروف غير مسوى",IF(L946="تمت التسوية",IF(P946=0,"✔ متوازنة وتمت التسوية","✔ تمت التسوية – متبقي "&amp;TEXT(P946,"#,##0")),IF(P946&gt;0,"متبقي "&amp;TEXT(P946,"#,##0"),"✔ متوازنة"))))),IF(R946=0,"⚠ أضف سطر عهدة أولًا",IF(OR(C946="",N(G946)=0),"⚠ أكمل التاريخ والقيمة",IF(S946="","⚠ التاريخ خارج السنة المالية",IF(H946="","⚠ اختر بند الموازنة",IF(I946="مرفوض","✖ مرفوض من المدير",IF(I946&lt;&gt;"موافق","⏳ بانتظار موافقة المدير",IF(K946&lt;&gt;"نعم","⚠ غير مسوى مع الحسابات","✔ معتمد ومسوى")))))))))</f>
        <v/>
      </c>
      <c r="R946">
        <f>N(R945)+IF(A946="عهدة",1,0)</f>
        <v/>
      </c>
      <c r="S946">
        <f>IF(C946="","",IF(AND(C946&gt;=DATE(2026,9,1),C946&lt;=DATE(2027,8,31)),(YEAR(C946)-2026)*12+MONTH(C946)-8,""))</f>
        <v/>
      </c>
      <c r="T946">
        <f>IF(AND(A946="مصروف",R946&gt;0,I946="موافق",S946&lt;&gt;"",H946&lt;&gt;""),N(G946),0)</f>
        <v/>
      </c>
    </row>
    <row r="947">
      <c r="A947" s="19" t="n"/>
      <c r="B947" s="20">
        <f>IF(A947="","",IF(R947=0,"⚠ أضف سطر عهدة أولًا","BDR-"&amp;TEXT(R947,"000")))</f>
        <v/>
      </c>
      <c r="C947" s="21" t="n"/>
      <c r="D947" s="20">
        <f>IF(C947="","",IF(S947="","خارج السنة المالية",INDEX(القوائم!$D$2:$D$13,S947)))</f>
        <v/>
      </c>
      <c r="E947" s="22" t="n"/>
      <c r="F947" s="23" t="n"/>
      <c r="G947" s="23" t="n"/>
      <c r="H947" s="22" t="n"/>
      <c r="I947" s="19" t="n"/>
      <c r="J947" s="21" t="n"/>
      <c r="K947" s="19" t="n"/>
      <c r="L947" s="19" t="n"/>
      <c r="M947" s="21" t="n"/>
      <c r="N947" s="22" t="n"/>
      <c r="O947" s="24">
        <f>IF(A947&lt;&gt;"عهدة","",SUMIFS($G$8:$G$5007,$B$8:$B$5007,B947,$A$8:$A$5007,"مصروف",$I$8:$I$5007,"&lt;&gt;مرفوض"))</f>
        <v/>
      </c>
      <c r="P947" s="25">
        <f>IF(A947&lt;&gt;"عهدة","",N(F947)-O947)</f>
        <v/>
      </c>
      <c r="Q947" s="26">
        <f>IF(A947="","",IF(A947="عهدة",IF(N(F947)=0,"⚠ أدخل قيمة العهدة",IF(P947&lt;0,"⛔ عجز / زيادة مصروفات "&amp;TEXT(-P947,"#,##0"),IF(COUNTIFS($B$8:$B$5007,B947,$A$8:$A$5007,"مصروف",$I$8:$I$5007,"&lt;&gt;مرفوض",$K$8:$K$5007,"&lt;&gt;نعم")&gt;0,"⚠ "&amp;COUNTIFS($B$8:$B$5007,B947,$A$8:$A$5007,"مصروف",$I$8:$I$5007,"&lt;&gt;مرفوض",$K$8:$K$5007,"&lt;&gt;نعم")&amp;" مصروف غير مسوى",IF(L947="تمت التسوية",IF(P947=0,"✔ متوازنة وتمت التسوية","✔ تمت التسوية – متبقي "&amp;TEXT(P947,"#,##0")),IF(P947&gt;0,"متبقي "&amp;TEXT(P947,"#,##0"),"✔ متوازنة"))))),IF(R947=0,"⚠ أضف سطر عهدة أولًا",IF(OR(C947="",N(G947)=0),"⚠ أكمل التاريخ والقيمة",IF(S947="","⚠ التاريخ خارج السنة المالية",IF(H947="","⚠ اختر بند الموازنة",IF(I947="مرفوض","✖ مرفوض من المدير",IF(I947&lt;&gt;"موافق","⏳ بانتظار موافقة المدير",IF(K947&lt;&gt;"نعم","⚠ غير مسوى مع الحسابات","✔ معتمد ومسوى")))))))))</f>
        <v/>
      </c>
      <c r="R947">
        <f>N(R946)+IF(A947="عهدة",1,0)</f>
        <v/>
      </c>
      <c r="S947">
        <f>IF(C947="","",IF(AND(C947&gt;=DATE(2026,9,1),C947&lt;=DATE(2027,8,31)),(YEAR(C947)-2026)*12+MONTH(C947)-8,""))</f>
        <v/>
      </c>
      <c r="T947">
        <f>IF(AND(A947="مصروف",R947&gt;0,I947="موافق",S947&lt;&gt;"",H947&lt;&gt;""),N(G947),0)</f>
        <v/>
      </c>
    </row>
    <row r="948">
      <c r="A948" s="19" t="n"/>
      <c r="B948" s="20">
        <f>IF(A948="","",IF(R948=0,"⚠ أضف سطر عهدة أولًا","BDR-"&amp;TEXT(R948,"000")))</f>
        <v/>
      </c>
      <c r="C948" s="21" t="n"/>
      <c r="D948" s="20">
        <f>IF(C948="","",IF(S948="","خارج السنة المالية",INDEX(القوائم!$D$2:$D$13,S948)))</f>
        <v/>
      </c>
      <c r="E948" s="22" t="n"/>
      <c r="F948" s="23" t="n"/>
      <c r="G948" s="23" t="n"/>
      <c r="H948" s="22" t="n"/>
      <c r="I948" s="19" t="n"/>
      <c r="J948" s="21" t="n"/>
      <c r="K948" s="19" t="n"/>
      <c r="L948" s="19" t="n"/>
      <c r="M948" s="21" t="n"/>
      <c r="N948" s="22" t="n"/>
      <c r="O948" s="24">
        <f>IF(A948&lt;&gt;"عهدة","",SUMIFS($G$8:$G$5007,$B$8:$B$5007,B948,$A$8:$A$5007,"مصروف",$I$8:$I$5007,"&lt;&gt;مرفوض"))</f>
        <v/>
      </c>
      <c r="P948" s="25">
        <f>IF(A948&lt;&gt;"عهدة","",N(F948)-O948)</f>
        <v/>
      </c>
      <c r="Q948" s="26">
        <f>IF(A948="","",IF(A948="عهدة",IF(N(F948)=0,"⚠ أدخل قيمة العهدة",IF(P948&lt;0,"⛔ عجز / زيادة مصروفات "&amp;TEXT(-P948,"#,##0"),IF(COUNTIFS($B$8:$B$5007,B948,$A$8:$A$5007,"مصروف",$I$8:$I$5007,"&lt;&gt;مرفوض",$K$8:$K$5007,"&lt;&gt;نعم")&gt;0,"⚠ "&amp;COUNTIFS($B$8:$B$5007,B948,$A$8:$A$5007,"مصروف",$I$8:$I$5007,"&lt;&gt;مرفوض",$K$8:$K$5007,"&lt;&gt;نعم")&amp;" مصروف غير مسوى",IF(L948="تمت التسوية",IF(P948=0,"✔ متوازنة وتمت التسوية","✔ تمت التسوية – متبقي "&amp;TEXT(P948,"#,##0")),IF(P948&gt;0,"متبقي "&amp;TEXT(P948,"#,##0"),"✔ متوازنة"))))),IF(R948=0,"⚠ أضف سطر عهدة أولًا",IF(OR(C948="",N(G948)=0),"⚠ أكمل التاريخ والقيمة",IF(S948="","⚠ التاريخ خارج السنة المالية",IF(H948="","⚠ اختر بند الموازنة",IF(I948="مرفوض","✖ مرفوض من المدير",IF(I948&lt;&gt;"موافق","⏳ بانتظار موافقة المدير",IF(K948&lt;&gt;"نعم","⚠ غير مسوى مع الحسابات","✔ معتمد ومسوى")))))))))</f>
        <v/>
      </c>
      <c r="R948">
        <f>N(R947)+IF(A948="عهدة",1,0)</f>
        <v/>
      </c>
      <c r="S948">
        <f>IF(C948="","",IF(AND(C948&gt;=DATE(2026,9,1),C948&lt;=DATE(2027,8,31)),(YEAR(C948)-2026)*12+MONTH(C948)-8,""))</f>
        <v/>
      </c>
      <c r="T948">
        <f>IF(AND(A948="مصروف",R948&gt;0,I948="موافق",S948&lt;&gt;"",H948&lt;&gt;""),N(G948),0)</f>
        <v/>
      </c>
    </row>
    <row r="949">
      <c r="A949" s="19" t="n"/>
      <c r="B949" s="20">
        <f>IF(A949="","",IF(R949=0,"⚠ أضف سطر عهدة أولًا","BDR-"&amp;TEXT(R949,"000")))</f>
        <v/>
      </c>
      <c r="C949" s="21" t="n"/>
      <c r="D949" s="20">
        <f>IF(C949="","",IF(S949="","خارج السنة المالية",INDEX(القوائم!$D$2:$D$13,S949)))</f>
        <v/>
      </c>
      <c r="E949" s="22" t="n"/>
      <c r="F949" s="23" t="n"/>
      <c r="G949" s="23" t="n"/>
      <c r="H949" s="22" t="n"/>
      <c r="I949" s="19" t="n"/>
      <c r="J949" s="21" t="n"/>
      <c r="K949" s="19" t="n"/>
      <c r="L949" s="19" t="n"/>
      <c r="M949" s="21" t="n"/>
      <c r="N949" s="22" t="n"/>
      <c r="O949" s="24">
        <f>IF(A949&lt;&gt;"عهدة","",SUMIFS($G$8:$G$5007,$B$8:$B$5007,B949,$A$8:$A$5007,"مصروف",$I$8:$I$5007,"&lt;&gt;مرفوض"))</f>
        <v/>
      </c>
      <c r="P949" s="25">
        <f>IF(A949&lt;&gt;"عهدة","",N(F949)-O949)</f>
        <v/>
      </c>
      <c r="Q949" s="26">
        <f>IF(A949="","",IF(A949="عهدة",IF(N(F949)=0,"⚠ أدخل قيمة العهدة",IF(P949&lt;0,"⛔ عجز / زيادة مصروفات "&amp;TEXT(-P949,"#,##0"),IF(COUNTIFS($B$8:$B$5007,B949,$A$8:$A$5007,"مصروف",$I$8:$I$5007,"&lt;&gt;مرفوض",$K$8:$K$5007,"&lt;&gt;نعم")&gt;0,"⚠ "&amp;COUNTIFS($B$8:$B$5007,B949,$A$8:$A$5007,"مصروف",$I$8:$I$5007,"&lt;&gt;مرفوض",$K$8:$K$5007,"&lt;&gt;نعم")&amp;" مصروف غير مسوى",IF(L949="تمت التسوية",IF(P949=0,"✔ متوازنة وتمت التسوية","✔ تمت التسوية – متبقي "&amp;TEXT(P949,"#,##0")),IF(P949&gt;0,"متبقي "&amp;TEXT(P949,"#,##0"),"✔ متوازنة"))))),IF(R949=0,"⚠ أضف سطر عهدة أولًا",IF(OR(C949="",N(G949)=0),"⚠ أكمل التاريخ والقيمة",IF(S949="","⚠ التاريخ خارج السنة المالية",IF(H949="","⚠ اختر بند الموازنة",IF(I949="مرفوض","✖ مرفوض من المدير",IF(I949&lt;&gt;"موافق","⏳ بانتظار موافقة المدير",IF(K949&lt;&gt;"نعم","⚠ غير مسوى مع الحسابات","✔ معتمد ومسوى")))))))))</f>
        <v/>
      </c>
      <c r="R949">
        <f>N(R948)+IF(A949="عهدة",1,0)</f>
        <v/>
      </c>
      <c r="S949">
        <f>IF(C949="","",IF(AND(C949&gt;=DATE(2026,9,1),C949&lt;=DATE(2027,8,31)),(YEAR(C949)-2026)*12+MONTH(C949)-8,""))</f>
        <v/>
      </c>
      <c r="T949">
        <f>IF(AND(A949="مصروف",R949&gt;0,I949="موافق",S949&lt;&gt;"",H949&lt;&gt;""),N(G949),0)</f>
        <v/>
      </c>
    </row>
    <row r="950">
      <c r="A950" s="19" t="n"/>
      <c r="B950" s="20">
        <f>IF(A950="","",IF(R950=0,"⚠ أضف سطر عهدة أولًا","BDR-"&amp;TEXT(R950,"000")))</f>
        <v/>
      </c>
      <c r="C950" s="21" t="n"/>
      <c r="D950" s="20">
        <f>IF(C950="","",IF(S950="","خارج السنة المالية",INDEX(القوائم!$D$2:$D$13,S950)))</f>
        <v/>
      </c>
      <c r="E950" s="22" t="n"/>
      <c r="F950" s="23" t="n"/>
      <c r="G950" s="23" t="n"/>
      <c r="H950" s="22" t="n"/>
      <c r="I950" s="19" t="n"/>
      <c r="J950" s="21" t="n"/>
      <c r="K950" s="19" t="n"/>
      <c r="L950" s="19" t="n"/>
      <c r="M950" s="21" t="n"/>
      <c r="N950" s="22" t="n"/>
      <c r="O950" s="24">
        <f>IF(A950&lt;&gt;"عهدة","",SUMIFS($G$8:$G$5007,$B$8:$B$5007,B950,$A$8:$A$5007,"مصروف",$I$8:$I$5007,"&lt;&gt;مرفوض"))</f>
        <v/>
      </c>
      <c r="P950" s="25">
        <f>IF(A950&lt;&gt;"عهدة","",N(F950)-O950)</f>
        <v/>
      </c>
      <c r="Q950" s="26">
        <f>IF(A950="","",IF(A950="عهدة",IF(N(F950)=0,"⚠ أدخل قيمة العهدة",IF(P950&lt;0,"⛔ عجز / زيادة مصروفات "&amp;TEXT(-P950,"#,##0"),IF(COUNTIFS($B$8:$B$5007,B950,$A$8:$A$5007,"مصروف",$I$8:$I$5007,"&lt;&gt;مرفوض",$K$8:$K$5007,"&lt;&gt;نعم")&gt;0,"⚠ "&amp;COUNTIFS($B$8:$B$5007,B950,$A$8:$A$5007,"مصروف",$I$8:$I$5007,"&lt;&gt;مرفوض",$K$8:$K$5007,"&lt;&gt;نعم")&amp;" مصروف غير مسوى",IF(L950="تمت التسوية",IF(P950=0,"✔ متوازنة وتمت التسوية","✔ تمت التسوية – متبقي "&amp;TEXT(P950,"#,##0")),IF(P950&gt;0,"متبقي "&amp;TEXT(P950,"#,##0"),"✔ متوازنة"))))),IF(R950=0,"⚠ أضف سطر عهدة أولًا",IF(OR(C950="",N(G950)=0),"⚠ أكمل التاريخ والقيمة",IF(S950="","⚠ التاريخ خارج السنة المالية",IF(H950="","⚠ اختر بند الموازنة",IF(I950="مرفوض","✖ مرفوض من المدير",IF(I950&lt;&gt;"موافق","⏳ بانتظار موافقة المدير",IF(K950&lt;&gt;"نعم","⚠ غير مسوى مع الحسابات","✔ معتمد ومسوى")))))))))</f>
        <v/>
      </c>
      <c r="R950">
        <f>N(R949)+IF(A950="عهدة",1,0)</f>
        <v/>
      </c>
      <c r="S950">
        <f>IF(C950="","",IF(AND(C950&gt;=DATE(2026,9,1),C950&lt;=DATE(2027,8,31)),(YEAR(C950)-2026)*12+MONTH(C950)-8,""))</f>
        <v/>
      </c>
      <c r="T950">
        <f>IF(AND(A950="مصروف",R950&gt;0,I950="موافق",S950&lt;&gt;"",H950&lt;&gt;""),N(G950),0)</f>
        <v/>
      </c>
    </row>
    <row r="951">
      <c r="A951" s="19" t="n"/>
      <c r="B951" s="20">
        <f>IF(A951="","",IF(R951=0,"⚠ أضف سطر عهدة أولًا","BDR-"&amp;TEXT(R951,"000")))</f>
        <v/>
      </c>
      <c r="C951" s="21" t="n"/>
      <c r="D951" s="20">
        <f>IF(C951="","",IF(S951="","خارج السنة المالية",INDEX(القوائم!$D$2:$D$13,S951)))</f>
        <v/>
      </c>
      <c r="E951" s="22" t="n"/>
      <c r="F951" s="23" t="n"/>
      <c r="G951" s="23" t="n"/>
      <c r="H951" s="22" t="n"/>
      <c r="I951" s="19" t="n"/>
      <c r="J951" s="21" t="n"/>
      <c r="K951" s="19" t="n"/>
      <c r="L951" s="19" t="n"/>
      <c r="M951" s="21" t="n"/>
      <c r="N951" s="22" t="n"/>
      <c r="O951" s="24">
        <f>IF(A951&lt;&gt;"عهدة","",SUMIFS($G$8:$G$5007,$B$8:$B$5007,B951,$A$8:$A$5007,"مصروف",$I$8:$I$5007,"&lt;&gt;مرفوض"))</f>
        <v/>
      </c>
      <c r="P951" s="25">
        <f>IF(A951&lt;&gt;"عهدة","",N(F951)-O951)</f>
        <v/>
      </c>
      <c r="Q951" s="26">
        <f>IF(A951="","",IF(A951="عهدة",IF(N(F951)=0,"⚠ أدخل قيمة العهدة",IF(P951&lt;0,"⛔ عجز / زيادة مصروفات "&amp;TEXT(-P951,"#,##0"),IF(COUNTIFS($B$8:$B$5007,B951,$A$8:$A$5007,"مصروف",$I$8:$I$5007,"&lt;&gt;مرفوض",$K$8:$K$5007,"&lt;&gt;نعم")&gt;0,"⚠ "&amp;COUNTIFS($B$8:$B$5007,B951,$A$8:$A$5007,"مصروف",$I$8:$I$5007,"&lt;&gt;مرفوض",$K$8:$K$5007,"&lt;&gt;نعم")&amp;" مصروف غير مسوى",IF(L951="تمت التسوية",IF(P951=0,"✔ متوازنة وتمت التسوية","✔ تمت التسوية – متبقي "&amp;TEXT(P951,"#,##0")),IF(P951&gt;0,"متبقي "&amp;TEXT(P951,"#,##0"),"✔ متوازنة"))))),IF(R951=0,"⚠ أضف سطر عهدة أولًا",IF(OR(C951="",N(G951)=0),"⚠ أكمل التاريخ والقيمة",IF(S951="","⚠ التاريخ خارج السنة المالية",IF(H951="","⚠ اختر بند الموازنة",IF(I951="مرفوض","✖ مرفوض من المدير",IF(I951&lt;&gt;"موافق","⏳ بانتظار موافقة المدير",IF(K951&lt;&gt;"نعم","⚠ غير مسوى مع الحسابات","✔ معتمد ومسوى")))))))))</f>
        <v/>
      </c>
      <c r="R951">
        <f>N(R950)+IF(A951="عهدة",1,0)</f>
        <v/>
      </c>
      <c r="S951">
        <f>IF(C951="","",IF(AND(C951&gt;=DATE(2026,9,1),C951&lt;=DATE(2027,8,31)),(YEAR(C951)-2026)*12+MONTH(C951)-8,""))</f>
        <v/>
      </c>
      <c r="T951">
        <f>IF(AND(A951="مصروف",R951&gt;0,I951="موافق",S951&lt;&gt;"",H951&lt;&gt;""),N(G951),0)</f>
        <v/>
      </c>
    </row>
    <row r="952">
      <c r="A952" s="19" t="n"/>
      <c r="B952" s="20">
        <f>IF(A952="","",IF(R952=0,"⚠ أضف سطر عهدة أولًا","BDR-"&amp;TEXT(R952,"000")))</f>
        <v/>
      </c>
      <c r="C952" s="21" t="n"/>
      <c r="D952" s="20">
        <f>IF(C952="","",IF(S952="","خارج السنة المالية",INDEX(القوائم!$D$2:$D$13,S952)))</f>
        <v/>
      </c>
      <c r="E952" s="22" t="n"/>
      <c r="F952" s="23" t="n"/>
      <c r="G952" s="23" t="n"/>
      <c r="H952" s="22" t="n"/>
      <c r="I952" s="19" t="n"/>
      <c r="J952" s="21" t="n"/>
      <c r="K952" s="19" t="n"/>
      <c r="L952" s="19" t="n"/>
      <c r="M952" s="21" t="n"/>
      <c r="N952" s="22" t="n"/>
      <c r="O952" s="24">
        <f>IF(A952&lt;&gt;"عهدة","",SUMIFS($G$8:$G$5007,$B$8:$B$5007,B952,$A$8:$A$5007,"مصروف",$I$8:$I$5007,"&lt;&gt;مرفوض"))</f>
        <v/>
      </c>
      <c r="P952" s="25">
        <f>IF(A952&lt;&gt;"عهدة","",N(F952)-O952)</f>
        <v/>
      </c>
      <c r="Q952" s="26">
        <f>IF(A952="","",IF(A952="عهدة",IF(N(F952)=0,"⚠ أدخل قيمة العهدة",IF(P952&lt;0,"⛔ عجز / زيادة مصروفات "&amp;TEXT(-P952,"#,##0"),IF(COUNTIFS($B$8:$B$5007,B952,$A$8:$A$5007,"مصروف",$I$8:$I$5007,"&lt;&gt;مرفوض",$K$8:$K$5007,"&lt;&gt;نعم")&gt;0,"⚠ "&amp;COUNTIFS($B$8:$B$5007,B952,$A$8:$A$5007,"مصروف",$I$8:$I$5007,"&lt;&gt;مرفوض",$K$8:$K$5007,"&lt;&gt;نعم")&amp;" مصروف غير مسوى",IF(L952="تمت التسوية",IF(P952=0,"✔ متوازنة وتمت التسوية","✔ تمت التسوية – متبقي "&amp;TEXT(P952,"#,##0")),IF(P952&gt;0,"متبقي "&amp;TEXT(P952,"#,##0"),"✔ متوازنة"))))),IF(R952=0,"⚠ أضف سطر عهدة أولًا",IF(OR(C952="",N(G952)=0),"⚠ أكمل التاريخ والقيمة",IF(S952="","⚠ التاريخ خارج السنة المالية",IF(H952="","⚠ اختر بند الموازنة",IF(I952="مرفوض","✖ مرفوض من المدير",IF(I952&lt;&gt;"موافق","⏳ بانتظار موافقة المدير",IF(K952&lt;&gt;"نعم","⚠ غير مسوى مع الحسابات","✔ معتمد ومسوى")))))))))</f>
        <v/>
      </c>
      <c r="R952">
        <f>N(R951)+IF(A952="عهدة",1,0)</f>
        <v/>
      </c>
      <c r="S952">
        <f>IF(C952="","",IF(AND(C952&gt;=DATE(2026,9,1),C952&lt;=DATE(2027,8,31)),(YEAR(C952)-2026)*12+MONTH(C952)-8,""))</f>
        <v/>
      </c>
      <c r="T952">
        <f>IF(AND(A952="مصروف",R952&gt;0,I952="موافق",S952&lt;&gt;"",H952&lt;&gt;""),N(G952),0)</f>
        <v/>
      </c>
    </row>
    <row r="953">
      <c r="A953" s="19" t="n"/>
      <c r="B953" s="20">
        <f>IF(A953="","",IF(R953=0,"⚠ أضف سطر عهدة أولًا","BDR-"&amp;TEXT(R953,"000")))</f>
        <v/>
      </c>
      <c r="C953" s="21" t="n"/>
      <c r="D953" s="20">
        <f>IF(C953="","",IF(S953="","خارج السنة المالية",INDEX(القوائم!$D$2:$D$13,S953)))</f>
        <v/>
      </c>
      <c r="E953" s="22" t="n"/>
      <c r="F953" s="23" t="n"/>
      <c r="G953" s="23" t="n"/>
      <c r="H953" s="22" t="n"/>
      <c r="I953" s="19" t="n"/>
      <c r="J953" s="21" t="n"/>
      <c r="K953" s="19" t="n"/>
      <c r="L953" s="19" t="n"/>
      <c r="M953" s="21" t="n"/>
      <c r="N953" s="22" t="n"/>
      <c r="O953" s="24">
        <f>IF(A953&lt;&gt;"عهدة","",SUMIFS($G$8:$G$5007,$B$8:$B$5007,B953,$A$8:$A$5007,"مصروف",$I$8:$I$5007,"&lt;&gt;مرفوض"))</f>
        <v/>
      </c>
      <c r="P953" s="25">
        <f>IF(A953&lt;&gt;"عهدة","",N(F953)-O953)</f>
        <v/>
      </c>
      <c r="Q953" s="26">
        <f>IF(A953="","",IF(A953="عهدة",IF(N(F953)=0,"⚠ أدخل قيمة العهدة",IF(P953&lt;0,"⛔ عجز / زيادة مصروفات "&amp;TEXT(-P953,"#,##0"),IF(COUNTIFS($B$8:$B$5007,B953,$A$8:$A$5007,"مصروف",$I$8:$I$5007,"&lt;&gt;مرفوض",$K$8:$K$5007,"&lt;&gt;نعم")&gt;0,"⚠ "&amp;COUNTIFS($B$8:$B$5007,B953,$A$8:$A$5007,"مصروف",$I$8:$I$5007,"&lt;&gt;مرفوض",$K$8:$K$5007,"&lt;&gt;نعم")&amp;" مصروف غير مسوى",IF(L953="تمت التسوية",IF(P953=0,"✔ متوازنة وتمت التسوية","✔ تمت التسوية – متبقي "&amp;TEXT(P953,"#,##0")),IF(P953&gt;0,"متبقي "&amp;TEXT(P953,"#,##0"),"✔ متوازنة"))))),IF(R953=0,"⚠ أضف سطر عهدة أولًا",IF(OR(C953="",N(G953)=0),"⚠ أكمل التاريخ والقيمة",IF(S953="","⚠ التاريخ خارج السنة المالية",IF(H953="","⚠ اختر بند الموازنة",IF(I953="مرفوض","✖ مرفوض من المدير",IF(I953&lt;&gt;"موافق","⏳ بانتظار موافقة المدير",IF(K953&lt;&gt;"نعم","⚠ غير مسوى مع الحسابات","✔ معتمد ومسوى")))))))))</f>
        <v/>
      </c>
      <c r="R953">
        <f>N(R952)+IF(A953="عهدة",1,0)</f>
        <v/>
      </c>
      <c r="S953">
        <f>IF(C953="","",IF(AND(C953&gt;=DATE(2026,9,1),C953&lt;=DATE(2027,8,31)),(YEAR(C953)-2026)*12+MONTH(C953)-8,""))</f>
        <v/>
      </c>
      <c r="T953">
        <f>IF(AND(A953="مصروف",R953&gt;0,I953="موافق",S953&lt;&gt;"",H953&lt;&gt;""),N(G953),0)</f>
        <v/>
      </c>
    </row>
    <row r="954">
      <c r="A954" s="19" t="n"/>
      <c r="B954" s="20">
        <f>IF(A954="","",IF(R954=0,"⚠ أضف سطر عهدة أولًا","BDR-"&amp;TEXT(R954,"000")))</f>
        <v/>
      </c>
      <c r="C954" s="21" t="n"/>
      <c r="D954" s="20">
        <f>IF(C954="","",IF(S954="","خارج السنة المالية",INDEX(القوائم!$D$2:$D$13,S954)))</f>
        <v/>
      </c>
      <c r="E954" s="22" t="n"/>
      <c r="F954" s="23" t="n"/>
      <c r="G954" s="23" t="n"/>
      <c r="H954" s="22" t="n"/>
      <c r="I954" s="19" t="n"/>
      <c r="J954" s="21" t="n"/>
      <c r="K954" s="19" t="n"/>
      <c r="L954" s="19" t="n"/>
      <c r="M954" s="21" t="n"/>
      <c r="N954" s="22" t="n"/>
      <c r="O954" s="24">
        <f>IF(A954&lt;&gt;"عهدة","",SUMIFS($G$8:$G$5007,$B$8:$B$5007,B954,$A$8:$A$5007,"مصروف",$I$8:$I$5007,"&lt;&gt;مرفوض"))</f>
        <v/>
      </c>
      <c r="P954" s="25">
        <f>IF(A954&lt;&gt;"عهدة","",N(F954)-O954)</f>
        <v/>
      </c>
      <c r="Q954" s="26">
        <f>IF(A954="","",IF(A954="عهدة",IF(N(F954)=0,"⚠ أدخل قيمة العهدة",IF(P954&lt;0,"⛔ عجز / زيادة مصروفات "&amp;TEXT(-P954,"#,##0"),IF(COUNTIFS($B$8:$B$5007,B954,$A$8:$A$5007,"مصروف",$I$8:$I$5007,"&lt;&gt;مرفوض",$K$8:$K$5007,"&lt;&gt;نعم")&gt;0,"⚠ "&amp;COUNTIFS($B$8:$B$5007,B954,$A$8:$A$5007,"مصروف",$I$8:$I$5007,"&lt;&gt;مرفوض",$K$8:$K$5007,"&lt;&gt;نعم")&amp;" مصروف غير مسوى",IF(L954="تمت التسوية",IF(P954=0,"✔ متوازنة وتمت التسوية","✔ تمت التسوية – متبقي "&amp;TEXT(P954,"#,##0")),IF(P954&gt;0,"متبقي "&amp;TEXT(P954,"#,##0"),"✔ متوازنة"))))),IF(R954=0,"⚠ أضف سطر عهدة أولًا",IF(OR(C954="",N(G954)=0),"⚠ أكمل التاريخ والقيمة",IF(S954="","⚠ التاريخ خارج السنة المالية",IF(H954="","⚠ اختر بند الموازنة",IF(I954="مرفوض","✖ مرفوض من المدير",IF(I954&lt;&gt;"موافق","⏳ بانتظار موافقة المدير",IF(K954&lt;&gt;"نعم","⚠ غير مسوى مع الحسابات","✔ معتمد ومسوى")))))))))</f>
        <v/>
      </c>
      <c r="R954">
        <f>N(R953)+IF(A954="عهدة",1,0)</f>
        <v/>
      </c>
      <c r="S954">
        <f>IF(C954="","",IF(AND(C954&gt;=DATE(2026,9,1),C954&lt;=DATE(2027,8,31)),(YEAR(C954)-2026)*12+MONTH(C954)-8,""))</f>
        <v/>
      </c>
      <c r="T954">
        <f>IF(AND(A954="مصروف",R954&gt;0,I954="موافق",S954&lt;&gt;"",H954&lt;&gt;""),N(G954),0)</f>
        <v/>
      </c>
    </row>
    <row r="955">
      <c r="A955" s="19" t="n"/>
      <c r="B955" s="20">
        <f>IF(A955="","",IF(R955=0,"⚠ أضف سطر عهدة أولًا","BDR-"&amp;TEXT(R955,"000")))</f>
        <v/>
      </c>
      <c r="C955" s="21" t="n"/>
      <c r="D955" s="20">
        <f>IF(C955="","",IF(S955="","خارج السنة المالية",INDEX(القوائم!$D$2:$D$13,S955)))</f>
        <v/>
      </c>
      <c r="E955" s="22" t="n"/>
      <c r="F955" s="23" t="n"/>
      <c r="G955" s="23" t="n"/>
      <c r="H955" s="22" t="n"/>
      <c r="I955" s="19" t="n"/>
      <c r="J955" s="21" t="n"/>
      <c r="K955" s="19" t="n"/>
      <c r="L955" s="19" t="n"/>
      <c r="M955" s="21" t="n"/>
      <c r="N955" s="22" t="n"/>
      <c r="O955" s="24">
        <f>IF(A955&lt;&gt;"عهدة","",SUMIFS($G$8:$G$5007,$B$8:$B$5007,B955,$A$8:$A$5007,"مصروف",$I$8:$I$5007,"&lt;&gt;مرفوض"))</f>
        <v/>
      </c>
      <c r="P955" s="25">
        <f>IF(A955&lt;&gt;"عهدة","",N(F955)-O955)</f>
        <v/>
      </c>
      <c r="Q955" s="26">
        <f>IF(A955="","",IF(A955="عهدة",IF(N(F955)=0,"⚠ أدخل قيمة العهدة",IF(P955&lt;0,"⛔ عجز / زيادة مصروفات "&amp;TEXT(-P955,"#,##0"),IF(COUNTIFS($B$8:$B$5007,B955,$A$8:$A$5007,"مصروف",$I$8:$I$5007,"&lt;&gt;مرفوض",$K$8:$K$5007,"&lt;&gt;نعم")&gt;0,"⚠ "&amp;COUNTIFS($B$8:$B$5007,B955,$A$8:$A$5007,"مصروف",$I$8:$I$5007,"&lt;&gt;مرفوض",$K$8:$K$5007,"&lt;&gt;نعم")&amp;" مصروف غير مسوى",IF(L955="تمت التسوية",IF(P955=0,"✔ متوازنة وتمت التسوية","✔ تمت التسوية – متبقي "&amp;TEXT(P955,"#,##0")),IF(P955&gt;0,"متبقي "&amp;TEXT(P955,"#,##0"),"✔ متوازنة"))))),IF(R955=0,"⚠ أضف سطر عهدة أولًا",IF(OR(C955="",N(G955)=0),"⚠ أكمل التاريخ والقيمة",IF(S955="","⚠ التاريخ خارج السنة المالية",IF(H955="","⚠ اختر بند الموازنة",IF(I955="مرفوض","✖ مرفوض من المدير",IF(I955&lt;&gt;"موافق","⏳ بانتظار موافقة المدير",IF(K955&lt;&gt;"نعم","⚠ غير مسوى مع الحسابات","✔ معتمد ومسوى")))))))))</f>
        <v/>
      </c>
      <c r="R955">
        <f>N(R954)+IF(A955="عهدة",1,0)</f>
        <v/>
      </c>
      <c r="S955">
        <f>IF(C955="","",IF(AND(C955&gt;=DATE(2026,9,1),C955&lt;=DATE(2027,8,31)),(YEAR(C955)-2026)*12+MONTH(C955)-8,""))</f>
        <v/>
      </c>
      <c r="T955">
        <f>IF(AND(A955="مصروف",R955&gt;0,I955="موافق",S955&lt;&gt;"",H955&lt;&gt;""),N(G955),0)</f>
        <v/>
      </c>
    </row>
    <row r="956">
      <c r="A956" s="19" t="n"/>
      <c r="B956" s="20">
        <f>IF(A956="","",IF(R956=0,"⚠ أضف سطر عهدة أولًا","BDR-"&amp;TEXT(R956,"000")))</f>
        <v/>
      </c>
      <c r="C956" s="21" t="n"/>
      <c r="D956" s="20">
        <f>IF(C956="","",IF(S956="","خارج السنة المالية",INDEX(القوائم!$D$2:$D$13,S956)))</f>
        <v/>
      </c>
      <c r="E956" s="22" t="n"/>
      <c r="F956" s="23" t="n"/>
      <c r="G956" s="23" t="n"/>
      <c r="H956" s="22" t="n"/>
      <c r="I956" s="19" t="n"/>
      <c r="J956" s="21" t="n"/>
      <c r="K956" s="19" t="n"/>
      <c r="L956" s="19" t="n"/>
      <c r="M956" s="21" t="n"/>
      <c r="N956" s="22" t="n"/>
      <c r="O956" s="24">
        <f>IF(A956&lt;&gt;"عهدة","",SUMIFS($G$8:$G$5007,$B$8:$B$5007,B956,$A$8:$A$5007,"مصروف",$I$8:$I$5007,"&lt;&gt;مرفوض"))</f>
        <v/>
      </c>
      <c r="P956" s="25">
        <f>IF(A956&lt;&gt;"عهدة","",N(F956)-O956)</f>
        <v/>
      </c>
      <c r="Q956" s="26">
        <f>IF(A956="","",IF(A956="عهدة",IF(N(F956)=0,"⚠ أدخل قيمة العهدة",IF(P956&lt;0,"⛔ عجز / زيادة مصروفات "&amp;TEXT(-P956,"#,##0"),IF(COUNTIFS($B$8:$B$5007,B956,$A$8:$A$5007,"مصروف",$I$8:$I$5007,"&lt;&gt;مرفوض",$K$8:$K$5007,"&lt;&gt;نعم")&gt;0,"⚠ "&amp;COUNTIFS($B$8:$B$5007,B956,$A$8:$A$5007,"مصروف",$I$8:$I$5007,"&lt;&gt;مرفوض",$K$8:$K$5007,"&lt;&gt;نعم")&amp;" مصروف غير مسوى",IF(L956="تمت التسوية",IF(P956=0,"✔ متوازنة وتمت التسوية","✔ تمت التسوية – متبقي "&amp;TEXT(P956,"#,##0")),IF(P956&gt;0,"متبقي "&amp;TEXT(P956,"#,##0"),"✔ متوازنة"))))),IF(R956=0,"⚠ أضف سطر عهدة أولًا",IF(OR(C956="",N(G956)=0),"⚠ أكمل التاريخ والقيمة",IF(S956="","⚠ التاريخ خارج السنة المالية",IF(H956="","⚠ اختر بند الموازنة",IF(I956="مرفوض","✖ مرفوض من المدير",IF(I956&lt;&gt;"موافق","⏳ بانتظار موافقة المدير",IF(K956&lt;&gt;"نعم","⚠ غير مسوى مع الحسابات","✔ معتمد ومسوى")))))))))</f>
        <v/>
      </c>
      <c r="R956">
        <f>N(R955)+IF(A956="عهدة",1,0)</f>
        <v/>
      </c>
      <c r="S956">
        <f>IF(C956="","",IF(AND(C956&gt;=DATE(2026,9,1),C956&lt;=DATE(2027,8,31)),(YEAR(C956)-2026)*12+MONTH(C956)-8,""))</f>
        <v/>
      </c>
      <c r="T956">
        <f>IF(AND(A956="مصروف",R956&gt;0,I956="موافق",S956&lt;&gt;"",H956&lt;&gt;""),N(G956),0)</f>
        <v/>
      </c>
    </row>
    <row r="957">
      <c r="A957" s="19" t="n"/>
      <c r="B957" s="20">
        <f>IF(A957="","",IF(R957=0,"⚠ أضف سطر عهدة أولًا","BDR-"&amp;TEXT(R957,"000")))</f>
        <v/>
      </c>
      <c r="C957" s="21" t="n"/>
      <c r="D957" s="20">
        <f>IF(C957="","",IF(S957="","خارج السنة المالية",INDEX(القوائم!$D$2:$D$13,S957)))</f>
        <v/>
      </c>
      <c r="E957" s="22" t="n"/>
      <c r="F957" s="23" t="n"/>
      <c r="G957" s="23" t="n"/>
      <c r="H957" s="22" t="n"/>
      <c r="I957" s="19" t="n"/>
      <c r="J957" s="21" t="n"/>
      <c r="K957" s="19" t="n"/>
      <c r="L957" s="19" t="n"/>
      <c r="M957" s="21" t="n"/>
      <c r="N957" s="22" t="n"/>
      <c r="O957" s="24">
        <f>IF(A957&lt;&gt;"عهدة","",SUMIFS($G$8:$G$5007,$B$8:$B$5007,B957,$A$8:$A$5007,"مصروف",$I$8:$I$5007,"&lt;&gt;مرفوض"))</f>
        <v/>
      </c>
      <c r="P957" s="25">
        <f>IF(A957&lt;&gt;"عهدة","",N(F957)-O957)</f>
        <v/>
      </c>
      <c r="Q957" s="26">
        <f>IF(A957="","",IF(A957="عهدة",IF(N(F957)=0,"⚠ أدخل قيمة العهدة",IF(P957&lt;0,"⛔ عجز / زيادة مصروفات "&amp;TEXT(-P957,"#,##0"),IF(COUNTIFS($B$8:$B$5007,B957,$A$8:$A$5007,"مصروف",$I$8:$I$5007,"&lt;&gt;مرفوض",$K$8:$K$5007,"&lt;&gt;نعم")&gt;0,"⚠ "&amp;COUNTIFS($B$8:$B$5007,B957,$A$8:$A$5007,"مصروف",$I$8:$I$5007,"&lt;&gt;مرفوض",$K$8:$K$5007,"&lt;&gt;نعم")&amp;" مصروف غير مسوى",IF(L957="تمت التسوية",IF(P957=0,"✔ متوازنة وتمت التسوية","✔ تمت التسوية – متبقي "&amp;TEXT(P957,"#,##0")),IF(P957&gt;0,"متبقي "&amp;TEXT(P957,"#,##0"),"✔ متوازنة"))))),IF(R957=0,"⚠ أضف سطر عهدة أولًا",IF(OR(C957="",N(G957)=0),"⚠ أكمل التاريخ والقيمة",IF(S957="","⚠ التاريخ خارج السنة المالية",IF(H957="","⚠ اختر بند الموازنة",IF(I957="مرفوض","✖ مرفوض من المدير",IF(I957&lt;&gt;"موافق","⏳ بانتظار موافقة المدير",IF(K957&lt;&gt;"نعم","⚠ غير مسوى مع الحسابات","✔ معتمد ومسوى")))))))))</f>
        <v/>
      </c>
      <c r="R957">
        <f>N(R956)+IF(A957="عهدة",1,0)</f>
        <v/>
      </c>
      <c r="S957">
        <f>IF(C957="","",IF(AND(C957&gt;=DATE(2026,9,1),C957&lt;=DATE(2027,8,31)),(YEAR(C957)-2026)*12+MONTH(C957)-8,""))</f>
        <v/>
      </c>
      <c r="T957">
        <f>IF(AND(A957="مصروف",R957&gt;0,I957="موافق",S957&lt;&gt;"",H957&lt;&gt;""),N(G957),0)</f>
        <v/>
      </c>
    </row>
    <row r="958">
      <c r="A958" s="19" t="n"/>
      <c r="B958" s="20">
        <f>IF(A958="","",IF(R958=0,"⚠ أضف سطر عهدة أولًا","BDR-"&amp;TEXT(R958,"000")))</f>
        <v/>
      </c>
      <c r="C958" s="21" t="n"/>
      <c r="D958" s="20">
        <f>IF(C958="","",IF(S958="","خارج السنة المالية",INDEX(القوائم!$D$2:$D$13,S958)))</f>
        <v/>
      </c>
      <c r="E958" s="22" t="n"/>
      <c r="F958" s="23" t="n"/>
      <c r="G958" s="23" t="n"/>
      <c r="H958" s="22" t="n"/>
      <c r="I958" s="19" t="n"/>
      <c r="J958" s="21" t="n"/>
      <c r="K958" s="19" t="n"/>
      <c r="L958" s="19" t="n"/>
      <c r="M958" s="21" t="n"/>
      <c r="N958" s="22" t="n"/>
      <c r="O958" s="24">
        <f>IF(A958&lt;&gt;"عهدة","",SUMIFS($G$8:$G$5007,$B$8:$B$5007,B958,$A$8:$A$5007,"مصروف",$I$8:$I$5007,"&lt;&gt;مرفوض"))</f>
        <v/>
      </c>
      <c r="P958" s="25">
        <f>IF(A958&lt;&gt;"عهدة","",N(F958)-O958)</f>
        <v/>
      </c>
      <c r="Q958" s="26">
        <f>IF(A958="","",IF(A958="عهدة",IF(N(F958)=0,"⚠ أدخل قيمة العهدة",IF(P958&lt;0,"⛔ عجز / زيادة مصروفات "&amp;TEXT(-P958,"#,##0"),IF(COUNTIFS($B$8:$B$5007,B958,$A$8:$A$5007,"مصروف",$I$8:$I$5007,"&lt;&gt;مرفوض",$K$8:$K$5007,"&lt;&gt;نعم")&gt;0,"⚠ "&amp;COUNTIFS($B$8:$B$5007,B958,$A$8:$A$5007,"مصروف",$I$8:$I$5007,"&lt;&gt;مرفوض",$K$8:$K$5007,"&lt;&gt;نعم")&amp;" مصروف غير مسوى",IF(L958="تمت التسوية",IF(P958=0,"✔ متوازنة وتمت التسوية","✔ تمت التسوية – متبقي "&amp;TEXT(P958,"#,##0")),IF(P958&gt;0,"متبقي "&amp;TEXT(P958,"#,##0"),"✔ متوازنة"))))),IF(R958=0,"⚠ أضف سطر عهدة أولًا",IF(OR(C958="",N(G958)=0),"⚠ أكمل التاريخ والقيمة",IF(S958="","⚠ التاريخ خارج السنة المالية",IF(H958="","⚠ اختر بند الموازنة",IF(I958="مرفوض","✖ مرفوض من المدير",IF(I958&lt;&gt;"موافق","⏳ بانتظار موافقة المدير",IF(K958&lt;&gt;"نعم","⚠ غير مسوى مع الحسابات","✔ معتمد ومسوى")))))))))</f>
        <v/>
      </c>
      <c r="R958">
        <f>N(R957)+IF(A958="عهدة",1,0)</f>
        <v/>
      </c>
      <c r="S958">
        <f>IF(C958="","",IF(AND(C958&gt;=DATE(2026,9,1),C958&lt;=DATE(2027,8,31)),(YEAR(C958)-2026)*12+MONTH(C958)-8,""))</f>
        <v/>
      </c>
      <c r="T958">
        <f>IF(AND(A958="مصروف",R958&gt;0,I958="موافق",S958&lt;&gt;"",H958&lt;&gt;""),N(G958),0)</f>
        <v/>
      </c>
    </row>
    <row r="959">
      <c r="A959" s="19" t="n"/>
      <c r="B959" s="20">
        <f>IF(A959="","",IF(R959=0,"⚠ أضف سطر عهدة أولًا","BDR-"&amp;TEXT(R959,"000")))</f>
        <v/>
      </c>
      <c r="C959" s="21" t="n"/>
      <c r="D959" s="20">
        <f>IF(C959="","",IF(S959="","خارج السنة المالية",INDEX(القوائم!$D$2:$D$13,S959)))</f>
        <v/>
      </c>
      <c r="E959" s="22" t="n"/>
      <c r="F959" s="23" t="n"/>
      <c r="G959" s="23" t="n"/>
      <c r="H959" s="22" t="n"/>
      <c r="I959" s="19" t="n"/>
      <c r="J959" s="21" t="n"/>
      <c r="K959" s="19" t="n"/>
      <c r="L959" s="19" t="n"/>
      <c r="M959" s="21" t="n"/>
      <c r="N959" s="22" t="n"/>
      <c r="O959" s="24">
        <f>IF(A959&lt;&gt;"عهدة","",SUMIFS($G$8:$G$5007,$B$8:$B$5007,B959,$A$8:$A$5007,"مصروف",$I$8:$I$5007,"&lt;&gt;مرفوض"))</f>
        <v/>
      </c>
      <c r="P959" s="25">
        <f>IF(A959&lt;&gt;"عهدة","",N(F959)-O959)</f>
        <v/>
      </c>
      <c r="Q959" s="26">
        <f>IF(A959="","",IF(A959="عهدة",IF(N(F959)=0,"⚠ أدخل قيمة العهدة",IF(P959&lt;0,"⛔ عجز / زيادة مصروفات "&amp;TEXT(-P959,"#,##0"),IF(COUNTIFS($B$8:$B$5007,B959,$A$8:$A$5007,"مصروف",$I$8:$I$5007,"&lt;&gt;مرفوض",$K$8:$K$5007,"&lt;&gt;نعم")&gt;0,"⚠ "&amp;COUNTIFS($B$8:$B$5007,B959,$A$8:$A$5007,"مصروف",$I$8:$I$5007,"&lt;&gt;مرفوض",$K$8:$K$5007,"&lt;&gt;نعم")&amp;" مصروف غير مسوى",IF(L959="تمت التسوية",IF(P959=0,"✔ متوازنة وتمت التسوية","✔ تمت التسوية – متبقي "&amp;TEXT(P959,"#,##0")),IF(P959&gt;0,"متبقي "&amp;TEXT(P959,"#,##0"),"✔ متوازنة"))))),IF(R959=0,"⚠ أضف سطر عهدة أولًا",IF(OR(C959="",N(G959)=0),"⚠ أكمل التاريخ والقيمة",IF(S959="","⚠ التاريخ خارج السنة المالية",IF(H959="","⚠ اختر بند الموازنة",IF(I959="مرفوض","✖ مرفوض من المدير",IF(I959&lt;&gt;"موافق","⏳ بانتظار موافقة المدير",IF(K959&lt;&gt;"نعم","⚠ غير مسوى مع الحسابات","✔ معتمد ومسوى")))))))))</f>
        <v/>
      </c>
      <c r="R959">
        <f>N(R958)+IF(A959="عهدة",1,0)</f>
        <v/>
      </c>
      <c r="S959">
        <f>IF(C959="","",IF(AND(C959&gt;=DATE(2026,9,1),C959&lt;=DATE(2027,8,31)),(YEAR(C959)-2026)*12+MONTH(C959)-8,""))</f>
        <v/>
      </c>
      <c r="T959">
        <f>IF(AND(A959="مصروف",R959&gt;0,I959="موافق",S959&lt;&gt;"",H959&lt;&gt;""),N(G959),0)</f>
        <v/>
      </c>
    </row>
    <row r="960">
      <c r="A960" s="19" t="n"/>
      <c r="B960" s="20">
        <f>IF(A960="","",IF(R960=0,"⚠ أضف سطر عهدة أولًا","BDR-"&amp;TEXT(R960,"000")))</f>
        <v/>
      </c>
      <c r="C960" s="21" t="n"/>
      <c r="D960" s="20">
        <f>IF(C960="","",IF(S960="","خارج السنة المالية",INDEX(القوائم!$D$2:$D$13,S960)))</f>
        <v/>
      </c>
      <c r="E960" s="22" t="n"/>
      <c r="F960" s="23" t="n"/>
      <c r="G960" s="23" t="n"/>
      <c r="H960" s="22" t="n"/>
      <c r="I960" s="19" t="n"/>
      <c r="J960" s="21" t="n"/>
      <c r="K960" s="19" t="n"/>
      <c r="L960" s="19" t="n"/>
      <c r="M960" s="21" t="n"/>
      <c r="N960" s="22" t="n"/>
      <c r="O960" s="24">
        <f>IF(A960&lt;&gt;"عهدة","",SUMIFS($G$8:$G$5007,$B$8:$B$5007,B960,$A$8:$A$5007,"مصروف",$I$8:$I$5007,"&lt;&gt;مرفوض"))</f>
        <v/>
      </c>
      <c r="P960" s="25">
        <f>IF(A960&lt;&gt;"عهدة","",N(F960)-O960)</f>
        <v/>
      </c>
      <c r="Q960" s="26">
        <f>IF(A960="","",IF(A960="عهدة",IF(N(F960)=0,"⚠ أدخل قيمة العهدة",IF(P960&lt;0,"⛔ عجز / زيادة مصروفات "&amp;TEXT(-P960,"#,##0"),IF(COUNTIFS($B$8:$B$5007,B960,$A$8:$A$5007,"مصروف",$I$8:$I$5007,"&lt;&gt;مرفوض",$K$8:$K$5007,"&lt;&gt;نعم")&gt;0,"⚠ "&amp;COUNTIFS($B$8:$B$5007,B960,$A$8:$A$5007,"مصروف",$I$8:$I$5007,"&lt;&gt;مرفوض",$K$8:$K$5007,"&lt;&gt;نعم")&amp;" مصروف غير مسوى",IF(L960="تمت التسوية",IF(P960=0,"✔ متوازنة وتمت التسوية","✔ تمت التسوية – متبقي "&amp;TEXT(P960,"#,##0")),IF(P960&gt;0,"متبقي "&amp;TEXT(P960,"#,##0"),"✔ متوازنة"))))),IF(R960=0,"⚠ أضف سطر عهدة أولًا",IF(OR(C960="",N(G960)=0),"⚠ أكمل التاريخ والقيمة",IF(S960="","⚠ التاريخ خارج السنة المالية",IF(H960="","⚠ اختر بند الموازنة",IF(I960="مرفوض","✖ مرفوض من المدير",IF(I960&lt;&gt;"موافق","⏳ بانتظار موافقة المدير",IF(K960&lt;&gt;"نعم","⚠ غير مسوى مع الحسابات","✔ معتمد ومسوى")))))))))</f>
        <v/>
      </c>
      <c r="R960">
        <f>N(R959)+IF(A960="عهدة",1,0)</f>
        <v/>
      </c>
      <c r="S960">
        <f>IF(C960="","",IF(AND(C960&gt;=DATE(2026,9,1),C960&lt;=DATE(2027,8,31)),(YEAR(C960)-2026)*12+MONTH(C960)-8,""))</f>
        <v/>
      </c>
      <c r="T960">
        <f>IF(AND(A960="مصروف",R960&gt;0,I960="موافق",S960&lt;&gt;"",H960&lt;&gt;""),N(G960),0)</f>
        <v/>
      </c>
    </row>
    <row r="961">
      <c r="A961" s="19" t="n"/>
      <c r="B961" s="20">
        <f>IF(A961="","",IF(R961=0,"⚠ أضف سطر عهدة أولًا","BDR-"&amp;TEXT(R961,"000")))</f>
        <v/>
      </c>
      <c r="C961" s="21" t="n"/>
      <c r="D961" s="20">
        <f>IF(C961="","",IF(S961="","خارج السنة المالية",INDEX(القوائم!$D$2:$D$13,S961)))</f>
        <v/>
      </c>
      <c r="E961" s="22" t="n"/>
      <c r="F961" s="23" t="n"/>
      <c r="G961" s="23" t="n"/>
      <c r="H961" s="22" t="n"/>
      <c r="I961" s="19" t="n"/>
      <c r="J961" s="21" t="n"/>
      <c r="K961" s="19" t="n"/>
      <c r="L961" s="19" t="n"/>
      <c r="M961" s="21" t="n"/>
      <c r="N961" s="22" t="n"/>
      <c r="O961" s="24">
        <f>IF(A961&lt;&gt;"عهدة","",SUMIFS($G$8:$G$5007,$B$8:$B$5007,B961,$A$8:$A$5007,"مصروف",$I$8:$I$5007,"&lt;&gt;مرفوض"))</f>
        <v/>
      </c>
      <c r="P961" s="25">
        <f>IF(A961&lt;&gt;"عهدة","",N(F961)-O961)</f>
        <v/>
      </c>
      <c r="Q961" s="26">
        <f>IF(A961="","",IF(A961="عهدة",IF(N(F961)=0,"⚠ أدخل قيمة العهدة",IF(P961&lt;0,"⛔ عجز / زيادة مصروفات "&amp;TEXT(-P961,"#,##0"),IF(COUNTIFS($B$8:$B$5007,B961,$A$8:$A$5007,"مصروف",$I$8:$I$5007,"&lt;&gt;مرفوض",$K$8:$K$5007,"&lt;&gt;نعم")&gt;0,"⚠ "&amp;COUNTIFS($B$8:$B$5007,B961,$A$8:$A$5007,"مصروف",$I$8:$I$5007,"&lt;&gt;مرفوض",$K$8:$K$5007,"&lt;&gt;نعم")&amp;" مصروف غير مسوى",IF(L961="تمت التسوية",IF(P961=0,"✔ متوازنة وتمت التسوية","✔ تمت التسوية – متبقي "&amp;TEXT(P961,"#,##0")),IF(P961&gt;0,"متبقي "&amp;TEXT(P961,"#,##0"),"✔ متوازنة"))))),IF(R961=0,"⚠ أضف سطر عهدة أولًا",IF(OR(C961="",N(G961)=0),"⚠ أكمل التاريخ والقيمة",IF(S961="","⚠ التاريخ خارج السنة المالية",IF(H961="","⚠ اختر بند الموازنة",IF(I961="مرفوض","✖ مرفوض من المدير",IF(I961&lt;&gt;"موافق","⏳ بانتظار موافقة المدير",IF(K961&lt;&gt;"نعم","⚠ غير مسوى مع الحسابات","✔ معتمد ومسوى")))))))))</f>
        <v/>
      </c>
      <c r="R961">
        <f>N(R960)+IF(A961="عهدة",1,0)</f>
        <v/>
      </c>
      <c r="S961">
        <f>IF(C961="","",IF(AND(C961&gt;=DATE(2026,9,1),C961&lt;=DATE(2027,8,31)),(YEAR(C961)-2026)*12+MONTH(C961)-8,""))</f>
        <v/>
      </c>
      <c r="T961">
        <f>IF(AND(A961="مصروف",R961&gt;0,I961="موافق",S961&lt;&gt;"",H961&lt;&gt;""),N(G961),0)</f>
        <v/>
      </c>
    </row>
    <row r="962">
      <c r="A962" s="19" t="n"/>
      <c r="B962" s="20">
        <f>IF(A962="","",IF(R962=0,"⚠ أضف سطر عهدة أولًا","BDR-"&amp;TEXT(R962,"000")))</f>
        <v/>
      </c>
      <c r="C962" s="21" t="n"/>
      <c r="D962" s="20">
        <f>IF(C962="","",IF(S962="","خارج السنة المالية",INDEX(القوائم!$D$2:$D$13,S962)))</f>
        <v/>
      </c>
      <c r="E962" s="22" t="n"/>
      <c r="F962" s="23" t="n"/>
      <c r="G962" s="23" t="n"/>
      <c r="H962" s="22" t="n"/>
      <c r="I962" s="19" t="n"/>
      <c r="J962" s="21" t="n"/>
      <c r="K962" s="19" t="n"/>
      <c r="L962" s="19" t="n"/>
      <c r="M962" s="21" t="n"/>
      <c r="N962" s="22" t="n"/>
      <c r="O962" s="24">
        <f>IF(A962&lt;&gt;"عهدة","",SUMIFS($G$8:$G$5007,$B$8:$B$5007,B962,$A$8:$A$5007,"مصروف",$I$8:$I$5007,"&lt;&gt;مرفوض"))</f>
        <v/>
      </c>
      <c r="P962" s="25">
        <f>IF(A962&lt;&gt;"عهدة","",N(F962)-O962)</f>
        <v/>
      </c>
      <c r="Q962" s="26">
        <f>IF(A962="","",IF(A962="عهدة",IF(N(F962)=0,"⚠ أدخل قيمة العهدة",IF(P962&lt;0,"⛔ عجز / زيادة مصروفات "&amp;TEXT(-P962,"#,##0"),IF(COUNTIFS($B$8:$B$5007,B962,$A$8:$A$5007,"مصروف",$I$8:$I$5007,"&lt;&gt;مرفوض",$K$8:$K$5007,"&lt;&gt;نعم")&gt;0,"⚠ "&amp;COUNTIFS($B$8:$B$5007,B962,$A$8:$A$5007,"مصروف",$I$8:$I$5007,"&lt;&gt;مرفوض",$K$8:$K$5007,"&lt;&gt;نعم")&amp;" مصروف غير مسوى",IF(L962="تمت التسوية",IF(P962=0,"✔ متوازنة وتمت التسوية","✔ تمت التسوية – متبقي "&amp;TEXT(P962,"#,##0")),IF(P962&gt;0,"متبقي "&amp;TEXT(P962,"#,##0"),"✔ متوازنة"))))),IF(R962=0,"⚠ أضف سطر عهدة أولًا",IF(OR(C962="",N(G962)=0),"⚠ أكمل التاريخ والقيمة",IF(S962="","⚠ التاريخ خارج السنة المالية",IF(H962="","⚠ اختر بند الموازنة",IF(I962="مرفوض","✖ مرفوض من المدير",IF(I962&lt;&gt;"موافق","⏳ بانتظار موافقة المدير",IF(K962&lt;&gt;"نعم","⚠ غير مسوى مع الحسابات","✔ معتمد ومسوى")))))))))</f>
        <v/>
      </c>
      <c r="R962">
        <f>N(R961)+IF(A962="عهدة",1,0)</f>
        <v/>
      </c>
      <c r="S962">
        <f>IF(C962="","",IF(AND(C962&gt;=DATE(2026,9,1),C962&lt;=DATE(2027,8,31)),(YEAR(C962)-2026)*12+MONTH(C962)-8,""))</f>
        <v/>
      </c>
      <c r="T962">
        <f>IF(AND(A962="مصروف",R962&gt;0,I962="موافق",S962&lt;&gt;"",H962&lt;&gt;""),N(G962),0)</f>
        <v/>
      </c>
    </row>
    <row r="963">
      <c r="A963" s="19" t="n"/>
      <c r="B963" s="20">
        <f>IF(A963="","",IF(R963=0,"⚠ أضف سطر عهدة أولًا","BDR-"&amp;TEXT(R963,"000")))</f>
        <v/>
      </c>
      <c r="C963" s="21" t="n"/>
      <c r="D963" s="20">
        <f>IF(C963="","",IF(S963="","خارج السنة المالية",INDEX(القوائم!$D$2:$D$13,S963)))</f>
        <v/>
      </c>
      <c r="E963" s="22" t="n"/>
      <c r="F963" s="23" t="n"/>
      <c r="G963" s="23" t="n"/>
      <c r="H963" s="22" t="n"/>
      <c r="I963" s="19" t="n"/>
      <c r="J963" s="21" t="n"/>
      <c r="K963" s="19" t="n"/>
      <c r="L963" s="19" t="n"/>
      <c r="M963" s="21" t="n"/>
      <c r="N963" s="22" t="n"/>
      <c r="O963" s="24">
        <f>IF(A963&lt;&gt;"عهدة","",SUMIFS($G$8:$G$5007,$B$8:$B$5007,B963,$A$8:$A$5007,"مصروف",$I$8:$I$5007,"&lt;&gt;مرفوض"))</f>
        <v/>
      </c>
      <c r="P963" s="25">
        <f>IF(A963&lt;&gt;"عهدة","",N(F963)-O963)</f>
        <v/>
      </c>
      <c r="Q963" s="26">
        <f>IF(A963="","",IF(A963="عهدة",IF(N(F963)=0,"⚠ أدخل قيمة العهدة",IF(P963&lt;0,"⛔ عجز / زيادة مصروفات "&amp;TEXT(-P963,"#,##0"),IF(COUNTIFS($B$8:$B$5007,B963,$A$8:$A$5007,"مصروف",$I$8:$I$5007,"&lt;&gt;مرفوض",$K$8:$K$5007,"&lt;&gt;نعم")&gt;0,"⚠ "&amp;COUNTIFS($B$8:$B$5007,B963,$A$8:$A$5007,"مصروف",$I$8:$I$5007,"&lt;&gt;مرفوض",$K$8:$K$5007,"&lt;&gt;نعم")&amp;" مصروف غير مسوى",IF(L963="تمت التسوية",IF(P963=0,"✔ متوازنة وتمت التسوية","✔ تمت التسوية – متبقي "&amp;TEXT(P963,"#,##0")),IF(P963&gt;0,"متبقي "&amp;TEXT(P963,"#,##0"),"✔ متوازنة"))))),IF(R963=0,"⚠ أضف سطر عهدة أولًا",IF(OR(C963="",N(G963)=0),"⚠ أكمل التاريخ والقيمة",IF(S963="","⚠ التاريخ خارج السنة المالية",IF(H963="","⚠ اختر بند الموازنة",IF(I963="مرفوض","✖ مرفوض من المدير",IF(I963&lt;&gt;"موافق","⏳ بانتظار موافقة المدير",IF(K963&lt;&gt;"نعم","⚠ غير مسوى مع الحسابات","✔ معتمد ومسوى")))))))))</f>
        <v/>
      </c>
      <c r="R963">
        <f>N(R962)+IF(A963="عهدة",1,0)</f>
        <v/>
      </c>
      <c r="S963">
        <f>IF(C963="","",IF(AND(C963&gt;=DATE(2026,9,1),C963&lt;=DATE(2027,8,31)),(YEAR(C963)-2026)*12+MONTH(C963)-8,""))</f>
        <v/>
      </c>
      <c r="T963">
        <f>IF(AND(A963="مصروف",R963&gt;0,I963="موافق",S963&lt;&gt;"",H963&lt;&gt;""),N(G963),0)</f>
        <v/>
      </c>
    </row>
    <row r="964">
      <c r="A964" s="19" t="n"/>
      <c r="B964" s="20">
        <f>IF(A964="","",IF(R964=0,"⚠ أضف سطر عهدة أولًا","BDR-"&amp;TEXT(R964,"000")))</f>
        <v/>
      </c>
      <c r="C964" s="21" t="n"/>
      <c r="D964" s="20">
        <f>IF(C964="","",IF(S964="","خارج السنة المالية",INDEX(القوائم!$D$2:$D$13,S964)))</f>
        <v/>
      </c>
      <c r="E964" s="22" t="n"/>
      <c r="F964" s="23" t="n"/>
      <c r="G964" s="23" t="n"/>
      <c r="H964" s="22" t="n"/>
      <c r="I964" s="19" t="n"/>
      <c r="J964" s="21" t="n"/>
      <c r="K964" s="19" t="n"/>
      <c r="L964" s="19" t="n"/>
      <c r="M964" s="21" t="n"/>
      <c r="N964" s="22" t="n"/>
      <c r="O964" s="24">
        <f>IF(A964&lt;&gt;"عهدة","",SUMIFS($G$8:$G$5007,$B$8:$B$5007,B964,$A$8:$A$5007,"مصروف",$I$8:$I$5007,"&lt;&gt;مرفوض"))</f>
        <v/>
      </c>
      <c r="P964" s="25">
        <f>IF(A964&lt;&gt;"عهدة","",N(F964)-O964)</f>
        <v/>
      </c>
      <c r="Q964" s="26">
        <f>IF(A964="","",IF(A964="عهدة",IF(N(F964)=0,"⚠ أدخل قيمة العهدة",IF(P964&lt;0,"⛔ عجز / زيادة مصروفات "&amp;TEXT(-P964,"#,##0"),IF(COUNTIFS($B$8:$B$5007,B964,$A$8:$A$5007,"مصروف",$I$8:$I$5007,"&lt;&gt;مرفوض",$K$8:$K$5007,"&lt;&gt;نعم")&gt;0,"⚠ "&amp;COUNTIFS($B$8:$B$5007,B964,$A$8:$A$5007,"مصروف",$I$8:$I$5007,"&lt;&gt;مرفوض",$K$8:$K$5007,"&lt;&gt;نعم")&amp;" مصروف غير مسوى",IF(L964="تمت التسوية",IF(P964=0,"✔ متوازنة وتمت التسوية","✔ تمت التسوية – متبقي "&amp;TEXT(P964,"#,##0")),IF(P964&gt;0,"متبقي "&amp;TEXT(P964,"#,##0"),"✔ متوازنة"))))),IF(R964=0,"⚠ أضف سطر عهدة أولًا",IF(OR(C964="",N(G964)=0),"⚠ أكمل التاريخ والقيمة",IF(S964="","⚠ التاريخ خارج السنة المالية",IF(H964="","⚠ اختر بند الموازنة",IF(I964="مرفوض","✖ مرفوض من المدير",IF(I964&lt;&gt;"موافق","⏳ بانتظار موافقة المدير",IF(K964&lt;&gt;"نعم","⚠ غير مسوى مع الحسابات","✔ معتمد ومسوى")))))))))</f>
        <v/>
      </c>
      <c r="R964">
        <f>N(R963)+IF(A964="عهدة",1,0)</f>
        <v/>
      </c>
      <c r="S964">
        <f>IF(C964="","",IF(AND(C964&gt;=DATE(2026,9,1),C964&lt;=DATE(2027,8,31)),(YEAR(C964)-2026)*12+MONTH(C964)-8,""))</f>
        <v/>
      </c>
      <c r="T964">
        <f>IF(AND(A964="مصروف",R964&gt;0,I964="موافق",S964&lt;&gt;"",H964&lt;&gt;""),N(G964),0)</f>
        <v/>
      </c>
    </row>
    <row r="965">
      <c r="A965" s="19" t="n"/>
      <c r="B965" s="20">
        <f>IF(A965="","",IF(R965=0,"⚠ أضف سطر عهدة أولًا","BDR-"&amp;TEXT(R965,"000")))</f>
        <v/>
      </c>
      <c r="C965" s="21" t="n"/>
      <c r="D965" s="20">
        <f>IF(C965="","",IF(S965="","خارج السنة المالية",INDEX(القوائم!$D$2:$D$13,S965)))</f>
        <v/>
      </c>
      <c r="E965" s="22" t="n"/>
      <c r="F965" s="23" t="n"/>
      <c r="G965" s="23" t="n"/>
      <c r="H965" s="22" t="n"/>
      <c r="I965" s="19" t="n"/>
      <c r="J965" s="21" t="n"/>
      <c r="K965" s="19" t="n"/>
      <c r="L965" s="19" t="n"/>
      <c r="M965" s="21" t="n"/>
      <c r="N965" s="22" t="n"/>
      <c r="O965" s="24">
        <f>IF(A965&lt;&gt;"عهدة","",SUMIFS($G$8:$G$5007,$B$8:$B$5007,B965,$A$8:$A$5007,"مصروف",$I$8:$I$5007,"&lt;&gt;مرفوض"))</f>
        <v/>
      </c>
      <c r="P965" s="25">
        <f>IF(A965&lt;&gt;"عهدة","",N(F965)-O965)</f>
        <v/>
      </c>
      <c r="Q965" s="26">
        <f>IF(A965="","",IF(A965="عهدة",IF(N(F965)=0,"⚠ أدخل قيمة العهدة",IF(P965&lt;0,"⛔ عجز / زيادة مصروفات "&amp;TEXT(-P965,"#,##0"),IF(COUNTIFS($B$8:$B$5007,B965,$A$8:$A$5007,"مصروف",$I$8:$I$5007,"&lt;&gt;مرفوض",$K$8:$K$5007,"&lt;&gt;نعم")&gt;0,"⚠ "&amp;COUNTIFS($B$8:$B$5007,B965,$A$8:$A$5007,"مصروف",$I$8:$I$5007,"&lt;&gt;مرفوض",$K$8:$K$5007,"&lt;&gt;نعم")&amp;" مصروف غير مسوى",IF(L965="تمت التسوية",IF(P965=0,"✔ متوازنة وتمت التسوية","✔ تمت التسوية – متبقي "&amp;TEXT(P965,"#,##0")),IF(P965&gt;0,"متبقي "&amp;TEXT(P965,"#,##0"),"✔ متوازنة"))))),IF(R965=0,"⚠ أضف سطر عهدة أولًا",IF(OR(C965="",N(G965)=0),"⚠ أكمل التاريخ والقيمة",IF(S965="","⚠ التاريخ خارج السنة المالية",IF(H965="","⚠ اختر بند الموازنة",IF(I965="مرفوض","✖ مرفوض من المدير",IF(I965&lt;&gt;"موافق","⏳ بانتظار موافقة المدير",IF(K965&lt;&gt;"نعم","⚠ غير مسوى مع الحسابات","✔ معتمد ومسوى")))))))))</f>
        <v/>
      </c>
      <c r="R965">
        <f>N(R964)+IF(A965="عهدة",1,0)</f>
        <v/>
      </c>
      <c r="S965">
        <f>IF(C965="","",IF(AND(C965&gt;=DATE(2026,9,1),C965&lt;=DATE(2027,8,31)),(YEAR(C965)-2026)*12+MONTH(C965)-8,""))</f>
        <v/>
      </c>
      <c r="T965">
        <f>IF(AND(A965="مصروف",R965&gt;0,I965="موافق",S965&lt;&gt;"",H965&lt;&gt;""),N(G965),0)</f>
        <v/>
      </c>
    </row>
    <row r="966">
      <c r="A966" s="19" t="n"/>
      <c r="B966" s="20">
        <f>IF(A966="","",IF(R966=0,"⚠ أضف سطر عهدة أولًا","BDR-"&amp;TEXT(R966,"000")))</f>
        <v/>
      </c>
      <c r="C966" s="21" t="n"/>
      <c r="D966" s="20">
        <f>IF(C966="","",IF(S966="","خارج السنة المالية",INDEX(القوائم!$D$2:$D$13,S966)))</f>
        <v/>
      </c>
      <c r="E966" s="22" t="n"/>
      <c r="F966" s="23" t="n"/>
      <c r="G966" s="23" t="n"/>
      <c r="H966" s="22" t="n"/>
      <c r="I966" s="19" t="n"/>
      <c r="J966" s="21" t="n"/>
      <c r="K966" s="19" t="n"/>
      <c r="L966" s="19" t="n"/>
      <c r="M966" s="21" t="n"/>
      <c r="N966" s="22" t="n"/>
      <c r="O966" s="24">
        <f>IF(A966&lt;&gt;"عهدة","",SUMIFS($G$8:$G$5007,$B$8:$B$5007,B966,$A$8:$A$5007,"مصروف",$I$8:$I$5007,"&lt;&gt;مرفوض"))</f>
        <v/>
      </c>
      <c r="P966" s="25">
        <f>IF(A966&lt;&gt;"عهدة","",N(F966)-O966)</f>
        <v/>
      </c>
      <c r="Q966" s="26">
        <f>IF(A966="","",IF(A966="عهدة",IF(N(F966)=0,"⚠ أدخل قيمة العهدة",IF(P966&lt;0,"⛔ عجز / زيادة مصروفات "&amp;TEXT(-P966,"#,##0"),IF(COUNTIFS($B$8:$B$5007,B966,$A$8:$A$5007,"مصروف",$I$8:$I$5007,"&lt;&gt;مرفوض",$K$8:$K$5007,"&lt;&gt;نعم")&gt;0,"⚠ "&amp;COUNTIFS($B$8:$B$5007,B966,$A$8:$A$5007,"مصروف",$I$8:$I$5007,"&lt;&gt;مرفوض",$K$8:$K$5007,"&lt;&gt;نعم")&amp;" مصروف غير مسوى",IF(L966="تمت التسوية",IF(P966=0,"✔ متوازنة وتمت التسوية","✔ تمت التسوية – متبقي "&amp;TEXT(P966,"#,##0")),IF(P966&gt;0,"متبقي "&amp;TEXT(P966,"#,##0"),"✔ متوازنة"))))),IF(R966=0,"⚠ أضف سطر عهدة أولًا",IF(OR(C966="",N(G966)=0),"⚠ أكمل التاريخ والقيمة",IF(S966="","⚠ التاريخ خارج السنة المالية",IF(H966="","⚠ اختر بند الموازنة",IF(I966="مرفوض","✖ مرفوض من المدير",IF(I966&lt;&gt;"موافق","⏳ بانتظار موافقة المدير",IF(K966&lt;&gt;"نعم","⚠ غير مسوى مع الحسابات","✔ معتمد ومسوى")))))))))</f>
        <v/>
      </c>
      <c r="R966">
        <f>N(R965)+IF(A966="عهدة",1,0)</f>
        <v/>
      </c>
      <c r="S966">
        <f>IF(C966="","",IF(AND(C966&gt;=DATE(2026,9,1),C966&lt;=DATE(2027,8,31)),(YEAR(C966)-2026)*12+MONTH(C966)-8,""))</f>
        <v/>
      </c>
      <c r="T966">
        <f>IF(AND(A966="مصروف",R966&gt;0,I966="موافق",S966&lt;&gt;"",H966&lt;&gt;""),N(G966),0)</f>
        <v/>
      </c>
    </row>
    <row r="967">
      <c r="A967" s="19" t="n"/>
      <c r="B967" s="20">
        <f>IF(A967="","",IF(R967=0,"⚠ أضف سطر عهدة أولًا","BDR-"&amp;TEXT(R967,"000")))</f>
        <v/>
      </c>
      <c r="C967" s="21" t="n"/>
      <c r="D967" s="20">
        <f>IF(C967="","",IF(S967="","خارج السنة المالية",INDEX(القوائم!$D$2:$D$13,S967)))</f>
        <v/>
      </c>
      <c r="E967" s="22" t="n"/>
      <c r="F967" s="23" t="n"/>
      <c r="G967" s="23" t="n"/>
      <c r="H967" s="22" t="n"/>
      <c r="I967" s="19" t="n"/>
      <c r="J967" s="21" t="n"/>
      <c r="K967" s="19" t="n"/>
      <c r="L967" s="19" t="n"/>
      <c r="M967" s="21" t="n"/>
      <c r="N967" s="22" t="n"/>
      <c r="O967" s="24">
        <f>IF(A967&lt;&gt;"عهدة","",SUMIFS($G$8:$G$5007,$B$8:$B$5007,B967,$A$8:$A$5007,"مصروف",$I$8:$I$5007,"&lt;&gt;مرفوض"))</f>
        <v/>
      </c>
      <c r="P967" s="25">
        <f>IF(A967&lt;&gt;"عهدة","",N(F967)-O967)</f>
        <v/>
      </c>
      <c r="Q967" s="26">
        <f>IF(A967="","",IF(A967="عهدة",IF(N(F967)=0,"⚠ أدخل قيمة العهدة",IF(P967&lt;0,"⛔ عجز / زيادة مصروفات "&amp;TEXT(-P967,"#,##0"),IF(COUNTIFS($B$8:$B$5007,B967,$A$8:$A$5007,"مصروف",$I$8:$I$5007,"&lt;&gt;مرفوض",$K$8:$K$5007,"&lt;&gt;نعم")&gt;0,"⚠ "&amp;COUNTIFS($B$8:$B$5007,B967,$A$8:$A$5007,"مصروف",$I$8:$I$5007,"&lt;&gt;مرفوض",$K$8:$K$5007,"&lt;&gt;نعم")&amp;" مصروف غير مسوى",IF(L967="تمت التسوية",IF(P967=0,"✔ متوازنة وتمت التسوية","✔ تمت التسوية – متبقي "&amp;TEXT(P967,"#,##0")),IF(P967&gt;0,"متبقي "&amp;TEXT(P967,"#,##0"),"✔ متوازنة"))))),IF(R967=0,"⚠ أضف سطر عهدة أولًا",IF(OR(C967="",N(G967)=0),"⚠ أكمل التاريخ والقيمة",IF(S967="","⚠ التاريخ خارج السنة المالية",IF(H967="","⚠ اختر بند الموازنة",IF(I967="مرفوض","✖ مرفوض من المدير",IF(I967&lt;&gt;"موافق","⏳ بانتظار موافقة المدير",IF(K967&lt;&gt;"نعم","⚠ غير مسوى مع الحسابات","✔ معتمد ومسوى")))))))))</f>
        <v/>
      </c>
      <c r="R967">
        <f>N(R966)+IF(A967="عهدة",1,0)</f>
        <v/>
      </c>
      <c r="S967">
        <f>IF(C967="","",IF(AND(C967&gt;=DATE(2026,9,1),C967&lt;=DATE(2027,8,31)),(YEAR(C967)-2026)*12+MONTH(C967)-8,""))</f>
        <v/>
      </c>
      <c r="T967">
        <f>IF(AND(A967="مصروف",R967&gt;0,I967="موافق",S967&lt;&gt;"",H967&lt;&gt;""),N(G967),0)</f>
        <v/>
      </c>
    </row>
    <row r="968">
      <c r="A968" s="19" t="n"/>
      <c r="B968" s="20">
        <f>IF(A968="","",IF(R968=0,"⚠ أضف سطر عهدة أولًا","BDR-"&amp;TEXT(R968,"000")))</f>
        <v/>
      </c>
      <c r="C968" s="21" t="n"/>
      <c r="D968" s="20">
        <f>IF(C968="","",IF(S968="","خارج السنة المالية",INDEX(القوائم!$D$2:$D$13,S968)))</f>
        <v/>
      </c>
      <c r="E968" s="22" t="n"/>
      <c r="F968" s="23" t="n"/>
      <c r="G968" s="23" t="n"/>
      <c r="H968" s="22" t="n"/>
      <c r="I968" s="19" t="n"/>
      <c r="J968" s="21" t="n"/>
      <c r="K968" s="19" t="n"/>
      <c r="L968" s="19" t="n"/>
      <c r="M968" s="21" t="n"/>
      <c r="N968" s="22" t="n"/>
      <c r="O968" s="24">
        <f>IF(A968&lt;&gt;"عهدة","",SUMIFS($G$8:$G$5007,$B$8:$B$5007,B968,$A$8:$A$5007,"مصروف",$I$8:$I$5007,"&lt;&gt;مرفوض"))</f>
        <v/>
      </c>
      <c r="P968" s="25">
        <f>IF(A968&lt;&gt;"عهدة","",N(F968)-O968)</f>
        <v/>
      </c>
      <c r="Q968" s="26">
        <f>IF(A968="","",IF(A968="عهدة",IF(N(F968)=0,"⚠ أدخل قيمة العهدة",IF(P968&lt;0,"⛔ عجز / زيادة مصروفات "&amp;TEXT(-P968,"#,##0"),IF(COUNTIFS($B$8:$B$5007,B968,$A$8:$A$5007,"مصروف",$I$8:$I$5007,"&lt;&gt;مرفوض",$K$8:$K$5007,"&lt;&gt;نعم")&gt;0,"⚠ "&amp;COUNTIFS($B$8:$B$5007,B968,$A$8:$A$5007,"مصروف",$I$8:$I$5007,"&lt;&gt;مرفوض",$K$8:$K$5007,"&lt;&gt;نعم")&amp;" مصروف غير مسوى",IF(L968="تمت التسوية",IF(P968=0,"✔ متوازنة وتمت التسوية","✔ تمت التسوية – متبقي "&amp;TEXT(P968,"#,##0")),IF(P968&gt;0,"متبقي "&amp;TEXT(P968,"#,##0"),"✔ متوازنة"))))),IF(R968=0,"⚠ أضف سطر عهدة أولًا",IF(OR(C968="",N(G968)=0),"⚠ أكمل التاريخ والقيمة",IF(S968="","⚠ التاريخ خارج السنة المالية",IF(H968="","⚠ اختر بند الموازنة",IF(I968="مرفوض","✖ مرفوض من المدير",IF(I968&lt;&gt;"موافق","⏳ بانتظار موافقة المدير",IF(K968&lt;&gt;"نعم","⚠ غير مسوى مع الحسابات","✔ معتمد ومسوى")))))))))</f>
        <v/>
      </c>
      <c r="R968">
        <f>N(R967)+IF(A968="عهدة",1,0)</f>
        <v/>
      </c>
      <c r="S968">
        <f>IF(C968="","",IF(AND(C968&gt;=DATE(2026,9,1),C968&lt;=DATE(2027,8,31)),(YEAR(C968)-2026)*12+MONTH(C968)-8,""))</f>
        <v/>
      </c>
      <c r="T968">
        <f>IF(AND(A968="مصروف",R968&gt;0,I968="موافق",S968&lt;&gt;"",H968&lt;&gt;""),N(G968),0)</f>
        <v/>
      </c>
    </row>
    <row r="969">
      <c r="A969" s="19" t="n"/>
      <c r="B969" s="20">
        <f>IF(A969="","",IF(R969=0,"⚠ أضف سطر عهدة أولًا","BDR-"&amp;TEXT(R969,"000")))</f>
        <v/>
      </c>
      <c r="C969" s="21" t="n"/>
      <c r="D969" s="20">
        <f>IF(C969="","",IF(S969="","خارج السنة المالية",INDEX(القوائم!$D$2:$D$13,S969)))</f>
        <v/>
      </c>
      <c r="E969" s="22" t="n"/>
      <c r="F969" s="23" t="n"/>
      <c r="G969" s="23" t="n"/>
      <c r="H969" s="22" t="n"/>
      <c r="I969" s="19" t="n"/>
      <c r="J969" s="21" t="n"/>
      <c r="K969" s="19" t="n"/>
      <c r="L969" s="19" t="n"/>
      <c r="M969" s="21" t="n"/>
      <c r="N969" s="22" t="n"/>
      <c r="O969" s="24">
        <f>IF(A969&lt;&gt;"عهدة","",SUMIFS($G$8:$G$5007,$B$8:$B$5007,B969,$A$8:$A$5007,"مصروف",$I$8:$I$5007,"&lt;&gt;مرفوض"))</f>
        <v/>
      </c>
      <c r="P969" s="25">
        <f>IF(A969&lt;&gt;"عهدة","",N(F969)-O969)</f>
        <v/>
      </c>
      <c r="Q969" s="26">
        <f>IF(A969="","",IF(A969="عهدة",IF(N(F969)=0,"⚠ أدخل قيمة العهدة",IF(P969&lt;0,"⛔ عجز / زيادة مصروفات "&amp;TEXT(-P969,"#,##0"),IF(COUNTIFS($B$8:$B$5007,B969,$A$8:$A$5007,"مصروف",$I$8:$I$5007,"&lt;&gt;مرفوض",$K$8:$K$5007,"&lt;&gt;نعم")&gt;0,"⚠ "&amp;COUNTIFS($B$8:$B$5007,B969,$A$8:$A$5007,"مصروف",$I$8:$I$5007,"&lt;&gt;مرفوض",$K$8:$K$5007,"&lt;&gt;نعم")&amp;" مصروف غير مسوى",IF(L969="تمت التسوية",IF(P969=0,"✔ متوازنة وتمت التسوية","✔ تمت التسوية – متبقي "&amp;TEXT(P969,"#,##0")),IF(P969&gt;0,"متبقي "&amp;TEXT(P969,"#,##0"),"✔ متوازنة"))))),IF(R969=0,"⚠ أضف سطر عهدة أولًا",IF(OR(C969="",N(G969)=0),"⚠ أكمل التاريخ والقيمة",IF(S969="","⚠ التاريخ خارج السنة المالية",IF(H969="","⚠ اختر بند الموازنة",IF(I969="مرفوض","✖ مرفوض من المدير",IF(I969&lt;&gt;"موافق","⏳ بانتظار موافقة المدير",IF(K969&lt;&gt;"نعم","⚠ غير مسوى مع الحسابات","✔ معتمد ومسوى")))))))))</f>
        <v/>
      </c>
      <c r="R969">
        <f>N(R968)+IF(A969="عهدة",1,0)</f>
        <v/>
      </c>
      <c r="S969">
        <f>IF(C969="","",IF(AND(C969&gt;=DATE(2026,9,1),C969&lt;=DATE(2027,8,31)),(YEAR(C969)-2026)*12+MONTH(C969)-8,""))</f>
        <v/>
      </c>
      <c r="T969">
        <f>IF(AND(A969="مصروف",R969&gt;0,I969="موافق",S969&lt;&gt;"",H969&lt;&gt;""),N(G969),0)</f>
        <v/>
      </c>
    </row>
    <row r="970">
      <c r="A970" s="19" t="n"/>
      <c r="B970" s="20">
        <f>IF(A970="","",IF(R970=0,"⚠ أضف سطر عهدة أولًا","BDR-"&amp;TEXT(R970,"000")))</f>
        <v/>
      </c>
      <c r="C970" s="21" t="n"/>
      <c r="D970" s="20">
        <f>IF(C970="","",IF(S970="","خارج السنة المالية",INDEX(القوائم!$D$2:$D$13,S970)))</f>
        <v/>
      </c>
      <c r="E970" s="22" t="n"/>
      <c r="F970" s="23" t="n"/>
      <c r="G970" s="23" t="n"/>
      <c r="H970" s="22" t="n"/>
      <c r="I970" s="19" t="n"/>
      <c r="J970" s="21" t="n"/>
      <c r="K970" s="19" t="n"/>
      <c r="L970" s="19" t="n"/>
      <c r="M970" s="21" t="n"/>
      <c r="N970" s="22" t="n"/>
      <c r="O970" s="24">
        <f>IF(A970&lt;&gt;"عهدة","",SUMIFS($G$8:$G$5007,$B$8:$B$5007,B970,$A$8:$A$5007,"مصروف",$I$8:$I$5007,"&lt;&gt;مرفوض"))</f>
        <v/>
      </c>
      <c r="P970" s="25">
        <f>IF(A970&lt;&gt;"عهدة","",N(F970)-O970)</f>
        <v/>
      </c>
      <c r="Q970" s="26">
        <f>IF(A970="","",IF(A970="عهدة",IF(N(F970)=0,"⚠ أدخل قيمة العهدة",IF(P970&lt;0,"⛔ عجز / زيادة مصروفات "&amp;TEXT(-P970,"#,##0"),IF(COUNTIFS($B$8:$B$5007,B970,$A$8:$A$5007,"مصروف",$I$8:$I$5007,"&lt;&gt;مرفوض",$K$8:$K$5007,"&lt;&gt;نعم")&gt;0,"⚠ "&amp;COUNTIFS($B$8:$B$5007,B970,$A$8:$A$5007,"مصروف",$I$8:$I$5007,"&lt;&gt;مرفوض",$K$8:$K$5007,"&lt;&gt;نعم")&amp;" مصروف غير مسوى",IF(L970="تمت التسوية",IF(P970=0,"✔ متوازنة وتمت التسوية","✔ تمت التسوية – متبقي "&amp;TEXT(P970,"#,##0")),IF(P970&gt;0,"متبقي "&amp;TEXT(P970,"#,##0"),"✔ متوازنة"))))),IF(R970=0,"⚠ أضف سطر عهدة أولًا",IF(OR(C970="",N(G970)=0),"⚠ أكمل التاريخ والقيمة",IF(S970="","⚠ التاريخ خارج السنة المالية",IF(H970="","⚠ اختر بند الموازنة",IF(I970="مرفوض","✖ مرفوض من المدير",IF(I970&lt;&gt;"موافق","⏳ بانتظار موافقة المدير",IF(K970&lt;&gt;"نعم","⚠ غير مسوى مع الحسابات","✔ معتمد ومسوى")))))))))</f>
        <v/>
      </c>
      <c r="R970">
        <f>N(R969)+IF(A970="عهدة",1,0)</f>
        <v/>
      </c>
      <c r="S970">
        <f>IF(C970="","",IF(AND(C970&gt;=DATE(2026,9,1),C970&lt;=DATE(2027,8,31)),(YEAR(C970)-2026)*12+MONTH(C970)-8,""))</f>
        <v/>
      </c>
      <c r="T970">
        <f>IF(AND(A970="مصروف",R970&gt;0,I970="موافق",S970&lt;&gt;"",H970&lt;&gt;""),N(G970),0)</f>
        <v/>
      </c>
    </row>
    <row r="971">
      <c r="A971" s="19" t="n"/>
      <c r="B971" s="20">
        <f>IF(A971="","",IF(R971=0,"⚠ أضف سطر عهدة أولًا","BDR-"&amp;TEXT(R971,"000")))</f>
        <v/>
      </c>
      <c r="C971" s="21" t="n"/>
      <c r="D971" s="20">
        <f>IF(C971="","",IF(S971="","خارج السنة المالية",INDEX(القوائم!$D$2:$D$13,S971)))</f>
        <v/>
      </c>
      <c r="E971" s="22" t="n"/>
      <c r="F971" s="23" t="n"/>
      <c r="G971" s="23" t="n"/>
      <c r="H971" s="22" t="n"/>
      <c r="I971" s="19" t="n"/>
      <c r="J971" s="21" t="n"/>
      <c r="K971" s="19" t="n"/>
      <c r="L971" s="19" t="n"/>
      <c r="M971" s="21" t="n"/>
      <c r="N971" s="22" t="n"/>
      <c r="O971" s="24">
        <f>IF(A971&lt;&gt;"عهدة","",SUMIFS($G$8:$G$5007,$B$8:$B$5007,B971,$A$8:$A$5007,"مصروف",$I$8:$I$5007,"&lt;&gt;مرفوض"))</f>
        <v/>
      </c>
      <c r="P971" s="25">
        <f>IF(A971&lt;&gt;"عهدة","",N(F971)-O971)</f>
        <v/>
      </c>
      <c r="Q971" s="26">
        <f>IF(A971="","",IF(A971="عهدة",IF(N(F971)=0,"⚠ أدخل قيمة العهدة",IF(P971&lt;0,"⛔ عجز / زيادة مصروفات "&amp;TEXT(-P971,"#,##0"),IF(COUNTIFS($B$8:$B$5007,B971,$A$8:$A$5007,"مصروف",$I$8:$I$5007,"&lt;&gt;مرفوض",$K$8:$K$5007,"&lt;&gt;نعم")&gt;0,"⚠ "&amp;COUNTIFS($B$8:$B$5007,B971,$A$8:$A$5007,"مصروف",$I$8:$I$5007,"&lt;&gt;مرفوض",$K$8:$K$5007,"&lt;&gt;نعم")&amp;" مصروف غير مسوى",IF(L971="تمت التسوية",IF(P971=0,"✔ متوازنة وتمت التسوية","✔ تمت التسوية – متبقي "&amp;TEXT(P971,"#,##0")),IF(P971&gt;0,"متبقي "&amp;TEXT(P971,"#,##0"),"✔ متوازنة"))))),IF(R971=0,"⚠ أضف سطر عهدة أولًا",IF(OR(C971="",N(G971)=0),"⚠ أكمل التاريخ والقيمة",IF(S971="","⚠ التاريخ خارج السنة المالية",IF(H971="","⚠ اختر بند الموازنة",IF(I971="مرفوض","✖ مرفوض من المدير",IF(I971&lt;&gt;"موافق","⏳ بانتظار موافقة المدير",IF(K971&lt;&gt;"نعم","⚠ غير مسوى مع الحسابات","✔ معتمد ومسوى")))))))))</f>
        <v/>
      </c>
      <c r="R971">
        <f>N(R970)+IF(A971="عهدة",1,0)</f>
        <v/>
      </c>
      <c r="S971">
        <f>IF(C971="","",IF(AND(C971&gt;=DATE(2026,9,1),C971&lt;=DATE(2027,8,31)),(YEAR(C971)-2026)*12+MONTH(C971)-8,""))</f>
        <v/>
      </c>
      <c r="T971">
        <f>IF(AND(A971="مصروف",R971&gt;0,I971="موافق",S971&lt;&gt;"",H971&lt;&gt;""),N(G971),0)</f>
        <v/>
      </c>
    </row>
    <row r="972">
      <c r="A972" s="19" t="n"/>
      <c r="B972" s="20">
        <f>IF(A972="","",IF(R972=0,"⚠ أضف سطر عهدة أولًا","BDR-"&amp;TEXT(R972,"000")))</f>
        <v/>
      </c>
      <c r="C972" s="21" t="n"/>
      <c r="D972" s="20">
        <f>IF(C972="","",IF(S972="","خارج السنة المالية",INDEX(القوائم!$D$2:$D$13,S972)))</f>
        <v/>
      </c>
      <c r="E972" s="22" t="n"/>
      <c r="F972" s="23" t="n"/>
      <c r="G972" s="23" t="n"/>
      <c r="H972" s="22" t="n"/>
      <c r="I972" s="19" t="n"/>
      <c r="J972" s="21" t="n"/>
      <c r="K972" s="19" t="n"/>
      <c r="L972" s="19" t="n"/>
      <c r="M972" s="21" t="n"/>
      <c r="N972" s="22" t="n"/>
      <c r="O972" s="24">
        <f>IF(A972&lt;&gt;"عهدة","",SUMIFS($G$8:$G$5007,$B$8:$B$5007,B972,$A$8:$A$5007,"مصروف",$I$8:$I$5007,"&lt;&gt;مرفوض"))</f>
        <v/>
      </c>
      <c r="P972" s="25">
        <f>IF(A972&lt;&gt;"عهدة","",N(F972)-O972)</f>
        <v/>
      </c>
      <c r="Q972" s="26">
        <f>IF(A972="","",IF(A972="عهدة",IF(N(F972)=0,"⚠ أدخل قيمة العهدة",IF(P972&lt;0,"⛔ عجز / زيادة مصروفات "&amp;TEXT(-P972,"#,##0"),IF(COUNTIFS($B$8:$B$5007,B972,$A$8:$A$5007,"مصروف",$I$8:$I$5007,"&lt;&gt;مرفوض",$K$8:$K$5007,"&lt;&gt;نعم")&gt;0,"⚠ "&amp;COUNTIFS($B$8:$B$5007,B972,$A$8:$A$5007,"مصروف",$I$8:$I$5007,"&lt;&gt;مرفوض",$K$8:$K$5007,"&lt;&gt;نعم")&amp;" مصروف غير مسوى",IF(L972="تمت التسوية",IF(P972=0,"✔ متوازنة وتمت التسوية","✔ تمت التسوية – متبقي "&amp;TEXT(P972,"#,##0")),IF(P972&gt;0,"متبقي "&amp;TEXT(P972,"#,##0"),"✔ متوازنة"))))),IF(R972=0,"⚠ أضف سطر عهدة أولًا",IF(OR(C972="",N(G972)=0),"⚠ أكمل التاريخ والقيمة",IF(S972="","⚠ التاريخ خارج السنة المالية",IF(H972="","⚠ اختر بند الموازنة",IF(I972="مرفوض","✖ مرفوض من المدير",IF(I972&lt;&gt;"موافق","⏳ بانتظار موافقة المدير",IF(K972&lt;&gt;"نعم","⚠ غير مسوى مع الحسابات","✔ معتمد ومسوى")))))))))</f>
        <v/>
      </c>
      <c r="R972">
        <f>N(R971)+IF(A972="عهدة",1,0)</f>
        <v/>
      </c>
      <c r="S972">
        <f>IF(C972="","",IF(AND(C972&gt;=DATE(2026,9,1),C972&lt;=DATE(2027,8,31)),(YEAR(C972)-2026)*12+MONTH(C972)-8,""))</f>
        <v/>
      </c>
      <c r="T972">
        <f>IF(AND(A972="مصروف",R972&gt;0,I972="موافق",S972&lt;&gt;"",H972&lt;&gt;""),N(G972),0)</f>
        <v/>
      </c>
    </row>
    <row r="973">
      <c r="A973" s="19" t="n"/>
      <c r="B973" s="20">
        <f>IF(A973="","",IF(R973=0,"⚠ أضف سطر عهدة أولًا","BDR-"&amp;TEXT(R973,"000")))</f>
        <v/>
      </c>
      <c r="C973" s="21" t="n"/>
      <c r="D973" s="20">
        <f>IF(C973="","",IF(S973="","خارج السنة المالية",INDEX(القوائم!$D$2:$D$13,S973)))</f>
        <v/>
      </c>
      <c r="E973" s="22" t="n"/>
      <c r="F973" s="23" t="n"/>
      <c r="G973" s="23" t="n"/>
      <c r="H973" s="22" t="n"/>
      <c r="I973" s="19" t="n"/>
      <c r="J973" s="21" t="n"/>
      <c r="K973" s="19" t="n"/>
      <c r="L973" s="19" t="n"/>
      <c r="M973" s="21" t="n"/>
      <c r="N973" s="22" t="n"/>
      <c r="O973" s="24">
        <f>IF(A973&lt;&gt;"عهدة","",SUMIFS($G$8:$G$5007,$B$8:$B$5007,B973,$A$8:$A$5007,"مصروف",$I$8:$I$5007,"&lt;&gt;مرفوض"))</f>
        <v/>
      </c>
      <c r="P973" s="25">
        <f>IF(A973&lt;&gt;"عهدة","",N(F973)-O973)</f>
        <v/>
      </c>
      <c r="Q973" s="26">
        <f>IF(A973="","",IF(A973="عهدة",IF(N(F973)=0,"⚠ أدخل قيمة العهدة",IF(P973&lt;0,"⛔ عجز / زيادة مصروفات "&amp;TEXT(-P973,"#,##0"),IF(COUNTIFS($B$8:$B$5007,B973,$A$8:$A$5007,"مصروف",$I$8:$I$5007,"&lt;&gt;مرفوض",$K$8:$K$5007,"&lt;&gt;نعم")&gt;0,"⚠ "&amp;COUNTIFS($B$8:$B$5007,B973,$A$8:$A$5007,"مصروف",$I$8:$I$5007,"&lt;&gt;مرفوض",$K$8:$K$5007,"&lt;&gt;نعم")&amp;" مصروف غير مسوى",IF(L973="تمت التسوية",IF(P973=0,"✔ متوازنة وتمت التسوية","✔ تمت التسوية – متبقي "&amp;TEXT(P973,"#,##0")),IF(P973&gt;0,"متبقي "&amp;TEXT(P973,"#,##0"),"✔ متوازنة"))))),IF(R973=0,"⚠ أضف سطر عهدة أولًا",IF(OR(C973="",N(G973)=0),"⚠ أكمل التاريخ والقيمة",IF(S973="","⚠ التاريخ خارج السنة المالية",IF(H973="","⚠ اختر بند الموازنة",IF(I973="مرفوض","✖ مرفوض من المدير",IF(I973&lt;&gt;"موافق","⏳ بانتظار موافقة المدير",IF(K973&lt;&gt;"نعم","⚠ غير مسوى مع الحسابات","✔ معتمد ومسوى")))))))))</f>
        <v/>
      </c>
      <c r="R973">
        <f>N(R972)+IF(A973="عهدة",1,0)</f>
        <v/>
      </c>
      <c r="S973">
        <f>IF(C973="","",IF(AND(C973&gt;=DATE(2026,9,1),C973&lt;=DATE(2027,8,31)),(YEAR(C973)-2026)*12+MONTH(C973)-8,""))</f>
        <v/>
      </c>
      <c r="T973">
        <f>IF(AND(A973="مصروف",R973&gt;0,I973="موافق",S973&lt;&gt;"",H973&lt;&gt;""),N(G973),0)</f>
        <v/>
      </c>
    </row>
    <row r="974">
      <c r="A974" s="19" t="n"/>
      <c r="B974" s="20">
        <f>IF(A974="","",IF(R974=0,"⚠ أضف سطر عهدة أولًا","BDR-"&amp;TEXT(R974,"000")))</f>
        <v/>
      </c>
      <c r="C974" s="21" t="n"/>
      <c r="D974" s="20">
        <f>IF(C974="","",IF(S974="","خارج السنة المالية",INDEX(القوائم!$D$2:$D$13,S974)))</f>
        <v/>
      </c>
      <c r="E974" s="22" t="n"/>
      <c r="F974" s="23" t="n"/>
      <c r="G974" s="23" t="n"/>
      <c r="H974" s="22" t="n"/>
      <c r="I974" s="19" t="n"/>
      <c r="J974" s="21" t="n"/>
      <c r="K974" s="19" t="n"/>
      <c r="L974" s="19" t="n"/>
      <c r="M974" s="21" t="n"/>
      <c r="N974" s="22" t="n"/>
      <c r="O974" s="24">
        <f>IF(A974&lt;&gt;"عهدة","",SUMIFS($G$8:$G$5007,$B$8:$B$5007,B974,$A$8:$A$5007,"مصروف",$I$8:$I$5007,"&lt;&gt;مرفوض"))</f>
        <v/>
      </c>
      <c r="P974" s="25">
        <f>IF(A974&lt;&gt;"عهدة","",N(F974)-O974)</f>
        <v/>
      </c>
      <c r="Q974" s="26">
        <f>IF(A974="","",IF(A974="عهدة",IF(N(F974)=0,"⚠ أدخل قيمة العهدة",IF(P974&lt;0,"⛔ عجز / زيادة مصروفات "&amp;TEXT(-P974,"#,##0"),IF(COUNTIFS($B$8:$B$5007,B974,$A$8:$A$5007,"مصروف",$I$8:$I$5007,"&lt;&gt;مرفوض",$K$8:$K$5007,"&lt;&gt;نعم")&gt;0,"⚠ "&amp;COUNTIFS($B$8:$B$5007,B974,$A$8:$A$5007,"مصروف",$I$8:$I$5007,"&lt;&gt;مرفوض",$K$8:$K$5007,"&lt;&gt;نعم")&amp;" مصروف غير مسوى",IF(L974="تمت التسوية",IF(P974=0,"✔ متوازنة وتمت التسوية","✔ تمت التسوية – متبقي "&amp;TEXT(P974,"#,##0")),IF(P974&gt;0,"متبقي "&amp;TEXT(P974,"#,##0"),"✔ متوازنة"))))),IF(R974=0,"⚠ أضف سطر عهدة أولًا",IF(OR(C974="",N(G974)=0),"⚠ أكمل التاريخ والقيمة",IF(S974="","⚠ التاريخ خارج السنة المالية",IF(H974="","⚠ اختر بند الموازنة",IF(I974="مرفوض","✖ مرفوض من المدير",IF(I974&lt;&gt;"موافق","⏳ بانتظار موافقة المدير",IF(K974&lt;&gt;"نعم","⚠ غير مسوى مع الحسابات","✔ معتمد ومسوى")))))))))</f>
        <v/>
      </c>
      <c r="R974">
        <f>N(R973)+IF(A974="عهدة",1,0)</f>
        <v/>
      </c>
      <c r="S974">
        <f>IF(C974="","",IF(AND(C974&gt;=DATE(2026,9,1),C974&lt;=DATE(2027,8,31)),(YEAR(C974)-2026)*12+MONTH(C974)-8,""))</f>
        <v/>
      </c>
      <c r="T974">
        <f>IF(AND(A974="مصروف",R974&gt;0,I974="موافق",S974&lt;&gt;"",H974&lt;&gt;""),N(G974),0)</f>
        <v/>
      </c>
    </row>
    <row r="975">
      <c r="A975" s="19" t="n"/>
      <c r="B975" s="20">
        <f>IF(A975="","",IF(R975=0,"⚠ أضف سطر عهدة أولًا","BDR-"&amp;TEXT(R975,"000")))</f>
        <v/>
      </c>
      <c r="C975" s="21" t="n"/>
      <c r="D975" s="20">
        <f>IF(C975="","",IF(S975="","خارج السنة المالية",INDEX(القوائم!$D$2:$D$13,S975)))</f>
        <v/>
      </c>
      <c r="E975" s="22" t="n"/>
      <c r="F975" s="23" t="n"/>
      <c r="G975" s="23" t="n"/>
      <c r="H975" s="22" t="n"/>
      <c r="I975" s="19" t="n"/>
      <c r="J975" s="21" t="n"/>
      <c r="K975" s="19" t="n"/>
      <c r="L975" s="19" t="n"/>
      <c r="M975" s="21" t="n"/>
      <c r="N975" s="22" t="n"/>
      <c r="O975" s="24">
        <f>IF(A975&lt;&gt;"عهدة","",SUMIFS($G$8:$G$5007,$B$8:$B$5007,B975,$A$8:$A$5007,"مصروف",$I$8:$I$5007,"&lt;&gt;مرفوض"))</f>
        <v/>
      </c>
      <c r="P975" s="25">
        <f>IF(A975&lt;&gt;"عهدة","",N(F975)-O975)</f>
        <v/>
      </c>
      <c r="Q975" s="26">
        <f>IF(A975="","",IF(A975="عهدة",IF(N(F975)=0,"⚠ أدخل قيمة العهدة",IF(P975&lt;0,"⛔ عجز / زيادة مصروفات "&amp;TEXT(-P975,"#,##0"),IF(COUNTIFS($B$8:$B$5007,B975,$A$8:$A$5007,"مصروف",$I$8:$I$5007,"&lt;&gt;مرفوض",$K$8:$K$5007,"&lt;&gt;نعم")&gt;0,"⚠ "&amp;COUNTIFS($B$8:$B$5007,B975,$A$8:$A$5007,"مصروف",$I$8:$I$5007,"&lt;&gt;مرفوض",$K$8:$K$5007,"&lt;&gt;نعم")&amp;" مصروف غير مسوى",IF(L975="تمت التسوية",IF(P975=0,"✔ متوازنة وتمت التسوية","✔ تمت التسوية – متبقي "&amp;TEXT(P975,"#,##0")),IF(P975&gt;0,"متبقي "&amp;TEXT(P975,"#,##0"),"✔ متوازنة"))))),IF(R975=0,"⚠ أضف سطر عهدة أولًا",IF(OR(C975="",N(G975)=0),"⚠ أكمل التاريخ والقيمة",IF(S975="","⚠ التاريخ خارج السنة المالية",IF(H975="","⚠ اختر بند الموازنة",IF(I975="مرفوض","✖ مرفوض من المدير",IF(I975&lt;&gt;"موافق","⏳ بانتظار موافقة المدير",IF(K975&lt;&gt;"نعم","⚠ غير مسوى مع الحسابات","✔ معتمد ومسوى")))))))))</f>
        <v/>
      </c>
      <c r="R975">
        <f>N(R974)+IF(A975="عهدة",1,0)</f>
        <v/>
      </c>
      <c r="S975">
        <f>IF(C975="","",IF(AND(C975&gt;=DATE(2026,9,1),C975&lt;=DATE(2027,8,31)),(YEAR(C975)-2026)*12+MONTH(C975)-8,""))</f>
        <v/>
      </c>
      <c r="T975">
        <f>IF(AND(A975="مصروف",R975&gt;0,I975="موافق",S975&lt;&gt;"",H975&lt;&gt;""),N(G975),0)</f>
        <v/>
      </c>
    </row>
    <row r="976">
      <c r="A976" s="19" t="n"/>
      <c r="B976" s="20">
        <f>IF(A976="","",IF(R976=0,"⚠ أضف سطر عهدة أولًا","BDR-"&amp;TEXT(R976,"000")))</f>
        <v/>
      </c>
      <c r="C976" s="21" t="n"/>
      <c r="D976" s="20">
        <f>IF(C976="","",IF(S976="","خارج السنة المالية",INDEX(القوائم!$D$2:$D$13,S976)))</f>
        <v/>
      </c>
      <c r="E976" s="22" t="n"/>
      <c r="F976" s="23" t="n"/>
      <c r="G976" s="23" t="n"/>
      <c r="H976" s="22" t="n"/>
      <c r="I976" s="19" t="n"/>
      <c r="J976" s="21" t="n"/>
      <c r="K976" s="19" t="n"/>
      <c r="L976" s="19" t="n"/>
      <c r="M976" s="21" t="n"/>
      <c r="N976" s="22" t="n"/>
      <c r="O976" s="24">
        <f>IF(A976&lt;&gt;"عهدة","",SUMIFS($G$8:$G$5007,$B$8:$B$5007,B976,$A$8:$A$5007,"مصروف",$I$8:$I$5007,"&lt;&gt;مرفوض"))</f>
        <v/>
      </c>
      <c r="P976" s="25">
        <f>IF(A976&lt;&gt;"عهدة","",N(F976)-O976)</f>
        <v/>
      </c>
      <c r="Q976" s="26">
        <f>IF(A976="","",IF(A976="عهدة",IF(N(F976)=0,"⚠ أدخل قيمة العهدة",IF(P976&lt;0,"⛔ عجز / زيادة مصروفات "&amp;TEXT(-P976,"#,##0"),IF(COUNTIFS($B$8:$B$5007,B976,$A$8:$A$5007,"مصروف",$I$8:$I$5007,"&lt;&gt;مرفوض",$K$8:$K$5007,"&lt;&gt;نعم")&gt;0,"⚠ "&amp;COUNTIFS($B$8:$B$5007,B976,$A$8:$A$5007,"مصروف",$I$8:$I$5007,"&lt;&gt;مرفوض",$K$8:$K$5007,"&lt;&gt;نعم")&amp;" مصروف غير مسوى",IF(L976="تمت التسوية",IF(P976=0,"✔ متوازنة وتمت التسوية","✔ تمت التسوية – متبقي "&amp;TEXT(P976,"#,##0")),IF(P976&gt;0,"متبقي "&amp;TEXT(P976,"#,##0"),"✔ متوازنة"))))),IF(R976=0,"⚠ أضف سطر عهدة أولًا",IF(OR(C976="",N(G976)=0),"⚠ أكمل التاريخ والقيمة",IF(S976="","⚠ التاريخ خارج السنة المالية",IF(H976="","⚠ اختر بند الموازنة",IF(I976="مرفوض","✖ مرفوض من المدير",IF(I976&lt;&gt;"موافق","⏳ بانتظار موافقة المدير",IF(K976&lt;&gt;"نعم","⚠ غير مسوى مع الحسابات","✔ معتمد ومسوى")))))))))</f>
        <v/>
      </c>
      <c r="R976">
        <f>N(R975)+IF(A976="عهدة",1,0)</f>
        <v/>
      </c>
      <c r="S976">
        <f>IF(C976="","",IF(AND(C976&gt;=DATE(2026,9,1),C976&lt;=DATE(2027,8,31)),(YEAR(C976)-2026)*12+MONTH(C976)-8,""))</f>
        <v/>
      </c>
      <c r="T976">
        <f>IF(AND(A976="مصروف",R976&gt;0,I976="موافق",S976&lt;&gt;"",H976&lt;&gt;""),N(G976),0)</f>
        <v/>
      </c>
    </row>
    <row r="977">
      <c r="A977" s="19" t="n"/>
      <c r="B977" s="20">
        <f>IF(A977="","",IF(R977=0,"⚠ أضف سطر عهدة أولًا","BDR-"&amp;TEXT(R977,"000")))</f>
        <v/>
      </c>
      <c r="C977" s="21" t="n"/>
      <c r="D977" s="20">
        <f>IF(C977="","",IF(S977="","خارج السنة المالية",INDEX(القوائم!$D$2:$D$13,S977)))</f>
        <v/>
      </c>
      <c r="E977" s="22" t="n"/>
      <c r="F977" s="23" t="n"/>
      <c r="G977" s="23" t="n"/>
      <c r="H977" s="22" t="n"/>
      <c r="I977" s="19" t="n"/>
      <c r="J977" s="21" t="n"/>
      <c r="K977" s="19" t="n"/>
      <c r="L977" s="19" t="n"/>
      <c r="M977" s="21" t="n"/>
      <c r="N977" s="22" t="n"/>
      <c r="O977" s="24">
        <f>IF(A977&lt;&gt;"عهدة","",SUMIFS($G$8:$G$5007,$B$8:$B$5007,B977,$A$8:$A$5007,"مصروف",$I$8:$I$5007,"&lt;&gt;مرفوض"))</f>
        <v/>
      </c>
      <c r="P977" s="25">
        <f>IF(A977&lt;&gt;"عهدة","",N(F977)-O977)</f>
        <v/>
      </c>
      <c r="Q977" s="26">
        <f>IF(A977="","",IF(A977="عهدة",IF(N(F977)=0,"⚠ أدخل قيمة العهدة",IF(P977&lt;0,"⛔ عجز / زيادة مصروفات "&amp;TEXT(-P977,"#,##0"),IF(COUNTIFS($B$8:$B$5007,B977,$A$8:$A$5007,"مصروف",$I$8:$I$5007,"&lt;&gt;مرفوض",$K$8:$K$5007,"&lt;&gt;نعم")&gt;0,"⚠ "&amp;COUNTIFS($B$8:$B$5007,B977,$A$8:$A$5007,"مصروف",$I$8:$I$5007,"&lt;&gt;مرفوض",$K$8:$K$5007,"&lt;&gt;نعم")&amp;" مصروف غير مسوى",IF(L977="تمت التسوية",IF(P977=0,"✔ متوازنة وتمت التسوية","✔ تمت التسوية – متبقي "&amp;TEXT(P977,"#,##0")),IF(P977&gt;0,"متبقي "&amp;TEXT(P977,"#,##0"),"✔ متوازنة"))))),IF(R977=0,"⚠ أضف سطر عهدة أولًا",IF(OR(C977="",N(G977)=0),"⚠ أكمل التاريخ والقيمة",IF(S977="","⚠ التاريخ خارج السنة المالية",IF(H977="","⚠ اختر بند الموازنة",IF(I977="مرفوض","✖ مرفوض من المدير",IF(I977&lt;&gt;"موافق","⏳ بانتظار موافقة المدير",IF(K977&lt;&gt;"نعم","⚠ غير مسوى مع الحسابات","✔ معتمد ومسوى")))))))))</f>
        <v/>
      </c>
      <c r="R977">
        <f>N(R976)+IF(A977="عهدة",1,0)</f>
        <v/>
      </c>
      <c r="S977">
        <f>IF(C977="","",IF(AND(C977&gt;=DATE(2026,9,1),C977&lt;=DATE(2027,8,31)),(YEAR(C977)-2026)*12+MONTH(C977)-8,""))</f>
        <v/>
      </c>
      <c r="T977">
        <f>IF(AND(A977="مصروف",R977&gt;0,I977="موافق",S977&lt;&gt;"",H977&lt;&gt;""),N(G977),0)</f>
        <v/>
      </c>
    </row>
    <row r="978">
      <c r="A978" s="19" t="n"/>
      <c r="B978" s="20">
        <f>IF(A978="","",IF(R978=0,"⚠ أضف سطر عهدة أولًا","BDR-"&amp;TEXT(R978,"000")))</f>
        <v/>
      </c>
      <c r="C978" s="21" t="n"/>
      <c r="D978" s="20">
        <f>IF(C978="","",IF(S978="","خارج السنة المالية",INDEX(القوائم!$D$2:$D$13,S978)))</f>
        <v/>
      </c>
      <c r="E978" s="22" t="n"/>
      <c r="F978" s="23" t="n"/>
      <c r="G978" s="23" t="n"/>
      <c r="H978" s="22" t="n"/>
      <c r="I978" s="19" t="n"/>
      <c r="J978" s="21" t="n"/>
      <c r="K978" s="19" t="n"/>
      <c r="L978" s="19" t="n"/>
      <c r="M978" s="21" t="n"/>
      <c r="N978" s="22" t="n"/>
      <c r="O978" s="24">
        <f>IF(A978&lt;&gt;"عهدة","",SUMIFS($G$8:$G$5007,$B$8:$B$5007,B978,$A$8:$A$5007,"مصروف",$I$8:$I$5007,"&lt;&gt;مرفوض"))</f>
        <v/>
      </c>
      <c r="P978" s="25">
        <f>IF(A978&lt;&gt;"عهدة","",N(F978)-O978)</f>
        <v/>
      </c>
      <c r="Q978" s="26">
        <f>IF(A978="","",IF(A978="عهدة",IF(N(F978)=0,"⚠ أدخل قيمة العهدة",IF(P978&lt;0,"⛔ عجز / زيادة مصروفات "&amp;TEXT(-P978,"#,##0"),IF(COUNTIFS($B$8:$B$5007,B978,$A$8:$A$5007,"مصروف",$I$8:$I$5007,"&lt;&gt;مرفوض",$K$8:$K$5007,"&lt;&gt;نعم")&gt;0,"⚠ "&amp;COUNTIFS($B$8:$B$5007,B978,$A$8:$A$5007,"مصروف",$I$8:$I$5007,"&lt;&gt;مرفوض",$K$8:$K$5007,"&lt;&gt;نعم")&amp;" مصروف غير مسوى",IF(L978="تمت التسوية",IF(P978=0,"✔ متوازنة وتمت التسوية","✔ تمت التسوية – متبقي "&amp;TEXT(P978,"#,##0")),IF(P978&gt;0,"متبقي "&amp;TEXT(P978,"#,##0"),"✔ متوازنة"))))),IF(R978=0,"⚠ أضف سطر عهدة أولًا",IF(OR(C978="",N(G978)=0),"⚠ أكمل التاريخ والقيمة",IF(S978="","⚠ التاريخ خارج السنة المالية",IF(H978="","⚠ اختر بند الموازنة",IF(I978="مرفوض","✖ مرفوض من المدير",IF(I978&lt;&gt;"موافق","⏳ بانتظار موافقة المدير",IF(K978&lt;&gt;"نعم","⚠ غير مسوى مع الحسابات","✔ معتمد ومسوى")))))))))</f>
        <v/>
      </c>
      <c r="R978">
        <f>N(R977)+IF(A978="عهدة",1,0)</f>
        <v/>
      </c>
      <c r="S978">
        <f>IF(C978="","",IF(AND(C978&gt;=DATE(2026,9,1),C978&lt;=DATE(2027,8,31)),(YEAR(C978)-2026)*12+MONTH(C978)-8,""))</f>
        <v/>
      </c>
      <c r="T978">
        <f>IF(AND(A978="مصروف",R978&gt;0,I978="موافق",S978&lt;&gt;"",H978&lt;&gt;""),N(G978),0)</f>
        <v/>
      </c>
    </row>
    <row r="979">
      <c r="A979" s="19" t="n"/>
      <c r="B979" s="20">
        <f>IF(A979="","",IF(R979=0,"⚠ أضف سطر عهدة أولًا","BDR-"&amp;TEXT(R979,"000")))</f>
        <v/>
      </c>
      <c r="C979" s="21" t="n"/>
      <c r="D979" s="20">
        <f>IF(C979="","",IF(S979="","خارج السنة المالية",INDEX(القوائم!$D$2:$D$13,S979)))</f>
        <v/>
      </c>
      <c r="E979" s="22" t="n"/>
      <c r="F979" s="23" t="n"/>
      <c r="G979" s="23" t="n"/>
      <c r="H979" s="22" t="n"/>
      <c r="I979" s="19" t="n"/>
      <c r="J979" s="21" t="n"/>
      <c r="K979" s="19" t="n"/>
      <c r="L979" s="19" t="n"/>
      <c r="M979" s="21" t="n"/>
      <c r="N979" s="22" t="n"/>
      <c r="O979" s="24">
        <f>IF(A979&lt;&gt;"عهدة","",SUMIFS($G$8:$G$5007,$B$8:$B$5007,B979,$A$8:$A$5007,"مصروف",$I$8:$I$5007,"&lt;&gt;مرفوض"))</f>
        <v/>
      </c>
      <c r="P979" s="25">
        <f>IF(A979&lt;&gt;"عهدة","",N(F979)-O979)</f>
        <v/>
      </c>
      <c r="Q979" s="26">
        <f>IF(A979="","",IF(A979="عهدة",IF(N(F979)=0,"⚠ أدخل قيمة العهدة",IF(P979&lt;0,"⛔ عجز / زيادة مصروفات "&amp;TEXT(-P979,"#,##0"),IF(COUNTIFS($B$8:$B$5007,B979,$A$8:$A$5007,"مصروف",$I$8:$I$5007,"&lt;&gt;مرفوض",$K$8:$K$5007,"&lt;&gt;نعم")&gt;0,"⚠ "&amp;COUNTIFS($B$8:$B$5007,B979,$A$8:$A$5007,"مصروف",$I$8:$I$5007,"&lt;&gt;مرفوض",$K$8:$K$5007,"&lt;&gt;نعم")&amp;" مصروف غير مسوى",IF(L979="تمت التسوية",IF(P979=0,"✔ متوازنة وتمت التسوية","✔ تمت التسوية – متبقي "&amp;TEXT(P979,"#,##0")),IF(P979&gt;0,"متبقي "&amp;TEXT(P979,"#,##0"),"✔ متوازنة"))))),IF(R979=0,"⚠ أضف سطر عهدة أولًا",IF(OR(C979="",N(G979)=0),"⚠ أكمل التاريخ والقيمة",IF(S979="","⚠ التاريخ خارج السنة المالية",IF(H979="","⚠ اختر بند الموازنة",IF(I979="مرفوض","✖ مرفوض من المدير",IF(I979&lt;&gt;"موافق","⏳ بانتظار موافقة المدير",IF(K979&lt;&gt;"نعم","⚠ غير مسوى مع الحسابات","✔ معتمد ومسوى")))))))))</f>
        <v/>
      </c>
      <c r="R979">
        <f>N(R978)+IF(A979="عهدة",1,0)</f>
        <v/>
      </c>
      <c r="S979">
        <f>IF(C979="","",IF(AND(C979&gt;=DATE(2026,9,1),C979&lt;=DATE(2027,8,31)),(YEAR(C979)-2026)*12+MONTH(C979)-8,""))</f>
        <v/>
      </c>
      <c r="T979">
        <f>IF(AND(A979="مصروف",R979&gt;0,I979="موافق",S979&lt;&gt;"",H979&lt;&gt;""),N(G979),0)</f>
        <v/>
      </c>
    </row>
    <row r="980">
      <c r="A980" s="19" t="n"/>
      <c r="B980" s="20">
        <f>IF(A980="","",IF(R980=0,"⚠ أضف سطر عهدة أولًا","BDR-"&amp;TEXT(R980,"000")))</f>
        <v/>
      </c>
      <c r="C980" s="21" t="n"/>
      <c r="D980" s="20">
        <f>IF(C980="","",IF(S980="","خارج السنة المالية",INDEX(القوائم!$D$2:$D$13,S980)))</f>
        <v/>
      </c>
      <c r="E980" s="22" t="n"/>
      <c r="F980" s="23" t="n"/>
      <c r="G980" s="23" t="n"/>
      <c r="H980" s="22" t="n"/>
      <c r="I980" s="19" t="n"/>
      <c r="J980" s="21" t="n"/>
      <c r="K980" s="19" t="n"/>
      <c r="L980" s="19" t="n"/>
      <c r="M980" s="21" t="n"/>
      <c r="N980" s="22" t="n"/>
      <c r="O980" s="24">
        <f>IF(A980&lt;&gt;"عهدة","",SUMIFS($G$8:$G$5007,$B$8:$B$5007,B980,$A$8:$A$5007,"مصروف",$I$8:$I$5007,"&lt;&gt;مرفوض"))</f>
        <v/>
      </c>
      <c r="P980" s="25">
        <f>IF(A980&lt;&gt;"عهدة","",N(F980)-O980)</f>
        <v/>
      </c>
      <c r="Q980" s="26">
        <f>IF(A980="","",IF(A980="عهدة",IF(N(F980)=0,"⚠ أدخل قيمة العهدة",IF(P980&lt;0,"⛔ عجز / زيادة مصروفات "&amp;TEXT(-P980,"#,##0"),IF(COUNTIFS($B$8:$B$5007,B980,$A$8:$A$5007,"مصروف",$I$8:$I$5007,"&lt;&gt;مرفوض",$K$8:$K$5007,"&lt;&gt;نعم")&gt;0,"⚠ "&amp;COUNTIFS($B$8:$B$5007,B980,$A$8:$A$5007,"مصروف",$I$8:$I$5007,"&lt;&gt;مرفوض",$K$8:$K$5007,"&lt;&gt;نعم")&amp;" مصروف غير مسوى",IF(L980="تمت التسوية",IF(P980=0,"✔ متوازنة وتمت التسوية","✔ تمت التسوية – متبقي "&amp;TEXT(P980,"#,##0")),IF(P980&gt;0,"متبقي "&amp;TEXT(P980,"#,##0"),"✔ متوازنة"))))),IF(R980=0,"⚠ أضف سطر عهدة أولًا",IF(OR(C980="",N(G980)=0),"⚠ أكمل التاريخ والقيمة",IF(S980="","⚠ التاريخ خارج السنة المالية",IF(H980="","⚠ اختر بند الموازنة",IF(I980="مرفوض","✖ مرفوض من المدير",IF(I980&lt;&gt;"موافق","⏳ بانتظار موافقة المدير",IF(K980&lt;&gt;"نعم","⚠ غير مسوى مع الحسابات","✔ معتمد ومسوى")))))))))</f>
        <v/>
      </c>
      <c r="R980">
        <f>N(R979)+IF(A980="عهدة",1,0)</f>
        <v/>
      </c>
      <c r="S980">
        <f>IF(C980="","",IF(AND(C980&gt;=DATE(2026,9,1),C980&lt;=DATE(2027,8,31)),(YEAR(C980)-2026)*12+MONTH(C980)-8,""))</f>
        <v/>
      </c>
      <c r="T980">
        <f>IF(AND(A980="مصروف",R980&gt;0,I980="موافق",S980&lt;&gt;"",H980&lt;&gt;""),N(G980),0)</f>
        <v/>
      </c>
    </row>
    <row r="981">
      <c r="A981" s="19" t="n"/>
      <c r="B981" s="20">
        <f>IF(A981="","",IF(R981=0,"⚠ أضف سطر عهدة أولًا","BDR-"&amp;TEXT(R981,"000")))</f>
        <v/>
      </c>
      <c r="C981" s="21" t="n"/>
      <c r="D981" s="20">
        <f>IF(C981="","",IF(S981="","خارج السنة المالية",INDEX(القوائم!$D$2:$D$13,S981)))</f>
        <v/>
      </c>
      <c r="E981" s="22" t="n"/>
      <c r="F981" s="23" t="n"/>
      <c r="G981" s="23" t="n"/>
      <c r="H981" s="22" t="n"/>
      <c r="I981" s="19" t="n"/>
      <c r="J981" s="21" t="n"/>
      <c r="K981" s="19" t="n"/>
      <c r="L981" s="19" t="n"/>
      <c r="M981" s="21" t="n"/>
      <c r="N981" s="22" t="n"/>
      <c r="O981" s="24">
        <f>IF(A981&lt;&gt;"عهدة","",SUMIFS($G$8:$G$5007,$B$8:$B$5007,B981,$A$8:$A$5007,"مصروف",$I$8:$I$5007,"&lt;&gt;مرفوض"))</f>
        <v/>
      </c>
      <c r="P981" s="25">
        <f>IF(A981&lt;&gt;"عهدة","",N(F981)-O981)</f>
        <v/>
      </c>
      <c r="Q981" s="26">
        <f>IF(A981="","",IF(A981="عهدة",IF(N(F981)=0,"⚠ أدخل قيمة العهدة",IF(P981&lt;0,"⛔ عجز / زيادة مصروفات "&amp;TEXT(-P981,"#,##0"),IF(COUNTIFS($B$8:$B$5007,B981,$A$8:$A$5007,"مصروف",$I$8:$I$5007,"&lt;&gt;مرفوض",$K$8:$K$5007,"&lt;&gt;نعم")&gt;0,"⚠ "&amp;COUNTIFS($B$8:$B$5007,B981,$A$8:$A$5007,"مصروف",$I$8:$I$5007,"&lt;&gt;مرفوض",$K$8:$K$5007,"&lt;&gt;نعم")&amp;" مصروف غير مسوى",IF(L981="تمت التسوية",IF(P981=0,"✔ متوازنة وتمت التسوية","✔ تمت التسوية – متبقي "&amp;TEXT(P981,"#,##0")),IF(P981&gt;0,"متبقي "&amp;TEXT(P981,"#,##0"),"✔ متوازنة"))))),IF(R981=0,"⚠ أضف سطر عهدة أولًا",IF(OR(C981="",N(G981)=0),"⚠ أكمل التاريخ والقيمة",IF(S981="","⚠ التاريخ خارج السنة المالية",IF(H981="","⚠ اختر بند الموازنة",IF(I981="مرفوض","✖ مرفوض من المدير",IF(I981&lt;&gt;"موافق","⏳ بانتظار موافقة المدير",IF(K981&lt;&gt;"نعم","⚠ غير مسوى مع الحسابات","✔ معتمد ومسوى")))))))))</f>
        <v/>
      </c>
      <c r="R981">
        <f>N(R980)+IF(A981="عهدة",1,0)</f>
        <v/>
      </c>
      <c r="S981">
        <f>IF(C981="","",IF(AND(C981&gt;=DATE(2026,9,1),C981&lt;=DATE(2027,8,31)),(YEAR(C981)-2026)*12+MONTH(C981)-8,""))</f>
        <v/>
      </c>
      <c r="T981">
        <f>IF(AND(A981="مصروف",R981&gt;0,I981="موافق",S981&lt;&gt;"",H981&lt;&gt;""),N(G981),0)</f>
        <v/>
      </c>
    </row>
    <row r="982">
      <c r="A982" s="19" t="n"/>
      <c r="B982" s="20">
        <f>IF(A982="","",IF(R982=0,"⚠ أضف سطر عهدة أولًا","BDR-"&amp;TEXT(R982,"000")))</f>
        <v/>
      </c>
      <c r="C982" s="21" t="n"/>
      <c r="D982" s="20">
        <f>IF(C982="","",IF(S982="","خارج السنة المالية",INDEX(القوائم!$D$2:$D$13,S982)))</f>
        <v/>
      </c>
      <c r="E982" s="22" t="n"/>
      <c r="F982" s="23" t="n"/>
      <c r="G982" s="23" t="n"/>
      <c r="H982" s="22" t="n"/>
      <c r="I982" s="19" t="n"/>
      <c r="J982" s="21" t="n"/>
      <c r="K982" s="19" t="n"/>
      <c r="L982" s="19" t="n"/>
      <c r="M982" s="21" t="n"/>
      <c r="N982" s="22" t="n"/>
      <c r="O982" s="24">
        <f>IF(A982&lt;&gt;"عهدة","",SUMIFS($G$8:$G$5007,$B$8:$B$5007,B982,$A$8:$A$5007,"مصروف",$I$8:$I$5007,"&lt;&gt;مرفوض"))</f>
        <v/>
      </c>
      <c r="P982" s="25">
        <f>IF(A982&lt;&gt;"عهدة","",N(F982)-O982)</f>
        <v/>
      </c>
      <c r="Q982" s="26">
        <f>IF(A982="","",IF(A982="عهدة",IF(N(F982)=0,"⚠ أدخل قيمة العهدة",IF(P982&lt;0,"⛔ عجز / زيادة مصروفات "&amp;TEXT(-P982,"#,##0"),IF(COUNTIFS($B$8:$B$5007,B982,$A$8:$A$5007,"مصروف",$I$8:$I$5007,"&lt;&gt;مرفوض",$K$8:$K$5007,"&lt;&gt;نعم")&gt;0,"⚠ "&amp;COUNTIFS($B$8:$B$5007,B982,$A$8:$A$5007,"مصروف",$I$8:$I$5007,"&lt;&gt;مرفوض",$K$8:$K$5007,"&lt;&gt;نعم")&amp;" مصروف غير مسوى",IF(L982="تمت التسوية",IF(P982=0,"✔ متوازنة وتمت التسوية","✔ تمت التسوية – متبقي "&amp;TEXT(P982,"#,##0")),IF(P982&gt;0,"متبقي "&amp;TEXT(P982,"#,##0"),"✔ متوازنة"))))),IF(R982=0,"⚠ أضف سطر عهدة أولًا",IF(OR(C982="",N(G982)=0),"⚠ أكمل التاريخ والقيمة",IF(S982="","⚠ التاريخ خارج السنة المالية",IF(H982="","⚠ اختر بند الموازنة",IF(I982="مرفوض","✖ مرفوض من المدير",IF(I982&lt;&gt;"موافق","⏳ بانتظار موافقة المدير",IF(K982&lt;&gt;"نعم","⚠ غير مسوى مع الحسابات","✔ معتمد ومسوى")))))))))</f>
        <v/>
      </c>
      <c r="R982">
        <f>N(R981)+IF(A982="عهدة",1,0)</f>
        <v/>
      </c>
      <c r="S982">
        <f>IF(C982="","",IF(AND(C982&gt;=DATE(2026,9,1),C982&lt;=DATE(2027,8,31)),(YEAR(C982)-2026)*12+MONTH(C982)-8,""))</f>
        <v/>
      </c>
      <c r="T982">
        <f>IF(AND(A982="مصروف",R982&gt;0,I982="موافق",S982&lt;&gt;"",H982&lt;&gt;""),N(G982),0)</f>
        <v/>
      </c>
    </row>
    <row r="983">
      <c r="A983" s="19" t="n"/>
      <c r="B983" s="20">
        <f>IF(A983="","",IF(R983=0,"⚠ أضف سطر عهدة أولًا","BDR-"&amp;TEXT(R983,"000")))</f>
        <v/>
      </c>
      <c r="C983" s="21" t="n"/>
      <c r="D983" s="20">
        <f>IF(C983="","",IF(S983="","خارج السنة المالية",INDEX(القوائم!$D$2:$D$13,S983)))</f>
        <v/>
      </c>
      <c r="E983" s="22" t="n"/>
      <c r="F983" s="23" t="n"/>
      <c r="G983" s="23" t="n"/>
      <c r="H983" s="22" t="n"/>
      <c r="I983" s="19" t="n"/>
      <c r="J983" s="21" t="n"/>
      <c r="K983" s="19" t="n"/>
      <c r="L983" s="19" t="n"/>
      <c r="M983" s="21" t="n"/>
      <c r="N983" s="22" t="n"/>
      <c r="O983" s="24">
        <f>IF(A983&lt;&gt;"عهدة","",SUMIFS($G$8:$G$5007,$B$8:$B$5007,B983,$A$8:$A$5007,"مصروف",$I$8:$I$5007,"&lt;&gt;مرفوض"))</f>
        <v/>
      </c>
      <c r="P983" s="25">
        <f>IF(A983&lt;&gt;"عهدة","",N(F983)-O983)</f>
        <v/>
      </c>
      <c r="Q983" s="26">
        <f>IF(A983="","",IF(A983="عهدة",IF(N(F983)=0,"⚠ أدخل قيمة العهدة",IF(P983&lt;0,"⛔ عجز / زيادة مصروفات "&amp;TEXT(-P983,"#,##0"),IF(COUNTIFS($B$8:$B$5007,B983,$A$8:$A$5007,"مصروف",$I$8:$I$5007,"&lt;&gt;مرفوض",$K$8:$K$5007,"&lt;&gt;نعم")&gt;0,"⚠ "&amp;COUNTIFS($B$8:$B$5007,B983,$A$8:$A$5007,"مصروف",$I$8:$I$5007,"&lt;&gt;مرفوض",$K$8:$K$5007,"&lt;&gt;نعم")&amp;" مصروف غير مسوى",IF(L983="تمت التسوية",IF(P983=0,"✔ متوازنة وتمت التسوية","✔ تمت التسوية – متبقي "&amp;TEXT(P983,"#,##0")),IF(P983&gt;0,"متبقي "&amp;TEXT(P983,"#,##0"),"✔ متوازنة"))))),IF(R983=0,"⚠ أضف سطر عهدة أولًا",IF(OR(C983="",N(G983)=0),"⚠ أكمل التاريخ والقيمة",IF(S983="","⚠ التاريخ خارج السنة المالية",IF(H983="","⚠ اختر بند الموازنة",IF(I983="مرفوض","✖ مرفوض من المدير",IF(I983&lt;&gt;"موافق","⏳ بانتظار موافقة المدير",IF(K983&lt;&gt;"نعم","⚠ غير مسوى مع الحسابات","✔ معتمد ومسوى")))))))))</f>
        <v/>
      </c>
      <c r="R983">
        <f>N(R982)+IF(A983="عهدة",1,0)</f>
        <v/>
      </c>
      <c r="S983">
        <f>IF(C983="","",IF(AND(C983&gt;=DATE(2026,9,1),C983&lt;=DATE(2027,8,31)),(YEAR(C983)-2026)*12+MONTH(C983)-8,""))</f>
        <v/>
      </c>
      <c r="T983">
        <f>IF(AND(A983="مصروف",R983&gt;0,I983="موافق",S983&lt;&gt;"",H983&lt;&gt;""),N(G983),0)</f>
        <v/>
      </c>
    </row>
    <row r="984">
      <c r="A984" s="19" t="n"/>
      <c r="B984" s="20">
        <f>IF(A984="","",IF(R984=0,"⚠ أضف سطر عهدة أولًا","BDR-"&amp;TEXT(R984,"000")))</f>
        <v/>
      </c>
      <c r="C984" s="21" t="n"/>
      <c r="D984" s="20">
        <f>IF(C984="","",IF(S984="","خارج السنة المالية",INDEX(القوائم!$D$2:$D$13,S984)))</f>
        <v/>
      </c>
      <c r="E984" s="22" t="n"/>
      <c r="F984" s="23" t="n"/>
      <c r="G984" s="23" t="n"/>
      <c r="H984" s="22" t="n"/>
      <c r="I984" s="19" t="n"/>
      <c r="J984" s="21" t="n"/>
      <c r="K984" s="19" t="n"/>
      <c r="L984" s="19" t="n"/>
      <c r="M984" s="21" t="n"/>
      <c r="N984" s="22" t="n"/>
      <c r="O984" s="24">
        <f>IF(A984&lt;&gt;"عهدة","",SUMIFS($G$8:$G$5007,$B$8:$B$5007,B984,$A$8:$A$5007,"مصروف",$I$8:$I$5007,"&lt;&gt;مرفوض"))</f>
        <v/>
      </c>
      <c r="P984" s="25">
        <f>IF(A984&lt;&gt;"عهدة","",N(F984)-O984)</f>
        <v/>
      </c>
      <c r="Q984" s="26">
        <f>IF(A984="","",IF(A984="عهدة",IF(N(F984)=0,"⚠ أدخل قيمة العهدة",IF(P984&lt;0,"⛔ عجز / زيادة مصروفات "&amp;TEXT(-P984,"#,##0"),IF(COUNTIFS($B$8:$B$5007,B984,$A$8:$A$5007,"مصروف",$I$8:$I$5007,"&lt;&gt;مرفوض",$K$8:$K$5007,"&lt;&gt;نعم")&gt;0,"⚠ "&amp;COUNTIFS($B$8:$B$5007,B984,$A$8:$A$5007,"مصروف",$I$8:$I$5007,"&lt;&gt;مرفوض",$K$8:$K$5007,"&lt;&gt;نعم")&amp;" مصروف غير مسوى",IF(L984="تمت التسوية",IF(P984=0,"✔ متوازنة وتمت التسوية","✔ تمت التسوية – متبقي "&amp;TEXT(P984,"#,##0")),IF(P984&gt;0,"متبقي "&amp;TEXT(P984,"#,##0"),"✔ متوازنة"))))),IF(R984=0,"⚠ أضف سطر عهدة أولًا",IF(OR(C984="",N(G984)=0),"⚠ أكمل التاريخ والقيمة",IF(S984="","⚠ التاريخ خارج السنة المالية",IF(H984="","⚠ اختر بند الموازنة",IF(I984="مرفوض","✖ مرفوض من المدير",IF(I984&lt;&gt;"موافق","⏳ بانتظار موافقة المدير",IF(K984&lt;&gt;"نعم","⚠ غير مسوى مع الحسابات","✔ معتمد ومسوى")))))))))</f>
        <v/>
      </c>
      <c r="R984">
        <f>N(R983)+IF(A984="عهدة",1,0)</f>
        <v/>
      </c>
      <c r="S984">
        <f>IF(C984="","",IF(AND(C984&gt;=DATE(2026,9,1),C984&lt;=DATE(2027,8,31)),(YEAR(C984)-2026)*12+MONTH(C984)-8,""))</f>
        <v/>
      </c>
      <c r="T984">
        <f>IF(AND(A984="مصروف",R984&gt;0,I984="موافق",S984&lt;&gt;"",H984&lt;&gt;""),N(G984),0)</f>
        <v/>
      </c>
    </row>
    <row r="985">
      <c r="A985" s="19" t="n"/>
      <c r="B985" s="20">
        <f>IF(A985="","",IF(R985=0,"⚠ أضف سطر عهدة أولًا","BDR-"&amp;TEXT(R985,"000")))</f>
        <v/>
      </c>
      <c r="C985" s="21" t="n"/>
      <c r="D985" s="20">
        <f>IF(C985="","",IF(S985="","خارج السنة المالية",INDEX(القوائم!$D$2:$D$13,S985)))</f>
        <v/>
      </c>
      <c r="E985" s="22" t="n"/>
      <c r="F985" s="23" t="n"/>
      <c r="G985" s="23" t="n"/>
      <c r="H985" s="22" t="n"/>
      <c r="I985" s="19" t="n"/>
      <c r="J985" s="21" t="n"/>
      <c r="K985" s="19" t="n"/>
      <c r="L985" s="19" t="n"/>
      <c r="M985" s="21" t="n"/>
      <c r="N985" s="22" t="n"/>
      <c r="O985" s="24">
        <f>IF(A985&lt;&gt;"عهدة","",SUMIFS($G$8:$G$5007,$B$8:$B$5007,B985,$A$8:$A$5007,"مصروف",$I$8:$I$5007,"&lt;&gt;مرفوض"))</f>
        <v/>
      </c>
      <c r="P985" s="25">
        <f>IF(A985&lt;&gt;"عهدة","",N(F985)-O985)</f>
        <v/>
      </c>
      <c r="Q985" s="26">
        <f>IF(A985="","",IF(A985="عهدة",IF(N(F985)=0,"⚠ أدخل قيمة العهدة",IF(P985&lt;0,"⛔ عجز / زيادة مصروفات "&amp;TEXT(-P985,"#,##0"),IF(COUNTIFS($B$8:$B$5007,B985,$A$8:$A$5007,"مصروف",$I$8:$I$5007,"&lt;&gt;مرفوض",$K$8:$K$5007,"&lt;&gt;نعم")&gt;0,"⚠ "&amp;COUNTIFS($B$8:$B$5007,B985,$A$8:$A$5007,"مصروف",$I$8:$I$5007,"&lt;&gt;مرفوض",$K$8:$K$5007,"&lt;&gt;نعم")&amp;" مصروف غير مسوى",IF(L985="تمت التسوية",IF(P985=0,"✔ متوازنة وتمت التسوية","✔ تمت التسوية – متبقي "&amp;TEXT(P985,"#,##0")),IF(P985&gt;0,"متبقي "&amp;TEXT(P985,"#,##0"),"✔ متوازنة"))))),IF(R985=0,"⚠ أضف سطر عهدة أولًا",IF(OR(C985="",N(G985)=0),"⚠ أكمل التاريخ والقيمة",IF(S985="","⚠ التاريخ خارج السنة المالية",IF(H985="","⚠ اختر بند الموازنة",IF(I985="مرفوض","✖ مرفوض من المدير",IF(I985&lt;&gt;"موافق","⏳ بانتظار موافقة المدير",IF(K985&lt;&gt;"نعم","⚠ غير مسوى مع الحسابات","✔ معتمد ومسوى")))))))))</f>
        <v/>
      </c>
      <c r="R985">
        <f>N(R984)+IF(A985="عهدة",1,0)</f>
        <v/>
      </c>
      <c r="S985">
        <f>IF(C985="","",IF(AND(C985&gt;=DATE(2026,9,1),C985&lt;=DATE(2027,8,31)),(YEAR(C985)-2026)*12+MONTH(C985)-8,""))</f>
        <v/>
      </c>
      <c r="T985">
        <f>IF(AND(A985="مصروف",R985&gt;0,I985="موافق",S985&lt;&gt;"",H985&lt;&gt;""),N(G985),0)</f>
        <v/>
      </c>
    </row>
    <row r="986">
      <c r="A986" s="19" t="n"/>
      <c r="B986" s="20">
        <f>IF(A986="","",IF(R986=0,"⚠ أضف سطر عهدة أولًا","BDR-"&amp;TEXT(R986,"000")))</f>
        <v/>
      </c>
      <c r="C986" s="21" t="n"/>
      <c r="D986" s="20">
        <f>IF(C986="","",IF(S986="","خارج السنة المالية",INDEX(القوائم!$D$2:$D$13,S986)))</f>
        <v/>
      </c>
      <c r="E986" s="22" t="n"/>
      <c r="F986" s="23" t="n"/>
      <c r="G986" s="23" t="n"/>
      <c r="H986" s="22" t="n"/>
      <c r="I986" s="19" t="n"/>
      <c r="J986" s="21" t="n"/>
      <c r="K986" s="19" t="n"/>
      <c r="L986" s="19" t="n"/>
      <c r="M986" s="21" t="n"/>
      <c r="N986" s="22" t="n"/>
      <c r="O986" s="24">
        <f>IF(A986&lt;&gt;"عهدة","",SUMIFS($G$8:$G$5007,$B$8:$B$5007,B986,$A$8:$A$5007,"مصروف",$I$8:$I$5007,"&lt;&gt;مرفوض"))</f>
        <v/>
      </c>
      <c r="P986" s="25">
        <f>IF(A986&lt;&gt;"عهدة","",N(F986)-O986)</f>
        <v/>
      </c>
      <c r="Q986" s="26">
        <f>IF(A986="","",IF(A986="عهدة",IF(N(F986)=0,"⚠ أدخل قيمة العهدة",IF(P986&lt;0,"⛔ عجز / زيادة مصروفات "&amp;TEXT(-P986,"#,##0"),IF(COUNTIFS($B$8:$B$5007,B986,$A$8:$A$5007,"مصروف",$I$8:$I$5007,"&lt;&gt;مرفوض",$K$8:$K$5007,"&lt;&gt;نعم")&gt;0,"⚠ "&amp;COUNTIFS($B$8:$B$5007,B986,$A$8:$A$5007,"مصروف",$I$8:$I$5007,"&lt;&gt;مرفوض",$K$8:$K$5007,"&lt;&gt;نعم")&amp;" مصروف غير مسوى",IF(L986="تمت التسوية",IF(P986=0,"✔ متوازنة وتمت التسوية","✔ تمت التسوية – متبقي "&amp;TEXT(P986,"#,##0")),IF(P986&gt;0,"متبقي "&amp;TEXT(P986,"#,##0"),"✔ متوازنة"))))),IF(R986=0,"⚠ أضف سطر عهدة أولًا",IF(OR(C986="",N(G986)=0),"⚠ أكمل التاريخ والقيمة",IF(S986="","⚠ التاريخ خارج السنة المالية",IF(H986="","⚠ اختر بند الموازنة",IF(I986="مرفوض","✖ مرفوض من المدير",IF(I986&lt;&gt;"موافق","⏳ بانتظار موافقة المدير",IF(K986&lt;&gt;"نعم","⚠ غير مسوى مع الحسابات","✔ معتمد ومسوى")))))))))</f>
        <v/>
      </c>
      <c r="R986">
        <f>N(R985)+IF(A986="عهدة",1,0)</f>
        <v/>
      </c>
      <c r="S986">
        <f>IF(C986="","",IF(AND(C986&gt;=DATE(2026,9,1),C986&lt;=DATE(2027,8,31)),(YEAR(C986)-2026)*12+MONTH(C986)-8,""))</f>
        <v/>
      </c>
      <c r="T986">
        <f>IF(AND(A986="مصروف",R986&gt;0,I986="موافق",S986&lt;&gt;"",H986&lt;&gt;""),N(G986),0)</f>
        <v/>
      </c>
    </row>
    <row r="987">
      <c r="A987" s="19" t="n"/>
      <c r="B987" s="20">
        <f>IF(A987="","",IF(R987=0,"⚠ أضف سطر عهدة أولًا","BDR-"&amp;TEXT(R987,"000")))</f>
        <v/>
      </c>
      <c r="C987" s="21" t="n"/>
      <c r="D987" s="20">
        <f>IF(C987="","",IF(S987="","خارج السنة المالية",INDEX(القوائم!$D$2:$D$13,S987)))</f>
        <v/>
      </c>
      <c r="E987" s="22" t="n"/>
      <c r="F987" s="23" t="n"/>
      <c r="G987" s="23" t="n"/>
      <c r="H987" s="22" t="n"/>
      <c r="I987" s="19" t="n"/>
      <c r="J987" s="21" t="n"/>
      <c r="K987" s="19" t="n"/>
      <c r="L987" s="19" t="n"/>
      <c r="M987" s="21" t="n"/>
      <c r="N987" s="22" t="n"/>
      <c r="O987" s="24">
        <f>IF(A987&lt;&gt;"عهدة","",SUMIFS($G$8:$G$5007,$B$8:$B$5007,B987,$A$8:$A$5007,"مصروف",$I$8:$I$5007,"&lt;&gt;مرفوض"))</f>
        <v/>
      </c>
      <c r="P987" s="25">
        <f>IF(A987&lt;&gt;"عهدة","",N(F987)-O987)</f>
        <v/>
      </c>
      <c r="Q987" s="26">
        <f>IF(A987="","",IF(A987="عهدة",IF(N(F987)=0,"⚠ أدخل قيمة العهدة",IF(P987&lt;0,"⛔ عجز / زيادة مصروفات "&amp;TEXT(-P987,"#,##0"),IF(COUNTIFS($B$8:$B$5007,B987,$A$8:$A$5007,"مصروف",$I$8:$I$5007,"&lt;&gt;مرفوض",$K$8:$K$5007,"&lt;&gt;نعم")&gt;0,"⚠ "&amp;COUNTIFS($B$8:$B$5007,B987,$A$8:$A$5007,"مصروف",$I$8:$I$5007,"&lt;&gt;مرفوض",$K$8:$K$5007,"&lt;&gt;نعم")&amp;" مصروف غير مسوى",IF(L987="تمت التسوية",IF(P987=0,"✔ متوازنة وتمت التسوية","✔ تمت التسوية – متبقي "&amp;TEXT(P987,"#,##0")),IF(P987&gt;0,"متبقي "&amp;TEXT(P987,"#,##0"),"✔ متوازنة"))))),IF(R987=0,"⚠ أضف سطر عهدة أولًا",IF(OR(C987="",N(G987)=0),"⚠ أكمل التاريخ والقيمة",IF(S987="","⚠ التاريخ خارج السنة المالية",IF(H987="","⚠ اختر بند الموازنة",IF(I987="مرفوض","✖ مرفوض من المدير",IF(I987&lt;&gt;"موافق","⏳ بانتظار موافقة المدير",IF(K987&lt;&gt;"نعم","⚠ غير مسوى مع الحسابات","✔ معتمد ومسوى")))))))))</f>
        <v/>
      </c>
      <c r="R987">
        <f>N(R986)+IF(A987="عهدة",1,0)</f>
        <v/>
      </c>
      <c r="S987">
        <f>IF(C987="","",IF(AND(C987&gt;=DATE(2026,9,1),C987&lt;=DATE(2027,8,31)),(YEAR(C987)-2026)*12+MONTH(C987)-8,""))</f>
        <v/>
      </c>
      <c r="T987">
        <f>IF(AND(A987="مصروف",R987&gt;0,I987="موافق",S987&lt;&gt;"",H987&lt;&gt;""),N(G987),0)</f>
        <v/>
      </c>
    </row>
    <row r="988">
      <c r="A988" s="19" t="n"/>
      <c r="B988" s="20">
        <f>IF(A988="","",IF(R988=0,"⚠ أضف سطر عهدة أولًا","BDR-"&amp;TEXT(R988,"000")))</f>
        <v/>
      </c>
      <c r="C988" s="21" t="n"/>
      <c r="D988" s="20">
        <f>IF(C988="","",IF(S988="","خارج السنة المالية",INDEX(القوائم!$D$2:$D$13,S988)))</f>
        <v/>
      </c>
      <c r="E988" s="22" t="n"/>
      <c r="F988" s="23" t="n"/>
      <c r="G988" s="23" t="n"/>
      <c r="H988" s="22" t="n"/>
      <c r="I988" s="19" t="n"/>
      <c r="J988" s="21" t="n"/>
      <c r="K988" s="19" t="n"/>
      <c r="L988" s="19" t="n"/>
      <c r="M988" s="21" t="n"/>
      <c r="N988" s="22" t="n"/>
      <c r="O988" s="24">
        <f>IF(A988&lt;&gt;"عهدة","",SUMIFS($G$8:$G$5007,$B$8:$B$5007,B988,$A$8:$A$5007,"مصروف",$I$8:$I$5007,"&lt;&gt;مرفوض"))</f>
        <v/>
      </c>
      <c r="P988" s="25">
        <f>IF(A988&lt;&gt;"عهدة","",N(F988)-O988)</f>
        <v/>
      </c>
      <c r="Q988" s="26">
        <f>IF(A988="","",IF(A988="عهدة",IF(N(F988)=0,"⚠ أدخل قيمة العهدة",IF(P988&lt;0,"⛔ عجز / زيادة مصروفات "&amp;TEXT(-P988,"#,##0"),IF(COUNTIFS($B$8:$B$5007,B988,$A$8:$A$5007,"مصروف",$I$8:$I$5007,"&lt;&gt;مرفوض",$K$8:$K$5007,"&lt;&gt;نعم")&gt;0,"⚠ "&amp;COUNTIFS($B$8:$B$5007,B988,$A$8:$A$5007,"مصروف",$I$8:$I$5007,"&lt;&gt;مرفوض",$K$8:$K$5007,"&lt;&gt;نعم")&amp;" مصروف غير مسوى",IF(L988="تمت التسوية",IF(P988=0,"✔ متوازنة وتمت التسوية","✔ تمت التسوية – متبقي "&amp;TEXT(P988,"#,##0")),IF(P988&gt;0,"متبقي "&amp;TEXT(P988,"#,##0"),"✔ متوازنة"))))),IF(R988=0,"⚠ أضف سطر عهدة أولًا",IF(OR(C988="",N(G988)=0),"⚠ أكمل التاريخ والقيمة",IF(S988="","⚠ التاريخ خارج السنة المالية",IF(H988="","⚠ اختر بند الموازنة",IF(I988="مرفوض","✖ مرفوض من المدير",IF(I988&lt;&gt;"موافق","⏳ بانتظار موافقة المدير",IF(K988&lt;&gt;"نعم","⚠ غير مسوى مع الحسابات","✔ معتمد ومسوى")))))))))</f>
        <v/>
      </c>
      <c r="R988">
        <f>N(R987)+IF(A988="عهدة",1,0)</f>
        <v/>
      </c>
      <c r="S988">
        <f>IF(C988="","",IF(AND(C988&gt;=DATE(2026,9,1),C988&lt;=DATE(2027,8,31)),(YEAR(C988)-2026)*12+MONTH(C988)-8,""))</f>
        <v/>
      </c>
      <c r="T988">
        <f>IF(AND(A988="مصروف",R988&gt;0,I988="موافق",S988&lt;&gt;"",H988&lt;&gt;""),N(G988),0)</f>
        <v/>
      </c>
    </row>
    <row r="989">
      <c r="A989" s="19" t="n"/>
      <c r="B989" s="20">
        <f>IF(A989="","",IF(R989=0,"⚠ أضف سطر عهدة أولًا","BDR-"&amp;TEXT(R989,"000")))</f>
        <v/>
      </c>
      <c r="C989" s="21" t="n"/>
      <c r="D989" s="20">
        <f>IF(C989="","",IF(S989="","خارج السنة المالية",INDEX(القوائم!$D$2:$D$13,S989)))</f>
        <v/>
      </c>
      <c r="E989" s="22" t="n"/>
      <c r="F989" s="23" t="n"/>
      <c r="G989" s="23" t="n"/>
      <c r="H989" s="22" t="n"/>
      <c r="I989" s="19" t="n"/>
      <c r="J989" s="21" t="n"/>
      <c r="K989" s="19" t="n"/>
      <c r="L989" s="19" t="n"/>
      <c r="M989" s="21" t="n"/>
      <c r="N989" s="22" t="n"/>
      <c r="O989" s="24">
        <f>IF(A989&lt;&gt;"عهدة","",SUMIFS($G$8:$G$5007,$B$8:$B$5007,B989,$A$8:$A$5007,"مصروف",$I$8:$I$5007,"&lt;&gt;مرفوض"))</f>
        <v/>
      </c>
      <c r="P989" s="25">
        <f>IF(A989&lt;&gt;"عهدة","",N(F989)-O989)</f>
        <v/>
      </c>
      <c r="Q989" s="26">
        <f>IF(A989="","",IF(A989="عهدة",IF(N(F989)=0,"⚠ أدخل قيمة العهدة",IF(P989&lt;0,"⛔ عجز / زيادة مصروفات "&amp;TEXT(-P989,"#,##0"),IF(COUNTIFS($B$8:$B$5007,B989,$A$8:$A$5007,"مصروف",$I$8:$I$5007,"&lt;&gt;مرفوض",$K$8:$K$5007,"&lt;&gt;نعم")&gt;0,"⚠ "&amp;COUNTIFS($B$8:$B$5007,B989,$A$8:$A$5007,"مصروف",$I$8:$I$5007,"&lt;&gt;مرفوض",$K$8:$K$5007,"&lt;&gt;نعم")&amp;" مصروف غير مسوى",IF(L989="تمت التسوية",IF(P989=0,"✔ متوازنة وتمت التسوية","✔ تمت التسوية – متبقي "&amp;TEXT(P989,"#,##0")),IF(P989&gt;0,"متبقي "&amp;TEXT(P989,"#,##0"),"✔ متوازنة"))))),IF(R989=0,"⚠ أضف سطر عهدة أولًا",IF(OR(C989="",N(G989)=0),"⚠ أكمل التاريخ والقيمة",IF(S989="","⚠ التاريخ خارج السنة المالية",IF(H989="","⚠ اختر بند الموازنة",IF(I989="مرفوض","✖ مرفوض من المدير",IF(I989&lt;&gt;"موافق","⏳ بانتظار موافقة المدير",IF(K989&lt;&gt;"نعم","⚠ غير مسوى مع الحسابات","✔ معتمد ومسوى")))))))))</f>
        <v/>
      </c>
      <c r="R989">
        <f>N(R988)+IF(A989="عهدة",1,0)</f>
        <v/>
      </c>
      <c r="S989">
        <f>IF(C989="","",IF(AND(C989&gt;=DATE(2026,9,1),C989&lt;=DATE(2027,8,31)),(YEAR(C989)-2026)*12+MONTH(C989)-8,""))</f>
        <v/>
      </c>
      <c r="T989">
        <f>IF(AND(A989="مصروف",R989&gt;0,I989="موافق",S989&lt;&gt;"",H989&lt;&gt;""),N(G989),0)</f>
        <v/>
      </c>
    </row>
    <row r="990">
      <c r="A990" s="19" t="n"/>
      <c r="B990" s="20">
        <f>IF(A990="","",IF(R990=0,"⚠ أضف سطر عهدة أولًا","BDR-"&amp;TEXT(R990,"000")))</f>
        <v/>
      </c>
      <c r="C990" s="21" t="n"/>
      <c r="D990" s="20">
        <f>IF(C990="","",IF(S990="","خارج السنة المالية",INDEX(القوائم!$D$2:$D$13,S990)))</f>
        <v/>
      </c>
      <c r="E990" s="22" t="n"/>
      <c r="F990" s="23" t="n"/>
      <c r="G990" s="23" t="n"/>
      <c r="H990" s="22" t="n"/>
      <c r="I990" s="19" t="n"/>
      <c r="J990" s="21" t="n"/>
      <c r="K990" s="19" t="n"/>
      <c r="L990" s="19" t="n"/>
      <c r="M990" s="21" t="n"/>
      <c r="N990" s="22" t="n"/>
      <c r="O990" s="24">
        <f>IF(A990&lt;&gt;"عهدة","",SUMIFS($G$8:$G$5007,$B$8:$B$5007,B990,$A$8:$A$5007,"مصروف",$I$8:$I$5007,"&lt;&gt;مرفوض"))</f>
        <v/>
      </c>
      <c r="P990" s="25">
        <f>IF(A990&lt;&gt;"عهدة","",N(F990)-O990)</f>
        <v/>
      </c>
      <c r="Q990" s="26">
        <f>IF(A990="","",IF(A990="عهدة",IF(N(F990)=0,"⚠ أدخل قيمة العهدة",IF(P990&lt;0,"⛔ عجز / زيادة مصروفات "&amp;TEXT(-P990,"#,##0"),IF(COUNTIFS($B$8:$B$5007,B990,$A$8:$A$5007,"مصروف",$I$8:$I$5007,"&lt;&gt;مرفوض",$K$8:$K$5007,"&lt;&gt;نعم")&gt;0,"⚠ "&amp;COUNTIFS($B$8:$B$5007,B990,$A$8:$A$5007,"مصروف",$I$8:$I$5007,"&lt;&gt;مرفوض",$K$8:$K$5007,"&lt;&gt;نعم")&amp;" مصروف غير مسوى",IF(L990="تمت التسوية",IF(P990=0,"✔ متوازنة وتمت التسوية","✔ تمت التسوية – متبقي "&amp;TEXT(P990,"#,##0")),IF(P990&gt;0,"متبقي "&amp;TEXT(P990,"#,##0"),"✔ متوازنة"))))),IF(R990=0,"⚠ أضف سطر عهدة أولًا",IF(OR(C990="",N(G990)=0),"⚠ أكمل التاريخ والقيمة",IF(S990="","⚠ التاريخ خارج السنة المالية",IF(H990="","⚠ اختر بند الموازنة",IF(I990="مرفوض","✖ مرفوض من المدير",IF(I990&lt;&gt;"موافق","⏳ بانتظار موافقة المدير",IF(K990&lt;&gt;"نعم","⚠ غير مسوى مع الحسابات","✔ معتمد ومسوى")))))))))</f>
        <v/>
      </c>
      <c r="R990">
        <f>N(R989)+IF(A990="عهدة",1,0)</f>
        <v/>
      </c>
      <c r="S990">
        <f>IF(C990="","",IF(AND(C990&gt;=DATE(2026,9,1),C990&lt;=DATE(2027,8,31)),(YEAR(C990)-2026)*12+MONTH(C990)-8,""))</f>
        <v/>
      </c>
      <c r="T990">
        <f>IF(AND(A990="مصروف",R990&gt;0,I990="موافق",S990&lt;&gt;"",H990&lt;&gt;""),N(G990),0)</f>
        <v/>
      </c>
    </row>
    <row r="991">
      <c r="A991" s="19" t="n"/>
      <c r="B991" s="20">
        <f>IF(A991="","",IF(R991=0,"⚠ أضف سطر عهدة أولًا","BDR-"&amp;TEXT(R991,"000")))</f>
        <v/>
      </c>
      <c r="C991" s="21" t="n"/>
      <c r="D991" s="20">
        <f>IF(C991="","",IF(S991="","خارج السنة المالية",INDEX(القوائم!$D$2:$D$13,S991)))</f>
        <v/>
      </c>
      <c r="E991" s="22" t="n"/>
      <c r="F991" s="23" t="n"/>
      <c r="G991" s="23" t="n"/>
      <c r="H991" s="22" t="n"/>
      <c r="I991" s="19" t="n"/>
      <c r="J991" s="21" t="n"/>
      <c r="K991" s="19" t="n"/>
      <c r="L991" s="19" t="n"/>
      <c r="M991" s="21" t="n"/>
      <c r="N991" s="22" t="n"/>
      <c r="O991" s="24">
        <f>IF(A991&lt;&gt;"عهدة","",SUMIFS($G$8:$G$5007,$B$8:$B$5007,B991,$A$8:$A$5007,"مصروف",$I$8:$I$5007,"&lt;&gt;مرفوض"))</f>
        <v/>
      </c>
      <c r="P991" s="25">
        <f>IF(A991&lt;&gt;"عهدة","",N(F991)-O991)</f>
        <v/>
      </c>
      <c r="Q991" s="26">
        <f>IF(A991="","",IF(A991="عهدة",IF(N(F991)=0,"⚠ أدخل قيمة العهدة",IF(P991&lt;0,"⛔ عجز / زيادة مصروفات "&amp;TEXT(-P991,"#,##0"),IF(COUNTIFS($B$8:$B$5007,B991,$A$8:$A$5007,"مصروف",$I$8:$I$5007,"&lt;&gt;مرفوض",$K$8:$K$5007,"&lt;&gt;نعم")&gt;0,"⚠ "&amp;COUNTIFS($B$8:$B$5007,B991,$A$8:$A$5007,"مصروف",$I$8:$I$5007,"&lt;&gt;مرفوض",$K$8:$K$5007,"&lt;&gt;نعم")&amp;" مصروف غير مسوى",IF(L991="تمت التسوية",IF(P991=0,"✔ متوازنة وتمت التسوية","✔ تمت التسوية – متبقي "&amp;TEXT(P991,"#,##0")),IF(P991&gt;0,"متبقي "&amp;TEXT(P991,"#,##0"),"✔ متوازنة"))))),IF(R991=0,"⚠ أضف سطر عهدة أولًا",IF(OR(C991="",N(G991)=0),"⚠ أكمل التاريخ والقيمة",IF(S991="","⚠ التاريخ خارج السنة المالية",IF(H991="","⚠ اختر بند الموازنة",IF(I991="مرفوض","✖ مرفوض من المدير",IF(I991&lt;&gt;"موافق","⏳ بانتظار موافقة المدير",IF(K991&lt;&gt;"نعم","⚠ غير مسوى مع الحسابات","✔ معتمد ومسوى")))))))))</f>
        <v/>
      </c>
      <c r="R991">
        <f>N(R990)+IF(A991="عهدة",1,0)</f>
        <v/>
      </c>
      <c r="S991">
        <f>IF(C991="","",IF(AND(C991&gt;=DATE(2026,9,1),C991&lt;=DATE(2027,8,31)),(YEAR(C991)-2026)*12+MONTH(C991)-8,""))</f>
        <v/>
      </c>
      <c r="T991">
        <f>IF(AND(A991="مصروف",R991&gt;0,I991="موافق",S991&lt;&gt;"",H991&lt;&gt;""),N(G991),0)</f>
        <v/>
      </c>
    </row>
    <row r="992">
      <c r="A992" s="19" t="n"/>
      <c r="B992" s="20">
        <f>IF(A992="","",IF(R992=0,"⚠ أضف سطر عهدة أولًا","BDR-"&amp;TEXT(R992,"000")))</f>
        <v/>
      </c>
      <c r="C992" s="21" t="n"/>
      <c r="D992" s="20">
        <f>IF(C992="","",IF(S992="","خارج السنة المالية",INDEX(القوائم!$D$2:$D$13,S992)))</f>
        <v/>
      </c>
      <c r="E992" s="22" t="n"/>
      <c r="F992" s="23" t="n"/>
      <c r="G992" s="23" t="n"/>
      <c r="H992" s="22" t="n"/>
      <c r="I992" s="19" t="n"/>
      <c r="J992" s="21" t="n"/>
      <c r="K992" s="19" t="n"/>
      <c r="L992" s="19" t="n"/>
      <c r="M992" s="21" t="n"/>
      <c r="N992" s="22" t="n"/>
      <c r="O992" s="24">
        <f>IF(A992&lt;&gt;"عهدة","",SUMIFS($G$8:$G$5007,$B$8:$B$5007,B992,$A$8:$A$5007,"مصروف",$I$8:$I$5007,"&lt;&gt;مرفوض"))</f>
        <v/>
      </c>
      <c r="P992" s="25">
        <f>IF(A992&lt;&gt;"عهدة","",N(F992)-O992)</f>
        <v/>
      </c>
      <c r="Q992" s="26">
        <f>IF(A992="","",IF(A992="عهدة",IF(N(F992)=0,"⚠ أدخل قيمة العهدة",IF(P992&lt;0,"⛔ عجز / زيادة مصروفات "&amp;TEXT(-P992,"#,##0"),IF(COUNTIFS($B$8:$B$5007,B992,$A$8:$A$5007,"مصروف",$I$8:$I$5007,"&lt;&gt;مرفوض",$K$8:$K$5007,"&lt;&gt;نعم")&gt;0,"⚠ "&amp;COUNTIFS($B$8:$B$5007,B992,$A$8:$A$5007,"مصروف",$I$8:$I$5007,"&lt;&gt;مرفوض",$K$8:$K$5007,"&lt;&gt;نعم")&amp;" مصروف غير مسوى",IF(L992="تمت التسوية",IF(P992=0,"✔ متوازنة وتمت التسوية","✔ تمت التسوية – متبقي "&amp;TEXT(P992,"#,##0")),IF(P992&gt;0,"متبقي "&amp;TEXT(P992,"#,##0"),"✔ متوازنة"))))),IF(R992=0,"⚠ أضف سطر عهدة أولًا",IF(OR(C992="",N(G992)=0),"⚠ أكمل التاريخ والقيمة",IF(S992="","⚠ التاريخ خارج السنة المالية",IF(H992="","⚠ اختر بند الموازنة",IF(I992="مرفوض","✖ مرفوض من المدير",IF(I992&lt;&gt;"موافق","⏳ بانتظار موافقة المدير",IF(K992&lt;&gt;"نعم","⚠ غير مسوى مع الحسابات","✔ معتمد ومسوى")))))))))</f>
        <v/>
      </c>
      <c r="R992">
        <f>N(R991)+IF(A992="عهدة",1,0)</f>
        <v/>
      </c>
      <c r="S992">
        <f>IF(C992="","",IF(AND(C992&gt;=DATE(2026,9,1),C992&lt;=DATE(2027,8,31)),(YEAR(C992)-2026)*12+MONTH(C992)-8,""))</f>
        <v/>
      </c>
      <c r="T992">
        <f>IF(AND(A992="مصروف",R992&gt;0,I992="موافق",S992&lt;&gt;"",H992&lt;&gt;""),N(G992),0)</f>
        <v/>
      </c>
    </row>
    <row r="993">
      <c r="A993" s="19" t="n"/>
      <c r="B993" s="20">
        <f>IF(A993="","",IF(R993=0,"⚠ أضف سطر عهدة أولًا","BDR-"&amp;TEXT(R993,"000")))</f>
        <v/>
      </c>
      <c r="C993" s="21" t="n"/>
      <c r="D993" s="20">
        <f>IF(C993="","",IF(S993="","خارج السنة المالية",INDEX(القوائم!$D$2:$D$13,S993)))</f>
        <v/>
      </c>
      <c r="E993" s="22" t="n"/>
      <c r="F993" s="23" t="n"/>
      <c r="G993" s="23" t="n"/>
      <c r="H993" s="22" t="n"/>
      <c r="I993" s="19" t="n"/>
      <c r="J993" s="21" t="n"/>
      <c r="K993" s="19" t="n"/>
      <c r="L993" s="19" t="n"/>
      <c r="M993" s="21" t="n"/>
      <c r="N993" s="22" t="n"/>
      <c r="O993" s="24">
        <f>IF(A993&lt;&gt;"عهدة","",SUMIFS($G$8:$G$5007,$B$8:$B$5007,B993,$A$8:$A$5007,"مصروف",$I$8:$I$5007,"&lt;&gt;مرفوض"))</f>
        <v/>
      </c>
      <c r="P993" s="25">
        <f>IF(A993&lt;&gt;"عهدة","",N(F993)-O993)</f>
        <v/>
      </c>
      <c r="Q993" s="26">
        <f>IF(A993="","",IF(A993="عهدة",IF(N(F993)=0,"⚠ أدخل قيمة العهدة",IF(P993&lt;0,"⛔ عجز / زيادة مصروفات "&amp;TEXT(-P993,"#,##0"),IF(COUNTIFS($B$8:$B$5007,B993,$A$8:$A$5007,"مصروف",$I$8:$I$5007,"&lt;&gt;مرفوض",$K$8:$K$5007,"&lt;&gt;نعم")&gt;0,"⚠ "&amp;COUNTIFS($B$8:$B$5007,B993,$A$8:$A$5007,"مصروف",$I$8:$I$5007,"&lt;&gt;مرفوض",$K$8:$K$5007,"&lt;&gt;نعم")&amp;" مصروف غير مسوى",IF(L993="تمت التسوية",IF(P993=0,"✔ متوازنة وتمت التسوية","✔ تمت التسوية – متبقي "&amp;TEXT(P993,"#,##0")),IF(P993&gt;0,"متبقي "&amp;TEXT(P993,"#,##0"),"✔ متوازنة"))))),IF(R993=0,"⚠ أضف سطر عهدة أولًا",IF(OR(C993="",N(G993)=0),"⚠ أكمل التاريخ والقيمة",IF(S993="","⚠ التاريخ خارج السنة المالية",IF(H993="","⚠ اختر بند الموازنة",IF(I993="مرفوض","✖ مرفوض من المدير",IF(I993&lt;&gt;"موافق","⏳ بانتظار موافقة المدير",IF(K993&lt;&gt;"نعم","⚠ غير مسوى مع الحسابات","✔ معتمد ومسوى")))))))))</f>
        <v/>
      </c>
      <c r="R993">
        <f>N(R992)+IF(A993="عهدة",1,0)</f>
        <v/>
      </c>
      <c r="S993">
        <f>IF(C993="","",IF(AND(C993&gt;=DATE(2026,9,1),C993&lt;=DATE(2027,8,31)),(YEAR(C993)-2026)*12+MONTH(C993)-8,""))</f>
        <v/>
      </c>
      <c r="T993">
        <f>IF(AND(A993="مصروف",R993&gt;0,I993="موافق",S993&lt;&gt;"",H993&lt;&gt;""),N(G993),0)</f>
        <v/>
      </c>
    </row>
    <row r="994">
      <c r="A994" s="19" t="n"/>
      <c r="B994" s="20">
        <f>IF(A994="","",IF(R994=0,"⚠ أضف سطر عهدة أولًا","BDR-"&amp;TEXT(R994,"000")))</f>
        <v/>
      </c>
      <c r="C994" s="21" t="n"/>
      <c r="D994" s="20">
        <f>IF(C994="","",IF(S994="","خارج السنة المالية",INDEX(القوائم!$D$2:$D$13,S994)))</f>
        <v/>
      </c>
      <c r="E994" s="22" t="n"/>
      <c r="F994" s="23" t="n"/>
      <c r="G994" s="23" t="n"/>
      <c r="H994" s="22" t="n"/>
      <c r="I994" s="19" t="n"/>
      <c r="J994" s="21" t="n"/>
      <c r="K994" s="19" t="n"/>
      <c r="L994" s="19" t="n"/>
      <c r="M994" s="21" t="n"/>
      <c r="N994" s="22" t="n"/>
      <c r="O994" s="24">
        <f>IF(A994&lt;&gt;"عهدة","",SUMIFS($G$8:$G$5007,$B$8:$B$5007,B994,$A$8:$A$5007,"مصروف",$I$8:$I$5007,"&lt;&gt;مرفوض"))</f>
        <v/>
      </c>
      <c r="P994" s="25">
        <f>IF(A994&lt;&gt;"عهدة","",N(F994)-O994)</f>
        <v/>
      </c>
      <c r="Q994" s="26">
        <f>IF(A994="","",IF(A994="عهدة",IF(N(F994)=0,"⚠ أدخل قيمة العهدة",IF(P994&lt;0,"⛔ عجز / زيادة مصروفات "&amp;TEXT(-P994,"#,##0"),IF(COUNTIFS($B$8:$B$5007,B994,$A$8:$A$5007,"مصروف",$I$8:$I$5007,"&lt;&gt;مرفوض",$K$8:$K$5007,"&lt;&gt;نعم")&gt;0,"⚠ "&amp;COUNTIFS($B$8:$B$5007,B994,$A$8:$A$5007,"مصروف",$I$8:$I$5007,"&lt;&gt;مرفوض",$K$8:$K$5007,"&lt;&gt;نعم")&amp;" مصروف غير مسوى",IF(L994="تمت التسوية",IF(P994=0,"✔ متوازنة وتمت التسوية","✔ تمت التسوية – متبقي "&amp;TEXT(P994,"#,##0")),IF(P994&gt;0,"متبقي "&amp;TEXT(P994,"#,##0"),"✔ متوازنة"))))),IF(R994=0,"⚠ أضف سطر عهدة أولًا",IF(OR(C994="",N(G994)=0),"⚠ أكمل التاريخ والقيمة",IF(S994="","⚠ التاريخ خارج السنة المالية",IF(H994="","⚠ اختر بند الموازنة",IF(I994="مرفوض","✖ مرفوض من المدير",IF(I994&lt;&gt;"موافق","⏳ بانتظار موافقة المدير",IF(K994&lt;&gt;"نعم","⚠ غير مسوى مع الحسابات","✔ معتمد ومسوى")))))))))</f>
        <v/>
      </c>
      <c r="R994">
        <f>N(R993)+IF(A994="عهدة",1,0)</f>
        <v/>
      </c>
      <c r="S994">
        <f>IF(C994="","",IF(AND(C994&gt;=DATE(2026,9,1),C994&lt;=DATE(2027,8,31)),(YEAR(C994)-2026)*12+MONTH(C994)-8,""))</f>
        <v/>
      </c>
      <c r="T994">
        <f>IF(AND(A994="مصروف",R994&gt;0,I994="موافق",S994&lt;&gt;"",H994&lt;&gt;""),N(G994),0)</f>
        <v/>
      </c>
    </row>
    <row r="995">
      <c r="A995" s="19" t="n"/>
      <c r="B995" s="20">
        <f>IF(A995="","",IF(R995=0,"⚠ أضف سطر عهدة أولًا","BDR-"&amp;TEXT(R995,"000")))</f>
        <v/>
      </c>
      <c r="C995" s="21" t="n"/>
      <c r="D995" s="20">
        <f>IF(C995="","",IF(S995="","خارج السنة المالية",INDEX(القوائم!$D$2:$D$13,S995)))</f>
        <v/>
      </c>
      <c r="E995" s="22" t="n"/>
      <c r="F995" s="23" t="n"/>
      <c r="G995" s="23" t="n"/>
      <c r="H995" s="22" t="n"/>
      <c r="I995" s="19" t="n"/>
      <c r="J995" s="21" t="n"/>
      <c r="K995" s="19" t="n"/>
      <c r="L995" s="19" t="n"/>
      <c r="M995" s="21" t="n"/>
      <c r="N995" s="22" t="n"/>
      <c r="O995" s="24">
        <f>IF(A995&lt;&gt;"عهدة","",SUMIFS($G$8:$G$5007,$B$8:$B$5007,B995,$A$8:$A$5007,"مصروف",$I$8:$I$5007,"&lt;&gt;مرفوض"))</f>
        <v/>
      </c>
      <c r="P995" s="25">
        <f>IF(A995&lt;&gt;"عهدة","",N(F995)-O995)</f>
        <v/>
      </c>
      <c r="Q995" s="26">
        <f>IF(A995="","",IF(A995="عهدة",IF(N(F995)=0,"⚠ أدخل قيمة العهدة",IF(P995&lt;0,"⛔ عجز / زيادة مصروفات "&amp;TEXT(-P995,"#,##0"),IF(COUNTIFS($B$8:$B$5007,B995,$A$8:$A$5007,"مصروف",$I$8:$I$5007,"&lt;&gt;مرفوض",$K$8:$K$5007,"&lt;&gt;نعم")&gt;0,"⚠ "&amp;COUNTIFS($B$8:$B$5007,B995,$A$8:$A$5007,"مصروف",$I$8:$I$5007,"&lt;&gt;مرفوض",$K$8:$K$5007,"&lt;&gt;نعم")&amp;" مصروف غير مسوى",IF(L995="تمت التسوية",IF(P995=0,"✔ متوازنة وتمت التسوية","✔ تمت التسوية – متبقي "&amp;TEXT(P995,"#,##0")),IF(P995&gt;0,"متبقي "&amp;TEXT(P995,"#,##0"),"✔ متوازنة"))))),IF(R995=0,"⚠ أضف سطر عهدة أولًا",IF(OR(C995="",N(G995)=0),"⚠ أكمل التاريخ والقيمة",IF(S995="","⚠ التاريخ خارج السنة المالية",IF(H995="","⚠ اختر بند الموازنة",IF(I995="مرفوض","✖ مرفوض من المدير",IF(I995&lt;&gt;"موافق","⏳ بانتظار موافقة المدير",IF(K995&lt;&gt;"نعم","⚠ غير مسوى مع الحسابات","✔ معتمد ومسوى")))))))))</f>
        <v/>
      </c>
      <c r="R995">
        <f>N(R994)+IF(A995="عهدة",1,0)</f>
        <v/>
      </c>
      <c r="S995">
        <f>IF(C995="","",IF(AND(C995&gt;=DATE(2026,9,1),C995&lt;=DATE(2027,8,31)),(YEAR(C995)-2026)*12+MONTH(C995)-8,""))</f>
        <v/>
      </c>
      <c r="T995">
        <f>IF(AND(A995="مصروف",R995&gt;0,I995="موافق",S995&lt;&gt;"",H995&lt;&gt;""),N(G995),0)</f>
        <v/>
      </c>
    </row>
    <row r="996">
      <c r="A996" s="19" t="n"/>
      <c r="B996" s="20">
        <f>IF(A996="","",IF(R996=0,"⚠ أضف سطر عهدة أولًا","BDR-"&amp;TEXT(R996,"000")))</f>
        <v/>
      </c>
      <c r="C996" s="21" t="n"/>
      <c r="D996" s="20">
        <f>IF(C996="","",IF(S996="","خارج السنة المالية",INDEX(القوائم!$D$2:$D$13,S996)))</f>
        <v/>
      </c>
      <c r="E996" s="22" t="n"/>
      <c r="F996" s="23" t="n"/>
      <c r="G996" s="23" t="n"/>
      <c r="H996" s="22" t="n"/>
      <c r="I996" s="19" t="n"/>
      <c r="J996" s="21" t="n"/>
      <c r="K996" s="19" t="n"/>
      <c r="L996" s="19" t="n"/>
      <c r="M996" s="21" t="n"/>
      <c r="N996" s="22" t="n"/>
      <c r="O996" s="24">
        <f>IF(A996&lt;&gt;"عهدة","",SUMIFS($G$8:$G$5007,$B$8:$B$5007,B996,$A$8:$A$5007,"مصروف",$I$8:$I$5007,"&lt;&gt;مرفوض"))</f>
        <v/>
      </c>
      <c r="P996" s="25">
        <f>IF(A996&lt;&gt;"عهدة","",N(F996)-O996)</f>
        <v/>
      </c>
      <c r="Q996" s="26">
        <f>IF(A996="","",IF(A996="عهدة",IF(N(F996)=0,"⚠ أدخل قيمة العهدة",IF(P996&lt;0,"⛔ عجز / زيادة مصروفات "&amp;TEXT(-P996,"#,##0"),IF(COUNTIFS($B$8:$B$5007,B996,$A$8:$A$5007,"مصروف",$I$8:$I$5007,"&lt;&gt;مرفوض",$K$8:$K$5007,"&lt;&gt;نعم")&gt;0,"⚠ "&amp;COUNTIFS($B$8:$B$5007,B996,$A$8:$A$5007,"مصروف",$I$8:$I$5007,"&lt;&gt;مرفوض",$K$8:$K$5007,"&lt;&gt;نعم")&amp;" مصروف غير مسوى",IF(L996="تمت التسوية",IF(P996=0,"✔ متوازنة وتمت التسوية","✔ تمت التسوية – متبقي "&amp;TEXT(P996,"#,##0")),IF(P996&gt;0,"متبقي "&amp;TEXT(P996,"#,##0"),"✔ متوازنة"))))),IF(R996=0,"⚠ أضف سطر عهدة أولًا",IF(OR(C996="",N(G996)=0),"⚠ أكمل التاريخ والقيمة",IF(S996="","⚠ التاريخ خارج السنة المالية",IF(H996="","⚠ اختر بند الموازنة",IF(I996="مرفوض","✖ مرفوض من المدير",IF(I996&lt;&gt;"موافق","⏳ بانتظار موافقة المدير",IF(K996&lt;&gt;"نعم","⚠ غير مسوى مع الحسابات","✔ معتمد ومسوى")))))))))</f>
        <v/>
      </c>
      <c r="R996">
        <f>N(R995)+IF(A996="عهدة",1,0)</f>
        <v/>
      </c>
      <c r="S996">
        <f>IF(C996="","",IF(AND(C996&gt;=DATE(2026,9,1),C996&lt;=DATE(2027,8,31)),(YEAR(C996)-2026)*12+MONTH(C996)-8,""))</f>
        <v/>
      </c>
      <c r="T996">
        <f>IF(AND(A996="مصروف",R996&gt;0,I996="موافق",S996&lt;&gt;"",H996&lt;&gt;""),N(G996),0)</f>
        <v/>
      </c>
    </row>
    <row r="997">
      <c r="A997" s="19" t="n"/>
      <c r="B997" s="20">
        <f>IF(A997="","",IF(R997=0,"⚠ أضف سطر عهدة أولًا","BDR-"&amp;TEXT(R997,"000")))</f>
        <v/>
      </c>
      <c r="C997" s="21" t="n"/>
      <c r="D997" s="20">
        <f>IF(C997="","",IF(S997="","خارج السنة المالية",INDEX(القوائم!$D$2:$D$13,S997)))</f>
        <v/>
      </c>
      <c r="E997" s="22" t="n"/>
      <c r="F997" s="23" t="n"/>
      <c r="G997" s="23" t="n"/>
      <c r="H997" s="22" t="n"/>
      <c r="I997" s="19" t="n"/>
      <c r="J997" s="21" t="n"/>
      <c r="K997" s="19" t="n"/>
      <c r="L997" s="19" t="n"/>
      <c r="M997" s="21" t="n"/>
      <c r="N997" s="22" t="n"/>
      <c r="O997" s="24">
        <f>IF(A997&lt;&gt;"عهدة","",SUMIFS($G$8:$G$5007,$B$8:$B$5007,B997,$A$8:$A$5007,"مصروف",$I$8:$I$5007,"&lt;&gt;مرفوض"))</f>
        <v/>
      </c>
      <c r="P997" s="25">
        <f>IF(A997&lt;&gt;"عهدة","",N(F997)-O997)</f>
        <v/>
      </c>
      <c r="Q997" s="26">
        <f>IF(A997="","",IF(A997="عهدة",IF(N(F997)=0,"⚠ أدخل قيمة العهدة",IF(P997&lt;0,"⛔ عجز / زيادة مصروفات "&amp;TEXT(-P997,"#,##0"),IF(COUNTIFS($B$8:$B$5007,B997,$A$8:$A$5007,"مصروف",$I$8:$I$5007,"&lt;&gt;مرفوض",$K$8:$K$5007,"&lt;&gt;نعم")&gt;0,"⚠ "&amp;COUNTIFS($B$8:$B$5007,B997,$A$8:$A$5007,"مصروف",$I$8:$I$5007,"&lt;&gt;مرفوض",$K$8:$K$5007,"&lt;&gt;نعم")&amp;" مصروف غير مسوى",IF(L997="تمت التسوية",IF(P997=0,"✔ متوازنة وتمت التسوية","✔ تمت التسوية – متبقي "&amp;TEXT(P997,"#,##0")),IF(P997&gt;0,"متبقي "&amp;TEXT(P997,"#,##0"),"✔ متوازنة"))))),IF(R997=0,"⚠ أضف سطر عهدة أولًا",IF(OR(C997="",N(G997)=0),"⚠ أكمل التاريخ والقيمة",IF(S997="","⚠ التاريخ خارج السنة المالية",IF(H997="","⚠ اختر بند الموازنة",IF(I997="مرفوض","✖ مرفوض من المدير",IF(I997&lt;&gt;"موافق","⏳ بانتظار موافقة المدير",IF(K997&lt;&gt;"نعم","⚠ غير مسوى مع الحسابات","✔ معتمد ومسوى")))))))))</f>
        <v/>
      </c>
      <c r="R997">
        <f>N(R996)+IF(A997="عهدة",1,0)</f>
        <v/>
      </c>
      <c r="S997">
        <f>IF(C997="","",IF(AND(C997&gt;=DATE(2026,9,1),C997&lt;=DATE(2027,8,31)),(YEAR(C997)-2026)*12+MONTH(C997)-8,""))</f>
        <v/>
      </c>
      <c r="T997">
        <f>IF(AND(A997="مصروف",R997&gt;0,I997="موافق",S997&lt;&gt;"",H997&lt;&gt;""),N(G997),0)</f>
        <v/>
      </c>
    </row>
    <row r="998">
      <c r="A998" s="19" t="n"/>
      <c r="B998" s="20">
        <f>IF(A998="","",IF(R998=0,"⚠ أضف سطر عهدة أولًا","BDR-"&amp;TEXT(R998,"000")))</f>
        <v/>
      </c>
      <c r="C998" s="21" t="n"/>
      <c r="D998" s="20">
        <f>IF(C998="","",IF(S998="","خارج السنة المالية",INDEX(القوائم!$D$2:$D$13,S998)))</f>
        <v/>
      </c>
      <c r="E998" s="22" t="n"/>
      <c r="F998" s="23" t="n"/>
      <c r="G998" s="23" t="n"/>
      <c r="H998" s="22" t="n"/>
      <c r="I998" s="19" t="n"/>
      <c r="J998" s="21" t="n"/>
      <c r="K998" s="19" t="n"/>
      <c r="L998" s="19" t="n"/>
      <c r="M998" s="21" t="n"/>
      <c r="N998" s="22" t="n"/>
      <c r="O998" s="24">
        <f>IF(A998&lt;&gt;"عهدة","",SUMIFS($G$8:$G$5007,$B$8:$B$5007,B998,$A$8:$A$5007,"مصروف",$I$8:$I$5007,"&lt;&gt;مرفوض"))</f>
        <v/>
      </c>
      <c r="P998" s="25">
        <f>IF(A998&lt;&gt;"عهدة","",N(F998)-O998)</f>
        <v/>
      </c>
      <c r="Q998" s="26">
        <f>IF(A998="","",IF(A998="عهدة",IF(N(F998)=0,"⚠ أدخل قيمة العهدة",IF(P998&lt;0,"⛔ عجز / زيادة مصروفات "&amp;TEXT(-P998,"#,##0"),IF(COUNTIFS($B$8:$B$5007,B998,$A$8:$A$5007,"مصروف",$I$8:$I$5007,"&lt;&gt;مرفوض",$K$8:$K$5007,"&lt;&gt;نعم")&gt;0,"⚠ "&amp;COUNTIFS($B$8:$B$5007,B998,$A$8:$A$5007,"مصروف",$I$8:$I$5007,"&lt;&gt;مرفوض",$K$8:$K$5007,"&lt;&gt;نعم")&amp;" مصروف غير مسوى",IF(L998="تمت التسوية",IF(P998=0,"✔ متوازنة وتمت التسوية","✔ تمت التسوية – متبقي "&amp;TEXT(P998,"#,##0")),IF(P998&gt;0,"متبقي "&amp;TEXT(P998,"#,##0"),"✔ متوازنة"))))),IF(R998=0,"⚠ أضف سطر عهدة أولًا",IF(OR(C998="",N(G998)=0),"⚠ أكمل التاريخ والقيمة",IF(S998="","⚠ التاريخ خارج السنة المالية",IF(H998="","⚠ اختر بند الموازنة",IF(I998="مرفوض","✖ مرفوض من المدير",IF(I998&lt;&gt;"موافق","⏳ بانتظار موافقة المدير",IF(K998&lt;&gt;"نعم","⚠ غير مسوى مع الحسابات","✔ معتمد ومسوى")))))))))</f>
        <v/>
      </c>
      <c r="R998">
        <f>N(R997)+IF(A998="عهدة",1,0)</f>
        <v/>
      </c>
      <c r="S998">
        <f>IF(C998="","",IF(AND(C998&gt;=DATE(2026,9,1),C998&lt;=DATE(2027,8,31)),(YEAR(C998)-2026)*12+MONTH(C998)-8,""))</f>
        <v/>
      </c>
      <c r="T998">
        <f>IF(AND(A998="مصروف",R998&gt;0,I998="موافق",S998&lt;&gt;"",H998&lt;&gt;""),N(G998),0)</f>
        <v/>
      </c>
    </row>
    <row r="999">
      <c r="A999" s="19" t="n"/>
      <c r="B999" s="20">
        <f>IF(A999="","",IF(R999=0,"⚠ أضف سطر عهدة أولًا","BDR-"&amp;TEXT(R999,"000")))</f>
        <v/>
      </c>
      <c r="C999" s="21" t="n"/>
      <c r="D999" s="20">
        <f>IF(C999="","",IF(S999="","خارج السنة المالية",INDEX(القوائم!$D$2:$D$13,S999)))</f>
        <v/>
      </c>
      <c r="E999" s="22" t="n"/>
      <c r="F999" s="23" t="n"/>
      <c r="G999" s="23" t="n"/>
      <c r="H999" s="22" t="n"/>
      <c r="I999" s="19" t="n"/>
      <c r="J999" s="21" t="n"/>
      <c r="K999" s="19" t="n"/>
      <c r="L999" s="19" t="n"/>
      <c r="M999" s="21" t="n"/>
      <c r="N999" s="22" t="n"/>
      <c r="O999" s="24">
        <f>IF(A999&lt;&gt;"عهدة","",SUMIFS($G$8:$G$5007,$B$8:$B$5007,B999,$A$8:$A$5007,"مصروف",$I$8:$I$5007,"&lt;&gt;مرفوض"))</f>
        <v/>
      </c>
      <c r="P999" s="25">
        <f>IF(A999&lt;&gt;"عهدة","",N(F999)-O999)</f>
        <v/>
      </c>
      <c r="Q999" s="26">
        <f>IF(A999="","",IF(A999="عهدة",IF(N(F999)=0,"⚠ أدخل قيمة العهدة",IF(P999&lt;0,"⛔ عجز / زيادة مصروفات "&amp;TEXT(-P999,"#,##0"),IF(COUNTIFS($B$8:$B$5007,B999,$A$8:$A$5007,"مصروف",$I$8:$I$5007,"&lt;&gt;مرفوض",$K$8:$K$5007,"&lt;&gt;نعم")&gt;0,"⚠ "&amp;COUNTIFS($B$8:$B$5007,B999,$A$8:$A$5007,"مصروف",$I$8:$I$5007,"&lt;&gt;مرفوض",$K$8:$K$5007,"&lt;&gt;نعم")&amp;" مصروف غير مسوى",IF(L999="تمت التسوية",IF(P999=0,"✔ متوازنة وتمت التسوية","✔ تمت التسوية – متبقي "&amp;TEXT(P999,"#,##0")),IF(P999&gt;0,"متبقي "&amp;TEXT(P999,"#,##0"),"✔ متوازنة"))))),IF(R999=0,"⚠ أضف سطر عهدة أولًا",IF(OR(C999="",N(G999)=0),"⚠ أكمل التاريخ والقيمة",IF(S999="","⚠ التاريخ خارج السنة المالية",IF(H999="","⚠ اختر بند الموازنة",IF(I999="مرفوض","✖ مرفوض من المدير",IF(I999&lt;&gt;"موافق","⏳ بانتظار موافقة المدير",IF(K999&lt;&gt;"نعم","⚠ غير مسوى مع الحسابات","✔ معتمد ومسوى")))))))))</f>
        <v/>
      </c>
      <c r="R999">
        <f>N(R998)+IF(A999="عهدة",1,0)</f>
        <v/>
      </c>
      <c r="S999">
        <f>IF(C999="","",IF(AND(C999&gt;=DATE(2026,9,1),C999&lt;=DATE(2027,8,31)),(YEAR(C999)-2026)*12+MONTH(C999)-8,""))</f>
        <v/>
      </c>
      <c r="T999">
        <f>IF(AND(A999="مصروف",R999&gt;0,I999="موافق",S999&lt;&gt;"",H999&lt;&gt;""),N(G999),0)</f>
        <v/>
      </c>
    </row>
    <row r="1000">
      <c r="A1000" s="19" t="n"/>
      <c r="B1000" s="20">
        <f>IF(A1000="","",IF(R1000=0,"⚠ أضف سطر عهدة أولًا","BDR-"&amp;TEXT(R1000,"000")))</f>
        <v/>
      </c>
      <c r="C1000" s="21" t="n"/>
      <c r="D1000" s="20">
        <f>IF(C1000="","",IF(S1000="","خارج السنة المالية",INDEX(القوائم!$D$2:$D$13,S1000)))</f>
        <v/>
      </c>
      <c r="E1000" s="22" t="n"/>
      <c r="F1000" s="23" t="n"/>
      <c r="G1000" s="23" t="n"/>
      <c r="H1000" s="22" t="n"/>
      <c r="I1000" s="19" t="n"/>
      <c r="J1000" s="21" t="n"/>
      <c r="K1000" s="19" t="n"/>
      <c r="L1000" s="19" t="n"/>
      <c r="M1000" s="21" t="n"/>
      <c r="N1000" s="22" t="n"/>
      <c r="O1000" s="24">
        <f>IF(A1000&lt;&gt;"عهدة","",SUMIFS($G$8:$G$5007,$B$8:$B$5007,B1000,$A$8:$A$5007,"مصروف",$I$8:$I$5007,"&lt;&gt;مرفوض"))</f>
        <v/>
      </c>
      <c r="P1000" s="25">
        <f>IF(A1000&lt;&gt;"عهدة","",N(F1000)-O1000)</f>
        <v/>
      </c>
      <c r="Q1000" s="26">
        <f>IF(A1000="","",IF(A1000="عهدة",IF(N(F1000)=0,"⚠ أدخل قيمة العهدة",IF(P1000&lt;0,"⛔ عجز / زيادة مصروفات "&amp;TEXT(-P1000,"#,##0"),IF(COUNTIFS($B$8:$B$5007,B1000,$A$8:$A$5007,"مصروف",$I$8:$I$5007,"&lt;&gt;مرفوض",$K$8:$K$5007,"&lt;&gt;نعم")&gt;0,"⚠ "&amp;COUNTIFS($B$8:$B$5007,B1000,$A$8:$A$5007,"مصروف",$I$8:$I$5007,"&lt;&gt;مرفوض",$K$8:$K$5007,"&lt;&gt;نعم")&amp;" مصروف غير مسوى",IF(L1000="تمت التسوية",IF(P1000=0,"✔ متوازنة وتمت التسوية","✔ تمت التسوية – متبقي "&amp;TEXT(P1000,"#,##0")),IF(P1000&gt;0,"متبقي "&amp;TEXT(P1000,"#,##0"),"✔ متوازنة"))))),IF(R1000=0,"⚠ أضف سطر عهدة أولًا",IF(OR(C1000="",N(G1000)=0),"⚠ أكمل التاريخ والقيمة",IF(S1000="","⚠ التاريخ خارج السنة المالية",IF(H1000="","⚠ اختر بند الموازنة",IF(I1000="مرفوض","✖ مرفوض من المدير",IF(I1000&lt;&gt;"موافق","⏳ بانتظار موافقة المدير",IF(K1000&lt;&gt;"نعم","⚠ غير مسوى مع الحسابات","✔ معتمد ومسوى")))))))))</f>
        <v/>
      </c>
      <c r="R1000">
        <f>N(R999)+IF(A1000="عهدة",1,0)</f>
        <v/>
      </c>
      <c r="S1000">
        <f>IF(C1000="","",IF(AND(C1000&gt;=DATE(2026,9,1),C1000&lt;=DATE(2027,8,31)),(YEAR(C1000)-2026)*12+MONTH(C1000)-8,""))</f>
        <v/>
      </c>
      <c r="T1000">
        <f>IF(AND(A1000="مصروف",R1000&gt;0,I1000="موافق",S1000&lt;&gt;"",H1000&lt;&gt;""),N(G1000),0)</f>
        <v/>
      </c>
    </row>
    <row r="1001">
      <c r="A1001" s="19" t="n"/>
      <c r="B1001" s="20">
        <f>IF(A1001="","",IF(R1001=0,"⚠ أضف سطر عهدة أولًا","BDR-"&amp;TEXT(R1001,"000")))</f>
        <v/>
      </c>
      <c r="C1001" s="21" t="n"/>
      <c r="D1001" s="20">
        <f>IF(C1001="","",IF(S1001="","خارج السنة المالية",INDEX(القوائم!$D$2:$D$13,S1001)))</f>
        <v/>
      </c>
      <c r="E1001" s="22" t="n"/>
      <c r="F1001" s="23" t="n"/>
      <c r="G1001" s="23" t="n"/>
      <c r="H1001" s="22" t="n"/>
      <c r="I1001" s="19" t="n"/>
      <c r="J1001" s="21" t="n"/>
      <c r="K1001" s="19" t="n"/>
      <c r="L1001" s="19" t="n"/>
      <c r="M1001" s="21" t="n"/>
      <c r="N1001" s="22" t="n"/>
      <c r="O1001" s="24">
        <f>IF(A1001&lt;&gt;"عهدة","",SUMIFS($G$8:$G$5007,$B$8:$B$5007,B1001,$A$8:$A$5007,"مصروف",$I$8:$I$5007,"&lt;&gt;مرفوض"))</f>
        <v/>
      </c>
      <c r="P1001" s="25">
        <f>IF(A1001&lt;&gt;"عهدة","",N(F1001)-O1001)</f>
        <v/>
      </c>
      <c r="Q1001" s="26">
        <f>IF(A1001="","",IF(A1001="عهدة",IF(N(F1001)=0,"⚠ أدخل قيمة العهدة",IF(P1001&lt;0,"⛔ عجز / زيادة مصروفات "&amp;TEXT(-P1001,"#,##0"),IF(COUNTIFS($B$8:$B$5007,B1001,$A$8:$A$5007,"مصروف",$I$8:$I$5007,"&lt;&gt;مرفوض",$K$8:$K$5007,"&lt;&gt;نعم")&gt;0,"⚠ "&amp;COUNTIFS($B$8:$B$5007,B1001,$A$8:$A$5007,"مصروف",$I$8:$I$5007,"&lt;&gt;مرفوض",$K$8:$K$5007,"&lt;&gt;نعم")&amp;" مصروف غير مسوى",IF(L1001="تمت التسوية",IF(P1001=0,"✔ متوازنة وتمت التسوية","✔ تمت التسوية – متبقي "&amp;TEXT(P1001,"#,##0")),IF(P1001&gt;0,"متبقي "&amp;TEXT(P1001,"#,##0"),"✔ متوازنة"))))),IF(R1001=0,"⚠ أضف سطر عهدة أولًا",IF(OR(C1001="",N(G1001)=0),"⚠ أكمل التاريخ والقيمة",IF(S1001="","⚠ التاريخ خارج السنة المالية",IF(H1001="","⚠ اختر بند الموازنة",IF(I1001="مرفوض","✖ مرفوض من المدير",IF(I1001&lt;&gt;"موافق","⏳ بانتظار موافقة المدير",IF(K1001&lt;&gt;"نعم","⚠ غير مسوى مع الحسابات","✔ معتمد ومسوى")))))))))</f>
        <v/>
      </c>
      <c r="R1001">
        <f>N(R1000)+IF(A1001="عهدة",1,0)</f>
        <v/>
      </c>
      <c r="S1001">
        <f>IF(C1001="","",IF(AND(C1001&gt;=DATE(2026,9,1),C1001&lt;=DATE(2027,8,31)),(YEAR(C1001)-2026)*12+MONTH(C1001)-8,""))</f>
        <v/>
      </c>
      <c r="T1001">
        <f>IF(AND(A1001="مصروف",R1001&gt;0,I1001="موافق",S1001&lt;&gt;"",H1001&lt;&gt;""),N(G1001),0)</f>
        <v/>
      </c>
    </row>
    <row r="1002">
      <c r="A1002" s="19" t="n"/>
      <c r="B1002" s="20">
        <f>IF(A1002="","",IF(R1002=0,"⚠ أضف سطر عهدة أولًا","BDR-"&amp;TEXT(R1002,"000")))</f>
        <v/>
      </c>
      <c r="C1002" s="21" t="n"/>
      <c r="D1002" s="20">
        <f>IF(C1002="","",IF(S1002="","خارج السنة المالية",INDEX(القوائم!$D$2:$D$13,S1002)))</f>
        <v/>
      </c>
      <c r="E1002" s="22" t="n"/>
      <c r="F1002" s="23" t="n"/>
      <c r="G1002" s="23" t="n"/>
      <c r="H1002" s="22" t="n"/>
      <c r="I1002" s="19" t="n"/>
      <c r="J1002" s="21" t="n"/>
      <c r="K1002" s="19" t="n"/>
      <c r="L1002" s="19" t="n"/>
      <c r="M1002" s="21" t="n"/>
      <c r="N1002" s="22" t="n"/>
      <c r="O1002" s="24">
        <f>IF(A1002&lt;&gt;"عهدة","",SUMIFS($G$8:$G$5007,$B$8:$B$5007,B1002,$A$8:$A$5007,"مصروف",$I$8:$I$5007,"&lt;&gt;مرفوض"))</f>
        <v/>
      </c>
      <c r="P1002" s="25">
        <f>IF(A1002&lt;&gt;"عهدة","",N(F1002)-O1002)</f>
        <v/>
      </c>
      <c r="Q1002" s="26">
        <f>IF(A1002="","",IF(A1002="عهدة",IF(N(F1002)=0,"⚠ أدخل قيمة العهدة",IF(P1002&lt;0,"⛔ عجز / زيادة مصروفات "&amp;TEXT(-P1002,"#,##0"),IF(COUNTIFS($B$8:$B$5007,B1002,$A$8:$A$5007,"مصروف",$I$8:$I$5007,"&lt;&gt;مرفوض",$K$8:$K$5007,"&lt;&gt;نعم")&gt;0,"⚠ "&amp;COUNTIFS($B$8:$B$5007,B1002,$A$8:$A$5007,"مصروف",$I$8:$I$5007,"&lt;&gt;مرفوض",$K$8:$K$5007,"&lt;&gt;نعم")&amp;" مصروف غير مسوى",IF(L1002="تمت التسوية",IF(P1002=0,"✔ متوازنة وتمت التسوية","✔ تمت التسوية – متبقي "&amp;TEXT(P1002,"#,##0")),IF(P1002&gt;0,"متبقي "&amp;TEXT(P1002,"#,##0"),"✔ متوازنة"))))),IF(R1002=0,"⚠ أضف سطر عهدة أولًا",IF(OR(C1002="",N(G1002)=0),"⚠ أكمل التاريخ والقيمة",IF(S1002="","⚠ التاريخ خارج السنة المالية",IF(H1002="","⚠ اختر بند الموازنة",IF(I1002="مرفوض","✖ مرفوض من المدير",IF(I1002&lt;&gt;"موافق","⏳ بانتظار موافقة المدير",IF(K1002&lt;&gt;"نعم","⚠ غير مسوى مع الحسابات","✔ معتمد ومسوى")))))))))</f>
        <v/>
      </c>
      <c r="R1002">
        <f>N(R1001)+IF(A1002="عهدة",1,0)</f>
        <v/>
      </c>
      <c r="S1002">
        <f>IF(C1002="","",IF(AND(C1002&gt;=DATE(2026,9,1),C1002&lt;=DATE(2027,8,31)),(YEAR(C1002)-2026)*12+MONTH(C1002)-8,""))</f>
        <v/>
      </c>
      <c r="T1002">
        <f>IF(AND(A1002="مصروف",R1002&gt;0,I1002="موافق",S1002&lt;&gt;"",H1002&lt;&gt;""),N(G1002),0)</f>
        <v/>
      </c>
    </row>
    <row r="1003">
      <c r="A1003" s="19" t="n"/>
      <c r="B1003" s="20">
        <f>IF(A1003="","",IF(R1003=0,"⚠ أضف سطر عهدة أولًا","BDR-"&amp;TEXT(R1003,"000")))</f>
        <v/>
      </c>
      <c r="C1003" s="21" t="n"/>
      <c r="D1003" s="20">
        <f>IF(C1003="","",IF(S1003="","خارج السنة المالية",INDEX(القوائم!$D$2:$D$13,S1003)))</f>
        <v/>
      </c>
      <c r="E1003" s="22" t="n"/>
      <c r="F1003" s="23" t="n"/>
      <c r="G1003" s="23" t="n"/>
      <c r="H1003" s="22" t="n"/>
      <c r="I1003" s="19" t="n"/>
      <c r="J1003" s="21" t="n"/>
      <c r="K1003" s="19" t="n"/>
      <c r="L1003" s="19" t="n"/>
      <c r="M1003" s="21" t="n"/>
      <c r="N1003" s="22" t="n"/>
      <c r="O1003" s="24">
        <f>IF(A1003&lt;&gt;"عهدة","",SUMIFS($G$8:$G$5007,$B$8:$B$5007,B1003,$A$8:$A$5007,"مصروف",$I$8:$I$5007,"&lt;&gt;مرفوض"))</f>
        <v/>
      </c>
      <c r="P1003" s="25">
        <f>IF(A1003&lt;&gt;"عهدة","",N(F1003)-O1003)</f>
        <v/>
      </c>
      <c r="Q1003" s="26">
        <f>IF(A1003="","",IF(A1003="عهدة",IF(N(F1003)=0,"⚠ أدخل قيمة العهدة",IF(P1003&lt;0,"⛔ عجز / زيادة مصروفات "&amp;TEXT(-P1003,"#,##0"),IF(COUNTIFS($B$8:$B$5007,B1003,$A$8:$A$5007,"مصروف",$I$8:$I$5007,"&lt;&gt;مرفوض",$K$8:$K$5007,"&lt;&gt;نعم")&gt;0,"⚠ "&amp;COUNTIFS($B$8:$B$5007,B1003,$A$8:$A$5007,"مصروف",$I$8:$I$5007,"&lt;&gt;مرفوض",$K$8:$K$5007,"&lt;&gt;نعم")&amp;" مصروف غير مسوى",IF(L1003="تمت التسوية",IF(P1003=0,"✔ متوازنة وتمت التسوية","✔ تمت التسوية – متبقي "&amp;TEXT(P1003,"#,##0")),IF(P1003&gt;0,"متبقي "&amp;TEXT(P1003,"#,##0"),"✔ متوازنة"))))),IF(R1003=0,"⚠ أضف سطر عهدة أولًا",IF(OR(C1003="",N(G1003)=0),"⚠ أكمل التاريخ والقيمة",IF(S1003="","⚠ التاريخ خارج السنة المالية",IF(H1003="","⚠ اختر بند الموازنة",IF(I1003="مرفوض","✖ مرفوض من المدير",IF(I1003&lt;&gt;"موافق","⏳ بانتظار موافقة المدير",IF(K1003&lt;&gt;"نعم","⚠ غير مسوى مع الحسابات","✔ معتمد ومسوى")))))))))</f>
        <v/>
      </c>
      <c r="R1003">
        <f>N(R1002)+IF(A1003="عهدة",1,0)</f>
        <v/>
      </c>
      <c r="S1003">
        <f>IF(C1003="","",IF(AND(C1003&gt;=DATE(2026,9,1),C1003&lt;=DATE(2027,8,31)),(YEAR(C1003)-2026)*12+MONTH(C1003)-8,""))</f>
        <v/>
      </c>
      <c r="T1003">
        <f>IF(AND(A1003="مصروف",R1003&gt;0,I1003="موافق",S1003&lt;&gt;"",H1003&lt;&gt;""),N(G1003),0)</f>
        <v/>
      </c>
    </row>
    <row r="1004">
      <c r="A1004" s="19" t="n"/>
      <c r="B1004" s="20">
        <f>IF(A1004="","",IF(R1004=0,"⚠ أضف سطر عهدة أولًا","BDR-"&amp;TEXT(R1004,"000")))</f>
        <v/>
      </c>
      <c r="C1004" s="21" t="n"/>
      <c r="D1004" s="20">
        <f>IF(C1004="","",IF(S1004="","خارج السنة المالية",INDEX(القوائم!$D$2:$D$13,S1004)))</f>
        <v/>
      </c>
      <c r="E1004" s="22" t="n"/>
      <c r="F1004" s="23" t="n"/>
      <c r="G1004" s="23" t="n"/>
      <c r="H1004" s="22" t="n"/>
      <c r="I1004" s="19" t="n"/>
      <c r="J1004" s="21" t="n"/>
      <c r="K1004" s="19" t="n"/>
      <c r="L1004" s="19" t="n"/>
      <c r="M1004" s="21" t="n"/>
      <c r="N1004" s="22" t="n"/>
      <c r="O1004" s="24">
        <f>IF(A1004&lt;&gt;"عهدة","",SUMIFS($G$8:$G$5007,$B$8:$B$5007,B1004,$A$8:$A$5007,"مصروف",$I$8:$I$5007,"&lt;&gt;مرفوض"))</f>
        <v/>
      </c>
      <c r="P1004" s="25">
        <f>IF(A1004&lt;&gt;"عهدة","",N(F1004)-O1004)</f>
        <v/>
      </c>
      <c r="Q1004" s="26">
        <f>IF(A1004="","",IF(A1004="عهدة",IF(N(F1004)=0,"⚠ أدخل قيمة العهدة",IF(P1004&lt;0,"⛔ عجز / زيادة مصروفات "&amp;TEXT(-P1004,"#,##0"),IF(COUNTIFS($B$8:$B$5007,B1004,$A$8:$A$5007,"مصروف",$I$8:$I$5007,"&lt;&gt;مرفوض",$K$8:$K$5007,"&lt;&gt;نعم")&gt;0,"⚠ "&amp;COUNTIFS($B$8:$B$5007,B1004,$A$8:$A$5007,"مصروف",$I$8:$I$5007,"&lt;&gt;مرفوض",$K$8:$K$5007,"&lt;&gt;نعم")&amp;" مصروف غير مسوى",IF(L1004="تمت التسوية",IF(P1004=0,"✔ متوازنة وتمت التسوية","✔ تمت التسوية – متبقي "&amp;TEXT(P1004,"#,##0")),IF(P1004&gt;0,"متبقي "&amp;TEXT(P1004,"#,##0"),"✔ متوازنة"))))),IF(R1004=0,"⚠ أضف سطر عهدة أولًا",IF(OR(C1004="",N(G1004)=0),"⚠ أكمل التاريخ والقيمة",IF(S1004="","⚠ التاريخ خارج السنة المالية",IF(H1004="","⚠ اختر بند الموازنة",IF(I1004="مرفوض","✖ مرفوض من المدير",IF(I1004&lt;&gt;"موافق","⏳ بانتظار موافقة المدير",IF(K1004&lt;&gt;"نعم","⚠ غير مسوى مع الحسابات","✔ معتمد ومسوى")))))))))</f>
        <v/>
      </c>
      <c r="R1004">
        <f>N(R1003)+IF(A1004="عهدة",1,0)</f>
        <v/>
      </c>
      <c r="S1004">
        <f>IF(C1004="","",IF(AND(C1004&gt;=DATE(2026,9,1),C1004&lt;=DATE(2027,8,31)),(YEAR(C1004)-2026)*12+MONTH(C1004)-8,""))</f>
        <v/>
      </c>
      <c r="T1004">
        <f>IF(AND(A1004="مصروف",R1004&gt;0,I1004="موافق",S1004&lt;&gt;"",H1004&lt;&gt;""),N(G1004),0)</f>
        <v/>
      </c>
    </row>
    <row r="1005">
      <c r="A1005" s="19" t="n"/>
      <c r="B1005" s="20">
        <f>IF(A1005="","",IF(R1005=0,"⚠ أضف سطر عهدة أولًا","BDR-"&amp;TEXT(R1005,"000")))</f>
        <v/>
      </c>
      <c r="C1005" s="21" t="n"/>
      <c r="D1005" s="20">
        <f>IF(C1005="","",IF(S1005="","خارج السنة المالية",INDEX(القوائم!$D$2:$D$13,S1005)))</f>
        <v/>
      </c>
      <c r="E1005" s="22" t="n"/>
      <c r="F1005" s="23" t="n"/>
      <c r="G1005" s="23" t="n"/>
      <c r="H1005" s="22" t="n"/>
      <c r="I1005" s="19" t="n"/>
      <c r="J1005" s="21" t="n"/>
      <c r="K1005" s="19" t="n"/>
      <c r="L1005" s="19" t="n"/>
      <c r="M1005" s="21" t="n"/>
      <c r="N1005" s="22" t="n"/>
      <c r="O1005" s="24">
        <f>IF(A1005&lt;&gt;"عهدة","",SUMIFS($G$8:$G$5007,$B$8:$B$5007,B1005,$A$8:$A$5007,"مصروف",$I$8:$I$5007,"&lt;&gt;مرفوض"))</f>
        <v/>
      </c>
      <c r="P1005" s="25">
        <f>IF(A1005&lt;&gt;"عهدة","",N(F1005)-O1005)</f>
        <v/>
      </c>
      <c r="Q1005" s="26">
        <f>IF(A1005="","",IF(A1005="عهدة",IF(N(F1005)=0,"⚠ أدخل قيمة العهدة",IF(P1005&lt;0,"⛔ عجز / زيادة مصروفات "&amp;TEXT(-P1005,"#,##0"),IF(COUNTIFS($B$8:$B$5007,B1005,$A$8:$A$5007,"مصروف",$I$8:$I$5007,"&lt;&gt;مرفوض",$K$8:$K$5007,"&lt;&gt;نعم")&gt;0,"⚠ "&amp;COUNTIFS($B$8:$B$5007,B1005,$A$8:$A$5007,"مصروف",$I$8:$I$5007,"&lt;&gt;مرفوض",$K$8:$K$5007,"&lt;&gt;نعم")&amp;" مصروف غير مسوى",IF(L1005="تمت التسوية",IF(P1005=0,"✔ متوازنة وتمت التسوية","✔ تمت التسوية – متبقي "&amp;TEXT(P1005,"#,##0")),IF(P1005&gt;0,"متبقي "&amp;TEXT(P1005,"#,##0"),"✔ متوازنة"))))),IF(R1005=0,"⚠ أضف سطر عهدة أولًا",IF(OR(C1005="",N(G1005)=0),"⚠ أكمل التاريخ والقيمة",IF(S1005="","⚠ التاريخ خارج السنة المالية",IF(H1005="","⚠ اختر بند الموازنة",IF(I1005="مرفوض","✖ مرفوض من المدير",IF(I1005&lt;&gt;"موافق","⏳ بانتظار موافقة المدير",IF(K1005&lt;&gt;"نعم","⚠ غير مسوى مع الحسابات","✔ معتمد ومسوى")))))))))</f>
        <v/>
      </c>
      <c r="R1005">
        <f>N(R1004)+IF(A1005="عهدة",1,0)</f>
        <v/>
      </c>
      <c r="S1005">
        <f>IF(C1005="","",IF(AND(C1005&gt;=DATE(2026,9,1),C1005&lt;=DATE(2027,8,31)),(YEAR(C1005)-2026)*12+MONTH(C1005)-8,""))</f>
        <v/>
      </c>
      <c r="T1005">
        <f>IF(AND(A1005="مصروف",R1005&gt;0,I1005="موافق",S1005&lt;&gt;"",H1005&lt;&gt;""),N(G1005),0)</f>
        <v/>
      </c>
    </row>
    <row r="1006">
      <c r="A1006" s="19" t="n"/>
      <c r="B1006" s="20">
        <f>IF(A1006="","",IF(R1006=0,"⚠ أضف سطر عهدة أولًا","BDR-"&amp;TEXT(R1006,"000")))</f>
        <v/>
      </c>
      <c r="C1006" s="21" t="n"/>
      <c r="D1006" s="20">
        <f>IF(C1006="","",IF(S1006="","خارج السنة المالية",INDEX(القوائم!$D$2:$D$13,S1006)))</f>
        <v/>
      </c>
      <c r="E1006" s="22" t="n"/>
      <c r="F1006" s="23" t="n"/>
      <c r="G1006" s="23" t="n"/>
      <c r="H1006" s="22" t="n"/>
      <c r="I1006" s="19" t="n"/>
      <c r="J1006" s="21" t="n"/>
      <c r="K1006" s="19" t="n"/>
      <c r="L1006" s="19" t="n"/>
      <c r="M1006" s="21" t="n"/>
      <c r="N1006" s="22" t="n"/>
      <c r="O1006" s="24">
        <f>IF(A1006&lt;&gt;"عهدة","",SUMIFS($G$8:$G$5007,$B$8:$B$5007,B1006,$A$8:$A$5007,"مصروف",$I$8:$I$5007,"&lt;&gt;مرفوض"))</f>
        <v/>
      </c>
      <c r="P1006" s="25">
        <f>IF(A1006&lt;&gt;"عهدة","",N(F1006)-O1006)</f>
        <v/>
      </c>
      <c r="Q1006" s="26">
        <f>IF(A1006="","",IF(A1006="عهدة",IF(N(F1006)=0,"⚠ أدخل قيمة العهدة",IF(P1006&lt;0,"⛔ عجز / زيادة مصروفات "&amp;TEXT(-P1006,"#,##0"),IF(COUNTIFS($B$8:$B$5007,B1006,$A$8:$A$5007,"مصروف",$I$8:$I$5007,"&lt;&gt;مرفوض",$K$8:$K$5007,"&lt;&gt;نعم")&gt;0,"⚠ "&amp;COUNTIFS($B$8:$B$5007,B1006,$A$8:$A$5007,"مصروف",$I$8:$I$5007,"&lt;&gt;مرفوض",$K$8:$K$5007,"&lt;&gt;نعم")&amp;" مصروف غير مسوى",IF(L1006="تمت التسوية",IF(P1006=0,"✔ متوازنة وتمت التسوية","✔ تمت التسوية – متبقي "&amp;TEXT(P1006,"#,##0")),IF(P1006&gt;0,"متبقي "&amp;TEXT(P1006,"#,##0"),"✔ متوازنة"))))),IF(R1006=0,"⚠ أضف سطر عهدة أولًا",IF(OR(C1006="",N(G1006)=0),"⚠ أكمل التاريخ والقيمة",IF(S1006="","⚠ التاريخ خارج السنة المالية",IF(H1006="","⚠ اختر بند الموازنة",IF(I1006="مرفوض","✖ مرفوض من المدير",IF(I1006&lt;&gt;"موافق","⏳ بانتظار موافقة المدير",IF(K1006&lt;&gt;"نعم","⚠ غير مسوى مع الحسابات","✔ معتمد ومسوى")))))))))</f>
        <v/>
      </c>
      <c r="R1006">
        <f>N(R1005)+IF(A1006="عهدة",1,0)</f>
        <v/>
      </c>
      <c r="S1006">
        <f>IF(C1006="","",IF(AND(C1006&gt;=DATE(2026,9,1),C1006&lt;=DATE(2027,8,31)),(YEAR(C1006)-2026)*12+MONTH(C1006)-8,""))</f>
        <v/>
      </c>
      <c r="T1006">
        <f>IF(AND(A1006="مصروف",R1006&gt;0,I1006="موافق",S1006&lt;&gt;"",H1006&lt;&gt;""),N(G1006),0)</f>
        <v/>
      </c>
    </row>
    <row r="1007">
      <c r="A1007" s="19" t="n"/>
      <c r="B1007" s="20">
        <f>IF(A1007="","",IF(R1007=0,"⚠ أضف سطر عهدة أولًا","BDR-"&amp;TEXT(R1007,"000")))</f>
        <v/>
      </c>
      <c r="C1007" s="21" t="n"/>
      <c r="D1007" s="20">
        <f>IF(C1007="","",IF(S1007="","خارج السنة المالية",INDEX(القوائم!$D$2:$D$13,S1007)))</f>
        <v/>
      </c>
      <c r="E1007" s="22" t="n"/>
      <c r="F1007" s="23" t="n"/>
      <c r="G1007" s="23" t="n"/>
      <c r="H1007" s="22" t="n"/>
      <c r="I1007" s="19" t="n"/>
      <c r="J1007" s="21" t="n"/>
      <c r="K1007" s="19" t="n"/>
      <c r="L1007" s="19" t="n"/>
      <c r="M1007" s="21" t="n"/>
      <c r="N1007" s="22" t="n"/>
      <c r="O1007" s="24">
        <f>IF(A1007&lt;&gt;"عهدة","",SUMIFS($G$8:$G$5007,$B$8:$B$5007,B1007,$A$8:$A$5007,"مصروف",$I$8:$I$5007,"&lt;&gt;مرفوض"))</f>
        <v/>
      </c>
      <c r="P1007" s="25">
        <f>IF(A1007&lt;&gt;"عهدة","",N(F1007)-O1007)</f>
        <v/>
      </c>
      <c r="Q1007" s="26">
        <f>IF(A1007="","",IF(A1007="عهدة",IF(N(F1007)=0,"⚠ أدخل قيمة العهدة",IF(P1007&lt;0,"⛔ عجز / زيادة مصروفات "&amp;TEXT(-P1007,"#,##0"),IF(COUNTIFS($B$8:$B$5007,B1007,$A$8:$A$5007,"مصروف",$I$8:$I$5007,"&lt;&gt;مرفوض",$K$8:$K$5007,"&lt;&gt;نعم")&gt;0,"⚠ "&amp;COUNTIFS($B$8:$B$5007,B1007,$A$8:$A$5007,"مصروف",$I$8:$I$5007,"&lt;&gt;مرفوض",$K$8:$K$5007,"&lt;&gt;نعم")&amp;" مصروف غير مسوى",IF(L1007="تمت التسوية",IF(P1007=0,"✔ متوازنة وتمت التسوية","✔ تمت التسوية – متبقي "&amp;TEXT(P1007,"#,##0")),IF(P1007&gt;0,"متبقي "&amp;TEXT(P1007,"#,##0"),"✔ متوازنة"))))),IF(R1007=0,"⚠ أضف سطر عهدة أولًا",IF(OR(C1007="",N(G1007)=0),"⚠ أكمل التاريخ والقيمة",IF(S1007="","⚠ التاريخ خارج السنة المالية",IF(H1007="","⚠ اختر بند الموازنة",IF(I1007="مرفوض","✖ مرفوض من المدير",IF(I1007&lt;&gt;"موافق","⏳ بانتظار موافقة المدير",IF(K1007&lt;&gt;"نعم","⚠ غير مسوى مع الحسابات","✔ معتمد ومسوى")))))))))</f>
        <v/>
      </c>
      <c r="R1007">
        <f>N(R1006)+IF(A1007="عهدة",1,0)</f>
        <v/>
      </c>
      <c r="S1007">
        <f>IF(C1007="","",IF(AND(C1007&gt;=DATE(2026,9,1),C1007&lt;=DATE(2027,8,31)),(YEAR(C1007)-2026)*12+MONTH(C1007)-8,""))</f>
        <v/>
      </c>
      <c r="T1007">
        <f>IF(AND(A1007="مصروف",R1007&gt;0,I1007="موافق",S1007&lt;&gt;"",H1007&lt;&gt;""),N(G1007),0)</f>
        <v/>
      </c>
    </row>
    <row r="1008">
      <c r="A1008" s="19" t="n"/>
      <c r="B1008" s="20">
        <f>IF(A1008="","",IF(R1008=0,"⚠ أضف سطر عهدة أولًا","BDR-"&amp;TEXT(R1008,"000")))</f>
        <v/>
      </c>
      <c r="C1008" s="21" t="n"/>
      <c r="D1008" s="20">
        <f>IF(C1008="","",IF(S1008="","خارج السنة المالية",INDEX(القوائم!$D$2:$D$13,S1008)))</f>
        <v/>
      </c>
      <c r="E1008" s="22" t="n"/>
      <c r="F1008" s="23" t="n"/>
      <c r="G1008" s="23" t="n"/>
      <c r="H1008" s="22" t="n"/>
      <c r="I1008" s="19" t="n"/>
      <c r="J1008" s="21" t="n"/>
      <c r="K1008" s="19" t="n"/>
      <c r="L1008" s="19" t="n"/>
      <c r="M1008" s="21" t="n"/>
      <c r="N1008" s="22" t="n"/>
      <c r="O1008" s="24">
        <f>IF(A1008&lt;&gt;"عهدة","",SUMIFS($G$8:$G$5007,$B$8:$B$5007,B1008,$A$8:$A$5007,"مصروف",$I$8:$I$5007,"&lt;&gt;مرفوض"))</f>
        <v/>
      </c>
      <c r="P1008" s="25">
        <f>IF(A1008&lt;&gt;"عهدة","",N(F1008)-O1008)</f>
        <v/>
      </c>
      <c r="Q1008" s="26">
        <f>IF(A1008="","",IF(A1008="عهدة",IF(N(F1008)=0,"⚠ أدخل قيمة العهدة",IF(P1008&lt;0,"⛔ عجز / زيادة مصروفات "&amp;TEXT(-P1008,"#,##0"),IF(COUNTIFS($B$8:$B$5007,B1008,$A$8:$A$5007,"مصروف",$I$8:$I$5007,"&lt;&gt;مرفوض",$K$8:$K$5007,"&lt;&gt;نعم")&gt;0,"⚠ "&amp;COUNTIFS($B$8:$B$5007,B1008,$A$8:$A$5007,"مصروف",$I$8:$I$5007,"&lt;&gt;مرفوض",$K$8:$K$5007,"&lt;&gt;نعم")&amp;" مصروف غير مسوى",IF(L1008="تمت التسوية",IF(P1008=0,"✔ متوازنة وتمت التسوية","✔ تمت التسوية – متبقي "&amp;TEXT(P1008,"#,##0")),IF(P1008&gt;0,"متبقي "&amp;TEXT(P1008,"#,##0"),"✔ متوازنة"))))),IF(R1008=0,"⚠ أضف سطر عهدة أولًا",IF(OR(C1008="",N(G1008)=0),"⚠ أكمل التاريخ والقيمة",IF(S1008="","⚠ التاريخ خارج السنة المالية",IF(H1008="","⚠ اختر بند الموازنة",IF(I1008="مرفوض","✖ مرفوض من المدير",IF(I1008&lt;&gt;"موافق","⏳ بانتظار موافقة المدير",IF(K1008&lt;&gt;"نعم","⚠ غير مسوى مع الحسابات","✔ معتمد ومسوى")))))))))</f>
        <v/>
      </c>
      <c r="R1008">
        <f>N(R1007)+IF(A1008="عهدة",1,0)</f>
        <v/>
      </c>
      <c r="S1008">
        <f>IF(C1008="","",IF(AND(C1008&gt;=DATE(2026,9,1),C1008&lt;=DATE(2027,8,31)),(YEAR(C1008)-2026)*12+MONTH(C1008)-8,""))</f>
        <v/>
      </c>
      <c r="T1008">
        <f>IF(AND(A1008="مصروف",R1008&gt;0,I1008="موافق",S1008&lt;&gt;"",H1008&lt;&gt;""),N(G1008),0)</f>
        <v/>
      </c>
    </row>
    <row r="1009">
      <c r="A1009" s="19" t="n"/>
      <c r="B1009" s="20">
        <f>IF(A1009="","",IF(R1009=0,"⚠ أضف سطر عهدة أولًا","BDR-"&amp;TEXT(R1009,"000")))</f>
        <v/>
      </c>
      <c r="C1009" s="21" t="n"/>
      <c r="D1009" s="20">
        <f>IF(C1009="","",IF(S1009="","خارج السنة المالية",INDEX(القوائم!$D$2:$D$13,S1009)))</f>
        <v/>
      </c>
      <c r="E1009" s="22" t="n"/>
      <c r="F1009" s="23" t="n"/>
      <c r="G1009" s="23" t="n"/>
      <c r="H1009" s="22" t="n"/>
      <c r="I1009" s="19" t="n"/>
      <c r="J1009" s="21" t="n"/>
      <c r="K1009" s="19" t="n"/>
      <c r="L1009" s="19" t="n"/>
      <c r="M1009" s="21" t="n"/>
      <c r="N1009" s="22" t="n"/>
      <c r="O1009" s="24">
        <f>IF(A1009&lt;&gt;"عهدة","",SUMIFS($G$8:$G$5007,$B$8:$B$5007,B1009,$A$8:$A$5007,"مصروف",$I$8:$I$5007,"&lt;&gt;مرفوض"))</f>
        <v/>
      </c>
      <c r="P1009" s="25">
        <f>IF(A1009&lt;&gt;"عهدة","",N(F1009)-O1009)</f>
        <v/>
      </c>
      <c r="Q1009" s="26">
        <f>IF(A1009="","",IF(A1009="عهدة",IF(N(F1009)=0,"⚠ أدخل قيمة العهدة",IF(P1009&lt;0,"⛔ عجز / زيادة مصروفات "&amp;TEXT(-P1009,"#,##0"),IF(COUNTIFS($B$8:$B$5007,B1009,$A$8:$A$5007,"مصروف",$I$8:$I$5007,"&lt;&gt;مرفوض",$K$8:$K$5007,"&lt;&gt;نعم")&gt;0,"⚠ "&amp;COUNTIFS($B$8:$B$5007,B1009,$A$8:$A$5007,"مصروف",$I$8:$I$5007,"&lt;&gt;مرفوض",$K$8:$K$5007,"&lt;&gt;نعم")&amp;" مصروف غير مسوى",IF(L1009="تمت التسوية",IF(P1009=0,"✔ متوازنة وتمت التسوية","✔ تمت التسوية – متبقي "&amp;TEXT(P1009,"#,##0")),IF(P1009&gt;0,"متبقي "&amp;TEXT(P1009,"#,##0"),"✔ متوازنة"))))),IF(R1009=0,"⚠ أضف سطر عهدة أولًا",IF(OR(C1009="",N(G1009)=0),"⚠ أكمل التاريخ والقيمة",IF(S1009="","⚠ التاريخ خارج السنة المالية",IF(H1009="","⚠ اختر بند الموازنة",IF(I1009="مرفوض","✖ مرفوض من المدير",IF(I1009&lt;&gt;"موافق","⏳ بانتظار موافقة المدير",IF(K1009&lt;&gt;"نعم","⚠ غير مسوى مع الحسابات","✔ معتمد ومسوى")))))))))</f>
        <v/>
      </c>
      <c r="R1009">
        <f>N(R1008)+IF(A1009="عهدة",1,0)</f>
        <v/>
      </c>
      <c r="S1009">
        <f>IF(C1009="","",IF(AND(C1009&gt;=DATE(2026,9,1),C1009&lt;=DATE(2027,8,31)),(YEAR(C1009)-2026)*12+MONTH(C1009)-8,""))</f>
        <v/>
      </c>
      <c r="T1009">
        <f>IF(AND(A1009="مصروف",R1009&gt;0,I1009="موافق",S1009&lt;&gt;"",H1009&lt;&gt;""),N(G1009),0)</f>
        <v/>
      </c>
    </row>
    <row r="1010">
      <c r="A1010" s="19" t="n"/>
      <c r="B1010" s="20">
        <f>IF(A1010="","",IF(R1010=0,"⚠ أضف سطر عهدة أولًا","BDR-"&amp;TEXT(R1010,"000")))</f>
        <v/>
      </c>
      <c r="C1010" s="21" t="n"/>
      <c r="D1010" s="20">
        <f>IF(C1010="","",IF(S1010="","خارج السنة المالية",INDEX(القوائم!$D$2:$D$13,S1010)))</f>
        <v/>
      </c>
      <c r="E1010" s="22" t="n"/>
      <c r="F1010" s="23" t="n"/>
      <c r="G1010" s="23" t="n"/>
      <c r="H1010" s="22" t="n"/>
      <c r="I1010" s="19" t="n"/>
      <c r="J1010" s="21" t="n"/>
      <c r="K1010" s="19" t="n"/>
      <c r="L1010" s="19" t="n"/>
      <c r="M1010" s="21" t="n"/>
      <c r="N1010" s="22" t="n"/>
      <c r="O1010" s="24">
        <f>IF(A1010&lt;&gt;"عهدة","",SUMIFS($G$8:$G$5007,$B$8:$B$5007,B1010,$A$8:$A$5007,"مصروف",$I$8:$I$5007,"&lt;&gt;مرفوض"))</f>
        <v/>
      </c>
      <c r="P1010" s="25">
        <f>IF(A1010&lt;&gt;"عهدة","",N(F1010)-O1010)</f>
        <v/>
      </c>
      <c r="Q1010" s="26">
        <f>IF(A1010="","",IF(A1010="عهدة",IF(N(F1010)=0,"⚠ أدخل قيمة العهدة",IF(P1010&lt;0,"⛔ عجز / زيادة مصروفات "&amp;TEXT(-P1010,"#,##0"),IF(COUNTIFS($B$8:$B$5007,B1010,$A$8:$A$5007,"مصروف",$I$8:$I$5007,"&lt;&gt;مرفوض",$K$8:$K$5007,"&lt;&gt;نعم")&gt;0,"⚠ "&amp;COUNTIFS($B$8:$B$5007,B1010,$A$8:$A$5007,"مصروف",$I$8:$I$5007,"&lt;&gt;مرفوض",$K$8:$K$5007,"&lt;&gt;نعم")&amp;" مصروف غير مسوى",IF(L1010="تمت التسوية",IF(P1010=0,"✔ متوازنة وتمت التسوية","✔ تمت التسوية – متبقي "&amp;TEXT(P1010,"#,##0")),IF(P1010&gt;0,"متبقي "&amp;TEXT(P1010,"#,##0"),"✔ متوازنة"))))),IF(R1010=0,"⚠ أضف سطر عهدة أولًا",IF(OR(C1010="",N(G1010)=0),"⚠ أكمل التاريخ والقيمة",IF(S1010="","⚠ التاريخ خارج السنة المالية",IF(H1010="","⚠ اختر بند الموازنة",IF(I1010="مرفوض","✖ مرفوض من المدير",IF(I1010&lt;&gt;"موافق","⏳ بانتظار موافقة المدير",IF(K1010&lt;&gt;"نعم","⚠ غير مسوى مع الحسابات","✔ معتمد ومسوى")))))))))</f>
        <v/>
      </c>
      <c r="R1010">
        <f>N(R1009)+IF(A1010="عهدة",1,0)</f>
        <v/>
      </c>
      <c r="S1010">
        <f>IF(C1010="","",IF(AND(C1010&gt;=DATE(2026,9,1),C1010&lt;=DATE(2027,8,31)),(YEAR(C1010)-2026)*12+MONTH(C1010)-8,""))</f>
        <v/>
      </c>
      <c r="T1010">
        <f>IF(AND(A1010="مصروف",R1010&gt;0,I1010="موافق",S1010&lt;&gt;"",H1010&lt;&gt;""),N(G1010),0)</f>
        <v/>
      </c>
    </row>
    <row r="1011">
      <c r="A1011" s="19" t="n"/>
      <c r="B1011" s="20">
        <f>IF(A1011="","",IF(R1011=0,"⚠ أضف سطر عهدة أولًا","BDR-"&amp;TEXT(R1011,"000")))</f>
        <v/>
      </c>
      <c r="C1011" s="21" t="n"/>
      <c r="D1011" s="20">
        <f>IF(C1011="","",IF(S1011="","خارج السنة المالية",INDEX(القوائم!$D$2:$D$13,S1011)))</f>
        <v/>
      </c>
      <c r="E1011" s="22" t="n"/>
      <c r="F1011" s="23" t="n"/>
      <c r="G1011" s="23" t="n"/>
      <c r="H1011" s="22" t="n"/>
      <c r="I1011" s="19" t="n"/>
      <c r="J1011" s="21" t="n"/>
      <c r="K1011" s="19" t="n"/>
      <c r="L1011" s="19" t="n"/>
      <c r="M1011" s="21" t="n"/>
      <c r="N1011" s="22" t="n"/>
      <c r="O1011" s="24">
        <f>IF(A1011&lt;&gt;"عهدة","",SUMIFS($G$8:$G$5007,$B$8:$B$5007,B1011,$A$8:$A$5007,"مصروف",$I$8:$I$5007,"&lt;&gt;مرفوض"))</f>
        <v/>
      </c>
      <c r="P1011" s="25">
        <f>IF(A1011&lt;&gt;"عهدة","",N(F1011)-O1011)</f>
        <v/>
      </c>
      <c r="Q1011" s="26">
        <f>IF(A1011="","",IF(A1011="عهدة",IF(N(F1011)=0,"⚠ أدخل قيمة العهدة",IF(P1011&lt;0,"⛔ عجز / زيادة مصروفات "&amp;TEXT(-P1011,"#,##0"),IF(COUNTIFS($B$8:$B$5007,B1011,$A$8:$A$5007,"مصروف",$I$8:$I$5007,"&lt;&gt;مرفوض",$K$8:$K$5007,"&lt;&gt;نعم")&gt;0,"⚠ "&amp;COUNTIFS($B$8:$B$5007,B1011,$A$8:$A$5007,"مصروف",$I$8:$I$5007,"&lt;&gt;مرفوض",$K$8:$K$5007,"&lt;&gt;نعم")&amp;" مصروف غير مسوى",IF(L1011="تمت التسوية",IF(P1011=0,"✔ متوازنة وتمت التسوية","✔ تمت التسوية – متبقي "&amp;TEXT(P1011,"#,##0")),IF(P1011&gt;0,"متبقي "&amp;TEXT(P1011,"#,##0"),"✔ متوازنة"))))),IF(R1011=0,"⚠ أضف سطر عهدة أولًا",IF(OR(C1011="",N(G1011)=0),"⚠ أكمل التاريخ والقيمة",IF(S1011="","⚠ التاريخ خارج السنة المالية",IF(H1011="","⚠ اختر بند الموازنة",IF(I1011="مرفوض","✖ مرفوض من المدير",IF(I1011&lt;&gt;"موافق","⏳ بانتظار موافقة المدير",IF(K1011&lt;&gt;"نعم","⚠ غير مسوى مع الحسابات","✔ معتمد ومسوى")))))))))</f>
        <v/>
      </c>
      <c r="R1011">
        <f>N(R1010)+IF(A1011="عهدة",1,0)</f>
        <v/>
      </c>
      <c r="S1011">
        <f>IF(C1011="","",IF(AND(C1011&gt;=DATE(2026,9,1),C1011&lt;=DATE(2027,8,31)),(YEAR(C1011)-2026)*12+MONTH(C1011)-8,""))</f>
        <v/>
      </c>
      <c r="T1011">
        <f>IF(AND(A1011="مصروف",R1011&gt;0,I1011="موافق",S1011&lt;&gt;"",H1011&lt;&gt;""),N(G1011),0)</f>
        <v/>
      </c>
    </row>
    <row r="1012">
      <c r="A1012" s="19" t="n"/>
      <c r="B1012" s="20">
        <f>IF(A1012="","",IF(R1012=0,"⚠ أضف سطر عهدة أولًا","BDR-"&amp;TEXT(R1012,"000")))</f>
        <v/>
      </c>
      <c r="C1012" s="21" t="n"/>
      <c r="D1012" s="20">
        <f>IF(C1012="","",IF(S1012="","خارج السنة المالية",INDEX(القوائم!$D$2:$D$13,S1012)))</f>
        <v/>
      </c>
      <c r="E1012" s="22" t="n"/>
      <c r="F1012" s="23" t="n"/>
      <c r="G1012" s="23" t="n"/>
      <c r="H1012" s="22" t="n"/>
      <c r="I1012" s="19" t="n"/>
      <c r="J1012" s="21" t="n"/>
      <c r="K1012" s="19" t="n"/>
      <c r="L1012" s="19" t="n"/>
      <c r="M1012" s="21" t="n"/>
      <c r="N1012" s="22" t="n"/>
      <c r="O1012" s="24">
        <f>IF(A1012&lt;&gt;"عهدة","",SUMIFS($G$8:$G$5007,$B$8:$B$5007,B1012,$A$8:$A$5007,"مصروف",$I$8:$I$5007,"&lt;&gt;مرفوض"))</f>
        <v/>
      </c>
      <c r="P1012" s="25">
        <f>IF(A1012&lt;&gt;"عهدة","",N(F1012)-O1012)</f>
        <v/>
      </c>
      <c r="Q1012" s="26">
        <f>IF(A1012="","",IF(A1012="عهدة",IF(N(F1012)=0,"⚠ أدخل قيمة العهدة",IF(P1012&lt;0,"⛔ عجز / زيادة مصروفات "&amp;TEXT(-P1012,"#,##0"),IF(COUNTIFS($B$8:$B$5007,B1012,$A$8:$A$5007,"مصروف",$I$8:$I$5007,"&lt;&gt;مرفوض",$K$8:$K$5007,"&lt;&gt;نعم")&gt;0,"⚠ "&amp;COUNTIFS($B$8:$B$5007,B1012,$A$8:$A$5007,"مصروف",$I$8:$I$5007,"&lt;&gt;مرفوض",$K$8:$K$5007,"&lt;&gt;نعم")&amp;" مصروف غير مسوى",IF(L1012="تمت التسوية",IF(P1012=0,"✔ متوازنة وتمت التسوية","✔ تمت التسوية – متبقي "&amp;TEXT(P1012,"#,##0")),IF(P1012&gt;0,"متبقي "&amp;TEXT(P1012,"#,##0"),"✔ متوازنة"))))),IF(R1012=0,"⚠ أضف سطر عهدة أولًا",IF(OR(C1012="",N(G1012)=0),"⚠ أكمل التاريخ والقيمة",IF(S1012="","⚠ التاريخ خارج السنة المالية",IF(H1012="","⚠ اختر بند الموازنة",IF(I1012="مرفوض","✖ مرفوض من المدير",IF(I1012&lt;&gt;"موافق","⏳ بانتظار موافقة المدير",IF(K1012&lt;&gt;"نعم","⚠ غير مسوى مع الحسابات","✔ معتمد ومسوى")))))))))</f>
        <v/>
      </c>
      <c r="R1012">
        <f>N(R1011)+IF(A1012="عهدة",1,0)</f>
        <v/>
      </c>
      <c r="S1012">
        <f>IF(C1012="","",IF(AND(C1012&gt;=DATE(2026,9,1),C1012&lt;=DATE(2027,8,31)),(YEAR(C1012)-2026)*12+MONTH(C1012)-8,""))</f>
        <v/>
      </c>
      <c r="T1012">
        <f>IF(AND(A1012="مصروف",R1012&gt;0,I1012="موافق",S1012&lt;&gt;"",H1012&lt;&gt;""),N(G1012),0)</f>
        <v/>
      </c>
    </row>
    <row r="1013">
      <c r="A1013" s="19" t="n"/>
      <c r="B1013" s="20">
        <f>IF(A1013="","",IF(R1013=0,"⚠ أضف سطر عهدة أولًا","BDR-"&amp;TEXT(R1013,"000")))</f>
        <v/>
      </c>
      <c r="C1013" s="21" t="n"/>
      <c r="D1013" s="20">
        <f>IF(C1013="","",IF(S1013="","خارج السنة المالية",INDEX(القوائم!$D$2:$D$13,S1013)))</f>
        <v/>
      </c>
      <c r="E1013" s="22" t="n"/>
      <c r="F1013" s="23" t="n"/>
      <c r="G1013" s="23" t="n"/>
      <c r="H1013" s="22" t="n"/>
      <c r="I1013" s="19" t="n"/>
      <c r="J1013" s="21" t="n"/>
      <c r="K1013" s="19" t="n"/>
      <c r="L1013" s="19" t="n"/>
      <c r="M1013" s="21" t="n"/>
      <c r="N1013" s="22" t="n"/>
      <c r="O1013" s="24">
        <f>IF(A1013&lt;&gt;"عهدة","",SUMIFS($G$8:$G$5007,$B$8:$B$5007,B1013,$A$8:$A$5007,"مصروف",$I$8:$I$5007,"&lt;&gt;مرفوض"))</f>
        <v/>
      </c>
      <c r="P1013" s="25">
        <f>IF(A1013&lt;&gt;"عهدة","",N(F1013)-O1013)</f>
        <v/>
      </c>
      <c r="Q1013" s="26">
        <f>IF(A1013="","",IF(A1013="عهدة",IF(N(F1013)=0,"⚠ أدخل قيمة العهدة",IF(P1013&lt;0,"⛔ عجز / زيادة مصروفات "&amp;TEXT(-P1013,"#,##0"),IF(COUNTIFS($B$8:$B$5007,B1013,$A$8:$A$5007,"مصروف",$I$8:$I$5007,"&lt;&gt;مرفوض",$K$8:$K$5007,"&lt;&gt;نعم")&gt;0,"⚠ "&amp;COUNTIFS($B$8:$B$5007,B1013,$A$8:$A$5007,"مصروف",$I$8:$I$5007,"&lt;&gt;مرفوض",$K$8:$K$5007,"&lt;&gt;نعم")&amp;" مصروف غير مسوى",IF(L1013="تمت التسوية",IF(P1013=0,"✔ متوازنة وتمت التسوية","✔ تمت التسوية – متبقي "&amp;TEXT(P1013,"#,##0")),IF(P1013&gt;0,"متبقي "&amp;TEXT(P1013,"#,##0"),"✔ متوازنة"))))),IF(R1013=0,"⚠ أضف سطر عهدة أولًا",IF(OR(C1013="",N(G1013)=0),"⚠ أكمل التاريخ والقيمة",IF(S1013="","⚠ التاريخ خارج السنة المالية",IF(H1013="","⚠ اختر بند الموازنة",IF(I1013="مرفوض","✖ مرفوض من المدير",IF(I1013&lt;&gt;"موافق","⏳ بانتظار موافقة المدير",IF(K1013&lt;&gt;"نعم","⚠ غير مسوى مع الحسابات","✔ معتمد ومسوى")))))))))</f>
        <v/>
      </c>
      <c r="R1013">
        <f>N(R1012)+IF(A1013="عهدة",1,0)</f>
        <v/>
      </c>
      <c r="S1013">
        <f>IF(C1013="","",IF(AND(C1013&gt;=DATE(2026,9,1),C1013&lt;=DATE(2027,8,31)),(YEAR(C1013)-2026)*12+MONTH(C1013)-8,""))</f>
        <v/>
      </c>
      <c r="T1013">
        <f>IF(AND(A1013="مصروف",R1013&gt;0,I1013="موافق",S1013&lt;&gt;"",H1013&lt;&gt;""),N(G1013),0)</f>
        <v/>
      </c>
    </row>
    <row r="1014">
      <c r="A1014" s="19" t="n"/>
      <c r="B1014" s="20">
        <f>IF(A1014="","",IF(R1014=0,"⚠ أضف سطر عهدة أولًا","BDR-"&amp;TEXT(R1014,"000")))</f>
        <v/>
      </c>
      <c r="C1014" s="21" t="n"/>
      <c r="D1014" s="20">
        <f>IF(C1014="","",IF(S1014="","خارج السنة المالية",INDEX(القوائم!$D$2:$D$13,S1014)))</f>
        <v/>
      </c>
      <c r="E1014" s="22" t="n"/>
      <c r="F1014" s="23" t="n"/>
      <c r="G1014" s="23" t="n"/>
      <c r="H1014" s="22" t="n"/>
      <c r="I1014" s="19" t="n"/>
      <c r="J1014" s="21" t="n"/>
      <c r="K1014" s="19" t="n"/>
      <c r="L1014" s="19" t="n"/>
      <c r="M1014" s="21" t="n"/>
      <c r="N1014" s="22" t="n"/>
      <c r="O1014" s="24">
        <f>IF(A1014&lt;&gt;"عهدة","",SUMIFS($G$8:$G$5007,$B$8:$B$5007,B1014,$A$8:$A$5007,"مصروف",$I$8:$I$5007,"&lt;&gt;مرفوض"))</f>
        <v/>
      </c>
      <c r="P1014" s="25">
        <f>IF(A1014&lt;&gt;"عهدة","",N(F1014)-O1014)</f>
        <v/>
      </c>
      <c r="Q1014" s="26">
        <f>IF(A1014="","",IF(A1014="عهدة",IF(N(F1014)=0,"⚠ أدخل قيمة العهدة",IF(P1014&lt;0,"⛔ عجز / زيادة مصروفات "&amp;TEXT(-P1014,"#,##0"),IF(COUNTIFS($B$8:$B$5007,B1014,$A$8:$A$5007,"مصروف",$I$8:$I$5007,"&lt;&gt;مرفوض",$K$8:$K$5007,"&lt;&gt;نعم")&gt;0,"⚠ "&amp;COUNTIFS($B$8:$B$5007,B1014,$A$8:$A$5007,"مصروف",$I$8:$I$5007,"&lt;&gt;مرفوض",$K$8:$K$5007,"&lt;&gt;نعم")&amp;" مصروف غير مسوى",IF(L1014="تمت التسوية",IF(P1014=0,"✔ متوازنة وتمت التسوية","✔ تمت التسوية – متبقي "&amp;TEXT(P1014,"#,##0")),IF(P1014&gt;0,"متبقي "&amp;TEXT(P1014,"#,##0"),"✔ متوازنة"))))),IF(R1014=0,"⚠ أضف سطر عهدة أولًا",IF(OR(C1014="",N(G1014)=0),"⚠ أكمل التاريخ والقيمة",IF(S1014="","⚠ التاريخ خارج السنة المالية",IF(H1014="","⚠ اختر بند الموازنة",IF(I1014="مرفوض","✖ مرفوض من المدير",IF(I1014&lt;&gt;"موافق","⏳ بانتظار موافقة المدير",IF(K1014&lt;&gt;"نعم","⚠ غير مسوى مع الحسابات","✔ معتمد ومسوى")))))))))</f>
        <v/>
      </c>
      <c r="R1014">
        <f>N(R1013)+IF(A1014="عهدة",1,0)</f>
        <v/>
      </c>
      <c r="S1014">
        <f>IF(C1014="","",IF(AND(C1014&gt;=DATE(2026,9,1),C1014&lt;=DATE(2027,8,31)),(YEAR(C1014)-2026)*12+MONTH(C1014)-8,""))</f>
        <v/>
      </c>
      <c r="T1014">
        <f>IF(AND(A1014="مصروف",R1014&gt;0,I1014="موافق",S1014&lt;&gt;"",H1014&lt;&gt;""),N(G1014),0)</f>
        <v/>
      </c>
    </row>
    <row r="1015">
      <c r="A1015" s="19" t="n"/>
      <c r="B1015" s="20">
        <f>IF(A1015="","",IF(R1015=0,"⚠ أضف سطر عهدة أولًا","BDR-"&amp;TEXT(R1015,"000")))</f>
        <v/>
      </c>
      <c r="C1015" s="21" t="n"/>
      <c r="D1015" s="20">
        <f>IF(C1015="","",IF(S1015="","خارج السنة المالية",INDEX(القوائم!$D$2:$D$13,S1015)))</f>
        <v/>
      </c>
      <c r="E1015" s="22" t="n"/>
      <c r="F1015" s="23" t="n"/>
      <c r="G1015" s="23" t="n"/>
      <c r="H1015" s="22" t="n"/>
      <c r="I1015" s="19" t="n"/>
      <c r="J1015" s="21" t="n"/>
      <c r="K1015" s="19" t="n"/>
      <c r="L1015" s="19" t="n"/>
      <c r="M1015" s="21" t="n"/>
      <c r="N1015" s="22" t="n"/>
      <c r="O1015" s="24">
        <f>IF(A1015&lt;&gt;"عهدة","",SUMIFS($G$8:$G$5007,$B$8:$B$5007,B1015,$A$8:$A$5007,"مصروف",$I$8:$I$5007,"&lt;&gt;مرفوض"))</f>
        <v/>
      </c>
      <c r="P1015" s="25">
        <f>IF(A1015&lt;&gt;"عهدة","",N(F1015)-O1015)</f>
        <v/>
      </c>
      <c r="Q1015" s="26">
        <f>IF(A1015="","",IF(A1015="عهدة",IF(N(F1015)=0,"⚠ أدخل قيمة العهدة",IF(P1015&lt;0,"⛔ عجز / زيادة مصروفات "&amp;TEXT(-P1015,"#,##0"),IF(COUNTIFS($B$8:$B$5007,B1015,$A$8:$A$5007,"مصروف",$I$8:$I$5007,"&lt;&gt;مرفوض",$K$8:$K$5007,"&lt;&gt;نعم")&gt;0,"⚠ "&amp;COUNTIFS($B$8:$B$5007,B1015,$A$8:$A$5007,"مصروف",$I$8:$I$5007,"&lt;&gt;مرفوض",$K$8:$K$5007,"&lt;&gt;نعم")&amp;" مصروف غير مسوى",IF(L1015="تمت التسوية",IF(P1015=0,"✔ متوازنة وتمت التسوية","✔ تمت التسوية – متبقي "&amp;TEXT(P1015,"#,##0")),IF(P1015&gt;0,"متبقي "&amp;TEXT(P1015,"#,##0"),"✔ متوازنة"))))),IF(R1015=0,"⚠ أضف سطر عهدة أولًا",IF(OR(C1015="",N(G1015)=0),"⚠ أكمل التاريخ والقيمة",IF(S1015="","⚠ التاريخ خارج السنة المالية",IF(H1015="","⚠ اختر بند الموازنة",IF(I1015="مرفوض","✖ مرفوض من المدير",IF(I1015&lt;&gt;"موافق","⏳ بانتظار موافقة المدير",IF(K1015&lt;&gt;"نعم","⚠ غير مسوى مع الحسابات","✔ معتمد ومسوى")))))))))</f>
        <v/>
      </c>
      <c r="R1015">
        <f>N(R1014)+IF(A1015="عهدة",1,0)</f>
        <v/>
      </c>
      <c r="S1015">
        <f>IF(C1015="","",IF(AND(C1015&gt;=DATE(2026,9,1),C1015&lt;=DATE(2027,8,31)),(YEAR(C1015)-2026)*12+MONTH(C1015)-8,""))</f>
        <v/>
      </c>
      <c r="T1015">
        <f>IF(AND(A1015="مصروف",R1015&gt;0,I1015="موافق",S1015&lt;&gt;"",H1015&lt;&gt;""),N(G1015),0)</f>
        <v/>
      </c>
    </row>
    <row r="1016">
      <c r="A1016" s="19" t="n"/>
      <c r="B1016" s="20">
        <f>IF(A1016="","",IF(R1016=0,"⚠ أضف سطر عهدة أولًا","BDR-"&amp;TEXT(R1016,"000")))</f>
        <v/>
      </c>
      <c r="C1016" s="21" t="n"/>
      <c r="D1016" s="20">
        <f>IF(C1016="","",IF(S1016="","خارج السنة المالية",INDEX(القوائم!$D$2:$D$13,S1016)))</f>
        <v/>
      </c>
      <c r="E1016" s="22" t="n"/>
      <c r="F1016" s="23" t="n"/>
      <c r="G1016" s="23" t="n"/>
      <c r="H1016" s="22" t="n"/>
      <c r="I1016" s="19" t="n"/>
      <c r="J1016" s="21" t="n"/>
      <c r="K1016" s="19" t="n"/>
      <c r="L1016" s="19" t="n"/>
      <c r="M1016" s="21" t="n"/>
      <c r="N1016" s="22" t="n"/>
      <c r="O1016" s="24">
        <f>IF(A1016&lt;&gt;"عهدة","",SUMIFS($G$8:$G$5007,$B$8:$B$5007,B1016,$A$8:$A$5007,"مصروف",$I$8:$I$5007,"&lt;&gt;مرفوض"))</f>
        <v/>
      </c>
      <c r="P1016" s="25">
        <f>IF(A1016&lt;&gt;"عهدة","",N(F1016)-O1016)</f>
        <v/>
      </c>
      <c r="Q1016" s="26">
        <f>IF(A1016="","",IF(A1016="عهدة",IF(N(F1016)=0,"⚠ أدخل قيمة العهدة",IF(P1016&lt;0,"⛔ عجز / زيادة مصروفات "&amp;TEXT(-P1016,"#,##0"),IF(COUNTIFS($B$8:$B$5007,B1016,$A$8:$A$5007,"مصروف",$I$8:$I$5007,"&lt;&gt;مرفوض",$K$8:$K$5007,"&lt;&gt;نعم")&gt;0,"⚠ "&amp;COUNTIFS($B$8:$B$5007,B1016,$A$8:$A$5007,"مصروف",$I$8:$I$5007,"&lt;&gt;مرفوض",$K$8:$K$5007,"&lt;&gt;نعم")&amp;" مصروف غير مسوى",IF(L1016="تمت التسوية",IF(P1016=0,"✔ متوازنة وتمت التسوية","✔ تمت التسوية – متبقي "&amp;TEXT(P1016,"#,##0")),IF(P1016&gt;0,"متبقي "&amp;TEXT(P1016,"#,##0"),"✔ متوازنة"))))),IF(R1016=0,"⚠ أضف سطر عهدة أولًا",IF(OR(C1016="",N(G1016)=0),"⚠ أكمل التاريخ والقيمة",IF(S1016="","⚠ التاريخ خارج السنة المالية",IF(H1016="","⚠ اختر بند الموازنة",IF(I1016="مرفوض","✖ مرفوض من المدير",IF(I1016&lt;&gt;"موافق","⏳ بانتظار موافقة المدير",IF(K1016&lt;&gt;"نعم","⚠ غير مسوى مع الحسابات","✔ معتمد ومسوى")))))))))</f>
        <v/>
      </c>
      <c r="R1016">
        <f>N(R1015)+IF(A1016="عهدة",1,0)</f>
        <v/>
      </c>
      <c r="S1016">
        <f>IF(C1016="","",IF(AND(C1016&gt;=DATE(2026,9,1),C1016&lt;=DATE(2027,8,31)),(YEAR(C1016)-2026)*12+MONTH(C1016)-8,""))</f>
        <v/>
      </c>
      <c r="T1016">
        <f>IF(AND(A1016="مصروف",R1016&gt;0,I1016="موافق",S1016&lt;&gt;"",H1016&lt;&gt;""),N(G1016),0)</f>
        <v/>
      </c>
    </row>
    <row r="1017">
      <c r="A1017" s="19" t="n"/>
      <c r="B1017" s="20">
        <f>IF(A1017="","",IF(R1017=0,"⚠ أضف سطر عهدة أولًا","BDR-"&amp;TEXT(R1017,"000")))</f>
        <v/>
      </c>
      <c r="C1017" s="21" t="n"/>
      <c r="D1017" s="20">
        <f>IF(C1017="","",IF(S1017="","خارج السنة المالية",INDEX(القوائم!$D$2:$D$13,S1017)))</f>
        <v/>
      </c>
      <c r="E1017" s="22" t="n"/>
      <c r="F1017" s="23" t="n"/>
      <c r="G1017" s="23" t="n"/>
      <c r="H1017" s="22" t="n"/>
      <c r="I1017" s="19" t="n"/>
      <c r="J1017" s="21" t="n"/>
      <c r="K1017" s="19" t="n"/>
      <c r="L1017" s="19" t="n"/>
      <c r="M1017" s="21" t="n"/>
      <c r="N1017" s="22" t="n"/>
      <c r="O1017" s="24">
        <f>IF(A1017&lt;&gt;"عهدة","",SUMIFS($G$8:$G$5007,$B$8:$B$5007,B1017,$A$8:$A$5007,"مصروف",$I$8:$I$5007,"&lt;&gt;مرفوض"))</f>
        <v/>
      </c>
      <c r="P1017" s="25">
        <f>IF(A1017&lt;&gt;"عهدة","",N(F1017)-O1017)</f>
        <v/>
      </c>
      <c r="Q1017" s="26">
        <f>IF(A1017="","",IF(A1017="عهدة",IF(N(F1017)=0,"⚠ أدخل قيمة العهدة",IF(P1017&lt;0,"⛔ عجز / زيادة مصروفات "&amp;TEXT(-P1017,"#,##0"),IF(COUNTIFS($B$8:$B$5007,B1017,$A$8:$A$5007,"مصروف",$I$8:$I$5007,"&lt;&gt;مرفوض",$K$8:$K$5007,"&lt;&gt;نعم")&gt;0,"⚠ "&amp;COUNTIFS($B$8:$B$5007,B1017,$A$8:$A$5007,"مصروف",$I$8:$I$5007,"&lt;&gt;مرفوض",$K$8:$K$5007,"&lt;&gt;نعم")&amp;" مصروف غير مسوى",IF(L1017="تمت التسوية",IF(P1017=0,"✔ متوازنة وتمت التسوية","✔ تمت التسوية – متبقي "&amp;TEXT(P1017,"#,##0")),IF(P1017&gt;0,"متبقي "&amp;TEXT(P1017,"#,##0"),"✔ متوازنة"))))),IF(R1017=0,"⚠ أضف سطر عهدة أولًا",IF(OR(C1017="",N(G1017)=0),"⚠ أكمل التاريخ والقيمة",IF(S1017="","⚠ التاريخ خارج السنة المالية",IF(H1017="","⚠ اختر بند الموازنة",IF(I1017="مرفوض","✖ مرفوض من المدير",IF(I1017&lt;&gt;"موافق","⏳ بانتظار موافقة المدير",IF(K1017&lt;&gt;"نعم","⚠ غير مسوى مع الحسابات","✔ معتمد ومسوى")))))))))</f>
        <v/>
      </c>
      <c r="R1017">
        <f>N(R1016)+IF(A1017="عهدة",1,0)</f>
        <v/>
      </c>
      <c r="S1017">
        <f>IF(C1017="","",IF(AND(C1017&gt;=DATE(2026,9,1),C1017&lt;=DATE(2027,8,31)),(YEAR(C1017)-2026)*12+MONTH(C1017)-8,""))</f>
        <v/>
      </c>
      <c r="T1017">
        <f>IF(AND(A1017="مصروف",R1017&gt;0,I1017="موافق",S1017&lt;&gt;"",H1017&lt;&gt;""),N(G1017),0)</f>
        <v/>
      </c>
    </row>
    <row r="1018">
      <c r="A1018" s="19" t="n"/>
      <c r="B1018" s="20">
        <f>IF(A1018="","",IF(R1018=0,"⚠ أضف سطر عهدة أولًا","BDR-"&amp;TEXT(R1018,"000")))</f>
        <v/>
      </c>
      <c r="C1018" s="21" t="n"/>
      <c r="D1018" s="20">
        <f>IF(C1018="","",IF(S1018="","خارج السنة المالية",INDEX(القوائم!$D$2:$D$13,S1018)))</f>
        <v/>
      </c>
      <c r="E1018" s="22" t="n"/>
      <c r="F1018" s="23" t="n"/>
      <c r="G1018" s="23" t="n"/>
      <c r="H1018" s="22" t="n"/>
      <c r="I1018" s="19" t="n"/>
      <c r="J1018" s="21" t="n"/>
      <c r="K1018" s="19" t="n"/>
      <c r="L1018" s="19" t="n"/>
      <c r="M1018" s="21" t="n"/>
      <c r="N1018" s="22" t="n"/>
      <c r="O1018" s="24">
        <f>IF(A1018&lt;&gt;"عهدة","",SUMIFS($G$8:$G$5007,$B$8:$B$5007,B1018,$A$8:$A$5007,"مصروف",$I$8:$I$5007,"&lt;&gt;مرفوض"))</f>
        <v/>
      </c>
      <c r="P1018" s="25">
        <f>IF(A1018&lt;&gt;"عهدة","",N(F1018)-O1018)</f>
        <v/>
      </c>
      <c r="Q1018" s="26">
        <f>IF(A1018="","",IF(A1018="عهدة",IF(N(F1018)=0,"⚠ أدخل قيمة العهدة",IF(P1018&lt;0,"⛔ عجز / زيادة مصروفات "&amp;TEXT(-P1018,"#,##0"),IF(COUNTIFS($B$8:$B$5007,B1018,$A$8:$A$5007,"مصروف",$I$8:$I$5007,"&lt;&gt;مرفوض",$K$8:$K$5007,"&lt;&gt;نعم")&gt;0,"⚠ "&amp;COUNTIFS($B$8:$B$5007,B1018,$A$8:$A$5007,"مصروف",$I$8:$I$5007,"&lt;&gt;مرفوض",$K$8:$K$5007,"&lt;&gt;نعم")&amp;" مصروف غير مسوى",IF(L1018="تمت التسوية",IF(P1018=0,"✔ متوازنة وتمت التسوية","✔ تمت التسوية – متبقي "&amp;TEXT(P1018,"#,##0")),IF(P1018&gt;0,"متبقي "&amp;TEXT(P1018,"#,##0"),"✔ متوازنة"))))),IF(R1018=0,"⚠ أضف سطر عهدة أولًا",IF(OR(C1018="",N(G1018)=0),"⚠ أكمل التاريخ والقيمة",IF(S1018="","⚠ التاريخ خارج السنة المالية",IF(H1018="","⚠ اختر بند الموازنة",IF(I1018="مرفوض","✖ مرفوض من المدير",IF(I1018&lt;&gt;"موافق","⏳ بانتظار موافقة المدير",IF(K1018&lt;&gt;"نعم","⚠ غير مسوى مع الحسابات","✔ معتمد ومسوى")))))))))</f>
        <v/>
      </c>
      <c r="R1018">
        <f>N(R1017)+IF(A1018="عهدة",1,0)</f>
        <v/>
      </c>
      <c r="S1018">
        <f>IF(C1018="","",IF(AND(C1018&gt;=DATE(2026,9,1),C1018&lt;=DATE(2027,8,31)),(YEAR(C1018)-2026)*12+MONTH(C1018)-8,""))</f>
        <v/>
      </c>
      <c r="T1018">
        <f>IF(AND(A1018="مصروف",R1018&gt;0,I1018="موافق",S1018&lt;&gt;"",H1018&lt;&gt;""),N(G1018),0)</f>
        <v/>
      </c>
    </row>
    <row r="1019">
      <c r="A1019" s="19" t="n"/>
      <c r="B1019" s="20">
        <f>IF(A1019="","",IF(R1019=0,"⚠ أضف سطر عهدة أولًا","BDR-"&amp;TEXT(R1019,"000")))</f>
        <v/>
      </c>
      <c r="C1019" s="21" t="n"/>
      <c r="D1019" s="20">
        <f>IF(C1019="","",IF(S1019="","خارج السنة المالية",INDEX(القوائم!$D$2:$D$13,S1019)))</f>
        <v/>
      </c>
      <c r="E1019" s="22" t="n"/>
      <c r="F1019" s="23" t="n"/>
      <c r="G1019" s="23" t="n"/>
      <c r="H1019" s="22" t="n"/>
      <c r="I1019" s="19" t="n"/>
      <c r="J1019" s="21" t="n"/>
      <c r="K1019" s="19" t="n"/>
      <c r="L1019" s="19" t="n"/>
      <c r="M1019" s="21" t="n"/>
      <c r="N1019" s="22" t="n"/>
      <c r="O1019" s="24">
        <f>IF(A1019&lt;&gt;"عهدة","",SUMIFS($G$8:$G$5007,$B$8:$B$5007,B1019,$A$8:$A$5007,"مصروف",$I$8:$I$5007,"&lt;&gt;مرفوض"))</f>
        <v/>
      </c>
      <c r="P1019" s="25">
        <f>IF(A1019&lt;&gt;"عهدة","",N(F1019)-O1019)</f>
        <v/>
      </c>
      <c r="Q1019" s="26">
        <f>IF(A1019="","",IF(A1019="عهدة",IF(N(F1019)=0,"⚠ أدخل قيمة العهدة",IF(P1019&lt;0,"⛔ عجز / زيادة مصروفات "&amp;TEXT(-P1019,"#,##0"),IF(COUNTIFS($B$8:$B$5007,B1019,$A$8:$A$5007,"مصروف",$I$8:$I$5007,"&lt;&gt;مرفوض",$K$8:$K$5007,"&lt;&gt;نعم")&gt;0,"⚠ "&amp;COUNTIFS($B$8:$B$5007,B1019,$A$8:$A$5007,"مصروف",$I$8:$I$5007,"&lt;&gt;مرفوض",$K$8:$K$5007,"&lt;&gt;نعم")&amp;" مصروف غير مسوى",IF(L1019="تمت التسوية",IF(P1019=0,"✔ متوازنة وتمت التسوية","✔ تمت التسوية – متبقي "&amp;TEXT(P1019,"#,##0")),IF(P1019&gt;0,"متبقي "&amp;TEXT(P1019,"#,##0"),"✔ متوازنة"))))),IF(R1019=0,"⚠ أضف سطر عهدة أولًا",IF(OR(C1019="",N(G1019)=0),"⚠ أكمل التاريخ والقيمة",IF(S1019="","⚠ التاريخ خارج السنة المالية",IF(H1019="","⚠ اختر بند الموازنة",IF(I1019="مرفوض","✖ مرفوض من المدير",IF(I1019&lt;&gt;"موافق","⏳ بانتظار موافقة المدير",IF(K1019&lt;&gt;"نعم","⚠ غير مسوى مع الحسابات","✔ معتمد ومسوى")))))))))</f>
        <v/>
      </c>
      <c r="R1019">
        <f>N(R1018)+IF(A1019="عهدة",1,0)</f>
        <v/>
      </c>
      <c r="S1019">
        <f>IF(C1019="","",IF(AND(C1019&gt;=DATE(2026,9,1),C1019&lt;=DATE(2027,8,31)),(YEAR(C1019)-2026)*12+MONTH(C1019)-8,""))</f>
        <v/>
      </c>
      <c r="T1019">
        <f>IF(AND(A1019="مصروف",R1019&gt;0,I1019="موافق",S1019&lt;&gt;"",H1019&lt;&gt;""),N(G1019),0)</f>
        <v/>
      </c>
    </row>
    <row r="1020">
      <c r="A1020" s="19" t="n"/>
      <c r="B1020" s="20">
        <f>IF(A1020="","",IF(R1020=0,"⚠ أضف سطر عهدة أولًا","BDR-"&amp;TEXT(R1020,"000")))</f>
        <v/>
      </c>
      <c r="C1020" s="21" t="n"/>
      <c r="D1020" s="20">
        <f>IF(C1020="","",IF(S1020="","خارج السنة المالية",INDEX(القوائم!$D$2:$D$13,S1020)))</f>
        <v/>
      </c>
      <c r="E1020" s="22" t="n"/>
      <c r="F1020" s="23" t="n"/>
      <c r="G1020" s="23" t="n"/>
      <c r="H1020" s="22" t="n"/>
      <c r="I1020" s="19" t="n"/>
      <c r="J1020" s="21" t="n"/>
      <c r="K1020" s="19" t="n"/>
      <c r="L1020" s="19" t="n"/>
      <c r="M1020" s="21" t="n"/>
      <c r="N1020" s="22" t="n"/>
      <c r="O1020" s="24">
        <f>IF(A1020&lt;&gt;"عهدة","",SUMIFS($G$8:$G$5007,$B$8:$B$5007,B1020,$A$8:$A$5007,"مصروف",$I$8:$I$5007,"&lt;&gt;مرفوض"))</f>
        <v/>
      </c>
      <c r="P1020" s="25">
        <f>IF(A1020&lt;&gt;"عهدة","",N(F1020)-O1020)</f>
        <v/>
      </c>
      <c r="Q1020" s="26">
        <f>IF(A1020="","",IF(A1020="عهدة",IF(N(F1020)=0,"⚠ أدخل قيمة العهدة",IF(P1020&lt;0,"⛔ عجز / زيادة مصروفات "&amp;TEXT(-P1020,"#,##0"),IF(COUNTIFS($B$8:$B$5007,B1020,$A$8:$A$5007,"مصروف",$I$8:$I$5007,"&lt;&gt;مرفوض",$K$8:$K$5007,"&lt;&gt;نعم")&gt;0,"⚠ "&amp;COUNTIFS($B$8:$B$5007,B1020,$A$8:$A$5007,"مصروف",$I$8:$I$5007,"&lt;&gt;مرفوض",$K$8:$K$5007,"&lt;&gt;نعم")&amp;" مصروف غير مسوى",IF(L1020="تمت التسوية",IF(P1020=0,"✔ متوازنة وتمت التسوية","✔ تمت التسوية – متبقي "&amp;TEXT(P1020,"#,##0")),IF(P1020&gt;0,"متبقي "&amp;TEXT(P1020,"#,##0"),"✔ متوازنة"))))),IF(R1020=0,"⚠ أضف سطر عهدة أولًا",IF(OR(C1020="",N(G1020)=0),"⚠ أكمل التاريخ والقيمة",IF(S1020="","⚠ التاريخ خارج السنة المالية",IF(H1020="","⚠ اختر بند الموازنة",IF(I1020="مرفوض","✖ مرفوض من المدير",IF(I1020&lt;&gt;"موافق","⏳ بانتظار موافقة المدير",IF(K1020&lt;&gt;"نعم","⚠ غير مسوى مع الحسابات","✔ معتمد ومسوى")))))))))</f>
        <v/>
      </c>
      <c r="R1020">
        <f>N(R1019)+IF(A1020="عهدة",1,0)</f>
        <v/>
      </c>
      <c r="S1020">
        <f>IF(C1020="","",IF(AND(C1020&gt;=DATE(2026,9,1),C1020&lt;=DATE(2027,8,31)),(YEAR(C1020)-2026)*12+MONTH(C1020)-8,""))</f>
        <v/>
      </c>
      <c r="T1020">
        <f>IF(AND(A1020="مصروف",R1020&gt;0,I1020="موافق",S1020&lt;&gt;"",H1020&lt;&gt;""),N(G1020),0)</f>
        <v/>
      </c>
    </row>
    <row r="1021">
      <c r="A1021" s="19" t="n"/>
      <c r="B1021" s="20">
        <f>IF(A1021="","",IF(R1021=0,"⚠ أضف سطر عهدة أولًا","BDR-"&amp;TEXT(R1021,"000")))</f>
        <v/>
      </c>
      <c r="C1021" s="21" t="n"/>
      <c r="D1021" s="20">
        <f>IF(C1021="","",IF(S1021="","خارج السنة المالية",INDEX(القوائم!$D$2:$D$13,S1021)))</f>
        <v/>
      </c>
      <c r="E1021" s="22" t="n"/>
      <c r="F1021" s="23" t="n"/>
      <c r="G1021" s="23" t="n"/>
      <c r="H1021" s="22" t="n"/>
      <c r="I1021" s="19" t="n"/>
      <c r="J1021" s="21" t="n"/>
      <c r="K1021" s="19" t="n"/>
      <c r="L1021" s="19" t="n"/>
      <c r="M1021" s="21" t="n"/>
      <c r="N1021" s="22" t="n"/>
      <c r="O1021" s="24">
        <f>IF(A1021&lt;&gt;"عهدة","",SUMIFS($G$8:$G$5007,$B$8:$B$5007,B1021,$A$8:$A$5007,"مصروف",$I$8:$I$5007,"&lt;&gt;مرفوض"))</f>
        <v/>
      </c>
      <c r="P1021" s="25">
        <f>IF(A1021&lt;&gt;"عهدة","",N(F1021)-O1021)</f>
        <v/>
      </c>
      <c r="Q1021" s="26">
        <f>IF(A1021="","",IF(A1021="عهدة",IF(N(F1021)=0,"⚠ أدخل قيمة العهدة",IF(P1021&lt;0,"⛔ عجز / زيادة مصروفات "&amp;TEXT(-P1021,"#,##0"),IF(COUNTIFS($B$8:$B$5007,B1021,$A$8:$A$5007,"مصروف",$I$8:$I$5007,"&lt;&gt;مرفوض",$K$8:$K$5007,"&lt;&gt;نعم")&gt;0,"⚠ "&amp;COUNTIFS($B$8:$B$5007,B1021,$A$8:$A$5007,"مصروف",$I$8:$I$5007,"&lt;&gt;مرفوض",$K$8:$K$5007,"&lt;&gt;نعم")&amp;" مصروف غير مسوى",IF(L1021="تمت التسوية",IF(P1021=0,"✔ متوازنة وتمت التسوية","✔ تمت التسوية – متبقي "&amp;TEXT(P1021,"#,##0")),IF(P1021&gt;0,"متبقي "&amp;TEXT(P1021,"#,##0"),"✔ متوازنة"))))),IF(R1021=0,"⚠ أضف سطر عهدة أولًا",IF(OR(C1021="",N(G1021)=0),"⚠ أكمل التاريخ والقيمة",IF(S1021="","⚠ التاريخ خارج السنة المالية",IF(H1021="","⚠ اختر بند الموازنة",IF(I1021="مرفوض","✖ مرفوض من المدير",IF(I1021&lt;&gt;"موافق","⏳ بانتظار موافقة المدير",IF(K1021&lt;&gt;"نعم","⚠ غير مسوى مع الحسابات","✔ معتمد ومسوى")))))))))</f>
        <v/>
      </c>
      <c r="R1021">
        <f>N(R1020)+IF(A1021="عهدة",1,0)</f>
        <v/>
      </c>
      <c r="S1021">
        <f>IF(C1021="","",IF(AND(C1021&gt;=DATE(2026,9,1),C1021&lt;=DATE(2027,8,31)),(YEAR(C1021)-2026)*12+MONTH(C1021)-8,""))</f>
        <v/>
      </c>
      <c r="T1021">
        <f>IF(AND(A1021="مصروف",R1021&gt;0,I1021="موافق",S1021&lt;&gt;"",H1021&lt;&gt;""),N(G1021),0)</f>
        <v/>
      </c>
    </row>
    <row r="1022">
      <c r="A1022" s="19" t="n"/>
      <c r="B1022" s="20">
        <f>IF(A1022="","",IF(R1022=0,"⚠ أضف سطر عهدة أولًا","BDR-"&amp;TEXT(R1022,"000")))</f>
        <v/>
      </c>
      <c r="C1022" s="21" t="n"/>
      <c r="D1022" s="20">
        <f>IF(C1022="","",IF(S1022="","خارج السنة المالية",INDEX(القوائم!$D$2:$D$13,S1022)))</f>
        <v/>
      </c>
      <c r="E1022" s="22" t="n"/>
      <c r="F1022" s="23" t="n"/>
      <c r="G1022" s="23" t="n"/>
      <c r="H1022" s="22" t="n"/>
      <c r="I1022" s="19" t="n"/>
      <c r="J1022" s="21" t="n"/>
      <c r="K1022" s="19" t="n"/>
      <c r="L1022" s="19" t="n"/>
      <c r="M1022" s="21" t="n"/>
      <c r="N1022" s="22" t="n"/>
      <c r="O1022" s="24">
        <f>IF(A1022&lt;&gt;"عهدة","",SUMIFS($G$8:$G$5007,$B$8:$B$5007,B1022,$A$8:$A$5007,"مصروف",$I$8:$I$5007,"&lt;&gt;مرفوض"))</f>
        <v/>
      </c>
      <c r="P1022" s="25">
        <f>IF(A1022&lt;&gt;"عهدة","",N(F1022)-O1022)</f>
        <v/>
      </c>
      <c r="Q1022" s="26">
        <f>IF(A1022="","",IF(A1022="عهدة",IF(N(F1022)=0,"⚠ أدخل قيمة العهدة",IF(P1022&lt;0,"⛔ عجز / زيادة مصروفات "&amp;TEXT(-P1022,"#,##0"),IF(COUNTIFS($B$8:$B$5007,B1022,$A$8:$A$5007,"مصروف",$I$8:$I$5007,"&lt;&gt;مرفوض",$K$8:$K$5007,"&lt;&gt;نعم")&gt;0,"⚠ "&amp;COUNTIFS($B$8:$B$5007,B1022,$A$8:$A$5007,"مصروف",$I$8:$I$5007,"&lt;&gt;مرفوض",$K$8:$K$5007,"&lt;&gt;نعم")&amp;" مصروف غير مسوى",IF(L1022="تمت التسوية",IF(P1022=0,"✔ متوازنة وتمت التسوية","✔ تمت التسوية – متبقي "&amp;TEXT(P1022,"#,##0")),IF(P1022&gt;0,"متبقي "&amp;TEXT(P1022,"#,##0"),"✔ متوازنة"))))),IF(R1022=0,"⚠ أضف سطر عهدة أولًا",IF(OR(C1022="",N(G1022)=0),"⚠ أكمل التاريخ والقيمة",IF(S1022="","⚠ التاريخ خارج السنة المالية",IF(H1022="","⚠ اختر بند الموازنة",IF(I1022="مرفوض","✖ مرفوض من المدير",IF(I1022&lt;&gt;"موافق","⏳ بانتظار موافقة المدير",IF(K1022&lt;&gt;"نعم","⚠ غير مسوى مع الحسابات","✔ معتمد ومسوى")))))))))</f>
        <v/>
      </c>
      <c r="R1022">
        <f>N(R1021)+IF(A1022="عهدة",1,0)</f>
        <v/>
      </c>
      <c r="S1022">
        <f>IF(C1022="","",IF(AND(C1022&gt;=DATE(2026,9,1),C1022&lt;=DATE(2027,8,31)),(YEAR(C1022)-2026)*12+MONTH(C1022)-8,""))</f>
        <v/>
      </c>
      <c r="T1022">
        <f>IF(AND(A1022="مصروف",R1022&gt;0,I1022="موافق",S1022&lt;&gt;"",H1022&lt;&gt;""),N(G1022),0)</f>
        <v/>
      </c>
    </row>
    <row r="1023">
      <c r="A1023" s="19" t="n"/>
      <c r="B1023" s="20">
        <f>IF(A1023="","",IF(R1023=0,"⚠ أضف سطر عهدة أولًا","BDR-"&amp;TEXT(R1023,"000")))</f>
        <v/>
      </c>
      <c r="C1023" s="21" t="n"/>
      <c r="D1023" s="20">
        <f>IF(C1023="","",IF(S1023="","خارج السنة المالية",INDEX(القوائم!$D$2:$D$13,S1023)))</f>
        <v/>
      </c>
      <c r="E1023" s="22" t="n"/>
      <c r="F1023" s="23" t="n"/>
      <c r="G1023" s="23" t="n"/>
      <c r="H1023" s="22" t="n"/>
      <c r="I1023" s="19" t="n"/>
      <c r="J1023" s="21" t="n"/>
      <c r="K1023" s="19" t="n"/>
      <c r="L1023" s="19" t="n"/>
      <c r="M1023" s="21" t="n"/>
      <c r="N1023" s="22" t="n"/>
      <c r="O1023" s="24">
        <f>IF(A1023&lt;&gt;"عهدة","",SUMIFS($G$8:$G$5007,$B$8:$B$5007,B1023,$A$8:$A$5007,"مصروف",$I$8:$I$5007,"&lt;&gt;مرفوض"))</f>
        <v/>
      </c>
      <c r="P1023" s="25">
        <f>IF(A1023&lt;&gt;"عهدة","",N(F1023)-O1023)</f>
        <v/>
      </c>
      <c r="Q1023" s="26">
        <f>IF(A1023="","",IF(A1023="عهدة",IF(N(F1023)=0,"⚠ أدخل قيمة العهدة",IF(P1023&lt;0,"⛔ عجز / زيادة مصروفات "&amp;TEXT(-P1023,"#,##0"),IF(COUNTIFS($B$8:$B$5007,B1023,$A$8:$A$5007,"مصروف",$I$8:$I$5007,"&lt;&gt;مرفوض",$K$8:$K$5007,"&lt;&gt;نعم")&gt;0,"⚠ "&amp;COUNTIFS($B$8:$B$5007,B1023,$A$8:$A$5007,"مصروف",$I$8:$I$5007,"&lt;&gt;مرفوض",$K$8:$K$5007,"&lt;&gt;نعم")&amp;" مصروف غير مسوى",IF(L1023="تمت التسوية",IF(P1023=0,"✔ متوازنة وتمت التسوية","✔ تمت التسوية – متبقي "&amp;TEXT(P1023,"#,##0")),IF(P1023&gt;0,"متبقي "&amp;TEXT(P1023,"#,##0"),"✔ متوازنة"))))),IF(R1023=0,"⚠ أضف سطر عهدة أولًا",IF(OR(C1023="",N(G1023)=0),"⚠ أكمل التاريخ والقيمة",IF(S1023="","⚠ التاريخ خارج السنة المالية",IF(H1023="","⚠ اختر بند الموازنة",IF(I1023="مرفوض","✖ مرفوض من المدير",IF(I1023&lt;&gt;"موافق","⏳ بانتظار موافقة المدير",IF(K1023&lt;&gt;"نعم","⚠ غير مسوى مع الحسابات","✔ معتمد ومسوى")))))))))</f>
        <v/>
      </c>
      <c r="R1023">
        <f>N(R1022)+IF(A1023="عهدة",1,0)</f>
        <v/>
      </c>
      <c r="S1023">
        <f>IF(C1023="","",IF(AND(C1023&gt;=DATE(2026,9,1),C1023&lt;=DATE(2027,8,31)),(YEAR(C1023)-2026)*12+MONTH(C1023)-8,""))</f>
        <v/>
      </c>
      <c r="T1023">
        <f>IF(AND(A1023="مصروف",R1023&gt;0,I1023="موافق",S1023&lt;&gt;"",H1023&lt;&gt;""),N(G1023),0)</f>
        <v/>
      </c>
    </row>
    <row r="1024">
      <c r="A1024" s="19" t="n"/>
      <c r="B1024" s="20">
        <f>IF(A1024="","",IF(R1024=0,"⚠ أضف سطر عهدة أولًا","BDR-"&amp;TEXT(R1024,"000")))</f>
        <v/>
      </c>
      <c r="C1024" s="21" t="n"/>
      <c r="D1024" s="20">
        <f>IF(C1024="","",IF(S1024="","خارج السنة المالية",INDEX(القوائم!$D$2:$D$13,S1024)))</f>
        <v/>
      </c>
      <c r="E1024" s="22" t="n"/>
      <c r="F1024" s="23" t="n"/>
      <c r="G1024" s="23" t="n"/>
      <c r="H1024" s="22" t="n"/>
      <c r="I1024" s="19" t="n"/>
      <c r="J1024" s="21" t="n"/>
      <c r="K1024" s="19" t="n"/>
      <c r="L1024" s="19" t="n"/>
      <c r="M1024" s="21" t="n"/>
      <c r="N1024" s="22" t="n"/>
      <c r="O1024" s="24">
        <f>IF(A1024&lt;&gt;"عهدة","",SUMIFS($G$8:$G$5007,$B$8:$B$5007,B1024,$A$8:$A$5007,"مصروف",$I$8:$I$5007,"&lt;&gt;مرفوض"))</f>
        <v/>
      </c>
      <c r="P1024" s="25">
        <f>IF(A1024&lt;&gt;"عهدة","",N(F1024)-O1024)</f>
        <v/>
      </c>
      <c r="Q1024" s="26">
        <f>IF(A1024="","",IF(A1024="عهدة",IF(N(F1024)=0,"⚠ أدخل قيمة العهدة",IF(P1024&lt;0,"⛔ عجز / زيادة مصروفات "&amp;TEXT(-P1024,"#,##0"),IF(COUNTIFS($B$8:$B$5007,B1024,$A$8:$A$5007,"مصروف",$I$8:$I$5007,"&lt;&gt;مرفوض",$K$8:$K$5007,"&lt;&gt;نعم")&gt;0,"⚠ "&amp;COUNTIFS($B$8:$B$5007,B1024,$A$8:$A$5007,"مصروف",$I$8:$I$5007,"&lt;&gt;مرفوض",$K$8:$K$5007,"&lt;&gt;نعم")&amp;" مصروف غير مسوى",IF(L1024="تمت التسوية",IF(P1024=0,"✔ متوازنة وتمت التسوية","✔ تمت التسوية – متبقي "&amp;TEXT(P1024,"#,##0")),IF(P1024&gt;0,"متبقي "&amp;TEXT(P1024,"#,##0"),"✔ متوازنة"))))),IF(R1024=0,"⚠ أضف سطر عهدة أولًا",IF(OR(C1024="",N(G1024)=0),"⚠ أكمل التاريخ والقيمة",IF(S1024="","⚠ التاريخ خارج السنة المالية",IF(H1024="","⚠ اختر بند الموازنة",IF(I1024="مرفوض","✖ مرفوض من المدير",IF(I1024&lt;&gt;"موافق","⏳ بانتظار موافقة المدير",IF(K1024&lt;&gt;"نعم","⚠ غير مسوى مع الحسابات","✔ معتمد ومسوى")))))))))</f>
        <v/>
      </c>
      <c r="R1024">
        <f>N(R1023)+IF(A1024="عهدة",1,0)</f>
        <v/>
      </c>
      <c r="S1024">
        <f>IF(C1024="","",IF(AND(C1024&gt;=DATE(2026,9,1),C1024&lt;=DATE(2027,8,31)),(YEAR(C1024)-2026)*12+MONTH(C1024)-8,""))</f>
        <v/>
      </c>
      <c r="T1024">
        <f>IF(AND(A1024="مصروف",R1024&gt;0,I1024="موافق",S1024&lt;&gt;"",H1024&lt;&gt;""),N(G1024),0)</f>
        <v/>
      </c>
    </row>
    <row r="1025">
      <c r="A1025" s="19" t="n"/>
      <c r="B1025" s="20">
        <f>IF(A1025="","",IF(R1025=0,"⚠ أضف سطر عهدة أولًا","BDR-"&amp;TEXT(R1025,"000")))</f>
        <v/>
      </c>
      <c r="C1025" s="21" t="n"/>
      <c r="D1025" s="20">
        <f>IF(C1025="","",IF(S1025="","خارج السنة المالية",INDEX(القوائم!$D$2:$D$13,S1025)))</f>
        <v/>
      </c>
      <c r="E1025" s="22" t="n"/>
      <c r="F1025" s="23" t="n"/>
      <c r="G1025" s="23" t="n"/>
      <c r="H1025" s="22" t="n"/>
      <c r="I1025" s="19" t="n"/>
      <c r="J1025" s="21" t="n"/>
      <c r="K1025" s="19" t="n"/>
      <c r="L1025" s="19" t="n"/>
      <c r="M1025" s="21" t="n"/>
      <c r="N1025" s="22" t="n"/>
      <c r="O1025" s="24">
        <f>IF(A1025&lt;&gt;"عهدة","",SUMIFS($G$8:$G$5007,$B$8:$B$5007,B1025,$A$8:$A$5007,"مصروف",$I$8:$I$5007,"&lt;&gt;مرفوض"))</f>
        <v/>
      </c>
      <c r="P1025" s="25">
        <f>IF(A1025&lt;&gt;"عهدة","",N(F1025)-O1025)</f>
        <v/>
      </c>
      <c r="Q1025" s="26">
        <f>IF(A1025="","",IF(A1025="عهدة",IF(N(F1025)=0,"⚠ أدخل قيمة العهدة",IF(P1025&lt;0,"⛔ عجز / زيادة مصروفات "&amp;TEXT(-P1025,"#,##0"),IF(COUNTIFS($B$8:$B$5007,B1025,$A$8:$A$5007,"مصروف",$I$8:$I$5007,"&lt;&gt;مرفوض",$K$8:$K$5007,"&lt;&gt;نعم")&gt;0,"⚠ "&amp;COUNTIFS($B$8:$B$5007,B1025,$A$8:$A$5007,"مصروف",$I$8:$I$5007,"&lt;&gt;مرفوض",$K$8:$K$5007,"&lt;&gt;نعم")&amp;" مصروف غير مسوى",IF(L1025="تمت التسوية",IF(P1025=0,"✔ متوازنة وتمت التسوية","✔ تمت التسوية – متبقي "&amp;TEXT(P1025,"#,##0")),IF(P1025&gt;0,"متبقي "&amp;TEXT(P1025,"#,##0"),"✔ متوازنة"))))),IF(R1025=0,"⚠ أضف سطر عهدة أولًا",IF(OR(C1025="",N(G1025)=0),"⚠ أكمل التاريخ والقيمة",IF(S1025="","⚠ التاريخ خارج السنة المالية",IF(H1025="","⚠ اختر بند الموازنة",IF(I1025="مرفوض","✖ مرفوض من المدير",IF(I1025&lt;&gt;"موافق","⏳ بانتظار موافقة المدير",IF(K1025&lt;&gt;"نعم","⚠ غير مسوى مع الحسابات","✔ معتمد ومسوى")))))))))</f>
        <v/>
      </c>
      <c r="R1025">
        <f>N(R1024)+IF(A1025="عهدة",1,0)</f>
        <v/>
      </c>
      <c r="S1025">
        <f>IF(C1025="","",IF(AND(C1025&gt;=DATE(2026,9,1),C1025&lt;=DATE(2027,8,31)),(YEAR(C1025)-2026)*12+MONTH(C1025)-8,""))</f>
        <v/>
      </c>
      <c r="T1025">
        <f>IF(AND(A1025="مصروف",R1025&gt;0,I1025="موافق",S1025&lt;&gt;"",H1025&lt;&gt;""),N(G1025),0)</f>
        <v/>
      </c>
    </row>
    <row r="1026">
      <c r="A1026" s="19" t="n"/>
      <c r="B1026" s="20">
        <f>IF(A1026="","",IF(R1026=0,"⚠ أضف سطر عهدة أولًا","BDR-"&amp;TEXT(R1026,"000")))</f>
        <v/>
      </c>
      <c r="C1026" s="21" t="n"/>
      <c r="D1026" s="20">
        <f>IF(C1026="","",IF(S1026="","خارج السنة المالية",INDEX(القوائم!$D$2:$D$13,S1026)))</f>
        <v/>
      </c>
      <c r="E1026" s="22" t="n"/>
      <c r="F1026" s="23" t="n"/>
      <c r="G1026" s="23" t="n"/>
      <c r="H1026" s="22" t="n"/>
      <c r="I1026" s="19" t="n"/>
      <c r="J1026" s="21" t="n"/>
      <c r="K1026" s="19" t="n"/>
      <c r="L1026" s="19" t="n"/>
      <c r="M1026" s="21" t="n"/>
      <c r="N1026" s="22" t="n"/>
      <c r="O1026" s="24">
        <f>IF(A1026&lt;&gt;"عهدة","",SUMIFS($G$8:$G$5007,$B$8:$B$5007,B1026,$A$8:$A$5007,"مصروف",$I$8:$I$5007,"&lt;&gt;مرفوض"))</f>
        <v/>
      </c>
      <c r="P1026" s="25">
        <f>IF(A1026&lt;&gt;"عهدة","",N(F1026)-O1026)</f>
        <v/>
      </c>
      <c r="Q1026" s="26">
        <f>IF(A1026="","",IF(A1026="عهدة",IF(N(F1026)=0,"⚠ أدخل قيمة العهدة",IF(P1026&lt;0,"⛔ عجز / زيادة مصروفات "&amp;TEXT(-P1026,"#,##0"),IF(COUNTIFS($B$8:$B$5007,B1026,$A$8:$A$5007,"مصروف",$I$8:$I$5007,"&lt;&gt;مرفوض",$K$8:$K$5007,"&lt;&gt;نعم")&gt;0,"⚠ "&amp;COUNTIFS($B$8:$B$5007,B1026,$A$8:$A$5007,"مصروف",$I$8:$I$5007,"&lt;&gt;مرفوض",$K$8:$K$5007,"&lt;&gt;نعم")&amp;" مصروف غير مسوى",IF(L1026="تمت التسوية",IF(P1026=0,"✔ متوازنة وتمت التسوية","✔ تمت التسوية – متبقي "&amp;TEXT(P1026,"#,##0")),IF(P1026&gt;0,"متبقي "&amp;TEXT(P1026,"#,##0"),"✔ متوازنة"))))),IF(R1026=0,"⚠ أضف سطر عهدة أولًا",IF(OR(C1026="",N(G1026)=0),"⚠ أكمل التاريخ والقيمة",IF(S1026="","⚠ التاريخ خارج السنة المالية",IF(H1026="","⚠ اختر بند الموازنة",IF(I1026="مرفوض","✖ مرفوض من المدير",IF(I1026&lt;&gt;"موافق","⏳ بانتظار موافقة المدير",IF(K1026&lt;&gt;"نعم","⚠ غير مسوى مع الحسابات","✔ معتمد ومسوى")))))))))</f>
        <v/>
      </c>
      <c r="R1026">
        <f>N(R1025)+IF(A1026="عهدة",1,0)</f>
        <v/>
      </c>
      <c r="S1026">
        <f>IF(C1026="","",IF(AND(C1026&gt;=DATE(2026,9,1),C1026&lt;=DATE(2027,8,31)),(YEAR(C1026)-2026)*12+MONTH(C1026)-8,""))</f>
        <v/>
      </c>
      <c r="T1026">
        <f>IF(AND(A1026="مصروف",R1026&gt;0,I1026="موافق",S1026&lt;&gt;"",H1026&lt;&gt;""),N(G1026),0)</f>
        <v/>
      </c>
    </row>
    <row r="1027">
      <c r="A1027" s="19" t="n"/>
      <c r="B1027" s="20">
        <f>IF(A1027="","",IF(R1027=0,"⚠ أضف سطر عهدة أولًا","BDR-"&amp;TEXT(R1027,"000")))</f>
        <v/>
      </c>
      <c r="C1027" s="21" t="n"/>
      <c r="D1027" s="20">
        <f>IF(C1027="","",IF(S1027="","خارج السنة المالية",INDEX(القوائم!$D$2:$D$13,S1027)))</f>
        <v/>
      </c>
      <c r="E1027" s="22" t="n"/>
      <c r="F1027" s="23" t="n"/>
      <c r="G1027" s="23" t="n"/>
      <c r="H1027" s="22" t="n"/>
      <c r="I1027" s="19" t="n"/>
      <c r="J1027" s="21" t="n"/>
      <c r="K1027" s="19" t="n"/>
      <c r="L1027" s="19" t="n"/>
      <c r="M1027" s="21" t="n"/>
      <c r="N1027" s="22" t="n"/>
      <c r="O1027" s="24">
        <f>IF(A1027&lt;&gt;"عهدة","",SUMIFS($G$8:$G$5007,$B$8:$B$5007,B1027,$A$8:$A$5007,"مصروف",$I$8:$I$5007,"&lt;&gt;مرفوض"))</f>
        <v/>
      </c>
      <c r="P1027" s="25">
        <f>IF(A1027&lt;&gt;"عهدة","",N(F1027)-O1027)</f>
        <v/>
      </c>
      <c r="Q1027" s="26">
        <f>IF(A1027="","",IF(A1027="عهدة",IF(N(F1027)=0,"⚠ أدخل قيمة العهدة",IF(P1027&lt;0,"⛔ عجز / زيادة مصروفات "&amp;TEXT(-P1027,"#,##0"),IF(COUNTIFS($B$8:$B$5007,B1027,$A$8:$A$5007,"مصروف",$I$8:$I$5007,"&lt;&gt;مرفوض",$K$8:$K$5007,"&lt;&gt;نعم")&gt;0,"⚠ "&amp;COUNTIFS($B$8:$B$5007,B1027,$A$8:$A$5007,"مصروف",$I$8:$I$5007,"&lt;&gt;مرفوض",$K$8:$K$5007,"&lt;&gt;نعم")&amp;" مصروف غير مسوى",IF(L1027="تمت التسوية",IF(P1027=0,"✔ متوازنة وتمت التسوية","✔ تمت التسوية – متبقي "&amp;TEXT(P1027,"#,##0")),IF(P1027&gt;0,"متبقي "&amp;TEXT(P1027,"#,##0"),"✔ متوازنة"))))),IF(R1027=0,"⚠ أضف سطر عهدة أولًا",IF(OR(C1027="",N(G1027)=0),"⚠ أكمل التاريخ والقيمة",IF(S1027="","⚠ التاريخ خارج السنة المالية",IF(H1027="","⚠ اختر بند الموازنة",IF(I1027="مرفوض","✖ مرفوض من المدير",IF(I1027&lt;&gt;"موافق","⏳ بانتظار موافقة المدير",IF(K1027&lt;&gt;"نعم","⚠ غير مسوى مع الحسابات","✔ معتمد ومسوى")))))))))</f>
        <v/>
      </c>
      <c r="R1027">
        <f>N(R1026)+IF(A1027="عهدة",1,0)</f>
        <v/>
      </c>
      <c r="S1027">
        <f>IF(C1027="","",IF(AND(C1027&gt;=DATE(2026,9,1),C1027&lt;=DATE(2027,8,31)),(YEAR(C1027)-2026)*12+MONTH(C1027)-8,""))</f>
        <v/>
      </c>
      <c r="T1027">
        <f>IF(AND(A1027="مصروف",R1027&gt;0,I1027="موافق",S1027&lt;&gt;"",H1027&lt;&gt;""),N(G1027),0)</f>
        <v/>
      </c>
    </row>
    <row r="1028">
      <c r="A1028" s="19" t="n"/>
      <c r="B1028" s="20">
        <f>IF(A1028="","",IF(R1028=0,"⚠ أضف سطر عهدة أولًا","BDR-"&amp;TEXT(R1028,"000")))</f>
        <v/>
      </c>
      <c r="C1028" s="21" t="n"/>
      <c r="D1028" s="20">
        <f>IF(C1028="","",IF(S1028="","خارج السنة المالية",INDEX(القوائم!$D$2:$D$13,S1028)))</f>
        <v/>
      </c>
      <c r="E1028" s="22" t="n"/>
      <c r="F1028" s="23" t="n"/>
      <c r="G1028" s="23" t="n"/>
      <c r="H1028" s="22" t="n"/>
      <c r="I1028" s="19" t="n"/>
      <c r="J1028" s="21" t="n"/>
      <c r="K1028" s="19" t="n"/>
      <c r="L1028" s="19" t="n"/>
      <c r="M1028" s="21" t="n"/>
      <c r="N1028" s="22" t="n"/>
      <c r="O1028" s="24">
        <f>IF(A1028&lt;&gt;"عهدة","",SUMIFS($G$8:$G$5007,$B$8:$B$5007,B1028,$A$8:$A$5007,"مصروف",$I$8:$I$5007,"&lt;&gt;مرفوض"))</f>
        <v/>
      </c>
      <c r="P1028" s="25">
        <f>IF(A1028&lt;&gt;"عهدة","",N(F1028)-O1028)</f>
        <v/>
      </c>
      <c r="Q1028" s="26">
        <f>IF(A1028="","",IF(A1028="عهدة",IF(N(F1028)=0,"⚠ أدخل قيمة العهدة",IF(P1028&lt;0,"⛔ عجز / زيادة مصروفات "&amp;TEXT(-P1028,"#,##0"),IF(COUNTIFS($B$8:$B$5007,B1028,$A$8:$A$5007,"مصروف",$I$8:$I$5007,"&lt;&gt;مرفوض",$K$8:$K$5007,"&lt;&gt;نعم")&gt;0,"⚠ "&amp;COUNTIFS($B$8:$B$5007,B1028,$A$8:$A$5007,"مصروف",$I$8:$I$5007,"&lt;&gt;مرفوض",$K$8:$K$5007,"&lt;&gt;نعم")&amp;" مصروف غير مسوى",IF(L1028="تمت التسوية",IF(P1028=0,"✔ متوازنة وتمت التسوية","✔ تمت التسوية – متبقي "&amp;TEXT(P1028,"#,##0")),IF(P1028&gt;0,"متبقي "&amp;TEXT(P1028,"#,##0"),"✔ متوازنة"))))),IF(R1028=0,"⚠ أضف سطر عهدة أولًا",IF(OR(C1028="",N(G1028)=0),"⚠ أكمل التاريخ والقيمة",IF(S1028="","⚠ التاريخ خارج السنة المالية",IF(H1028="","⚠ اختر بند الموازنة",IF(I1028="مرفوض","✖ مرفوض من المدير",IF(I1028&lt;&gt;"موافق","⏳ بانتظار موافقة المدير",IF(K1028&lt;&gt;"نعم","⚠ غير مسوى مع الحسابات","✔ معتمد ومسوى")))))))))</f>
        <v/>
      </c>
      <c r="R1028">
        <f>N(R1027)+IF(A1028="عهدة",1,0)</f>
        <v/>
      </c>
      <c r="S1028">
        <f>IF(C1028="","",IF(AND(C1028&gt;=DATE(2026,9,1),C1028&lt;=DATE(2027,8,31)),(YEAR(C1028)-2026)*12+MONTH(C1028)-8,""))</f>
        <v/>
      </c>
      <c r="T1028">
        <f>IF(AND(A1028="مصروف",R1028&gt;0,I1028="موافق",S1028&lt;&gt;"",H1028&lt;&gt;""),N(G1028),0)</f>
        <v/>
      </c>
    </row>
    <row r="1029">
      <c r="A1029" s="19" t="n"/>
      <c r="B1029" s="20">
        <f>IF(A1029="","",IF(R1029=0,"⚠ أضف سطر عهدة أولًا","BDR-"&amp;TEXT(R1029,"000")))</f>
        <v/>
      </c>
      <c r="C1029" s="21" t="n"/>
      <c r="D1029" s="20">
        <f>IF(C1029="","",IF(S1029="","خارج السنة المالية",INDEX(القوائم!$D$2:$D$13,S1029)))</f>
        <v/>
      </c>
      <c r="E1029" s="22" t="n"/>
      <c r="F1029" s="23" t="n"/>
      <c r="G1029" s="23" t="n"/>
      <c r="H1029" s="22" t="n"/>
      <c r="I1029" s="19" t="n"/>
      <c r="J1029" s="21" t="n"/>
      <c r="K1029" s="19" t="n"/>
      <c r="L1029" s="19" t="n"/>
      <c r="M1029" s="21" t="n"/>
      <c r="N1029" s="22" t="n"/>
      <c r="O1029" s="24">
        <f>IF(A1029&lt;&gt;"عهدة","",SUMIFS($G$8:$G$5007,$B$8:$B$5007,B1029,$A$8:$A$5007,"مصروف",$I$8:$I$5007,"&lt;&gt;مرفوض"))</f>
        <v/>
      </c>
      <c r="P1029" s="25">
        <f>IF(A1029&lt;&gt;"عهدة","",N(F1029)-O1029)</f>
        <v/>
      </c>
      <c r="Q1029" s="26">
        <f>IF(A1029="","",IF(A1029="عهدة",IF(N(F1029)=0,"⚠ أدخل قيمة العهدة",IF(P1029&lt;0,"⛔ عجز / زيادة مصروفات "&amp;TEXT(-P1029,"#,##0"),IF(COUNTIFS($B$8:$B$5007,B1029,$A$8:$A$5007,"مصروف",$I$8:$I$5007,"&lt;&gt;مرفوض",$K$8:$K$5007,"&lt;&gt;نعم")&gt;0,"⚠ "&amp;COUNTIFS($B$8:$B$5007,B1029,$A$8:$A$5007,"مصروف",$I$8:$I$5007,"&lt;&gt;مرفوض",$K$8:$K$5007,"&lt;&gt;نعم")&amp;" مصروف غير مسوى",IF(L1029="تمت التسوية",IF(P1029=0,"✔ متوازنة وتمت التسوية","✔ تمت التسوية – متبقي "&amp;TEXT(P1029,"#,##0")),IF(P1029&gt;0,"متبقي "&amp;TEXT(P1029,"#,##0"),"✔ متوازنة"))))),IF(R1029=0,"⚠ أضف سطر عهدة أولًا",IF(OR(C1029="",N(G1029)=0),"⚠ أكمل التاريخ والقيمة",IF(S1029="","⚠ التاريخ خارج السنة المالية",IF(H1029="","⚠ اختر بند الموازنة",IF(I1029="مرفوض","✖ مرفوض من المدير",IF(I1029&lt;&gt;"موافق","⏳ بانتظار موافقة المدير",IF(K1029&lt;&gt;"نعم","⚠ غير مسوى مع الحسابات","✔ معتمد ومسوى")))))))))</f>
        <v/>
      </c>
      <c r="R1029">
        <f>N(R1028)+IF(A1029="عهدة",1,0)</f>
        <v/>
      </c>
      <c r="S1029">
        <f>IF(C1029="","",IF(AND(C1029&gt;=DATE(2026,9,1),C1029&lt;=DATE(2027,8,31)),(YEAR(C1029)-2026)*12+MONTH(C1029)-8,""))</f>
        <v/>
      </c>
      <c r="T1029">
        <f>IF(AND(A1029="مصروف",R1029&gt;0,I1029="موافق",S1029&lt;&gt;"",H1029&lt;&gt;""),N(G1029),0)</f>
        <v/>
      </c>
    </row>
    <row r="1030">
      <c r="A1030" s="19" t="n"/>
      <c r="B1030" s="20">
        <f>IF(A1030="","",IF(R1030=0,"⚠ أضف سطر عهدة أولًا","BDR-"&amp;TEXT(R1030,"000")))</f>
        <v/>
      </c>
      <c r="C1030" s="21" t="n"/>
      <c r="D1030" s="20">
        <f>IF(C1030="","",IF(S1030="","خارج السنة المالية",INDEX(القوائم!$D$2:$D$13,S1030)))</f>
        <v/>
      </c>
      <c r="E1030" s="22" t="n"/>
      <c r="F1030" s="23" t="n"/>
      <c r="G1030" s="23" t="n"/>
      <c r="H1030" s="22" t="n"/>
      <c r="I1030" s="19" t="n"/>
      <c r="J1030" s="21" t="n"/>
      <c r="K1030" s="19" t="n"/>
      <c r="L1030" s="19" t="n"/>
      <c r="M1030" s="21" t="n"/>
      <c r="N1030" s="22" t="n"/>
      <c r="O1030" s="24">
        <f>IF(A1030&lt;&gt;"عهدة","",SUMIFS($G$8:$G$5007,$B$8:$B$5007,B1030,$A$8:$A$5007,"مصروف",$I$8:$I$5007,"&lt;&gt;مرفوض"))</f>
        <v/>
      </c>
      <c r="P1030" s="25">
        <f>IF(A1030&lt;&gt;"عهدة","",N(F1030)-O1030)</f>
        <v/>
      </c>
      <c r="Q1030" s="26">
        <f>IF(A1030="","",IF(A1030="عهدة",IF(N(F1030)=0,"⚠ أدخل قيمة العهدة",IF(P1030&lt;0,"⛔ عجز / زيادة مصروفات "&amp;TEXT(-P1030,"#,##0"),IF(COUNTIFS($B$8:$B$5007,B1030,$A$8:$A$5007,"مصروف",$I$8:$I$5007,"&lt;&gt;مرفوض",$K$8:$K$5007,"&lt;&gt;نعم")&gt;0,"⚠ "&amp;COUNTIFS($B$8:$B$5007,B1030,$A$8:$A$5007,"مصروف",$I$8:$I$5007,"&lt;&gt;مرفوض",$K$8:$K$5007,"&lt;&gt;نعم")&amp;" مصروف غير مسوى",IF(L1030="تمت التسوية",IF(P1030=0,"✔ متوازنة وتمت التسوية","✔ تمت التسوية – متبقي "&amp;TEXT(P1030,"#,##0")),IF(P1030&gt;0,"متبقي "&amp;TEXT(P1030,"#,##0"),"✔ متوازنة"))))),IF(R1030=0,"⚠ أضف سطر عهدة أولًا",IF(OR(C1030="",N(G1030)=0),"⚠ أكمل التاريخ والقيمة",IF(S1030="","⚠ التاريخ خارج السنة المالية",IF(H1030="","⚠ اختر بند الموازنة",IF(I1030="مرفوض","✖ مرفوض من المدير",IF(I1030&lt;&gt;"موافق","⏳ بانتظار موافقة المدير",IF(K1030&lt;&gt;"نعم","⚠ غير مسوى مع الحسابات","✔ معتمد ومسوى")))))))))</f>
        <v/>
      </c>
      <c r="R1030">
        <f>N(R1029)+IF(A1030="عهدة",1,0)</f>
        <v/>
      </c>
      <c r="S1030">
        <f>IF(C1030="","",IF(AND(C1030&gt;=DATE(2026,9,1),C1030&lt;=DATE(2027,8,31)),(YEAR(C1030)-2026)*12+MONTH(C1030)-8,""))</f>
        <v/>
      </c>
      <c r="T1030">
        <f>IF(AND(A1030="مصروف",R1030&gt;0,I1030="موافق",S1030&lt;&gt;"",H1030&lt;&gt;""),N(G1030),0)</f>
        <v/>
      </c>
    </row>
    <row r="1031">
      <c r="A1031" s="19" t="n"/>
      <c r="B1031" s="20">
        <f>IF(A1031="","",IF(R1031=0,"⚠ أضف سطر عهدة أولًا","BDR-"&amp;TEXT(R1031,"000")))</f>
        <v/>
      </c>
      <c r="C1031" s="21" t="n"/>
      <c r="D1031" s="20">
        <f>IF(C1031="","",IF(S1031="","خارج السنة المالية",INDEX(القوائم!$D$2:$D$13,S1031)))</f>
        <v/>
      </c>
      <c r="E1031" s="22" t="n"/>
      <c r="F1031" s="23" t="n"/>
      <c r="G1031" s="23" t="n"/>
      <c r="H1031" s="22" t="n"/>
      <c r="I1031" s="19" t="n"/>
      <c r="J1031" s="21" t="n"/>
      <c r="K1031" s="19" t="n"/>
      <c r="L1031" s="19" t="n"/>
      <c r="M1031" s="21" t="n"/>
      <c r="N1031" s="22" t="n"/>
      <c r="O1031" s="24">
        <f>IF(A1031&lt;&gt;"عهدة","",SUMIFS($G$8:$G$5007,$B$8:$B$5007,B1031,$A$8:$A$5007,"مصروف",$I$8:$I$5007,"&lt;&gt;مرفوض"))</f>
        <v/>
      </c>
      <c r="P1031" s="25">
        <f>IF(A1031&lt;&gt;"عهدة","",N(F1031)-O1031)</f>
        <v/>
      </c>
      <c r="Q1031" s="26">
        <f>IF(A1031="","",IF(A1031="عهدة",IF(N(F1031)=0,"⚠ أدخل قيمة العهدة",IF(P1031&lt;0,"⛔ عجز / زيادة مصروفات "&amp;TEXT(-P1031,"#,##0"),IF(COUNTIFS($B$8:$B$5007,B1031,$A$8:$A$5007,"مصروف",$I$8:$I$5007,"&lt;&gt;مرفوض",$K$8:$K$5007,"&lt;&gt;نعم")&gt;0,"⚠ "&amp;COUNTIFS($B$8:$B$5007,B1031,$A$8:$A$5007,"مصروف",$I$8:$I$5007,"&lt;&gt;مرفوض",$K$8:$K$5007,"&lt;&gt;نعم")&amp;" مصروف غير مسوى",IF(L1031="تمت التسوية",IF(P1031=0,"✔ متوازنة وتمت التسوية","✔ تمت التسوية – متبقي "&amp;TEXT(P1031,"#,##0")),IF(P1031&gt;0,"متبقي "&amp;TEXT(P1031,"#,##0"),"✔ متوازنة"))))),IF(R1031=0,"⚠ أضف سطر عهدة أولًا",IF(OR(C1031="",N(G1031)=0),"⚠ أكمل التاريخ والقيمة",IF(S1031="","⚠ التاريخ خارج السنة المالية",IF(H1031="","⚠ اختر بند الموازنة",IF(I1031="مرفوض","✖ مرفوض من المدير",IF(I1031&lt;&gt;"موافق","⏳ بانتظار موافقة المدير",IF(K1031&lt;&gt;"نعم","⚠ غير مسوى مع الحسابات","✔ معتمد ومسوى")))))))))</f>
        <v/>
      </c>
      <c r="R1031">
        <f>N(R1030)+IF(A1031="عهدة",1,0)</f>
        <v/>
      </c>
      <c r="S1031">
        <f>IF(C1031="","",IF(AND(C1031&gt;=DATE(2026,9,1),C1031&lt;=DATE(2027,8,31)),(YEAR(C1031)-2026)*12+MONTH(C1031)-8,""))</f>
        <v/>
      </c>
      <c r="T1031">
        <f>IF(AND(A1031="مصروف",R1031&gt;0,I1031="موافق",S1031&lt;&gt;"",H1031&lt;&gt;""),N(G1031),0)</f>
        <v/>
      </c>
    </row>
    <row r="1032">
      <c r="A1032" s="19" t="n"/>
      <c r="B1032" s="20">
        <f>IF(A1032="","",IF(R1032=0,"⚠ أضف سطر عهدة أولًا","BDR-"&amp;TEXT(R1032,"000")))</f>
        <v/>
      </c>
      <c r="C1032" s="21" t="n"/>
      <c r="D1032" s="20">
        <f>IF(C1032="","",IF(S1032="","خارج السنة المالية",INDEX(القوائم!$D$2:$D$13,S1032)))</f>
        <v/>
      </c>
      <c r="E1032" s="22" t="n"/>
      <c r="F1032" s="23" t="n"/>
      <c r="G1032" s="23" t="n"/>
      <c r="H1032" s="22" t="n"/>
      <c r="I1032" s="19" t="n"/>
      <c r="J1032" s="21" t="n"/>
      <c r="K1032" s="19" t="n"/>
      <c r="L1032" s="19" t="n"/>
      <c r="M1032" s="21" t="n"/>
      <c r="N1032" s="22" t="n"/>
      <c r="O1032" s="24">
        <f>IF(A1032&lt;&gt;"عهدة","",SUMIFS($G$8:$G$5007,$B$8:$B$5007,B1032,$A$8:$A$5007,"مصروف",$I$8:$I$5007,"&lt;&gt;مرفوض"))</f>
        <v/>
      </c>
      <c r="P1032" s="25">
        <f>IF(A1032&lt;&gt;"عهدة","",N(F1032)-O1032)</f>
        <v/>
      </c>
      <c r="Q1032" s="26">
        <f>IF(A1032="","",IF(A1032="عهدة",IF(N(F1032)=0,"⚠ أدخل قيمة العهدة",IF(P1032&lt;0,"⛔ عجز / زيادة مصروفات "&amp;TEXT(-P1032,"#,##0"),IF(COUNTIFS($B$8:$B$5007,B1032,$A$8:$A$5007,"مصروف",$I$8:$I$5007,"&lt;&gt;مرفوض",$K$8:$K$5007,"&lt;&gt;نعم")&gt;0,"⚠ "&amp;COUNTIFS($B$8:$B$5007,B1032,$A$8:$A$5007,"مصروف",$I$8:$I$5007,"&lt;&gt;مرفوض",$K$8:$K$5007,"&lt;&gt;نعم")&amp;" مصروف غير مسوى",IF(L1032="تمت التسوية",IF(P1032=0,"✔ متوازنة وتمت التسوية","✔ تمت التسوية – متبقي "&amp;TEXT(P1032,"#,##0")),IF(P1032&gt;0,"متبقي "&amp;TEXT(P1032,"#,##0"),"✔ متوازنة"))))),IF(R1032=0,"⚠ أضف سطر عهدة أولًا",IF(OR(C1032="",N(G1032)=0),"⚠ أكمل التاريخ والقيمة",IF(S1032="","⚠ التاريخ خارج السنة المالية",IF(H1032="","⚠ اختر بند الموازنة",IF(I1032="مرفوض","✖ مرفوض من المدير",IF(I1032&lt;&gt;"موافق","⏳ بانتظار موافقة المدير",IF(K1032&lt;&gt;"نعم","⚠ غير مسوى مع الحسابات","✔ معتمد ومسوى")))))))))</f>
        <v/>
      </c>
      <c r="R1032">
        <f>N(R1031)+IF(A1032="عهدة",1,0)</f>
        <v/>
      </c>
      <c r="S1032">
        <f>IF(C1032="","",IF(AND(C1032&gt;=DATE(2026,9,1),C1032&lt;=DATE(2027,8,31)),(YEAR(C1032)-2026)*12+MONTH(C1032)-8,""))</f>
        <v/>
      </c>
      <c r="T1032">
        <f>IF(AND(A1032="مصروف",R1032&gt;0,I1032="موافق",S1032&lt;&gt;"",H1032&lt;&gt;""),N(G1032),0)</f>
        <v/>
      </c>
    </row>
    <row r="1033">
      <c r="A1033" s="19" t="n"/>
      <c r="B1033" s="20">
        <f>IF(A1033="","",IF(R1033=0,"⚠ أضف سطر عهدة أولًا","BDR-"&amp;TEXT(R1033,"000")))</f>
        <v/>
      </c>
      <c r="C1033" s="21" t="n"/>
      <c r="D1033" s="20">
        <f>IF(C1033="","",IF(S1033="","خارج السنة المالية",INDEX(القوائم!$D$2:$D$13,S1033)))</f>
        <v/>
      </c>
      <c r="E1033" s="22" t="n"/>
      <c r="F1033" s="23" t="n"/>
      <c r="G1033" s="23" t="n"/>
      <c r="H1033" s="22" t="n"/>
      <c r="I1033" s="19" t="n"/>
      <c r="J1033" s="21" t="n"/>
      <c r="K1033" s="19" t="n"/>
      <c r="L1033" s="19" t="n"/>
      <c r="M1033" s="21" t="n"/>
      <c r="N1033" s="22" t="n"/>
      <c r="O1033" s="24">
        <f>IF(A1033&lt;&gt;"عهدة","",SUMIFS($G$8:$G$5007,$B$8:$B$5007,B1033,$A$8:$A$5007,"مصروف",$I$8:$I$5007,"&lt;&gt;مرفوض"))</f>
        <v/>
      </c>
      <c r="P1033" s="25">
        <f>IF(A1033&lt;&gt;"عهدة","",N(F1033)-O1033)</f>
        <v/>
      </c>
      <c r="Q1033" s="26">
        <f>IF(A1033="","",IF(A1033="عهدة",IF(N(F1033)=0,"⚠ أدخل قيمة العهدة",IF(P1033&lt;0,"⛔ عجز / زيادة مصروفات "&amp;TEXT(-P1033,"#,##0"),IF(COUNTIFS($B$8:$B$5007,B1033,$A$8:$A$5007,"مصروف",$I$8:$I$5007,"&lt;&gt;مرفوض",$K$8:$K$5007,"&lt;&gt;نعم")&gt;0,"⚠ "&amp;COUNTIFS($B$8:$B$5007,B1033,$A$8:$A$5007,"مصروف",$I$8:$I$5007,"&lt;&gt;مرفوض",$K$8:$K$5007,"&lt;&gt;نعم")&amp;" مصروف غير مسوى",IF(L1033="تمت التسوية",IF(P1033=0,"✔ متوازنة وتمت التسوية","✔ تمت التسوية – متبقي "&amp;TEXT(P1033,"#,##0")),IF(P1033&gt;0,"متبقي "&amp;TEXT(P1033,"#,##0"),"✔ متوازنة"))))),IF(R1033=0,"⚠ أضف سطر عهدة أولًا",IF(OR(C1033="",N(G1033)=0),"⚠ أكمل التاريخ والقيمة",IF(S1033="","⚠ التاريخ خارج السنة المالية",IF(H1033="","⚠ اختر بند الموازنة",IF(I1033="مرفوض","✖ مرفوض من المدير",IF(I1033&lt;&gt;"موافق","⏳ بانتظار موافقة المدير",IF(K1033&lt;&gt;"نعم","⚠ غير مسوى مع الحسابات","✔ معتمد ومسوى")))))))))</f>
        <v/>
      </c>
      <c r="R1033">
        <f>N(R1032)+IF(A1033="عهدة",1,0)</f>
        <v/>
      </c>
      <c r="S1033">
        <f>IF(C1033="","",IF(AND(C1033&gt;=DATE(2026,9,1),C1033&lt;=DATE(2027,8,31)),(YEAR(C1033)-2026)*12+MONTH(C1033)-8,""))</f>
        <v/>
      </c>
      <c r="T1033">
        <f>IF(AND(A1033="مصروف",R1033&gt;0,I1033="موافق",S1033&lt;&gt;"",H1033&lt;&gt;""),N(G1033),0)</f>
        <v/>
      </c>
    </row>
    <row r="1034">
      <c r="A1034" s="19" t="n"/>
      <c r="B1034" s="20">
        <f>IF(A1034="","",IF(R1034=0,"⚠ أضف سطر عهدة أولًا","BDR-"&amp;TEXT(R1034,"000")))</f>
        <v/>
      </c>
      <c r="C1034" s="21" t="n"/>
      <c r="D1034" s="20">
        <f>IF(C1034="","",IF(S1034="","خارج السنة المالية",INDEX(القوائم!$D$2:$D$13,S1034)))</f>
        <v/>
      </c>
      <c r="E1034" s="22" t="n"/>
      <c r="F1034" s="23" t="n"/>
      <c r="G1034" s="23" t="n"/>
      <c r="H1034" s="22" t="n"/>
      <c r="I1034" s="19" t="n"/>
      <c r="J1034" s="21" t="n"/>
      <c r="K1034" s="19" t="n"/>
      <c r="L1034" s="19" t="n"/>
      <c r="M1034" s="21" t="n"/>
      <c r="N1034" s="22" t="n"/>
      <c r="O1034" s="24">
        <f>IF(A1034&lt;&gt;"عهدة","",SUMIFS($G$8:$G$5007,$B$8:$B$5007,B1034,$A$8:$A$5007,"مصروف",$I$8:$I$5007,"&lt;&gt;مرفوض"))</f>
        <v/>
      </c>
      <c r="P1034" s="25">
        <f>IF(A1034&lt;&gt;"عهدة","",N(F1034)-O1034)</f>
        <v/>
      </c>
      <c r="Q1034" s="26">
        <f>IF(A1034="","",IF(A1034="عهدة",IF(N(F1034)=0,"⚠ أدخل قيمة العهدة",IF(P1034&lt;0,"⛔ عجز / زيادة مصروفات "&amp;TEXT(-P1034,"#,##0"),IF(COUNTIFS($B$8:$B$5007,B1034,$A$8:$A$5007,"مصروف",$I$8:$I$5007,"&lt;&gt;مرفوض",$K$8:$K$5007,"&lt;&gt;نعم")&gt;0,"⚠ "&amp;COUNTIFS($B$8:$B$5007,B1034,$A$8:$A$5007,"مصروف",$I$8:$I$5007,"&lt;&gt;مرفوض",$K$8:$K$5007,"&lt;&gt;نعم")&amp;" مصروف غير مسوى",IF(L1034="تمت التسوية",IF(P1034=0,"✔ متوازنة وتمت التسوية","✔ تمت التسوية – متبقي "&amp;TEXT(P1034,"#,##0")),IF(P1034&gt;0,"متبقي "&amp;TEXT(P1034,"#,##0"),"✔ متوازنة"))))),IF(R1034=0,"⚠ أضف سطر عهدة أولًا",IF(OR(C1034="",N(G1034)=0),"⚠ أكمل التاريخ والقيمة",IF(S1034="","⚠ التاريخ خارج السنة المالية",IF(H1034="","⚠ اختر بند الموازنة",IF(I1034="مرفوض","✖ مرفوض من المدير",IF(I1034&lt;&gt;"موافق","⏳ بانتظار موافقة المدير",IF(K1034&lt;&gt;"نعم","⚠ غير مسوى مع الحسابات","✔ معتمد ومسوى")))))))))</f>
        <v/>
      </c>
      <c r="R1034">
        <f>N(R1033)+IF(A1034="عهدة",1,0)</f>
        <v/>
      </c>
      <c r="S1034">
        <f>IF(C1034="","",IF(AND(C1034&gt;=DATE(2026,9,1),C1034&lt;=DATE(2027,8,31)),(YEAR(C1034)-2026)*12+MONTH(C1034)-8,""))</f>
        <v/>
      </c>
      <c r="T1034">
        <f>IF(AND(A1034="مصروف",R1034&gt;0,I1034="موافق",S1034&lt;&gt;"",H1034&lt;&gt;""),N(G1034),0)</f>
        <v/>
      </c>
    </row>
    <row r="1035">
      <c r="A1035" s="19" t="n"/>
      <c r="B1035" s="20">
        <f>IF(A1035="","",IF(R1035=0,"⚠ أضف سطر عهدة أولًا","BDR-"&amp;TEXT(R1035,"000")))</f>
        <v/>
      </c>
      <c r="C1035" s="21" t="n"/>
      <c r="D1035" s="20">
        <f>IF(C1035="","",IF(S1035="","خارج السنة المالية",INDEX(القوائم!$D$2:$D$13,S1035)))</f>
        <v/>
      </c>
      <c r="E1035" s="22" t="n"/>
      <c r="F1035" s="23" t="n"/>
      <c r="G1035" s="23" t="n"/>
      <c r="H1035" s="22" t="n"/>
      <c r="I1035" s="19" t="n"/>
      <c r="J1035" s="21" t="n"/>
      <c r="K1035" s="19" t="n"/>
      <c r="L1035" s="19" t="n"/>
      <c r="M1035" s="21" t="n"/>
      <c r="N1035" s="22" t="n"/>
      <c r="O1035" s="24">
        <f>IF(A1035&lt;&gt;"عهدة","",SUMIFS($G$8:$G$5007,$B$8:$B$5007,B1035,$A$8:$A$5007,"مصروف",$I$8:$I$5007,"&lt;&gt;مرفوض"))</f>
        <v/>
      </c>
      <c r="P1035" s="25">
        <f>IF(A1035&lt;&gt;"عهدة","",N(F1035)-O1035)</f>
        <v/>
      </c>
      <c r="Q1035" s="26">
        <f>IF(A1035="","",IF(A1035="عهدة",IF(N(F1035)=0,"⚠ أدخل قيمة العهدة",IF(P1035&lt;0,"⛔ عجز / زيادة مصروفات "&amp;TEXT(-P1035,"#,##0"),IF(COUNTIFS($B$8:$B$5007,B1035,$A$8:$A$5007,"مصروف",$I$8:$I$5007,"&lt;&gt;مرفوض",$K$8:$K$5007,"&lt;&gt;نعم")&gt;0,"⚠ "&amp;COUNTIFS($B$8:$B$5007,B1035,$A$8:$A$5007,"مصروف",$I$8:$I$5007,"&lt;&gt;مرفوض",$K$8:$K$5007,"&lt;&gt;نعم")&amp;" مصروف غير مسوى",IF(L1035="تمت التسوية",IF(P1035=0,"✔ متوازنة وتمت التسوية","✔ تمت التسوية – متبقي "&amp;TEXT(P1035,"#,##0")),IF(P1035&gt;0,"متبقي "&amp;TEXT(P1035,"#,##0"),"✔ متوازنة"))))),IF(R1035=0,"⚠ أضف سطر عهدة أولًا",IF(OR(C1035="",N(G1035)=0),"⚠ أكمل التاريخ والقيمة",IF(S1035="","⚠ التاريخ خارج السنة المالية",IF(H1035="","⚠ اختر بند الموازنة",IF(I1035="مرفوض","✖ مرفوض من المدير",IF(I1035&lt;&gt;"موافق","⏳ بانتظار موافقة المدير",IF(K1035&lt;&gt;"نعم","⚠ غير مسوى مع الحسابات","✔ معتمد ومسوى")))))))))</f>
        <v/>
      </c>
      <c r="R1035">
        <f>N(R1034)+IF(A1035="عهدة",1,0)</f>
        <v/>
      </c>
      <c r="S1035">
        <f>IF(C1035="","",IF(AND(C1035&gt;=DATE(2026,9,1),C1035&lt;=DATE(2027,8,31)),(YEAR(C1035)-2026)*12+MONTH(C1035)-8,""))</f>
        <v/>
      </c>
      <c r="T1035">
        <f>IF(AND(A1035="مصروف",R1035&gt;0,I1035="موافق",S1035&lt;&gt;"",H1035&lt;&gt;""),N(G1035),0)</f>
        <v/>
      </c>
    </row>
    <row r="1036">
      <c r="A1036" s="19" t="n"/>
      <c r="B1036" s="20">
        <f>IF(A1036="","",IF(R1036=0,"⚠ أضف سطر عهدة أولًا","BDR-"&amp;TEXT(R1036,"000")))</f>
        <v/>
      </c>
      <c r="C1036" s="21" t="n"/>
      <c r="D1036" s="20">
        <f>IF(C1036="","",IF(S1036="","خارج السنة المالية",INDEX(القوائم!$D$2:$D$13,S1036)))</f>
        <v/>
      </c>
      <c r="E1036" s="22" t="n"/>
      <c r="F1036" s="23" t="n"/>
      <c r="G1036" s="23" t="n"/>
      <c r="H1036" s="22" t="n"/>
      <c r="I1036" s="19" t="n"/>
      <c r="J1036" s="21" t="n"/>
      <c r="K1036" s="19" t="n"/>
      <c r="L1036" s="19" t="n"/>
      <c r="M1036" s="21" t="n"/>
      <c r="N1036" s="22" t="n"/>
      <c r="O1036" s="24">
        <f>IF(A1036&lt;&gt;"عهدة","",SUMIFS($G$8:$G$5007,$B$8:$B$5007,B1036,$A$8:$A$5007,"مصروف",$I$8:$I$5007,"&lt;&gt;مرفوض"))</f>
        <v/>
      </c>
      <c r="P1036" s="25">
        <f>IF(A1036&lt;&gt;"عهدة","",N(F1036)-O1036)</f>
        <v/>
      </c>
      <c r="Q1036" s="26">
        <f>IF(A1036="","",IF(A1036="عهدة",IF(N(F1036)=0,"⚠ أدخل قيمة العهدة",IF(P1036&lt;0,"⛔ عجز / زيادة مصروفات "&amp;TEXT(-P1036,"#,##0"),IF(COUNTIFS($B$8:$B$5007,B1036,$A$8:$A$5007,"مصروف",$I$8:$I$5007,"&lt;&gt;مرفوض",$K$8:$K$5007,"&lt;&gt;نعم")&gt;0,"⚠ "&amp;COUNTIFS($B$8:$B$5007,B1036,$A$8:$A$5007,"مصروف",$I$8:$I$5007,"&lt;&gt;مرفوض",$K$8:$K$5007,"&lt;&gt;نعم")&amp;" مصروف غير مسوى",IF(L1036="تمت التسوية",IF(P1036=0,"✔ متوازنة وتمت التسوية","✔ تمت التسوية – متبقي "&amp;TEXT(P1036,"#,##0")),IF(P1036&gt;0,"متبقي "&amp;TEXT(P1036,"#,##0"),"✔ متوازنة"))))),IF(R1036=0,"⚠ أضف سطر عهدة أولًا",IF(OR(C1036="",N(G1036)=0),"⚠ أكمل التاريخ والقيمة",IF(S1036="","⚠ التاريخ خارج السنة المالية",IF(H1036="","⚠ اختر بند الموازنة",IF(I1036="مرفوض","✖ مرفوض من المدير",IF(I1036&lt;&gt;"موافق","⏳ بانتظار موافقة المدير",IF(K1036&lt;&gt;"نعم","⚠ غير مسوى مع الحسابات","✔ معتمد ومسوى")))))))))</f>
        <v/>
      </c>
      <c r="R1036">
        <f>N(R1035)+IF(A1036="عهدة",1,0)</f>
        <v/>
      </c>
      <c r="S1036">
        <f>IF(C1036="","",IF(AND(C1036&gt;=DATE(2026,9,1),C1036&lt;=DATE(2027,8,31)),(YEAR(C1036)-2026)*12+MONTH(C1036)-8,""))</f>
        <v/>
      </c>
      <c r="T1036">
        <f>IF(AND(A1036="مصروف",R1036&gt;0,I1036="موافق",S1036&lt;&gt;"",H1036&lt;&gt;""),N(G1036),0)</f>
        <v/>
      </c>
    </row>
    <row r="1037">
      <c r="A1037" s="19" t="n"/>
      <c r="B1037" s="20">
        <f>IF(A1037="","",IF(R1037=0,"⚠ أضف سطر عهدة أولًا","BDR-"&amp;TEXT(R1037,"000")))</f>
        <v/>
      </c>
      <c r="C1037" s="21" t="n"/>
      <c r="D1037" s="20">
        <f>IF(C1037="","",IF(S1037="","خارج السنة المالية",INDEX(القوائم!$D$2:$D$13,S1037)))</f>
        <v/>
      </c>
      <c r="E1037" s="22" t="n"/>
      <c r="F1037" s="23" t="n"/>
      <c r="G1037" s="23" t="n"/>
      <c r="H1037" s="22" t="n"/>
      <c r="I1037" s="19" t="n"/>
      <c r="J1037" s="21" t="n"/>
      <c r="K1037" s="19" t="n"/>
      <c r="L1037" s="19" t="n"/>
      <c r="M1037" s="21" t="n"/>
      <c r="N1037" s="22" t="n"/>
      <c r="O1037" s="24">
        <f>IF(A1037&lt;&gt;"عهدة","",SUMIFS($G$8:$G$5007,$B$8:$B$5007,B1037,$A$8:$A$5007,"مصروف",$I$8:$I$5007,"&lt;&gt;مرفوض"))</f>
        <v/>
      </c>
      <c r="P1037" s="25">
        <f>IF(A1037&lt;&gt;"عهدة","",N(F1037)-O1037)</f>
        <v/>
      </c>
      <c r="Q1037" s="26">
        <f>IF(A1037="","",IF(A1037="عهدة",IF(N(F1037)=0,"⚠ أدخل قيمة العهدة",IF(P1037&lt;0,"⛔ عجز / زيادة مصروفات "&amp;TEXT(-P1037,"#,##0"),IF(COUNTIFS($B$8:$B$5007,B1037,$A$8:$A$5007,"مصروف",$I$8:$I$5007,"&lt;&gt;مرفوض",$K$8:$K$5007,"&lt;&gt;نعم")&gt;0,"⚠ "&amp;COUNTIFS($B$8:$B$5007,B1037,$A$8:$A$5007,"مصروف",$I$8:$I$5007,"&lt;&gt;مرفوض",$K$8:$K$5007,"&lt;&gt;نعم")&amp;" مصروف غير مسوى",IF(L1037="تمت التسوية",IF(P1037=0,"✔ متوازنة وتمت التسوية","✔ تمت التسوية – متبقي "&amp;TEXT(P1037,"#,##0")),IF(P1037&gt;0,"متبقي "&amp;TEXT(P1037,"#,##0"),"✔ متوازنة"))))),IF(R1037=0,"⚠ أضف سطر عهدة أولًا",IF(OR(C1037="",N(G1037)=0),"⚠ أكمل التاريخ والقيمة",IF(S1037="","⚠ التاريخ خارج السنة المالية",IF(H1037="","⚠ اختر بند الموازنة",IF(I1037="مرفوض","✖ مرفوض من المدير",IF(I1037&lt;&gt;"موافق","⏳ بانتظار موافقة المدير",IF(K1037&lt;&gt;"نعم","⚠ غير مسوى مع الحسابات","✔ معتمد ومسوى")))))))))</f>
        <v/>
      </c>
      <c r="R1037">
        <f>N(R1036)+IF(A1037="عهدة",1,0)</f>
        <v/>
      </c>
      <c r="S1037">
        <f>IF(C1037="","",IF(AND(C1037&gt;=DATE(2026,9,1),C1037&lt;=DATE(2027,8,31)),(YEAR(C1037)-2026)*12+MONTH(C1037)-8,""))</f>
        <v/>
      </c>
      <c r="T1037">
        <f>IF(AND(A1037="مصروف",R1037&gt;0,I1037="موافق",S1037&lt;&gt;"",H1037&lt;&gt;""),N(G1037),0)</f>
        <v/>
      </c>
    </row>
    <row r="1038">
      <c r="A1038" s="19" t="n"/>
      <c r="B1038" s="20">
        <f>IF(A1038="","",IF(R1038=0,"⚠ أضف سطر عهدة أولًا","BDR-"&amp;TEXT(R1038,"000")))</f>
        <v/>
      </c>
      <c r="C1038" s="21" t="n"/>
      <c r="D1038" s="20">
        <f>IF(C1038="","",IF(S1038="","خارج السنة المالية",INDEX(القوائم!$D$2:$D$13,S1038)))</f>
        <v/>
      </c>
      <c r="E1038" s="22" t="n"/>
      <c r="F1038" s="23" t="n"/>
      <c r="G1038" s="23" t="n"/>
      <c r="H1038" s="22" t="n"/>
      <c r="I1038" s="19" t="n"/>
      <c r="J1038" s="21" t="n"/>
      <c r="K1038" s="19" t="n"/>
      <c r="L1038" s="19" t="n"/>
      <c r="M1038" s="21" t="n"/>
      <c r="N1038" s="22" t="n"/>
      <c r="O1038" s="24">
        <f>IF(A1038&lt;&gt;"عهدة","",SUMIFS($G$8:$G$5007,$B$8:$B$5007,B1038,$A$8:$A$5007,"مصروف",$I$8:$I$5007,"&lt;&gt;مرفوض"))</f>
        <v/>
      </c>
      <c r="P1038" s="25">
        <f>IF(A1038&lt;&gt;"عهدة","",N(F1038)-O1038)</f>
        <v/>
      </c>
      <c r="Q1038" s="26">
        <f>IF(A1038="","",IF(A1038="عهدة",IF(N(F1038)=0,"⚠ أدخل قيمة العهدة",IF(P1038&lt;0,"⛔ عجز / زيادة مصروفات "&amp;TEXT(-P1038,"#,##0"),IF(COUNTIFS($B$8:$B$5007,B1038,$A$8:$A$5007,"مصروف",$I$8:$I$5007,"&lt;&gt;مرفوض",$K$8:$K$5007,"&lt;&gt;نعم")&gt;0,"⚠ "&amp;COUNTIFS($B$8:$B$5007,B1038,$A$8:$A$5007,"مصروف",$I$8:$I$5007,"&lt;&gt;مرفوض",$K$8:$K$5007,"&lt;&gt;نعم")&amp;" مصروف غير مسوى",IF(L1038="تمت التسوية",IF(P1038=0,"✔ متوازنة وتمت التسوية","✔ تمت التسوية – متبقي "&amp;TEXT(P1038,"#,##0")),IF(P1038&gt;0,"متبقي "&amp;TEXT(P1038,"#,##0"),"✔ متوازنة"))))),IF(R1038=0,"⚠ أضف سطر عهدة أولًا",IF(OR(C1038="",N(G1038)=0),"⚠ أكمل التاريخ والقيمة",IF(S1038="","⚠ التاريخ خارج السنة المالية",IF(H1038="","⚠ اختر بند الموازنة",IF(I1038="مرفوض","✖ مرفوض من المدير",IF(I1038&lt;&gt;"موافق","⏳ بانتظار موافقة المدير",IF(K1038&lt;&gt;"نعم","⚠ غير مسوى مع الحسابات","✔ معتمد ومسوى")))))))))</f>
        <v/>
      </c>
      <c r="R1038">
        <f>N(R1037)+IF(A1038="عهدة",1,0)</f>
        <v/>
      </c>
      <c r="S1038">
        <f>IF(C1038="","",IF(AND(C1038&gt;=DATE(2026,9,1),C1038&lt;=DATE(2027,8,31)),(YEAR(C1038)-2026)*12+MONTH(C1038)-8,""))</f>
        <v/>
      </c>
      <c r="T1038">
        <f>IF(AND(A1038="مصروف",R1038&gt;0,I1038="موافق",S1038&lt;&gt;"",H1038&lt;&gt;""),N(G1038),0)</f>
        <v/>
      </c>
    </row>
    <row r="1039">
      <c r="A1039" s="19" t="n"/>
      <c r="B1039" s="20">
        <f>IF(A1039="","",IF(R1039=0,"⚠ أضف سطر عهدة أولًا","BDR-"&amp;TEXT(R1039,"000")))</f>
        <v/>
      </c>
      <c r="C1039" s="21" t="n"/>
      <c r="D1039" s="20">
        <f>IF(C1039="","",IF(S1039="","خارج السنة المالية",INDEX(القوائم!$D$2:$D$13,S1039)))</f>
        <v/>
      </c>
      <c r="E1039" s="22" t="n"/>
      <c r="F1039" s="23" t="n"/>
      <c r="G1039" s="23" t="n"/>
      <c r="H1039" s="22" t="n"/>
      <c r="I1039" s="19" t="n"/>
      <c r="J1039" s="21" t="n"/>
      <c r="K1039" s="19" t="n"/>
      <c r="L1039" s="19" t="n"/>
      <c r="M1039" s="21" t="n"/>
      <c r="N1039" s="22" t="n"/>
      <c r="O1039" s="24">
        <f>IF(A1039&lt;&gt;"عهدة","",SUMIFS($G$8:$G$5007,$B$8:$B$5007,B1039,$A$8:$A$5007,"مصروف",$I$8:$I$5007,"&lt;&gt;مرفوض"))</f>
        <v/>
      </c>
      <c r="P1039" s="25">
        <f>IF(A1039&lt;&gt;"عهدة","",N(F1039)-O1039)</f>
        <v/>
      </c>
      <c r="Q1039" s="26">
        <f>IF(A1039="","",IF(A1039="عهدة",IF(N(F1039)=0,"⚠ أدخل قيمة العهدة",IF(P1039&lt;0,"⛔ عجز / زيادة مصروفات "&amp;TEXT(-P1039,"#,##0"),IF(COUNTIFS($B$8:$B$5007,B1039,$A$8:$A$5007,"مصروف",$I$8:$I$5007,"&lt;&gt;مرفوض",$K$8:$K$5007,"&lt;&gt;نعم")&gt;0,"⚠ "&amp;COUNTIFS($B$8:$B$5007,B1039,$A$8:$A$5007,"مصروف",$I$8:$I$5007,"&lt;&gt;مرفوض",$K$8:$K$5007,"&lt;&gt;نعم")&amp;" مصروف غير مسوى",IF(L1039="تمت التسوية",IF(P1039=0,"✔ متوازنة وتمت التسوية","✔ تمت التسوية – متبقي "&amp;TEXT(P1039,"#,##0")),IF(P1039&gt;0,"متبقي "&amp;TEXT(P1039,"#,##0"),"✔ متوازنة"))))),IF(R1039=0,"⚠ أضف سطر عهدة أولًا",IF(OR(C1039="",N(G1039)=0),"⚠ أكمل التاريخ والقيمة",IF(S1039="","⚠ التاريخ خارج السنة المالية",IF(H1039="","⚠ اختر بند الموازنة",IF(I1039="مرفوض","✖ مرفوض من المدير",IF(I1039&lt;&gt;"موافق","⏳ بانتظار موافقة المدير",IF(K1039&lt;&gt;"نعم","⚠ غير مسوى مع الحسابات","✔ معتمد ومسوى")))))))))</f>
        <v/>
      </c>
      <c r="R1039">
        <f>N(R1038)+IF(A1039="عهدة",1,0)</f>
        <v/>
      </c>
      <c r="S1039">
        <f>IF(C1039="","",IF(AND(C1039&gt;=DATE(2026,9,1),C1039&lt;=DATE(2027,8,31)),(YEAR(C1039)-2026)*12+MONTH(C1039)-8,""))</f>
        <v/>
      </c>
      <c r="T1039">
        <f>IF(AND(A1039="مصروف",R1039&gt;0,I1039="موافق",S1039&lt;&gt;"",H1039&lt;&gt;""),N(G1039),0)</f>
        <v/>
      </c>
    </row>
    <row r="1040">
      <c r="A1040" s="19" t="n"/>
      <c r="B1040" s="20">
        <f>IF(A1040="","",IF(R1040=0,"⚠ أضف سطر عهدة أولًا","BDR-"&amp;TEXT(R1040,"000")))</f>
        <v/>
      </c>
      <c r="C1040" s="21" t="n"/>
      <c r="D1040" s="20">
        <f>IF(C1040="","",IF(S1040="","خارج السنة المالية",INDEX(القوائم!$D$2:$D$13,S1040)))</f>
        <v/>
      </c>
      <c r="E1040" s="22" t="n"/>
      <c r="F1040" s="23" t="n"/>
      <c r="G1040" s="23" t="n"/>
      <c r="H1040" s="22" t="n"/>
      <c r="I1040" s="19" t="n"/>
      <c r="J1040" s="21" t="n"/>
      <c r="K1040" s="19" t="n"/>
      <c r="L1040" s="19" t="n"/>
      <c r="M1040" s="21" t="n"/>
      <c r="N1040" s="22" t="n"/>
      <c r="O1040" s="24">
        <f>IF(A1040&lt;&gt;"عهدة","",SUMIFS($G$8:$G$5007,$B$8:$B$5007,B1040,$A$8:$A$5007,"مصروف",$I$8:$I$5007,"&lt;&gt;مرفوض"))</f>
        <v/>
      </c>
      <c r="P1040" s="25">
        <f>IF(A1040&lt;&gt;"عهدة","",N(F1040)-O1040)</f>
        <v/>
      </c>
      <c r="Q1040" s="26">
        <f>IF(A1040="","",IF(A1040="عهدة",IF(N(F1040)=0,"⚠ أدخل قيمة العهدة",IF(P1040&lt;0,"⛔ عجز / زيادة مصروفات "&amp;TEXT(-P1040,"#,##0"),IF(COUNTIFS($B$8:$B$5007,B1040,$A$8:$A$5007,"مصروف",$I$8:$I$5007,"&lt;&gt;مرفوض",$K$8:$K$5007,"&lt;&gt;نعم")&gt;0,"⚠ "&amp;COUNTIFS($B$8:$B$5007,B1040,$A$8:$A$5007,"مصروف",$I$8:$I$5007,"&lt;&gt;مرفوض",$K$8:$K$5007,"&lt;&gt;نعم")&amp;" مصروف غير مسوى",IF(L1040="تمت التسوية",IF(P1040=0,"✔ متوازنة وتمت التسوية","✔ تمت التسوية – متبقي "&amp;TEXT(P1040,"#,##0")),IF(P1040&gt;0,"متبقي "&amp;TEXT(P1040,"#,##0"),"✔ متوازنة"))))),IF(R1040=0,"⚠ أضف سطر عهدة أولًا",IF(OR(C1040="",N(G1040)=0),"⚠ أكمل التاريخ والقيمة",IF(S1040="","⚠ التاريخ خارج السنة المالية",IF(H1040="","⚠ اختر بند الموازنة",IF(I1040="مرفوض","✖ مرفوض من المدير",IF(I1040&lt;&gt;"موافق","⏳ بانتظار موافقة المدير",IF(K1040&lt;&gt;"نعم","⚠ غير مسوى مع الحسابات","✔ معتمد ومسوى")))))))))</f>
        <v/>
      </c>
      <c r="R1040">
        <f>N(R1039)+IF(A1040="عهدة",1,0)</f>
        <v/>
      </c>
      <c r="S1040">
        <f>IF(C1040="","",IF(AND(C1040&gt;=DATE(2026,9,1),C1040&lt;=DATE(2027,8,31)),(YEAR(C1040)-2026)*12+MONTH(C1040)-8,""))</f>
        <v/>
      </c>
      <c r="T1040">
        <f>IF(AND(A1040="مصروف",R1040&gt;0,I1040="موافق",S1040&lt;&gt;"",H1040&lt;&gt;""),N(G1040),0)</f>
        <v/>
      </c>
    </row>
    <row r="1041">
      <c r="A1041" s="19" t="n"/>
      <c r="B1041" s="20">
        <f>IF(A1041="","",IF(R1041=0,"⚠ أضف سطر عهدة أولًا","BDR-"&amp;TEXT(R1041,"000")))</f>
        <v/>
      </c>
      <c r="C1041" s="21" t="n"/>
      <c r="D1041" s="20">
        <f>IF(C1041="","",IF(S1041="","خارج السنة المالية",INDEX(القوائم!$D$2:$D$13,S1041)))</f>
        <v/>
      </c>
      <c r="E1041" s="22" t="n"/>
      <c r="F1041" s="23" t="n"/>
      <c r="G1041" s="23" t="n"/>
      <c r="H1041" s="22" t="n"/>
      <c r="I1041" s="19" t="n"/>
      <c r="J1041" s="21" t="n"/>
      <c r="K1041" s="19" t="n"/>
      <c r="L1041" s="19" t="n"/>
      <c r="M1041" s="21" t="n"/>
      <c r="N1041" s="22" t="n"/>
      <c r="O1041" s="24">
        <f>IF(A1041&lt;&gt;"عهدة","",SUMIFS($G$8:$G$5007,$B$8:$B$5007,B1041,$A$8:$A$5007,"مصروف",$I$8:$I$5007,"&lt;&gt;مرفوض"))</f>
        <v/>
      </c>
      <c r="P1041" s="25">
        <f>IF(A1041&lt;&gt;"عهدة","",N(F1041)-O1041)</f>
        <v/>
      </c>
      <c r="Q1041" s="26">
        <f>IF(A1041="","",IF(A1041="عهدة",IF(N(F1041)=0,"⚠ أدخل قيمة العهدة",IF(P1041&lt;0,"⛔ عجز / زيادة مصروفات "&amp;TEXT(-P1041,"#,##0"),IF(COUNTIFS($B$8:$B$5007,B1041,$A$8:$A$5007,"مصروف",$I$8:$I$5007,"&lt;&gt;مرفوض",$K$8:$K$5007,"&lt;&gt;نعم")&gt;0,"⚠ "&amp;COUNTIFS($B$8:$B$5007,B1041,$A$8:$A$5007,"مصروف",$I$8:$I$5007,"&lt;&gt;مرفوض",$K$8:$K$5007,"&lt;&gt;نعم")&amp;" مصروف غير مسوى",IF(L1041="تمت التسوية",IF(P1041=0,"✔ متوازنة وتمت التسوية","✔ تمت التسوية – متبقي "&amp;TEXT(P1041,"#,##0")),IF(P1041&gt;0,"متبقي "&amp;TEXT(P1041,"#,##0"),"✔ متوازنة"))))),IF(R1041=0,"⚠ أضف سطر عهدة أولًا",IF(OR(C1041="",N(G1041)=0),"⚠ أكمل التاريخ والقيمة",IF(S1041="","⚠ التاريخ خارج السنة المالية",IF(H1041="","⚠ اختر بند الموازنة",IF(I1041="مرفوض","✖ مرفوض من المدير",IF(I1041&lt;&gt;"موافق","⏳ بانتظار موافقة المدير",IF(K1041&lt;&gt;"نعم","⚠ غير مسوى مع الحسابات","✔ معتمد ومسوى")))))))))</f>
        <v/>
      </c>
      <c r="R1041">
        <f>N(R1040)+IF(A1041="عهدة",1,0)</f>
        <v/>
      </c>
      <c r="S1041">
        <f>IF(C1041="","",IF(AND(C1041&gt;=DATE(2026,9,1),C1041&lt;=DATE(2027,8,31)),(YEAR(C1041)-2026)*12+MONTH(C1041)-8,""))</f>
        <v/>
      </c>
      <c r="T1041">
        <f>IF(AND(A1041="مصروف",R1041&gt;0,I1041="موافق",S1041&lt;&gt;"",H1041&lt;&gt;""),N(G1041),0)</f>
        <v/>
      </c>
    </row>
    <row r="1042">
      <c r="A1042" s="19" t="n"/>
      <c r="B1042" s="20">
        <f>IF(A1042="","",IF(R1042=0,"⚠ أضف سطر عهدة أولًا","BDR-"&amp;TEXT(R1042,"000")))</f>
        <v/>
      </c>
      <c r="C1042" s="21" t="n"/>
      <c r="D1042" s="20">
        <f>IF(C1042="","",IF(S1042="","خارج السنة المالية",INDEX(القوائم!$D$2:$D$13,S1042)))</f>
        <v/>
      </c>
      <c r="E1042" s="22" t="n"/>
      <c r="F1042" s="23" t="n"/>
      <c r="G1042" s="23" t="n"/>
      <c r="H1042" s="22" t="n"/>
      <c r="I1042" s="19" t="n"/>
      <c r="J1042" s="21" t="n"/>
      <c r="K1042" s="19" t="n"/>
      <c r="L1042" s="19" t="n"/>
      <c r="M1042" s="21" t="n"/>
      <c r="N1042" s="22" t="n"/>
      <c r="O1042" s="24">
        <f>IF(A1042&lt;&gt;"عهدة","",SUMIFS($G$8:$G$5007,$B$8:$B$5007,B1042,$A$8:$A$5007,"مصروف",$I$8:$I$5007,"&lt;&gt;مرفوض"))</f>
        <v/>
      </c>
      <c r="P1042" s="25">
        <f>IF(A1042&lt;&gt;"عهدة","",N(F1042)-O1042)</f>
        <v/>
      </c>
      <c r="Q1042" s="26">
        <f>IF(A1042="","",IF(A1042="عهدة",IF(N(F1042)=0,"⚠ أدخل قيمة العهدة",IF(P1042&lt;0,"⛔ عجز / زيادة مصروفات "&amp;TEXT(-P1042,"#,##0"),IF(COUNTIFS($B$8:$B$5007,B1042,$A$8:$A$5007,"مصروف",$I$8:$I$5007,"&lt;&gt;مرفوض",$K$8:$K$5007,"&lt;&gt;نعم")&gt;0,"⚠ "&amp;COUNTIFS($B$8:$B$5007,B1042,$A$8:$A$5007,"مصروف",$I$8:$I$5007,"&lt;&gt;مرفوض",$K$8:$K$5007,"&lt;&gt;نعم")&amp;" مصروف غير مسوى",IF(L1042="تمت التسوية",IF(P1042=0,"✔ متوازنة وتمت التسوية","✔ تمت التسوية – متبقي "&amp;TEXT(P1042,"#,##0")),IF(P1042&gt;0,"متبقي "&amp;TEXT(P1042,"#,##0"),"✔ متوازنة"))))),IF(R1042=0,"⚠ أضف سطر عهدة أولًا",IF(OR(C1042="",N(G1042)=0),"⚠ أكمل التاريخ والقيمة",IF(S1042="","⚠ التاريخ خارج السنة المالية",IF(H1042="","⚠ اختر بند الموازنة",IF(I1042="مرفوض","✖ مرفوض من المدير",IF(I1042&lt;&gt;"موافق","⏳ بانتظار موافقة المدير",IF(K1042&lt;&gt;"نعم","⚠ غير مسوى مع الحسابات","✔ معتمد ومسوى")))))))))</f>
        <v/>
      </c>
      <c r="R1042">
        <f>N(R1041)+IF(A1042="عهدة",1,0)</f>
        <v/>
      </c>
      <c r="S1042">
        <f>IF(C1042="","",IF(AND(C1042&gt;=DATE(2026,9,1),C1042&lt;=DATE(2027,8,31)),(YEAR(C1042)-2026)*12+MONTH(C1042)-8,""))</f>
        <v/>
      </c>
      <c r="T1042">
        <f>IF(AND(A1042="مصروف",R1042&gt;0,I1042="موافق",S1042&lt;&gt;"",H1042&lt;&gt;""),N(G1042),0)</f>
        <v/>
      </c>
    </row>
    <row r="1043">
      <c r="A1043" s="19" t="n"/>
      <c r="B1043" s="20">
        <f>IF(A1043="","",IF(R1043=0,"⚠ أضف سطر عهدة أولًا","BDR-"&amp;TEXT(R1043,"000")))</f>
        <v/>
      </c>
      <c r="C1043" s="21" t="n"/>
      <c r="D1043" s="20">
        <f>IF(C1043="","",IF(S1043="","خارج السنة المالية",INDEX(القوائم!$D$2:$D$13,S1043)))</f>
        <v/>
      </c>
      <c r="E1043" s="22" t="n"/>
      <c r="F1043" s="23" t="n"/>
      <c r="G1043" s="23" t="n"/>
      <c r="H1043" s="22" t="n"/>
      <c r="I1043" s="19" t="n"/>
      <c r="J1043" s="21" t="n"/>
      <c r="K1043" s="19" t="n"/>
      <c r="L1043" s="19" t="n"/>
      <c r="M1043" s="21" t="n"/>
      <c r="N1043" s="22" t="n"/>
      <c r="O1043" s="24">
        <f>IF(A1043&lt;&gt;"عهدة","",SUMIFS($G$8:$G$5007,$B$8:$B$5007,B1043,$A$8:$A$5007,"مصروف",$I$8:$I$5007,"&lt;&gt;مرفوض"))</f>
        <v/>
      </c>
      <c r="P1043" s="25">
        <f>IF(A1043&lt;&gt;"عهدة","",N(F1043)-O1043)</f>
        <v/>
      </c>
      <c r="Q1043" s="26">
        <f>IF(A1043="","",IF(A1043="عهدة",IF(N(F1043)=0,"⚠ أدخل قيمة العهدة",IF(P1043&lt;0,"⛔ عجز / زيادة مصروفات "&amp;TEXT(-P1043,"#,##0"),IF(COUNTIFS($B$8:$B$5007,B1043,$A$8:$A$5007,"مصروف",$I$8:$I$5007,"&lt;&gt;مرفوض",$K$8:$K$5007,"&lt;&gt;نعم")&gt;0,"⚠ "&amp;COUNTIFS($B$8:$B$5007,B1043,$A$8:$A$5007,"مصروف",$I$8:$I$5007,"&lt;&gt;مرفوض",$K$8:$K$5007,"&lt;&gt;نعم")&amp;" مصروف غير مسوى",IF(L1043="تمت التسوية",IF(P1043=0,"✔ متوازنة وتمت التسوية","✔ تمت التسوية – متبقي "&amp;TEXT(P1043,"#,##0")),IF(P1043&gt;0,"متبقي "&amp;TEXT(P1043,"#,##0"),"✔ متوازنة"))))),IF(R1043=0,"⚠ أضف سطر عهدة أولًا",IF(OR(C1043="",N(G1043)=0),"⚠ أكمل التاريخ والقيمة",IF(S1043="","⚠ التاريخ خارج السنة المالية",IF(H1043="","⚠ اختر بند الموازنة",IF(I1043="مرفوض","✖ مرفوض من المدير",IF(I1043&lt;&gt;"موافق","⏳ بانتظار موافقة المدير",IF(K1043&lt;&gt;"نعم","⚠ غير مسوى مع الحسابات","✔ معتمد ومسوى")))))))))</f>
        <v/>
      </c>
      <c r="R1043">
        <f>N(R1042)+IF(A1043="عهدة",1,0)</f>
        <v/>
      </c>
      <c r="S1043">
        <f>IF(C1043="","",IF(AND(C1043&gt;=DATE(2026,9,1),C1043&lt;=DATE(2027,8,31)),(YEAR(C1043)-2026)*12+MONTH(C1043)-8,""))</f>
        <v/>
      </c>
      <c r="T1043">
        <f>IF(AND(A1043="مصروف",R1043&gt;0,I1043="موافق",S1043&lt;&gt;"",H1043&lt;&gt;""),N(G1043),0)</f>
        <v/>
      </c>
    </row>
    <row r="1044">
      <c r="A1044" s="19" t="n"/>
      <c r="B1044" s="20">
        <f>IF(A1044="","",IF(R1044=0,"⚠ أضف سطر عهدة أولًا","BDR-"&amp;TEXT(R1044,"000")))</f>
        <v/>
      </c>
      <c r="C1044" s="21" t="n"/>
      <c r="D1044" s="20">
        <f>IF(C1044="","",IF(S1044="","خارج السنة المالية",INDEX(القوائم!$D$2:$D$13,S1044)))</f>
        <v/>
      </c>
      <c r="E1044" s="22" t="n"/>
      <c r="F1044" s="23" t="n"/>
      <c r="G1044" s="23" t="n"/>
      <c r="H1044" s="22" t="n"/>
      <c r="I1044" s="19" t="n"/>
      <c r="J1044" s="21" t="n"/>
      <c r="K1044" s="19" t="n"/>
      <c r="L1044" s="19" t="n"/>
      <c r="M1044" s="21" t="n"/>
      <c r="N1044" s="22" t="n"/>
      <c r="O1044" s="24">
        <f>IF(A1044&lt;&gt;"عهدة","",SUMIFS($G$8:$G$5007,$B$8:$B$5007,B1044,$A$8:$A$5007,"مصروف",$I$8:$I$5007,"&lt;&gt;مرفوض"))</f>
        <v/>
      </c>
      <c r="P1044" s="25">
        <f>IF(A1044&lt;&gt;"عهدة","",N(F1044)-O1044)</f>
        <v/>
      </c>
      <c r="Q1044" s="26">
        <f>IF(A1044="","",IF(A1044="عهدة",IF(N(F1044)=0,"⚠ أدخل قيمة العهدة",IF(P1044&lt;0,"⛔ عجز / زيادة مصروفات "&amp;TEXT(-P1044,"#,##0"),IF(COUNTIFS($B$8:$B$5007,B1044,$A$8:$A$5007,"مصروف",$I$8:$I$5007,"&lt;&gt;مرفوض",$K$8:$K$5007,"&lt;&gt;نعم")&gt;0,"⚠ "&amp;COUNTIFS($B$8:$B$5007,B1044,$A$8:$A$5007,"مصروف",$I$8:$I$5007,"&lt;&gt;مرفوض",$K$8:$K$5007,"&lt;&gt;نعم")&amp;" مصروف غير مسوى",IF(L1044="تمت التسوية",IF(P1044=0,"✔ متوازنة وتمت التسوية","✔ تمت التسوية – متبقي "&amp;TEXT(P1044,"#,##0")),IF(P1044&gt;0,"متبقي "&amp;TEXT(P1044,"#,##0"),"✔ متوازنة"))))),IF(R1044=0,"⚠ أضف سطر عهدة أولًا",IF(OR(C1044="",N(G1044)=0),"⚠ أكمل التاريخ والقيمة",IF(S1044="","⚠ التاريخ خارج السنة المالية",IF(H1044="","⚠ اختر بند الموازنة",IF(I1044="مرفوض","✖ مرفوض من المدير",IF(I1044&lt;&gt;"موافق","⏳ بانتظار موافقة المدير",IF(K1044&lt;&gt;"نعم","⚠ غير مسوى مع الحسابات","✔ معتمد ومسوى")))))))))</f>
        <v/>
      </c>
      <c r="R1044">
        <f>N(R1043)+IF(A1044="عهدة",1,0)</f>
        <v/>
      </c>
      <c r="S1044">
        <f>IF(C1044="","",IF(AND(C1044&gt;=DATE(2026,9,1),C1044&lt;=DATE(2027,8,31)),(YEAR(C1044)-2026)*12+MONTH(C1044)-8,""))</f>
        <v/>
      </c>
      <c r="T1044">
        <f>IF(AND(A1044="مصروف",R1044&gt;0,I1044="موافق",S1044&lt;&gt;"",H1044&lt;&gt;""),N(G1044),0)</f>
        <v/>
      </c>
    </row>
    <row r="1045">
      <c r="A1045" s="19" t="n"/>
      <c r="B1045" s="20">
        <f>IF(A1045="","",IF(R1045=0,"⚠ أضف سطر عهدة أولًا","BDR-"&amp;TEXT(R1045,"000")))</f>
        <v/>
      </c>
      <c r="C1045" s="21" t="n"/>
      <c r="D1045" s="20">
        <f>IF(C1045="","",IF(S1045="","خارج السنة المالية",INDEX(القوائم!$D$2:$D$13,S1045)))</f>
        <v/>
      </c>
      <c r="E1045" s="22" t="n"/>
      <c r="F1045" s="23" t="n"/>
      <c r="G1045" s="23" t="n"/>
      <c r="H1045" s="22" t="n"/>
      <c r="I1045" s="19" t="n"/>
      <c r="J1045" s="21" t="n"/>
      <c r="K1045" s="19" t="n"/>
      <c r="L1045" s="19" t="n"/>
      <c r="M1045" s="21" t="n"/>
      <c r="N1045" s="22" t="n"/>
      <c r="O1045" s="24">
        <f>IF(A1045&lt;&gt;"عهدة","",SUMIFS($G$8:$G$5007,$B$8:$B$5007,B1045,$A$8:$A$5007,"مصروف",$I$8:$I$5007,"&lt;&gt;مرفوض"))</f>
        <v/>
      </c>
      <c r="P1045" s="25">
        <f>IF(A1045&lt;&gt;"عهدة","",N(F1045)-O1045)</f>
        <v/>
      </c>
      <c r="Q1045" s="26">
        <f>IF(A1045="","",IF(A1045="عهدة",IF(N(F1045)=0,"⚠ أدخل قيمة العهدة",IF(P1045&lt;0,"⛔ عجز / زيادة مصروفات "&amp;TEXT(-P1045,"#,##0"),IF(COUNTIFS($B$8:$B$5007,B1045,$A$8:$A$5007,"مصروف",$I$8:$I$5007,"&lt;&gt;مرفوض",$K$8:$K$5007,"&lt;&gt;نعم")&gt;0,"⚠ "&amp;COUNTIFS($B$8:$B$5007,B1045,$A$8:$A$5007,"مصروف",$I$8:$I$5007,"&lt;&gt;مرفوض",$K$8:$K$5007,"&lt;&gt;نعم")&amp;" مصروف غير مسوى",IF(L1045="تمت التسوية",IF(P1045=0,"✔ متوازنة وتمت التسوية","✔ تمت التسوية – متبقي "&amp;TEXT(P1045,"#,##0")),IF(P1045&gt;0,"متبقي "&amp;TEXT(P1045,"#,##0"),"✔ متوازنة"))))),IF(R1045=0,"⚠ أضف سطر عهدة أولًا",IF(OR(C1045="",N(G1045)=0),"⚠ أكمل التاريخ والقيمة",IF(S1045="","⚠ التاريخ خارج السنة المالية",IF(H1045="","⚠ اختر بند الموازنة",IF(I1045="مرفوض","✖ مرفوض من المدير",IF(I1045&lt;&gt;"موافق","⏳ بانتظار موافقة المدير",IF(K1045&lt;&gt;"نعم","⚠ غير مسوى مع الحسابات","✔ معتمد ومسوى")))))))))</f>
        <v/>
      </c>
      <c r="R1045">
        <f>N(R1044)+IF(A1045="عهدة",1,0)</f>
        <v/>
      </c>
      <c r="S1045">
        <f>IF(C1045="","",IF(AND(C1045&gt;=DATE(2026,9,1),C1045&lt;=DATE(2027,8,31)),(YEAR(C1045)-2026)*12+MONTH(C1045)-8,""))</f>
        <v/>
      </c>
      <c r="T1045">
        <f>IF(AND(A1045="مصروف",R1045&gt;0,I1045="موافق",S1045&lt;&gt;"",H1045&lt;&gt;""),N(G1045),0)</f>
        <v/>
      </c>
    </row>
    <row r="1046">
      <c r="A1046" s="19" t="n"/>
      <c r="B1046" s="20">
        <f>IF(A1046="","",IF(R1046=0,"⚠ أضف سطر عهدة أولًا","BDR-"&amp;TEXT(R1046,"000")))</f>
        <v/>
      </c>
      <c r="C1046" s="21" t="n"/>
      <c r="D1046" s="20">
        <f>IF(C1046="","",IF(S1046="","خارج السنة المالية",INDEX(القوائم!$D$2:$D$13,S1046)))</f>
        <v/>
      </c>
      <c r="E1046" s="22" t="n"/>
      <c r="F1046" s="23" t="n"/>
      <c r="G1046" s="23" t="n"/>
      <c r="H1046" s="22" t="n"/>
      <c r="I1046" s="19" t="n"/>
      <c r="J1046" s="21" t="n"/>
      <c r="K1046" s="19" t="n"/>
      <c r="L1046" s="19" t="n"/>
      <c r="M1046" s="21" t="n"/>
      <c r="N1046" s="22" t="n"/>
      <c r="O1046" s="24">
        <f>IF(A1046&lt;&gt;"عهدة","",SUMIFS($G$8:$G$5007,$B$8:$B$5007,B1046,$A$8:$A$5007,"مصروف",$I$8:$I$5007,"&lt;&gt;مرفوض"))</f>
        <v/>
      </c>
      <c r="P1046" s="25">
        <f>IF(A1046&lt;&gt;"عهدة","",N(F1046)-O1046)</f>
        <v/>
      </c>
      <c r="Q1046" s="26">
        <f>IF(A1046="","",IF(A1046="عهدة",IF(N(F1046)=0,"⚠ أدخل قيمة العهدة",IF(P1046&lt;0,"⛔ عجز / زيادة مصروفات "&amp;TEXT(-P1046,"#,##0"),IF(COUNTIFS($B$8:$B$5007,B1046,$A$8:$A$5007,"مصروف",$I$8:$I$5007,"&lt;&gt;مرفوض",$K$8:$K$5007,"&lt;&gt;نعم")&gt;0,"⚠ "&amp;COUNTIFS($B$8:$B$5007,B1046,$A$8:$A$5007,"مصروف",$I$8:$I$5007,"&lt;&gt;مرفوض",$K$8:$K$5007,"&lt;&gt;نعم")&amp;" مصروف غير مسوى",IF(L1046="تمت التسوية",IF(P1046=0,"✔ متوازنة وتمت التسوية","✔ تمت التسوية – متبقي "&amp;TEXT(P1046,"#,##0")),IF(P1046&gt;0,"متبقي "&amp;TEXT(P1046,"#,##0"),"✔ متوازنة"))))),IF(R1046=0,"⚠ أضف سطر عهدة أولًا",IF(OR(C1046="",N(G1046)=0),"⚠ أكمل التاريخ والقيمة",IF(S1046="","⚠ التاريخ خارج السنة المالية",IF(H1046="","⚠ اختر بند الموازنة",IF(I1046="مرفوض","✖ مرفوض من المدير",IF(I1046&lt;&gt;"موافق","⏳ بانتظار موافقة المدير",IF(K1046&lt;&gt;"نعم","⚠ غير مسوى مع الحسابات","✔ معتمد ومسوى")))))))))</f>
        <v/>
      </c>
      <c r="R1046">
        <f>N(R1045)+IF(A1046="عهدة",1,0)</f>
        <v/>
      </c>
      <c r="S1046">
        <f>IF(C1046="","",IF(AND(C1046&gt;=DATE(2026,9,1),C1046&lt;=DATE(2027,8,31)),(YEAR(C1046)-2026)*12+MONTH(C1046)-8,""))</f>
        <v/>
      </c>
      <c r="T1046">
        <f>IF(AND(A1046="مصروف",R1046&gt;0,I1046="موافق",S1046&lt;&gt;"",H1046&lt;&gt;""),N(G1046),0)</f>
        <v/>
      </c>
    </row>
    <row r="1047">
      <c r="A1047" s="19" t="n"/>
      <c r="B1047" s="20">
        <f>IF(A1047="","",IF(R1047=0,"⚠ أضف سطر عهدة أولًا","BDR-"&amp;TEXT(R1047,"000")))</f>
        <v/>
      </c>
      <c r="C1047" s="21" t="n"/>
      <c r="D1047" s="20">
        <f>IF(C1047="","",IF(S1047="","خارج السنة المالية",INDEX(القوائم!$D$2:$D$13,S1047)))</f>
        <v/>
      </c>
      <c r="E1047" s="22" t="n"/>
      <c r="F1047" s="23" t="n"/>
      <c r="G1047" s="23" t="n"/>
      <c r="H1047" s="22" t="n"/>
      <c r="I1047" s="19" t="n"/>
      <c r="J1047" s="21" t="n"/>
      <c r="K1047" s="19" t="n"/>
      <c r="L1047" s="19" t="n"/>
      <c r="M1047" s="21" t="n"/>
      <c r="N1047" s="22" t="n"/>
      <c r="O1047" s="24">
        <f>IF(A1047&lt;&gt;"عهدة","",SUMIFS($G$8:$G$5007,$B$8:$B$5007,B1047,$A$8:$A$5007,"مصروف",$I$8:$I$5007,"&lt;&gt;مرفوض"))</f>
        <v/>
      </c>
      <c r="P1047" s="25">
        <f>IF(A1047&lt;&gt;"عهدة","",N(F1047)-O1047)</f>
        <v/>
      </c>
      <c r="Q1047" s="26">
        <f>IF(A1047="","",IF(A1047="عهدة",IF(N(F1047)=0,"⚠ أدخل قيمة العهدة",IF(P1047&lt;0,"⛔ عجز / زيادة مصروفات "&amp;TEXT(-P1047,"#,##0"),IF(COUNTIFS($B$8:$B$5007,B1047,$A$8:$A$5007,"مصروف",$I$8:$I$5007,"&lt;&gt;مرفوض",$K$8:$K$5007,"&lt;&gt;نعم")&gt;0,"⚠ "&amp;COUNTIFS($B$8:$B$5007,B1047,$A$8:$A$5007,"مصروف",$I$8:$I$5007,"&lt;&gt;مرفوض",$K$8:$K$5007,"&lt;&gt;نعم")&amp;" مصروف غير مسوى",IF(L1047="تمت التسوية",IF(P1047=0,"✔ متوازنة وتمت التسوية","✔ تمت التسوية – متبقي "&amp;TEXT(P1047,"#,##0")),IF(P1047&gt;0,"متبقي "&amp;TEXT(P1047,"#,##0"),"✔ متوازنة"))))),IF(R1047=0,"⚠ أضف سطر عهدة أولًا",IF(OR(C1047="",N(G1047)=0),"⚠ أكمل التاريخ والقيمة",IF(S1047="","⚠ التاريخ خارج السنة المالية",IF(H1047="","⚠ اختر بند الموازنة",IF(I1047="مرفوض","✖ مرفوض من المدير",IF(I1047&lt;&gt;"موافق","⏳ بانتظار موافقة المدير",IF(K1047&lt;&gt;"نعم","⚠ غير مسوى مع الحسابات","✔ معتمد ومسوى")))))))))</f>
        <v/>
      </c>
      <c r="R1047">
        <f>N(R1046)+IF(A1047="عهدة",1,0)</f>
        <v/>
      </c>
      <c r="S1047">
        <f>IF(C1047="","",IF(AND(C1047&gt;=DATE(2026,9,1),C1047&lt;=DATE(2027,8,31)),(YEAR(C1047)-2026)*12+MONTH(C1047)-8,""))</f>
        <v/>
      </c>
      <c r="T1047">
        <f>IF(AND(A1047="مصروف",R1047&gt;0,I1047="موافق",S1047&lt;&gt;"",H1047&lt;&gt;""),N(G1047),0)</f>
        <v/>
      </c>
    </row>
    <row r="1048">
      <c r="A1048" s="19" t="n"/>
      <c r="B1048" s="20">
        <f>IF(A1048="","",IF(R1048=0,"⚠ أضف سطر عهدة أولًا","BDR-"&amp;TEXT(R1048,"000")))</f>
        <v/>
      </c>
      <c r="C1048" s="21" t="n"/>
      <c r="D1048" s="20">
        <f>IF(C1048="","",IF(S1048="","خارج السنة المالية",INDEX(القوائم!$D$2:$D$13,S1048)))</f>
        <v/>
      </c>
      <c r="E1048" s="22" t="n"/>
      <c r="F1048" s="23" t="n"/>
      <c r="G1048" s="23" t="n"/>
      <c r="H1048" s="22" t="n"/>
      <c r="I1048" s="19" t="n"/>
      <c r="J1048" s="21" t="n"/>
      <c r="K1048" s="19" t="n"/>
      <c r="L1048" s="19" t="n"/>
      <c r="M1048" s="21" t="n"/>
      <c r="N1048" s="22" t="n"/>
      <c r="O1048" s="24">
        <f>IF(A1048&lt;&gt;"عهدة","",SUMIFS($G$8:$G$5007,$B$8:$B$5007,B1048,$A$8:$A$5007,"مصروف",$I$8:$I$5007,"&lt;&gt;مرفوض"))</f>
        <v/>
      </c>
      <c r="P1048" s="25">
        <f>IF(A1048&lt;&gt;"عهدة","",N(F1048)-O1048)</f>
        <v/>
      </c>
      <c r="Q1048" s="26">
        <f>IF(A1048="","",IF(A1048="عهدة",IF(N(F1048)=0,"⚠ أدخل قيمة العهدة",IF(P1048&lt;0,"⛔ عجز / زيادة مصروفات "&amp;TEXT(-P1048,"#,##0"),IF(COUNTIFS($B$8:$B$5007,B1048,$A$8:$A$5007,"مصروف",$I$8:$I$5007,"&lt;&gt;مرفوض",$K$8:$K$5007,"&lt;&gt;نعم")&gt;0,"⚠ "&amp;COUNTIFS($B$8:$B$5007,B1048,$A$8:$A$5007,"مصروف",$I$8:$I$5007,"&lt;&gt;مرفوض",$K$8:$K$5007,"&lt;&gt;نعم")&amp;" مصروف غير مسوى",IF(L1048="تمت التسوية",IF(P1048=0,"✔ متوازنة وتمت التسوية","✔ تمت التسوية – متبقي "&amp;TEXT(P1048,"#,##0")),IF(P1048&gt;0,"متبقي "&amp;TEXT(P1048,"#,##0"),"✔ متوازنة"))))),IF(R1048=0,"⚠ أضف سطر عهدة أولًا",IF(OR(C1048="",N(G1048)=0),"⚠ أكمل التاريخ والقيمة",IF(S1048="","⚠ التاريخ خارج السنة المالية",IF(H1048="","⚠ اختر بند الموازنة",IF(I1048="مرفوض","✖ مرفوض من المدير",IF(I1048&lt;&gt;"موافق","⏳ بانتظار موافقة المدير",IF(K1048&lt;&gt;"نعم","⚠ غير مسوى مع الحسابات","✔ معتمد ومسوى")))))))))</f>
        <v/>
      </c>
      <c r="R1048">
        <f>N(R1047)+IF(A1048="عهدة",1,0)</f>
        <v/>
      </c>
      <c r="S1048">
        <f>IF(C1048="","",IF(AND(C1048&gt;=DATE(2026,9,1),C1048&lt;=DATE(2027,8,31)),(YEAR(C1048)-2026)*12+MONTH(C1048)-8,""))</f>
        <v/>
      </c>
      <c r="T1048">
        <f>IF(AND(A1048="مصروف",R1048&gt;0,I1048="موافق",S1048&lt;&gt;"",H1048&lt;&gt;""),N(G1048),0)</f>
        <v/>
      </c>
    </row>
    <row r="1049">
      <c r="A1049" s="19" t="n"/>
      <c r="B1049" s="20">
        <f>IF(A1049="","",IF(R1049=0,"⚠ أضف سطر عهدة أولًا","BDR-"&amp;TEXT(R1049,"000")))</f>
        <v/>
      </c>
      <c r="C1049" s="21" t="n"/>
      <c r="D1049" s="20">
        <f>IF(C1049="","",IF(S1049="","خارج السنة المالية",INDEX(القوائم!$D$2:$D$13,S1049)))</f>
        <v/>
      </c>
      <c r="E1049" s="22" t="n"/>
      <c r="F1049" s="23" t="n"/>
      <c r="G1049" s="23" t="n"/>
      <c r="H1049" s="22" t="n"/>
      <c r="I1049" s="19" t="n"/>
      <c r="J1049" s="21" t="n"/>
      <c r="K1049" s="19" t="n"/>
      <c r="L1049" s="19" t="n"/>
      <c r="M1049" s="21" t="n"/>
      <c r="N1049" s="22" t="n"/>
      <c r="O1049" s="24">
        <f>IF(A1049&lt;&gt;"عهدة","",SUMIFS($G$8:$G$5007,$B$8:$B$5007,B1049,$A$8:$A$5007,"مصروف",$I$8:$I$5007,"&lt;&gt;مرفوض"))</f>
        <v/>
      </c>
      <c r="P1049" s="25">
        <f>IF(A1049&lt;&gt;"عهدة","",N(F1049)-O1049)</f>
        <v/>
      </c>
      <c r="Q1049" s="26">
        <f>IF(A1049="","",IF(A1049="عهدة",IF(N(F1049)=0,"⚠ أدخل قيمة العهدة",IF(P1049&lt;0,"⛔ عجز / زيادة مصروفات "&amp;TEXT(-P1049,"#,##0"),IF(COUNTIFS($B$8:$B$5007,B1049,$A$8:$A$5007,"مصروف",$I$8:$I$5007,"&lt;&gt;مرفوض",$K$8:$K$5007,"&lt;&gt;نعم")&gt;0,"⚠ "&amp;COUNTIFS($B$8:$B$5007,B1049,$A$8:$A$5007,"مصروف",$I$8:$I$5007,"&lt;&gt;مرفوض",$K$8:$K$5007,"&lt;&gt;نعم")&amp;" مصروف غير مسوى",IF(L1049="تمت التسوية",IF(P1049=0,"✔ متوازنة وتمت التسوية","✔ تمت التسوية – متبقي "&amp;TEXT(P1049,"#,##0")),IF(P1049&gt;0,"متبقي "&amp;TEXT(P1049,"#,##0"),"✔ متوازنة"))))),IF(R1049=0,"⚠ أضف سطر عهدة أولًا",IF(OR(C1049="",N(G1049)=0),"⚠ أكمل التاريخ والقيمة",IF(S1049="","⚠ التاريخ خارج السنة المالية",IF(H1049="","⚠ اختر بند الموازنة",IF(I1049="مرفوض","✖ مرفوض من المدير",IF(I1049&lt;&gt;"موافق","⏳ بانتظار موافقة المدير",IF(K1049&lt;&gt;"نعم","⚠ غير مسوى مع الحسابات","✔ معتمد ومسوى")))))))))</f>
        <v/>
      </c>
      <c r="R1049">
        <f>N(R1048)+IF(A1049="عهدة",1,0)</f>
        <v/>
      </c>
      <c r="S1049">
        <f>IF(C1049="","",IF(AND(C1049&gt;=DATE(2026,9,1),C1049&lt;=DATE(2027,8,31)),(YEAR(C1049)-2026)*12+MONTH(C1049)-8,""))</f>
        <v/>
      </c>
      <c r="T1049">
        <f>IF(AND(A1049="مصروف",R1049&gt;0,I1049="موافق",S1049&lt;&gt;"",H1049&lt;&gt;""),N(G1049),0)</f>
        <v/>
      </c>
    </row>
    <row r="1050">
      <c r="A1050" s="19" t="n"/>
      <c r="B1050" s="20">
        <f>IF(A1050="","",IF(R1050=0,"⚠ أضف سطر عهدة أولًا","BDR-"&amp;TEXT(R1050,"000")))</f>
        <v/>
      </c>
      <c r="C1050" s="21" t="n"/>
      <c r="D1050" s="20">
        <f>IF(C1050="","",IF(S1050="","خارج السنة المالية",INDEX(القوائم!$D$2:$D$13,S1050)))</f>
        <v/>
      </c>
      <c r="E1050" s="22" t="n"/>
      <c r="F1050" s="23" t="n"/>
      <c r="G1050" s="23" t="n"/>
      <c r="H1050" s="22" t="n"/>
      <c r="I1050" s="19" t="n"/>
      <c r="J1050" s="21" t="n"/>
      <c r="K1050" s="19" t="n"/>
      <c r="L1050" s="19" t="n"/>
      <c r="M1050" s="21" t="n"/>
      <c r="N1050" s="22" t="n"/>
      <c r="O1050" s="24">
        <f>IF(A1050&lt;&gt;"عهدة","",SUMIFS($G$8:$G$5007,$B$8:$B$5007,B1050,$A$8:$A$5007,"مصروف",$I$8:$I$5007,"&lt;&gt;مرفوض"))</f>
        <v/>
      </c>
      <c r="P1050" s="25">
        <f>IF(A1050&lt;&gt;"عهدة","",N(F1050)-O1050)</f>
        <v/>
      </c>
      <c r="Q1050" s="26">
        <f>IF(A1050="","",IF(A1050="عهدة",IF(N(F1050)=0,"⚠ أدخل قيمة العهدة",IF(P1050&lt;0,"⛔ عجز / زيادة مصروفات "&amp;TEXT(-P1050,"#,##0"),IF(COUNTIFS($B$8:$B$5007,B1050,$A$8:$A$5007,"مصروف",$I$8:$I$5007,"&lt;&gt;مرفوض",$K$8:$K$5007,"&lt;&gt;نعم")&gt;0,"⚠ "&amp;COUNTIFS($B$8:$B$5007,B1050,$A$8:$A$5007,"مصروف",$I$8:$I$5007,"&lt;&gt;مرفوض",$K$8:$K$5007,"&lt;&gt;نعم")&amp;" مصروف غير مسوى",IF(L1050="تمت التسوية",IF(P1050=0,"✔ متوازنة وتمت التسوية","✔ تمت التسوية – متبقي "&amp;TEXT(P1050,"#,##0")),IF(P1050&gt;0,"متبقي "&amp;TEXT(P1050,"#,##0"),"✔ متوازنة"))))),IF(R1050=0,"⚠ أضف سطر عهدة أولًا",IF(OR(C1050="",N(G1050)=0),"⚠ أكمل التاريخ والقيمة",IF(S1050="","⚠ التاريخ خارج السنة المالية",IF(H1050="","⚠ اختر بند الموازنة",IF(I1050="مرفوض","✖ مرفوض من المدير",IF(I1050&lt;&gt;"موافق","⏳ بانتظار موافقة المدير",IF(K1050&lt;&gt;"نعم","⚠ غير مسوى مع الحسابات","✔ معتمد ومسوى")))))))))</f>
        <v/>
      </c>
      <c r="R1050">
        <f>N(R1049)+IF(A1050="عهدة",1,0)</f>
        <v/>
      </c>
      <c r="S1050">
        <f>IF(C1050="","",IF(AND(C1050&gt;=DATE(2026,9,1),C1050&lt;=DATE(2027,8,31)),(YEAR(C1050)-2026)*12+MONTH(C1050)-8,""))</f>
        <v/>
      </c>
      <c r="T1050">
        <f>IF(AND(A1050="مصروف",R1050&gt;0,I1050="موافق",S1050&lt;&gt;"",H1050&lt;&gt;""),N(G1050),0)</f>
        <v/>
      </c>
    </row>
    <row r="1051">
      <c r="A1051" s="19" t="n"/>
      <c r="B1051" s="20">
        <f>IF(A1051="","",IF(R1051=0,"⚠ أضف سطر عهدة أولًا","BDR-"&amp;TEXT(R1051,"000")))</f>
        <v/>
      </c>
      <c r="C1051" s="21" t="n"/>
      <c r="D1051" s="20">
        <f>IF(C1051="","",IF(S1051="","خارج السنة المالية",INDEX(القوائم!$D$2:$D$13,S1051)))</f>
        <v/>
      </c>
      <c r="E1051" s="22" t="n"/>
      <c r="F1051" s="23" t="n"/>
      <c r="G1051" s="23" t="n"/>
      <c r="H1051" s="22" t="n"/>
      <c r="I1051" s="19" t="n"/>
      <c r="J1051" s="21" t="n"/>
      <c r="K1051" s="19" t="n"/>
      <c r="L1051" s="19" t="n"/>
      <c r="M1051" s="21" t="n"/>
      <c r="N1051" s="22" t="n"/>
      <c r="O1051" s="24">
        <f>IF(A1051&lt;&gt;"عهدة","",SUMIFS($G$8:$G$5007,$B$8:$B$5007,B1051,$A$8:$A$5007,"مصروف",$I$8:$I$5007,"&lt;&gt;مرفوض"))</f>
        <v/>
      </c>
      <c r="P1051" s="25">
        <f>IF(A1051&lt;&gt;"عهدة","",N(F1051)-O1051)</f>
        <v/>
      </c>
      <c r="Q1051" s="26">
        <f>IF(A1051="","",IF(A1051="عهدة",IF(N(F1051)=0,"⚠ أدخل قيمة العهدة",IF(P1051&lt;0,"⛔ عجز / زيادة مصروفات "&amp;TEXT(-P1051,"#,##0"),IF(COUNTIFS($B$8:$B$5007,B1051,$A$8:$A$5007,"مصروف",$I$8:$I$5007,"&lt;&gt;مرفوض",$K$8:$K$5007,"&lt;&gt;نعم")&gt;0,"⚠ "&amp;COUNTIFS($B$8:$B$5007,B1051,$A$8:$A$5007,"مصروف",$I$8:$I$5007,"&lt;&gt;مرفوض",$K$8:$K$5007,"&lt;&gt;نعم")&amp;" مصروف غير مسوى",IF(L1051="تمت التسوية",IF(P1051=0,"✔ متوازنة وتمت التسوية","✔ تمت التسوية – متبقي "&amp;TEXT(P1051,"#,##0")),IF(P1051&gt;0,"متبقي "&amp;TEXT(P1051,"#,##0"),"✔ متوازنة"))))),IF(R1051=0,"⚠ أضف سطر عهدة أولًا",IF(OR(C1051="",N(G1051)=0),"⚠ أكمل التاريخ والقيمة",IF(S1051="","⚠ التاريخ خارج السنة المالية",IF(H1051="","⚠ اختر بند الموازنة",IF(I1051="مرفوض","✖ مرفوض من المدير",IF(I1051&lt;&gt;"موافق","⏳ بانتظار موافقة المدير",IF(K1051&lt;&gt;"نعم","⚠ غير مسوى مع الحسابات","✔ معتمد ومسوى")))))))))</f>
        <v/>
      </c>
      <c r="R1051">
        <f>N(R1050)+IF(A1051="عهدة",1,0)</f>
        <v/>
      </c>
      <c r="S1051">
        <f>IF(C1051="","",IF(AND(C1051&gt;=DATE(2026,9,1),C1051&lt;=DATE(2027,8,31)),(YEAR(C1051)-2026)*12+MONTH(C1051)-8,""))</f>
        <v/>
      </c>
      <c r="T1051">
        <f>IF(AND(A1051="مصروف",R1051&gt;0,I1051="موافق",S1051&lt;&gt;"",H1051&lt;&gt;""),N(G1051),0)</f>
        <v/>
      </c>
    </row>
    <row r="1052">
      <c r="A1052" s="19" t="n"/>
      <c r="B1052" s="20">
        <f>IF(A1052="","",IF(R1052=0,"⚠ أضف سطر عهدة أولًا","BDR-"&amp;TEXT(R1052,"000")))</f>
        <v/>
      </c>
      <c r="C1052" s="21" t="n"/>
      <c r="D1052" s="20">
        <f>IF(C1052="","",IF(S1052="","خارج السنة المالية",INDEX(القوائم!$D$2:$D$13,S1052)))</f>
        <v/>
      </c>
      <c r="E1052" s="22" t="n"/>
      <c r="F1052" s="23" t="n"/>
      <c r="G1052" s="23" t="n"/>
      <c r="H1052" s="22" t="n"/>
      <c r="I1052" s="19" t="n"/>
      <c r="J1052" s="21" t="n"/>
      <c r="K1052" s="19" t="n"/>
      <c r="L1052" s="19" t="n"/>
      <c r="M1052" s="21" t="n"/>
      <c r="N1052" s="22" t="n"/>
      <c r="O1052" s="24">
        <f>IF(A1052&lt;&gt;"عهدة","",SUMIFS($G$8:$G$5007,$B$8:$B$5007,B1052,$A$8:$A$5007,"مصروف",$I$8:$I$5007,"&lt;&gt;مرفوض"))</f>
        <v/>
      </c>
      <c r="P1052" s="25">
        <f>IF(A1052&lt;&gt;"عهدة","",N(F1052)-O1052)</f>
        <v/>
      </c>
      <c r="Q1052" s="26">
        <f>IF(A1052="","",IF(A1052="عهدة",IF(N(F1052)=0,"⚠ أدخل قيمة العهدة",IF(P1052&lt;0,"⛔ عجز / زيادة مصروفات "&amp;TEXT(-P1052,"#,##0"),IF(COUNTIFS($B$8:$B$5007,B1052,$A$8:$A$5007,"مصروف",$I$8:$I$5007,"&lt;&gt;مرفوض",$K$8:$K$5007,"&lt;&gt;نعم")&gt;0,"⚠ "&amp;COUNTIFS($B$8:$B$5007,B1052,$A$8:$A$5007,"مصروف",$I$8:$I$5007,"&lt;&gt;مرفوض",$K$8:$K$5007,"&lt;&gt;نعم")&amp;" مصروف غير مسوى",IF(L1052="تمت التسوية",IF(P1052=0,"✔ متوازنة وتمت التسوية","✔ تمت التسوية – متبقي "&amp;TEXT(P1052,"#,##0")),IF(P1052&gt;0,"متبقي "&amp;TEXT(P1052,"#,##0"),"✔ متوازنة"))))),IF(R1052=0,"⚠ أضف سطر عهدة أولًا",IF(OR(C1052="",N(G1052)=0),"⚠ أكمل التاريخ والقيمة",IF(S1052="","⚠ التاريخ خارج السنة المالية",IF(H1052="","⚠ اختر بند الموازنة",IF(I1052="مرفوض","✖ مرفوض من المدير",IF(I1052&lt;&gt;"موافق","⏳ بانتظار موافقة المدير",IF(K1052&lt;&gt;"نعم","⚠ غير مسوى مع الحسابات","✔ معتمد ومسوى")))))))))</f>
        <v/>
      </c>
      <c r="R1052">
        <f>N(R1051)+IF(A1052="عهدة",1,0)</f>
        <v/>
      </c>
      <c r="S1052">
        <f>IF(C1052="","",IF(AND(C1052&gt;=DATE(2026,9,1),C1052&lt;=DATE(2027,8,31)),(YEAR(C1052)-2026)*12+MONTH(C1052)-8,""))</f>
        <v/>
      </c>
      <c r="T1052">
        <f>IF(AND(A1052="مصروف",R1052&gt;0,I1052="موافق",S1052&lt;&gt;"",H1052&lt;&gt;""),N(G1052),0)</f>
        <v/>
      </c>
    </row>
    <row r="1053">
      <c r="A1053" s="19" t="n"/>
      <c r="B1053" s="20">
        <f>IF(A1053="","",IF(R1053=0,"⚠ أضف سطر عهدة أولًا","BDR-"&amp;TEXT(R1053,"000")))</f>
        <v/>
      </c>
      <c r="C1053" s="21" t="n"/>
      <c r="D1053" s="20">
        <f>IF(C1053="","",IF(S1053="","خارج السنة المالية",INDEX(القوائم!$D$2:$D$13,S1053)))</f>
        <v/>
      </c>
      <c r="E1053" s="22" t="n"/>
      <c r="F1053" s="23" t="n"/>
      <c r="G1053" s="23" t="n"/>
      <c r="H1053" s="22" t="n"/>
      <c r="I1053" s="19" t="n"/>
      <c r="J1053" s="21" t="n"/>
      <c r="K1053" s="19" t="n"/>
      <c r="L1053" s="19" t="n"/>
      <c r="M1053" s="21" t="n"/>
      <c r="N1053" s="22" t="n"/>
      <c r="O1053" s="24">
        <f>IF(A1053&lt;&gt;"عهدة","",SUMIFS($G$8:$G$5007,$B$8:$B$5007,B1053,$A$8:$A$5007,"مصروف",$I$8:$I$5007,"&lt;&gt;مرفوض"))</f>
        <v/>
      </c>
      <c r="P1053" s="25">
        <f>IF(A1053&lt;&gt;"عهدة","",N(F1053)-O1053)</f>
        <v/>
      </c>
      <c r="Q1053" s="26">
        <f>IF(A1053="","",IF(A1053="عهدة",IF(N(F1053)=0,"⚠ أدخل قيمة العهدة",IF(P1053&lt;0,"⛔ عجز / زيادة مصروفات "&amp;TEXT(-P1053,"#,##0"),IF(COUNTIFS($B$8:$B$5007,B1053,$A$8:$A$5007,"مصروف",$I$8:$I$5007,"&lt;&gt;مرفوض",$K$8:$K$5007,"&lt;&gt;نعم")&gt;0,"⚠ "&amp;COUNTIFS($B$8:$B$5007,B1053,$A$8:$A$5007,"مصروف",$I$8:$I$5007,"&lt;&gt;مرفوض",$K$8:$K$5007,"&lt;&gt;نعم")&amp;" مصروف غير مسوى",IF(L1053="تمت التسوية",IF(P1053=0,"✔ متوازنة وتمت التسوية","✔ تمت التسوية – متبقي "&amp;TEXT(P1053,"#,##0")),IF(P1053&gt;0,"متبقي "&amp;TEXT(P1053,"#,##0"),"✔ متوازنة"))))),IF(R1053=0,"⚠ أضف سطر عهدة أولًا",IF(OR(C1053="",N(G1053)=0),"⚠ أكمل التاريخ والقيمة",IF(S1053="","⚠ التاريخ خارج السنة المالية",IF(H1053="","⚠ اختر بند الموازنة",IF(I1053="مرفوض","✖ مرفوض من المدير",IF(I1053&lt;&gt;"موافق","⏳ بانتظار موافقة المدير",IF(K1053&lt;&gt;"نعم","⚠ غير مسوى مع الحسابات","✔ معتمد ومسوى")))))))))</f>
        <v/>
      </c>
      <c r="R1053">
        <f>N(R1052)+IF(A1053="عهدة",1,0)</f>
        <v/>
      </c>
      <c r="S1053">
        <f>IF(C1053="","",IF(AND(C1053&gt;=DATE(2026,9,1),C1053&lt;=DATE(2027,8,31)),(YEAR(C1053)-2026)*12+MONTH(C1053)-8,""))</f>
        <v/>
      </c>
      <c r="T1053">
        <f>IF(AND(A1053="مصروف",R1053&gt;0,I1053="موافق",S1053&lt;&gt;"",H1053&lt;&gt;""),N(G1053),0)</f>
        <v/>
      </c>
    </row>
    <row r="1054">
      <c r="A1054" s="19" t="n"/>
      <c r="B1054" s="20">
        <f>IF(A1054="","",IF(R1054=0,"⚠ أضف سطر عهدة أولًا","BDR-"&amp;TEXT(R1054,"000")))</f>
        <v/>
      </c>
      <c r="C1054" s="21" t="n"/>
      <c r="D1054" s="20">
        <f>IF(C1054="","",IF(S1054="","خارج السنة المالية",INDEX(القوائم!$D$2:$D$13,S1054)))</f>
        <v/>
      </c>
      <c r="E1054" s="22" t="n"/>
      <c r="F1054" s="23" t="n"/>
      <c r="G1054" s="23" t="n"/>
      <c r="H1054" s="22" t="n"/>
      <c r="I1054" s="19" t="n"/>
      <c r="J1054" s="21" t="n"/>
      <c r="K1054" s="19" t="n"/>
      <c r="L1054" s="19" t="n"/>
      <c r="M1054" s="21" t="n"/>
      <c r="N1054" s="22" t="n"/>
      <c r="O1054" s="24">
        <f>IF(A1054&lt;&gt;"عهدة","",SUMIFS($G$8:$G$5007,$B$8:$B$5007,B1054,$A$8:$A$5007,"مصروف",$I$8:$I$5007,"&lt;&gt;مرفوض"))</f>
        <v/>
      </c>
      <c r="P1054" s="25">
        <f>IF(A1054&lt;&gt;"عهدة","",N(F1054)-O1054)</f>
        <v/>
      </c>
      <c r="Q1054" s="26">
        <f>IF(A1054="","",IF(A1054="عهدة",IF(N(F1054)=0,"⚠ أدخل قيمة العهدة",IF(P1054&lt;0,"⛔ عجز / زيادة مصروفات "&amp;TEXT(-P1054,"#,##0"),IF(COUNTIFS($B$8:$B$5007,B1054,$A$8:$A$5007,"مصروف",$I$8:$I$5007,"&lt;&gt;مرفوض",$K$8:$K$5007,"&lt;&gt;نعم")&gt;0,"⚠ "&amp;COUNTIFS($B$8:$B$5007,B1054,$A$8:$A$5007,"مصروف",$I$8:$I$5007,"&lt;&gt;مرفوض",$K$8:$K$5007,"&lt;&gt;نعم")&amp;" مصروف غير مسوى",IF(L1054="تمت التسوية",IF(P1054=0,"✔ متوازنة وتمت التسوية","✔ تمت التسوية – متبقي "&amp;TEXT(P1054,"#,##0")),IF(P1054&gt;0,"متبقي "&amp;TEXT(P1054,"#,##0"),"✔ متوازنة"))))),IF(R1054=0,"⚠ أضف سطر عهدة أولًا",IF(OR(C1054="",N(G1054)=0),"⚠ أكمل التاريخ والقيمة",IF(S1054="","⚠ التاريخ خارج السنة المالية",IF(H1054="","⚠ اختر بند الموازنة",IF(I1054="مرفوض","✖ مرفوض من المدير",IF(I1054&lt;&gt;"موافق","⏳ بانتظار موافقة المدير",IF(K1054&lt;&gt;"نعم","⚠ غير مسوى مع الحسابات","✔ معتمد ومسوى")))))))))</f>
        <v/>
      </c>
      <c r="R1054">
        <f>N(R1053)+IF(A1054="عهدة",1,0)</f>
        <v/>
      </c>
      <c r="S1054">
        <f>IF(C1054="","",IF(AND(C1054&gt;=DATE(2026,9,1),C1054&lt;=DATE(2027,8,31)),(YEAR(C1054)-2026)*12+MONTH(C1054)-8,""))</f>
        <v/>
      </c>
      <c r="T1054">
        <f>IF(AND(A1054="مصروف",R1054&gt;0,I1054="موافق",S1054&lt;&gt;"",H1054&lt;&gt;""),N(G1054),0)</f>
        <v/>
      </c>
    </row>
    <row r="1055">
      <c r="A1055" s="19" t="n"/>
      <c r="B1055" s="20">
        <f>IF(A1055="","",IF(R1055=0,"⚠ أضف سطر عهدة أولًا","BDR-"&amp;TEXT(R1055,"000")))</f>
        <v/>
      </c>
      <c r="C1055" s="21" t="n"/>
      <c r="D1055" s="20">
        <f>IF(C1055="","",IF(S1055="","خارج السنة المالية",INDEX(القوائم!$D$2:$D$13,S1055)))</f>
        <v/>
      </c>
      <c r="E1055" s="22" t="n"/>
      <c r="F1055" s="23" t="n"/>
      <c r="G1055" s="23" t="n"/>
      <c r="H1055" s="22" t="n"/>
      <c r="I1055" s="19" t="n"/>
      <c r="J1055" s="21" t="n"/>
      <c r="K1055" s="19" t="n"/>
      <c r="L1055" s="19" t="n"/>
      <c r="M1055" s="21" t="n"/>
      <c r="N1055" s="22" t="n"/>
      <c r="O1055" s="24">
        <f>IF(A1055&lt;&gt;"عهدة","",SUMIFS($G$8:$G$5007,$B$8:$B$5007,B1055,$A$8:$A$5007,"مصروف",$I$8:$I$5007,"&lt;&gt;مرفوض"))</f>
        <v/>
      </c>
      <c r="P1055" s="25">
        <f>IF(A1055&lt;&gt;"عهدة","",N(F1055)-O1055)</f>
        <v/>
      </c>
      <c r="Q1055" s="26">
        <f>IF(A1055="","",IF(A1055="عهدة",IF(N(F1055)=0,"⚠ أدخل قيمة العهدة",IF(P1055&lt;0,"⛔ عجز / زيادة مصروفات "&amp;TEXT(-P1055,"#,##0"),IF(COUNTIFS($B$8:$B$5007,B1055,$A$8:$A$5007,"مصروف",$I$8:$I$5007,"&lt;&gt;مرفوض",$K$8:$K$5007,"&lt;&gt;نعم")&gt;0,"⚠ "&amp;COUNTIFS($B$8:$B$5007,B1055,$A$8:$A$5007,"مصروف",$I$8:$I$5007,"&lt;&gt;مرفوض",$K$8:$K$5007,"&lt;&gt;نعم")&amp;" مصروف غير مسوى",IF(L1055="تمت التسوية",IF(P1055=0,"✔ متوازنة وتمت التسوية","✔ تمت التسوية – متبقي "&amp;TEXT(P1055,"#,##0")),IF(P1055&gt;0,"متبقي "&amp;TEXT(P1055,"#,##0"),"✔ متوازنة"))))),IF(R1055=0,"⚠ أضف سطر عهدة أولًا",IF(OR(C1055="",N(G1055)=0),"⚠ أكمل التاريخ والقيمة",IF(S1055="","⚠ التاريخ خارج السنة المالية",IF(H1055="","⚠ اختر بند الموازنة",IF(I1055="مرفوض","✖ مرفوض من المدير",IF(I1055&lt;&gt;"موافق","⏳ بانتظار موافقة المدير",IF(K1055&lt;&gt;"نعم","⚠ غير مسوى مع الحسابات","✔ معتمد ومسوى")))))))))</f>
        <v/>
      </c>
      <c r="R1055">
        <f>N(R1054)+IF(A1055="عهدة",1,0)</f>
        <v/>
      </c>
      <c r="S1055">
        <f>IF(C1055="","",IF(AND(C1055&gt;=DATE(2026,9,1),C1055&lt;=DATE(2027,8,31)),(YEAR(C1055)-2026)*12+MONTH(C1055)-8,""))</f>
        <v/>
      </c>
      <c r="T1055">
        <f>IF(AND(A1055="مصروف",R1055&gt;0,I1055="موافق",S1055&lt;&gt;"",H1055&lt;&gt;""),N(G1055),0)</f>
        <v/>
      </c>
    </row>
    <row r="1056">
      <c r="A1056" s="19" t="n"/>
      <c r="B1056" s="20">
        <f>IF(A1056="","",IF(R1056=0,"⚠ أضف سطر عهدة أولًا","BDR-"&amp;TEXT(R1056,"000")))</f>
        <v/>
      </c>
      <c r="C1056" s="21" t="n"/>
      <c r="D1056" s="20">
        <f>IF(C1056="","",IF(S1056="","خارج السنة المالية",INDEX(القوائم!$D$2:$D$13,S1056)))</f>
        <v/>
      </c>
      <c r="E1056" s="22" t="n"/>
      <c r="F1056" s="23" t="n"/>
      <c r="G1056" s="23" t="n"/>
      <c r="H1056" s="22" t="n"/>
      <c r="I1056" s="19" t="n"/>
      <c r="J1056" s="21" t="n"/>
      <c r="K1056" s="19" t="n"/>
      <c r="L1056" s="19" t="n"/>
      <c r="M1056" s="21" t="n"/>
      <c r="N1056" s="22" t="n"/>
      <c r="O1056" s="24">
        <f>IF(A1056&lt;&gt;"عهدة","",SUMIFS($G$8:$G$5007,$B$8:$B$5007,B1056,$A$8:$A$5007,"مصروف",$I$8:$I$5007,"&lt;&gt;مرفوض"))</f>
        <v/>
      </c>
      <c r="P1056" s="25">
        <f>IF(A1056&lt;&gt;"عهدة","",N(F1056)-O1056)</f>
        <v/>
      </c>
      <c r="Q1056" s="26">
        <f>IF(A1056="","",IF(A1056="عهدة",IF(N(F1056)=0,"⚠ أدخل قيمة العهدة",IF(P1056&lt;0,"⛔ عجز / زيادة مصروفات "&amp;TEXT(-P1056,"#,##0"),IF(COUNTIFS($B$8:$B$5007,B1056,$A$8:$A$5007,"مصروف",$I$8:$I$5007,"&lt;&gt;مرفوض",$K$8:$K$5007,"&lt;&gt;نعم")&gt;0,"⚠ "&amp;COUNTIFS($B$8:$B$5007,B1056,$A$8:$A$5007,"مصروف",$I$8:$I$5007,"&lt;&gt;مرفوض",$K$8:$K$5007,"&lt;&gt;نعم")&amp;" مصروف غير مسوى",IF(L1056="تمت التسوية",IF(P1056=0,"✔ متوازنة وتمت التسوية","✔ تمت التسوية – متبقي "&amp;TEXT(P1056,"#,##0")),IF(P1056&gt;0,"متبقي "&amp;TEXT(P1056,"#,##0"),"✔ متوازنة"))))),IF(R1056=0,"⚠ أضف سطر عهدة أولًا",IF(OR(C1056="",N(G1056)=0),"⚠ أكمل التاريخ والقيمة",IF(S1056="","⚠ التاريخ خارج السنة المالية",IF(H1056="","⚠ اختر بند الموازنة",IF(I1056="مرفوض","✖ مرفوض من المدير",IF(I1056&lt;&gt;"موافق","⏳ بانتظار موافقة المدير",IF(K1056&lt;&gt;"نعم","⚠ غير مسوى مع الحسابات","✔ معتمد ومسوى")))))))))</f>
        <v/>
      </c>
      <c r="R1056">
        <f>N(R1055)+IF(A1056="عهدة",1,0)</f>
        <v/>
      </c>
      <c r="S1056">
        <f>IF(C1056="","",IF(AND(C1056&gt;=DATE(2026,9,1),C1056&lt;=DATE(2027,8,31)),(YEAR(C1056)-2026)*12+MONTH(C1056)-8,""))</f>
        <v/>
      </c>
      <c r="T1056">
        <f>IF(AND(A1056="مصروف",R1056&gt;0,I1056="موافق",S1056&lt;&gt;"",H1056&lt;&gt;""),N(G1056),0)</f>
        <v/>
      </c>
    </row>
    <row r="1057">
      <c r="A1057" s="19" t="n"/>
      <c r="B1057" s="20">
        <f>IF(A1057="","",IF(R1057=0,"⚠ أضف سطر عهدة أولًا","BDR-"&amp;TEXT(R1057,"000")))</f>
        <v/>
      </c>
      <c r="C1057" s="21" t="n"/>
      <c r="D1057" s="20">
        <f>IF(C1057="","",IF(S1057="","خارج السنة المالية",INDEX(القوائم!$D$2:$D$13,S1057)))</f>
        <v/>
      </c>
      <c r="E1057" s="22" t="n"/>
      <c r="F1057" s="23" t="n"/>
      <c r="G1057" s="23" t="n"/>
      <c r="H1057" s="22" t="n"/>
      <c r="I1057" s="19" t="n"/>
      <c r="J1057" s="21" t="n"/>
      <c r="K1057" s="19" t="n"/>
      <c r="L1057" s="19" t="n"/>
      <c r="M1057" s="21" t="n"/>
      <c r="N1057" s="22" t="n"/>
      <c r="O1057" s="24">
        <f>IF(A1057&lt;&gt;"عهدة","",SUMIFS($G$8:$G$5007,$B$8:$B$5007,B1057,$A$8:$A$5007,"مصروف",$I$8:$I$5007,"&lt;&gt;مرفوض"))</f>
        <v/>
      </c>
      <c r="P1057" s="25">
        <f>IF(A1057&lt;&gt;"عهدة","",N(F1057)-O1057)</f>
        <v/>
      </c>
      <c r="Q1057" s="26">
        <f>IF(A1057="","",IF(A1057="عهدة",IF(N(F1057)=0,"⚠ أدخل قيمة العهدة",IF(P1057&lt;0,"⛔ عجز / زيادة مصروفات "&amp;TEXT(-P1057,"#,##0"),IF(COUNTIFS($B$8:$B$5007,B1057,$A$8:$A$5007,"مصروف",$I$8:$I$5007,"&lt;&gt;مرفوض",$K$8:$K$5007,"&lt;&gt;نعم")&gt;0,"⚠ "&amp;COUNTIFS($B$8:$B$5007,B1057,$A$8:$A$5007,"مصروف",$I$8:$I$5007,"&lt;&gt;مرفوض",$K$8:$K$5007,"&lt;&gt;نعم")&amp;" مصروف غير مسوى",IF(L1057="تمت التسوية",IF(P1057=0,"✔ متوازنة وتمت التسوية","✔ تمت التسوية – متبقي "&amp;TEXT(P1057,"#,##0")),IF(P1057&gt;0,"متبقي "&amp;TEXT(P1057,"#,##0"),"✔ متوازنة"))))),IF(R1057=0,"⚠ أضف سطر عهدة أولًا",IF(OR(C1057="",N(G1057)=0),"⚠ أكمل التاريخ والقيمة",IF(S1057="","⚠ التاريخ خارج السنة المالية",IF(H1057="","⚠ اختر بند الموازنة",IF(I1057="مرفوض","✖ مرفوض من المدير",IF(I1057&lt;&gt;"موافق","⏳ بانتظار موافقة المدير",IF(K1057&lt;&gt;"نعم","⚠ غير مسوى مع الحسابات","✔ معتمد ومسوى")))))))))</f>
        <v/>
      </c>
      <c r="R1057">
        <f>N(R1056)+IF(A1057="عهدة",1,0)</f>
        <v/>
      </c>
      <c r="S1057">
        <f>IF(C1057="","",IF(AND(C1057&gt;=DATE(2026,9,1),C1057&lt;=DATE(2027,8,31)),(YEAR(C1057)-2026)*12+MONTH(C1057)-8,""))</f>
        <v/>
      </c>
      <c r="T1057">
        <f>IF(AND(A1057="مصروف",R1057&gt;0,I1057="موافق",S1057&lt;&gt;"",H1057&lt;&gt;""),N(G1057),0)</f>
        <v/>
      </c>
    </row>
    <row r="1058">
      <c r="A1058" s="19" t="n"/>
      <c r="B1058" s="20">
        <f>IF(A1058="","",IF(R1058=0,"⚠ أضف سطر عهدة أولًا","BDR-"&amp;TEXT(R1058,"000")))</f>
        <v/>
      </c>
      <c r="C1058" s="21" t="n"/>
      <c r="D1058" s="20">
        <f>IF(C1058="","",IF(S1058="","خارج السنة المالية",INDEX(القوائم!$D$2:$D$13,S1058)))</f>
        <v/>
      </c>
      <c r="E1058" s="22" t="n"/>
      <c r="F1058" s="23" t="n"/>
      <c r="G1058" s="23" t="n"/>
      <c r="H1058" s="22" t="n"/>
      <c r="I1058" s="19" t="n"/>
      <c r="J1058" s="21" t="n"/>
      <c r="K1058" s="19" t="n"/>
      <c r="L1058" s="19" t="n"/>
      <c r="M1058" s="21" t="n"/>
      <c r="N1058" s="22" t="n"/>
      <c r="O1058" s="24">
        <f>IF(A1058&lt;&gt;"عهدة","",SUMIFS($G$8:$G$5007,$B$8:$B$5007,B1058,$A$8:$A$5007,"مصروف",$I$8:$I$5007,"&lt;&gt;مرفوض"))</f>
        <v/>
      </c>
      <c r="P1058" s="25">
        <f>IF(A1058&lt;&gt;"عهدة","",N(F1058)-O1058)</f>
        <v/>
      </c>
      <c r="Q1058" s="26">
        <f>IF(A1058="","",IF(A1058="عهدة",IF(N(F1058)=0,"⚠ أدخل قيمة العهدة",IF(P1058&lt;0,"⛔ عجز / زيادة مصروفات "&amp;TEXT(-P1058,"#,##0"),IF(COUNTIFS($B$8:$B$5007,B1058,$A$8:$A$5007,"مصروف",$I$8:$I$5007,"&lt;&gt;مرفوض",$K$8:$K$5007,"&lt;&gt;نعم")&gt;0,"⚠ "&amp;COUNTIFS($B$8:$B$5007,B1058,$A$8:$A$5007,"مصروف",$I$8:$I$5007,"&lt;&gt;مرفوض",$K$8:$K$5007,"&lt;&gt;نعم")&amp;" مصروف غير مسوى",IF(L1058="تمت التسوية",IF(P1058=0,"✔ متوازنة وتمت التسوية","✔ تمت التسوية – متبقي "&amp;TEXT(P1058,"#,##0")),IF(P1058&gt;0,"متبقي "&amp;TEXT(P1058,"#,##0"),"✔ متوازنة"))))),IF(R1058=0,"⚠ أضف سطر عهدة أولًا",IF(OR(C1058="",N(G1058)=0),"⚠ أكمل التاريخ والقيمة",IF(S1058="","⚠ التاريخ خارج السنة المالية",IF(H1058="","⚠ اختر بند الموازنة",IF(I1058="مرفوض","✖ مرفوض من المدير",IF(I1058&lt;&gt;"موافق","⏳ بانتظار موافقة المدير",IF(K1058&lt;&gt;"نعم","⚠ غير مسوى مع الحسابات","✔ معتمد ومسوى")))))))))</f>
        <v/>
      </c>
      <c r="R1058">
        <f>N(R1057)+IF(A1058="عهدة",1,0)</f>
        <v/>
      </c>
      <c r="S1058">
        <f>IF(C1058="","",IF(AND(C1058&gt;=DATE(2026,9,1),C1058&lt;=DATE(2027,8,31)),(YEAR(C1058)-2026)*12+MONTH(C1058)-8,""))</f>
        <v/>
      </c>
      <c r="T1058">
        <f>IF(AND(A1058="مصروف",R1058&gt;0,I1058="موافق",S1058&lt;&gt;"",H1058&lt;&gt;""),N(G1058),0)</f>
        <v/>
      </c>
    </row>
    <row r="1059">
      <c r="A1059" s="19" t="n"/>
      <c r="B1059" s="20">
        <f>IF(A1059="","",IF(R1059=0,"⚠ أضف سطر عهدة أولًا","BDR-"&amp;TEXT(R1059,"000")))</f>
        <v/>
      </c>
      <c r="C1059" s="21" t="n"/>
      <c r="D1059" s="20">
        <f>IF(C1059="","",IF(S1059="","خارج السنة المالية",INDEX(القوائم!$D$2:$D$13,S1059)))</f>
        <v/>
      </c>
      <c r="E1059" s="22" t="n"/>
      <c r="F1059" s="23" t="n"/>
      <c r="G1059" s="23" t="n"/>
      <c r="H1059" s="22" t="n"/>
      <c r="I1059" s="19" t="n"/>
      <c r="J1059" s="21" t="n"/>
      <c r="K1059" s="19" t="n"/>
      <c r="L1059" s="19" t="n"/>
      <c r="M1059" s="21" t="n"/>
      <c r="N1059" s="22" t="n"/>
      <c r="O1059" s="24">
        <f>IF(A1059&lt;&gt;"عهدة","",SUMIFS($G$8:$G$5007,$B$8:$B$5007,B1059,$A$8:$A$5007,"مصروف",$I$8:$I$5007,"&lt;&gt;مرفوض"))</f>
        <v/>
      </c>
      <c r="P1059" s="25">
        <f>IF(A1059&lt;&gt;"عهدة","",N(F1059)-O1059)</f>
        <v/>
      </c>
      <c r="Q1059" s="26">
        <f>IF(A1059="","",IF(A1059="عهدة",IF(N(F1059)=0,"⚠ أدخل قيمة العهدة",IF(P1059&lt;0,"⛔ عجز / زيادة مصروفات "&amp;TEXT(-P1059,"#,##0"),IF(COUNTIFS($B$8:$B$5007,B1059,$A$8:$A$5007,"مصروف",$I$8:$I$5007,"&lt;&gt;مرفوض",$K$8:$K$5007,"&lt;&gt;نعم")&gt;0,"⚠ "&amp;COUNTIFS($B$8:$B$5007,B1059,$A$8:$A$5007,"مصروف",$I$8:$I$5007,"&lt;&gt;مرفوض",$K$8:$K$5007,"&lt;&gt;نعم")&amp;" مصروف غير مسوى",IF(L1059="تمت التسوية",IF(P1059=0,"✔ متوازنة وتمت التسوية","✔ تمت التسوية – متبقي "&amp;TEXT(P1059,"#,##0")),IF(P1059&gt;0,"متبقي "&amp;TEXT(P1059,"#,##0"),"✔ متوازنة"))))),IF(R1059=0,"⚠ أضف سطر عهدة أولًا",IF(OR(C1059="",N(G1059)=0),"⚠ أكمل التاريخ والقيمة",IF(S1059="","⚠ التاريخ خارج السنة المالية",IF(H1059="","⚠ اختر بند الموازنة",IF(I1059="مرفوض","✖ مرفوض من المدير",IF(I1059&lt;&gt;"موافق","⏳ بانتظار موافقة المدير",IF(K1059&lt;&gt;"نعم","⚠ غير مسوى مع الحسابات","✔ معتمد ومسوى")))))))))</f>
        <v/>
      </c>
      <c r="R1059">
        <f>N(R1058)+IF(A1059="عهدة",1,0)</f>
        <v/>
      </c>
      <c r="S1059">
        <f>IF(C1059="","",IF(AND(C1059&gt;=DATE(2026,9,1),C1059&lt;=DATE(2027,8,31)),(YEAR(C1059)-2026)*12+MONTH(C1059)-8,""))</f>
        <v/>
      </c>
      <c r="T1059">
        <f>IF(AND(A1059="مصروف",R1059&gt;0,I1059="موافق",S1059&lt;&gt;"",H1059&lt;&gt;""),N(G1059),0)</f>
        <v/>
      </c>
    </row>
    <row r="1060">
      <c r="A1060" s="19" t="n"/>
      <c r="B1060" s="20">
        <f>IF(A1060="","",IF(R1060=0,"⚠ أضف سطر عهدة أولًا","BDR-"&amp;TEXT(R1060,"000")))</f>
        <v/>
      </c>
      <c r="C1060" s="21" t="n"/>
      <c r="D1060" s="20">
        <f>IF(C1060="","",IF(S1060="","خارج السنة المالية",INDEX(القوائم!$D$2:$D$13,S1060)))</f>
        <v/>
      </c>
      <c r="E1060" s="22" t="n"/>
      <c r="F1060" s="23" t="n"/>
      <c r="G1060" s="23" t="n"/>
      <c r="H1060" s="22" t="n"/>
      <c r="I1060" s="19" t="n"/>
      <c r="J1060" s="21" t="n"/>
      <c r="K1060" s="19" t="n"/>
      <c r="L1060" s="19" t="n"/>
      <c r="M1060" s="21" t="n"/>
      <c r="N1060" s="22" t="n"/>
      <c r="O1060" s="24">
        <f>IF(A1060&lt;&gt;"عهدة","",SUMIFS($G$8:$G$5007,$B$8:$B$5007,B1060,$A$8:$A$5007,"مصروف",$I$8:$I$5007,"&lt;&gt;مرفوض"))</f>
        <v/>
      </c>
      <c r="P1060" s="25">
        <f>IF(A1060&lt;&gt;"عهدة","",N(F1060)-O1060)</f>
        <v/>
      </c>
      <c r="Q1060" s="26">
        <f>IF(A1060="","",IF(A1060="عهدة",IF(N(F1060)=0,"⚠ أدخل قيمة العهدة",IF(P1060&lt;0,"⛔ عجز / زيادة مصروفات "&amp;TEXT(-P1060,"#,##0"),IF(COUNTIFS($B$8:$B$5007,B1060,$A$8:$A$5007,"مصروف",$I$8:$I$5007,"&lt;&gt;مرفوض",$K$8:$K$5007,"&lt;&gt;نعم")&gt;0,"⚠ "&amp;COUNTIFS($B$8:$B$5007,B1060,$A$8:$A$5007,"مصروف",$I$8:$I$5007,"&lt;&gt;مرفوض",$K$8:$K$5007,"&lt;&gt;نعم")&amp;" مصروف غير مسوى",IF(L1060="تمت التسوية",IF(P1060=0,"✔ متوازنة وتمت التسوية","✔ تمت التسوية – متبقي "&amp;TEXT(P1060,"#,##0")),IF(P1060&gt;0,"متبقي "&amp;TEXT(P1060,"#,##0"),"✔ متوازنة"))))),IF(R1060=0,"⚠ أضف سطر عهدة أولًا",IF(OR(C1060="",N(G1060)=0),"⚠ أكمل التاريخ والقيمة",IF(S1060="","⚠ التاريخ خارج السنة المالية",IF(H1060="","⚠ اختر بند الموازنة",IF(I1060="مرفوض","✖ مرفوض من المدير",IF(I1060&lt;&gt;"موافق","⏳ بانتظار موافقة المدير",IF(K1060&lt;&gt;"نعم","⚠ غير مسوى مع الحسابات","✔ معتمد ومسوى")))))))))</f>
        <v/>
      </c>
      <c r="R1060">
        <f>N(R1059)+IF(A1060="عهدة",1,0)</f>
        <v/>
      </c>
      <c r="S1060">
        <f>IF(C1060="","",IF(AND(C1060&gt;=DATE(2026,9,1),C1060&lt;=DATE(2027,8,31)),(YEAR(C1060)-2026)*12+MONTH(C1060)-8,""))</f>
        <v/>
      </c>
      <c r="T1060">
        <f>IF(AND(A1060="مصروف",R1060&gt;0,I1060="موافق",S1060&lt;&gt;"",H1060&lt;&gt;""),N(G1060),0)</f>
        <v/>
      </c>
    </row>
    <row r="1061">
      <c r="A1061" s="19" t="n"/>
      <c r="B1061" s="20">
        <f>IF(A1061="","",IF(R1061=0,"⚠ أضف سطر عهدة أولًا","BDR-"&amp;TEXT(R1061,"000")))</f>
        <v/>
      </c>
      <c r="C1061" s="21" t="n"/>
      <c r="D1061" s="20">
        <f>IF(C1061="","",IF(S1061="","خارج السنة المالية",INDEX(القوائم!$D$2:$D$13,S1061)))</f>
        <v/>
      </c>
      <c r="E1061" s="22" t="n"/>
      <c r="F1061" s="23" t="n"/>
      <c r="G1061" s="23" t="n"/>
      <c r="H1061" s="22" t="n"/>
      <c r="I1061" s="19" t="n"/>
      <c r="J1061" s="21" t="n"/>
      <c r="K1061" s="19" t="n"/>
      <c r="L1061" s="19" t="n"/>
      <c r="M1061" s="21" t="n"/>
      <c r="N1061" s="22" t="n"/>
      <c r="O1061" s="24">
        <f>IF(A1061&lt;&gt;"عهدة","",SUMIFS($G$8:$G$5007,$B$8:$B$5007,B1061,$A$8:$A$5007,"مصروف",$I$8:$I$5007,"&lt;&gt;مرفوض"))</f>
        <v/>
      </c>
      <c r="P1061" s="25">
        <f>IF(A1061&lt;&gt;"عهدة","",N(F1061)-O1061)</f>
        <v/>
      </c>
      <c r="Q1061" s="26">
        <f>IF(A1061="","",IF(A1061="عهدة",IF(N(F1061)=0,"⚠ أدخل قيمة العهدة",IF(P1061&lt;0,"⛔ عجز / زيادة مصروفات "&amp;TEXT(-P1061,"#,##0"),IF(COUNTIFS($B$8:$B$5007,B1061,$A$8:$A$5007,"مصروف",$I$8:$I$5007,"&lt;&gt;مرفوض",$K$8:$K$5007,"&lt;&gt;نعم")&gt;0,"⚠ "&amp;COUNTIFS($B$8:$B$5007,B1061,$A$8:$A$5007,"مصروف",$I$8:$I$5007,"&lt;&gt;مرفوض",$K$8:$K$5007,"&lt;&gt;نعم")&amp;" مصروف غير مسوى",IF(L1061="تمت التسوية",IF(P1061=0,"✔ متوازنة وتمت التسوية","✔ تمت التسوية – متبقي "&amp;TEXT(P1061,"#,##0")),IF(P1061&gt;0,"متبقي "&amp;TEXT(P1061,"#,##0"),"✔ متوازنة"))))),IF(R1061=0,"⚠ أضف سطر عهدة أولًا",IF(OR(C1061="",N(G1061)=0),"⚠ أكمل التاريخ والقيمة",IF(S1061="","⚠ التاريخ خارج السنة المالية",IF(H1061="","⚠ اختر بند الموازنة",IF(I1061="مرفوض","✖ مرفوض من المدير",IF(I1061&lt;&gt;"موافق","⏳ بانتظار موافقة المدير",IF(K1061&lt;&gt;"نعم","⚠ غير مسوى مع الحسابات","✔ معتمد ومسوى")))))))))</f>
        <v/>
      </c>
      <c r="R1061">
        <f>N(R1060)+IF(A1061="عهدة",1,0)</f>
        <v/>
      </c>
      <c r="S1061">
        <f>IF(C1061="","",IF(AND(C1061&gt;=DATE(2026,9,1),C1061&lt;=DATE(2027,8,31)),(YEAR(C1061)-2026)*12+MONTH(C1061)-8,""))</f>
        <v/>
      </c>
      <c r="T1061">
        <f>IF(AND(A1061="مصروف",R1061&gt;0,I1061="موافق",S1061&lt;&gt;"",H1061&lt;&gt;""),N(G1061),0)</f>
        <v/>
      </c>
    </row>
    <row r="1062">
      <c r="A1062" s="19" t="n"/>
      <c r="B1062" s="20">
        <f>IF(A1062="","",IF(R1062=0,"⚠ أضف سطر عهدة أولًا","BDR-"&amp;TEXT(R1062,"000")))</f>
        <v/>
      </c>
      <c r="C1062" s="21" t="n"/>
      <c r="D1062" s="20">
        <f>IF(C1062="","",IF(S1062="","خارج السنة المالية",INDEX(القوائم!$D$2:$D$13,S1062)))</f>
        <v/>
      </c>
      <c r="E1062" s="22" t="n"/>
      <c r="F1062" s="23" t="n"/>
      <c r="G1062" s="23" t="n"/>
      <c r="H1062" s="22" t="n"/>
      <c r="I1062" s="19" t="n"/>
      <c r="J1062" s="21" t="n"/>
      <c r="K1062" s="19" t="n"/>
      <c r="L1062" s="19" t="n"/>
      <c r="M1062" s="21" t="n"/>
      <c r="N1062" s="22" t="n"/>
      <c r="O1062" s="24">
        <f>IF(A1062&lt;&gt;"عهدة","",SUMIFS($G$8:$G$5007,$B$8:$B$5007,B1062,$A$8:$A$5007,"مصروف",$I$8:$I$5007,"&lt;&gt;مرفوض"))</f>
        <v/>
      </c>
      <c r="P1062" s="25">
        <f>IF(A1062&lt;&gt;"عهدة","",N(F1062)-O1062)</f>
        <v/>
      </c>
      <c r="Q1062" s="26">
        <f>IF(A1062="","",IF(A1062="عهدة",IF(N(F1062)=0,"⚠ أدخل قيمة العهدة",IF(P1062&lt;0,"⛔ عجز / زيادة مصروفات "&amp;TEXT(-P1062,"#,##0"),IF(COUNTIFS($B$8:$B$5007,B1062,$A$8:$A$5007,"مصروف",$I$8:$I$5007,"&lt;&gt;مرفوض",$K$8:$K$5007,"&lt;&gt;نعم")&gt;0,"⚠ "&amp;COUNTIFS($B$8:$B$5007,B1062,$A$8:$A$5007,"مصروف",$I$8:$I$5007,"&lt;&gt;مرفوض",$K$8:$K$5007,"&lt;&gt;نعم")&amp;" مصروف غير مسوى",IF(L1062="تمت التسوية",IF(P1062=0,"✔ متوازنة وتمت التسوية","✔ تمت التسوية – متبقي "&amp;TEXT(P1062,"#,##0")),IF(P1062&gt;0,"متبقي "&amp;TEXT(P1062,"#,##0"),"✔ متوازنة"))))),IF(R1062=0,"⚠ أضف سطر عهدة أولًا",IF(OR(C1062="",N(G1062)=0),"⚠ أكمل التاريخ والقيمة",IF(S1062="","⚠ التاريخ خارج السنة المالية",IF(H1062="","⚠ اختر بند الموازنة",IF(I1062="مرفوض","✖ مرفوض من المدير",IF(I1062&lt;&gt;"موافق","⏳ بانتظار موافقة المدير",IF(K1062&lt;&gt;"نعم","⚠ غير مسوى مع الحسابات","✔ معتمد ومسوى")))))))))</f>
        <v/>
      </c>
      <c r="R1062">
        <f>N(R1061)+IF(A1062="عهدة",1,0)</f>
        <v/>
      </c>
      <c r="S1062">
        <f>IF(C1062="","",IF(AND(C1062&gt;=DATE(2026,9,1),C1062&lt;=DATE(2027,8,31)),(YEAR(C1062)-2026)*12+MONTH(C1062)-8,""))</f>
        <v/>
      </c>
      <c r="T1062">
        <f>IF(AND(A1062="مصروف",R1062&gt;0,I1062="موافق",S1062&lt;&gt;"",H1062&lt;&gt;""),N(G1062),0)</f>
        <v/>
      </c>
    </row>
    <row r="1063">
      <c r="A1063" s="19" t="n"/>
      <c r="B1063" s="20">
        <f>IF(A1063="","",IF(R1063=0,"⚠ أضف سطر عهدة أولًا","BDR-"&amp;TEXT(R1063,"000")))</f>
        <v/>
      </c>
      <c r="C1063" s="21" t="n"/>
      <c r="D1063" s="20">
        <f>IF(C1063="","",IF(S1063="","خارج السنة المالية",INDEX(القوائم!$D$2:$D$13,S1063)))</f>
        <v/>
      </c>
      <c r="E1063" s="22" t="n"/>
      <c r="F1063" s="23" t="n"/>
      <c r="G1063" s="23" t="n"/>
      <c r="H1063" s="22" t="n"/>
      <c r="I1063" s="19" t="n"/>
      <c r="J1063" s="21" t="n"/>
      <c r="K1063" s="19" t="n"/>
      <c r="L1063" s="19" t="n"/>
      <c r="M1063" s="21" t="n"/>
      <c r="N1063" s="22" t="n"/>
      <c r="O1063" s="24">
        <f>IF(A1063&lt;&gt;"عهدة","",SUMIFS($G$8:$G$5007,$B$8:$B$5007,B1063,$A$8:$A$5007,"مصروف",$I$8:$I$5007,"&lt;&gt;مرفوض"))</f>
        <v/>
      </c>
      <c r="P1063" s="25">
        <f>IF(A1063&lt;&gt;"عهدة","",N(F1063)-O1063)</f>
        <v/>
      </c>
      <c r="Q1063" s="26">
        <f>IF(A1063="","",IF(A1063="عهدة",IF(N(F1063)=0,"⚠ أدخل قيمة العهدة",IF(P1063&lt;0,"⛔ عجز / زيادة مصروفات "&amp;TEXT(-P1063,"#,##0"),IF(COUNTIFS($B$8:$B$5007,B1063,$A$8:$A$5007,"مصروف",$I$8:$I$5007,"&lt;&gt;مرفوض",$K$8:$K$5007,"&lt;&gt;نعم")&gt;0,"⚠ "&amp;COUNTIFS($B$8:$B$5007,B1063,$A$8:$A$5007,"مصروف",$I$8:$I$5007,"&lt;&gt;مرفوض",$K$8:$K$5007,"&lt;&gt;نعم")&amp;" مصروف غير مسوى",IF(L1063="تمت التسوية",IF(P1063=0,"✔ متوازنة وتمت التسوية","✔ تمت التسوية – متبقي "&amp;TEXT(P1063,"#,##0")),IF(P1063&gt;0,"متبقي "&amp;TEXT(P1063,"#,##0"),"✔ متوازنة"))))),IF(R1063=0,"⚠ أضف سطر عهدة أولًا",IF(OR(C1063="",N(G1063)=0),"⚠ أكمل التاريخ والقيمة",IF(S1063="","⚠ التاريخ خارج السنة المالية",IF(H1063="","⚠ اختر بند الموازنة",IF(I1063="مرفوض","✖ مرفوض من المدير",IF(I1063&lt;&gt;"موافق","⏳ بانتظار موافقة المدير",IF(K1063&lt;&gt;"نعم","⚠ غير مسوى مع الحسابات","✔ معتمد ومسوى")))))))))</f>
        <v/>
      </c>
      <c r="R1063">
        <f>N(R1062)+IF(A1063="عهدة",1,0)</f>
        <v/>
      </c>
      <c r="S1063">
        <f>IF(C1063="","",IF(AND(C1063&gt;=DATE(2026,9,1),C1063&lt;=DATE(2027,8,31)),(YEAR(C1063)-2026)*12+MONTH(C1063)-8,""))</f>
        <v/>
      </c>
      <c r="T1063">
        <f>IF(AND(A1063="مصروف",R1063&gt;0,I1063="موافق",S1063&lt;&gt;"",H1063&lt;&gt;""),N(G1063),0)</f>
        <v/>
      </c>
    </row>
    <row r="1064">
      <c r="A1064" s="19" t="n"/>
      <c r="B1064" s="20">
        <f>IF(A1064="","",IF(R1064=0,"⚠ أضف سطر عهدة أولًا","BDR-"&amp;TEXT(R1064,"000")))</f>
        <v/>
      </c>
      <c r="C1064" s="21" t="n"/>
      <c r="D1064" s="20">
        <f>IF(C1064="","",IF(S1064="","خارج السنة المالية",INDEX(القوائم!$D$2:$D$13,S1064)))</f>
        <v/>
      </c>
      <c r="E1064" s="22" t="n"/>
      <c r="F1064" s="23" t="n"/>
      <c r="G1064" s="23" t="n"/>
      <c r="H1064" s="22" t="n"/>
      <c r="I1064" s="19" t="n"/>
      <c r="J1064" s="21" t="n"/>
      <c r="K1064" s="19" t="n"/>
      <c r="L1064" s="19" t="n"/>
      <c r="M1064" s="21" t="n"/>
      <c r="N1064" s="22" t="n"/>
      <c r="O1064" s="24">
        <f>IF(A1064&lt;&gt;"عهدة","",SUMIFS($G$8:$G$5007,$B$8:$B$5007,B1064,$A$8:$A$5007,"مصروف",$I$8:$I$5007,"&lt;&gt;مرفوض"))</f>
        <v/>
      </c>
      <c r="P1064" s="25">
        <f>IF(A1064&lt;&gt;"عهدة","",N(F1064)-O1064)</f>
        <v/>
      </c>
      <c r="Q1064" s="26">
        <f>IF(A1064="","",IF(A1064="عهدة",IF(N(F1064)=0,"⚠ أدخل قيمة العهدة",IF(P1064&lt;0,"⛔ عجز / زيادة مصروفات "&amp;TEXT(-P1064,"#,##0"),IF(COUNTIFS($B$8:$B$5007,B1064,$A$8:$A$5007,"مصروف",$I$8:$I$5007,"&lt;&gt;مرفوض",$K$8:$K$5007,"&lt;&gt;نعم")&gt;0,"⚠ "&amp;COUNTIFS($B$8:$B$5007,B1064,$A$8:$A$5007,"مصروف",$I$8:$I$5007,"&lt;&gt;مرفوض",$K$8:$K$5007,"&lt;&gt;نعم")&amp;" مصروف غير مسوى",IF(L1064="تمت التسوية",IF(P1064=0,"✔ متوازنة وتمت التسوية","✔ تمت التسوية – متبقي "&amp;TEXT(P1064,"#,##0")),IF(P1064&gt;0,"متبقي "&amp;TEXT(P1064,"#,##0"),"✔ متوازنة"))))),IF(R1064=0,"⚠ أضف سطر عهدة أولًا",IF(OR(C1064="",N(G1064)=0),"⚠ أكمل التاريخ والقيمة",IF(S1064="","⚠ التاريخ خارج السنة المالية",IF(H1064="","⚠ اختر بند الموازنة",IF(I1064="مرفوض","✖ مرفوض من المدير",IF(I1064&lt;&gt;"موافق","⏳ بانتظار موافقة المدير",IF(K1064&lt;&gt;"نعم","⚠ غير مسوى مع الحسابات","✔ معتمد ومسوى")))))))))</f>
        <v/>
      </c>
      <c r="R1064">
        <f>N(R1063)+IF(A1064="عهدة",1,0)</f>
        <v/>
      </c>
      <c r="S1064">
        <f>IF(C1064="","",IF(AND(C1064&gt;=DATE(2026,9,1),C1064&lt;=DATE(2027,8,31)),(YEAR(C1064)-2026)*12+MONTH(C1064)-8,""))</f>
        <v/>
      </c>
      <c r="T1064">
        <f>IF(AND(A1064="مصروف",R1064&gt;0,I1064="موافق",S1064&lt;&gt;"",H1064&lt;&gt;""),N(G1064),0)</f>
        <v/>
      </c>
    </row>
    <row r="1065">
      <c r="A1065" s="19" t="n"/>
      <c r="B1065" s="20">
        <f>IF(A1065="","",IF(R1065=0,"⚠ أضف سطر عهدة أولًا","BDR-"&amp;TEXT(R1065,"000")))</f>
        <v/>
      </c>
      <c r="C1065" s="21" t="n"/>
      <c r="D1065" s="20">
        <f>IF(C1065="","",IF(S1065="","خارج السنة المالية",INDEX(القوائم!$D$2:$D$13,S1065)))</f>
        <v/>
      </c>
      <c r="E1065" s="22" t="n"/>
      <c r="F1065" s="23" t="n"/>
      <c r="G1065" s="23" t="n"/>
      <c r="H1065" s="22" t="n"/>
      <c r="I1065" s="19" t="n"/>
      <c r="J1065" s="21" t="n"/>
      <c r="K1065" s="19" t="n"/>
      <c r="L1065" s="19" t="n"/>
      <c r="M1065" s="21" t="n"/>
      <c r="N1065" s="22" t="n"/>
      <c r="O1065" s="24">
        <f>IF(A1065&lt;&gt;"عهدة","",SUMIFS($G$8:$G$5007,$B$8:$B$5007,B1065,$A$8:$A$5007,"مصروف",$I$8:$I$5007,"&lt;&gt;مرفوض"))</f>
        <v/>
      </c>
      <c r="P1065" s="25">
        <f>IF(A1065&lt;&gt;"عهدة","",N(F1065)-O1065)</f>
        <v/>
      </c>
      <c r="Q1065" s="26">
        <f>IF(A1065="","",IF(A1065="عهدة",IF(N(F1065)=0,"⚠ أدخل قيمة العهدة",IF(P1065&lt;0,"⛔ عجز / زيادة مصروفات "&amp;TEXT(-P1065,"#,##0"),IF(COUNTIFS($B$8:$B$5007,B1065,$A$8:$A$5007,"مصروف",$I$8:$I$5007,"&lt;&gt;مرفوض",$K$8:$K$5007,"&lt;&gt;نعم")&gt;0,"⚠ "&amp;COUNTIFS($B$8:$B$5007,B1065,$A$8:$A$5007,"مصروف",$I$8:$I$5007,"&lt;&gt;مرفوض",$K$8:$K$5007,"&lt;&gt;نعم")&amp;" مصروف غير مسوى",IF(L1065="تمت التسوية",IF(P1065=0,"✔ متوازنة وتمت التسوية","✔ تمت التسوية – متبقي "&amp;TEXT(P1065,"#,##0")),IF(P1065&gt;0,"متبقي "&amp;TEXT(P1065,"#,##0"),"✔ متوازنة"))))),IF(R1065=0,"⚠ أضف سطر عهدة أولًا",IF(OR(C1065="",N(G1065)=0),"⚠ أكمل التاريخ والقيمة",IF(S1065="","⚠ التاريخ خارج السنة المالية",IF(H1065="","⚠ اختر بند الموازنة",IF(I1065="مرفوض","✖ مرفوض من المدير",IF(I1065&lt;&gt;"موافق","⏳ بانتظار موافقة المدير",IF(K1065&lt;&gt;"نعم","⚠ غير مسوى مع الحسابات","✔ معتمد ومسوى")))))))))</f>
        <v/>
      </c>
      <c r="R1065">
        <f>N(R1064)+IF(A1065="عهدة",1,0)</f>
        <v/>
      </c>
      <c r="S1065">
        <f>IF(C1065="","",IF(AND(C1065&gt;=DATE(2026,9,1),C1065&lt;=DATE(2027,8,31)),(YEAR(C1065)-2026)*12+MONTH(C1065)-8,""))</f>
        <v/>
      </c>
      <c r="T1065">
        <f>IF(AND(A1065="مصروف",R1065&gt;0,I1065="موافق",S1065&lt;&gt;"",H1065&lt;&gt;""),N(G1065),0)</f>
        <v/>
      </c>
    </row>
    <row r="1066">
      <c r="A1066" s="19" t="n"/>
      <c r="B1066" s="20">
        <f>IF(A1066="","",IF(R1066=0,"⚠ أضف سطر عهدة أولًا","BDR-"&amp;TEXT(R1066,"000")))</f>
        <v/>
      </c>
      <c r="C1066" s="21" t="n"/>
      <c r="D1066" s="20">
        <f>IF(C1066="","",IF(S1066="","خارج السنة المالية",INDEX(القوائم!$D$2:$D$13,S1066)))</f>
        <v/>
      </c>
      <c r="E1066" s="22" t="n"/>
      <c r="F1066" s="23" t="n"/>
      <c r="G1066" s="23" t="n"/>
      <c r="H1066" s="22" t="n"/>
      <c r="I1066" s="19" t="n"/>
      <c r="J1066" s="21" t="n"/>
      <c r="K1066" s="19" t="n"/>
      <c r="L1066" s="19" t="n"/>
      <c r="M1066" s="21" t="n"/>
      <c r="N1066" s="22" t="n"/>
      <c r="O1066" s="24">
        <f>IF(A1066&lt;&gt;"عهدة","",SUMIFS($G$8:$G$5007,$B$8:$B$5007,B1066,$A$8:$A$5007,"مصروف",$I$8:$I$5007,"&lt;&gt;مرفوض"))</f>
        <v/>
      </c>
      <c r="P1066" s="25">
        <f>IF(A1066&lt;&gt;"عهدة","",N(F1066)-O1066)</f>
        <v/>
      </c>
      <c r="Q1066" s="26">
        <f>IF(A1066="","",IF(A1066="عهدة",IF(N(F1066)=0,"⚠ أدخل قيمة العهدة",IF(P1066&lt;0,"⛔ عجز / زيادة مصروفات "&amp;TEXT(-P1066,"#,##0"),IF(COUNTIFS($B$8:$B$5007,B1066,$A$8:$A$5007,"مصروف",$I$8:$I$5007,"&lt;&gt;مرفوض",$K$8:$K$5007,"&lt;&gt;نعم")&gt;0,"⚠ "&amp;COUNTIFS($B$8:$B$5007,B1066,$A$8:$A$5007,"مصروف",$I$8:$I$5007,"&lt;&gt;مرفوض",$K$8:$K$5007,"&lt;&gt;نعم")&amp;" مصروف غير مسوى",IF(L1066="تمت التسوية",IF(P1066=0,"✔ متوازنة وتمت التسوية","✔ تمت التسوية – متبقي "&amp;TEXT(P1066,"#,##0")),IF(P1066&gt;0,"متبقي "&amp;TEXT(P1066,"#,##0"),"✔ متوازنة"))))),IF(R1066=0,"⚠ أضف سطر عهدة أولًا",IF(OR(C1066="",N(G1066)=0),"⚠ أكمل التاريخ والقيمة",IF(S1066="","⚠ التاريخ خارج السنة المالية",IF(H1066="","⚠ اختر بند الموازنة",IF(I1066="مرفوض","✖ مرفوض من المدير",IF(I1066&lt;&gt;"موافق","⏳ بانتظار موافقة المدير",IF(K1066&lt;&gt;"نعم","⚠ غير مسوى مع الحسابات","✔ معتمد ومسوى")))))))))</f>
        <v/>
      </c>
      <c r="R1066">
        <f>N(R1065)+IF(A1066="عهدة",1,0)</f>
        <v/>
      </c>
      <c r="S1066">
        <f>IF(C1066="","",IF(AND(C1066&gt;=DATE(2026,9,1),C1066&lt;=DATE(2027,8,31)),(YEAR(C1066)-2026)*12+MONTH(C1066)-8,""))</f>
        <v/>
      </c>
      <c r="T1066">
        <f>IF(AND(A1066="مصروف",R1066&gt;0,I1066="موافق",S1066&lt;&gt;"",H1066&lt;&gt;""),N(G1066),0)</f>
        <v/>
      </c>
    </row>
    <row r="1067">
      <c r="A1067" s="19" t="n"/>
      <c r="B1067" s="20">
        <f>IF(A1067="","",IF(R1067=0,"⚠ أضف سطر عهدة أولًا","BDR-"&amp;TEXT(R1067,"000")))</f>
        <v/>
      </c>
      <c r="C1067" s="21" t="n"/>
      <c r="D1067" s="20">
        <f>IF(C1067="","",IF(S1067="","خارج السنة المالية",INDEX(القوائم!$D$2:$D$13,S1067)))</f>
        <v/>
      </c>
      <c r="E1067" s="22" t="n"/>
      <c r="F1067" s="23" t="n"/>
      <c r="G1067" s="23" t="n"/>
      <c r="H1067" s="22" t="n"/>
      <c r="I1067" s="19" t="n"/>
      <c r="J1067" s="21" t="n"/>
      <c r="K1067" s="19" t="n"/>
      <c r="L1067" s="19" t="n"/>
      <c r="M1067" s="21" t="n"/>
      <c r="N1067" s="22" t="n"/>
      <c r="O1067" s="24">
        <f>IF(A1067&lt;&gt;"عهدة","",SUMIFS($G$8:$G$5007,$B$8:$B$5007,B1067,$A$8:$A$5007,"مصروف",$I$8:$I$5007,"&lt;&gt;مرفوض"))</f>
        <v/>
      </c>
      <c r="P1067" s="25">
        <f>IF(A1067&lt;&gt;"عهدة","",N(F1067)-O1067)</f>
        <v/>
      </c>
      <c r="Q1067" s="26">
        <f>IF(A1067="","",IF(A1067="عهدة",IF(N(F1067)=0,"⚠ أدخل قيمة العهدة",IF(P1067&lt;0,"⛔ عجز / زيادة مصروفات "&amp;TEXT(-P1067,"#,##0"),IF(COUNTIFS($B$8:$B$5007,B1067,$A$8:$A$5007,"مصروف",$I$8:$I$5007,"&lt;&gt;مرفوض",$K$8:$K$5007,"&lt;&gt;نعم")&gt;0,"⚠ "&amp;COUNTIFS($B$8:$B$5007,B1067,$A$8:$A$5007,"مصروف",$I$8:$I$5007,"&lt;&gt;مرفوض",$K$8:$K$5007,"&lt;&gt;نعم")&amp;" مصروف غير مسوى",IF(L1067="تمت التسوية",IF(P1067=0,"✔ متوازنة وتمت التسوية","✔ تمت التسوية – متبقي "&amp;TEXT(P1067,"#,##0")),IF(P1067&gt;0,"متبقي "&amp;TEXT(P1067,"#,##0"),"✔ متوازنة"))))),IF(R1067=0,"⚠ أضف سطر عهدة أولًا",IF(OR(C1067="",N(G1067)=0),"⚠ أكمل التاريخ والقيمة",IF(S1067="","⚠ التاريخ خارج السنة المالية",IF(H1067="","⚠ اختر بند الموازنة",IF(I1067="مرفوض","✖ مرفوض من المدير",IF(I1067&lt;&gt;"موافق","⏳ بانتظار موافقة المدير",IF(K1067&lt;&gt;"نعم","⚠ غير مسوى مع الحسابات","✔ معتمد ومسوى")))))))))</f>
        <v/>
      </c>
      <c r="R1067">
        <f>N(R1066)+IF(A1067="عهدة",1,0)</f>
        <v/>
      </c>
      <c r="S1067">
        <f>IF(C1067="","",IF(AND(C1067&gt;=DATE(2026,9,1),C1067&lt;=DATE(2027,8,31)),(YEAR(C1067)-2026)*12+MONTH(C1067)-8,""))</f>
        <v/>
      </c>
      <c r="T1067">
        <f>IF(AND(A1067="مصروف",R1067&gt;0,I1067="موافق",S1067&lt;&gt;"",H1067&lt;&gt;""),N(G1067),0)</f>
        <v/>
      </c>
    </row>
    <row r="1068">
      <c r="A1068" s="19" t="n"/>
      <c r="B1068" s="20">
        <f>IF(A1068="","",IF(R1068=0,"⚠ أضف سطر عهدة أولًا","BDR-"&amp;TEXT(R1068,"000")))</f>
        <v/>
      </c>
      <c r="C1068" s="21" t="n"/>
      <c r="D1068" s="20">
        <f>IF(C1068="","",IF(S1068="","خارج السنة المالية",INDEX(القوائم!$D$2:$D$13,S1068)))</f>
        <v/>
      </c>
      <c r="E1068" s="22" t="n"/>
      <c r="F1068" s="23" t="n"/>
      <c r="G1068" s="23" t="n"/>
      <c r="H1068" s="22" t="n"/>
      <c r="I1068" s="19" t="n"/>
      <c r="J1068" s="21" t="n"/>
      <c r="K1068" s="19" t="n"/>
      <c r="L1068" s="19" t="n"/>
      <c r="M1068" s="21" t="n"/>
      <c r="N1068" s="22" t="n"/>
      <c r="O1068" s="24">
        <f>IF(A1068&lt;&gt;"عهدة","",SUMIFS($G$8:$G$5007,$B$8:$B$5007,B1068,$A$8:$A$5007,"مصروف",$I$8:$I$5007,"&lt;&gt;مرفوض"))</f>
        <v/>
      </c>
      <c r="P1068" s="25">
        <f>IF(A1068&lt;&gt;"عهدة","",N(F1068)-O1068)</f>
        <v/>
      </c>
      <c r="Q1068" s="26">
        <f>IF(A1068="","",IF(A1068="عهدة",IF(N(F1068)=0,"⚠ أدخل قيمة العهدة",IF(P1068&lt;0,"⛔ عجز / زيادة مصروفات "&amp;TEXT(-P1068,"#,##0"),IF(COUNTIFS($B$8:$B$5007,B1068,$A$8:$A$5007,"مصروف",$I$8:$I$5007,"&lt;&gt;مرفوض",$K$8:$K$5007,"&lt;&gt;نعم")&gt;0,"⚠ "&amp;COUNTIFS($B$8:$B$5007,B1068,$A$8:$A$5007,"مصروف",$I$8:$I$5007,"&lt;&gt;مرفوض",$K$8:$K$5007,"&lt;&gt;نعم")&amp;" مصروف غير مسوى",IF(L1068="تمت التسوية",IF(P1068=0,"✔ متوازنة وتمت التسوية","✔ تمت التسوية – متبقي "&amp;TEXT(P1068,"#,##0")),IF(P1068&gt;0,"متبقي "&amp;TEXT(P1068,"#,##0"),"✔ متوازنة"))))),IF(R1068=0,"⚠ أضف سطر عهدة أولًا",IF(OR(C1068="",N(G1068)=0),"⚠ أكمل التاريخ والقيمة",IF(S1068="","⚠ التاريخ خارج السنة المالية",IF(H1068="","⚠ اختر بند الموازنة",IF(I1068="مرفوض","✖ مرفوض من المدير",IF(I1068&lt;&gt;"موافق","⏳ بانتظار موافقة المدير",IF(K1068&lt;&gt;"نعم","⚠ غير مسوى مع الحسابات","✔ معتمد ومسوى")))))))))</f>
        <v/>
      </c>
      <c r="R1068">
        <f>N(R1067)+IF(A1068="عهدة",1,0)</f>
        <v/>
      </c>
      <c r="S1068">
        <f>IF(C1068="","",IF(AND(C1068&gt;=DATE(2026,9,1),C1068&lt;=DATE(2027,8,31)),(YEAR(C1068)-2026)*12+MONTH(C1068)-8,""))</f>
        <v/>
      </c>
      <c r="T1068">
        <f>IF(AND(A1068="مصروف",R1068&gt;0,I1068="موافق",S1068&lt;&gt;"",H1068&lt;&gt;""),N(G1068),0)</f>
        <v/>
      </c>
    </row>
    <row r="1069">
      <c r="A1069" s="19" t="n"/>
      <c r="B1069" s="20">
        <f>IF(A1069="","",IF(R1069=0,"⚠ أضف سطر عهدة أولًا","BDR-"&amp;TEXT(R1069,"000")))</f>
        <v/>
      </c>
      <c r="C1069" s="21" t="n"/>
      <c r="D1069" s="20">
        <f>IF(C1069="","",IF(S1069="","خارج السنة المالية",INDEX(القوائم!$D$2:$D$13,S1069)))</f>
        <v/>
      </c>
      <c r="E1069" s="22" t="n"/>
      <c r="F1069" s="23" t="n"/>
      <c r="G1069" s="23" t="n"/>
      <c r="H1069" s="22" t="n"/>
      <c r="I1069" s="19" t="n"/>
      <c r="J1069" s="21" t="n"/>
      <c r="K1069" s="19" t="n"/>
      <c r="L1069" s="19" t="n"/>
      <c r="M1069" s="21" t="n"/>
      <c r="N1069" s="22" t="n"/>
      <c r="O1069" s="24">
        <f>IF(A1069&lt;&gt;"عهدة","",SUMIFS($G$8:$G$5007,$B$8:$B$5007,B1069,$A$8:$A$5007,"مصروف",$I$8:$I$5007,"&lt;&gt;مرفوض"))</f>
        <v/>
      </c>
      <c r="P1069" s="25">
        <f>IF(A1069&lt;&gt;"عهدة","",N(F1069)-O1069)</f>
        <v/>
      </c>
      <c r="Q1069" s="26">
        <f>IF(A1069="","",IF(A1069="عهدة",IF(N(F1069)=0,"⚠ أدخل قيمة العهدة",IF(P1069&lt;0,"⛔ عجز / زيادة مصروفات "&amp;TEXT(-P1069,"#,##0"),IF(COUNTIFS($B$8:$B$5007,B1069,$A$8:$A$5007,"مصروف",$I$8:$I$5007,"&lt;&gt;مرفوض",$K$8:$K$5007,"&lt;&gt;نعم")&gt;0,"⚠ "&amp;COUNTIFS($B$8:$B$5007,B1069,$A$8:$A$5007,"مصروف",$I$8:$I$5007,"&lt;&gt;مرفوض",$K$8:$K$5007,"&lt;&gt;نعم")&amp;" مصروف غير مسوى",IF(L1069="تمت التسوية",IF(P1069=0,"✔ متوازنة وتمت التسوية","✔ تمت التسوية – متبقي "&amp;TEXT(P1069,"#,##0")),IF(P1069&gt;0,"متبقي "&amp;TEXT(P1069,"#,##0"),"✔ متوازنة"))))),IF(R1069=0,"⚠ أضف سطر عهدة أولًا",IF(OR(C1069="",N(G1069)=0),"⚠ أكمل التاريخ والقيمة",IF(S1069="","⚠ التاريخ خارج السنة المالية",IF(H1069="","⚠ اختر بند الموازنة",IF(I1069="مرفوض","✖ مرفوض من المدير",IF(I1069&lt;&gt;"موافق","⏳ بانتظار موافقة المدير",IF(K1069&lt;&gt;"نعم","⚠ غير مسوى مع الحسابات","✔ معتمد ومسوى")))))))))</f>
        <v/>
      </c>
      <c r="R1069">
        <f>N(R1068)+IF(A1069="عهدة",1,0)</f>
        <v/>
      </c>
      <c r="S1069">
        <f>IF(C1069="","",IF(AND(C1069&gt;=DATE(2026,9,1),C1069&lt;=DATE(2027,8,31)),(YEAR(C1069)-2026)*12+MONTH(C1069)-8,""))</f>
        <v/>
      </c>
      <c r="T1069">
        <f>IF(AND(A1069="مصروف",R1069&gt;0,I1069="موافق",S1069&lt;&gt;"",H1069&lt;&gt;""),N(G1069),0)</f>
        <v/>
      </c>
    </row>
    <row r="1070">
      <c r="A1070" s="19" t="n"/>
      <c r="B1070" s="20">
        <f>IF(A1070="","",IF(R1070=0,"⚠ أضف سطر عهدة أولًا","BDR-"&amp;TEXT(R1070,"000")))</f>
        <v/>
      </c>
      <c r="C1070" s="21" t="n"/>
      <c r="D1070" s="20">
        <f>IF(C1070="","",IF(S1070="","خارج السنة المالية",INDEX(القوائم!$D$2:$D$13,S1070)))</f>
        <v/>
      </c>
      <c r="E1070" s="22" t="n"/>
      <c r="F1070" s="23" t="n"/>
      <c r="G1070" s="23" t="n"/>
      <c r="H1070" s="22" t="n"/>
      <c r="I1070" s="19" t="n"/>
      <c r="J1070" s="21" t="n"/>
      <c r="K1070" s="19" t="n"/>
      <c r="L1070" s="19" t="n"/>
      <c r="M1070" s="21" t="n"/>
      <c r="N1070" s="22" t="n"/>
      <c r="O1070" s="24">
        <f>IF(A1070&lt;&gt;"عهدة","",SUMIFS($G$8:$G$5007,$B$8:$B$5007,B1070,$A$8:$A$5007,"مصروف",$I$8:$I$5007,"&lt;&gt;مرفوض"))</f>
        <v/>
      </c>
      <c r="P1070" s="25">
        <f>IF(A1070&lt;&gt;"عهدة","",N(F1070)-O1070)</f>
        <v/>
      </c>
      <c r="Q1070" s="26">
        <f>IF(A1070="","",IF(A1070="عهدة",IF(N(F1070)=0,"⚠ أدخل قيمة العهدة",IF(P1070&lt;0,"⛔ عجز / زيادة مصروفات "&amp;TEXT(-P1070,"#,##0"),IF(COUNTIFS($B$8:$B$5007,B1070,$A$8:$A$5007,"مصروف",$I$8:$I$5007,"&lt;&gt;مرفوض",$K$8:$K$5007,"&lt;&gt;نعم")&gt;0,"⚠ "&amp;COUNTIFS($B$8:$B$5007,B1070,$A$8:$A$5007,"مصروف",$I$8:$I$5007,"&lt;&gt;مرفوض",$K$8:$K$5007,"&lt;&gt;نعم")&amp;" مصروف غير مسوى",IF(L1070="تمت التسوية",IF(P1070=0,"✔ متوازنة وتمت التسوية","✔ تمت التسوية – متبقي "&amp;TEXT(P1070,"#,##0")),IF(P1070&gt;0,"متبقي "&amp;TEXT(P1070,"#,##0"),"✔ متوازنة"))))),IF(R1070=0,"⚠ أضف سطر عهدة أولًا",IF(OR(C1070="",N(G1070)=0),"⚠ أكمل التاريخ والقيمة",IF(S1070="","⚠ التاريخ خارج السنة المالية",IF(H1070="","⚠ اختر بند الموازنة",IF(I1070="مرفوض","✖ مرفوض من المدير",IF(I1070&lt;&gt;"موافق","⏳ بانتظار موافقة المدير",IF(K1070&lt;&gt;"نعم","⚠ غير مسوى مع الحسابات","✔ معتمد ومسوى")))))))))</f>
        <v/>
      </c>
      <c r="R1070">
        <f>N(R1069)+IF(A1070="عهدة",1,0)</f>
        <v/>
      </c>
      <c r="S1070">
        <f>IF(C1070="","",IF(AND(C1070&gt;=DATE(2026,9,1),C1070&lt;=DATE(2027,8,31)),(YEAR(C1070)-2026)*12+MONTH(C1070)-8,""))</f>
        <v/>
      </c>
      <c r="T1070">
        <f>IF(AND(A1070="مصروف",R1070&gt;0,I1070="موافق",S1070&lt;&gt;"",H1070&lt;&gt;""),N(G1070),0)</f>
        <v/>
      </c>
    </row>
    <row r="1071">
      <c r="A1071" s="19" t="n"/>
      <c r="B1071" s="20">
        <f>IF(A1071="","",IF(R1071=0,"⚠ أضف سطر عهدة أولًا","BDR-"&amp;TEXT(R1071,"000")))</f>
        <v/>
      </c>
      <c r="C1071" s="21" t="n"/>
      <c r="D1071" s="20">
        <f>IF(C1071="","",IF(S1071="","خارج السنة المالية",INDEX(القوائم!$D$2:$D$13,S1071)))</f>
        <v/>
      </c>
      <c r="E1071" s="22" t="n"/>
      <c r="F1071" s="23" t="n"/>
      <c r="G1071" s="23" t="n"/>
      <c r="H1071" s="22" t="n"/>
      <c r="I1071" s="19" t="n"/>
      <c r="J1071" s="21" t="n"/>
      <c r="K1071" s="19" t="n"/>
      <c r="L1071" s="19" t="n"/>
      <c r="M1071" s="21" t="n"/>
      <c r="N1071" s="22" t="n"/>
      <c r="O1071" s="24">
        <f>IF(A1071&lt;&gt;"عهدة","",SUMIFS($G$8:$G$5007,$B$8:$B$5007,B1071,$A$8:$A$5007,"مصروف",$I$8:$I$5007,"&lt;&gt;مرفوض"))</f>
        <v/>
      </c>
      <c r="P1071" s="25">
        <f>IF(A1071&lt;&gt;"عهدة","",N(F1071)-O1071)</f>
        <v/>
      </c>
      <c r="Q1071" s="26">
        <f>IF(A1071="","",IF(A1071="عهدة",IF(N(F1071)=0,"⚠ أدخل قيمة العهدة",IF(P1071&lt;0,"⛔ عجز / زيادة مصروفات "&amp;TEXT(-P1071,"#,##0"),IF(COUNTIFS($B$8:$B$5007,B1071,$A$8:$A$5007,"مصروف",$I$8:$I$5007,"&lt;&gt;مرفوض",$K$8:$K$5007,"&lt;&gt;نعم")&gt;0,"⚠ "&amp;COUNTIFS($B$8:$B$5007,B1071,$A$8:$A$5007,"مصروف",$I$8:$I$5007,"&lt;&gt;مرفوض",$K$8:$K$5007,"&lt;&gt;نعم")&amp;" مصروف غير مسوى",IF(L1071="تمت التسوية",IF(P1071=0,"✔ متوازنة وتمت التسوية","✔ تمت التسوية – متبقي "&amp;TEXT(P1071,"#,##0")),IF(P1071&gt;0,"متبقي "&amp;TEXT(P1071,"#,##0"),"✔ متوازنة"))))),IF(R1071=0,"⚠ أضف سطر عهدة أولًا",IF(OR(C1071="",N(G1071)=0),"⚠ أكمل التاريخ والقيمة",IF(S1071="","⚠ التاريخ خارج السنة المالية",IF(H1071="","⚠ اختر بند الموازنة",IF(I1071="مرفوض","✖ مرفوض من المدير",IF(I1071&lt;&gt;"موافق","⏳ بانتظار موافقة المدير",IF(K1071&lt;&gt;"نعم","⚠ غير مسوى مع الحسابات","✔ معتمد ومسوى")))))))))</f>
        <v/>
      </c>
      <c r="R1071">
        <f>N(R1070)+IF(A1071="عهدة",1,0)</f>
        <v/>
      </c>
      <c r="S1071">
        <f>IF(C1071="","",IF(AND(C1071&gt;=DATE(2026,9,1),C1071&lt;=DATE(2027,8,31)),(YEAR(C1071)-2026)*12+MONTH(C1071)-8,""))</f>
        <v/>
      </c>
      <c r="T1071">
        <f>IF(AND(A1071="مصروف",R1071&gt;0,I1071="موافق",S1071&lt;&gt;"",H1071&lt;&gt;""),N(G1071),0)</f>
        <v/>
      </c>
    </row>
    <row r="1072">
      <c r="A1072" s="19" t="n"/>
      <c r="B1072" s="20">
        <f>IF(A1072="","",IF(R1072=0,"⚠ أضف سطر عهدة أولًا","BDR-"&amp;TEXT(R1072,"000")))</f>
        <v/>
      </c>
      <c r="C1072" s="21" t="n"/>
      <c r="D1072" s="20">
        <f>IF(C1072="","",IF(S1072="","خارج السنة المالية",INDEX(القوائم!$D$2:$D$13,S1072)))</f>
        <v/>
      </c>
      <c r="E1072" s="22" t="n"/>
      <c r="F1072" s="23" t="n"/>
      <c r="G1072" s="23" t="n"/>
      <c r="H1072" s="22" t="n"/>
      <c r="I1072" s="19" t="n"/>
      <c r="J1072" s="21" t="n"/>
      <c r="K1072" s="19" t="n"/>
      <c r="L1072" s="19" t="n"/>
      <c r="M1072" s="21" t="n"/>
      <c r="N1072" s="22" t="n"/>
      <c r="O1072" s="24">
        <f>IF(A1072&lt;&gt;"عهدة","",SUMIFS($G$8:$G$5007,$B$8:$B$5007,B1072,$A$8:$A$5007,"مصروف",$I$8:$I$5007,"&lt;&gt;مرفوض"))</f>
        <v/>
      </c>
      <c r="P1072" s="25">
        <f>IF(A1072&lt;&gt;"عهدة","",N(F1072)-O1072)</f>
        <v/>
      </c>
      <c r="Q1072" s="26">
        <f>IF(A1072="","",IF(A1072="عهدة",IF(N(F1072)=0,"⚠ أدخل قيمة العهدة",IF(P1072&lt;0,"⛔ عجز / زيادة مصروفات "&amp;TEXT(-P1072,"#,##0"),IF(COUNTIFS($B$8:$B$5007,B1072,$A$8:$A$5007,"مصروف",$I$8:$I$5007,"&lt;&gt;مرفوض",$K$8:$K$5007,"&lt;&gt;نعم")&gt;0,"⚠ "&amp;COUNTIFS($B$8:$B$5007,B1072,$A$8:$A$5007,"مصروف",$I$8:$I$5007,"&lt;&gt;مرفوض",$K$8:$K$5007,"&lt;&gt;نعم")&amp;" مصروف غير مسوى",IF(L1072="تمت التسوية",IF(P1072=0,"✔ متوازنة وتمت التسوية","✔ تمت التسوية – متبقي "&amp;TEXT(P1072,"#,##0")),IF(P1072&gt;0,"متبقي "&amp;TEXT(P1072,"#,##0"),"✔ متوازنة"))))),IF(R1072=0,"⚠ أضف سطر عهدة أولًا",IF(OR(C1072="",N(G1072)=0),"⚠ أكمل التاريخ والقيمة",IF(S1072="","⚠ التاريخ خارج السنة المالية",IF(H1072="","⚠ اختر بند الموازنة",IF(I1072="مرفوض","✖ مرفوض من المدير",IF(I1072&lt;&gt;"موافق","⏳ بانتظار موافقة المدير",IF(K1072&lt;&gt;"نعم","⚠ غير مسوى مع الحسابات","✔ معتمد ومسوى")))))))))</f>
        <v/>
      </c>
      <c r="R1072">
        <f>N(R1071)+IF(A1072="عهدة",1,0)</f>
        <v/>
      </c>
      <c r="S1072">
        <f>IF(C1072="","",IF(AND(C1072&gt;=DATE(2026,9,1),C1072&lt;=DATE(2027,8,31)),(YEAR(C1072)-2026)*12+MONTH(C1072)-8,""))</f>
        <v/>
      </c>
      <c r="T1072">
        <f>IF(AND(A1072="مصروف",R1072&gt;0,I1072="موافق",S1072&lt;&gt;"",H1072&lt;&gt;""),N(G1072),0)</f>
        <v/>
      </c>
    </row>
    <row r="1073">
      <c r="A1073" s="19" t="n"/>
      <c r="B1073" s="20">
        <f>IF(A1073="","",IF(R1073=0,"⚠ أضف سطر عهدة أولًا","BDR-"&amp;TEXT(R1073,"000")))</f>
        <v/>
      </c>
      <c r="C1073" s="21" t="n"/>
      <c r="D1073" s="20">
        <f>IF(C1073="","",IF(S1073="","خارج السنة المالية",INDEX(القوائم!$D$2:$D$13,S1073)))</f>
        <v/>
      </c>
      <c r="E1073" s="22" t="n"/>
      <c r="F1073" s="23" t="n"/>
      <c r="G1073" s="23" t="n"/>
      <c r="H1073" s="22" t="n"/>
      <c r="I1073" s="19" t="n"/>
      <c r="J1073" s="21" t="n"/>
      <c r="K1073" s="19" t="n"/>
      <c r="L1073" s="19" t="n"/>
      <c r="M1073" s="21" t="n"/>
      <c r="N1073" s="22" t="n"/>
      <c r="O1073" s="24">
        <f>IF(A1073&lt;&gt;"عهدة","",SUMIFS($G$8:$G$5007,$B$8:$B$5007,B1073,$A$8:$A$5007,"مصروف",$I$8:$I$5007,"&lt;&gt;مرفوض"))</f>
        <v/>
      </c>
      <c r="P1073" s="25">
        <f>IF(A1073&lt;&gt;"عهدة","",N(F1073)-O1073)</f>
        <v/>
      </c>
      <c r="Q1073" s="26">
        <f>IF(A1073="","",IF(A1073="عهدة",IF(N(F1073)=0,"⚠ أدخل قيمة العهدة",IF(P1073&lt;0,"⛔ عجز / زيادة مصروفات "&amp;TEXT(-P1073,"#,##0"),IF(COUNTIFS($B$8:$B$5007,B1073,$A$8:$A$5007,"مصروف",$I$8:$I$5007,"&lt;&gt;مرفوض",$K$8:$K$5007,"&lt;&gt;نعم")&gt;0,"⚠ "&amp;COUNTIFS($B$8:$B$5007,B1073,$A$8:$A$5007,"مصروف",$I$8:$I$5007,"&lt;&gt;مرفوض",$K$8:$K$5007,"&lt;&gt;نعم")&amp;" مصروف غير مسوى",IF(L1073="تمت التسوية",IF(P1073=0,"✔ متوازنة وتمت التسوية","✔ تمت التسوية – متبقي "&amp;TEXT(P1073,"#,##0")),IF(P1073&gt;0,"متبقي "&amp;TEXT(P1073,"#,##0"),"✔ متوازنة"))))),IF(R1073=0,"⚠ أضف سطر عهدة أولًا",IF(OR(C1073="",N(G1073)=0),"⚠ أكمل التاريخ والقيمة",IF(S1073="","⚠ التاريخ خارج السنة المالية",IF(H1073="","⚠ اختر بند الموازنة",IF(I1073="مرفوض","✖ مرفوض من المدير",IF(I1073&lt;&gt;"موافق","⏳ بانتظار موافقة المدير",IF(K1073&lt;&gt;"نعم","⚠ غير مسوى مع الحسابات","✔ معتمد ومسوى")))))))))</f>
        <v/>
      </c>
      <c r="R1073">
        <f>N(R1072)+IF(A1073="عهدة",1,0)</f>
        <v/>
      </c>
      <c r="S1073">
        <f>IF(C1073="","",IF(AND(C1073&gt;=DATE(2026,9,1),C1073&lt;=DATE(2027,8,31)),(YEAR(C1073)-2026)*12+MONTH(C1073)-8,""))</f>
        <v/>
      </c>
      <c r="T1073">
        <f>IF(AND(A1073="مصروف",R1073&gt;0,I1073="موافق",S1073&lt;&gt;"",H1073&lt;&gt;""),N(G1073),0)</f>
        <v/>
      </c>
    </row>
    <row r="1074">
      <c r="A1074" s="19" t="n"/>
      <c r="B1074" s="20">
        <f>IF(A1074="","",IF(R1074=0,"⚠ أضف سطر عهدة أولًا","BDR-"&amp;TEXT(R1074,"000")))</f>
        <v/>
      </c>
      <c r="C1074" s="21" t="n"/>
      <c r="D1074" s="20">
        <f>IF(C1074="","",IF(S1074="","خارج السنة المالية",INDEX(القوائم!$D$2:$D$13,S1074)))</f>
        <v/>
      </c>
      <c r="E1074" s="22" t="n"/>
      <c r="F1074" s="23" t="n"/>
      <c r="G1074" s="23" t="n"/>
      <c r="H1074" s="22" t="n"/>
      <c r="I1074" s="19" t="n"/>
      <c r="J1074" s="21" t="n"/>
      <c r="K1074" s="19" t="n"/>
      <c r="L1074" s="19" t="n"/>
      <c r="M1074" s="21" t="n"/>
      <c r="N1074" s="22" t="n"/>
      <c r="O1074" s="24">
        <f>IF(A1074&lt;&gt;"عهدة","",SUMIFS($G$8:$G$5007,$B$8:$B$5007,B1074,$A$8:$A$5007,"مصروف",$I$8:$I$5007,"&lt;&gt;مرفوض"))</f>
        <v/>
      </c>
      <c r="P1074" s="25">
        <f>IF(A1074&lt;&gt;"عهدة","",N(F1074)-O1074)</f>
        <v/>
      </c>
      <c r="Q1074" s="26">
        <f>IF(A1074="","",IF(A1074="عهدة",IF(N(F1074)=0,"⚠ أدخل قيمة العهدة",IF(P1074&lt;0,"⛔ عجز / زيادة مصروفات "&amp;TEXT(-P1074,"#,##0"),IF(COUNTIFS($B$8:$B$5007,B1074,$A$8:$A$5007,"مصروف",$I$8:$I$5007,"&lt;&gt;مرفوض",$K$8:$K$5007,"&lt;&gt;نعم")&gt;0,"⚠ "&amp;COUNTIFS($B$8:$B$5007,B1074,$A$8:$A$5007,"مصروف",$I$8:$I$5007,"&lt;&gt;مرفوض",$K$8:$K$5007,"&lt;&gt;نعم")&amp;" مصروف غير مسوى",IF(L1074="تمت التسوية",IF(P1074=0,"✔ متوازنة وتمت التسوية","✔ تمت التسوية – متبقي "&amp;TEXT(P1074,"#,##0")),IF(P1074&gt;0,"متبقي "&amp;TEXT(P1074,"#,##0"),"✔ متوازنة"))))),IF(R1074=0,"⚠ أضف سطر عهدة أولًا",IF(OR(C1074="",N(G1074)=0),"⚠ أكمل التاريخ والقيمة",IF(S1074="","⚠ التاريخ خارج السنة المالية",IF(H1074="","⚠ اختر بند الموازنة",IF(I1074="مرفوض","✖ مرفوض من المدير",IF(I1074&lt;&gt;"موافق","⏳ بانتظار موافقة المدير",IF(K1074&lt;&gt;"نعم","⚠ غير مسوى مع الحسابات","✔ معتمد ومسوى")))))))))</f>
        <v/>
      </c>
      <c r="R1074">
        <f>N(R1073)+IF(A1074="عهدة",1,0)</f>
        <v/>
      </c>
      <c r="S1074">
        <f>IF(C1074="","",IF(AND(C1074&gt;=DATE(2026,9,1),C1074&lt;=DATE(2027,8,31)),(YEAR(C1074)-2026)*12+MONTH(C1074)-8,""))</f>
        <v/>
      </c>
      <c r="T1074">
        <f>IF(AND(A1074="مصروف",R1074&gt;0,I1074="موافق",S1074&lt;&gt;"",H1074&lt;&gt;""),N(G1074),0)</f>
        <v/>
      </c>
    </row>
    <row r="1075">
      <c r="A1075" s="19" t="n"/>
      <c r="B1075" s="20">
        <f>IF(A1075="","",IF(R1075=0,"⚠ أضف سطر عهدة أولًا","BDR-"&amp;TEXT(R1075,"000")))</f>
        <v/>
      </c>
      <c r="C1075" s="21" t="n"/>
      <c r="D1075" s="20">
        <f>IF(C1075="","",IF(S1075="","خارج السنة المالية",INDEX(القوائم!$D$2:$D$13,S1075)))</f>
        <v/>
      </c>
      <c r="E1075" s="22" t="n"/>
      <c r="F1075" s="23" t="n"/>
      <c r="G1075" s="23" t="n"/>
      <c r="H1075" s="22" t="n"/>
      <c r="I1075" s="19" t="n"/>
      <c r="J1075" s="21" t="n"/>
      <c r="K1075" s="19" t="n"/>
      <c r="L1075" s="19" t="n"/>
      <c r="M1075" s="21" t="n"/>
      <c r="N1075" s="22" t="n"/>
      <c r="O1075" s="24">
        <f>IF(A1075&lt;&gt;"عهدة","",SUMIFS($G$8:$G$5007,$B$8:$B$5007,B1075,$A$8:$A$5007,"مصروف",$I$8:$I$5007,"&lt;&gt;مرفوض"))</f>
        <v/>
      </c>
      <c r="P1075" s="25">
        <f>IF(A1075&lt;&gt;"عهدة","",N(F1075)-O1075)</f>
        <v/>
      </c>
      <c r="Q1075" s="26">
        <f>IF(A1075="","",IF(A1075="عهدة",IF(N(F1075)=0,"⚠ أدخل قيمة العهدة",IF(P1075&lt;0,"⛔ عجز / زيادة مصروفات "&amp;TEXT(-P1075,"#,##0"),IF(COUNTIFS($B$8:$B$5007,B1075,$A$8:$A$5007,"مصروف",$I$8:$I$5007,"&lt;&gt;مرفوض",$K$8:$K$5007,"&lt;&gt;نعم")&gt;0,"⚠ "&amp;COUNTIFS($B$8:$B$5007,B1075,$A$8:$A$5007,"مصروف",$I$8:$I$5007,"&lt;&gt;مرفوض",$K$8:$K$5007,"&lt;&gt;نعم")&amp;" مصروف غير مسوى",IF(L1075="تمت التسوية",IF(P1075=0,"✔ متوازنة وتمت التسوية","✔ تمت التسوية – متبقي "&amp;TEXT(P1075,"#,##0")),IF(P1075&gt;0,"متبقي "&amp;TEXT(P1075,"#,##0"),"✔ متوازنة"))))),IF(R1075=0,"⚠ أضف سطر عهدة أولًا",IF(OR(C1075="",N(G1075)=0),"⚠ أكمل التاريخ والقيمة",IF(S1075="","⚠ التاريخ خارج السنة المالية",IF(H1075="","⚠ اختر بند الموازنة",IF(I1075="مرفوض","✖ مرفوض من المدير",IF(I1075&lt;&gt;"موافق","⏳ بانتظار موافقة المدير",IF(K1075&lt;&gt;"نعم","⚠ غير مسوى مع الحسابات","✔ معتمد ومسوى")))))))))</f>
        <v/>
      </c>
      <c r="R1075">
        <f>N(R1074)+IF(A1075="عهدة",1,0)</f>
        <v/>
      </c>
      <c r="S1075">
        <f>IF(C1075="","",IF(AND(C1075&gt;=DATE(2026,9,1),C1075&lt;=DATE(2027,8,31)),(YEAR(C1075)-2026)*12+MONTH(C1075)-8,""))</f>
        <v/>
      </c>
      <c r="T1075">
        <f>IF(AND(A1075="مصروف",R1075&gt;0,I1075="موافق",S1075&lt;&gt;"",H1075&lt;&gt;""),N(G1075),0)</f>
        <v/>
      </c>
    </row>
    <row r="1076">
      <c r="A1076" s="19" t="n"/>
      <c r="B1076" s="20">
        <f>IF(A1076="","",IF(R1076=0,"⚠ أضف سطر عهدة أولًا","BDR-"&amp;TEXT(R1076,"000")))</f>
        <v/>
      </c>
      <c r="C1076" s="21" t="n"/>
      <c r="D1076" s="20">
        <f>IF(C1076="","",IF(S1076="","خارج السنة المالية",INDEX(القوائم!$D$2:$D$13,S1076)))</f>
        <v/>
      </c>
      <c r="E1076" s="22" t="n"/>
      <c r="F1076" s="23" t="n"/>
      <c r="G1076" s="23" t="n"/>
      <c r="H1076" s="22" t="n"/>
      <c r="I1076" s="19" t="n"/>
      <c r="J1076" s="21" t="n"/>
      <c r="K1076" s="19" t="n"/>
      <c r="L1076" s="19" t="n"/>
      <c r="M1076" s="21" t="n"/>
      <c r="N1076" s="22" t="n"/>
      <c r="O1076" s="24">
        <f>IF(A1076&lt;&gt;"عهدة","",SUMIFS($G$8:$G$5007,$B$8:$B$5007,B1076,$A$8:$A$5007,"مصروف",$I$8:$I$5007,"&lt;&gt;مرفوض"))</f>
        <v/>
      </c>
      <c r="P1076" s="25">
        <f>IF(A1076&lt;&gt;"عهدة","",N(F1076)-O1076)</f>
        <v/>
      </c>
      <c r="Q1076" s="26">
        <f>IF(A1076="","",IF(A1076="عهدة",IF(N(F1076)=0,"⚠ أدخل قيمة العهدة",IF(P1076&lt;0,"⛔ عجز / زيادة مصروفات "&amp;TEXT(-P1076,"#,##0"),IF(COUNTIFS($B$8:$B$5007,B1076,$A$8:$A$5007,"مصروف",$I$8:$I$5007,"&lt;&gt;مرفوض",$K$8:$K$5007,"&lt;&gt;نعم")&gt;0,"⚠ "&amp;COUNTIFS($B$8:$B$5007,B1076,$A$8:$A$5007,"مصروف",$I$8:$I$5007,"&lt;&gt;مرفوض",$K$8:$K$5007,"&lt;&gt;نعم")&amp;" مصروف غير مسوى",IF(L1076="تمت التسوية",IF(P1076=0,"✔ متوازنة وتمت التسوية","✔ تمت التسوية – متبقي "&amp;TEXT(P1076,"#,##0")),IF(P1076&gt;0,"متبقي "&amp;TEXT(P1076,"#,##0"),"✔ متوازنة"))))),IF(R1076=0,"⚠ أضف سطر عهدة أولًا",IF(OR(C1076="",N(G1076)=0),"⚠ أكمل التاريخ والقيمة",IF(S1076="","⚠ التاريخ خارج السنة المالية",IF(H1076="","⚠ اختر بند الموازنة",IF(I1076="مرفوض","✖ مرفوض من المدير",IF(I1076&lt;&gt;"موافق","⏳ بانتظار موافقة المدير",IF(K1076&lt;&gt;"نعم","⚠ غير مسوى مع الحسابات","✔ معتمد ومسوى")))))))))</f>
        <v/>
      </c>
      <c r="R1076">
        <f>N(R1075)+IF(A1076="عهدة",1,0)</f>
        <v/>
      </c>
      <c r="S1076">
        <f>IF(C1076="","",IF(AND(C1076&gt;=DATE(2026,9,1),C1076&lt;=DATE(2027,8,31)),(YEAR(C1076)-2026)*12+MONTH(C1076)-8,""))</f>
        <v/>
      </c>
      <c r="T1076">
        <f>IF(AND(A1076="مصروف",R1076&gt;0,I1076="موافق",S1076&lt;&gt;"",H1076&lt;&gt;""),N(G1076),0)</f>
        <v/>
      </c>
    </row>
    <row r="1077">
      <c r="A1077" s="19" t="n"/>
      <c r="B1077" s="20">
        <f>IF(A1077="","",IF(R1077=0,"⚠ أضف سطر عهدة أولًا","BDR-"&amp;TEXT(R1077,"000")))</f>
        <v/>
      </c>
      <c r="C1077" s="21" t="n"/>
      <c r="D1077" s="20">
        <f>IF(C1077="","",IF(S1077="","خارج السنة المالية",INDEX(القوائم!$D$2:$D$13,S1077)))</f>
        <v/>
      </c>
      <c r="E1077" s="22" t="n"/>
      <c r="F1077" s="23" t="n"/>
      <c r="G1077" s="23" t="n"/>
      <c r="H1077" s="22" t="n"/>
      <c r="I1077" s="19" t="n"/>
      <c r="J1077" s="21" t="n"/>
      <c r="K1077" s="19" t="n"/>
      <c r="L1077" s="19" t="n"/>
      <c r="M1077" s="21" t="n"/>
      <c r="N1077" s="22" t="n"/>
      <c r="O1077" s="24">
        <f>IF(A1077&lt;&gt;"عهدة","",SUMIFS($G$8:$G$5007,$B$8:$B$5007,B1077,$A$8:$A$5007,"مصروف",$I$8:$I$5007,"&lt;&gt;مرفوض"))</f>
        <v/>
      </c>
      <c r="P1077" s="25">
        <f>IF(A1077&lt;&gt;"عهدة","",N(F1077)-O1077)</f>
        <v/>
      </c>
      <c r="Q1077" s="26">
        <f>IF(A1077="","",IF(A1077="عهدة",IF(N(F1077)=0,"⚠ أدخل قيمة العهدة",IF(P1077&lt;0,"⛔ عجز / زيادة مصروفات "&amp;TEXT(-P1077,"#,##0"),IF(COUNTIFS($B$8:$B$5007,B1077,$A$8:$A$5007,"مصروف",$I$8:$I$5007,"&lt;&gt;مرفوض",$K$8:$K$5007,"&lt;&gt;نعم")&gt;0,"⚠ "&amp;COUNTIFS($B$8:$B$5007,B1077,$A$8:$A$5007,"مصروف",$I$8:$I$5007,"&lt;&gt;مرفوض",$K$8:$K$5007,"&lt;&gt;نعم")&amp;" مصروف غير مسوى",IF(L1077="تمت التسوية",IF(P1077=0,"✔ متوازنة وتمت التسوية","✔ تمت التسوية – متبقي "&amp;TEXT(P1077,"#,##0")),IF(P1077&gt;0,"متبقي "&amp;TEXT(P1077,"#,##0"),"✔ متوازنة"))))),IF(R1077=0,"⚠ أضف سطر عهدة أولًا",IF(OR(C1077="",N(G1077)=0),"⚠ أكمل التاريخ والقيمة",IF(S1077="","⚠ التاريخ خارج السنة المالية",IF(H1077="","⚠ اختر بند الموازنة",IF(I1077="مرفوض","✖ مرفوض من المدير",IF(I1077&lt;&gt;"موافق","⏳ بانتظار موافقة المدير",IF(K1077&lt;&gt;"نعم","⚠ غير مسوى مع الحسابات","✔ معتمد ومسوى")))))))))</f>
        <v/>
      </c>
      <c r="R1077">
        <f>N(R1076)+IF(A1077="عهدة",1,0)</f>
        <v/>
      </c>
      <c r="S1077">
        <f>IF(C1077="","",IF(AND(C1077&gt;=DATE(2026,9,1),C1077&lt;=DATE(2027,8,31)),(YEAR(C1077)-2026)*12+MONTH(C1077)-8,""))</f>
        <v/>
      </c>
      <c r="T1077">
        <f>IF(AND(A1077="مصروف",R1077&gt;0,I1077="موافق",S1077&lt;&gt;"",H1077&lt;&gt;""),N(G1077),0)</f>
        <v/>
      </c>
    </row>
    <row r="1078">
      <c r="A1078" s="19" t="n"/>
      <c r="B1078" s="20">
        <f>IF(A1078="","",IF(R1078=0,"⚠ أضف سطر عهدة أولًا","BDR-"&amp;TEXT(R1078,"000")))</f>
        <v/>
      </c>
      <c r="C1078" s="21" t="n"/>
      <c r="D1078" s="20">
        <f>IF(C1078="","",IF(S1078="","خارج السنة المالية",INDEX(القوائم!$D$2:$D$13,S1078)))</f>
        <v/>
      </c>
      <c r="E1078" s="22" t="n"/>
      <c r="F1078" s="23" t="n"/>
      <c r="G1078" s="23" t="n"/>
      <c r="H1078" s="22" t="n"/>
      <c r="I1078" s="19" t="n"/>
      <c r="J1078" s="21" t="n"/>
      <c r="K1078" s="19" t="n"/>
      <c r="L1078" s="19" t="n"/>
      <c r="M1078" s="21" t="n"/>
      <c r="N1078" s="22" t="n"/>
      <c r="O1078" s="24">
        <f>IF(A1078&lt;&gt;"عهدة","",SUMIFS($G$8:$G$5007,$B$8:$B$5007,B1078,$A$8:$A$5007,"مصروف",$I$8:$I$5007,"&lt;&gt;مرفوض"))</f>
        <v/>
      </c>
      <c r="P1078" s="25">
        <f>IF(A1078&lt;&gt;"عهدة","",N(F1078)-O1078)</f>
        <v/>
      </c>
      <c r="Q1078" s="26">
        <f>IF(A1078="","",IF(A1078="عهدة",IF(N(F1078)=0,"⚠ أدخل قيمة العهدة",IF(P1078&lt;0,"⛔ عجز / زيادة مصروفات "&amp;TEXT(-P1078,"#,##0"),IF(COUNTIFS($B$8:$B$5007,B1078,$A$8:$A$5007,"مصروف",$I$8:$I$5007,"&lt;&gt;مرفوض",$K$8:$K$5007,"&lt;&gt;نعم")&gt;0,"⚠ "&amp;COUNTIFS($B$8:$B$5007,B1078,$A$8:$A$5007,"مصروف",$I$8:$I$5007,"&lt;&gt;مرفوض",$K$8:$K$5007,"&lt;&gt;نعم")&amp;" مصروف غير مسوى",IF(L1078="تمت التسوية",IF(P1078=0,"✔ متوازنة وتمت التسوية","✔ تمت التسوية – متبقي "&amp;TEXT(P1078,"#,##0")),IF(P1078&gt;0,"متبقي "&amp;TEXT(P1078,"#,##0"),"✔ متوازنة"))))),IF(R1078=0,"⚠ أضف سطر عهدة أولًا",IF(OR(C1078="",N(G1078)=0),"⚠ أكمل التاريخ والقيمة",IF(S1078="","⚠ التاريخ خارج السنة المالية",IF(H1078="","⚠ اختر بند الموازنة",IF(I1078="مرفوض","✖ مرفوض من المدير",IF(I1078&lt;&gt;"موافق","⏳ بانتظار موافقة المدير",IF(K1078&lt;&gt;"نعم","⚠ غير مسوى مع الحسابات","✔ معتمد ومسوى")))))))))</f>
        <v/>
      </c>
      <c r="R1078">
        <f>N(R1077)+IF(A1078="عهدة",1,0)</f>
        <v/>
      </c>
      <c r="S1078">
        <f>IF(C1078="","",IF(AND(C1078&gt;=DATE(2026,9,1),C1078&lt;=DATE(2027,8,31)),(YEAR(C1078)-2026)*12+MONTH(C1078)-8,""))</f>
        <v/>
      </c>
      <c r="T1078">
        <f>IF(AND(A1078="مصروف",R1078&gt;0,I1078="موافق",S1078&lt;&gt;"",H1078&lt;&gt;""),N(G1078),0)</f>
        <v/>
      </c>
    </row>
    <row r="1079">
      <c r="A1079" s="19" t="n"/>
      <c r="B1079" s="20">
        <f>IF(A1079="","",IF(R1079=0,"⚠ أضف سطر عهدة أولًا","BDR-"&amp;TEXT(R1079,"000")))</f>
        <v/>
      </c>
      <c r="C1079" s="21" t="n"/>
      <c r="D1079" s="20">
        <f>IF(C1079="","",IF(S1079="","خارج السنة المالية",INDEX(القوائم!$D$2:$D$13,S1079)))</f>
        <v/>
      </c>
      <c r="E1079" s="22" t="n"/>
      <c r="F1079" s="23" t="n"/>
      <c r="G1079" s="23" t="n"/>
      <c r="H1079" s="22" t="n"/>
      <c r="I1079" s="19" t="n"/>
      <c r="J1079" s="21" t="n"/>
      <c r="K1079" s="19" t="n"/>
      <c r="L1079" s="19" t="n"/>
      <c r="M1079" s="21" t="n"/>
      <c r="N1079" s="22" t="n"/>
      <c r="O1079" s="24">
        <f>IF(A1079&lt;&gt;"عهدة","",SUMIFS($G$8:$G$5007,$B$8:$B$5007,B1079,$A$8:$A$5007,"مصروف",$I$8:$I$5007,"&lt;&gt;مرفوض"))</f>
        <v/>
      </c>
      <c r="P1079" s="25">
        <f>IF(A1079&lt;&gt;"عهدة","",N(F1079)-O1079)</f>
        <v/>
      </c>
      <c r="Q1079" s="26">
        <f>IF(A1079="","",IF(A1079="عهدة",IF(N(F1079)=0,"⚠ أدخل قيمة العهدة",IF(P1079&lt;0,"⛔ عجز / زيادة مصروفات "&amp;TEXT(-P1079,"#,##0"),IF(COUNTIFS($B$8:$B$5007,B1079,$A$8:$A$5007,"مصروف",$I$8:$I$5007,"&lt;&gt;مرفوض",$K$8:$K$5007,"&lt;&gt;نعم")&gt;0,"⚠ "&amp;COUNTIFS($B$8:$B$5007,B1079,$A$8:$A$5007,"مصروف",$I$8:$I$5007,"&lt;&gt;مرفوض",$K$8:$K$5007,"&lt;&gt;نعم")&amp;" مصروف غير مسوى",IF(L1079="تمت التسوية",IF(P1079=0,"✔ متوازنة وتمت التسوية","✔ تمت التسوية – متبقي "&amp;TEXT(P1079,"#,##0")),IF(P1079&gt;0,"متبقي "&amp;TEXT(P1079,"#,##0"),"✔ متوازنة"))))),IF(R1079=0,"⚠ أضف سطر عهدة أولًا",IF(OR(C1079="",N(G1079)=0),"⚠ أكمل التاريخ والقيمة",IF(S1079="","⚠ التاريخ خارج السنة المالية",IF(H1079="","⚠ اختر بند الموازنة",IF(I1079="مرفوض","✖ مرفوض من المدير",IF(I1079&lt;&gt;"موافق","⏳ بانتظار موافقة المدير",IF(K1079&lt;&gt;"نعم","⚠ غير مسوى مع الحسابات","✔ معتمد ومسوى")))))))))</f>
        <v/>
      </c>
      <c r="R1079">
        <f>N(R1078)+IF(A1079="عهدة",1,0)</f>
        <v/>
      </c>
      <c r="S1079">
        <f>IF(C1079="","",IF(AND(C1079&gt;=DATE(2026,9,1),C1079&lt;=DATE(2027,8,31)),(YEAR(C1079)-2026)*12+MONTH(C1079)-8,""))</f>
        <v/>
      </c>
      <c r="T1079">
        <f>IF(AND(A1079="مصروف",R1079&gt;0,I1079="موافق",S1079&lt;&gt;"",H1079&lt;&gt;""),N(G1079),0)</f>
        <v/>
      </c>
    </row>
    <row r="1080">
      <c r="A1080" s="19" t="n"/>
      <c r="B1080" s="20">
        <f>IF(A1080="","",IF(R1080=0,"⚠ أضف سطر عهدة أولًا","BDR-"&amp;TEXT(R1080,"000")))</f>
        <v/>
      </c>
      <c r="C1080" s="21" t="n"/>
      <c r="D1080" s="20">
        <f>IF(C1080="","",IF(S1080="","خارج السنة المالية",INDEX(القوائم!$D$2:$D$13,S1080)))</f>
        <v/>
      </c>
      <c r="E1080" s="22" t="n"/>
      <c r="F1080" s="23" t="n"/>
      <c r="G1080" s="23" t="n"/>
      <c r="H1080" s="22" t="n"/>
      <c r="I1080" s="19" t="n"/>
      <c r="J1080" s="21" t="n"/>
      <c r="K1080" s="19" t="n"/>
      <c r="L1080" s="19" t="n"/>
      <c r="M1080" s="21" t="n"/>
      <c r="N1080" s="22" t="n"/>
      <c r="O1080" s="24">
        <f>IF(A1080&lt;&gt;"عهدة","",SUMIFS($G$8:$G$5007,$B$8:$B$5007,B1080,$A$8:$A$5007,"مصروف",$I$8:$I$5007,"&lt;&gt;مرفوض"))</f>
        <v/>
      </c>
      <c r="P1080" s="25">
        <f>IF(A1080&lt;&gt;"عهدة","",N(F1080)-O1080)</f>
        <v/>
      </c>
      <c r="Q1080" s="26">
        <f>IF(A1080="","",IF(A1080="عهدة",IF(N(F1080)=0,"⚠ أدخل قيمة العهدة",IF(P1080&lt;0,"⛔ عجز / زيادة مصروفات "&amp;TEXT(-P1080,"#,##0"),IF(COUNTIFS($B$8:$B$5007,B1080,$A$8:$A$5007,"مصروف",$I$8:$I$5007,"&lt;&gt;مرفوض",$K$8:$K$5007,"&lt;&gt;نعم")&gt;0,"⚠ "&amp;COUNTIFS($B$8:$B$5007,B1080,$A$8:$A$5007,"مصروف",$I$8:$I$5007,"&lt;&gt;مرفوض",$K$8:$K$5007,"&lt;&gt;نعم")&amp;" مصروف غير مسوى",IF(L1080="تمت التسوية",IF(P1080=0,"✔ متوازنة وتمت التسوية","✔ تمت التسوية – متبقي "&amp;TEXT(P1080,"#,##0")),IF(P1080&gt;0,"متبقي "&amp;TEXT(P1080,"#,##0"),"✔ متوازنة"))))),IF(R1080=0,"⚠ أضف سطر عهدة أولًا",IF(OR(C1080="",N(G1080)=0),"⚠ أكمل التاريخ والقيمة",IF(S1080="","⚠ التاريخ خارج السنة المالية",IF(H1080="","⚠ اختر بند الموازنة",IF(I1080="مرفوض","✖ مرفوض من المدير",IF(I1080&lt;&gt;"موافق","⏳ بانتظار موافقة المدير",IF(K1080&lt;&gt;"نعم","⚠ غير مسوى مع الحسابات","✔ معتمد ومسوى")))))))))</f>
        <v/>
      </c>
      <c r="R1080">
        <f>N(R1079)+IF(A1080="عهدة",1,0)</f>
        <v/>
      </c>
      <c r="S1080">
        <f>IF(C1080="","",IF(AND(C1080&gt;=DATE(2026,9,1),C1080&lt;=DATE(2027,8,31)),(YEAR(C1080)-2026)*12+MONTH(C1080)-8,""))</f>
        <v/>
      </c>
      <c r="T1080">
        <f>IF(AND(A1080="مصروف",R1080&gt;0,I1080="موافق",S1080&lt;&gt;"",H1080&lt;&gt;""),N(G1080),0)</f>
        <v/>
      </c>
    </row>
    <row r="1081">
      <c r="A1081" s="19" t="n"/>
      <c r="B1081" s="20">
        <f>IF(A1081="","",IF(R1081=0,"⚠ أضف سطر عهدة أولًا","BDR-"&amp;TEXT(R1081,"000")))</f>
        <v/>
      </c>
      <c r="C1081" s="21" t="n"/>
      <c r="D1081" s="20">
        <f>IF(C1081="","",IF(S1081="","خارج السنة المالية",INDEX(القوائم!$D$2:$D$13,S1081)))</f>
        <v/>
      </c>
      <c r="E1081" s="22" t="n"/>
      <c r="F1081" s="23" t="n"/>
      <c r="G1081" s="23" t="n"/>
      <c r="H1081" s="22" t="n"/>
      <c r="I1081" s="19" t="n"/>
      <c r="J1081" s="21" t="n"/>
      <c r="K1081" s="19" t="n"/>
      <c r="L1081" s="19" t="n"/>
      <c r="M1081" s="21" t="n"/>
      <c r="N1081" s="22" t="n"/>
      <c r="O1081" s="24">
        <f>IF(A1081&lt;&gt;"عهدة","",SUMIFS($G$8:$G$5007,$B$8:$B$5007,B1081,$A$8:$A$5007,"مصروف",$I$8:$I$5007,"&lt;&gt;مرفوض"))</f>
        <v/>
      </c>
      <c r="P1081" s="25">
        <f>IF(A1081&lt;&gt;"عهدة","",N(F1081)-O1081)</f>
        <v/>
      </c>
      <c r="Q1081" s="26">
        <f>IF(A1081="","",IF(A1081="عهدة",IF(N(F1081)=0,"⚠ أدخل قيمة العهدة",IF(P1081&lt;0,"⛔ عجز / زيادة مصروفات "&amp;TEXT(-P1081,"#,##0"),IF(COUNTIFS($B$8:$B$5007,B1081,$A$8:$A$5007,"مصروف",$I$8:$I$5007,"&lt;&gt;مرفوض",$K$8:$K$5007,"&lt;&gt;نعم")&gt;0,"⚠ "&amp;COUNTIFS($B$8:$B$5007,B1081,$A$8:$A$5007,"مصروف",$I$8:$I$5007,"&lt;&gt;مرفوض",$K$8:$K$5007,"&lt;&gt;نعم")&amp;" مصروف غير مسوى",IF(L1081="تمت التسوية",IF(P1081=0,"✔ متوازنة وتمت التسوية","✔ تمت التسوية – متبقي "&amp;TEXT(P1081,"#,##0")),IF(P1081&gt;0,"متبقي "&amp;TEXT(P1081,"#,##0"),"✔ متوازنة"))))),IF(R1081=0,"⚠ أضف سطر عهدة أولًا",IF(OR(C1081="",N(G1081)=0),"⚠ أكمل التاريخ والقيمة",IF(S1081="","⚠ التاريخ خارج السنة المالية",IF(H1081="","⚠ اختر بند الموازنة",IF(I1081="مرفوض","✖ مرفوض من المدير",IF(I1081&lt;&gt;"موافق","⏳ بانتظار موافقة المدير",IF(K1081&lt;&gt;"نعم","⚠ غير مسوى مع الحسابات","✔ معتمد ومسوى")))))))))</f>
        <v/>
      </c>
      <c r="R1081">
        <f>N(R1080)+IF(A1081="عهدة",1,0)</f>
        <v/>
      </c>
      <c r="S1081">
        <f>IF(C1081="","",IF(AND(C1081&gt;=DATE(2026,9,1),C1081&lt;=DATE(2027,8,31)),(YEAR(C1081)-2026)*12+MONTH(C1081)-8,""))</f>
        <v/>
      </c>
      <c r="T1081">
        <f>IF(AND(A1081="مصروف",R1081&gt;0,I1081="موافق",S1081&lt;&gt;"",H1081&lt;&gt;""),N(G1081),0)</f>
        <v/>
      </c>
    </row>
    <row r="1082">
      <c r="A1082" s="19" t="n"/>
      <c r="B1082" s="20">
        <f>IF(A1082="","",IF(R1082=0,"⚠ أضف سطر عهدة أولًا","BDR-"&amp;TEXT(R1082,"000")))</f>
        <v/>
      </c>
      <c r="C1082" s="21" t="n"/>
      <c r="D1082" s="20">
        <f>IF(C1082="","",IF(S1082="","خارج السنة المالية",INDEX(القوائم!$D$2:$D$13,S1082)))</f>
        <v/>
      </c>
      <c r="E1082" s="22" t="n"/>
      <c r="F1082" s="23" t="n"/>
      <c r="G1082" s="23" t="n"/>
      <c r="H1082" s="22" t="n"/>
      <c r="I1082" s="19" t="n"/>
      <c r="J1082" s="21" t="n"/>
      <c r="K1082" s="19" t="n"/>
      <c r="L1082" s="19" t="n"/>
      <c r="M1082" s="21" t="n"/>
      <c r="N1082" s="22" t="n"/>
      <c r="O1082" s="24">
        <f>IF(A1082&lt;&gt;"عهدة","",SUMIFS($G$8:$G$5007,$B$8:$B$5007,B1082,$A$8:$A$5007,"مصروف",$I$8:$I$5007,"&lt;&gt;مرفوض"))</f>
        <v/>
      </c>
      <c r="P1082" s="25">
        <f>IF(A1082&lt;&gt;"عهدة","",N(F1082)-O1082)</f>
        <v/>
      </c>
      <c r="Q1082" s="26">
        <f>IF(A1082="","",IF(A1082="عهدة",IF(N(F1082)=0,"⚠ أدخل قيمة العهدة",IF(P1082&lt;0,"⛔ عجز / زيادة مصروفات "&amp;TEXT(-P1082,"#,##0"),IF(COUNTIFS($B$8:$B$5007,B1082,$A$8:$A$5007,"مصروف",$I$8:$I$5007,"&lt;&gt;مرفوض",$K$8:$K$5007,"&lt;&gt;نعم")&gt;0,"⚠ "&amp;COUNTIFS($B$8:$B$5007,B1082,$A$8:$A$5007,"مصروف",$I$8:$I$5007,"&lt;&gt;مرفوض",$K$8:$K$5007,"&lt;&gt;نعم")&amp;" مصروف غير مسوى",IF(L1082="تمت التسوية",IF(P1082=0,"✔ متوازنة وتمت التسوية","✔ تمت التسوية – متبقي "&amp;TEXT(P1082,"#,##0")),IF(P1082&gt;0,"متبقي "&amp;TEXT(P1082,"#,##0"),"✔ متوازنة"))))),IF(R1082=0,"⚠ أضف سطر عهدة أولًا",IF(OR(C1082="",N(G1082)=0),"⚠ أكمل التاريخ والقيمة",IF(S1082="","⚠ التاريخ خارج السنة المالية",IF(H1082="","⚠ اختر بند الموازنة",IF(I1082="مرفوض","✖ مرفوض من المدير",IF(I1082&lt;&gt;"موافق","⏳ بانتظار موافقة المدير",IF(K1082&lt;&gt;"نعم","⚠ غير مسوى مع الحسابات","✔ معتمد ومسوى")))))))))</f>
        <v/>
      </c>
      <c r="R1082">
        <f>N(R1081)+IF(A1082="عهدة",1,0)</f>
        <v/>
      </c>
      <c r="S1082">
        <f>IF(C1082="","",IF(AND(C1082&gt;=DATE(2026,9,1),C1082&lt;=DATE(2027,8,31)),(YEAR(C1082)-2026)*12+MONTH(C1082)-8,""))</f>
        <v/>
      </c>
      <c r="T1082">
        <f>IF(AND(A1082="مصروف",R1082&gt;0,I1082="موافق",S1082&lt;&gt;"",H1082&lt;&gt;""),N(G1082),0)</f>
        <v/>
      </c>
    </row>
    <row r="1083">
      <c r="A1083" s="19" t="n"/>
      <c r="B1083" s="20">
        <f>IF(A1083="","",IF(R1083=0,"⚠ أضف سطر عهدة أولًا","BDR-"&amp;TEXT(R1083,"000")))</f>
        <v/>
      </c>
      <c r="C1083" s="21" t="n"/>
      <c r="D1083" s="20">
        <f>IF(C1083="","",IF(S1083="","خارج السنة المالية",INDEX(القوائم!$D$2:$D$13,S1083)))</f>
        <v/>
      </c>
      <c r="E1083" s="22" t="n"/>
      <c r="F1083" s="23" t="n"/>
      <c r="G1083" s="23" t="n"/>
      <c r="H1083" s="22" t="n"/>
      <c r="I1083" s="19" t="n"/>
      <c r="J1083" s="21" t="n"/>
      <c r="K1083" s="19" t="n"/>
      <c r="L1083" s="19" t="n"/>
      <c r="M1083" s="21" t="n"/>
      <c r="N1083" s="22" t="n"/>
      <c r="O1083" s="24">
        <f>IF(A1083&lt;&gt;"عهدة","",SUMIFS($G$8:$G$5007,$B$8:$B$5007,B1083,$A$8:$A$5007,"مصروف",$I$8:$I$5007,"&lt;&gt;مرفوض"))</f>
        <v/>
      </c>
      <c r="P1083" s="25">
        <f>IF(A1083&lt;&gt;"عهدة","",N(F1083)-O1083)</f>
        <v/>
      </c>
      <c r="Q1083" s="26">
        <f>IF(A1083="","",IF(A1083="عهدة",IF(N(F1083)=0,"⚠ أدخل قيمة العهدة",IF(P1083&lt;0,"⛔ عجز / زيادة مصروفات "&amp;TEXT(-P1083,"#,##0"),IF(COUNTIFS($B$8:$B$5007,B1083,$A$8:$A$5007,"مصروف",$I$8:$I$5007,"&lt;&gt;مرفوض",$K$8:$K$5007,"&lt;&gt;نعم")&gt;0,"⚠ "&amp;COUNTIFS($B$8:$B$5007,B1083,$A$8:$A$5007,"مصروف",$I$8:$I$5007,"&lt;&gt;مرفوض",$K$8:$K$5007,"&lt;&gt;نعم")&amp;" مصروف غير مسوى",IF(L1083="تمت التسوية",IF(P1083=0,"✔ متوازنة وتمت التسوية","✔ تمت التسوية – متبقي "&amp;TEXT(P1083,"#,##0")),IF(P1083&gt;0,"متبقي "&amp;TEXT(P1083,"#,##0"),"✔ متوازنة"))))),IF(R1083=0,"⚠ أضف سطر عهدة أولًا",IF(OR(C1083="",N(G1083)=0),"⚠ أكمل التاريخ والقيمة",IF(S1083="","⚠ التاريخ خارج السنة المالية",IF(H1083="","⚠ اختر بند الموازنة",IF(I1083="مرفوض","✖ مرفوض من المدير",IF(I1083&lt;&gt;"موافق","⏳ بانتظار موافقة المدير",IF(K1083&lt;&gt;"نعم","⚠ غير مسوى مع الحسابات","✔ معتمد ومسوى")))))))))</f>
        <v/>
      </c>
      <c r="R1083">
        <f>N(R1082)+IF(A1083="عهدة",1,0)</f>
        <v/>
      </c>
      <c r="S1083">
        <f>IF(C1083="","",IF(AND(C1083&gt;=DATE(2026,9,1),C1083&lt;=DATE(2027,8,31)),(YEAR(C1083)-2026)*12+MONTH(C1083)-8,""))</f>
        <v/>
      </c>
      <c r="T1083">
        <f>IF(AND(A1083="مصروف",R1083&gt;0,I1083="موافق",S1083&lt;&gt;"",H1083&lt;&gt;""),N(G1083),0)</f>
        <v/>
      </c>
    </row>
    <row r="1084">
      <c r="A1084" s="19" t="n"/>
      <c r="B1084" s="20">
        <f>IF(A1084="","",IF(R1084=0,"⚠ أضف سطر عهدة أولًا","BDR-"&amp;TEXT(R1084,"000")))</f>
        <v/>
      </c>
      <c r="C1084" s="21" t="n"/>
      <c r="D1084" s="20">
        <f>IF(C1084="","",IF(S1084="","خارج السنة المالية",INDEX(القوائم!$D$2:$D$13,S1084)))</f>
        <v/>
      </c>
      <c r="E1084" s="22" t="n"/>
      <c r="F1084" s="23" t="n"/>
      <c r="G1084" s="23" t="n"/>
      <c r="H1084" s="22" t="n"/>
      <c r="I1084" s="19" t="n"/>
      <c r="J1084" s="21" t="n"/>
      <c r="K1084" s="19" t="n"/>
      <c r="L1084" s="19" t="n"/>
      <c r="M1084" s="21" t="n"/>
      <c r="N1084" s="22" t="n"/>
      <c r="O1084" s="24">
        <f>IF(A1084&lt;&gt;"عهدة","",SUMIFS($G$8:$G$5007,$B$8:$B$5007,B1084,$A$8:$A$5007,"مصروف",$I$8:$I$5007,"&lt;&gt;مرفوض"))</f>
        <v/>
      </c>
      <c r="P1084" s="25">
        <f>IF(A1084&lt;&gt;"عهدة","",N(F1084)-O1084)</f>
        <v/>
      </c>
      <c r="Q1084" s="26">
        <f>IF(A1084="","",IF(A1084="عهدة",IF(N(F1084)=0,"⚠ أدخل قيمة العهدة",IF(P1084&lt;0,"⛔ عجز / زيادة مصروفات "&amp;TEXT(-P1084,"#,##0"),IF(COUNTIFS($B$8:$B$5007,B1084,$A$8:$A$5007,"مصروف",$I$8:$I$5007,"&lt;&gt;مرفوض",$K$8:$K$5007,"&lt;&gt;نعم")&gt;0,"⚠ "&amp;COUNTIFS($B$8:$B$5007,B1084,$A$8:$A$5007,"مصروف",$I$8:$I$5007,"&lt;&gt;مرفوض",$K$8:$K$5007,"&lt;&gt;نعم")&amp;" مصروف غير مسوى",IF(L1084="تمت التسوية",IF(P1084=0,"✔ متوازنة وتمت التسوية","✔ تمت التسوية – متبقي "&amp;TEXT(P1084,"#,##0")),IF(P1084&gt;0,"متبقي "&amp;TEXT(P1084,"#,##0"),"✔ متوازنة"))))),IF(R1084=0,"⚠ أضف سطر عهدة أولًا",IF(OR(C1084="",N(G1084)=0),"⚠ أكمل التاريخ والقيمة",IF(S1084="","⚠ التاريخ خارج السنة المالية",IF(H1084="","⚠ اختر بند الموازنة",IF(I1084="مرفوض","✖ مرفوض من المدير",IF(I1084&lt;&gt;"موافق","⏳ بانتظار موافقة المدير",IF(K1084&lt;&gt;"نعم","⚠ غير مسوى مع الحسابات","✔ معتمد ومسوى")))))))))</f>
        <v/>
      </c>
      <c r="R1084">
        <f>N(R1083)+IF(A1084="عهدة",1,0)</f>
        <v/>
      </c>
      <c r="S1084">
        <f>IF(C1084="","",IF(AND(C1084&gt;=DATE(2026,9,1),C1084&lt;=DATE(2027,8,31)),(YEAR(C1084)-2026)*12+MONTH(C1084)-8,""))</f>
        <v/>
      </c>
      <c r="T1084">
        <f>IF(AND(A1084="مصروف",R1084&gt;0,I1084="موافق",S1084&lt;&gt;"",H1084&lt;&gt;""),N(G1084),0)</f>
        <v/>
      </c>
    </row>
    <row r="1085">
      <c r="A1085" s="19" t="n"/>
      <c r="B1085" s="20">
        <f>IF(A1085="","",IF(R1085=0,"⚠ أضف سطر عهدة أولًا","BDR-"&amp;TEXT(R1085,"000")))</f>
        <v/>
      </c>
      <c r="C1085" s="21" t="n"/>
      <c r="D1085" s="20">
        <f>IF(C1085="","",IF(S1085="","خارج السنة المالية",INDEX(القوائم!$D$2:$D$13,S1085)))</f>
        <v/>
      </c>
      <c r="E1085" s="22" t="n"/>
      <c r="F1085" s="23" t="n"/>
      <c r="G1085" s="23" t="n"/>
      <c r="H1085" s="22" t="n"/>
      <c r="I1085" s="19" t="n"/>
      <c r="J1085" s="21" t="n"/>
      <c r="K1085" s="19" t="n"/>
      <c r="L1085" s="19" t="n"/>
      <c r="M1085" s="21" t="n"/>
      <c r="N1085" s="22" t="n"/>
      <c r="O1085" s="24">
        <f>IF(A1085&lt;&gt;"عهدة","",SUMIFS($G$8:$G$5007,$B$8:$B$5007,B1085,$A$8:$A$5007,"مصروف",$I$8:$I$5007,"&lt;&gt;مرفوض"))</f>
        <v/>
      </c>
      <c r="P1085" s="25">
        <f>IF(A1085&lt;&gt;"عهدة","",N(F1085)-O1085)</f>
        <v/>
      </c>
      <c r="Q1085" s="26">
        <f>IF(A1085="","",IF(A1085="عهدة",IF(N(F1085)=0,"⚠ أدخل قيمة العهدة",IF(P1085&lt;0,"⛔ عجز / زيادة مصروفات "&amp;TEXT(-P1085,"#,##0"),IF(COUNTIFS($B$8:$B$5007,B1085,$A$8:$A$5007,"مصروف",$I$8:$I$5007,"&lt;&gt;مرفوض",$K$8:$K$5007,"&lt;&gt;نعم")&gt;0,"⚠ "&amp;COUNTIFS($B$8:$B$5007,B1085,$A$8:$A$5007,"مصروف",$I$8:$I$5007,"&lt;&gt;مرفوض",$K$8:$K$5007,"&lt;&gt;نعم")&amp;" مصروف غير مسوى",IF(L1085="تمت التسوية",IF(P1085=0,"✔ متوازنة وتمت التسوية","✔ تمت التسوية – متبقي "&amp;TEXT(P1085,"#,##0")),IF(P1085&gt;0,"متبقي "&amp;TEXT(P1085,"#,##0"),"✔ متوازنة"))))),IF(R1085=0,"⚠ أضف سطر عهدة أولًا",IF(OR(C1085="",N(G1085)=0),"⚠ أكمل التاريخ والقيمة",IF(S1085="","⚠ التاريخ خارج السنة المالية",IF(H1085="","⚠ اختر بند الموازنة",IF(I1085="مرفوض","✖ مرفوض من المدير",IF(I1085&lt;&gt;"موافق","⏳ بانتظار موافقة المدير",IF(K1085&lt;&gt;"نعم","⚠ غير مسوى مع الحسابات","✔ معتمد ومسوى")))))))))</f>
        <v/>
      </c>
      <c r="R1085">
        <f>N(R1084)+IF(A1085="عهدة",1,0)</f>
        <v/>
      </c>
      <c r="S1085">
        <f>IF(C1085="","",IF(AND(C1085&gt;=DATE(2026,9,1),C1085&lt;=DATE(2027,8,31)),(YEAR(C1085)-2026)*12+MONTH(C1085)-8,""))</f>
        <v/>
      </c>
      <c r="T1085">
        <f>IF(AND(A1085="مصروف",R1085&gt;0,I1085="موافق",S1085&lt;&gt;"",H1085&lt;&gt;""),N(G1085),0)</f>
        <v/>
      </c>
    </row>
    <row r="1086">
      <c r="A1086" s="19" t="n"/>
      <c r="B1086" s="20">
        <f>IF(A1086="","",IF(R1086=0,"⚠ أضف سطر عهدة أولًا","BDR-"&amp;TEXT(R1086,"000")))</f>
        <v/>
      </c>
      <c r="C1086" s="21" t="n"/>
      <c r="D1086" s="20">
        <f>IF(C1086="","",IF(S1086="","خارج السنة المالية",INDEX(القوائم!$D$2:$D$13,S1086)))</f>
        <v/>
      </c>
      <c r="E1086" s="22" t="n"/>
      <c r="F1086" s="23" t="n"/>
      <c r="G1086" s="23" t="n"/>
      <c r="H1086" s="22" t="n"/>
      <c r="I1086" s="19" t="n"/>
      <c r="J1086" s="21" t="n"/>
      <c r="K1086" s="19" t="n"/>
      <c r="L1086" s="19" t="n"/>
      <c r="M1086" s="21" t="n"/>
      <c r="N1086" s="22" t="n"/>
      <c r="O1086" s="24">
        <f>IF(A1086&lt;&gt;"عهدة","",SUMIFS($G$8:$G$5007,$B$8:$B$5007,B1086,$A$8:$A$5007,"مصروف",$I$8:$I$5007,"&lt;&gt;مرفوض"))</f>
        <v/>
      </c>
      <c r="P1086" s="25">
        <f>IF(A1086&lt;&gt;"عهدة","",N(F1086)-O1086)</f>
        <v/>
      </c>
      <c r="Q1086" s="26">
        <f>IF(A1086="","",IF(A1086="عهدة",IF(N(F1086)=0,"⚠ أدخل قيمة العهدة",IF(P1086&lt;0,"⛔ عجز / زيادة مصروفات "&amp;TEXT(-P1086,"#,##0"),IF(COUNTIFS($B$8:$B$5007,B1086,$A$8:$A$5007,"مصروف",$I$8:$I$5007,"&lt;&gt;مرفوض",$K$8:$K$5007,"&lt;&gt;نعم")&gt;0,"⚠ "&amp;COUNTIFS($B$8:$B$5007,B1086,$A$8:$A$5007,"مصروف",$I$8:$I$5007,"&lt;&gt;مرفوض",$K$8:$K$5007,"&lt;&gt;نعم")&amp;" مصروف غير مسوى",IF(L1086="تمت التسوية",IF(P1086=0,"✔ متوازنة وتمت التسوية","✔ تمت التسوية – متبقي "&amp;TEXT(P1086,"#,##0")),IF(P1086&gt;0,"متبقي "&amp;TEXT(P1086,"#,##0"),"✔ متوازنة"))))),IF(R1086=0,"⚠ أضف سطر عهدة أولًا",IF(OR(C1086="",N(G1086)=0),"⚠ أكمل التاريخ والقيمة",IF(S1086="","⚠ التاريخ خارج السنة المالية",IF(H1086="","⚠ اختر بند الموازنة",IF(I1086="مرفوض","✖ مرفوض من المدير",IF(I1086&lt;&gt;"موافق","⏳ بانتظار موافقة المدير",IF(K1086&lt;&gt;"نعم","⚠ غير مسوى مع الحسابات","✔ معتمد ومسوى")))))))))</f>
        <v/>
      </c>
      <c r="R1086">
        <f>N(R1085)+IF(A1086="عهدة",1,0)</f>
        <v/>
      </c>
      <c r="S1086">
        <f>IF(C1086="","",IF(AND(C1086&gt;=DATE(2026,9,1),C1086&lt;=DATE(2027,8,31)),(YEAR(C1086)-2026)*12+MONTH(C1086)-8,""))</f>
        <v/>
      </c>
      <c r="T1086">
        <f>IF(AND(A1086="مصروف",R1086&gt;0,I1086="موافق",S1086&lt;&gt;"",H1086&lt;&gt;""),N(G1086),0)</f>
        <v/>
      </c>
    </row>
    <row r="1087">
      <c r="A1087" s="19" t="n"/>
      <c r="B1087" s="20">
        <f>IF(A1087="","",IF(R1087=0,"⚠ أضف سطر عهدة أولًا","BDR-"&amp;TEXT(R1087,"000")))</f>
        <v/>
      </c>
      <c r="C1087" s="21" t="n"/>
      <c r="D1087" s="20">
        <f>IF(C1087="","",IF(S1087="","خارج السنة المالية",INDEX(القوائم!$D$2:$D$13,S1087)))</f>
        <v/>
      </c>
      <c r="E1087" s="22" t="n"/>
      <c r="F1087" s="23" t="n"/>
      <c r="G1087" s="23" t="n"/>
      <c r="H1087" s="22" t="n"/>
      <c r="I1087" s="19" t="n"/>
      <c r="J1087" s="21" t="n"/>
      <c r="K1087" s="19" t="n"/>
      <c r="L1087" s="19" t="n"/>
      <c r="M1087" s="21" t="n"/>
      <c r="N1087" s="22" t="n"/>
      <c r="O1087" s="24">
        <f>IF(A1087&lt;&gt;"عهدة","",SUMIFS($G$8:$G$5007,$B$8:$B$5007,B1087,$A$8:$A$5007,"مصروف",$I$8:$I$5007,"&lt;&gt;مرفوض"))</f>
        <v/>
      </c>
      <c r="P1087" s="25">
        <f>IF(A1087&lt;&gt;"عهدة","",N(F1087)-O1087)</f>
        <v/>
      </c>
      <c r="Q1087" s="26">
        <f>IF(A1087="","",IF(A1087="عهدة",IF(N(F1087)=0,"⚠ أدخل قيمة العهدة",IF(P1087&lt;0,"⛔ عجز / زيادة مصروفات "&amp;TEXT(-P1087,"#,##0"),IF(COUNTIFS($B$8:$B$5007,B1087,$A$8:$A$5007,"مصروف",$I$8:$I$5007,"&lt;&gt;مرفوض",$K$8:$K$5007,"&lt;&gt;نعم")&gt;0,"⚠ "&amp;COUNTIFS($B$8:$B$5007,B1087,$A$8:$A$5007,"مصروف",$I$8:$I$5007,"&lt;&gt;مرفوض",$K$8:$K$5007,"&lt;&gt;نعم")&amp;" مصروف غير مسوى",IF(L1087="تمت التسوية",IF(P1087=0,"✔ متوازنة وتمت التسوية","✔ تمت التسوية – متبقي "&amp;TEXT(P1087,"#,##0")),IF(P1087&gt;0,"متبقي "&amp;TEXT(P1087,"#,##0"),"✔ متوازنة"))))),IF(R1087=0,"⚠ أضف سطر عهدة أولًا",IF(OR(C1087="",N(G1087)=0),"⚠ أكمل التاريخ والقيمة",IF(S1087="","⚠ التاريخ خارج السنة المالية",IF(H1087="","⚠ اختر بند الموازنة",IF(I1087="مرفوض","✖ مرفوض من المدير",IF(I1087&lt;&gt;"موافق","⏳ بانتظار موافقة المدير",IF(K1087&lt;&gt;"نعم","⚠ غير مسوى مع الحسابات","✔ معتمد ومسوى")))))))))</f>
        <v/>
      </c>
      <c r="R1087">
        <f>N(R1086)+IF(A1087="عهدة",1,0)</f>
        <v/>
      </c>
      <c r="S1087">
        <f>IF(C1087="","",IF(AND(C1087&gt;=DATE(2026,9,1),C1087&lt;=DATE(2027,8,31)),(YEAR(C1087)-2026)*12+MONTH(C1087)-8,""))</f>
        <v/>
      </c>
      <c r="T1087">
        <f>IF(AND(A1087="مصروف",R1087&gt;0,I1087="موافق",S1087&lt;&gt;"",H1087&lt;&gt;""),N(G1087),0)</f>
        <v/>
      </c>
    </row>
    <row r="1088">
      <c r="A1088" s="19" t="n"/>
      <c r="B1088" s="20">
        <f>IF(A1088="","",IF(R1088=0,"⚠ أضف سطر عهدة أولًا","BDR-"&amp;TEXT(R1088,"000")))</f>
        <v/>
      </c>
      <c r="C1088" s="21" t="n"/>
      <c r="D1088" s="20">
        <f>IF(C1088="","",IF(S1088="","خارج السنة المالية",INDEX(القوائم!$D$2:$D$13,S1088)))</f>
        <v/>
      </c>
      <c r="E1088" s="22" t="n"/>
      <c r="F1088" s="23" t="n"/>
      <c r="G1088" s="23" t="n"/>
      <c r="H1088" s="22" t="n"/>
      <c r="I1088" s="19" t="n"/>
      <c r="J1088" s="21" t="n"/>
      <c r="K1088" s="19" t="n"/>
      <c r="L1088" s="19" t="n"/>
      <c r="M1088" s="21" t="n"/>
      <c r="N1088" s="22" t="n"/>
      <c r="O1088" s="24">
        <f>IF(A1088&lt;&gt;"عهدة","",SUMIFS($G$8:$G$5007,$B$8:$B$5007,B1088,$A$8:$A$5007,"مصروف",$I$8:$I$5007,"&lt;&gt;مرفوض"))</f>
        <v/>
      </c>
      <c r="P1088" s="25">
        <f>IF(A1088&lt;&gt;"عهدة","",N(F1088)-O1088)</f>
        <v/>
      </c>
      <c r="Q1088" s="26">
        <f>IF(A1088="","",IF(A1088="عهدة",IF(N(F1088)=0,"⚠ أدخل قيمة العهدة",IF(P1088&lt;0,"⛔ عجز / زيادة مصروفات "&amp;TEXT(-P1088,"#,##0"),IF(COUNTIFS($B$8:$B$5007,B1088,$A$8:$A$5007,"مصروف",$I$8:$I$5007,"&lt;&gt;مرفوض",$K$8:$K$5007,"&lt;&gt;نعم")&gt;0,"⚠ "&amp;COUNTIFS($B$8:$B$5007,B1088,$A$8:$A$5007,"مصروف",$I$8:$I$5007,"&lt;&gt;مرفوض",$K$8:$K$5007,"&lt;&gt;نعم")&amp;" مصروف غير مسوى",IF(L1088="تمت التسوية",IF(P1088=0,"✔ متوازنة وتمت التسوية","✔ تمت التسوية – متبقي "&amp;TEXT(P1088,"#,##0")),IF(P1088&gt;0,"متبقي "&amp;TEXT(P1088,"#,##0"),"✔ متوازنة"))))),IF(R1088=0,"⚠ أضف سطر عهدة أولًا",IF(OR(C1088="",N(G1088)=0),"⚠ أكمل التاريخ والقيمة",IF(S1088="","⚠ التاريخ خارج السنة المالية",IF(H1088="","⚠ اختر بند الموازنة",IF(I1088="مرفوض","✖ مرفوض من المدير",IF(I1088&lt;&gt;"موافق","⏳ بانتظار موافقة المدير",IF(K1088&lt;&gt;"نعم","⚠ غير مسوى مع الحسابات","✔ معتمد ومسوى")))))))))</f>
        <v/>
      </c>
      <c r="R1088">
        <f>N(R1087)+IF(A1088="عهدة",1,0)</f>
        <v/>
      </c>
      <c r="S1088">
        <f>IF(C1088="","",IF(AND(C1088&gt;=DATE(2026,9,1),C1088&lt;=DATE(2027,8,31)),(YEAR(C1088)-2026)*12+MONTH(C1088)-8,""))</f>
        <v/>
      </c>
      <c r="T1088">
        <f>IF(AND(A1088="مصروف",R1088&gt;0,I1088="موافق",S1088&lt;&gt;"",H1088&lt;&gt;""),N(G1088),0)</f>
        <v/>
      </c>
    </row>
    <row r="1089">
      <c r="A1089" s="19" t="n"/>
      <c r="B1089" s="20">
        <f>IF(A1089="","",IF(R1089=0,"⚠ أضف سطر عهدة أولًا","BDR-"&amp;TEXT(R1089,"000")))</f>
        <v/>
      </c>
      <c r="C1089" s="21" t="n"/>
      <c r="D1089" s="20">
        <f>IF(C1089="","",IF(S1089="","خارج السنة المالية",INDEX(القوائم!$D$2:$D$13,S1089)))</f>
        <v/>
      </c>
      <c r="E1089" s="22" t="n"/>
      <c r="F1089" s="23" t="n"/>
      <c r="G1089" s="23" t="n"/>
      <c r="H1089" s="22" t="n"/>
      <c r="I1089" s="19" t="n"/>
      <c r="J1089" s="21" t="n"/>
      <c r="K1089" s="19" t="n"/>
      <c r="L1089" s="19" t="n"/>
      <c r="M1089" s="21" t="n"/>
      <c r="N1089" s="22" t="n"/>
      <c r="O1089" s="24">
        <f>IF(A1089&lt;&gt;"عهدة","",SUMIFS($G$8:$G$5007,$B$8:$B$5007,B1089,$A$8:$A$5007,"مصروف",$I$8:$I$5007,"&lt;&gt;مرفوض"))</f>
        <v/>
      </c>
      <c r="P1089" s="25">
        <f>IF(A1089&lt;&gt;"عهدة","",N(F1089)-O1089)</f>
        <v/>
      </c>
      <c r="Q1089" s="26">
        <f>IF(A1089="","",IF(A1089="عهدة",IF(N(F1089)=0,"⚠ أدخل قيمة العهدة",IF(P1089&lt;0,"⛔ عجز / زيادة مصروفات "&amp;TEXT(-P1089,"#,##0"),IF(COUNTIFS($B$8:$B$5007,B1089,$A$8:$A$5007,"مصروف",$I$8:$I$5007,"&lt;&gt;مرفوض",$K$8:$K$5007,"&lt;&gt;نعم")&gt;0,"⚠ "&amp;COUNTIFS($B$8:$B$5007,B1089,$A$8:$A$5007,"مصروف",$I$8:$I$5007,"&lt;&gt;مرفوض",$K$8:$K$5007,"&lt;&gt;نعم")&amp;" مصروف غير مسوى",IF(L1089="تمت التسوية",IF(P1089=0,"✔ متوازنة وتمت التسوية","✔ تمت التسوية – متبقي "&amp;TEXT(P1089,"#,##0")),IF(P1089&gt;0,"متبقي "&amp;TEXT(P1089,"#,##0"),"✔ متوازنة"))))),IF(R1089=0,"⚠ أضف سطر عهدة أولًا",IF(OR(C1089="",N(G1089)=0),"⚠ أكمل التاريخ والقيمة",IF(S1089="","⚠ التاريخ خارج السنة المالية",IF(H1089="","⚠ اختر بند الموازنة",IF(I1089="مرفوض","✖ مرفوض من المدير",IF(I1089&lt;&gt;"موافق","⏳ بانتظار موافقة المدير",IF(K1089&lt;&gt;"نعم","⚠ غير مسوى مع الحسابات","✔ معتمد ومسوى")))))))))</f>
        <v/>
      </c>
      <c r="R1089">
        <f>N(R1088)+IF(A1089="عهدة",1,0)</f>
        <v/>
      </c>
      <c r="S1089">
        <f>IF(C1089="","",IF(AND(C1089&gt;=DATE(2026,9,1),C1089&lt;=DATE(2027,8,31)),(YEAR(C1089)-2026)*12+MONTH(C1089)-8,""))</f>
        <v/>
      </c>
      <c r="T1089">
        <f>IF(AND(A1089="مصروف",R1089&gt;0,I1089="موافق",S1089&lt;&gt;"",H1089&lt;&gt;""),N(G1089),0)</f>
        <v/>
      </c>
    </row>
    <row r="1090">
      <c r="A1090" s="19" t="n"/>
      <c r="B1090" s="20">
        <f>IF(A1090="","",IF(R1090=0,"⚠ أضف سطر عهدة أولًا","BDR-"&amp;TEXT(R1090,"000")))</f>
        <v/>
      </c>
      <c r="C1090" s="21" t="n"/>
      <c r="D1090" s="20">
        <f>IF(C1090="","",IF(S1090="","خارج السنة المالية",INDEX(القوائم!$D$2:$D$13,S1090)))</f>
        <v/>
      </c>
      <c r="E1090" s="22" t="n"/>
      <c r="F1090" s="23" t="n"/>
      <c r="G1090" s="23" t="n"/>
      <c r="H1090" s="22" t="n"/>
      <c r="I1090" s="19" t="n"/>
      <c r="J1090" s="21" t="n"/>
      <c r="K1090" s="19" t="n"/>
      <c r="L1090" s="19" t="n"/>
      <c r="M1090" s="21" t="n"/>
      <c r="N1090" s="22" t="n"/>
      <c r="O1090" s="24">
        <f>IF(A1090&lt;&gt;"عهدة","",SUMIFS($G$8:$G$5007,$B$8:$B$5007,B1090,$A$8:$A$5007,"مصروف",$I$8:$I$5007,"&lt;&gt;مرفوض"))</f>
        <v/>
      </c>
      <c r="P1090" s="25">
        <f>IF(A1090&lt;&gt;"عهدة","",N(F1090)-O1090)</f>
        <v/>
      </c>
      <c r="Q1090" s="26">
        <f>IF(A1090="","",IF(A1090="عهدة",IF(N(F1090)=0,"⚠ أدخل قيمة العهدة",IF(P1090&lt;0,"⛔ عجز / زيادة مصروفات "&amp;TEXT(-P1090,"#,##0"),IF(COUNTIFS($B$8:$B$5007,B1090,$A$8:$A$5007,"مصروف",$I$8:$I$5007,"&lt;&gt;مرفوض",$K$8:$K$5007,"&lt;&gt;نعم")&gt;0,"⚠ "&amp;COUNTIFS($B$8:$B$5007,B1090,$A$8:$A$5007,"مصروف",$I$8:$I$5007,"&lt;&gt;مرفوض",$K$8:$K$5007,"&lt;&gt;نعم")&amp;" مصروف غير مسوى",IF(L1090="تمت التسوية",IF(P1090=0,"✔ متوازنة وتمت التسوية","✔ تمت التسوية – متبقي "&amp;TEXT(P1090,"#,##0")),IF(P1090&gt;0,"متبقي "&amp;TEXT(P1090,"#,##0"),"✔ متوازنة"))))),IF(R1090=0,"⚠ أضف سطر عهدة أولًا",IF(OR(C1090="",N(G1090)=0),"⚠ أكمل التاريخ والقيمة",IF(S1090="","⚠ التاريخ خارج السنة المالية",IF(H1090="","⚠ اختر بند الموازنة",IF(I1090="مرفوض","✖ مرفوض من المدير",IF(I1090&lt;&gt;"موافق","⏳ بانتظار موافقة المدير",IF(K1090&lt;&gt;"نعم","⚠ غير مسوى مع الحسابات","✔ معتمد ومسوى")))))))))</f>
        <v/>
      </c>
      <c r="R1090">
        <f>N(R1089)+IF(A1090="عهدة",1,0)</f>
        <v/>
      </c>
      <c r="S1090">
        <f>IF(C1090="","",IF(AND(C1090&gt;=DATE(2026,9,1),C1090&lt;=DATE(2027,8,31)),(YEAR(C1090)-2026)*12+MONTH(C1090)-8,""))</f>
        <v/>
      </c>
      <c r="T1090">
        <f>IF(AND(A1090="مصروف",R1090&gt;0,I1090="موافق",S1090&lt;&gt;"",H1090&lt;&gt;""),N(G1090),0)</f>
        <v/>
      </c>
    </row>
    <row r="1091">
      <c r="A1091" s="19" t="n"/>
      <c r="B1091" s="20">
        <f>IF(A1091="","",IF(R1091=0,"⚠ أضف سطر عهدة أولًا","BDR-"&amp;TEXT(R1091,"000")))</f>
        <v/>
      </c>
      <c r="C1091" s="21" t="n"/>
      <c r="D1091" s="20">
        <f>IF(C1091="","",IF(S1091="","خارج السنة المالية",INDEX(القوائم!$D$2:$D$13,S1091)))</f>
        <v/>
      </c>
      <c r="E1091" s="22" t="n"/>
      <c r="F1091" s="23" t="n"/>
      <c r="G1091" s="23" t="n"/>
      <c r="H1091" s="22" t="n"/>
      <c r="I1091" s="19" t="n"/>
      <c r="J1091" s="21" t="n"/>
      <c r="K1091" s="19" t="n"/>
      <c r="L1091" s="19" t="n"/>
      <c r="M1091" s="21" t="n"/>
      <c r="N1091" s="22" t="n"/>
      <c r="O1091" s="24">
        <f>IF(A1091&lt;&gt;"عهدة","",SUMIFS($G$8:$G$5007,$B$8:$B$5007,B1091,$A$8:$A$5007,"مصروف",$I$8:$I$5007,"&lt;&gt;مرفوض"))</f>
        <v/>
      </c>
      <c r="P1091" s="25">
        <f>IF(A1091&lt;&gt;"عهدة","",N(F1091)-O1091)</f>
        <v/>
      </c>
      <c r="Q1091" s="26">
        <f>IF(A1091="","",IF(A1091="عهدة",IF(N(F1091)=0,"⚠ أدخل قيمة العهدة",IF(P1091&lt;0,"⛔ عجز / زيادة مصروفات "&amp;TEXT(-P1091,"#,##0"),IF(COUNTIFS($B$8:$B$5007,B1091,$A$8:$A$5007,"مصروف",$I$8:$I$5007,"&lt;&gt;مرفوض",$K$8:$K$5007,"&lt;&gt;نعم")&gt;0,"⚠ "&amp;COUNTIFS($B$8:$B$5007,B1091,$A$8:$A$5007,"مصروف",$I$8:$I$5007,"&lt;&gt;مرفوض",$K$8:$K$5007,"&lt;&gt;نعم")&amp;" مصروف غير مسوى",IF(L1091="تمت التسوية",IF(P1091=0,"✔ متوازنة وتمت التسوية","✔ تمت التسوية – متبقي "&amp;TEXT(P1091,"#,##0")),IF(P1091&gt;0,"متبقي "&amp;TEXT(P1091,"#,##0"),"✔ متوازنة"))))),IF(R1091=0,"⚠ أضف سطر عهدة أولًا",IF(OR(C1091="",N(G1091)=0),"⚠ أكمل التاريخ والقيمة",IF(S1091="","⚠ التاريخ خارج السنة المالية",IF(H1091="","⚠ اختر بند الموازنة",IF(I1091="مرفوض","✖ مرفوض من المدير",IF(I1091&lt;&gt;"موافق","⏳ بانتظار موافقة المدير",IF(K1091&lt;&gt;"نعم","⚠ غير مسوى مع الحسابات","✔ معتمد ومسوى")))))))))</f>
        <v/>
      </c>
      <c r="R1091">
        <f>N(R1090)+IF(A1091="عهدة",1,0)</f>
        <v/>
      </c>
      <c r="S1091">
        <f>IF(C1091="","",IF(AND(C1091&gt;=DATE(2026,9,1),C1091&lt;=DATE(2027,8,31)),(YEAR(C1091)-2026)*12+MONTH(C1091)-8,""))</f>
        <v/>
      </c>
      <c r="T1091">
        <f>IF(AND(A1091="مصروف",R1091&gt;0,I1091="موافق",S1091&lt;&gt;"",H1091&lt;&gt;""),N(G1091),0)</f>
        <v/>
      </c>
    </row>
    <row r="1092">
      <c r="A1092" s="19" t="n"/>
      <c r="B1092" s="20">
        <f>IF(A1092="","",IF(R1092=0,"⚠ أضف سطر عهدة أولًا","BDR-"&amp;TEXT(R1092,"000")))</f>
        <v/>
      </c>
      <c r="C1092" s="21" t="n"/>
      <c r="D1092" s="20">
        <f>IF(C1092="","",IF(S1092="","خارج السنة المالية",INDEX(القوائم!$D$2:$D$13,S1092)))</f>
        <v/>
      </c>
      <c r="E1092" s="22" t="n"/>
      <c r="F1092" s="23" t="n"/>
      <c r="G1092" s="23" t="n"/>
      <c r="H1092" s="22" t="n"/>
      <c r="I1092" s="19" t="n"/>
      <c r="J1092" s="21" t="n"/>
      <c r="K1092" s="19" t="n"/>
      <c r="L1092" s="19" t="n"/>
      <c r="M1092" s="21" t="n"/>
      <c r="N1092" s="22" t="n"/>
      <c r="O1092" s="24">
        <f>IF(A1092&lt;&gt;"عهدة","",SUMIFS($G$8:$G$5007,$B$8:$B$5007,B1092,$A$8:$A$5007,"مصروف",$I$8:$I$5007,"&lt;&gt;مرفوض"))</f>
        <v/>
      </c>
      <c r="P1092" s="25">
        <f>IF(A1092&lt;&gt;"عهدة","",N(F1092)-O1092)</f>
        <v/>
      </c>
      <c r="Q1092" s="26">
        <f>IF(A1092="","",IF(A1092="عهدة",IF(N(F1092)=0,"⚠ أدخل قيمة العهدة",IF(P1092&lt;0,"⛔ عجز / زيادة مصروفات "&amp;TEXT(-P1092,"#,##0"),IF(COUNTIFS($B$8:$B$5007,B1092,$A$8:$A$5007,"مصروف",$I$8:$I$5007,"&lt;&gt;مرفوض",$K$8:$K$5007,"&lt;&gt;نعم")&gt;0,"⚠ "&amp;COUNTIFS($B$8:$B$5007,B1092,$A$8:$A$5007,"مصروف",$I$8:$I$5007,"&lt;&gt;مرفوض",$K$8:$K$5007,"&lt;&gt;نعم")&amp;" مصروف غير مسوى",IF(L1092="تمت التسوية",IF(P1092=0,"✔ متوازنة وتمت التسوية","✔ تمت التسوية – متبقي "&amp;TEXT(P1092,"#,##0")),IF(P1092&gt;0,"متبقي "&amp;TEXT(P1092,"#,##0"),"✔ متوازنة"))))),IF(R1092=0,"⚠ أضف سطر عهدة أولًا",IF(OR(C1092="",N(G1092)=0),"⚠ أكمل التاريخ والقيمة",IF(S1092="","⚠ التاريخ خارج السنة المالية",IF(H1092="","⚠ اختر بند الموازنة",IF(I1092="مرفوض","✖ مرفوض من المدير",IF(I1092&lt;&gt;"موافق","⏳ بانتظار موافقة المدير",IF(K1092&lt;&gt;"نعم","⚠ غير مسوى مع الحسابات","✔ معتمد ومسوى")))))))))</f>
        <v/>
      </c>
      <c r="R1092">
        <f>N(R1091)+IF(A1092="عهدة",1,0)</f>
        <v/>
      </c>
      <c r="S1092">
        <f>IF(C1092="","",IF(AND(C1092&gt;=DATE(2026,9,1),C1092&lt;=DATE(2027,8,31)),(YEAR(C1092)-2026)*12+MONTH(C1092)-8,""))</f>
        <v/>
      </c>
      <c r="T1092">
        <f>IF(AND(A1092="مصروف",R1092&gt;0,I1092="موافق",S1092&lt;&gt;"",H1092&lt;&gt;""),N(G1092),0)</f>
        <v/>
      </c>
    </row>
    <row r="1093">
      <c r="A1093" s="19" t="n"/>
      <c r="B1093" s="20">
        <f>IF(A1093="","",IF(R1093=0,"⚠ أضف سطر عهدة أولًا","BDR-"&amp;TEXT(R1093,"000")))</f>
        <v/>
      </c>
      <c r="C1093" s="21" t="n"/>
      <c r="D1093" s="20">
        <f>IF(C1093="","",IF(S1093="","خارج السنة المالية",INDEX(القوائم!$D$2:$D$13,S1093)))</f>
        <v/>
      </c>
      <c r="E1093" s="22" t="n"/>
      <c r="F1093" s="23" t="n"/>
      <c r="G1093" s="23" t="n"/>
      <c r="H1093" s="22" t="n"/>
      <c r="I1093" s="19" t="n"/>
      <c r="J1093" s="21" t="n"/>
      <c r="K1093" s="19" t="n"/>
      <c r="L1093" s="19" t="n"/>
      <c r="M1093" s="21" t="n"/>
      <c r="N1093" s="22" t="n"/>
      <c r="O1093" s="24">
        <f>IF(A1093&lt;&gt;"عهدة","",SUMIFS($G$8:$G$5007,$B$8:$B$5007,B1093,$A$8:$A$5007,"مصروف",$I$8:$I$5007,"&lt;&gt;مرفوض"))</f>
        <v/>
      </c>
      <c r="P1093" s="25">
        <f>IF(A1093&lt;&gt;"عهدة","",N(F1093)-O1093)</f>
        <v/>
      </c>
      <c r="Q1093" s="26">
        <f>IF(A1093="","",IF(A1093="عهدة",IF(N(F1093)=0,"⚠ أدخل قيمة العهدة",IF(P1093&lt;0,"⛔ عجز / زيادة مصروفات "&amp;TEXT(-P1093,"#,##0"),IF(COUNTIFS($B$8:$B$5007,B1093,$A$8:$A$5007,"مصروف",$I$8:$I$5007,"&lt;&gt;مرفوض",$K$8:$K$5007,"&lt;&gt;نعم")&gt;0,"⚠ "&amp;COUNTIFS($B$8:$B$5007,B1093,$A$8:$A$5007,"مصروف",$I$8:$I$5007,"&lt;&gt;مرفوض",$K$8:$K$5007,"&lt;&gt;نعم")&amp;" مصروف غير مسوى",IF(L1093="تمت التسوية",IF(P1093=0,"✔ متوازنة وتمت التسوية","✔ تمت التسوية – متبقي "&amp;TEXT(P1093,"#,##0")),IF(P1093&gt;0,"متبقي "&amp;TEXT(P1093,"#,##0"),"✔ متوازنة"))))),IF(R1093=0,"⚠ أضف سطر عهدة أولًا",IF(OR(C1093="",N(G1093)=0),"⚠ أكمل التاريخ والقيمة",IF(S1093="","⚠ التاريخ خارج السنة المالية",IF(H1093="","⚠ اختر بند الموازنة",IF(I1093="مرفوض","✖ مرفوض من المدير",IF(I1093&lt;&gt;"موافق","⏳ بانتظار موافقة المدير",IF(K1093&lt;&gt;"نعم","⚠ غير مسوى مع الحسابات","✔ معتمد ومسوى")))))))))</f>
        <v/>
      </c>
      <c r="R1093">
        <f>N(R1092)+IF(A1093="عهدة",1,0)</f>
        <v/>
      </c>
      <c r="S1093">
        <f>IF(C1093="","",IF(AND(C1093&gt;=DATE(2026,9,1),C1093&lt;=DATE(2027,8,31)),(YEAR(C1093)-2026)*12+MONTH(C1093)-8,""))</f>
        <v/>
      </c>
      <c r="T1093">
        <f>IF(AND(A1093="مصروف",R1093&gt;0,I1093="موافق",S1093&lt;&gt;"",H1093&lt;&gt;""),N(G1093),0)</f>
        <v/>
      </c>
    </row>
    <row r="1094">
      <c r="A1094" s="19" t="n"/>
      <c r="B1094" s="20">
        <f>IF(A1094="","",IF(R1094=0,"⚠ أضف سطر عهدة أولًا","BDR-"&amp;TEXT(R1094,"000")))</f>
        <v/>
      </c>
      <c r="C1094" s="21" t="n"/>
      <c r="D1094" s="20">
        <f>IF(C1094="","",IF(S1094="","خارج السنة المالية",INDEX(القوائم!$D$2:$D$13,S1094)))</f>
        <v/>
      </c>
      <c r="E1094" s="22" t="n"/>
      <c r="F1094" s="23" t="n"/>
      <c r="G1094" s="23" t="n"/>
      <c r="H1094" s="22" t="n"/>
      <c r="I1094" s="19" t="n"/>
      <c r="J1094" s="21" t="n"/>
      <c r="K1094" s="19" t="n"/>
      <c r="L1094" s="19" t="n"/>
      <c r="M1094" s="21" t="n"/>
      <c r="N1094" s="22" t="n"/>
      <c r="O1094" s="24">
        <f>IF(A1094&lt;&gt;"عهدة","",SUMIFS($G$8:$G$5007,$B$8:$B$5007,B1094,$A$8:$A$5007,"مصروف",$I$8:$I$5007,"&lt;&gt;مرفوض"))</f>
        <v/>
      </c>
      <c r="P1094" s="25">
        <f>IF(A1094&lt;&gt;"عهدة","",N(F1094)-O1094)</f>
        <v/>
      </c>
      <c r="Q1094" s="26">
        <f>IF(A1094="","",IF(A1094="عهدة",IF(N(F1094)=0,"⚠ أدخل قيمة العهدة",IF(P1094&lt;0,"⛔ عجز / زيادة مصروفات "&amp;TEXT(-P1094,"#,##0"),IF(COUNTIFS($B$8:$B$5007,B1094,$A$8:$A$5007,"مصروف",$I$8:$I$5007,"&lt;&gt;مرفوض",$K$8:$K$5007,"&lt;&gt;نعم")&gt;0,"⚠ "&amp;COUNTIFS($B$8:$B$5007,B1094,$A$8:$A$5007,"مصروف",$I$8:$I$5007,"&lt;&gt;مرفوض",$K$8:$K$5007,"&lt;&gt;نعم")&amp;" مصروف غير مسوى",IF(L1094="تمت التسوية",IF(P1094=0,"✔ متوازنة وتمت التسوية","✔ تمت التسوية – متبقي "&amp;TEXT(P1094,"#,##0")),IF(P1094&gt;0,"متبقي "&amp;TEXT(P1094,"#,##0"),"✔ متوازنة"))))),IF(R1094=0,"⚠ أضف سطر عهدة أولًا",IF(OR(C1094="",N(G1094)=0),"⚠ أكمل التاريخ والقيمة",IF(S1094="","⚠ التاريخ خارج السنة المالية",IF(H1094="","⚠ اختر بند الموازنة",IF(I1094="مرفوض","✖ مرفوض من المدير",IF(I1094&lt;&gt;"موافق","⏳ بانتظار موافقة المدير",IF(K1094&lt;&gt;"نعم","⚠ غير مسوى مع الحسابات","✔ معتمد ومسوى")))))))))</f>
        <v/>
      </c>
      <c r="R1094">
        <f>N(R1093)+IF(A1094="عهدة",1,0)</f>
        <v/>
      </c>
      <c r="S1094">
        <f>IF(C1094="","",IF(AND(C1094&gt;=DATE(2026,9,1),C1094&lt;=DATE(2027,8,31)),(YEAR(C1094)-2026)*12+MONTH(C1094)-8,""))</f>
        <v/>
      </c>
      <c r="T1094">
        <f>IF(AND(A1094="مصروف",R1094&gt;0,I1094="موافق",S1094&lt;&gt;"",H1094&lt;&gt;""),N(G1094),0)</f>
        <v/>
      </c>
    </row>
    <row r="1095">
      <c r="A1095" s="19" t="n"/>
      <c r="B1095" s="20">
        <f>IF(A1095="","",IF(R1095=0,"⚠ أضف سطر عهدة أولًا","BDR-"&amp;TEXT(R1095,"000")))</f>
        <v/>
      </c>
      <c r="C1095" s="21" t="n"/>
      <c r="D1095" s="20">
        <f>IF(C1095="","",IF(S1095="","خارج السنة المالية",INDEX(القوائم!$D$2:$D$13,S1095)))</f>
        <v/>
      </c>
      <c r="E1095" s="22" t="n"/>
      <c r="F1095" s="23" t="n"/>
      <c r="G1095" s="23" t="n"/>
      <c r="H1095" s="22" t="n"/>
      <c r="I1095" s="19" t="n"/>
      <c r="J1095" s="21" t="n"/>
      <c r="K1095" s="19" t="n"/>
      <c r="L1095" s="19" t="n"/>
      <c r="M1095" s="21" t="n"/>
      <c r="N1095" s="22" t="n"/>
      <c r="O1095" s="24">
        <f>IF(A1095&lt;&gt;"عهدة","",SUMIFS($G$8:$G$5007,$B$8:$B$5007,B1095,$A$8:$A$5007,"مصروف",$I$8:$I$5007,"&lt;&gt;مرفوض"))</f>
        <v/>
      </c>
      <c r="P1095" s="25">
        <f>IF(A1095&lt;&gt;"عهدة","",N(F1095)-O1095)</f>
        <v/>
      </c>
      <c r="Q1095" s="26">
        <f>IF(A1095="","",IF(A1095="عهدة",IF(N(F1095)=0,"⚠ أدخل قيمة العهدة",IF(P1095&lt;0,"⛔ عجز / زيادة مصروفات "&amp;TEXT(-P1095,"#,##0"),IF(COUNTIFS($B$8:$B$5007,B1095,$A$8:$A$5007,"مصروف",$I$8:$I$5007,"&lt;&gt;مرفوض",$K$8:$K$5007,"&lt;&gt;نعم")&gt;0,"⚠ "&amp;COUNTIFS($B$8:$B$5007,B1095,$A$8:$A$5007,"مصروف",$I$8:$I$5007,"&lt;&gt;مرفوض",$K$8:$K$5007,"&lt;&gt;نعم")&amp;" مصروف غير مسوى",IF(L1095="تمت التسوية",IF(P1095=0,"✔ متوازنة وتمت التسوية","✔ تمت التسوية – متبقي "&amp;TEXT(P1095,"#,##0")),IF(P1095&gt;0,"متبقي "&amp;TEXT(P1095,"#,##0"),"✔ متوازنة"))))),IF(R1095=0,"⚠ أضف سطر عهدة أولًا",IF(OR(C1095="",N(G1095)=0),"⚠ أكمل التاريخ والقيمة",IF(S1095="","⚠ التاريخ خارج السنة المالية",IF(H1095="","⚠ اختر بند الموازنة",IF(I1095="مرفوض","✖ مرفوض من المدير",IF(I1095&lt;&gt;"موافق","⏳ بانتظار موافقة المدير",IF(K1095&lt;&gt;"نعم","⚠ غير مسوى مع الحسابات","✔ معتمد ومسوى")))))))))</f>
        <v/>
      </c>
      <c r="R1095">
        <f>N(R1094)+IF(A1095="عهدة",1,0)</f>
        <v/>
      </c>
      <c r="S1095">
        <f>IF(C1095="","",IF(AND(C1095&gt;=DATE(2026,9,1),C1095&lt;=DATE(2027,8,31)),(YEAR(C1095)-2026)*12+MONTH(C1095)-8,""))</f>
        <v/>
      </c>
      <c r="T1095">
        <f>IF(AND(A1095="مصروف",R1095&gt;0,I1095="موافق",S1095&lt;&gt;"",H1095&lt;&gt;""),N(G1095),0)</f>
        <v/>
      </c>
    </row>
    <row r="1096">
      <c r="A1096" s="19" t="n"/>
      <c r="B1096" s="20">
        <f>IF(A1096="","",IF(R1096=0,"⚠ أضف سطر عهدة أولًا","BDR-"&amp;TEXT(R1096,"000")))</f>
        <v/>
      </c>
      <c r="C1096" s="21" t="n"/>
      <c r="D1096" s="20">
        <f>IF(C1096="","",IF(S1096="","خارج السنة المالية",INDEX(القوائم!$D$2:$D$13,S1096)))</f>
        <v/>
      </c>
      <c r="E1096" s="22" t="n"/>
      <c r="F1096" s="23" t="n"/>
      <c r="G1096" s="23" t="n"/>
      <c r="H1096" s="22" t="n"/>
      <c r="I1096" s="19" t="n"/>
      <c r="J1096" s="21" t="n"/>
      <c r="K1096" s="19" t="n"/>
      <c r="L1096" s="19" t="n"/>
      <c r="M1096" s="21" t="n"/>
      <c r="N1096" s="22" t="n"/>
      <c r="O1096" s="24">
        <f>IF(A1096&lt;&gt;"عهدة","",SUMIFS($G$8:$G$5007,$B$8:$B$5007,B1096,$A$8:$A$5007,"مصروف",$I$8:$I$5007,"&lt;&gt;مرفوض"))</f>
        <v/>
      </c>
      <c r="P1096" s="25">
        <f>IF(A1096&lt;&gt;"عهدة","",N(F1096)-O1096)</f>
        <v/>
      </c>
      <c r="Q1096" s="26">
        <f>IF(A1096="","",IF(A1096="عهدة",IF(N(F1096)=0,"⚠ أدخل قيمة العهدة",IF(P1096&lt;0,"⛔ عجز / زيادة مصروفات "&amp;TEXT(-P1096,"#,##0"),IF(COUNTIFS($B$8:$B$5007,B1096,$A$8:$A$5007,"مصروف",$I$8:$I$5007,"&lt;&gt;مرفوض",$K$8:$K$5007,"&lt;&gt;نعم")&gt;0,"⚠ "&amp;COUNTIFS($B$8:$B$5007,B1096,$A$8:$A$5007,"مصروف",$I$8:$I$5007,"&lt;&gt;مرفوض",$K$8:$K$5007,"&lt;&gt;نعم")&amp;" مصروف غير مسوى",IF(L1096="تمت التسوية",IF(P1096=0,"✔ متوازنة وتمت التسوية","✔ تمت التسوية – متبقي "&amp;TEXT(P1096,"#,##0")),IF(P1096&gt;0,"متبقي "&amp;TEXT(P1096,"#,##0"),"✔ متوازنة"))))),IF(R1096=0,"⚠ أضف سطر عهدة أولًا",IF(OR(C1096="",N(G1096)=0),"⚠ أكمل التاريخ والقيمة",IF(S1096="","⚠ التاريخ خارج السنة المالية",IF(H1096="","⚠ اختر بند الموازنة",IF(I1096="مرفوض","✖ مرفوض من المدير",IF(I1096&lt;&gt;"موافق","⏳ بانتظار موافقة المدير",IF(K1096&lt;&gt;"نعم","⚠ غير مسوى مع الحسابات","✔ معتمد ومسوى")))))))))</f>
        <v/>
      </c>
      <c r="R1096">
        <f>N(R1095)+IF(A1096="عهدة",1,0)</f>
        <v/>
      </c>
      <c r="S1096">
        <f>IF(C1096="","",IF(AND(C1096&gt;=DATE(2026,9,1),C1096&lt;=DATE(2027,8,31)),(YEAR(C1096)-2026)*12+MONTH(C1096)-8,""))</f>
        <v/>
      </c>
      <c r="T1096">
        <f>IF(AND(A1096="مصروف",R1096&gt;0,I1096="موافق",S1096&lt;&gt;"",H1096&lt;&gt;""),N(G1096),0)</f>
        <v/>
      </c>
    </row>
    <row r="1097">
      <c r="A1097" s="19" t="n"/>
      <c r="B1097" s="20">
        <f>IF(A1097="","",IF(R1097=0,"⚠ أضف سطر عهدة أولًا","BDR-"&amp;TEXT(R1097,"000")))</f>
        <v/>
      </c>
      <c r="C1097" s="21" t="n"/>
      <c r="D1097" s="20">
        <f>IF(C1097="","",IF(S1097="","خارج السنة المالية",INDEX(القوائم!$D$2:$D$13,S1097)))</f>
        <v/>
      </c>
      <c r="E1097" s="22" t="n"/>
      <c r="F1097" s="23" t="n"/>
      <c r="G1097" s="23" t="n"/>
      <c r="H1097" s="22" t="n"/>
      <c r="I1097" s="19" t="n"/>
      <c r="J1097" s="21" t="n"/>
      <c r="K1097" s="19" t="n"/>
      <c r="L1097" s="19" t="n"/>
      <c r="M1097" s="21" t="n"/>
      <c r="N1097" s="22" t="n"/>
      <c r="O1097" s="24">
        <f>IF(A1097&lt;&gt;"عهدة","",SUMIFS($G$8:$G$5007,$B$8:$B$5007,B1097,$A$8:$A$5007,"مصروف",$I$8:$I$5007,"&lt;&gt;مرفوض"))</f>
        <v/>
      </c>
      <c r="P1097" s="25">
        <f>IF(A1097&lt;&gt;"عهدة","",N(F1097)-O1097)</f>
        <v/>
      </c>
      <c r="Q1097" s="26">
        <f>IF(A1097="","",IF(A1097="عهدة",IF(N(F1097)=0,"⚠ أدخل قيمة العهدة",IF(P1097&lt;0,"⛔ عجز / زيادة مصروفات "&amp;TEXT(-P1097,"#,##0"),IF(COUNTIFS($B$8:$B$5007,B1097,$A$8:$A$5007,"مصروف",$I$8:$I$5007,"&lt;&gt;مرفوض",$K$8:$K$5007,"&lt;&gt;نعم")&gt;0,"⚠ "&amp;COUNTIFS($B$8:$B$5007,B1097,$A$8:$A$5007,"مصروف",$I$8:$I$5007,"&lt;&gt;مرفوض",$K$8:$K$5007,"&lt;&gt;نعم")&amp;" مصروف غير مسوى",IF(L1097="تمت التسوية",IF(P1097=0,"✔ متوازنة وتمت التسوية","✔ تمت التسوية – متبقي "&amp;TEXT(P1097,"#,##0")),IF(P1097&gt;0,"متبقي "&amp;TEXT(P1097,"#,##0"),"✔ متوازنة"))))),IF(R1097=0,"⚠ أضف سطر عهدة أولًا",IF(OR(C1097="",N(G1097)=0),"⚠ أكمل التاريخ والقيمة",IF(S1097="","⚠ التاريخ خارج السنة المالية",IF(H1097="","⚠ اختر بند الموازنة",IF(I1097="مرفوض","✖ مرفوض من المدير",IF(I1097&lt;&gt;"موافق","⏳ بانتظار موافقة المدير",IF(K1097&lt;&gt;"نعم","⚠ غير مسوى مع الحسابات","✔ معتمد ومسوى")))))))))</f>
        <v/>
      </c>
      <c r="R1097">
        <f>N(R1096)+IF(A1097="عهدة",1,0)</f>
        <v/>
      </c>
      <c r="S1097">
        <f>IF(C1097="","",IF(AND(C1097&gt;=DATE(2026,9,1),C1097&lt;=DATE(2027,8,31)),(YEAR(C1097)-2026)*12+MONTH(C1097)-8,""))</f>
        <v/>
      </c>
      <c r="T1097">
        <f>IF(AND(A1097="مصروف",R1097&gt;0,I1097="موافق",S1097&lt;&gt;"",H1097&lt;&gt;""),N(G1097),0)</f>
        <v/>
      </c>
    </row>
    <row r="1098">
      <c r="A1098" s="19" t="n"/>
      <c r="B1098" s="20">
        <f>IF(A1098="","",IF(R1098=0,"⚠ أضف سطر عهدة أولًا","BDR-"&amp;TEXT(R1098,"000")))</f>
        <v/>
      </c>
      <c r="C1098" s="21" t="n"/>
      <c r="D1098" s="20">
        <f>IF(C1098="","",IF(S1098="","خارج السنة المالية",INDEX(القوائم!$D$2:$D$13,S1098)))</f>
        <v/>
      </c>
      <c r="E1098" s="22" t="n"/>
      <c r="F1098" s="23" t="n"/>
      <c r="G1098" s="23" t="n"/>
      <c r="H1098" s="22" t="n"/>
      <c r="I1098" s="19" t="n"/>
      <c r="J1098" s="21" t="n"/>
      <c r="K1098" s="19" t="n"/>
      <c r="L1098" s="19" t="n"/>
      <c r="M1098" s="21" t="n"/>
      <c r="N1098" s="22" t="n"/>
      <c r="O1098" s="24">
        <f>IF(A1098&lt;&gt;"عهدة","",SUMIFS($G$8:$G$5007,$B$8:$B$5007,B1098,$A$8:$A$5007,"مصروف",$I$8:$I$5007,"&lt;&gt;مرفوض"))</f>
        <v/>
      </c>
      <c r="P1098" s="25">
        <f>IF(A1098&lt;&gt;"عهدة","",N(F1098)-O1098)</f>
        <v/>
      </c>
      <c r="Q1098" s="26">
        <f>IF(A1098="","",IF(A1098="عهدة",IF(N(F1098)=0,"⚠ أدخل قيمة العهدة",IF(P1098&lt;0,"⛔ عجز / زيادة مصروفات "&amp;TEXT(-P1098,"#,##0"),IF(COUNTIFS($B$8:$B$5007,B1098,$A$8:$A$5007,"مصروف",$I$8:$I$5007,"&lt;&gt;مرفوض",$K$8:$K$5007,"&lt;&gt;نعم")&gt;0,"⚠ "&amp;COUNTIFS($B$8:$B$5007,B1098,$A$8:$A$5007,"مصروف",$I$8:$I$5007,"&lt;&gt;مرفوض",$K$8:$K$5007,"&lt;&gt;نعم")&amp;" مصروف غير مسوى",IF(L1098="تمت التسوية",IF(P1098=0,"✔ متوازنة وتمت التسوية","✔ تمت التسوية – متبقي "&amp;TEXT(P1098,"#,##0")),IF(P1098&gt;0,"متبقي "&amp;TEXT(P1098,"#,##0"),"✔ متوازنة"))))),IF(R1098=0,"⚠ أضف سطر عهدة أولًا",IF(OR(C1098="",N(G1098)=0),"⚠ أكمل التاريخ والقيمة",IF(S1098="","⚠ التاريخ خارج السنة المالية",IF(H1098="","⚠ اختر بند الموازنة",IF(I1098="مرفوض","✖ مرفوض من المدير",IF(I1098&lt;&gt;"موافق","⏳ بانتظار موافقة المدير",IF(K1098&lt;&gt;"نعم","⚠ غير مسوى مع الحسابات","✔ معتمد ومسوى")))))))))</f>
        <v/>
      </c>
      <c r="R1098">
        <f>N(R1097)+IF(A1098="عهدة",1,0)</f>
        <v/>
      </c>
      <c r="S1098">
        <f>IF(C1098="","",IF(AND(C1098&gt;=DATE(2026,9,1),C1098&lt;=DATE(2027,8,31)),(YEAR(C1098)-2026)*12+MONTH(C1098)-8,""))</f>
        <v/>
      </c>
      <c r="T1098">
        <f>IF(AND(A1098="مصروف",R1098&gt;0,I1098="موافق",S1098&lt;&gt;"",H1098&lt;&gt;""),N(G1098),0)</f>
        <v/>
      </c>
    </row>
    <row r="1099">
      <c r="A1099" s="19" t="n"/>
      <c r="B1099" s="20">
        <f>IF(A1099="","",IF(R1099=0,"⚠ أضف سطر عهدة أولًا","BDR-"&amp;TEXT(R1099,"000")))</f>
        <v/>
      </c>
      <c r="C1099" s="21" t="n"/>
      <c r="D1099" s="20">
        <f>IF(C1099="","",IF(S1099="","خارج السنة المالية",INDEX(القوائم!$D$2:$D$13,S1099)))</f>
        <v/>
      </c>
      <c r="E1099" s="22" t="n"/>
      <c r="F1099" s="23" t="n"/>
      <c r="G1099" s="23" t="n"/>
      <c r="H1099" s="22" t="n"/>
      <c r="I1099" s="19" t="n"/>
      <c r="J1099" s="21" t="n"/>
      <c r="K1099" s="19" t="n"/>
      <c r="L1099" s="19" t="n"/>
      <c r="M1099" s="21" t="n"/>
      <c r="N1099" s="22" t="n"/>
      <c r="O1099" s="24">
        <f>IF(A1099&lt;&gt;"عهدة","",SUMIFS($G$8:$G$5007,$B$8:$B$5007,B1099,$A$8:$A$5007,"مصروف",$I$8:$I$5007,"&lt;&gt;مرفوض"))</f>
        <v/>
      </c>
      <c r="P1099" s="25">
        <f>IF(A1099&lt;&gt;"عهدة","",N(F1099)-O1099)</f>
        <v/>
      </c>
      <c r="Q1099" s="26">
        <f>IF(A1099="","",IF(A1099="عهدة",IF(N(F1099)=0,"⚠ أدخل قيمة العهدة",IF(P1099&lt;0,"⛔ عجز / زيادة مصروفات "&amp;TEXT(-P1099,"#,##0"),IF(COUNTIFS($B$8:$B$5007,B1099,$A$8:$A$5007,"مصروف",$I$8:$I$5007,"&lt;&gt;مرفوض",$K$8:$K$5007,"&lt;&gt;نعم")&gt;0,"⚠ "&amp;COUNTIFS($B$8:$B$5007,B1099,$A$8:$A$5007,"مصروف",$I$8:$I$5007,"&lt;&gt;مرفوض",$K$8:$K$5007,"&lt;&gt;نعم")&amp;" مصروف غير مسوى",IF(L1099="تمت التسوية",IF(P1099=0,"✔ متوازنة وتمت التسوية","✔ تمت التسوية – متبقي "&amp;TEXT(P1099,"#,##0")),IF(P1099&gt;0,"متبقي "&amp;TEXT(P1099,"#,##0"),"✔ متوازنة"))))),IF(R1099=0,"⚠ أضف سطر عهدة أولًا",IF(OR(C1099="",N(G1099)=0),"⚠ أكمل التاريخ والقيمة",IF(S1099="","⚠ التاريخ خارج السنة المالية",IF(H1099="","⚠ اختر بند الموازنة",IF(I1099="مرفوض","✖ مرفوض من المدير",IF(I1099&lt;&gt;"موافق","⏳ بانتظار موافقة المدير",IF(K1099&lt;&gt;"نعم","⚠ غير مسوى مع الحسابات","✔ معتمد ومسوى")))))))))</f>
        <v/>
      </c>
      <c r="R1099">
        <f>N(R1098)+IF(A1099="عهدة",1,0)</f>
        <v/>
      </c>
      <c r="S1099">
        <f>IF(C1099="","",IF(AND(C1099&gt;=DATE(2026,9,1),C1099&lt;=DATE(2027,8,31)),(YEAR(C1099)-2026)*12+MONTH(C1099)-8,""))</f>
        <v/>
      </c>
      <c r="T1099">
        <f>IF(AND(A1099="مصروف",R1099&gt;0,I1099="موافق",S1099&lt;&gt;"",H1099&lt;&gt;""),N(G1099),0)</f>
        <v/>
      </c>
    </row>
    <row r="1100">
      <c r="A1100" s="19" t="n"/>
      <c r="B1100" s="20">
        <f>IF(A1100="","",IF(R1100=0,"⚠ أضف سطر عهدة أولًا","BDR-"&amp;TEXT(R1100,"000")))</f>
        <v/>
      </c>
      <c r="C1100" s="21" t="n"/>
      <c r="D1100" s="20">
        <f>IF(C1100="","",IF(S1100="","خارج السنة المالية",INDEX(القوائم!$D$2:$D$13,S1100)))</f>
        <v/>
      </c>
      <c r="E1100" s="22" t="n"/>
      <c r="F1100" s="23" t="n"/>
      <c r="G1100" s="23" t="n"/>
      <c r="H1100" s="22" t="n"/>
      <c r="I1100" s="19" t="n"/>
      <c r="J1100" s="21" t="n"/>
      <c r="K1100" s="19" t="n"/>
      <c r="L1100" s="19" t="n"/>
      <c r="M1100" s="21" t="n"/>
      <c r="N1100" s="22" t="n"/>
      <c r="O1100" s="24">
        <f>IF(A1100&lt;&gt;"عهدة","",SUMIFS($G$8:$G$5007,$B$8:$B$5007,B1100,$A$8:$A$5007,"مصروف",$I$8:$I$5007,"&lt;&gt;مرفوض"))</f>
        <v/>
      </c>
      <c r="P1100" s="25">
        <f>IF(A1100&lt;&gt;"عهدة","",N(F1100)-O1100)</f>
        <v/>
      </c>
      <c r="Q1100" s="26">
        <f>IF(A1100="","",IF(A1100="عهدة",IF(N(F1100)=0,"⚠ أدخل قيمة العهدة",IF(P1100&lt;0,"⛔ عجز / زيادة مصروفات "&amp;TEXT(-P1100,"#,##0"),IF(COUNTIFS($B$8:$B$5007,B1100,$A$8:$A$5007,"مصروف",$I$8:$I$5007,"&lt;&gt;مرفوض",$K$8:$K$5007,"&lt;&gt;نعم")&gt;0,"⚠ "&amp;COUNTIFS($B$8:$B$5007,B1100,$A$8:$A$5007,"مصروف",$I$8:$I$5007,"&lt;&gt;مرفوض",$K$8:$K$5007,"&lt;&gt;نعم")&amp;" مصروف غير مسوى",IF(L1100="تمت التسوية",IF(P1100=0,"✔ متوازنة وتمت التسوية","✔ تمت التسوية – متبقي "&amp;TEXT(P1100,"#,##0")),IF(P1100&gt;0,"متبقي "&amp;TEXT(P1100,"#,##0"),"✔ متوازنة"))))),IF(R1100=0,"⚠ أضف سطر عهدة أولًا",IF(OR(C1100="",N(G1100)=0),"⚠ أكمل التاريخ والقيمة",IF(S1100="","⚠ التاريخ خارج السنة المالية",IF(H1100="","⚠ اختر بند الموازنة",IF(I1100="مرفوض","✖ مرفوض من المدير",IF(I1100&lt;&gt;"موافق","⏳ بانتظار موافقة المدير",IF(K1100&lt;&gt;"نعم","⚠ غير مسوى مع الحسابات","✔ معتمد ومسوى")))))))))</f>
        <v/>
      </c>
      <c r="R1100">
        <f>N(R1099)+IF(A1100="عهدة",1,0)</f>
        <v/>
      </c>
      <c r="S1100">
        <f>IF(C1100="","",IF(AND(C1100&gt;=DATE(2026,9,1),C1100&lt;=DATE(2027,8,31)),(YEAR(C1100)-2026)*12+MONTH(C1100)-8,""))</f>
        <v/>
      </c>
      <c r="T1100">
        <f>IF(AND(A1100="مصروف",R1100&gt;0,I1100="موافق",S1100&lt;&gt;"",H1100&lt;&gt;""),N(G1100),0)</f>
        <v/>
      </c>
    </row>
    <row r="1101">
      <c r="A1101" s="19" t="n"/>
      <c r="B1101" s="20">
        <f>IF(A1101="","",IF(R1101=0,"⚠ أضف سطر عهدة أولًا","BDR-"&amp;TEXT(R1101,"000")))</f>
        <v/>
      </c>
      <c r="C1101" s="21" t="n"/>
      <c r="D1101" s="20">
        <f>IF(C1101="","",IF(S1101="","خارج السنة المالية",INDEX(القوائم!$D$2:$D$13,S1101)))</f>
        <v/>
      </c>
      <c r="E1101" s="22" t="n"/>
      <c r="F1101" s="23" t="n"/>
      <c r="G1101" s="23" t="n"/>
      <c r="H1101" s="22" t="n"/>
      <c r="I1101" s="19" t="n"/>
      <c r="J1101" s="21" t="n"/>
      <c r="K1101" s="19" t="n"/>
      <c r="L1101" s="19" t="n"/>
      <c r="M1101" s="21" t="n"/>
      <c r="N1101" s="22" t="n"/>
      <c r="O1101" s="24">
        <f>IF(A1101&lt;&gt;"عهدة","",SUMIFS($G$8:$G$5007,$B$8:$B$5007,B1101,$A$8:$A$5007,"مصروف",$I$8:$I$5007,"&lt;&gt;مرفوض"))</f>
        <v/>
      </c>
      <c r="P1101" s="25">
        <f>IF(A1101&lt;&gt;"عهدة","",N(F1101)-O1101)</f>
        <v/>
      </c>
      <c r="Q1101" s="26">
        <f>IF(A1101="","",IF(A1101="عهدة",IF(N(F1101)=0,"⚠ أدخل قيمة العهدة",IF(P1101&lt;0,"⛔ عجز / زيادة مصروفات "&amp;TEXT(-P1101,"#,##0"),IF(COUNTIFS($B$8:$B$5007,B1101,$A$8:$A$5007,"مصروف",$I$8:$I$5007,"&lt;&gt;مرفوض",$K$8:$K$5007,"&lt;&gt;نعم")&gt;0,"⚠ "&amp;COUNTIFS($B$8:$B$5007,B1101,$A$8:$A$5007,"مصروف",$I$8:$I$5007,"&lt;&gt;مرفوض",$K$8:$K$5007,"&lt;&gt;نعم")&amp;" مصروف غير مسوى",IF(L1101="تمت التسوية",IF(P1101=0,"✔ متوازنة وتمت التسوية","✔ تمت التسوية – متبقي "&amp;TEXT(P1101,"#,##0")),IF(P1101&gt;0,"متبقي "&amp;TEXT(P1101,"#,##0"),"✔ متوازنة"))))),IF(R1101=0,"⚠ أضف سطر عهدة أولًا",IF(OR(C1101="",N(G1101)=0),"⚠ أكمل التاريخ والقيمة",IF(S1101="","⚠ التاريخ خارج السنة المالية",IF(H1101="","⚠ اختر بند الموازنة",IF(I1101="مرفوض","✖ مرفوض من المدير",IF(I1101&lt;&gt;"موافق","⏳ بانتظار موافقة المدير",IF(K1101&lt;&gt;"نعم","⚠ غير مسوى مع الحسابات","✔ معتمد ومسوى")))))))))</f>
        <v/>
      </c>
      <c r="R1101">
        <f>N(R1100)+IF(A1101="عهدة",1,0)</f>
        <v/>
      </c>
      <c r="S1101">
        <f>IF(C1101="","",IF(AND(C1101&gt;=DATE(2026,9,1),C1101&lt;=DATE(2027,8,31)),(YEAR(C1101)-2026)*12+MONTH(C1101)-8,""))</f>
        <v/>
      </c>
      <c r="T1101">
        <f>IF(AND(A1101="مصروف",R1101&gt;0,I1101="موافق",S1101&lt;&gt;"",H1101&lt;&gt;""),N(G1101),0)</f>
        <v/>
      </c>
    </row>
    <row r="1102">
      <c r="A1102" s="19" t="n"/>
      <c r="B1102" s="20">
        <f>IF(A1102="","",IF(R1102=0,"⚠ أضف سطر عهدة أولًا","BDR-"&amp;TEXT(R1102,"000")))</f>
        <v/>
      </c>
      <c r="C1102" s="21" t="n"/>
      <c r="D1102" s="20">
        <f>IF(C1102="","",IF(S1102="","خارج السنة المالية",INDEX(القوائم!$D$2:$D$13,S1102)))</f>
        <v/>
      </c>
      <c r="E1102" s="22" t="n"/>
      <c r="F1102" s="23" t="n"/>
      <c r="G1102" s="23" t="n"/>
      <c r="H1102" s="22" t="n"/>
      <c r="I1102" s="19" t="n"/>
      <c r="J1102" s="21" t="n"/>
      <c r="K1102" s="19" t="n"/>
      <c r="L1102" s="19" t="n"/>
      <c r="M1102" s="21" t="n"/>
      <c r="N1102" s="22" t="n"/>
      <c r="O1102" s="24">
        <f>IF(A1102&lt;&gt;"عهدة","",SUMIFS($G$8:$G$5007,$B$8:$B$5007,B1102,$A$8:$A$5007,"مصروف",$I$8:$I$5007,"&lt;&gt;مرفوض"))</f>
        <v/>
      </c>
      <c r="P1102" s="25">
        <f>IF(A1102&lt;&gt;"عهدة","",N(F1102)-O1102)</f>
        <v/>
      </c>
      <c r="Q1102" s="26">
        <f>IF(A1102="","",IF(A1102="عهدة",IF(N(F1102)=0,"⚠ أدخل قيمة العهدة",IF(P1102&lt;0,"⛔ عجز / زيادة مصروفات "&amp;TEXT(-P1102,"#,##0"),IF(COUNTIFS($B$8:$B$5007,B1102,$A$8:$A$5007,"مصروف",$I$8:$I$5007,"&lt;&gt;مرفوض",$K$8:$K$5007,"&lt;&gt;نعم")&gt;0,"⚠ "&amp;COUNTIFS($B$8:$B$5007,B1102,$A$8:$A$5007,"مصروف",$I$8:$I$5007,"&lt;&gt;مرفوض",$K$8:$K$5007,"&lt;&gt;نعم")&amp;" مصروف غير مسوى",IF(L1102="تمت التسوية",IF(P1102=0,"✔ متوازنة وتمت التسوية","✔ تمت التسوية – متبقي "&amp;TEXT(P1102,"#,##0")),IF(P1102&gt;0,"متبقي "&amp;TEXT(P1102,"#,##0"),"✔ متوازنة"))))),IF(R1102=0,"⚠ أضف سطر عهدة أولًا",IF(OR(C1102="",N(G1102)=0),"⚠ أكمل التاريخ والقيمة",IF(S1102="","⚠ التاريخ خارج السنة المالية",IF(H1102="","⚠ اختر بند الموازنة",IF(I1102="مرفوض","✖ مرفوض من المدير",IF(I1102&lt;&gt;"موافق","⏳ بانتظار موافقة المدير",IF(K1102&lt;&gt;"نعم","⚠ غير مسوى مع الحسابات","✔ معتمد ومسوى")))))))))</f>
        <v/>
      </c>
      <c r="R1102">
        <f>N(R1101)+IF(A1102="عهدة",1,0)</f>
        <v/>
      </c>
      <c r="S1102">
        <f>IF(C1102="","",IF(AND(C1102&gt;=DATE(2026,9,1),C1102&lt;=DATE(2027,8,31)),(YEAR(C1102)-2026)*12+MONTH(C1102)-8,""))</f>
        <v/>
      </c>
      <c r="T1102">
        <f>IF(AND(A1102="مصروف",R1102&gt;0,I1102="موافق",S1102&lt;&gt;"",H1102&lt;&gt;""),N(G1102),0)</f>
        <v/>
      </c>
    </row>
    <row r="1103">
      <c r="A1103" s="19" t="n"/>
      <c r="B1103" s="20">
        <f>IF(A1103="","",IF(R1103=0,"⚠ أضف سطر عهدة أولًا","BDR-"&amp;TEXT(R1103,"000")))</f>
        <v/>
      </c>
      <c r="C1103" s="21" t="n"/>
      <c r="D1103" s="20">
        <f>IF(C1103="","",IF(S1103="","خارج السنة المالية",INDEX(القوائم!$D$2:$D$13,S1103)))</f>
        <v/>
      </c>
      <c r="E1103" s="22" t="n"/>
      <c r="F1103" s="23" t="n"/>
      <c r="G1103" s="23" t="n"/>
      <c r="H1103" s="22" t="n"/>
      <c r="I1103" s="19" t="n"/>
      <c r="J1103" s="21" t="n"/>
      <c r="K1103" s="19" t="n"/>
      <c r="L1103" s="19" t="n"/>
      <c r="M1103" s="21" t="n"/>
      <c r="N1103" s="22" t="n"/>
      <c r="O1103" s="24">
        <f>IF(A1103&lt;&gt;"عهدة","",SUMIFS($G$8:$G$5007,$B$8:$B$5007,B1103,$A$8:$A$5007,"مصروف",$I$8:$I$5007,"&lt;&gt;مرفوض"))</f>
        <v/>
      </c>
      <c r="P1103" s="25">
        <f>IF(A1103&lt;&gt;"عهدة","",N(F1103)-O1103)</f>
        <v/>
      </c>
      <c r="Q1103" s="26">
        <f>IF(A1103="","",IF(A1103="عهدة",IF(N(F1103)=0,"⚠ أدخل قيمة العهدة",IF(P1103&lt;0,"⛔ عجز / زيادة مصروفات "&amp;TEXT(-P1103,"#,##0"),IF(COUNTIFS($B$8:$B$5007,B1103,$A$8:$A$5007,"مصروف",$I$8:$I$5007,"&lt;&gt;مرفوض",$K$8:$K$5007,"&lt;&gt;نعم")&gt;0,"⚠ "&amp;COUNTIFS($B$8:$B$5007,B1103,$A$8:$A$5007,"مصروف",$I$8:$I$5007,"&lt;&gt;مرفوض",$K$8:$K$5007,"&lt;&gt;نعم")&amp;" مصروف غير مسوى",IF(L1103="تمت التسوية",IF(P1103=0,"✔ متوازنة وتمت التسوية","✔ تمت التسوية – متبقي "&amp;TEXT(P1103,"#,##0")),IF(P1103&gt;0,"متبقي "&amp;TEXT(P1103,"#,##0"),"✔ متوازنة"))))),IF(R1103=0,"⚠ أضف سطر عهدة أولًا",IF(OR(C1103="",N(G1103)=0),"⚠ أكمل التاريخ والقيمة",IF(S1103="","⚠ التاريخ خارج السنة المالية",IF(H1103="","⚠ اختر بند الموازنة",IF(I1103="مرفوض","✖ مرفوض من المدير",IF(I1103&lt;&gt;"موافق","⏳ بانتظار موافقة المدير",IF(K1103&lt;&gt;"نعم","⚠ غير مسوى مع الحسابات","✔ معتمد ومسوى")))))))))</f>
        <v/>
      </c>
      <c r="R1103">
        <f>N(R1102)+IF(A1103="عهدة",1,0)</f>
        <v/>
      </c>
      <c r="S1103">
        <f>IF(C1103="","",IF(AND(C1103&gt;=DATE(2026,9,1),C1103&lt;=DATE(2027,8,31)),(YEAR(C1103)-2026)*12+MONTH(C1103)-8,""))</f>
        <v/>
      </c>
      <c r="T1103">
        <f>IF(AND(A1103="مصروف",R1103&gt;0,I1103="موافق",S1103&lt;&gt;"",H1103&lt;&gt;""),N(G1103),0)</f>
        <v/>
      </c>
    </row>
    <row r="1104">
      <c r="A1104" s="19" t="n"/>
      <c r="B1104" s="20">
        <f>IF(A1104="","",IF(R1104=0,"⚠ أضف سطر عهدة أولًا","BDR-"&amp;TEXT(R1104,"000")))</f>
        <v/>
      </c>
      <c r="C1104" s="21" t="n"/>
      <c r="D1104" s="20">
        <f>IF(C1104="","",IF(S1104="","خارج السنة المالية",INDEX(القوائم!$D$2:$D$13,S1104)))</f>
        <v/>
      </c>
      <c r="E1104" s="22" t="n"/>
      <c r="F1104" s="23" t="n"/>
      <c r="G1104" s="23" t="n"/>
      <c r="H1104" s="22" t="n"/>
      <c r="I1104" s="19" t="n"/>
      <c r="J1104" s="21" t="n"/>
      <c r="K1104" s="19" t="n"/>
      <c r="L1104" s="19" t="n"/>
      <c r="M1104" s="21" t="n"/>
      <c r="N1104" s="22" t="n"/>
      <c r="O1104" s="24">
        <f>IF(A1104&lt;&gt;"عهدة","",SUMIFS($G$8:$G$5007,$B$8:$B$5007,B1104,$A$8:$A$5007,"مصروف",$I$8:$I$5007,"&lt;&gt;مرفوض"))</f>
        <v/>
      </c>
      <c r="P1104" s="25">
        <f>IF(A1104&lt;&gt;"عهدة","",N(F1104)-O1104)</f>
        <v/>
      </c>
      <c r="Q1104" s="26">
        <f>IF(A1104="","",IF(A1104="عهدة",IF(N(F1104)=0,"⚠ أدخل قيمة العهدة",IF(P1104&lt;0,"⛔ عجز / زيادة مصروفات "&amp;TEXT(-P1104,"#,##0"),IF(COUNTIFS($B$8:$B$5007,B1104,$A$8:$A$5007,"مصروف",$I$8:$I$5007,"&lt;&gt;مرفوض",$K$8:$K$5007,"&lt;&gt;نعم")&gt;0,"⚠ "&amp;COUNTIFS($B$8:$B$5007,B1104,$A$8:$A$5007,"مصروف",$I$8:$I$5007,"&lt;&gt;مرفوض",$K$8:$K$5007,"&lt;&gt;نعم")&amp;" مصروف غير مسوى",IF(L1104="تمت التسوية",IF(P1104=0,"✔ متوازنة وتمت التسوية","✔ تمت التسوية – متبقي "&amp;TEXT(P1104,"#,##0")),IF(P1104&gt;0,"متبقي "&amp;TEXT(P1104,"#,##0"),"✔ متوازنة"))))),IF(R1104=0,"⚠ أضف سطر عهدة أولًا",IF(OR(C1104="",N(G1104)=0),"⚠ أكمل التاريخ والقيمة",IF(S1104="","⚠ التاريخ خارج السنة المالية",IF(H1104="","⚠ اختر بند الموازنة",IF(I1104="مرفوض","✖ مرفوض من المدير",IF(I1104&lt;&gt;"موافق","⏳ بانتظار موافقة المدير",IF(K1104&lt;&gt;"نعم","⚠ غير مسوى مع الحسابات","✔ معتمد ومسوى")))))))))</f>
        <v/>
      </c>
      <c r="R1104">
        <f>N(R1103)+IF(A1104="عهدة",1,0)</f>
        <v/>
      </c>
      <c r="S1104">
        <f>IF(C1104="","",IF(AND(C1104&gt;=DATE(2026,9,1),C1104&lt;=DATE(2027,8,31)),(YEAR(C1104)-2026)*12+MONTH(C1104)-8,""))</f>
        <v/>
      </c>
      <c r="T1104">
        <f>IF(AND(A1104="مصروف",R1104&gt;0,I1104="موافق",S1104&lt;&gt;"",H1104&lt;&gt;""),N(G1104),0)</f>
        <v/>
      </c>
    </row>
    <row r="1105">
      <c r="A1105" s="19" t="n"/>
      <c r="B1105" s="20">
        <f>IF(A1105="","",IF(R1105=0,"⚠ أضف سطر عهدة أولًا","BDR-"&amp;TEXT(R1105,"000")))</f>
        <v/>
      </c>
      <c r="C1105" s="21" t="n"/>
      <c r="D1105" s="20">
        <f>IF(C1105="","",IF(S1105="","خارج السنة المالية",INDEX(القوائم!$D$2:$D$13,S1105)))</f>
        <v/>
      </c>
      <c r="E1105" s="22" t="n"/>
      <c r="F1105" s="23" t="n"/>
      <c r="G1105" s="23" t="n"/>
      <c r="H1105" s="22" t="n"/>
      <c r="I1105" s="19" t="n"/>
      <c r="J1105" s="21" t="n"/>
      <c r="K1105" s="19" t="n"/>
      <c r="L1105" s="19" t="n"/>
      <c r="M1105" s="21" t="n"/>
      <c r="N1105" s="22" t="n"/>
      <c r="O1105" s="24">
        <f>IF(A1105&lt;&gt;"عهدة","",SUMIFS($G$8:$G$5007,$B$8:$B$5007,B1105,$A$8:$A$5007,"مصروف",$I$8:$I$5007,"&lt;&gt;مرفوض"))</f>
        <v/>
      </c>
      <c r="P1105" s="25">
        <f>IF(A1105&lt;&gt;"عهدة","",N(F1105)-O1105)</f>
        <v/>
      </c>
      <c r="Q1105" s="26">
        <f>IF(A1105="","",IF(A1105="عهدة",IF(N(F1105)=0,"⚠ أدخل قيمة العهدة",IF(P1105&lt;0,"⛔ عجز / زيادة مصروفات "&amp;TEXT(-P1105,"#,##0"),IF(COUNTIFS($B$8:$B$5007,B1105,$A$8:$A$5007,"مصروف",$I$8:$I$5007,"&lt;&gt;مرفوض",$K$8:$K$5007,"&lt;&gt;نعم")&gt;0,"⚠ "&amp;COUNTIFS($B$8:$B$5007,B1105,$A$8:$A$5007,"مصروف",$I$8:$I$5007,"&lt;&gt;مرفوض",$K$8:$K$5007,"&lt;&gt;نعم")&amp;" مصروف غير مسوى",IF(L1105="تمت التسوية",IF(P1105=0,"✔ متوازنة وتمت التسوية","✔ تمت التسوية – متبقي "&amp;TEXT(P1105,"#,##0")),IF(P1105&gt;0,"متبقي "&amp;TEXT(P1105,"#,##0"),"✔ متوازنة"))))),IF(R1105=0,"⚠ أضف سطر عهدة أولًا",IF(OR(C1105="",N(G1105)=0),"⚠ أكمل التاريخ والقيمة",IF(S1105="","⚠ التاريخ خارج السنة المالية",IF(H1105="","⚠ اختر بند الموازنة",IF(I1105="مرفوض","✖ مرفوض من المدير",IF(I1105&lt;&gt;"موافق","⏳ بانتظار موافقة المدير",IF(K1105&lt;&gt;"نعم","⚠ غير مسوى مع الحسابات","✔ معتمد ومسوى")))))))))</f>
        <v/>
      </c>
      <c r="R1105">
        <f>N(R1104)+IF(A1105="عهدة",1,0)</f>
        <v/>
      </c>
      <c r="S1105">
        <f>IF(C1105="","",IF(AND(C1105&gt;=DATE(2026,9,1),C1105&lt;=DATE(2027,8,31)),(YEAR(C1105)-2026)*12+MONTH(C1105)-8,""))</f>
        <v/>
      </c>
      <c r="T1105">
        <f>IF(AND(A1105="مصروف",R1105&gt;0,I1105="موافق",S1105&lt;&gt;"",H1105&lt;&gt;""),N(G1105),0)</f>
        <v/>
      </c>
    </row>
    <row r="1106">
      <c r="A1106" s="19" t="n"/>
      <c r="B1106" s="20">
        <f>IF(A1106="","",IF(R1106=0,"⚠ أضف سطر عهدة أولًا","BDR-"&amp;TEXT(R1106,"000")))</f>
        <v/>
      </c>
      <c r="C1106" s="21" t="n"/>
      <c r="D1106" s="20">
        <f>IF(C1106="","",IF(S1106="","خارج السنة المالية",INDEX(القوائم!$D$2:$D$13,S1106)))</f>
        <v/>
      </c>
      <c r="E1106" s="22" t="n"/>
      <c r="F1106" s="23" t="n"/>
      <c r="G1106" s="23" t="n"/>
      <c r="H1106" s="22" t="n"/>
      <c r="I1106" s="19" t="n"/>
      <c r="J1106" s="21" t="n"/>
      <c r="K1106" s="19" t="n"/>
      <c r="L1106" s="19" t="n"/>
      <c r="M1106" s="21" t="n"/>
      <c r="N1106" s="22" t="n"/>
      <c r="O1106" s="24">
        <f>IF(A1106&lt;&gt;"عهدة","",SUMIFS($G$8:$G$5007,$B$8:$B$5007,B1106,$A$8:$A$5007,"مصروف",$I$8:$I$5007,"&lt;&gt;مرفوض"))</f>
        <v/>
      </c>
      <c r="P1106" s="25">
        <f>IF(A1106&lt;&gt;"عهدة","",N(F1106)-O1106)</f>
        <v/>
      </c>
      <c r="Q1106" s="26">
        <f>IF(A1106="","",IF(A1106="عهدة",IF(N(F1106)=0,"⚠ أدخل قيمة العهدة",IF(P1106&lt;0,"⛔ عجز / زيادة مصروفات "&amp;TEXT(-P1106,"#,##0"),IF(COUNTIFS($B$8:$B$5007,B1106,$A$8:$A$5007,"مصروف",$I$8:$I$5007,"&lt;&gt;مرفوض",$K$8:$K$5007,"&lt;&gt;نعم")&gt;0,"⚠ "&amp;COUNTIFS($B$8:$B$5007,B1106,$A$8:$A$5007,"مصروف",$I$8:$I$5007,"&lt;&gt;مرفوض",$K$8:$K$5007,"&lt;&gt;نعم")&amp;" مصروف غير مسوى",IF(L1106="تمت التسوية",IF(P1106=0,"✔ متوازنة وتمت التسوية","✔ تمت التسوية – متبقي "&amp;TEXT(P1106,"#,##0")),IF(P1106&gt;0,"متبقي "&amp;TEXT(P1106,"#,##0"),"✔ متوازنة"))))),IF(R1106=0,"⚠ أضف سطر عهدة أولًا",IF(OR(C1106="",N(G1106)=0),"⚠ أكمل التاريخ والقيمة",IF(S1106="","⚠ التاريخ خارج السنة المالية",IF(H1106="","⚠ اختر بند الموازنة",IF(I1106="مرفوض","✖ مرفوض من المدير",IF(I1106&lt;&gt;"موافق","⏳ بانتظار موافقة المدير",IF(K1106&lt;&gt;"نعم","⚠ غير مسوى مع الحسابات","✔ معتمد ومسوى")))))))))</f>
        <v/>
      </c>
      <c r="R1106">
        <f>N(R1105)+IF(A1106="عهدة",1,0)</f>
        <v/>
      </c>
      <c r="S1106">
        <f>IF(C1106="","",IF(AND(C1106&gt;=DATE(2026,9,1),C1106&lt;=DATE(2027,8,31)),(YEAR(C1106)-2026)*12+MONTH(C1106)-8,""))</f>
        <v/>
      </c>
      <c r="T1106">
        <f>IF(AND(A1106="مصروف",R1106&gt;0,I1106="موافق",S1106&lt;&gt;"",H1106&lt;&gt;""),N(G1106),0)</f>
        <v/>
      </c>
    </row>
    <row r="1107">
      <c r="A1107" s="19" t="n"/>
      <c r="B1107" s="20">
        <f>IF(A1107="","",IF(R1107=0,"⚠ أضف سطر عهدة أولًا","BDR-"&amp;TEXT(R1107,"000")))</f>
        <v/>
      </c>
      <c r="C1107" s="21" t="n"/>
      <c r="D1107" s="20">
        <f>IF(C1107="","",IF(S1107="","خارج السنة المالية",INDEX(القوائم!$D$2:$D$13,S1107)))</f>
        <v/>
      </c>
      <c r="E1107" s="22" t="n"/>
      <c r="F1107" s="23" t="n"/>
      <c r="G1107" s="23" t="n"/>
      <c r="H1107" s="22" t="n"/>
      <c r="I1107" s="19" t="n"/>
      <c r="J1107" s="21" t="n"/>
      <c r="K1107" s="19" t="n"/>
      <c r="L1107" s="19" t="n"/>
      <c r="M1107" s="21" t="n"/>
      <c r="N1107" s="22" t="n"/>
      <c r="O1107" s="24">
        <f>IF(A1107&lt;&gt;"عهدة","",SUMIFS($G$8:$G$5007,$B$8:$B$5007,B1107,$A$8:$A$5007,"مصروف",$I$8:$I$5007,"&lt;&gt;مرفوض"))</f>
        <v/>
      </c>
      <c r="P1107" s="25">
        <f>IF(A1107&lt;&gt;"عهدة","",N(F1107)-O1107)</f>
        <v/>
      </c>
      <c r="Q1107" s="26">
        <f>IF(A1107="","",IF(A1107="عهدة",IF(N(F1107)=0,"⚠ أدخل قيمة العهدة",IF(P1107&lt;0,"⛔ عجز / زيادة مصروفات "&amp;TEXT(-P1107,"#,##0"),IF(COUNTIFS($B$8:$B$5007,B1107,$A$8:$A$5007,"مصروف",$I$8:$I$5007,"&lt;&gt;مرفوض",$K$8:$K$5007,"&lt;&gt;نعم")&gt;0,"⚠ "&amp;COUNTIFS($B$8:$B$5007,B1107,$A$8:$A$5007,"مصروف",$I$8:$I$5007,"&lt;&gt;مرفوض",$K$8:$K$5007,"&lt;&gt;نعم")&amp;" مصروف غير مسوى",IF(L1107="تمت التسوية",IF(P1107=0,"✔ متوازنة وتمت التسوية","✔ تمت التسوية – متبقي "&amp;TEXT(P1107,"#,##0")),IF(P1107&gt;0,"متبقي "&amp;TEXT(P1107,"#,##0"),"✔ متوازنة"))))),IF(R1107=0,"⚠ أضف سطر عهدة أولًا",IF(OR(C1107="",N(G1107)=0),"⚠ أكمل التاريخ والقيمة",IF(S1107="","⚠ التاريخ خارج السنة المالية",IF(H1107="","⚠ اختر بند الموازنة",IF(I1107="مرفوض","✖ مرفوض من المدير",IF(I1107&lt;&gt;"موافق","⏳ بانتظار موافقة المدير",IF(K1107&lt;&gt;"نعم","⚠ غير مسوى مع الحسابات","✔ معتمد ومسوى")))))))))</f>
        <v/>
      </c>
      <c r="R1107">
        <f>N(R1106)+IF(A1107="عهدة",1,0)</f>
        <v/>
      </c>
      <c r="S1107">
        <f>IF(C1107="","",IF(AND(C1107&gt;=DATE(2026,9,1),C1107&lt;=DATE(2027,8,31)),(YEAR(C1107)-2026)*12+MONTH(C1107)-8,""))</f>
        <v/>
      </c>
      <c r="T1107">
        <f>IF(AND(A1107="مصروف",R1107&gt;0,I1107="موافق",S1107&lt;&gt;"",H1107&lt;&gt;""),N(G1107),0)</f>
        <v/>
      </c>
    </row>
    <row r="1108">
      <c r="A1108" s="19" t="n"/>
      <c r="B1108" s="20">
        <f>IF(A1108="","",IF(R1108=0,"⚠ أضف سطر عهدة أولًا","BDR-"&amp;TEXT(R1108,"000")))</f>
        <v/>
      </c>
      <c r="C1108" s="21" t="n"/>
      <c r="D1108" s="20">
        <f>IF(C1108="","",IF(S1108="","خارج السنة المالية",INDEX(القوائم!$D$2:$D$13,S1108)))</f>
        <v/>
      </c>
      <c r="E1108" s="22" t="n"/>
      <c r="F1108" s="23" t="n"/>
      <c r="G1108" s="23" t="n"/>
      <c r="H1108" s="22" t="n"/>
      <c r="I1108" s="19" t="n"/>
      <c r="J1108" s="21" t="n"/>
      <c r="K1108" s="19" t="n"/>
      <c r="L1108" s="19" t="n"/>
      <c r="M1108" s="21" t="n"/>
      <c r="N1108" s="22" t="n"/>
      <c r="O1108" s="24">
        <f>IF(A1108&lt;&gt;"عهدة","",SUMIFS($G$8:$G$5007,$B$8:$B$5007,B1108,$A$8:$A$5007,"مصروف",$I$8:$I$5007,"&lt;&gt;مرفوض"))</f>
        <v/>
      </c>
      <c r="P1108" s="25">
        <f>IF(A1108&lt;&gt;"عهدة","",N(F1108)-O1108)</f>
        <v/>
      </c>
      <c r="Q1108" s="26">
        <f>IF(A1108="","",IF(A1108="عهدة",IF(N(F1108)=0,"⚠ أدخل قيمة العهدة",IF(P1108&lt;0,"⛔ عجز / زيادة مصروفات "&amp;TEXT(-P1108,"#,##0"),IF(COUNTIFS($B$8:$B$5007,B1108,$A$8:$A$5007,"مصروف",$I$8:$I$5007,"&lt;&gt;مرفوض",$K$8:$K$5007,"&lt;&gt;نعم")&gt;0,"⚠ "&amp;COUNTIFS($B$8:$B$5007,B1108,$A$8:$A$5007,"مصروف",$I$8:$I$5007,"&lt;&gt;مرفوض",$K$8:$K$5007,"&lt;&gt;نعم")&amp;" مصروف غير مسوى",IF(L1108="تمت التسوية",IF(P1108=0,"✔ متوازنة وتمت التسوية","✔ تمت التسوية – متبقي "&amp;TEXT(P1108,"#,##0")),IF(P1108&gt;0,"متبقي "&amp;TEXT(P1108,"#,##0"),"✔ متوازنة"))))),IF(R1108=0,"⚠ أضف سطر عهدة أولًا",IF(OR(C1108="",N(G1108)=0),"⚠ أكمل التاريخ والقيمة",IF(S1108="","⚠ التاريخ خارج السنة المالية",IF(H1108="","⚠ اختر بند الموازنة",IF(I1108="مرفوض","✖ مرفوض من المدير",IF(I1108&lt;&gt;"موافق","⏳ بانتظار موافقة المدير",IF(K1108&lt;&gt;"نعم","⚠ غير مسوى مع الحسابات","✔ معتمد ومسوى")))))))))</f>
        <v/>
      </c>
      <c r="R1108">
        <f>N(R1107)+IF(A1108="عهدة",1,0)</f>
        <v/>
      </c>
      <c r="S1108">
        <f>IF(C1108="","",IF(AND(C1108&gt;=DATE(2026,9,1),C1108&lt;=DATE(2027,8,31)),(YEAR(C1108)-2026)*12+MONTH(C1108)-8,""))</f>
        <v/>
      </c>
      <c r="T1108">
        <f>IF(AND(A1108="مصروف",R1108&gt;0,I1108="موافق",S1108&lt;&gt;"",H1108&lt;&gt;""),N(G1108),0)</f>
        <v/>
      </c>
    </row>
    <row r="1109">
      <c r="A1109" s="19" t="n"/>
      <c r="B1109" s="20">
        <f>IF(A1109="","",IF(R1109=0,"⚠ أضف سطر عهدة أولًا","BDR-"&amp;TEXT(R1109,"000")))</f>
        <v/>
      </c>
      <c r="C1109" s="21" t="n"/>
      <c r="D1109" s="20">
        <f>IF(C1109="","",IF(S1109="","خارج السنة المالية",INDEX(القوائم!$D$2:$D$13,S1109)))</f>
        <v/>
      </c>
      <c r="E1109" s="22" t="n"/>
      <c r="F1109" s="23" t="n"/>
      <c r="G1109" s="23" t="n"/>
      <c r="H1109" s="22" t="n"/>
      <c r="I1109" s="19" t="n"/>
      <c r="J1109" s="21" t="n"/>
      <c r="K1109" s="19" t="n"/>
      <c r="L1109" s="19" t="n"/>
      <c r="M1109" s="21" t="n"/>
      <c r="N1109" s="22" t="n"/>
      <c r="O1109" s="24">
        <f>IF(A1109&lt;&gt;"عهدة","",SUMIFS($G$8:$G$5007,$B$8:$B$5007,B1109,$A$8:$A$5007,"مصروف",$I$8:$I$5007,"&lt;&gt;مرفوض"))</f>
        <v/>
      </c>
      <c r="P1109" s="25">
        <f>IF(A1109&lt;&gt;"عهدة","",N(F1109)-O1109)</f>
        <v/>
      </c>
      <c r="Q1109" s="26">
        <f>IF(A1109="","",IF(A1109="عهدة",IF(N(F1109)=0,"⚠ أدخل قيمة العهدة",IF(P1109&lt;0,"⛔ عجز / زيادة مصروفات "&amp;TEXT(-P1109,"#,##0"),IF(COUNTIFS($B$8:$B$5007,B1109,$A$8:$A$5007,"مصروف",$I$8:$I$5007,"&lt;&gt;مرفوض",$K$8:$K$5007,"&lt;&gt;نعم")&gt;0,"⚠ "&amp;COUNTIFS($B$8:$B$5007,B1109,$A$8:$A$5007,"مصروف",$I$8:$I$5007,"&lt;&gt;مرفوض",$K$8:$K$5007,"&lt;&gt;نعم")&amp;" مصروف غير مسوى",IF(L1109="تمت التسوية",IF(P1109=0,"✔ متوازنة وتمت التسوية","✔ تمت التسوية – متبقي "&amp;TEXT(P1109,"#,##0")),IF(P1109&gt;0,"متبقي "&amp;TEXT(P1109,"#,##0"),"✔ متوازنة"))))),IF(R1109=0,"⚠ أضف سطر عهدة أولًا",IF(OR(C1109="",N(G1109)=0),"⚠ أكمل التاريخ والقيمة",IF(S1109="","⚠ التاريخ خارج السنة المالية",IF(H1109="","⚠ اختر بند الموازنة",IF(I1109="مرفوض","✖ مرفوض من المدير",IF(I1109&lt;&gt;"موافق","⏳ بانتظار موافقة المدير",IF(K1109&lt;&gt;"نعم","⚠ غير مسوى مع الحسابات","✔ معتمد ومسوى")))))))))</f>
        <v/>
      </c>
      <c r="R1109">
        <f>N(R1108)+IF(A1109="عهدة",1,0)</f>
        <v/>
      </c>
      <c r="S1109">
        <f>IF(C1109="","",IF(AND(C1109&gt;=DATE(2026,9,1),C1109&lt;=DATE(2027,8,31)),(YEAR(C1109)-2026)*12+MONTH(C1109)-8,""))</f>
        <v/>
      </c>
      <c r="T1109">
        <f>IF(AND(A1109="مصروف",R1109&gt;0,I1109="موافق",S1109&lt;&gt;"",H1109&lt;&gt;""),N(G1109),0)</f>
        <v/>
      </c>
    </row>
    <row r="1110">
      <c r="A1110" s="19" t="n"/>
      <c r="B1110" s="20">
        <f>IF(A1110="","",IF(R1110=0,"⚠ أضف سطر عهدة أولًا","BDR-"&amp;TEXT(R1110,"000")))</f>
        <v/>
      </c>
      <c r="C1110" s="21" t="n"/>
      <c r="D1110" s="20">
        <f>IF(C1110="","",IF(S1110="","خارج السنة المالية",INDEX(القوائم!$D$2:$D$13,S1110)))</f>
        <v/>
      </c>
      <c r="E1110" s="22" t="n"/>
      <c r="F1110" s="23" t="n"/>
      <c r="G1110" s="23" t="n"/>
      <c r="H1110" s="22" t="n"/>
      <c r="I1110" s="19" t="n"/>
      <c r="J1110" s="21" t="n"/>
      <c r="K1110" s="19" t="n"/>
      <c r="L1110" s="19" t="n"/>
      <c r="M1110" s="21" t="n"/>
      <c r="N1110" s="22" t="n"/>
      <c r="O1110" s="24">
        <f>IF(A1110&lt;&gt;"عهدة","",SUMIFS($G$8:$G$5007,$B$8:$B$5007,B1110,$A$8:$A$5007,"مصروف",$I$8:$I$5007,"&lt;&gt;مرفوض"))</f>
        <v/>
      </c>
      <c r="P1110" s="25">
        <f>IF(A1110&lt;&gt;"عهدة","",N(F1110)-O1110)</f>
        <v/>
      </c>
      <c r="Q1110" s="26">
        <f>IF(A1110="","",IF(A1110="عهدة",IF(N(F1110)=0,"⚠ أدخل قيمة العهدة",IF(P1110&lt;0,"⛔ عجز / زيادة مصروفات "&amp;TEXT(-P1110,"#,##0"),IF(COUNTIFS($B$8:$B$5007,B1110,$A$8:$A$5007,"مصروف",$I$8:$I$5007,"&lt;&gt;مرفوض",$K$8:$K$5007,"&lt;&gt;نعم")&gt;0,"⚠ "&amp;COUNTIFS($B$8:$B$5007,B1110,$A$8:$A$5007,"مصروف",$I$8:$I$5007,"&lt;&gt;مرفوض",$K$8:$K$5007,"&lt;&gt;نعم")&amp;" مصروف غير مسوى",IF(L1110="تمت التسوية",IF(P1110=0,"✔ متوازنة وتمت التسوية","✔ تمت التسوية – متبقي "&amp;TEXT(P1110,"#,##0")),IF(P1110&gt;0,"متبقي "&amp;TEXT(P1110,"#,##0"),"✔ متوازنة"))))),IF(R1110=0,"⚠ أضف سطر عهدة أولًا",IF(OR(C1110="",N(G1110)=0),"⚠ أكمل التاريخ والقيمة",IF(S1110="","⚠ التاريخ خارج السنة المالية",IF(H1110="","⚠ اختر بند الموازنة",IF(I1110="مرفوض","✖ مرفوض من المدير",IF(I1110&lt;&gt;"موافق","⏳ بانتظار موافقة المدير",IF(K1110&lt;&gt;"نعم","⚠ غير مسوى مع الحسابات","✔ معتمد ومسوى")))))))))</f>
        <v/>
      </c>
      <c r="R1110">
        <f>N(R1109)+IF(A1110="عهدة",1,0)</f>
        <v/>
      </c>
      <c r="S1110">
        <f>IF(C1110="","",IF(AND(C1110&gt;=DATE(2026,9,1),C1110&lt;=DATE(2027,8,31)),(YEAR(C1110)-2026)*12+MONTH(C1110)-8,""))</f>
        <v/>
      </c>
      <c r="T1110">
        <f>IF(AND(A1110="مصروف",R1110&gt;0,I1110="موافق",S1110&lt;&gt;"",H1110&lt;&gt;""),N(G1110),0)</f>
        <v/>
      </c>
    </row>
    <row r="1111">
      <c r="A1111" s="19" t="n"/>
      <c r="B1111" s="20">
        <f>IF(A1111="","",IF(R1111=0,"⚠ أضف سطر عهدة أولًا","BDR-"&amp;TEXT(R1111,"000")))</f>
        <v/>
      </c>
      <c r="C1111" s="21" t="n"/>
      <c r="D1111" s="20">
        <f>IF(C1111="","",IF(S1111="","خارج السنة المالية",INDEX(القوائم!$D$2:$D$13,S1111)))</f>
        <v/>
      </c>
      <c r="E1111" s="22" t="n"/>
      <c r="F1111" s="23" t="n"/>
      <c r="G1111" s="23" t="n"/>
      <c r="H1111" s="22" t="n"/>
      <c r="I1111" s="19" t="n"/>
      <c r="J1111" s="21" t="n"/>
      <c r="K1111" s="19" t="n"/>
      <c r="L1111" s="19" t="n"/>
      <c r="M1111" s="21" t="n"/>
      <c r="N1111" s="22" t="n"/>
      <c r="O1111" s="24">
        <f>IF(A1111&lt;&gt;"عهدة","",SUMIFS($G$8:$G$5007,$B$8:$B$5007,B1111,$A$8:$A$5007,"مصروف",$I$8:$I$5007,"&lt;&gt;مرفوض"))</f>
        <v/>
      </c>
      <c r="P1111" s="25">
        <f>IF(A1111&lt;&gt;"عهدة","",N(F1111)-O1111)</f>
        <v/>
      </c>
      <c r="Q1111" s="26">
        <f>IF(A1111="","",IF(A1111="عهدة",IF(N(F1111)=0,"⚠ أدخل قيمة العهدة",IF(P1111&lt;0,"⛔ عجز / زيادة مصروفات "&amp;TEXT(-P1111,"#,##0"),IF(COUNTIFS($B$8:$B$5007,B1111,$A$8:$A$5007,"مصروف",$I$8:$I$5007,"&lt;&gt;مرفوض",$K$8:$K$5007,"&lt;&gt;نعم")&gt;0,"⚠ "&amp;COUNTIFS($B$8:$B$5007,B1111,$A$8:$A$5007,"مصروف",$I$8:$I$5007,"&lt;&gt;مرفوض",$K$8:$K$5007,"&lt;&gt;نعم")&amp;" مصروف غير مسوى",IF(L1111="تمت التسوية",IF(P1111=0,"✔ متوازنة وتمت التسوية","✔ تمت التسوية – متبقي "&amp;TEXT(P1111,"#,##0")),IF(P1111&gt;0,"متبقي "&amp;TEXT(P1111,"#,##0"),"✔ متوازنة"))))),IF(R1111=0,"⚠ أضف سطر عهدة أولًا",IF(OR(C1111="",N(G1111)=0),"⚠ أكمل التاريخ والقيمة",IF(S1111="","⚠ التاريخ خارج السنة المالية",IF(H1111="","⚠ اختر بند الموازنة",IF(I1111="مرفوض","✖ مرفوض من المدير",IF(I1111&lt;&gt;"موافق","⏳ بانتظار موافقة المدير",IF(K1111&lt;&gt;"نعم","⚠ غير مسوى مع الحسابات","✔ معتمد ومسوى")))))))))</f>
        <v/>
      </c>
      <c r="R1111">
        <f>N(R1110)+IF(A1111="عهدة",1,0)</f>
        <v/>
      </c>
      <c r="S1111">
        <f>IF(C1111="","",IF(AND(C1111&gt;=DATE(2026,9,1),C1111&lt;=DATE(2027,8,31)),(YEAR(C1111)-2026)*12+MONTH(C1111)-8,""))</f>
        <v/>
      </c>
      <c r="T1111">
        <f>IF(AND(A1111="مصروف",R1111&gt;0,I1111="موافق",S1111&lt;&gt;"",H1111&lt;&gt;""),N(G1111),0)</f>
        <v/>
      </c>
    </row>
    <row r="1112">
      <c r="A1112" s="19" t="n"/>
      <c r="B1112" s="20">
        <f>IF(A1112="","",IF(R1112=0,"⚠ أضف سطر عهدة أولًا","BDR-"&amp;TEXT(R1112,"000")))</f>
        <v/>
      </c>
      <c r="C1112" s="21" t="n"/>
      <c r="D1112" s="20">
        <f>IF(C1112="","",IF(S1112="","خارج السنة المالية",INDEX(القوائم!$D$2:$D$13,S1112)))</f>
        <v/>
      </c>
      <c r="E1112" s="22" t="n"/>
      <c r="F1112" s="23" t="n"/>
      <c r="G1112" s="23" t="n"/>
      <c r="H1112" s="22" t="n"/>
      <c r="I1112" s="19" t="n"/>
      <c r="J1112" s="21" t="n"/>
      <c r="K1112" s="19" t="n"/>
      <c r="L1112" s="19" t="n"/>
      <c r="M1112" s="21" t="n"/>
      <c r="N1112" s="22" t="n"/>
      <c r="O1112" s="24">
        <f>IF(A1112&lt;&gt;"عهدة","",SUMIFS($G$8:$G$5007,$B$8:$B$5007,B1112,$A$8:$A$5007,"مصروف",$I$8:$I$5007,"&lt;&gt;مرفوض"))</f>
        <v/>
      </c>
      <c r="P1112" s="25">
        <f>IF(A1112&lt;&gt;"عهدة","",N(F1112)-O1112)</f>
        <v/>
      </c>
      <c r="Q1112" s="26">
        <f>IF(A1112="","",IF(A1112="عهدة",IF(N(F1112)=0,"⚠ أدخل قيمة العهدة",IF(P1112&lt;0,"⛔ عجز / زيادة مصروفات "&amp;TEXT(-P1112,"#,##0"),IF(COUNTIFS($B$8:$B$5007,B1112,$A$8:$A$5007,"مصروف",$I$8:$I$5007,"&lt;&gt;مرفوض",$K$8:$K$5007,"&lt;&gt;نعم")&gt;0,"⚠ "&amp;COUNTIFS($B$8:$B$5007,B1112,$A$8:$A$5007,"مصروف",$I$8:$I$5007,"&lt;&gt;مرفوض",$K$8:$K$5007,"&lt;&gt;نعم")&amp;" مصروف غير مسوى",IF(L1112="تمت التسوية",IF(P1112=0,"✔ متوازنة وتمت التسوية","✔ تمت التسوية – متبقي "&amp;TEXT(P1112,"#,##0")),IF(P1112&gt;0,"متبقي "&amp;TEXT(P1112,"#,##0"),"✔ متوازنة"))))),IF(R1112=0,"⚠ أضف سطر عهدة أولًا",IF(OR(C1112="",N(G1112)=0),"⚠ أكمل التاريخ والقيمة",IF(S1112="","⚠ التاريخ خارج السنة المالية",IF(H1112="","⚠ اختر بند الموازنة",IF(I1112="مرفوض","✖ مرفوض من المدير",IF(I1112&lt;&gt;"موافق","⏳ بانتظار موافقة المدير",IF(K1112&lt;&gt;"نعم","⚠ غير مسوى مع الحسابات","✔ معتمد ومسوى")))))))))</f>
        <v/>
      </c>
      <c r="R1112">
        <f>N(R1111)+IF(A1112="عهدة",1,0)</f>
        <v/>
      </c>
      <c r="S1112">
        <f>IF(C1112="","",IF(AND(C1112&gt;=DATE(2026,9,1),C1112&lt;=DATE(2027,8,31)),(YEAR(C1112)-2026)*12+MONTH(C1112)-8,""))</f>
        <v/>
      </c>
      <c r="T1112">
        <f>IF(AND(A1112="مصروف",R1112&gt;0,I1112="موافق",S1112&lt;&gt;"",H1112&lt;&gt;""),N(G1112),0)</f>
        <v/>
      </c>
    </row>
    <row r="1113">
      <c r="A1113" s="19" t="n"/>
      <c r="B1113" s="20">
        <f>IF(A1113="","",IF(R1113=0,"⚠ أضف سطر عهدة أولًا","BDR-"&amp;TEXT(R1113,"000")))</f>
        <v/>
      </c>
      <c r="C1113" s="21" t="n"/>
      <c r="D1113" s="20">
        <f>IF(C1113="","",IF(S1113="","خارج السنة المالية",INDEX(القوائم!$D$2:$D$13,S1113)))</f>
        <v/>
      </c>
      <c r="E1113" s="22" t="n"/>
      <c r="F1113" s="23" t="n"/>
      <c r="G1113" s="23" t="n"/>
      <c r="H1113" s="22" t="n"/>
      <c r="I1113" s="19" t="n"/>
      <c r="J1113" s="21" t="n"/>
      <c r="K1113" s="19" t="n"/>
      <c r="L1113" s="19" t="n"/>
      <c r="M1113" s="21" t="n"/>
      <c r="N1113" s="22" t="n"/>
      <c r="O1113" s="24">
        <f>IF(A1113&lt;&gt;"عهدة","",SUMIFS($G$8:$G$5007,$B$8:$B$5007,B1113,$A$8:$A$5007,"مصروف",$I$8:$I$5007,"&lt;&gt;مرفوض"))</f>
        <v/>
      </c>
      <c r="P1113" s="25">
        <f>IF(A1113&lt;&gt;"عهدة","",N(F1113)-O1113)</f>
        <v/>
      </c>
      <c r="Q1113" s="26">
        <f>IF(A1113="","",IF(A1113="عهدة",IF(N(F1113)=0,"⚠ أدخل قيمة العهدة",IF(P1113&lt;0,"⛔ عجز / زيادة مصروفات "&amp;TEXT(-P1113,"#,##0"),IF(COUNTIFS($B$8:$B$5007,B1113,$A$8:$A$5007,"مصروف",$I$8:$I$5007,"&lt;&gt;مرفوض",$K$8:$K$5007,"&lt;&gt;نعم")&gt;0,"⚠ "&amp;COUNTIFS($B$8:$B$5007,B1113,$A$8:$A$5007,"مصروف",$I$8:$I$5007,"&lt;&gt;مرفوض",$K$8:$K$5007,"&lt;&gt;نعم")&amp;" مصروف غير مسوى",IF(L1113="تمت التسوية",IF(P1113=0,"✔ متوازنة وتمت التسوية","✔ تمت التسوية – متبقي "&amp;TEXT(P1113,"#,##0")),IF(P1113&gt;0,"متبقي "&amp;TEXT(P1113,"#,##0"),"✔ متوازنة"))))),IF(R1113=0,"⚠ أضف سطر عهدة أولًا",IF(OR(C1113="",N(G1113)=0),"⚠ أكمل التاريخ والقيمة",IF(S1113="","⚠ التاريخ خارج السنة المالية",IF(H1113="","⚠ اختر بند الموازنة",IF(I1113="مرفوض","✖ مرفوض من المدير",IF(I1113&lt;&gt;"موافق","⏳ بانتظار موافقة المدير",IF(K1113&lt;&gt;"نعم","⚠ غير مسوى مع الحسابات","✔ معتمد ومسوى")))))))))</f>
        <v/>
      </c>
      <c r="R1113">
        <f>N(R1112)+IF(A1113="عهدة",1,0)</f>
        <v/>
      </c>
      <c r="S1113">
        <f>IF(C1113="","",IF(AND(C1113&gt;=DATE(2026,9,1),C1113&lt;=DATE(2027,8,31)),(YEAR(C1113)-2026)*12+MONTH(C1113)-8,""))</f>
        <v/>
      </c>
      <c r="T1113">
        <f>IF(AND(A1113="مصروف",R1113&gt;0,I1113="موافق",S1113&lt;&gt;"",H1113&lt;&gt;""),N(G1113),0)</f>
        <v/>
      </c>
    </row>
    <row r="1114">
      <c r="A1114" s="19" t="n"/>
      <c r="B1114" s="20">
        <f>IF(A1114="","",IF(R1114=0,"⚠ أضف سطر عهدة أولًا","BDR-"&amp;TEXT(R1114,"000")))</f>
        <v/>
      </c>
      <c r="C1114" s="21" t="n"/>
      <c r="D1114" s="20">
        <f>IF(C1114="","",IF(S1114="","خارج السنة المالية",INDEX(القوائم!$D$2:$D$13,S1114)))</f>
        <v/>
      </c>
      <c r="E1114" s="22" t="n"/>
      <c r="F1114" s="23" t="n"/>
      <c r="G1114" s="23" t="n"/>
      <c r="H1114" s="22" t="n"/>
      <c r="I1114" s="19" t="n"/>
      <c r="J1114" s="21" t="n"/>
      <c r="K1114" s="19" t="n"/>
      <c r="L1114" s="19" t="n"/>
      <c r="M1114" s="21" t="n"/>
      <c r="N1114" s="22" t="n"/>
      <c r="O1114" s="24">
        <f>IF(A1114&lt;&gt;"عهدة","",SUMIFS($G$8:$G$5007,$B$8:$B$5007,B1114,$A$8:$A$5007,"مصروف",$I$8:$I$5007,"&lt;&gt;مرفوض"))</f>
        <v/>
      </c>
      <c r="P1114" s="25">
        <f>IF(A1114&lt;&gt;"عهدة","",N(F1114)-O1114)</f>
        <v/>
      </c>
      <c r="Q1114" s="26">
        <f>IF(A1114="","",IF(A1114="عهدة",IF(N(F1114)=0,"⚠ أدخل قيمة العهدة",IF(P1114&lt;0,"⛔ عجز / زيادة مصروفات "&amp;TEXT(-P1114,"#,##0"),IF(COUNTIFS($B$8:$B$5007,B1114,$A$8:$A$5007,"مصروف",$I$8:$I$5007,"&lt;&gt;مرفوض",$K$8:$K$5007,"&lt;&gt;نعم")&gt;0,"⚠ "&amp;COUNTIFS($B$8:$B$5007,B1114,$A$8:$A$5007,"مصروف",$I$8:$I$5007,"&lt;&gt;مرفوض",$K$8:$K$5007,"&lt;&gt;نعم")&amp;" مصروف غير مسوى",IF(L1114="تمت التسوية",IF(P1114=0,"✔ متوازنة وتمت التسوية","✔ تمت التسوية – متبقي "&amp;TEXT(P1114,"#,##0")),IF(P1114&gt;0,"متبقي "&amp;TEXT(P1114,"#,##0"),"✔ متوازنة"))))),IF(R1114=0,"⚠ أضف سطر عهدة أولًا",IF(OR(C1114="",N(G1114)=0),"⚠ أكمل التاريخ والقيمة",IF(S1114="","⚠ التاريخ خارج السنة المالية",IF(H1114="","⚠ اختر بند الموازنة",IF(I1114="مرفوض","✖ مرفوض من المدير",IF(I1114&lt;&gt;"موافق","⏳ بانتظار موافقة المدير",IF(K1114&lt;&gt;"نعم","⚠ غير مسوى مع الحسابات","✔ معتمد ومسوى")))))))))</f>
        <v/>
      </c>
      <c r="R1114">
        <f>N(R1113)+IF(A1114="عهدة",1,0)</f>
        <v/>
      </c>
      <c r="S1114">
        <f>IF(C1114="","",IF(AND(C1114&gt;=DATE(2026,9,1),C1114&lt;=DATE(2027,8,31)),(YEAR(C1114)-2026)*12+MONTH(C1114)-8,""))</f>
        <v/>
      </c>
      <c r="T1114">
        <f>IF(AND(A1114="مصروف",R1114&gt;0,I1114="موافق",S1114&lt;&gt;"",H1114&lt;&gt;""),N(G1114),0)</f>
        <v/>
      </c>
    </row>
    <row r="1115">
      <c r="A1115" s="19" t="n"/>
      <c r="B1115" s="20">
        <f>IF(A1115="","",IF(R1115=0,"⚠ أضف سطر عهدة أولًا","BDR-"&amp;TEXT(R1115,"000")))</f>
        <v/>
      </c>
      <c r="C1115" s="21" t="n"/>
      <c r="D1115" s="20">
        <f>IF(C1115="","",IF(S1115="","خارج السنة المالية",INDEX(القوائم!$D$2:$D$13,S1115)))</f>
        <v/>
      </c>
      <c r="E1115" s="22" t="n"/>
      <c r="F1115" s="23" t="n"/>
      <c r="G1115" s="23" t="n"/>
      <c r="H1115" s="22" t="n"/>
      <c r="I1115" s="19" t="n"/>
      <c r="J1115" s="21" t="n"/>
      <c r="K1115" s="19" t="n"/>
      <c r="L1115" s="19" t="n"/>
      <c r="M1115" s="21" t="n"/>
      <c r="N1115" s="22" t="n"/>
      <c r="O1115" s="24">
        <f>IF(A1115&lt;&gt;"عهدة","",SUMIFS($G$8:$G$5007,$B$8:$B$5007,B1115,$A$8:$A$5007,"مصروف",$I$8:$I$5007,"&lt;&gt;مرفوض"))</f>
        <v/>
      </c>
      <c r="P1115" s="25">
        <f>IF(A1115&lt;&gt;"عهدة","",N(F1115)-O1115)</f>
        <v/>
      </c>
      <c r="Q1115" s="26">
        <f>IF(A1115="","",IF(A1115="عهدة",IF(N(F1115)=0,"⚠ أدخل قيمة العهدة",IF(P1115&lt;0,"⛔ عجز / زيادة مصروفات "&amp;TEXT(-P1115,"#,##0"),IF(COUNTIFS($B$8:$B$5007,B1115,$A$8:$A$5007,"مصروف",$I$8:$I$5007,"&lt;&gt;مرفوض",$K$8:$K$5007,"&lt;&gt;نعم")&gt;0,"⚠ "&amp;COUNTIFS($B$8:$B$5007,B1115,$A$8:$A$5007,"مصروف",$I$8:$I$5007,"&lt;&gt;مرفوض",$K$8:$K$5007,"&lt;&gt;نعم")&amp;" مصروف غير مسوى",IF(L1115="تمت التسوية",IF(P1115=0,"✔ متوازنة وتمت التسوية","✔ تمت التسوية – متبقي "&amp;TEXT(P1115,"#,##0")),IF(P1115&gt;0,"متبقي "&amp;TEXT(P1115,"#,##0"),"✔ متوازنة"))))),IF(R1115=0,"⚠ أضف سطر عهدة أولًا",IF(OR(C1115="",N(G1115)=0),"⚠ أكمل التاريخ والقيمة",IF(S1115="","⚠ التاريخ خارج السنة المالية",IF(H1115="","⚠ اختر بند الموازنة",IF(I1115="مرفوض","✖ مرفوض من المدير",IF(I1115&lt;&gt;"موافق","⏳ بانتظار موافقة المدير",IF(K1115&lt;&gt;"نعم","⚠ غير مسوى مع الحسابات","✔ معتمد ومسوى")))))))))</f>
        <v/>
      </c>
      <c r="R1115">
        <f>N(R1114)+IF(A1115="عهدة",1,0)</f>
        <v/>
      </c>
      <c r="S1115">
        <f>IF(C1115="","",IF(AND(C1115&gt;=DATE(2026,9,1),C1115&lt;=DATE(2027,8,31)),(YEAR(C1115)-2026)*12+MONTH(C1115)-8,""))</f>
        <v/>
      </c>
      <c r="T1115">
        <f>IF(AND(A1115="مصروف",R1115&gt;0,I1115="موافق",S1115&lt;&gt;"",H1115&lt;&gt;""),N(G1115),0)</f>
        <v/>
      </c>
    </row>
    <row r="1116">
      <c r="A1116" s="19" t="n"/>
      <c r="B1116" s="20">
        <f>IF(A1116="","",IF(R1116=0,"⚠ أضف سطر عهدة أولًا","BDR-"&amp;TEXT(R1116,"000")))</f>
        <v/>
      </c>
      <c r="C1116" s="21" t="n"/>
      <c r="D1116" s="20">
        <f>IF(C1116="","",IF(S1116="","خارج السنة المالية",INDEX(القوائم!$D$2:$D$13,S1116)))</f>
        <v/>
      </c>
      <c r="E1116" s="22" t="n"/>
      <c r="F1116" s="23" t="n"/>
      <c r="G1116" s="23" t="n"/>
      <c r="H1116" s="22" t="n"/>
      <c r="I1116" s="19" t="n"/>
      <c r="J1116" s="21" t="n"/>
      <c r="K1116" s="19" t="n"/>
      <c r="L1116" s="19" t="n"/>
      <c r="M1116" s="21" t="n"/>
      <c r="N1116" s="22" t="n"/>
      <c r="O1116" s="24">
        <f>IF(A1116&lt;&gt;"عهدة","",SUMIFS($G$8:$G$5007,$B$8:$B$5007,B1116,$A$8:$A$5007,"مصروف",$I$8:$I$5007,"&lt;&gt;مرفوض"))</f>
        <v/>
      </c>
      <c r="P1116" s="25">
        <f>IF(A1116&lt;&gt;"عهدة","",N(F1116)-O1116)</f>
        <v/>
      </c>
      <c r="Q1116" s="26">
        <f>IF(A1116="","",IF(A1116="عهدة",IF(N(F1116)=0,"⚠ أدخل قيمة العهدة",IF(P1116&lt;0,"⛔ عجز / زيادة مصروفات "&amp;TEXT(-P1116,"#,##0"),IF(COUNTIFS($B$8:$B$5007,B1116,$A$8:$A$5007,"مصروف",$I$8:$I$5007,"&lt;&gt;مرفوض",$K$8:$K$5007,"&lt;&gt;نعم")&gt;0,"⚠ "&amp;COUNTIFS($B$8:$B$5007,B1116,$A$8:$A$5007,"مصروف",$I$8:$I$5007,"&lt;&gt;مرفوض",$K$8:$K$5007,"&lt;&gt;نعم")&amp;" مصروف غير مسوى",IF(L1116="تمت التسوية",IF(P1116=0,"✔ متوازنة وتمت التسوية","✔ تمت التسوية – متبقي "&amp;TEXT(P1116,"#,##0")),IF(P1116&gt;0,"متبقي "&amp;TEXT(P1116,"#,##0"),"✔ متوازنة"))))),IF(R1116=0,"⚠ أضف سطر عهدة أولًا",IF(OR(C1116="",N(G1116)=0),"⚠ أكمل التاريخ والقيمة",IF(S1116="","⚠ التاريخ خارج السنة المالية",IF(H1116="","⚠ اختر بند الموازنة",IF(I1116="مرفوض","✖ مرفوض من المدير",IF(I1116&lt;&gt;"موافق","⏳ بانتظار موافقة المدير",IF(K1116&lt;&gt;"نعم","⚠ غير مسوى مع الحسابات","✔ معتمد ومسوى")))))))))</f>
        <v/>
      </c>
      <c r="R1116">
        <f>N(R1115)+IF(A1116="عهدة",1,0)</f>
        <v/>
      </c>
      <c r="S1116">
        <f>IF(C1116="","",IF(AND(C1116&gt;=DATE(2026,9,1),C1116&lt;=DATE(2027,8,31)),(YEAR(C1116)-2026)*12+MONTH(C1116)-8,""))</f>
        <v/>
      </c>
      <c r="T1116">
        <f>IF(AND(A1116="مصروف",R1116&gt;0,I1116="موافق",S1116&lt;&gt;"",H1116&lt;&gt;""),N(G1116),0)</f>
        <v/>
      </c>
    </row>
    <row r="1117">
      <c r="A1117" s="19" t="n"/>
      <c r="B1117" s="20">
        <f>IF(A1117="","",IF(R1117=0,"⚠ أضف سطر عهدة أولًا","BDR-"&amp;TEXT(R1117,"000")))</f>
        <v/>
      </c>
      <c r="C1117" s="21" t="n"/>
      <c r="D1117" s="20">
        <f>IF(C1117="","",IF(S1117="","خارج السنة المالية",INDEX(القوائم!$D$2:$D$13,S1117)))</f>
        <v/>
      </c>
      <c r="E1117" s="22" t="n"/>
      <c r="F1117" s="23" t="n"/>
      <c r="G1117" s="23" t="n"/>
      <c r="H1117" s="22" t="n"/>
      <c r="I1117" s="19" t="n"/>
      <c r="J1117" s="21" t="n"/>
      <c r="K1117" s="19" t="n"/>
      <c r="L1117" s="19" t="n"/>
      <c r="M1117" s="21" t="n"/>
      <c r="N1117" s="22" t="n"/>
      <c r="O1117" s="24">
        <f>IF(A1117&lt;&gt;"عهدة","",SUMIFS($G$8:$G$5007,$B$8:$B$5007,B1117,$A$8:$A$5007,"مصروف",$I$8:$I$5007,"&lt;&gt;مرفوض"))</f>
        <v/>
      </c>
      <c r="P1117" s="25">
        <f>IF(A1117&lt;&gt;"عهدة","",N(F1117)-O1117)</f>
        <v/>
      </c>
      <c r="Q1117" s="26">
        <f>IF(A1117="","",IF(A1117="عهدة",IF(N(F1117)=0,"⚠ أدخل قيمة العهدة",IF(P1117&lt;0,"⛔ عجز / زيادة مصروفات "&amp;TEXT(-P1117,"#,##0"),IF(COUNTIFS($B$8:$B$5007,B1117,$A$8:$A$5007,"مصروف",$I$8:$I$5007,"&lt;&gt;مرفوض",$K$8:$K$5007,"&lt;&gt;نعم")&gt;0,"⚠ "&amp;COUNTIFS($B$8:$B$5007,B1117,$A$8:$A$5007,"مصروف",$I$8:$I$5007,"&lt;&gt;مرفوض",$K$8:$K$5007,"&lt;&gt;نعم")&amp;" مصروف غير مسوى",IF(L1117="تمت التسوية",IF(P1117=0,"✔ متوازنة وتمت التسوية","✔ تمت التسوية – متبقي "&amp;TEXT(P1117,"#,##0")),IF(P1117&gt;0,"متبقي "&amp;TEXT(P1117,"#,##0"),"✔ متوازنة"))))),IF(R1117=0,"⚠ أضف سطر عهدة أولًا",IF(OR(C1117="",N(G1117)=0),"⚠ أكمل التاريخ والقيمة",IF(S1117="","⚠ التاريخ خارج السنة المالية",IF(H1117="","⚠ اختر بند الموازنة",IF(I1117="مرفوض","✖ مرفوض من المدير",IF(I1117&lt;&gt;"موافق","⏳ بانتظار موافقة المدير",IF(K1117&lt;&gt;"نعم","⚠ غير مسوى مع الحسابات","✔ معتمد ومسوى")))))))))</f>
        <v/>
      </c>
      <c r="R1117">
        <f>N(R1116)+IF(A1117="عهدة",1,0)</f>
        <v/>
      </c>
      <c r="S1117">
        <f>IF(C1117="","",IF(AND(C1117&gt;=DATE(2026,9,1),C1117&lt;=DATE(2027,8,31)),(YEAR(C1117)-2026)*12+MONTH(C1117)-8,""))</f>
        <v/>
      </c>
      <c r="T1117">
        <f>IF(AND(A1117="مصروف",R1117&gt;0,I1117="موافق",S1117&lt;&gt;"",H1117&lt;&gt;""),N(G1117),0)</f>
        <v/>
      </c>
    </row>
    <row r="1118">
      <c r="A1118" s="19" t="n"/>
      <c r="B1118" s="20">
        <f>IF(A1118="","",IF(R1118=0,"⚠ أضف سطر عهدة أولًا","BDR-"&amp;TEXT(R1118,"000")))</f>
        <v/>
      </c>
      <c r="C1118" s="21" t="n"/>
      <c r="D1118" s="20">
        <f>IF(C1118="","",IF(S1118="","خارج السنة المالية",INDEX(القوائم!$D$2:$D$13,S1118)))</f>
        <v/>
      </c>
      <c r="E1118" s="22" t="n"/>
      <c r="F1118" s="23" t="n"/>
      <c r="G1118" s="23" t="n"/>
      <c r="H1118" s="22" t="n"/>
      <c r="I1118" s="19" t="n"/>
      <c r="J1118" s="21" t="n"/>
      <c r="K1118" s="19" t="n"/>
      <c r="L1118" s="19" t="n"/>
      <c r="M1118" s="21" t="n"/>
      <c r="N1118" s="22" t="n"/>
      <c r="O1118" s="24">
        <f>IF(A1118&lt;&gt;"عهدة","",SUMIFS($G$8:$G$5007,$B$8:$B$5007,B1118,$A$8:$A$5007,"مصروف",$I$8:$I$5007,"&lt;&gt;مرفوض"))</f>
        <v/>
      </c>
      <c r="P1118" s="25">
        <f>IF(A1118&lt;&gt;"عهدة","",N(F1118)-O1118)</f>
        <v/>
      </c>
      <c r="Q1118" s="26">
        <f>IF(A1118="","",IF(A1118="عهدة",IF(N(F1118)=0,"⚠ أدخل قيمة العهدة",IF(P1118&lt;0,"⛔ عجز / زيادة مصروفات "&amp;TEXT(-P1118,"#,##0"),IF(COUNTIFS($B$8:$B$5007,B1118,$A$8:$A$5007,"مصروف",$I$8:$I$5007,"&lt;&gt;مرفوض",$K$8:$K$5007,"&lt;&gt;نعم")&gt;0,"⚠ "&amp;COUNTIFS($B$8:$B$5007,B1118,$A$8:$A$5007,"مصروف",$I$8:$I$5007,"&lt;&gt;مرفوض",$K$8:$K$5007,"&lt;&gt;نعم")&amp;" مصروف غير مسوى",IF(L1118="تمت التسوية",IF(P1118=0,"✔ متوازنة وتمت التسوية","✔ تمت التسوية – متبقي "&amp;TEXT(P1118,"#,##0")),IF(P1118&gt;0,"متبقي "&amp;TEXT(P1118,"#,##0"),"✔ متوازنة"))))),IF(R1118=0,"⚠ أضف سطر عهدة أولًا",IF(OR(C1118="",N(G1118)=0),"⚠ أكمل التاريخ والقيمة",IF(S1118="","⚠ التاريخ خارج السنة المالية",IF(H1118="","⚠ اختر بند الموازنة",IF(I1118="مرفوض","✖ مرفوض من المدير",IF(I1118&lt;&gt;"موافق","⏳ بانتظار موافقة المدير",IF(K1118&lt;&gt;"نعم","⚠ غير مسوى مع الحسابات","✔ معتمد ومسوى")))))))))</f>
        <v/>
      </c>
      <c r="R1118">
        <f>N(R1117)+IF(A1118="عهدة",1,0)</f>
        <v/>
      </c>
      <c r="S1118">
        <f>IF(C1118="","",IF(AND(C1118&gt;=DATE(2026,9,1),C1118&lt;=DATE(2027,8,31)),(YEAR(C1118)-2026)*12+MONTH(C1118)-8,""))</f>
        <v/>
      </c>
      <c r="T1118">
        <f>IF(AND(A1118="مصروف",R1118&gt;0,I1118="موافق",S1118&lt;&gt;"",H1118&lt;&gt;""),N(G1118),0)</f>
        <v/>
      </c>
    </row>
    <row r="1119">
      <c r="A1119" s="19" t="n"/>
      <c r="B1119" s="20">
        <f>IF(A1119="","",IF(R1119=0,"⚠ أضف سطر عهدة أولًا","BDR-"&amp;TEXT(R1119,"000")))</f>
        <v/>
      </c>
      <c r="C1119" s="21" t="n"/>
      <c r="D1119" s="20">
        <f>IF(C1119="","",IF(S1119="","خارج السنة المالية",INDEX(القوائم!$D$2:$D$13,S1119)))</f>
        <v/>
      </c>
      <c r="E1119" s="22" t="n"/>
      <c r="F1119" s="23" t="n"/>
      <c r="G1119" s="23" t="n"/>
      <c r="H1119" s="22" t="n"/>
      <c r="I1119" s="19" t="n"/>
      <c r="J1119" s="21" t="n"/>
      <c r="K1119" s="19" t="n"/>
      <c r="L1119" s="19" t="n"/>
      <c r="M1119" s="21" t="n"/>
      <c r="N1119" s="22" t="n"/>
      <c r="O1119" s="24">
        <f>IF(A1119&lt;&gt;"عهدة","",SUMIFS($G$8:$G$5007,$B$8:$B$5007,B1119,$A$8:$A$5007,"مصروف",$I$8:$I$5007,"&lt;&gt;مرفوض"))</f>
        <v/>
      </c>
      <c r="P1119" s="25">
        <f>IF(A1119&lt;&gt;"عهدة","",N(F1119)-O1119)</f>
        <v/>
      </c>
      <c r="Q1119" s="26">
        <f>IF(A1119="","",IF(A1119="عهدة",IF(N(F1119)=0,"⚠ أدخل قيمة العهدة",IF(P1119&lt;0,"⛔ عجز / زيادة مصروفات "&amp;TEXT(-P1119,"#,##0"),IF(COUNTIFS($B$8:$B$5007,B1119,$A$8:$A$5007,"مصروف",$I$8:$I$5007,"&lt;&gt;مرفوض",$K$8:$K$5007,"&lt;&gt;نعم")&gt;0,"⚠ "&amp;COUNTIFS($B$8:$B$5007,B1119,$A$8:$A$5007,"مصروف",$I$8:$I$5007,"&lt;&gt;مرفوض",$K$8:$K$5007,"&lt;&gt;نعم")&amp;" مصروف غير مسوى",IF(L1119="تمت التسوية",IF(P1119=0,"✔ متوازنة وتمت التسوية","✔ تمت التسوية – متبقي "&amp;TEXT(P1119,"#,##0")),IF(P1119&gt;0,"متبقي "&amp;TEXT(P1119,"#,##0"),"✔ متوازنة"))))),IF(R1119=0,"⚠ أضف سطر عهدة أولًا",IF(OR(C1119="",N(G1119)=0),"⚠ أكمل التاريخ والقيمة",IF(S1119="","⚠ التاريخ خارج السنة المالية",IF(H1119="","⚠ اختر بند الموازنة",IF(I1119="مرفوض","✖ مرفوض من المدير",IF(I1119&lt;&gt;"موافق","⏳ بانتظار موافقة المدير",IF(K1119&lt;&gt;"نعم","⚠ غير مسوى مع الحسابات","✔ معتمد ومسوى")))))))))</f>
        <v/>
      </c>
      <c r="R1119">
        <f>N(R1118)+IF(A1119="عهدة",1,0)</f>
        <v/>
      </c>
      <c r="S1119">
        <f>IF(C1119="","",IF(AND(C1119&gt;=DATE(2026,9,1),C1119&lt;=DATE(2027,8,31)),(YEAR(C1119)-2026)*12+MONTH(C1119)-8,""))</f>
        <v/>
      </c>
      <c r="T1119">
        <f>IF(AND(A1119="مصروف",R1119&gt;0,I1119="موافق",S1119&lt;&gt;"",H1119&lt;&gt;""),N(G1119),0)</f>
        <v/>
      </c>
    </row>
    <row r="1120">
      <c r="A1120" s="19" t="n"/>
      <c r="B1120" s="20">
        <f>IF(A1120="","",IF(R1120=0,"⚠ أضف سطر عهدة أولًا","BDR-"&amp;TEXT(R1120,"000")))</f>
        <v/>
      </c>
      <c r="C1120" s="21" t="n"/>
      <c r="D1120" s="20">
        <f>IF(C1120="","",IF(S1120="","خارج السنة المالية",INDEX(القوائم!$D$2:$D$13,S1120)))</f>
        <v/>
      </c>
      <c r="E1120" s="22" t="n"/>
      <c r="F1120" s="23" t="n"/>
      <c r="G1120" s="23" t="n"/>
      <c r="H1120" s="22" t="n"/>
      <c r="I1120" s="19" t="n"/>
      <c r="J1120" s="21" t="n"/>
      <c r="K1120" s="19" t="n"/>
      <c r="L1120" s="19" t="n"/>
      <c r="M1120" s="21" t="n"/>
      <c r="N1120" s="22" t="n"/>
      <c r="O1120" s="24">
        <f>IF(A1120&lt;&gt;"عهدة","",SUMIFS($G$8:$G$5007,$B$8:$B$5007,B1120,$A$8:$A$5007,"مصروف",$I$8:$I$5007,"&lt;&gt;مرفوض"))</f>
        <v/>
      </c>
      <c r="P1120" s="25">
        <f>IF(A1120&lt;&gt;"عهدة","",N(F1120)-O1120)</f>
        <v/>
      </c>
      <c r="Q1120" s="26">
        <f>IF(A1120="","",IF(A1120="عهدة",IF(N(F1120)=0,"⚠ أدخل قيمة العهدة",IF(P1120&lt;0,"⛔ عجز / زيادة مصروفات "&amp;TEXT(-P1120,"#,##0"),IF(COUNTIFS($B$8:$B$5007,B1120,$A$8:$A$5007,"مصروف",$I$8:$I$5007,"&lt;&gt;مرفوض",$K$8:$K$5007,"&lt;&gt;نعم")&gt;0,"⚠ "&amp;COUNTIFS($B$8:$B$5007,B1120,$A$8:$A$5007,"مصروف",$I$8:$I$5007,"&lt;&gt;مرفوض",$K$8:$K$5007,"&lt;&gt;نعم")&amp;" مصروف غير مسوى",IF(L1120="تمت التسوية",IF(P1120=0,"✔ متوازنة وتمت التسوية","✔ تمت التسوية – متبقي "&amp;TEXT(P1120,"#,##0")),IF(P1120&gt;0,"متبقي "&amp;TEXT(P1120,"#,##0"),"✔ متوازنة"))))),IF(R1120=0,"⚠ أضف سطر عهدة أولًا",IF(OR(C1120="",N(G1120)=0),"⚠ أكمل التاريخ والقيمة",IF(S1120="","⚠ التاريخ خارج السنة المالية",IF(H1120="","⚠ اختر بند الموازنة",IF(I1120="مرفوض","✖ مرفوض من المدير",IF(I1120&lt;&gt;"موافق","⏳ بانتظار موافقة المدير",IF(K1120&lt;&gt;"نعم","⚠ غير مسوى مع الحسابات","✔ معتمد ومسوى")))))))))</f>
        <v/>
      </c>
      <c r="R1120">
        <f>N(R1119)+IF(A1120="عهدة",1,0)</f>
        <v/>
      </c>
      <c r="S1120">
        <f>IF(C1120="","",IF(AND(C1120&gt;=DATE(2026,9,1),C1120&lt;=DATE(2027,8,31)),(YEAR(C1120)-2026)*12+MONTH(C1120)-8,""))</f>
        <v/>
      </c>
      <c r="T1120">
        <f>IF(AND(A1120="مصروف",R1120&gt;0,I1120="موافق",S1120&lt;&gt;"",H1120&lt;&gt;""),N(G1120),0)</f>
        <v/>
      </c>
    </row>
    <row r="1121">
      <c r="A1121" s="19" t="n"/>
      <c r="B1121" s="20">
        <f>IF(A1121="","",IF(R1121=0,"⚠ أضف سطر عهدة أولًا","BDR-"&amp;TEXT(R1121,"000")))</f>
        <v/>
      </c>
      <c r="C1121" s="21" t="n"/>
      <c r="D1121" s="20">
        <f>IF(C1121="","",IF(S1121="","خارج السنة المالية",INDEX(القوائم!$D$2:$D$13,S1121)))</f>
        <v/>
      </c>
      <c r="E1121" s="22" t="n"/>
      <c r="F1121" s="23" t="n"/>
      <c r="G1121" s="23" t="n"/>
      <c r="H1121" s="22" t="n"/>
      <c r="I1121" s="19" t="n"/>
      <c r="J1121" s="21" t="n"/>
      <c r="K1121" s="19" t="n"/>
      <c r="L1121" s="19" t="n"/>
      <c r="M1121" s="21" t="n"/>
      <c r="N1121" s="22" t="n"/>
      <c r="O1121" s="24">
        <f>IF(A1121&lt;&gt;"عهدة","",SUMIFS($G$8:$G$5007,$B$8:$B$5007,B1121,$A$8:$A$5007,"مصروف",$I$8:$I$5007,"&lt;&gt;مرفوض"))</f>
        <v/>
      </c>
      <c r="P1121" s="25">
        <f>IF(A1121&lt;&gt;"عهدة","",N(F1121)-O1121)</f>
        <v/>
      </c>
      <c r="Q1121" s="26">
        <f>IF(A1121="","",IF(A1121="عهدة",IF(N(F1121)=0,"⚠ أدخل قيمة العهدة",IF(P1121&lt;0,"⛔ عجز / زيادة مصروفات "&amp;TEXT(-P1121,"#,##0"),IF(COUNTIFS($B$8:$B$5007,B1121,$A$8:$A$5007,"مصروف",$I$8:$I$5007,"&lt;&gt;مرفوض",$K$8:$K$5007,"&lt;&gt;نعم")&gt;0,"⚠ "&amp;COUNTIFS($B$8:$B$5007,B1121,$A$8:$A$5007,"مصروف",$I$8:$I$5007,"&lt;&gt;مرفوض",$K$8:$K$5007,"&lt;&gt;نعم")&amp;" مصروف غير مسوى",IF(L1121="تمت التسوية",IF(P1121=0,"✔ متوازنة وتمت التسوية","✔ تمت التسوية – متبقي "&amp;TEXT(P1121,"#,##0")),IF(P1121&gt;0,"متبقي "&amp;TEXT(P1121,"#,##0"),"✔ متوازنة"))))),IF(R1121=0,"⚠ أضف سطر عهدة أولًا",IF(OR(C1121="",N(G1121)=0),"⚠ أكمل التاريخ والقيمة",IF(S1121="","⚠ التاريخ خارج السنة المالية",IF(H1121="","⚠ اختر بند الموازنة",IF(I1121="مرفوض","✖ مرفوض من المدير",IF(I1121&lt;&gt;"موافق","⏳ بانتظار موافقة المدير",IF(K1121&lt;&gt;"نعم","⚠ غير مسوى مع الحسابات","✔ معتمد ومسوى")))))))))</f>
        <v/>
      </c>
      <c r="R1121">
        <f>N(R1120)+IF(A1121="عهدة",1,0)</f>
        <v/>
      </c>
      <c r="S1121">
        <f>IF(C1121="","",IF(AND(C1121&gt;=DATE(2026,9,1),C1121&lt;=DATE(2027,8,31)),(YEAR(C1121)-2026)*12+MONTH(C1121)-8,""))</f>
        <v/>
      </c>
      <c r="T1121">
        <f>IF(AND(A1121="مصروف",R1121&gt;0,I1121="موافق",S1121&lt;&gt;"",H1121&lt;&gt;""),N(G1121),0)</f>
        <v/>
      </c>
    </row>
    <row r="1122">
      <c r="A1122" s="19" t="n"/>
      <c r="B1122" s="20">
        <f>IF(A1122="","",IF(R1122=0,"⚠ أضف سطر عهدة أولًا","BDR-"&amp;TEXT(R1122,"000")))</f>
        <v/>
      </c>
      <c r="C1122" s="21" t="n"/>
      <c r="D1122" s="20">
        <f>IF(C1122="","",IF(S1122="","خارج السنة المالية",INDEX(القوائم!$D$2:$D$13,S1122)))</f>
        <v/>
      </c>
      <c r="E1122" s="22" t="n"/>
      <c r="F1122" s="23" t="n"/>
      <c r="G1122" s="23" t="n"/>
      <c r="H1122" s="22" t="n"/>
      <c r="I1122" s="19" t="n"/>
      <c r="J1122" s="21" t="n"/>
      <c r="K1122" s="19" t="n"/>
      <c r="L1122" s="19" t="n"/>
      <c r="M1122" s="21" t="n"/>
      <c r="N1122" s="22" t="n"/>
      <c r="O1122" s="24">
        <f>IF(A1122&lt;&gt;"عهدة","",SUMIFS($G$8:$G$5007,$B$8:$B$5007,B1122,$A$8:$A$5007,"مصروف",$I$8:$I$5007,"&lt;&gt;مرفوض"))</f>
        <v/>
      </c>
      <c r="P1122" s="25">
        <f>IF(A1122&lt;&gt;"عهدة","",N(F1122)-O1122)</f>
        <v/>
      </c>
      <c r="Q1122" s="26">
        <f>IF(A1122="","",IF(A1122="عهدة",IF(N(F1122)=0,"⚠ أدخل قيمة العهدة",IF(P1122&lt;0,"⛔ عجز / زيادة مصروفات "&amp;TEXT(-P1122,"#,##0"),IF(COUNTIFS($B$8:$B$5007,B1122,$A$8:$A$5007,"مصروف",$I$8:$I$5007,"&lt;&gt;مرفوض",$K$8:$K$5007,"&lt;&gt;نعم")&gt;0,"⚠ "&amp;COUNTIFS($B$8:$B$5007,B1122,$A$8:$A$5007,"مصروف",$I$8:$I$5007,"&lt;&gt;مرفوض",$K$8:$K$5007,"&lt;&gt;نعم")&amp;" مصروف غير مسوى",IF(L1122="تمت التسوية",IF(P1122=0,"✔ متوازنة وتمت التسوية","✔ تمت التسوية – متبقي "&amp;TEXT(P1122,"#,##0")),IF(P1122&gt;0,"متبقي "&amp;TEXT(P1122,"#,##0"),"✔ متوازنة"))))),IF(R1122=0,"⚠ أضف سطر عهدة أولًا",IF(OR(C1122="",N(G1122)=0),"⚠ أكمل التاريخ والقيمة",IF(S1122="","⚠ التاريخ خارج السنة المالية",IF(H1122="","⚠ اختر بند الموازنة",IF(I1122="مرفوض","✖ مرفوض من المدير",IF(I1122&lt;&gt;"موافق","⏳ بانتظار موافقة المدير",IF(K1122&lt;&gt;"نعم","⚠ غير مسوى مع الحسابات","✔ معتمد ومسوى")))))))))</f>
        <v/>
      </c>
      <c r="R1122">
        <f>N(R1121)+IF(A1122="عهدة",1,0)</f>
        <v/>
      </c>
      <c r="S1122">
        <f>IF(C1122="","",IF(AND(C1122&gt;=DATE(2026,9,1),C1122&lt;=DATE(2027,8,31)),(YEAR(C1122)-2026)*12+MONTH(C1122)-8,""))</f>
        <v/>
      </c>
      <c r="T1122">
        <f>IF(AND(A1122="مصروف",R1122&gt;0,I1122="موافق",S1122&lt;&gt;"",H1122&lt;&gt;""),N(G1122),0)</f>
        <v/>
      </c>
    </row>
    <row r="1123">
      <c r="A1123" s="19" t="n"/>
      <c r="B1123" s="20">
        <f>IF(A1123="","",IF(R1123=0,"⚠ أضف سطر عهدة أولًا","BDR-"&amp;TEXT(R1123,"000")))</f>
        <v/>
      </c>
      <c r="C1123" s="21" t="n"/>
      <c r="D1123" s="20">
        <f>IF(C1123="","",IF(S1123="","خارج السنة المالية",INDEX(القوائم!$D$2:$D$13,S1123)))</f>
        <v/>
      </c>
      <c r="E1123" s="22" t="n"/>
      <c r="F1123" s="23" t="n"/>
      <c r="G1123" s="23" t="n"/>
      <c r="H1123" s="22" t="n"/>
      <c r="I1123" s="19" t="n"/>
      <c r="J1123" s="21" t="n"/>
      <c r="K1123" s="19" t="n"/>
      <c r="L1123" s="19" t="n"/>
      <c r="M1123" s="21" t="n"/>
      <c r="N1123" s="22" t="n"/>
      <c r="O1123" s="24">
        <f>IF(A1123&lt;&gt;"عهدة","",SUMIFS($G$8:$G$5007,$B$8:$B$5007,B1123,$A$8:$A$5007,"مصروف",$I$8:$I$5007,"&lt;&gt;مرفوض"))</f>
        <v/>
      </c>
      <c r="P1123" s="25">
        <f>IF(A1123&lt;&gt;"عهدة","",N(F1123)-O1123)</f>
        <v/>
      </c>
      <c r="Q1123" s="26">
        <f>IF(A1123="","",IF(A1123="عهدة",IF(N(F1123)=0,"⚠ أدخل قيمة العهدة",IF(P1123&lt;0,"⛔ عجز / زيادة مصروفات "&amp;TEXT(-P1123,"#,##0"),IF(COUNTIFS($B$8:$B$5007,B1123,$A$8:$A$5007,"مصروف",$I$8:$I$5007,"&lt;&gt;مرفوض",$K$8:$K$5007,"&lt;&gt;نعم")&gt;0,"⚠ "&amp;COUNTIFS($B$8:$B$5007,B1123,$A$8:$A$5007,"مصروف",$I$8:$I$5007,"&lt;&gt;مرفوض",$K$8:$K$5007,"&lt;&gt;نعم")&amp;" مصروف غير مسوى",IF(L1123="تمت التسوية",IF(P1123=0,"✔ متوازنة وتمت التسوية","✔ تمت التسوية – متبقي "&amp;TEXT(P1123,"#,##0")),IF(P1123&gt;0,"متبقي "&amp;TEXT(P1123,"#,##0"),"✔ متوازنة"))))),IF(R1123=0,"⚠ أضف سطر عهدة أولًا",IF(OR(C1123="",N(G1123)=0),"⚠ أكمل التاريخ والقيمة",IF(S1123="","⚠ التاريخ خارج السنة المالية",IF(H1123="","⚠ اختر بند الموازنة",IF(I1123="مرفوض","✖ مرفوض من المدير",IF(I1123&lt;&gt;"موافق","⏳ بانتظار موافقة المدير",IF(K1123&lt;&gt;"نعم","⚠ غير مسوى مع الحسابات","✔ معتمد ومسوى")))))))))</f>
        <v/>
      </c>
      <c r="R1123">
        <f>N(R1122)+IF(A1123="عهدة",1,0)</f>
        <v/>
      </c>
      <c r="S1123">
        <f>IF(C1123="","",IF(AND(C1123&gt;=DATE(2026,9,1),C1123&lt;=DATE(2027,8,31)),(YEAR(C1123)-2026)*12+MONTH(C1123)-8,""))</f>
        <v/>
      </c>
      <c r="T1123">
        <f>IF(AND(A1123="مصروف",R1123&gt;0,I1123="موافق",S1123&lt;&gt;"",H1123&lt;&gt;""),N(G1123),0)</f>
        <v/>
      </c>
    </row>
    <row r="1124">
      <c r="A1124" s="19" t="n"/>
      <c r="B1124" s="20">
        <f>IF(A1124="","",IF(R1124=0,"⚠ أضف سطر عهدة أولًا","BDR-"&amp;TEXT(R1124,"000")))</f>
        <v/>
      </c>
      <c r="C1124" s="21" t="n"/>
      <c r="D1124" s="20">
        <f>IF(C1124="","",IF(S1124="","خارج السنة المالية",INDEX(القوائم!$D$2:$D$13,S1124)))</f>
        <v/>
      </c>
      <c r="E1124" s="22" t="n"/>
      <c r="F1124" s="23" t="n"/>
      <c r="G1124" s="23" t="n"/>
      <c r="H1124" s="22" t="n"/>
      <c r="I1124" s="19" t="n"/>
      <c r="J1124" s="21" t="n"/>
      <c r="K1124" s="19" t="n"/>
      <c r="L1124" s="19" t="n"/>
      <c r="M1124" s="21" t="n"/>
      <c r="N1124" s="22" t="n"/>
      <c r="O1124" s="24">
        <f>IF(A1124&lt;&gt;"عهدة","",SUMIFS($G$8:$G$5007,$B$8:$B$5007,B1124,$A$8:$A$5007,"مصروف",$I$8:$I$5007,"&lt;&gt;مرفوض"))</f>
        <v/>
      </c>
      <c r="P1124" s="25">
        <f>IF(A1124&lt;&gt;"عهدة","",N(F1124)-O1124)</f>
        <v/>
      </c>
      <c r="Q1124" s="26">
        <f>IF(A1124="","",IF(A1124="عهدة",IF(N(F1124)=0,"⚠ أدخل قيمة العهدة",IF(P1124&lt;0,"⛔ عجز / زيادة مصروفات "&amp;TEXT(-P1124,"#,##0"),IF(COUNTIFS($B$8:$B$5007,B1124,$A$8:$A$5007,"مصروف",$I$8:$I$5007,"&lt;&gt;مرفوض",$K$8:$K$5007,"&lt;&gt;نعم")&gt;0,"⚠ "&amp;COUNTIFS($B$8:$B$5007,B1124,$A$8:$A$5007,"مصروف",$I$8:$I$5007,"&lt;&gt;مرفوض",$K$8:$K$5007,"&lt;&gt;نعم")&amp;" مصروف غير مسوى",IF(L1124="تمت التسوية",IF(P1124=0,"✔ متوازنة وتمت التسوية","✔ تمت التسوية – متبقي "&amp;TEXT(P1124,"#,##0")),IF(P1124&gt;0,"متبقي "&amp;TEXT(P1124,"#,##0"),"✔ متوازنة"))))),IF(R1124=0,"⚠ أضف سطر عهدة أولًا",IF(OR(C1124="",N(G1124)=0),"⚠ أكمل التاريخ والقيمة",IF(S1124="","⚠ التاريخ خارج السنة المالية",IF(H1124="","⚠ اختر بند الموازنة",IF(I1124="مرفوض","✖ مرفوض من المدير",IF(I1124&lt;&gt;"موافق","⏳ بانتظار موافقة المدير",IF(K1124&lt;&gt;"نعم","⚠ غير مسوى مع الحسابات","✔ معتمد ومسوى")))))))))</f>
        <v/>
      </c>
      <c r="R1124">
        <f>N(R1123)+IF(A1124="عهدة",1,0)</f>
        <v/>
      </c>
      <c r="S1124">
        <f>IF(C1124="","",IF(AND(C1124&gt;=DATE(2026,9,1),C1124&lt;=DATE(2027,8,31)),(YEAR(C1124)-2026)*12+MONTH(C1124)-8,""))</f>
        <v/>
      </c>
      <c r="T1124">
        <f>IF(AND(A1124="مصروف",R1124&gt;0,I1124="موافق",S1124&lt;&gt;"",H1124&lt;&gt;""),N(G1124),0)</f>
        <v/>
      </c>
    </row>
    <row r="1125">
      <c r="A1125" s="19" t="n"/>
      <c r="B1125" s="20">
        <f>IF(A1125="","",IF(R1125=0,"⚠ أضف سطر عهدة أولًا","BDR-"&amp;TEXT(R1125,"000")))</f>
        <v/>
      </c>
      <c r="C1125" s="21" t="n"/>
      <c r="D1125" s="20">
        <f>IF(C1125="","",IF(S1125="","خارج السنة المالية",INDEX(القوائم!$D$2:$D$13,S1125)))</f>
        <v/>
      </c>
      <c r="E1125" s="22" t="n"/>
      <c r="F1125" s="23" t="n"/>
      <c r="G1125" s="23" t="n"/>
      <c r="H1125" s="22" t="n"/>
      <c r="I1125" s="19" t="n"/>
      <c r="J1125" s="21" t="n"/>
      <c r="K1125" s="19" t="n"/>
      <c r="L1125" s="19" t="n"/>
      <c r="M1125" s="21" t="n"/>
      <c r="N1125" s="22" t="n"/>
      <c r="O1125" s="24">
        <f>IF(A1125&lt;&gt;"عهدة","",SUMIFS($G$8:$G$5007,$B$8:$B$5007,B1125,$A$8:$A$5007,"مصروف",$I$8:$I$5007,"&lt;&gt;مرفوض"))</f>
        <v/>
      </c>
      <c r="P1125" s="25">
        <f>IF(A1125&lt;&gt;"عهدة","",N(F1125)-O1125)</f>
        <v/>
      </c>
      <c r="Q1125" s="26">
        <f>IF(A1125="","",IF(A1125="عهدة",IF(N(F1125)=0,"⚠ أدخل قيمة العهدة",IF(P1125&lt;0,"⛔ عجز / زيادة مصروفات "&amp;TEXT(-P1125,"#,##0"),IF(COUNTIFS($B$8:$B$5007,B1125,$A$8:$A$5007,"مصروف",$I$8:$I$5007,"&lt;&gt;مرفوض",$K$8:$K$5007,"&lt;&gt;نعم")&gt;0,"⚠ "&amp;COUNTIFS($B$8:$B$5007,B1125,$A$8:$A$5007,"مصروف",$I$8:$I$5007,"&lt;&gt;مرفوض",$K$8:$K$5007,"&lt;&gt;نعم")&amp;" مصروف غير مسوى",IF(L1125="تمت التسوية",IF(P1125=0,"✔ متوازنة وتمت التسوية","✔ تمت التسوية – متبقي "&amp;TEXT(P1125,"#,##0")),IF(P1125&gt;0,"متبقي "&amp;TEXT(P1125,"#,##0"),"✔ متوازنة"))))),IF(R1125=0,"⚠ أضف سطر عهدة أولًا",IF(OR(C1125="",N(G1125)=0),"⚠ أكمل التاريخ والقيمة",IF(S1125="","⚠ التاريخ خارج السنة المالية",IF(H1125="","⚠ اختر بند الموازنة",IF(I1125="مرفوض","✖ مرفوض من المدير",IF(I1125&lt;&gt;"موافق","⏳ بانتظار موافقة المدير",IF(K1125&lt;&gt;"نعم","⚠ غير مسوى مع الحسابات","✔ معتمد ومسوى")))))))))</f>
        <v/>
      </c>
      <c r="R1125">
        <f>N(R1124)+IF(A1125="عهدة",1,0)</f>
        <v/>
      </c>
      <c r="S1125">
        <f>IF(C1125="","",IF(AND(C1125&gt;=DATE(2026,9,1),C1125&lt;=DATE(2027,8,31)),(YEAR(C1125)-2026)*12+MONTH(C1125)-8,""))</f>
        <v/>
      </c>
      <c r="T1125">
        <f>IF(AND(A1125="مصروف",R1125&gt;0,I1125="موافق",S1125&lt;&gt;"",H1125&lt;&gt;""),N(G1125),0)</f>
        <v/>
      </c>
    </row>
    <row r="1126">
      <c r="A1126" s="19" t="n"/>
      <c r="B1126" s="20">
        <f>IF(A1126="","",IF(R1126=0,"⚠ أضف سطر عهدة أولًا","BDR-"&amp;TEXT(R1126,"000")))</f>
        <v/>
      </c>
      <c r="C1126" s="21" t="n"/>
      <c r="D1126" s="20">
        <f>IF(C1126="","",IF(S1126="","خارج السنة المالية",INDEX(القوائم!$D$2:$D$13,S1126)))</f>
        <v/>
      </c>
      <c r="E1126" s="22" t="n"/>
      <c r="F1126" s="23" t="n"/>
      <c r="G1126" s="23" t="n"/>
      <c r="H1126" s="22" t="n"/>
      <c r="I1126" s="19" t="n"/>
      <c r="J1126" s="21" t="n"/>
      <c r="K1126" s="19" t="n"/>
      <c r="L1126" s="19" t="n"/>
      <c r="M1126" s="21" t="n"/>
      <c r="N1126" s="22" t="n"/>
      <c r="O1126" s="24">
        <f>IF(A1126&lt;&gt;"عهدة","",SUMIFS($G$8:$G$5007,$B$8:$B$5007,B1126,$A$8:$A$5007,"مصروف",$I$8:$I$5007,"&lt;&gt;مرفوض"))</f>
        <v/>
      </c>
      <c r="P1126" s="25">
        <f>IF(A1126&lt;&gt;"عهدة","",N(F1126)-O1126)</f>
        <v/>
      </c>
      <c r="Q1126" s="26">
        <f>IF(A1126="","",IF(A1126="عهدة",IF(N(F1126)=0,"⚠ أدخل قيمة العهدة",IF(P1126&lt;0,"⛔ عجز / زيادة مصروفات "&amp;TEXT(-P1126,"#,##0"),IF(COUNTIFS($B$8:$B$5007,B1126,$A$8:$A$5007,"مصروف",$I$8:$I$5007,"&lt;&gt;مرفوض",$K$8:$K$5007,"&lt;&gt;نعم")&gt;0,"⚠ "&amp;COUNTIFS($B$8:$B$5007,B1126,$A$8:$A$5007,"مصروف",$I$8:$I$5007,"&lt;&gt;مرفوض",$K$8:$K$5007,"&lt;&gt;نعم")&amp;" مصروف غير مسوى",IF(L1126="تمت التسوية",IF(P1126=0,"✔ متوازنة وتمت التسوية","✔ تمت التسوية – متبقي "&amp;TEXT(P1126,"#,##0")),IF(P1126&gt;0,"متبقي "&amp;TEXT(P1126,"#,##0"),"✔ متوازنة"))))),IF(R1126=0,"⚠ أضف سطر عهدة أولًا",IF(OR(C1126="",N(G1126)=0),"⚠ أكمل التاريخ والقيمة",IF(S1126="","⚠ التاريخ خارج السنة المالية",IF(H1126="","⚠ اختر بند الموازنة",IF(I1126="مرفوض","✖ مرفوض من المدير",IF(I1126&lt;&gt;"موافق","⏳ بانتظار موافقة المدير",IF(K1126&lt;&gt;"نعم","⚠ غير مسوى مع الحسابات","✔ معتمد ومسوى")))))))))</f>
        <v/>
      </c>
      <c r="R1126">
        <f>N(R1125)+IF(A1126="عهدة",1,0)</f>
        <v/>
      </c>
      <c r="S1126">
        <f>IF(C1126="","",IF(AND(C1126&gt;=DATE(2026,9,1),C1126&lt;=DATE(2027,8,31)),(YEAR(C1126)-2026)*12+MONTH(C1126)-8,""))</f>
        <v/>
      </c>
      <c r="T1126">
        <f>IF(AND(A1126="مصروف",R1126&gt;0,I1126="موافق",S1126&lt;&gt;"",H1126&lt;&gt;""),N(G1126),0)</f>
        <v/>
      </c>
    </row>
    <row r="1127">
      <c r="A1127" s="19" t="n"/>
      <c r="B1127" s="20">
        <f>IF(A1127="","",IF(R1127=0,"⚠ أضف سطر عهدة أولًا","BDR-"&amp;TEXT(R1127,"000")))</f>
        <v/>
      </c>
      <c r="C1127" s="21" t="n"/>
      <c r="D1127" s="20">
        <f>IF(C1127="","",IF(S1127="","خارج السنة المالية",INDEX(القوائم!$D$2:$D$13,S1127)))</f>
        <v/>
      </c>
      <c r="E1127" s="22" t="n"/>
      <c r="F1127" s="23" t="n"/>
      <c r="G1127" s="23" t="n"/>
      <c r="H1127" s="22" t="n"/>
      <c r="I1127" s="19" t="n"/>
      <c r="J1127" s="21" t="n"/>
      <c r="K1127" s="19" t="n"/>
      <c r="L1127" s="19" t="n"/>
      <c r="M1127" s="21" t="n"/>
      <c r="N1127" s="22" t="n"/>
      <c r="O1127" s="24">
        <f>IF(A1127&lt;&gt;"عهدة","",SUMIFS($G$8:$G$5007,$B$8:$B$5007,B1127,$A$8:$A$5007,"مصروف",$I$8:$I$5007,"&lt;&gt;مرفوض"))</f>
        <v/>
      </c>
      <c r="P1127" s="25">
        <f>IF(A1127&lt;&gt;"عهدة","",N(F1127)-O1127)</f>
        <v/>
      </c>
      <c r="Q1127" s="26">
        <f>IF(A1127="","",IF(A1127="عهدة",IF(N(F1127)=0,"⚠ أدخل قيمة العهدة",IF(P1127&lt;0,"⛔ عجز / زيادة مصروفات "&amp;TEXT(-P1127,"#,##0"),IF(COUNTIFS($B$8:$B$5007,B1127,$A$8:$A$5007,"مصروف",$I$8:$I$5007,"&lt;&gt;مرفوض",$K$8:$K$5007,"&lt;&gt;نعم")&gt;0,"⚠ "&amp;COUNTIFS($B$8:$B$5007,B1127,$A$8:$A$5007,"مصروف",$I$8:$I$5007,"&lt;&gt;مرفوض",$K$8:$K$5007,"&lt;&gt;نعم")&amp;" مصروف غير مسوى",IF(L1127="تمت التسوية",IF(P1127=0,"✔ متوازنة وتمت التسوية","✔ تمت التسوية – متبقي "&amp;TEXT(P1127,"#,##0")),IF(P1127&gt;0,"متبقي "&amp;TEXT(P1127,"#,##0"),"✔ متوازنة"))))),IF(R1127=0,"⚠ أضف سطر عهدة أولًا",IF(OR(C1127="",N(G1127)=0),"⚠ أكمل التاريخ والقيمة",IF(S1127="","⚠ التاريخ خارج السنة المالية",IF(H1127="","⚠ اختر بند الموازنة",IF(I1127="مرفوض","✖ مرفوض من المدير",IF(I1127&lt;&gt;"موافق","⏳ بانتظار موافقة المدير",IF(K1127&lt;&gt;"نعم","⚠ غير مسوى مع الحسابات","✔ معتمد ومسوى")))))))))</f>
        <v/>
      </c>
      <c r="R1127">
        <f>N(R1126)+IF(A1127="عهدة",1,0)</f>
        <v/>
      </c>
      <c r="S1127">
        <f>IF(C1127="","",IF(AND(C1127&gt;=DATE(2026,9,1),C1127&lt;=DATE(2027,8,31)),(YEAR(C1127)-2026)*12+MONTH(C1127)-8,""))</f>
        <v/>
      </c>
      <c r="T1127">
        <f>IF(AND(A1127="مصروف",R1127&gt;0,I1127="موافق",S1127&lt;&gt;"",H1127&lt;&gt;""),N(G1127),0)</f>
        <v/>
      </c>
    </row>
    <row r="1128">
      <c r="A1128" s="19" t="n"/>
      <c r="B1128" s="20">
        <f>IF(A1128="","",IF(R1128=0,"⚠ أضف سطر عهدة أولًا","BDR-"&amp;TEXT(R1128,"000")))</f>
        <v/>
      </c>
      <c r="C1128" s="21" t="n"/>
      <c r="D1128" s="20">
        <f>IF(C1128="","",IF(S1128="","خارج السنة المالية",INDEX(القوائم!$D$2:$D$13,S1128)))</f>
        <v/>
      </c>
      <c r="E1128" s="22" t="n"/>
      <c r="F1128" s="23" t="n"/>
      <c r="G1128" s="23" t="n"/>
      <c r="H1128" s="22" t="n"/>
      <c r="I1128" s="19" t="n"/>
      <c r="J1128" s="21" t="n"/>
      <c r="K1128" s="19" t="n"/>
      <c r="L1128" s="19" t="n"/>
      <c r="M1128" s="21" t="n"/>
      <c r="N1128" s="22" t="n"/>
      <c r="O1128" s="24">
        <f>IF(A1128&lt;&gt;"عهدة","",SUMIFS($G$8:$G$5007,$B$8:$B$5007,B1128,$A$8:$A$5007,"مصروف",$I$8:$I$5007,"&lt;&gt;مرفوض"))</f>
        <v/>
      </c>
      <c r="P1128" s="25">
        <f>IF(A1128&lt;&gt;"عهدة","",N(F1128)-O1128)</f>
        <v/>
      </c>
      <c r="Q1128" s="26">
        <f>IF(A1128="","",IF(A1128="عهدة",IF(N(F1128)=0,"⚠ أدخل قيمة العهدة",IF(P1128&lt;0,"⛔ عجز / زيادة مصروفات "&amp;TEXT(-P1128,"#,##0"),IF(COUNTIFS($B$8:$B$5007,B1128,$A$8:$A$5007,"مصروف",$I$8:$I$5007,"&lt;&gt;مرفوض",$K$8:$K$5007,"&lt;&gt;نعم")&gt;0,"⚠ "&amp;COUNTIFS($B$8:$B$5007,B1128,$A$8:$A$5007,"مصروف",$I$8:$I$5007,"&lt;&gt;مرفوض",$K$8:$K$5007,"&lt;&gt;نعم")&amp;" مصروف غير مسوى",IF(L1128="تمت التسوية",IF(P1128=0,"✔ متوازنة وتمت التسوية","✔ تمت التسوية – متبقي "&amp;TEXT(P1128,"#,##0")),IF(P1128&gt;0,"متبقي "&amp;TEXT(P1128,"#,##0"),"✔ متوازنة"))))),IF(R1128=0,"⚠ أضف سطر عهدة أولًا",IF(OR(C1128="",N(G1128)=0),"⚠ أكمل التاريخ والقيمة",IF(S1128="","⚠ التاريخ خارج السنة المالية",IF(H1128="","⚠ اختر بند الموازنة",IF(I1128="مرفوض","✖ مرفوض من المدير",IF(I1128&lt;&gt;"موافق","⏳ بانتظار موافقة المدير",IF(K1128&lt;&gt;"نعم","⚠ غير مسوى مع الحسابات","✔ معتمد ومسوى")))))))))</f>
        <v/>
      </c>
      <c r="R1128">
        <f>N(R1127)+IF(A1128="عهدة",1,0)</f>
        <v/>
      </c>
      <c r="S1128">
        <f>IF(C1128="","",IF(AND(C1128&gt;=DATE(2026,9,1),C1128&lt;=DATE(2027,8,31)),(YEAR(C1128)-2026)*12+MONTH(C1128)-8,""))</f>
        <v/>
      </c>
      <c r="T1128">
        <f>IF(AND(A1128="مصروف",R1128&gt;0,I1128="موافق",S1128&lt;&gt;"",H1128&lt;&gt;""),N(G1128),0)</f>
        <v/>
      </c>
    </row>
    <row r="1129">
      <c r="A1129" s="19" t="n"/>
      <c r="B1129" s="20">
        <f>IF(A1129="","",IF(R1129=0,"⚠ أضف سطر عهدة أولًا","BDR-"&amp;TEXT(R1129,"000")))</f>
        <v/>
      </c>
      <c r="C1129" s="21" t="n"/>
      <c r="D1129" s="20">
        <f>IF(C1129="","",IF(S1129="","خارج السنة المالية",INDEX(القوائم!$D$2:$D$13,S1129)))</f>
        <v/>
      </c>
      <c r="E1129" s="22" t="n"/>
      <c r="F1129" s="23" t="n"/>
      <c r="G1129" s="23" t="n"/>
      <c r="H1129" s="22" t="n"/>
      <c r="I1129" s="19" t="n"/>
      <c r="J1129" s="21" t="n"/>
      <c r="K1129" s="19" t="n"/>
      <c r="L1129" s="19" t="n"/>
      <c r="M1129" s="21" t="n"/>
      <c r="N1129" s="22" t="n"/>
      <c r="O1129" s="24">
        <f>IF(A1129&lt;&gt;"عهدة","",SUMIFS($G$8:$G$5007,$B$8:$B$5007,B1129,$A$8:$A$5007,"مصروف",$I$8:$I$5007,"&lt;&gt;مرفوض"))</f>
        <v/>
      </c>
      <c r="P1129" s="25">
        <f>IF(A1129&lt;&gt;"عهدة","",N(F1129)-O1129)</f>
        <v/>
      </c>
      <c r="Q1129" s="26">
        <f>IF(A1129="","",IF(A1129="عهدة",IF(N(F1129)=0,"⚠ أدخل قيمة العهدة",IF(P1129&lt;0,"⛔ عجز / زيادة مصروفات "&amp;TEXT(-P1129,"#,##0"),IF(COUNTIFS($B$8:$B$5007,B1129,$A$8:$A$5007,"مصروف",$I$8:$I$5007,"&lt;&gt;مرفوض",$K$8:$K$5007,"&lt;&gt;نعم")&gt;0,"⚠ "&amp;COUNTIFS($B$8:$B$5007,B1129,$A$8:$A$5007,"مصروف",$I$8:$I$5007,"&lt;&gt;مرفوض",$K$8:$K$5007,"&lt;&gt;نعم")&amp;" مصروف غير مسوى",IF(L1129="تمت التسوية",IF(P1129=0,"✔ متوازنة وتمت التسوية","✔ تمت التسوية – متبقي "&amp;TEXT(P1129,"#,##0")),IF(P1129&gt;0,"متبقي "&amp;TEXT(P1129,"#,##0"),"✔ متوازنة"))))),IF(R1129=0,"⚠ أضف سطر عهدة أولًا",IF(OR(C1129="",N(G1129)=0),"⚠ أكمل التاريخ والقيمة",IF(S1129="","⚠ التاريخ خارج السنة المالية",IF(H1129="","⚠ اختر بند الموازنة",IF(I1129="مرفوض","✖ مرفوض من المدير",IF(I1129&lt;&gt;"موافق","⏳ بانتظار موافقة المدير",IF(K1129&lt;&gt;"نعم","⚠ غير مسوى مع الحسابات","✔ معتمد ومسوى")))))))))</f>
        <v/>
      </c>
      <c r="R1129">
        <f>N(R1128)+IF(A1129="عهدة",1,0)</f>
        <v/>
      </c>
      <c r="S1129">
        <f>IF(C1129="","",IF(AND(C1129&gt;=DATE(2026,9,1),C1129&lt;=DATE(2027,8,31)),(YEAR(C1129)-2026)*12+MONTH(C1129)-8,""))</f>
        <v/>
      </c>
      <c r="T1129">
        <f>IF(AND(A1129="مصروف",R1129&gt;0,I1129="موافق",S1129&lt;&gt;"",H1129&lt;&gt;""),N(G1129),0)</f>
        <v/>
      </c>
    </row>
    <row r="1130">
      <c r="A1130" s="19" t="n"/>
      <c r="B1130" s="20">
        <f>IF(A1130="","",IF(R1130=0,"⚠ أضف سطر عهدة أولًا","BDR-"&amp;TEXT(R1130,"000")))</f>
        <v/>
      </c>
      <c r="C1130" s="21" t="n"/>
      <c r="D1130" s="20">
        <f>IF(C1130="","",IF(S1130="","خارج السنة المالية",INDEX(القوائم!$D$2:$D$13,S1130)))</f>
        <v/>
      </c>
      <c r="E1130" s="22" t="n"/>
      <c r="F1130" s="23" t="n"/>
      <c r="G1130" s="23" t="n"/>
      <c r="H1130" s="22" t="n"/>
      <c r="I1130" s="19" t="n"/>
      <c r="J1130" s="21" t="n"/>
      <c r="K1130" s="19" t="n"/>
      <c r="L1130" s="19" t="n"/>
      <c r="M1130" s="21" t="n"/>
      <c r="N1130" s="22" t="n"/>
      <c r="O1130" s="24">
        <f>IF(A1130&lt;&gt;"عهدة","",SUMIFS($G$8:$G$5007,$B$8:$B$5007,B1130,$A$8:$A$5007,"مصروف",$I$8:$I$5007,"&lt;&gt;مرفوض"))</f>
        <v/>
      </c>
      <c r="P1130" s="25">
        <f>IF(A1130&lt;&gt;"عهدة","",N(F1130)-O1130)</f>
        <v/>
      </c>
      <c r="Q1130" s="26">
        <f>IF(A1130="","",IF(A1130="عهدة",IF(N(F1130)=0,"⚠ أدخل قيمة العهدة",IF(P1130&lt;0,"⛔ عجز / زيادة مصروفات "&amp;TEXT(-P1130,"#,##0"),IF(COUNTIFS($B$8:$B$5007,B1130,$A$8:$A$5007,"مصروف",$I$8:$I$5007,"&lt;&gt;مرفوض",$K$8:$K$5007,"&lt;&gt;نعم")&gt;0,"⚠ "&amp;COUNTIFS($B$8:$B$5007,B1130,$A$8:$A$5007,"مصروف",$I$8:$I$5007,"&lt;&gt;مرفوض",$K$8:$K$5007,"&lt;&gt;نعم")&amp;" مصروف غير مسوى",IF(L1130="تمت التسوية",IF(P1130=0,"✔ متوازنة وتمت التسوية","✔ تمت التسوية – متبقي "&amp;TEXT(P1130,"#,##0")),IF(P1130&gt;0,"متبقي "&amp;TEXT(P1130,"#,##0"),"✔ متوازنة"))))),IF(R1130=0,"⚠ أضف سطر عهدة أولًا",IF(OR(C1130="",N(G1130)=0),"⚠ أكمل التاريخ والقيمة",IF(S1130="","⚠ التاريخ خارج السنة المالية",IF(H1130="","⚠ اختر بند الموازنة",IF(I1130="مرفوض","✖ مرفوض من المدير",IF(I1130&lt;&gt;"موافق","⏳ بانتظار موافقة المدير",IF(K1130&lt;&gt;"نعم","⚠ غير مسوى مع الحسابات","✔ معتمد ومسوى")))))))))</f>
        <v/>
      </c>
      <c r="R1130">
        <f>N(R1129)+IF(A1130="عهدة",1,0)</f>
        <v/>
      </c>
      <c r="S1130">
        <f>IF(C1130="","",IF(AND(C1130&gt;=DATE(2026,9,1),C1130&lt;=DATE(2027,8,31)),(YEAR(C1130)-2026)*12+MONTH(C1130)-8,""))</f>
        <v/>
      </c>
      <c r="T1130">
        <f>IF(AND(A1130="مصروف",R1130&gt;0,I1130="موافق",S1130&lt;&gt;"",H1130&lt;&gt;""),N(G1130),0)</f>
        <v/>
      </c>
    </row>
    <row r="1131">
      <c r="A1131" s="19" t="n"/>
      <c r="B1131" s="20">
        <f>IF(A1131="","",IF(R1131=0,"⚠ أضف سطر عهدة أولًا","BDR-"&amp;TEXT(R1131,"000")))</f>
        <v/>
      </c>
      <c r="C1131" s="21" t="n"/>
      <c r="D1131" s="20">
        <f>IF(C1131="","",IF(S1131="","خارج السنة المالية",INDEX(القوائم!$D$2:$D$13,S1131)))</f>
        <v/>
      </c>
      <c r="E1131" s="22" t="n"/>
      <c r="F1131" s="23" t="n"/>
      <c r="G1131" s="23" t="n"/>
      <c r="H1131" s="22" t="n"/>
      <c r="I1131" s="19" t="n"/>
      <c r="J1131" s="21" t="n"/>
      <c r="K1131" s="19" t="n"/>
      <c r="L1131" s="19" t="n"/>
      <c r="M1131" s="21" t="n"/>
      <c r="N1131" s="22" t="n"/>
      <c r="O1131" s="24">
        <f>IF(A1131&lt;&gt;"عهدة","",SUMIFS($G$8:$G$5007,$B$8:$B$5007,B1131,$A$8:$A$5007,"مصروف",$I$8:$I$5007,"&lt;&gt;مرفوض"))</f>
        <v/>
      </c>
      <c r="P1131" s="25">
        <f>IF(A1131&lt;&gt;"عهدة","",N(F1131)-O1131)</f>
        <v/>
      </c>
      <c r="Q1131" s="26">
        <f>IF(A1131="","",IF(A1131="عهدة",IF(N(F1131)=0,"⚠ أدخل قيمة العهدة",IF(P1131&lt;0,"⛔ عجز / زيادة مصروفات "&amp;TEXT(-P1131,"#,##0"),IF(COUNTIFS($B$8:$B$5007,B1131,$A$8:$A$5007,"مصروف",$I$8:$I$5007,"&lt;&gt;مرفوض",$K$8:$K$5007,"&lt;&gt;نعم")&gt;0,"⚠ "&amp;COUNTIFS($B$8:$B$5007,B1131,$A$8:$A$5007,"مصروف",$I$8:$I$5007,"&lt;&gt;مرفوض",$K$8:$K$5007,"&lt;&gt;نعم")&amp;" مصروف غير مسوى",IF(L1131="تمت التسوية",IF(P1131=0,"✔ متوازنة وتمت التسوية","✔ تمت التسوية – متبقي "&amp;TEXT(P1131,"#,##0")),IF(P1131&gt;0,"متبقي "&amp;TEXT(P1131,"#,##0"),"✔ متوازنة"))))),IF(R1131=0,"⚠ أضف سطر عهدة أولًا",IF(OR(C1131="",N(G1131)=0),"⚠ أكمل التاريخ والقيمة",IF(S1131="","⚠ التاريخ خارج السنة المالية",IF(H1131="","⚠ اختر بند الموازنة",IF(I1131="مرفوض","✖ مرفوض من المدير",IF(I1131&lt;&gt;"موافق","⏳ بانتظار موافقة المدير",IF(K1131&lt;&gt;"نعم","⚠ غير مسوى مع الحسابات","✔ معتمد ومسوى")))))))))</f>
        <v/>
      </c>
      <c r="R1131">
        <f>N(R1130)+IF(A1131="عهدة",1,0)</f>
        <v/>
      </c>
      <c r="S1131">
        <f>IF(C1131="","",IF(AND(C1131&gt;=DATE(2026,9,1),C1131&lt;=DATE(2027,8,31)),(YEAR(C1131)-2026)*12+MONTH(C1131)-8,""))</f>
        <v/>
      </c>
      <c r="T1131">
        <f>IF(AND(A1131="مصروف",R1131&gt;0,I1131="موافق",S1131&lt;&gt;"",H1131&lt;&gt;""),N(G1131),0)</f>
        <v/>
      </c>
    </row>
    <row r="1132">
      <c r="A1132" s="19" t="n"/>
      <c r="B1132" s="20">
        <f>IF(A1132="","",IF(R1132=0,"⚠ أضف سطر عهدة أولًا","BDR-"&amp;TEXT(R1132,"000")))</f>
        <v/>
      </c>
      <c r="C1132" s="21" t="n"/>
      <c r="D1132" s="20">
        <f>IF(C1132="","",IF(S1132="","خارج السنة المالية",INDEX(القوائم!$D$2:$D$13,S1132)))</f>
        <v/>
      </c>
      <c r="E1132" s="22" t="n"/>
      <c r="F1132" s="23" t="n"/>
      <c r="G1132" s="23" t="n"/>
      <c r="H1132" s="22" t="n"/>
      <c r="I1132" s="19" t="n"/>
      <c r="J1132" s="21" t="n"/>
      <c r="K1132" s="19" t="n"/>
      <c r="L1132" s="19" t="n"/>
      <c r="M1132" s="21" t="n"/>
      <c r="N1132" s="22" t="n"/>
      <c r="O1132" s="24">
        <f>IF(A1132&lt;&gt;"عهدة","",SUMIFS($G$8:$G$5007,$B$8:$B$5007,B1132,$A$8:$A$5007,"مصروف",$I$8:$I$5007,"&lt;&gt;مرفوض"))</f>
        <v/>
      </c>
      <c r="P1132" s="25">
        <f>IF(A1132&lt;&gt;"عهدة","",N(F1132)-O1132)</f>
        <v/>
      </c>
      <c r="Q1132" s="26">
        <f>IF(A1132="","",IF(A1132="عهدة",IF(N(F1132)=0,"⚠ أدخل قيمة العهدة",IF(P1132&lt;0,"⛔ عجز / زيادة مصروفات "&amp;TEXT(-P1132,"#,##0"),IF(COUNTIFS($B$8:$B$5007,B1132,$A$8:$A$5007,"مصروف",$I$8:$I$5007,"&lt;&gt;مرفوض",$K$8:$K$5007,"&lt;&gt;نعم")&gt;0,"⚠ "&amp;COUNTIFS($B$8:$B$5007,B1132,$A$8:$A$5007,"مصروف",$I$8:$I$5007,"&lt;&gt;مرفوض",$K$8:$K$5007,"&lt;&gt;نعم")&amp;" مصروف غير مسوى",IF(L1132="تمت التسوية",IF(P1132=0,"✔ متوازنة وتمت التسوية","✔ تمت التسوية – متبقي "&amp;TEXT(P1132,"#,##0")),IF(P1132&gt;0,"متبقي "&amp;TEXT(P1132,"#,##0"),"✔ متوازنة"))))),IF(R1132=0,"⚠ أضف سطر عهدة أولًا",IF(OR(C1132="",N(G1132)=0),"⚠ أكمل التاريخ والقيمة",IF(S1132="","⚠ التاريخ خارج السنة المالية",IF(H1132="","⚠ اختر بند الموازنة",IF(I1132="مرفوض","✖ مرفوض من المدير",IF(I1132&lt;&gt;"موافق","⏳ بانتظار موافقة المدير",IF(K1132&lt;&gt;"نعم","⚠ غير مسوى مع الحسابات","✔ معتمد ومسوى")))))))))</f>
        <v/>
      </c>
      <c r="R1132">
        <f>N(R1131)+IF(A1132="عهدة",1,0)</f>
        <v/>
      </c>
      <c r="S1132">
        <f>IF(C1132="","",IF(AND(C1132&gt;=DATE(2026,9,1),C1132&lt;=DATE(2027,8,31)),(YEAR(C1132)-2026)*12+MONTH(C1132)-8,""))</f>
        <v/>
      </c>
      <c r="T1132">
        <f>IF(AND(A1132="مصروف",R1132&gt;0,I1132="موافق",S1132&lt;&gt;"",H1132&lt;&gt;""),N(G1132),0)</f>
        <v/>
      </c>
    </row>
    <row r="1133">
      <c r="A1133" s="19" t="n"/>
      <c r="B1133" s="20">
        <f>IF(A1133="","",IF(R1133=0,"⚠ أضف سطر عهدة أولًا","BDR-"&amp;TEXT(R1133,"000")))</f>
        <v/>
      </c>
      <c r="C1133" s="21" t="n"/>
      <c r="D1133" s="20">
        <f>IF(C1133="","",IF(S1133="","خارج السنة المالية",INDEX(القوائم!$D$2:$D$13,S1133)))</f>
        <v/>
      </c>
      <c r="E1133" s="22" t="n"/>
      <c r="F1133" s="23" t="n"/>
      <c r="G1133" s="23" t="n"/>
      <c r="H1133" s="22" t="n"/>
      <c r="I1133" s="19" t="n"/>
      <c r="J1133" s="21" t="n"/>
      <c r="K1133" s="19" t="n"/>
      <c r="L1133" s="19" t="n"/>
      <c r="M1133" s="21" t="n"/>
      <c r="N1133" s="22" t="n"/>
      <c r="O1133" s="24">
        <f>IF(A1133&lt;&gt;"عهدة","",SUMIFS($G$8:$G$5007,$B$8:$B$5007,B1133,$A$8:$A$5007,"مصروف",$I$8:$I$5007,"&lt;&gt;مرفوض"))</f>
        <v/>
      </c>
      <c r="P1133" s="25">
        <f>IF(A1133&lt;&gt;"عهدة","",N(F1133)-O1133)</f>
        <v/>
      </c>
      <c r="Q1133" s="26">
        <f>IF(A1133="","",IF(A1133="عهدة",IF(N(F1133)=0,"⚠ أدخل قيمة العهدة",IF(P1133&lt;0,"⛔ عجز / زيادة مصروفات "&amp;TEXT(-P1133,"#,##0"),IF(COUNTIFS($B$8:$B$5007,B1133,$A$8:$A$5007,"مصروف",$I$8:$I$5007,"&lt;&gt;مرفوض",$K$8:$K$5007,"&lt;&gt;نعم")&gt;0,"⚠ "&amp;COUNTIFS($B$8:$B$5007,B1133,$A$8:$A$5007,"مصروف",$I$8:$I$5007,"&lt;&gt;مرفوض",$K$8:$K$5007,"&lt;&gt;نعم")&amp;" مصروف غير مسوى",IF(L1133="تمت التسوية",IF(P1133=0,"✔ متوازنة وتمت التسوية","✔ تمت التسوية – متبقي "&amp;TEXT(P1133,"#,##0")),IF(P1133&gt;0,"متبقي "&amp;TEXT(P1133,"#,##0"),"✔ متوازنة"))))),IF(R1133=0,"⚠ أضف سطر عهدة أولًا",IF(OR(C1133="",N(G1133)=0),"⚠ أكمل التاريخ والقيمة",IF(S1133="","⚠ التاريخ خارج السنة المالية",IF(H1133="","⚠ اختر بند الموازنة",IF(I1133="مرفوض","✖ مرفوض من المدير",IF(I1133&lt;&gt;"موافق","⏳ بانتظار موافقة المدير",IF(K1133&lt;&gt;"نعم","⚠ غير مسوى مع الحسابات","✔ معتمد ومسوى")))))))))</f>
        <v/>
      </c>
      <c r="R1133">
        <f>N(R1132)+IF(A1133="عهدة",1,0)</f>
        <v/>
      </c>
      <c r="S1133">
        <f>IF(C1133="","",IF(AND(C1133&gt;=DATE(2026,9,1),C1133&lt;=DATE(2027,8,31)),(YEAR(C1133)-2026)*12+MONTH(C1133)-8,""))</f>
        <v/>
      </c>
      <c r="T1133">
        <f>IF(AND(A1133="مصروف",R1133&gt;0,I1133="موافق",S1133&lt;&gt;"",H1133&lt;&gt;""),N(G1133),0)</f>
        <v/>
      </c>
    </row>
    <row r="1134">
      <c r="A1134" s="19" t="n"/>
      <c r="B1134" s="20">
        <f>IF(A1134="","",IF(R1134=0,"⚠ أضف سطر عهدة أولًا","BDR-"&amp;TEXT(R1134,"000")))</f>
        <v/>
      </c>
      <c r="C1134" s="21" t="n"/>
      <c r="D1134" s="20">
        <f>IF(C1134="","",IF(S1134="","خارج السنة المالية",INDEX(القوائم!$D$2:$D$13,S1134)))</f>
        <v/>
      </c>
      <c r="E1134" s="22" t="n"/>
      <c r="F1134" s="23" t="n"/>
      <c r="G1134" s="23" t="n"/>
      <c r="H1134" s="22" t="n"/>
      <c r="I1134" s="19" t="n"/>
      <c r="J1134" s="21" t="n"/>
      <c r="K1134" s="19" t="n"/>
      <c r="L1134" s="19" t="n"/>
      <c r="M1134" s="21" t="n"/>
      <c r="N1134" s="22" t="n"/>
      <c r="O1134" s="24">
        <f>IF(A1134&lt;&gt;"عهدة","",SUMIFS($G$8:$G$5007,$B$8:$B$5007,B1134,$A$8:$A$5007,"مصروف",$I$8:$I$5007,"&lt;&gt;مرفوض"))</f>
        <v/>
      </c>
      <c r="P1134" s="25">
        <f>IF(A1134&lt;&gt;"عهدة","",N(F1134)-O1134)</f>
        <v/>
      </c>
      <c r="Q1134" s="26">
        <f>IF(A1134="","",IF(A1134="عهدة",IF(N(F1134)=0,"⚠ أدخل قيمة العهدة",IF(P1134&lt;0,"⛔ عجز / زيادة مصروفات "&amp;TEXT(-P1134,"#,##0"),IF(COUNTIFS($B$8:$B$5007,B1134,$A$8:$A$5007,"مصروف",$I$8:$I$5007,"&lt;&gt;مرفوض",$K$8:$K$5007,"&lt;&gt;نعم")&gt;0,"⚠ "&amp;COUNTIFS($B$8:$B$5007,B1134,$A$8:$A$5007,"مصروف",$I$8:$I$5007,"&lt;&gt;مرفوض",$K$8:$K$5007,"&lt;&gt;نعم")&amp;" مصروف غير مسوى",IF(L1134="تمت التسوية",IF(P1134=0,"✔ متوازنة وتمت التسوية","✔ تمت التسوية – متبقي "&amp;TEXT(P1134,"#,##0")),IF(P1134&gt;0,"متبقي "&amp;TEXT(P1134,"#,##0"),"✔ متوازنة"))))),IF(R1134=0,"⚠ أضف سطر عهدة أولًا",IF(OR(C1134="",N(G1134)=0),"⚠ أكمل التاريخ والقيمة",IF(S1134="","⚠ التاريخ خارج السنة المالية",IF(H1134="","⚠ اختر بند الموازنة",IF(I1134="مرفوض","✖ مرفوض من المدير",IF(I1134&lt;&gt;"موافق","⏳ بانتظار موافقة المدير",IF(K1134&lt;&gt;"نعم","⚠ غير مسوى مع الحسابات","✔ معتمد ومسوى")))))))))</f>
        <v/>
      </c>
      <c r="R1134">
        <f>N(R1133)+IF(A1134="عهدة",1,0)</f>
        <v/>
      </c>
      <c r="S1134">
        <f>IF(C1134="","",IF(AND(C1134&gt;=DATE(2026,9,1),C1134&lt;=DATE(2027,8,31)),(YEAR(C1134)-2026)*12+MONTH(C1134)-8,""))</f>
        <v/>
      </c>
      <c r="T1134">
        <f>IF(AND(A1134="مصروف",R1134&gt;0,I1134="موافق",S1134&lt;&gt;"",H1134&lt;&gt;""),N(G1134),0)</f>
        <v/>
      </c>
    </row>
    <row r="1135">
      <c r="A1135" s="19" t="n"/>
      <c r="B1135" s="20">
        <f>IF(A1135="","",IF(R1135=0,"⚠ أضف سطر عهدة أولًا","BDR-"&amp;TEXT(R1135,"000")))</f>
        <v/>
      </c>
      <c r="C1135" s="21" t="n"/>
      <c r="D1135" s="20">
        <f>IF(C1135="","",IF(S1135="","خارج السنة المالية",INDEX(القوائم!$D$2:$D$13,S1135)))</f>
        <v/>
      </c>
      <c r="E1135" s="22" t="n"/>
      <c r="F1135" s="23" t="n"/>
      <c r="G1135" s="23" t="n"/>
      <c r="H1135" s="22" t="n"/>
      <c r="I1135" s="19" t="n"/>
      <c r="J1135" s="21" t="n"/>
      <c r="K1135" s="19" t="n"/>
      <c r="L1135" s="19" t="n"/>
      <c r="M1135" s="21" t="n"/>
      <c r="N1135" s="22" t="n"/>
      <c r="O1135" s="24">
        <f>IF(A1135&lt;&gt;"عهدة","",SUMIFS($G$8:$G$5007,$B$8:$B$5007,B1135,$A$8:$A$5007,"مصروف",$I$8:$I$5007,"&lt;&gt;مرفوض"))</f>
        <v/>
      </c>
      <c r="P1135" s="25">
        <f>IF(A1135&lt;&gt;"عهدة","",N(F1135)-O1135)</f>
        <v/>
      </c>
      <c r="Q1135" s="26">
        <f>IF(A1135="","",IF(A1135="عهدة",IF(N(F1135)=0,"⚠ أدخل قيمة العهدة",IF(P1135&lt;0,"⛔ عجز / زيادة مصروفات "&amp;TEXT(-P1135,"#,##0"),IF(COUNTIFS($B$8:$B$5007,B1135,$A$8:$A$5007,"مصروف",$I$8:$I$5007,"&lt;&gt;مرفوض",$K$8:$K$5007,"&lt;&gt;نعم")&gt;0,"⚠ "&amp;COUNTIFS($B$8:$B$5007,B1135,$A$8:$A$5007,"مصروف",$I$8:$I$5007,"&lt;&gt;مرفوض",$K$8:$K$5007,"&lt;&gt;نعم")&amp;" مصروف غير مسوى",IF(L1135="تمت التسوية",IF(P1135=0,"✔ متوازنة وتمت التسوية","✔ تمت التسوية – متبقي "&amp;TEXT(P1135,"#,##0")),IF(P1135&gt;0,"متبقي "&amp;TEXT(P1135,"#,##0"),"✔ متوازنة"))))),IF(R1135=0,"⚠ أضف سطر عهدة أولًا",IF(OR(C1135="",N(G1135)=0),"⚠ أكمل التاريخ والقيمة",IF(S1135="","⚠ التاريخ خارج السنة المالية",IF(H1135="","⚠ اختر بند الموازنة",IF(I1135="مرفوض","✖ مرفوض من المدير",IF(I1135&lt;&gt;"موافق","⏳ بانتظار موافقة المدير",IF(K1135&lt;&gt;"نعم","⚠ غير مسوى مع الحسابات","✔ معتمد ومسوى")))))))))</f>
        <v/>
      </c>
      <c r="R1135">
        <f>N(R1134)+IF(A1135="عهدة",1,0)</f>
        <v/>
      </c>
      <c r="S1135">
        <f>IF(C1135="","",IF(AND(C1135&gt;=DATE(2026,9,1),C1135&lt;=DATE(2027,8,31)),(YEAR(C1135)-2026)*12+MONTH(C1135)-8,""))</f>
        <v/>
      </c>
      <c r="T1135">
        <f>IF(AND(A1135="مصروف",R1135&gt;0,I1135="موافق",S1135&lt;&gt;"",H1135&lt;&gt;""),N(G1135),0)</f>
        <v/>
      </c>
    </row>
    <row r="1136">
      <c r="A1136" s="19" t="n"/>
      <c r="B1136" s="20">
        <f>IF(A1136="","",IF(R1136=0,"⚠ أضف سطر عهدة أولًا","BDR-"&amp;TEXT(R1136,"000")))</f>
        <v/>
      </c>
      <c r="C1136" s="21" t="n"/>
      <c r="D1136" s="20">
        <f>IF(C1136="","",IF(S1136="","خارج السنة المالية",INDEX(القوائم!$D$2:$D$13,S1136)))</f>
        <v/>
      </c>
      <c r="E1136" s="22" t="n"/>
      <c r="F1136" s="23" t="n"/>
      <c r="G1136" s="23" t="n"/>
      <c r="H1136" s="22" t="n"/>
      <c r="I1136" s="19" t="n"/>
      <c r="J1136" s="21" t="n"/>
      <c r="K1136" s="19" t="n"/>
      <c r="L1136" s="19" t="n"/>
      <c r="M1136" s="21" t="n"/>
      <c r="N1136" s="22" t="n"/>
      <c r="O1136" s="24">
        <f>IF(A1136&lt;&gt;"عهدة","",SUMIFS($G$8:$G$5007,$B$8:$B$5007,B1136,$A$8:$A$5007,"مصروف",$I$8:$I$5007,"&lt;&gt;مرفوض"))</f>
        <v/>
      </c>
      <c r="P1136" s="25">
        <f>IF(A1136&lt;&gt;"عهدة","",N(F1136)-O1136)</f>
        <v/>
      </c>
      <c r="Q1136" s="26">
        <f>IF(A1136="","",IF(A1136="عهدة",IF(N(F1136)=0,"⚠ أدخل قيمة العهدة",IF(P1136&lt;0,"⛔ عجز / زيادة مصروفات "&amp;TEXT(-P1136,"#,##0"),IF(COUNTIFS($B$8:$B$5007,B1136,$A$8:$A$5007,"مصروف",$I$8:$I$5007,"&lt;&gt;مرفوض",$K$8:$K$5007,"&lt;&gt;نعم")&gt;0,"⚠ "&amp;COUNTIFS($B$8:$B$5007,B1136,$A$8:$A$5007,"مصروف",$I$8:$I$5007,"&lt;&gt;مرفوض",$K$8:$K$5007,"&lt;&gt;نعم")&amp;" مصروف غير مسوى",IF(L1136="تمت التسوية",IF(P1136=0,"✔ متوازنة وتمت التسوية","✔ تمت التسوية – متبقي "&amp;TEXT(P1136,"#,##0")),IF(P1136&gt;0,"متبقي "&amp;TEXT(P1136,"#,##0"),"✔ متوازنة"))))),IF(R1136=0,"⚠ أضف سطر عهدة أولًا",IF(OR(C1136="",N(G1136)=0),"⚠ أكمل التاريخ والقيمة",IF(S1136="","⚠ التاريخ خارج السنة المالية",IF(H1136="","⚠ اختر بند الموازنة",IF(I1136="مرفوض","✖ مرفوض من المدير",IF(I1136&lt;&gt;"موافق","⏳ بانتظار موافقة المدير",IF(K1136&lt;&gt;"نعم","⚠ غير مسوى مع الحسابات","✔ معتمد ومسوى")))))))))</f>
        <v/>
      </c>
      <c r="R1136">
        <f>N(R1135)+IF(A1136="عهدة",1,0)</f>
        <v/>
      </c>
      <c r="S1136">
        <f>IF(C1136="","",IF(AND(C1136&gt;=DATE(2026,9,1),C1136&lt;=DATE(2027,8,31)),(YEAR(C1136)-2026)*12+MONTH(C1136)-8,""))</f>
        <v/>
      </c>
      <c r="T1136">
        <f>IF(AND(A1136="مصروف",R1136&gt;0,I1136="موافق",S1136&lt;&gt;"",H1136&lt;&gt;""),N(G1136),0)</f>
        <v/>
      </c>
    </row>
    <row r="1137">
      <c r="A1137" s="19" t="n"/>
      <c r="B1137" s="20">
        <f>IF(A1137="","",IF(R1137=0,"⚠ أضف سطر عهدة أولًا","BDR-"&amp;TEXT(R1137,"000")))</f>
        <v/>
      </c>
      <c r="C1137" s="21" t="n"/>
      <c r="D1137" s="20">
        <f>IF(C1137="","",IF(S1137="","خارج السنة المالية",INDEX(القوائم!$D$2:$D$13,S1137)))</f>
        <v/>
      </c>
      <c r="E1137" s="22" t="n"/>
      <c r="F1137" s="23" t="n"/>
      <c r="G1137" s="23" t="n"/>
      <c r="H1137" s="22" t="n"/>
      <c r="I1137" s="19" t="n"/>
      <c r="J1137" s="21" t="n"/>
      <c r="K1137" s="19" t="n"/>
      <c r="L1137" s="19" t="n"/>
      <c r="M1137" s="21" t="n"/>
      <c r="N1137" s="22" t="n"/>
      <c r="O1137" s="24">
        <f>IF(A1137&lt;&gt;"عهدة","",SUMIFS($G$8:$G$5007,$B$8:$B$5007,B1137,$A$8:$A$5007,"مصروف",$I$8:$I$5007,"&lt;&gt;مرفوض"))</f>
        <v/>
      </c>
      <c r="P1137" s="25">
        <f>IF(A1137&lt;&gt;"عهدة","",N(F1137)-O1137)</f>
        <v/>
      </c>
      <c r="Q1137" s="26">
        <f>IF(A1137="","",IF(A1137="عهدة",IF(N(F1137)=0,"⚠ أدخل قيمة العهدة",IF(P1137&lt;0,"⛔ عجز / زيادة مصروفات "&amp;TEXT(-P1137,"#,##0"),IF(COUNTIFS($B$8:$B$5007,B1137,$A$8:$A$5007,"مصروف",$I$8:$I$5007,"&lt;&gt;مرفوض",$K$8:$K$5007,"&lt;&gt;نعم")&gt;0,"⚠ "&amp;COUNTIFS($B$8:$B$5007,B1137,$A$8:$A$5007,"مصروف",$I$8:$I$5007,"&lt;&gt;مرفوض",$K$8:$K$5007,"&lt;&gt;نعم")&amp;" مصروف غير مسوى",IF(L1137="تمت التسوية",IF(P1137=0,"✔ متوازنة وتمت التسوية","✔ تمت التسوية – متبقي "&amp;TEXT(P1137,"#,##0")),IF(P1137&gt;0,"متبقي "&amp;TEXT(P1137,"#,##0"),"✔ متوازنة"))))),IF(R1137=0,"⚠ أضف سطر عهدة أولًا",IF(OR(C1137="",N(G1137)=0),"⚠ أكمل التاريخ والقيمة",IF(S1137="","⚠ التاريخ خارج السنة المالية",IF(H1137="","⚠ اختر بند الموازنة",IF(I1137="مرفوض","✖ مرفوض من المدير",IF(I1137&lt;&gt;"موافق","⏳ بانتظار موافقة المدير",IF(K1137&lt;&gt;"نعم","⚠ غير مسوى مع الحسابات","✔ معتمد ومسوى")))))))))</f>
        <v/>
      </c>
      <c r="R1137">
        <f>N(R1136)+IF(A1137="عهدة",1,0)</f>
        <v/>
      </c>
      <c r="S1137">
        <f>IF(C1137="","",IF(AND(C1137&gt;=DATE(2026,9,1),C1137&lt;=DATE(2027,8,31)),(YEAR(C1137)-2026)*12+MONTH(C1137)-8,""))</f>
        <v/>
      </c>
      <c r="T1137">
        <f>IF(AND(A1137="مصروف",R1137&gt;0,I1137="موافق",S1137&lt;&gt;"",H1137&lt;&gt;""),N(G1137),0)</f>
        <v/>
      </c>
    </row>
    <row r="1138">
      <c r="A1138" s="19" t="n"/>
      <c r="B1138" s="20">
        <f>IF(A1138="","",IF(R1138=0,"⚠ أضف سطر عهدة أولًا","BDR-"&amp;TEXT(R1138,"000")))</f>
        <v/>
      </c>
      <c r="C1138" s="21" t="n"/>
      <c r="D1138" s="20">
        <f>IF(C1138="","",IF(S1138="","خارج السنة المالية",INDEX(القوائم!$D$2:$D$13,S1138)))</f>
        <v/>
      </c>
      <c r="E1138" s="22" t="n"/>
      <c r="F1138" s="23" t="n"/>
      <c r="G1138" s="23" t="n"/>
      <c r="H1138" s="22" t="n"/>
      <c r="I1138" s="19" t="n"/>
      <c r="J1138" s="21" t="n"/>
      <c r="K1138" s="19" t="n"/>
      <c r="L1138" s="19" t="n"/>
      <c r="M1138" s="21" t="n"/>
      <c r="N1138" s="22" t="n"/>
      <c r="O1138" s="24">
        <f>IF(A1138&lt;&gt;"عهدة","",SUMIFS($G$8:$G$5007,$B$8:$B$5007,B1138,$A$8:$A$5007,"مصروف",$I$8:$I$5007,"&lt;&gt;مرفوض"))</f>
        <v/>
      </c>
      <c r="P1138" s="25">
        <f>IF(A1138&lt;&gt;"عهدة","",N(F1138)-O1138)</f>
        <v/>
      </c>
      <c r="Q1138" s="26">
        <f>IF(A1138="","",IF(A1138="عهدة",IF(N(F1138)=0,"⚠ أدخل قيمة العهدة",IF(P1138&lt;0,"⛔ عجز / زيادة مصروفات "&amp;TEXT(-P1138,"#,##0"),IF(COUNTIFS($B$8:$B$5007,B1138,$A$8:$A$5007,"مصروف",$I$8:$I$5007,"&lt;&gt;مرفوض",$K$8:$K$5007,"&lt;&gt;نعم")&gt;0,"⚠ "&amp;COUNTIFS($B$8:$B$5007,B1138,$A$8:$A$5007,"مصروف",$I$8:$I$5007,"&lt;&gt;مرفوض",$K$8:$K$5007,"&lt;&gt;نعم")&amp;" مصروف غير مسوى",IF(L1138="تمت التسوية",IF(P1138=0,"✔ متوازنة وتمت التسوية","✔ تمت التسوية – متبقي "&amp;TEXT(P1138,"#,##0")),IF(P1138&gt;0,"متبقي "&amp;TEXT(P1138,"#,##0"),"✔ متوازنة"))))),IF(R1138=0,"⚠ أضف سطر عهدة أولًا",IF(OR(C1138="",N(G1138)=0),"⚠ أكمل التاريخ والقيمة",IF(S1138="","⚠ التاريخ خارج السنة المالية",IF(H1138="","⚠ اختر بند الموازنة",IF(I1138="مرفوض","✖ مرفوض من المدير",IF(I1138&lt;&gt;"موافق","⏳ بانتظار موافقة المدير",IF(K1138&lt;&gt;"نعم","⚠ غير مسوى مع الحسابات","✔ معتمد ومسوى")))))))))</f>
        <v/>
      </c>
      <c r="R1138">
        <f>N(R1137)+IF(A1138="عهدة",1,0)</f>
        <v/>
      </c>
      <c r="S1138">
        <f>IF(C1138="","",IF(AND(C1138&gt;=DATE(2026,9,1),C1138&lt;=DATE(2027,8,31)),(YEAR(C1138)-2026)*12+MONTH(C1138)-8,""))</f>
        <v/>
      </c>
      <c r="T1138">
        <f>IF(AND(A1138="مصروف",R1138&gt;0,I1138="موافق",S1138&lt;&gt;"",H1138&lt;&gt;""),N(G1138),0)</f>
        <v/>
      </c>
    </row>
    <row r="1139">
      <c r="A1139" s="19" t="n"/>
      <c r="B1139" s="20">
        <f>IF(A1139="","",IF(R1139=0,"⚠ أضف سطر عهدة أولًا","BDR-"&amp;TEXT(R1139,"000")))</f>
        <v/>
      </c>
      <c r="C1139" s="21" t="n"/>
      <c r="D1139" s="20">
        <f>IF(C1139="","",IF(S1139="","خارج السنة المالية",INDEX(القوائم!$D$2:$D$13,S1139)))</f>
        <v/>
      </c>
      <c r="E1139" s="22" t="n"/>
      <c r="F1139" s="23" t="n"/>
      <c r="G1139" s="23" t="n"/>
      <c r="H1139" s="22" t="n"/>
      <c r="I1139" s="19" t="n"/>
      <c r="J1139" s="21" t="n"/>
      <c r="K1139" s="19" t="n"/>
      <c r="L1139" s="19" t="n"/>
      <c r="M1139" s="21" t="n"/>
      <c r="N1139" s="22" t="n"/>
      <c r="O1139" s="24">
        <f>IF(A1139&lt;&gt;"عهدة","",SUMIFS($G$8:$G$5007,$B$8:$B$5007,B1139,$A$8:$A$5007,"مصروف",$I$8:$I$5007,"&lt;&gt;مرفوض"))</f>
        <v/>
      </c>
      <c r="P1139" s="25">
        <f>IF(A1139&lt;&gt;"عهدة","",N(F1139)-O1139)</f>
        <v/>
      </c>
      <c r="Q1139" s="26">
        <f>IF(A1139="","",IF(A1139="عهدة",IF(N(F1139)=0,"⚠ أدخل قيمة العهدة",IF(P1139&lt;0,"⛔ عجز / زيادة مصروفات "&amp;TEXT(-P1139,"#,##0"),IF(COUNTIFS($B$8:$B$5007,B1139,$A$8:$A$5007,"مصروف",$I$8:$I$5007,"&lt;&gt;مرفوض",$K$8:$K$5007,"&lt;&gt;نعم")&gt;0,"⚠ "&amp;COUNTIFS($B$8:$B$5007,B1139,$A$8:$A$5007,"مصروف",$I$8:$I$5007,"&lt;&gt;مرفوض",$K$8:$K$5007,"&lt;&gt;نعم")&amp;" مصروف غير مسوى",IF(L1139="تمت التسوية",IF(P1139=0,"✔ متوازنة وتمت التسوية","✔ تمت التسوية – متبقي "&amp;TEXT(P1139,"#,##0")),IF(P1139&gt;0,"متبقي "&amp;TEXT(P1139,"#,##0"),"✔ متوازنة"))))),IF(R1139=0,"⚠ أضف سطر عهدة أولًا",IF(OR(C1139="",N(G1139)=0),"⚠ أكمل التاريخ والقيمة",IF(S1139="","⚠ التاريخ خارج السنة المالية",IF(H1139="","⚠ اختر بند الموازنة",IF(I1139="مرفوض","✖ مرفوض من المدير",IF(I1139&lt;&gt;"موافق","⏳ بانتظار موافقة المدير",IF(K1139&lt;&gt;"نعم","⚠ غير مسوى مع الحسابات","✔ معتمد ومسوى")))))))))</f>
        <v/>
      </c>
      <c r="R1139">
        <f>N(R1138)+IF(A1139="عهدة",1,0)</f>
        <v/>
      </c>
      <c r="S1139">
        <f>IF(C1139="","",IF(AND(C1139&gt;=DATE(2026,9,1),C1139&lt;=DATE(2027,8,31)),(YEAR(C1139)-2026)*12+MONTH(C1139)-8,""))</f>
        <v/>
      </c>
      <c r="T1139">
        <f>IF(AND(A1139="مصروف",R1139&gt;0,I1139="موافق",S1139&lt;&gt;"",H1139&lt;&gt;""),N(G1139),0)</f>
        <v/>
      </c>
    </row>
    <row r="1140">
      <c r="A1140" s="19" t="n"/>
      <c r="B1140" s="20">
        <f>IF(A1140="","",IF(R1140=0,"⚠ أضف سطر عهدة أولًا","BDR-"&amp;TEXT(R1140,"000")))</f>
        <v/>
      </c>
      <c r="C1140" s="21" t="n"/>
      <c r="D1140" s="20">
        <f>IF(C1140="","",IF(S1140="","خارج السنة المالية",INDEX(القوائم!$D$2:$D$13,S1140)))</f>
        <v/>
      </c>
      <c r="E1140" s="22" t="n"/>
      <c r="F1140" s="23" t="n"/>
      <c r="G1140" s="23" t="n"/>
      <c r="H1140" s="22" t="n"/>
      <c r="I1140" s="19" t="n"/>
      <c r="J1140" s="21" t="n"/>
      <c r="K1140" s="19" t="n"/>
      <c r="L1140" s="19" t="n"/>
      <c r="M1140" s="21" t="n"/>
      <c r="N1140" s="22" t="n"/>
      <c r="O1140" s="24">
        <f>IF(A1140&lt;&gt;"عهدة","",SUMIFS($G$8:$G$5007,$B$8:$B$5007,B1140,$A$8:$A$5007,"مصروف",$I$8:$I$5007,"&lt;&gt;مرفوض"))</f>
        <v/>
      </c>
      <c r="P1140" s="25">
        <f>IF(A1140&lt;&gt;"عهدة","",N(F1140)-O1140)</f>
        <v/>
      </c>
      <c r="Q1140" s="26">
        <f>IF(A1140="","",IF(A1140="عهدة",IF(N(F1140)=0,"⚠ أدخل قيمة العهدة",IF(P1140&lt;0,"⛔ عجز / زيادة مصروفات "&amp;TEXT(-P1140,"#,##0"),IF(COUNTIFS($B$8:$B$5007,B1140,$A$8:$A$5007,"مصروف",$I$8:$I$5007,"&lt;&gt;مرفوض",$K$8:$K$5007,"&lt;&gt;نعم")&gt;0,"⚠ "&amp;COUNTIFS($B$8:$B$5007,B1140,$A$8:$A$5007,"مصروف",$I$8:$I$5007,"&lt;&gt;مرفوض",$K$8:$K$5007,"&lt;&gt;نعم")&amp;" مصروف غير مسوى",IF(L1140="تمت التسوية",IF(P1140=0,"✔ متوازنة وتمت التسوية","✔ تمت التسوية – متبقي "&amp;TEXT(P1140,"#,##0")),IF(P1140&gt;0,"متبقي "&amp;TEXT(P1140,"#,##0"),"✔ متوازنة"))))),IF(R1140=0,"⚠ أضف سطر عهدة أولًا",IF(OR(C1140="",N(G1140)=0),"⚠ أكمل التاريخ والقيمة",IF(S1140="","⚠ التاريخ خارج السنة المالية",IF(H1140="","⚠ اختر بند الموازنة",IF(I1140="مرفوض","✖ مرفوض من المدير",IF(I1140&lt;&gt;"موافق","⏳ بانتظار موافقة المدير",IF(K1140&lt;&gt;"نعم","⚠ غير مسوى مع الحسابات","✔ معتمد ومسوى")))))))))</f>
        <v/>
      </c>
      <c r="R1140">
        <f>N(R1139)+IF(A1140="عهدة",1,0)</f>
        <v/>
      </c>
      <c r="S1140">
        <f>IF(C1140="","",IF(AND(C1140&gt;=DATE(2026,9,1),C1140&lt;=DATE(2027,8,31)),(YEAR(C1140)-2026)*12+MONTH(C1140)-8,""))</f>
        <v/>
      </c>
      <c r="T1140">
        <f>IF(AND(A1140="مصروف",R1140&gt;0,I1140="موافق",S1140&lt;&gt;"",H1140&lt;&gt;""),N(G1140),0)</f>
        <v/>
      </c>
    </row>
    <row r="1141">
      <c r="A1141" s="19" t="n"/>
      <c r="B1141" s="20">
        <f>IF(A1141="","",IF(R1141=0,"⚠ أضف سطر عهدة أولًا","BDR-"&amp;TEXT(R1141,"000")))</f>
        <v/>
      </c>
      <c r="C1141" s="21" t="n"/>
      <c r="D1141" s="20">
        <f>IF(C1141="","",IF(S1141="","خارج السنة المالية",INDEX(القوائم!$D$2:$D$13,S1141)))</f>
        <v/>
      </c>
      <c r="E1141" s="22" t="n"/>
      <c r="F1141" s="23" t="n"/>
      <c r="G1141" s="23" t="n"/>
      <c r="H1141" s="22" t="n"/>
      <c r="I1141" s="19" t="n"/>
      <c r="J1141" s="21" t="n"/>
      <c r="K1141" s="19" t="n"/>
      <c r="L1141" s="19" t="n"/>
      <c r="M1141" s="21" t="n"/>
      <c r="N1141" s="22" t="n"/>
      <c r="O1141" s="24">
        <f>IF(A1141&lt;&gt;"عهدة","",SUMIFS($G$8:$G$5007,$B$8:$B$5007,B1141,$A$8:$A$5007,"مصروف",$I$8:$I$5007,"&lt;&gt;مرفوض"))</f>
        <v/>
      </c>
      <c r="P1141" s="25">
        <f>IF(A1141&lt;&gt;"عهدة","",N(F1141)-O1141)</f>
        <v/>
      </c>
      <c r="Q1141" s="26">
        <f>IF(A1141="","",IF(A1141="عهدة",IF(N(F1141)=0,"⚠ أدخل قيمة العهدة",IF(P1141&lt;0,"⛔ عجز / زيادة مصروفات "&amp;TEXT(-P1141,"#,##0"),IF(COUNTIFS($B$8:$B$5007,B1141,$A$8:$A$5007,"مصروف",$I$8:$I$5007,"&lt;&gt;مرفوض",$K$8:$K$5007,"&lt;&gt;نعم")&gt;0,"⚠ "&amp;COUNTIFS($B$8:$B$5007,B1141,$A$8:$A$5007,"مصروف",$I$8:$I$5007,"&lt;&gt;مرفوض",$K$8:$K$5007,"&lt;&gt;نعم")&amp;" مصروف غير مسوى",IF(L1141="تمت التسوية",IF(P1141=0,"✔ متوازنة وتمت التسوية","✔ تمت التسوية – متبقي "&amp;TEXT(P1141,"#,##0")),IF(P1141&gt;0,"متبقي "&amp;TEXT(P1141,"#,##0"),"✔ متوازنة"))))),IF(R1141=0,"⚠ أضف سطر عهدة أولًا",IF(OR(C1141="",N(G1141)=0),"⚠ أكمل التاريخ والقيمة",IF(S1141="","⚠ التاريخ خارج السنة المالية",IF(H1141="","⚠ اختر بند الموازنة",IF(I1141="مرفوض","✖ مرفوض من المدير",IF(I1141&lt;&gt;"موافق","⏳ بانتظار موافقة المدير",IF(K1141&lt;&gt;"نعم","⚠ غير مسوى مع الحسابات","✔ معتمد ومسوى")))))))))</f>
        <v/>
      </c>
      <c r="R1141">
        <f>N(R1140)+IF(A1141="عهدة",1,0)</f>
        <v/>
      </c>
      <c r="S1141">
        <f>IF(C1141="","",IF(AND(C1141&gt;=DATE(2026,9,1),C1141&lt;=DATE(2027,8,31)),(YEAR(C1141)-2026)*12+MONTH(C1141)-8,""))</f>
        <v/>
      </c>
      <c r="T1141">
        <f>IF(AND(A1141="مصروف",R1141&gt;0,I1141="موافق",S1141&lt;&gt;"",H1141&lt;&gt;""),N(G1141),0)</f>
        <v/>
      </c>
    </row>
    <row r="1142">
      <c r="A1142" s="19" t="n"/>
      <c r="B1142" s="20">
        <f>IF(A1142="","",IF(R1142=0,"⚠ أضف سطر عهدة أولًا","BDR-"&amp;TEXT(R1142,"000")))</f>
        <v/>
      </c>
      <c r="C1142" s="21" t="n"/>
      <c r="D1142" s="20">
        <f>IF(C1142="","",IF(S1142="","خارج السنة المالية",INDEX(القوائم!$D$2:$D$13,S1142)))</f>
        <v/>
      </c>
      <c r="E1142" s="22" t="n"/>
      <c r="F1142" s="23" t="n"/>
      <c r="G1142" s="23" t="n"/>
      <c r="H1142" s="22" t="n"/>
      <c r="I1142" s="19" t="n"/>
      <c r="J1142" s="21" t="n"/>
      <c r="K1142" s="19" t="n"/>
      <c r="L1142" s="19" t="n"/>
      <c r="M1142" s="21" t="n"/>
      <c r="N1142" s="22" t="n"/>
      <c r="O1142" s="24">
        <f>IF(A1142&lt;&gt;"عهدة","",SUMIFS($G$8:$G$5007,$B$8:$B$5007,B1142,$A$8:$A$5007,"مصروف",$I$8:$I$5007,"&lt;&gt;مرفوض"))</f>
        <v/>
      </c>
      <c r="P1142" s="25">
        <f>IF(A1142&lt;&gt;"عهدة","",N(F1142)-O1142)</f>
        <v/>
      </c>
      <c r="Q1142" s="26">
        <f>IF(A1142="","",IF(A1142="عهدة",IF(N(F1142)=0,"⚠ أدخل قيمة العهدة",IF(P1142&lt;0,"⛔ عجز / زيادة مصروفات "&amp;TEXT(-P1142,"#,##0"),IF(COUNTIFS($B$8:$B$5007,B1142,$A$8:$A$5007,"مصروف",$I$8:$I$5007,"&lt;&gt;مرفوض",$K$8:$K$5007,"&lt;&gt;نعم")&gt;0,"⚠ "&amp;COUNTIFS($B$8:$B$5007,B1142,$A$8:$A$5007,"مصروف",$I$8:$I$5007,"&lt;&gt;مرفوض",$K$8:$K$5007,"&lt;&gt;نعم")&amp;" مصروف غير مسوى",IF(L1142="تمت التسوية",IF(P1142=0,"✔ متوازنة وتمت التسوية","✔ تمت التسوية – متبقي "&amp;TEXT(P1142,"#,##0")),IF(P1142&gt;0,"متبقي "&amp;TEXT(P1142,"#,##0"),"✔ متوازنة"))))),IF(R1142=0,"⚠ أضف سطر عهدة أولًا",IF(OR(C1142="",N(G1142)=0),"⚠ أكمل التاريخ والقيمة",IF(S1142="","⚠ التاريخ خارج السنة المالية",IF(H1142="","⚠ اختر بند الموازنة",IF(I1142="مرفوض","✖ مرفوض من المدير",IF(I1142&lt;&gt;"موافق","⏳ بانتظار موافقة المدير",IF(K1142&lt;&gt;"نعم","⚠ غير مسوى مع الحسابات","✔ معتمد ومسوى")))))))))</f>
        <v/>
      </c>
      <c r="R1142">
        <f>N(R1141)+IF(A1142="عهدة",1,0)</f>
        <v/>
      </c>
      <c r="S1142">
        <f>IF(C1142="","",IF(AND(C1142&gt;=DATE(2026,9,1),C1142&lt;=DATE(2027,8,31)),(YEAR(C1142)-2026)*12+MONTH(C1142)-8,""))</f>
        <v/>
      </c>
      <c r="T1142">
        <f>IF(AND(A1142="مصروف",R1142&gt;0,I1142="موافق",S1142&lt;&gt;"",H1142&lt;&gt;""),N(G1142),0)</f>
        <v/>
      </c>
    </row>
    <row r="1143">
      <c r="A1143" s="19" t="n"/>
      <c r="B1143" s="20">
        <f>IF(A1143="","",IF(R1143=0,"⚠ أضف سطر عهدة أولًا","BDR-"&amp;TEXT(R1143,"000")))</f>
        <v/>
      </c>
      <c r="C1143" s="21" t="n"/>
      <c r="D1143" s="20">
        <f>IF(C1143="","",IF(S1143="","خارج السنة المالية",INDEX(القوائم!$D$2:$D$13,S1143)))</f>
        <v/>
      </c>
      <c r="E1143" s="22" t="n"/>
      <c r="F1143" s="23" t="n"/>
      <c r="G1143" s="23" t="n"/>
      <c r="H1143" s="22" t="n"/>
      <c r="I1143" s="19" t="n"/>
      <c r="J1143" s="21" t="n"/>
      <c r="K1143" s="19" t="n"/>
      <c r="L1143" s="19" t="n"/>
      <c r="M1143" s="21" t="n"/>
      <c r="N1143" s="22" t="n"/>
      <c r="O1143" s="24">
        <f>IF(A1143&lt;&gt;"عهدة","",SUMIFS($G$8:$G$5007,$B$8:$B$5007,B1143,$A$8:$A$5007,"مصروف",$I$8:$I$5007,"&lt;&gt;مرفوض"))</f>
        <v/>
      </c>
      <c r="P1143" s="25">
        <f>IF(A1143&lt;&gt;"عهدة","",N(F1143)-O1143)</f>
        <v/>
      </c>
      <c r="Q1143" s="26">
        <f>IF(A1143="","",IF(A1143="عهدة",IF(N(F1143)=0,"⚠ أدخل قيمة العهدة",IF(P1143&lt;0,"⛔ عجز / زيادة مصروفات "&amp;TEXT(-P1143,"#,##0"),IF(COUNTIFS($B$8:$B$5007,B1143,$A$8:$A$5007,"مصروف",$I$8:$I$5007,"&lt;&gt;مرفوض",$K$8:$K$5007,"&lt;&gt;نعم")&gt;0,"⚠ "&amp;COUNTIFS($B$8:$B$5007,B1143,$A$8:$A$5007,"مصروف",$I$8:$I$5007,"&lt;&gt;مرفوض",$K$8:$K$5007,"&lt;&gt;نعم")&amp;" مصروف غير مسوى",IF(L1143="تمت التسوية",IF(P1143=0,"✔ متوازنة وتمت التسوية","✔ تمت التسوية – متبقي "&amp;TEXT(P1143,"#,##0")),IF(P1143&gt;0,"متبقي "&amp;TEXT(P1143,"#,##0"),"✔ متوازنة"))))),IF(R1143=0,"⚠ أضف سطر عهدة أولًا",IF(OR(C1143="",N(G1143)=0),"⚠ أكمل التاريخ والقيمة",IF(S1143="","⚠ التاريخ خارج السنة المالية",IF(H1143="","⚠ اختر بند الموازنة",IF(I1143="مرفوض","✖ مرفوض من المدير",IF(I1143&lt;&gt;"موافق","⏳ بانتظار موافقة المدير",IF(K1143&lt;&gt;"نعم","⚠ غير مسوى مع الحسابات","✔ معتمد ومسوى")))))))))</f>
        <v/>
      </c>
      <c r="R1143">
        <f>N(R1142)+IF(A1143="عهدة",1,0)</f>
        <v/>
      </c>
      <c r="S1143">
        <f>IF(C1143="","",IF(AND(C1143&gt;=DATE(2026,9,1),C1143&lt;=DATE(2027,8,31)),(YEAR(C1143)-2026)*12+MONTH(C1143)-8,""))</f>
        <v/>
      </c>
      <c r="T1143">
        <f>IF(AND(A1143="مصروف",R1143&gt;0,I1143="موافق",S1143&lt;&gt;"",H1143&lt;&gt;""),N(G1143),0)</f>
        <v/>
      </c>
    </row>
    <row r="1144">
      <c r="A1144" s="19" t="n"/>
      <c r="B1144" s="20">
        <f>IF(A1144="","",IF(R1144=0,"⚠ أضف سطر عهدة أولًا","BDR-"&amp;TEXT(R1144,"000")))</f>
        <v/>
      </c>
      <c r="C1144" s="21" t="n"/>
      <c r="D1144" s="20">
        <f>IF(C1144="","",IF(S1144="","خارج السنة المالية",INDEX(القوائم!$D$2:$D$13,S1144)))</f>
        <v/>
      </c>
      <c r="E1144" s="22" t="n"/>
      <c r="F1144" s="23" t="n"/>
      <c r="G1144" s="23" t="n"/>
      <c r="H1144" s="22" t="n"/>
      <c r="I1144" s="19" t="n"/>
      <c r="J1144" s="21" t="n"/>
      <c r="K1144" s="19" t="n"/>
      <c r="L1144" s="19" t="n"/>
      <c r="M1144" s="21" t="n"/>
      <c r="N1144" s="22" t="n"/>
      <c r="O1144" s="24">
        <f>IF(A1144&lt;&gt;"عهدة","",SUMIFS($G$8:$G$5007,$B$8:$B$5007,B1144,$A$8:$A$5007,"مصروف",$I$8:$I$5007,"&lt;&gt;مرفوض"))</f>
        <v/>
      </c>
      <c r="P1144" s="25">
        <f>IF(A1144&lt;&gt;"عهدة","",N(F1144)-O1144)</f>
        <v/>
      </c>
      <c r="Q1144" s="26">
        <f>IF(A1144="","",IF(A1144="عهدة",IF(N(F1144)=0,"⚠ أدخل قيمة العهدة",IF(P1144&lt;0,"⛔ عجز / زيادة مصروفات "&amp;TEXT(-P1144,"#,##0"),IF(COUNTIFS($B$8:$B$5007,B1144,$A$8:$A$5007,"مصروف",$I$8:$I$5007,"&lt;&gt;مرفوض",$K$8:$K$5007,"&lt;&gt;نعم")&gt;0,"⚠ "&amp;COUNTIFS($B$8:$B$5007,B1144,$A$8:$A$5007,"مصروف",$I$8:$I$5007,"&lt;&gt;مرفوض",$K$8:$K$5007,"&lt;&gt;نعم")&amp;" مصروف غير مسوى",IF(L1144="تمت التسوية",IF(P1144=0,"✔ متوازنة وتمت التسوية","✔ تمت التسوية – متبقي "&amp;TEXT(P1144,"#,##0")),IF(P1144&gt;0,"متبقي "&amp;TEXT(P1144,"#,##0"),"✔ متوازنة"))))),IF(R1144=0,"⚠ أضف سطر عهدة أولًا",IF(OR(C1144="",N(G1144)=0),"⚠ أكمل التاريخ والقيمة",IF(S1144="","⚠ التاريخ خارج السنة المالية",IF(H1144="","⚠ اختر بند الموازنة",IF(I1144="مرفوض","✖ مرفوض من المدير",IF(I1144&lt;&gt;"موافق","⏳ بانتظار موافقة المدير",IF(K1144&lt;&gt;"نعم","⚠ غير مسوى مع الحسابات","✔ معتمد ومسوى")))))))))</f>
        <v/>
      </c>
      <c r="R1144">
        <f>N(R1143)+IF(A1144="عهدة",1,0)</f>
        <v/>
      </c>
      <c r="S1144">
        <f>IF(C1144="","",IF(AND(C1144&gt;=DATE(2026,9,1),C1144&lt;=DATE(2027,8,31)),(YEAR(C1144)-2026)*12+MONTH(C1144)-8,""))</f>
        <v/>
      </c>
      <c r="T1144">
        <f>IF(AND(A1144="مصروف",R1144&gt;0,I1144="موافق",S1144&lt;&gt;"",H1144&lt;&gt;""),N(G1144),0)</f>
        <v/>
      </c>
    </row>
    <row r="1145">
      <c r="A1145" s="19" t="n"/>
      <c r="B1145" s="20">
        <f>IF(A1145="","",IF(R1145=0,"⚠ أضف سطر عهدة أولًا","BDR-"&amp;TEXT(R1145,"000")))</f>
        <v/>
      </c>
      <c r="C1145" s="21" t="n"/>
      <c r="D1145" s="20">
        <f>IF(C1145="","",IF(S1145="","خارج السنة المالية",INDEX(القوائم!$D$2:$D$13,S1145)))</f>
        <v/>
      </c>
      <c r="E1145" s="22" t="n"/>
      <c r="F1145" s="23" t="n"/>
      <c r="G1145" s="23" t="n"/>
      <c r="H1145" s="22" t="n"/>
      <c r="I1145" s="19" t="n"/>
      <c r="J1145" s="21" t="n"/>
      <c r="K1145" s="19" t="n"/>
      <c r="L1145" s="19" t="n"/>
      <c r="M1145" s="21" t="n"/>
      <c r="N1145" s="22" t="n"/>
      <c r="O1145" s="24">
        <f>IF(A1145&lt;&gt;"عهدة","",SUMIFS($G$8:$G$5007,$B$8:$B$5007,B1145,$A$8:$A$5007,"مصروف",$I$8:$I$5007,"&lt;&gt;مرفوض"))</f>
        <v/>
      </c>
      <c r="P1145" s="25">
        <f>IF(A1145&lt;&gt;"عهدة","",N(F1145)-O1145)</f>
        <v/>
      </c>
      <c r="Q1145" s="26">
        <f>IF(A1145="","",IF(A1145="عهدة",IF(N(F1145)=0,"⚠ أدخل قيمة العهدة",IF(P1145&lt;0,"⛔ عجز / زيادة مصروفات "&amp;TEXT(-P1145,"#,##0"),IF(COUNTIFS($B$8:$B$5007,B1145,$A$8:$A$5007,"مصروف",$I$8:$I$5007,"&lt;&gt;مرفوض",$K$8:$K$5007,"&lt;&gt;نعم")&gt;0,"⚠ "&amp;COUNTIFS($B$8:$B$5007,B1145,$A$8:$A$5007,"مصروف",$I$8:$I$5007,"&lt;&gt;مرفوض",$K$8:$K$5007,"&lt;&gt;نعم")&amp;" مصروف غير مسوى",IF(L1145="تمت التسوية",IF(P1145=0,"✔ متوازنة وتمت التسوية","✔ تمت التسوية – متبقي "&amp;TEXT(P1145,"#,##0")),IF(P1145&gt;0,"متبقي "&amp;TEXT(P1145,"#,##0"),"✔ متوازنة"))))),IF(R1145=0,"⚠ أضف سطر عهدة أولًا",IF(OR(C1145="",N(G1145)=0),"⚠ أكمل التاريخ والقيمة",IF(S1145="","⚠ التاريخ خارج السنة المالية",IF(H1145="","⚠ اختر بند الموازنة",IF(I1145="مرفوض","✖ مرفوض من المدير",IF(I1145&lt;&gt;"موافق","⏳ بانتظار موافقة المدير",IF(K1145&lt;&gt;"نعم","⚠ غير مسوى مع الحسابات","✔ معتمد ومسوى")))))))))</f>
        <v/>
      </c>
      <c r="R1145">
        <f>N(R1144)+IF(A1145="عهدة",1,0)</f>
        <v/>
      </c>
      <c r="S1145">
        <f>IF(C1145="","",IF(AND(C1145&gt;=DATE(2026,9,1),C1145&lt;=DATE(2027,8,31)),(YEAR(C1145)-2026)*12+MONTH(C1145)-8,""))</f>
        <v/>
      </c>
      <c r="T1145">
        <f>IF(AND(A1145="مصروف",R1145&gt;0,I1145="موافق",S1145&lt;&gt;"",H1145&lt;&gt;""),N(G1145),0)</f>
        <v/>
      </c>
    </row>
    <row r="1146">
      <c r="A1146" s="19" t="n"/>
      <c r="B1146" s="20">
        <f>IF(A1146="","",IF(R1146=0,"⚠ أضف سطر عهدة أولًا","BDR-"&amp;TEXT(R1146,"000")))</f>
        <v/>
      </c>
      <c r="C1146" s="21" t="n"/>
      <c r="D1146" s="20">
        <f>IF(C1146="","",IF(S1146="","خارج السنة المالية",INDEX(القوائم!$D$2:$D$13,S1146)))</f>
        <v/>
      </c>
      <c r="E1146" s="22" t="n"/>
      <c r="F1146" s="23" t="n"/>
      <c r="G1146" s="23" t="n"/>
      <c r="H1146" s="22" t="n"/>
      <c r="I1146" s="19" t="n"/>
      <c r="J1146" s="21" t="n"/>
      <c r="K1146" s="19" t="n"/>
      <c r="L1146" s="19" t="n"/>
      <c r="M1146" s="21" t="n"/>
      <c r="N1146" s="22" t="n"/>
      <c r="O1146" s="24">
        <f>IF(A1146&lt;&gt;"عهدة","",SUMIFS($G$8:$G$5007,$B$8:$B$5007,B1146,$A$8:$A$5007,"مصروف",$I$8:$I$5007,"&lt;&gt;مرفوض"))</f>
        <v/>
      </c>
      <c r="P1146" s="25">
        <f>IF(A1146&lt;&gt;"عهدة","",N(F1146)-O1146)</f>
        <v/>
      </c>
      <c r="Q1146" s="26">
        <f>IF(A1146="","",IF(A1146="عهدة",IF(N(F1146)=0,"⚠ أدخل قيمة العهدة",IF(P1146&lt;0,"⛔ عجز / زيادة مصروفات "&amp;TEXT(-P1146,"#,##0"),IF(COUNTIFS($B$8:$B$5007,B1146,$A$8:$A$5007,"مصروف",$I$8:$I$5007,"&lt;&gt;مرفوض",$K$8:$K$5007,"&lt;&gt;نعم")&gt;0,"⚠ "&amp;COUNTIFS($B$8:$B$5007,B1146,$A$8:$A$5007,"مصروف",$I$8:$I$5007,"&lt;&gt;مرفوض",$K$8:$K$5007,"&lt;&gt;نعم")&amp;" مصروف غير مسوى",IF(L1146="تمت التسوية",IF(P1146=0,"✔ متوازنة وتمت التسوية","✔ تمت التسوية – متبقي "&amp;TEXT(P1146,"#,##0")),IF(P1146&gt;0,"متبقي "&amp;TEXT(P1146,"#,##0"),"✔ متوازنة"))))),IF(R1146=0,"⚠ أضف سطر عهدة أولًا",IF(OR(C1146="",N(G1146)=0),"⚠ أكمل التاريخ والقيمة",IF(S1146="","⚠ التاريخ خارج السنة المالية",IF(H1146="","⚠ اختر بند الموازنة",IF(I1146="مرفوض","✖ مرفوض من المدير",IF(I1146&lt;&gt;"موافق","⏳ بانتظار موافقة المدير",IF(K1146&lt;&gt;"نعم","⚠ غير مسوى مع الحسابات","✔ معتمد ومسوى")))))))))</f>
        <v/>
      </c>
      <c r="R1146">
        <f>N(R1145)+IF(A1146="عهدة",1,0)</f>
        <v/>
      </c>
      <c r="S1146">
        <f>IF(C1146="","",IF(AND(C1146&gt;=DATE(2026,9,1),C1146&lt;=DATE(2027,8,31)),(YEAR(C1146)-2026)*12+MONTH(C1146)-8,""))</f>
        <v/>
      </c>
      <c r="T1146">
        <f>IF(AND(A1146="مصروف",R1146&gt;0,I1146="موافق",S1146&lt;&gt;"",H1146&lt;&gt;""),N(G1146),0)</f>
        <v/>
      </c>
    </row>
    <row r="1147">
      <c r="A1147" s="19" t="n"/>
      <c r="B1147" s="20">
        <f>IF(A1147="","",IF(R1147=0,"⚠ أضف سطر عهدة أولًا","BDR-"&amp;TEXT(R1147,"000")))</f>
        <v/>
      </c>
      <c r="C1147" s="21" t="n"/>
      <c r="D1147" s="20">
        <f>IF(C1147="","",IF(S1147="","خارج السنة المالية",INDEX(القوائم!$D$2:$D$13,S1147)))</f>
        <v/>
      </c>
      <c r="E1147" s="22" t="n"/>
      <c r="F1147" s="23" t="n"/>
      <c r="G1147" s="23" t="n"/>
      <c r="H1147" s="22" t="n"/>
      <c r="I1147" s="19" t="n"/>
      <c r="J1147" s="21" t="n"/>
      <c r="K1147" s="19" t="n"/>
      <c r="L1147" s="19" t="n"/>
      <c r="M1147" s="21" t="n"/>
      <c r="N1147" s="22" t="n"/>
      <c r="O1147" s="24">
        <f>IF(A1147&lt;&gt;"عهدة","",SUMIFS($G$8:$G$5007,$B$8:$B$5007,B1147,$A$8:$A$5007,"مصروف",$I$8:$I$5007,"&lt;&gt;مرفوض"))</f>
        <v/>
      </c>
      <c r="P1147" s="25">
        <f>IF(A1147&lt;&gt;"عهدة","",N(F1147)-O1147)</f>
        <v/>
      </c>
      <c r="Q1147" s="26">
        <f>IF(A1147="","",IF(A1147="عهدة",IF(N(F1147)=0,"⚠ أدخل قيمة العهدة",IF(P1147&lt;0,"⛔ عجز / زيادة مصروفات "&amp;TEXT(-P1147,"#,##0"),IF(COUNTIFS($B$8:$B$5007,B1147,$A$8:$A$5007,"مصروف",$I$8:$I$5007,"&lt;&gt;مرفوض",$K$8:$K$5007,"&lt;&gt;نعم")&gt;0,"⚠ "&amp;COUNTIFS($B$8:$B$5007,B1147,$A$8:$A$5007,"مصروف",$I$8:$I$5007,"&lt;&gt;مرفوض",$K$8:$K$5007,"&lt;&gt;نعم")&amp;" مصروف غير مسوى",IF(L1147="تمت التسوية",IF(P1147=0,"✔ متوازنة وتمت التسوية","✔ تمت التسوية – متبقي "&amp;TEXT(P1147,"#,##0")),IF(P1147&gt;0,"متبقي "&amp;TEXT(P1147,"#,##0"),"✔ متوازنة"))))),IF(R1147=0,"⚠ أضف سطر عهدة أولًا",IF(OR(C1147="",N(G1147)=0),"⚠ أكمل التاريخ والقيمة",IF(S1147="","⚠ التاريخ خارج السنة المالية",IF(H1147="","⚠ اختر بند الموازنة",IF(I1147="مرفوض","✖ مرفوض من المدير",IF(I1147&lt;&gt;"موافق","⏳ بانتظار موافقة المدير",IF(K1147&lt;&gt;"نعم","⚠ غير مسوى مع الحسابات","✔ معتمد ومسوى")))))))))</f>
        <v/>
      </c>
      <c r="R1147">
        <f>N(R1146)+IF(A1147="عهدة",1,0)</f>
        <v/>
      </c>
      <c r="S1147">
        <f>IF(C1147="","",IF(AND(C1147&gt;=DATE(2026,9,1),C1147&lt;=DATE(2027,8,31)),(YEAR(C1147)-2026)*12+MONTH(C1147)-8,""))</f>
        <v/>
      </c>
      <c r="T1147">
        <f>IF(AND(A1147="مصروف",R1147&gt;0,I1147="موافق",S1147&lt;&gt;"",H1147&lt;&gt;""),N(G1147),0)</f>
        <v/>
      </c>
    </row>
    <row r="1148">
      <c r="A1148" s="19" t="n"/>
      <c r="B1148" s="20">
        <f>IF(A1148="","",IF(R1148=0,"⚠ أضف سطر عهدة أولًا","BDR-"&amp;TEXT(R1148,"000")))</f>
        <v/>
      </c>
      <c r="C1148" s="21" t="n"/>
      <c r="D1148" s="20">
        <f>IF(C1148="","",IF(S1148="","خارج السنة المالية",INDEX(القوائم!$D$2:$D$13,S1148)))</f>
        <v/>
      </c>
      <c r="E1148" s="22" t="n"/>
      <c r="F1148" s="23" t="n"/>
      <c r="G1148" s="23" t="n"/>
      <c r="H1148" s="22" t="n"/>
      <c r="I1148" s="19" t="n"/>
      <c r="J1148" s="21" t="n"/>
      <c r="K1148" s="19" t="n"/>
      <c r="L1148" s="19" t="n"/>
      <c r="M1148" s="21" t="n"/>
      <c r="N1148" s="22" t="n"/>
      <c r="O1148" s="24">
        <f>IF(A1148&lt;&gt;"عهدة","",SUMIFS($G$8:$G$5007,$B$8:$B$5007,B1148,$A$8:$A$5007,"مصروف",$I$8:$I$5007,"&lt;&gt;مرفوض"))</f>
        <v/>
      </c>
      <c r="P1148" s="25">
        <f>IF(A1148&lt;&gt;"عهدة","",N(F1148)-O1148)</f>
        <v/>
      </c>
      <c r="Q1148" s="26">
        <f>IF(A1148="","",IF(A1148="عهدة",IF(N(F1148)=0,"⚠ أدخل قيمة العهدة",IF(P1148&lt;0,"⛔ عجز / زيادة مصروفات "&amp;TEXT(-P1148,"#,##0"),IF(COUNTIFS($B$8:$B$5007,B1148,$A$8:$A$5007,"مصروف",$I$8:$I$5007,"&lt;&gt;مرفوض",$K$8:$K$5007,"&lt;&gt;نعم")&gt;0,"⚠ "&amp;COUNTIFS($B$8:$B$5007,B1148,$A$8:$A$5007,"مصروف",$I$8:$I$5007,"&lt;&gt;مرفوض",$K$8:$K$5007,"&lt;&gt;نعم")&amp;" مصروف غير مسوى",IF(L1148="تمت التسوية",IF(P1148=0,"✔ متوازنة وتمت التسوية","✔ تمت التسوية – متبقي "&amp;TEXT(P1148,"#,##0")),IF(P1148&gt;0,"متبقي "&amp;TEXT(P1148,"#,##0"),"✔ متوازنة"))))),IF(R1148=0,"⚠ أضف سطر عهدة أولًا",IF(OR(C1148="",N(G1148)=0),"⚠ أكمل التاريخ والقيمة",IF(S1148="","⚠ التاريخ خارج السنة المالية",IF(H1148="","⚠ اختر بند الموازنة",IF(I1148="مرفوض","✖ مرفوض من المدير",IF(I1148&lt;&gt;"موافق","⏳ بانتظار موافقة المدير",IF(K1148&lt;&gt;"نعم","⚠ غير مسوى مع الحسابات","✔ معتمد ومسوى")))))))))</f>
        <v/>
      </c>
      <c r="R1148">
        <f>N(R1147)+IF(A1148="عهدة",1,0)</f>
        <v/>
      </c>
      <c r="S1148">
        <f>IF(C1148="","",IF(AND(C1148&gt;=DATE(2026,9,1),C1148&lt;=DATE(2027,8,31)),(YEAR(C1148)-2026)*12+MONTH(C1148)-8,""))</f>
        <v/>
      </c>
      <c r="T1148">
        <f>IF(AND(A1148="مصروف",R1148&gt;0,I1148="موافق",S1148&lt;&gt;"",H1148&lt;&gt;""),N(G1148),0)</f>
        <v/>
      </c>
    </row>
    <row r="1149">
      <c r="A1149" s="19" t="n"/>
      <c r="B1149" s="20">
        <f>IF(A1149="","",IF(R1149=0,"⚠ أضف سطر عهدة أولًا","BDR-"&amp;TEXT(R1149,"000")))</f>
        <v/>
      </c>
      <c r="C1149" s="21" t="n"/>
      <c r="D1149" s="20">
        <f>IF(C1149="","",IF(S1149="","خارج السنة المالية",INDEX(القوائم!$D$2:$D$13,S1149)))</f>
        <v/>
      </c>
      <c r="E1149" s="22" t="n"/>
      <c r="F1149" s="23" t="n"/>
      <c r="G1149" s="23" t="n"/>
      <c r="H1149" s="22" t="n"/>
      <c r="I1149" s="19" t="n"/>
      <c r="J1149" s="21" t="n"/>
      <c r="K1149" s="19" t="n"/>
      <c r="L1149" s="19" t="n"/>
      <c r="M1149" s="21" t="n"/>
      <c r="N1149" s="22" t="n"/>
      <c r="O1149" s="24">
        <f>IF(A1149&lt;&gt;"عهدة","",SUMIFS($G$8:$G$5007,$B$8:$B$5007,B1149,$A$8:$A$5007,"مصروف",$I$8:$I$5007,"&lt;&gt;مرفوض"))</f>
        <v/>
      </c>
      <c r="P1149" s="25">
        <f>IF(A1149&lt;&gt;"عهدة","",N(F1149)-O1149)</f>
        <v/>
      </c>
      <c r="Q1149" s="26">
        <f>IF(A1149="","",IF(A1149="عهدة",IF(N(F1149)=0,"⚠ أدخل قيمة العهدة",IF(P1149&lt;0,"⛔ عجز / زيادة مصروفات "&amp;TEXT(-P1149,"#,##0"),IF(COUNTIFS($B$8:$B$5007,B1149,$A$8:$A$5007,"مصروف",$I$8:$I$5007,"&lt;&gt;مرفوض",$K$8:$K$5007,"&lt;&gt;نعم")&gt;0,"⚠ "&amp;COUNTIFS($B$8:$B$5007,B1149,$A$8:$A$5007,"مصروف",$I$8:$I$5007,"&lt;&gt;مرفوض",$K$8:$K$5007,"&lt;&gt;نعم")&amp;" مصروف غير مسوى",IF(L1149="تمت التسوية",IF(P1149=0,"✔ متوازنة وتمت التسوية","✔ تمت التسوية – متبقي "&amp;TEXT(P1149,"#,##0")),IF(P1149&gt;0,"متبقي "&amp;TEXT(P1149,"#,##0"),"✔ متوازنة"))))),IF(R1149=0,"⚠ أضف سطر عهدة أولًا",IF(OR(C1149="",N(G1149)=0),"⚠ أكمل التاريخ والقيمة",IF(S1149="","⚠ التاريخ خارج السنة المالية",IF(H1149="","⚠ اختر بند الموازنة",IF(I1149="مرفوض","✖ مرفوض من المدير",IF(I1149&lt;&gt;"موافق","⏳ بانتظار موافقة المدير",IF(K1149&lt;&gt;"نعم","⚠ غير مسوى مع الحسابات","✔ معتمد ومسوى")))))))))</f>
        <v/>
      </c>
      <c r="R1149">
        <f>N(R1148)+IF(A1149="عهدة",1,0)</f>
        <v/>
      </c>
      <c r="S1149">
        <f>IF(C1149="","",IF(AND(C1149&gt;=DATE(2026,9,1),C1149&lt;=DATE(2027,8,31)),(YEAR(C1149)-2026)*12+MONTH(C1149)-8,""))</f>
        <v/>
      </c>
      <c r="T1149">
        <f>IF(AND(A1149="مصروف",R1149&gt;0,I1149="موافق",S1149&lt;&gt;"",H1149&lt;&gt;""),N(G1149),0)</f>
        <v/>
      </c>
    </row>
    <row r="1150">
      <c r="A1150" s="19" t="n"/>
      <c r="B1150" s="20">
        <f>IF(A1150="","",IF(R1150=0,"⚠ أضف سطر عهدة أولًا","BDR-"&amp;TEXT(R1150,"000")))</f>
        <v/>
      </c>
      <c r="C1150" s="21" t="n"/>
      <c r="D1150" s="20">
        <f>IF(C1150="","",IF(S1150="","خارج السنة المالية",INDEX(القوائم!$D$2:$D$13,S1150)))</f>
        <v/>
      </c>
      <c r="E1150" s="22" t="n"/>
      <c r="F1150" s="23" t="n"/>
      <c r="G1150" s="23" t="n"/>
      <c r="H1150" s="22" t="n"/>
      <c r="I1150" s="19" t="n"/>
      <c r="J1150" s="21" t="n"/>
      <c r="K1150" s="19" t="n"/>
      <c r="L1150" s="19" t="n"/>
      <c r="M1150" s="21" t="n"/>
      <c r="N1150" s="22" t="n"/>
      <c r="O1150" s="24">
        <f>IF(A1150&lt;&gt;"عهدة","",SUMIFS($G$8:$G$5007,$B$8:$B$5007,B1150,$A$8:$A$5007,"مصروف",$I$8:$I$5007,"&lt;&gt;مرفوض"))</f>
        <v/>
      </c>
      <c r="P1150" s="25">
        <f>IF(A1150&lt;&gt;"عهدة","",N(F1150)-O1150)</f>
        <v/>
      </c>
      <c r="Q1150" s="26">
        <f>IF(A1150="","",IF(A1150="عهدة",IF(N(F1150)=0,"⚠ أدخل قيمة العهدة",IF(P1150&lt;0,"⛔ عجز / زيادة مصروفات "&amp;TEXT(-P1150,"#,##0"),IF(COUNTIFS($B$8:$B$5007,B1150,$A$8:$A$5007,"مصروف",$I$8:$I$5007,"&lt;&gt;مرفوض",$K$8:$K$5007,"&lt;&gt;نعم")&gt;0,"⚠ "&amp;COUNTIFS($B$8:$B$5007,B1150,$A$8:$A$5007,"مصروف",$I$8:$I$5007,"&lt;&gt;مرفوض",$K$8:$K$5007,"&lt;&gt;نعم")&amp;" مصروف غير مسوى",IF(L1150="تمت التسوية",IF(P1150=0,"✔ متوازنة وتمت التسوية","✔ تمت التسوية – متبقي "&amp;TEXT(P1150,"#,##0")),IF(P1150&gt;0,"متبقي "&amp;TEXT(P1150,"#,##0"),"✔ متوازنة"))))),IF(R1150=0,"⚠ أضف سطر عهدة أولًا",IF(OR(C1150="",N(G1150)=0),"⚠ أكمل التاريخ والقيمة",IF(S1150="","⚠ التاريخ خارج السنة المالية",IF(H1150="","⚠ اختر بند الموازنة",IF(I1150="مرفوض","✖ مرفوض من المدير",IF(I1150&lt;&gt;"موافق","⏳ بانتظار موافقة المدير",IF(K1150&lt;&gt;"نعم","⚠ غير مسوى مع الحسابات","✔ معتمد ومسوى")))))))))</f>
        <v/>
      </c>
      <c r="R1150">
        <f>N(R1149)+IF(A1150="عهدة",1,0)</f>
        <v/>
      </c>
      <c r="S1150">
        <f>IF(C1150="","",IF(AND(C1150&gt;=DATE(2026,9,1),C1150&lt;=DATE(2027,8,31)),(YEAR(C1150)-2026)*12+MONTH(C1150)-8,""))</f>
        <v/>
      </c>
      <c r="T1150">
        <f>IF(AND(A1150="مصروف",R1150&gt;0,I1150="موافق",S1150&lt;&gt;"",H1150&lt;&gt;""),N(G1150),0)</f>
        <v/>
      </c>
    </row>
    <row r="1151">
      <c r="A1151" s="19" t="n"/>
      <c r="B1151" s="20">
        <f>IF(A1151="","",IF(R1151=0,"⚠ أضف سطر عهدة أولًا","BDR-"&amp;TEXT(R1151,"000")))</f>
        <v/>
      </c>
      <c r="C1151" s="21" t="n"/>
      <c r="D1151" s="20">
        <f>IF(C1151="","",IF(S1151="","خارج السنة المالية",INDEX(القوائم!$D$2:$D$13,S1151)))</f>
        <v/>
      </c>
      <c r="E1151" s="22" t="n"/>
      <c r="F1151" s="23" t="n"/>
      <c r="G1151" s="23" t="n"/>
      <c r="H1151" s="22" t="n"/>
      <c r="I1151" s="19" t="n"/>
      <c r="J1151" s="21" t="n"/>
      <c r="K1151" s="19" t="n"/>
      <c r="L1151" s="19" t="n"/>
      <c r="M1151" s="21" t="n"/>
      <c r="N1151" s="22" t="n"/>
      <c r="O1151" s="24">
        <f>IF(A1151&lt;&gt;"عهدة","",SUMIFS($G$8:$G$5007,$B$8:$B$5007,B1151,$A$8:$A$5007,"مصروف",$I$8:$I$5007,"&lt;&gt;مرفوض"))</f>
        <v/>
      </c>
      <c r="P1151" s="25">
        <f>IF(A1151&lt;&gt;"عهدة","",N(F1151)-O1151)</f>
        <v/>
      </c>
      <c r="Q1151" s="26">
        <f>IF(A1151="","",IF(A1151="عهدة",IF(N(F1151)=0,"⚠ أدخل قيمة العهدة",IF(P1151&lt;0,"⛔ عجز / زيادة مصروفات "&amp;TEXT(-P1151,"#,##0"),IF(COUNTIFS($B$8:$B$5007,B1151,$A$8:$A$5007,"مصروف",$I$8:$I$5007,"&lt;&gt;مرفوض",$K$8:$K$5007,"&lt;&gt;نعم")&gt;0,"⚠ "&amp;COUNTIFS($B$8:$B$5007,B1151,$A$8:$A$5007,"مصروف",$I$8:$I$5007,"&lt;&gt;مرفوض",$K$8:$K$5007,"&lt;&gt;نعم")&amp;" مصروف غير مسوى",IF(L1151="تمت التسوية",IF(P1151=0,"✔ متوازنة وتمت التسوية","✔ تمت التسوية – متبقي "&amp;TEXT(P1151,"#,##0")),IF(P1151&gt;0,"متبقي "&amp;TEXT(P1151,"#,##0"),"✔ متوازنة"))))),IF(R1151=0,"⚠ أضف سطر عهدة أولًا",IF(OR(C1151="",N(G1151)=0),"⚠ أكمل التاريخ والقيمة",IF(S1151="","⚠ التاريخ خارج السنة المالية",IF(H1151="","⚠ اختر بند الموازنة",IF(I1151="مرفوض","✖ مرفوض من المدير",IF(I1151&lt;&gt;"موافق","⏳ بانتظار موافقة المدير",IF(K1151&lt;&gt;"نعم","⚠ غير مسوى مع الحسابات","✔ معتمد ومسوى")))))))))</f>
        <v/>
      </c>
      <c r="R1151">
        <f>N(R1150)+IF(A1151="عهدة",1,0)</f>
        <v/>
      </c>
      <c r="S1151">
        <f>IF(C1151="","",IF(AND(C1151&gt;=DATE(2026,9,1),C1151&lt;=DATE(2027,8,31)),(YEAR(C1151)-2026)*12+MONTH(C1151)-8,""))</f>
        <v/>
      </c>
      <c r="T1151">
        <f>IF(AND(A1151="مصروف",R1151&gt;0,I1151="موافق",S1151&lt;&gt;"",H1151&lt;&gt;""),N(G1151),0)</f>
        <v/>
      </c>
    </row>
    <row r="1152">
      <c r="A1152" s="19" t="n"/>
      <c r="B1152" s="20">
        <f>IF(A1152="","",IF(R1152=0,"⚠ أضف سطر عهدة أولًا","BDR-"&amp;TEXT(R1152,"000")))</f>
        <v/>
      </c>
      <c r="C1152" s="21" t="n"/>
      <c r="D1152" s="20">
        <f>IF(C1152="","",IF(S1152="","خارج السنة المالية",INDEX(القوائم!$D$2:$D$13,S1152)))</f>
        <v/>
      </c>
      <c r="E1152" s="22" t="n"/>
      <c r="F1152" s="23" t="n"/>
      <c r="G1152" s="23" t="n"/>
      <c r="H1152" s="22" t="n"/>
      <c r="I1152" s="19" t="n"/>
      <c r="J1152" s="21" t="n"/>
      <c r="K1152" s="19" t="n"/>
      <c r="L1152" s="19" t="n"/>
      <c r="M1152" s="21" t="n"/>
      <c r="N1152" s="22" t="n"/>
      <c r="O1152" s="24">
        <f>IF(A1152&lt;&gt;"عهدة","",SUMIFS($G$8:$G$5007,$B$8:$B$5007,B1152,$A$8:$A$5007,"مصروف",$I$8:$I$5007,"&lt;&gt;مرفوض"))</f>
        <v/>
      </c>
      <c r="P1152" s="25">
        <f>IF(A1152&lt;&gt;"عهدة","",N(F1152)-O1152)</f>
        <v/>
      </c>
      <c r="Q1152" s="26">
        <f>IF(A1152="","",IF(A1152="عهدة",IF(N(F1152)=0,"⚠ أدخل قيمة العهدة",IF(P1152&lt;0,"⛔ عجز / زيادة مصروفات "&amp;TEXT(-P1152,"#,##0"),IF(COUNTIFS($B$8:$B$5007,B1152,$A$8:$A$5007,"مصروف",$I$8:$I$5007,"&lt;&gt;مرفوض",$K$8:$K$5007,"&lt;&gt;نعم")&gt;0,"⚠ "&amp;COUNTIFS($B$8:$B$5007,B1152,$A$8:$A$5007,"مصروف",$I$8:$I$5007,"&lt;&gt;مرفوض",$K$8:$K$5007,"&lt;&gt;نعم")&amp;" مصروف غير مسوى",IF(L1152="تمت التسوية",IF(P1152=0,"✔ متوازنة وتمت التسوية","✔ تمت التسوية – متبقي "&amp;TEXT(P1152,"#,##0")),IF(P1152&gt;0,"متبقي "&amp;TEXT(P1152,"#,##0"),"✔ متوازنة"))))),IF(R1152=0,"⚠ أضف سطر عهدة أولًا",IF(OR(C1152="",N(G1152)=0),"⚠ أكمل التاريخ والقيمة",IF(S1152="","⚠ التاريخ خارج السنة المالية",IF(H1152="","⚠ اختر بند الموازنة",IF(I1152="مرفوض","✖ مرفوض من المدير",IF(I1152&lt;&gt;"موافق","⏳ بانتظار موافقة المدير",IF(K1152&lt;&gt;"نعم","⚠ غير مسوى مع الحسابات","✔ معتمد ومسوى")))))))))</f>
        <v/>
      </c>
      <c r="R1152">
        <f>N(R1151)+IF(A1152="عهدة",1,0)</f>
        <v/>
      </c>
      <c r="S1152">
        <f>IF(C1152="","",IF(AND(C1152&gt;=DATE(2026,9,1),C1152&lt;=DATE(2027,8,31)),(YEAR(C1152)-2026)*12+MONTH(C1152)-8,""))</f>
        <v/>
      </c>
      <c r="T1152">
        <f>IF(AND(A1152="مصروف",R1152&gt;0,I1152="موافق",S1152&lt;&gt;"",H1152&lt;&gt;""),N(G1152),0)</f>
        <v/>
      </c>
    </row>
    <row r="1153">
      <c r="A1153" s="19" t="n"/>
      <c r="B1153" s="20">
        <f>IF(A1153="","",IF(R1153=0,"⚠ أضف سطر عهدة أولًا","BDR-"&amp;TEXT(R1153,"000")))</f>
        <v/>
      </c>
      <c r="C1153" s="21" t="n"/>
      <c r="D1153" s="20">
        <f>IF(C1153="","",IF(S1153="","خارج السنة المالية",INDEX(القوائم!$D$2:$D$13,S1153)))</f>
        <v/>
      </c>
      <c r="E1153" s="22" t="n"/>
      <c r="F1153" s="23" t="n"/>
      <c r="G1153" s="23" t="n"/>
      <c r="H1153" s="22" t="n"/>
      <c r="I1153" s="19" t="n"/>
      <c r="J1153" s="21" t="n"/>
      <c r="K1153" s="19" t="n"/>
      <c r="L1153" s="19" t="n"/>
      <c r="M1153" s="21" t="n"/>
      <c r="N1153" s="22" t="n"/>
      <c r="O1153" s="24">
        <f>IF(A1153&lt;&gt;"عهدة","",SUMIFS($G$8:$G$5007,$B$8:$B$5007,B1153,$A$8:$A$5007,"مصروف",$I$8:$I$5007,"&lt;&gt;مرفوض"))</f>
        <v/>
      </c>
      <c r="P1153" s="25">
        <f>IF(A1153&lt;&gt;"عهدة","",N(F1153)-O1153)</f>
        <v/>
      </c>
      <c r="Q1153" s="26">
        <f>IF(A1153="","",IF(A1153="عهدة",IF(N(F1153)=0,"⚠ أدخل قيمة العهدة",IF(P1153&lt;0,"⛔ عجز / زيادة مصروفات "&amp;TEXT(-P1153,"#,##0"),IF(COUNTIFS($B$8:$B$5007,B1153,$A$8:$A$5007,"مصروف",$I$8:$I$5007,"&lt;&gt;مرفوض",$K$8:$K$5007,"&lt;&gt;نعم")&gt;0,"⚠ "&amp;COUNTIFS($B$8:$B$5007,B1153,$A$8:$A$5007,"مصروف",$I$8:$I$5007,"&lt;&gt;مرفوض",$K$8:$K$5007,"&lt;&gt;نعم")&amp;" مصروف غير مسوى",IF(L1153="تمت التسوية",IF(P1153=0,"✔ متوازنة وتمت التسوية","✔ تمت التسوية – متبقي "&amp;TEXT(P1153,"#,##0")),IF(P1153&gt;0,"متبقي "&amp;TEXT(P1153,"#,##0"),"✔ متوازنة"))))),IF(R1153=0,"⚠ أضف سطر عهدة أولًا",IF(OR(C1153="",N(G1153)=0),"⚠ أكمل التاريخ والقيمة",IF(S1153="","⚠ التاريخ خارج السنة المالية",IF(H1153="","⚠ اختر بند الموازنة",IF(I1153="مرفوض","✖ مرفوض من المدير",IF(I1153&lt;&gt;"موافق","⏳ بانتظار موافقة المدير",IF(K1153&lt;&gt;"نعم","⚠ غير مسوى مع الحسابات","✔ معتمد ومسوى")))))))))</f>
        <v/>
      </c>
      <c r="R1153">
        <f>N(R1152)+IF(A1153="عهدة",1,0)</f>
        <v/>
      </c>
      <c r="S1153">
        <f>IF(C1153="","",IF(AND(C1153&gt;=DATE(2026,9,1),C1153&lt;=DATE(2027,8,31)),(YEAR(C1153)-2026)*12+MONTH(C1153)-8,""))</f>
        <v/>
      </c>
      <c r="T1153">
        <f>IF(AND(A1153="مصروف",R1153&gt;0,I1153="موافق",S1153&lt;&gt;"",H1153&lt;&gt;""),N(G1153),0)</f>
        <v/>
      </c>
    </row>
    <row r="1154">
      <c r="A1154" s="19" t="n"/>
      <c r="B1154" s="20">
        <f>IF(A1154="","",IF(R1154=0,"⚠ أضف سطر عهدة أولًا","BDR-"&amp;TEXT(R1154,"000")))</f>
        <v/>
      </c>
      <c r="C1154" s="21" t="n"/>
      <c r="D1154" s="20">
        <f>IF(C1154="","",IF(S1154="","خارج السنة المالية",INDEX(القوائم!$D$2:$D$13,S1154)))</f>
        <v/>
      </c>
      <c r="E1154" s="22" t="n"/>
      <c r="F1154" s="23" t="n"/>
      <c r="G1154" s="23" t="n"/>
      <c r="H1154" s="22" t="n"/>
      <c r="I1154" s="19" t="n"/>
      <c r="J1154" s="21" t="n"/>
      <c r="K1154" s="19" t="n"/>
      <c r="L1154" s="19" t="n"/>
      <c r="M1154" s="21" t="n"/>
      <c r="N1154" s="22" t="n"/>
      <c r="O1154" s="24">
        <f>IF(A1154&lt;&gt;"عهدة","",SUMIFS($G$8:$G$5007,$B$8:$B$5007,B1154,$A$8:$A$5007,"مصروف",$I$8:$I$5007,"&lt;&gt;مرفوض"))</f>
        <v/>
      </c>
      <c r="P1154" s="25">
        <f>IF(A1154&lt;&gt;"عهدة","",N(F1154)-O1154)</f>
        <v/>
      </c>
      <c r="Q1154" s="26">
        <f>IF(A1154="","",IF(A1154="عهدة",IF(N(F1154)=0,"⚠ أدخل قيمة العهدة",IF(P1154&lt;0,"⛔ عجز / زيادة مصروفات "&amp;TEXT(-P1154,"#,##0"),IF(COUNTIFS($B$8:$B$5007,B1154,$A$8:$A$5007,"مصروف",$I$8:$I$5007,"&lt;&gt;مرفوض",$K$8:$K$5007,"&lt;&gt;نعم")&gt;0,"⚠ "&amp;COUNTIFS($B$8:$B$5007,B1154,$A$8:$A$5007,"مصروف",$I$8:$I$5007,"&lt;&gt;مرفوض",$K$8:$K$5007,"&lt;&gt;نعم")&amp;" مصروف غير مسوى",IF(L1154="تمت التسوية",IF(P1154=0,"✔ متوازنة وتمت التسوية","✔ تمت التسوية – متبقي "&amp;TEXT(P1154,"#,##0")),IF(P1154&gt;0,"متبقي "&amp;TEXT(P1154,"#,##0"),"✔ متوازنة"))))),IF(R1154=0,"⚠ أضف سطر عهدة أولًا",IF(OR(C1154="",N(G1154)=0),"⚠ أكمل التاريخ والقيمة",IF(S1154="","⚠ التاريخ خارج السنة المالية",IF(H1154="","⚠ اختر بند الموازنة",IF(I1154="مرفوض","✖ مرفوض من المدير",IF(I1154&lt;&gt;"موافق","⏳ بانتظار موافقة المدير",IF(K1154&lt;&gt;"نعم","⚠ غير مسوى مع الحسابات","✔ معتمد ومسوى")))))))))</f>
        <v/>
      </c>
      <c r="R1154">
        <f>N(R1153)+IF(A1154="عهدة",1,0)</f>
        <v/>
      </c>
      <c r="S1154">
        <f>IF(C1154="","",IF(AND(C1154&gt;=DATE(2026,9,1),C1154&lt;=DATE(2027,8,31)),(YEAR(C1154)-2026)*12+MONTH(C1154)-8,""))</f>
        <v/>
      </c>
      <c r="T1154">
        <f>IF(AND(A1154="مصروف",R1154&gt;0,I1154="موافق",S1154&lt;&gt;"",H1154&lt;&gt;""),N(G1154),0)</f>
        <v/>
      </c>
    </row>
    <row r="1155">
      <c r="A1155" s="19" t="n"/>
      <c r="B1155" s="20">
        <f>IF(A1155="","",IF(R1155=0,"⚠ أضف سطر عهدة أولًا","BDR-"&amp;TEXT(R1155,"000")))</f>
        <v/>
      </c>
      <c r="C1155" s="21" t="n"/>
      <c r="D1155" s="20">
        <f>IF(C1155="","",IF(S1155="","خارج السنة المالية",INDEX(القوائم!$D$2:$D$13,S1155)))</f>
        <v/>
      </c>
      <c r="E1155" s="22" t="n"/>
      <c r="F1155" s="23" t="n"/>
      <c r="G1155" s="23" t="n"/>
      <c r="H1155" s="22" t="n"/>
      <c r="I1155" s="19" t="n"/>
      <c r="J1155" s="21" t="n"/>
      <c r="K1155" s="19" t="n"/>
      <c r="L1155" s="19" t="n"/>
      <c r="M1155" s="21" t="n"/>
      <c r="N1155" s="22" t="n"/>
      <c r="O1155" s="24">
        <f>IF(A1155&lt;&gt;"عهدة","",SUMIFS($G$8:$G$5007,$B$8:$B$5007,B1155,$A$8:$A$5007,"مصروف",$I$8:$I$5007,"&lt;&gt;مرفوض"))</f>
        <v/>
      </c>
      <c r="P1155" s="25">
        <f>IF(A1155&lt;&gt;"عهدة","",N(F1155)-O1155)</f>
        <v/>
      </c>
      <c r="Q1155" s="26">
        <f>IF(A1155="","",IF(A1155="عهدة",IF(N(F1155)=0,"⚠ أدخل قيمة العهدة",IF(P1155&lt;0,"⛔ عجز / زيادة مصروفات "&amp;TEXT(-P1155,"#,##0"),IF(COUNTIFS($B$8:$B$5007,B1155,$A$8:$A$5007,"مصروف",$I$8:$I$5007,"&lt;&gt;مرفوض",$K$8:$K$5007,"&lt;&gt;نعم")&gt;0,"⚠ "&amp;COUNTIFS($B$8:$B$5007,B1155,$A$8:$A$5007,"مصروف",$I$8:$I$5007,"&lt;&gt;مرفوض",$K$8:$K$5007,"&lt;&gt;نعم")&amp;" مصروف غير مسوى",IF(L1155="تمت التسوية",IF(P1155=0,"✔ متوازنة وتمت التسوية","✔ تمت التسوية – متبقي "&amp;TEXT(P1155,"#,##0")),IF(P1155&gt;0,"متبقي "&amp;TEXT(P1155,"#,##0"),"✔ متوازنة"))))),IF(R1155=0,"⚠ أضف سطر عهدة أولًا",IF(OR(C1155="",N(G1155)=0),"⚠ أكمل التاريخ والقيمة",IF(S1155="","⚠ التاريخ خارج السنة المالية",IF(H1155="","⚠ اختر بند الموازنة",IF(I1155="مرفوض","✖ مرفوض من المدير",IF(I1155&lt;&gt;"موافق","⏳ بانتظار موافقة المدير",IF(K1155&lt;&gt;"نعم","⚠ غير مسوى مع الحسابات","✔ معتمد ومسوى")))))))))</f>
        <v/>
      </c>
      <c r="R1155">
        <f>N(R1154)+IF(A1155="عهدة",1,0)</f>
        <v/>
      </c>
      <c r="S1155">
        <f>IF(C1155="","",IF(AND(C1155&gt;=DATE(2026,9,1),C1155&lt;=DATE(2027,8,31)),(YEAR(C1155)-2026)*12+MONTH(C1155)-8,""))</f>
        <v/>
      </c>
      <c r="T1155">
        <f>IF(AND(A1155="مصروف",R1155&gt;0,I1155="موافق",S1155&lt;&gt;"",H1155&lt;&gt;""),N(G1155),0)</f>
        <v/>
      </c>
    </row>
    <row r="1156">
      <c r="A1156" s="19" t="n"/>
      <c r="B1156" s="20">
        <f>IF(A1156="","",IF(R1156=0,"⚠ أضف سطر عهدة أولًا","BDR-"&amp;TEXT(R1156,"000")))</f>
        <v/>
      </c>
      <c r="C1156" s="21" t="n"/>
      <c r="D1156" s="20">
        <f>IF(C1156="","",IF(S1156="","خارج السنة المالية",INDEX(القوائم!$D$2:$D$13,S1156)))</f>
        <v/>
      </c>
      <c r="E1156" s="22" t="n"/>
      <c r="F1156" s="23" t="n"/>
      <c r="G1156" s="23" t="n"/>
      <c r="H1156" s="22" t="n"/>
      <c r="I1156" s="19" t="n"/>
      <c r="J1156" s="21" t="n"/>
      <c r="K1156" s="19" t="n"/>
      <c r="L1156" s="19" t="n"/>
      <c r="M1156" s="21" t="n"/>
      <c r="N1156" s="22" t="n"/>
      <c r="O1156" s="24">
        <f>IF(A1156&lt;&gt;"عهدة","",SUMIFS($G$8:$G$5007,$B$8:$B$5007,B1156,$A$8:$A$5007,"مصروف",$I$8:$I$5007,"&lt;&gt;مرفوض"))</f>
        <v/>
      </c>
      <c r="P1156" s="25">
        <f>IF(A1156&lt;&gt;"عهدة","",N(F1156)-O1156)</f>
        <v/>
      </c>
      <c r="Q1156" s="26">
        <f>IF(A1156="","",IF(A1156="عهدة",IF(N(F1156)=0,"⚠ أدخل قيمة العهدة",IF(P1156&lt;0,"⛔ عجز / زيادة مصروفات "&amp;TEXT(-P1156,"#,##0"),IF(COUNTIFS($B$8:$B$5007,B1156,$A$8:$A$5007,"مصروف",$I$8:$I$5007,"&lt;&gt;مرفوض",$K$8:$K$5007,"&lt;&gt;نعم")&gt;0,"⚠ "&amp;COUNTIFS($B$8:$B$5007,B1156,$A$8:$A$5007,"مصروف",$I$8:$I$5007,"&lt;&gt;مرفوض",$K$8:$K$5007,"&lt;&gt;نعم")&amp;" مصروف غير مسوى",IF(L1156="تمت التسوية",IF(P1156=0,"✔ متوازنة وتمت التسوية","✔ تمت التسوية – متبقي "&amp;TEXT(P1156,"#,##0")),IF(P1156&gt;0,"متبقي "&amp;TEXT(P1156,"#,##0"),"✔ متوازنة"))))),IF(R1156=0,"⚠ أضف سطر عهدة أولًا",IF(OR(C1156="",N(G1156)=0),"⚠ أكمل التاريخ والقيمة",IF(S1156="","⚠ التاريخ خارج السنة المالية",IF(H1156="","⚠ اختر بند الموازنة",IF(I1156="مرفوض","✖ مرفوض من المدير",IF(I1156&lt;&gt;"موافق","⏳ بانتظار موافقة المدير",IF(K1156&lt;&gt;"نعم","⚠ غير مسوى مع الحسابات","✔ معتمد ومسوى")))))))))</f>
        <v/>
      </c>
      <c r="R1156">
        <f>N(R1155)+IF(A1156="عهدة",1,0)</f>
        <v/>
      </c>
      <c r="S1156">
        <f>IF(C1156="","",IF(AND(C1156&gt;=DATE(2026,9,1),C1156&lt;=DATE(2027,8,31)),(YEAR(C1156)-2026)*12+MONTH(C1156)-8,""))</f>
        <v/>
      </c>
      <c r="T1156">
        <f>IF(AND(A1156="مصروف",R1156&gt;0,I1156="موافق",S1156&lt;&gt;"",H1156&lt;&gt;""),N(G1156),0)</f>
        <v/>
      </c>
    </row>
    <row r="1157">
      <c r="A1157" s="19" t="n"/>
      <c r="B1157" s="20">
        <f>IF(A1157="","",IF(R1157=0,"⚠ أضف سطر عهدة أولًا","BDR-"&amp;TEXT(R1157,"000")))</f>
        <v/>
      </c>
      <c r="C1157" s="21" t="n"/>
      <c r="D1157" s="20">
        <f>IF(C1157="","",IF(S1157="","خارج السنة المالية",INDEX(القوائم!$D$2:$D$13,S1157)))</f>
        <v/>
      </c>
      <c r="E1157" s="22" t="n"/>
      <c r="F1157" s="23" t="n"/>
      <c r="G1157" s="23" t="n"/>
      <c r="H1157" s="22" t="n"/>
      <c r="I1157" s="19" t="n"/>
      <c r="J1157" s="21" t="n"/>
      <c r="K1157" s="19" t="n"/>
      <c r="L1157" s="19" t="n"/>
      <c r="M1157" s="21" t="n"/>
      <c r="N1157" s="22" t="n"/>
      <c r="O1157" s="24">
        <f>IF(A1157&lt;&gt;"عهدة","",SUMIFS($G$8:$G$5007,$B$8:$B$5007,B1157,$A$8:$A$5007,"مصروف",$I$8:$I$5007,"&lt;&gt;مرفوض"))</f>
        <v/>
      </c>
      <c r="P1157" s="25">
        <f>IF(A1157&lt;&gt;"عهدة","",N(F1157)-O1157)</f>
        <v/>
      </c>
      <c r="Q1157" s="26">
        <f>IF(A1157="","",IF(A1157="عهدة",IF(N(F1157)=0,"⚠ أدخل قيمة العهدة",IF(P1157&lt;0,"⛔ عجز / زيادة مصروفات "&amp;TEXT(-P1157,"#,##0"),IF(COUNTIFS($B$8:$B$5007,B1157,$A$8:$A$5007,"مصروف",$I$8:$I$5007,"&lt;&gt;مرفوض",$K$8:$K$5007,"&lt;&gt;نعم")&gt;0,"⚠ "&amp;COUNTIFS($B$8:$B$5007,B1157,$A$8:$A$5007,"مصروف",$I$8:$I$5007,"&lt;&gt;مرفوض",$K$8:$K$5007,"&lt;&gt;نعم")&amp;" مصروف غير مسوى",IF(L1157="تمت التسوية",IF(P1157=0,"✔ متوازنة وتمت التسوية","✔ تمت التسوية – متبقي "&amp;TEXT(P1157,"#,##0")),IF(P1157&gt;0,"متبقي "&amp;TEXT(P1157,"#,##0"),"✔ متوازنة"))))),IF(R1157=0,"⚠ أضف سطر عهدة أولًا",IF(OR(C1157="",N(G1157)=0),"⚠ أكمل التاريخ والقيمة",IF(S1157="","⚠ التاريخ خارج السنة المالية",IF(H1157="","⚠ اختر بند الموازنة",IF(I1157="مرفوض","✖ مرفوض من المدير",IF(I1157&lt;&gt;"موافق","⏳ بانتظار موافقة المدير",IF(K1157&lt;&gt;"نعم","⚠ غير مسوى مع الحسابات","✔ معتمد ومسوى")))))))))</f>
        <v/>
      </c>
      <c r="R1157">
        <f>N(R1156)+IF(A1157="عهدة",1,0)</f>
        <v/>
      </c>
      <c r="S1157">
        <f>IF(C1157="","",IF(AND(C1157&gt;=DATE(2026,9,1),C1157&lt;=DATE(2027,8,31)),(YEAR(C1157)-2026)*12+MONTH(C1157)-8,""))</f>
        <v/>
      </c>
      <c r="T1157">
        <f>IF(AND(A1157="مصروف",R1157&gt;0,I1157="موافق",S1157&lt;&gt;"",H1157&lt;&gt;""),N(G1157),0)</f>
        <v/>
      </c>
    </row>
    <row r="1158">
      <c r="A1158" s="19" t="n"/>
      <c r="B1158" s="20">
        <f>IF(A1158="","",IF(R1158=0,"⚠ أضف سطر عهدة أولًا","BDR-"&amp;TEXT(R1158,"000")))</f>
        <v/>
      </c>
      <c r="C1158" s="21" t="n"/>
      <c r="D1158" s="20">
        <f>IF(C1158="","",IF(S1158="","خارج السنة المالية",INDEX(القوائم!$D$2:$D$13,S1158)))</f>
        <v/>
      </c>
      <c r="E1158" s="22" t="n"/>
      <c r="F1158" s="23" t="n"/>
      <c r="G1158" s="23" t="n"/>
      <c r="H1158" s="22" t="n"/>
      <c r="I1158" s="19" t="n"/>
      <c r="J1158" s="21" t="n"/>
      <c r="K1158" s="19" t="n"/>
      <c r="L1158" s="19" t="n"/>
      <c r="M1158" s="21" t="n"/>
      <c r="N1158" s="22" t="n"/>
      <c r="O1158" s="24">
        <f>IF(A1158&lt;&gt;"عهدة","",SUMIFS($G$8:$G$5007,$B$8:$B$5007,B1158,$A$8:$A$5007,"مصروف",$I$8:$I$5007,"&lt;&gt;مرفوض"))</f>
        <v/>
      </c>
      <c r="P1158" s="25">
        <f>IF(A1158&lt;&gt;"عهدة","",N(F1158)-O1158)</f>
        <v/>
      </c>
      <c r="Q1158" s="26">
        <f>IF(A1158="","",IF(A1158="عهدة",IF(N(F1158)=0,"⚠ أدخل قيمة العهدة",IF(P1158&lt;0,"⛔ عجز / زيادة مصروفات "&amp;TEXT(-P1158,"#,##0"),IF(COUNTIFS($B$8:$B$5007,B1158,$A$8:$A$5007,"مصروف",$I$8:$I$5007,"&lt;&gt;مرفوض",$K$8:$K$5007,"&lt;&gt;نعم")&gt;0,"⚠ "&amp;COUNTIFS($B$8:$B$5007,B1158,$A$8:$A$5007,"مصروف",$I$8:$I$5007,"&lt;&gt;مرفوض",$K$8:$K$5007,"&lt;&gt;نعم")&amp;" مصروف غير مسوى",IF(L1158="تمت التسوية",IF(P1158=0,"✔ متوازنة وتمت التسوية","✔ تمت التسوية – متبقي "&amp;TEXT(P1158,"#,##0")),IF(P1158&gt;0,"متبقي "&amp;TEXT(P1158,"#,##0"),"✔ متوازنة"))))),IF(R1158=0,"⚠ أضف سطر عهدة أولًا",IF(OR(C1158="",N(G1158)=0),"⚠ أكمل التاريخ والقيمة",IF(S1158="","⚠ التاريخ خارج السنة المالية",IF(H1158="","⚠ اختر بند الموازنة",IF(I1158="مرفوض","✖ مرفوض من المدير",IF(I1158&lt;&gt;"موافق","⏳ بانتظار موافقة المدير",IF(K1158&lt;&gt;"نعم","⚠ غير مسوى مع الحسابات","✔ معتمد ومسوى")))))))))</f>
        <v/>
      </c>
      <c r="R1158">
        <f>N(R1157)+IF(A1158="عهدة",1,0)</f>
        <v/>
      </c>
      <c r="S1158">
        <f>IF(C1158="","",IF(AND(C1158&gt;=DATE(2026,9,1),C1158&lt;=DATE(2027,8,31)),(YEAR(C1158)-2026)*12+MONTH(C1158)-8,""))</f>
        <v/>
      </c>
      <c r="T1158">
        <f>IF(AND(A1158="مصروف",R1158&gt;0,I1158="موافق",S1158&lt;&gt;"",H1158&lt;&gt;""),N(G1158),0)</f>
        <v/>
      </c>
    </row>
    <row r="1159">
      <c r="A1159" s="19" t="n"/>
      <c r="B1159" s="20">
        <f>IF(A1159="","",IF(R1159=0,"⚠ أضف سطر عهدة أولًا","BDR-"&amp;TEXT(R1159,"000")))</f>
        <v/>
      </c>
      <c r="C1159" s="21" t="n"/>
      <c r="D1159" s="20">
        <f>IF(C1159="","",IF(S1159="","خارج السنة المالية",INDEX(القوائم!$D$2:$D$13,S1159)))</f>
        <v/>
      </c>
      <c r="E1159" s="22" t="n"/>
      <c r="F1159" s="23" t="n"/>
      <c r="G1159" s="23" t="n"/>
      <c r="H1159" s="22" t="n"/>
      <c r="I1159" s="19" t="n"/>
      <c r="J1159" s="21" t="n"/>
      <c r="K1159" s="19" t="n"/>
      <c r="L1159" s="19" t="n"/>
      <c r="M1159" s="21" t="n"/>
      <c r="N1159" s="22" t="n"/>
      <c r="O1159" s="24">
        <f>IF(A1159&lt;&gt;"عهدة","",SUMIFS($G$8:$G$5007,$B$8:$B$5007,B1159,$A$8:$A$5007,"مصروف",$I$8:$I$5007,"&lt;&gt;مرفوض"))</f>
        <v/>
      </c>
      <c r="P1159" s="25">
        <f>IF(A1159&lt;&gt;"عهدة","",N(F1159)-O1159)</f>
        <v/>
      </c>
      <c r="Q1159" s="26">
        <f>IF(A1159="","",IF(A1159="عهدة",IF(N(F1159)=0,"⚠ أدخل قيمة العهدة",IF(P1159&lt;0,"⛔ عجز / زيادة مصروفات "&amp;TEXT(-P1159,"#,##0"),IF(COUNTIFS($B$8:$B$5007,B1159,$A$8:$A$5007,"مصروف",$I$8:$I$5007,"&lt;&gt;مرفوض",$K$8:$K$5007,"&lt;&gt;نعم")&gt;0,"⚠ "&amp;COUNTIFS($B$8:$B$5007,B1159,$A$8:$A$5007,"مصروف",$I$8:$I$5007,"&lt;&gt;مرفوض",$K$8:$K$5007,"&lt;&gt;نعم")&amp;" مصروف غير مسوى",IF(L1159="تمت التسوية",IF(P1159=0,"✔ متوازنة وتمت التسوية","✔ تمت التسوية – متبقي "&amp;TEXT(P1159,"#,##0")),IF(P1159&gt;0,"متبقي "&amp;TEXT(P1159,"#,##0"),"✔ متوازنة"))))),IF(R1159=0,"⚠ أضف سطر عهدة أولًا",IF(OR(C1159="",N(G1159)=0),"⚠ أكمل التاريخ والقيمة",IF(S1159="","⚠ التاريخ خارج السنة المالية",IF(H1159="","⚠ اختر بند الموازنة",IF(I1159="مرفوض","✖ مرفوض من المدير",IF(I1159&lt;&gt;"موافق","⏳ بانتظار موافقة المدير",IF(K1159&lt;&gt;"نعم","⚠ غير مسوى مع الحسابات","✔ معتمد ومسوى")))))))))</f>
        <v/>
      </c>
      <c r="R1159">
        <f>N(R1158)+IF(A1159="عهدة",1,0)</f>
        <v/>
      </c>
      <c r="S1159">
        <f>IF(C1159="","",IF(AND(C1159&gt;=DATE(2026,9,1),C1159&lt;=DATE(2027,8,31)),(YEAR(C1159)-2026)*12+MONTH(C1159)-8,""))</f>
        <v/>
      </c>
      <c r="T1159">
        <f>IF(AND(A1159="مصروف",R1159&gt;0,I1159="موافق",S1159&lt;&gt;"",H1159&lt;&gt;""),N(G1159),0)</f>
        <v/>
      </c>
    </row>
    <row r="1160">
      <c r="A1160" s="19" t="n"/>
      <c r="B1160" s="20">
        <f>IF(A1160="","",IF(R1160=0,"⚠ أضف سطر عهدة أولًا","BDR-"&amp;TEXT(R1160,"000")))</f>
        <v/>
      </c>
      <c r="C1160" s="21" t="n"/>
      <c r="D1160" s="20">
        <f>IF(C1160="","",IF(S1160="","خارج السنة المالية",INDEX(القوائم!$D$2:$D$13,S1160)))</f>
        <v/>
      </c>
      <c r="E1160" s="22" t="n"/>
      <c r="F1160" s="23" t="n"/>
      <c r="G1160" s="23" t="n"/>
      <c r="H1160" s="22" t="n"/>
      <c r="I1160" s="19" t="n"/>
      <c r="J1160" s="21" t="n"/>
      <c r="K1160" s="19" t="n"/>
      <c r="L1160" s="19" t="n"/>
      <c r="M1160" s="21" t="n"/>
      <c r="N1160" s="22" t="n"/>
      <c r="O1160" s="24">
        <f>IF(A1160&lt;&gt;"عهدة","",SUMIFS($G$8:$G$5007,$B$8:$B$5007,B1160,$A$8:$A$5007,"مصروف",$I$8:$I$5007,"&lt;&gt;مرفوض"))</f>
        <v/>
      </c>
      <c r="P1160" s="25">
        <f>IF(A1160&lt;&gt;"عهدة","",N(F1160)-O1160)</f>
        <v/>
      </c>
      <c r="Q1160" s="26">
        <f>IF(A1160="","",IF(A1160="عهدة",IF(N(F1160)=0,"⚠ أدخل قيمة العهدة",IF(P1160&lt;0,"⛔ عجز / زيادة مصروفات "&amp;TEXT(-P1160,"#,##0"),IF(COUNTIFS($B$8:$B$5007,B1160,$A$8:$A$5007,"مصروف",$I$8:$I$5007,"&lt;&gt;مرفوض",$K$8:$K$5007,"&lt;&gt;نعم")&gt;0,"⚠ "&amp;COUNTIFS($B$8:$B$5007,B1160,$A$8:$A$5007,"مصروف",$I$8:$I$5007,"&lt;&gt;مرفوض",$K$8:$K$5007,"&lt;&gt;نعم")&amp;" مصروف غير مسوى",IF(L1160="تمت التسوية",IF(P1160=0,"✔ متوازنة وتمت التسوية","✔ تمت التسوية – متبقي "&amp;TEXT(P1160,"#,##0")),IF(P1160&gt;0,"متبقي "&amp;TEXT(P1160,"#,##0"),"✔ متوازنة"))))),IF(R1160=0,"⚠ أضف سطر عهدة أولًا",IF(OR(C1160="",N(G1160)=0),"⚠ أكمل التاريخ والقيمة",IF(S1160="","⚠ التاريخ خارج السنة المالية",IF(H1160="","⚠ اختر بند الموازنة",IF(I1160="مرفوض","✖ مرفوض من المدير",IF(I1160&lt;&gt;"موافق","⏳ بانتظار موافقة المدير",IF(K1160&lt;&gt;"نعم","⚠ غير مسوى مع الحسابات","✔ معتمد ومسوى")))))))))</f>
        <v/>
      </c>
      <c r="R1160">
        <f>N(R1159)+IF(A1160="عهدة",1,0)</f>
        <v/>
      </c>
      <c r="S1160">
        <f>IF(C1160="","",IF(AND(C1160&gt;=DATE(2026,9,1),C1160&lt;=DATE(2027,8,31)),(YEAR(C1160)-2026)*12+MONTH(C1160)-8,""))</f>
        <v/>
      </c>
      <c r="T1160">
        <f>IF(AND(A1160="مصروف",R1160&gt;0,I1160="موافق",S1160&lt;&gt;"",H1160&lt;&gt;""),N(G1160),0)</f>
        <v/>
      </c>
    </row>
    <row r="1161">
      <c r="A1161" s="19" t="n"/>
      <c r="B1161" s="20">
        <f>IF(A1161="","",IF(R1161=0,"⚠ أضف سطر عهدة أولًا","BDR-"&amp;TEXT(R1161,"000")))</f>
        <v/>
      </c>
      <c r="C1161" s="21" t="n"/>
      <c r="D1161" s="20">
        <f>IF(C1161="","",IF(S1161="","خارج السنة المالية",INDEX(القوائم!$D$2:$D$13,S1161)))</f>
        <v/>
      </c>
      <c r="E1161" s="22" t="n"/>
      <c r="F1161" s="23" t="n"/>
      <c r="G1161" s="23" t="n"/>
      <c r="H1161" s="22" t="n"/>
      <c r="I1161" s="19" t="n"/>
      <c r="J1161" s="21" t="n"/>
      <c r="K1161" s="19" t="n"/>
      <c r="L1161" s="19" t="n"/>
      <c r="M1161" s="21" t="n"/>
      <c r="N1161" s="22" t="n"/>
      <c r="O1161" s="24">
        <f>IF(A1161&lt;&gt;"عهدة","",SUMIFS($G$8:$G$5007,$B$8:$B$5007,B1161,$A$8:$A$5007,"مصروف",$I$8:$I$5007,"&lt;&gt;مرفوض"))</f>
        <v/>
      </c>
      <c r="P1161" s="25">
        <f>IF(A1161&lt;&gt;"عهدة","",N(F1161)-O1161)</f>
        <v/>
      </c>
      <c r="Q1161" s="26">
        <f>IF(A1161="","",IF(A1161="عهدة",IF(N(F1161)=0,"⚠ أدخل قيمة العهدة",IF(P1161&lt;0,"⛔ عجز / زيادة مصروفات "&amp;TEXT(-P1161,"#,##0"),IF(COUNTIFS($B$8:$B$5007,B1161,$A$8:$A$5007,"مصروف",$I$8:$I$5007,"&lt;&gt;مرفوض",$K$8:$K$5007,"&lt;&gt;نعم")&gt;0,"⚠ "&amp;COUNTIFS($B$8:$B$5007,B1161,$A$8:$A$5007,"مصروف",$I$8:$I$5007,"&lt;&gt;مرفوض",$K$8:$K$5007,"&lt;&gt;نعم")&amp;" مصروف غير مسوى",IF(L1161="تمت التسوية",IF(P1161=0,"✔ متوازنة وتمت التسوية","✔ تمت التسوية – متبقي "&amp;TEXT(P1161,"#,##0")),IF(P1161&gt;0,"متبقي "&amp;TEXT(P1161,"#,##0"),"✔ متوازنة"))))),IF(R1161=0,"⚠ أضف سطر عهدة أولًا",IF(OR(C1161="",N(G1161)=0),"⚠ أكمل التاريخ والقيمة",IF(S1161="","⚠ التاريخ خارج السنة المالية",IF(H1161="","⚠ اختر بند الموازنة",IF(I1161="مرفوض","✖ مرفوض من المدير",IF(I1161&lt;&gt;"موافق","⏳ بانتظار موافقة المدير",IF(K1161&lt;&gt;"نعم","⚠ غير مسوى مع الحسابات","✔ معتمد ومسوى")))))))))</f>
        <v/>
      </c>
      <c r="R1161">
        <f>N(R1160)+IF(A1161="عهدة",1,0)</f>
        <v/>
      </c>
      <c r="S1161">
        <f>IF(C1161="","",IF(AND(C1161&gt;=DATE(2026,9,1),C1161&lt;=DATE(2027,8,31)),(YEAR(C1161)-2026)*12+MONTH(C1161)-8,""))</f>
        <v/>
      </c>
      <c r="T1161">
        <f>IF(AND(A1161="مصروف",R1161&gt;0,I1161="موافق",S1161&lt;&gt;"",H1161&lt;&gt;""),N(G1161),0)</f>
        <v/>
      </c>
    </row>
    <row r="1162">
      <c r="A1162" s="19" t="n"/>
      <c r="B1162" s="20">
        <f>IF(A1162="","",IF(R1162=0,"⚠ أضف سطر عهدة أولًا","BDR-"&amp;TEXT(R1162,"000")))</f>
        <v/>
      </c>
      <c r="C1162" s="21" t="n"/>
      <c r="D1162" s="20">
        <f>IF(C1162="","",IF(S1162="","خارج السنة المالية",INDEX(القوائم!$D$2:$D$13,S1162)))</f>
        <v/>
      </c>
      <c r="E1162" s="22" t="n"/>
      <c r="F1162" s="23" t="n"/>
      <c r="G1162" s="23" t="n"/>
      <c r="H1162" s="22" t="n"/>
      <c r="I1162" s="19" t="n"/>
      <c r="J1162" s="21" t="n"/>
      <c r="K1162" s="19" t="n"/>
      <c r="L1162" s="19" t="n"/>
      <c r="M1162" s="21" t="n"/>
      <c r="N1162" s="22" t="n"/>
      <c r="O1162" s="24">
        <f>IF(A1162&lt;&gt;"عهدة","",SUMIFS($G$8:$G$5007,$B$8:$B$5007,B1162,$A$8:$A$5007,"مصروف",$I$8:$I$5007,"&lt;&gt;مرفوض"))</f>
        <v/>
      </c>
      <c r="P1162" s="25">
        <f>IF(A1162&lt;&gt;"عهدة","",N(F1162)-O1162)</f>
        <v/>
      </c>
      <c r="Q1162" s="26">
        <f>IF(A1162="","",IF(A1162="عهدة",IF(N(F1162)=0,"⚠ أدخل قيمة العهدة",IF(P1162&lt;0,"⛔ عجز / زيادة مصروفات "&amp;TEXT(-P1162,"#,##0"),IF(COUNTIFS($B$8:$B$5007,B1162,$A$8:$A$5007,"مصروف",$I$8:$I$5007,"&lt;&gt;مرفوض",$K$8:$K$5007,"&lt;&gt;نعم")&gt;0,"⚠ "&amp;COUNTIFS($B$8:$B$5007,B1162,$A$8:$A$5007,"مصروف",$I$8:$I$5007,"&lt;&gt;مرفوض",$K$8:$K$5007,"&lt;&gt;نعم")&amp;" مصروف غير مسوى",IF(L1162="تمت التسوية",IF(P1162=0,"✔ متوازنة وتمت التسوية","✔ تمت التسوية – متبقي "&amp;TEXT(P1162,"#,##0")),IF(P1162&gt;0,"متبقي "&amp;TEXT(P1162,"#,##0"),"✔ متوازنة"))))),IF(R1162=0,"⚠ أضف سطر عهدة أولًا",IF(OR(C1162="",N(G1162)=0),"⚠ أكمل التاريخ والقيمة",IF(S1162="","⚠ التاريخ خارج السنة المالية",IF(H1162="","⚠ اختر بند الموازنة",IF(I1162="مرفوض","✖ مرفوض من المدير",IF(I1162&lt;&gt;"موافق","⏳ بانتظار موافقة المدير",IF(K1162&lt;&gt;"نعم","⚠ غير مسوى مع الحسابات","✔ معتمد ومسوى")))))))))</f>
        <v/>
      </c>
      <c r="R1162">
        <f>N(R1161)+IF(A1162="عهدة",1,0)</f>
        <v/>
      </c>
      <c r="S1162">
        <f>IF(C1162="","",IF(AND(C1162&gt;=DATE(2026,9,1),C1162&lt;=DATE(2027,8,31)),(YEAR(C1162)-2026)*12+MONTH(C1162)-8,""))</f>
        <v/>
      </c>
      <c r="T1162">
        <f>IF(AND(A1162="مصروف",R1162&gt;0,I1162="موافق",S1162&lt;&gt;"",H1162&lt;&gt;""),N(G1162),0)</f>
        <v/>
      </c>
    </row>
    <row r="1163">
      <c r="A1163" s="19" t="n"/>
      <c r="B1163" s="20">
        <f>IF(A1163="","",IF(R1163=0,"⚠ أضف سطر عهدة أولًا","BDR-"&amp;TEXT(R1163,"000")))</f>
        <v/>
      </c>
      <c r="C1163" s="21" t="n"/>
      <c r="D1163" s="20">
        <f>IF(C1163="","",IF(S1163="","خارج السنة المالية",INDEX(القوائم!$D$2:$D$13,S1163)))</f>
        <v/>
      </c>
      <c r="E1163" s="22" t="n"/>
      <c r="F1163" s="23" t="n"/>
      <c r="G1163" s="23" t="n"/>
      <c r="H1163" s="22" t="n"/>
      <c r="I1163" s="19" t="n"/>
      <c r="J1163" s="21" t="n"/>
      <c r="K1163" s="19" t="n"/>
      <c r="L1163" s="19" t="n"/>
      <c r="M1163" s="21" t="n"/>
      <c r="N1163" s="22" t="n"/>
      <c r="O1163" s="24">
        <f>IF(A1163&lt;&gt;"عهدة","",SUMIFS($G$8:$G$5007,$B$8:$B$5007,B1163,$A$8:$A$5007,"مصروف",$I$8:$I$5007,"&lt;&gt;مرفوض"))</f>
        <v/>
      </c>
      <c r="P1163" s="25">
        <f>IF(A1163&lt;&gt;"عهدة","",N(F1163)-O1163)</f>
        <v/>
      </c>
      <c r="Q1163" s="26">
        <f>IF(A1163="","",IF(A1163="عهدة",IF(N(F1163)=0,"⚠ أدخل قيمة العهدة",IF(P1163&lt;0,"⛔ عجز / زيادة مصروفات "&amp;TEXT(-P1163,"#,##0"),IF(COUNTIFS($B$8:$B$5007,B1163,$A$8:$A$5007,"مصروف",$I$8:$I$5007,"&lt;&gt;مرفوض",$K$8:$K$5007,"&lt;&gt;نعم")&gt;0,"⚠ "&amp;COUNTIFS($B$8:$B$5007,B1163,$A$8:$A$5007,"مصروف",$I$8:$I$5007,"&lt;&gt;مرفوض",$K$8:$K$5007,"&lt;&gt;نعم")&amp;" مصروف غير مسوى",IF(L1163="تمت التسوية",IF(P1163=0,"✔ متوازنة وتمت التسوية","✔ تمت التسوية – متبقي "&amp;TEXT(P1163,"#,##0")),IF(P1163&gt;0,"متبقي "&amp;TEXT(P1163,"#,##0"),"✔ متوازنة"))))),IF(R1163=0,"⚠ أضف سطر عهدة أولًا",IF(OR(C1163="",N(G1163)=0),"⚠ أكمل التاريخ والقيمة",IF(S1163="","⚠ التاريخ خارج السنة المالية",IF(H1163="","⚠ اختر بند الموازنة",IF(I1163="مرفوض","✖ مرفوض من المدير",IF(I1163&lt;&gt;"موافق","⏳ بانتظار موافقة المدير",IF(K1163&lt;&gt;"نعم","⚠ غير مسوى مع الحسابات","✔ معتمد ومسوى")))))))))</f>
        <v/>
      </c>
      <c r="R1163">
        <f>N(R1162)+IF(A1163="عهدة",1,0)</f>
        <v/>
      </c>
      <c r="S1163">
        <f>IF(C1163="","",IF(AND(C1163&gt;=DATE(2026,9,1),C1163&lt;=DATE(2027,8,31)),(YEAR(C1163)-2026)*12+MONTH(C1163)-8,""))</f>
        <v/>
      </c>
      <c r="T1163">
        <f>IF(AND(A1163="مصروف",R1163&gt;0,I1163="موافق",S1163&lt;&gt;"",H1163&lt;&gt;""),N(G1163),0)</f>
        <v/>
      </c>
    </row>
    <row r="1164">
      <c r="A1164" s="19" t="n"/>
      <c r="B1164" s="20">
        <f>IF(A1164="","",IF(R1164=0,"⚠ أضف سطر عهدة أولًا","BDR-"&amp;TEXT(R1164,"000")))</f>
        <v/>
      </c>
      <c r="C1164" s="21" t="n"/>
      <c r="D1164" s="20">
        <f>IF(C1164="","",IF(S1164="","خارج السنة المالية",INDEX(القوائم!$D$2:$D$13,S1164)))</f>
        <v/>
      </c>
      <c r="E1164" s="22" t="n"/>
      <c r="F1164" s="23" t="n"/>
      <c r="G1164" s="23" t="n"/>
      <c r="H1164" s="22" t="n"/>
      <c r="I1164" s="19" t="n"/>
      <c r="J1164" s="21" t="n"/>
      <c r="K1164" s="19" t="n"/>
      <c r="L1164" s="19" t="n"/>
      <c r="M1164" s="21" t="n"/>
      <c r="N1164" s="22" t="n"/>
      <c r="O1164" s="24">
        <f>IF(A1164&lt;&gt;"عهدة","",SUMIFS($G$8:$G$5007,$B$8:$B$5007,B1164,$A$8:$A$5007,"مصروف",$I$8:$I$5007,"&lt;&gt;مرفوض"))</f>
        <v/>
      </c>
      <c r="P1164" s="25">
        <f>IF(A1164&lt;&gt;"عهدة","",N(F1164)-O1164)</f>
        <v/>
      </c>
      <c r="Q1164" s="26">
        <f>IF(A1164="","",IF(A1164="عهدة",IF(N(F1164)=0,"⚠ أدخل قيمة العهدة",IF(P1164&lt;0,"⛔ عجز / زيادة مصروفات "&amp;TEXT(-P1164,"#,##0"),IF(COUNTIFS($B$8:$B$5007,B1164,$A$8:$A$5007,"مصروف",$I$8:$I$5007,"&lt;&gt;مرفوض",$K$8:$K$5007,"&lt;&gt;نعم")&gt;0,"⚠ "&amp;COUNTIFS($B$8:$B$5007,B1164,$A$8:$A$5007,"مصروف",$I$8:$I$5007,"&lt;&gt;مرفوض",$K$8:$K$5007,"&lt;&gt;نعم")&amp;" مصروف غير مسوى",IF(L1164="تمت التسوية",IF(P1164=0,"✔ متوازنة وتمت التسوية","✔ تمت التسوية – متبقي "&amp;TEXT(P1164,"#,##0")),IF(P1164&gt;0,"متبقي "&amp;TEXT(P1164,"#,##0"),"✔ متوازنة"))))),IF(R1164=0,"⚠ أضف سطر عهدة أولًا",IF(OR(C1164="",N(G1164)=0),"⚠ أكمل التاريخ والقيمة",IF(S1164="","⚠ التاريخ خارج السنة المالية",IF(H1164="","⚠ اختر بند الموازنة",IF(I1164="مرفوض","✖ مرفوض من المدير",IF(I1164&lt;&gt;"موافق","⏳ بانتظار موافقة المدير",IF(K1164&lt;&gt;"نعم","⚠ غير مسوى مع الحسابات","✔ معتمد ومسوى")))))))))</f>
        <v/>
      </c>
      <c r="R1164">
        <f>N(R1163)+IF(A1164="عهدة",1,0)</f>
        <v/>
      </c>
      <c r="S1164">
        <f>IF(C1164="","",IF(AND(C1164&gt;=DATE(2026,9,1),C1164&lt;=DATE(2027,8,31)),(YEAR(C1164)-2026)*12+MONTH(C1164)-8,""))</f>
        <v/>
      </c>
      <c r="T1164">
        <f>IF(AND(A1164="مصروف",R1164&gt;0,I1164="موافق",S1164&lt;&gt;"",H1164&lt;&gt;""),N(G1164),0)</f>
        <v/>
      </c>
    </row>
    <row r="1165">
      <c r="A1165" s="19" t="n"/>
      <c r="B1165" s="20">
        <f>IF(A1165="","",IF(R1165=0,"⚠ أضف سطر عهدة أولًا","BDR-"&amp;TEXT(R1165,"000")))</f>
        <v/>
      </c>
      <c r="C1165" s="21" t="n"/>
      <c r="D1165" s="20">
        <f>IF(C1165="","",IF(S1165="","خارج السنة المالية",INDEX(القوائم!$D$2:$D$13,S1165)))</f>
        <v/>
      </c>
      <c r="E1165" s="22" t="n"/>
      <c r="F1165" s="23" t="n"/>
      <c r="G1165" s="23" t="n"/>
      <c r="H1165" s="22" t="n"/>
      <c r="I1165" s="19" t="n"/>
      <c r="J1165" s="21" t="n"/>
      <c r="K1165" s="19" t="n"/>
      <c r="L1165" s="19" t="n"/>
      <c r="M1165" s="21" t="n"/>
      <c r="N1165" s="22" t="n"/>
      <c r="O1165" s="24">
        <f>IF(A1165&lt;&gt;"عهدة","",SUMIFS($G$8:$G$5007,$B$8:$B$5007,B1165,$A$8:$A$5007,"مصروف",$I$8:$I$5007,"&lt;&gt;مرفوض"))</f>
        <v/>
      </c>
      <c r="P1165" s="25">
        <f>IF(A1165&lt;&gt;"عهدة","",N(F1165)-O1165)</f>
        <v/>
      </c>
      <c r="Q1165" s="26">
        <f>IF(A1165="","",IF(A1165="عهدة",IF(N(F1165)=0,"⚠ أدخل قيمة العهدة",IF(P1165&lt;0,"⛔ عجز / زيادة مصروفات "&amp;TEXT(-P1165,"#,##0"),IF(COUNTIFS($B$8:$B$5007,B1165,$A$8:$A$5007,"مصروف",$I$8:$I$5007,"&lt;&gt;مرفوض",$K$8:$K$5007,"&lt;&gt;نعم")&gt;0,"⚠ "&amp;COUNTIFS($B$8:$B$5007,B1165,$A$8:$A$5007,"مصروف",$I$8:$I$5007,"&lt;&gt;مرفوض",$K$8:$K$5007,"&lt;&gt;نعم")&amp;" مصروف غير مسوى",IF(L1165="تمت التسوية",IF(P1165=0,"✔ متوازنة وتمت التسوية","✔ تمت التسوية – متبقي "&amp;TEXT(P1165,"#,##0")),IF(P1165&gt;0,"متبقي "&amp;TEXT(P1165,"#,##0"),"✔ متوازنة"))))),IF(R1165=0,"⚠ أضف سطر عهدة أولًا",IF(OR(C1165="",N(G1165)=0),"⚠ أكمل التاريخ والقيمة",IF(S1165="","⚠ التاريخ خارج السنة المالية",IF(H1165="","⚠ اختر بند الموازنة",IF(I1165="مرفوض","✖ مرفوض من المدير",IF(I1165&lt;&gt;"موافق","⏳ بانتظار موافقة المدير",IF(K1165&lt;&gt;"نعم","⚠ غير مسوى مع الحسابات","✔ معتمد ومسوى")))))))))</f>
        <v/>
      </c>
      <c r="R1165">
        <f>N(R1164)+IF(A1165="عهدة",1,0)</f>
        <v/>
      </c>
      <c r="S1165">
        <f>IF(C1165="","",IF(AND(C1165&gt;=DATE(2026,9,1),C1165&lt;=DATE(2027,8,31)),(YEAR(C1165)-2026)*12+MONTH(C1165)-8,""))</f>
        <v/>
      </c>
      <c r="T1165">
        <f>IF(AND(A1165="مصروف",R1165&gt;0,I1165="موافق",S1165&lt;&gt;"",H1165&lt;&gt;""),N(G1165),0)</f>
        <v/>
      </c>
    </row>
    <row r="1166">
      <c r="A1166" s="19" t="n"/>
      <c r="B1166" s="20">
        <f>IF(A1166="","",IF(R1166=0,"⚠ أضف سطر عهدة أولًا","BDR-"&amp;TEXT(R1166,"000")))</f>
        <v/>
      </c>
      <c r="C1166" s="21" t="n"/>
      <c r="D1166" s="20">
        <f>IF(C1166="","",IF(S1166="","خارج السنة المالية",INDEX(القوائم!$D$2:$D$13,S1166)))</f>
        <v/>
      </c>
      <c r="E1166" s="22" t="n"/>
      <c r="F1166" s="23" t="n"/>
      <c r="G1166" s="23" t="n"/>
      <c r="H1166" s="22" t="n"/>
      <c r="I1166" s="19" t="n"/>
      <c r="J1166" s="21" t="n"/>
      <c r="K1166" s="19" t="n"/>
      <c r="L1166" s="19" t="n"/>
      <c r="M1166" s="21" t="n"/>
      <c r="N1166" s="22" t="n"/>
      <c r="O1166" s="24">
        <f>IF(A1166&lt;&gt;"عهدة","",SUMIFS($G$8:$G$5007,$B$8:$B$5007,B1166,$A$8:$A$5007,"مصروف",$I$8:$I$5007,"&lt;&gt;مرفوض"))</f>
        <v/>
      </c>
      <c r="P1166" s="25">
        <f>IF(A1166&lt;&gt;"عهدة","",N(F1166)-O1166)</f>
        <v/>
      </c>
      <c r="Q1166" s="26">
        <f>IF(A1166="","",IF(A1166="عهدة",IF(N(F1166)=0,"⚠ أدخل قيمة العهدة",IF(P1166&lt;0,"⛔ عجز / زيادة مصروفات "&amp;TEXT(-P1166,"#,##0"),IF(COUNTIFS($B$8:$B$5007,B1166,$A$8:$A$5007,"مصروف",$I$8:$I$5007,"&lt;&gt;مرفوض",$K$8:$K$5007,"&lt;&gt;نعم")&gt;0,"⚠ "&amp;COUNTIFS($B$8:$B$5007,B1166,$A$8:$A$5007,"مصروف",$I$8:$I$5007,"&lt;&gt;مرفوض",$K$8:$K$5007,"&lt;&gt;نعم")&amp;" مصروف غير مسوى",IF(L1166="تمت التسوية",IF(P1166=0,"✔ متوازنة وتمت التسوية","✔ تمت التسوية – متبقي "&amp;TEXT(P1166,"#,##0")),IF(P1166&gt;0,"متبقي "&amp;TEXT(P1166,"#,##0"),"✔ متوازنة"))))),IF(R1166=0,"⚠ أضف سطر عهدة أولًا",IF(OR(C1166="",N(G1166)=0),"⚠ أكمل التاريخ والقيمة",IF(S1166="","⚠ التاريخ خارج السنة المالية",IF(H1166="","⚠ اختر بند الموازنة",IF(I1166="مرفوض","✖ مرفوض من المدير",IF(I1166&lt;&gt;"موافق","⏳ بانتظار موافقة المدير",IF(K1166&lt;&gt;"نعم","⚠ غير مسوى مع الحسابات","✔ معتمد ومسوى")))))))))</f>
        <v/>
      </c>
      <c r="R1166">
        <f>N(R1165)+IF(A1166="عهدة",1,0)</f>
        <v/>
      </c>
      <c r="S1166">
        <f>IF(C1166="","",IF(AND(C1166&gt;=DATE(2026,9,1),C1166&lt;=DATE(2027,8,31)),(YEAR(C1166)-2026)*12+MONTH(C1166)-8,""))</f>
        <v/>
      </c>
      <c r="T1166">
        <f>IF(AND(A1166="مصروف",R1166&gt;0,I1166="موافق",S1166&lt;&gt;"",H1166&lt;&gt;""),N(G1166),0)</f>
        <v/>
      </c>
    </row>
    <row r="1167">
      <c r="A1167" s="19" t="n"/>
      <c r="B1167" s="20">
        <f>IF(A1167="","",IF(R1167=0,"⚠ أضف سطر عهدة أولًا","BDR-"&amp;TEXT(R1167,"000")))</f>
        <v/>
      </c>
      <c r="C1167" s="21" t="n"/>
      <c r="D1167" s="20">
        <f>IF(C1167="","",IF(S1167="","خارج السنة المالية",INDEX(القوائم!$D$2:$D$13,S1167)))</f>
        <v/>
      </c>
      <c r="E1167" s="22" t="n"/>
      <c r="F1167" s="23" t="n"/>
      <c r="G1167" s="23" t="n"/>
      <c r="H1167" s="22" t="n"/>
      <c r="I1167" s="19" t="n"/>
      <c r="J1167" s="21" t="n"/>
      <c r="K1167" s="19" t="n"/>
      <c r="L1167" s="19" t="n"/>
      <c r="M1167" s="21" t="n"/>
      <c r="N1167" s="22" t="n"/>
      <c r="O1167" s="24">
        <f>IF(A1167&lt;&gt;"عهدة","",SUMIFS($G$8:$G$5007,$B$8:$B$5007,B1167,$A$8:$A$5007,"مصروف",$I$8:$I$5007,"&lt;&gt;مرفوض"))</f>
        <v/>
      </c>
      <c r="P1167" s="25">
        <f>IF(A1167&lt;&gt;"عهدة","",N(F1167)-O1167)</f>
        <v/>
      </c>
      <c r="Q1167" s="26">
        <f>IF(A1167="","",IF(A1167="عهدة",IF(N(F1167)=0,"⚠ أدخل قيمة العهدة",IF(P1167&lt;0,"⛔ عجز / زيادة مصروفات "&amp;TEXT(-P1167,"#,##0"),IF(COUNTIFS($B$8:$B$5007,B1167,$A$8:$A$5007,"مصروف",$I$8:$I$5007,"&lt;&gt;مرفوض",$K$8:$K$5007,"&lt;&gt;نعم")&gt;0,"⚠ "&amp;COUNTIFS($B$8:$B$5007,B1167,$A$8:$A$5007,"مصروف",$I$8:$I$5007,"&lt;&gt;مرفوض",$K$8:$K$5007,"&lt;&gt;نعم")&amp;" مصروف غير مسوى",IF(L1167="تمت التسوية",IF(P1167=0,"✔ متوازنة وتمت التسوية","✔ تمت التسوية – متبقي "&amp;TEXT(P1167,"#,##0")),IF(P1167&gt;0,"متبقي "&amp;TEXT(P1167,"#,##0"),"✔ متوازنة"))))),IF(R1167=0,"⚠ أضف سطر عهدة أولًا",IF(OR(C1167="",N(G1167)=0),"⚠ أكمل التاريخ والقيمة",IF(S1167="","⚠ التاريخ خارج السنة المالية",IF(H1167="","⚠ اختر بند الموازنة",IF(I1167="مرفوض","✖ مرفوض من المدير",IF(I1167&lt;&gt;"موافق","⏳ بانتظار موافقة المدير",IF(K1167&lt;&gt;"نعم","⚠ غير مسوى مع الحسابات","✔ معتمد ومسوى")))))))))</f>
        <v/>
      </c>
      <c r="R1167">
        <f>N(R1166)+IF(A1167="عهدة",1,0)</f>
        <v/>
      </c>
      <c r="S1167">
        <f>IF(C1167="","",IF(AND(C1167&gt;=DATE(2026,9,1),C1167&lt;=DATE(2027,8,31)),(YEAR(C1167)-2026)*12+MONTH(C1167)-8,""))</f>
        <v/>
      </c>
      <c r="T1167">
        <f>IF(AND(A1167="مصروف",R1167&gt;0,I1167="موافق",S1167&lt;&gt;"",H1167&lt;&gt;""),N(G1167),0)</f>
        <v/>
      </c>
    </row>
    <row r="1168">
      <c r="A1168" s="19" t="n"/>
      <c r="B1168" s="20">
        <f>IF(A1168="","",IF(R1168=0,"⚠ أضف سطر عهدة أولًا","BDR-"&amp;TEXT(R1168,"000")))</f>
        <v/>
      </c>
      <c r="C1168" s="21" t="n"/>
      <c r="D1168" s="20">
        <f>IF(C1168="","",IF(S1168="","خارج السنة المالية",INDEX(القوائم!$D$2:$D$13,S1168)))</f>
        <v/>
      </c>
      <c r="E1168" s="22" t="n"/>
      <c r="F1168" s="23" t="n"/>
      <c r="G1168" s="23" t="n"/>
      <c r="H1168" s="22" t="n"/>
      <c r="I1168" s="19" t="n"/>
      <c r="J1168" s="21" t="n"/>
      <c r="K1168" s="19" t="n"/>
      <c r="L1168" s="19" t="n"/>
      <c r="M1168" s="21" t="n"/>
      <c r="N1168" s="22" t="n"/>
      <c r="O1168" s="24">
        <f>IF(A1168&lt;&gt;"عهدة","",SUMIFS($G$8:$G$5007,$B$8:$B$5007,B1168,$A$8:$A$5007,"مصروف",$I$8:$I$5007,"&lt;&gt;مرفوض"))</f>
        <v/>
      </c>
      <c r="P1168" s="25">
        <f>IF(A1168&lt;&gt;"عهدة","",N(F1168)-O1168)</f>
        <v/>
      </c>
      <c r="Q1168" s="26">
        <f>IF(A1168="","",IF(A1168="عهدة",IF(N(F1168)=0,"⚠ أدخل قيمة العهدة",IF(P1168&lt;0,"⛔ عجز / زيادة مصروفات "&amp;TEXT(-P1168,"#,##0"),IF(COUNTIFS($B$8:$B$5007,B1168,$A$8:$A$5007,"مصروف",$I$8:$I$5007,"&lt;&gt;مرفوض",$K$8:$K$5007,"&lt;&gt;نعم")&gt;0,"⚠ "&amp;COUNTIFS($B$8:$B$5007,B1168,$A$8:$A$5007,"مصروف",$I$8:$I$5007,"&lt;&gt;مرفوض",$K$8:$K$5007,"&lt;&gt;نعم")&amp;" مصروف غير مسوى",IF(L1168="تمت التسوية",IF(P1168=0,"✔ متوازنة وتمت التسوية","✔ تمت التسوية – متبقي "&amp;TEXT(P1168,"#,##0")),IF(P1168&gt;0,"متبقي "&amp;TEXT(P1168,"#,##0"),"✔ متوازنة"))))),IF(R1168=0,"⚠ أضف سطر عهدة أولًا",IF(OR(C1168="",N(G1168)=0),"⚠ أكمل التاريخ والقيمة",IF(S1168="","⚠ التاريخ خارج السنة المالية",IF(H1168="","⚠ اختر بند الموازنة",IF(I1168="مرفوض","✖ مرفوض من المدير",IF(I1168&lt;&gt;"موافق","⏳ بانتظار موافقة المدير",IF(K1168&lt;&gt;"نعم","⚠ غير مسوى مع الحسابات","✔ معتمد ومسوى")))))))))</f>
        <v/>
      </c>
      <c r="R1168">
        <f>N(R1167)+IF(A1168="عهدة",1,0)</f>
        <v/>
      </c>
      <c r="S1168">
        <f>IF(C1168="","",IF(AND(C1168&gt;=DATE(2026,9,1),C1168&lt;=DATE(2027,8,31)),(YEAR(C1168)-2026)*12+MONTH(C1168)-8,""))</f>
        <v/>
      </c>
      <c r="T1168">
        <f>IF(AND(A1168="مصروف",R1168&gt;0,I1168="موافق",S1168&lt;&gt;"",H1168&lt;&gt;""),N(G1168),0)</f>
        <v/>
      </c>
    </row>
    <row r="1169">
      <c r="A1169" s="19" t="n"/>
      <c r="B1169" s="20">
        <f>IF(A1169="","",IF(R1169=0,"⚠ أضف سطر عهدة أولًا","BDR-"&amp;TEXT(R1169,"000")))</f>
        <v/>
      </c>
      <c r="C1169" s="21" t="n"/>
      <c r="D1169" s="20">
        <f>IF(C1169="","",IF(S1169="","خارج السنة المالية",INDEX(القوائم!$D$2:$D$13,S1169)))</f>
        <v/>
      </c>
      <c r="E1169" s="22" t="n"/>
      <c r="F1169" s="23" t="n"/>
      <c r="G1169" s="23" t="n"/>
      <c r="H1169" s="22" t="n"/>
      <c r="I1169" s="19" t="n"/>
      <c r="J1169" s="21" t="n"/>
      <c r="K1169" s="19" t="n"/>
      <c r="L1169" s="19" t="n"/>
      <c r="M1169" s="21" t="n"/>
      <c r="N1169" s="22" t="n"/>
      <c r="O1169" s="24">
        <f>IF(A1169&lt;&gt;"عهدة","",SUMIFS($G$8:$G$5007,$B$8:$B$5007,B1169,$A$8:$A$5007,"مصروف",$I$8:$I$5007,"&lt;&gt;مرفوض"))</f>
        <v/>
      </c>
      <c r="P1169" s="25">
        <f>IF(A1169&lt;&gt;"عهدة","",N(F1169)-O1169)</f>
        <v/>
      </c>
      <c r="Q1169" s="26">
        <f>IF(A1169="","",IF(A1169="عهدة",IF(N(F1169)=0,"⚠ أدخل قيمة العهدة",IF(P1169&lt;0,"⛔ عجز / زيادة مصروفات "&amp;TEXT(-P1169,"#,##0"),IF(COUNTIFS($B$8:$B$5007,B1169,$A$8:$A$5007,"مصروف",$I$8:$I$5007,"&lt;&gt;مرفوض",$K$8:$K$5007,"&lt;&gt;نعم")&gt;0,"⚠ "&amp;COUNTIFS($B$8:$B$5007,B1169,$A$8:$A$5007,"مصروف",$I$8:$I$5007,"&lt;&gt;مرفوض",$K$8:$K$5007,"&lt;&gt;نعم")&amp;" مصروف غير مسوى",IF(L1169="تمت التسوية",IF(P1169=0,"✔ متوازنة وتمت التسوية","✔ تمت التسوية – متبقي "&amp;TEXT(P1169,"#,##0")),IF(P1169&gt;0,"متبقي "&amp;TEXT(P1169,"#,##0"),"✔ متوازنة"))))),IF(R1169=0,"⚠ أضف سطر عهدة أولًا",IF(OR(C1169="",N(G1169)=0),"⚠ أكمل التاريخ والقيمة",IF(S1169="","⚠ التاريخ خارج السنة المالية",IF(H1169="","⚠ اختر بند الموازنة",IF(I1169="مرفوض","✖ مرفوض من المدير",IF(I1169&lt;&gt;"موافق","⏳ بانتظار موافقة المدير",IF(K1169&lt;&gt;"نعم","⚠ غير مسوى مع الحسابات","✔ معتمد ومسوى")))))))))</f>
        <v/>
      </c>
      <c r="R1169">
        <f>N(R1168)+IF(A1169="عهدة",1,0)</f>
        <v/>
      </c>
      <c r="S1169">
        <f>IF(C1169="","",IF(AND(C1169&gt;=DATE(2026,9,1),C1169&lt;=DATE(2027,8,31)),(YEAR(C1169)-2026)*12+MONTH(C1169)-8,""))</f>
        <v/>
      </c>
      <c r="T1169">
        <f>IF(AND(A1169="مصروف",R1169&gt;0,I1169="موافق",S1169&lt;&gt;"",H1169&lt;&gt;""),N(G1169),0)</f>
        <v/>
      </c>
    </row>
    <row r="1170">
      <c r="A1170" s="19" t="n"/>
      <c r="B1170" s="20">
        <f>IF(A1170="","",IF(R1170=0,"⚠ أضف سطر عهدة أولًا","BDR-"&amp;TEXT(R1170,"000")))</f>
        <v/>
      </c>
      <c r="C1170" s="21" t="n"/>
      <c r="D1170" s="20">
        <f>IF(C1170="","",IF(S1170="","خارج السنة المالية",INDEX(القوائم!$D$2:$D$13,S1170)))</f>
        <v/>
      </c>
      <c r="E1170" s="22" t="n"/>
      <c r="F1170" s="23" t="n"/>
      <c r="G1170" s="23" t="n"/>
      <c r="H1170" s="22" t="n"/>
      <c r="I1170" s="19" t="n"/>
      <c r="J1170" s="21" t="n"/>
      <c r="K1170" s="19" t="n"/>
      <c r="L1170" s="19" t="n"/>
      <c r="M1170" s="21" t="n"/>
      <c r="N1170" s="22" t="n"/>
      <c r="O1170" s="24">
        <f>IF(A1170&lt;&gt;"عهدة","",SUMIFS($G$8:$G$5007,$B$8:$B$5007,B1170,$A$8:$A$5007,"مصروف",$I$8:$I$5007,"&lt;&gt;مرفوض"))</f>
        <v/>
      </c>
      <c r="P1170" s="25">
        <f>IF(A1170&lt;&gt;"عهدة","",N(F1170)-O1170)</f>
        <v/>
      </c>
      <c r="Q1170" s="26">
        <f>IF(A1170="","",IF(A1170="عهدة",IF(N(F1170)=0,"⚠ أدخل قيمة العهدة",IF(P1170&lt;0,"⛔ عجز / زيادة مصروفات "&amp;TEXT(-P1170,"#,##0"),IF(COUNTIFS($B$8:$B$5007,B1170,$A$8:$A$5007,"مصروف",$I$8:$I$5007,"&lt;&gt;مرفوض",$K$8:$K$5007,"&lt;&gt;نعم")&gt;0,"⚠ "&amp;COUNTIFS($B$8:$B$5007,B1170,$A$8:$A$5007,"مصروف",$I$8:$I$5007,"&lt;&gt;مرفوض",$K$8:$K$5007,"&lt;&gt;نعم")&amp;" مصروف غير مسوى",IF(L1170="تمت التسوية",IF(P1170=0,"✔ متوازنة وتمت التسوية","✔ تمت التسوية – متبقي "&amp;TEXT(P1170,"#,##0")),IF(P1170&gt;0,"متبقي "&amp;TEXT(P1170,"#,##0"),"✔ متوازنة"))))),IF(R1170=0,"⚠ أضف سطر عهدة أولًا",IF(OR(C1170="",N(G1170)=0),"⚠ أكمل التاريخ والقيمة",IF(S1170="","⚠ التاريخ خارج السنة المالية",IF(H1170="","⚠ اختر بند الموازنة",IF(I1170="مرفوض","✖ مرفوض من المدير",IF(I1170&lt;&gt;"موافق","⏳ بانتظار موافقة المدير",IF(K1170&lt;&gt;"نعم","⚠ غير مسوى مع الحسابات","✔ معتمد ومسوى")))))))))</f>
        <v/>
      </c>
      <c r="R1170">
        <f>N(R1169)+IF(A1170="عهدة",1,0)</f>
        <v/>
      </c>
      <c r="S1170">
        <f>IF(C1170="","",IF(AND(C1170&gt;=DATE(2026,9,1),C1170&lt;=DATE(2027,8,31)),(YEAR(C1170)-2026)*12+MONTH(C1170)-8,""))</f>
        <v/>
      </c>
      <c r="T1170">
        <f>IF(AND(A1170="مصروف",R1170&gt;0,I1170="موافق",S1170&lt;&gt;"",H1170&lt;&gt;""),N(G1170),0)</f>
        <v/>
      </c>
    </row>
    <row r="1171">
      <c r="A1171" s="19" t="n"/>
      <c r="B1171" s="20">
        <f>IF(A1171="","",IF(R1171=0,"⚠ أضف سطر عهدة أولًا","BDR-"&amp;TEXT(R1171,"000")))</f>
        <v/>
      </c>
      <c r="C1171" s="21" t="n"/>
      <c r="D1171" s="20">
        <f>IF(C1171="","",IF(S1171="","خارج السنة المالية",INDEX(القوائم!$D$2:$D$13,S1171)))</f>
        <v/>
      </c>
      <c r="E1171" s="22" t="n"/>
      <c r="F1171" s="23" t="n"/>
      <c r="G1171" s="23" t="n"/>
      <c r="H1171" s="22" t="n"/>
      <c r="I1171" s="19" t="n"/>
      <c r="J1171" s="21" t="n"/>
      <c r="K1171" s="19" t="n"/>
      <c r="L1171" s="19" t="n"/>
      <c r="M1171" s="21" t="n"/>
      <c r="N1171" s="22" t="n"/>
      <c r="O1171" s="24">
        <f>IF(A1171&lt;&gt;"عهدة","",SUMIFS($G$8:$G$5007,$B$8:$B$5007,B1171,$A$8:$A$5007,"مصروف",$I$8:$I$5007,"&lt;&gt;مرفوض"))</f>
        <v/>
      </c>
      <c r="P1171" s="25">
        <f>IF(A1171&lt;&gt;"عهدة","",N(F1171)-O1171)</f>
        <v/>
      </c>
      <c r="Q1171" s="26">
        <f>IF(A1171="","",IF(A1171="عهدة",IF(N(F1171)=0,"⚠ أدخل قيمة العهدة",IF(P1171&lt;0,"⛔ عجز / زيادة مصروفات "&amp;TEXT(-P1171,"#,##0"),IF(COUNTIFS($B$8:$B$5007,B1171,$A$8:$A$5007,"مصروف",$I$8:$I$5007,"&lt;&gt;مرفوض",$K$8:$K$5007,"&lt;&gt;نعم")&gt;0,"⚠ "&amp;COUNTIFS($B$8:$B$5007,B1171,$A$8:$A$5007,"مصروف",$I$8:$I$5007,"&lt;&gt;مرفوض",$K$8:$K$5007,"&lt;&gt;نعم")&amp;" مصروف غير مسوى",IF(L1171="تمت التسوية",IF(P1171=0,"✔ متوازنة وتمت التسوية","✔ تمت التسوية – متبقي "&amp;TEXT(P1171,"#,##0")),IF(P1171&gt;0,"متبقي "&amp;TEXT(P1171,"#,##0"),"✔ متوازنة"))))),IF(R1171=0,"⚠ أضف سطر عهدة أولًا",IF(OR(C1171="",N(G1171)=0),"⚠ أكمل التاريخ والقيمة",IF(S1171="","⚠ التاريخ خارج السنة المالية",IF(H1171="","⚠ اختر بند الموازنة",IF(I1171="مرفوض","✖ مرفوض من المدير",IF(I1171&lt;&gt;"موافق","⏳ بانتظار موافقة المدير",IF(K1171&lt;&gt;"نعم","⚠ غير مسوى مع الحسابات","✔ معتمد ومسوى")))))))))</f>
        <v/>
      </c>
      <c r="R1171">
        <f>N(R1170)+IF(A1171="عهدة",1,0)</f>
        <v/>
      </c>
      <c r="S1171">
        <f>IF(C1171="","",IF(AND(C1171&gt;=DATE(2026,9,1),C1171&lt;=DATE(2027,8,31)),(YEAR(C1171)-2026)*12+MONTH(C1171)-8,""))</f>
        <v/>
      </c>
      <c r="T1171">
        <f>IF(AND(A1171="مصروف",R1171&gt;0,I1171="موافق",S1171&lt;&gt;"",H1171&lt;&gt;""),N(G1171),0)</f>
        <v/>
      </c>
    </row>
    <row r="1172">
      <c r="A1172" s="19" t="n"/>
      <c r="B1172" s="20">
        <f>IF(A1172="","",IF(R1172=0,"⚠ أضف سطر عهدة أولًا","BDR-"&amp;TEXT(R1172,"000")))</f>
        <v/>
      </c>
      <c r="C1172" s="21" t="n"/>
      <c r="D1172" s="20">
        <f>IF(C1172="","",IF(S1172="","خارج السنة المالية",INDEX(القوائم!$D$2:$D$13,S1172)))</f>
        <v/>
      </c>
      <c r="E1172" s="22" t="n"/>
      <c r="F1172" s="23" t="n"/>
      <c r="G1172" s="23" t="n"/>
      <c r="H1172" s="22" t="n"/>
      <c r="I1172" s="19" t="n"/>
      <c r="J1172" s="21" t="n"/>
      <c r="K1172" s="19" t="n"/>
      <c r="L1172" s="19" t="n"/>
      <c r="M1172" s="21" t="n"/>
      <c r="N1172" s="22" t="n"/>
      <c r="O1172" s="24">
        <f>IF(A1172&lt;&gt;"عهدة","",SUMIFS($G$8:$G$5007,$B$8:$B$5007,B1172,$A$8:$A$5007,"مصروف",$I$8:$I$5007,"&lt;&gt;مرفوض"))</f>
        <v/>
      </c>
      <c r="P1172" s="25">
        <f>IF(A1172&lt;&gt;"عهدة","",N(F1172)-O1172)</f>
        <v/>
      </c>
      <c r="Q1172" s="26">
        <f>IF(A1172="","",IF(A1172="عهدة",IF(N(F1172)=0,"⚠ أدخل قيمة العهدة",IF(P1172&lt;0,"⛔ عجز / زيادة مصروفات "&amp;TEXT(-P1172,"#,##0"),IF(COUNTIFS($B$8:$B$5007,B1172,$A$8:$A$5007,"مصروف",$I$8:$I$5007,"&lt;&gt;مرفوض",$K$8:$K$5007,"&lt;&gt;نعم")&gt;0,"⚠ "&amp;COUNTIFS($B$8:$B$5007,B1172,$A$8:$A$5007,"مصروف",$I$8:$I$5007,"&lt;&gt;مرفوض",$K$8:$K$5007,"&lt;&gt;نعم")&amp;" مصروف غير مسوى",IF(L1172="تمت التسوية",IF(P1172=0,"✔ متوازنة وتمت التسوية","✔ تمت التسوية – متبقي "&amp;TEXT(P1172,"#,##0")),IF(P1172&gt;0,"متبقي "&amp;TEXT(P1172,"#,##0"),"✔ متوازنة"))))),IF(R1172=0,"⚠ أضف سطر عهدة أولًا",IF(OR(C1172="",N(G1172)=0),"⚠ أكمل التاريخ والقيمة",IF(S1172="","⚠ التاريخ خارج السنة المالية",IF(H1172="","⚠ اختر بند الموازنة",IF(I1172="مرفوض","✖ مرفوض من المدير",IF(I1172&lt;&gt;"موافق","⏳ بانتظار موافقة المدير",IF(K1172&lt;&gt;"نعم","⚠ غير مسوى مع الحسابات","✔ معتمد ومسوى")))))))))</f>
        <v/>
      </c>
      <c r="R1172">
        <f>N(R1171)+IF(A1172="عهدة",1,0)</f>
        <v/>
      </c>
      <c r="S1172">
        <f>IF(C1172="","",IF(AND(C1172&gt;=DATE(2026,9,1),C1172&lt;=DATE(2027,8,31)),(YEAR(C1172)-2026)*12+MONTH(C1172)-8,""))</f>
        <v/>
      </c>
      <c r="T1172">
        <f>IF(AND(A1172="مصروف",R1172&gt;0,I1172="موافق",S1172&lt;&gt;"",H1172&lt;&gt;""),N(G1172),0)</f>
        <v/>
      </c>
    </row>
    <row r="1173">
      <c r="A1173" s="19" t="n"/>
      <c r="B1173" s="20">
        <f>IF(A1173="","",IF(R1173=0,"⚠ أضف سطر عهدة أولًا","BDR-"&amp;TEXT(R1173,"000")))</f>
        <v/>
      </c>
      <c r="C1173" s="21" t="n"/>
      <c r="D1173" s="20">
        <f>IF(C1173="","",IF(S1173="","خارج السنة المالية",INDEX(القوائم!$D$2:$D$13,S1173)))</f>
        <v/>
      </c>
      <c r="E1173" s="22" t="n"/>
      <c r="F1173" s="23" t="n"/>
      <c r="G1173" s="23" t="n"/>
      <c r="H1173" s="22" t="n"/>
      <c r="I1173" s="19" t="n"/>
      <c r="J1173" s="21" t="n"/>
      <c r="K1173" s="19" t="n"/>
      <c r="L1173" s="19" t="n"/>
      <c r="M1173" s="21" t="n"/>
      <c r="N1173" s="22" t="n"/>
      <c r="O1173" s="24">
        <f>IF(A1173&lt;&gt;"عهدة","",SUMIFS($G$8:$G$5007,$B$8:$B$5007,B1173,$A$8:$A$5007,"مصروف",$I$8:$I$5007,"&lt;&gt;مرفوض"))</f>
        <v/>
      </c>
      <c r="P1173" s="25">
        <f>IF(A1173&lt;&gt;"عهدة","",N(F1173)-O1173)</f>
        <v/>
      </c>
      <c r="Q1173" s="26">
        <f>IF(A1173="","",IF(A1173="عهدة",IF(N(F1173)=0,"⚠ أدخل قيمة العهدة",IF(P1173&lt;0,"⛔ عجز / زيادة مصروفات "&amp;TEXT(-P1173,"#,##0"),IF(COUNTIFS($B$8:$B$5007,B1173,$A$8:$A$5007,"مصروف",$I$8:$I$5007,"&lt;&gt;مرفوض",$K$8:$K$5007,"&lt;&gt;نعم")&gt;0,"⚠ "&amp;COUNTIFS($B$8:$B$5007,B1173,$A$8:$A$5007,"مصروف",$I$8:$I$5007,"&lt;&gt;مرفوض",$K$8:$K$5007,"&lt;&gt;نعم")&amp;" مصروف غير مسوى",IF(L1173="تمت التسوية",IF(P1173=0,"✔ متوازنة وتمت التسوية","✔ تمت التسوية – متبقي "&amp;TEXT(P1173,"#,##0")),IF(P1173&gt;0,"متبقي "&amp;TEXT(P1173,"#,##0"),"✔ متوازنة"))))),IF(R1173=0,"⚠ أضف سطر عهدة أولًا",IF(OR(C1173="",N(G1173)=0),"⚠ أكمل التاريخ والقيمة",IF(S1173="","⚠ التاريخ خارج السنة المالية",IF(H1173="","⚠ اختر بند الموازنة",IF(I1173="مرفوض","✖ مرفوض من المدير",IF(I1173&lt;&gt;"موافق","⏳ بانتظار موافقة المدير",IF(K1173&lt;&gt;"نعم","⚠ غير مسوى مع الحسابات","✔ معتمد ومسوى")))))))))</f>
        <v/>
      </c>
      <c r="R1173">
        <f>N(R1172)+IF(A1173="عهدة",1,0)</f>
        <v/>
      </c>
      <c r="S1173">
        <f>IF(C1173="","",IF(AND(C1173&gt;=DATE(2026,9,1),C1173&lt;=DATE(2027,8,31)),(YEAR(C1173)-2026)*12+MONTH(C1173)-8,""))</f>
        <v/>
      </c>
      <c r="T1173">
        <f>IF(AND(A1173="مصروف",R1173&gt;0,I1173="موافق",S1173&lt;&gt;"",H1173&lt;&gt;""),N(G1173),0)</f>
        <v/>
      </c>
    </row>
    <row r="1174">
      <c r="A1174" s="19" t="n"/>
      <c r="B1174" s="20">
        <f>IF(A1174="","",IF(R1174=0,"⚠ أضف سطر عهدة أولًا","BDR-"&amp;TEXT(R1174,"000")))</f>
        <v/>
      </c>
      <c r="C1174" s="21" t="n"/>
      <c r="D1174" s="20">
        <f>IF(C1174="","",IF(S1174="","خارج السنة المالية",INDEX(القوائم!$D$2:$D$13,S1174)))</f>
        <v/>
      </c>
      <c r="E1174" s="22" t="n"/>
      <c r="F1174" s="23" t="n"/>
      <c r="G1174" s="23" t="n"/>
      <c r="H1174" s="22" t="n"/>
      <c r="I1174" s="19" t="n"/>
      <c r="J1174" s="21" t="n"/>
      <c r="K1174" s="19" t="n"/>
      <c r="L1174" s="19" t="n"/>
      <c r="M1174" s="21" t="n"/>
      <c r="N1174" s="22" t="n"/>
      <c r="O1174" s="24">
        <f>IF(A1174&lt;&gt;"عهدة","",SUMIFS($G$8:$G$5007,$B$8:$B$5007,B1174,$A$8:$A$5007,"مصروف",$I$8:$I$5007,"&lt;&gt;مرفوض"))</f>
        <v/>
      </c>
      <c r="P1174" s="25">
        <f>IF(A1174&lt;&gt;"عهدة","",N(F1174)-O1174)</f>
        <v/>
      </c>
      <c r="Q1174" s="26">
        <f>IF(A1174="","",IF(A1174="عهدة",IF(N(F1174)=0,"⚠ أدخل قيمة العهدة",IF(P1174&lt;0,"⛔ عجز / زيادة مصروفات "&amp;TEXT(-P1174,"#,##0"),IF(COUNTIFS($B$8:$B$5007,B1174,$A$8:$A$5007,"مصروف",$I$8:$I$5007,"&lt;&gt;مرفوض",$K$8:$K$5007,"&lt;&gt;نعم")&gt;0,"⚠ "&amp;COUNTIFS($B$8:$B$5007,B1174,$A$8:$A$5007,"مصروف",$I$8:$I$5007,"&lt;&gt;مرفوض",$K$8:$K$5007,"&lt;&gt;نعم")&amp;" مصروف غير مسوى",IF(L1174="تمت التسوية",IF(P1174=0,"✔ متوازنة وتمت التسوية","✔ تمت التسوية – متبقي "&amp;TEXT(P1174,"#,##0")),IF(P1174&gt;0,"متبقي "&amp;TEXT(P1174,"#,##0"),"✔ متوازنة"))))),IF(R1174=0,"⚠ أضف سطر عهدة أولًا",IF(OR(C1174="",N(G1174)=0),"⚠ أكمل التاريخ والقيمة",IF(S1174="","⚠ التاريخ خارج السنة المالية",IF(H1174="","⚠ اختر بند الموازنة",IF(I1174="مرفوض","✖ مرفوض من المدير",IF(I1174&lt;&gt;"موافق","⏳ بانتظار موافقة المدير",IF(K1174&lt;&gt;"نعم","⚠ غير مسوى مع الحسابات","✔ معتمد ومسوى")))))))))</f>
        <v/>
      </c>
      <c r="R1174">
        <f>N(R1173)+IF(A1174="عهدة",1,0)</f>
        <v/>
      </c>
      <c r="S1174">
        <f>IF(C1174="","",IF(AND(C1174&gt;=DATE(2026,9,1),C1174&lt;=DATE(2027,8,31)),(YEAR(C1174)-2026)*12+MONTH(C1174)-8,""))</f>
        <v/>
      </c>
      <c r="T1174">
        <f>IF(AND(A1174="مصروف",R1174&gt;0,I1174="موافق",S1174&lt;&gt;"",H1174&lt;&gt;""),N(G1174),0)</f>
        <v/>
      </c>
    </row>
    <row r="1175">
      <c r="A1175" s="19" t="n"/>
      <c r="B1175" s="20">
        <f>IF(A1175="","",IF(R1175=0,"⚠ أضف سطر عهدة أولًا","BDR-"&amp;TEXT(R1175,"000")))</f>
        <v/>
      </c>
      <c r="C1175" s="21" t="n"/>
      <c r="D1175" s="20">
        <f>IF(C1175="","",IF(S1175="","خارج السنة المالية",INDEX(القوائم!$D$2:$D$13,S1175)))</f>
        <v/>
      </c>
      <c r="E1175" s="22" t="n"/>
      <c r="F1175" s="23" t="n"/>
      <c r="G1175" s="23" t="n"/>
      <c r="H1175" s="22" t="n"/>
      <c r="I1175" s="19" t="n"/>
      <c r="J1175" s="21" t="n"/>
      <c r="K1175" s="19" t="n"/>
      <c r="L1175" s="19" t="n"/>
      <c r="M1175" s="21" t="n"/>
      <c r="N1175" s="22" t="n"/>
      <c r="O1175" s="24">
        <f>IF(A1175&lt;&gt;"عهدة","",SUMIFS($G$8:$G$5007,$B$8:$B$5007,B1175,$A$8:$A$5007,"مصروف",$I$8:$I$5007,"&lt;&gt;مرفوض"))</f>
        <v/>
      </c>
      <c r="P1175" s="25">
        <f>IF(A1175&lt;&gt;"عهدة","",N(F1175)-O1175)</f>
        <v/>
      </c>
      <c r="Q1175" s="26">
        <f>IF(A1175="","",IF(A1175="عهدة",IF(N(F1175)=0,"⚠ أدخل قيمة العهدة",IF(P1175&lt;0,"⛔ عجز / زيادة مصروفات "&amp;TEXT(-P1175,"#,##0"),IF(COUNTIFS($B$8:$B$5007,B1175,$A$8:$A$5007,"مصروف",$I$8:$I$5007,"&lt;&gt;مرفوض",$K$8:$K$5007,"&lt;&gt;نعم")&gt;0,"⚠ "&amp;COUNTIFS($B$8:$B$5007,B1175,$A$8:$A$5007,"مصروف",$I$8:$I$5007,"&lt;&gt;مرفوض",$K$8:$K$5007,"&lt;&gt;نعم")&amp;" مصروف غير مسوى",IF(L1175="تمت التسوية",IF(P1175=0,"✔ متوازنة وتمت التسوية","✔ تمت التسوية – متبقي "&amp;TEXT(P1175,"#,##0")),IF(P1175&gt;0,"متبقي "&amp;TEXT(P1175,"#,##0"),"✔ متوازنة"))))),IF(R1175=0,"⚠ أضف سطر عهدة أولًا",IF(OR(C1175="",N(G1175)=0),"⚠ أكمل التاريخ والقيمة",IF(S1175="","⚠ التاريخ خارج السنة المالية",IF(H1175="","⚠ اختر بند الموازنة",IF(I1175="مرفوض","✖ مرفوض من المدير",IF(I1175&lt;&gt;"موافق","⏳ بانتظار موافقة المدير",IF(K1175&lt;&gt;"نعم","⚠ غير مسوى مع الحسابات","✔ معتمد ومسوى")))))))))</f>
        <v/>
      </c>
      <c r="R1175">
        <f>N(R1174)+IF(A1175="عهدة",1,0)</f>
        <v/>
      </c>
      <c r="S1175">
        <f>IF(C1175="","",IF(AND(C1175&gt;=DATE(2026,9,1),C1175&lt;=DATE(2027,8,31)),(YEAR(C1175)-2026)*12+MONTH(C1175)-8,""))</f>
        <v/>
      </c>
      <c r="T1175">
        <f>IF(AND(A1175="مصروف",R1175&gt;0,I1175="موافق",S1175&lt;&gt;"",H1175&lt;&gt;""),N(G1175),0)</f>
        <v/>
      </c>
    </row>
    <row r="1176">
      <c r="A1176" s="19" t="n"/>
      <c r="B1176" s="20">
        <f>IF(A1176="","",IF(R1176=0,"⚠ أضف سطر عهدة أولًا","BDR-"&amp;TEXT(R1176,"000")))</f>
        <v/>
      </c>
      <c r="C1176" s="21" t="n"/>
      <c r="D1176" s="20">
        <f>IF(C1176="","",IF(S1176="","خارج السنة المالية",INDEX(القوائم!$D$2:$D$13,S1176)))</f>
        <v/>
      </c>
      <c r="E1176" s="22" t="n"/>
      <c r="F1176" s="23" t="n"/>
      <c r="G1176" s="23" t="n"/>
      <c r="H1176" s="22" t="n"/>
      <c r="I1176" s="19" t="n"/>
      <c r="J1176" s="21" t="n"/>
      <c r="K1176" s="19" t="n"/>
      <c r="L1176" s="19" t="n"/>
      <c r="M1176" s="21" t="n"/>
      <c r="N1176" s="22" t="n"/>
      <c r="O1176" s="24">
        <f>IF(A1176&lt;&gt;"عهدة","",SUMIFS($G$8:$G$5007,$B$8:$B$5007,B1176,$A$8:$A$5007,"مصروف",$I$8:$I$5007,"&lt;&gt;مرفوض"))</f>
        <v/>
      </c>
      <c r="P1176" s="25">
        <f>IF(A1176&lt;&gt;"عهدة","",N(F1176)-O1176)</f>
        <v/>
      </c>
      <c r="Q1176" s="26">
        <f>IF(A1176="","",IF(A1176="عهدة",IF(N(F1176)=0,"⚠ أدخل قيمة العهدة",IF(P1176&lt;0,"⛔ عجز / زيادة مصروفات "&amp;TEXT(-P1176,"#,##0"),IF(COUNTIFS($B$8:$B$5007,B1176,$A$8:$A$5007,"مصروف",$I$8:$I$5007,"&lt;&gt;مرفوض",$K$8:$K$5007,"&lt;&gt;نعم")&gt;0,"⚠ "&amp;COUNTIFS($B$8:$B$5007,B1176,$A$8:$A$5007,"مصروف",$I$8:$I$5007,"&lt;&gt;مرفوض",$K$8:$K$5007,"&lt;&gt;نعم")&amp;" مصروف غير مسوى",IF(L1176="تمت التسوية",IF(P1176=0,"✔ متوازنة وتمت التسوية","✔ تمت التسوية – متبقي "&amp;TEXT(P1176,"#,##0")),IF(P1176&gt;0,"متبقي "&amp;TEXT(P1176,"#,##0"),"✔ متوازنة"))))),IF(R1176=0,"⚠ أضف سطر عهدة أولًا",IF(OR(C1176="",N(G1176)=0),"⚠ أكمل التاريخ والقيمة",IF(S1176="","⚠ التاريخ خارج السنة المالية",IF(H1176="","⚠ اختر بند الموازنة",IF(I1176="مرفوض","✖ مرفوض من المدير",IF(I1176&lt;&gt;"موافق","⏳ بانتظار موافقة المدير",IF(K1176&lt;&gt;"نعم","⚠ غير مسوى مع الحسابات","✔ معتمد ومسوى")))))))))</f>
        <v/>
      </c>
      <c r="R1176">
        <f>N(R1175)+IF(A1176="عهدة",1,0)</f>
        <v/>
      </c>
      <c r="S1176">
        <f>IF(C1176="","",IF(AND(C1176&gt;=DATE(2026,9,1),C1176&lt;=DATE(2027,8,31)),(YEAR(C1176)-2026)*12+MONTH(C1176)-8,""))</f>
        <v/>
      </c>
      <c r="T1176">
        <f>IF(AND(A1176="مصروف",R1176&gt;0,I1176="موافق",S1176&lt;&gt;"",H1176&lt;&gt;""),N(G1176),0)</f>
        <v/>
      </c>
    </row>
    <row r="1177">
      <c r="A1177" s="19" t="n"/>
      <c r="B1177" s="20">
        <f>IF(A1177="","",IF(R1177=0,"⚠ أضف سطر عهدة أولًا","BDR-"&amp;TEXT(R1177,"000")))</f>
        <v/>
      </c>
      <c r="C1177" s="21" t="n"/>
      <c r="D1177" s="20">
        <f>IF(C1177="","",IF(S1177="","خارج السنة المالية",INDEX(القوائم!$D$2:$D$13,S1177)))</f>
        <v/>
      </c>
      <c r="E1177" s="22" t="n"/>
      <c r="F1177" s="23" t="n"/>
      <c r="G1177" s="23" t="n"/>
      <c r="H1177" s="22" t="n"/>
      <c r="I1177" s="19" t="n"/>
      <c r="J1177" s="21" t="n"/>
      <c r="K1177" s="19" t="n"/>
      <c r="L1177" s="19" t="n"/>
      <c r="M1177" s="21" t="n"/>
      <c r="N1177" s="22" t="n"/>
      <c r="O1177" s="24">
        <f>IF(A1177&lt;&gt;"عهدة","",SUMIFS($G$8:$G$5007,$B$8:$B$5007,B1177,$A$8:$A$5007,"مصروف",$I$8:$I$5007,"&lt;&gt;مرفوض"))</f>
        <v/>
      </c>
      <c r="P1177" s="25">
        <f>IF(A1177&lt;&gt;"عهدة","",N(F1177)-O1177)</f>
        <v/>
      </c>
      <c r="Q1177" s="26">
        <f>IF(A1177="","",IF(A1177="عهدة",IF(N(F1177)=0,"⚠ أدخل قيمة العهدة",IF(P1177&lt;0,"⛔ عجز / زيادة مصروفات "&amp;TEXT(-P1177,"#,##0"),IF(COUNTIFS($B$8:$B$5007,B1177,$A$8:$A$5007,"مصروف",$I$8:$I$5007,"&lt;&gt;مرفوض",$K$8:$K$5007,"&lt;&gt;نعم")&gt;0,"⚠ "&amp;COUNTIFS($B$8:$B$5007,B1177,$A$8:$A$5007,"مصروف",$I$8:$I$5007,"&lt;&gt;مرفوض",$K$8:$K$5007,"&lt;&gt;نعم")&amp;" مصروف غير مسوى",IF(L1177="تمت التسوية",IF(P1177=0,"✔ متوازنة وتمت التسوية","✔ تمت التسوية – متبقي "&amp;TEXT(P1177,"#,##0")),IF(P1177&gt;0,"متبقي "&amp;TEXT(P1177,"#,##0"),"✔ متوازنة"))))),IF(R1177=0,"⚠ أضف سطر عهدة أولًا",IF(OR(C1177="",N(G1177)=0),"⚠ أكمل التاريخ والقيمة",IF(S1177="","⚠ التاريخ خارج السنة المالية",IF(H1177="","⚠ اختر بند الموازنة",IF(I1177="مرفوض","✖ مرفوض من المدير",IF(I1177&lt;&gt;"موافق","⏳ بانتظار موافقة المدير",IF(K1177&lt;&gt;"نعم","⚠ غير مسوى مع الحسابات","✔ معتمد ومسوى")))))))))</f>
        <v/>
      </c>
      <c r="R1177">
        <f>N(R1176)+IF(A1177="عهدة",1,0)</f>
        <v/>
      </c>
      <c r="S1177">
        <f>IF(C1177="","",IF(AND(C1177&gt;=DATE(2026,9,1),C1177&lt;=DATE(2027,8,31)),(YEAR(C1177)-2026)*12+MONTH(C1177)-8,""))</f>
        <v/>
      </c>
      <c r="T1177">
        <f>IF(AND(A1177="مصروف",R1177&gt;0,I1177="موافق",S1177&lt;&gt;"",H1177&lt;&gt;""),N(G1177),0)</f>
        <v/>
      </c>
    </row>
    <row r="1178">
      <c r="A1178" s="19" t="n"/>
      <c r="B1178" s="20">
        <f>IF(A1178="","",IF(R1178=0,"⚠ أضف سطر عهدة أولًا","BDR-"&amp;TEXT(R1178,"000")))</f>
        <v/>
      </c>
      <c r="C1178" s="21" t="n"/>
      <c r="D1178" s="20">
        <f>IF(C1178="","",IF(S1178="","خارج السنة المالية",INDEX(القوائم!$D$2:$D$13,S1178)))</f>
        <v/>
      </c>
      <c r="E1178" s="22" t="n"/>
      <c r="F1178" s="23" t="n"/>
      <c r="G1178" s="23" t="n"/>
      <c r="H1178" s="22" t="n"/>
      <c r="I1178" s="19" t="n"/>
      <c r="J1178" s="21" t="n"/>
      <c r="K1178" s="19" t="n"/>
      <c r="L1178" s="19" t="n"/>
      <c r="M1178" s="21" t="n"/>
      <c r="N1178" s="22" t="n"/>
      <c r="O1178" s="24">
        <f>IF(A1178&lt;&gt;"عهدة","",SUMIFS($G$8:$G$5007,$B$8:$B$5007,B1178,$A$8:$A$5007,"مصروف",$I$8:$I$5007,"&lt;&gt;مرفوض"))</f>
        <v/>
      </c>
      <c r="P1178" s="25">
        <f>IF(A1178&lt;&gt;"عهدة","",N(F1178)-O1178)</f>
        <v/>
      </c>
      <c r="Q1178" s="26">
        <f>IF(A1178="","",IF(A1178="عهدة",IF(N(F1178)=0,"⚠ أدخل قيمة العهدة",IF(P1178&lt;0,"⛔ عجز / زيادة مصروفات "&amp;TEXT(-P1178,"#,##0"),IF(COUNTIFS($B$8:$B$5007,B1178,$A$8:$A$5007,"مصروف",$I$8:$I$5007,"&lt;&gt;مرفوض",$K$8:$K$5007,"&lt;&gt;نعم")&gt;0,"⚠ "&amp;COUNTIFS($B$8:$B$5007,B1178,$A$8:$A$5007,"مصروف",$I$8:$I$5007,"&lt;&gt;مرفوض",$K$8:$K$5007,"&lt;&gt;نعم")&amp;" مصروف غير مسوى",IF(L1178="تمت التسوية",IF(P1178=0,"✔ متوازنة وتمت التسوية","✔ تمت التسوية – متبقي "&amp;TEXT(P1178,"#,##0")),IF(P1178&gt;0,"متبقي "&amp;TEXT(P1178,"#,##0"),"✔ متوازنة"))))),IF(R1178=0,"⚠ أضف سطر عهدة أولًا",IF(OR(C1178="",N(G1178)=0),"⚠ أكمل التاريخ والقيمة",IF(S1178="","⚠ التاريخ خارج السنة المالية",IF(H1178="","⚠ اختر بند الموازنة",IF(I1178="مرفوض","✖ مرفوض من المدير",IF(I1178&lt;&gt;"موافق","⏳ بانتظار موافقة المدير",IF(K1178&lt;&gt;"نعم","⚠ غير مسوى مع الحسابات","✔ معتمد ومسوى")))))))))</f>
        <v/>
      </c>
      <c r="R1178">
        <f>N(R1177)+IF(A1178="عهدة",1,0)</f>
        <v/>
      </c>
      <c r="S1178">
        <f>IF(C1178="","",IF(AND(C1178&gt;=DATE(2026,9,1),C1178&lt;=DATE(2027,8,31)),(YEAR(C1178)-2026)*12+MONTH(C1178)-8,""))</f>
        <v/>
      </c>
      <c r="T1178">
        <f>IF(AND(A1178="مصروف",R1178&gt;0,I1178="موافق",S1178&lt;&gt;"",H1178&lt;&gt;""),N(G1178),0)</f>
        <v/>
      </c>
    </row>
    <row r="1179">
      <c r="A1179" s="19" t="n"/>
      <c r="B1179" s="20">
        <f>IF(A1179="","",IF(R1179=0,"⚠ أضف سطر عهدة أولًا","BDR-"&amp;TEXT(R1179,"000")))</f>
        <v/>
      </c>
      <c r="C1179" s="21" t="n"/>
      <c r="D1179" s="20">
        <f>IF(C1179="","",IF(S1179="","خارج السنة المالية",INDEX(القوائم!$D$2:$D$13,S1179)))</f>
        <v/>
      </c>
      <c r="E1179" s="22" t="n"/>
      <c r="F1179" s="23" t="n"/>
      <c r="G1179" s="23" t="n"/>
      <c r="H1179" s="22" t="n"/>
      <c r="I1179" s="19" t="n"/>
      <c r="J1179" s="21" t="n"/>
      <c r="K1179" s="19" t="n"/>
      <c r="L1179" s="19" t="n"/>
      <c r="M1179" s="21" t="n"/>
      <c r="N1179" s="22" t="n"/>
      <c r="O1179" s="24">
        <f>IF(A1179&lt;&gt;"عهدة","",SUMIFS($G$8:$G$5007,$B$8:$B$5007,B1179,$A$8:$A$5007,"مصروف",$I$8:$I$5007,"&lt;&gt;مرفوض"))</f>
        <v/>
      </c>
      <c r="P1179" s="25">
        <f>IF(A1179&lt;&gt;"عهدة","",N(F1179)-O1179)</f>
        <v/>
      </c>
      <c r="Q1179" s="26">
        <f>IF(A1179="","",IF(A1179="عهدة",IF(N(F1179)=0,"⚠ أدخل قيمة العهدة",IF(P1179&lt;0,"⛔ عجز / زيادة مصروفات "&amp;TEXT(-P1179,"#,##0"),IF(COUNTIFS($B$8:$B$5007,B1179,$A$8:$A$5007,"مصروف",$I$8:$I$5007,"&lt;&gt;مرفوض",$K$8:$K$5007,"&lt;&gt;نعم")&gt;0,"⚠ "&amp;COUNTIFS($B$8:$B$5007,B1179,$A$8:$A$5007,"مصروف",$I$8:$I$5007,"&lt;&gt;مرفوض",$K$8:$K$5007,"&lt;&gt;نعم")&amp;" مصروف غير مسوى",IF(L1179="تمت التسوية",IF(P1179=0,"✔ متوازنة وتمت التسوية","✔ تمت التسوية – متبقي "&amp;TEXT(P1179,"#,##0")),IF(P1179&gt;0,"متبقي "&amp;TEXT(P1179,"#,##0"),"✔ متوازنة"))))),IF(R1179=0,"⚠ أضف سطر عهدة أولًا",IF(OR(C1179="",N(G1179)=0),"⚠ أكمل التاريخ والقيمة",IF(S1179="","⚠ التاريخ خارج السنة المالية",IF(H1179="","⚠ اختر بند الموازنة",IF(I1179="مرفوض","✖ مرفوض من المدير",IF(I1179&lt;&gt;"موافق","⏳ بانتظار موافقة المدير",IF(K1179&lt;&gt;"نعم","⚠ غير مسوى مع الحسابات","✔ معتمد ومسوى")))))))))</f>
        <v/>
      </c>
      <c r="R1179">
        <f>N(R1178)+IF(A1179="عهدة",1,0)</f>
        <v/>
      </c>
      <c r="S1179">
        <f>IF(C1179="","",IF(AND(C1179&gt;=DATE(2026,9,1),C1179&lt;=DATE(2027,8,31)),(YEAR(C1179)-2026)*12+MONTH(C1179)-8,""))</f>
        <v/>
      </c>
      <c r="T1179">
        <f>IF(AND(A1179="مصروف",R1179&gt;0,I1179="موافق",S1179&lt;&gt;"",H1179&lt;&gt;""),N(G1179),0)</f>
        <v/>
      </c>
    </row>
    <row r="1180">
      <c r="A1180" s="19" t="n"/>
      <c r="B1180" s="20">
        <f>IF(A1180="","",IF(R1180=0,"⚠ أضف سطر عهدة أولًا","BDR-"&amp;TEXT(R1180,"000")))</f>
        <v/>
      </c>
      <c r="C1180" s="21" t="n"/>
      <c r="D1180" s="20">
        <f>IF(C1180="","",IF(S1180="","خارج السنة المالية",INDEX(القوائم!$D$2:$D$13,S1180)))</f>
        <v/>
      </c>
      <c r="E1180" s="22" t="n"/>
      <c r="F1180" s="23" t="n"/>
      <c r="G1180" s="23" t="n"/>
      <c r="H1180" s="22" t="n"/>
      <c r="I1180" s="19" t="n"/>
      <c r="J1180" s="21" t="n"/>
      <c r="K1180" s="19" t="n"/>
      <c r="L1180" s="19" t="n"/>
      <c r="M1180" s="21" t="n"/>
      <c r="N1180" s="22" t="n"/>
      <c r="O1180" s="24">
        <f>IF(A1180&lt;&gt;"عهدة","",SUMIFS($G$8:$G$5007,$B$8:$B$5007,B1180,$A$8:$A$5007,"مصروف",$I$8:$I$5007,"&lt;&gt;مرفوض"))</f>
        <v/>
      </c>
      <c r="P1180" s="25">
        <f>IF(A1180&lt;&gt;"عهدة","",N(F1180)-O1180)</f>
        <v/>
      </c>
      <c r="Q1180" s="26">
        <f>IF(A1180="","",IF(A1180="عهدة",IF(N(F1180)=0,"⚠ أدخل قيمة العهدة",IF(P1180&lt;0,"⛔ عجز / زيادة مصروفات "&amp;TEXT(-P1180,"#,##0"),IF(COUNTIFS($B$8:$B$5007,B1180,$A$8:$A$5007,"مصروف",$I$8:$I$5007,"&lt;&gt;مرفوض",$K$8:$K$5007,"&lt;&gt;نعم")&gt;0,"⚠ "&amp;COUNTIFS($B$8:$B$5007,B1180,$A$8:$A$5007,"مصروف",$I$8:$I$5007,"&lt;&gt;مرفوض",$K$8:$K$5007,"&lt;&gt;نعم")&amp;" مصروف غير مسوى",IF(L1180="تمت التسوية",IF(P1180=0,"✔ متوازنة وتمت التسوية","✔ تمت التسوية – متبقي "&amp;TEXT(P1180,"#,##0")),IF(P1180&gt;0,"متبقي "&amp;TEXT(P1180,"#,##0"),"✔ متوازنة"))))),IF(R1180=0,"⚠ أضف سطر عهدة أولًا",IF(OR(C1180="",N(G1180)=0),"⚠ أكمل التاريخ والقيمة",IF(S1180="","⚠ التاريخ خارج السنة المالية",IF(H1180="","⚠ اختر بند الموازنة",IF(I1180="مرفوض","✖ مرفوض من المدير",IF(I1180&lt;&gt;"موافق","⏳ بانتظار موافقة المدير",IF(K1180&lt;&gt;"نعم","⚠ غير مسوى مع الحسابات","✔ معتمد ومسوى")))))))))</f>
        <v/>
      </c>
      <c r="R1180">
        <f>N(R1179)+IF(A1180="عهدة",1,0)</f>
        <v/>
      </c>
      <c r="S1180">
        <f>IF(C1180="","",IF(AND(C1180&gt;=DATE(2026,9,1),C1180&lt;=DATE(2027,8,31)),(YEAR(C1180)-2026)*12+MONTH(C1180)-8,""))</f>
        <v/>
      </c>
      <c r="T1180">
        <f>IF(AND(A1180="مصروف",R1180&gt;0,I1180="موافق",S1180&lt;&gt;"",H1180&lt;&gt;""),N(G1180),0)</f>
        <v/>
      </c>
    </row>
    <row r="1181">
      <c r="A1181" s="19" t="n"/>
      <c r="B1181" s="20">
        <f>IF(A1181="","",IF(R1181=0,"⚠ أضف سطر عهدة أولًا","BDR-"&amp;TEXT(R1181,"000")))</f>
        <v/>
      </c>
      <c r="C1181" s="21" t="n"/>
      <c r="D1181" s="20">
        <f>IF(C1181="","",IF(S1181="","خارج السنة المالية",INDEX(القوائم!$D$2:$D$13,S1181)))</f>
        <v/>
      </c>
      <c r="E1181" s="22" t="n"/>
      <c r="F1181" s="23" t="n"/>
      <c r="G1181" s="23" t="n"/>
      <c r="H1181" s="22" t="n"/>
      <c r="I1181" s="19" t="n"/>
      <c r="J1181" s="21" t="n"/>
      <c r="K1181" s="19" t="n"/>
      <c r="L1181" s="19" t="n"/>
      <c r="M1181" s="21" t="n"/>
      <c r="N1181" s="22" t="n"/>
      <c r="O1181" s="24">
        <f>IF(A1181&lt;&gt;"عهدة","",SUMIFS($G$8:$G$5007,$B$8:$B$5007,B1181,$A$8:$A$5007,"مصروف",$I$8:$I$5007,"&lt;&gt;مرفوض"))</f>
        <v/>
      </c>
      <c r="P1181" s="25">
        <f>IF(A1181&lt;&gt;"عهدة","",N(F1181)-O1181)</f>
        <v/>
      </c>
      <c r="Q1181" s="26">
        <f>IF(A1181="","",IF(A1181="عهدة",IF(N(F1181)=0,"⚠ أدخل قيمة العهدة",IF(P1181&lt;0,"⛔ عجز / زيادة مصروفات "&amp;TEXT(-P1181,"#,##0"),IF(COUNTIFS($B$8:$B$5007,B1181,$A$8:$A$5007,"مصروف",$I$8:$I$5007,"&lt;&gt;مرفوض",$K$8:$K$5007,"&lt;&gt;نعم")&gt;0,"⚠ "&amp;COUNTIFS($B$8:$B$5007,B1181,$A$8:$A$5007,"مصروف",$I$8:$I$5007,"&lt;&gt;مرفوض",$K$8:$K$5007,"&lt;&gt;نعم")&amp;" مصروف غير مسوى",IF(L1181="تمت التسوية",IF(P1181=0,"✔ متوازنة وتمت التسوية","✔ تمت التسوية – متبقي "&amp;TEXT(P1181,"#,##0")),IF(P1181&gt;0,"متبقي "&amp;TEXT(P1181,"#,##0"),"✔ متوازنة"))))),IF(R1181=0,"⚠ أضف سطر عهدة أولًا",IF(OR(C1181="",N(G1181)=0),"⚠ أكمل التاريخ والقيمة",IF(S1181="","⚠ التاريخ خارج السنة المالية",IF(H1181="","⚠ اختر بند الموازنة",IF(I1181="مرفوض","✖ مرفوض من المدير",IF(I1181&lt;&gt;"موافق","⏳ بانتظار موافقة المدير",IF(K1181&lt;&gt;"نعم","⚠ غير مسوى مع الحسابات","✔ معتمد ومسوى")))))))))</f>
        <v/>
      </c>
      <c r="R1181">
        <f>N(R1180)+IF(A1181="عهدة",1,0)</f>
        <v/>
      </c>
      <c r="S1181">
        <f>IF(C1181="","",IF(AND(C1181&gt;=DATE(2026,9,1),C1181&lt;=DATE(2027,8,31)),(YEAR(C1181)-2026)*12+MONTH(C1181)-8,""))</f>
        <v/>
      </c>
      <c r="T1181">
        <f>IF(AND(A1181="مصروف",R1181&gt;0,I1181="موافق",S1181&lt;&gt;"",H1181&lt;&gt;""),N(G1181),0)</f>
        <v/>
      </c>
    </row>
    <row r="1182">
      <c r="A1182" s="19" t="n"/>
      <c r="B1182" s="20">
        <f>IF(A1182="","",IF(R1182=0,"⚠ أضف سطر عهدة أولًا","BDR-"&amp;TEXT(R1182,"000")))</f>
        <v/>
      </c>
      <c r="C1182" s="21" t="n"/>
      <c r="D1182" s="20">
        <f>IF(C1182="","",IF(S1182="","خارج السنة المالية",INDEX(القوائم!$D$2:$D$13,S1182)))</f>
        <v/>
      </c>
      <c r="E1182" s="22" t="n"/>
      <c r="F1182" s="23" t="n"/>
      <c r="G1182" s="23" t="n"/>
      <c r="H1182" s="22" t="n"/>
      <c r="I1182" s="19" t="n"/>
      <c r="J1182" s="21" t="n"/>
      <c r="K1182" s="19" t="n"/>
      <c r="L1182" s="19" t="n"/>
      <c r="M1182" s="21" t="n"/>
      <c r="N1182" s="22" t="n"/>
      <c r="O1182" s="24">
        <f>IF(A1182&lt;&gt;"عهدة","",SUMIFS($G$8:$G$5007,$B$8:$B$5007,B1182,$A$8:$A$5007,"مصروف",$I$8:$I$5007,"&lt;&gt;مرفوض"))</f>
        <v/>
      </c>
      <c r="P1182" s="25">
        <f>IF(A1182&lt;&gt;"عهدة","",N(F1182)-O1182)</f>
        <v/>
      </c>
      <c r="Q1182" s="26">
        <f>IF(A1182="","",IF(A1182="عهدة",IF(N(F1182)=0,"⚠ أدخل قيمة العهدة",IF(P1182&lt;0,"⛔ عجز / زيادة مصروفات "&amp;TEXT(-P1182,"#,##0"),IF(COUNTIFS($B$8:$B$5007,B1182,$A$8:$A$5007,"مصروف",$I$8:$I$5007,"&lt;&gt;مرفوض",$K$8:$K$5007,"&lt;&gt;نعم")&gt;0,"⚠ "&amp;COUNTIFS($B$8:$B$5007,B1182,$A$8:$A$5007,"مصروف",$I$8:$I$5007,"&lt;&gt;مرفوض",$K$8:$K$5007,"&lt;&gt;نعم")&amp;" مصروف غير مسوى",IF(L1182="تمت التسوية",IF(P1182=0,"✔ متوازنة وتمت التسوية","✔ تمت التسوية – متبقي "&amp;TEXT(P1182,"#,##0")),IF(P1182&gt;0,"متبقي "&amp;TEXT(P1182,"#,##0"),"✔ متوازنة"))))),IF(R1182=0,"⚠ أضف سطر عهدة أولًا",IF(OR(C1182="",N(G1182)=0),"⚠ أكمل التاريخ والقيمة",IF(S1182="","⚠ التاريخ خارج السنة المالية",IF(H1182="","⚠ اختر بند الموازنة",IF(I1182="مرفوض","✖ مرفوض من المدير",IF(I1182&lt;&gt;"موافق","⏳ بانتظار موافقة المدير",IF(K1182&lt;&gt;"نعم","⚠ غير مسوى مع الحسابات","✔ معتمد ومسوى")))))))))</f>
        <v/>
      </c>
      <c r="R1182">
        <f>N(R1181)+IF(A1182="عهدة",1,0)</f>
        <v/>
      </c>
      <c r="S1182">
        <f>IF(C1182="","",IF(AND(C1182&gt;=DATE(2026,9,1),C1182&lt;=DATE(2027,8,31)),(YEAR(C1182)-2026)*12+MONTH(C1182)-8,""))</f>
        <v/>
      </c>
      <c r="T1182">
        <f>IF(AND(A1182="مصروف",R1182&gt;0,I1182="موافق",S1182&lt;&gt;"",H1182&lt;&gt;""),N(G1182),0)</f>
        <v/>
      </c>
    </row>
    <row r="1183">
      <c r="A1183" s="19" t="n"/>
      <c r="B1183" s="20">
        <f>IF(A1183="","",IF(R1183=0,"⚠ أضف سطر عهدة أولًا","BDR-"&amp;TEXT(R1183,"000")))</f>
        <v/>
      </c>
      <c r="C1183" s="21" t="n"/>
      <c r="D1183" s="20">
        <f>IF(C1183="","",IF(S1183="","خارج السنة المالية",INDEX(القوائم!$D$2:$D$13,S1183)))</f>
        <v/>
      </c>
      <c r="E1183" s="22" t="n"/>
      <c r="F1183" s="23" t="n"/>
      <c r="G1183" s="23" t="n"/>
      <c r="H1183" s="22" t="n"/>
      <c r="I1183" s="19" t="n"/>
      <c r="J1183" s="21" t="n"/>
      <c r="K1183" s="19" t="n"/>
      <c r="L1183" s="19" t="n"/>
      <c r="M1183" s="21" t="n"/>
      <c r="N1183" s="22" t="n"/>
      <c r="O1183" s="24">
        <f>IF(A1183&lt;&gt;"عهدة","",SUMIFS($G$8:$G$5007,$B$8:$B$5007,B1183,$A$8:$A$5007,"مصروف",$I$8:$I$5007,"&lt;&gt;مرفوض"))</f>
        <v/>
      </c>
      <c r="P1183" s="25">
        <f>IF(A1183&lt;&gt;"عهدة","",N(F1183)-O1183)</f>
        <v/>
      </c>
      <c r="Q1183" s="26">
        <f>IF(A1183="","",IF(A1183="عهدة",IF(N(F1183)=0,"⚠ أدخل قيمة العهدة",IF(P1183&lt;0,"⛔ عجز / زيادة مصروفات "&amp;TEXT(-P1183,"#,##0"),IF(COUNTIFS($B$8:$B$5007,B1183,$A$8:$A$5007,"مصروف",$I$8:$I$5007,"&lt;&gt;مرفوض",$K$8:$K$5007,"&lt;&gt;نعم")&gt;0,"⚠ "&amp;COUNTIFS($B$8:$B$5007,B1183,$A$8:$A$5007,"مصروف",$I$8:$I$5007,"&lt;&gt;مرفوض",$K$8:$K$5007,"&lt;&gt;نعم")&amp;" مصروف غير مسوى",IF(L1183="تمت التسوية",IF(P1183=0,"✔ متوازنة وتمت التسوية","✔ تمت التسوية – متبقي "&amp;TEXT(P1183,"#,##0")),IF(P1183&gt;0,"متبقي "&amp;TEXT(P1183,"#,##0"),"✔ متوازنة"))))),IF(R1183=0,"⚠ أضف سطر عهدة أولًا",IF(OR(C1183="",N(G1183)=0),"⚠ أكمل التاريخ والقيمة",IF(S1183="","⚠ التاريخ خارج السنة المالية",IF(H1183="","⚠ اختر بند الموازنة",IF(I1183="مرفوض","✖ مرفوض من المدير",IF(I1183&lt;&gt;"موافق","⏳ بانتظار موافقة المدير",IF(K1183&lt;&gt;"نعم","⚠ غير مسوى مع الحسابات","✔ معتمد ومسوى")))))))))</f>
        <v/>
      </c>
      <c r="R1183">
        <f>N(R1182)+IF(A1183="عهدة",1,0)</f>
        <v/>
      </c>
      <c r="S1183">
        <f>IF(C1183="","",IF(AND(C1183&gt;=DATE(2026,9,1),C1183&lt;=DATE(2027,8,31)),(YEAR(C1183)-2026)*12+MONTH(C1183)-8,""))</f>
        <v/>
      </c>
      <c r="T1183">
        <f>IF(AND(A1183="مصروف",R1183&gt;0,I1183="موافق",S1183&lt;&gt;"",H1183&lt;&gt;""),N(G1183),0)</f>
        <v/>
      </c>
    </row>
    <row r="1184">
      <c r="A1184" s="19" t="n"/>
      <c r="B1184" s="20">
        <f>IF(A1184="","",IF(R1184=0,"⚠ أضف سطر عهدة أولًا","BDR-"&amp;TEXT(R1184,"000")))</f>
        <v/>
      </c>
      <c r="C1184" s="21" t="n"/>
      <c r="D1184" s="20">
        <f>IF(C1184="","",IF(S1184="","خارج السنة المالية",INDEX(القوائم!$D$2:$D$13,S1184)))</f>
        <v/>
      </c>
      <c r="E1184" s="22" t="n"/>
      <c r="F1184" s="23" t="n"/>
      <c r="G1184" s="23" t="n"/>
      <c r="H1184" s="22" t="n"/>
      <c r="I1184" s="19" t="n"/>
      <c r="J1184" s="21" t="n"/>
      <c r="K1184" s="19" t="n"/>
      <c r="L1184" s="19" t="n"/>
      <c r="M1184" s="21" t="n"/>
      <c r="N1184" s="22" t="n"/>
      <c r="O1184" s="24">
        <f>IF(A1184&lt;&gt;"عهدة","",SUMIFS($G$8:$G$5007,$B$8:$B$5007,B1184,$A$8:$A$5007,"مصروف",$I$8:$I$5007,"&lt;&gt;مرفوض"))</f>
        <v/>
      </c>
      <c r="P1184" s="25">
        <f>IF(A1184&lt;&gt;"عهدة","",N(F1184)-O1184)</f>
        <v/>
      </c>
      <c r="Q1184" s="26">
        <f>IF(A1184="","",IF(A1184="عهدة",IF(N(F1184)=0,"⚠ أدخل قيمة العهدة",IF(P1184&lt;0,"⛔ عجز / زيادة مصروفات "&amp;TEXT(-P1184,"#,##0"),IF(COUNTIFS($B$8:$B$5007,B1184,$A$8:$A$5007,"مصروف",$I$8:$I$5007,"&lt;&gt;مرفوض",$K$8:$K$5007,"&lt;&gt;نعم")&gt;0,"⚠ "&amp;COUNTIFS($B$8:$B$5007,B1184,$A$8:$A$5007,"مصروف",$I$8:$I$5007,"&lt;&gt;مرفوض",$K$8:$K$5007,"&lt;&gt;نعم")&amp;" مصروف غير مسوى",IF(L1184="تمت التسوية",IF(P1184=0,"✔ متوازنة وتمت التسوية","✔ تمت التسوية – متبقي "&amp;TEXT(P1184,"#,##0")),IF(P1184&gt;0,"متبقي "&amp;TEXT(P1184,"#,##0"),"✔ متوازنة"))))),IF(R1184=0,"⚠ أضف سطر عهدة أولًا",IF(OR(C1184="",N(G1184)=0),"⚠ أكمل التاريخ والقيمة",IF(S1184="","⚠ التاريخ خارج السنة المالية",IF(H1184="","⚠ اختر بند الموازنة",IF(I1184="مرفوض","✖ مرفوض من المدير",IF(I1184&lt;&gt;"موافق","⏳ بانتظار موافقة المدير",IF(K1184&lt;&gt;"نعم","⚠ غير مسوى مع الحسابات","✔ معتمد ومسوى")))))))))</f>
        <v/>
      </c>
      <c r="R1184">
        <f>N(R1183)+IF(A1184="عهدة",1,0)</f>
        <v/>
      </c>
      <c r="S1184">
        <f>IF(C1184="","",IF(AND(C1184&gt;=DATE(2026,9,1),C1184&lt;=DATE(2027,8,31)),(YEAR(C1184)-2026)*12+MONTH(C1184)-8,""))</f>
        <v/>
      </c>
      <c r="T1184">
        <f>IF(AND(A1184="مصروف",R1184&gt;0,I1184="موافق",S1184&lt;&gt;"",H1184&lt;&gt;""),N(G1184),0)</f>
        <v/>
      </c>
    </row>
    <row r="1185">
      <c r="A1185" s="19" t="n"/>
      <c r="B1185" s="20">
        <f>IF(A1185="","",IF(R1185=0,"⚠ أضف سطر عهدة أولًا","BDR-"&amp;TEXT(R1185,"000")))</f>
        <v/>
      </c>
      <c r="C1185" s="21" t="n"/>
      <c r="D1185" s="20">
        <f>IF(C1185="","",IF(S1185="","خارج السنة المالية",INDEX(القوائم!$D$2:$D$13,S1185)))</f>
        <v/>
      </c>
      <c r="E1185" s="22" t="n"/>
      <c r="F1185" s="23" t="n"/>
      <c r="G1185" s="23" t="n"/>
      <c r="H1185" s="22" t="n"/>
      <c r="I1185" s="19" t="n"/>
      <c r="J1185" s="21" t="n"/>
      <c r="K1185" s="19" t="n"/>
      <c r="L1185" s="19" t="n"/>
      <c r="M1185" s="21" t="n"/>
      <c r="N1185" s="22" t="n"/>
      <c r="O1185" s="24">
        <f>IF(A1185&lt;&gt;"عهدة","",SUMIFS($G$8:$G$5007,$B$8:$B$5007,B1185,$A$8:$A$5007,"مصروف",$I$8:$I$5007,"&lt;&gt;مرفوض"))</f>
        <v/>
      </c>
      <c r="P1185" s="25">
        <f>IF(A1185&lt;&gt;"عهدة","",N(F1185)-O1185)</f>
        <v/>
      </c>
      <c r="Q1185" s="26">
        <f>IF(A1185="","",IF(A1185="عهدة",IF(N(F1185)=0,"⚠ أدخل قيمة العهدة",IF(P1185&lt;0,"⛔ عجز / زيادة مصروفات "&amp;TEXT(-P1185,"#,##0"),IF(COUNTIFS($B$8:$B$5007,B1185,$A$8:$A$5007,"مصروف",$I$8:$I$5007,"&lt;&gt;مرفوض",$K$8:$K$5007,"&lt;&gt;نعم")&gt;0,"⚠ "&amp;COUNTIFS($B$8:$B$5007,B1185,$A$8:$A$5007,"مصروف",$I$8:$I$5007,"&lt;&gt;مرفوض",$K$8:$K$5007,"&lt;&gt;نعم")&amp;" مصروف غير مسوى",IF(L1185="تمت التسوية",IF(P1185=0,"✔ متوازنة وتمت التسوية","✔ تمت التسوية – متبقي "&amp;TEXT(P1185,"#,##0")),IF(P1185&gt;0,"متبقي "&amp;TEXT(P1185,"#,##0"),"✔ متوازنة"))))),IF(R1185=0,"⚠ أضف سطر عهدة أولًا",IF(OR(C1185="",N(G1185)=0),"⚠ أكمل التاريخ والقيمة",IF(S1185="","⚠ التاريخ خارج السنة المالية",IF(H1185="","⚠ اختر بند الموازنة",IF(I1185="مرفوض","✖ مرفوض من المدير",IF(I1185&lt;&gt;"موافق","⏳ بانتظار موافقة المدير",IF(K1185&lt;&gt;"نعم","⚠ غير مسوى مع الحسابات","✔ معتمد ومسوى")))))))))</f>
        <v/>
      </c>
      <c r="R1185">
        <f>N(R1184)+IF(A1185="عهدة",1,0)</f>
        <v/>
      </c>
      <c r="S1185">
        <f>IF(C1185="","",IF(AND(C1185&gt;=DATE(2026,9,1),C1185&lt;=DATE(2027,8,31)),(YEAR(C1185)-2026)*12+MONTH(C1185)-8,""))</f>
        <v/>
      </c>
      <c r="T1185">
        <f>IF(AND(A1185="مصروف",R1185&gt;0,I1185="موافق",S1185&lt;&gt;"",H1185&lt;&gt;""),N(G1185),0)</f>
        <v/>
      </c>
    </row>
    <row r="1186">
      <c r="A1186" s="19" t="n"/>
      <c r="B1186" s="20">
        <f>IF(A1186="","",IF(R1186=0,"⚠ أضف سطر عهدة أولًا","BDR-"&amp;TEXT(R1186,"000")))</f>
        <v/>
      </c>
      <c r="C1186" s="21" t="n"/>
      <c r="D1186" s="20">
        <f>IF(C1186="","",IF(S1186="","خارج السنة المالية",INDEX(القوائم!$D$2:$D$13,S1186)))</f>
        <v/>
      </c>
      <c r="E1186" s="22" t="n"/>
      <c r="F1186" s="23" t="n"/>
      <c r="G1186" s="23" t="n"/>
      <c r="H1186" s="22" t="n"/>
      <c r="I1186" s="19" t="n"/>
      <c r="J1186" s="21" t="n"/>
      <c r="K1186" s="19" t="n"/>
      <c r="L1186" s="19" t="n"/>
      <c r="M1186" s="21" t="n"/>
      <c r="N1186" s="22" t="n"/>
      <c r="O1186" s="24">
        <f>IF(A1186&lt;&gt;"عهدة","",SUMIFS($G$8:$G$5007,$B$8:$B$5007,B1186,$A$8:$A$5007,"مصروف",$I$8:$I$5007,"&lt;&gt;مرفوض"))</f>
        <v/>
      </c>
      <c r="P1186" s="25">
        <f>IF(A1186&lt;&gt;"عهدة","",N(F1186)-O1186)</f>
        <v/>
      </c>
      <c r="Q1186" s="26">
        <f>IF(A1186="","",IF(A1186="عهدة",IF(N(F1186)=0,"⚠ أدخل قيمة العهدة",IF(P1186&lt;0,"⛔ عجز / زيادة مصروفات "&amp;TEXT(-P1186,"#,##0"),IF(COUNTIFS($B$8:$B$5007,B1186,$A$8:$A$5007,"مصروف",$I$8:$I$5007,"&lt;&gt;مرفوض",$K$8:$K$5007,"&lt;&gt;نعم")&gt;0,"⚠ "&amp;COUNTIFS($B$8:$B$5007,B1186,$A$8:$A$5007,"مصروف",$I$8:$I$5007,"&lt;&gt;مرفوض",$K$8:$K$5007,"&lt;&gt;نعم")&amp;" مصروف غير مسوى",IF(L1186="تمت التسوية",IF(P1186=0,"✔ متوازنة وتمت التسوية","✔ تمت التسوية – متبقي "&amp;TEXT(P1186,"#,##0")),IF(P1186&gt;0,"متبقي "&amp;TEXT(P1186,"#,##0"),"✔ متوازنة"))))),IF(R1186=0,"⚠ أضف سطر عهدة أولًا",IF(OR(C1186="",N(G1186)=0),"⚠ أكمل التاريخ والقيمة",IF(S1186="","⚠ التاريخ خارج السنة المالية",IF(H1186="","⚠ اختر بند الموازنة",IF(I1186="مرفوض","✖ مرفوض من المدير",IF(I1186&lt;&gt;"موافق","⏳ بانتظار موافقة المدير",IF(K1186&lt;&gt;"نعم","⚠ غير مسوى مع الحسابات","✔ معتمد ومسوى")))))))))</f>
        <v/>
      </c>
      <c r="R1186">
        <f>N(R1185)+IF(A1186="عهدة",1,0)</f>
        <v/>
      </c>
      <c r="S1186">
        <f>IF(C1186="","",IF(AND(C1186&gt;=DATE(2026,9,1),C1186&lt;=DATE(2027,8,31)),(YEAR(C1186)-2026)*12+MONTH(C1186)-8,""))</f>
        <v/>
      </c>
      <c r="T1186">
        <f>IF(AND(A1186="مصروف",R1186&gt;0,I1186="موافق",S1186&lt;&gt;"",H1186&lt;&gt;""),N(G1186),0)</f>
        <v/>
      </c>
    </row>
    <row r="1187">
      <c r="A1187" s="19" t="n"/>
      <c r="B1187" s="20">
        <f>IF(A1187="","",IF(R1187=0,"⚠ أضف سطر عهدة أولًا","BDR-"&amp;TEXT(R1187,"000")))</f>
        <v/>
      </c>
      <c r="C1187" s="21" t="n"/>
      <c r="D1187" s="20">
        <f>IF(C1187="","",IF(S1187="","خارج السنة المالية",INDEX(القوائم!$D$2:$D$13,S1187)))</f>
        <v/>
      </c>
      <c r="E1187" s="22" t="n"/>
      <c r="F1187" s="23" t="n"/>
      <c r="G1187" s="23" t="n"/>
      <c r="H1187" s="22" t="n"/>
      <c r="I1187" s="19" t="n"/>
      <c r="J1187" s="21" t="n"/>
      <c r="K1187" s="19" t="n"/>
      <c r="L1187" s="19" t="n"/>
      <c r="M1187" s="21" t="n"/>
      <c r="N1187" s="22" t="n"/>
      <c r="O1187" s="24">
        <f>IF(A1187&lt;&gt;"عهدة","",SUMIFS($G$8:$G$5007,$B$8:$B$5007,B1187,$A$8:$A$5007,"مصروف",$I$8:$I$5007,"&lt;&gt;مرفوض"))</f>
        <v/>
      </c>
      <c r="P1187" s="25">
        <f>IF(A1187&lt;&gt;"عهدة","",N(F1187)-O1187)</f>
        <v/>
      </c>
      <c r="Q1187" s="26">
        <f>IF(A1187="","",IF(A1187="عهدة",IF(N(F1187)=0,"⚠ أدخل قيمة العهدة",IF(P1187&lt;0,"⛔ عجز / زيادة مصروفات "&amp;TEXT(-P1187,"#,##0"),IF(COUNTIFS($B$8:$B$5007,B1187,$A$8:$A$5007,"مصروف",$I$8:$I$5007,"&lt;&gt;مرفوض",$K$8:$K$5007,"&lt;&gt;نعم")&gt;0,"⚠ "&amp;COUNTIFS($B$8:$B$5007,B1187,$A$8:$A$5007,"مصروف",$I$8:$I$5007,"&lt;&gt;مرفوض",$K$8:$K$5007,"&lt;&gt;نعم")&amp;" مصروف غير مسوى",IF(L1187="تمت التسوية",IF(P1187=0,"✔ متوازنة وتمت التسوية","✔ تمت التسوية – متبقي "&amp;TEXT(P1187,"#,##0")),IF(P1187&gt;0,"متبقي "&amp;TEXT(P1187,"#,##0"),"✔ متوازنة"))))),IF(R1187=0,"⚠ أضف سطر عهدة أولًا",IF(OR(C1187="",N(G1187)=0),"⚠ أكمل التاريخ والقيمة",IF(S1187="","⚠ التاريخ خارج السنة المالية",IF(H1187="","⚠ اختر بند الموازنة",IF(I1187="مرفوض","✖ مرفوض من المدير",IF(I1187&lt;&gt;"موافق","⏳ بانتظار موافقة المدير",IF(K1187&lt;&gt;"نعم","⚠ غير مسوى مع الحسابات","✔ معتمد ومسوى")))))))))</f>
        <v/>
      </c>
      <c r="R1187">
        <f>N(R1186)+IF(A1187="عهدة",1,0)</f>
        <v/>
      </c>
      <c r="S1187">
        <f>IF(C1187="","",IF(AND(C1187&gt;=DATE(2026,9,1),C1187&lt;=DATE(2027,8,31)),(YEAR(C1187)-2026)*12+MONTH(C1187)-8,""))</f>
        <v/>
      </c>
      <c r="T1187">
        <f>IF(AND(A1187="مصروف",R1187&gt;0,I1187="موافق",S1187&lt;&gt;"",H1187&lt;&gt;""),N(G1187),0)</f>
        <v/>
      </c>
    </row>
    <row r="1188">
      <c r="A1188" s="19" t="n"/>
      <c r="B1188" s="20">
        <f>IF(A1188="","",IF(R1188=0,"⚠ أضف سطر عهدة أولًا","BDR-"&amp;TEXT(R1188,"000")))</f>
        <v/>
      </c>
      <c r="C1188" s="21" t="n"/>
      <c r="D1188" s="20">
        <f>IF(C1188="","",IF(S1188="","خارج السنة المالية",INDEX(القوائم!$D$2:$D$13,S1188)))</f>
        <v/>
      </c>
      <c r="E1188" s="22" t="n"/>
      <c r="F1188" s="23" t="n"/>
      <c r="G1188" s="23" t="n"/>
      <c r="H1188" s="22" t="n"/>
      <c r="I1188" s="19" t="n"/>
      <c r="J1188" s="21" t="n"/>
      <c r="K1188" s="19" t="n"/>
      <c r="L1188" s="19" t="n"/>
      <c r="M1188" s="21" t="n"/>
      <c r="N1188" s="22" t="n"/>
      <c r="O1188" s="24">
        <f>IF(A1188&lt;&gt;"عهدة","",SUMIFS($G$8:$G$5007,$B$8:$B$5007,B1188,$A$8:$A$5007,"مصروف",$I$8:$I$5007,"&lt;&gt;مرفوض"))</f>
        <v/>
      </c>
      <c r="P1188" s="25">
        <f>IF(A1188&lt;&gt;"عهدة","",N(F1188)-O1188)</f>
        <v/>
      </c>
      <c r="Q1188" s="26">
        <f>IF(A1188="","",IF(A1188="عهدة",IF(N(F1188)=0,"⚠ أدخل قيمة العهدة",IF(P1188&lt;0,"⛔ عجز / زيادة مصروفات "&amp;TEXT(-P1188,"#,##0"),IF(COUNTIFS($B$8:$B$5007,B1188,$A$8:$A$5007,"مصروف",$I$8:$I$5007,"&lt;&gt;مرفوض",$K$8:$K$5007,"&lt;&gt;نعم")&gt;0,"⚠ "&amp;COUNTIFS($B$8:$B$5007,B1188,$A$8:$A$5007,"مصروف",$I$8:$I$5007,"&lt;&gt;مرفوض",$K$8:$K$5007,"&lt;&gt;نعم")&amp;" مصروف غير مسوى",IF(L1188="تمت التسوية",IF(P1188=0,"✔ متوازنة وتمت التسوية","✔ تمت التسوية – متبقي "&amp;TEXT(P1188,"#,##0")),IF(P1188&gt;0,"متبقي "&amp;TEXT(P1188,"#,##0"),"✔ متوازنة"))))),IF(R1188=0,"⚠ أضف سطر عهدة أولًا",IF(OR(C1188="",N(G1188)=0),"⚠ أكمل التاريخ والقيمة",IF(S1188="","⚠ التاريخ خارج السنة المالية",IF(H1188="","⚠ اختر بند الموازنة",IF(I1188="مرفوض","✖ مرفوض من المدير",IF(I1188&lt;&gt;"موافق","⏳ بانتظار موافقة المدير",IF(K1188&lt;&gt;"نعم","⚠ غير مسوى مع الحسابات","✔ معتمد ومسوى")))))))))</f>
        <v/>
      </c>
      <c r="R1188">
        <f>N(R1187)+IF(A1188="عهدة",1,0)</f>
        <v/>
      </c>
      <c r="S1188">
        <f>IF(C1188="","",IF(AND(C1188&gt;=DATE(2026,9,1),C1188&lt;=DATE(2027,8,31)),(YEAR(C1188)-2026)*12+MONTH(C1188)-8,""))</f>
        <v/>
      </c>
      <c r="T1188">
        <f>IF(AND(A1188="مصروف",R1188&gt;0,I1188="موافق",S1188&lt;&gt;"",H1188&lt;&gt;""),N(G1188),0)</f>
        <v/>
      </c>
    </row>
    <row r="1189">
      <c r="A1189" s="19" t="n"/>
      <c r="B1189" s="20">
        <f>IF(A1189="","",IF(R1189=0,"⚠ أضف سطر عهدة أولًا","BDR-"&amp;TEXT(R1189,"000")))</f>
        <v/>
      </c>
      <c r="C1189" s="21" t="n"/>
      <c r="D1189" s="20">
        <f>IF(C1189="","",IF(S1189="","خارج السنة المالية",INDEX(القوائم!$D$2:$D$13,S1189)))</f>
        <v/>
      </c>
      <c r="E1189" s="22" t="n"/>
      <c r="F1189" s="23" t="n"/>
      <c r="G1189" s="23" t="n"/>
      <c r="H1189" s="22" t="n"/>
      <c r="I1189" s="19" t="n"/>
      <c r="J1189" s="21" t="n"/>
      <c r="K1189" s="19" t="n"/>
      <c r="L1189" s="19" t="n"/>
      <c r="M1189" s="21" t="n"/>
      <c r="N1189" s="22" t="n"/>
      <c r="O1189" s="24">
        <f>IF(A1189&lt;&gt;"عهدة","",SUMIFS($G$8:$G$5007,$B$8:$B$5007,B1189,$A$8:$A$5007,"مصروف",$I$8:$I$5007,"&lt;&gt;مرفوض"))</f>
        <v/>
      </c>
      <c r="P1189" s="25">
        <f>IF(A1189&lt;&gt;"عهدة","",N(F1189)-O1189)</f>
        <v/>
      </c>
      <c r="Q1189" s="26">
        <f>IF(A1189="","",IF(A1189="عهدة",IF(N(F1189)=0,"⚠ أدخل قيمة العهدة",IF(P1189&lt;0,"⛔ عجز / زيادة مصروفات "&amp;TEXT(-P1189,"#,##0"),IF(COUNTIFS($B$8:$B$5007,B1189,$A$8:$A$5007,"مصروف",$I$8:$I$5007,"&lt;&gt;مرفوض",$K$8:$K$5007,"&lt;&gt;نعم")&gt;0,"⚠ "&amp;COUNTIFS($B$8:$B$5007,B1189,$A$8:$A$5007,"مصروف",$I$8:$I$5007,"&lt;&gt;مرفوض",$K$8:$K$5007,"&lt;&gt;نعم")&amp;" مصروف غير مسوى",IF(L1189="تمت التسوية",IF(P1189=0,"✔ متوازنة وتمت التسوية","✔ تمت التسوية – متبقي "&amp;TEXT(P1189,"#,##0")),IF(P1189&gt;0,"متبقي "&amp;TEXT(P1189,"#,##0"),"✔ متوازنة"))))),IF(R1189=0,"⚠ أضف سطر عهدة أولًا",IF(OR(C1189="",N(G1189)=0),"⚠ أكمل التاريخ والقيمة",IF(S1189="","⚠ التاريخ خارج السنة المالية",IF(H1189="","⚠ اختر بند الموازنة",IF(I1189="مرفوض","✖ مرفوض من المدير",IF(I1189&lt;&gt;"موافق","⏳ بانتظار موافقة المدير",IF(K1189&lt;&gt;"نعم","⚠ غير مسوى مع الحسابات","✔ معتمد ومسوى")))))))))</f>
        <v/>
      </c>
      <c r="R1189">
        <f>N(R1188)+IF(A1189="عهدة",1,0)</f>
        <v/>
      </c>
      <c r="S1189">
        <f>IF(C1189="","",IF(AND(C1189&gt;=DATE(2026,9,1),C1189&lt;=DATE(2027,8,31)),(YEAR(C1189)-2026)*12+MONTH(C1189)-8,""))</f>
        <v/>
      </c>
      <c r="T1189">
        <f>IF(AND(A1189="مصروف",R1189&gt;0,I1189="موافق",S1189&lt;&gt;"",H1189&lt;&gt;""),N(G1189),0)</f>
        <v/>
      </c>
    </row>
    <row r="1190">
      <c r="A1190" s="19" t="n"/>
      <c r="B1190" s="20">
        <f>IF(A1190="","",IF(R1190=0,"⚠ أضف سطر عهدة أولًا","BDR-"&amp;TEXT(R1190,"000")))</f>
        <v/>
      </c>
      <c r="C1190" s="21" t="n"/>
      <c r="D1190" s="20">
        <f>IF(C1190="","",IF(S1190="","خارج السنة المالية",INDEX(القوائم!$D$2:$D$13,S1190)))</f>
        <v/>
      </c>
      <c r="E1190" s="22" t="n"/>
      <c r="F1190" s="23" t="n"/>
      <c r="G1190" s="23" t="n"/>
      <c r="H1190" s="22" t="n"/>
      <c r="I1190" s="19" t="n"/>
      <c r="J1190" s="21" t="n"/>
      <c r="K1190" s="19" t="n"/>
      <c r="L1190" s="19" t="n"/>
      <c r="M1190" s="21" t="n"/>
      <c r="N1190" s="22" t="n"/>
      <c r="O1190" s="24">
        <f>IF(A1190&lt;&gt;"عهدة","",SUMIFS($G$8:$G$5007,$B$8:$B$5007,B1190,$A$8:$A$5007,"مصروف",$I$8:$I$5007,"&lt;&gt;مرفوض"))</f>
        <v/>
      </c>
      <c r="P1190" s="25">
        <f>IF(A1190&lt;&gt;"عهدة","",N(F1190)-O1190)</f>
        <v/>
      </c>
      <c r="Q1190" s="26">
        <f>IF(A1190="","",IF(A1190="عهدة",IF(N(F1190)=0,"⚠ أدخل قيمة العهدة",IF(P1190&lt;0,"⛔ عجز / زيادة مصروفات "&amp;TEXT(-P1190,"#,##0"),IF(COUNTIFS($B$8:$B$5007,B1190,$A$8:$A$5007,"مصروف",$I$8:$I$5007,"&lt;&gt;مرفوض",$K$8:$K$5007,"&lt;&gt;نعم")&gt;0,"⚠ "&amp;COUNTIFS($B$8:$B$5007,B1190,$A$8:$A$5007,"مصروف",$I$8:$I$5007,"&lt;&gt;مرفوض",$K$8:$K$5007,"&lt;&gt;نعم")&amp;" مصروف غير مسوى",IF(L1190="تمت التسوية",IF(P1190=0,"✔ متوازنة وتمت التسوية","✔ تمت التسوية – متبقي "&amp;TEXT(P1190,"#,##0")),IF(P1190&gt;0,"متبقي "&amp;TEXT(P1190,"#,##0"),"✔ متوازنة"))))),IF(R1190=0,"⚠ أضف سطر عهدة أولًا",IF(OR(C1190="",N(G1190)=0),"⚠ أكمل التاريخ والقيمة",IF(S1190="","⚠ التاريخ خارج السنة المالية",IF(H1190="","⚠ اختر بند الموازنة",IF(I1190="مرفوض","✖ مرفوض من المدير",IF(I1190&lt;&gt;"موافق","⏳ بانتظار موافقة المدير",IF(K1190&lt;&gt;"نعم","⚠ غير مسوى مع الحسابات","✔ معتمد ومسوى")))))))))</f>
        <v/>
      </c>
      <c r="R1190">
        <f>N(R1189)+IF(A1190="عهدة",1,0)</f>
        <v/>
      </c>
      <c r="S1190">
        <f>IF(C1190="","",IF(AND(C1190&gt;=DATE(2026,9,1),C1190&lt;=DATE(2027,8,31)),(YEAR(C1190)-2026)*12+MONTH(C1190)-8,""))</f>
        <v/>
      </c>
      <c r="T1190">
        <f>IF(AND(A1190="مصروف",R1190&gt;0,I1190="موافق",S1190&lt;&gt;"",H1190&lt;&gt;""),N(G1190),0)</f>
        <v/>
      </c>
    </row>
    <row r="1191">
      <c r="A1191" s="19" t="n"/>
      <c r="B1191" s="20">
        <f>IF(A1191="","",IF(R1191=0,"⚠ أضف سطر عهدة أولًا","BDR-"&amp;TEXT(R1191,"000")))</f>
        <v/>
      </c>
      <c r="C1191" s="21" t="n"/>
      <c r="D1191" s="20">
        <f>IF(C1191="","",IF(S1191="","خارج السنة المالية",INDEX(القوائم!$D$2:$D$13,S1191)))</f>
        <v/>
      </c>
      <c r="E1191" s="22" t="n"/>
      <c r="F1191" s="23" t="n"/>
      <c r="G1191" s="23" t="n"/>
      <c r="H1191" s="22" t="n"/>
      <c r="I1191" s="19" t="n"/>
      <c r="J1191" s="21" t="n"/>
      <c r="K1191" s="19" t="n"/>
      <c r="L1191" s="19" t="n"/>
      <c r="M1191" s="21" t="n"/>
      <c r="N1191" s="22" t="n"/>
      <c r="O1191" s="24">
        <f>IF(A1191&lt;&gt;"عهدة","",SUMIFS($G$8:$G$5007,$B$8:$B$5007,B1191,$A$8:$A$5007,"مصروف",$I$8:$I$5007,"&lt;&gt;مرفوض"))</f>
        <v/>
      </c>
      <c r="P1191" s="25">
        <f>IF(A1191&lt;&gt;"عهدة","",N(F1191)-O1191)</f>
        <v/>
      </c>
      <c r="Q1191" s="26">
        <f>IF(A1191="","",IF(A1191="عهدة",IF(N(F1191)=0,"⚠ أدخل قيمة العهدة",IF(P1191&lt;0,"⛔ عجز / زيادة مصروفات "&amp;TEXT(-P1191,"#,##0"),IF(COUNTIFS($B$8:$B$5007,B1191,$A$8:$A$5007,"مصروف",$I$8:$I$5007,"&lt;&gt;مرفوض",$K$8:$K$5007,"&lt;&gt;نعم")&gt;0,"⚠ "&amp;COUNTIFS($B$8:$B$5007,B1191,$A$8:$A$5007,"مصروف",$I$8:$I$5007,"&lt;&gt;مرفوض",$K$8:$K$5007,"&lt;&gt;نعم")&amp;" مصروف غير مسوى",IF(L1191="تمت التسوية",IF(P1191=0,"✔ متوازنة وتمت التسوية","✔ تمت التسوية – متبقي "&amp;TEXT(P1191,"#,##0")),IF(P1191&gt;0,"متبقي "&amp;TEXT(P1191,"#,##0"),"✔ متوازنة"))))),IF(R1191=0,"⚠ أضف سطر عهدة أولًا",IF(OR(C1191="",N(G1191)=0),"⚠ أكمل التاريخ والقيمة",IF(S1191="","⚠ التاريخ خارج السنة المالية",IF(H1191="","⚠ اختر بند الموازنة",IF(I1191="مرفوض","✖ مرفوض من المدير",IF(I1191&lt;&gt;"موافق","⏳ بانتظار موافقة المدير",IF(K1191&lt;&gt;"نعم","⚠ غير مسوى مع الحسابات","✔ معتمد ومسوى")))))))))</f>
        <v/>
      </c>
      <c r="R1191">
        <f>N(R1190)+IF(A1191="عهدة",1,0)</f>
        <v/>
      </c>
      <c r="S1191">
        <f>IF(C1191="","",IF(AND(C1191&gt;=DATE(2026,9,1),C1191&lt;=DATE(2027,8,31)),(YEAR(C1191)-2026)*12+MONTH(C1191)-8,""))</f>
        <v/>
      </c>
      <c r="T1191">
        <f>IF(AND(A1191="مصروف",R1191&gt;0,I1191="موافق",S1191&lt;&gt;"",H1191&lt;&gt;""),N(G1191),0)</f>
        <v/>
      </c>
    </row>
    <row r="1192">
      <c r="A1192" s="19" t="n"/>
      <c r="B1192" s="20">
        <f>IF(A1192="","",IF(R1192=0,"⚠ أضف سطر عهدة أولًا","BDR-"&amp;TEXT(R1192,"000")))</f>
        <v/>
      </c>
      <c r="C1192" s="21" t="n"/>
      <c r="D1192" s="20">
        <f>IF(C1192="","",IF(S1192="","خارج السنة المالية",INDEX(القوائم!$D$2:$D$13,S1192)))</f>
        <v/>
      </c>
      <c r="E1192" s="22" t="n"/>
      <c r="F1192" s="23" t="n"/>
      <c r="G1192" s="23" t="n"/>
      <c r="H1192" s="22" t="n"/>
      <c r="I1192" s="19" t="n"/>
      <c r="J1192" s="21" t="n"/>
      <c r="K1192" s="19" t="n"/>
      <c r="L1192" s="19" t="n"/>
      <c r="M1192" s="21" t="n"/>
      <c r="N1192" s="22" t="n"/>
      <c r="O1192" s="24">
        <f>IF(A1192&lt;&gt;"عهدة","",SUMIFS($G$8:$G$5007,$B$8:$B$5007,B1192,$A$8:$A$5007,"مصروف",$I$8:$I$5007,"&lt;&gt;مرفوض"))</f>
        <v/>
      </c>
      <c r="P1192" s="25">
        <f>IF(A1192&lt;&gt;"عهدة","",N(F1192)-O1192)</f>
        <v/>
      </c>
      <c r="Q1192" s="26">
        <f>IF(A1192="","",IF(A1192="عهدة",IF(N(F1192)=0,"⚠ أدخل قيمة العهدة",IF(P1192&lt;0,"⛔ عجز / زيادة مصروفات "&amp;TEXT(-P1192,"#,##0"),IF(COUNTIFS($B$8:$B$5007,B1192,$A$8:$A$5007,"مصروف",$I$8:$I$5007,"&lt;&gt;مرفوض",$K$8:$K$5007,"&lt;&gt;نعم")&gt;0,"⚠ "&amp;COUNTIFS($B$8:$B$5007,B1192,$A$8:$A$5007,"مصروف",$I$8:$I$5007,"&lt;&gt;مرفوض",$K$8:$K$5007,"&lt;&gt;نعم")&amp;" مصروف غير مسوى",IF(L1192="تمت التسوية",IF(P1192=0,"✔ متوازنة وتمت التسوية","✔ تمت التسوية – متبقي "&amp;TEXT(P1192,"#,##0")),IF(P1192&gt;0,"متبقي "&amp;TEXT(P1192,"#,##0"),"✔ متوازنة"))))),IF(R1192=0,"⚠ أضف سطر عهدة أولًا",IF(OR(C1192="",N(G1192)=0),"⚠ أكمل التاريخ والقيمة",IF(S1192="","⚠ التاريخ خارج السنة المالية",IF(H1192="","⚠ اختر بند الموازنة",IF(I1192="مرفوض","✖ مرفوض من المدير",IF(I1192&lt;&gt;"موافق","⏳ بانتظار موافقة المدير",IF(K1192&lt;&gt;"نعم","⚠ غير مسوى مع الحسابات","✔ معتمد ومسوى")))))))))</f>
        <v/>
      </c>
      <c r="R1192">
        <f>N(R1191)+IF(A1192="عهدة",1,0)</f>
        <v/>
      </c>
      <c r="S1192">
        <f>IF(C1192="","",IF(AND(C1192&gt;=DATE(2026,9,1),C1192&lt;=DATE(2027,8,31)),(YEAR(C1192)-2026)*12+MONTH(C1192)-8,""))</f>
        <v/>
      </c>
      <c r="T1192">
        <f>IF(AND(A1192="مصروف",R1192&gt;0,I1192="موافق",S1192&lt;&gt;"",H1192&lt;&gt;""),N(G1192),0)</f>
        <v/>
      </c>
    </row>
    <row r="1193">
      <c r="A1193" s="19" t="n"/>
      <c r="B1193" s="20">
        <f>IF(A1193="","",IF(R1193=0,"⚠ أضف سطر عهدة أولًا","BDR-"&amp;TEXT(R1193,"000")))</f>
        <v/>
      </c>
      <c r="C1193" s="21" t="n"/>
      <c r="D1193" s="20">
        <f>IF(C1193="","",IF(S1193="","خارج السنة المالية",INDEX(القوائم!$D$2:$D$13,S1193)))</f>
        <v/>
      </c>
      <c r="E1193" s="22" t="n"/>
      <c r="F1193" s="23" t="n"/>
      <c r="G1193" s="23" t="n"/>
      <c r="H1193" s="22" t="n"/>
      <c r="I1193" s="19" t="n"/>
      <c r="J1193" s="21" t="n"/>
      <c r="K1193" s="19" t="n"/>
      <c r="L1193" s="19" t="n"/>
      <c r="M1193" s="21" t="n"/>
      <c r="N1193" s="22" t="n"/>
      <c r="O1193" s="24">
        <f>IF(A1193&lt;&gt;"عهدة","",SUMIFS($G$8:$G$5007,$B$8:$B$5007,B1193,$A$8:$A$5007,"مصروف",$I$8:$I$5007,"&lt;&gt;مرفوض"))</f>
        <v/>
      </c>
      <c r="P1193" s="25">
        <f>IF(A1193&lt;&gt;"عهدة","",N(F1193)-O1193)</f>
        <v/>
      </c>
      <c r="Q1193" s="26">
        <f>IF(A1193="","",IF(A1193="عهدة",IF(N(F1193)=0,"⚠ أدخل قيمة العهدة",IF(P1193&lt;0,"⛔ عجز / زيادة مصروفات "&amp;TEXT(-P1193,"#,##0"),IF(COUNTIFS($B$8:$B$5007,B1193,$A$8:$A$5007,"مصروف",$I$8:$I$5007,"&lt;&gt;مرفوض",$K$8:$K$5007,"&lt;&gt;نعم")&gt;0,"⚠ "&amp;COUNTIFS($B$8:$B$5007,B1193,$A$8:$A$5007,"مصروف",$I$8:$I$5007,"&lt;&gt;مرفوض",$K$8:$K$5007,"&lt;&gt;نعم")&amp;" مصروف غير مسوى",IF(L1193="تمت التسوية",IF(P1193=0,"✔ متوازنة وتمت التسوية","✔ تمت التسوية – متبقي "&amp;TEXT(P1193,"#,##0")),IF(P1193&gt;0,"متبقي "&amp;TEXT(P1193,"#,##0"),"✔ متوازنة"))))),IF(R1193=0,"⚠ أضف سطر عهدة أولًا",IF(OR(C1193="",N(G1193)=0),"⚠ أكمل التاريخ والقيمة",IF(S1193="","⚠ التاريخ خارج السنة المالية",IF(H1193="","⚠ اختر بند الموازنة",IF(I1193="مرفوض","✖ مرفوض من المدير",IF(I1193&lt;&gt;"موافق","⏳ بانتظار موافقة المدير",IF(K1193&lt;&gt;"نعم","⚠ غير مسوى مع الحسابات","✔ معتمد ومسوى")))))))))</f>
        <v/>
      </c>
      <c r="R1193">
        <f>N(R1192)+IF(A1193="عهدة",1,0)</f>
        <v/>
      </c>
      <c r="S1193">
        <f>IF(C1193="","",IF(AND(C1193&gt;=DATE(2026,9,1),C1193&lt;=DATE(2027,8,31)),(YEAR(C1193)-2026)*12+MONTH(C1193)-8,""))</f>
        <v/>
      </c>
      <c r="T1193">
        <f>IF(AND(A1193="مصروف",R1193&gt;0,I1193="موافق",S1193&lt;&gt;"",H1193&lt;&gt;""),N(G1193),0)</f>
        <v/>
      </c>
    </row>
    <row r="1194">
      <c r="A1194" s="19" t="n"/>
      <c r="B1194" s="20">
        <f>IF(A1194="","",IF(R1194=0,"⚠ أضف سطر عهدة أولًا","BDR-"&amp;TEXT(R1194,"000")))</f>
        <v/>
      </c>
      <c r="C1194" s="21" t="n"/>
      <c r="D1194" s="20">
        <f>IF(C1194="","",IF(S1194="","خارج السنة المالية",INDEX(القوائم!$D$2:$D$13,S1194)))</f>
        <v/>
      </c>
      <c r="E1194" s="22" t="n"/>
      <c r="F1194" s="23" t="n"/>
      <c r="G1194" s="23" t="n"/>
      <c r="H1194" s="22" t="n"/>
      <c r="I1194" s="19" t="n"/>
      <c r="J1194" s="21" t="n"/>
      <c r="K1194" s="19" t="n"/>
      <c r="L1194" s="19" t="n"/>
      <c r="M1194" s="21" t="n"/>
      <c r="N1194" s="22" t="n"/>
      <c r="O1194" s="24">
        <f>IF(A1194&lt;&gt;"عهدة","",SUMIFS($G$8:$G$5007,$B$8:$B$5007,B1194,$A$8:$A$5007,"مصروف",$I$8:$I$5007,"&lt;&gt;مرفوض"))</f>
        <v/>
      </c>
      <c r="P1194" s="25">
        <f>IF(A1194&lt;&gt;"عهدة","",N(F1194)-O1194)</f>
        <v/>
      </c>
      <c r="Q1194" s="26">
        <f>IF(A1194="","",IF(A1194="عهدة",IF(N(F1194)=0,"⚠ أدخل قيمة العهدة",IF(P1194&lt;0,"⛔ عجز / زيادة مصروفات "&amp;TEXT(-P1194,"#,##0"),IF(COUNTIFS($B$8:$B$5007,B1194,$A$8:$A$5007,"مصروف",$I$8:$I$5007,"&lt;&gt;مرفوض",$K$8:$K$5007,"&lt;&gt;نعم")&gt;0,"⚠ "&amp;COUNTIFS($B$8:$B$5007,B1194,$A$8:$A$5007,"مصروف",$I$8:$I$5007,"&lt;&gt;مرفوض",$K$8:$K$5007,"&lt;&gt;نعم")&amp;" مصروف غير مسوى",IF(L1194="تمت التسوية",IF(P1194=0,"✔ متوازنة وتمت التسوية","✔ تمت التسوية – متبقي "&amp;TEXT(P1194,"#,##0")),IF(P1194&gt;0,"متبقي "&amp;TEXT(P1194,"#,##0"),"✔ متوازنة"))))),IF(R1194=0,"⚠ أضف سطر عهدة أولًا",IF(OR(C1194="",N(G1194)=0),"⚠ أكمل التاريخ والقيمة",IF(S1194="","⚠ التاريخ خارج السنة المالية",IF(H1194="","⚠ اختر بند الموازنة",IF(I1194="مرفوض","✖ مرفوض من المدير",IF(I1194&lt;&gt;"موافق","⏳ بانتظار موافقة المدير",IF(K1194&lt;&gt;"نعم","⚠ غير مسوى مع الحسابات","✔ معتمد ومسوى")))))))))</f>
        <v/>
      </c>
      <c r="R1194">
        <f>N(R1193)+IF(A1194="عهدة",1,0)</f>
        <v/>
      </c>
      <c r="S1194">
        <f>IF(C1194="","",IF(AND(C1194&gt;=DATE(2026,9,1),C1194&lt;=DATE(2027,8,31)),(YEAR(C1194)-2026)*12+MONTH(C1194)-8,""))</f>
        <v/>
      </c>
      <c r="T1194">
        <f>IF(AND(A1194="مصروف",R1194&gt;0,I1194="موافق",S1194&lt;&gt;"",H1194&lt;&gt;""),N(G1194),0)</f>
        <v/>
      </c>
    </row>
    <row r="1195">
      <c r="A1195" s="19" t="n"/>
      <c r="B1195" s="20">
        <f>IF(A1195="","",IF(R1195=0,"⚠ أضف سطر عهدة أولًا","BDR-"&amp;TEXT(R1195,"000")))</f>
        <v/>
      </c>
      <c r="C1195" s="21" t="n"/>
      <c r="D1195" s="20">
        <f>IF(C1195="","",IF(S1195="","خارج السنة المالية",INDEX(القوائم!$D$2:$D$13,S1195)))</f>
        <v/>
      </c>
      <c r="E1195" s="22" t="n"/>
      <c r="F1195" s="23" t="n"/>
      <c r="G1195" s="23" t="n"/>
      <c r="H1195" s="22" t="n"/>
      <c r="I1195" s="19" t="n"/>
      <c r="J1195" s="21" t="n"/>
      <c r="K1195" s="19" t="n"/>
      <c r="L1195" s="19" t="n"/>
      <c r="M1195" s="21" t="n"/>
      <c r="N1195" s="22" t="n"/>
      <c r="O1195" s="24">
        <f>IF(A1195&lt;&gt;"عهدة","",SUMIFS($G$8:$G$5007,$B$8:$B$5007,B1195,$A$8:$A$5007,"مصروف",$I$8:$I$5007,"&lt;&gt;مرفوض"))</f>
        <v/>
      </c>
      <c r="P1195" s="25">
        <f>IF(A1195&lt;&gt;"عهدة","",N(F1195)-O1195)</f>
        <v/>
      </c>
      <c r="Q1195" s="26">
        <f>IF(A1195="","",IF(A1195="عهدة",IF(N(F1195)=0,"⚠ أدخل قيمة العهدة",IF(P1195&lt;0,"⛔ عجز / زيادة مصروفات "&amp;TEXT(-P1195,"#,##0"),IF(COUNTIFS($B$8:$B$5007,B1195,$A$8:$A$5007,"مصروف",$I$8:$I$5007,"&lt;&gt;مرفوض",$K$8:$K$5007,"&lt;&gt;نعم")&gt;0,"⚠ "&amp;COUNTIFS($B$8:$B$5007,B1195,$A$8:$A$5007,"مصروف",$I$8:$I$5007,"&lt;&gt;مرفوض",$K$8:$K$5007,"&lt;&gt;نعم")&amp;" مصروف غير مسوى",IF(L1195="تمت التسوية",IF(P1195=0,"✔ متوازنة وتمت التسوية","✔ تمت التسوية – متبقي "&amp;TEXT(P1195,"#,##0")),IF(P1195&gt;0,"متبقي "&amp;TEXT(P1195,"#,##0"),"✔ متوازنة"))))),IF(R1195=0,"⚠ أضف سطر عهدة أولًا",IF(OR(C1195="",N(G1195)=0),"⚠ أكمل التاريخ والقيمة",IF(S1195="","⚠ التاريخ خارج السنة المالية",IF(H1195="","⚠ اختر بند الموازنة",IF(I1195="مرفوض","✖ مرفوض من المدير",IF(I1195&lt;&gt;"موافق","⏳ بانتظار موافقة المدير",IF(K1195&lt;&gt;"نعم","⚠ غير مسوى مع الحسابات","✔ معتمد ومسوى")))))))))</f>
        <v/>
      </c>
      <c r="R1195">
        <f>N(R1194)+IF(A1195="عهدة",1,0)</f>
        <v/>
      </c>
      <c r="S1195">
        <f>IF(C1195="","",IF(AND(C1195&gt;=DATE(2026,9,1),C1195&lt;=DATE(2027,8,31)),(YEAR(C1195)-2026)*12+MONTH(C1195)-8,""))</f>
        <v/>
      </c>
      <c r="T1195">
        <f>IF(AND(A1195="مصروف",R1195&gt;0,I1195="موافق",S1195&lt;&gt;"",H1195&lt;&gt;""),N(G1195),0)</f>
        <v/>
      </c>
    </row>
    <row r="1196">
      <c r="A1196" s="19" t="n"/>
      <c r="B1196" s="20">
        <f>IF(A1196="","",IF(R1196=0,"⚠ أضف سطر عهدة أولًا","BDR-"&amp;TEXT(R1196,"000")))</f>
        <v/>
      </c>
      <c r="C1196" s="21" t="n"/>
      <c r="D1196" s="20">
        <f>IF(C1196="","",IF(S1196="","خارج السنة المالية",INDEX(القوائم!$D$2:$D$13,S1196)))</f>
        <v/>
      </c>
      <c r="E1196" s="22" t="n"/>
      <c r="F1196" s="23" t="n"/>
      <c r="G1196" s="23" t="n"/>
      <c r="H1196" s="22" t="n"/>
      <c r="I1196" s="19" t="n"/>
      <c r="J1196" s="21" t="n"/>
      <c r="K1196" s="19" t="n"/>
      <c r="L1196" s="19" t="n"/>
      <c r="M1196" s="21" t="n"/>
      <c r="N1196" s="22" t="n"/>
      <c r="O1196" s="24">
        <f>IF(A1196&lt;&gt;"عهدة","",SUMIFS($G$8:$G$5007,$B$8:$B$5007,B1196,$A$8:$A$5007,"مصروف",$I$8:$I$5007,"&lt;&gt;مرفوض"))</f>
        <v/>
      </c>
      <c r="P1196" s="25">
        <f>IF(A1196&lt;&gt;"عهدة","",N(F1196)-O1196)</f>
        <v/>
      </c>
      <c r="Q1196" s="26">
        <f>IF(A1196="","",IF(A1196="عهدة",IF(N(F1196)=0,"⚠ أدخل قيمة العهدة",IF(P1196&lt;0,"⛔ عجز / زيادة مصروفات "&amp;TEXT(-P1196,"#,##0"),IF(COUNTIFS($B$8:$B$5007,B1196,$A$8:$A$5007,"مصروف",$I$8:$I$5007,"&lt;&gt;مرفوض",$K$8:$K$5007,"&lt;&gt;نعم")&gt;0,"⚠ "&amp;COUNTIFS($B$8:$B$5007,B1196,$A$8:$A$5007,"مصروف",$I$8:$I$5007,"&lt;&gt;مرفوض",$K$8:$K$5007,"&lt;&gt;نعم")&amp;" مصروف غير مسوى",IF(L1196="تمت التسوية",IF(P1196=0,"✔ متوازنة وتمت التسوية","✔ تمت التسوية – متبقي "&amp;TEXT(P1196,"#,##0")),IF(P1196&gt;0,"متبقي "&amp;TEXT(P1196,"#,##0"),"✔ متوازنة"))))),IF(R1196=0,"⚠ أضف سطر عهدة أولًا",IF(OR(C1196="",N(G1196)=0),"⚠ أكمل التاريخ والقيمة",IF(S1196="","⚠ التاريخ خارج السنة المالية",IF(H1196="","⚠ اختر بند الموازنة",IF(I1196="مرفوض","✖ مرفوض من المدير",IF(I1196&lt;&gt;"موافق","⏳ بانتظار موافقة المدير",IF(K1196&lt;&gt;"نعم","⚠ غير مسوى مع الحسابات","✔ معتمد ومسوى")))))))))</f>
        <v/>
      </c>
      <c r="R1196">
        <f>N(R1195)+IF(A1196="عهدة",1,0)</f>
        <v/>
      </c>
      <c r="S1196">
        <f>IF(C1196="","",IF(AND(C1196&gt;=DATE(2026,9,1),C1196&lt;=DATE(2027,8,31)),(YEAR(C1196)-2026)*12+MONTH(C1196)-8,""))</f>
        <v/>
      </c>
      <c r="T1196">
        <f>IF(AND(A1196="مصروف",R1196&gt;0,I1196="موافق",S1196&lt;&gt;"",H1196&lt;&gt;""),N(G1196),0)</f>
        <v/>
      </c>
    </row>
    <row r="1197">
      <c r="A1197" s="19" t="n"/>
      <c r="B1197" s="20">
        <f>IF(A1197="","",IF(R1197=0,"⚠ أضف سطر عهدة أولًا","BDR-"&amp;TEXT(R1197,"000")))</f>
        <v/>
      </c>
      <c r="C1197" s="21" t="n"/>
      <c r="D1197" s="20">
        <f>IF(C1197="","",IF(S1197="","خارج السنة المالية",INDEX(القوائم!$D$2:$D$13,S1197)))</f>
        <v/>
      </c>
      <c r="E1197" s="22" t="n"/>
      <c r="F1197" s="23" t="n"/>
      <c r="G1197" s="23" t="n"/>
      <c r="H1197" s="22" t="n"/>
      <c r="I1197" s="19" t="n"/>
      <c r="J1197" s="21" t="n"/>
      <c r="K1197" s="19" t="n"/>
      <c r="L1197" s="19" t="n"/>
      <c r="M1197" s="21" t="n"/>
      <c r="N1197" s="22" t="n"/>
      <c r="O1197" s="24">
        <f>IF(A1197&lt;&gt;"عهدة","",SUMIFS($G$8:$G$5007,$B$8:$B$5007,B1197,$A$8:$A$5007,"مصروف",$I$8:$I$5007,"&lt;&gt;مرفوض"))</f>
        <v/>
      </c>
      <c r="P1197" s="25">
        <f>IF(A1197&lt;&gt;"عهدة","",N(F1197)-O1197)</f>
        <v/>
      </c>
      <c r="Q1197" s="26">
        <f>IF(A1197="","",IF(A1197="عهدة",IF(N(F1197)=0,"⚠ أدخل قيمة العهدة",IF(P1197&lt;0,"⛔ عجز / زيادة مصروفات "&amp;TEXT(-P1197,"#,##0"),IF(COUNTIFS($B$8:$B$5007,B1197,$A$8:$A$5007,"مصروف",$I$8:$I$5007,"&lt;&gt;مرفوض",$K$8:$K$5007,"&lt;&gt;نعم")&gt;0,"⚠ "&amp;COUNTIFS($B$8:$B$5007,B1197,$A$8:$A$5007,"مصروف",$I$8:$I$5007,"&lt;&gt;مرفوض",$K$8:$K$5007,"&lt;&gt;نعم")&amp;" مصروف غير مسوى",IF(L1197="تمت التسوية",IF(P1197=0,"✔ متوازنة وتمت التسوية","✔ تمت التسوية – متبقي "&amp;TEXT(P1197,"#,##0")),IF(P1197&gt;0,"متبقي "&amp;TEXT(P1197,"#,##0"),"✔ متوازنة"))))),IF(R1197=0,"⚠ أضف سطر عهدة أولًا",IF(OR(C1197="",N(G1197)=0),"⚠ أكمل التاريخ والقيمة",IF(S1197="","⚠ التاريخ خارج السنة المالية",IF(H1197="","⚠ اختر بند الموازنة",IF(I1197="مرفوض","✖ مرفوض من المدير",IF(I1197&lt;&gt;"موافق","⏳ بانتظار موافقة المدير",IF(K1197&lt;&gt;"نعم","⚠ غير مسوى مع الحسابات","✔ معتمد ومسوى")))))))))</f>
        <v/>
      </c>
      <c r="R1197">
        <f>N(R1196)+IF(A1197="عهدة",1,0)</f>
        <v/>
      </c>
      <c r="S1197">
        <f>IF(C1197="","",IF(AND(C1197&gt;=DATE(2026,9,1),C1197&lt;=DATE(2027,8,31)),(YEAR(C1197)-2026)*12+MONTH(C1197)-8,""))</f>
        <v/>
      </c>
      <c r="T1197">
        <f>IF(AND(A1197="مصروف",R1197&gt;0,I1197="موافق",S1197&lt;&gt;"",H1197&lt;&gt;""),N(G1197),0)</f>
        <v/>
      </c>
    </row>
    <row r="1198">
      <c r="A1198" s="19" t="n"/>
      <c r="B1198" s="20">
        <f>IF(A1198="","",IF(R1198=0,"⚠ أضف سطر عهدة أولًا","BDR-"&amp;TEXT(R1198,"000")))</f>
        <v/>
      </c>
      <c r="C1198" s="21" t="n"/>
      <c r="D1198" s="20">
        <f>IF(C1198="","",IF(S1198="","خارج السنة المالية",INDEX(القوائم!$D$2:$D$13,S1198)))</f>
        <v/>
      </c>
      <c r="E1198" s="22" t="n"/>
      <c r="F1198" s="23" t="n"/>
      <c r="G1198" s="23" t="n"/>
      <c r="H1198" s="22" t="n"/>
      <c r="I1198" s="19" t="n"/>
      <c r="J1198" s="21" t="n"/>
      <c r="K1198" s="19" t="n"/>
      <c r="L1198" s="19" t="n"/>
      <c r="M1198" s="21" t="n"/>
      <c r="N1198" s="22" t="n"/>
      <c r="O1198" s="24">
        <f>IF(A1198&lt;&gt;"عهدة","",SUMIFS($G$8:$G$5007,$B$8:$B$5007,B1198,$A$8:$A$5007,"مصروف",$I$8:$I$5007,"&lt;&gt;مرفوض"))</f>
        <v/>
      </c>
      <c r="P1198" s="25">
        <f>IF(A1198&lt;&gt;"عهدة","",N(F1198)-O1198)</f>
        <v/>
      </c>
      <c r="Q1198" s="26">
        <f>IF(A1198="","",IF(A1198="عهدة",IF(N(F1198)=0,"⚠ أدخل قيمة العهدة",IF(P1198&lt;0,"⛔ عجز / زيادة مصروفات "&amp;TEXT(-P1198,"#,##0"),IF(COUNTIFS($B$8:$B$5007,B1198,$A$8:$A$5007,"مصروف",$I$8:$I$5007,"&lt;&gt;مرفوض",$K$8:$K$5007,"&lt;&gt;نعم")&gt;0,"⚠ "&amp;COUNTIFS($B$8:$B$5007,B1198,$A$8:$A$5007,"مصروف",$I$8:$I$5007,"&lt;&gt;مرفوض",$K$8:$K$5007,"&lt;&gt;نعم")&amp;" مصروف غير مسوى",IF(L1198="تمت التسوية",IF(P1198=0,"✔ متوازنة وتمت التسوية","✔ تمت التسوية – متبقي "&amp;TEXT(P1198,"#,##0")),IF(P1198&gt;0,"متبقي "&amp;TEXT(P1198,"#,##0"),"✔ متوازنة"))))),IF(R1198=0,"⚠ أضف سطر عهدة أولًا",IF(OR(C1198="",N(G1198)=0),"⚠ أكمل التاريخ والقيمة",IF(S1198="","⚠ التاريخ خارج السنة المالية",IF(H1198="","⚠ اختر بند الموازنة",IF(I1198="مرفوض","✖ مرفوض من المدير",IF(I1198&lt;&gt;"موافق","⏳ بانتظار موافقة المدير",IF(K1198&lt;&gt;"نعم","⚠ غير مسوى مع الحسابات","✔ معتمد ومسوى")))))))))</f>
        <v/>
      </c>
      <c r="R1198">
        <f>N(R1197)+IF(A1198="عهدة",1,0)</f>
        <v/>
      </c>
      <c r="S1198">
        <f>IF(C1198="","",IF(AND(C1198&gt;=DATE(2026,9,1),C1198&lt;=DATE(2027,8,31)),(YEAR(C1198)-2026)*12+MONTH(C1198)-8,""))</f>
        <v/>
      </c>
      <c r="T1198">
        <f>IF(AND(A1198="مصروف",R1198&gt;0,I1198="موافق",S1198&lt;&gt;"",H1198&lt;&gt;""),N(G1198),0)</f>
        <v/>
      </c>
    </row>
    <row r="1199">
      <c r="A1199" s="19" t="n"/>
      <c r="B1199" s="20">
        <f>IF(A1199="","",IF(R1199=0,"⚠ أضف سطر عهدة أولًا","BDR-"&amp;TEXT(R1199,"000")))</f>
        <v/>
      </c>
      <c r="C1199" s="21" t="n"/>
      <c r="D1199" s="20">
        <f>IF(C1199="","",IF(S1199="","خارج السنة المالية",INDEX(القوائم!$D$2:$D$13,S1199)))</f>
        <v/>
      </c>
      <c r="E1199" s="22" t="n"/>
      <c r="F1199" s="23" t="n"/>
      <c r="G1199" s="23" t="n"/>
      <c r="H1199" s="22" t="n"/>
      <c r="I1199" s="19" t="n"/>
      <c r="J1199" s="21" t="n"/>
      <c r="K1199" s="19" t="n"/>
      <c r="L1199" s="19" t="n"/>
      <c r="M1199" s="21" t="n"/>
      <c r="N1199" s="22" t="n"/>
      <c r="O1199" s="24">
        <f>IF(A1199&lt;&gt;"عهدة","",SUMIFS($G$8:$G$5007,$B$8:$B$5007,B1199,$A$8:$A$5007,"مصروف",$I$8:$I$5007,"&lt;&gt;مرفوض"))</f>
        <v/>
      </c>
      <c r="P1199" s="25">
        <f>IF(A1199&lt;&gt;"عهدة","",N(F1199)-O1199)</f>
        <v/>
      </c>
      <c r="Q1199" s="26">
        <f>IF(A1199="","",IF(A1199="عهدة",IF(N(F1199)=0,"⚠ أدخل قيمة العهدة",IF(P1199&lt;0,"⛔ عجز / زيادة مصروفات "&amp;TEXT(-P1199,"#,##0"),IF(COUNTIFS($B$8:$B$5007,B1199,$A$8:$A$5007,"مصروف",$I$8:$I$5007,"&lt;&gt;مرفوض",$K$8:$K$5007,"&lt;&gt;نعم")&gt;0,"⚠ "&amp;COUNTIFS($B$8:$B$5007,B1199,$A$8:$A$5007,"مصروف",$I$8:$I$5007,"&lt;&gt;مرفوض",$K$8:$K$5007,"&lt;&gt;نعم")&amp;" مصروف غير مسوى",IF(L1199="تمت التسوية",IF(P1199=0,"✔ متوازنة وتمت التسوية","✔ تمت التسوية – متبقي "&amp;TEXT(P1199,"#,##0")),IF(P1199&gt;0,"متبقي "&amp;TEXT(P1199,"#,##0"),"✔ متوازنة"))))),IF(R1199=0,"⚠ أضف سطر عهدة أولًا",IF(OR(C1199="",N(G1199)=0),"⚠ أكمل التاريخ والقيمة",IF(S1199="","⚠ التاريخ خارج السنة المالية",IF(H1199="","⚠ اختر بند الموازنة",IF(I1199="مرفوض","✖ مرفوض من المدير",IF(I1199&lt;&gt;"موافق","⏳ بانتظار موافقة المدير",IF(K1199&lt;&gt;"نعم","⚠ غير مسوى مع الحسابات","✔ معتمد ومسوى")))))))))</f>
        <v/>
      </c>
      <c r="R1199">
        <f>N(R1198)+IF(A1199="عهدة",1,0)</f>
        <v/>
      </c>
      <c r="S1199">
        <f>IF(C1199="","",IF(AND(C1199&gt;=DATE(2026,9,1),C1199&lt;=DATE(2027,8,31)),(YEAR(C1199)-2026)*12+MONTH(C1199)-8,""))</f>
        <v/>
      </c>
      <c r="T1199">
        <f>IF(AND(A1199="مصروف",R1199&gt;0,I1199="موافق",S1199&lt;&gt;"",H1199&lt;&gt;""),N(G1199),0)</f>
        <v/>
      </c>
    </row>
    <row r="1200">
      <c r="A1200" s="19" t="n"/>
      <c r="B1200" s="20">
        <f>IF(A1200="","",IF(R1200=0,"⚠ أضف سطر عهدة أولًا","BDR-"&amp;TEXT(R1200,"000")))</f>
        <v/>
      </c>
      <c r="C1200" s="21" t="n"/>
      <c r="D1200" s="20">
        <f>IF(C1200="","",IF(S1200="","خارج السنة المالية",INDEX(القوائم!$D$2:$D$13,S1200)))</f>
        <v/>
      </c>
      <c r="E1200" s="22" t="n"/>
      <c r="F1200" s="23" t="n"/>
      <c r="G1200" s="23" t="n"/>
      <c r="H1200" s="22" t="n"/>
      <c r="I1200" s="19" t="n"/>
      <c r="J1200" s="21" t="n"/>
      <c r="K1200" s="19" t="n"/>
      <c r="L1200" s="19" t="n"/>
      <c r="M1200" s="21" t="n"/>
      <c r="N1200" s="22" t="n"/>
      <c r="O1200" s="24">
        <f>IF(A1200&lt;&gt;"عهدة","",SUMIFS($G$8:$G$5007,$B$8:$B$5007,B1200,$A$8:$A$5007,"مصروف",$I$8:$I$5007,"&lt;&gt;مرفوض"))</f>
        <v/>
      </c>
      <c r="P1200" s="25">
        <f>IF(A1200&lt;&gt;"عهدة","",N(F1200)-O1200)</f>
        <v/>
      </c>
      <c r="Q1200" s="26">
        <f>IF(A1200="","",IF(A1200="عهدة",IF(N(F1200)=0,"⚠ أدخل قيمة العهدة",IF(P1200&lt;0,"⛔ عجز / زيادة مصروفات "&amp;TEXT(-P1200,"#,##0"),IF(COUNTIFS($B$8:$B$5007,B1200,$A$8:$A$5007,"مصروف",$I$8:$I$5007,"&lt;&gt;مرفوض",$K$8:$K$5007,"&lt;&gt;نعم")&gt;0,"⚠ "&amp;COUNTIFS($B$8:$B$5007,B1200,$A$8:$A$5007,"مصروف",$I$8:$I$5007,"&lt;&gt;مرفوض",$K$8:$K$5007,"&lt;&gt;نعم")&amp;" مصروف غير مسوى",IF(L1200="تمت التسوية",IF(P1200=0,"✔ متوازنة وتمت التسوية","✔ تمت التسوية – متبقي "&amp;TEXT(P1200,"#,##0")),IF(P1200&gt;0,"متبقي "&amp;TEXT(P1200,"#,##0"),"✔ متوازنة"))))),IF(R1200=0,"⚠ أضف سطر عهدة أولًا",IF(OR(C1200="",N(G1200)=0),"⚠ أكمل التاريخ والقيمة",IF(S1200="","⚠ التاريخ خارج السنة المالية",IF(H1200="","⚠ اختر بند الموازنة",IF(I1200="مرفوض","✖ مرفوض من المدير",IF(I1200&lt;&gt;"موافق","⏳ بانتظار موافقة المدير",IF(K1200&lt;&gt;"نعم","⚠ غير مسوى مع الحسابات","✔ معتمد ومسوى")))))))))</f>
        <v/>
      </c>
      <c r="R1200">
        <f>N(R1199)+IF(A1200="عهدة",1,0)</f>
        <v/>
      </c>
      <c r="S1200">
        <f>IF(C1200="","",IF(AND(C1200&gt;=DATE(2026,9,1),C1200&lt;=DATE(2027,8,31)),(YEAR(C1200)-2026)*12+MONTH(C1200)-8,""))</f>
        <v/>
      </c>
      <c r="T1200">
        <f>IF(AND(A1200="مصروف",R1200&gt;0,I1200="موافق",S1200&lt;&gt;"",H1200&lt;&gt;""),N(G1200),0)</f>
        <v/>
      </c>
    </row>
    <row r="1201">
      <c r="A1201" s="19" t="n"/>
      <c r="B1201" s="20">
        <f>IF(A1201="","",IF(R1201=0,"⚠ أضف سطر عهدة أولًا","BDR-"&amp;TEXT(R1201,"000")))</f>
        <v/>
      </c>
      <c r="C1201" s="21" t="n"/>
      <c r="D1201" s="20">
        <f>IF(C1201="","",IF(S1201="","خارج السنة المالية",INDEX(القوائم!$D$2:$D$13,S1201)))</f>
        <v/>
      </c>
      <c r="E1201" s="22" t="n"/>
      <c r="F1201" s="23" t="n"/>
      <c r="G1201" s="23" t="n"/>
      <c r="H1201" s="22" t="n"/>
      <c r="I1201" s="19" t="n"/>
      <c r="J1201" s="21" t="n"/>
      <c r="K1201" s="19" t="n"/>
      <c r="L1201" s="19" t="n"/>
      <c r="M1201" s="21" t="n"/>
      <c r="N1201" s="22" t="n"/>
      <c r="O1201" s="24">
        <f>IF(A1201&lt;&gt;"عهدة","",SUMIFS($G$8:$G$5007,$B$8:$B$5007,B1201,$A$8:$A$5007,"مصروف",$I$8:$I$5007,"&lt;&gt;مرفوض"))</f>
        <v/>
      </c>
      <c r="P1201" s="25">
        <f>IF(A1201&lt;&gt;"عهدة","",N(F1201)-O1201)</f>
        <v/>
      </c>
      <c r="Q1201" s="26">
        <f>IF(A1201="","",IF(A1201="عهدة",IF(N(F1201)=0,"⚠ أدخل قيمة العهدة",IF(P1201&lt;0,"⛔ عجز / زيادة مصروفات "&amp;TEXT(-P1201,"#,##0"),IF(COUNTIFS($B$8:$B$5007,B1201,$A$8:$A$5007,"مصروف",$I$8:$I$5007,"&lt;&gt;مرفوض",$K$8:$K$5007,"&lt;&gt;نعم")&gt;0,"⚠ "&amp;COUNTIFS($B$8:$B$5007,B1201,$A$8:$A$5007,"مصروف",$I$8:$I$5007,"&lt;&gt;مرفوض",$K$8:$K$5007,"&lt;&gt;نعم")&amp;" مصروف غير مسوى",IF(L1201="تمت التسوية",IF(P1201=0,"✔ متوازنة وتمت التسوية","✔ تمت التسوية – متبقي "&amp;TEXT(P1201,"#,##0")),IF(P1201&gt;0,"متبقي "&amp;TEXT(P1201,"#,##0"),"✔ متوازنة"))))),IF(R1201=0,"⚠ أضف سطر عهدة أولًا",IF(OR(C1201="",N(G1201)=0),"⚠ أكمل التاريخ والقيمة",IF(S1201="","⚠ التاريخ خارج السنة المالية",IF(H1201="","⚠ اختر بند الموازنة",IF(I1201="مرفوض","✖ مرفوض من المدير",IF(I1201&lt;&gt;"موافق","⏳ بانتظار موافقة المدير",IF(K1201&lt;&gt;"نعم","⚠ غير مسوى مع الحسابات","✔ معتمد ومسوى")))))))))</f>
        <v/>
      </c>
      <c r="R1201">
        <f>N(R1200)+IF(A1201="عهدة",1,0)</f>
        <v/>
      </c>
      <c r="S1201">
        <f>IF(C1201="","",IF(AND(C1201&gt;=DATE(2026,9,1),C1201&lt;=DATE(2027,8,31)),(YEAR(C1201)-2026)*12+MONTH(C1201)-8,""))</f>
        <v/>
      </c>
      <c r="T1201">
        <f>IF(AND(A1201="مصروف",R1201&gt;0,I1201="موافق",S1201&lt;&gt;"",H1201&lt;&gt;""),N(G1201),0)</f>
        <v/>
      </c>
    </row>
    <row r="1202">
      <c r="A1202" s="19" t="n"/>
      <c r="B1202" s="20">
        <f>IF(A1202="","",IF(R1202=0,"⚠ أضف سطر عهدة أولًا","BDR-"&amp;TEXT(R1202,"000")))</f>
        <v/>
      </c>
      <c r="C1202" s="21" t="n"/>
      <c r="D1202" s="20">
        <f>IF(C1202="","",IF(S1202="","خارج السنة المالية",INDEX(القوائم!$D$2:$D$13,S1202)))</f>
        <v/>
      </c>
      <c r="E1202" s="22" t="n"/>
      <c r="F1202" s="23" t="n"/>
      <c r="G1202" s="23" t="n"/>
      <c r="H1202" s="22" t="n"/>
      <c r="I1202" s="19" t="n"/>
      <c r="J1202" s="21" t="n"/>
      <c r="K1202" s="19" t="n"/>
      <c r="L1202" s="19" t="n"/>
      <c r="M1202" s="21" t="n"/>
      <c r="N1202" s="22" t="n"/>
      <c r="O1202" s="24">
        <f>IF(A1202&lt;&gt;"عهدة","",SUMIFS($G$8:$G$5007,$B$8:$B$5007,B1202,$A$8:$A$5007,"مصروف",$I$8:$I$5007,"&lt;&gt;مرفوض"))</f>
        <v/>
      </c>
      <c r="P1202" s="25">
        <f>IF(A1202&lt;&gt;"عهدة","",N(F1202)-O1202)</f>
        <v/>
      </c>
      <c r="Q1202" s="26">
        <f>IF(A1202="","",IF(A1202="عهدة",IF(N(F1202)=0,"⚠ أدخل قيمة العهدة",IF(P1202&lt;0,"⛔ عجز / زيادة مصروفات "&amp;TEXT(-P1202,"#,##0"),IF(COUNTIFS($B$8:$B$5007,B1202,$A$8:$A$5007,"مصروف",$I$8:$I$5007,"&lt;&gt;مرفوض",$K$8:$K$5007,"&lt;&gt;نعم")&gt;0,"⚠ "&amp;COUNTIFS($B$8:$B$5007,B1202,$A$8:$A$5007,"مصروف",$I$8:$I$5007,"&lt;&gt;مرفوض",$K$8:$K$5007,"&lt;&gt;نعم")&amp;" مصروف غير مسوى",IF(L1202="تمت التسوية",IF(P1202=0,"✔ متوازنة وتمت التسوية","✔ تمت التسوية – متبقي "&amp;TEXT(P1202,"#,##0")),IF(P1202&gt;0,"متبقي "&amp;TEXT(P1202,"#,##0"),"✔ متوازنة"))))),IF(R1202=0,"⚠ أضف سطر عهدة أولًا",IF(OR(C1202="",N(G1202)=0),"⚠ أكمل التاريخ والقيمة",IF(S1202="","⚠ التاريخ خارج السنة المالية",IF(H1202="","⚠ اختر بند الموازنة",IF(I1202="مرفوض","✖ مرفوض من المدير",IF(I1202&lt;&gt;"موافق","⏳ بانتظار موافقة المدير",IF(K1202&lt;&gt;"نعم","⚠ غير مسوى مع الحسابات","✔ معتمد ومسوى")))))))))</f>
        <v/>
      </c>
      <c r="R1202">
        <f>N(R1201)+IF(A1202="عهدة",1,0)</f>
        <v/>
      </c>
      <c r="S1202">
        <f>IF(C1202="","",IF(AND(C1202&gt;=DATE(2026,9,1),C1202&lt;=DATE(2027,8,31)),(YEAR(C1202)-2026)*12+MONTH(C1202)-8,""))</f>
        <v/>
      </c>
      <c r="T1202">
        <f>IF(AND(A1202="مصروف",R1202&gt;0,I1202="موافق",S1202&lt;&gt;"",H1202&lt;&gt;""),N(G1202),0)</f>
        <v/>
      </c>
    </row>
    <row r="1203">
      <c r="A1203" s="19" t="n"/>
      <c r="B1203" s="20">
        <f>IF(A1203="","",IF(R1203=0,"⚠ أضف سطر عهدة أولًا","BDR-"&amp;TEXT(R1203,"000")))</f>
        <v/>
      </c>
      <c r="C1203" s="21" t="n"/>
      <c r="D1203" s="20">
        <f>IF(C1203="","",IF(S1203="","خارج السنة المالية",INDEX(القوائم!$D$2:$D$13,S1203)))</f>
        <v/>
      </c>
      <c r="E1203" s="22" t="n"/>
      <c r="F1203" s="23" t="n"/>
      <c r="G1203" s="23" t="n"/>
      <c r="H1203" s="22" t="n"/>
      <c r="I1203" s="19" t="n"/>
      <c r="J1203" s="21" t="n"/>
      <c r="K1203" s="19" t="n"/>
      <c r="L1203" s="19" t="n"/>
      <c r="M1203" s="21" t="n"/>
      <c r="N1203" s="22" t="n"/>
      <c r="O1203" s="24">
        <f>IF(A1203&lt;&gt;"عهدة","",SUMIFS($G$8:$G$5007,$B$8:$B$5007,B1203,$A$8:$A$5007,"مصروف",$I$8:$I$5007,"&lt;&gt;مرفوض"))</f>
        <v/>
      </c>
      <c r="P1203" s="25">
        <f>IF(A1203&lt;&gt;"عهدة","",N(F1203)-O1203)</f>
        <v/>
      </c>
      <c r="Q1203" s="26">
        <f>IF(A1203="","",IF(A1203="عهدة",IF(N(F1203)=0,"⚠ أدخل قيمة العهدة",IF(P1203&lt;0,"⛔ عجز / زيادة مصروفات "&amp;TEXT(-P1203,"#,##0"),IF(COUNTIFS($B$8:$B$5007,B1203,$A$8:$A$5007,"مصروف",$I$8:$I$5007,"&lt;&gt;مرفوض",$K$8:$K$5007,"&lt;&gt;نعم")&gt;0,"⚠ "&amp;COUNTIFS($B$8:$B$5007,B1203,$A$8:$A$5007,"مصروف",$I$8:$I$5007,"&lt;&gt;مرفوض",$K$8:$K$5007,"&lt;&gt;نعم")&amp;" مصروف غير مسوى",IF(L1203="تمت التسوية",IF(P1203=0,"✔ متوازنة وتمت التسوية","✔ تمت التسوية – متبقي "&amp;TEXT(P1203,"#,##0")),IF(P1203&gt;0,"متبقي "&amp;TEXT(P1203,"#,##0"),"✔ متوازنة"))))),IF(R1203=0,"⚠ أضف سطر عهدة أولًا",IF(OR(C1203="",N(G1203)=0),"⚠ أكمل التاريخ والقيمة",IF(S1203="","⚠ التاريخ خارج السنة المالية",IF(H1203="","⚠ اختر بند الموازنة",IF(I1203="مرفوض","✖ مرفوض من المدير",IF(I1203&lt;&gt;"موافق","⏳ بانتظار موافقة المدير",IF(K1203&lt;&gt;"نعم","⚠ غير مسوى مع الحسابات","✔ معتمد ومسوى")))))))))</f>
        <v/>
      </c>
      <c r="R1203">
        <f>N(R1202)+IF(A1203="عهدة",1,0)</f>
        <v/>
      </c>
      <c r="S1203">
        <f>IF(C1203="","",IF(AND(C1203&gt;=DATE(2026,9,1),C1203&lt;=DATE(2027,8,31)),(YEAR(C1203)-2026)*12+MONTH(C1203)-8,""))</f>
        <v/>
      </c>
      <c r="T1203">
        <f>IF(AND(A1203="مصروف",R1203&gt;0,I1203="موافق",S1203&lt;&gt;"",H1203&lt;&gt;""),N(G1203),0)</f>
        <v/>
      </c>
    </row>
    <row r="1204">
      <c r="A1204" s="19" t="n"/>
      <c r="B1204" s="20">
        <f>IF(A1204="","",IF(R1204=0,"⚠ أضف سطر عهدة أولًا","BDR-"&amp;TEXT(R1204,"000")))</f>
        <v/>
      </c>
      <c r="C1204" s="21" t="n"/>
      <c r="D1204" s="20">
        <f>IF(C1204="","",IF(S1204="","خارج السنة المالية",INDEX(القوائم!$D$2:$D$13,S1204)))</f>
        <v/>
      </c>
      <c r="E1204" s="22" t="n"/>
      <c r="F1204" s="23" t="n"/>
      <c r="G1204" s="23" t="n"/>
      <c r="H1204" s="22" t="n"/>
      <c r="I1204" s="19" t="n"/>
      <c r="J1204" s="21" t="n"/>
      <c r="K1204" s="19" t="n"/>
      <c r="L1204" s="19" t="n"/>
      <c r="M1204" s="21" t="n"/>
      <c r="N1204" s="22" t="n"/>
      <c r="O1204" s="24">
        <f>IF(A1204&lt;&gt;"عهدة","",SUMIFS($G$8:$G$5007,$B$8:$B$5007,B1204,$A$8:$A$5007,"مصروف",$I$8:$I$5007,"&lt;&gt;مرفوض"))</f>
        <v/>
      </c>
      <c r="P1204" s="25">
        <f>IF(A1204&lt;&gt;"عهدة","",N(F1204)-O1204)</f>
        <v/>
      </c>
      <c r="Q1204" s="26">
        <f>IF(A1204="","",IF(A1204="عهدة",IF(N(F1204)=0,"⚠ أدخل قيمة العهدة",IF(P1204&lt;0,"⛔ عجز / زيادة مصروفات "&amp;TEXT(-P1204,"#,##0"),IF(COUNTIFS($B$8:$B$5007,B1204,$A$8:$A$5007,"مصروف",$I$8:$I$5007,"&lt;&gt;مرفوض",$K$8:$K$5007,"&lt;&gt;نعم")&gt;0,"⚠ "&amp;COUNTIFS($B$8:$B$5007,B1204,$A$8:$A$5007,"مصروف",$I$8:$I$5007,"&lt;&gt;مرفوض",$K$8:$K$5007,"&lt;&gt;نعم")&amp;" مصروف غير مسوى",IF(L1204="تمت التسوية",IF(P1204=0,"✔ متوازنة وتمت التسوية","✔ تمت التسوية – متبقي "&amp;TEXT(P1204,"#,##0")),IF(P1204&gt;0,"متبقي "&amp;TEXT(P1204,"#,##0"),"✔ متوازنة"))))),IF(R1204=0,"⚠ أضف سطر عهدة أولًا",IF(OR(C1204="",N(G1204)=0),"⚠ أكمل التاريخ والقيمة",IF(S1204="","⚠ التاريخ خارج السنة المالية",IF(H1204="","⚠ اختر بند الموازنة",IF(I1204="مرفوض","✖ مرفوض من المدير",IF(I1204&lt;&gt;"موافق","⏳ بانتظار موافقة المدير",IF(K1204&lt;&gt;"نعم","⚠ غير مسوى مع الحسابات","✔ معتمد ومسوى")))))))))</f>
        <v/>
      </c>
      <c r="R1204">
        <f>N(R1203)+IF(A1204="عهدة",1,0)</f>
        <v/>
      </c>
      <c r="S1204">
        <f>IF(C1204="","",IF(AND(C1204&gt;=DATE(2026,9,1),C1204&lt;=DATE(2027,8,31)),(YEAR(C1204)-2026)*12+MONTH(C1204)-8,""))</f>
        <v/>
      </c>
      <c r="T1204">
        <f>IF(AND(A1204="مصروف",R1204&gt;0,I1204="موافق",S1204&lt;&gt;"",H1204&lt;&gt;""),N(G1204),0)</f>
        <v/>
      </c>
    </row>
    <row r="1205">
      <c r="A1205" s="19" t="n"/>
      <c r="B1205" s="20">
        <f>IF(A1205="","",IF(R1205=0,"⚠ أضف سطر عهدة أولًا","BDR-"&amp;TEXT(R1205,"000")))</f>
        <v/>
      </c>
      <c r="C1205" s="21" t="n"/>
      <c r="D1205" s="20">
        <f>IF(C1205="","",IF(S1205="","خارج السنة المالية",INDEX(القوائم!$D$2:$D$13,S1205)))</f>
        <v/>
      </c>
      <c r="E1205" s="22" t="n"/>
      <c r="F1205" s="23" t="n"/>
      <c r="G1205" s="23" t="n"/>
      <c r="H1205" s="22" t="n"/>
      <c r="I1205" s="19" t="n"/>
      <c r="J1205" s="21" t="n"/>
      <c r="K1205" s="19" t="n"/>
      <c r="L1205" s="19" t="n"/>
      <c r="M1205" s="21" t="n"/>
      <c r="N1205" s="22" t="n"/>
      <c r="O1205" s="24">
        <f>IF(A1205&lt;&gt;"عهدة","",SUMIFS($G$8:$G$5007,$B$8:$B$5007,B1205,$A$8:$A$5007,"مصروف",$I$8:$I$5007,"&lt;&gt;مرفوض"))</f>
        <v/>
      </c>
      <c r="P1205" s="25">
        <f>IF(A1205&lt;&gt;"عهدة","",N(F1205)-O1205)</f>
        <v/>
      </c>
      <c r="Q1205" s="26">
        <f>IF(A1205="","",IF(A1205="عهدة",IF(N(F1205)=0,"⚠ أدخل قيمة العهدة",IF(P1205&lt;0,"⛔ عجز / زيادة مصروفات "&amp;TEXT(-P1205,"#,##0"),IF(COUNTIFS($B$8:$B$5007,B1205,$A$8:$A$5007,"مصروف",$I$8:$I$5007,"&lt;&gt;مرفوض",$K$8:$K$5007,"&lt;&gt;نعم")&gt;0,"⚠ "&amp;COUNTIFS($B$8:$B$5007,B1205,$A$8:$A$5007,"مصروف",$I$8:$I$5007,"&lt;&gt;مرفوض",$K$8:$K$5007,"&lt;&gt;نعم")&amp;" مصروف غير مسوى",IF(L1205="تمت التسوية",IF(P1205=0,"✔ متوازنة وتمت التسوية","✔ تمت التسوية – متبقي "&amp;TEXT(P1205,"#,##0")),IF(P1205&gt;0,"متبقي "&amp;TEXT(P1205,"#,##0"),"✔ متوازنة"))))),IF(R1205=0,"⚠ أضف سطر عهدة أولًا",IF(OR(C1205="",N(G1205)=0),"⚠ أكمل التاريخ والقيمة",IF(S1205="","⚠ التاريخ خارج السنة المالية",IF(H1205="","⚠ اختر بند الموازنة",IF(I1205="مرفوض","✖ مرفوض من المدير",IF(I1205&lt;&gt;"موافق","⏳ بانتظار موافقة المدير",IF(K1205&lt;&gt;"نعم","⚠ غير مسوى مع الحسابات","✔ معتمد ومسوى")))))))))</f>
        <v/>
      </c>
      <c r="R1205">
        <f>N(R1204)+IF(A1205="عهدة",1,0)</f>
        <v/>
      </c>
      <c r="S1205">
        <f>IF(C1205="","",IF(AND(C1205&gt;=DATE(2026,9,1),C1205&lt;=DATE(2027,8,31)),(YEAR(C1205)-2026)*12+MONTH(C1205)-8,""))</f>
        <v/>
      </c>
      <c r="T1205">
        <f>IF(AND(A1205="مصروف",R1205&gt;0,I1205="موافق",S1205&lt;&gt;"",H1205&lt;&gt;""),N(G1205),0)</f>
        <v/>
      </c>
    </row>
    <row r="1206">
      <c r="A1206" s="19" t="n"/>
      <c r="B1206" s="20">
        <f>IF(A1206="","",IF(R1206=0,"⚠ أضف سطر عهدة أولًا","BDR-"&amp;TEXT(R1206,"000")))</f>
        <v/>
      </c>
      <c r="C1206" s="21" t="n"/>
      <c r="D1206" s="20">
        <f>IF(C1206="","",IF(S1206="","خارج السنة المالية",INDEX(القوائم!$D$2:$D$13,S1206)))</f>
        <v/>
      </c>
      <c r="E1206" s="22" t="n"/>
      <c r="F1206" s="23" t="n"/>
      <c r="G1206" s="23" t="n"/>
      <c r="H1206" s="22" t="n"/>
      <c r="I1206" s="19" t="n"/>
      <c r="J1206" s="21" t="n"/>
      <c r="K1206" s="19" t="n"/>
      <c r="L1206" s="19" t="n"/>
      <c r="M1206" s="21" t="n"/>
      <c r="N1206" s="22" t="n"/>
      <c r="O1206" s="24">
        <f>IF(A1206&lt;&gt;"عهدة","",SUMIFS($G$8:$G$5007,$B$8:$B$5007,B1206,$A$8:$A$5007,"مصروف",$I$8:$I$5007,"&lt;&gt;مرفوض"))</f>
        <v/>
      </c>
      <c r="P1206" s="25">
        <f>IF(A1206&lt;&gt;"عهدة","",N(F1206)-O1206)</f>
        <v/>
      </c>
      <c r="Q1206" s="26">
        <f>IF(A1206="","",IF(A1206="عهدة",IF(N(F1206)=0,"⚠ أدخل قيمة العهدة",IF(P1206&lt;0,"⛔ عجز / زيادة مصروفات "&amp;TEXT(-P1206,"#,##0"),IF(COUNTIFS($B$8:$B$5007,B1206,$A$8:$A$5007,"مصروف",$I$8:$I$5007,"&lt;&gt;مرفوض",$K$8:$K$5007,"&lt;&gt;نعم")&gt;0,"⚠ "&amp;COUNTIFS($B$8:$B$5007,B1206,$A$8:$A$5007,"مصروف",$I$8:$I$5007,"&lt;&gt;مرفوض",$K$8:$K$5007,"&lt;&gt;نعم")&amp;" مصروف غير مسوى",IF(L1206="تمت التسوية",IF(P1206=0,"✔ متوازنة وتمت التسوية","✔ تمت التسوية – متبقي "&amp;TEXT(P1206,"#,##0")),IF(P1206&gt;0,"متبقي "&amp;TEXT(P1206,"#,##0"),"✔ متوازنة"))))),IF(R1206=0,"⚠ أضف سطر عهدة أولًا",IF(OR(C1206="",N(G1206)=0),"⚠ أكمل التاريخ والقيمة",IF(S1206="","⚠ التاريخ خارج السنة المالية",IF(H1206="","⚠ اختر بند الموازنة",IF(I1206="مرفوض","✖ مرفوض من المدير",IF(I1206&lt;&gt;"موافق","⏳ بانتظار موافقة المدير",IF(K1206&lt;&gt;"نعم","⚠ غير مسوى مع الحسابات","✔ معتمد ومسوى")))))))))</f>
        <v/>
      </c>
      <c r="R1206">
        <f>N(R1205)+IF(A1206="عهدة",1,0)</f>
        <v/>
      </c>
      <c r="S1206">
        <f>IF(C1206="","",IF(AND(C1206&gt;=DATE(2026,9,1),C1206&lt;=DATE(2027,8,31)),(YEAR(C1206)-2026)*12+MONTH(C1206)-8,""))</f>
        <v/>
      </c>
      <c r="T1206">
        <f>IF(AND(A1206="مصروف",R1206&gt;0,I1206="موافق",S1206&lt;&gt;"",H1206&lt;&gt;""),N(G1206),0)</f>
        <v/>
      </c>
    </row>
    <row r="1207">
      <c r="A1207" s="19" t="n"/>
      <c r="B1207" s="20">
        <f>IF(A1207="","",IF(R1207=0,"⚠ أضف سطر عهدة أولًا","BDR-"&amp;TEXT(R1207,"000")))</f>
        <v/>
      </c>
      <c r="C1207" s="21" t="n"/>
      <c r="D1207" s="20">
        <f>IF(C1207="","",IF(S1207="","خارج السنة المالية",INDEX(القوائم!$D$2:$D$13,S1207)))</f>
        <v/>
      </c>
      <c r="E1207" s="22" t="n"/>
      <c r="F1207" s="23" t="n"/>
      <c r="G1207" s="23" t="n"/>
      <c r="H1207" s="22" t="n"/>
      <c r="I1207" s="19" t="n"/>
      <c r="J1207" s="21" t="n"/>
      <c r="K1207" s="19" t="n"/>
      <c r="L1207" s="19" t="n"/>
      <c r="M1207" s="21" t="n"/>
      <c r="N1207" s="22" t="n"/>
      <c r="O1207" s="24">
        <f>IF(A1207&lt;&gt;"عهدة","",SUMIFS($G$8:$G$5007,$B$8:$B$5007,B1207,$A$8:$A$5007,"مصروف",$I$8:$I$5007,"&lt;&gt;مرفوض"))</f>
        <v/>
      </c>
      <c r="P1207" s="25">
        <f>IF(A1207&lt;&gt;"عهدة","",N(F1207)-O1207)</f>
        <v/>
      </c>
      <c r="Q1207" s="26">
        <f>IF(A1207="","",IF(A1207="عهدة",IF(N(F1207)=0,"⚠ أدخل قيمة العهدة",IF(P1207&lt;0,"⛔ عجز / زيادة مصروفات "&amp;TEXT(-P1207,"#,##0"),IF(COUNTIFS($B$8:$B$5007,B1207,$A$8:$A$5007,"مصروف",$I$8:$I$5007,"&lt;&gt;مرفوض",$K$8:$K$5007,"&lt;&gt;نعم")&gt;0,"⚠ "&amp;COUNTIFS($B$8:$B$5007,B1207,$A$8:$A$5007,"مصروف",$I$8:$I$5007,"&lt;&gt;مرفوض",$K$8:$K$5007,"&lt;&gt;نعم")&amp;" مصروف غير مسوى",IF(L1207="تمت التسوية",IF(P1207=0,"✔ متوازنة وتمت التسوية","✔ تمت التسوية – متبقي "&amp;TEXT(P1207,"#,##0")),IF(P1207&gt;0,"متبقي "&amp;TEXT(P1207,"#,##0"),"✔ متوازنة"))))),IF(R1207=0,"⚠ أضف سطر عهدة أولًا",IF(OR(C1207="",N(G1207)=0),"⚠ أكمل التاريخ والقيمة",IF(S1207="","⚠ التاريخ خارج السنة المالية",IF(H1207="","⚠ اختر بند الموازنة",IF(I1207="مرفوض","✖ مرفوض من المدير",IF(I1207&lt;&gt;"موافق","⏳ بانتظار موافقة المدير",IF(K1207&lt;&gt;"نعم","⚠ غير مسوى مع الحسابات","✔ معتمد ومسوى")))))))))</f>
        <v/>
      </c>
      <c r="R1207">
        <f>N(R1206)+IF(A1207="عهدة",1,0)</f>
        <v/>
      </c>
      <c r="S1207">
        <f>IF(C1207="","",IF(AND(C1207&gt;=DATE(2026,9,1),C1207&lt;=DATE(2027,8,31)),(YEAR(C1207)-2026)*12+MONTH(C1207)-8,""))</f>
        <v/>
      </c>
      <c r="T1207">
        <f>IF(AND(A1207="مصروف",R1207&gt;0,I1207="موافق",S1207&lt;&gt;"",H1207&lt;&gt;""),N(G1207),0)</f>
        <v/>
      </c>
    </row>
    <row r="1208">
      <c r="A1208" s="19" t="n"/>
      <c r="B1208" s="20">
        <f>IF(A1208="","",IF(R1208=0,"⚠ أضف سطر عهدة أولًا","BDR-"&amp;TEXT(R1208,"000")))</f>
        <v/>
      </c>
      <c r="C1208" s="21" t="n"/>
      <c r="D1208" s="20">
        <f>IF(C1208="","",IF(S1208="","خارج السنة المالية",INDEX(القوائم!$D$2:$D$13,S1208)))</f>
        <v/>
      </c>
      <c r="E1208" s="22" t="n"/>
      <c r="F1208" s="23" t="n"/>
      <c r="G1208" s="23" t="n"/>
      <c r="H1208" s="22" t="n"/>
      <c r="I1208" s="19" t="n"/>
      <c r="J1208" s="21" t="n"/>
      <c r="K1208" s="19" t="n"/>
      <c r="L1208" s="19" t="n"/>
      <c r="M1208" s="21" t="n"/>
      <c r="N1208" s="22" t="n"/>
      <c r="O1208" s="24">
        <f>IF(A1208&lt;&gt;"عهدة","",SUMIFS($G$8:$G$5007,$B$8:$B$5007,B1208,$A$8:$A$5007,"مصروف",$I$8:$I$5007,"&lt;&gt;مرفوض"))</f>
        <v/>
      </c>
      <c r="P1208" s="25">
        <f>IF(A1208&lt;&gt;"عهدة","",N(F1208)-O1208)</f>
        <v/>
      </c>
      <c r="Q1208" s="26">
        <f>IF(A1208="","",IF(A1208="عهدة",IF(N(F1208)=0,"⚠ أدخل قيمة العهدة",IF(P1208&lt;0,"⛔ عجز / زيادة مصروفات "&amp;TEXT(-P1208,"#,##0"),IF(COUNTIFS($B$8:$B$5007,B1208,$A$8:$A$5007,"مصروف",$I$8:$I$5007,"&lt;&gt;مرفوض",$K$8:$K$5007,"&lt;&gt;نعم")&gt;0,"⚠ "&amp;COUNTIFS($B$8:$B$5007,B1208,$A$8:$A$5007,"مصروف",$I$8:$I$5007,"&lt;&gt;مرفوض",$K$8:$K$5007,"&lt;&gt;نعم")&amp;" مصروف غير مسوى",IF(L1208="تمت التسوية",IF(P1208=0,"✔ متوازنة وتمت التسوية","✔ تمت التسوية – متبقي "&amp;TEXT(P1208,"#,##0")),IF(P1208&gt;0,"متبقي "&amp;TEXT(P1208,"#,##0"),"✔ متوازنة"))))),IF(R1208=0,"⚠ أضف سطر عهدة أولًا",IF(OR(C1208="",N(G1208)=0),"⚠ أكمل التاريخ والقيمة",IF(S1208="","⚠ التاريخ خارج السنة المالية",IF(H1208="","⚠ اختر بند الموازنة",IF(I1208="مرفوض","✖ مرفوض من المدير",IF(I1208&lt;&gt;"موافق","⏳ بانتظار موافقة المدير",IF(K1208&lt;&gt;"نعم","⚠ غير مسوى مع الحسابات","✔ معتمد ومسوى")))))))))</f>
        <v/>
      </c>
      <c r="R1208">
        <f>N(R1207)+IF(A1208="عهدة",1,0)</f>
        <v/>
      </c>
      <c r="S1208">
        <f>IF(C1208="","",IF(AND(C1208&gt;=DATE(2026,9,1),C1208&lt;=DATE(2027,8,31)),(YEAR(C1208)-2026)*12+MONTH(C1208)-8,""))</f>
        <v/>
      </c>
      <c r="T1208">
        <f>IF(AND(A1208="مصروف",R1208&gt;0,I1208="موافق",S1208&lt;&gt;"",H1208&lt;&gt;""),N(G1208),0)</f>
        <v/>
      </c>
    </row>
    <row r="1209">
      <c r="A1209" s="19" t="n"/>
      <c r="B1209" s="20">
        <f>IF(A1209="","",IF(R1209=0,"⚠ أضف سطر عهدة أولًا","BDR-"&amp;TEXT(R1209,"000")))</f>
        <v/>
      </c>
      <c r="C1209" s="21" t="n"/>
      <c r="D1209" s="20">
        <f>IF(C1209="","",IF(S1209="","خارج السنة المالية",INDEX(القوائم!$D$2:$D$13,S1209)))</f>
        <v/>
      </c>
      <c r="E1209" s="22" t="n"/>
      <c r="F1209" s="23" t="n"/>
      <c r="G1209" s="23" t="n"/>
      <c r="H1209" s="22" t="n"/>
      <c r="I1209" s="19" t="n"/>
      <c r="J1209" s="21" t="n"/>
      <c r="K1209" s="19" t="n"/>
      <c r="L1209" s="19" t="n"/>
      <c r="M1209" s="21" t="n"/>
      <c r="N1209" s="22" t="n"/>
      <c r="O1209" s="24">
        <f>IF(A1209&lt;&gt;"عهدة","",SUMIFS($G$8:$G$5007,$B$8:$B$5007,B1209,$A$8:$A$5007,"مصروف",$I$8:$I$5007,"&lt;&gt;مرفوض"))</f>
        <v/>
      </c>
      <c r="P1209" s="25">
        <f>IF(A1209&lt;&gt;"عهدة","",N(F1209)-O1209)</f>
        <v/>
      </c>
      <c r="Q1209" s="26">
        <f>IF(A1209="","",IF(A1209="عهدة",IF(N(F1209)=0,"⚠ أدخل قيمة العهدة",IF(P1209&lt;0,"⛔ عجز / زيادة مصروفات "&amp;TEXT(-P1209,"#,##0"),IF(COUNTIFS($B$8:$B$5007,B1209,$A$8:$A$5007,"مصروف",$I$8:$I$5007,"&lt;&gt;مرفوض",$K$8:$K$5007,"&lt;&gt;نعم")&gt;0,"⚠ "&amp;COUNTIFS($B$8:$B$5007,B1209,$A$8:$A$5007,"مصروف",$I$8:$I$5007,"&lt;&gt;مرفوض",$K$8:$K$5007,"&lt;&gt;نعم")&amp;" مصروف غير مسوى",IF(L1209="تمت التسوية",IF(P1209=0,"✔ متوازنة وتمت التسوية","✔ تمت التسوية – متبقي "&amp;TEXT(P1209,"#,##0")),IF(P1209&gt;0,"متبقي "&amp;TEXT(P1209,"#,##0"),"✔ متوازنة"))))),IF(R1209=0,"⚠ أضف سطر عهدة أولًا",IF(OR(C1209="",N(G1209)=0),"⚠ أكمل التاريخ والقيمة",IF(S1209="","⚠ التاريخ خارج السنة المالية",IF(H1209="","⚠ اختر بند الموازنة",IF(I1209="مرفوض","✖ مرفوض من المدير",IF(I1209&lt;&gt;"موافق","⏳ بانتظار موافقة المدير",IF(K1209&lt;&gt;"نعم","⚠ غير مسوى مع الحسابات","✔ معتمد ومسوى")))))))))</f>
        <v/>
      </c>
      <c r="R1209">
        <f>N(R1208)+IF(A1209="عهدة",1,0)</f>
        <v/>
      </c>
      <c r="S1209">
        <f>IF(C1209="","",IF(AND(C1209&gt;=DATE(2026,9,1),C1209&lt;=DATE(2027,8,31)),(YEAR(C1209)-2026)*12+MONTH(C1209)-8,""))</f>
        <v/>
      </c>
      <c r="T1209">
        <f>IF(AND(A1209="مصروف",R1209&gt;0,I1209="موافق",S1209&lt;&gt;"",H1209&lt;&gt;""),N(G1209),0)</f>
        <v/>
      </c>
    </row>
    <row r="1210">
      <c r="A1210" s="19" t="n"/>
      <c r="B1210" s="20">
        <f>IF(A1210="","",IF(R1210=0,"⚠ أضف سطر عهدة أولًا","BDR-"&amp;TEXT(R1210,"000")))</f>
        <v/>
      </c>
      <c r="C1210" s="21" t="n"/>
      <c r="D1210" s="20">
        <f>IF(C1210="","",IF(S1210="","خارج السنة المالية",INDEX(القوائم!$D$2:$D$13,S1210)))</f>
        <v/>
      </c>
      <c r="E1210" s="22" t="n"/>
      <c r="F1210" s="23" t="n"/>
      <c r="G1210" s="23" t="n"/>
      <c r="H1210" s="22" t="n"/>
      <c r="I1210" s="19" t="n"/>
      <c r="J1210" s="21" t="n"/>
      <c r="K1210" s="19" t="n"/>
      <c r="L1210" s="19" t="n"/>
      <c r="M1210" s="21" t="n"/>
      <c r="N1210" s="22" t="n"/>
      <c r="O1210" s="24">
        <f>IF(A1210&lt;&gt;"عهدة","",SUMIFS($G$8:$G$5007,$B$8:$B$5007,B1210,$A$8:$A$5007,"مصروف",$I$8:$I$5007,"&lt;&gt;مرفوض"))</f>
        <v/>
      </c>
      <c r="P1210" s="25">
        <f>IF(A1210&lt;&gt;"عهدة","",N(F1210)-O1210)</f>
        <v/>
      </c>
      <c r="Q1210" s="26">
        <f>IF(A1210="","",IF(A1210="عهدة",IF(N(F1210)=0,"⚠ أدخل قيمة العهدة",IF(P1210&lt;0,"⛔ عجز / زيادة مصروفات "&amp;TEXT(-P1210,"#,##0"),IF(COUNTIFS($B$8:$B$5007,B1210,$A$8:$A$5007,"مصروف",$I$8:$I$5007,"&lt;&gt;مرفوض",$K$8:$K$5007,"&lt;&gt;نعم")&gt;0,"⚠ "&amp;COUNTIFS($B$8:$B$5007,B1210,$A$8:$A$5007,"مصروف",$I$8:$I$5007,"&lt;&gt;مرفوض",$K$8:$K$5007,"&lt;&gt;نعم")&amp;" مصروف غير مسوى",IF(L1210="تمت التسوية",IF(P1210=0,"✔ متوازنة وتمت التسوية","✔ تمت التسوية – متبقي "&amp;TEXT(P1210,"#,##0")),IF(P1210&gt;0,"متبقي "&amp;TEXT(P1210,"#,##0"),"✔ متوازنة"))))),IF(R1210=0,"⚠ أضف سطر عهدة أولًا",IF(OR(C1210="",N(G1210)=0),"⚠ أكمل التاريخ والقيمة",IF(S1210="","⚠ التاريخ خارج السنة المالية",IF(H1210="","⚠ اختر بند الموازنة",IF(I1210="مرفوض","✖ مرفوض من المدير",IF(I1210&lt;&gt;"موافق","⏳ بانتظار موافقة المدير",IF(K1210&lt;&gt;"نعم","⚠ غير مسوى مع الحسابات","✔ معتمد ومسوى")))))))))</f>
        <v/>
      </c>
      <c r="R1210">
        <f>N(R1209)+IF(A1210="عهدة",1,0)</f>
        <v/>
      </c>
      <c r="S1210">
        <f>IF(C1210="","",IF(AND(C1210&gt;=DATE(2026,9,1),C1210&lt;=DATE(2027,8,31)),(YEAR(C1210)-2026)*12+MONTH(C1210)-8,""))</f>
        <v/>
      </c>
      <c r="T1210">
        <f>IF(AND(A1210="مصروف",R1210&gt;0,I1210="موافق",S1210&lt;&gt;"",H1210&lt;&gt;""),N(G1210),0)</f>
        <v/>
      </c>
    </row>
    <row r="1211">
      <c r="A1211" s="19" t="n"/>
      <c r="B1211" s="20">
        <f>IF(A1211="","",IF(R1211=0,"⚠ أضف سطر عهدة أولًا","BDR-"&amp;TEXT(R1211,"000")))</f>
        <v/>
      </c>
      <c r="C1211" s="21" t="n"/>
      <c r="D1211" s="20">
        <f>IF(C1211="","",IF(S1211="","خارج السنة المالية",INDEX(القوائم!$D$2:$D$13,S1211)))</f>
        <v/>
      </c>
      <c r="E1211" s="22" t="n"/>
      <c r="F1211" s="23" t="n"/>
      <c r="G1211" s="23" t="n"/>
      <c r="H1211" s="22" t="n"/>
      <c r="I1211" s="19" t="n"/>
      <c r="J1211" s="21" t="n"/>
      <c r="K1211" s="19" t="n"/>
      <c r="L1211" s="19" t="n"/>
      <c r="M1211" s="21" t="n"/>
      <c r="N1211" s="22" t="n"/>
      <c r="O1211" s="24">
        <f>IF(A1211&lt;&gt;"عهدة","",SUMIFS($G$8:$G$5007,$B$8:$B$5007,B1211,$A$8:$A$5007,"مصروف",$I$8:$I$5007,"&lt;&gt;مرفوض"))</f>
        <v/>
      </c>
      <c r="P1211" s="25">
        <f>IF(A1211&lt;&gt;"عهدة","",N(F1211)-O1211)</f>
        <v/>
      </c>
      <c r="Q1211" s="26">
        <f>IF(A1211="","",IF(A1211="عهدة",IF(N(F1211)=0,"⚠ أدخل قيمة العهدة",IF(P1211&lt;0,"⛔ عجز / زيادة مصروفات "&amp;TEXT(-P1211,"#,##0"),IF(COUNTIFS($B$8:$B$5007,B1211,$A$8:$A$5007,"مصروف",$I$8:$I$5007,"&lt;&gt;مرفوض",$K$8:$K$5007,"&lt;&gt;نعم")&gt;0,"⚠ "&amp;COUNTIFS($B$8:$B$5007,B1211,$A$8:$A$5007,"مصروف",$I$8:$I$5007,"&lt;&gt;مرفوض",$K$8:$K$5007,"&lt;&gt;نعم")&amp;" مصروف غير مسوى",IF(L1211="تمت التسوية",IF(P1211=0,"✔ متوازنة وتمت التسوية","✔ تمت التسوية – متبقي "&amp;TEXT(P1211,"#,##0")),IF(P1211&gt;0,"متبقي "&amp;TEXT(P1211,"#,##0"),"✔ متوازنة"))))),IF(R1211=0,"⚠ أضف سطر عهدة أولًا",IF(OR(C1211="",N(G1211)=0),"⚠ أكمل التاريخ والقيمة",IF(S1211="","⚠ التاريخ خارج السنة المالية",IF(H1211="","⚠ اختر بند الموازنة",IF(I1211="مرفوض","✖ مرفوض من المدير",IF(I1211&lt;&gt;"موافق","⏳ بانتظار موافقة المدير",IF(K1211&lt;&gt;"نعم","⚠ غير مسوى مع الحسابات","✔ معتمد ومسوى")))))))))</f>
        <v/>
      </c>
      <c r="R1211">
        <f>N(R1210)+IF(A1211="عهدة",1,0)</f>
        <v/>
      </c>
      <c r="S1211">
        <f>IF(C1211="","",IF(AND(C1211&gt;=DATE(2026,9,1),C1211&lt;=DATE(2027,8,31)),(YEAR(C1211)-2026)*12+MONTH(C1211)-8,""))</f>
        <v/>
      </c>
      <c r="T1211">
        <f>IF(AND(A1211="مصروف",R1211&gt;0,I1211="موافق",S1211&lt;&gt;"",H1211&lt;&gt;""),N(G1211),0)</f>
        <v/>
      </c>
    </row>
    <row r="1212">
      <c r="A1212" s="19" t="n"/>
      <c r="B1212" s="20">
        <f>IF(A1212="","",IF(R1212=0,"⚠ أضف سطر عهدة أولًا","BDR-"&amp;TEXT(R1212,"000")))</f>
        <v/>
      </c>
      <c r="C1212" s="21" t="n"/>
      <c r="D1212" s="20">
        <f>IF(C1212="","",IF(S1212="","خارج السنة المالية",INDEX(القوائم!$D$2:$D$13,S1212)))</f>
        <v/>
      </c>
      <c r="E1212" s="22" t="n"/>
      <c r="F1212" s="23" t="n"/>
      <c r="G1212" s="23" t="n"/>
      <c r="H1212" s="22" t="n"/>
      <c r="I1212" s="19" t="n"/>
      <c r="J1212" s="21" t="n"/>
      <c r="K1212" s="19" t="n"/>
      <c r="L1212" s="19" t="n"/>
      <c r="M1212" s="21" t="n"/>
      <c r="N1212" s="22" t="n"/>
      <c r="O1212" s="24">
        <f>IF(A1212&lt;&gt;"عهدة","",SUMIFS($G$8:$G$5007,$B$8:$B$5007,B1212,$A$8:$A$5007,"مصروف",$I$8:$I$5007,"&lt;&gt;مرفوض"))</f>
        <v/>
      </c>
      <c r="P1212" s="25">
        <f>IF(A1212&lt;&gt;"عهدة","",N(F1212)-O1212)</f>
        <v/>
      </c>
      <c r="Q1212" s="26">
        <f>IF(A1212="","",IF(A1212="عهدة",IF(N(F1212)=0,"⚠ أدخل قيمة العهدة",IF(P1212&lt;0,"⛔ عجز / زيادة مصروفات "&amp;TEXT(-P1212,"#,##0"),IF(COUNTIFS($B$8:$B$5007,B1212,$A$8:$A$5007,"مصروف",$I$8:$I$5007,"&lt;&gt;مرفوض",$K$8:$K$5007,"&lt;&gt;نعم")&gt;0,"⚠ "&amp;COUNTIFS($B$8:$B$5007,B1212,$A$8:$A$5007,"مصروف",$I$8:$I$5007,"&lt;&gt;مرفوض",$K$8:$K$5007,"&lt;&gt;نعم")&amp;" مصروف غير مسوى",IF(L1212="تمت التسوية",IF(P1212=0,"✔ متوازنة وتمت التسوية","✔ تمت التسوية – متبقي "&amp;TEXT(P1212,"#,##0")),IF(P1212&gt;0,"متبقي "&amp;TEXT(P1212,"#,##0"),"✔ متوازنة"))))),IF(R1212=0,"⚠ أضف سطر عهدة أولًا",IF(OR(C1212="",N(G1212)=0),"⚠ أكمل التاريخ والقيمة",IF(S1212="","⚠ التاريخ خارج السنة المالية",IF(H1212="","⚠ اختر بند الموازنة",IF(I1212="مرفوض","✖ مرفوض من المدير",IF(I1212&lt;&gt;"موافق","⏳ بانتظار موافقة المدير",IF(K1212&lt;&gt;"نعم","⚠ غير مسوى مع الحسابات","✔ معتمد ومسوى")))))))))</f>
        <v/>
      </c>
      <c r="R1212">
        <f>N(R1211)+IF(A1212="عهدة",1,0)</f>
        <v/>
      </c>
      <c r="S1212">
        <f>IF(C1212="","",IF(AND(C1212&gt;=DATE(2026,9,1),C1212&lt;=DATE(2027,8,31)),(YEAR(C1212)-2026)*12+MONTH(C1212)-8,""))</f>
        <v/>
      </c>
      <c r="T1212">
        <f>IF(AND(A1212="مصروف",R1212&gt;0,I1212="موافق",S1212&lt;&gt;"",H1212&lt;&gt;""),N(G1212),0)</f>
        <v/>
      </c>
    </row>
    <row r="1213">
      <c r="A1213" s="19" t="n"/>
      <c r="B1213" s="20">
        <f>IF(A1213="","",IF(R1213=0,"⚠ أضف سطر عهدة أولًا","BDR-"&amp;TEXT(R1213,"000")))</f>
        <v/>
      </c>
      <c r="C1213" s="21" t="n"/>
      <c r="D1213" s="20">
        <f>IF(C1213="","",IF(S1213="","خارج السنة المالية",INDEX(القوائم!$D$2:$D$13,S1213)))</f>
        <v/>
      </c>
      <c r="E1213" s="22" t="n"/>
      <c r="F1213" s="23" t="n"/>
      <c r="G1213" s="23" t="n"/>
      <c r="H1213" s="22" t="n"/>
      <c r="I1213" s="19" t="n"/>
      <c r="J1213" s="21" t="n"/>
      <c r="K1213" s="19" t="n"/>
      <c r="L1213" s="19" t="n"/>
      <c r="M1213" s="21" t="n"/>
      <c r="N1213" s="22" t="n"/>
      <c r="O1213" s="24">
        <f>IF(A1213&lt;&gt;"عهدة","",SUMIFS($G$8:$G$5007,$B$8:$B$5007,B1213,$A$8:$A$5007,"مصروف",$I$8:$I$5007,"&lt;&gt;مرفوض"))</f>
        <v/>
      </c>
      <c r="P1213" s="25">
        <f>IF(A1213&lt;&gt;"عهدة","",N(F1213)-O1213)</f>
        <v/>
      </c>
      <c r="Q1213" s="26">
        <f>IF(A1213="","",IF(A1213="عهدة",IF(N(F1213)=0,"⚠ أدخل قيمة العهدة",IF(P1213&lt;0,"⛔ عجز / زيادة مصروفات "&amp;TEXT(-P1213,"#,##0"),IF(COUNTIFS($B$8:$B$5007,B1213,$A$8:$A$5007,"مصروف",$I$8:$I$5007,"&lt;&gt;مرفوض",$K$8:$K$5007,"&lt;&gt;نعم")&gt;0,"⚠ "&amp;COUNTIFS($B$8:$B$5007,B1213,$A$8:$A$5007,"مصروف",$I$8:$I$5007,"&lt;&gt;مرفوض",$K$8:$K$5007,"&lt;&gt;نعم")&amp;" مصروف غير مسوى",IF(L1213="تمت التسوية",IF(P1213=0,"✔ متوازنة وتمت التسوية","✔ تمت التسوية – متبقي "&amp;TEXT(P1213,"#,##0")),IF(P1213&gt;0,"متبقي "&amp;TEXT(P1213,"#,##0"),"✔ متوازنة"))))),IF(R1213=0,"⚠ أضف سطر عهدة أولًا",IF(OR(C1213="",N(G1213)=0),"⚠ أكمل التاريخ والقيمة",IF(S1213="","⚠ التاريخ خارج السنة المالية",IF(H1213="","⚠ اختر بند الموازنة",IF(I1213="مرفوض","✖ مرفوض من المدير",IF(I1213&lt;&gt;"موافق","⏳ بانتظار موافقة المدير",IF(K1213&lt;&gt;"نعم","⚠ غير مسوى مع الحسابات","✔ معتمد ومسوى")))))))))</f>
        <v/>
      </c>
      <c r="R1213">
        <f>N(R1212)+IF(A1213="عهدة",1,0)</f>
        <v/>
      </c>
      <c r="S1213">
        <f>IF(C1213="","",IF(AND(C1213&gt;=DATE(2026,9,1),C1213&lt;=DATE(2027,8,31)),(YEAR(C1213)-2026)*12+MONTH(C1213)-8,""))</f>
        <v/>
      </c>
      <c r="T1213">
        <f>IF(AND(A1213="مصروف",R1213&gt;0,I1213="موافق",S1213&lt;&gt;"",H1213&lt;&gt;""),N(G1213),0)</f>
        <v/>
      </c>
    </row>
    <row r="1214">
      <c r="A1214" s="19" t="n"/>
      <c r="B1214" s="20">
        <f>IF(A1214="","",IF(R1214=0,"⚠ أضف سطر عهدة أولًا","BDR-"&amp;TEXT(R1214,"000")))</f>
        <v/>
      </c>
      <c r="C1214" s="21" t="n"/>
      <c r="D1214" s="20">
        <f>IF(C1214="","",IF(S1214="","خارج السنة المالية",INDEX(القوائم!$D$2:$D$13,S1214)))</f>
        <v/>
      </c>
      <c r="E1214" s="22" t="n"/>
      <c r="F1214" s="23" t="n"/>
      <c r="G1214" s="23" t="n"/>
      <c r="H1214" s="22" t="n"/>
      <c r="I1214" s="19" t="n"/>
      <c r="J1214" s="21" t="n"/>
      <c r="K1214" s="19" t="n"/>
      <c r="L1214" s="19" t="n"/>
      <c r="M1214" s="21" t="n"/>
      <c r="N1214" s="22" t="n"/>
      <c r="O1214" s="24">
        <f>IF(A1214&lt;&gt;"عهدة","",SUMIFS($G$8:$G$5007,$B$8:$B$5007,B1214,$A$8:$A$5007,"مصروف",$I$8:$I$5007,"&lt;&gt;مرفوض"))</f>
        <v/>
      </c>
      <c r="P1214" s="25">
        <f>IF(A1214&lt;&gt;"عهدة","",N(F1214)-O1214)</f>
        <v/>
      </c>
      <c r="Q1214" s="26">
        <f>IF(A1214="","",IF(A1214="عهدة",IF(N(F1214)=0,"⚠ أدخل قيمة العهدة",IF(P1214&lt;0,"⛔ عجز / زيادة مصروفات "&amp;TEXT(-P1214,"#,##0"),IF(COUNTIFS($B$8:$B$5007,B1214,$A$8:$A$5007,"مصروف",$I$8:$I$5007,"&lt;&gt;مرفوض",$K$8:$K$5007,"&lt;&gt;نعم")&gt;0,"⚠ "&amp;COUNTIFS($B$8:$B$5007,B1214,$A$8:$A$5007,"مصروف",$I$8:$I$5007,"&lt;&gt;مرفوض",$K$8:$K$5007,"&lt;&gt;نعم")&amp;" مصروف غير مسوى",IF(L1214="تمت التسوية",IF(P1214=0,"✔ متوازنة وتمت التسوية","✔ تمت التسوية – متبقي "&amp;TEXT(P1214,"#,##0")),IF(P1214&gt;0,"متبقي "&amp;TEXT(P1214,"#,##0"),"✔ متوازنة"))))),IF(R1214=0,"⚠ أضف سطر عهدة أولًا",IF(OR(C1214="",N(G1214)=0),"⚠ أكمل التاريخ والقيمة",IF(S1214="","⚠ التاريخ خارج السنة المالية",IF(H1214="","⚠ اختر بند الموازنة",IF(I1214="مرفوض","✖ مرفوض من المدير",IF(I1214&lt;&gt;"موافق","⏳ بانتظار موافقة المدير",IF(K1214&lt;&gt;"نعم","⚠ غير مسوى مع الحسابات","✔ معتمد ومسوى")))))))))</f>
        <v/>
      </c>
      <c r="R1214">
        <f>N(R1213)+IF(A1214="عهدة",1,0)</f>
        <v/>
      </c>
      <c r="S1214">
        <f>IF(C1214="","",IF(AND(C1214&gt;=DATE(2026,9,1),C1214&lt;=DATE(2027,8,31)),(YEAR(C1214)-2026)*12+MONTH(C1214)-8,""))</f>
        <v/>
      </c>
      <c r="T1214">
        <f>IF(AND(A1214="مصروف",R1214&gt;0,I1214="موافق",S1214&lt;&gt;"",H1214&lt;&gt;""),N(G1214),0)</f>
        <v/>
      </c>
    </row>
    <row r="1215">
      <c r="A1215" s="19" t="n"/>
      <c r="B1215" s="20">
        <f>IF(A1215="","",IF(R1215=0,"⚠ أضف سطر عهدة أولًا","BDR-"&amp;TEXT(R1215,"000")))</f>
        <v/>
      </c>
      <c r="C1215" s="21" t="n"/>
      <c r="D1215" s="20">
        <f>IF(C1215="","",IF(S1215="","خارج السنة المالية",INDEX(القوائم!$D$2:$D$13,S1215)))</f>
        <v/>
      </c>
      <c r="E1215" s="22" t="n"/>
      <c r="F1215" s="23" t="n"/>
      <c r="G1215" s="23" t="n"/>
      <c r="H1215" s="22" t="n"/>
      <c r="I1215" s="19" t="n"/>
      <c r="J1215" s="21" t="n"/>
      <c r="K1215" s="19" t="n"/>
      <c r="L1215" s="19" t="n"/>
      <c r="M1215" s="21" t="n"/>
      <c r="N1215" s="22" t="n"/>
      <c r="O1215" s="24">
        <f>IF(A1215&lt;&gt;"عهدة","",SUMIFS($G$8:$G$5007,$B$8:$B$5007,B1215,$A$8:$A$5007,"مصروف",$I$8:$I$5007,"&lt;&gt;مرفوض"))</f>
        <v/>
      </c>
      <c r="P1215" s="25">
        <f>IF(A1215&lt;&gt;"عهدة","",N(F1215)-O1215)</f>
        <v/>
      </c>
      <c r="Q1215" s="26">
        <f>IF(A1215="","",IF(A1215="عهدة",IF(N(F1215)=0,"⚠ أدخل قيمة العهدة",IF(P1215&lt;0,"⛔ عجز / زيادة مصروفات "&amp;TEXT(-P1215,"#,##0"),IF(COUNTIFS($B$8:$B$5007,B1215,$A$8:$A$5007,"مصروف",$I$8:$I$5007,"&lt;&gt;مرفوض",$K$8:$K$5007,"&lt;&gt;نعم")&gt;0,"⚠ "&amp;COUNTIFS($B$8:$B$5007,B1215,$A$8:$A$5007,"مصروف",$I$8:$I$5007,"&lt;&gt;مرفوض",$K$8:$K$5007,"&lt;&gt;نعم")&amp;" مصروف غير مسوى",IF(L1215="تمت التسوية",IF(P1215=0,"✔ متوازنة وتمت التسوية","✔ تمت التسوية – متبقي "&amp;TEXT(P1215,"#,##0")),IF(P1215&gt;0,"متبقي "&amp;TEXT(P1215,"#,##0"),"✔ متوازنة"))))),IF(R1215=0,"⚠ أضف سطر عهدة أولًا",IF(OR(C1215="",N(G1215)=0),"⚠ أكمل التاريخ والقيمة",IF(S1215="","⚠ التاريخ خارج السنة المالية",IF(H1215="","⚠ اختر بند الموازنة",IF(I1215="مرفوض","✖ مرفوض من المدير",IF(I1215&lt;&gt;"موافق","⏳ بانتظار موافقة المدير",IF(K1215&lt;&gt;"نعم","⚠ غير مسوى مع الحسابات","✔ معتمد ومسوى")))))))))</f>
        <v/>
      </c>
      <c r="R1215">
        <f>N(R1214)+IF(A1215="عهدة",1,0)</f>
        <v/>
      </c>
      <c r="S1215">
        <f>IF(C1215="","",IF(AND(C1215&gt;=DATE(2026,9,1),C1215&lt;=DATE(2027,8,31)),(YEAR(C1215)-2026)*12+MONTH(C1215)-8,""))</f>
        <v/>
      </c>
      <c r="T1215">
        <f>IF(AND(A1215="مصروف",R1215&gt;0,I1215="موافق",S1215&lt;&gt;"",H1215&lt;&gt;""),N(G1215),0)</f>
        <v/>
      </c>
    </row>
    <row r="1216">
      <c r="A1216" s="19" t="n"/>
      <c r="B1216" s="20">
        <f>IF(A1216="","",IF(R1216=0,"⚠ أضف سطر عهدة أولًا","BDR-"&amp;TEXT(R1216,"000")))</f>
        <v/>
      </c>
      <c r="C1216" s="21" t="n"/>
      <c r="D1216" s="20">
        <f>IF(C1216="","",IF(S1216="","خارج السنة المالية",INDEX(القوائم!$D$2:$D$13,S1216)))</f>
        <v/>
      </c>
      <c r="E1216" s="22" t="n"/>
      <c r="F1216" s="23" t="n"/>
      <c r="G1216" s="23" t="n"/>
      <c r="H1216" s="22" t="n"/>
      <c r="I1216" s="19" t="n"/>
      <c r="J1216" s="21" t="n"/>
      <c r="K1216" s="19" t="n"/>
      <c r="L1216" s="19" t="n"/>
      <c r="M1216" s="21" t="n"/>
      <c r="N1216" s="22" t="n"/>
      <c r="O1216" s="24">
        <f>IF(A1216&lt;&gt;"عهدة","",SUMIFS($G$8:$G$5007,$B$8:$B$5007,B1216,$A$8:$A$5007,"مصروف",$I$8:$I$5007,"&lt;&gt;مرفوض"))</f>
        <v/>
      </c>
      <c r="P1216" s="25">
        <f>IF(A1216&lt;&gt;"عهدة","",N(F1216)-O1216)</f>
        <v/>
      </c>
      <c r="Q1216" s="26">
        <f>IF(A1216="","",IF(A1216="عهدة",IF(N(F1216)=0,"⚠ أدخل قيمة العهدة",IF(P1216&lt;0,"⛔ عجز / زيادة مصروفات "&amp;TEXT(-P1216,"#,##0"),IF(COUNTIFS($B$8:$B$5007,B1216,$A$8:$A$5007,"مصروف",$I$8:$I$5007,"&lt;&gt;مرفوض",$K$8:$K$5007,"&lt;&gt;نعم")&gt;0,"⚠ "&amp;COUNTIFS($B$8:$B$5007,B1216,$A$8:$A$5007,"مصروف",$I$8:$I$5007,"&lt;&gt;مرفوض",$K$8:$K$5007,"&lt;&gt;نعم")&amp;" مصروف غير مسوى",IF(L1216="تمت التسوية",IF(P1216=0,"✔ متوازنة وتمت التسوية","✔ تمت التسوية – متبقي "&amp;TEXT(P1216,"#,##0")),IF(P1216&gt;0,"متبقي "&amp;TEXT(P1216,"#,##0"),"✔ متوازنة"))))),IF(R1216=0,"⚠ أضف سطر عهدة أولًا",IF(OR(C1216="",N(G1216)=0),"⚠ أكمل التاريخ والقيمة",IF(S1216="","⚠ التاريخ خارج السنة المالية",IF(H1216="","⚠ اختر بند الموازنة",IF(I1216="مرفوض","✖ مرفوض من المدير",IF(I1216&lt;&gt;"موافق","⏳ بانتظار موافقة المدير",IF(K1216&lt;&gt;"نعم","⚠ غير مسوى مع الحسابات","✔ معتمد ومسوى")))))))))</f>
        <v/>
      </c>
      <c r="R1216">
        <f>N(R1215)+IF(A1216="عهدة",1,0)</f>
        <v/>
      </c>
      <c r="S1216">
        <f>IF(C1216="","",IF(AND(C1216&gt;=DATE(2026,9,1),C1216&lt;=DATE(2027,8,31)),(YEAR(C1216)-2026)*12+MONTH(C1216)-8,""))</f>
        <v/>
      </c>
      <c r="T1216">
        <f>IF(AND(A1216="مصروف",R1216&gt;0,I1216="موافق",S1216&lt;&gt;"",H1216&lt;&gt;""),N(G1216),0)</f>
        <v/>
      </c>
    </row>
    <row r="1217">
      <c r="A1217" s="19" t="n"/>
      <c r="B1217" s="20">
        <f>IF(A1217="","",IF(R1217=0,"⚠ أضف سطر عهدة أولًا","BDR-"&amp;TEXT(R1217,"000")))</f>
        <v/>
      </c>
      <c r="C1217" s="21" t="n"/>
      <c r="D1217" s="20">
        <f>IF(C1217="","",IF(S1217="","خارج السنة المالية",INDEX(القوائم!$D$2:$D$13,S1217)))</f>
        <v/>
      </c>
      <c r="E1217" s="22" t="n"/>
      <c r="F1217" s="23" t="n"/>
      <c r="G1217" s="23" t="n"/>
      <c r="H1217" s="22" t="n"/>
      <c r="I1217" s="19" t="n"/>
      <c r="J1217" s="21" t="n"/>
      <c r="K1217" s="19" t="n"/>
      <c r="L1217" s="19" t="n"/>
      <c r="M1217" s="21" t="n"/>
      <c r="N1217" s="22" t="n"/>
      <c r="O1217" s="24">
        <f>IF(A1217&lt;&gt;"عهدة","",SUMIFS($G$8:$G$5007,$B$8:$B$5007,B1217,$A$8:$A$5007,"مصروف",$I$8:$I$5007,"&lt;&gt;مرفوض"))</f>
        <v/>
      </c>
      <c r="P1217" s="25">
        <f>IF(A1217&lt;&gt;"عهدة","",N(F1217)-O1217)</f>
        <v/>
      </c>
      <c r="Q1217" s="26">
        <f>IF(A1217="","",IF(A1217="عهدة",IF(N(F1217)=0,"⚠ أدخل قيمة العهدة",IF(P1217&lt;0,"⛔ عجز / زيادة مصروفات "&amp;TEXT(-P1217,"#,##0"),IF(COUNTIFS($B$8:$B$5007,B1217,$A$8:$A$5007,"مصروف",$I$8:$I$5007,"&lt;&gt;مرفوض",$K$8:$K$5007,"&lt;&gt;نعم")&gt;0,"⚠ "&amp;COUNTIFS($B$8:$B$5007,B1217,$A$8:$A$5007,"مصروف",$I$8:$I$5007,"&lt;&gt;مرفوض",$K$8:$K$5007,"&lt;&gt;نعم")&amp;" مصروف غير مسوى",IF(L1217="تمت التسوية",IF(P1217=0,"✔ متوازنة وتمت التسوية","✔ تمت التسوية – متبقي "&amp;TEXT(P1217,"#,##0")),IF(P1217&gt;0,"متبقي "&amp;TEXT(P1217,"#,##0"),"✔ متوازنة"))))),IF(R1217=0,"⚠ أضف سطر عهدة أولًا",IF(OR(C1217="",N(G1217)=0),"⚠ أكمل التاريخ والقيمة",IF(S1217="","⚠ التاريخ خارج السنة المالية",IF(H1217="","⚠ اختر بند الموازنة",IF(I1217="مرفوض","✖ مرفوض من المدير",IF(I1217&lt;&gt;"موافق","⏳ بانتظار موافقة المدير",IF(K1217&lt;&gt;"نعم","⚠ غير مسوى مع الحسابات","✔ معتمد ومسوى")))))))))</f>
        <v/>
      </c>
      <c r="R1217">
        <f>N(R1216)+IF(A1217="عهدة",1,0)</f>
        <v/>
      </c>
      <c r="S1217">
        <f>IF(C1217="","",IF(AND(C1217&gt;=DATE(2026,9,1),C1217&lt;=DATE(2027,8,31)),(YEAR(C1217)-2026)*12+MONTH(C1217)-8,""))</f>
        <v/>
      </c>
      <c r="T1217">
        <f>IF(AND(A1217="مصروف",R1217&gt;0,I1217="موافق",S1217&lt;&gt;"",H1217&lt;&gt;""),N(G1217),0)</f>
        <v/>
      </c>
    </row>
    <row r="1218">
      <c r="A1218" s="19" t="n"/>
      <c r="B1218" s="20">
        <f>IF(A1218="","",IF(R1218=0,"⚠ أضف سطر عهدة أولًا","BDR-"&amp;TEXT(R1218,"000")))</f>
        <v/>
      </c>
      <c r="C1218" s="21" t="n"/>
      <c r="D1218" s="20">
        <f>IF(C1218="","",IF(S1218="","خارج السنة المالية",INDEX(القوائم!$D$2:$D$13,S1218)))</f>
        <v/>
      </c>
      <c r="E1218" s="22" t="n"/>
      <c r="F1218" s="23" t="n"/>
      <c r="G1218" s="23" t="n"/>
      <c r="H1218" s="22" t="n"/>
      <c r="I1218" s="19" t="n"/>
      <c r="J1218" s="21" t="n"/>
      <c r="K1218" s="19" t="n"/>
      <c r="L1218" s="19" t="n"/>
      <c r="M1218" s="21" t="n"/>
      <c r="N1218" s="22" t="n"/>
      <c r="O1218" s="24">
        <f>IF(A1218&lt;&gt;"عهدة","",SUMIFS($G$8:$G$5007,$B$8:$B$5007,B1218,$A$8:$A$5007,"مصروف",$I$8:$I$5007,"&lt;&gt;مرفوض"))</f>
        <v/>
      </c>
      <c r="P1218" s="25">
        <f>IF(A1218&lt;&gt;"عهدة","",N(F1218)-O1218)</f>
        <v/>
      </c>
      <c r="Q1218" s="26">
        <f>IF(A1218="","",IF(A1218="عهدة",IF(N(F1218)=0,"⚠ أدخل قيمة العهدة",IF(P1218&lt;0,"⛔ عجز / زيادة مصروفات "&amp;TEXT(-P1218,"#,##0"),IF(COUNTIFS($B$8:$B$5007,B1218,$A$8:$A$5007,"مصروف",$I$8:$I$5007,"&lt;&gt;مرفوض",$K$8:$K$5007,"&lt;&gt;نعم")&gt;0,"⚠ "&amp;COUNTIFS($B$8:$B$5007,B1218,$A$8:$A$5007,"مصروف",$I$8:$I$5007,"&lt;&gt;مرفوض",$K$8:$K$5007,"&lt;&gt;نعم")&amp;" مصروف غير مسوى",IF(L1218="تمت التسوية",IF(P1218=0,"✔ متوازنة وتمت التسوية","✔ تمت التسوية – متبقي "&amp;TEXT(P1218,"#,##0")),IF(P1218&gt;0,"متبقي "&amp;TEXT(P1218,"#,##0"),"✔ متوازنة"))))),IF(R1218=0,"⚠ أضف سطر عهدة أولًا",IF(OR(C1218="",N(G1218)=0),"⚠ أكمل التاريخ والقيمة",IF(S1218="","⚠ التاريخ خارج السنة المالية",IF(H1218="","⚠ اختر بند الموازنة",IF(I1218="مرفوض","✖ مرفوض من المدير",IF(I1218&lt;&gt;"موافق","⏳ بانتظار موافقة المدير",IF(K1218&lt;&gt;"نعم","⚠ غير مسوى مع الحسابات","✔ معتمد ومسوى")))))))))</f>
        <v/>
      </c>
      <c r="R1218">
        <f>N(R1217)+IF(A1218="عهدة",1,0)</f>
        <v/>
      </c>
      <c r="S1218">
        <f>IF(C1218="","",IF(AND(C1218&gt;=DATE(2026,9,1),C1218&lt;=DATE(2027,8,31)),(YEAR(C1218)-2026)*12+MONTH(C1218)-8,""))</f>
        <v/>
      </c>
      <c r="T1218">
        <f>IF(AND(A1218="مصروف",R1218&gt;0,I1218="موافق",S1218&lt;&gt;"",H1218&lt;&gt;""),N(G1218),0)</f>
        <v/>
      </c>
    </row>
    <row r="1219">
      <c r="A1219" s="19" t="n"/>
      <c r="B1219" s="20">
        <f>IF(A1219="","",IF(R1219=0,"⚠ أضف سطر عهدة أولًا","BDR-"&amp;TEXT(R1219,"000")))</f>
        <v/>
      </c>
      <c r="C1219" s="21" t="n"/>
      <c r="D1219" s="20">
        <f>IF(C1219="","",IF(S1219="","خارج السنة المالية",INDEX(القوائم!$D$2:$D$13,S1219)))</f>
        <v/>
      </c>
      <c r="E1219" s="22" t="n"/>
      <c r="F1219" s="23" t="n"/>
      <c r="G1219" s="23" t="n"/>
      <c r="H1219" s="22" t="n"/>
      <c r="I1219" s="19" t="n"/>
      <c r="J1219" s="21" t="n"/>
      <c r="K1219" s="19" t="n"/>
      <c r="L1219" s="19" t="n"/>
      <c r="M1219" s="21" t="n"/>
      <c r="N1219" s="22" t="n"/>
      <c r="O1219" s="24">
        <f>IF(A1219&lt;&gt;"عهدة","",SUMIFS($G$8:$G$5007,$B$8:$B$5007,B1219,$A$8:$A$5007,"مصروف",$I$8:$I$5007,"&lt;&gt;مرفوض"))</f>
        <v/>
      </c>
      <c r="P1219" s="25">
        <f>IF(A1219&lt;&gt;"عهدة","",N(F1219)-O1219)</f>
        <v/>
      </c>
      <c r="Q1219" s="26">
        <f>IF(A1219="","",IF(A1219="عهدة",IF(N(F1219)=0,"⚠ أدخل قيمة العهدة",IF(P1219&lt;0,"⛔ عجز / زيادة مصروفات "&amp;TEXT(-P1219,"#,##0"),IF(COUNTIFS($B$8:$B$5007,B1219,$A$8:$A$5007,"مصروف",$I$8:$I$5007,"&lt;&gt;مرفوض",$K$8:$K$5007,"&lt;&gt;نعم")&gt;0,"⚠ "&amp;COUNTIFS($B$8:$B$5007,B1219,$A$8:$A$5007,"مصروف",$I$8:$I$5007,"&lt;&gt;مرفوض",$K$8:$K$5007,"&lt;&gt;نعم")&amp;" مصروف غير مسوى",IF(L1219="تمت التسوية",IF(P1219=0,"✔ متوازنة وتمت التسوية","✔ تمت التسوية – متبقي "&amp;TEXT(P1219,"#,##0")),IF(P1219&gt;0,"متبقي "&amp;TEXT(P1219,"#,##0"),"✔ متوازنة"))))),IF(R1219=0,"⚠ أضف سطر عهدة أولًا",IF(OR(C1219="",N(G1219)=0),"⚠ أكمل التاريخ والقيمة",IF(S1219="","⚠ التاريخ خارج السنة المالية",IF(H1219="","⚠ اختر بند الموازنة",IF(I1219="مرفوض","✖ مرفوض من المدير",IF(I1219&lt;&gt;"موافق","⏳ بانتظار موافقة المدير",IF(K1219&lt;&gt;"نعم","⚠ غير مسوى مع الحسابات","✔ معتمد ومسوى")))))))))</f>
        <v/>
      </c>
      <c r="R1219">
        <f>N(R1218)+IF(A1219="عهدة",1,0)</f>
        <v/>
      </c>
      <c r="S1219">
        <f>IF(C1219="","",IF(AND(C1219&gt;=DATE(2026,9,1),C1219&lt;=DATE(2027,8,31)),(YEAR(C1219)-2026)*12+MONTH(C1219)-8,""))</f>
        <v/>
      </c>
      <c r="T1219">
        <f>IF(AND(A1219="مصروف",R1219&gt;0,I1219="موافق",S1219&lt;&gt;"",H1219&lt;&gt;""),N(G1219),0)</f>
        <v/>
      </c>
    </row>
    <row r="1220">
      <c r="A1220" s="19" t="n"/>
      <c r="B1220" s="20">
        <f>IF(A1220="","",IF(R1220=0,"⚠ أضف سطر عهدة أولًا","BDR-"&amp;TEXT(R1220,"000")))</f>
        <v/>
      </c>
      <c r="C1220" s="21" t="n"/>
      <c r="D1220" s="20">
        <f>IF(C1220="","",IF(S1220="","خارج السنة المالية",INDEX(القوائم!$D$2:$D$13,S1220)))</f>
        <v/>
      </c>
      <c r="E1220" s="22" t="n"/>
      <c r="F1220" s="23" t="n"/>
      <c r="G1220" s="23" t="n"/>
      <c r="H1220" s="22" t="n"/>
      <c r="I1220" s="19" t="n"/>
      <c r="J1220" s="21" t="n"/>
      <c r="K1220" s="19" t="n"/>
      <c r="L1220" s="19" t="n"/>
      <c r="M1220" s="21" t="n"/>
      <c r="N1220" s="22" t="n"/>
      <c r="O1220" s="24">
        <f>IF(A1220&lt;&gt;"عهدة","",SUMIFS($G$8:$G$5007,$B$8:$B$5007,B1220,$A$8:$A$5007,"مصروف",$I$8:$I$5007,"&lt;&gt;مرفوض"))</f>
        <v/>
      </c>
      <c r="P1220" s="25">
        <f>IF(A1220&lt;&gt;"عهدة","",N(F1220)-O1220)</f>
        <v/>
      </c>
      <c r="Q1220" s="26">
        <f>IF(A1220="","",IF(A1220="عهدة",IF(N(F1220)=0,"⚠ أدخل قيمة العهدة",IF(P1220&lt;0,"⛔ عجز / زيادة مصروفات "&amp;TEXT(-P1220,"#,##0"),IF(COUNTIFS($B$8:$B$5007,B1220,$A$8:$A$5007,"مصروف",$I$8:$I$5007,"&lt;&gt;مرفوض",$K$8:$K$5007,"&lt;&gt;نعم")&gt;0,"⚠ "&amp;COUNTIFS($B$8:$B$5007,B1220,$A$8:$A$5007,"مصروف",$I$8:$I$5007,"&lt;&gt;مرفوض",$K$8:$K$5007,"&lt;&gt;نعم")&amp;" مصروف غير مسوى",IF(L1220="تمت التسوية",IF(P1220=0,"✔ متوازنة وتمت التسوية","✔ تمت التسوية – متبقي "&amp;TEXT(P1220,"#,##0")),IF(P1220&gt;0,"متبقي "&amp;TEXT(P1220,"#,##0"),"✔ متوازنة"))))),IF(R1220=0,"⚠ أضف سطر عهدة أولًا",IF(OR(C1220="",N(G1220)=0),"⚠ أكمل التاريخ والقيمة",IF(S1220="","⚠ التاريخ خارج السنة المالية",IF(H1220="","⚠ اختر بند الموازنة",IF(I1220="مرفوض","✖ مرفوض من المدير",IF(I1220&lt;&gt;"موافق","⏳ بانتظار موافقة المدير",IF(K1220&lt;&gt;"نعم","⚠ غير مسوى مع الحسابات","✔ معتمد ومسوى")))))))))</f>
        <v/>
      </c>
      <c r="R1220">
        <f>N(R1219)+IF(A1220="عهدة",1,0)</f>
        <v/>
      </c>
      <c r="S1220">
        <f>IF(C1220="","",IF(AND(C1220&gt;=DATE(2026,9,1),C1220&lt;=DATE(2027,8,31)),(YEAR(C1220)-2026)*12+MONTH(C1220)-8,""))</f>
        <v/>
      </c>
      <c r="T1220">
        <f>IF(AND(A1220="مصروف",R1220&gt;0,I1220="موافق",S1220&lt;&gt;"",H1220&lt;&gt;""),N(G1220),0)</f>
        <v/>
      </c>
    </row>
    <row r="1221">
      <c r="A1221" s="19" t="n"/>
      <c r="B1221" s="20">
        <f>IF(A1221="","",IF(R1221=0,"⚠ أضف سطر عهدة أولًا","BDR-"&amp;TEXT(R1221,"000")))</f>
        <v/>
      </c>
      <c r="C1221" s="21" t="n"/>
      <c r="D1221" s="20">
        <f>IF(C1221="","",IF(S1221="","خارج السنة المالية",INDEX(القوائم!$D$2:$D$13,S1221)))</f>
        <v/>
      </c>
      <c r="E1221" s="22" t="n"/>
      <c r="F1221" s="23" t="n"/>
      <c r="G1221" s="23" t="n"/>
      <c r="H1221" s="22" t="n"/>
      <c r="I1221" s="19" t="n"/>
      <c r="J1221" s="21" t="n"/>
      <c r="K1221" s="19" t="n"/>
      <c r="L1221" s="19" t="n"/>
      <c r="M1221" s="21" t="n"/>
      <c r="N1221" s="22" t="n"/>
      <c r="O1221" s="24">
        <f>IF(A1221&lt;&gt;"عهدة","",SUMIFS($G$8:$G$5007,$B$8:$B$5007,B1221,$A$8:$A$5007,"مصروف",$I$8:$I$5007,"&lt;&gt;مرفوض"))</f>
        <v/>
      </c>
      <c r="P1221" s="25">
        <f>IF(A1221&lt;&gt;"عهدة","",N(F1221)-O1221)</f>
        <v/>
      </c>
      <c r="Q1221" s="26">
        <f>IF(A1221="","",IF(A1221="عهدة",IF(N(F1221)=0,"⚠ أدخل قيمة العهدة",IF(P1221&lt;0,"⛔ عجز / زيادة مصروفات "&amp;TEXT(-P1221,"#,##0"),IF(COUNTIFS($B$8:$B$5007,B1221,$A$8:$A$5007,"مصروف",$I$8:$I$5007,"&lt;&gt;مرفوض",$K$8:$K$5007,"&lt;&gt;نعم")&gt;0,"⚠ "&amp;COUNTIFS($B$8:$B$5007,B1221,$A$8:$A$5007,"مصروف",$I$8:$I$5007,"&lt;&gt;مرفوض",$K$8:$K$5007,"&lt;&gt;نعم")&amp;" مصروف غير مسوى",IF(L1221="تمت التسوية",IF(P1221=0,"✔ متوازنة وتمت التسوية","✔ تمت التسوية – متبقي "&amp;TEXT(P1221,"#,##0")),IF(P1221&gt;0,"متبقي "&amp;TEXT(P1221,"#,##0"),"✔ متوازنة"))))),IF(R1221=0,"⚠ أضف سطر عهدة أولًا",IF(OR(C1221="",N(G1221)=0),"⚠ أكمل التاريخ والقيمة",IF(S1221="","⚠ التاريخ خارج السنة المالية",IF(H1221="","⚠ اختر بند الموازنة",IF(I1221="مرفوض","✖ مرفوض من المدير",IF(I1221&lt;&gt;"موافق","⏳ بانتظار موافقة المدير",IF(K1221&lt;&gt;"نعم","⚠ غير مسوى مع الحسابات","✔ معتمد ومسوى")))))))))</f>
        <v/>
      </c>
      <c r="R1221">
        <f>N(R1220)+IF(A1221="عهدة",1,0)</f>
        <v/>
      </c>
      <c r="S1221">
        <f>IF(C1221="","",IF(AND(C1221&gt;=DATE(2026,9,1),C1221&lt;=DATE(2027,8,31)),(YEAR(C1221)-2026)*12+MONTH(C1221)-8,""))</f>
        <v/>
      </c>
      <c r="T1221">
        <f>IF(AND(A1221="مصروف",R1221&gt;0,I1221="موافق",S1221&lt;&gt;"",H1221&lt;&gt;""),N(G1221),0)</f>
        <v/>
      </c>
    </row>
    <row r="1222">
      <c r="A1222" s="19" t="n"/>
      <c r="B1222" s="20">
        <f>IF(A1222="","",IF(R1222=0,"⚠ أضف سطر عهدة أولًا","BDR-"&amp;TEXT(R1222,"000")))</f>
        <v/>
      </c>
      <c r="C1222" s="21" t="n"/>
      <c r="D1222" s="20">
        <f>IF(C1222="","",IF(S1222="","خارج السنة المالية",INDEX(القوائم!$D$2:$D$13,S1222)))</f>
        <v/>
      </c>
      <c r="E1222" s="22" t="n"/>
      <c r="F1222" s="23" t="n"/>
      <c r="G1222" s="23" t="n"/>
      <c r="H1222" s="22" t="n"/>
      <c r="I1222" s="19" t="n"/>
      <c r="J1222" s="21" t="n"/>
      <c r="K1222" s="19" t="n"/>
      <c r="L1222" s="19" t="n"/>
      <c r="M1222" s="21" t="n"/>
      <c r="N1222" s="22" t="n"/>
      <c r="O1222" s="24">
        <f>IF(A1222&lt;&gt;"عهدة","",SUMIFS($G$8:$G$5007,$B$8:$B$5007,B1222,$A$8:$A$5007,"مصروف",$I$8:$I$5007,"&lt;&gt;مرفوض"))</f>
        <v/>
      </c>
      <c r="P1222" s="25">
        <f>IF(A1222&lt;&gt;"عهدة","",N(F1222)-O1222)</f>
        <v/>
      </c>
      <c r="Q1222" s="26">
        <f>IF(A1222="","",IF(A1222="عهدة",IF(N(F1222)=0,"⚠ أدخل قيمة العهدة",IF(P1222&lt;0,"⛔ عجز / زيادة مصروفات "&amp;TEXT(-P1222,"#,##0"),IF(COUNTIFS($B$8:$B$5007,B1222,$A$8:$A$5007,"مصروف",$I$8:$I$5007,"&lt;&gt;مرفوض",$K$8:$K$5007,"&lt;&gt;نعم")&gt;0,"⚠ "&amp;COUNTIFS($B$8:$B$5007,B1222,$A$8:$A$5007,"مصروف",$I$8:$I$5007,"&lt;&gt;مرفوض",$K$8:$K$5007,"&lt;&gt;نعم")&amp;" مصروف غير مسوى",IF(L1222="تمت التسوية",IF(P1222=0,"✔ متوازنة وتمت التسوية","✔ تمت التسوية – متبقي "&amp;TEXT(P1222,"#,##0")),IF(P1222&gt;0,"متبقي "&amp;TEXT(P1222,"#,##0"),"✔ متوازنة"))))),IF(R1222=0,"⚠ أضف سطر عهدة أولًا",IF(OR(C1222="",N(G1222)=0),"⚠ أكمل التاريخ والقيمة",IF(S1222="","⚠ التاريخ خارج السنة المالية",IF(H1222="","⚠ اختر بند الموازنة",IF(I1222="مرفوض","✖ مرفوض من المدير",IF(I1222&lt;&gt;"موافق","⏳ بانتظار موافقة المدير",IF(K1222&lt;&gt;"نعم","⚠ غير مسوى مع الحسابات","✔ معتمد ومسوى")))))))))</f>
        <v/>
      </c>
      <c r="R1222">
        <f>N(R1221)+IF(A1222="عهدة",1,0)</f>
        <v/>
      </c>
      <c r="S1222">
        <f>IF(C1222="","",IF(AND(C1222&gt;=DATE(2026,9,1),C1222&lt;=DATE(2027,8,31)),(YEAR(C1222)-2026)*12+MONTH(C1222)-8,""))</f>
        <v/>
      </c>
      <c r="T1222">
        <f>IF(AND(A1222="مصروف",R1222&gt;0,I1222="موافق",S1222&lt;&gt;"",H1222&lt;&gt;""),N(G1222),0)</f>
        <v/>
      </c>
    </row>
    <row r="1223">
      <c r="A1223" s="19" t="n"/>
      <c r="B1223" s="20">
        <f>IF(A1223="","",IF(R1223=0,"⚠ أضف سطر عهدة أولًا","BDR-"&amp;TEXT(R1223,"000")))</f>
        <v/>
      </c>
      <c r="C1223" s="21" t="n"/>
      <c r="D1223" s="20">
        <f>IF(C1223="","",IF(S1223="","خارج السنة المالية",INDEX(القوائم!$D$2:$D$13,S1223)))</f>
        <v/>
      </c>
      <c r="E1223" s="22" t="n"/>
      <c r="F1223" s="23" t="n"/>
      <c r="G1223" s="23" t="n"/>
      <c r="H1223" s="22" t="n"/>
      <c r="I1223" s="19" t="n"/>
      <c r="J1223" s="21" t="n"/>
      <c r="K1223" s="19" t="n"/>
      <c r="L1223" s="19" t="n"/>
      <c r="M1223" s="21" t="n"/>
      <c r="N1223" s="22" t="n"/>
      <c r="O1223" s="24">
        <f>IF(A1223&lt;&gt;"عهدة","",SUMIFS($G$8:$G$5007,$B$8:$B$5007,B1223,$A$8:$A$5007,"مصروف",$I$8:$I$5007,"&lt;&gt;مرفوض"))</f>
        <v/>
      </c>
      <c r="P1223" s="25">
        <f>IF(A1223&lt;&gt;"عهدة","",N(F1223)-O1223)</f>
        <v/>
      </c>
      <c r="Q1223" s="26">
        <f>IF(A1223="","",IF(A1223="عهدة",IF(N(F1223)=0,"⚠ أدخل قيمة العهدة",IF(P1223&lt;0,"⛔ عجز / زيادة مصروفات "&amp;TEXT(-P1223,"#,##0"),IF(COUNTIFS($B$8:$B$5007,B1223,$A$8:$A$5007,"مصروف",$I$8:$I$5007,"&lt;&gt;مرفوض",$K$8:$K$5007,"&lt;&gt;نعم")&gt;0,"⚠ "&amp;COUNTIFS($B$8:$B$5007,B1223,$A$8:$A$5007,"مصروف",$I$8:$I$5007,"&lt;&gt;مرفوض",$K$8:$K$5007,"&lt;&gt;نعم")&amp;" مصروف غير مسوى",IF(L1223="تمت التسوية",IF(P1223=0,"✔ متوازنة وتمت التسوية","✔ تمت التسوية – متبقي "&amp;TEXT(P1223,"#,##0")),IF(P1223&gt;0,"متبقي "&amp;TEXT(P1223,"#,##0"),"✔ متوازنة"))))),IF(R1223=0,"⚠ أضف سطر عهدة أولًا",IF(OR(C1223="",N(G1223)=0),"⚠ أكمل التاريخ والقيمة",IF(S1223="","⚠ التاريخ خارج السنة المالية",IF(H1223="","⚠ اختر بند الموازنة",IF(I1223="مرفوض","✖ مرفوض من المدير",IF(I1223&lt;&gt;"موافق","⏳ بانتظار موافقة المدير",IF(K1223&lt;&gt;"نعم","⚠ غير مسوى مع الحسابات","✔ معتمد ومسوى")))))))))</f>
        <v/>
      </c>
      <c r="R1223">
        <f>N(R1222)+IF(A1223="عهدة",1,0)</f>
        <v/>
      </c>
      <c r="S1223">
        <f>IF(C1223="","",IF(AND(C1223&gt;=DATE(2026,9,1),C1223&lt;=DATE(2027,8,31)),(YEAR(C1223)-2026)*12+MONTH(C1223)-8,""))</f>
        <v/>
      </c>
      <c r="T1223">
        <f>IF(AND(A1223="مصروف",R1223&gt;0,I1223="موافق",S1223&lt;&gt;"",H1223&lt;&gt;""),N(G1223),0)</f>
        <v/>
      </c>
    </row>
    <row r="1224">
      <c r="A1224" s="19" t="n"/>
      <c r="B1224" s="20">
        <f>IF(A1224="","",IF(R1224=0,"⚠ أضف سطر عهدة أولًا","BDR-"&amp;TEXT(R1224,"000")))</f>
        <v/>
      </c>
      <c r="C1224" s="21" t="n"/>
      <c r="D1224" s="20">
        <f>IF(C1224="","",IF(S1224="","خارج السنة المالية",INDEX(القوائم!$D$2:$D$13,S1224)))</f>
        <v/>
      </c>
      <c r="E1224" s="22" t="n"/>
      <c r="F1224" s="23" t="n"/>
      <c r="G1224" s="23" t="n"/>
      <c r="H1224" s="22" t="n"/>
      <c r="I1224" s="19" t="n"/>
      <c r="J1224" s="21" t="n"/>
      <c r="K1224" s="19" t="n"/>
      <c r="L1224" s="19" t="n"/>
      <c r="M1224" s="21" t="n"/>
      <c r="N1224" s="22" t="n"/>
      <c r="O1224" s="24">
        <f>IF(A1224&lt;&gt;"عهدة","",SUMIFS($G$8:$G$5007,$B$8:$B$5007,B1224,$A$8:$A$5007,"مصروف",$I$8:$I$5007,"&lt;&gt;مرفوض"))</f>
        <v/>
      </c>
      <c r="P1224" s="25">
        <f>IF(A1224&lt;&gt;"عهدة","",N(F1224)-O1224)</f>
        <v/>
      </c>
      <c r="Q1224" s="26">
        <f>IF(A1224="","",IF(A1224="عهدة",IF(N(F1224)=0,"⚠ أدخل قيمة العهدة",IF(P1224&lt;0,"⛔ عجز / زيادة مصروفات "&amp;TEXT(-P1224,"#,##0"),IF(COUNTIFS($B$8:$B$5007,B1224,$A$8:$A$5007,"مصروف",$I$8:$I$5007,"&lt;&gt;مرفوض",$K$8:$K$5007,"&lt;&gt;نعم")&gt;0,"⚠ "&amp;COUNTIFS($B$8:$B$5007,B1224,$A$8:$A$5007,"مصروف",$I$8:$I$5007,"&lt;&gt;مرفوض",$K$8:$K$5007,"&lt;&gt;نعم")&amp;" مصروف غير مسوى",IF(L1224="تمت التسوية",IF(P1224=0,"✔ متوازنة وتمت التسوية","✔ تمت التسوية – متبقي "&amp;TEXT(P1224,"#,##0")),IF(P1224&gt;0,"متبقي "&amp;TEXT(P1224,"#,##0"),"✔ متوازنة"))))),IF(R1224=0,"⚠ أضف سطر عهدة أولًا",IF(OR(C1224="",N(G1224)=0),"⚠ أكمل التاريخ والقيمة",IF(S1224="","⚠ التاريخ خارج السنة المالية",IF(H1224="","⚠ اختر بند الموازنة",IF(I1224="مرفوض","✖ مرفوض من المدير",IF(I1224&lt;&gt;"موافق","⏳ بانتظار موافقة المدير",IF(K1224&lt;&gt;"نعم","⚠ غير مسوى مع الحسابات","✔ معتمد ومسوى")))))))))</f>
        <v/>
      </c>
      <c r="R1224">
        <f>N(R1223)+IF(A1224="عهدة",1,0)</f>
        <v/>
      </c>
      <c r="S1224">
        <f>IF(C1224="","",IF(AND(C1224&gt;=DATE(2026,9,1),C1224&lt;=DATE(2027,8,31)),(YEAR(C1224)-2026)*12+MONTH(C1224)-8,""))</f>
        <v/>
      </c>
      <c r="T1224">
        <f>IF(AND(A1224="مصروف",R1224&gt;0,I1224="موافق",S1224&lt;&gt;"",H1224&lt;&gt;""),N(G1224),0)</f>
        <v/>
      </c>
    </row>
    <row r="1225">
      <c r="A1225" s="19" t="n"/>
      <c r="B1225" s="20">
        <f>IF(A1225="","",IF(R1225=0,"⚠ أضف سطر عهدة أولًا","BDR-"&amp;TEXT(R1225,"000")))</f>
        <v/>
      </c>
      <c r="C1225" s="21" t="n"/>
      <c r="D1225" s="20">
        <f>IF(C1225="","",IF(S1225="","خارج السنة المالية",INDEX(القوائم!$D$2:$D$13,S1225)))</f>
        <v/>
      </c>
      <c r="E1225" s="22" t="n"/>
      <c r="F1225" s="23" t="n"/>
      <c r="G1225" s="23" t="n"/>
      <c r="H1225" s="22" t="n"/>
      <c r="I1225" s="19" t="n"/>
      <c r="J1225" s="21" t="n"/>
      <c r="K1225" s="19" t="n"/>
      <c r="L1225" s="19" t="n"/>
      <c r="M1225" s="21" t="n"/>
      <c r="N1225" s="22" t="n"/>
      <c r="O1225" s="24">
        <f>IF(A1225&lt;&gt;"عهدة","",SUMIFS($G$8:$G$5007,$B$8:$B$5007,B1225,$A$8:$A$5007,"مصروف",$I$8:$I$5007,"&lt;&gt;مرفوض"))</f>
        <v/>
      </c>
      <c r="P1225" s="25">
        <f>IF(A1225&lt;&gt;"عهدة","",N(F1225)-O1225)</f>
        <v/>
      </c>
      <c r="Q1225" s="26">
        <f>IF(A1225="","",IF(A1225="عهدة",IF(N(F1225)=0,"⚠ أدخل قيمة العهدة",IF(P1225&lt;0,"⛔ عجز / زيادة مصروفات "&amp;TEXT(-P1225,"#,##0"),IF(COUNTIFS($B$8:$B$5007,B1225,$A$8:$A$5007,"مصروف",$I$8:$I$5007,"&lt;&gt;مرفوض",$K$8:$K$5007,"&lt;&gt;نعم")&gt;0,"⚠ "&amp;COUNTIFS($B$8:$B$5007,B1225,$A$8:$A$5007,"مصروف",$I$8:$I$5007,"&lt;&gt;مرفوض",$K$8:$K$5007,"&lt;&gt;نعم")&amp;" مصروف غير مسوى",IF(L1225="تمت التسوية",IF(P1225=0,"✔ متوازنة وتمت التسوية","✔ تمت التسوية – متبقي "&amp;TEXT(P1225,"#,##0")),IF(P1225&gt;0,"متبقي "&amp;TEXT(P1225,"#,##0"),"✔ متوازنة"))))),IF(R1225=0,"⚠ أضف سطر عهدة أولًا",IF(OR(C1225="",N(G1225)=0),"⚠ أكمل التاريخ والقيمة",IF(S1225="","⚠ التاريخ خارج السنة المالية",IF(H1225="","⚠ اختر بند الموازنة",IF(I1225="مرفوض","✖ مرفوض من المدير",IF(I1225&lt;&gt;"موافق","⏳ بانتظار موافقة المدير",IF(K1225&lt;&gt;"نعم","⚠ غير مسوى مع الحسابات","✔ معتمد ومسوى")))))))))</f>
        <v/>
      </c>
      <c r="R1225">
        <f>N(R1224)+IF(A1225="عهدة",1,0)</f>
        <v/>
      </c>
      <c r="S1225">
        <f>IF(C1225="","",IF(AND(C1225&gt;=DATE(2026,9,1),C1225&lt;=DATE(2027,8,31)),(YEAR(C1225)-2026)*12+MONTH(C1225)-8,""))</f>
        <v/>
      </c>
      <c r="T1225">
        <f>IF(AND(A1225="مصروف",R1225&gt;0,I1225="موافق",S1225&lt;&gt;"",H1225&lt;&gt;""),N(G1225),0)</f>
        <v/>
      </c>
    </row>
    <row r="1226">
      <c r="A1226" s="19" t="n"/>
      <c r="B1226" s="20">
        <f>IF(A1226="","",IF(R1226=0,"⚠ أضف سطر عهدة أولًا","BDR-"&amp;TEXT(R1226,"000")))</f>
        <v/>
      </c>
      <c r="C1226" s="21" t="n"/>
      <c r="D1226" s="20">
        <f>IF(C1226="","",IF(S1226="","خارج السنة المالية",INDEX(القوائم!$D$2:$D$13,S1226)))</f>
        <v/>
      </c>
      <c r="E1226" s="22" t="n"/>
      <c r="F1226" s="23" t="n"/>
      <c r="G1226" s="23" t="n"/>
      <c r="H1226" s="22" t="n"/>
      <c r="I1226" s="19" t="n"/>
      <c r="J1226" s="21" t="n"/>
      <c r="K1226" s="19" t="n"/>
      <c r="L1226" s="19" t="n"/>
      <c r="M1226" s="21" t="n"/>
      <c r="N1226" s="22" t="n"/>
      <c r="O1226" s="24">
        <f>IF(A1226&lt;&gt;"عهدة","",SUMIFS($G$8:$G$5007,$B$8:$B$5007,B1226,$A$8:$A$5007,"مصروف",$I$8:$I$5007,"&lt;&gt;مرفوض"))</f>
        <v/>
      </c>
      <c r="P1226" s="25">
        <f>IF(A1226&lt;&gt;"عهدة","",N(F1226)-O1226)</f>
        <v/>
      </c>
      <c r="Q1226" s="26">
        <f>IF(A1226="","",IF(A1226="عهدة",IF(N(F1226)=0,"⚠ أدخل قيمة العهدة",IF(P1226&lt;0,"⛔ عجز / زيادة مصروفات "&amp;TEXT(-P1226,"#,##0"),IF(COUNTIFS($B$8:$B$5007,B1226,$A$8:$A$5007,"مصروف",$I$8:$I$5007,"&lt;&gt;مرفوض",$K$8:$K$5007,"&lt;&gt;نعم")&gt;0,"⚠ "&amp;COUNTIFS($B$8:$B$5007,B1226,$A$8:$A$5007,"مصروف",$I$8:$I$5007,"&lt;&gt;مرفوض",$K$8:$K$5007,"&lt;&gt;نعم")&amp;" مصروف غير مسوى",IF(L1226="تمت التسوية",IF(P1226=0,"✔ متوازنة وتمت التسوية","✔ تمت التسوية – متبقي "&amp;TEXT(P1226,"#,##0")),IF(P1226&gt;0,"متبقي "&amp;TEXT(P1226,"#,##0"),"✔ متوازنة"))))),IF(R1226=0,"⚠ أضف سطر عهدة أولًا",IF(OR(C1226="",N(G1226)=0),"⚠ أكمل التاريخ والقيمة",IF(S1226="","⚠ التاريخ خارج السنة المالية",IF(H1226="","⚠ اختر بند الموازنة",IF(I1226="مرفوض","✖ مرفوض من المدير",IF(I1226&lt;&gt;"موافق","⏳ بانتظار موافقة المدير",IF(K1226&lt;&gt;"نعم","⚠ غير مسوى مع الحسابات","✔ معتمد ومسوى")))))))))</f>
        <v/>
      </c>
      <c r="R1226">
        <f>N(R1225)+IF(A1226="عهدة",1,0)</f>
        <v/>
      </c>
      <c r="S1226">
        <f>IF(C1226="","",IF(AND(C1226&gt;=DATE(2026,9,1),C1226&lt;=DATE(2027,8,31)),(YEAR(C1226)-2026)*12+MONTH(C1226)-8,""))</f>
        <v/>
      </c>
      <c r="T1226">
        <f>IF(AND(A1226="مصروف",R1226&gt;0,I1226="موافق",S1226&lt;&gt;"",H1226&lt;&gt;""),N(G1226),0)</f>
        <v/>
      </c>
    </row>
    <row r="1227">
      <c r="A1227" s="19" t="n"/>
      <c r="B1227" s="20">
        <f>IF(A1227="","",IF(R1227=0,"⚠ أضف سطر عهدة أولًا","BDR-"&amp;TEXT(R1227,"000")))</f>
        <v/>
      </c>
      <c r="C1227" s="21" t="n"/>
      <c r="D1227" s="20">
        <f>IF(C1227="","",IF(S1227="","خارج السنة المالية",INDEX(القوائم!$D$2:$D$13,S1227)))</f>
        <v/>
      </c>
      <c r="E1227" s="22" t="n"/>
      <c r="F1227" s="23" t="n"/>
      <c r="G1227" s="23" t="n"/>
      <c r="H1227" s="22" t="n"/>
      <c r="I1227" s="19" t="n"/>
      <c r="J1227" s="21" t="n"/>
      <c r="K1227" s="19" t="n"/>
      <c r="L1227" s="19" t="n"/>
      <c r="M1227" s="21" t="n"/>
      <c r="N1227" s="22" t="n"/>
      <c r="O1227" s="24">
        <f>IF(A1227&lt;&gt;"عهدة","",SUMIFS($G$8:$G$5007,$B$8:$B$5007,B1227,$A$8:$A$5007,"مصروف",$I$8:$I$5007,"&lt;&gt;مرفوض"))</f>
        <v/>
      </c>
      <c r="P1227" s="25">
        <f>IF(A1227&lt;&gt;"عهدة","",N(F1227)-O1227)</f>
        <v/>
      </c>
      <c r="Q1227" s="26">
        <f>IF(A1227="","",IF(A1227="عهدة",IF(N(F1227)=0,"⚠ أدخل قيمة العهدة",IF(P1227&lt;0,"⛔ عجز / زيادة مصروفات "&amp;TEXT(-P1227,"#,##0"),IF(COUNTIFS($B$8:$B$5007,B1227,$A$8:$A$5007,"مصروف",$I$8:$I$5007,"&lt;&gt;مرفوض",$K$8:$K$5007,"&lt;&gt;نعم")&gt;0,"⚠ "&amp;COUNTIFS($B$8:$B$5007,B1227,$A$8:$A$5007,"مصروف",$I$8:$I$5007,"&lt;&gt;مرفوض",$K$8:$K$5007,"&lt;&gt;نعم")&amp;" مصروف غير مسوى",IF(L1227="تمت التسوية",IF(P1227=0,"✔ متوازنة وتمت التسوية","✔ تمت التسوية – متبقي "&amp;TEXT(P1227,"#,##0")),IF(P1227&gt;0,"متبقي "&amp;TEXT(P1227,"#,##0"),"✔ متوازنة"))))),IF(R1227=0,"⚠ أضف سطر عهدة أولًا",IF(OR(C1227="",N(G1227)=0),"⚠ أكمل التاريخ والقيمة",IF(S1227="","⚠ التاريخ خارج السنة المالية",IF(H1227="","⚠ اختر بند الموازنة",IF(I1227="مرفوض","✖ مرفوض من المدير",IF(I1227&lt;&gt;"موافق","⏳ بانتظار موافقة المدير",IF(K1227&lt;&gt;"نعم","⚠ غير مسوى مع الحسابات","✔ معتمد ومسوى")))))))))</f>
        <v/>
      </c>
      <c r="R1227">
        <f>N(R1226)+IF(A1227="عهدة",1,0)</f>
        <v/>
      </c>
      <c r="S1227">
        <f>IF(C1227="","",IF(AND(C1227&gt;=DATE(2026,9,1),C1227&lt;=DATE(2027,8,31)),(YEAR(C1227)-2026)*12+MONTH(C1227)-8,""))</f>
        <v/>
      </c>
      <c r="T1227">
        <f>IF(AND(A1227="مصروف",R1227&gt;0,I1227="موافق",S1227&lt;&gt;"",H1227&lt;&gt;""),N(G1227),0)</f>
        <v/>
      </c>
    </row>
    <row r="1228">
      <c r="A1228" s="19" t="n"/>
      <c r="B1228" s="20">
        <f>IF(A1228="","",IF(R1228=0,"⚠ أضف سطر عهدة أولًا","BDR-"&amp;TEXT(R1228,"000")))</f>
        <v/>
      </c>
      <c r="C1228" s="21" t="n"/>
      <c r="D1228" s="20">
        <f>IF(C1228="","",IF(S1228="","خارج السنة المالية",INDEX(القوائم!$D$2:$D$13,S1228)))</f>
        <v/>
      </c>
      <c r="E1228" s="22" t="n"/>
      <c r="F1228" s="23" t="n"/>
      <c r="G1228" s="23" t="n"/>
      <c r="H1228" s="22" t="n"/>
      <c r="I1228" s="19" t="n"/>
      <c r="J1228" s="21" t="n"/>
      <c r="K1228" s="19" t="n"/>
      <c r="L1228" s="19" t="n"/>
      <c r="M1228" s="21" t="n"/>
      <c r="N1228" s="22" t="n"/>
      <c r="O1228" s="24">
        <f>IF(A1228&lt;&gt;"عهدة","",SUMIFS($G$8:$G$5007,$B$8:$B$5007,B1228,$A$8:$A$5007,"مصروف",$I$8:$I$5007,"&lt;&gt;مرفوض"))</f>
        <v/>
      </c>
      <c r="P1228" s="25">
        <f>IF(A1228&lt;&gt;"عهدة","",N(F1228)-O1228)</f>
        <v/>
      </c>
      <c r="Q1228" s="26">
        <f>IF(A1228="","",IF(A1228="عهدة",IF(N(F1228)=0,"⚠ أدخل قيمة العهدة",IF(P1228&lt;0,"⛔ عجز / زيادة مصروفات "&amp;TEXT(-P1228,"#,##0"),IF(COUNTIFS($B$8:$B$5007,B1228,$A$8:$A$5007,"مصروف",$I$8:$I$5007,"&lt;&gt;مرفوض",$K$8:$K$5007,"&lt;&gt;نعم")&gt;0,"⚠ "&amp;COUNTIFS($B$8:$B$5007,B1228,$A$8:$A$5007,"مصروف",$I$8:$I$5007,"&lt;&gt;مرفوض",$K$8:$K$5007,"&lt;&gt;نعم")&amp;" مصروف غير مسوى",IF(L1228="تمت التسوية",IF(P1228=0,"✔ متوازنة وتمت التسوية","✔ تمت التسوية – متبقي "&amp;TEXT(P1228,"#,##0")),IF(P1228&gt;0,"متبقي "&amp;TEXT(P1228,"#,##0"),"✔ متوازنة"))))),IF(R1228=0,"⚠ أضف سطر عهدة أولًا",IF(OR(C1228="",N(G1228)=0),"⚠ أكمل التاريخ والقيمة",IF(S1228="","⚠ التاريخ خارج السنة المالية",IF(H1228="","⚠ اختر بند الموازنة",IF(I1228="مرفوض","✖ مرفوض من المدير",IF(I1228&lt;&gt;"موافق","⏳ بانتظار موافقة المدير",IF(K1228&lt;&gt;"نعم","⚠ غير مسوى مع الحسابات","✔ معتمد ومسوى")))))))))</f>
        <v/>
      </c>
      <c r="R1228">
        <f>N(R1227)+IF(A1228="عهدة",1,0)</f>
        <v/>
      </c>
      <c r="S1228">
        <f>IF(C1228="","",IF(AND(C1228&gt;=DATE(2026,9,1),C1228&lt;=DATE(2027,8,31)),(YEAR(C1228)-2026)*12+MONTH(C1228)-8,""))</f>
        <v/>
      </c>
      <c r="T1228">
        <f>IF(AND(A1228="مصروف",R1228&gt;0,I1228="موافق",S1228&lt;&gt;"",H1228&lt;&gt;""),N(G1228),0)</f>
        <v/>
      </c>
    </row>
    <row r="1229">
      <c r="A1229" s="19" t="n"/>
      <c r="B1229" s="20">
        <f>IF(A1229="","",IF(R1229=0,"⚠ أضف سطر عهدة أولًا","BDR-"&amp;TEXT(R1229,"000")))</f>
        <v/>
      </c>
      <c r="C1229" s="21" t="n"/>
      <c r="D1229" s="20">
        <f>IF(C1229="","",IF(S1229="","خارج السنة المالية",INDEX(القوائم!$D$2:$D$13,S1229)))</f>
        <v/>
      </c>
      <c r="E1229" s="22" t="n"/>
      <c r="F1229" s="23" t="n"/>
      <c r="G1229" s="23" t="n"/>
      <c r="H1229" s="22" t="n"/>
      <c r="I1229" s="19" t="n"/>
      <c r="J1229" s="21" t="n"/>
      <c r="K1229" s="19" t="n"/>
      <c r="L1229" s="19" t="n"/>
      <c r="M1229" s="21" t="n"/>
      <c r="N1229" s="22" t="n"/>
      <c r="O1229" s="24">
        <f>IF(A1229&lt;&gt;"عهدة","",SUMIFS($G$8:$G$5007,$B$8:$B$5007,B1229,$A$8:$A$5007,"مصروف",$I$8:$I$5007,"&lt;&gt;مرفوض"))</f>
        <v/>
      </c>
      <c r="P1229" s="25">
        <f>IF(A1229&lt;&gt;"عهدة","",N(F1229)-O1229)</f>
        <v/>
      </c>
      <c r="Q1229" s="26">
        <f>IF(A1229="","",IF(A1229="عهدة",IF(N(F1229)=0,"⚠ أدخل قيمة العهدة",IF(P1229&lt;0,"⛔ عجز / زيادة مصروفات "&amp;TEXT(-P1229,"#,##0"),IF(COUNTIFS($B$8:$B$5007,B1229,$A$8:$A$5007,"مصروف",$I$8:$I$5007,"&lt;&gt;مرفوض",$K$8:$K$5007,"&lt;&gt;نعم")&gt;0,"⚠ "&amp;COUNTIFS($B$8:$B$5007,B1229,$A$8:$A$5007,"مصروف",$I$8:$I$5007,"&lt;&gt;مرفوض",$K$8:$K$5007,"&lt;&gt;نعم")&amp;" مصروف غير مسوى",IF(L1229="تمت التسوية",IF(P1229=0,"✔ متوازنة وتمت التسوية","✔ تمت التسوية – متبقي "&amp;TEXT(P1229,"#,##0")),IF(P1229&gt;0,"متبقي "&amp;TEXT(P1229,"#,##0"),"✔ متوازنة"))))),IF(R1229=0,"⚠ أضف سطر عهدة أولًا",IF(OR(C1229="",N(G1229)=0),"⚠ أكمل التاريخ والقيمة",IF(S1229="","⚠ التاريخ خارج السنة المالية",IF(H1229="","⚠ اختر بند الموازنة",IF(I1229="مرفوض","✖ مرفوض من المدير",IF(I1229&lt;&gt;"موافق","⏳ بانتظار موافقة المدير",IF(K1229&lt;&gt;"نعم","⚠ غير مسوى مع الحسابات","✔ معتمد ومسوى")))))))))</f>
        <v/>
      </c>
      <c r="R1229">
        <f>N(R1228)+IF(A1229="عهدة",1,0)</f>
        <v/>
      </c>
      <c r="S1229">
        <f>IF(C1229="","",IF(AND(C1229&gt;=DATE(2026,9,1),C1229&lt;=DATE(2027,8,31)),(YEAR(C1229)-2026)*12+MONTH(C1229)-8,""))</f>
        <v/>
      </c>
      <c r="T1229">
        <f>IF(AND(A1229="مصروف",R1229&gt;0,I1229="موافق",S1229&lt;&gt;"",H1229&lt;&gt;""),N(G1229),0)</f>
        <v/>
      </c>
    </row>
    <row r="1230">
      <c r="A1230" s="19" t="n"/>
      <c r="B1230" s="20">
        <f>IF(A1230="","",IF(R1230=0,"⚠ أضف سطر عهدة أولًا","BDR-"&amp;TEXT(R1230,"000")))</f>
        <v/>
      </c>
      <c r="C1230" s="21" t="n"/>
      <c r="D1230" s="20">
        <f>IF(C1230="","",IF(S1230="","خارج السنة المالية",INDEX(القوائم!$D$2:$D$13,S1230)))</f>
        <v/>
      </c>
      <c r="E1230" s="22" t="n"/>
      <c r="F1230" s="23" t="n"/>
      <c r="G1230" s="23" t="n"/>
      <c r="H1230" s="22" t="n"/>
      <c r="I1230" s="19" t="n"/>
      <c r="J1230" s="21" t="n"/>
      <c r="K1230" s="19" t="n"/>
      <c r="L1230" s="19" t="n"/>
      <c r="M1230" s="21" t="n"/>
      <c r="N1230" s="22" t="n"/>
      <c r="O1230" s="24">
        <f>IF(A1230&lt;&gt;"عهدة","",SUMIFS($G$8:$G$5007,$B$8:$B$5007,B1230,$A$8:$A$5007,"مصروف",$I$8:$I$5007,"&lt;&gt;مرفوض"))</f>
        <v/>
      </c>
      <c r="P1230" s="25">
        <f>IF(A1230&lt;&gt;"عهدة","",N(F1230)-O1230)</f>
        <v/>
      </c>
      <c r="Q1230" s="26">
        <f>IF(A1230="","",IF(A1230="عهدة",IF(N(F1230)=0,"⚠ أدخل قيمة العهدة",IF(P1230&lt;0,"⛔ عجز / زيادة مصروفات "&amp;TEXT(-P1230,"#,##0"),IF(COUNTIFS($B$8:$B$5007,B1230,$A$8:$A$5007,"مصروف",$I$8:$I$5007,"&lt;&gt;مرفوض",$K$8:$K$5007,"&lt;&gt;نعم")&gt;0,"⚠ "&amp;COUNTIFS($B$8:$B$5007,B1230,$A$8:$A$5007,"مصروف",$I$8:$I$5007,"&lt;&gt;مرفوض",$K$8:$K$5007,"&lt;&gt;نعم")&amp;" مصروف غير مسوى",IF(L1230="تمت التسوية",IF(P1230=0,"✔ متوازنة وتمت التسوية","✔ تمت التسوية – متبقي "&amp;TEXT(P1230,"#,##0")),IF(P1230&gt;0,"متبقي "&amp;TEXT(P1230,"#,##0"),"✔ متوازنة"))))),IF(R1230=0,"⚠ أضف سطر عهدة أولًا",IF(OR(C1230="",N(G1230)=0),"⚠ أكمل التاريخ والقيمة",IF(S1230="","⚠ التاريخ خارج السنة المالية",IF(H1230="","⚠ اختر بند الموازنة",IF(I1230="مرفوض","✖ مرفوض من المدير",IF(I1230&lt;&gt;"موافق","⏳ بانتظار موافقة المدير",IF(K1230&lt;&gt;"نعم","⚠ غير مسوى مع الحسابات","✔ معتمد ومسوى")))))))))</f>
        <v/>
      </c>
      <c r="R1230">
        <f>N(R1229)+IF(A1230="عهدة",1,0)</f>
        <v/>
      </c>
      <c r="S1230">
        <f>IF(C1230="","",IF(AND(C1230&gt;=DATE(2026,9,1),C1230&lt;=DATE(2027,8,31)),(YEAR(C1230)-2026)*12+MONTH(C1230)-8,""))</f>
        <v/>
      </c>
      <c r="T1230">
        <f>IF(AND(A1230="مصروف",R1230&gt;0,I1230="موافق",S1230&lt;&gt;"",H1230&lt;&gt;""),N(G1230),0)</f>
        <v/>
      </c>
    </row>
    <row r="1231">
      <c r="A1231" s="19" t="n"/>
      <c r="B1231" s="20">
        <f>IF(A1231="","",IF(R1231=0,"⚠ أضف سطر عهدة أولًا","BDR-"&amp;TEXT(R1231,"000")))</f>
        <v/>
      </c>
      <c r="C1231" s="21" t="n"/>
      <c r="D1231" s="20">
        <f>IF(C1231="","",IF(S1231="","خارج السنة المالية",INDEX(القوائم!$D$2:$D$13,S1231)))</f>
        <v/>
      </c>
      <c r="E1231" s="22" t="n"/>
      <c r="F1231" s="23" t="n"/>
      <c r="G1231" s="23" t="n"/>
      <c r="H1231" s="22" t="n"/>
      <c r="I1231" s="19" t="n"/>
      <c r="J1231" s="21" t="n"/>
      <c r="K1231" s="19" t="n"/>
      <c r="L1231" s="19" t="n"/>
      <c r="M1231" s="21" t="n"/>
      <c r="N1231" s="22" t="n"/>
      <c r="O1231" s="24">
        <f>IF(A1231&lt;&gt;"عهدة","",SUMIFS($G$8:$G$5007,$B$8:$B$5007,B1231,$A$8:$A$5007,"مصروف",$I$8:$I$5007,"&lt;&gt;مرفوض"))</f>
        <v/>
      </c>
      <c r="P1231" s="25">
        <f>IF(A1231&lt;&gt;"عهدة","",N(F1231)-O1231)</f>
        <v/>
      </c>
      <c r="Q1231" s="26">
        <f>IF(A1231="","",IF(A1231="عهدة",IF(N(F1231)=0,"⚠ أدخل قيمة العهدة",IF(P1231&lt;0,"⛔ عجز / زيادة مصروفات "&amp;TEXT(-P1231,"#,##0"),IF(COUNTIFS($B$8:$B$5007,B1231,$A$8:$A$5007,"مصروف",$I$8:$I$5007,"&lt;&gt;مرفوض",$K$8:$K$5007,"&lt;&gt;نعم")&gt;0,"⚠ "&amp;COUNTIFS($B$8:$B$5007,B1231,$A$8:$A$5007,"مصروف",$I$8:$I$5007,"&lt;&gt;مرفوض",$K$8:$K$5007,"&lt;&gt;نعم")&amp;" مصروف غير مسوى",IF(L1231="تمت التسوية",IF(P1231=0,"✔ متوازنة وتمت التسوية","✔ تمت التسوية – متبقي "&amp;TEXT(P1231,"#,##0")),IF(P1231&gt;0,"متبقي "&amp;TEXT(P1231,"#,##0"),"✔ متوازنة"))))),IF(R1231=0,"⚠ أضف سطر عهدة أولًا",IF(OR(C1231="",N(G1231)=0),"⚠ أكمل التاريخ والقيمة",IF(S1231="","⚠ التاريخ خارج السنة المالية",IF(H1231="","⚠ اختر بند الموازنة",IF(I1231="مرفوض","✖ مرفوض من المدير",IF(I1231&lt;&gt;"موافق","⏳ بانتظار موافقة المدير",IF(K1231&lt;&gt;"نعم","⚠ غير مسوى مع الحسابات","✔ معتمد ومسوى")))))))))</f>
        <v/>
      </c>
      <c r="R1231">
        <f>N(R1230)+IF(A1231="عهدة",1,0)</f>
        <v/>
      </c>
      <c r="S1231">
        <f>IF(C1231="","",IF(AND(C1231&gt;=DATE(2026,9,1),C1231&lt;=DATE(2027,8,31)),(YEAR(C1231)-2026)*12+MONTH(C1231)-8,""))</f>
        <v/>
      </c>
      <c r="T1231">
        <f>IF(AND(A1231="مصروف",R1231&gt;0,I1231="موافق",S1231&lt;&gt;"",H1231&lt;&gt;""),N(G1231),0)</f>
        <v/>
      </c>
    </row>
    <row r="1232">
      <c r="A1232" s="19" t="n"/>
      <c r="B1232" s="20">
        <f>IF(A1232="","",IF(R1232=0,"⚠ أضف سطر عهدة أولًا","BDR-"&amp;TEXT(R1232,"000")))</f>
        <v/>
      </c>
      <c r="C1232" s="21" t="n"/>
      <c r="D1232" s="20">
        <f>IF(C1232="","",IF(S1232="","خارج السنة المالية",INDEX(القوائم!$D$2:$D$13,S1232)))</f>
        <v/>
      </c>
      <c r="E1232" s="22" t="n"/>
      <c r="F1232" s="23" t="n"/>
      <c r="G1232" s="23" t="n"/>
      <c r="H1232" s="22" t="n"/>
      <c r="I1232" s="19" t="n"/>
      <c r="J1232" s="21" t="n"/>
      <c r="K1232" s="19" t="n"/>
      <c r="L1232" s="19" t="n"/>
      <c r="M1232" s="21" t="n"/>
      <c r="N1232" s="22" t="n"/>
      <c r="O1232" s="24">
        <f>IF(A1232&lt;&gt;"عهدة","",SUMIFS($G$8:$G$5007,$B$8:$B$5007,B1232,$A$8:$A$5007,"مصروف",$I$8:$I$5007,"&lt;&gt;مرفوض"))</f>
        <v/>
      </c>
      <c r="P1232" s="25">
        <f>IF(A1232&lt;&gt;"عهدة","",N(F1232)-O1232)</f>
        <v/>
      </c>
      <c r="Q1232" s="26">
        <f>IF(A1232="","",IF(A1232="عهدة",IF(N(F1232)=0,"⚠ أدخل قيمة العهدة",IF(P1232&lt;0,"⛔ عجز / زيادة مصروفات "&amp;TEXT(-P1232,"#,##0"),IF(COUNTIFS($B$8:$B$5007,B1232,$A$8:$A$5007,"مصروف",$I$8:$I$5007,"&lt;&gt;مرفوض",$K$8:$K$5007,"&lt;&gt;نعم")&gt;0,"⚠ "&amp;COUNTIFS($B$8:$B$5007,B1232,$A$8:$A$5007,"مصروف",$I$8:$I$5007,"&lt;&gt;مرفوض",$K$8:$K$5007,"&lt;&gt;نعم")&amp;" مصروف غير مسوى",IF(L1232="تمت التسوية",IF(P1232=0,"✔ متوازنة وتمت التسوية","✔ تمت التسوية – متبقي "&amp;TEXT(P1232,"#,##0")),IF(P1232&gt;0,"متبقي "&amp;TEXT(P1232,"#,##0"),"✔ متوازنة"))))),IF(R1232=0,"⚠ أضف سطر عهدة أولًا",IF(OR(C1232="",N(G1232)=0),"⚠ أكمل التاريخ والقيمة",IF(S1232="","⚠ التاريخ خارج السنة المالية",IF(H1232="","⚠ اختر بند الموازنة",IF(I1232="مرفوض","✖ مرفوض من المدير",IF(I1232&lt;&gt;"موافق","⏳ بانتظار موافقة المدير",IF(K1232&lt;&gt;"نعم","⚠ غير مسوى مع الحسابات","✔ معتمد ومسوى")))))))))</f>
        <v/>
      </c>
      <c r="R1232">
        <f>N(R1231)+IF(A1232="عهدة",1,0)</f>
        <v/>
      </c>
      <c r="S1232">
        <f>IF(C1232="","",IF(AND(C1232&gt;=DATE(2026,9,1),C1232&lt;=DATE(2027,8,31)),(YEAR(C1232)-2026)*12+MONTH(C1232)-8,""))</f>
        <v/>
      </c>
      <c r="T1232">
        <f>IF(AND(A1232="مصروف",R1232&gt;0,I1232="موافق",S1232&lt;&gt;"",H1232&lt;&gt;""),N(G1232),0)</f>
        <v/>
      </c>
    </row>
    <row r="1233">
      <c r="A1233" s="19" t="n"/>
      <c r="B1233" s="20">
        <f>IF(A1233="","",IF(R1233=0,"⚠ أضف سطر عهدة أولًا","BDR-"&amp;TEXT(R1233,"000")))</f>
        <v/>
      </c>
      <c r="C1233" s="21" t="n"/>
      <c r="D1233" s="20">
        <f>IF(C1233="","",IF(S1233="","خارج السنة المالية",INDEX(القوائم!$D$2:$D$13,S1233)))</f>
        <v/>
      </c>
      <c r="E1233" s="22" t="n"/>
      <c r="F1233" s="23" t="n"/>
      <c r="G1233" s="23" t="n"/>
      <c r="H1233" s="22" t="n"/>
      <c r="I1233" s="19" t="n"/>
      <c r="J1233" s="21" t="n"/>
      <c r="K1233" s="19" t="n"/>
      <c r="L1233" s="19" t="n"/>
      <c r="M1233" s="21" t="n"/>
      <c r="N1233" s="22" t="n"/>
      <c r="O1233" s="24">
        <f>IF(A1233&lt;&gt;"عهدة","",SUMIFS($G$8:$G$5007,$B$8:$B$5007,B1233,$A$8:$A$5007,"مصروف",$I$8:$I$5007,"&lt;&gt;مرفوض"))</f>
        <v/>
      </c>
      <c r="P1233" s="25">
        <f>IF(A1233&lt;&gt;"عهدة","",N(F1233)-O1233)</f>
        <v/>
      </c>
      <c r="Q1233" s="26">
        <f>IF(A1233="","",IF(A1233="عهدة",IF(N(F1233)=0,"⚠ أدخل قيمة العهدة",IF(P1233&lt;0,"⛔ عجز / زيادة مصروفات "&amp;TEXT(-P1233,"#,##0"),IF(COUNTIFS($B$8:$B$5007,B1233,$A$8:$A$5007,"مصروف",$I$8:$I$5007,"&lt;&gt;مرفوض",$K$8:$K$5007,"&lt;&gt;نعم")&gt;0,"⚠ "&amp;COUNTIFS($B$8:$B$5007,B1233,$A$8:$A$5007,"مصروف",$I$8:$I$5007,"&lt;&gt;مرفوض",$K$8:$K$5007,"&lt;&gt;نعم")&amp;" مصروف غير مسوى",IF(L1233="تمت التسوية",IF(P1233=0,"✔ متوازنة وتمت التسوية","✔ تمت التسوية – متبقي "&amp;TEXT(P1233,"#,##0")),IF(P1233&gt;0,"متبقي "&amp;TEXT(P1233,"#,##0"),"✔ متوازنة"))))),IF(R1233=0,"⚠ أضف سطر عهدة أولًا",IF(OR(C1233="",N(G1233)=0),"⚠ أكمل التاريخ والقيمة",IF(S1233="","⚠ التاريخ خارج السنة المالية",IF(H1233="","⚠ اختر بند الموازنة",IF(I1233="مرفوض","✖ مرفوض من المدير",IF(I1233&lt;&gt;"موافق","⏳ بانتظار موافقة المدير",IF(K1233&lt;&gt;"نعم","⚠ غير مسوى مع الحسابات","✔ معتمد ومسوى")))))))))</f>
        <v/>
      </c>
      <c r="R1233">
        <f>N(R1232)+IF(A1233="عهدة",1,0)</f>
        <v/>
      </c>
      <c r="S1233">
        <f>IF(C1233="","",IF(AND(C1233&gt;=DATE(2026,9,1),C1233&lt;=DATE(2027,8,31)),(YEAR(C1233)-2026)*12+MONTH(C1233)-8,""))</f>
        <v/>
      </c>
      <c r="T1233">
        <f>IF(AND(A1233="مصروف",R1233&gt;0,I1233="موافق",S1233&lt;&gt;"",H1233&lt;&gt;""),N(G1233),0)</f>
        <v/>
      </c>
    </row>
    <row r="1234">
      <c r="A1234" s="19" t="n"/>
      <c r="B1234" s="20">
        <f>IF(A1234="","",IF(R1234=0,"⚠ أضف سطر عهدة أولًا","BDR-"&amp;TEXT(R1234,"000")))</f>
        <v/>
      </c>
      <c r="C1234" s="21" t="n"/>
      <c r="D1234" s="20">
        <f>IF(C1234="","",IF(S1234="","خارج السنة المالية",INDEX(القوائم!$D$2:$D$13,S1234)))</f>
        <v/>
      </c>
      <c r="E1234" s="22" t="n"/>
      <c r="F1234" s="23" t="n"/>
      <c r="G1234" s="23" t="n"/>
      <c r="H1234" s="22" t="n"/>
      <c r="I1234" s="19" t="n"/>
      <c r="J1234" s="21" t="n"/>
      <c r="K1234" s="19" t="n"/>
      <c r="L1234" s="19" t="n"/>
      <c r="M1234" s="21" t="n"/>
      <c r="N1234" s="22" t="n"/>
      <c r="O1234" s="24">
        <f>IF(A1234&lt;&gt;"عهدة","",SUMIFS($G$8:$G$5007,$B$8:$B$5007,B1234,$A$8:$A$5007,"مصروف",$I$8:$I$5007,"&lt;&gt;مرفوض"))</f>
        <v/>
      </c>
      <c r="P1234" s="25">
        <f>IF(A1234&lt;&gt;"عهدة","",N(F1234)-O1234)</f>
        <v/>
      </c>
      <c r="Q1234" s="26">
        <f>IF(A1234="","",IF(A1234="عهدة",IF(N(F1234)=0,"⚠ أدخل قيمة العهدة",IF(P1234&lt;0,"⛔ عجز / زيادة مصروفات "&amp;TEXT(-P1234,"#,##0"),IF(COUNTIFS($B$8:$B$5007,B1234,$A$8:$A$5007,"مصروف",$I$8:$I$5007,"&lt;&gt;مرفوض",$K$8:$K$5007,"&lt;&gt;نعم")&gt;0,"⚠ "&amp;COUNTIFS($B$8:$B$5007,B1234,$A$8:$A$5007,"مصروف",$I$8:$I$5007,"&lt;&gt;مرفوض",$K$8:$K$5007,"&lt;&gt;نعم")&amp;" مصروف غير مسوى",IF(L1234="تمت التسوية",IF(P1234=0,"✔ متوازنة وتمت التسوية","✔ تمت التسوية – متبقي "&amp;TEXT(P1234,"#,##0")),IF(P1234&gt;0,"متبقي "&amp;TEXT(P1234,"#,##0"),"✔ متوازنة"))))),IF(R1234=0,"⚠ أضف سطر عهدة أولًا",IF(OR(C1234="",N(G1234)=0),"⚠ أكمل التاريخ والقيمة",IF(S1234="","⚠ التاريخ خارج السنة المالية",IF(H1234="","⚠ اختر بند الموازنة",IF(I1234="مرفوض","✖ مرفوض من المدير",IF(I1234&lt;&gt;"موافق","⏳ بانتظار موافقة المدير",IF(K1234&lt;&gt;"نعم","⚠ غير مسوى مع الحسابات","✔ معتمد ومسوى")))))))))</f>
        <v/>
      </c>
      <c r="R1234">
        <f>N(R1233)+IF(A1234="عهدة",1,0)</f>
        <v/>
      </c>
      <c r="S1234">
        <f>IF(C1234="","",IF(AND(C1234&gt;=DATE(2026,9,1),C1234&lt;=DATE(2027,8,31)),(YEAR(C1234)-2026)*12+MONTH(C1234)-8,""))</f>
        <v/>
      </c>
      <c r="T1234">
        <f>IF(AND(A1234="مصروف",R1234&gt;0,I1234="موافق",S1234&lt;&gt;"",H1234&lt;&gt;""),N(G1234),0)</f>
        <v/>
      </c>
    </row>
    <row r="1235">
      <c r="A1235" s="19" t="n"/>
      <c r="B1235" s="20">
        <f>IF(A1235="","",IF(R1235=0,"⚠ أضف سطر عهدة أولًا","BDR-"&amp;TEXT(R1235,"000")))</f>
        <v/>
      </c>
      <c r="C1235" s="21" t="n"/>
      <c r="D1235" s="20">
        <f>IF(C1235="","",IF(S1235="","خارج السنة المالية",INDEX(القوائم!$D$2:$D$13,S1235)))</f>
        <v/>
      </c>
      <c r="E1235" s="22" t="n"/>
      <c r="F1235" s="23" t="n"/>
      <c r="G1235" s="23" t="n"/>
      <c r="H1235" s="22" t="n"/>
      <c r="I1235" s="19" t="n"/>
      <c r="J1235" s="21" t="n"/>
      <c r="K1235" s="19" t="n"/>
      <c r="L1235" s="19" t="n"/>
      <c r="M1235" s="21" t="n"/>
      <c r="N1235" s="22" t="n"/>
      <c r="O1235" s="24">
        <f>IF(A1235&lt;&gt;"عهدة","",SUMIFS($G$8:$G$5007,$B$8:$B$5007,B1235,$A$8:$A$5007,"مصروف",$I$8:$I$5007,"&lt;&gt;مرفوض"))</f>
        <v/>
      </c>
      <c r="P1235" s="25">
        <f>IF(A1235&lt;&gt;"عهدة","",N(F1235)-O1235)</f>
        <v/>
      </c>
      <c r="Q1235" s="26">
        <f>IF(A1235="","",IF(A1235="عهدة",IF(N(F1235)=0,"⚠ أدخل قيمة العهدة",IF(P1235&lt;0,"⛔ عجز / زيادة مصروفات "&amp;TEXT(-P1235,"#,##0"),IF(COUNTIFS($B$8:$B$5007,B1235,$A$8:$A$5007,"مصروف",$I$8:$I$5007,"&lt;&gt;مرفوض",$K$8:$K$5007,"&lt;&gt;نعم")&gt;0,"⚠ "&amp;COUNTIFS($B$8:$B$5007,B1235,$A$8:$A$5007,"مصروف",$I$8:$I$5007,"&lt;&gt;مرفوض",$K$8:$K$5007,"&lt;&gt;نعم")&amp;" مصروف غير مسوى",IF(L1235="تمت التسوية",IF(P1235=0,"✔ متوازنة وتمت التسوية","✔ تمت التسوية – متبقي "&amp;TEXT(P1235,"#,##0")),IF(P1235&gt;0,"متبقي "&amp;TEXT(P1235,"#,##0"),"✔ متوازنة"))))),IF(R1235=0,"⚠ أضف سطر عهدة أولًا",IF(OR(C1235="",N(G1235)=0),"⚠ أكمل التاريخ والقيمة",IF(S1235="","⚠ التاريخ خارج السنة المالية",IF(H1235="","⚠ اختر بند الموازنة",IF(I1235="مرفوض","✖ مرفوض من المدير",IF(I1235&lt;&gt;"موافق","⏳ بانتظار موافقة المدير",IF(K1235&lt;&gt;"نعم","⚠ غير مسوى مع الحسابات","✔ معتمد ومسوى")))))))))</f>
        <v/>
      </c>
      <c r="R1235">
        <f>N(R1234)+IF(A1235="عهدة",1,0)</f>
        <v/>
      </c>
      <c r="S1235">
        <f>IF(C1235="","",IF(AND(C1235&gt;=DATE(2026,9,1),C1235&lt;=DATE(2027,8,31)),(YEAR(C1235)-2026)*12+MONTH(C1235)-8,""))</f>
        <v/>
      </c>
      <c r="T1235">
        <f>IF(AND(A1235="مصروف",R1235&gt;0,I1235="موافق",S1235&lt;&gt;"",H1235&lt;&gt;""),N(G1235),0)</f>
        <v/>
      </c>
    </row>
    <row r="1236">
      <c r="A1236" s="19" t="n"/>
      <c r="B1236" s="20">
        <f>IF(A1236="","",IF(R1236=0,"⚠ أضف سطر عهدة أولًا","BDR-"&amp;TEXT(R1236,"000")))</f>
        <v/>
      </c>
      <c r="C1236" s="21" t="n"/>
      <c r="D1236" s="20">
        <f>IF(C1236="","",IF(S1236="","خارج السنة المالية",INDEX(القوائم!$D$2:$D$13,S1236)))</f>
        <v/>
      </c>
      <c r="E1236" s="22" t="n"/>
      <c r="F1236" s="23" t="n"/>
      <c r="G1236" s="23" t="n"/>
      <c r="H1236" s="22" t="n"/>
      <c r="I1236" s="19" t="n"/>
      <c r="J1236" s="21" t="n"/>
      <c r="K1236" s="19" t="n"/>
      <c r="L1236" s="19" t="n"/>
      <c r="M1236" s="21" t="n"/>
      <c r="N1236" s="22" t="n"/>
      <c r="O1236" s="24">
        <f>IF(A1236&lt;&gt;"عهدة","",SUMIFS($G$8:$G$5007,$B$8:$B$5007,B1236,$A$8:$A$5007,"مصروف",$I$8:$I$5007,"&lt;&gt;مرفوض"))</f>
        <v/>
      </c>
      <c r="P1236" s="25">
        <f>IF(A1236&lt;&gt;"عهدة","",N(F1236)-O1236)</f>
        <v/>
      </c>
      <c r="Q1236" s="26">
        <f>IF(A1236="","",IF(A1236="عهدة",IF(N(F1236)=0,"⚠ أدخل قيمة العهدة",IF(P1236&lt;0,"⛔ عجز / زيادة مصروفات "&amp;TEXT(-P1236,"#,##0"),IF(COUNTIFS($B$8:$B$5007,B1236,$A$8:$A$5007,"مصروف",$I$8:$I$5007,"&lt;&gt;مرفوض",$K$8:$K$5007,"&lt;&gt;نعم")&gt;0,"⚠ "&amp;COUNTIFS($B$8:$B$5007,B1236,$A$8:$A$5007,"مصروف",$I$8:$I$5007,"&lt;&gt;مرفوض",$K$8:$K$5007,"&lt;&gt;نعم")&amp;" مصروف غير مسوى",IF(L1236="تمت التسوية",IF(P1236=0,"✔ متوازنة وتمت التسوية","✔ تمت التسوية – متبقي "&amp;TEXT(P1236,"#,##0")),IF(P1236&gt;0,"متبقي "&amp;TEXT(P1236,"#,##0"),"✔ متوازنة"))))),IF(R1236=0,"⚠ أضف سطر عهدة أولًا",IF(OR(C1236="",N(G1236)=0),"⚠ أكمل التاريخ والقيمة",IF(S1236="","⚠ التاريخ خارج السنة المالية",IF(H1236="","⚠ اختر بند الموازنة",IF(I1236="مرفوض","✖ مرفوض من المدير",IF(I1236&lt;&gt;"موافق","⏳ بانتظار موافقة المدير",IF(K1236&lt;&gt;"نعم","⚠ غير مسوى مع الحسابات","✔ معتمد ومسوى")))))))))</f>
        <v/>
      </c>
      <c r="R1236">
        <f>N(R1235)+IF(A1236="عهدة",1,0)</f>
        <v/>
      </c>
      <c r="S1236">
        <f>IF(C1236="","",IF(AND(C1236&gt;=DATE(2026,9,1),C1236&lt;=DATE(2027,8,31)),(YEAR(C1236)-2026)*12+MONTH(C1236)-8,""))</f>
        <v/>
      </c>
      <c r="T1236">
        <f>IF(AND(A1236="مصروف",R1236&gt;0,I1236="موافق",S1236&lt;&gt;"",H1236&lt;&gt;""),N(G1236),0)</f>
        <v/>
      </c>
    </row>
    <row r="1237">
      <c r="A1237" s="19" t="n"/>
      <c r="B1237" s="20">
        <f>IF(A1237="","",IF(R1237=0,"⚠ أضف سطر عهدة أولًا","BDR-"&amp;TEXT(R1237,"000")))</f>
        <v/>
      </c>
      <c r="C1237" s="21" t="n"/>
      <c r="D1237" s="20">
        <f>IF(C1237="","",IF(S1237="","خارج السنة المالية",INDEX(القوائم!$D$2:$D$13,S1237)))</f>
        <v/>
      </c>
      <c r="E1237" s="22" t="n"/>
      <c r="F1237" s="23" t="n"/>
      <c r="G1237" s="23" t="n"/>
      <c r="H1237" s="22" t="n"/>
      <c r="I1237" s="19" t="n"/>
      <c r="J1237" s="21" t="n"/>
      <c r="K1237" s="19" t="n"/>
      <c r="L1237" s="19" t="n"/>
      <c r="M1237" s="21" t="n"/>
      <c r="N1237" s="22" t="n"/>
      <c r="O1237" s="24">
        <f>IF(A1237&lt;&gt;"عهدة","",SUMIFS($G$8:$G$5007,$B$8:$B$5007,B1237,$A$8:$A$5007,"مصروف",$I$8:$I$5007,"&lt;&gt;مرفوض"))</f>
        <v/>
      </c>
      <c r="P1237" s="25">
        <f>IF(A1237&lt;&gt;"عهدة","",N(F1237)-O1237)</f>
        <v/>
      </c>
      <c r="Q1237" s="26">
        <f>IF(A1237="","",IF(A1237="عهدة",IF(N(F1237)=0,"⚠ أدخل قيمة العهدة",IF(P1237&lt;0,"⛔ عجز / زيادة مصروفات "&amp;TEXT(-P1237,"#,##0"),IF(COUNTIFS($B$8:$B$5007,B1237,$A$8:$A$5007,"مصروف",$I$8:$I$5007,"&lt;&gt;مرفوض",$K$8:$K$5007,"&lt;&gt;نعم")&gt;0,"⚠ "&amp;COUNTIFS($B$8:$B$5007,B1237,$A$8:$A$5007,"مصروف",$I$8:$I$5007,"&lt;&gt;مرفوض",$K$8:$K$5007,"&lt;&gt;نعم")&amp;" مصروف غير مسوى",IF(L1237="تمت التسوية",IF(P1237=0,"✔ متوازنة وتمت التسوية","✔ تمت التسوية – متبقي "&amp;TEXT(P1237,"#,##0")),IF(P1237&gt;0,"متبقي "&amp;TEXT(P1237,"#,##0"),"✔ متوازنة"))))),IF(R1237=0,"⚠ أضف سطر عهدة أولًا",IF(OR(C1237="",N(G1237)=0),"⚠ أكمل التاريخ والقيمة",IF(S1237="","⚠ التاريخ خارج السنة المالية",IF(H1237="","⚠ اختر بند الموازنة",IF(I1237="مرفوض","✖ مرفوض من المدير",IF(I1237&lt;&gt;"موافق","⏳ بانتظار موافقة المدير",IF(K1237&lt;&gt;"نعم","⚠ غير مسوى مع الحسابات","✔ معتمد ومسوى")))))))))</f>
        <v/>
      </c>
      <c r="R1237">
        <f>N(R1236)+IF(A1237="عهدة",1,0)</f>
        <v/>
      </c>
      <c r="S1237">
        <f>IF(C1237="","",IF(AND(C1237&gt;=DATE(2026,9,1),C1237&lt;=DATE(2027,8,31)),(YEAR(C1237)-2026)*12+MONTH(C1237)-8,""))</f>
        <v/>
      </c>
      <c r="T1237">
        <f>IF(AND(A1237="مصروف",R1237&gt;0,I1237="موافق",S1237&lt;&gt;"",H1237&lt;&gt;""),N(G1237),0)</f>
        <v/>
      </c>
    </row>
    <row r="1238">
      <c r="A1238" s="19" t="n"/>
      <c r="B1238" s="20">
        <f>IF(A1238="","",IF(R1238=0,"⚠ أضف سطر عهدة أولًا","BDR-"&amp;TEXT(R1238,"000")))</f>
        <v/>
      </c>
      <c r="C1238" s="21" t="n"/>
      <c r="D1238" s="20">
        <f>IF(C1238="","",IF(S1238="","خارج السنة المالية",INDEX(القوائم!$D$2:$D$13,S1238)))</f>
        <v/>
      </c>
      <c r="E1238" s="22" t="n"/>
      <c r="F1238" s="23" t="n"/>
      <c r="G1238" s="23" t="n"/>
      <c r="H1238" s="22" t="n"/>
      <c r="I1238" s="19" t="n"/>
      <c r="J1238" s="21" t="n"/>
      <c r="K1238" s="19" t="n"/>
      <c r="L1238" s="19" t="n"/>
      <c r="M1238" s="21" t="n"/>
      <c r="N1238" s="22" t="n"/>
      <c r="O1238" s="24">
        <f>IF(A1238&lt;&gt;"عهدة","",SUMIFS($G$8:$G$5007,$B$8:$B$5007,B1238,$A$8:$A$5007,"مصروف",$I$8:$I$5007,"&lt;&gt;مرفوض"))</f>
        <v/>
      </c>
      <c r="P1238" s="25">
        <f>IF(A1238&lt;&gt;"عهدة","",N(F1238)-O1238)</f>
        <v/>
      </c>
      <c r="Q1238" s="26">
        <f>IF(A1238="","",IF(A1238="عهدة",IF(N(F1238)=0,"⚠ أدخل قيمة العهدة",IF(P1238&lt;0,"⛔ عجز / زيادة مصروفات "&amp;TEXT(-P1238,"#,##0"),IF(COUNTIFS($B$8:$B$5007,B1238,$A$8:$A$5007,"مصروف",$I$8:$I$5007,"&lt;&gt;مرفوض",$K$8:$K$5007,"&lt;&gt;نعم")&gt;0,"⚠ "&amp;COUNTIFS($B$8:$B$5007,B1238,$A$8:$A$5007,"مصروف",$I$8:$I$5007,"&lt;&gt;مرفوض",$K$8:$K$5007,"&lt;&gt;نعم")&amp;" مصروف غير مسوى",IF(L1238="تمت التسوية",IF(P1238=0,"✔ متوازنة وتمت التسوية","✔ تمت التسوية – متبقي "&amp;TEXT(P1238,"#,##0")),IF(P1238&gt;0,"متبقي "&amp;TEXT(P1238,"#,##0"),"✔ متوازنة"))))),IF(R1238=0,"⚠ أضف سطر عهدة أولًا",IF(OR(C1238="",N(G1238)=0),"⚠ أكمل التاريخ والقيمة",IF(S1238="","⚠ التاريخ خارج السنة المالية",IF(H1238="","⚠ اختر بند الموازنة",IF(I1238="مرفوض","✖ مرفوض من المدير",IF(I1238&lt;&gt;"موافق","⏳ بانتظار موافقة المدير",IF(K1238&lt;&gt;"نعم","⚠ غير مسوى مع الحسابات","✔ معتمد ومسوى")))))))))</f>
        <v/>
      </c>
      <c r="R1238">
        <f>N(R1237)+IF(A1238="عهدة",1,0)</f>
        <v/>
      </c>
      <c r="S1238">
        <f>IF(C1238="","",IF(AND(C1238&gt;=DATE(2026,9,1),C1238&lt;=DATE(2027,8,31)),(YEAR(C1238)-2026)*12+MONTH(C1238)-8,""))</f>
        <v/>
      </c>
      <c r="T1238">
        <f>IF(AND(A1238="مصروف",R1238&gt;0,I1238="موافق",S1238&lt;&gt;"",H1238&lt;&gt;""),N(G1238),0)</f>
        <v/>
      </c>
    </row>
    <row r="1239">
      <c r="A1239" s="19" t="n"/>
      <c r="B1239" s="20">
        <f>IF(A1239="","",IF(R1239=0,"⚠ أضف سطر عهدة أولًا","BDR-"&amp;TEXT(R1239,"000")))</f>
        <v/>
      </c>
      <c r="C1239" s="21" t="n"/>
      <c r="D1239" s="20">
        <f>IF(C1239="","",IF(S1239="","خارج السنة المالية",INDEX(القوائم!$D$2:$D$13,S1239)))</f>
        <v/>
      </c>
      <c r="E1239" s="22" t="n"/>
      <c r="F1239" s="23" t="n"/>
      <c r="G1239" s="23" t="n"/>
      <c r="H1239" s="22" t="n"/>
      <c r="I1239" s="19" t="n"/>
      <c r="J1239" s="21" t="n"/>
      <c r="K1239" s="19" t="n"/>
      <c r="L1239" s="19" t="n"/>
      <c r="M1239" s="21" t="n"/>
      <c r="N1239" s="22" t="n"/>
      <c r="O1239" s="24">
        <f>IF(A1239&lt;&gt;"عهدة","",SUMIFS($G$8:$G$5007,$B$8:$B$5007,B1239,$A$8:$A$5007,"مصروف",$I$8:$I$5007,"&lt;&gt;مرفوض"))</f>
        <v/>
      </c>
      <c r="P1239" s="25">
        <f>IF(A1239&lt;&gt;"عهدة","",N(F1239)-O1239)</f>
        <v/>
      </c>
      <c r="Q1239" s="26">
        <f>IF(A1239="","",IF(A1239="عهدة",IF(N(F1239)=0,"⚠ أدخل قيمة العهدة",IF(P1239&lt;0,"⛔ عجز / زيادة مصروفات "&amp;TEXT(-P1239,"#,##0"),IF(COUNTIFS($B$8:$B$5007,B1239,$A$8:$A$5007,"مصروف",$I$8:$I$5007,"&lt;&gt;مرفوض",$K$8:$K$5007,"&lt;&gt;نعم")&gt;0,"⚠ "&amp;COUNTIFS($B$8:$B$5007,B1239,$A$8:$A$5007,"مصروف",$I$8:$I$5007,"&lt;&gt;مرفوض",$K$8:$K$5007,"&lt;&gt;نعم")&amp;" مصروف غير مسوى",IF(L1239="تمت التسوية",IF(P1239=0,"✔ متوازنة وتمت التسوية","✔ تمت التسوية – متبقي "&amp;TEXT(P1239,"#,##0")),IF(P1239&gt;0,"متبقي "&amp;TEXT(P1239,"#,##0"),"✔ متوازنة"))))),IF(R1239=0,"⚠ أضف سطر عهدة أولًا",IF(OR(C1239="",N(G1239)=0),"⚠ أكمل التاريخ والقيمة",IF(S1239="","⚠ التاريخ خارج السنة المالية",IF(H1239="","⚠ اختر بند الموازنة",IF(I1239="مرفوض","✖ مرفوض من المدير",IF(I1239&lt;&gt;"موافق","⏳ بانتظار موافقة المدير",IF(K1239&lt;&gt;"نعم","⚠ غير مسوى مع الحسابات","✔ معتمد ومسوى")))))))))</f>
        <v/>
      </c>
      <c r="R1239">
        <f>N(R1238)+IF(A1239="عهدة",1,0)</f>
        <v/>
      </c>
      <c r="S1239">
        <f>IF(C1239="","",IF(AND(C1239&gt;=DATE(2026,9,1),C1239&lt;=DATE(2027,8,31)),(YEAR(C1239)-2026)*12+MONTH(C1239)-8,""))</f>
        <v/>
      </c>
      <c r="T1239">
        <f>IF(AND(A1239="مصروف",R1239&gt;0,I1239="موافق",S1239&lt;&gt;"",H1239&lt;&gt;""),N(G1239),0)</f>
        <v/>
      </c>
    </row>
    <row r="1240">
      <c r="A1240" s="19" t="n"/>
      <c r="B1240" s="20">
        <f>IF(A1240="","",IF(R1240=0,"⚠ أضف سطر عهدة أولًا","BDR-"&amp;TEXT(R1240,"000")))</f>
        <v/>
      </c>
      <c r="C1240" s="21" t="n"/>
      <c r="D1240" s="20">
        <f>IF(C1240="","",IF(S1240="","خارج السنة المالية",INDEX(القوائم!$D$2:$D$13,S1240)))</f>
        <v/>
      </c>
      <c r="E1240" s="22" t="n"/>
      <c r="F1240" s="23" t="n"/>
      <c r="G1240" s="23" t="n"/>
      <c r="H1240" s="22" t="n"/>
      <c r="I1240" s="19" t="n"/>
      <c r="J1240" s="21" t="n"/>
      <c r="K1240" s="19" t="n"/>
      <c r="L1240" s="19" t="n"/>
      <c r="M1240" s="21" t="n"/>
      <c r="N1240" s="22" t="n"/>
      <c r="O1240" s="24">
        <f>IF(A1240&lt;&gt;"عهدة","",SUMIFS($G$8:$G$5007,$B$8:$B$5007,B1240,$A$8:$A$5007,"مصروف",$I$8:$I$5007,"&lt;&gt;مرفوض"))</f>
        <v/>
      </c>
      <c r="P1240" s="25">
        <f>IF(A1240&lt;&gt;"عهدة","",N(F1240)-O1240)</f>
        <v/>
      </c>
      <c r="Q1240" s="26">
        <f>IF(A1240="","",IF(A1240="عهدة",IF(N(F1240)=0,"⚠ أدخل قيمة العهدة",IF(P1240&lt;0,"⛔ عجز / زيادة مصروفات "&amp;TEXT(-P1240,"#,##0"),IF(COUNTIFS($B$8:$B$5007,B1240,$A$8:$A$5007,"مصروف",$I$8:$I$5007,"&lt;&gt;مرفوض",$K$8:$K$5007,"&lt;&gt;نعم")&gt;0,"⚠ "&amp;COUNTIFS($B$8:$B$5007,B1240,$A$8:$A$5007,"مصروف",$I$8:$I$5007,"&lt;&gt;مرفوض",$K$8:$K$5007,"&lt;&gt;نعم")&amp;" مصروف غير مسوى",IF(L1240="تمت التسوية",IF(P1240=0,"✔ متوازنة وتمت التسوية","✔ تمت التسوية – متبقي "&amp;TEXT(P1240,"#,##0")),IF(P1240&gt;0,"متبقي "&amp;TEXT(P1240,"#,##0"),"✔ متوازنة"))))),IF(R1240=0,"⚠ أضف سطر عهدة أولًا",IF(OR(C1240="",N(G1240)=0),"⚠ أكمل التاريخ والقيمة",IF(S1240="","⚠ التاريخ خارج السنة المالية",IF(H1240="","⚠ اختر بند الموازنة",IF(I1240="مرفوض","✖ مرفوض من المدير",IF(I1240&lt;&gt;"موافق","⏳ بانتظار موافقة المدير",IF(K1240&lt;&gt;"نعم","⚠ غير مسوى مع الحسابات","✔ معتمد ومسوى")))))))))</f>
        <v/>
      </c>
      <c r="R1240">
        <f>N(R1239)+IF(A1240="عهدة",1,0)</f>
        <v/>
      </c>
      <c r="S1240">
        <f>IF(C1240="","",IF(AND(C1240&gt;=DATE(2026,9,1),C1240&lt;=DATE(2027,8,31)),(YEAR(C1240)-2026)*12+MONTH(C1240)-8,""))</f>
        <v/>
      </c>
      <c r="T1240">
        <f>IF(AND(A1240="مصروف",R1240&gt;0,I1240="موافق",S1240&lt;&gt;"",H1240&lt;&gt;""),N(G1240),0)</f>
        <v/>
      </c>
    </row>
    <row r="1241">
      <c r="A1241" s="19" t="n"/>
      <c r="B1241" s="20">
        <f>IF(A1241="","",IF(R1241=0,"⚠ أضف سطر عهدة أولًا","BDR-"&amp;TEXT(R1241,"000")))</f>
        <v/>
      </c>
      <c r="C1241" s="21" t="n"/>
      <c r="D1241" s="20">
        <f>IF(C1241="","",IF(S1241="","خارج السنة المالية",INDEX(القوائم!$D$2:$D$13,S1241)))</f>
        <v/>
      </c>
      <c r="E1241" s="22" t="n"/>
      <c r="F1241" s="23" t="n"/>
      <c r="G1241" s="23" t="n"/>
      <c r="H1241" s="22" t="n"/>
      <c r="I1241" s="19" t="n"/>
      <c r="J1241" s="21" t="n"/>
      <c r="K1241" s="19" t="n"/>
      <c r="L1241" s="19" t="n"/>
      <c r="M1241" s="21" t="n"/>
      <c r="N1241" s="22" t="n"/>
      <c r="O1241" s="24">
        <f>IF(A1241&lt;&gt;"عهدة","",SUMIFS($G$8:$G$5007,$B$8:$B$5007,B1241,$A$8:$A$5007,"مصروف",$I$8:$I$5007,"&lt;&gt;مرفوض"))</f>
        <v/>
      </c>
      <c r="P1241" s="25">
        <f>IF(A1241&lt;&gt;"عهدة","",N(F1241)-O1241)</f>
        <v/>
      </c>
      <c r="Q1241" s="26">
        <f>IF(A1241="","",IF(A1241="عهدة",IF(N(F1241)=0,"⚠ أدخل قيمة العهدة",IF(P1241&lt;0,"⛔ عجز / زيادة مصروفات "&amp;TEXT(-P1241,"#,##0"),IF(COUNTIFS($B$8:$B$5007,B1241,$A$8:$A$5007,"مصروف",$I$8:$I$5007,"&lt;&gt;مرفوض",$K$8:$K$5007,"&lt;&gt;نعم")&gt;0,"⚠ "&amp;COUNTIFS($B$8:$B$5007,B1241,$A$8:$A$5007,"مصروف",$I$8:$I$5007,"&lt;&gt;مرفوض",$K$8:$K$5007,"&lt;&gt;نعم")&amp;" مصروف غير مسوى",IF(L1241="تمت التسوية",IF(P1241=0,"✔ متوازنة وتمت التسوية","✔ تمت التسوية – متبقي "&amp;TEXT(P1241,"#,##0")),IF(P1241&gt;0,"متبقي "&amp;TEXT(P1241,"#,##0"),"✔ متوازنة"))))),IF(R1241=0,"⚠ أضف سطر عهدة أولًا",IF(OR(C1241="",N(G1241)=0),"⚠ أكمل التاريخ والقيمة",IF(S1241="","⚠ التاريخ خارج السنة المالية",IF(H1241="","⚠ اختر بند الموازنة",IF(I1241="مرفوض","✖ مرفوض من المدير",IF(I1241&lt;&gt;"موافق","⏳ بانتظار موافقة المدير",IF(K1241&lt;&gt;"نعم","⚠ غير مسوى مع الحسابات","✔ معتمد ومسوى")))))))))</f>
        <v/>
      </c>
      <c r="R1241">
        <f>N(R1240)+IF(A1241="عهدة",1,0)</f>
        <v/>
      </c>
      <c r="S1241">
        <f>IF(C1241="","",IF(AND(C1241&gt;=DATE(2026,9,1),C1241&lt;=DATE(2027,8,31)),(YEAR(C1241)-2026)*12+MONTH(C1241)-8,""))</f>
        <v/>
      </c>
      <c r="T1241">
        <f>IF(AND(A1241="مصروف",R1241&gt;0,I1241="موافق",S1241&lt;&gt;"",H1241&lt;&gt;""),N(G1241),0)</f>
        <v/>
      </c>
    </row>
    <row r="1242">
      <c r="A1242" s="19" t="n"/>
      <c r="B1242" s="20">
        <f>IF(A1242="","",IF(R1242=0,"⚠ أضف سطر عهدة أولًا","BDR-"&amp;TEXT(R1242,"000")))</f>
        <v/>
      </c>
      <c r="C1242" s="21" t="n"/>
      <c r="D1242" s="20">
        <f>IF(C1242="","",IF(S1242="","خارج السنة المالية",INDEX(القوائم!$D$2:$D$13,S1242)))</f>
        <v/>
      </c>
      <c r="E1242" s="22" t="n"/>
      <c r="F1242" s="23" t="n"/>
      <c r="G1242" s="23" t="n"/>
      <c r="H1242" s="22" t="n"/>
      <c r="I1242" s="19" t="n"/>
      <c r="J1242" s="21" t="n"/>
      <c r="K1242" s="19" t="n"/>
      <c r="L1242" s="19" t="n"/>
      <c r="M1242" s="21" t="n"/>
      <c r="N1242" s="22" t="n"/>
      <c r="O1242" s="24">
        <f>IF(A1242&lt;&gt;"عهدة","",SUMIFS($G$8:$G$5007,$B$8:$B$5007,B1242,$A$8:$A$5007,"مصروف",$I$8:$I$5007,"&lt;&gt;مرفوض"))</f>
        <v/>
      </c>
      <c r="P1242" s="25">
        <f>IF(A1242&lt;&gt;"عهدة","",N(F1242)-O1242)</f>
        <v/>
      </c>
      <c r="Q1242" s="26">
        <f>IF(A1242="","",IF(A1242="عهدة",IF(N(F1242)=0,"⚠ أدخل قيمة العهدة",IF(P1242&lt;0,"⛔ عجز / زيادة مصروفات "&amp;TEXT(-P1242,"#,##0"),IF(COUNTIFS($B$8:$B$5007,B1242,$A$8:$A$5007,"مصروف",$I$8:$I$5007,"&lt;&gt;مرفوض",$K$8:$K$5007,"&lt;&gt;نعم")&gt;0,"⚠ "&amp;COUNTIFS($B$8:$B$5007,B1242,$A$8:$A$5007,"مصروف",$I$8:$I$5007,"&lt;&gt;مرفوض",$K$8:$K$5007,"&lt;&gt;نعم")&amp;" مصروف غير مسوى",IF(L1242="تمت التسوية",IF(P1242=0,"✔ متوازنة وتمت التسوية","✔ تمت التسوية – متبقي "&amp;TEXT(P1242,"#,##0")),IF(P1242&gt;0,"متبقي "&amp;TEXT(P1242,"#,##0"),"✔ متوازنة"))))),IF(R1242=0,"⚠ أضف سطر عهدة أولًا",IF(OR(C1242="",N(G1242)=0),"⚠ أكمل التاريخ والقيمة",IF(S1242="","⚠ التاريخ خارج السنة المالية",IF(H1242="","⚠ اختر بند الموازنة",IF(I1242="مرفوض","✖ مرفوض من المدير",IF(I1242&lt;&gt;"موافق","⏳ بانتظار موافقة المدير",IF(K1242&lt;&gt;"نعم","⚠ غير مسوى مع الحسابات","✔ معتمد ومسوى")))))))))</f>
        <v/>
      </c>
      <c r="R1242">
        <f>N(R1241)+IF(A1242="عهدة",1,0)</f>
        <v/>
      </c>
      <c r="S1242">
        <f>IF(C1242="","",IF(AND(C1242&gt;=DATE(2026,9,1),C1242&lt;=DATE(2027,8,31)),(YEAR(C1242)-2026)*12+MONTH(C1242)-8,""))</f>
        <v/>
      </c>
      <c r="T1242">
        <f>IF(AND(A1242="مصروف",R1242&gt;0,I1242="موافق",S1242&lt;&gt;"",H1242&lt;&gt;""),N(G1242),0)</f>
        <v/>
      </c>
    </row>
    <row r="1243">
      <c r="A1243" s="19" t="n"/>
      <c r="B1243" s="20">
        <f>IF(A1243="","",IF(R1243=0,"⚠ أضف سطر عهدة أولًا","BDR-"&amp;TEXT(R1243,"000")))</f>
        <v/>
      </c>
      <c r="C1243" s="21" t="n"/>
      <c r="D1243" s="20">
        <f>IF(C1243="","",IF(S1243="","خارج السنة المالية",INDEX(القوائم!$D$2:$D$13,S1243)))</f>
        <v/>
      </c>
      <c r="E1243" s="22" t="n"/>
      <c r="F1243" s="23" t="n"/>
      <c r="G1243" s="23" t="n"/>
      <c r="H1243" s="22" t="n"/>
      <c r="I1243" s="19" t="n"/>
      <c r="J1243" s="21" t="n"/>
      <c r="K1243" s="19" t="n"/>
      <c r="L1243" s="19" t="n"/>
      <c r="M1243" s="21" t="n"/>
      <c r="N1243" s="22" t="n"/>
      <c r="O1243" s="24">
        <f>IF(A1243&lt;&gt;"عهدة","",SUMIFS($G$8:$G$5007,$B$8:$B$5007,B1243,$A$8:$A$5007,"مصروف",$I$8:$I$5007,"&lt;&gt;مرفوض"))</f>
        <v/>
      </c>
      <c r="P1243" s="25">
        <f>IF(A1243&lt;&gt;"عهدة","",N(F1243)-O1243)</f>
        <v/>
      </c>
      <c r="Q1243" s="26">
        <f>IF(A1243="","",IF(A1243="عهدة",IF(N(F1243)=0,"⚠ أدخل قيمة العهدة",IF(P1243&lt;0,"⛔ عجز / زيادة مصروفات "&amp;TEXT(-P1243,"#,##0"),IF(COUNTIFS($B$8:$B$5007,B1243,$A$8:$A$5007,"مصروف",$I$8:$I$5007,"&lt;&gt;مرفوض",$K$8:$K$5007,"&lt;&gt;نعم")&gt;0,"⚠ "&amp;COUNTIFS($B$8:$B$5007,B1243,$A$8:$A$5007,"مصروف",$I$8:$I$5007,"&lt;&gt;مرفوض",$K$8:$K$5007,"&lt;&gt;نعم")&amp;" مصروف غير مسوى",IF(L1243="تمت التسوية",IF(P1243=0,"✔ متوازنة وتمت التسوية","✔ تمت التسوية – متبقي "&amp;TEXT(P1243,"#,##0")),IF(P1243&gt;0,"متبقي "&amp;TEXT(P1243,"#,##0"),"✔ متوازنة"))))),IF(R1243=0,"⚠ أضف سطر عهدة أولًا",IF(OR(C1243="",N(G1243)=0),"⚠ أكمل التاريخ والقيمة",IF(S1243="","⚠ التاريخ خارج السنة المالية",IF(H1243="","⚠ اختر بند الموازنة",IF(I1243="مرفوض","✖ مرفوض من المدير",IF(I1243&lt;&gt;"موافق","⏳ بانتظار موافقة المدير",IF(K1243&lt;&gt;"نعم","⚠ غير مسوى مع الحسابات","✔ معتمد ومسوى")))))))))</f>
        <v/>
      </c>
      <c r="R1243">
        <f>N(R1242)+IF(A1243="عهدة",1,0)</f>
        <v/>
      </c>
      <c r="S1243">
        <f>IF(C1243="","",IF(AND(C1243&gt;=DATE(2026,9,1),C1243&lt;=DATE(2027,8,31)),(YEAR(C1243)-2026)*12+MONTH(C1243)-8,""))</f>
        <v/>
      </c>
      <c r="T1243">
        <f>IF(AND(A1243="مصروف",R1243&gt;0,I1243="موافق",S1243&lt;&gt;"",H1243&lt;&gt;""),N(G1243),0)</f>
        <v/>
      </c>
    </row>
    <row r="1244">
      <c r="A1244" s="19" t="n"/>
      <c r="B1244" s="20">
        <f>IF(A1244="","",IF(R1244=0,"⚠ أضف سطر عهدة أولًا","BDR-"&amp;TEXT(R1244,"000")))</f>
        <v/>
      </c>
      <c r="C1244" s="21" t="n"/>
      <c r="D1244" s="20">
        <f>IF(C1244="","",IF(S1244="","خارج السنة المالية",INDEX(القوائم!$D$2:$D$13,S1244)))</f>
        <v/>
      </c>
      <c r="E1244" s="22" t="n"/>
      <c r="F1244" s="23" t="n"/>
      <c r="G1244" s="23" t="n"/>
      <c r="H1244" s="22" t="n"/>
      <c r="I1244" s="19" t="n"/>
      <c r="J1244" s="21" t="n"/>
      <c r="K1244" s="19" t="n"/>
      <c r="L1244" s="19" t="n"/>
      <c r="M1244" s="21" t="n"/>
      <c r="N1244" s="22" t="n"/>
      <c r="O1244" s="24">
        <f>IF(A1244&lt;&gt;"عهدة","",SUMIFS($G$8:$G$5007,$B$8:$B$5007,B1244,$A$8:$A$5007,"مصروف",$I$8:$I$5007,"&lt;&gt;مرفوض"))</f>
        <v/>
      </c>
      <c r="P1244" s="25">
        <f>IF(A1244&lt;&gt;"عهدة","",N(F1244)-O1244)</f>
        <v/>
      </c>
      <c r="Q1244" s="26">
        <f>IF(A1244="","",IF(A1244="عهدة",IF(N(F1244)=0,"⚠ أدخل قيمة العهدة",IF(P1244&lt;0,"⛔ عجز / زيادة مصروفات "&amp;TEXT(-P1244,"#,##0"),IF(COUNTIFS($B$8:$B$5007,B1244,$A$8:$A$5007,"مصروف",$I$8:$I$5007,"&lt;&gt;مرفوض",$K$8:$K$5007,"&lt;&gt;نعم")&gt;0,"⚠ "&amp;COUNTIFS($B$8:$B$5007,B1244,$A$8:$A$5007,"مصروف",$I$8:$I$5007,"&lt;&gt;مرفوض",$K$8:$K$5007,"&lt;&gt;نعم")&amp;" مصروف غير مسوى",IF(L1244="تمت التسوية",IF(P1244=0,"✔ متوازنة وتمت التسوية","✔ تمت التسوية – متبقي "&amp;TEXT(P1244,"#,##0")),IF(P1244&gt;0,"متبقي "&amp;TEXT(P1244,"#,##0"),"✔ متوازنة"))))),IF(R1244=0,"⚠ أضف سطر عهدة أولًا",IF(OR(C1244="",N(G1244)=0),"⚠ أكمل التاريخ والقيمة",IF(S1244="","⚠ التاريخ خارج السنة المالية",IF(H1244="","⚠ اختر بند الموازنة",IF(I1244="مرفوض","✖ مرفوض من المدير",IF(I1244&lt;&gt;"موافق","⏳ بانتظار موافقة المدير",IF(K1244&lt;&gt;"نعم","⚠ غير مسوى مع الحسابات","✔ معتمد ومسوى")))))))))</f>
        <v/>
      </c>
      <c r="R1244">
        <f>N(R1243)+IF(A1244="عهدة",1,0)</f>
        <v/>
      </c>
      <c r="S1244">
        <f>IF(C1244="","",IF(AND(C1244&gt;=DATE(2026,9,1),C1244&lt;=DATE(2027,8,31)),(YEAR(C1244)-2026)*12+MONTH(C1244)-8,""))</f>
        <v/>
      </c>
      <c r="T1244">
        <f>IF(AND(A1244="مصروف",R1244&gt;0,I1244="موافق",S1244&lt;&gt;"",H1244&lt;&gt;""),N(G1244),0)</f>
        <v/>
      </c>
    </row>
    <row r="1245">
      <c r="A1245" s="19" t="n"/>
      <c r="B1245" s="20">
        <f>IF(A1245="","",IF(R1245=0,"⚠ أضف سطر عهدة أولًا","BDR-"&amp;TEXT(R1245,"000")))</f>
        <v/>
      </c>
      <c r="C1245" s="21" t="n"/>
      <c r="D1245" s="20">
        <f>IF(C1245="","",IF(S1245="","خارج السنة المالية",INDEX(القوائم!$D$2:$D$13,S1245)))</f>
        <v/>
      </c>
      <c r="E1245" s="22" t="n"/>
      <c r="F1245" s="23" t="n"/>
      <c r="G1245" s="23" t="n"/>
      <c r="H1245" s="22" t="n"/>
      <c r="I1245" s="19" t="n"/>
      <c r="J1245" s="21" t="n"/>
      <c r="K1245" s="19" t="n"/>
      <c r="L1245" s="19" t="n"/>
      <c r="M1245" s="21" t="n"/>
      <c r="N1245" s="22" t="n"/>
      <c r="O1245" s="24">
        <f>IF(A1245&lt;&gt;"عهدة","",SUMIFS($G$8:$G$5007,$B$8:$B$5007,B1245,$A$8:$A$5007,"مصروف",$I$8:$I$5007,"&lt;&gt;مرفوض"))</f>
        <v/>
      </c>
      <c r="P1245" s="25">
        <f>IF(A1245&lt;&gt;"عهدة","",N(F1245)-O1245)</f>
        <v/>
      </c>
      <c r="Q1245" s="26">
        <f>IF(A1245="","",IF(A1245="عهدة",IF(N(F1245)=0,"⚠ أدخل قيمة العهدة",IF(P1245&lt;0,"⛔ عجز / زيادة مصروفات "&amp;TEXT(-P1245,"#,##0"),IF(COUNTIFS($B$8:$B$5007,B1245,$A$8:$A$5007,"مصروف",$I$8:$I$5007,"&lt;&gt;مرفوض",$K$8:$K$5007,"&lt;&gt;نعم")&gt;0,"⚠ "&amp;COUNTIFS($B$8:$B$5007,B1245,$A$8:$A$5007,"مصروف",$I$8:$I$5007,"&lt;&gt;مرفوض",$K$8:$K$5007,"&lt;&gt;نعم")&amp;" مصروف غير مسوى",IF(L1245="تمت التسوية",IF(P1245=0,"✔ متوازنة وتمت التسوية","✔ تمت التسوية – متبقي "&amp;TEXT(P1245,"#,##0")),IF(P1245&gt;0,"متبقي "&amp;TEXT(P1245,"#,##0"),"✔ متوازنة"))))),IF(R1245=0,"⚠ أضف سطر عهدة أولًا",IF(OR(C1245="",N(G1245)=0),"⚠ أكمل التاريخ والقيمة",IF(S1245="","⚠ التاريخ خارج السنة المالية",IF(H1245="","⚠ اختر بند الموازنة",IF(I1245="مرفوض","✖ مرفوض من المدير",IF(I1245&lt;&gt;"موافق","⏳ بانتظار موافقة المدير",IF(K1245&lt;&gt;"نعم","⚠ غير مسوى مع الحسابات","✔ معتمد ومسوى")))))))))</f>
        <v/>
      </c>
      <c r="R1245">
        <f>N(R1244)+IF(A1245="عهدة",1,0)</f>
        <v/>
      </c>
      <c r="S1245">
        <f>IF(C1245="","",IF(AND(C1245&gt;=DATE(2026,9,1),C1245&lt;=DATE(2027,8,31)),(YEAR(C1245)-2026)*12+MONTH(C1245)-8,""))</f>
        <v/>
      </c>
      <c r="T1245">
        <f>IF(AND(A1245="مصروف",R1245&gt;0,I1245="موافق",S1245&lt;&gt;"",H1245&lt;&gt;""),N(G1245),0)</f>
        <v/>
      </c>
    </row>
    <row r="1246">
      <c r="A1246" s="19" t="n"/>
      <c r="B1246" s="20">
        <f>IF(A1246="","",IF(R1246=0,"⚠ أضف سطر عهدة أولًا","BDR-"&amp;TEXT(R1246,"000")))</f>
        <v/>
      </c>
      <c r="C1246" s="21" t="n"/>
      <c r="D1246" s="20">
        <f>IF(C1246="","",IF(S1246="","خارج السنة المالية",INDEX(القوائم!$D$2:$D$13,S1246)))</f>
        <v/>
      </c>
      <c r="E1246" s="22" t="n"/>
      <c r="F1246" s="23" t="n"/>
      <c r="G1246" s="23" t="n"/>
      <c r="H1246" s="22" t="n"/>
      <c r="I1246" s="19" t="n"/>
      <c r="J1246" s="21" t="n"/>
      <c r="K1246" s="19" t="n"/>
      <c r="L1246" s="19" t="n"/>
      <c r="M1246" s="21" t="n"/>
      <c r="N1246" s="22" t="n"/>
      <c r="O1246" s="24">
        <f>IF(A1246&lt;&gt;"عهدة","",SUMIFS($G$8:$G$5007,$B$8:$B$5007,B1246,$A$8:$A$5007,"مصروف",$I$8:$I$5007,"&lt;&gt;مرفوض"))</f>
        <v/>
      </c>
      <c r="P1246" s="25">
        <f>IF(A1246&lt;&gt;"عهدة","",N(F1246)-O1246)</f>
        <v/>
      </c>
      <c r="Q1246" s="26">
        <f>IF(A1246="","",IF(A1246="عهدة",IF(N(F1246)=0,"⚠ أدخل قيمة العهدة",IF(P1246&lt;0,"⛔ عجز / زيادة مصروفات "&amp;TEXT(-P1246,"#,##0"),IF(COUNTIFS($B$8:$B$5007,B1246,$A$8:$A$5007,"مصروف",$I$8:$I$5007,"&lt;&gt;مرفوض",$K$8:$K$5007,"&lt;&gt;نعم")&gt;0,"⚠ "&amp;COUNTIFS($B$8:$B$5007,B1246,$A$8:$A$5007,"مصروف",$I$8:$I$5007,"&lt;&gt;مرفوض",$K$8:$K$5007,"&lt;&gt;نعم")&amp;" مصروف غير مسوى",IF(L1246="تمت التسوية",IF(P1246=0,"✔ متوازنة وتمت التسوية","✔ تمت التسوية – متبقي "&amp;TEXT(P1246,"#,##0")),IF(P1246&gt;0,"متبقي "&amp;TEXT(P1246,"#,##0"),"✔ متوازنة"))))),IF(R1246=0,"⚠ أضف سطر عهدة أولًا",IF(OR(C1246="",N(G1246)=0),"⚠ أكمل التاريخ والقيمة",IF(S1246="","⚠ التاريخ خارج السنة المالية",IF(H1246="","⚠ اختر بند الموازنة",IF(I1246="مرفوض","✖ مرفوض من المدير",IF(I1246&lt;&gt;"موافق","⏳ بانتظار موافقة المدير",IF(K1246&lt;&gt;"نعم","⚠ غير مسوى مع الحسابات","✔ معتمد ومسوى")))))))))</f>
        <v/>
      </c>
      <c r="R1246">
        <f>N(R1245)+IF(A1246="عهدة",1,0)</f>
        <v/>
      </c>
      <c r="S1246">
        <f>IF(C1246="","",IF(AND(C1246&gt;=DATE(2026,9,1),C1246&lt;=DATE(2027,8,31)),(YEAR(C1246)-2026)*12+MONTH(C1246)-8,""))</f>
        <v/>
      </c>
      <c r="T1246">
        <f>IF(AND(A1246="مصروف",R1246&gt;0,I1246="موافق",S1246&lt;&gt;"",H1246&lt;&gt;""),N(G1246),0)</f>
        <v/>
      </c>
    </row>
    <row r="1247">
      <c r="A1247" s="19" t="n"/>
      <c r="B1247" s="20">
        <f>IF(A1247="","",IF(R1247=0,"⚠ أضف سطر عهدة أولًا","BDR-"&amp;TEXT(R1247,"000")))</f>
        <v/>
      </c>
      <c r="C1247" s="21" t="n"/>
      <c r="D1247" s="20">
        <f>IF(C1247="","",IF(S1247="","خارج السنة المالية",INDEX(القوائم!$D$2:$D$13,S1247)))</f>
        <v/>
      </c>
      <c r="E1247" s="22" t="n"/>
      <c r="F1247" s="23" t="n"/>
      <c r="G1247" s="23" t="n"/>
      <c r="H1247" s="22" t="n"/>
      <c r="I1247" s="19" t="n"/>
      <c r="J1247" s="21" t="n"/>
      <c r="K1247" s="19" t="n"/>
      <c r="L1247" s="19" t="n"/>
      <c r="M1247" s="21" t="n"/>
      <c r="N1247" s="22" t="n"/>
      <c r="O1247" s="24">
        <f>IF(A1247&lt;&gt;"عهدة","",SUMIFS($G$8:$G$5007,$B$8:$B$5007,B1247,$A$8:$A$5007,"مصروف",$I$8:$I$5007,"&lt;&gt;مرفوض"))</f>
        <v/>
      </c>
      <c r="P1247" s="25">
        <f>IF(A1247&lt;&gt;"عهدة","",N(F1247)-O1247)</f>
        <v/>
      </c>
      <c r="Q1247" s="26">
        <f>IF(A1247="","",IF(A1247="عهدة",IF(N(F1247)=0,"⚠ أدخل قيمة العهدة",IF(P1247&lt;0,"⛔ عجز / زيادة مصروفات "&amp;TEXT(-P1247,"#,##0"),IF(COUNTIFS($B$8:$B$5007,B1247,$A$8:$A$5007,"مصروف",$I$8:$I$5007,"&lt;&gt;مرفوض",$K$8:$K$5007,"&lt;&gt;نعم")&gt;0,"⚠ "&amp;COUNTIFS($B$8:$B$5007,B1247,$A$8:$A$5007,"مصروف",$I$8:$I$5007,"&lt;&gt;مرفوض",$K$8:$K$5007,"&lt;&gt;نعم")&amp;" مصروف غير مسوى",IF(L1247="تمت التسوية",IF(P1247=0,"✔ متوازنة وتمت التسوية","✔ تمت التسوية – متبقي "&amp;TEXT(P1247,"#,##0")),IF(P1247&gt;0,"متبقي "&amp;TEXT(P1247,"#,##0"),"✔ متوازنة"))))),IF(R1247=0,"⚠ أضف سطر عهدة أولًا",IF(OR(C1247="",N(G1247)=0),"⚠ أكمل التاريخ والقيمة",IF(S1247="","⚠ التاريخ خارج السنة المالية",IF(H1247="","⚠ اختر بند الموازنة",IF(I1247="مرفوض","✖ مرفوض من المدير",IF(I1247&lt;&gt;"موافق","⏳ بانتظار موافقة المدير",IF(K1247&lt;&gt;"نعم","⚠ غير مسوى مع الحسابات","✔ معتمد ومسوى")))))))))</f>
        <v/>
      </c>
      <c r="R1247">
        <f>N(R1246)+IF(A1247="عهدة",1,0)</f>
        <v/>
      </c>
      <c r="S1247">
        <f>IF(C1247="","",IF(AND(C1247&gt;=DATE(2026,9,1),C1247&lt;=DATE(2027,8,31)),(YEAR(C1247)-2026)*12+MONTH(C1247)-8,""))</f>
        <v/>
      </c>
      <c r="T1247">
        <f>IF(AND(A1247="مصروف",R1247&gt;0,I1247="موافق",S1247&lt;&gt;"",H1247&lt;&gt;""),N(G1247),0)</f>
        <v/>
      </c>
    </row>
    <row r="1248">
      <c r="A1248" s="19" t="n"/>
      <c r="B1248" s="20">
        <f>IF(A1248="","",IF(R1248=0,"⚠ أضف سطر عهدة أولًا","BDR-"&amp;TEXT(R1248,"000")))</f>
        <v/>
      </c>
      <c r="C1248" s="21" t="n"/>
      <c r="D1248" s="20">
        <f>IF(C1248="","",IF(S1248="","خارج السنة المالية",INDEX(القوائم!$D$2:$D$13,S1248)))</f>
        <v/>
      </c>
      <c r="E1248" s="22" t="n"/>
      <c r="F1248" s="23" t="n"/>
      <c r="G1248" s="23" t="n"/>
      <c r="H1248" s="22" t="n"/>
      <c r="I1248" s="19" t="n"/>
      <c r="J1248" s="21" t="n"/>
      <c r="K1248" s="19" t="n"/>
      <c r="L1248" s="19" t="n"/>
      <c r="M1248" s="21" t="n"/>
      <c r="N1248" s="22" t="n"/>
      <c r="O1248" s="24">
        <f>IF(A1248&lt;&gt;"عهدة","",SUMIFS($G$8:$G$5007,$B$8:$B$5007,B1248,$A$8:$A$5007,"مصروف",$I$8:$I$5007,"&lt;&gt;مرفوض"))</f>
        <v/>
      </c>
      <c r="P1248" s="25">
        <f>IF(A1248&lt;&gt;"عهدة","",N(F1248)-O1248)</f>
        <v/>
      </c>
      <c r="Q1248" s="26">
        <f>IF(A1248="","",IF(A1248="عهدة",IF(N(F1248)=0,"⚠ أدخل قيمة العهدة",IF(P1248&lt;0,"⛔ عجز / زيادة مصروفات "&amp;TEXT(-P1248,"#,##0"),IF(COUNTIFS($B$8:$B$5007,B1248,$A$8:$A$5007,"مصروف",$I$8:$I$5007,"&lt;&gt;مرفوض",$K$8:$K$5007,"&lt;&gt;نعم")&gt;0,"⚠ "&amp;COUNTIFS($B$8:$B$5007,B1248,$A$8:$A$5007,"مصروف",$I$8:$I$5007,"&lt;&gt;مرفوض",$K$8:$K$5007,"&lt;&gt;نعم")&amp;" مصروف غير مسوى",IF(L1248="تمت التسوية",IF(P1248=0,"✔ متوازنة وتمت التسوية","✔ تمت التسوية – متبقي "&amp;TEXT(P1248,"#,##0")),IF(P1248&gt;0,"متبقي "&amp;TEXT(P1248,"#,##0"),"✔ متوازنة"))))),IF(R1248=0,"⚠ أضف سطر عهدة أولًا",IF(OR(C1248="",N(G1248)=0),"⚠ أكمل التاريخ والقيمة",IF(S1248="","⚠ التاريخ خارج السنة المالية",IF(H1248="","⚠ اختر بند الموازنة",IF(I1248="مرفوض","✖ مرفوض من المدير",IF(I1248&lt;&gt;"موافق","⏳ بانتظار موافقة المدير",IF(K1248&lt;&gt;"نعم","⚠ غير مسوى مع الحسابات","✔ معتمد ومسوى")))))))))</f>
        <v/>
      </c>
      <c r="R1248">
        <f>N(R1247)+IF(A1248="عهدة",1,0)</f>
        <v/>
      </c>
      <c r="S1248">
        <f>IF(C1248="","",IF(AND(C1248&gt;=DATE(2026,9,1),C1248&lt;=DATE(2027,8,31)),(YEAR(C1248)-2026)*12+MONTH(C1248)-8,""))</f>
        <v/>
      </c>
      <c r="T1248">
        <f>IF(AND(A1248="مصروف",R1248&gt;0,I1248="موافق",S1248&lt;&gt;"",H1248&lt;&gt;""),N(G1248),0)</f>
        <v/>
      </c>
    </row>
    <row r="1249">
      <c r="A1249" s="19" t="n"/>
      <c r="B1249" s="20">
        <f>IF(A1249="","",IF(R1249=0,"⚠ أضف سطر عهدة أولًا","BDR-"&amp;TEXT(R1249,"000")))</f>
        <v/>
      </c>
      <c r="C1249" s="21" t="n"/>
      <c r="D1249" s="20">
        <f>IF(C1249="","",IF(S1249="","خارج السنة المالية",INDEX(القوائم!$D$2:$D$13,S1249)))</f>
        <v/>
      </c>
      <c r="E1249" s="22" t="n"/>
      <c r="F1249" s="23" t="n"/>
      <c r="G1249" s="23" t="n"/>
      <c r="H1249" s="22" t="n"/>
      <c r="I1249" s="19" t="n"/>
      <c r="J1249" s="21" t="n"/>
      <c r="K1249" s="19" t="n"/>
      <c r="L1249" s="19" t="n"/>
      <c r="M1249" s="21" t="n"/>
      <c r="N1249" s="22" t="n"/>
      <c r="O1249" s="24">
        <f>IF(A1249&lt;&gt;"عهدة","",SUMIFS($G$8:$G$5007,$B$8:$B$5007,B1249,$A$8:$A$5007,"مصروف",$I$8:$I$5007,"&lt;&gt;مرفوض"))</f>
        <v/>
      </c>
      <c r="P1249" s="25">
        <f>IF(A1249&lt;&gt;"عهدة","",N(F1249)-O1249)</f>
        <v/>
      </c>
      <c r="Q1249" s="26">
        <f>IF(A1249="","",IF(A1249="عهدة",IF(N(F1249)=0,"⚠ أدخل قيمة العهدة",IF(P1249&lt;0,"⛔ عجز / زيادة مصروفات "&amp;TEXT(-P1249,"#,##0"),IF(COUNTIFS($B$8:$B$5007,B1249,$A$8:$A$5007,"مصروف",$I$8:$I$5007,"&lt;&gt;مرفوض",$K$8:$K$5007,"&lt;&gt;نعم")&gt;0,"⚠ "&amp;COUNTIFS($B$8:$B$5007,B1249,$A$8:$A$5007,"مصروف",$I$8:$I$5007,"&lt;&gt;مرفوض",$K$8:$K$5007,"&lt;&gt;نعم")&amp;" مصروف غير مسوى",IF(L1249="تمت التسوية",IF(P1249=0,"✔ متوازنة وتمت التسوية","✔ تمت التسوية – متبقي "&amp;TEXT(P1249,"#,##0")),IF(P1249&gt;0,"متبقي "&amp;TEXT(P1249,"#,##0"),"✔ متوازنة"))))),IF(R1249=0,"⚠ أضف سطر عهدة أولًا",IF(OR(C1249="",N(G1249)=0),"⚠ أكمل التاريخ والقيمة",IF(S1249="","⚠ التاريخ خارج السنة المالية",IF(H1249="","⚠ اختر بند الموازنة",IF(I1249="مرفوض","✖ مرفوض من المدير",IF(I1249&lt;&gt;"موافق","⏳ بانتظار موافقة المدير",IF(K1249&lt;&gt;"نعم","⚠ غير مسوى مع الحسابات","✔ معتمد ومسوى")))))))))</f>
        <v/>
      </c>
      <c r="R1249">
        <f>N(R1248)+IF(A1249="عهدة",1,0)</f>
        <v/>
      </c>
      <c r="S1249">
        <f>IF(C1249="","",IF(AND(C1249&gt;=DATE(2026,9,1),C1249&lt;=DATE(2027,8,31)),(YEAR(C1249)-2026)*12+MONTH(C1249)-8,""))</f>
        <v/>
      </c>
      <c r="T1249">
        <f>IF(AND(A1249="مصروف",R1249&gt;0,I1249="موافق",S1249&lt;&gt;"",H1249&lt;&gt;""),N(G1249),0)</f>
        <v/>
      </c>
    </row>
    <row r="1250">
      <c r="A1250" s="19" t="n"/>
      <c r="B1250" s="20">
        <f>IF(A1250="","",IF(R1250=0,"⚠ أضف سطر عهدة أولًا","BDR-"&amp;TEXT(R1250,"000")))</f>
        <v/>
      </c>
      <c r="C1250" s="21" t="n"/>
      <c r="D1250" s="20">
        <f>IF(C1250="","",IF(S1250="","خارج السنة المالية",INDEX(القوائم!$D$2:$D$13,S1250)))</f>
        <v/>
      </c>
      <c r="E1250" s="22" t="n"/>
      <c r="F1250" s="23" t="n"/>
      <c r="G1250" s="23" t="n"/>
      <c r="H1250" s="22" t="n"/>
      <c r="I1250" s="19" t="n"/>
      <c r="J1250" s="21" t="n"/>
      <c r="K1250" s="19" t="n"/>
      <c r="L1250" s="19" t="n"/>
      <c r="M1250" s="21" t="n"/>
      <c r="N1250" s="22" t="n"/>
      <c r="O1250" s="24">
        <f>IF(A1250&lt;&gt;"عهدة","",SUMIFS($G$8:$G$5007,$B$8:$B$5007,B1250,$A$8:$A$5007,"مصروف",$I$8:$I$5007,"&lt;&gt;مرفوض"))</f>
        <v/>
      </c>
      <c r="P1250" s="25">
        <f>IF(A1250&lt;&gt;"عهدة","",N(F1250)-O1250)</f>
        <v/>
      </c>
      <c r="Q1250" s="26">
        <f>IF(A1250="","",IF(A1250="عهدة",IF(N(F1250)=0,"⚠ أدخل قيمة العهدة",IF(P1250&lt;0,"⛔ عجز / زيادة مصروفات "&amp;TEXT(-P1250,"#,##0"),IF(COUNTIFS($B$8:$B$5007,B1250,$A$8:$A$5007,"مصروف",$I$8:$I$5007,"&lt;&gt;مرفوض",$K$8:$K$5007,"&lt;&gt;نعم")&gt;0,"⚠ "&amp;COUNTIFS($B$8:$B$5007,B1250,$A$8:$A$5007,"مصروف",$I$8:$I$5007,"&lt;&gt;مرفوض",$K$8:$K$5007,"&lt;&gt;نعم")&amp;" مصروف غير مسوى",IF(L1250="تمت التسوية",IF(P1250=0,"✔ متوازنة وتمت التسوية","✔ تمت التسوية – متبقي "&amp;TEXT(P1250,"#,##0")),IF(P1250&gt;0,"متبقي "&amp;TEXT(P1250,"#,##0"),"✔ متوازنة"))))),IF(R1250=0,"⚠ أضف سطر عهدة أولًا",IF(OR(C1250="",N(G1250)=0),"⚠ أكمل التاريخ والقيمة",IF(S1250="","⚠ التاريخ خارج السنة المالية",IF(H1250="","⚠ اختر بند الموازنة",IF(I1250="مرفوض","✖ مرفوض من المدير",IF(I1250&lt;&gt;"موافق","⏳ بانتظار موافقة المدير",IF(K1250&lt;&gt;"نعم","⚠ غير مسوى مع الحسابات","✔ معتمد ومسوى")))))))))</f>
        <v/>
      </c>
      <c r="R1250">
        <f>N(R1249)+IF(A1250="عهدة",1,0)</f>
        <v/>
      </c>
      <c r="S1250">
        <f>IF(C1250="","",IF(AND(C1250&gt;=DATE(2026,9,1),C1250&lt;=DATE(2027,8,31)),(YEAR(C1250)-2026)*12+MONTH(C1250)-8,""))</f>
        <v/>
      </c>
      <c r="T1250">
        <f>IF(AND(A1250="مصروف",R1250&gt;0,I1250="موافق",S1250&lt;&gt;"",H1250&lt;&gt;""),N(G1250),0)</f>
        <v/>
      </c>
    </row>
    <row r="1251">
      <c r="A1251" s="19" t="n"/>
      <c r="B1251" s="20">
        <f>IF(A1251="","",IF(R1251=0,"⚠ أضف سطر عهدة أولًا","BDR-"&amp;TEXT(R1251,"000")))</f>
        <v/>
      </c>
      <c r="C1251" s="21" t="n"/>
      <c r="D1251" s="20">
        <f>IF(C1251="","",IF(S1251="","خارج السنة المالية",INDEX(القوائم!$D$2:$D$13,S1251)))</f>
        <v/>
      </c>
      <c r="E1251" s="22" t="n"/>
      <c r="F1251" s="23" t="n"/>
      <c r="G1251" s="23" t="n"/>
      <c r="H1251" s="22" t="n"/>
      <c r="I1251" s="19" t="n"/>
      <c r="J1251" s="21" t="n"/>
      <c r="K1251" s="19" t="n"/>
      <c r="L1251" s="19" t="n"/>
      <c r="M1251" s="21" t="n"/>
      <c r="N1251" s="22" t="n"/>
      <c r="O1251" s="24">
        <f>IF(A1251&lt;&gt;"عهدة","",SUMIFS($G$8:$G$5007,$B$8:$B$5007,B1251,$A$8:$A$5007,"مصروف",$I$8:$I$5007,"&lt;&gt;مرفوض"))</f>
        <v/>
      </c>
      <c r="P1251" s="25">
        <f>IF(A1251&lt;&gt;"عهدة","",N(F1251)-O1251)</f>
        <v/>
      </c>
      <c r="Q1251" s="26">
        <f>IF(A1251="","",IF(A1251="عهدة",IF(N(F1251)=0,"⚠ أدخل قيمة العهدة",IF(P1251&lt;0,"⛔ عجز / زيادة مصروفات "&amp;TEXT(-P1251,"#,##0"),IF(COUNTIFS($B$8:$B$5007,B1251,$A$8:$A$5007,"مصروف",$I$8:$I$5007,"&lt;&gt;مرفوض",$K$8:$K$5007,"&lt;&gt;نعم")&gt;0,"⚠ "&amp;COUNTIFS($B$8:$B$5007,B1251,$A$8:$A$5007,"مصروف",$I$8:$I$5007,"&lt;&gt;مرفوض",$K$8:$K$5007,"&lt;&gt;نعم")&amp;" مصروف غير مسوى",IF(L1251="تمت التسوية",IF(P1251=0,"✔ متوازنة وتمت التسوية","✔ تمت التسوية – متبقي "&amp;TEXT(P1251,"#,##0")),IF(P1251&gt;0,"متبقي "&amp;TEXT(P1251,"#,##0"),"✔ متوازنة"))))),IF(R1251=0,"⚠ أضف سطر عهدة أولًا",IF(OR(C1251="",N(G1251)=0),"⚠ أكمل التاريخ والقيمة",IF(S1251="","⚠ التاريخ خارج السنة المالية",IF(H1251="","⚠ اختر بند الموازنة",IF(I1251="مرفوض","✖ مرفوض من المدير",IF(I1251&lt;&gt;"موافق","⏳ بانتظار موافقة المدير",IF(K1251&lt;&gt;"نعم","⚠ غير مسوى مع الحسابات","✔ معتمد ومسوى")))))))))</f>
        <v/>
      </c>
      <c r="R1251">
        <f>N(R1250)+IF(A1251="عهدة",1,0)</f>
        <v/>
      </c>
      <c r="S1251">
        <f>IF(C1251="","",IF(AND(C1251&gt;=DATE(2026,9,1),C1251&lt;=DATE(2027,8,31)),(YEAR(C1251)-2026)*12+MONTH(C1251)-8,""))</f>
        <v/>
      </c>
      <c r="T1251">
        <f>IF(AND(A1251="مصروف",R1251&gt;0,I1251="موافق",S1251&lt;&gt;"",H1251&lt;&gt;""),N(G1251),0)</f>
        <v/>
      </c>
    </row>
    <row r="1252">
      <c r="A1252" s="19" t="n"/>
      <c r="B1252" s="20">
        <f>IF(A1252="","",IF(R1252=0,"⚠ أضف سطر عهدة أولًا","BDR-"&amp;TEXT(R1252,"000")))</f>
        <v/>
      </c>
      <c r="C1252" s="21" t="n"/>
      <c r="D1252" s="20">
        <f>IF(C1252="","",IF(S1252="","خارج السنة المالية",INDEX(القوائم!$D$2:$D$13,S1252)))</f>
        <v/>
      </c>
      <c r="E1252" s="22" t="n"/>
      <c r="F1252" s="23" t="n"/>
      <c r="G1252" s="23" t="n"/>
      <c r="H1252" s="22" t="n"/>
      <c r="I1252" s="19" t="n"/>
      <c r="J1252" s="21" t="n"/>
      <c r="K1252" s="19" t="n"/>
      <c r="L1252" s="19" t="n"/>
      <c r="M1252" s="21" t="n"/>
      <c r="N1252" s="22" t="n"/>
      <c r="O1252" s="24">
        <f>IF(A1252&lt;&gt;"عهدة","",SUMIFS($G$8:$G$5007,$B$8:$B$5007,B1252,$A$8:$A$5007,"مصروف",$I$8:$I$5007,"&lt;&gt;مرفوض"))</f>
        <v/>
      </c>
      <c r="P1252" s="25">
        <f>IF(A1252&lt;&gt;"عهدة","",N(F1252)-O1252)</f>
        <v/>
      </c>
      <c r="Q1252" s="26">
        <f>IF(A1252="","",IF(A1252="عهدة",IF(N(F1252)=0,"⚠ أدخل قيمة العهدة",IF(P1252&lt;0,"⛔ عجز / زيادة مصروفات "&amp;TEXT(-P1252,"#,##0"),IF(COUNTIFS($B$8:$B$5007,B1252,$A$8:$A$5007,"مصروف",$I$8:$I$5007,"&lt;&gt;مرفوض",$K$8:$K$5007,"&lt;&gt;نعم")&gt;0,"⚠ "&amp;COUNTIFS($B$8:$B$5007,B1252,$A$8:$A$5007,"مصروف",$I$8:$I$5007,"&lt;&gt;مرفوض",$K$8:$K$5007,"&lt;&gt;نعم")&amp;" مصروف غير مسوى",IF(L1252="تمت التسوية",IF(P1252=0,"✔ متوازنة وتمت التسوية","✔ تمت التسوية – متبقي "&amp;TEXT(P1252,"#,##0")),IF(P1252&gt;0,"متبقي "&amp;TEXT(P1252,"#,##0"),"✔ متوازنة"))))),IF(R1252=0,"⚠ أضف سطر عهدة أولًا",IF(OR(C1252="",N(G1252)=0),"⚠ أكمل التاريخ والقيمة",IF(S1252="","⚠ التاريخ خارج السنة المالية",IF(H1252="","⚠ اختر بند الموازنة",IF(I1252="مرفوض","✖ مرفوض من المدير",IF(I1252&lt;&gt;"موافق","⏳ بانتظار موافقة المدير",IF(K1252&lt;&gt;"نعم","⚠ غير مسوى مع الحسابات","✔ معتمد ومسوى")))))))))</f>
        <v/>
      </c>
      <c r="R1252">
        <f>N(R1251)+IF(A1252="عهدة",1,0)</f>
        <v/>
      </c>
      <c r="S1252">
        <f>IF(C1252="","",IF(AND(C1252&gt;=DATE(2026,9,1),C1252&lt;=DATE(2027,8,31)),(YEAR(C1252)-2026)*12+MONTH(C1252)-8,""))</f>
        <v/>
      </c>
      <c r="T1252">
        <f>IF(AND(A1252="مصروف",R1252&gt;0,I1252="موافق",S1252&lt;&gt;"",H1252&lt;&gt;""),N(G1252),0)</f>
        <v/>
      </c>
    </row>
    <row r="1253">
      <c r="A1253" s="19" t="n"/>
      <c r="B1253" s="20">
        <f>IF(A1253="","",IF(R1253=0,"⚠ أضف سطر عهدة أولًا","BDR-"&amp;TEXT(R1253,"000")))</f>
        <v/>
      </c>
      <c r="C1253" s="21" t="n"/>
      <c r="D1253" s="20">
        <f>IF(C1253="","",IF(S1253="","خارج السنة المالية",INDEX(القوائم!$D$2:$D$13,S1253)))</f>
        <v/>
      </c>
      <c r="E1253" s="22" t="n"/>
      <c r="F1253" s="23" t="n"/>
      <c r="G1253" s="23" t="n"/>
      <c r="H1253" s="22" t="n"/>
      <c r="I1253" s="19" t="n"/>
      <c r="J1253" s="21" t="n"/>
      <c r="K1253" s="19" t="n"/>
      <c r="L1253" s="19" t="n"/>
      <c r="M1253" s="21" t="n"/>
      <c r="N1253" s="22" t="n"/>
      <c r="O1253" s="24">
        <f>IF(A1253&lt;&gt;"عهدة","",SUMIFS($G$8:$G$5007,$B$8:$B$5007,B1253,$A$8:$A$5007,"مصروف",$I$8:$I$5007,"&lt;&gt;مرفوض"))</f>
        <v/>
      </c>
      <c r="P1253" s="25">
        <f>IF(A1253&lt;&gt;"عهدة","",N(F1253)-O1253)</f>
        <v/>
      </c>
      <c r="Q1253" s="26">
        <f>IF(A1253="","",IF(A1253="عهدة",IF(N(F1253)=0,"⚠ أدخل قيمة العهدة",IF(P1253&lt;0,"⛔ عجز / زيادة مصروفات "&amp;TEXT(-P1253,"#,##0"),IF(COUNTIFS($B$8:$B$5007,B1253,$A$8:$A$5007,"مصروف",$I$8:$I$5007,"&lt;&gt;مرفوض",$K$8:$K$5007,"&lt;&gt;نعم")&gt;0,"⚠ "&amp;COUNTIFS($B$8:$B$5007,B1253,$A$8:$A$5007,"مصروف",$I$8:$I$5007,"&lt;&gt;مرفوض",$K$8:$K$5007,"&lt;&gt;نعم")&amp;" مصروف غير مسوى",IF(L1253="تمت التسوية",IF(P1253=0,"✔ متوازنة وتمت التسوية","✔ تمت التسوية – متبقي "&amp;TEXT(P1253,"#,##0")),IF(P1253&gt;0,"متبقي "&amp;TEXT(P1253,"#,##0"),"✔ متوازنة"))))),IF(R1253=0,"⚠ أضف سطر عهدة أولًا",IF(OR(C1253="",N(G1253)=0),"⚠ أكمل التاريخ والقيمة",IF(S1253="","⚠ التاريخ خارج السنة المالية",IF(H1253="","⚠ اختر بند الموازنة",IF(I1253="مرفوض","✖ مرفوض من المدير",IF(I1253&lt;&gt;"موافق","⏳ بانتظار موافقة المدير",IF(K1253&lt;&gt;"نعم","⚠ غير مسوى مع الحسابات","✔ معتمد ومسوى")))))))))</f>
        <v/>
      </c>
      <c r="R1253">
        <f>N(R1252)+IF(A1253="عهدة",1,0)</f>
        <v/>
      </c>
      <c r="S1253">
        <f>IF(C1253="","",IF(AND(C1253&gt;=DATE(2026,9,1),C1253&lt;=DATE(2027,8,31)),(YEAR(C1253)-2026)*12+MONTH(C1253)-8,""))</f>
        <v/>
      </c>
      <c r="T1253">
        <f>IF(AND(A1253="مصروف",R1253&gt;0,I1253="موافق",S1253&lt;&gt;"",H1253&lt;&gt;""),N(G1253),0)</f>
        <v/>
      </c>
    </row>
    <row r="1254">
      <c r="A1254" s="19" t="n"/>
      <c r="B1254" s="20">
        <f>IF(A1254="","",IF(R1254=0,"⚠ أضف سطر عهدة أولًا","BDR-"&amp;TEXT(R1254,"000")))</f>
        <v/>
      </c>
      <c r="C1254" s="21" t="n"/>
      <c r="D1254" s="20">
        <f>IF(C1254="","",IF(S1254="","خارج السنة المالية",INDEX(القوائم!$D$2:$D$13,S1254)))</f>
        <v/>
      </c>
      <c r="E1254" s="22" t="n"/>
      <c r="F1254" s="23" t="n"/>
      <c r="G1254" s="23" t="n"/>
      <c r="H1254" s="22" t="n"/>
      <c r="I1254" s="19" t="n"/>
      <c r="J1254" s="21" t="n"/>
      <c r="K1254" s="19" t="n"/>
      <c r="L1254" s="19" t="n"/>
      <c r="M1254" s="21" t="n"/>
      <c r="N1254" s="22" t="n"/>
      <c r="O1254" s="24">
        <f>IF(A1254&lt;&gt;"عهدة","",SUMIFS($G$8:$G$5007,$B$8:$B$5007,B1254,$A$8:$A$5007,"مصروف",$I$8:$I$5007,"&lt;&gt;مرفوض"))</f>
        <v/>
      </c>
      <c r="P1254" s="25">
        <f>IF(A1254&lt;&gt;"عهدة","",N(F1254)-O1254)</f>
        <v/>
      </c>
      <c r="Q1254" s="26">
        <f>IF(A1254="","",IF(A1254="عهدة",IF(N(F1254)=0,"⚠ أدخل قيمة العهدة",IF(P1254&lt;0,"⛔ عجز / زيادة مصروفات "&amp;TEXT(-P1254,"#,##0"),IF(COUNTIFS($B$8:$B$5007,B1254,$A$8:$A$5007,"مصروف",$I$8:$I$5007,"&lt;&gt;مرفوض",$K$8:$K$5007,"&lt;&gt;نعم")&gt;0,"⚠ "&amp;COUNTIFS($B$8:$B$5007,B1254,$A$8:$A$5007,"مصروف",$I$8:$I$5007,"&lt;&gt;مرفوض",$K$8:$K$5007,"&lt;&gt;نعم")&amp;" مصروف غير مسوى",IF(L1254="تمت التسوية",IF(P1254=0,"✔ متوازنة وتمت التسوية","✔ تمت التسوية – متبقي "&amp;TEXT(P1254,"#,##0")),IF(P1254&gt;0,"متبقي "&amp;TEXT(P1254,"#,##0"),"✔ متوازنة"))))),IF(R1254=0,"⚠ أضف سطر عهدة أولًا",IF(OR(C1254="",N(G1254)=0),"⚠ أكمل التاريخ والقيمة",IF(S1254="","⚠ التاريخ خارج السنة المالية",IF(H1254="","⚠ اختر بند الموازنة",IF(I1254="مرفوض","✖ مرفوض من المدير",IF(I1254&lt;&gt;"موافق","⏳ بانتظار موافقة المدير",IF(K1254&lt;&gt;"نعم","⚠ غير مسوى مع الحسابات","✔ معتمد ومسوى")))))))))</f>
        <v/>
      </c>
      <c r="R1254">
        <f>N(R1253)+IF(A1254="عهدة",1,0)</f>
        <v/>
      </c>
      <c r="S1254">
        <f>IF(C1254="","",IF(AND(C1254&gt;=DATE(2026,9,1),C1254&lt;=DATE(2027,8,31)),(YEAR(C1254)-2026)*12+MONTH(C1254)-8,""))</f>
        <v/>
      </c>
      <c r="T1254">
        <f>IF(AND(A1254="مصروف",R1254&gt;0,I1254="موافق",S1254&lt;&gt;"",H1254&lt;&gt;""),N(G1254),0)</f>
        <v/>
      </c>
    </row>
    <row r="1255">
      <c r="A1255" s="19" t="n"/>
      <c r="B1255" s="20">
        <f>IF(A1255="","",IF(R1255=0,"⚠ أضف سطر عهدة أولًا","BDR-"&amp;TEXT(R1255,"000")))</f>
        <v/>
      </c>
      <c r="C1255" s="21" t="n"/>
      <c r="D1255" s="20">
        <f>IF(C1255="","",IF(S1255="","خارج السنة المالية",INDEX(القوائم!$D$2:$D$13,S1255)))</f>
        <v/>
      </c>
      <c r="E1255" s="22" t="n"/>
      <c r="F1255" s="23" t="n"/>
      <c r="G1255" s="23" t="n"/>
      <c r="H1255" s="22" t="n"/>
      <c r="I1255" s="19" t="n"/>
      <c r="J1255" s="21" t="n"/>
      <c r="K1255" s="19" t="n"/>
      <c r="L1255" s="19" t="n"/>
      <c r="M1255" s="21" t="n"/>
      <c r="N1255" s="22" t="n"/>
      <c r="O1255" s="24">
        <f>IF(A1255&lt;&gt;"عهدة","",SUMIFS($G$8:$G$5007,$B$8:$B$5007,B1255,$A$8:$A$5007,"مصروف",$I$8:$I$5007,"&lt;&gt;مرفوض"))</f>
        <v/>
      </c>
      <c r="P1255" s="25">
        <f>IF(A1255&lt;&gt;"عهدة","",N(F1255)-O1255)</f>
        <v/>
      </c>
      <c r="Q1255" s="26">
        <f>IF(A1255="","",IF(A1255="عهدة",IF(N(F1255)=0,"⚠ أدخل قيمة العهدة",IF(P1255&lt;0,"⛔ عجز / زيادة مصروفات "&amp;TEXT(-P1255,"#,##0"),IF(COUNTIFS($B$8:$B$5007,B1255,$A$8:$A$5007,"مصروف",$I$8:$I$5007,"&lt;&gt;مرفوض",$K$8:$K$5007,"&lt;&gt;نعم")&gt;0,"⚠ "&amp;COUNTIFS($B$8:$B$5007,B1255,$A$8:$A$5007,"مصروف",$I$8:$I$5007,"&lt;&gt;مرفوض",$K$8:$K$5007,"&lt;&gt;نعم")&amp;" مصروف غير مسوى",IF(L1255="تمت التسوية",IF(P1255=0,"✔ متوازنة وتمت التسوية","✔ تمت التسوية – متبقي "&amp;TEXT(P1255,"#,##0")),IF(P1255&gt;0,"متبقي "&amp;TEXT(P1255,"#,##0"),"✔ متوازنة"))))),IF(R1255=0,"⚠ أضف سطر عهدة أولًا",IF(OR(C1255="",N(G1255)=0),"⚠ أكمل التاريخ والقيمة",IF(S1255="","⚠ التاريخ خارج السنة المالية",IF(H1255="","⚠ اختر بند الموازنة",IF(I1255="مرفوض","✖ مرفوض من المدير",IF(I1255&lt;&gt;"موافق","⏳ بانتظار موافقة المدير",IF(K1255&lt;&gt;"نعم","⚠ غير مسوى مع الحسابات","✔ معتمد ومسوى")))))))))</f>
        <v/>
      </c>
      <c r="R1255">
        <f>N(R1254)+IF(A1255="عهدة",1,0)</f>
        <v/>
      </c>
      <c r="S1255">
        <f>IF(C1255="","",IF(AND(C1255&gt;=DATE(2026,9,1),C1255&lt;=DATE(2027,8,31)),(YEAR(C1255)-2026)*12+MONTH(C1255)-8,""))</f>
        <v/>
      </c>
      <c r="T1255">
        <f>IF(AND(A1255="مصروف",R1255&gt;0,I1255="موافق",S1255&lt;&gt;"",H1255&lt;&gt;""),N(G1255),0)</f>
        <v/>
      </c>
    </row>
    <row r="1256">
      <c r="A1256" s="19" t="n"/>
      <c r="B1256" s="20">
        <f>IF(A1256="","",IF(R1256=0,"⚠ أضف سطر عهدة أولًا","BDR-"&amp;TEXT(R1256,"000")))</f>
        <v/>
      </c>
      <c r="C1256" s="21" t="n"/>
      <c r="D1256" s="20">
        <f>IF(C1256="","",IF(S1256="","خارج السنة المالية",INDEX(القوائم!$D$2:$D$13,S1256)))</f>
        <v/>
      </c>
      <c r="E1256" s="22" t="n"/>
      <c r="F1256" s="23" t="n"/>
      <c r="G1256" s="23" t="n"/>
      <c r="H1256" s="22" t="n"/>
      <c r="I1256" s="19" t="n"/>
      <c r="J1256" s="21" t="n"/>
      <c r="K1256" s="19" t="n"/>
      <c r="L1256" s="19" t="n"/>
      <c r="M1256" s="21" t="n"/>
      <c r="N1256" s="22" t="n"/>
      <c r="O1256" s="24">
        <f>IF(A1256&lt;&gt;"عهدة","",SUMIFS($G$8:$G$5007,$B$8:$B$5007,B1256,$A$8:$A$5007,"مصروف",$I$8:$I$5007,"&lt;&gt;مرفوض"))</f>
        <v/>
      </c>
      <c r="P1256" s="25">
        <f>IF(A1256&lt;&gt;"عهدة","",N(F1256)-O1256)</f>
        <v/>
      </c>
      <c r="Q1256" s="26">
        <f>IF(A1256="","",IF(A1256="عهدة",IF(N(F1256)=0,"⚠ أدخل قيمة العهدة",IF(P1256&lt;0,"⛔ عجز / زيادة مصروفات "&amp;TEXT(-P1256,"#,##0"),IF(COUNTIFS($B$8:$B$5007,B1256,$A$8:$A$5007,"مصروف",$I$8:$I$5007,"&lt;&gt;مرفوض",$K$8:$K$5007,"&lt;&gt;نعم")&gt;0,"⚠ "&amp;COUNTIFS($B$8:$B$5007,B1256,$A$8:$A$5007,"مصروف",$I$8:$I$5007,"&lt;&gt;مرفوض",$K$8:$K$5007,"&lt;&gt;نعم")&amp;" مصروف غير مسوى",IF(L1256="تمت التسوية",IF(P1256=0,"✔ متوازنة وتمت التسوية","✔ تمت التسوية – متبقي "&amp;TEXT(P1256,"#,##0")),IF(P1256&gt;0,"متبقي "&amp;TEXT(P1256,"#,##0"),"✔ متوازنة"))))),IF(R1256=0,"⚠ أضف سطر عهدة أولًا",IF(OR(C1256="",N(G1256)=0),"⚠ أكمل التاريخ والقيمة",IF(S1256="","⚠ التاريخ خارج السنة المالية",IF(H1256="","⚠ اختر بند الموازنة",IF(I1256="مرفوض","✖ مرفوض من المدير",IF(I1256&lt;&gt;"موافق","⏳ بانتظار موافقة المدير",IF(K1256&lt;&gt;"نعم","⚠ غير مسوى مع الحسابات","✔ معتمد ومسوى")))))))))</f>
        <v/>
      </c>
      <c r="R1256">
        <f>N(R1255)+IF(A1256="عهدة",1,0)</f>
        <v/>
      </c>
      <c r="S1256">
        <f>IF(C1256="","",IF(AND(C1256&gt;=DATE(2026,9,1),C1256&lt;=DATE(2027,8,31)),(YEAR(C1256)-2026)*12+MONTH(C1256)-8,""))</f>
        <v/>
      </c>
      <c r="T1256">
        <f>IF(AND(A1256="مصروف",R1256&gt;0,I1256="موافق",S1256&lt;&gt;"",H1256&lt;&gt;""),N(G1256),0)</f>
        <v/>
      </c>
    </row>
    <row r="1257">
      <c r="A1257" s="19" t="n"/>
      <c r="B1257" s="20">
        <f>IF(A1257="","",IF(R1257=0,"⚠ أضف سطر عهدة أولًا","BDR-"&amp;TEXT(R1257,"000")))</f>
        <v/>
      </c>
      <c r="C1257" s="21" t="n"/>
      <c r="D1257" s="20">
        <f>IF(C1257="","",IF(S1257="","خارج السنة المالية",INDEX(القوائم!$D$2:$D$13,S1257)))</f>
        <v/>
      </c>
      <c r="E1257" s="22" t="n"/>
      <c r="F1257" s="23" t="n"/>
      <c r="G1257" s="23" t="n"/>
      <c r="H1257" s="22" t="n"/>
      <c r="I1257" s="19" t="n"/>
      <c r="J1257" s="21" t="n"/>
      <c r="K1257" s="19" t="n"/>
      <c r="L1257" s="19" t="n"/>
      <c r="M1257" s="21" t="n"/>
      <c r="N1257" s="22" t="n"/>
      <c r="O1257" s="24">
        <f>IF(A1257&lt;&gt;"عهدة","",SUMIFS($G$8:$G$5007,$B$8:$B$5007,B1257,$A$8:$A$5007,"مصروف",$I$8:$I$5007,"&lt;&gt;مرفوض"))</f>
        <v/>
      </c>
      <c r="P1257" s="25">
        <f>IF(A1257&lt;&gt;"عهدة","",N(F1257)-O1257)</f>
        <v/>
      </c>
      <c r="Q1257" s="26">
        <f>IF(A1257="","",IF(A1257="عهدة",IF(N(F1257)=0,"⚠ أدخل قيمة العهدة",IF(P1257&lt;0,"⛔ عجز / زيادة مصروفات "&amp;TEXT(-P1257,"#,##0"),IF(COUNTIFS($B$8:$B$5007,B1257,$A$8:$A$5007,"مصروف",$I$8:$I$5007,"&lt;&gt;مرفوض",$K$8:$K$5007,"&lt;&gt;نعم")&gt;0,"⚠ "&amp;COUNTIFS($B$8:$B$5007,B1257,$A$8:$A$5007,"مصروف",$I$8:$I$5007,"&lt;&gt;مرفوض",$K$8:$K$5007,"&lt;&gt;نعم")&amp;" مصروف غير مسوى",IF(L1257="تمت التسوية",IF(P1257=0,"✔ متوازنة وتمت التسوية","✔ تمت التسوية – متبقي "&amp;TEXT(P1257,"#,##0")),IF(P1257&gt;0,"متبقي "&amp;TEXT(P1257,"#,##0"),"✔ متوازنة"))))),IF(R1257=0,"⚠ أضف سطر عهدة أولًا",IF(OR(C1257="",N(G1257)=0),"⚠ أكمل التاريخ والقيمة",IF(S1257="","⚠ التاريخ خارج السنة المالية",IF(H1257="","⚠ اختر بند الموازنة",IF(I1257="مرفوض","✖ مرفوض من المدير",IF(I1257&lt;&gt;"موافق","⏳ بانتظار موافقة المدير",IF(K1257&lt;&gt;"نعم","⚠ غير مسوى مع الحسابات","✔ معتمد ومسوى")))))))))</f>
        <v/>
      </c>
      <c r="R1257">
        <f>N(R1256)+IF(A1257="عهدة",1,0)</f>
        <v/>
      </c>
      <c r="S1257">
        <f>IF(C1257="","",IF(AND(C1257&gt;=DATE(2026,9,1),C1257&lt;=DATE(2027,8,31)),(YEAR(C1257)-2026)*12+MONTH(C1257)-8,""))</f>
        <v/>
      </c>
      <c r="T1257">
        <f>IF(AND(A1257="مصروف",R1257&gt;0,I1257="موافق",S1257&lt;&gt;"",H1257&lt;&gt;""),N(G1257),0)</f>
        <v/>
      </c>
    </row>
    <row r="1258">
      <c r="A1258" s="19" t="n"/>
      <c r="B1258" s="20">
        <f>IF(A1258="","",IF(R1258=0,"⚠ أضف سطر عهدة أولًا","BDR-"&amp;TEXT(R1258,"000")))</f>
        <v/>
      </c>
      <c r="C1258" s="21" t="n"/>
      <c r="D1258" s="20">
        <f>IF(C1258="","",IF(S1258="","خارج السنة المالية",INDEX(القوائم!$D$2:$D$13,S1258)))</f>
        <v/>
      </c>
      <c r="E1258" s="22" t="n"/>
      <c r="F1258" s="23" t="n"/>
      <c r="G1258" s="23" t="n"/>
      <c r="H1258" s="22" t="n"/>
      <c r="I1258" s="19" t="n"/>
      <c r="J1258" s="21" t="n"/>
      <c r="K1258" s="19" t="n"/>
      <c r="L1258" s="19" t="n"/>
      <c r="M1258" s="21" t="n"/>
      <c r="N1258" s="22" t="n"/>
      <c r="O1258" s="24">
        <f>IF(A1258&lt;&gt;"عهدة","",SUMIFS($G$8:$G$5007,$B$8:$B$5007,B1258,$A$8:$A$5007,"مصروف",$I$8:$I$5007,"&lt;&gt;مرفوض"))</f>
        <v/>
      </c>
      <c r="P1258" s="25">
        <f>IF(A1258&lt;&gt;"عهدة","",N(F1258)-O1258)</f>
        <v/>
      </c>
      <c r="Q1258" s="26">
        <f>IF(A1258="","",IF(A1258="عهدة",IF(N(F1258)=0,"⚠ أدخل قيمة العهدة",IF(P1258&lt;0,"⛔ عجز / زيادة مصروفات "&amp;TEXT(-P1258,"#,##0"),IF(COUNTIFS($B$8:$B$5007,B1258,$A$8:$A$5007,"مصروف",$I$8:$I$5007,"&lt;&gt;مرفوض",$K$8:$K$5007,"&lt;&gt;نعم")&gt;0,"⚠ "&amp;COUNTIFS($B$8:$B$5007,B1258,$A$8:$A$5007,"مصروف",$I$8:$I$5007,"&lt;&gt;مرفوض",$K$8:$K$5007,"&lt;&gt;نعم")&amp;" مصروف غير مسوى",IF(L1258="تمت التسوية",IF(P1258=0,"✔ متوازنة وتمت التسوية","✔ تمت التسوية – متبقي "&amp;TEXT(P1258,"#,##0")),IF(P1258&gt;0,"متبقي "&amp;TEXT(P1258,"#,##0"),"✔ متوازنة"))))),IF(R1258=0,"⚠ أضف سطر عهدة أولًا",IF(OR(C1258="",N(G1258)=0),"⚠ أكمل التاريخ والقيمة",IF(S1258="","⚠ التاريخ خارج السنة المالية",IF(H1258="","⚠ اختر بند الموازنة",IF(I1258="مرفوض","✖ مرفوض من المدير",IF(I1258&lt;&gt;"موافق","⏳ بانتظار موافقة المدير",IF(K1258&lt;&gt;"نعم","⚠ غير مسوى مع الحسابات","✔ معتمد ومسوى")))))))))</f>
        <v/>
      </c>
      <c r="R1258">
        <f>N(R1257)+IF(A1258="عهدة",1,0)</f>
        <v/>
      </c>
      <c r="S1258">
        <f>IF(C1258="","",IF(AND(C1258&gt;=DATE(2026,9,1),C1258&lt;=DATE(2027,8,31)),(YEAR(C1258)-2026)*12+MONTH(C1258)-8,""))</f>
        <v/>
      </c>
      <c r="T1258">
        <f>IF(AND(A1258="مصروف",R1258&gt;0,I1258="موافق",S1258&lt;&gt;"",H1258&lt;&gt;""),N(G1258),0)</f>
        <v/>
      </c>
    </row>
    <row r="1259">
      <c r="A1259" s="19" t="n"/>
      <c r="B1259" s="20">
        <f>IF(A1259="","",IF(R1259=0,"⚠ أضف سطر عهدة أولًا","BDR-"&amp;TEXT(R1259,"000")))</f>
        <v/>
      </c>
      <c r="C1259" s="21" t="n"/>
      <c r="D1259" s="20">
        <f>IF(C1259="","",IF(S1259="","خارج السنة المالية",INDEX(القوائم!$D$2:$D$13,S1259)))</f>
        <v/>
      </c>
      <c r="E1259" s="22" t="n"/>
      <c r="F1259" s="23" t="n"/>
      <c r="G1259" s="23" t="n"/>
      <c r="H1259" s="22" t="n"/>
      <c r="I1259" s="19" t="n"/>
      <c r="J1259" s="21" t="n"/>
      <c r="K1259" s="19" t="n"/>
      <c r="L1259" s="19" t="n"/>
      <c r="M1259" s="21" t="n"/>
      <c r="N1259" s="22" t="n"/>
      <c r="O1259" s="24">
        <f>IF(A1259&lt;&gt;"عهدة","",SUMIFS($G$8:$G$5007,$B$8:$B$5007,B1259,$A$8:$A$5007,"مصروف",$I$8:$I$5007,"&lt;&gt;مرفوض"))</f>
        <v/>
      </c>
      <c r="P1259" s="25">
        <f>IF(A1259&lt;&gt;"عهدة","",N(F1259)-O1259)</f>
        <v/>
      </c>
      <c r="Q1259" s="26">
        <f>IF(A1259="","",IF(A1259="عهدة",IF(N(F1259)=0,"⚠ أدخل قيمة العهدة",IF(P1259&lt;0,"⛔ عجز / زيادة مصروفات "&amp;TEXT(-P1259,"#,##0"),IF(COUNTIFS($B$8:$B$5007,B1259,$A$8:$A$5007,"مصروف",$I$8:$I$5007,"&lt;&gt;مرفوض",$K$8:$K$5007,"&lt;&gt;نعم")&gt;0,"⚠ "&amp;COUNTIFS($B$8:$B$5007,B1259,$A$8:$A$5007,"مصروف",$I$8:$I$5007,"&lt;&gt;مرفوض",$K$8:$K$5007,"&lt;&gt;نعم")&amp;" مصروف غير مسوى",IF(L1259="تمت التسوية",IF(P1259=0,"✔ متوازنة وتمت التسوية","✔ تمت التسوية – متبقي "&amp;TEXT(P1259,"#,##0")),IF(P1259&gt;0,"متبقي "&amp;TEXT(P1259,"#,##0"),"✔ متوازنة"))))),IF(R1259=0,"⚠ أضف سطر عهدة أولًا",IF(OR(C1259="",N(G1259)=0),"⚠ أكمل التاريخ والقيمة",IF(S1259="","⚠ التاريخ خارج السنة المالية",IF(H1259="","⚠ اختر بند الموازنة",IF(I1259="مرفوض","✖ مرفوض من المدير",IF(I1259&lt;&gt;"موافق","⏳ بانتظار موافقة المدير",IF(K1259&lt;&gt;"نعم","⚠ غير مسوى مع الحسابات","✔ معتمد ومسوى")))))))))</f>
        <v/>
      </c>
      <c r="R1259">
        <f>N(R1258)+IF(A1259="عهدة",1,0)</f>
        <v/>
      </c>
      <c r="S1259">
        <f>IF(C1259="","",IF(AND(C1259&gt;=DATE(2026,9,1),C1259&lt;=DATE(2027,8,31)),(YEAR(C1259)-2026)*12+MONTH(C1259)-8,""))</f>
        <v/>
      </c>
      <c r="T1259">
        <f>IF(AND(A1259="مصروف",R1259&gt;0,I1259="موافق",S1259&lt;&gt;"",H1259&lt;&gt;""),N(G1259),0)</f>
        <v/>
      </c>
    </row>
    <row r="1260">
      <c r="A1260" s="19" t="n"/>
      <c r="B1260" s="20">
        <f>IF(A1260="","",IF(R1260=0,"⚠ أضف سطر عهدة أولًا","BDR-"&amp;TEXT(R1260,"000")))</f>
        <v/>
      </c>
      <c r="C1260" s="21" t="n"/>
      <c r="D1260" s="20">
        <f>IF(C1260="","",IF(S1260="","خارج السنة المالية",INDEX(القوائم!$D$2:$D$13,S1260)))</f>
        <v/>
      </c>
      <c r="E1260" s="22" t="n"/>
      <c r="F1260" s="23" t="n"/>
      <c r="G1260" s="23" t="n"/>
      <c r="H1260" s="22" t="n"/>
      <c r="I1260" s="19" t="n"/>
      <c r="J1260" s="21" t="n"/>
      <c r="K1260" s="19" t="n"/>
      <c r="L1260" s="19" t="n"/>
      <c r="M1260" s="21" t="n"/>
      <c r="N1260" s="22" t="n"/>
      <c r="O1260" s="24">
        <f>IF(A1260&lt;&gt;"عهدة","",SUMIFS($G$8:$G$5007,$B$8:$B$5007,B1260,$A$8:$A$5007,"مصروف",$I$8:$I$5007,"&lt;&gt;مرفوض"))</f>
        <v/>
      </c>
      <c r="P1260" s="25">
        <f>IF(A1260&lt;&gt;"عهدة","",N(F1260)-O1260)</f>
        <v/>
      </c>
      <c r="Q1260" s="26">
        <f>IF(A1260="","",IF(A1260="عهدة",IF(N(F1260)=0,"⚠ أدخل قيمة العهدة",IF(P1260&lt;0,"⛔ عجز / زيادة مصروفات "&amp;TEXT(-P1260,"#,##0"),IF(COUNTIFS($B$8:$B$5007,B1260,$A$8:$A$5007,"مصروف",$I$8:$I$5007,"&lt;&gt;مرفوض",$K$8:$K$5007,"&lt;&gt;نعم")&gt;0,"⚠ "&amp;COUNTIFS($B$8:$B$5007,B1260,$A$8:$A$5007,"مصروف",$I$8:$I$5007,"&lt;&gt;مرفوض",$K$8:$K$5007,"&lt;&gt;نعم")&amp;" مصروف غير مسوى",IF(L1260="تمت التسوية",IF(P1260=0,"✔ متوازنة وتمت التسوية","✔ تمت التسوية – متبقي "&amp;TEXT(P1260,"#,##0")),IF(P1260&gt;0,"متبقي "&amp;TEXT(P1260,"#,##0"),"✔ متوازنة"))))),IF(R1260=0,"⚠ أضف سطر عهدة أولًا",IF(OR(C1260="",N(G1260)=0),"⚠ أكمل التاريخ والقيمة",IF(S1260="","⚠ التاريخ خارج السنة المالية",IF(H1260="","⚠ اختر بند الموازنة",IF(I1260="مرفوض","✖ مرفوض من المدير",IF(I1260&lt;&gt;"موافق","⏳ بانتظار موافقة المدير",IF(K1260&lt;&gt;"نعم","⚠ غير مسوى مع الحسابات","✔ معتمد ومسوى")))))))))</f>
        <v/>
      </c>
      <c r="R1260">
        <f>N(R1259)+IF(A1260="عهدة",1,0)</f>
        <v/>
      </c>
      <c r="S1260">
        <f>IF(C1260="","",IF(AND(C1260&gt;=DATE(2026,9,1),C1260&lt;=DATE(2027,8,31)),(YEAR(C1260)-2026)*12+MONTH(C1260)-8,""))</f>
        <v/>
      </c>
      <c r="T1260">
        <f>IF(AND(A1260="مصروف",R1260&gt;0,I1260="موافق",S1260&lt;&gt;"",H1260&lt;&gt;""),N(G1260),0)</f>
        <v/>
      </c>
    </row>
    <row r="1261">
      <c r="A1261" s="19" t="n"/>
      <c r="B1261" s="20">
        <f>IF(A1261="","",IF(R1261=0,"⚠ أضف سطر عهدة أولًا","BDR-"&amp;TEXT(R1261,"000")))</f>
        <v/>
      </c>
      <c r="C1261" s="21" t="n"/>
      <c r="D1261" s="20">
        <f>IF(C1261="","",IF(S1261="","خارج السنة المالية",INDEX(القوائم!$D$2:$D$13,S1261)))</f>
        <v/>
      </c>
      <c r="E1261" s="22" t="n"/>
      <c r="F1261" s="23" t="n"/>
      <c r="G1261" s="23" t="n"/>
      <c r="H1261" s="22" t="n"/>
      <c r="I1261" s="19" t="n"/>
      <c r="J1261" s="21" t="n"/>
      <c r="K1261" s="19" t="n"/>
      <c r="L1261" s="19" t="n"/>
      <c r="M1261" s="21" t="n"/>
      <c r="N1261" s="22" t="n"/>
      <c r="O1261" s="24">
        <f>IF(A1261&lt;&gt;"عهدة","",SUMIFS($G$8:$G$5007,$B$8:$B$5007,B1261,$A$8:$A$5007,"مصروف",$I$8:$I$5007,"&lt;&gt;مرفوض"))</f>
        <v/>
      </c>
      <c r="P1261" s="25">
        <f>IF(A1261&lt;&gt;"عهدة","",N(F1261)-O1261)</f>
        <v/>
      </c>
      <c r="Q1261" s="26">
        <f>IF(A1261="","",IF(A1261="عهدة",IF(N(F1261)=0,"⚠ أدخل قيمة العهدة",IF(P1261&lt;0,"⛔ عجز / زيادة مصروفات "&amp;TEXT(-P1261,"#,##0"),IF(COUNTIFS($B$8:$B$5007,B1261,$A$8:$A$5007,"مصروف",$I$8:$I$5007,"&lt;&gt;مرفوض",$K$8:$K$5007,"&lt;&gt;نعم")&gt;0,"⚠ "&amp;COUNTIFS($B$8:$B$5007,B1261,$A$8:$A$5007,"مصروف",$I$8:$I$5007,"&lt;&gt;مرفوض",$K$8:$K$5007,"&lt;&gt;نعم")&amp;" مصروف غير مسوى",IF(L1261="تمت التسوية",IF(P1261=0,"✔ متوازنة وتمت التسوية","✔ تمت التسوية – متبقي "&amp;TEXT(P1261,"#,##0")),IF(P1261&gt;0,"متبقي "&amp;TEXT(P1261,"#,##0"),"✔ متوازنة"))))),IF(R1261=0,"⚠ أضف سطر عهدة أولًا",IF(OR(C1261="",N(G1261)=0),"⚠ أكمل التاريخ والقيمة",IF(S1261="","⚠ التاريخ خارج السنة المالية",IF(H1261="","⚠ اختر بند الموازنة",IF(I1261="مرفوض","✖ مرفوض من المدير",IF(I1261&lt;&gt;"موافق","⏳ بانتظار موافقة المدير",IF(K1261&lt;&gt;"نعم","⚠ غير مسوى مع الحسابات","✔ معتمد ومسوى")))))))))</f>
        <v/>
      </c>
      <c r="R1261">
        <f>N(R1260)+IF(A1261="عهدة",1,0)</f>
        <v/>
      </c>
      <c r="S1261">
        <f>IF(C1261="","",IF(AND(C1261&gt;=DATE(2026,9,1),C1261&lt;=DATE(2027,8,31)),(YEAR(C1261)-2026)*12+MONTH(C1261)-8,""))</f>
        <v/>
      </c>
      <c r="T1261">
        <f>IF(AND(A1261="مصروف",R1261&gt;0,I1261="موافق",S1261&lt;&gt;"",H1261&lt;&gt;""),N(G1261),0)</f>
        <v/>
      </c>
    </row>
    <row r="1262">
      <c r="A1262" s="19" t="n"/>
      <c r="B1262" s="20">
        <f>IF(A1262="","",IF(R1262=0,"⚠ أضف سطر عهدة أولًا","BDR-"&amp;TEXT(R1262,"000")))</f>
        <v/>
      </c>
      <c r="C1262" s="21" t="n"/>
      <c r="D1262" s="20">
        <f>IF(C1262="","",IF(S1262="","خارج السنة المالية",INDEX(القوائم!$D$2:$D$13,S1262)))</f>
        <v/>
      </c>
      <c r="E1262" s="22" t="n"/>
      <c r="F1262" s="23" t="n"/>
      <c r="G1262" s="23" t="n"/>
      <c r="H1262" s="22" t="n"/>
      <c r="I1262" s="19" t="n"/>
      <c r="J1262" s="21" t="n"/>
      <c r="K1262" s="19" t="n"/>
      <c r="L1262" s="19" t="n"/>
      <c r="M1262" s="21" t="n"/>
      <c r="N1262" s="22" t="n"/>
      <c r="O1262" s="24">
        <f>IF(A1262&lt;&gt;"عهدة","",SUMIFS($G$8:$G$5007,$B$8:$B$5007,B1262,$A$8:$A$5007,"مصروف",$I$8:$I$5007,"&lt;&gt;مرفوض"))</f>
        <v/>
      </c>
      <c r="P1262" s="25">
        <f>IF(A1262&lt;&gt;"عهدة","",N(F1262)-O1262)</f>
        <v/>
      </c>
      <c r="Q1262" s="26">
        <f>IF(A1262="","",IF(A1262="عهدة",IF(N(F1262)=0,"⚠ أدخل قيمة العهدة",IF(P1262&lt;0,"⛔ عجز / زيادة مصروفات "&amp;TEXT(-P1262,"#,##0"),IF(COUNTIFS($B$8:$B$5007,B1262,$A$8:$A$5007,"مصروف",$I$8:$I$5007,"&lt;&gt;مرفوض",$K$8:$K$5007,"&lt;&gt;نعم")&gt;0,"⚠ "&amp;COUNTIFS($B$8:$B$5007,B1262,$A$8:$A$5007,"مصروف",$I$8:$I$5007,"&lt;&gt;مرفوض",$K$8:$K$5007,"&lt;&gt;نعم")&amp;" مصروف غير مسوى",IF(L1262="تمت التسوية",IF(P1262=0,"✔ متوازنة وتمت التسوية","✔ تمت التسوية – متبقي "&amp;TEXT(P1262,"#,##0")),IF(P1262&gt;0,"متبقي "&amp;TEXT(P1262,"#,##0"),"✔ متوازنة"))))),IF(R1262=0,"⚠ أضف سطر عهدة أولًا",IF(OR(C1262="",N(G1262)=0),"⚠ أكمل التاريخ والقيمة",IF(S1262="","⚠ التاريخ خارج السنة المالية",IF(H1262="","⚠ اختر بند الموازنة",IF(I1262="مرفوض","✖ مرفوض من المدير",IF(I1262&lt;&gt;"موافق","⏳ بانتظار موافقة المدير",IF(K1262&lt;&gt;"نعم","⚠ غير مسوى مع الحسابات","✔ معتمد ومسوى")))))))))</f>
        <v/>
      </c>
      <c r="R1262">
        <f>N(R1261)+IF(A1262="عهدة",1,0)</f>
        <v/>
      </c>
      <c r="S1262">
        <f>IF(C1262="","",IF(AND(C1262&gt;=DATE(2026,9,1),C1262&lt;=DATE(2027,8,31)),(YEAR(C1262)-2026)*12+MONTH(C1262)-8,""))</f>
        <v/>
      </c>
      <c r="T1262">
        <f>IF(AND(A1262="مصروف",R1262&gt;0,I1262="موافق",S1262&lt;&gt;"",H1262&lt;&gt;""),N(G1262),0)</f>
        <v/>
      </c>
    </row>
    <row r="1263">
      <c r="A1263" s="19" t="n"/>
      <c r="B1263" s="20">
        <f>IF(A1263="","",IF(R1263=0,"⚠ أضف سطر عهدة أولًا","BDR-"&amp;TEXT(R1263,"000")))</f>
        <v/>
      </c>
      <c r="C1263" s="21" t="n"/>
      <c r="D1263" s="20">
        <f>IF(C1263="","",IF(S1263="","خارج السنة المالية",INDEX(القوائم!$D$2:$D$13,S1263)))</f>
        <v/>
      </c>
      <c r="E1263" s="22" t="n"/>
      <c r="F1263" s="23" t="n"/>
      <c r="G1263" s="23" t="n"/>
      <c r="H1263" s="22" t="n"/>
      <c r="I1263" s="19" t="n"/>
      <c r="J1263" s="21" t="n"/>
      <c r="K1263" s="19" t="n"/>
      <c r="L1263" s="19" t="n"/>
      <c r="M1263" s="21" t="n"/>
      <c r="N1263" s="22" t="n"/>
      <c r="O1263" s="24">
        <f>IF(A1263&lt;&gt;"عهدة","",SUMIFS($G$8:$G$5007,$B$8:$B$5007,B1263,$A$8:$A$5007,"مصروف",$I$8:$I$5007,"&lt;&gt;مرفوض"))</f>
        <v/>
      </c>
      <c r="P1263" s="25">
        <f>IF(A1263&lt;&gt;"عهدة","",N(F1263)-O1263)</f>
        <v/>
      </c>
      <c r="Q1263" s="26">
        <f>IF(A1263="","",IF(A1263="عهدة",IF(N(F1263)=0,"⚠ أدخل قيمة العهدة",IF(P1263&lt;0,"⛔ عجز / زيادة مصروفات "&amp;TEXT(-P1263,"#,##0"),IF(COUNTIFS($B$8:$B$5007,B1263,$A$8:$A$5007,"مصروف",$I$8:$I$5007,"&lt;&gt;مرفوض",$K$8:$K$5007,"&lt;&gt;نعم")&gt;0,"⚠ "&amp;COUNTIFS($B$8:$B$5007,B1263,$A$8:$A$5007,"مصروف",$I$8:$I$5007,"&lt;&gt;مرفوض",$K$8:$K$5007,"&lt;&gt;نعم")&amp;" مصروف غير مسوى",IF(L1263="تمت التسوية",IF(P1263=0,"✔ متوازنة وتمت التسوية","✔ تمت التسوية – متبقي "&amp;TEXT(P1263,"#,##0")),IF(P1263&gt;0,"متبقي "&amp;TEXT(P1263,"#,##0"),"✔ متوازنة"))))),IF(R1263=0,"⚠ أضف سطر عهدة أولًا",IF(OR(C1263="",N(G1263)=0),"⚠ أكمل التاريخ والقيمة",IF(S1263="","⚠ التاريخ خارج السنة المالية",IF(H1263="","⚠ اختر بند الموازنة",IF(I1263="مرفوض","✖ مرفوض من المدير",IF(I1263&lt;&gt;"موافق","⏳ بانتظار موافقة المدير",IF(K1263&lt;&gt;"نعم","⚠ غير مسوى مع الحسابات","✔ معتمد ومسوى")))))))))</f>
        <v/>
      </c>
      <c r="R1263">
        <f>N(R1262)+IF(A1263="عهدة",1,0)</f>
        <v/>
      </c>
      <c r="S1263">
        <f>IF(C1263="","",IF(AND(C1263&gt;=DATE(2026,9,1),C1263&lt;=DATE(2027,8,31)),(YEAR(C1263)-2026)*12+MONTH(C1263)-8,""))</f>
        <v/>
      </c>
      <c r="T1263">
        <f>IF(AND(A1263="مصروف",R1263&gt;0,I1263="موافق",S1263&lt;&gt;"",H1263&lt;&gt;""),N(G1263),0)</f>
        <v/>
      </c>
    </row>
    <row r="1264">
      <c r="A1264" s="19" t="n"/>
      <c r="B1264" s="20">
        <f>IF(A1264="","",IF(R1264=0,"⚠ أضف سطر عهدة أولًا","BDR-"&amp;TEXT(R1264,"000")))</f>
        <v/>
      </c>
      <c r="C1264" s="21" t="n"/>
      <c r="D1264" s="20">
        <f>IF(C1264="","",IF(S1264="","خارج السنة المالية",INDEX(القوائم!$D$2:$D$13,S1264)))</f>
        <v/>
      </c>
      <c r="E1264" s="22" t="n"/>
      <c r="F1264" s="23" t="n"/>
      <c r="G1264" s="23" t="n"/>
      <c r="H1264" s="22" t="n"/>
      <c r="I1264" s="19" t="n"/>
      <c r="J1264" s="21" t="n"/>
      <c r="K1264" s="19" t="n"/>
      <c r="L1264" s="19" t="n"/>
      <c r="M1264" s="21" t="n"/>
      <c r="N1264" s="22" t="n"/>
      <c r="O1264" s="24">
        <f>IF(A1264&lt;&gt;"عهدة","",SUMIFS($G$8:$G$5007,$B$8:$B$5007,B1264,$A$8:$A$5007,"مصروف",$I$8:$I$5007,"&lt;&gt;مرفوض"))</f>
        <v/>
      </c>
      <c r="P1264" s="25">
        <f>IF(A1264&lt;&gt;"عهدة","",N(F1264)-O1264)</f>
        <v/>
      </c>
      <c r="Q1264" s="26">
        <f>IF(A1264="","",IF(A1264="عهدة",IF(N(F1264)=0,"⚠ أدخل قيمة العهدة",IF(P1264&lt;0,"⛔ عجز / زيادة مصروفات "&amp;TEXT(-P1264,"#,##0"),IF(COUNTIFS($B$8:$B$5007,B1264,$A$8:$A$5007,"مصروف",$I$8:$I$5007,"&lt;&gt;مرفوض",$K$8:$K$5007,"&lt;&gt;نعم")&gt;0,"⚠ "&amp;COUNTIFS($B$8:$B$5007,B1264,$A$8:$A$5007,"مصروف",$I$8:$I$5007,"&lt;&gt;مرفوض",$K$8:$K$5007,"&lt;&gt;نعم")&amp;" مصروف غير مسوى",IF(L1264="تمت التسوية",IF(P1264=0,"✔ متوازنة وتمت التسوية","✔ تمت التسوية – متبقي "&amp;TEXT(P1264,"#,##0")),IF(P1264&gt;0,"متبقي "&amp;TEXT(P1264,"#,##0"),"✔ متوازنة"))))),IF(R1264=0,"⚠ أضف سطر عهدة أولًا",IF(OR(C1264="",N(G1264)=0),"⚠ أكمل التاريخ والقيمة",IF(S1264="","⚠ التاريخ خارج السنة المالية",IF(H1264="","⚠ اختر بند الموازنة",IF(I1264="مرفوض","✖ مرفوض من المدير",IF(I1264&lt;&gt;"موافق","⏳ بانتظار موافقة المدير",IF(K1264&lt;&gt;"نعم","⚠ غير مسوى مع الحسابات","✔ معتمد ومسوى")))))))))</f>
        <v/>
      </c>
      <c r="R1264">
        <f>N(R1263)+IF(A1264="عهدة",1,0)</f>
        <v/>
      </c>
      <c r="S1264">
        <f>IF(C1264="","",IF(AND(C1264&gt;=DATE(2026,9,1),C1264&lt;=DATE(2027,8,31)),(YEAR(C1264)-2026)*12+MONTH(C1264)-8,""))</f>
        <v/>
      </c>
      <c r="T1264">
        <f>IF(AND(A1264="مصروف",R1264&gt;0,I1264="موافق",S1264&lt;&gt;"",H1264&lt;&gt;""),N(G1264),0)</f>
        <v/>
      </c>
    </row>
    <row r="1265">
      <c r="A1265" s="19" t="n"/>
      <c r="B1265" s="20">
        <f>IF(A1265="","",IF(R1265=0,"⚠ أضف سطر عهدة أولًا","BDR-"&amp;TEXT(R1265,"000")))</f>
        <v/>
      </c>
      <c r="C1265" s="21" t="n"/>
      <c r="D1265" s="20">
        <f>IF(C1265="","",IF(S1265="","خارج السنة المالية",INDEX(القوائم!$D$2:$D$13,S1265)))</f>
        <v/>
      </c>
      <c r="E1265" s="22" t="n"/>
      <c r="F1265" s="23" t="n"/>
      <c r="G1265" s="23" t="n"/>
      <c r="H1265" s="22" t="n"/>
      <c r="I1265" s="19" t="n"/>
      <c r="J1265" s="21" t="n"/>
      <c r="K1265" s="19" t="n"/>
      <c r="L1265" s="19" t="n"/>
      <c r="M1265" s="21" t="n"/>
      <c r="N1265" s="22" t="n"/>
      <c r="O1265" s="24">
        <f>IF(A1265&lt;&gt;"عهدة","",SUMIFS($G$8:$G$5007,$B$8:$B$5007,B1265,$A$8:$A$5007,"مصروف",$I$8:$I$5007,"&lt;&gt;مرفوض"))</f>
        <v/>
      </c>
      <c r="P1265" s="25">
        <f>IF(A1265&lt;&gt;"عهدة","",N(F1265)-O1265)</f>
        <v/>
      </c>
      <c r="Q1265" s="26">
        <f>IF(A1265="","",IF(A1265="عهدة",IF(N(F1265)=0,"⚠ أدخل قيمة العهدة",IF(P1265&lt;0,"⛔ عجز / زيادة مصروفات "&amp;TEXT(-P1265,"#,##0"),IF(COUNTIFS($B$8:$B$5007,B1265,$A$8:$A$5007,"مصروف",$I$8:$I$5007,"&lt;&gt;مرفوض",$K$8:$K$5007,"&lt;&gt;نعم")&gt;0,"⚠ "&amp;COUNTIFS($B$8:$B$5007,B1265,$A$8:$A$5007,"مصروف",$I$8:$I$5007,"&lt;&gt;مرفوض",$K$8:$K$5007,"&lt;&gt;نعم")&amp;" مصروف غير مسوى",IF(L1265="تمت التسوية",IF(P1265=0,"✔ متوازنة وتمت التسوية","✔ تمت التسوية – متبقي "&amp;TEXT(P1265,"#,##0")),IF(P1265&gt;0,"متبقي "&amp;TEXT(P1265,"#,##0"),"✔ متوازنة"))))),IF(R1265=0,"⚠ أضف سطر عهدة أولًا",IF(OR(C1265="",N(G1265)=0),"⚠ أكمل التاريخ والقيمة",IF(S1265="","⚠ التاريخ خارج السنة المالية",IF(H1265="","⚠ اختر بند الموازنة",IF(I1265="مرفوض","✖ مرفوض من المدير",IF(I1265&lt;&gt;"موافق","⏳ بانتظار موافقة المدير",IF(K1265&lt;&gt;"نعم","⚠ غير مسوى مع الحسابات","✔ معتمد ومسوى")))))))))</f>
        <v/>
      </c>
      <c r="R1265">
        <f>N(R1264)+IF(A1265="عهدة",1,0)</f>
        <v/>
      </c>
      <c r="S1265">
        <f>IF(C1265="","",IF(AND(C1265&gt;=DATE(2026,9,1),C1265&lt;=DATE(2027,8,31)),(YEAR(C1265)-2026)*12+MONTH(C1265)-8,""))</f>
        <v/>
      </c>
      <c r="T1265">
        <f>IF(AND(A1265="مصروف",R1265&gt;0,I1265="موافق",S1265&lt;&gt;"",H1265&lt;&gt;""),N(G1265),0)</f>
        <v/>
      </c>
    </row>
    <row r="1266">
      <c r="A1266" s="19" t="n"/>
      <c r="B1266" s="20">
        <f>IF(A1266="","",IF(R1266=0,"⚠ أضف سطر عهدة أولًا","BDR-"&amp;TEXT(R1266,"000")))</f>
        <v/>
      </c>
      <c r="C1266" s="21" t="n"/>
      <c r="D1266" s="20">
        <f>IF(C1266="","",IF(S1266="","خارج السنة المالية",INDEX(القوائم!$D$2:$D$13,S1266)))</f>
        <v/>
      </c>
      <c r="E1266" s="22" t="n"/>
      <c r="F1266" s="23" t="n"/>
      <c r="G1266" s="23" t="n"/>
      <c r="H1266" s="22" t="n"/>
      <c r="I1266" s="19" t="n"/>
      <c r="J1266" s="21" t="n"/>
      <c r="K1266" s="19" t="n"/>
      <c r="L1266" s="19" t="n"/>
      <c r="M1266" s="21" t="n"/>
      <c r="N1266" s="22" t="n"/>
      <c r="O1266" s="24">
        <f>IF(A1266&lt;&gt;"عهدة","",SUMIFS($G$8:$G$5007,$B$8:$B$5007,B1266,$A$8:$A$5007,"مصروف",$I$8:$I$5007,"&lt;&gt;مرفوض"))</f>
        <v/>
      </c>
      <c r="P1266" s="25">
        <f>IF(A1266&lt;&gt;"عهدة","",N(F1266)-O1266)</f>
        <v/>
      </c>
      <c r="Q1266" s="26">
        <f>IF(A1266="","",IF(A1266="عهدة",IF(N(F1266)=0,"⚠ أدخل قيمة العهدة",IF(P1266&lt;0,"⛔ عجز / زيادة مصروفات "&amp;TEXT(-P1266,"#,##0"),IF(COUNTIFS($B$8:$B$5007,B1266,$A$8:$A$5007,"مصروف",$I$8:$I$5007,"&lt;&gt;مرفوض",$K$8:$K$5007,"&lt;&gt;نعم")&gt;0,"⚠ "&amp;COUNTIFS($B$8:$B$5007,B1266,$A$8:$A$5007,"مصروف",$I$8:$I$5007,"&lt;&gt;مرفوض",$K$8:$K$5007,"&lt;&gt;نعم")&amp;" مصروف غير مسوى",IF(L1266="تمت التسوية",IF(P1266=0,"✔ متوازنة وتمت التسوية","✔ تمت التسوية – متبقي "&amp;TEXT(P1266,"#,##0")),IF(P1266&gt;0,"متبقي "&amp;TEXT(P1266,"#,##0"),"✔ متوازنة"))))),IF(R1266=0,"⚠ أضف سطر عهدة أولًا",IF(OR(C1266="",N(G1266)=0),"⚠ أكمل التاريخ والقيمة",IF(S1266="","⚠ التاريخ خارج السنة المالية",IF(H1266="","⚠ اختر بند الموازنة",IF(I1266="مرفوض","✖ مرفوض من المدير",IF(I1266&lt;&gt;"موافق","⏳ بانتظار موافقة المدير",IF(K1266&lt;&gt;"نعم","⚠ غير مسوى مع الحسابات","✔ معتمد ومسوى")))))))))</f>
        <v/>
      </c>
      <c r="R1266">
        <f>N(R1265)+IF(A1266="عهدة",1,0)</f>
        <v/>
      </c>
      <c r="S1266">
        <f>IF(C1266="","",IF(AND(C1266&gt;=DATE(2026,9,1),C1266&lt;=DATE(2027,8,31)),(YEAR(C1266)-2026)*12+MONTH(C1266)-8,""))</f>
        <v/>
      </c>
      <c r="T1266">
        <f>IF(AND(A1266="مصروف",R1266&gt;0,I1266="موافق",S1266&lt;&gt;"",H1266&lt;&gt;""),N(G1266),0)</f>
        <v/>
      </c>
    </row>
    <row r="1267">
      <c r="A1267" s="19" t="n"/>
      <c r="B1267" s="20">
        <f>IF(A1267="","",IF(R1267=0,"⚠ أضف سطر عهدة أولًا","BDR-"&amp;TEXT(R1267,"000")))</f>
        <v/>
      </c>
      <c r="C1267" s="21" t="n"/>
      <c r="D1267" s="20">
        <f>IF(C1267="","",IF(S1267="","خارج السنة المالية",INDEX(القوائم!$D$2:$D$13,S1267)))</f>
        <v/>
      </c>
      <c r="E1267" s="22" t="n"/>
      <c r="F1267" s="23" t="n"/>
      <c r="G1267" s="23" t="n"/>
      <c r="H1267" s="22" t="n"/>
      <c r="I1267" s="19" t="n"/>
      <c r="J1267" s="21" t="n"/>
      <c r="K1267" s="19" t="n"/>
      <c r="L1267" s="19" t="n"/>
      <c r="M1267" s="21" t="n"/>
      <c r="N1267" s="22" t="n"/>
      <c r="O1267" s="24">
        <f>IF(A1267&lt;&gt;"عهدة","",SUMIFS($G$8:$G$5007,$B$8:$B$5007,B1267,$A$8:$A$5007,"مصروف",$I$8:$I$5007,"&lt;&gt;مرفوض"))</f>
        <v/>
      </c>
      <c r="P1267" s="25">
        <f>IF(A1267&lt;&gt;"عهدة","",N(F1267)-O1267)</f>
        <v/>
      </c>
      <c r="Q1267" s="26">
        <f>IF(A1267="","",IF(A1267="عهدة",IF(N(F1267)=0,"⚠ أدخل قيمة العهدة",IF(P1267&lt;0,"⛔ عجز / زيادة مصروفات "&amp;TEXT(-P1267,"#,##0"),IF(COUNTIFS($B$8:$B$5007,B1267,$A$8:$A$5007,"مصروف",$I$8:$I$5007,"&lt;&gt;مرفوض",$K$8:$K$5007,"&lt;&gt;نعم")&gt;0,"⚠ "&amp;COUNTIFS($B$8:$B$5007,B1267,$A$8:$A$5007,"مصروف",$I$8:$I$5007,"&lt;&gt;مرفوض",$K$8:$K$5007,"&lt;&gt;نعم")&amp;" مصروف غير مسوى",IF(L1267="تمت التسوية",IF(P1267=0,"✔ متوازنة وتمت التسوية","✔ تمت التسوية – متبقي "&amp;TEXT(P1267,"#,##0")),IF(P1267&gt;0,"متبقي "&amp;TEXT(P1267,"#,##0"),"✔ متوازنة"))))),IF(R1267=0,"⚠ أضف سطر عهدة أولًا",IF(OR(C1267="",N(G1267)=0),"⚠ أكمل التاريخ والقيمة",IF(S1267="","⚠ التاريخ خارج السنة المالية",IF(H1267="","⚠ اختر بند الموازنة",IF(I1267="مرفوض","✖ مرفوض من المدير",IF(I1267&lt;&gt;"موافق","⏳ بانتظار موافقة المدير",IF(K1267&lt;&gt;"نعم","⚠ غير مسوى مع الحسابات","✔ معتمد ومسوى")))))))))</f>
        <v/>
      </c>
      <c r="R1267">
        <f>N(R1266)+IF(A1267="عهدة",1,0)</f>
        <v/>
      </c>
      <c r="S1267">
        <f>IF(C1267="","",IF(AND(C1267&gt;=DATE(2026,9,1),C1267&lt;=DATE(2027,8,31)),(YEAR(C1267)-2026)*12+MONTH(C1267)-8,""))</f>
        <v/>
      </c>
      <c r="T1267">
        <f>IF(AND(A1267="مصروف",R1267&gt;0,I1267="موافق",S1267&lt;&gt;"",H1267&lt;&gt;""),N(G1267),0)</f>
        <v/>
      </c>
    </row>
    <row r="1268">
      <c r="A1268" s="19" t="n"/>
      <c r="B1268" s="20">
        <f>IF(A1268="","",IF(R1268=0,"⚠ أضف سطر عهدة أولًا","BDR-"&amp;TEXT(R1268,"000")))</f>
        <v/>
      </c>
      <c r="C1268" s="21" t="n"/>
      <c r="D1268" s="20">
        <f>IF(C1268="","",IF(S1268="","خارج السنة المالية",INDEX(القوائم!$D$2:$D$13,S1268)))</f>
        <v/>
      </c>
      <c r="E1268" s="22" t="n"/>
      <c r="F1268" s="23" t="n"/>
      <c r="G1268" s="23" t="n"/>
      <c r="H1268" s="22" t="n"/>
      <c r="I1268" s="19" t="n"/>
      <c r="J1268" s="21" t="n"/>
      <c r="K1268" s="19" t="n"/>
      <c r="L1268" s="19" t="n"/>
      <c r="M1268" s="21" t="n"/>
      <c r="N1268" s="22" t="n"/>
      <c r="O1268" s="24">
        <f>IF(A1268&lt;&gt;"عهدة","",SUMIFS($G$8:$G$5007,$B$8:$B$5007,B1268,$A$8:$A$5007,"مصروف",$I$8:$I$5007,"&lt;&gt;مرفوض"))</f>
        <v/>
      </c>
      <c r="P1268" s="25">
        <f>IF(A1268&lt;&gt;"عهدة","",N(F1268)-O1268)</f>
        <v/>
      </c>
      <c r="Q1268" s="26">
        <f>IF(A1268="","",IF(A1268="عهدة",IF(N(F1268)=0,"⚠ أدخل قيمة العهدة",IF(P1268&lt;0,"⛔ عجز / زيادة مصروفات "&amp;TEXT(-P1268,"#,##0"),IF(COUNTIFS($B$8:$B$5007,B1268,$A$8:$A$5007,"مصروف",$I$8:$I$5007,"&lt;&gt;مرفوض",$K$8:$K$5007,"&lt;&gt;نعم")&gt;0,"⚠ "&amp;COUNTIFS($B$8:$B$5007,B1268,$A$8:$A$5007,"مصروف",$I$8:$I$5007,"&lt;&gt;مرفوض",$K$8:$K$5007,"&lt;&gt;نعم")&amp;" مصروف غير مسوى",IF(L1268="تمت التسوية",IF(P1268=0,"✔ متوازنة وتمت التسوية","✔ تمت التسوية – متبقي "&amp;TEXT(P1268,"#,##0")),IF(P1268&gt;0,"متبقي "&amp;TEXT(P1268,"#,##0"),"✔ متوازنة"))))),IF(R1268=0,"⚠ أضف سطر عهدة أولًا",IF(OR(C1268="",N(G1268)=0),"⚠ أكمل التاريخ والقيمة",IF(S1268="","⚠ التاريخ خارج السنة المالية",IF(H1268="","⚠ اختر بند الموازنة",IF(I1268="مرفوض","✖ مرفوض من المدير",IF(I1268&lt;&gt;"موافق","⏳ بانتظار موافقة المدير",IF(K1268&lt;&gt;"نعم","⚠ غير مسوى مع الحسابات","✔ معتمد ومسوى")))))))))</f>
        <v/>
      </c>
      <c r="R1268">
        <f>N(R1267)+IF(A1268="عهدة",1,0)</f>
        <v/>
      </c>
      <c r="S1268">
        <f>IF(C1268="","",IF(AND(C1268&gt;=DATE(2026,9,1),C1268&lt;=DATE(2027,8,31)),(YEAR(C1268)-2026)*12+MONTH(C1268)-8,""))</f>
        <v/>
      </c>
      <c r="T1268">
        <f>IF(AND(A1268="مصروف",R1268&gt;0,I1268="موافق",S1268&lt;&gt;"",H1268&lt;&gt;""),N(G1268),0)</f>
        <v/>
      </c>
    </row>
    <row r="1269">
      <c r="A1269" s="19" t="n"/>
      <c r="B1269" s="20">
        <f>IF(A1269="","",IF(R1269=0,"⚠ أضف سطر عهدة أولًا","BDR-"&amp;TEXT(R1269,"000")))</f>
        <v/>
      </c>
      <c r="C1269" s="21" t="n"/>
      <c r="D1269" s="20">
        <f>IF(C1269="","",IF(S1269="","خارج السنة المالية",INDEX(القوائم!$D$2:$D$13,S1269)))</f>
        <v/>
      </c>
      <c r="E1269" s="22" t="n"/>
      <c r="F1269" s="23" t="n"/>
      <c r="G1269" s="23" t="n"/>
      <c r="H1269" s="22" t="n"/>
      <c r="I1269" s="19" t="n"/>
      <c r="J1269" s="21" t="n"/>
      <c r="K1269" s="19" t="n"/>
      <c r="L1269" s="19" t="n"/>
      <c r="M1269" s="21" t="n"/>
      <c r="N1269" s="22" t="n"/>
      <c r="O1269" s="24">
        <f>IF(A1269&lt;&gt;"عهدة","",SUMIFS($G$8:$G$5007,$B$8:$B$5007,B1269,$A$8:$A$5007,"مصروف",$I$8:$I$5007,"&lt;&gt;مرفوض"))</f>
        <v/>
      </c>
      <c r="P1269" s="25">
        <f>IF(A1269&lt;&gt;"عهدة","",N(F1269)-O1269)</f>
        <v/>
      </c>
      <c r="Q1269" s="26">
        <f>IF(A1269="","",IF(A1269="عهدة",IF(N(F1269)=0,"⚠ أدخل قيمة العهدة",IF(P1269&lt;0,"⛔ عجز / زيادة مصروفات "&amp;TEXT(-P1269,"#,##0"),IF(COUNTIFS($B$8:$B$5007,B1269,$A$8:$A$5007,"مصروف",$I$8:$I$5007,"&lt;&gt;مرفوض",$K$8:$K$5007,"&lt;&gt;نعم")&gt;0,"⚠ "&amp;COUNTIFS($B$8:$B$5007,B1269,$A$8:$A$5007,"مصروف",$I$8:$I$5007,"&lt;&gt;مرفوض",$K$8:$K$5007,"&lt;&gt;نعم")&amp;" مصروف غير مسوى",IF(L1269="تمت التسوية",IF(P1269=0,"✔ متوازنة وتمت التسوية","✔ تمت التسوية – متبقي "&amp;TEXT(P1269,"#,##0")),IF(P1269&gt;0,"متبقي "&amp;TEXT(P1269,"#,##0"),"✔ متوازنة"))))),IF(R1269=0,"⚠ أضف سطر عهدة أولًا",IF(OR(C1269="",N(G1269)=0),"⚠ أكمل التاريخ والقيمة",IF(S1269="","⚠ التاريخ خارج السنة المالية",IF(H1269="","⚠ اختر بند الموازنة",IF(I1269="مرفوض","✖ مرفوض من المدير",IF(I1269&lt;&gt;"موافق","⏳ بانتظار موافقة المدير",IF(K1269&lt;&gt;"نعم","⚠ غير مسوى مع الحسابات","✔ معتمد ومسوى")))))))))</f>
        <v/>
      </c>
      <c r="R1269">
        <f>N(R1268)+IF(A1269="عهدة",1,0)</f>
        <v/>
      </c>
      <c r="S1269">
        <f>IF(C1269="","",IF(AND(C1269&gt;=DATE(2026,9,1),C1269&lt;=DATE(2027,8,31)),(YEAR(C1269)-2026)*12+MONTH(C1269)-8,""))</f>
        <v/>
      </c>
      <c r="T1269">
        <f>IF(AND(A1269="مصروف",R1269&gt;0,I1269="موافق",S1269&lt;&gt;"",H1269&lt;&gt;""),N(G1269),0)</f>
        <v/>
      </c>
    </row>
    <row r="1270">
      <c r="A1270" s="19" t="n"/>
      <c r="B1270" s="20">
        <f>IF(A1270="","",IF(R1270=0,"⚠ أضف سطر عهدة أولًا","BDR-"&amp;TEXT(R1270,"000")))</f>
        <v/>
      </c>
      <c r="C1270" s="21" t="n"/>
      <c r="D1270" s="20">
        <f>IF(C1270="","",IF(S1270="","خارج السنة المالية",INDEX(القوائم!$D$2:$D$13,S1270)))</f>
        <v/>
      </c>
      <c r="E1270" s="22" t="n"/>
      <c r="F1270" s="23" t="n"/>
      <c r="G1270" s="23" t="n"/>
      <c r="H1270" s="22" t="n"/>
      <c r="I1270" s="19" t="n"/>
      <c r="J1270" s="21" t="n"/>
      <c r="K1270" s="19" t="n"/>
      <c r="L1270" s="19" t="n"/>
      <c r="M1270" s="21" t="n"/>
      <c r="N1270" s="22" t="n"/>
      <c r="O1270" s="24">
        <f>IF(A1270&lt;&gt;"عهدة","",SUMIFS($G$8:$G$5007,$B$8:$B$5007,B1270,$A$8:$A$5007,"مصروف",$I$8:$I$5007,"&lt;&gt;مرفوض"))</f>
        <v/>
      </c>
      <c r="P1270" s="25">
        <f>IF(A1270&lt;&gt;"عهدة","",N(F1270)-O1270)</f>
        <v/>
      </c>
      <c r="Q1270" s="26">
        <f>IF(A1270="","",IF(A1270="عهدة",IF(N(F1270)=0,"⚠ أدخل قيمة العهدة",IF(P1270&lt;0,"⛔ عجز / زيادة مصروفات "&amp;TEXT(-P1270,"#,##0"),IF(COUNTIFS($B$8:$B$5007,B1270,$A$8:$A$5007,"مصروف",$I$8:$I$5007,"&lt;&gt;مرفوض",$K$8:$K$5007,"&lt;&gt;نعم")&gt;0,"⚠ "&amp;COUNTIFS($B$8:$B$5007,B1270,$A$8:$A$5007,"مصروف",$I$8:$I$5007,"&lt;&gt;مرفوض",$K$8:$K$5007,"&lt;&gt;نعم")&amp;" مصروف غير مسوى",IF(L1270="تمت التسوية",IF(P1270=0,"✔ متوازنة وتمت التسوية","✔ تمت التسوية – متبقي "&amp;TEXT(P1270,"#,##0")),IF(P1270&gt;0,"متبقي "&amp;TEXT(P1270,"#,##0"),"✔ متوازنة"))))),IF(R1270=0,"⚠ أضف سطر عهدة أولًا",IF(OR(C1270="",N(G1270)=0),"⚠ أكمل التاريخ والقيمة",IF(S1270="","⚠ التاريخ خارج السنة المالية",IF(H1270="","⚠ اختر بند الموازنة",IF(I1270="مرفوض","✖ مرفوض من المدير",IF(I1270&lt;&gt;"موافق","⏳ بانتظار موافقة المدير",IF(K1270&lt;&gt;"نعم","⚠ غير مسوى مع الحسابات","✔ معتمد ومسوى")))))))))</f>
        <v/>
      </c>
      <c r="R1270">
        <f>N(R1269)+IF(A1270="عهدة",1,0)</f>
        <v/>
      </c>
      <c r="S1270">
        <f>IF(C1270="","",IF(AND(C1270&gt;=DATE(2026,9,1),C1270&lt;=DATE(2027,8,31)),(YEAR(C1270)-2026)*12+MONTH(C1270)-8,""))</f>
        <v/>
      </c>
      <c r="T1270">
        <f>IF(AND(A1270="مصروف",R1270&gt;0,I1270="موافق",S1270&lt;&gt;"",H1270&lt;&gt;""),N(G1270),0)</f>
        <v/>
      </c>
    </row>
    <row r="1271">
      <c r="A1271" s="19" t="n"/>
      <c r="B1271" s="20">
        <f>IF(A1271="","",IF(R1271=0,"⚠ أضف سطر عهدة أولًا","BDR-"&amp;TEXT(R1271,"000")))</f>
        <v/>
      </c>
      <c r="C1271" s="21" t="n"/>
      <c r="D1271" s="20">
        <f>IF(C1271="","",IF(S1271="","خارج السنة المالية",INDEX(القوائم!$D$2:$D$13,S1271)))</f>
        <v/>
      </c>
      <c r="E1271" s="22" t="n"/>
      <c r="F1271" s="23" t="n"/>
      <c r="G1271" s="23" t="n"/>
      <c r="H1271" s="22" t="n"/>
      <c r="I1271" s="19" t="n"/>
      <c r="J1271" s="21" t="n"/>
      <c r="K1271" s="19" t="n"/>
      <c r="L1271" s="19" t="n"/>
      <c r="M1271" s="21" t="n"/>
      <c r="N1271" s="22" t="n"/>
      <c r="O1271" s="24">
        <f>IF(A1271&lt;&gt;"عهدة","",SUMIFS($G$8:$G$5007,$B$8:$B$5007,B1271,$A$8:$A$5007,"مصروف",$I$8:$I$5007,"&lt;&gt;مرفوض"))</f>
        <v/>
      </c>
      <c r="P1271" s="25">
        <f>IF(A1271&lt;&gt;"عهدة","",N(F1271)-O1271)</f>
        <v/>
      </c>
      <c r="Q1271" s="26">
        <f>IF(A1271="","",IF(A1271="عهدة",IF(N(F1271)=0,"⚠ أدخل قيمة العهدة",IF(P1271&lt;0,"⛔ عجز / زيادة مصروفات "&amp;TEXT(-P1271,"#,##0"),IF(COUNTIFS($B$8:$B$5007,B1271,$A$8:$A$5007,"مصروف",$I$8:$I$5007,"&lt;&gt;مرفوض",$K$8:$K$5007,"&lt;&gt;نعم")&gt;0,"⚠ "&amp;COUNTIFS($B$8:$B$5007,B1271,$A$8:$A$5007,"مصروف",$I$8:$I$5007,"&lt;&gt;مرفوض",$K$8:$K$5007,"&lt;&gt;نعم")&amp;" مصروف غير مسوى",IF(L1271="تمت التسوية",IF(P1271=0,"✔ متوازنة وتمت التسوية","✔ تمت التسوية – متبقي "&amp;TEXT(P1271,"#,##0")),IF(P1271&gt;0,"متبقي "&amp;TEXT(P1271,"#,##0"),"✔ متوازنة"))))),IF(R1271=0,"⚠ أضف سطر عهدة أولًا",IF(OR(C1271="",N(G1271)=0),"⚠ أكمل التاريخ والقيمة",IF(S1271="","⚠ التاريخ خارج السنة المالية",IF(H1271="","⚠ اختر بند الموازنة",IF(I1271="مرفوض","✖ مرفوض من المدير",IF(I1271&lt;&gt;"موافق","⏳ بانتظار موافقة المدير",IF(K1271&lt;&gt;"نعم","⚠ غير مسوى مع الحسابات","✔ معتمد ومسوى")))))))))</f>
        <v/>
      </c>
      <c r="R1271">
        <f>N(R1270)+IF(A1271="عهدة",1,0)</f>
        <v/>
      </c>
      <c r="S1271">
        <f>IF(C1271="","",IF(AND(C1271&gt;=DATE(2026,9,1),C1271&lt;=DATE(2027,8,31)),(YEAR(C1271)-2026)*12+MONTH(C1271)-8,""))</f>
        <v/>
      </c>
      <c r="T1271">
        <f>IF(AND(A1271="مصروف",R1271&gt;0,I1271="موافق",S1271&lt;&gt;"",H1271&lt;&gt;""),N(G1271),0)</f>
        <v/>
      </c>
    </row>
    <row r="1272">
      <c r="A1272" s="19" t="n"/>
      <c r="B1272" s="20">
        <f>IF(A1272="","",IF(R1272=0,"⚠ أضف سطر عهدة أولًا","BDR-"&amp;TEXT(R1272,"000")))</f>
        <v/>
      </c>
      <c r="C1272" s="21" t="n"/>
      <c r="D1272" s="20">
        <f>IF(C1272="","",IF(S1272="","خارج السنة المالية",INDEX(القوائم!$D$2:$D$13,S1272)))</f>
        <v/>
      </c>
      <c r="E1272" s="22" t="n"/>
      <c r="F1272" s="23" t="n"/>
      <c r="G1272" s="23" t="n"/>
      <c r="H1272" s="22" t="n"/>
      <c r="I1272" s="19" t="n"/>
      <c r="J1272" s="21" t="n"/>
      <c r="K1272" s="19" t="n"/>
      <c r="L1272" s="19" t="n"/>
      <c r="M1272" s="21" t="n"/>
      <c r="N1272" s="22" t="n"/>
      <c r="O1272" s="24">
        <f>IF(A1272&lt;&gt;"عهدة","",SUMIFS($G$8:$G$5007,$B$8:$B$5007,B1272,$A$8:$A$5007,"مصروف",$I$8:$I$5007,"&lt;&gt;مرفوض"))</f>
        <v/>
      </c>
      <c r="P1272" s="25">
        <f>IF(A1272&lt;&gt;"عهدة","",N(F1272)-O1272)</f>
        <v/>
      </c>
      <c r="Q1272" s="26">
        <f>IF(A1272="","",IF(A1272="عهدة",IF(N(F1272)=0,"⚠ أدخل قيمة العهدة",IF(P1272&lt;0,"⛔ عجز / زيادة مصروفات "&amp;TEXT(-P1272,"#,##0"),IF(COUNTIFS($B$8:$B$5007,B1272,$A$8:$A$5007,"مصروف",$I$8:$I$5007,"&lt;&gt;مرفوض",$K$8:$K$5007,"&lt;&gt;نعم")&gt;0,"⚠ "&amp;COUNTIFS($B$8:$B$5007,B1272,$A$8:$A$5007,"مصروف",$I$8:$I$5007,"&lt;&gt;مرفوض",$K$8:$K$5007,"&lt;&gt;نعم")&amp;" مصروف غير مسوى",IF(L1272="تمت التسوية",IF(P1272=0,"✔ متوازنة وتمت التسوية","✔ تمت التسوية – متبقي "&amp;TEXT(P1272,"#,##0")),IF(P1272&gt;0,"متبقي "&amp;TEXT(P1272,"#,##0"),"✔ متوازنة"))))),IF(R1272=0,"⚠ أضف سطر عهدة أولًا",IF(OR(C1272="",N(G1272)=0),"⚠ أكمل التاريخ والقيمة",IF(S1272="","⚠ التاريخ خارج السنة المالية",IF(H1272="","⚠ اختر بند الموازنة",IF(I1272="مرفوض","✖ مرفوض من المدير",IF(I1272&lt;&gt;"موافق","⏳ بانتظار موافقة المدير",IF(K1272&lt;&gt;"نعم","⚠ غير مسوى مع الحسابات","✔ معتمد ومسوى")))))))))</f>
        <v/>
      </c>
      <c r="R1272">
        <f>N(R1271)+IF(A1272="عهدة",1,0)</f>
        <v/>
      </c>
      <c r="S1272">
        <f>IF(C1272="","",IF(AND(C1272&gt;=DATE(2026,9,1),C1272&lt;=DATE(2027,8,31)),(YEAR(C1272)-2026)*12+MONTH(C1272)-8,""))</f>
        <v/>
      </c>
      <c r="T1272">
        <f>IF(AND(A1272="مصروف",R1272&gt;0,I1272="موافق",S1272&lt;&gt;"",H1272&lt;&gt;""),N(G1272),0)</f>
        <v/>
      </c>
    </row>
    <row r="1273">
      <c r="A1273" s="19" t="n"/>
      <c r="B1273" s="20">
        <f>IF(A1273="","",IF(R1273=0,"⚠ أضف سطر عهدة أولًا","BDR-"&amp;TEXT(R1273,"000")))</f>
        <v/>
      </c>
      <c r="C1273" s="21" t="n"/>
      <c r="D1273" s="20">
        <f>IF(C1273="","",IF(S1273="","خارج السنة المالية",INDEX(القوائم!$D$2:$D$13,S1273)))</f>
        <v/>
      </c>
      <c r="E1273" s="22" t="n"/>
      <c r="F1273" s="23" t="n"/>
      <c r="G1273" s="23" t="n"/>
      <c r="H1273" s="22" t="n"/>
      <c r="I1273" s="19" t="n"/>
      <c r="J1273" s="21" t="n"/>
      <c r="K1273" s="19" t="n"/>
      <c r="L1273" s="19" t="n"/>
      <c r="M1273" s="21" t="n"/>
      <c r="N1273" s="22" t="n"/>
      <c r="O1273" s="24">
        <f>IF(A1273&lt;&gt;"عهدة","",SUMIFS($G$8:$G$5007,$B$8:$B$5007,B1273,$A$8:$A$5007,"مصروف",$I$8:$I$5007,"&lt;&gt;مرفوض"))</f>
        <v/>
      </c>
      <c r="P1273" s="25">
        <f>IF(A1273&lt;&gt;"عهدة","",N(F1273)-O1273)</f>
        <v/>
      </c>
      <c r="Q1273" s="26">
        <f>IF(A1273="","",IF(A1273="عهدة",IF(N(F1273)=0,"⚠ أدخل قيمة العهدة",IF(P1273&lt;0,"⛔ عجز / زيادة مصروفات "&amp;TEXT(-P1273,"#,##0"),IF(COUNTIFS($B$8:$B$5007,B1273,$A$8:$A$5007,"مصروف",$I$8:$I$5007,"&lt;&gt;مرفوض",$K$8:$K$5007,"&lt;&gt;نعم")&gt;0,"⚠ "&amp;COUNTIFS($B$8:$B$5007,B1273,$A$8:$A$5007,"مصروف",$I$8:$I$5007,"&lt;&gt;مرفوض",$K$8:$K$5007,"&lt;&gt;نعم")&amp;" مصروف غير مسوى",IF(L1273="تمت التسوية",IF(P1273=0,"✔ متوازنة وتمت التسوية","✔ تمت التسوية – متبقي "&amp;TEXT(P1273,"#,##0")),IF(P1273&gt;0,"متبقي "&amp;TEXT(P1273,"#,##0"),"✔ متوازنة"))))),IF(R1273=0,"⚠ أضف سطر عهدة أولًا",IF(OR(C1273="",N(G1273)=0),"⚠ أكمل التاريخ والقيمة",IF(S1273="","⚠ التاريخ خارج السنة المالية",IF(H1273="","⚠ اختر بند الموازنة",IF(I1273="مرفوض","✖ مرفوض من المدير",IF(I1273&lt;&gt;"موافق","⏳ بانتظار موافقة المدير",IF(K1273&lt;&gt;"نعم","⚠ غير مسوى مع الحسابات","✔ معتمد ومسوى")))))))))</f>
        <v/>
      </c>
      <c r="R1273">
        <f>N(R1272)+IF(A1273="عهدة",1,0)</f>
        <v/>
      </c>
      <c r="S1273">
        <f>IF(C1273="","",IF(AND(C1273&gt;=DATE(2026,9,1),C1273&lt;=DATE(2027,8,31)),(YEAR(C1273)-2026)*12+MONTH(C1273)-8,""))</f>
        <v/>
      </c>
      <c r="T1273">
        <f>IF(AND(A1273="مصروف",R1273&gt;0,I1273="موافق",S1273&lt;&gt;"",H1273&lt;&gt;""),N(G1273),0)</f>
        <v/>
      </c>
    </row>
    <row r="1274">
      <c r="A1274" s="19" t="n"/>
      <c r="B1274" s="20">
        <f>IF(A1274="","",IF(R1274=0,"⚠ أضف سطر عهدة أولًا","BDR-"&amp;TEXT(R1274,"000")))</f>
        <v/>
      </c>
      <c r="C1274" s="21" t="n"/>
      <c r="D1274" s="20">
        <f>IF(C1274="","",IF(S1274="","خارج السنة المالية",INDEX(القوائم!$D$2:$D$13,S1274)))</f>
        <v/>
      </c>
      <c r="E1274" s="22" t="n"/>
      <c r="F1274" s="23" t="n"/>
      <c r="G1274" s="23" t="n"/>
      <c r="H1274" s="22" t="n"/>
      <c r="I1274" s="19" t="n"/>
      <c r="J1274" s="21" t="n"/>
      <c r="K1274" s="19" t="n"/>
      <c r="L1274" s="19" t="n"/>
      <c r="M1274" s="21" t="n"/>
      <c r="N1274" s="22" t="n"/>
      <c r="O1274" s="24">
        <f>IF(A1274&lt;&gt;"عهدة","",SUMIFS($G$8:$G$5007,$B$8:$B$5007,B1274,$A$8:$A$5007,"مصروف",$I$8:$I$5007,"&lt;&gt;مرفوض"))</f>
        <v/>
      </c>
      <c r="P1274" s="25">
        <f>IF(A1274&lt;&gt;"عهدة","",N(F1274)-O1274)</f>
        <v/>
      </c>
      <c r="Q1274" s="26">
        <f>IF(A1274="","",IF(A1274="عهدة",IF(N(F1274)=0,"⚠ أدخل قيمة العهدة",IF(P1274&lt;0,"⛔ عجز / زيادة مصروفات "&amp;TEXT(-P1274,"#,##0"),IF(COUNTIFS($B$8:$B$5007,B1274,$A$8:$A$5007,"مصروف",$I$8:$I$5007,"&lt;&gt;مرفوض",$K$8:$K$5007,"&lt;&gt;نعم")&gt;0,"⚠ "&amp;COUNTIFS($B$8:$B$5007,B1274,$A$8:$A$5007,"مصروف",$I$8:$I$5007,"&lt;&gt;مرفوض",$K$8:$K$5007,"&lt;&gt;نعم")&amp;" مصروف غير مسوى",IF(L1274="تمت التسوية",IF(P1274=0,"✔ متوازنة وتمت التسوية","✔ تمت التسوية – متبقي "&amp;TEXT(P1274,"#,##0")),IF(P1274&gt;0,"متبقي "&amp;TEXT(P1274,"#,##0"),"✔ متوازنة"))))),IF(R1274=0,"⚠ أضف سطر عهدة أولًا",IF(OR(C1274="",N(G1274)=0),"⚠ أكمل التاريخ والقيمة",IF(S1274="","⚠ التاريخ خارج السنة المالية",IF(H1274="","⚠ اختر بند الموازنة",IF(I1274="مرفوض","✖ مرفوض من المدير",IF(I1274&lt;&gt;"موافق","⏳ بانتظار موافقة المدير",IF(K1274&lt;&gt;"نعم","⚠ غير مسوى مع الحسابات","✔ معتمد ومسوى")))))))))</f>
        <v/>
      </c>
      <c r="R1274">
        <f>N(R1273)+IF(A1274="عهدة",1,0)</f>
        <v/>
      </c>
      <c r="S1274">
        <f>IF(C1274="","",IF(AND(C1274&gt;=DATE(2026,9,1),C1274&lt;=DATE(2027,8,31)),(YEAR(C1274)-2026)*12+MONTH(C1274)-8,""))</f>
        <v/>
      </c>
      <c r="T1274">
        <f>IF(AND(A1274="مصروف",R1274&gt;0,I1274="موافق",S1274&lt;&gt;"",H1274&lt;&gt;""),N(G1274),0)</f>
        <v/>
      </c>
    </row>
    <row r="1275">
      <c r="A1275" s="19" t="n"/>
      <c r="B1275" s="20">
        <f>IF(A1275="","",IF(R1275=0,"⚠ أضف سطر عهدة أولًا","BDR-"&amp;TEXT(R1275,"000")))</f>
        <v/>
      </c>
      <c r="C1275" s="21" t="n"/>
      <c r="D1275" s="20">
        <f>IF(C1275="","",IF(S1275="","خارج السنة المالية",INDEX(القوائم!$D$2:$D$13,S1275)))</f>
        <v/>
      </c>
      <c r="E1275" s="22" t="n"/>
      <c r="F1275" s="23" t="n"/>
      <c r="G1275" s="23" t="n"/>
      <c r="H1275" s="22" t="n"/>
      <c r="I1275" s="19" t="n"/>
      <c r="J1275" s="21" t="n"/>
      <c r="K1275" s="19" t="n"/>
      <c r="L1275" s="19" t="n"/>
      <c r="M1275" s="21" t="n"/>
      <c r="N1275" s="22" t="n"/>
      <c r="O1275" s="24">
        <f>IF(A1275&lt;&gt;"عهدة","",SUMIFS($G$8:$G$5007,$B$8:$B$5007,B1275,$A$8:$A$5007,"مصروف",$I$8:$I$5007,"&lt;&gt;مرفوض"))</f>
        <v/>
      </c>
      <c r="P1275" s="25">
        <f>IF(A1275&lt;&gt;"عهدة","",N(F1275)-O1275)</f>
        <v/>
      </c>
      <c r="Q1275" s="26">
        <f>IF(A1275="","",IF(A1275="عهدة",IF(N(F1275)=0,"⚠ أدخل قيمة العهدة",IF(P1275&lt;0,"⛔ عجز / زيادة مصروفات "&amp;TEXT(-P1275,"#,##0"),IF(COUNTIFS($B$8:$B$5007,B1275,$A$8:$A$5007,"مصروف",$I$8:$I$5007,"&lt;&gt;مرفوض",$K$8:$K$5007,"&lt;&gt;نعم")&gt;0,"⚠ "&amp;COUNTIFS($B$8:$B$5007,B1275,$A$8:$A$5007,"مصروف",$I$8:$I$5007,"&lt;&gt;مرفوض",$K$8:$K$5007,"&lt;&gt;نعم")&amp;" مصروف غير مسوى",IF(L1275="تمت التسوية",IF(P1275=0,"✔ متوازنة وتمت التسوية","✔ تمت التسوية – متبقي "&amp;TEXT(P1275,"#,##0")),IF(P1275&gt;0,"متبقي "&amp;TEXT(P1275,"#,##0"),"✔ متوازنة"))))),IF(R1275=0,"⚠ أضف سطر عهدة أولًا",IF(OR(C1275="",N(G1275)=0),"⚠ أكمل التاريخ والقيمة",IF(S1275="","⚠ التاريخ خارج السنة المالية",IF(H1275="","⚠ اختر بند الموازنة",IF(I1275="مرفوض","✖ مرفوض من المدير",IF(I1275&lt;&gt;"موافق","⏳ بانتظار موافقة المدير",IF(K1275&lt;&gt;"نعم","⚠ غير مسوى مع الحسابات","✔ معتمد ومسوى")))))))))</f>
        <v/>
      </c>
      <c r="R1275">
        <f>N(R1274)+IF(A1275="عهدة",1,0)</f>
        <v/>
      </c>
      <c r="S1275">
        <f>IF(C1275="","",IF(AND(C1275&gt;=DATE(2026,9,1),C1275&lt;=DATE(2027,8,31)),(YEAR(C1275)-2026)*12+MONTH(C1275)-8,""))</f>
        <v/>
      </c>
      <c r="T1275">
        <f>IF(AND(A1275="مصروف",R1275&gt;0,I1275="موافق",S1275&lt;&gt;"",H1275&lt;&gt;""),N(G1275),0)</f>
        <v/>
      </c>
    </row>
    <row r="1276">
      <c r="A1276" s="19" t="n"/>
      <c r="B1276" s="20">
        <f>IF(A1276="","",IF(R1276=0,"⚠ أضف سطر عهدة أولًا","BDR-"&amp;TEXT(R1276,"000")))</f>
        <v/>
      </c>
      <c r="C1276" s="21" t="n"/>
      <c r="D1276" s="20">
        <f>IF(C1276="","",IF(S1276="","خارج السنة المالية",INDEX(القوائم!$D$2:$D$13,S1276)))</f>
        <v/>
      </c>
      <c r="E1276" s="22" t="n"/>
      <c r="F1276" s="23" t="n"/>
      <c r="G1276" s="23" t="n"/>
      <c r="H1276" s="22" t="n"/>
      <c r="I1276" s="19" t="n"/>
      <c r="J1276" s="21" t="n"/>
      <c r="K1276" s="19" t="n"/>
      <c r="L1276" s="19" t="n"/>
      <c r="M1276" s="21" t="n"/>
      <c r="N1276" s="22" t="n"/>
      <c r="O1276" s="24">
        <f>IF(A1276&lt;&gt;"عهدة","",SUMIFS($G$8:$G$5007,$B$8:$B$5007,B1276,$A$8:$A$5007,"مصروف",$I$8:$I$5007,"&lt;&gt;مرفوض"))</f>
        <v/>
      </c>
      <c r="P1276" s="25">
        <f>IF(A1276&lt;&gt;"عهدة","",N(F1276)-O1276)</f>
        <v/>
      </c>
      <c r="Q1276" s="26">
        <f>IF(A1276="","",IF(A1276="عهدة",IF(N(F1276)=0,"⚠ أدخل قيمة العهدة",IF(P1276&lt;0,"⛔ عجز / زيادة مصروفات "&amp;TEXT(-P1276,"#,##0"),IF(COUNTIFS($B$8:$B$5007,B1276,$A$8:$A$5007,"مصروف",$I$8:$I$5007,"&lt;&gt;مرفوض",$K$8:$K$5007,"&lt;&gt;نعم")&gt;0,"⚠ "&amp;COUNTIFS($B$8:$B$5007,B1276,$A$8:$A$5007,"مصروف",$I$8:$I$5007,"&lt;&gt;مرفوض",$K$8:$K$5007,"&lt;&gt;نعم")&amp;" مصروف غير مسوى",IF(L1276="تمت التسوية",IF(P1276=0,"✔ متوازنة وتمت التسوية","✔ تمت التسوية – متبقي "&amp;TEXT(P1276,"#,##0")),IF(P1276&gt;0,"متبقي "&amp;TEXT(P1276,"#,##0"),"✔ متوازنة"))))),IF(R1276=0,"⚠ أضف سطر عهدة أولًا",IF(OR(C1276="",N(G1276)=0),"⚠ أكمل التاريخ والقيمة",IF(S1276="","⚠ التاريخ خارج السنة المالية",IF(H1276="","⚠ اختر بند الموازنة",IF(I1276="مرفوض","✖ مرفوض من المدير",IF(I1276&lt;&gt;"موافق","⏳ بانتظار موافقة المدير",IF(K1276&lt;&gt;"نعم","⚠ غير مسوى مع الحسابات","✔ معتمد ومسوى")))))))))</f>
        <v/>
      </c>
      <c r="R1276">
        <f>N(R1275)+IF(A1276="عهدة",1,0)</f>
        <v/>
      </c>
      <c r="S1276">
        <f>IF(C1276="","",IF(AND(C1276&gt;=DATE(2026,9,1),C1276&lt;=DATE(2027,8,31)),(YEAR(C1276)-2026)*12+MONTH(C1276)-8,""))</f>
        <v/>
      </c>
      <c r="T1276">
        <f>IF(AND(A1276="مصروف",R1276&gt;0,I1276="موافق",S1276&lt;&gt;"",H1276&lt;&gt;""),N(G1276),0)</f>
        <v/>
      </c>
    </row>
    <row r="1277">
      <c r="A1277" s="19" t="n"/>
      <c r="B1277" s="20">
        <f>IF(A1277="","",IF(R1277=0,"⚠ أضف سطر عهدة أولًا","BDR-"&amp;TEXT(R1277,"000")))</f>
        <v/>
      </c>
      <c r="C1277" s="21" t="n"/>
      <c r="D1277" s="20">
        <f>IF(C1277="","",IF(S1277="","خارج السنة المالية",INDEX(القوائم!$D$2:$D$13,S1277)))</f>
        <v/>
      </c>
      <c r="E1277" s="22" t="n"/>
      <c r="F1277" s="23" t="n"/>
      <c r="G1277" s="23" t="n"/>
      <c r="H1277" s="22" t="n"/>
      <c r="I1277" s="19" t="n"/>
      <c r="J1277" s="21" t="n"/>
      <c r="K1277" s="19" t="n"/>
      <c r="L1277" s="19" t="n"/>
      <c r="M1277" s="21" t="n"/>
      <c r="N1277" s="22" t="n"/>
      <c r="O1277" s="24">
        <f>IF(A1277&lt;&gt;"عهدة","",SUMIFS($G$8:$G$5007,$B$8:$B$5007,B1277,$A$8:$A$5007,"مصروف",$I$8:$I$5007,"&lt;&gt;مرفوض"))</f>
        <v/>
      </c>
      <c r="P1277" s="25">
        <f>IF(A1277&lt;&gt;"عهدة","",N(F1277)-O1277)</f>
        <v/>
      </c>
      <c r="Q1277" s="26">
        <f>IF(A1277="","",IF(A1277="عهدة",IF(N(F1277)=0,"⚠ أدخل قيمة العهدة",IF(P1277&lt;0,"⛔ عجز / زيادة مصروفات "&amp;TEXT(-P1277,"#,##0"),IF(COUNTIFS($B$8:$B$5007,B1277,$A$8:$A$5007,"مصروف",$I$8:$I$5007,"&lt;&gt;مرفوض",$K$8:$K$5007,"&lt;&gt;نعم")&gt;0,"⚠ "&amp;COUNTIFS($B$8:$B$5007,B1277,$A$8:$A$5007,"مصروف",$I$8:$I$5007,"&lt;&gt;مرفوض",$K$8:$K$5007,"&lt;&gt;نعم")&amp;" مصروف غير مسوى",IF(L1277="تمت التسوية",IF(P1277=0,"✔ متوازنة وتمت التسوية","✔ تمت التسوية – متبقي "&amp;TEXT(P1277,"#,##0")),IF(P1277&gt;0,"متبقي "&amp;TEXT(P1277,"#,##0"),"✔ متوازنة"))))),IF(R1277=0,"⚠ أضف سطر عهدة أولًا",IF(OR(C1277="",N(G1277)=0),"⚠ أكمل التاريخ والقيمة",IF(S1277="","⚠ التاريخ خارج السنة المالية",IF(H1277="","⚠ اختر بند الموازنة",IF(I1277="مرفوض","✖ مرفوض من المدير",IF(I1277&lt;&gt;"موافق","⏳ بانتظار موافقة المدير",IF(K1277&lt;&gt;"نعم","⚠ غير مسوى مع الحسابات","✔ معتمد ومسوى")))))))))</f>
        <v/>
      </c>
      <c r="R1277">
        <f>N(R1276)+IF(A1277="عهدة",1,0)</f>
        <v/>
      </c>
      <c r="S1277">
        <f>IF(C1277="","",IF(AND(C1277&gt;=DATE(2026,9,1),C1277&lt;=DATE(2027,8,31)),(YEAR(C1277)-2026)*12+MONTH(C1277)-8,""))</f>
        <v/>
      </c>
      <c r="T1277">
        <f>IF(AND(A1277="مصروف",R1277&gt;0,I1277="موافق",S1277&lt;&gt;"",H1277&lt;&gt;""),N(G1277),0)</f>
        <v/>
      </c>
    </row>
    <row r="1278">
      <c r="A1278" s="19" t="n"/>
      <c r="B1278" s="20">
        <f>IF(A1278="","",IF(R1278=0,"⚠ أضف سطر عهدة أولًا","BDR-"&amp;TEXT(R1278,"000")))</f>
        <v/>
      </c>
      <c r="C1278" s="21" t="n"/>
      <c r="D1278" s="20">
        <f>IF(C1278="","",IF(S1278="","خارج السنة المالية",INDEX(القوائم!$D$2:$D$13,S1278)))</f>
        <v/>
      </c>
      <c r="E1278" s="22" t="n"/>
      <c r="F1278" s="23" t="n"/>
      <c r="G1278" s="23" t="n"/>
      <c r="H1278" s="22" t="n"/>
      <c r="I1278" s="19" t="n"/>
      <c r="J1278" s="21" t="n"/>
      <c r="K1278" s="19" t="n"/>
      <c r="L1278" s="19" t="n"/>
      <c r="M1278" s="21" t="n"/>
      <c r="N1278" s="22" t="n"/>
      <c r="O1278" s="24">
        <f>IF(A1278&lt;&gt;"عهدة","",SUMIFS($G$8:$G$5007,$B$8:$B$5007,B1278,$A$8:$A$5007,"مصروف",$I$8:$I$5007,"&lt;&gt;مرفوض"))</f>
        <v/>
      </c>
      <c r="P1278" s="25">
        <f>IF(A1278&lt;&gt;"عهدة","",N(F1278)-O1278)</f>
        <v/>
      </c>
      <c r="Q1278" s="26">
        <f>IF(A1278="","",IF(A1278="عهدة",IF(N(F1278)=0,"⚠ أدخل قيمة العهدة",IF(P1278&lt;0,"⛔ عجز / زيادة مصروفات "&amp;TEXT(-P1278,"#,##0"),IF(COUNTIFS($B$8:$B$5007,B1278,$A$8:$A$5007,"مصروف",$I$8:$I$5007,"&lt;&gt;مرفوض",$K$8:$K$5007,"&lt;&gt;نعم")&gt;0,"⚠ "&amp;COUNTIFS($B$8:$B$5007,B1278,$A$8:$A$5007,"مصروف",$I$8:$I$5007,"&lt;&gt;مرفوض",$K$8:$K$5007,"&lt;&gt;نعم")&amp;" مصروف غير مسوى",IF(L1278="تمت التسوية",IF(P1278=0,"✔ متوازنة وتمت التسوية","✔ تمت التسوية – متبقي "&amp;TEXT(P1278,"#,##0")),IF(P1278&gt;0,"متبقي "&amp;TEXT(P1278,"#,##0"),"✔ متوازنة"))))),IF(R1278=0,"⚠ أضف سطر عهدة أولًا",IF(OR(C1278="",N(G1278)=0),"⚠ أكمل التاريخ والقيمة",IF(S1278="","⚠ التاريخ خارج السنة المالية",IF(H1278="","⚠ اختر بند الموازنة",IF(I1278="مرفوض","✖ مرفوض من المدير",IF(I1278&lt;&gt;"موافق","⏳ بانتظار موافقة المدير",IF(K1278&lt;&gt;"نعم","⚠ غير مسوى مع الحسابات","✔ معتمد ومسوى")))))))))</f>
        <v/>
      </c>
      <c r="R1278">
        <f>N(R1277)+IF(A1278="عهدة",1,0)</f>
        <v/>
      </c>
      <c r="S1278">
        <f>IF(C1278="","",IF(AND(C1278&gt;=DATE(2026,9,1),C1278&lt;=DATE(2027,8,31)),(YEAR(C1278)-2026)*12+MONTH(C1278)-8,""))</f>
        <v/>
      </c>
      <c r="T1278">
        <f>IF(AND(A1278="مصروف",R1278&gt;0,I1278="موافق",S1278&lt;&gt;"",H1278&lt;&gt;""),N(G1278),0)</f>
        <v/>
      </c>
    </row>
    <row r="1279">
      <c r="A1279" s="19" t="n"/>
      <c r="B1279" s="20">
        <f>IF(A1279="","",IF(R1279=0,"⚠ أضف سطر عهدة أولًا","BDR-"&amp;TEXT(R1279,"000")))</f>
        <v/>
      </c>
      <c r="C1279" s="21" t="n"/>
      <c r="D1279" s="20">
        <f>IF(C1279="","",IF(S1279="","خارج السنة المالية",INDEX(القوائم!$D$2:$D$13,S1279)))</f>
        <v/>
      </c>
      <c r="E1279" s="22" t="n"/>
      <c r="F1279" s="23" t="n"/>
      <c r="G1279" s="23" t="n"/>
      <c r="H1279" s="22" t="n"/>
      <c r="I1279" s="19" t="n"/>
      <c r="J1279" s="21" t="n"/>
      <c r="K1279" s="19" t="n"/>
      <c r="L1279" s="19" t="n"/>
      <c r="M1279" s="21" t="n"/>
      <c r="N1279" s="22" t="n"/>
      <c r="O1279" s="24">
        <f>IF(A1279&lt;&gt;"عهدة","",SUMIFS($G$8:$G$5007,$B$8:$B$5007,B1279,$A$8:$A$5007,"مصروف",$I$8:$I$5007,"&lt;&gt;مرفوض"))</f>
        <v/>
      </c>
      <c r="P1279" s="25">
        <f>IF(A1279&lt;&gt;"عهدة","",N(F1279)-O1279)</f>
        <v/>
      </c>
      <c r="Q1279" s="26">
        <f>IF(A1279="","",IF(A1279="عهدة",IF(N(F1279)=0,"⚠ أدخل قيمة العهدة",IF(P1279&lt;0,"⛔ عجز / زيادة مصروفات "&amp;TEXT(-P1279,"#,##0"),IF(COUNTIFS($B$8:$B$5007,B1279,$A$8:$A$5007,"مصروف",$I$8:$I$5007,"&lt;&gt;مرفوض",$K$8:$K$5007,"&lt;&gt;نعم")&gt;0,"⚠ "&amp;COUNTIFS($B$8:$B$5007,B1279,$A$8:$A$5007,"مصروف",$I$8:$I$5007,"&lt;&gt;مرفوض",$K$8:$K$5007,"&lt;&gt;نعم")&amp;" مصروف غير مسوى",IF(L1279="تمت التسوية",IF(P1279=0,"✔ متوازنة وتمت التسوية","✔ تمت التسوية – متبقي "&amp;TEXT(P1279,"#,##0")),IF(P1279&gt;0,"متبقي "&amp;TEXT(P1279,"#,##0"),"✔ متوازنة"))))),IF(R1279=0,"⚠ أضف سطر عهدة أولًا",IF(OR(C1279="",N(G1279)=0),"⚠ أكمل التاريخ والقيمة",IF(S1279="","⚠ التاريخ خارج السنة المالية",IF(H1279="","⚠ اختر بند الموازنة",IF(I1279="مرفوض","✖ مرفوض من المدير",IF(I1279&lt;&gt;"موافق","⏳ بانتظار موافقة المدير",IF(K1279&lt;&gt;"نعم","⚠ غير مسوى مع الحسابات","✔ معتمد ومسوى")))))))))</f>
        <v/>
      </c>
      <c r="R1279">
        <f>N(R1278)+IF(A1279="عهدة",1,0)</f>
        <v/>
      </c>
      <c r="S1279">
        <f>IF(C1279="","",IF(AND(C1279&gt;=DATE(2026,9,1),C1279&lt;=DATE(2027,8,31)),(YEAR(C1279)-2026)*12+MONTH(C1279)-8,""))</f>
        <v/>
      </c>
      <c r="T1279">
        <f>IF(AND(A1279="مصروف",R1279&gt;0,I1279="موافق",S1279&lt;&gt;"",H1279&lt;&gt;""),N(G1279),0)</f>
        <v/>
      </c>
    </row>
    <row r="1280">
      <c r="A1280" s="19" t="n"/>
      <c r="B1280" s="20">
        <f>IF(A1280="","",IF(R1280=0,"⚠ أضف سطر عهدة أولًا","BDR-"&amp;TEXT(R1280,"000")))</f>
        <v/>
      </c>
      <c r="C1280" s="21" t="n"/>
      <c r="D1280" s="20">
        <f>IF(C1280="","",IF(S1280="","خارج السنة المالية",INDEX(القوائم!$D$2:$D$13,S1280)))</f>
        <v/>
      </c>
      <c r="E1280" s="22" t="n"/>
      <c r="F1280" s="23" t="n"/>
      <c r="G1280" s="23" t="n"/>
      <c r="H1280" s="22" t="n"/>
      <c r="I1280" s="19" t="n"/>
      <c r="J1280" s="21" t="n"/>
      <c r="K1280" s="19" t="n"/>
      <c r="L1280" s="19" t="n"/>
      <c r="M1280" s="21" t="n"/>
      <c r="N1280" s="22" t="n"/>
      <c r="O1280" s="24">
        <f>IF(A1280&lt;&gt;"عهدة","",SUMIFS($G$8:$G$5007,$B$8:$B$5007,B1280,$A$8:$A$5007,"مصروف",$I$8:$I$5007,"&lt;&gt;مرفوض"))</f>
        <v/>
      </c>
      <c r="P1280" s="25">
        <f>IF(A1280&lt;&gt;"عهدة","",N(F1280)-O1280)</f>
        <v/>
      </c>
      <c r="Q1280" s="26">
        <f>IF(A1280="","",IF(A1280="عهدة",IF(N(F1280)=0,"⚠ أدخل قيمة العهدة",IF(P1280&lt;0,"⛔ عجز / زيادة مصروفات "&amp;TEXT(-P1280,"#,##0"),IF(COUNTIFS($B$8:$B$5007,B1280,$A$8:$A$5007,"مصروف",$I$8:$I$5007,"&lt;&gt;مرفوض",$K$8:$K$5007,"&lt;&gt;نعم")&gt;0,"⚠ "&amp;COUNTIFS($B$8:$B$5007,B1280,$A$8:$A$5007,"مصروف",$I$8:$I$5007,"&lt;&gt;مرفوض",$K$8:$K$5007,"&lt;&gt;نعم")&amp;" مصروف غير مسوى",IF(L1280="تمت التسوية",IF(P1280=0,"✔ متوازنة وتمت التسوية","✔ تمت التسوية – متبقي "&amp;TEXT(P1280,"#,##0")),IF(P1280&gt;0,"متبقي "&amp;TEXT(P1280,"#,##0"),"✔ متوازنة"))))),IF(R1280=0,"⚠ أضف سطر عهدة أولًا",IF(OR(C1280="",N(G1280)=0),"⚠ أكمل التاريخ والقيمة",IF(S1280="","⚠ التاريخ خارج السنة المالية",IF(H1280="","⚠ اختر بند الموازنة",IF(I1280="مرفوض","✖ مرفوض من المدير",IF(I1280&lt;&gt;"موافق","⏳ بانتظار موافقة المدير",IF(K1280&lt;&gt;"نعم","⚠ غير مسوى مع الحسابات","✔ معتمد ومسوى")))))))))</f>
        <v/>
      </c>
      <c r="R1280">
        <f>N(R1279)+IF(A1280="عهدة",1,0)</f>
        <v/>
      </c>
      <c r="S1280">
        <f>IF(C1280="","",IF(AND(C1280&gt;=DATE(2026,9,1),C1280&lt;=DATE(2027,8,31)),(YEAR(C1280)-2026)*12+MONTH(C1280)-8,""))</f>
        <v/>
      </c>
      <c r="T1280">
        <f>IF(AND(A1280="مصروف",R1280&gt;0,I1280="موافق",S1280&lt;&gt;"",H1280&lt;&gt;""),N(G1280),0)</f>
        <v/>
      </c>
    </row>
    <row r="1281">
      <c r="A1281" s="19" t="n"/>
      <c r="B1281" s="20">
        <f>IF(A1281="","",IF(R1281=0,"⚠ أضف سطر عهدة أولًا","BDR-"&amp;TEXT(R1281,"000")))</f>
        <v/>
      </c>
      <c r="C1281" s="21" t="n"/>
      <c r="D1281" s="20">
        <f>IF(C1281="","",IF(S1281="","خارج السنة المالية",INDEX(القوائم!$D$2:$D$13,S1281)))</f>
        <v/>
      </c>
      <c r="E1281" s="22" t="n"/>
      <c r="F1281" s="23" t="n"/>
      <c r="G1281" s="23" t="n"/>
      <c r="H1281" s="22" t="n"/>
      <c r="I1281" s="19" t="n"/>
      <c r="J1281" s="21" t="n"/>
      <c r="K1281" s="19" t="n"/>
      <c r="L1281" s="19" t="n"/>
      <c r="M1281" s="21" t="n"/>
      <c r="N1281" s="22" t="n"/>
      <c r="O1281" s="24">
        <f>IF(A1281&lt;&gt;"عهدة","",SUMIFS($G$8:$G$5007,$B$8:$B$5007,B1281,$A$8:$A$5007,"مصروف",$I$8:$I$5007,"&lt;&gt;مرفوض"))</f>
        <v/>
      </c>
      <c r="P1281" s="25">
        <f>IF(A1281&lt;&gt;"عهدة","",N(F1281)-O1281)</f>
        <v/>
      </c>
      <c r="Q1281" s="26">
        <f>IF(A1281="","",IF(A1281="عهدة",IF(N(F1281)=0,"⚠ أدخل قيمة العهدة",IF(P1281&lt;0,"⛔ عجز / زيادة مصروفات "&amp;TEXT(-P1281,"#,##0"),IF(COUNTIFS($B$8:$B$5007,B1281,$A$8:$A$5007,"مصروف",$I$8:$I$5007,"&lt;&gt;مرفوض",$K$8:$K$5007,"&lt;&gt;نعم")&gt;0,"⚠ "&amp;COUNTIFS($B$8:$B$5007,B1281,$A$8:$A$5007,"مصروف",$I$8:$I$5007,"&lt;&gt;مرفوض",$K$8:$K$5007,"&lt;&gt;نعم")&amp;" مصروف غير مسوى",IF(L1281="تمت التسوية",IF(P1281=0,"✔ متوازنة وتمت التسوية","✔ تمت التسوية – متبقي "&amp;TEXT(P1281,"#,##0")),IF(P1281&gt;0,"متبقي "&amp;TEXT(P1281,"#,##0"),"✔ متوازنة"))))),IF(R1281=0,"⚠ أضف سطر عهدة أولًا",IF(OR(C1281="",N(G1281)=0),"⚠ أكمل التاريخ والقيمة",IF(S1281="","⚠ التاريخ خارج السنة المالية",IF(H1281="","⚠ اختر بند الموازنة",IF(I1281="مرفوض","✖ مرفوض من المدير",IF(I1281&lt;&gt;"موافق","⏳ بانتظار موافقة المدير",IF(K1281&lt;&gt;"نعم","⚠ غير مسوى مع الحسابات","✔ معتمد ومسوى")))))))))</f>
        <v/>
      </c>
      <c r="R1281">
        <f>N(R1280)+IF(A1281="عهدة",1,0)</f>
        <v/>
      </c>
      <c r="S1281">
        <f>IF(C1281="","",IF(AND(C1281&gt;=DATE(2026,9,1),C1281&lt;=DATE(2027,8,31)),(YEAR(C1281)-2026)*12+MONTH(C1281)-8,""))</f>
        <v/>
      </c>
      <c r="T1281">
        <f>IF(AND(A1281="مصروف",R1281&gt;0,I1281="موافق",S1281&lt;&gt;"",H1281&lt;&gt;""),N(G1281),0)</f>
        <v/>
      </c>
    </row>
    <row r="1282">
      <c r="A1282" s="19" t="n"/>
      <c r="B1282" s="20">
        <f>IF(A1282="","",IF(R1282=0,"⚠ أضف سطر عهدة أولًا","BDR-"&amp;TEXT(R1282,"000")))</f>
        <v/>
      </c>
      <c r="C1282" s="21" t="n"/>
      <c r="D1282" s="20">
        <f>IF(C1282="","",IF(S1282="","خارج السنة المالية",INDEX(القوائم!$D$2:$D$13,S1282)))</f>
        <v/>
      </c>
      <c r="E1282" s="22" t="n"/>
      <c r="F1282" s="23" t="n"/>
      <c r="G1282" s="23" t="n"/>
      <c r="H1282" s="22" t="n"/>
      <c r="I1282" s="19" t="n"/>
      <c r="J1282" s="21" t="n"/>
      <c r="K1282" s="19" t="n"/>
      <c r="L1282" s="19" t="n"/>
      <c r="M1282" s="21" t="n"/>
      <c r="N1282" s="22" t="n"/>
      <c r="O1282" s="24">
        <f>IF(A1282&lt;&gt;"عهدة","",SUMIFS($G$8:$G$5007,$B$8:$B$5007,B1282,$A$8:$A$5007,"مصروف",$I$8:$I$5007,"&lt;&gt;مرفوض"))</f>
        <v/>
      </c>
      <c r="P1282" s="25">
        <f>IF(A1282&lt;&gt;"عهدة","",N(F1282)-O1282)</f>
        <v/>
      </c>
      <c r="Q1282" s="26">
        <f>IF(A1282="","",IF(A1282="عهدة",IF(N(F1282)=0,"⚠ أدخل قيمة العهدة",IF(P1282&lt;0,"⛔ عجز / زيادة مصروفات "&amp;TEXT(-P1282,"#,##0"),IF(COUNTIFS($B$8:$B$5007,B1282,$A$8:$A$5007,"مصروف",$I$8:$I$5007,"&lt;&gt;مرفوض",$K$8:$K$5007,"&lt;&gt;نعم")&gt;0,"⚠ "&amp;COUNTIFS($B$8:$B$5007,B1282,$A$8:$A$5007,"مصروف",$I$8:$I$5007,"&lt;&gt;مرفوض",$K$8:$K$5007,"&lt;&gt;نعم")&amp;" مصروف غير مسوى",IF(L1282="تمت التسوية",IF(P1282=0,"✔ متوازنة وتمت التسوية","✔ تمت التسوية – متبقي "&amp;TEXT(P1282,"#,##0")),IF(P1282&gt;0,"متبقي "&amp;TEXT(P1282,"#,##0"),"✔ متوازنة"))))),IF(R1282=0,"⚠ أضف سطر عهدة أولًا",IF(OR(C1282="",N(G1282)=0),"⚠ أكمل التاريخ والقيمة",IF(S1282="","⚠ التاريخ خارج السنة المالية",IF(H1282="","⚠ اختر بند الموازنة",IF(I1282="مرفوض","✖ مرفوض من المدير",IF(I1282&lt;&gt;"موافق","⏳ بانتظار موافقة المدير",IF(K1282&lt;&gt;"نعم","⚠ غير مسوى مع الحسابات","✔ معتمد ومسوى")))))))))</f>
        <v/>
      </c>
      <c r="R1282">
        <f>N(R1281)+IF(A1282="عهدة",1,0)</f>
        <v/>
      </c>
      <c r="S1282">
        <f>IF(C1282="","",IF(AND(C1282&gt;=DATE(2026,9,1),C1282&lt;=DATE(2027,8,31)),(YEAR(C1282)-2026)*12+MONTH(C1282)-8,""))</f>
        <v/>
      </c>
      <c r="T1282">
        <f>IF(AND(A1282="مصروف",R1282&gt;0,I1282="موافق",S1282&lt;&gt;"",H1282&lt;&gt;""),N(G1282),0)</f>
        <v/>
      </c>
    </row>
    <row r="1283">
      <c r="A1283" s="19" t="n"/>
      <c r="B1283" s="20">
        <f>IF(A1283="","",IF(R1283=0,"⚠ أضف سطر عهدة أولًا","BDR-"&amp;TEXT(R1283,"000")))</f>
        <v/>
      </c>
      <c r="C1283" s="21" t="n"/>
      <c r="D1283" s="20">
        <f>IF(C1283="","",IF(S1283="","خارج السنة المالية",INDEX(القوائم!$D$2:$D$13,S1283)))</f>
        <v/>
      </c>
      <c r="E1283" s="22" t="n"/>
      <c r="F1283" s="23" t="n"/>
      <c r="G1283" s="23" t="n"/>
      <c r="H1283" s="22" t="n"/>
      <c r="I1283" s="19" t="n"/>
      <c r="J1283" s="21" t="n"/>
      <c r="K1283" s="19" t="n"/>
      <c r="L1283" s="19" t="n"/>
      <c r="M1283" s="21" t="n"/>
      <c r="N1283" s="22" t="n"/>
      <c r="O1283" s="24">
        <f>IF(A1283&lt;&gt;"عهدة","",SUMIFS($G$8:$G$5007,$B$8:$B$5007,B1283,$A$8:$A$5007,"مصروف",$I$8:$I$5007,"&lt;&gt;مرفوض"))</f>
        <v/>
      </c>
      <c r="P1283" s="25">
        <f>IF(A1283&lt;&gt;"عهدة","",N(F1283)-O1283)</f>
        <v/>
      </c>
      <c r="Q1283" s="26">
        <f>IF(A1283="","",IF(A1283="عهدة",IF(N(F1283)=0,"⚠ أدخل قيمة العهدة",IF(P1283&lt;0,"⛔ عجز / زيادة مصروفات "&amp;TEXT(-P1283,"#,##0"),IF(COUNTIFS($B$8:$B$5007,B1283,$A$8:$A$5007,"مصروف",$I$8:$I$5007,"&lt;&gt;مرفوض",$K$8:$K$5007,"&lt;&gt;نعم")&gt;0,"⚠ "&amp;COUNTIFS($B$8:$B$5007,B1283,$A$8:$A$5007,"مصروف",$I$8:$I$5007,"&lt;&gt;مرفوض",$K$8:$K$5007,"&lt;&gt;نعم")&amp;" مصروف غير مسوى",IF(L1283="تمت التسوية",IF(P1283=0,"✔ متوازنة وتمت التسوية","✔ تمت التسوية – متبقي "&amp;TEXT(P1283,"#,##0")),IF(P1283&gt;0,"متبقي "&amp;TEXT(P1283,"#,##0"),"✔ متوازنة"))))),IF(R1283=0,"⚠ أضف سطر عهدة أولًا",IF(OR(C1283="",N(G1283)=0),"⚠ أكمل التاريخ والقيمة",IF(S1283="","⚠ التاريخ خارج السنة المالية",IF(H1283="","⚠ اختر بند الموازنة",IF(I1283="مرفوض","✖ مرفوض من المدير",IF(I1283&lt;&gt;"موافق","⏳ بانتظار موافقة المدير",IF(K1283&lt;&gt;"نعم","⚠ غير مسوى مع الحسابات","✔ معتمد ومسوى")))))))))</f>
        <v/>
      </c>
      <c r="R1283">
        <f>N(R1282)+IF(A1283="عهدة",1,0)</f>
        <v/>
      </c>
      <c r="S1283">
        <f>IF(C1283="","",IF(AND(C1283&gt;=DATE(2026,9,1),C1283&lt;=DATE(2027,8,31)),(YEAR(C1283)-2026)*12+MONTH(C1283)-8,""))</f>
        <v/>
      </c>
      <c r="T1283">
        <f>IF(AND(A1283="مصروف",R1283&gt;0,I1283="موافق",S1283&lt;&gt;"",H1283&lt;&gt;""),N(G1283),0)</f>
        <v/>
      </c>
    </row>
    <row r="1284">
      <c r="A1284" s="19" t="n"/>
      <c r="B1284" s="20">
        <f>IF(A1284="","",IF(R1284=0,"⚠ أضف سطر عهدة أولًا","BDR-"&amp;TEXT(R1284,"000")))</f>
        <v/>
      </c>
      <c r="C1284" s="21" t="n"/>
      <c r="D1284" s="20">
        <f>IF(C1284="","",IF(S1284="","خارج السنة المالية",INDEX(القوائم!$D$2:$D$13,S1284)))</f>
        <v/>
      </c>
      <c r="E1284" s="22" t="n"/>
      <c r="F1284" s="23" t="n"/>
      <c r="G1284" s="23" t="n"/>
      <c r="H1284" s="22" t="n"/>
      <c r="I1284" s="19" t="n"/>
      <c r="J1284" s="21" t="n"/>
      <c r="K1284" s="19" t="n"/>
      <c r="L1284" s="19" t="n"/>
      <c r="M1284" s="21" t="n"/>
      <c r="N1284" s="22" t="n"/>
      <c r="O1284" s="24">
        <f>IF(A1284&lt;&gt;"عهدة","",SUMIFS($G$8:$G$5007,$B$8:$B$5007,B1284,$A$8:$A$5007,"مصروف",$I$8:$I$5007,"&lt;&gt;مرفوض"))</f>
        <v/>
      </c>
      <c r="P1284" s="25">
        <f>IF(A1284&lt;&gt;"عهدة","",N(F1284)-O1284)</f>
        <v/>
      </c>
      <c r="Q1284" s="26">
        <f>IF(A1284="","",IF(A1284="عهدة",IF(N(F1284)=0,"⚠ أدخل قيمة العهدة",IF(P1284&lt;0,"⛔ عجز / زيادة مصروفات "&amp;TEXT(-P1284,"#,##0"),IF(COUNTIFS($B$8:$B$5007,B1284,$A$8:$A$5007,"مصروف",$I$8:$I$5007,"&lt;&gt;مرفوض",$K$8:$K$5007,"&lt;&gt;نعم")&gt;0,"⚠ "&amp;COUNTIFS($B$8:$B$5007,B1284,$A$8:$A$5007,"مصروف",$I$8:$I$5007,"&lt;&gt;مرفوض",$K$8:$K$5007,"&lt;&gt;نعم")&amp;" مصروف غير مسوى",IF(L1284="تمت التسوية",IF(P1284=0,"✔ متوازنة وتمت التسوية","✔ تمت التسوية – متبقي "&amp;TEXT(P1284,"#,##0")),IF(P1284&gt;0,"متبقي "&amp;TEXT(P1284,"#,##0"),"✔ متوازنة"))))),IF(R1284=0,"⚠ أضف سطر عهدة أولًا",IF(OR(C1284="",N(G1284)=0),"⚠ أكمل التاريخ والقيمة",IF(S1284="","⚠ التاريخ خارج السنة المالية",IF(H1284="","⚠ اختر بند الموازنة",IF(I1284="مرفوض","✖ مرفوض من المدير",IF(I1284&lt;&gt;"موافق","⏳ بانتظار موافقة المدير",IF(K1284&lt;&gt;"نعم","⚠ غير مسوى مع الحسابات","✔ معتمد ومسوى")))))))))</f>
        <v/>
      </c>
      <c r="R1284">
        <f>N(R1283)+IF(A1284="عهدة",1,0)</f>
        <v/>
      </c>
      <c r="S1284">
        <f>IF(C1284="","",IF(AND(C1284&gt;=DATE(2026,9,1),C1284&lt;=DATE(2027,8,31)),(YEAR(C1284)-2026)*12+MONTH(C1284)-8,""))</f>
        <v/>
      </c>
      <c r="T1284">
        <f>IF(AND(A1284="مصروف",R1284&gt;0,I1284="موافق",S1284&lt;&gt;"",H1284&lt;&gt;""),N(G1284),0)</f>
        <v/>
      </c>
    </row>
    <row r="1285">
      <c r="A1285" s="19" t="n"/>
      <c r="B1285" s="20">
        <f>IF(A1285="","",IF(R1285=0,"⚠ أضف سطر عهدة أولًا","BDR-"&amp;TEXT(R1285,"000")))</f>
        <v/>
      </c>
      <c r="C1285" s="21" t="n"/>
      <c r="D1285" s="20">
        <f>IF(C1285="","",IF(S1285="","خارج السنة المالية",INDEX(القوائم!$D$2:$D$13,S1285)))</f>
        <v/>
      </c>
      <c r="E1285" s="22" t="n"/>
      <c r="F1285" s="23" t="n"/>
      <c r="G1285" s="23" t="n"/>
      <c r="H1285" s="22" t="n"/>
      <c r="I1285" s="19" t="n"/>
      <c r="J1285" s="21" t="n"/>
      <c r="K1285" s="19" t="n"/>
      <c r="L1285" s="19" t="n"/>
      <c r="M1285" s="21" t="n"/>
      <c r="N1285" s="22" t="n"/>
      <c r="O1285" s="24">
        <f>IF(A1285&lt;&gt;"عهدة","",SUMIFS($G$8:$G$5007,$B$8:$B$5007,B1285,$A$8:$A$5007,"مصروف",$I$8:$I$5007,"&lt;&gt;مرفوض"))</f>
        <v/>
      </c>
      <c r="P1285" s="25">
        <f>IF(A1285&lt;&gt;"عهدة","",N(F1285)-O1285)</f>
        <v/>
      </c>
      <c r="Q1285" s="26">
        <f>IF(A1285="","",IF(A1285="عهدة",IF(N(F1285)=0,"⚠ أدخل قيمة العهدة",IF(P1285&lt;0,"⛔ عجز / زيادة مصروفات "&amp;TEXT(-P1285,"#,##0"),IF(COUNTIFS($B$8:$B$5007,B1285,$A$8:$A$5007,"مصروف",$I$8:$I$5007,"&lt;&gt;مرفوض",$K$8:$K$5007,"&lt;&gt;نعم")&gt;0,"⚠ "&amp;COUNTIFS($B$8:$B$5007,B1285,$A$8:$A$5007,"مصروف",$I$8:$I$5007,"&lt;&gt;مرفوض",$K$8:$K$5007,"&lt;&gt;نعم")&amp;" مصروف غير مسوى",IF(L1285="تمت التسوية",IF(P1285=0,"✔ متوازنة وتمت التسوية","✔ تمت التسوية – متبقي "&amp;TEXT(P1285,"#,##0")),IF(P1285&gt;0,"متبقي "&amp;TEXT(P1285,"#,##0"),"✔ متوازنة"))))),IF(R1285=0,"⚠ أضف سطر عهدة أولًا",IF(OR(C1285="",N(G1285)=0),"⚠ أكمل التاريخ والقيمة",IF(S1285="","⚠ التاريخ خارج السنة المالية",IF(H1285="","⚠ اختر بند الموازنة",IF(I1285="مرفوض","✖ مرفوض من المدير",IF(I1285&lt;&gt;"موافق","⏳ بانتظار موافقة المدير",IF(K1285&lt;&gt;"نعم","⚠ غير مسوى مع الحسابات","✔ معتمد ومسوى")))))))))</f>
        <v/>
      </c>
      <c r="R1285">
        <f>N(R1284)+IF(A1285="عهدة",1,0)</f>
        <v/>
      </c>
      <c r="S1285">
        <f>IF(C1285="","",IF(AND(C1285&gt;=DATE(2026,9,1),C1285&lt;=DATE(2027,8,31)),(YEAR(C1285)-2026)*12+MONTH(C1285)-8,""))</f>
        <v/>
      </c>
      <c r="T1285">
        <f>IF(AND(A1285="مصروف",R1285&gt;0,I1285="موافق",S1285&lt;&gt;"",H1285&lt;&gt;""),N(G1285),0)</f>
        <v/>
      </c>
    </row>
    <row r="1286">
      <c r="A1286" s="19" t="n"/>
      <c r="B1286" s="20">
        <f>IF(A1286="","",IF(R1286=0,"⚠ أضف سطر عهدة أولًا","BDR-"&amp;TEXT(R1286,"000")))</f>
        <v/>
      </c>
      <c r="C1286" s="21" t="n"/>
      <c r="D1286" s="20">
        <f>IF(C1286="","",IF(S1286="","خارج السنة المالية",INDEX(القوائم!$D$2:$D$13,S1286)))</f>
        <v/>
      </c>
      <c r="E1286" s="22" t="n"/>
      <c r="F1286" s="23" t="n"/>
      <c r="G1286" s="23" t="n"/>
      <c r="H1286" s="22" t="n"/>
      <c r="I1286" s="19" t="n"/>
      <c r="J1286" s="21" t="n"/>
      <c r="K1286" s="19" t="n"/>
      <c r="L1286" s="19" t="n"/>
      <c r="M1286" s="21" t="n"/>
      <c r="N1286" s="22" t="n"/>
      <c r="O1286" s="24">
        <f>IF(A1286&lt;&gt;"عهدة","",SUMIFS($G$8:$G$5007,$B$8:$B$5007,B1286,$A$8:$A$5007,"مصروف",$I$8:$I$5007,"&lt;&gt;مرفوض"))</f>
        <v/>
      </c>
      <c r="P1286" s="25">
        <f>IF(A1286&lt;&gt;"عهدة","",N(F1286)-O1286)</f>
        <v/>
      </c>
      <c r="Q1286" s="26">
        <f>IF(A1286="","",IF(A1286="عهدة",IF(N(F1286)=0,"⚠ أدخل قيمة العهدة",IF(P1286&lt;0,"⛔ عجز / زيادة مصروفات "&amp;TEXT(-P1286,"#,##0"),IF(COUNTIFS($B$8:$B$5007,B1286,$A$8:$A$5007,"مصروف",$I$8:$I$5007,"&lt;&gt;مرفوض",$K$8:$K$5007,"&lt;&gt;نعم")&gt;0,"⚠ "&amp;COUNTIFS($B$8:$B$5007,B1286,$A$8:$A$5007,"مصروف",$I$8:$I$5007,"&lt;&gt;مرفوض",$K$8:$K$5007,"&lt;&gt;نعم")&amp;" مصروف غير مسوى",IF(L1286="تمت التسوية",IF(P1286=0,"✔ متوازنة وتمت التسوية","✔ تمت التسوية – متبقي "&amp;TEXT(P1286,"#,##0")),IF(P1286&gt;0,"متبقي "&amp;TEXT(P1286,"#,##0"),"✔ متوازنة"))))),IF(R1286=0,"⚠ أضف سطر عهدة أولًا",IF(OR(C1286="",N(G1286)=0),"⚠ أكمل التاريخ والقيمة",IF(S1286="","⚠ التاريخ خارج السنة المالية",IF(H1286="","⚠ اختر بند الموازنة",IF(I1286="مرفوض","✖ مرفوض من المدير",IF(I1286&lt;&gt;"موافق","⏳ بانتظار موافقة المدير",IF(K1286&lt;&gt;"نعم","⚠ غير مسوى مع الحسابات","✔ معتمد ومسوى")))))))))</f>
        <v/>
      </c>
      <c r="R1286">
        <f>N(R1285)+IF(A1286="عهدة",1,0)</f>
        <v/>
      </c>
      <c r="S1286">
        <f>IF(C1286="","",IF(AND(C1286&gt;=DATE(2026,9,1),C1286&lt;=DATE(2027,8,31)),(YEAR(C1286)-2026)*12+MONTH(C1286)-8,""))</f>
        <v/>
      </c>
      <c r="T1286">
        <f>IF(AND(A1286="مصروف",R1286&gt;0,I1286="موافق",S1286&lt;&gt;"",H1286&lt;&gt;""),N(G1286),0)</f>
        <v/>
      </c>
    </row>
    <row r="1287">
      <c r="A1287" s="19" t="n"/>
      <c r="B1287" s="20">
        <f>IF(A1287="","",IF(R1287=0,"⚠ أضف سطر عهدة أولًا","BDR-"&amp;TEXT(R1287,"000")))</f>
        <v/>
      </c>
      <c r="C1287" s="21" t="n"/>
      <c r="D1287" s="20">
        <f>IF(C1287="","",IF(S1287="","خارج السنة المالية",INDEX(القوائم!$D$2:$D$13,S1287)))</f>
        <v/>
      </c>
      <c r="E1287" s="22" t="n"/>
      <c r="F1287" s="23" t="n"/>
      <c r="G1287" s="23" t="n"/>
      <c r="H1287" s="22" t="n"/>
      <c r="I1287" s="19" t="n"/>
      <c r="J1287" s="21" t="n"/>
      <c r="K1287" s="19" t="n"/>
      <c r="L1287" s="19" t="n"/>
      <c r="M1287" s="21" t="n"/>
      <c r="N1287" s="22" t="n"/>
      <c r="O1287" s="24">
        <f>IF(A1287&lt;&gt;"عهدة","",SUMIFS($G$8:$G$5007,$B$8:$B$5007,B1287,$A$8:$A$5007,"مصروف",$I$8:$I$5007,"&lt;&gt;مرفوض"))</f>
        <v/>
      </c>
      <c r="P1287" s="25">
        <f>IF(A1287&lt;&gt;"عهدة","",N(F1287)-O1287)</f>
        <v/>
      </c>
      <c r="Q1287" s="26">
        <f>IF(A1287="","",IF(A1287="عهدة",IF(N(F1287)=0,"⚠ أدخل قيمة العهدة",IF(P1287&lt;0,"⛔ عجز / زيادة مصروفات "&amp;TEXT(-P1287,"#,##0"),IF(COUNTIFS($B$8:$B$5007,B1287,$A$8:$A$5007,"مصروف",$I$8:$I$5007,"&lt;&gt;مرفوض",$K$8:$K$5007,"&lt;&gt;نعم")&gt;0,"⚠ "&amp;COUNTIFS($B$8:$B$5007,B1287,$A$8:$A$5007,"مصروف",$I$8:$I$5007,"&lt;&gt;مرفوض",$K$8:$K$5007,"&lt;&gt;نعم")&amp;" مصروف غير مسوى",IF(L1287="تمت التسوية",IF(P1287=0,"✔ متوازنة وتمت التسوية","✔ تمت التسوية – متبقي "&amp;TEXT(P1287,"#,##0")),IF(P1287&gt;0,"متبقي "&amp;TEXT(P1287,"#,##0"),"✔ متوازنة"))))),IF(R1287=0,"⚠ أضف سطر عهدة أولًا",IF(OR(C1287="",N(G1287)=0),"⚠ أكمل التاريخ والقيمة",IF(S1287="","⚠ التاريخ خارج السنة المالية",IF(H1287="","⚠ اختر بند الموازنة",IF(I1287="مرفوض","✖ مرفوض من المدير",IF(I1287&lt;&gt;"موافق","⏳ بانتظار موافقة المدير",IF(K1287&lt;&gt;"نعم","⚠ غير مسوى مع الحسابات","✔ معتمد ومسوى")))))))))</f>
        <v/>
      </c>
      <c r="R1287">
        <f>N(R1286)+IF(A1287="عهدة",1,0)</f>
        <v/>
      </c>
      <c r="S1287">
        <f>IF(C1287="","",IF(AND(C1287&gt;=DATE(2026,9,1),C1287&lt;=DATE(2027,8,31)),(YEAR(C1287)-2026)*12+MONTH(C1287)-8,""))</f>
        <v/>
      </c>
      <c r="T1287">
        <f>IF(AND(A1287="مصروف",R1287&gt;0,I1287="موافق",S1287&lt;&gt;"",H1287&lt;&gt;""),N(G1287),0)</f>
        <v/>
      </c>
    </row>
    <row r="1288">
      <c r="A1288" s="19" t="n"/>
      <c r="B1288" s="20">
        <f>IF(A1288="","",IF(R1288=0,"⚠ أضف سطر عهدة أولًا","BDR-"&amp;TEXT(R1288,"000")))</f>
        <v/>
      </c>
      <c r="C1288" s="21" t="n"/>
      <c r="D1288" s="20">
        <f>IF(C1288="","",IF(S1288="","خارج السنة المالية",INDEX(القوائم!$D$2:$D$13,S1288)))</f>
        <v/>
      </c>
      <c r="E1288" s="22" t="n"/>
      <c r="F1288" s="23" t="n"/>
      <c r="G1288" s="23" t="n"/>
      <c r="H1288" s="22" t="n"/>
      <c r="I1288" s="19" t="n"/>
      <c r="J1288" s="21" t="n"/>
      <c r="K1288" s="19" t="n"/>
      <c r="L1288" s="19" t="n"/>
      <c r="M1288" s="21" t="n"/>
      <c r="N1288" s="22" t="n"/>
      <c r="O1288" s="24">
        <f>IF(A1288&lt;&gt;"عهدة","",SUMIFS($G$8:$G$5007,$B$8:$B$5007,B1288,$A$8:$A$5007,"مصروف",$I$8:$I$5007,"&lt;&gt;مرفوض"))</f>
        <v/>
      </c>
      <c r="P1288" s="25">
        <f>IF(A1288&lt;&gt;"عهدة","",N(F1288)-O1288)</f>
        <v/>
      </c>
      <c r="Q1288" s="26">
        <f>IF(A1288="","",IF(A1288="عهدة",IF(N(F1288)=0,"⚠ أدخل قيمة العهدة",IF(P1288&lt;0,"⛔ عجز / زيادة مصروفات "&amp;TEXT(-P1288,"#,##0"),IF(COUNTIFS($B$8:$B$5007,B1288,$A$8:$A$5007,"مصروف",$I$8:$I$5007,"&lt;&gt;مرفوض",$K$8:$K$5007,"&lt;&gt;نعم")&gt;0,"⚠ "&amp;COUNTIFS($B$8:$B$5007,B1288,$A$8:$A$5007,"مصروف",$I$8:$I$5007,"&lt;&gt;مرفوض",$K$8:$K$5007,"&lt;&gt;نعم")&amp;" مصروف غير مسوى",IF(L1288="تمت التسوية",IF(P1288=0,"✔ متوازنة وتمت التسوية","✔ تمت التسوية – متبقي "&amp;TEXT(P1288,"#,##0")),IF(P1288&gt;0,"متبقي "&amp;TEXT(P1288,"#,##0"),"✔ متوازنة"))))),IF(R1288=0,"⚠ أضف سطر عهدة أولًا",IF(OR(C1288="",N(G1288)=0),"⚠ أكمل التاريخ والقيمة",IF(S1288="","⚠ التاريخ خارج السنة المالية",IF(H1288="","⚠ اختر بند الموازنة",IF(I1288="مرفوض","✖ مرفوض من المدير",IF(I1288&lt;&gt;"موافق","⏳ بانتظار موافقة المدير",IF(K1288&lt;&gt;"نعم","⚠ غير مسوى مع الحسابات","✔ معتمد ومسوى")))))))))</f>
        <v/>
      </c>
      <c r="R1288">
        <f>N(R1287)+IF(A1288="عهدة",1,0)</f>
        <v/>
      </c>
      <c r="S1288">
        <f>IF(C1288="","",IF(AND(C1288&gt;=DATE(2026,9,1),C1288&lt;=DATE(2027,8,31)),(YEAR(C1288)-2026)*12+MONTH(C1288)-8,""))</f>
        <v/>
      </c>
      <c r="T1288">
        <f>IF(AND(A1288="مصروف",R1288&gt;0,I1288="موافق",S1288&lt;&gt;"",H1288&lt;&gt;""),N(G1288),0)</f>
        <v/>
      </c>
    </row>
    <row r="1289">
      <c r="A1289" s="19" t="n"/>
      <c r="B1289" s="20">
        <f>IF(A1289="","",IF(R1289=0,"⚠ أضف سطر عهدة أولًا","BDR-"&amp;TEXT(R1289,"000")))</f>
        <v/>
      </c>
      <c r="C1289" s="21" t="n"/>
      <c r="D1289" s="20">
        <f>IF(C1289="","",IF(S1289="","خارج السنة المالية",INDEX(القوائم!$D$2:$D$13,S1289)))</f>
        <v/>
      </c>
      <c r="E1289" s="22" t="n"/>
      <c r="F1289" s="23" t="n"/>
      <c r="G1289" s="23" t="n"/>
      <c r="H1289" s="22" t="n"/>
      <c r="I1289" s="19" t="n"/>
      <c r="J1289" s="21" t="n"/>
      <c r="K1289" s="19" t="n"/>
      <c r="L1289" s="19" t="n"/>
      <c r="M1289" s="21" t="n"/>
      <c r="N1289" s="22" t="n"/>
      <c r="O1289" s="24">
        <f>IF(A1289&lt;&gt;"عهدة","",SUMIFS($G$8:$G$5007,$B$8:$B$5007,B1289,$A$8:$A$5007,"مصروف",$I$8:$I$5007,"&lt;&gt;مرفوض"))</f>
        <v/>
      </c>
      <c r="P1289" s="25">
        <f>IF(A1289&lt;&gt;"عهدة","",N(F1289)-O1289)</f>
        <v/>
      </c>
      <c r="Q1289" s="26">
        <f>IF(A1289="","",IF(A1289="عهدة",IF(N(F1289)=0,"⚠ أدخل قيمة العهدة",IF(P1289&lt;0,"⛔ عجز / زيادة مصروفات "&amp;TEXT(-P1289,"#,##0"),IF(COUNTIFS($B$8:$B$5007,B1289,$A$8:$A$5007,"مصروف",$I$8:$I$5007,"&lt;&gt;مرفوض",$K$8:$K$5007,"&lt;&gt;نعم")&gt;0,"⚠ "&amp;COUNTIFS($B$8:$B$5007,B1289,$A$8:$A$5007,"مصروف",$I$8:$I$5007,"&lt;&gt;مرفوض",$K$8:$K$5007,"&lt;&gt;نعم")&amp;" مصروف غير مسوى",IF(L1289="تمت التسوية",IF(P1289=0,"✔ متوازنة وتمت التسوية","✔ تمت التسوية – متبقي "&amp;TEXT(P1289,"#,##0")),IF(P1289&gt;0,"متبقي "&amp;TEXT(P1289,"#,##0"),"✔ متوازنة"))))),IF(R1289=0,"⚠ أضف سطر عهدة أولًا",IF(OR(C1289="",N(G1289)=0),"⚠ أكمل التاريخ والقيمة",IF(S1289="","⚠ التاريخ خارج السنة المالية",IF(H1289="","⚠ اختر بند الموازنة",IF(I1289="مرفوض","✖ مرفوض من المدير",IF(I1289&lt;&gt;"موافق","⏳ بانتظار موافقة المدير",IF(K1289&lt;&gt;"نعم","⚠ غير مسوى مع الحسابات","✔ معتمد ومسوى")))))))))</f>
        <v/>
      </c>
      <c r="R1289">
        <f>N(R1288)+IF(A1289="عهدة",1,0)</f>
        <v/>
      </c>
      <c r="S1289">
        <f>IF(C1289="","",IF(AND(C1289&gt;=DATE(2026,9,1),C1289&lt;=DATE(2027,8,31)),(YEAR(C1289)-2026)*12+MONTH(C1289)-8,""))</f>
        <v/>
      </c>
      <c r="T1289">
        <f>IF(AND(A1289="مصروف",R1289&gt;0,I1289="موافق",S1289&lt;&gt;"",H1289&lt;&gt;""),N(G1289),0)</f>
        <v/>
      </c>
    </row>
    <row r="1290">
      <c r="A1290" s="19" t="n"/>
      <c r="B1290" s="20">
        <f>IF(A1290="","",IF(R1290=0,"⚠ أضف سطر عهدة أولًا","BDR-"&amp;TEXT(R1290,"000")))</f>
        <v/>
      </c>
      <c r="C1290" s="21" t="n"/>
      <c r="D1290" s="20">
        <f>IF(C1290="","",IF(S1290="","خارج السنة المالية",INDEX(القوائم!$D$2:$D$13,S1290)))</f>
        <v/>
      </c>
      <c r="E1290" s="22" t="n"/>
      <c r="F1290" s="23" t="n"/>
      <c r="G1290" s="23" t="n"/>
      <c r="H1290" s="22" t="n"/>
      <c r="I1290" s="19" t="n"/>
      <c r="J1290" s="21" t="n"/>
      <c r="K1290" s="19" t="n"/>
      <c r="L1290" s="19" t="n"/>
      <c r="M1290" s="21" t="n"/>
      <c r="N1290" s="22" t="n"/>
      <c r="O1290" s="24">
        <f>IF(A1290&lt;&gt;"عهدة","",SUMIFS($G$8:$G$5007,$B$8:$B$5007,B1290,$A$8:$A$5007,"مصروف",$I$8:$I$5007,"&lt;&gt;مرفوض"))</f>
        <v/>
      </c>
      <c r="P1290" s="25">
        <f>IF(A1290&lt;&gt;"عهدة","",N(F1290)-O1290)</f>
        <v/>
      </c>
      <c r="Q1290" s="26">
        <f>IF(A1290="","",IF(A1290="عهدة",IF(N(F1290)=0,"⚠ أدخل قيمة العهدة",IF(P1290&lt;0,"⛔ عجز / زيادة مصروفات "&amp;TEXT(-P1290,"#,##0"),IF(COUNTIFS($B$8:$B$5007,B1290,$A$8:$A$5007,"مصروف",$I$8:$I$5007,"&lt;&gt;مرفوض",$K$8:$K$5007,"&lt;&gt;نعم")&gt;0,"⚠ "&amp;COUNTIFS($B$8:$B$5007,B1290,$A$8:$A$5007,"مصروف",$I$8:$I$5007,"&lt;&gt;مرفوض",$K$8:$K$5007,"&lt;&gt;نعم")&amp;" مصروف غير مسوى",IF(L1290="تمت التسوية",IF(P1290=0,"✔ متوازنة وتمت التسوية","✔ تمت التسوية – متبقي "&amp;TEXT(P1290,"#,##0")),IF(P1290&gt;0,"متبقي "&amp;TEXT(P1290,"#,##0"),"✔ متوازنة"))))),IF(R1290=0,"⚠ أضف سطر عهدة أولًا",IF(OR(C1290="",N(G1290)=0),"⚠ أكمل التاريخ والقيمة",IF(S1290="","⚠ التاريخ خارج السنة المالية",IF(H1290="","⚠ اختر بند الموازنة",IF(I1290="مرفوض","✖ مرفوض من المدير",IF(I1290&lt;&gt;"موافق","⏳ بانتظار موافقة المدير",IF(K1290&lt;&gt;"نعم","⚠ غير مسوى مع الحسابات","✔ معتمد ومسوى")))))))))</f>
        <v/>
      </c>
      <c r="R1290">
        <f>N(R1289)+IF(A1290="عهدة",1,0)</f>
        <v/>
      </c>
      <c r="S1290">
        <f>IF(C1290="","",IF(AND(C1290&gt;=DATE(2026,9,1),C1290&lt;=DATE(2027,8,31)),(YEAR(C1290)-2026)*12+MONTH(C1290)-8,""))</f>
        <v/>
      </c>
      <c r="T1290">
        <f>IF(AND(A1290="مصروف",R1290&gt;0,I1290="موافق",S1290&lt;&gt;"",H1290&lt;&gt;""),N(G1290),0)</f>
        <v/>
      </c>
    </row>
    <row r="1291">
      <c r="A1291" s="19" t="n"/>
      <c r="B1291" s="20">
        <f>IF(A1291="","",IF(R1291=0,"⚠ أضف سطر عهدة أولًا","BDR-"&amp;TEXT(R1291,"000")))</f>
        <v/>
      </c>
      <c r="C1291" s="21" t="n"/>
      <c r="D1291" s="20">
        <f>IF(C1291="","",IF(S1291="","خارج السنة المالية",INDEX(القوائم!$D$2:$D$13,S1291)))</f>
        <v/>
      </c>
      <c r="E1291" s="22" t="n"/>
      <c r="F1291" s="23" t="n"/>
      <c r="G1291" s="23" t="n"/>
      <c r="H1291" s="22" t="n"/>
      <c r="I1291" s="19" t="n"/>
      <c r="J1291" s="21" t="n"/>
      <c r="K1291" s="19" t="n"/>
      <c r="L1291" s="19" t="n"/>
      <c r="M1291" s="21" t="n"/>
      <c r="N1291" s="22" t="n"/>
      <c r="O1291" s="24">
        <f>IF(A1291&lt;&gt;"عهدة","",SUMIFS($G$8:$G$5007,$B$8:$B$5007,B1291,$A$8:$A$5007,"مصروف",$I$8:$I$5007,"&lt;&gt;مرفوض"))</f>
        <v/>
      </c>
      <c r="P1291" s="25">
        <f>IF(A1291&lt;&gt;"عهدة","",N(F1291)-O1291)</f>
        <v/>
      </c>
      <c r="Q1291" s="26">
        <f>IF(A1291="","",IF(A1291="عهدة",IF(N(F1291)=0,"⚠ أدخل قيمة العهدة",IF(P1291&lt;0,"⛔ عجز / زيادة مصروفات "&amp;TEXT(-P1291,"#,##0"),IF(COUNTIFS($B$8:$B$5007,B1291,$A$8:$A$5007,"مصروف",$I$8:$I$5007,"&lt;&gt;مرفوض",$K$8:$K$5007,"&lt;&gt;نعم")&gt;0,"⚠ "&amp;COUNTIFS($B$8:$B$5007,B1291,$A$8:$A$5007,"مصروف",$I$8:$I$5007,"&lt;&gt;مرفوض",$K$8:$K$5007,"&lt;&gt;نعم")&amp;" مصروف غير مسوى",IF(L1291="تمت التسوية",IF(P1291=0,"✔ متوازنة وتمت التسوية","✔ تمت التسوية – متبقي "&amp;TEXT(P1291,"#,##0")),IF(P1291&gt;0,"متبقي "&amp;TEXT(P1291,"#,##0"),"✔ متوازنة"))))),IF(R1291=0,"⚠ أضف سطر عهدة أولًا",IF(OR(C1291="",N(G1291)=0),"⚠ أكمل التاريخ والقيمة",IF(S1291="","⚠ التاريخ خارج السنة المالية",IF(H1291="","⚠ اختر بند الموازنة",IF(I1291="مرفوض","✖ مرفوض من المدير",IF(I1291&lt;&gt;"موافق","⏳ بانتظار موافقة المدير",IF(K1291&lt;&gt;"نعم","⚠ غير مسوى مع الحسابات","✔ معتمد ومسوى")))))))))</f>
        <v/>
      </c>
      <c r="R1291">
        <f>N(R1290)+IF(A1291="عهدة",1,0)</f>
        <v/>
      </c>
      <c r="S1291">
        <f>IF(C1291="","",IF(AND(C1291&gt;=DATE(2026,9,1),C1291&lt;=DATE(2027,8,31)),(YEAR(C1291)-2026)*12+MONTH(C1291)-8,""))</f>
        <v/>
      </c>
      <c r="T1291">
        <f>IF(AND(A1291="مصروف",R1291&gt;0,I1291="موافق",S1291&lt;&gt;"",H1291&lt;&gt;""),N(G1291),0)</f>
        <v/>
      </c>
    </row>
    <row r="1292">
      <c r="A1292" s="19" t="n"/>
      <c r="B1292" s="20">
        <f>IF(A1292="","",IF(R1292=0,"⚠ أضف سطر عهدة أولًا","BDR-"&amp;TEXT(R1292,"000")))</f>
        <v/>
      </c>
      <c r="C1292" s="21" t="n"/>
      <c r="D1292" s="20">
        <f>IF(C1292="","",IF(S1292="","خارج السنة المالية",INDEX(القوائم!$D$2:$D$13,S1292)))</f>
        <v/>
      </c>
      <c r="E1292" s="22" t="n"/>
      <c r="F1292" s="23" t="n"/>
      <c r="G1292" s="23" t="n"/>
      <c r="H1292" s="22" t="n"/>
      <c r="I1292" s="19" t="n"/>
      <c r="J1292" s="21" t="n"/>
      <c r="K1292" s="19" t="n"/>
      <c r="L1292" s="19" t="n"/>
      <c r="M1292" s="21" t="n"/>
      <c r="N1292" s="22" t="n"/>
      <c r="O1292" s="24">
        <f>IF(A1292&lt;&gt;"عهدة","",SUMIFS($G$8:$G$5007,$B$8:$B$5007,B1292,$A$8:$A$5007,"مصروف",$I$8:$I$5007,"&lt;&gt;مرفوض"))</f>
        <v/>
      </c>
      <c r="P1292" s="25">
        <f>IF(A1292&lt;&gt;"عهدة","",N(F1292)-O1292)</f>
        <v/>
      </c>
      <c r="Q1292" s="26">
        <f>IF(A1292="","",IF(A1292="عهدة",IF(N(F1292)=0,"⚠ أدخل قيمة العهدة",IF(P1292&lt;0,"⛔ عجز / زيادة مصروفات "&amp;TEXT(-P1292,"#,##0"),IF(COUNTIFS($B$8:$B$5007,B1292,$A$8:$A$5007,"مصروف",$I$8:$I$5007,"&lt;&gt;مرفوض",$K$8:$K$5007,"&lt;&gt;نعم")&gt;0,"⚠ "&amp;COUNTIFS($B$8:$B$5007,B1292,$A$8:$A$5007,"مصروف",$I$8:$I$5007,"&lt;&gt;مرفوض",$K$8:$K$5007,"&lt;&gt;نعم")&amp;" مصروف غير مسوى",IF(L1292="تمت التسوية",IF(P1292=0,"✔ متوازنة وتمت التسوية","✔ تمت التسوية – متبقي "&amp;TEXT(P1292,"#,##0")),IF(P1292&gt;0,"متبقي "&amp;TEXT(P1292,"#,##0"),"✔ متوازنة"))))),IF(R1292=0,"⚠ أضف سطر عهدة أولًا",IF(OR(C1292="",N(G1292)=0),"⚠ أكمل التاريخ والقيمة",IF(S1292="","⚠ التاريخ خارج السنة المالية",IF(H1292="","⚠ اختر بند الموازنة",IF(I1292="مرفوض","✖ مرفوض من المدير",IF(I1292&lt;&gt;"موافق","⏳ بانتظار موافقة المدير",IF(K1292&lt;&gt;"نعم","⚠ غير مسوى مع الحسابات","✔ معتمد ومسوى")))))))))</f>
        <v/>
      </c>
      <c r="R1292">
        <f>N(R1291)+IF(A1292="عهدة",1,0)</f>
        <v/>
      </c>
      <c r="S1292">
        <f>IF(C1292="","",IF(AND(C1292&gt;=DATE(2026,9,1),C1292&lt;=DATE(2027,8,31)),(YEAR(C1292)-2026)*12+MONTH(C1292)-8,""))</f>
        <v/>
      </c>
      <c r="T1292">
        <f>IF(AND(A1292="مصروف",R1292&gt;0,I1292="موافق",S1292&lt;&gt;"",H1292&lt;&gt;""),N(G1292),0)</f>
        <v/>
      </c>
    </row>
    <row r="1293">
      <c r="A1293" s="19" t="n"/>
      <c r="B1293" s="20">
        <f>IF(A1293="","",IF(R1293=0,"⚠ أضف سطر عهدة أولًا","BDR-"&amp;TEXT(R1293,"000")))</f>
        <v/>
      </c>
      <c r="C1293" s="21" t="n"/>
      <c r="D1293" s="20">
        <f>IF(C1293="","",IF(S1293="","خارج السنة المالية",INDEX(القوائم!$D$2:$D$13,S1293)))</f>
        <v/>
      </c>
      <c r="E1293" s="22" t="n"/>
      <c r="F1293" s="23" t="n"/>
      <c r="G1293" s="23" t="n"/>
      <c r="H1293" s="22" t="n"/>
      <c r="I1293" s="19" t="n"/>
      <c r="J1293" s="21" t="n"/>
      <c r="K1293" s="19" t="n"/>
      <c r="L1293" s="19" t="n"/>
      <c r="M1293" s="21" t="n"/>
      <c r="N1293" s="22" t="n"/>
      <c r="O1293" s="24">
        <f>IF(A1293&lt;&gt;"عهدة","",SUMIFS($G$8:$G$5007,$B$8:$B$5007,B1293,$A$8:$A$5007,"مصروف",$I$8:$I$5007,"&lt;&gt;مرفوض"))</f>
        <v/>
      </c>
      <c r="P1293" s="25">
        <f>IF(A1293&lt;&gt;"عهدة","",N(F1293)-O1293)</f>
        <v/>
      </c>
      <c r="Q1293" s="26">
        <f>IF(A1293="","",IF(A1293="عهدة",IF(N(F1293)=0,"⚠ أدخل قيمة العهدة",IF(P1293&lt;0,"⛔ عجز / زيادة مصروفات "&amp;TEXT(-P1293,"#,##0"),IF(COUNTIFS($B$8:$B$5007,B1293,$A$8:$A$5007,"مصروف",$I$8:$I$5007,"&lt;&gt;مرفوض",$K$8:$K$5007,"&lt;&gt;نعم")&gt;0,"⚠ "&amp;COUNTIFS($B$8:$B$5007,B1293,$A$8:$A$5007,"مصروف",$I$8:$I$5007,"&lt;&gt;مرفوض",$K$8:$K$5007,"&lt;&gt;نعم")&amp;" مصروف غير مسوى",IF(L1293="تمت التسوية",IF(P1293=0,"✔ متوازنة وتمت التسوية","✔ تمت التسوية – متبقي "&amp;TEXT(P1293,"#,##0")),IF(P1293&gt;0,"متبقي "&amp;TEXT(P1293,"#,##0"),"✔ متوازنة"))))),IF(R1293=0,"⚠ أضف سطر عهدة أولًا",IF(OR(C1293="",N(G1293)=0),"⚠ أكمل التاريخ والقيمة",IF(S1293="","⚠ التاريخ خارج السنة المالية",IF(H1293="","⚠ اختر بند الموازنة",IF(I1293="مرفوض","✖ مرفوض من المدير",IF(I1293&lt;&gt;"موافق","⏳ بانتظار موافقة المدير",IF(K1293&lt;&gt;"نعم","⚠ غير مسوى مع الحسابات","✔ معتمد ومسوى")))))))))</f>
        <v/>
      </c>
      <c r="R1293">
        <f>N(R1292)+IF(A1293="عهدة",1,0)</f>
        <v/>
      </c>
      <c r="S1293">
        <f>IF(C1293="","",IF(AND(C1293&gt;=DATE(2026,9,1),C1293&lt;=DATE(2027,8,31)),(YEAR(C1293)-2026)*12+MONTH(C1293)-8,""))</f>
        <v/>
      </c>
      <c r="T1293">
        <f>IF(AND(A1293="مصروف",R1293&gt;0,I1293="موافق",S1293&lt;&gt;"",H1293&lt;&gt;""),N(G1293),0)</f>
        <v/>
      </c>
    </row>
    <row r="1294">
      <c r="A1294" s="19" t="n"/>
      <c r="B1294" s="20">
        <f>IF(A1294="","",IF(R1294=0,"⚠ أضف سطر عهدة أولًا","BDR-"&amp;TEXT(R1294,"000")))</f>
        <v/>
      </c>
      <c r="C1294" s="21" t="n"/>
      <c r="D1294" s="20">
        <f>IF(C1294="","",IF(S1294="","خارج السنة المالية",INDEX(القوائم!$D$2:$D$13,S1294)))</f>
        <v/>
      </c>
      <c r="E1294" s="22" t="n"/>
      <c r="F1294" s="23" t="n"/>
      <c r="G1294" s="23" t="n"/>
      <c r="H1294" s="22" t="n"/>
      <c r="I1294" s="19" t="n"/>
      <c r="J1294" s="21" t="n"/>
      <c r="K1294" s="19" t="n"/>
      <c r="L1294" s="19" t="n"/>
      <c r="M1294" s="21" t="n"/>
      <c r="N1294" s="22" t="n"/>
      <c r="O1294" s="24">
        <f>IF(A1294&lt;&gt;"عهدة","",SUMIFS($G$8:$G$5007,$B$8:$B$5007,B1294,$A$8:$A$5007,"مصروف",$I$8:$I$5007,"&lt;&gt;مرفوض"))</f>
        <v/>
      </c>
      <c r="P1294" s="25">
        <f>IF(A1294&lt;&gt;"عهدة","",N(F1294)-O1294)</f>
        <v/>
      </c>
      <c r="Q1294" s="26">
        <f>IF(A1294="","",IF(A1294="عهدة",IF(N(F1294)=0,"⚠ أدخل قيمة العهدة",IF(P1294&lt;0,"⛔ عجز / زيادة مصروفات "&amp;TEXT(-P1294,"#,##0"),IF(COUNTIFS($B$8:$B$5007,B1294,$A$8:$A$5007,"مصروف",$I$8:$I$5007,"&lt;&gt;مرفوض",$K$8:$K$5007,"&lt;&gt;نعم")&gt;0,"⚠ "&amp;COUNTIFS($B$8:$B$5007,B1294,$A$8:$A$5007,"مصروف",$I$8:$I$5007,"&lt;&gt;مرفوض",$K$8:$K$5007,"&lt;&gt;نعم")&amp;" مصروف غير مسوى",IF(L1294="تمت التسوية",IF(P1294=0,"✔ متوازنة وتمت التسوية","✔ تمت التسوية – متبقي "&amp;TEXT(P1294,"#,##0")),IF(P1294&gt;0,"متبقي "&amp;TEXT(P1294,"#,##0"),"✔ متوازنة"))))),IF(R1294=0,"⚠ أضف سطر عهدة أولًا",IF(OR(C1294="",N(G1294)=0),"⚠ أكمل التاريخ والقيمة",IF(S1294="","⚠ التاريخ خارج السنة المالية",IF(H1294="","⚠ اختر بند الموازنة",IF(I1294="مرفوض","✖ مرفوض من المدير",IF(I1294&lt;&gt;"موافق","⏳ بانتظار موافقة المدير",IF(K1294&lt;&gt;"نعم","⚠ غير مسوى مع الحسابات","✔ معتمد ومسوى")))))))))</f>
        <v/>
      </c>
      <c r="R1294">
        <f>N(R1293)+IF(A1294="عهدة",1,0)</f>
        <v/>
      </c>
      <c r="S1294">
        <f>IF(C1294="","",IF(AND(C1294&gt;=DATE(2026,9,1),C1294&lt;=DATE(2027,8,31)),(YEAR(C1294)-2026)*12+MONTH(C1294)-8,""))</f>
        <v/>
      </c>
      <c r="T1294">
        <f>IF(AND(A1294="مصروف",R1294&gt;0,I1294="موافق",S1294&lt;&gt;"",H1294&lt;&gt;""),N(G1294),0)</f>
        <v/>
      </c>
    </row>
    <row r="1295">
      <c r="A1295" s="19" t="n"/>
      <c r="B1295" s="20">
        <f>IF(A1295="","",IF(R1295=0,"⚠ أضف سطر عهدة أولًا","BDR-"&amp;TEXT(R1295,"000")))</f>
        <v/>
      </c>
      <c r="C1295" s="21" t="n"/>
      <c r="D1295" s="20">
        <f>IF(C1295="","",IF(S1295="","خارج السنة المالية",INDEX(القوائم!$D$2:$D$13,S1295)))</f>
        <v/>
      </c>
      <c r="E1295" s="22" t="n"/>
      <c r="F1295" s="23" t="n"/>
      <c r="G1295" s="23" t="n"/>
      <c r="H1295" s="22" t="n"/>
      <c r="I1295" s="19" t="n"/>
      <c r="J1295" s="21" t="n"/>
      <c r="K1295" s="19" t="n"/>
      <c r="L1295" s="19" t="n"/>
      <c r="M1295" s="21" t="n"/>
      <c r="N1295" s="22" t="n"/>
      <c r="O1295" s="24">
        <f>IF(A1295&lt;&gt;"عهدة","",SUMIFS($G$8:$G$5007,$B$8:$B$5007,B1295,$A$8:$A$5007,"مصروف",$I$8:$I$5007,"&lt;&gt;مرفوض"))</f>
        <v/>
      </c>
      <c r="P1295" s="25">
        <f>IF(A1295&lt;&gt;"عهدة","",N(F1295)-O1295)</f>
        <v/>
      </c>
      <c r="Q1295" s="26">
        <f>IF(A1295="","",IF(A1295="عهدة",IF(N(F1295)=0,"⚠ أدخل قيمة العهدة",IF(P1295&lt;0,"⛔ عجز / زيادة مصروفات "&amp;TEXT(-P1295,"#,##0"),IF(COUNTIFS($B$8:$B$5007,B1295,$A$8:$A$5007,"مصروف",$I$8:$I$5007,"&lt;&gt;مرفوض",$K$8:$K$5007,"&lt;&gt;نعم")&gt;0,"⚠ "&amp;COUNTIFS($B$8:$B$5007,B1295,$A$8:$A$5007,"مصروف",$I$8:$I$5007,"&lt;&gt;مرفوض",$K$8:$K$5007,"&lt;&gt;نعم")&amp;" مصروف غير مسوى",IF(L1295="تمت التسوية",IF(P1295=0,"✔ متوازنة وتمت التسوية","✔ تمت التسوية – متبقي "&amp;TEXT(P1295,"#,##0")),IF(P1295&gt;0,"متبقي "&amp;TEXT(P1295,"#,##0"),"✔ متوازنة"))))),IF(R1295=0,"⚠ أضف سطر عهدة أولًا",IF(OR(C1295="",N(G1295)=0),"⚠ أكمل التاريخ والقيمة",IF(S1295="","⚠ التاريخ خارج السنة المالية",IF(H1295="","⚠ اختر بند الموازنة",IF(I1295="مرفوض","✖ مرفوض من المدير",IF(I1295&lt;&gt;"موافق","⏳ بانتظار موافقة المدير",IF(K1295&lt;&gt;"نعم","⚠ غير مسوى مع الحسابات","✔ معتمد ومسوى")))))))))</f>
        <v/>
      </c>
      <c r="R1295">
        <f>N(R1294)+IF(A1295="عهدة",1,0)</f>
        <v/>
      </c>
      <c r="S1295">
        <f>IF(C1295="","",IF(AND(C1295&gt;=DATE(2026,9,1),C1295&lt;=DATE(2027,8,31)),(YEAR(C1295)-2026)*12+MONTH(C1295)-8,""))</f>
        <v/>
      </c>
      <c r="T1295">
        <f>IF(AND(A1295="مصروف",R1295&gt;0,I1295="موافق",S1295&lt;&gt;"",H1295&lt;&gt;""),N(G1295),0)</f>
        <v/>
      </c>
    </row>
    <row r="1296">
      <c r="A1296" s="19" t="n"/>
      <c r="B1296" s="20">
        <f>IF(A1296="","",IF(R1296=0,"⚠ أضف سطر عهدة أولًا","BDR-"&amp;TEXT(R1296,"000")))</f>
        <v/>
      </c>
      <c r="C1296" s="21" t="n"/>
      <c r="D1296" s="20">
        <f>IF(C1296="","",IF(S1296="","خارج السنة المالية",INDEX(القوائم!$D$2:$D$13,S1296)))</f>
        <v/>
      </c>
      <c r="E1296" s="22" t="n"/>
      <c r="F1296" s="23" t="n"/>
      <c r="G1296" s="23" t="n"/>
      <c r="H1296" s="22" t="n"/>
      <c r="I1296" s="19" t="n"/>
      <c r="J1296" s="21" t="n"/>
      <c r="K1296" s="19" t="n"/>
      <c r="L1296" s="19" t="n"/>
      <c r="M1296" s="21" t="n"/>
      <c r="N1296" s="22" t="n"/>
      <c r="O1296" s="24">
        <f>IF(A1296&lt;&gt;"عهدة","",SUMIFS($G$8:$G$5007,$B$8:$B$5007,B1296,$A$8:$A$5007,"مصروف",$I$8:$I$5007,"&lt;&gt;مرفوض"))</f>
        <v/>
      </c>
      <c r="P1296" s="25">
        <f>IF(A1296&lt;&gt;"عهدة","",N(F1296)-O1296)</f>
        <v/>
      </c>
      <c r="Q1296" s="26">
        <f>IF(A1296="","",IF(A1296="عهدة",IF(N(F1296)=0,"⚠ أدخل قيمة العهدة",IF(P1296&lt;0,"⛔ عجز / زيادة مصروفات "&amp;TEXT(-P1296,"#,##0"),IF(COUNTIFS($B$8:$B$5007,B1296,$A$8:$A$5007,"مصروف",$I$8:$I$5007,"&lt;&gt;مرفوض",$K$8:$K$5007,"&lt;&gt;نعم")&gt;0,"⚠ "&amp;COUNTIFS($B$8:$B$5007,B1296,$A$8:$A$5007,"مصروف",$I$8:$I$5007,"&lt;&gt;مرفوض",$K$8:$K$5007,"&lt;&gt;نعم")&amp;" مصروف غير مسوى",IF(L1296="تمت التسوية",IF(P1296=0,"✔ متوازنة وتمت التسوية","✔ تمت التسوية – متبقي "&amp;TEXT(P1296,"#,##0")),IF(P1296&gt;0,"متبقي "&amp;TEXT(P1296,"#,##0"),"✔ متوازنة"))))),IF(R1296=0,"⚠ أضف سطر عهدة أولًا",IF(OR(C1296="",N(G1296)=0),"⚠ أكمل التاريخ والقيمة",IF(S1296="","⚠ التاريخ خارج السنة المالية",IF(H1296="","⚠ اختر بند الموازنة",IF(I1296="مرفوض","✖ مرفوض من المدير",IF(I1296&lt;&gt;"موافق","⏳ بانتظار موافقة المدير",IF(K1296&lt;&gt;"نعم","⚠ غير مسوى مع الحسابات","✔ معتمد ومسوى")))))))))</f>
        <v/>
      </c>
      <c r="R1296">
        <f>N(R1295)+IF(A1296="عهدة",1,0)</f>
        <v/>
      </c>
      <c r="S1296">
        <f>IF(C1296="","",IF(AND(C1296&gt;=DATE(2026,9,1),C1296&lt;=DATE(2027,8,31)),(YEAR(C1296)-2026)*12+MONTH(C1296)-8,""))</f>
        <v/>
      </c>
      <c r="T1296">
        <f>IF(AND(A1296="مصروف",R1296&gt;0,I1296="موافق",S1296&lt;&gt;"",H1296&lt;&gt;""),N(G1296),0)</f>
        <v/>
      </c>
    </row>
    <row r="1297">
      <c r="A1297" s="19" t="n"/>
      <c r="B1297" s="20">
        <f>IF(A1297="","",IF(R1297=0,"⚠ أضف سطر عهدة أولًا","BDR-"&amp;TEXT(R1297,"000")))</f>
        <v/>
      </c>
      <c r="C1297" s="21" t="n"/>
      <c r="D1297" s="20">
        <f>IF(C1297="","",IF(S1297="","خارج السنة المالية",INDEX(القوائم!$D$2:$D$13,S1297)))</f>
        <v/>
      </c>
      <c r="E1297" s="22" t="n"/>
      <c r="F1297" s="23" t="n"/>
      <c r="G1297" s="23" t="n"/>
      <c r="H1297" s="22" t="n"/>
      <c r="I1297" s="19" t="n"/>
      <c r="J1297" s="21" t="n"/>
      <c r="K1297" s="19" t="n"/>
      <c r="L1297" s="19" t="n"/>
      <c r="M1297" s="21" t="n"/>
      <c r="N1297" s="22" t="n"/>
      <c r="O1297" s="24">
        <f>IF(A1297&lt;&gt;"عهدة","",SUMIFS($G$8:$G$5007,$B$8:$B$5007,B1297,$A$8:$A$5007,"مصروف",$I$8:$I$5007,"&lt;&gt;مرفوض"))</f>
        <v/>
      </c>
      <c r="P1297" s="25">
        <f>IF(A1297&lt;&gt;"عهدة","",N(F1297)-O1297)</f>
        <v/>
      </c>
      <c r="Q1297" s="26">
        <f>IF(A1297="","",IF(A1297="عهدة",IF(N(F1297)=0,"⚠ أدخل قيمة العهدة",IF(P1297&lt;0,"⛔ عجز / زيادة مصروفات "&amp;TEXT(-P1297,"#,##0"),IF(COUNTIFS($B$8:$B$5007,B1297,$A$8:$A$5007,"مصروف",$I$8:$I$5007,"&lt;&gt;مرفوض",$K$8:$K$5007,"&lt;&gt;نعم")&gt;0,"⚠ "&amp;COUNTIFS($B$8:$B$5007,B1297,$A$8:$A$5007,"مصروف",$I$8:$I$5007,"&lt;&gt;مرفوض",$K$8:$K$5007,"&lt;&gt;نعم")&amp;" مصروف غير مسوى",IF(L1297="تمت التسوية",IF(P1297=0,"✔ متوازنة وتمت التسوية","✔ تمت التسوية – متبقي "&amp;TEXT(P1297,"#,##0")),IF(P1297&gt;0,"متبقي "&amp;TEXT(P1297,"#,##0"),"✔ متوازنة"))))),IF(R1297=0,"⚠ أضف سطر عهدة أولًا",IF(OR(C1297="",N(G1297)=0),"⚠ أكمل التاريخ والقيمة",IF(S1297="","⚠ التاريخ خارج السنة المالية",IF(H1297="","⚠ اختر بند الموازنة",IF(I1297="مرفوض","✖ مرفوض من المدير",IF(I1297&lt;&gt;"موافق","⏳ بانتظار موافقة المدير",IF(K1297&lt;&gt;"نعم","⚠ غير مسوى مع الحسابات","✔ معتمد ومسوى")))))))))</f>
        <v/>
      </c>
      <c r="R1297">
        <f>N(R1296)+IF(A1297="عهدة",1,0)</f>
        <v/>
      </c>
      <c r="S1297">
        <f>IF(C1297="","",IF(AND(C1297&gt;=DATE(2026,9,1),C1297&lt;=DATE(2027,8,31)),(YEAR(C1297)-2026)*12+MONTH(C1297)-8,""))</f>
        <v/>
      </c>
      <c r="T1297">
        <f>IF(AND(A1297="مصروف",R1297&gt;0,I1297="موافق",S1297&lt;&gt;"",H1297&lt;&gt;""),N(G1297),0)</f>
        <v/>
      </c>
    </row>
    <row r="1298">
      <c r="A1298" s="19" t="n"/>
      <c r="B1298" s="20">
        <f>IF(A1298="","",IF(R1298=0,"⚠ أضف سطر عهدة أولًا","BDR-"&amp;TEXT(R1298,"000")))</f>
        <v/>
      </c>
      <c r="C1298" s="21" t="n"/>
      <c r="D1298" s="20">
        <f>IF(C1298="","",IF(S1298="","خارج السنة المالية",INDEX(القوائم!$D$2:$D$13,S1298)))</f>
        <v/>
      </c>
      <c r="E1298" s="22" t="n"/>
      <c r="F1298" s="23" t="n"/>
      <c r="G1298" s="23" t="n"/>
      <c r="H1298" s="22" t="n"/>
      <c r="I1298" s="19" t="n"/>
      <c r="J1298" s="21" t="n"/>
      <c r="K1298" s="19" t="n"/>
      <c r="L1298" s="19" t="n"/>
      <c r="M1298" s="21" t="n"/>
      <c r="N1298" s="22" t="n"/>
      <c r="O1298" s="24">
        <f>IF(A1298&lt;&gt;"عهدة","",SUMIFS($G$8:$G$5007,$B$8:$B$5007,B1298,$A$8:$A$5007,"مصروف",$I$8:$I$5007,"&lt;&gt;مرفوض"))</f>
        <v/>
      </c>
      <c r="P1298" s="25">
        <f>IF(A1298&lt;&gt;"عهدة","",N(F1298)-O1298)</f>
        <v/>
      </c>
      <c r="Q1298" s="26">
        <f>IF(A1298="","",IF(A1298="عهدة",IF(N(F1298)=0,"⚠ أدخل قيمة العهدة",IF(P1298&lt;0,"⛔ عجز / زيادة مصروفات "&amp;TEXT(-P1298,"#,##0"),IF(COUNTIFS($B$8:$B$5007,B1298,$A$8:$A$5007,"مصروف",$I$8:$I$5007,"&lt;&gt;مرفوض",$K$8:$K$5007,"&lt;&gt;نعم")&gt;0,"⚠ "&amp;COUNTIFS($B$8:$B$5007,B1298,$A$8:$A$5007,"مصروف",$I$8:$I$5007,"&lt;&gt;مرفوض",$K$8:$K$5007,"&lt;&gt;نعم")&amp;" مصروف غير مسوى",IF(L1298="تمت التسوية",IF(P1298=0,"✔ متوازنة وتمت التسوية","✔ تمت التسوية – متبقي "&amp;TEXT(P1298,"#,##0")),IF(P1298&gt;0,"متبقي "&amp;TEXT(P1298,"#,##0"),"✔ متوازنة"))))),IF(R1298=0,"⚠ أضف سطر عهدة أولًا",IF(OR(C1298="",N(G1298)=0),"⚠ أكمل التاريخ والقيمة",IF(S1298="","⚠ التاريخ خارج السنة المالية",IF(H1298="","⚠ اختر بند الموازنة",IF(I1298="مرفوض","✖ مرفوض من المدير",IF(I1298&lt;&gt;"موافق","⏳ بانتظار موافقة المدير",IF(K1298&lt;&gt;"نعم","⚠ غير مسوى مع الحسابات","✔ معتمد ومسوى")))))))))</f>
        <v/>
      </c>
      <c r="R1298">
        <f>N(R1297)+IF(A1298="عهدة",1,0)</f>
        <v/>
      </c>
      <c r="S1298">
        <f>IF(C1298="","",IF(AND(C1298&gt;=DATE(2026,9,1),C1298&lt;=DATE(2027,8,31)),(YEAR(C1298)-2026)*12+MONTH(C1298)-8,""))</f>
        <v/>
      </c>
      <c r="T1298">
        <f>IF(AND(A1298="مصروف",R1298&gt;0,I1298="موافق",S1298&lt;&gt;"",H1298&lt;&gt;""),N(G1298),0)</f>
        <v/>
      </c>
    </row>
    <row r="1299">
      <c r="A1299" s="19" t="n"/>
      <c r="B1299" s="20">
        <f>IF(A1299="","",IF(R1299=0,"⚠ أضف سطر عهدة أولًا","BDR-"&amp;TEXT(R1299,"000")))</f>
        <v/>
      </c>
      <c r="C1299" s="21" t="n"/>
      <c r="D1299" s="20">
        <f>IF(C1299="","",IF(S1299="","خارج السنة المالية",INDEX(القوائم!$D$2:$D$13,S1299)))</f>
        <v/>
      </c>
      <c r="E1299" s="22" t="n"/>
      <c r="F1299" s="23" t="n"/>
      <c r="G1299" s="23" t="n"/>
      <c r="H1299" s="22" t="n"/>
      <c r="I1299" s="19" t="n"/>
      <c r="J1299" s="21" t="n"/>
      <c r="K1299" s="19" t="n"/>
      <c r="L1299" s="19" t="n"/>
      <c r="M1299" s="21" t="n"/>
      <c r="N1299" s="22" t="n"/>
      <c r="O1299" s="24">
        <f>IF(A1299&lt;&gt;"عهدة","",SUMIFS($G$8:$G$5007,$B$8:$B$5007,B1299,$A$8:$A$5007,"مصروف",$I$8:$I$5007,"&lt;&gt;مرفوض"))</f>
        <v/>
      </c>
      <c r="P1299" s="25">
        <f>IF(A1299&lt;&gt;"عهدة","",N(F1299)-O1299)</f>
        <v/>
      </c>
      <c r="Q1299" s="26">
        <f>IF(A1299="","",IF(A1299="عهدة",IF(N(F1299)=0,"⚠ أدخل قيمة العهدة",IF(P1299&lt;0,"⛔ عجز / زيادة مصروفات "&amp;TEXT(-P1299,"#,##0"),IF(COUNTIFS($B$8:$B$5007,B1299,$A$8:$A$5007,"مصروف",$I$8:$I$5007,"&lt;&gt;مرفوض",$K$8:$K$5007,"&lt;&gt;نعم")&gt;0,"⚠ "&amp;COUNTIFS($B$8:$B$5007,B1299,$A$8:$A$5007,"مصروف",$I$8:$I$5007,"&lt;&gt;مرفوض",$K$8:$K$5007,"&lt;&gt;نعم")&amp;" مصروف غير مسوى",IF(L1299="تمت التسوية",IF(P1299=0,"✔ متوازنة وتمت التسوية","✔ تمت التسوية – متبقي "&amp;TEXT(P1299,"#,##0")),IF(P1299&gt;0,"متبقي "&amp;TEXT(P1299,"#,##0"),"✔ متوازنة"))))),IF(R1299=0,"⚠ أضف سطر عهدة أولًا",IF(OR(C1299="",N(G1299)=0),"⚠ أكمل التاريخ والقيمة",IF(S1299="","⚠ التاريخ خارج السنة المالية",IF(H1299="","⚠ اختر بند الموازنة",IF(I1299="مرفوض","✖ مرفوض من المدير",IF(I1299&lt;&gt;"موافق","⏳ بانتظار موافقة المدير",IF(K1299&lt;&gt;"نعم","⚠ غير مسوى مع الحسابات","✔ معتمد ومسوى")))))))))</f>
        <v/>
      </c>
      <c r="R1299">
        <f>N(R1298)+IF(A1299="عهدة",1,0)</f>
        <v/>
      </c>
      <c r="S1299">
        <f>IF(C1299="","",IF(AND(C1299&gt;=DATE(2026,9,1),C1299&lt;=DATE(2027,8,31)),(YEAR(C1299)-2026)*12+MONTH(C1299)-8,""))</f>
        <v/>
      </c>
      <c r="T1299">
        <f>IF(AND(A1299="مصروف",R1299&gt;0,I1299="موافق",S1299&lt;&gt;"",H1299&lt;&gt;""),N(G1299),0)</f>
        <v/>
      </c>
    </row>
    <row r="1300">
      <c r="A1300" s="19" t="n"/>
      <c r="B1300" s="20">
        <f>IF(A1300="","",IF(R1300=0,"⚠ أضف سطر عهدة أولًا","BDR-"&amp;TEXT(R1300,"000")))</f>
        <v/>
      </c>
      <c r="C1300" s="21" t="n"/>
      <c r="D1300" s="20">
        <f>IF(C1300="","",IF(S1300="","خارج السنة المالية",INDEX(القوائم!$D$2:$D$13,S1300)))</f>
        <v/>
      </c>
      <c r="E1300" s="22" t="n"/>
      <c r="F1300" s="23" t="n"/>
      <c r="G1300" s="23" t="n"/>
      <c r="H1300" s="22" t="n"/>
      <c r="I1300" s="19" t="n"/>
      <c r="J1300" s="21" t="n"/>
      <c r="K1300" s="19" t="n"/>
      <c r="L1300" s="19" t="n"/>
      <c r="M1300" s="21" t="n"/>
      <c r="N1300" s="22" t="n"/>
      <c r="O1300" s="24">
        <f>IF(A1300&lt;&gt;"عهدة","",SUMIFS($G$8:$G$5007,$B$8:$B$5007,B1300,$A$8:$A$5007,"مصروف",$I$8:$I$5007,"&lt;&gt;مرفوض"))</f>
        <v/>
      </c>
      <c r="P1300" s="25">
        <f>IF(A1300&lt;&gt;"عهدة","",N(F1300)-O1300)</f>
        <v/>
      </c>
      <c r="Q1300" s="26">
        <f>IF(A1300="","",IF(A1300="عهدة",IF(N(F1300)=0,"⚠ أدخل قيمة العهدة",IF(P1300&lt;0,"⛔ عجز / زيادة مصروفات "&amp;TEXT(-P1300,"#,##0"),IF(COUNTIFS($B$8:$B$5007,B1300,$A$8:$A$5007,"مصروف",$I$8:$I$5007,"&lt;&gt;مرفوض",$K$8:$K$5007,"&lt;&gt;نعم")&gt;0,"⚠ "&amp;COUNTIFS($B$8:$B$5007,B1300,$A$8:$A$5007,"مصروف",$I$8:$I$5007,"&lt;&gt;مرفوض",$K$8:$K$5007,"&lt;&gt;نعم")&amp;" مصروف غير مسوى",IF(L1300="تمت التسوية",IF(P1300=0,"✔ متوازنة وتمت التسوية","✔ تمت التسوية – متبقي "&amp;TEXT(P1300,"#,##0")),IF(P1300&gt;0,"متبقي "&amp;TEXT(P1300,"#,##0"),"✔ متوازنة"))))),IF(R1300=0,"⚠ أضف سطر عهدة أولًا",IF(OR(C1300="",N(G1300)=0),"⚠ أكمل التاريخ والقيمة",IF(S1300="","⚠ التاريخ خارج السنة المالية",IF(H1300="","⚠ اختر بند الموازنة",IF(I1300="مرفوض","✖ مرفوض من المدير",IF(I1300&lt;&gt;"موافق","⏳ بانتظار موافقة المدير",IF(K1300&lt;&gt;"نعم","⚠ غير مسوى مع الحسابات","✔ معتمد ومسوى")))))))))</f>
        <v/>
      </c>
      <c r="R1300">
        <f>N(R1299)+IF(A1300="عهدة",1,0)</f>
        <v/>
      </c>
      <c r="S1300">
        <f>IF(C1300="","",IF(AND(C1300&gt;=DATE(2026,9,1),C1300&lt;=DATE(2027,8,31)),(YEAR(C1300)-2026)*12+MONTH(C1300)-8,""))</f>
        <v/>
      </c>
      <c r="T1300">
        <f>IF(AND(A1300="مصروف",R1300&gt;0,I1300="موافق",S1300&lt;&gt;"",H1300&lt;&gt;""),N(G1300),0)</f>
        <v/>
      </c>
    </row>
    <row r="1301">
      <c r="A1301" s="19" t="n"/>
      <c r="B1301" s="20">
        <f>IF(A1301="","",IF(R1301=0,"⚠ أضف سطر عهدة أولًا","BDR-"&amp;TEXT(R1301,"000")))</f>
        <v/>
      </c>
      <c r="C1301" s="21" t="n"/>
      <c r="D1301" s="20">
        <f>IF(C1301="","",IF(S1301="","خارج السنة المالية",INDEX(القوائم!$D$2:$D$13,S1301)))</f>
        <v/>
      </c>
      <c r="E1301" s="22" t="n"/>
      <c r="F1301" s="23" t="n"/>
      <c r="G1301" s="23" t="n"/>
      <c r="H1301" s="22" t="n"/>
      <c r="I1301" s="19" t="n"/>
      <c r="J1301" s="21" t="n"/>
      <c r="K1301" s="19" t="n"/>
      <c r="L1301" s="19" t="n"/>
      <c r="M1301" s="21" t="n"/>
      <c r="N1301" s="22" t="n"/>
      <c r="O1301" s="24">
        <f>IF(A1301&lt;&gt;"عهدة","",SUMIFS($G$8:$G$5007,$B$8:$B$5007,B1301,$A$8:$A$5007,"مصروف",$I$8:$I$5007,"&lt;&gt;مرفوض"))</f>
        <v/>
      </c>
      <c r="P1301" s="25">
        <f>IF(A1301&lt;&gt;"عهدة","",N(F1301)-O1301)</f>
        <v/>
      </c>
      <c r="Q1301" s="26">
        <f>IF(A1301="","",IF(A1301="عهدة",IF(N(F1301)=0,"⚠ أدخل قيمة العهدة",IF(P1301&lt;0,"⛔ عجز / زيادة مصروفات "&amp;TEXT(-P1301,"#,##0"),IF(COUNTIFS($B$8:$B$5007,B1301,$A$8:$A$5007,"مصروف",$I$8:$I$5007,"&lt;&gt;مرفوض",$K$8:$K$5007,"&lt;&gt;نعم")&gt;0,"⚠ "&amp;COUNTIFS($B$8:$B$5007,B1301,$A$8:$A$5007,"مصروف",$I$8:$I$5007,"&lt;&gt;مرفوض",$K$8:$K$5007,"&lt;&gt;نعم")&amp;" مصروف غير مسوى",IF(L1301="تمت التسوية",IF(P1301=0,"✔ متوازنة وتمت التسوية","✔ تمت التسوية – متبقي "&amp;TEXT(P1301,"#,##0")),IF(P1301&gt;0,"متبقي "&amp;TEXT(P1301,"#,##0"),"✔ متوازنة"))))),IF(R1301=0,"⚠ أضف سطر عهدة أولًا",IF(OR(C1301="",N(G1301)=0),"⚠ أكمل التاريخ والقيمة",IF(S1301="","⚠ التاريخ خارج السنة المالية",IF(H1301="","⚠ اختر بند الموازنة",IF(I1301="مرفوض","✖ مرفوض من المدير",IF(I1301&lt;&gt;"موافق","⏳ بانتظار موافقة المدير",IF(K1301&lt;&gt;"نعم","⚠ غير مسوى مع الحسابات","✔ معتمد ومسوى")))))))))</f>
        <v/>
      </c>
      <c r="R1301">
        <f>N(R1300)+IF(A1301="عهدة",1,0)</f>
        <v/>
      </c>
      <c r="S1301">
        <f>IF(C1301="","",IF(AND(C1301&gt;=DATE(2026,9,1),C1301&lt;=DATE(2027,8,31)),(YEAR(C1301)-2026)*12+MONTH(C1301)-8,""))</f>
        <v/>
      </c>
      <c r="T1301">
        <f>IF(AND(A1301="مصروف",R1301&gt;0,I1301="موافق",S1301&lt;&gt;"",H1301&lt;&gt;""),N(G1301),0)</f>
        <v/>
      </c>
    </row>
    <row r="1302">
      <c r="A1302" s="19" t="n"/>
      <c r="B1302" s="20">
        <f>IF(A1302="","",IF(R1302=0,"⚠ أضف سطر عهدة أولًا","BDR-"&amp;TEXT(R1302,"000")))</f>
        <v/>
      </c>
      <c r="C1302" s="21" t="n"/>
      <c r="D1302" s="20">
        <f>IF(C1302="","",IF(S1302="","خارج السنة المالية",INDEX(القوائم!$D$2:$D$13,S1302)))</f>
        <v/>
      </c>
      <c r="E1302" s="22" t="n"/>
      <c r="F1302" s="23" t="n"/>
      <c r="G1302" s="23" t="n"/>
      <c r="H1302" s="22" t="n"/>
      <c r="I1302" s="19" t="n"/>
      <c r="J1302" s="21" t="n"/>
      <c r="K1302" s="19" t="n"/>
      <c r="L1302" s="19" t="n"/>
      <c r="M1302" s="21" t="n"/>
      <c r="N1302" s="22" t="n"/>
      <c r="O1302" s="24">
        <f>IF(A1302&lt;&gt;"عهدة","",SUMIFS($G$8:$G$5007,$B$8:$B$5007,B1302,$A$8:$A$5007,"مصروف",$I$8:$I$5007,"&lt;&gt;مرفوض"))</f>
        <v/>
      </c>
      <c r="P1302" s="25">
        <f>IF(A1302&lt;&gt;"عهدة","",N(F1302)-O1302)</f>
        <v/>
      </c>
      <c r="Q1302" s="26">
        <f>IF(A1302="","",IF(A1302="عهدة",IF(N(F1302)=0,"⚠ أدخل قيمة العهدة",IF(P1302&lt;0,"⛔ عجز / زيادة مصروفات "&amp;TEXT(-P1302,"#,##0"),IF(COUNTIFS($B$8:$B$5007,B1302,$A$8:$A$5007,"مصروف",$I$8:$I$5007,"&lt;&gt;مرفوض",$K$8:$K$5007,"&lt;&gt;نعم")&gt;0,"⚠ "&amp;COUNTIFS($B$8:$B$5007,B1302,$A$8:$A$5007,"مصروف",$I$8:$I$5007,"&lt;&gt;مرفوض",$K$8:$K$5007,"&lt;&gt;نعم")&amp;" مصروف غير مسوى",IF(L1302="تمت التسوية",IF(P1302=0,"✔ متوازنة وتمت التسوية","✔ تمت التسوية – متبقي "&amp;TEXT(P1302,"#,##0")),IF(P1302&gt;0,"متبقي "&amp;TEXT(P1302,"#,##0"),"✔ متوازنة"))))),IF(R1302=0,"⚠ أضف سطر عهدة أولًا",IF(OR(C1302="",N(G1302)=0),"⚠ أكمل التاريخ والقيمة",IF(S1302="","⚠ التاريخ خارج السنة المالية",IF(H1302="","⚠ اختر بند الموازنة",IF(I1302="مرفوض","✖ مرفوض من المدير",IF(I1302&lt;&gt;"موافق","⏳ بانتظار موافقة المدير",IF(K1302&lt;&gt;"نعم","⚠ غير مسوى مع الحسابات","✔ معتمد ومسوى")))))))))</f>
        <v/>
      </c>
      <c r="R1302">
        <f>N(R1301)+IF(A1302="عهدة",1,0)</f>
        <v/>
      </c>
      <c r="S1302">
        <f>IF(C1302="","",IF(AND(C1302&gt;=DATE(2026,9,1),C1302&lt;=DATE(2027,8,31)),(YEAR(C1302)-2026)*12+MONTH(C1302)-8,""))</f>
        <v/>
      </c>
      <c r="T1302">
        <f>IF(AND(A1302="مصروف",R1302&gt;0,I1302="موافق",S1302&lt;&gt;"",H1302&lt;&gt;""),N(G1302),0)</f>
        <v/>
      </c>
    </row>
    <row r="1303">
      <c r="A1303" s="19" t="n"/>
      <c r="B1303" s="20">
        <f>IF(A1303="","",IF(R1303=0,"⚠ أضف سطر عهدة أولًا","BDR-"&amp;TEXT(R1303,"000")))</f>
        <v/>
      </c>
      <c r="C1303" s="21" t="n"/>
      <c r="D1303" s="20">
        <f>IF(C1303="","",IF(S1303="","خارج السنة المالية",INDEX(القوائم!$D$2:$D$13,S1303)))</f>
        <v/>
      </c>
      <c r="E1303" s="22" t="n"/>
      <c r="F1303" s="23" t="n"/>
      <c r="G1303" s="23" t="n"/>
      <c r="H1303" s="22" t="n"/>
      <c r="I1303" s="19" t="n"/>
      <c r="J1303" s="21" t="n"/>
      <c r="K1303" s="19" t="n"/>
      <c r="L1303" s="19" t="n"/>
      <c r="M1303" s="21" t="n"/>
      <c r="N1303" s="22" t="n"/>
      <c r="O1303" s="24">
        <f>IF(A1303&lt;&gt;"عهدة","",SUMIFS($G$8:$G$5007,$B$8:$B$5007,B1303,$A$8:$A$5007,"مصروف",$I$8:$I$5007,"&lt;&gt;مرفوض"))</f>
        <v/>
      </c>
      <c r="P1303" s="25">
        <f>IF(A1303&lt;&gt;"عهدة","",N(F1303)-O1303)</f>
        <v/>
      </c>
      <c r="Q1303" s="26">
        <f>IF(A1303="","",IF(A1303="عهدة",IF(N(F1303)=0,"⚠ أدخل قيمة العهدة",IF(P1303&lt;0,"⛔ عجز / زيادة مصروفات "&amp;TEXT(-P1303,"#,##0"),IF(COUNTIFS($B$8:$B$5007,B1303,$A$8:$A$5007,"مصروف",$I$8:$I$5007,"&lt;&gt;مرفوض",$K$8:$K$5007,"&lt;&gt;نعم")&gt;0,"⚠ "&amp;COUNTIFS($B$8:$B$5007,B1303,$A$8:$A$5007,"مصروف",$I$8:$I$5007,"&lt;&gt;مرفوض",$K$8:$K$5007,"&lt;&gt;نعم")&amp;" مصروف غير مسوى",IF(L1303="تمت التسوية",IF(P1303=0,"✔ متوازنة وتمت التسوية","✔ تمت التسوية – متبقي "&amp;TEXT(P1303,"#,##0")),IF(P1303&gt;0,"متبقي "&amp;TEXT(P1303,"#,##0"),"✔ متوازنة"))))),IF(R1303=0,"⚠ أضف سطر عهدة أولًا",IF(OR(C1303="",N(G1303)=0),"⚠ أكمل التاريخ والقيمة",IF(S1303="","⚠ التاريخ خارج السنة المالية",IF(H1303="","⚠ اختر بند الموازنة",IF(I1303="مرفوض","✖ مرفوض من المدير",IF(I1303&lt;&gt;"موافق","⏳ بانتظار موافقة المدير",IF(K1303&lt;&gt;"نعم","⚠ غير مسوى مع الحسابات","✔ معتمد ومسوى")))))))))</f>
        <v/>
      </c>
      <c r="R1303">
        <f>N(R1302)+IF(A1303="عهدة",1,0)</f>
        <v/>
      </c>
      <c r="S1303">
        <f>IF(C1303="","",IF(AND(C1303&gt;=DATE(2026,9,1),C1303&lt;=DATE(2027,8,31)),(YEAR(C1303)-2026)*12+MONTH(C1303)-8,""))</f>
        <v/>
      </c>
      <c r="T1303">
        <f>IF(AND(A1303="مصروف",R1303&gt;0,I1303="موافق",S1303&lt;&gt;"",H1303&lt;&gt;""),N(G1303),0)</f>
        <v/>
      </c>
    </row>
    <row r="1304">
      <c r="A1304" s="19" t="n"/>
      <c r="B1304" s="20">
        <f>IF(A1304="","",IF(R1304=0,"⚠ أضف سطر عهدة أولًا","BDR-"&amp;TEXT(R1304,"000")))</f>
        <v/>
      </c>
      <c r="C1304" s="21" t="n"/>
      <c r="D1304" s="20">
        <f>IF(C1304="","",IF(S1304="","خارج السنة المالية",INDEX(القوائم!$D$2:$D$13,S1304)))</f>
        <v/>
      </c>
      <c r="E1304" s="22" t="n"/>
      <c r="F1304" s="23" t="n"/>
      <c r="G1304" s="23" t="n"/>
      <c r="H1304" s="22" t="n"/>
      <c r="I1304" s="19" t="n"/>
      <c r="J1304" s="21" t="n"/>
      <c r="K1304" s="19" t="n"/>
      <c r="L1304" s="19" t="n"/>
      <c r="M1304" s="21" t="n"/>
      <c r="N1304" s="22" t="n"/>
      <c r="O1304" s="24">
        <f>IF(A1304&lt;&gt;"عهدة","",SUMIFS($G$8:$G$5007,$B$8:$B$5007,B1304,$A$8:$A$5007,"مصروف",$I$8:$I$5007,"&lt;&gt;مرفوض"))</f>
        <v/>
      </c>
      <c r="P1304" s="25">
        <f>IF(A1304&lt;&gt;"عهدة","",N(F1304)-O1304)</f>
        <v/>
      </c>
      <c r="Q1304" s="26">
        <f>IF(A1304="","",IF(A1304="عهدة",IF(N(F1304)=0,"⚠ أدخل قيمة العهدة",IF(P1304&lt;0,"⛔ عجز / زيادة مصروفات "&amp;TEXT(-P1304,"#,##0"),IF(COUNTIFS($B$8:$B$5007,B1304,$A$8:$A$5007,"مصروف",$I$8:$I$5007,"&lt;&gt;مرفوض",$K$8:$K$5007,"&lt;&gt;نعم")&gt;0,"⚠ "&amp;COUNTIFS($B$8:$B$5007,B1304,$A$8:$A$5007,"مصروف",$I$8:$I$5007,"&lt;&gt;مرفوض",$K$8:$K$5007,"&lt;&gt;نعم")&amp;" مصروف غير مسوى",IF(L1304="تمت التسوية",IF(P1304=0,"✔ متوازنة وتمت التسوية","✔ تمت التسوية – متبقي "&amp;TEXT(P1304,"#,##0")),IF(P1304&gt;0,"متبقي "&amp;TEXT(P1304,"#,##0"),"✔ متوازنة"))))),IF(R1304=0,"⚠ أضف سطر عهدة أولًا",IF(OR(C1304="",N(G1304)=0),"⚠ أكمل التاريخ والقيمة",IF(S1304="","⚠ التاريخ خارج السنة المالية",IF(H1304="","⚠ اختر بند الموازنة",IF(I1304="مرفوض","✖ مرفوض من المدير",IF(I1304&lt;&gt;"موافق","⏳ بانتظار موافقة المدير",IF(K1304&lt;&gt;"نعم","⚠ غير مسوى مع الحسابات","✔ معتمد ومسوى")))))))))</f>
        <v/>
      </c>
      <c r="R1304">
        <f>N(R1303)+IF(A1304="عهدة",1,0)</f>
        <v/>
      </c>
      <c r="S1304">
        <f>IF(C1304="","",IF(AND(C1304&gt;=DATE(2026,9,1),C1304&lt;=DATE(2027,8,31)),(YEAR(C1304)-2026)*12+MONTH(C1304)-8,""))</f>
        <v/>
      </c>
      <c r="T1304">
        <f>IF(AND(A1304="مصروف",R1304&gt;0,I1304="موافق",S1304&lt;&gt;"",H1304&lt;&gt;""),N(G1304),0)</f>
        <v/>
      </c>
    </row>
    <row r="1305">
      <c r="A1305" s="19" t="n"/>
      <c r="B1305" s="20">
        <f>IF(A1305="","",IF(R1305=0,"⚠ أضف سطر عهدة أولًا","BDR-"&amp;TEXT(R1305,"000")))</f>
        <v/>
      </c>
      <c r="C1305" s="21" t="n"/>
      <c r="D1305" s="20">
        <f>IF(C1305="","",IF(S1305="","خارج السنة المالية",INDEX(القوائم!$D$2:$D$13,S1305)))</f>
        <v/>
      </c>
      <c r="E1305" s="22" t="n"/>
      <c r="F1305" s="23" t="n"/>
      <c r="G1305" s="23" t="n"/>
      <c r="H1305" s="22" t="n"/>
      <c r="I1305" s="19" t="n"/>
      <c r="J1305" s="21" t="n"/>
      <c r="K1305" s="19" t="n"/>
      <c r="L1305" s="19" t="n"/>
      <c r="M1305" s="21" t="n"/>
      <c r="N1305" s="22" t="n"/>
      <c r="O1305" s="24">
        <f>IF(A1305&lt;&gt;"عهدة","",SUMIFS($G$8:$G$5007,$B$8:$B$5007,B1305,$A$8:$A$5007,"مصروف",$I$8:$I$5007,"&lt;&gt;مرفوض"))</f>
        <v/>
      </c>
      <c r="P1305" s="25">
        <f>IF(A1305&lt;&gt;"عهدة","",N(F1305)-O1305)</f>
        <v/>
      </c>
      <c r="Q1305" s="26">
        <f>IF(A1305="","",IF(A1305="عهدة",IF(N(F1305)=0,"⚠ أدخل قيمة العهدة",IF(P1305&lt;0,"⛔ عجز / زيادة مصروفات "&amp;TEXT(-P1305,"#,##0"),IF(COUNTIFS($B$8:$B$5007,B1305,$A$8:$A$5007,"مصروف",$I$8:$I$5007,"&lt;&gt;مرفوض",$K$8:$K$5007,"&lt;&gt;نعم")&gt;0,"⚠ "&amp;COUNTIFS($B$8:$B$5007,B1305,$A$8:$A$5007,"مصروف",$I$8:$I$5007,"&lt;&gt;مرفوض",$K$8:$K$5007,"&lt;&gt;نعم")&amp;" مصروف غير مسوى",IF(L1305="تمت التسوية",IF(P1305=0,"✔ متوازنة وتمت التسوية","✔ تمت التسوية – متبقي "&amp;TEXT(P1305,"#,##0")),IF(P1305&gt;0,"متبقي "&amp;TEXT(P1305,"#,##0"),"✔ متوازنة"))))),IF(R1305=0,"⚠ أضف سطر عهدة أولًا",IF(OR(C1305="",N(G1305)=0),"⚠ أكمل التاريخ والقيمة",IF(S1305="","⚠ التاريخ خارج السنة المالية",IF(H1305="","⚠ اختر بند الموازنة",IF(I1305="مرفوض","✖ مرفوض من المدير",IF(I1305&lt;&gt;"موافق","⏳ بانتظار موافقة المدير",IF(K1305&lt;&gt;"نعم","⚠ غير مسوى مع الحسابات","✔ معتمد ومسوى")))))))))</f>
        <v/>
      </c>
      <c r="R1305">
        <f>N(R1304)+IF(A1305="عهدة",1,0)</f>
        <v/>
      </c>
      <c r="S1305">
        <f>IF(C1305="","",IF(AND(C1305&gt;=DATE(2026,9,1),C1305&lt;=DATE(2027,8,31)),(YEAR(C1305)-2026)*12+MONTH(C1305)-8,""))</f>
        <v/>
      </c>
      <c r="T1305">
        <f>IF(AND(A1305="مصروف",R1305&gt;0,I1305="موافق",S1305&lt;&gt;"",H1305&lt;&gt;""),N(G1305),0)</f>
        <v/>
      </c>
    </row>
    <row r="1306">
      <c r="A1306" s="19" t="n"/>
      <c r="B1306" s="20">
        <f>IF(A1306="","",IF(R1306=0,"⚠ أضف سطر عهدة أولًا","BDR-"&amp;TEXT(R1306,"000")))</f>
        <v/>
      </c>
      <c r="C1306" s="21" t="n"/>
      <c r="D1306" s="20">
        <f>IF(C1306="","",IF(S1306="","خارج السنة المالية",INDEX(القوائم!$D$2:$D$13,S1306)))</f>
        <v/>
      </c>
      <c r="E1306" s="22" t="n"/>
      <c r="F1306" s="23" t="n"/>
      <c r="G1306" s="23" t="n"/>
      <c r="H1306" s="22" t="n"/>
      <c r="I1306" s="19" t="n"/>
      <c r="J1306" s="21" t="n"/>
      <c r="K1306" s="19" t="n"/>
      <c r="L1306" s="19" t="n"/>
      <c r="M1306" s="21" t="n"/>
      <c r="N1306" s="22" t="n"/>
      <c r="O1306" s="24">
        <f>IF(A1306&lt;&gt;"عهدة","",SUMIFS($G$8:$G$5007,$B$8:$B$5007,B1306,$A$8:$A$5007,"مصروف",$I$8:$I$5007,"&lt;&gt;مرفوض"))</f>
        <v/>
      </c>
      <c r="P1306" s="25">
        <f>IF(A1306&lt;&gt;"عهدة","",N(F1306)-O1306)</f>
        <v/>
      </c>
      <c r="Q1306" s="26">
        <f>IF(A1306="","",IF(A1306="عهدة",IF(N(F1306)=0,"⚠ أدخل قيمة العهدة",IF(P1306&lt;0,"⛔ عجز / زيادة مصروفات "&amp;TEXT(-P1306,"#,##0"),IF(COUNTIFS($B$8:$B$5007,B1306,$A$8:$A$5007,"مصروف",$I$8:$I$5007,"&lt;&gt;مرفوض",$K$8:$K$5007,"&lt;&gt;نعم")&gt;0,"⚠ "&amp;COUNTIFS($B$8:$B$5007,B1306,$A$8:$A$5007,"مصروف",$I$8:$I$5007,"&lt;&gt;مرفوض",$K$8:$K$5007,"&lt;&gt;نعم")&amp;" مصروف غير مسوى",IF(L1306="تمت التسوية",IF(P1306=0,"✔ متوازنة وتمت التسوية","✔ تمت التسوية – متبقي "&amp;TEXT(P1306,"#,##0")),IF(P1306&gt;0,"متبقي "&amp;TEXT(P1306,"#,##0"),"✔ متوازنة"))))),IF(R1306=0,"⚠ أضف سطر عهدة أولًا",IF(OR(C1306="",N(G1306)=0),"⚠ أكمل التاريخ والقيمة",IF(S1306="","⚠ التاريخ خارج السنة المالية",IF(H1306="","⚠ اختر بند الموازنة",IF(I1306="مرفوض","✖ مرفوض من المدير",IF(I1306&lt;&gt;"موافق","⏳ بانتظار موافقة المدير",IF(K1306&lt;&gt;"نعم","⚠ غير مسوى مع الحسابات","✔ معتمد ومسوى")))))))))</f>
        <v/>
      </c>
      <c r="R1306">
        <f>N(R1305)+IF(A1306="عهدة",1,0)</f>
        <v/>
      </c>
      <c r="S1306">
        <f>IF(C1306="","",IF(AND(C1306&gt;=DATE(2026,9,1),C1306&lt;=DATE(2027,8,31)),(YEAR(C1306)-2026)*12+MONTH(C1306)-8,""))</f>
        <v/>
      </c>
      <c r="T1306">
        <f>IF(AND(A1306="مصروف",R1306&gt;0,I1306="موافق",S1306&lt;&gt;"",H1306&lt;&gt;""),N(G1306),0)</f>
        <v/>
      </c>
    </row>
    <row r="1307">
      <c r="A1307" s="19" t="n"/>
      <c r="B1307" s="20">
        <f>IF(A1307="","",IF(R1307=0,"⚠ أضف سطر عهدة أولًا","BDR-"&amp;TEXT(R1307,"000")))</f>
        <v/>
      </c>
      <c r="C1307" s="21" t="n"/>
      <c r="D1307" s="20">
        <f>IF(C1307="","",IF(S1307="","خارج السنة المالية",INDEX(القوائم!$D$2:$D$13,S1307)))</f>
        <v/>
      </c>
      <c r="E1307" s="22" t="n"/>
      <c r="F1307" s="23" t="n"/>
      <c r="G1307" s="23" t="n"/>
      <c r="H1307" s="22" t="n"/>
      <c r="I1307" s="19" t="n"/>
      <c r="J1307" s="21" t="n"/>
      <c r="K1307" s="19" t="n"/>
      <c r="L1307" s="19" t="n"/>
      <c r="M1307" s="21" t="n"/>
      <c r="N1307" s="22" t="n"/>
      <c r="O1307" s="24">
        <f>IF(A1307&lt;&gt;"عهدة","",SUMIFS($G$8:$G$5007,$B$8:$B$5007,B1307,$A$8:$A$5007,"مصروف",$I$8:$I$5007,"&lt;&gt;مرفوض"))</f>
        <v/>
      </c>
      <c r="P1307" s="25">
        <f>IF(A1307&lt;&gt;"عهدة","",N(F1307)-O1307)</f>
        <v/>
      </c>
      <c r="Q1307" s="26">
        <f>IF(A1307="","",IF(A1307="عهدة",IF(N(F1307)=0,"⚠ أدخل قيمة العهدة",IF(P1307&lt;0,"⛔ عجز / زيادة مصروفات "&amp;TEXT(-P1307,"#,##0"),IF(COUNTIFS($B$8:$B$5007,B1307,$A$8:$A$5007,"مصروف",$I$8:$I$5007,"&lt;&gt;مرفوض",$K$8:$K$5007,"&lt;&gt;نعم")&gt;0,"⚠ "&amp;COUNTIFS($B$8:$B$5007,B1307,$A$8:$A$5007,"مصروف",$I$8:$I$5007,"&lt;&gt;مرفوض",$K$8:$K$5007,"&lt;&gt;نعم")&amp;" مصروف غير مسوى",IF(L1307="تمت التسوية",IF(P1307=0,"✔ متوازنة وتمت التسوية","✔ تمت التسوية – متبقي "&amp;TEXT(P1307,"#,##0")),IF(P1307&gt;0,"متبقي "&amp;TEXT(P1307,"#,##0"),"✔ متوازنة"))))),IF(R1307=0,"⚠ أضف سطر عهدة أولًا",IF(OR(C1307="",N(G1307)=0),"⚠ أكمل التاريخ والقيمة",IF(S1307="","⚠ التاريخ خارج السنة المالية",IF(H1307="","⚠ اختر بند الموازنة",IF(I1307="مرفوض","✖ مرفوض من المدير",IF(I1307&lt;&gt;"موافق","⏳ بانتظار موافقة المدير",IF(K1307&lt;&gt;"نعم","⚠ غير مسوى مع الحسابات","✔ معتمد ومسوى")))))))))</f>
        <v/>
      </c>
      <c r="R1307">
        <f>N(R1306)+IF(A1307="عهدة",1,0)</f>
        <v/>
      </c>
      <c r="S1307">
        <f>IF(C1307="","",IF(AND(C1307&gt;=DATE(2026,9,1),C1307&lt;=DATE(2027,8,31)),(YEAR(C1307)-2026)*12+MONTH(C1307)-8,""))</f>
        <v/>
      </c>
      <c r="T1307">
        <f>IF(AND(A1307="مصروف",R1307&gt;0,I1307="موافق",S1307&lt;&gt;"",H1307&lt;&gt;""),N(G1307),0)</f>
        <v/>
      </c>
    </row>
    <row r="1308">
      <c r="A1308" s="19" t="n"/>
      <c r="B1308" s="20">
        <f>IF(A1308="","",IF(R1308=0,"⚠ أضف سطر عهدة أولًا","BDR-"&amp;TEXT(R1308,"000")))</f>
        <v/>
      </c>
      <c r="C1308" s="21" t="n"/>
      <c r="D1308" s="20">
        <f>IF(C1308="","",IF(S1308="","خارج السنة المالية",INDEX(القوائم!$D$2:$D$13,S1308)))</f>
        <v/>
      </c>
      <c r="E1308" s="22" t="n"/>
      <c r="F1308" s="23" t="n"/>
      <c r="G1308" s="23" t="n"/>
      <c r="H1308" s="22" t="n"/>
      <c r="I1308" s="19" t="n"/>
      <c r="J1308" s="21" t="n"/>
      <c r="K1308" s="19" t="n"/>
      <c r="L1308" s="19" t="n"/>
      <c r="M1308" s="21" t="n"/>
      <c r="N1308" s="22" t="n"/>
      <c r="O1308" s="24">
        <f>IF(A1308&lt;&gt;"عهدة","",SUMIFS($G$8:$G$5007,$B$8:$B$5007,B1308,$A$8:$A$5007,"مصروف",$I$8:$I$5007,"&lt;&gt;مرفوض"))</f>
        <v/>
      </c>
      <c r="P1308" s="25">
        <f>IF(A1308&lt;&gt;"عهدة","",N(F1308)-O1308)</f>
        <v/>
      </c>
      <c r="Q1308" s="26">
        <f>IF(A1308="","",IF(A1308="عهدة",IF(N(F1308)=0,"⚠ أدخل قيمة العهدة",IF(P1308&lt;0,"⛔ عجز / زيادة مصروفات "&amp;TEXT(-P1308,"#,##0"),IF(COUNTIFS($B$8:$B$5007,B1308,$A$8:$A$5007,"مصروف",$I$8:$I$5007,"&lt;&gt;مرفوض",$K$8:$K$5007,"&lt;&gt;نعم")&gt;0,"⚠ "&amp;COUNTIFS($B$8:$B$5007,B1308,$A$8:$A$5007,"مصروف",$I$8:$I$5007,"&lt;&gt;مرفوض",$K$8:$K$5007,"&lt;&gt;نعم")&amp;" مصروف غير مسوى",IF(L1308="تمت التسوية",IF(P1308=0,"✔ متوازنة وتمت التسوية","✔ تمت التسوية – متبقي "&amp;TEXT(P1308,"#,##0")),IF(P1308&gt;0,"متبقي "&amp;TEXT(P1308,"#,##0"),"✔ متوازنة"))))),IF(R1308=0,"⚠ أضف سطر عهدة أولًا",IF(OR(C1308="",N(G1308)=0),"⚠ أكمل التاريخ والقيمة",IF(S1308="","⚠ التاريخ خارج السنة المالية",IF(H1308="","⚠ اختر بند الموازنة",IF(I1308="مرفوض","✖ مرفوض من المدير",IF(I1308&lt;&gt;"موافق","⏳ بانتظار موافقة المدير",IF(K1308&lt;&gt;"نعم","⚠ غير مسوى مع الحسابات","✔ معتمد ومسوى")))))))))</f>
        <v/>
      </c>
      <c r="R1308">
        <f>N(R1307)+IF(A1308="عهدة",1,0)</f>
        <v/>
      </c>
      <c r="S1308">
        <f>IF(C1308="","",IF(AND(C1308&gt;=DATE(2026,9,1),C1308&lt;=DATE(2027,8,31)),(YEAR(C1308)-2026)*12+MONTH(C1308)-8,""))</f>
        <v/>
      </c>
      <c r="T1308">
        <f>IF(AND(A1308="مصروف",R1308&gt;0,I1308="موافق",S1308&lt;&gt;"",H1308&lt;&gt;""),N(G1308),0)</f>
        <v/>
      </c>
    </row>
    <row r="1309">
      <c r="A1309" s="19" t="n"/>
      <c r="B1309" s="20">
        <f>IF(A1309="","",IF(R1309=0,"⚠ أضف سطر عهدة أولًا","BDR-"&amp;TEXT(R1309,"000")))</f>
        <v/>
      </c>
      <c r="C1309" s="21" t="n"/>
      <c r="D1309" s="20">
        <f>IF(C1309="","",IF(S1309="","خارج السنة المالية",INDEX(القوائم!$D$2:$D$13,S1309)))</f>
        <v/>
      </c>
      <c r="E1309" s="22" t="n"/>
      <c r="F1309" s="23" t="n"/>
      <c r="G1309" s="23" t="n"/>
      <c r="H1309" s="22" t="n"/>
      <c r="I1309" s="19" t="n"/>
      <c r="J1309" s="21" t="n"/>
      <c r="K1309" s="19" t="n"/>
      <c r="L1309" s="19" t="n"/>
      <c r="M1309" s="21" t="n"/>
      <c r="N1309" s="22" t="n"/>
      <c r="O1309" s="24">
        <f>IF(A1309&lt;&gt;"عهدة","",SUMIFS($G$8:$G$5007,$B$8:$B$5007,B1309,$A$8:$A$5007,"مصروف",$I$8:$I$5007,"&lt;&gt;مرفوض"))</f>
        <v/>
      </c>
      <c r="P1309" s="25">
        <f>IF(A1309&lt;&gt;"عهدة","",N(F1309)-O1309)</f>
        <v/>
      </c>
      <c r="Q1309" s="26">
        <f>IF(A1309="","",IF(A1309="عهدة",IF(N(F1309)=0,"⚠ أدخل قيمة العهدة",IF(P1309&lt;0,"⛔ عجز / زيادة مصروفات "&amp;TEXT(-P1309,"#,##0"),IF(COUNTIFS($B$8:$B$5007,B1309,$A$8:$A$5007,"مصروف",$I$8:$I$5007,"&lt;&gt;مرفوض",$K$8:$K$5007,"&lt;&gt;نعم")&gt;0,"⚠ "&amp;COUNTIFS($B$8:$B$5007,B1309,$A$8:$A$5007,"مصروف",$I$8:$I$5007,"&lt;&gt;مرفوض",$K$8:$K$5007,"&lt;&gt;نعم")&amp;" مصروف غير مسوى",IF(L1309="تمت التسوية",IF(P1309=0,"✔ متوازنة وتمت التسوية","✔ تمت التسوية – متبقي "&amp;TEXT(P1309,"#,##0")),IF(P1309&gt;0,"متبقي "&amp;TEXT(P1309,"#,##0"),"✔ متوازنة"))))),IF(R1309=0,"⚠ أضف سطر عهدة أولًا",IF(OR(C1309="",N(G1309)=0),"⚠ أكمل التاريخ والقيمة",IF(S1309="","⚠ التاريخ خارج السنة المالية",IF(H1309="","⚠ اختر بند الموازنة",IF(I1309="مرفوض","✖ مرفوض من المدير",IF(I1309&lt;&gt;"موافق","⏳ بانتظار موافقة المدير",IF(K1309&lt;&gt;"نعم","⚠ غير مسوى مع الحسابات","✔ معتمد ومسوى")))))))))</f>
        <v/>
      </c>
      <c r="R1309">
        <f>N(R1308)+IF(A1309="عهدة",1,0)</f>
        <v/>
      </c>
      <c r="S1309">
        <f>IF(C1309="","",IF(AND(C1309&gt;=DATE(2026,9,1),C1309&lt;=DATE(2027,8,31)),(YEAR(C1309)-2026)*12+MONTH(C1309)-8,""))</f>
        <v/>
      </c>
      <c r="T1309">
        <f>IF(AND(A1309="مصروف",R1309&gt;0,I1309="موافق",S1309&lt;&gt;"",H1309&lt;&gt;""),N(G1309),0)</f>
        <v/>
      </c>
    </row>
    <row r="1310">
      <c r="A1310" s="19" t="n"/>
      <c r="B1310" s="20">
        <f>IF(A1310="","",IF(R1310=0,"⚠ أضف سطر عهدة أولًا","BDR-"&amp;TEXT(R1310,"000")))</f>
        <v/>
      </c>
      <c r="C1310" s="21" t="n"/>
      <c r="D1310" s="20">
        <f>IF(C1310="","",IF(S1310="","خارج السنة المالية",INDEX(القوائم!$D$2:$D$13,S1310)))</f>
        <v/>
      </c>
      <c r="E1310" s="22" t="n"/>
      <c r="F1310" s="23" t="n"/>
      <c r="G1310" s="23" t="n"/>
      <c r="H1310" s="22" t="n"/>
      <c r="I1310" s="19" t="n"/>
      <c r="J1310" s="21" t="n"/>
      <c r="K1310" s="19" t="n"/>
      <c r="L1310" s="19" t="n"/>
      <c r="M1310" s="21" t="n"/>
      <c r="N1310" s="22" t="n"/>
      <c r="O1310" s="24">
        <f>IF(A1310&lt;&gt;"عهدة","",SUMIFS($G$8:$G$5007,$B$8:$B$5007,B1310,$A$8:$A$5007,"مصروف",$I$8:$I$5007,"&lt;&gt;مرفوض"))</f>
        <v/>
      </c>
      <c r="P1310" s="25">
        <f>IF(A1310&lt;&gt;"عهدة","",N(F1310)-O1310)</f>
        <v/>
      </c>
      <c r="Q1310" s="26">
        <f>IF(A1310="","",IF(A1310="عهدة",IF(N(F1310)=0,"⚠ أدخل قيمة العهدة",IF(P1310&lt;0,"⛔ عجز / زيادة مصروفات "&amp;TEXT(-P1310,"#,##0"),IF(COUNTIFS($B$8:$B$5007,B1310,$A$8:$A$5007,"مصروف",$I$8:$I$5007,"&lt;&gt;مرفوض",$K$8:$K$5007,"&lt;&gt;نعم")&gt;0,"⚠ "&amp;COUNTIFS($B$8:$B$5007,B1310,$A$8:$A$5007,"مصروف",$I$8:$I$5007,"&lt;&gt;مرفوض",$K$8:$K$5007,"&lt;&gt;نعم")&amp;" مصروف غير مسوى",IF(L1310="تمت التسوية",IF(P1310=0,"✔ متوازنة وتمت التسوية","✔ تمت التسوية – متبقي "&amp;TEXT(P1310,"#,##0")),IF(P1310&gt;0,"متبقي "&amp;TEXT(P1310,"#,##0"),"✔ متوازنة"))))),IF(R1310=0,"⚠ أضف سطر عهدة أولًا",IF(OR(C1310="",N(G1310)=0),"⚠ أكمل التاريخ والقيمة",IF(S1310="","⚠ التاريخ خارج السنة المالية",IF(H1310="","⚠ اختر بند الموازنة",IF(I1310="مرفوض","✖ مرفوض من المدير",IF(I1310&lt;&gt;"موافق","⏳ بانتظار موافقة المدير",IF(K1310&lt;&gt;"نعم","⚠ غير مسوى مع الحسابات","✔ معتمد ومسوى")))))))))</f>
        <v/>
      </c>
      <c r="R1310">
        <f>N(R1309)+IF(A1310="عهدة",1,0)</f>
        <v/>
      </c>
      <c r="S1310">
        <f>IF(C1310="","",IF(AND(C1310&gt;=DATE(2026,9,1),C1310&lt;=DATE(2027,8,31)),(YEAR(C1310)-2026)*12+MONTH(C1310)-8,""))</f>
        <v/>
      </c>
      <c r="T1310">
        <f>IF(AND(A1310="مصروف",R1310&gt;0,I1310="موافق",S1310&lt;&gt;"",H1310&lt;&gt;""),N(G1310),0)</f>
        <v/>
      </c>
    </row>
    <row r="1311">
      <c r="A1311" s="19" t="n"/>
      <c r="B1311" s="20">
        <f>IF(A1311="","",IF(R1311=0,"⚠ أضف سطر عهدة أولًا","BDR-"&amp;TEXT(R1311,"000")))</f>
        <v/>
      </c>
      <c r="C1311" s="21" t="n"/>
      <c r="D1311" s="20">
        <f>IF(C1311="","",IF(S1311="","خارج السنة المالية",INDEX(القوائم!$D$2:$D$13,S1311)))</f>
        <v/>
      </c>
      <c r="E1311" s="22" t="n"/>
      <c r="F1311" s="23" t="n"/>
      <c r="G1311" s="23" t="n"/>
      <c r="H1311" s="22" t="n"/>
      <c r="I1311" s="19" t="n"/>
      <c r="J1311" s="21" t="n"/>
      <c r="K1311" s="19" t="n"/>
      <c r="L1311" s="19" t="n"/>
      <c r="M1311" s="21" t="n"/>
      <c r="N1311" s="22" t="n"/>
      <c r="O1311" s="24">
        <f>IF(A1311&lt;&gt;"عهدة","",SUMIFS($G$8:$G$5007,$B$8:$B$5007,B1311,$A$8:$A$5007,"مصروف",$I$8:$I$5007,"&lt;&gt;مرفوض"))</f>
        <v/>
      </c>
      <c r="P1311" s="25">
        <f>IF(A1311&lt;&gt;"عهدة","",N(F1311)-O1311)</f>
        <v/>
      </c>
      <c r="Q1311" s="26">
        <f>IF(A1311="","",IF(A1311="عهدة",IF(N(F1311)=0,"⚠ أدخل قيمة العهدة",IF(P1311&lt;0,"⛔ عجز / زيادة مصروفات "&amp;TEXT(-P1311,"#,##0"),IF(COUNTIFS($B$8:$B$5007,B1311,$A$8:$A$5007,"مصروف",$I$8:$I$5007,"&lt;&gt;مرفوض",$K$8:$K$5007,"&lt;&gt;نعم")&gt;0,"⚠ "&amp;COUNTIFS($B$8:$B$5007,B1311,$A$8:$A$5007,"مصروف",$I$8:$I$5007,"&lt;&gt;مرفوض",$K$8:$K$5007,"&lt;&gt;نعم")&amp;" مصروف غير مسوى",IF(L1311="تمت التسوية",IF(P1311=0,"✔ متوازنة وتمت التسوية","✔ تمت التسوية – متبقي "&amp;TEXT(P1311,"#,##0")),IF(P1311&gt;0,"متبقي "&amp;TEXT(P1311,"#,##0"),"✔ متوازنة"))))),IF(R1311=0,"⚠ أضف سطر عهدة أولًا",IF(OR(C1311="",N(G1311)=0),"⚠ أكمل التاريخ والقيمة",IF(S1311="","⚠ التاريخ خارج السنة المالية",IF(H1311="","⚠ اختر بند الموازنة",IF(I1311="مرفوض","✖ مرفوض من المدير",IF(I1311&lt;&gt;"موافق","⏳ بانتظار موافقة المدير",IF(K1311&lt;&gt;"نعم","⚠ غير مسوى مع الحسابات","✔ معتمد ومسوى")))))))))</f>
        <v/>
      </c>
      <c r="R1311">
        <f>N(R1310)+IF(A1311="عهدة",1,0)</f>
        <v/>
      </c>
      <c r="S1311">
        <f>IF(C1311="","",IF(AND(C1311&gt;=DATE(2026,9,1),C1311&lt;=DATE(2027,8,31)),(YEAR(C1311)-2026)*12+MONTH(C1311)-8,""))</f>
        <v/>
      </c>
      <c r="T1311">
        <f>IF(AND(A1311="مصروف",R1311&gt;0,I1311="موافق",S1311&lt;&gt;"",H1311&lt;&gt;""),N(G1311),0)</f>
        <v/>
      </c>
    </row>
    <row r="1312">
      <c r="A1312" s="19" t="n"/>
      <c r="B1312" s="20">
        <f>IF(A1312="","",IF(R1312=0,"⚠ أضف سطر عهدة أولًا","BDR-"&amp;TEXT(R1312,"000")))</f>
        <v/>
      </c>
      <c r="C1312" s="21" t="n"/>
      <c r="D1312" s="20">
        <f>IF(C1312="","",IF(S1312="","خارج السنة المالية",INDEX(القوائم!$D$2:$D$13,S1312)))</f>
        <v/>
      </c>
      <c r="E1312" s="22" t="n"/>
      <c r="F1312" s="23" t="n"/>
      <c r="G1312" s="23" t="n"/>
      <c r="H1312" s="22" t="n"/>
      <c r="I1312" s="19" t="n"/>
      <c r="J1312" s="21" t="n"/>
      <c r="K1312" s="19" t="n"/>
      <c r="L1312" s="19" t="n"/>
      <c r="M1312" s="21" t="n"/>
      <c r="N1312" s="22" t="n"/>
      <c r="O1312" s="24">
        <f>IF(A1312&lt;&gt;"عهدة","",SUMIFS($G$8:$G$5007,$B$8:$B$5007,B1312,$A$8:$A$5007,"مصروف",$I$8:$I$5007,"&lt;&gt;مرفوض"))</f>
        <v/>
      </c>
      <c r="P1312" s="25">
        <f>IF(A1312&lt;&gt;"عهدة","",N(F1312)-O1312)</f>
        <v/>
      </c>
      <c r="Q1312" s="26">
        <f>IF(A1312="","",IF(A1312="عهدة",IF(N(F1312)=0,"⚠ أدخل قيمة العهدة",IF(P1312&lt;0,"⛔ عجز / زيادة مصروفات "&amp;TEXT(-P1312,"#,##0"),IF(COUNTIFS($B$8:$B$5007,B1312,$A$8:$A$5007,"مصروف",$I$8:$I$5007,"&lt;&gt;مرفوض",$K$8:$K$5007,"&lt;&gt;نعم")&gt;0,"⚠ "&amp;COUNTIFS($B$8:$B$5007,B1312,$A$8:$A$5007,"مصروف",$I$8:$I$5007,"&lt;&gt;مرفوض",$K$8:$K$5007,"&lt;&gt;نعم")&amp;" مصروف غير مسوى",IF(L1312="تمت التسوية",IF(P1312=0,"✔ متوازنة وتمت التسوية","✔ تمت التسوية – متبقي "&amp;TEXT(P1312,"#,##0")),IF(P1312&gt;0,"متبقي "&amp;TEXT(P1312,"#,##0"),"✔ متوازنة"))))),IF(R1312=0,"⚠ أضف سطر عهدة أولًا",IF(OR(C1312="",N(G1312)=0),"⚠ أكمل التاريخ والقيمة",IF(S1312="","⚠ التاريخ خارج السنة المالية",IF(H1312="","⚠ اختر بند الموازنة",IF(I1312="مرفوض","✖ مرفوض من المدير",IF(I1312&lt;&gt;"موافق","⏳ بانتظار موافقة المدير",IF(K1312&lt;&gt;"نعم","⚠ غير مسوى مع الحسابات","✔ معتمد ومسوى")))))))))</f>
        <v/>
      </c>
      <c r="R1312">
        <f>N(R1311)+IF(A1312="عهدة",1,0)</f>
        <v/>
      </c>
      <c r="S1312">
        <f>IF(C1312="","",IF(AND(C1312&gt;=DATE(2026,9,1),C1312&lt;=DATE(2027,8,31)),(YEAR(C1312)-2026)*12+MONTH(C1312)-8,""))</f>
        <v/>
      </c>
      <c r="T1312">
        <f>IF(AND(A1312="مصروف",R1312&gt;0,I1312="موافق",S1312&lt;&gt;"",H1312&lt;&gt;""),N(G1312),0)</f>
        <v/>
      </c>
    </row>
    <row r="1313">
      <c r="A1313" s="19" t="n"/>
      <c r="B1313" s="20">
        <f>IF(A1313="","",IF(R1313=0,"⚠ أضف سطر عهدة أولًا","BDR-"&amp;TEXT(R1313,"000")))</f>
        <v/>
      </c>
      <c r="C1313" s="21" t="n"/>
      <c r="D1313" s="20">
        <f>IF(C1313="","",IF(S1313="","خارج السنة المالية",INDEX(القوائم!$D$2:$D$13,S1313)))</f>
        <v/>
      </c>
      <c r="E1313" s="22" t="n"/>
      <c r="F1313" s="23" t="n"/>
      <c r="G1313" s="23" t="n"/>
      <c r="H1313" s="22" t="n"/>
      <c r="I1313" s="19" t="n"/>
      <c r="J1313" s="21" t="n"/>
      <c r="K1313" s="19" t="n"/>
      <c r="L1313" s="19" t="n"/>
      <c r="M1313" s="21" t="n"/>
      <c r="N1313" s="22" t="n"/>
      <c r="O1313" s="24">
        <f>IF(A1313&lt;&gt;"عهدة","",SUMIFS($G$8:$G$5007,$B$8:$B$5007,B1313,$A$8:$A$5007,"مصروف",$I$8:$I$5007,"&lt;&gt;مرفوض"))</f>
        <v/>
      </c>
      <c r="P1313" s="25">
        <f>IF(A1313&lt;&gt;"عهدة","",N(F1313)-O1313)</f>
        <v/>
      </c>
      <c r="Q1313" s="26">
        <f>IF(A1313="","",IF(A1313="عهدة",IF(N(F1313)=0,"⚠ أدخل قيمة العهدة",IF(P1313&lt;0,"⛔ عجز / زيادة مصروفات "&amp;TEXT(-P1313,"#,##0"),IF(COUNTIFS($B$8:$B$5007,B1313,$A$8:$A$5007,"مصروف",$I$8:$I$5007,"&lt;&gt;مرفوض",$K$8:$K$5007,"&lt;&gt;نعم")&gt;0,"⚠ "&amp;COUNTIFS($B$8:$B$5007,B1313,$A$8:$A$5007,"مصروف",$I$8:$I$5007,"&lt;&gt;مرفوض",$K$8:$K$5007,"&lt;&gt;نعم")&amp;" مصروف غير مسوى",IF(L1313="تمت التسوية",IF(P1313=0,"✔ متوازنة وتمت التسوية","✔ تمت التسوية – متبقي "&amp;TEXT(P1313,"#,##0")),IF(P1313&gt;0,"متبقي "&amp;TEXT(P1313,"#,##0"),"✔ متوازنة"))))),IF(R1313=0,"⚠ أضف سطر عهدة أولًا",IF(OR(C1313="",N(G1313)=0),"⚠ أكمل التاريخ والقيمة",IF(S1313="","⚠ التاريخ خارج السنة المالية",IF(H1313="","⚠ اختر بند الموازنة",IF(I1313="مرفوض","✖ مرفوض من المدير",IF(I1313&lt;&gt;"موافق","⏳ بانتظار موافقة المدير",IF(K1313&lt;&gt;"نعم","⚠ غير مسوى مع الحسابات","✔ معتمد ومسوى")))))))))</f>
        <v/>
      </c>
      <c r="R1313">
        <f>N(R1312)+IF(A1313="عهدة",1,0)</f>
        <v/>
      </c>
      <c r="S1313">
        <f>IF(C1313="","",IF(AND(C1313&gt;=DATE(2026,9,1),C1313&lt;=DATE(2027,8,31)),(YEAR(C1313)-2026)*12+MONTH(C1313)-8,""))</f>
        <v/>
      </c>
      <c r="T1313">
        <f>IF(AND(A1313="مصروف",R1313&gt;0,I1313="موافق",S1313&lt;&gt;"",H1313&lt;&gt;""),N(G1313),0)</f>
        <v/>
      </c>
    </row>
    <row r="1314">
      <c r="A1314" s="19" t="n"/>
      <c r="B1314" s="20">
        <f>IF(A1314="","",IF(R1314=0,"⚠ أضف سطر عهدة أولًا","BDR-"&amp;TEXT(R1314,"000")))</f>
        <v/>
      </c>
      <c r="C1314" s="21" t="n"/>
      <c r="D1314" s="20">
        <f>IF(C1314="","",IF(S1314="","خارج السنة المالية",INDEX(القوائم!$D$2:$D$13,S1314)))</f>
        <v/>
      </c>
      <c r="E1314" s="22" t="n"/>
      <c r="F1314" s="23" t="n"/>
      <c r="G1314" s="23" t="n"/>
      <c r="H1314" s="22" t="n"/>
      <c r="I1314" s="19" t="n"/>
      <c r="J1314" s="21" t="n"/>
      <c r="K1314" s="19" t="n"/>
      <c r="L1314" s="19" t="n"/>
      <c r="M1314" s="21" t="n"/>
      <c r="N1314" s="22" t="n"/>
      <c r="O1314" s="24">
        <f>IF(A1314&lt;&gt;"عهدة","",SUMIFS($G$8:$G$5007,$B$8:$B$5007,B1314,$A$8:$A$5007,"مصروف",$I$8:$I$5007,"&lt;&gt;مرفوض"))</f>
        <v/>
      </c>
      <c r="P1314" s="25">
        <f>IF(A1314&lt;&gt;"عهدة","",N(F1314)-O1314)</f>
        <v/>
      </c>
      <c r="Q1314" s="26">
        <f>IF(A1314="","",IF(A1314="عهدة",IF(N(F1314)=0,"⚠ أدخل قيمة العهدة",IF(P1314&lt;0,"⛔ عجز / زيادة مصروفات "&amp;TEXT(-P1314,"#,##0"),IF(COUNTIFS($B$8:$B$5007,B1314,$A$8:$A$5007,"مصروف",$I$8:$I$5007,"&lt;&gt;مرفوض",$K$8:$K$5007,"&lt;&gt;نعم")&gt;0,"⚠ "&amp;COUNTIFS($B$8:$B$5007,B1314,$A$8:$A$5007,"مصروف",$I$8:$I$5007,"&lt;&gt;مرفوض",$K$8:$K$5007,"&lt;&gt;نعم")&amp;" مصروف غير مسوى",IF(L1314="تمت التسوية",IF(P1314=0,"✔ متوازنة وتمت التسوية","✔ تمت التسوية – متبقي "&amp;TEXT(P1314,"#,##0")),IF(P1314&gt;0,"متبقي "&amp;TEXT(P1314,"#,##0"),"✔ متوازنة"))))),IF(R1314=0,"⚠ أضف سطر عهدة أولًا",IF(OR(C1314="",N(G1314)=0),"⚠ أكمل التاريخ والقيمة",IF(S1314="","⚠ التاريخ خارج السنة المالية",IF(H1314="","⚠ اختر بند الموازنة",IF(I1314="مرفوض","✖ مرفوض من المدير",IF(I1314&lt;&gt;"موافق","⏳ بانتظار موافقة المدير",IF(K1314&lt;&gt;"نعم","⚠ غير مسوى مع الحسابات","✔ معتمد ومسوى")))))))))</f>
        <v/>
      </c>
      <c r="R1314">
        <f>N(R1313)+IF(A1314="عهدة",1,0)</f>
        <v/>
      </c>
      <c r="S1314">
        <f>IF(C1314="","",IF(AND(C1314&gt;=DATE(2026,9,1),C1314&lt;=DATE(2027,8,31)),(YEAR(C1314)-2026)*12+MONTH(C1314)-8,""))</f>
        <v/>
      </c>
      <c r="T1314">
        <f>IF(AND(A1314="مصروف",R1314&gt;0,I1314="موافق",S1314&lt;&gt;"",H1314&lt;&gt;""),N(G1314),0)</f>
        <v/>
      </c>
    </row>
    <row r="1315">
      <c r="A1315" s="19" t="n"/>
      <c r="B1315" s="20">
        <f>IF(A1315="","",IF(R1315=0,"⚠ أضف سطر عهدة أولًا","BDR-"&amp;TEXT(R1315,"000")))</f>
        <v/>
      </c>
      <c r="C1315" s="21" t="n"/>
      <c r="D1315" s="20">
        <f>IF(C1315="","",IF(S1315="","خارج السنة المالية",INDEX(القوائم!$D$2:$D$13,S1315)))</f>
        <v/>
      </c>
      <c r="E1315" s="22" t="n"/>
      <c r="F1315" s="23" t="n"/>
      <c r="G1315" s="23" t="n"/>
      <c r="H1315" s="22" t="n"/>
      <c r="I1315" s="19" t="n"/>
      <c r="J1315" s="21" t="n"/>
      <c r="K1315" s="19" t="n"/>
      <c r="L1315" s="19" t="n"/>
      <c r="M1315" s="21" t="n"/>
      <c r="N1315" s="22" t="n"/>
      <c r="O1315" s="24">
        <f>IF(A1315&lt;&gt;"عهدة","",SUMIFS($G$8:$G$5007,$B$8:$B$5007,B1315,$A$8:$A$5007,"مصروف",$I$8:$I$5007,"&lt;&gt;مرفوض"))</f>
        <v/>
      </c>
      <c r="P1315" s="25">
        <f>IF(A1315&lt;&gt;"عهدة","",N(F1315)-O1315)</f>
        <v/>
      </c>
      <c r="Q1315" s="26">
        <f>IF(A1315="","",IF(A1315="عهدة",IF(N(F1315)=0,"⚠ أدخل قيمة العهدة",IF(P1315&lt;0,"⛔ عجز / زيادة مصروفات "&amp;TEXT(-P1315,"#,##0"),IF(COUNTIFS($B$8:$B$5007,B1315,$A$8:$A$5007,"مصروف",$I$8:$I$5007,"&lt;&gt;مرفوض",$K$8:$K$5007,"&lt;&gt;نعم")&gt;0,"⚠ "&amp;COUNTIFS($B$8:$B$5007,B1315,$A$8:$A$5007,"مصروف",$I$8:$I$5007,"&lt;&gt;مرفوض",$K$8:$K$5007,"&lt;&gt;نعم")&amp;" مصروف غير مسوى",IF(L1315="تمت التسوية",IF(P1315=0,"✔ متوازنة وتمت التسوية","✔ تمت التسوية – متبقي "&amp;TEXT(P1315,"#,##0")),IF(P1315&gt;0,"متبقي "&amp;TEXT(P1315,"#,##0"),"✔ متوازنة"))))),IF(R1315=0,"⚠ أضف سطر عهدة أولًا",IF(OR(C1315="",N(G1315)=0),"⚠ أكمل التاريخ والقيمة",IF(S1315="","⚠ التاريخ خارج السنة المالية",IF(H1315="","⚠ اختر بند الموازنة",IF(I1315="مرفوض","✖ مرفوض من المدير",IF(I1315&lt;&gt;"موافق","⏳ بانتظار موافقة المدير",IF(K1315&lt;&gt;"نعم","⚠ غير مسوى مع الحسابات","✔ معتمد ومسوى")))))))))</f>
        <v/>
      </c>
      <c r="R1315">
        <f>N(R1314)+IF(A1315="عهدة",1,0)</f>
        <v/>
      </c>
      <c r="S1315">
        <f>IF(C1315="","",IF(AND(C1315&gt;=DATE(2026,9,1),C1315&lt;=DATE(2027,8,31)),(YEAR(C1315)-2026)*12+MONTH(C1315)-8,""))</f>
        <v/>
      </c>
      <c r="T1315">
        <f>IF(AND(A1315="مصروف",R1315&gt;0,I1315="موافق",S1315&lt;&gt;"",H1315&lt;&gt;""),N(G1315),0)</f>
        <v/>
      </c>
    </row>
    <row r="1316">
      <c r="A1316" s="19" t="n"/>
      <c r="B1316" s="20">
        <f>IF(A1316="","",IF(R1316=0,"⚠ أضف سطر عهدة أولًا","BDR-"&amp;TEXT(R1316,"000")))</f>
        <v/>
      </c>
      <c r="C1316" s="21" t="n"/>
      <c r="D1316" s="20">
        <f>IF(C1316="","",IF(S1316="","خارج السنة المالية",INDEX(القوائم!$D$2:$D$13,S1316)))</f>
        <v/>
      </c>
      <c r="E1316" s="22" t="n"/>
      <c r="F1316" s="23" t="n"/>
      <c r="G1316" s="23" t="n"/>
      <c r="H1316" s="22" t="n"/>
      <c r="I1316" s="19" t="n"/>
      <c r="J1316" s="21" t="n"/>
      <c r="K1316" s="19" t="n"/>
      <c r="L1316" s="19" t="n"/>
      <c r="M1316" s="21" t="n"/>
      <c r="N1316" s="22" t="n"/>
      <c r="O1316" s="24">
        <f>IF(A1316&lt;&gt;"عهدة","",SUMIFS($G$8:$G$5007,$B$8:$B$5007,B1316,$A$8:$A$5007,"مصروف",$I$8:$I$5007,"&lt;&gt;مرفوض"))</f>
        <v/>
      </c>
      <c r="P1316" s="25">
        <f>IF(A1316&lt;&gt;"عهدة","",N(F1316)-O1316)</f>
        <v/>
      </c>
      <c r="Q1316" s="26">
        <f>IF(A1316="","",IF(A1316="عهدة",IF(N(F1316)=0,"⚠ أدخل قيمة العهدة",IF(P1316&lt;0,"⛔ عجز / زيادة مصروفات "&amp;TEXT(-P1316,"#,##0"),IF(COUNTIFS($B$8:$B$5007,B1316,$A$8:$A$5007,"مصروف",$I$8:$I$5007,"&lt;&gt;مرفوض",$K$8:$K$5007,"&lt;&gt;نعم")&gt;0,"⚠ "&amp;COUNTIFS($B$8:$B$5007,B1316,$A$8:$A$5007,"مصروف",$I$8:$I$5007,"&lt;&gt;مرفوض",$K$8:$K$5007,"&lt;&gt;نعم")&amp;" مصروف غير مسوى",IF(L1316="تمت التسوية",IF(P1316=0,"✔ متوازنة وتمت التسوية","✔ تمت التسوية – متبقي "&amp;TEXT(P1316,"#,##0")),IF(P1316&gt;0,"متبقي "&amp;TEXT(P1316,"#,##0"),"✔ متوازنة"))))),IF(R1316=0,"⚠ أضف سطر عهدة أولًا",IF(OR(C1316="",N(G1316)=0),"⚠ أكمل التاريخ والقيمة",IF(S1316="","⚠ التاريخ خارج السنة المالية",IF(H1316="","⚠ اختر بند الموازنة",IF(I1316="مرفوض","✖ مرفوض من المدير",IF(I1316&lt;&gt;"موافق","⏳ بانتظار موافقة المدير",IF(K1316&lt;&gt;"نعم","⚠ غير مسوى مع الحسابات","✔ معتمد ومسوى")))))))))</f>
        <v/>
      </c>
      <c r="R1316">
        <f>N(R1315)+IF(A1316="عهدة",1,0)</f>
        <v/>
      </c>
      <c r="S1316">
        <f>IF(C1316="","",IF(AND(C1316&gt;=DATE(2026,9,1),C1316&lt;=DATE(2027,8,31)),(YEAR(C1316)-2026)*12+MONTH(C1316)-8,""))</f>
        <v/>
      </c>
      <c r="T1316">
        <f>IF(AND(A1316="مصروف",R1316&gt;0,I1316="موافق",S1316&lt;&gt;"",H1316&lt;&gt;""),N(G1316),0)</f>
        <v/>
      </c>
    </row>
    <row r="1317">
      <c r="A1317" s="19" t="n"/>
      <c r="B1317" s="20">
        <f>IF(A1317="","",IF(R1317=0,"⚠ أضف سطر عهدة أولًا","BDR-"&amp;TEXT(R1317,"000")))</f>
        <v/>
      </c>
      <c r="C1317" s="21" t="n"/>
      <c r="D1317" s="20">
        <f>IF(C1317="","",IF(S1317="","خارج السنة المالية",INDEX(القوائم!$D$2:$D$13,S1317)))</f>
        <v/>
      </c>
      <c r="E1317" s="22" t="n"/>
      <c r="F1317" s="23" t="n"/>
      <c r="G1317" s="23" t="n"/>
      <c r="H1317" s="22" t="n"/>
      <c r="I1317" s="19" t="n"/>
      <c r="J1317" s="21" t="n"/>
      <c r="K1317" s="19" t="n"/>
      <c r="L1317" s="19" t="n"/>
      <c r="M1317" s="21" t="n"/>
      <c r="N1317" s="22" t="n"/>
      <c r="O1317" s="24">
        <f>IF(A1317&lt;&gt;"عهدة","",SUMIFS($G$8:$G$5007,$B$8:$B$5007,B1317,$A$8:$A$5007,"مصروف",$I$8:$I$5007,"&lt;&gt;مرفوض"))</f>
        <v/>
      </c>
      <c r="P1317" s="25">
        <f>IF(A1317&lt;&gt;"عهدة","",N(F1317)-O1317)</f>
        <v/>
      </c>
      <c r="Q1317" s="26">
        <f>IF(A1317="","",IF(A1317="عهدة",IF(N(F1317)=0,"⚠ أدخل قيمة العهدة",IF(P1317&lt;0,"⛔ عجز / زيادة مصروفات "&amp;TEXT(-P1317,"#,##0"),IF(COUNTIFS($B$8:$B$5007,B1317,$A$8:$A$5007,"مصروف",$I$8:$I$5007,"&lt;&gt;مرفوض",$K$8:$K$5007,"&lt;&gt;نعم")&gt;0,"⚠ "&amp;COUNTIFS($B$8:$B$5007,B1317,$A$8:$A$5007,"مصروف",$I$8:$I$5007,"&lt;&gt;مرفوض",$K$8:$K$5007,"&lt;&gt;نعم")&amp;" مصروف غير مسوى",IF(L1317="تمت التسوية",IF(P1317=0,"✔ متوازنة وتمت التسوية","✔ تمت التسوية – متبقي "&amp;TEXT(P1317,"#,##0")),IF(P1317&gt;0,"متبقي "&amp;TEXT(P1317,"#,##0"),"✔ متوازنة"))))),IF(R1317=0,"⚠ أضف سطر عهدة أولًا",IF(OR(C1317="",N(G1317)=0),"⚠ أكمل التاريخ والقيمة",IF(S1317="","⚠ التاريخ خارج السنة المالية",IF(H1317="","⚠ اختر بند الموازنة",IF(I1317="مرفوض","✖ مرفوض من المدير",IF(I1317&lt;&gt;"موافق","⏳ بانتظار موافقة المدير",IF(K1317&lt;&gt;"نعم","⚠ غير مسوى مع الحسابات","✔ معتمد ومسوى")))))))))</f>
        <v/>
      </c>
      <c r="R1317">
        <f>N(R1316)+IF(A1317="عهدة",1,0)</f>
        <v/>
      </c>
      <c r="S1317">
        <f>IF(C1317="","",IF(AND(C1317&gt;=DATE(2026,9,1),C1317&lt;=DATE(2027,8,31)),(YEAR(C1317)-2026)*12+MONTH(C1317)-8,""))</f>
        <v/>
      </c>
      <c r="T1317">
        <f>IF(AND(A1317="مصروف",R1317&gt;0,I1317="موافق",S1317&lt;&gt;"",H1317&lt;&gt;""),N(G1317),0)</f>
        <v/>
      </c>
    </row>
    <row r="1318">
      <c r="A1318" s="19" t="n"/>
      <c r="B1318" s="20">
        <f>IF(A1318="","",IF(R1318=0,"⚠ أضف سطر عهدة أولًا","BDR-"&amp;TEXT(R1318,"000")))</f>
        <v/>
      </c>
      <c r="C1318" s="21" t="n"/>
      <c r="D1318" s="20">
        <f>IF(C1318="","",IF(S1318="","خارج السنة المالية",INDEX(القوائم!$D$2:$D$13,S1318)))</f>
        <v/>
      </c>
      <c r="E1318" s="22" t="n"/>
      <c r="F1318" s="23" t="n"/>
      <c r="G1318" s="23" t="n"/>
      <c r="H1318" s="22" t="n"/>
      <c r="I1318" s="19" t="n"/>
      <c r="J1318" s="21" t="n"/>
      <c r="K1318" s="19" t="n"/>
      <c r="L1318" s="19" t="n"/>
      <c r="M1318" s="21" t="n"/>
      <c r="N1318" s="22" t="n"/>
      <c r="O1318" s="24">
        <f>IF(A1318&lt;&gt;"عهدة","",SUMIFS($G$8:$G$5007,$B$8:$B$5007,B1318,$A$8:$A$5007,"مصروف",$I$8:$I$5007,"&lt;&gt;مرفوض"))</f>
        <v/>
      </c>
      <c r="P1318" s="25">
        <f>IF(A1318&lt;&gt;"عهدة","",N(F1318)-O1318)</f>
        <v/>
      </c>
      <c r="Q1318" s="26">
        <f>IF(A1318="","",IF(A1318="عهدة",IF(N(F1318)=0,"⚠ أدخل قيمة العهدة",IF(P1318&lt;0,"⛔ عجز / زيادة مصروفات "&amp;TEXT(-P1318,"#,##0"),IF(COUNTIFS($B$8:$B$5007,B1318,$A$8:$A$5007,"مصروف",$I$8:$I$5007,"&lt;&gt;مرفوض",$K$8:$K$5007,"&lt;&gt;نعم")&gt;0,"⚠ "&amp;COUNTIFS($B$8:$B$5007,B1318,$A$8:$A$5007,"مصروف",$I$8:$I$5007,"&lt;&gt;مرفوض",$K$8:$K$5007,"&lt;&gt;نعم")&amp;" مصروف غير مسوى",IF(L1318="تمت التسوية",IF(P1318=0,"✔ متوازنة وتمت التسوية","✔ تمت التسوية – متبقي "&amp;TEXT(P1318,"#,##0")),IF(P1318&gt;0,"متبقي "&amp;TEXT(P1318,"#,##0"),"✔ متوازنة"))))),IF(R1318=0,"⚠ أضف سطر عهدة أولًا",IF(OR(C1318="",N(G1318)=0),"⚠ أكمل التاريخ والقيمة",IF(S1318="","⚠ التاريخ خارج السنة المالية",IF(H1318="","⚠ اختر بند الموازنة",IF(I1318="مرفوض","✖ مرفوض من المدير",IF(I1318&lt;&gt;"موافق","⏳ بانتظار موافقة المدير",IF(K1318&lt;&gt;"نعم","⚠ غير مسوى مع الحسابات","✔ معتمد ومسوى")))))))))</f>
        <v/>
      </c>
      <c r="R1318">
        <f>N(R1317)+IF(A1318="عهدة",1,0)</f>
        <v/>
      </c>
      <c r="S1318">
        <f>IF(C1318="","",IF(AND(C1318&gt;=DATE(2026,9,1),C1318&lt;=DATE(2027,8,31)),(YEAR(C1318)-2026)*12+MONTH(C1318)-8,""))</f>
        <v/>
      </c>
      <c r="T1318">
        <f>IF(AND(A1318="مصروف",R1318&gt;0,I1318="موافق",S1318&lt;&gt;"",H1318&lt;&gt;""),N(G1318),0)</f>
        <v/>
      </c>
    </row>
    <row r="1319">
      <c r="A1319" s="19" t="n"/>
      <c r="B1319" s="20">
        <f>IF(A1319="","",IF(R1319=0,"⚠ أضف سطر عهدة أولًا","BDR-"&amp;TEXT(R1319,"000")))</f>
        <v/>
      </c>
      <c r="C1319" s="21" t="n"/>
      <c r="D1319" s="20">
        <f>IF(C1319="","",IF(S1319="","خارج السنة المالية",INDEX(القوائم!$D$2:$D$13,S1319)))</f>
        <v/>
      </c>
      <c r="E1319" s="22" t="n"/>
      <c r="F1319" s="23" t="n"/>
      <c r="G1319" s="23" t="n"/>
      <c r="H1319" s="22" t="n"/>
      <c r="I1319" s="19" t="n"/>
      <c r="J1319" s="21" t="n"/>
      <c r="K1319" s="19" t="n"/>
      <c r="L1319" s="19" t="n"/>
      <c r="M1319" s="21" t="n"/>
      <c r="N1319" s="22" t="n"/>
      <c r="O1319" s="24">
        <f>IF(A1319&lt;&gt;"عهدة","",SUMIFS($G$8:$G$5007,$B$8:$B$5007,B1319,$A$8:$A$5007,"مصروف",$I$8:$I$5007,"&lt;&gt;مرفوض"))</f>
        <v/>
      </c>
      <c r="P1319" s="25">
        <f>IF(A1319&lt;&gt;"عهدة","",N(F1319)-O1319)</f>
        <v/>
      </c>
      <c r="Q1319" s="26">
        <f>IF(A1319="","",IF(A1319="عهدة",IF(N(F1319)=0,"⚠ أدخل قيمة العهدة",IF(P1319&lt;0,"⛔ عجز / زيادة مصروفات "&amp;TEXT(-P1319,"#,##0"),IF(COUNTIFS($B$8:$B$5007,B1319,$A$8:$A$5007,"مصروف",$I$8:$I$5007,"&lt;&gt;مرفوض",$K$8:$K$5007,"&lt;&gt;نعم")&gt;0,"⚠ "&amp;COUNTIFS($B$8:$B$5007,B1319,$A$8:$A$5007,"مصروف",$I$8:$I$5007,"&lt;&gt;مرفوض",$K$8:$K$5007,"&lt;&gt;نعم")&amp;" مصروف غير مسوى",IF(L1319="تمت التسوية",IF(P1319=0,"✔ متوازنة وتمت التسوية","✔ تمت التسوية – متبقي "&amp;TEXT(P1319,"#,##0")),IF(P1319&gt;0,"متبقي "&amp;TEXT(P1319,"#,##0"),"✔ متوازنة"))))),IF(R1319=0,"⚠ أضف سطر عهدة أولًا",IF(OR(C1319="",N(G1319)=0),"⚠ أكمل التاريخ والقيمة",IF(S1319="","⚠ التاريخ خارج السنة المالية",IF(H1319="","⚠ اختر بند الموازنة",IF(I1319="مرفوض","✖ مرفوض من المدير",IF(I1319&lt;&gt;"موافق","⏳ بانتظار موافقة المدير",IF(K1319&lt;&gt;"نعم","⚠ غير مسوى مع الحسابات","✔ معتمد ومسوى")))))))))</f>
        <v/>
      </c>
      <c r="R1319">
        <f>N(R1318)+IF(A1319="عهدة",1,0)</f>
        <v/>
      </c>
      <c r="S1319">
        <f>IF(C1319="","",IF(AND(C1319&gt;=DATE(2026,9,1),C1319&lt;=DATE(2027,8,31)),(YEAR(C1319)-2026)*12+MONTH(C1319)-8,""))</f>
        <v/>
      </c>
      <c r="T1319">
        <f>IF(AND(A1319="مصروف",R1319&gt;0,I1319="موافق",S1319&lt;&gt;"",H1319&lt;&gt;""),N(G1319),0)</f>
        <v/>
      </c>
    </row>
    <row r="1320">
      <c r="A1320" s="19" t="n"/>
      <c r="B1320" s="20">
        <f>IF(A1320="","",IF(R1320=0,"⚠ أضف سطر عهدة أولًا","BDR-"&amp;TEXT(R1320,"000")))</f>
        <v/>
      </c>
      <c r="C1320" s="21" t="n"/>
      <c r="D1320" s="20">
        <f>IF(C1320="","",IF(S1320="","خارج السنة المالية",INDEX(القوائم!$D$2:$D$13,S1320)))</f>
        <v/>
      </c>
      <c r="E1320" s="22" t="n"/>
      <c r="F1320" s="23" t="n"/>
      <c r="G1320" s="23" t="n"/>
      <c r="H1320" s="22" t="n"/>
      <c r="I1320" s="19" t="n"/>
      <c r="J1320" s="21" t="n"/>
      <c r="K1320" s="19" t="n"/>
      <c r="L1320" s="19" t="n"/>
      <c r="M1320" s="21" t="n"/>
      <c r="N1320" s="22" t="n"/>
      <c r="O1320" s="24">
        <f>IF(A1320&lt;&gt;"عهدة","",SUMIFS($G$8:$G$5007,$B$8:$B$5007,B1320,$A$8:$A$5007,"مصروف",$I$8:$I$5007,"&lt;&gt;مرفوض"))</f>
        <v/>
      </c>
      <c r="P1320" s="25">
        <f>IF(A1320&lt;&gt;"عهدة","",N(F1320)-O1320)</f>
        <v/>
      </c>
      <c r="Q1320" s="26">
        <f>IF(A1320="","",IF(A1320="عهدة",IF(N(F1320)=0,"⚠ أدخل قيمة العهدة",IF(P1320&lt;0,"⛔ عجز / زيادة مصروفات "&amp;TEXT(-P1320,"#,##0"),IF(COUNTIFS($B$8:$B$5007,B1320,$A$8:$A$5007,"مصروف",$I$8:$I$5007,"&lt;&gt;مرفوض",$K$8:$K$5007,"&lt;&gt;نعم")&gt;0,"⚠ "&amp;COUNTIFS($B$8:$B$5007,B1320,$A$8:$A$5007,"مصروف",$I$8:$I$5007,"&lt;&gt;مرفوض",$K$8:$K$5007,"&lt;&gt;نعم")&amp;" مصروف غير مسوى",IF(L1320="تمت التسوية",IF(P1320=0,"✔ متوازنة وتمت التسوية","✔ تمت التسوية – متبقي "&amp;TEXT(P1320,"#,##0")),IF(P1320&gt;0,"متبقي "&amp;TEXT(P1320,"#,##0"),"✔ متوازنة"))))),IF(R1320=0,"⚠ أضف سطر عهدة أولًا",IF(OR(C1320="",N(G1320)=0),"⚠ أكمل التاريخ والقيمة",IF(S1320="","⚠ التاريخ خارج السنة المالية",IF(H1320="","⚠ اختر بند الموازنة",IF(I1320="مرفوض","✖ مرفوض من المدير",IF(I1320&lt;&gt;"موافق","⏳ بانتظار موافقة المدير",IF(K1320&lt;&gt;"نعم","⚠ غير مسوى مع الحسابات","✔ معتمد ومسوى")))))))))</f>
        <v/>
      </c>
      <c r="R1320">
        <f>N(R1319)+IF(A1320="عهدة",1,0)</f>
        <v/>
      </c>
      <c r="S1320">
        <f>IF(C1320="","",IF(AND(C1320&gt;=DATE(2026,9,1),C1320&lt;=DATE(2027,8,31)),(YEAR(C1320)-2026)*12+MONTH(C1320)-8,""))</f>
        <v/>
      </c>
      <c r="T1320">
        <f>IF(AND(A1320="مصروف",R1320&gt;0,I1320="موافق",S1320&lt;&gt;"",H1320&lt;&gt;""),N(G1320),0)</f>
        <v/>
      </c>
    </row>
    <row r="1321">
      <c r="A1321" s="19" t="n"/>
      <c r="B1321" s="20">
        <f>IF(A1321="","",IF(R1321=0,"⚠ أضف سطر عهدة أولًا","BDR-"&amp;TEXT(R1321,"000")))</f>
        <v/>
      </c>
      <c r="C1321" s="21" t="n"/>
      <c r="D1321" s="20">
        <f>IF(C1321="","",IF(S1321="","خارج السنة المالية",INDEX(القوائم!$D$2:$D$13,S1321)))</f>
        <v/>
      </c>
      <c r="E1321" s="22" t="n"/>
      <c r="F1321" s="23" t="n"/>
      <c r="G1321" s="23" t="n"/>
      <c r="H1321" s="22" t="n"/>
      <c r="I1321" s="19" t="n"/>
      <c r="J1321" s="21" t="n"/>
      <c r="K1321" s="19" t="n"/>
      <c r="L1321" s="19" t="n"/>
      <c r="M1321" s="21" t="n"/>
      <c r="N1321" s="22" t="n"/>
      <c r="O1321" s="24">
        <f>IF(A1321&lt;&gt;"عهدة","",SUMIFS($G$8:$G$5007,$B$8:$B$5007,B1321,$A$8:$A$5007,"مصروف",$I$8:$I$5007,"&lt;&gt;مرفوض"))</f>
        <v/>
      </c>
      <c r="P1321" s="25">
        <f>IF(A1321&lt;&gt;"عهدة","",N(F1321)-O1321)</f>
        <v/>
      </c>
      <c r="Q1321" s="26">
        <f>IF(A1321="","",IF(A1321="عهدة",IF(N(F1321)=0,"⚠ أدخل قيمة العهدة",IF(P1321&lt;0,"⛔ عجز / زيادة مصروفات "&amp;TEXT(-P1321,"#,##0"),IF(COUNTIFS($B$8:$B$5007,B1321,$A$8:$A$5007,"مصروف",$I$8:$I$5007,"&lt;&gt;مرفوض",$K$8:$K$5007,"&lt;&gt;نعم")&gt;0,"⚠ "&amp;COUNTIFS($B$8:$B$5007,B1321,$A$8:$A$5007,"مصروف",$I$8:$I$5007,"&lt;&gt;مرفوض",$K$8:$K$5007,"&lt;&gt;نعم")&amp;" مصروف غير مسوى",IF(L1321="تمت التسوية",IF(P1321=0,"✔ متوازنة وتمت التسوية","✔ تمت التسوية – متبقي "&amp;TEXT(P1321,"#,##0")),IF(P1321&gt;0,"متبقي "&amp;TEXT(P1321,"#,##0"),"✔ متوازنة"))))),IF(R1321=0,"⚠ أضف سطر عهدة أولًا",IF(OR(C1321="",N(G1321)=0),"⚠ أكمل التاريخ والقيمة",IF(S1321="","⚠ التاريخ خارج السنة المالية",IF(H1321="","⚠ اختر بند الموازنة",IF(I1321="مرفوض","✖ مرفوض من المدير",IF(I1321&lt;&gt;"موافق","⏳ بانتظار موافقة المدير",IF(K1321&lt;&gt;"نعم","⚠ غير مسوى مع الحسابات","✔ معتمد ومسوى")))))))))</f>
        <v/>
      </c>
      <c r="R1321">
        <f>N(R1320)+IF(A1321="عهدة",1,0)</f>
        <v/>
      </c>
      <c r="S1321">
        <f>IF(C1321="","",IF(AND(C1321&gt;=DATE(2026,9,1),C1321&lt;=DATE(2027,8,31)),(YEAR(C1321)-2026)*12+MONTH(C1321)-8,""))</f>
        <v/>
      </c>
      <c r="T1321">
        <f>IF(AND(A1321="مصروف",R1321&gt;0,I1321="موافق",S1321&lt;&gt;"",H1321&lt;&gt;""),N(G1321),0)</f>
        <v/>
      </c>
    </row>
    <row r="1322">
      <c r="A1322" s="19" t="n"/>
      <c r="B1322" s="20">
        <f>IF(A1322="","",IF(R1322=0,"⚠ أضف سطر عهدة أولًا","BDR-"&amp;TEXT(R1322,"000")))</f>
        <v/>
      </c>
      <c r="C1322" s="21" t="n"/>
      <c r="D1322" s="20">
        <f>IF(C1322="","",IF(S1322="","خارج السنة المالية",INDEX(القوائم!$D$2:$D$13,S1322)))</f>
        <v/>
      </c>
      <c r="E1322" s="22" t="n"/>
      <c r="F1322" s="23" t="n"/>
      <c r="G1322" s="23" t="n"/>
      <c r="H1322" s="22" t="n"/>
      <c r="I1322" s="19" t="n"/>
      <c r="J1322" s="21" t="n"/>
      <c r="K1322" s="19" t="n"/>
      <c r="L1322" s="19" t="n"/>
      <c r="M1322" s="21" t="n"/>
      <c r="N1322" s="22" t="n"/>
      <c r="O1322" s="24">
        <f>IF(A1322&lt;&gt;"عهدة","",SUMIFS($G$8:$G$5007,$B$8:$B$5007,B1322,$A$8:$A$5007,"مصروف",$I$8:$I$5007,"&lt;&gt;مرفوض"))</f>
        <v/>
      </c>
      <c r="P1322" s="25">
        <f>IF(A1322&lt;&gt;"عهدة","",N(F1322)-O1322)</f>
        <v/>
      </c>
      <c r="Q1322" s="26">
        <f>IF(A1322="","",IF(A1322="عهدة",IF(N(F1322)=0,"⚠ أدخل قيمة العهدة",IF(P1322&lt;0,"⛔ عجز / زيادة مصروفات "&amp;TEXT(-P1322,"#,##0"),IF(COUNTIFS($B$8:$B$5007,B1322,$A$8:$A$5007,"مصروف",$I$8:$I$5007,"&lt;&gt;مرفوض",$K$8:$K$5007,"&lt;&gt;نعم")&gt;0,"⚠ "&amp;COUNTIFS($B$8:$B$5007,B1322,$A$8:$A$5007,"مصروف",$I$8:$I$5007,"&lt;&gt;مرفوض",$K$8:$K$5007,"&lt;&gt;نعم")&amp;" مصروف غير مسوى",IF(L1322="تمت التسوية",IF(P1322=0,"✔ متوازنة وتمت التسوية","✔ تمت التسوية – متبقي "&amp;TEXT(P1322,"#,##0")),IF(P1322&gt;0,"متبقي "&amp;TEXT(P1322,"#,##0"),"✔ متوازنة"))))),IF(R1322=0,"⚠ أضف سطر عهدة أولًا",IF(OR(C1322="",N(G1322)=0),"⚠ أكمل التاريخ والقيمة",IF(S1322="","⚠ التاريخ خارج السنة المالية",IF(H1322="","⚠ اختر بند الموازنة",IF(I1322="مرفوض","✖ مرفوض من المدير",IF(I1322&lt;&gt;"موافق","⏳ بانتظار موافقة المدير",IF(K1322&lt;&gt;"نعم","⚠ غير مسوى مع الحسابات","✔ معتمد ومسوى")))))))))</f>
        <v/>
      </c>
      <c r="R1322">
        <f>N(R1321)+IF(A1322="عهدة",1,0)</f>
        <v/>
      </c>
      <c r="S1322">
        <f>IF(C1322="","",IF(AND(C1322&gt;=DATE(2026,9,1),C1322&lt;=DATE(2027,8,31)),(YEAR(C1322)-2026)*12+MONTH(C1322)-8,""))</f>
        <v/>
      </c>
      <c r="T1322">
        <f>IF(AND(A1322="مصروف",R1322&gt;0,I1322="موافق",S1322&lt;&gt;"",H1322&lt;&gt;""),N(G1322),0)</f>
        <v/>
      </c>
    </row>
    <row r="1323">
      <c r="A1323" s="19" t="n"/>
      <c r="B1323" s="20">
        <f>IF(A1323="","",IF(R1323=0,"⚠ أضف سطر عهدة أولًا","BDR-"&amp;TEXT(R1323,"000")))</f>
        <v/>
      </c>
      <c r="C1323" s="21" t="n"/>
      <c r="D1323" s="20">
        <f>IF(C1323="","",IF(S1323="","خارج السنة المالية",INDEX(القوائم!$D$2:$D$13,S1323)))</f>
        <v/>
      </c>
      <c r="E1323" s="22" t="n"/>
      <c r="F1323" s="23" t="n"/>
      <c r="G1323" s="23" t="n"/>
      <c r="H1323" s="22" t="n"/>
      <c r="I1323" s="19" t="n"/>
      <c r="J1323" s="21" t="n"/>
      <c r="K1323" s="19" t="n"/>
      <c r="L1323" s="19" t="n"/>
      <c r="M1323" s="21" t="n"/>
      <c r="N1323" s="22" t="n"/>
      <c r="O1323" s="24">
        <f>IF(A1323&lt;&gt;"عهدة","",SUMIFS($G$8:$G$5007,$B$8:$B$5007,B1323,$A$8:$A$5007,"مصروف",$I$8:$I$5007,"&lt;&gt;مرفوض"))</f>
        <v/>
      </c>
      <c r="P1323" s="25">
        <f>IF(A1323&lt;&gt;"عهدة","",N(F1323)-O1323)</f>
        <v/>
      </c>
      <c r="Q1323" s="26">
        <f>IF(A1323="","",IF(A1323="عهدة",IF(N(F1323)=0,"⚠ أدخل قيمة العهدة",IF(P1323&lt;0,"⛔ عجز / زيادة مصروفات "&amp;TEXT(-P1323,"#,##0"),IF(COUNTIFS($B$8:$B$5007,B1323,$A$8:$A$5007,"مصروف",$I$8:$I$5007,"&lt;&gt;مرفوض",$K$8:$K$5007,"&lt;&gt;نعم")&gt;0,"⚠ "&amp;COUNTIFS($B$8:$B$5007,B1323,$A$8:$A$5007,"مصروف",$I$8:$I$5007,"&lt;&gt;مرفوض",$K$8:$K$5007,"&lt;&gt;نعم")&amp;" مصروف غير مسوى",IF(L1323="تمت التسوية",IF(P1323=0,"✔ متوازنة وتمت التسوية","✔ تمت التسوية – متبقي "&amp;TEXT(P1323,"#,##0")),IF(P1323&gt;0,"متبقي "&amp;TEXT(P1323,"#,##0"),"✔ متوازنة"))))),IF(R1323=0,"⚠ أضف سطر عهدة أولًا",IF(OR(C1323="",N(G1323)=0),"⚠ أكمل التاريخ والقيمة",IF(S1323="","⚠ التاريخ خارج السنة المالية",IF(H1323="","⚠ اختر بند الموازنة",IF(I1323="مرفوض","✖ مرفوض من المدير",IF(I1323&lt;&gt;"موافق","⏳ بانتظار موافقة المدير",IF(K1323&lt;&gt;"نعم","⚠ غير مسوى مع الحسابات","✔ معتمد ومسوى")))))))))</f>
        <v/>
      </c>
      <c r="R1323">
        <f>N(R1322)+IF(A1323="عهدة",1,0)</f>
        <v/>
      </c>
      <c r="S1323">
        <f>IF(C1323="","",IF(AND(C1323&gt;=DATE(2026,9,1),C1323&lt;=DATE(2027,8,31)),(YEAR(C1323)-2026)*12+MONTH(C1323)-8,""))</f>
        <v/>
      </c>
      <c r="T1323">
        <f>IF(AND(A1323="مصروف",R1323&gt;0,I1323="موافق",S1323&lt;&gt;"",H1323&lt;&gt;""),N(G1323),0)</f>
        <v/>
      </c>
    </row>
    <row r="1324">
      <c r="A1324" s="19" t="n"/>
      <c r="B1324" s="20">
        <f>IF(A1324="","",IF(R1324=0,"⚠ أضف سطر عهدة أولًا","BDR-"&amp;TEXT(R1324,"000")))</f>
        <v/>
      </c>
      <c r="C1324" s="21" t="n"/>
      <c r="D1324" s="20">
        <f>IF(C1324="","",IF(S1324="","خارج السنة المالية",INDEX(القوائم!$D$2:$D$13,S1324)))</f>
        <v/>
      </c>
      <c r="E1324" s="22" t="n"/>
      <c r="F1324" s="23" t="n"/>
      <c r="G1324" s="23" t="n"/>
      <c r="H1324" s="22" t="n"/>
      <c r="I1324" s="19" t="n"/>
      <c r="J1324" s="21" t="n"/>
      <c r="K1324" s="19" t="n"/>
      <c r="L1324" s="19" t="n"/>
      <c r="M1324" s="21" t="n"/>
      <c r="N1324" s="22" t="n"/>
      <c r="O1324" s="24">
        <f>IF(A1324&lt;&gt;"عهدة","",SUMIFS($G$8:$G$5007,$B$8:$B$5007,B1324,$A$8:$A$5007,"مصروف",$I$8:$I$5007,"&lt;&gt;مرفوض"))</f>
        <v/>
      </c>
      <c r="P1324" s="25">
        <f>IF(A1324&lt;&gt;"عهدة","",N(F1324)-O1324)</f>
        <v/>
      </c>
      <c r="Q1324" s="26">
        <f>IF(A1324="","",IF(A1324="عهدة",IF(N(F1324)=0,"⚠ أدخل قيمة العهدة",IF(P1324&lt;0,"⛔ عجز / زيادة مصروفات "&amp;TEXT(-P1324,"#,##0"),IF(COUNTIFS($B$8:$B$5007,B1324,$A$8:$A$5007,"مصروف",$I$8:$I$5007,"&lt;&gt;مرفوض",$K$8:$K$5007,"&lt;&gt;نعم")&gt;0,"⚠ "&amp;COUNTIFS($B$8:$B$5007,B1324,$A$8:$A$5007,"مصروف",$I$8:$I$5007,"&lt;&gt;مرفوض",$K$8:$K$5007,"&lt;&gt;نعم")&amp;" مصروف غير مسوى",IF(L1324="تمت التسوية",IF(P1324=0,"✔ متوازنة وتمت التسوية","✔ تمت التسوية – متبقي "&amp;TEXT(P1324,"#,##0")),IF(P1324&gt;0,"متبقي "&amp;TEXT(P1324,"#,##0"),"✔ متوازنة"))))),IF(R1324=0,"⚠ أضف سطر عهدة أولًا",IF(OR(C1324="",N(G1324)=0),"⚠ أكمل التاريخ والقيمة",IF(S1324="","⚠ التاريخ خارج السنة المالية",IF(H1324="","⚠ اختر بند الموازنة",IF(I1324="مرفوض","✖ مرفوض من المدير",IF(I1324&lt;&gt;"موافق","⏳ بانتظار موافقة المدير",IF(K1324&lt;&gt;"نعم","⚠ غير مسوى مع الحسابات","✔ معتمد ومسوى")))))))))</f>
        <v/>
      </c>
      <c r="R1324">
        <f>N(R1323)+IF(A1324="عهدة",1,0)</f>
        <v/>
      </c>
      <c r="S1324">
        <f>IF(C1324="","",IF(AND(C1324&gt;=DATE(2026,9,1),C1324&lt;=DATE(2027,8,31)),(YEAR(C1324)-2026)*12+MONTH(C1324)-8,""))</f>
        <v/>
      </c>
      <c r="T1324">
        <f>IF(AND(A1324="مصروف",R1324&gt;0,I1324="موافق",S1324&lt;&gt;"",H1324&lt;&gt;""),N(G1324),0)</f>
        <v/>
      </c>
    </row>
    <row r="1325">
      <c r="A1325" s="19" t="n"/>
      <c r="B1325" s="20">
        <f>IF(A1325="","",IF(R1325=0,"⚠ أضف سطر عهدة أولًا","BDR-"&amp;TEXT(R1325,"000")))</f>
        <v/>
      </c>
      <c r="C1325" s="21" t="n"/>
      <c r="D1325" s="20">
        <f>IF(C1325="","",IF(S1325="","خارج السنة المالية",INDEX(القوائم!$D$2:$D$13,S1325)))</f>
        <v/>
      </c>
      <c r="E1325" s="22" t="n"/>
      <c r="F1325" s="23" t="n"/>
      <c r="G1325" s="23" t="n"/>
      <c r="H1325" s="22" t="n"/>
      <c r="I1325" s="19" t="n"/>
      <c r="J1325" s="21" t="n"/>
      <c r="K1325" s="19" t="n"/>
      <c r="L1325" s="19" t="n"/>
      <c r="M1325" s="21" t="n"/>
      <c r="N1325" s="22" t="n"/>
      <c r="O1325" s="24">
        <f>IF(A1325&lt;&gt;"عهدة","",SUMIFS($G$8:$G$5007,$B$8:$B$5007,B1325,$A$8:$A$5007,"مصروف",$I$8:$I$5007,"&lt;&gt;مرفوض"))</f>
        <v/>
      </c>
      <c r="P1325" s="25">
        <f>IF(A1325&lt;&gt;"عهدة","",N(F1325)-O1325)</f>
        <v/>
      </c>
      <c r="Q1325" s="26">
        <f>IF(A1325="","",IF(A1325="عهدة",IF(N(F1325)=0,"⚠ أدخل قيمة العهدة",IF(P1325&lt;0,"⛔ عجز / زيادة مصروفات "&amp;TEXT(-P1325,"#,##0"),IF(COUNTIFS($B$8:$B$5007,B1325,$A$8:$A$5007,"مصروف",$I$8:$I$5007,"&lt;&gt;مرفوض",$K$8:$K$5007,"&lt;&gt;نعم")&gt;0,"⚠ "&amp;COUNTIFS($B$8:$B$5007,B1325,$A$8:$A$5007,"مصروف",$I$8:$I$5007,"&lt;&gt;مرفوض",$K$8:$K$5007,"&lt;&gt;نعم")&amp;" مصروف غير مسوى",IF(L1325="تمت التسوية",IF(P1325=0,"✔ متوازنة وتمت التسوية","✔ تمت التسوية – متبقي "&amp;TEXT(P1325,"#,##0")),IF(P1325&gt;0,"متبقي "&amp;TEXT(P1325,"#,##0"),"✔ متوازنة"))))),IF(R1325=0,"⚠ أضف سطر عهدة أولًا",IF(OR(C1325="",N(G1325)=0),"⚠ أكمل التاريخ والقيمة",IF(S1325="","⚠ التاريخ خارج السنة المالية",IF(H1325="","⚠ اختر بند الموازنة",IF(I1325="مرفوض","✖ مرفوض من المدير",IF(I1325&lt;&gt;"موافق","⏳ بانتظار موافقة المدير",IF(K1325&lt;&gt;"نعم","⚠ غير مسوى مع الحسابات","✔ معتمد ومسوى")))))))))</f>
        <v/>
      </c>
      <c r="R1325">
        <f>N(R1324)+IF(A1325="عهدة",1,0)</f>
        <v/>
      </c>
      <c r="S1325">
        <f>IF(C1325="","",IF(AND(C1325&gt;=DATE(2026,9,1),C1325&lt;=DATE(2027,8,31)),(YEAR(C1325)-2026)*12+MONTH(C1325)-8,""))</f>
        <v/>
      </c>
      <c r="T1325">
        <f>IF(AND(A1325="مصروف",R1325&gt;0,I1325="موافق",S1325&lt;&gt;"",H1325&lt;&gt;""),N(G1325),0)</f>
        <v/>
      </c>
    </row>
    <row r="1326">
      <c r="A1326" s="19" t="n"/>
      <c r="B1326" s="20">
        <f>IF(A1326="","",IF(R1326=0,"⚠ أضف سطر عهدة أولًا","BDR-"&amp;TEXT(R1326,"000")))</f>
        <v/>
      </c>
      <c r="C1326" s="21" t="n"/>
      <c r="D1326" s="20">
        <f>IF(C1326="","",IF(S1326="","خارج السنة المالية",INDEX(القوائم!$D$2:$D$13,S1326)))</f>
        <v/>
      </c>
      <c r="E1326" s="22" t="n"/>
      <c r="F1326" s="23" t="n"/>
      <c r="G1326" s="23" t="n"/>
      <c r="H1326" s="22" t="n"/>
      <c r="I1326" s="19" t="n"/>
      <c r="J1326" s="21" t="n"/>
      <c r="K1326" s="19" t="n"/>
      <c r="L1326" s="19" t="n"/>
      <c r="M1326" s="21" t="n"/>
      <c r="N1326" s="22" t="n"/>
      <c r="O1326" s="24">
        <f>IF(A1326&lt;&gt;"عهدة","",SUMIFS($G$8:$G$5007,$B$8:$B$5007,B1326,$A$8:$A$5007,"مصروف",$I$8:$I$5007,"&lt;&gt;مرفوض"))</f>
        <v/>
      </c>
      <c r="P1326" s="25">
        <f>IF(A1326&lt;&gt;"عهدة","",N(F1326)-O1326)</f>
        <v/>
      </c>
      <c r="Q1326" s="26">
        <f>IF(A1326="","",IF(A1326="عهدة",IF(N(F1326)=0,"⚠ أدخل قيمة العهدة",IF(P1326&lt;0,"⛔ عجز / زيادة مصروفات "&amp;TEXT(-P1326,"#,##0"),IF(COUNTIFS($B$8:$B$5007,B1326,$A$8:$A$5007,"مصروف",$I$8:$I$5007,"&lt;&gt;مرفوض",$K$8:$K$5007,"&lt;&gt;نعم")&gt;0,"⚠ "&amp;COUNTIFS($B$8:$B$5007,B1326,$A$8:$A$5007,"مصروف",$I$8:$I$5007,"&lt;&gt;مرفوض",$K$8:$K$5007,"&lt;&gt;نعم")&amp;" مصروف غير مسوى",IF(L1326="تمت التسوية",IF(P1326=0,"✔ متوازنة وتمت التسوية","✔ تمت التسوية – متبقي "&amp;TEXT(P1326,"#,##0")),IF(P1326&gt;0,"متبقي "&amp;TEXT(P1326,"#,##0"),"✔ متوازنة"))))),IF(R1326=0,"⚠ أضف سطر عهدة أولًا",IF(OR(C1326="",N(G1326)=0),"⚠ أكمل التاريخ والقيمة",IF(S1326="","⚠ التاريخ خارج السنة المالية",IF(H1326="","⚠ اختر بند الموازنة",IF(I1326="مرفوض","✖ مرفوض من المدير",IF(I1326&lt;&gt;"موافق","⏳ بانتظار موافقة المدير",IF(K1326&lt;&gt;"نعم","⚠ غير مسوى مع الحسابات","✔ معتمد ومسوى")))))))))</f>
        <v/>
      </c>
      <c r="R1326">
        <f>N(R1325)+IF(A1326="عهدة",1,0)</f>
        <v/>
      </c>
      <c r="S1326">
        <f>IF(C1326="","",IF(AND(C1326&gt;=DATE(2026,9,1),C1326&lt;=DATE(2027,8,31)),(YEAR(C1326)-2026)*12+MONTH(C1326)-8,""))</f>
        <v/>
      </c>
      <c r="T1326">
        <f>IF(AND(A1326="مصروف",R1326&gt;0,I1326="موافق",S1326&lt;&gt;"",H1326&lt;&gt;""),N(G1326),0)</f>
        <v/>
      </c>
    </row>
    <row r="1327">
      <c r="A1327" s="19" t="n"/>
      <c r="B1327" s="20">
        <f>IF(A1327="","",IF(R1327=0,"⚠ أضف سطر عهدة أولًا","BDR-"&amp;TEXT(R1327,"000")))</f>
        <v/>
      </c>
      <c r="C1327" s="21" t="n"/>
      <c r="D1327" s="20">
        <f>IF(C1327="","",IF(S1327="","خارج السنة المالية",INDEX(القوائم!$D$2:$D$13,S1327)))</f>
        <v/>
      </c>
      <c r="E1327" s="22" t="n"/>
      <c r="F1327" s="23" t="n"/>
      <c r="G1327" s="23" t="n"/>
      <c r="H1327" s="22" t="n"/>
      <c r="I1327" s="19" t="n"/>
      <c r="J1327" s="21" t="n"/>
      <c r="K1327" s="19" t="n"/>
      <c r="L1327" s="19" t="n"/>
      <c r="M1327" s="21" t="n"/>
      <c r="N1327" s="22" t="n"/>
      <c r="O1327" s="24">
        <f>IF(A1327&lt;&gt;"عهدة","",SUMIFS($G$8:$G$5007,$B$8:$B$5007,B1327,$A$8:$A$5007,"مصروف",$I$8:$I$5007,"&lt;&gt;مرفوض"))</f>
        <v/>
      </c>
      <c r="P1327" s="25">
        <f>IF(A1327&lt;&gt;"عهدة","",N(F1327)-O1327)</f>
        <v/>
      </c>
      <c r="Q1327" s="26">
        <f>IF(A1327="","",IF(A1327="عهدة",IF(N(F1327)=0,"⚠ أدخل قيمة العهدة",IF(P1327&lt;0,"⛔ عجز / زيادة مصروفات "&amp;TEXT(-P1327,"#,##0"),IF(COUNTIFS($B$8:$B$5007,B1327,$A$8:$A$5007,"مصروف",$I$8:$I$5007,"&lt;&gt;مرفوض",$K$8:$K$5007,"&lt;&gt;نعم")&gt;0,"⚠ "&amp;COUNTIFS($B$8:$B$5007,B1327,$A$8:$A$5007,"مصروف",$I$8:$I$5007,"&lt;&gt;مرفوض",$K$8:$K$5007,"&lt;&gt;نعم")&amp;" مصروف غير مسوى",IF(L1327="تمت التسوية",IF(P1327=0,"✔ متوازنة وتمت التسوية","✔ تمت التسوية – متبقي "&amp;TEXT(P1327,"#,##0")),IF(P1327&gt;0,"متبقي "&amp;TEXT(P1327,"#,##0"),"✔ متوازنة"))))),IF(R1327=0,"⚠ أضف سطر عهدة أولًا",IF(OR(C1327="",N(G1327)=0),"⚠ أكمل التاريخ والقيمة",IF(S1327="","⚠ التاريخ خارج السنة المالية",IF(H1327="","⚠ اختر بند الموازنة",IF(I1327="مرفوض","✖ مرفوض من المدير",IF(I1327&lt;&gt;"موافق","⏳ بانتظار موافقة المدير",IF(K1327&lt;&gt;"نعم","⚠ غير مسوى مع الحسابات","✔ معتمد ومسوى")))))))))</f>
        <v/>
      </c>
      <c r="R1327">
        <f>N(R1326)+IF(A1327="عهدة",1,0)</f>
        <v/>
      </c>
      <c r="S1327">
        <f>IF(C1327="","",IF(AND(C1327&gt;=DATE(2026,9,1),C1327&lt;=DATE(2027,8,31)),(YEAR(C1327)-2026)*12+MONTH(C1327)-8,""))</f>
        <v/>
      </c>
      <c r="T1327">
        <f>IF(AND(A1327="مصروف",R1327&gt;0,I1327="موافق",S1327&lt;&gt;"",H1327&lt;&gt;""),N(G1327),0)</f>
        <v/>
      </c>
    </row>
    <row r="1328">
      <c r="A1328" s="19" t="n"/>
      <c r="B1328" s="20">
        <f>IF(A1328="","",IF(R1328=0,"⚠ أضف سطر عهدة أولًا","BDR-"&amp;TEXT(R1328,"000")))</f>
        <v/>
      </c>
      <c r="C1328" s="21" t="n"/>
      <c r="D1328" s="20">
        <f>IF(C1328="","",IF(S1328="","خارج السنة المالية",INDEX(القوائم!$D$2:$D$13,S1328)))</f>
        <v/>
      </c>
      <c r="E1328" s="22" t="n"/>
      <c r="F1328" s="23" t="n"/>
      <c r="G1328" s="23" t="n"/>
      <c r="H1328" s="22" t="n"/>
      <c r="I1328" s="19" t="n"/>
      <c r="J1328" s="21" t="n"/>
      <c r="K1328" s="19" t="n"/>
      <c r="L1328" s="19" t="n"/>
      <c r="M1328" s="21" t="n"/>
      <c r="N1328" s="22" t="n"/>
      <c r="O1328" s="24">
        <f>IF(A1328&lt;&gt;"عهدة","",SUMIFS($G$8:$G$5007,$B$8:$B$5007,B1328,$A$8:$A$5007,"مصروف",$I$8:$I$5007,"&lt;&gt;مرفوض"))</f>
        <v/>
      </c>
      <c r="P1328" s="25">
        <f>IF(A1328&lt;&gt;"عهدة","",N(F1328)-O1328)</f>
        <v/>
      </c>
      <c r="Q1328" s="26">
        <f>IF(A1328="","",IF(A1328="عهدة",IF(N(F1328)=0,"⚠ أدخل قيمة العهدة",IF(P1328&lt;0,"⛔ عجز / زيادة مصروفات "&amp;TEXT(-P1328,"#,##0"),IF(COUNTIFS($B$8:$B$5007,B1328,$A$8:$A$5007,"مصروف",$I$8:$I$5007,"&lt;&gt;مرفوض",$K$8:$K$5007,"&lt;&gt;نعم")&gt;0,"⚠ "&amp;COUNTIFS($B$8:$B$5007,B1328,$A$8:$A$5007,"مصروف",$I$8:$I$5007,"&lt;&gt;مرفوض",$K$8:$K$5007,"&lt;&gt;نعم")&amp;" مصروف غير مسوى",IF(L1328="تمت التسوية",IF(P1328=0,"✔ متوازنة وتمت التسوية","✔ تمت التسوية – متبقي "&amp;TEXT(P1328,"#,##0")),IF(P1328&gt;0,"متبقي "&amp;TEXT(P1328,"#,##0"),"✔ متوازنة"))))),IF(R1328=0,"⚠ أضف سطر عهدة أولًا",IF(OR(C1328="",N(G1328)=0),"⚠ أكمل التاريخ والقيمة",IF(S1328="","⚠ التاريخ خارج السنة المالية",IF(H1328="","⚠ اختر بند الموازنة",IF(I1328="مرفوض","✖ مرفوض من المدير",IF(I1328&lt;&gt;"موافق","⏳ بانتظار موافقة المدير",IF(K1328&lt;&gt;"نعم","⚠ غير مسوى مع الحسابات","✔ معتمد ومسوى")))))))))</f>
        <v/>
      </c>
      <c r="R1328">
        <f>N(R1327)+IF(A1328="عهدة",1,0)</f>
        <v/>
      </c>
      <c r="S1328">
        <f>IF(C1328="","",IF(AND(C1328&gt;=DATE(2026,9,1),C1328&lt;=DATE(2027,8,31)),(YEAR(C1328)-2026)*12+MONTH(C1328)-8,""))</f>
        <v/>
      </c>
      <c r="T1328">
        <f>IF(AND(A1328="مصروف",R1328&gt;0,I1328="موافق",S1328&lt;&gt;"",H1328&lt;&gt;""),N(G1328),0)</f>
        <v/>
      </c>
    </row>
    <row r="1329">
      <c r="A1329" s="19" t="n"/>
      <c r="B1329" s="20">
        <f>IF(A1329="","",IF(R1329=0,"⚠ أضف سطر عهدة أولًا","BDR-"&amp;TEXT(R1329,"000")))</f>
        <v/>
      </c>
      <c r="C1329" s="21" t="n"/>
      <c r="D1329" s="20">
        <f>IF(C1329="","",IF(S1329="","خارج السنة المالية",INDEX(القوائم!$D$2:$D$13,S1329)))</f>
        <v/>
      </c>
      <c r="E1329" s="22" t="n"/>
      <c r="F1329" s="23" t="n"/>
      <c r="G1329" s="23" t="n"/>
      <c r="H1329" s="22" t="n"/>
      <c r="I1329" s="19" t="n"/>
      <c r="J1329" s="21" t="n"/>
      <c r="K1329" s="19" t="n"/>
      <c r="L1329" s="19" t="n"/>
      <c r="M1329" s="21" t="n"/>
      <c r="N1329" s="22" t="n"/>
      <c r="O1329" s="24">
        <f>IF(A1329&lt;&gt;"عهدة","",SUMIFS($G$8:$G$5007,$B$8:$B$5007,B1329,$A$8:$A$5007,"مصروف",$I$8:$I$5007,"&lt;&gt;مرفوض"))</f>
        <v/>
      </c>
      <c r="P1329" s="25">
        <f>IF(A1329&lt;&gt;"عهدة","",N(F1329)-O1329)</f>
        <v/>
      </c>
      <c r="Q1329" s="26">
        <f>IF(A1329="","",IF(A1329="عهدة",IF(N(F1329)=0,"⚠ أدخل قيمة العهدة",IF(P1329&lt;0,"⛔ عجز / زيادة مصروفات "&amp;TEXT(-P1329,"#,##0"),IF(COUNTIFS($B$8:$B$5007,B1329,$A$8:$A$5007,"مصروف",$I$8:$I$5007,"&lt;&gt;مرفوض",$K$8:$K$5007,"&lt;&gt;نعم")&gt;0,"⚠ "&amp;COUNTIFS($B$8:$B$5007,B1329,$A$8:$A$5007,"مصروف",$I$8:$I$5007,"&lt;&gt;مرفوض",$K$8:$K$5007,"&lt;&gt;نعم")&amp;" مصروف غير مسوى",IF(L1329="تمت التسوية",IF(P1329=0,"✔ متوازنة وتمت التسوية","✔ تمت التسوية – متبقي "&amp;TEXT(P1329,"#,##0")),IF(P1329&gt;0,"متبقي "&amp;TEXT(P1329,"#,##0"),"✔ متوازنة"))))),IF(R1329=0,"⚠ أضف سطر عهدة أولًا",IF(OR(C1329="",N(G1329)=0),"⚠ أكمل التاريخ والقيمة",IF(S1329="","⚠ التاريخ خارج السنة المالية",IF(H1329="","⚠ اختر بند الموازنة",IF(I1329="مرفوض","✖ مرفوض من المدير",IF(I1329&lt;&gt;"موافق","⏳ بانتظار موافقة المدير",IF(K1329&lt;&gt;"نعم","⚠ غير مسوى مع الحسابات","✔ معتمد ومسوى")))))))))</f>
        <v/>
      </c>
      <c r="R1329">
        <f>N(R1328)+IF(A1329="عهدة",1,0)</f>
        <v/>
      </c>
      <c r="S1329">
        <f>IF(C1329="","",IF(AND(C1329&gt;=DATE(2026,9,1),C1329&lt;=DATE(2027,8,31)),(YEAR(C1329)-2026)*12+MONTH(C1329)-8,""))</f>
        <v/>
      </c>
      <c r="T1329">
        <f>IF(AND(A1329="مصروف",R1329&gt;0,I1329="موافق",S1329&lt;&gt;"",H1329&lt;&gt;""),N(G1329),0)</f>
        <v/>
      </c>
    </row>
    <row r="1330">
      <c r="A1330" s="19" t="n"/>
      <c r="B1330" s="20">
        <f>IF(A1330="","",IF(R1330=0,"⚠ أضف سطر عهدة أولًا","BDR-"&amp;TEXT(R1330,"000")))</f>
        <v/>
      </c>
      <c r="C1330" s="21" t="n"/>
      <c r="D1330" s="20">
        <f>IF(C1330="","",IF(S1330="","خارج السنة المالية",INDEX(القوائم!$D$2:$D$13,S1330)))</f>
        <v/>
      </c>
      <c r="E1330" s="22" t="n"/>
      <c r="F1330" s="23" t="n"/>
      <c r="G1330" s="23" t="n"/>
      <c r="H1330" s="22" t="n"/>
      <c r="I1330" s="19" t="n"/>
      <c r="J1330" s="21" t="n"/>
      <c r="K1330" s="19" t="n"/>
      <c r="L1330" s="19" t="n"/>
      <c r="M1330" s="21" t="n"/>
      <c r="N1330" s="22" t="n"/>
      <c r="O1330" s="24">
        <f>IF(A1330&lt;&gt;"عهدة","",SUMIFS($G$8:$G$5007,$B$8:$B$5007,B1330,$A$8:$A$5007,"مصروف",$I$8:$I$5007,"&lt;&gt;مرفوض"))</f>
        <v/>
      </c>
      <c r="P1330" s="25">
        <f>IF(A1330&lt;&gt;"عهدة","",N(F1330)-O1330)</f>
        <v/>
      </c>
      <c r="Q1330" s="26">
        <f>IF(A1330="","",IF(A1330="عهدة",IF(N(F1330)=0,"⚠ أدخل قيمة العهدة",IF(P1330&lt;0,"⛔ عجز / زيادة مصروفات "&amp;TEXT(-P1330,"#,##0"),IF(COUNTIFS($B$8:$B$5007,B1330,$A$8:$A$5007,"مصروف",$I$8:$I$5007,"&lt;&gt;مرفوض",$K$8:$K$5007,"&lt;&gt;نعم")&gt;0,"⚠ "&amp;COUNTIFS($B$8:$B$5007,B1330,$A$8:$A$5007,"مصروف",$I$8:$I$5007,"&lt;&gt;مرفوض",$K$8:$K$5007,"&lt;&gt;نعم")&amp;" مصروف غير مسوى",IF(L1330="تمت التسوية",IF(P1330=0,"✔ متوازنة وتمت التسوية","✔ تمت التسوية – متبقي "&amp;TEXT(P1330,"#,##0")),IF(P1330&gt;0,"متبقي "&amp;TEXT(P1330,"#,##0"),"✔ متوازنة"))))),IF(R1330=0,"⚠ أضف سطر عهدة أولًا",IF(OR(C1330="",N(G1330)=0),"⚠ أكمل التاريخ والقيمة",IF(S1330="","⚠ التاريخ خارج السنة المالية",IF(H1330="","⚠ اختر بند الموازنة",IF(I1330="مرفوض","✖ مرفوض من المدير",IF(I1330&lt;&gt;"موافق","⏳ بانتظار موافقة المدير",IF(K1330&lt;&gt;"نعم","⚠ غير مسوى مع الحسابات","✔ معتمد ومسوى")))))))))</f>
        <v/>
      </c>
      <c r="R1330">
        <f>N(R1329)+IF(A1330="عهدة",1,0)</f>
        <v/>
      </c>
      <c r="S1330">
        <f>IF(C1330="","",IF(AND(C1330&gt;=DATE(2026,9,1),C1330&lt;=DATE(2027,8,31)),(YEAR(C1330)-2026)*12+MONTH(C1330)-8,""))</f>
        <v/>
      </c>
      <c r="T1330">
        <f>IF(AND(A1330="مصروف",R1330&gt;0,I1330="موافق",S1330&lt;&gt;"",H1330&lt;&gt;""),N(G1330),0)</f>
        <v/>
      </c>
    </row>
    <row r="1331">
      <c r="A1331" s="19" t="n"/>
      <c r="B1331" s="20">
        <f>IF(A1331="","",IF(R1331=0,"⚠ أضف سطر عهدة أولًا","BDR-"&amp;TEXT(R1331,"000")))</f>
        <v/>
      </c>
      <c r="C1331" s="21" t="n"/>
      <c r="D1331" s="20">
        <f>IF(C1331="","",IF(S1331="","خارج السنة المالية",INDEX(القوائم!$D$2:$D$13,S1331)))</f>
        <v/>
      </c>
      <c r="E1331" s="22" t="n"/>
      <c r="F1331" s="23" t="n"/>
      <c r="G1331" s="23" t="n"/>
      <c r="H1331" s="22" t="n"/>
      <c r="I1331" s="19" t="n"/>
      <c r="J1331" s="21" t="n"/>
      <c r="K1331" s="19" t="n"/>
      <c r="L1331" s="19" t="n"/>
      <c r="M1331" s="21" t="n"/>
      <c r="N1331" s="22" t="n"/>
      <c r="O1331" s="24">
        <f>IF(A1331&lt;&gt;"عهدة","",SUMIFS($G$8:$G$5007,$B$8:$B$5007,B1331,$A$8:$A$5007,"مصروف",$I$8:$I$5007,"&lt;&gt;مرفوض"))</f>
        <v/>
      </c>
      <c r="P1331" s="25">
        <f>IF(A1331&lt;&gt;"عهدة","",N(F1331)-O1331)</f>
        <v/>
      </c>
      <c r="Q1331" s="26">
        <f>IF(A1331="","",IF(A1331="عهدة",IF(N(F1331)=0,"⚠ أدخل قيمة العهدة",IF(P1331&lt;0,"⛔ عجز / زيادة مصروفات "&amp;TEXT(-P1331,"#,##0"),IF(COUNTIFS($B$8:$B$5007,B1331,$A$8:$A$5007,"مصروف",$I$8:$I$5007,"&lt;&gt;مرفوض",$K$8:$K$5007,"&lt;&gt;نعم")&gt;0,"⚠ "&amp;COUNTIFS($B$8:$B$5007,B1331,$A$8:$A$5007,"مصروف",$I$8:$I$5007,"&lt;&gt;مرفوض",$K$8:$K$5007,"&lt;&gt;نعم")&amp;" مصروف غير مسوى",IF(L1331="تمت التسوية",IF(P1331=0,"✔ متوازنة وتمت التسوية","✔ تمت التسوية – متبقي "&amp;TEXT(P1331,"#,##0")),IF(P1331&gt;0,"متبقي "&amp;TEXT(P1331,"#,##0"),"✔ متوازنة"))))),IF(R1331=0,"⚠ أضف سطر عهدة أولًا",IF(OR(C1331="",N(G1331)=0),"⚠ أكمل التاريخ والقيمة",IF(S1331="","⚠ التاريخ خارج السنة المالية",IF(H1331="","⚠ اختر بند الموازنة",IF(I1331="مرفوض","✖ مرفوض من المدير",IF(I1331&lt;&gt;"موافق","⏳ بانتظار موافقة المدير",IF(K1331&lt;&gt;"نعم","⚠ غير مسوى مع الحسابات","✔ معتمد ومسوى")))))))))</f>
        <v/>
      </c>
      <c r="R1331">
        <f>N(R1330)+IF(A1331="عهدة",1,0)</f>
        <v/>
      </c>
      <c r="S1331">
        <f>IF(C1331="","",IF(AND(C1331&gt;=DATE(2026,9,1),C1331&lt;=DATE(2027,8,31)),(YEAR(C1331)-2026)*12+MONTH(C1331)-8,""))</f>
        <v/>
      </c>
      <c r="T1331">
        <f>IF(AND(A1331="مصروف",R1331&gt;0,I1331="موافق",S1331&lt;&gt;"",H1331&lt;&gt;""),N(G1331),0)</f>
        <v/>
      </c>
    </row>
    <row r="1332">
      <c r="A1332" s="19" t="n"/>
      <c r="B1332" s="20">
        <f>IF(A1332="","",IF(R1332=0,"⚠ أضف سطر عهدة أولًا","BDR-"&amp;TEXT(R1332,"000")))</f>
        <v/>
      </c>
      <c r="C1332" s="21" t="n"/>
      <c r="D1332" s="20">
        <f>IF(C1332="","",IF(S1332="","خارج السنة المالية",INDEX(القوائم!$D$2:$D$13,S1332)))</f>
        <v/>
      </c>
      <c r="E1332" s="22" t="n"/>
      <c r="F1332" s="23" t="n"/>
      <c r="G1332" s="23" t="n"/>
      <c r="H1332" s="22" t="n"/>
      <c r="I1332" s="19" t="n"/>
      <c r="J1332" s="21" t="n"/>
      <c r="K1332" s="19" t="n"/>
      <c r="L1332" s="19" t="n"/>
      <c r="M1332" s="21" t="n"/>
      <c r="N1332" s="22" t="n"/>
      <c r="O1332" s="24">
        <f>IF(A1332&lt;&gt;"عهدة","",SUMIFS($G$8:$G$5007,$B$8:$B$5007,B1332,$A$8:$A$5007,"مصروف",$I$8:$I$5007,"&lt;&gt;مرفوض"))</f>
        <v/>
      </c>
      <c r="P1332" s="25">
        <f>IF(A1332&lt;&gt;"عهدة","",N(F1332)-O1332)</f>
        <v/>
      </c>
      <c r="Q1332" s="26">
        <f>IF(A1332="","",IF(A1332="عهدة",IF(N(F1332)=0,"⚠ أدخل قيمة العهدة",IF(P1332&lt;0,"⛔ عجز / زيادة مصروفات "&amp;TEXT(-P1332,"#,##0"),IF(COUNTIFS($B$8:$B$5007,B1332,$A$8:$A$5007,"مصروف",$I$8:$I$5007,"&lt;&gt;مرفوض",$K$8:$K$5007,"&lt;&gt;نعم")&gt;0,"⚠ "&amp;COUNTIFS($B$8:$B$5007,B1332,$A$8:$A$5007,"مصروف",$I$8:$I$5007,"&lt;&gt;مرفوض",$K$8:$K$5007,"&lt;&gt;نعم")&amp;" مصروف غير مسوى",IF(L1332="تمت التسوية",IF(P1332=0,"✔ متوازنة وتمت التسوية","✔ تمت التسوية – متبقي "&amp;TEXT(P1332,"#,##0")),IF(P1332&gt;0,"متبقي "&amp;TEXT(P1332,"#,##0"),"✔ متوازنة"))))),IF(R1332=0,"⚠ أضف سطر عهدة أولًا",IF(OR(C1332="",N(G1332)=0),"⚠ أكمل التاريخ والقيمة",IF(S1332="","⚠ التاريخ خارج السنة المالية",IF(H1332="","⚠ اختر بند الموازنة",IF(I1332="مرفوض","✖ مرفوض من المدير",IF(I1332&lt;&gt;"موافق","⏳ بانتظار موافقة المدير",IF(K1332&lt;&gt;"نعم","⚠ غير مسوى مع الحسابات","✔ معتمد ومسوى")))))))))</f>
        <v/>
      </c>
      <c r="R1332">
        <f>N(R1331)+IF(A1332="عهدة",1,0)</f>
        <v/>
      </c>
      <c r="S1332">
        <f>IF(C1332="","",IF(AND(C1332&gt;=DATE(2026,9,1),C1332&lt;=DATE(2027,8,31)),(YEAR(C1332)-2026)*12+MONTH(C1332)-8,""))</f>
        <v/>
      </c>
      <c r="T1332">
        <f>IF(AND(A1332="مصروف",R1332&gt;0,I1332="موافق",S1332&lt;&gt;"",H1332&lt;&gt;""),N(G1332),0)</f>
        <v/>
      </c>
    </row>
    <row r="1333">
      <c r="A1333" s="19" t="n"/>
      <c r="B1333" s="20">
        <f>IF(A1333="","",IF(R1333=0,"⚠ أضف سطر عهدة أولًا","BDR-"&amp;TEXT(R1333,"000")))</f>
        <v/>
      </c>
      <c r="C1333" s="21" t="n"/>
      <c r="D1333" s="20">
        <f>IF(C1333="","",IF(S1333="","خارج السنة المالية",INDEX(القوائم!$D$2:$D$13,S1333)))</f>
        <v/>
      </c>
      <c r="E1333" s="22" t="n"/>
      <c r="F1333" s="23" t="n"/>
      <c r="G1333" s="23" t="n"/>
      <c r="H1333" s="22" t="n"/>
      <c r="I1333" s="19" t="n"/>
      <c r="J1333" s="21" t="n"/>
      <c r="K1333" s="19" t="n"/>
      <c r="L1333" s="19" t="n"/>
      <c r="M1333" s="21" t="n"/>
      <c r="N1333" s="22" t="n"/>
      <c r="O1333" s="24">
        <f>IF(A1333&lt;&gt;"عهدة","",SUMIFS($G$8:$G$5007,$B$8:$B$5007,B1333,$A$8:$A$5007,"مصروف",$I$8:$I$5007,"&lt;&gt;مرفوض"))</f>
        <v/>
      </c>
      <c r="P1333" s="25">
        <f>IF(A1333&lt;&gt;"عهدة","",N(F1333)-O1333)</f>
        <v/>
      </c>
      <c r="Q1333" s="26">
        <f>IF(A1333="","",IF(A1333="عهدة",IF(N(F1333)=0,"⚠ أدخل قيمة العهدة",IF(P1333&lt;0,"⛔ عجز / زيادة مصروفات "&amp;TEXT(-P1333,"#,##0"),IF(COUNTIFS($B$8:$B$5007,B1333,$A$8:$A$5007,"مصروف",$I$8:$I$5007,"&lt;&gt;مرفوض",$K$8:$K$5007,"&lt;&gt;نعم")&gt;0,"⚠ "&amp;COUNTIFS($B$8:$B$5007,B1333,$A$8:$A$5007,"مصروف",$I$8:$I$5007,"&lt;&gt;مرفوض",$K$8:$K$5007,"&lt;&gt;نعم")&amp;" مصروف غير مسوى",IF(L1333="تمت التسوية",IF(P1333=0,"✔ متوازنة وتمت التسوية","✔ تمت التسوية – متبقي "&amp;TEXT(P1333,"#,##0")),IF(P1333&gt;0,"متبقي "&amp;TEXT(P1333,"#,##0"),"✔ متوازنة"))))),IF(R1333=0,"⚠ أضف سطر عهدة أولًا",IF(OR(C1333="",N(G1333)=0),"⚠ أكمل التاريخ والقيمة",IF(S1333="","⚠ التاريخ خارج السنة المالية",IF(H1333="","⚠ اختر بند الموازنة",IF(I1333="مرفوض","✖ مرفوض من المدير",IF(I1333&lt;&gt;"موافق","⏳ بانتظار موافقة المدير",IF(K1333&lt;&gt;"نعم","⚠ غير مسوى مع الحسابات","✔ معتمد ومسوى")))))))))</f>
        <v/>
      </c>
      <c r="R1333">
        <f>N(R1332)+IF(A1333="عهدة",1,0)</f>
        <v/>
      </c>
      <c r="S1333">
        <f>IF(C1333="","",IF(AND(C1333&gt;=DATE(2026,9,1),C1333&lt;=DATE(2027,8,31)),(YEAR(C1333)-2026)*12+MONTH(C1333)-8,""))</f>
        <v/>
      </c>
      <c r="T1333">
        <f>IF(AND(A1333="مصروف",R1333&gt;0,I1333="موافق",S1333&lt;&gt;"",H1333&lt;&gt;""),N(G1333),0)</f>
        <v/>
      </c>
    </row>
    <row r="1334">
      <c r="A1334" s="19" t="n"/>
      <c r="B1334" s="20">
        <f>IF(A1334="","",IF(R1334=0,"⚠ أضف سطر عهدة أولًا","BDR-"&amp;TEXT(R1334,"000")))</f>
        <v/>
      </c>
      <c r="C1334" s="21" t="n"/>
      <c r="D1334" s="20">
        <f>IF(C1334="","",IF(S1334="","خارج السنة المالية",INDEX(القوائم!$D$2:$D$13,S1334)))</f>
        <v/>
      </c>
      <c r="E1334" s="22" t="n"/>
      <c r="F1334" s="23" t="n"/>
      <c r="G1334" s="23" t="n"/>
      <c r="H1334" s="22" t="n"/>
      <c r="I1334" s="19" t="n"/>
      <c r="J1334" s="21" t="n"/>
      <c r="K1334" s="19" t="n"/>
      <c r="L1334" s="19" t="n"/>
      <c r="M1334" s="21" t="n"/>
      <c r="N1334" s="22" t="n"/>
      <c r="O1334" s="24">
        <f>IF(A1334&lt;&gt;"عهدة","",SUMIFS($G$8:$G$5007,$B$8:$B$5007,B1334,$A$8:$A$5007,"مصروف",$I$8:$I$5007,"&lt;&gt;مرفوض"))</f>
        <v/>
      </c>
      <c r="P1334" s="25">
        <f>IF(A1334&lt;&gt;"عهدة","",N(F1334)-O1334)</f>
        <v/>
      </c>
      <c r="Q1334" s="26">
        <f>IF(A1334="","",IF(A1334="عهدة",IF(N(F1334)=0,"⚠ أدخل قيمة العهدة",IF(P1334&lt;0,"⛔ عجز / زيادة مصروفات "&amp;TEXT(-P1334,"#,##0"),IF(COUNTIFS($B$8:$B$5007,B1334,$A$8:$A$5007,"مصروف",$I$8:$I$5007,"&lt;&gt;مرفوض",$K$8:$K$5007,"&lt;&gt;نعم")&gt;0,"⚠ "&amp;COUNTIFS($B$8:$B$5007,B1334,$A$8:$A$5007,"مصروف",$I$8:$I$5007,"&lt;&gt;مرفوض",$K$8:$K$5007,"&lt;&gt;نعم")&amp;" مصروف غير مسوى",IF(L1334="تمت التسوية",IF(P1334=0,"✔ متوازنة وتمت التسوية","✔ تمت التسوية – متبقي "&amp;TEXT(P1334,"#,##0")),IF(P1334&gt;0,"متبقي "&amp;TEXT(P1334,"#,##0"),"✔ متوازنة"))))),IF(R1334=0,"⚠ أضف سطر عهدة أولًا",IF(OR(C1334="",N(G1334)=0),"⚠ أكمل التاريخ والقيمة",IF(S1334="","⚠ التاريخ خارج السنة المالية",IF(H1334="","⚠ اختر بند الموازنة",IF(I1334="مرفوض","✖ مرفوض من المدير",IF(I1334&lt;&gt;"موافق","⏳ بانتظار موافقة المدير",IF(K1334&lt;&gt;"نعم","⚠ غير مسوى مع الحسابات","✔ معتمد ومسوى")))))))))</f>
        <v/>
      </c>
      <c r="R1334">
        <f>N(R1333)+IF(A1334="عهدة",1,0)</f>
        <v/>
      </c>
      <c r="S1334">
        <f>IF(C1334="","",IF(AND(C1334&gt;=DATE(2026,9,1),C1334&lt;=DATE(2027,8,31)),(YEAR(C1334)-2026)*12+MONTH(C1334)-8,""))</f>
        <v/>
      </c>
      <c r="T1334">
        <f>IF(AND(A1334="مصروف",R1334&gt;0,I1334="موافق",S1334&lt;&gt;"",H1334&lt;&gt;""),N(G1334),0)</f>
        <v/>
      </c>
    </row>
    <row r="1335">
      <c r="A1335" s="19" t="n"/>
      <c r="B1335" s="20">
        <f>IF(A1335="","",IF(R1335=0,"⚠ أضف سطر عهدة أولًا","BDR-"&amp;TEXT(R1335,"000")))</f>
        <v/>
      </c>
      <c r="C1335" s="21" t="n"/>
      <c r="D1335" s="20">
        <f>IF(C1335="","",IF(S1335="","خارج السنة المالية",INDEX(القوائم!$D$2:$D$13,S1335)))</f>
        <v/>
      </c>
      <c r="E1335" s="22" t="n"/>
      <c r="F1335" s="23" t="n"/>
      <c r="G1335" s="23" t="n"/>
      <c r="H1335" s="22" t="n"/>
      <c r="I1335" s="19" t="n"/>
      <c r="J1335" s="21" t="n"/>
      <c r="K1335" s="19" t="n"/>
      <c r="L1335" s="19" t="n"/>
      <c r="M1335" s="21" t="n"/>
      <c r="N1335" s="22" t="n"/>
      <c r="O1335" s="24">
        <f>IF(A1335&lt;&gt;"عهدة","",SUMIFS($G$8:$G$5007,$B$8:$B$5007,B1335,$A$8:$A$5007,"مصروف",$I$8:$I$5007,"&lt;&gt;مرفوض"))</f>
        <v/>
      </c>
      <c r="P1335" s="25">
        <f>IF(A1335&lt;&gt;"عهدة","",N(F1335)-O1335)</f>
        <v/>
      </c>
      <c r="Q1335" s="26">
        <f>IF(A1335="","",IF(A1335="عهدة",IF(N(F1335)=0,"⚠ أدخل قيمة العهدة",IF(P1335&lt;0,"⛔ عجز / زيادة مصروفات "&amp;TEXT(-P1335,"#,##0"),IF(COUNTIFS($B$8:$B$5007,B1335,$A$8:$A$5007,"مصروف",$I$8:$I$5007,"&lt;&gt;مرفوض",$K$8:$K$5007,"&lt;&gt;نعم")&gt;0,"⚠ "&amp;COUNTIFS($B$8:$B$5007,B1335,$A$8:$A$5007,"مصروف",$I$8:$I$5007,"&lt;&gt;مرفوض",$K$8:$K$5007,"&lt;&gt;نعم")&amp;" مصروف غير مسوى",IF(L1335="تمت التسوية",IF(P1335=0,"✔ متوازنة وتمت التسوية","✔ تمت التسوية – متبقي "&amp;TEXT(P1335,"#,##0")),IF(P1335&gt;0,"متبقي "&amp;TEXT(P1335,"#,##0"),"✔ متوازنة"))))),IF(R1335=0,"⚠ أضف سطر عهدة أولًا",IF(OR(C1335="",N(G1335)=0),"⚠ أكمل التاريخ والقيمة",IF(S1335="","⚠ التاريخ خارج السنة المالية",IF(H1335="","⚠ اختر بند الموازنة",IF(I1335="مرفوض","✖ مرفوض من المدير",IF(I1335&lt;&gt;"موافق","⏳ بانتظار موافقة المدير",IF(K1335&lt;&gt;"نعم","⚠ غير مسوى مع الحسابات","✔ معتمد ومسوى")))))))))</f>
        <v/>
      </c>
      <c r="R1335">
        <f>N(R1334)+IF(A1335="عهدة",1,0)</f>
        <v/>
      </c>
      <c r="S1335">
        <f>IF(C1335="","",IF(AND(C1335&gt;=DATE(2026,9,1),C1335&lt;=DATE(2027,8,31)),(YEAR(C1335)-2026)*12+MONTH(C1335)-8,""))</f>
        <v/>
      </c>
      <c r="T1335">
        <f>IF(AND(A1335="مصروف",R1335&gt;0,I1335="موافق",S1335&lt;&gt;"",H1335&lt;&gt;""),N(G1335),0)</f>
        <v/>
      </c>
    </row>
    <row r="1336">
      <c r="A1336" s="19" t="n"/>
      <c r="B1336" s="20">
        <f>IF(A1336="","",IF(R1336=0,"⚠ أضف سطر عهدة أولًا","BDR-"&amp;TEXT(R1336,"000")))</f>
        <v/>
      </c>
      <c r="C1336" s="21" t="n"/>
      <c r="D1336" s="20">
        <f>IF(C1336="","",IF(S1336="","خارج السنة المالية",INDEX(القوائم!$D$2:$D$13,S1336)))</f>
        <v/>
      </c>
      <c r="E1336" s="22" t="n"/>
      <c r="F1336" s="23" t="n"/>
      <c r="G1336" s="23" t="n"/>
      <c r="H1336" s="22" t="n"/>
      <c r="I1336" s="19" t="n"/>
      <c r="J1336" s="21" t="n"/>
      <c r="K1336" s="19" t="n"/>
      <c r="L1336" s="19" t="n"/>
      <c r="M1336" s="21" t="n"/>
      <c r="N1336" s="22" t="n"/>
      <c r="O1336" s="24">
        <f>IF(A1336&lt;&gt;"عهدة","",SUMIFS($G$8:$G$5007,$B$8:$B$5007,B1336,$A$8:$A$5007,"مصروف",$I$8:$I$5007,"&lt;&gt;مرفوض"))</f>
        <v/>
      </c>
      <c r="P1336" s="25">
        <f>IF(A1336&lt;&gt;"عهدة","",N(F1336)-O1336)</f>
        <v/>
      </c>
      <c r="Q1336" s="26">
        <f>IF(A1336="","",IF(A1336="عهدة",IF(N(F1336)=0,"⚠ أدخل قيمة العهدة",IF(P1336&lt;0,"⛔ عجز / زيادة مصروفات "&amp;TEXT(-P1336,"#,##0"),IF(COUNTIFS($B$8:$B$5007,B1336,$A$8:$A$5007,"مصروف",$I$8:$I$5007,"&lt;&gt;مرفوض",$K$8:$K$5007,"&lt;&gt;نعم")&gt;0,"⚠ "&amp;COUNTIFS($B$8:$B$5007,B1336,$A$8:$A$5007,"مصروف",$I$8:$I$5007,"&lt;&gt;مرفوض",$K$8:$K$5007,"&lt;&gt;نعم")&amp;" مصروف غير مسوى",IF(L1336="تمت التسوية",IF(P1336=0,"✔ متوازنة وتمت التسوية","✔ تمت التسوية – متبقي "&amp;TEXT(P1336,"#,##0")),IF(P1336&gt;0,"متبقي "&amp;TEXT(P1336,"#,##0"),"✔ متوازنة"))))),IF(R1336=0,"⚠ أضف سطر عهدة أولًا",IF(OR(C1336="",N(G1336)=0),"⚠ أكمل التاريخ والقيمة",IF(S1336="","⚠ التاريخ خارج السنة المالية",IF(H1336="","⚠ اختر بند الموازنة",IF(I1336="مرفوض","✖ مرفوض من المدير",IF(I1336&lt;&gt;"موافق","⏳ بانتظار موافقة المدير",IF(K1336&lt;&gt;"نعم","⚠ غير مسوى مع الحسابات","✔ معتمد ومسوى")))))))))</f>
        <v/>
      </c>
      <c r="R1336">
        <f>N(R1335)+IF(A1336="عهدة",1,0)</f>
        <v/>
      </c>
      <c r="S1336">
        <f>IF(C1336="","",IF(AND(C1336&gt;=DATE(2026,9,1),C1336&lt;=DATE(2027,8,31)),(YEAR(C1336)-2026)*12+MONTH(C1336)-8,""))</f>
        <v/>
      </c>
      <c r="T1336">
        <f>IF(AND(A1336="مصروف",R1336&gt;0,I1336="موافق",S1336&lt;&gt;"",H1336&lt;&gt;""),N(G1336),0)</f>
        <v/>
      </c>
    </row>
    <row r="1337">
      <c r="A1337" s="19" t="n"/>
      <c r="B1337" s="20">
        <f>IF(A1337="","",IF(R1337=0,"⚠ أضف سطر عهدة أولًا","BDR-"&amp;TEXT(R1337,"000")))</f>
        <v/>
      </c>
      <c r="C1337" s="21" t="n"/>
      <c r="D1337" s="20">
        <f>IF(C1337="","",IF(S1337="","خارج السنة المالية",INDEX(القوائم!$D$2:$D$13,S1337)))</f>
        <v/>
      </c>
      <c r="E1337" s="22" t="n"/>
      <c r="F1337" s="23" t="n"/>
      <c r="G1337" s="23" t="n"/>
      <c r="H1337" s="22" t="n"/>
      <c r="I1337" s="19" t="n"/>
      <c r="J1337" s="21" t="n"/>
      <c r="K1337" s="19" t="n"/>
      <c r="L1337" s="19" t="n"/>
      <c r="M1337" s="21" t="n"/>
      <c r="N1337" s="22" t="n"/>
      <c r="O1337" s="24">
        <f>IF(A1337&lt;&gt;"عهدة","",SUMIFS($G$8:$G$5007,$B$8:$B$5007,B1337,$A$8:$A$5007,"مصروف",$I$8:$I$5007,"&lt;&gt;مرفوض"))</f>
        <v/>
      </c>
      <c r="P1337" s="25">
        <f>IF(A1337&lt;&gt;"عهدة","",N(F1337)-O1337)</f>
        <v/>
      </c>
      <c r="Q1337" s="26">
        <f>IF(A1337="","",IF(A1337="عهدة",IF(N(F1337)=0,"⚠ أدخل قيمة العهدة",IF(P1337&lt;0,"⛔ عجز / زيادة مصروفات "&amp;TEXT(-P1337,"#,##0"),IF(COUNTIFS($B$8:$B$5007,B1337,$A$8:$A$5007,"مصروف",$I$8:$I$5007,"&lt;&gt;مرفوض",$K$8:$K$5007,"&lt;&gt;نعم")&gt;0,"⚠ "&amp;COUNTIFS($B$8:$B$5007,B1337,$A$8:$A$5007,"مصروف",$I$8:$I$5007,"&lt;&gt;مرفوض",$K$8:$K$5007,"&lt;&gt;نعم")&amp;" مصروف غير مسوى",IF(L1337="تمت التسوية",IF(P1337=0,"✔ متوازنة وتمت التسوية","✔ تمت التسوية – متبقي "&amp;TEXT(P1337,"#,##0")),IF(P1337&gt;0,"متبقي "&amp;TEXT(P1337,"#,##0"),"✔ متوازنة"))))),IF(R1337=0,"⚠ أضف سطر عهدة أولًا",IF(OR(C1337="",N(G1337)=0),"⚠ أكمل التاريخ والقيمة",IF(S1337="","⚠ التاريخ خارج السنة المالية",IF(H1337="","⚠ اختر بند الموازنة",IF(I1337="مرفوض","✖ مرفوض من المدير",IF(I1337&lt;&gt;"موافق","⏳ بانتظار موافقة المدير",IF(K1337&lt;&gt;"نعم","⚠ غير مسوى مع الحسابات","✔ معتمد ومسوى")))))))))</f>
        <v/>
      </c>
      <c r="R1337">
        <f>N(R1336)+IF(A1337="عهدة",1,0)</f>
        <v/>
      </c>
      <c r="S1337">
        <f>IF(C1337="","",IF(AND(C1337&gt;=DATE(2026,9,1),C1337&lt;=DATE(2027,8,31)),(YEAR(C1337)-2026)*12+MONTH(C1337)-8,""))</f>
        <v/>
      </c>
      <c r="T1337">
        <f>IF(AND(A1337="مصروف",R1337&gt;0,I1337="موافق",S1337&lt;&gt;"",H1337&lt;&gt;""),N(G1337),0)</f>
        <v/>
      </c>
    </row>
    <row r="1338">
      <c r="A1338" s="19" t="n"/>
      <c r="B1338" s="20">
        <f>IF(A1338="","",IF(R1338=0,"⚠ أضف سطر عهدة أولًا","BDR-"&amp;TEXT(R1338,"000")))</f>
        <v/>
      </c>
      <c r="C1338" s="21" t="n"/>
      <c r="D1338" s="20">
        <f>IF(C1338="","",IF(S1338="","خارج السنة المالية",INDEX(القوائم!$D$2:$D$13,S1338)))</f>
        <v/>
      </c>
      <c r="E1338" s="22" t="n"/>
      <c r="F1338" s="23" t="n"/>
      <c r="G1338" s="23" t="n"/>
      <c r="H1338" s="22" t="n"/>
      <c r="I1338" s="19" t="n"/>
      <c r="J1338" s="21" t="n"/>
      <c r="K1338" s="19" t="n"/>
      <c r="L1338" s="19" t="n"/>
      <c r="M1338" s="21" t="n"/>
      <c r="N1338" s="22" t="n"/>
      <c r="O1338" s="24">
        <f>IF(A1338&lt;&gt;"عهدة","",SUMIFS($G$8:$G$5007,$B$8:$B$5007,B1338,$A$8:$A$5007,"مصروف",$I$8:$I$5007,"&lt;&gt;مرفوض"))</f>
        <v/>
      </c>
      <c r="P1338" s="25">
        <f>IF(A1338&lt;&gt;"عهدة","",N(F1338)-O1338)</f>
        <v/>
      </c>
      <c r="Q1338" s="26">
        <f>IF(A1338="","",IF(A1338="عهدة",IF(N(F1338)=0,"⚠ أدخل قيمة العهدة",IF(P1338&lt;0,"⛔ عجز / زيادة مصروفات "&amp;TEXT(-P1338,"#,##0"),IF(COUNTIFS($B$8:$B$5007,B1338,$A$8:$A$5007,"مصروف",$I$8:$I$5007,"&lt;&gt;مرفوض",$K$8:$K$5007,"&lt;&gt;نعم")&gt;0,"⚠ "&amp;COUNTIFS($B$8:$B$5007,B1338,$A$8:$A$5007,"مصروف",$I$8:$I$5007,"&lt;&gt;مرفوض",$K$8:$K$5007,"&lt;&gt;نعم")&amp;" مصروف غير مسوى",IF(L1338="تمت التسوية",IF(P1338=0,"✔ متوازنة وتمت التسوية","✔ تمت التسوية – متبقي "&amp;TEXT(P1338,"#,##0")),IF(P1338&gt;0,"متبقي "&amp;TEXT(P1338,"#,##0"),"✔ متوازنة"))))),IF(R1338=0,"⚠ أضف سطر عهدة أولًا",IF(OR(C1338="",N(G1338)=0),"⚠ أكمل التاريخ والقيمة",IF(S1338="","⚠ التاريخ خارج السنة المالية",IF(H1338="","⚠ اختر بند الموازنة",IF(I1338="مرفوض","✖ مرفوض من المدير",IF(I1338&lt;&gt;"موافق","⏳ بانتظار موافقة المدير",IF(K1338&lt;&gt;"نعم","⚠ غير مسوى مع الحسابات","✔ معتمد ومسوى")))))))))</f>
        <v/>
      </c>
      <c r="R1338">
        <f>N(R1337)+IF(A1338="عهدة",1,0)</f>
        <v/>
      </c>
      <c r="S1338">
        <f>IF(C1338="","",IF(AND(C1338&gt;=DATE(2026,9,1),C1338&lt;=DATE(2027,8,31)),(YEAR(C1338)-2026)*12+MONTH(C1338)-8,""))</f>
        <v/>
      </c>
      <c r="T1338">
        <f>IF(AND(A1338="مصروف",R1338&gt;0,I1338="موافق",S1338&lt;&gt;"",H1338&lt;&gt;""),N(G1338),0)</f>
        <v/>
      </c>
    </row>
    <row r="1339">
      <c r="A1339" s="19" t="n"/>
      <c r="B1339" s="20">
        <f>IF(A1339="","",IF(R1339=0,"⚠ أضف سطر عهدة أولًا","BDR-"&amp;TEXT(R1339,"000")))</f>
        <v/>
      </c>
      <c r="C1339" s="21" t="n"/>
      <c r="D1339" s="20">
        <f>IF(C1339="","",IF(S1339="","خارج السنة المالية",INDEX(القوائم!$D$2:$D$13,S1339)))</f>
        <v/>
      </c>
      <c r="E1339" s="22" t="n"/>
      <c r="F1339" s="23" t="n"/>
      <c r="G1339" s="23" t="n"/>
      <c r="H1339" s="22" t="n"/>
      <c r="I1339" s="19" t="n"/>
      <c r="J1339" s="21" t="n"/>
      <c r="K1339" s="19" t="n"/>
      <c r="L1339" s="19" t="n"/>
      <c r="M1339" s="21" t="n"/>
      <c r="N1339" s="22" t="n"/>
      <c r="O1339" s="24">
        <f>IF(A1339&lt;&gt;"عهدة","",SUMIFS($G$8:$G$5007,$B$8:$B$5007,B1339,$A$8:$A$5007,"مصروف",$I$8:$I$5007,"&lt;&gt;مرفوض"))</f>
        <v/>
      </c>
      <c r="P1339" s="25">
        <f>IF(A1339&lt;&gt;"عهدة","",N(F1339)-O1339)</f>
        <v/>
      </c>
      <c r="Q1339" s="26">
        <f>IF(A1339="","",IF(A1339="عهدة",IF(N(F1339)=0,"⚠ أدخل قيمة العهدة",IF(P1339&lt;0,"⛔ عجز / زيادة مصروفات "&amp;TEXT(-P1339,"#,##0"),IF(COUNTIFS($B$8:$B$5007,B1339,$A$8:$A$5007,"مصروف",$I$8:$I$5007,"&lt;&gt;مرفوض",$K$8:$K$5007,"&lt;&gt;نعم")&gt;0,"⚠ "&amp;COUNTIFS($B$8:$B$5007,B1339,$A$8:$A$5007,"مصروف",$I$8:$I$5007,"&lt;&gt;مرفوض",$K$8:$K$5007,"&lt;&gt;نعم")&amp;" مصروف غير مسوى",IF(L1339="تمت التسوية",IF(P1339=0,"✔ متوازنة وتمت التسوية","✔ تمت التسوية – متبقي "&amp;TEXT(P1339,"#,##0")),IF(P1339&gt;0,"متبقي "&amp;TEXT(P1339,"#,##0"),"✔ متوازنة"))))),IF(R1339=0,"⚠ أضف سطر عهدة أولًا",IF(OR(C1339="",N(G1339)=0),"⚠ أكمل التاريخ والقيمة",IF(S1339="","⚠ التاريخ خارج السنة المالية",IF(H1339="","⚠ اختر بند الموازنة",IF(I1339="مرفوض","✖ مرفوض من المدير",IF(I1339&lt;&gt;"موافق","⏳ بانتظار موافقة المدير",IF(K1339&lt;&gt;"نعم","⚠ غير مسوى مع الحسابات","✔ معتمد ومسوى")))))))))</f>
        <v/>
      </c>
      <c r="R1339">
        <f>N(R1338)+IF(A1339="عهدة",1,0)</f>
        <v/>
      </c>
      <c r="S1339">
        <f>IF(C1339="","",IF(AND(C1339&gt;=DATE(2026,9,1),C1339&lt;=DATE(2027,8,31)),(YEAR(C1339)-2026)*12+MONTH(C1339)-8,""))</f>
        <v/>
      </c>
      <c r="T1339">
        <f>IF(AND(A1339="مصروف",R1339&gt;0,I1339="موافق",S1339&lt;&gt;"",H1339&lt;&gt;""),N(G1339),0)</f>
        <v/>
      </c>
    </row>
    <row r="1340">
      <c r="A1340" s="19" t="n"/>
      <c r="B1340" s="20">
        <f>IF(A1340="","",IF(R1340=0,"⚠ أضف سطر عهدة أولًا","BDR-"&amp;TEXT(R1340,"000")))</f>
        <v/>
      </c>
      <c r="C1340" s="21" t="n"/>
      <c r="D1340" s="20">
        <f>IF(C1340="","",IF(S1340="","خارج السنة المالية",INDEX(القوائم!$D$2:$D$13,S1340)))</f>
        <v/>
      </c>
      <c r="E1340" s="22" t="n"/>
      <c r="F1340" s="23" t="n"/>
      <c r="G1340" s="23" t="n"/>
      <c r="H1340" s="22" t="n"/>
      <c r="I1340" s="19" t="n"/>
      <c r="J1340" s="21" t="n"/>
      <c r="K1340" s="19" t="n"/>
      <c r="L1340" s="19" t="n"/>
      <c r="M1340" s="21" t="n"/>
      <c r="N1340" s="22" t="n"/>
      <c r="O1340" s="24">
        <f>IF(A1340&lt;&gt;"عهدة","",SUMIFS($G$8:$G$5007,$B$8:$B$5007,B1340,$A$8:$A$5007,"مصروف",$I$8:$I$5007,"&lt;&gt;مرفوض"))</f>
        <v/>
      </c>
      <c r="P1340" s="25">
        <f>IF(A1340&lt;&gt;"عهدة","",N(F1340)-O1340)</f>
        <v/>
      </c>
      <c r="Q1340" s="26">
        <f>IF(A1340="","",IF(A1340="عهدة",IF(N(F1340)=0,"⚠ أدخل قيمة العهدة",IF(P1340&lt;0,"⛔ عجز / زيادة مصروفات "&amp;TEXT(-P1340,"#,##0"),IF(COUNTIFS($B$8:$B$5007,B1340,$A$8:$A$5007,"مصروف",$I$8:$I$5007,"&lt;&gt;مرفوض",$K$8:$K$5007,"&lt;&gt;نعم")&gt;0,"⚠ "&amp;COUNTIFS($B$8:$B$5007,B1340,$A$8:$A$5007,"مصروف",$I$8:$I$5007,"&lt;&gt;مرفوض",$K$8:$K$5007,"&lt;&gt;نعم")&amp;" مصروف غير مسوى",IF(L1340="تمت التسوية",IF(P1340=0,"✔ متوازنة وتمت التسوية","✔ تمت التسوية – متبقي "&amp;TEXT(P1340,"#,##0")),IF(P1340&gt;0,"متبقي "&amp;TEXT(P1340,"#,##0"),"✔ متوازنة"))))),IF(R1340=0,"⚠ أضف سطر عهدة أولًا",IF(OR(C1340="",N(G1340)=0),"⚠ أكمل التاريخ والقيمة",IF(S1340="","⚠ التاريخ خارج السنة المالية",IF(H1340="","⚠ اختر بند الموازنة",IF(I1340="مرفوض","✖ مرفوض من المدير",IF(I1340&lt;&gt;"موافق","⏳ بانتظار موافقة المدير",IF(K1340&lt;&gt;"نعم","⚠ غير مسوى مع الحسابات","✔ معتمد ومسوى")))))))))</f>
        <v/>
      </c>
      <c r="R1340">
        <f>N(R1339)+IF(A1340="عهدة",1,0)</f>
        <v/>
      </c>
      <c r="S1340">
        <f>IF(C1340="","",IF(AND(C1340&gt;=DATE(2026,9,1),C1340&lt;=DATE(2027,8,31)),(YEAR(C1340)-2026)*12+MONTH(C1340)-8,""))</f>
        <v/>
      </c>
      <c r="T1340">
        <f>IF(AND(A1340="مصروف",R1340&gt;0,I1340="موافق",S1340&lt;&gt;"",H1340&lt;&gt;""),N(G1340),0)</f>
        <v/>
      </c>
    </row>
    <row r="1341">
      <c r="A1341" s="19" t="n"/>
      <c r="B1341" s="20">
        <f>IF(A1341="","",IF(R1341=0,"⚠ أضف سطر عهدة أولًا","BDR-"&amp;TEXT(R1341,"000")))</f>
        <v/>
      </c>
      <c r="C1341" s="21" t="n"/>
      <c r="D1341" s="20">
        <f>IF(C1341="","",IF(S1341="","خارج السنة المالية",INDEX(القوائم!$D$2:$D$13,S1341)))</f>
        <v/>
      </c>
      <c r="E1341" s="22" t="n"/>
      <c r="F1341" s="23" t="n"/>
      <c r="G1341" s="23" t="n"/>
      <c r="H1341" s="22" t="n"/>
      <c r="I1341" s="19" t="n"/>
      <c r="J1341" s="21" t="n"/>
      <c r="K1341" s="19" t="n"/>
      <c r="L1341" s="19" t="n"/>
      <c r="M1341" s="21" t="n"/>
      <c r="N1341" s="22" t="n"/>
      <c r="O1341" s="24">
        <f>IF(A1341&lt;&gt;"عهدة","",SUMIFS($G$8:$G$5007,$B$8:$B$5007,B1341,$A$8:$A$5007,"مصروف",$I$8:$I$5007,"&lt;&gt;مرفوض"))</f>
        <v/>
      </c>
      <c r="P1341" s="25">
        <f>IF(A1341&lt;&gt;"عهدة","",N(F1341)-O1341)</f>
        <v/>
      </c>
      <c r="Q1341" s="26">
        <f>IF(A1341="","",IF(A1341="عهدة",IF(N(F1341)=0,"⚠ أدخل قيمة العهدة",IF(P1341&lt;0,"⛔ عجز / زيادة مصروفات "&amp;TEXT(-P1341,"#,##0"),IF(COUNTIFS($B$8:$B$5007,B1341,$A$8:$A$5007,"مصروف",$I$8:$I$5007,"&lt;&gt;مرفوض",$K$8:$K$5007,"&lt;&gt;نعم")&gt;0,"⚠ "&amp;COUNTIFS($B$8:$B$5007,B1341,$A$8:$A$5007,"مصروف",$I$8:$I$5007,"&lt;&gt;مرفوض",$K$8:$K$5007,"&lt;&gt;نعم")&amp;" مصروف غير مسوى",IF(L1341="تمت التسوية",IF(P1341=0,"✔ متوازنة وتمت التسوية","✔ تمت التسوية – متبقي "&amp;TEXT(P1341,"#,##0")),IF(P1341&gt;0,"متبقي "&amp;TEXT(P1341,"#,##0"),"✔ متوازنة"))))),IF(R1341=0,"⚠ أضف سطر عهدة أولًا",IF(OR(C1341="",N(G1341)=0),"⚠ أكمل التاريخ والقيمة",IF(S1341="","⚠ التاريخ خارج السنة المالية",IF(H1341="","⚠ اختر بند الموازنة",IF(I1341="مرفوض","✖ مرفوض من المدير",IF(I1341&lt;&gt;"موافق","⏳ بانتظار موافقة المدير",IF(K1341&lt;&gt;"نعم","⚠ غير مسوى مع الحسابات","✔ معتمد ومسوى")))))))))</f>
        <v/>
      </c>
      <c r="R1341">
        <f>N(R1340)+IF(A1341="عهدة",1,0)</f>
        <v/>
      </c>
      <c r="S1341">
        <f>IF(C1341="","",IF(AND(C1341&gt;=DATE(2026,9,1),C1341&lt;=DATE(2027,8,31)),(YEAR(C1341)-2026)*12+MONTH(C1341)-8,""))</f>
        <v/>
      </c>
      <c r="T1341">
        <f>IF(AND(A1341="مصروف",R1341&gt;0,I1341="موافق",S1341&lt;&gt;"",H1341&lt;&gt;""),N(G1341),0)</f>
        <v/>
      </c>
    </row>
    <row r="1342">
      <c r="A1342" s="19" t="n"/>
      <c r="B1342" s="20">
        <f>IF(A1342="","",IF(R1342=0,"⚠ أضف سطر عهدة أولًا","BDR-"&amp;TEXT(R1342,"000")))</f>
        <v/>
      </c>
      <c r="C1342" s="21" t="n"/>
      <c r="D1342" s="20">
        <f>IF(C1342="","",IF(S1342="","خارج السنة المالية",INDEX(القوائم!$D$2:$D$13,S1342)))</f>
        <v/>
      </c>
      <c r="E1342" s="22" t="n"/>
      <c r="F1342" s="23" t="n"/>
      <c r="G1342" s="23" t="n"/>
      <c r="H1342" s="22" t="n"/>
      <c r="I1342" s="19" t="n"/>
      <c r="J1342" s="21" t="n"/>
      <c r="K1342" s="19" t="n"/>
      <c r="L1342" s="19" t="n"/>
      <c r="M1342" s="21" t="n"/>
      <c r="N1342" s="22" t="n"/>
      <c r="O1342" s="24">
        <f>IF(A1342&lt;&gt;"عهدة","",SUMIFS($G$8:$G$5007,$B$8:$B$5007,B1342,$A$8:$A$5007,"مصروف",$I$8:$I$5007,"&lt;&gt;مرفوض"))</f>
        <v/>
      </c>
      <c r="P1342" s="25">
        <f>IF(A1342&lt;&gt;"عهدة","",N(F1342)-O1342)</f>
        <v/>
      </c>
      <c r="Q1342" s="26">
        <f>IF(A1342="","",IF(A1342="عهدة",IF(N(F1342)=0,"⚠ أدخل قيمة العهدة",IF(P1342&lt;0,"⛔ عجز / زيادة مصروفات "&amp;TEXT(-P1342,"#,##0"),IF(COUNTIFS($B$8:$B$5007,B1342,$A$8:$A$5007,"مصروف",$I$8:$I$5007,"&lt;&gt;مرفوض",$K$8:$K$5007,"&lt;&gt;نعم")&gt;0,"⚠ "&amp;COUNTIFS($B$8:$B$5007,B1342,$A$8:$A$5007,"مصروف",$I$8:$I$5007,"&lt;&gt;مرفوض",$K$8:$K$5007,"&lt;&gt;نعم")&amp;" مصروف غير مسوى",IF(L1342="تمت التسوية",IF(P1342=0,"✔ متوازنة وتمت التسوية","✔ تمت التسوية – متبقي "&amp;TEXT(P1342,"#,##0")),IF(P1342&gt;0,"متبقي "&amp;TEXT(P1342,"#,##0"),"✔ متوازنة"))))),IF(R1342=0,"⚠ أضف سطر عهدة أولًا",IF(OR(C1342="",N(G1342)=0),"⚠ أكمل التاريخ والقيمة",IF(S1342="","⚠ التاريخ خارج السنة المالية",IF(H1342="","⚠ اختر بند الموازنة",IF(I1342="مرفوض","✖ مرفوض من المدير",IF(I1342&lt;&gt;"موافق","⏳ بانتظار موافقة المدير",IF(K1342&lt;&gt;"نعم","⚠ غير مسوى مع الحسابات","✔ معتمد ومسوى")))))))))</f>
        <v/>
      </c>
      <c r="R1342">
        <f>N(R1341)+IF(A1342="عهدة",1,0)</f>
        <v/>
      </c>
      <c r="S1342">
        <f>IF(C1342="","",IF(AND(C1342&gt;=DATE(2026,9,1),C1342&lt;=DATE(2027,8,31)),(YEAR(C1342)-2026)*12+MONTH(C1342)-8,""))</f>
        <v/>
      </c>
      <c r="T1342">
        <f>IF(AND(A1342="مصروف",R1342&gt;0,I1342="موافق",S1342&lt;&gt;"",H1342&lt;&gt;""),N(G1342),0)</f>
        <v/>
      </c>
    </row>
    <row r="1343">
      <c r="A1343" s="19" t="n"/>
      <c r="B1343" s="20">
        <f>IF(A1343="","",IF(R1343=0,"⚠ أضف سطر عهدة أولًا","BDR-"&amp;TEXT(R1343,"000")))</f>
        <v/>
      </c>
      <c r="C1343" s="21" t="n"/>
      <c r="D1343" s="20">
        <f>IF(C1343="","",IF(S1343="","خارج السنة المالية",INDEX(القوائم!$D$2:$D$13,S1343)))</f>
        <v/>
      </c>
      <c r="E1343" s="22" t="n"/>
      <c r="F1343" s="23" t="n"/>
      <c r="G1343" s="23" t="n"/>
      <c r="H1343" s="22" t="n"/>
      <c r="I1343" s="19" t="n"/>
      <c r="J1343" s="21" t="n"/>
      <c r="K1343" s="19" t="n"/>
      <c r="L1343" s="19" t="n"/>
      <c r="M1343" s="21" t="n"/>
      <c r="N1343" s="22" t="n"/>
      <c r="O1343" s="24">
        <f>IF(A1343&lt;&gt;"عهدة","",SUMIFS($G$8:$G$5007,$B$8:$B$5007,B1343,$A$8:$A$5007,"مصروف",$I$8:$I$5007,"&lt;&gt;مرفوض"))</f>
        <v/>
      </c>
      <c r="P1343" s="25">
        <f>IF(A1343&lt;&gt;"عهدة","",N(F1343)-O1343)</f>
        <v/>
      </c>
      <c r="Q1343" s="26">
        <f>IF(A1343="","",IF(A1343="عهدة",IF(N(F1343)=0,"⚠ أدخل قيمة العهدة",IF(P1343&lt;0,"⛔ عجز / زيادة مصروفات "&amp;TEXT(-P1343,"#,##0"),IF(COUNTIFS($B$8:$B$5007,B1343,$A$8:$A$5007,"مصروف",$I$8:$I$5007,"&lt;&gt;مرفوض",$K$8:$K$5007,"&lt;&gt;نعم")&gt;0,"⚠ "&amp;COUNTIFS($B$8:$B$5007,B1343,$A$8:$A$5007,"مصروف",$I$8:$I$5007,"&lt;&gt;مرفوض",$K$8:$K$5007,"&lt;&gt;نعم")&amp;" مصروف غير مسوى",IF(L1343="تمت التسوية",IF(P1343=0,"✔ متوازنة وتمت التسوية","✔ تمت التسوية – متبقي "&amp;TEXT(P1343,"#,##0")),IF(P1343&gt;0,"متبقي "&amp;TEXT(P1343,"#,##0"),"✔ متوازنة"))))),IF(R1343=0,"⚠ أضف سطر عهدة أولًا",IF(OR(C1343="",N(G1343)=0),"⚠ أكمل التاريخ والقيمة",IF(S1343="","⚠ التاريخ خارج السنة المالية",IF(H1343="","⚠ اختر بند الموازنة",IF(I1343="مرفوض","✖ مرفوض من المدير",IF(I1343&lt;&gt;"موافق","⏳ بانتظار موافقة المدير",IF(K1343&lt;&gt;"نعم","⚠ غير مسوى مع الحسابات","✔ معتمد ومسوى")))))))))</f>
        <v/>
      </c>
      <c r="R1343">
        <f>N(R1342)+IF(A1343="عهدة",1,0)</f>
        <v/>
      </c>
      <c r="S1343">
        <f>IF(C1343="","",IF(AND(C1343&gt;=DATE(2026,9,1),C1343&lt;=DATE(2027,8,31)),(YEAR(C1343)-2026)*12+MONTH(C1343)-8,""))</f>
        <v/>
      </c>
      <c r="T1343">
        <f>IF(AND(A1343="مصروف",R1343&gt;0,I1343="موافق",S1343&lt;&gt;"",H1343&lt;&gt;""),N(G1343),0)</f>
        <v/>
      </c>
    </row>
    <row r="1344">
      <c r="A1344" s="19" t="n"/>
      <c r="B1344" s="20">
        <f>IF(A1344="","",IF(R1344=0,"⚠ أضف سطر عهدة أولًا","BDR-"&amp;TEXT(R1344,"000")))</f>
        <v/>
      </c>
      <c r="C1344" s="21" t="n"/>
      <c r="D1344" s="20">
        <f>IF(C1344="","",IF(S1344="","خارج السنة المالية",INDEX(القوائم!$D$2:$D$13,S1344)))</f>
        <v/>
      </c>
      <c r="E1344" s="22" t="n"/>
      <c r="F1344" s="23" t="n"/>
      <c r="G1344" s="23" t="n"/>
      <c r="H1344" s="22" t="n"/>
      <c r="I1344" s="19" t="n"/>
      <c r="J1344" s="21" t="n"/>
      <c r="K1344" s="19" t="n"/>
      <c r="L1344" s="19" t="n"/>
      <c r="M1344" s="21" t="n"/>
      <c r="N1344" s="22" t="n"/>
      <c r="O1344" s="24">
        <f>IF(A1344&lt;&gt;"عهدة","",SUMIFS($G$8:$G$5007,$B$8:$B$5007,B1344,$A$8:$A$5007,"مصروف",$I$8:$I$5007,"&lt;&gt;مرفوض"))</f>
        <v/>
      </c>
      <c r="P1344" s="25">
        <f>IF(A1344&lt;&gt;"عهدة","",N(F1344)-O1344)</f>
        <v/>
      </c>
      <c r="Q1344" s="26">
        <f>IF(A1344="","",IF(A1344="عهدة",IF(N(F1344)=0,"⚠ أدخل قيمة العهدة",IF(P1344&lt;0,"⛔ عجز / زيادة مصروفات "&amp;TEXT(-P1344,"#,##0"),IF(COUNTIFS($B$8:$B$5007,B1344,$A$8:$A$5007,"مصروف",$I$8:$I$5007,"&lt;&gt;مرفوض",$K$8:$K$5007,"&lt;&gt;نعم")&gt;0,"⚠ "&amp;COUNTIFS($B$8:$B$5007,B1344,$A$8:$A$5007,"مصروف",$I$8:$I$5007,"&lt;&gt;مرفوض",$K$8:$K$5007,"&lt;&gt;نعم")&amp;" مصروف غير مسوى",IF(L1344="تمت التسوية",IF(P1344=0,"✔ متوازنة وتمت التسوية","✔ تمت التسوية – متبقي "&amp;TEXT(P1344,"#,##0")),IF(P1344&gt;0,"متبقي "&amp;TEXT(P1344,"#,##0"),"✔ متوازنة"))))),IF(R1344=0,"⚠ أضف سطر عهدة أولًا",IF(OR(C1344="",N(G1344)=0),"⚠ أكمل التاريخ والقيمة",IF(S1344="","⚠ التاريخ خارج السنة المالية",IF(H1344="","⚠ اختر بند الموازنة",IF(I1344="مرفوض","✖ مرفوض من المدير",IF(I1344&lt;&gt;"موافق","⏳ بانتظار موافقة المدير",IF(K1344&lt;&gt;"نعم","⚠ غير مسوى مع الحسابات","✔ معتمد ومسوى")))))))))</f>
        <v/>
      </c>
      <c r="R1344">
        <f>N(R1343)+IF(A1344="عهدة",1,0)</f>
        <v/>
      </c>
      <c r="S1344">
        <f>IF(C1344="","",IF(AND(C1344&gt;=DATE(2026,9,1),C1344&lt;=DATE(2027,8,31)),(YEAR(C1344)-2026)*12+MONTH(C1344)-8,""))</f>
        <v/>
      </c>
      <c r="T1344">
        <f>IF(AND(A1344="مصروف",R1344&gt;0,I1344="موافق",S1344&lt;&gt;"",H1344&lt;&gt;""),N(G1344),0)</f>
        <v/>
      </c>
    </row>
    <row r="1345">
      <c r="A1345" s="19" t="n"/>
      <c r="B1345" s="20">
        <f>IF(A1345="","",IF(R1345=0,"⚠ أضف سطر عهدة أولًا","BDR-"&amp;TEXT(R1345,"000")))</f>
        <v/>
      </c>
      <c r="C1345" s="21" t="n"/>
      <c r="D1345" s="20">
        <f>IF(C1345="","",IF(S1345="","خارج السنة المالية",INDEX(القوائم!$D$2:$D$13,S1345)))</f>
        <v/>
      </c>
      <c r="E1345" s="22" t="n"/>
      <c r="F1345" s="23" t="n"/>
      <c r="G1345" s="23" t="n"/>
      <c r="H1345" s="22" t="n"/>
      <c r="I1345" s="19" t="n"/>
      <c r="J1345" s="21" t="n"/>
      <c r="K1345" s="19" t="n"/>
      <c r="L1345" s="19" t="n"/>
      <c r="M1345" s="21" t="n"/>
      <c r="N1345" s="22" t="n"/>
      <c r="O1345" s="24">
        <f>IF(A1345&lt;&gt;"عهدة","",SUMIFS($G$8:$G$5007,$B$8:$B$5007,B1345,$A$8:$A$5007,"مصروف",$I$8:$I$5007,"&lt;&gt;مرفوض"))</f>
        <v/>
      </c>
      <c r="P1345" s="25">
        <f>IF(A1345&lt;&gt;"عهدة","",N(F1345)-O1345)</f>
        <v/>
      </c>
      <c r="Q1345" s="26">
        <f>IF(A1345="","",IF(A1345="عهدة",IF(N(F1345)=0,"⚠ أدخل قيمة العهدة",IF(P1345&lt;0,"⛔ عجز / زيادة مصروفات "&amp;TEXT(-P1345,"#,##0"),IF(COUNTIFS($B$8:$B$5007,B1345,$A$8:$A$5007,"مصروف",$I$8:$I$5007,"&lt;&gt;مرفوض",$K$8:$K$5007,"&lt;&gt;نعم")&gt;0,"⚠ "&amp;COUNTIFS($B$8:$B$5007,B1345,$A$8:$A$5007,"مصروف",$I$8:$I$5007,"&lt;&gt;مرفوض",$K$8:$K$5007,"&lt;&gt;نعم")&amp;" مصروف غير مسوى",IF(L1345="تمت التسوية",IF(P1345=0,"✔ متوازنة وتمت التسوية","✔ تمت التسوية – متبقي "&amp;TEXT(P1345,"#,##0")),IF(P1345&gt;0,"متبقي "&amp;TEXT(P1345,"#,##0"),"✔ متوازنة"))))),IF(R1345=0,"⚠ أضف سطر عهدة أولًا",IF(OR(C1345="",N(G1345)=0),"⚠ أكمل التاريخ والقيمة",IF(S1345="","⚠ التاريخ خارج السنة المالية",IF(H1345="","⚠ اختر بند الموازنة",IF(I1345="مرفوض","✖ مرفوض من المدير",IF(I1345&lt;&gt;"موافق","⏳ بانتظار موافقة المدير",IF(K1345&lt;&gt;"نعم","⚠ غير مسوى مع الحسابات","✔ معتمد ومسوى")))))))))</f>
        <v/>
      </c>
      <c r="R1345">
        <f>N(R1344)+IF(A1345="عهدة",1,0)</f>
        <v/>
      </c>
      <c r="S1345">
        <f>IF(C1345="","",IF(AND(C1345&gt;=DATE(2026,9,1),C1345&lt;=DATE(2027,8,31)),(YEAR(C1345)-2026)*12+MONTH(C1345)-8,""))</f>
        <v/>
      </c>
      <c r="T1345">
        <f>IF(AND(A1345="مصروف",R1345&gt;0,I1345="موافق",S1345&lt;&gt;"",H1345&lt;&gt;""),N(G1345),0)</f>
        <v/>
      </c>
    </row>
    <row r="1346">
      <c r="A1346" s="19" t="n"/>
      <c r="B1346" s="20">
        <f>IF(A1346="","",IF(R1346=0,"⚠ أضف سطر عهدة أولًا","BDR-"&amp;TEXT(R1346,"000")))</f>
        <v/>
      </c>
      <c r="C1346" s="21" t="n"/>
      <c r="D1346" s="20">
        <f>IF(C1346="","",IF(S1346="","خارج السنة المالية",INDEX(القوائم!$D$2:$D$13,S1346)))</f>
        <v/>
      </c>
      <c r="E1346" s="22" t="n"/>
      <c r="F1346" s="23" t="n"/>
      <c r="G1346" s="23" t="n"/>
      <c r="H1346" s="22" t="n"/>
      <c r="I1346" s="19" t="n"/>
      <c r="J1346" s="21" t="n"/>
      <c r="K1346" s="19" t="n"/>
      <c r="L1346" s="19" t="n"/>
      <c r="M1346" s="21" t="n"/>
      <c r="N1346" s="22" t="n"/>
      <c r="O1346" s="24">
        <f>IF(A1346&lt;&gt;"عهدة","",SUMIFS($G$8:$G$5007,$B$8:$B$5007,B1346,$A$8:$A$5007,"مصروف",$I$8:$I$5007,"&lt;&gt;مرفوض"))</f>
        <v/>
      </c>
      <c r="P1346" s="25">
        <f>IF(A1346&lt;&gt;"عهدة","",N(F1346)-O1346)</f>
        <v/>
      </c>
      <c r="Q1346" s="26">
        <f>IF(A1346="","",IF(A1346="عهدة",IF(N(F1346)=0,"⚠ أدخل قيمة العهدة",IF(P1346&lt;0,"⛔ عجز / زيادة مصروفات "&amp;TEXT(-P1346,"#,##0"),IF(COUNTIFS($B$8:$B$5007,B1346,$A$8:$A$5007,"مصروف",$I$8:$I$5007,"&lt;&gt;مرفوض",$K$8:$K$5007,"&lt;&gt;نعم")&gt;0,"⚠ "&amp;COUNTIFS($B$8:$B$5007,B1346,$A$8:$A$5007,"مصروف",$I$8:$I$5007,"&lt;&gt;مرفوض",$K$8:$K$5007,"&lt;&gt;نعم")&amp;" مصروف غير مسوى",IF(L1346="تمت التسوية",IF(P1346=0,"✔ متوازنة وتمت التسوية","✔ تمت التسوية – متبقي "&amp;TEXT(P1346,"#,##0")),IF(P1346&gt;0,"متبقي "&amp;TEXT(P1346,"#,##0"),"✔ متوازنة"))))),IF(R1346=0,"⚠ أضف سطر عهدة أولًا",IF(OR(C1346="",N(G1346)=0),"⚠ أكمل التاريخ والقيمة",IF(S1346="","⚠ التاريخ خارج السنة المالية",IF(H1346="","⚠ اختر بند الموازنة",IF(I1346="مرفوض","✖ مرفوض من المدير",IF(I1346&lt;&gt;"موافق","⏳ بانتظار موافقة المدير",IF(K1346&lt;&gt;"نعم","⚠ غير مسوى مع الحسابات","✔ معتمد ومسوى")))))))))</f>
        <v/>
      </c>
      <c r="R1346">
        <f>N(R1345)+IF(A1346="عهدة",1,0)</f>
        <v/>
      </c>
      <c r="S1346">
        <f>IF(C1346="","",IF(AND(C1346&gt;=DATE(2026,9,1),C1346&lt;=DATE(2027,8,31)),(YEAR(C1346)-2026)*12+MONTH(C1346)-8,""))</f>
        <v/>
      </c>
      <c r="T1346">
        <f>IF(AND(A1346="مصروف",R1346&gt;0,I1346="موافق",S1346&lt;&gt;"",H1346&lt;&gt;""),N(G1346),0)</f>
        <v/>
      </c>
    </row>
    <row r="1347">
      <c r="A1347" s="19" t="n"/>
      <c r="B1347" s="20">
        <f>IF(A1347="","",IF(R1347=0,"⚠ أضف سطر عهدة أولًا","BDR-"&amp;TEXT(R1347,"000")))</f>
        <v/>
      </c>
      <c r="C1347" s="21" t="n"/>
      <c r="D1347" s="20">
        <f>IF(C1347="","",IF(S1347="","خارج السنة المالية",INDEX(القوائم!$D$2:$D$13,S1347)))</f>
        <v/>
      </c>
      <c r="E1347" s="22" t="n"/>
      <c r="F1347" s="23" t="n"/>
      <c r="G1347" s="23" t="n"/>
      <c r="H1347" s="22" t="n"/>
      <c r="I1347" s="19" t="n"/>
      <c r="J1347" s="21" t="n"/>
      <c r="K1347" s="19" t="n"/>
      <c r="L1347" s="19" t="n"/>
      <c r="M1347" s="21" t="n"/>
      <c r="N1347" s="22" t="n"/>
      <c r="O1347" s="24">
        <f>IF(A1347&lt;&gt;"عهدة","",SUMIFS($G$8:$G$5007,$B$8:$B$5007,B1347,$A$8:$A$5007,"مصروف",$I$8:$I$5007,"&lt;&gt;مرفوض"))</f>
        <v/>
      </c>
      <c r="P1347" s="25">
        <f>IF(A1347&lt;&gt;"عهدة","",N(F1347)-O1347)</f>
        <v/>
      </c>
      <c r="Q1347" s="26">
        <f>IF(A1347="","",IF(A1347="عهدة",IF(N(F1347)=0,"⚠ أدخل قيمة العهدة",IF(P1347&lt;0,"⛔ عجز / زيادة مصروفات "&amp;TEXT(-P1347,"#,##0"),IF(COUNTIFS($B$8:$B$5007,B1347,$A$8:$A$5007,"مصروف",$I$8:$I$5007,"&lt;&gt;مرفوض",$K$8:$K$5007,"&lt;&gt;نعم")&gt;0,"⚠ "&amp;COUNTIFS($B$8:$B$5007,B1347,$A$8:$A$5007,"مصروف",$I$8:$I$5007,"&lt;&gt;مرفوض",$K$8:$K$5007,"&lt;&gt;نعم")&amp;" مصروف غير مسوى",IF(L1347="تمت التسوية",IF(P1347=0,"✔ متوازنة وتمت التسوية","✔ تمت التسوية – متبقي "&amp;TEXT(P1347,"#,##0")),IF(P1347&gt;0,"متبقي "&amp;TEXT(P1347,"#,##0"),"✔ متوازنة"))))),IF(R1347=0,"⚠ أضف سطر عهدة أولًا",IF(OR(C1347="",N(G1347)=0),"⚠ أكمل التاريخ والقيمة",IF(S1347="","⚠ التاريخ خارج السنة المالية",IF(H1347="","⚠ اختر بند الموازنة",IF(I1347="مرفوض","✖ مرفوض من المدير",IF(I1347&lt;&gt;"موافق","⏳ بانتظار موافقة المدير",IF(K1347&lt;&gt;"نعم","⚠ غير مسوى مع الحسابات","✔ معتمد ومسوى")))))))))</f>
        <v/>
      </c>
      <c r="R1347">
        <f>N(R1346)+IF(A1347="عهدة",1,0)</f>
        <v/>
      </c>
      <c r="S1347">
        <f>IF(C1347="","",IF(AND(C1347&gt;=DATE(2026,9,1),C1347&lt;=DATE(2027,8,31)),(YEAR(C1347)-2026)*12+MONTH(C1347)-8,""))</f>
        <v/>
      </c>
      <c r="T1347">
        <f>IF(AND(A1347="مصروف",R1347&gt;0,I1347="موافق",S1347&lt;&gt;"",H1347&lt;&gt;""),N(G1347),0)</f>
        <v/>
      </c>
    </row>
    <row r="1348">
      <c r="A1348" s="19" t="n"/>
      <c r="B1348" s="20">
        <f>IF(A1348="","",IF(R1348=0,"⚠ أضف سطر عهدة أولًا","BDR-"&amp;TEXT(R1348,"000")))</f>
        <v/>
      </c>
      <c r="C1348" s="21" t="n"/>
      <c r="D1348" s="20">
        <f>IF(C1348="","",IF(S1348="","خارج السنة المالية",INDEX(القوائم!$D$2:$D$13,S1348)))</f>
        <v/>
      </c>
      <c r="E1348" s="22" t="n"/>
      <c r="F1348" s="23" t="n"/>
      <c r="G1348" s="23" t="n"/>
      <c r="H1348" s="22" t="n"/>
      <c r="I1348" s="19" t="n"/>
      <c r="J1348" s="21" t="n"/>
      <c r="K1348" s="19" t="n"/>
      <c r="L1348" s="19" t="n"/>
      <c r="M1348" s="21" t="n"/>
      <c r="N1348" s="22" t="n"/>
      <c r="O1348" s="24">
        <f>IF(A1348&lt;&gt;"عهدة","",SUMIFS($G$8:$G$5007,$B$8:$B$5007,B1348,$A$8:$A$5007,"مصروف",$I$8:$I$5007,"&lt;&gt;مرفوض"))</f>
        <v/>
      </c>
      <c r="P1348" s="25">
        <f>IF(A1348&lt;&gt;"عهدة","",N(F1348)-O1348)</f>
        <v/>
      </c>
      <c r="Q1348" s="26">
        <f>IF(A1348="","",IF(A1348="عهدة",IF(N(F1348)=0,"⚠ أدخل قيمة العهدة",IF(P1348&lt;0,"⛔ عجز / زيادة مصروفات "&amp;TEXT(-P1348,"#,##0"),IF(COUNTIFS($B$8:$B$5007,B1348,$A$8:$A$5007,"مصروف",$I$8:$I$5007,"&lt;&gt;مرفوض",$K$8:$K$5007,"&lt;&gt;نعم")&gt;0,"⚠ "&amp;COUNTIFS($B$8:$B$5007,B1348,$A$8:$A$5007,"مصروف",$I$8:$I$5007,"&lt;&gt;مرفوض",$K$8:$K$5007,"&lt;&gt;نعم")&amp;" مصروف غير مسوى",IF(L1348="تمت التسوية",IF(P1348=0,"✔ متوازنة وتمت التسوية","✔ تمت التسوية – متبقي "&amp;TEXT(P1348,"#,##0")),IF(P1348&gt;0,"متبقي "&amp;TEXT(P1348,"#,##0"),"✔ متوازنة"))))),IF(R1348=0,"⚠ أضف سطر عهدة أولًا",IF(OR(C1348="",N(G1348)=0),"⚠ أكمل التاريخ والقيمة",IF(S1348="","⚠ التاريخ خارج السنة المالية",IF(H1348="","⚠ اختر بند الموازنة",IF(I1348="مرفوض","✖ مرفوض من المدير",IF(I1348&lt;&gt;"موافق","⏳ بانتظار موافقة المدير",IF(K1348&lt;&gt;"نعم","⚠ غير مسوى مع الحسابات","✔ معتمد ومسوى")))))))))</f>
        <v/>
      </c>
      <c r="R1348">
        <f>N(R1347)+IF(A1348="عهدة",1,0)</f>
        <v/>
      </c>
      <c r="S1348">
        <f>IF(C1348="","",IF(AND(C1348&gt;=DATE(2026,9,1),C1348&lt;=DATE(2027,8,31)),(YEAR(C1348)-2026)*12+MONTH(C1348)-8,""))</f>
        <v/>
      </c>
      <c r="T1348">
        <f>IF(AND(A1348="مصروف",R1348&gt;0,I1348="موافق",S1348&lt;&gt;"",H1348&lt;&gt;""),N(G1348),0)</f>
        <v/>
      </c>
    </row>
    <row r="1349">
      <c r="A1349" s="19" t="n"/>
      <c r="B1349" s="20">
        <f>IF(A1349="","",IF(R1349=0,"⚠ أضف سطر عهدة أولًا","BDR-"&amp;TEXT(R1349,"000")))</f>
        <v/>
      </c>
      <c r="C1349" s="21" t="n"/>
      <c r="D1349" s="20">
        <f>IF(C1349="","",IF(S1349="","خارج السنة المالية",INDEX(القوائم!$D$2:$D$13,S1349)))</f>
        <v/>
      </c>
      <c r="E1349" s="22" t="n"/>
      <c r="F1349" s="23" t="n"/>
      <c r="G1349" s="23" t="n"/>
      <c r="H1349" s="22" t="n"/>
      <c r="I1349" s="19" t="n"/>
      <c r="J1349" s="21" t="n"/>
      <c r="K1349" s="19" t="n"/>
      <c r="L1349" s="19" t="n"/>
      <c r="M1349" s="21" t="n"/>
      <c r="N1349" s="22" t="n"/>
      <c r="O1349" s="24">
        <f>IF(A1349&lt;&gt;"عهدة","",SUMIFS($G$8:$G$5007,$B$8:$B$5007,B1349,$A$8:$A$5007,"مصروف",$I$8:$I$5007,"&lt;&gt;مرفوض"))</f>
        <v/>
      </c>
      <c r="P1349" s="25">
        <f>IF(A1349&lt;&gt;"عهدة","",N(F1349)-O1349)</f>
        <v/>
      </c>
      <c r="Q1349" s="26">
        <f>IF(A1349="","",IF(A1349="عهدة",IF(N(F1349)=0,"⚠ أدخل قيمة العهدة",IF(P1349&lt;0,"⛔ عجز / زيادة مصروفات "&amp;TEXT(-P1349,"#,##0"),IF(COUNTIFS($B$8:$B$5007,B1349,$A$8:$A$5007,"مصروف",$I$8:$I$5007,"&lt;&gt;مرفوض",$K$8:$K$5007,"&lt;&gt;نعم")&gt;0,"⚠ "&amp;COUNTIFS($B$8:$B$5007,B1349,$A$8:$A$5007,"مصروف",$I$8:$I$5007,"&lt;&gt;مرفوض",$K$8:$K$5007,"&lt;&gt;نعم")&amp;" مصروف غير مسوى",IF(L1349="تمت التسوية",IF(P1349=0,"✔ متوازنة وتمت التسوية","✔ تمت التسوية – متبقي "&amp;TEXT(P1349,"#,##0")),IF(P1349&gt;0,"متبقي "&amp;TEXT(P1349,"#,##0"),"✔ متوازنة"))))),IF(R1349=0,"⚠ أضف سطر عهدة أولًا",IF(OR(C1349="",N(G1349)=0),"⚠ أكمل التاريخ والقيمة",IF(S1349="","⚠ التاريخ خارج السنة المالية",IF(H1349="","⚠ اختر بند الموازنة",IF(I1349="مرفوض","✖ مرفوض من المدير",IF(I1349&lt;&gt;"موافق","⏳ بانتظار موافقة المدير",IF(K1349&lt;&gt;"نعم","⚠ غير مسوى مع الحسابات","✔ معتمد ومسوى")))))))))</f>
        <v/>
      </c>
      <c r="R1349">
        <f>N(R1348)+IF(A1349="عهدة",1,0)</f>
        <v/>
      </c>
      <c r="S1349">
        <f>IF(C1349="","",IF(AND(C1349&gt;=DATE(2026,9,1),C1349&lt;=DATE(2027,8,31)),(YEAR(C1349)-2026)*12+MONTH(C1349)-8,""))</f>
        <v/>
      </c>
      <c r="T1349">
        <f>IF(AND(A1349="مصروف",R1349&gt;0,I1349="موافق",S1349&lt;&gt;"",H1349&lt;&gt;""),N(G1349),0)</f>
        <v/>
      </c>
    </row>
    <row r="1350">
      <c r="A1350" s="19" t="n"/>
      <c r="B1350" s="20">
        <f>IF(A1350="","",IF(R1350=0,"⚠ أضف سطر عهدة أولًا","BDR-"&amp;TEXT(R1350,"000")))</f>
        <v/>
      </c>
      <c r="C1350" s="21" t="n"/>
      <c r="D1350" s="20">
        <f>IF(C1350="","",IF(S1350="","خارج السنة المالية",INDEX(القوائم!$D$2:$D$13,S1350)))</f>
        <v/>
      </c>
      <c r="E1350" s="22" t="n"/>
      <c r="F1350" s="23" t="n"/>
      <c r="G1350" s="23" t="n"/>
      <c r="H1350" s="22" t="n"/>
      <c r="I1350" s="19" t="n"/>
      <c r="J1350" s="21" t="n"/>
      <c r="K1350" s="19" t="n"/>
      <c r="L1350" s="19" t="n"/>
      <c r="M1350" s="21" t="n"/>
      <c r="N1350" s="22" t="n"/>
      <c r="O1350" s="24">
        <f>IF(A1350&lt;&gt;"عهدة","",SUMIFS($G$8:$G$5007,$B$8:$B$5007,B1350,$A$8:$A$5007,"مصروف",$I$8:$I$5007,"&lt;&gt;مرفوض"))</f>
        <v/>
      </c>
      <c r="P1350" s="25">
        <f>IF(A1350&lt;&gt;"عهدة","",N(F1350)-O1350)</f>
        <v/>
      </c>
      <c r="Q1350" s="26">
        <f>IF(A1350="","",IF(A1350="عهدة",IF(N(F1350)=0,"⚠ أدخل قيمة العهدة",IF(P1350&lt;0,"⛔ عجز / زيادة مصروفات "&amp;TEXT(-P1350,"#,##0"),IF(COUNTIFS($B$8:$B$5007,B1350,$A$8:$A$5007,"مصروف",$I$8:$I$5007,"&lt;&gt;مرفوض",$K$8:$K$5007,"&lt;&gt;نعم")&gt;0,"⚠ "&amp;COUNTIFS($B$8:$B$5007,B1350,$A$8:$A$5007,"مصروف",$I$8:$I$5007,"&lt;&gt;مرفوض",$K$8:$K$5007,"&lt;&gt;نعم")&amp;" مصروف غير مسوى",IF(L1350="تمت التسوية",IF(P1350=0,"✔ متوازنة وتمت التسوية","✔ تمت التسوية – متبقي "&amp;TEXT(P1350,"#,##0")),IF(P1350&gt;0,"متبقي "&amp;TEXT(P1350,"#,##0"),"✔ متوازنة"))))),IF(R1350=0,"⚠ أضف سطر عهدة أولًا",IF(OR(C1350="",N(G1350)=0),"⚠ أكمل التاريخ والقيمة",IF(S1350="","⚠ التاريخ خارج السنة المالية",IF(H1350="","⚠ اختر بند الموازنة",IF(I1350="مرفوض","✖ مرفوض من المدير",IF(I1350&lt;&gt;"موافق","⏳ بانتظار موافقة المدير",IF(K1350&lt;&gt;"نعم","⚠ غير مسوى مع الحسابات","✔ معتمد ومسوى")))))))))</f>
        <v/>
      </c>
      <c r="R1350">
        <f>N(R1349)+IF(A1350="عهدة",1,0)</f>
        <v/>
      </c>
      <c r="S1350">
        <f>IF(C1350="","",IF(AND(C1350&gt;=DATE(2026,9,1),C1350&lt;=DATE(2027,8,31)),(YEAR(C1350)-2026)*12+MONTH(C1350)-8,""))</f>
        <v/>
      </c>
      <c r="T1350">
        <f>IF(AND(A1350="مصروف",R1350&gt;0,I1350="موافق",S1350&lt;&gt;"",H1350&lt;&gt;""),N(G1350),0)</f>
        <v/>
      </c>
    </row>
    <row r="1351">
      <c r="A1351" s="19" t="n"/>
      <c r="B1351" s="20">
        <f>IF(A1351="","",IF(R1351=0,"⚠ أضف سطر عهدة أولًا","BDR-"&amp;TEXT(R1351,"000")))</f>
        <v/>
      </c>
      <c r="C1351" s="21" t="n"/>
      <c r="D1351" s="20">
        <f>IF(C1351="","",IF(S1351="","خارج السنة المالية",INDEX(القوائم!$D$2:$D$13,S1351)))</f>
        <v/>
      </c>
      <c r="E1351" s="22" t="n"/>
      <c r="F1351" s="23" t="n"/>
      <c r="G1351" s="23" t="n"/>
      <c r="H1351" s="22" t="n"/>
      <c r="I1351" s="19" t="n"/>
      <c r="J1351" s="21" t="n"/>
      <c r="K1351" s="19" t="n"/>
      <c r="L1351" s="19" t="n"/>
      <c r="M1351" s="21" t="n"/>
      <c r="N1351" s="22" t="n"/>
      <c r="O1351" s="24">
        <f>IF(A1351&lt;&gt;"عهدة","",SUMIFS($G$8:$G$5007,$B$8:$B$5007,B1351,$A$8:$A$5007,"مصروف",$I$8:$I$5007,"&lt;&gt;مرفوض"))</f>
        <v/>
      </c>
      <c r="P1351" s="25">
        <f>IF(A1351&lt;&gt;"عهدة","",N(F1351)-O1351)</f>
        <v/>
      </c>
      <c r="Q1351" s="26">
        <f>IF(A1351="","",IF(A1351="عهدة",IF(N(F1351)=0,"⚠ أدخل قيمة العهدة",IF(P1351&lt;0,"⛔ عجز / زيادة مصروفات "&amp;TEXT(-P1351,"#,##0"),IF(COUNTIFS($B$8:$B$5007,B1351,$A$8:$A$5007,"مصروف",$I$8:$I$5007,"&lt;&gt;مرفوض",$K$8:$K$5007,"&lt;&gt;نعم")&gt;0,"⚠ "&amp;COUNTIFS($B$8:$B$5007,B1351,$A$8:$A$5007,"مصروف",$I$8:$I$5007,"&lt;&gt;مرفوض",$K$8:$K$5007,"&lt;&gt;نعم")&amp;" مصروف غير مسوى",IF(L1351="تمت التسوية",IF(P1351=0,"✔ متوازنة وتمت التسوية","✔ تمت التسوية – متبقي "&amp;TEXT(P1351,"#,##0")),IF(P1351&gt;0,"متبقي "&amp;TEXT(P1351,"#,##0"),"✔ متوازنة"))))),IF(R1351=0,"⚠ أضف سطر عهدة أولًا",IF(OR(C1351="",N(G1351)=0),"⚠ أكمل التاريخ والقيمة",IF(S1351="","⚠ التاريخ خارج السنة المالية",IF(H1351="","⚠ اختر بند الموازنة",IF(I1351="مرفوض","✖ مرفوض من المدير",IF(I1351&lt;&gt;"موافق","⏳ بانتظار موافقة المدير",IF(K1351&lt;&gt;"نعم","⚠ غير مسوى مع الحسابات","✔ معتمد ومسوى")))))))))</f>
        <v/>
      </c>
      <c r="R1351">
        <f>N(R1350)+IF(A1351="عهدة",1,0)</f>
        <v/>
      </c>
      <c r="S1351">
        <f>IF(C1351="","",IF(AND(C1351&gt;=DATE(2026,9,1),C1351&lt;=DATE(2027,8,31)),(YEAR(C1351)-2026)*12+MONTH(C1351)-8,""))</f>
        <v/>
      </c>
      <c r="T1351">
        <f>IF(AND(A1351="مصروف",R1351&gt;0,I1351="موافق",S1351&lt;&gt;"",H1351&lt;&gt;""),N(G1351),0)</f>
        <v/>
      </c>
    </row>
    <row r="1352">
      <c r="A1352" s="19" t="n"/>
      <c r="B1352" s="20">
        <f>IF(A1352="","",IF(R1352=0,"⚠ أضف سطر عهدة أولًا","BDR-"&amp;TEXT(R1352,"000")))</f>
        <v/>
      </c>
      <c r="C1352" s="21" t="n"/>
      <c r="D1352" s="20">
        <f>IF(C1352="","",IF(S1352="","خارج السنة المالية",INDEX(القوائم!$D$2:$D$13,S1352)))</f>
        <v/>
      </c>
      <c r="E1352" s="22" t="n"/>
      <c r="F1352" s="23" t="n"/>
      <c r="G1352" s="23" t="n"/>
      <c r="H1352" s="22" t="n"/>
      <c r="I1352" s="19" t="n"/>
      <c r="J1352" s="21" t="n"/>
      <c r="K1352" s="19" t="n"/>
      <c r="L1352" s="19" t="n"/>
      <c r="M1352" s="21" t="n"/>
      <c r="N1352" s="22" t="n"/>
      <c r="O1352" s="24">
        <f>IF(A1352&lt;&gt;"عهدة","",SUMIFS($G$8:$G$5007,$B$8:$B$5007,B1352,$A$8:$A$5007,"مصروف",$I$8:$I$5007,"&lt;&gt;مرفوض"))</f>
        <v/>
      </c>
      <c r="P1352" s="25">
        <f>IF(A1352&lt;&gt;"عهدة","",N(F1352)-O1352)</f>
        <v/>
      </c>
      <c r="Q1352" s="26">
        <f>IF(A1352="","",IF(A1352="عهدة",IF(N(F1352)=0,"⚠ أدخل قيمة العهدة",IF(P1352&lt;0,"⛔ عجز / زيادة مصروفات "&amp;TEXT(-P1352,"#,##0"),IF(COUNTIFS($B$8:$B$5007,B1352,$A$8:$A$5007,"مصروف",$I$8:$I$5007,"&lt;&gt;مرفوض",$K$8:$K$5007,"&lt;&gt;نعم")&gt;0,"⚠ "&amp;COUNTIFS($B$8:$B$5007,B1352,$A$8:$A$5007,"مصروف",$I$8:$I$5007,"&lt;&gt;مرفوض",$K$8:$K$5007,"&lt;&gt;نعم")&amp;" مصروف غير مسوى",IF(L1352="تمت التسوية",IF(P1352=0,"✔ متوازنة وتمت التسوية","✔ تمت التسوية – متبقي "&amp;TEXT(P1352,"#,##0")),IF(P1352&gt;0,"متبقي "&amp;TEXT(P1352,"#,##0"),"✔ متوازنة"))))),IF(R1352=0,"⚠ أضف سطر عهدة أولًا",IF(OR(C1352="",N(G1352)=0),"⚠ أكمل التاريخ والقيمة",IF(S1352="","⚠ التاريخ خارج السنة المالية",IF(H1352="","⚠ اختر بند الموازنة",IF(I1352="مرفوض","✖ مرفوض من المدير",IF(I1352&lt;&gt;"موافق","⏳ بانتظار موافقة المدير",IF(K1352&lt;&gt;"نعم","⚠ غير مسوى مع الحسابات","✔ معتمد ومسوى")))))))))</f>
        <v/>
      </c>
      <c r="R1352">
        <f>N(R1351)+IF(A1352="عهدة",1,0)</f>
        <v/>
      </c>
      <c r="S1352">
        <f>IF(C1352="","",IF(AND(C1352&gt;=DATE(2026,9,1),C1352&lt;=DATE(2027,8,31)),(YEAR(C1352)-2026)*12+MONTH(C1352)-8,""))</f>
        <v/>
      </c>
      <c r="T1352">
        <f>IF(AND(A1352="مصروف",R1352&gt;0,I1352="موافق",S1352&lt;&gt;"",H1352&lt;&gt;""),N(G1352),0)</f>
        <v/>
      </c>
    </row>
    <row r="1353">
      <c r="A1353" s="19" t="n"/>
      <c r="B1353" s="20">
        <f>IF(A1353="","",IF(R1353=0,"⚠ أضف سطر عهدة أولًا","BDR-"&amp;TEXT(R1353,"000")))</f>
        <v/>
      </c>
      <c r="C1353" s="21" t="n"/>
      <c r="D1353" s="20">
        <f>IF(C1353="","",IF(S1353="","خارج السنة المالية",INDEX(القوائم!$D$2:$D$13,S1353)))</f>
        <v/>
      </c>
      <c r="E1353" s="22" t="n"/>
      <c r="F1353" s="23" t="n"/>
      <c r="G1353" s="23" t="n"/>
      <c r="H1353" s="22" t="n"/>
      <c r="I1353" s="19" t="n"/>
      <c r="J1353" s="21" t="n"/>
      <c r="K1353" s="19" t="n"/>
      <c r="L1353" s="19" t="n"/>
      <c r="M1353" s="21" t="n"/>
      <c r="N1353" s="22" t="n"/>
      <c r="O1353" s="24">
        <f>IF(A1353&lt;&gt;"عهدة","",SUMIFS($G$8:$G$5007,$B$8:$B$5007,B1353,$A$8:$A$5007,"مصروف",$I$8:$I$5007,"&lt;&gt;مرفوض"))</f>
        <v/>
      </c>
      <c r="P1353" s="25">
        <f>IF(A1353&lt;&gt;"عهدة","",N(F1353)-O1353)</f>
        <v/>
      </c>
      <c r="Q1353" s="26">
        <f>IF(A1353="","",IF(A1353="عهدة",IF(N(F1353)=0,"⚠ أدخل قيمة العهدة",IF(P1353&lt;0,"⛔ عجز / زيادة مصروفات "&amp;TEXT(-P1353,"#,##0"),IF(COUNTIFS($B$8:$B$5007,B1353,$A$8:$A$5007,"مصروف",$I$8:$I$5007,"&lt;&gt;مرفوض",$K$8:$K$5007,"&lt;&gt;نعم")&gt;0,"⚠ "&amp;COUNTIFS($B$8:$B$5007,B1353,$A$8:$A$5007,"مصروف",$I$8:$I$5007,"&lt;&gt;مرفوض",$K$8:$K$5007,"&lt;&gt;نعم")&amp;" مصروف غير مسوى",IF(L1353="تمت التسوية",IF(P1353=0,"✔ متوازنة وتمت التسوية","✔ تمت التسوية – متبقي "&amp;TEXT(P1353,"#,##0")),IF(P1353&gt;0,"متبقي "&amp;TEXT(P1353,"#,##0"),"✔ متوازنة"))))),IF(R1353=0,"⚠ أضف سطر عهدة أولًا",IF(OR(C1353="",N(G1353)=0),"⚠ أكمل التاريخ والقيمة",IF(S1353="","⚠ التاريخ خارج السنة المالية",IF(H1353="","⚠ اختر بند الموازنة",IF(I1353="مرفوض","✖ مرفوض من المدير",IF(I1353&lt;&gt;"موافق","⏳ بانتظار موافقة المدير",IF(K1353&lt;&gt;"نعم","⚠ غير مسوى مع الحسابات","✔ معتمد ومسوى")))))))))</f>
        <v/>
      </c>
      <c r="R1353">
        <f>N(R1352)+IF(A1353="عهدة",1,0)</f>
        <v/>
      </c>
      <c r="S1353">
        <f>IF(C1353="","",IF(AND(C1353&gt;=DATE(2026,9,1),C1353&lt;=DATE(2027,8,31)),(YEAR(C1353)-2026)*12+MONTH(C1353)-8,""))</f>
        <v/>
      </c>
      <c r="T1353">
        <f>IF(AND(A1353="مصروف",R1353&gt;0,I1353="موافق",S1353&lt;&gt;"",H1353&lt;&gt;""),N(G1353),0)</f>
        <v/>
      </c>
    </row>
    <row r="1354">
      <c r="A1354" s="19" t="n"/>
      <c r="B1354" s="20">
        <f>IF(A1354="","",IF(R1354=0,"⚠ أضف سطر عهدة أولًا","BDR-"&amp;TEXT(R1354,"000")))</f>
        <v/>
      </c>
      <c r="C1354" s="21" t="n"/>
      <c r="D1354" s="20">
        <f>IF(C1354="","",IF(S1354="","خارج السنة المالية",INDEX(القوائم!$D$2:$D$13,S1354)))</f>
        <v/>
      </c>
      <c r="E1354" s="22" t="n"/>
      <c r="F1354" s="23" t="n"/>
      <c r="G1354" s="23" t="n"/>
      <c r="H1354" s="22" t="n"/>
      <c r="I1354" s="19" t="n"/>
      <c r="J1354" s="21" t="n"/>
      <c r="K1354" s="19" t="n"/>
      <c r="L1354" s="19" t="n"/>
      <c r="M1354" s="21" t="n"/>
      <c r="N1354" s="22" t="n"/>
      <c r="O1354" s="24">
        <f>IF(A1354&lt;&gt;"عهدة","",SUMIFS($G$8:$G$5007,$B$8:$B$5007,B1354,$A$8:$A$5007,"مصروف",$I$8:$I$5007,"&lt;&gt;مرفوض"))</f>
        <v/>
      </c>
      <c r="P1354" s="25">
        <f>IF(A1354&lt;&gt;"عهدة","",N(F1354)-O1354)</f>
        <v/>
      </c>
      <c r="Q1354" s="26">
        <f>IF(A1354="","",IF(A1354="عهدة",IF(N(F1354)=0,"⚠ أدخل قيمة العهدة",IF(P1354&lt;0,"⛔ عجز / زيادة مصروفات "&amp;TEXT(-P1354,"#,##0"),IF(COUNTIFS($B$8:$B$5007,B1354,$A$8:$A$5007,"مصروف",$I$8:$I$5007,"&lt;&gt;مرفوض",$K$8:$K$5007,"&lt;&gt;نعم")&gt;0,"⚠ "&amp;COUNTIFS($B$8:$B$5007,B1354,$A$8:$A$5007,"مصروف",$I$8:$I$5007,"&lt;&gt;مرفوض",$K$8:$K$5007,"&lt;&gt;نعم")&amp;" مصروف غير مسوى",IF(L1354="تمت التسوية",IF(P1354=0,"✔ متوازنة وتمت التسوية","✔ تمت التسوية – متبقي "&amp;TEXT(P1354,"#,##0")),IF(P1354&gt;0,"متبقي "&amp;TEXT(P1354,"#,##0"),"✔ متوازنة"))))),IF(R1354=0,"⚠ أضف سطر عهدة أولًا",IF(OR(C1354="",N(G1354)=0),"⚠ أكمل التاريخ والقيمة",IF(S1354="","⚠ التاريخ خارج السنة المالية",IF(H1354="","⚠ اختر بند الموازنة",IF(I1354="مرفوض","✖ مرفوض من المدير",IF(I1354&lt;&gt;"موافق","⏳ بانتظار موافقة المدير",IF(K1354&lt;&gt;"نعم","⚠ غير مسوى مع الحسابات","✔ معتمد ومسوى")))))))))</f>
        <v/>
      </c>
      <c r="R1354">
        <f>N(R1353)+IF(A1354="عهدة",1,0)</f>
        <v/>
      </c>
      <c r="S1354">
        <f>IF(C1354="","",IF(AND(C1354&gt;=DATE(2026,9,1),C1354&lt;=DATE(2027,8,31)),(YEAR(C1354)-2026)*12+MONTH(C1354)-8,""))</f>
        <v/>
      </c>
      <c r="T1354">
        <f>IF(AND(A1354="مصروف",R1354&gt;0,I1354="موافق",S1354&lt;&gt;"",H1354&lt;&gt;""),N(G1354),0)</f>
        <v/>
      </c>
    </row>
    <row r="1355">
      <c r="A1355" s="19" t="n"/>
      <c r="B1355" s="20">
        <f>IF(A1355="","",IF(R1355=0,"⚠ أضف سطر عهدة أولًا","BDR-"&amp;TEXT(R1355,"000")))</f>
        <v/>
      </c>
      <c r="C1355" s="21" t="n"/>
      <c r="D1355" s="20">
        <f>IF(C1355="","",IF(S1355="","خارج السنة المالية",INDEX(القوائم!$D$2:$D$13,S1355)))</f>
        <v/>
      </c>
      <c r="E1355" s="22" t="n"/>
      <c r="F1355" s="23" t="n"/>
      <c r="G1355" s="23" t="n"/>
      <c r="H1355" s="22" t="n"/>
      <c r="I1355" s="19" t="n"/>
      <c r="J1355" s="21" t="n"/>
      <c r="K1355" s="19" t="n"/>
      <c r="L1355" s="19" t="n"/>
      <c r="M1355" s="21" t="n"/>
      <c r="N1355" s="22" t="n"/>
      <c r="O1355" s="24">
        <f>IF(A1355&lt;&gt;"عهدة","",SUMIFS($G$8:$G$5007,$B$8:$B$5007,B1355,$A$8:$A$5007,"مصروف",$I$8:$I$5007,"&lt;&gt;مرفوض"))</f>
        <v/>
      </c>
      <c r="P1355" s="25">
        <f>IF(A1355&lt;&gt;"عهدة","",N(F1355)-O1355)</f>
        <v/>
      </c>
      <c r="Q1355" s="26">
        <f>IF(A1355="","",IF(A1355="عهدة",IF(N(F1355)=0,"⚠ أدخل قيمة العهدة",IF(P1355&lt;0,"⛔ عجز / زيادة مصروفات "&amp;TEXT(-P1355,"#,##0"),IF(COUNTIFS($B$8:$B$5007,B1355,$A$8:$A$5007,"مصروف",$I$8:$I$5007,"&lt;&gt;مرفوض",$K$8:$K$5007,"&lt;&gt;نعم")&gt;0,"⚠ "&amp;COUNTIFS($B$8:$B$5007,B1355,$A$8:$A$5007,"مصروف",$I$8:$I$5007,"&lt;&gt;مرفوض",$K$8:$K$5007,"&lt;&gt;نعم")&amp;" مصروف غير مسوى",IF(L1355="تمت التسوية",IF(P1355=0,"✔ متوازنة وتمت التسوية","✔ تمت التسوية – متبقي "&amp;TEXT(P1355,"#,##0")),IF(P1355&gt;0,"متبقي "&amp;TEXT(P1355,"#,##0"),"✔ متوازنة"))))),IF(R1355=0,"⚠ أضف سطر عهدة أولًا",IF(OR(C1355="",N(G1355)=0),"⚠ أكمل التاريخ والقيمة",IF(S1355="","⚠ التاريخ خارج السنة المالية",IF(H1355="","⚠ اختر بند الموازنة",IF(I1355="مرفوض","✖ مرفوض من المدير",IF(I1355&lt;&gt;"موافق","⏳ بانتظار موافقة المدير",IF(K1355&lt;&gt;"نعم","⚠ غير مسوى مع الحسابات","✔ معتمد ومسوى")))))))))</f>
        <v/>
      </c>
      <c r="R1355">
        <f>N(R1354)+IF(A1355="عهدة",1,0)</f>
        <v/>
      </c>
      <c r="S1355">
        <f>IF(C1355="","",IF(AND(C1355&gt;=DATE(2026,9,1),C1355&lt;=DATE(2027,8,31)),(YEAR(C1355)-2026)*12+MONTH(C1355)-8,""))</f>
        <v/>
      </c>
      <c r="T1355">
        <f>IF(AND(A1355="مصروف",R1355&gt;0,I1355="موافق",S1355&lt;&gt;"",H1355&lt;&gt;""),N(G1355),0)</f>
        <v/>
      </c>
    </row>
    <row r="1356">
      <c r="A1356" s="19" t="n"/>
      <c r="B1356" s="20">
        <f>IF(A1356="","",IF(R1356=0,"⚠ أضف سطر عهدة أولًا","BDR-"&amp;TEXT(R1356,"000")))</f>
        <v/>
      </c>
      <c r="C1356" s="21" t="n"/>
      <c r="D1356" s="20">
        <f>IF(C1356="","",IF(S1356="","خارج السنة المالية",INDEX(القوائم!$D$2:$D$13,S1356)))</f>
        <v/>
      </c>
      <c r="E1356" s="22" t="n"/>
      <c r="F1356" s="23" t="n"/>
      <c r="G1356" s="23" t="n"/>
      <c r="H1356" s="22" t="n"/>
      <c r="I1356" s="19" t="n"/>
      <c r="J1356" s="21" t="n"/>
      <c r="K1356" s="19" t="n"/>
      <c r="L1356" s="19" t="n"/>
      <c r="M1356" s="21" t="n"/>
      <c r="N1356" s="22" t="n"/>
      <c r="O1356" s="24">
        <f>IF(A1356&lt;&gt;"عهدة","",SUMIFS($G$8:$G$5007,$B$8:$B$5007,B1356,$A$8:$A$5007,"مصروف",$I$8:$I$5007,"&lt;&gt;مرفوض"))</f>
        <v/>
      </c>
      <c r="P1356" s="25">
        <f>IF(A1356&lt;&gt;"عهدة","",N(F1356)-O1356)</f>
        <v/>
      </c>
      <c r="Q1356" s="26">
        <f>IF(A1356="","",IF(A1356="عهدة",IF(N(F1356)=0,"⚠ أدخل قيمة العهدة",IF(P1356&lt;0,"⛔ عجز / زيادة مصروفات "&amp;TEXT(-P1356,"#,##0"),IF(COUNTIFS($B$8:$B$5007,B1356,$A$8:$A$5007,"مصروف",$I$8:$I$5007,"&lt;&gt;مرفوض",$K$8:$K$5007,"&lt;&gt;نعم")&gt;0,"⚠ "&amp;COUNTIFS($B$8:$B$5007,B1356,$A$8:$A$5007,"مصروف",$I$8:$I$5007,"&lt;&gt;مرفوض",$K$8:$K$5007,"&lt;&gt;نعم")&amp;" مصروف غير مسوى",IF(L1356="تمت التسوية",IF(P1356=0,"✔ متوازنة وتمت التسوية","✔ تمت التسوية – متبقي "&amp;TEXT(P1356,"#,##0")),IF(P1356&gt;0,"متبقي "&amp;TEXT(P1356,"#,##0"),"✔ متوازنة"))))),IF(R1356=0,"⚠ أضف سطر عهدة أولًا",IF(OR(C1356="",N(G1356)=0),"⚠ أكمل التاريخ والقيمة",IF(S1356="","⚠ التاريخ خارج السنة المالية",IF(H1356="","⚠ اختر بند الموازنة",IF(I1356="مرفوض","✖ مرفوض من المدير",IF(I1356&lt;&gt;"موافق","⏳ بانتظار موافقة المدير",IF(K1356&lt;&gt;"نعم","⚠ غير مسوى مع الحسابات","✔ معتمد ومسوى")))))))))</f>
        <v/>
      </c>
      <c r="R1356">
        <f>N(R1355)+IF(A1356="عهدة",1,0)</f>
        <v/>
      </c>
      <c r="S1356">
        <f>IF(C1356="","",IF(AND(C1356&gt;=DATE(2026,9,1),C1356&lt;=DATE(2027,8,31)),(YEAR(C1356)-2026)*12+MONTH(C1356)-8,""))</f>
        <v/>
      </c>
      <c r="T1356">
        <f>IF(AND(A1356="مصروف",R1356&gt;0,I1356="موافق",S1356&lt;&gt;"",H1356&lt;&gt;""),N(G1356),0)</f>
        <v/>
      </c>
    </row>
    <row r="1357">
      <c r="A1357" s="19" t="n"/>
      <c r="B1357" s="20">
        <f>IF(A1357="","",IF(R1357=0,"⚠ أضف سطر عهدة أولًا","BDR-"&amp;TEXT(R1357,"000")))</f>
        <v/>
      </c>
      <c r="C1357" s="21" t="n"/>
      <c r="D1357" s="20">
        <f>IF(C1357="","",IF(S1357="","خارج السنة المالية",INDEX(القوائم!$D$2:$D$13,S1357)))</f>
        <v/>
      </c>
      <c r="E1357" s="22" t="n"/>
      <c r="F1357" s="23" t="n"/>
      <c r="G1357" s="23" t="n"/>
      <c r="H1357" s="22" t="n"/>
      <c r="I1357" s="19" t="n"/>
      <c r="J1357" s="21" t="n"/>
      <c r="K1357" s="19" t="n"/>
      <c r="L1357" s="19" t="n"/>
      <c r="M1357" s="21" t="n"/>
      <c r="N1357" s="22" t="n"/>
      <c r="O1357" s="24">
        <f>IF(A1357&lt;&gt;"عهدة","",SUMIFS($G$8:$G$5007,$B$8:$B$5007,B1357,$A$8:$A$5007,"مصروف",$I$8:$I$5007,"&lt;&gt;مرفوض"))</f>
        <v/>
      </c>
      <c r="P1357" s="25">
        <f>IF(A1357&lt;&gt;"عهدة","",N(F1357)-O1357)</f>
        <v/>
      </c>
      <c r="Q1357" s="26">
        <f>IF(A1357="","",IF(A1357="عهدة",IF(N(F1357)=0,"⚠ أدخل قيمة العهدة",IF(P1357&lt;0,"⛔ عجز / زيادة مصروفات "&amp;TEXT(-P1357,"#,##0"),IF(COUNTIFS($B$8:$B$5007,B1357,$A$8:$A$5007,"مصروف",$I$8:$I$5007,"&lt;&gt;مرفوض",$K$8:$K$5007,"&lt;&gt;نعم")&gt;0,"⚠ "&amp;COUNTIFS($B$8:$B$5007,B1357,$A$8:$A$5007,"مصروف",$I$8:$I$5007,"&lt;&gt;مرفوض",$K$8:$K$5007,"&lt;&gt;نعم")&amp;" مصروف غير مسوى",IF(L1357="تمت التسوية",IF(P1357=0,"✔ متوازنة وتمت التسوية","✔ تمت التسوية – متبقي "&amp;TEXT(P1357,"#,##0")),IF(P1357&gt;0,"متبقي "&amp;TEXT(P1357,"#,##0"),"✔ متوازنة"))))),IF(R1357=0,"⚠ أضف سطر عهدة أولًا",IF(OR(C1357="",N(G1357)=0),"⚠ أكمل التاريخ والقيمة",IF(S1357="","⚠ التاريخ خارج السنة المالية",IF(H1357="","⚠ اختر بند الموازنة",IF(I1357="مرفوض","✖ مرفوض من المدير",IF(I1357&lt;&gt;"موافق","⏳ بانتظار موافقة المدير",IF(K1357&lt;&gt;"نعم","⚠ غير مسوى مع الحسابات","✔ معتمد ومسوى")))))))))</f>
        <v/>
      </c>
      <c r="R1357">
        <f>N(R1356)+IF(A1357="عهدة",1,0)</f>
        <v/>
      </c>
      <c r="S1357">
        <f>IF(C1357="","",IF(AND(C1357&gt;=DATE(2026,9,1),C1357&lt;=DATE(2027,8,31)),(YEAR(C1357)-2026)*12+MONTH(C1357)-8,""))</f>
        <v/>
      </c>
      <c r="T1357">
        <f>IF(AND(A1357="مصروف",R1357&gt;0,I1357="موافق",S1357&lt;&gt;"",H1357&lt;&gt;""),N(G1357),0)</f>
        <v/>
      </c>
    </row>
    <row r="1358">
      <c r="A1358" s="19" t="n"/>
      <c r="B1358" s="20">
        <f>IF(A1358="","",IF(R1358=0,"⚠ أضف سطر عهدة أولًا","BDR-"&amp;TEXT(R1358,"000")))</f>
        <v/>
      </c>
      <c r="C1358" s="21" t="n"/>
      <c r="D1358" s="20">
        <f>IF(C1358="","",IF(S1358="","خارج السنة المالية",INDEX(القوائم!$D$2:$D$13,S1358)))</f>
        <v/>
      </c>
      <c r="E1358" s="22" t="n"/>
      <c r="F1358" s="23" t="n"/>
      <c r="G1358" s="23" t="n"/>
      <c r="H1358" s="22" t="n"/>
      <c r="I1358" s="19" t="n"/>
      <c r="J1358" s="21" t="n"/>
      <c r="K1358" s="19" t="n"/>
      <c r="L1358" s="19" t="n"/>
      <c r="M1358" s="21" t="n"/>
      <c r="N1358" s="22" t="n"/>
      <c r="O1358" s="24">
        <f>IF(A1358&lt;&gt;"عهدة","",SUMIFS($G$8:$G$5007,$B$8:$B$5007,B1358,$A$8:$A$5007,"مصروف",$I$8:$I$5007,"&lt;&gt;مرفوض"))</f>
        <v/>
      </c>
      <c r="P1358" s="25">
        <f>IF(A1358&lt;&gt;"عهدة","",N(F1358)-O1358)</f>
        <v/>
      </c>
      <c r="Q1358" s="26">
        <f>IF(A1358="","",IF(A1358="عهدة",IF(N(F1358)=0,"⚠ أدخل قيمة العهدة",IF(P1358&lt;0,"⛔ عجز / زيادة مصروفات "&amp;TEXT(-P1358,"#,##0"),IF(COUNTIFS($B$8:$B$5007,B1358,$A$8:$A$5007,"مصروف",$I$8:$I$5007,"&lt;&gt;مرفوض",$K$8:$K$5007,"&lt;&gt;نعم")&gt;0,"⚠ "&amp;COUNTIFS($B$8:$B$5007,B1358,$A$8:$A$5007,"مصروف",$I$8:$I$5007,"&lt;&gt;مرفوض",$K$8:$K$5007,"&lt;&gt;نعم")&amp;" مصروف غير مسوى",IF(L1358="تمت التسوية",IF(P1358=0,"✔ متوازنة وتمت التسوية","✔ تمت التسوية – متبقي "&amp;TEXT(P1358,"#,##0")),IF(P1358&gt;0,"متبقي "&amp;TEXT(P1358,"#,##0"),"✔ متوازنة"))))),IF(R1358=0,"⚠ أضف سطر عهدة أولًا",IF(OR(C1358="",N(G1358)=0),"⚠ أكمل التاريخ والقيمة",IF(S1358="","⚠ التاريخ خارج السنة المالية",IF(H1358="","⚠ اختر بند الموازنة",IF(I1358="مرفوض","✖ مرفوض من المدير",IF(I1358&lt;&gt;"موافق","⏳ بانتظار موافقة المدير",IF(K1358&lt;&gt;"نعم","⚠ غير مسوى مع الحسابات","✔ معتمد ومسوى")))))))))</f>
        <v/>
      </c>
      <c r="R1358">
        <f>N(R1357)+IF(A1358="عهدة",1,0)</f>
        <v/>
      </c>
      <c r="S1358">
        <f>IF(C1358="","",IF(AND(C1358&gt;=DATE(2026,9,1),C1358&lt;=DATE(2027,8,31)),(YEAR(C1358)-2026)*12+MONTH(C1358)-8,""))</f>
        <v/>
      </c>
      <c r="T1358">
        <f>IF(AND(A1358="مصروف",R1358&gt;0,I1358="موافق",S1358&lt;&gt;"",H1358&lt;&gt;""),N(G1358),0)</f>
        <v/>
      </c>
    </row>
    <row r="1359">
      <c r="A1359" s="19" t="n"/>
      <c r="B1359" s="20">
        <f>IF(A1359="","",IF(R1359=0,"⚠ أضف سطر عهدة أولًا","BDR-"&amp;TEXT(R1359,"000")))</f>
        <v/>
      </c>
      <c r="C1359" s="21" t="n"/>
      <c r="D1359" s="20">
        <f>IF(C1359="","",IF(S1359="","خارج السنة المالية",INDEX(القوائم!$D$2:$D$13,S1359)))</f>
        <v/>
      </c>
      <c r="E1359" s="22" t="n"/>
      <c r="F1359" s="23" t="n"/>
      <c r="G1359" s="23" t="n"/>
      <c r="H1359" s="22" t="n"/>
      <c r="I1359" s="19" t="n"/>
      <c r="J1359" s="21" t="n"/>
      <c r="K1359" s="19" t="n"/>
      <c r="L1359" s="19" t="n"/>
      <c r="M1359" s="21" t="n"/>
      <c r="N1359" s="22" t="n"/>
      <c r="O1359" s="24">
        <f>IF(A1359&lt;&gt;"عهدة","",SUMIFS($G$8:$G$5007,$B$8:$B$5007,B1359,$A$8:$A$5007,"مصروف",$I$8:$I$5007,"&lt;&gt;مرفوض"))</f>
        <v/>
      </c>
      <c r="P1359" s="25">
        <f>IF(A1359&lt;&gt;"عهدة","",N(F1359)-O1359)</f>
        <v/>
      </c>
      <c r="Q1359" s="26">
        <f>IF(A1359="","",IF(A1359="عهدة",IF(N(F1359)=0,"⚠ أدخل قيمة العهدة",IF(P1359&lt;0,"⛔ عجز / زيادة مصروفات "&amp;TEXT(-P1359,"#,##0"),IF(COUNTIFS($B$8:$B$5007,B1359,$A$8:$A$5007,"مصروف",$I$8:$I$5007,"&lt;&gt;مرفوض",$K$8:$K$5007,"&lt;&gt;نعم")&gt;0,"⚠ "&amp;COUNTIFS($B$8:$B$5007,B1359,$A$8:$A$5007,"مصروف",$I$8:$I$5007,"&lt;&gt;مرفوض",$K$8:$K$5007,"&lt;&gt;نعم")&amp;" مصروف غير مسوى",IF(L1359="تمت التسوية",IF(P1359=0,"✔ متوازنة وتمت التسوية","✔ تمت التسوية – متبقي "&amp;TEXT(P1359,"#,##0")),IF(P1359&gt;0,"متبقي "&amp;TEXT(P1359,"#,##0"),"✔ متوازنة"))))),IF(R1359=0,"⚠ أضف سطر عهدة أولًا",IF(OR(C1359="",N(G1359)=0),"⚠ أكمل التاريخ والقيمة",IF(S1359="","⚠ التاريخ خارج السنة المالية",IF(H1359="","⚠ اختر بند الموازنة",IF(I1359="مرفوض","✖ مرفوض من المدير",IF(I1359&lt;&gt;"موافق","⏳ بانتظار موافقة المدير",IF(K1359&lt;&gt;"نعم","⚠ غير مسوى مع الحسابات","✔ معتمد ومسوى")))))))))</f>
        <v/>
      </c>
      <c r="R1359">
        <f>N(R1358)+IF(A1359="عهدة",1,0)</f>
        <v/>
      </c>
      <c r="S1359">
        <f>IF(C1359="","",IF(AND(C1359&gt;=DATE(2026,9,1),C1359&lt;=DATE(2027,8,31)),(YEAR(C1359)-2026)*12+MONTH(C1359)-8,""))</f>
        <v/>
      </c>
      <c r="T1359">
        <f>IF(AND(A1359="مصروف",R1359&gt;0,I1359="موافق",S1359&lt;&gt;"",H1359&lt;&gt;""),N(G1359),0)</f>
        <v/>
      </c>
    </row>
    <row r="1360">
      <c r="A1360" s="19" t="n"/>
      <c r="B1360" s="20">
        <f>IF(A1360="","",IF(R1360=0,"⚠ أضف سطر عهدة أولًا","BDR-"&amp;TEXT(R1360,"000")))</f>
        <v/>
      </c>
      <c r="C1360" s="21" t="n"/>
      <c r="D1360" s="20">
        <f>IF(C1360="","",IF(S1360="","خارج السنة المالية",INDEX(القوائم!$D$2:$D$13,S1360)))</f>
        <v/>
      </c>
      <c r="E1360" s="22" t="n"/>
      <c r="F1360" s="23" t="n"/>
      <c r="G1360" s="23" t="n"/>
      <c r="H1360" s="22" t="n"/>
      <c r="I1360" s="19" t="n"/>
      <c r="J1360" s="21" t="n"/>
      <c r="K1360" s="19" t="n"/>
      <c r="L1360" s="19" t="n"/>
      <c r="M1360" s="21" t="n"/>
      <c r="N1360" s="22" t="n"/>
      <c r="O1360" s="24">
        <f>IF(A1360&lt;&gt;"عهدة","",SUMIFS($G$8:$G$5007,$B$8:$B$5007,B1360,$A$8:$A$5007,"مصروف",$I$8:$I$5007,"&lt;&gt;مرفوض"))</f>
        <v/>
      </c>
      <c r="P1360" s="25">
        <f>IF(A1360&lt;&gt;"عهدة","",N(F1360)-O1360)</f>
        <v/>
      </c>
      <c r="Q1360" s="26">
        <f>IF(A1360="","",IF(A1360="عهدة",IF(N(F1360)=0,"⚠ أدخل قيمة العهدة",IF(P1360&lt;0,"⛔ عجز / زيادة مصروفات "&amp;TEXT(-P1360,"#,##0"),IF(COUNTIFS($B$8:$B$5007,B1360,$A$8:$A$5007,"مصروف",$I$8:$I$5007,"&lt;&gt;مرفوض",$K$8:$K$5007,"&lt;&gt;نعم")&gt;0,"⚠ "&amp;COUNTIFS($B$8:$B$5007,B1360,$A$8:$A$5007,"مصروف",$I$8:$I$5007,"&lt;&gt;مرفوض",$K$8:$K$5007,"&lt;&gt;نعم")&amp;" مصروف غير مسوى",IF(L1360="تمت التسوية",IF(P1360=0,"✔ متوازنة وتمت التسوية","✔ تمت التسوية – متبقي "&amp;TEXT(P1360,"#,##0")),IF(P1360&gt;0,"متبقي "&amp;TEXT(P1360,"#,##0"),"✔ متوازنة"))))),IF(R1360=0,"⚠ أضف سطر عهدة أولًا",IF(OR(C1360="",N(G1360)=0),"⚠ أكمل التاريخ والقيمة",IF(S1360="","⚠ التاريخ خارج السنة المالية",IF(H1360="","⚠ اختر بند الموازنة",IF(I1360="مرفوض","✖ مرفوض من المدير",IF(I1360&lt;&gt;"موافق","⏳ بانتظار موافقة المدير",IF(K1360&lt;&gt;"نعم","⚠ غير مسوى مع الحسابات","✔ معتمد ومسوى")))))))))</f>
        <v/>
      </c>
      <c r="R1360">
        <f>N(R1359)+IF(A1360="عهدة",1,0)</f>
        <v/>
      </c>
      <c r="S1360">
        <f>IF(C1360="","",IF(AND(C1360&gt;=DATE(2026,9,1),C1360&lt;=DATE(2027,8,31)),(YEAR(C1360)-2026)*12+MONTH(C1360)-8,""))</f>
        <v/>
      </c>
      <c r="T1360">
        <f>IF(AND(A1360="مصروف",R1360&gt;0,I1360="موافق",S1360&lt;&gt;"",H1360&lt;&gt;""),N(G1360),0)</f>
        <v/>
      </c>
    </row>
    <row r="1361">
      <c r="A1361" s="19" t="n"/>
      <c r="B1361" s="20">
        <f>IF(A1361="","",IF(R1361=0,"⚠ أضف سطر عهدة أولًا","BDR-"&amp;TEXT(R1361,"000")))</f>
        <v/>
      </c>
      <c r="C1361" s="21" t="n"/>
      <c r="D1361" s="20">
        <f>IF(C1361="","",IF(S1361="","خارج السنة المالية",INDEX(القوائم!$D$2:$D$13,S1361)))</f>
        <v/>
      </c>
      <c r="E1361" s="22" t="n"/>
      <c r="F1361" s="23" t="n"/>
      <c r="G1361" s="23" t="n"/>
      <c r="H1361" s="22" t="n"/>
      <c r="I1361" s="19" t="n"/>
      <c r="J1361" s="21" t="n"/>
      <c r="K1361" s="19" t="n"/>
      <c r="L1361" s="19" t="n"/>
      <c r="M1361" s="21" t="n"/>
      <c r="N1361" s="22" t="n"/>
      <c r="O1361" s="24">
        <f>IF(A1361&lt;&gt;"عهدة","",SUMIFS($G$8:$G$5007,$B$8:$B$5007,B1361,$A$8:$A$5007,"مصروف",$I$8:$I$5007,"&lt;&gt;مرفوض"))</f>
        <v/>
      </c>
      <c r="P1361" s="25">
        <f>IF(A1361&lt;&gt;"عهدة","",N(F1361)-O1361)</f>
        <v/>
      </c>
      <c r="Q1361" s="26">
        <f>IF(A1361="","",IF(A1361="عهدة",IF(N(F1361)=0,"⚠ أدخل قيمة العهدة",IF(P1361&lt;0,"⛔ عجز / زيادة مصروفات "&amp;TEXT(-P1361,"#,##0"),IF(COUNTIFS($B$8:$B$5007,B1361,$A$8:$A$5007,"مصروف",$I$8:$I$5007,"&lt;&gt;مرفوض",$K$8:$K$5007,"&lt;&gt;نعم")&gt;0,"⚠ "&amp;COUNTIFS($B$8:$B$5007,B1361,$A$8:$A$5007,"مصروف",$I$8:$I$5007,"&lt;&gt;مرفوض",$K$8:$K$5007,"&lt;&gt;نعم")&amp;" مصروف غير مسوى",IF(L1361="تمت التسوية",IF(P1361=0,"✔ متوازنة وتمت التسوية","✔ تمت التسوية – متبقي "&amp;TEXT(P1361,"#,##0")),IF(P1361&gt;0,"متبقي "&amp;TEXT(P1361,"#,##0"),"✔ متوازنة"))))),IF(R1361=0,"⚠ أضف سطر عهدة أولًا",IF(OR(C1361="",N(G1361)=0),"⚠ أكمل التاريخ والقيمة",IF(S1361="","⚠ التاريخ خارج السنة المالية",IF(H1361="","⚠ اختر بند الموازنة",IF(I1361="مرفوض","✖ مرفوض من المدير",IF(I1361&lt;&gt;"موافق","⏳ بانتظار موافقة المدير",IF(K1361&lt;&gt;"نعم","⚠ غير مسوى مع الحسابات","✔ معتمد ومسوى")))))))))</f>
        <v/>
      </c>
      <c r="R1361">
        <f>N(R1360)+IF(A1361="عهدة",1,0)</f>
        <v/>
      </c>
      <c r="S1361">
        <f>IF(C1361="","",IF(AND(C1361&gt;=DATE(2026,9,1),C1361&lt;=DATE(2027,8,31)),(YEAR(C1361)-2026)*12+MONTH(C1361)-8,""))</f>
        <v/>
      </c>
      <c r="T1361">
        <f>IF(AND(A1361="مصروف",R1361&gt;0,I1361="موافق",S1361&lt;&gt;"",H1361&lt;&gt;""),N(G1361),0)</f>
        <v/>
      </c>
    </row>
    <row r="1362">
      <c r="A1362" s="19" t="n"/>
      <c r="B1362" s="20">
        <f>IF(A1362="","",IF(R1362=0,"⚠ أضف سطر عهدة أولًا","BDR-"&amp;TEXT(R1362,"000")))</f>
        <v/>
      </c>
      <c r="C1362" s="21" t="n"/>
      <c r="D1362" s="20">
        <f>IF(C1362="","",IF(S1362="","خارج السنة المالية",INDEX(القوائم!$D$2:$D$13,S1362)))</f>
        <v/>
      </c>
      <c r="E1362" s="22" t="n"/>
      <c r="F1362" s="23" t="n"/>
      <c r="G1362" s="23" t="n"/>
      <c r="H1362" s="22" t="n"/>
      <c r="I1362" s="19" t="n"/>
      <c r="J1362" s="21" t="n"/>
      <c r="K1362" s="19" t="n"/>
      <c r="L1362" s="19" t="n"/>
      <c r="M1362" s="21" t="n"/>
      <c r="N1362" s="22" t="n"/>
      <c r="O1362" s="24">
        <f>IF(A1362&lt;&gt;"عهدة","",SUMIFS($G$8:$G$5007,$B$8:$B$5007,B1362,$A$8:$A$5007,"مصروف",$I$8:$I$5007,"&lt;&gt;مرفوض"))</f>
        <v/>
      </c>
      <c r="P1362" s="25">
        <f>IF(A1362&lt;&gt;"عهدة","",N(F1362)-O1362)</f>
        <v/>
      </c>
      <c r="Q1362" s="26">
        <f>IF(A1362="","",IF(A1362="عهدة",IF(N(F1362)=0,"⚠ أدخل قيمة العهدة",IF(P1362&lt;0,"⛔ عجز / زيادة مصروفات "&amp;TEXT(-P1362,"#,##0"),IF(COUNTIFS($B$8:$B$5007,B1362,$A$8:$A$5007,"مصروف",$I$8:$I$5007,"&lt;&gt;مرفوض",$K$8:$K$5007,"&lt;&gt;نعم")&gt;0,"⚠ "&amp;COUNTIFS($B$8:$B$5007,B1362,$A$8:$A$5007,"مصروف",$I$8:$I$5007,"&lt;&gt;مرفوض",$K$8:$K$5007,"&lt;&gt;نعم")&amp;" مصروف غير مسوى",IF(L1362="تمت التسوية",IF(P1362=0,"✔ متوازنة وتمت التسوية","✔ تمت التسوية – متبقي "&amp;TEXT(P1362,"#,##0")),IF(P1362&gt;0,"متبقي "&amp;TEXT(P1362,"#,##0"),"✔ متوازنة"))))),IF(R1362=0,"⚠ أضف سطر عهدة أولًا",IF(OR(C1362="",N(G1362)=0),"⚠ أكمل التاريخ والقيمة",IF(S1362="","⚠ التاريخ خارج السنة المالية",IF(H1362="","⚠ اختر بند الموازنة",IF(I1362="مرفوض","✖ مرفوض من المدير",IF(I1362&lt;&gt;"موافق","⏳ بانتظار موافقة المدير",IF(K1362&lt;&gt;"نعم","⚠ غير مسوى مع الحسابات","✔ معتمد ومسوى")))))))))</f>
        <v/>
      </c>
      <c r="R1362">
        <f>N(R1361)+IF(A1362="عهدة",1,0)</f>
        <v/>
      </c>
      <c r="S1362">
        <f>IF(C1362="","",IF(AND(C1362&gt;=DATE(2026,9,1),C1362&lt;=DATE(2027,8,31)),(YEAR(C1362)-2026)*12+MONTH(C1362)-8,""))</f>
        <v/>
      </c>
      <c r="T1362">
        <f>IF(AND(A1362="مصروف",R1362&gt;0,I1362="موافق",S1362&lt;&gt;"",H1362&lt;&gt;""),N(G1362),0)</f>
        <v/>
      </c>
    </row>
    <row r="1363">
      <c r="A1363" s="19" t="n"/>
      <c r="B1363" s="20">
        <f>IF(A1363="","",IF(R1363=0,"⚠ أضف سطر عهدة أولًا","BDR-"&amp;TEXT(R1363,"000")))</f>
        <v/>
      </c>
      <c r="C1363" s="21" t="n"/>
      <c r="D1363" s="20">
        <f>IF(C1363="","",IF(S1363="","خارج السنة المالية",INDEX(القوائم!$D$2:$D$13,S1363)))</f>
        <v/>
      </c>
      <c r="E1363" s="22" t="n"/>
      <c r="F1363" s="23" t="n"/>
      <c r="G1363" s="23" t="n"/>
      <c r="H1363" s="22" t="n"/>
      <c r="I1363" s="19" t="n"/>
      <c r="J1363" s="21" t="n"/>
      <c r="K1363" s="19" t="n"/>
      <c r="L1363" s="19" t="n"/>
      <c r="M1363" s="21" t="n"/>
      <c r="N1363" s="22" t="n"/>
      <c r="O1363" s="24">
        <f>IF(A1363&lt;&gt;"عهدة","",SUMIFS($G$8:$G$5007,$B$8:$B$5007,B1363,$A$8:$A$5007,"مصروف",$I$8:$I$5007,"&lt;&gt;مرفوض"))</f>
        <v/>
      </c>
      <c r="P1363" s="25">
        <f>IF(A1363&lt;&gt;"عهدة","",N(F1363)-O1363)</f>
        <v/>
      </c>
      <c r="Q1363" s="26">
        <f>IF(A1363="","",IF(A1363="عهدة",IF(N(F1363)=0,"⚠ أدخل قيمة العهدة",IF(P1363&lt;0,"⛔ عجز / زيادة مصروفات "&amp;TEXT(-P1363,"#,##0"),IF(COUNTIFS($B$8:$B$5007,B1363,$A$8:$A$5007,"مصروف",$I$8:$I$5007,"&lt;&gt;مرفوض",$K$8:$K$5007,"&lt;&gt;نعم")&gt;0,"⚠ "&amp;COUNTIFS($B$8:$B$5007,B1363,$A$8:$A$5007,"مصروف",$I$8:$I$5007,"&lt;&gt;مرفوض",$K$8:$K$5007,"&lt;&gt;نعم")&amp;" مصروف غير مسوى",IF(L1363="تمت التسوية",IF(P1363=0,"✔ متوازنة وتمت التسوية","✔ تمت التسوية – متبقي "&amp;TEXT(P1363,"#,##0")),IF(P1363&gt;0,"متبقي "&amp;TEXT(P1363,"#,##0"),"✔ متوازنة"))))),IF(R1363=0,"⚠ أضف سطر عهدة أولًا",IF(OR(C1363="",N(G1363)=0),"⚠ أكمل التاريخ والقيمة",IF(S1363="","⚠ التاريخ خارج السنة المالية",IF(H1363="","⚠ اختر بند الموازنة",IF(I1363="مرفوض","✖ مرفوض من المدير",IF(I1363&lt;&gt;"موافق","⏳ بانتظار موافقة المدير",IF(K1363&lt;&gt;"نعم","⚠ غير مسوى مع الحسابات","✔ معتمد ومسوى")))))))))</f>
        <v/>
      </c>
      <c r="R1363">
        <f>N(R1362)+IF(A1363="عهدة",1,0)</f>
        <v/>
      </c>
      <c r="S1363">
        <f>IF(C1363="","",IF(AND(C1363&gt;=DATE(2026,9,1),C1363&lt;=DATE(2027,8,31)),(YEAR(C1363)-2026)*12+MONTH(C1363)-8,""))</f>
        <v/>
      </c>
      <c r="T1363">
        <f>IF(AND(A1363="مصروف",R1363&gt;0,I1363="موافق",S1363&lt;&gt;"",H1363&lt;&gt;""),N(G1363),0)</f>
        <v/>
      </c>
    </row>
    <row r="1364">
      <c r="A1364" s="19" t="n"/>
      <c r="B1364" s="20">
        <f>IF(A1364="","",IF(R1364=0,"⚠ أضف سطر عهدة أولًا","BDR-"&amp;TEXT(R1364,"000")))</f>
        <v/>
      </c>
      <c r="C1364" s="21" t="n"/>
      <c r="D1364" s="20">
        <f>IF(C1364="","",IF(S1364="","خارج السنة المالية",INDEX(القوائم!$D$2:$D$13,S1364)))</f>
        <v/>
      </c>
      <c r="E1364" s="22" t="n"/>
      <c r="F1364" s="23" t="n"/>
      <c r="G1364" s="23" t="n"/>
      <c r="H1364" s="22" t="n"/>
      <c r="I1364" s="19" t="n"/>
      <c r="J1364" s="21" t="n"/>
      <c r="K1364" s="19" t="n"/>
      <c r="L1364" s="19" t="n"/>
      <c r="M1364" s="21" t="n"/>
      <c r="N1364" s="22" t="n"/>
      <c r="O1364" s="24">
        <f>IF(A1364&lt;&gt;"عهدة","",SUMIFS($G$8:$G$5007,$B$8:$B$5007,B1364,$A$8:$A$5007,"مصروف",$I$8:$I$5007,"&lt;&gt;مرفوض"))</f>
        <v/>
      </c>
      <c r="P1364" s="25">
        <f>IF(A1364&lt;&gt;"عهدة","",N(F1364)-O1364)</f>
        <v/>
      </c>
      <c r="Q1364" s="26">
        <f>IF(A1364="","",IF(A1364="عهدة",IF(N(F1364)=0,"⚠ أدخل قيمة العهدة",IF(P1364&lt;0,"⛔ عجز / زيادة مصروفات "&amp;TEXT(-P1364,"#,##0"),IF(COUNTIFS($B$8:$B$5007,B1364,$A$8:$A$5007,"مصروف",$I$8:$I$5007,"&lt;&gt;مرفوض",$K$8:$K$5007,"&lt;&gt;نعم")&gt;0,"⚠ "&amp;COUNTIFS($B$8:$B$5007,B1364,$A$8:$A$5007,"مصروف",$I$8:$I$5007,"&lt;&gt;مرفوض",$K$8:$K$5007,"&lt;&gt;نعم")&amp;" مصروف غير مسوى",IF(L1364="تمت التسوية",IF(P1364=0,"✔ متوازنة وتمت التسوية","✔ تمت التسوية – متبقي "&amp;TEXT(P1364,"#,##0")),IF(P1364&gt;0,"متبقي "&amp;TEXT(P1364,"#,##0"),"✔ متوازنة"))))),IF(R1364=0,"⚠ أضف سطر عهدة أولًا",IF(OR(C1364="",N(G1364)=0),"⚠ أكمل التاريخ والقيمة",IF(S1364="","⚠ التاريخ خارج السنة المالية",IF(H1364="","⚠ اختر بند الموازنة",IF(I1364="مرفوض","✖ مرفوض من المدير",IF(I1364&lt;&gt;"موافق","⏳ بانتظار موافقة المدير",IF(K1364&lt;&gt;"نعم","⚠ غير مسوى مع الحسابات","✔ معتمد ومسوى")))))))))</f>
        <v/>
      </c>
      <c r="R1364">
        <f>N(R1363)+IF(A1364="عهدة",1,0)</f>
        <v/>
      </c>
      <c r="S1364">
        <f>IF(C1364="","",IF(AND(C1364&gt;=DATE(2026,9,1),C1364&lt;=DATE(2027,8,31)),(YEAR(C1364)-2026)*12+MONTH(C1364)-8,""))</f>
        <v/>
      </c>
      <c r="T1364">
        <f>IF(AND(A1364="مصروف",R1364&gt;0,I1364="موافق",S1364&lt;&gt;"",H1364&lt;&gt;""),N(G1364),0)</f>
        <v/>
      </c>
    </row>
    <row r="1365">
      <c r="A1365" s="19" t="n"/>
      <c r="B1365" s="20">
        <f>IF(A1365="","",IF(R1365=0,"⚠ أضف سطر عهدة أولًا","BDR-"&amp;TEXT(R1365,"000")))</f>
        <v/>
      </c>
      <c r="C1365" s="21" t="n"/>
      <c r="D1365" s="20">
        <f>IF(C1365="","",IF(S1365="","خارج السنة المالية",INDEX(القوائم!$D$2:$D$13,S1365)))</f>
        <v/>
      </c>
      <c r="E1365" s="22" t="n"/>
      <c r="F1365" s="23" t="n"/>
      <c r="G1365" s="23" t="n"/>
      <c r="H1365" s="22" t="n"/>
      <c r="I1365" s="19" t="n"/>
      <c r="J1365" s="21" t="n"/>
      <c r="K1365" s="19" t="n"/>
      <c r="L1365" s="19" t="n"/>
      <c r="M1365" s="21" t="n"/>
      <c r="N1365" s="22" t="n"/>
      <c r="O1365" s="24">
        <f>IF(A1365&lt;&gt;"عهدة","",SUMIFS($G$8:$G$5007,$B$8:$B$5007,B1365,$A$8:$A$5007,"مصروف",$I$8:$I$5007,"&lt;&gt;مرفوض"))</f>
        <v/>
      </c>
      <c r="P1365" s="25">
        <f>IF(A1365&lt;&gt;"عهدة","",N(F1365)-O1365)</f>
        <v/>
      </c>
      <c r="Q1365" s="26">
        <f>IF(A1365="","",IF(A1365="عهدة",IF(N(F1365)=0,"⚠ أدخل قيمة العهدة",IF(P1365&lt;0,"⛔ عجز / زيادة مصروفات "&amp;TEXT(-P1365,"#,##0"),IF(COUNTIFS($B$8:$B$5007,B1365,$A$8:$A$5007,"مصروف",$I$8:$I$5007,"&lt;&gt;مرفوض",$K$8:$K$5007,"&lt;&gt;نعم")&gt;0,"⚠ "&amp;COUNTIFS($B$8:$B$5007,B1365,$A$8:$A$5007,"مصروف",$I$8:$I$5007,"&lt;&gt;مرفوض",$K$8:$K$5007,"&lt;&gt;نعم")&amp;" مصروف غير مسوى",IF(L1365="تمت التسوية",IF(P1365=0,"✔ متوازنة وتمت التسوية","✔ تمت التسوية – متبقي "&amp;TEXT(P1365,"#,##0")),IF(P1365&gt;0,"متبقي "&amp;TEXT(P1365,"#,##0"),"✔ متوازنة"))))),IF(R1365=0,"⚠ أضف سطر عهدة أولًا",IF(OR(C1365="",N(G1365)=0),"⚠ أكمل التاريخ والقيمة",IF(S1365="","⚠ التاريخ خارج السنة المالية",IF(H1365="","⚠ اختر بند الموازنة",IF(I1365="مرفوض","✖ مرفوض من المدير",IF(I1365&lt;&gt;"موافق","⏳ بانتظار موافقة المدير",IF(K1365&lt;&gt;"نعم","⚠ غير مسوى مع الحسابات","✔ معتمد ومسوى")))))))))</f>
        <v/>
      </c>
      <c r="R1365">
        <f>N(R1364)+IF(A1365="عهدة",1,0)</f>
        <v/>
      </c>
      <c r="S1365">
        <f>IF(C1365="","",IF(AND(C1365&gt;=DATE(2026,9,1),C1365&lt;=DATE(2027,8,31)),(YEAR(C1365)-2026)*12+MONTH(C1365)-8,""))</f>
        <v/>
      </c>
      <c r="T1365">
        <f>IF(AND(A1365="مصروف",R1365&gt;0,I1365="موافق",S1365&lt;&gt;"",H1365&lt;&gt;""),N(G1365),0)</f>
        <v/>
      </c>
    </row>
    <row r="1366">
      <c r="A1366" s="19" t="n"/>
      <c r="B1366" s="20">
        <f>IF(A1366="","",IF(R1366=0,"⚠ أضف سطر عهدة أولًا","BDR-"&amp;TEXT(R1366,"000")))</f>
        <v/>
      </c>
      <c r="C1366" s="21" t="n"/>
      <c r="D1366" s="20">
        <f>IF(C1366="","",IF(S1366="","خارج السنة المالية",INDEX(القوائم!$D$2:$D$13,S1366)))</f>
        <v/>
      </c>
      <c r="E1366" s="22" t="n"/>
      <c r="F1366" s="23" t="n"/>
      <c r="G1366" s="23" t="n"/>
      <c r="H1366" s="22" t="n"/>
      <c r="I1366" s="19" t="n"/>
      <c r="J1366" s="21" t="n"/>
      <c r="K1366" s="19" t="n"/>
      <c r="L1366" s="19" t="n"/>
      <c r="M1366" s="21" t="n"/>
      <c r="N1366" s="22" t="n"/>
      <c r="O1366" s="24">
        <f>IF(A1366&lt;&gt;"عهدة","",SUMIFS($G$8:$G$5007,$B$8:$B$5007,B1366,$A$8:$A$5007,"مصروف",$I$8:$I$5007,"&lt;&gt;مرفوض"))</f>
        <v/>
      </c>
      <c r="P1366" s="25">
        <f>IF(A1366&lt;&gt;"عهدة","",N(F1366)-O1366)</f>
        <v/>
      </c>
      <c r="Q1366" s="26">
        <f>IF(A1366="","",IF(A1366="عهدة",IF(N(F1366)=0,"⚠ أدخل قيمة العهدة",IF(P1366&lt;0,"⛔ عجز / زيادة مصروفات "&amp;TEXT(-P1366,"#,##0"),IF(COUNTIFS($B$8:$B$5007,B1366,$A$8:$A$5007,"مصروف",$I$8:$I$5007,"&lt;&gt;مرفوض",$K$8:$K$5007,"&lt;&gt;نعم")&gt;0,"⚠ "&amp;COUNTIFS($B$8:$B$5007,B1366,$A$8:$A$5007,"مصروف",$I$8:$I$5007,"&lt;&gt;مرفوض",$K$8:$K$5007,"&lt;&gt;نعم")&amp;" مصروف غير مسوى",IF(L1366="تمت التسوية",IF(P1366=0,"✔ متوازنة وتمت التسوية","✔ تمت التسوية – متبقي "&amp;TEXT(P1366,"#,##0")),IF(P1366&gt;0,"متبقي "&amp;TEXT(P1366,"#,##0"),"✔ متوازنة"))))),IF(R1366=0,"⚠ أضف سطر عهدة أولًا",IF(OR(C1366="",N(G1366)=0),"⚠ أكمل التاريخ والقيمة",IF(S1366="","⚠ التاريخ خارج السنة المالية",IF(H1366="","⚠ اختر بند الموازنة",IF(I1366="مرفوض","✖ مرفوض من المدير",IF(I1366&lt;&gt;"موافق","⏳ بانتظار موافقة المدير",IF(K1366&lt;&gt;"نعم","⚠ غير مسوى مع الحسابات","✔ معتمد ومسوى")))))))))</f>
        <v/>
      </c>
      <c r="R1366">
        <f>N(R1365)+IF(A1366="عهدة",1,0)</f>
        <v/>
      </c>
      <c r="S1366">
        <f>IF(C1366="","",IF(AND(C1366&gt;=DATE(2026,9,1),C1366&lt;=DATE(2027,8,31)),(YEAR(C1366)-2026)*12+MONTH(C1366)-8,""))</f>
        <v/>
      </c>
      <c r="T1366">
        <f>IF(AND(A1366="مصروف",R1366&gt;0,I1366="موافق",S1366&lt;&gt;"",H1366&lt;&gt;""),N(G1366),0)</f>
        <v/>
      </c>
    </row>
    <row r="1367">
      <c r="A1367" s="19" t="n"/>
      <c r="B1367" s="20">
        <f>IF(A1367="","",IF(R1367=0,"⚠ أضف سطر عهدة أولًا","BDR-"&amp;TEXT(R1367,"000")))</f>
        <v/>
      </c>
      <c r="C1367" s="21" t="n"/>
      <c r="D1367" s="20">
        <f>IF(C1367="","",IF(S1367="","خارج السنة المالية",INDEX(القوائم!$D$2:$D$13,S1367)))</f>
        <v/>
      </c>
      <c r="E1367" s="22" t="n"/>
      <c r="F1367" s="23" t="n"/>
      <c r="G1367" s="23" t="n"/>
      <c r="H1367" s="22" t="n"/>
      <c r="I1367" s="19" t="n"/>
      <c r="J1367" s="21" t="n"/>
      <c r="K1367" s="19" t="n"/>
      <c r="L1367" s="19" t="n"/>
      <c r="M1367" s="21" t="n"/>
      <c r="N1367" s="22" t="n"/>
      <c r="O1367" s="24">
        <f>IF(A1367&lt;&gt;"عهدة","",SUMIFS($G$8:$G$5007,$B$8:$B$5007,B1367,$A$8:$A$5007,"مصروف",$I$8:$I$5007,"&lt;&gt;مرفوض"))</f>
        <v/>
      </c>
      <c r="P1367" s="25">
        <f>IF(A1367&lt;&gt;"عهدة","",N(F1367)-O1367)</f>
        <v/>
      </c>
      <c r="Q1367" s="26">
        <f>IF(A1367="","",IF(A1367="عهدة",IF(N(F1367)=0,"⚠ أدخل قيمة العهدة",IF(P1367&lt;0,"⛔ عجز / زيادة مصروفات "&amp;TEXT(-P1367,"#,##0"),IF(COUNTIFS($B$8:$B$5007,B1367,$A$8:$A$5007,"مصروف",$I$8:$I$5007,"&lt;&gt;مرفوض",$K$8:$K$5007,"&lt;&gt;نعم")&gt;0,"⚠ "&amp;COUNTIFS($B$8:$B$5007,B1367,$A$8:$A$5007,"مصروف",$I$8:$I$5007,"&lt;&gt;مرفوض",$K$8:$K$5007,"&lt;&gt;نعم")&amp;" مصروف غير مسوى",IF(L1367="تمت التسوية",IF(P1367=0,"✔ متوازنة وتمت التسوية","✔ تمت التسوية – متبقي "&amp;TEXT(P1367,"#,##0")),IF(P1367&gt;0,"متبقي "&amp;TEXT(P1367,"#,##0"),"✔ متوازنة"))))),IF(R1367=0,"⚠ أضف سطر عهدة أولًا",IF(OR(C1367="",N(G1367)=0),"⚠ أكمل التاريخ والقيمة",IF(S1367="","⚠ التاريخ خارج السنة المالية",IF(H1367="","⚠ اختر بند الموازنة",IF(I1367="مرفوض","✖ مرفوض من المدير",IF(I1367&lt;&gt;"موافق","⏳ بانتظار موافقة المدير",IF(K1367&lt;&gt;"نعم","⚠ غير مسوى مع الحسابات","✔ معتمد ومسوى")))))))))</f>
        <v/>
      </c>
      <c r="R1367">
        <f>N(R1366)+IF(A1367="عهدة",1,0)</f>
        <v/>
      </c>
      <c r="S1367">
        <f>IF(C1367="","",IF(AND(C1367&gt;=DATE(2026,9,1),C1367&lt;=DATE(2027,8,31)),(YEAR(C1367)-2026)*12+MONTH(C1367)-8,""))</f>
        <v/>
      </c>
      <c r="T1367">
        <f>IF(AND(A1367="مصروف",R1367&gt;0,I1367="موافق",S1367&lt;&gt;"",H1367&lt;&gt;""),N(G1367),0)</f>
        <v/>
      </c>
    </row>
    <row r="1368">
      <c r="A1368" s="19" t="n"/>
      <c r="B1368" s="20">
        <f>IF(A1368="","",IF(R1368=0,"⚠ أضف سطر عهدة أولًا","BDR-"&amp;TEXT(R1368,"000")))</f>
        <v/>
      </c>
      <c r="C1368" s="21" t="n"/>
      <c r="D1368" s="20">
        <f>IF(C1368="","",IF(S1368="","خارج السنة المالية",INDEX(القوائم!$D$2:$D$13,S1368)))</f>
        <v/>
      </c>
      <c r="E1368" s="22" t="n"/>
      <c r="F1368" s="23" t="n"/>
      <c r="G1368" s="23" t="n"/>
      <c r="H1368" s="22" t="n"/>
      <c r="I1368" s="19" t="n"/>
      <c r="J1368" s="21" t="n"/>
      <c r="K1368" s="19" t="n"/>
      <c r="L1368" s="19" t="n"/>
      <c r="M1368" s="21" t="n"/>
      <c r="N1368" s="22" t="n"/>
      <c r="O1368" s="24">
        <f>IF(A1368&lt;&gt;"عهدة","",SUMIFS($G$8:$G$5007,$B$8:$B$5007,B1368,$A$8:$A$5007,"مصروف",$I$8:$I$5007,"&lt;&gt;مرفوض"))</f>
        <v/>
      </c>
      <c r="P1368" s="25">
        <f>IF(A1368&lt;&gt;"عهدة","",N(F1368)-O1368)</f>
        <v/>
      </c>
      <c r="Q1368" s="26">
        <f>IF(A1368="","",IF(A1368="عهدة",IF(N(F1368)=0,"⚠ أدخل قيمة العهدة",IF(P1368&lt;0,"⛔ عجز / زيادة مصروفات "&amp;TEXT(-P1368,"#,##0"),IF(COUNTIFS($B$8:$B$5007,B1368,$A$8:$A$5007,"مصروف",$I$8:$I$5007,"&lt;&gt;مرفوض",$K$8:$K$5007,"&lt;&gt;نعم")&gt;0,"⚠ "&amp;COUNTIFS($B$8:$B$5007,B1368,$A$8:$A$5007,"مصروف",$I$8:$I$5007,"&lt;&gt;مرفوض",$K$8:$K$5007,"&lt;&gt;نعم")&amp;" مصروف غير مسوى",IF(L1368="تمت التسوية",IF(P1368=0,"✔ متوازنة وتمت التسوية","✔ تمت التسوية – متبقي "&amp;TEXT(P1368,"#,##0")),IF(P1368&gt;0,"متبقي "&amp;TEXT(P1368,"#,##0"),"✔ متوازنة"))))),IF(R1368=0,"⚠ أضف سطر عهدة أولًا",IF(OR(C1368="",N(G1368)=0),"⚠ أكمل التاريخ والقيمة",IF(S1368="","⚠ التاريخ خارج السنة المالية",IF(H1368="","⚠ اختر بند الموازنة",IF(I1368="مرفوض","✖ مرفوض من المدير",IF(I1368&lt;&gt;"موافق","⏳ بانتظار موافقة المدير",IF(K1368&lt;&gt;"نعم","⚠ غير مسوى مع الحسابات","✔ معتمد ومسوى")))))))))</f>
        <v/>
      </c>
      <c r="R1368">
        <f>N(R1367)+IF(A1368="عهدة",1,0)</f>
        <v/>
      </c>
      <c r="S1368">
        <f>IF(C1368="","",IF(AND(C1368&gt;=DATE(2026,9,1),C1368&lt;=DATE(2027,8,31)),(YEAR(C1368)-2026)*12+MONTH(C1368)-8,""))</f>
        <v/>
      </c>
      <c r="T1368">
        <f>IF(AND(A1368="مصروف",R1368&gt;0,I1368="موافق",S1368&lt;&gt;"",H1368&lt;&gt;""),N(G1368),0)</f>
        <v/>
      </c>
    </row>
    <row r="1369">
      <c r="A1369" s="19" t="n"/>
      <c r="B1369" s="20">
        <f>IF(A1369="","",IF(R1369=0,"⚠ أضف سطر عهدة أولًا","BDR-"&amp;TEXT(R1369,"000")))</f>
        <v/>
      </c>
      <c r="C1369" s="21" t="n"/>
      <c r="D1369" s="20">
        <f>IF(C1369="","",IF(S1369="","خارج السنة المالية",INDEX(القوائم!$D$2:$D$13,S1369)))</f>
        <v/>
      </c>
      <c r="E1369" s="22" t="n"/>
      <c r="F1369" s="23" t="n"/>
      <c r="G1369" s="23" t="n"/>
      <c r="H1369" s="22" t="n"/>
      <c r="I1369" s="19" t="n"/>
      <c r="J1369" s="21" t="n"/>
      <c r="K1369" s="19" t="n"/>
      <c r="L1369" s="19" t="n"/>
      <c r="M1369" s="21" t="n"/>
      <c r="N1369" s="22" t="n"/>
      <c r="O1369" s="24">
        <f>IF(A1369&lt;&gt;"عهدة","",SUMIFS($G$8:$G$5007,$B$8:$B$5007,B1369,$A$8:$A$5007,"مصروف",$I$8:$I$5007,"&lt;&gt;مرفوض"))</f>
        <v/>
      </c>
      <c r="P1369" s="25">
        <f>IF(A1369&lt;&gt;"عهدة","",N(F1369)-O1369)</f>
        <v/>
      </c>
      <c r="Q1369" s="26">
        <f>IF(A1369="","",IF(A1369="عهدة",IF(N(F1369)=0,"⚠ أدخل قيمة العهدة",IF(P1369&lt;0,"⛔ عجز / زيادة مصروفات "&amp;TEXT(-P1369,"#,##0"),IF(COUNTIFS($B$8:$B$5007,B1369,$A$8:$A$5007,"مصروف",$I$8:$I$5007,"&lt;&gt;مرفوض",$K$8:$K$5007,"&lt;&gt;نعم")&gt;0,"⚠ "&amp;COUNTIFS($B$8:$B$5007,B1369,$A$8:$A$5007,"مصروف",$I$8:$I$5007,"&lt;&gt;مرفوض",$K$8:$K$5007,"&lt;&gt;نعم")&amp;" مصروف غير مسوى",IF(L1369="تمت التسوية",IF(P1369=0,"✔ متوازنة وتمت التسوية","✔ تمت التسوية – متبقي "&amp;TEXT(P1369,"#,##0")),IF(P1369&gt;0,"متبقي "&amp;TEXT(P1369,"#,##0"),"✔ متوازنة"))))),IF(R1369=0,"⚠ أضف سطر عهدة أولًا",IF(OR(C1369="",N(G1369)=0),"⚠ أكمل التاريخ والقيمة",IF(S1369="","⚠ التاريخ خارج السنة المالية",IF(H1369="","⚠ اختر بند الموازنة",IF(I1369="مرفوض","✖ مرفوض من المدير",IF(I1369&lt;&gt;"موافق","⏳ بانتظار موافقة المدير",IF(K1369&lt;&gt;"نعم","⚠ غير مسوى مع الحسابات","✔ معتمد ومسوى")))))))))</f>
        <v/>
      </c>
      <c r="R1369">
        <f>N(R1368)+IF(A1369="عهدة",1,0)</f>
        <v/>
      </c>
      <c r="S1369">
        <f>IF(C1369="","",IF(AND(C1369&gt;=DATE(2026,9,1),C1369&lt;=DATE(2027,8,31)),(YEAR(C1369)-2026)*12+MONTH(C1369)-8,""))</f>
        <v/>
      </c>
      <c r="T1369">
        <f>IF(AND(A1369="مصروف",R1369&gt;0,I1369="موافق",S1369&lt;&gt;"",H1369&lt;&gt;""),N(G1369),0)</f>
        <v/>
      </c>
    </row>
    <row r="1370">
      <c r="A1370" s="19" t="n"/>
      <c r="B1370" s="20">
        <f>IF(A1370="","",IF(R1370=0,"⚠ أضف سطر عهدة أولًا","BDR-"&amp;TEXT(R1370,"000")))</f>
        <v/>
      </c>
      <c r="C1370" s="21" t="n"/>
      <c r="D1370" s="20">
        <f>IF(C1370="","",IF(S1370="","خارج السنة المالية",INDEX(القوائم!$D$2:$D$13,S1370)))</f>
        <v/>
      </c>
      <c r="E1370" s="22" t="n"/>
      <c r="F1370" s="23" t="n"/>
      <c r="G1370" s="23" t="n"/>
      <c r="H1370" s="22" t="n"/>
      <c r="I1370" s="19" t="n"/>
      <c r="J1370" s="21" t="n"/>
      <c r="K1370" s="19" t="n"/>
      <c r="L1370" s="19" t="n"/>
      <c r="M1370" s="21" t="n"/>
      <c r="N1370" s="22" t="n"/>
      <c r="O1370" s="24">
        <f>IF(A1370&lt;&gt;"عهدة","",SUMIFS($G$8:$G$5007,$B$8:$B$5007,B1370,$A$8:$A$5007,"مصروف",$I$8:$I$5007,"&lt;&gt;مرفوض"))</f>
        <v/>
      </c>
      <c r="P1370" s="25">
        <f>IF(A1370&lt;&gt;"عهدة","",N(F1370)-O1370)</f>
        <v/>
      </c>
      <c r="Q1370" s="26">
        <f>IF(A1370="","",IF(A1370="عهدة",IF(N(F1370)=0,"⚠ أدخل قيمة العهدة",IF(P1370&lt;0,"⛔ عجز / زيادة مصروفات "&amp;TEXT(-P1370,"#,##0"),IF(COUNTIFS($B$8:$B$5007,B1370,$A$8:$A$5007,"مصروف",$I$8:$I$5007,"&lt;&gt;مرفوض",$K$8:$K$5007,"&lt;&gt;نعم")&gt;0,"⚠ "&amp;COUNTIFS($B$8:$B$5007,B1370,$A$8:$A$5007,"مصروف",$I$8:$I$5007,"&lt;&gt;مرفوض",$K$8:$K$5007,"&lt;&gt;نعم")&amp;" مصروف غير مسوى",IF(L1370="تمت التسوية",IF(P1370=0,"✔ متوازنة وتمت التسوية","✔ تمت التسوية – متبقي "&amp;TEXT(P1370,"#,##0")),IF(P1370&gt;0,"متبقي "&amp;TEXT(P1370,"#,##0"),"✔ متوازنة"))))),IF(R1370=0,"⚠ أضف سطر عهدة أولًا",IF(OR(C1370="",N(G1370)=0),"⚠ أكمل التاريخ والقيمة",IF(S1370="","⚠ التاريخ خارج السنة المالية",IF(H1370="","⚠ اختر بند الموازنة",IF(I1370="مرفوض","✖ مرفوض من المدير",IF(I1370&lt;&gt;"موافق","⏳ بانتظار موافقة المدير",IF(K1370&lt;&gt;"نعم","⚠ غير مسوى مع الحسابات","✔ معتمد ومسوى")))))))))</f>
        <v/>
      </c>
      <c r="R1370">
        <f>N(R1369)+IF(A1370="عهدة",1,0)</f>
        <v/>
      </c>
      <c r="S1370">
        <f>IF(C1370="","",IF(AND(C1370&gt;=DATE(2026,9,1),C1370&lt;=DATE(2027,8,31)),(YEAR(C1370)-2026)*12+MONTH(C1370)-8,""))</f>
        <v/>
      </c>
      <c r="T1370">
        <f>IF(AND(A1370="مصروف",R1370&gt;0,I1370="موافق",S1370&lt;&gt;"",H1370&lt;&gt;""),N(G1370),0)</f>
        <v/>
      </c>
    </row>
    <row r="1371">
      <c r="A1371" s="19" t="n"/>
      <c r="B1371" s="20">
        <f>IF(A1371="","",IF(R1371=0,"⚠ أضف سطر عهدة أولًا","BDR-"&amp;TEXT(R1371,"000")))</f>
        <v/>
      </c>
      <c r="C1371" s="21" t="n"/>
      <c r="D1371" s="20">
        <f>IF(C1371="","",IF(S1371="","خارج السنة المالية",INDEX(القوائم!$D$2:$D$13,S1371)))</f>
        <v/>
      </c>
      <c r="E1371" s="22" t="n"/>
      <c r="F1371" s="23" t="n"/>
      <c r="G1371" s="23" t="n"/>
      <c r="H1371" s="22" t="n"/>
      <c r="I1371" s="19" t="n"/>
      <c r="J1371" s="21" t="n"/>
      <c r="K1371" s="19" t="n"/>
      <c r="L1371" s="19" t="n"/>
      <c r="M1371" s="21" t="n"/>
      <c r="N1371" s="22" t="n"/>
      <c r="O1371" s="24">
        <f>IF(A1371&lt;&gt;"عهدة","",SUMIFS($G$8:$G$5007,$B$8:$B$5007,B1371,$A$8:$A$5007,"مصروف",$I$8:$I$5007,"&lt;&gt;مرفوض"))</f>
        <v/>
      </c>
      <c r="P1371" s="25">
        <f>IF(A1371&lt;&gt;"عهدة","",N(F1371)-O1371)</f>
        <v/>
      </c>
      <c r="Q1371" s="26">
        <f>IF(A1371="","",IF(A1371="عهدة",IF(N(F1371)=0,"⚠ أدخل قيمة العهدة",IF(P1371&lt;0,"⛔ عجز / زيادة مصروفات "&amp;TEXT(-P1371,"#,##0"),IF(COUNTIFS($B$8:$B$5007,B1371,$A$8:$A$5007,"مصروف",$I$8:$I$5007,"&lt;&gt;مرفوض",$K$8:$K$5007,"&lt;&gt;نعم")&gt;0,"⚠ "&amp;COUNTIFS($B$8:$B$5007,B1371,$A$8:$A$5007,"مصروف",$I$8:$I$5007,"&lt;&gt;مرفوض",$K$8:$K$5007,"&lt;&gt;نعم")&amp;" مصروف غير مسوى",IF(L1371="تمت التسوية",IF(P1371=0,"✔ متوازنة وتمت التسوية","✔ تمت التسوية – متبقي "&amp;TEXT(P1371,"#,##0")),IF(P1371&gt;0,"متبقي "&amp;TEXT(P1371,"#,##0"),"✔ متوازنة"))))),IF(R1371=0,"⚠ أضف سطر عهدة أولًا",IF(OR(C1371="",N(G1371)=0),"⚠ أكمل التاريخ والقيمة",IF(S1371="","⚠ التاريخ خارج السنة المالية",IF(H1371="","⚠ اختر بند الموازنة",IF(I1371="مرفوض","✖ مرفوض من المدير",IF(I1371&lt;&gt;"موافق","⏳ بانتظار موافقة المدير",IF(K1371&lt;&gt;"نعم","⚠ غير مسوى مع الحسابات","✔ معتمد ومسوى")))))))))</f>
        <v/>
      </c>
      <c r="R1371">
        <f>N(R1370)+IF(A1371="عهدة",1,0)</f>
        <v/>
      </c>
      <c r="S1371">
        <f>IF(C1371="","",IF(AND(C1371&gt;=DATE(2026,9,1),C1371&lt;=DATE(2027,8,31)),(YEAR(C1371)-2026)*12+MONTH(C1371)-8,""))</f>
        <v/>
      </c>
      <c r="T1371">
        <f>IF(AND(A1371="مصروف",R1371&gt;0,I1371="موافق",S1371&lt;&gt;"",H1371&lt;&gt;""),N(G1371),0)</f>
        <v/>
      </c>
    </row>
    <row r="1372">
      <c r="A1372" s="19" t="n"/>
      <c r="B1372" s="20">
        <f>IF(A1372="","",IF(R1372=0,"⚠ أضف سطر عهدة أولًا","BDR-"&amp;TEXT(R1372,"000")))</f>
        <v/>
      </c>
      <c r="C1372" s="21" t="n"/>
      <c r="D1372" s="20">
        <f>IF(C1372="","",IF(S1372="","خارج السنة المالية",INDEX(القوائم!$D$2:$D$13,S1372)))</f>
        <v/>
      </c>
      <c r="E1372" s="22" t="n"/>
      <c r="F1372" s="23" t="n"/>
      <c r="G1372" s="23" t="n"/>
      <c r="H1372" s="22" t="n"/>
      <c r="I1372" s="19" t="n"/>
      <c r="J1372" s="21" t="n"/>
      <c r="K1372" s="19" t="n"/>
      <c r="L1372" s="19" t="n"/>
      <c r="M1372" s="21" t="n"/>
      <c r="N1372" s="22" t="n"/>
      <c r="O1372" s="24">
        <f>IF(A1372&lt;&gt;"عهدة","",SUMIFS($G$8:$G$5007,$B$8:$B$5007,B1372,$A$8:$A$5007,"مصروف",$I$8:$I$5007,"&lt;&gt;مرفوض"))</f>
        <v/>
      </c>
      <c r="P1372" s="25">
        <f>IF(A1372&lt;&gt;"عهدة","",N(F1372)-O1372)</f>
        <v/>
      </c>
      <c r="Q1372" s="26">
        <f>IF(A1372="","",IF(A1372="عهدة",IF(N(F1372)=0,"⚠ أدخل قيمة العهدة",IF(P1372&lt;0,"⛔ عجز / زيادة مصروفات "&amp;TEXT(-P1372,"#,##0"),IF(COUNTIFS($B$8:$B$5007,B1372,$A$8:$A$5007,"مصروف",$I$8:$I$5007,"&lt;&gt;مرفوض",$K$8:$K$5007,"&lt;&gt;نعم")&gt;0,"⚠ "&amp;COUNTIFS($B$8:$B$5007,B1372,$A$8:$A$5007,"مصروف",$I$8:$I$5007,"&lt;&gt;مرفوض",$K$8:$K$5007,"&lt;&gt;نعم")&amp;" مصروف غير مسوى",IF(L1372="تمت التسوية",IF(P1372=0,"✔ متوازنة وتمت التسوية","✔ تمت التسوية – متبقي "&amp;TEXT(P1372,"#,##0")),IF(P1372&gt;0,"متبقي "&amp;TEXT(P1372,"#,##0"),"✔ متوازنة"))))),IF(R1372=0,"⚠ أضف سطر عهدة أولًا",IF(OR(C1372="",N(G1372)=0),"⚠ أكمل التاريخ والقيمة",IF(S1372="","⚠ التاريخ خارج السنة المالية",IF(H1372="","⚠ اختر بند الموازنة",IF(I1372="مرفوض","✖ مرفوض من المدير",IF(I1372&lt;&gt;"موافق","⏳ بانتظار موافقة المدير",IF(K1372&lt;&gt;"نعم","⚠ غير مسوى مع الحسابات","✔ معتمد ومسوى")))))))))</f>
        <v/>
      </c>
      <c r="R1372">
        <f>N(R1371)+IF(A1372="عهدة",1,0)</f>
        <v/>
      </c>
      <c r="S1372">
        <f>IF(C1372="","",IF(AND(C1372&gt;=DATE(2026,9,1),C1372&lt;=DATE(2027,8,31)),(YEAR(C1372)-2026)*12+MONTH(C1372)-8,""))</f>
        <v/>
      </c>
      <c r="T1372">
        <f>IF(AND(A1372="مصروف",R1372&gt;0,I1372="موافق",S1372&lt;&gt;"",H1372&lt;&gt;""),N(G1372),0)</f>
        <v/>
      </c>
    </row>
    <row r="1373">
      <c r="A1373" s="19" t="n"/>
      <c r="B1373" s="20">
        <f>IF(A1373="","",IF(R1373=0,"⚠ أضف سطر عهدة أولًا","BDR-"&amp;TEXT(R1373,"000")))</f>
        <v/>
      </c>
      <c r="C1373" s="21" t="n"/>
      <c r="D1373" s="20">
        <f>IF(C1373="","",IF(S1373="","خارج السنة المالية",INDEX(القوائم!$D$2:$D$13,S1373)))</f>
        <v/>
      </c>
      <c r="E1373" s="22" t="n"/>
      <c r="F1373" s="23" t="n"/>
      <c r="G1373" s="23" t="n"/>
      <c r="H1373" s="22" t="n"/>
      <c r="I1373" s="19" t="n"/>
      <c r="J1373" s="21" t="n"/>
      <c r="K1373" s="19" t="n"/>
      <c r="L1373" s="19" t="n"/>
      <c r="M1373" s="21" t="n"/>
      <c r="N1373" s="22" t="n"/>
      <c r="O1373" s="24">
        <f>IF(A1373&lt;&gt;"عهدة","",SUMIFS($G$8:$G$5007,$B$8:$B$5007,B1373,$A$8:$A$5007,"مصروف",$I$8:$I$5007,"&lt;&gt;مرفوض"))</f>
        <v/>
      </c>
      <c r="P1373" s="25">
        <f>IF(A1373&lt;&gt;"عهدة","",N(F1373)-O1373)</f>
        <v/>
      </c>
      <c r="Q1373" s="26">
        <f>IF(A1373="","",IF(A1373="عهدة",IF(N(F1373)=0,"⚠ أدخل قيمة العهدة",IF(P1373&lt;0,"⛔ عجز / زيادة مصروفات "&amp;TEXT(-P1373,"#,##0"),IF(COUNTIFS($B$8:$B$5007,B1373,$A$8:$A$5007,"مصروف",$I$8:$I$5007,"&lt;&gt;مرفوض",$K$8:$K$5007,"&lt;&gt;نعم")&gt;0,"⚠ "&amp;COUNTIFS($B$8:$B$5007,B1373,$A$8:$A$5007,"مصروف",$I$8:$I$5007,"&lt;&gt;مرفوض",$K$8:$K$5007,"&lt;&gt;نعم")&amp;" مصروف غير مسوى",IF(L1373="تمت التسوية",IF(P1373=0,"✔ متوازنة وتمت التسوية","✔ تمت التسوية – متبقي "&amp;TEXT(P1373,"#,##0")),IF(P1373&gt;0,"متبقي "&amp;TEXT(P1373,"#,##0"),"✔ متوازنة"))))),IF(R1373=0,"⚠ أضف سطر عهدة أولًا",IF(OR(C1373="",N(G1373)=0),"⚠ أكمل التاريخ والقيمة",IF(S1373="","⚠ التاريخ خارج السنة المالية",IF(H1373="","⚠ اختر بند الموازنة",IF(I1373="مرفوض","✖ مرفوض من المدير",IF(I1373&lt;&gt;"موافق","⏳ بانتظار موافقة المدير",IF(K1373&lt;&gt;"نعم","⚠ غير مسوى مع الحسابات","✔ معتمد ومسوى")))))))))</f>
        <v/>
      </c>
      <c r="R1373">
        <f>N(R1372)+IF(A1373="عهدة",1,0)</f>
        <v/>
      </c>
      <c r="S1373">
        <f>IF(C1373="","",IF(AND(C1373&gt;=DATE(2026,9,1),C1373&lt;=DATE(2027,8,31)),(YEAR(C1373)-2026)*12+MONTH(C1373)-8,""))</f>
        <v/>
      </c>
      <c r="T1373">
        <f>IF(AND(A1373="مصروف",R1373&gt;0,I1373="موافق",S1373&lt;&gt;"",H1373&lt;&gt;""),N(G1373),0)</f>
        <v/>
      </c>
    </row>
    <row r="1374">
      <c r="A1374" s="19" t="n"/>
      <c r="B1374" s="20">
        <f>IF(A1374="","",IF(R1374=0,"⚠ أضف سطر عهدة أولًا","BDR-"&amp;TEXT(R1374,"000")))</f>
        <v/>
      </c>
      <c r="C1374" s="21" t="n"/>
      <c r="D1374" s="20">
        <f>IF(C1374="","",IF(S1374="","خارج السنة المالية",INDEX(القوائم!$D$2:$D$13,S1374)))</f>
        <v/>
      </c>
      <c r="E1374" s="22" t="n"/>
      <c r="F1374" s="23" t="n"/>
      <c r="G1374" s="23" t="n"/>
      <c r="H1374" s="22" t="n"/>
      <c r="I1374" s="19" t="n"/>
      <c r="J1374" s="21" t="n"/>
      <c r="K1374" s="19" t="n"/>
      <c r="L1374" s="19" t="n"/>
      <c r="M1374" s="21" t="n"/>
      <c r="N1374" s="22" t="n"/>
      <c r="O1374" s="24">
        <f>IF(A1374&lt;&gt;"عهدة","",SUMIFS($G$8:$G$5007,$B$8:$B$5007,B1374,$A$8:$A$5007,"مصروف",$I$8:$I$5007,"&lt;&gt;مرفوض"))</f>
        <v/>
      </c>
      <c r="P1374" s="25">
        <f>IF(A1374&lt;&gt;"عهدة","",N(F1374)-O1374)</f>
        <v/>
      </c>
      <c r="Q1374" s="26">
        <f>IF(A1374="","",IF(A1374="عهدة",IF(N(F1374)=0,"⚠ أدخل قيمة العهدة",IF(P1374&lt;0,"⛔ عجز / زيادة مصروفات "&amp;TEXT(-P1374,"#,##0"),IF(COUNTIFS($B$8:$B$5007,B1374,$A$8:$A$5007,"مصروف",$I$8:$I$5007,"&lt;&gt;مرفوض",$K$8:$K$5007,"&lt;&gt;نعم")&gt;0,"⚠ "&amp;COUNTIFS($B$8:$B$5007,B1374,$A$8:$A$5007,"مصروف",$I$8:$I$5007,"&lt;&gt;مرفوض",$K$8:$K$5007,"&lt;&gt;نعم")&amp;" مصروف غير مسوى",IF(L1374="تمت التسوية",IF(P1374=0,"✔ متوازنة وتمت التسوية","✔ تمت التسوية – متبقي "&amp;TEXT(P1374,"#,##0")),IF(P1374&gt;0,"متبقي "&amp;TEXT(P1374,"#,##0"),"✔ متوازنة"))))),IF(R1374=0,"⚠ أضف سطر عهدة أولًا",IF(OR(C1374="",N(G1374)=0),"⚠ أكمل التاريخ والقيمة",IF(S1374="","⚠ التاريخ خارج السنة المالية",IF(H1374="","⚠ اختر بند الموازنة",IF(I1374="مرفوض","✖ مرفوض من المدير",IF(I1374&lt;&gt;"موافق","⏳ بانتظار موافقة المدير",IF(K1374&lt;&gt;"نعم","⚠ غير مسوى مع الحسابات","✔ معتمد ومسوى")))))))))</f>
        <v/>
      </c>
      <c r="R1374">
        <f>N(R1373)+IF(A1374="عهدة",1,0)</f>
        <v/>
      </c>
      <c r="S1374">
        <f>IF(C1374="","",IF(AND(C1374&gt;=DATE(2026,9,1),C1374&lt;=DATE(2027,8,31)),(YEAR(C1374)-2026)*12+MONTH(C1374)-8,""))</f>
        <v/>
      </c>
      <c r="T1374">
        <f>IF(AND(A1374="مصروف",R1374&gt;0,I1374="موافق",S1374&lt;&gt;"",H1374&lt;&gt;""),N(G1374),0)</f>
        <v/>
      </c>
    </row>
    <row r="1375">
      <c r="A1375" s="19" t="n"/>
      <c r="B1375" s="20">
        <f>IF(A1375="","",IF(R1375=0,"⚠ أضف سطر عهدة أولًا","BDR-"&amp;TEXT(R1375,"000")))</f>
        <v/>
      </c>
      <c r="C1375" s="21" t="n"/>
      <c r="D1375" s="20">
        <f>IF(C1375="","",IF(S1375="","خارج السنة المالية",INDEX(القوائم!$D$2:$D$13,S1375)))</f>
        <v/>
      </c>
      <c r="E1375" s="22" t="n"/>
      <c r="F1375" s="23" t="n"/>
      <c r="G1375" s="23" t="n"/>
      <c r="H1375" s="22" t="n"/>
      <c r="I1375" s="19" t="n"/>
      <c r="J1375" s="21" t="n"/>
      <c r="K1375" s="19" t="n"/>
      <c r="L1375" s="19" t="n"/>
      <c r="M1375" s="21" t="n"/>
      <c r="N1375" s="22" t="n"/>
      <c r="O1375" s="24">
        <f>IF(A1375&lt;&gt;"عهدة","",SUMIFS($G$8:$G$5007,$B$8:$B$5007,B1375,$A$8:$A$5007,"مصروف",$I$8:$I$5007,"&lt;&gt;مرفوض"))</f>
        <v/>
      </c>
      <c r="P1375" s="25">
        <f>IF(A1375&lt;&gt;"عهدة","",N(F1375)-O1375)</f>
        <v/>
      </c>
      <c r="Q1375" s="26">
        <f>IF(A1375="","",IF(A1375="عهدة",IF(N(F1375)=0,"⚠ أدخل قيمة العهدة",IF(P1375&lt;0,"⛔ عجز / زيادة مصروفات "&amp;TEXT(-P1375,"#,##0"),IF(COUNTIFS($B$8:$B$5007,B1375,$A$8:$A$5007,"مصروف",$I$8:$I$5007,"&lt;&gt;مرفوض",$K$8:$K$5007,"&lt;&gt;نعم")&gt;0,"⚠ "&amp;COUNTIFS($B$8:$B$5007,B1375,$A$8:$A$5007,"مصروف",$I$8:$I$5007,"&lt;&gt;مرفوض",$K$8:$K$5007,"&lt;&gt;نعم")&amp;" مصروف غير مسوى",IF(L1375="تمت التسوية",IF(P1375=0,"✔ متوازنة وتمت التسوية","✔ تمت التسوية – متبقي "&amp;TEXT(P1375,"#,##0")),IF(P1375&gt;0,"متبقي "&amp;TEXT(P1375,"#,##0"),"✔ متوازنة"))))),IF(R1375=0,"⚠ أضف سطر عهدة أولًا",IF(OR(C1375="",N(G1375)=0),"⚠ أكمل التاريخ والقيمة",IF(S1375="","⚠ التاريخ خارج السنة المالية",IF(H1375="","⚠ اختر بند الموازنة",IF(I1375="مرفوض","✖ مرفوض من المدير",IF(I1375&lt;&gt;"موافق","⏳ بانتظار موافقة المدير",IF(K1375&lt;&gt;"نعم","⚠ غير مسوى مع الحسابات","✔ معتمد ومسوى")))))))))</f>
        <v/>
      </c>
      <c r="R1375">
        <f>N(R1374)+IF(A1375="عهدة",1,0)</f>
        <v/>
      </c>
      <c r="S1375">
        <f>IF(C1375="","",IF(AND(C1375&gt;=DATE(2026,9,1),C1375&lt;=DATE(2027,8,31)),(YEAR(C1375)-2026)*12+MONTH(C1375)-8,""))</f>
        <v/>
      </c>
      <c r="T1375">
        <f>IF(AND(A1375="مصروف",R1375&gt;0,I1375="موافق",S1375&lt;&gt;"",H1375&lt;&gt;""),N(G1375),0)</f>
        <v/>
      </c>
    </row>
    <row r="1376">
      <c r="A1376" s="19" t="n"/>
      <c r="B1376" s="20">
        <f>IF(A1376="","",IF(R1376=0,"⚠ أضف سطر عهدة أولًا","BDR-"&amp;TEXT(R1376,"000")))</f>
        <v/>
      </c>
      <c r="C1376" s="21" t="n"/>
      <c r="D1376" s="20">
        <f>IF(C1376="","",IF(S1376="","خارج السنة المالية",INDEX(القوائم!$D$2:$D$13,S1376)))</f>
        <v/>
      </c>
      <c r="E1376" s="22" t="n"/>
      <c r="F1376" s="23" t="n"/>
      <c r="G1376" s="23" t="n"/>
      <c r="H1376" s="22" t="n"/>
      <c r="I1376" s="19" t="n"/>
      <c r="J1376" s="21" t="n"/>
      <c r="K1376" s="19" t="n"/>
      <c r="L1376" s="19" t="n"/>
      <c r="M1376" s="21" t="n"/>
      <c r="N1376" s="22" t="n"/>
      <c r="O1376" s="24">
        <f>IF(A1376&lt;&gt;"عهدة","",SUMIFS($G$8:$G$5007,$B$8:$B$5007,B1376,$A$8:$A$5007,"مصروف",$I$8:$I$5007,"&lt;&gt;مرفوض"))</f>
        <v/>
      </c>
      <c r="P1376" s="25">
        <f>IF(A1376&lt;&gt;"عهدة","",N(F1376)-O1376)</f>
        <v/>
      </c>
      <c r="Q1376" s="26">
        <f>IF(A1376="","",IF(A1376="عهدة",IF(N(F1376)=0,"⚠ أدخل قيمة العهدة",IF(P1376&lt;0,"⛔ عجز / زيادة مصروفات "&amp;TEXT(-P1376,"#,##0"),IF(COUNTIFS($B$8:$B$5007,B1376,$A$8:$A$5007,"مصروف",$I$8:$I$5007,"&lt;&gt;مرفوض",$K$8:$K$5007,"&lt;&gt;نعم")&gt;0,"⚠ "&amp;COUNTIFS($B$8:$B$5007,B1376,$A$8:$A$5007,"مصروف",$I$8:$I$5007,"&lt;&gt;مرفوض",$K$8:$K$5007,"&lt;&gt;نعم")&amp;" مصروف غير مسوى",IF(L1376="تمت التسوية",IF(P1376=0,"✔ متوازنة وتمت التسوية","✔ تمت التسوية – متبقي "&amp;TEXT(P1376,"#,##0")),IF(P1376&gt;0,"متبقي "&amp;TEXT(P1376,"#,##0"),"✔ متوازنة"))))),IF(R1376=0,"⚠ أضف سطر عهدة أولًا",IF(OR(C1376="",N(G1376)=0),"⚠ أكمل التاريخ والقيمة",IF(S1376="","⚠ التاريخ خارج السنة المالية",IF(H1376="","⚠ اختر بند الموازنة",IF(I1376="مرفوض","✖ مرفوض من المدير",IF(I1376&lt;&gt;"موافق","⏳ بانتظار موافقة المدير",IF(K1376&lt;&gt;"نعم","⚠ غير مسوى مع الحسابات","✔ معتمد ومسوى")))))))))</f>
        <v/>
      </c>
      <c r="R1376">
        <f>N(R1375)+IF(A1376="عهدة",1,0)</f>
        <v/>
      </c>
      <c r="S1376">
        <f>IF(C1376="","",IF(AND(C1376&gt;=DATE(2026,9,1),C1376&lt;=DATE(2027,8,31)),(YEAR(C1376)-2026)*12+MONTH(C1376)-8,""))</f>
        <v/>
      </c>
      <c r="T1376">
        <f>IF(AND(A1376="مصروف",R1376&gt;0,I1376="موافق",S1376&lt;&gt;"",H1376&lt;&gt;""),N(G1376),0)</f>
        <v/>
      </c>
    </row>
    <row r="1377">
      <c r="A1377" s="19" t="n"/>
      <c r="B1377" s="20">
        <f>IF(A1377="","",IF(R1377=0,"⚠ أضف سطر عهدة أولًا","BDR-"&amp;TEXT(R1377,"000")))</f>
        <v/>
      </c>
      <c r="C1377" s="21" t="n"/>
      <c r="D1377" s="20">
        <f>IF(C1377="","",IF(S1377="","خارج السنة المالية",INDEX(القوائم!$D$2:$D$13,S1377)))</f>
        <v/>
      </c>
      <c r="E1377" s="22" t="n"/>
      <c r="F1377" s="23" t="n"/>
      <c r="G1377" s="23" t="n"/>
      <c r="H1377" s="22" t="n"/>
      <c r="I1377" s="19" t="n"/>
      <c r="J1377" s="21" t="n"/>
      <c r="K1377" s="19" t="n"/>
      <c r="L1377" s="19" t="n"/>
      <c r="M1377" s="21" t="n"/>
      <c r="N1377" s="22" t="n"/>
      <c r="O1377" s="24">
        <f>IF(A1377&lt;&gt;"عهدة","",SUMIFS($G$8:$G$5007,$B$8:$B$5007,B1377,$A$8:$A$5007,"مصروف",$I$8:$I$5007,"&lt;&gt;مرفوض"))</f>
        <v/>
      </c>
      <c r="P1377" s="25">
        <f>IF(A1377&lt;&gt;"عهدة","",N(F1377)-O1377)</f>
        <v/>
      </c>
      <c r="Q1377" s="26">
        <f>IF(A1377="","",IF(A1377="عهدة",IF(N(F1377)=0,"⚠ أدخل قيمة العهدة",IF(P1377&lt;0,"⛔ عجز / زيادة مصروفات "&amp;TEXT(-P1377,"#,##0"),IF(COUNTIFS($B$8:$B$5007,B1377,$A$8:$A$5007,"مصروف",$I$8:$I$5007,"&lt;&gt;مرفوض",$K$8:$K$5007,"&lt;&gt;نعم")&gt;0,"⚠ "&amp;COUNTIFS($B$8:$B$5007,B1377,$A$8:$A$5007,"مصروف",$I$8:$I$5007,"&lt;&gt;مرفوض",$K$8:$K$5007,"&lt;&gt;نعم")&amp;" مصروف غير مسوى",IF(L1377="تمت التسوية",IF(P1377=0,"✔ متوازنة وتمت التسوية","✔ تمت التسوية – متبقي "&amp;TEXT(P1377,"#,##0")),IF(P1377&gt;0,"متبقي "&amp;TEXT(P1377,"#,##0"),"✔ متوازنة"))))),IF(R1377=0,"⚠ أضف سطر عهدة أولًا",IF(OR(C1377="",N(G1377)=0),"⚠ أكمل التاريخ والقيمة",IF(S1377="","⚠ التاريخ خارج السنة المالية",IF(H1377="","⚠ اختر بند الموازنة",IF(I1377="مرفوض","✖ مرفوض من المدير",IF(I1377&lt;&gt;"موافق","⏳ بانتظار موافقة المدير",IF(K1377&lt;&gt;"نعم","⚠ غير مسوى مع الحسابات","✔ معتمد ومسوى")))))))))</f>
        <v/>
      </c>
      <c r="R1377">
        <f>N(R1376)+IF(A1377="عهدة",1,0)</f>
        <v/>
      </c>
      <c r="S1377">
        <f>IF(C1377="","",IF(AND(C1377&gt;=DATE(2026,9,1),C1377&lt;=DATE(2027,8,31)),(YEAR(C1377)-2026)*12+MONTH(C1377)-8,""))</f>
        <v/>
      </c>
      <c r="T1377">
        <f>IF(AND(A1377="مصروف",R1377&gt;0,I1377="موافق",S1377&lt;&gt;"",H1377&lt;&gt;""),N(G1377),0)</f>
        <v/>
      </c>
    </row>
    <row r="1378">
      <c r="A1378" s="19" t="n"/>
      <c r="B1378" s="20">
        <f>IF(A1378="","",IF(R1378=0,"⚠ أضف سطر عهدة أولًا","BDR-"&amp;TEXT(R1378,"000")))</f>
        <v/>
      </c>
      <c r="C1378" s="21" t="n"/>
      <c r="D1378" s="20">
        <f>IF(C1378="","",IF(S1378="","خارج السنة المالية",INDEX(القوائم!$D$2:$D$13,S1378)))</f>
        <v/>
      </c>
      <c r="E1378" s="22" t="n"/>
      <c r="F1378" s="23" t="n"/>
      <c r="G1378" s="23" t="n"/>
      <c r="H1378" s="22" t="n"/>
      <c r="I1378" s="19" t="n"/>
      <c r="J1378" s="21" t="n"/>
      <c r="K1378" s="19" t="n"/>
      <c r="L1378" s="19" t="n"/>
      <c r="M1378" s="21" t="n"/>
      <c r="N1378" s="22" t="n"/>
      <c r="O1378" s="24">
        <f>IF(A1378&lt;&gt;"عهدة","",SUMIFS($G$8:$G$5007,$B$8:$B$5007,B1378,$A$8:$A$5007,"مصروف",$I$8:$I$5007,"&lt;&gt;مرفوض"))</f>
        <v/>
      </c>
      <c r="P1378" s="25">
        <f>IF(A1378&lt;&gt;"عهدة","",N(F1378)-O1378)</f>
        <v/>
      </c>
      <c r="Q1378" s="26">
        <f>IF(A1378="","",IF(A1378="عهدة",IF(N(F1378)=0,"⚠ أدخل قيمة العهدة",IF(P1378&lt;0,"⛔ عجز / زيادة مصروفات "&amp;TEXT(-P1378,"#,##0"),IF(COUNTIFS($B$8:$B$5007,B1378,$A$8:$A$5007,"مصروف",$I$8:$I$5007,"&lt;&gt;مرفوض",$K$8:$K$5007,"&lt;&gt;نعم")&gt;0,"⚠ "&amp;COUNTIFS($B$8:$B$5007,B1378,$A$8:$A$5007,"مصروف",$I$8:$I$5007,"&lt;&gt;مرفوض",$K$8:$K$5007,"&lt;&gt;نعم")&amp;" مصروف غير مسوى",IF(L1378="تمت التسوية",IF(P1378=0,"✔ متوازنة وتمت التسوية","✔ تمت التسوية – متبقي "&amp;TEXT(P1378,"#,##0")),IF(P1378&gt;0,"متبقي "&amp;TEXT(P1378,"#,##0"),"✔ متوازنة"))))),IF(R1378=0,"⚠ أضف سطر عهدة أولًا",IF(OR(C1378="",N(G1378)=0),"⚠ أكمل التاريخ والقيمة",IF(S1378="","⚠ التاريخ خارج السنة المالية",IF(H1378="","⚠ اختر بند الموازنة",IF(I1378="مرفوض","✖ مرفوض من المدير",IF(I1378&lt;&gt;"موافق","⏳ بانتظار موافقة المدير",IF(K1378&lt;&gt;"نعم","⚠ غير مسوى مع الحسابات","✔ معتمد ومسوى")))))))))</f>
        <v/>
      </c>
      <c r="R1378">
        <f>N(R1377)+IF(A1378="عهدة",1,0)</f>
        <v/>
      </c>
      <c r="S1378">
        <f>IF(C1378="","",IF(AND(C1378&gt;=DATE(2026,9,1),C1378&lt;=DATE(2027,8,31)),(YEAR(C1378)-2026)*12+MONTH(C1378)-8,""))</f>
        <v/>
      </c>
      <c r="T1378">
        <f>IF(AND(A1378="مصروف",R1378&gt;0,I1378="موافق",S1378&lt;&gt;"",H1378&lt;&gt;""),N(G1378),0)</f>
        <v/>
      </c>
    </row>
    <row r="1379">
      <c r="A1379" s="19" t="n"/>
      <c r="B1379" s="20">
        <f>IF(A1379="","",IF(R1379=0,"⚠ أضف سطر عهدة أولًا","BDR-"&amp;TEXT(R1379,"000")))</f>
        <v/>
      </c>
      <c r="C1379" s="21" t="n"/>
      <c r="D1379" s="20">
        <f>IF(C1379="","",IF(S1379="","خارج السنة المالية",INDEX(القوائم!$D$2:$D$13,S1379)))</f>
        <v/>
      </c>
      <c r="E1379" s="22" t="n"/>
      <c r="F1379" s="23" t="n"/>
      <c r="G1379" s="23" t="n"/>
      <c r="H1379" s="22" t="n"/>
      <c r="I1379" s="19" t="n"/>
      <c r="J1379" s="21" t="n"/>
      <c r="K1379" s="19" t="n"/>
      <c r="L1379" s="19" t="n"/>
      <c r="M1379" s="21" t="n"/>
      <c r="N1379" s="22" t="n"/>
      <c r="O1379" s="24">
        <f>IF(A1379&lt;&gt;"عهدة","",SUMIFS($G$8:$G$5007,$B$8:$B$5007,B1379,$A$8:$A$5007,"مصروف",$I$8:$I$5007,"&lt;&gt;مرفوض"))</f>
        <v/>
      </c>
      <c r="P1379" s="25">
        <f>IF(A1379&lt;&gt;"عهدة","",N(F1379)-O1379)</f>
        <v/>
      </c>
      <c r="Q1379" s="26">
        <f>IF(A1379="","",IF(A1379="عهدة",IF(N(F1379)=0,"⚠ أدخل قيمة العهدة",IF(P1379&lt;0,"⛔ عجز / زيادة مصروفات "&amp;TEXT(-P1379,"#,##0"),IF(COUNTIFS($B$8:$B$5007,B1379,$A$8:$A$5007,"مصروف",$I$8:$I$5007,"&lt;&gt;مرفوض",$K$8:$K$5007,"&lt;&gt;نعم")&gt;0,"⚠ "&amp;COUNTIFS($B$8:$B$5007,B1379,$A$8:$A$5007,"مصروف",$I$8:$I$5007,"&lt;&gt;مرفوض",$K$8:$K$5007,"&lt;&gt;نعم")&amp;" مصروف غير مسوى",IF(L1379="تمت التسوية",IF(P1379=0,"✔ متوازنة وتمت التسوية","✔ تمت التسوية – متبقي "&amp;TEXT(P1379,"#,##0")),IF(P1379&gt;0,"متبقي "&amp;TEXT(P1379,"#,##0"),"✔ متوازنة"))))),IF(R1379=0,"⚠ أضف سطر عهدة أولًا",IF(OR(C1379="",N(G1379)=0),"⚠ أكمل التاريخ والقيمة",IF(S1379="","⚠ التاريخ خارج السنة المالية",IF(H1379="","⚠ اختر بند الموازنة",IF(I1379="مرفوض","✖ مرفوض من المدير",IF(I1379&lt;&gt;"موافق","⏳ بانتظار موافقة المدير",IF(K1379&lt;&gt;"نعم","⚠ غير مسوى مع الحسابات","✔ معتمد ومسوى")))))))))</f>
        <v/>
      </c>
      <c r="R1379">
        <f>N(R1378)+IF(A1379="عهدة",1,0)</f>
        <v/>
      </c>
      <c r="S1379">
        <f>IF(C1379="","",IF(AND(C1379&gt;=DATE(2026,9,1),C1379&lt;=DATE(2027,8,31)),(YEAR(C1379)-2026)*12+MONTH(C1379)-8,""))</f>
        <v/>
      </c>
      <c r="T1379">
        <f>IF(AND(A1379="مصروف",R1379&gt;0,I1379="موافق",S1379&lt;&gt;"",H1379&lt;&gt;""),N(G1379),0)</f>
        <v/>
      </c>
    </row>
    <row r="1380">
      <c r="A1380" s="19" t="n"/>
      <c r="B1380" s="20">
        <f>IF(A1380="","",IF(R1380=0,"⚠ أضف سطر عهدة أولًا","BDR-"&amp;TEXT(R1380,"000")))</f>
        <v/>
      </c>
      <c r="C1380" s="21" t="n"/>
      <c r="D1380" s="20">
        <f>IF(C1380="","",IF(S1380="","خارج السنة المالية",INDEX(القوائم!$D$2:$D$13,S1380)))</f>
        <v/>
      </c>
      <c r="E1380" s="22" t="n"/>
      <c r="F1380" s="23" t="n"/>
      <c r="G1380" s="23" t="n"/>
      <c r="H1380" s="22" t="n"/>
      <c r="I1380" s="19" t="n"/>
      <c r="J1380" s="21" t="n"/>
      <c r="K1380" s="19" t="n"/>
      <c r="L1380" s="19" t="n"/>
      <c r="M1380" s="21" t="n"/>
      <c r="N1380" s="22" t="n"/>
      <c r="O1380" s="24">
        <f>IF(A1380&lt;&gt;"عهدة","",SUMIFS($G$8:$G$5007,$B$8:$B$5007,B1380,$A$8:$A$5007,"مصروف",$I$8:$I$5007,"&lt;&gt;مرفوض"))</f>
        <v/>
      </c>
      <c r="P1380" s="25">
        <f>IF(A1380&lt;&gt;"عهدة","",N(F1380)-O1380)</f>
        <v/>
      </c>
      <c r="Q1380" s="26">
        <f>IF(A1380="","",IF(A1380="عهدة",IF(N(F1380)=0,"⚠ أدخل قيمة العهدة",IF(P1380&lt;0,"⛔ عجز / زيادة مصروفات "&amp;TEXT(-P1380,"#,##0"),IF(COUNTIFS($B$8:$B$5007,B1380,$A$8:$A$5007,"مصروف",$I$8:$I$5007,"&lt;&gt;مرفوض",$K$8:$K$5007,"&lt;&gt;نعم")&gt;0,"⚠ "&amp;COUNTIFS($B$8:$B$5007,B1380,$A$8:$A$5007,"مصروف",$I$8:$I$5007,"&lt;&gt;مرفوض",$K$8:$K$5007,"&lt;&gt;نعم")&amp;" مصروف غير مسوى",IF(L1380="تمت التسوية",IF(P1380=0,"✔ متوازنة وتمت التسوية","✔ تمت التسوية – متبقي "&amp;TEXT(P1380,"#,##0")),IF(P1380&gt;0,"متبقي "&amp;TEXT(P1380,"#,##0"),"✔ متوازنة"))))),IF(R1380=0,"⚠ أضف سطر عهدة أولًا",IF(OR(C1380="",N(G1380)=0),"⚠ أكمل التاريخ والقيمة",IF(S1380="","⚠ التاريخ خارج السنة المالية",IF(H1380="","⚠ اختر بند الموازنة",IF(I1380="مرفوض","✖ مرفوض من المدير",IF(I1380&lt;&gt;"موافق","⏳ بانتظار موافقة المدير",IF(K1380&lt;&gt;"نعم","⚠ غير مسوى مع الحسابات","✔ معتمد ومسوى")))))))))</f>
        <v/>
      </c>
      <c r="R1380">
        <f>N(R1379)+IF(A1380="عهدة",1,0)</f>
        <v/>
      </c>
      <c r="S1380">
        <f>IF(C1380="","",IF(AND(C1380&gt;=DATE(2026,9,1),C1380&lt;=DATE(2027,8,31)),(YEAR(C1380)-2026)*12+MONTH(C1380)-8,""))</f>
        <v/>
      </c>
      <c r="T1380">
        <f>IF(AND(A1380="مصروف",R1380&gt;0,I1380="موافق",S1380&lt;&gt;"",H1380&lt;&gt;""),N(G1380),0)</f>
        <v/>
      </c>
    </row>
    <row r="1381">
      <c r="A1381" s="19" t="n"/>
      <c r="B1381" s="20">
        <f>IF(A1381="","",IF(R1381=0,"⚠ أضف سطر عهدة أولًا","BDR-"&amp;TEXT(R1381,"000")))</f>
        <v/>
      </c>
      <c r="C1381" s="21" t="n"/>
      <c r="D1381" s="20">
        <f>IF(C1381="","",IF(S1381="","خارج السنة المالية",INDEX(القوائم!$D$2:$D$13,S1381)))</f>
        <v/>
      </c>
      <c r="E1381" s="22" t="n"/>
      <c r="F1381" s="23" t="n"/>
      <c r="G1381" s="23" t="n"/>
      <c r="H1381" s="22" t="n"/>
      <c r="I1381" s="19" t="n"/>
      <c r="J1381" s="21" t="n"/>
      <c r="K1381" s="19" t="n"/>
      <c r="L1381" s="19" t="n"/>
      <c r="M1381" s="21" t="n"/>
      <c r="N1381" s="22" t="n"/>
      <c r="O1381" s="24">
        <f>IF(A1381&lt;&gt;"عهدة","",SUMIFS($G$8:$G$5007,$B$8:$B$5007,B1381,$A$8:$A$5007,"مصروف",$I$8:$I$5007,"&lt;&gt;مرفوض"))</f>
        <v/>
      </c>
      <c r="P1381" s="25">
        <f>IF(A1381&lt;&gt;"عهدة","",N(F1381)-O1381)</f>
        <v/>
      </c>
      <c r="Q1381" s="26">
        <f>IF(A1381="","",IF(A1381="عهدة",IF(N(F1381)=0,"⚠ أدخل قيمة العهدة",IF(P1381&lt;0,"⛔ عجز / زيادة مصروفات "&amp;TEXT(-P1381,"#,##0"),IF(COUNTIFS($B$8:$B$5007,B1381,$A$8:$A$5007,"مصروف",$I$8:$I$5007,"&lt;&gt;مرفوض",$K$8:$K$5007,"&lt;&gt;نعم")&gt;0,"⚠ "&amp;COUNTIFS($B$8:$B$5007,B1381,$A$8:$A$5007,"مصروف",$I$8:$I$5007,"&lt;&gt;مرفوض",$K$8:$K$5007,"&lt;&gt;نعم")&amp;" مصروف غير مسوى",IF(L1381="تمت التسوية",IF(P1381=0,"✔ متوازنة وتمت التسوية","✔ تمت التسوية – متبقي "&amp;TEXT(P1381,"#,##0")),IF(P1381&gt;0,"متبقي "&amp;TEXT(P1381,"#,##0"),"✔ متوازنة"))))),IF(R1381=0,"⚠ أضف سطر عهدة أولًا",IF(OR(C1381="",N(G1381)=0),"⚠ أكمل التاريخ والقيمة",IF(S1381="","⚠ التاريخ خارج السنة المالية",IF(H1381="","⚠ اختر بند الموازنة",IF(I1381="مرفوض","✖ مرفوض من المدير",IF(I1381&lt;&gt;"موافق","⏳ بانتظار موافقة المدير",IF(K1381&lt;&gt;"نعم","⚠ غير مسوى مع الحسابات","✔ معتمد ومسوى")))))))))</f>
        <v/>
      </c>
      <c r="R1381">
        <f>N(R1380)+IF(A1381="عهدة",1,0)</f>
        <v/>
      </c>
      <c r="S1381">
        <f>IF(C1381="","",IF(AND(C1381&gt;=DATE(2026,9,1),C1381&lt;=DATE(2027,8,31)),(YEAR(C1381)-2026)*12+MONTH(C1381)-8,""))</f>
        <v/>
      </c>
      <c r="T1381">
        <f>IF(AND(A1381="مصروف",R1381&gt;0,I1381="موافق",S1381&lt;&gt;"",H1381&lt;&gt;""),N(G1381),0)</f>
        <v/>
      </c>
    </row>
    <row r="1382">
      <c r="A1382" s="19" t="n"/>
      <c r="B1382" s="20">
        <f>IF(A1382="","",IF(R1382=0,"⚠ أضف سطر عهدة أولًا","BDR-"&amp;TEXT(R1382,"000")))</f>
        <v/>
      </c>
      <c r="C1382" s="21" t="n"/>
      <c r="D1382" s="20">
        <f>IF(C1382="","",IF(S1382="","خارج السنة المالية",INDEX(القوائم!$D$2:$D$13,S1382)))</f>
        <v/>
      </c>
      <c r="E1382" s="22" t="n"/>
      <c r="F1382" s="23" t="n"/>
      <c r="G1382" s="23" t="n"/>
      <c r="H1382" s="22" t="n"/>
      <c r="I1382" s="19" t="n"/>
      <c r="J1382" s="21" t="n"/>
      <c r="K1382" s="19" t="n"/>
      <c r="L1382" s="19" t="n"/>
      <c r="M1382" s="21" t="n"/>
      <c r="N1382" s="22" t="n"/>
      <c r="O1382" s="24">
        <f>IF(A1382&lt;&gt;"عهدة","",SUMIFS($G$8:$G$5007,$B$8:$B$5007,B1382,$A$8:$A$5007,"مصروف",$I$8:$I$5007,"&lt;&gt;مرفوض"))</f>
        <v/>
      </c>
      <c r="P1382" s="25">
        <f>IF(A1382&lt;&gt;"عهدة","",N(F1382)-O1382)</f>
        <v/>
      </c>
      <c r="Q1382" s="26">
        <f>IF(A1382="","",IF(A1382="عهدة",IF(N(F1382)=0,"⚠ أدخل قيمة العهدة",IF(P1382&lt;0,"⛔ عجز / زيادة مصروفات "&amp;TEXT(-P1382,"#,##0"),IF(COUNTIFS($B$8:$B$5007,B1382,$A$8:$A$5007,"مصروف",$I$8:$I$5007,"&lt;&gt;مرفوض",$K$8:$K$5007,"&lt;&gt;نعم")&gt;0,"⚠ "&amp;COUNTIFS($B$8:$B$5007,B1382,$A$8:$A$5007,"مصروف",$I$8:$I$5007,"&lt;&gt;مرفوض",$K$8:$K$5007,"&lt;&gt;نعم")&amp;" مصروف غير مسوى",IF(L1382="تمت التسوية",IF(P1382=0,"✔ متوازنة وتمت التسوية","✔ تمت التسوية – متبقي "&amp;TEXT(P1382,"#,##0")),IF(P1382&gt;0,"متبقي "&amp;TEXT(P1382,"#,##0"),"✔ متوازنة"))))),IF(R1382=0,"⚠ أضف سطر عهدة أولًا",IF(OR(C1382="",N(G1382)=0),"⚠ أكمل التاريخ والقيمة",IF(S1382="","⚠ التاريخ خارج السنة المالية",IF(H1382="","⚠ اختر بند الموازنة",IF(I1382="مرفوض","✖ مرفوض من المدير",IF(I1382&lt;&gt;"موافق","⏳ بانتظار موافقة المدير",IF(K1382&lt;&gt;"نعم","⚠ غير مسوى مع الحسابات","✔ معتمد ومسوى")))))))))</f>
        <v/>
      </c>
      <c r="R1382">
        <f>N(R1381)+IF(A1382="عهدة",1,0)</f>
        <v/>
      </c>
      <c r="S1382">
        <f>IF(C1382="","",IF(AND(C1382&gt;=DATE(2026,9,1),C1382&lt;=DATE(2027,8,31)),(YEAR(C1382)-2026)*12+MONTH(C1382)-8,""))</f>
        <v/>
      </c>
      <c r="T1382">
        <f>IF(AND(A1382="مصروف",R1382&gt;0,I1382="موافق",S1382&lt;&gt;"",H1382&lt;&gt;""),N(G1382),0)</f>
        <v/>
      </c>
    </row>
    <row r="1383">
      <c r="A1383" s="19" t="n"/>
      <c r="B1383" s="20">
        <f>IF(A1383="","",IF(R1383=0,"⚠ أضف سطر عهدة أولًا","BDR-"&amp;TEXT(R1383,"000")))</f>
        <v/>
      </c>
      <c r="C1383" s="21" t="n"/>
      <c r="D1383" s="20">
        <f>IF(C1383="","",IF(S1383="","خارج السنة المالية",INDEX(القوائم!$D$2:$D$13,S1383)))</f>
        <v/>
      </c>
      <c r="E1383" s="22" t="n"/>
      <c r="F1383" s="23" t="n"/>
      <c r="G1383" s="23" t="n"/>
      <c r="H1383" s="22" t="n"/>
      <c r="I1383" s="19" t="n"/>
      <c r="J1383" s="21" t="n"/>
      <c r="K1383" s="19" t="n"/>
      <c r="L1383" s="19" t="n"/>
      <c r="M1383" s="21" t="n"/>
      <c r="N1383" s="22" t="n"/>
      <c r="O1383" s="24">
        <f>IF(A1383&lt;&gt;"عهدة","",SUMIFS($G$8:$G$5007,$B$8:$B$5007,B1383,$A$8:$A$5007,"مصروف",$I$8:$I$5007,"&lt;&gt;مرفوض"))</f>
        <v/>
      </c>
      <c r="P1383" s="25">
        <f>IF(A1383&lt;&gt;"عهدة","",N(F1383)-O1383)</f>
        <v/>
      </c>
      <c r="Q1383" s="26">
        <f>IF(A1383="","",IF(A1383="عهدة",IF(N(F1383)=0,"⚠ أدخل قيمة العهدة",IF(P1383&lt;0,"⛔ عجز / زيادة مصروفات "&amp;TEXT(-P1383,"#,##0"),IF(COUNTIFS($B$8:$B$5007,B1383,$A$8:$A$5007,"مصروف",$I$8:$I$5007,"&lt;&gt;مرفوض",$K$8:$K$5007,"&lt;&gt;نعم")&gt;0,"⚠ "&amp;COUNTIFS($B$8:$B$5007,B1383,$A$8:$A$5007,"مصروف",$I$8:$I$5007,"&lt;&gt;مرفوض",$K$8:$K$5007,"&lt;&gt;نعم")&amp;" مصروف غير مسوى",IF(L1383="تمت التسوية",IF(P1383=0,"✔ متوازنة وتمت التسوية","✔ تمت التسوية – متبقي "&amp;TEXT(P1383,"#,##0")),IF(P1383&gt;0,"متبقي "&amp;TEXT(P1383,"#,##0"),"✔ متوازنة"))))),IF(R1383=0,"⚠ أضف سطر عهدة أولًا",IF(OR(C1383="",N(G1383)=0),"⚠ أكمل التاريخ والقيمة",IF(S1383="","⚠ التاريخ خارج السنة المالية",IF(H1383="","⚠ اختر بند الموازنة",IF(I1383="مرفوض","✖ مرفوض من المدير",IF(I1383&lt;&gt;"موافق","⏳ بانتظار موافقة المدير",IF(K1383&lt;&gt;"نعم","⚠ غير مسوى مع الحسابات","✔ معتمد ومسوى")))))))))</f>
        <v/>
      </c>
      <c r="R1383">
        <f>N(R1382)+IF(A1383="عهدة",1,0)</f>
        <v/>
      </c>
      <c r="S1383">
        <f>IF(C1383="","",IF(AND(C1383&gt;=DATE(2026,9,1),C1383&lt;=DATE(2027,8,31)),(YEAR(C1383)-2026)*12+MONTH(C1383)-8,""))</f>
        <v/>
      </c>
      <c r="T1383">
        <f>IF(AND(A1383="مصروف",R1383&gt;0,I1383="موافق",S1383&lt;&gt;"",H1383&lt;&gt;""),N(G1383),0)</f>
        <v/>
      </c>
    </row>
    <row r="1384">
      <c r="A1384" s="19" t="n"/>
      <c r="B1384" s="20">
        <f>IF(A1384="","",IF(R1384=0,"⚠ أضف سطر عهدة أولًا","BDR-"&amp;TEXT(R1384,"000")))</f>
        <v/>
      </c>
      <c r="C1384" s="21" t="n"/>
      <c r="D1384" s="20">
        <f>IF(C1384="","",IF(S1384="","خارج السنة المالية",INDEX(القوائم!$D$2:$D$13,S1384)))</f>
        <v/>
      </c>
      <c r="E1384" s="22" t="n"/>
      <c r="F1384" s="23" t="n"/>
      <c r="G1384" s="23" t="n"/>
      <c r="H1384" s="22" t="n"/>
      <c r="I1384" s="19" t="n"/>
      <c r="J1384" s="21" t="n"/>
      <c r="K1384" s="19" t="n"/>
      <c r="L1384" s="19" t="n"/>
      <c r="M1384" s="21" t="n"/>
      <c r="N1384" s="22" t="n"/>
      <c r="O1384" s="24">
        <f>IF(A1384&lt;&gt;"عهدة","",SUMIFS($G$8:$G$5007,$B$8:$B$5007,B1384,$A$8:$A$5007,"مصروف",$I$8:$I$5007,"&lt;&gt;مرفوض"))</f>
        <v/>
      </c>
      <c r="P1384" s="25">
        <f>IF(A1384&lt;&gt;"عهدة","",N(F1384)-O1384)</f>
        <v/>
      </c>
      <c r="Q1384" s="26">
        <f>IF(A1384="","",IF(A1384="عهدة",IF(N(F1384)=0,"⚠ أدخل قيمة العهدة",IF(P1384&lt;0,"⛔ عجز / زيادة مصروفات "&amp;TEXT(-P1384,"#,##0"),IF(COUNTIFS($B$8:$B$5007,B1384,$A$8:$A$5007,"مصروف",$I$8:$I$5007,"&lt;&gt;مرفوض",$K$8:$K$5007,"&lt;&gt;نعم")&gt;0,"⚠ "&amp;COUNTIFS($B$8:$B$5007,B1384,$A$8:$A$5007,"مصروف",$I$8:$I$5007,"&lt;&gt;مرفوض",$K$8:$K$5007,"&lt;&gt;نعم")&amp;" مصروف غير مسوى",IF(L1384="تمت التسوية",IF(P1384=0,"✔ متوازنة وتمت التسوية","✔ تمت التسوية – متبقي "&amp;TEXT(P1384,"#,##0")),IF(P1384&gt;0,"متبقي "&amp;TEXT(P1384,"#,##0"),"✔ متوازنة"))))),IF(R1384=0,"⚠ أضف سطر عهدة أولًا",IF(OR(C1384="",N(G1384)=0),"⚠ أكمل التاريخ والقيمة",IF(S1384="","⚠ التاريخ خارج السنة المالية",IF(H1384="","⚠ اختر بند الموازنة",IF(I1384="مرفوض","✖ مرفوض من المدير",IF(I1384&lt;&gt;"موافق","⏳ بانتظار موافقة المدير",IF(K1384&lt;&gt;"نعم","⚠ غير مسوى مع الحسابات","✔ معتمد ومسوى")))))))))</f>
        <v/>
      </c>
      <c r="R1384">
        <f>N(R1383)+IF(A1384="عهدة",1,0)</f>
        <v/>
      </c>
      <c r="S1384">
        <f>IF(C1384="","",IF(AND(C1384&gt;=DATE(2026,9,1),C1384&lt;=DATE(2027,8,31)),(YEAR(C1384)-2026)*12+MONTH(C1384)-8,""))</f>
        <v/>
      </c>
      <c r="T1384">
        <f>IF(AND(A1384="مصروف",R1384&gt;0,I1384="موافق",S1384&lt;&gt;"",H1384&lt;&gt;""),N(G1384),0)</f>
        <v/>
      </c>
    </row>
    <row r="1385">
      <c r="A1385" s="19" t="n"/>
      <c r="B1385" s="20">
        <f>IF(A1385="","",IF(R1385=0,"⚠ أضف سطر عهدة أولًا","BDR-"&amp;TEXT(R1385,"000")))</f>
        <v/>
      </c>
      <c r="C1385" s="21" t="n"/>
      <c r="D1385" s="20">
        <f>IF(C1385="","",IF(S1385="","خارج السنة المالية",INDEX(القوائم!$D$2:$D$13,S1385)))</f>
        <v/>
      </c>
      <c r="E1385" s="22" t="n"/>
      <c r="F1385" s="23" t="n"/>
      <c r="G1385" s="23" t="n"/>
      <c r="H1385" s="22" t="n"/>
      <c r="I1385" s="19" t="n"/>
      <c r="J1385" s="21" t="n"/>
      <c r="K1385" s="19" t="n"/>
      <c r="L1385" s="19" t="n"/>
      <c r="M1385" s="21" t="n"/>
      <c r="N1385" s="22" t="n"/>
      <c r="O1385" s="24">
        <f>IF(A1385&lt;&gt;"عهدة","",SUMIFS($G$8:$G$5007,$B$8:$B$5007,B1385,$A$8:$A$5007,"مصروف",$I$8:$I$5007,"&lt;&gt;مرفوض"))</f>
        <v/>
      </c>
      <c r="P1385" s="25">
        <f>IF(A1385&lt;&gt;"عهدة","",N(F1385)-O1385)</f>
        <v/>
      </c>
      <c r="Q1385" s="26">
        <f>IF(A1385="","",IF(A1385="عهدة",IF(N(F1385)=0,"⚠ أدخل قيمة العهدة",IF(P1385&lt;0,"⛔ عجز / زيادة مصروفات "&amp;TEXT(-P1385,"#,##0"),IF(COUNTIFS($B$8:$B$5007,B1385,$A$8:$A$5007,"مصروف",$I$8:$I$5007,"&lt;&gt;مرفوض",$K$8:$K$5007,"&lt;&gt;نعم")&gt;0,"⚠ "&amp;COUNTIFS($B$8:$B$5007,B1385,$A$8:$A$5007,"مصروف",$I$8:$I$5007,"&lt;&gt;مرفوض",$K$8:$K$5007,"&lt;&gt;نعم")&amp;" مصروف غير مسوى",IF(L1385="تمت التسوية",IF(P1385=0,"✔ متوازنة وتمت التسوية","✔ تمت التسوية – متبقي "&amp;TEXT(P1385,"#,##0")),IF(P1385&gt;0,"متبقي "&amp;TEXT(P1385,"#,##0"),"✔ متوازنة"))))),IF(R1385=0,"⚠ أضف سطر عهدة أولًا",IF(OR(C1385="",N(G1385)=0),"⚠ أكمل التاريخ والقيمة",IF(S1385="","⚠ التاريخ خارج السنة المالية",IF(H1385="","⚠ اختر بند الموازنة",IF(I1385="مرفوض","✖ مرفوض من المدير",IF(I1385&lt;&gt;"موافق","⏳ بانتظار موافقة المدير",IF(K1385&lt;&gt;"نعم","⚠ غير مسوى مع الحسابات","✔ معتمد ومسوى")))))))))</f>
        <v/>
      </c>
      <c r="R1385">
        <f>N(R1384)+IF(A1385="عهدة",1,0)</f>
        <v/>
      </c>
      <c r="S1385">
        <f>IF(C1385="","",IF(AND(C1385&gt;=DATE(2026,9,1),C1385&lt;=DATE(2027,8,31)),(YEAR(C1385)-2026)*12+MONTH(C1385)-8,""))</f>
        <v/>
      </c>
      <c r="T1385">
        <f>IF(AND(A1385="مصروف",R1385&gt;0,I1385="موافق",S1385&lt;&gt;"",H1385&lt;&gt;""),N(G1385),0)</f>
        <v/>
      </c>
    </row>
    <row r="1386">
      <c r="A1386" s="19" t="n"/>
      <c r="B1386" s="20">
        <f>IF(A1386="","",IF(R1386=0,"⚠ أضف سطر عهدة أولًا","BDR-"&amp;TEXT(R1386,"000")))</f>
        <v/>
      </c>
      <c r="C1386" s="21" t="n"/>
      <c r="D1386" s="20">
        <f>IF(C1386="","",IF(S1386="","خارج السنة المالية",INDEX(القوائم!$D$2:$D$13,S1386)))</f>
        <v/>
      </c>
      <c r="E1386" s="22" t="n"/>
      <c r="F1386" s="23" t="n"/>
      <c r="G1386" s="23" t="n"/>
      <c r="H1386" s="22" t="n"/>
      <c r="I1386" s="19" t="n"/>
      <c r="J1386" s="21" t="n"/>
      <c r="K1386" s="19" t="n"/>
      <c r="L1386" s="19" t="n"/>
      <c r="M1386" s="21" t="n"/>
      <c r="N1386" s="22" t="n"/>
      <c r="O1386" s="24">
        <f>IF(A1386&lt;&gt;"عهدة","",SUMIFS($G$8:$G$5007,$B$8:$B$5007,B1386,$A$8:$A$5007,"مصروف",$I$8:$I$5007,"&lt;&gt;مرفوض"))</f>
        <v/>
      </c>
      <c r="P1386" s="25">
        <f>IF(A1386&lt;&gt;"عهدة","",N(F1386)-O1386)</f>
        <v/>
      </c>
      <c r="Q1386" s="26">
        <f>IF(A1386="","",IF(A1386="عهدة",IF(N(F1386)=0,"⚠ أدخل قيمة العهدة",IF(P1386&lt;0,"⛔ عجز / زيادة مصروفات "&amp;TEXT(-P1386,"#,##0"),IF(COUNTIFS($B$8:$B$5007,B1386,$A$8:$A$5007,"مصروف",$I$8:$I$5007,"&lt;&gt;مرفوض",$K$8:$K$5007,"&lt;&gt;نعم")&gt;0,"⚠ "&amp;COUNTIFS($B$8:$B$5007,B1386,$A$8:$A$5007,"مصروف",$I$8:$I$5007,"&lt;&gt;مرفوض",$K$8:$K$5007,"&lt;&gt;نعم")&amp;" مصروف غير مسوى",IF(L1386="تمت التسوية",IF(P1386=0,"✔ متوازنة وتمت التسوية","✔ تمت التسوية – متبقي "&amp;TEXT(P1386,"#,##0")),IF(P1386&gt;0,"متبقي "&amp;TEXT(P1386,"#,##0"),"✔ متوازنة"))))),IF(R1386=0,"⚠ أضف سطر عهدة أولًا",IF(OR(C1386="",N(G1386)=0),"⚠ أكمل التاريخ والقيمة",IF(S1386="","⚠ التاريخ خارج السنة المالية",IF(H1386="","⚠ اختر بند الموازنة",IF(I1386="مرفوض","✖ مرفوض من المدير",IF(I1386&lt;&gt;"موافق","⏳ بانتظار موافقة المدير",IF(K1386&lt;&gt;"نعم","⚠ غير مسوى مع الحسابات","✔ معتمد ومسوى")))))))))</f>
        <v/>
      </c>
      <c r="R1386">
        <f>N(R1385)+IF(A1386="عهدة",1,0)</f>
        <v/>
      </c>
      <c r="S1386">
        <f>IF(C1386="","",IF(AND(C1386&gt;=DATE(2026,9,1),C1386&lt;=DATE(2027,8,31)),(YEAR(C1386)-2026)*12+MONTH(C1386)-8,""))</f>
        <v/>
      </c>
      <c r="T1386">
        <f>IF(AND(A1386="مصروف",R1386&gt;0,I1386="موافق",S1386&lt;&gt;"",H1386&lt;&gt;""),N(G1386),0)</f>
        <v/>
      </c>
    </row>
    <row r="1387">
      <c r="A1387" s="19" t="n"/>
      <c r="B1387" s="20">
        <f>IF(A1387="","",IF(R1387=0,"⚠ أضف سطر عهدة أولًا","BDR-"&amp;TEXT(R1387,"000")))</f>
        <v/>
      </c>
      <c r="C1387" s="21" t="n"/>
      <c r="D1387" s="20">
        <f>IF(C1387="","",IF(S1387="","خارج السنة المالية",INDEX(القوائم!$D$2:$D$13,S1387)))</f>
        <v/>
      </c>
      <c r="E1387" s="22" t="n"/>
      <c r="F1387" s="23" t="n"/>
      <c r="G1387" s="23" t="n"/>
      <c r="H1387" s="22" t="n"/>
      <c r="I1387" s="19" t="n"/>
      <c r="J1387" s="21" t="n"/>
      <c r="K1387" s="19" t="n"/>
      <c r="L1387" s="19" t="n"/>
      <c r="M1387" s="21" t="n"/>
      <c r="N1387" s="22" t="n"/>
      <c r="O1387" s="24">
        <f>IF(A1387&lt;&gt;"عهدة","",SUMIFS($G$8:$G$5007,$B$8:$B$5007,B1387,$A$8:$A$5007,"مصروف",$I$8:$I$5007,"&lt;&gt;مرفوض"))</f>
        <v/>
      </c>
      <c r="P1387" s="25">
        <f>IF(A1387&lt;&gt;"عهدة","",N(F1387)-O1387)</f>
        <v/>
      </c>
      <c r="Q1387" s="26">
        <f>IF(A1387="","",IF(A1387="عهدة",IF(N(F1387)=0,"⚠ أدخل قيمة العهدة",IF(P1387&lt;0,"⛔ عجز / زيادة مصروفات "&amp;TEXT(-P1387,"#,##0"),IF(COUNTIFS($B$8:$B$5007,B1387,$A$8:$A$5007,"مصروف",$I$8:$I$5007,"&lt;&gt;مرفوض",$K$8:$K$5007,"&lt;&gt;نعم")&gt;0,"⚠ "&amp;COUNTIFS($B$8:$B$5007,B1387,$A$8:$A$5007,"مصروف",$I$8:$I$5007,"&lt;&gt;مرفوض",$K$8:$K$5007,"&lt;&gt;نعم")&amp;" مصروف غير مسوى",IF(L1387="تمت التسوية",IF(P1387=0,"✔ متوازنة وتمت التسوية","✔ تمت التسوية – متبقي "&amp;TEXT(P1387,"#,##0")),IF(P1387&gt;0,"متبقي "&amp;TEXT(P1387,"#,##0"),"✔ متوازنة"))))),IF(R1387=0,"⚠ أضف سطر عهدة أولًا",IF(OR(C1387="",N(G1387)=0),"⚠ أكمل التاريخ والقيمة",IF(S1387="","⚠ التاريخ خارج السنة المالية",IF(H1387="","⚠ اختر بند الموازنة",IF(I1387="مرفوض","✖ مرفوض من المدير",IF(I1387&lt;&gt;"موافق","⏳ بانتظار موافقة المدير",IF(K1387&lt;&gt;"نعم","⚠ غير مسوى مع الحسابات","✔ معتمد ومسوى")))))))))</f>
        <v/>
      </c>
      <c r="R1387">
        <f>N(R1386)+IF(A1387="عهدة",1,0)</f>
        <v/>
      </c>
      <c r="S1387">
        <f>IF(C1387="","",IF(AND(C1387&gt;=DATE(2026,9,1),C1387&lt;=DATE(2027,8,31)),(YEAR(C1387)-2026)*12+MONTH(C1387)-8,""))</f>
        <v/>
      </c>
      <c r="T1387">
        <f>IF(AND(A1387="مصروف",R1387&gt;0,I1387="موافق",S1387&lt;&gt;"",H1387&lt;&gt;""),N(G1387),0)</f>
        <v/>
      </c>
    </row>
    <row r="1388">
      <c r="A1388" s="19" t="n"/>
      <c r="B1388" s="20">
        <f>IF(A1388="","",IF(R1388=0,"⚠ أضف سطر عهدة أولًا","BDR-"&amp;TEXT(R1388,"000")))</f>
        <v/>
      </c>
      <c r="C1388" s="21" t="n"/>
      <c r="D1388" s="20">
        <f>IF(C1388="","",IF(S1388="","خارج السنة المالية",INDEX(القوائم!$D$2:$D$13,S1388)))</f>
        <v/>
      </c>
      <c r="E1388" s="22" t="n"/>
      <c r="F1388" s="23" t="n"/>
      <c r="G1388" s="23" t="n"/>
      <c r="H1388" s="22" t="n"/>
      <c r="I1388" s="19" t="n"/>
      <c r="J1388" s="21" t="n"/>
      <c r="K1388" s="19" t="n"/>
      <c r="L1388" s="19" t="n"/>
      <c r="M1388" s="21" t="n"/>
      <c r="N1388" s="22" t="n"/>
      <c r="O1388" s="24">
        <f>IF(A1388&lt;&gt;"عهدة","",SUMIFS($G$8:$G$5007,$B$8:$B$5007,B1388,$A$8:$A$5007,"مصروف",$I$8:$I$5007,"&lt;&gt;مرفوض"))</f>
        <v/>
      </c>
      <c r="P1388" s="25">
        <f>IF(A1388&lt;&gt;"عهدة","",N(F1388)-O1388)</f>
        <v/>
      </c>
      <c r="Q1388" s="26">
        <f>IF(A1388="","",IF(A1388="عهدة",IF(N(F1388)=0,"⚠ أدخل قيمة العهدة",IF(P1388&lt;0,"⛔ عجز / زيادة مصروفات "&amp;TEXT(-P1388,"#,##0"),IF(COUNTIFS($B$8:$B$5007,B1388,$A$8:$A$5007,"مصروف",$I$8:$I$5007,"&lt;&gt;مرفوض",$K$8:$K$5007,"&lt;&gt;نعم")&gt;0,"⚠ "&amp;COUNTIFS($B$8:$B$5007,B1388,$A$8:$A$5007,"مصروف",$I$8:$I$5007,"&lt;&gt;مرفوض",$K$8:$K$5007,"&lt;&gt;نعم")&amp;" مصروف غير مسوى",IF(L1388="تمت التسوية",IF(P1388=0,"✔ متوازنة وتمت التسوية","✔ تمت التسوية – متبقي "&amp;TEXT(P1388,"#,##0")),IF(P1388&gt;0,"متبقي "&amp;TEXT(P1388,"#,##0"),"✔ متوازنة"))))),IF(R1388=0,"⚠ أضف سطر عهدة أولًا",IF(OR(C1388="",N(G1388)=0),"⚠ أكمل التاريخ والقيمة",IF(S1388="","⚠ التاريخ خارج السنة المالية",IF(H1388="","⚠ اختر بند الموازنة",IF(I1388="مرفوض","✖ مرفوض من المدير",IF(I1388&lt;&gt;"موافق","⏳ بانتظار موافقة المدير",IF(K1388&lt;&gt;"نعم","⚠ غير مسوى مع الحسابات","✔ معتمد ومسوى")))))))))</f>
        <v/>
      </c>
      <c r="R1388">
        <f>N(R1387)+IF(A1388="عهدة",1,0)</f>
        <v/>
      </c>
      <c r="S1388">
        <f>IF(C1388="","",IF(AND(C1388&gt;=DATE(2026,9,1),C1388&lt;=DATE(2027,8,31)),(YEAR(C1388)-2026)*12+MONTH(C1388)-8,""))</f>
        <v/>
      </c>
      <c r="T1388">
        <f>IF(AND(A1388="مصروف",R1388&gt;0,I1388="موافق",S1388&lt;&gt;"",H1388&lt;&gt;""),N(G1388),0)</f>
        <v/>
      </c>
    </row>
    <row r="1389">
      <c r="A1389" s="19" t="n"/>
      <c r="B1389" s="20">
        <f>IF(A1389="","",IF(R1389=0,"⚠ أضف سطر عهدة أولًا","BDR-"&amp;TEXT(R1389,"000")))</f>
        <v/>
      </c>
      <c r="C1389" s="21" t="n"/>
      <c r="D1389" s="20">
        <f>IF(C1389="","",IF(S1389="","خارج السنة المالية",INDEX(القوائم!$D$2:$D$13,S1389)))</f>
        <v/>
      </c>
      <c r="E1389" s="22" t="n"/>
      <c r="F1389" s="23" t="n"/>
      <c r="G1389" s="23" t="n"/>
      <c r="H1389" s="22" t="n"/>
      <c r="I1389" s="19" t="n"/>
      <c r="J1389" s="21" t="n"/>
      <c r="K1389" s="19" t="n"/>
      <c r="L1389" s="19" t="n"/>
      <c r="M1389" s="21" t="n"/>
      <c r="N1389" s="22" t="n"/>
      <c r="O1389" s="24">
        <f>IF(A1389&lt;&gt;"عهدة","",SUMIFS($G$8:$G$5007,$B$8:$B$5007,B1389,$A$8:$A$5007,"مصروف",$I$8:$I$5007,"&lt;&gt;مرفوض"))</f>
        <v/>
      </c>
      <c r="P1389" s="25">
        <f>IF(A1389&lt;&gt;"عهدة","",N(F1389)-O1389)</f>
        <v/>
      </c>
      <c r="Q1389" s="26">
        <f>IF(A1389="","",IF(A1389="عهدة",IF(N(F1389)=0,"⚠ أدخل قيمة العهدة",IF(P1389&lt;0,"⛔ عجز / زيادة مصروفات "&amp;TEXT(-P1389,"#,##0"),IF(COUNTIFS($B$8:$B$5007,B1389,$A$8:$A$5007,"مصروف",$I$8:$I$5007,"&lt;&gt;مرفوض",$K$8:$K$5007,"&lt;&gt;نعم")&gt;0,"⚠ "&amp;COUNTIFS($B$8:$B$5007,B1389,$A$8:$A$5007,"مصروف",$I$8:$I$5007,"&lt;&gt;مرفوض",$K$8:$K$5007,"&lt;&gt;نعم")&amp;" مصروف غير مسوى",IF(L1389="تمت التسوية",IF(P1389=0,"✔ متوازنة وتمت التسوية","✔ تمت التسوية – متبقي "&amp;TEXT(P1389,"#,##0")),IF(P1389&gt;0,"متبقي "&amp;TEXT(P1389,"#,##0"),"✔ متوازنة"))))),IF(R1389=0,"⚠ أضف سطر عهدة أولًا",IF(OR(C1389="",N(G1389)=0),"⚠ أكمل التاريخ والقيمة",IF(S1389="","⚠ التاريخ خارج السنة المالية",IF(H1389="","⚠ اختر بند الموازنة",IF(I1389="مرفوض","✖ مرفوض من المدير",IF(I1389&lt;&gt;"موافق","⏳ بانتظار موافقة المدير",IF(K1389&lt;&gt;"نعم","⚠ غير مسوى مع الحسابات","✔ معتمد ومسوى")))))))))</f>
        <v/>
      </c>
      <c r="R1389">
        <f>N(R1388)+IF(A1389="عهدة",1,0)</f>
        <v/>
      </c>
      <c r="S1389">
        <f>IF(C1389="","",IF(AND(C1389&gt;=DATE(2026,9,1),C1389&lt;=DATE(2027,8,31)),(YEAR(C1389)-2026)*12+MONTH(C1389)-8,""))</f>
        <v/>
      </c>
      <c r="T1389">
        <f>IF(AND(A1389="مصروف",R1389&gt;0,I1389="موافق",S1389&lt;&gt;"",H1389&lt;&gt;""),N(G1389),0)</f>
        <v/>
      </c>
    </row>
    <row r="1390">
      <c r="A1390" s="19" t="n"/>
      <c r="B1390" s="20">
        <f>IF(A1390="","",IF(R1390=0,"⚠ أضف سطر عهدة أولًا","BDR-"&amp;TEXT(R1390,"000")))</f>
        <v/>
      </c>
      <c r="C1390" s="21" t="n"/>
      <c r="D1390" s="20">
        <f>IF(C1390="","",IF(S1390="","خارج السنة المالية",INDEX(القوائم!$D$2:$D$13,S1390)))</f>
        <v/>
      </c>
      <c r="E1390" s="22" t="n"/>
      <c r="F1390" s="23" t="n"/>
      <c r="G1390" s="23" t="n"/>
      <c r="H1390" s="22" t="n"/>
      <c r="I1390" s="19" t="n"/>
      <c r="J1390" s="21" t="n"/>
      <c r="K1390" s="19" t="n"/>
      <c r="L1390" s="19" t="n"/>
      <c r="M1390" s="21" t="n"/>
      <c r="N1390" s="22" t="n"/>
      <c r="O1390" s="24">
        <f>IF(A1390&lt;&gt;"عهدة","",SUMIFS($G$8:$G$5007,$B$8:$B$5007,B1390,$A$8:$A$5007,"مصروف",$I$8:$I$5007,"&lt;&gt;مرفوض"))</f>
        <v/>
      </c>
      <c r="P1390" s="25">
        <f>IF(A1390&lt;&gt;"عهدة","",N(F1390)-O1390)</f>
        <v/>
      </c>
      <c r="Q1390" s="26">
        <f>IF(A1390="","",IF(A1390="عهدة",IF(N(F1390)=0,"⚠ أدخل قيمة العهدة",IF(P1390&lt;0,"⛔ عجز / زيادة مصروفات "&amp;TEXT(-P1390,"#,##0"),IF(COUNTIFS($B$8:$B$5007,B1390,$A$8:$A$5007,"مصروف",$I$8:$I$5007,"&lt;&gt;مرفوض",$K$8:$K$5007,"&lt;&gt;نعم")&gt;0,"⚠ "&amp;COUNTIFS($B$8:$B$5007,B1390,$A$8:$A$5007,"مصروف",$I$8:$I$5007,"&lt;&gt;مرفوض",$K$8:$K$5007,"&lt;&gt;نعم")&amp;" مصروف غير مسوى",IF(L1390="تمت التسوية",IF(P1390=0,"✔ متوازنة وتمت التسوية","✔ تمت التسوية – متبقي "&amp;TEXT(P1390,"#,##0")),IF(P1390&gt;0,"متبقي "&amp;TEXT(P1390,"#,##0"),"✔ متوازنة"))))),IF(R1390=0,"⚠ أضف سطر عهدة أولًا",IF(OR(C1390="",N(G1390)=0),"⚠ أكمل التاريخ والقيمة",IF(S1390="","⚠ التاريخ خارج السنة المالية",IF(H1390="","⚠ اختر بند الموازنة",IF(I1390="مرفوض","✖ مرفوض من المدير",IF(I1390&lt;&gt;"موافق","⏳ بانتظار موافقة المدير",IF(K1390&lt;&gt;"نعم","⚠ غير مسوى مع الحسابات","✔ معتمد ومسوى")))))))))</f>
        <v/>
      </c>
      <c r="R1390">
        <f>N(R1389)+IF(A1390="عهدة",1,0)</f>
        <v/>
      </c>
      <c r="S1390">
        <f>IF(C1390="","",IF(AND(C1390&gt;=DATE(2026,9,1),C1390&lt;=DATE(2027,8,31)),(YEAR(C1390)-2026)*12+MONTH(C1390)-8,""))</f>
        <v/>
      </c>
      <c r="T1390">
        <f>IF(AND(A1390="مصروف",R1390&gt;0,I1390="موافق",S1390&lt;&gt;"",H1390&lt;&gt;""),N(G1390),0)</f>
        <v/>
      </c>
    </row>
    <row r="1391">
      <c r="A1391" s="19" t="n"/>
      <c r="B1391" s="20">
        <f>IF(A1391="","",IF(R1391=0,"⚠ أضف سطر عهدة أولًا","BDR-"&amp;TEXT(R1391,"000")))</f>
        <v/>
      </c>
      <c r="C1391" s="21" t="n"/>
      <c r="D1391" s="20">
        <f>IF(C1391="","",IF(S1391="","خارج السنة المالية",INDEX(القوائم!$D$2:$D$13,S1391)))</f>
        <v/>
      </c>
      <c r="E1391" s="22" t="n"/>
      <c r="F1391" s="23" t="n"/>
      <c r="G1391" s="23" t="n"/>
      <c r="H1391" s="22" t="n"/>
      <c r="I1391" s="19" t="n"/>
      <c r="J1391" s="21" t="n"/>
      <c r="K1391" s="19" t="n"/>
      <c r="L1391" s="19" t="n"/>
      <c r="M1391" s="21" t="n"/>
      <c r="N1391" s="22" t="n"/>
      <c r="O1391" s="24">
        <f>IF(A1391&lt;&gt;"عهدة","",SUMIFS($G$8:$G$5007,$B$8:$B$5007,B1391,$A$8:$A$5007,"مصروف",$I$8:$I$5007,"&lt;&gt;مرفوض"))</f>
        <v/>
      </c>
      <c r="P1391" s="25">
        <f>IF(A1391&lt;&gt;"عهدة","",N(F1391)-O1391)</f>
        <v/>
      </c>
      <c r="Q1391" s="26">
        <f>IF(A1391="","",IF(A1391="عهدة",IF(N(F1391)=0,"⚠ أدخل قيمة العهدة",IF(P1391&lt;0,"⛔ عجز / زيادة مصروفات "&amp;TEXT(-P1391,"#,##0"),IF(COUNTIFS($B$8:$B$5007,B1391,$A$8:$A$5007,"مصروف",$I$8:$I$5007,"&lt;&gt;مرفوض",$K$8:$K$5007,"&lt;&gt;نعم")&gt;0,"⚠ "&amp;COUNTIFS($B$8:$B$5007,B1391,$A$8:$A$5007,"مصروف",$I$8:$I$5007,"&lt;&gt;مرفوض",$K$8:$K$5007,"&lt;&gt;نعم")&amp;" مصروف غير مسوى",IF(L1391="تمت التسوية",IF(P1391=0,"✔ متوازنة وتمت التسوية","✔ تمت التسوية – متبقي "&amp;TEXT(P1391,"#,##0")),IF(P1391&gt;0,"متبقي "&amp;TEXT(P1391,"#,##0"),"✔ متوازنة"))))),IF(R1391=0,"⚠ أضف سطر عهدة أولًا",IF(OR(C1391="",N(G1391)=0),"⚠ أكمل التاريخ والقيمة",IF(S1391="","⚠ التاريخ خارج السنة المالية",IF(H1391="","⚠ اختر بند الموازنة",IF(I1391="مرفوض","✖ مرفوض من المدير",IF(I1391&lt;&gt;"موافق","⏳ بانتظار موافقة المدير",IF(K1391&lt;&gt;"نعم","⚠ غير مسوى مع الحسابات","✔ معتمد ومسوى")))))))))</f>
        <v/>
      </c>
      <c r="R1391">
        <f>N(R1390)+IF(A1391="عهدة",1,0)</f>
        <v/>
      </c>
      <c r="S1391">
        <f>IF(C1391="","",IF(AND(C1391&gt;=DATE(2026,9,1),C1391&lt;=DATE(2027,8,31)),(YEAR(C1391)-2026)*12+MONTH(C1391)-8,""))</f>
        <v/>
      </c>
      <c r="T1391">
        <f>IF(AND(A1391="مصروف",R1391&gt;0,I1391="موافق",S1391&lt;&gt;"",H1391&lt;&gt;""),N(G1391),0)</f>
        <v/>
      </c>
    </row>
    <row r="1392">
      <c r="A1392" s="19" t="n"/>
      <c r="B1392" s="20">
        <f>IF(A1392="","",IF(R1392=0,"⚠ أضف سطر عهدة أولًا","BDR-"&amp;TEXT(R1392,"000")))</f>
        <v/>
      </c>
      <c r="C1392" s="21" t="n"/>
      <c r="D1392" s="20">
        <f>IF(C1392="","",IF(S1392="","خارج السنة المالية",INDEX(القوائم!$D$2:$D$13,S1392)))</f>
        <v/>
      </c>
      <c r="E1392" s="22" t="n"/>
      <c r="F1392" s="23" t="n"/>
      <c r="G1392" s="23" t="n"/>
      <c r="H1392" s="22" t="n"/>
      <c r="I1392" s="19" t="n"/>
      <c r="J1392" s="21" t="n"/>
      <c r="K1392" s="19" t="n"/>
      <c r="L1392" s="19" t="n"/>
      <c r="M1392" s="21" t="n"/>
      <c r="N1392" s="22" t="n"/>
      <c r="O1392" s="24">
        <f>IF(A1392&lt;&gt;"عهدة","",SUMIFS($G$8:$G$5007,$B$8:$B$5007,B1392,$A$8:$A$5007,"مصروف",$I$8:$I$5007,"&lt;&gt;مرفوض"))</f>
        <v/>
      </c>
      <c r="P1392" s="25">
        <f>IF(A1392&lt;&gt;"عهدة","",N(F1392)-O1392)</f>
        <v/>
      </c>
      <c r="Q1392" s="26">
        <f>IF(A1392="","",IF(A1392="عهدة",IF(N(F1392)=0,"⚠ أدخل قيمة العهدة",IF(P1392&lt;0,"⛔ عجز / زيادة مصروفات "&amp;TEXT(-P1392,"#,##0"),IF(COUNTIFS($B$8:$B$5007,B1392,$A$8:$A$5007,"مصروف",$I$8:$I$5007,"&lt;&gt;مرفوض",$K$8:$K$5007,"&lt;&gt;نعم")&gt;0,"⚠ "&amp;COUNTIFS($B$8:$B$5007,B1392,$A$8:$A$5007,"مصروف",$I$8:$I$5007,"&lt;&gt;مرفوض",$K$8:$K$5007,"&lt;&gt;نعم")&amp;" مصروف غير مسوى",IF(L1392="تمت التسوية",IF(P1392=0,"✔ متوازنة وتمت التسوية","✔ تمت التسوية – متبقي "&amp;TEXT(P1392,"#,##0")),IF(P1392&gt;0,"متبقي "&amp;TEXT(P1392,"#,##0"),"✔ متوازنة"))))),IF(R1392=0,"⚠ أضف سطر عهدة أولًا",IF(OR(C1392="",N(G1392)=0),"⚠ أكمل التاريخ والقيمة",IF(S1392="","⚠ التاريخ خارج السنة المالية",IF(H1392="","⚠ اختر بند الموازنة",IF(I1392="مرفوض","✖ مرفوض من المدير",IF(I1392&lt;&gt;"موافق","⏳ بانتظار موافقة المدير",IF(K1392&lt;&gt;"نعم","⚠ غير مسوى مع الحسابات","✔ معتمد ومسوى")))))))))</f>
        <v/>
      </c>
      <c r="R1392">
        <f>N(R1391)+IF(A1392="عهدة",1,0)</f>
        <v/>
      </c>
      <c r="S1392">
        <f>IF(C1392="","",IF(AND(C1392&gt;=DATE(2026,9,1),C1392&lt;=DATE(2027,8,31)),(YEAR(C1392)-2026)*12+MONTH(C1392)-8,""))</f>
        <v/>
      </c>
      <c r="T1392">
        <f>IF(AND(A1392="مصروف",R1392&gt;0,I1392="موافق",S1392&lt;&gt;"",H1392&lt;&gt;""),N(G1392),0)</f>
        <v/>
      </c>
    </row>
    <row r="1393">
      <c r="A1393" s="19" t="n"/>
      <c r="B1393" s="20">
        <f>IF(A1393="","",IF(R1393=0,"⚠ أضف سطر عهدة أولًا","BDR-"&amp;TEXT(R1393,"000")))</f>
        <v/>
      </c>
      <c r="C1393" s="21" t="n"/>
      <c r="D1393" s="20">
        <f>IF(C1393="","",IF(S1393="","خارج السنة المالية",INDEX(القوائم!$D$2:$D$13,S1393)))</f>
        <v/>
      </c>
      <c r="E1393" s="22" t="n"/>
      <c r="F1393" s="23" t="n"/>
      <c r="G1393" s="23" t="n"/>
      <c r="H1393" s="22" t="n"/>
      <c r="I1393" s="19" t="n"/>
      <c r="J1393" s="21" t="n"/>
      <c r="K1393" s="19" t="n"/>
      <c r="L1393" s="19" t="n"/>
      <c r="M1393" s="21" t="n"/>
      <c r="N1393" s="22" t="n"/>
      <c r="O1393" s="24">
        <f>IF(A1393&lt;&gt;"عهدة","",SUMIFS($G$8:$G$5007,$B$8:$B$5007,B1393,$A$8:$A$5007,"مصروف",$I$8:$I$5007,"&lt;&gt;مرفوض"))</f>
        <v/>
      </c>
      <c r="P1393" s="25">
        <f>IF(A1393&lt;&gt;"عهدة","",N(F1393)-O1393)</f>
        <v/>
      </c>
      <c r="Q1393" s="26">
        <f>IF(A1393="","",IF(A1393="عهدة",IF(N(F1393)=0,"⚠ أدخل قيمة العهدة",IF(P1393&lt;0,"⛔ عجز / زيادة مصروفات "&amp;TEXT(-P1393,"#,##0"),IF(COUNTIFS($B$8:$B$5007,B1393,$A$8:$A$5007,"مصروف",$I$8:$I$5007,"&lt;&gt;مرفوض",$K$8:$K$5007,"&lt;&gt;نعم")&gt;0,"⚠ "&amp;COUNTIFS($B$8:$B$5007,B1393,$A$8:$A$5007,"مصروف",$I$8:$I$5007,"&lt;&gt;مرفوض",$K$8:$K$5007,"&lt;&gt;نعم")&amp;" مصروف غير مسوى",IF(L1393="تمت التسوية",IF(P1393=0,"✔ متوازنة وتمت التسوية","✔ تمت التسوية – متبقي "&amp;TEXT(P1393,"#,##0")),IF(P1393&gt;0,"متبقي "&amp;TEXT(P1393,"#,##0"),"✔ متوازنة"))))),IF(R1393=0,"⚠ أضف سطر عهدة أولًا",IF(OR(C1393="",N(G1393)=0),"⚠ أكمل التاريخ والقيمة",IF(S1393="","⚠ التاريخ خارج السنة المالية",IF(H1393="","⚠ اختر بند الموازنة",IF(I1393="مرفوض","✖ مرفوض من المدير",IF(I1393&lt;&gt;"موافق","⏳ بانتظار موافقة المدير",IF(K1393&lt;&gt;"نعم","⚠ غير مسوى مع الحسابات","✔ معتمد ومسوى")))))))))</f>
        <v/>
      </c>
      <c r="R1393">
        <f>N(R1392)+IF(A1393="عهدة",1,0)</f>
        <v/>
      </c>
      <c r="S1393">
        <f>IF(C1393="","",IF(AND(C1393&gt;=DATE(2026,9,1),C1393&lt;=DATE(2027,8,31)),(YEAR(C1393)-2026)*12+MONTH(C1393)-8,""))</f>
        <v/>
      </c>
      <c r="T1393">
        <f>IF(AND(A1393="مصروف",R1393&gt;0,I1393="موافق",S1393&lt;&gt;"",H1393&lt;&gt;""),N(G1393),0)</f>
        <v/>
      </c>
    </row>
    <row r="1394">
      <c r="A1394" s="19" t="n"/>
      <c r="B1394" s="20">
        <f>IF(A1394="","",IF(R1394=0,"⚠ أضف سطر عهدة أولًا","BDR-"&amp;TEXT(R1394,"000")))</f>
        <v/>
      </c>
      <c r="C1394" s="21" t="n"/>
      <c r="D1394" s="20">
        <f>IF(C1394="","",IF(S1394="","خارج السنة المالية",INDEX(القوائم!$D$2:$D$13,S1394)))</f>
        <v/>
      </c>
      <c r="E1394" s="22" t="n"/>
      <c r="F1394" s="23" t="n"/>
      <c r="G1394" s="23" t="n"/>
      <c r="H1394" s="22" t="n"/>
      <c r="I1394" s="19" t="n"/>
      <c r="J1394" s="21" t="n"/>
      <c r="K1394" s="19" t="n"/>
      <c r="L1394" s="19" t="n"/>
      <c r="M1394" s="21" t="n"/>
      <c r="N1394" s="22" t="n"/>
      <c r="O1394" s="24">
        <f>IF(A1394&lt;&gt;"عهدة","",SUMIFS($G$8:$G$5007,$B$8:$B$5007,B1394,$A$8:$A$5007,"مصروف",$I$8:$I$5007,"&lt;&gt;مرفوض"))</f>
        <v/>
      </c>
      <c r="P1394" s="25">
        <f>IF(A1394&lt;&gt;"عهدة","",N(F1394)-O1394)</f>
        <v/>
      </c>
      <c r="Q1394" s="26">
        <f>IF(A1394="","",IF(A1394="عهدة",IF(N(F1394)=0,"⚠ أدخل قيمة العهدة",IF(P1394&lt;0,"⛔ عجز / زيادة مصروفات "&amp;TEXT(-P1394,"#,##0"),IF(COUNTIFS($B$8:$B$5007,B1394,$A$8:$A$5007,"مصروف",$I$8:$I$5007,"&lt;&gt;مرفوض",$K$8:$K$5007,"&lt;&gt;نعم")&gt;0,"⚠ "&amp;COUNTIFS($B$8:$B$5007,B1394,$A$8:$A$5007,"مصروف",$I$8:$I$5007,"&lt;&gt;مرفوض",$K$8:$K$5007,"&lt;&gt;نعم")&amp;" مصروف غير مسوى",IF(L1394="تمت التسوية",IF(P1394=0,"✔ متوازنة وتمت التسوية","✔ تمت التسوية – متبقي "&amp;TEXT(P1394,"#,##0")),IF(P1394&gt;0,"متبقي "&amp;TEXT(P1394,"#,##0"),"✔ متوازنة"))))),IF(R1394=0,"⚠ أضف سطر عهدة أولًا",IF(OR(C1394="",N(G1394)=0),"⚠ أكمل التاريخ والقيمة",IF(S1394="","⚠ التاريخ خارج السنة المالية",IF(H1394="","⚠ اختر بند الموازنة",IF(I1394="مرفوض","✖ مرفوض من المدير",IF(I1394&lt;&gt;"موافق","⏳ بانتظار موافقة المدير",IF(K1394&lt;&gt;"نعم","⚠ غير مسوى مع الحسابات","✔ معتمد ومسوى")))))))))</f>
        <v/>
      </c>
      <c r="R1394">
        <f>N(R1393)+IF(A1394="عهدة",1,0)</f>
        <v/>
      </c>
      <c r="S1394">
        <f>IF(C1394="","",IF(AND(C1394&gt;=DATE(2026,9,1),C1394&lt;=DATE(2027,8,31)),(YEAR(C1394)-2026)*12+MONTH(C1394)-8,""))</f>
        <v/>
      </c>
      <c r="T1394">
        <f>IF(AND(A1394="مصروف",R1394&gt;0,I1394="موافق",S1394&lt;&gt;"",H1394&lt;&gt;""),N(G1394),0)</f>
        <v/>
      </c>
    </row>
    <row r="1395">
      <c r="A1395" s="19" t="n"/>
      <c r="B1395" s="20">
        <f>IF(A1395="","",IF(R1395=0,"⚠ أضف سطر عهدة أولًا","BDR-"&amp;TEXT(R1395,"000")))</f>
        <v/>
      </c>
      <c r="C1395" s="21" t="n"/>
      <c r="D1395" s="20">
        <f>IF(C1395="","",IF(S1395="","خارج السنة المالية",INDEX(القوائم!$D$2:$D$13,S1395)))</f>
        <v/>
      </c>
      <c r="E1395" s="22" t="n"/>
      <c r="F1395" s="23" t="n"/>
      <c r="G1395" s="23" t="n"/>
      <c r="H1395" s="22" t="n"/>
      <c r="I1395" s="19" t="n"/>
      <c r="J1395" s="21" t="n"/>
      <c r="K1395" s="19" t="n"/>
      <c r="L1395" s="19" t="n"/>
      <c r="M1395" s="21" t="n"/>
      <c r="N1395" s="22" t="n"/>
      <c r="O1395" s="24">
        <f>IF(A1395&lt;&gt;"عهدة","",SUMIFS($G$8:$G$5007,$B$8:$B$5007,B1395,$A$8:$A$5007,"مصروف",$I$8:$I$5007,"&lt;&gt;مرفوض"))</f>
        <v/>
      </c>
      <c r="P1395" s="25">
        <f>IF(A1395&lt;&gt;"عهدة","",N(F1395)-O1395)</f>
        <v/>
      </c>
      <c r="Q1395" s="26">
        <f>IF(A1395="","",IF(A1395="عهدة",IF(N(F1395)=0,"⚠ أدخل قيمة العهدة",IF(P1395&lt;0,"⛔ عجز / زيادة مصروفات "&amp;TEXT(-P1395,"#,##0"),IF(COUNTIFS($B$8:$B$5007,B1395,$A$8:$A$5007,"مصروف",$I$8:$I$5007,"&lt;&gt;مرفوض",$K$8:$K$5007,"&lt;&gt;نعم")&gt;0,"⚠ "&amp;COUNTIFS($B$8:$B$5007,B1395,$A$8:$A$5007,"مصروف",$I$8:$I$5007,"&lt;&gt;مرفوض",$K$8:$K$5007,"&lt;&gt;نعم")&amp;" مصروف غير مسوى",IF(L1395="تمت التسوية",IF(P1395=0,"✔ متوازنة وتمت التسوية","✔ تمت التسوية – متبقي "&amp;TEXT(P1395,"#,##0")),IF(P1395&gt;0,"متبقي "&amp;TEXT(P1395,"#,##0"),"✔ متوازنة"))))),IF(R1395=0,"⚠ أضف سطر عهدة أولًا",IF(OR(C1395="",N(G1395)=0),"⚠ أكمل التاريخ والقيمة",IF(S1395="","⚠ التاريخ خارج السنة المالية",IF(H1395="","⚠ اختر بند الموازنة",IF(I1395="مرفوض","✖ مرفوض من المدير",IF(I1395&lt;&gt;"موافق","⏳ بانتظار موافقة المدير",IF(K1395&lt;&gt;"نعم","⚠ غير مسوى مع الحسابات","✔ معتمد ومسوى")))))))))</f>
        <v/>
      </c>
      <c r="R1395">
        <f>N(R1394)+IF(A1395="عهدة",1,0)</f>
        <v/>
      </c>
      <c r="S1395">
        <f>IF(C1395="","",IF(AND(C1395&gt;=DATE(2026,9,1),C1395&lt;=DATE(2027,8,31)),(YEAR(C1395)-2026)*12+MONTH(C1395)-8,""))</f>
        <v/>
      </c>
      <c r="T1395">
        <f>IF(AND(A1395="مصروف",R1395&gt;0,I1395="موافق",S1395&lt;&gt;"",H1395&lt;&gt;""),N(G1395),0)</f>
        <v/>
      </c>
    </row>
    <row r="1396">
      <c r="A1396" s="19" t="n"/>
      <c r="B1396" s="20">
        <f>IF(A1396="","",IF(R1396=0,"⚠ أضف سطر عهدة أولًا","BDR-"&amp;TEXT(R1396,"000")))</f>
        <v/>
      </c>
      <c r="C1396" s="21" t="n"/>
      <c r="D1396" s="20">
        <f>IF(C1396="","",IF(S1396="","خارج السنة المالية",INDEX(القوائم!$D$2:$D$13,S1396)))</f>
        <v/>
      </c>
      <c r="E1396" s="22" t="n"/>
      <c r="F1396" s="23" t="n"/>
      <c r="G1396" s="23" t="n"/>
      <c r="H1396" s="22" t="n"/>
      <c r="I1396" s="19" t="n"/>
      <c r="J1396" s="21" t="n"/>
      <c r="K1396" s="19" t="n"/>
      <c r="L1396" s="19" t="n"/>
      <c r="M1396" s="21" t="n"/>
      <c r="N1396" s="22" t="n"/>
      <c r="O1396" s="24">
        <f>IF(A1396&lt;&gt;"عهدة","",SUMIFS($G$8:$G$5007,$B$8:$B$5007,B1396,$A$8:$A$5007,"مصروف",$I$8:$I$5007,"&lt;&gt;مرفوض"))</f>
        <v/>
      </c>
      <c r="P1396" s="25">
        <f>IF(A1396&lt;&gt;"عهدة","",N(F1396)-O1396)</f>
        <v/>
      </c>
      <c r="Q1396" s="26">
        <f>IF(A1396="","",IF(A1396="عهدة",IF(N(F1396)=0,"⚠ أدخل قيمة العهدة",IF(P1396&lt;0,"⛔ عجز / زيادة مصروفات "&amp;TEXT(-P1396,"#,##0"),IF(COUNTIFS($B$8:$B$5007,B1396,$A$8:$A$5007,"مصروف",$I$8:$I$5007,"&lt;&gt;مرفوض",$K$8:$K$5007,"&lt;&gt;نعم")&gt;0,"⚠ "&amp;COUNTIFS($B$8:$B$5007,B1396,$A$8:$A$5007,"مصروف",$I$8:$I$5007,"&lt;&gt;مرفوض",$K$8:$K$5007,"&lt;&gt;نعم")&amp;" مصروف غير مسوى",IF(L1396="تمت التسوية",IF(P1396=0,"✔ متوازنة وتمت التسوية","✔ تمت التسوية – متبقي "&amp;TEXT(P1396,"#,##0")),IF(P1396&gt;0,"متبقي "&amp;TEXT(P1396,"#,##0"),"✔ متوازنة"))))),IF(R1396=0,"⚠ أضف سطر عهدة أولًا",IF(OR(C1396="",N(G1396)=0),"⚠ أكمل التاريخ والقيمة",IF(S1396="","⚠ التاريخ خارج السنة المالية",IF(H1396="","⚠ اختر بند الموازنة",IF(I1396="مرفوض","✖ مرفوض من المدير",IF(I1396&lt;&gt;"موافق","⏳ بانتظار موافقة المدير",IF(K1396&lt;&gt;"نعم","⚠ غير مسوى مع الحسابات","✔ معتمد ومسوى")))))))))</f>
        <v/>
      </c>
      <c r="R1396">
        <f>N(R1395)+IF(A1396="عهدة",1,0)</f>
        <v/>
      </c>
      <c r="S1396">
        <f>IF(C1396="","",IF(AND(C1396&gt;=DATE(2026,9,1),C1396&lt;=DATE(2027,8,31)),(YEAR(C1396)-2026)*12+MONTH(C1396)-8,""))</f>
        <v/>
      </c>
      <c r="T1396">
        <f>IF(AND(A1396="مصروف",R1396&gt;0,I1396="موافق",S1396&lt;&gt;"",H1396&lt;&gt;""),N(G1396),0)</f>
        <v/>
      </c>
    </row>
    <row r="1397">
      <c r="A1397" s="19" t="n"/>
      <c r="B1397" s="20">
        <f>IF(A1397="","",IF(R1397=0,"⚠ أضف سطر عهدة أولًا","BDR-"&amp;TEXT(R1397,"000")))</f>
        <v/>
      </c>
      <c r="C1397" s="21" t="n"/>
      <c r="D1397" s="20">
        <f>IF(C1397="","",IF(S1397="","خارج السنة المالية",INDEX(القوائم!$D$2:$D$13,S1397)))</f>
        <v/>
      </c>
      <c r="E1397" s="22" t="n"/>
      <c r="F1397" s="23" t="n"/>
      <c r="G1397" s="23" t="n"/>
      <c r="H1397" s="22" t="n"/>
      <c r="I1397" s="19" t="n"/>
      <c r="J1397" s="21" t="n"/>
      <c r="K1397" s="19" t="n"/>
      <c r="L1397" s="19" t="n"/>
      <c r="M1397" s="21" t="n"/>
      <c r="N1397" s="22" t="n"/>
      <c r="O1397" s="24">
        <f>IF(A1397&lt;&gt;"عهدة","",SUMIFS($G$8:$G$5007,$B$8:$B$5007,B1397,$A$8:$A$5007,"مصروف",$I$8:$I$5007,"&lt;&gt;مرفوض"))</f>
        <v/>
      </c>
      <c r="P1397" s="25">
        <f>IF(A1397&lt;&gt;"عهدة","",N(F1397)-O1397)</f>
        <v/>
      </c>
      <c r="Q1397" s="26">
        <f>IF(A1397="","",IF(A1397="عهدة",IF(N(F1397)=0,"⚠ أدخل قيمة العهدة",IF(P1397&lt;0,"⛔ عجز / زيادة مصروفات "&amp;TEXT(-P1397,"#,##0"),IF(COUNTIFS($B$8:$B$5007,B1397,$A$8:$A$5007,"مصروف",$I$8:$I$5007,"&lt;&gt;مرفوض",$K$8:$K$5007,"&lt;&gt;نعم")&gt;0,"⚠ "&amp;COUNTIFS($B$8:$B$5007,B1397,$A$8:$A$5007,"مصروف",$I$8:$I$5007,"&lt;&gt;مرفوض",$K$8:$K$5007,"&lt;&gt;نعم")&amp;" مصروف غير مسوى",IF(L1397="تمت التسوية",IF(P1397=0,"✔ متوازنة وتمت التسوية","✔ تمت التسوية – متبقي "&amp;TEXT(P1397,"#,##0")),IF(P1397&gt;0,"متبقي "&amp;TEXT(P1397,"#,##0"),"✔ متوازنة"))))),IF(R1397=0,"⚠ أضف سطر عهدة أولًا",IF(OR(C1397="",N(G1397)=0),"⚠ أكمل التاريخ والقيمة",IF(S1397="","⚠ التاريخ خارج السنة المالية",IF(H1397="","⚠ اختر بند الموازنة",IF(I1397="مرفوض","✖ مرفوض من المدير",IF(I1397&lt;&gt;"موافق","⏳ بانتظار موافقة المدير",IF(K1397&lt;&gt;"نعم","⚠ غير مسوى مع الحسابات","✔ معتمد ومسوى")))))))))</f>
        <v/>
      </c>
      <c r="R1397">
        <f>N(R1396)+IF(A1397="عهدة",1,0)</f>
        <v/>
      </c>
      <c r="S1397">
        <f>IF(C1397="","",IF(AND(C1397&gt;=DATE(2026,9,1),C1397&lt;=DATE(2027,8,31)),(YEAR(C1397)-2026)*12+MONTH(C1397)-8,""))</f>
        <v/>
      </c>
      <c r="T1397">
        <f>IF(AND(A1397="مصروف",R1397&gt;0,I1397="موافق",S1397&lt;&gt;"",H1397&lt;&gt;""),N(G1397),0)</f>
        <v/>
      </c>
    </row>
    <row r="1398">
      <c r="A1398" s="19" t="n"/>
      <c r="B1398" s="20">
        <f>IF(A1398="","",IF(R1398=0,"⚠ أضف سطر عهدة أولًا","BDR-"&amp;TEXT(R1398,"000")))</f>
        <v/>
      </c>
      <c r="C1398" s="21" t="n"/>
      <c r="D1398" s="20">
        <f>IF(C1398="","",IF(S1398="","خارج السنة المالية",INDEX(القوائم!$D$2:$D$13,S1398)))</f>
        <v/>
      </c>
      <c r="E1398" s="22" t="n"/>
      <c r="F1398" s="23" t="n"/>
      <c r="G1398" s="23" t="n"/>
      <c r="H1398" s="22" t="n"/>
      <c r="I1398" s="19" t="n"/>
      <c r="J1398" s="21" t="n"/>
      <c r="K1398" s="19" t="n"/>
      <c r="L1398" s="19" t="n"/>
      <c r="M1398" s="21" t="n"/>
      <c r="N1398" s="22" t="n"/>
      <c r="O1398" s="24">
        <f>IF(A1398&lt;&gt;"عهدة","",SUMIFS($G$8:$G$5007,$B$8:$B$5007,B1398,$A$8:$A$5007,"مصروف",$I$8:$I$5007,"&lt;&gt;مرفوض"))</f>
        <v/>
      </c>
      <c r="P1398" s="25">
        <f>IF(A1398&lt;&gt;"عهدة","",N(F1398)-O1398)</f>
        <v/>
      </c>
      <c r="Q1398" s="26">
        <f>IF(A1398="","",IF(A1398="عهدة",IF(N(F1398)=0,"⚠ أدخل قيمة العهدة",IF(P1398&lt;0,"⛔ عجز / زيادة مصروفات "&amp;TEXT(-P1398,"#,##0"),IF(COUNTIFS($B$8:$B$5007,B1398,$A$8:$A$5007,"مصروف",$I$8:$I$5007,"&lt;&gt;مرفوض",$K$8:$K$5007,"&lt;&gt;نعم")&gt;0,"⚠ "&amp;COUNTIFS($B$8:$B$5007,B1398,$A$8:$A$5007,"مصروف",$I$8:$I$5007,"&lt;&gt;مرفوض",$K$8:$K$5007,"&lt;&gt;نعم")&amp;" مصروف غير مسوى",IF(L1398="تمت التسوية",IF(P1398=0,"✔ متوازنة وتمت التسوية","✔ تمت التسوية – متبقي "&amp;TEXT(P1398,"#,##0")),IF(P1398&gt;0,"متبقي "&amp;TEXT(P1398,"#,##0"),"✔ متوازنة"))))),IF(R1398=0,"⚠ أضف سطر عهدة أولًا",IF(OR(C1398="",N(G1398)=0),"⚠ أكمل التاريخ والقيمة",IF(S1398="","⚠ التاريخ خارج السنة المالية",IF(H1398="","⚠ اختر بند الموازنة",IF(I1398="مرفوض","✖ مرفوض من المدير",IF(I1398&lt;&gt;"موافق","⏳ بانتظار موافقة المدير",IF(K1398&lt;&gt;"نعم","⚠ غير مسوى مع الحسابات","✔ معتمد ومسوى")))))))))</f>
        <v/>
      </c>
      <c r="R1398">
        <f>N(R1397)+IF(A1398="عهدة",1,0)</f>
        <v/>
      </c>
      <c r="S1398">
        <f>IF(C1398="","",IF(AND(C1398&gt;=DATE(2026,9,1),C1398&lt;=DATE(2027,8,31)),(YEAR(C1398)-2026)*12+MONTH(C1398)-8,""))</f>
        <v/>
      </c>
      <c r="T1398">
        <f>IF(AND(A1398="مصروف",R1398&gt;0,I1398="موافق",S1398&lt;&gt;"",H1398&lt;&gt;""),N(G1398),0)</f>
        <v/>
      </c>
    </row>
    <row r="1399">
      <c r="A1399" s="19" t="n"/>
      <c r="B1399" s="20">
        <f>IF(A1399="","",IF(R1399=0,"⚠ أضف سطر عهدة أولًا","BDR-"&amp;TEXT(R1399,"000")))</f>
        <v/>
      </c>
      <c r="C1399" s="21" t="n"/>
      <c r="D1399" s="20">
        <f>IF(C1399="","",IF(S1399="","خارج السنة المالية",INDEX(القوائم!$D$2:$D$13,S1399)))</f>
        <v/>
      </c>
      <c r="E1399" s="22" t="n"/>
      <c r="F1399" s="23" t="n"/>
      <c r="G1399" s="23" t="n"/>
      <c r="H1399" s="22" t="n"/>
      <c r="I1399" s="19" t="n"/>
      <c r="J1399" s="21" t="n"/>
      <c r="K1399" s="19" t="n"/>
      <c r="L1399" s="19" t="n"/>
      <c r="M1399" s="21" t="n"/>
      <c r="N1399" s="22" t="n"/>
      <c r="O1399" s="24">
        <f>IF(A1399&lt;&gt;"عهدة","",SUMIFS($G$8:$G$5007,$B$8:$B$5007,B1399,$A$8:$A$5007,"مصروف",$I$8:$I$5007,"&lt;&gt;مرفوض"))</f>
        <v/>
      </c>
      <c r="P1399" s="25">
        <f>IF(A1399&lt;&gt;"عهدة","",N(F1399)-O1399)</f>
        <v/>
      </c>
      <c r="Q1399" s="26">
        <f>IF(A1399="","",IF(A1399="عهدة",IF(N(F1399)=0,"⚠ أدخل قيمة العهدة",IF(P1399&lt;0,"⛔ عجز / زيادة مصروفات "&amp;TEXT(-P1399,"#,##0"),IF(COUNTIFS($B$8:$B$5007,B1399,$A$8:$A$5007,"مصروف",$I$8:$I$5007,"&lt;&gt;مرفوض",$K$8:$K$5007,"&lt;&gt;نعم")&gt;0,"⚠ "&amp;COUNTIFS($B$8:$B$5007,B1399,$A$8:$A$5007,"مصروف",$I$8:$I$5007,"&lt;&gt;مرفوض",$K$8:$K$5007,"&lt;&gt;نعم")&amp;" مصروف غير مسوى",IF(L1399="تمت التسوية",IF(P1399=0,"✔ متوازنة وتمت التسوية","✔ تمت التسوية – متبقي "&amp;TEXT(P1399,"#,##0")),IF(P1399&gt;0,"متبقي "&amp;TEXT(P1399,"#,##0"),"✔ متوازنة"))))),IF(R1399=0,"⚠ أضف سطر عهدة أولًا",IF(OR(C1399="",N(G1399)=0),"⚠ أكمل التاريخ والقيمة",IF(S1399="","⚠ التاريخ خارج السنة المالية",IF(H1399="","⚠ اختر بند الموازنة",IF(I1399="مرفوض","✖ مرفوض من المدير",IF(I1399&lt;&gt;"موافق","⏳ بانتظار موافقة المدير",IF(K1399&lt;&gt;"نعم","⚠ غير مسوى مع الحسابات","✔ معتمد ومسوى")))))))))</f>
        <v/>
      </c>
      <c r="R1399">
        <f>N(R1398)+IF(A1399="عهدة",1,0)</f>
        <v/>
      </c>
      <c r="S1399">
        <f>IF(C1399="","",IF(AND(C1399&gt;=DATE(2026,9,1),C1399&lt;=DATE(2027,8,31)),(YEAR(C1399)-2026)*12+MONTH(C1399)-8,""))</f>
        <v/>
      </c>
      <c r="T1399">
        <f>IF(AND(A1399="مصروف",R1399&gt;0,I1399="موافق",S1399&lt;&gt;"",H1399&lt;&gt;""),N(G1399),0)</f>
        <v/>
      </c>
    </row>
    <row r="1400">
      <c r="A1400" s="19" t="n"/>
      <c r="B1400" s="20">
        <f>IF(A1400="","",IF(R1400=0,"⚠ أضف سطر عهدة أولًا","BDR-"&amp;TEXT(R1400,"000")))</f>
        <v/>
      </c>
      <c r="C1400" s="21" t="n"/>
      <c r="D1400" s="20">
        <f>IF(C1400="","",IF(S1400="","خارج السنة المالية",INDEX(القوائم!$D$2:$D$13,S1400)))</f>
        <v/>
      </c>
      <c r="E1400" s="22" t="n"/>
      <c r="F1400" s="23" t="n"/>
      <c r="G1400" s="23" t="n"/>
      <c r="H1400" s="22" t="n"/>
      <c r="I1400" s="19" t="n"/>
      <c r="J1400" s="21" t="n"/>
      <c r="K1400" s="19" t="n"/>
      <c r="L1400" s="19" t="n"/>
      <c r="M1400" s="21" t="n"/>
      <c r="N1400" s="22" t="n"/>
      <c r="O1400" s="24">
        <f>IF(A1400&lt;&gt;"عهدة","",SUMIFS($G$8:$G$5007,$B$8:$B$5007,B1400,$A$8:$A$5007,"مصروف",$I$8:$I$5007,"&lt;&gt;مرفوض"))</f>
        <v/>
      </c>
      <c r="P1400" s="25">
        <f>IF(A1400&lt;&gt;"عهدة","",N(F1400)-O1400)</f>
        <v/>
      </c>
      <c r="Q1400" s="26">
        <f>IF(A1400="","",IF(A1400="عهدة",IF(N(F1400)=0,"⚠ أدخل قيمة العهدة",IF(P1400&lt;0,"⛔ عجز / زيادة مصروفات "&amp;TEXT(-P1400,"#,##0"),IF(COUNTIFS($B$8:$B$5007,B1400,$A$8:$A$5007,"مصروف",$I$8:$I$5007,"&lt;&gt;مرفوض",$K$8:$K$5007,"&lt;&gt;نعم")&gt;0,"⚠ "&amp;COUNTIFS($B$8:$B$5007,B1400,$A$8:$A$5007,"مصروف",$I$8:$I$5007,"&lt;&gt;مرفوض",$K$8:$K$5007,"&lt;&gt;نعم")&amp;" مصروف غير مسوى",IF(L1400="تمت التسوية",IF(P1400=0,"✔ متوازنة وتمت التسوية","✔ تمت التسوية – متبقي "&amp;TEXT(P1400,"#,##0")),IF(P1400&gt;0,"متبقي "&amp;TEXT(P1400,"#,##0"),"✔ متوازنة"))))),IF(R1400=0,"⚠ أضف سطر عهدة أولًا",IF(OR(C1400="",N(G1400)=0),"⚠ أكمل التاريخ والقيمة",IF(S1400="","⚠ التاريخ خارج السنة المالية",IF(H1400="","⚠ اختر بند الموازنة",IF(I1400="مرفوض","✖ مرفوض من المدير",IF(I1400&lt;&gt;"موافق","⏳ بانتظار موافقة المدير",IF(K1400&lt;&gt;"نعم","⚠ غير مسوى مع الحسابات","✔ معتمد ومسوى")))))))))</f>
        <v/>
      </c>
      <c r="R1400">
        <f>N(R1399)+IF(A1400="عهدة",1,0)</f>
        <v/>
      </c>
      <c r="S1400">
        <f>IF(C1400="","",IF(AND(C1400&gt;=DATE(2026,9,1),C1400&lt;=DATE(2027,8,31)),(YEAR(C1400)-2026)*12+MONTH(C1400)-8,""))</f>
        <v/>
      </c>
      <c r="T1400">
        <f>IF(AND(A1400="مصروف",R1400&gt;0,I1400="موافق",S1400&lt;&gt;"",H1400&lt;&gt;""),N(G1400),0)</f>
        <v/>
      </c>
    </row>
    <row r="1401">
      <c r="A1401" s="19" t="n"/>
      <c r="B1401" s="20">
        <f>IF(A1401="","",IF(R1401=0,"⚠ أضف سطر عهدة أولًا","BDR-"&amp;TEXT(R1401,"000")))</f>
        <v/>
      </c>
      <c r="C1401" s="21" t="n"/>
      <c r="D1401" s="20">
        <f>IF(C1401="","",IF(S1401="","خارج السنة المالية",INDEX(القوائم!$D$2:$D$13,S1401)))</f>
        <v/>
      </c>
      <c r="E1401" s="22" t="n"/>
      <c r="F1401" s="23" t="n"/>
      <c r="G1401" s="23" t="n"/>
      <c r="H1401" s="22" t="n"/>
      <c r="I1401" s="19" t="n"/>
      <c r="J1401" s="21" t="n"/>
      <c r="K1401" s="19" t="n"/>
      <c r="L1401" s="19" t="n"/>
      <c r="M1401" s="21" t="n"/>
      <c r="N1401" s="22" t="n"/>
      <c r="O1401" s="24">
        <f>IF(A1401&lt;&gt;"عهدة","",SUMIFS($G$8:$G$5007,$B$8:$B$5007,B1401,$A$8:$A$5007,"مصروف",$I$8:$I$5007,"&lt;&gt;مرفوض"))</f>
        <v/>
      </c>
      <c r="P1401" s="25">
        <f>IF(A1401&lt;&gt;"عهدة","",N(F1401)-O1401)</f>
        <v/>
      </c>
      <c r="Q1401" s="26">
        <f>IF(A1401="","",IF(A1401="عهدة",IF(N(F1401)=0,"⚠ أدخل قيمة العهدة",IF(P1401&lt;0,"⛔ عجز / زيادة مصروفات "&amp;TEXT(-P1401,"#,##0"),IF(COUNTIFS($B$8:$B$5007,B1401,$A$8:$A$5007,"مصروف",$I$8:$I$5007,"&lt;&gt;مرفوض",$K$8:$K$5007,"&lt;&gt;نعم")&gt;0,"⚠ "&amp;COUNTIFS($B$8:$B$5007,B1401,$A$8:$A$5007,"مصروف",$I$8:$I$5007,"&lt;&gt;مرفوض",$K$8:$K$5007,"&lt;&gt;نعم")&amp;" مصروف غير مسوى",IF(L1401="تمت التسوية",IF(P1401=0,"✔ متوازنة وتمت التسوية","✔ تمت التسوية – متبقي "&amp;TEXT(P1401,"#,##0")),IF(P1401&gt;0,"متبقي "&amp;TEXT(P1401,"#,##0"),"✔ متوازنة"))))),IF(R1401=0,"⚠ أضف سطر عهدة أولًا",IF(OR(C1401="",N(G1401)=0),"⚠ أكمل التاريخ والقيمة",IF(S1401="","⚠ التاريخ خارج السنة المالية",IF(H1401="","⚠ اختر بند الموازنة",IF(I1401="مرفوض","✖ مرفوض من المدير",IF(I1401&lt;&gt;"موافق","⏳ بانتظار موافقة المدير",IF(K1401&lt;&gt;"نعم","⚠ غير مسوى مع الحسابات","✔ معتمد ومسوى")))))))))</f>
        <v/>
      </c>
      <c r="R1401">
        <f>N(R1400)+IF(A1401="عهدة",1,0)</f>
        <v/>
      </c>
      <c r="S1401">
        <f>IF(C1401="","",IF(AND(C1401&gt;=DATE(2026,9,1),C1401&lt;=DATE(2027,8,31)),(YEAR(C1401)-2026)*12+MONTH(C1401)-8,""))</f>
        <v/>
      </c>
      <c r="T1401">
        <f>IF(AND(A1401="مصروف",R1401&gt;0,I1401="موافق",S1401&lt;&gt;"",H1401&lt;&gt;""),N(G1401),0)</f>
        <v/>
      </c>
    </row>
    <row r="1402">
      <c r="A1402" s="19" t="n"/>
      <c r="B1402" s="20">
        <f>IF(A1402="","",IF(R1402=0,"⚠ أضف سطر عهدة أولًا","BDR-"&amp;TEXT(R1402,"000")))</f>
        <v/>
      </c>
      <c r="C1402" s="21" t="n"/>
      <c r="D1402" s="20">
        <f>IF(C1402="","",IF(S1402="","خارج السنة المالية",INDEX(القوائم!$D$2:$D$13,S1402)))</f>
        <v/>
      </c>
      <c r="E1402" s="22" t="n"/>
      <c r="F1402" s="23" t="n"/>
      <c r="G1402" s="23" t="n"/>
      <c r="H1402" s="22" t="n"/>
      <c r="I1402" s="19" t="n"/>
      <c r="J1402" s="21" t="n"/>
      <c r="K1402" s="19" t="n"/>
      <c r="L1402" s="19" t="n"/>
      <c r="M1402" s="21" t="n"/>
      <c r="N1402" s="22" t="n"/>
      <c r="O1402" s="24">
        <f>IF(A1402&lt;&gt;"عهدة","",SUMIFS($G$8:$G$5007,$B$8:$B$5007,B1402,$A$8:$A$5007,"مصروف",$I$8:$I$5007,"&lt;&gt;مرفوض"))</f>
        <v/>
      </c>
      <c r="P1402" s="25">
        <f>IF(A1402&lt;&gt;"عهدة","",N(F1402)-O1402)</f>
        <v/>
      </c>
      <c r="Q1402" s="26">
        <f>IF(A1402="","",IF(A1402="عهدة",IF(N(F1402)=0,"⚠ أدخل قيمة العهدة",IF(P1402&lt;0,"⛔ عجز / زيادة مصروفات "&amp;TEXT(-P1402,"#,##0"),IF(COUNTIFS($B$8:$B$5007,B1402,$A$8:$A$5007,"مصروف",$I$8:$I$5007,"&lt;&gt;مرفوض",$K$8:$K$5007,"&lt;&gt;نعم")&gt;0,"⚠ "&amp;COUNTIFS($B$8:$B$5007,B1402,$A$8:$A$5007,"مصروف",$I$8:$I$5007,"&lt;&gt;مرفوض",$K$8:$K$5007,"&lt;&gt;نعم")&amp;" مصروف غير مسوى",IF(L1402="تمت التسوية",IF(P1402=0,"✔ متوازنة وتمت التسوية","✔ تمت التسوية – متبقي "&amp;TEXT(P1402,"#,##0")),IF(P1402&gt;0,"متبقي "&amp;TEXT(P1402,"#,##0"),"✔ متوازنة"))))),IF(R1402=0,"⚠ أضف سطر عهدة أولًا",IF(OR(C1402="",N(G1402)=0),"⚠ أكمل التاريخ والقيمة",IF(S1402="","⚠ التاريخ خارج السنة المالية",IF(H1402="","⚠ اختر بند الموازنة",IF(I1402="مرفوض","✖ مرفوض من المدير",IF(I1402&lt;&gt;"موافق","⏳ بانتظار موافقة المدير",IF(K1402&lt;&gt;"نعم","⚠ غير مسوى مع الحسابات","✔ معتمد ومسوى")))))))))</f>
        <v/>
      </c>
      <c r="R1402">
        <f>N(R1401)+IF(A1402="عهدة",1,0)</f>
        <v/>
      </c>
      <c r="S1402">
        <f>IF(C1402="","",IF(AND(C1402&gt;=DATE(2026,9,1),C1402&lt;=DATE(2027,8,31)),(YEAR(C1402)-2026)*12+MONTH(C1402)-8,""))</f>
        <v/>
      </c>
      <c r="T1402">
        <f>IF(AND(A1402="مصروف",R1402&gt;0,I1402="موافق",S1402&lt;&gt;"",H1402&lt;&gt;""),N(G1402),0)</f>
        <v/>
      </c>
    </row>
    <row r="1403">
      <c r="A1403" s="19" t="n"/>
      <c r="B1403" s="20">
        <f>IF(A1403="","",IF(R1403=0,"⚠ أضف سطر عهدة أولًا","BDR-"&amp;TEXT(R1403,"000")))</f>
        <v/>
      </c>
      <c r="C1403" s="21" t="n"/>
      <c r="D1403" s="20">
        <f>IF(C1403="","",IF(S1403="","خارج السنة المالية",INDEX(القوائم!$D$2:$D$13,S1403)))</f>
        <v/>
      </c>
      <c r="E1403" s="22" t="n"/>
      <c r="F1403" s="23" t="n"/>
      <c r="G1403" s="23" t="n"/>
      <c r="H1403" s="22" t="n"/>
      <c r="I1403" s="19" t="n"/>
      <c r="J1403" s="21" t="n"/>
      <c r="K1403" s="19" t="n"/>
      <c r="L1403" s="19" t="n"/>
      <c r="M1403" s="21" t="n"/>
      <c r="N1403" s="22" t="n"/>
      <c r="O1403" s="24">
        <f>IF(A1403&lt;&gt;"عهدة","",SUMIFS($G$8:$G$5007,$B$8:$B$5007,B1403,$A$8:$A$5007,"مصروف",$I$8:$I$5007,"&lt;&gt;مرفوض"))</f>
        <v/>
      </c>
      <c r="P1403" s="25">
        <f>IF(A1403&lt;&gt;"عهدة","",N(F1403)-O1403)</f>
        <v/>
      </c>
      <c r="Q1403" s="26">
        <f>IF(A1403="","",IF(A1403="عهدة",IF(N(F1403)=0,"⚠ أدخل قيمة العهدة",IF(P1403&lt;0,"⛔ عجز / زيادة مصروفات "&amp;TEXT(-P1403,"#,##0"),IF(COUNTIFS($B$8:$B$5007,B1403,$A$8:$A$5007,"مصروف",$I$8:$I$5007,"&lt;&gt;مرفوض",$K$8:$K$5007,"&lt;&gt;نعم")&gt;0,"⚠ "&amp;COUNTIFS($B$8:$B$5007,B1403,$A$8:$A$5007,"مصروف",$I$8:$I$5007,"&lt;&gt;مرفوض",$K$8:$K$5007,"&lt;&gt;نعم")&amp;" مصروف غير مسوى",IF(L1403="تمت التسوية",IF(P1403=0,"✔ متوازنة وتمت التسوية","✔ تمت التسوية – متبقي "&amp;TEXT(P1403,"#,##0")),IF(P1403&gt;0,"متبقي "&amp;TEXT(P1403,"#,##0"),"✔ متوازنة"))))),IF(R1403=0,"⚠ أضف سطر عهدة أولًا",IF(OR(C1403="",N(G1403)=0),"⚠ أكمل التاريخ والقيمة",IF(S1403="","⚠ التاريخ خارج السنة المالية",IF(H1403="","⚠ اختر بند الموازنة",IF(I1403="مرفوض","✖ مرفوض من المدير",IF(I1403&lt;&gt;"موافق","⏳ بانتظار موافقة المدير",IF(K1403&lt;&gt;"نعم","⚠ غير مسوى مع الحسابات","✔ معتمد ومسوى")))))))))</f>
        <v/>
      </c>
      <c r="R1403">
        <f>N(R1402)+IF(A1403="عهدة",1,0)</f>
        <v/>
      </c>
      <c r="S1403">
        <f>IF(C1403="","",IF(AND(C1403&gt;=DATE(2026,9,1),C1403&lt;=DATE(2027,8,31)),(YEAR(C1403)-2026)*12+MONTH(C1403)-8,""))</f>
        <v/>
      </c>
      <c r="T1403">
        <f>IF(AND(A1403="مصروف",R1403&gt;0,I1403="موافق",S1403&lt;&gt;"",H1403&lt;&gt;""),N(G1403),0)</f>
        <v/>
      </c>
    </row>
    <row r="1404">
      <c r="A1404" s="19" t="n"/>
      <c r="B1404" s="20">
        <f>IF(A1404="","",IF(R1404=0,"⚠ أضف سطر عهدة أولًا","BDR-"&amp;TEXT(R1404,"000")))</f>
        <v/>
      </c>
      <c r="C1404" s="21" t="n"/>
      <c r="D1404" s="20">
        <f>IF(C1404="","",IF(S1404="","خارج السنة المالية",INDEX(القوائم!$D$2:$D$13,S1404)))</f>
        <v/>
      </c>
      <c r="E1404" s="22" t="n"/>
      <c r="F1404" s="23" t="n"/>
      <c r="G1404" s="23" t="n"/>
      <c r="H1404" s="22" t="n"/>
      <c r="I1404" s="19" t="n"/>
      <c r="J1404" s="21" t="n"/>
      <c r="K1404" s="19" t="n"/>
      <c r="L1404" s="19" t="n"/>
      <c r="M1404" s="21" t="n"/>
      <c r="N1404" s="22" t="n"/>
      <c r="O1404" s="24">
        <f>IF(A1404&lt;&gt;"عهدة","",SUMIFS($G$8:$G$5007,$B$8:$B$5007,B1404,$A$8:$A$5007,"مصروف",$I$8:$I$5007,"&lt;&gt;مرفوض"))</f>
        <v/>
      </c>
      <c r="P1404" s="25">
        <f>IF(A1404&lt;&gt;"عهدة","",N(F1404)-O1404)</f>
        <v/>
      </c>
      <c r="Q1404" s="26">
        <f>IF(A1404="","",IF(A1404="عهدة",IF(N(F1404)=0,"⚠ أدخل قيمة العهدة",IF(P1404&lt;0,"⛔ عجز / زيادة مصروفات "&amp;TEXT(-P1404,"#,##0"),IF(COUNTIFS($B$8:$B$5007,B1404,$A$8:$A$5007,"مصروف",$I$8:$I$5007,"&lt;&gt;مرفوض",$K$8:$K$5007,"&lt;&gt;نعم")&gt;0,"⚠ "&amp;COUNTIFS($B$8:$B$5007,B1404,$A$8:$A$5007,"مصروف",$I$8:$I$5007,"&lt;&gt;مرفوض",$K$8:$K$5007,"&lt;&gt;نعم")&amp;" مصروف غير مسوى",IF(L1404="تمت التسوية",IF(P1404=0,"✔ متوازنة وتمت التسوية","✔ تمت التسوية – متبقي "&amp;TEXT(P1404,"#,##0")),IF(P1404&gt;0,"متبقي "&amp;TEXT(P1404,"#,##0"),"✔ متوازنة"))))),IF(R1404=0,"⚠ أضف سطر عهدة أولًا",IF(OR(C1404="",N(G1404)=0),"⚠ أكمل التاريخ والقيمة",IF(S1404="","⚠ التاريخ خارج السنة المالية",IF(H1404="","⚠ اختر بند الموازنة",IF(I1404="مرفوض","✖ مرفوض من المدير",IF(I1404&lt;&gt;"موافق","⏳ بانتظار موافقة المدير",IF(K1404&lt;&gt;"نعم","⚠ غير مسوى مع الحسابات","✔ معتمد ومسوى")))))))))</f>
        <v/>
      </c>
      <c r="R1404">
        <f>N(R1403)+IF(A1404="عهدة",1,0)</f>
        <v/>
      </c>
      <c r="S1404">
        <f>IF(C1404="","",IF(AND(C1404&gt;=DATE(2026,9,1),C1404&lt;=DATE(2027,8,31)),(YEAR(C1404)-2026)*12+MONTH(C1404)-8,""))</f>
        <v/>
      </c>
      <c r="T1404">
        <f>IF(AND(A1404="مصروف",R1404&gt;0,I1404="موافق",S1404&lt;&gt;"",H1404&lt;&gt;""),N(G1404),0)</f>
        <v/>
      </c>
    </row>
    <row r="1405">
      <c r="A1405" s="19" t="n"/>
      <c r="B1405" s="20">
        <f>IF(A1405="","",IF(R1405=0,"⚠ أضف سطر عهدة أولًا","BDR-"&amp;TEXT(R1405,"000")))</f>
        <v/>
      </c>
      <c r="C1405" s="21" t="n"/>
      <c r="D1405" s="20">
        <f>IF(C1405="","",IF(S1405="","خارج السنة المالية",INDEX(القوائم!$D$2:$D$13,S1405)))</f>
        <v/>
      </c>
      <c r="E1405" s="22" t="n"/>
      <c r="F1405" s="23" t="n"/>
      <c r="G1405" s="23" t="n"/>
      <c r="H1405" s="22" t="n"/>
      <c r="I1405" s="19" t="n"/>
      <c r="J1405" s="21" t="n"/>
      <c r="K1405" s="19" t="n"/>
      <c r="L1405" s="19" t="n"/>
      <c r="M1405" s="21" t="n"/>
      <c r="N1405" s="22" t="n"/>
      <c r="O1405" s="24">
        <f>IF(A1405&lt;&gt;"عهدة","",SUMIFS($G$8:$G$5007,$B$8:$B$5007,B1405,$A$8:$A$5007,"مصروف",$I$8:$I$5007,"&lt;&gt;مرفوض"))</f>
        <v/>
      </c>
      <c r="P1405" s="25">
        <f>IF(A1405&lt;&gt;"عهدة","",N(F1405)-O1405)</f>
        <v/>
      </c>
      <c r="Q1405" s="26">
        <f>IF(A1405="","",IF(A1405="عهدة",IF(N(F1405)=0,"⚠ أدخل قيمة العهدة",IF(P1405&lt;0,"⛔ عجز / زيادة مصروفات "&amp;TEXT(-P1405,"#,##0"),IF(COUNTIFS($B$8:$B$5007,B1405,$A$8:$A$5007,"مصروف",$I$8:$I$5007,"&lt;&gt;مرفوض",$K$8:$K$5007,"&lt;&gt;نعم")&gt;0,"⚠ "&amp;COUNTIFS($B$8:$B$5007,B1405,$A$8:$A$5007,"مصروف",$I$8:$I$5007,"&lt;&gt;مرفوض",$K$8:$K$5007,"&lt;&gt;نعم")&amp;" مصروف غير مسوى",IF(L1405="تمت التسوية",IF(P1405=0,"✔ متوازنة وتمت التسوية","✔ تمت التسوية – متبقي "&amp;TEXT(P1405,"#,##0")),IF(P1405&gt;0,"متبقي "&amp;TEXT(P1405,"#,##0"),"✔ متوازنة"))))),IF(R1405=0,"⚠ أضف سطر عهدة أولًا",IF(OR(C1405="",N(G1405)=0),"⚠ أكمل التاريخ والقيمة",IF(S1405="","⚠ التاريخ خارج السنة المالية",IF(H1405="","⚠ اختر بند الموازنة",IF(I1405="مرفوض","✖ مرفوض من المدير",IF(I1405&lt;&gt;"موافق","⏳ بانتظار موافقة المدير",IF(K1405&lt;&gt;"نعم","⚠ غير مسوى مع الحسابات","✔ معتمد ومسوى")))))))))</f>
        <v/>
      </c>
      <c r="R1405">
        <f>N(R1404)+IF(A1405="عهدة",1,0)</f>
        <v/>
      </c>
      <c r="S1405">
        <f>IF(C1405="","",IF(AND(C1405&gt;=DATE(2026,9,1),C1405&lt;=DATE(2027,8,31)),(YEAR(C1405)-2026)*12+MONTH(C1405)-8,""))</f>
        <v/>
      </c>
      <c r="T1405">
        <f>IF(AND(A1405="مصروف",R1405&gt;0,I1405="موافق",S1405&lt;&gt;"",H1405&lt;&gt;""),N(G1405),0)</f>
        <v/>
      </c>
    </row>
    <row r="1406">
      <c r="A1406" s="19" t="n"/>
      <c r="B1406" s="20">
        <f>IF(A1406="","",IF(R1406=0,"⚠ أضف سطر عهدة أولًا","BDR-"&amp;TEXT(R1406,"000")))</f>
        <v/>
      </c>
      <c r="C1406" s="21" t="n"/>
      <c r="D1406" s="20">
        <f>IF(C1406="","",IF(S1406="","خارج السنة المالية",INDEX(القوائم!$D$2:$D$13,S1406)))</f>
        <v/>
      </c>
      <c r="E1406" s="22" t="n"/>
      <c r="F1406" s="23" t="n"/>
      <c r="G1406" s="23" t="n"/>
      <c r="H1406" s="22" t="n"/>
      <c r="I1406" s="19" t="n"/>
      <c r="J1406" s="21" t="n"/>
      <c r="K1406" s="19" t="n"/>
      <c r="L1406" s="19" t="n"/>
      <c r="M1406" s="21" t="n"/>
      <c r="N1406" s="22" t="n"/>
      <c r="O1406" s="24">
        <f>IF(A1406&lt;&gt;"عهدة","",SUMIFS($G$8:$G$5007,$B$8:$B$5007,B1406,$A$8:$A$5007,"مصروف",$I$8:$I$5007,"&lt;&gt;مرفوض"))</f>
        <v/>
      </c>
      <c r="P1406" s="25">
        <f>IF(A1406&lt;&gt;"عهدة","",N(F1406)-O1406)</f>
        <v/>
      </c>
      <c r="Q1406" s="26">
        <f>IF(A1406="","",IF(A1406="عهدة",IF(N(F1406)=0,"⚠ أدخل قيمة العهدة",IF(P1406&lt;0,"⛔ عجز / زيادة مصروفات "&amp;TEXT(-P1406,"#,##0"),IF(COUNTIFS($B$8:$B$5007,B1406,$A$8:$A$5007,"مصروف",$I$8:$I$5007,"&lt;&gt;مرفوض",$K$8:$K$5007,"&lt;&gt;نعم")&gt;0,"⚠ "&amp;COUNTIFS($B$8:$B$5007,B1406,$A$8:$A$5007,"مصروف",$I$8:$I$5007,"&lt;&gt;مرفوض",$K$8:$K$5007,"&lt;&gt;نعم")&amp;" مصروف غير مسوى",IF(L1406="تمت التسوية",IF(P1406=0,"✔ متوازنة وتمت التسوية","✔ تمت التسوية – متبقي "&amp;TEXT(P1406,"#,##0")),IF(P1406&gt;0,"متبقي "&amp;TEXT(P1406,"#,##0"),"✔ متوازنة"))))),IF(R1406=0,"⚠ أضف سطر عهدة أولًا",IF(OR(C1406="",N(G1406)=0),"⚠ أكمل التاريخ والقيمة",IF(S1406="","⚠ التاريخ خارج السنة المالية",IF(H1406="","⚠ اختر بند الموازنة",IF(I1406="مرفوض","✖ مرفوض من المدير",IF(I1406&lt;&gt;"موافق","⏳ بانتظار موافقة المدير",IF(K1406&lt;&gt;"نعم","⚠ غير مسوى مع الحسابات","✔ معتمد ومسوى")))))))))</f>
        <v/>
      </c>
      <c r="R1406">
        <f>N(R1405)+IF(A1406="عهدة",1,0)</f>
        <v/>
      </c>
      <c r="S1406">
        <f>IF(C1406="","",IF(AND(C1406&gt;=DATE(2026,9,1),C1406&lt;=DATE(2027,8,31)),(YEAR(C1406)-2026)*12+MONTH(C1406)-8,""))</f>
        <v/>
      </c>
      <c r="T1406">
        <f>IF(AND(A1406="مصروف",R1406&gt;0,I1406="موافق",S1406&lt;&gt;"",H1406&lt;&gt;""),N(G1406),0)</f>
        <v/>
      </c>
    </row>
    <row r="1407">
      <c r="A1407" s="19" t="n"/>
      <c r="B1407" s="20">
        <f>IF(A1407="","",IF(R1407=0,"⚠ أضف سطر عهدة أولًا","BDR-"&amp;TEXT(R1407,"000")))</f>
        <v/>
      </c>
      <c r="C1407" s="21" t="n"/>
      <c r="D1407" s="20">
        <f>IF(C1407="","",IF(S1407="","خارج السنة المالية",INDEX(القوائم!$D$2:$D$13,S1407)))</f>
        <v/>
      </c>
      <c r="E1407" s="22" t="n"/>
      <c r="F1407" s="23" t="n"/>
      <c r="G1407" s="23" t="n"/>
      <c r="H1407" s="22" t="n"/>
      <c r="I1407" s="19" t="n"/>
      <c r="J1407" s="21" t="n"/>
      <c r="K1407" s="19" t="n"/>
      <c r="L1407" s="19" t="n"/>
      <c r="M1407" s="21" t="n"/>
      <c r="N1407" s="22" t="n"/>
      <c r="O1407" s="24">
        <f>IF(A1407&lt;&gt;"عهدة","",SUMIFS($G$8:$G$5007,$B$8:$B$5007,B1407,$A$8:$A$5007,"مصروف",$I$8:$I$5007,"&lt;&gt;مرفوض"))</f>
        <v/>
      </c>
      <c r="P1407" s="25">
        <f>IF(A1407&lt;&gt;"عهدة","",N(F1407)-O1407)</f>
        <v/>
      </c>
      <c r="Q1407" s="26">
        <f>IF(A1407="","",IF(A1407="عهدة",IF(N(F1407)=0,"⚠ أدخل قيمة العهدة",IF(P1407&lt;0,"⛔ عجز / زيادة مصروفات "&amp;TEXT(-P1407,"#,##0"),IF(COUNTIFS($B$8:$B$5007,B1407,$A$8:$A$5007,"مصروف",$I$8:$I$5007,"&lt;&gt;مرفوض",$K$8:$K$5007,"&lt;&gt;نعم")&gt;0,"⚠ "&amp;COUNTIFS($B$8:$B$5007,B1407,$A$8:$A$5007,"مصروف",$I$8:$I$5007,"&lt;&gt;مرفوض",$K$8:$K$5007,"&lt;&gt;نعم")&amp;" مصروف غير مسوى",IF(L1407="تمت التسوية",IF(P1407=0,"✔ متوازنة وتمت التسوية","✔ تمت التسوية – متبقي "&amp;TEXT(P1407,"#,##0")),IF(P1407&gt;0,"متبقي "&amp;TEXT(P1407,"#,##0"),"✔ متوازنة"))))),IF(R1407=0,"⚠ أضف سطر عهدة أولًا",IF(OR(C1407="",N(G1407)=0),"⚠ أكمل التاريخ والقيمة",IF(S1407="","⚠ التاريخ خارج السنة المالية",IF(H1407="","⚠ اختر بند الموازنة",IF(I1407="مرفوض","✖ مرفوض من المدير",IF(I1407&lt;&gt;"موافق","⏳ بانتظار موافقة المدير",IF(K1407&lt;&gt;"نعم","⚠ غير مسوى مع الحسابات","✔ معتمد ومسوى")))))))))</f>
        <v/>
      </c>
      <c r="R1407">
        <f>N(R1406)+IF(A1407="عهدة",1,0)</f>
        <v/>
      </c>
      <c r="S1407">
        <f>IF(C1407="","",IF(AND(C1407&gt;=DATE(2026,9,1),C1407&lt;=DATE(2027,8,31)),(YEAR(C1407)-2026)*12+MONTH(C1407)-8,""))</f>
        <v/>
      </c>
      <c r="T1407">
        <f>IF(AND(A1407="مصروف",R1407&gt;0,I1407="موافق",S1407&lt;&gt;"",H1407&lt;&gt;""),N(G1407),0)</f>
        <v/>
      </c>
    </row>
    <row r="1408">
      <c r="A1408" s="19" t="n"/>
      <c r="B1408" s="20">
        <f>IF(A1408="","",IF(R1408=0,"⚠ أضف سطر عهدة أولًا","BDR-"&amp;TEXT(R1408,"000")))</f>
        <v/>
      </c>
      <c r="C1408" s="21" t="n"/>
      <c r="D1408" s="20">
        <f>IF(C1408="","",IF(S1408="","خارج السنة المالية",INDEX(القوائم!$D$2:$D$13,S1408)))</f>
        <v/>
      </c>
      <c r="E1408" s="22" t="n"/>
      <c r="F1408" s="23" t="n"/>
      <c r="G1408" s="23" t="n"/>
      <c r="H1408" s="22" t="n"/>
      <c r="I1408" s="19" t="n"/>
      <c r="J1408" s="21" t="n"/>
      <c r="K1408" s="19" t="n"/>
      <c r="L1408" s="19" t="n"/>
      <c r="M1408" s="21" t="n"/>
      <c r="N1408" s="22" t="n"/>
      <c r="O1408" s="24">
        <f>IF(A1408&lt;&gt;"عهدة","",SUMIFS($G$8:$G$5007,$B$8:$B$5007,B1408,$A$8:$A$5007,"مصروف",$I$8:$I$5007,"&lt;&gt;مرفوض"))</f>
        <v/>
      </c>
      <c r="P1408" s="25">
        <f>IF(A1408&lt;&gt;"عهدة","",N(F1408)-O1408)</f>
        <v/>
      </c>
      <c r="Q1408" s="26">
        <f>IF(A1408="","",IF(A1408="عهدة",IF(N(F1408)=0,"⚠ أدخل قيمة العهدة",IF(P1408&lt;0,"⛔ عجز / زيادة مصروفات "&amp;TEXT(-P1408,"#,##0"),IF(COUNTIFS($B$8:$B$5007,B1408,$A$8:$A$5007,"مصروف",$I$8:$I$5007,"&lt;&gt;مرفوض",$K$8:$K$5007,"&lt;&gt;نعم")&gt;0,"⚠ "&amp;COUNTIFS($B$8:$B$5007,B1408,$A$8:$A$5007,"مصروف",$I$8:$I$5007,"&lt;&gt;مرفوض",$K$8:$K$5007,"&lt;&gt;نعم")&amp;" مصروف غير مسوى",IF(L1408="تمت التسوية",IF(P1408=0,"✔ متوازنة وتمت التسوية","✔ تمت التسوية – متبقي "&amp;TEXT(P1408,"#,##0")),IF(P1408&gt;0,"متبقي "&amp;TEXT(P1408,"#,##0"),"✔ متوازنة"))))),IF(R1408=0,"⚠ أضف سطر عهدة أولًا",IF(OR(C1408="",N(G1408)=0),"⚠ أكمل التاريخ والقيمة",IF(S1408="","⚠ التاريخ خارج السنة المالية",IF(H1408="","⚠ اختر بند الموازنة",IF(I1408="مرفوض","✖ مرفوض من المدير",IF(I1408&lt;&gt;"موافق","⏳ بانتظار موافقة المدير",IF(K1408&lt;&gt;"نعم","⚠ غير مسوى مع الحسابات","✔ معتمد ومسوى")))))))))</f>
        <v/>
      </c>
      <c r="R1408">
        <f>N(R1407)+IF(A1408="عهدة",1,0)</f>
        <v/>
      </c>
      <c r="S1408">
        <f>IF(C1408="","",IF(AND(C1408&gt;=DATE(2026,9,1),C1408&lt;=DATE(2027,8,31)),(YEAR(C1408)-2026)*12+MONTH(C1408)-8,""))</f>
        <v/>
      </c>
      <c r="T1408">
        <f>IF(AND(A1408="مصروف",R1408&gt;0,I1408="موافق",S1408&lt;&gt;"",H1408&lt;&gt;""),N(G1408),0)</f>
        <v/>
      </c>
    </row>
    <row r="1409">
      <c r="A1409" s="19" t="n"/>
      <c r="B1409" s="20">
        <f>IF(A1409="","",IF(R1409=0,"⚠ أضف سطر عهدة أولًا","BDR-"&amp;TEXT(R1409,"000")))</f>
        <v/>
      </c>
      <c r="C1409" s="21" t="n"/>
      <c r="D1409" s="20">
        <f>IF(C1409="","",IF(S1409="","خارج السنة المالية",INDEX(القوائم!$D$2:$D$13,S1409)))</f>
        <v/>
      </c>
      <c r="E1409" s="22" t="n"/>
      <c r="F1409" s="23" t="n"/>
      <c r="G1409" s="23" t="n"/>
      <c r="H1409" s="22" t="n"/>
      <c r="I1409" s="19" t="n"/>
      <c r="J1409" s="21" t="n"/>
      <c r="K1409" s="19" t="n"/>
      <c r="L1409" s="19" t="n"/>
      <c r="M1409" s="21" t="n"/>
      <c r="N1409" s="22" t="n"/>
      <c r="O1409" s="24">
        <f>IF(A1409&lt;&gt;"عهدة","",SUMIFS($G$8:$G$5007,$B$8:$B$5007,B1409,$A$8:$A$5007,"مصروف",$I$8:$I$5007,"&lt;&gt;مرفوض"))</f>
        <v/>
      </c>
      <c r="P1409" s="25">
        <f>IF(A1409&lt;&gt;"عهدة","",N(F1409)-O1409)</f>
        <v/>
      </c>
      <c r="Q1409" s="26">
        <f>IF(A1409="","",IF(A1409="عهدة",IF(N(F1409)=0,"⚠ أدخل قيمة العهدة",IF(P1409&lt;0,"⛔ عجز / زيادة مصروفات "&amp;TEXT(-P1409,"#,##0"),IF(COUNTIFS($B$8:$B$5007,B1409,$A$8:$A$5007,"مصروف",$I$8:$I$5007,"&lt;&gt;مرفوض",$K$8:$K$5007,"&lt;&gt;نعم")&gt;0,"⚠ "&amp;COUNTIFS($B$8:$B$5007,B1409,$A$8:$A$5007,"مصروف",$I$8:$I$5007,"&lt;&gt;مرفوض",$K$8:$K$5007,"&lt;&gt;نعم")&amp;" مصروف غير مسوى",IF(L1409="تمت التسوية",IF(P1409=0,"✔ متوازنة وتمت التسوية","✔ تمت التسوية – متبقي "&amp;TEXT(P1409,"#,##0")),IF(P1409&gt;0,"متبقي "&amp;TEXT(P1409,"#,##0"),"✔ متوازنة"))))),IF(R1409=0,"⚠ أضف سطر عهدة أولًا",IF(OR(C1409="",N(G1409)=0),"⚠ أكمل التاريخ والقيمة",IF(S1409="","⚠ التاريخ خارج السنة المالية",IF(H1409="","⚠ اختر بند الموازنة",IF(I1409="مرفوض","✖ مرفوض من المدير",IF(I1409&lt;&gt;"موافق","⏳ بانتظار موافقة المدير",IF(K1409&lt;&gt;"نعم","⚠ غير مسوى مع الحسابات","✔ معتمد ومسوى")))))))))</f>
        <v/>
      </c>
      <c r="R1409">
        <f>N(R1408)+IF(A1409="عهدة",1,0)</f>
        <v/>
      </c>
      <c r="S1409">
        <f>IF(C1409="","",IF(AND(C1409&gt;=DATE(2026,9,1),C1409&lt;=DATE(2027,8,31)),(YEAR(C1409)-2026)*12+MONTH(C1409)-8,""))</f>
        <v/>
      </c>
      <c r="T1409">
        <f>IF(AND(A1409="مصروف",R1409&gt;0,I1409="موافق",S1409&lt;&gt;"",H1409&lt;&gt;""),N(G1409),0)</f>
        <v/>
      </c>
    </row>
    <row r="1410">
      <c r="A1410" s="19" t="n"/>
      <c r="B1410" s="20">
        <f>IF(A1410="","",IF(R1410=0,"⚠ أضف سطر عهدة أولًا","BDR-"&amp;TEXT(R1410,"000")))</f>
        <v/>
      </c>
      <c r="C1410" s="21" t="n"/>
      <c r="D1410" s="20">
        <f>IF(C1410="","",IF(S1410="","خارج السنة المالية",INDEX(القوائم!$D$2:$D$13,S1410)))</f>
        <v/>
      </c>
      <c r="E1410" s="22" t="n"/>
      <c r="F1410" s="23" t="n"/>
      <c r="G1410" s="23" t="n"/>
      <c r="H1410" s="22" t="n"/>
      <c r="I1410" s="19" t="n"/>
      <c r="J1410" s="21" t="n"/>
      <c r="K1410" s="19" t="n"/>
      <c r="L1410" s="19" t="n"/>
      <c r="M1410" s="21" t="n"/>
      <c r="N1410" s="22" t="n"/>
      <c r="O1410" s="24">
        <f>IF(A1410&lt;&gt;"عهدة","",SUMIFS($G$8:$G$5007,$B$8:$B$5007,B1410,$A$8:$A$5007,"مصروف",$I$8:$I$5007,"&lt;&gt;مرفوض"))</f>
        <v/>
      </c>
      <c r="P1410" s="25">
        <f>IF(A1410&lt;&gt;"عهدة","",N(F1410)-O1410)</f>
        <v/>
      </c>
      <c r="Q1410" s="26">
        <f>IF(A1410="","",IF(A1410="عهدة",IF(N(F1410)=0,"⚠ أدخل قيمة العهدة",IF(P1410&lt;0,"⛔ عجز / زيادة مصروفات "&amp;TEXT(-P1410,"#,##0"),IF(COUNTIFS($B$8:$B$5007,B1410,$A$8:$A$5007,"مصروف",$I$8:$I$5007,"&lt;&gt;مرفوض",$K$8:$K$5007,"&lt;&gt;نعم")&gt;0,"⚠ "&amp;COUNTIFS($B$8:$B$5007,B1410,$A$8:$A$5007,"مصروف",$I$8:$I$5007,"&lt;&gt;مرفوض",$K$8:$K$5007,"&lt;&gt;نعم")&amp;" مصروف غير مسوى",IF(L1410="تمت التسوية",IF(P1410=0,"✔ متوازنة وتمت التسوية","✔ تمت التسوية – متبقي "&amp;TEXT(P1410,"#,##0")),IF(P1410&gt;0,"متبقي "&amp;TEXT(P1410,"#,##0"),"✔ متوازنة"))))),IF(R1410=0,"⚠ أضف سطر عهدة أولًا",IF(OR(C1410="",N(G1410)=0),"⚠ أكمل التاريخ والقيمة",IF(S1410="","⚠ التاريخ خارج السنة المالية",IF(H1410="","⚠ اختر بند الموازنة",IF(I1410="مرفوض","✖ مرفوض من المدير",IF(I1410&lt;&gt;"موافق","⏳ بانتظار موافقة المدير",IF(K1410&lt;&gt;"نعم","⚠ غير مسوى مع الحسابات","✔ معتمد ومسوى")))))))))</f>
        <v/>
      </c>
      <c r="R1410">
        <f>N(R1409)+IF(A1410="عهدة",1,0)</f>
        <v/>
      </c>
      <c r="S1410">
        <f>IF(C1410="","",IF(AND(C1410&gt;=DATE(2026,9,1),C1410&lt;=DATE(2027,8,31)),(YEAR(C1410)-2026)*12+MONTH(C1410)-8,""))</f>
        <v/>
      </c>
      <c r="T1410">
        <f>IF(AND(A1410="مصروف",R1410&gt;0,I1410="موافق",S1410&lt;&gt;"",H1410&lt;&gt;""),N(G1410),0)</f>
        <v/>
      </c>
    </row>
    <row r="1411">
      <c r="A1411" s="19" t="n"/>
      <c r="B1411" s="20">
        <f>IF(A1411="","",IF(R1411=0,"⚠ أضف سطر عهدة أولًا","BDR-"&amp;TEXT(R1411,"000")))</f>
        <v/>
      </c>
      <c r="C1411" s="21" t="n"/>
      <c r="D1411" s="20">
        <f>IF(C1411="","",IF(S1411="","خارج السنة المالية",INDEX(القوائم!$D$2:$D$13,S1411)))</f>
        <v/>
      </c>
      <c r="E1411" s="22" t="n"/>
      <c r="F1411" s="23" t="n"/>
      <c r="G1411" s="23" t="n"/>
      <c r="H1411" s="22" t="n"/>
      <c r="I1411" s="19" t="n"/>
      <c r="J1411" s="21" t="n"/>
      <c r="K1411" s="19" t="n"/>
      <c r="L1411" s="19" t="n"/>
      <c r="M1411" s="21" t="n"/>
      <c r="N1411" s="22" t="n"/>
      <c r="O1411" s="24">
        <f>IF(A1411&lt;&gt;"عهدة","",SUMIFS($G$8:$G$5007,$B$8:$B$5007,B1411,$A$8:$A$5007,"مصروف",$I$8:$I$5007,"&lt;&gt;مرفوض"))</f>
        <v/>
      </c>
      <c r="P1411" s="25">
        <f>IF(A1411&lt;&gt;"عهدة","",N(F1411)-O1411)</f>
        <v/>
      </c>
      <c r="Q1411" s="26">
        <f>IF(A1411="","",IF(A1411="عهدة",IF(N(F1411)=0,"⚠ أدخل قيمة العهدة",IF(P1411&lt;0,"⛔ عجز / زيادة مصروفات "&amp;TEXT(-P1411,"#,##0"),IF(COUNTIFS($B$8:$B$5007,B1411,$A$8:$A$5007,"مصروف",$I$8:$I$5007,"&lt;&gt;مرفوض",$K$8:$K$5007,"&lt;&gt;نعم")&gt;0,"⚠ "&amp;COUNTIFS($B$8:$B$5007,B1411,$A$8:$A$5007,"مصروف",$I$8:$I$5007,"&lt;&gt;مرفوض",$K$8:$K$5007,"&lt;&gt;نعم")&amp;" مصروف غير مسوى",IF(L1411="تمت التسوية",IF(P1411=0,"✔ متوازنة وتمت التسوية","✔ تمت التسوية – متبقي "&amp;TEXT(P1411,"#,##0")),IF(P1411&gt;0,"متبقي "&amp;TEXT(P1411,"#,##0"),"✔ متوازنة"))))),IF(R1411=0,"⚠ أضف سطر عهدة أولًا",IF(OR(C1411="",N(G1411)=0),"⚠ أكمل التاريخ والقيمة",IF(S1411="","⚠ التاريخ خارج السنة المالية",IF(H1411="","⚠ اختر بند الموازنة",IF(I1411="مرفوض","✖ مرفوض من المدير",IF(I1411&lt;&gt;"موافق","⏳ بانتظار موافقة المدير",IF(K1411&lt;&gt;"نعم","⚠ غير مسوى مع الحسابات","✔ معتمد ومسوى")))))))))</f>
        <v/>
      </c>
      <c r="R1411">
        <f>N(R1410)+IF(A1411="عهدة",1,0)</f>
        <v/>
      </c>
      <c r="S1411">
        <f>IF(C1411="","",IF(AND(C1411&gt;=DATE(2026,9,1),C1411&lt;=DATE(2027,8,31)),(YEAR(C1411)-2026)*12+MONTH(C1411)-8,""))</f>
        <v/>
      </c>
      <c r="T1411">
        <f>IF(AND(A1411="مصروف",R1411&gt;0,I1411="موافق",S1411&lt;&gt;"",H1411&lt;&gt;""),N(G1411),0)</f>
        <v/>
      </c>
    </row>
    <row r="1412">
      <c r="A1412" s="19" t="n"/>
      <c r="B1412" s="20">
        <f>IF(A1412="","",IF(R1412=0,"⚠ أضف سطر عهدة أولًا","BDR-"&amp;TEXT(R1412,"000")))</f>
        <v/>
      </c>
      <c r="C1412" s="21" t="n"/>
      <c r="D1412" s="20">
        <f>IF(C1412="","",IF(S1412="","خارج السنة المالية",INDEX(القوائم!$D$2:$D$13,S1412)))</f>
        <v/>
      </c>
      <c r="E1412" s="22" t="n"/>
      <c r="F1412" s="23" t="n"/>
      <c r="G1412" s="23" t="n"/>
      <c r="H1412" s="22" t="n"/>
      <c r="I1412" s="19" t="n"/>
      <c r="J1412" s="21" t="n"/>
      <c r="K1412" s="19" t="n"/>
      <c r="L1412" s="19" t="n"/>
      <c r="M1412" s="21" t="n"/>
      <c r="N1412" s="22" t="n"/>
      <c r="O1412" s="24">
        <f>IF(A1412&lt;&gt;"عهدة","",SUMIFS($G$8:$G$5007,$B$8:$B$5007,B1412,$A$8:$A$5007,"مصروف",$I$8:$I$5007,"&lt;&gt;مرفوض"))</f>
        <v/>
      </c>
      <c r="P1412" s="25">
        <f>IF(A1412&lt;&gt;"عهدة","",N(F1412)-O1412)</f>
        <v/>
      </c>
      <c r="Q1412" s="26">
        <f>IF(A1412="","",IF(A1412="عهدة",IF(N(F1412)=0,"⚠ أدخل قيمة العهدة",IF(P1412&lt;0,"⛔ عجز / زيادة مصروفات "&amp;TEXT(-P1412,"#,##0"),IF(COUNTIFS($B$8:$B$5007,B1412,$A$8:$A$5007,"مصروف",$I$8:$I$5007,"&lt;&gt;مرفوض",$K$8:$K$5007,"&lt;&gt;نعم")&gt;0,"⚠ "&amp;COUNTIFS($B$8:$B$5007,B1412,$A$8:$A$5007,"مصروف",$I$8:$I$5007,"&lt;&gt;مرفوض",$K$8:$K$5007,"&lt;&gt;نعم")&amp;" مصروف غير مسوى",IF(L1412="تمت التسوية",IF(P1412=0,"✔ متوازنة وتمت التسوية","✔ تمت التسوية – متبقي "&amp;TEXT(P1412,"#,##0")),IF(P1412&gt;0,"متبقي "&amp;TEXT(P1412,"#,##0"),"✔ متوازنة"))))),IF(R1412=0,"⚠ أضف سطر عهدة أولًا",IF(OR(C1412="",N(G1412)=0),"⚠ أكمل التاريخ والقيمة",IF(S1412="","⚠ التاريخ خارج السنة المالية",IF(H1412="","⚠ اختر بند الموازنة",IF(I1412="مرفوض","✖ مرفوض من المدير",IF(I1412&lt;&gt;"موافق","⏳ بانتظار موافقة المدير",IF(K1412&lt;&gt;"نعم","⚠ غير مسوى مع الحسابات","✔ معتمد ومسوى")))))))))</f>
        <v/>
      </c>
      <c r="R1412">
        <f>N(R1411)+IF(A1412="عهدة",1,0)</f>
        <v/>
      </c>
      <c r="S1412">
        <f>IF(C1412="","",IF(AND(C1412&gt;=DATE(2026,9,1),C1412&lt;=DATE(2027,8,31)),(YEAR(C1412)-2026)*12+MONTH(C1412)-8,""))</f>
        <v/>
      </c>
      <c r="T1412">
        <f>IF(AND(A1412="مصروف",R1412&gt;0,I1412="موافق",S1412&lt;&gt;"",H1412&lt;&gt;""),N(G1412),0)</f>
        <v/>
      </c>
    </row>
    <row r="1413">
      <c r="A1413" s="19" t="n"/>
      <c r="B1413" s="20">
        <f>IF(A1413="","",IF(R1413=0,"⚠ أضف سطر عهدة أولًا","BDR-"&amp;TEXT(R1413,"000")))</f>
        <v/>
      </c>
      <c r="C1413" s="21" t="n"/>
      <c r="D1413" s="20">
        <f>IF(C1413="","",IF(S1413="","خارج السنة المالية",INDEX(القوائم!$D$2:$D$13,S1413)))</f>
        <v/>
      </c>
      <c r="E1413" s="22" t="n"/>
      <c r="F1413" s="23" t="n"/>
      <c r="G1413" s="23" t="n"/>
      <c r="H1413" s="22" t="n"/>
      <c r="I1413" s="19" t="n"/>
      <c r="J1413" s="21" t="n"/>
      <c r="K1413" s="19" t="n"/>
      <c r="L1413" s="19" t="n"/>
      <c r="M1413" s="21" t="n"/>
      <c r="N1413" s="22" t="n"/>
      <c r="O1413" s="24">
        <f>IF(A1413&lt;&gt;"عهدة","",SUMIFS($G$8:$G$5007,$B$8:$B$5007,B1413,$A$8:$A$5007,"مصروف",$I$8:$I$5007,"&lt;&gt;مرفوض"))</f>
        <v/>
      </c>
      <c r="P1413" s="25">
        <f>IF(A1413&lt;&gt;"عهدة","",N(F1413)-O1413)</f>
        <v/>
      </c>
      <c r="Q1413" s="26">
        <f>IF(A1413="","",IF(A1413="عهدة",IF(N(F1413)=0,"⚠ أدخل قيمة العهدة",IF(P1413&lt;0,"⛔ عجز / زيادة مصروفات "&amp;TEXT(-P1413,"#,##0"),IF(COUNTIFS($B$8:$B$5007,B1413,$A$8:$A$5007,"مصروف",$I$8:$I$5007,"&lt;&gt;مرفوض",$K$8:$K$5007,"&lt;&gt;نعم")&gt;0,"⚠ "&amp;COUNTIFS($B$8:$B$5007,B1413,$A$8:$A$5007,"مصروف",$I$8:$I$5007,"&lt;&gt;مرفوض",$K$8:$K$5007,"&lt;&gt;نعم")&amp;" مصروف غير مسوى",IF(L1413="تمت التسوية",IF(P1413=0,"✔ متوازنة وتمت التسوية","✔ تمت التسوية – متبقي "&amp;TEXT(P1413,"#,##0")),IF(P1413&gt;0,"متبقي "&amp;TEXT(P1413,"#,##0"),"✔ متوازنة"))))),IF(R1413=0,"⚠ أضف سطر عهدة أولًا",IF(OR(C1413="",N(G1413)=0),"⚠ أكمل التاريخ والقيمة",IF(S1413="","⚠ التاريخ خارج السنة المالية",IF(H1413="","⚠ اختر بند الموازنة",IF(I1413="مرفوض","✖ مرفوض من المدير",IF(I1413&lt;&gt;"موافق","⏳ بانتظار موافقة المدير",IF(K1413&lt;&gt;"نعم","⚠ غير مسوى مع الحسابات","✔ معتمد ومسوى")))))))))</f>
        <v/>
      </c>
      <c r="R1413">
        <f>N(R1412)+IF(A1413="عهدة",1,0)</f>
        <v/>
      </c>
      <c r="S1413">
        <f>IF(C1413="","",IF(AND(C1413&gt;=DATE(2026,9,1),C1413&lt;=DATE(2027,8,31)),(YEAR(C1413)-2026)*12+MONTH(C1413)-8,""))</f>
        <v/>
      </c>
      <c r="T1413">
        <f>IF(AND(A1413="مصروف",R1413&gt;0,I1413="موافق",S1413&lt;&gt;"",H1413&lt;&gt;""),N(G1413),0)</f>
        <v/>
      </c>
    </row>
    <row r="1414">
      <c r="A1414" s="19" t="n"/>
      <c r="B1414" s="20">
        <f>IF(A1414="","",IF(R1414=0,"⚠ أضف سطر عهدة أولًا","BDR-"&amp;TEXT(R1414,"000")))</f>
        <v/>
      </c>
      <c r="C1414" s="21" t="n"/>
      <c r="D1414" s="20">
        <f>IF(C1414="","",IF(S1414="","خارج السنة المالية",INDEX(القوائم!$D$2:$D$13,S1414)))</f>
        <v/>
      </c>
      <c r="E1414" s="22" t="n"/>
      <c r="F1414" s="23" t="n"/>
      <c r="G1414" s="23" t="n"/>
      <c r="H1414" s="22" t="n"/>
      <c r="I1414" s="19" t="n"/>
      <c r="J1414" s="21" t="n"/>
      <c r="K1414" s="19" t="n"/>
      <c r="L1414" s="19" t="n"/>
      <c r="M1414" s="21" t="n"/>
      <c r="N1414" s="22" t="n"/>
      <c r="O1414" s="24">
        <f>IF(A1414&lt;&gt;"عهدة","",SUMIFS($G$8:$G$5007,$B$8:$B$5007,B1414,$A$8:$A$5007,"مصروف",$I$8:$I$5007,"&lt;&gt;مرفوض"))</f>
        <v/>
      </c>
      <c r="P1414" s="25">
        <f>IF(A1414&lt;&gt;"عهدة","",N(F1414)-O1414)</f>
        <v/>
      </c>
      <c r="Q1414" s="26">
        <f>IF(A1414="","",IF(A1414="عهدة",IF(N(F1414)=0,"⚠ أدخل قيمة العهدة",IF(P1414&lt;0,"⛔ عجز / زيادة مصروفات "&amp;TEXT(-P1414,"#,##0"),IF(COUNTIFS($B$8:$B$5007,B1414,$A$8:$A$5007,"مصروف",$I$8:$I$5007,"&lt;&gt;مرفوض",$K$8:$K$5007,"&lt;&gt;نعم")&gt;0,"⚠ "&amp;COUNTIFS($B$8:$B$5007,B1414,$A$8:$A$5007,"مصروف",$I$8:$I$5007,"&lt;&gt;مرفوض",$K$8:$K$5007,"&lt;&gt;نعم")&amp;" مصروف غير مسوى",IF(L1414="تمت التسوية",IF(P1414=0,"✔ متوازنة وتمت التسوية","✔ تمت التسوية – متبقي "&amp;TEXT(P1414,"#,##0")),IF(P1414&gt;0,"متبقي "&amp;TEXT(P1414,"#,##0"),"✔ متوازنة"))))),IF(R1414=0,"⚠ أضف سطر عهدة أولًا",IF(OR(C1414="",N(G1414)=0),"⚠ أكمل التاريخ والقيمة",IF(S1414="","⚠ التاريخ خارج السنة المالية",IF(H1414="","⚠ اختر بند الموازنة",IF(I1414="مرفوض","✖ مرفوض من المدير",IF(I1414&lt;&gt;"موافق","⏳ بانتظار موافقة المدير",IF(K1414&lt;&gt;"نعم","⚠ غير مسوى مع الحسابات","✔ معتمد ومسوى")))))))))</f>
        <v/>
      </c>
      <c r="R1414">
        <f>N(R1413)+IF(A1414="عهدة",1,0)</f>
        <v/>
      </c>
      <c r="S1414">
        <f>IF(C1414="","",IF(AND(C1414&gt;=DATE(2026,9,1),C1414&lt;=DATE(2027,8,31)),(YEAR(C1414)-2026)*12+MONTH(C1414)-8,""))</f>
        <v/>
      </c>
      <c r="T1414">
        <f>IF(AND(A1414="مصروف",R1414&gt;0,I1414="موافق",S1414&lt;&gt;"",H1414&lt;&gt;""),N(G1414),0)</f>
        <v/>
      </c>
    </row>
    <row r="1415">
      <c r="A1415" s="19" t="n"/>
      <c r="B1415" s="20">
        <f>IF(A1415="","",IF(R1415=0,"⚠ أضف سطر عهدة أولًا","BDR-"&amp;TEXT(R1415,"000")))</f>
        <v/>
      </c>
      <c r="C1415" s="21" t="n"/>
      <c r="D1415" s="20">
        <f>IF(C1415="","",IF(S1415="","خارج السنة المالية",INDEX(القوائم!$D$2:$D$13,S1415)))</f>
        <v/>
      </c>
      <c r="E1415" s="22" t="n"/>
      <c r="F1415" s="23" t="n"/>
      <c r="G1415" s="23" t="n"/>
      <c r="H1415" s="22" t="n"/>
      <c r="I1415" s="19" t="n"/>
      <c r="J1415" s="21" t="n"/>
      <c r="K1415" s="19" t="n"/>
      <c r="L1415" s="19" t="n"/>
      <c r="M1415" s="21" t="n"/>
      <c r="N1415" s="22" t="n"/>
      <c r="O1415" s="24">
        <f>IF(A1415&lt;&gt;"عهدة","",SUMIFS($G$8:$G$5007,$B$8:$B$5007,B1415,$A$8:$A$5007,"مصروف",$I$8:$I$5007,"&lt;&gt;مرفوض"))</f>
        <v/>
      </c>
      <c r="P1415" s="25">
        <f>IF(A1415&lt;&gt;"عهدة","",N(F1415)-O1415)</f>
        <v/>
      </c>
      <c r="Q1415" s="26">
        <f>IF(A1415="","",IF(A1415="عهدة",IF(N(F1415)=0,"⚠ أدخل قيمة العهدة",IF(P1415&lt;0,"⛔ عجز / زيادة مصروفات "&amp;TEXT(-P1415,"#,##0"),IF(COUNTIFS($B$8:$B$5007,B1415,$A$8:$A$5007,"مصروف",$I$8:$I$5007,"&lt;&gt;مرفوض",$K$8:$K$5007,"&lt;&gt;نعم")&gt;0,"⚠ "&amp;COUNTIFS($B$8:$B$5007,B1415,$A$8:$A$5007,"مصروف",$I$8:$I$5007,"&lt;&gt;مرفوض",$K$8:$K$5007,"&lt;&gt;نعم")&amp;" مصروف غير مسوى",IF(L1415="تمت التسوية",IF(P1415=0,"✔ متوازنة وتمت التسوية","✔ تمت التسوية – متبقي "&amp;TEXT(P1415,"#,##0")),IF(P1415&gt;0,"متبقي "&amp;TEXT(P1415,"#,##0"),"✔ متوازنة"))))),IF(R1415=0,"⚠ أضف سطر عهدة أولًا",IF(OR(C1415="",N(G1415)=0),"⚠ أكمل التاريخ والقيمة",IF(S1415="","⚠ التاريخ خارج السنة المالية",IF(H1415="","⚠ اختر بند الموازنة",IF(I1415="مرفوض","✖ مرفوض من المدير",IF(I1415&lt;&gt;"موافق","⏳ بانتظار موافقة المدير",IF(K1415&lt;&gt;"نعم","⚠ غير مسوى مع الحسابات","✔ معتمد ومسوى")))))))))</f>
        <v/>
      </c>
      <c r="R1415">
        <f>N(R1414)+IF(A1415="عهدة",1,0)</f>
        <v/>
      </c>
      <c r="S1415">
        <f>IF(C1415="","",IF(AND(C1415&gt;=DATE(2026,9,1),C1415&lt;=DATE(2027,8,31)),(YEAR(C1415)-2026)*12+MONTH(C1415)-8,""))</f>
        <v/>
      </c>
      <c r="T1415">
        <f>IF(AND(A1415="مصروف",R1415&gt;0,I1415="موافق",S1415&lt;&gt;"",H1415&lt;&gt;""),N(G1415),0)</f>
        <v/>
      </c>
    </row>
    <row r="1416">
      <c r="A1416" s="19" t="n"/>
      <c r="B1416" s="20">
        <f>IF(A1416="","",IF(R1416=0,"⚠ أضف سطر عهدة أولًا","BDR-"&amp;TEXT(R1416,"000")))</f>
        <v/>
      </c>
      <c r="C1416" s="21" t="n"/>
      <c r="D1416" s="20">
        <f>IF(C1416="","",IF(S1416="","خارج السنة المالية",INDEX(القوائم!$D$2:$D$13,S1416)))</f>
        <v/>
      </c>
      <c r="E1416" s="22" t="n"/>
      <c r="F1416" s="23" t="n"/>
      <c r="G1416" s="23" t="n"/>
      <c r="H1416" s="22" t="n"/>
      <c r="I1416" s="19" t="n"/>
      <c r="J1416" s="21" t="n"/>
      <c r="K1416" s="19" t="n"/>
      <c r="L1416" s="19" t="n"/>
      <c r="M1416" s="21" t="n"/>
      <c r="N1416" s="22" t="n"/>
      <c r="O1416" s="24">
        <f>IF(A1416&lt;&gt;"عهدة","",SUMIFS($G$8:$G$5007,$B$8:$B$5007,B1416,$A$8:$A$5007,"مصروف",$I$8:$I$5007,"&lt;&gt;مرفوض"))</f>
        <v/>
      </c>
      <c r="P1416" s="25">
        <f>IF(A1416&lt;&gt;"عهدة","",N(F1416)-O1416)</f>
        <v/>
      </c>
      <c r="Q1416" s="26">
        <f>IF(A1416="","",IF(A1416="عهدة",IF(N(F1416)=0,"⚠ أدخل قيمة العهدة",IF(P1416&lt;0,"⛔ عجز / زيادة مصروفات "&amp;TEXT(-P1416,"#,##0"),IF(COUNTIFS($B$8:$B$5007,B1416,$A$8:$A$5007,"مصروف",$I$8:$I$5007,"&lt;&gt;مرفوض",$K$8:$K$5007,"&lt;&gt;نعم")&gt;0,"⚠ "&amp;COUNTIFS($B$8:$B$5007,B1416,$A$8:$A$5007,"مصروف",$I$8:$I$5007,"&lt;&gt;مرفوض",$K$8:$K$5007,"&lt;&gt;نعم")&amp;" مصروف غير مسوى",IF(L1416="تمت التسوية",IF(P1416=0,"✔ متوازنة وتمت التسوية","✔ تمت التسوية – متبقي "&amp;TEXT(P1416,"#,##0")),IF(P1416&gt;0,"متبقي "&amp;TEXT(P1416,"#,##0"),"✔ متوازنة"))))),IF(R1416=0,"⚠ أضف سطر عهدة أولًا",IF(OR(C1416="",N(G1416)=0),"⚠ أكمل التاريخ والقيمة",IF(S1416="","⚠ التاريخ خارج السنة المالية",IF(H1416="","⚠ اختر بند الموازنة",IF(I1416="مرفوض","✖ مرفوض من المدير",IF(I1416&lt;&gt;"موافق","⏳ بانتظار موافقة المدير",IF(K1416&lt;&gt;"نعم","⚠ غير مسوى مع الحسابات","✔ معتمد ومسوى")))))))))</f>
        <v/>
      </c>
      <c r="R1416">
        <f>N(R1415)+IF(A1416="عهدة",1,0)</f>
        <v/>
      </c>
      <c r="S1416">
        <f>IF(C1416="","",IF(AND(C1416&gt;=DATE(2026,9,1),C1416&lt;=DATE(2027,8,31)),(YEAR(C1416)-2026)*12+MONTH(C1416)-8,""))</f>
        <v/>
      </c>
      <c r="T1416">
        <f>IF(AND(A1416="مصروف",R1416&gt;0,I1416="موافق",S1416&lt;&gt;"",H1416&lt;&gt;""),N(G1416),0)</f>
        <v/>
      </c>
    </row>
    <row r="1417">
      <c r="A1417" s="19" t="n"/>
      <c r="B1417" s="20">
        <f>IF(A1417="","",IF(R1417=0,"⚠ أضف سطر عهدة أولًا","BDR-"&amp;TEXT(R1417,"000")))</f>
        <v/>
      </c>
      <c r="C1417" s="21" t="n"/>
      <c r="D1417" s="20">
        <f>IF(C1417="","",IF(S1417="","خارج السنة المالية",INDEX(القوائم!$D$2:$D$13,S1417)))</f>
        <v/>
      </c>
      <c r="E1417" s="22" t="n"/>
      <c r="F1417" s="23" t="n"/>
      <c r="G1417" s="23" t="n"/>
      <c r="H1417" s="22" t="n"/>
      <c r="I1417" s="19" t="n"/>
      <c r="J1417" s="21" t="n"/>
      <c r="K1417" s="19" t="n"/>
      <c r="L1417" s="19" t="n"/>
      <c r="M1417" s="21" t="n"/>
      <c r="N1417" s="22" t="n"/>
      <c r="O1417" s="24">
        <f>IF(A1417&lt;&gt;"عهدة","",SUMIFS($G$8:$G$5007,$B$8:$B$5007,B1417,$A$8:$A$5007,"مصروف",$I$8:$I$5007,"&lt;&gt;مرفوض"))</f>
        <v/>
      </c>
      <c r="P1417" s="25">
        <f>IF(A1417&lt;&gt;"عهدة","",N(F1417)-O1417)</f>
        <v/>
      </c>
      <c r="Q1417" s="26">
        <f>IF(A1417="","",IF(A1417="عهدة",IF(N(F1417)=0,"⚠ أدخل قيمة العهدة",IF(P1417&lt;0,"⛔ عجز / زيادة مصروفات "&amp;TEXT(-P1417,"#,##0"),IF(COUNTIFS($B$8:$B$5007,B1417,$A$8:$A$5007,"مصروف",$I$8:$I$5007,"&lt;&gt;مرفوض",$K$8:$K$5007,"&lt;&gt;نعم")&gt;0,"⚠ "&amp;COUNTIFS($B$8:$B$5007,B1417,$A$8:$A$5007,"مصروف",$I$8:$I$5007,"&lt;&gt;مرفوض",$K$8:$K$5007,"&lt;&gt;نعم")&amp;" مصروف غير مسوى",IF(L1417="تمت التسوية",IF(P1417=0,"✔ متوازنة وتمت التسوية","✔ تمت التسوية – متبقي "&amp;TEXT(P1417,"#,##0")),IF(P1417&gt;0,"متبقي "&amp;TEXT(P1417,"#,##0"),"✔ متوازنة"))))),IF(R1417=0,"⚠ أضف سطر عهدة أولًا",IF(OR(C1417="",N(G1417)=0),"⚠ أكمل التاريخ والقيمة",IF(S1417="","⚠ التاريخ خارج السنة المالية",IF(H1417="","⚠ اختر بند الموازنة",IF(I1417="مرفوض","✖ مرفوض من المدير",IF(I1417&lt;&gt;"موافق","⏳ بانتظار موافقة المدير",IF(K1417&lt;&gt;"نعم","⚠ غير مسوى مع الحسابات","✔ معتمد ومسوى")))))))))</f>
        <v/>
      </c>
      <c r="R1417">
        <f>N(R1416)+IF(A1417="عهدة",1,0)</f>
        <v/>
      </c>
      <c r="S1417">
        <f>IF(C1417="","",IF(AND(C1417&gt;=DATE(2026,9,1),C1417&lt;=DATE(2027,8,31)),(YEAR(C1417)-2026)*12+MONTH(C1417)-8,""))</f>
        <v/>
      </c>
      <c r="T1417">
        <f>IF(AND(A1417="مصروف",R1417&gt;0,I1417="موافق",S1417&lt;&gt;"",H1417&lt;&gt;""),N(G1417),0)</f>
        <v/>
      </c>
    </row>
    <row r="1418">
      <c r="A1418" s="19" t="n"/>
      <c r="B1418" s="20">
        <f>IF(A1418="","",IF(R1418=0,"⚠ أضف سطر عهدة أولًا","BDR-"&amp;TEXT(R1418,"000")))</f>
        <v/>
      </c>
      <c r="C1418" s="21" t="n"/>
      <c r="D1418" s="20">
        <f>IF(C1418="","",IF(S1418="","خارج السنة المالية",INDEX(القوائم!$D$2:$D$13,S1418)))</f>
        <v/>
      </c>
      <c r="E1418" s="22" t="n"/>
      <c r="F1418" s="23" t="n"/>
      <c r="G1418" s="23" t="n"/>
      <c r="H1418" s="22" t="n"/>
      <c r="I1418" s="19" t="n"/>
      <c r="J1418" s="21" t="n"/>
      <c r="K1418" s="19" t="n"/>
      <c r="L1418" s="19" t="n"/>
      <c r="M1418" s="21" t="n"/>
      <c r="N1418" s="22" t="n"/>
      <c r="O1418" s="24">
        <f>IF(A1418&lt;&gt;"عهدة","",SUMIFS($G$8:$G$5007,$B$8:$B$5007,B1418,$A$8:$A$5007,"مصروف",$I$8:$I$5007,"&lt;&gt;مرفوض"))</f>
        <v/>
      </c>
      <c r="P1418" s="25">
        <f>IF(A1418&lt;&gt;"عهدة","",N(F1418)-O1418)</f>
        <v/>
      </c>
      <c r="Q1418" s="26">
        <f>IF(A1418="","",IF(A1418="عهدة",IF(N(F1418)=0,"⚠ أدخل قيمة العهدة",IF(P1418&lt;0,"⛔ عجز / زيادة مصروفات "&amp;TEXT(-P1418,"#,##0"),IF(COUNTIFS($B$8:$B$5007,B1418,$A$8:$A$5007,"مصروف",$I$8:$I$5007,"&lt;&gt;مرفوض",$K$8:$K$5007,"&lt;&gt;نعم")&gt;0,"⚠ "&amp;COUNTIFS($B$8:$B$5007,B1418,$A$8:$A$5007,"مصروف",$I$8:$I$5007,"&lt;&gt;مرفوض",$K$8:$K$5007,"&lt;&gt;نعم")&amp;" مصروف غير مسوى",IF(L1418="تمت التسوية",IF(P1418=0,"✔ متوازنة وتمت التسوية","✔ تمت التسوية – متبقي "&amp;TEXT(P1418,"#,##0")),IF(P1418&gt;0,"متبقي "&amp;TEXT(P1418,"#,##0"),"✔ متوازنة"))))),IF(R1418=0,"⚠ أضف سطر عهدة أولًا",IF(OR(C1418="",N(G1418)=0),"⚠ أكمل التاريخ والقيمة",IF(S1418="","⚠ التاريخ خارج السنة المالية",IF(H1418="","⚠ اختر بند الموازنة",IF(I1418="مرفوض","✖ مرفوض من المدير",IF(I1418&lt;&gt;"موافق","⏳ بانتظار موافقة المدير",IF(K1418&lt;&gt;"نعم","⚠ غير مسوى مع الحسابات","✔ معتمد ومسوى")))))))))</f>
        <v/>
      </c>
      <c r="R1418">
        <f>N(R1417)+IF(A1418="عهدة",1,0)</f>
        <v/>
      </c>
      <c r="S1418">
        <f>IF(C1418="","",IF(AND(C1418&gt;=DATE(2026,9,1),C1418&lt;=DATE(2027,8,31)),(YEAR(C1418)-2026)*12+MONTH(C1418)-8,""))</f>
        <v/>
      </c>
      <c r="T1418">
        <f>IF(AND(A1418="مصروف",R1418&gt;0,I1418="موافق",S1418&lt;&gt;"",H1418&lt;&gt;""),N(G1418),0)</f>
        <v/>
      </c>
    </row>
    <row r="1419">
      <c r="A1419" s="19" t="n"/>
      <c r="B1419" s="20">
        <f>IF(A1419="","",IF(R1419=0,"⚠ أضف سطر عهدة أولًا","BDR-"&amp;TEXT(R1419,"000")))</f>
        <v/>
      </c>
      <c r="C1419" s="21" t="n"/>
      <c r="D1419" s="20">
        <f>IF(C1419="","",IF(S1419="","خارج السنة المالية",INDEX(القوائم!$D$2:$D$13,S1419)))</f>
        <v/>
      </c>
      <c r="E1419" s="22" t="n"/>
      <c r="F1419" s="23" t="n"/>
      <c r="G1419" s="23" t="n"/>
      <c r="H1419" s="22" t="n"/>
      <c r="I1419" s="19" t="n"/>
      <c r="J1419" s="21" t="n"/>
      <c r="K1419" s="19" t="n"/>
      <c r="L1419" s="19" t="n"/>
      <c r="M1419" s="21" t="n"/>
      <c r="N1419" s="22" t="n"/>
      <c r="O1419" s="24">
        <f>IF(A1419&lt;&gt;"عهدة","",SUMIFS($G$8:$G$5007,$B$8:$B$5007,B1419,$A$8:$A$5007,"مصروف",$I$8:$I$5007,"&lt;&gt;مرفوض"))</f>
        <v/>
      </c>
      <c r="P1419" s="25">
        <f>IF(A1419&lt;&gt;"عهدة","",N(F1419)-O1419)</f>
        <v/>
      </c>
      <c r="Q1419" s="26">
        <f>IF(A1419="","",IF(A1419="عهدة",IF(N(F1419)=0,"⚠ أدخل قيمة العهدة",IF(P1419&lt;0,"⛔ عجز / زيادة مصروفات "&amp;TEXT(-P1419,"#,##0"),IF(COUNTIFS($B$8:$B$5007,B1419,$A$8:$A$5007,"مصروف",$I$8:$I$5007,"&lt;&gt;مرفوض",$K$8:$K$5007,"&lt;&gt;نعم")&gt;0,"⚠ "&amp;COUNTIFS($B$8:$B$5007,B1419,$A$8:$A$5007,"مصروف",$I$8:$I$5007,"&lt;&gt;مرفوض",$K$8:$K$5007,"&lt;&gt;نعم")&amp;" مصروف غير مسوى",IF(L1419="تمت التسوية",IF(P1419=0,"✔ متوازنة وتمت التسوية","✔ تمت التسوية – متبقي "&amp;TEXT(P1419,"#,##0")),IF(P1419&gt;0,"متبقي "&amp;TEXT(P1419,"#,##0"),"✔ متوازنة"))))),IF(R1419=0,"⚠ أضف سطر عهدة أولًا",IF(OR(C1419="",N(G1419)=0),"⚠ أكمل التاريخ والقيمة",IF(S1419="","⚠ التاريخ خارج السنة المالية",IF(H1419="","⚠ اختر بند الموازنة",IF(I1419="مرفوض","✖ مرفوض من المدير",IF(I1419&lt;&gt;"موافق","⏳ بانتظار موافقة المدير",IF(K1419&lt;&gt;"نعم","⚠ غير مسوى مع الحسابات","✔ معتمد ومسوى")))))))))</f>
        <v/>
      </c>
      <c r="R1419">
        <f>N(R1418)+IF(A1419="عهدة",1,0)</f>
        <v/>
      </c>
      <c r="S1419">
        <f>IF(C1419="","",IF(AND(C1419&gt;=DATE(2026,9,1),C1419&lt;=DATE(2027,8,31)),(YEAR(C1419)-2026)*12+MONTH(C1419)-8,""))</f>
        <v/>
      </c>
      <c r="T1419">
        <f>IF(AND(A1419="مصروف",R1419&gt;0,I1419="موافق",S1419&lt;&gt;"",H1419&lt;&gt;""),N(G1419),0)</f>
        <v/>
      </c>
    </row>
    <row r="1420">
      <c r="A1420" s="19" t="n"/>
      <c r="B1420" s="20">
        <f>IF(A1420="","",IF(R1420=0,"⚠ أضف سطر عهدة أولًا","BDR-"&amp;TEXT(R1420,"000")))</f>
        <v/>
      </c>
      <c r="C1420" s="21" t="n"/>
      <c r="D1420" s="20">
        <f>IF(C1420="","",IF(S1420="","خارج السنة المالية",INDEX(القوائم!$D$2:$D$13,S1420)))</f>
        <v/>
      </c>
      <c r="E1420" s="22" t="n"/>
      <c r="F1420" s="23" t="n"/>
      <c r="G1420" s="23" t="n"/>
      <c r="H1420" s="22" t="n"/>
      <c r="I1420" s="19" t="n"/>
      <c r="J1420" s="21" t="n"/>
      <c r="K1420" s="19" t="n"/>
      <c r="L1420" s="19" t="n"/>
      <c r="M1420" s="21" t="n"/>
      <c r="N1420" s="22" t="n"/>
      <c r="O1420" s="24">
        <f>IF(A1420&lt;&gt;"عهدة","",SUMIFS($G$8:$G$5007,$B$8:$B$5007,B1420,$A$8:$A$5007,"مصروف",$I$8:$I$5007,"&lt;&gt;مرفوض"))</f>
        <v/>
      </c>
      <c r="P1420" s="25">
        <f>IF(A1420&lt;&gt;"عهدة","",N(F1420)-O1420)</f>
        <v/>
      </c>
      <c r="Q1420" s="26">
        <f>IF(A1420="","",IF(A1420="عهدة",IF(N(F1420)=0,"⚠ أدخل قيمة العهدة",IF(P1420&lt;0,"⛔ عجز / زيادة مصروفات "&amp;TEXT(-P1420,"#,##0"),IF(COUNTIFS($B$8:$B$5007,B1420,$A$8:$A$5007,"مصروف",$I$8:$I$5007,"&lt;&gt;مرفوض",$K$8:$K$5007,"&lt;&gt;نعم")&gt;0,"⚠ "&amp;COUNTIFS($B$8:$B$5007,B1420,$A$8:$A$5007,"مصروف",$I$8:$I$5007,"&lt;&gt;مرفوض",$K$8:$K$5007,"&lt;&gt;نعم")&amp;" مصروف غير مسوى",IF(L1420="تمت التسوية",IF(P1420=0,"✔ متوازنة وتمت التسوية","✔ تمت التسوية – متبقي "&amp;TEXT(P1420,"#,##0")),IF(P1420&gt;0,"متبقي "&amp;TEXT(P1420,"#,##0"),"✔ متوازنة"))))),IF(R1420=0,"⚠ أضف سطر عهدة أولًا",IF(OR(C1420="",N(G1420)=0),"⚠ أكمل التاريخ والقيمة",IF(S1420="","⚠ التاريخ خارج السنة المالية",IF(H1420="","⚠ اختر بند الموازنة",IF(I1420="مرفوض","✖ مرفوض من المدير",IF(I1420&lt;&gt;"موافق","⏳ بانتظار موافقة المدير",IF(K1420&lt;&gt;"نعم","⚠ غير مسوى مع الحسابات","✔ معتمد ومسوى")))))))))</f>
        <v/>
      </c>
      <c r="R1420">
        <f>N(R1419)+IF(A1420="عهدة",1,0)</f>
        <v/>
      </c>
      <c r="S1420">
        <f>IF(C1420="","",IF(AND(C1420&gt;=DATE(2026,9,1),C1420&lt;=DATE(2027,8,31)),(YEAR(C1420)-2026)*12+MONTH(C1420)-8,""))</f>
        <v/>
      </c>
      <c r="T1420">
        <f>IF(AND(A1420="مصروف",R1420&gt;0,I1420="موافق",S1420&lt;&gt;"",H1420&lt;&gt;""),N(G1420),0)</f>
        <v/>
      </c>
    </row>
    <row r="1421">
      <c r="A1421" s="19" t="n"/>
      <c r="B1421" s="20">
        <f>IF(A1421="","",IF(R1421=0,"⚠ أضف سطر عهدة أولًا","BDR-"&amp;TEXT(R1421,"000")))</f>
        <v/>
      </c>
      <c r="C1421" s="21" t="n"/>
      <c r="D1421" s="20">
        <f>IF(C1421="","",IF(S1421="","خارج السنة المالية",INDEX(القوائم!$D$2:$D$13,S1421)))</f>
        <v/>
      </c>
      <c r="E1421" s="22" t="n"/>
      <c r="F1421" s="23" t="n"/>
      <c r="G1421" s="23" t="n"/>
      <c r="H1421" s="22" t="n"/>
      <c r="I1421" s="19" t="n"/>
      <c r="J1421" s="21" t="n"/>
      <c r="K1421" s="19" t="n"/>
      <c r="L1421" s="19" t="n"/>
      <c r="M1421" s="21" t="n"/>
      <c r="N1421" s="22" t="n"/>
      <c r="O1421" s="24">
        <f>IF(A1421&lt;&gt;"عهدة","",SUMIFS($G$8:$G$5007,$B$8:$B$5007,B1421,$A$8:$A$5007,"مصروف",$I$8:$I$5007,"&lt;&gt;مرفوض"))</f>
        <v/>
      </c>
      <c r="P1421" s="25">
        <f>IF(A1421&lt;&gt;"عهدة","",N(F1421)-O1421)</f>
        <v/>
      </c>
      <c r="Q1421" s="26">
        <f>IF(A1421="","",IF(A1421="عهدة",IF(N(F1421)=0,"⚠ أدخل قيمة العهدة",IF(P1421&lt;0,"⛔ عجز / زيادة مصروفات "&amp;TEXT(-P1421,"#,##0"),IF(COUNTIFS($B$8:$B$5007,B1421,$A$8:$A$5007,"مصروف",$I$8:$I$5007,"&lt;&gt;مرفوض",$K$8:$K$5007,"&lt;&gt;نعم")&gt;0,"⚠ "&amp;COUNTIFS($B$8:$B$5007,B1421,$A$8:$A$5007,"مصروف",$I$8:$I$5007,"&lt;&gt;مرفوض",$K$8:$K$5007,"&lt;&gt;نعم")&amp;" مصروف غير مسوى",IF(L1421="تمت التسوية",IF(P1421=0,"✔ متوازنة وتمت التسوية","✔ تمت التسوية – متبقي "&amp;TEXT(P1421,"#,##0")),IF(P1421&gt;0,"متبقي "&amp;TEXT(P1421,"#,##0"),"✔ متوازنة"))))),IF(R1421=0,"⚠ أضف سطر عهدة أولًا",IF(OR(C1421="",N(G1421)=0),"⚠ أكمل التاريخ والقيمة",IF(S1421="","⚠ التاريخ خارج السنة المالية",IF(H1421="","⚠ اختر بند الموازنة",IF(I1421="مرفوض","✖ مرفوض من المدير",IF(I1421&lt;&gt;"موافق","⏳ بانتظار موافقة المدير",IF(K1421&lt;&gt;"نعم","⚠ غير مسوى مع الحسابات","✔ معتمد ومسوى")))))))))</f>
        <v/>
      </c>
      <c r="R1421">
        <f>N(R1420)+IF(A1421="عهدة",1,0)</f>
        <v/>
      </c>
      <c r="S1421">
        <f>IF(C1421="","",IF(AND(C1421&gt;=DATE(2026,9,1),C1421&lt;=DATE(2027,8,31)),(YEAR(C1421)-2026)*12+MONTH(C1421)-8,""))</f>
        <v/>
      </c>
      <c r="T1421">
        <f>IF(AND(A1421="مصروف",R1421&gt;0,I1421="موافق",S1421&lt;&gt;"",H1421&lt;&gt;""),N(G1421),0)</f>
        <v/>
      </c>
    </row>
    <row r="1422">
      <c r="A1422" s="19" t="n"/>
      <c r="B1422" s="20">
        <f>IF(A1422="","",IF(R1422=0,"⚠ أضف سطر عهدة أولًا","BDR-"&amp;TEXT(R1422,"000")))</f>
        <v/>
      </c>
      <c r="C1422" s="21" t="n"/>
      <c r="D1422" s="20">
        <f>IF(C1422="","",IF(S1422="","خارج السنة المالية",INDEX(القوائم!$D$2:$D$13,S1422)))</f>
        <v/>
      </c>
      <c r="E1422" s="22" t="n"/>
      <c r="F1422" s="23" t="n"/>
      <c r="G1422" s="23" t="n"/>
      <c r="H1422" s="22" t="n"/>
      <c r="I1422" s="19" t="n"/>
      <c r="J1422" s="21" t="n"/>
      <c r="K1422" s="19" t="n"/>
      <c r="L1422" s="19" t="n"/>
      <c r="M1422" s="21" t="n"/>
      <c r="N1422" s="22" t="n"/>
      <c r="O1422" s="24">
        <f>IF(A1422&lt;&gt;"عهدة","",SUMIFS($G$8:$G$5007,$B$8:$B$5007,B1422,$A$8:$A$5007,"مصروف",$I$8:$I$5007,"&lt;&gt;مرفوض"))</f>
        <v/>
      </c>
      <c r="P1422" s="25">
        <f>IF(A1422&lt;&gt;"عهدة","",N(F1422)-O1422)</f>
        <v/>
      </c>
      <c r="Q1422" s="26">
        <f>IF(A1422="","",IF(A1422="عهدة",IF(N(F1422)=0,"⚠ أدخل قيمة العهدة",IF(P1422&lt;0,"⛔ عجز / زيادة مصروفات "&amp;TEXT(-P1422,"#,##0"),IF(COUNTIFS($B$8:$B$5007,B1422,$A$8:$A$5007,"مصروف",$I$8:$I$5007,"&lt;&gt;مرفوض",$K$8:$K$5007,"&lt;&gt;نعم")&gt;0,"⚠ "&amp;COUNTIFS($B$8:$B$5007,B1422,$A$8:$A$5007,"مصروف",$I$8:$I$5007,"&lt;&gt;مرفوض",$K$8:$K$5007,"&lt;&gt;نعم")&amp;" مصروف غير مسوى",IF(L1422="تمت التسوية",IF(P1422=0,"✔ متوازنة وتمت التسوية","✔ تمت التسوية – متبقي "&amp;TEXT(P1422,"#,##0")),IF(P1422&gt;0,"متبقي "&amp;TEXT(P1422,"#,##0"),"✔ متوازنة"))))),IF(R1422=0,"⚠ أضف سطر عهدة أولًا",IF(OR(C1422="",N(G1422)=0),"⚠ أكمل التاريخ والقيمة",IF(S1422="","⚠ التاريخ خارج السنة المالية",IF(H1422="","⚠ اختر بند الموازنة",IF(I1422="مرفوض","✖ مرفوض من المدير",IF(I1422&lt;&gt;"موافق","⏳ بانتظار موافقة المدير",IF(K1422&lt;&gt;"نعم","⚠ غير مسوى مع الحسابات","✔ معتمد ومسوى")))))))))</f>
        <v/>
      </c>
      <c r="R1422">
        <f>N(R1421)+IF(A1422="عهدة",1,0)</f>
        <v/>
      </c>
      <c r="S1422">
        <f>IF(C1422="","",IF(AND(C1422&gt;=DATE(2026,9,1),C1422&lt;=DATE(2027,8,31)),(YEAR(C1422)-2026)*12+MONTH(C1422)-8,""))</f>
        <v/>
      </c>
      <c r="T1422">
        <f>IF(AND(A1422="مصروف",R1422&gt;0,I1422="موافق",S1422&lt;&gt;"",H1422&lt;&gt;""),N(G1422),0)</f>
        <v/>
      </c>
    </row>
    <row r="1423">
      <c r="A1423" s="19" t="n"/>
      <c r="B1423" s="20">
        <f>IF(A1423="","",IF(R1423=0,"⚠ أضف سطر عهدة أولًا","BDR-"&amp;TEXT(R1423,"000")))</f>
        <v/>
      </c>
      <c r="C1423" s="21" t="n"/>
      <c r="D1423" s="20">
        <f>IF(C1423="","",IF(S1423="","خارج السنة المالية",INDEX(القوائم!$D$2:$D$13,S1423)))</f>
        <v/>
      </c>
      <c r="E1423" s="22" t="n"/>
      <c r="F1423" s="23" t="n"/>
      <c r="G1423" s="23" t="n"/>
      <c r="H1423" s="22" t="n"/>
      <c r="I1423" s="19" t="n"/>
      <c r="J1423" s="21" t="n"/>
      <c r="K1423" s="19" t="n"/>
      <c r="L1423" s="19" t="n"/>
      <c r="M1423" s="21" t="n"/>
      <c r="N1423" s="22" t="n"/>
      <c r="O1423" s="24">
        <f>IF(A1423&lt;&gt;"عهدة","",SUMIFS($G$8:$G$5007,$B$8:$B$5007,B1423,$A$8:$A$5007,"مصروف",$I$8:$I$5007,"&lt;&gt;مرفوض"))</f>
        <v/>
      </c>
      <c r="P1423" s="25">
        <f>IF(A1423&lt;&gt;"عهدة","",N(F1423)-O1423)</f>
        <v/>
      </c>
      <c r="Q1423" s="26">
        <f>IF(A1423="","",IF(A1423="عهدة",IF(N(F1423)=0,"⚠ أدخل قيمة العهدة",IF(P1423&lt;0,"⛔ عجز / زيادة مصروفات "&amp;TEXT(-P1423,"#,##0"),IF(COUNTIFS($B$8:$B$5007,B1423,$A$8:$A$5007,"مصروف",$I$8:$I$5007,"&lt;&gt;مرفوض",$K$8:$K$5007,"&lt;&gt;نعم")&gt;0,"⚠ "&amp;COUNTIFS($B$8:$B$5007,B1423,$A$8:$A$5007,"مصروف",$I$8:$I$5007,"&lt;&gt;مرفوض",$K$8:$K$5007,"&lt;&gt;نعم")&amp;" مصروف غير مسوى",IF(L1423="تمت التسوية",IF(P1423=0,"✔ متوازنة وتمت التسوية","✔ تمت التسوية – متبقي "&amp;TEXT(P1423,"#,##0")),IF(P1423&gt;0,"متبقي "&amp;TEXT(P1423,"#,##0"),"✔ متوازنة"))))),IF(R1423=0,"⚠ أضف سطر عهدة أولًا",IF(OR(C1423="",N(G1423)=0),"⚠ أكمل التاريخ والقيمة",IF(S1423="","⚠ التاريخ خارج السنة المالية",IF(H1423="","⚠ اختر بند الموازنة",IF(I1423="مرفوض","✖ مرفوض من المدير",IF(I1423&lt;&gt;"موافق","⏳ بانتظار موافقة المدير",IF(K1423&lt;&gt;"نعم","⚠ غير مسوى مع الحسابات","✔ معتمد ومسوى")))))))))</f>
        <v/>
      </c>
      <c r="R1423">
        <f>N(R1422)+IF(A1423="عهدة",1,0)</f>
        <v/>
      </c>
      <c r="S1423">
        <f>IF(C1423="","",IF(AND(C1423&gt;=DATE(2026,9,1),C1423&lt;=DATE(2027,8,31)),(YEAR(C1423)-2026)*12+MONTH(C1423)-8,""))</f>
        <v/>
      </c>
      <c r="T1423">
        <f>IF(AND(A1423="مصروف",R1423&gt;0,I1423="موافق",S1423&lt;&gt;"",H1423&lt;&gt;""),N(G1423),0)</f>
        <v/>
      </c>
    </row>
    <row r="1424">
      <c r="A1424" s="19" t="n"/>
      <c r="B1424" s="20">
        <f>IF(A1424="","",IF(R1424=0,"⚠ أضف سطر عهدة أولًا","BDR-"&amp;TEXT(R1424,"000")))</f>
        <v/>
      </c>
      <c r="C1424" s="21" t="n"/>
      <c r="D1424" s="20">
        <f>IF(C1424="","",IF(S1424="","خارج السنة المالية",INDEX(القوائم!$D$2:$D$13,S1424)))</f>
        <v/>
      </c>
      <c r="E1424" s="22" t="n"/>
      <c r="F1424" s="23" t="n"/>
      <c r="G1424" s="23" t="n"/>
      <c r="H1424" s="22" t="n"/>
      <c r="I1424" s="19" t="n"/>
      <c r="J1424" s="21" t="n"/>
      <c r="K1424" s="19" t="n"/>
      <c r="L1424" s="19" t="n"/>
      <c r="M1424" s="21" t="n"/>
      <c r="N1424" s="22" t="n"/>
      <c r="O1424" s="24">
        <f>IF(A1424&lt;&gt;"عهدة","",SUMIFS($G$8:$G$5007,$B$8:$B$5007,B1424,$A$8:$A$5007,"مصروف",$I$8:$I$5007,"&lt;&gt;مرفوض"))</f>
        <v/>
      </c>
      <c r="P1424" s="25">
        <f>IF(A1424&lt;&gt;"عهدة","",N(F1424)-O1424)</f>
        <v/>
      </c>
      <c r="Q1424" s="26">
        <f>IF(A1424="","",IF(A1424="عهدة",IF(N(F1424)=0,"⚠ أدخل قيمة العهدة",IF(P1424&lt;0,"⛔ عجز / زيادة مصروفات "&amp;TEXT(-P1424,"#,##0"),IF(COUNTIFS($B$8:$B$5007,B1424,$A$8:$A$5007,"مصروف",$I$8:$I$5007,"&lt;&gt;مرفوض",$K$8:$K$5007,"&lt;&gt;نعم")&gt;0,"⚠ "&amp;COUNTIFS($B$8:$B$5007,B1424,$A$8:$A$5007,"مصروف",$I$8:$I$5007,"&lt;&gt;مرفوض",$K$8:$K$5007,"&lt;&gt;نعم")&amp;" مصروف غير مسوى",IF(L1424="تمت التسوية",IF(P1424=0,"✔ متوازنة وتمت التسوية","✔ تمت التسوية – متبقي "&amp;TEXT(P1424,"#,##0")),IF(P1424&gt;0,"متبقي "&amp;TEXT(P1424,"#,##0"),"✔ متوازنة"))))),IF(R1424=0,"⚠ أضف سطر عهدة أولًا",IF(OR(C1424="",N(G1424)=0),"⚠ أكمل التاريخ والقيمة",IF(S1424="","⚠ التاريخ خارج السنة المالية",IF(H1424="","⚠ اختر بند الموازنة",IF(I1424="مرفوض","✖ مرفوض من المدير",IF(I1424&lt;&gt;"موافق","⏳ بانتظار موافقة المدير",IF(K1424&lt;&gt;"نعم","⚠ غير مسوى مع الحسابات","✔ معتمد ومسوى")))))))))</f>
        <v/>
      </c>
      <c r="R1424">
        <f>N(R1423)+IF(A1424="عهدة",1,0)</f>
        <v/>
      </c>
      <c r="S1424">
        <f>IF(C1424="","",IF(AND(C1424&gt;=DATE(2026,9,1),C1424&lt;=DATE(2027,8,31)),(YEAR(C1424)-2026)*12+MONTH(C1424)-8,""))</f>
        <v/>
      </c>
      <c r="T1424">
        <f>IF(AND(A1424="مصروف",R1424&gt;0,I1424="موافق",S1424&lt;&gt;"",H1424&lt;&gt;""),N(G1424),0)</f>
        <v/>
      </c>
    </row>
    <row r="1425">
      <c r="A1425" s="19" t="n"/>
      <c r="B1425" s="20">
        <f>IF(A1425="","",IF(R1425=0,"⚠ أضف سطر عهدة أولًا","BDR-"&amp;TEXT(R1425,"000")))</f>
        <v/>
      </c>
      <c r="C1425" s="21" t="n"/>
      <c r="D1425" s="20">
        <f>IF(C1425="","",IF(S1425="","خارج السنة المالية",INDEX(القوائم!$D$2:$D$13,S1425)))</f>
        <v/>
      </c>
      <c r="E1425" s="22" t="n"/>
      <c r="F1425" s="23" t="n"/>
      <c r="G1425" s="23" t="n"/>
      <c r="H1425" s="22" t="n"/>
      <c r="I1425" s="19" t="n"/>
      <c r="J1425" s="21" t="n"/>
      <c r="K1425" s="19" t="n"/>
      <c r="L1425" s="19" t="n"/>
      <c r="M1425" s="21" t="n"/>
      <c r="N1425" s="22" t="n"/>
      <c r="O1425" s="24">
        <f>IF(A1425&lt;&gt;"عهدة","",SUMIFS($G$8:$G$5007,$B$8:$B$5007,B1425,$A$8:$A$5007,"مصروف",$I$8:$I$5007,"&lt;&gt;مرفوض"))</f>
        <v/>
      </c>
      <c r="P1425" s="25">
        <f>IF(A1425&lt;&gt;"عهدة","",N(F1425)-O1425)</f>
        <v/>
      </c>
      <c r="Q1425" s="26">
        <f>IF(A1425="","",IF(A1425="عهدة",IF(N(F1425)=0,"⚠ أدخل قيمة العهدة",IF(P1425&lt;0,"⛔ عجز / زيادة مصروفات "&amp;TEXT(-P1425,"#,##0"),IF(COUNTIFS($B$8:$B$5007,B1425,$A$8:$A$5007,"مصروف",$I$8:$I$5007,"&lt;&gt;مرفوض",$K$8:$K$5007,"&lt;&gt;نعم")&gt;0,"⚠ "&amp;COUNTIFS($B$8:$B$5007,B1425,$A$8:$A$5007,"مصروف",$I$8:$I$5007,"&lt;&gt;مرفوض",$K$8:$K$5007,"&lt;&gt;نعم")&amp;" مصروف غير مسوى",IF(L1425="تمت التسوية",IF(P1425=0,"✔ متوازنة وتمت التسوية","✔ تمت التسوية – متبقي "&amp;TEXT(P1425,"#,##0")),IF(P1425&gt;0,"متبقي "&amp;TEXT(P1425,"#,##0"),"✔ متوازنة"))))),IF(R1425=0,"⚠ أضف سطر عهدة أولًا",IF(OR(C1425="",N(G1425)=0),"⚠ أكمل التاريخ والقيمة",IF(S1425="","⚠ التاريخ خارج السنة المالية",IF(H1425="","⚠ اختر بند الموازنة",IF(I1425="مرفوض","✖ مرفوض من المدير",IF(I1425&lt;&gt;"موافق","⏳ بانتظار موافقة المدير",IF(K1425&lt;&gt;"نعم","⚠ غير مسوى مع الحسابات","✔ معتمد ومسوى")))))))))</f>
        <v/>
      </c>
      <c r="R1425">
        <f>N(R1424)+IF(A1425="عهدة",1,0)</f>
        <v/>
      </c>
      <c r="S1425">
        <f>IF(C1425="","",IF(AND(C1425&gt;=DATE(2026,9,1),C1425&lt;=DATE(2027,8,31)),(YEAR(C1425)-2026)*12+MONTH(C1425)-8,""))</f>
        <v/>
      </c>
      <c r="T1425">
        <f>IF(AND(A1425="مصروف",R1425&gt;0,I1425="موافق",S1425&lt;&gt;"",H1425&lt;&gt;""),N(G1425),0)</f>
        <v/>
      </c>
    </row>
    <row r="1426">
      <c r="A1426" s="19" t="n"/>
      <c r="B1426" s="20">
        <f>IF(A1426="","",IF(R1426=0,"⚠ أضف سطر عهدة أولًا","BDR-"&amp;TEXT(R1426,"000")))</f>
        <v/>
      </c>
      <c r="C1426" s="21" t="n"/>
      <c r="D1426" s="20">
        <f>IF(C1426="","",IF(S1426="","خارج السنة المالية",INDEX(القوائم!$D$2:$D$13,S1426)))</f>
        <v/>
      </c>
      <c r="E1426" s="22" t="n"/>
      <c r="F1426" s="23" t="n"/>
      <c r="G1426" s="23" t="n"/>
      <c r="H1426" s="22" t="n"/>
      <c r="I1426" s="19" t="n"/>
      <c r="J1426" s="21" t="n"/>
      <c r="K1426" s="19" t="n"/>
      <c r="L1426" s="19" t="n"/>
      <c r="M1426" s="21" t="n"/>
      <c r="N1426" s="22" t="n"/>
      <c r="O1426" s="24">
        <f>IF(A1426&lt;&gt;"عهدة","",SUMIFS($G$8:$G$5007,$B$8:$B$5007,B1426,$A$8:$A$5007,"مصروف",$I$8:$I$5007,"&lt;&gt;مرفوض"))</f>
        <v/>
      </c>
      <c r="P1426" s="25">
        <f>IF(A1426&lt;&gt;"عهدة","",N(F1426)-O1426)</f>
        <v/>
      </c>
      <c r="Q1426" s="26">
        <f>IF(A1426="","",IF(A1426="عهدة",IF(N(F1426)=0,"⚠ أدخل قيمة العهدة",IF(P1426&lt;0,"⛔ عجز / زيادة مصروفات "&amp;TEXT(-P1426,"#,##0"),IF(COUNTIFS($B$8:$B$5007,B1426,$A$8:$A$5007,"مصروف",$I$8:$I$5007,"&lt;&gt;مرفوض",$K$8:$K$5007,"&lt;&gt;نعم")&gt;0,"⚠ "&amp;COUNTIFS($B$8:$B$5007,B1426,$A$8:$A$5007,"مصروف",$I$8:$I$5007,"&lt;&gt;مرفوض",$K$8:$K$5007,"&lt;&gt;نعم")&amp;" مصروف غير مسوى",IF(L1426="تمت التسوية",IF(P1426=0,"✔ متوازنة وتمت التسوية","✔ تمت التسوية – متبقي "&amp;TEXT(P1426,"#,##0")),IF(P1426&gt;0,"متبقي "&amp;TEXT(P1426,"#,##0"),"✔ متوازنة"))))),IF(R1426=0,"⚠ أضف سطر عهدة أولًا",IF(OR(C1426="",N(G1426)=0),"⚠ أكمل التاريخ والقيمة",IF(S1426="","⚠ التاريخ خارج السنة المالية",IF(H1426="","⚠ اختر بند الموازنة",IF(I1426="مرفوض","✖ مرفوض من المدير",IF(I1426&lt;&gt;"موافق","⏳ بانتظار موافقة المدير",IF(K1426&lt;&gt;"نعم","⚠ غير مسوى مع الحسابات","✔ معتمد ومسوى")))))))))</f>
        <v/>
      </c>
      <c r="R1426">
        <f>N(R1425)+IF(A1426="عهدة",1,0)</f>
        <v/>
      </c>
      <c r="S1426">
        <f>IF(C1426="","",IF(AND(C1426&gt;=DATE(2026,9,1),C1426&lt;=DATE(2027,8,31)),(YEAR(C1426)-2026)*12+MONTH(C1426)-8,""))</f>
        <v/>
      </c>
      <c r="T1426">
        <f>IF(AND(A1426="مصروف",R1426&gt;0,I1426="موافق",S1426&lt;&gt;"",H1426&lt;&gt;""),N(G1426),0)</f>
        <v/>
      </c>
    </row>
    <row r="1427">
      <c r="A1427" s="19" t="n"/>
      <c r="B1427" s="20">
        <f>IF(A1427="","",IF(R1427=0,"⚠ أضف سطر عهدة أولًا","BDR-"&amp;TEXT(R1427,"000")))</f>
        <v/>
      </c>
      <c r="C1427" s="21" t="n"/>
      <c r="D1427" s="20">
        <f>IF(C1427="","",IF(S1427="","خارج السنة المالية",INDEX(القوائم!$D$2:$D$13,S1427)))</f>
        <v/>
      </c>
      <c r="E1427" s="22" t="n"/>
      <c r="F1427" s="23" t="n"/>
      <c r="G1427" s="23" t="n"/>
      <c r="H1427" s="22" t="n"/>
      <c r="I1427" s="19" t="n"/>
      <c r="J1427" s="21" t="n"/>
      <c r="K1427" s="19" t="n"/>
      <c r="L1427" s="19" t="n"/>
      <c r="M1427" s="21" t="n"/>
      <c r="N1427" s="22" t="n"/>
      <c r="O1427" s="24">
        <f>IF(A1427&lt;&gt;"عهدة","",SUMIFS($G$8:$G$5007,$B$8:$B$5007,B1427,$A$8:$A$5007,"مصروف",$I$8:$I$5007,"&lt;&gt;مرفوض"))</f>
        <v/>
      </c>
      <c r="P1427" s="25">
        <f>IF(A1427&lt;&gt;"عهدة","",N(F1427)-O1427)</f>
        <v/>
      </c>
      <c r="Q1427" s="26">
        <f>IF(A1427="","",IF(A1427="عهدة",IF(N(F1427)=0,"⚠ أدخل قيمة العهدة",IF(P1427&lt;0,"⛔ عجز / زيادة مصروفات "&amp;TEXT(-P1427,"#,##0"),IF(COUNTIFS($B$8:$B$5007,B1427,$A$8:$A$5007,"مصروف",$I$8:$I$5007,"&lt;&gt;مرفوض",$K$8:$K$5007,"&lt;&gt;نعم")&gt;0,"⚠ "&amp;COUNTIFS($B$8:$B$5007,B1427,$A$8:$A$5007,"مصروف",$I$8:$I$5007,"&lt;&gt;مرفوض",$K$8:$K$5007,"&lt;&gt;نعم")&amp;" مصروف غير مسوى",IF(L1427="تمت التسوية",IF(P1427=0,"✔ متوازنة وتمت التسوية","✔ تمت التسوية – متبقي "&amp;TEXT(P1427,"#,##0")),IF(P1427&gt;0,"متبقي "&amp;TEXT(P1427,"#,##0"),"✔ متوازنة"))))),IF(R1427=0,"⚠ أضف سطر عهدة أولًا",IF(OR(C1427="",N(G1427)=0),"⚠ أكمل التاريخ والقيمة",IF(S1427="","⚠ التاريخ خارج السنة المالية",IF(H1427="","⚠ اختر بند الموازنة",IF(I1427="مرفوض","✖ مرفوض من المدير",IF(I1427&lt;&gt;"موافق","⏳ بانتظار موافقة المدير",IF(K1427&lt;&gt;"نعم","⚠ غير مسوى مع الحسابات","✔ معتمد ومسوى")))))))))</f>
        <v/>
      </c>
      <c r="R1427">
        <f>N(R1426)+IF(A1427="عهدة",1,0)</f>
        <v/>
      </c>
      <c r="S1427">
        <f>IF(C1427="","",IF(AND(C1427&gt;=DATE(2026,9,1),C1427&lt;=DATE(2027,8,31)),(YEAR(C1427)-2026)*12+MONTH(C1427)-8,""))</f>
        <v/>
      </c>
      <c r="T1427">
        <f>IF(AND(A1427="مصروف",R1427&gt;0,I1427="موافق",S1427&lt;&gt;"",H1427&lt;&gt;""),N(G1427),0)</f>
        <v/>
      </c>
    </row>
    <row r="1428">
      <c r="A1428" s="19" t="n"/>
      <c r="B1428" s="20">
        <f>IF(A1428="","",IF(R1428=0,"⚠ أضف سطر عهدة أولًا","BDR-"&amp;TEXT(R1428,"000")))</f>
        <v/>
      </c>
      <c r="C1428" s="21" t="n"/>
      <c r="D1428" s="20">
        <f>IF(C1428="","",IF(S1428="","خارج السنة المالية",INDEX(القوائم!$D$2:$D$13,S1428)))</f>
        <v/>
      </c>
      <c r="E1428" s="22" t="n"/>
      <c r="F1428" s="23" t="n"/>
      <c r="G1428" s="23" t="n"/>
      <c r="H1428" s="22" t="n"/>
      <c r="I1428" s="19" t="n"/>
      <c r="J1428" s="21" t="n"/>
      <c r="K1428" s="19" t="n"/>
      <c r="L1428" s="19" t="n"/>
      <c r="M1428" s="21" t="n"/>
      <c r="N1428" s="22" t="n"/>
      <c r="O1428" s="24">
        <f>IF(A1428&lt;&gt;"عهدة","",SUMIFS($G$8:$G$5007,$B$8:$B$5007,B1428,$A$8:$A$5007,"مصروف",$I$8:$I$5007,"&lt;&gt;مرفوض"))</f>
        <v/>
      </c>
      <c r="P1428" s="25">
        <f>IF(A1428&lt;&gt;"عهدة","",N(F1428)-O1428)</f>
        <v/>
      </c>
      <c r="Q1428" s="26">
        <f>IF(A1428="","",IF(A1428="عهدة",IF(N(F1428)=0,"⚠ أدخل قيمة العهدة",IF(P1428&lt;0,"⛔ عجز / زيادة مصروفات "&amp;TEXT(-P1428,"#,##0"),IF(COUNTIFS($B$8:$B$5007,B1428,$A$8:$A$5007,"مصروف",$I$8:$I$5007,"&lt;&gt;مرفوض",$K$8:$K$5007,"&lt;&gt;نعم")&gt;0,"⚠ "&amp;COUNTIFS($B$8:$B$5007,B1428,$A$8:$A$5007,"مصروف",$I$8:$I$5007,"&lt;&gt;مرفوض",$K$8:$K$5007,"&lt;&gt;نعم")&amp;" مصروف غير مسوى",IF(L1428="تمت التسوية",IF(P1428=0,"✔ متوازنة وتمت التسوية","✔ تمت التسوية – متبقي "&amp;TEXT(P1428,"#,##0")),IF(P1428&gt;0,"متبقي "&amp;TEXT(P1428,"#,##0"),"✔ متوازنة"))))),IF(R1428=0,"⚠ أضف سطر عهدة أولًا",IF(OR(C1428="",N(G1428)=0),"⚠ أكمل التاريخ والقيمة",IF(S1428="","⚠ التاريخ خارج السنة المالية",IF(H1428="","⚠ اختر بند الموازنة",IF(I1428="مرفوض","✖ مرفوض من المدير",IF(I1428&lt;&gt;"موافق","⏳ بانتظار موافقة المدير",IF(K1428&lt;&gt;"نعم","⚠ غير مسوى مع الحسابات","✔ معتمد ومسوى")))))))))</f>
        <v/>
      </c>
      <c r="R1428">
        <f>N(R1427)+IF(A1428="عهدة",1,0)</f>
        <v/>
      </c>
      <c r="S1428">
        <f>IF(C1428="","",IF(AND(C1428&gt;=DATE(2026,9,1),C1428&lt;=DATE(2027,8,31)),(YEAR(C1428)-2026)*12+MONTH(C1428)-8,""))</f>
        <v/>
      </c>
      <c r="T1428">
        <f>IF(AND(A1428="مصروف",R1428&gt;0,I1428="موافق",S1428&lt;&gt;"",H1428&lt;&gt;""),N(G1428),0)</f>
        <v/>
      </c>
    </row>
    <row r="1429">
      <c r="A1429" s="19" t="n"/>
      <c r="B1429" s="20">
        <f>IF(A1429="","",IF(R1429=0,"⚠ أضف سطر عهدة أولًا","BDR-"&amp;TEXT(R1429,"000")))</f>
        <v/>
      </c>
      <c r="C1429" s="21" t="n"/>
      <c r="D1429" s="20">
        <f>IF(C1429="","",IF(S1429="","خارج السنة المالية",INDEX(القوائم!$D$2:$D$13,S1429)))</f>
        <v/>
      </c>
      <c r="E1429" s="22" t="n"/>
      <c r="F1429" s="23" t="n"/>
      <c r="G1429" s="23" t="n"/>
      <c r="H1429" s="22" t="n"/>
      <c r="I1429" s="19" t="n"/>
      <c r="J1429" s="21" t="n"/>
      <c r="K1429" s="19" t="n"/>
      <c r="L1429" s="19" t="n"/>
      <c r="M1429" s="21" t="n"/>
      <c r="N1429" s="22" t="n"/>
      <c r="O1429" s="24">
        <f>IF(A1429&lt;&gt;"عهدة","",SUMIFS($G$8:$G$5007,$B$8:$B$5007,B1429,$A$8:$A$5007,"مصروف",$I$8:$I$5007,"&lt;&gt;مرفوض"))</f>
        <v/>
      </c>
      <c r="P1429" s="25">
        <f>IF(A1429&lt;&gt;"عهدة","",N(F1429)-O1429)</f>
        <v/>
      </c>
      <c r="Q1429" s="26">
        <f>IF(A1429="","",IF(A1429="عهدة",IF(N(F1429)=0,"⚠ أدخل قيمة العهدة",IF(P1429&lt;0,"⛔ عجز / زيادة مصروفات "&amp;TEXT(-P1429,"#,##0"),IF(COUNTIFS($B$8:$B$5007,B1429,$A$8:$A$5007,"مصروف",$I$8:$I$5007,"&lt;&gt;مرفوض",$K$8:$K$5007,"&lt;&gt;نعم")&gt;0,"⚠ "&amp;COUNTIFS($B$8:$B$5007,B1429,$A$8:$A$5007,"مصروف",$I$8:$I$5007,"&lt;&gt;مرفوض",$K$8:$K$5007,"&lt;&gt;نعم")&amp;" مصروف غير مسوى",IF(L1429="تمت التسوية",IF(P1429=0,"✔ متوازنة وتمت التسوية","✔ تمت التسوية – متبقي "&amp;TEXT(P1429,"#,##0")),IF(P1429&gt;0,"متبقي "&amp;TEXT(P1429,"#,##0"),"✔ متوازنة"))))),IF(R1429=0,"⚠ أضف سطر عهدة أولًا",IF(OR(C1429="",N(G1429)=0),"⚠ أكمل التاريخ والقيمة",IF(S1429="","⚠ التاريخ خارج السنة المالية",IF(H1429="","⚠ اختر بند الموازنة",IF(I1429="مرفوض","✖ مرفوض من المدير",IF(I1429&lt;&gt;"موافق","⏳ بانتظار موافقة المدير",IF(K1429&lt;&gt;"نعم","⚠ غير مسوى مع الحسابات","✔ معتمد ومسوى")))))))))</f>
        <v/>
      </c>
      <c r="R1429">
        <f>N(R1428)+IF(A1429="عهدة",1,0)</f>
        <v/>
      </c>
      <c r="S1429">
        <f>IF(C1429="","",IF(AND(C1429&gt;=DATE(2026,9,1),C1429&lt;=DATE(2027,8,31)),(YEAR(C1429)-2026)*12+MONTH(C1429)-8,""))</f>
        <v/>
      </c>
      <c r="T1429">
        <f>IF(AND(A1429="مصروف",R1429&gt;0,I1429="موافق",S1429&lt;&gt;"",H1429&lt;&gt;""),N(G1429),0)</f>
        <v/>
      </c>
    </row>
    <row r="1430">
      <c r="A1430" s="19" t="n"/>
      <c r="B1430" s="20">
        <f>IF(A1430="","",IF(R1430=0,"⚠ أضف سطر عهدة أولًا","BDR-"&amp;TEXT(R1430,"000")))</f>
        <v/>
      </c>
      <c r="C1430" s="21" t="n"/>
      <c r="D1430" s="20">
        <f>IF(C1430="","",IF(S1430="","خارج السنة المالية",INDEX(القوائم!$D$2:$D$13,S1430)))</f>
        <v/>
      </c>
      <c r="E1430" s="22" t="n"/>
      <c r="F1430" s="23" t="n"/>
      <c r="G1430" s="23" t="n"/>
      <c r="H1430" s="22" t="n"/>
      <c r="I1430" s="19" t="n"/>
      <c r="J1430" s="21" t="n"/>
      <c r="K1430" s="19" t="n"/>
      <c r="L1430" s="19" t="n"/>
      <c r="M1430" s="21" t="n"/>
      <c r="N1430" s="22" t="n"/>
      <c r="O1430" s="24">
        <f>IF(A1430&lt;&gt;"عهدة","",SUMIFS($G$8:$G$5007,$B$8:$B$5007,B1430,$A$8:$A$5007,"مصروف",$I$8:$I$5007,"&lt;&gt;مرفوض"))</f>
        <v/>
      </c>
      <c r="P1430" s="25">
        <f>IF(A1430&lt;&gt;"عهدة","",N(F1430)-O1430)</f>
        <v/>
      </c>
      <c r="Q1430" s="26">
        <f>IF(A1430="","",IF(A1430="عهدة",IF(N(F1430)=0,"⚠ أدخل قيمة العهدة",IF(P1430&lt;0,"⛔ عجز / زيادة مصروفات "&amp;TEXT(-P1430,"#,##0"),IF(COUNTIFS($B$8:$B$5007,B1430,$A$8:$A$5007,"مصروف",$I$8:$I$5007,"&lt;&gt;مرفوض",$K$8:$K$5007,"&lt;&gt;نعم")&gt;0,"⚠ "&amp;COUNTIFS($B$8:$B$5007,B1430,$A$8:$A$5007,"مصروف",$I$8:$I$5007,"&lt;&gt;مرفوض",$K$8:$K$5007,"&lt;&gt;نعم")&amp;" مصروف غير مسوى",IF(L1430="تمت التسوية",IF(P1430=0,"✔ متوازنة وتمت التسوية","✔ تمت التسوية – متبقي "&amp;TEXT(P1430,"#,##0")),IF(P1430&gt;0,"متبقي "&amp;TEXT(P1430,"#,##0"),"✔ متوازنة"))))),IF(R1430=0,"⚠ أضف سطر عهدة أولًا",IF(OR(C1430="",N(G1430)=0),"⚠ أكمل التاريخ والقيمة",IF(S1430="","⚠ التاريخ خارج السنة المالية",IF(H1430="","⚠ اختر بند الموازنة",IF(I1430="مرفوض","✖ مرفوض من المدير",IF(I1430&lt;&gt;"موافق","⏳ بانتظار موافقة المدير",IF(K1430&lt;&gt;"نعم","⚠ غير مسوى مع الحسابات","✔ معتمد ومسوى")))))))))</f>
        <v/>
      </c>
      <c r="R1430">
        <f>N(R1429)+IF(A1430="عهدة",1,0)</f>
        <v/>
      </c>
      <c r="S1430">
        <f>IF(C1430="","",IF(AND(C1430&gt;=DATE(2026,9,1),C1430&lt;=DATE(2027,8,31)),(YEAR(C1430)-2026)*12+MONTH(C1430)-8,""))</f>
        <v/>
      </c>
      <c r="T1430">
        <f>IF(AND(A1430="مصروف",R1430&gt;0,I1430="موافق",S1430&lt;&gt;"",H1430&lt;&gt;""),N(G1430),0)</f>
        <v/>
      </c>
    </row>
    <row r="1431">
      <c r="A1431" s="19" t="n"/>
      <c r="B1431" s="20">
        <f>IF(A1431="","",IF(R1431=0,"⚠ أضف سطر عهدة أولًا","BDR-"&amp;TEXT(R1431,"000")))</f>
        <v/>
      </c>
      <c r="C1431" s="21" t="n"/>
      <c r="D1431" s="20">
        <f>IF(C1431="","",IF(S1431="","خارج السنة المالية",INDEX(القوائم!$D$2:$D$13,S1431)))</f>
        <v/>
      </c>
      <c r="E1431" s="22" t="n"/>
      <c r="F1431" s="23" t="n"/>
      <c r="G1431" s="23" t="n"/>
      <c r="H1431" s="22" t="n"/>
      <c r="I1431" s="19" t="n"/>
      <c r="J1431" s="21" t="n"/>
      <c r="K1431" s="19" t="n"/>
      <c r="L1431" s="19" t="n"/>
      <c r="M1431" s="21" t="n"/>
      <c r="N1431" s="22" t="n"/>
      <c r="O1431" s="24">
        <f>IF(A1431&lt;&gt;"عهدة","",SUMIFS($G$8:$G$5007,$B$8:$B$5007,B1431,$A$8:$A$5007,"مصروف",$I$8:$I$5007,"&lt;&gt;مرفوض"))</f>
        <v/>
      </c>
      <c r="P1431" s="25">
        <f>IF(A1431&lt;&gt;"عهدة","",N(F1431)-O1431)</f>
        <v/>
      </c>
      <c r="Q1431" s="26">
        <f>IF(A1431="","",IF(A1431="عهدة",IF(N(F1431)=0,"⚠ أدخل قيمة العهدة",IF(P1431&lt;0,"⛔ عجز / زيادة مصروفات "&amp;TEXT(-P1431,"#,##0"),IF(COUNTIFS($B$8:$B$5007,B1431,$A$8:$A$5007,"مصروف",$I$8:$I$5007,"&lt;&gt;مرفوض",$K$8:$K$5007,"&lt;&gt;نعم")&gt;0,"⚠ "&amp;COUNTIFS($B$8:$B$5007,B1431,$A$8:$A$5007,"مصروف",$I$8:$I$5007,"&lt;&gt;مرفوض",$K$8:$K$5007,"&lt;&gt;نعم")&amp;" مصروف غير مسوى",IF(L1431="تمت التسوية",IF(P1431=0,"✔ متوازنة وتمت التسوية","✔ تمت التسوية – متبقي "&amp;TEXT(P1431,"#,##0")),IF(P1431&gt;0,"متبقي "&amp;TEXT(P1431,"#,##0"),"✔ متوازنة"))))),IF(R1431=0,"⚠ أضف سطر عهدة أولًا",IF(OR(C1431="",N(G1431)=0),"⚠ أكمل التاريخ والقيمة",IF(S1431="","⚠ التاريخ خارج السنة المالية",IF(H1431="","⚠ اختر بند الموازنة",IF(I1431="مرفوض","✖ مرفوض من المدير",IF(I1431&lt;&gt;"موافق","⏳ بانتظار موافقة المدير",IF(K1431&lt;&gt;"نعم","⚠ غير مسوى مع الحسابات","✔ معتمد ومسوى")))))))))</f>
        <v/>
      </c>
      <c r="R1431">
        <f>N(R1430)+IF(A1431="عهدة",1,0)</f>
        <v/>
      </c>
      <c r="S1431">
        <f>IF(C1431="","",IF(AND(C1431&gt;=DATE(2026,9,1),C1431&lt;=DATE(2027,8,31)),(YEAR(C1431)-2026)*12+MONTH(C1431)-8,""))</f>
        <v/>
      </c>
      <c r="T1431">
        <f>IF(AND(A1431="مصروف",R1431&gt;0,I1431="موافق",S1431&lt;&gt;"",H1431&lt;&gt;""),N(G1431),0)</f>
        <v/>
      </c>
    </row>
    <row r="1432">
      <c r="A1432" s="19" t="n"/>
      <c r="B1432" s="20">
        <f>IF(A1432="","",IF(R1432=0,"⚠ أضف سطر عهدة أولًا","BDR-"&amp;TEXT(R1432,"000")))</f>
        <v/>
      </c>
      <c r="C1432" s="21" t="n"/>
      <c r="D1432" s="20">
        <f>IF(C1432="","",IF(S1432="","خارج السنة المالية",INDEX(القوائم!$D$2:$D$13,S1432)))</f>
        <v/>
      </c>
      <c r="E1432" s="22" t="n"/>
      <c r="F1432" s="23" t="n"/>
      <c r="G1432" s="23" t="n"/>
      <c r="H1432" s="22" t="n"/>
      <c r="I1432" s="19" t="n"/>
      <c r="J1432" s="21" t="n"/>
      <c r="K1432" s="19" t="n"/>
      <c r="L1432" s="19" t="n"/>
      <c r="M1432" s="21" t="n"/>
      <c r="N1432" s="22" t="n"/>
      <c r="O1432" s="24">
        <f>IF(A1432&lt;&gt;"عهدة","",SUMIFS($G$8:$G$5007,$B$8:$B$5007,B1432,$A$8:$A$5007,"مصروف",$I$8:$I$5007,"&lt;&gt;مرفوض"))</f>
        <v/>
      </c>
      <c r="P1432" s="25">
        <f>IF(A1432&lt;&gt;"عهدة","",N(F1432)-O1432)</f>
        <v/>
      </c>
      <c r="Q1432" s="26">
        <f>IF(A1432="","",IF(A1432="عهدة",IF(N(F1432)=0,"⚠ أدخل قيمة العهدة",IF(P1432&lt;0,"⛔ عجز / زيادة مصروفات "&amp;TEXT(-P1432,"#,##0"),IF(COUNTIFS($B$8:$B$5007,B1432,$A$8:$A$5007,"مصروف",$I$8:$I$5007,"&lt;&gt;مرفوض",$K$8:$K$5007,"&lt;&gt;نعم")&gt;0,"⚠ "&amp;COUNTIFS($B$8:$B$5007,B1432,$A$8:$A$5007,"مصروف",$I$8:$I$5007,"&lt;&gt;مرفوض",$K$8:$K$5007,"&lt;&gt;نعم")&amp;" مصروف غير مسوى",IF(L1432="تمت التسوية",IF(P1432=0,"✔ متوازنة وتمت التسوية","✔ تمت التسوية – متبقي "&amp;TEXT(P1432,"#,##0")),IF(P1432&gt;0,"متبقي "&amp;TEXT(P1432,"#,##0"),"✔ متوازنة"))))),IF(R1432=0,"⚠ أضف سطر عهدة أولًا",IF(OR(C1432="",N(G1432)=0),"⚠ أكمل التاريخ والقيمة",IF(S1432="","⚠ التاريخ خارج السنة المالية",IF(H1432="","⚠ اختر بند الموازنة",IF(I1432="مرفوض","✖ مرفوض من المدير",IF(I1432&lt;&gt;"موافق","⏳ بانتظار موافقة المدير",IF(K1432&lt;&gt;"نعم","⚠ غير مسوى مع الحسابات","✔ معتمد ومسوى")))))))))</f>
        <v/>
      </c>
      <c r="R1432">
        <f>N(R1431)+IF(A1432="عهدة",1,0)</f>
        <v/>
      </c>
      <c r="S1432">
        <f>IF(C1432="","",IF(AND(C1432&gt;=DATE(2026,9,1),C1432&lt;=DATE(2027,8,31)),(YEAR(C1432)-2026)*12+MONTH(C1432)-8,""))</f>
        <v/>
      </c>
      <c r="T1432">
        <f>IF(AND(A1432="مصروف",R1432&gt;0,I1432="موافق",S1432&lt;&gt;"",H1432&lt;&gt;""),N(G1432),0)</f>
        <v/>
      </c>
    </row>
    <row r="1433">
      <c r="A1433" s="19" t="n"/>
      <c r="B1433" s="20">
        <f>IF(A1433="","",IF(R1433=0,"⚠ أضف سطر عهدة أولًا","BDR-"&amp;TEXT(R1433,"000")))</f>
        <v/>
      </c>
      <c r="C1433" s="21" t="n"/>
      <c r="D1433" s="20">
        <f>IF(C1433="","",IF(S1433="","خارج السنة المالية",INDEX(القوائم!$D$2:$D$13,S1433)))</f>
        <v/>
      </c>
      <c r="E1433" s="22" t="n"/>
      <c r="F1433" s="23" t="n"/>
      <c r="G1433" s="23" t="n"/>
      <c r="H1433" s="22" t="n"/>
      <c r="I1433" s="19" t="n"/>
      <c r="J1433" s="21" t="n"/>
      <c r="K1433" s="19" t="n"/>
      <c r="L1433" s="19" t="n"/>
      <c r="M1433" s="21" t="n"/>
      <c r="N1433" s="22" t="n"/>
      <c r="O1433" s="24">
        <f>IF(A1433&lt;&gt;"عهدة","",SUMIFS($G$8:$G$5007,$B$8:$B$5007,B1433,$A$8:$A$5007,"مصروف",$I$8:$I$5007,"&lt;&gt;مرفوض"))</f>
        <v/>
      </c>
      <c r="P1433" s="25">
        <f>IF(A1433&lt;&gt;"عهدة","",N(F1433)-O1433)</f>
        <v/>
      </c>
      <c r="Q1433" s="26">
        <f>IF(A1433="","",IF(A1433="عهدة",IF(N(F1433)=0,"⚠ أدخل قيمة العهدة",IF(P1433&lt;0,"⛔ عجز / زيادة مصروفات "&amp;TEXT(-P1433,"#,##0"),IF(COUNTIFS($B$8:$B$5007,B1433,$A$8:$A$5007,"مصروف",$I$8:$I$5007,"&lt;&gt;مرفوض",$K$8:$K$5007,"&lt;&gt;نعم")&gt;0,"⚠ "&amp;COUNTIFS($B$8:$B$5007,B1433,$A$8:$A$5007,"مصروف",$I$8:$I$5007,"&lt;&gt;مرفوض",$K$8:$K$5007,"&lt;&gt;نعم")&amp;" مصروف غير مسوى",IF(L1433="تمت التسوية",IF(P1433=0,"✔ متوازنة وتمت التسوية","✔ تمت التسوية – متبقي "&amp;TEXT(P1433,"#,##0")),IF(P1433&gt;0,"متبقي "&amp;TEXT(P1433,"#,##0"),"✔ متوازنة"))))),IF(R1433=0,"⚠ أضف سطر عهدة أولًا",IF(OR(C1433="",N(G1433)=0),"⚠ أكمل التاريخ والقيمة",IF(S1433="","⚠ التاريخ خارج السنة المالية",IF(H1433="","⚠ اختر بند الموازنة",IF(I1433="مرفوض","✖ مرفوض من المدير",IF(I1433&lt;&gt;"موافق","⏳ بانتظار موافقة المدير",IF(K1433&lt;&gt;"نعم","⚠ غير مسوى مع الحسابات","✔ معتمد ومسوى")))))))))</f>
        <v/>
      </c>
      <c r="R1433">
        <f>N(R1432)+IF(A1433="عهدة",1,0)</f>
        <v/>
      </c>
      <c r="S1433">
        <f>IF(C1433="","",IF(AND(C1433&gt;=DATE(2026,9,1),C1433&lt;=DATE(2027,8,31)),(YEAR(C1433)-2026)*12+MONTH(C1433)-8,""))</f>
        <v/>
      </c>
      <c r="T1433">
        <f>IF(AND(A1433="مصروف",R1433&gt;0,I1433="موافق",S1433&lt;&gt;"",H1433&lt;&gt;""),N(G1433),0)</f>
        <v/>
      </c>
    </row>
    <row r="1434">
      <c r="A1434" s="19" t="n"/>
      <c r="B1434" s="20">
        <f>IF(A1434="","",IF(R1434=0,"⚠ أضف سطر عهدة أولًا","BDR-"&amp;TEXT(R1434,"000")))</f>
        <v/>
      </c>
      <c r="C1434" s="21" t="n"/>
      <c r="D1434" s="20">
        <f>IF(C1434="","",IF(S1434="","خارج السنة المالية",INDEX(القوائم!$D$2:$D$13,S1434)))</f>
        <v/>
      </c>
      <c r="E1434" s="22" t="n"/>
      <c r="F1434" s="23" t="n"/>
      <c r="G1434" s="23" t="n"/>
      <c r="H1434" s="22" t="n"/>
      <c r="I1434" s="19" t="n"/>
      <c r="J1434" s="21" t="n"/>
      <c r="K1434" s="19" t="n"/>
      <c r="L1434" s="19" t="n"/>
      <c r="M1434" s="21" t="n"/>
      <c r="N1434" s="22" t="n"/>
      <c r="O1434" s="24">
        <f>IF(A1434&lt;&gt;"عهدة","",SUMIFS($G$8:$G$5007,$B$8:$B$5007,B1434,$A$8:$A$5007,"مصروف",$I$8:$I$5007,"&lt;&gt;مرفوض"))</f>
        <v/>
      </c>
      <c r="P1434" s="25">
        <f>IF(A1434&lt;&gt;"عهدة","",N(F1434)-O1434)</f>
        <v/>
      </c>
      <c r="Q1434" s="26">
        <f>IF(A1434="","",IF(A1434="عهدة",IF(N(F1434)=0,"⚠ أدخل قيمة العهدة",IF(P1434&lt;0,"⛔ عجز / زيادة مصروفات "&amp;TEXT(-P1434,"#,##0"),IF(COUNTIFS($B$8:$B$5007,B1434,$A$8:$A$5007,"مصروف",$I$8:$I$5007,"&lt;&gt;مرفوض",$K$8:$K$5007,"&lt;&gt;نعم")&gt;0,"⚠ "&amp;COUNTIFS($B$8:$B$5007,B1434,$A$8:$A$5007,"مصروف",$I$8:$I$5007,"&lt;&gt;مرفوض",$K$8:$K$5007,"&lt;&gt;نعم")&amp;" مصروف غير مسوى",IF(L1434="تمت التسوية",IF(P1434=0,"✔ متوازنة وتمت التسوية","✔ تمت التسوية – متبقي "&amp;TEXT(P1434,"#,##0")),IF(P1434&gt;0,"متبقي "&amp;TEXT(P1434,"#,##0"),"✔ متوازنة"))))),IF(R1434=0,"⚠ أضف سطر عهدة أولًا",IF(OR(C1434="",N(G1434)=0),"⚠ أكمل التاريخ والقيمة",IF(S1434="","⚠ التاريخ خارج السنة المالية",IF(H1434="","⚠ اختر بند الموازنة",IF(I1434="مرفوض","✖ مرفوض من المدير",IF(I1434&lt;&gt;"موافق","⏳ بانتظار موافقة المدير",IF(K1434&lt;&gt;"نعم","⚠ غير مسوى مع الحسابات","✔ معتمد ومسوى")))))))))</f>
        <v/>
      </c>
      <c r="R1434">
        <f>N(R1433)+IF(A1434="عهدة",1,0)</f>
        <v/>
      </c>
      <c r="S1434">
        <f>IF(C1434="","",IF(AND(C1434&gt;=DATE(2026,9,1),C1434&lt;=DATE(2027,8,31)),(YEAR(C1434)-2026)*12+MONTH(C1434)-8,""))</f>
        <v/>
      </c>
      <c r="T1434">
        <f>IF(AND(A1434="مصروف",R1434&gt;0,I1434="موافق",S1434&lt;&gt;"",H1434&lt;&gt;""),N(G1434),0)</f>
        <v/>
      </c>
    </row>
    <row r="1435">
      <c r="A1435" s="19" t="n"/>
      <c r="B1435" s="20">
        <f>IF(A1435="","",IF(R1435=0,"⚠ أضف سطر عهدة أولًا","BDR-"&amp;TEXT(R1435,"000")))</f>
        <v/>
      </c>
      <c r="C1435" s="21" t="n"/>
      <c r="D1435" s="20">
        <f>IF(C1435="","",IF(S1435="","خارج السنة المالية",INDEX(القوائم!$D$2:$D$13,S1435)))</f>
        <v/>
      </c>
      <c r="E1435" s="22" t="n"/>
      <c r="F1435" s="23" t="n"/>
      <c r="G1435" s="23" t="n"/>
      <c r="H1435" s="22" t="n"/>
      <c r="I1435" s="19" t="n"/>
      <c r="J1435" s="21" t="n"/>
      <c r="K1435" s="19" t="n"/>
      <c r="L1435" s="19" t="n"/>
      <c r="M1435" s="21" t="n"/>
      <c r="N1435" s="22" t="n"/>
      <c r="O1435" s="24">
        <f>IF(A1435&lt;&gt;"عهدة","",SUMIFS($G$8:$G$5007,$B$8:$B$5007,B1435,$A$8:$A$5007,"مصروف",$I$8:$I$5007,"&lt;&gt;مرفوض"))</f>
        <v/>
      </c>
      <c r="P1435" s="25">
        <f>IF(A1435&lt;&gt;"عهدة","",N(F1435)-O1435)</f>
        <v/>
      </c>
      <c r="Q1435" s="26">
        <f>IF(A1435="","",IF(A1435="عهدة",IF(N(F1435)=0,"⚠ أدخل قيمة العهدة",IF(P1435&lt;0,"⛔ عجز / زيادة مصروفات "&amp;TEXT(-P1435,"#,##0"),IF(COUNTIFS($B$8:$B$5007,B1435,$A$8:$A$5007,"مصروف",$I$8:$I$5007,"&lt;&gt;مرفوض",$K$8:$K$5007,"&lt;&gt;نعم")&gt;0,"⚠ "&amp;COUNTIFS($B$8:$B$5007,B1435,$A$8:$A$5007,"مصروف",$I$8:$I$5007,"&lt;&gt;مرفوض",$K$8:$K$5007,"&lt;&gt;نعم")&amp;" مصروف غير مسوى",IF(L1435="تمت التسوية",IF(P1435=0,"✔ متوازنة وتمت التسوية","✔ تمت التسوية – متبقي "&amp;TEXT(P1435,"#,##0")),IF(P1435&gt;0,"متبقي "&amp;TEXT(P1435,"#,##0"),"✔ متوازنة"))))),IF(R1435=0,"⚠ أضف سطر عهدة أولًا",IF(OR(C1435="",N(G1435)=0),"⚠ أكمل التاريخ والقيمة",IF(S1435="","⚠ التاريخ خارج السنة المالية",IF(H1435="","⚠ اختر بند الموازنة",IF(I1435="مرفوض","✖ مرفوض من المدير",IF(I1435&lt;&gt;"موافق","⏳ بانتظار موافقة المدير",IF(K1435&lt;&gt;"نعم","⚠ غير مسوى مع الحسابات","✔ معتمد ومسوى")))))))))</f>
        <v/>
      </c>
      <c r="R1435">
        <f>N(R1434)+IF(A1435="عهدة",1,0)</f>
        <v/>
      </c>
      <c r="S1435">
        <f>IF(C1435="","",IF(AND(C1435&gt;=DATE(2026,9,1),C1435&lt;=DATE(2027,8,31)),(YEAR(C1435)-2026)*12+MONTH(C1435)-8,""))</f>
        <v/>
      </c>
      <c r="T1435">
        <f>IF(AND(A1435="مصروف",R1435&gt;0,I1435="موافق",S1435&lt;&gt;"",H1435&lt;&gt;""),N(G1435),0)</f>
        <v/>
      </c>
    </row>
    <row r="1436">
      <c r="A1436" s="19" t="n"/>
      <c r="B1436" s="20">
        <f>IF(A1436="","",IF(R1436=0,"⚠ أضف سطر عهدة أولًا","BDR-"&amp;TEXT(R1436,"000")))</f>
        <v/>
      </c>
      <c r="C1436" s="21" t="n"/>
      <c r="D1436" s="20">
        <f>IF(C1436="","",IF(S1436="","خارج السنة المالية",INDEX(القوائم!$D$2:$D$13,S1436)))</f>
        <v/>
      </c>
      <c r="E1436" s="22" t="n"/>
      <c r="F1436" s="23" t="n"/>
      <c r="G1436" s="23" t="n"/>
      <c r="H1436" s="22" t="n"/>
      <c r="I1436" s="19" t="n"/>
      <c r="J1436" s="21" t="n"/>
      <c r="K1436" s="19" t="n"/>
      <c r="L1436" s="19" t="n"/>
      <c r="M1436" s="21" t="n"/>
      <c r="N1436" s="22" t="n"/>
      <c r="O1436" s="24">
        <f>IF(A1436&lt;&gt;"عهدة","",SUMIFS($G$8:$G$5007,$B$8:$B$5007,B1436,$A$8:$A$5007,"مصروف",$I$8:$I$5007,"&lt;&gt;مرفوض"))</f>
        <v/>
      </c>
      <c r="P1436" s="25">
        <f>IF(A1436&lt;&gt;"عهدة","",N(F1436)-O1436)</f>
        <v/>
      </c>
      <c r="Q1436" s="26">
        <f>IF(A1436="","",IF(A1436="عهدة",IF(N(F1436)=0,"⚠ أدخل قيمة العهدة",IF(P1436&lt;0,"⛔ عجز / زيادة مصروفات "&amp;TEXT(-P1436,"#,##0"),IF(COUNTIFS($B$8:$B$5007,B1436,$A$8:$A$5007,"مصروف",$I$8:$I$5007,"&lt;&gt;مرفوض",$K$8:$K$5007,"&lt;&gt;نعم")&gt;0,"⚠ "&amp;COUNTIFS($B$8:$B$5007,B1436,$A$8:$A$5007,"مصروف",$I$8:$I$5007,"&lt;&gt;مرفوض",$K$8:$K$5007,"&lt;&gt;نعم")&amp;" مصروف غير مسوى",IF(L1436="تمت التسوية",IF(P1436=0,"✔ متوازنة وتمت التسوية","✔ تمت التسوية – متبقي "&amp;TEXT(P1436,"#,##0")),IF(P1436&gt;0,"متبقي "&amp;TEXT(P1436,"#,##0"),"✔ متوازنة"))))),IF(R1436=0,"⚠ أضف سطر عهدة أولًا",IF(OR(C1436="",N(G1436)=0),"⚠ أكمل التاريخ والقيمة",IF(S1436="","⚠ التاريخ خارج السنة المالية",IF(H1436="","⚠ اختر بند الموازنة",IF(I1436="مرفوض","✖ مرفوض من المدير",IF(I1436&lt;&gt;"موافق","⏳ بانتظار موافقة المدير",IF(K1436&lt;&gt;"نعم","⚠ غير مسوى مع الحسابات","✔ معتمد ومسوى")))))))))</f>
        <v/>
      </c>
      <c r="R1436">
        <f>N(R1435)+IF(A1436="عهدة",1,0)</f>
        <v/>
      </c>
      <c r="S1436">
        <f>IF(C1436="","",IF(AND(C1436&gt;=DATE(2026,9,1),C1436&lt;=DATE(2027,8,31)),(YEAR(C1436)-2026)*12+MONTH(C1436)-8,""))</f>
        <v/>
      </c>
      <c r="T1436">
        <f>IF(AND(A1436="مصروف",R1436&gt;0,I1436="موافق",S1436&lt;&gt;"",H1436&lt;&gt;""),N(G1436),0)</f>
        <v/>
      </c>
    </row>
    <row r="1437">
      <c r="A1437" s="19" t="n"/>
      <c r="B1437" s="20">
        <f>IF(A1437="","",IF(R1437=0,"⚠ أضف سطر عهدة أولًا","BDR-"&amp;TEXT(R1437,"000")))</f>
        <v/>
      </c>
      <c r="C1437" s="21" t="n"/>
      <c r="D1437" s="20">
        <f>IF(C1437="","",IF(S1437="","خارج السنة المالية",INDEX(القوائم!$D$2:$D$13,S1437)))</f>
        <v/>
      </c>
      <c r="E1437" s="22" t="n"/>
      <c r="F1437" s="23" t="n"/>
      <c r="G1437" s="23" t="n"/>
      <c r="H1437" s="22" t="n"/>
      <c r="I1437" s="19" t="n"/>
      <c r="J1437" s="21" t="n"/>
      <c r="K1437" s="19" t="n"/>
      <c r="L1437" s="19" t="n"/>
      <c r="M1437" s="21" t="n"/>
      <c r="N1437" s="22" t="n"/>
      <c r="O1437" s="24">
        <f>IF(A1437&lt;&gt;"عهدة","",SUMIFS($G$8:$G$5007,$B$8:$B$5007,B1437,$A$8:$A$5007,"مصروف",$I$8:$I$5007,"&lt;&gt;مرفوض"))</f>
        <v/>
      </c>
      <c r="P1437" s="25">
        <f>IF(A1437&lt;&gt;"عهدة","",N(F1437)-O1437)</f>
        <v/>
      </c>
      <c r="Q1437" s="26">
        <f>IF(A1437="","",IF(A1437="عهدة",IF(N(F1437)=0,"⚠ أدخل قيمة العهدة",IF(P1437&lt;0,"⛔ عجز / زيادة مصروفات "&amp;TEXT(-P1437,"#,##0"),IF(COUNTIFS($B$8:$B$5007,B1437,$A$8:$A$5007,"مصروف",$I$8:$I$5007,"&lt;&gt;مرفوض",$K$8:$K$5007,"&lt;&gt;نعم")&gt;0,"⚠ "&amp;COUNTIFS($B$8:$B$5007,B1437,$A$8:$A$5007,"مصروف",$I$8:$I$5007,"&lt;&gt;مرفوض",$K$8:$K$5007,"&lt;&gt;نعم")&amp;" مصروف غير مسوى",IF(L1437="تمت التسوية",IF(P1437=0,"✔ متوازنة وتمت التسوية","✔ تمت التسوية – متبقي "&amp;TEXT(P1437,"#,##0")),IF(P1437&gt;0,"متبقي "&amp;TEXT(P1437,"#,##0"),"✔ متوازنة"))))),IF(R1437=0,"⚠ أضف سطر عهدة أولًا",IF(OR(C1437="",N(G1437)=0),"⚠ أكمل التاريخ والقيمة",IF(S1437="","⚠ التاريخ خارج السنة المالية",IF(H1437="","⚠ اختر بند الموازنة",IF(I1437="مرفوض","✖ مرفوض من المدير",IF(I1437&lt;&gt;"موافق","⏳ بانتظار موافقة المدير",IF(K1437&lt;&gt;"نعم","⚠ غير مسوى مع الحسابات","✔ معتمد ومسوى")))))))))</f>
        <v/>
      </c>
      <c r="R1437">
        <f>N(R1436)+IF(A1437="عهدة",1,0)</f>
        <v/>
      </c>
      <c r="S1437">
        <f>IF(C1437="","",IF(AND(C1437&gt;=DATE(2026,9,1),C1437&lt;=DATE(2027,8,31)),(YEAR(C1437)-2026)*12+MONTH(C1437)-8,""))</f>
        <v/>
      </c>
      <c r="T1437">
        <f>IF(AND(A1437="مصروف",R1437&gt;0,I1437="موافق",S1437&lt;&gt;"",H1437&lt;&gt;""),N(G1437),0)</f>
        <v/>
      </c>
    </row>
    <row r="1438">
      <c r="A1438" s="19" t="n"/>
      <c r="B1438" s="20">
        <f>IF(A1438="","",IF(R1438=0,"⚠ أضف سطر عهدة أولًا","BDR-"&amp;TEXT(R1438,"000")))</f>
        <v/>
      </c>
      <c r="C1438" s="21" t="n"/>
      <c r="D1438" s="20">
        <f>IF(C1438="","",IF(S1438="","خارج السنة المالية",INDEX(القوائم!$D$2:$D$13,S1438)))</f>
        <v/>
      </c>
      <c r="E1438" s="22" t="n"/>
      <c r="F1438" s="23" t="n"/>
      <c r="G1438" s="23" t="n"/>
      <c r="H1438" s="22" t="n"/>
      <c r="I1438" s="19" t="n"/>
      <c r="J1438" s="21" t="n"/>
      <c r="K1438" s="19" t="n"/>
      <c r="L1438" s="19" t="n"/>
      <c r="M1438" s="21" t="n"/>
      <c r="N1438" s="22" t="n"/>
      <c r="O1438" s="24">
        <f>IF(A1438&lt;&gt;"عهدة","",SUMIFS($G$8:$G$5007,$B$8:$B$5007,B1438,$A$8:$A$5007,"مصروف",$I$8:$I$5007,"&lt;&gt;مرفوض"))</f>
        <v/>
      </c>
      <c r="P1438" s="25">
        <f>IF(A1438&lt;&gt;"عهدة","",N(F1438)-O1438)</f>
        <v/>
      </c>
      <c r="Q1438" s="26">
        <f>IF(A1438="","",IF(A1438="عهدة",IF(N(F1438)=0,"⚠ أدخل قيمة العهدة",IF(P1438&lt;0,"⛔ عجز / زيادة مصروفات "&amp;TEXT(-P1438,"#,##0"),IF(COUNTIFS($B$8:$B$5007,B1438,$A$8:$A$5007,"مصروف",$I$8:$I$5007,"&lt;&gt;مرفوض",$K$8:$K$5007,"&lt;&gt;نعم")&gt;0,"⚠ "&amp;COUNTIFS($B$8:$B$5007,B1438,$A$8:$A$5007,"مصروف",$I$8:$I$5007,"&lt;&gt;مرفوض",$K$8:$K$5007,"&lt;&gt;نعم")&amp;" مصروف غير مسوى",IF(L1438="تمت التسوية",IF(P1438=0,"✔ متوازنة وتمت التسوية","✔ تمت التسوية – متبقي "&amp;TEXT(P1438,"#,##0")),IF(P1438&gt;0,"متبقي "&amp;TEXT(P1438,"#,##0"),"✔ متوازنة"))))),IF(R1438=0,"⚠ أضف سطر عهدة أولًا",IF(OR(C1438="",N(G1438)=0),"⚠ أكمل التاريخ والقيمة",IF(S1438="","⚠ التاريخ خارج السنة المالية",IF(H1438="","⚠ اختر بند الموازنة",IF(I1438="مرفوض","✖ مرفوض من المدير",IF(I1438&lt;&gt;"موافق","⏳ بانتظار موافقة المدير",IF(K1438&lt;&gt;"نعم","⚠ غير مسوى مع الحسابات","✔ معتمد ومسوى")))))))))</f>
        <v/>
      </c>
      <c r="R1438">
        <f>N(R1437)+IF(A1438="عهدة",1,0)</f>
        <v/>
      </c>
      <c r="S1438">
        <f>IF(C1438="","",IF(AND(C1438&gt;=DATE(2026,9,1),C1438&lt;=DATE(2027,8,31)),(YEAR(C1438)-2026)*12+MONTH(C1438)-8,""))</f>
        <v/>
      </c>
      <c r="T1438">
        <f>IF(AND(A1438="مصروف",R1438&gt;0,I1438="موافق",S1438&lt;&gt;"",H1438&lt;&gt;""),N(G1438),0)</f>
        <v/>
      </c>
    </row>
    <row r="1439">
      <c r="A1439" s="19" t="n"/>
      <c r="B1439" s="20">
        <f>IF(A1439="","",IF(R1439=0,"⚠ أضف سطر عهدة أولًا","BDR-"&amp;TEXT(R1439,"000")))</f>
        <v/>
      </c>
      <c r="C1439" s="21" t="n"/>
      <c r="D1439" s="20">
        <f>IF(C1439="","",IF(S1439="","خارج السنة المالية",INDEX(القوائم!$D$2:$D$13,S1439)))</f>
        <v/>
      </c>
      <c r="E1439" s="22" t="n"/>
      <c r="F1439" s="23" t="n"/>
      <c r="G1439" s="23" t="n"/>
      <c r="H1439" s="22" t="n"/>
      <c r="I1439" s="19" t="n"/>
      <c r="J1439" s="21" t="n"/>
      <c r="K1439" s="19" t="n"/>
      <c r="L1439" s="19" t="n"/>
      <c r="M1439" s="21" t="n"/>
      <c r="N1439" s="22" t="n"/>
      <c r="O1439" s="24">
        <f>IF(A1439&lt;&gt;"عهدة","",SUMIFS($G$8:$G$5007,$B$8:$B$5007,B1439,$A$8:$A$5007,"مصروف",$I$8:$I$5007,"&lt;&gt;مرفوض"))</f>
        <v/>
      </c>
      <c r="P1439" s="25">
        <f>IF(A1439&lt;&gt;"عهدة","",N(F1439)-O1439)</f>
        <v/>
      </c>
      <c r="Q1439" s="26">
        <f>IF(A1439="","",IF(A1439="عهدة",IF(N(F1439)=0,"⚠ أدخل قيمة العهدة",IF(P1439&lt;0,"⛔ عجز / زيادة مصروفات "&amp;TEXT(-P1439,"#,##0"),IF(COUNTIFS($B$8:$B$5007,B1439,$A$8:$A$5007,"مصروف",$I$8:$I$5007,"&lt;&gt;مرفوض",$K$8:$K$5007,"&lt;&gt;نعم")&gt;0,"⚠ "&amp;COUNTIFS($B$8:$B$5007,B1439,$A$8:$A$5007,"مصروف",$I$8:$I$5007,"&lt;&gt;مرفوض",$K$8:$K$5007,"&lt;&gt;نعم")&amp;" مصروف غير مسوى",IF(L1439="تمت التسوية",IF(P1439=0,"✔ متوازنة وتمت التسوية","✔ تمت التسوية – متبقي "&amp;TEXT(P1439,"#,##0")),IF(P1439&gt;0,"متبقي "&amp;TEXT(P1439,"#,##0"),"✔ متوازنة"))))),IF(R1439=0,"⚠ أضف سطر عهدة أولًا",IF(OR(C1439="",N(G1439)=0),"⚠ أكمل التاريخ والقيمة",IF(S1439="","⚠ التاريخ خارج السنة المالية",IF(H1439="","⚠ اختر بند الموازنة",IF(I1439="مرفوض","✖ مرفوض من المدير",IF(I1439&lt;&gt;"موافق","⏳ بانتظار موافقة المدير",IF(K1439&lt;&gt;"نعم","⚠ غير مسوى مع الحسابات","✔ معتمد ومسوى")))))))))</f>
        <v/>
      </c>
      <c r="R1439">
        <f>N(R1438)+IF(A1439="عهدة",1,0)</f>
        <v/>
      </c>
      <c r="S1439">
        <f>IF(C1439="","",IF(AND(C1439&gt;=DATE(2026,9,1),C1439&lt;=DATE(2027,8,31)),(YEAR(C1439)-2026)*12+MONTH(C1439)-8,""))</f>
        <v/>
      </c>
      <c r="T1439">
        <f>IF(AND(A1439="مصروف",R1439&gt;0,I1439="موافق",S1439&lt;&gt;"",H1439&lt;&gt;""),N(G1439),0)</f>
        <v/>
      </c>
    </row>
    <row r="1440">
      <c r="A1440" s="19" t="n"/>
      <c r="B1440" s="20">
        <f>IF(A1440="","",IF(R1440=0,"⚠ أضف سطر عهدة أولًا","BDR-"&amp;TEXT(R1440,"000")))</f>
        <v/>
      </c>
      <c r="C1440" s="21" t="n"/>
      <c r="D1440" s="20">
        <f>IF(C1440="","",IF(S1440="","خارج السنة المالية",INDEX(القوائم!$D$2:$D$13,S1440)))</f>
        <v/>
      </c>
      <c r="E1440" s="22" t="n"/>
      <c r="F1440" s="23" t="n"/>
      <c r="G1440" s="23" t="n"/>
      <c r="H1440" s="22" t="n"/>
      <c r="I1440" s="19" t="n"/>
      <c r="J1440" s="21" t="n"/>
      <c r="K1440" s="19" t="n"/>
      <c r="L1440" s="19" t="n"/>
      <c r="M1440" s="21" t="n"/>
      <c r="N1440" s="22" t="n"/>
      <c r="O1440" s="24">
        <f>IF(A1440&lt;&gt;"عهدة","",SUMIFS($G$8:$G$5007,$B$8:$B$5007,B1440,$A$8:$A$5007,"مصروف",$I$8:$I$5007,"&lt;&gt;مرفوض"))</f>
        <v/>
      </c>
      <c r="P1440" s="25">
        <f>IF(A1440&lt;&gt;"عهدة","",N(F1440)-O1440)</f>
        <v/>
      </c>
      <c r="Q1440" s="26">
        <f>IF(A1440="","",IF(A1440="عهدة",IF(N(F1440)=0,"⚠ أدخل قيمة العهدة",IF(P1440&lt;0,"⛔ عجز / زيادة مصروفات "&amp;TEXT(-P1440,"#,##0"),IF(COUNTIFS($B$8:$B$5007,B1440,$A$8:$A$5007,"مصروف",$I$8:$I$5007,"&lt;&gt;مرفوض",$K$8:$K$5007,"&lt;&gt;نعم")&gt;0,"⚠ "&amp;COUNTIFS($B$8:$B$5007,B1440,$A$8:$A$5007,"مصروف",$I$8:$I$5007,"&lt;&gt;مرفوض",$K$8:$K$5007,"&lt;&gt;نعم")&amp;" مصروف غير مسوى",IF(L1440="تمت التسوية",IF(P1440=0,"✔ متوازنة وتمت التسوية","✔ تمت التسوية – متبقي "&amp;TEXT(P1440,"#,##0")),IF(P1440&gt;0,"متبقي "&amp;TEXT(P1440,"#,##0"),"✔ متوازنة"))))),IF(R1440=0,"⚠ أضف سطر عهدة أولًا",IF(OR(C1440="",N(G1440)=0),"⚠ أكمل التاريخ والقيمة",IF(S1440="","⚠ التاريخ خارج السنة المالية",IF(H1440="","⚠ اختر بند الموازنة",IF(I1440="مرفوض","✖ مرفوض من المدير",IF(I1440&lt;&gt;"موافق","⏳ بانتظار موافقة المدير",IF(K1440&lt;&gt;"نعم","⚠ غير مسوى مع الحسابات","✔ معتمد ومسوى")))))))))</f>
        <v/>
      </c>
      <c r="R1440">
        <f>N(R1439)+IF(A1440="عهدة",1,0)</f>
        <v/>
      </c>
      <c r="S1440">
        <f>IF(C1440="","",IF(AND(C1440&gt;=DATE(2026,9,1),C1440&lt;=DATE(2027,8,31)),(YEAR(C1440)-2026)*12+MONTH(C1440)-8,""))</f>
        <v/>
      </c>
      <c r="T1440">
        <f>IF(AND(A1440="مصروف",R1440&gt;0,I1440="موافق",S1440&lt;&gt;"",H1440&lt;&gt;""),N(G1440),0)</f>
        <v/>
      </c>
    </row>
    <row r="1441">
      <c r="A1441" s="19" t="n"/>
      <c r="B1441" s="20">
        <f>IF(A1441="","",IF(R1441=0,"⚠ أضف سطر عهدة أولًا","BDR-"&amp;TEXT(R1441,"000")))</f>
        <v/>
      </c>
      <c r="C1441" s="21" t="n"/>
      <c r="D1441" s="20">
        <f>IF(C1441="","",IF(S1441="","خارج السنة المالية",INDEX(القوائم!$D$2:$D$13,S1441)))</f>
        <v/>
      </c>
      <c r="E1441" s="22" t="n"/>
      <c r="F1441" s="23" t="n"/>
      <c r="G1441" s="23" t="n"/>
      <c r="H1441" s="22" t="n"/>
      <c r="I1441" s="19" t="n"/>
      <c r="J1441" s="21" t="n"/>
      <c r="K1441" s="19" t="n"/>
      <c r="L1441" s="19" t="n"/>
      <c r="M1441" s="21" t="n"/>
      <c r="N1441" s="22" t="n"/>
      <c r="O1441" s="24">
        <f>IF(A1441&lt;&gt;"عهدة","",SUMIFS($G$8:$G$5007,$B$8:$B$5007,B1441,$A$8:$A$5007,"مصروف",$I$8:$I$5007,"&lt;&gt;مرفوض"))</f>
        <v/>
      </c>
      <c r="P1441" s="25">
        <f>IF(A1441&lt;&gt;"عهدة","",N(F1441)-O1441)</f>
        <v/>
      </c>
      <c r="Q1441" s="26">
        <f>IF(A1441="","",IF(A1441="عهدة",IF(N(F1441)=0,"⚠ أدخل قيمة العهدة",IF(P1441&lt;0,"⛔ عجز / زيادة مصروفات "&amp;TEXT(-P1441,"#,##0"),IF(COUNTIFS($B$8:$B$5007,B1441,$A$8:$A$5007,"مصروف",$I$8:$I$5007,"&lt;&gt;مرفوض",$K$8:$K$5007,"&lt;&gt;نعم")&gt;0,"⚠ "&amp;COUNTIFS($B$8:$B$5007,B1441,$A$8:$A$5007,"مصروف",$I$8:$I$5007,"&lt;&gt;مرفوض",$K$8:$K$5007,"&lt;&gt;نعم")&amp;" مصروف غير مسوى",IF(L1441="تمت التسوية",IF(P1441=0,"✔ متوازنة وتمت التسوية","✔ تمت التسوية – متبقي "&amp;TEXT(P1441,"#,##0")),IF(P1441&gt;0,"متبقي "&amp;TEXT(P1441,"#,##0"),"✔ متوازنة"))))),IF(R1441=0,"⚠ أضف سطر عهدة أولًا",IF(OR(C1441="",N(G1441)=0),"⚠ أكمل التاريخ والقيمة",IF(S1441="","⚠ التاريخ خارج السنة المالية",IF(H1441="","⚠ اختر بند الموازنة",IF(I1441="مرفوض","✖ مرفوض من المدير",IF(I1441&lt;&gt;"موافق","⏳ بانتظار موافقة المدير",IF(K1441&lt;&gt;"نعم","⚠ غير مسوى مع الحسابات","✔ معتمد ومسوى")))))))))</f>
        <v/>
      </c>
      <c r="R1441">
        <f>N(R1440)+IF(A1441="عهدة",1,0)</f>
        <v/>
      </c>
      <c r="S1441">
        <f>IF(C1441="","",IF(AND(C1441&gt;=DATE(2026,9,1),C1441&lt;=DATE(2027,8,31)),(YEAR(C1441)-2026)*12+MONTH(C1441)-8,""))</f>
        <v/>
      </c>
      <c r="T1441">
        <f>IF(AND(A1441="مصروف",R1441&gt;0,I1441="موافق",S1441&lt;&gt;"",H1441&lt;&gt;""),N(G1441),0)</f>
        <v/>
      </c>
    </row>
    <row r="1442">
      <c r="A1442" s="19" t="n"/>
      <c r="B1442" s="20">
        <f>IF(A1442="","",IF(R1442=0,"⚠ أضف سطر عهدة أولًا","BDR-"&amp;TEXT(R1442,"000")))</f>
        <v/>
      </c>
      <c r="C1442" s="21" t="n"/>
      <c r="D1442" s="20">
        <f>IF(C1442="","",IF(S1442="","خارج السنة المالية",INDEX(القوائم!$D$2:$D$13,S1442)))</f>
        <v/>
      </c>
      <c r="E1442" s="22" t="n"/>
      <c r="F1442" s="23" t="n"/>
      <c r="G1442" s="23" t="n"/>
      <c r="H1442" s="22" t="n"/>
      <c r="I1442" s="19" t="n"/>
      <c r="J1442" s="21" t="n"/>
      <c r="K1442" s="19" t="n"/>
      <c r="L1442" s="19" t="n"/>
      <c r="M1442" s="21" t="n"/>
      <c r="N1442" s="22" t="n"/>
      <c r="O1442" s="24">
        <f>IF(A1442&lt;&gt;"عهدة","",SUMIFS($G$8:$G$5007,$B$8:$B$5007,B1442,$A$8:$A$5007,"مصروف",$I$8:$I$5007,"&lt;&gt;مرفوض"))</f>
        <v/>
      </c>
      <c r="P1442" s="25">
        <f>IF(A1442&lt;&gt;"عهدة","",N(F1442)-O1442)</f>
        <v/>
      </c>
      <c r="Q1442" s="26">
        <f>IF(A1442="","",IF(A1442="عهدة",IF(N(F1442)=0,"⚠ أدخل قيمة العهدة",IF(P1442&lt;0,"⛔ عجز / زيادة مصروفات "&amp;TEXT(-P1442,"#,##0"),IF(COUNTIFS($B$8:$B$5007,B1442,$A$8:$A$5007,"مصروف",$I$8:$I$5007,"&lt;&gt;مرفوض",$K$8:$K$5007,"&lt;&gt;نعم")&gt;0,"⚠ "&amp;COUNTIFS($B$8:$B$5007,B1442,$A$8:$A$5007,"مصروف",$I$8:$I$5007,"&lt;&gt;مرفوض",$K$8:$K$5007,"&lt;&gt;نعم")&amp;" مصروف غير مسوى",IF(L1442="تمت التسوية",IF(P1442=0,"✔ متوازنة وتمت التسوية","✔ تمت التسوية – متبقي "&amp;TEXT(P1442,"#,##0")),IF(P1442&gt;0,"متبقي "&amp;TEXT(P1442,"#,##0"),"✔ متوازنة"))))),IF(R1442=0,"⚠ أضف سطر عهدة أولًا",IF(OR(C1442="",N(G1442)=0),"⚠ أكمل التاريخ والقيمة",IF(S1442="","⚠ التاريخ خارج السنة المالية",IF(H1442="","⚠ اختر بند الموازنة",IF(I1442="مرفوض","✖ مرفوض من المدير",IF(I1442&lt;&gt;"موافق","⏳ بانتظار موافقة المدير",IF(K1442&lt;&gt;"نعم","⚠ غير مسوى مع الحسابات","✔ معتمد ومسوى")))))))))</f>
        <v/>
      </c>
      <c r="R1442">
        <f>N(R1441)+IF(A1442="عهدة",1,0)</f>
        <v/>
      </c>
      <c r="S1442">
        <f>IF(C1442="","",IF(AND(C1442&gt;=DATE(2026,9,1),C1442&lt;=DATE(2027,8,31)),(YEAR(C1442)-2026)*12+MONTH(C1442)-8,""))</f>
        <v/>
      </c>
      <c r="T1442">
        <f>IF(AND(A1442="مصروف",R1442&gt;0,I1442="موافق",S1442&lt;&gt;"",H1442&lt;&gt;""),N(G1442),0)</f>
        <v/>
      </c>
    </row>
    <row r="1443">
      <c r="A1443" s="19" t="n"/>
      <c r="B1443" s="20">
        <f>IF(A1443="","",IF(R1443=0,"⚠ أضف سطر عهدة أولًا","BDR-"&amp;TEXT(R1443,"000")))</f>
        <v/>
      </c>
      <c r="C1443" s="21" t="n"/>
      <c r="D1443" s="20">
        <f>IF(C1443="","",IF(S1443="","خارج السنة المالية",INDEX(القوائم!$D$2:$D$13,S1443)))</f>
        <v/>
      </c>
      <c r="E1443" s="22" t="n"/>
      <c r="F1443" s="23" t="n"/>
      <c r="G1443" s="23" t="n"/>
      <c r="H1443" s="22" t="n"/>
      <c r="I1443" s="19" t="n"/>
      <c r="J1443" s="21" t="n"/>
      <c r="K1443" s="19" t="n"/>
      <c r="L1443" s="19" t="n"/>
      <c r="M1443" s="21" t="n"/>
      <c r="N1443" s="22" t="n"/>
      <c r="O1443" s="24">
        <f>IF(A1443&lt;&gt;"عهدة","",SUMIFS($G$8:$G$5007,$B$8:$B$5007,B1443,$A$8:$A$5007,"مصروف",$I$8:$I$5007,"&lt;&gt;مرفوض"))</f>
        <v/>
      </c>
      <c r="P1443" s="25">
        <f>IF(A1443&lt;&gt;"عهدة","",N(F1443)-O1443)</f>
        <v/>
      </c>
      <c r="Q1443" s="26">
        <f>IF(A1443="","",IF(A1443="عهدة",IF(N(F1443)=0,"⚠ أدخل قيمة العهدة",IF(P1443&lt;0,"⛔ عجز / زيادة مصروفات "&amp;TEXT(-P1443,"#,##0"),IF(COUNTIFS($B$8:$B$5007,B1443,$A$8:$A$5007,"مصروف",$I$8:$I$5007,"&lt;&gt;مرفوض",$K$8:$K$5007,"&lt;&gt;نعم")&gt;0,"⚠ "&amp;COUNTIFS($B$8:$B$5007,B1443,$A$8:$A$5007,"مصروف",$I$8:$I$5007,"&lt;&gt;مرفوض",$K$8:$K$5007,"&lt;&gt;نعم")&amp;" مصروف غير مسوى",IF(L1443="تمت التسوية",IF(P1443=0,"✔ متوازنة وتمت التسوية","✔ تمت التسوية – متبقي "&amp;TEXT(P1443,"#,##0")),IF(P1443&gt;0,"متبقي "&amp;TEXT(P1443,"#,##0"),"✔ متوازنة"))))),IF(R1443=0,"⚠ أضف سطر عهدة أولًا",IF(OR(C1443="",N(G1443)=0),"⚠ أكمل التاريخ والقيمة",IF(S1443="","⚠ التاريخ خارج السنة المالية",IF(H1443="","⚠ اختر بند الموازنة",IF(I1443="مرفوض","✖ مرفوض من المدير",IF(I1443&lt;&gt;"موافق","⏳ بانتظار موافقة المدير",IF(K1443&lt;&gt;"نعم","⚠ غير مسوى مع الحسابات","✔ معتمد ومسوى")))))))))</f>
        <v/>
      </c>
      <c r="R1443">
        <f>N(R1442)+IF(A1443="عهدة",1,0)</f>
        <v/>
      </c>
      <c r="S1443">
        <f>IF(C1443="","",IF(AND(C1443&gt;=DATE(2026,9,1),C1443&lt;=DATE(2027,8,31)),(YEAR(C1443)-2026)*12+MONTH(C1443)-8,""))</f>
        <v/>
      </c>
      <c r="T1443">
        <f>IF(AND(A1443="مصروف",R1443&gt;0,I1443="موافق",S1443&lt;&gt;"",H1443&lt;&gt;""),N(G1443),0)</f>
        <v/>
      </c>
    </row>
    <row r="1444">
      <c r="A1444" s="19" t="n"/>
      <c r="B1444" s="20">
        <f>IF(A1444="","",IF(R1444=0,"⚠ أضف سطر عهدة أولًا","BDR-"&amp;TEXT(R1444,"000")))</f>
        <v/>
      </c>
      <c r="C1444" s="21" t="n"/>
      <c r="D1444" s="20">
        <f>IF(C1444="","",IF(S1444="","خارج السنة المالية",INDEX(القوائم!$D$2:$D$13,S1444)))</f>
        <v/>
      </c>
      <c r="E1444" s="22" t="n"/>
      <c r="F1444" s="23" t="n"/>
      <c r="G1444" s="23" t="n"/>
      <c r="H1444" s="22" t="n"/>
      <c r="I1444" s="19" t="n"/>
      <c r="J1444" s="21" t="n"/>
      <c r="K1444" s="19" t="n"/>
      <c r="L1444" s="19" t="n"/>
      <c r="M1444" s="21" t="n"/>
      <c r="N1444" s="22" t="n"/>
      <c r="O1444" s="24">
        <f>IF(A1444&lt;&gt;"عهدة","",SUMIFS($G$8:$G$5007,$B$8:$B$5007,B1444,$A$8:$A$5007,"مصروف",$I$8:$I$5007,"&lt;&gt;مرفوض"))</f>
        <v/>
      </c>
      <c r="P1444" s="25">
        <f>IF(A1444&lt;&gt;"عهدة","",N(F1444)-O1444)</f>
        <v/>
      </c>
      <c r="Q1444" s="26">
        <f>IF(A1444="","",IF(A1444="عهدة",IF(N(F1444)=0,"⚠ أدخل قيمة العهدة",IF(P1444&lt;0,"⛔ عجز / زيادة مصروفات "&amp;TEXT(-P1444,"#,##0"),IF(COUNTIFS($B$8:$B$5007,B1444,$A$8:$A$5007,"مصروف",$I$8:$I$5007,"&lt;&gt;مرفوض",$K$8:$K$5007,"&lt;&gt;نعم")&gt;0,"⚠ "&amp;COUNTIFS($B$8:$B$5007,B1444,$A$8:$A$5007,"مصروف",$I$8:$I$5007,"&lt;&gt;مرفوض",$K$8:$K$5007,"&lt;&gt;نعم")&amp;" مصروف غير مسوى",IF(L1444="تمت التسوية",IF(P1444=0,"✔ متوازنة وتمت التسوية","✔ تمت التسوية – متبقي "&amp;TEXT(P1444,"#,##0")),IF(P1444&gt;0,"متبقي "&amp;TEXT(P1444,"#,##0"),"✔ متوازنة"))))),IF(R1444=0,"⚠ أضف سطر عهدة أولًا",IF(OR(C1444="",N(G1444)=0),"⚠ أكمل التاريخ والقيمة",IF(S1444="","⚠ التاريخ خارج السنة المالية",IF(H1444="","⚠ اختر بند الموازنة",IF(I1444="مرفوض","✖ مرفوض من المدير",IF(I1444&lt;&gt;"موافق","⏳ بانتظار موافقة المدير",IF(K1444&lt;&gt;"نعم","⚠ غير مسوى مع الحسابات","✔ معتمد ومسوى")))))))))</f>
        <v/>
      </c>
      <c r="R1444">
        <f>N(R1443)+IF(A1444="عهدة",1,0)</f>
        <v/>
      </c>
      <c r="S1444">
        <f>IF(C1444="","",IF(AND(C1444&gt;=DATE(2026,9,1),C1444&lt;=DATE(2027,8,31)),(YEAR(C1444)-2026)*12+MONTH(C1444)-8,""))</f>
        <v/>
      </c>
      <c r="T1444">
        <f>IF(AND(A1444="مصروف",R1444&gt;0,I1444="موافق",S1444&lt;&gt;"",H1444&lt;&gt;""),N(G1444),0)</f>
        <v/>
      </c>
    </row>
    <row r="1445">
      <c r="A1445" s="19" t="n"/>
      <c r="B1445" s="20">
        <f>IF(A1445="","",IF(R1445=0,"⚠ أضف سطر عهدة أولًا","BDR-"&amp;TEXT(R1445,"000")))</f>
        <v/>
      </c>
      <c r="C1445" s="21" t="n"/>
      <c r="D1445" s="20">
        <f>IF(C1445="","",IF(S1445="","خارج السنة المالية",INDEX(القوائم!$D$2:$D$13,S1445)))</f>
        <v/>
      </c>
      <c r="E1445" s="22" t="n"/>
      <c r="F1445" s="23" t="n"/>
      <c r="G1445" s="23" t="n"/>
      <c r="H1445" s="22" t="n"/>
      <c r="I1445" s="19" t="n"/>
      <c r="J1445" s="21" t="n"/>
      <c r="K1445" s="19" t="n"/>
      <c r="L1445" s="19" t="n"/>
      <c r="M1445" s="21" t="n"/>
      <c r="N1445" s="22" t="n"/>
      <c r="O1445" s="24">
        <f>IF(A1445&lt;&gt;"عهدة","",SUMIFS($G$8:$G$5007,$B$8:$B$5007,B1445,$A$8:$A$5007,"مصروف",$I$8:$I$5007,"&lt;&gt;مرفوض"))</f>
        <v/>
      </c>
      <c r="P1445" s="25">
        <f>IF(A1445&lt;&gt;"عهدة","",N(F1445)-O1445)</f>
        <v/>
      </c>
      <c r="Q1445" s="26">
        <f>IF(A1445="","",IF(A1445="عهدة",IF(N(F1445)=0,"⚠ أدخل قيمة العهدة",IF(P1445&lt;0,"⛔ عجز / زيادة مصروفات "&amp;TEXT(-P1445,"#,##0"),IF(COUNTIFS($B$8:$B$5007,B1445,$A$8:$A$5007,"مصروف",$I$8:$I$5007,"&lt;&gt;مرفوض",$K$8:$K$5007,"&lt;&gt;نعم")&gt;0,"⚠ "&amp;COUNTIFS($B$8:$B$5007,B1445,$A$8:$A$5007,"مصروف",$I$8:$I$5007,"&lt;&gt;مرفوض",$K$8:$K$5007,"&lt;&gt;نعم")&amp;" مصروف غير مسوى",IF(L1445="تمت التسوية",IF(P1445=0,"✔ متوازنة وتمت التسوية","✔ تمت التسوية – متبقي "&amp;TEXT(P1445,"#,##0")),IF(P1445&gt;0,"متبقي "&amp;TEXT(P1445,"#,##0"),"✔ متوازنة"))))),IF(R1445=0,"⚠ أضف سطر عهدة أولًا",IF(OR(C1445="",N(G1445)=0),"⚠ أكمل التاريخ والقيمة",IF(S1445="","⚠ التاريخ خارج السنة المالية",IF(H1445="","⚠ اختر بند الموازنة",IF(I1445="مرفوض","✖ مرفوض من المدير",IF(I1445&lt;&gt;"موافق","⏳ بانتظار موافقة المدير",IF(K1445&lt;&gt;"نعم","⚠ غير مسوى مع الحسابات","✔ معتمد ومسوى")))))))))</f>
        <v/>
      </c>
      <c r="R1445">
        <f>N(R1444)+IF(A1445="عهدة",1,0)</f>
        <v/>
      </c>
      <c r="S1445">
        <f>IF(C1445="","",IF(AND(C1445&gt;=DATE(2026,9,1),C1445&lt;=DATE(2027,8,31)),(YEAR(C1445)-2026)*12+MONTH(C1445)-8,""))</f>
        <v/>
      </c>
      <c r="T1445">
        <f>IF(AND(A1445="مصروف",R1445&gt;0,I1445="موافق",S1445&lt;&gt;"",H1445&lt;&gt;""),N(G1445),0)</f>
        <v/>
      </c>
    </row>
    <row r="1446">
      <c r="A1446" s="19" t="n"/>
      <c r="B1446" s="20">
        <f>IF(A1446="","",IF(R1446=0,"⚠ أضف سطر عهدة أولًا","BDR-"&amp;TEXT(R1446,"000")))</f>
        <v/>
      </c>
      <c r="C1446" s="21" t="n"/>
      <c r="D1446" s="20">
        <f>IF(C1446="","",IF(S1446="","خارج السنة المالية",INDEX(القوائم!$D$2:$D$13,S1446)))</f>
        <v/>
      </c>
      <c r="E1446" s="22" t="n"/>
      <c r="F1446" s="23" t="n"/>
      <c r="G1446" s="23" t="n"/>
      <c r="H1446" s="22" t="n"/>
      <c r="I1446" s="19" t="n"/>
      <c r="J1446" s="21" t="n"/>
      <c r="K1446" s="19" t="n"/>
      <c r="L1446" s="19" t="n"/>
      <c r="M1446" s="21" t="n"/>
      <c r="N1446" s="22" t="n"/>
      <c r="O1446" s="24">
        <f>IF(A1446&lt;&gt;"عهدة","",SUMIFS($G$8:$G$5007,$B$8:$B$5007,B1446,$A$8:$A$5007,"مصروف",$I$8:$I$5007,"&lt;&gt;مرفوض"))</f>
        <v/>
      </c>
      <c r="P1446" s="25">
        <f>IF(A1446&lt;&gt;"عهدة","",N(F1446)-O1446)</f>
        <v/>
      </c>
      <c r="Q1446" s="26">
        <f>IF(A1446="","",IF(A1446="عهدة",IF(N(F1446)=0,"⚠ أدخل قيمة العهدة",IF(P1446&lt;0,"⛔ عجز / زيادة مصروفات "&amp;TEXT(-P1446,"#,##0"),IF(COUNTIFS($B$8:$B$5007,B1446,$A$8:$A$5007,"مصروف",$I$8:$I$5007,"&lt;&gt;مرفوض",$K$8:$K$5007,"&lt;&gt;نعم")&gt;0,"⚠ "&amp;COUNTIFS($B$8:$B$5007,B1446,$A$8:$A$5007,"مصروف",$I$8:$I$5007,"&lt;&gt;مرفوض",$K$8:$K$5007,"&lt;&gt;نعم")&amp;" مصروف غير مسوى",IF(L1446="تمت التسوية",IF(P1446=0,"✔ متوازنة وتمت التسوية","✔ تمت التسوية – متبقي "&amp;TEXT(P1446,"#,##0")),IF(P1446&gt;0,"متبقي "&amp;TEXT(P1446,"#,##0"),"✔ متوازنة"))))),IF(R1446=0,"⚠ أضف سطر عهدة أولًا",IF(OR(C1446="",N(G1446)=0),"⚠ أكمل التاريخ والقيمة",IF(S1446="","⚠ التاريخ خارج السنة المالية",IF(H1446="","⚠ اختر بند الموازنة",IF(I1446="مرفوض","✖ مرفوض من المدير",IF(I1446&lt;&gt;"موافق","⏳ بانتظار موافقة المدير",IF(K1446&lt;&gt;"نعم","⚠ غير مسوى مع الحسابات","✔ معتمد ومسوى")))))))))</f>
        <v/>
      </c>
      <c r="R1446">
        <f>N(R1445)+IF(A1446="عهدة",1,0)</f>
        <v/>
      </c>
      <c r="S1446">
        <f>IF(C1446="","",IF(AND(C1446&gt;=DATE(2026,9,1),C1446&lt;=DATE(2027,8,31)),(YEAR(C1446)-2026)*12+MONTH(C1446)-8,""))</f>
        <v/>
      </c>
      <c r="T1446">
        <f>IF(AND(A1446="مصروف",R1446&gt;0,I1446="موافق",S1446&lt;&gt;"",H1446&lt;&gt;""),N(G1446),0)</f>
        <v/>
      </c>
    </row>
    <row r="1447">
      <c r="A1447" s="19" t="n"/>
      <c r="B1447" s="20">
        <f>IF(A1447="","",IF(R1447=0,"⚠ أضف سطر عهدة أولًا","BDR-"&amp;TEXT(R1447,"000")))</f>
        <v/>
      </c>
      <c r="C1447" s="21" t="n"/>
      <c r="D1447" s="20">
        <f>IF(C1447="","",IF(S1447="","خارج السنة المالية",INDEX(القوائم!$D$2:$D$13,S1447)))</f>
        <v/>
      </c>
      <c r="E1447" s="22" t="n"/>
      <c r="F1447" s="23" t="n"/>
      <c r="G1447" s="23" t="n"/>
      <c r="H1447" s="22" t="n"/>
      <c r="I1447" s="19" t="n"/>
      <c r="J1447" s="21" t="n"/>
      <c r="K1447" s="19" t="n"/>
      <c r="L1447" s="19" t="n"/>
      <c r="M1447" s="21" t="n"/>
      <c r="N1447" s="22" t="n"/>
      <c r="O1447" s="24">
        <f>IF(A1447&lt;&gt;"عهدة","",SUMIFS($G$8:$G$5007,$B$8:$B$5007,B1447,$A$8:$A$5007,"مصروف",$I$8:$I$5007,"&lt;&gt;مرفوض"))</f>
        <v/>
      </c>
      <c r="P1447" s="25">
        <f>IF(A1447&lt;&gt;"عهدة","",N(F1447)-O1447)</f>
        <v/>
      </c>
      <c r="Q1447" s="26">
        <f>IF(A1447="","",IF(A1447="عهدة",IF(N(F1447)=0,"⚠ أدخل قيمة العهدة",IF(P1447&lt;0,"⛔ عجز / زيادة مصروفات "&amp;TEXT(-P1447,"#,##0"),IF(COUNTIFS($B$8:$B$5007,B1447,$A$8:$A$5007,"مصروف",$I$8:$I$5007,"&lt;&gt;مرفوض",$K$8:$K$5007,"&lt;&gt;نعم")&gt;0,"⚠ "&amp;COUNTIFS($B$8:$B$5007,B1447,$A$8:$A$5007,"مصروف",$I$8:$I$5007,"&lt;&gt;مرفوض",$K$8:$K$5007,"&lt;&gt;نعم")&amp;" مصروف غير مسوى",IF(L1447="تمت التسوية",IF(P1447=0,"✔ متوازنة وتمت التسوية","✔ تمت التسوية – متبقي "&amp;TEXT(P1447,"#,##0")),IF(P1447&gt;0,"متبقي "&amp;TEXT(P1447,"#,##0"),"✔ متوازنة"))))),IF(R1447=0,"⚠ أضف سطر عهدة أولًا",IF(OR(C1447="",N(G1447)=0),"⚠ أكمل التاريخ والقيمة",IF(S1447="","⚠ التاريخ خارج السنة المالية",IF(H1447="","⚠ اختر بند الموازنة",IF(I1447="مرفوض","✖ مرفوض من المدير",IF(I1447&lt;&gt;"موافق","⏳ بانتظار موافقة المدير",IF(K1447&lt;&gt;"نعم","⚠ غير مسوى مع الحسابات","✔ معتمد ومسوى")))))))))</f>
        <v/>
      </c>
      <c r="R1447">
        <f>N(R1446)+IF(A1447="عهدة",1,0)</f>
        <v/>
      </c>
      <c r="S1447">
        <f>IF(C1447="","",IF(AND(C1447&gt;=DATE(2026,9,1),C1447&lt;=DATE(2027,8,31)),(YEAR(C1447)-2026)*12+MONTH(C1447)-8,""))</f>
        <v/>
      </c>
      <c r="T1447">
        <f>IF(AND(A1447="مصروف",R1447&gt;0,I1447="موافق",S1447&lt;&gt;"",H1447&lt;&gt;""),N(G1447),0)</f>
        <v/>
      </c>
    </row>
    <row r="1448">
      <c r="A1448" s="19" t="n"/>
      <c r="B1448" s="20">
        <f>IF(A1448="","",IF(R1448=0,"⚠ أضف سطر عهدة أولًا","BDR-"&amp;TEXT(R1448,"000")))</f>
        <v/>
      </c>
      <c r="C1448" s="21" t="n"/>
      <c r="D1448" s="20">
        <f>IF(C1448="","",IF(S1448="","خارج السنة المالية",INDEX(القوائم!$D$2:$D$13,S1448)))</f>
        <v/>
      </c>
      <c r="E1448" s="22" t="n"/>
      <c r="F1448" s="23" t="n"/>
      <c r="G1448" s="23" t="n"/>
      <c r="H1448" s="22" t="n"/>
      <c r="I1448" s="19" t="n"/>
      <c r="J1448" s="21" t="n"/>
      <c r="K1448" s="19" t="n"/>
      <c r="L1448" s="19" t="n"/>
      <c r="M1448" s="21" t="n"/>
      <c r="N1448" s="22" t="n"/>
      <c r="O1448" s="24">
        <f>IF(A1448&lt;&gt;"عهدة","",SUMIFS($G$8:$G$5007,$B$8:$B$5007,B1448,$A$8:$A$5007,"مصروف",$I$8:$I$5007,"&lt;&gt;مرفوض"))</f>
        <v/>
      </c>
      <c r="P1448" s="25">
        <f>IF(A1448&lt;&gt;"عهدة","",N(F1448)-O1448)</f>
        <v/>
      </c>
      <c r="Q1448" s="26">
        <f>IF(A1448="","",IF(A1448="عهدة",IF(N(F1448)=0,"⚠ أدخل قيمة العهدة",IF(P1448&lt;0,"⛔ عجز / زيادة مصروفات "&amp;TEXT(-P1448,"#,##0"),IF(COUNTIFS($B$8:$B$5007,B1448,$A$8:$A$5007,"مصروف",$I$8:$I$5007,"&lt;&gt;مرفوض",$K$8:$K$5007,"&lt;&gt;نعم")&gt;0,"⚠ "&amp;COUNTIFS($B$8:$B$5007,B1448,$A$8:$A$5007,"مصروف",$I$8:$I$5007,"&lt;&gt;مرفوض",$K$8:$K$5007,"&lt;&gt;نعم")&amp;" مصروف غير مسوى",IF(L1448="تمت التسوية",IF(P1448=0,"✔ متوازنة وتمت التسوية","✔ تمت التسوية – متبقي "&amp;TEXT(P1448,"#,##0")),IF(P1448&gt;0,"متبقي "&amp;TEXT(P1448,"#,##0"),"✔ متوازنة"))))),IF(R1448=0,"⚠ أضف سطر عهدة أولًا",IF(OR(C1448="",N(G1448)=0),"⚠ أكمل التاريخ والقيمة",IF(S1448="","⚠ التاريخ خارج السنة المالية",IF(H1448="","⚠ اختر بند الموازنة",IF(I1448="مرفوض","✖ مرفوض من المدير",IF(I1448&lt;&gt;"موافق","⏳ بانتظار موافقة المدير",IF(K1448&lt;&gt;"نعم","⚠ غير مسوى مع الحسابات","✔ معتمد ومسوى")))))))))</f>
        <v/>
      </c>
      <c r="R1448">
        <f>N(R1447)+IF(A1448="عهدة",1,0)</f>
        <v/>
      </c>
      <c r="S1448">
        <f>IF(C1448="","",IF(AND(C1448&gt;=DATE(2026,9,1),C1448&lt;=DATE(2027,8,31)),(YEAR(C1448)-2026)*12+MONTH(C1448)-8,""))</f>
        <v/>
      </c>
      <c r="T1448">
        <f>IF(AND(A1448="مصروف",R1448&gt;0,I1448="موافق",S1448&lt;&gt;"",H1448&lt;&gt;""),N(G1448),0)</f>
        <v/>
      </c>
    </row>
    <row r="1449">
      <c r="A1449" s="19" t="n"/>
      <c r="B1449" s="20">
        <f>IF(A1449="","",IF(R1449=0,"⚠ أضف سطر عهدة أولًا","BDR-"&amp;TEXT(R1449,"000")))</f>
        <v/>
      </c>
      <c r="C1449" s="21" t="n"/>
      <c r="D1449" s="20">
        <f>IF(C1449="","",IF(S1449="","خارج السنة المالية",INDEX(القوائم!$D$2:$D$13,S1449)))</f>
        <v/>
      </c>
      <c r="E1449" s="22" t="n"/>
      <c r="F1449" s="23" t="n"/>
      <c r="G1449" s="23" t="n"/>
      <c r="H1449" s="22" t="n"/>
      <c r="I1449" s="19" t="n"/>
      <c r="J1449" s="21" t="n"/>
      <c r="K1449" s="19" t="n"/>
      <c r="L1449" s="19" t="n"/>
      <c r="M1449" s="21" t="n"/>
      <c r="N1449" s="22" t="n"/>
      <c r="O1449" s="24">
        <f>IF(A1449&lt;&gt;"عهدة","",SUMIFS($G$8:$G$5007,$B$8:$B$5007,B1449,$A$8:$A$5007,"مصروف",$I$8:$I$5007,"&lt;&gt;مرفوض"))</f>
        <v/>
      </c>
      <c r="P1449" s="25">
        <f>IF(A1449&lt;&gt;"عهدة","",N(F1449)-O1449)</f>
        <v/>
      </c>
      <c r="Q1449" s="26">
        <f>IF(A1449="","",IF(A1449="عهدة",IF(N(F1449)=0,"⚠ أدخل قيمة العهدة",IF(P1449&lt;0,"⛔ عجز / زيادة مصروفات "&amp;TEXT(-P1449,"#,##0"),IF(COUNTIFS($B$8:$B$5007,B1449,$A$8:$A$5007,"مصروف",$I$8:$I$5007,"&lt;&gt;مرفوض",$K$8:$K$5007,"&lt;&gt;نعم")&gt;0,"⚠ "&amp;COUNTIFS($B$8:$B$5007,B1449,$A$8:$A$5007,"مصروف",$I$8:$I$5007,"&lt;&gt;مرفوض",$K$8:$K$5007,"&lt;&gt;نعم")&amp;" مصروف غير مسوى",IF(L1449="تمت التسوية",IF(P1449=0,"✔ متوازنة وتمت التسوية","✔ تمت التسوية – متبقي "&amp;TEXT(P1449,"#,##0")),IF(P1449&gt;0,"متبقي "&amp;TEXT(P1449,"#,##0"),"✔ متوازنة"))))),IF(R1449=0,"⚠ أضف سطر عهدة أولًا",IF(OR(C1449="",N(G1449)=0),"⚠ أكمل التاريخ والقيمة",IF(S1449="","⚠ التاريخ خارج السنة المالية",IF(H1449="","⚠ اختر بند الموازنة",IF(I1449="مرفوض","✖ مرفوض من المدير",IF(I1449&lt;&gt;"موافق","⏳ بانتظار موافقة المدير",IF(K1449&lt;&gt;"نعم","⚠ غير مسوى مع الحسابات","✔ معتمد ومسوى")))))))))</f>
        <v/>
      </c>
      <c r="R1449">
        <f>N(R1448)+IF(A1449="عهدة",1,0)</f>
        <v/>
      </c>
      <c r="S1449">
        <f>IF(C1449="","",IF(AND(C1449&gt;=DATE(2026,9,1),C1449&lt;=DATE(2027,8,31)),(YEAR(C1449)-2026)*12+MONTH(C1449)-8,""))</f>
        <v/>
      </c>
      <c r="T1449">
        <f>IF(AND(A1449="مصروف",R1449&gt;0,I1449="موافق",S1449&lt;&gt;"",H1449&lt;&gt;""),N(G1449),0)</f>
        <v/>
      </c>
    </row>
    <row r="1450">
      <c r="A1450" s="19" t="n"/>
      <c r="B1450" s="20">
        <f>IF(A1450="","",IF(R1450=0,"⚠ أضف سطر عهدة أولًا","BDR-"&amp;TEXT(R1450,"000")))</f>
        <v/>
      </c>
      <c r="C1450" s="21" t="n"/>
      <c r="D1450" s="20">
        <f>IF(C1450="","",IF(S1450="","خارج السنة المالية",INDEX(القوائم!$D$2:$D$13,S1450)))</f>
        <v/>
      </c>
      <c r="E1450" s="22" t="n"/>
      <c r="F1450" s="23" t="n"/>
      <c r="G1450" s="23" t="n"/>
      <c r="H1450" s="22" t="n"/>
      <c r="I1450" s="19" t="n"/>
      <c r="J1450" s="21" t="n"/>
      <c r="K1450" s="19" t="n"/>
      <c r="L1450" s="19" t="n"/>
      <c r="M1450" s="21" t="n"/>
      <c r="N1450" s="22" t="n"/>
      <c r="O1450" s="24">
        <f>IF(A1450&lt;&gt;"عهدة","",SUMIFS($G$8:$G$5007,$B$8:$B$5007,B1450,$A$8:$A$5007,"مصروف",$I$8:$I$5007,"&lt;&gt;مرفوض"))</f>
        <v/>
      </c>
      <c r="P1450" s="25">
        <f>IF(A1450&lt;&gt;"عهدة","",N(F1450)-O1450)</f>
        <v/>
      </c>
      <c r="Q1450" s="26">
        <f>IF(A1450="","",IF(A1450="عهدة",IF(N(F1450)=0,"⚠ أدخل قيمة العهدة",IF(P1450&lt;0,"⛔ عجز / زيادة مصروفات "&amp;TEXT(-P1450,"#,##0"),IF(COUNTIFS($B$8:$B$5007,B1450,$A$8:$A$5007,"مصروف",$I$8:$I$5007,"&lt;&gt;مرفوض",$K$8:$K$5007,"&lt;&gt;نعم")&gt;0,"⚠ "&amp;COUNTIFS($B$8:$B$5007,B1450,$A$8:$A$5007,"مصروف",$I$8:$I$5007,"&lt;&gt;مرفوض",$K$8:$K$5007,"&lt;&gt;نعم")&amp;" مصروف غير مسوى",IF(L1450="تمت التسوية",IF(P1450=0,"✔ متوازنة وتمت التسوية","✔ تمت التسوية – متبقي "&amp;TEXT(P1450,"#,##0")),IF(P1450&gt;0,"متبقي "&amp;TEXT(P1450,"#,##0"),"✔ متوازنة"))))),IF(R1450=0,"⚠ أضف سطر عهدة أولًا",IF(OR(C1450="",N(G1450)=0),"⚠ أكمل التاريخ والقيمة",IF(S1450="","⚠ التاريخ خارج السنة المالية",IF(H1450="","⚠ اختر بند الموازنة",IF(I1450="مرفوض","✖ مرفوض من المدير",IF(I1450&lt;&gt;"موافق","⏳ بانتظار موافقة المدير",IF(K1450&lt;&gt;"نعم","⚠ غير مسوى مع الحسابات","✔ معتمد ومسوى")))))))))</f>
        <v/>
      </c>
      <c r="R1450">
        <f>N(R1449)+IF(A1450="عهدة",1,0)</f>
        <v/>
      </c>
      <c r="S1450">
        <f>IF(C1450="","",IF(AND(C1450&gt;=DATE(2026,9,1),C1450&lt;=DATE(2027,8,31)),(YEAR(C1450)-2026)*12+MONTH(C1450)-8,""))</f>
        <v/>
      </c>
      <c r="T1450">
        <f>IF(AND(A1450="مصروف",R1450&gt;0,I1450="موافق",S1450&lt;&gt;"",H1450&lt;&gt;""),N(G1450),0)</f>
        <v/>
      </c>
    </row>
    <row r="1451">
      <c r="A1451" s="19" t="n"/>
      <c r="B1451" s="20">
        <f>IF(A1451="","",IF(R1451=0,"⚠ أضف سطر عهدة أولًا","BDR-"&amp;TEXT(R1451,"000")))</f>
        <v/>
      </c>
      <c r="C1451" s="21" t="n"/>
      <c r="D1451" s="20">
        <f>IF(C1451="","",IF(S1451="","خارج السنة المالية",INDEX(القوائم!$D$2:$D$13,S1451)))</f>
        <v/>
      </c>
      <c r="E1451" s="22" t="n"/>
      <c r="F1451" s="23" t="n"/>
      <c r="G1451" s="23" t="n"/>
      <c r="H1451" s="22" t="n"/>
      <c r="I1451" s="19" t="n"/>
      <c r="J1451" s="21" t="n"/>
      <c r="K1451" s="19" t="n"/>
      <c r="L1451" s="19" t="n"/>
      <c r="M1451" s="21" t="n"/>
      <c r="N1451" s="22" t="n"/>
      <c r="O1451" s="24">
        <f>IF(A1451&lt;&gt;"عهدة","",SUMIFS($G$8:$G$5007,$B$8:$B$5007,B1451,$A$8:$A$5007,"مصروف",$I$8:$I$5007,"&lt;&gt;مرفوض"))</f>
        <v/>
      </c>
      <c r="P1451" s="25">
        <f>IF(A1451&lt;&gt;"عهدة","",N(F1451)-O1451)</f>
        <v/>
      </c>
      <c r="Q1451" s="26">
        <f>IF(A1451="","",IF(A1451="عهدة",IF(N(F1451)=0,"⚠ أدخل قيمة العهدة",IF(P1451&lt;0,"⛔ عجز / زيادة مصروفات "&amp;TEXT(-P1451,"#,##0"),IF(COUNTIFS($B$8:$B$5007,B1451,$A$8:$A$5007,"مصروف",$I$8:$I$5007,"&lt;&gt;مرفوض",$K$8:$K$5007,"&lt;&gt;نعم")&gt;0,"⚠ "&amp;COUNTIFS($B$8:$B$5007,B1451,$A$8:$A$5007,"مصروف",$I$8:$I$5007,"&lt;&gt;مرفوض",$K$8:$K$5007,"&lt;&gt;نعم")&amp;" مصروف غير مسوى",IF(L1451="تمت التسوية",IF(P1451=0,"✔ متوازنة وتمت التسوية","✔ تمت التسوية – متبقي "&amp;TEXT(P1451,"#,##0")),IF(P1451&gt;0,"متبقي "&amp;TEXT(P1451,"#,##0"),"✔ متوازنة"))))),IF(R1451=0,"⚠ أضف سطر عهدة أولًا",IF(OR(C1451="",N(G1451)=0),"⚠ أكمل التاريخ والقيمة",IF(S1451="","⚠ التاريخ خارج السنة المالية",IF(H1451="","⚠ اختر بند الموازنة",IF(I1451="مرفوض","✖ مرفوض من المدير",IF(I1451&lt;&gt;"موافق","⏳ بانتظار موافقة المدير",IF(K1451&lt;&gt;"نعم","⚠ غير مسوى مع الحسابات","✔ معتمد ومسوى")))))))))</f>
        <v/>
      </c>
      <c r="R1451">
        <f>N(R1450)+IF(A1451="عهدة",1,0)</f>
        <v/>
      </c>
      <c r="S1451">
        <f>IF(C1451="","",IF(AND(C1451&gt;=DATE(2026,9,1),C1451&lt;=DATE(2027,8,31)),(YEAR(C1451)-2026)*12+MONTH(C1451)-8,""))</f>
        <v/>
      </c>
      <c r="T1451">
        <f>IF(AND(A1451="مصروف",R1451&gt;0,I1451="موافق",S1451&lt;&gt;"",H1451&lt;&gt;""),N(G1451),0)</f>
        <v/>
      </c>
    </row>
    <row r="1452">
      <c r="A1452" s="19" t="n"/>
      <c r="B1452" s="20">
        <f>IF(A1452="","",IF(R1452=0,"⚠ أضف سطر عهدة أولًا","BDR-"&amp;TEXT(R1452,"000")))</f>
        <v/>
      </c>
      <c r="C1452" s="21" t="n"/>
      <c r="D1452" s="20">
        <f>IF(C1452="","",IF(S1452="","خارج السنة المالية",INDEX(القوائم!$D$2:$D$13,S1452)))</f>
        <v/>
      </c>
      <c r="E1452" s="22" t="n"/>
      <c r="F1452" s="23" t="n"/>
      <c r="G1452" s="23" t="n"/>
      <c r="H1452" s="22" t="n"/>
      <c r="I1452" s="19" t="n"/>
      <c r="J1452" s="21" t="n"/>
      <c r="K1452" s="19" t="n"/>
      <c r="L1452" s="19" t="n"/>
      <c r="M1452" s="21" t="n"/>
      <c r="N1452" s="22" t="n"/>
      <c r="O1452" s="24">
        <f>IF(A1452&lt;&gt;"عهدة","",SUMIFS($G$8:$G$5007,$B$8:$B$5007,B1452,$A$8:$A$5007,"مصروف",$I$8:$I$5007,"&lt;&gt;مرفوض"))</f>
        <v/>
      </c>
      <c r="P1452" s="25">
        <f>IF(A1452&lt;&gt;"عهدة","",N(F1452)-O1452)</f>
        <v/>
      </c>
      <c r="Q1452" s="26">
        <f>IF(A1452="","",IF(A1452="عهدة",IF(N(F1452)=0,"⚠ أدخل قيمة العهدة",IF(P1452&lt;0,"⛔ عجز / زيادة مصروفات "&amp;TEXT(-P1452,"#,##0"),IF(COUNTIFS($B$8:$B$5007,B1452,$A$8:$A$5007,"مصروف",$I$8:$I$5007,"&lt;&gt;مرفوض",$K$8:$K$5007,"&lt;&gt;نعم")&gt;0,"⚠ "&amp;COUNTIFS($B$8:$B$5007,B1452,$A$8:$A$5007,"مصروف",$I$8:$I$5007,"&lt;&gt;مرفوض",$K$8:$K$5007,"&lt;&gt;نعم")&amp;" مصروف غير مسوى",IF(L1452="تمت التسوية",IF(P1452=0,"✔ متوازنة وتمت التسوية","✔ تمت التسوية – متبقي "&amp;TEXT(P1452,"#,##0")),IF(P1452&gt;0,"متبقي "&amp;TEXT(P1452,"#,##0"),"✔ متوازنة"))))),IF(R1452=0,"⚠ أضف سطر عهدة أولًا",IF(OR(C1452="",N(G1452)=0),"⚠ أكمل التاريخ والقيمة",IF(S1452="","⚠ التاريخ خارج السنة المالية",IF(H1452="","⚠ اختر بند الموازنة",IF(I1452="مرفوض","✖ مرفوض من المدير",IF(I1452&lt;&gt;"موافق","⏳ بانتظار موافقة المدير",IF(K1452&lt;&gt;"نعم","⚠ غير مسوى مع الحسابات","✔ معتمد ومسوى")))))))))</f>
        <v/>
      </c>
      <c r="R1452">
        <f>N(R1451)+IF(A1452="عهدة",1,0)</f>
        <v/>
      </c>
      <c r="S1452">
        <f>IF(C1452="","",IF(AND(C1452&gt;=DATE(2026,9,1),C1452&lt;=DATE(2027,8,31)),(YEAR(C1452)-2026)*12+MONTH(C1452)-8,""))</f>
        <v/>
      </c>
      <c r="T1452">
        <f>IF(AND(A1452="مصروف",R1452&gt;0,I1452="موافق",S1452&lt;&gt;"",H1452&lt;&gt;""),N(G1452),0)</f>
        <v/>
      </c>
    </row>
    <row r="1453">
      <c r="A1453" s="19" t="n"/>
      <c r="B1453" s="20">
        <f>IF(A1453="","",IF(R1453=0,"⚠ أضف سطر عهدة أولًا","BDR-"&amp;TEXT(R1453,"000")))</f>
        <v/>
      </c>
      <c r="C1453" s="21" t="n"/>
      <c r="D1453" s="20">
        <f>IF(C1453="","",IF(S1453="","خارج السنة المالية",INDEX(القوائم!$D$2:$D$13,S1453)))</f>
        <v/>
      </c>
      <c r="E1453" s="22" t="n"/>
      <c r="F1453" s="23" t="n"/>
      <c r="G1453" s="23" t="n"/>
      <c r="H1453" s="22" t="n"/>
      <c r="I1453" s="19" t="n"/>
      <c r="J1453" s="21" t="n"/>
      <c r="K1453" s="19" t="n"/>
      <c r="L1453" s="19" t="n"/>
      <c r="M1453" s="21" t="n"/>
      <c r="N1453" s="22" t="n"/>
      <c r="O1453" s="24">
        <f>IF(A1453&lt;&gt;"عهدة","",SUMIFS($G$8:$G$5007,$B$8:$B$5007,B1453,$A$8:$A$5007,"مصروف",$I$8:$I$5007,"&lt;&gt;مرفوض"))</f>
        <v/>
      </c>
      <c r="P1453" s="25">
        <f>IF(A1453&lt;&gt;"عهدة","",N(F1453)-O1453)</f>
        <v/>
      </c>
      <c r="Q1453" s="26">
        <f>IF(A1453="","",IF(A1453="عهدة",IF(N(F1453)=0,"⚠ أدخل قيمة العهدة",IF(P1453&lt;0,"⛔ عجز / زيادة مصروفات "&amp;TEXT(-P1453,"#,##0"),IF(COUNTIFS($B$8:$B$5007,B1453,$A$8:$A$5007,"مصروف",$I$8:$I$5007,"&lt;&gt;مرفوض",$K$8:$K$5007,"&lt;&gt;نعم")&gt;0,"⚠ "&amp;COUNTIFS($B$8:$B$5007,B1453,$A$8:$A$5007,"مصروف",$I$8:$I$5007,"&lt;&gt;مرفوض",$K$8:$K$5007,"&lt;&gt;نعم")&amp;" مصروف غير مسوى",IF(L1453="تمت التسوية",IF(P1453=0,"✔ متوازنة وتمت التسوية","✔ تمت التسوية – متبقي "&amp;TEXT(P1453,"#,##0")),IF(P1453&gt;0,"متبقي "&amp;TEXT(P1453,"#,##0"),"✔ متوازنة"))))),IF(R1453=0,"⚠ أضف سطر عهدة أولًا",IF(OR(C1453="",N(G1453)=0),"⚠ أكمل التاريخ والقيمة",IF(S1453="","⚠ التاريخ خارج السنة المالية",IF(H1453="","⚠ اختر بند الموازنة",IF(I1453="مرفوض","✖ مرفوض من المدير",IF(I1453&lt;&gt;"موافق","⏳ بانتظار موافقة المدير",IF(K1453&lt;&gt;"نعم","⚠ غير مسوى مع الحسابات","✔ معتمد ومسوى")))))))))</f>
        <v/>
      </c>
      <c r="R1453">
        <f>N(R1452)+IF(A1453="عهدة",1,0)</f>
        <v/>
      </c>
      <c r="S1453">
        <f>IF(C1453="","",IF(AND(C1453&gt;=DATE(2026,9,1),C1453&lt;=DATE(2027,8,31)),(YEAR(C1453)-2026)*12+MONTH(C1453)-8,""))</f>
        <v/>
      </c>
      <c r="T1453">
        <f>IF(AND(A1453="مصروف",R1453&gt;0,I1453="موافق",S1453&lt;&gt;"",H1453&lt;&gt;""),N(G1453),0)</f>
        <v/>
      </c>
    </row>
    <row r="1454">
      <c r="A1454" s="19" t="n"/>
      <c r="B1454" s="20">
        <f>IF(A1454="","",IF(R1454=0,"⚠ أضف سطر عهدة أولًا","BDR-"&amp;TEXT(R1454,"000")))</f>
        <v/>
      </c>
      <c r="C1454" s="21" t="n"/>
      <c r="D1454" s="20">
        <f>IF(C1454="","",IF(S1454="","خارج السنة المالية",INDEX(القوائم!$D$2:$D$13,S1454)))</f>
        <v/>
      </c>
      <c r="E1454" s="22" t="n"/>
      <c r="F1454" s="23" t="n"/>
      <c r="G1454" s="23" t="n"/>
      <c r="H1454" s="22" t="n"/>
      <c r="I1454" s="19" t="n"/>
      <c r="J1454" s="21" t="n"/>
      <c r="K1454" s="19" t="n"/>
      <c r="L1454" s="19" t="n"/>
      <c r="M1454" s="21" t="n"/>
      <c r="N1454" s="22" t="n"/>
      <c r="O1454" s="24">
        <f>IF(A1454&lt;&gt;"عهدة","",SUMIFS($G$8:$G$5007,$B$8:$B$5007,B1454,$A$8:$A$5007,"مصروف",$I$8:$I$5007,"&lt;&gt;مرفوض"))</f>
        <v/>
      </c>
      <c r="P1454" s="25">
        <f>IF(A1454&lt;&gt;"عهدة","",N(F1454)-O1454)</f>
        <v/>
      </c>
      <c r="Q1454" s="26">
        <f>IF(A1454="","",IF(A1454="عهدة",IF(N(F1454)=0,"⚠ أدخل قيمة العهدة",IF(P1454&lt;0,"⛔ عجز / زيادة مصروفات "&amp;TEXT(-P1454,"#,##0"),IF(COUNTIFS($B$8:$B$5007,B1454,$A$8:$A$5007,"مصروف",$I$8:$I$5007,"&lt;&gt;مرفوض",$K$8:$K$5007,"&lt;&gt;نعم")&gt;0,"⚠ "&amp;COUNTIFS($B$8:$B$5007,B1454,$A$8:$A$5007,"مصروف",$I$8:$I$5007,"&lt;&gt;مرفوض",$K$8:$K$5007,"&lt;&gt;نعم")&amp;" مصروف غير مسوى",IF(L1454="تمت التسوية",IF(P1454=0,"✔ متوازنة وتمت التسوية","✔ تمت التسوية – متبقي "&amp;TEXT(P1454,"#,##0")),IF(P1454&gt;0,"متبقي "&amp;TEXT(P1454,"#,##0"),"✔ متوازنة"))))),IF(R1454=0,"⚠ أضف سطر عهدة أولًا",IF(OR(C1454="",N(G1454)=0),"⚠ أكمل التاريخ والقيمة",IF(S1454="","⚠ التاريخ خارج السنة المالية",IF(H1454="","⚠ اختر بند الموازنة",IF(I1454="مرفوض","✖ مرفوض من المدير",IF(I1454&lt;&gt;"موافق","⏳ بانتظار موافقة المدير",IF(K1454&lt;&gt;"نعم","⚠ غير مسوى مع الحسابات","✔ معتمد ومسوى")))))))))</f>
        <v/>
      </c>
      <c r="R1454">
        <f>N(R1453)+IF(A1454="عهدة",1,0)</f>
        <v/>
      </c>
      <c r="S1454">
        <f>IF(C1454="","",IF(AND(C1454&gt;=DATE(2026,9,1),C1454&lt;=DATE(2027,8,31)),(YEAR(C1454)-2026)*12+MONTH(C1454)-8,""))</f>
        <v/>
      </c>
      <c r="T1454">
        <f>IF(AND(A1454="مصروف",R1454&gt;0,I1454="موافق",S1454&lt;&gt;"",H1454&lt;&gt;""),N(G1454),0)</f>
        <v/>
      </c>
    </row>
    <row r="1455">
      <c r="A1455" s="19" t="n"/>
      <c r="B1455" s="20">
        <f>IF(A1455="","",IF(R1455=0,"⚠ أضف سطر عهدة أولًا","BDR-"&amp;TEXT(R1455,"000")))</f>
        <v/>
      </c>
      <c r="C1455" s="21" t="n"/>
      <c r="D1455" s="20">
        <f>IF(C1455="","",IF(S1455="","خارج السنة المالية",INDEX(القوائم!$D$2:$D$13,S1455)))</f>
        <v/>
      </c>
      <c r="E1455" s="22" t="n"/>
      <c r="F1455" s="23" t="n"/>
      <c r="G1455" s="23" t="n"/>
      <c r="H1455" s="22" t="n"/>
      <c r="I1455" s="19" t="n"/>
      <c r="J1455" s="21" t="n"/>
      <c r="K1455" s="19" t="n"/>
      <c r="L1455" s="19" t="n"/>
      <c r="M1455" s="21" t="n"/>
      <c r="N1455" s="22" t="n"/>
      <c r="O1455" s="24">
        <f>IF(A1455&lt;&gt;"عهدة","",SUMIFS($G$8:$G$5007,$B$8:$B$5007,B1455,$A$8:$A$5007,"مصروف",$I$8:$I$5007,"&lt;&gt;مرفوض"))</f>
        <v/>
      </c>
      <c r="P1455" s="25">
        <f>IF(A1455&lt;&gt;"عهدة","",N(F1455)-O1455)</f>
        <v/>
      </c>
      <c r="Q1455" s="26">
        <f>IF(A1455="","",IF(A1455="عهدة",IF(N(F1455)=0,"⚠ أدخل قيمة العهدة",IF(P1455&lt;0,"⛔ عجز / زيادة مصروفات "&amp;TEXT(-P1455,"#,##0"),IF(COUNTIFS($B$8:$B$5007,B1455,$A$8:$A$5007,"مصروف",$I$8:$I$5007,"&lt;&gt;مرفوض",$K$8:$K$5007,"&lt;&gt;نعم")&gt;0,"⚠ "&amp;COUNTIFS($B$8:$B$5007,B1455,$A$8:$A$5007,"مصروف",$I$8:$I$5007,"&lt;&gt;مرفوض",$K$8:$K$5007,"&lt;&gt;نعم")&amp;" مصروف غير مسوى",IF(L1455="تمت التسوية",IF(P1455=0,"✔ متوازنة وتمت التسوية","✔ تمت التسوية – متبقي "&amp;TEXT(P1455,"#,##0")),IF(P1455&gt;0,"متبقي "&amp;TEXT(P1455,"#,##0"),"✔ متوازنة"))))),IF(R1455=0,"⚠ أضف سطر عهدة أولًا",IF(OR(C1455="",N(G1455)=0),"⚠ أكمل التاريخ والقيمة",IF(S1455="","⚠ التاريخ خارج السنة المالية",IF(H1455="","⚠ اختر بند الموازنة",IF(I1455="مرفوض","✖ مرفوض من المدير",IF(I1455&lt;&gt;"موافق","⏳ بانتظار موافقة المدير",IF(K1455&lt;&gt;"نعم","⚠ غير مسوى مع الحسابات","✔ معتمد ومسوى")))))))))</f>
        <v/>
      </c>
      <c r="R1455">
        <f>N(R1454)+IF(A1455="عهدة",1,0)</f>
        <v/>
      </c>
      <c r="S1455">
        <f>IF(C1455="","",IF(AND(C1455&gt;=DATE(2026,9,1),C1455&lt;=DATE(2027,8,31)),(YEAR(C1455)-2026)*12+MONTH(C1455)-8,""))</f>
        <v/>
      </c>
      <c r="T1455">
        <f>IF(AND(A1455="مصروف",R1455&gt;0,I1455="موافق",S1455&lt;&gt;"",H1455&lt;&gt;""),N(G1455),0)</f>
        <v/>
      </c>
    </row>
    <row r="1456">
      <c r="A1456" s="19" t="n"/>
      <c r="B1456" s="20">
        <f>IF(A1456="","",IF(R1456=0,"⚠ أضف سطر عهدة أولًا","BDR-"&amp;TEXT(R1456,"000")))</f>
        <v/>
      </c>
      <c r="C1456" s="21" t="n"/>
      <c r="D1456" s="20">
        <f>IF(C1456="","",IF(S1456="","خارج السنة المالية",INDEX(القوائم!$D$2:$D$13,S1456)))</f>
        <v/>
      </c>
      <c r="E1456" s="22" t="n"/>
      <c r="F1456" s="23" t="n"/>
      <c r="G1456" s="23" t="n"/>
      <c r="H1456" s="22" t="n"/>
      <c r="I1456" s="19" t="n"/>
      <c r="J1456" s="21" t="n"/>
      <c r="K1456" s="19" t="n"/>
      <c r="L1456" s="19" t="n"/>
      <c r="M1456" s="21" t="n"/>
      <c r="N1456" s="22" t="n"/>
      <c r="O1456" s="24">
        <f>IF(A1456&lt;&gt;"عهدة","",SUMIFS($G$8:$G$5007,$B$8:$B$5007,B1456,$A$8:$A$5007,"مصروف",$I$8:$I$5007,"&lt;&gt;مرفوض"))</f>
        <v/>
      </c>
      <c r="P1456" s="25">
        <f>IF(A1456&lt;&gt;"عهدة","",N(F1456)-O1456)</f>
        <v/>
      </c>
      <c r="Q1456" s="26">
        <f>IF(A1456="","",IF(A1456="عهدة",IF(N(F1456)=0,"⚠ أدخل قيمة العهدة",IF(P1456&lt;0,"⛔ عجز / زيادة مصروفات "&amp;TEXT(-P1456,"#,##0"),IF(COUNTIFS($B$8:$B$5007,B1456,$A$8:$A$5007,"مصروف",$I$8:$I$5007,"&lt;&gt;مرفوض",$K$8:$K$5007,"&lt;&gt;نعم")&gt;0,"⚠ "&amp;COUNTIFS($B$8:$B$5007,B1456,$A$8:$A$5007,"مصروف",$I$8:$I$5007,"&lt;&gt;مرفوض",$K$8:$K$5007,"&lt;&gt;نعم")&amp;" مصروف غير مسوى",IF(L1456="تمت التسوية",IF(P1456=0,"✔ متوازنة وتمت التسوية","✔ تمت التسوية – متبقي "&amp;TEXT(P1456,"#,##0")),IF(P1456&gt;0,"متبقي "&amp;TEXT(P1456,"#,##0"),"✔ متوازنة"))))),IF(R1456=0,"⚠ أضف سطر عهدة أولًا",IF(OR(C1456="",N(G1456)=0),"⚠ أكمل التاريخ والقيمة",IF(S1456="","⚠ التاريخ خارج السنة المالية",IF(H1456="","⚠ اختر بند الموازنة",IF(I1456="مرفوض","✖ مرفوض من المدير",IF(I1456&lt;&gt;"موافق","⏳ بانتظار موافقة المدير",IF(K1456&lt;&gt;"نعم","⚠ غير مسوى مع الحسابات","✔ معتمد ومسوى")))))))))</f>
        <v/>
      </c>
      <c r="R1456">
        <f>N(R1455)+IF(A1456="عهدة",1,0)</f>
        <v/>
      </c>
      <c r="S1456">
        <f>IF(C1456="","",IF(AND(C1456&gt;=DATE(2026,9,1),C1456&lt;=DATE(2027,8,31)),(YEAR(C1456)-2026)*12+MONTH(C1456)-8,""))</f>
        <v/>
      </c>
      <c r="T1456">
        <f>IF(AND(A1456="مصروف",R1456&gt;0,I1456="موافق",S1456&lt;&gt;"",H1456&lt;&gt;""),N(G1456),0)</f>
        <v/>
      </c>
    </row>
    <row r="1457">
      <c r="A1457" s="19" t="n"/>
      <c r="B1457" s="20">
        <f>IF(A1457="","",IF(R1457=0,"⚠ أضف سطر عهدة أولًا","BDR-"&amp;TEXT(R1457,"000")))</f>
        <v/>
      </c>
      <c r="C1457" s="21" t="n"/>
      <c r="D1457" s="20">
        <f>IF(C1457="","",IF(S1457="","خارج السنة المالية",INDEX(القوائم!$D$2:$D$13,S1457)))</f>
        <v/>
      </c>
      <c r="E1457" s="22" t="n"/>
      <c r="F1457" s="23" t="n"/>
      <c r="G1457" s="23" t="n"/>
      <c r="H1457" s="22" t="n"/>
      <c r="I1457" s="19" t="n"/>
      <c r="J1457" s="21" t="n"/>
      <c r="K1457" s="19" t="n"/>
      <c r="L1457" s="19" t="n"/>
      <c r="M1457" s="21" t="n"/>
      <c r="N1457" s="22" t="n"/>
      <c r="O1457" s="24">
        <f>IF(A1457&lt;&gt;"عهدة","",SUMIFS($G$8:$G$5007,$B$8:$B$5007,B1457,$A$8:$A$5007,"مصروف",$I$8:$I$5007,"&lt;&gt;مرفوض"))</f>
        <v/>
      </c>
      <c r="P1457" s="25">
        <f>IF(A1457&lt;&gt;"عهدة","",N(F1457)-O1457)</f>
        <v/>
      </c>
      <c r="Q1457" s="26">
        <f>IF(A1457="","",IF(A1457="عهدة",IF(N(F1457)=0,"⚠ أدخل قيمة العهدة",IF(P1457&lt;0,"⛔ عجز / زيادة مصروفات "&amp;TEXT(-P1457,"#,##0"),IF(COUNTIFS($B$8:$B$5007,B1457,$A$8:$A$5007,"مصروف",$I$8:$I$5007,"&lt;&gt;مرفوض",$K$8:$K$5007,"&lt;&gt;نعم")&gt;0,"⚠ "&amp;COUNTIFS($B$8:$B$5007,B1457,$A$8:$A$5007,"مصروف",$I$8:$I$5007,"&lt;&gt;مرفوض",$K$8:$K$5007,"&lt;&gt;نعم")&amp;" مصروف غير مسوى",IF(L1457="تمت التسوية",IF(P1457=0,"✔ متوازنة وتمت التسوية","✔ تمت التسوية – متبقي "&amp;TEXT(P1457,"#,##0")),IF(P1457&gt;0,"متبقي "&amp;TEXT(P1457,"#,##0"),"✔ متوازنة"))))),IF(R1457=0,"⚠ أضف سطر عهدة أولًا",IF(OR(C1457="",N(G1457)=0),"⚠ أكمل التاريخ والقيمة",IF(S1457="","⚠ التاريخ خارج السنة المالية",IF(H1457="","⚠ اختر بند الموازنة",IF(I1457="مرفوض","✖ مرفوض من المدير",IF(I1457&lt;&gt;"موافق","⏳ بانتظار موافقة المدير",IF(K1457&lt;&gt;"نعم","⚠ غير مسوى مع الحسابات","✔ معتمد ومسوى")))))))))</f>
        <v/>
      </c>
      <c r="R1457">
        <f>N(R1456)+IF(A1457="عهدة",1,0)</f>
        <v/>
      </c>
      <c r="S1457">
        <f>IF(C1457="","",IF(AND(C1457&gt;=DATE(2026,9,1),C1457&lt;=DATE(2027,8,31)),(YEAR(C1457)-2026)*12+MONTH(C1457)-8,""))</f>
        <v/>
      </c>
      <c r="T1457">
        <f>IF(AND(A1457="مصروف",R1457&gt;0,I1457="موافق",S1457&lt;&gt;"",H1457&lt;&gt;""),N(G1457),0)</f>
        <v/>
      </c>
    </row>
    <row r="1458">
      <c r="A1458" s="19" t="n"/>
      <c r="B1458" s="20">
        <f>IF(A1458="","",IF(R1458=0,"⚠ أضف سطر عهدة أولًا","BDR-"&amp;TEXT(R1458,"000")))</f>
        <v/>
      </c>
      <c r="C1458" s="21" t="n"/>
      <c r="D1458" s="20">
        <f>IF(C1458="","",IF(S1458="","خارج السنة المالية",INDEX(القوائم!$D$2:$D$13,S1458)))</f>
        <v/>
      </c>
      <c r="E1458" s="22" t="n"/>
      <c r="F1458" s="23" t="n"/>
      <c r="G1458" s="23" t="n"/>
      <c r="H1458" s="22" t="n"/>
      <c r="I1458" s="19" t="n"/>
      <c r="J1458" s="21" t="n"/>
      <c r="K1458" s="19" t="n"/>
      <c r="L1458" s="19" t="n"/>
      <c r="M1458" s="21" t="n"/>
      <c r="N1458" s="22" t="n"/>
      <c r="O1458" s="24">
        <f>IF(A1458&lt;&gt;"عهدة","",SUMIFS($G$8:$G$5007,$B$8:$B$5007,B1458,$A$8:$A$5007,"مصروف",$I$8:$I$5007,"&lt;&gt;مرفوض"))</f>
        <v/>
      </c>
      <c r="P1458" s="25">
        <f>IF(A1458&lt;&gt;"عهدة","",N(F1458)-O1458)</f>
        <v/>
      </c>
      <c r="Q1458" s="26">
        <f>IF(A1458="","",IF(A1458="عهدة",IF(N(F1458)=0,"⚠ أدخل قيمة العهدة",IF(P1458&lt;0,"⛔ عجز / زيادة مصروفات "&amp;TEXT(-P1458,"#,##0"),IF(COUNTIFS($B$8:$B$5007,B1458,$A$8:$A$5007,"مصروف",$I$8:$I$5007,"&lt;&gt;مرفوض",$K$8:$K$5007,"&lt;&gt;نعم")&gt;0,"⚠ "&amp;COUNTIFS($B$8:$B$5007,B1458,$A$8:$A$5007,"مصروف",$I$8:$I$5007,"&lt;&gt;مرفوض",$K$8:$K$5007,"&lt;&gt;نعم")&amp;" مصروف غير مسوى",IF(L1458="تمت التسوية",IF(P1458=0,"✔ متوازنة وتمت التسوية","✔ تمت التسوية – متبقي "&amp;TEXT(P1458,"#,##0")),IF(P1458&gt;0,"متبقي "&amp;TEXT(P1458,"#,##0"),"✔ متوازنة"))))),IF(R1458=0,"⚠ أضف سطر عهدة أولًا",IF(OR(C1458="",N(G1458)=0),"⚠ أكمل التاريخ والقيمة",IF(S1458="","⚠ التاريخ خارج السنة المالية",IF(H1458="","⚠ اختر بند الموازنة",IF(I1458="مرفوض","✖ مرفوض من المدير",IF(I1458&lt;&gt;"موافق","⏳ بانتظار موافقة المدير",IF(K1458&lt;&gt;"نعم","⚠ غير مسوى مع الحسابات","✔ معتمد ومسوى")))))))))</f>
        <v/>
      </c>
      <c r="R1458">
        <f>N(R1457)+IF(A1458="عهدة",1,0)</f>
        <v/>
      </c>
      <c r="S1458">
        <f>IF(C1458="","",IF(AND(C1458&gt;=DATE(2026,9,1),C1458&lt;=DATE(2027,8,31)),(YEAR(C1458)-2026)*12+MONTH(C1458)-8,""))</f>
        <v/>
      </c>
      <c r="T1458">
        <f>IF(AND(A1458="مصروف",R1458&gt;0,I1458="موافق",S1458&lt;&gt;"",H1458&lt;&gt;""),N(G1458),0)</f>
        <v/>
      </c>
    </row>
    <row r="1459">
      <c r="A1459" s="19" t="n"/>
      <c r="B1459" s="20">
        <f>IF(A1459="","",IF(R1459=0,"⚠ أضف سطر عهدة أولًا","BDR-"&amp;TEXT(R1459,"000")))</f>
        <v/>
      </c>
      <c r="C1459" s="21" t="n"/>
      <c r="D1459" s="20">
        <f>IF(C1459="","",IF(S1459="","خارج السنة المالية",INDEX(القوائم!$D$2:$D$13,S1459)))</f>
        <v/>
      </c>
      <c r="E1459" s="22" t="n"/>
      <c r="F1459" s="23" t="n"/>
      <c r="G1459" s="23" t="n"/>
      <c r="H1459" s="22" t="n"/>
      <c r="I1459" s="19" t="n"/>
      <c r="J1459" s="21" t="n"/>
      <c r="K1459" s="19" t="n"/>
      <c r="L1459" s="19" t="n"/>
      <c r="M1459" s="21" t="n"/>
      <c r="N1459" s="22" t="n"/>
      <c r="O1459" s="24">
        <f>IF(A1459&lt;&gt;"عهدة","",SUMIFS($G$8:$G$5007,$B$8:$B$5007,B1459,$A$8:$A$5007,"مصروف",$I$8:$I$5007,"&lt;&gt;مرفوض"))</f>
        <v/>
      </c>
      <c r="P1459" s="25">
        <f>IF(A1459&lt;&gt;"عهدة","",N(F1459)-O1459)</f>
        <v/>
      </c>
      <c r="Q1459" s="26">
        <f>IF(A1459="","",IF(A1459="عهدة",IF(N(F1459)=0,"⚠ أدخل قيمة العهدة",IF(P1459&lt;0,"⛔ عجز / زيادة مصروفات "&amp;TEXT(-P1459,"#,##0"),IF(COUNTIFS($B$8:$B$5007,B1459,$A$8:$A$5007,"مصروف",$I$8:$I$5007,"&lt;&gt;مرفوض",$K$8:$K$5007,"&lt;&gt;نعم")&gt;0,"⚠ "&amp;COUNTIFS($B$8:$B$5007,B1459,$A$8:$A$5007,"مصروف",$I$8:$I$5007,"&lt;&gt;مرفوض",$K$8:$K$5007,"&lt;&gt;نعم")&amp;" مصروف غير مسوى",IF(L1459="تمت التسوية",IF(P1459=0,"✔ متوازنة وتمت التسوية","✔ تمت التسوية – متبقي "&amp;TEXT(P1459,"#,##0")),IF(P1459&gt;0,"متبقي "&amp;TEXT(P1459,"#,##0"),"✔ متوازنة"))))),IF(R1459=0,"⚠ أضف سطر عهدة أولًا",IF(OR(C1459="",N(G1459)=0),"⚠ أكمل التاريخ والقيمة",IF(S1459="","⚠ التاريخ خارج السنة المالية",IF(H1459="","⚠ اختر بند الموازنة",IF(I1459="مرفوض","✖ مرفوض من المدير",IF(I1459&lt;&gt;"موافق","⏳ بانتظار موافقة المدير",IF(K1459&lt;&gt;"نعم","⚠ غير مسوى مع الحسابات","✔ معتمد ومسوى")))))))))</f>
        <v/>
      </c>
      <c r="R1459">
        <f>N(R1458)+IF(A1459="عهدة",1,0)</f>
        <v/>
      </c>
      <c r="S1459">
        <f>IF(C1459="","",IF(AND(C1459&gt;=DATE(2026,9,1),C1459&lt;=DATE(2027,8,31)),(YEAR(C1459)-2026)*12+MONTH(C1459)-8,""))</f>
        <v/>
      </c>
      <c r="T1459">
        <f>IF(AND(A1459="مصروف",R1459&gt;0,I1459="موافق",S1459&lt;&gt;"",H1459&lt;&gt;""),N(G1459),0)</f>
        <v/>
      </c>
    </row>
    <row r="1460">
      <c r="A1460" s="19" t="n"/>
      <c r="B1460" s="20">
        <f>IF(A1460="","",IF(R1460=0,"⚠ أضف سطر عهدة أولًا","BDR-"&amp;TEXT(R1460,"000")))</f>
        <v/>
      </c>
      <c r="C1460" s="21" t="n"/>
      <c r="D1460" s="20">
        <f>IF(C1460="","",IF(S1460="","خارج السنة المالية",INDEX(القوائم!$D$2:$D$13,S1460)))</f>
        <v/>
      </c>
      <c r="E1460" s="22" t="n"/>
      <c r="F1460" s="23" t="n"/>
      <c r="G1460" s="23" t="n"/>
      <c r="H1460" s="22" t="n"/>
      <c r="I1460" s="19" t="n"/>
      <c r="J1460" s="21" t="n"/>
      <c r="K1460" s="19" t="n"/>
      <c r="L1460" s="19" t="n"/>
      <c r="M1460" s="21" t="n"/>
      <c r="N1460" s="22" t="n"/>
      <c r="O1460" s="24">
        <f>IF(A1460&lt;&gt;"عهدة","",SUMIFS($G$8:$G$5007,$B$8:$B$5007,B1460,$A$8:$A$5007,"مصروف",$I$8:$I$5007,"&lt;&gt;مرفوض"))</f>
        <v/>
      </c>
      <c r="P1460" s="25">
        <f>IF(A1460&lt;&gt;"عهدة","",N(F1460)-O1460)</f>
        <v/>
      </c>
      <c r="Q1460" s="26">
        <f>IF(A1460="","",IF(A1460="عهدة",IF(N(F1460)=0,"⚠ أدخل قيمة العهدة",IF(P1460&lt;0,"⛔ عجز / زيادة مصروفات "&amp;TEXT(-P1460,"#,##0"),IF(COUNTIFS($B$8:$B$5007,B1460,$A$8:$A$5007,"مصروف",$I$8:$I$5007,"&lt;&gt;مرفوض",$K$8:$K$5007,"&lt;&gt;نعم")&gt;0,"⚠ "&amp;COUNTIFS($B$8:$B$5007,B1460,$A$8:$A$5007,"مصروف",$I$8:$I$5007,"&lt;&gt;مرفوض",$K$8:$K$5007,"&lt;&gt;نعم")&amp;" مصروف غير مسوى",IF(L1460="تمت التسوية",IF(P1460=0,"✔ متوازنة وتمت التسوية","✔ تمت التسوية – متبقي "&amp;TEXT(P1460,"#,##0")),IF(P1460&gt;0,"متبقي "&amp;TEXT(P1460,"#,##0"),"✔ متوازنة"))))),IF(R1460=0,"⚠ أضف سطر عهدة أولًا",IF(OR(C1460="",N(G1460)=0),"⚠ أكمل التاريخ والقيمة",IF(S1460="","⚠ التاريخ خارج السنة المالية",IF(H1460="","⚠ اختر بند الموازنة",IF(I1460="مرفوض","✖ مرفوض من المدير",IF(I1460&lt;&gt;"موافق","⏳ بانتظار موافقة المدير",IF(K1460&lt;&gt;"نعم","⚠ غير مسوى مع الحسابات","✔ معتمد ومسوى")))))))))</f>
        <v/>
      </c>
      <c r="R1460">
        <f>N(R1459)+IF(A1460="عهدة",1,0)</f>
        <v/>
      </c>
      <c r="S1460">
        <f>IF(C1460="","",IF(AND(C1460&gt;=DATE(2026,9,1),C1460&lt;=DATE(2027,8,31)),(YEAR(C1460)-2026)*12+MONTH(C1460)-8,""))</f>
        <v/>
      </c>
      <c r="T1460">
        <f>IF(AND(A1460="مصروف",R1460&gt;0,I1460="موافق",S1460&lt;&gt;"",H1460&lt;&gt;""),N(G1460),0)</f>
        <v/>
      </c>
    </row>
    <row r="1461">
      <c r="A1461" s="19" t="n"/>
      <c r="B1461" s="20">
        <f>IF(A1461="","",IF(R1461=0,"⚠ أضف سطر عهدة أولًا","BDR-"&amp;TEXT(R1461,"000")))</f>
        <v/>
      </c>
      <c r="C1461" s="21" t="n"/>
      <c r="D1461" s="20">
        <f>IF(C1461="","",IF(S1461="","خارج السنة المالية",INDEX(القوائم!$D$2:$D$13,S1461)))</f>
        <v/>
      </c>
      <c r="E1461" s="22" t="n"/>
      <c r="F1461" s="23" t="n"/>
      <c r="G1461" s="23" t="n"/>
      <c r="H1461" s="22" t="n"/>
      <c r="I1461" s="19" t="n"/>
      <c r="J1461" s="21" t="n"/>
      <c r="K1461" s="19" t="n"/>
      <c r="L1461" s="19" t="n"/>
      <c r="M1461" s="21" t="n"/>
      <c r="N1461" s="22" t="n"/>
      <c r="O1461" s="24">
        <f>IF(A1461&lt;&gt;"عهدة","",SUMIFS($G$8:$G$5007,$B$8:$B$5007,B1461,$A$8:$A$5007,"مصروف",$I$8:$I$5007,"&lt;&gt;مرفوض"))</f>
        <v/>
      </c>
      <c r="P1461" s="25">
        <f>IF(A1461&lt;&gt;"عهدة","",N(F1461)-O1461)</f>
        <v/>
      </c>
      <c r="Q1461" s="26">
        <f>IF(A1461="","",IF(A1461="عهدة",IF(N(F1461)=0,"⚠ أدخل قيمة العهدة",IF(P1461&lt;0,"⛔ عجز / زيادة مصروفات "&amp;TEXT(-P1461,"#,##0"),IF(COUNTIFS($B$8:$B$5007,B1461,$A$8:$A$5007,"مصروف",$I$8:$I$5007,"&lt;&gt;مرفوض",$K$8:$K$5007,"&lt;&gt;نعم")&gt;0,"⚠ "&amp;COUNTIFS($B$8:$B$5007,B1461,$A$8:$A$5007,"مصروف",$I$8:$I$5007,"&lt;&gt;مرفوض",$K$8:$K$5007,"&lt;&gt;نعم")&amp;" مصروف غير مسوى",IF(L1461="تمت التسوية",IF(P1461=0,"✔ متوازنة وتمت التسوية","✔ تمت التسوية – متبقي "&amp;TEXT(P1461,"#,##0")),IF(P1461&gt;0,"متبقي "&amp;TEXT(P1461,"#,##0"),"✔ متوازنة"))))),IF(R1461=0,"⚠ أضف سطر عهدة أولًا",IF(OR(C1461="",N(G1461)=0),"⚠ أكمل التاريخ والقيمة",IF(S1461="","⚠ التاريخ خارج السنة المالية",IF(H1461="","⚠ اختر بند الموازنة",IF(I1461="مرفوض","✖ مرفوض من المدير",IF(I1461&lt;&gt;"موافق","⏳ بانتظار موافقة المدير",IF(K1461&lt;&gt;"نعم","⚠ غير مسوى مع الحسابات","✔ معتمد ومسوى")))))))))</f>
        <v/>
      </c>
      <c r="R1461">
        <f>N(R1460)+IF(A1461="عهدة",1,0)</f>
        <v/>
      </c>
      <c r="S1461">
        <f>IF(C1461="","",IF(AND(C1461&gt;=DATE(2026,9,1),C1461&lt;=DATE(2027,8,31)),(YEAR(C1461)-2026)*12+MONTH(C1461)-8,""))</f>
        <v/>
      </c>
      <c r="T1461">
        <f>IF(AND(A1461="مصروف",R1461&gt;0,I1461="موافق",S1461&lt;&gt;"",H1461&lt;&gt;""),N(G1461),0)</f>
        <v/>
      </c>
    </row>
    <row r="1462">
      <c r="A1462" s="19" t="n"/>
      <c r="B1462" s="20">
        <f>IF(A1462="","",IF(R1462=0,"⚠ أضف سطر عهدة أولًا","BDR-"&amp;TEXT(R1462,"000")))</f>
        <v/>
      </c>
      <c r="C1462" s="21" t="n"/>
      <c r="D1462" s="20">
        <f>IF(C1462="","",IF(S1462="","خارج السنة المالية",INDEX(القوائم!$D$2:$D$13,S1462)))</f>
        <v/>
      </c>
      <c r="E1462" s="22" t="n"/>
      <c r="F1462" s="23" t="n"/>
      <c r="G1462" s="23" t="n"/>
      <c r="H1462" s="22" t="n"/>
      <c r="I1462" s="19" t="n"/>
      <c r="J1462" s="21" t="n"/>
      <c r="K1462" s="19" t="n"/>
      <c r="L1462" s="19" t="n"/>
      <c r="M1462" s="21" t="n"/>
      <c r="N1462" s="22" t="n"/>
      <c r="O1462" s="24">
        <f>IF(A1462&lt;&gt;"عهدة","",SUMIFS($G$8:$G$5007,$B$8:$B$5007,B1462,$A$8:$A$5007,"مصروف",$I$8:$I$5007,"&lt;&gt;مرفوض"))</f>
        <v/>
      </c>
      <c r="P1462" s="25">
        <f>IF(A1462&lt;&gt;"عهدة","",N(F1462)-O1462)</f>
        <v/>
      </c>
      <c r="Q1462" s="26">
        <f>IF(A1462="","",IF(A1462="عهدة",IF(N(F1462)=0,"⚠ أدخل قيمة العهدة",IF(P1462&lt;0,"⛔ عجز / زيادة مصروفات "&amp;TEXT(-P1462,"#,##0"),IF(COUNTIFS($B$8:$B$5007,B1462,$A$8:$A$5007,"مصروف",$I$8:$I$5007,"&lt;&gt;مرفوض",$K$8:$K$5007,"&lt;&gt;نعم")&gt;0,"⚠ "&amp;COUNTIFS($B$8:$B$5007,B1462,$A$8:$A$5007,"مصروف",$I$8:$I$5007,"&lt;&gt;مرفوض",$K$8:$K$5007,"&lt;&gt;نعم")&amp;" مصروف غير مسوى",IF(L1462="تمت التسوية",IF(P1462=0,"✔ متوازنة وتمت التسوية","✔ تمت التسوية – متبقي "&amp;TEXT(P1462,"#,##0")),IF(P1462&gt;0,"متبقي "&amp;TEXT(P1462,"#,##0"),"✔ متوازنة"))))),IF(R1462=0,"⚠ أضف سطر عهدة أولًا",IF(OR(C1462="",N(G1462)=0),"⚠ أكمل التاريخ والقيمة",IF(S1462="","⚠ التاريخ خارج السنة المالية",IF(H1462="","⚠ اختر بند الموازنة",IF(I1462="مرفوض","✖ مرفوض من المدير",IF(I1462&lt;&gt;"موافق","⏳ بانتظار موافقة المدير",IF(K1462&lt;&gt;"نعم","⚠ غير مسوى مع الحسابات","✔ معتمد ومسوى")))))))))</f>
        <v/>
      </c>
      <c r="R1462">
        <f>N(R1461)+IF(A1462="عهدة",1,0)</f>
        <v/>
      </c>
      <c r="S1462">
        <f>IF(C1462="","",IF(AND(C1462&gt;=DATE(2026,9,1),C1462&lt;=DATE(2027,8,31)),(YEAR(C1462)-2026)*12+MONTH(C1462)-8,""))</f>
        <v/>
      </c>
      <c r="T1462">
        <f>IF(AND(A1462="مصروف",R1462&gt;0,I1462="موافق",S1462&lt;&gt;"",H1462&lt;&gt;""),N(G1462),0)</f>
        <v/>
      </c>
    </row>
    <row r="1463">
      <c r="A1463" s="19" t="n"/>
      <c r="B1463" s="20">
        <f>IF(A1463="","",IF(R1463=0,"⚠ أضف سطر عهدة أولًا","BDR-"&amp;TEXT(R1463,"000")))</f>
        <v/>
      </c>
      <c r="C1463" s="21" t="n"/>
      <c r="D1463" s="20">
        <f>IF(C1463="","",IF(S1463="","خارج السنة المالية",INDEX(القوائم!$D$2:$D$13,S1463)))</f>
        <v/>
      </c>
      <c r="E1463" s="22" t="n"/>
      <c r="F1463" s="23" t="n"/>
      <c r="G1463" s="23" t="n"/>
      <c r="H1463" s="22" t="n"/>
      <c r="I1463" s="19" t="n"/>
      <c r="J1463" s="21" t="n"/>
      <c r="K1463" s="19" t="n"/>
      <c r="L1463" s="19" t="n"/>
      <c r="M1463" s="21" t="n"/>
      <c r="N1463" s="22" t="n"/>
      <c r="O1463" s="24">
        <f>IF(A1463&lt;&gt;"عهدة","",SUMIFS($G$8:$G$5007,$B$8:$B$5007,B1463,$A$8:$A$5007,"مصروف",$I$8:$I$5007,"&lt;&gt;مرفوض"))</f>
        <v/>
      </c>
      <c r="P1463" s="25">
        <f>IF(A1463&lt;&gt;"عهدة","",N(F1463)-O1463)</f>
        <v/>
      </c>
      <c r="Q1463" s="26">
        <f>IF(A1463="","",IF(A1463="عهدة",IF(N(F1463)=0,"⚠ أدخل قيمة العهدة",IF(P1463&lt;0,"⛔ عجز / زيادة مصروفات "&amp;TEXT(-P1463,"#,##0"),IF(COUNTIFS($B$8:$B$5007,B1463,$A$8:$A$5007,"مصروف",$I$8:$I$5007,"&lt;&gt;مرفوض",$K$8:$K$5007,"&lt;&gt;نعم")&gt;0,"⚠ "&amp;COUNTIFS($B$8:$B$5007,B1463,$A$8:$A$5007,"مصروف",$I$8:$I$5007,"&lt;&gt;مرفوض",$K$8:$K$5007,"&lt;&gt;نعم")&amp;" مصروف غير مسوى",IF(L1463="تمت التسوية",IF(P1463=0,"✔ متوازنة وتمت التسوية","✔ تمت التسوية – متبقي "&amp;TEXT(P1463,"#,##0")),IF(P1463&gt;0,"متبقي "&amp;TEXT(P1463,"#,##0"),"✔ متوازنة"))))),IF(R1463=0,"⚠ أضف سطر عهدة أولًا",IF(OR(C1463="",N(G1463)=0),"⚠ أكمل التاريخ والقيمة",IF(S1463="","⚠ التاريخ خارج السنة المالية",IF(H1463="","⚠ اختر بند الموازنة",IF(I1463="مرفوض","✖ مرفوض من المدير",IF(I1463&lt;&gt;"موافق","⏳ بانتظار موافقة المدير",IF(K1463&lt;&gt;"نعم","⚠ غير مسوى مع الحسابات","✔ معتمد ومسوى")))))))))</f>
        <v/>
      </c>
      <c r="R1463">
        <f>N(R1462)+IF(A1463="عهدة",1,0)</f>
        <v/>
      </c>
      <c r="S1463">
        <f>IF(C1463="","",IF(AND(C1463&gt;=DATE(2026,9,1),C1463&lt;=DATE(2027,8,31)),(YEAR(C1463)-2026)*12+MONTH(C1463)-8,""))</f>
        <v/>
      </c>
      <c r="T1463">
        <f>IF(AND(A1463="مصروف",R1463&gt;0,I1463="موافق",S1463&lt;&gt;"",H1463&lt;&gt;""),N(G1463),0)</f>
        <v/>
      </c>
    </row>
    <row r="1464">
      <c r="A1464" s="19" t="n"/>
      <c r="B1464" s="20">
        <f>IF(A1464="","",IF(R1464=0,"⚠ أضف سطر عهدة أولًا","BDR-"&amp;TEXT(R1464,"000")))</f>
        <v/>
      </c>
      <c r="C1464" s="21" t="n"/>
      <c r="D1464" s="20">
        <f>IF(C1464="","",IF(S1464="","خارج السنة المالية",INDEX(القوائم!$D$2:$D$13,S1464)))</f>
        <v/>
      </c>
      <c r="E1464" s="22" t="n"/>
      <c r="F1464" s="23" t="n"/>
      <c r="G1464" s="23" t="n"/>
      <c r="H1464" s="22" t="n"/>
      <c r="I1464" s="19" t="n"/>
      <c r="J1464" s="21" t="n"/>
      <c r="K1464" s="19" t="n"/>
      <c r="L1464" s="19" t="n"/>
      <c r="M1464" s="21" t="n"/>
      <c r="N1464" s="22" t="n"/>
      <c r="O1464" s="24">
        <f>IF(A1464&lt;&gt;"عهدة","",SUMIFS($G$8:$G$5007,$B$8:$B$5007,B1464,$A$8:$A$5007,"مصروف",$I$8:$I$5007,"&lt;&gt;مرفوض"))</f>
        <v/>
      </c>
      <c r="P1464" s="25">
        <f>IF(A1464&lt;&gt;"عهدة","",N(F1464)-O1464)</f>
        <v/>
      </c>
      <c r="Q1464" s="26">
        <f>IF(A1464="","",IF(A1464="عهدة",IF(N(F1464)=0,"⚠ أدخل قيمة العهدة",IF(P1464&lt;0,"⛔ عجز / زيادة مصروفات "&amp;TEXT(-P1464,"#,##0"),IF(COUNTIFS($B$8:$B$5007,B1464,$A$8:$A$5007,"مصروف",$I$8:$I$5007,"&lt;&gt;مرفوض",$K$8:$K$5007,"&lt;&gt;نعم")&gt;0,"⚠ "&amp;COUNTIFS($B$8:$B$5007,B1464,$A$8:$A$5007,"مصروف",$I$8:$I$5007,"&lt;&gt;مرفوض",$K$8:$K$5007,"&lt;&gt;نعم")&amp;" مصروف غير مسوى",IF(L1464="تمت التسوية",IF(P1464=0,"✔ متوازنة وتمت التسوية","✔ تمت التسوية – متبقي "&amp;TEXT(P1464,"#,##0")),IF(P1464&gt;0,"متبقي "&amp;TEXT(P1464,"#,##0"),"✔ متوازنة"))))),IF(R1464=0,"⚠ أضف سطر عهدة أولًا",IF(OR(C1464="",N(G1464)=0),"⚠ أكمل التاريخ والقيمة",IF(S1464="","⚠ التاريخ خارج السنة المالية",IF(H1464="","⚠ اختر بند الموازنة",IF(I1464="مرفوض","✖ مرفوض من المدير",IF(I1464&lt;&gt;"موافق","⏳ بانتظار موافقة المدير",IF(K1464&lt;&gt;"نعم","⚠ غير مسوى مع الحسابات","✔ معتمد ومسوى")))))))))</f>
        <v/>
      </c>
      <c r="R1464">
        <f>N(R1463)+IF(A1464="عهدة",1,0)</f>
        <v/>
      </c>
      <c r="S1464">
        <f>IF(C1464="","",IF(AND(C1464&gt;=DATE(2026,9,1),C1464&lt;=DATE(2027,8,31)),(YEAR(C1464)-2026)*12+MONTH(C1464)-8,""))</f>
        <v/>
      </c>
      <c r="T1464">
        <f>IF(AND(A1464="مصروف",R1464&gt;0,I1464="موافق",S1464&lt;&gt;"",H1464&lt;&gt;""),N(G1464),0)</f>
        <v/>
      </c>
    </row>
    <row r="1465">
      <c r="A1465" s="19" t="n"/>
      <c r="B1465" s="20">
        <f>IF(A1465="","",IF(R1465=0,"⚠ أضف سطر عهدة أولًا","BDR-"&amp;TEXT(R1465,"000")))</f>
        <v/>
      </c>
      <c r="C1465" s="21" t="n"/>
      <c r="D1465" s="20">
        <f>IF(C1465="","",IF(S1465="","خارج السنة المالية",INDEX(القوائم!$D$2:$D$13,S1465)))</f>
        <v/>
      </c>
      <c r="E1465" s="22" t="n"/>
      <c r="F1465" s="23" t="n"/>
      <c r="G1465" s="23" t="n"/>
      <c r="H1465" s="22" t="n"/>
      <c r="I1465" s="19" t="n"/>
      <c r="J1465" s="21" t="n"/>
      <c r="K1465" s="19" t="n"/>
      <c r="L1465" s="19" t="n"/>
      <c r="M1465" s="21" t="n"/>
      <c r="N1465" s="22" t="n"/>
      <c r="O1465" s="24">
        <f>IF(A1465&lt;&gt;"عهدة","",SUMIFS($G$8:$G$5007,$B$8:$B$5007,B1465,$A$8:$A$5007,"مصروف",$I$8:$I$5007,"&lt;&gt;مرفوض"))</f>
        <v/>
      </c>
      <c r="P1465" s="25">
        <f>IF(A1465&lt;&gt;"عهدة","",N(F1465)-O1465)</f>
        <v/>
      </c>
      <c r="Q1465" s="26">
        <f>IF(A1465="","",IF(A1465="عهدة",IF(N(F1465)=0,"⚠ أدخل قيمة العهدة",IF(P1465&lt;0,"⛔ عجز / زيادة مصروفات "&amp;TEXT(-P1465,"#,##0"),IF(COUNTIFS($B$8:$B$5007,B1465,$A$8:$A$5007,"مصروف",$I$8:$I$5007,"&lt;&gt;مرفوض",$K$8:$K$5007,"&lt;&gt;نعم")&gt;0,"⚠ "&amp;COUNTIFS($B$8:$B$5007,B1465,$A$8:$A$5007,"مصروف",$I$8:$I$5007,"&lt;&gt;مرفوض",$K$8:$K$5007,"&lt;&gt;نعم")&amp;" مصروف غير مسوى",IF(L1465="تمت التسوية",IF(P1465=0,"✔ متوازنة وتمت التسوية","✔ تمت التسوية – متبقي "&amp;TEXT(P1465,"#,##0")),IF(P1465&gt;0,"متبقي "&amp;TEXT(P1465,"#,##0"),"✔ متوازنة"))))),IF(R1465=0,"⚠ أضف سطر عهدة أولًا",IF(OR(C1465="",N(G1465)=0),"⚠ أكمل التاريخ والقيمة",IF(S1465="","⚠ التاريخ خارج السنة المالية",IF(H1465="","⚠ اختر بند الموازنة",IF(I1465="مرفوض","✖ مرفوض من المدير",IF(I1465&lt;&gt;"موافق","⏳ بانتظار موافقة المدير",IF(K1465&lt;&gt;"نعم","⚠ غير مسوى مع الحسابات","✔ معتمد ومسوى")))))))))</f>
        <v/>
      </c>
      <c r="R1465">
        <f>N(R1464)+IF(A1465="عهدة",1,0)</f>
        <v/>
      </c>
      <c r="S1465">
        <f>IF(C1465="","",IF(AND(C1465&gt;=DATE(2026,9,1),C1465&lt;=DATE(2027,8,31)),(YEAR(C1465)-2026)*12+MONTH(C1465)-8,""))</f>
        <v/>
      </c>
      <c r="T1465">
        <f>IF(AND(A1465="مصروف",R1465&gt;0,I1465="موافق",S1465&lt;&gt;"",H1465&lt;&gt;""),N(G1465),0)</f>
        <v/>
      </c>
    </row>
    <row r="1466">
      <c r="A1466" s="19" t="n"/>
      <c r="B1466" s="20">
        <f>IF(A1466="","",IF(R1466=0,"⚠ أضف سطر عهدة أولًا","BDR-"&amp;TEXT(R1466,"000")))</f>
        <v/>
      </c>
      <c r="C1466" s="21" t="n"/>
      <c r="D1466" s="20">
        <f>IF(C1466="","",IF(S1466="","خارج السنة المالية",INDEX(القوائم!$D$2:$D$13,S1466)))</f>
        <v/>
      </c>
      <c r="E1466" s="22" t="n"/>
      <c r="F1466" s="23" t="n"/>
      <c r="G1466" s="23" t="n"/>
      <c r="H1466" s="22" t="n"/>
      <c r="I1466" s="19" t="n"/>
      <c r="J1466" s="21" t="n"/>
      <c r="K1466" s="19" t="n"/>
      <c r="L1466" s="19" t="n"/>
      <c r="M1466" s="21" t="n"/>
      <c r="N1466" s="22" t="n"/>
      <c r="O1466" s="24">
        <f>IF(A1466&lt;&gt;"عهدة","",SUMIFS($G$8:$G$5007,$B$8:$B$5007,B1466,$A$8:$A$5007,"مصروف",$I$8:$I$5007,"&lt;&gt;مرفوض"))</f>
        <v/>
      </c>
      <c r="P1466" s="25">
        <f>IF(A1466&lt;&gt;"عهدة","",N(F1466)-O1466)</f>
        <v/>
      </c>
      <c r="Q1466" s="26">
        <f>IF(A1466="","",IF(A1466="عهدة",IF(N(F1466)=0,"⚠ أدخل قيمة العهدة",IF(P1466&lt;0,"⛔ عجز / زيادة مصروفات "&amp;TEXT(-P1466,"#,##0"),IF(COUNTIFS($B$8:$B$5007,B1466,$A$8:$A$5007,"مصروف",$I$8:$I$5007,"&lt;&gt;مرفوض",$K$8:$K$5007,"&lt;&gt;نعم")&gt;0,"⚠ "&amp;COUNTIFS($B$8:$B$5007,B1466,$A$8:$A$5007,"مصروف",$I$8:$I$5007,"&lt;&gt;مرفوض",$K$8:$K$5007,"&lt;&gt;نعم")&amp;" مصروف غير مسوى",IF(L1466="تمت التسوية",IF(P1466=0,"✔ متوازنة وتمت التسوية","✔ تمت التسوية – متبقي "&amp;TEXT(P1466,"#,##0")),IF(P1466&gt;0,"متبقي "&amp;TEXT(P1466,"#,##0"),"✔ متوازنة"))))),IF(R1466=0,"⚠ أضف سطر عهدة أولًا",IF(OR(C1466="",N(G1466)=0),"⚠ أكمل التاريخ والقيمة",IF(S1466="","⚠ التاريخ خارج السنة المالية",IF(H1466="","⚠ اختر بند الموازنة",IF(I1466="مرفوض","✖ مرفوض من المدير",IF(I1466&lt;&gt;"موافق","⏳ بانتظار موافقة المدير",IF(K1466&lt;&gt;"نعم","⚠ غير مسوى مع الحسابات","✔ معتمد ومسوى")))))))))</f>
        <v/>
      </c>
      <c r="R1466">
        <f>N(R1465)+IF(A1466="عهدة",1,0)</f>
        <v/>
      </c>
      <c r="S1466">
        <f>IF(C1466="","",IF(AND(C1466&gt;=DATE(2026,9,1),C1466&lt;=DATE(2027,8,31)),(YEAR(C1466)-2026)*12+MONTH(C1466)-8,""))</f>
        <v/>
      </c>
      <c r="T1466">
        <f>IF(AND(A1466="مصروف",R1466&gt;0,I1466="موافق",S1466&lt;&gt;"",H1466&lt;&gt;""),N(G1466),0)</f>
        <v/>
      </c>
    </row>
    <row r="1467">
      <c r="A1467" s="19" t="n"/>
      <c r="B1467" s="20">
        <f>IF(A1467="","",IF(R1467=0,"⚠ أضف سطر عهدة أولًا","BDR-"&amp;TEXT(R1467,"000")))</f>
        <v/>
      </c>
      <c r="C1467" s="21" t="n"/>
      <c r="D1467" s="20">
        <f>IF(C1467="","",IF(S1467="","خارج السنة المالية",INDEX(القوائم!$D$2:$D$13,S1467)))</f>
        <v/>
      </c>
      <c r="E1467" s="22" t="n"/>
      <c r="F1467" s="23" t="n"/>
      <c r="G1467" s="23" t="n"/>
      <c r="H1467" s="22" t="n"/>
      <c r="I1467" s="19" t="n"/>
      <c r="J1467" s="21" t="n"/>
      <c r="K1467" s="19" t="n"/>
      <c r="L1467" s="19" t="n"/>
      <c r="M1467" s="21" t="n"/>
      <c r="N1467" s="22" t="n"/>
      <c r="O1467" s="24">
        <f>IF(A1467&lt;&gt;"عهدة","",SUMIFS($G$8:$G$5007,$B$8:$B$5007,B1467,$A$8:$A$5007,"مصروف",$I$8:$I$5007,"&lt;&gt;مرفوض"))</f>
        <v/>
      </c>
      <c r="P1467" s="25">
        <f>IF(A1467&lt;&gt;"عهدة","",N(F1467)-O1467)</f>
        <v/>
      </c>
      <c r="Q1467" s="26">
        <f>IF(A1467="","",IF(A1467="عهدة",IF(N(F1467)=0,"⚠ أدخل قيمة العهدة",IF(P1467&lt;0,"⛔ عجز / زيادة مصروفات "&amp;TEXT(-P1467,"#,##0"),IF(COUNTIFS($B$8:$B$5007,B1467,$A$8:$A$5007,"مصروف",$I$8:$I$5007,"&lt;&gt;مرفوض",$K$8:$K$5007,"&lt;&gt;نعم")&gt;0,"⚠ "&amp;COUNTIFS($B$8:$B$5007,B1467,$A$8:$A$5007,"مصروف",$I$8:$I$5007,"&lt;&gt;مرفوض",$K$8:$K$5007,"&lt;&gt;نعم")&amp;" مصروف غير مسوى",IF(L1467="تمت التسوية",IF(P1467=0,"✔ متوازنة وتمت التسوية","✔ تمت التسوية – متبقي "&amp;TEXT(P1467,"#,##0")),IF(P1467&gt;0,"متبقي "&amp;TEXT(P1467,"#,##0"),"✔ متوازنة"))))),IF(R1467=0,"⚠ أضف سطر عهدة أولًا",IF(OR(C1467="",N(G1467)=0),"⚠ أكمل التاريخ والقيمة",IF(S1467="","⚠ التاريخ خارج السنة المالية",IF(H1467="","⚠ اختر بند الموازنة",IF(I1467="مرفوض","✖ مرفوض من المدير",IF(I1467&lt;&gt;"موافق","⏳ بانتظار موافقة المدير",IF(K1467&lt;&gt;"نعم","⚠ غير مسوى مع الحسابات","✔ معتمد ومسوى")))))))))</f>
        <v/>
      </c>
      <c r="R1467">
        <f>N(R1466)+IF(A1467="عهدة",1,0)</f>
        <v/>
      </c>
      <c r="S1467">
        <f>IF(C1467="","",IF(AND(C1467&gt;=DATE(2026,9,1),C1467&lt;=DATE(2027,8,31)),(YEAR(C1467)-2026)*12+MONTH(C1467)-8,""))</f>
        <v/>
      </c>
      <c r="T1467">
        <f>IF(AND(A1467="مصروف",R1467&gt;0,I1467="موافق",S1467&lt;&gt;"",H1467&lt;&gt;""),N(G1467),0)</f>
        <v/>
      </c>
    </row>
    <row r="1468">
      <c r="A1468" s="19" t="n"/>
      <c r="B1468" s="20">
        <f>IF(A1468="","",IF(R1468=0,"⚠ أضف سطر عهدة أولًا","BDR-"&amp;TEXT(R1468,"000")))</f>
        <v/>
      </c>
      <c r="C1468" s="21" t="n"/>
      <c r="D1468" s="20">
        <f>IF(C1468="","",IF(S1468="","خارج السنة المالية",INDEX(القوائم!$D$2:$D$13,S1468)))</f>
        <v/>
      </c>
      <c r="E1468" s="22" t="n"/>
      <c r="F1468" s="23" t="n"/>
      <c r="G1468" s="23" t="n"/>
      <c r="H1468" s="22" t="n"/>
      <c r="I1468" s="19" t="n"/>
      <c r="J1468" s="21" t="n"/>
      <c r="K1468" s="19" t="n"/>
      <c r="L1468" s="19" t="n"/>
      <c r="M1468" s="21" t="n"/>
      <c r="N1468" s="22" t="n"/>
      <c r="O1468" s="24">
        <f>IF(A1468&lt;&gt;"عهدة","",SUMIFS($G$8:$G$5007,$B$8:$B$5007,B1468,$A$8:$A$5007,"مصروف",$I$8:$I$5007,"&lt;&gt;مرفوض"))</f>
        <v/>
      </c>
      <c r="P1468" s="25">
        <f>IF(A1468&lt;&gt;"عهدة","",N(F1468)-O1468)</f>
        <v/>
      </c>
      <c r="Q1468" s="26">
        <f>IF(A1468="","",IF(A1468="عهدة",IF(N(F1468)=0,"⚠ أدخل قيمة العهدة",IF(P1468&lt;0,"⛔ عجز / زيادة مصروفات "&amp;TEXT(-P1468,"#,##0"),IF(COUNTIFS($B$8:$B$5007,B1468,$A$8:$A$5007,"مصروف",$I$8:$I$5007,"&lt;&gt;مرفوض",$K$8:$K$5007,"&lt;&gt;نعم")&gt;0,"⚠ "&amp;COUNTIFS($B$8:$B$5007,B1468,$A$8:$A$5007,"مصروف",$I$8:$I$5007,"&lt;&gt;مرفوض",$K$8:$K$5007,"&lt;&gt;نعم")&amp;" مصروف غير مسوى",IF(L1468="تمت التسوية",IF(P1468=0,"✔ متوازنة وتمت التسوية","✔ تمت التسوية – متبقي "&amp;TEXT(P1468,"#,##0")),IF(P1468&gt;0,"متبقي "&amp;TEXT(P1468,"#,##0"),"✔ متوازنة"))))),IF(R1468=0,"⚠ أضف سطر عهدة أولًا",IF(OR(C1468="",N(G1468)=0),"⚠ أكمل التاريخ والقيمة",IF(S1468="","⚠ التاريخ خارج السنة المالية",IF(H1468="","⚠ اختر بند الموازنة",IF(I1468="مرفوض","✖ مرفوض من المدير",IF(I1468&lt;&gt;"موافق","⏳ بانتظار موافقة المدير",IF(K1468&lt;&gt;"نعم","⚠ غير مسوى مع الحسابات","✔ معتمد ومسوى")))))))))</f>
        <v/>
      </c>
      <c r="R1468">
        <f>N(R1467)+IF(A1468="عهدة",1,0)</f>
        <v/>
      </c>
      <c r="S1468">
        <f>IF(C1468="","",IF(AND(C1468&gt;=DATE(2026,9,1),C1468&lt;=DATE(2027,8,31)),(YEAR(C1468)-2026)*12+MONTH(C1468)-8,""))</f>
        <v/>
      </c>
      <c r="T1468">
        <f>IF(AND(A1468="مصروف",R1468&gt;0,I1468="موافق",S1468&lt;&gt;"",H1468&lt;&gt;""),N(G1468),0)</f>
        <v/>
      </c>
    </row>
    <row r="1469">
      <c r="A1469" s="19" t="n"/>
      <c r="B1469" s="20">
        <f>IF(A1469="","",IF(R1469=0,"⚠ أضف سطر عهدة أولًا","BDR-"&amp;TEXT(R1469,"000")))</f>
        <v/>
      </c>
      <c r="C1469" s="21" t="n"/>
      <c r="D1469" s="20">
        <f>IF(C1469="","",IF(S1469="","خارج السنة المالية",INDEX(القوائم!$D$2:$D$13,S1469)))</f>
        <v/>
      </c>
      <c r="E1469" s="22" t="n"/>
      <c r="F1469" s="23" t="n"/>
      <c r="G1469" s="23" t="n"/>
      <c r="H1469" s="22" t="n"/>
      <c r="I1469" s="19" t="n"/>
      <c r="J1469" s="21" t="n"/>
      <c r="K1469" s="19" t="n"/>
      <c r="L1469" s="19" t="n"/>
      <c r="M1469" s="21" t="n"/>
      <c r="N1469" s="22" t="n"/>
      <c r="O1469" s="24">
        <f>IF(A1469&lt;&gt;"عهدة","",SUMIFS($G$8:$G$5007,$B$8:$B$5007,B1469,$A$8:$A$5007,"مصروف",$I$8:$I$5007,"&lt;&gt;مرفوض"))</f>
        <v/>
      </c>
      <c r="P1469" s="25">
        <f>IF(A1469&lt;&gt;"عهدة","",N(F1469)-O1469)</f>
        <v/>
      </c>
      <c r="Q1469" s="26">
        <f>IF(A1469="","",IF(A1469="عهدة",IF(N(F1469)=0,"⚠ أدخل قيمة العهدة",IF(P1469&lt;0,"⛔ عجز / زيادة مصروفات "&amp;TEXT(-P1469,"#,##0"),IF(COUNTIFS($B$8:$B$5007,B1469,$A$8:$A$5007,"مصروف",$I$8:$I$5007,"&lt;&gt;مرفوض",$K$8:$K$5007,"&lt;&gt;نعم")&gt;0,"⚠ "&amp;COUNTIFS($B$8:$B$5007,B1469,$A$8:$A$5007,"مصروف",$I$8:$I$5007,"&lt;&gt;مرفوض",$K$8:$K$5007,"&lt;&gt;نعم")&amp;" مصروف غير مسوى",IF(L1469="تمت التسوية",IF(P1469=0,"✔ متوازنة وتمت التسوية","✔ تمت التسوية – متبقي "&amp;TEXT(P1469,"#,##0")),IF(P1469&gt;0,"متبقي "&amp;TEXT(P1469,"#,##0"),"✔ متوازنة"))))),IF(R1469=0,"⚠ أضف سطر عهدة أولًا",IF(OR(C1469="",N(G1469)=0),"⚠ أكمل التاريخ والقيمة",IF(S1469="","⚠ التاريخ خارج السنة المالية",IF(H1469="","⚠ اختر بند الموازنة",IF(I1469="مرفوض","✖ مرفوض من المدير",IF(I1469&lt;&gt;"موافق","⏳ بانتظار موافقة المدير",IF(K1469&lt;&gt;"نعم","⚠ غير مسوى مع الحسابات","✔ معتمد ومسوى")))))))))</f>
        <v/>
      </c>
      <c r="R1469">
        <f>N(R1468)+IF(A1469="عهدة",1,0)</f>
        <v/>
      </c>
      <c r="S1469">
        <f>IF(C1469="","",IF(AND(C1469&gt;=DATE(2026,9,1),C1469&lt;=DATE(2027,8,31)),(YEAR(C1469)-2026)*12+MONTH(C1469)-8,""))</f>
        <v/>
      </c>
      <c r="T1469">
        <f>IF(AND(A1469="مصروف",R1469&gt;0,I1469="موافق",S1469&lt;&gt;"",H1469&lt;&gt;""),N(G1469),0)</f>
        <v/>
      </c>
    </row>
    <row r="1470">
      <c r="A1470" s="19" t="n"/>
      <c r="B1470" s="20">
        <f>IF(A1470="","",IF(R1470=0,"⚠ أضف سطر عهدة أولًا","BDR-"&amp;TEXT(R1470,"000")))</f>
        <v/>
      </c>
      <c r="C1470" s="21" t="n"/>
      <c r="D1470" s="20">
        <f>IF(C1470="","",IF(S1470="","خارج السنة المالية",INDEX(القوائم!$D$2:$D$13,S1470)))</f>
        <v/>
      </c>
      <c r="E1470" s="22" t="n"/>
      <c r="F1470" s="23" t="n"/>
      <c r="G1470" s="23" t="n"/>
      <c r="H1470" s="22" t="n"/>
      <c r="I1470" s="19" t="n"/>
      <c r="J1470" s="21" t="n"/>
      <c r="K1470" s="19" t="n"/>
      <c r="L1470" s="19" t="n"/>
      <c r="M1470" s="21" t="n"/>
      <c r="N1470" s="22" t="n"/>
      <c r="O1470" s="24">
        <f>IF(A1470&lt;&gt;"عهدة","",SUMIFS($G$8:$G$5007,$B$8:$B$5007,B1470,$A$8:$A$5007,"مصروف",$I$8:$I$5007,"&lt;&gt;مرفوض"))</f>
        <v/>
      </c>
      <c r="P1470" s="25">
        <f>IF(A1470&lt;&gt;"عهدة","",N(F1470)-O1470)</f>
        <v/>
      </c>
      <c r="Q1470" s="26">
        <f>IF(A1470="","",IF(A1470="عهدة",IF(N(F1470)=0,"⚠ أدخل قيمة العهدة",IF(P1470&lt;0,"⛔ عجز / زيادة مصروفات "&amp;TEXT(-P1470,"#,##0"),IF(COUNTIFS($B$8:$B$5007,B1470,$A$8:$A$5007,"مصروف",$I$8:$I$5007,"&lt;&gt;مرفوض",$K$8:$K$5007,"&lt;&gt;نعم")&gt;0,"⚠ "&amp;COUNTIFS($B$8:$B$5007,B1470,$A$8:$A$5007,"مصروف",$I$8:$I$5007,"&lt;&gt;مرفوض",$K$8:$K$5007,"&lt;&gt;نعم")&amp;" مصروف غير مسوى",IF(L1470="تمت التسوية",IF(P1470=0,"✔ متوازنة وتمت التسوية","✔ تمت التسوية – متبقي "&amp;TEXT(P1470,"#,##0")),IF(P1470&gt;0,"متبقي "&amp;TEXT(P1470,"#,##0"),"✔ متوازنة"))))),IF(R1470=0,"⚠ أضف سطر عهدة أولًا",IF(OR(C1470="",N(G1470)=0),"⚠ أكمل التاريخ والقيمة",IF(S1470="","⚠ التاريخ خارج السنة المالية",IF(H1470="","⚠ اختر بند الموازنة",IF(I1470="مرفوض","✖ مرفوض من المدير",IF(I1470&lt;&gt;"موافق","⏳ بانتظار موافقة المدير",IF(K1470&lt;&gt;"نعم","⚠ غير مسوى مع الحسابات","✔ معتمد ومسوى")))))))))</f>
        <v/>
      </c>
      <c r="R1470">
        <f>N(R1469)+IF(A1470="عهدة",1,0)</f>
        <v/>
      </c>
      <c r="S1470">
        <f>IF(C1470="","",IF(AND(C1470&gt;=DATE(2026,9,1),C1470&lt;=DATE(2027,8,31)),(YEAR(C1470)-2026)*12+MONTH(C1470)-8,""))</f>
        <v/>
      </c>
      <c r="T1470">
        <f>IF(AND(A1470="مصروف",R1470&gt;0,I1470="موافق",S1470&lt;&gt;"",H1470&lt;&gt;""),N(G1470),0)</f>
        <v/>
      </c>
    </row>
    <row r="1471">
      <c r="A1471" s="19" t="n"/>
      <c r="B1471" s="20">
        <f>IF(A1471="","",IF(R1471=0,"⚠ أضف سطر عهدة أولًا","BDR-"&amp;TEXT(R1471,"000")))</f>
        <v/>
      </c>
      <c r="C1471" s="21" t="n"/>
      <c r="D1471" s="20">
        <f>IF(C1471="","",IF(S1471="","خارج السنة المالية",INDEX(القوائم!$D$2:$D$13,S1471)))</f>
        <v/>
      </c>
      <c r="E1471" s="22" t="n"/>
      <c r="F1471" s="23" t="n"/>
      <c r="G1471" s="23" t="n"/>
      <c r="H1471" s="22" t="n"/>
      <c r="I1471" s="19" t="n"/>
      <c r="J1471" s="21" t="n"/>
      <c r="K1471" s="19" t="n"/>
      <c r="L1471" s="19" t="n"/>
      <c r="M1471" s="21" t="n"/>
      <c r="N1471" s="22" t="n"/>
      <c r="O1471" s="24">
        <f>IF(A1471&lt;&gt;"عهدة","",SUMIFS($G$8:$G$5007,$B$8:$B$5007,B1471,$A$8:$A$5007,"مصروف",$I$8:$I$5007,"&lt;&gt;مرفوض"))</f>
        <v/>
      </c>
      <c r="P1471" s="25">
        <f>IF(A1471&lt;&gt;"عهدة","",N(F1471)-O1471)</f>
        <v/>
      </c>
      <c r="Q1471" s="26">
        <f>IF(A1471="","",IF(A1471="عهدة",IF(N(F1471)=0,"⚠ أدخل قيمة العهدة",IF(P1471&lt;0,"⛔ عجز / زيادة مصروفات "&amp;TEXT(-P1471,"#,##0"),IF(COUNTIFS($B$8:$B$5007,B1471,$A$8:$A$5007,"مصروف",$I$8:$I$5007,"&lt;&gt;مرفوض",$K$8:$K$5007,"&lt;&gt;نعم")&gt;0,"⚠ "&amp;COUNTIFS($B$8:$B$5007,B1471,$A$8:$A$5007,"مصروف",$I$8:$I$5007,"&lt;&gt;مرفوض",$K$8:$K$5007,"&lt;&gt;نعم")&amp;" مصروف غير مسوى",IF(L1471="تمت التسوية",IF(P1471=0,"✔ متوازنة وتمت التسوية","✔ تمت التسوية – متبقي "&amp;TEXT(P1471,"#,##0")),IF(P1471&gt;0,"متبقي "&amp;TEXT(P1471,"#,##0"),"✔ متوازنة"))))),IF(R1471=0,"⚠ أضف سطر عهدة أولًا",IF(OR(C1471="",N(G1471)=0),"⚠ أكمل التاريخ والقيمة",IF(S1471="","⚠ التاريخ خارج السنة المالية",IF(H1471="","⚠ اختر بند الموازنة",IF(I1471="مرفوض","✖ مرفوض من المدير",IF(I1471&lt;&gt;"موافق","⏳ بانتظار موافقة المدير",IF(K1471&lt;&gt;"نعم","⚠ غير مسوى مع الحسابات","✔ معتمد ومسوى")))))))))</f>
        <v/>
      </c>
      <c r="R1471">
        <f>N(R1470)+IF(A1471="عهدة",1,0)</f>
        <v/>
      </c>
      <c r="S1471">
        <f>IF(C1471="","",IF(AND(C1471&gt;=DATE(2026,9,1),C1471&lt;=DATE(2027,8,31)),(YEAR(C1471)-2026)*12+MONTH(C1471)-8,""))</f>
        <v/>
      </c>
      <c r="T1471">
        <f>IF(AND(A1471="مصروف",R1471&gt;0,I1471="موافق",S1471&lt;&gt;"",H1471&lt;&gt;""),N(G1471),0)</f>
        <v/>
      </c>
    </row>
    <row r="1472">
      <c r="A1472" s="19" t="n"/>
      <c r="B1472" s="20">
        <f>IF(A1472="","",IF(R1472=0,"⚠ أضف سطر عهدة أولًا","BDR-"&amp;TEXT(R1472,"000")))</f>
        <v/>
      </c>
      <c r="C1472" s="21" t="n"/>
      <c r="D1472" s="20">
        <f>IF(C1472="","",IF(S1472="","خارج السنة المالية",INDEX(القوائم!$D$2:$D$13,S1472)))</f>
        <v/>
      </c>
      <c r="E1472" s="22" t="n"/>
      <c r="F1472" s="23" t="n"/>
      <c r="G1472" s="23" t="n"/>
      <c r="H1472" s="22" t="n"/>
      <c r="I1472" s="19" t="n"/>
      <c r="J1472" s="21" t="n"/>
      <c r="K1472" s="19" t="n"/>
      <c r="L1472" s="19" t="n"/>
      <c r="M1472" s="21" t="n"/>
      <c r="N1472" s="22" t="n"/>
      <c r="O1472" s="24">
        <f>IF(A1472&lt;&gt;"عهدة","",SUMIFS($G$8:$G$5007,$B$8:$B$5007,B1472,$A$8:$A$5007,"مصروف",$I$8:$I$5007,"&lt;&gt;مرفوض"))</f>
        <v/>
      </c>
      <c r="P1472" s="25">
        <f>IF(A1472&lt;&gt;"عهدة","",N(F1472)-O1472)</f>
        <v/>
      </c>
      <c r="Q1472" s="26">
        <f>IF(A1472="","",IF(A1472="عهدة",IF(N(F1472)=0,"⚠ أدخل قيمة العهدة",IF(P1472&lt;0,"⛔ عجز / زيادة مصروفات "&amp;TEXT(-P1472,"#,##0"),IF(COUNTIFS($B$8:$B$5007,B1472,$A$8:$A$5007,"مصروف",$I$8:$I$5007,"&lt;&gt;مرفوض",$K$8:$K$5007,"&lt;&gt;نعم")&gt;0,"⚠ "&amp;COUNTIFS($B$8:$B$5007,B1472,$A$8:$A$5007,"مصروف",$I$8:$I$5007,"&lt;&gt;مرفوض",$K$8:$K$5007,"&lt;&gt;نعم")&amp;" مصروف غير مسوى",IF(L1472="تمت التسوية",IF(P1472=0,"✔ متوازنة وتمت التسوية","✔ تمت التسوية – متبقي "&amp;TEXT(P1472,"#,##0")),IF(P1472&gt;0,"متبقي "&amp;TEXT(P1472,"#,##0"),"✔ متوازنة"))))),IF(R1472=0,"⚠ أضف سطر عهدة أولًا",IF(OR(C1472="",N(G1472)=0),"⚠ أكمل التاريخ والقيمة",IF(S1472="","⚠ التاريخ خارج السنة المالية",IF(H1472="","⚠ اختر بند الموازنة",IF(I1472="مرفوض","✖ مرفوض من المدير",IF(I1472&lt;&gt;"موافق","⏳ بانتظار موافقة المدير",IF(K1472&lt;&gt;"نعم","⚠ غير مسوى مع الحسابات","✔ معتمد ومسوى")))))))))</f>
        <v/>
      </c>
      <c r="R1472">
        <f>N(R1471)+IF(A1472="عهدة",1,0)</f>
        <v/>
      </c>
      <c r="S1472">
        <f>IF(C1472="","",IF(AND(C1472&gt;=DATE(2026,9,1),C1472&lt;=DATE(2027,8,31)),(YEAR(C1472)-2026)*12+MONTH(C1472)-8,""))</f>
        <v/>
      </c>
      <c r="T1472">
        <f>IF(AND(A1472="مصروف",R1472&gt;0,I1472="موافق",S1472&lt;&gt;"",H1472&lt;&gt;""),N(G1472),0)</f>
        <v/>
      </c>
    </row>
    <row r="1473">
      <c r="A1473" s="19" t="n"/>
      <c r="B1473" s="20">
        <f>IF(A1473="","",IF(R1473=0,"⚠ أضف سطر عهدة أولًا","BDR-"&amp;TEXT(R1473,"000")))</f>
        <v/>
      </c>
      <c r="C1473" s="21" t="n"/>
      <c r="D1473" s="20">
        <f>IF(C1473="","",IF(S1473="","خارج السنة المالية",INDEX(القوائم!$D$2:$D$13,S1473)))</f>
        <v/>
      </c>
      <c r="E1473" s="22" t="n"/>
      <c r="F1473" s="23" t="n"/>
      <c r="G1473" s="23" t="n"/>
      <c r="H1473" s="22" t="n"/>
      <c r="I1473" s="19" t="n"/>
      <c r="J1473" s="21" t="n"/>
      <c r="K1473" s="19" t="n"/>
      <c r="L1473" s="19" t="n"/>
      <c r="M1473" s="21" t="n"/>
      <c r="N1473" s="22" t="n"/>
      <c r="O1473" s="24">
        <f>IF(A1473&lt;&gt;"عهدة","",SUMIFS($G$8:$G$5007,$B$8:$B$5007,B1473,$A$8:$A$5007,"مصروف",$I$8:$I$5007,"&lt;&gt;مرفوض"))</f>
        <v/>
      </c>
      <c r="P1473" s="25">
        <f>IF(A1473&lt;&gt;"عهدة","",N(F1473)-O1473)</f>
        <v/>
      </c>
      <c r="Q1473" s="26">
        <f>IF(A1473="","",IF(A1473="عهدة",IF(N(F1473)=0,"⚠ أدخل قيمة العهدة",IF(P1473&lt;0,"⛔ عجز / زيادة مصروفات "&amp;TEXT(-P1473,"#,##0"),IF(COUNTIFS($B$8:$B$5007,B1473,$A$8:$A$5007,"مصروف",$I$8:$I$5007,"&lt;&gt;مرفوض",$K$8:$K$5007,"&lt;&gt;نعم")&gt;0,"⚠ "&amp;COUNTIFS($B$8:$B$5007,B1473,$A$8:$A$5007,"مصروف",$I$8:$I$5007,"&lt;&gt;مرفوض",$K$8:$K$5007,"&lt;&gt;نعم")&amp;" مصروف غير مسوى",IF(L1473="تمت التسوية",IF(P1473=0,"✔ متوازنة وتمت التسوية","✔ تمت التسوية – متبقي "&amp;TEXT(P1473,"#,##0")),IF(P1473&gt;0,"متبقي "&amp;TEXT(P1473,"#,##0"),"✔ متوازنة"))))),IF(R1473=0,"⚠ أضف سطر عهدة أولًا",IF(OR(C1473="",N(G1473)=0),"⚠ أكمل التاريخ والقيمة",IF(S1473="","⚠ التاريخ خارج السنة المالية",IF(H1473="","⚠ اختر بند الموازنة",IF(I1473="مرفوض","✖ مرفوض من المدير",IF(I1473&lt;&gt;"موافق","⏳ بانتظار موافقة المدير",IF(K1473&lt;&gt;"نعم","⚠ غير مسوى مع الحسابات","✔ معتمد ومسوى")))))))))</f>
        <v/>
      </c>
      <c r="R1473">
        <f>N(R1472)+IF(A1473="عهدة",1,0)</f>
        <v/>
      </c>
      <c r="S1473">
        <f>IF(C1473="","",IF(AND(C1473&gt;=DATE(2026,9,1),C1473&lt;=DATE(2027,8,31)),(YEAR(C1473)-2026)*12+MONTH(C1473)-8,""))</f>
        <v/>
      </c>
      <c r="T1473">
        <f>IF(AND(A1473="مصروف",R1473&gt;0,I1473="موافق",S1473&lt;&gt;"",H1473&lt;&gt;""),N(G1473),0)</f>
        <v/>
      </c>
    </row>
    <row r="1474">
      <c r="A1474" s="19" t="n"/>
      <c r="B1474" s="20">
        <f>IF(A1474="","",IF(R1474=0,"⚠ أضف سطر عهدة أولًا","BDR-"&amp;TEXT(R1474,"000")))</f>
        <v/>
      </c>
      <c r="C1474" s="21" t="n"/>
      <c r="D1474" s="20">
        <f>IF(C1474="","",IF(S1474="","خارج السنة المالية",INDEX(القوائم!$D$2:$D$13,S1474)))</f>
        <v/>
      </c>
      <c r="E1474" s="22" t="n"/>
      <c r="F1474" s="23" t="n"/>
      <c r="G1474" s="23" t="n"/>
      <c r="H1474" s="22" t="n"/>
      <c r="I1474" s="19" t="n"/>
      <c r="J1474" s="21" t="n"/>
      <c r="K1474" s="19" t="n"/>
      <c r="L1474" s="19" t="n"/>
      <c r="M1474" s="21" t="n"/>
      <c r="N1474" s="22" t="n"/>
      <c r="O1474" s="24">
        <f>IF(A1474&lt;&gt;"عهدة","",SUMIFS($G$8:$G$5007,$B$8:$B$5007,B1474,$A$8:$A$5007,"مصروف",$I$8:$I$5007,"&lt;&gt;مرفوض"))</f>
        <v/>
      </c>
      <c r="P1474" s="25">
        <f>IF(A1474&lt;&gt;"عهدة","",N(F1474)-O1474)</f>
        <v/>
      </c>
      <c r="Q1474" s="26">
        <f>IF(A1474="","",IF(A1474="عهدة",IF(N(F1474)=0,"⚠ أدخل قيمة العهدة",IF(P1474&lt;0,"⛔ عجز / زيادة مصروفات "&amp;TEXT(-P1474,"#,##0"),IF(COUNTIFS($B$8:$B$5007,B1474,$A$8:$A$5007,"مصروف",$I$8:$I$5007,"&lt;&gt;مرفوض",$K$8:$K$5007,"&lt;&gt;نعم")&gt;0,"⚠ "&amp;COUNTIFS($B$8:$B$5007,B1474,$A$8:$A$5007,"مصروف",$I$8:$I$5007,"&lt;&gt;مرفوض",$K$8:$K$5007,"&lt;&gt;نعم")&amp;" مصروف غير مسوى",IF(L1474="تمت التسوية",IF(P1474=0,"✔ متوازنة وتمت التسوية","✔ تمت التسوية – متبقي "&amp;TEXT(P1474,"#,##0")),IF(P1474&gt;0,"متبقي "&amp;TEXT(P1474,"#,##0"),"✔ متوازنة"))))),IF(R1474=0,"⚠ أضف سطر عهدة أولًا",IF(OR(C1474="",N(G1474)=0),"⚠ أكمل التاريخ والقيمة",IF(S1474="","⚠ التاريخ خارج السنة المالية",IF(H1474="","⚠ اختر بند الموازنة",IF(I1474="مرفوض","✖ مرفوض من المدير",IF(I1474&lt;&gt;"موافق","⏳ بانتظار موافقة المدير",IF(K1474&lt;&gt;"نعم","⚠ غير مسوى مع الحسابات","✔ معتمد ومسوى")))))))))</f>
        <v/>
      </c>
      <c r="R1474">
        <f>N(R1473)+IF(A1474="عهدة",1,0)</f>
        <v/>
      </c>
      <c r="S1474">
        <f>IF(C1474="","",IF(AND(C1474&gt;=DATE(2026,9,1),C1474&lt;=DATE(2027,8,31)),(YEAR(C1474)-2026)*12+MONTH(C1474)-8,""))</f>
        <v/>
      </c>
      <c r="T1474">
        <f>IF(AND(A1474="مصروف",R1474&gt;0,I1474="موافق",S1474&lt;&gt;"",H1474&lt;&gt;""),N(G1474),0)</f>
        <v/>
      </c>
    </row>
    <row r="1475">
      <c r="A1475" s="19" t="n"/>
      <c r="B1475" s="20">
        <f>IF(A1475="","",IF(R1475=0,"⚠ أضف سطر عهدة أولًا","BDR-"&amp;TEXT(R1475,"000")))</f>
        <v/>
      </c>
      <c r="C1475" s="21" t="n"/>
      <c r="D1475" s="20">
        <f>IF(C1475="","",IF(S1475="","خارج السنة المالية",INDEX(القوائم!$D$2:$D$13,S1475)))</f>
        <v/>
      </c>
      <c r="E1475" s="22" t="n"/>
      <c r="F1475" s="23" t="n"/>
      <c r="G1475" s="23" t="n"/>
      <c r="H1475" s="22" t="n"/>
      <c r="I1475" s="19" t="n"/>
      <c r="J1475" s="21" t="n"/>
      <c r="K1475" s="19" t="n"/>
      <c r="L1475" s="19" t="n"/>
      <c r="M1475" s="21" t="n"/>
      <c r="N1475" s="22" t="n"/>
      <c r="O1475" s="24">
        <f>IF(A1475&lt;&gt;"عهدة","",SUMIFS($G$8:$G$5007,$B$8:$B$5007,B1475,$A$8:$A$5007,"مصروف",$I$8:$I$5007,"&lt;&gt;مرفوض"))</f>
        <v/>
      </c>
      <c r="P1475" s="25">
        <f>IF(A1475&lt;&gt;"عهدة","",N(F1475)-O1475)</f>
        <v/>
      </c>
      <c r="Q1475" s="26">
        <f>IF(A1475="","",IF(A1475="عهدة",IF(N(F1475)=0,"⚠ أدخل قيمة العهدة",IF(P1475&lt;0,"⛔ عجز / زيادة مصروفات "&amp;TEXT(-P1475,"#,##0"),IF(COUNTIFS($B$8:$B$5007,B1475,$A$8:$A$5007,"مصروف",$I$8:$I$5007,"&lt;&gt;مرفوض",$K$8:$K$5007,"&lt;&gt;نعم")&gt;0,"⚠ "&amp;COUNTIFS($B$8:$B$5007,B1475,$A$8:$A$5007,"مصروف",$I$8:$I$5007,"&lt;&gt;مرفوض",$K$8:$K$5007,"&lt;&gt;نعم")&amp;" مصروف غير مسوى",IF(L1475="تمت التسوية",IF(P1475=0,"✔ متوازنة وتمت التسوية","✔ تمت التسوية – متبقي "&amp;TEXT(P1475,"#,##0")),IF(P1475&gt;0,"متبقي "&amp;TEXT(P1475,"#,##0"),"✔ متوازنة"))))),IF(R1475=0,"⚠ أضف سطر عهدة أولًا",IF(OR(C1475="",N(G1475)=0),"⚠ أكمل التاريخ والقيمة",IF(S1475="","⚠ التاريخ خارج السنة المالية",IF(H1475="","⚠ اختر بند الموازنة",IF(I1475="مرفوض","✖ مرفوض من المدير",IF(I1475&lt;&gt;"موافق","⏳ بانتظار موافقة المدير",IF(K1475&lt;&gt;"نعم","⚠ غير مسوى مع الحسابات","✔ معتمد ومسوى")))))))))</f>
        <v/>
      </c>
      <c r="R1475">
        <f>N(R1474)+IF(A1475="عهدة",1,0)</f>
        <v/>
      </c>
      <c r="S1475">
        <f>IF(C1475="","",IF(AND(C1475&gt;=DATE(2026,9,1),C1475&lt;=DATE(2027,8,31)),(YEAR(C1475)-2026)*12+MONTH(C1475)-8,""))</f>
        <v/>
      </c>
      <c r="T1475">
        <f>IF(AND(A1475="مصروف",R1475&gt;0,I1475="موافق",S1475&lt;&gt;"",H1475&lt;&gt;""),N(G1475),0)</f>
        <v/>
      </c>
    </row>
    <row r="1476">
      <c r="A1476" s="19" t="n"/>
      <c r="B1476" s="20">
        <f>IF(A1476="","",IF(R1476=0,"⚠ أضف سطر عهدة أولًا","BDR-"&amp;TEXT(R1476,"000")))</f>
        <v/>
      </c>
      <c r="C1476" s="21" t="n"/>
      <c r="D1476" s="20">
        <f>IF(C1476="","",IF(S1476="","خارج السنة المالية",INDEX(القوائم!$D$2:$D$13,S1476)))</f>
        <v/>
      </c>
      <c r="E1476" s="22" t="n"/>
      <c r="F1476" s="23" t="n"/>
      <c r="G1476" s="23" t="n"/>
      <c r="H1476" s="22" t="n"/>
      <c r="I1476" s="19" t="n"/>
      <c r="J1476" s="21" t="n"/>
      <c r="K1476" s="19" t="n"/>
      <c r="L1476" s="19" t="n"/>
      <c r="M1476" s="21" t="n"/>
      <c r="N1476" s="22" t="n"/>
      <c r="O1476" s="24">
        <f>IF(A1476&lt;&gt;"عهدة","",SUMIFS($G$8:$G$5007,$B$8:$B$5007,B1476,$A$8:$A$5007,"مصروف",$I$8:$I$5007,"&lt;&gt;مرفوض"))</f>
        <v/>
      </c>
      <c r="P1476" s="25">
        <f>IF(A1476&lt;&gt;"عهدة","",N(F1476)-O1476)</f>
        <v/>
      </c>
      <c r="Q1476" s="26">
        <f>IF(A1476="","",IF(A1476="عهدة",IF(N(F1476)=0,"⚠ أدخل قيمة العهدة",IF(P1476&lt;0,"⛔ عجز / زيادة مصروفات "&amp;TEXT(-P1476,"#,##0"),IF(COUNTIFS($B$8:$B$5007,B1476,$A$8:$A$5007,"مصروف",$I$8:$I$5007,"&lt;&gt;مرفوض",$K$8:$K$5007,"&lt;&gt;نعم")&gt;0,"⚠ "&amp;COUNTIFS($B$8:$B$5007,B1476,$A$8:$A$5007,"مصروف",$I$8:$I$5007,"&lt;&gt;مرفوض",$K$8:$K$5007,"&lt;&gt;نعم")&amp;" مصروف غير مسوى",IF(L1476="تمت التسوية",IF(P1476=0,"✔ متوازنة وتمت التسوية","✔ تمت التسوية – متبقي "&amp;TEXT(P1476,"#,##0")),IF(P1476&gt;0,"متبقي "&amp;TEXT(P1476,"#,##0"),"✔ متوازنة"))))),IF(R1476=0,"⚠ أضف سطر عهدة أولًا",IF(OR(C1476="",N(G1476)=0),"⚠ أكمل التاريخ والقيمة",IF(S1476="","⚠ التاريخ خارج السنة المالية",IF(H1476="","⚠ اختر بند الموازنة",IF(I1476="مرفوض","✖ مرفوض من المدير",IF(I1476&lt;&gt;"موافق","⏳ بانتظار موافقة المدير",IF(K1476&lt;&gt;"نعم","⚠ غير مسوى مع الحسابات","✔ معتمد ومسوى")))))))))</f>
        <v/>
      </c>
      <c r="R1476">
        <f>N(R1475)+IF(A1476="عهدة",1,0)</f>
        <v/>
      </c>
      <c r="S1476">
        <f>IF(C1476="","",IF(AND(C1476&gt;=DATE(2026,9,1),C1476&lt;=DATE(2027,8,31)),(YEAR(C1476)-2026)*12+MONTH(C1476)-8,""))</f>
        <v/>
      </c>
      <c r="T1476">
        <f>IF(AND(A1476="مصروف",R1476&gt;0,I1476="موافق",S1476&lt;&gt;"",H1476&lt;&gt;""),N(G1476),0)</f>
        <v/>
      </c>
    </row>
    <row r="1477">
      <c r="A1477" s="19" t="n"/>
      <c r="B1477" s="20">
        <f>IF(A1477="","",IF(R1477=0,"⚠ أضف سطر عهدة أولًا","BDR-"&amp;TEXT(R1477,"000")))</f>
        <v/>
      </c>
      <c r="C1477" s="21" t="n"/>
      <c r="D1477" s="20">
        <f>IF(C1477="","",IF(S1477="","خارج السنة المالية",INDEX(القوائم!$D$2:$D$13,S1477)))</f>
        <v/>
      </c>
      <c r="E1477" s="22" t="n"/>
      <c r="F1477" s="23" t="n"/>
      <c r="G1477" s="23" t="n"/>
      <c r="H1477" s="22" t="n"/>
      <c r="I1477" s="19" t="n"/>
      <c r="J1477" s="21" t="n"/>
      <c r="K1477" s="19" t="n"/>
      <c r="L1477" s="19" t="n"/>
      <c r="M1477" s="21" t="n"/>
      <c r="N1477" s="22" t="n"/>
      <c r="O1477" s="24">
        <f>IF(A1477&lt;&gt;"عهدة","",SUMIFS($G$8:$G$5007,$B$8:$B$5007,B1477,$A$8:$A$5007,"مصروف",$I$8:$I$5007,"&lt;&gt;مرفوض"))</f>
        <v/>
      </c>
      <c r="P1477" s="25">
        <f>IF(A1477&lt;&gt;"عهدة","",N(F1477)-O1477)</f>
        <v/>
      </c>
      <c r="Q1477" s="26">
        <f>IF(A1477="","",IF(A1477="عهدة",IF(N(F1477)=0,"⚠ أدخل قيمة العهدة",IF(P1477&lt;0,"⛔ عجز / زيادة مصروفات "&amp;TEXT(-P1477,"#,##0"),IF(COUNTIFS($B$8:$B$5007,B1477,$A$8:$A$5007,"مصروف",$I$8:$I$5007,"&lt;&gt;مرفوض",$K$8:$K$5007,"&lt;&gt;نعم")&gt;0,"⚠ "&amp;COUNTIFS($B$8:$B$5007,B1477,$A$8:$A$5007,"مصروف",$I$8:$I$5007,"&lt;&gt;مرفوض",$K$8:$K$5007,"&lt;&gt;نعم")&amp;" مصروف غير مسوى",IF(L1477="تمت التسوية",IF(P1477=0,"✔ متوازنة وتمت التسوية","✔ تمت التسوية – متبقي "&amp;TEXT(P1477,"#,##0")),IF(P1477&gt;0,"متبقي "&amp;TEXT(P1477,"#,##0"),"✔ متوازنة"))))),IF(R1477=0,"⚠ أضف سطر عهدة أولًا",IF(OR(C1477="",N(G1477)=0),"⚠ أكمل التاريخ والقيمة",IF(S1477="","⚠ التاريخ خارج السنة المالية",IF(H1477="","⚠ اختر بند الموازنة",IF(I1477="مرفوض","✖ مرفوض من المدير",IF(I1477&lt;&gt;"موافق","⏳ بانتظار موافقة المدير",IF(K1477&lt;&gt;"نعم","⚠ غير مسوى مع الحسابات","✔ معتمد ومسوى")))))))))</f>
        <v/>
      </c>
      <c r="R1477">
        <f>N(R1476)+IF(A1477="عهدة",1,0)</f>
        <v/>
      </c>
      <c r="S1477">
        <f>IF(C1477="","",IF(AND(C1477&gt;=DATE(2026,9,1),C1477&lt;=DATE(2027,8,31)),(YEAR(C1477)-2026)*12+MONTH(C1477)-8,""))</f>
        <v/>
      </c>
      <c r="T1477">
        <f>IF(AND(A1477="مصروف",R1477&gt;0,I1477="موافق",S1477&lt;&gt;"",H1477&lt;&gt;""),N(G1477),0)</f>
        <v/>
      </c>
    </row>
    <row r="1478">
      <c r="A1478" s="19" t="n"/>
      <c r="B1478" s="20">
        <f>IF(A1478="","",IF(R1478=0,"⚠ أضف سطر عهدة أولًا","BDR-"&amp;TEXT(R1478,"000")))</f>
        <v/>
      </c>
      <c r="C1478" s="21" t="n"/>
      <c r="D1478" s="20">
        <f>IF(C1478="","",IF(S1478="","خارج السنة المالية",INDEX(القوائم!$D$2:$D$13,S1478)))</f>
        <v/>
      </c>
      <c r="E1478" s="22" t="n"/>
      <c r="F1478" s="23" t="n"/>
      <c r="G1478" s="23" t="n"/>
      <c r="H1478" s="22" t="n"/>
      <c r="I1478" s="19" t="n"/>
      <c r="J1478" s="21" t="n"/>
      <c r="K1478" s="19" t="n"/>
      <c r="L1478" s="19" t="n"/>
      <c r="M1478" s="21" t="n"/>
      <c r="N1478" s="22" t="n"/>
      <c r="O1478" s="24">
        <f>IF(A1478&lt;&gt;"عهدة","",SUMIFS($G$8:$G$5007,$B$8:$B$5007,B1478,$A$8:$A$5007,"مصروف",$I$8:$I$5007,"&lt;&gt;مرفوض"))</f>
        <v/>
      </c>
      <c r="P1478" s="25">
        <f>IF(A1478&lt;&gt;"عهدة","",N(F1478)-O1478)</f>
        <v/>
      </c>
      <c r="Q1478" s="26">
        <f>IF(A1478="","",IF(A1478="عهدة",IF(N(F1478)=0,"⚠ أدخل قيمة العهدة",IF(P1478&lt;0,"⛔ عجز / زيادة مصروفات "&amp;TEXT(-P1478,"#,##0"),IF(COUNTIFS($B$8:$B$5007,B1478,$A$8:$A$5007,"مصروف",$I$8:$I$5007,"&lt;&gt;مرفوض",$K$8:$K$5007,"&lt;&gt;نعم")&gt;0,"⚠ "&amp;COUNTIFS($B$8:$B$5007,B1478,$A$8:$A$5007,"مصروف",$I$8:$I$5007,"&lt;&gt;مرفوض",$K$8:$K$5007,"&lt;&gt;نعم")&amp;" مصروف غير مسوى",IF(L1478="تمت التسوية",IF(P1478=0,"✔ متوازنة وتمت التسوية","✔ تمت التسوية – متبقي "&amp;TEXT(P1478,"#,##0")),IF(P1478&gt;0,"متبقي "&amp;TEXT(P1478,"#,##0"),"✔ متوازنة"))))),IF(R1478=0,"⚠ أضف سطر عهدة أولًا",IF(OR(C1478="",N(G1478)=0),"⚠ أكمل التاريخ والقيمة",IF(S1478="","⚠ التاريخ خارج السنة المالية",IF(H1478="","⚠ اختر بند الموازنة",IF(I1478="مرفوض","✖ مرفوض من المدير",IF(I1478&lt;&gt;"موافق","⏳ بانتظار موافقة المدير",IF(K1478&lt;&gt;"نعم","⚠ غير مسوى مع الحسابات","✔ معتمد ومسوى")))))))))</f>
        <v/>
      </c>
      <c r="R1478">
        <f>N(R1477)+IF(A1478="عهدة",1,0)</f>
        <v/>
      </c>
      <c r="S1478">
        <f>IF(C1478="","",IF(AND(C1478&gt;=DATE(2026,9,1),C1478&lt;=DATE(2027,8,31)),(YEAR(C1478)-2026)*12+MONTH(C1478)-8,""))</f>
        <v/>
      </c>
      <c r="T1478">
        <f>IF(AND(A1478="مصروف",R1478&gt;0,I1478="موافق",S1478&lt;&gt;"",H1478&lt;&gt;""),N(G1478),0)</f>
        <v/>
      </c>
    </row>
    <row r="1479">
      <c r="A1479" s="19" t="n"/>
      <c r="B1479" s="20">
        <f>IF(A1479="","",IF(R1479=0,"⚠ أضف سطر عهدة أولًا","BDR-"&amp;TEXT(R1479,"000")))</f>
        <v/>
      </c>
      <c r="C1479" s="21" t="n"/>
      <c r="D1479" s="20">
        <f>IF(C1479="","",IF(S1479="","خارج السنة المالية",INDEX(القوائم!$D$2:$D$13,S1479)))</f>
        <v/>
      </c>
      <c r="E1479" s="22" t="n"/>
      <c r="F1479" s="23" t="n"/>
      <c r="G1479" s="23" t="n"/>
      <c r="H1479" s="22" t="n"/>
      <c r="I1479" s="19" t="n"/>
      <c r="J1479" s="21" t="n"/>
      <c r="K1479" s="19" t="n"/>
      <c r="L1479" s="19" t="n"/>
      <c r="M1479" s="21" t="n"/>
      <c r="N1479" s="22" t="n"/>
      <c r="O1479" s="24">
        <f>IF(A1479&lt;&gt;"عهدة","",SUMIFS($G$8:$G$5007,$B$8:$B$5007,B1479,$A$8:$A$5007,"مصروف",$I$8:$I$5007,"&lt;&gt;مرفوض"))</f>
        <v/>
      </c>
      <c r="P1479" s="25">
        <f>IF(A1479&lt;&gt;"عهدة","",N(F1479)-O1479)</f>
        <v/>
      </c>
      <c r="Q1479" s="26">
        <f>IF(A1479="","",IF(A1479="عهدة",IF(N(F1479)=0,"⚠ أدخل قيمة العهدة",IF(P1479&lt;0,"⛔ عجز / زيادة مصروفات "&amp;TEXT(-P1479,"#,##0"),IF(COUNTIFS($B$8:$B$5007,B1479,$A$8:$A$5007,"مصروف",$I$8:$I$5007,"&lt;&gt;مرفوض",$K$8:$K$5007,"&lt;&gt;نعم")&gt;0,"⚠ "&amp;COUNTIFS($B$8:$B$5007,B1479,$A$8:$A$5007,"مصروف",$I$8:$I$5007,"&lt;&gt;مرفوض",$K$8:$K$5007,"&lt;&gt;نعم")&amp;" مصروف غير مسوى",IF(L1479="تمت التسوية",IF(P1479=0,"✔ متوازنة وتمت التسوية","✔ تمت التسوية – متبقي "&amp;TEXT(P1479,"#,##0")),IF(P1479&gt;0,"متبقي "&amp;TEXT(P1479,"#,##0"),"✔ متوازنة"))))),IF(R1479=0,"⚠ أضف سطر عهدة أولًا",IF(OR(C1479="",N(G1479)=0),"⚠ أكمل التاريخ والقيمة",IF(S1479="","⚠ التاريخ خارج السنة المالية",IF(H1479="","⚠ اختر بند الموازنة",IF(I1479="مرفوض","✖ مرفوض من المدير",IF(I1479&lt;&gt;"موافق","⏳ بانتظار موافقة المدير",IF(K1479&lt;&gt;"نعم","⚠ غير مسوى مع الحسابات","✔ معتمد ومسوى")))))))))</f>
        <v/>
      </c>
      <c r="R1479">
        <f>N(R1478)+IF(A1479="عهدة",1,0)</f>
        <v/>
      </c>
      <c r="S1479">
        <f>IF(C1479="","",IF(AND(C1479&gt;=DATE(2026,9,1),C1479&lt;=DATE(2027,8,31)),(YEAR(C1479)-2026)*12+MONTH(C1479)-8,""))</f>
        <v/>
      </c>
      <c r="T1479">
        <f>IF(AND(A1479="مصروف",R1479&gt;0,I1479="موافق",S1479&lt;&gt;"",H1479&lt;&gt;""),N(G1479),0)</f>
        <v/>
      </c>
    </row>
    <row r="1480">
      <c r="A1480" s="19" t="n"/>
      <c r="B1480" s="20">
        <f>IF(A1480="","",IF(R1480=0,"⚠ أضف سطر عهدة أولًا","BDR-"&amp;TEXT(R1480,"000")))</f>
        <v/>
      </c>
      <c r="C1480" s="21" t="n"/>
      <c r="D1480" s="20">
        <f>IF(C1480="","",IF(S1480="","خارج السنة المالية",INDEX(القوائم!$D$2:$D$13,S1480)))</f>
        <v/>
      </c>
      <c r="E1480" s="22" t="n"/>
      <c r="F1480" s="23" t="n"/>
      <c r="G1480" s="23" t="n"/>
      <c r="H1480" s="22" t="n"/>
      <c r="I1480" s="19" t="n"/>
      <c r="J1480" s="21" t="n"/>
      <c r="K1480" s="19" t="n"/>
      <c r="L1480" s="19" t="n"/>
      <c r="M1480" s="21" t="n"/>
      <c r="N1480" s="22" t="n"/>
      <c r="O1480" s="24">
        <f>IF(A1480&lt;&gt;"عهدة","",SUMIFS($G$8:$G$5007,$B$8:$B$5007,B1480,$A$8:$A$5007,"مصروف",$I$8:$I$5007,"&lt;&gt;مرفوض"))</f>
        <v/>
      </c>
      <c r="P1480" s="25">
        <f>IF(A1480&lt;&gt;"عهدة","",N(F1480)-O1480)</f>
        <v/>
      </c>
      <c r="Q1480" s="26">
        <f>IF(A1480="","",IF(A1480="عهدة",IF(N(F1480)=0,"⚠ أدخل قيمة العهدة",IF(P1480&lt;0,"⛔ عجز / زيادة مصروفات "&amp;TEXT(-P1480,"#,##0"),IF(COUNTIFS($B$8:$B$5007,B1480,$A$8:$A$5007,"مصروف",$I$8:$I$5007,"&lt;&gt;مرفوض",$K$8:$K$5007,"&lt;&gt;نعم")&gt;0,"⚠ "&amp;COUNTIFS($B$8:$B$5007,B1480,$A$8:$A$5007,"مصروف",$I$8:$I$5007,"&lt;&gt;مرفوض",$K$8:$K$5007,"&lt;&gt;نعم")&amp;" مصروف غير مسوى",IF(L1480="تمت التسوية",IF(P1480=0,"✔ متوازنة وتمت التسوية","✔ تمت التسوية – متبقي "&amp;TEXT(P1480,"#,##0")),IF(P1480&gt;0,"متبقي "&amp;TEXT(P1480,"#,##0"),"✔ متوازنة"))))),IF(R1480=0,"⚠ أضف سطر عهدة أولًا",IF(OR(C1480="",N(G1480)=0),"⚠ أكمل التاريخ والقيمة",IF(S1480="","⚠ التاريخ خارج السنة المالية",IF(H1480="","⚠ اختر بند الموازنة",IF(I1480="مرفوض","✖ مرفوض من المدير",IF(I1480&lt;&gt;"موافق","⏳ بانتظار موافقة المدير",IF(K1480&lt;&gt;"نعم","⚠ غير مسوى مع الحسابات","✔ معتمد ومسوى")))))))))</f>
        <v/>
      </c>
      <c r="R1480">
        <f>N(R1479)+IF(A1480="عهدة",1,0)</f>
        <v/>
      </c>
      <c r="S1480">
        <f>IF(C1480="","",IF(AND(C1480&gt;=DATE(2026,9,1),C1480&lt;=DATE(2027,8,31)),(YEAR(C1480)-2026)*12+MONTH(C1480)-8,""))</f>
        <v/>
      </c>
      <c r="T1480">
        <f>IF(AND(A1480="مصروف",R1480&gt;0,I1480="موافق",S1480&lt;&gt;"",H1480&lt;&gt;""),N(G1480),0)</f>
        <v/>
      </c>
    </row>
    <row r="1481">
      <c r="A1481" s="19" t="n"/>
      <c r="B1481" s="20">
        <f>IF(A1481="","",IF(R1481=0,"⚠ أضف سطر عهدة أولًا","BDR-"&amp;TEXT(R1481,"000")))</f>
        <v/>
      </c>
      <c r="C1481" s="21" t="n"/>
      <c r="D1481" s="20">
        <f>IF(C1481="","",IF(S1481="","خارج السنة المالية",INDEX(القوائم!$D$2:$D$13,S1481)))</f>
        <v/>
      </c>
      <c r="E1481" s="22" t="n"/>
      <c r="F1481" s="23" t="n"/>
      <c r="G1481" s="23" t="n"/>
      <c r="H1481" s="22" t="n"/>
      <c r="I1481" s="19" t="n"/>
      <c r="J1481" s="21" t="n"/>
      <c r="K1481" s="19" t="n"/>
      <c r="L1481" s="19" t="n"/>
      <c r="M1481" s="21" t="n"/>
      <c r="N1481" s="22" t="n"/>
      <c r="O1481" s="24">
        <f>IF(A1481&lt;&gt;"عهدة","",SUMIFS($G$8:$G$5007,$B$8:$B$5007,B1481,$A$8:$A$5007,"مصروف",$I$8:$I$5007,"&lt;&gt;مرفوض"))</f>
        <v/>
      </c>
      <c r="P1481" s="25">
        <f>IF(A1481&lt;&gt;"عهدة","",N(F1481)-O1481)</f>
        <v/>
      </c>
      <c r="Q1481" s="26">
        <f>IF(A1481="","",IF(A1481="عهدة",IF(N(F1481)=0,"⚠ أدخل قيمة العهدة",IF(P1481&lt;0,"⛔ عجز / زيادة مصروفات "&amp;TEXT(-P1481,"#,##0"),IF(COUNTIFS($B$8:$B$5007,B1481,$A$8:$A$5007,"مصروف",$I$8:$I$5007,"&lt;&gt;مرفوض",$K$8:$K$5007,"&lt;&gt;نعم")&gt;0,"⚠ "&amp;COUNTIFS($B$8:$B$5007,B1481,$A$8:$A$5007,"مصروف",$I$8:$I$5007,"&lt;&gt;مرفوض",$K$8:$K$5007,"&lt;&gt;نعم")&amp;" مصروف غير مسوى",IF(L1481="تمت التسوية",IF(P1481=0,"✔ متوازنة وتمت التسوية","✔ تمت التسوية – متبقي "&amp;TEXT(P1481,"#,##0")),IF(P1481&gt;0,"متبقي "&amp;TEXT(P1481,"#,##0"),"✔ متوازنة"))))),IF(R1481=0,"⚠ أضف سطر عهدة أولًا",IF(OR(C1481="",N(G1481)=0),"⚠ أكمل التاريخ والقيمة",IF(S1481="","⚠ التاريخ خارج السنة المالية",IF(H1481="","⚠ اختر بند الموازنة",IF(I1481="مرفوض","✖ مرفوض من المدير",IF(I1481&lt;&gt;"موافق","⏳ بانتظار موافقة المدير",IF(K1481&lt;&gt;"نعم","⚠ غير مسوى مع الحسابات","✔ معتمد ومسوى")))))))))</f>
        <v/>
      </c>
      <c r="R1481">
        <f>N(R1480)+IF(A1481="عهدة",1,0)</f>
        <v/>
      </c>
      <c r="S1481">
        <f>IF(C1481="","",IF(AND(C1481&gt;=DATE(2026,9,1),C1481&lt;=DATE(2027,8,31)),(YEAR(C1481)-2026)*12+MONTH(C1481)-8,""))</f>
        <v/>
      </c>
      <c r="T1481">
        <f>IF(AND(A1481="مصروف",R1481&gt;0,I1481="موافق",S1481&lt;&gt;"",H1481&lt;&gt;""),N(G1481),0)</f>
        <v/>
      </c>
    </row>
    <row r="1482">
      <c r="A1482" s="19" t="n"/>
      <c r="B1482" s="20">
        <f>IF(A1482="","",IF(R1482=0,"⚠ أضف سطر عهدة أولًا","BDR-"&amp;TEXT(R1482,"000")))</f>
        <v/>
      </c>
      <c r="C1482" s="21" t="n"/>
      <c r="D1482" s="20">
        <f>IF(C1482="","",IF(S1482="","خارج السنة المالية",INDEX(القوائم!$D$2:$D$13,S1482)))</f>
        <v/>
      </c>
      <c r="E1482" s="22" t="n"/>
      <c r="F1482" s="23" t="n"/>
      <c r="G1482" s="23" t="n"/>
      <c r="H1482" s="22" t="n"/>
      <c r="I1482" s="19" t="n"/>
      <c r="J1482" s="21" t="n"/>
      <c r="K1482" s="19" t="n"/>
      <c r="L1482" s="19" t="n"/>
      <c r="M1482" s="21" t="n"/>
      <c r="N1482" s="22" t="n"/>
      <c r="O1482" s="24">
        <f>IF(A1482&lt;&gt;"عهدة","",SUMIFS($G$8:$G$5007,$B$8:$B$5007,B1482,$A$8:$A$5007,"مصروف",$I$8:$I$5007,"&lt;&gt;مرفوض"))</f>
        <v/>
      </c>
      <c r="P1482" s="25">
        <f>IF(A1482&lt;&gt;"عهدة","",N(F1482)-O1482)</f>
        <v/>
      </c>
      <c r="Q1482" s="26">
        <f>IF(A1482="","",IF(A1482="عهدة",IF(N(F1482)=0,"⚠ أدخل قيمة العهدة",IF(P1482&lt;0,"⛔ عجز / زيادة مصروفات "&amp;TEXT(-P1482,"#,##0"),IF(COUNTIFS($B$8:$B$5007,B1482,$A$8:$A$5007,"مصروف",$I$8:$I$5007,"&lt;&gt;مرفوض",$K$8:$K$5007,"&lt;&gt;نعم")&gt;0,"⚠ "&amp;COUNTIFS($B$8:$B$5007,B1482,$A$8:$A$5007,"مصروف",$I$8:$I$5007,"&lt;&gt;مرفوض",$K$8:$K$5007,"&lt;&gt;نعم")&amp;" مصروف غير مسوى",IF(L1482="تمت التسوية",IF(P1482=0,"✔ متوازنة وتمت التسوية","✔ تمت التسوية – متبقي "&amp;TEXT(P1482,"#,##0")),IF(P1482&gt;0,"متبقي "&amp;TEXT(P1482,"#,##0"),"✔ متوازنة"))))),IF(R1482=0,"⚠ أضف سطر عهدة أولًا",IF(OR(C1482="",N(G1482)=0),"⚠ أكمل التاريخ والقيمة",IF(S1482="","⚠ التاريخ خارج السنة المالية",IF(H1482="","⚠ اختر بند الموازنة",IF(I1482="مرفوض","✖ مرفوض من المدير",IF(I1482&lt;&gt;"موافق","⏳ بانتظار موافقة المدير",IF(K1482&lt;&gt;"نعم","⚠ غير مسوى مع الحسابات","✔ معتمد ومسوى")))))))))</f>
        <v/>
      </c>
      <c r="R1482">
        <f>N(R1481)+IF(A1482="عهدة",1,0)</f>
        <v/>
      </c>
      <c r="S1482">
        <f>IF(C1482="","",IF(AND(C1482&gt;=DATE(2026,9,1),C1482&lt;=DATE(2027,8,31)),(YEAR(C1482)-2026)*12+MONTH(C1482)-8,""))</f>
        <v/>
      </c>
      <c r="T1482">
        <f>IF(AND(A1482="مصروف",R1482&gt;0,I1482="موافق",S1482&lt;&gt;"",H1482&lt;&gt;""),N(G1482),0)</f>
        <v/>
      </c>
    </row>
    <row r="1483">
      <c r="A1483" s="19" t="n"/>
      <c r="B1483" s="20">
        <f>IF(A1483="","",IF(R1483=0,"⚠ أضف سطر عهدة أولًا","BDR-"&amp;TEXT(R1483,"000")))</f>
        <v/>
      </c>
      <c r="C1483" s="21" t="n"/>
      <c r="D1483" s="20">
        <f>IF(C1483="","",IF(S1483="","خارج السنة المالية",INDEX(القوائم!$D$2:$D$13,S1483)))</f>
        <v/>
      </c>
      <c r="E1483" s="22" t="n"/>
      <c r="F1483" s="23" t="n"/>
      <c r="G1483" s="23" t="n"/>
      <c r="H1483" s="22" t="n"/>
      <c r="I1483" s="19" t="n"/>
      <c r="J1483" s="21" t="n"/>
      <c r="K1483" s="19" t="n"/>
      <c r="L1483" s="19" t="n"/>
      <c r="M1483" s="21" t="n"/>
      <c r="N1483" s="22" t="n"/>
      <c r="O1483" s="24">
        <f>IF(A1483&lt;&gt;"عهدة","",SUMIFS($G$8:$G$5007,$B$8:$B$5007,B1483,$A$8:$A$5007,"مصروف",$I$8:$I$5007,"&lt;&gt;مرفوض"))</f>
        <v/>
      </c>
      <c r="P1483" s="25">
        <f>IF(A1483&lt;&gt;"عهدة","",N(F1483)-O1483)</f>
        <v/>
      </c>
      <c r="Q1483" s="26">
        <f>IF(A1483="","",IF(A1483="عهدة",IF(N(F1483)=0,"⚠ أدخل قيمة العهدة",IF(P1483&lt;0,"⛔ عجز / زيادة مصروفات "&amp;TEXT(-P1483,"#,##0"),IF(COUNTIFS($B$8:$B$5007,B1483,$A$8:$A$5007,"مصروف",$I$8:$I$5007,"&lt;&gt;مرفوض",$K$8:$K$5007,"&lt;&gt;نعم")&gt;0,"⚠ "&amp;COUNTIFS($B$8:$B$5007,B1483,$A$8:$A$5007,"مصروف",$I$8:$I$5007,"&lt;&gt;مرفوض",$K$8:$K$5007,"&lt;&gt;نعم")&amp;" مصروف غير مسوى",IF(L1483="تمت التسوية",IF(P1483=0,"✔ متوازنة وتمت التسوية","✔ تمت التسوية – متبقي "&amp;TEXT(P1483,"#,##0")),IF(P1483&gt;0,"متبقي "&amp;TEXT(P1483,"#,##0"),"✔ متوازنة"))))),IF(R1483=0,"⚠ أضف سطر عهدة أولًا",IF(OR(C1483="",N(G1483)=0),"⚠ أكمل التاريخ والقيمة",IF(S1483="","⚠ التاريخ خارج السنة المالية",IF(H1483="","⚠ اختر بند الموازنة",IF(I1483="مرفوض","✖ مرفوض من المدير",IF(I1483&lt;&gt;"موافق","⏳ بانتظار موافقة المدير",IF(K1483&lt;&gt;"نعم","⚠ غير مسوى مع الحسابات","✔ معتمد ومسوى")))))))))</f>
        <v/>
      </c>
      <c r="R1483">
        <f>N(R1482)+IF(A1483="عهدة",1,0)</f>
        <v/>
      </c>
      <c r="S1483">
        <f>IF(C1483="","",IF(AND(C1483&gt;=DATE(2026,9,1),C1483&lt;=DATE(2027,8,31)),(YEAR(C1483)-2026)*12+MONTH(C1483)-8,""))</f>
        <v/>
      </c>
      <c r="T1483">
        <f>IF(AND(A1483="مصروف",R1483&gt;0,I1483="موافق",S1483&lt;&gt;"",H1483&lt;&gt;""),N(G1483),0)</f>
        <v/>
      </c>
    </row>
    <row r="1484">
      <c r="A1484" s="19" t="n"/>
      <c r="B1484" s="20">
        <f>IF(A1484="","",IF(R1484=0,"⚠ أضف سطر عهدة أولًا","BDR-"&amp;TEXT(R1484,"000")))</f>
        <v/>
      </c>
      <c r="C1484" s="21" t="n"/>
      <c r="D1484" s="20">
        <f>IF(C1484="","",IF(S1484="","خارج السنة المالية",INDEX(القوائم!$D$2:$D$13,S1484)))</f>
        <v/>
      </c>
      <c r="E1484" s="22" t="n"/>
      <c r="F1484" s="23" t="n"/>
      <c r="G1484" s="23" t="n"/>
      <c r="H1484" s="22" t="n"/>
      <c r="I1484" s="19" t="n"/>
      <c r="J1484" s="21" t="n"/>
      <c r="K1484" s="19" t="n"/>
      <c r="L1484" s="19" t="n"/>
      <c r="M1484" s="21" t="n"/>
      <c r="N1484" s="22" t="n"/>
      <c r="O1484" s="24">
        <f>IF(A1484&lt;&gt;"عهدة","",SUMIFS($G$8:$G$5007,$B$8:$B$5007,B1484,$A$8:$A$5007,"مصروف",$I$8:$I$5007,"&lt;&gt;مرفوض"))</f>
        <v/>
      </c>
      <c r="P1484" s="25">
        <f>IF(A1484&lt;&gt;"عهدة","",N(F1484)-O1484)</f>
        <v/>
      </c>
      <c r="Q1484" s="26">
        <f>IF(A1484="","",IF(A1484="عهدة",IF(N(F1484)=0,"⚠ أدخل قيمة العهدة",IF(P1484&lt;0,"⛔ عجز / زيادة مصروفات "&amp;TEXT(-P1484,"#,##0"),IF(COUNTIFS($B$8:$B$5007,B1484,$A$8:$A$5007,"مصروف",$I$8:$I$5007,"&lt;&gt;مرفوض",$K$8:$K$5007,"&lt;&gt;نعم")&gt;0,"⚠ "&amp;COUNTIFS($B$8:$B$5007,B1484,$A$8:$A$5007,"مصروف",$I$8:$I$5007,"&lt;&gt;مرفوض",$K$8:$K$5007,"&lt;&gt;نعم")&amp;" مصروف غير مسوى",IF(L1484="تمت التسوية",IF(P1484=0,"✔ متوازنة وتمت التسوية","✔ تمت التسوية – متبقي "&amp;TEXT(P1484,"#,##0")),IF(P1484&gt;0,"متبقي "&amp;TEXT(P1484,"#,##0"),"✔ متوازنة"))))),IF(R1484=0,"⚠ أضف سطر عهدة أولًا",IF(OR(C1484="",N(G1484)=0),"⚠ أكمل التاريخ والقيمة",IF(S1484="","⚠ التاريخ خارج السنة المالية",IF(H1484="","⚠ اختر بند الموازنة",IF(I1484="مرفوض","✖ مرفوض من المدير",IF(I1484&lt;&gt;"موافق","⏳ بانتظار موافقة المدير",IF(K1484&lt;&gt;"نعم","⚠ غير مسوى مع الحسابات","✔ معتمد ومسوى")))))))))</f>
        <v/>
      </c>
      <c r="R1484">
        <f>N(R1483)+IF(A1484="عهدة",1,0)</f>
        <v/>
      </c>
      <c r="S1484">
        <f>IF(C1484="","",IF(AND(C1484&gt;=DATE(2026,9,1),C1484&lt;=DATE(2027,8,31)),(YEAR(C1484)-2026)*12+MONTH(C1484)-8,""))</f>
        <v/>
      </c>
      <c r="T1484">
        <f>IF(AND(A1484="مصروف",R1484&gt;0,I1484="موافق",S1484&lt;&gt;"",H1484&lt;&gt;""),N(G1484),0)</f>
        <v/>
      </c>
    </row>
    <row r="1485">
      <c r="A1485" s="19" t="n"/>
      <c r="B1485" s="20">
        <f>IF(A1485="","",IF(R1485=0,"⚠ أضف سطر عهدة أولًا","BDR-"&amp;TEXT(R1485,"000")))</f>
        <v/>
      </c>
      <c r="C1485" s="21" t="n"/>
      <c r="D1485" s="20">
        <f>IF(C1485="","",IF(S1485="","خارج السنة المالية",INDEX(القوائم!$D$2:$D$13,S1485)))</f>
        <v/>
      </c>
      <c r="E1485" s="22" t="n"/>
      <c r="F1485" s="23" t="n"/>
      <c r="G1485" s="23" t="n"/>
      <c r="H1485" s="22" t="n"/>
      <c r="I1485" s="19" t="n"/>
      <c r="J1485" s="21" t="n"/>
      <c r="K1485" s="19" t="n"/>
      <c r="L1485" s="19" t="n"/>
      <c r="M1485" s="21" t="n"/>
      <c r="N1485" s="22" t="n"/>
      <c r="O1485" s="24">
        <f>IF(A1485&lt;&gt;"عهدة","",SUMIFS($G$8:$G$5007,$B$8:$B$5007,B1485,$A$8:$A$5007,"مصروف",$I$8:$I$5007,"&lt;&gt;مرفوض"))</f>
        <v/>
      </c>
      <c r="P1485" s="25">
        <f>IF(A1485&lt;&gt;"عهدة","",N(F1485)-O1485)</f>
        <v/>
      </c>
      <c r="Q1485" s="26">
        <f>IF(A1485="","",IF(A1485="عهدة",IF(N(F1485)=0,"⚠ أدخل قيمة العهدة",IF(P1485&lt;0,"⛔ عجز / زيادة مصروفات "&amp;TEXT(-P1485,"#,##0"),IF(COUNTIFS($B$8:$B$5007,B1485,$A$8:$A$5007,"مصروف",$I$8:$I$5007,"&lt;&gt;مرفوض",$K$8:$K$5007,"&lt;&gt;نعم")&gt;0,"⚠ "&amp;COUNTIFS($B$8:$B$5007,B1485,$A$8:$A$5007,"مصروف",$I$8:$I$5007,"&lt;&gt;مرفوض",$K$8:$K$5007,"&lt;&gt;نعم")&amp;" مصروف غير مسوى",IF(L1485="تمت التسوية",IF(P1485=0,"✔ متوازنة وتمت التسوية","✔ تمت التسوية – متبقي "&amp;TEXT(P1485,"#,##0")),IF(P1485&gt;0,"متبقي "&amp;TEXT(P1485,"#,##0"),"✔ متوازنة"))))),IF(R1485=0,"⚠ أضف سطر عهدة أولًا",IF(OR(C1485="",N(G1485)=0),"⚠ أكمل التاريخ والقيمة",IF(S1485="","⚠ التاريخ خارج السنة المالية",IF(H1485="","⚠ اختر بند الموازنة",IF(I1485="مرفوض","✖ مرفوض من المدير",IF(I1485&lt;&gt;"موافق","⏳ بانتظار موافقة المدير",IF(K1485&lt;&gt;"نعم","⚠ غير مسوى مع الحسابات","✔ معتمد ومسوى")))))))))</f>
        <v/>
      </c>
      <c r="R1485">
        <f>N(R1484)+IF(A1485="عهدة",1,0)</f>
        <v/>
      </c>
      <c r="S1485">
        <f>IF(C1485="","",IF(AND(C1485&gt;=DATE(2026,9,1),C1485&lt;=DATE(2027,8,31)),(YEAR(C1485)-2026)*12+MONTH(C1485)-8,""))</f>
        <v/>
      </c>
      <c r="T1485">
        <f>IF(AND(A1485="مصروف",R1485&gt;0,I1485="موافق",S1485&lt;&gt;"",H1485&lt;&gt;""),N(G1485),0)</f>
        <v/>
      </c>
    </row>
    <row r="1486">
      <c r="A1486" s="19" t="n"/>
      <c r="B1486" s="20">
        <f>IF(A1486="","",IF(R1486=0,"⚠ أضف سطر عهدة أولًا","BDR-"&amp;TEXT(R1486,"000")))</f>
        <v/>
      </c>
      <c r="C1486" s="21" t="n"/>
      <c r="D1486" s="20">
        <f>IF(C1486="","",IF(S1486="","خارج السنة المالية",INDEX(القوائم!$D$2:$D$13,S1486)))</f>
        <v/>
      </c>
      <c r="E1486" s="22" t="n"/>
      <c r="F1486" s="23" t="n"/>
      <c r="G1486" s="23" t="n"/>
      <c r="H1486" s="22" t="n"/>
      <c r="I1486" s="19" t="n"/>
      <c r="J1486" s="21" t="n"/>
      <c r="K1486" s="19" t="n"/>
      <c r="L1486" s="19" t="n"/>
      <c r="M1486" s="21" t="n"/>
      <c r="N1486" s="22" t="n"/>
      <c r="O1486" s="24">
        <f>IF(A1486&lt;&gt;"عهدة","",SUMIFS($G$8:$G$5007,$B$8:$B$5007,B1486,$A$8:$A$5007,"مصروف",$I$8:$I$5007,"&lt;&gt;مرفوض"))</f>
        <v/>
      </c>
      <c r="P1486" s="25">
        <f>IF(A1486&lt;&gt;"عهدة","",N(F1486)-O1486)</f>
        <v/>
      </c>
      <c r="Q1486" s="26">
        <f>IF(A1486="","",IF(A1486="عهدة",IF(N(F1486)=0,"⚠ أدخل قيمة العهدة",IF(P1486&lt;0,"⛔ عجز / زيادة مصروفات "&amp;TEXT(-P1486,"#,##0"),IF(COUNTIFS($B$8:$B$5007,B1486,$A$8:$A$5007,"مصروف",$I$8:$I$5007,"&lt;&gt;مرفوض",$K$8:$K$5007,"&lt;&gt;نعم")&gt;0,"⚠ "&amp;COUNTIFS($B$8:$B$5007,B1486,$A$8:$A$5007,"مصروف",$I$8:$I$5007,"&lt;&gt;مرفوض",$K$8:$K$5007,"&lt;&gt;نعم")&amp;" مصروف غير مسوى",IF(L1486="تمت التسوية",IF(P1486=0,"✔ متوازنة وتمت التسوية","✔ تمت التسوية – متبقي "&amp;TEXT(P1486,"#,##0")),IF(P1486&gt;0,"متبقي "&amp;TEXT(P1486,"#,##0"),"✔ متوازنة"))))),IF(R1486=0,"⚠ أضف سطر عهدة أولًا",IF(OR(C1486="",N(G1486)=0),"⚠ أكمل التاريخ والقيمة",IF(S1486="","⚠ التاريخ خارج السنة المالية",IF(H1486="","⚠ اختر بند الموازنة",IF(I1486="مرفوض","✖ مرفوض من المدير",IF(I1486&lt;&gt;"موافق","⏳ بانتظار موافقة المدير",IF(K1486&lt;&gt;"نعم","⚠ غير مسوى مع الحسابات","✔ معتمد ومسوى")))))))))</f>
        <v/>
      </c>
      <c r="R1486">
        <f>N(R1485)+IF(A1486="عهدة",1,0)</f>
        <v/>
      </c>
      <c r="S1486">
        <f>IF(C1486="","",IF(AND(C1486&gt;=DATE(2026,9,1),C1486&lt;=DATE(2027,8,31)),(YEAR(C1486)-2026)*12+MONTH(C1486)-8,""))</f>
        <v/>
      </c>
      <c r="T1486">
        <f>IF(AND(A1486="مصروف",R1486&gt;0,I1486="موافق",S1486&lt;&gt;"",H1486&lt;&gt;""),N(G1486),0)</f>
        <v/>
      </c>
    </row>
    <row r="1487">
      <c r="A1487" s="19" t="n"/>
      <c r="B1487" s="20">
        <f>IF(A1487="","",IF(R1487=0,"⚠ أضف سطر عهدة أولًا","BDR-"&amp;TEXT(R1487,"000")))</f>
        <v/>
      </c>
      <c r="C1487" s="21" t="n"/>
      <c r="D1487" s="20">
        <f>IF(C1487="","",IF(S1487="","خارج السنة المالية",INDEX(القوائم!$D$2:$D$13,S1487)))</f>
        <v/>
      </c>
      <c r="E1487" s="22" t="n"/>
      <c r="F1487" s="23" t="n"/>
      <c r="G1487" s="23" t="n"/>
      <c r="H1487" s="22" t="n"/>
      <c r="I1487" s="19" t="n"/>
      <c r="J1487" s="21" t="n"/>
      <c r="K1487" s="19" t="n"/>
      <c r="L1487" s="19" t="n"/>
      <c r="M1487" s="21" t="n"/>
      <c r="N1487" s="22" t="n"/>
      <c r="O1487" s="24">
        <f>IF(A1487&lt;&gt;"عهدة","",SUMIFS($G$8:$G$5007,$B$8:$B$5007,B1487,$A$8:$A$5007,"مصروف",$I$8:$I$5007,"&lt;&gt;مرفوض"))</f>
        <v/>
      </c>
      <c r="P1487" s="25">
        <f>IF(A1487&lt;&gt;"عهدة","",N(F1487)-O1487)</f>
        <v/>
      </c>
      <c r="Q1487" s="26">
        <f>IF(A1487="","",IF(A1487="عهدة",IF(N(F1487)=0,"⚠ أدخل قيمة العهدة",IF(P1487&lt;0,"⛔ عجز / زيادة مصروفات "&amp;TEXT(-P1487,"#,##0"),IF(COUNTIFS($B$8:$B$5007,B1487,$A$8:$A$5007,"مصروف",$I$8:$I$5007,"&lt;&gt;مرفوض",$K$8:$K$5007,"&lt;&gt;نعم")&gt;0,"⚠ "&amp;COUNTIFS($B$8:$B$5007,B1487,$A$8:$A$5007,"مصروف",$I$8:$I$5007,"&lt;&gt;مرفوض",$K$8:$K$5007,"&lt;&gt;نعم")&amp;" مصروف غير مسوى",IF(L1487="تمت التسوية",IF(P1487=0,"✔ متوازنة وتمت التسوية","✔ تمت التسوية – متبقي "&amp;TEXT(P1487,"#,##0")),IF(P1487&gt;0,"متبقي "&amp;TEXT(P1487,"#,##0"),"✔ متوازنة"))))),IF(R1487=0,"⚠ أضف سطر عهدة أولًا",IF(OR(C1487="",N(G1487)=0),"⚠ أكمل التاريخ والقيمة",IF(S1487="","⚠ التاريخ خارج السنة المالية",IF(H1487="","⚠ اختر بند الموازنة",IF(I1487="مرفوض","✖ مرفوض من المدير",IF(I1487&lt;&gt;"موافق","⏳ بانتظار موافقة المدير",IF(K1487&lt;&gt;"نعم","⚠ غير مسوى مع الحسابات","✔ معتمد ومسوى")))))))))</f>
        <v/>
      </c>
      <c r="R1487">
        <f>N(R1486)+IF(A1487="عهدة",1,0)</f>
        <v/>
      </c>
      <c r="S1487">
        <f>IF(C1487="","",IF(AND(C1487&gt;=DATE(2026,9,1),C1487&lt;=DATE(2027,8,31)),(YEAR(C1487)-2026)*12+MONTH(C1487)-8,""))</f>
        <v/>
      </c>
      <c r="T1487">
        <f>IF(AND(A1487="مصروف",R1487&gt;0,I1487="موافق",S1487&lt;&gt;"",H1487&lt;&gt;""),N(G1487),0)</f>
        <v/>
      </c>
    </row>
    <row r="1488">
      <c r="A1488" s="19" t="n"/>
      <c r="B1488" s="20">
        <f>IF(A1488="","",IF(R1488=0,"⚠ أضف سطر عهدة أولًا","BDR-"&amp;TEXT(R1488,"000")))</f>
        <v/>
      </c>
      <c r="C1488" s="21" t="n"/>
      <c r="D1488" s="20">
        <f>IF(C1488="","",IF(S1488="","خارج السنة المالية",INDEX(القوائم!$D$2:$D$13,S1488)))</f>
        <v/>
      </c>
      <c r="E1488" s="22" t="n"/>
      <c r="F1488" s="23" t="n"/>
      <c r="G1488" s="23" t="n"/>
      <c r="H1488" s="22" t="n"/>
      <c r="I1488" s="19" t="n"/>
      <c r="J1488" s="21" t="n"/>
      <c r="K1488" s="19" t="n"/>
      <c r="L1488" s="19" t="n"/>
      <c r="M1488" s="21" t="n"/>
      <c r="N1488" s="22" t="n"/>
      <c r="O1488" s="24">
        <f>IF(A1488&lt;&gt;"عهدة","",SUMIFS($G$8:$G$5007,$B$8:$B$5007,B1488,$A$8:$A$5007,"مصروف",$I$8:$I$5007,"&lt;&gt;مرفوض"))</f>
        <v/>
      </c>
      <c r="P1488" s="25">
        <f>IF(A1488&lt;&gt;"عهدة","",N(F1488)-O1488)</f>
        <v/>
      </c>
      <c r="Q1488" s="26">
        <f>IF(A1488="","",IF(A1488="عهدة",IF(N(F1488)=0,"⚠ أدخل قيمة العهدة",IF(P1488&lt;0,"⛔ عجز / زيادة مصروفات "&amp;TEXT(-P1488,"#,##0"),IF(COUNTIFS($B$8:$B$5007,B1488,$A$8:$A$5007,"مصروف",$I$8:$I$5007,"&lt;&gt;مرفوض",$K$8:$K$5007,"&lt;&gt;نعم")&gt;0,"⚠ "&amp;COUNTIFS($B$8:$B$5007,B1488,$A$8:$A$5007,"مصروف",$I$8:$I$5007,"&lt;&gt;مرفوض",$K$8:$K$5007,"&lt;&gt;نعم")&amp;" مصروف غير مسوى",IF(L1488="تمت التسوية",IF(P1488=0,"✔ متوازنة وتمت التسوية","✔ تمت التسوية – متبقي "&amp;TEXT(P1488,"#,##0")),IF(P1488&gt;0,"متبقي "&amp;TEXT(P1488,"#,##0"),"✔ متوازنة"))))),IF(R1488=0,"⚠ أضف سطر عهدة أولًا",IF(OR(C1488="",N(G1488)=0),"⚠ أكمل التاريخ والقيمة",IF(S1488="","⚠ التاريخ خارج السنة المالية",IF(H1488="","⚠ اختر بند الموازنة",IF(I1488="مرفوض","✖ مرفوض من المدير",IF(I1488&lt;&gt;"موافق","⏳ بانتظار موافقة المدير",IF(K1488&lt;&gt;"نعم","⚠ غير مسوى مع الحسابات","✔ معتمد ومسوى")))))))))</f>
        <v/>
      </c>
      <c r="R1488">
        <f>N(R1487)+IF(A1488="عهدة",1,0)</f>
        <v/>
      </c>
      <c r="S1488">
        <f>IF(C1488="","",IF(AND(C1488&gt;=DATE(2026,9,1),C1488&lt;=DATE(2027,8,31)),(YEAR(C1488)-2026)*12+MONTH(C1488)-8,""))</f>
        <v/>
      </c>
      <c r="T1488">
        <f>IF(AND(A1488="مصروف",R1488&gt;0,I1488="موافق",S1488&lt;&gt;"",H1488&lt;&gt;""),N(G1488),0)</f>
        <v/>
      </c>
    </row>
    <row r="1489">
      <c r="A1489" s="19" t="n"/>
      <c r="B1489" s="20">
        <f>IF(A1489="","",IF(R1489=0,"⚠ أضف سطر عهدة أولًا","BDR-"&amp;TEXT(R1489,"000")))</f>
        <v/>
      </c>
      <c r="C1489" s="21" t="n"/>
      <c r="D1489" s="20">
        <f>IF(C1489="","",IF(S1489="","خارج السنة المالية",INDEX(القوائم!$D$2:$D$13,S1489)))</f>
        <v/>
      </c>
      <c r="E1489" s="22" t="n"/>
      <c r="F1489" s="23" t="n"/>
      <c r="G1489" s="23" t="n"/>
      <c r="H1489" s="22" t="n"/>
      <c r="I1489" s="19" t="n"/>
      <c r="J1489" s="21" t="n"/>
      <c r="K1489" s="19" t="n"/>
      <c r="L1489" s="19" t="n"/>
      <c r="M1489" s="21" t="n"/>
      <c r="N1489" s="22" t="n"/>
      <c r="O1489" s="24">
        <f>IF(A1489&lt;&gt;"عهدة","",SUMIFS($G$8:$G$5007,$B$8:$B$5007,B1489,$A$8:$A$5007,"مصروف",$I$8:$I$5007,"&lt;&gt;مرفوض"))</f>
        <v/>
      </c>
      <c r="P1489" s="25">
        <f>IF(A1489&lt;&gt;"عهدة","",N(F1489)-O1489)</f>
        <v/>
      </c>
      <c r="Q1489" s="26">
        <f>IF(A1489="","",IF(A1489="عهدة",IF(N(F1489)=0,"⚠ أدخل قيمة العهدة",IF(P1489&lt;0,"⛔ عجز / زيادة مصروفات "&amp;TEXT(-P1489,"#,##0"),IF(COUNTIFS($B$8:$B$5007,B1489,$A$8:$A$5007,"مصروف",$I$8:$I$5007,"&lt;&gt;مرفوض",$K$8:$K$5007,"&lt;&gt;نعم")&gt;0,"⚠ "&amp;COUNTIFS($B$8:$B$5007,B1489,$A$8:$A$5007,"مصروف",$I$8:$I$5007,"&lt;&gt;مرفوض",$K$8:$K$5007,"&lt;&gt;نعم")&amp;" مصروف غير مسوى",IF(L1489="تمت التسوية",IF(P1489=0,"✔ متوازنة وتمت التسوية","✔ تمت التسوية – متبقي "&amp;TEXT(P1489,"#,##0")),IF(P1489&gt;0,"متبقي "&amp;TEXT(P1489,"#,##0"),"✔ متوازنة"))))),IF(R1489=0,"⚠ أضف سطر عهدة أولًا",IF(OR(C1489="",N(G1489)=0),"⚠ أكمل التاريخ والقيمة",IF(S1489="","⚠ التاريخ خارج السنة المالية",IF(H1489="","⚠ اختر بند الموازنة",IF(I1489="مرفوض","✖ مرفوض من المدير",IF(I1489&lt;&gt;"موافق","⏳ بانتظار موافقة المدير",IF(K1489&lt;&gt;"نعم","⚠ غير مسوى مع الحسابات","✔ معتمد ومسوى")))))))))</f>
        <v/>
      </c>
      <c r="R1489">
        <f>N(R1488)+IF(A1489="عهدة",1,0)</f>
        <v/>
      </c>
      <c r="S1489">
        <f>IF(C1489="","",IF(AND(C1489&gt;=DATE(2026,9,1),C1489&lt;=DATE(2027,8,31)),(YEAR(C1489)-2026)*12+MONTH(C1489)-8,""))</f>
        <v/>
      </c>
      <c r="T1489">
        <f>IF(AND(A1489="مصروف",R1489&gt;0,I1489="موافق",S1489&lt;&gt;"",H1489&lt;&gt;""),N(G1489),0)</f>
        <v/>
      </c>
    </row>
    <row r="1490">
      <c r="A1490" s="19" t="n"/>
      <c r="B1490" s="20">
        <f>IF(A1490="","",IF(R1490=0,"⚠ أضف سطر عهدة أولًا","BDR-"&amp;TEXT(R1490,"000")))</f>
        <v/>
      </c>
      <c r="C1490" s="21" t="n"/>
      <c r="D1490" s="20">
        <f>IF(C1490="","",IF(S1490="","خارج السنة المالية",INDEX(القوائم!$D$2:$D$13,S1490)))</f>
        <v/>
      </c>
      <c r="E1490" s="22" t="n"/>
      <c r="F1490" s="23" t="n"/>
      <c r="G1490" s="23" t="n"/>
      <c r="H1490" s="22" t="n"/>
      <c r="I1490" s="19" t="n"/>
      <c r="J1490" s="21" t="n"/>
      <c r="K1490" s="19" t="n"/>
      <c r="L1490" s="19" t="n"/>
      <c r="M1490" s="21" t="n"/>
      <c r="N1490" s="22" t="n"/>
      <c r="O1490" s="24">
        <f>IF(A1490&lt;&gt;"عهدة","",SUMIFS($G$8:$G$5007,$B$8:$B$5007,B1490,$A$8:$A$5007,"مصروف",$I$8:$I$5007,"&lt;&gt;مرفوض"))</f>
        <v/>
      </c>
      <c r="P1490" s="25">
        <f>IF(A1490&lt;&gt;"عهدة","",N(F1490)-O1490)</f>
        <v/>
      </c>
      <c r="Q1490" s="26">
        <f>IF(A1490="","",IF(A1490="عهدة",IF(N(F1490)=0,"⚠ أدخل قيمة العهدة",IF(P1490&lt;0,"⛔ عجز / زيادة مصروفات "&amp;TEXT(-P1490,"#,##0"),IF(COUNTIFS($B$8:$B$5007,B1490,$A$8:$A$5007,"مصروف",$I$8:$I$5007,"&lt;&gt;مرفوض",$K$8:$K$5007,"&lt;&gt;نعم")&gt;0,"⚠ "&amp;COUNTIFS($B$8:$B$5007,B1490,$A$8:$A$5007,"مصروف",$I$8:$I$5007,"&lt;&gt;مرفوض",$K$8:$K$5007,"&lt;&gt;نعم")&amp;" مصروف غير مسوى",IF(L1490="تمت التسوية",IF(P1490=0,"✔ متوازنة وتمت التسوية","✔ تمت التسوية – متبقي "&amp;TEXT(P1490,"#,##0")),IF(P1490&gt;0,"متبقي "&amp;TEXT(P1490,"#,##0"),"✔ متوازنة"))))),IF(R1490=0,"⚠ أضف سطر عهدة أولًا",IF(OR(C1490="",N(G1490)=0),"⚠ أكمل التاريخ والقيمة",IF(S1490="","⚠ التاريخ خارج السنة المالية",IF(H1490="","⚠ اختر بند الموازنة",IF(I1490="مرفوض","✖ مرفوض من المدير",IF(I1490&lt;&gt;"موافق","⏳ بانتظار موافقة المدير",IF(K1490&lt;&gt;"نعم","⚠ غير مسوى مع الحسابات","✔ معتمد ومسوى")))))))))</f>
        <v/>
      </c>
      <c r="R1490">
        <f>N(R1489)+IF(A1490="عهدة",1,0)</f>
        <v/>
      </c>
      <c r="S1490">
        <f>IF(C1490="","",IF(AND(C1490&gt;=DATE(2026,9,1),C1490&lt;=DATE(2027,8,31)),(YEAR(C1490)-2026)*12+MONTH(C1490)-8,""))</f>
        <v/>
      </c>
      <c r="T1490">
        <f>IF(AND(A1490="مصروف",R1490&gt;0,I1490="موافق",S1490&lt;&gt;"",H1490&lt;&gt;""),N(G1490),0)</f>
        <v/>
      </c>
    </row>
    <row r="1491">
      <c r="A1491" s="19" t="n"/>
      <c r="B1491" s="20">
        <f>IF(A1491="","",IF(R1491=0,"⚠ أضف سطر عهدة أولًا","BDR-"&amp;TEXT(R1491,"000")))</f>
        <v/>
      </c>
      <c r="C1491" s="21" t="n"/>
      <c r="D1491" s="20">
        <f>IF(C1491="","",IF(S1491="","خارج السنة المالية",INDEX(القوائم!$D$2:$D$13,S1491)))</f>
        <v/>
      </c>
      <c r="E1491" s="22" t="n"/>
      <c r="F1491" s="23" t="n"/>
      <c r="G1491" s="23" t="n"/>
      <c r="H1491" s="22" t="n"/>
      <c r="I1491" s="19" t="n"/>
      <c r="J1491" s="21" t="n"/>
      <c r="K1491" s="19" t="n"/>
      <c r="L1491" s="19" t="n"/>
      <c r="M1491" s="21" t="n"/>
      <c r="N1491" s="22" t="n"/>
      <c r="O1491" s="24">
        <f>IF(A1491&lt;&gt;"عهدة","",SUMIFS($G$8:$G$5007,$B$8:$B$5007,B1491,$A$8:$A$5007,"مصروف",$I$8:$I$5007,"&lt;&gt;مرفوض"))</f>
        <v/>
      </c>
      <c r="P1491" s="25">
        <f>IF(A1491&lt;&gt;"عهدة","",N(F1491)-O1491)</f>
        <v/>
      </c>
      <c r="Q1491" s="26">
        <f>IF(A1491="","",IF(A1491="عهدة",IF(N(F1491)=0,"⚠ أدخل قيمة العهدة",IF(P1491&lt;0,"⛔ عجز / زيادة مصروفات "&amp;TEXT(-P1491,"#,##0"),IF(COUNTIFS($B$8:$B$5007,B1491,$A$8:$A$5007,"مصروف",$I$8:$I$5007,"&lt;&gt;مرفوض",$K$8:$K$5007,"&lt;&gt;نعم")&gt;0,"⚠ "&amp;COUNTIFS($B$8:$B$5007,B1491,$A$8:$A$5007,"مصروف",$I$8:$I$5007,"&lt;&gt;مرفوض",$K$8:$K$5007,"&lt;&gt;نعم")&amp;" مصروف غير مسوى",IF(L1491="تمت التسوية",IF(P1491=0,"✔ متوازنة وتمت التسوية","✔ تمت التسوية – متبقي "&amp;TEXT(P1491,"#,##0")),IF(P1491&gt;0,"متبقي "&amp;TEXT(P1491,"#,##0"),"✔ متوازنة"))))),IF(R1491=0,"⚠ أضف سطر عهدة أولًا",IF(OR(C1491="",N(G1491)=0),"⚠ أكمل التاريخ والقيمة",IF(S1491="","⚠ التاريخ خارج السنة المالية",IF(H1491="","⚠ اختر بند الموازنة",IF(I1491="مرفوض","✖ مرفوض من المدير",IF(I1491&lt;&gt;"موافق","⏳ بانتظار موافقة المدير",IF(K1491&lt;&gt;"نعم","⚠ غير مسوى مع الحسابات","✔ معتمد ومسوى")))))))))</f>
        <v/>
      </c>
      <c r="R1491">
        <f>N(R1490)+IF(A1491="عهدة",1,0)</f>
        <v/>
      </c>
      <c r="S1491">
        <f>IF(C1491="","",IF(AND(C1491&gt;=DATE(2026,9,1),C1491&lt;=DATE(2027,8,31)),(YEAR(C1491)-2026)*12+MONTH(C1491)-8,""))</f>
        <v/>
      </c>
      <c r="T1491">
        <f>IF(AND(A1491="مصروف",R1491&gt;0,I1491="موافق",S1491&lt;&gt;"",H1491&lt;&gt;""),N(G1491),0)</f>
        <v/>
      </c>
    </row>
    <row r="1492">
      <c r="A1492" s="19" t="n"/>
      <c r="B1492" s="20">
        <f>IF(A1492="","",IF(R1492=0,"⚠ أضف سطر عهدة أولًا","BDR-"&amp;TEXT(R1492,"000")))</f>
        <v/>
      </c>
      <c r="C1492" s="21" t="n"/>
      <c r="D1492" s="20">
        <f>IF(C1492="","",IF(S1492="","خارج السنة المالية",INDEX(القوائم!$D$2:$D$13,S1492)))</f>
        <v/>
      </c>
      <c r="E1492" s="22" t="n"/>
      <c r="F1492" s="23" t="n"/>
      <c r="G1492" s="23" t="n"/>
      <c r="H1492" s="22" t="n"/>
      <c r="I1492" s="19" t="n"/>
      <c r="J1492" s="21" t="n"/>
      <c r="K1492" s="19" t="n"/>
      <c r="L1492" s="19" t="n"/>
      <c r="M1492" s="21" t="n"/>
      <c r="N1492" s="22" t="n"/>
      <c r="O1492" s="24">
        <f>IF(A1492&lt;&gt;"عهدة","",SUMIFS($G$8:$G$5007,$B$8:$B$5007,B1492,$A$8:$A$5007,"مصروف",$I$8:$I$5007,"&lt;&gt;مرفوض"))</f>
        <v/>
      </c>
      <c r="P1492" s="25">
        <f>IF(A1492&lt;&gt;"عهدة","",N(F1492)-O1492)</f>
        <v/>
      </c>
      <c r="Q1492" s="26">
        <f>IF(A1492="","",IF(A1492="عهدة",IF(N(F1492)=0,"⚠ أدخل قيمة العهدة",IF(P1492&lt;0,"⛔ عجز / زيادة مصروفات "&amp;TEXT(-P1492,"#,##0"),IF(COUNTIFS($B$8:$B$5007,B1492,$A$8:$A$5007,"مصروف",$I$8:$I$5007,"&lt;&gt;مرفوض",$K$8:$K$5007,"&lt;&gt;نعم")&gt;0,"⚠ "&amp;COUNTIFS($B$8:$B$5007,B1492,$A$8:$A$5007,"مصروف",$I$8:$I$5007,"&lt;&gt;مرفوض",$K$8:$K$5007,"&lt;&gt;نعم")&amp;" مصروف غير مسوى",IF(L1492="تمت التسوية",IF(P1492=0,"✔ متوازنة وتمت التسوية","✔ تمت التسوية – متبقي "&amp;TEXT(P1492,"#,##0")),IF(P1492&gt;0,"متبقي "&amp;TEXT(P1492,"#,##0"),"✔ متوازنة"))))),IF(R1492=0,"⚠ أضف سطر عهدة أولًا",IF(OR(C1492="",N(G1492)=0),"⚠ أكمل التاريخ والقيمة",IF(S1492="","⚠ التاريخ خارج السنة المالية",IF(H1492="","⚠ اختر بند الموازنة",IF(I1492="مرفوض","✖ مرفوض من المدير",IF(I1492&lt;&gt;"موافق","⏳ بانتظار موافقة المدير",IF(K1492&lt;&gt;"نعم","⚠ غير مسوى مع الحسابات","✔ معتمد ومسوى")))))))))</f>
        <v/>
      </c>
      <c r="R1492">
        <f>N(R1491)+IF(A1492="عهدة",1,0)</f>
        <v/>
      </c>
      <c r="S1492">
        <f>IF(C1492="","",IF(AND(C1492&gt;=DATE(2026,9,1),C1492&lt;=DATE(2027,8,31)),(YEAR(C1492)-2026)*12+MONTH(C1492)-8,""))</f>
        <v/>
      </c>
      <c r="T1492">
        <f>IF(AND(A1492="مصروف",R1492&gt;0,I1492="موافق",S1492&lt;&gt;"",H1492&lt;&gt;""),N(G1492),0)</f>
        <v/>
      </c>
    </row>
    <row r="1493">
      <c r="A1493" s="19" t="n"/>
      <c r="B1493" s="20">
        <f>IF(A1493="","",IF(R1493=0,"⚠ أضف سطر عهدة أولًا","BDR-"&amp;TEXT(R1493,"000")))</f>
        <v/>
      </c>
      <c r="C1493" s="21" t="n"/>
      <c r="D1493" s="20">
        <f>IF(C1493="","",IF(S1493="","خارج السنة المالية",INDEX(القوائم!$D$2:$D$13,S1493)))</f>
        <v/>
      </c>
      <c r="E1493" s="22" t="n"/>
      <c r="F1493" s="23" t="n"/>
      <c r="G1493" s="23" t="n"/>
      <c r="H1493" s="22" t="n"/>
      <c r="I1493" s="19" t="n"/>
      <c r="J1493" s="21" t="n"/>
      <c r="K1493" s="19" t="n"/>
      <c r="L1493" s="19" t="n"/>
      <c r="M1493" s="21" t="n"/>
      <c r="N1493" s="22" t="n"/>
      <c r="O1493" s="24">
        <f>IF(A1493&lt;&gt;"عهدة","",SUMIFS($G$8:$G$5007,$B$8:$B$5007,B1493,$A$8:$A$5007,"مصروف",$I$8:$I$5007,"&lt;&gt;مرفوض"))</f>
        <v/>
      </c>
      <c r="P1493" s="25">
        <f>IF(A1493&lt;&gt;"عهدة","",N(F1493)-O1493)</f>
        <v/>
      </c>
      <c r="Q1493" s="26">
        <f>IF(A1493="","",IF(A1493="عهدة",IF(N(F1493)=0,"⚠ أدخل قيمة العهدة",IF(P1493&lt;0,"⛔ عجز / زيادة مصروفات "&amp;TEXT(-P1493,"#,##0"),IF(COUNTIFS($B$8:$B$5007,B1493,$A$8:$A$5007,"مصروف",$I$8:$I$5007,"&lt;&gt;مرفوض",$K$8:$K$5007,"&lt;&gt;نعم")&gt;0,"⚠ "&amp;COUNTIFS($B$8:$B$5007,B1493,$A$8:$A$5007,"مصروف",$I$8:$I$5007,"&lt;&gt;مرفوض",$K$8:$K$5007,"&lt;&gt;نعم")&amp;" مصروف غير مسوى",IF(L1493="تمت التسوية",IF(P1493=0,"✔ متوازنة وتمت التسوية","✔ تمت التسوية – متبقي "&amp;TEXT(P1493,"#,##0")),IF(P1493&gt;0,"متبقي "&amp;TEXT(P1493,"#,##0"),"✔ متوازنة"))))),IF(R1493=0,"⚠ أضف سطر عهدة أولًا",IF(OR(C1493="",N(G1493)=0),"⚠ أكمل التاريخ والقيمة",IF(S1493="","⚠ التاريخ خارج السنة المالية",IF(H1493="","⚠ اختر بند الموازنة",IF(I1493="مرفوض","✖ مرفوض من المدير",IF(I1493&lt;&gt;"موافق","⏳ بانتظار موافقة المدير",IF(K1493&lt;&gt;"نعم","⚠ غير مسوى مع الحسابات","✔ معتمد ومسوى")))))))))</f>
        <v/>
      </c>
      <c r="R1493">
        <f>N(R1492)+IF(A1493="عهدة",1,0)</f>
        <v/>
      </c>
      <c r="S1493">
        <f>IF(C1493="","",IF(AND(C1493&gt;=DATE(2026,9,1),C1493&lt;=DATE(2027,8,31)),(YEAR(C1493)-2026)*12+MONTH(C1493)-8,""))</f>
        <v/>
      </c>
      <c r="T1493">
        <f>IF(AND(A1493="مصروف",R1493&gt;0,I1493="موافق",S1493&lt;&gt;"",H1493&lt;&gt;""),N(G1493),0)</f>
        <v/>
      </c>
    </row>
    <row r="1494">
      <c r="A1494" s="19" t="n"/>
      <c r="B1494" s="20">
        <f>IF(A1494="","",IF(R1494=0,"⚠ أضف سطر عهدة أولًا","BDR-"&amp;TEXT(R1494,"000")))</f>
        <v/>
      </c>
      <c r="C1494" s="21" t="n"/>
      <c r="D1494" s="20">
        <f>IF(C1494="","",IF(S1494="","خارج السنة المالية",INDEX(القوائم!$D$2:$D$13,S1494)))</f>
        <v/>
      </c>
      <c r="E1494" s="22" t="n"/>
      <c r="F1494" s="23" t="n"/>
      <c r="G1494" s="23" t="n"/>
      <c r="H1494" s="22" t="n"/>
      <c r="I1494" s="19" t="n"/>
      <c r="J1494" s="21" t="n"/>
      <c r="K1494" s="19" t="n"/>
      <c r="L1494" s="19" t="n"/>
      <c r="M1494" s="21" t="n"/>
      <c r="N1494" s="22" t="n"/>
      <c r="O1494" s="24">
        <f>IF(A1494&lt;&gt;"عهدة","",SUMIFS($G$8:$G$5007,$B$8:$B$5007,B1494,$A$8:$A$5007,"مصروف",$I$8:$I$5007,"&lt;&gt;مرفوض"))</f>
        <v/>
      </c>
      <c r="P1494" s="25">
        <f>IF(A1494&lt;&gt;"عهدة","",N(F1494)-O1494)</f>
        <v/>
      </c>
      <c r="Q1494" s="26">
        <f>IF(A1494="","",IF(A1494="عهدة",IF(N(F1494)=0,"⚠ أدخل قيمة العهدة",IF(P1494&lt;0,"⛔ عجز / زيادة مصروفات "&amp;TEXT(-P1494,"#,##0"),IF(COUNTIFS($B$8:$B$5007,B1494,$A$8:$A$5007,"مصروف",$I$8:$I$5007,"&lt;&gt;مرفوض",$K$8:$K$5007,"&lt;&gt;نعم")&gt;0,"⚠ "&amp;COUNTIFS($B$8:$B$5007,B1494,$A$8:$A$5007,"مصروف",$I$8:$I$5007,"&lt;&gt;مرفوض",$K$8:$K$5007,"&lt;&gt;نعم")&amp;" مصروف غير مسوى",IF(L1494="تمت التسوية",IF(P1494=0,"✔ متوازنة وتمت التسوية","✔ تمت التسوية – متبقي "&amp;TEXT(P1494,"#,##0")),IF(P1494&gt;0,"متبقي "&amp;TEXT(P1494,"#,##0"),"✔ متوازنة"))))),IF(R1494=0,"⚠ أضف سطر عهدة أولًا",IF(OR(C1494="",N(G1494)=0),"⚠ أكمل التاريخ والقيمة",IF(S1494="","⚠ التاريخ خارج السنة المالية",IF(H1494="","⚠ اختر بند الموازنة",IF(I1494="مرفوض","✖ مرفوض من المدير",IF(I1494&lt;&gt;"موافق","⏳ بانتظار موافقة المدير",IF(K1494&lt;&gt;"نعم","⚠ غير مسوى مع الحسابات","✔ معتمد ومسوى")))))))))</f>
        <v/>
      </c>
      <c r="R1494">
        <f>N(R1493)+IF(A1494="عهدة",1,0)</f>
        <v/>
      </c>
      <c r="S1494">
        <f>IF(C1494="","",IF(AND(C1494&gt;=DATE(2026,9,1),C1494&lt;=DATE(2027,8,31)),(YEAR(C1494)-2026)*12+MONTH(C1494)-8,""))</f>
        <v/>
      </c>
      <c r="T1494">
        <f>IF(AND(A1494="مصروف",R1494&gt;0,I1494="موافق",S1494&lt;&gt;"",H1494&lt;&gt;""),N(G1494),0)</f>
        <v/>
      </c>
    </row>
    <row r="1495">
      <c r="A1495" s="19" t="n"/>
      <c r="B1495" s="20">
        <f>IF(A1495="","",IF(R1495=0,"⚠ أضف سطر عهدة أولًا","BDR-"&amp;TEXT(R1495,"000")))</f>
        <v/>
      </c>
      <c r="C1495" s="21" t="n"/>
      <c r="D1495" s="20">
        <f>IF(C1495="","",IF(S1495="","خارج السنة المالية",INDEX(القوائم!$D$2:$D$13,S1495)))</f>
        <v/>
      </c>
      <c r="E1495" s="22" t="n"/>
      <c r="F1495" s="23" t="n"/>
      <c r="G1495" s="23" t="n"/>
      <c r="H1495" s="22" t="n"/>
      <c r="I1495" s="19" t="n"/>
      <c r="J1495" s="21" t="n"/>
      <c r="K1495" s="19" t="n"/>
      <c r="L1495" s="19" t="n"/>
      <c r="M1495" s="21" t="n"/>
      <c r="N1495" s="22" t="n"/>
      <c r="O1495" s="24">
        <f>IF(A1495&lt;&gt;"عهدة","",SUMIFS($G$8:$G$5007,$B$8:$B$5007,B1495,$A$8:$A$5007,"مصروف",$I$8:$I$5007,"&lt;&gt;مرفوض"))</f>
        <v/>
      </c>
      <c r="P1495" s="25">
        <f>IF(A1495&lt;&gt;"عهدة","",N(F1495)-O1495)</f>
        <v/>
      </c>
      <c r="Q1495" s="26">
        <f>IF(A1495="","",IF(A1495="عهدة",IF(N(F1495)=0,"⚠ أدخل قيمة العهدة",IF(P1495&lt;0,"⛔ عجز / زيادة مصروفات "&amp;TEXT(-P1495,"#,##0"),IF(COUNTIFS($B$8:$B$5007,B1495,$A$8:$A$5007,"مصروف",$I$8:$I$5007,"&lt;&gt;مرفوض",$K$8:$K$5007,"&lt;&gt;نعم")&gt;0,"⚠ "&amp;COUNTIFS($B$8:$B$5007,B1495,$A$8:$A$5007,"مصروف",$I$8:$I$5007,"&lt;&gt;مرفوض",$K$8:$K$5007,"&lt;&gt;نعم")&amp;" مصروف غير مسوى",IF(L1495="تمت التسوية",IF(P1495=0,"✔ متوازنة وتمت التسوية","✔ تمت التسوية – متبقي "&amp;TEXT(P1495,"#,##0")),IF(P1495&gt;0,"متبقي "&amp;TEXT(P1495,"#,##0"),"✔ متوازنة"))))),IF(R1495=0,"⚠ أضف سطر عهدة أولًا",IF(OR(C1495="",N(G1495)=0),"⚠ أكمل التاريخ والقيمة",IF(S1495="","⚠ التاريخ خارج السنة المالية",IF(H1495="","⚠ اختر بند الموازنة",IF(I1495="مرفوض","✖ مرفوض من المدير",IF(I1495&lt;&gt;"موافق","⏳ بانتظار موافقة المدير",IF(K1495&lt;&gt;"نعم","⚠ غير مسوى مع الحسابات","✔ معتمد ومسوى")))))))))</f>
        <v/>
      </c>
      <c r="R1495">
        <f>N(R1494)+IF(A1495="عهدة",1,0)</f>
        <v/>
      </c>
      <c r="S1495">
        <f>IF(C1495="","",IF(AND(C1495&gt;=DATE(2026,9,1),C1495&lt;=DATE(2027,8,31)),(YEAR(C1495)-2026)*12+MONTH(C1495)-8,""))</f>
        <v/>
      </c>
      <c r="T1495">
        <f>IF(AND(A1495="مصروف",R1495&gt;0,I1495="موافق",S1495&lt;&gt;"",H1495&lt;&gt;""),N(G1495),0)</f>
        <v/>
      </c>
    </row>
    <row r="1496">
      <c r="A1496" s="19" t="n"/>
      <c r="B1496" s="20">
        <f>IF(A1496="","",IF(R1496=0,"⚠ أضف سطر عهدة أولًا","BDR-"&amp;TEXT(R1496,"000")))</f>
        <v/>
      </c>
      <c r="C1496" s="21" t="n"/>
      <c r="D1496" s="20">
        <f>IF(C1496="","",IF(S1496="","خارج السنة المالية",INDEX(القوائم!$D$2:$D$13,S1496)))</f>
        <v/>
      </c>
      <c r="E1496" s="22" t="n"/>
      <c r="F1496" s="23" t="n"/>
      <c r="G1496" s="23" t="n"/>
      <c r="H1496" s="22" t="n"/>
      <c r="I1496" s="19" t="n"/>
      <c r="J1496" s="21" t="n"/>
      <c r="K1496" s="19" t="n"/>
      <c r="L1496" s="19" t="n"/>
      <c r="M1496" s="21" t="n"/>
      <c r="N1496" s="22" t="n"/>
      <c r="O1496" s="24">
        <f>IF(A1496&lt;&gt;"عهدة","",SUMIFS($G$8:$G$5007,$B$8:$B$5007,B1496,$A$8:$A$5007,"مصروف",$I$8:$I$5007,"&lt;&gt;مرفوض"))</f>
        <v/>
      </c>
      <c r="P1496" s="25">
        <f>IF(A1496&lt;&gt;"عهدة","",N(F1496)-O1496)</f>
        <v/>
      </c>
      <c r="Q1496" s="26">
        <f>IF(A1496="","",IF(A1496="عهدة",IF(N(F1496)=0,"⚠ أدخل قيمة العهدة",IF(P1496&lt;0,"⛔ عجز / زيادة مصروفات "&amp;TEXT(-P1496,"#,##0"),IF(COUNTIFS($B$8:$B$5007,B1496,$A$8:$A$5007,"مصروف",$I$8:$I$5007,"&lt;&gt;مرفوض",$K$8:$K$5007,"&lt;&gt;نعم")&gt;0,"⚠ "&amp;COUNTIFS($B$8:$B$5007,B1496,$A$8:$A$5007,"مصروف",$I$8:$I$5007,"&lt;&gt;مرفوض",$K$8:$K$5007,"&lt;&gt;نعم")&amp;" مصروف غير مسوى",IF(L1496="تمت التسوية",IF(P1496=0,"✔ متوازنة وتمت التسوية","✔ تمت التسوية – متبقي "&amp;TEXT(P1496,"#,##0")),IF(P1496&gt;0,"متبقي "&amp;TEXT(P1496,"#,##0"),"✔ متوازنة"))))),IF(R1496=0,"⚠ أضف سطر عهدة أولًا",IF(OR(C1496="",N(G1496)=0),"⚠ أكمل التاريخ والقيمة",IF(S1496="","⚠ التاريخ خارج السنة المالية",IF(H1496="","⚠ اختر بند الموازنة",IF(I1496="مرفوض","✖ مرفوض من المدير",IF(I1496&lt;&gt;"موافق","⏳ بانتظار موافقة المدير",IF(K1496&lt;&gt;"نعم","⚠ غير مسوى مع الحسابات","✔ معتمد ومسوى")))))))))</f>
        <v/>
      </c>
      <c r="R1496">
        <f>N(R1495)+IF(A1496="عهدة",1,0)</f>
        <v/>
      </c>
      <c r="S1496">
        <f>IF(C1496="","",IF(AND(C1496&gt;=DATE(2026,9,1),C1496&lt;=DATE(2027,8,31)),(YEAR(C1496)-2026)*12+MONTH(C1496)-8,""))</f>
        <v/>
      </c>
      <c r="T1496">
        <f>IF(AND(A1496="مصروف",R1496&gt;0,I1496="موافق",S1496&lt;&gt;"",H1496&lt;&gt;""),N(G1496),0)</f>
        <v/>
      </c>
    </row>
    <row r="1497">
      <c r="A1497" s="19" t="n"/>
      <c r="B1497" s="20">
        <f>IF(A1497="","",IF(R1497=0,"⚠ أضف سطر عهدة أولًا","BDR-"&amp;TEXT(R1497,"000")))</f>
        <v/>
      </c>
      <c r="C1497" s="21" t="n"/>
      <c r="D1497" s="20">
        <f>IF(C1497="","",IF(S1497="","خارج السنة المالية",INDEX(القوائم!$D$2:$D$13,S1497)))</f>
        <v/>
      </c>
      <c r="E1497" s="22" t="n"/>
      <c r="F1497" s="23" t="n"/>
      <c r="G1497" s="23" t="n"/>
      <c r="H1497" s="22" t="n"/>
      <c r="I1497" s="19" t="n"/>
      <c r="J1497" s="21" t="n"/>
      <c r="K1497" s="19" t="n"/>
      <c r="L1497" s="19" t="n"/>
      <c r="M1497" s="21" t="n"/>
      <c r="N1497" s="22" t="n"/>
      <c r="O1497" s="24">
        <f>IF(A1497&lt;&gt;"عهدة","",SUMIFS($G$8:$G$5007,$B$8:$B$5007,B1497,$A$8:$A$5007,"مصروف",$I$8:$I$5007,"&lt;&gt;مرفوض"))</f>
        <v/>
      </c>
      <c r="P1497" s="25">
        <f>IF(A1497&lt;&gt;"عهدة","",N(F1497)-O1497)</f>
        <v/>
      </c>
      <c r="Q1497" s="26">
        <f>IF(A1497="","",IF(A1497="عهدة",IF(N(F1497)=0,"⚠ أدخل قيمة العهدة",IF(P1497&lt;0,"⛔ عجز / زيادة مصروفات "&amp;TEXT(-P1497,"#,##0"),IF(COUNTIFS($B$8:$B$5007,B1497,$A$8:$A$5007,"مصروف",$I$8:$I$5007,"&lt;&gt;مرفوض",$K$8:$K$5007,"&lt;&gt;نعم")&gt;0,"⚠ "&amp;COUNTIFS($B$8:$B$5007,B1497,$A$8:$A$5007,"مصروف",$I$8:$I$5007,"&lt;&gt;مرفوض",$K$8:$K$5007,"&lt;&gt;نعم")&amp;" مصروف غير مسوى",IF(L1497="تمت التسوية",IF(P1497=0,"✔ متوازنة وتمت التسوية","✔ تمت التسوية – متبقي "&amp;TEXT(P1497,"#,##0")),IF(P1497&gt;0,"متبقي "&amp;TEXT(P1497,"#,##0"),"✔ متوازنة"))))),IF(R1497=0,"⚠ أضف سطر عهدة أولًا",IF(OR(C1497="",N(G1497)=0),"⚠ أكمل التاريخ والقيمة",IF(S1497="","⚠ التاريخ خارج السنة المالية",IF(H1497="","⚠ اختر بند الموازنة",IF(I1497="مرفوض","✖ مرفوض من المدير",IF(I1497&lt;&gt;"موافق","⏳ بانتظار موافقة المدير",IF(K1497&lt;&gt;"نعم","⚠ غير مسوى مع الحسابات","✔ معتمد ومسوى")))))))))</f>
        <v/>
      </c>
      <c r="R1497">
        <f>N(R1496)+IF(A1497="عهدة",1,0)</f>
        <v/>
      </c>
      <c r="S1497">
        <f>IF(C1497="","",IF(AND(C1497&gt;=DATE(2026,9,1),C1497&lt;=DATE(2027,8,31)),(YEAR(C1497)-2026)*12+MONTH(C1497)-8,""))</f>
        <v/>
      </c>
      <c r="T1497">
        <f>IF(AND(A1497="مصروف",R1497&gt;0,I1497="موافق",S1497&lt;&gt;"",H1497&lt;&gt;""),N(G1497),0)</f>
        <v/>
      </c>
    </row>
    <row r="1498">
      <c r="A1498" s="19" t="n"/>
      <c r="B1498" s="20">
        <f>IF(A1498="","",IF(R1498=0,"⚠ أضف سطر عهدة أولًا","BDR-"&amp;TEXT(R1498,"000")))</f>
        <v/>
      </c>
      <c r="C1498" s="21" t="n"/>
      <c r="D1498" s="20">
        <f>IF(C1498="","",IF(S1498="","خارج السنة المالية",INDEX(القوائم!$D$2:$D$13,S1498)))</f>
        <v/>
      </c>
      <c r="E1498" s="22" t="n"/>
      <c r="F1498" s="23" t="n"/>
      <c r="G1498" s="23" t="n"/>
      <c r="H1498" s="22" t="n"/>
      <c r="I1498" s="19" t="n"/>
      <c r="J1498" s="21" t="n"/>
      <c r="K1498" s="19" t="n"/>
      <c r="L1498" s="19" t="n"/>
      <c r="M1498" s="21" t="n"/>
      <c r="N1498" s="22" t="n"/>
      <c r="O1498" s="24">
        <f>IF(A1498&lt;&gt;"عهدة","",SUMIFS($G$8:$G$5007,$B$8:$B$5007,B1498,$A$8:$A$5007,"مصروف",$I$8:$I$5007,"&lt;&gt;مرفوض"))</f>
        <v/>
      </c>
      <c r="P1498" s="25">
        <f>IF(A1498&lt;&gt;"عهدة","",N(F1498)-O1498)</f>
        <v/>
      </c>
      <c r="Q1498" s="26">
        <f>IF(A1498="","",IF(A1498="عهدة",IF(N(F1498)=0,"⚠ أدخل قيمة العهدة",IF(P1498&lt;0,"⛔ عجز / زيادة مصروفات "&amp;TEXT(-P1498,"#,##0"),IF(COUNTIFS($B$8:$B$5007,B1498,$A$8:$A$5007,"مصروف",$I$8:$I$5007,"&lt;&gt;مرفوض",$K$8:$K$5007,"&lt;&gt;نعم")&gt;0,"⚠ "&amp;COUNTIFS($B$8:$B$5007,B1498,$A$8:$A$5007,"مصروف",$I$8:$I$5007,"&lt;&gt;مرفوض",$K$8:$K$5007,"&lt;&gt;نعم")&amp;" مصروف غير مسوى",IF(L1498="تمت التسوية",IF(P1498=0,"✔ متوازنة وتمت التسوية","✔ تمت التسوية – متبقي "&amp;TEXT(P1498,"#,##0")),IF(P1498&gt;0,"متبقي "&amp;TEXT(P1498,"#,##0"),"✔ متوازنة"))))),IF(R1498=0,"⚠ أضف سطر عهدة أولًا",IF(OR(C1498="",N(G1498)=0),"⚠ أكمل التاريخ والقيمة",IF(S1498="","⚠ التاريخ خارج السنة المالية",IF(H1498="","⚠ اختر بند الموازنة",IF(I1498="مرفوض","✖ مرفوض من المدير",IF(I1498&lt;&gt;"موافق","⏳ بانتظار موافقة المدير",IF(K1498&lt;&gt;"نعم","⚠ غير مسوى مع الحسابات","✔ معتمد ومسوى")))))))))</f>
        <v/>
      </c>
      <c r="R1498">
        <f>N(R1497)+IF(A1498="عهدة",1,0)</f>
        <v/>
      </c>
      <c r="S1498">
        <f>IF(C1498="","",IF(AND(C1498&gt;=DATE(2026,9,1),C1498&lt;=DATE(2027,8,31)),(YEAR(C1498)-2026)*12+MONTH(C1498)-8,""))</f>
        <v/>
      </c>
      <c r="T1498">
        <f>IF(AND(A1498="مصروف",R1498&gt;0,I1498="موافق",S1498&lt;&gt;"",H1498&lt;&gt;""),N(G1498),0)</f>
        <v/>
      </c>
    </row>
    <row r="1499">
      <c r="A1499" s="19" t="n"/>
      <c r="B1499" s="20">
        <f>IF(A1499="","",IF(R1499=0,"⚠ أضف سطر عهدة أولًا","BDR-"&amp;TEXT(R1499,"000")))</f>
        <v/>
      </c>
      <c r="C1499" s="21" t="n"/>
      <c r="D1499" s="20">
        <f>IF(C1499="","",IF(S1499="","خارج السنة المالية",INDEX(القوائم!$D$2:$D$13,S1499)))</f>
        <v/>
      </c>
      <c r="E1499" s="22" t="n"/>
      <c r="F1499" s="23" t="n"/>
      <c r="G1499" s="23" t="n"/>
      <c r="H1499" s="22" t="n"/>
      <c r="I1499" s="19" t="n"/>
      <c r="J1499" s="21" t="n"/>
      <c r="K1499" s="19" t="n"/>
      <c r="L1499" s="19" t="n"/>
      <c r="M1499" s="21" t="n"/>
      <c r="N1499" s="22" t="n"/>
      <c r="O1499" s="24">
        <f>IF(A1499&lt;&gt;"عهدة","",SUMIFS($G$8:$G$5007,$B$8:$B$5007,B1499,$A$8:$A$5007,"مصروف",$I$8:$I$5007,"&lt;&gt;مرفوض"))</f>
        <v/>
      </c>
      <c r="P1499" s="25">
        <f>IF(A1499&lt;&gt;"عهدة","",N(F1499)-O1499)</f>
        <v/>
      </c>
      <c r="Q1499" s="26">
        <f>IF(A1499="","",IF(A1499="عهدة",IF(N(F1499)=0,"⚠ أدخل قيمة العهدة",IF(P1499&lt;0,"⛔ عجز / زيادة مصروفات "&amp;TEXT(-P1499,"#,##0"),IF(COUNTIFS($B$8:$B$5007,B1499,$A$8:$A$5007,"مصروف",$I$8:$I$5007,"&lt;&gt;مرفوض",$K$8:$K$5007,"&lt;&gt;نعم")&gt;0,"⚠ "&amp;COUNTIFS($B$8:$B$5007,B1499,$A$8:$A$5007,"مصروف",$I$8:$I$5007,"&lt;&gt;مرفوض",$K$8:$K$5007,"&lt;&gt;نعم")&amp;" مصروف غير مسوى",IF(L1499="تمت التسوية",IF(P1499=0,"✔ متوازنة وتمت التسوية","✔ تمت التسوية – متبقي "&amp;TEXT(P1499,"#,##0")),IF(P1499&gt;0,"متبقي "&amp;TEXT(P1499,"#,##0"),"✔ متوازنة"))))),IF(R1499=0,"⚠ أضف سطر عهدة أولًا",IF(OR(C1499="",N(G1499)=0),"⚠ أكمل التاريخ والقيمة",IF(S1499="","⚠ التاريخ خارج السنة المالية",IF(H1499="","⚠ اختر بند الموازنة",IF(I1499="مرفوض","✖ مرفوض من المدير",IF(I1499&lt;&gt;"موافق","⏳ بانتظار موافقة المدير",IF(K1499&lt;&gt;"نعم","⚠ غير مسوى مع الحسابات","✔ معتمد ومسوى")))))))))</f>
        <v/>
      </c>
      <c r="R1499">
        <f>N(R1498)+IF(A1499="عهدة",1,0)</f>
        <v/>
      </c>
      <c r="S1499">
        <f>IF(C1499="","",IF(AND(C1499&gt;=DATE(2026,9,1),C1499&lt;=DATE(2027,8,31)),(YEAR(C1499)-2026)*12+MONTH(C1499)-8,""))</f>
        <v/>
      </c>
      <c r="T1499">
        <f>IF(AND(A1499="مصروف",R1499&gt;0,I1499="موافق",S1499&lt;&gt;"",H1499&lt;&gt;""),N(G1499),0)</f>
        <v/>
      </c>
    </row>
    <row r="1500">
      <c r="A1500" s="19" t="n"/>
      <c r="B1500" s="20">
        <f>IF(A1500="","",IF(R1500=0,"⚠ أضف سطر عهدة أولًا","BDR-"&amp;TEXT(R1500,"000")))</f>
        <v/>
      </c>
      <c r="C1500" s="21" t="n"/>
      <c r="D1500" s="20">
        <f>IF(C1500="","",IF(S1500="","خارج السنة المالية",INDEX(القوائم!$D$2:$D$13,S1500)))</f>
        <v/>
      </c>
      <c r="E1500" s="22" t="n"/>
      <c r="F1500" s="23" t="n"/>
      <c r="G1500" s="23" t="n"/>
      <c r="H1500" s="22" t="n"/>
      <c r="I1500" s="19" t="n"/>
      <c r="J1500" s="21" t="n"/>
      <c r="K1500" s="19" t="n"/>
      <c r="L1500" s="19" t="n"/>
      <c r="M1500" s="21" t="n"/>
      <c r="N1500" s="22" t="n"/>
      <c r="O1500" s="24">
        <f>IF(A1500&lt;&gt;"عهدة","",SUMIFS($G$8:$G$5007,$B$8:$B$5007,B1500,$A$8:$A$5007,"مصروف",$I$8:$I$5007,"&lt;&gt;مرفوض"))</f>
        <v/>
      </c>
      <c r="P1500" s="25">
        <f>IF(A1500&lt;&gt;"عهدة","",N(F1500)-O1500)</f>
        <v/>
      </c>
      <c r="Q1500" s="26">
        <f>IF(A1500="","",IF(A1500="عهدة",IF(N(F1500)=0,"⚠ أدخل قيمة العهدة",IF(P1500&lt;0,"⛔ عجز / زيادة مصروفات "&amp;TEXT(-P1500,"#,##0"),IF(COUNTIFS($B$8:$B$5007,B1500,$A$8:$A$5007,"مصروف",$I$8:$I$5007,"&lt;&gt;مرفوض",$K$8:$K$5007,"&lt;&gt;نعم")&gt;0,"⚠ "&amp;COUNTIFS($B$8:$B$5007,B1500,$A$8:$A$5007,"مصروف",$I$8:$I$5007,"&lt;&gt;مرفوض",$K$8:$K$5007,"&lt;&gt;نعم")&amp;" مصروف غير مسوى",IF(L1500="تمت التسوية",IF(P1500=0,"✔ متوازنة وتمت التسوية","✔ تمت التسوية – متبقي "&amp;TEXT(P1500,"#,##0")),IF(P1500&gt;0,"متبقي "&amp;TEXT(P1500,"#,##0"),"✔ متوازنة"))))),IF(R1500=0,"⚠ أضف سطر عهدة أولًا",IF(OR(C1500="",N(G1500)=0),"⚠ أكمل التاريخ والقيمة",IF(S1500="","⚠ التاريخ خارج السنة المالية",IF(H1500="","⚠ اختر بند الموازنة",IF(I1500="مرفوض","✖ مرفوض من المدير",IF(I1500&lt;&gt;"موافق","⏳ بانتظار موافقة المدير",IF(K1500&lt;&gt;"نعم","⚠ غير مسوى مع الحسابات","✔ معتمد ومسوى")))))))))</f>
        <v/>
      </c>
      <c r="R1500">
        <f>N(R1499)+IF(A1500="عهدة",1,0)</f>
        <v/>
      </c>
      <c r="S1500">
        <f>IF(C1500="","",IF(AND(C1500&gt;=DATE(2026,9,1),C1500&lt;=DATE(2027,8,31)),(YEAR(C1500)-2026)*12+MONTH(C1500)-8,""))</f>
        <v/>
      </c>
      <c r="T1500">
        <f>IF(AND(A1500="مصروف",R1500&gt;0,I1500="موافق",S1500&lt;&gt;"",H1500&lt;&gt;""),N(G1500),0)</f>
        <v/>
      </c>
    </row>
    <row r="1501">
      <c r="A1501" s="19" t="n"/>
      <c r="B1501" s="20">
        <f>IF(A1501="","",IF(R1501=0,"⚠ أضف سطر عهدة أولًا","BDR-"&amp;TEXT(R1501,"000")))</f>
        <v/>
      </c>
      <c r="C1501" s="21" t="n"/>
      <c r="D1501" s="20">
        <f>IF(C1501="","",IF(S1501="","خارج السنة المالية",INDEX(القوائم!$D$2:$D$13,S1501)))</f>
        <v/>
      </c>
      <c r="E1501" s="22" t="n"/>
      <c r="F1501" s="23" t="n"/>
      <c r="G1501" s="23" t="n"/>
      <c r="H1501" s="22" t="n"/>
      <c r="I1501" s="19" t="n"/>
      <c r="J1501" s="21" t="n"/>
      <c r="K1501" s="19" t="n"/>
      <c r="L1501" s="19" t="n"/>
      <c r="M1501" s="21" t="n"/>
      <c r="N1501" s="22" t="n"/>
      <c r="O1501" s="24">
        <f>IF(A1501&lt;&gt;"عهدة","",SUMIFS($G$8:$G$5007,$B$8:$B$5007,B1501,$A$8:$A$5007,"مصروف",$I$8:$I$5007,"&lt;&gt;مرفوض"))</f>
        <v/>
      </c>
      <c r="P1501" s="25">
        <f>IF(A1501&lt;&gt;"عهدة","",N(F1501)-O1501)</f>
        <v/>
      </c>
      <c r="Q1501" s="26">
        <f>IF(A1501="","",IF(A1501="عهدة",IF(N(F1501)=0,"⚠ أدخل قيمة العهدة",IF(P1501&lt;0,"⛔ عجز / زيادة مصروفات "&amp;TEXT(-P1501,"#,##0"),IF(COUNTIFS($B$8:$B$5007,B1501,$A$8:$A$5007,"مصروف",$I$8:$I$5007,"&lt;&gt;مرفوض",$K$8:$K$5007,"&lt;&gt;نعم")&gt;0,"⚠ "&amp;COUNTIFS($B$8:$B$5007,B1501,$A$8:$A$5007,"مصروف",$I$8:$I$5007,"&lt;&gt;مرفوض",$K$8:$K$5007,"&lt;&gt;نعم")&amp;" مصروف غير مسوى",IF(L1501="تمت التسوية",IF(P1501=0,"✔ متوازنة وتمت التسوية","✔ تمت التسوية – متبقي "&amp;TEXT(P1501,"#,##0")),IF(P1501&gt;0,"متبقي "&amp;TEXT(P1501,"#,##0"),"✔ متوازنة"))))),IF(R1501=0,"⚠ أضف سطر عهدة أولًا",IF(OR(C1501="",N(G1501)=0),"⚠ أكمل التاريخ والقيمة",IF(S1501="","⚠ التاريخ خارج السنة المالية",IF(H1501="","⚠ اختر بند الموازنة",IF(I1501="مرفوض","✖ مرفوض من المدير",IF(I1501&lt;&gt;"موافق","⏳ بانتظار موافقة المدير",IF(K1501&lt;&gt;"نعم","⚠ غير مسوى مع الحسابات","✔ معتمد ومسوى")))))))))</f>
        <v/>
      </c>
      <c r="R1501">
        <f>N(R1500)+IF(A1501="عهدة",1,0)</f>
        <v/>
      </c>
      <c r="S1501">
        <f>IF(C1501="","",IF(AND(C1501&gt;=DATE(2026,9,1),C1501&lt;=DATE(2027,8,31)),(YEAR(C1501)-2026)*12+MONTH(C1501)-8,""))</f>
        <v/>
      </c>
      <c r="T1501">
        <f>IF(AND(A1501="مصروف",R1501&gt;0,I1501="موافق",S1501&lt;&gt;"",H1501&lt;&gt;""),N(G1501),0)</f>
        <v/>
      </c>
    </row>
    <row r="1502">
      <c r="A1502" s="19" t="n"/>
      <c r="B1502" s="20">
        <f>IF(A1502="","",IF(R1502=0,"⚠ أضف سطر عهدة أولًا","BDR-"&amp;TEXT(R1502,"000")))</f>
        <v/>
      </c>
      <c r="C1502" s="21" t="n"/>
      <c r="D1502" s="20">
        <f>IF(C1502="","",IF(S1502="","خارج السنة المالية",INDEX(القوائم!$D$2:$D$13,S1502)))</f>
        <v/>
      </c>
      <c r="E1502" s="22" t="n"/>
      <c r="F1502" s="23" t="n"/>
      <c r="G1502" s="23" t="n"/>
      <c r="H1502" s="22" t="n"/>
      <c r="I1502" s="19" t="n"/>
      <c r="J1502" s="21" t="n"/>
      <c r="K1502" s="19" t="n"/>
      <c r="L1502" s="19" t="n"/>
      <c r="M1502" s="21" t="n"/>
      <c r="N1502" s="22" t="n"/>
      <c r="O1502" s="24">
        <f>IF(A1502&lt;&gt;"عهدة","",SUMIFS($G$8:$G$5007,$B$8:$B$5007,B1502,$A$8:$A$5007,"مصروف",$I$8:$I$5007,"&lt;&gt;مرفوض"))</f>
        <v/>
      </c>
      <c r="P1502" s="25">
        <f>IF(A1502&lt;&gt;"عهدة","",N(F1502)-O1502)</f>
        <v/>
      </c>
      <c r="Q1502" s="26">
        <f>IF(A1502="","",IF(A1502="عهدة",IF(N(F1502)=0,"⚠ أدخل قيمة العهدة",IF(P1502&lt;0,"⛔ عجز / زيادة مصروفات "&amp;TEXT(-P1502,"#,##0"),IF(COUNTIFS($B$8:$B$5007,B1502,$A$8:$A$5007,"مصروف",$I$8:$I$5007,"&lt;&gt;مرفوض",$K$8:$K$5007,"&lt;&gt;نعم")&gt;0,"⚠ "&amp;COUNTIFS($B$8:$B$5007,B1502,$A$8:$A$5007,"مصروف",$I$8:$I$5007,"&lt;&gt;مرفوض",$K$8:$K$5007,"&lt;&gt;نعم")&amp;" مصروف غير مسوى",IF(L1502="تمت التسوية",IF(P1502=0,"✔ متوازنة وتمت التسوية","✔ تمت التسوية – متبقي "&amp;TEXT(P1502,"#,##0")),IF(P1502&gt;0,"متبقي "&amp;TEXT(P1502,"#,##0"),"✔ متوازنة"))))),IF(R1502=0,"⚠ أضف سطر عهدة أولًا",IF(OR(C1502="",N(G1502)=0),"⚠ أكمل التاريخ والقيمة",IF(S1502="","⚠ التاريخ خارج السنة المالية",IF(H1502="","⚠ اختر بند الموازنة",IF(I1502="مرفوض","✖ مرفوض من المدير",IF(I1502&lt;&gt;"موافق","⏳ بانتظار موافقة المدير",IF(K1502&lt;&gt;"نعم","⚠ غير مسوى مع الحسابات","✔ معتمد ومسوى")))))))))</f>
        <v/>
      </c>
      <c r="R1502">
        <f>N(R1501)+IF(A1502="عهدة",1,0)</f>
        <v/>
      </c>
      <c r="S1502">
        <f>IF(C1502="","",IF(AND(C1502&gt;=DATE(2026,9,1),C1502&lt;=DATE(2027,8,31)),(YEAR(C1502)-2026)*12+MONTH(C1502)-8,""))</f>
        <v/>
      </c>
      <c r="T1502">
        <f>IF(AND(A1502="مصروف",R1502&gt;0,I1502="موافق",S1502&lt;&gt;"",H1502&lt;&gt;""),N(G1502),0)</f>
        <v/>
      </c>
    </row>
    <row r="1503">
      <c r="A1503" s="19" t="n"/>
      <c r="B1503" s="20">
        <f>IF(A1503="","",IF(R1503=0,"⚠ أضف سطر عهدة أولًا","BDR-"&amp;TEXT(R1503,"000")))</f>
        <v/>
      </c>
      <c r="C1503" s="21" t="n"/>
      <c r="D1503" s="20">
        <f>IF(C1503="","",IF(S1503="","خارج السنة المالية",INDEX(القوائم!$D$2:$D$13,S1503)))</f>
        <v/>
      </c>
      <c r="E1503" s="22" t="n"/>
      <c r="F1503" s="23" t="n"/>
      <c r="G1503" s="23" t="n"/>
      <c r="H1503" s="22" t="n"/>
      <c r="I1503" s="19" t="n"/>
      <c r="J1503" s="21" t="n"/>
      <c r="K1503" s="19" t="n"/>
      <c r="L1503" s="19" t="n"/>
      <c r="M1503" s="21" t="n"/>
      <c r="N1503" s="22" t="n"/>
      <c r="O1503" s="24">
        <f>IF(A1503&lt;&gt;"عهدة","",SUMIFS($G$8:$G$5007,$B$8:$B$5007,B1503,$A$8:$A$5007,"مصروف",$I$8:$I$5007,"&lt;&gt;مرفوض"))</f>
        <v/>
      </c>
      <c r="P1503" s="25">
        <f>IF(A1503&lt;&gt;"عهدة","",N(F1503)-O1503)</f>
        <v/>
      </c>
      <c r="Q1503" s="26">
        <f>IF(A1503="","",IF(A1503="عهدة",IF(N(F1503)=0,"⚠ أدخل قيمة العهدة",IF(P1503&lt;0,"⛔ عجز / زيادة مصروفات "&amp;TEXT(-P1503,"#,##0"),IF(COUNTIFS($B$8:$B$5007,B1503,$A$8:$A$5007,"مصروف",$I$8:$I$5007,"&lt;&gt;مرفوض",$K$8:$K$5007,"&lt;&gt;نعم")&gt;0,"⚠ "&amp;COUNTIFS($B$8:$B$5007,B1503,$A$8:$A$5007,"مصروف",$I$8:$I$5007,"&lt;&gt;مرفوض",$K$8:$K$5007,"&lt;&gt;نعم")&amp;" مصروف غير مسوى",IF(L1503="تمت التسوية",IF(P1503=0,"✔ متوازنة وتمت التسوية","✔ تمت التسوية – متبقي "&amp;TEXT(P1503,"#,##0")),IF(P1503&gt;0,"متبقي "&amp;TEXT(P1503,"#,##0"),"✔ متوازنة"))))),IF(R1503=0,"⚠ أضف سطر عهدة أولًا",IF(OR(C1503="",N(G1503)=0),"⚠ أكمل التاريخ والقيمة",IF(S1503="","⚠ التاريخ خارج السنة المالية",IF(H1503="","⚠ اختر بند الموازنة",IF(I1503="مرفوض","✖ مرفوض من المدير",IF(I1503&lt;&gt;"موافق","⏳ بانتظار موافقة المدير",IF(K1503&lt;&gt;"نعم","⚠ غير مسوى مع الحسابات","✔ معتمد ومسوى")))))))))</f>
        <v/>
      </c>
      <c r="R1503">
        <f>N(R1502)+IF(A1503="عهدة",1,0)</f>
        <v/>
      </c>
      <c r="S1503">
        <f>IF(C1503="","",IF(AND(C1503&gt;=DATE(2026,9,1),C1503&lt;=DATE(2027,8,31)),(YEAR(C1503)-2026)*12+MONTH(C1503)-8,""))</f>
        <v/>
      </c>
      <c r="T1503">
        <f>IF(AND(A1503="مصروف",R1503&gt;0,I1503="موافق",S1503&lt;&gt;"",H1503&lt;&gt;""),N(G1503),0)</f>
        <v/>
      </c>
    </row>
    <row r="1504">
      <c r="A1504" s="19" t="n"/>
      <c r="B1504" s="20">
        <f>IF(A1504="","",IF(R1504=0,"⚠ أضف سطر عهدة أولًا","BDR-"&amp;TEXT(R1504,"000")))</f>
        <v/>
      </c>
      <c r="C1504" s="21" t="n"/>
      <c r="D1504" s="20">
        <f>IF(C1504="","",IF(S1504="","خارج السنة المالية",INDEX(القوائم!$D$2:$D$13,S1504)))</f>
        <v/>
      </c>
      <c r="E1504" s="22" t="n"/>
      <c r="F1504" s="23" t="n"/>
      <c r="G1504" s="23" t="n"/>
      <c r="H1504" s="22" t="n"/>
      <c r="I1504" s="19" t="n"/>
      <c r="J1504" s="21" t="n"/>
      <c r="K1504" s="19" t="n"/>
      <c r="L1504" s="19" t="n"/>
      <c r="M1504" s="21" t="n"/>
      <c r="N1504" s="22" t="n"/>
      <c r="O1504" s="24">
        <f>IF(A1504&lt;&gt;"عهدة","",SUMIFS($G$8:$G$5007,$B$8:$B$5007,B1504,$A$8:$A$5007,"مصروف",$I$8:$I$5007,"&lt;&gt;مرفوض"))</f>
        <v/>
      </c>
      <c r="P1504" s="25">
        <f>IF(A1504&lt;&gt;"عهدة","",N(F1504)-O1504)</f>
        <v/>
      </c>
      <c r="Q1504" s="26">
        <f>IF(A1504="","",IF(A1504="عهدة",IF(N(F1504)=0,"⚠ أدخل قيمة العهدة",IF(P1504&lt;0,"⛔ عجز / زيادة مصروفات "&amp;TEXT(-P1504,"#,##0"),IF(COUNTIFS($B$8:$B$5007,B1504,$A$8:$A$5007,"مصروف",$I$8:$I$5007,"&lt;&gt;مرفوض",$K$8:$K$5007,"&lt;&gt;نعم")&gt;0,"⚠ "&amp;COUNTIFS($B$8:$B$5007,B1504,$A$8:$A$5007,"مصروف",$I$8:$I$5007,"&lt;&gt;مرفوض",$K$8:$K$5007,"&lt;&gt;نعم")&amp;" مصروف غير مسوى",IF(L1504="تمت التسوية",IF(P1504=0,"✔ متوازنة وتمت التسوية","✔ تمت التسوية – متبقي "&amp;TEXT(P1504,"#,##0")),IF(P1504&gt;0,"متبقي "&amp;TEXT(P1504,"#,##0"),"✔ متوازنة"))))),IF(R1504=0,"⚠ أضف سطر عهدة أولًا",IF(OR(C1504="",N(G1504)=0),"⚠ أكمل التاريخ والقيمة",IF(S1504="","⚠ التاريخ خارج السنة المالية",IF(H1504="","⚠ اختر بند الموازنة",IF(I1504="مرفوض","✖ مرفوض من المدير",IF(I1504&lt;&gt;"موافق","⏳ بانتظار موافقة المدير",IF(K1504&lt;&gt;"نعم","⚠ غير مسوى مع الحسابات","✔ معتمد ومسوى")))))))))</f>
        <v/>
      </c>
      <c r="R1504">
        <f>N(R1503)+IF(A1504="عهدة",1,0)</f>
        <v/>
      </c>
      <c r="S1504">
        <f>IF(C1504="","",IF(AND(C1504&gt;=DATE(2026,9,1),C1504&lt;=DATE(2027,8,31)),(YEAR(C1504)-2026)*12+MONTH(C1504)-8,""))</f>
        <v/>
      </c>
      <c r="T1504">
        <f>IF(AND(A1504="مصروف",R1504&gt;0,I1504="موافق",S1504&lt;&gt;"",H1504&lt;&gt;""),N(G1504),0)</f>
        <v/>
      </c>
    </row>
    <row r="1505">
      <c r="A1505" s="19" t="n"/>
      <c r="B1505" s="20">
        <f>IF(A1505="","",IF(R1505=0,"⚠ أضف سطر عهدة أولًا","BDR-"&amp;TEXT(R1505,"000")))</f>
        <v/>
      </c>
      <c r="C1505" s="21" t="n"/>
      <c r="D1505" s="20">
        <f>IF(C1505="","",IF(S1505="","خارج السنة المالية",INDEX(القوائم!$D$2:$D$13,S1505)))</f>
        <v/>
      </c>
      <c r="E1505" s="22" t="n"/>
      <c r="F1505" s="23" t="n"/>
      <c r="G1505" s="23" t="n"/>
      <c r="H1505" s="22" t="n"/>
      <c r="I1505" s="19" t="n"/>
      <c r="J1505" s="21" t="n"/>
      <c r="K1505" s="19" t="n"/>
      <c r="L1505" s="19" t="n"/>
      <c r="M1505" s="21" t="n"/>
      <c r="N1505" s="22" t="n"/>
      <c r="O1505" s="24">
        <f>IF(A1505&lt;&gt;"عهدة","",SUMIFS($G$8:$G$5007,$B$8:$B$5007,B1505,$A$8:$A$5007,"مصروف",$I$8:$I$5007,"&lt;&gt;مرفوض"))</f>
        <v/>
      </c>
      <c r="P1505" s="25">
        <f>IF(A1505&lt;&gt;"عهدة","",N(F1505)-O1505)</f>
        <v/>
      </c>
      <c r="Q1505" s="26">
        <f>IF(A1505="","",IF(A1505="عهدة",IF(N(F1505)=0,"⚠ أدخل قيمة العهدة",IF(P1505&lt;0,"⛔ عجز / زيادة مصروفات "&amp;TEXT(-P1505,"#,##0"),IF(COUNTIFS($B$8:$B$5007,B1505,$A$8:$A$5007,"مصروف",$I$8:$I$5007,"&lt;&gt;مرفوض",$K$8:$K$5007,"&lt;&gt;نعم")&gt;0,"⚠ "&amp;COUNTIFS($B$8:$B$5007,B1505,$A$8:$A$5007,"مصروف",$I$8:$I$5007,"&lt;&gt;مرفوض",$K$8:$K$5007,"&lt;&gt;نعم")&amp;" مصروف غير مسوى",IF(L1505="تمت التسوية",IF(P1505=0,"✔ متوازنة وتمت التسوية","✔ تمت التسوية – متبقي "&amp;TEXT(P1505,"#,##0")),IF(P1505&gt;0,"متبقي "&amp;TEXT(P1505,"#,##0"),"✔ متوازنة"))))),IF(R1505=0,"⚠ أضف سطر عهدة أولًا",IF(OR(C1505="",N(G1505)=0),"⚠ أكمل التاريخ والقيمة",IF(S1505="","⚠ التاريخ خارج السنة المالية",IF(H1505="","⚠ اختر بند الموازنة",IF(I1505="مرفوض","✖ مرفوض من المدير",IF(I1505&lt;&gt;"موافق","⏳ بانتظار موافقة المدير",IF(K1505&lt;&gt;"نعم","⚠ غير مسوى مع الحسابات","✔ معتمد ومسوى")))))))))</f>
        <v/>
      </c>
      <c r="R1505">
        <f>N(R1504)+IF(A1505="عهدة",1,0)</f>
        <v/>
      </c>
      <c r="S1505">
        <f>IF(C1505="","",IF(AND(C1505&gt;=DATE(2026,9,1),C1505&lt;=DATE(2027,8,31)),(YEAR(C1505)-2026)*12+MONTH(C1505)-8,""))</f>
        <v/>
      </c>
      <c r="T1505">
        <f>IF(AND(A1505="مصروف",R1505&gt;0,I1505="موافق",S1505&lt;&gt;"",H1505&lt;&gt;""),N(G1505),0)</f>
        <v/>
      </c>
    </row>
    <row r="1506">
      <c r="A1506" s="19" t="n"/>
      <c r="B1506" s="20">
        <f>IF(A1506="","",IF(R1506=0,"⚠ أضف سطر عهدة أولًا","BDR-"&amp;TEXT(R1506,"000")))</f>
        <v/>
      </c>
      <c r="C1506" s="21" t="n"/>
      <c r="D1506" s="20">
        <f>IF(C1506="","",IF(S1506="","خارج السنة المالية",INDEX(القوائم!$D$2:$D$13,S1506)))</f>
        <v/>
      </c>
      <c r="E1506" s="22" t="n"/>
      <c r="F1506" s="23" t="n"/>
      <c r="G1506" s="23" t="n"/>
      <c r="H1506" s="22" t="n"/>
      <c r="I1506" s="19" t="n"/>
      <c r="J1506" s="21" t="n"/>
      <c r="K1506" s="19" t="n"/>
      <c r="L1506" s="19" t="n"/>
      <c r="M1506" s="21" t="n"/>
      <c r="N1506" s="22" t="n"/>
      <c r="O1506" s="24">
        <f>IF(A1506&lt;&gt;"عهدة","",SUMIFS($G$8:$G$5007,$B$8:$B$5007,B1506,$A$8:$A$5007,"مصروف",$I$8:$I$5007,"&lt;&gt;مرفوض"))</f>
        <v/>
      </c>
      <c r="P1506" s="25">
        <f>IF(A1506&lt;&gt;"عهدة","",N(F1506)-O1506)</f>
        <v/>
      </c>
      <c r="Q1506" s="26">
        <f>IF(A1506="","",IF(A1506="عهدة",IF(N(F1506)=0,"⚠ أدخل قيمة العهدة",IF(P1506&lt;0,"⛔ عجز / زيادة مصروفات "&amp;TEXT(-P1506,"#,##0"),IF(COUNTIFS($B$8:$B$5007,B1506,$A$8:$A$5007,"مصروف",$I$8:$I$5007,"&lt;&gt;مرفوض",$K$8:$K$5007,"&lt;&gt;نعم")&gt;0,"⚠ "&amp;COUNTIFS($B$8:$B$5007,B1506,$A$8:$A$5007,"مصروف",$I$8:$I$5007,"&lt;&gt;مرفوض",$K$8:$K$5007,"&lt;&gt;نعم")&amp;" مصروف غير مسوى",IF(L1506="تمت التسوية",IF(P1506=0,"✔ متوازنة وتمت التسوية","✔ تمت التسوية – متبقي "&amp;TEXT(P1506,"#,##0")),IF(P1506&gt;0,"متبقي "&amp;TEXT(P1506,"#,##0"),"✔ متوازنة"))))),IF(R1506=0,"⚠ أضف سطر عهدة أولًا",IF(OR(C1506="",N(G1506)=0),"⚠ أكمل التاريخ والقيمة",IF(S1506="","⚠ التاريخ خارج السنة المالية",IF(H1506="","⚠ اختر بند الموازنة",IF(I1506="مرفوض","✖ مرفوض من المدير",IF(I1506&lt;&gt;"موافق","⏳ بانتظار موافقة المدير",IF(K1506&lt;&gt;"نعم","⚠ غير مسوى مع الحسابات","✔ معتمد ومسوى")))))))))</f>
        <v/>
      </c>
      <c r="R1506">
        <f>N(R1505)+IF(A1506="عهدة",1,0)</f>
        <v/>
      </c>
      <c r="S1506">
        <f>IF(C1506="","",IF(AND(C1506&gt;=DATE(2026,9,1),C1506&lt;=DATE(2027,8,31)),(YEAR(C1506)-2026)*12+MONTH(C1506)-8,""))</f>
        <v/>
      </c>
      <c r="T1506">
        <f>IF(AND(A1506="مصروف",R1506&gt;0,I1506="موافق",S1506&lt;&gt;"",H1506&lt;&gt;""),N(G1506),0)</f>
        <v/>
      </c>
    </row>
    <row r="1507">
      <c r="A1507" s="19" t="n"/>
      <c r="B1507" s="20">
        <f>IF(A1507="","",IF(R1507=0,"⚠ أضف سطر عهدة أولًا","BDR-"&amp;TEXT(R1507,"000")))</f>
        <v/>
      </c>
      <c r="C1507" s="21" t="n"/>
      <c r="D1507" s="20">
        <f>IF(C1507="","",IF(S1507="","خارج السنة المالية",INDEX(القوائم!$D$2:$D$13,S1507)))</f>
        <v/>
      </c>
      <c r="E1507" s="22" t="n"/>
      <c r="F1507" s="23" t="n"/>
      <c r="G1507" s="23" t="n"/>
      <c r="H1507" s="22" t="n"/>
      <c r="I1507" s="19" t="n"/>
      <c r="J1507" s="21" t="n"/>
      <c r="K1507" s="19" t="n"/>
      <c r="L1507" s="19" t="n"/>
      <c r="M1507" s="21" t="n"/>
      <c r="N1507" s="22" t="n"/>
      <c r="O1507" s="24">
        <f>IF(A1507&lt;&gt;"عهدة","",SUMIFS($G$8:$G$5007,$B$8:$B$5007,B1507,$A$8:$A$5007,"مصروف",$I$8:$I$5007,"&lt;&gt;مرفوض"))</f>
        <v/>
      </c>
      <c r="P1507" s="25">
        <f>IF(A1507&lt;&gt;"عهدة","",N(F1507)-O1507)</f>
        <v/>
      </c>
      <c r="Q1507" s="26">
        <f>IF(A1507="","",IF(A1507="عهدة",IF(N(F1507)=0,"⚠ أدخل قيمة العهدة",IF(P1507&lt;0,"⛔ عجز / زيادة مصروفات "&amp;TEXT(-P1507,"#,##0"),IF(COUNTIFS($B$8:$B$5007,B1507,$A$8:$A$5007,"مصروف",$I$8:$I$5007,"&lt;&gt;مرفوض",$K$8:$K$5007,"&lt;&gt;نعم")&gt;0,"⚠ "&amp;COUNTIFS($B$8:$B$5007,B1507,$A$8:$A$5007,"مصروف",$I$8:$I$5007,"&lt;&gt;مرفوض",$K$8:$K$5007,"&lt;&gt;نعم")&amp;" مصروف غير مسوى",IF(L1507="تمت التسوية",IF(P1507=0,"✔ متوازنة وتمت التسوية","✔ تمت التسوية – متبقي "&amp;TEXT(P1507,"#,##0")),IF(P1507&gt;0,"متبقي "&amp;TEXT(P1507,"#,##0"),"✔ متوازنة"))))),IF(R1507=0,"⚠ أضف سطر عهدة أولًا",IF(OR(C1507="",N(G1507)=0),"⚠ أكمل التاريخ والقيمة",IF(S1507="","⚠ التاريخ خارج السنة المالية",IF(H1507="","⚠ اختر بند الموازنة",IF(I1507="مرفوض","✖ مرفوض من المدير",IF(I1507&lt;&gt;"موافق","⏳ بانتظار موافقة المدير",IF(K1507&lt;&gt;"نعم","⚠ غير مسوى مع الحسابات","✔ معتمد ومسوى")))))))))</f>
        <v/>
      </c>
      <c r="R1507">
        <f>N(R1506)+IF(A1507="عهدة",1,0)</f>
        <v/>
      </c>
      <c r="S1507">
        <f>IF(C1507="","",IF(AND(C1507&gt;=DATE(2026,9,1),C1507&lt;=DATE(2027,8,31)),(YEAR(C1507)-2026)*12+MONTH(C1507)-8,""))</f>
        <v/>
      </c>
      <c r="T1507">
        <f>IF(AND(A1507="مصروف",R1507&gt;0,I1507="موافق",S1507&lt;&gt;"",H1507&lt;&gt;""),N(G1507),0)</f>
        <v/>
      </c>
    </row>
    <row r="1508">
      <c r="A1508" s="19" t="n"/>
      <c r="B1508" s="20">
        <f>IF(A1508="","",IF(R1508=0,"⚠ أضف سطر عهدة أولًا","BDR-"&amp;TEXT(R1508,"000")))</f>
        <v/>
      </c>
      <c r="C1508" s="21" t="n"/>
      <c r="D1508" s="20">
        <f>IF(C1508="","",IF(S1508="","خارج السنة المالية",INDEX(القوائم!$D$2:$D$13,S1508)))</f>
        <v/>
      </c>
      <c r="E1508" s="22" t="n"/>
      <c r="F1508" s="23" t="n"/>
      <c r="G1508" s="23" t="n"/>
      <c r="H1508" s="22" t="n"/>
      <c r="I1508" s="19" t="n"/>
      <c r="J1508" s="21" t="n"/>
      <c r="K1508" s="19" t="n"/>
      <c r="L1508" s="19" t="n"/>
      <c r="M1508" s="21" t="n"/>
      <c r="N1508" s="22" t="n"/>
      <c r="O1508" s="24">
        <f>IF(A1508&lt;&gt;"عهدة","",SUMIFS($G$8:$G$5007,$B$8:$B$5007,B1508,$A$8:$A$5007,"مصروف",$I$8:$I$5007,"&lt;&gt;مرفوض"))</f>
        <v/>
      </c>
      <c r="P1508" s="25">
        <f>IF(A1508&lt;&gt;"عهدة","",N(F1508)-O1508)</f>
        <v/>
      </c>
      <c r="Q1508" s="26">
        <f>IF(A1508="","",IF(A1508="عهدة",IF(N(F1508)=0,"⚠ أدخل قيمة العهدة",IF(P1508&lt;0,"⛔ عجز / زيادة مصروفات "&amp;TEXT(-P1508,"#,##0"),IF(COUNTIFS($B$8:$B$5007,B1508,$A$8:$A$5007,"مصروف",$I$8:$I$5007,"&lt;&gt;مرفوض",$K$8:$K$5007,"&lt;&gt;نعم")&gt;0,"⚠ "&amp;COUNTIFS($B$8:$B$5007,B1508,$A$8:$A$5007,"مصروف",$I$8:$I$5007,"&lt;&gt;مرفوض",$K$8:$K$5007,"&lt;&gt;نعم")&amp;" مصروف غير مسوى",IF(L1508="تمت التسوية",IF(P1508=0,"✔ متوازنة وتمت التسوية","✔ تمت التسوية – متبقي "&amp;TEXT(P1508,"#,##0")),IF(P1508&gt;0,"متبقي "&amp;TEXT(P1508,"#,##0"),"✔ متوازنة"))))),IF(R1508=0,"⚠ أضف سطر عهدة أولًا",IF(OR(C1508="",N(G1508)=0),"⚠ أكمل التاريخ والقيمة",IF(S1508="","⚠ التاريخ خارج السنة المالية",IF(H1508="","⚠ اختر بند الموازنة",IF(I1508="مرفوض","✖ مرفوض من المدير",IF(I1508&lt;&gt;"موافق","⏳ بانتظار موافقة المدير",IF(K1508&lt;&gt;"نعم","⚠ غير مسوى مع الحسابات","✔ معتمد ومسوى")))))))))</f>
        <v/>
      </c>
      <c r="R1508">
        <f>N(R1507)+IF(A1508="عهدة",1,0)</f>
        <v/>
      </c>
      <c r="S1508">
        <f>IF(C1508="","",IF(AND(C1508&gt;=DATE(2026,9,1),C1508&lt;=DATE(2027,8,31)),(YEAR(C1508)-2026)*12+MONTH(C1508)-8,""))</f>
        <v/>
      </c>
      <c r="T1508">
        <f>IF(AND(A1508="مصروف",R1508&gt;0,I1508="موافق",S1508&lt;&gt;"",H1508&lt;&gt;""),N(G1508),0)</f>
        <v/>
      </c>
    </row>
    <row r="1509">
      <c r="A1509" s="19" t="n"/>
      <c r="B1509" s="20">
        <f>IF(A1509="","",IF(R1509=0,"⚠ أضف سطر عهدة أولًا","BDR-"&amp;TEXT(R1509,"000")))</f>
        <v/>
      </c>
      <c r="C1509" s="21" t="n"/>
      <c r="D1509" s="20">
        <f>IF(C1509="","",IF(S1509="","خارج السنة المالية",INDEX(القوائم!$D$2:$D$13,S1509)))</f>
        <v/>
      </c>
      <c r="E1509" s="22" t="n"/>
      <c r="F1509" s="23" t="n"/>
      <c r="G1509" s="23" t="n"/>
      <c r="H1509" s="22" t="n"/>
      <c r="I1509" s="19" t="n"/>
      <c r="J1509" s="21" t="n"/>
      <c r="K1509" s="19" t="n"/>
      <c r="L1509" s="19" t="n"/>
      <c r="M1509" s="21" t="n"/>
      <c r="N1509" s="22" t="n"/>
      <c r="O1509" s="24">
        <f>IF(A1509&lt;&gt;"عهدة","",SUMIFS($G$8:$G$5007,$B$8:$B$5007,B1509,$A$8:$A$5007,"مصروف",$I$8:$I$5007,"&lt;&gt;مرفوض"))</f>
        <v/>
      </c>
      <c r="P1509" s="25">
        <f>IF(A1509&lt;&gt;"عهدة","",N(F1509)-O1509)</f>
        <v/>
      </c>
      <c r="Q1509" s="26">
        <f>IF(A1509="","",IF(A1509="عهدة",IF(N(F1509)=0,"⚠ أدخل قيمة العهدة",IF(P1509&lt;0,"⛔ عجز / زيادة مصروفات "&amp;TEXT(-P1509,"#,##0"),IF(COUNTIFS($B$8:$B$5007,B1509,$A$8:$A$5007,"مصروف",$I$8:$I$5007,"&lt;&gt;مرفوض",$K$8:$K$5007,"&lt;&gt;نعم")&gt;0,"⚠ "&amp;COUNTIFS($B$8:$B$5007,B1509,$A$8:$A$5007,"مصروف",$I$8:$I$5007,"&lt;&gt;مرفوض",$K$8:$K$5007,"&lt;&gt;نعم")&amp;" مصروف غير مسوى",IF(L1509="تمت التسوية",IF(P1509=0,"✔ متوازنة وتمت التسوية","✔ تمت التسوية – متبقي "&amp;TEXT(P1509,"#,##0")),IF(P1509&gt;0,"متبقي "&amp;TEXT(P1509,"#,##0"),"✔ متوازنة"))))),IF(R1509=0,"⚠ أضف سطر عهدة أولًا",IF(OR(C1509="",N(G1509)=0),"⚠ أكمل التاريخ والقيمة",IF(S1509="","⚠ التاريخ خارج السنة المالية",IF(H1509="","⚠ اختر بند الموازنة",IF(I1509="مرفوض","✖ مرفوض من المدير",IF(I1509&lt;&gt;"موافق","⏳ بانتظار موافقة المدير",IF(K1509&lt;&gt;"نعم","⚠ غير مسوى مع الحسابات","✔ معتمد ومسوى")))))))))</f>
        <v/>
      </c>
      <c r="R1509">
        <f>N(R1508)+IF(A1509="عهدة",1,0)</f>
        <v/>
      </c>
      <c r="S1509">
        <f>IF(C1509="","",IF(AND(C1509&gt;=DATE(2026,9,1),C1509&lt;=DATE(2027,8,31)),(YEAR(C1509)-2026)*12+MONTH(C1509)-8,""))</f>
        <v/>
      </c>
      <c r="T1509">
        <f>IF(AND(A1509="مصروف",R1509&gt;0,I1509="موافق",S1509&lt;&gt;"",H1509&lt;&gt;""),N(G1509),0)</f>
        <v/>
      </c>
    </row>
    <row r="1510">
      <c r="A1510" s="19" t="n"/>
      <c r="B1510" s="20">
        <f>IF(A1510="","",IF(R1510=0,"⚠ أضف سطر عهدة أولًا","BDR-"&amp;TEXT(R1510,"000")))</f>
        <v/>
      </c>
      <c r="C1510" s="21" t="n"/>
      <c r="D1510" s="20">
        <f>IF(C1510="","",IF(S1510="","خارج السنة المالية",INDEX(القوائم!$D$2:$D$13,S1510)))</f>
        <v/>
      </c>
      <c r="E1510" s="22" t="n"/>
      <c r="F1510" s="23" t="n"/>
      <c r="G1510" s="23" t="n"/>
      <c r="H1510" s="22" t="n"/>
      <c r="I1510" s="19" t="n"/>
      <c r="J1510" s="21" t="n"/>
      <c r="K1510" s="19" t="n"/>
      <c r="L1510" s="19" t="n"/>
      <c r="M1510" s="21" t="n"/>
      <c r="N1510" s="22" t="n"/>
      <c r="O1510" s="24">
        <f>IF(A1510&lt;&gt;"عهدة","",SUMIFS($G$8:$G$5007,$B$8:$B$5007,B1510,$A$8:$A$5007,"مصروف",$I$8:$I$5007,"&lt;&gt;مرفوض"))</f>
        <v/>
      </c>
      <c r="P1510" s="25">
        <f>IF(A1510&lt;&gt;"عهدة","",N(F1510)-O1510)</f>
        <v/>
      </c>
      <c r="Q1510" s="26">
        <f>IF(A1510="","",IF(A1510="عهدة",IF(N(F1510)=0,"⚠ أدخل قيمة العهدة",IF(P1510&lt;0,"⛔ عجز / زيادة مصروفات "&amp;TEXT(-P1510,"#,##0"),IF(COUNTIFS($B$8:$B$5007,B1510,$A$8:$A$5007,"مصروف",$I$8:$I$5007,"&lt;&gt;مرفوض",$K$8:$K$5007,"&lt;&gt;نعم")&gt;0,"⚠ "&amp;COUNTIFS($B$8:$B$5007,B1510,$A$8:$A$5007,"مصروف",$I$8:$I$5007,"&lt;&gt;مرفوض",$K$8:$K$5007,"&lt;&gt;نعم")&amp;" مصروف غير مسوى",IF(L1510="تمت التسوية",IF(P1510=0,"✔ متوازنة وتمت التسوية","✔ تمت التسوية – متبقي "&amp;TEXT(P1510,"#,##0")),IF(P1510&gt;0,"متبقي "&amp;TEXT(P1510,"#,##0"),"✔ متوازنة"))))),IF(R1510=0,"⚠ أضف سطر عهدة أولًا",IF(OR(C1510="",N(G1510)=0),"⚠ أكمل التاريخ والقيمة",IF(S1510="","⚠ التاريخ خارج السنة المالية",IF(H1510="","⚠ اختر بند الموازنة",IF(I1510="مرفوض","✖ مرفوض من المدير",IF(I1510&lt;&gt;"موافق","⏳ بانتظار موافقة المدير",IF(K1510&lt;&gt;"نعم","⚠ غير مسوى مع الحسابات","✔ معتمد ومسوى")))))))))</f>
        <v/>
      </c>
      <c r="R1510">
        <f>N(R1509)+IF(A1510="عهدة",1,0)</f>
        <v/>
      </c>
      <c r="S1510">
        <f>IF(C1510="","",IF(AND(C1510&gt;=DATE(2026,9,1),C1510&lt;=DATE(2027,8,31)),(YEAR(C1510)-2026)*12+MONTH(C1510)-8,""))</f>
        <v/>
      </c>
      <c r="T1510">
        <f>IF(AND(A1510="مصروف",R1510&gt;0,I1510="موافق",S1510&lt;&gt;"",H1510&lt;&gt;""),N(G1510),0)</f>
        <v/>
      </c>
    </row>
    <row r="1511">
      <c r="A1511" s="19" t="n"/>
      <c r="B1511" s="20">
        <f>IF(A1511="","",IF(R1511=0,"⚠ أضف سطر عهدة أولًا","BDR-"&amp;TEXT(R1511,"000")))</f>
        <v/>
      </c>
      <c r="C1511" s="21" t="n"/>
      <c r="D1511" s="20">
        <f>IF(C1511="","",IF(S1511="","خارج السنة المالية",INDEX(القوائم!$D$2:$D$13,S1511)))</f>
        <v/>
      </c>
      <c r="E1511" s="22" t="n"/>
      <c r="F1511" s="23" t="n"/>
      <c r="G1511" s="23" t="n"/>
      <c r="H1511" s="22" t="n"/>
      <c r="I1511" s="19" t="n"/>
      <c r="J1511" s="21" t="n"/>
      <c r="K1511" s="19" t="n"/>
      <c r="L1511" s="19" t="n"/>
      <c r="M1511" s="21" t="n"/>
      <c r="N1511" s="22" t="n"/>
      <c r="O1511" s="24">
        <f>IF(A1511&lt;&gt;"عهدة","",SUMIFS($G$8:$G$5007,$B$8:$B$5007,B1511,$A$8:$A$5007,"مصروف",$I$8:$I$5007,"&lt;&gt;مرفوض"))</f>
        <v/>
      </c>
      <c r="P1511" s="25">
        <f>IF(A1511&lt;&gt;"عهدة","",N(F1511)-O1511)</f>
        <v/>
      </c>
      <c r="Q1511" s="26">
        <f>IF(A1511="","",IF(A1511="عهدة",IF(N(F1511)=0,"⚠ أدخل قيمة العهدة",IF(P1511&lt;0,"⛔ عجز / زيادة مصروفات "&amp;TEXT(-P1511,"#,##0"),IF(COUNTIFS($B$8:$B$5007,B1511,$A$8:$A$5007,"مصروف",$I$8:$I$5007,"&lt;&gt;مرفوض",$K$8:$K$5007,"&lt;&gt;نعم")&gt;0,"⚠ "&amp;COUNTIFS($B$8:$B$5007,B1511,$A$8:$A$5007,"مصروف",$I$8:$I$5007,"&lt;&gt;مرفوض",$K$8:$K$5007,"&lt;&gt;نعم")&amp;" مصروف غير مسوى",IF(L1511="تمت التسوية",IF(P1511=0,"✔ متوازنة وتمت التسوية","✔ تمت التسوية – متبقي "&amp;TEXT(P1511,"#,##0")),IF(P1511&gt;0,"متبقي "&amp;TEXT(P1511,"#,##0"),"✔ متوازنة"))))),IF(R1511=0,"⚠ أضف سطر عهدة أولًا",IF(OR(C1511="",N(G1511)=0),"⚠ أكمل التاريخ والقيمة",IF(S1511="","⚠ التاريخ خارج السنة المالية",IF(H1511="","⚠ اختر بند الموازنة",IF(I1511="مرفوض","✖ مرفوض من المدير",IF(I1511&lt;&gt;"موافق","⏳ بانتظار موافقة المدير",IF(K1511&lt;&gt;"نعم","⚠ غير مسوى مع الحسابات","✔ معتمد ومسوى")))))))))</f>
        <v/>
      </c>
      <c r="R1511">
        <f>N(R1510)+IF(A1511="عهدة",1,0)</f>
        <v/>
      </c>
      <c r="S1511">
        <f>IF(C1511="","",IF(AND(C1511&gt;=DATE(2026,9,1),C1511&lt;=DATE(2027,8,31)),(YEAR(C1511)-2026)*12+MONTH(C1511)-8,""))</f>
        <v/>
      </c>
      <c r="T1511">
        <f>IF(AND(A1511="مصروف",R1511&gt;0,I1511="موافق",S1511&lt;&gt;"",H1511&lt;&gt;""),N(G1511),0)</f>
        <v/>
      </c>
    </row>
    <row r="1512">
      <c r="A1512" s="19" t="n"/>
      <c r="B1512" s="20">
        <f>IF(A1512="","",IF(R1512=0,"⚠ أضف سطر عهدة أولًا","BDR-"&amp;TEXT(R1512,"000")))</f>
        <v/>
      </c>
      <c r="C1512" s="21" t="n"/>
      <c r="D1512" s="20">
        <f>IF(C1512="","",IF(S1512="","خارج السنة المالية",INDEX(القوائم!$D$2:$D$13,S1512)))</f>
        <v/>
      </c>
      <c r="E1512" s="22" t="n"/>
      <c r="F1512" s="23" t="n"/>
      <c r="G1512" s="23" t="n"/>
      <c r="H1512" s="22" t="n"/>
      <c r="I1512" s="19" t="n"/>
      <c r="J1512" s="21" t="n"/>
      <c r="K1512" s="19" t="n"/>
      <c r="L1512" s="19" t="n"/>
      <c r="M1512" s="21" t="n"/>
      <c r="N1512" s="22" t="n"/>
      <c r="O1512" s="24">
        <f>IF(A1512&lt;&gt;"عهدة","",SUMIFS($G$8:$G$5007,$B$8:$B$5007,B1512,$A$8:$A$5007,"مصروف",$I$8:$I$5007,"&lt;&gt;مرفوض"))</f>
        <v/>
      </c>
      <c r="P1512" s="25">
        <f>IF(A1512&lt;&gt;"عهدة","",N(F1512)-O1512)</f>
        <v/>
      </c>
      <c r="Q1512" s="26">
        <f>IF(A1512="","",IF(A1512="عهدة",IF(N(F1512)=0,"⚠ أدخل قيمة العهدة",IF(P1512&lt;0,"⛔ عجز / زيادة مصروفات "&amp;TEXT(-P1512,"#,##0"),IF(COUNTIFS($B$8:$B$5007,B1512,$A$8:$A$5007,"مصروف",$I$8:$I$5007,"&lt;&gt;مرفوض",$K$8:$K$5007,"&lt;&gt;نعم")&gt;0,"⚠ "&amp;COUNTIFS($B$8:$B$5007,B1512,$A$8:$A$5007,"مصروف",$I$8:$I$5007,"&lt;&gt;مرفوض",$K$8:$K$5007,"&lt;&gt;نعم")&amp;" مصروف غير مسوى",IF(L1512="تمت التسوية",IF(P1512=0,"✔ متوازنة وتمت التسوية","✔ تمت التسوية – متبقي "&amp;TEXT(P1512,"#,##0")),IF(P1512&gt;0,"متبقي "&amp;TEXT(P1512,"#,##0"),"✔ متوازنة"))))),IF(R1512=0,"⚠ أضف سطر عهدة أولًا",IF(OR(C1512="",N(G1512)=0),"⚠ أكمل التاريخ والقيمة",IF(S1512="","⚠ التاريخ خارج السنة المالية",IF(H1512="","⚠ اختر بند الموازنة",IF(I1512="مرفوض","✖ مرفوض من المدير",IF(I1512&lt;&gt;"موافق","⏳ بانتظار موافقة المدير",IF(K1512&lt;&gt;"نعم","⚠ غير مسوى مع الحسابات","✔ معتمد ومسوى")))))))))</f>
        <v/>
      </c>
      <c r="R1512">
        <f>N(R1511)+IF(A1512="عهدة",1,0)</f>
        <v/>
      </c>
      <c r="S1512">
        <f>IF(C1512="","",IF(AND(C1512&gt;=DATE(2026,9,1),C1512&lt;=DATE(2027,8,31)),(YEAR(C1512)-2026)*12+MONTH(C1512)-8,""))</f>
        <v/>
      </c>
      <c r="T1512">
        <f>IF(AND(A1512="مصروف",R1512&gt;0,I1512="موافق",S1512&lt;&gt;"",H1512&lt;&gt;""),N(G1512),0)</f>
        <v/>
      </c>
    </row>
    <row r="1513">
      <c r="A1513" s="19" t="n"/>
      <c r="B1513" s="20">
        <f>IF(A1513="","",IF(R1513=0,"⚠ أضف سطر عهدة أولًا","BDR-"&amp;TEXT(R1513,"000")))</f>
        <v/>
      </c>
      <c r="C1513" s="21" t="n"/>
      <c r="D1513" s="20">
        <f>IF(C1513="","",IF(S1513="","خارج السنة المالية",INDEX(القوائم!$D$2:$D$13,S1513)))</f>
        <v/>
      </c>
      <c r="E1513" s="22" t="n"/>
      <c r="F1513" s="23" t="n"/>
      <c r="G1513" s="23" t="n"/>
      <c r="H1513" s="22" t="n"/>
      <c r="I1513" s="19" t="n"/>
      <c r="J1513" s="21" t="n"/>
      <c r="K1513" s="19" t="n"/>
      <c r="L1513" s="19" t="n"/>
      <c r="M1513" s="21" t="n"/>
      <c r="N1513" s="22" t="n"/>
      <c r="O1513" s="24">
        <f>IF(A1513&lt;&gt;"عهدة","",SUMIFS($G$8:$G$5007,$B$8:$B$5007,B1513,$A$8:$A$5007,"مصروف",$I$8:$I$5007,"&lt;&gt;مرفوض"))</f>
        <v/>
      </c>
      <c r="P1513" s="25">
        <f>IF(A1513&lt;&gt;"عهدة","",N(F1513)-O1513)</f>
        <v/>
      </c>
      <c r="Q1513" s="26">
        <f>IF(A1513="","",IF(A1513="عهدة",IF(N(F1513)=0,"⚠ أدخل قيمة العهدة",IF(P1513&lt;0,"⛔ عجز / زيادة مصروفات "&amp;TEXT(-P1513,"#,##0"),IF(COUNTIFS($B$8:$B$5007,B1513,$A$8:$A$5007,"مصروف",$I$8:$I$5007,"&lt;&gt;مرفوض",$K$8:$K$5007,"&lt;&gt;نعم")&gt;0,"⚠ "&amp;COUNTIFS($B$8:$B$5007,B1513,$A$8:$A$5007,"مصروف",$I$8:$I$5007,"&lt;&gt;مرفوض",$K$8:$K$5007,"&lt;&gt;نعم")&amp;" مصروف غير مسوى",IF(L1513="تمت التسوية",IF(P1513=0,"✔ متوازنة وتمت التسوية","✔ تمت التسوية – متبقي "&amp;TEXT(P1513,"#,##0")),IF(P1513&gt;0,"متبقي "&amp;TEXT(P1513,"#,##0"),"✔ متوازنة"))))),IF(R1513=0,"⚠ أضف سطر عهدة أولًا",IF(OR(C1513="",N(G1513)=0),"⚠ أكمل التاريخ والقيمة",IF(S1513="","⚠ التاريخ خارج السنة المالية",IF(H1513="","⚠ اختر بند الموازنة",IF(I1513="مرفوض","✖ مرفوض من المدير",IF(I1513&lt;&gt;"موافق","⏳ بانتظار موافقة المدير",IF(K1513&lt;&gt;"نعم","⚠ غير مسوى مع الحسابات","✔ معتمد ومسوى")))))))))</f>
        <v/>
      </c>
      <c r="R1513">
        <f>N(R1512)+IF(A1513="عهدة",1,0)</f>
        <v/>
      </c>
      <c r="S1513">
        <f>IF(C1513="","",IF(AND(C1513&gt;=DATE(2026,9,1),C1513&lt;=DATE(2027,8,31)),(YEAR(C1513)-2026)*12+MONTH(C1513)-8,""))</f>
        <v/>
      </c>
      <c r="T1513">
        <f>IF(AND(A1513="مصروف",R1513&gt;0,I1513="موافق",S1513&lt;&gt;"",H1513&lt;&gt;""),N(G1513),0)</f>
        <v/>
      </c>
    </row>
    <row r="1514">
      <c r="A1514" s="19" t="n"/>
      <c r="B1514" s="20">
        <f>IF(A1514="","",IF(R1514=0,"⚠ أضف سطر عهدة أولًا","BDR-"&amp;TEXT(R1514,"000")))</f>
        <v/>
      </c>
      <c r="C1514" s="21" t="n"/>
      <c r="D1514" s="20">
        <f>IF(C1514="","",IF(S1514="","خارج السنة المالية",INDEX(القوائم!$D$2:$D$13,S1514)))</f>
        <v/>
      </c>
      <c r="E1514" s="22" t="n"/>
      <c r="F1514" s="23" t="n"/>
      <c r="G1514" s="23" t="n"/>
      <c r="H1514" s="22" t="n"/>
      <c r="I1514" s="19" t="n"/>
      <c r="J1514" s="21" t="n"/>
      <c r="K1514" s="19" t="n"/>
      <c r="L1514" s="19" t="n"/>
      <c r="M1514" s="21" t="n"/>
      <c r="N1514" s="22" t="n"/>
      <c r="O1514" s="24">
        <f>IF(A1514&lt;&gt;"عهدة","",SUMIFS($G$8:$G$5007,$B$8:$B$5007,B1514,$A$8:$A$5007,"مصروف",$I$8:$I$5007,"&lt;&gt;مرفوض"))</f>
        <v/>
      </c>
      <c r="P1514" s="25">
        <f>IF(A1514&lt;&gt;"عهدة","",N(F1514)-O1514)</f>
        <v/>
      </c>
      <c r="Q1514" s="26">
        <f>IF(A1514="","",IF(A1514="عهدة",IF(N(F1514)=0,"⚠ أدخل قيمة العهدة",IF(P1514&lt;0,"⛔ عجز / زيادة مصروفات "&amp;TEXT(-P1514,"#,##0"),IF(COUNTIFS($B$8:$B$5007,B1514,$A$8:$A$5007,"مصروف",$I$8:$I$5007,"&lt;&gt;مرفوض",$K$8:$K$5007,"&lt;&gt;نعم")&gt;0,"⚠ "&amp;COUNTIFS($B$8:$B$5007,B1514,$A$8:$A$5007,"مصروف",$I$8:$I$5007,"&lt;&gt;مرفوض",$K$8:$K$5007,"&lt;&gt;نعم")&amp;" مصروف غير مسوى",IF(L1514="تمت التسوية",IF(P1514=0,"✔ متوازنة وتمت التسوية","✔ تمت التسوية – متبقي "&amp;TEXT(P1514,"#,##0")),IF(P1514&gt;0,"متبقي "&amp;TEXT(P1514,"#,##0"),"✔ متوازنة"))))),IF(R1514=0,"⚠ أضف سطر عهدة أولًا",IF(OR(C1514="",N(G1514)=0),"⚠ أكمل التاريخ والقيمة",IF(S1514="","⚠ التاريخ خارج السنة المالية",IF(H1514="","⚠ اختر بند الموازنة",IF(I1514="مرفوض","✖ مرفوض من المدير",IF(I1514&lt;&gt;"موافق","⏳ بانتظار موافقة المدير",IF(K1514&lt;&gt;"نعم","⚠ غير مسوى مع الحسابات","✔ معتمد ومسوى")))))))))</f>
        <v/>
      </c>
      <c r="R1514">
        <f>N(R1513)+IF(A1514="عهدة",1,0)</f>
        <v/>
      </c>
      <c r="S1514">
        <f>IF(C1514="","",IF(AND(C1514&gt;=DATE(2026,9,1),C1514&lt;=DATE(2027,8,31)),(YEAR(C1514)-2026)*12+MONTH(C1514)-8,""))</f>
        <v/>
      </c>
      <c r="T1514">
        <f>IF(AND(A1514="مصروف",R1514&gt;0,I1514="موافق",S1514&lt;&gt;"",H1514&lt;&gt;""),N(G1514),0)</f>
        <v/>
      </c>
    </row>
    <row r="1515">
      <c r="A1515" s="19" t="n"/>
      <c r="B1515" s="20">
        <f>IF(A1515="","",IF(R1515=0,"⚠ أضف سطر عهدة أولًا","BDR-"&amp;TEXT(R1515,"000")))</f>
        <v/>
      </c>
      <c r="C1515" s="21" t="n"/>
      <c r="D1515" s="20">
        <f>IF(C1515="","",IF(S1515="","خارج السنة المالية",INDEX(القوائم!$D$2:$D$13,S1515)))</f>
        <v/>
      </c>
      <c r="E1515" s="22" t="n"/>
      <c r="F1515" s="23" t="n"/>
      <c r="G1515" s="23" t="n"/>
      <c r="H1515" s="22" t="n"/>
      <c r="I1515" s="19" t="n"/>
      <c r="J1515" s="21" t="n"/>
      <c r="K1515" s="19" t="n"/>
      <c r="L1515" s="19" t="n"/>
      <c r="M1515" s="21" t="n"/>
      <c r="N1515" s="22" t="n"/>
      <c r="O1515" s="24">
        <f>IF(A1515&lt;&gt;"عهدة","",SUMIFS($G$8:$G$5007,$B$8:$B$5007,B1515,$A$8:$A$5007,"مصروف",$I$8:$I$5007,"&lt;&gt;مرفوض"))</f>
        <v/>
      </c>
      <c r="P1515" s="25">
        <f>IF(A1515&lt;&gt;"عهدة","",N(F1515)-O1515)</f>
        <v/>
      </c>
      <c r="Q1515" s="26">
        <f>IF(A1515="","",IF(A1515="عهدة",IF(N(F1515)=0,"⚠ أدخل قيمة العهدة",IF(P1515&lt;0,"⛔ عجز / زيادة مصروفات "&amp;TEXT(-P1515,"#,##0"),IF(COUNTIFS($B$8:$B$5007,B1515,$A$8:$A$5007,"مصروف",$I$8:$I$5007,"&lt;&gt;مرفوض",$K$8:$K$5007,"&lt;&gt;نعم")&gt;0,"⚠ "&amp;COUNTIFS($B$8:$B$5007,B1515,$A$8:$A$5007,"مصروف",$I$8:$I$5007,"&lt;&gt;مرفوض",$K$8:$K$5007,"&lt;&gt;نعم")&amp;" مصروف غير مسوى",IF(L1515="تمت التسوية",IF(P1515=0,"✔ متوازنة وتمت التسوية","✔ تمت التسوية – متبقي "&amp;TEXT(P1515,"#,##0")),IF(P1515&gt;0,"متبقي "&amp;TEXT(P1515,"#,##0"),"✔ متوازنة"))))),IF(R1515=0,"⚠ أضف سطر عهدة أولًا",IF(OR(C1515="",N(G1515)=0),"⚠ أكمل التاريخ والقيمة",IF(S1515="","⚠ التاريخ خارج السنة المالية",IF(H1515="","⚠ اختر بند الموازنة",IF(I1515="مرفوض","✖ مرفوض من المدير",IF(I1515&lt;&gt;"موافق","⏳ بانتظار موافقة المدير",IF(K1515&lt;&gt;"نعم","⚠ غير مسوى مع الحسابات","✔ معتمد ومسوى")))))))))</f>
        <v/>
      </c>
      <c r="R1515">
        <f>N(R1514)+IF(A1515="عهدة",1,0)</f>
        <v/>
      </c>
      <c r="S1515">
        <f>IF(C1515="","",IF(AND(C1515&gt;=DATE(2026,9,1),C1515&lt;=DATE(2027,8,31)),(YEAR(C1515)-2026)*12+MONTH(C1515)-8,""))</f>
        <v/>
      </c>
      <c r="T1515">
        <f>IF(AND(A1515="مصروف",R1515&gt;0,I1515="موافق",S1515&lt;&gt;"",H1515&lt;&gt;""),N(G1515),0)</f>
        <v/>
      </c>
    </row>
    <row r="1516">
      <c r="A1516" s="19" t="n"/>
      <c r="B1516" s="20">
        <f>IF(A1516="","",IF(R1516=0,"⚠ أضف سطر عهدة أولًا","BDR-"&amp;TEXT(R1516,"000")))</f>
        <v/>
      </c>
      <c r="C1516" s="21" t="n"/>
      <c r="D1516" s="20">
        <f>IF(C1516="","",IF(S1516="","خارج السنة المالية",INDEX(القوائم!$D$2:$D$13,S1516)))</f>
        <v/>
      </c>
      <c r="E1516" s="22" t="n"/>
      <c r="F1516" s="23" t="n"/>
      <c r="G1516" s="23" t="n"/>
      <c r="H1516" s="22" t="n"/>
      <c r="I1516" s="19" t="n"/>
      <c r="J1516" s="21" t="n"/>
      <c r="K1516" s="19" t="n"/>
      <c r="L1516" s="19" t="n"/>
      <c r="M1516" s="21" t="n"/>
      <c r="N1516" s="22" t="n"/>
      <c r="O1516" s="24">
        <f>IF(A1516&lt;&gt;"عهدة","",SUMIFS($G$8:$G$5007,$B$8:$B$5007,B1516,$A$8:$A$5007,"مصروف",$I$8:$I$5007,"&lt;&gt;مرفوض"))</f>
        <v/>
      </c>
      <c r="P1516" s="25">
        <f>IF(A1516&lt;&gt;"عهدة","",N(F1516)-O1516)</f>
        <v/>
      </c>
      <c r="Q1516" s="26">
        <f>IF(A1516="","",IF(A1516="عهدة",IF(N(F1516)=0,"⚠ أدخل قيمة العهدة",IF(P1516&lt;0,"⛔ عجز / زيادة مصروفات "&amp;TEXT(-P1516,"#,##0"),IF(COUNTIFS($B$8:$B$5007,B1516,$A$8:$A$5007,"مصروف",$I$8:$I$5007,"&lt;&gt;مرفوض",$K$8:$K$5007,"&lt;&gt;نعم")&gt;0,"⚠ "&amp;COUNTIFS($B$8:$B$5007,B1516,$A$8:$A$5007,"مصروف",$I$8:$I$5007,"&lt;&gt;مرفوض",$K$8:$K$5007,"&lt;&gt;نعم")&amp;" مصروف غير مسوى",IF(L1516="تمت التسوية",IF(P1516=0,"✔ متوازنة وتمت التسوية","✔ تمت التسوية – متبقي "&amp;TEXT(P1516,"#,##0")),IF(P1516&gt;0,"متبقي "&amp;TEXT(P1516,"#,##0"),"✔ متوازنة"))))),IF(R1516=0,"⚠ أضف سطر عهدة أولًا",IF(OR(C1516="",N(G1516)=0),"⚠ أكمل التاريخ والقيمة",IF(S1516="","⚠ التاريخ خارج السنة المالية",IF(H1516="","⚠ اختر بند الموازنة",IF(I1516="مرفوض","✖ مرفوض من المدير",IF(I1516&lt;&gt;"موافق","⏳ بانتظار موافقة المدير",IF(K1516&lt;&gt;"نعم","⚠ غير مسوى مع الحسابات","✔ معتمد ومسوى")))))))))</f>
        <v/>
      </c>
      <c r="R1516">
        <f>N(R1515)+IF(A1516="عهدة",1,0)</f>
        <v/>
      </c>
      <c r="S1516">
        <f>IF(C1516="","",IF(AND(C1516&gt;=DATE(2026,9,1),C1516&lt;=DATE(2027,8,31)),(YEAR(C1516)-2026)*12+MONTH(C1516)-8,""))</f>
        <v/>
      </c>
      <c r="T1516">
        <f>IF(AND(A1516="مصروف",R1516&gt;0,I1516="موافق",S1516&lt;&gt;"",H1516&lt;&gt;""),N(G1516),0)</f>
        <v/>
      </c>
    </row>
    <row r="1517">
      <c r="A1517" s="19" t="n"/>
      <c r="B1517" s="20">
        <f>IF(A1517="","",IF(R1517=0,"⚠ أضف سطر عهدة أولًا","BDR-"&amp;TEXT(R1517,"000")))</f>
        <v/>
      </c>
      <c r="C1517" s="21" t="n"/>
      <c r="D1517" s="20">
        <f>IF(C1517="","",IF(S1517="","خارج السنة المالية",INDEX(القوائم!$D$2:$D$13,S1517)))</f>
        <v/>
      </c>
      <c r="E1517" s="22" t="n"/>
      <c r="F1517" s="23" t="n"/>
      <c r="G1517" s="23" t="n"/>
      <c r="H1517" s="22" t="n"/>
      <c r="I1517" s="19" t="n"/>
      <c r="J1517" s="21" t="n"/>
      <c r="K1517" s="19" t="n"/>
      <c r="L1517" s="19" t="n"/>
      <c r="M1517" s="21" t="n"/>
      <c r="N1517" s="22" t="n"/>
      <c r="O1517" s="24">
        <f>IF(A1517&lt;&gt;"عهدة","",SUMIFS($G$8:$G$5007,$B$8:$B$5007,B1517,$A$8:$A$5007,"مصروف",$I$8:$I$5007,"&lt;&gt;مرفوض"))</f>
        <v/>
      </c>
      <c r="P1517" s="25">
        <f>IF(A1517&lt;&gt;"عهدة","",N(F1517)-O1517)</f>
        <v/>
      </c>
      <c r="Q1517" s="26">
        <f>IF(A1517="","",IF(A1517="عهدة",IF(N(F1517)=0,"⚠ أدخل قيمة العهدة",IF(P1517&lt;0,"⛔ عجز / زيادة مصروفات "&amp;TEXT(-P1517,"#,##0"),IF(COUNTIFS($B$8:$B$5007,B1517,$A$8:$A$5007,"مصروف",$I$8:$I$5007,"&lt;&gt;مرفوض",$K$8:$K$5007,"&lt;&gt;نعم")&gt;0,"⚠ "&amp;COUNTIFS($B$8:$B$5007,B1517,$A$8:$A$5007,"مصروف",$I$8:$I$5007,"&lt;&gt;مرفوض",$K$8:$K$5007,"&lt;&gt;نعم")&amp;" مصروف غير مسوى",IF(L1517="تمت التسوية",IF(P1517=0,"✔ متوازنة وتمت التسوية","✔ تمت التسوية – متبقي "&amp;TEXT(P1517,"#,##0")),IF(P1517&gt;0,"متبقي "&amp;TEXT(P1517,"#,##0"),"✔ متوازنة"))))),IF(R1517=0,"⚠ أضف سطر عهدة أولًا",IF(OR(C1517="",N(G1517)=0),"⚠ أكمل التاريخ والقيمة",IF(S1517="","⚠ التاريخ خارج السنة المالية",IF(H1517="","⚠ اختر بند الموازنة",IF(I1517="مرفوض","✖ مرفوض من المدير",IF(I1517&lt;&gt;"موافق","⏳ بانتظار موافقة المدير",IF(K1517&lt;&gt;"نعم","⚠ غير مسوى مع الحسابات","✔ معتمد ومسوى")))))))))</f>
        <v/>
      </c>
      <c r="R1517">
        <f>N(R1516)+IF(A1517="عهدة",1,0)</f>
        <v/>
      </c>
      <c r="S1517">
        <f>IF(C1517="","",IF(AND(C1517&gt;=DATE(2026,9,1),C1517&lt;=DATE(2027,8,31)),(YEAR(C1517)-2026)*12+MONTH(C1517)-8,""))</f>
        <v/>
      </c>
      <c r="T1517">
        <f>IF(AND(A1517="مصروف",R1517&gt;0,I1517="موافق",S1517&lt;&gt;"",H1517&lt;&gt;""),N(G1517),0)</f>
        <v/>
      </c>
    </row>
    <row r="1518">
      <c r="A1518" s="19" t="n"/>
      <c r="B1518" s="20">
        <f>IF(A1518="","",IF(R1518=0,"⚠ أضف سطر عهدة أولًا","BDR-"&amp;TEXT(R1518,"000")))</f>
        <v/>
      </c>
      <c r="C1518" s="21" t="n"/>
      <c r="D1518" s="20">
        <f>IF(C1518="","",IF(S1518="","خارج السنة المالية",INDEX(القوائم!$D$2:$D$13,S1518)))</f>
        <v/>
      </c>
      <c r="E1518" s="22" t="n"/>
      <c r="F1518" s="23" t="n"/>
      <c r="G1518" s="23" t="n"/>
      <c r="H1518" s="22" t="n"/>
      <c r="I1518" s="19" t="n"/>
      <c r="J1518" s="21" t="n"/>
      <c r="K1518" s="19" t="n"/>
      <c r="L1518" s="19" t="n"/>
      <c r="M1518" s="21" t="n"/>
      <c r="N1518" s="22" t="n"/>
      <c r="O1518" s="24">
        <f>IF(A1518&lt;&gt;"عهدة","",SUMIFS($G$8:$G$5007,$B$8:$B$5007,B1518,$A$8:$A$5007,"مصروف",$I$8:$I$5007,"&lt;&gt;مرفوض"))</f>
        <v/>
      </c>
      <c r="P1518" s="25">
        <f>IF(A1518&lt;&gt;"عهدة","",N(F1518)-O1518)</f>
        <v/>
      </c>
      <c r="Q1518" s="26">
        <f>IF(A1518="","",IF(A1518="عهدة",IF(N(F1518)=0,"⚠ أدخل قيمة العهدة",IF(P1518&lt;0,"⛔ عجز / زيادة مصروفات "&amp;TEXT(-P1518,"#,##0"),IF(COUNTIFS($B$8:$B$5007,B1518,$A$8:$A$5007,"مصروف",$I$8:$I$5007,"&lt;&gt;مرفوض",$K$8:$K$5007,"&lt;&gt;نعم")&gt;0,"⚠ "&amp;COUNTIFS($B$8:$B$5007,B1518,$A$8:$A$5007,"مصروف",$I$8:$I$5007,"&lt;&gt;مرفوض",$K$8:$K$5007,"&lt;&gt;نعم")&amp;" مصروف غير مسوى",IF(L1518="تمت التسوية",IF(P1518=0,"✔ متوازنة وتمت التسوية","✔ تمت التسوية – متبقي "&amp;TEXT(P1518,"#,##0")),IF(P1518&gt;0,"متبقي "&amp;TEXT(P1518,"#,##0"),"✔ متوازنة"))))),IF(R1518=0,"⚠ أضف سطر عهدة أولًا",IF(OR(C1518="",N(G1518)=0),"⚠ أكمل التاريخ والقيمة",IF(S1518="","⚠ التاريخ خارج السنة المالية",IF(H1518="","⚠ اختر بند الموازنة",IF(I1518="مرفوض","✖ مرفوض من المدير",IF(I1518&lt;&gt;"موافق","⏳ بانتظار موافقة المدير",IF(K1518&lt;&gt;"نعم","⚠ غير مسوى مع الحسابات","✔ معتمد ومسوى")))))))))</f>
        <v/>
      </c>
      <c r="R1518">
        <f>N(R1517)+IF(A1518="عهدة",1,0)</f>
        <v/>
      </c>
      <c r="S1518">
        <f>IF(C1518="","",IF(AND(C1518&gt;=DATE(2026,9,1),C1518&lt;=DATE(2027,8,31)),(YEAR(C1518)-2026)*12+MONTH(C1518)-8,""))</f>
        <v/>
      </c>
      <c r="T1518">
        <f>IF(AND(A1518="مصروف",R1518&gt;0,I1518="موافق",S1518&lt;&gt;"",H1518&lt;&gt;""),N(G1518),0)</f>
        <v/>
      </c>
    </row>
    <row r="1519">
      <c r="A1519" s="19" t="n"/>
      <c r="B1519" s="20">
        <f>IF(A1519="","",IF(R1519=0,"⚠ أضف سطر عهدة أولًا","BDR-"&amp;TEXT(R1519,"000")))</f>
        <v/>
      </c>
      <c r="C1519" s="21" t="n"/>
      <c r="D1519" s="20">
        <f>IF(C1519="","",IF(S1519="","خارج السنة المالية",INDEX(القوائم!$D$2:$D$13,S1519)))</f>
        <v/>
      </c>
      <c r="E1519" s="22" t="n"/>
      <c r="F1519" s="23" t="n"/>
      <c r="G1519" s="23" t="n"/>
      <c r="H1519" s="22" t="n"/>
      <c r="I1519" s="19" t="n"/>
      <c r="J1519" s="21" t="n"/>
      <c r="K1519" s="19" t="n"/>
      <c r="L1519" s="19" t="n"/>
      <c r="M1519" s="21" t="n"/>
      <c r="N1519" s="22" t="n"/>
      <c r="O1519" s="24">
        <f>IF(A1519&lt;&gt;"عهدة","",SUMIFS($G$8:$G$5007,$B$8:$B$5007,B1519,$A$8:$A$5007,"مصروف",$I$8:$I$5007,"&lt;&gt;مرفوض"))</f>
        <v/>
      </c>
      <c r="P1519" s="25">
        <f>IF(A1519&lt;&gt;"عهدة","",N(F1519)-O1519)</f>
        <v/>
      </c>
      <c r="Q1519" s="26">
        <f>IF(A1519="","",IF(A1519="عهدة",IF(N(F1519)=0,"⚠ أدخل قيمة العهدة",IF(P1519&lt;0,"⛔ عجز / زيادة مصروفات "&amp;TEXT(-P1519,"#,##0"),IF(COUNTIFS($B$8:$B$5007,B1519,$A$8:$A$5007,"مصروف",$I$8:$I$5007,"&lt;&gt;مرفوض",$K$8:$K$5007,"&lt;&gt;نعم")&gt;0,"⚠ "&amp;COUNTIFS($B$8:$B$5007,B1519,$A$8:$A$5007,"مصروف",$I$8:$I$5007,"&lt;&gt;مرفوض",$K$8:$K$5007,"&lt;&gt;نعم")&amp;" مصروف غير مسوى",IF(L1519="تمت التسوية",IF(P1519=0,"✔ متوازنة وتمت التسوية","✔ تمت التسوية – متبقي "&amp;TEXT(P1519,"#,##0")),IF(P1519&gt;0,"متبقي "&amp;TEXT(P1519,"#,##0"),"✔ متوازنة"))))),IF(R1519=0,"⚠ أضف سطر عهدة أولًا",IF(OR(C1519="",N(G1519)=0),"⚠ أكمل التاريخ والقيمة",IF(S1519="","⚠ التاريخ خارج السنة المالية",IF(H1519="","⚠ اختر بند الموازنة",IF(I1519="مرفوض","✖ مرفوض من المدير",IF(I1519&lt;&gt;"موافق","⏳ بانتظار موافقة المدير",IF(K1519&lt;&gt;"نعم","⚠ غير مسوى مع الحسابات","✔ معتمد ومسوى")))))))))</f>
        <v/>
      </c>
      <c r="R1519">
        <f>N(R1518)+IF(A1519="عهدة",1,0)</f>
        <v/>
      </c>
      <c r="S1519">
        <f>IF(C1519="","",IF(AND(C1519&gt;=DATE(2026,9,1),C1519&lt;=DATE(2027,8,31)),(YEAR(C1519)-2026)*12+MONTH(C1519)-8,""))</f>
        <v/>
      </c>
      <c r="T1519">
        <f>IF(AND(A1519="مصروف",R1519&gt;0,I1519="موافق",S1519&lt;&gt;"",H1519&lt;&gt;""),N(G1519),0)</f>
        <v/>
      </c>
    </row>
    <row r="1520">
      <c r="A1520" s="19" t="n"/>
      <c r="B1520" s="20">
        <f>IF(A1520="","",IF(R1520=0,"⚠ أضف سطر عهدة أولًا","BDR-"&amp;TEXT(R1520,"000")))</f>
        <v/>
      </c>
      <c r="C1520" s="21" t="n"/>
      <c r="D1520" s="20">
        <f>IF(C1520="","",IF(S1520="","خارج السنة المالية",INDEX(القوائم!$D$2:$D$13,S1520)))</f>
        <v/>
      </c>
      <c r="E1520" s="22" t="n"/>
      <c r="F1520" s="23" t="n"/>
      <c r="G1520" s="23" t="n"/>
      <c r="H1520" s="22" t="n"/>
      <c r="I1520" s="19" t="n"/>
      <c r="J1520" s="21" t="n"/>
      <c r="K1520" s="19" t="n"/>
      <c r="L1520" s="19" t="n"/>
      <c r="M1520" s="21" t="n"/>
      <c r="N1520" s="22" t="n"/>
      <c r="O1520" s="24">
        <f>IF(A1520&lt;&gt;"عهدة","",SUMIFS($G$8:$G$5007,$B$8:$B$5007,B1520,$A$8:$A$5007,"مصروف",$I$8:$I$5007,"&lt;&gt;مرفوض"))</f>
        <v/>
      </c>
      <c r="P1520" s="25">
        <f>IF(A1520&lt;&gt;"عهدة","",N(F1520)-O1520)</f>
        <v/>
      </c>
      <c r="Q1520" s="26">
        <f>IF(A1520="","",IF(A1520="عهدة",IF(N(F1520)=0,"⚠ أدخل قيمة العهدة",IF(P1520&lt;0,"⛔ عجز / زيادة مصروفات "&amp;TEXT(-P1520,"#,##0"),IF(COUNTIFS($B$8:$B$5007,B1520,$A$8:$A$5007,"مصروف",$I$8:$I$5007,"&lt;&gt;مرفوض",$K$8:$K$5007,"&lt;&gt;نعم")&gt;0,"⚠ "&amp;COUNTIFS($B$8:$B$5007,B1520,$A$8:$A$5007,"مصروف",$I$8:$I$5007,"&lt;&gt;مرفوض",$K$8:$K$5007,"&lt;&gt;نعم")&amp;" مصروف غير مسوى",IF(L1520="تمت التسوية",IF(P1520=0,"✔ متوازنة وتمت التسوية","✔ تمت التسوية – متبقي "&amp;TEXT(P1520,"#,##0")),IF(P1520&gt;0,"متبقي "&amp;TEXT(P1520,"#,##0"),"✔ متوازنة"))))),IF(R1520=0,"⚠ أضف سطر عهدة أولًا",IF(OR(C1520="",N(G1520)=0),"⚠ أكمل التاريخ والقيمة",IF(S1520="","⚠ التاريخ خارج السنة المالية",IF(H1520="","⚠ اختر بند الموازنة",IF(I1520="مرفوض","✖ مرفوض من المدير",IF(I1520&lt;&gt;"موافق","⏳ بانتظار موافقة المدير",IF(K1520&lt;&gt;"نعم","⚠ غير مسوى مع الحسابات","✔ معتمد ومسوى")))))))))</f>
        <v/>
      </c>
      <c r="R1520">
        <f>N(R1519)+IF(A1520="عهدة",1,0)</f>
        <v/>
      </c>
      <c r="S1520">
        <f>IF(C1520="","",IF(AND(C1520&gt;=DATE(2026,9,1),C1520&lt;=DATE(2027,8,31)),(YEAR(C1520)-2026)*12+MONTH(C1520)-8,""))</f>
        <v/>
      </c>
      <c r="T1520">
        <f>IF(AND(A1520="مصروف",R1520&gt;0,I1520="موافق",S1520&lt;&gt;"",H1520&lt;&gt;""),N(G1520),0)</f>
        <v/>
      </c>
    </row>
    <row r="1521">
      <c r="A1521" s="19" t="n"/>
      <c r="B1521" s="20">
        <f>IF(A1521="","",IF(R1521=0,"⚠ أضف سطر عهدة أولًا","BDR-"&amp;TEXT(R1521,"000")))</f>
        <v/>
      </c>
      <c r="C1521" s="21" t="n"/>
      <c r="D1521" s="20">
        <f>IF(C1521="","",IF(S1521="","خارج السنة المالية",INDEX(القوائم!$D$2:$D$13,S1521)))</f>
        <v/>
      </c>
      <c r="E1521" s="22" t="n"/>
      <c r="F1521" s="23" t="n"/>
      <c r="G1521" s="23" t="n"/>
      <c r="H1521" s="22" t="n"/>
      <c r="I1521" s="19" t="n"/>
      <c r="J1521" s="21" t="n"/>
      <c r="K1521" s="19" t="n"/>
      <c r="L1521" s="19" t="n"/>
      <c r="M1521" s="21" t="n"/>
      <c r="N1521" s="22" t="n"/>
      <c r="O1521" s="24">
        <f>IF(A1521&lt;&gt;"عهدة","",SUMIFS($G$8:$G$5007,$B$8:$B$5007,B1521,$A$8:$A$5007,"مصروف",$I$8:$I$5007,"&lt;&gt;مرفوض"))</f>
        <v/>
      </c>
      <c r="P1521" s="25">
        <f>IF(A1521&lt;&gt;"عهدة","",N(F1521)-O1521)</f>
        <v/>
      </c>
      <c r="Q1521" s="26">
        <f>IF(A1521="","",IF(A1521="عهدة",IF(N(F1521)=0,"⚠ أدخل قيمة العهدة",IF(P1521&lt;0,"⛔ عجز / زيادة مصروفات "&amp;TEXT(-P1521,"#,##0"),IF(COUNTIFS($B$8:$B$5007,B1521,$A$8:$A$5007,"مصروف",$I$8:$I$5007,"&lt;&gt;مرفوض",$K$8:$K$5007,"&lt;&gt;نعم")&gt;0,"⚠ "&amp;COUNTIFS($B$8:$B$5007,B1521,$A$8:$A$5007,"مصروف",$I$8:$I$5007,"&lt;&gt;مرفوض",$K$8:$K$5007,"&lt;&gt;نعم")&amp;" مصروف غير مسوى",IF(L1521="تمت التسوية",IF(P1521=0,"✔ متوازنة وتمت التسوية","✔ تمت التسوية – متبقي "&amp;TEXT(P1521,"#,##0")),IF(P1521&gt;0,"متبقي "&amp;TEXT(P1521,"#,##0"),"✔ متوازنة"))))),IF(R1521=0,"⚠ أضف سطر عهدة أولًا",IF(OR(C1521="",N(G1521)=0),"⚠ أكمل التاريخ والقيمة",IF(S1521="","⚠ التاريخ خارج السنة المالية",IF(H1521="","⚠ اختر بند الموازنة",IF(I1521="مرفوض","✖ مرفوض من المدير",IF(I1521&lt;&gt;"موافق","⏳ بانتظار موافقة المدير",IF(K1521&lt;&gt;"نعم","⚠ غير مسوى مع الحسابات","✔ معتمد ومسوى")))))))))</f>
        <v/>
      </c>
      <c r="R1521">
        <f>N(R1520)+IF(A1521="عهدة",1,0)</f>
        <v/>
      </c>
      <c r="S1521">
        <f>IF(C1521="","",IF(AND(C1521&gt;=DATE(2026,9,1),C1521&lt;=DATE(2027,8,31)),(YEAR(C1521)-2026)*12+MONTH(C1521)-8,""))</f>
        <v/>
      </c>
      <c r="T1521">
        <f>IF(AND(A1521="مصروف",R1521&gt;0,I1521="موافق",S1521&lt;&gt;"",H1521&lt;&gt;""),N(G1521),0)</f>
        <v/>
      </c>
    </row>
    <row r="1522">
      <c r="A1522" s="19" t="n"/>
      <c r="B1522" s="20">
        <f>IF(A1522="","",IF(R1522=0,"⚠ أضف سطر عهدة أولًا","BDR-"&amp;TEXT(R1522,"000")))</f>
        <v/>
      </c>
      <c r="C1522" s="21" t="n"/>
      <c r="D1522" s="20">
        <f>IF(C1522="","",IF(S1522="","خارج السنة المالية",INDEX(القوائم!$D$2:$D$13,S1522)))</f>
        <v/>
      </c>
      <c r="E1522" s="22" t="n"/>
      <c r="F1522" s="23" t="n"/>
      <c r="G1522" s="23" t="n"/>
      <c r="H1522" s="22" t="n"/>
      <c r="I1522" s="19" t="n"/>
      <c r="J1522" s="21" t="n"/>
      <c r="K1522" s="19" t="n"/>
      <c r="L1522" s="19" t="n"/>
      <c r="M1522" s="21" t="n"/>
      <c r="N1522" s="22" t="n"/>
      <c r="O1522" s="24">
        <f>IF(A1522&lt;&gt;"عهدة","",SUMIFS($G$8:$G$5007,$B$8:$B$5007,B1522,$A$8:$A$5007,"مصروف",$I$8:$I$5007,"&lt;&gt;مرفوض"))</f>
        <v/>
      </c>
      <c r="P1522" s="25">
        <f>IF(A1522&lt;&gt;"عهدة","",N(F1522)-O1522)</f>
        <v/>
      </c>
      <c r="Q1522" s="26">
        <f>IF(A1522="","",IF(A1522="عهدة",IF(N(F1522)=0,"⚠ أدخل قيمة العهدة",IF(P1522&lt;0,"⛔ عجز / زيادة مصروفات "&amp;TEXT(-P1522,"#,##0"),IF(COUNTIFS($B$8:$B$5007,B1522,$A$8:$A$5007,"مصروف",$I$8:$I$5007,"&lt;&gt;مرفوض",$K$8:$K$5007,"&lt;&gt;نعم")&gt;0,"⚠ "&amp;COUNTIFS($B$8:$B$5007,B1522,$A$8:$A$5007,"مصروف",$I$8:$I$5007,"&lt;&gt;مرفوض",$K$8:$K$5007,"&lt;&gt;نعم")&amp;" مصروف غير مسوى",IF(L1522="تمت التسوية",IF(P1522=0,"✔ متوازنة وتمت التسوية","✔ تمت التسوية – متبقي "&amp;TEXT(P1522,"#,##0")),IF(P1522&gt;0,"متبقي "&amp;TEXT(P1522,"#,##0"),"✔ متوازنة"))))),IF(R1522=0,"⚠ أضف سطر عهدة أولًا",IF(OR(C1522="",N(G1522)=0),"⚠ أكمل التاريخ والقيمة",IF(S1522="","⚠ التاريخ خارج السنة المالية",IF(H1522="","⚠ اختر بند الموازنة",IF(I1522="مرفوض","✖ مرفوض من المدير",IF(I1522&lt;&gt;"موافق","⏳ بانتظار موافقة المدير",IF(K1522&lt;&gt;"نعم","⚠ غير مسوى مع الحسابات","✔ معتمد ومسوى")))))))))</f>
        <v/>
      </c>
      <c r="R1522">
        <f>N(R1521)+IF(A1522="عهدة",1,0)</f>
        <v/>
      </c>
      <c r="S1522">
        <f>IF(C1522="","",IF(AND(C1522&gt;=DATE(2026,9,1),C1522&lt;=DATE(2027,8,31)),(YEAR(C1522)-2026)*12+MONTH(C1522)-8,""))</f>
        <v/>
      </c>
      <c r="T1522">
        <f>IF(AND(A1522="مصروف",R1522&gt;0,I1522="موافق",S1522&lt;&gt;"",H1522&lt;&gt;""),N(G1522),0)</f>
        <v/>
      </c>
    </row>
    <row r="1523">
      <c r="A1523" s="19" t="n"/>
      <c r="B1523" s="20">
        <f>IF(A1523="","",IF(R1523=0,"⚠ أضف سطر عهدة أولًا","BDR-"&amp;TEXT(R1523,"000")))</f>
        <v/>
      </c>
      <c r="C1523" s="21" t="n"/>
      <c r="D1523" s="20">
        <f>IF(C1523="","",IF(S1523="","خارج السنة المالية",INDEX(القوائم!$D$2:$D$13,S1523)))</f>
        <v/>
      </c>
      <c r="E1523" s="22" t="n"/>
      <c r="F1523" s="23" t="n"/>
      <c r="G1523" s="23" t="n"/>
      <c r="H1523" s="22" t="n"/>
      <c r="I1523" s="19" t="n"/>
      <c r="J1523" s="21" t="n"/>
      <c r="K1523" s="19" t="n"/>
      <c r="L1523" s="19" t="n"/>
      <c r="M1523" s="21" t="n"/>
      <c r="N1523" s="22" t="n"/>
      <c r="O1523" s="24">
        <f>IF(A1523&lt;&gt;"عهدة","",SUMIFS($G$8:$G$5007,$B$8:$B$5007,B1523,$A$8:$A$5007,"مصروف",$I$8:$I$5007,"&lt;&gt;مرفوض"))</f>
        <v/>
      </c>
      <c r="P1523" s="25">
        <f>IF(A1523&lt;&gt;"عهدة","",N(F1523)-O1523)</f>
        <v/>
      </c>
      <c r="Q1523" s="26">
        <f>IF(A1523="","",IF(A1523="عهدة",IF(N(F1523)=0,"⚠ أدخل قيمة العهدة",IF(P1523&lt;0,"⛔ عجز / زيادة مصروفات "&amp;TEXT(-P1523,"#,##0"),IF(COUNTIFS($B$8:$B$5007,B1523,$A$8:$A$5007,"مصروف",$I$8:$I$5007,"&lt;&gt;مرفوض",$K$8:$K$5007,"&lt;&gt;نعم")&gt;0,"⚠ "&amp;COUNTIFS($B$8:$B$5007,B1523,$A$8:$A$5007,"مصروف",$I$8:$I$5007,"&lt;&gt;مرفوض",$K$8:$K$5007,"&lt;&gt;نعم")&amp;" مصروف غير مسوى",IF(L1523="تمت التسوية",IF(P1523=0,"✔ متوازنة وتمت التسوية","✔ تمت التسوية – متبقي "&amp;TEXT(P1523,"#,##0")),IF(P1523&gt;0,"متبقي "&amp;TEXT(P1523,"#,##0"),"✔ متوازنة"))))),IF(R1523=0,"⚠ أضف سطر عهدة أولًا",IF(OR(C1523="",N(G1523)=0),"⚠ أكمل التاريخ والقيمة",IF(S1523="","⚠ التاريخ خارج السنة المالية",IF(H1523="","⚠ اختر بند الموازنة",IF(I1523="مرفوض","✖ مرفوض من المدير",IF(I1523&lt;&gt;"موافق","⏳ بانتظار موافقة المدير",IF(K1523&lt;&gt;"نعم","⚠ غير مسوى مع الحسابات","✔ معتمد ومسوى")))))))))</f>
        <v/>
      </c>
      <c r="R1523">
        <f>N(R1522)+IF(A1523="عهدة",1,0)</f>
        <v/>
      </c>
      <c r="S1523">
        <f>IF(C1523="","",IF(AND(C1523&gt;=DATE(2026,9,1),C1523&lt;=DATE(2027,8,31)),(YEAR(C1523)-2026)*12+MONTH(C1523)-8,""))</f>
        <v/>
      </c>
      <c r="T1523">
        <f>IF(AND(A1523="مصروف",R1523&gt;0,I1523="موافق",S1523&lt;&gt;"",H1523&lt;&gt;""),N(G1523),0)</f>
        <v/>
      </c>
    </row>
    <row r="1524">
      <c r="A1524" s="19" t="n"/>
      <c r="B1524" s="20">
        <f>IF(A1524="","",IF(R1524=0,"⚠ أضف سطر عهدة أولًا","BDR-"&amp;TEXT(R1524,"000")))</f>
        <v/>
      </c>
      <c r="C1524" s="21" t="n"/>
      <c r="D1524" s="20">
        <f>IF(C1524="","",IF(S1524="","خارج السنة المالية",INDEX(القوائم!$D$2:$D$13,S1524)))</f>
        <v/>
      </c>
      <c r="E1524" s="22" t="n"/>
      <c r="F1524" s="23" t="n"/>
      <c r="G1524" s="23" t="n"/>
      <c r="H1524" s="22" t="n"/>
      <c r="I1524" s="19" t="n"/>
      <c r="J1524" s="21" t="n"/>
      <c r="K1524" s="19" t="n"/>
      <c r="L1524" s="19" t="n"/>
      <c r="M1524" s="21" t="n"/>
      <c r="N1524" s="22" t="n"/>
      <c r="O1524" s="24">
        <f>IF(A1524&lt;&gt;"عهدة","",SUMIFS($G$8:$G$5007,$B$8:$B$5007,B1524,$A$8:$A$5007,"مصروف",$I$8:$I$5007,"&lt;&gt;مرفوض"))</f>
        <v/>
      </c>
      <c r="P1524" s="25">
        <f>IF(A1524&lt;&gt;"عهدة","",N(F1524)-O1524)</f>
        <v/>
      </c>
      <c r="Q1524" s="26">
        <f>IF(A1524="","",IF(A1524="عهدة",IF(N(F1524)=0,"⚠ أدخل قيمة العهدة",IF(P1524&lt;0,"⛔ عجز / زيادة مصروفات "&amp;TEXT(-P1524,"#,##0"),IF(COUNTIFS($B$8:$B$5007,B1524,$A$8:$A$5007,"مصروف",$I$8:$I$5007,"&lt;&gt;مرفوض",$K$8:$K$5007,"&lt;&gt;نعم")&gt;0,"⚠ "&amp;COUNTIFS($B$8:$B$5007,B1524,$A$8:$A$5007,"مصروف",$I$8:$I$5007,"&lt;&gt;مرفوض",$K$8:$K$5007,"&lt;&gt;نعم")&amp;" مصروف غير مسوى",IF(L1524="تمت التسوية",IF(P1524=0,"✔ متوازنة وتمت التسوية","✔ تمت التسوية – متبقي "&amp;TEXT(P1524,"#,##0")),IF(P1524&gt;0,"متبقي "&amp;TEXT(P1524,"#,##0"),"✔ متوازنة"))))),IF(R1524=0,"⚠ أضف سطر عهدة أولًا",IF(OR(C1524="",N(G1524)=0),"⚠ أكمل التاريخ والقيمة",IF(S1524="","⚠ التاريخ خارج السنة المالية",IF(H1524="","⚠ اختر بند الموازنة",IF(I1524="مرفوض","✖ مرفوض من المدير",IF(I1524&lt;&gt;"موافق","⏳ بانتظار موافقة المدير",IF(K1524&lt;&gt;"نعم","⚠ غير مسوى مع الحسابات","✔ معتمد ومسوى")))))))))</f>
        <v/>
      </c>
      <c r="R1524">
        <f>N(R1523)+IF(A1524="عهدة",1,0)</f>
        <v/>
      </c>
      <c r="S1524">
        <f>IF(C1524="","",IF(AND(C1524&gt;=DATE(2026,9,1),C1524&lt;=DATE(2027,8,31)),(YEAR(C1524)-2026)*12+MONTH(C1524)-8,""))</f>
        <v/>
      </c>
      <c r="T1524">
        <f>IF(AND(A1524="مصروف",R1524&gt;0,I1524="موافق",S1524&lt;&gt;"",H1524&lt;&gt;""),N(G1524),0)</f>
        <v/>
      </c>
    </row>
    <row r="1525">
      <c r="A1525" s="19" t="n"/>
      <c r="B1525" s="20">
        <f>IF(A1525="","",IF(R1525=0,"⚠ أضف سطر عهدة أولًا","BDR-"&amp;TEXT(R1525,"000")))</f>
        <v/>
      </c>
      <c r="C1525" s="21" t="n"/>
      <c r="D1525" s="20">
        <f>IF(C1525="","",IF(S1525="","خارج السنة المالية",INDEX(القوائم!$D$2:$D$13,S1525)))</f>
        <v/>
      </c>
      <c r="E1525" s="22" t="n"/>
      <c r="F1525" s="23" t="n"/>
      <c r="G1525" s="23" t="n"/>
      <c r="H1525" s="22" t="n"/>
      <c r="I1525" s="19" t="n"/>
      <c r="J1525" s="21" t="n"/>
      <c r="K1525" s="19" t="n"/>
      <c r="L1525" s="19" t="n"/>
      <c r="M1525" s="21" t="n"/>
      <c r="N1525" s="22" t="n"/>
      <c r="O1525" s="24">
        <f>IF(A1525&lt;&gt;"عهدة","",SUMIFS($G$8:$G$5007,$B$8:$B$5007,B1525,$A$8:$A$5007,"مصروف",$I$8:$I$5007,"&lt;&gt;مرفوض"))</f>
        <v/>
      </c>
      <c r="P1525" s="25">
        <f>IF(A1525&lt;&gt;"عهدة","",N(F1525)-O1525)</f>
        <v/>
      </c>
      <c r="Q1525" s="26">
        <f>IF(A1525="","",IF(A1525="عهدة",IF(N(F1525)=0,"⚠ أدخل قيمة العهدة",IF(P1525&lt;0,"⛔ عجز / زيادة مصروفات "&amp;TEXT(-P1525,"#,##0"),IF(COUNTIFS($B$8:$B$5007,B1525,$A$8:$A$5007,"مصروف",$I$8:$I$5007,"&lt;&gt;مرفوض",$K$8:$K$5007,"&lt;&gt;نعم")&gt;0,"⚠ "&amp;COUNTIFS($B$8:$B$5007,B1525,$A$8:$A$5007,"مصروف",$I$8:$I$5007,"&lt;&gt;مرفوض",$K$8:$K$5007,"&lt;&gt;نعم")&amp;" مصروف غير مسوى",IF(L1525="تمت التسوية",IF(P1525=0,"✔ متوازنة وتمت التسوية","✔ تمت التسوية – متبقي "&amp;TEXT(P1525,"#,##0")),IF(P1525&gt;0,"متبقي "&amp;TEXT(P1525,"#,##0"),"✔ متوازنة"))))),IF(R1525=0,"⚠ أضف سطر عهدة أولًا",IF(OR(C1525="",N(G1525)=0),"⚠ أكمل التاريخ والقيمة",IF(S1525="","⚠ التاريخ خارج السنة المالية",IF(H1525="","⚠ اختر بند الموازنة",IF(I1525="مرفوض","✖ مرفوض من المدير",IF(I1525&lt;&gt;"موافق","⏳ بانتظار موافقة المدير",IF(K1525&lt;&gt;"نعم","⚠ غير مسوى مع الحسابات","✔ معتمد ومسوى")))))))))</f>
        <v/>
      </c>
      <c r="R1525">
        <f>N(R1524)+IF(A1525="عهدة",1,0)</f>
        <v/>
      </c>
      <c r="S1525">
        <f>IF(C1525="","",IF(AND(C1525&gt;=DATE(2026,9,1),C1525&lt;=DATE(2027,8,31)),(YEAR(C1525)-2026)*12+MONTH(C1525)-8,""))</f>
        <v/>
      </c>
      <c r="T1525">
        <f>IF(AND(A1525="مصروف",R1525&gt;0,I1525="موافق",S1525&lt;&gt;"",H1525&lt;&gt;""),N(G1525),0)</f>
        <v/>
      </c>
    </row>
    <row r="1526">
      <c r="A1526" s="19" t="n"/>
      <c r="B1526" s="20">
        <f>IF(A1526="","",IF(R1526=0,"⚠ أضف سطر عهدة أولًا","BDR-"&amp;TEXT(R1526,"000")))</f>
        <v/>
      </c>
      <c r="C1526" s="21" t="n"/>
      <c r="D1526" s="20">
        <f>IF(C1526="","",IF(S1526="","خارج السنة المالية",INDEX(القوائم!$D$2:$D$13,S1526)))</f>
        <v/>
      </c>
      <c r="E1526" s="22" t="n"/>
      <c r="F1526" s="23" t="n"/>
      <c r="G1526" s="23" t="n"/>
      <c r="H1526" s="22" t="n"/>
      <c r="I1526" s="19" t="n"/>
      <c r="J1526" s="21" t="n"/>
      <c r="K1526" s="19" t="n"/>
      <c r="L1526" s="19" t="n"/>
      <c r="M1526" s="21" t="n"/>
      <c r="N1526" s="22" t="n"/>
      <c r="O1526" s="24">
        <f>IF(A1526&lt;&gt;"عهدة","",SUMIFS($G$8:$G$5007,$B$8:$B$5007,B1526,$A$8:$A$5007,"مصروف",$I$8:$I$5007,"&lt;&gt;مرفوض"))</f>
        <v/>
      </c>
      <c r="P1526" s="25">
        <f>IF(A1526&lt;&gt;"عهدة","",N(F1526)-O1526)</f>
        <v/>
      </c>
      <c r="Q1526" s="26">
        <f>IF(A1526="","",IF(A1526="عهدة",IF(N(F1526)=0,"⚠ أدخل قيمة العهدة",IF(P1526&lt;0,"⛔ عجز / زيادة مصروفات "&amp;TEXT(-P1526,"#,##0"),IF(COUNTIFS($B$8:$B$5007,B1526,$A$8:$A$5007,"مصروف",$I$8:$I$5007,"&lt;&gt;مرفوض",$K$8:$K$5007,"&lt;&gt;نعم")&gt;0,"⚠ "&amp;COUNTIFS($B$8:$B$5007,B1526,$A$8:$A$5007,"مصروف",$I$8:$I$5007,"&lt;&gt;مرفوض",$K$8:$K$5007,"&lt;&gt;نعم")&amp;" مصروف غير مسوى",IF(L1526="تمت التسوية",IF(P1526=0,"✔ متوازنة وتمت التسوية","✔ تمت التسوية – متبقي "&amp;TEXT(P1526,"#,##0")),IF(P1526&gt;0,"متبقي "&amp;TEXT(P1526,"#,##0"),"✔ متوازنة"))))),IF(R1526=0,"⚠ أضف سطر عهدة أولًا",IF(OR(C1526="",N(G1526)=0),"⚠ أكمل التاريخ والقيمة",IF(S1526="","⚠ التاريخ خارج السنة المالية",IF(H1526="","⚠ اختر بند الموازنة",IF(I1526="مرفوض","✖ مرفوض من المدير",IF(I1526&lt;&gt;"موافق","⏳ بانتظار موافقة المدير",IF(K1526&lt;&gt;"نعم","⚠ غير مسوى مع الحسابات","✔ معتمد ومسوى")))))))))</f>
        <v/>
      </c>
      <c r="R1526">
        <f>N(R1525)+IF(A1526="عهدة",1,0)</f>
        <v/>
      </c>
      <c r="S1526">
        <f>IF(C1526="","",IF(AND(C1526&gt;=DATE(2026,9,1),C1526&lt;=DATE(2027,8,31)),(YEAR(C1526)-2026)*12+MONTH(C1526)-8,""))</f>
        <v/>
      </c>
      <c r="T1526">
        <f>IF(AND(A1526="مصروف",R1526&gt;0,I1526="موافق",S1526&lt;&gt;"",H1526&lt;&gt;""),N(G1526),0)</f>
        <v/>
      </c>
    </row>
    <row r="1527">
      <c r="A1527" s="19" t="n"/>
      <c r="B1527" s="20">
        <f>IF(A1527="","",IF(R1527=0,"⚠ أضف سطر عهدة أولًا","BDR-"&amp;TEXT(R1527,"000")))</f>
        <v/>
      </c>
      <c r="C1527" s="21" t="n"/>
      <c r="D1527" s="20">
        <f>IF(C1527="","",IF(S1527="","خارج السنة المالية",INDEX(القوائم!$D$2:$D$13,S1527)))</f>
        <v/>
      </c>
      <c r="E1527" s="22" t="n"/>
      <c r="F1527" s="23" t="n"/>
      <c r="G1527" s="23" t="n"/>
      <c r="H1527" s="22" t="n"/>
      <c r="I1527" s="19" t="n"/>
      <c r="J1527" s="21" t="n"/>
      <c r="K1527" s="19" t="n"/>
      <c r="L1527" s="19" t="n"/>
      <c r="M1527" s="21" t="n"/>
      <c r="N1527" s="22" t="n"/>
      <c r="O1527" s="24">
        <f>IF(A1527&lt;&gt;"عهدة","",SUMIFS($G$8:$G$5007,$B$8:$B$5007,B1527,$A$8:$A$5007,"مصروف",$I$8:$I$5007,"&lt;&gt;مرفوض"))</f>
        <v/>
      </c>
      <c r="P1527" s="25">
        <f>IF(A1527&lt;&gt;"عهدة","",N(F1527)-O1527)</f>
        <v/>
      </c>
      <c r="Q1527" s="26">
        <f>IF(A1527="","",IF(A1527="عهدة",IF(N(F1527)=0,"⚠ أدخل قيمة العهدة",IF(P1527&lt;0,"⛔ عجز / زيادة مصروفات "&amp;TEXT(-P1527,"#,##0"),IF(COUNTIFS($B$8:$B$5007,B1527,$A$8:$A$5007,"مصروف",$I$8:$I$5007,"&lt;&gt;مرفوض",$K$8:$K$5007,"&lt;&gt;نعم")&gt;0,"⚠ "&amp;COUNTIFS($B$8:$B$5007,B1527,$A$8:$A$5007,"مصروف",$I$8:$I$5007,"&lt;&gt;مرفوض",$K$8:$K$5007,"&lt;&gt;نعم")&amp;" مصروف غير مسوى",IF(L1527="تمت التسوية",IF(P1527=0,"✔ متوازنة وتمت التسوية","✔ تمت التسوية – متبقي "&amp;TEXT(P1527,"#,##0")),IF(P1527&gt;0,"متبقي "&amp;TEXT(P1527,"#,##0"),"✔ متوازنة"))))),IF(R1527=0,"⚠ أضف سطر عهدة أولًا",IF(OR(C1527="",N(G1527)=0),"⚠ أكمل التاريخ والقيمة",IF(S1527="","⚠ التاريخ خارج السنة المالية",IF(H1527="","⚠ اختر بند الموازنة",IF(I1527="مرفوض","✖ مرفوض من المدير",IF(I1527&lt;&gt;"موافق","⏳ بانتظار موافقة المدير",IF(K1527&lt;&gt;"نعم","⚠ غير مسوى مع الحسابات","✔ معتمد ومسوى")))))))))</f>
        <v/>
      </c>
      <c r="R1527">
        <f>N(R1526)+IF(A1527="عهدة",1,0)</f>
        <v/>
      </c>
      <c r="S1527">
        <f>IF(C1527="","",IF(AND(C1527&gt;=DATE(2026,9,1),C1527&lt;=DATE(2027,8,31)),(YEAR(C1527)-2026)*12+MONTH(C1527)-8,""))</f>
        <v/>
      </c>
      <c r="T1527">
        <f>IF(AND(A1527="مصروف",R1527&gt;0,I1527="موافق",S1527&lt;&gt;"",H1527&lt;&gt;""),N(G1527),0)</f>
        <v/>
      </c>
    </row>
    <row r="1528">
      <c r="A1528" s="19" t="n"/>
      <c r="B1528" s="20">
        <f>IF(A1528="","",IF(R1528=0,"⚠ أضف سطر عهدة أولًا","BDR-"&amp;TEXT(R1528,"000")))</f>
        <v/>
      </c>
      <c r="C1528" s="21" t="n"/>
      <c r="D1528" s="20">
        <f>IF(C1528="","",IF(S1528="","خارج السنة المالية",INDEX(القوائم!$D$2:$D$13,S1528)))</f>
        <v/>
      </c>
      <c r="E1528" s="22" t="n"/>
      <c r="F1528" s="23" t="n"/>
      <c r="G1528" s="23" t="n"/>
      <c r="H1528" s="22" t="n"/>
      <c r="I1528" s="19" t="n"/>
      <c r="J1528" s="21" t="n"/>
      <c r="K1528" s="19" t="n"/>
      <c r="L1528" s="19" t="n"/>
      <c r="M1528" s="21" t="n"/>
      <c r="N1528" s="22" t="n"/>
      <c r="O1528" s="24">
        <f>IF(A1528&lt;&gt;"عهدة","",SUMIFS($G$8:$G$5007,$B$8:$B$5007,B1528,$A$8:$A$5007,"مصروف",$I$8:$I$5007,"&lt;&gt;مرفوض"))</f>
        <v/>
      </c>
      <c r="P1528" s="25">
        <f>IF(A1528&lt;&gt;"عهدة","",N(F1528)-O1528)</f>
        <v/>
      </c>
      <c r="Q1528" s="26">
        <f>IF(A1528="","",IF(A1528="عهدة",IF(N(F1528)=0,"⚠ أدخل قيمة العهدة",IF(P1528&lt;0,"⛔ عجز / زيادة مصروفات "&amp;TEXT(-P1528,"#,##0"),IF(COUNTIFS($B$8:$B$5007,B1528,$A$8:$A$5007,"مصروف",$I$8:$I$5007,"&lt;&gt;مرفوض",$K$8:$K$5007,"&lt;&gt;نعم")&gt;0,"⚠ "&amp;COUNTIFS($B$8:$B$5007,B1528,$A$8:$A$5007,"مصروف",$I$8:$I$5007,"&lt;&gt;مرفوض",$K$8:$K$5007,"&lt;&gt;نعم")&amp;" مصروف غير مسوى",IF(L1528="تمت التسوية",IF(P1528=0,"✔ متوازنة وتمت التسوية","✔ تمت التسوية – متبقي "&amp;TEXT(P1528,"#,##0")),IF(P1528&gt;0,"متبقي "&amp;TEXT(P1528,"#,##0"),"✔ متوازنة"))))),IF(R1528=0,"⚠ أضف سطر عهدة أولًا",IF(OR(C1528="",N(G1528)=0),"⚠ أكمل التاريخ والقيمة",IF(S1528="","⚠ التاريخ خارج السنة المالية",IF(H1528="","⚠ اختر بند الموازنة",IF(I1528="مرفوض","✖ مرفوض من المدير",IF(I1528&lt;&gt;"موافق","⏳ بانتظار موافقة المدير",IF(K1528&lt;&gt;"نعم","⚠ غير مسوى مع الحسابات","✔ معتمد ومسوى")))))))))</f>
        <v/>
      </c>
      <c r="R1528">
        <f>N(R1527)+IF(A1528="عهدة",1,0)</f>
        <v/>
      </c>
      <c r="S1528">
        <f>IF(C1528="","",IF(AND(C1528&gt;=DATE(2026,9,1),C1528&lt;=DATE(2027,8,31)),(YEAR(C1528)-2026)*12+MONTH(C1528)-8,""))</f>
        <v/>
      </c>
      <c r="T1528">
        <f>IF(AND(A1528="مصروف",R1528&gt;0,I1528="موافق",S1528&lt;&gt;"",H1528&lt;&gt;""),N(G1528),0)</f>
        <v/>
      </c>
    </row>
    <row r="1529">
      <c r="A1529" s="19" t="n"/>
      <c r="B1529" s="20">
        <f>IF(A1529="","",IF(R1529=0,"⚠ أضف سطر عهدة أولًا","BDR-"&amp;TEXT(R1529,"000")))</f>
        <v/>
      </c>
      <c r="C1529" s="21" t="n"/>
      <c r="D1529" s="20">
        <f>IF(C1529="","",IF(S1529="","خارج السنة المالية",INDEX(القوائم!$D$2:$D$13,S1529)))</f>
        <v/>
      </c>
      <c r="E1529" s="22" t="n"/>
      <c r="F1529" s="23" t="n"/>
      <c r="G1529" s="23" t="n"/>
      <c r="H1529" s="22" t="n"/>
      <c r="I1529" s="19" t="n"/>
      <c r="J1529" s="21" t="n"/>
      <c r="K1529" s="19" t="n"/>
      <c r="L1529" s="19" t="n"/>
      <c r="M1529" s="21" t="n"/>
      <c r="N1529" s="22" t="n"/>
      <c r="O1529" s="24">
        <f>IF(A1529&lt;&gt;"عهدة","",SUMIFS($G$8:$G$5007,$B$8:$B$5007,B1529,$A$8:$A$5007,"مصروف",$I$8:$I$5007,"&lt;&gt;مرفوض"))</f>
        <v/>
      </c>
      <c r="P1529" s="25">
        <f>IF(A1529&lt;&gt;"عهدة","",N(F1529)-O1529)</f>
        <v/>
      </c>
      <c r="Q1529" s="26">
        <f>IF(A1529="","",IF(A1529="عهدة",IF(N(F1529)=0,"⚠ أدخل قيمة العهدة",IF(P1529&lt;0,"⛔ عجز / زيادة مصروفات "&amp;TEXT(-P1529,"#,##0"),IF(COUNTIFS($B$8:$B$5007,B1529,$A$8:$A$5007,"مصروف",$I$8:$I$5007,"&lt;&gt;مرفوض",$K$8:$K$5007,"&lt;&gt;نعم")&gt;0,"⚠ "&amp;COUNTIFS($B$8:$B$5007,B1529,$A$8:$A$5007,"مصروف",$I$8:$I$5007,"&lt;&gt;مرفوض",$K$8:$K$5007,"&lt;&gt;نعم")&amp;" مصروف غير مسوى",IF(L1529="تمت التسوية",IF(P1529=0,"✔ متوازنة وتمت التسوية","✔ تمت التسوية – متبقي "&amp;TEXT(P1529,"#,##0")),IF(P1529&gt;0,"متبقي "&amp;TEXT(P1529,"#,##0"),"✔ متوازنة"))))),IF(R1529=0,"⚠ أضف سطر عهدة أولًا",IF(OR(C1529="",N(G1529)=0),"⚠ أكمل التاريخ والقيمة",IF(S1529="","⚠ التاريخ خارج السنة المالية",IF(H1529="","⚠ اختر بند الموازنة",IF(I1529="مرفوض","✖ مرفوض من المدير",IF(I1529&lt;&gt;"موافق","⏳ بانتظار موافقة المدير",IF(K1529&lt;&gt;"نعم","⚠ غير مسوى مع الحسابات","✔ معتمد ومسوى")))))))))</f>
        <v/>
      </c>
      <c r="R1529">
        <f>N(R1528)+IF(A1529="عهدة",1,0)</f>
        <v/>
      </c>
      <c r="S1529">
        <f>IF(C1529="","",IF(AND(C1529&gt;=DATE(2026,9,1),C1529&lt;=DATE(2027,8,31)),(YEAR(C1529)-2026)*12+MONTH(C1529)-8,""))</f>
        <v/>
      </c>
      <c r="T1529">
        <f>IF(AND(A1529="مصروف",R1529&gt;0,I1529="موافق",S1529&lt;&gt;"",H1529&lt;&gt;""),N(G1529),0)</f>
        <v/>
      </c>
    </row>
    <row r="1530">
      <c r="A1530" s="19" t="n"/>
      <c r="B1530" s="20">
        <f>IF(A1530="","",IF(R1530=0,"⚠ أضف سطر عهدة أولًا","BDR-"&amp;TEXT(R1530,"000")))</f>
        <v/>
      </c>
      <c r="C1530" s="21" t="n"/>
      <c r="D1530" s="20">
        <f>IF(C1530="","",IF(S1530="","خارج السنة المالية",INDEX(القوائم!$D$2:$D$13,S1530)))</f>
        <v/>
      </c>
      <c r="E1530" s="22" t="n"/>
      <c r="F1530" s="23" t="n"/>
      <c r="G1530" s="23" t="n"/>
      <c r="H1530" s="22" t="n"/>
      <c r="I1530" s="19" t="n"/>
      <c r="J1530" s="21" t="n"/>
      <c r="K1530" s="19" t="n"/>
      <c r="L1530" s="19" t="n"/>
      <c r="M1530" s="21" t="n"/>
      <c r="N1530" s="22" t="n"/>
      <c r="O1530" s="24">
        <f>IF(A1530&lt;&gt;"عهدة","",SUMIFS($G$8:$G$5007,$B$8:$B$5007,B1530,$A$8:$A$5007,"مصروف",$I$8:$I$5007,"&lt;&gt;مرفوض"))</f>
        <v/>
      </c>
      <c r="P1530" s="25">
        <f>IF(A1530&lt;&gt;"عهدة","",N(F1530)-O1530)</f>
        <v/>
      </c>
      <c r="Q1530" s="26">
        <f>IF(A1530="","",IF(A1530="عهدة",IF(N(F1530)=0,"⚠ أدخل قيمة العهدة",IF(P1530&lt;0,"⛔ عجز / زيادة مصروفات "&amp;TEXT(-P1530,"#,##0"),IF(COUNTIFS($B$8:$B$5007,B1530,$A$8:$A$5007,"مصروف",$I$8:$I$5007,"&lt;&gt;مرفوض",$K$8:$K$5007,"&lt;&gt;نعم")&gt;0,"⚠ "&amp;COUNTIFS($B$8:$B$5007,B1530,$A$8:$A$5007,"مصروف",$I$8:$I$5007,"&lt;&gt;مرفوض",$K$8:$K$5007,"&lt;&gt;نعم")&amp;" مصروف غير مسوى",IF(L1530="تمت التسوية",IF(P1530=0,"✔ متوازنة وتمت التسوية","✔ تمت التسوية – متبقي "&amp;TEXT(P1530,"#,##0")),IF(P1530&gt;0,"متبقي "&amp;TEXT(P1530,"#,##0"),"✔ متوازنة"))))),IF(R1530=0,"⚠ أضف سطر عهدة أولًا",IF(OR(C1530="",N(G1530)=0),"⚠ أكمل التاريخ والقيمة",IF(S1530="","⚠ التاريخ خارج السنة المالية",IF(H1530="","⚠ اختر بند الموازنة",IF(I1530="مرفوض","✖ مرفوض من المدير",IF(I1530&lt;&gt;"موافق","⏳ بانتظار موافقة المدير",IF(K1530&lt;&gt;"نعم","⚠ غير مسوى مع الحسابات","✔ معتمد ومسوى")))))))))</f>
        <v/>
      </c>
      <c r="R1530">
        <f>N(R1529)+IF(A1530="عهدة",1,0)</f>
        <v/>
      </c>
      <c r="S1530">
        <f>IF(C1530="","",IF(AND(C1530&gt;=DATE(2026,9,1),C1530&lt;=DATE(2027,8,31)),(YEAR(C1530)-2026)*12+MONTH(C1530)-8,""))</f>
        <v/>
      </c>
      <c r="T1530">
        <f>IF(AND(A1530="مصروف",R1530&gt;0,I1530="موافق",S1530&lt;&gt;"",H1530&lt;&gt;""),N(G1530),0)</f>
        <v/>
      </c>
    </row>
    <row r="1531">
      <c r="A1531" s="19" t="n"/>
      <c r="B1531" s="20">
        <f>IF(A1531="","",IF(R1531=0,"⚠ أضف سطر عهدة أولًا","BDR-"&amp;TEXT(R1531,"000")))</f>
        <v/>
      </c>
      <c r="C1531" s="21" t="n"/>
      <c r="D1531" s="20">
        <f>IF(C1531="","",IF(S1531="","خارج السنة المالية",INDEX(القوائم!$D$2:$D$13,S1531)))</f>
        <v/>
      </c>
      <c r="E1531" s="22" t="n"/>
      <c r="F1531" s="23" t="n"/>
      <c r="G1531" s="23" t="n"/>
      <c r="H1531" s="22" t="n"/>
      <c r="I1531" s="19" t="n"/>
      <c r="J1531" s="21" t="n"/>
      <c r="K1531" s="19" t="n"/>
      <c r="L1531" s="19" t="n"/>
      <c r="M1531" s="21" t="n"/>
      <c r="N1531" s="22" t="n"/>
      <c r="O1531" s="24">
        <f>IF(A1531&lt;&gt;"عهدة","",SUMIFS($G$8:$G$5007,$B$8:$B$5007,B1531,$A$8:$A$5007,"مصروف",$I$8:$I$5007,"&lt;&gt;مرفوض"))</f>
        <v/>
      </c>
      <c r="P1531" s="25">
        <f>IF(A1531&lt;&gt;"عهدة","",N(F1531)-O1531)</f>
        <v/>
      </c>
      <c r="Q1531" s="26">
        <f>IF(A1531="","",IF(A1531="عهدة",IF(N(F1531)=0,"⚠ أدخل قيمة العهدة",IF(P1531&lt;0,"⛔ عجز / زيادة مصروفات "&amp;TEXT(-P1531,"#,##0"),IF(COUNTIFS($B$8:$B$5007,B1531,$A$8:$A$5007,"مصروف",$I$8:$I$5007,"&lt;&gt;مرفوض",$K$8:$K$5007,"&lt;&gt;نعم")&gt;0,"⚠ "&amp;COUNTIFS($B$8:$B$5007,B1531,$A$8:$A$5007,"مصروف",$I$8:$I$5007,"&lt;&gt;مرفوض",$K$8:$K$5007,"&lt;&gt;نعم")&amp;" مصروف غير مسوى",IF(L1531="تمت التسوية",IF(P1531=0,"✔ متوازنة وتمت التسوية","✔ تمت التسوية – متبقي "&amp;TEXT(P1531,"#,##0")),IF(P1531&gt;0,"متبقي "&amp;TEXT(P1531,"#,##0"),"✔ متوازنة"))))),IF(R1531=0,"⚠ أضف سطر عهدة أولًا",IF(OR(C1531="",N(G1531)=0),"⚠ أكمل التاريخ والقيمة",IF(S1531="","⚠ التاريخ خارج السنة المالية",IF(H1531="","⚠ اختر بند الموازنة",IF(I1531="مرفوض","✖ مرفوض من المدير",IF(I1531&lt;&gt;"موافق","⏳ بانتظار موافقة المدير",IF(K1531&lt;&gt;"نعم","⚠ غير مسوى مع الحسابات","✔ معتمد ومسوى")))))))))</f>
        <v/>
      </c>
      <c r="R1531">
        <f>N(R1530)+IF(A1531="عهدة",1,0)</f>
        <v/>
      </c>
      <c r="S1531">
        <f>IF(C1531="","",IF(AND(C1531&gt;=DATE(2026,9,1),C1531&lt;=DATE(2027,8,31)),(YEAR(C1531)-2026)*12+MONTH(C1531)-8,""))</f>
        <v/>
      </c>
      <c r="T1531">
        <f>IF(AND(A1531="مصروف",R1531&gt;0,I1531="موافق",S1531&lt;&gt;"",H1531&lt;&gt;""),N(G1531),0)</f>
        <v/>
      </c>
    </row>
    <row r="1532">
      <c r="A1532" s="19" t="n"/>
      <c r="B1532" s="20">
        <f>IF(A1532="","",IF(R1532=0,"⚠ أضف سطر عهدة أولًا","BDR-"&amp;TEXT(R1532,"000")))</f>
        <v/>
      </c>
      <c r="C1532" s="21" t="n"/>
      <c r="D1532" s="20">
        <f>IF(C1532="","",IF(S1532="","خارج السنة المالية",INDEX(القوائم!$D$2:$D$13,S1532)))</f>
        <v/>
      </c>
      <c r="E1532" s="22" t="n"/>
      <c r="F1532" s="23" t="n"/>
      <c r="G1532" s="23" t="n"/>
      <c r="H1532" s="22" t="n"/>
      <c r="I1532" s="19" t="n"/>
      <c r="J1532" s="21" t="n"/>
      <c r="K1532" s="19" t="n"/>
      <c r="L1532" s="19" t="n"/>
      <c r="M1532" s="21" t="n"/>
      <c r="N1532" s="22" t="n"/>
      <c r="O1532" s="24">
        <f>IF(A1532&lt;&gt;"عهدة","",SUMIFS($G$8:$G$5007,$B$8:$B$5007,B1532,$A$8:$A$5007,"مصروف",$I$8:$I$5007,"&lt;&gt;مرفوض"))</f>
        <v/>
      </c>
      <c r="P1532" s="25">
        <f>IF(A1532&lt;&gt;"عهدة","",N(F1532)-O1532)</f>
        <v/>
      </c>
      <c r="Q1532" s="26">
        <f>IF(A1532="","",IF(A1532="عهدة",IF(N(F1532)=0,"⚠ أدخل قيمة العهدة",IF(P1532&lt;0,"⛔ عجز / زيادة مصروفات "&amp;TEXT(-P1532,"#,##0"),IF(COUNTIFS($B$8:$B$5007,B1532,$A$8:$A$5007,"مصروف",$I$8:$I$5007,"&lt;&gt;مرفوض",$K$8:$K$5007,"&lt;&gt;نعم")&gt;0,"⚠ "&amp;COUNTIFS($B$8:$B$5007,B1532,$A$8:$A$5007,"مصروف",$I$8:$I$5007,"&lt;&gt;مرفوض",$K$8:$K$5007,"&lt;&gt;نعم")&amp;" مصروف غير مسوى",IF(L1532="تمت التسوية",IF(P1532=0,"✔ متوازنة وتمت التسوية","✔ تمت التسوية – متبقي "&amp;TEXT(P1532,"#,##0")),IF(P1532&gt;0,"متبقي "&amp;TEXT(P1532,"#,##0"),"✔ متوازنة"))))),IF(R1532=0,"⚠ أضف سطر عهدة أولًا",IF(OR(C1532="",N(G1532)=0),"⚠ أكمل التاريخ والقيمة",IF(S1532="","⚠ التاريخ خارج السنة المالية",IF(H1532="","⚠ اختر بند الموازنة",IF(I1532="مرفوض","✖ مرفوض من المدير",IF(I1532&lt;&gt;"موافق","⏳ بانتظار موافقة المدير",IF(K1532&lt;&gt;"نعم","⚠ غير مسوى مع الحسابات","✔ معتمد ومسوى")))))))))</f>
        <v/>
      </c>
      <c r="R1532">
        <f>N(R1531)+IF(A1532="عهدة",1,0)</f>
        <v/>
      </c>
      <c r="S1532">
        <f>IF(C1532="","",IF(AND(C1532&gt;=DATE(2026,9,1),C1532&lt;=DATE(2027,8,31)),(YEAR(C1532)-2026)*12+MONTH(C1532)-8,""))</f>
        <v/>
      </c>
      <c r="T1532">
        <f>IF(AND(A1532="مصروف",R1532&gt;0,I1532="موافق",S1532&lt;&gt;"",H1532&lt;&gt;""),N(G1532),0)</f>
        <v/>
      </c>
    </row>
    <row r="1533">
      <c r="A1533" s="19" t="n"/>
      <c r="B1533" s="20">
        <f>IF(A1533="","",IF(R1533=0,"⚠ أضف سطر عهدة أولًا","BDR-"&amp;TEXT(R1533,"000")))</f>
        <v/>
      </c>
      <c r="C1533" s="21" t="n"/>
      <c r="D1533" s="20">
        <f>IF(C1533="","",IF(S1533="","خارج السنة المالية",INDEX(القوائم!$D$2:$D$13,S1533)))</f>
        <v/>
      </c>
      <c r="E1533" s="22" t="n"/>
      <c r="F1533" s="23" t="n"/>
      <c r="G1533" s="23" t="n"/>
      <c r="H1533" s="22" t="n"/>
      <c r="I1533" s="19" t="n"/>
      <c r="J1533" s="21" t="n"/>
      <c r="K1533" s="19" t="n"/>
      <c r="L1533" s="19" t="n"/>
      <c r="M1533" s="21" t="n"/>
      <c r="N1533" s="22" t="n"/>
      <c r="O1533" s="24">
        <f>IF(A1533&lt;&gt;"عهدة","",SUMIFS($G$8:$G$5007,$B$8:$B$5007,B1533,$A$8:$A$5007,"مصروف",$I$8:$I$5007,"&lt;&gt;مرفوض"))</f>
        <v/>
      </c>
      <c r="P1533" s="25">
        <f>IF(A1533&lt;&gt;"عهدة","",N(F1533)-O1533)</f>
        <v/>
      </c>
      <c r="Q1533" s="26">
        <f>IF(A1533="","",IF(A1533="عهدة",IF(N(F1533)=0,"⚠ أدخل قيمة العهدة",IF(P1533&lt;0,"⛔ عجز / زيادة مصروفات "&amp;TEXT(-P1533,"#,##0"),IF(COUNTIFS($B$8:$B$5007,B1533,$A$8:$A$5007,"مصروف",$I$8:$I$5007,"&lt;&gt;مرفوض",$K$8:$K$5007,"&lt;&gt;نعم")&gt;0,"⚠ "&amp;COUNTIFS($B$8:$B$5007,B1533,$A$8:$A$5007,"مصروف",$I$8:$I$5007,"&lt;&gt;مرفوض",$K$8:$K$5007,"&lt;&gt;نعم")&amp;" مصروف غير مسوى",IF(L1533="تمت التسوية",IF(P1533=0,"✔ متوازنة وتمت التسوية","✔ تمت التسوية – متبقي "&amp;TEXT(P1533,"#,##0")),IF(P1533&gt;0,"متبقي "&amp;TEXT(P1533,"#,##0"),"✔ متوازنة"))))),IF(R1533=0,"⚠ أضف سطر عهدة أولًا",IF(OR(C1533="",N(G1533)=0),"⚠ أكمل التاريخ والقيمة",IF(S1533="","⚠ التاريخ خارج السنة المالية",IF(H1533="","⚠ اختر بند الموازنة",IF(I1533="مرفوض","✖ مرفوض من المدير",IF(I1533&lt;&gt;"موافق","⏳ بانتظار موافقة المدير",IF(K1533&lt;&gt;"نعم","⚠ غير مسوى مع الحسابات","✔ معتمد ومسوى")))))))))</f>
        <v/>
      </c>
      <c r="R1533">
        <f>N(R1532)+IF(A1533="عهدة",1,0)</f>
        <v/>
      </c>
      <c r="S1533">
        <f>IF(C1533="","",IF(AND(C1533&gt;=DATE(2026,9,1),C1533&lt;=DATE(2027,8,31)),(YEAR(C1533)-2026)*12+MONTH(C1533)-8,""))</f>
        <v/>
      </c>
      <c r="T1533">
        <f>IF(AND(A1533="مصروف",R1533&gt;0,I1533="موافق",S1533&lt;&gt;"",H1533&lt;&gt;""),N(G1533),0)</f>
        <v/>
      </c>
    </row>
    <row r="1534">
      <c r="A1534" s="19" t="n"/>
      <c r="B1534" s="20">
        <f>IF(A1534="","",IF(R1534=0,"⚠ أضف سطر عهدة أولًا","BDR-"&amp;TEXT(R1534,"000")))</f>
        <v/>
      </c>
      <c r="C1534" s="21" t="n"/>
      <c r="D1534" s="20">
        <f>IF(C1534="","",IF(S1534="","خارج السنة المالية",INDEX(القوائم!$D$2:$D$13,S1534)))</f>
        <v/>
      </c>
      <c r="E1534" s="22" t="n"/>
      <c r="F1534" s="23" t="n"/>
      <c r="G1534" s="23" t="n"/>
      <c r="H1534" s="22" t="n"/>
      <c r="I1534" s="19" t="n"/>
      <c r="J1534" s="21" t="n"/>
      <c r="K1534" s="19" t="n"/>
      <c r="L1534" s="19" t="n"/>
      <c r="M1534" s="21" t="n"/>
      <c r="N1534" s="22" t="n"/>
      <c r="O1534" s="24">
        <f>IF(A1534&lt;&gt;"عهدة","",SUMIFS($G$8:$G$5007,$B$8:$B$5007,B1534,$A$8:$A$5007,"مصروف",$I$8:$I$5007,"&lt;&gt;مرفوض"))</f>
        <v/>
      </c>
      <c r="P1534" s="25">
        <f>IF(A1534&lt;&gt;"عهدة","",N(F1534)-O1534)</f>
        <v/>
      </c>
      <c r="Q1534" s="26">
        <f>IF(A1534="","",IF(A1534="عهدة",IF(N(F1534)=0,"⚠ أدخل قيمة العهدة",IF(P1534&lt;0,"⛔ عجز / زيادة مصروفات "&amp;TEXT(-P1534,"#,##0"),IF(COUNTIFS($B$8:$B$5007,B1534,$A$8:$A$5007,"مصروف",$I$8:$I$5007,"&lt;&gt;مرفوض",$K$8:$K$5007,"&lt;&gt;نعم")&gt;0,"⚠ "&amp;COUNTIFS($B$8:$B$5007,B1534,$A$8:$A$5007,"مصروف",$I$8:$I$5007,"&lt;&gt;مرفوض",$K$8:$K$5007,"&lt;&gt;نعم")&amp;" مصروف غير مسوى",IF(L1534="تمت التسوية",IF(P1534=0,"✔ متوازنة وتمت التسوية","✔ تمت التسوية – متبقي "&amp;TEXT(P1534,"#,##0")),IF(P1534&gt;0,"متبقي "&amp;TEXT(P1534,"#,##0"),"✔ متوازنة"))))),IF(R1534=0,"⚠ أضف سطر عهدة أولًا",IF(OR(C1534="",N(G1534)=0),"⚠ أكمل التاريخ والقيمة",IF(S1534="","⚠ التاريخ خارج السنة المالية",IF(H1534="","⚠ اختر بند الموازنة",IF(I1534="مرفوض","✖ مرفوض من المدير",IF(I1534&lt;&gt;"موافق","⏳ بانتظار موافقة المدير",IF(K1534&lt;&gt;"نعم","⚠ غير مسوى مع الحسابات","✔ معتمد ومسوى")))))))))</f>
        <v/>
      </c>
      <c r="R1534">
        <f>N(R1533)+IF(A1534="عهدة",1,0)</f>
        <v/>
      </c>
      <c r="S1534">
        <f>IF(C1534="","",IF(AND(C1534&gt;=DATE(2026,9,1),C1534&lt;=DATE(2027,8,31)),(YEAR(C1534)-2026)*12+MONTH(C1534)-8,""))</f>
        <v/>
      </c>
      <c r="T1534">
        <f>IF(AND(A1534="مصروف",R1534&gt;0,I1534="موافق",S1534&lt;&gt;"",H1534&lt;&gt;""),N(G1534),0)</f>
        <v/>
      </c>
    </row>
    <row r="1535">
      <c r="A1535" s="19" t="n"/>
      <c r="B1535" s="20">
        <f>IF(A1535="","",IF(R1535=0,"⚠ أضف سطر عهدة أولًا","BDR-"&amp;TEXT(R1535,"000")))</f>
        <v/>
      </c>
      <c r="C1535" s="21" t="n"/>
      <c r="D1535" s="20">
        <f>IF(C1535="","",IF(S1535="","خارج السنة المالية",INDEX(القوائم!$D$2:$D$13,S1535)))</f>
        <v/>
      </c>
      <c r="E1535" s="22" t="n"/>
      <c r="F1535" s="23" t="n"/>
      <c r="G1535" s="23" t="n"/>
      <c r="H1535" s="22" t="n"/>
      <c r="I1535" s="19" t="n"/>
      <c r="J1535" s="21" t="n"/>
      <c r="K1535" s="19" t="n"/>
      <c r="L1535" s="19" t="n"/>
      <c r="M1535" s="21" t="n"/>
      <c r="N1535" s="22" t="n"/>
      <c r="O1535" s="24">
        <f>IF(A1535&lt;&gt;"عهدة","",SUMIFS($G$8:$G$5007,$B$8:$B$5007,B1535,$A$8:$A$5007,"مصروف",$I$8:$I$5007,"&lt;&gt;مرفوض"))</f>
        <v/>
      </c>
      <c r="P1535" s="25">
        <f>IF(A1535&lt;&gt;"عهدة","",N(F1535)-O1535)</f>
        <v/>
      </c>
      <c r="Q1535" s="26">
        <f>IF(A1535="","",IF(A1535="عهدة",IF(N(F1535)=0,"⚠ أدخل قيمة العهدة",IF(P1535&lt;0,"⛔ عجز / زيادة مصروفات "&amp;TEXT(-P1535,"#,##0"),IF(COUNTIFS($B$8:$B$5007,B1535,$A$8:$A$5007,"مصروف",$I$8:$I$5007,"&lt;&gt;مرفوض",$K$8:$K$5007,"&lt;&gt;نعم")&gt;0,"⚠ "&amp;COUNTIFS($B$8:$B$5007,B1535,$A$8:$A$5007,"مصروف",$I$8:$I$5007,"&lt;&gt;مرفوض",$K$8:$K$5007,"&lt;&gt;نعم")&amp;" مصروف غير مسوى",IF(L1535="تمت التسوية",IF(P1535=0,"✔ متوازنة وتمت التسوية","✔ تمت التسوية – متبقي "&amp;TEXT(P1535,"#,##0")),IF(P1535&gt;0,"متبقي "&amp;TEXT(P1535,"#,##0"),"✔ متوازنة"))))),IF(R1535=0,"⚠ أضف سطر عهدة أولًا",IF(OR(C1535="",N(G1535)=0),"⚠ أكمل التاريخ والقيمة",IF(S1535="","⚠ التاريخ خارج السنة المالية",IF(H1535="","⚠ اختر بند الموازنة",IF(I1535="مرفوض","✖ مرفوض من المدير",IF(I1535&lt;&gt;"موافق","⏳ بانتظار موافقة المدير",IF(K1535&lt;&gt;"نعم","⚠ غير مسوى مع الحسابات","✔ معتمد ومسوى")))))))))</f>
        <v/>
      </c>
      <c r="R1535">
        <f>N(R1534)+IF(A1535="عهدة",1,0)</f>
        <v/>
      </c>
      <c r="S1535">
        <f>IF(C1535="","",IF(AND(C1535&gt;=DATE(2026,9,1),C1535&lt;=DATE(2027,8,31)),(YEAR(C1535)-2026)*12+MONTH(C1535)-8,""))</f>
        <v/>
      </c>
      <c r="T1535">
        <f>IF(AND(A1535="مصروف",R1535&gt;0,I1535="موافق",S1535&lt;&gt;"",H1535&lt;&gt;""),N(G1535),0)</f>
        <v/>
      </c>
    </row>
    <row r="1536">
      <c r="A1536" s="19" t="n"/>
      <c r="B1536" s="20">
        <f>IF(A1536="","",IF(R1536=0,"⚠ أضف سطر عهدة أولًا","BDR-"&amp;TEXT(R1536,"000")))</f>
        <v/>
      </c>
      <c r="C1536" s="21" t="n"/>
      <c r="D1536" s="20">
        <f>IF(C1536="","",IF(S1536="","خارج السنة المالية",INDEX(القوائم!$D$2:$D$13,S1536)))</f>
        <v/>
      </c>
      <c r="E1536" s="22" t="n"/>
      <c r="F1536" s="23" t="n"/>
      <c r="G1536" s="23" t="n"/>
      <c r="H1536" s="22" t="n"/>
      <c r="I1536" s="19" t="n"/>
      <c r="J1536" s="21" t="n"/>
      <c r="K1536" s="19" t="n"/>
      <c r="L1536" s="19" t="n"/>
      <c r="M1536" s="21" t="n"/>
      <c r="N1536" s="22" t="n"/>
      <c r="O1536" s="24">
        <f>IF(A1536&lt;&gt;"عهدة","",SUMIFS($G$8:$G$5007,$B$8:$B$5007,B1536,$A$8:$A$5007,"مصروف",$I$8:$I$5007,"&lt;&gt;مرفوض"))</f>
        <v/>
      </c>
      <c r="P1536" s="25">
        <f>IF(A1536&lt;&gt;"عهدة","",N(F1536)-O1536)</f>
        <v/>
      </c>
      <c r="Q1536" s="26">
        <f>IF(A1536="","",IF(A1536="عهدة",IF(N(F1536)=0,"⚠ أدخل قيمة العهدة",IF(P1536&lt;0,"⛔ عجز / زيادة مصروفات "&amp;TEXT(-P1536,"#,##0"),IF(COUNTIFS($B$8:$B$5007,B1536,$A$8:$A$5007,"مصروف",$I$8:$I$5007,"&lt;&gt;مرفوض",$K$8:$K$5007,"&lt;&gt;نعم")&gt;0,"⚠ "&amp;COUNTIFS($B$8:$B$5007,B1536,$A$8:$A$5007,"مصروف",$I$8:$I$5007,"&lt;&gt;مرفوض",$K$8:$K$5007,"&lt;&gt;نعم")&amp;" مصروف غير مسوى",IF(L1536="تمت التسوية",IF(P1536=0,"✔ متوازنة وتمت التسوية","✔ تمت التسوية – متبقي "&amp;TEXT(P1536,"#,##0")),IF(P1536&gt;0,"متبقي "&amp;TEXT(P1536,"#,##0"),"✔ متوازنة"))))),IF(R1536=0,"⚠ أضف سطر عهدة أولًا",IF(OR(C1536="",N(G1536)=0),"⚠ أكمل التاريخ والقيمة",IF(S1536="","⚠ التاريخ خارج السنة المالية",IF(H1536="","⚠ اختر بند الموازنة",IF(I1536="مرفوض","✖ مرفوض من المدير",IF(I1536&lt;&gt;"موافق","⏳ بانتظار موافقة المدير",IF(K1536&lt;&gt;"نعم","⚠ غير مسوى مع الحسابات","✔ معتمد ومسوى")))))))))</f>
        <v/>
      </c>
      <c r="R1536">
        <f>N(R1535)+IF(A1536="عهدة",1,0)</f>
        <v/>
      </c>
      <c r="S1536">
        <f>IF(C1536="","",IF(AND(C1536&gt;=DATE(2026,9,1),C1536&lt;=DATE(2027,8,31)),(YEAR(C1536)-2026)*12+MONTH(C1536)-8,""))</f>
        <v/>
      </c>
      <c r="T1536">
        <f>IF(AND(A1536="مصروف",R1536&gt;0,I1536="موافق",S1536&lt;&gt;"",H1536&lt;&gt;""),N(G1536),0)</f>
        <v/>
      </c>
    </row>
    <row r="1537">
      <c r="A1537" s="19" t="n"/>
      <c r="B1537" s="20">
        <f>IF(A1537="","",IF(R1537=0,"⚠ أضف سطر عهدة أولًا","BDR-"&amp;TEXT(R1537,"000")))</f>
        <v/>
      </c>
      <c r="C1537" s="21" t="n"/>
      <c r="D1537" s="20">
        <f>IF(C1537="","",IF(S1537="","خارج السنة المالية",INDEX(القوائم!$D$2:$D$13,S1537)))</f>
        <v/>
      </c>
      <c r="E1537" s="22" t="n"/>
      <c r="F1537" s="23" t="n"/>
      <c r="G1537" s="23" t="n"/>
      <c r="H1537" s="22" t="n"/>
      <c r="I1537" s="19" t="n"/>
      <c r="J1537" s="21" t="n"/>
      <c r="K1537" s="19" t="n"/>
      <c r="L1537" s="19" t="n"/>
      <c r="M1537" s="21" t="n"/>
      <c r="N1537" s="22" t="n"/>
      <c r="O1537" s="24">
        <f>IF(A1537&lt;&gt;"عهدة","",SUMIFS($G$8:$G$5007,$B$8:$B$5007,B1537,$A$8:$A$5007,"مصروف",$I$8:$I$5007,"&lt;&gt;مرفوض"))</f>
        <v/>
      </c>
      <c r="P1537" s="25">
        <f>IF(A1537&lt;&gt;"عهدة","",N(F1537)-O1537)</f>
        <v/>
      </c>
      <c r="Q1537" s="26">
        <f>IF(A1537="","",IF(A1537="عهدة",IF(N(F1537)=0,"⚠ أدخل قيمة العهدة",IF(P1537&lt;0,"⛔ عجز / زيادة مصروفات "&amp;TEXT(-P1537,"#,##0"),IF(COUNTIFS($B$8:$B$5007,B1537,$A$8:$A$5007,"مصروف",$I$8:$I$5007,"&lt;&gt;مرفوض",$K$8:$K$5007,"&lt;&gt;نعم")&gt;0,"⚠ "&amp;COUNTIFS($B$8:$B$5007,B1537,$A$8:$A$5007,"مصروف",$I$8:$I$5007,"&lt;&gt;مرفوض",$K$8:$K$5007,"&lt;&gt;نعم")&amp;" مصروف غير مسوى",IF(L1537="تمت التسوية",IF(P1537=0,"✔ متوازنة وتمت التسوية","✔ تمت التسوية – متبقي "&amp;TEXT(P1537,"#,##0")),IF(P1537&gt;0,"متبقي "&amp;TEXT(P1537,"#,##0"),"✔ متوازنة"))))),IF(R1537=0,"⚠ أضف سطر عهدة أولًا",IF(OR(C1537="",N(G1537)=0),"⚠ أكمل التاريخ والقيمة",IF(S1537="","⚠ التاريخ خارج السنة المالية",IF(H1537="","⚠ اختر بند الموازنة",IF(I1537="مرفوض","✖ مرفوض من المدير",IF(I1537&lt;&gt;"موافق","⏳ بانتظار موافقة المدير",IF(K1537&lt;&gt;"نعم","⚠ غير مسوى مع الحسابات","✔ معتمد ومسوى")))))))))</f>
        <v/>
      </c>
      <c r="R1537">
        <f>N(R1536)+IF(A1537="عهدة",1,0)</f>
        <v/>
      </c>
      <c r="S1537">
        <f>IF(C1537="","",IF(AND(C1537&gt;=DATE(2026,9,1),C1537&lt;=DATE(2027,8,31)),(YEAR(C1537)-2026)*12+MONTH(C1537)-8,""))</f>
        <v/>
      </c>
      <c r="T1537">
        <f>IF(AND(A1537="مصروف",R1537&gt;0,I1537="موافق",S1537&lt;&gt;"",H1537&lt;&gt;""),N(G1537),0)</f>
        <v/>
      </c>
    </row>
    <row r="1538">
      <c r="A1538" s="19" t="n"/>
      <c r="B1538" s="20">
        <f>IF(A1538="","",IF(R1538=0,"⚠ أضف سطر عهدة أولًا","BDR-"&amp;TEXT(R1538,"000")))</f>
        <v/>
      </c>
      <c r="C1538" s="21" t="n"/>
      <c r="D1538" s="20">
        <f>IF(C1538="","",IF(S1538="","خارج السنة المالية",INDEX(القوائم!$D$2:$D$13,S1538)))</f>
        <v/>
      </c>
      <c r="E1538" s="22" t="n"/>
      <c r="F1538" s="23" t="n"/>
      <c r="G1538" s="23" t="n"/>
      <c r="H1538" s="22" t="n"/>
      <c r="I1538" s="19" t="n"/>
      <c r="J1538" s="21" t="n"/>
      <c r="K1538" s="19" t="n"/>
      <c r="L1538" s="19" t="n"/>
      <c r="M1538" s="21" t="n"/>
      <c r="N1538" s="22" t="n"/>
      <c r="O1538" s="24">
        <f>IF(A1538&lt;&gt;"عهدة","",SUMIFS($G$8:$G$5007,$B$8:$B$5007,B1538,$A$8:$A$5007,"مصروف",$I$8:$I$5007,"&lt;&gt;مرفوض"))</f>
        <v/>
      </c>
      <c r="P1538" s="25">
        <f>IF(A1538&lt;&gt;"عهدة","",N(F1538)-O1538)</f>
        <v/>
      </c>
      <c r="Q1538" s="26">
        <f>IF(A1538="","",IF(A1538="عهدة",IF(N(F1538)=0,"⚠ أدخل قيمة العهدة",IF(P1538&lt;0,"⛔ عجز / زيادة مصروفات "&amp;TEXT(-P1538,"#,##0"),IF(COUNTIFS($B$8:$B$5007,B1538,$A$8:$A$5007,"مصروف",$I$8:$I$5007,"&lt;&gt;مرفوض",$K$8:$K$5007,"&lt;&gt;نعم")&gt;0,"⚠ "&amp;COUNTIFS($B$8:$B$5007,B1538,$A$8:$A$5007,"مصروف",$I$8:$I$5007,"&lt;&gt;مرفوض",$K$8:$K$5007,"&lt;&gt;نعم")&amp;" مصروف غير مسوى",IF(L1538="تمت التسوية",IF(P1538=0,"✔ متوازنة وتمت التسوية","✔ تمت التسوية – متبقي "&amp;TEXT(P1538,"#,##0")),IF(P1538&gt;0,"متبقي "&amp;TEXT(P1538,"#,##0"),"✔ متوازنة"))))),IF(R1538=0,"⚠ أضف سطر عهدة أولًا",IF(OR(C1538="",N(G1538)=0),"⚠ أكمل التاريخ والقيمة",IF(S1538="","⚠ التاريخ خارج السنة المالية",IF(H1538="","⚠ اختر بند الموازنة",IF(I1538="مرفوض","✖ مرفوض من المدير",IF(I1538&lt;&gt;"موافق","⏳ بانتظار موافقة المدير",IF(K1538&lt;&gt;"نعم","⚠ غير مسوى مع الحسابات","✔ معتمد ومسوى")))))))))</f>
        <v/>
      </c>
      <c r="R1538">
        <f>N(R1537)+IF(A1538="عهدة",1,0)</f>
        <v/>
      </c>
      <c r="S1538">
        <f>IF(C1538="","",IF(AND(C1538&gt;=DATE(2026,9,1),C1538&lt;=DATE(2027,8,31)),(YEAR(C1538)-2026)*12+MONTH(C1538)-8,""))</f>
        <v/>
      </c>
      <c r="T1538">
        <f>IF(AND(A1538="مصروف",R1538&gt;0,I1538="موافق",S1538&lt;&gt;"",H1538&lt;&gt;""),N(G1538),0)</f>
        <v/>
      </c>
    </row>
    <row r="1539">
      <c r="A1539" s="19" t="n"/>
      <c r="B1539" s="20">
        <f>IF(A1539="","",IF(R1539=0,"⚠ أضف سطر عهدة أولًا","BDR-"&amp;TEXT(R1539,"000")))</f>
        <v/>
      </c>
      <c r="C1539" s="21" t="n"/>
      <c r="D1539" s="20">
        <f>IF(C1539="","",IF(S1539="","خارج السنة المالية",INDEX(القوائم!$D$2:$D$13,S1539)))</f>
        <v/>
      </c>
      <c r="E1539" s="22" t="n"/>
      <c r="F1539" s="23" t="n"/>
      <c r="G1539" s="23" t="n"/>
      <c r="H1539" s="22" t="n"/>
      <c r="I1539" s="19" t="n"/>
      <c r="J1539" s="21" t="n"/>
      <c r="K1539" s="19" t="n"/>
      <c r="L1539" s="19" t="n"/>
      <c r="M1539" s="21" t="n"/>
      <c r="N1539" s="22" t="n"/>
      <c r="O1539" s="24">
        <f>IF(A1539&lt;&gt;"عهدة","",SUMIFS($G$8:$G$5007,$B$8:$B$5007,B1539,$A$8:$A$5007,"مصروف",$I$8:$I$5007,"&lt;&gt;مرفوض"))</f>
        <v/>
      </c>
      <c r="P1539" s="25">
        <f>IF(A1539&lt;&gt;"عهدة","",N(F1539)-O1539)</f>
        <v/>
      </c>
      <c r="Q1539" s="26">
        <f>IF(A1539="","",IF(A1539="عهدة",IF(N(F1539)=0,"⚠ أدخل قيمة العهدة",IF(P1539&lt;0,"⛔ عجز / زيادة مصروفات "&amp;TEXT(-P1539,"#,##0"),IF(COUNTIFS($B$8:$B$5007,B1539,$A$8:$A$5007,"مصروف",$I$8:$I$5007,"&lt;&gt;مرفوض",$K$8:$K$5007,"&lt;&gt;نعم")&gt;0,"⚠ "&amp;COUNTIFS($B$8:$B$5007,B1539,$A$8:$A$5007,"مصروف",$I$8:$I$5007,"&lt;&gt;مرفوض",$K$8:$K$5007,"&lt;&gt;نعم")&amp;" مصروف غير مسوى",IF(L1539="تمت التسوية",IF(P1539=0,"✔ متوازنة وتمت التسوية","✔ تمت التسوية – متبقي "&amp;TEXT(P1539,"#,##0")),IF(P1539&gt;0,"متبقي "&amp;TEXT(P1539,"#,##0"),"✔ متوازنة"))))),IF(R1539=0,"⚠ أضف سطر عهدة أولًا",IF(OR(C1539="",N(G1539)=0),"⚠ أكمل التاريخ والقيمة",IF(S1539="","⚠ التاريخ خارج السنة المالية",IF(H1539="","⚠ اختر بند الموازنة",IF(I1539="مرفوض","✖ مرفوض من المدير",IF(I1539&lt;&gt;"موافق","⏳ بانتظار موافقة المدير",IF(K1539&lt;&gt;"نعم","⚠ غير مسوى مع الحسابات","✔ معتمد ومسوى")))))))))</f>
        <v/>
      </c>
      <c r="R1539">
        <f>N(R1538)+IF(A1539="عهدة",1,0)</f>
        <v/>
      </c>
      <c r="S1539">
        <f>IF(C1539="","",IF(AND(C1539&gt;=DATE(2026,9,1),C1539&lt;=DATE(2027,8,31)),(YEAR(C1539)-2026)*12+MONTH(C1539)-8,""))</f>
        <v/>
      </c>
      <c r="T1539">
        <f>IF(AND(A1539="مصروف",R1539&gt;0,I1539="موافق",S1539&lt;&gt;"",H1539&lt;&gt;""),N(G1539),0)</f>
        <v/>
      </c>
    </row>
    <row r="1540">
      <c r="A1540" s="19" t="n"/>
      <c r="B1540" s="20">
        <f>IF(A1540="","",IF(R1540=0,"⚠ أضف سطر عهدة أولًا","BDR-"&amp;TEXT(R1540,"000")))</f>
        <v/>
      </c>
      <c r="C1540" s="21" t="n"/>
      <c r="D1540" s="20">
        <f>IF(C1540="","",IF(S1540="","خارج السنة المالية",INDEX(القوائم!$D$2:$D$13,S1540)))</f>
        <v/>
      </c>
      <c r="E1540" s="22" t="n"/>
      <c r="F1540" s="23" t="n"/>
      <c r="G1540" s="23" t="n"/>
      <c r="H1540" s="22" t="n"/>
      <c r="I1540" s="19" t="n"/>
      <c r="J1540" s="21" t="n"/>
      <c r="K1540" s="19" t="n"/>
      <c r="L1540" s="19" t="n"/>
      <c r="M1540" s="21" t="n"/>
      <c r="N1540" s="22" t="n"/>
      <c r="O1540" s="24">
        <f>IF(A1540&lt;&gt;"عهدة","",SUMIFS($G$8:$G$5007,$B$8:$B$5007,B1540,$A$8:$A$5007,"مصروف",$I$8:$I$5007,"&lt;&gt;مرفوض"))</f>
        <v/>
      </c>
      <c r="P1540" s="25">
        <f>IF(A1540&lt;&gt;"عهدة","",N(F1540)-O1540)</f>
        <v/>
      </c>
      <c r="Q1540" s="26">
        <f>IF(A1540="","",IF(A1540="عهدة",IF(N(F1540)=0,"⚠ أدخل قيمة العهدة",IF(P1540&lt;0,"⛔ عجز / زيادة مصروفات "&amp;TEXT(-P1540,"#,##0"),IF(COUNTIFS($B$8:$B$5007,B1540,$A$8:$A$5007,"مصروف",$I$8:$I$5007,"&lt;&gt;مرفوض",$K$8:$K$5007,"&lt;&gt;نعم")&gt;0,"⚠ "&amp;COUNTIFS($B$8:$B$5007,B1540,$A$8:$A$5007,"مصروف",$I$8:$I$5007,"&lt;&gt;مرفوض",$K$8:$K$5007,"&lt;&gt;نعم")&amp;" مصروف غير مسوى",IF(L1540="تمت التسوية",IF(P1540=0,"✔ متوازنة وتمت التسوية","✔ تمت التسوية – متبقي "&amp;TEXT(P1540,"#,##0")),IF(P1540&gt;0,"متبقي "&amp;TEXT(P1540,"#,##0"),"✔ متوازنة"))))),IF(R1540=0,"⚠ أضف سطر عهدة أولًا",IF(OR(C1540="",N(G1540)=0),"⚠ أكمل التاريخ والقيمة",IF(S1540="","⚠ التاريخ خارج السنة المالية",IF(H1540="","⚠ اختر بند الموازنة",IF(I1540="مرفوض","✖ مرفوض من المدير",IF(I1540&lt;&gt;"موافق","⏳ بانتظار موافقة المدير",IF(K1540&lt;&gt;"نعم","⚠ غير مسوى مع الحسابات","✔ معتمد ومسوى")))))))))</f>
        <v/>
      </c>
      <c r="R1540">
        <f>N(R1539)+IF(A1540="عهدة",1,0)</f>
        <v/>
      </c>
      <c r="S1540">
        <f>IF(C1540="","",IF(AND(C1540&gt;=DATE(2026,9,1),C1540&lt;=DATE(2027,8,31)),(YEAR(C1540)-2026)*12+MONTH(C1540)-8,""))</f>
        <v/>
      </c>
      <c r="T1540">
        <f>IF(AND(A1540="مصروف",R1540&gt;0,I1540="موافق",S1540&lt;&gt;"",H1540&lt;&gt;""),N(G1540),0)</f>
        <v/>
      </c>
    </row>
    <row r="1541">
      <c r="A1541" s="19" t="n"/>
      <c r="B1541" s="20">
        <f>IF(A1541="","",IF(R1541=0,"⚠ أضف سطر عهدة أولًا","BDR-"&amp;TEXT(R1541,"000")))</f>
        <v/>
      </c>
      <c r="C1541" s="21" t="n"/>
      <c r="D1541" s="20">
        <f>IF(C1541="","",IF(S1541="","خارج السنة المالية",INDEX(القوائم!$D$2:$D$13,S1541)))</f>
        <v/>
      </c>
      <c r="E1541" s="22" t="n"/>
      <c r="F1541" s="23" t="n"/>
      <c r="G1541" s="23" t="n"/>
      <c r="H1541" s="22" t="n"/>
      <c r="I1541" s="19" t="n"/>
      <c r="J1541" s="21" t="n"/>
      <c r="K1541" s="19" t="n"/>
      <c r="L1541" s="19" t="n"/>
      <c r="M1541" s="21" t="n"/>
      <c r="N1541" s="22" t="n"/>
      <c r="O1541" s="24">
        <f>IF(A1541&lt;&gt;"عهدة","",SUMIFS($G$8:$G$5007,$B$8:$B$5007,B1541,$A$8:$A$5007,"مصروف",$I$8:$I$5007,"&lt;&gt;مرفوض"))</f>
        <v/>
      </c>
      <c r="P1541" s="25">
        <f>IF(A1541&lt;&gt;"عهدة","",N(F1541)-O1541)</f>
        <v/>
      </c>
      <c r="Q1541" s="26">
        <f>IF(A1541="","",IF(A1541="عهدة",IF(N(F1541)=0,"⚠ أدخل قيمة العهدة",IF(P1541&lt;0,"⛔ عجز / زيادة مصروفات "&amp;TEXT(-P1541,"#,##0"),IF(COUNTIFS($B$8:$B$5007,B1541,$A$8:$A$5007,"مصروف",$I$8:$I$5007,"&lt;&gt;مرفوض",$K$8:$K$5007,"&lt;&gt;نعم")&gt;0,"⚠ "&amp;COUNTIFS($B$8:$B$5007,B1541,$A$8:$A$5007,"مصروف",$I$8:$I$5007,"&lt;&gt;مرفوض",$K$8:$K$5007,"&lt;&gt;نعم")&amp;" مصروف غير مسوى",IF(L1541="تمت التسوية",IF(P1541=0,"✔ متوازنة وتمت التسوية","✔ تمت التسوية – متبقي "&amp;TEXT(P1541,"#,##0")),IF(P1541&gt;0,"متبقي "&amp;TEXT(P1541,"#,##0"),"✔ متوازنة"))))),IF(R1541=0,"⚠ أضف سطر عهدة أولًا",IF(OR(C1541="",N(G1541)=0),"⚠ أكمل التاريخ والقيمة",IF(S1541="","⚠ التاريخ خارج السنة المالية",IF(H1541="","⚠ اختر بند الموازنة",IF(I1541="مرفوض","✖ مرفوض من المدير",IF(I1541&lt;&gt;"موافق","⏳ بانتظار موافقة المدير",IF(K1541&lt;&gt;"نعم","⚠ غير مسوى مع الحسابات","✔ معتمد ومسوى")))))))))</f>
        <v/>
      </c>
      <c r="R1541">
        <f>N(R1540)+IF(A1541="عهدة",1,0)</f>
        <v/>
      </c>
      <c r="S1541">
        <f>IF(C1541="","",IF(AND(C1541&gt;=DATE(2026,9,1),C1541&lt;=DATE(2027,8,31)),(YEAR(C1541)-2026)*12+MONTH(C1541)-8,""))</f>
        <v/>
      </c>
      <c r="T1541">
        <f>IF(AND(A1541="مصروف",R1541&gt;0,I1541="موافق",S1541&lt;&gt;"",H1541&lt;&gt;""),N(G1541),0)</f>
        <v/>
      </c>
    </row>
    <row r="1542">
      <c r="A1542" s="19" t="n"/>
      <c r="B1542" s="20">
        <f>IF(A1542="","",IF(R1542=0,"⚠ أضف سطر عهدة أولًا","BDR-"&amp;TEXT(R1542,"000")))</f>
        <v/>
      </c>
      <c r="C1542" s="21" t="n"/>
      <c r="D1542" s="20">
        <f>IF(C1542="","",IF(S1542="","خارج السنة المالية",INDEX(القوائم!$D$2:$D$13,S1542)))</f>
        <v/>
      </c>
      <c r="E1542" s="22" t="n"/>
      <c r="F1542" s="23" t="n"/>
      <c r="G1542" s="23" t="n"/>
      <c r="H1542" s="22" t="n"/>
      <c r="I1542" s="19" t="n"/>
      <c r="J1542" s="21" t="n"/>
      <c r="K1542" s="19" t="n"/>
      <c r="L1542" s="19" t="n"/>
      <c r="M1542" s="21" t="n"/>
      <c r="N1542" s="22" t="n"/>
      <c r="O1542" s="24">
        <f>IF(A1542&lt;&gt;"عهدة","",SUMIFS($G$8:$G$5007,$B$8:$B$5007,B1542,$A$8:$A$5007,"مصروف",$I$8:$I$5007,"&lt;&gt;مرفوض"))</f>
        <v/>
      </c>
      <c r="P1542" s="25">
        <f>IF(A1542&lt;&gt;"عهدة","",N(F1542)-O1542)</f>
        <v/>
      </c>
      <c r="Q1542" s="26">
        <f>IF(A1542="","",IF(A1542="عهدة",IF(N(F1542)=0,"⚠ أدخل قيمة العهدة",IF(P1542&lt;0,"⛔ عجز / زيادة مصروفات "&amp;TEXT(-P1542,"#,##0"),IF(COUNTIFS($B$8:$B$5007,B1542,$A$8:$A$5007,"مصروف",$I$8:$I$5007,"&lt;&gt;مرفوض",$K$8:$K$5007,"&lt;&gt;نعم")&gt;0,"⚠ "&amp;COUNTIFS($B$8:$B$5007,B1542,$A$8:$A$5007,"مصروف",$I$8:$I$5007,"&lt;&gt;مرفوض",$K$8:$K$5007,"&lt;&gt;نعم")&amp;" مصروف غير مسوى",IF(L1542="تمت التسوية",IF(P1542=0,"✔ متوازنة وتمت التسوية","✔ تمت التسوية – متبقي "&amp;TEXT(P1542,"#,##0")),IF(P1542&gt;0,"متبقي "&amp;TEXT(P1542,"#,##0"),"✔ متوازنة"))))),IF(R1542=0,"⚠ أضف سطر عهدة أولًا",IF(OR(C1542="",N(G1542)=0),"⚠ أكمل التاريخ والقيمة",IF(S1542="","⚠ التاريخ خارج السنة المالية",IF(H1542="","⚠ اختر بند الموازنة",IF(I1542="مرفوض","✖ مرفوض من المدير",IF(I1542&lt;&gt;"موافق","⏳ بانتظار موافقة المدير",IF(K1542&lt;&gt;"نعم","⚠ غير مسوى مع الحسابات","✔ معتمد ومسوى")))))))))</f>
        <v/>
      </c>
      <c r="R1542">
        <f>N(R1541)+IF(A1542="عهدة",1,0)</f>
        <v/>
      </c>
      <c r="S1542">
        <f>IF(C1542="","",IF(AND(C1542&gt;=DATE(2026,9,1),C1542&lt;=DATE(2027,8,31)),(YEAR(C1542)-2026)*12+MONTH(C1542)-8,""))</f>
        <v/>
      </c>
      <c r="T1542">
        <f>IF(AND(A1542="مصروف",R1542&gt;0,I1542="موافق",S1542&lt;&gt;"",H1542&lt;&gt;""),N(G1542),0)</f>
        <v/>
      </c>
    </row>
    <row r="1543">
      <c r="A1543" s="19" t="n"/>
      <c r="B1543" s="20">
        <f>IF(A1543="","",IF(R1543=0,"⚠ أضف سطر عهدة أولًا","BDR-"&amp;TEXT(R1543,"000")))</f>
        <v/>
      </c>
      <c r="C1543" s="21" t="n"/>
      <c r="D1543" s="20">
        <f>IF(C1543="","",IF(S1543="","خارج السنة المالية",INDEX(القوائم!$D$2:$D$13,S1543)))</f>
        <v/>
      </c>
      <c r="E1543" s="22" t="n"/>
      <c r="F1543" s="23" t="n"/>
      <c r="G1543" s="23" t="n"/>
      <c r="H1543" s="22" t="n"/>
      <c r="I1543" s="19" t="n"/>
      <c r="J1543" s="21" t="n"/>
      <c r="K1543" s="19" t="n"/>
      <c r="L1543" s="19" t="n"/>
      <c r="M1543" s="21" t="n"/>
      <c r="N1543" s="22" t="n"/>
      <c r="O1543" s="24">
        <f>IF(A1543&lt;&gt;"عهدة","",SUMIFS($G$8:$G$5007,$B$8:$B$5007,B1543,$A$8:$A$5007,"مصروف",$I$8:$I$5007,"&lt;&gt;مرفوض"))</f>
        <v/>
      </c>
      <c r="P1543" s="25">
        <f>IF(A1543&lt;&gt;"عهدة","",N(F1543)-O1543)</f>
        <v/>
      </c>
      <c r="Q1543" s="26">
        <f>IF(A1543="","",IF(A1543="عهدة",IF(N(F1543)=0,"⚠ أدخل قيمة العهدة",IF(P1543&lt;0,"⛔ عجز / زيادة مصروفات "&amp;TEXT(-P1543,"#,##0"),IF(COUNTIFS($B$8:$B$5007,B1543,$A$8:$A$5007,"مصروف",$I$8:$I$5007,"&lt;&gt;مرفوض",$K$8:$K$5007,"&lt;&gt;نعم")&gt;0,"⚠ "&amp;COUNTIFS($B$8:$B$5007,B1543,$A$8:$A$5007,"مصروف",$I$8:$I$5007,"&lt;&gt;مرفوض",$K$8:$K$5007,"&lt;&gt;نعم")&amp;" مصروف غير مسوى",IF(L1543="تمت التسوية",IF(P1543=0,"✔ متوازنة وتمت التسوية","✔ تمت التسوية – متبقي "&amp;TEXT(P1543,"#,##0")),IF(P1543&gt;0,"متبقي "&amp;TEXT(P1543,"#,##0"),"✔ متوازنة"))))),IF(R1543=0,"⚠ أضف سطر عهدة أولًا",IF(OR(C1543="",N(G1543)=0),"⚠ أكمل التاريخ والقيمة",IF(S1543="","⚠ التاريخ خارج السنة المالية",IF(H1543="","⚠ اختر بند الموازنة",IF(I1543="مرفوض","✖ مرفوض من المدير",IF(I1543&lt;&gt;"موافق","⏳ بانتظار موافقة المدير",IF(K1543&lt;&gt;"نعم","⚠ غير مسوى مع الحسابات","✔ معتمد ومسوى")))))))))</f>
        <v/>
      </c>
      <c r="R1543">
        <f>N(R1542)+IF(A1543="عهدة",1,0)</f>
        <v/>
      </c>
      <c r="S1543">
        <f>IF(C1543="","",IF(AND(C1543&gt;=DATE(2026,9,1),C1543&lt;=DATE(2027,8,31)),(YEAR(C1543)-2026)*12+MONTH(C1543)-8,""))</f>
        <v/>
      </c>
      <c r="T1543">
        <f>IF(AND(A1543="مصروف",R1543&gt;0,I1543="موافق",S1543&lt;&gt;"",H1543&lt;&gt;""),N(G1543),0)</f>
        <v/>
      </c>
    </row>
    <row r="1544">
      <c r="A1544" s="19" t="n"/>
      <c r="B1544" s="20">
        <f>IF(A1544="","",IF(R1544=0,"⚠ أضف سطر عهدة أولًا","BDR-"&amp;TEXT(R1544,"000")))</f>
        <v/>
      </c>
      <c r="C1544" s="21" t="n"/>
      <c r="D1544" s="20">
        <f>IF(C1544="","",IF(S1544="","خارج السنة المالية",INDEX(القوائم!$D$2:$D$13,S1544)))</f>
        <v/>
      </c>
      <c r="E1544" s="22" t="n"/>
      <c r="F1544" s="23" t="n"/>
      <c r="G1544" s="23" t="n"/>
      <c r="H1544" s="22" t="n"/>
      <c r="I1544" s="19" t="n"/>
      <c r="J1544" s="21" t="n"/>
      <c r="K1544" s="19" t="n"/>
      <c r="L1544" s="19" t="n"/>
      <c r="M1544" s="21" t="n"/>
      <c r="N1544" s="22" t="n"/>
      <c r="O1544" s="24">
        <f>IF(A1544&lt;&gt;"عهدة","",SUMIFS($G$8:$G$5007,$B$8:$B$5007,B1544,$A$8:$A$5007,"مصروف",$I$8:$I$5007,"&lt;&gt;مرفوض"))</f>
        <v/>
      </c>
      <c r="P1544" s="25">
        <f>IF(A1544&lt;&gt;"عهدة","",N(F1544)-O1544)</f>
        <v/>
      </c>
      <c r="Q1544" s="26">
        <f>IF(A1544="","",IF(A1544="عهدة",IF(N(F1544)=0,"⚠ أدخل قيمة العهدة",IF(P1544&lt;0,"⛔ عجز / زيادة مصروفات "&amp;TEXT(-P1544,"#,##0"),IF(COUNTIFS($B$8:$B$5007,B1544,$A$8:$A$5007,"مصروف",$I$8:$I$5007,"&lt;&gt;مرفوض",$K$8:$K$5007,"&lt;&gt;نعم")&gt;0,"⚠ "&amp;COUNTIFS($B$8:$B$5007,B1544,$A$8:$A$5007,"مصروف",$I$8:$I$5007,"&lt;&gt;مرفوض",$K$8:$K$5007,"&lt;&gt;نعم")&amp;" مصروف غير مسوى",IF(L1544="تمت التسوية",IF(P1544=0,"✔ متوازنة وتمت التسوية","✔ تمت التسوية – متبقي "&amp;TEXT(P1544,"#,##0")),IF(P1544&gt;0,"متبقي "&amp;TEXT(P1544,"#,##0"),"✔ متوازنة"))))),IF(R1544=0,"⚠ أضف سطر عهدة أولًا",IF(OR(C1544="",N(G1544)=0),"⚠ أكمل التاريخ والقيمة",IF(S1544="","⚠ التاريخ خارج السنة المالية",IF(H1544="","⚠ اختر بند الموازنة",IF(I1544="مرفوض","✖ مرفوض من المدير",IF(I1544&lt;&gt;"موافق","⏳ بانتظار موافقة المدير",IF(K1544&lt;&gt;"نعم","⚠ غير مسوى مع الحسابات","✔ معتمد ومسوى")))))))))</f>
        <v/>
      </c>
      <c r="R1544">
        <f>N(R1543)+IF(A1544="عهدة",1,0)</f>
        <v/>
      </c>
      <c r="S1544">
        <f>IF(C1544="","",IF(AND(C1544&gt;=DATE(2026,9,1),C1544&lt;=DATE(2027,8,31)),(YEAR(C1544)-2026)*12+MONTH(C1544)-8,""))</f>
        <v/>
      </c>
      <c r="T1544">
        <f>IF(AND(A1544="مصروف",R1544&gt;0,I1544="موافق",S1544&lt;&gt;"",H1544&lt;&gt;""),N(G1544),0)</f>
        <v/>
      </c>
    </row>
    <row r="1545">
      <c r="A1545" s="19" t="n"/>
      <c r="B1545" s="20">
        <f>IF(A1545="","",IF(R1545=0,"⚠ أضف سطر عهدة أولًا","BDR-"&amp;TEXT(R1545,"000")))</f>
        <v/>
      </c>
      <c r="C1545" s="21" t="n"/>
      <c r="D1545" s="20">
        <f>IF(C1545="","",IF(S1545="","خارج السنة المالية",INDEX(القوائم!$D$2:$D$13,S1545)))</f>
        <v/>
      </c>
      <c r="E1545" s="22" t="n"/>
      <c r="F1545" s="23" t="n"/>
      <c r="G1545" s="23" t="n"/>
      <c r="H1545" s="22" t="n"/>
      <c r="I1545" s="19" t="n"/>
      <c r="J1545" s="21" t="n"/>
      <c r="K1545" s="19" t="n"/>
      <c r="L1545" s="19" t="n"/>
      <c r="M1545" s="21" t="n"/>
      <c r="N1545" s="22" t="n"/>
      <c r="O1545" s="24">
        <f>IF(A1545&lt;&gt;"عهدة","",SUMIFS($G$8:$G$5007,$B$8:$B$5007,B1545,$A$8:$A$5007,"مصروف",$I$8:$I$5007,"&lt;&gt;مرفوض"))</f>
        <v/>
      </c>
      <c r="P1545" s="25">
        <f>IF(A1545&lt;&gt;"عهدة","",N(F1545)-O1545)</f>
        <v/>
      </c>
      <c r="Q1545" s="26">
        <f>IF(A1545="","",IF(A1545="عهدة",IF(N(F1545)=0,"⚠ أدخل قيمة العهدة",IF(P1545&lt;0,"⛔ عجز / زيادة مصروفات "&amp;TEXT(-P1545,"#,##0"),IF(COUNTIFS($B$8:$B$5007,B1545,$A$8:$A$5007,"مصروف",$I$8:$I$5007,"&lt;&gt;مرفوض",$K$8:$K$5007,"&lt;&gt;نعم")&gt;0,"⚠ "&amp;COUNTIFS($B$8:$B$5007,B1545,$A$8:$A$5007,"مصروف",$I$8:$I$5007,"&lt;&gt;مرفوض",$K$8:$K$5007,"&lt;&gt;نعم")&amp;" مصروف غير مسوى",IF(L1545="تمت التسوية",IF(P1545=0,"✔ متوازنة وتمت التسوية","✔ تمت التسوية – متبقي "&amp;TEXT(P1545,"#,##0")),IF(P1545&gt;0,"متبقي "&amp;TEXT(P1545,"#,##0"),"✔ متوازنة"))))),IF(R1545=0,"⚠ أضف سطر عهدة أولًا",IF(OR(C1545="",N(G1545)=0),"⚠ أكمل التاريخ والقيمة",IF(S1545="","⚠ التاريخ خارج السنة المالية",IF(H1545="","⚠ اختر بند الموازنة",IF(I1545="مرفوض","✖ مرفوض من المدير",IF(I1545&lt;&gt;"موافق","⏳ بانتظار موافقة المدير",IF(K1545&lt;&gt;"نعم","⚠ غير مسوى مع الحسابات","✔ معتمد ومسوى")))))))))</f>
        <v/>
      </c>
      <c r="R1545">
        <f>N(R1544)+IF(A1545="عهدة",1,0)</f>
        <v/>
      </c>
      <c r="S1545">
        <f>IF(C1545="","",IF(AND(C1545&gt;=DATE(2026,9,1),C1545&lt;=DATE(2027,8,31)),(YEAR(C1545)-2026)*12+MONTH(C1545)-8,""))</f>
        <v/>
      </c>
      <c r="T1545">
        <f>IF(AND(A1545="مصروف",R1545&gt;0,I1545="موافق",S1545&lt;&gt;"",H1545&lt;&gt;""),N(G1545),0)</f>
        <v/>
      </c>
    </row>
    <row r="1546">
      <c r="A1546" s="19" t="n"/>
      <c r="B1546" s="20">
        <f>IF(A1546="","",IF(R1546=0,"⚠ أضف سطر عهدة أولًا","BDR-"&amp;TEXT(R1546,"000")))</f>
        <v/>
      </c>
      <c r="C1546" s="21" t="n"/>
      <c r="D1546" s="20">
        <f>IF(C1546="","",IF(S1546="","خارج السنة المالية",INDEX(القوائم!$D$2:$D$13,S1546)))</f>
        <v/>
      </c>
      <c r="E1546" s="22" t="n"/>
      <c r="F1546" s="23" t="n"/>
      <c r="G1546" s="23" t="n"/>
      <c r="H1546" s="22" t="n"/>
      <c r="I1546" s="19" t="n"/>
      <c r="J1546" s="21" t="n"/>
      <c r="K1546" s="19" t="n"/>
      <c r="L1546" s="19" t="n"/>
      <c r="M1546" s="21" t="n"/>
      <c r="N1546" s="22" t="n"/>
      <c r="O1546" s="24">
        <f>IF(A1546&lt;&gt;"عهدة","",SUMIFS($G$8:$G$5007,$B$8:$B$5007,B1546,$A$8:$A$5007,"مصروف",$I$8:$I$5007,"&lt;&gt;مرفوض"))</f>
        <v/>
      </c>
      <c r="P1546" s="25">
        <f>IF(A1546&lt;&gt;"عهدة","",N(F1546)-O1546)</f>
        <v/>
      </c>
      <c r="Q1546" s="26">
        <f>IF(A1546="","",IF(A1546="عهدة",IF(N(F1546)=0,"⚠ أدخل قيمة العهدة",IF(P1546&lt;0,"⛔ عجز / زيادة مصروفات "&amp;TEXT(-P1546,"#,##0"),IF(COUNTIFS($B$8:$B$5007,B1546,$A$8:$A$5007,"مصروف",$I$8:$I$5007,"&lt;&gt;مرفوض",$K$8:$K$5007,"&lt;&gt;نعم")&gt;0,"⚠ "&amp;COUNTIFS($B$8:$B$5007,B1546,$A$8:$A$5007,"مصروف",$I$8:$I$5007,"&lt;&gt;مرفوض",$K$8:$K$5007,"&lt;&gt;نعم")&amp;" مصروف غير مسوى",IF(L1546="تمت التسوية",IF(P1546=0,"✔ متوازنة وتمت التسوية","✔ تمت التسوية – متبقي "&amp;TEXT(P1546,"#,##0")),IF(P1546&gt;0,"متبقي "&amp;TEXT(P1546,"#,##0"),"✔ متوازنة"))))),IF(R1546=0,"⚠ أضف سطر عهدة أولًا",IF(OR(C1546="",N(G1546)=0),"⚠ أكمل التاريخ والقيمة",IF(S1546="","⚠ التاريخ خارج السنة المالية",IF(H1546="","⚠ اختر بند الموازنة",IF(I1546="مرفوض","✖ مرفوض من المدير",IF(I1546&lt;&gt;"موافق","⏳ بانتظار موافقة المدير",IF(K1546&lt;&gt;"نعم","⚠ غير مسوى مع الحسابات","✔ معتمد ومسوى")))))))))</f>
        <v/>
      </c>
      <c r="R1546">
        <f>N(R1545)+IF(A1546="عهدة",1,0)</f>
        <v/>
      </c>
      <c r="S1546">
        <f>IF(C1546="","",IF(AND(C1546&gt;=DATE(2026,9,1),C1546&lt;=DATE(2027,8,31)),(YEAR(C1546)-2026)*12+MONTH(C1546)-8,""))</f>
        <v/>
      </c>
      <c r="T1546">
        <f>IF(AND(A1546="مصروف",R1546&gt;0,I1546="موافق",S1546&lt;&gt;"",H1546&lt;&gt;""),N(G1546),0)</f>
        <v/>
      </c>
    </row>
    <row r="1547">
      <c r="A1547" s="19" t="n"/>
      <c r="B1547" s="20">
        <f>IF(A1547="","",IF(R1547=0,"⚠ أضف سطر عهدة أولًا","BDR-"&amp;TEXT(R1547,"000")))</f>
        <v/>
      </c>
      <c r="C1547" s="21" t="n"/>
      <c r="D1547" s="20">
        <f>IF(C1547="","",IF(S1547="","خارج السنة المالية",INDEX(القوائم!$D$2:$D$13,S1547)))</f>
        <v/>
      </c>
      <c r="E1547" s="22" t="n"/>
      <c r="F1547" s="23" t="n"/>
      <c r="G1547" s="23" t="n"/>
      <c r="H1547" s="22" t="n"/>
      <c r="I1547" s="19" t="n"/>
      <c r="J1547" s="21" t="n"/>
      <c r="K1547" s="19" t="n"/>
      <c r="L1547" s="19" t="n"/>
      <c r="M1547" s="21" t="n"/>
      <c r="N1547" s="22" t="n"/>
      <c r="O1547" s="24">
        <f>IF(A1547&lt;&gt;"عهدة","",SUMIFS($G$8:$G$5007,$B$8:$B$5007,B1547,$A$8:$A$5007,"مصروف",$I$8:$I$5007,"&lt;&gt;مرفوض"))</f>
        <v/>
      </c>
      <c r="P1547" s="25">
        <f>IF(A1547&lt;&gt;"عهدة","",N(F1547)-O1547)</f>
        <v/>
      </c>
      <c r="Q1547" s="26">
        <f>IF(A1547="","",IF(A1547="عهدة",IF(N(F1547)=0,"⚠ أدخل قيمة العهدة",IF(P1547&lt;0,"⛔ عجز / زيادة مصروفات "&amp;TEXT(-P1547,"#,##0"),IF(COUNTIFS($B$8:$B$5007,B1547,$A$8:$A$5007,"مصروف",$I$8:$I$5007,"&lt;&gt;مرفوض",$K$8:$K$5007,"&lt;&gt;نعم")&gt;0,"⚠ "&amp;COUNTIFS($B$8:$B$5007,B1547,$A$8:$A$5007,"مصروف",$I$8:$I$5007,"&lt;&gt;مرفوض",$K$8:$K$5007,"&lt;&gt;نعم")&amp;" مصروف غير مسوى",IF(L1547="تمت التسوية",IF(P1547=0,"✔ متوازنة وتمت التسوية","✔ تمت التسوية – متبقي "&amp;TEXT(P1547,"#,##0")),IF(P1547&gt;0,"متبقي "&amp;TEXT(P1547,"#,##0"),"✔ متوازنة"))))),IF(R1547=0,"⚠ أضف سطر عهدة أولًا",IF(OR(C1547="",N(G1547)=0),"⚠ أكمل التاريخ والقيمة",IF(S1547="","⚠ التاريخ خارج السنة المالية",IF(H1547="","⚠ اختر بند الموازنة",IF(I1547="مرفوض","✖ مرفوض من المدير",IF(I1547&lt;&gt;"موافق","⏳ بانتظار موافقة المدير",IF(K1547&lt;&gt;"نعم","⚠ غير مسوى مع الحسابات","✔ معتمد ومسوى")))))))))</f>
        <v/>
      </c>
      <c r="R1547">
        <f>N(R1546)+IF(A1547="عهدة",1,0)</f>
        <v/>
      </c>
      <c r="S1547">
        <f>IF(C1547="","",IF(AND(C1547&gt;=DATE(2026,9,1),C1547&lt;=DATE(2027,8,31)),(YEAR(C1547)-2026)*12+MONTH(C1547)-8,""))</f>
        <v/>
      </c>
      <c r="T1547">
        <f>IF(AND(A1547="مصروف",R1547&gt;0,I1547="موافق",S1547&lt;&gt;"",H1547&lt;&gt;""),N(G1547),0)</f>
        <v/>
      </c>
    </row>
    <row r="1548">
      <c r="A1548" s="19" t="n"/>
      <c r="B1548" s="20">
        <f>IF(A1548="","",IF(R1548=0,"⚠ أضف سطر عهدة أولًا","BDR-"&amp;TEXT(R1548,"000")))</f>
        <v/>
      </c>
      <c r="C1548" s="21" t="n"/>
      <c r="D1548" s="20">
        <f>IF(C1548="","",IF(S1548="","خارج السنة المالية",INDEX(القوائم!$D$2:$D$13,S1548)))</f>
        <v/>
      </c>
      <c r="E1548" s="22" t="n"/>
      <c r="F1548" s="23" t="n"/>
      <c r="G1548" s="23" t="n"/>
      <c r="H1548" s="22" t="n"/>
      <c r="I1548" s="19" t="n"/>
      <c r="J1548" s="21" t="n"/>
      <c r="K1548" s="19" t="n"/>
      <c r="L1548" s="19" t="n"/>
      <c r="M1548" s="21" t="n"/>
      <c r="N1548" s="22" t="n"/>
      <c r="O1548" s="24">
        <f>IF(A1548&lt;&gt;"عهدة","",SUMIFS($G$8:$G$5007,$B$8:$B$5007,B1548,$A$8:$A$5007,"مصروف",$I$8:$I$5007,"&lt;&gt;مرفوض"))</f>
        <v/>
      </c>
      <c r="P1548" s="25">
        <f>IF(A1548&lt;&gt;"عهدة","",N(F1548)-O1548)</f>
        <v/>
      </c>
      <c r="Q1548" s="26">
        <f>IF(A1548="","",IF(A1548="عهدة",IF(N(F1548)=0,"⚠ أدخل قيمة العهدة",IF(P1548&lt;0,"⛔ عجز / زيادة مصروفات "&amp;TEXT(-P1548,"#,##0"),IF(COUNTIFS($B$8:$B$5007,B1548,$A$8:$A$5007,"مصروف",$I$8:$I$5007,"&lt;&gt;مرفوض",$K$8:$K$5007,"&lt;&gt;نعم")&gt;0,"⚠ "&amp;COUNTIFS($B$8:$B$5007,B1548,$A$8:$A$5007,"مصروف",$I$8:$I$5007,"&lt;&gt;مرفوض",$K$8:$K$5007,"&lt;&gt;نعم")&amp;" مصروف غير مسوى",IF(L1548="تمت التسوية",IF(P1548=0,"✔ متوازنة وتمت التسوية","✔ تمت التسوية – متبقي "&amp;TEXT(P1548,"#,##0")),IF(P1548&gt;0,"متبقي "&amp;TEXT(P1548,"#,##0"),"✔ متوازنة"))))),IF(R1548=0,"⚠ أضف سطر عهدة أولًا",IF(OR(C1548="",N(G1548)=0),"⚠ أكمل التاريخ والقيمة",IF(S1548="","⚠ التاريخ خارج السنة المالية",IF(H1548="","⚠ اختر بند الموازنة",IF(I1548="مرفوض","✖ مرفوض من المدير",IF(I1548&lt;&gt;"موافق","⏳ بانتظار موافقة المدير",IF(K1548&lt;&gt;"نعم","⚠ غير مسوى مع الحسابات","✔ معتمد ومسوى")))))))))</f>
        <v/>
      </c>
      <c r="R1548">
        <f>N(R1547)+IF(A1548="عهدة",1,0)</f>
        <v/>
      </c>
      <c r="S1548">
        <f>IF(C1548="","",IF(AND(C1548&gt;=DATE(2026,9,1),C1548&lt;=DATE(2027,8,31)),(YEAR(C1548)-2026)*12+MONTH(C1548)-8,""))</f>
        <v/>
      </c>
      <c r="T1548">
        <f>IF(AND(A1548="مصروف",R1548&gt;0,I1548="موافق",S1548&lt;&gt;"",H1548&lt;&gt;""),N(G1548),0)</f>
        <v/>
      </c>
    </row>
    <row r="1549">
      <c r="A1549" s="19" t="n"/>
      <c r="B1549" s="20">
        <f>IF(A1549="","",IF(R1549=0,"⚠ أضف سطر عهدة أولًا","BDR-"&amp;TEXT(R1549,"000")))</f>
        <v/>
      </c>
      <c r="C1549" s="21" t="n"/>
      <c r="D1549" s="20">
        <f>IF(C1549="","",IF(S1549="","خارج السنة المالية",INDEX(القوائم!$D$2:$D$13,S1549)))</f>
        <v/>
      </c>
      <c r="E1549" s="22" t="n"/>
      <c r="F1549" s="23" t="n"/>
      <c r="G1549" s="23" t="n"/>
      <c r="H1549" s="22" t="n"/>
      <c r="I1549" s="19" t="n"/>
      <c r="J1549" s="21" t="n"/>
      <c r="K1549" s="19" t="n"/>
      <c r="L1549" s="19" t="n"/>
      <c r="M1549" s="21" t="n"/>
      <c r="N1549" s="22" t="n"/>
      <c r="O1549" s="24">
        <f>IF(A1549&lt;&gt;"عهدة","",SUMIFS($G$8:$G$5007,$B$8:$B$5007,B1549,$A$8:$A$5007,"مصروف",$I$8:$I$5007,"&lt;&gt;مرفوض"))</f>
        <v/>
      </c>
      <c r="P1549" s="25">
        <f>IF(A1549&lt;&gt;"عهدة","",N(F1549)-O1549)</f>
        <v/>
      </c>
      <c r="Q1549" s="26">
        <f>IF(A1549="","",IF(A1549="عهدة",IF(N(F1549)=0,"⚠ أدخل قيمة العهدة",IF(P1549&lt;0,"⛔ عجز / زيادة مصروفات "&amp;TEXT(-P1549,"#,##0"),IF(COUNTIFS($B$8:$B$5007,B1549,$A$8:$A$5007,"مصروف",$I$8:$I$5007,"&lt;&gt;مرفوض",$K$8:$K$5007,"&lt;&gt;نعم")&gt;0,"⚠ "&amp;COUNTIFS($B$8:$B$5007,B1549,$A$8:$A$5007,"مصروف",$I$8:$I$5007,"&lt;&gt;مرفوض",$K$8:$K$5007,"&lt;&gt;نعم")&amp;" مصروف غير مسوى",IF(L1549="تمت التسوية",IF(P1549=0,"✔ متوازنة وتمت التسوية","✔ تمت التسوية – متبقي "&amp;TEXT(P1549,"#,##0")),IF(P1549&gt;0,"متبقي "&amp;TEXT(P1549,"#,##0"),"✔ متوازنة"))))),IF(R1549=0,"⚠ أضف سطر عهدة أولًا",IF(OR(C1549="",N(G1549)=0),"⚠ أكمل التاريخ والقيمة",IF(S1549="","⚠ التاريخ خارج السنة المالية",IF(H1549="","⚠ اختر بند الموازنة",IF(I1549="مرفوض","✖ مرفوض من المدير",IF(I1549&lt;&gt;"موافق","⏳ بانتظار موافقة المدير",IF(K1549&lt;&gt;"نعم","⚠ غير مسوى مع الحسابات","✔ معتمد ومسوى")))))))))</f>
        <v/>
      </c>
      <c r="R1549">
        <f>N(R1548)+IF(A1549="عهدة",1,0)</f>
        <v/>
      </c>
      <c r="S1549">
        <f>IF(C1549="","",IF(AND(C1549&gt;=DATE(2026,9,1),C1549&lt;=DATE(2027,8,31)),(YEAR(C1549)-2026)*12+MONTH(C1549)-8,""))</f>
        <v/>
      </c>
      <c r="T1549">
        <f>IF(AND(A1549="مصروف",R1549&gt;0,I1549="موافق",S1549&lt;&gt;"",H1549&lt;&gt;""),N(G1549),0)</f>
        <v/>
      </c>
    </row>
    <row r="1550">
      <c r="A1550" s="19" t="n"/>
      <c r="B1550" s="20">
        <f>IF(A1550="","",IF(R1550=0,"⚠ أضف سطر عهدة أولًا","BDR-"&amp;TEXT(R1550,"000")))</f>
        <v/>
      </c>
      <c r="C1550" s="21" t="n"/>
      <c r="D1550" s="20">
        <f>IF(C1550="","",IF(S1550="","خارج السنة المالية",INDEX(القوائم!$D$2:$D$13,S1550)))</f>
        <v/>
      </c>
      <c r="E1550" s="22" t="n"/>
      <c r="F1550" s="23" t="n"/>
      <c r="G1550" s="23" t="n"/>
      <c r="H1550" s="22" t="n"/>
      <c r="I1550" s="19" t="n"/>
      <c r="J1550" s="21" t="n"/>
      <c r="K1550" s="19" t="n"/>
      <c r="L1550" s="19" t="n"/>
      <c r="M1550" s="21" t="n"/>
      <c r="N1550" s="22" t="n"/>
      <c r="O1550" s="24">
        <f>IF(A1550&lt;&gt;"عهدة","",SUMIFS($G$8:$G$5007,$B$8:$B$5007,B1550,$A$8:$A$5007,"مصروف",$I$8:$I$5007,"&lt;&gt;مرفوض"))</f>
        <v/>
      </c>
      <c r="P1550" s="25">
        <f>IF(A1550&lt;&gt;"عهدة","",N(F1550)-O1550)</f>
        <v/>
      </c>
      <c r="Q1550" s="26">
        <f>IF(A1550="","",IF(A1550="عهدة",IF(N(F1550)=0,"⚠ أدخل قيمة العهدة",IF(P1550&lt;0,"⛔ عجز / زيادة مصروفات "&amp;TEXT(-P1550,"#,##0"),IF(COUNTIFS($B$8:$B$5007,B1550,$A$8:$A$5007,"مصروف",$I$8:$I$5007,"&lt;&gt;مرفوض",$K$8:$K$5007,"&lt;&gt;نعم")&gt;0,"⚠ "&amp;COUNTIFS($B$8:$B$5007,B1550,$A$8:$A$5007,"مصروف",$I$8:$I$5007,"&lt;&gt;مرفوض",$K$8:$K$5007,"&lt;&gt;نعم")&amp;" مصروف غير مسوى",IF(L1550="تمت التسوية",IF(P1550=0,"✔ متوازنة وتمت التسوية","✔ تمت التسوية – متبقي "&amp;TEXT(P1550,"#,##0")),IF(P1550&gt;0,"متبقي "&amp;TEXT(P1550,"#,##0"),"✔ متوازنة"))))),IF(R1550=0,"⚠ أضف سطر عهدة أولًا",IF(OR(C1550="",N(G1550)=0),"⚠ أكمل التاريخ والقيمة",IF(S1550="","⚠ التاريخ خارج السنة المالية",IF(H1550="","⚠ اختر بند الموازنة",IF(I1550="مرفوض","✖ مرفوض من المدير",IF(I1550&lt;&gt;"موافق","⏳ بانتظار موافقة المدير",IF(K1550&lt;&gt;"نعم","⚠ غير مسوى مع الحسابات","✔ معتمد ومسوى")))))))))</f>
        <v/>
      </c>
      <c r="R1550">
        <f>N(R1549)+IF(A1550="عهدة",1,0)</f>
        <v/>
      </c>
      <c r="S1550">
        <f>IF(C1550="","",IF(AND(C1550&gt;=DATE(2026,9,1),C1550&lt;=DATE(2027,8,31)),(YEAR(C1550)-2026)*12+MONTH(C1550)-8,""))</f>
        <v/>
      </c>
      <c r="T1550">
        <f>IF(AND(A1550="مصروف",R1550&gt;0,I1550="موافق",S1550&lt;&gt;"",H1550&lt;&gt;""),N(G1550),0)</f>
        <v/>
      </c>
    </row>
    <row r="1551">
      <c r="A1551" s="19" t="n"/>
      <c r="B1551" s="20">
        <f>IF(A1551="","",IF(R1551=0,"⚠ أضف سطر عهدة أولًا","BDR-"&amp;TEXT(R1551,"000")))</f>
        <v/>
      </c>
      <c r="C1551" s="21" t="n"/>
      <c r="D1551" s="20">
        <f>IF(C1551="","",IF(S1551="","خارج السنة المالية",INDEX(القوائم!$D$2:$D$13,S1551)))</f>
        <v/>
      </c>
      <c r="E1551" s="22" t="n"/>
      <c r="F1551" s="23" t="n"/>
      <c r="G1551" s="23" t="n"/>
      <c r="H1551" s="22" t="n"/>
      <c r="I1551" s="19" t="n"/>
      <c r="J1551" s="21" t="n"/>
      <c r="K1551" s="19" t="n"/>
      <c r="L1551" s="19" t="n"/>
      <c r="M1551" s="21" t="n"/>
      <c r="N1551" s="22" t="n"/>
      <c r="O1551" s="24">
        <f>IF(A1551&lt;&gt;"عهدة","",SUMIFS($G$8:$G$5007,$B$8:$B$5007,B1551,$A$8:$A$5007,"مصروف",$I$8:$I$5007,"&lt;&gt;مرفوض"))</f>
        <v/>
      </c>
      <c r="P1551" s="25">
        <f>IF(A1551&lt;&gt;"عهدة","",N(F1551)-O1551)</f>
        <v/>
      </c>
      <c r="Q1551" s="26">
        <f>IF(A1551="","",IF(A1551="عهدة",IF(N(F1551)=0,"⚠ أدخل قيمة العهدة",IF(P1551&lt;0,"⛔ عجز / زيادة مصروفات "&amp;TEXT(-P1551,"#,##0"),IF(COUNTIFS($B$8:$B$5007,B1551,$A$8:$A$5007,"مصروف",$I$8:$I$5007,"&lt;&gt;مرفوض",$K$8:$K$5007,"&lt;&gt;نعم")&gt;0,"⚠ "&amp;COUNTIFS($B$8:$B$5007,B1551,$A$8:$A$5007,"مصروف",$I$8:$I$5007,"&lt;&gt;مرفوض",$K$8:$K$5007,"&lt;&gt;نعم")&amp;" مصروف غير مسوى",IF(L1551="تمت التسوية",IF(P1551=0,"✔ متوازنة وتمت التسوية","✔ تمت التسوية – متبقي "&amp;TEXT(P1551,"#,##0")),IF(P1551&gt;0,"متبقي "&amp;TEXT(P1551,"#,##0"),"✔ متوازنة"))))),IF(R1551=0,"⚠ أضف سطر عهدة أولًا",IF(OR(C1551="",N(G1551)=0),"⚠ أكمل التاريخ والقيمة",IF(S1551="","⚠ التاريخ خارج السنة المالية",IF(H1551="","⚠ اختر بند الموازنة",IF(I1551="مرفوض","✖ مرفوض من المدير",IF(I1551&lt;&gt;"موافق","⏳ بانتظار موافقة المدير",IF(K1551&lt;&gt;"نعم","⚠ غير مسوى مع الحسابات","✔ معتمد ومسوى")))))))))</f>
        <v/>
      </c>
      <c r="R1551">
        <f>N(R1550)+IF(A1551="عهدة",1,0)</f>
        <v/>
      </c>
      <c r="S1551">
        <f>IF(C1551="","",IF(AND(C1551&gt;=DATE(2026,9,1),C1551&lt;=DATE(2027,8,31)),(YEAR(C1551)-2026)*12+MONTH(C1551)-8,""))</f>
        <v/>
      </c>
      <c r="T1551">
        <f>IF(AND(A1551="مصروف",R1551&gt;0,I1551="موافق",S1551&lt;&gt;"",H1551&lt;&gt;""),N(G1551),0)</f>
        <v/>
      </c>
    </row>
    <row r="1552">
      <c r="A1552" s="19" t="n"/>
      <c r="B1552" s="20">
        <f>IF(A1552="","",IF(R1552=0,"⚠ أضف سطر عهدة أولًا","BDR-"&amp;TEXT(R1552,"000")))</f>
        <v/>
      </c>
      <c r="C1552" s="21" t="n"/>
      <c r="D1552" s="20">
        <f>IF(C1552="","",IF(S1552="","خارج السنة المالية",INDEX(القوائم!$D$2:$D$13,S1552)))</f>
        <v/>
      </c>
      <c r="E1552" s="22" t="n"/>
      <c r="F1552" s="23" t="n"/>
      <c r="G1552" s="23" t="n"/>
      <c r="H1552" s="22" t="n"/>
      <c r="I1552" s="19" t="n"/>
      <c r="J1552" s="21" t="n"/>
      <c r="K1552" s="19" t="n"/>
      <c r="L1552" s="19" t="n"/>
      <c r="M1552" s="21" t="n"/>
      <c r="N1552" s="22" t="n"/>
      <c r="O1552" s="24">
        <f>IF(A1552&lt;&gt;"عهدة","",SUMIFS($G$8:$G$5007,$B$8:$B$5007,B1552,$A$8:$A$5007,"مصروف",$I$8:$I$5007,"&lt;&gt;مرفوض"))</f>
        <v/>
      </c>
      <c r="P1552" s="25">
        <f>IF(A1552&lt;&gt;"عهدة","",N(F1552)-O1552)</f>
        <v/>
      </c>
      <c r="Q1552" s="26">
        <f>IF(A1552="","",IF(A1552="عهدة",IF(N(F1552)=0,"⚠ أدخل قيمة العهدة",IF(P1552&lt;0,"⛔ عجز / زيادة مصروفات "&amp;TEXT(-P1552,"#,##0"),IF(COUNTIFS($B$8:$B$5007,B1552,$A$8:$A$5007,"مصروف",$I$8:$I$5007,"&lt;&gt;مرفوض",$K$8:$K$5007,"&lt;&gt;نعم")&gt;0,"⚠ "&amp;COUNTIFS($B$8:$B$5007,B1552,$A$8:$A$5007,"مصروف",$I$8:$I$5007,"&lt;&gt;مرفوض",$K$8:$K$5007,"&lt;&gt;نعم")&amp;" مصروف غير مسوى",IF(L1552="تمت التسوية",IF(P1552=0,"✔ متوازنة وتمت التسوية","✔ تمت التسوية – متبقي "&amp;TEXT(P1552,"#,##0")),IF(P1552&gt;0,"متبقي "&amp;TEXT(P1552,"#,##0"),"✔ متوازنة"))))),IF(R1552=0,"⚠ أضف سطر عهدة أولًا",IF(OR(C1552="",N(G1552)=0),"⚠ أكمل التاريخ والقيمة",IF(S1552="","⚠ التاريخ خارج السنة المالية",IF(H1552="","⚠ اختر بند الموازنة",IF(I1552="مرفوض","✖ مرفوض من المدير",IF(I1552&lt;&gt;"موافق","⏳ بانتظار موافقة المدير",IF(K1552&lt;&gt;"نعم","⚠ غير مسوى مع الحسابات","✔ معتمد ومسوى")))))))))</f>
        <v/>
      </c>
      <c r="R1552">
        <f>N(R1551)+IF(A1552="عهدة",1,0)</f>
        <v/>
      </c>
      <c r="S1552">
        <f>IF(C1552="","",IF(AND(C1552&gt;=DATE(2026,9,1),C1552&lt;=DATE(2027,8,31)),(YEAR(C1552)-2026)*12+MONTH(C1552)-8,""))</f>
        <v/>
      </c>
      <c r="T1552">
        <f>IF(AND(A1552="مصروف",R1552&gt;0,I1552="موافق",S1552&lt;&gt;"",H1552&lt;&gt;""),N(G1552),0)</f>
        <v/>
      </c>
    </row>
    <row r="1553">
      <c r="A1553" s="19" t="n"/>
      <c r="B1553" s="20">
        <f>IF(A1553="","",IF(R1553=0,"⚠ أضف سطر عهدة أولًا","BDR-"&amp;TEXT(R1553,"000")))</f>
        <v/>
      </c>
      <c r="C1553" s="21" t="n"/>
      <c r="D1553" s="20">
        <f>IF(C1553="","",IF(S1553="","خارج السنة المالية",INDEX(القوائم!$D$2:$D$13,S1553)))</f>
        <v/>
      </c>
      <c r="E1553" s="22" t="n"/>
      <c r="F1553" s="23" t="n"/>
      <c r="G1553" s="23" t="n"/>
      <c r="H1553" s="22" t="n"/>
      <c r="I1553" s="19" t="n"/>
      <c r="J1553" s="21" t="n"/>
      <c r="K1553" s="19" t="n"/>
      <c r="L1553" s="19" t="n"/>
      <c r="M1553" s="21" t="n"/>
      <c r="N1553" s="22" t="n"/>
      <c r="O1553" s="24">
        <f>IF(A1553&lt;&gt;"عهدة","",SUMIFS($G$8:$G$5007,$B$8:$B$5007,B1553,$A$8:$A$5007,"مصروف",$I$8:$I$5007,"&lt;&gt;مرفوض"))</f>
        <v/>
      </c>
      <c r="P1553" s="25">
        <f>IF(A1553&lt;&gt;"عهدة","",N(F1553)-O1553)</f>
        <v/>
      </c>
      <c r="Q1553" s="26">
        <f>IF(A1553="","",IF(A1553="عهدة",IF(N(F1553)=0,"⚠ أدخل قيمة العهدة",IF(P1553&lt;0,"⛔ عجز / زيادة مصروفات "&amp;TEXT(-P1553,"#,##0"),IF(COUNTIFS($B$8:$B$5007,B1553,$A$8:$A$5007,"مصروف",$I$8:$I$5007,"&lt;&gt;مرفوض",$K$8:$K$5007,"&lt;&gt;نعم")&gt;0,"⚠ "&amp;COUNTIFS($B$8:$B$5007,B1553,$A$8:$A$5007,"مصروف",$I$8:$I$5007,"&lt;&gt;مرفوض",$K$8:$K$5007,"&lt;&gt;نعم")&amp;" مصروف غير مسوى",IF(L1553="تمت التسوية",IF(P1553=0,"✔ متوازنة وتمت التسوية","✔ تمت التسوية – متبقي "&amp;TEXT(P1553,"#,##0")),IF(P1553&gt;0,"متبقي "&amp;TEXT(P1553,"#,##0"),"✔ متوازنة"))))),IF(R1553=0,"⚠ أضف سطر عهدة أولًا",IF(OR(C1553="",N(G1553)=0),"⚠ أكمل التاريخ والقيمة",IF(S1553="","⚠ التاريخ خارج السنة المالية",IF(H1553="","⚠ اختر بند الموازنة",IF(I1553="مرفوض","✖ مرفوض من المدير",IF(I1553&lt;&gt;"موافق","⏳ بانتظار موافقة المدير",IF(K1553&lt;&gt;"نعم","⚠ غير مسوى مع الحسابات","✔ معتمد ومسوى")))))))))</f>
        <v/>
      </c>
      <c r="R1553">
        <f>N(R1552)+IF(A1553="عهدة",1,0)</f>
        <v/>
      </c>
      <c r="S1553">
        <f>IF(C1553="","",IF(AND(C1553&gt;=DATE(2026,9,1),C1553&lt;=DATE(2027,8,31)),(YEAR(C1553)-2026)*12+MONTH(C1553)-8,""))</f>
        <v/>
      </c>
      <c r="T1553">
        <f>IF(AND(A1553="مصروف",R1553&gt;0,I1553="موافق",S1553&lt;&gt;"",H1553&lt;&gt;""),N(G1553),0)</f>
        <v/>
      </c>
    </row>
    <row r="1554">
      <c r="A1554" s="19" t="n"/>
      <c r="B1554" s="20">
        <f>IF(A1554="","",IF(R1554=0,"⚠ أضف سطر عهدة أولًا","BDR-"&amp;TEXT(R1554,"000")))</f>
        <v/>
      </c>
      <c r="C1554" s="21" t="n"/>
      <c r="D1554" s="20">
        <f>IF(C1554="","",IF(S1554="","خارج السنة المالية",INDEX(القوائم!$D$2:$D$13,S1554)))</f>
        <v/>
      </c>
      <c r="E1554" s="22" t="n"/>
      <c r="F1554" s="23" t="n"/>
      <c r="G1554" s="23" t="n"/>
      <c r="H1554" s="22" t="n"/>
      <c r="I1554" s="19" t="n"/>
      <c r="J1554" s="21" t="n"/>
      <c r="K1554" s="19" t="n"/>
      <c r="L1554" s="19" t="n"/>
      <c r="M1554" s="21" t="n"/>
      <c r="N1554" s="22" t="n"/>
      <c r="O1554" s="24">
        <f>IF(A1554&lt;&gt;"عهدة","",SUMIFS($G$8:$G$5007,$B$8:$B$5007,B1554,$A$8:$A$5007,"مصروف",$I$8:$I$5007,"&lt;&gt;مرفوض"))</f>
        <v/>
      </c>
      <c r="P1554" s="25">
        <f>IF(A1554&lt;&gt;"عهدة","",N(F1554)-O1554)</f>
        <v/>
      </c>
      <c r="Q1554" s="26">
        <f>IF(A1554="","",IF(A1554="عهدة",IF(N(F1554)=0,"⚠ أدخل قيمة العهدة",IF(P1554&lt;0,"⛔ عجز / زيادة مصروفات "&amp;TEXT(-P1554,"#,##0"),IF(COUNTIFS($B$8:$B$5007,B1554,$A$8:$A$5007,"مصروف",$I$8:$I$5007,"&lt;&gt;مرفوض",$K$8:$K$5007,"&lt;&gt;نعم")&gt;0,"⚠ "&amp;COUNTIFS($B$8:$B$5007,B1554,$A$8:$A$5007,"مصروف",$I$8:$I$5007,"&lt;&gt;مرفوض",$K$8:$K$5007,"&lt;&gt;نعم")&amp;" مصروف غير مسوى",IF(L1554="تمت التسوية",IF(P1554=0,"✔ متوازنة وتمت التسوية","✔ تمت التسوية – متبقي "&amp;TEXT(P1554,"#,##0")),IF(P1554&gt;0,"متبقي "&amp;TEXT(P1554,"#,##0"),"✔ متوازنة"))))),IF(R1554=0,"⚠ أضف سطر عهدة أولًا",IF(OR(C1554="",N(G1554)=0),"⚠ أكمل التاريخ والقيمة",IF(S1554="","⚠ التاريخ خارج السنة المالية",IF(H1554="","⚠ اختر بند الموازنة",IF(I1554="مرفوض","✖ مرفوض من المدير",IF(I1554&lt;&gt;"موافق","⏳ بانتظار موافقة المدير",IF(K1554&lt;&gt;"نعم","⚠ غير مسوى مع الحسابات","✔ معتمد ومسوى")))))))))</f>
        <v/>
      </c>
      <c r="R1554">
        <f>N(R1553)+IF(A1554="عهدة",1,0)</f>
        <v/>
      </c>
      <c r="S1554">
        <f>IF(C1554="","",IF(AND(C1554&gt;=DATE(2026,9,1),C1554&lt;=DATE(2027,8,31)),(YEAR(C1554)-2026)*12+MONTH(C1554)-8,""))</f>
        <v/>
      </c>
      <c r="T1554">
        <f>IF(AND(A1554="مصروف",R1554&gt;0,I1554="موافق",S1554&lt;&gt;"",H1554&lt;&gt;""),N(G1554),0)</f>
        <v/>
      </c>
    </row>
    <row r="1555">
      <c r="A1555" s="19" t="n"/>
      <c r="B1555" s="20">
        <f>IF(A1555="","",IF(R1555=0,"⚠ أضف سطر عهدة أولًا","BDR-"&amp;TEXT(R1555,"000")))</f>
        <v/>
      </c>
      <c r="C1555" s="21" t="n"/>
      <c r="D1555" s="20">
        <f>IF(C1555="","",IF(S1555="","خارج السنة المالية",INDEX(القوائم!$D$2:$D$13,S1555)))</f>
        <v/>
      </c>
      <c r="E1555" s="22" t="n"/>
      <c r="F1555" s="23" t="n"/>
      <c r="G1555" s="23" t="n"/>
      <c r="H1555" s="22" t="n"/>
      <c r="I1555" s="19" t="n"/>
      <c r="J1555" s="21" t="n"/>
      <c r="K1555" s="19" t="n"/>
      <c r="L1555" s="19" t="n"/>
      <c r="M1555" s="21" t="n"/>
      <c r="N1555" s="22" t="n"/>
      <c r="O1555" s="24">
        <f>IF(A1555&lt;&gt;"عهدة","",SUMIFS($G$8:$G$5007,$B$8:$B$5007,B1555,$A$8:$A$5007,"مصروف",$I$8:$I$5007,"&lt;&gt;مرفوض"))</f>
        <v/>
      </c>
      <c r="P1555" s="25">
        <f>IF(A1555&lt;&gt;"عهدة","",N(F1555)-O1555)</f>
        <v/>
      </c>
      <c r="Q1555" s="26">
        <f>IF(A1555="","",IF(A1555="عهدة",IF(N(F1555)=0,"⚠ أدخل قيمة العهدة",IF(P1555&lt;0,"⛔ عجز / زيادة مصروفات "&amp;TEXT(-P1555,"#,##0"),IF(COUNTIFS($B$8:$B$5007,B1555,$A$8:$A$5007,"مصروف",$I$8:$I$5007,"&lt;&gt;مرفوض",$K$8:$K$5007,"&lt;&gt;نعم")&gt;0,"⚠ "&amp;COUNTIFS($B$8:$B$5007,B1555,$A$8:$A$5007,"مصروف",$I$8:$I$5007,"&lt;&gt;مرفوض",$K$8:$K$5007,"&lt;&gt;نعم")&amp;" مصروف غير مسوى",IF(L1555="تمت التسوية",IF(P1555=0,"✔ متوازنة وتمت التسوية","✔ تمت التسوية – متبقي "&amp;TEXT(P1555,"#,##0")),IF(P1555&gt;0,"متبقي "&amp;TEXT(P1555,"#,##0"),"✔ متوازنة"))))),IF(R1555=0,"⚠ أضف سطر عهدة أولًا",IF(OR(C1555="",N(G1555)=0),"⚠ أكمل التاريخ والقيمة",IF(S1555="","⚠ التاريخ خارج السنة المالية",IF(H1555="","⚠ اختر بند الموازنة",IF(I1555="مرفوض","✖ مرفوض من المدير",IF(I1555&lt;&gt;"موافق","⏳ بانتظار موافقة المدير",IF(K1555&lt;&gt;"نعم","⚠ غير مسوى مع الحسابات","✔ معتمد ومسوى")))))))))</f>
        <v/>
      </c>
      <c r="R1555">
        <f>N(R1554)+IF(A1555="عهدة",1,0)</f>
        <v/>
      </c>
      <c r="S1555">
        <f>IF(C1555="","",IF(AND(C1555&gt;=DATE(2026,9,1),C1555&lt;=DATE(2027,8,31)),(YEAR(C1555)-2026)*12+MONTH(C1555)-8,""))</f>
        <v/>
      </c>
      <c r="T1555">
        <f>IF(AND(A1555="مصروف",R1555&gt;0,I1555="موافق",S1555&lt;&gt;"",H1555&lt;&gt;""),N(G1555),0)</f>
        <v/>
      </c>
    </row>
    <row r="1556">
      <c r="A1556" s="19" t="n"/>
      <c r="B1556" s="20">
        <f>IF(A1556="","",IF(R1556=0,"⚠ أضف سطر عهدة أولًا","BDR-"&amp;TEXT(R1556,"000")))</f>
        <v/>
      </c>
      <c r="C1556" s="21" t="n"/>
      <c r="D1556" s="20">
        <f>IF(C1556="","",IF(S1556="","خارج السنة المالية",INDEX(القوائم!$D$2:$D$13,S1556)))</f>
        <v/>
      </c>
      <c r="E1556" s="22" t="n"/>
      <c r="F1556" s="23" t="n"/>
      <c r="G1556" s="23" t="n"/>
      <c r="H1556" s="22" t="n"/>
      <c r="I1556" s="19" t="n"/>
      <c r="J1556" s="21" t="n"/>
      <c r="K1556" s="19" t="n"/>
      <c r="L1556" s="19" t="n"/>
      <c r="M1556" s="21" t="n"/>
      <c r="N1556" s="22" t="n"/>
      <c r="O1556" s="24">
        <f>IF(A1556&lt;&gt;"عهدة","",SUMIFS($G$8:$G$5007,$B$8:$B$5007,B1556,$A$8:$A$5007,"مصروف",$I$8:$I$5007,"&lt;&gt;مرفوض"))</f>
        <v/>
      </c>
      <c r="P1556" s="25">
        <f>IF(A1556&lt;&gt;"عهدة","",N(F1556)-O1556)</f>
        <v/>
      </c>
      <c r="Q1556" s="26">
        <f>IF(A1556="","",IF(A1556="عهدة",IF(N(F1556)=0,"⚠ أدخل قيمة العهدة",IF(P1556&lt;0,"⛔ عجز / زيادة مصروفات "&amp;TEXT(-P1556,"#,##0"),IF(COUNTIFS($B$8:$B$5007,B1556,$A$8:$A$5007,"مصروف",$I$8:$I$5007,"&lt;&gt;مرفوض",$K$8:$K$5007,"&lt;&gt;نعم")&gt;0,"⚠ "&amp;COUNTIFS($B$8:$B$5007,B1556,$A$8:$A$5007,"مصروف",$I$8:$I$5007,"&lt;&gt;مرفوض",$K$8:$K$5007,"&lt;&gt;نعم")&amp;" مصروف غير مسوى",IF(L1556="تمت التسوية",IF(P1556=0,"✔ متوازنة وتمت التسوية","✔ تمت التسوية – متبقي "&amp;TEXT(P1556,"#,##0")),IF(P1556&gt;0,"متبقي "&amp;TEXT(P1556,"#,##0"),"✔ متوازنة"))))),IF(R1556=0,"⚠ أضف سطر عهدة أولًا",IF(OR(C1556="",N(G1556)=0),"⚠ أكمل التاريخ والقيمة",IF(S1556="","⚠ التاريخ خارج السنة المالية",IF(H1556="","⚠ اختر بند الموازنة",IF(I1556="مرفوض","✖ مرفوض من المدير",IF(I1556&lt;&gt;"موافق","⏳ بانتظار موافقة المدير",IF(K1556&lt;&gt;"نعم","⚠ غير مسوى مع الحسابات","✔ معتمد ومسوى")))))))))</f>
        <v/>
      </c>
      <c r="R1556">
        <f>N(R1555)+IF(A1556="عهدة",1,0)</f>
        <v/>
      </c>
      <c r="S1556">
        <f>IF(C1556="","",IF(AND(C1556&gt;=DATE(2026,9,1),C1556&lt;=DATE(2027,8,31)),(YEAR(C1556)-2026)*12+MONTH(C1556)-8,""))</f>
        <v/>
      </c>
      <c r="T1556">
        <f>IF(AND(A1556="مصروف",R1556&gt;0,I1556="موافق",S1556&lt;&gt;"",H1556&lt;&gt;""),N(G1556),0)</f>
        <v/>
      </c>
    </row>
    <row r="1557">
      <c r="A1557" s="19" t="n"/>
      <c r="B1557" s="20">
        <f>IF(A1557="","",IF(R1557=0,"⚠ أضف سطر عهدة أولًا","BDR-"&amp;TEXT(R1557,"000")))</f>
        <v/>
      </c>
      <c r="C1557" s="21" t="n"/>
      <c r="D1557" s="20">
        <f>IF(C1557="","",IF(S1557="","خارج السنة المالية",INDEX(القوائم!$D$2:$D$13,S1557)))</f>
        <v/>
      </c>
      <c r="E1557" s="22" t="n"/>
      <c r="F1557" s="23" t="n"/>
      <c r="G1557" s="23" t="n"/>
      <c r="H1557" s="22" t="n"/>
      <c r="I1557" s="19" t="n"/>
      <c r="J1557" s="21" t="n"/>
      <c r="K1557" s="19" t="n"/>
      <c r="L1557" s="19" t="n"/>
      <c r="M1557" s="21" t="n"/>
      <c r="N1557" s="22" t="n"/>
      <c r="O1557" s="24">
        <f>IF(A1557&lt;&gt;"عهدة","",SUMIFS($G$8:$G$5007,$B$8:$B$5007,B1557,$A$8:$A$5007,"مصروف",$I$8:$I$5007,"&lt;&gt;مرفوض"))</f>
        <v/>
      </c>
      <c r="P1557" s="25">
        <f>IF(A1557&lt;&gt;"عهدة","",N(F1557)-O1557)</f>
        <v/>
      </c>
      <c r="Q1557" s="26">
        <f>IF(A1557="","",IF(A1557="عهدة",IF(N(F1557)=0,"⚠ أدخل قيمة العهدة",IF(P1557&lt;0,"⛔ عجز / زيادة مصروفات "&amp;TEXT(-P1557,"#,##0"),IF(COUNTIFS($B$8:$B$5007,B1557,$A$8:$A$5007,"مصروف",$I$8:$I$5007,"&lt;&gt;مرفوض",$K$8:$K$5007,"&lt;&gt;نعم")&gt;0,"⚠ "&amp;COUNTIFS($B$8:$B$5007,B1557,$A$8:$A$5007,"مصروف",$I$8:$I$5007,"&lt;&gt;مرفوض",$K$8:$K$5007,"&lt;&gt;نعم")&amp;" مصروف غير مسوى",IF(L1557="تمت التسوية",IF(P1557=0,"✔ متوازنة وتمت التسوية","✔ تمت التسوية – متبقي "&amp;TEXT(P1557,"#,##0")),IF(P1557&gt;0,"متبقي "&amp;TEXT(P1557,"#,##0"),"✔ متوازنة"))))),IF(R1557=0,"⚠ أضف سطر عهدة أولًا",IF(OR(C1557="",N(G1557)=0),"⚠ أكمل التاريخ والقيمة",IF(S1557="","⚠ التاريخ خارج السنة المالية",IF(H1557="","⚠ اختر بند الموازنة",IF(I1557="مرفوض","✖ مرفوض من المدير",IF(I1557&lt;&gt;"موافق","⏳ بانتظار موافقة المدير",IF(K1557&lt;&gt;"نعم","⚠ غير مسوى مع الحسابات","✔ معتمد ومسوى")))))))))</f>
        <v/>
      </c>
      <c r="R1557">
        <f>N(R1556)+IF(A1557="عهدة",1,0)</f>
        <v/>
      </c>
      <c r="S1557">
        <f>IF(C1557="","",IF(AND(C1557&gt;=DATE(2026,9,1),C1557&lt;=DATE(2027,8,31)),(YEAR(C1557)-2026)*12+MONTH(C1557)-8,""))</f>
        <v/>
      </c>
      <c r="T1557">
        <f>IF(AND(A1557="مصروف",R1557&gt;0,I1557="موافق",S1557&lt;&gt;"",H1557&lt;&gt;""),N(G1557),0)</f>
        <v/>
      </c>
    </row>
    <row r="1558">
      <c r="A1558" s="19" t="n"/>
      <c r="B1558" s="20">
        <f>IF(A1558="","",IF(R1558=0,"⚠ أضف سطر عهدة أولًا","BDR-"&amp;TEXT(R1558,"000")))</f>
        <v/>
      </c>
      <c r="C1558" s="21" t="n"/>
      <c r="D1558" s="20">
        <f>IF(C1558="","",IF(S1558="","خارج السنة المالية",INDEX(القوائم!$D$2:$D$13,S1558)))</f>
        <v/>
      </c>
      <c r="E1558" s="22" t="n"/>
      <c r="F1558" s="23" t="n"/>
      <c r="G1558" s="23" t="n"/>
      <c r="H1558" s="22" t="n"/>
      <c r="I1558" s="19" t="n"/>
      <c r="J1558" s="21" t="n"/>
      <c r="K1558" s="19" t="n"/>
      <c r="L1558" s="19" t="n"/>
      <c r="M1558" s="21" t="n"/>
      <c r="N1558" s="22" t="n"/>
      <c r="O1558" s="24">
        <f>IF(A1558&lt;&gt;"عهدة","",SUMIFS($G$8:$G$5007,$B$8:$B$5007,B1558,$A$8:$A$5007,"مصروف",$I$8:$I$5007,"&lt;&gt;مرفوض"))</f>
        <v/>
      </c>
      <c r="P1558" s="25">
        <f>IF(A1558&lt;&gt;"عهدة","",N(F1558)-O1558)</f>
        <v/>
      </c>
      <c r="Q1558" s="26">
        <f>IF(A1558="","",IF(A1558="عهدة",IF(N(F1558)=0,"⚠ أدخل قيمة العهدة",IF(P1558&lt;0,"⛔ عجز / زيادة مصروفات "&amp;TEXT(-P1558,"#,##0"),IF(COUNTIFS($B$8:$B$5007,B1558,$A$8:$A$5007,"مصروف",$I$8:$I$5007,"&lt;&gt;مرفوض",$K$8:$K$5007,"&lt;&gt;نعم")&gt;0,"⚠ "&amp;COUNTIFS($B$8:$B$5007,B1558,$A$8:$A$5007,"مصروف",$I$8:$I$5007,"&lt;&gt;مرفوض",$K$8:$K$5007,"&lt;&gt;نعم")&amp;" مصروف غير مسوى",IF(L1558="تمت التسوية",IF(P1558=0,"✔ متوازنة وتمت التسوية","✔ تمت التسوية – متبقي "&amp;TEXT(P1558,"#,##0")),IF(P1558&gt;0,"متبقي "&amp;TEXT(P1558,"#,##0"),"✔ متوازنة"))))),IF(R1558=0,"⚠ أضف سطر عهدة أولًا",IF(OR(C1558="",N(G1558)=0),"⚠ أكمل التاريخ والقيمة",IF(S1558="","⚠ التاريخ خارج السنة المالية",IF(H1558="","⚠ اختر بند الموازنة",IF(I1558="مرفوض","✖ مرفوض من المدير",IF(I1558&lt;&gt;"موافق","⏳ بانتظار موافقة المدير",IF(K1558&lt;&gt;"نعم","⚠ غير مسوى مع الحسابات","✔ معتمد ومسوى")))))))))</f>
        <v/>
      </c>
      <c r="R1558">
        <f>N(R1557)+IF(A1558="عهدة",1,0)</f>
        <v/>
      </c>
      <c r="S1558">
        <f>IF(C1558="","",IF(AND(C1558&gt;=DATE(2026,9,1),C1558&lt;=DATE(2027,8,31)),(YEAR(C1558)-2026)*12+MONTH(C1558)-8,""))</f>
        <v/>
      </c>
      <c r="T1558">
        <f>IF(AND(A1558="مصروف",R1558&gt;0,I1558="موافق",S1558&lt;&gt;"",H1558&lt;&gt;""),N(G1558),0)</f>
        <v/>
      </c>
    </row>
    <row r="1559">
      <c r="A1559" s="19" t="n"/>
      <c r="B1559" s="20">
        <f>IF(A1559="","",IF(R1559=0,"⚠ أضف سطر عهدة أولًا","BDR-"&amp;TEXT(R1559,"000")))</f>
        <v/>
      </c>
      <c r="C1559" s="21" t="n"/>
      <c r="D1559" s="20">
        <f>IF(C1559="","",IF(S1559="","خارج السنة المالية",INDEX(القوائم!$D$2:$D$13,S1559)))</f>
        <v/>
      </c>
      <c r="E1559" s="22" t="n"/>
      <c r="F1559" s="23" t="n"/>
      <c r="G1559" s="23" t="n"/>
      <c r="H1559" s="22" t="n"/>
      <c r="I1559" s="19" t="n"/>
      <c r="J1559" s="21" t="n"/>
      <c r="K1559" s="19" t="n"/>
      <c r="L1559" s="19" t="n"/>
      <c r="M1559" s="21" t="n"/>
      <c r="N1559" s="22" t="n"/>
      <c r="O1559" s="24">
        <f>IF(A1559&lt;&gt;"عهدة","",SUMIFS($G$8:$G$5007,$B$8:$B$5007,B1559,$A$8:$A$5007,"مصروف",$I$8:$I$5007,"&lt;&gt;مرفوض"))</f>
        <v/>
      </c>
      <c r="P1559" s="25">
        <f>IF(A1559&lt;&gt;"عهدة","",N(F1559)-O1559)</f>
        <v/>
      </c>
      <c r="Q1559" s="26">
        <f>IF(A1559="","",IF(A1559="عهدة",IF(N(F1559)=0,"⚠ أدخل قيمة العهدة",IF(P1559&lt;0,"⛔ عجز / زيادة مصروفات "&amp;TEXT(-P1559,"#,##0"),IF(COUNTIFS($B$8:$B$5007,B1559,$A$8:$A$5007,"مصروف",$I$8:$I$5007,"&lt;&gt;مرفوض",$K$8:$K$5007,"&lt;&gt;نعم")&gt;0,"⚠ "&amp;COUNTIFS($B$8:$B$5007,B1559,$A$8:$A$5007,"مصروف",$I$8:$I$5007,"&lt;&gt;مرفوض",$K$8:$K$5007,"&lt;&gt;نعم")&amp;" مصروف غير مسوى",IF(L1559="تمت التسوية",IF(P1559=0,"✔ متوازنة وتمت التسوية","✔ تمت التسوية – متبقي "&amp;TEXT(P1559,"#,##0")),IF(P1559&gt;0,"متبقي "&amp;TEXT(P1559,"#,##0"),"✔ متوازنة"))))),IF(R1559=0,"⚠ أضف سطر عهدة أولًا",IF(OR(C1559="",N(G1559)=0),"⚠ أكمل التاريخ والقيمة",IF(S1559="","⚠ التاريخ خارج السنة المالية",IF(H1559="","⚠ اختر بند الموازنة",IF(I1559="مرفوض","✖ مرفوض من المدير",IF(I1559&lt;&gt;"موافق","⏳ بانتظار موافقة المدير",IF(K1559&lt;&gt;"نعم","⚠ غير مسوى مع الحسابات","✔ معتمد ومسوى")))))))))</f>
        <v/>
      </c>
      <c r="R1559">
        <f>N(R1558)+IF(A1559="عهدة",1,0)</f>
        <v/>
      </c>
      <c r="S1559">
        <f>IF(C1559="","",IF(AND(C1559&gt;=DATE(2026,9,1),C1559&lt;=DATE(2027,8,31)),(YEAR(C1559)-2026)*12+MONTH(C1559)-8,""))</f>
        <v/>
      </c>
      <c r="T1559">
        <f>IF(AND(A1559="مصروف",R1559&gt;0,I1559="موافق",S1559&lt;&gt;"",H1559&lt;&gt;""),N(G1559),0)</f>
        <v/>
      </c>
    </row>
    <row r="1560">
      <c r="A1560" s="19" t="n"/>
      <c r="B1560" s="20">
        <f>IF(A1560="","",IF(R1560=0,"⚠ أضف سطر عهدة أولًا","BDR-"&amp;TEXT(R1560,"000")))</f>
        <v/>
      </c>
      <c r="C1560" s="21" t="n"/>
      <c r="D1560" s="20">
        <f>IF(C1560="","",IF(S1560="","خارج السنة المالية",INDEX(القوائم!$D$2:$D$13,S1560)))</f>
        <v/>
      </c>
      <c r="E1560" s="22" t="n"/>
      <c r="F1560" s="23" t="n"/>
      <c r="G1560" s="23" t="n"/>
      <c r="H1560" s="22" t="n"/>
      <c r="I1560" s="19" t="n"/>
      <c r="J1560" s="21" t="n"/>
      <c r="K1560" s="19" t="n"/>
      <c r="L1560" s="19" t="n"/>
      <c r="M1560" s="21" t="n"/>
      <c r="N1560" s="22" t="n"/>
      <c r="O1560" s="24">
        <f>IF(A1560&lt;&gt;"عهدة","",SUMIFS($G$8:$G$5007,$B$8:$B$5007,B1560,$A$8:$A$5007,"مصروف",$I$8:$I$5007,"&lt;&gt;مرفوض"))</f>
        <v/>
      </c>
      <c r="P1560" s="25">
        <f>IF(A1560&lt;&gt;"عهدة","",N(F1560)-O1560)</f>
        <v/>
      </c>
      <c r="Q1560" s="26">
        <f>IF(A1560="","",IF(A1560="عهدة",IF(N(F1560)=0,"⚠ أدخل قيمة العهدة",IF(P1560&lt;0,"⛔ عجز / زيادة مصروفات "&amp;TEXT(-P1560,"#,##0"),IF(COUNTIFS($B$8:$B$5007,B1560,$A$8:$A$5007,"مصروف",$I$8:$I$5007,"&lt;&gt;مرفوض",$K$8:$K$5007,"&lt;&gt;نعم")&gt;0,"⚠ "&amp;COUNTIFS($B$8:$B$5007,B1560,$A$8:$A$5007,"مصروف",$I$8:$I$5007,"&lt;&gt;مرفوض",$K$8:$K$5007,"&lt;&gt;نعم")&amp;" مصروف غير مسوى",IF(L1560="تمت التسوية",IF(P1560=0,"✔ متوازنة وتمت التسوية","✔ تمت التسوية – متبقي "&amp;TEXT(P1560,"#,##0")),IF(P1560&gt;0,"متبقي "&amp;TEXT(P1560,"#,##0"),"✔ متوازنة"))))),IF(R1560=0,"⚠ أضف سطر عهدة أولًا",IF(OR(C1560="",N(G1560)=0),"⚠ أكمل التاريخ والقيمة",IF(S1560="","⚠ التاريخ خارج السنة المالية",IF(H1560="","⚠ اختر بند الموازنة",IF(I1560="مرفوض","✖ مرفوض من المدير",IF(I1560&lt;&gt;"موافق","⏳ بانتظار موافقة المدير",IF(K1560&lt;&gt;"نعم","⚠ غير مسوى مع الحسابات","✔ معتمد ومسوى")))))))))</f>
        <v/>
      </c>
      <c r="R1560">
        <f>N(R1559)+IF(A1560="عهدة",1,0)</f>
        <v/>
      </c>
      <c r="S1560">
        <f>IF(C1560="","",IF(AND(C1560&gt;=DATE(2026,9,1),C1560&lt;=DATE(2027,8,31)),(YEAR(C1560)-2026)*12+MONTH(C1560)-8,""))</f>
        <v/>
      </c>
      <c r="T1560">
        <f>IF(AND(A1560="مصروف",R1560&gt;0,I1560="موافق",S1560&lt;&gt;"",H1560&lt;&gt;""),N(G1560),0)</f>
        <v/>
      </c>
    </row>
    <row r="1561">
      <c r="A1561" s="19" t="n"/>
      <c r="B1561" s="20">
        <f>IF(A1561="","",IF(R1561=0,"⚠ أضف سطر عهدة أولًا","BDR-"&amp;TEXT(R1561,"000")))</f>
        <v/>
      </c>
      <c r="C1561" s="21" t="n"/>
      <c r="D1561" s="20">
        <f>IF(C1561="","",IF(S1561="","خارج السنة المالية",INDEX(القوائم!$D$2:$D$13,S1561)))</f>
        <v/>
      </c>
      <c r="E1561" s="22" t="n"/>
      <c r="F1561" s="23" t="n"/>
      <c r="G1561" s="23" t="n"/>
      <c r="H1561" s="22" t="n"/>
      <c r="I1561" s="19" t="n"/>
      <c r="J1561" s="21" t="n"/>
      <c r="K1561" s="19" t="n"/>
      <c r="L1561" s="19" t="n"/>
      <c r="M1561" s="21" t="n"/>
      <c r="N1561" s="22" t="n"/>
      <c r="O1561" s="24">
        <f>IF(A1561&lt;&gt;"عهدة","",SUMIFS($G$8:$G$5007,$B$8:$B$5007,B1561,$A$8:$A$5007,"مصروف",$I$8:$I$5007,"&lt;&gt;مرفوض"))</f>
        <v/>
      </c>
      <c r="P1561" s="25">
        <f>IF(A1561&lt;&gt;"عهدة","",N(F1561)-O1561)</f>
        <v/>
      </c>
      <c r="Q1561" s="26">
        <f>IF(A1561="","",IF(A1561="عهدة",IF(N(F1561)=0,"⚠ أدخل قيمة العهدة",IF(P1561&lt;0,"⛔ عجز / زيادة مصروفات "&amp;TEXT(-P1561,"#,##0"),IF(COUNTIFS($B$8:$B$5007,B1561,$A$8:$A$5007,"مصروف",$I$8:$I$5007,"&lt;&gt;مرفوض",$K$8:$K$5007,"&lt;&gt;نعم")&gt;0,"⚠ "&amp;COUNTIFS($B$8:$B$5007,B1561,$A$8:$A$5007,"مصروف",$I$8:$I$5007,"&lt;&gt;مرفوض",$K$8:$K$5007,"&lt;&gt;نعم")&amp;" مصروف غير مسوى",IF(L1561="تمت التسوية",IF(P1561=0,"✔ متوازنة وتمت التسوية","✔ تمت التسوية – متبقي "&amp;TEXT(P1561,"#,##0")),IF(P1561&gt;0,"متبقي "&amp;TEXT(P1561,"#,##0"),"✔ متوازنة"))))),IF(R1561=0,"⚠ أضف سطر عهدة أولًا",IF(OR(C1561="",N(G1561)=0),"⚠ أكمل التاريخ والقيمة",IF(S1561="","⚠ التاريخ خارج السنة المالية",IF(H1561="","⚠ اختر بند الموازنة",IF(I1561="مرفوض","✖ مرفوض من المدير",IF(I1561&lt;&gt;"موافق","⏳ بانتظار موافقة المدير",IF(K1561&lt;&gt;"نعم","⚠ غير مسوى مع الحسابات","✔ معتمد ومسوى")))))))))</f>
        <v/>
      </c>
      <c r="R1561">
        <f>N(R1560)+IF(A1561="عهدة",1,0)</f>
        <v/>
      </c>
      <c r="S1561">
        <f>IF(C1561="","",IF(AND(C1561&gt;=DATE(2026,9,1),C1561&lt;=DATE(2027,8,31)),(YEAR(C1561)-2026)*12+MONTH(C1561)-8,""))</f>
        <v/>
      </c>
      <c r="T1561">
        <f>IF(AND(A1561="مصروف",R1561&gt;0,I1561="موافق",S1561&lt;&gt;"",H1561&lt;&gt;""),N(G1561),0)</f>
        <v/>
      </c>
    </row>
    <row r="1562">
      <c r="A1562" s="19" t="n"/>
      <c r="B1562" s="20">
        <f>IF(A1562="","",IF(R1562=0,"⚠ أضف سطر عهدة أولًا","BDR-"&amp;TEXT(R1562,"000")))</f>
        <v/>
      </c>
      <c r="C1562" s="21" t="n"/>
      <c r="D1562" s="20">
        <f>IF(C1562="","",IF(S1562="","خارج السنة المالية",INDEX(القوائم!$D$2:$D$13,S1562)))</f>
        <v/>
      </c>
      <c r="E1562" s="22" t="n"/>
      <c r="F1562" s="23" t="n"/>
      <c r="G1562" s="23" t="n"/>
      <c r="H1562" s="22" t="n"/>
      <c r="I1562" s="19" t="n"/>
      <c r="J1562" s="21" t="n"/>
      <c r="K1562" s="19" t="n"/>
      <c r="L1562" s="19" t="n"/>
      <c r="M1562" s="21" t="n"/>
      <c r="N1562" s="22" t="n"/>
      <c r="O1562" s="24">
        <f>IF(A1562&lt;&gt;"عهدة","",SUMIFS($G$8:$G$5007,$B$8:$B$5007,B1562,$A$8:$A$5007,"مصروف",$I$8:$I$5007,"&lt;&gt;مرفوض"))</f>
        <v/>
      </c>
      <c r="P1562" s="25">
        <f>IF(A1562&lt;&gt;"عهدة","",N(F1562)-O1562)</f>
        <v/>
      </c>
      <c r="Q1562" s="26">
        <f>IF(A1562="","",IF(A1562="عهدة",IF(N(F1562)=0,"⚠ أدخل قيمة العهدة",IF(P1562&lt;0,"⛔ عجز / زيادة مصروفات "&amp;TEXT(-P1562,"#,##0"),IF(COUNTIFS($B$8:$B$5007,B1562,$A$8:$A$5007,"مصروف",$I$8:$I$5007,"&lt;&gt;مرفوض",$K$8:$K$5007,"&lt;&gt;نعم")&gt;0,"⚠ "&amp;COUNTIFS($B$8:$B$5007,B1562,$A$8:$A$5007,"مصروف",$I$8:$I$5007,"&lt;&gt;مرفوض",$K$8:$K$5007,"&lt;&gt;نعم")&amp;" مصروف غير مسوى",IF(L1562="تمت التسوية",IF(P1562=0,"✔ متوازنة وتمت التسوية","✔ تمت التسوية – متبقي "&amp;TEXT(P1562,"#,##0")),IF(P1562&gt;0,"متبقي "&amp;TEXT(P1562,"#,##0"),"✔ متوازنة"))))),IF(R1562=0,"⚠ أضف سطر عهدة أولًا",IF(OR(C1562="",N(G1562)=0),"⚠ أكمل التاريخ والقيمة",IF(S1562="","⚠ التاريخ خارج السنة المالية",IF(H1562="","⚠ اختر بند الموازنة",IF(I1562="مرفوض","✖ مرفوض من المدير",IF(I1562&lt;&gt;"موافق","⏳ بانتظار موافقة المدير",IF(K1562&lt;&gt;"نعم","⚠ غير مسوى مع الحسابات","✔ معتمد ومسوى")))))))))</f>
        <v/>
      </c>
      <c r="R1562">
        <f>N(R1561)+IF(A1562="عهدة",1,0)</f>
        <v/>
      </c>
      <c r="S1562">
        <f>IF(C1562="","",IF(AND(C1562&gt;=DATE(2026,9,1),C1562&lt;=DATE(2027,8,31)),(YEAR(C1562)-2026)*12+MONTH(C1562)-8,""))</f>
        <v/>
      </c>
      <c r="T1562">
        <f>IF(AND(A1562="مصروف",R1562&gt;0,I1562="موافق",S1562&lt;&gt;"",H1562&lt;&gt;""),N(G1562),0)</f>
        <v/>
      </c>
    </row>
    <row r="1563">
      <c r="A1563" s="19" t="n"/>
      <c r="B1563" s="20">
        <f>IF(A1563="","",IF(R1563=0,"⚠ أضف سطر عهدة أولًا","BDR-"&amp;TEXT(R1563,"000")))</f>
        <v/>
      </c>
      <c r="C1563" s="21" t="n"/>
      <c r="D1563" s="20">
        <f>IF(C1563="","",IF(S1563="","خارج السنة المالية",INDEX(القوائم!$D$2:$D$13,S1563)))</f>
        <v/>
      </c>
      <c r="E1563" s="22" t="n"/>
      <c r="F1563" s="23" t="n"/>
      <c r="G1563" s="23" t="n"/>
      <c r="H1563" s="22" t="n"/>
      <c r="I1563" s="19" t="n"/>
      <c r="J1563" s="21" t="n"/>
      <c r="K1563" s="19" t="n"/>
      <c r="L1563" s="19" t="n"/>
      <c r="M1563" s="21" t="n"/>
      <c r="N1563" s="22" t="n"/>
      <c r="O1563" s="24">
        <f>IF(A1563&lt;&gt;"عهدة","",SUMIFS($G$8:$G$5007,$B$8:$B$5007,B1563,$A$8:$A$5007,"مصروف",$I$8:$I$5007,"&lt;&gt;مرفوض"))</f>
        <v/>
      </c>
      <c r="P1563" s="25">
        <f>IF(A1563&lt;&gt;"عهدة","",N(F1563)-O1563)</f>
        <v/>
      </c>
      <c r="Q1563" s="26">
        <f>IF(A1563="","",IF(A1563="عهدة",IF(N(F1563)=0,"⚠ أدخل قيمة العهدة",IF(P1563&lt;0,"⛔ عجز / زيادة مصروفات "&amp;TEXT(-P1563,"#,##0"),IF(COUNTIFS($B$8:$B$5007,B1563,$A$8:$A$5007,"مصروف",$I$8:$I$5007,"&lt;&gt;مرفوض",$K$8:$K$5007,"&lt;&gt;نعم")&gt;0,"⚠ "&amp;COUNTIFS($B$8:$B$5007,B1563,$A$8:$A$5007,"مصروف",$I$8:$I$5007,"&lt;&gt;مرفوض",$K$8:$K$5007,"&lt;&gt;نعم")&amp;" مصروف غير مسوى",IF(L1563="تمت التسوية",IF(P1563=0,"✔ متوازنة وتمت التسوية","✔ تمت التسوية – متبقي "&amp;TEXT(P1563,"#,##0")),IF(P1563&gt;0,"متبقي "&amp;TEXT(P1563,"#,##0"),"✔ متوازنة"))))),IF(R1563=0,"⚠ أضف سطر عهدة أولًا",IF(OR(C1563="",N(G1563)=0),"⚠ أكمل التاريخ والقيمة",IF(S1563="","⚠ التاريخ خارج السنة المالية",IF(H1563="","⚠ اختر بند الموازنة",IF(I1563="مرفوض","✖ مرفوض من المدير",IF(I1563&lt;&gt;"موافق","⏳ بانتظار موافقة المدير",IF(K1563&lt;&gt;"نعم","⚠ غير مسوى مع الحسابات","✔ معتمد ومسوى")))))))))</f>
        <v/>
      </c>
      <c r="R1563">
        <f>N(R1562)+IF(A1563="عهدة",1,0)</f>
        <v/>
      </c>
      <c r="S1563">
        <f>IF(C1563="","",IF(AND(C1563&gt;=DATE(2026,9,1),C1563&lt;=DATE(2027,8,31)),(YEAR(C1563)-2026)*12+MONTH(C1563)-8,""))</f>
        <v/>
      </c>
      <c r="T1563">
        <f>IF(AND(A1563="مصروف",R1563&gt;0,I1563="موافق",S1563&lt;&gt;"",H1563&lt;&gt;""),N(G1563),0)</f>
        <v/>
      </c>
    </row>
    <row r="1564">
      <c r="A1564" s="19" t="n"/>
      <c r="B1564" s="20">
        <f>IF(A1564="","",IF(R1564=0,"⚠ أضف سطر عهدة أولًا","BDR-"&amp;TEXT(R1564,"000")))</f>
        <v/>
      </c>
      <c r="C1564" s="21" t="n"/>
      <c r="D1564" s="20">
        <f>IF(C1564="","",IF(S1564="","خارج السنة المالية",INDEX(القوائم!$D$2:$D$13,S1564)))</f>
        <v/>
      </c>
      <c r="E1564" s="22" t="n"/>
      <c r="F1564" s="23" t="n"/>
      <c r="G1564" s="23" t="n"/>
      <c r="H1564" s="22" t="n"/>
      <c r="I1564" s="19" t="n"/>
      <c r="J1564" s="21" t="n"/>
      <c r="K1564" s="19" t="n"/>
      <c r="L1564" s="19" t="n"/>
      <c r="M1564" s="21" t="n"/>
      <c r="N1564" s="22" t="n"/>
      <c r="O1564" s="24">
        <f>IF(A1564&lt;&gt;"عهدة","",SUMIFS($G$8:$G$5007,$B$8:$B$5007,B1564,$A$8:$A$5007,"مصروف",$I$8:$I$5007,"&lt;&gt;مرفوض"))</f>
        <v/>
      </c>
      <c r="P1564" s="25">
        <f>IF(A1564&lt;&gt;"عهدة","",N(F1564)-O1564)</f>
        <v/>
      </c>
      <c r="Q1564" s="26">
        <f>IF(A1564="","",IF(A1564="عهدة",IF(N(F1564)=0,"⚠ أدخل قيمة العهدة",IF(P1564&lt;0,"⛔ عجز / زيادة مصروفات "&amp;TEXT(-P1564,"#,##0"),IF(COUNTIFS($B$8:$B$5007,B1564,$A$8:$A$5007,"مصروف",$I$8:$I$5007,"&lt;&gt;مرفوض",$K$8:$K$5007,"&lt;&gt;نعم")&gt;0,"⚠ "&amp;COUNTIFS($B$8:$B$5007,B1564,$A$8:$A$5007,"مصروف",$I$8:$I$5007,"&lt;&gt;مرفوض",$K$8:$K$5007,"&lt;&gt;نعم")&amp;" مصروف غير مسوى",IF(L1564="تمت التسوية",IF(P1564=0,"✔ متوازنة وتمت التسوية","✔ تمت التسوية – متبقي "&amp;TEXT(P1564,"#,##0")),IF(P1564&gt;0,"متبقي "&amp;TEXT(P1564,"#,##0"),"✔ متوازنة"))))),IF(R1564=0,"⚠ أضف سطر عهدة أولًا",IF(OR(C1564="",N(G1564)=0),"⚠ أكمل التاريخ والقيمة",IF(S1564="","⚠ التاريخ خارج السنة المالية",IF(H1564="","⚠ اختر بند الموازنة",IF(I1564="مرفوض","✖ مرفوض من المدير",IF(I1564&lt;&gt;"موافق","⏳ بانتظار موافقة المدير",IF(K1564&lt;&gt;"نعم","⚠ غير مسوى مع الحسابات","✔ معتمد ومسوى")))))))))</f>
        <v/>
      </c>
      <c r="R1564">
        <f>N(R1563)+IF(A1564="عهدة",1,0)</f>
        <v/>
      </c>
      <c r="S1564">
        <f>IF(C1564="","",IF(AND(C1564&gt;=DATE(2026,9,1),C1564&lt;=DATE(2027,8,31)),(YEAR(C1564)-2026)*12+MONTH(C1564)-8,""))</f>
        <v/>
      </c>
      <c r="T1564">
        <f>IF(AND(A1564="مصروف",R1564&gt;0,I1564="موافق",S1564&lt;&gt;"",H1564&lt;&gt;""),N(G1564),0)</f>
        <v/>
      </c>
    </row>
    <row r="1565">
      <c r="A1565" s="19" t="n"/>
      <c r="B1565" s="20">
        <f>IF(A1565="","",IF(R1565=0,"⚠ أضف سطر عهدة أولًا","BDR-"&amp;TEXT(R1565,"000")))</f>
        <v/>
      </c>
      <c r="C1565" s="21" t="n"/>
      <c r="D1565" s="20">
        <f>IF(C1565="","",IF(S1565="","خارج السنة المالية",INDEX(القوائم!$D$2:$D$13,S1565)))</f>
        <v/>
      </c>
      <c r="E1565" s="22" t="n"/>
      <c r="F1565" s="23" t="n"/>
      <c r="G1565" s="23" t="n"/>
      <c r="H1565" s="22" t="n"/>
      <c r="I1565" s="19" t="n"/>
      <c r="J1565" s="21" t="n"/>
      <c r="K1565" s="19" t="n"/>
      <c r="L1565" s="19" t="n"/>
      <c r="M1565" s="21" t="n"/>
      <c r="N1565" s="22" t="n"/>
      <c r="O1565" s="24">
        <f>IF(A1565&lt;&gt;"عهدة","",SUMIFS($G$8:$G$5007,$B$8:$B$5007,B1565,$A$8:$A$5007,"مصروف",$I$8:$I$5007,"&lt;&gt;مرفوض"))</f>
        <v/>
      </c>
      <c r="P1565" s="25">
        <f>IF(A1565&lt;&gt;"عهدة","",N(F1565)-O1565)</f>
        <v/>
      </c>
      <c r="Q1565" s="26">
        <f>IF(A1565="","",IF(A1565="عهدة",IF(N(F1565)=0,"⚠ أدخل قيمة العهدة",IF(P1565&lt;0,"⛔ عجز / زيادة مصروفات "&amp;TEXT(-P1565,"#,##0"),IF(COUNTIFS($B$8:$B$5007,B1565,$A$8:$A$5007,"مصروف",$I$8:$I$5007,"&lt;&gt;مرفوض",$K$8:$K$5007,"&lt;&gt;نعم")&gt;0,"⚠ "&amp;COUNTIFS($B$8:$B$5007,B1565,$A$8:$A$5007,"مصروف",$I$8:$I$5007,"&lt;&gt;مرفوض",$K$8:$K$5007,"&lt;&gt;نعم")&amp;" مصروف غير مسوى",IF(L1565="تمت التسوية",IF(P1565=0,"✔ متوازنة وتمت التسوية","✔ تمت التسوية – متبقي "&amp;TEXT(P1565,"#,##0")),IF(P1565&gt;0,"متبقي "&amp;TEXT(P1565,"#,##0"),"✔ متوازنة"))))),IF(R1565=0,"⚠ أضف سطر عهدة أولًا",IF(OR(C1565="",N(G1565)=0),"⚠ أكمل التاريخ والقيمة",IF(S1565="","⚠ التاريخ خارج السنة المالية",IF(H1565="","⚠ اختر بند الموازنة",IF(I1565="مرفوض","✖ مرفوض من المدير",IF(I1565&lt;&gt;"موافق","⏳ بانتظار موافقة المدير",IF(K1565&lt;&gt;"نعم","⚠ غير مسوى مع الحسابات","✔ معتمد ومسوى")))))))))</f>
        <v/>
      </c>
      <c r="R1565">
        <f>N(R1564)+IF(A1565="عهدة",1,0)</f>
        <v/>
      </c>
      <c r="S1565">
        <f>IF(C1565="","",IF(AND(C1565&gt;=DATE(2026,9,1),C1565&lt;=DATE(2027,8,31)),(YEAR(C1565)-2026)*12+MONTH(C1565)-8,""))</f>
        <v/>
      </c>
      <c r="T1565">
        <f>IF(AND(A1565="مصروف",R1565&gt;0,I1565="موافق",S1565&lt;&gt;"",H1565&lt;&gt;""),N(G1565),0)</f>
        <v/>
      </c>
    </row>
    <row r="1566">
      <c r="A1566" s="19" t="n"/>
      <c r="B1566" s="20">
        <f>IF(A1566="","",IF(R1566=0,"⚠ أضف سطر عهدة أولًا","BDR-"&amp;TEXT(R1566,"000")))</f>
        <v/>
      </c>
      <c r="C1566" s="21" t="n"/>
      <c r="D1566" s="20">
        <f>IF(C1566="","",IF(S1566="","خارج السنة المالية",INDEX(القوائم!$D$2:$D$13,S1566)))</f>
        <v/>
      </c>
      <c r="E1566" s="22" t="n"/>
      <c r="F1566" s="23" t="n"/>
      <c r="G1566" s="23" t="n"/>
      <c r="H1566" s="22" t="n"/>
      <c r="I1566" s="19" t="n"/>
      <c r="J1566" s="21" t="n"/>
      <c r="K1566" s="19" t="n"/>
      <c r="L1566" s="19" t="n"/>
      <c r="M1566" s="21" t="n"/>
      <c r="N1566" s="22" t="n"/>
      <c r="O1566" s="24">
        <f>IF(A1566&lt;&gt;"عهدة","",SUMIFS($G$8:$G$5007,$B$8:$B$5007,B1566,$A$8:$A$5007,"مصروف",$I$8:$I$5007,"&lt;&gt;مرفوض"))</f>
        <v/>
      </c>
      <c r="P1566" s="25">
        <f>IF(A1566&lt;&gt;"عهدة","",N(F1566)-O1566)</f>
        <v/>
      </c>
      <c r="Q1566" s="26">
        <f>IF(A1566="","",IF(A1566="عهدة",IF(N(F1566)=0,"⚠ أدخل قيمة العهدة",IF(P1566&lt;0,"⛔ عجز / زيادة مصروفات "&amp;TEXT(-P1566,"#,##0"),IF(COUNTIFS($B$8:$B$5007,B1566,$A$8:$A$5007,"مصروف",$I$8:$I$5007,"&lt;&gt;مرفوض",$K$8:$K$5007,"&lt;&gt;نعم")&gt;0,"⚠ "&amp;COUNTIFS($B$8:$B$5007,B1566,$A$8:$A$5007,"مصروف",$I$8:$I$5007,"&lt;&gt;مرفوض",$K$8:$K$5007,"&lt;&gt;نعم")&amp;" مصروف غير مسوى",IF(L1566="تمت التسوية",IF(P1566=0,"✔ متوازنة وتمت التسوية","✔ تمت التسوية – متبقي "&amp;TEXT(P1566,"#,##0")),IF(P1566&gt;0,"متبقي "&amp;TEXT(P1566,"#,##0"),"✔ متوازنة"))))),IF(R1566=0,"⚠ أضف سطر عهدة أولًا",IF(OR(C1566="",N(G1566)=0),"⚠ أكمل التاريخ والقيمة",IF(S1566="","⚠ التاريخ خارج السنة المالية",IF(H1566="","⚠ اختر بند الموازنة",IF(I1566="مرفوض","✖ مرفوض من المدير",IF(I1566&lt;&gt;"موافق","⏳ بانتظار موافقة المدير",IF(K1566&lt;&gt;"نعم","⚠ غير مسوى مع الحسابات","✔ معتمد ومسوى")))))))))</f>
        <v/>
      </c>
      <c r="R1566">
        <f>N(R1565)+IF(A1566="عهدة",1,0)</f>
        <v/>
      </c>
      <c r="S1566">
        <f>IF(C1566="","",IF(AND(C1566&gt;=DATE(2026,9,1),C1566&lt;=DATE(2027,8,31)),(YEAR(C1566)-2026)*12+MONTH(C1566)-8,""))</f>
        <v/>
      </c>
      <c r="T1566">
        <f>IF(AND(A1566="مصروف",R1566&gt;0,I1566="موافق",S1566&lt;&gt;"",H1566&lt;&gt;""),N(G1566),0)</f>
        <v/>
      </c>
    </row>
    <row r="1567">
      <c r="A1567" s="19" t="n"/>
      <c r="B1567" s="20">
        <f>IF(A1567="","",IF(R1567=0,"⚠ أضف سطر عهدة أولًا","BDR-"&amp;TEXT(R1567,"000")))</f>
        <v/>
      </c>
      <c r="C1567" s="21" t="n"/>
      <c r="D1567" s="20">
        <f>IF(C1567="","",IF(S1567="","خارج السنة المالية",INDEX(القوائم!$D$2:$D$13,S1567)))</f>
        <v/>
      </c>
      <c r="E1567" s="22" t="n"/>
      <c r="F1567" s="23" t="n"/>
      <c r="G1567" s="23" t="n"/>
      <c r="H1567" s="22" t="n"/>
      <c r="I1567" s="19" t="n"/>
      <c r="J1567" s="21" t="n"/>
      <c r="K1567" s="19" t="n"/>
      <c r="L1567" s="19" t="n"/>
      <c r="M1567" s="21" t="n"/>
      <c r="N1567" s="22" t="n"/>
      <c r="O1567" s="24">
        <f>IF(A1567&lt;&gt;"عهدة","",SUMIFS($G$8:$G$5007,$B$8:$B$5007,B1567,$A$8:$A$5007,"مصروف",$I$8:$I$5007,"&lt;&gt;مرفوض"))</f>
        <v/>
      </c>
      <c r="P1567" s="25">
        <f>IF(A1567&lt;&gt;"عهدة","",N(F1567)-O1567)</f>
        <v/>
      </c>
      <c r="Q1567" s="26">
        <f>IF(A1567="","",IF(A1567="عهدة",IF(N(F1567)=0,"⚠ أدخل قيمة العهدة",IF(P1567&lt;0,"⛔ عجز / زيادة مصروفات "&amp;TEXT(-P1567,"#,##0"),IF(COUNTIFS($B$8:$B$5007,B1567,$A$8:$A$5007,"مصروف",$I$8:$I$5007,"&lt;&gt;مرفوض",$K$8:$K$5007,"&lt;&gt;نعم")&gt;0,"⚠ "&amp;COUNTIFS($B$8:$B$5007,B1567,$A$8:$A$5007,"مصروف",$I$8:$I$5007,"&lt;&gt;مرفوض",$K$8:$K$5007,"&lt;&gt;نعم")&amp;" مصروف غير مسوى",IF(L1567="تمت التسوية",IF(P1567=0,"✔ متوازنة وتمت التسوية","✔ تمت التسوية – متبقي "&amp;TEXT(P1567,"#,##0")),IF(P1567&gt;0,"متبقي "&amp;TEXT(P1567,"#,##0"),"✔ متوازنة"))))),IF(R1567=0,"⚠ أضف سطر عهدة أولًا",IF(OR(C1567="",N(G1567)=0),"⚠ أكمل التاريخ والقيمة",IF(S1567="","⚠ التاريخ خارج السنة المالية",IF(H1567="","⚠ اختر بند الموازنة",IF(I1567="مرفوض","✖ مرفوض من المدير",IF(I1567&lt;&gt;"موافق","⏳ بانتظار موافقة المدير",IF(K1567&lt;&gt;"نعم","⚠ غير مسوى مع الحسابات","✔ معتمد ومسوى")))))))))</f>
        <v/>
      </c>
      <c r="R1567">
        <f>N(R1566)+IF(A1567="عهدة",1,0)</f>
        <v/>
      </c>
      <c r="S1567">
        <f>IF(C1567="","",IF(AND(C1567&gt;=DATE(2026,9,1),C1567&lt;=DATE(2027,8,31)),(YEAR(C1567)-2026)*12+MONTH(C1567)-8,""))</f>
        <v/>
      </c>
      <c r="T1567">
        <f>IF(AND(A1567="مصروف",R1567&gt;0,I1567="موافق",S1567&lt;&gt;"",H1567&lt;&gt;""),N(G1567),0)</f>
        <v/>
      </c>
    </row>
    <row r="1568">
      <c r="A1568" s="19" t="n"/>
      <c r="B1568" s="20">
        <f>IF(A1568="","",IF(R1568=0,"⚠ أضف سطر عهدة أولًا","BDR-"&amp;TEXT(R1568,"000")))</f>
        <v/>
      </c>
      <c r="C1568" s="21" t="n"/>
      <c r="D1568" s="20">
        <f>IF(C1568="","",IF(S1568="","خارج السنة المالية",INDEX(القوائم!$D$2:$D$13,S1568)))</f>
        <v/>
      </c>
      <c r="E1568" s="22" t="n"/>
      <c r="F1568" s="23" t="n"/>
      <c r="G1568" s="23" t="n"/>
      <c r="H1568" s="22" t="n"/>
      <c r="I1568" s="19" t="n"/>
      <c r="J1568" s="21" t="n"/>
      <c r="K1568" s="19" t="n"/>
      <c r="L1568" s="19" t="n"/>
      <c r="M1568" s="21" t="n"/>
      <c r="N1568" s="22" t="n"/>
      <c r="O1568" s="24">
        <f>IF(A1568&lt;&gt;"عهدة","",SUMIFS($G$8:$G$5007,$B$8:$B$5007,B1568,$A$8:$A$5007,"مصروف",$I$8:$I$5007,"&lt;&gt;مرفوض"))</f>
        <v/>
      </c>
      <c r="P1568" s="25">
        <f>IF(A1568&lt;&gt;"عهدة","",N(F1568)-O1568)</f>
        <v/>
      </c>
      <c r="Q1568" s="26">
        <f>IF(A1568="","",IF(A1568="عهدة",IF(N(F1568)=0,"⚠ أدخل قيمة العهدة",IF(P1568&lt;0,"⛔ عجز / زيادة مصروفات "&amp;TEXT(-P1568,"#,##0"),IF(COUNTIFS($B$8:$B$5007,B1568,$A$8:$A$5007,"مصروف",$I$8:$I$5007,"&lt;&gt;مرفوض",$K$8:$K$5007,"&lt;&gt;نعم")&gt;0,"⚠ "&amp;COUNTIFS($B$8:$B$5007,B1568,$A$8:$A$5007,"مصروف",$I$8:$I$5007,"&lt;&gt;مرفوض",$K$8:$K$5007,"&lt;&gt;نعم")&amp;" مصروف غير مسوى",IF(L1568="تمت التسوية",IF(P1568=0,"✔ متوازنة وتمت التسوية","✔ تمت التسوية – متبقي "&amp;TEXT(P1568,"#,##0")),IF(P1568&gt;0,"متبقي "&amp;TEXT(P1568,"#,##0"),"✔ متوازنة"))))),IF(R1568=0,"⚠ أضف سطر عهدة أولًا",IF(OR(C1568="",N(G1568)=0),"⚠ أكمل التاريخ والقيمة",IF(S1568="","⚠ التاريخ خارج السنة المالية",IF(H1568="","⚠ اختر بند الموازنة",IF(I1568="مرفوض","✖ مرفوض من المدير",IF(I1568&lt;&gt;"موافق","⏳ بانتظار موافقة المدير",IF(K1568&lt;&gt;"نعم","⚠ غير مسوى مع الحسابات","✔ معتمد ومسوى")))))))))</f>
        <v/>
      </c>
      <c r="R1568">
        <f>N(R1567)+IF(A1568="عهدة",1,0)</f>
        <v/>
      </c>
      <c r="S1568">
        <f>IF(C1568="","",IF(AND(C1568&gt;=DATE(2026,9,1),C1568&lt;=DATE(2027,8,31)),(YEAR(C1568)-2026)*12+MONTH(C1568)-8,""))</f>
        <v/>
      </c>
      <c r="T1568">
        <f>IF(AND(A1568="مصروف",R1568&gt;0,I1568="موافق",S1568&lt;&gt;"",H1568&lt;&gt;""),N(G1568),0)</f>
        <v/>
      </c>
    </row>
    <row r="1569">
      <c r="A1569" s="19" t="n"/>
      <c r="B1569" s="20">
        <f>IF(A1569="","",IF(R1569=0,"⚠ أضف سطر عهدة أولًا","BDR-"&amp;TEXT(R1569,"000")))</f>
        <v/>
      </c>
      <c r="C1569" s="21" t="n"/>
      <c r="D1569" s="20">
        <f>IF(C1569="","",IF(S1569="","خارج السنة المالية",INDEX(القوائم!$D$2:$D$13,S1569)))</f>
        <v/>
      </c>
      <c r="E1569" s="22" t="n"/>
      <c r="F1569" s="23" t="n"/>
      <c r="G1569" s="23" t="n"/>
      <c r="H1569" s="22" t="n"/>
      <c r="I1569" s="19" t="n"/>
      <c r="J1569" s="21" t="n"/>
      <c r="K1569" s="19" t="n"/>
      <c r="L1569" s="19" t="n"/>
      <c r="M1569" s="21" t="n"/>
      <c r="N1569" s="22" t="n"/>
      <c r="O1569" s="24">
        <f>IF(A1569&lt;&gt;"عهدة","",SUMIFS($G$8:$G$5007,$B$8:$B$5007,B1569,$A$8:$A$5007,"مصروف",$I$8:$I$5007,"&lt;&gt;مرفوض"))</f>
        <v/>
      </c>
      <c r="P1569" s="25">
        <f>IF(A1569&lt;&gt;"عهدة","",N(F1569)-O1569)</f>
        <v/>
      </c>
      <c r="Q1569" s="26">
        <f>IF(A1569="","",IF(A1569="عهدة",IF(N(F1569)=0,"⚠ أدخل قيمة العهدة",IF(P1569&lt;0,"⛔ عجز / زيادة مصروفات "&amp;TEXT(-P1569,"#,##0"),IF(COUNTIFS($B$8:$B$5007,B1569,$A$8:$A$5007,"مصروف",$I$8:$I$5007,"&lt;&gt;مرفوض",$K$8:$K$5007,"&lt;&gt;نعم")&gt;0,"⚠ "&amp;COUNTIFS($B$8:$B$5007,B1569,$A$8:$A$5007,"مصروف",$I$8:$I$5007,"&lt;&gt;مرفوض",$K$8:$K$5007,"&lt;&gt;نعم")&amp;" مصروف غير مسوى",IF(L1569="تمت التسوية",IF(P1569=0,"✔ متوازنة وتمت التسوية","✔ تمت التسوية – متبقي "&amp;TEXT(P1569,"#,##0")),IF(P1569&gt;0,"متبقي "&amp;TEXT(P1569,"#,##0"),"✔ متوازنة"))))),IF(R1569=0,"⚠ أضف سطر عهدة أولًا",IF(OR(C1569="",N(G1569)=0),"⚠ أكمل التاريخ والقيمة",IF(S1569="","⚠ التاريخ خارج السنة المالية",IF(H1569="","⚠ اختر بند الموازنة",IF(I1569="مرفوض","✖ مرفوض من المدير",IF(I1569&lt;&gt;"موافق","⏳ بانتظار موافقة المدير",IF(K1569&lt;&gt;"نعم","⚠ غير مسوى مع الحسابات","✔ معتمد ومسوى")))))))))</f>
        <v/>
      </c>
      <c r="R1569">
        <f>N(R1568)+IF(A1569="عهدة",1,0)</f>
        <v/>
      </c>
      <c r="S1569">
        <f>IF(C1569="","",IF(AND(C1569&gt;=DATE(2026,9,1),C1569&lt;=DATE(2027,8,31)),(YEAR(C1569)-2026)*12+MONTH(C1569)-8,""))</f>
        <v/>
      </c>
      <c r="T1569">
        <f>IF(AND(A1569="مصروف",R1569&gt;0,I1569="موافق",S1569&lt;&gt;"",H1569&lt;&gt;""),N(G1569),0)</f>
        <v/>
      </c>
    </row>
    <row r="1570">
      <c r="A1570" s="19" t="n"/>
      <c r="B1570" s="20">
        <f>IF(A1570="","",IF(R1570=0,"⚠ أضف سطر عهدة أولًا","BDR-"&amp;TEXT(R1570,"000")))</f>
        <v/>
      </c>
      <c r="C1570" s="21" t="n"/>
      <c r="D1570" s="20">
        <f>IF(C1570="","",IF(S1570="","خارج السنة المالية",INDEX(القوائم!$D$2:$D$13,S1570)))</f>
        <v/>
      </c>
      <c r="E1570" s="22" t="n"/>
      <c r="F1570" s="23" t="n"/>
      <c r="G1570" s="23" t="n"/>
      <c r="H1570" s="22" t="n"/>
      <c r="I1570" s="19" t="n"/>
      <c r="J1570" s="21" t="n"/>
      <c r="K1570" s="19" t="n"/>
      <c r="L1570" s="19" t="n"/>
      <c r="M1570" s="21" t="n"/>
      <c r="N1570" s="22" t="n"/>
      <c r="O1570" s="24">
        <f>IF(A1570&lt;&gt;"عهدة","",SUMIFS($G$8:$G$5007,$B$8:$B$5007,B1570,$A$8:$A$5007,"مصروف",$I$8:$I$5007,"&lt;&gt;مرفوض"))</f>
        <v/>
      </c>
      <c r="P1570" s="25">
        <f>IF(A1570&lt;&gt;"عهدة","",N(F1570)-O1570)</f>
        <v/>
      </c>
      <c r="Q1570" s="26">
        <f>IF(A1570="","",IF(A1570="عهدة",IF(N(F1570)=0,"⚠ أدخل قيمة العهدة",IF(P1570&lt;0,"⛔ عجز / زيادة مصروفات "&amp;TEXT(-P1570,"#,##0"),IF(COUNTIFS($B$8:$B$5007,B1570,$A$8:$A$5007,"مصروف",$I$8:$I$5007,"&lt;&gt;مرفوض",$K$8:$K$5007,"&lt;&gt;نعم")&gt;0,"⚠ "&amp;COUNTIFS($B$8:$B$5007,B1570,$A$8:$A$5007,"مصروف",$I$8:$I$5007,"&lt;&gt;مرفوض",$K$8:$K$5007,"&lt;&gt;نعم")&amp;" مصروف غير مسوى",IF(L1570="تمت التسوية",IF(P1570=0,"✔ متوازنة وتمت التسوية","✔ تمت التسوية – متبقي "&amp;TEXT(P1570,"#,##0")),IF(P1570&gt;0,"متبقي "&amp;TEXT(P1570,"#,##0"),"✔ متوازنة"))))),IF(R1570=0,"⚠ أضف سطر عهدة أولًا",IF(OR(C1570="",N(G1570)=0),"⚠ أكمل التاريخ والقيمة",IF(S1570="","⚠ التاريخ خارج السنة المالية",IF(H1570="","⚠ اختر بند الموازنة",IF(I1570="مرفوض","✖ مرفوض من المدير",IF(I1570&lt;&gt;"موافق","⏳ بانتظار موافقة المدير",IF(K1570&lt;&gt;"نعم","⚠ غير مسوى مع الحسابات","✔ معتمد ومسوى")))))))))</f>
        <v/>
      </c>
      <c r="R1570">
        <f>N(R1569)+IF(A1570="عهدة",1,0)</f>
        <v/>
      </c>
      <c r="S1570">
        <f>IF(C1570="","",IF(AND(C1570&gt;=DATE(2026,9,1),C1570&lt;=DATE(2027,8,31)),(YEAR(C1570)-2026)*12+MONTH(C1570)-8,""))</f>
        <v/>
      </c>
      <c r="T1570">
        <f>IF(AND(A1570="مصروف",R1570&gt;0,I1570="موافق",S1570&lt;&gt;"",H1570&lt;&gt;""),N(G1570),0)</f>
        <v/>
      </c>
    </row>
    <row r="1571">
      <c r="A1571" s="19" t="n"/>
      <c r="B1571" s="20">
        <f>IF(A1571="","",IF(R1571=0,"⚠ أضف سطر عهدة أولًا","BDR-"&amp;TEXT(R1571,"000")))</f>
        <v/>
      </c>
      <c r="C1571" s="21" t="n"/>
      <c r="D1571" s="20">
        <f>IF(C1571="","",IF(S1571="","خارج السنة المالية",INDEX(القوائم!$D$2:$D$13,S1571)))</f>
        <v/>
      </c>
      <c r="E1571" s="22" t="n"/>
      <c r="F1571" s="23" t="n"/>
      <c r="G1571" s="23" t="n"/>
      <c r="H1571" s="22" t="n"/>
      <c r="I1571" s="19" t="n"/>
      <c r="J1571" s="21" t="n"/>
      <c r="K1571" s="19" t="n"/>
      <c r="L1571" s="19" t="n"/>
      <c r="M1571" s="21" t="n"/>
      <c r="N1571" s="22" t="n"/>
      <c r="O1571" s="24">
        <f>IF(A1571&lt;&gt;"عهدة","",SUMIFS($G$8:$G$5007,$B$8:$B$5007,B1571,$A$8:$A$5007,"مصروف",$I$8:$I$5007,"&lt;&gt;مرفوض"))</f>
        <v/>
      </c>
      <c r="P1571" s="25">
        <f>IF(A1571&lt;&gt;"عهدة","",N(F1571)-O1571)</f>
        <v/>
      </c>
      <c r="Q1571" s="26">
        <f>IF(A1571="","",IF(A1571="عهدة",IF(N(F1571)=0,"⚠ أدخل قيمة العهدة",IF(P1571&lt;0,"⛔ عجز / زيادة مصروفات "&amp;TEXT(-P1571,"#,##0"),IF(COUNTIFS($B$8:$B$5007,B1571,$A$8:$A$5007,"مصروف",$I$8:$I$5007,"&lt;&gt;مرفوض",$K$8:$K$5007,"&lt;&gt;نعم")&gt;0,"⚠ "&amp;COUNTIFS($B$8:$B$5007,B1571,$A$8:$A$5007,"مصروف",$I$8:$I$5007,"&lt;&gt;مرفوض",$K$8:$K$5007,"&lt;&gt;نعم")&amp;" مصروف غير مسوى",IF(L1571="تمت التسوية",IF(P1571=0,"✔ متوازنة وتمت التسوية","✔ تمت التسوية – متبقي "&amp;TEXT(P1571,"#,##0")),IF(P1571&gt;0,"متبقي "&amp;TEXT(P1571,"#,##0"),"✔ متوازنة"))))),IF(R1571=0,"⚠ أضف سطر عهدة أولًا",IF(OR(C1571="",N(G1571)=0),"⚠ أكمل التاريخ والقيمة",IF(S1571="","⚠ التاريخ خارج السنة المالية",IF(H1571="","⚠ اختر بند الموازنة",IF(I1571="مرفوض","✖ مرفوض من المدير",IF(I1571&lt;&gt;"موافق","⏳ بانتظار موافقة المدير",IF(K1571&lt;&gt;"نعم","⚠ غير مسوى مع الحسابات","✔ معتمد ومسوى")))))))))</f>
        <v/>
      </c>
      <c r="R1571">
        <f>N(R1570)+IF(A1571="عهدة",1,0)</f>
        <v/>
      </c>
      <c r="S1571">
        <f>IF(C1571="","",IF(AND(C1571&gt;=DATE(2026,9,1),C1571&lt;=DATE(2027,8,31)),(YEAR(C1571)-2026)*12+MONTH(C1571)-8,""))</f>
        <v/>
      </c>
      <c r="T1571">
        <f>IF(AND(A1571="مصروف",R1571&gt;0,I1571="موافق",S1571&lt;&gt;"",H1571&lt;&gt;""),N(G1571),0)</f>
        <v/>
      </c>
    </row>
    <row r="1572">
      <c r="A1572" s="19" t="n"/>
      <c r="B1572" s="20">
        <f>IF(A1572="","",IF(R1572=0,"⚠ أضف سطر عهدة أولًا","BDR-"&amp;TEXT(R1572,"000")))</f>
        <v/>
      </c>
      <c r="C1572" s="21" t="n"/>
      <c r="D1572" s="20">
        <f>IF(C1572="","",IF(S1572="","خارج السنة المالية",INDEX(القوائم!$D$2:$D$13,S1572)))</f>
        <v/>
      </c>
      <c r="E1572" s="22" t="n"/>
      <c r="F1572" s="23" t="n"/>
      <c r="G1572" s="23" t="n"/>
      <c r="H1572" s="22" t="n"/>
      <c r="I1572" s="19" t="n"/>
      <c r="J1572" s="21" t="n"/>
      <c r="K1572" s="19" t="n"/>
      <c r="L1572" s="19" t="n"/>
      <c r="M1572" s="21" t="n"/>
      <c r="N1572" s="22" t="n"/>
      <c r="O1572" s="24">
        <f>IF(A1572&lt;&gt;"عهدة","",SUMIFS($G$8:$G$5007,$B$8:$B$5007,B1572,$A$8:$A$5007,"مصروف",$I$8:$I$5007,"&lt;&gt;مرفوض"))</f>
        <v/>
      </c>
      <c r="P1572" s="25">
        <f>IF(A1572&lt;&gt;"عهدة","",N(F1572)-O1572)</f>
        <v/>
      </c>
      <c r="Q1572" s="26">
        <f>IF(A1572="","",IF(A1572="عهدة",IF(N(F1572)=0,"⚠ أدخل قيمة العهدة",IF(P1572&lt;0,"⛔ عجز / زيادة مصروفات "&amp;TEXT(-P1572,"#,##0"),IF(COUNTIFS($B$8:$B$5007,B1572,$A$8:$A$5007,"مصروف",$I$8:$I$5007,"&lt;&gt;مرفوض",$K$8:$K$5007,"&lt;&gt;نعم")&gt;0,"⚠ "&amp;COUNTIFS($B$8:$B$5007,B1572,$A$8:$A$5007,"مصروف",$I$8:$I$5007,"&lt;&gt;مرفوض",$K$8:$K$5007,"&lt;&gt;نعم")&amp;" مصروف غير مسوى",IF(L1572="تمت التسوية",IF(P1572=0,"✔ متوازنة وتمت التسوية","✔ تمت التسوية – متبقي "&amp;TEXT(P1572,"#,##0")),IF(P1572&gt;0,"متبقي "&amp;TEXT(P1572,"#,##0"),"✔ متوازنة"))))),IF(R1572=0,"⚠ أضف سطر عهدة أولًا",IF(OR(C1572="",N(G1572)=0),"⚠ أكمل التاريخ والقيمة",IF(S1572="","⚠ التاريخ خارج السنة المالية",IF(H1572="","⚠ اختر بند الموازنة",IF(I1572="مرفوض","✖ مرفوض من المدير",IF(I1572&lt;&gt;"موافق","⏳ بانتظار موافقة المدير",IF(K1572&lt;&gt;"نعم","⚠ غير مسوى مع الحسابات","✔ معتمد ومسوى")))))))))</f>
        <v/>
      </c>
      <c r="R1572">
        <f>N(R1571)+IF(A1572="عهدة",1,0)</f>
        <v/>
      </c>
      <c r="S1572">
        <f>IF(C1572="","",IF(AND(C1572&gt;=DATE(2026,9,1),C1572&lt;=DATE(2027,8,31)),(YEAR(C1572)-2026)*12+MONTH(C1572)-8,""))</f>
        <v/>
      </c>
      <c r="T1572">
        <f>IF(AND(A1572="مصروف",R1572&gt;0,I1572="موافق",S1572&lt;&gt;"",H1572&lt;&gt;""),N(G1572),0)</f>
        <v/>
      </c>
    </row>
    <row r="1573">
      <c r="A1573" s="19" t="n"/>
      <c r="B1573" s="20">
        <f>IF(A1573="","",IF(R1573=0,"⚠ أضف سطر عهدة أولًا","BDR-"&amp;TEXT(R1573,"000")))</f>
        <v/>
      </c>
      <c r="C1573" s="21" t="n"/>
      <c r="D1573" s="20">
        <f>IF(C1573="","",IF(S1573="","خارج السنة المالية",INDEX(القوائم!$D$2:$D$13,S1573)))</f>
        <v/>
      </c>
      <c r="E1573" s="22" t="n"/>
      <c r="F1573" s="23" t="n"/>
      <c r="G1573" s="23" t="n"/>
      <c r="H1573" s="22" t="n"/>
      <c r="I1573" s="19" t="n"/>
      <c r="J1573" s="21" t="n"/>
      <c r="K1573" s="19" t="n"/>
      <c r="L1573" s="19" t="n"/>
      <c r="M1573" s="21" t="n"/>
      <c r="N1573" s="22" t="n"/>
      <c r="O1573" s="24">
        <f>IF(A1573&lt;&gt;"عهدة","",SUMIFS($G$8:$G$5007,$B$8:$B$5007,B1573,$A$8:$A$5007,"مصروف",$I$8:$I$5007,"&lt;&gt;مرفوض"))</f>
        <v/>
      </c>
      <c r="P1573" s="25">
        <f>IF(A1573&lt;&gt;"عهدة","",N(F1573)-O1573)</f>
        <v/>
      </c>
      <c r="Q1573" s="26">
        <f>IF(A1573="","",IF(A1573="عهدة",IF(N(F1573)=0,"⚠ أدخل قيمة العهدة",IF(P1573&lt;0,"⛔ عجز / زيادة مصروفات "&amp;TEXT(-P1573,"#,##0"),IF(COUNTIFS($B$8:$B$5007,B1573,$A$8:$A$5007,"مصروف",$I$8:$I$5007,"&lt;&gt;مرفوض",$K$8:$K$5007,"&lt;&gt;نعم")&gt;0,"⚠ "&amp;COUNTIFS($B$8:$B$5007,B1573,$A$8:$A$5007,"مصروف",$I$8:$I$5007,"&lt;&gt;مرفوض",$K$8:$K$5007,"&lt;&gt;نعم")&amp;" مصروف غير مسوى",IF(L1573="تمت التسوية",IF(P1573=0,"✔ متوازنة وتمت التسوية","✔ تمت التسوية – متبقي "&amp;TEXT(P1573,"#,##0")),IF(P1573&gt;0,"متبقي "&amp;TEXT(P1573,"#,##0"),"✔ متوازنة"))))),IF(R1573=0,"⚠ أضف سطر عهدة أولًا",IF(OR(C1573="",N(G1573)=0),"⚠ أكمل التاريخ والقيمة",IF(S1573="","⚠ التاريخ خارج السنة المالية",IF(H1573="","⚠ اختر بند الموازنة",IF(I1573="مرفوض","✖ مرفوض من المدير",IF(I1573&lt;&gt;"موافق","⏳ بانتظار موافقة المدير",IF(K1573&lt;&gt;"نعم","⚠ غير مسوى مع الحسابات","✔ معتمد ومسوى")))))))))</f>
        <v/>
      </c>
      <c r="R1573">
        <f>N(R1572)+IF(A1573="عهدة",1,0)</f>
        <v/>
      </c>
      <c r="S1573">
        <f>IF(C1573="","",IF(AND(C1573&gt;=DATE(2026,9,1),C1573&lt;=DATE(2027,8,31)),(YEAR(C1573)-2026)*12+MONTH(C1573)-8,""))</f>
        <v/>
      </c>
      <c r="T1573">
        <f>IF(AND(A1573="مصروف",R1573&gt;0,I1573="موافق",S1573&lt;&gt;"",H1573&lt;&gt;""),N(G1573),0)</f>
        <v/>
      </c>
    </row>
    <row r="1574">
      <c r="A1574" s="19" t="n"/>
      <c r="B1574" s="20">
        <f>IF(A1574="","",IF(R1574=0,"⚠ أضف سطر عهدة أولًا","BDR-"&amp;TEXT(R1574,"000")))</f>
        <v/>
      </c>
      <c r="C1574" s="21" t="n"/>
      <c r="D1574" s="20">
        <f>IF(C1574="","",IF(S1574="","خارج السنة المالية",INDEX(القوائم!$D$2:$D$13,S1574)))</f>
        <v/>
      </c>
      <c r="E1574" s="22" t="n"/>
      <c r="F1574" s="23" t="n"/>
      <c r="G1574" s="23" t="n"/>
      <c r="H1574" s="22" t="n"/>
      <c r="I1574" s="19" t="n"/>
      <c r="J1574" s="21" t="n"/>
      <c r="K1574" s="19" t="n"/>
      <c r="L1574" s="19" t="n"/>
      <c r="M1574" s="21" t="n"/>
      <c r="N1574" s="22" t="n"/>
      <c r="O1574" s="24">
        <f>IF(A1574&lt;&gt;"عهدة","",SUMIFS($G$8:$G$5007,$B$8:$B$5007,B1574,$A$8:$A$5007,"مصروف",$I$8:$I$5007,"&lt;&gt;مرفوض"))</f>
        <v/>
      </c>
      <c r="P1574" s="25">
        <f>IF(A1574&lt;&gt;"عهدة","",N(F1574)-O1574)</f>
        <v/>
      </c>
      <c r="Q1574" s="26">
        <f>IF(A1574="","",IF(A1574="عهدة",IF(N(F1574)=0,"⚠ أدخل قيمة العهدة",IF(P1574&lt;0,"⛔ عجز / زيادة مصروفات "&amp;TEXT(-P1574,"#,##0"),IF(COUNTIFS($B$8:$B$5007,B1574,$A$8:$A$5007,"مصروف",$I$8:$I$5007,"&lt;&gt;مرفوض",$K$8:$K$5007,"&lt;&gt;نعم")&gt;0,"⚠ "&amp;COUNTIFS($B$8:$B$5007,B1574,$A$8:$A$5007,"مصروف",$I$8:$I$5007,"&lt;&gt;مرفوض",$K$8:$K$5007,"&lt;&gt;نعم")&amp;" مصروف غير مسوى",IF(L1574="تمت التسوية",IF(P1574=0,"✔ متوازنة وتمت التسوية","✔ تمت التسوية – متبقي "&amp;TEXT(P1574,"#,##0")),IF(P1574&gt;0,"متبقي "&amp;TEXT(P1574,"#,##0"),"✔ متوازنة"))))),IF(R1574=0,"⚠ أضف سطر عهدة أولًا",IF(OR(C1574="",N(G1574)=0),"⚠ أكمل التاريخ والقيمة",IF(S1574="","⚠ التاريخ خارج السنة المالية",IF(H1574="","⚠ اختر بند الموازنة",IF(I1574="مرفوض","✖ مرفوض من المدير",IF(I1574&lt;&gt;"موافق","⏳ بانتظار موافقة المدير",IF(K1574&lt;&gt;"نعم","⚠ غير مسوى مع الحسابات","✔ معتمد ومسوى")))))))))</f>
        <v/>
      </c>
      <c r="R1574">
        <f>N(R1573)+IF(A1574="عهدة",1,0)</f>
        <v/>
      </c>
      <c r="S1574">
        <f>IF(C1574="","",IF(AND(C1574&gt;=DATE(2026,9,1),C1574&lt;=DATE(2027,8,31)),(YEAR(C1574)-2026)*12+MONTH(C1574)-8,""))</f>
        <v/>
      </c>
      <c r="T1574">
        <f>IF(AND(A1574="مصروف",R1574&gt;0,I1574="موافق",S1574&lt;&gt;"",H1574&lt;&gt;""),N(G1574),0)</f>
        <v/>
      </c>
    </row>
    <row r="1575">
      <c r="A1575" s="19" t="n"/>
      <c r="B1575" s="20">
        <f>IF(A1575="","",IF(R1575=0,"⚠ أضف سطر عهدة أولًا","BDR-"&amp;TEXT(R1575,"000")))</f>
        <v/>
      </c>
      <c r="C1575" s="21" t="n"/>
      <c r="D1575" s="20">
        <f>IF(C1575="","",IF(S1575="","خارج السنة المالية",INDEX(القوائم!$D$2:$D$13,S1575)))</f>
        <v/>
      </c>
      <c r="E1575" s="22" t="n"/>
      <c r="F1575" s="23" t="n"/>
      <c r="G1575" s="23" t="n"/>
      <c r="H1575" s="22" t="n"/>
      <c r="I1575" s="19" t="n"/>
      <c r="J1575" s="21" t="n"/>
      <c r="K1575" s="19" t="n"/>
      <c r="L1575" s="19" t="n"/>
      <c r="M1575" s="21" t="n"/>
      <c r="N1575" s="22" t="n"/>
      <c r="O1575" s="24">
        <f>IF(A1575&lt;&gt;"عهدة","",SUMIFS($G$8:$G$5007,$B$8:$B$5007,B1575,$A$8:$A$5007,"مصروف",$I$8:$I$5007,"&lt;&gt;مرفوض"))</f>
        <v/>
      </c>
      <c r="P1575" s="25">
        <f>IF(A1575&lt;&gt;"عهدة","",N(F1575)-O1575)</f>
        <v/>
      </c>
      <c r="Q1575" s="26">
        <f>IF(A1575="","",IF(A1575="عهدة",IF(N(F1575)=0,"⚠ أدخل قيمة العهدة",IF(P1575&lt;0,"⛔ عجز / زيادة مصروفات "&amp;TEXT(-P1575,"#,##0"),IF(COUNTIFS($B$8:$B$5007,B1575,$A$8:$A$5007,"مصروف",$I$8:$I$5007,"&lt;&gt;مرفوض",$K$8:$K$5007,"&lt;&gt;نعم")&gt;0,"⚠ "&amp;COUNTIFS($B$8:$B$5007,B1575,$A$8:$A$5007,"مصروف",$I$8:$I$5007,"&lt;&gt;مرفوض",$K$8:$K$5007,"&lt;&gt;نعم")&amp;" مصروف غير مسوى",IF(L1575="تمت التسوية",IF(P1575=0,"✔ متوازنة وتمت التسوية","✔ تمت التسوية – متبقي "&amp;TEXT(P1575,"#,##0")),IF(P1575&gt;0,"متبقي "&amp;TEXT(P1575,"#,##0"),"✔ متوازنة"))))),IF(R1575=0,"⚠ أضف سطر عهدة أولًا",IF(OR(C1575="",N(G1575)=0),"⚠ أكمل التاريخ والقيمة",IF(S1575="","⚠ التاريخ خارج السنة المالية",IF(H1575="","⚠ اختر بند الموازنة",IF(I1575="مرفوض","✖ مرفوض من المدير",IF(I1575&lt;&gt;"موافق","⏳ بانتظار موافقة المدير",IF(K1575&lt;&gt;"نعم","⚠ غير مسوى مع الحسابات","✔ معتمد ومسوى")))))))))</f>
        <v/>
      </c>
      <c r="R1575">
        <f>N(R1574)+IF(A1575="عهدة",1,0)</f>
        <v/>
      </c>
      <c r="S1575">
        <f>IF(C1575="","",IF(AND(C1575&gt;=DATE(2026,9,1),C1575&lt;=DATE(2027,8,31)),(YEAR(C1575)-2026)*12+MONTH(C1575)-8,""))</f>
        <v/>
      </c>
      <c r="T1575">
        <f>IF(AND(A1575="مصروف",R1575&gt;0,I1575="موافق",S1575&lt;&gt;"",H1575&lt;&gt;""),N(G1575),0)</f>
        <v/>
      </c>
    </row>
    <row r="1576">
      <c r="A1576" s="19" t="n"/>
      <c r="B1576" s="20">
        <f>IF(A1576="","",IF(R1576=0,"⚠ أضف سطر عهدة أولًا","BDR-"&amp;TEXT(R1576,"000")))</f>
        <v/>
      </c>
      <c r="C1576" s="21" t="n"/>
      <c r="D1576" s="20">
        <f>IF(C1576="","",IF(S1576="","خارج السنة المالية",INDEX(القوائم!$D$2:$D$13,S1576)))</f>
        <v/>
      </c>
      <c r="E1576" s="22" t="n"/>
      <c r="F1576" s="23" t="n"/>
      <c r="G1576" s="23" t="n"/>
      <c r="H1576" s="22" t="n"/>
      <c r="I1576" s="19" t="n"/>
      <c r="J1576" s="21" t="n"/>
      <c r="K1576" s="19" t="n"/>
      <c r="L1576" s="19" t="n"/>
      <c r="M1576" s="21" t="n"/>
      <c r="N1576" s="22" t="n"/>
      <c r="O1576" s="24">
        <f>IF(A1576&lt;&gt;"عهدة","",SUMIFS($G$8:$G$5007,$B$8:$B$5007,B1576,$A$8:$A$5007,"مصروف",$I$8:$I$5007,"&lt;&gt;مرفوض"))</f>
        <v/>
      </c>
      <c r="P1576" s="25">
        <f>IF(A1576&lt;&gt;"عهدة","",N(F1576)-O1576)</f>
        <v/>
      </c>
      <c r="Q1576" s="26">
        <f>IF(A1576="","",IF(A1576="عهدة",IF(N(F1576)=0,"⚠ أدخل قيمة العهدة",IF(P1576&lt;0,"⛔ عجز / زيادة مصروفات "&amp;TEXT(-P1576,"#,##0"),IF(COUNTIFS($B$8:$B$5007,B1576,$A$8:$A$5007,"مصروف",$I$8:$I$5007,"&lt;&gt;مرفوض",$K$8:$K$5007,"&lt;&gt;نعم")&gt;0,"⚠ "&amp;COUNTIFS($B$8:$B$5007,B1576,$A$8:$A$5007,"مصروف",$I$8:$I$5007,"&lt;&gt;مرفوض",$K$8:$K$5007,"&lt;&gt;نعم")&amp;" مصروف غير مسوى",IF(L1576="تمت التسوية",IF(P1576=0,"✔ متوازنة وتمت التسوية","✔ تمت التسوية – متبقي "&amp;TEXT(P1576,"#,##0")),IF(P1576&gt;0,"متبقي "&amp;TEXT(P1576,"#,##0"),"✔ متوازنة"))))),IF(R1576=0,"⚠ أضف سطر عهدة أولًا",IF(OR(C1576="",N(G1576)=0),"⚠ أكمل التاريخ والقيمة",IF(S1576="","⚠ التاريخ خارج السنة المالية",IF(H1576="","⚠ اختر بند الموازنة",IF(I1576="مرفوض","✖ مرفوض من المدير",IF(I1576&lt;&gt;"موافق","⏳ بانتظار موافقة المدير",IF(K1576&lt;&gt;"نعم","⚠ غير مسوى مع الحسابات","✔ معتمد ومسوى")))))))))</f>
        <v/>
      </c>
      <c r="R1576">
        <f>N(R1575)+IF(A1576="عهدة",1,0)</f>
        <v/>
      </c>
      <c r="S1576">
        <f>IF(C1576="","",IF(AND(C1576&gt;=DATE(2026,9,1),C1576&lt;=DATE(2027,8,31)),(YEAR(C1576)-2026)*12+MONTH(C1576)-8,""))</f>
        <v/>
      </c>
      <c r="T1576">
        <f>IF(AND(A1576="مصروف",R1576&gt;0,I1576="موافق",S1576&lt;&gt;"",H1576&lt;&gt;""),N(G1576),0)</f>
        <v/>
      </c>
    </row>
    <row r="1577">
      <c r="A1577" s="19" t="n"/>
      <c r="B1577" s="20">
        <f>IF(A1577="","",IF(R1577=0,"⚠ أضف سطر عهدة أولًا","BDR-"&amp;TEXT(R1577,"000")))</f>
        <v/>
      </c>
      <c r="C1577" s="21" t="n"/>
      <c r="D1577" s="20">
        <f>IF(C1577="","",IF(S1577="","خارج السنة المالية",INDEX(القوائم!$D$2:$D$13,S1577)))</f>
        <v/>
      </c>
      <c r="E1577" s="22" t="n"/>
      <c r="F1577" s="23" t="n"/>
      <c r="G1577" s="23" t="n"/>
      <c r="H1577" s="22" t="n"/>
      <c r="I1577" s="19" t="n"/>
      <c r="J1577" s="21" t="n"/>
      <c r="K1577" s="19" t="n"/>
      <c r="L1577" s="19" t="n"/>
      <c r="M1577" s="21" t="n"/>
      <c r="N1577" s="22" t="n"/>
      <c r="O1577" s="24">
        <f>IF(A1577&lt;&gt;"عهدة","",SUMIFS($G$8:$G$5007,$B$8:$B$5007,B1577,$A$8:$A$5007,"مصروف",$I$8:$I$5007,"&lt;&gt;مرفوض"))</f>
        <v/>
      </c>
      <c r="P1577" s="25">
        <f>IF(A1577&lt;&gt;"عهدة","",N(F1577)-O1577)</f>
        <v/>
      </c>
      <c r="Q1577" s="26">
        <f>IF(A1577="","",IF(A1577="عهدة",IF(N(F1577)=0,"⚠ أدخل قيمة العهدة",IF(P1577&lt;0,"⛔ عجز / زيادة مصروفات "&amp;TEXT(-P1577,"#,##0"),IF(COUNTIFS($B$8:$B$5007,B1577,$A$8:$A$5007,"مصروف",$I$8:$I$5007,"&lt;&gt;مرفوض",$K$8:$K$5007,"&lt;&gt;نعم")&gt;0,"⚠ "&amp;COUNTIFS($B$8:$B$5007,B1577,$A$8:$A$5007,"مصروف",$I$8:$I$5007,"&lt;&gt;مرفوض",$K$8:$K$5007,"&lt;&gt;نعم")&amp;" مصروف غير مسوى",IF(L1577="تمت التسوية",IF(P1577=0,"✔ متوازنة وتمت التسوية","✔ تمت التسوية – متبقي "&amp;TEXT(P1577,"#,##0")),IF(P1577&gt;0,"متبقي "&amp;TEXT(P1577,"#,##0"),"✔ متوازنة"))))),IF(R1577=0,"⚠ أضف سطر عهدة أولًا",IF(OR(C1577="",N(G1577)=0),"⚠ أكمل التاريخ والقيمة",IF(S1577="","⚠ التاريخ خارج السنة المالية",IF(H1577="","⚠ اختر بند الموازنة",IF(I1577="مرفوض","✖ مرفوض من المدير",IF(I1577&lt;&gt;"موافق","⏳ بانتظار موافقة المدير",IF(K1577&lt;&gt;"نعم","⚠ غير مسوى مع الحسابات","✔ معتمد ومسوى")))))))))</f>
        <v/>
      </c>
      <c r="R1577">
        <f>N(R1576)+IF(A1577="عهدة",1,0)</f>
        <v/>
      </c>
      <c r="S1577">
        <f>IF(C1577="","",IF(AND(C1577&gt;=DATE(2026,9,1),C1577&lt;=DATE(2027,8,31)),(YEAR(C1577)-2026)*12+MONTH(C1577)-8,""))</f>
        <v/>
      </c>
      <c r="T1577">
        <f>IF(AND(A1577="مصروف",R1577&gt;0,I1577="موافق",S1577&lt;&gt;"",H1577&lt;&gt;""),N(G1577),0)</f>
        <v/>
      </c>
    </row>
    <row r="1578">
      <c r="A1578" s="19" t="n"/>
      <c r="B1578" s="20">
        <f>IF(A1578="","",IF(R1578=0,"⚠ أضف سطر عهدة أولًا","BDR-"&amp;TEXT(R1578,"000")))</f>
        <v/>
      </c>
      <c r="C1578" s="21" t="n"/>
      <c r="D1578" s="20">
        <f>IF(C1578="","",IF(S1578="","خارج السنة المالية",INDEX(القوائم!$D$2:$D$13,S1578)))</f>
        <v/>
      </c>
      <c r="E1578" s="22" t="n"/>
      <c r="F1578" s="23" t="n"/>
      <c r="G1578" s="23" t="n"/>
      <c r="H1578" s="22" t="n"/>
      <c r="I1578" s="19" t="n"/>
      <c r="J1578" s="21" t="n"/>
      <c r="K1578" s="19" t="n"/>
      <c r="L1578" s="19" t="n"/>
      <c r="M1578" s="21" t="n"/>
      <c r="N1578" s="22" t="n"/>
      <c r="O1578" s="24">
        <f>IF(A1578&lt;&gt;"عهدة","",SUMIFS($G$8:$G$5007,$B$8:$B$5007,B1578,$A$8:$A$5007,"مصروف",$I$8:$I$5007,"&lt;&gt;مرفوض"))</f>
        <v/>
      </c>
      <c r="P1578" s="25">
        <f>IF(A1578&lt;&gt;"عهدة","",N(F1578)-O1578)</f>
        <v/>
      </c>
      <c r="Q1578" s="26">
        <f>IF(A1578="","",IF(A1578="عهدة",IF(N(F1578)=0,"⚠ أدخل قيمة العهدة",IF(P1578&lt;0,"⛔ عجز / زيادة مصروفات "&amp;TEXT(-P1578,"#,##0"),IF(COUNTIFS($B$8:$B$5007,B1578,$A$8:$A$5007,"مصروف",$I$8:$I$5007,"&lt;&gt;مرفوض",$K$8:$K$5007,"&lt;&gt;نعم")&gt;0,"⚠ "&amp;COUNTIFS($B$8:$B$5007,B1578,$A$8:$A$5007,"مصروف",$I$8:$I$5007,"&lt;&gt;مرفوض",$K$8:$K$5007,"&lt;&gt;نعم")&amp;" مصروف غير مسوى",IF(L1578="تمت التسوية",IF(P1578=0,"✔ متوازنة وتمت التسوية","✔ تمت التسوية – متبقي "&amp;TEXT(P1578,"#,##0")),IF(P1578&gt;0,"متبقي "&amp;TEXT(P1578,"#,##0"),"✔ متوازنة"))))),IF(R1578=0,"⚠ أضف سطر عهدة أولًا",IF(OR(C1578="",N(G1578)=0),"⚠ أكمل التاريخ والقيمة",IF(S1578="","⚠ التاريخ خارج السنة المالية",IF(H1578="","⚠ اختر بند الموازنة",IF(I1578="مرفوض","✖ مرفوض من المدير",IF(I1578&lt;&gt;"موافق","⏳ بانتظار موافقة المدير",IF(K1578&lt;&gt;"نعم","⚠ غير مسوى مع الحسابات","✔ معتمد ومسوى")))))))))</f>
        <v/>
      </c>
      <c r="R1578">
        <f>N(R1577)+IF(A1578="عهدة",1,0)</f>
        <v/>
      </c>
      <c r="S1578">
        <f>IF(C1578="","",IF(AND(C1578&gt;=DATE(2026,9,1),C1578&lt;=DATE(2027,8,31)),(YEAR(C1578)-2026)*12+MONTH(C1578)-8,""))</f>
        <v/>
      </c>
      <c r="T1578">
        <f>IF(AND(A1578="مصروف",R1578&gt;0,I1578="موافق",S1578&lt;&gt;"",H1578&lt;&gt;""),N(G1578),0)</f>
        <v/>
      </c>
    </row>
    <row r="1579">
      <c r="A1579" s="19" t="n"/>
      <c r="B1579" s="20">
        <f>IF(A1579="","",IF(R1579=0,"⚠ أضف سطر عهدة أولًا","BDR-"&amp;TEXT(R1579,"000")))</f>
        <v/>
      </c>
      <c r="C1579" s="21" t="n"/>
      <c r="D1579" s="20">
        <f>IF(C1579="","",IF(S1579="","خارج السنة المالية",INDEX(القوائم!$D$2:$D$13,S1579)))</f>
        <v/>
      </c>
      <c r="E1579" s="22" t="n"/>
      <c r="F1579" s="23" t="n"/>
      <c r="G1579" s="23" t="n"/>
      <c r="H1579" s="22" t="n"/>
      <c r="I1579" s="19" t="n"/>
      <c r="J1579" s="21" t="n"/>
      <c r="K1579" s="19" t="n"/>
      <c r="L1579" s="19" t="n"/>
      <c r="M1579" s="21" t="n"/>
      <c r="N1579" s="22" t="n"/>
      <c r="O1579" s="24">
        <f>IF(A1579&lt;&gt;"عهدة","",SUMIFS($G$8:$G$5007,$B$8:$B$5007,B1579,$A$8:$A$5007,"مصروف",$I$8:$I$5007,"&lt;&gt;مرفوض"))</f>
        <v/>
      </c>
      <c r="P1579" s="25">
        <f>IF(A1579&lt;&gt;"عهدة","",N(F1579)-O1579)</f>
        <v/>
      </c>
      <c r="Q1579" s="26">
        <f>IF(A1579="","",IF(A1579="عهدة",IF(N(F1579)=0,"⚠ أدخل قيمة العهدة",IF(P1579&lt;0,"⛔ عجز / زيادة مصروفات "&amp;TEXT(-P1579,"#,##0"),IF(COUNTIFS($B$8:$B$5007,B1579,$A$8:$A$5007,"مصروف",$I$8:$I$5007,"&lt;&gt;مرفوض",$K$8:$K$5007,"&lt;&gt;نعم")&gt;0,"⚠ "&amp;COUNTIFS($B$8:$B$5007,B1579,$A$8:$A$5007,"مصروف",$I$8:$I$5007,"&lt;&gt;مرفوض",$K$8:$K$5007,"&lt;&gt;نعم")&amp;" مصروف غير مسوى",IF(L1579="تمت التسوية",IF(P1579=0,"✔ متوازنة وتمت التسوية","✔ تمت التسوية – متبقي "&amp;TEXT(P1579,"#,##0")),IF(P1579&gt;0,"متبقي "&amp;TEXT(P1579,"#,##0"),"✔ متوازنة"))))),IF(R1579=0,"⚠ أضف سطر عهدة أولًا",IF(OR(C1579="",N(G1579)=0),"⚠ أكمل التاريخ والقيمة",IF(S1579="","⚠ التاريخ خارج السنة المالية",IF(H1579="","⚠ اختر بند الموازنة",IF(I1579="مرفوض","✖ مرفوض من المدير",IF(I1579&lt;&gt;"موافق","⏳ بانتظار موافقة المدير",IF(K1579&lt;&gt;"نعم","⚠ غير مسوى مع الحسابات","✔ معتمد ومسوى")))))))))</f>
        <v/>
      </c>
      <c r="R1579">
        <f>N(R1578)+IF(A1579="عهدة",1,0)</f>
        <v/>
      </c>
      <c r="S1579">
        <f>IF(C1579="","",IF(AND(C1579&gt;=DATE(2026,9,1),C1579&lt;=DATE(2027,8,31)),(YEAR(C1579)-2026)*12+MONTH(C1579)-8,""))</f>
        <v/>
      </c>
      <c r="T1579">
        <f>IF(AND(A1579="مصروف",R1579&gt;0,I1579="موافق",S1579&lt;&gt;"",H1579&lt;&gt;""),N(G1579),0)</f>
        <v/>
      </c>
    </row>
    <row r="1580">
      <c r="A1580" s="19" t="n"/>
      <c r="B1580" s="20">
        <f>IF(A1580="","",IF(R1580=0,"⚠ أضف سطر عهدة أولًا","BDR-"&amp;TEXT(R1580,"000")))</f>
        <v/>
      </c>
      <c r="C1580" s="21" t="n"/>
      <c r="D1580" s="20">
        <f>IF(C1580="","",IF(S1580="","خارج السنة المالية",INDEX(القوائم!$D$2:$D$13,S1580)))</f>
        <v/>
      </c>
      <c r="E1580" s="22" t="n"/>
      <c r="F1580" s="23" t="n"/>
      <c r="G1580" s="23" t="n"/>
      <c r="H1580" s="22" t="n"/>
      <c r="I1580" s="19" t="n"/>
      <c r="J1580" s="21" t="n"/>
      <c r="K1580" s="19" t="n"/>
      <c r="L1580" s="19" t="n"/>
      <c r="M1580" s="21" t="n"/>
      <c r="N1580" s="22" t="n"/>
      <c r="O1580" s="24">
        <f>IF(A1580&lt;&gt;"عهدة","",SUMIFS($G$8:$G$5007,$B$8:$B$5007,B1580,$A$8:$A$5007,"مصروف",$I$8:$I$5007,"&lt;&gt;مرفوض"))</f>
        <v/>
      </c>
      <c r="P1580" s="25">
        <f>IF(A1580&lt;&gt;"عهدة","",N(F1580)-O1580)</f>
        <v/>
      </c>
      <c r="Q1580" s="26">
        <f>IF(A1580="","",IF(A1580="عهدة",IF(N(F1580)=0,"⚠ أدخل قيمة العهدة",IF(P1580&lt;0,"⛔ عجز / زيادة مصروفات "&amp;TEXT(-P1580,"#,##0"),IF(COUNTIFS($B$8:$B$5007,B1580,$A$8:$A$5007,"مصروف",$I$8:$I$5007,"&lt;&gt;مرفوض",$K$8:$K$5007,"&lt;&gt;نعم")&gt;0,"⚠ "&amp;COUNTIFS($B$8:$B$5007,B1580,$A$8:$A$5007,"مصروف",$I$8:$I$5007,"&lt;&gt;مرفوض",$K$8:$K$5007,"&lt;&gt;نعم")&amp;" مصروف غير مسوى",IF(L1580="تمت التسوية",IF(P1580=0,"✔ متوازنة وتمت التسوية","✔ تمت التسوية – متبقي "&amp;TEXT(P1580,"#,##0")),IF(P1580&gt;0,"متبقي "&amp;TEXT(P1580,"#,##0"),"✔ متوازنة"))))),IF(R1580=0,"⚠ أضف سطر عهدة أولًا",IF(OR(C1580="",N(G1580)=0),"⚠ أكمل التاريخ والقيمة",IF(S1580="","⚠ التاريخ خارج السنة المالية",IF(H1580="","⚠ اختر بند الموازنة",IF(I1580="مرفوض","✖ مرفوض من المدير",IF(I1580&lt;&gt;"موافق","⏳ بانتظار موافقة المدير",IF(K1580&lt;&gt;"نعم","⚠ غير مسوى مع الحسابات","✔ معتمد ومسوى")))))))))</f>
        <v/>
      </c>
      <c r="R1580">
        <f>N(R1579)+IF(A1580="عهدة",1,0)</f>
        <v/>
      </c>
      <c r="S1580">
        <f>IF(C1580="","",IF(AND(C1580&gt;=DATE(2026,9,1),C1580&lt;=DATE(2027,8,31)),(YEAR(C1580)-2026)*12+MONTH(C1580)-8,""))</f>
        <v/>
      </c>
      <c r="T1580">
        <f>IF(AND(A1580="مصروف",R1580&gt;0,I1580="موافق",S1580&lt;&gt;"",H1580&lt;&gt;""),N(G1580),0)</f>
        <v/>
      </c>
    </row>
    <row r="1581">
      <c r="A1581" s="19" t="n"/>
      <c r="B1581" s="20">
        <f>IF(A1581="","",IF(R1581=0,"⚠ أضف سطر عهدة أولًا","BDR-"&amp;TEXT(R1581,"000")))</f>
        <v/>
      </c>
      <c r="C1581" s="21" t="n"/>
      <c r="D1581" s="20">
        <f>IF(C1581="","",IF(S1581="","خارج السنة المالية",INDEX(القوائم!$D$2:$D$13,S1581)))</f>
        <v/>
      </c>
      <c r="E1581" s="22" t="n"/>
      <c r="F1581" s="23" t="n"/>
      <c r="G1581" s="23" t="n"/>
      <c r="H1581" s="22" t="n"/>
      <c r="I1581" s="19" t="n"/>
      <c r="J1581" s="21" t="n"/>
      <c r="K1581" s="19" t="n"/>
      <c r="L1581" s="19" t="n"/>
      <c r="M1581" s="21" t="n"/>
      <c r="N1581" s="22" t="n"/>
      <c r="O1581" s="24">
        <f>IF(A1581&lt;&gt;"عهدة","",SUMIFS($G$8:$G$5007,$B$8:$B$5007,B1581,$A$8:$A$5007,"مصروف",$I$8:$I$5007,"&lt;&gt;مرفوض"))</f>
        <v/>
      </c>
      <c r="P1581" s="25">
        <f>IF(A1581&lt;&gt;"عهدة","",N(F1581)-O1581)</f>
        <v/>
      </c>
      <c r="Q1581" s="26">
        <f>IF(A1581="","",IF(A1581="عهدة",IF(N(F1581)=0,"⚠ أدخل قيمة العهدة",IF(P1581&lt;0,"⛔ عجز / زيادة مصروفات "&amp;TEXT(-P1581,"#,##0"),IF(COUNTIFS($B$8:$B$5007,B1581,$A$8:$A$5007,"مصروف",$I$8:$I$5007,"&lt;&gt;مرفوض",$K$8:$K$5007,"&lt;&gt;نعم")&gt;0,"⚠ "&amp;COUNTIFS($B$8:$B$5007,B1581,$A$8:$A$5007,"مصروف",$I$8:$I$5007,"&lt;&gt;مرفوض",$K$8:$K$5007,"&lt;&gt;نعم")&amp;" مصروف غير مسوى",IF(L1581="تمت التسوية",IF(P1581=0,"✔ متوازنة وتمت التسوية","✔ تمت التسوية – متبقي "&amp;TEXT(P1581,"#,##0")),IF(P1581&gt;0,"متبقي "&amp;TEXT(P1581,"#,##0"),"✔ متوازنة"))))),IF(R1581=0,"⚠ أضف سطر عهدة أولًا",IF(OR(C1581="",N(G1581)=0),"⚠ أكمل التاريخ والقيمة",IF(S1581="","⚠ التاريخ خارج السنة المالية",IF(H1581="","⚠ اختر بند الموازنة",IF(I1581="مرفوض","✖ مرفوض من المدير",IF(I1581&lt;&gt;"موافق","⏳ بانتظار موافقة المدير",IF(K1581&lt;&gt;"نعم","⚠ غير مسوى مع الحسابات","✔ معتمد ومسوى")))))))))</f>
        <v/>
      </c>
      <c r="R1581">
        <f>N(R1580)+IF(A1581="عهدة",1,0)</f>
        <v/>
      </c>
      <c r="S1581">
        <f>IF(C1581="","",IF(AND(C1581&gt;=DATE(2026,9,1),C1581&lt;=DATE(2027,8,31)),(YEAR(C1581)-2026)*12+MONTH(C1581)-8,""))</f>
        <v/>
      </c>
      <c r="T1581">
        <f>IF(AND(A1581="مصروف",R1581&gt;0,I1581="موافق",S1581&lt;&gt;"",H1581&lt;&gt;""),N(G1581),0)</f>
        <v/>
      </c>
    </row>
    <row r="1582">
      <c r="A1582" s="19" t="n"/>
      <c r="B1582" s="20">
        <f>IF(A1582="","",IF(R1582=0,"⚠ أضف سطر عهدة أولًا","BDR-"&amp;TEXT(R1582,"000")))</f>
        <v/>
      </c>
      <c r="C1582" s="21" t="n"/>
      <c r="D1582" s="20">
        <f>IF(C1582="","",IF(S1582="","خارج السنة المالية",INDEX(القوائم!$D$2:$D$13,S1582)))</f>
        <v/>
      </c>
      <c r="E1582" s="22" t="n"/>
      <c r="F1582" s="23" t="n"/>
      <c r="G1582" s="23" t="n"/>
      <c r="H1582" s="22" t="n"/>
      <c r="I1582" s="19" t="n"/>
      <c r="J1582" s="21" t="n"/>
      <c r="K1582" s="19" t="n"/>
      <c r="L1582" s="19" t="n"/>
      <c r="M1582" s="21" t="n"/>
      <c r="N1582" s="22" t="n"/>
      <c r="O1582" s="24">
        <f>IF(A1582&lt;&gt;"عهدة","",SUMIFS($G$8:$G$5007,$B$8:$B$5007,B1582,$A$8:$A$5007,"مصروف",$I$8:$I$5007,"&lt;&gt;مرفوض"))</f>
        <v/>
      </c>
      <c r="P1582" s="25">
        <f>IF(A1582&lt;&gt;"عهدة","",N(F1582)-O1582)</f>
        <v/>
      </c>
      <c r="Q1582" s="26">
        <f>IF(A1582="","",IF(A1582="عهدة",IF(N(F1582)=0,"⚠ أدخل قيمة العهدة",IF(P1582&lt;0,"⛔ عجز / زيادة مصروفات "&amp;TEXT(-P1582,"#,##0"),IF(COUNTIFS($B$8:$B$5007,B1582,$A$8:$A$5007,"مصروف",$I$8:$I$5007,"&lt;&gt;مرفوض",$K$8:$K$5007,"&lt;&gt;نعم")&gt;0,"⚠ "&amp;COUNTIFS($B$8:$B$5007,B1582,$A$8:$A$5007,"مصروف",$I$8:$I$5007,"&lt;&gt;مرفوض",$K$8:$K$5007,"&lt;&gt;نعم")&amp;" مصروف غير مسوى",IF(L1582="تمت التسوية",IF(P1582=0,"✔ متوازنة وتمت التسوية","✔ تمت التسوية – متبقي "&amp;TEXT(P1582,"#,##0")),IF(P1582&gt;0,"متبقي "&amp;TEXT(P1582,"#,##0"),"✔ متوازنة"))))),IF(R1582=0,"⚠ أضف سطر عهدة أولًا",IF(OR(C1582="",N(G1582)=0),"⚠ أكمل التاريخ والقيمة",IF(S1582="","⚠ التاريخ خارج السنة المالية",IF(H1582="","⚠ اختر بند الموازنة",IF(I1582="مرفوض","✖ مرفوض من المدير",IF(I1582&lt;&gt;"موافق","⏳ بانتظار موافقة المدير",IF(K1582&lt;&gt;"نعم","⚠ غير مسوى مع الحسابات","✔ معتمد ومسوى")))))))))</f>
        <v/>
      </c>
      <c r="R1582">
        <f>N(R1581)+IF(A1582="عهدة",1,0)</f>
        <v/>
      </c>
      <c r="S1582">
        <f>IF(C1582="","",IF(AND(C1582&gt;=DATE(2026,9,1),C1582&lt;=DATE(2027,8,31)),(YEAR(C1582)-2026)*12+MONTH(C1582)-8,""))</f>
        <v/>
      </c>
      <c r="T1582">
        <f>IF(AND(A1582="مصروف",R1582&gt;0,I1582="موافق",S1582&lt;&gt;"",H1582&lt;&gt;""),N(G1582),0)</f>
        <v/>
      </c>
    </row>
    <row r="1583">
      <c r="A1583" s="19" t="n"/>
      <c r="B1583" s="20">
        <f>IF(A1583="","",IF(R1583=0,"⚠ أضف سطر عهدة أولًا","BDR-"&amp;TEXT(R1583,"000")))</f>
        <v/>
      </c>
      <c r="C1583" s="21" t="n"/>
      <c r="D1583" s="20">
        <f>IF(C1583="","",IF(S1583="","خارج السنة المالية",INDEX(القوائم!$D$2:$D$13,S1583)))</f>
        <v/>
      </c>
      <c r="E1583" s="22" t="n"/>
      <c r="F1583" s="23" t="n"/>
      <c r="G1583" s="23" t="n"/>
      <c r="H1583" s="22" t="n"/>
      <c r="I1583" s="19" t="n"/>
      <c r="J1583" s="21" t="n"/>
      <c r="K1583" s="19" t="n"/>
      <c r="L1583" s="19" t="n"/>
      <c r="M1583" s="21" t="n"/>
      <c r="N1583" s="22" t="n"/>
      <c r="O1583" s="24">
        <f>IF(A1583&lt;&gt;"عهدة","",SUMIFS($G$8:$G$5007,$B$8:$B$5007,B1583,$A$8:$A$5007,"مصروف",$I$8:$I$5007,"&lt;&gt;مرفوض"))</f>
        <v/>
      </c>
      <c r="P1583" s="25">
        <f>IF(A1583&lt;&gt;"عهدة","",N(F1583)-O1583)</f>
        <v/>
      </c>
      <c r="Q1583" s="26">
        <f>IF(A1583="","",IF(A1583="عهدة",IF(N(F1583)=0,"⚠ أدخل قيمة العهدة",IF(P1583&lt;0,"⛔ عجز / زيادة مصروفات "&amp;TEXT(-P1583,"#,##0"),IF(COUNTIFS($B$8:$B$5007,B1583,$A$8:$A$5007,"مصروف",$I$8:$I$5007,"&lt;&gt;مرفوض",$K$8:$K$5007,"&lt;&gt;نعم")&gt;0,"⚠ "&amp;COUNTIFS($B$8:$B$5007,B1583,$A$8:$A$5007,"مصروف",$I$8:$I$5007,"&lt;&gt;مرفوض",$K$8:$K$5007,"&lt;&gt;نعم")&amp;" مصروف غير مسوى",IF(L1583="تمت التسوية",IF(P1583=0,"✔ متوازنة وتمت التسوية","✔ تمت التسوية – متبقي "&amp;TEXT(P1583,"#,##0")),IF(P1583&gt;0,"متبقي "&amp;TEXT(P1583,"#,##0"),"✔ متوازنة"))))),IF(R1583=0,"⚠ أضف سطر عهدة أولًا",IF(OR(C1583="",N(G1583)=0),"⚠ أكمل التاريخ والقيمة",IF(S1583="","⚠ التاريخ خارج السنة المالية",IF(H1583="","⚠ اختر بند الموازنة",IF(I1583="مرفوض","✖ مرفوض من المدير",IF(I1583&lt;&gt;"موافق","⏳ بانتظار موافقة المدير",IF(K1583&lt;&gt;"نعم","⚠ غير مسوى مع الحسابات","✔ معتمد ومسوى")))))))))</f>
        <v/>
      </c>
      <c r="R1583">
        <f>N(R1582)+IF(A1583="عهدة",1,0)</f>
        <v/>
      </c>
      <c r="S1583">
        <f>IF(C1583="","",IF(AND(C1583&gt;=DATE(2026,9,1),C1583&lt;=DATE(2027,8,31)),(YEAR(C1583)-2026)*12+MONTH(C1583)-8,""))</f>
        <v/>
      </c>
      <c r="T1583">
        <f>IF(AND(A1583="مصروف",R1583&gt;0,I1583="موافق",S1583&lt;&gt;"",H1583&lt;&gt;""),N(G1583),0)</f>
        <v/>
      </c>
    </row>
    <row r="1584">
      <c r="A1584" s="19" t="n"/>
      <c r="B1584" s="20">
        <f>IF(A1584="","",IF(R1584=0,"⚠ أضف سطر عهدة أولًا","BDR-"&amp;TEXT(R1584,"000")))</f>
        <v/>
      </c>
      <c r="C1584" s="21" t="n"/>
      <c r="D1584" s="20">
        <f>IF(C1584="","",IF(S1584="","خارج السنة المالية",INDEX(القوائم!$D$2:$D$13,S1584)))</f>
        <v/>
      </c>
      <c r="E1584" s="22" t="n"/>
      <c r="F1584" s="23" t="n"/>
      <c r="G1584" s="23" t="n"/>
      <c r="H1584" s="22" t="n"/>
      <c r="I1584" s="19" t="n"/>
      <c r="J1584" s="21" t="n"/>
      <c r="K1584" s="19" t="n"/>
      <c r="L1584" s="19" t="n"/>
      <c r="M1584" s="21" t="n"/>
      <c r="N1584" s="22" t="n"/>
      <c r="O1584" s="24">
        <f>IF(A1584&lt;&gt;"عهدة","",SUMIFS($G$8:$G$5007,$B$8:$B$5007,B1584,$A$8:$A$5007,"مصروف",$I$8:$I$5007,"&lt;&gt;مرفوض"))</f>
        <v/>
      </c>
      <c r="P1584" s="25">
        <f>IF(A1584&lt;&gt;"عهدة","",N(F1584)-O1584)</f>
        <v/>
      </c>
      <c r="Q1584" s="26">
        <f>IF(A1584="","",IF(A1584="عهدة",IF(N(F1584)=0,"⚠ أدخل قيمة العهدة",IF(P1584&lt;0,"⛔ عجز / زيادة مصروفات "&amp;TEXT(-P1584,"#,##0"),IF(COUNTIFS($B$8:$B$5007,B1584,$A$8:$A$5007,"مصروف",$I$8:$I$5007,"&lt;&gt;مرفوض",$K$8:$K$5007,"&lt;&gt;نعم")&gt;0,"⚠ "&amp;COUNTIFS($B$8:$B$5007,B1584,$A$8:$A$5007,"مصروف",$I$8:$I$5007,"&lt;&gt;مرفوض",$K$8:$K$5007,"&lt;&gt;نعم")&amp;" مصروف غير مسوى",IF(L1584="تمت التسوية",IF(P1584=0,"✔ متوازنة وتمت التسوية","✔ تمت التسوية – متبقي "&amp;TEXT(P1584,"#,##0")),IF(P1584&gt;0,"متبقي "&amp;TEXT(P1584,"#,##0"),"✔ متوازنة"))))),IF(R1584=0,"⚠ أضف سطر عهدة أولًا",IF(OR(C1584="",N(G1584)=0),"⚠ أكمل التاريخ والقيمة",IF(S1584="","⚠ التاريخ خارج السنة المالية",IF(H1584="","⚠ اختر بند الموازنة",IF(I1584="مرفوض","✖ مرفوض من المدير",IF(I1584&lt;&gt;"موافق","⏳ بانتظار موافقة المدير",IF(K1584&lt;&gt;"نعم","⚠ غير مسوى مع الحسابات","✔ معتمد ومسوى")))))))))</f>
        <v/>
      </c>
      <c r="R1584">
        <f>N(R1583)+IF(A1584="عهدة",1,0)</f>
        <v/>
      </c>
      <c r="S1584">
        <f>IF(C1584="","",IF(AND(C1584&gt;=DATE(2026,9,1),C1584&lt;=DATE(2027,8,31)),(YEAR(C1584)-2026)*12+MONTH(C1584)-8,""))</f>
        <v/>
      </c>
      <c r="T1584">
        <f>IF(AND(A1584="مصروف",R1584&gt;0,I1584="موافق",S1584&lt;&gt;"",H1584&lt;&gt;""),N(G1584),0)</f>
        <v/>
      </c>
    </row>
    <row r="1585">
      <c r="A1585" s="19" t="n"/>
      <c r="B1585" s="20">
        <f>IF(A1585="","",IF(R1585=0,"⚠ أضف سطر عهدة أولًا","BDR-"&amp;TEXT(R1585,"000")))</f>
        <v/>
      </c>
      <c r="C1585" s="21" t="n"/>
      <c r="D1585" s="20">
        <f>IF(C1585="","",IF(S1585="","خارج السنة المالية",INDEX(القوائم!$D$2:$D$13,S1585)))</f>
        <v/>
      </c>
      <c r="E1585" s="22" t="n"/>
      <c r="F1585" s="23" t="n"/>
      <c r="G1585" s="23" t="n"/>
      <c r="H1585" s="22" t="n"/>
      <c r="I1585" s="19" t="n"/>
      <c r="J1585" s="21" t="n"/>
      <c r="K1585" s="19" t="n"/>
      <c r="L1585" s="19" t="n"/>
      <c r="M1585" s="21" t="n"/>
      <c r="N1585" s="22" t="n"/>
      <c r="O1585" s="24">
        <f>IF(A1585&lt;&gt;"عهدة","",SUMIFS($G$8:$G$5007,$B$8:$B$5007,B1585,$A$8:$A$5007,"مصروف",$I$8:$I$5007,"&lt;&gt;مرفوض"))</f>
        <v/>
      </c>
      <c r="P1585" s="25">
        <f>IF(A1585&lt;&gt;"عهدة","",N(F1585)-O1585)</f>
        <v/>
      </c>
      <c r="Q1585" s="26">
        <f>IF(A1585="","",IF(A1585="عهدة",IF(N(F1585)=0,"⚠ أدخل قيمة العهدة",IF(P1585&lt;0,"⛔ عجز / زيادة مصروفات "&amp;TEXT(-P1585,"#,##0"),IF(COUNTIFS($B$8:$B$5007,B1585,$A$8:$A$5007,"مصروف",$I$8:$I$5007,"&lt;&gt;مرفوض",$K$8:$K$5007,"&lt;&gt;نعم")&gt;0,"⚠ "&amp;COUNTIFS($B$8:$B$5007,B1585,$A$8:$A$5007,"مصروف",$I$8:$I$5007,"&lt;&gt;مرفوض",$K$8:$K$5007,"&lt;&gt;نعم")&amp;" مصروف غير مسوى",IF(L1585="تمت التسوية",IF(P1585=0,"✔ متوازنة وتمت التسوية","✔ تمت التسوية – متبقي "&amp;TEXT(P1585,"#,##0")),IF(P1585&gt;0,"متبقي "&amp;TEXT(P1585,"#,##0"),"✔ متوازنة"))))),IF(R1585=0,"⚠ أضف سطر عهدة أولًا",IF(OR(C1585="",N(G1585)=0),"⚠ أكمل التاريخ والقيمة",IF(S1585="","⚠ التاريخ خارج السنة المالية",IF(H1585="","⚠ اختر بند الموازنة",IF(I1585="مرفوض","✖ مرفوض من المدير",IF(I1585&lt;&gt;"موافق","⏳ بانتظار موافقة المدير",IF(K1585&lt;&gt;"نعم","⚠ غير مسوى مع الحسابات","✔ معتمد ومسوى")))))))))</f>
        <v/>
      </c>
      <c r="R1585">
        <f>N(R1584)+IF(A1585="عهدة",1,0)</f>
        <v/>
      </c>
      <c r="S1585">
        <f>IF(C1585="","",IF(AND(C1585&gt;=DATE(2026,9,1),C1585&lt;=DATE(2027,8,31)),(YEAR(C1585)-2026)*12+MONTH(C1585)-8,""))</f>
        <v/>
      </c>
      <c r="T1585">
        <f>IF(AND(A1585="مصروف",R1585&gt;0,I1585="موافق",S1585&lt;&gt;"",H1585&lt;&gt;""),N(G1585),0)</f>
        <v/>
      </c>
    </row>
    <row r="1586">
      <c r="A1586" s="19" t="n"/>
      <c r="B1586" s="20">
        <f>IF(A1586="","",IF(R1586=0,"⚠ أضف سطر عهدة أولًا","BDR-"&amp;TEXT(R1586,"000")))</f>
        <v/>
      </c>
      <c r="C1586" s="21" t="n"/>
      <c r="D1586" s="20">
        <f>IF(C1586="","",IF(S1586="","خارج السنة المالية",INDEX(القوائم!$D$2:$D$13,S1586)))</f>
        <v/>
      </c>
      <c r="E1586" s="22" t="n"/>
      <c r="F1586" s="23" t="n"/>
      <c r="G1586" s="23" t="n"/>
      <c r="H1586" s="22" t="n"/>
      <c r="I1586" s="19" t="n"/>
      <c r="J1586" s="21" t="n"/>
      <c r="K1586" s="19" t="n"/>
      <c r="L1586" s="19" t="n"/>
      <c r="M1586" s="21" t="n"/>
      <c r="N1586" s="22" t="n"/>
      <c r="O1586" s="24">
        <f>IF(A1586&lt;&gt;"عهدة","",SUMIFS($G$8:$G$5007,$B$8:$B$5007,B1586,$A$8:$A$5007,"مصروف",$I$8:$I$5007,"&lt;&gt;مرفوض"))</f>
        <v/>
      </c>
      <c r="P1586" s="25">
        <f>IF(A1586&lt;&gt;"عهدة","",N(F1586)-O1586)</f>
        <v/>
      </c>
      <c r="Q1586" s="26">
        <f>IF(A1586="","",IF(A1586="عهدة",IF(N(F1586)=0,"⚠ أدخل قيمة العهدة",IF(P1586&lt;0,"⛔ عجز / زيادة مصروفات "&amp;TEXT(-P1586,"#,##0"),IF(COUNTIFS($B$8:$B$5007,B1586,$A$8:$A$5007,"مصروف",$I$8:$I$5007,"&lt;&gt;مرفوض",$K$8:$K$5007,"&lt;&gt;نعم")&gt;0,"⚠ "&amp;COUNTIFS($B$8:$B$5007,B1586,$A$8:$A$5007,"مصروف",$I$8:$I$5007,"&lt;&gt;مرفوض",$K$8:$K$5007,"&lt;&gt;نعم")&amp;" مصروف غير مسوى",IF(L1586="تمت التسوية",IF(P1586=0,"✔ متوازنة وتمت التسوية","✔ تمت التسوية – متبقي "&amp;TEXT(P1586,"#,##0")),IF(P1586&gt;0,"متبقي "&amp;TEXT(P1586,"#,##0"),"✔ متوازنة"))))),IF(R1586=0,"⚠ أضف سطر عهدة أولًا",IF(OR(C1586="",N(G1586)=0),"⚠ أكمل التاريخ والقيمة",IF(S1586="","⚠ التاريخ خارج السنة المالية",IF(H1586="","⚠ اختر بند الموازنة",IF(I1586="مرفوض","✖ مرفوض من المدير",IF(I1586&lt;&gt;"موافق","⏳ بانتظار موافقة المدير",IF(K1586&lt;&gt;"نعم","⚠ غير مسوى مع الحسابات","✔ معتمد ومسوى")))))))))</f>
        <v/>
      </c>
      <c r="R1586">
        <f>N(R1585)+IF(A1586="عهدة",1,0)</f>
        <v/>
      </c>
      <c r="S1586">
        <f>IF(C1586="","",IF(AND(C1586&gt;=DATE(2026,9,1),C1586&lt;=DATE(2027,8,31)),(YEAR(C1586)-2026)*12+MONTH(C1586)-8,""))</f>
        <v/>
      </c>
      <c r="T1586">
        <f>IF(AND(A1586="مصروف",R1586&gt;0,I1586="موافق",S1586&lt;&gt;"",H1586&lt;&gt;""),N(G1586),0)</f>
        <v/>
      </c>
    </row>
    <row r="1587">
      <c r="A1587" s="19" t="n"/>
      <c r="B1587" s="20">
        <f>IF(A1587="","",IF(R1587=0,"⚠ أضف سطر عهدة أولًا","BDR-"&amp;TEXT(R1587,"000")))</f>
        <v/>
      </c>
      <c r="C1587" s="21" t="n"/>
      <c r="D1587" s="20">
        <f>IF(C1587="","",IF(S1587="","خارج السنة المالية",INDEX(القوائم!$D$2:$D$13,S1587)))</f>
        <v/>
      </c>
      <c r="E1587" s="22" t="n"/>
      <c r="F1587" s="23" t="n"/>
      <c r="G1587" s="23" t="n"/>
      <c r="H1587" s="22" t="n"/>
      <c r="I1587" s="19" t="n"/>
      <c r="J1587" s="21" t="n"/>
      <c r="K1587" s="19" t="n"/>
      <c r="L1587" s="19" t="n"/>
      <c r="M1587" s="21" t="n"/>
      <c r="N1587" s="22" t="n"/>
      <c r="O1587" s="24">
        <f>IF(A1587&lt;&gt;"عهدة","",SUMIFS($G$8:$G$5007,$B$8:$B$5007,B1587,$A$8:$A$5007,"مصروف",$I$8:$I$5007,"&lt;&gt;مرفوض"))</f>
        <v/>
      </c>
      <c r="P1587" s="25">
        <f>IF(A1587&lt;&gt;"عهدة","",N(F1587)-O1587)</f>
        <v/>
      </c>
      <c r="Q1587" s="26">
        <f>IF(A1587="","",IF(A1587="عهدة",IF(N(F1587)=0,"⚠ أدخل قيمة العهدة",IF(P1587&lt;0,"⛔ عجز / زيادة مصروفات "&amp;TEXT(-P1587,"#,##0"),IF(COUNTIFS($B$8:$B$5007,B1587,$A$8:$A$5007,"مصروف",$I$8:$I$5007,"&lt;&gt;مرفوض",$K$8:$K$5007,"&lt;&gt;نعم")&gt;0,"⚠ "&amp;COUNTIFS($B$8:$B$5007,B1587,$A$8:$A$5007,"مصروف",$I$8:$I$5007,"&lt;&gt;مرفوض",$K$8:$K$5007,"&lt;&gt;نعم")&amp;" مصروف غير مسوى",IF(L1587="تمت التسوية",IF(P1587=0,"✔ متوازنة وتمت التسوية","✔ تمت التسوية – متبقي "&amp;TEXT(P1587,"#,##0")),IF(P1587&gt;0,"متبقي "&amp;TEXT(P1587,"#,##0"),"✔ متوازنة"))))),IF(R1587=0,"⚠ أضف سطر عهدة أولًا",IF(OR(C1587="",N(G1587)=0),"⚠ أكمل التاريخ والقيمة",IF(S1587="","⚠ التاريخ خارج السنة المالية",IF(H1587="","⚠ اختر بند الموازنة",IF(I1587="مرفوض","✖ مرفوض من المدير",IF(I1587&lt;&gt;"موافق","⏳ بانتظار موافقة المدير",IF(K1587&lt;&gt;"نعم","⚠ غير مسوى مع الحسابات","✔ معتمد ومسوى")))))))))</f>
        <v/>
      </c>
      <c r="R1587">
        <f>N(R1586)+IF(A1587="عهدة",1,0)</f>
        <v/>
      </c>
      <c r="S1587">
        <f>IF(C1587="","",IF(AND(C1587&gt;=DATE(2026,9,1),C1587&lt;=DATE(2027,8,31)),(YEAR(C1587)-2026)*12+MONTH(C1587)-8,""))</f>
        <v/>
      </c>
      <c r="T1587">
        <f>IF(AND(A1587="مصروف",R1587&gt;0,I1587="موافق",S1587&lt;&gt;"",H1587&lt;&gt;""),N(G1587),0)</f>
        <v/>
      </c>
    </row>
    <row r="1588">
      <c r="A1588" s="19" t="n"/>
      <c r="B1588" s="20">
        <f>IF(A1588="","",IF(R1588=0,"⚠ أضف سطر عهدة أولًا","BDR-"&amp;TEXT(R1588,"000")))</f>
        <v/>
      </c>
      <c r="C1588" s="21" t="n"/>
      <c r="D1588" s="20">
        <f>IF(C1588="","",IF(S1588="","خارج السنة المالية",INDEX(القوائم!$D$2:$D$13,S1588)))</f>
        <v/>
      </c>
      <c r="E1588" s="22" t="n"/>
      <c r="F1588" s="23" t="n"/>
      <c r="G1588" s="23" t="n"/>
      <c r="H1588" s="22" t="n"/>
      <c r="I1588" s="19" t="n"/>
      <c r="J1588" s="21" t="n"/>
      <c r="K1588" s="19" t="n"/>
      <c r="L1588" s="19" t="n"/>
      <c r="M1588" s="21" t="n"/>
      <c r="N1588" s="22" t="n"/>
      <c r="O1588" s="24">
        <f>IF(A1588&lt;&gt;"عهدة","",SUMIFS($G$8:$G$5007,$B$8:$B$5007,B1588,$A$8:$A$5007,"مصروف",$I$8:$I$5007,"&lt;&gt;مرفوض"))</f>
        <v/>
      </c>
      <c r="P1588" s="25">
        <f>IF(A1588&lt;&gt;"عهدة","",N(F1588)-O1588)</f>
        <v/>
      </c>
      <c r="Q1588" s="26">
        <f>IF(A1588="","",IF(A1588="عهدة",IF(N(F1588)=0,"⚠ أدخل قيمة العهدة",IF(P1588&lt;0,"⛔ عجز / زيادة مصروفات "&amp;TEXT(-P1588,"#,##0"),IF(COUNTIFS($B$8:$B$5007,B1588,$A$8:$A$5007,"مصروف",$I$8:$I$5007,"&lt;&gt;مرفوض",$K$8:$K$5007,"&lt;&gt;نعم")&gt;0,"⚠ "&amp;COUNTIFS($B$8:$B$5007,B1588,$A$8:$A$5007,"مصروف",$I$8:$I$5007,"&lt;&gt;مرفوض",$K$8:$K$5007,"&lt;&gt;نعم")&amp;" مصروف غير مسوى",IF(L1588="تمت التسوية",IF(P1588=0,"✔ متوازنة وتمت التسوية","✔ تمت التسوية – متبقي "&amp;TEXT(P1588,"#,##0")),IF(P1588&gt;0,"متبقي "&amp;TEXT(P1588,"#,##0"),"✔ متوازنة"))))),IF(R1588=0,"⚠ أضف سطر عهدة أولًا",IF(OR(C1588="",N(G1588)=0),"⚠ أكمل التاريخ والقيمة",IF(S1588="","⚠ التاريخ خارج السنة المالية",IF(H1588="","⚠ اختر بند الموازنة",IF(I1588="مرفوض","✖ مرفوض من المدير",IF(I1588&lt;&gt;"موافق","⏳ بانتظار موافقة المدير",IF(K1588&lt;&gt;"نعم","⚠ غير مسوى مع الحسابات","✔ معتمد ومسوى")))))))))</f>
        <v/>
      </c>
      <c r="R1588">
        <f>N(R1587)+IF(A1588="عهدة",1,0)</f>
        <v/>
      </c>
      <c r="S1588">
        <f>IF(C1588="","",IF(AND(C1588&gt;=DATE(2026,9,1),C1588&lt;=DATE(2027,8,31)),(YEAR(C1588)-2026)*12+MONTH(C1588)-8,""))</f>
        <v/>
      </c>
      <c r="T1588">
        <f>IF(AND(A1588="مصروف",R1588&gt;0,I1588="موافق",S1588&lt;&gt;"",H1588&lt;&gt;""),N(G1588),0)</f>
        <v/>
      </c>
    </row>
    <row r="1589">
      <c r="A1589" s="19" t="n"/>
      <c r="B1589" s="20">
        <f>IF(A1589="","",IF(R1589=0,"⚠ أضف سطر عهدة أولًا","BDR-"&amp;TEXT(R1589,"000")))</f>
        <v/>
      </c>
      <c r="C1589" s="21" t="n"/>
      <c r="D1589" s="20">
        <f>IF(C1589="","",IF(S1589="","خارج السنة المالية",INDEX(القوائم!$D$2:$D$13,S1589)))</f>
        <v/>
      </c>
      <c r="E1589" s="22" t="n"/>
      <c r="F1589" s="23" t="n"/>
      <c r="G1589" s="23" t="n"/>
      <c r="H1589" s="22" t="n"/>
      <c r="I1589" s="19" t="n"/>
      <c r="J1589" s="21" t="n"/>
      <c r="K1589" s="19" t="n"/>
      <c r="L1589" s="19" t="n"/>
      <c r="M1589" s="21" t="n"/>
      <c r="N1589" s="22" t="n"/>
      <c r="O1589" s="24">
        <f>IF(A1589&lt;&gt;"عهدة","",SUMIFS($G$8:$G$5007,$B$8:$B$5007,B1589,$A$8:$A$5007,"مصروف",$I$8:$I$5007,"&lt;&gt;مرفوض"))</f>
        <v/>
      </c>
      <c r="P1589" s="25">
        <f>IF(A1589&lt;&gt;"عهدة","",N(F1589)-O1589)</f>
        <v/>
      </c>
      <c r="Q1589" s="26">
        <f>IF(A1589="","",IF(A1589="عهدة",IF(N(F1589)=0,"⚠ أدخل قيمة العهدة",IF(P1589&lt;0,"⛔ عجز / زيادة مصروفات "&amp;TEXT(-P1589,"#,##0"),IF(COUNTIFS($B$8:$B$5007,B1589,$A$8:$A$5007,"مصروف",$I$8:$I$5007,"&lt;&gt;مرفوض",$K$8:$K$5007,"&lt;&gt;نعم")&gt;0,"⚠ "&amp;COUNTIFS($B$8:$B$5007,B1589,$A$8:$A$5007,"مصروف",$I$8:$I$5007,"&lt;&gt;مرفوض",$K$8:$K$5007,"&lt;&gt;نعم")&amp;" مصروف غير مسوى",IF(L1589="تمت التسوية",IF(P1589=0,"✔ متوازنة وتمت التسوية","✔ تمت التسوية – متبقي "&amp;TEXT(P1589,"#,##0")),IF(P1589&gt;0,"متبقي "&amp;TEXT(P1589,"#,##0"),"✔ متوازنة"))))),IF(R1589=0,"⚠ أضف سطر عهدة أولًا",IF(OR(C1589="",N(G1589)=0),"⚠ أكمل التاريخ والقيمة",IF(S1589="","⚠ التاريخ خارج السنة المالية",IF(H1589="","⚠ اختر بند الموازنة",IF(I1589="مرفوض","✖ مرفوض من المدير",IF(I1589&lt;&gt;"موافق","⏳ بانتظار موافقة المدير",IF(K1589&lt;&gt;"نعم","⚠ غير مسوى مع الحسابات","✔ معتمد ومسوى")))))))))</f>
        <v/>
      </c>
      <c r="R1589">
        <f>N(R1588)+IF(A1589="عهدة",1,0)</f>
        <v/>
      </c>
      <c r="S1589">
        <f>IF(C1589="","",IF(AND(C1589&gt;=DATE(2026,9,1),C1589&lt;=DATE(2027,8,31)),(YEAR(C1589)-2026)*12+MONTH(C1589)-8,""))</f>
        <v/>
      </c>
      <c r="T1589">
        <f>IF(AND(A1589="مصروف",R1589&gt;0,I1589="موافق",S1589&lt;&gt;"",H1589&lt;&gt;""),N(G1589),0)</f>
        <v/>
      </c>
    </row>
    <row r="1590">
      <c r="A1590" s="19" t="n"/>
      <c r="B1590" s="20">
        <f>IF(A1590="","",IF(R1590=0,"⚠ أضف سطر عهدة أولًا","BDR-"&amp;TEXT(R1590,"000")))</f>
        <v/>
      </c>
      <c r="C1590" s="21" t="n"/>
      <c r="D1590" s="20">
        <f>IF(C1590="","",IF(S1590="","خارج السنة المالية",INDEX(القوائم!$D$2:$D$13,S1590)))</f>
        <v/>
      </c>
      <c r="E1590" s="22" t="n"/>
      <c r="F1590" s="23" t="n"/>
      <c r="G1590" s="23" t="n"/>
      <c r="H1590" s="22" t="n"/>
      <c r="I1590" s="19" t="n"/>
      <c r="J1590" s="21" t="n"/>
      <c r="K1590" s="19" t="n"/>
      <c r="L1590" s="19" t="n"/>
      <c r="M1590" s="21" t="n"/>
      <c r="N1590" s="22" t="n"/>
      <c r="O1590" s="24">
        <f>IF(A1590&lt;&gt;"عهدة","",SUMIFS($G$8:$G$5007,$B$8:$B$5007,B1590,$A$8:$A$5007,"مصروف",$I$8:$I$5007,"&lt;&gt;مرفوض"))</f>
        <v/>
      </c>
      <c r="P1590" s="25">
        <f>IF(A1590&lt;&gt;"عهدة","",N(F1590)-O1590)</f>
        <v/>
      </c>
      <c r="Q1590" s="26">
        <f>IF(A1590="","",IF(A1590="عهدة",IF(N(F1590)=0,"⚠ أدخل قيمة العهدة",IF(P1590&lt;0,"⛔ عجز / زيادة مصروفات "&amp;TEXT(-P1590,"#,##0"),IF(COUNTIFS($B$8:$B$5007,B1590,$A$8:$A$5007,"مصروف",$I$8:$I$5007,"&lt;&gt;مرفوض",$K$8:$K$5007,"&lt;&gt;نعم")&gt;0,"⚠ "&amp;COUNTIFS($B$8:$B$5007,B1590,$A$8:$A$5007,"مصروف",$I$8:$I$5007,"&lt;&gt;مرفوض",$K$8:$K$5007,"&lt;&gt;نعم")&amp;" مصروف غير مسوى",IF(L1590="تمت التسوية",IF(P1590=0,"✔ متوازنة وتمت التسوية","✔ تمت التسوية – متبقي "&amp;TEXT(P1590,"#,##0")),IF(P1590&gt;0,"متبقي "&amp;TEXT(P1590,"#,##0"),"✔ متوازنة"))))),IF(R1590=0,"⚠ أضف سطر عهدة أولًا",IF(OR(C1590="",N(G1590)=0),"⚠ أكمل التاريخ والقيمة",IF(S1590="","⚠ التاريخ خارج السنة المالية",IF(H1590="","⚠ اختر بند الموازنة",IF(I1590="مرفوض","✖ مرفوض من المدير",IF(I1590&lt;&gt;"موافق","⏳ بانتظار موافقة المدير",IF(K1590&lt;&gt;"نعم","⚠ غير مسوى مع الحسابات","✔ معتمد ومسوى")))))))))</f>
        <v/>
      </c>
      <c r="R1590">
        <f>N(R1589)+IF(A1590="عهدة",1,0)</f>
        <v/>
      </c>
      <c r="S1590">
        <f>IF(C1590="","",IF(AND(C1590&gt;=DATE(2026,9,1),C1590&lt;=DATE(2027,8,31)),(YEAR(C1590)-2026)*12+MONTH(C1590)-8,""))</f>
        <v/>
      </c>
      <c r="T1590">
        <f>IF(AND(A1590="مصروف",R1590&gt;0,I1590="موافق",S1590&lt;&gt;"",H1590&lt;&gt;""),N(G1590),0)</f>
        <v/>
      </c>
    </row>
    <row r="1591">
      <c r="A1591" s="19" t="n"/>
      <c r="B1591" s="20">
        <f>IF(A1591="","",IF(R1591=0,"⚠ أضف سطر عهدة أولًا","BDR-"&amp;TEXT(R1591,"000")))</f>
        <v/>
      </c>
      <c r="C1591" s="21" t="n"/>
      <c r="D1591" s="20">
        <f>IF(C1591="","",IF(S1591="","خارج السنة المالية",INDEX(القوائم!$D$2:$D$13,S1591)))</f>
        <v/>
      </c>
      <c r="E1591" s="22" t="n"/>
      <c r="F1591" s="23" t="n"/>
      <c r="G1591" s="23" t="n"/>
      <c r="H1591" s="22" t="n"/>
      <c r="I1591" s="19" t="n"/>
      <c r="J1591" s="21" t="n"/>
      <c r="K1591" s="19" t="n"/>
      <c r="L1591" s="19" t="n"/>
      <c r="M1591" s="21" t="n"/>
      <c r="N1591" s="22" t="n"/>
      <c r="O1591" s="24">
        <f>IF(A1591&lt;&gt;"عهدة","",SUMIFS($G$8:$G$5007,$B$8:$B$5007,B1591,$A$8:$A$5007,"مصروف",$I$8:$I$5007,"&lt;&gt;مرفوض"))</f>
        <v/>
      </c>
      <c r="P1591" s="25">
        <f>IF(A1591&lt;&gt;"عهدة","",N(F1591)-O1591)</f>
        <v/>
      </c>
      <c r="Q1591" s="26">
        <f>IF(A1591="","",IF(A1591="عهدة",IF(N(F1591)=0,"⚠ أدخل قيمة العهدة",IF(P1591&lt;0,"⛔ عجز / زيادة مصروفات "&amp;TEXT(-P1591,"#,##0"),IF(COUNTIFS($B$8:$B$5007,B1591,$A$8:$A$5007,"مصروف",$I$8:$I$5007,"&lt;&gt;مرفوض",$K$8:$K$5007,"&lt;&gt;نعم")&gt;0,"⚠ "&amp;COUNTIFS($B$8:$B$5007,B1591,$A$8:$A$5007,"مصروف",$I$8:$I$5007,"&lt;&gt;مرفوض",$K$8:$K$5007,"&lt;&gt;نعم")&amp;" مصروف غير مسوى",IF(L1591="تمت التسوية",IF(P1591=0,"✔ متوازنة وتمت التسوية","✔ تمت التسوية – متبقي "&amp;TEXT(P1591,"#,##0")),IF(P1591&gt;0,"متبقي "&amp;TEXT(P1591,"#,##0"),"✔ متوازنة"))))),IF(R1591=0,"⚠ أضف سطر عهدة أولًا",IF(OR(C1591="",N(G1591)=0),"⚠ أكمل التاريخ والقيمة",IF(S1591="","⚠ التاريخ خارج السنة المالية",IF(H1591="","⚠ اختر بند الموازنة",IF(I1591="مرفوض","✖ مرفوض من المدير",IF(I1591&lt;&gt;"موافق","⏳ بانتظار موافقة المدير",IF(K1591&lt;&gt;"نعم","⚠ غير مسوى مع الحسابات","✔ معتمد ومسوى")))))))))</f>
        <v/>
      </c>
      <c r="R1591">
        <f>N(R1590)+IF(A1591="عهدة",1,0)</f>
        <v/>
      </c>
      <c r="S1591">
        <f>IF(C1591="","",IF(AND(C1591&gt;=DATE(2026,9,1),C1591&lt;=DATE(2027,8,31)),(YEAR(C1591)-2026)*12+MONTH(C1591)-8,""))</f>
        <v/>
      </c>
      <c r="T1591">
        <f>IF(AND(A1591="مصروف",R1591&gt;0,I1591="موافق",S1591&lt;&gt;"",H1591&lt;&gt;""),N(G1591),0)</f>
        <v/>
      </c>
    </row>
    <row r="1592">
      <c r="A1592" s="19" t="n"/>
      <c r="B1592" s="20">
        <f>IF(A1592="","",IF(R1592=0,"⚠ أضف سطر عهدة أولًا","BDR-"&amp;TEXT(R1592,"000")))</f>
        <v/>
      </c>
      <c r="C1592" s="21" t="n"/>
      <c r="D1592" s="20">
        <f>IF(C1592="","",IF(S1592="","خارج السنة المالية",INDEX(القوائم!$D$2:$D$13,S1592)))</f>
        <v/>
      </c>
      <c r="E1592" s="22" t="n"/>
      <c r="F1592" s="23" t="n"/>
      <c r="G1592" s="23" t="n"/>
      <c r="H1592" s="22" t="n"/>
      <c r="I1592" s="19" t="n"/>
      <c r="J1592" s="21" t="n"/>
      <c r="K1592" s="19" t="n"/>
      <c r="L1592" s="19" t="n"/>
      <c r="M1592" s="21" t="n"/>
      <c r="N1592" s="22" t="n"/>
      <c r="O1592" s="24">
        <f>IF(A1592&lt;&gt;"عهدة","",SUMIFS($G$8:$G$5007,$B$8:$B$5007,B1592,$A$8:$A$5007,"مصروف",$I$8:$I$5007,"&lt;&gt;مرفوض"))</f>
        <v/>
      </c>
      <c r="P1592" s="25">
        <f>IF(A1592&lt;&gt;"عهدة","",N(F1592)-O1592)</f>
        <v/>
      </c>
      <c r="Q1592" s="26">
        <f>IF(A1592="","",IF(A1592="عهدة",IF(N(F1592)=0,"⚠ أدخل قيمة العهدة",IF(P1592&lt;0,"⛔ عجز / زيادة مصروفات "&amp;TEXT(-P1592,"#,##0"),IF(COUNTIFS($B$8:$B$5007,B1592,$A$8:$A$5007,"مصروف",$I$8:$I$5007,"&lt;&gt;مرفوض",$K$8:$K$5007,"&lt;&gt;نعم")&gt;0,"⚠ "&amp;COUNTIFS($B$8:$B$5007,B1592,$A$8:$A$5007,"مصروف",$I$8:$I$5007,"&lt;&gt;مرفوض",$K$8:$K$5007,"&lt;&gt;نعم")&amp;" مصروف غير مسوى",IF(L1592="تمت التسوية",IF(P1592=0,"✔ متوازنة وتمت التسوية","✔ تمت التسوية – متبقي "&amp;TEXT(P1592,"#,##0")),IF(P1592&gt;0,"متبقي "&amp;TEXT(P1592,"#,##0"),"✔ متوازنة"))))),IF(R1592=0,"⚠ أضف سطر عهدة أولًا",IF(OR(C1592="",N(G1592)=0),"⚠ أكمل التاريخ والقيمة",IF(S1592="","⚠ التاريخ خارج السنة المالية",IF(H1592="","⚠ اختر بند الموازنة",IF(I1592="مرفوض","✖ مرفوض من المدير",IF(I1592&lt;&gt;"موافق","⏳ بانتظار موافقة المدير",IF(K1592&lt;&gt;"نعم","⚠ غير مسوى مع الحسابات","✔ معتمد ومسوى")))))))))</f>
        <v/>
      </c>
      <c r="R1592">
        <f>N(R1591)+IF(A1592="عهدة",1,0)</f>
        <v/>
      </c>
      <c r="S1592">
        <f>IF(C1592="","",IF(AND(C1592&gt;=DATE(2026,9,1),C1592&lt;=DATE(2027,8,31)),(YEAR(C1592)-2026)*12+MONTH(C1592)-8,""))</f>
        <v/>
      </c>
      <c r="T1592">
        <f>IF(AND(A1592="مصروف",R1592&gt;0,I1592="موافق",S1592&lt;&gt;"",H1592&lt;&gt;""),N(G1592),0)</f>
        <v/>
      </c>
    </row>
    <row r="1593">
      <c r="A1593" s="19" t="n"/>
      <c r="B1593" s="20">
        <f>IF(A1593="","",IF(R1593=0,"⚠ أضف سطر عهدة أولًا","BDR-"&amp;TEXT(R1593,"000")))</f>
        <v/>
      </c>
      <c r="C1593" s="21" t="n"/>
      <c r="D1593" s="20">
        <f>IF(C1593="","",IF(S1593="","خارج السنة المالية",INDEX(القوائم!$D$2:$D$13,S1593)))</f>
        <v/>
      </c>
      <c r="E1593" s="22" t="n"/>
      <c r="F1593" s="23" t="n"/>
      <c r="G1593" s="23" t="n"/>
      <c r="H1593" s="22" t="n"/>
      <c r="I1593" s="19" t="n"/>
      <c r="J1593" s="21" t="n"/>
      <c r="K1593" s="19" t="n"/>
      <c r="L1593" s="19" t="n"/>
      <c r="M1593" s="21" t="n"/>
      <c r="N1593" s="22" t="n"/>
      <c r="O1593" s="24">
        <f>IF(A1593&lt;&gt;"عهدة","",SUMIFS($G$8:$G$5007,$B$8:$B$5007,B1593,$A$8:$A$5007,"مصروف",$I$8:$I$5007,"&lt;&gt;مرفوض"))</f>
        <v/>
      </c>
      <c r="P1593" s="25">
        <f>IF(A1593&lt;&gt;"عهدة","",N(F1593)-O1593)</f>
        <v/>
      </c>
      <c r="Q1593" s="26">
        <f>IF(A1593="","",IF(A1593="عهدة",IF(N(F1593)=0,"⚠ أدخل قيمة العهدة",IF(P1593&lt;0,"⛔ عجز / زيادة مصروفات "&amp;TEXT(-P1593,"#,##0"),IF(COUNTIFS($B$8:$B$5007,B1593,$A$8:$A$5007,"مصروف",$I$8:$I$5007,"&lt;&gt;مرفوض",$K$8:$K$5007,"&lt;&gt;نعم")&gt;0,"⚠ "&amp;COUNTIFS($B$8:$B$5007,B1593,$A$8:$A$5007,"مصروف",$I$8:$I$5007,"&lt;&gt;مرفوض",$K$8:$K$5007,"&lt;&gt;نعم")&amp;" مصروف غير مسوى",IF(L1593="تمت التسوية",IF(P1593=0,"✔ متوازنة وتمت التسوية","✔ تمت التسوية – متبقي "&amp;TEXT(P1593,"#,##0")),IF(P1593&gt;0,"متبقي "&amp;TEXT(P1593,"#,##0"),"✔ متوازنة"))))),IF(R1593=0,"⚠ أضف سطر عهدة أولًا",IF(OR(C1593="",N(G1593)=0),"⚠ أكمل التاريخ والقيمة",IF(S1593="","⚠ التاريخ خارج السنة المالية",IF(H1593="","⚠ اختر بند الموازنة",IF(I1593="مرفوض","✖ مرفوض من المدير",IF(I1593&lt;&gt;"موافق","⏳ بانتظار موافقة المدير",IF(K1593&lt;&gt;"نعم","⚠ غير مسوى مع الحسابات","✔ معتمد ومسوى")))))))))</f>
        <v/>
      </c>
      <c r="R1593">
        <f>N(R1592)+IF(A1593="عهدة",1,0)</f>
        <v/>
      </c>
      <c r="S1593">
        <f>IF(C1593="","",IF(AND(C1593&gt;=DATE(2026,9,1),C1593&lt;=DATE(2027,8,31)),(YEAR(C1593)-2026)*12+MONTH(C1593)-8,""))</f>
        <v/>
      </c>
      <c r="T1593">
        <f>IF(AND(A1593="مصروف",R1593&gt;0,I1593="موافق",S1593&lt;&gt;"",H1593&lt;&gt;""),N(G1593),0)</f>
        <v/>
      </c>
    </row>
    <row r="1594">
      <c r="A1594" s="19" t="n"/>
      <c r="B1594" s="20">
        <f>IF(A1594="","",IF(R1594=0,"⚠ أضف سطر عهدة أولًا","BDR-"&amp;TEXT(R1594,"000")))</f>
        <v/>
      </c>
      <c r="C1594" s="21" t="n"/>
      <c r="D1594" s="20">
        <f>IF(C1594="","",IF(S1594="","خارج السنة المالية",INDEX(القوائم!$D$2:$D$13,S1594)))</f>
        <v/>
      </c>
      <c r="E1594" s="22" t="n"/>
      <c r="F1594" s="23" t="n"/>
      <c r="G1594" s="23" t="n"/>
      <c r="H1594" s="22" t="n"/>
      <c r="I1594" s="19" t="n"/>
      <c r="J1594" s="21" t="n"/>
      <c r="K1594" s="19" t="n"/>
      <c r="L1594" s="19" t="n"/>
      <c r="M1594" s="21" t="n"/>
      <c r="N1594" s="22" t="n"/>
      <c r="O1594" s="24">
        <f>IF(A1594&lt;&gt;"عهدة","",SUMIFS($G$8:$G$5007,$B$8:$B$5007,B1594,$A$8:$A$5007,"مصروف",$I$8:$I$5007,"&lt;&gt;مرفوض"))</f>
        <v/>
      </c>
      <c r="P1594" s="25">
        <f>IF(A1594&lt;&gt;"عهدة","",N(F1594)-O1594)</f>
        <v/>
      </c>
      <c r="Q1594" s="26">
        <f>IF(A1594="","",IF(A1594="عهدة",IF(N(F1594)=0,"⚠ أدخل قيمة العهدة",IF(P1594&lt;0,"⛔ عجز / زيادة مصروفات "&amp;TEXT(-P1594,"#,##0"),IF(COUNTIFS($B$8:$B$5007,B1594,$A$8:$A$5007,"مصروف",$I$8:$I$5007,"&lt;&gt;مرفوض",$K$8:$K$5007,"&lt;&gt;نعم")&gt;0,"⚠ "&amp;COUNTIFS($B$8:$B$5007,B1594,$A$8:$A$5007,"مصروف",$I$8:$I$5007,"&lt;&gt;مرفوض",$K$8:$K$5007,"&lt;&gt;نعم")&amp;" مصروف غير مسوى",IF(L1594="تمت التسوية",IF(P1594=0,"✔ متوازنة وتمت التسوية","✔ تمت التسوية – متبقي "&amp;TEXT(P1594,"#,##0")),IF(P1594&gt;0,"متبقي "&amp;TEXT(P1594,"#,##0"),"✔ متوازنة"))))),IF(R1594=0,"⚠ أضف سطر عهدة أولًا",IF(OR(C1594="",N(G1594)=0),"⚠ أكمل التاريخ والقيمة",IF(S1594="","⚠ التاريخ خارج السنة المالية",IF(H1594="","⚠ اختر بند الموازنة",IF(I1594="مرفوض","✖ مرفوض من المدير",IF(I1594&lt;&gt;"موافق","⏳ بانتظار موافقة المدير",IF(K1594&lt;&gt;"نعم","⚠ غير مسوى مع الحسابات","✔ معتمد ومسوى")))))))))</f>
        <v/>
      </c>
      <c r="R1594">
        <f>N(R1593)+IF(A1594="عهدة",1,0)</f>
        <v/>
      </c>
      <c r="S1594">
        <f>IF(C1594="","",IF(AND(C1594&gt;=DATE(2026,9,1),C1594&lt;=DATE(2027,8,31)),(YEAR(C1594)-2026)*12+MONTH(C1594)-8,""))</f>
        <v/>
      </c>
      <c r="T1594">
        <f>IF(AND(A1594="مصروف",R1594&gt;0,I1594="موافق",S1594&lt;&gt;"",H1594&lt;&gt;""),N(G1594),0)</f>
        <v/>
      </c>
    </row>
    <row r="1595">
      <c r="A1595" s="19" t="n"/>
      <c r="B1595" s="20">
        <f>IF(A1595="","",IF(R1595=0,"⚠ أضف سطر عهدة أولًا","BDR-"&amp;TEXT(R1595,"000")))</f>
        <v/>
      </c>
      <c r="C1595" s="21" t="n"/>
      <c r="D1595" s="20">
        <f>IF(C1595="","",IF(S1595="","خارج السنة المالية",INDEX(القوائم!$D$2:$D$13,S1595)))</f>
        <v/>
      </c>
      <c r="E1595" s="22" t="n"/>
      <c r="F1595" s="23" t="n"/>
      <c r="G1595" s="23" t="n"/>
      <c r="H1595" s="22" t="n"/>
      <c r="I1595" s="19" t="n"/>
      <c r="J1595" s="21" t="n"/>
      <c r="K1595" s="19" t="n"/>
      <c r="L1595" s="19" t="n"/>
      <c r="M1595" s="21" t="n"/>
      <c r="N1595" s="22" t="n"/>
      <c r="O1595" s="24">
        <f>IF(A1595&lt;&gt;"عهدة","",SUMIFS($G$8:$G$5007,$B$8:$B$5007,B1595,$A$8:$A$5007,"مصروف",$I$8:$I$5007,"&lt;&gt;مرفوض"))</f>
        <v/>
      </c>
      <c r="P1595" s="25">
        <f>IF(A1595&lt;&gt;"عهدة","",N(F1595)-O1595)</f>
        <v/>
      </c>
      <c r="Q1595" s="26">
        <f>IF(A1595="","",IF(A1595="عهدة",IF(N(F1595)=0,"⚠ أدخل قيمة العهدة",IF(P1595&lt;0,"⛔ عجز / زيادة مصروفات "&amp;TEXT(-P1595,"#,##0"),IF(COUNTIFS($B$8:$B$5007,B1595,$A$8:$A$5007,"مصروف",$I$8:$I$5007,"&lt;&gt;مرفوض",$K$8:$K$5007,"&lt;&gt;نعم")&gt;0,"⚠ "&amp;COUNTIFS($B$8:$B$5007,B1595,$A$8:$A$5007,"مصروف",$I$8:$I$5007,"&lt;&gt;مرفوض",$K$8:$K$5007,"&lt;&gt;نعم")&amp;" مصروف غير مسوى",IF(L1595="تمت التسوية",IF(P1595=0,"✔ متوازنة وتمت التسوية","✔ تمت التسوية – متبقي "&amp;TEXT(P1595,"#,##0")),IF(P1595&gt;0,"متبقي "&amp;TEXT(P1595,"#,##0"),"✔ متوازنة"))))),IF(R1595=0,"⚠ أضف سطر عهدة أولًا",IF(OR(C1595="",N(G1595)=0),"⚠ أكمل التاريخ والقيمة",IF(S1595="","⚠ التاريخ خارج السنة المالية",IF(H1595="","⚠ اختر بند الموازنة",IF(I1595="مرفوض","✖ مرفوض من المدير",IF(I1595&lt;&gt;"موافق","⏳ بانتظار موافقة المدير",IF(K1595&lt;&gt;"نعم","⚠ غير مسوى مع الحسابات","✔ معتمد ومسوى")))))))))</f>
        <v/>
      </c>
      <c r="R1595">
        <f>N(R1594)+IF(A1595="عهدة",1,0)</f>
        <v/>
      </c>
      <c r="S1595">
        <f>IF(C1595="","",IF(AND(C1595&gt;=DATE(2026,9,1),C1595&lt;=DATE(2027,8,31)),(YEAR(C1595)-2026)*12+MONTH(C1595)-8,""))</f>
        <v/>
      </c>
      <c r="T1595">
        <f>IF(AND(A1595="مصروف",R1595&gt;0,I1595="موافق",S1595&lt;&gt;"",H1595&lt;&gt;""),N(G1595),0)</f>
        <v/>
      </c>
    </row>
    <row r="1596">
      <c r="A1596" s="19" t="n"/>
      <c r="B1596" s="20">
        <f>IF(A1596="","",IF(R1596=0,"⚠ أضف سطر عهدة أولًا","BDR-"&amp;TEXT(R1596,"000")))</f>
        <v/>
      </c>
      <c r="C1596" s="21" t="n"/>
      <c r="D1596" s="20">
        <f>IF(C1596="","",IF(S1596="","خارج السنة المالية",INDEX(القوائم!$D$2:$D$13,S1596)))</f>
        <v/>
      </c>
      <c r="E1596" s="22" t="n"/>
      <c r="F1596" s="23" t="n"/>
      <c r="G1596" s="23" t="n"/>
      <c r="H1596" s="22" t="n"/>
      <c r="I1596" s="19" t="n"/>
      <c r="J1596" s="21" t="n"/>
      <c r="K1596" s="19" t="n"/>
      <c r="L1596" s="19" t="n"/>
      <c r="M1596" s="21" t="n"/>
      <c r="N1596" s="22" t="n"/>
      <c r="O1596" s="24">
        <f>IF(A1596&lt;&gt;"عهدة","",SUMIFS($G$8:$G$5007,$B$8:$B$5007,B1596,$A$8:$A$5007,"مصروف",$I$8:$I$5007,"&lt;&gt;مرفوض"))</f>
        <v/>
      </c>
      <c r="P1596" s="25">
        <f>IF(A1596&lt;&gt;"عهدة","",N(F1596)-O1596)</f>
        <v/>
      </c>
      <c r="Q1596" s="26">
        <f>IF(A1596="","",IF(A1596="عهدة",IF(N(F1596)=0,"⚠ أدخل قيمة العهدة",IF(P1596&lt;0,"⛔ عجز / زيادة مصروفات "&amp;TEXT(-P1596,"#,##0"),IF(COUNTIFS($B$8:$B$5007,B1596,$A$8:$A$5007,"مصروف",$I$8:$I$5007,"&lt;&gt;مرفوض",$K$8:$K$5007,"&lt;&gt;نعم")&gt;0,"⚠ "&amp;COUNTIFS($B$8:$B$5007,B1596,$A$8:$A$5007,"مصروف",$I$8:$I$5007,"&lt;&gt;مرفوض",$K$8:$K$5007,"&lt;&gt;نعم")&amp;" مصروف غير مسوى",IF(L1596="تمت التسوية",IF(P1596=0,"✔ متوازنة وتمت التسوية","✔ تمت التسوية – متبقي "&amp;TEXT(P1596,"#,##0")),IF(P1596&gt;0,"متبقي "&amp;TEXT(P1596,"#,##0"),"✔ متوازنة"))))),IF(R1596=0,"⚠ أضف سطر عهدة أولًا",IF(OR(C1596="",N(G1596)=0),"⚠ أكمل التاريخ والقيمة",IF(S1596="","⚠ التاريخ خارج السنة المالية",IF(H1596="","⚠ اختر بند الموازنة",IF(I1596="مرفوض","✖ مرفوض من المدير",IF(I1596&lt;&gt;"موافق","⏳ بانتظار موافقة المدير",IF(K1596&lt;&gt;"نعم","⚠ غير مسوى مع الحسابات","✔ معتمد ومسوى")))))))))</f>
        <v/>
      </c>
      <c r="R1596">
        <f>N(R1595)+IF(A1596="عهدة",1,0)</f>
        <v/>
      </c>
      <c r="S1596">
        <f>IF(C1596="","",IF(AND(C1596&gt;=DATE(2026,9,1),C1596&lt;=DATE(2027,8,31)),(YEAR(C1596)-2026)*12+MONTH(C1596)-8,""))</f>
        <v/>
      </c>
      <c r="T1596">
        <f>IF(AND(A1596="مصروف",R1596&gt;0,I1596="موافق",S1596&lt;&gt;"",H1596&lt;&gt;""),N(G1596),0)</f>
        <v/>
      </c>
    </row>
    <row r="1597">
      <c r="A1597" s="19" t="n"/>
      <c r="B1597" s="20">
        <f>IF(A1597="","",IF(R1597=0,"⚠ أضف سطر عهدة أولًا","BDR-"&amp;TEXT(R1597,"000")))</f>
        <v/>
      </c>
      <c r="C1597" s="21" t="n"/>
      <c r="D1597" s="20">
        <f>IF(C1597="","",IF(S1597="","خارج السنة المالية",INDEX(القوائم!$D$2:$D$13,S1597)))</f>
        <v/>
      </c>
      <c r="E1597" s="22" t="n"/>
      <c r="F1597" s="23" t="n"/>
      <c r="G1597" s="23" t="n"/>
      <c r="H1597" s="22" t="n"/>
      <c r="I1597" s="19" t="n"/>
      <c r="J1597" s="21" t="n"/>
      <c r="K1597" s="19" t="n"/>
      <c r="L1597" s="19" t="n"/>
      <c r="M1597" s="21" t="n"/>
      <c r="N1597" s="22" t="n"/>
      <c r="O1597" s="24">
        <f>IF(A1597&lt;&gt;"عهدة","",SUMIFS($G$8:$G$5007,$B$8:$B$5007,B1597,$A$8:$A$5007,"مصروف",$I$8:$I$5007,"&lt;&gt;مرفوض"))</f>
        <v/>
      </c>
      <c r="P1597" s="25">
        <f>IF(A1597&lt;&gt;"عهدة","",N(F1597)-O1597)</f>
        <v/>
      </c>
      <c r="Q1597" s="26">
        <f>IF(A1597="","",IF(A1597="عهدة",IF(N(F1597)=0,"⚠ أدخل قيمة العهدة",IF(P1597&lt;0,"⛔ عجز / زيادة مصروفات "&amp;TEXT(-P1597,"#,##0"),IF(COUNTIFS($B$8:$B$5007,B1597,$A$8:$A$5007,"مصروف",$I$8:$I$5007,"&lt;&gt;مرفوض",$K$8:$K$5007,"&lt;&gt;نعم")&gt;0,"⚠ "&amp;COUNTIFS($B$8:$B$5007,B1597,$A$8:$A$5007,"مصروف",$I$8:$I$5007,"&lt;&gt;مرفوض",$K$8:$K$5007,"&lt;&gt;نعم")&amp;" مصروف غير مسوى",IF(L1597="تمت التسوية",IF(P1597=0,"✔ متوازنة وتمت التسوية","✔ تمت التسوية – متبقي "&amp;TEXT(P1597,"#,##0")),IF(P1597&gt;0,"متبقي "&amp;TEXT(P1597,"#,##0"),"✔ متوازنة"))))),IF(R1597=0,"⚠ أضف سطر عهدة أولًا",IF(OR(C1597="",N(G1597)=0),"⚠ أكمل التاريخ والقيمة",IF(S1597="","⚠ التاريخ خارج السنة المالية",IF(H1597="","⚠ اختر بند الموازنة",IF(I1597="مرفوض","✖ مرفوض من المدير",IF(I1597&lt;&gt;"موافق","⏳ بانتظار موافقة المدير",IF(K1597&lt;&gt;"نعم","⚠ غير مسوى مع الحسابات","✔ معتمد ومسوى")))))))))</f>
        <v/>
      </c>
      <c r="R1597">
        <f>N(R1596)+IF(A1597="عهدة",1,0)</f>
        <v/>
      </c>
      <c r="S1597">
        <f>IF(C1597="","",IF(AND(C1597&gt;=DATE(2026,9,1),C1597&lt;=DATE(2027,8,31)),(YEAR(C1597)-2026)*12+MONTH(C1597)-8,""))</f>
        <v/>
      </c>
      <c r="T1597">
        <f>IF(AND(A1597="مصروف",R1597&gt;0,I1597="موافق",S1597&lt;&gt;"",H1597&lt;&gt;""),N(G1597),0)</f>
        <v/>
      </c>
    </row>
    <row r="1598">
      <c r="A1598" s="19" t="n"/>
      <c r="B1598" s="20">
        <f>IF(A1598="","",IF(R1598=0,"⚠ أضف سطر عهدة أولًا","BDR-"&amp;TEXT(R1598,"000")))</f>
        <v/>
      </c>
      <c r="C1598" s="21" t="n"/>
      <c r="D1598" s="20">
        <f>IF(C1598="","",IF(S1598="","خارج السنة المالية",INDEX(القوائم!$D$2:$D$13,S1598)))</f>
        <v/>
      </c>
      <c r="E1598" s="22" t="n"/>
      <c r="F1598" s="23" t="n"/>
      <c r="G1598" s="23" t="n"/>
      <c r="H1598" s="22" t="n"/>
      <c r="I1598" s="19" t="n"/>
      <c r="J1598" s="21" t="n"/>
      <c r="K1598" s="19" t="n"/>
      <c r="L1598" s="19" t="n"/>
      <c r="M1598" s="21" t="n"/>
      <c r="N1598" s="22" t="n"/>
      <c r="O1598" s="24">
        <f>IF(A1598&lt;&gt;"عهدة","",SUMIFS($G$8:$G$5007,$B$8:$B$5007,B1598,$A$8:$A$5007,"مصروف",$I$8:$I$5007,"&lt;&gt;مرفوض"))</f>
        <v/>
      </c>
      <c r="P1598" s="25">
        <f>IF(A1598&lt;&gt;"عهدة","",N(F1598)-O1598)</f>
        <v/>
      </c>
      <c r="Q1598" s="26">
        <f>IF(A1598="","",IF(A1598="عهدة",IF(N(F1598)=0,"⚠ أدخل قيمة العهدة",IF(P1598&lt;0,"⛔ عجز / زيادة مصروفات "&amp;TEXT(-P1598,"#,##0"),IF(COUNTIFS($B$8:$B$5007,B1598,$A$8:$A$5007,"مصروف",$I$8:$I$5007,"&lt;&gt;مرفوض",$K$8:$K$5007,"&lt;&gt;نعم")&gt;0,"⚠ "&amp;COUNTIFS($B$8:$B$5007,B1598,$A$8:$A$5007,"مصروف",$I$8:$I$5007,"&lt;&gt;مرفوض",$K$8:$K$5007,"&lt;&gt;نعم")&amp;" مصروف غير مسوى",IF(L1598="تمت التسوية",IF(P1598=0,"✔ متوازنة وتمت التسوية","✔ تمت التسوية – متبقي "&amp;TEXT(P1598,"#,##0")),IF(P1598&gt;0,"متبقي "&amp;TEXT(P1598,"#,##0"),"✔ متوازنة"))))),IF(R1598=0,"⚠ أضف سطر عهدة أولًا",IF(OR(C1598="",N(G1598)=0),"⚠ أكمل التاريخ والقيمة",IF(S1598="","⚠ التاريخ خارج السنة المالية",IF(H1598="","⚠ اختر بند الموازنة",IF(I1598="مرفوض","✖ مرفوض من المدير",IF(I1598&lt;&gt;"موافق","⏳ بانتظار موافقة المدير",IF(K1598&lt;&gt;"نعم","⚠ غير مسوى مع الحسابات","✔ معتمد ومسوى")))))))))</f>
        <v/>
      </c>
      <c r="R1598">
        <f>N(R1597)+IF(A1598="عهدة",1,0)</f>
        <v/>
      </c>
      <c r="S1598">
        <f>IF(C1598="","",IF(AND(C1598&gt;=DATE(2026,9,1),C1598&lt;=DATE(2027,8,31)),(YEAR(C1598)-2026)*12+MONTH(C1598)-8,""))</f>
        <v/>
      </c>
      <c r="T1598">
        <f>IF(AND(A1598="مصروف",R1598&gt;0,I1598="موافق",S1598&lt;&gt;"",H1598&lt;&gt;""),N(G1598),0)</f>
        <v/>
      </c>
    </row>
    <row r="1599">
      <c r="A1599" s="19" t="n"/>
      <c r="B1599" s="20">
        <f>IF(A1599="","",IF(R1599=0,"⚠ أضف سطر عهدة أولًا","BDR-"&amp;TEXT(R1599,"000")))</f>
        <v/>
      </c>
      <c r="C1599" s="21" t="n"/>
      <c r="D1599" s="20">
        <f>IF(C1599="","",IF(S1599="","خارج السنة المالية",INDEX(القوائم!$D$2:$D$13,S1599)))</f>
        <v/>
      </c>
      <c r="E1599" s="22" t="n"/>
      <c r="F1599" s="23" t="n"/>
      <c r="G1599" s="23" t="n"/>
      <c r="H1599" s="22" t="n"/>
      <c r="I1599" s="19" t="n"/>
      <c r="J1599" s="21" t="n"/>
      <c r="K1599" s="19" t="n"/>
      <c r="L1599" s="19" t="n"/>
      <c r="M1599" s="21" t="n"/>
      <c r="N1599" s="22" t="n"/>
      <c r="O1599" s="24">
        <f>IF(A1599&lt;&gt;"عهدة","",SUMIFS($G$8:$G$5007,$B$8:$B$5007,B1599,$A$8:$A$5007,"مصروف",$I$8:$I$5007,"&lt;&gt;مرفوض"))</f>
        <v/>
      </c>
      <c r="P1599" s="25">
        <f>IF(A1599&lt;&gt;"عهدة","",N(F1599)-O1599)</f>
        <v/>
      </c>
      <c r="Q1599" s="26">
        <f>IF(A1599="","",IF(A1599="عهدة",IF(N(F1599)=0,"⚠ أدخل قيمة العهدة",IF(P1599&lt;0,"⛔ عجز / زيادة مصروفات "&amp;TEXT(-P1599,"#,##0"),IF(COUNTIFS($B$8:$B$5007,B1599,$A$8:$A$5007,"مصروف",$I$8:$I$5007,"&lt;&gt;مرفوض",$K$8:$K$5007,"&lt;&gt;نعم")&gt;0,"⚠ "&amp;COUNTIFS($B$8:$B$5007,B1599,$A$8:$A$5007,"مصروف",$I$8:$I$5007,"&lt;&gt;مرفوض",$K$8:$K$5007,"&lt;&gt;نعم")&amp;" مصروف غير مسوى",IF(L1599="تمت التسوية",IF(P1599=0,"✔ متوازنة وتمت التسوية","✔ تمت التسوية – متبقي "&amp;TEXT(P1599,"#,##0")),IF(P1599&gt;0,"متبقي "&amp;TEXT(P1599,"#,##0"),"✔ متوازنة"))))),IF(R1599=0,"⚠ أضف سطر عهدة أولًا",IF(OR(C1599="",N(G1599)=0),"⚠ أكمل التاريخ والقيمة",IF(S1599="","⚠ التاريخ خارج السنة المالية",IF(H1599="","⚠ اختر بند الموازنة",IF(I1599="مرفوض","✖ مرفوض من المدير",IF(I1599&lt;&gt;"موافق","⏳ بانتظار موافقة المدير",IF(K1599&lt;&gt;"نعم","⚠ غير مسوى مع الحسابات","✔ معتمد ومسوى")))))))))</f>
        <v/>
      </c>
      <c r="R1599">
        <f>N(R1598)+IF(A1599="عهدة",1,0)</f>
        <v/>
      </c>
      <c r="S1599">
        <f>IF(C1599="","",IF(AND(C1599&gt;=DATE(2026,9,1),C1599&lt;=DATE(2027,8,31)),(YEAR(C1599)-2026)*12+MONTH(C1599)-8,""))</f>
        <v/>
      </c>
      <c r="T1599">
        <f>IF(AND(A1599="مصروف",R1599&gt;0,I1599="موافق",S1599&lt;&gt;"",H1599&lt;&gt;""),N(G1599),0)</f>
        <v/>
      </c>
    </row>
    <row r="1600">
      <c r="A1600" s="19" t="n"/>
      <c r="B1600" s="20">
        <f>IF(A1600="","",IF(R1600=0,"⚠ أضف سطر عهدة أولًا","BDR-"&amp;TEXT(R1600,"000")))</f>
        <v/>
      </c>
      <c r="C1600" s="21" t="n"/>
      <c r="D1600" s="20">
        <f>IF(C1600="","",IF(S1600="","خارج السنة المالية",INDEX(القوائم!$D$2:$D$13,S1600)))</f>
        <v/>
      </c>
      <c r="E1600" s="22" t="n"/>
      <c r="F1600" s="23" t="n"/>
      <c r="G1600" s="23" t="n"/>
      <c r="H1600" s="22" t="n"/>
      <c r="I1600" s="19" t="n"/>
      <c r="J1600" s="21" t="n"/>
      <c r="K1600" s="19" t="n"/>
      <c r="L1600" s="19" t="n"/>
      <c r="M1600" s="21" t="n"/>
      <c r="N1600" s="22" t="n"/>
      <c r="O1600" s="24">
        <f>IF(A1600&lt;&gt;"عهدة","",SUMIFS($G$8:$G$5007,$B$8:$B$5007,B1600,$A$8:$A$5007,"مصروف",$I$8:$I$5007,"&lt;&gt;مرفوض"))</f>
        <v/>
      </c>
      <c r="P1600" s="25">
        <f>IF(A1600&lt;&gt;"عهدة","",N(F1600)-O1600)</f>
        <v/>
      </c>
      <c r="Q1600" s="26">
        <f>IF(A1600="","",IF(A1600="عهدة",IF(N(F1600)=0,"⚠ أدخل قيمة العهدة",IF(P1600&lt;0,"⛔ عجز / زيادة مصروفات "&amp;TEXT(-P1600,"#,##0"),IF(COUNTIFS($B$8:$B$5007,B1600,$A$8:$A$5007,"مصروف",$I$8:$I$5007,"&lt;&gt;مرفوض",$K$8:$K$5007,"&lt;&gt;نعم")&gt;0,"⚠ "&amp;COUNTIFS($B$8:$B$5007,B1600,$A$8:$A$5007,"مصروف",$I$8:$I$5007,"&lt;&gt;مرفوض",$K$8:$K$5007,"&lt;&gt;نعم")&amp;" مصروف غير مسوى",IF(L1600="تمت التسوية",IF(P1600=0,"✔ متوازنة وتمت التسوية","✔ تمت التسوية – متبقي "&amp;TEXT(P1600,"#,##0")),IF(P1600&gt;0,"متبقي "&amp;TEXT(P1600,"#,##0"),"✔ متوازنة"))))),IF(R1600=0,"⚠ أضف سطر عهدة أولًا",IF(OR(C1600="",N(G1600)=0),"⚠ أكمل التاريخ والقيمة",IF(S1600="","⚠ التاريخ خارج السنة المالية",IF(H1600="","⚠ اختر بند الموازنة",IF(I1600="مرفوض","✖ مرفوض من المدير",IF(I1600&lt;&gt;"موافق","⏳ بانتظار موافقة المدير",IF(K1600&lt;&gt;"نعم","⚠ غير مسوى مع الحسابات","✔ معتمد ومسوى")))))))))</f>
        <v/>
      </c>
      <c r="R1600">
        <f>N(R1599)+IF(A1600="عهدة",1,0)</f>
        <v/>
      </c>
      <c r="S1600">
        <f>IF(C1600="","",IF(AND(C1600&gt;=DATE(2026,9,1),C1600&lt;=DATE(2027,8,31)),(YEAR(C1600)-2026)*12+MONTH(C1600)-8,""))</f>
        <v/>
      </c>
      <c r="T1600">
        <f>IF(AND(A1600="مصروف",R1600&gt;0,I1600="موافق",S1600&lt;&gt;"",H1600&lt;&gt;""),N(G1600),0)</f>
        <v/>
      </c>
    </row>
    <row r="1601">
      <c r="A1601" s="19" t="n"/>
      <c r="B1601" s="20">
        <f>IF(A1601="","",IF(R1601=0,"⚠ أضف سطر عهدة أولًا","BDR-"&amp;TEXT(R1601,"000")))</f>
        <v/>
      </c>
      <c r="C1601" s="21" t="n"/>
      <c r="D1601" s="20">
        <f>IF(C1601="","",IF(S1601="","خارج السنة المالية",INDEX(القوائم!$D$2:$D$13,S1601)))</f>
        <v/>
      </c>
      <c r="E1601" s="22" t="n"/>
      <c r="F1601" s="23" t="n"/>
      <c r="G1601" s="23" t="n"/>
      <c r="H1601" s="22" t="n"/>
      <c r="I1601" s="19" t="n"/>
      <c r="J1601" s="21" t="n"/>
      <c r="K1601" s="19" t="n"/>
      <c r="L1601" s="19" t="n"/>
      <c r="M1601" s="21" t="n"/>
      <c r="N1601" s="22" t="n"/>
      <c r="O1601" s="24">
        <f>IF(A1601&lt;&gt;"عهدة","",SUMIFS($G$8:$G$5007,$B$8:$B$5007,B1601,$A$8:$A$5007,"مصروف",$I$8:$I$5007,"&lt;&gt;مرفوض"))</f>
        <v/>
      </c>
      <c r="P1601" s="25">
        <f>IF(A1601&lt;&gt;"عهدة","",N(F1601)-O1601)</f>
        <v/>
      </c>
      <c r="Q1601" s="26">
        <f>IF(A1601="","",IF(A1601="عهدة",IF(N(F1601)=0,"⚠ أدخل قيمة العهدة",IF(P1601&lt;0,"⛔ عجز / زيادة مصروفات "&amp;TEXT(-P1601,"#,##0"),IF(COUNTIFS($B$8:$B$5007,B1601,$A$8:$A$5007,"مصروف",$I$8:$I$5007,"&lt;&gt;مرفوض",$K$8:$K$5007,"&lt;&gt;نعم")&gt;0,"⚠ "&amp;COUNTIFS($B$8:$B$5007,B1601,$A$8:$A$5007,"مصروف",$I$8:$I$5007,"&lt;&gt;مرفوض",$K$8:$K$5007,"&lt;&gt;نعم")&amp;" مصروف غير مسوى",IF(L1601="تمت التسوية",IF(P1601=0,"✔ متوازنة وتمت التسوية","✔ تمت التسوية – متبقي "&amp;TEXT(P1601,"#,##0")),IF(P1601&gt;0,"متبقي "&amp;TEXT(P1601,"#,##0"),"✔ متوازنة"))))),IF(R1601=0,"⚠ أضف سطر عهدة أولًا",IF(OR(C1601="",N(G1601)=0),"⚠ أكمل التاريخ والقيمة",IF(S1601="","⚠ التاريخ خارج السنة المالية",IF(H1601="","⚠ اختر بند الموازنة",IF(I1601="مرفوض","✖ مرفوض من المدير",IF(I1601&lt;&gt;"موافق","⏳ بانتظار موافقة المدير",IF(K1601&lt;&gt;"نعم","⚠ غير مسوى مع الحسابات","✔ معتمد ومسوى")))))))))</f>
        <v/>
      </c>
      <c r="R1601">
        <f>N(R1600)+IF(A1601="عهدة",1,0)</f>
        <v/>
      </c>
      <c r="S1601">
        <f>IF(C1601="","",IF(AND(C1601&gt;=DATE(2026,9,1),C1601&lt;=DATE(2027,8,31)),(YEAR(C1601)-2026)*12+MONTH(C1601)-8,""))</f>
        <v/>
      </c>
      <c r="T1601">
        <f>IF(AND(A1601="مصروف",R1601&gt;0,I1601="موافق",S1601&lt;&gt;"",H1601&lt;&gt;""),N(G1601),0)</f>
        <v/>
      </c>
    </row>
    <row r="1602">
      <c r="A1602" s="19" t="n"/>
      <c r="B1602" s="20">
        <f>IF(A1602="","",IF(R1602=0,"⚠ أضف سطر عهدة أولًا","BDR-"&amp;TEXT(R1602,"000")))</f>
        <v/>
      </c>
      <c r="C1602" s="21" t="n"/>
      <c r="D1602" s="20">
        <f>IF(C1602="","",IF(S1602="","خارج السنة المالية",INDEX(القوائم!$D$2:$D$13,S1602)))</f>
        <v/>
      </c>
      <c r="E1602" s="22" t="n"/>
      <c r="F1602" s="23" t="n"/>
      <c r="G1602" s="23" t="n"/>
      <c r="H1602" s="22" t="n"/>
      <c r="I1602" s="19" t="n"/>
      <c r="J1602" s="21" t="n"/>
      <c r="K1602" s="19" t="n"/>
      <c r="L1602" s="19" t="n"/>
      <c r="M1602" s="21" t="n"/>
      <c r="N1602" s="22" t="n"/>
      <c r="O1602" s="24">
        <f>IF(A1602&lt;&gt;"عهدة","",SUMIFS($G$8:$G$5007,$B$8:$B$5007,B1602,$A$8:$A$5007,"مصروف",$I$8:$I$5007,"&lt;&gt;مرفوض"))</f>
        <v/>
      </c>
      <c r="P1602" s="25">
        <f>IF(A1602&lt;&gt;"عهدة","",N(F1602)-O1602)</f>
        <v/>
      </c>
      <c r="Q1602" s="26">
        <f>IF(A1602="","",IF(A1602="عهدة",IF(N(F1602)=0,"⚠ أدخل قيمة العهدة",IF(P1602&lt;0,"⛔ عجز / زيادة مصروفات "&amp;TEXT(-P1602,"#,##0"),IF(COUNTIFS($B$8:$B$5007,B1602,$A$8:$A$5007,"مصروف",$I$8:$I$5007,"&lt;&gt;مرفوض",$K$8:$K$5007,"&lt;&gt;نعم")&gt;0,"⚠ "&amp;COUNTIFS($B$8:$B$5007,B1602,$A$8:$A$5007,"مصروف",$I$8:$I$5007,"&lt;&gt;مرفوض",$K$8:$K$5007,"&lt;&gt;نعم")&amp;" مصروف غير مسوى",IF(L1602="تمت التسوية",IF(P1602=0,"✔ متوازنة وتمت التسوية","✔ تمت التسوية – متبقي "&amp;TEXT(P1602,"#,##0")),IF(P1602&gt;0,"متبقي "&amp;TEXT(P1602,"#,##0"),"✔ متوازنة"))))),IF(R1602=0,"⚠ أضف سطر عهدة أولًا",IF(OR(C1602="",N(G1602)=0),"⚠ أكمل التاريخ والقيمة",IF(S1602="","⚠ التاريخ خارج السنة المالية",IF(H1602="","⚠ اختر بند الموازنة",IF(I1602="مرفوض","✖ مرفوض من المدير",IF(I1602&lt;&gt;"موافق","⏳ بانتظار موافقة المدير",IF(K1602&lt;&gt;"نعم","⚠ غير مسوى مع الحسابات","✔ معتمد ومسوى")))))))))</f>
        <v/>
      </c>
      <c r="R1602">
        <f>N(R1601)+IF(A1602="عهدة",1,0)</f>
        <v/>
      </c>
      <c r="S1602">
        <f>IF(C1602="","",IF(AND(C1602&gt;=DATE(2026,9,1),C1602&lt;=DATE(2027,8,31)),(YEAR(C1602)-2026)*12+MONTH(C1602)-8,""))</f>
        <v/>
      </c>
      <c r="T1602">
        <f>IF(AND(A1602="مصروف",R1602&gt;0,I1602="موافق",S1602&lt;&gt;"",H1602&lt;&gt;""),N(G1602),0)</f>
        <v/>
      </c>
    </row>
    <row r="1603">
      <c r="A1603" s="19" t="n"/>
      <c r="B1603" s="20">
        <f>IF(A1603="","",IF(R1603=0,"⚠ أضف سطر عهدة أولًا","BDR-"&amp;TEXT(R1603,"000")))</f>
        <v/>
      </c>
      <c r="C1603" s="21" t="n"/>
      <c r="D1603" s="20">
        <f>IF(C1603="","",IF(S1603="","خارج السنة المالية",INDEX(القوائم!$D$2:$D$13,S1603)))</f>
        <v/>
      </c>
      <c r="E1603" s="22" t="n"/>
      <c r="F1603" s="23" t="n"/>
      <c r="G1603" s="23" t="n"/>
      <c r="H1603" s="22" t="n"/>
      <c r="I1603" s="19" t="n"/>
      <c r="J1603" s="21" t="n"/>
      <c r="K1603" s="19" t="n"/>
      <c r="L1603" s="19" t="n"/>
      <c r="M1603" s="21" t="n"/>
      <c r="N1603" s="22" t="n"/>
      <c r="O1603" s="24">
        <f>IF(A1603&lt;&gt;"عهدة","",SUMIFS($G$8:$G$5007,$B$8:$B$5007,B1603,$A$8:$A$5007,"مصروف",$I$8:$I$5007,"&lt;&gt;مرفوض"))</f>
        <v/>
      </c>
      <c r="P1603" s="25">
        <f>IF(A1603&lt;&gt;"عهدة","",N(F1603)-O1603)</f>
        <v/>
      </c>
      <c r="Q1603" s="26">
        <f>IF(A1603="","",IF(A1603="عهدة",IF(N(F1603)=0,"⚠ أدخل قيمة العهدة",IF(P1603&lt;0,"⛔ عجز / زيادة مصروفات "&amp;TEXT(-P1603,"#,##0"),IF(COUNTIFS($B$8:$B$5007,B1603,$A$8:$A$5007,"مصروف",$I$8:$I$5007,"&lt;&gt;مرفوض",$K$8:$K$5007,"&lt;&gt;نعم")&gt;0,"⚠ "&amp;COUNTIFS($B$8:$B$5007,B1603,$A$8:$A$5007,"مصروف",$I$8:$I$5007,"&lt;&gt;مرفوض",$K$8:$K$5007,"&lt;&gt;نعم")&amp;" مصروف غير مسوى",IF(L1603="تمت التسوية",IF(P1603=0,"✔ متوازنة وتمت التسوية","✔ تمت التسوية – متبقي "&amp;TEXT(P1603,"#,##0")),IF(P1603&gt;0,"متبقي "&amp;TEXT(P1603,"#,##0"),"✔ متوازنة"))))),IF(R1603=0,"⚠ أضف سطر عهدة أولًا",IF(OR(C1603="",N(G1603)=0),"⚠ أكمل التاريخ والقيمة",IF(S1603="","⚠ التاريخ خارج السنة المالية",IF(H1603="","⚠ اختر بند الموازنة",IF(I1603="مرفوض","✖ مرفوض من المدير",IF(I1603&lt;&gt;"موافق","⏳ بانتظار موافقة المدير",IF(K1603&lt;&gt;"نعم","⚠ غير مسوى مع الحسابات","✔ معتمد ومسوى")))))))))</f>
        <v/>
      </c>
      <c r="R1603">
        <f>N(R1602)+IF(A1603="عهدة",1,0)</f>
        <v/>
      </c>
      <c r="S1603">
        <f>IF(C1603="","",IF(AND(C1603&gt;=DATE(2026,9,1),C1603&lt;=DATE(2027,8,31)),(YEAR(C1603)-2026)*12+MONTH(C1603)-8,""))</f>
        <v/>
      </c>
      <c r="T1603">
        <f>IF(AND(A1603="مصروف",R1603&gt;0,I1603="موافق",S1603&lt;&gt;"",H1603&lt;&gt;""),N(G1603),0)</f>
        <v/>
      </c>
    </row>
    <row r="1604">
      <c r="A1604" s="19" t="n"/>
      <c r="B1604" s="20">
        <f>IF(A1604="","",IF(R1604=0,"⚠ أضف سطر عهدة أولًا","BDR-"&amp;TEXT(R1604,"000")))</f>
        <v/>
      </c>
      <c r="C1604" s="21" t="n"/>
      <c r="D1604" s="20">
        <f>IF(C1604="","",IF(S1604="","خارج السنة المالية",INDEX(القوائم!$D$2:$D$13,S1604)))</f>
        <v/>
      </c>
      <c r="E1604" s="22" t="n"/>
      <c r="F1604" s="23" t="n"/>
      <c r="G1604" s="23" t="n"/>
      <c r="H1604" s="22" t="n"/>
      <c r="I1604" s="19" t="n"/>
      <c r="J1604" s="21" t="n"/>
      <c r="K1604" s="19" t="n"/>
      <c r="L1604" s="19" t="n"/>
      <c r="M1604" s="21" t="n"/>
      <c r="N1604" s="22" t="n"/>
      <c r="O1604" s="24">
        <f>IF(A1604&lt;&gt;"عهدة","",SUMIFS($G$8:$G$5007,$B$8:$B$5007,B1604,$A$8:$A$5007,"مصروف",$I$8:$I$5007,"&lt;&gt;مرفوض"))</f>
        <v/>
      </c>
      <c r="P1604" s="25">
        <f>IF(A1604&lt;&gt;"عهدة","",N(F1604)-O1604)</f>
        <v/>
      </c>
      <c r="Q1604" s="26">
        <f>IF(A1604="","",IF(A1604="عهدة",IF(N(F1604)=0,"⚠ أدخل قيمة العهدة",IF(P1604&lt;0,"⛔ عجز / زيادة مصروفات "&amp;TEXT(-P1604,"#,##0"),IF(COUNTIFS($B$8:$B$5007,B1604,$A$8:$A$5007,"مصروف",$I$8:$I$5007,"&lt;&gt;مرفوض",$K$8:$K$5007,"&lt;&gt;نعم")&gt;0,"⚠ "&amp;COUNTIFS($B$8:$B$5007,B1604,$A$8:$A$5007,"مصروف",$I$8:$I$5007,"&lt;&gt;مرفوض",$K$8:$K$5007,"&lt;&gt;نعم")&amp;" مصروف غير مسوى",IF(L1604="تمت التسوية",IF(P1604=0,"✔ متوازنة وتمت التسوية","✔ تمت التسوية – متبقي "&amp;TEXT(P1604,"#,##0")),IF(P1604&gt;0,"متبقي "&amp;TEXT(P1604,"#,##0"),"✔ متوازنة"))))),IF(R1604=0,"⚠ أضف سطر عهدة أولًا",IF(OR(C1604="",N(G1604)=0),"⚠ أكمل التاريخ والقيمة",IF(S1604="","⚠ التاريخ خارج السنة المالية",IF(H1604="","⚠ اختر بند الموازنة",IF(I1604="مرفوض","✖ مرفوض من المدير",IF(I1604&lt;&gt;"موافق","⏳ بانتظار موافقة المدير",IF(K1604&lt;&gt;"نعم","⚠ غير مسوى مع الحسابات","✔ معتمد ومسوى")))))))))</f>
        <v/>
      </c>
      <c r="R1604">
        <f>N(R1603)+IF(A1604="عهدة",1,0)</f>
        <v/>
      </c>
      <c r="S1604">
        <f>IF(C1604="","",IF(AND(C1604&gt;=DATE(2026,9,1),C1604&lt;=DATE(2027,8,31)),(YEAR(C1604)-2026)*12+MONTH(C1604)-8,""))</f>
        <v/>
      </c>
      <c r="T1604">
        <f>IF(AND(A1604="مصروف",R1604&gt;0,I1604="موافق",S1604&lt;&gt;"",H1604&lt;&gt;""),N(G1604),0)</f>
        <v/>
      </c>
    </row>
    <row r="1605">
      <c r="A1605" s="19" t="n"/>
      <c r="B1605" s="20">
        <f>IF(A1605="","",IF(R1605=0,"⚠ أضف سطر عهدة أولًا","BDR-"&amp;TEXT(R1605,"000")))</f>
        <v/>
      </c>
      <c r="C1605" s="21" t="n"/>
      <c r="D1605" s="20">
        <f>IF(C1605="","",IF(S1605="","خارج السنة المالية",INDEX(القوائم!$D$2:$D$13,S1605)))</f>
        <v/>
      </c>
      <c r="E1605" s="22" t="n"/>
      <c r="F1605" s="23" t="n"/>
      <c r="G1605" s="23" t="n"/>
      <c r="H1605" s="22" t="n"/>
      <c r="I1605" s="19" t="n"/>
      <c r="J1605" s="21" t="n"/>
      <c r="K1605" s="19" t="n"/>
      <c r="L1605" s="19" t="n"/>
      <c r="M1605" s="21" t="n"/>
      <c r="N1605" s="22" t="n"/>
      <c r="O1605" s="24">
        <f>IF(A1605&lt;&gt;"عهدة","",SUMIFS($G$8:$G$5007,$B$8:$B$5007,B1605,$A$8:$A$5007,"مصروف",$I$8:$I$5007,"&lt;&gt;مرفوض"))</f>
        <v/>
      </c>
      <c r="P1605" s="25">
        <f>IF(A1605&lt;&gt;"عهدة","",N(F1605)-O1605)</f>
        <v/>
      </c>
      <c r="Q1605" s="26">
        <f>IF(A1605="","",IF(A1605="عهدة",IF(N(F1605)=0,"⚠ أدخل قيمة العهدة",IF(P1605&lt;0,"⛔ عجز / زيادة مصروفات "&amp;TEXT(-P1605,"#,##0"),IF(COUNTIFS($B$8:$B$5007,B1605,$A$8:$A$5007,"مصروف",$I$8:$I$5007,"&lt;&gt;مرفوض",$K$8:$K$5007,"&lt;&gt;نعم")&gt;0,"⚠ "&amp;COUNTIFS($B$8:$B$5007,B1605,$A$8:$A$5007,"مصروف",$I$8:$I$5007,"&lt;&gt;مرفوض",$K$8:$K$5007,"&lt;&gt;نعم")&amp;" مصروف غير مسوى",IF(L1605="تمت التسوية",IF(P1605=0,"✔ متوازنة وتمت التسوية","✔ تمت التسوية – متبقي "&amp;TEXT(P1605,"#,##0")),IF(P1605&gt;0,"متبقي "&amp;TEXT(P1605,"#,##0"),"✔ متوازنة"))))),IF(R1605=0,"⚠ أضف سطر عهدة أولًا",IF(OR(C1605="",N(G1605)=0),"⚠ أكمل التاريخ والقيمة",IF(S1605="","⚠ التاريخ خارج السنة المالية",IF(H1605="","⚠ اختر بند الموازنة",IF(I1605="مرفوض","✖ مرفوض من المدير",IF(I1605&lt;&gt;"موافق","⏳ بانتظار موافقة المدير",IF(K1605&lt;&gt;"نعم","⚠ غير مسوى مع الحسابات","✔ معتمد ومسوى")))))))))</f>
        <v/>
      </c>
      <c r="R1605">
        <f>N(R1604)+IF(A1605="عهدة",1,0)</f>
        <v/>
      </c>
      <c r="S1605">
        <f>IF(C1605="","",IF(AND(C1605&gt;=DATE(2026,9,1),C1605&lt;=DATE(2027,8,31)),(YEAR(C1605)-2026)*12+MONTH(C1605)-8,""))</f>
        <v/>
      </c>
      <c r="T1605">
        <f>IF(AND(A1605="مصروف",R1605&gt;0,I1605="موافق",S1605&lt;&gt;"",H1605&lt;&gt;""),N(G1605),0)</f>
        <v/>
      </c>
    </row>
    <row r="1606">
      <c r="A1606" s="19" t="n"/>
      <c r="B1606" s="20">
        <f>IF(A1606="","",IF(R1606=0,"⚠ أضف سطر عهدة أولًا","BDR-"&amp;TEXT(R1606,"000")))</f>
        <v/>
      </c>
      <c r="C1606" s="21" t="n"/>
      <c r="D1606" s="20">
        <f>IF(C1606="","",IF(S1606="","خارج السنة المالية",INDEX(القوائم!$D$2:$D$13,S1606)))</f>
        <v/>
      </c>
      <c r="E1606" s="22" t="n"/>
      <c r="F1606" s="23" t="n"/>
      <c r="G1606" s="23" t="n"/>
      <c r="H1606" s="22" t="n"/>
      <c r="I1606" s="19" t="n"/>
      <c r="J1606" s="21" t="n"/>
      <c r="K1606" s="19" t="n"/>
      <c r="L1606" s="19" t="n"/>
      <c r="M1606" s="21" t="n"/>
      <c r="N1606" s="22" t="n"/>
      <c r="O1606" s="24">
        <f>IF(A1606&lt;&gt;"عهدة","",SUMIFS($G$8:$G$5007,$B$8:$B$5007,B1606,$A$8:$A$5007,"مصروف",$I$8:$I$5007,"&lt;&gt;مرفوض"))</f>
        <v/>
      </c>
      <c r="P1606" s="25">
        <f>IF(A1606&lt;&gt;"عهدة","",N(F1606)-O1606)</f>
        <v/>
      </c>
      <c r="Q1606" s="26">
        <f>IF(A1606="","",IF(A1606="عهدة",IF(N(F1606)=0,"⚠ أدخل قيمة العهدة",IF(P1606&lt;0,"⛔ عجز / زيادة مصروفات "&amp;TEXT(-P1606,"#,##0"),IF(COUNTIFS($B$8:$B$5007,B1606,$A$8:$A$5007,"مصروف",$I$8:$I$5007,"&lt;&gt;مرفوض",$K$8:$K$5007,"&lt;&gt;نعم")&gt;0,"⚠ "&amp;COUNTIFS($B$8:$B$5007,B1606,$A$8:$A$5007,"مصروف",$I$8:$I$5007,"&lt;&gt;مرفوض",$K$8:$K$5007,"&lt;&gt;نعم")&amp;" مصروف غير مسوى",IF(L1606="تمت التسوية",IF(P1606=0,"✔ متوازنة وتمت التسوية","✔ تمت التسوية – متبقي "&amp;TEXT(P1606,"#,##0")),IF(P1606&gt;0,"متبقي "&amp;TEXT(P1606,"#,##0"),"✔ متوازنة"))))),IF(R1606=0,"⚠ أضف سطر عهدة أولًا",IF(OR(C1606="",N(G1606)=0),"⚠ أكمل التاريخ والقيمة",IF(S1606="","⚠ التاريخ خارج السنة المالية",IF(H1606="","⚠ اختر بند الموازنة",IF(I1606="مرفوض","✖ مرفوض من المدير",IF(I1606&lt;&gt;"موافق","⏳ بانتظار موافقة المدير",IF(K1606&lt;&gt;"نعم","⚠ غير مسوى مع الحسابات","✔ معتمد ومسوى")))))))))</f>
        <v/>
      </c>
      <c r="R1606">
        <f>N(R1605)+IF(A1606="عهدة",1,0)</f>
        <v/>
      </c>
      <c r="S1606">
        <f>IF(C1606="","",IF(AND(C1606&gt;=DATE(2026,9,1),C1606&lt;=DATE(2027,8,31)),(YEAR(C1606)-2026)*12+MONTH(C1606)-8,""))</f>
        <v/>
      </c>
      <c r="T1606">
        <f>IF(AND(A1606="مصروف",R1606&gt;0,I1606="موافق",S1606&lt;&gt;"",H1606&lt;&gt;""),N(G1606),0)</f>
        <v/>
      </c>
    </row>
    <row r="1607">
      <c r="A1607" s="19" t="n"/>
      <c r="B1607" s="20">
        <f>IF(A1607="","",IF(R1607=0,"⚠ أضف سطر عهدة أولًا","BDR-"&amp;TEXT(R1607,"000")))</f>
        <v/>
      </c>
      <c r="C1607" s="21" t="n"/>
      <c r="D1607" s="20">
        <f>IF(C1607="","",IF(S1607="","خارج السنة المالية",INDEX(القوائم!$D$2:$D$13,S1607)))</f>
        <v/>
      </c>
      <c r="E1607" s="22" t="n"/>
      <c r="F1607" s="23" t="n"/>
      <c r="G1607" s="23" t="n"/>
      <c r="H1607" s="22" t="n"/>
      <c r="I1607" s="19" t="n"/>
      <c r="J1607" s="21" t="n"/>
      <c r="K1607" s="19" t="n"/>
      <c r="L1607" s="19" t="n"/>
      <c r="M1607" s="21" t="n"/>
      <c r="N1607" s="22" t="n"/>
      <c r="O1607" s="24">
        <f>IF(A1607&lt;&gt;"عهدة","",SUMIFS($G$8:$G$5007,$B$8:$B$5007,B1607,$A$8:$A$5007,"مصروف",$I$8:$I$5007,"&lt;&gt;مرفوض"))</f>
        <v/>
      </c>
      <c r="P1607" s="25">
        <f>IF(A1607&lt;&gt;"عهدة","",N(F1607)-O1607)</f>
        <v/>
      </c>
      <c r="Q1607" s="26">
        <f>IF(A1607="","",IF(A1607="عهدة",IF(N(F1607)=0,"⚠ أدخل قيمة العهدة",IF(P1607&lt;0,"⛔ عجز / زيادة مصروفات "&amp;TEXT(-P1607,"#,##0"),IF(COUNTIFS($B$8:$B$5007,B1607,$A$8:$A$5007,"مصروف",$I$8:$I$5007,"&lt;&gt;مرفوض",$K$8:$K$5007,"&lt;&gt;نعم")&gt;0,"⚠ "&amp;COUNTIFS($B$8:$B$5007,B1607,$A$8:$A$5007,"مصروف",$I$8:$I$5007,"&lt;&gt;مرفوض",$K$8:$K$5007,"&lt;&gt;نعم")&amp;" مصروف غير مسوى",IF(L1607="تمت التسوية",IF(P1607=0,"✔ متوازنة وتمت التسوية","✔ تمت التسوية – متبقي "&amp;TEXT(P1607,"#,##0")),IF(P1607&gt;0,"متبقي "&amp;TEXT(P1607,"#,##0"),"✔ متوازنة"))))),IF(R1607=0,"⚠ أضف سطر عهدة أولًا",IF(OR(C1607="",N(G1607)=0),"⚠ أكمل التاريخ والقيمة",IF(S1607="","⚠ التاريخ خارج السنة المالية",IF(H1607="","⚠ اختر بند الموازنة",IF(I1607="مرفوض","✖ مرفوض من المدير",IF(I1607&lt;&gt;"موافق","⏳ بانتظار موافقة المدير",IF(K1607&lt;&gt;"نعم","⚠ غير مسوى مع الحسابات","✔ معتمد ومسوى")))))))))</f>
        <v/>
      </c>
      <c r="R1607">
        <f>N(R1606)+IF(A1607="عهدة",1,0)</f>
        <v/>
      </c>
      <c r="S1607">
        <f>IF(C1607="","",IF(AND(C1607&gt;=DATE(2026,9,1),C1607&lt;=DATE(2027,8,31)),(YEAR(C1607)-2026)*12+MONTH(C1607)-8,""))</f>
        <v/>
      </c>
      <c r="T1607">
        <f>IF(AND(A1607="مصروف",R1607&gt;0,I1607="موافق",S1607&lt;&gt;"",H1607&lt;&gt;""),N(G1607),0)</f>
        <v/>
      </c>
    </row>
    <row r="1608">
      <c r="A1608" s="19" t="n"/>
      <c r="B1608" s="20">
        <f>IF(A1608="","",IF(R1608=0,"⚠ أضف سطر عهدة أولًا","BDR-"&amp;TEXT(R1608,"000")))</f>
        <v/>
      </c>
      <c r="C1608" s="21" t="n"/>
      <c r="D1608" s="20">
        <f>IF(C1608="","",IF(S1608="","خارج السنة المالية",INDEX(القوائم!$D$2:$D$13,S1608)))</f>
        <v/>
      </c>
      <c r="E1608" s="22" t="n"/>
      <c r="F1608" s="23" t="n"/>
      <c r="G1608" s="23" t="n"/>
      <c r="H1608" s="22" t="n"/>
      <c r="I1608" s="19" t="n"/>
      <c r="J1608" s="21" t="n"/>
      <c r="K1608" s="19" t="n"/>
      <c r="L1608" s="19" t="n"/>
      <c r="M1608" s="21" t="n"/>
      <c r="N1608" s="22" t="n"/>
      <c r="O1608" s="24">
        <f>IF(A1608&lt;&gt;"عهدة","",SUMIFS($G$8:$G$5007,$B$8:$B$5007,B1608,$A$8:$A$5007,"مصروف",$I$8:$I$5007,"&lt;&gt;مرفوض"))</f>
        <v/>
      </c>
      <c r="P1608" s="25">
        <f>IF(A1608&lt;&gt;"عهدة","",N(F1608)-O1608)</f>
        <v/>
      </c>
      <c r="Q1608" s="26">
        <f>IF(A1608="","",IF(A1608="عهدة",IF(N(F1608)=0,"⚠ أدخل قيمة العهدة",IF(P1608&lt;0,"⛔ عجز / زيادة مصروفات "&amp;TEXT(-P1608,"#,##0"),IF(COUNTIFS($B$8:$B$5007,B1608,$A$8:$A$5007,"مصروف",$I$8:$I$5007,"&lt;&gt;مرفوض",$K$8:$K$5007,"&lt;&gt;نعم")&gt;0,"⚠ "&amp;COUNTIFS($B$8:$B$5007,B1608,$A$8:$A$5007,"مصروف",$I$8:$I$5007,"&lt;&gt;مرفوض",$K$8:$K$5007,"&lt;&gt;نعم")&amp;" مصروف غير مسوى",IF(L1608="تمت التسوية",IF(P1608=0,"✔ متوازنة وتمت التسوية","✔ تمت التسوية – متبقي "&amp;TEXT(P1608,"#,##0")),IF(P1608&gt;0,"متبقي "&amp;TEXT(P1608,"#,##0"),"✔ متوازنة"))))),IF(R1608=0,"⚠ أضف سطر عهدة أولًا",IF(OR(C1608="",N(G1608)=0),"⚠ أكمل التاريخ والقيمة",IF(S1608="","⚠ التاريخ خارج السنة المالية",IF(H1608="","⚠ اختر بند الموازنة",IF(I1608="مرفوض","✖ مرفوض من المدير",IF(I1608&lt;&gt;"موافق","⏳ بانتظار موافقة المدير",IF(K1608&lt;&gt;"نعم","⚠ غير مسوى مع الحسابات","✔ معتمد ومسوى")))))))))</f>
        <v/>
      </c>
      <c r="R1608">
        <f>N(R1607)+IF(A1608="عهدة",1,0)</f>
        <v/>
      </c>
      <c r="S1608">
        <f>IF(C1608="","",IF(AND(C1608&gt;=DATE(2026,9,1),C1608&lt;=DATE(2027,8,31)),(YEAR(C1608)-2026)*12+MONTH(C1608)-8,""))</f>
        <v/>
      </c>
      <c r="T1608">
        <f>IF(AND(A1608="مصروف",R1608&gt;0,I1608="موافق",S1608&lt;&gt;"",H1608&lt;&gt;""),N(G1608),0)</f>
        <v/>
      </c>
    </row>
    <row r="1609">
      <c r="A1609" s="19" t="n"/>
      <c r="B1609" s="20">
        <f>IF(A1609="","",IF(R1609=0,"⚠ أضف سطر عهدة أولًا","BDR-"&amp;TEXT(R1609,"000")))</f>
        <v/>
      </c>
      <c r="C1609" s="21" t="n"/>
      <c r="D1609" s="20">
        <f>IF(C1609="","",IF(S1609="","خارج السنة المالية",INDEX(القوائم!$D$2:$D$13,S1609)))</f>
        <v/>
      </c>
      <c r="E1609" s="22" t="n"/>
      <c r="F1609" s="23" t="n"/>
      <c r="G1609" s="23" t="n"/>
      <c r="H1609" s="22" t="n"/>
      <c r="I1609" s="19" t="n"/>
      <c r="J1609" s="21" t="n"/>
      <c r="K1609" s="19" t="n"/>
      <c r="L1609" s="19" t="n"/>
      <c r="M1609" s="21" t="n"/>
      <c r="N1609" s="22" t="n"/>
      <c r="O1609" s="24">
        <f>IF(A1609&lt;&gt;"عهدة","",SUMIFS($G$8:$G$5007,$B$8:$B$5007,B1609,$A$8:$A$5007,"مصروف",$I$8:$I$5007,"&lt;&gt;مرفوض"))</f>
        <v/>
      </c>
      <c r="P1609" s="25">
        <f>IF(A1609&lt;&gt;"عهدة","",N(F1609)-O1609)</f>
        <v/>
      </c>
      <c r="Q1609" s="26">
        <f>IF(A1609="","",IF(A1609="عهدة",IF(N(F1609)=0,"⚠ أدخل قيمة العهدة",IF(P1609&lt;0,"⛔ عجز / زيادة مصروفات "&amp;TEXT(-P1609,"#,##0"),IF(COUNTIFS($B$8:$B$5007,B1609,$A$8:$A$5007,"مصروف",$I$8:$I$5007,"&lt;&gt;مرفوض",$K$8:$K$5007,"&lt;&gt;نعم")&gt;0,"⚠ "&amp;COUNTIFS($B$8:$B$5007,B1609,$A$8:$A$5007,"مصروف",$I$8:$I$5007,"&lt;&gt;مرفوض",$K$8:$K$5007,"&lt;&gt;نعم")&amp;" مصروف غير مسوى",IF(L1609="تمت التسوية",IF(P1609=0,"✔ متوازنة وتمت التسوية","✔ تمت التسوية – متبقي "&amp;TEXT(P1609,"#,##0")),IF(P1609&gt;0,"متبقي "&amp;TEXT(P1609,"#,##0"),"✔ متوازنة"))))),IF(R1609=0,"⚠ أضف سطر عهدة أولًا",IF(OR(C1609="",N(G1609)=0),"⚠ أكمل التاريخ والقيمة",IF(S1609="","⚠ التاريخ خارج السنة المالية",IF(H1609="","⚠ اختر بند الموازنة",IF(I1609="مرفوض","✖ مرفوض من المدير",IF(I1609&lt;&gt;"موافق","⏳ بانتظار موافقة المدير",IF(K1609&lt;&gt;"نعم","⚠ غير مسوى مع الحسابات","✔ معتمد ومسوى")))))))))</f>
        <v/>
      </c>
      <c r="R1609">
        <f>N(R1608)+IF(A1609="عهدة",1,0)</f>
        <v/>
      </c>
      <c r="S1609">
        <f>IF(C1609="","",IF(AND(C1609&gt;=DATE(2026,9,1),C1609&lt;=DATE(2027,8,31)),(YEAR(C1609)-2026)*12+MONTH(C1609)-8,""))</f>
        <v/>
      </c>
      <c r="T1609">
        <f>IF(AND(A1609="مصروف",R1609&gt;0,I1609="موافق",S1609&lt;&gt;"",H1609&lt;&gt;""),N(G1609),0)</f>
        <v/>
      </c>
    </row>
    <row r="1610">
      <c r="A1610" s="19" t="n"/>
      <c r="B1610" s="20">
        <f>IF(A1610="","",IF(R1610=0,"⚠ أضف سطر عهدة أولًا","BDR-"&amp;TEXT(R1610,"000")))</f>
        <v/>
      </c>
      <c r="C1610" s="21" t="n"/>
      <c r="D1610" s="20">
        <f>IF(C1610="","",IF(S1610="","خارج السنة المالية",INDEX(القوائم!$D$2:$D$13,S1610)))</f>
        <v/>
      </c>
      <c r="E1610" s="22" t="n"/>
      <c r="F1610" s="23" t="n"/>
      <c r="G1610" s="23" t="n"/>
      <c r="H1610" s="22" t="n"/>
      <c r="I1610" s="19" t="n"/>
      <c r="J1610" s="21" t="n"/>
      <c r="K1610" s="19" t="n"/>
      <c r="L1610" s="19" t="n"/>
      <c r="M1610" s="21" t="n"/>
      <c r="N1610" s="22" t="n"/>
      <c r="O1610" s="24">
        <f>IF(A1610&lt;&gt;"عهدة","",SUMIFS($G$8:$G$5007,$B$8:$B$5007,B1610,$A$8:$A$5007,"مصروف",$I$8:$I$5007,"&lt;&gt;مرفوض"))</f>
        <v/>
      </c>
      <c r="P1610" s="25">
        <f>IF(A1610&lt;&gt;"عهدة","",N(F1610)-O1610)</f>
        <v/>
      </c>
      <c r="Q1610" s="26">
        <f>IF(A1610="","",IF(A1610="عهدة",IF(N(F1610)=0,"⚠ أدخل قيمة العهدة",IF(P1610&lt;0,"⛔ عجز / زيادة مصروفات "&amp;TEXT(-P1610,"#,##0"),IF(COUNTIFS($B$8:$B$5007,B1610,$A$8:$A$5007,"مصروف",$I$8:$I$5007,"&lt;&gt;مرفوض",$K$8:$K$5007,"&lt;&gt;نعم")&gt;0,"⚠ "&amp;COUNTIFS($B$8:$B$5007,B1610,$A$8:$A$5007,"مصروف",$I$8:$I$5007,"&lt;&gt;مرفوض",$K$8:$K$5007,"&lt;&gt;نعم")&amp;" مصروف غير مسوى",IF(L1610="تمت التسوية",IF(P1610=0,"✔ متوازنة وتمت التسوية","✔ تمت التسوية – متبقي "&amp;TEXT(P1610,"#,##0")),IF(P1610&gt;0,"متبقي "&amp;TEXT(P1610,"#,##0"),"✔ متوازنة"))))),IF(R1610=0,"⚠ أضف سطر عهدة أولًا",IF(OR(C1610="",N(G1610)=0),"⚠ أكمل التاريخ والقيمة",IF(S1610="","⚠ التاريخ خارج السنة المالية",IF(H1610="","⚠ اختر بند الموازنة",IF(I1610="مرفوض","✖ مرفوض من المدير",IF(I1610&lt;&gt;"موافق","⏳ بانتظار موافقة المدير",IF(K1610&lt;&gt;"نعم","⚠ غير مسوى مع الحسابات","✔ معتمد ومسوى")))))))))</f>
        <v/>
      </c>
      <c r="R1610">
        <f>N(R1609)+IF(A1610="عهدة",1,0)</f>
        <v/>
      </c>
      <c r="S1610">
        <f>IF(C1610="","",IF(AND(C1610&gt;=DATE(2026,9,1),C1610&lt;=DATE(2027,8,31)),(YEAR(C1610)-2026)*12+MONTH(C1610)-8,""))</f>
        <v/>
      </c>
      <c r="T1610">
        <f>IF(AND(A1610="مصروف",R1610&gt;0,I1610="موافق",S1610&lt;&gt;"",H1610&lt;&gt;""),N(G1610),0)</f>
        <v/>
      </c>
    </row>
    <row r="1611">
      <c r="A1611" s="19" t="n"/>
      <c r="B1611" s="20">
        <f>IF(A1611="","",IF(R1611=0,"⚠ أضف سطر عهدة أولًا","BDR-"&amp;TEXT(R1611,"000")))</f>
        <v/>
      </c>
      <c r="C1611" s="21" t="n"/>
      <c r="D1611" s="20">
        <f>IF(C1611="","",IF(S1611="","خارج السنة المالية",INDEX(القوائم!$D$2:$D$13,S1611)))</f>
        <v/>
      </c>
      <c r="E1611" s="22" t="n"/>
      <c r="F1611" s="23" t="n"/>
      <c r="G1611" s="23" t="n"/>
      <c r="H1611" s="22" t="n"/>
      <c r="I1611" s="19" t="n"/>
      <c r="J1611" s="21" t="n"/>
      <c r="K1611" s="19" t="n"/>
      <c r="L1611" s="19" t="n"/>
      <c r="M1611" s="21" t="n"/>
      <c r="N1611" s="22" t="n"/>
      <c r="O1611" s="24">
        <f>IF(A1611&lt;&gt;"عهدة","",SUMIFS($G$8:$G$5007,$B$8:$B$5007,B1611,$A$8:$A$5007,"مصروف",$I$8:$I$5007,"&lt;&gt;مرفوض"))</f>
        <v/>
      </c>
      <c r="P1611" s="25">
        <f>IF(A1611&lt;&gt;"عهدة","",N(F1611)-O1611)</f>
        <v/>
      </c>
      <c r="Q1611" s="26">
        <f>IF(A1611="","",IF(A1611="عهدة",IF(N(F1611)=0,"⚠ أدخل قيمة العهدة",IF(P1611&lt;0,"⛔ عجز / زيادة مصروفات "&amp;TEXT(-P1611,"#,##0"),IF(COUNTIFS($B$8:$B$5007,B1611,$A$8:$A$5007,"مصروف",$I$8:$I$5007,"&lt;&gt;مرفوض",$K$8:$K$5007,"&lt;&gt;نعم")&gt;0,"⚠ "&amp;COUNTIFS($B$8:$B$5007,B1611,$A$8:$A$5007,"مصروف",$I$8:$I$5007,"&lt;&gt;مرفوض",$K$8:$K$5007,"&lt;&gt;نعم")&amp;" مصروف غير مسوى",IF(L1611="تمت التسوية",IF(P1611=0,"✔ متوازنة وتمت التسوية","✔ تمت التسوية – متبقي "&amp;TEXT(P1611,"#,##0")),IF(P1611&gt;0,"متبقي "&amp;TEXT(P1611,"#,##0"),"✔ متوازنة"))))),IF(R1611=0,"⚠ أضف سطر عهدة أولًا",IF(OR(C1611="",N(G1611)=0),"⚠ أكمل التاريخ والقيمة",IF(S1611="","⚠ التاريخ خارج السنة المالية",IF(H1611="","⚠ اختر بند الموازنة",IF(I1611="مرفوض","✖ مرفوض من المدير",IF(I1611&lt;&gt;"موافق","⏳ بانتظار موافقة المدير",IF(K1611&lt;&gt;"نعم","⚠ غير مسوى مع الحسابات","✔ معتمد ومسوى")))))))))</f>
        <v/>
      </c>
      <c r="R1611">
        <f>N(R1610)+IF(A1611="عهدة",1,0)</f>
        <v/>
      </c>
      <c r="S1611">
        <f>IF(C1611="","",IF(AND(C1611&gt;=DATE(2026,9,1),C1611&lt;=DATE(2027,8,31)),(YEAR(C1611)-2026)*12+MONTH(C1611)-8,""))</f>
        <v/>
      </c>
      <c r="T1611">
        <f>IF(AND(A1611="مصروف",R1611&gt;0,I1611="موافق",S1611&lt;&gt;"",H1611&lt;&gt;""),N(G1611),0)</f>
        <v/>
      </c>
    </row>
    <row r="1612">
      <c r="A1612" s="19" t="n"/>
      <c r="B1612" s="20">
        <f>IF(A1612="","",IF(R1612=0,"⚠ أضف سطر عهدة أولًا","BDR-"&amp;TEXT(R1612,"000")))</f>
        <v/>
      </c>
      <c r="C1612" s="21" t="n"/>
      <c r="D1612" s="20">
        <f>IF(C1612="","",IF(S1612="","خارج السنة المالية",INDEX(القوائم!$D$2:$D$13,S1612)))</f>
        <v/>
      </c>
      <c r="E1612" s="22" t="n"/>
      <c r="F1612" s="23" t="n"/>
      <c r="G1612" s="23" t="n"/>
      <c r="H1612" s="22" t="n"/>
      <c r="I1612" s="19" t="n"/>
      <c r="J1612" s="21" t="n"/>
      <c r="K1612" s="19" t="n"/>
      <c r="L1612" s="19" t="n"/>
      <c r="M1612" s="21" t="n"/>
      <c r="N1612" s="22" t="n"/>
      <c r="O1612" s="24">
        <f>IF(A1612&lt;&gt;"عهدة","",SUMIFS($G$8:$G$5007,$B$8:$B$5007,B1612,$A$8:$A$5007,"مصروف",$I$8:$I$5007,"&lt;&gt;مرفوض"))</f>
        <v/>
      </c>
      <c r="P1612" s="25">
        <f>IF(A1612&lt;&gt;"عهدة","",N(F1612)-O1612)</f>
        <v/>
      </c>
      <c r="Q1612" s="26">
        <f>IF(A1612="","",IF(A1612="عهدة",IF(N(F1612)=0,"⚠ أدخل قيمة العهدة",IF(P1612&lt;0,"⛔ عجز / زيادة مصروفات "&amp;TEXT(-P1612,"#,##0"),IF(COUNTIFS($B$8:$B$5007,B1612,$A$8:$A$5007,"مصروف",$I$8:$I$5007,"&lt;&gt;مرفوض",$K$8:$K$5007,"&lt;&gt;نعم")&gt;0,"⚠ "&amp;COUNTIFS($B$8:$B$5007,B1612,$A$8:$A$5007,"مصروف",$I$8:$I$5007,"&lt;&gt;مرفوض",$K$8:$K$5007,"&lt;&gt;نعم")&amp;" مصروف غير مسوى",IF(L1612="تمت التسوية",IF(P1612=0,"✔ متوازنة وتمت التسوية","✔ تمت التسوية – متبقي "&amp;TEXT(P1612,"#,##0")),IF(P1612&gt;0,"متبقي "&amp;TEXT(P1612,"#,##0"),"✔ متوازنة"))))),IF(R1612=0,"⚠ أضف سطر عهدة أولًا",IF(OR(C1612="",N(G1612)=0),"⚠ أكمل التاريخ والقيمة",IF(S1612="","⚠ التاريخ خارج السنة المالية",IF(H1612="","⚠ اختر بند الموازنة",IF(I1612="مرفوض","✖ مرفوض من المدير",IF(I1612&lt;&gt;"موافق","⏳ بانتظار موافقة المدير",IF(K1612&lt;&gt;"نعم","⚠ غير مسوى مع الحسابات","✔ معتمد ومسوى")))))))))</f>
        <v/>
      </c>
      <c r="R1612">
        <f>N(R1611)+IF(A1612="عهدة",1,0)</f>
        <v/>
      </c>
      <c r="S1612">
        <f>IF(C1612="","",IF(AND(C1612&gt;=DATE(2026,9,1),C1612&lt;=DATE(2027,8,31)),(YEAR(C1612)-2026)*12+MONTH(C1612)-8,""))</f>
        <v/>
      </c>
      <c r="T1612">
        <f>IF(AND(A1612="مصروف",R1612&gt;0,I1612="موافق",S1612&lt;&gt;"",H1612&lt;&gt;""),N(G1612),0)</f>
        <v/>
      </c>
    </row>
    <row r="1613">
      <c r="A1613" s="19" t="n"/>
      <c r="B1613" s="20">
        <f>IF(A1613="","",IF(R1613=0,"⚠ أضف سطر عهدة أولًا","BDR-"&amp;TEXT(R1613,"000")))</f>
        <v/>
      </c>
      <c r="C1613" s="21" t="n"/>
      <c r="D1613" s="20">
        <f>IF(C1613="","",IF(S1613="","خارج السنة المالية",INDEX(القوائم!$D$2:$D$13,S1613)))</f>
        <v/>
      </c>
      <c r="E1613" s="22" t="n"/>
      <c r="F1613" s="23" t="n"/>
      <c r="G1613" s="23" t="n"/>
      <c r="H1613" s="22" t="n"/>
      <c r="I1613" s="19" t="n"/>
      <c r="J1613" s="21" t="n"/>
      <c r="K1613" s="19" t="n"/>
      <c r="L1613" s="19" t="n"/>
      <c r="M1613" s="21" t="n"/>
      <c r="N1613" s="22" t="n"/>
      <c r="O1613" s="24">
        <f>IF(A1613&lt;&gt;"عهدة","",SUMIFS($G$8:$G$5007,$B$8:$B$5007,B1613,$A$8:$A$5007,"مصروف",$I$8:$I$5007,"&lt;&gt;مرفوض"))</f>
        <v/>
      </c>
      <c r="P1613" s="25">
        <f>IF(A1613&lt;&gt;"عهدة","",N(F1613)-O1613)</f>
        <v/>
      </c>
      <c r="Q1613" s="26">
        <f>IF(A1613="","",IF(A1613="عهدة",IF(N(F1613)=0,"⚠ أدخل قيمة العهدة",IF(P1613&lt;0,"⛔ عجز / زيادة مصروفات "&amp;TEXT(-P1613,"#,##0"),IF(COUNTIFS($B$8:$B$5007,B1613,$A$8:$A$5007,"مصروف",$I$8:$I$5007,"&lt;&gt;مرفوض",$K$8:$K$5007,"&lt;&gt;نعم")&gt;0,"⚠ "&amp;COUNTIFS($B$8:$B$5007,B1613,$A$8:$A$5007,"مصروف",$I$8:$I$5007,"&lt;&gt;مرفوض",$K$8:$K$5007,"&lt;&gt;نعم")&amp;" مصروف غير مسوى",IF(L1613="تمت التسوية",IF(P1613=0,"✔ متوازنة وتمت التسوية","✔ تمت التسوية – متبقي "&amp;TEXT(P1613,"#,##0")),IF(P1613&gt;0,"متبقي "&amp;TEXT(P1613,"#,##0"),"✔ متوازنة"))))),IF(R1613=0,"⚠ أضف سطر عهدة أولًا",IF(OR(C1613="",N(G1613)=0),"⚠ أكمل التاريخ والقيمة",IF(S1613="","⚠ التاريخ خارج السنة المالية",IF(H1613="","⚠ اختر بند الموازنة",IF(I1613="مرفوض","✖ مرفوض من المدير",IF(I1613&lt;&gt;"موافق","⏳ بانتظار موافقة المدير",IF(K1613&lt;&gt;"نعم","⚠ غير مسوى مع الحسابات","✔ معتمد ومسوى")))))))))</f>
        <v/>
      </c>
      <c r="R1613">
        <f>N(R1612)+IF(A1613="عهدة",1,0)</f>
        <v/>
      </c>
      <c r="S1613">
        <f>IF(C1613="","",IF(AND(C1613&gt;=DATE(2026,9,1),C1613&lt;=DATE(2027,8,31)),(YEAR(C1613)-2026)*12+MONTH(C1613)-8,""))</f>
        <v/>
      </c>
      <c r="T1613">
        <f>IF(AND(A1613="مصروف",R1613&gt;0,I1613="موافق",S1613&lt;&gt;"",H1613&lt;&gt;""),N(G1613),0)</f>
        <v/>
      </c>
    </row>
    <row r="1614">
      <c r="A1614" s="19" t="n"/>
      <c r="B1614" s="20">
        <f>IF(A1614="","",IF(R1614=0,"⚠ أضف سطر عهدة أولًا","BDR-"&amp;TEXT(R1614,"000")))</f>
        <v/>
      </c>
      <c r="C1614" s="21" t="n"/>
      <c r="D1614" s="20">
        <f>IF(C1614="","",IF(S1614="","خارج السنة المالية",INDEX(القوائم!$D$2:$D$13,S1614)))</f>
        <v/>
      </c>
      <c r="E1614" s="22" t="n"/>
      <c r="F1614" s="23" t="n"/>
      <c r="G1614" s="23" t="n"/>
      <c r="H1614" s="22" t="n"/>
      <c r="I1614" s="19" t="n"/>
      <c r="J1614" s="21" t="n"/>
      <c r="K1614" s="19" t="n"/>
      <c r="L1614" s="19" t="n"/>
      <c r="M1614" s="21" t="n"/>
      <c r="N1614" s="22" t="n"/>
      <c r="O1614" s="24">
        <f>IF(A1614&lt;&gt;"عهدة","",SUMIFS($G$8:$G$5007,$B$8:$B$5007,B1614,$A$8:$A$5007,"مصروف",$I$8:$I$5007,"&lt;&gt;مرفوض"))</f>
        <v/>
      </c>
      <c r="P1614" s="25">
        <f>IF(A1614&lt;&gt;"عهدة","",N(F1614)-O1614)</f>
        <v/>
      </c>
      <c r="Q1614" s="26">
        <f>IF(A1614="","",IF(A1614="عهدة",IF(N(F1614)=0,"⚠ أدخل قيمة العهدة",IF(P1614&lt;0,"⛔ عجز / زيادة مصروفات "&amp;TEXT(-P1614,"#,##0"),IF(COUNTIFS($B$8:$B$5007,B1614,$A$8:$A$5007,"مصروف",$I$8:$I$5007,"&lt;&gt;مرفوض",$K$8:$K$5007,"&lt;&gt;نعم")&gt;0,"⚠ "&amp;COUNTIFS($B$8:$B$5007,B1614,$A$8:$A$5007,"مصروف",$I$8:$I$5007,"&lt;&gt;مرفوض",$K$8:$K$5007,"&lt;&gt;نعم")&amp;" مصروف غير مسوى",IF(L1614="تمت التسوية",IF(P1614=0,"✔ متوازنة وتمت التسوية","✔ تمت التسوية – متبقي "&amp;TEXT(P1614,"#,##0")),IF(P1614&gt;0,"متبقي "&amp;TEXT(P1614,"#,##0"),"✔ متوازنة"))))),IF(R1614=0,"⚠ أضف سطر عهدة أولًا",IF(OR(C1614="",N(G1614)=0),"⚠ أكمل التاريخ والقيمة",IF(S1614="","⚠ التاريخ خارج السنة المالية",IF(H1614="","⚠ اختر بند الموازنة",IF(I1614="مرفوض","✖ مرفوض من المدير",IF(I1614&lt;&gt;"موافق","⏳ بانتظار موافقة المدير",IF(K1614&lt;&gt;"نعم","⚠ غير مسوى مع الحسابات","✔ معتمد ومسوى")))))))))</f>
        <v/>
      </c>
      <c r="R1614">
        <f>N(R1613)+IF(A1614="عهدة",1,0)</f>
        <v/>
      </c>
      <c r="S1614">
        <f>IF(C1614="","",IF(AND(C1614&gt;=DATE(2026,9,1),C1614&lt;=DATE(2027,8,31)),(YEAR(C1614)-2026)*12+MONTH(C1614)-8,""))</f>
        <v/>
      </c>
      <c r="T1614">
        <f>IF(AND(A1614="مصروف",R1614&gt;0,I1614="موافق",S1614&lt;&gt;"",H1614&lt;&gt;""),N(G1614),0)</f>
        <v/>
      </c>
    </row>
    <row r="1615">
      <c r="A1615" s="19" t="n"/>
      <c r="B1615" s="20">
        <f>IF(A1615="","",IF(R1615=0,"⚠ أضف سطر عهدة أولًا","BDR-"&amp;TEXT(R1615,"000")))</f>
        <v/>
      </c>
      <c r="C1615" s="21" t="n"/>
      <c r="D1615" s="20">
        <f>IF(C1615="","",IF(S1615="","خارج السنة المالية",INDEX(القوائم!$D$2:$D$13,S1615)))</f>
        <v/>
      </c>
      <c r="E1615" s="22" t="n"/>
      <c r="F1615" s="23" t="n"/>
      <c r="G1615" s="23" t="n"/>
      <c r="H1615" s="22" t="n"/>
      <c r="I1615" s="19" t="n"/>
      <c r="J1615" s="21" t="n"/>
      <c r="K1615" s="19" t="n"/>
      <c r="L1615" s="19" t="n"/>
      <c r="M1615" s="21" t="n"/>
      <c r="N1615" s="22" t="n"/>
      <c r="O1615" s="24">
        <f>IF(A1615&lt;&gt;"عهدة","",SUMIFS($G$8:$G$5007,$B$8:$B$5007,B1615,$A$8:$A$5007,"مصروف",$I$8:$I$5007,"&lt;&gt;مرفوض"))</f>
        <v/>
      </c>
      <c r="P1615" s="25">
        <f>IF(A1615&lt;&gt;"عهدة","",N(F1615)-O1615)</f>
        <v/>
      </c>
      <c r="Q1615" s="26">
        <f>IF(A1615="","",IF(A1615="عهدة",IF(N(F1615)=0,"⚠ أدخل قيمة العهدة",IF(P1615&lt;0,"⛔ عجز / زيادة مصروفات "&amp;TEXT(-P1615,"#,##0"),IF(COUNTIFS($B$8:$B$5007,B1615,$A$8:$A$5007,"مصروف",$I$8:$I$5007,"&lt;&gt;مرفوض",$K$8:$K$5007,"&lt;&gt;نعم")&gt;0,"⚠ "&amp;COUNTIFS($B$8:$B$5007,B1615,$A$8:$A$5007,"مصروف",$I$8:$I$5007,"&lt;&gt;مرفوض",$K$8:$K$5007,"&lt;&gt;نعم")&amp;" مصروف غير مسوى",IF(L1615="تمت التسوية",IF(P1615=0,"✔ متوازنة وتمت التسوية","✔ تمت التسوية – متبقي "&amp;TEXT(P1615,"#,##0")),IF(P1615&gt;0,"متبقي "&amp;TEXT(P1615,"#,##0"),"✔ متوازنة"))))),IF(R1615=0,"⚠ أضف سطر عهدة أولًا",IF(OR(C1615="",N(G1615)=0),"⚠ أكمل التاريخ والقيمة",IF(S1615="","⚠ التاريخ خارج السنة المالية",IF(H1615="","⚠ اختر بند الموازنة",IF(I1615="مرفوض","✖ مرفوض من المدير",IF(I1615&lt;&gt;"موافق","⏳ بانتظار موافقة المدير",IF(K1615&lt;&gt;"نعم","⚠ غير مسوى مع الحسابات","✔ معتمد ومسوى")))))))))</f>
        <v/>
      </c>
      <c r="R1615">
        <f>N(R1614)+IF(A1615="عهدة",1,0)</f>
        <v/>
      </c>
      <c r="S1615">
        <f>IF(C1615="","",IF(AND(C1615&gt;=DATE(2026,9,1),C1615&lt;=DATE(2027,8,31)),(YEAR(C1615)-2026)*12+MONTH(C1615)-8,""))</f>
        <v/>
      </c>
      <c r="T1615">
        <f>IF(AND(A1615="مصروف",R1615&gt;0,I1615="موافق",S1615&lt;&gt;"",H1615&lt;&gt;""),N(G1615),0)</f>
        <v/>
      </c>
    </row>
    <row r="1616">
      <c r="A1616" s="19" t="n"/>
      <c r="B1616" s="20">
        <f>IF(A1616="","",IF(R1616=0,"⚠ أضف سطر عهدة أولًا","BDR-"&amp;TEXT(R1616,"000")))</f>
        <v/>
      </c>
      <c r="C1616" s="21" t="n"/>
      <c r="D1616" s="20">
        <f>IF(C1616="","",IF(S1616="","خارج السنة المالية",INDEX(القوائم!$D$2:$D$13,S1616)))</f>
        <v/>
      </c>
      <c r="E1616" s="22" t="n"/>
      <c r="F1616" s="23" t="n"/>
      <c r="G1616" s="23" t="n"/>
      <c r="H1616" s="22" t="n"/>
      <c r="I1616" s="19" t="n"/>
      <c r="J1616" s="21" t="n"/>
      <c r="K1616" s="19" t="n"/>
      <c r="L1616" s="19" t="n"/>
      <c r="M1616" s="21" t="n"/>
      <c r="N1616" s="22" t="n"/>
      <c r="O1616" s="24">
        <f>IF(A1616&lt;&gt;"عهدة","",SUMIFS($G$8:$G$5007,$B$8:$B$5007,B1616,$A$8:$A$5007,"مصروف",$I$8:$I$5007,"&lt;&gt;مرفوض"))</f>
        <v/>
      </c>
      <c r="P1616" s="25">
        <f>IF(A1616&lt;&gt;"عهدة","",N(F1616)-O1616)</f>
        <v/>
      </c>
      <c r="Q1616" s="26">
        <f>IF(A1616="","",IF(A1616="عهدة",IF(N(F1616)=0,"⚠ أدخل قيمة العهدة",IF(P1616&lt;0,"⛔ عجز / زيادة مصروفات "&amp;TEXT(-P1616,"#,##0"),IF(COUNTIFS($B$8:$B$5007,B1616,$A$8:$A$5007,"مصروف",$I$8:$I$5007,"&lt;&gt;مرفوض",$K$8:$K$5007,"&lt;&gt;نعم")&gt;0,"⚠ "&amp;COUNTIFS($B$8:$B$5007,B1616,$A$8:$A$5007,"مصروف",$I$8:$I$5007,"&lt;&gt;مرفوض",$K$8:$K$5007,"&lt;&gt;نعم")&amp;" مصروف غير مسوى",IF(L1616="تمت التسوية",IF(P1616=0,"✔ متوازنة وتمت التسوية","✔ تمت التسوية – متبقي "&amp;TEXT(P1616,"#,##0")),IF(P1616&gt;0,"متبقي "&amp;TEXT(P1616,"#,##0"),"✔ متوازنة"))))),IF(R1616=0,"⚠ أضف سطر عهدة أولًا",IF(OR(C1616="",N(G1616)=0),"⚠ أكمل التاريخ والقيمة",IF(S1616="","⚠ التاريخ خارج السنة المالية",IF(H1616="","⚠ اختر بند الموازنة",IF(I1616="مرفوض","✖ مرفوض من المدير",IF(I1616&lt;&gt;"موافق","⏳ بانتظار موافقة المدير",IF(K1616&lt;&gt;"نعم","⚠ غير مسوى مع الحسابات","✔ معتمد ومسوى")))))))))</f>
        <v/>
      </c>
      <c r="R1616">
        <f>N(R1615)+IF(A1616="عهدة",1,0)</f>
        <v/>
      </c>
      <c r="S1616">
        <f>IF(C1616="","",IF(AND(C1616&gt;=DATE(2026,9,1),C1616&lt;=DATE(2027,8,31)),(YEAR(C1616)-2026)*12+MONTH(C1616)-8,""))</f>
        <v/>
      </c>
      <c r="T1616">
        <f>IF(AND(A1616="مصروف",R1616&gt;0,I1616="موافق",S1616&lt;&gt;"",H1616&lt;&gt;""),N(G1616),0)</f>
        <v/>
      </c>
    </row>
    <row r="1617">
      <c r="A1617" s="19" t="n"/>
      <c r="B1617" s="20">
        <f>IF(A1617="","",IF(R1617=0,"⚠ أضف سطر عهدة أولًا","BDR-"&amp;TEXT(R1617,"000")))</f>
        <v/>
      </c>
      <c r="C1617" s="21" t="n"/>
      <c r="D1617" s="20">
        <f>IF(C1617="","",IF(S1617="","خارج السنة المالية",INDEX(القوائم!$D$2:$D$13,S1617)))</f>
        <v/>
      </c>
      <c r="E1617" s="22" t="n"/>
      <c r="F1617" s="23" t="n"/>
      <c r="G1617" s="23" t="n"/>
      <c r="H1617" s="22" t="n"/>
      <c r="I1617" s="19" t="n"/>
      <c r="J1617" s="21" t="n"/>
      <c r="K1617" s="19" t="n"/>
      <c r="L1617" s="19" t="n"/>
      <c r="M1617" s="21" t="n"/>
      <c r="N1617" s="22" t="n"/>
      <c r="O1617" s="24">
        <f>IF(A1617&lt;&gt;"عهدة","",SUMIFS($G$8:$G$5007,$B$8:$B$5007,B1617,$A$8:$A$5007,"مصروف",$I$8:$I$5007,"&lt;&gt;مرفوض"))</f>
        <v/>
      </c>
      <c r="P1617" s="25">
        <f>IF(A1617&lt;&gt;"عهدة","",N(F1617)-O1617)</f>
        <v/>
      </c>
      <c r="Q1617" s="26">
        <f>IF(A1617="","",IF(A1617="عهدة",IF(N(F1617)=0,"⚠ أدخل قيمة العهدة",IF(P1617&lt;0,"⛔ عجز / زيادة مصروفات "&amp;TEXT(-P1617,"#,##0"),IF(COUNTIFS($B$8:$B$5007,B1617,$A$8:$A$5007,"مصروف",$I$8:$I$5007,"&lt;&gt;مرفوض",$K$8:$K$5007,"&lt;&gt;نعم")&gt;0,"⚠ "&amp;COUNTIFS($B$8:$B$5007,B1617,$A$8:$A$5007,"مصروف",$I$8:$I$5007,"&lt;&gt;مرفوض",$K$8:$K$5007,"&lt;&gt;نعم")&amp;" مصروف غير مسوى",IF(L1617="تمت التسوية",IF(P1617=0,"✔ متوازنة وتمت التسوية","✔ تمت التسوية – متبقي "&amp;TEXT(P1617,"#,##0")),IF(P1617&gt;0,"متبقي "&amp;TEXT(P1617,"#,##0"),"✔ متوازنة"))))),IF(R1617=0,"⚠ أضف سطر عهدة أولًا",IF(OR(C1617="",N(G1617)=0),"⚠ أكمل التاريخ والقيمة",IF(S1617="","⚠ التاريخ خارج السنة المالية",IF(H1617="","⚠ اختر بند الموازنة",IF(I1617="مرفوض","✖ مرفوض من المدير",IF(I1617&lt;&gt;"موافق","⏳ بانتظار موافقة المدير",IF(K1617&lt;&gt;"نعم","⚠ غير مسوى مع الحسابات","✔ معتمد ومسوى")))))))))</f>
        <v/>
      </c>
      <c r="R1617">
        <f>N(R1616)+IF(A1617="عهدة",1,0)</f>
        <v/>
      </c>
      <c r="S1617">
        <f>IF(C1617="","",IF(AND(C1617&gt;=DATE(2026,9,1),C1617&lt;=DATE(2027,8,31)),(YEAR(C1617)-2026)*12+MONTH(C1617)-8,""))</f>
        <v/>
      </c>
      <c r="T1617">
        <f>IF(AND(A1617="مصروف",R1617&gt;0,I1617="موافق",S1617&lt;&gt;"",H1617&lt;&gt;""),N(G1617),0)</f>
        <v/>
      </c>
    </row>
    <row r="1618">
      <c r="A1618" s="19" t="n"/>
      <c r="B1618" s="20">
        <f>IF(A1618="","",IF(R1618=0,"⚠ أضف سطر عهدة أولًا","BDR-"&amp;TEXT(R1618,"000")))</f>
        <v/>
      </c>
      <c r="C1618" s="21" t="n"/>
      <c r="D1618" s="20">
        <f>IF(C1618="","",IF(S1618="","خارج السنة المالية",INDEX(القوائم!$D$2:$D$13,S1618)))</f>
        <v/>
      </c>
      <c r="E1618" s="22" t="n"/>
      <c r="F1618" s="23" t="n"/>
      <c r="G1618" s="23" t="n"/>
      <c r="H1618" s="22" t="n"/>
      <c r="I1618" s="19" t="n"/>
      <c r="J1618" s="21" t="n"/>
      <c r="K1618" s="19" t="n"/>
      <c r="L1618" s="19" t="n"/>
      <c r="M1618" s="21" t="n"/>
      <c r="N1618" s="22" t="n"/>
      <c r="O1618" s="24">
        <f>IF(A1618&lt;&gt;"عهدة","",SUMIFS($G$8:$G$5007,$B$8:$B$5007,B1618,$A$8:$A$5007,"مصروف",$I$8:$I$5007,"&lt;&gt;مرفوض"))</f>
        <v/>
      </c>
      <c r="P1618" s="25">
        <f>IF(A1618&lt;&gt;"عهدة","",N(F1618)-O1618)</f>
        <v/>
      </c>
      <c r="Q1618" s="26">
        <f>IF(A1618="","",IF(A1618="عهدة",IF(N(F1618)=0,"⚠ أدخل قيمة العهدة",IF(P1618&lt;0,"⛔ عجز / زيادة مصروفات "&amp;TEXT(-P1618,"#,##0"),IF(COUNTIFS($B$8:$B$5007,B1618,$A$8:$A$5007,"مصروف",$I$8:$I$5007,"&lt;&gt;مرفوض",$K$8:$K$5007,"&lt;&gt;نعم")&gt;0,"⚠ "&amp;COUNTIFS($B$8:$B$5007,B1618,$A$8:$A$5007,"مصروف",$I$8:$I$5007,"&lt;&gt;مرفوض",$K$8:$K$5007,"&lt;&gt;نعم")&amp;" مصروف غير مسوى",IF(L1618="تمت التسوية",IF(P1618=0,"✔ متوازنة وتمت التسوية","✔ تمت التسوية – متبقي "&amp;TEXT(P1618,"#,##0")),IF(P1618&gt;0,"متبقي "&amp;TEXT(P1618,"#,##0"),"✔ متوازنة"))))),IF(R1618=0,"⚠ أضف سطر عهدة أولًا",IF(OR(C1618="",N(G1618)=0),"⚠ أكمل التاريخ والقيمة",IF(S1618="","⚠ التاريخ خارج السنة المالية",IF(H1618="","⚠ اختر بند الموازنة",IF(I1618="مرفوض","✖ مرفوض من المدير",IF(I1618&lt;&gt;"موافق","⏳ بانتظار موافقة المدير",IF(K1618&lt;&gt;"نعم","⚠ غير مسوى مع الحسابات","✔ معتمد ومسوى")))))))))</f>
        <v/>
      </c>
      <c r="R1618">
        <f>N(R1617)+IF(A1618="عهدة",1,0)</f>
        <v/>
      </c>
      <c r="S1618">
        <f>IF(C1618="","",IF(AND(C1618&gt;=DATE(2026,9,1),C1618&lt;=DATE(2027,8,31)),(YEAR(C1618)-2026)*12+MONTH(C1618)-8,""))</f>
        <v/>
      </c>
      <c r="T1618">
        <f>IF(AND(A1618="مصروف",R1618&gt;0,I1618="موافق",S1618&lt;&gt;"",H1618&lt;&gt;""),N(G1618),0)</f>
        <v/>
      </c>
    </row>
    <row r="1619">
      <c r="A1619" s="19" t="n"/>
      <c r="B1619" s="20">
        <f>IF(A1619="","",IF(R1619=0,"⚠ أضف سطر عهدة أولًا","BDR-"&amp;TEXT(R1619,"000")))</f>
        <v/>
      </c>
      <c r="C1619" s="21" t="n"/>
      <c r="D1619" s="20">
        <f>IF(C1619="","",IF(S1619="","خارج السنة المالية",INDEX(القوائم!$D$2:$D$13,S1619)))</f>
        <v/>
      </c>
      <c r="E1619" s="22" t="n"/>
      <c r="F1619" s="23" t="n"/>
      <c r="G1619" s="23" t="n"/>
      <c r="H1619" s="22" t="n"/>
      <c r="I1619" s="19" t="n"/>
      <c r="J1619" s="21" t="n"/>
      <c r="K1619" s="19" t="n"/>
      <c r="L1619" s="19" t="n"/>
      <c r="M1619" s="21" t="n"/>
      <c r="N1619" s="22" t="n"/>
      <c r="O1619" s="24">
        <f>IF(A1619&lt;&gt;"عهدة","",SUMIFS($G$8:$G$5007,$B$8:$B$5007,B1619,$A$8:$A$5007,"مصروف",$I$8:$I$5007,"&lt;&gt;مرفوض"))</f>
        <v/>
      </c>
      <c r="P1619" s="25">
        <f>IF(A1619&lt;&gt;"عهدة","",N(F1619)-O1619)</f>
        <v/>
      </c>
      <c r="Q1619" s="26">
        <f>IF(A1619="","",IF(A1619="عهدة",IF(N(F1619)=0,"⚠ أدخل قيمة العهدة",IF(P1619&lt;0,"⛔ عجز / زيادة مصروفات "&amp;TEXT(-P1619,"#,##0"),IF(COUNTIFS($B$8:$B$5007,B1619,$A$8:$A$5007,"مصروف",$I$8:$I$5007,"&lt;&gt;مرفوض",$K$8:$K$5007,"&lt;&gt;نعم")&gt;0,"⚠ "&amp;COUNTIFS($B$8:$B$5007,B1619,$A$8:$A$5007,"مصروف",$I$8:$I$5007,"&lt;&gt;مرفوض",$K$8:$K$5007,"&lt;&gt;نعم")&amp;" مصروف غير مسوى",IF(L1619="تمت التسوية",IF(P1619=0,"✔ متوازنة وتمت التسوية","✔ تمت التسوية – متبقي "&amp;TEXT(P1619,"#,##0")),IF(P1619&gt;0,"متبقي "&amp;TEXT(P1619,"#,##0"),"✔ متوازنة"))))),IF(R1619=0,"⚠ أضف سطر عهدة أولًا",IF(OR(C1619="",N(G1619)=0),"⚠ أكمل التاريخ والقيمة",IF(S1619="","⚠ التاريخ خارج السنة المالية",IF(H1619="","⚠ اختر بند الموازنة",IF(I1619="مرفوض","✖ مرفوض من المدير",IF(I1619&lt;&gt;"موافق","⏳ بانتظار موافقة المدير",IF(K1619&lt;&gt;"نعم","⚠ غير مسوى مع الحسابات","✔ معتمد ومسوى")))))))))</f>
        <v/>
      </c>
      <c r="R1619">
        <f>N(R1618)+IF(A1619="عهدة",1,0)</f>
        <v/>
      </c>
      <c r="S1619">
        <f>IF(C1619="","",IF(AND(C1619&gt;=DATE(2026,9,1),C1619&lt;=DATE(2027,8,31)),(YEAR(C1619)-2026)*12+MONTH(C1619)-8,""))</f>
        <v/>
      </c>
      <c r="T1619">
        <f>IF(AND(A1619="مصروف",R1619&gt;0,I1619="موافق",S1619&lt;&gt;"",H1619&lt;&gt;""),N(G1619),0)</f>
        <v/>
      </c>
    </row>
    <row r="1620">
      <c r="A1620" s="19" t="n"/>
      <c r="B1620" s="20">
        <f>IF(A1620="","",IF(R1620=0,"⚠ أضف سطر عهدة أولًا","BDR-"&amp;TEXT(R1620,"000")))</f>
        <v/>
      </c>
      <c r="C1620" s="21" t="n"/>
      <c r="D1620" s="20">
        <f>IF(C1620="","",IF(S1620="","خارج السنة المالية",INDEX(القوائم!$D$2:$D$13,S1620)))</f>
        <v/>
      </c>
      <c r="E1620" s="22" t="n"/>
      <c r="F1620" s="23" t="n"/>
      <c r="G1620" s="23" t="n"/>
      <c r="H1620" s="22" t="n"/>
      <c r="I1620" s="19" t="n"/>
      <c r="J1620" s="21" t="n"/>
      <c r="K1620" s="19" t="n"/>
      <c r="L1620" s="19" t="n"/>
      <c r="M1620" s="21" t="n"/>
      <c r="N1620" s="22" t="n"/>
      <c r="O1620" s="24">
        <f>IF(A1620&lt;&gt;"عهدة","",SUMIFS($G$8:$G$5007,$B$8:$B$5007,B1620,$A$8:$A$5007,"مصروف",$I$8:$I$5007,"&lt;&gt;مرفوض"))</f>
        <v/>
      </c>
      <c r="P1620" s="25">
        <f>IF(A1620&lt;&gt;"عهدة","",N(F1620)-O1620)</f>
        <v/>
      </c>
      <c r="Q1620" s="26">
        <f>IF(A1620="","",IF(A1620="عهدة",IF(N(F1620)=0,"⚠ أدخل قيمة العهدة",IF(P1620&lt;0,"⛔ عجز / زيادة مصروفات "&amp;TEXT(-P1620,"#,##0"),IF(COUNTIFS($B$8:$B$5007,B1620,$A$8:$A$5007,"مصروف",$I$8:$I$5007,"&lt;&gt;مرفوض",$K$8:$K$5007,"&lt;&gt;نعم")&gt;0,"⚠ "&amp;COUNTIFS($B$8:$B$5007,B1620,$A$8:$A$5007,"مصروف",$I$8:$I$5007,"&lt;&gt;مرفوض",$K$8:$K$5007,"&lt;&gt;نعم")&amp;" مصروف غير مسوى",IF(L1620="تمت التسوية",IF(P1620=0,"✔ متوازنة وتمت التسوية","✔ تمت التسوية – متبقي "&amp;TEXT(P1620,"#,##0")),IF(P1620&gt;0,"متبقي "&amp;TEXT(P1620,"#,##0"),"✔ متوازنة"))))),IF(R1620=0,"⚠ أضف سطر عهدة أولًا",IF(OR(C1620="",N(G1620)=0),"⚠ أكمل التاريخ والقيمة",IF(S1620="","⚠ التاريخ خارج السنة المالية",IF(H1620="","⚠ اختر بند الموازنة",IF(I1620="مرفوض","✖ مرفوض من المدير",IF(I1620&lt;&gt;"موافق","⏳ بانتظار موافقة المدير",IF(K1620&lt;&gt;"نعم","⚠ غير مسوى مع الحسابات","✔ معتمد ومسوى")))))))))</f>
        <v/>
      </c>
      <c r="R1620">
        <f>N(R1619)+IF(A1620="عهدة",1,0)</f>
        <v/>
      </c>
      <c r="S1620">
        <f>IF(C1620="","",IF(AND(C1620&gt;=DATE(2026,9,1),C1620&lt;=DATE(2027,8,31)),(YEAR(C1620)-2026)*12+MONTH(C1620)-8,""))</f>
        <v/>
      </c>
      <c r="T1620">
        <f>IF(AND(A1620="مصروف",R1620&gt;0,I1620="موافق",S1620&lt;&gt;"",H1620&lt;&gt;""),N(G1620),0)</f>
        <v/>
      </c>
    </row>
    <row r="1621">
      <c r="A1621" s="19" t="n"/>
      <c r="B1621" s="20">
        <f>IF(A1621="","",IF(R1621=0,"⚠ أضف سطر عهدة أولًا","BDR-"&amp;TEXT(R1621,"000")))</f>
        <v/>
      </c>
      <c r="C1621" s="21" t="n"/>
      <c r="D1621" s="20">
        <f>IF(C1621="","",IF(S1621="","خارج السنة المالية",INDEX(القوائم!$D$2:$D$13,S1621)))</f>
        <v/>
      </c>
      <c r="E1621" s="22" t="n"/>
      <c r="F1621" s="23" t="n"/>
      <c r="G1621" s="23" t="n"/>
      <c r="H1621" s="22" t="n"/>
      <c r="I1621" s="19" t="n"/>
      <c r="J1621" s="21" t="n"/>
      <c r="K1621" s="19" t="n"/>
      <c r="L1621" s="19" t="n"/>
      <c r="M1621" s="21" t="n"/>
      <c r="N1621" s="22" t="n"/>
      <c r="O1621" s="24">
        <f>IF(A1621&lt;&gt;"عهدة","",SUMIFS($G$8:$G$5007,$B$8:$B$5007,B1621,$A$8:$A$5007,"مصروف",$I$8:$I$5007,"&lt;&gt;مرفوض"))</f>
        <v/>
      </c>
      <c r="P1621" s="25">
        <f>IF(A1621&lt;&gt;"عهدة","",N(F1621)-O1621)</f>
        <v/>
      </c>
      <c r="Q1621" s="26">
        <f>IF(A1621="","",IF(A1621="عهدة",IF(N(F1621)=0,"⚠ أدخل قيمة العهدة",IF(P1621&lt;0,"⛔ عجز / زيادة مصروفات "&amp;TEXT(-P1621,"#,##0"),IF(COUNTIFS($B$8:$B$5007,B1621,$A$8:$A$5007,"مصروف",$I$8:$I$5007,"&lt;&gt;مرفوض",$K$8:$K$5007,"&lt;&gt;نعم")&gt;0,"⚠ "&amp;COUNTIFS($B$8:$B$5007,B1621,$A$8:$A$5007,"مصروف",$I$8:$I$5007,"&lt;&gt;مرفوض",$K$8:$K$5007,"&lt;&gt;نعم")&amp;" مصروف غير مسوى",IF(L1621="تمت التسوية",IF(P1621=0,"✔ متوازنة وتمت التسوية","✔ تمت التسوية – متبقي "&amp;TEXT(P1621,"#,##0")),IF(P1621&gt;0,"متبقي "&amp;TEXT(P1621,"#,##0"),"✔ متوازنة"))))),IF(R1621=0,"⚠ أضف سطر عهدة أولًا",IF(OR(C1621="",N(G1621)=0),"⚠ أكمل التاريخ والقيمة",IF(S1621="","⚠ التاريخ خارج السنة المالية",IF(H1621="","⚠ اختر بند الموازنة",IF(I1621="مرفوض","✖ مرفوض من المدير",IF(I1621&lt;&gt;"موافق","⏳ بانتظار موافقة المدير",IF(K1621&lt;&gt;"نعم","⚠ غير مسوى مع الحسابات","✔ معتمد ومسوى")))))))))</f>
        <v/>
      </c>
      <c r="R1621">
        <f>N(R1620)+IF(A1621="عهدة",1,0)</f>
        <v/>
      </c>
      <c r="S1621">
        <f>IF(C1621="","",IF(AND(C1621&gt;=DATE(2026,9,1),C1621&lt;=DATE(2027,8,31)),(YEAR(C1621)-2026)*12+MONTH(C1621)-8,""))</f>
        <v/>
      </c>
      <c r="T1621">
        <f>IF(AND(A1621="مصروف",R1621&gt;0,I1621="موافق",S1621&lt;&gt;"",H1621&lt;&gt;""),N(G1621),0)</f>
        <v/>
      </c>
    </row>
    <row r="1622">
      <c r="A1622" s="19" t="n"/>
      <c r="B1622" s="20">
        <f>IF(A1622="","",IF(R1622=0,"⚠ أضف سطر عهدة أولًا","BDR-"&amp;TEXT(R1622,"000")))</f>
        <v/>
      </c>
      <c r="C1622" s="21" t="n"/>
      <c r="D1622" s="20">
        <f>IF(C1622="","",IF(S1622="","خارج السنة المالية",INDEX(القوائم!$D$2:$D$13,S1622)))</f>
        <v/>
      </c>
      <c r="E1622" s="22" t="n"/>
      <c r="F1622" s="23" t="n"/>
      <c r="G1622" s="23" t="n"/>
      <c r="H1622" s="22" t="n"/>
      <c r="I1622" s="19" t="n"/>
      <c r="J1622" s="21" t="n"/>
      <c r="K1622" s="19" t="n"/>
      <c r="L1622" s="19" t="n"/>
      <c r="M1622" s="21" t="n"/>
      <c r="N1622" s="22" t="n"/>
      <c r="O1622" s="24">
        <f>IF(A1622&lt;&gt;"عهدة","",SUMIFS($G$8:$G$5007,$B$8:$B$5007,B1622,$A$8:$A$5007,"مصروف",$I$8:$I$5007,"&lt;&gt;مرفوض"))</f>
        <v/>
      </c>
      <c r="P1622" s="25">
        <f>IF(A1622&lt;&gt;"عهدة","",N(F1622)-O1622)</f>
        <v/>
      </c>
      <c r="Q1622" s="26">
        <f>IF(A1622="","",IF(A1622="عهدة",IF(N(F1622)=0,"⚠ أدخل قيمة العهدة",IF(P1622&lt;0,"⛔ عجز / زيادة مصروفات "&amp;TEXT(-P1622,"#,##0"),IF(COUNTIFS($B$8:$B$5007,B1622,$A$8:$A$5007,"مصروف",$I$8:$I$5007,"&lt;&gt;مرفوض",$K$8:$K$5007,"&lt;&gt;نعم")&gt;0,"⚠ "&amp;COUNTIFS($B$8:$B$5007,B1622,$A$8:$A$5007,"مصروف",$I$8:$I$5007,"&lt;&gt;مرفوض",$K$8:$K$5007,"&lt;&gt;نعم")&amp;" مصروف غير مسوى",IF(L1622="تمت التسوية",IF(P1622=0,"✔ متوازنة وتمت التسوية","✔ تمت التسوية – متبقي "&amp;TEXT(P1622,"#,##0")),IF(P1622&gt;0,"متبقي "&amp;TEXT(P1622,"#,##0"),"✔ متوازنة"))))),IF(R1622=0,"⚠ أضف سطر عهدة أولًا",IF(OR(C1622="",N(G1622)=0),"⚠ أكمل التاريخ والقيمة",IF(S1622="","⚠ التاريخ خارج السنة المالية",IF(H1622="","⚠ اختر بند الموازنة",IF(I1622="مرفوض","✖ مرفوض من المدير",IF(I1622&lt;&gt;"موافق","⏳ بانتظار موافقة المدير",IF(K1622&lt;&gt;"نعم","⚠ غير مسوى مع الحسابات","✔ معتمد ومسوى")))))))))</f>
        <v/>
      </c>
      <c r="R1622">
        <f>N(R1621)+IF(A1622="عهدة",1,0)</f>
        <v/>
      </c>
      <c r="S1622">
        <f>IF(C1622="","",IF(AND(C1622&gt;=DATE(2026,9,1),C1622&lt;=DATE(2027,8,31)),(YEAR(C1622)-2026)*12+MONTH(C1622)-8,""))</f>
        <v/>
      </c>
      <c r="T1622">
        <f>IF(AND(A1622="مصروف",R1622&gt;0,I1622="موافق",S1622&lt;&gt;"",H1622&lt;&gt;""),N(G1622),0)</f>
        <v/>
      </c>
    </row>
    <row r="1623">
      <c r="A1623" s="19" t="n"/>
      <c r="B1623" s="20">
        <f>IF(A1623="","",IF(R1623=0,"⚠ أضف سطر عهدة أولًا","BDR-"&amp;TEXT(R1623,"000")))</f>
        <v/>
      </c>
      <c r="C1623" s="21" t="n"/>
      <c r="D1623" s="20">
        <f>IF(C1623="","",IF(S1623="","خارج السنة المالية",INDEX(القوائم!$D$2:$D$13,S1623)))</f>
        <v/>
      </c>
      <c r="E1623" s="22" t="n"/>
      <c r="F1623" s="23" t="n"/>
      <c r="G1623" s="23" t="n"/>
      <c r="H1623" s="22" t="n"/>
      <c r="I1623" s="19" t="n"/>
      <c r="J1623" s="21" t="n"/>
      <c r="K1623" s="19" t="n"/>
      <c r="L1623" s="19" t="n"/>
      <c r="M1623" s="21" t="n"/>
      <c r="N1623" s="22" t="n"/>
      <c r="O1623" s="24">
        <f>IF(A1623&lt;&gt;"عهدة","",SUMIFS($G$8:$G$5007,$B$8:$B$5007,B1623,$A$8:$A$5007,"مصروف",$I$8:$I$5007,"&lt;&gt;مرفوض"))</f>
        <v/>
      </c>
      <c r="P1623" s="25">
        <f>IF(A1623&lt;&gt;"عهدة","",N(F1623)-O1623)</f>
        <v/>
      </c>
      <c r="Q1623" s="26">
        <f>IF(A1623="","",IF(A1623="عهدة",IF(N(F1623)=0,"⚠ أدخل قيمة العهدة",IF(P1623&lt;0,"⛔ عجز / زيادة مصروفات "&amp;TEXT(-P1623,"#,##0"),IF(COUNTIFS($B$8:$B$5007,B1623,$A$8:$A$5007,"مصروف",$I$8:$I$5007,"&lt;&gt;مرفوض",$K$8:$K$5007,"&lt;&gt;نعم")&gt;0,"⚠ "&amp;COUNTIFS($B$8:$B$5007,B1623,$A$8:$A$5007,"مصروف",$I$8:$I$5007,"&lt;&gt;مرفوض",$K$8:$K$5007,"&lt;&gt;نعم")&amp;" مصروف غير مسوى",IF(L1623="تمت التسوية",IF(P1623=0,"✔ متوازنة وتمت التسوية","✔ تمت التسوية – متبقي "&amp;TEXT(P1623,"#,##0")),IF(P1623&gt;0,"متبقي "&amp;TEXT(P1623,"#,##0"),"✔ متوازنة"))))),IF(R1623=0,"⚠ أضف سطر عهدة أولًا",IF(OR(C1623="",N(G1623)=0),"⚠ أكمل التاريخ والقيمة",IF(S1623="","⚠ التاريخ خارج السنة المالية",IF(H1623="","⚠ اختر بند الموازنة",IF(I1623="مرفوض","✖ مرفوض من المدير",IF(I1623&lt;&gt;"موافق","⏳ بانتظار موافقة المدير",IF(K1623&lt;&gt;"نعم","⚠ غير مسوى مع الحسابات","✔ معتمد ومسوى")))))))))</f>
        <v/>
      </c>
      <c r="R1623">
        <f>N(R1622)+IF(A1623="عهدة",1,0)</f>
        <v/>
      </c>
      <c r="S1623">
        <f>IF(C1623="","",IF(AND(C1623&gt;=DATE(2026,9,1),C1623&lt;=DATE(2027,8,31)),(YEAR(C1623)-2026)*12+MONTH(C1623)-8,""))</f>
        <v/>
      </c>
      <c r="T1623">
        <f>IF(AND(A1623="مصروف",R1623&gt;0,I1623="موافق",S1623&lt;&gt;"",H1623&lt;&gt;""),N(G1623),0)</f>
        <v/>
      </c>
    </row>
    <row r="1624">
      <c r="A1624" s="19" t="n"/>
      <c r="B1624" s="20">
        <f>IF(A1624="","",IF(R1624=0,"⚠ أضف سطر عهدة أولًا","BDR-"&amp;TEXT(R1624,"000")))</f>
        <v/>
      </c>
      <c r="C1624" s="21" t="n"/>
      <c r="D1624" s="20">
        <f>IF(C1624="","",IF(S1624="","خارج السنة المالية",INDEX(القوائم!$D$2:$D$13,S1624)))</f>
        <v/>
      </c>
      <c r="E1624" s="22" t="n"/>
      <c r="F1624" s="23" t="n"/>
      <c r="G1624" s="23" t="n"/>
      <c r="H1624" s="22" t="n"/>
      <c r="I1624" s="19" t="n"/>
      <c r="J1624" s="21" t="n"/>
      <c r="K1624" s="19" t="n"/>
      <c r="L1624" s="19" t="n"/>
      <c r="M1624" s="21" t="n"/>
      <c r="N1624" s="22" t="n"/>
      <c r="O1624" s="24">
        <f>IF(A1624&lt;&gt;"عهدة","",SUMIFS($G$8:$G$5007,$B$8:$B$5007,B1624,$A$8:$A$5007,"مصروف",$I$8:$I$5007,"&lt;&gt;مرفوض"))</f>
        <v/>
      </c>
      <c r="P1624" s="25">
        <f>IF(A1624&lt;&gt;"عهدة","",N(F1624)-O1624)</f>
        <v/>
      </c>
      <c r="Q1624" s="26">
        <f>IF(A1624="","",IF(A1624="عهدة",IF(N(F1624)=0,"⚠ أدخل قيمة العهدة",IF(P1624&lt;0,"⛔ عجز / زيادة مصروفات "&amp;TEXT(-P1624,"#,##0"),IF(COUNTIFS($B$8:$B$5007,B1624,$A$8:$A$5007,"مصروف",$I$8:$I$5007,"&lt;&gt;مرفوض",$K$8:$K$5007,"&lt;&gt;نعم")&gt;0,"⚠ "&amp;COUNTIFS($B$8:$B$5007,B1624,$A$8:$A$5007,"مصروف",$I$8:$I$5007,"&lt;&gt;مرفوض",$K$8:$K$5007,"&lt;&gt;نعم")&amp;" مصروف غير مسوى",IF(L1624="تمت التسوية",IF(P1624=0,"✔ متوازنة وتمت التسوية","✔ تمت التسوية – متبقي "&amp;TEXT(P1624,"#,##0")),IF(P1624&gt;0,"متبقي "&amp;TEXT(P1624,"#,##0"),"✔ متوازنة"))))),IF(R1624=0,"⚠ أضف سطر عهدة أولًا",IF(OR(C1624="",N(G1624)=0),"⚠ أكمل التاريخ والقيمة",IF(S1624="","⚠ التاريخ خارج السنة المالية",IF(H1624="","⚠ اختر بند الموازنة",IF(I1624="مرفوض","✖ مرفوض من المدير",IF(I1624&lt;&gt;"موافق","⏳ بانتظار موافقة المدير",IF(K1624&lt;&gt;"نعم","⚠ غير مسوى مع الحسابات","✔ معتمد ومسوى")))))))))</f>
        <v/>
      </c>
      <c r="R1624">
        <f>N(R1623)+IF(A1624="عهدة",1,0)</f>
        <v/>
      </c>
      <c r="S1624">
        <f>IF(C1624="","",IF(AND(C1624&gt;=DATE(2026,9,1),C1624&lt;=DATE(2027,8,31)),(YEAR(C1624)-2026)*12+MONTH(C1624)-8,""))</f>
        <v/>
      </c>
      <c r="T1624">
        <f>IF(AND(A1624="مصروف",R1624&gt;0,I1624="موافق",S1624&lt;&gt;"",H1624&lt;&gt;""),N(G1624),0)</f>
        <v/>
      </c>
    </row>
    <row r="1625">
      <c r="A1625" s="19" t="n"/>
      <c r="B1625" s="20">
        <f>IF(A1625="","",IF(R1625=0,"⚠ أضف سطر عهدة أولًا","BDR-"&amp;TEXT(R1625,"000")))</f>
        <v/>
      </c>
      <c r="C1625" s="21" t="n"/>
      <c r="D1625" s="20">
        <f>IF(C1625="","",IF(S1625="","خارج السنة المالية",INDEX(القوائم!$D$2:$D$13,S1625)))</f>
        <v/>
      </c>
      <c r="E1625" s="22" t="n"/>
      <c r="F1625" s="23" t="n"/>
      <c r="G1625" s="23" t="n"/>
      <c r="H1625" s="22" t="n"/>
      <c r="I1625" s="19" t="n"/>
      <c r="J1625" s="21" t="n"/>
      <c r="K1625" s="19" t="n"/>
      <c r="L1625" s="19" t="n"/>
      <c r="M1625" s="21" t="n"/>
      <c r="N1625" s="22" t="n"/>
      <c r="O1625" s="24">
        <f>IF(A1625&lt;&gt;"عهدة","",SUMIFS($G$8:$G$5007,$B$8:$B$5007,B1625,$A$8:$A$5007,"مصروف",$I$8:$I$5007,"&lt;&gt;مرفوض"))</f>
        <v/>
      </c>
      <c r="P1625" s="25">
        <f>IF(A1625&lt;&gt;"عهدة","",N(F1625)-O1625)</f>
        <v/>
      </c>
      <c r="Q1625" s="26">
        <f>IF(A1625="","",IF(A1625="عهدة",IF(N(F1625)=0,"⚠ أدخل قيمة العهدة",IF(P1625&lt;0,"⛔ عجز / زيادة مصروفات "&amp;TEXT(-P1625,"#,##0"),IF(COUNTIFS($B$8:$B$5007,B1625,$A$8:$A$5007,"مصروف",$I$8:$I$5007,"&lt;&gt;مرفوض",$K$8:$K$5007,"&lt;&gt;نعم")&gt;0,"⚠ "&amp;COUNTIFS($B$8:$B$5007,B1625,$A$8:$A$5007,"مصروف",$I$8:$I$5007,"&lt;&gt;مرفوض",$K$8:$K$5007,"&lt;&gt;نعم")&amp;" مصروف غير مسوى",IF(L1625="تمت التسوية",IF(P1625=0,"✔ متوازنة وتمت التسوية","✔ تمت التسوية – متبقي "&amp;TEXT(P1625,"#,##0")),IF(P1625&gt;0,"متبقي "&amp;TEXT(P1625,"#,##0"),"✔ متوازنة"))))),IF(R1625=0,"⚠ أضف سطر عهدة أولًا",IF(OR(C1625="",N(G1625)=0),"⚠ أكمل التاريخ والقيمة",IF(S1625="","⚠ التاريخ خارج السنة المالية",IF(H1625="","⚠ اختر بند الموازنة",IF(I1625="مرفوض","✖ مرفوض من المدير",IF(I1625&lt;&gt;"موافق","⏳ بانتظار موافقة المدير",IF(K1625&lt;&gt;"نعم","⚠ غير مسوى مع الحسابات","✔ معتمد ومسوى")))))))))</f>
        <v/>
      </c>
      <c r="R1625">
        <f>N(R1624)+IF(A1625="عهدة",1,0)</f>
        <v/>
      </c>
      <c r="S1625">
        <f>IF(C1625="","",IF(AND(C1625&gt;=DATE(2026,9,1),C1625&lt;=DATE(2027,8,31)),(YEAR(C1625)-2026)*12+MONTH(C1625)-8,""))</f>
        <v/>
      </c>
      <c r="T1625">
        <f>IF(AND(A1625="مصروف",R1625&gt;0,I1625="موافق",S1625&lt;&gt;"",H1625&lt;&gt;""),N(G1625),0)</f>
        <v/>
      </c>
    </row>
    <row r="1626">
      <c r="A1626" s="19" t="n"/>
      <c r="B1626" s="20">
        <f>IF(A1626="","",IF(R1626=0,"⚠ أضف سطر عهدة أولًا","BDR-"&amp;TEXT(R1626,"000")))</f>
        <v/>
      </c>
      <c r="C1626" s="21" t="n"/>
      <c r="D1626" s="20">
        <f>IF(C1626="","",IF(S1626="","خارج السنة المالية",INDEX(القوائم!$D$2:$D$13,S1626)))</f>
        <v/>
      </c>
      <c r="E1626" s="22" t="n"/>
      <c r="F1626" s="23" t="n"/>
      <c r="G1626" s="23" t="n"/>
      <c r="H1626" s="22" t="n"/>
      <c r="I1626" s="19" t="n"/>
      <c r="J1626" s="21" t="n"/>
      <c r="K1626" s="19" t="n"/>
      <c r="L1626" s="19" t="n"/>
      <c r="M1626" s="21" t="n"/>
      <c r="N1626" s="22" t="n"/>
      <c r="O1626" s="24">
        <f>IF(A1626&lt;&gt;"عهدة","",SUMIFS($G$8:$G$5007,$B$8:$B$5007,B1626,$A$8:$A$5007,"مصروف",$I$8:$I$5007,"&lt;&gt;مرفوض"))</f>
        <v/>
      </c>
      <c r="P1626" s="25">
        <f>IF(A1626&lt;&gt;"عهدة","",N(F1626)-O1626)</f>
        <v/>
      </c>
      <c r="Q1626" s="26">
        <f>IF(A1626="","",IF(A1626="عهدة",IF(N(F1626)=0,"⚠ أدخل قيمة العهدة",IF(P1626&lt;0,"⛔ عجز / زيادة مصروفات "&amp;TEXT(-P1626,"#,##0"),IF(COUNTIFS($B$8:$B$5007,B1626,$A$8:$A$5007,"مصروف",$I$8:$I$5007,"&lt;&gt;مرفوض",$K$8:$K$5007,"&lt;&gt;نعم")&gt;0,"⚠ "&amp;COUNTIFS($B$8:$B$5007,B1626,$A$8:$A$5007,"مصروف",$I$8:$I$5007,"&lt;&gt;مرفوض",$K$8:$K$5007,"&lt;&gt;نعم")&amp;" مصروف غير مسوى",IF(L1626="تمت التسوية",IF(P1626=0,"✔ متوازنة وتمت التسوية","✔ تمت التسوية – متبقي "&amp;TEXT(P1626,"#,##0")),IF(P1626&gt;0,"متبقي "&amp;TEXT(P1626,"#,##0"),"✔ متوازنة"))))),IF(R1626=0,"⚠ أضف سطر عهدة أولًا",IF(OR(C1626="",N(G1626)=0),"⚠ أكمل التاريخ والقيمة",IF(S1626="","⚠ التاريخ خارج السنة المالية",IF(H1626="","⚠ اختر بند الموازنة",IF(I1626="مرفوض","✖ مرفوض من المدير",IF(I1626&lt;&gt;"موافق","⏳ بانتظار موافقة المدير",IF(K1626&lt;&gt;"نعم","⚠ غير مسوى مع الحسابات","✔ معتمد ومسوى")))))))))</f>
        <v/>
      </c>
      <c r="R1626">
        <f>N(R1625)+IF(A1626="عهدة",1,0)</f>
        <v/>
      </c>
      <c r="S1626">
        <f>IF(C1626="","",IF(AND(C1626&gt;=DATE(2026,9,1),C1626&lt;=DATE(2027,8,31)),(YEAR(C1626)-2026)*12+MONTH(C1626)-8,""))</f>
        <v/>
      </c>
      <c r="T1626">
        <f>IF(AND(A1626="مصروف",R1626&gt;0,I1626="موافق",S1626&lt;&gt;"",H1626&lt;&gt;""),N(G1626),0)</f>
        <v/>
      </c>
    </row>
    <row r="1627">
      <c r="A1627" s="19" t="n"/>
      <c r="B1627" s="20">
        <f>IF(A1627="","",IF(R1627=0,"⚠ أضف سطر عهدة أولًا","BDR-"&amp;TEXT(R1627,"000")))</f>
        <v/>
      </c>
      <c r="C1627" s="21" t="n"/>
      <c r="D1627" s="20">
        <f>IF(C1627="","",IF(S1627="","خارج السنة المالية",INDEX(القوائم!$D$2:$D$13,S1627)))</f>
        <v/>
      </c>
      <c r="E1627" s="22" t="n"/>
      <c r="F1627" s="23" t="n"/>
      <c r="G1627" s="23" t="n"/>
      <c r="H1627" s="22" t="n"/>
      <c r="I1627" s="19" t="n"/>
      <c r="J1627" s="21" t="n"/>
      <c r="K1627" s="19" t="n"/>
      <c r="L1627" s="19" t="n"/>
      <c r="M1627" s="21" t="n"/>
      <c r="N1627" s="22" t="n"/>
      <c r="O1627" s="24">
        <f>IF(A1627&lt;&gt;"عهدة","",SUMIFS($G$8:$G$5007,$B$8:$B$5007,B1627,$A$8:$A$5007,"مصروف",$I$8:$I$5007,"&lt;&gt;مرفوض"))</f>
        <v/>
      </c>
      <c r="P1627" s="25">
        <f>IF(A1627&lt;&gt;"عهدة","",N(F1627)-O1627)</f>
        <v/>
      </c>
      <c r="Q1627" s="26">
        <f>IF(A1627="","",IF(A1627="عهدة",IF(N(F1627)=0,"⚠ أدخل قيمة العهدة",IF(P1627&lt;0,"⛔ عجز / زيادة مصروفات "&amp;TEXT(-P1627,"#,##0"),IF(COUNTIFS($B$8:$B$5007,B1627,$A$8:$A$5007,"مصروف",$I$8:$I$5007,"&lt;&gt;مرفوض",$K$8:$K$5007,"&lt;&gt;نعم")&gt;0,"⚠ "&amp;COUNTIFS($B$8:$B$5007,B1627,$A$8:$A$5007,"مصروف",$I$8:$I$5007,"&lt;&gt;مرفوض",$K$8:$K$5007,"&lt;&gt;نعم")&amp;" مصروف غير مسوى",IF(L1627="تمت التسوية",IF(P1627=0,"✔ متوازنة وتمت التسوية","✔ تمت التسوية – متبقي "&amp;TEXT(P1627,"#,##0")),IF(P1627&gt;0,"متبقي "&amp;TEXT(P1627,"#,##0"),"✔ متوازنة"))))),IF(R1627=0,"⚠ أضف سطر عهدة أولًا",IF(OR(C1627="",N(G1627)=0),"⚠ أكمل التاريخ والقيمة",IF(S1627="","⚠ التاريخ خارج السنة المالية",IF(H1627="","⚠ اختر بند الموازنة",IF(I1627="مرفوض","✖ مرفوض من المدير",IF(I1627&lt;&gt;"موافق","⏳ بانتظار موافقة المدير",IF(K1627&lt;&gt;"نعم","⚠ غير مسوى مع الحسابات","✔ معتمد ومسوى")))))))))</f>
        <v/>
      </c>
      <c r="R1627">
        <f>N(R1626)+IF(A1627="عهدة",1,0)</f>
        <v/>
      </c>
      <c r="S1627">
        <f>IF(C1627="","",IF(AND(C1627&gt;=DATE(2026,9,1),C1627&lt;=DATE(2027,8,31)),(YEAR(C1627)-2026)*12+MONTH(C1627)-8,""))</f>
        <v/>
      </c>
      <c r="T1627">
        <f>IF(AND(A1627="مصروف",R1627&gt;0,I1627="موافق",S1627&lt;&gt;"",H1627&lt;&gt;""),N(G1627),0)</f>
        <v/>
      </c>
    </row>
    <row r="1628">
      <c r="A1628" s="19" t="n"/>
      <c r="B1628" s="20">
        <f>IF(A1628="","",IF(R1628=0,"⚠ أضف سطر عهدة أولًا","BDR-"&amp;TEXT(R1628,"000")))</f>
        <v/>
      </c>
      <c r="C1628" s="21" t="n"/>
      <c r="D1628" s="20">
        <f>IF(C1628="","",IF(S1628="","خارج السنة المالية",INDEX(القوائم!$D$2:$D$13,S1628)))</f>
        <v/>
      </c>
      <c r="E1628" s="22" t="n"/>
      <c r="F1628" s="23" t="n"/>
      <c r="G1628" s="23" t="n"/>
      <c r="H1628" s="22" t="n"/>
      <c r="I1628" s="19" t="n"/>
      <c r="J1628" s="21" t="n"/>
      <c r="K1628" s="19" t="n"/>
      <c r="L1628" s="19" t="n"/>
      <c r="M1628" s="21" t="n"/>
      <c r="N1628" s="22" t="n"/>
      <c r="O1628" s="24">
        <f>IF(A1628&lt;&gt;"عهدة","",SUMIFS($G$8:$G$5007,$B$8:$B$5007,B1628,$A$8:$A$5007,"مصروف",$I$8:$I$5007,"&lt;&gt;مرفوض"))</f>
        <v/>
      </c>
      <c r="P1628" s="25">
        <f>IF(A1628&lt;&gt;"عهدة","",N(F1628)-O1628)</f>
        <v/>
      </c>
      <c r="Q1628" s="26">
        <f>IF(A1628="","",IF(A1628="عهدة",IF(N(F1628)=0,"⚠ أدخل قيمة العهدة",IF(P1628&lt;0,"⛔ عجز / زيادة مصروفات "&amp;TEXT(-P1628,"#,##0"),IF(COUNTIFS($B$8:$B$5007,B1628,$A$8:$A$5007,"مصروف",$I$8:$I$5007,"&lt;&gt;مرفوض",$K$8:$K$5007,"&lt;&gt;نعم")&gt;0,"⚠ "&amp;COUNTIFS($B$8:$B$5007,B1628,$A$8:$A$5007,"مصروف",$I$8:$I$5007,"&lt;&gt;مرفوض",$K$8:$K$5007,"&lt;&gt;نعم")&amp;" مصروف غير مسوى",IF(L1628="تمت التسوية",IF(P1628=0,"✔ متوازنة وتمت التسوية","✔ تمت التسوية – متبقي "&amp;TEXT(P1628,"#,##0")),IF(P1628&gt;0,"متبقي "&amp;TEXT(P1628,"#,##0"),"✔ متوازنة"))))),IF(R1628=0,"⚠ أضف سطر عهدة أولًا",IF(OR(C1628="",N(G1628)=0),"⚠ أكمل التاريخ والقيمة",IF(S1628="","⚠ التاريخ خارج السنة المالية",IF(H1628="","⚠ اختر بند الموازنة",IF(I1628="مرفوض","✖ مرفوض من المدير",IF(I1628&lt;&gt;"موافق","⏳ بانتظار موافقة المدير",IF(K1628&lt;&gt;"نعم","⚠ غير مسوى مع الحسابات","✔ معتمد ومسوى")))))))))</f>
        <v/>
      </c>
      <c r="R1628">
        <f>N(R1627)+IF(A1628="عهدة",1,0)</f>
        <v/>
      </c>
      <c r="S1628">
        <f>IF(C1628="","",IF(AND(C1628&gt;=DATE(2026,9,1),C1628&lt;=DATE(2027,8,31)),(YEAR(C1628)-2026)*12+MONTH(C1628)-8,""))</f>
        <v/>
      </c>
      <c r="T1628">
        <f>IF(AND(A1628="مصروف",R1628&gt;0,I1628="موافق",S1628&lt;&gt;"",H1628&lt;&gt;""),N(G1628),0)</f>
        <v/>
      </c>
    </row>
    <row r="1629">
      <c r="A1629" s="19" t="n"/>
      <c r="B1629" s="20">
        <f>IF(A1629="","",IF(R1629=0,"⚠ أضف سطر عهدة أولًا","BDR-"&amp;TEXT(R1629,"000")))</f>
        <v/>
      </c>
      <c r="C1629" s="21" t="n"/>
      <c r="D1629" s="20">
        <f>IF(C1629="","",IF(S1629="","خارج السنة المالية",INDEX(القوائم!$D$2:$D$13,S1629)))</f>
        <v/>
      </c>
      <c r="E1629" s="22" t="n"/>
      <c r="F1629" s="23" t="n"/>
      <c r="G1629" s="23" t="n"/>
      <c r="H1629" s="22" t="n"/>
      <c r="I1629" s="19" t="n"/>
      <c r="J1629" s="21" t="n"/>
      <c r="K1629" s="19" t="n"/>
      <c r="L1629" s="19" t="n"/>
      <c r="M1629" s="21" t="n"/>
      <c r="N1629" s="22" t="n"/>
      <c r="O1629" s="24">
        <f>IF(A1629&lt;&gt;"عهدة","",SUMIFS($G$8:$G$5007,$B$8:$B$5007,B1629,$A$8:$A$5007,"مصروف",$I$8:$I$5007,"&lt;&gt;مرفوض"))</f>
        <v/>
      </c>
      <c r="P1629" s="25">
        <f>IF(A1629&lt;&gt;"عهدة","",N(F1629)-O1629)</f>
        <v/>
      </c>
      <c r="Q1629" s="26">
        <f>IF(A1629="","",IF(A1629="عهدة",IF(N(F1629)=0,"⚠ أدخل قيمة العهدة",IF(P1629&lt;0,"⛔ عجز / زيادة مصروفات "&amp;TEXT(-P1629,"#,##0"),IF(COUNTIFS($B$8:$B$5007,B1629,$A$8:$A$5007,"مصروف",$I$8:$I$5007,"&lt;&gt;مرفوض",$K$8:$K$5007,"&lt;&gt;نعم")&gt;0,"⚠ "&amp;COUNTIFS($B$8:$B$5007,B1629,$A$8:$A$5007,"مصروف",$I$8:$I$5007,"&lt;&gt;مرفوض",$K$8:$K$5007,"&lt;&gt;نعم")&amp;" مصروف غير مسوى",IF(L1629="تمت التسوية",IF(P1629=0,"✔ متوازنة وتمت التسوية","✔ تمت التسوية – متبقي "&amp;TEXT(P1629,"#,##0")),IF(P1629&gt;0,"متبقي "&amp;TEXT(P1629,"#,##0"),"✔ متوازنة"))))),IF(R1629=0,"⚠ أضف سطر عهدة أولًا",IF(OR(C1629="",N(G1629)=0),"⚠ أكمل التاريخ والقيمة",IF(S1629="","⚠ التاريخ خارج السنة المالية",IF(H1629="","⚠ اختر بند الموازنة",IF(I1629="مرفوض","✖ مرفوض من المدير",IF(I1629&lt;&gt;"موافق","⏳ بانتظار موافقة المدير",IF(K1629&lt;&gt;"نعم","⚠ غير مسوى مع الحسابات","✔ معتمد ومسوى")))))))))</f>
        <v/>
      </c>
      <c r="R1629">
        <f>N(R1628)+IF(A1629="عهدة",1,0)</f>
        <v/>
      </c>
      <c r="S1629">
        <f>IF(C1629="","",IF(AND(C1629&gt;=DATE(2026,9,1),C1629&lt;=DATE(2027,8,31)),(YEAR(C1629)-2026)*12+MONTH(C1629)-8,""))</f>
        <v/>
      </c>
      <c r="T1629">
        <f>IF(AND(A1629="مصروف",R1629&gt;0,I1629="موافق",S1629&lt;&gt;"",H1629&lt;&gt;""),N(G1629),0)</f>
        <v/>
      </c>
    </row>
    <row r="1630">
      <c r="A1630" s="19" t="n"/>
      <c r="B1630" s="20">
        <f>IF(A1630="","",IF(R1630=0,"⚠ أضف سطر عهدة أولًا","BDR-"&amp;TEXT(R1630,"000")))</f>
        <v/>
      </c>
      <c r="C1630" s="21" t="n"/>
      <c r="D1630" s="20">
        <f>IF(C1630="","",IF(S1630="","خارج السنة المالية",INDEX(القوائم!$D$2:$D$13,S1630)))</f>
        <v/>
      </c>
      <c r="E1630" s="22" t="n"/>
      <c r="F1630" s="23" t="n"/>
      <c r="G1630" s="23" t="n"/>
      <c r="H1630" s="22" t="n"/>
      <c r="I1630" s="19" t="n"/>
      <c r="J1630" s="21" t="n"/>
      <c r="K1630" s="19" t="n"/>
      <c r="L1630" s="19" t="n"/>
      <c r="M1630" s="21" t="n"/>
      <c r="N1630" s="22" t="n"/>
      <c r="O1630" s="24">
        <f>IF(A1630&lt;&gt;"عهدة","",SUMIFS($G$8:$G$5007,$B$8:$B$5007,B1630,$A$8:$A$5007,"مصروف",$I$8:$I$5007,"&lt;&gt;مرفوض"))</f>
        <v/>
      </c>
      <c r="P1630" s="25">
        <f>IF(A1630&lt;&gt;"عهدة","",N(F1630)-O1630)</f>
        <v/>
      </c>
      <c r="Q1630" s="26">
        <f>IF(A1630="","",IF(A1630="عهدة",IF(N(F1630)=0,"⚠ أدخل قيمة العهدة",IF(P1630&lt;0,"⛔ عجز / زيادة مصروفات "&amp;TEXT(-P1630,"#,##0"),IF(COUNTIFS($B$8:$B$5007,B1630,$A$8:$A$5007,"مصروف",$I$8:$I$5007,"&lt;&gt;مرفوض",$K$8:$K$5007,"&lt;&gt;نعم")&gt;0,"⚠ "&amp;COUNTIFS($B$8:$B$5007,B1630,$A$8:$A$5007,"مصروف",$I$8:$I$5007,"&lt;&gt;مرفوض",$K$8:$K$5007,"&lt;&gt;نعم")&amp;" مصروف غير مسوى",IF(L1630="تمت التسوية",IF(P1630=0,"✔ متوازنة وتمت التسوية","✔ تمت التسوية – متبقي "&amp;TEXT(P1630,"#,##0")),IF(P1630&gt;0,"متبقي "&amp;TEXT(P1630,"#,##0"),"✔ متوازنة"))))),IF(R1630=0,"⚠ أضف سطر عهدة أولًا",IF(OR(C1630="",N(G1630)=0),"⚠ أكمل التاريخ والقيمة",IF(S1630="","⚠ التاريخ خارج السنة المالية",IF(H1630="","⚠ اختر بند الموازنة",IF(I1630="مرفوض","✖ مرفوض من المدير",IF(I1630&lt;&gt;"موافق","⏳ بانتظار موافقة المدير",IF(K1630&lt;&gt;"نعم","⚠ غير مسوى مع الحسابات","✔ معتمد ومسوى")))))))))</f>
        <v/>
      </c>
      <c r="R1630">
        <f>N(R1629)+IF(A1630="عهدة",1,0)</f>
        <v/>
      </c>
      <c r="S1630">
        <f>IF(C1630="","",IF(AND(C1630&gt;=DATE(2026,9,1),C1630&lt;=DATE(2027,8,31)),(YEAR(C1630)-2026)*12+MONTH(C1630)-8,""))</f>
        <v/>
      </c>
      <c r="T1630">
        <f>IF(AND(A1630="مصروف",R1630&gt;0,I1630="موافق",S1630&lt;&gt;"",H1630&lt;&gt;""),N(G1630),0)</f>
        <v/>
      </c>
    </row>
    <row r="1631">
      <c r="A1631" s="19" t="n"/>
      <c r="B1631" s="20">
        <f>IF(A1631="","",IF(R1631=0,"⚠ أضف سطر عهدة أولًا","BDR-"&amp;TEXT(R1631,"000")))</f>
        <v/>
      </c>
      <c r="C1631" s="21" t="n"/>
      <c r="D1631" s="20">
        <f>IF(C1631="","",IF(S1631="","خارج السنة المالية",INDEX(القوائم!$D$2:$D$13,S1631)))</f>
        <v/>
      </c>
      <c r="E1631" s="22" t="n"/>
      <c r="F1631" s="23" t="n"/>
      <c r="G1631" s="23" t="n"/>
      <c r="H1631" s="22" t="n"/>
      <c r="I1631" s="19" t="n"/>
      <c r="J1631" s="21" t="n"/>
      <c r="K1631" s="19" t="n"/>
      <c r="L1631" s="19" t="n"/>
      <c r="M1631" s="21" t="n"/>
      <c r="N1631" s="22" t="n"/>
      <c r="O1631" s="24">
        <f>IF(A1631&lt;&gt;"عهدة","",SUMIFS($G$8:$G$5007,$B$8:$B$5007,B1631,$A$8:$A$5007,"مصروف",$I$8:$I$5007,"&lt;&gt;مرفوض"))</f>
        <v/>
      </c>
      <c r="P1631" s="25">
        <f>IF(A1631&lt;&gt;"عهدة","",N(F1631)-O1631)</f>
        <v/>
      </c>
      <c r="Q1631" s="26">
        <f>IF(A1631="","",IF(A1631="عهدة",IF(N(F1631)=0,"⚠ أدخل قيمة العهدة",IF(P1631&lt;0,"⛔ عجز / زيادة مصروفات "&amp;TEXT(-P1631,"#,##0"),IF(COUNTIFS($B$8:$B$5007,B1631,$A$8:$A$5007,"مصروف",$I$8:$I$5007,"&lt;&gt;مرفوض",$K$8:$K$5007,"&lt;&gt;نعم")&gt;0,"⚠ "&amp;COUNTIFS($B$8:$B$5007,B1631,$A$8:$A$5007,"مصروف",$I$8:$I$5007,"&lt;&gt;مرفوض",$K$8:$K$5007,"&lt;&gt;نعم")&amp;" مصروف غير مسوى",IF(L1631="تمت التسوية",IF(P1631=0,"✔ متوازنة وتمت التسوية","✔ تمت التسوية – متبقي "&amp;TEXT(P1631,"#,##0")),IF(P1631&gt;0,"متبقي "&amp;TEXT(P1631,"#,##0"),"✔ متوازنة"))))),IF(R1631=0,"⚠ أضف سطر عهدة أولًا",IF(OR(C1631="",N(G1631)=0),"⚠ أكمل التاريخ والقيمة",IF(S1631="","⚠ التاريخ خارج السنة المالية",IF(H1631="","⚠ اختر بند الموازنة",IF(I1631="مرفوض","✖ مرفوض من المدير",IF(I1631&lt;&gt;"موافق","⏳ بانتظار موافقة المدير",IF(K1631&lt;&gt;"نعم","⚠ غير مسوى مع الحسابات","✔ معتمد ومسوى")))))))))</f>
        <v/>
      </c>
      <c r="R1631">
        <f>N(R1630)+IF(A1631="عهدة",1,0)</f>
        <v/>
      </c>
      <c r="S1631">
        <f>IF(C1631="","",IF(AND(C1631&gt;=DATE(2026,9,1),C1631&lt;=DATE(2027,8,31)),(YEAR(C1631)-2026)*12+MONTH(C1631)-8,""))</f>
        <v/>
      </c>
      <c r="T1631">
        <f>IF(AND(A1631="مصروف",R1631&gt;0,I1631="موافق",S1631&lt;&gt;"",H1631&lt;&gt;""),N(G1631),0)</f>
        <v/>
      </c>
    </row>
    <row r="1632">
      <c r="A1632" s="19" t="n"/>
      <c r="B1632" s="20">
        <f>IF(A1632="","",IF(R1632=0,"⚠ أضف سطر عهدة أولًا","BDR-"&amp;TEXT(R1632,"000")))</f>
        <v/>
      </c>
      <c r="C1632" s="21" t="n"/>
      <c r="D1632" s="20">
        <f>IF(C1632="","",IF(S1632="","خارج السنة المالية",INDEX(القوائم!$D$2:$D$13,S1632)))</f>
        <v/>
      </c>
      <c r="E1632" s="22" t="n"/>
      <c r="F1632" s="23" t="n"/>
      <c r="G1632" s="23" t="n"/>
      <c r="H1632" s="22" t="n"/>
      <c r="I1632" s="19" t="n"/>
      <c r="J1632" s="21" t="n"/>
      <c r="K1632" s="19" t="n"/>
      <c r="L1632" s="19" t="n"/>
      <c r="M1632" s="21" t="n"/>
      <c r="N1632" s="22" t="n"/>
      <c r="O1632" s="24">
        <f>IF(A1632&lt;&gt;"عهدة","",SUMIFS($G$8:$G$5007,$B$8:$B$5007,B1632,$A$8:$A$5007,"مصروف",$I$8:$I$5007,"&lt;&gt;مرفوض"))</f>
        <v/>
      </c>
      <c r="P1632" s="25">
        <f>IF(A1632&lt;&gt;"عهدة","",N(F1632)-O1632)</f>
        <v/>
      </c>
      <c r="Q1632" s="26">
        <f>IF(A1632="","",IF(A1632="عهدة",IF(N(F1632)=0,"⚠ أدخل قيمة العهدة",IF(P1632&lt;0,"⛔ عجز / زيادة مصروفات "&amp;TEXT(-P1632,"#,##0"),IF(COUNTIFS($B$8:$B$5007,B1632,$A$8:$A$5007,"مصروف",$I$8:$I$5007,"&lt;&gt;مرفوض",$K$8:$K$5007,"&lt;&gt;نعم")&gt;0,"⚠ "&amp;COUNTIFS($B$8:$B$5007,B1632,$A$8:$A$5007,"مصروف",$I$8:$I$5007,"&lt;&gt;مرفوض",$K$8:$K$5007,"&lt;&gt;نعم")&amp;" مصروف غير مسوى",IF(L1632="تمت التسوية",IF(P1632=0,"✔ متوازنة وتمت التسوية","✔ تمت التسوية – متبقي "&amp;TEXT(P1632,"#,##0")),IF(P1632&gt;0,"متبقي "&amp;TEXT(P1632,"#,##0"),"✔ متوازنة"))))),IF(R1632=0,"⚠ أضف سطر عهدة أولًا",IF(OR(C1632="",N(G1632)=0),"⚠ أكمل التاريخ والقيمة",IF(S1632="","⚠ التاريخ خارج السنة المالية",IF(H1632="","⚠ اختر بند الموازنة",IF(I1632="مرفوض","✖ مرفوض من المدير",IF(I1632&lt;&gt;"موافق","⏳ بانتظار موافقة المدير",IF(K1632&lt;&gt;"نعم","⚠ غير مسوى مع الحسابات","✔ معتمد ومسوى")))))))))</f>
        <v/>
      </c>
      <c r="R1632">
        <f>N(R1631)+IF(A1632="عهدة",1,0)</f>
        <v/>
      </c>
      <c r="S1632">
        <f>IF(C1632="","",IF(AND(C1632&gt;=DATE(2026,9,1),C1632&lt;=DATE(2027,8,31)),(YEAR(C1632)-2026)*12+MONTH(C1632)-8,""))</f>
        <v/>
      </c>
      <c r="T1632">
        <f>IF(AND(A1632="مصروف",R1632&gt;0,I1632="موافق",S1632&lt;&gt;"",H1632&lt;&gt;""),N(G1632),0)</f>
        <v/>
      </c>
    </row>
    <row r="1633">
      <c r="A1633" s="19" t="n"/>
      <c r="B1633" s="20">
        <f>IF(A1633="","",IF(R1633=0,"⚠ أضف سطر عهدة أولًا","BDR-"&amp;TEXT(R1633,"000")))</f>
        <v/>
      </c>
      <c r="C1633" s="21" t="n"/>
      <c r="D1633" s="20">
        <f>IF(C1633="","",IF(S1633="","خارج السنة المالية",INDEX(القوائم!$D$2:$D$13,S1633)))</f>
        <v/>
      </c>
      <c r="E1633" s="22" t="n"/>
      <c r="F1633" s="23" t="n"/>
      <c r="G1633" s="23" t="n"/>
      <c r="H1633" s="22" t="n"/>
      <c r="I1633" s="19" t="n"/>
      <c r="J1633" s="21" t="n"/>
      <c r="K1633" s="19" t="n"/>
      <c r="L1633" s="19" t="n"/>
      <c r="M1633" s="21" t="n"/>
      <c r="N1633" s="22" t="n"/>
      <c r="O1633" s="24">
        <f>IF(A1633&lt;&gt;"عهدة","",SUMIFS($G$8:$G$5007,$B$8:$B$5007,B1633,$A$8:$A$5007,"مصروف",$I$8:$I$5007,"&lt;&gt;مرفوض"))</f>
        <v/>
      </c>
      <c r="P1633" s="25">
        <f>IF(A1633&lt;&gt;"عهدة","",N(F1633)-O1633)</f>
        <v/>
      </c>
      <c r="Q1633" s="26">
        <f>IF(A1633="","",IF(A1633="عهدة",IF(N(F1633)=0,"⚠ أدخل قيمة العهدة",IF(P1633&lt;0,"⛔ عجز / زيادة مصروفات "&amp;TEXT(-P1633,"#,##0"),IF(COUNTIFS($B$8:$B$5007,B1633,$A$8:$A$5007,"مصروف",$I$8:$I$5007,"&lt;&gt;مرفوض",$K$8:$K$5007,"&lt;&gt;نعم")&gt;0,"⚠ "&amp;COUNTIFS($B$8:$B$5007,B1633,$A$8:$A$5007,"مصروف",$I$8:$I$5007,"&lt;&gt;مرفوض",$K$8:$K$5007,"&lt;&gt;نعم")&amp;" مصروف غير مسوى",IF(L1633="تمت التسوية",IF(P1633=0,"✔ متوازنة وتمت التسوية","✔ تمت التسوية – متبقي "&amp;TEXT(P1633,"#,##0")),IF(P1633&gt;0,"متبقي "&amp;TEXT(P1633,"#,##0"),"✔ متوازنة"))))),IF(R1633=0,"⚠ أضف سطر عهدة أولًا",IF(OR(C1633="",N(G1633)=0),"⚠ أكمل التاريخ والقيمة",IF(S1633="","⚠ التاريخ خارج السنة المالية",IF(H1633="","⚠ اختر بند الموازنة",IF(I1633="مرفوض","✖ مرفوض من المدير",IF(I1633&lt;&gt;"موافق","⏳ بانتظار موافقة المدير",IF(K1633&lt;&gt;"نعم","⚠ غير مسوى مع الحسابات","✔ معتمد ومسوى")))))))))</f>
        <v/>
      </c>
      <c r="R1633">
        <f>N(R1632)+IF(A1633="عهدة",1,0)</f>
        <v/>
      </c>
      <c r="S1633">
        <f>IF(C1633="","",IF(AND(C1633&gt;=DATE(2026,9,1),C1633&lt;=DATE(2027,8,31)),(YEAR(C1633)-2026)*12+MONTH(C1633)-8,""))</f>
        <v/>
      </c>
      <c r="T1633">
        <f>IF(AND(A1633="مصروف",R1633&gt;0,I1633="موافق",S1633&lt;&gt;"",H1633&lt;&gt;""),N(G1633),0)</f>
        <v/>
      </c>
    </row>
    <row r="1634">
      <c r="A1634" s="19" t="n"/>
      <c r="B1634" s="20">
        <f>IF(A1634="","",IF(R1634=0,"⚠ أضف سطر عهدة أولًا","BDR-"&amp;TEXT(R1634,"000")))</f>
        <v/>
      </c>
      <c r="C1634" s="21" t="n"/>
      <c r="D1634" s="20">
        <f>IF(C1634="","",IF(S1634="","خارج السنة المالية",INDEX(القوائم!$D$2:$D$13,S1634)))</f>
        <v/>
      </c>
      <c r="E1634" s="22" t="n"/>
      <c r="F1634" s="23" t="n"/>
      <c r="G1634" s="23" t="n"/>
      <c r="H1634" s="22" t="n"/>
      <c r="I1634" s="19" t="n"/>
      <c r="J1634" s="21" t="n"/>
      <c r="K1634" s="19" t="n"/>
      <c r="L1634" s="19" t="n"/>
      <c r="M1634" s="21" t="n"/>
      <c r="N1634" s="22" t="n"/>
      <c r="O1634" s="24">
        <f>IF(A1634&lt;&gt;"عهدة","",SUMIFS($G$8:$G$5007,$B$8:$B$5007,B1634,$A$8:$A$5007,"مصروف",$I$8:$I$5007,"&lt;&gt;مرفوض"))</f>
        <v/>
      </c>
      <c r="P1634" s="25">
        <f>IF(A1634&lt;&gt;"عهدة","",N(F1634)-O1634)</f>
        <v/>
      </c>
      <c r="Q1634" s="26">
        <f>IF(A1634="","",IF(A1634="عهدة",IF(N(F1634)=0,"⚠ أدخل قيمة العهدة",IF(P1634&lt;0,"⛔ عجز / زيادة مصروفات "&amp;TEXT(-P1634,"#,##0"),IF(COUNTIFS($B$8:$B$5007,B1634,$A$8:$A$5007,"مصروف",$I$8:$I$5007,"&lt;&gt;مرفوض",$K$8:$K$5007,"&lt;&gt;نعم")&gt;0,"⚠ "&amp;COUNTIFS($B$8:$B$5007,B1634,$A$8:$A$5007,"مصروف",$I$8:$I$5007,"&lt;&gt;مرفوض",$K$8:$K$5007,"&lt;&gt;نعم")&amp;" مصروف غير مسوى",IF(L1634="تمت التسوية",IF(P1634=0,"✔ متوازنة وتمت التسوية","✔ تمت التسوية – متبقي "&amp;TEXT(P1634,"#,##0")),IF(P1634&gt;0,"متبقي "&amp;TEXT(P1634,"#,##0"),"✔ متوازنة"))))),IF(R1634=0,"⚠ أضف سطر عهدة أولًا",IF(OR(C1634="",N(G1634)=0),"⚠ أكمل التاريخ والقيمة",IF(S1634="","⚠ التاريخ خارج السنة المالية",IF(H1634="","⚠ اختر بند الموازنة",IF(I1634="مرفوض","✖ مرفوض من المدير",IF(I1634&lt;&gt;"موافق","⏳ بانتظار موافقة المدير",IF(K1634&lt;&gt;"نعم","⚠ غير مسوى مع الحسابات","✔ معتمد ومسوى")))))))))</f>
        <v/>
      </c>
      <c r="R1634">
        <f>N(R1633)+IF(A1634="عهدة",1,0)</f>
        <v/>
      </c>
      <c r="S1634">
        <f>IF(C1634="","",IF(AND(C1634&gt;=DATE(2026,9,1),C1634&lt;=DATE(2027,8,31)),(YEAR(C1634)-2026)*12+MONTH(C1634)-8,""))</f>
        <v/>
      </c>
      <c r="T1634">
        <f>IF(AND(A1634="مصروف",R1634&gt;0,I1634="موافق",S1634&lt;&gt;"",H1634&lt;&gt;""),N(G1634),0)</f>
        <v/>
      </c>
    </row>
    <row r="1635">
      <c r="A1635" s="19" t="n"/>
      <c r="B1635" s="20">
        <f>IF(A1635="","",IF(R1635=0,"⚠ أضف سطر عهدة أولًا","BDR-"&amp;TEXT(R1635,"000")))</f>
        <v/>
      </c>
      <c r="C1635" s="21" t="n"/>
      <c r="D1635" s="20">
        <f>IF(C1635="","",IF(S1635="","خارج السنة المالية",INDEX(القوائم!$D$2:$D$13,S1635)))</f>
        <v/>
      </c>
      <c r="E1635" s="22" t="n"/>
      <c r="F1635" s="23" t="n"/>
      <c r="G1635" s="23" t="n"/>
      <c r="H1635" s="22" t="n"/>
      <c r="I1635" s="19" t="n"/>
      <c r="J1635" s="21" t="n"/>
      <c r="K1635" s="19" t="n"/>
      <c r="L1635" s="19" t="n"/>
      <c r="M1635" s="21" t="n"/>
      <c r="N1635" s="22" t="n"/>
      <c r="O1635" s="24">
        <f>IF(A1635&lt;&gt;"عهدة","",SUMIFS($G$8:$G$5007,$B$8:$B$5007,B1635,$A$8:$A$5007,"مصروف",$I$8:$I$5007,"&lt;&gt;مرفوض"))</f>
        <v/>
      </c>
      <c r="P1635" s="25">
        <f>IF(A1635&lt;&gt;"عهدة","",N(F1635)-O1635)</f>
        <v/>
      </c>
      <c r="Q1635" s="26">
        <f>IF(A1635="","",IF(A1635="عهدة",IF(N(F1635)=0,"⚠ أدخل قيمة العهدة",IF(P1635&lt;0,"⛔ عجز / زيادة مصروفات "&amp;TEXT(-P1635,"#,##0"),IF(COUNTIFS($B$8:$B$5007,B1635,$A$8:$A$5007,"مصروف",$I$8:$I$5007,"&lt;&gt;مرفوض",$K$8:$K$5007,"&lt;&gt;نعم")&gt;0,"⚠ "&amp;COUNTIFS($B$8:$B$5007,B1635,$A$8:$A$5007,"مصروف",$I$8:$I$5007,"&lt;&gt;مرفوض",$K$8:$K$5007,"&lt;&gt;نعم")&amp;" مصروف غير مسوى",IF(L1635="تمت التسوية",IF(P1635=0,"✔ متوازنة وتمت التسوية","✔ تمت التسوية – متبقي "&amp;TEXT(P1635,"#,##0")),IF(P1635&gt;0,"متبقي "&amp;TEXT(P1635,"#,##0"),"✔ متوازنة"))))),IF(R1635=0,"⚠ أضف سطر عهدة أولًا",IF(OR(C1635="",N(G1635)=0),"⚠ أكمل التاريخ والقيمة",IF(S1635="","⚠ التاريخ خارج السنة المالية",IF(H1635="","⚠ اختر بند الموازنة",IF(I1635="مرفوض","✖ مرفوض من المدير",IF(I1635&lt;&gt;"موافق","⏳ بانتظار موافقة المدير",IF(K1635&lt;&gt;"نعم","⚠ غير مسوى مع الحسابات","✔ معتمد ومسوى")))))))))</f>
        <v/>
      </c>
      <c r="R1635">
        <f>N(R1634)+IF(A1635="عهدة",1,0)</f>
        <v/>
      </c>
      <c r="S1635">
        <f>IF(C1635="","",IF(AND(C1635&gt;=DATE(2026,9,1),C1635&lt;=DATE(2027,8,31)),(YEAR(C1635)-2026)*12+MONTH(C1635)-8,""))</f>
        <v/>
      </c>
      <c r="T1635">
        <f>IF(AND(A1635="مصروف",R1635&gt;0,I1635="موافق",S1635&lt;&gt;"",H1635&lt;&gt;""),N(G1635),0)</f>
        <v/>
      </c>
    </row>
    <row r="1636">
      <c r="A1636" s="19" t="n"/>
      <c r="B1636" s="20">
        <f>IF(A1636="","",IF(R1636=0,"⚠ أضف سطر عهدة أولًا","BDR-"&amp;TEXT(R1636,"000")))</f>
        <v/>
      </c>
      <c r="C1636" s="21" t="n"/>
      <c r="D1636" s="20">
        <f>IF(C1636="","",IF(S1636="","خارج السنة المالية",INDEX(القوائم!$D$2:$D$13,S1636)))</f>
        <v/>
      </c>
      <c r="E1636" s="22" t="n"/>
      <c r="F1636" s="23" t="n"/>
      <c r="G1636" s="23" t="n"/>
      <c r="H1636" s="22" t="n"/>
      <c r="I1636" s="19" t="n"/>
      <c r="J1636" s="21" t="n"/>
      <c r="K1636" s="19" t="n"/>
      <c r="L1636" s="19" t="n"/>
      <c r="M1636" s="21" t="n"/>
      <c r="N1636" s="22" t="n"/>
      <c r="O1636" s="24">
        <f>IF(A1636&lt;&gt;"عهدة","",SUMIFS($G$8:$G$5007,$B$8:$B$5007,B1636,$A$8:$A$5007,"مصروف",$I$8:$I$5007,"&lt;&gt;مرفوض"))</f>
        <v/>
      </c>
      <c r="P1636" s="25">
        <f>IF(A1636&lt;&gt;"عهدة","",N(F1636)-O1636)</f>
        <v/>
      </c>
      <c r="Q1636" s="26">
        <f>IF(A1636="","",IF(A1636="عهدة",IF(N(F1636)=0,"⚠ أدخل قيمة العهدة",IF(P1636&lt;0,"⛔ عجز / زيادة مصروفات "&amp;TEXT(-P1636,"#,##0"),IF(COUNTIFS($B$8:$B$5007,B1636,$A$8:$A$5007,"مصروف",$I$8:$I$5007,"&lt;&gt;مرفوض",$K$8:$K$5007,"&lt;&gt;نعم")&gt;0,"⚠ "&amp;COUNTIFS($B$8:$B$5007,B1636,$A$8:$A$5007,"مصروف",$I$8:$I$5007,"&lt;&gt;مرفوض",$K$8:$K$5007,"&lt;&gt;نعم")&amp;" مصروف غير مسوى",IF(L1636="تمت التسوية",IF(P1636=0,"✔ متوازنة وتمت التسوية","✔ تمت التسوية – متبقي "&amp;TEXT(P1636,"#,##0")),IF(P1636&gt;0,"متبقي "&amp;TEXT(P1636,"#,##0"),"✔ متوازنة"))))),IF(R1636=0,"⚠ أضف سطر عهدة أولًا",IF(OR(C1636="",N(G1636)=0),"⚠ أكمل التاريخ والقيمة",IF(S1636="","⚠ التاريخ خارج السنة المالية",IF(H1636="","⚠ اختر بند الموازنة",IF(I1636="مرفوض","✖ مرفوض من المدير",IF(I1636&lt;&gt;"موافق","⏳ بانتظار موافقة المدير",IF(K1636&lt;&gt;"نعم","⚠ غير مسوى مع الحسابات","✔ معتمد ومسوى")))))))))</f>
        <v/>
      </c>
      <c r="R1636">
        <f>N(R1635)+IF(A1636="عهدة",1,0)</f>
        <v/>
      </c>
      <c r="S1636">
        <f>IF(C1636="","",IF(AND(C1636&gt;=DATE(2026,9,1),C1636&lt;=DATE(2027,8,31)),(YEAR(C1636)-2026)*12+MONTH(C1636)-8,""))</f>
        <v/>
      </c>
      <c r="T1636">
        <f>IF(AND(A1636="مصروف",R1636&gt;0,I1636="موافق",S1636&lt;&gt;"",H1636&lt;&gt;""),N(G1636),0)</f>
        <v/>
      </c>
    </row>
    <row r="1637">
      <c r="A1637" s="19" t="n"/>
      <c r="B1637" s="20">
        <f>IF(A1637="","",IF(R1637=0,"⚠ أضف سطر عهدة أولًا","BDR-"&amp;TEXT(R1637,"000")))</f>
        <v/>
      </c>
      <c r="C1637" s="21" t="n"/>
      <c r="D1637" s="20">
        <f>IF(C1637="","",IF(S1637="","خارج السنة المالية",INDEX(القوائم!$D$2:$D$13,S1637)))</f>
        <v/>
      </c>
      <c r="E1637" s="22" t="n"/>
      <c r="F1637" s="23" t="n"/>
      <c r="G1637" s="23" t="n"/>
      <c r="H1637" s="22" t="n"/>
      <c r="I1637" s="19" t="n"/>
      <c r="J1637" s="21" t="n"/>
      <c r="K1637" s="19" t="n"/>
      <c r="L1637" s="19" t="n"/>
      <c r="M1637" s="21" t="n"/>
      <c r="N1637" s="22" t="n"/>
      <c r="O1637" s="24">
        <f>IF(A1637&lt;&gt;"عهدة","",SUMIFS($G$8:$G$5007,$B$8:$B$5007,B1637,$A$8:$A$5007,"مصروف",$I$8:$I$5007,"&lt;&gt;مرفوض"))</f>
        <v/>
      </c>
      <c r="P1637" s="25">
        <f>IF(A1637&lt;&gt;"عهدة","",N(F1637)-O1637)</f>
        <v/>
      </c>
      <c r="Q1637" s="26">
        <f>IF(A1637="","",IF(A1637="عهدة",IF(N(F1637)=0,"⚠ أدخل قيمة العهدة",IF(P1637&lt;0,"⛔ عجز / زيادة مصروفات "&amp;TEXT(-P1637,"#,##0"),IF(COUNTIFS($B$8:$B$5007,B1637,$A$8:$A$5007,"مصروف",$I$8:$I$5007,"&lt;&gt;مرفوض",$K$8:$K$5007,"&lt;&gt;نعم")&gt;0,"⚠ "&amp;COUNTIFS($B$8:$B$5007,B1637,$A$8:$A$5007,"مصروف",$I$8:$I$5007,"&lt;&gt;مرفوض",$K$8:$K$5007,"&lt;&gt;نعم")&amp;" مصروف غير مسوى",IF(L1637="تمت التسوية",IF(P1637=0,"✔ متوازنة وتمت التسوية","✔ تمت التسوية – متبقي "&amp;TEXT(P1637,"#,##0")),IF(P1637&gt;0,"متبقي "&amp;TEXT(P1637,"#,##0"),"✔ متوازنة"))))),IF(R1637=0,"⚠ أضف سطر عهدة أولًا",IF(OR(C1637="",N(G1637)=0),"⚠ أكمل التاريخ والقيمة",IF(S1637="","⚠ التاريخ خارج السنة المالية",IF(H1637="","⚠ اختر بند الموازنة",IF(I1637="مرفوض","✖ مرفوض من المدير",IF(I1637&lt;&gt;"موافق","⏳ بانتظار موافقة المدير",IF(K1637&lt;&gt;"نعم","⚠ غير مسوى مع الحسابات","✔ معتمد ومسوى")))))))))</f>
        <v/>
      </c>
      <c r="R1637">
        <f>N(R1636)+IF(A1637="عهدة",1,0)</f>
        <v/>
      </c>
      <c r="S1637">
        <f>IF(C1637="","",IF(AND(C1637&gt;=DATE(2026,9,1),C1637&lt;=DATE(2027,8,31)),(YEAR(C1637)-2026)*12+MONTH(C1637)-8,""))</f>
        <v/>
      </c>
      <c r="T1637">
        <f>IF(AND(A1637="مصروف",R1637&gt;0,I1637="موافق",S1637&lt;&gt;"",H1637&lt;&gt;""),N(G1637),0)</f>
        <v/>
      </c>
    </row>
    <row r="1638">
      <c r="A1638" s="19" t="n"/>
      <c r="B1638" s="20">
        <f>IF(A1638="","",IF(R1638=0,"⚠ أضف سطر عهدة أولًا","BDR-"&amp;TEXT(R1638,"000")))</f>
        <v/>
      </c>
      <c r="C1638" s="21" t="n"/>
      <c r="D1638" s="20">
        <f>IF(C1638="","",IF(S1638="","خارج السنة المالية",INDEX(القوائم!$D$2:$D$13,S1638)))</f>
        <v/>
      </c>
      <c r="E1638" s="22" t="n"/>
      <c r="F1638" s="23" t="n"/>
      <c r="G1638" s="23" t="n"/>
      <c r="H1638" s="22" t="n"/>
      <c r="I1638" s="19" t="n"/>
      <c r="J1638" s="21" t="n"/>
      <c r="K1638" s="19" t="n"/>
      <c r="L1638" s="19" t="n"/>
      <c r="M1638" s="21" t="n"/>
      <c r="N1638" s="22" t="n"/>
      <c r="O1638" s="24">
        <f>IF(A1638&lt;&gt;"عهدة","",SUMIFS($G$8:$G$5007,$B$8:$B$5007,B1638,$A$8:$A$5007,"مصروف",$I$8:$I$5007,"&lt;&gt;مرفوض"))</f>
        <v/>
      </c>
      <c r="P1638" s="25">
        <f>IF(A1638&lt;&gt;"عهدة","",N(F1638)-O1638)</f>
        <v/>
      </c>
      <c r="Q1638" s="26">
        <f>IF(A1638="","",IF(A1638="عهدة",IF(N(F1638)=0,"⚠ أدخل قيمة العهدة",IF(P1638&lt;0,"⛔ عجز / زيادة مصروفات "&amp;TEXT(-P1638,"#,##0"),IF(COUNTIFS($B$8:$B$5007,B1638,$A$8:$A$5007,"مصروف",$I$8:$I$5007,"&lt;&gt;مرفوض",$K$8:$K$5007,"&lt;&gt;نعم")&gt;0,"⚠ "&amp;COUNTIFS($B$8:$B$5007,B1638,$A$8:$A$5007,"مصروف",$I$8:$I$5007,"&lt;&gt;مرفوض",$K$8:$K$5007,"&lt;&gt;نعم")&amp;" مصروف غير مسوى",IF(L1638="تمت التسوية",IF(P1638=0,"✔ متوازنة وتمت التسوية","✔ تمت التسوية – متبقي "&amp;TEXT(P1638,"#,##0")),IF(P1638&gt;0,"متبقي "&amp;TEXT(P1638,"#,##0"),"✔ متوازنة"))))),IF(R1638=0,"⚠ أضف سطر عهدة أولًا",IF(OR(C1638="",N(G1638)=0),"⚠ أكمل التاريخ والقيمة",IF(S1638="","⚠ التاريخ خارج السنة المالية",IF(H1638="","⚠ اختر بند الموازنة",IF(I1638="مرفوض","✖ مرفوض من المدير",IF(I1638&lt;&gt;"موافق","⏳ بانتظار موافقة المدير",IF(K1638&lt;&gt;"نعم","⚠ غير مسوى مع الحسابات","✔ معتمد ومسوى")))))))))</f>
        <v/>
      </c>
      <c r="R1638">
        <f>N(R1637)+IF(A1638="عهدة",1,0)</f>
        <v/>
      </c>
      <c r="S1638">
        <f>IF(C1638="","",IF(AND(C1638&gt;=DATE(2026,9,1),C1638&lt;=DATE(2027,8,31)),(YEAR(C1638)-2026)*12+MONTH(C1638)-8,""))</f>
        <v/>
      </c>
      <c r="T1638">
        <f>IF(AND(A1638="مصروف",R1638&gt;0,I1638="موافق",S1638&lt;&gt;"",H1638&lt;&gt;""),N(G1638),0)</f>
        <v/>
      </c>
    </row>
    <row r="1639">
      <c r="A1639" s="19" t="n"/>
      <c r="B1639" s="20">
        <f>IF(A1639="","",IF(R1639=0,"⚠ أضف سطر عهدة أولًا","BDR-"&amp;TEXT(R1639,"000")))</f>
        <v/>
      </c>
      <c r="C1639" s="21" t="n"/>
      <c r="D1639" s="20">
        <f>IF(C1639="","",IF(S1639="","خارج السنة المالية",INDEX(القوائم!$D$2:$D$13,S1639)))</f>
        <v/>
      </c>
      <c r="E1639" s="22" t="n"/>
      <c r="F1639" s="23" t="n"/>
      <c r="G1639" s="23" t="n"/>
      <c r="H1639" s="22" t="n"/>
      <c r="I1639" s="19" t="n"/>
      <c r="J1639" s="21" t="n"/>
      <c r="K1639" s="19" t="n"/>
      <c r="L1639" s="19" t="n"/>
      <c r="M1639" s="21" t="n"/>
      <c r="N1639" s="22" t="n"/>
      <c r="O1639" s="24">
        <f>IF(A1639&lt;&gt;"عهدة","",SUMIFS($G$8:$G$5007,$B$8:$B$5007,B1639,$A$8:$A$5007,"مصروف",$I$8:$I$5007,"&lt;&gt;مرفوض"))</f>
        <v/>
      </c>
      <c r="P1639" s="25">
        <f>IF(A1639&lt;&gt;"عهدة","",N(F1639)-O1639)</f>
        <v/>
      </c>
      <c r="Q1639" s="26">
        <f>IF(A1639="","",IF(A1639="عهدة",IF(N(F1639)=0,"⚠ أدخل قيمة العهدة",IF(P1639&lt;0,"⛔ عجز / زيادة مصروفات "&amp;TEXT(-P1639,"#,##0"),IF(COUNTIFS($B$8:$B$5007,B1639,$A$8:$A$5007,"مصروف",$I$8:$I$5007,"&lt;&gt;مرفوض",$K$8:$K$5007,"&lt;&gt;نعم")&gt;0,"⚠ "&amp;COUNTIFS($B$8:$B$5007,B1639,$A$8:$A$5007,"مصروف",$I$8:$I$5007,"&lt;&gt;مرفوض",$K$8:$K$5007,"&lt;&gt;نعم")&amp;" مصروف غير مسوى",IF(L1639="تمت التسوية",IF(P1639=0,"✔ متوازنة وتمت التسوية","✔ تمت التسوية – متبقي "&amp;TEXT(P1639,"#,##0")),IF(P1639&gt;0,"متبقي "&amp;TEXT(P1639,"#,##0"),"✔ متوازنة"))))),IF(R1639=0,"⚠ أضف سطر عهدة أولًا",IF(OR(C1639="",N(G1639)=0),"⚠ أكمل التاريخ والقيمة",IF(S1639="","⚠ التاريخ خارج السنة المالية",IF(H1639="","⚠ اختر بند الموازنة",IF(I1639="مرفوض","✖ مرفوض من المدير",IF(I1639&lt;&gt;"موافق","⏳ بانتظار موافقة المدير",IF(K1639&lt;&gt;"نعم","⚠ غير مسوى مع الحسابات","✔ معتمد ومسوى")))))))))</f>
        <v/>
      </c>
      <c r="R1639">
        <f>N(R1638)+IF(A1639="عهدة",1,0)</f>
        <v/>
      </c>
      <c r="S1639">
        <f>IF(C1639="","",IF(AND(C1639&gt;=DATE(2026,9,1),C1639&lt;=DATE(2027,8,31)),(YEAR(C1639)-2026)*12+MONTH(C1639)-8,""))</f>
        <v/>
      </c>
      <c r="T1639">
        <f>IF(AND(A1639="مصروف",R1639&gt;0,I1639="موافق",S1639&lt;&gt;"",H1639&lt;&gt;""),N(G1639),0)</f>
        <v/>
      </c>
    </row>
    <row r="1640">
      <c r="A1640" s="19" t="n"/>
      <c r="B1640" s="20">
        <f>IF(A1640="","",IF(R1640=0,"⚠ أضف سطر عهدة أولًا","BDR-"&amp;TEXT(R1640,"000")))</f>
        <v/>
      </c>
      <c r="C1640" s="21" t="n"/>
      <c r="D1640" s="20">
        <f>IF(C1640="","",IF(S1640="","خارج السنة المالية",INDEX(القوائم!$D$2:$D$13,S1640)))</f>
        <v/>
      </c>
      <c r="E1640" s="22" t="n"/>
      <c r="F1640" s="23" t="n"/>
      <c r="G1640" s="23" t="n"/>
      <c r="H1640" s="22" t="n"/>
      <c r="I1640" s="19" t="n"/>
      <c r="J1640" s="21" t="n"/>
      <c r="K1640" s="19" t="n"/>
      <c r="L1640" s="19" t="n"/>
      <c r="M1640" s="21" t="n"/>
      <c r="N1640" s="22" t="n"/>
      <c r="O1640" s="24">
        <f>IF(A1640&lt;&gt;"عهدة","",SUMIFS($G$8:$G$5007,$B$8:$B$5007,B1640,$A$8:$A$5007,"مصروف",$I$8:$I$5007,"&lt;&gt;مرفوض"))</f>
        <v/>
      </c>
      <c r="P1640" s="25">
        <f>IF(A1640&lt;&gt;"عهدة","",N(F1640)-O1640)</f>
        <v/>
      </c>
      <c r="Q1640" s="26">
        <f>IF(A1640="","",IF(A1640="عهدة",IF(N(F1640)=0,"⚠ أدخل قيمة العهدة",IF(P1640&lt;0,"⛔ عجز / زيادة مصروفات "&amp;TEXT(-P1640,"#,##0"),IF(COUNTIFS($B$8:$B$5007,B1640,$A$8:$A$5007,"مصروف",$I$8:$I$5007,"&lt;&gt;مرفوض",$K$8:$K$5007,"&lt;&gt;نعم")&gt;0,"⚠ "&amp;COUNTIFS($B$8:$B$5007,B1640,$A$8:$A$5007,"مصروف",$I$8:$I$5007,"&lt;&gt;مرفوض",$K$8:$K$5007,"&lt;&gt;نعم")&amp;" مصروف غير مسوى",IF(L1640="تمت التسوية",IF(P1640=0,"✔ متوازنة وتمت التسوية","✔ تمت التسوية – متبقي "&amp;TEXT(P1640,"#,##0")),IF(P1640&gt;0,"متبقي "&amp;TEXT(P1640,"#,##0"),"✔ متوازنة"))))),IF(R1640=0,"⚠ أضف سطر عهدة أولًا",IF(OR(C1640="",N(G1640)=0),"⚠ أكمل التاريخ والقيمة",IF(S1640="","⚠ التاريخ خارج السنة المالية",IF(H1640="","⚠ اختر بند الموازنة",IF(I1640="مرفوض","✖ مرفوض من المدير",IF(I1640&lt;&gt;"موافق","⏳ بانتظار موافقة المدير",IF(K1640&lt;&gt;"نعم","⚠ غير مسوى مع الحسابات","✔ معتمد ومسوى")))))))))</f>
        <v/>
      </c>
      <c r="R1640">
        <f>N(R1639)+IF(A1640="عهدة",1,0)</f>
        <v/>
      </c>
      <c r="S1640">
        <f>IF(C1640="","",IF(AND(C1640&gt;=DATE(2026,9,1),C1640&lt;=DATE(2027,8,31)),(YEAR(C1640)-2026)*12+MONTH(C1640)-8,""))</f>
        <v/>
      </c>
      <c r="T1640">
        <f>IF(AND(A1640="مصروف",R1640&gt;0,I1640="موافق",S1640&lt;&gt;"",H1640&lt;&gt;""),N(G1640),0)</f>
        <v/>
      </c>
    </row>
    <row r="1641">
      <c r="A1641" s="19" t="n"/>
      <c r="B1641" s="20">
        <f>IF(A1641="","",IF(R1641=0,"⚠ أضف سطر عهدة أولًا","BDR-"&amp;TEXT(R1641,"000")))</f>
        <v/>
      </c>
      <c r="C1641" s="21" t="n"/>
      <c r="D1641" s="20">
        <f>IF(C1641="","",IF(S1641="","خارج السنة المالية",INDEX(القوائم!$D$2:$D$13,S1641)))</f>
        <v/>
      </c>
      <c r="E1641" s="22" t="n"/>
      <c r="F1641" s="23" t="n"/>
      <c r="G1641" s="23" t="n"/>
      <c r="H1641" s="22" t="n"/>
      <c r="I1641" s="19" t="n"/>
      <c r="J1641" s="21" t="n"/>
      <c r="K1641" s="19" t="n"/>
      <c r="L1641" s="19" t="n"/>
      <c r="M1641" s="21" t="n"/>
      <c r="N1641" s="22" t="n"/>
      <c r="O1641" s="24">
        <f>IF(A1641&lt;&gt;"عهدة","",SUMIFS($G$8:$G$5007,$B$8:$B$5007,B1641,$A$8:$A$5007,"مصروف",$I$8:$I$5007,"&lt;&gt;مرفوض"))</f>
        <v/>
      </c>
      <c r="P1641" s="25">
        <f>IF(A1641&lt;&gt;"عهدة","",N(F1641)-O1641)</f>
        <v/>
      </c>
      <c r="Q1641" s="26">
        <f>IF(A1641="","",IF(A1641="عهدة",IF(N(F1641)=0,"⚠ أدخل قيمة العهدة",IF(P1641&lt;0,"⛔ عجز / زيادة مصروفات "&amp;TEXT(-P1641,"#,##0"),IF(COUNTIFS($B$8:$B$5007,B1641,$A$8:$A$5007,"مصروف",$I$8:$I$5007,"&lt;&gt;مرفوض",$K$8:$K$5007,"&lt;&gt;نعم")&gt;0,"⚠ "&amp;COUNTIFS($B$8:$B$5007,B1641,$A$8:$A$5007,"مصروف",$I$8:$I$5007,"&lt;&gt;مرفوض",$K$8:$K$5007,"&lt;&gt;نعم")&amp;" مصروف غير مسوى",IF(L1641="تمت التسوية",IF(P1641=0,"✔ متوازنة وتمت التسوية","✔ تمت التسوية – متبقي "&amp;TEXT(P1641,"#,##0")),IF(P1641&gt;0,"متبقي "&amp;TEXT(P1641,"#,##0"),"✔ متوازنة"))))),IF(R1641=0,"⚠ أضف سطر عهدة أولًا",IF(OR(C1641="",N(G1641)=0),"⚠ أكمل التاريخ والقيمة",IF(S1641="","⚠ التاريخ خارج السنة المالية",IF(H1641="","⚠ اختر بند الموازنة",IF(I1641="مرفوض","✖ مرفوض من المدير",IF(I1641&lt;&gt;"موافق","⏳ بانتظار موافقة المدير",IF(K1641&lt;&gt;"نعم","⚠ غير مسوى مع الحسابات","✔ معتمد ومسوى")))))))))</f>
        <v/>
      </c>
      <c r="R1641">
        <f>N(R1640)+IF(A1641="عهدة",1,0)</f>
        <v/>
      </c>
      <c r="S1641">
        <f>IF(C1641="","",IF(AND(C1641&gt;=DATE(2026,9,1),C1641&lt;=DATE(2027,8,31)),(YEAR(C1641)-2026)*12+MONTH(C1641)-8,""))</f>
        <v/>
      </c>
      <c r="T1641">
        <f>IF(AND(A1641="مصروف",R1641&gt;0,I1641="موافق",S1641&lt;&gt;"",H1641&lt;&gt;""),N(G1641),0)</f>
        <v/>
      </c>
    </row>
    <row r="1642">
      <c r="A1642" s="19" t="n"/>
      <c r="B1642" s="20">
        <f>IF(A1642="","",IF(R1642=0,"⚠ أضف سطر عهدة أولًا","BDR-"&amp;TEXT(R1642,"000")))</f>
        <v/>
      </c>
      <c r="C1642" s="21" t="n"/>
      <c r="D1642" s="20">
        <f>IF(C1642="","",IF(S1642="","خارج السنة المالية",INDEX(القوائم!$D$2:$D$13,S1642)))</f>
        <v/>
      </c>
      <c r="E1642" s="22" t="n"/>
      <c r="F1642" s="23" t="n"/>
      <c r="G1642" s="23" t="n"/>
      <c r="H1642" s="22" t="n"/>
      <c r="I1642" s="19" t="n"/>
      <c r="J1642" s="21" t="n"/>
      <c r="K1642" s="19" t="n"/>
      <c r="L1642" s="19" t="n"/>
      <c r="M1642" s="21" t="n"/>
      <c r="N1642" s="22" t="n"/>
      <c r="O1642" s="24">
        <f>IF(A1642&lt;&gt;"عهدة","",SUMIFS($G$8:$G$5007,$B$8:$B$5007,B1642,$A$8:$A$5007,"مصروف",$I$8:$I$5007,"&lt;&gt;مرفوض"))</f>
        <v/>
      </c>
      <c r="P1642" s="25">
        <f>IF(A1642&lt;&gt;"عهدة","",N(F1642)-O1642)</f>
        <v/>
      </c>
      <c r="Q1642" s="26">
        <f>IF(A1642="","",IF(A1642="عهدة",IF(N(F1642)=0,"⚠ أدخل قيمة العهدة",IF(P1642&lt;0,"⛔ عجز / زيادة مصروفات "&amp;TEXT(-P1642,"#,##0"),IF(COUNTIFS($B$8:$B$5007,B1642,$A$8:$A$5007,"مصروف",$I$8:$I$5007,"&lt;&gt;مرفوض",$K$8:$K$5007,"&lt;&gt;نعم")&gt;0,"⚠ "&amp;COUNTIFS($B$8:$B$5007,B1642,$A$8:$A$5007,"مصروف",$I$8:$I$5007,"&lt;&gt;مرفوض",$K$8:$K$5007,"&lt;&gt;نعم")&amp;" مصروف غير مسوى",IF(L1642="تمت التسوية",IF(P1642=0,"✔ متوازنة وتمت التسوية","✔ تمت التسوية – متبقي "&amp;TEXT(P1642,"#,##0")),IF(P1642&gt;0,"متبقي "&amp;TEXT(P1642,"#,##0"),"✔ متوازنة"))))),IF(R1642=0,"⚠ أضف سطر عهدة أولًا",IF(OR(C1642="",N(G1642)=0),"⚠ أكمل التاريخ والقيمة",IF(S1642="","⚠ التاريخ خارج السنة المالية",IF(H1642="","⚠ اختر بند الموازنة",IF(I1642="مرفوض","✖ مرفوض من المدير",IF(I1642&lt;&gt;"موافق","⏳ بانتظار موافقة المدير",IF(K1642&lt;&gt;"نعم","⚠ غير مسوى مع الحسابات","✔ معتمد ومسوى")))))))))</f>
        <v/>
      </c>
      <c r="R1642">
        <f>N(R1641)+IF(A1642="عهدة",1,0)</f>
        <v/>
      </c>
      <c r="S1642">
        <f>IF(C1642="","",IF(AND(C1642&gt;=DATE(2026,9,1),C1642&lt;=DATE(2027,8,31)),(YEAR(C1642)-2026)*12+MONTH(C1642)-8,""))</f>
        <v/>
      </c>
      <c r="T1642">
        <f>IF(AND(A1642="مصروف",R1642&gt;0,I1642="موافق",S1642&lt;&gt;"",H1642&lt;&gt;""),N(G1642),0)</f>
        <v/>
      </c>
    </row>
    <row r="1643">
      <c r="A1643" s="19" t="n"/>
      <c r="B1643" s="20">
        <f>IF(A1643="","",IF(R1643=0,"⚠ أضف سطر عهدة أولًا","BDR-"&amp;TEXT(R1643,"000")))</f>
        <v/>
      </c>
      <c r="C1643" s="21" t="n"/>
      <c r="D1643" s="20">
        <f>IF(C1643="","",IF(S1643="","خارج السنة المالية",INDEX(القوائم!$D$2:$D$13,S1643)))</f>
        <v/>
      </c>
      <c r="E1643" s="22" t="n"/>
      <c r="F1643" s="23" t="n"/>
      <c r="G1643" s="23" t="n"/>
      <c r="H1643" s="22" t="n"/>
      <c r="I1643" s="19" t="n"/>
      <c r="J1643" s="21" t="n"/>
      <c r="K1643" s="19" t="n"/>
      <c r="L1643" s="19" t="n"/>
      <c r="M1643" s="21" t="n"/>
      <c r="N1643" s="22" t="n"/>
      <c r="O1643" s="24">
        <f>IF(A1643&lt;&gt;"عهدة","",SUMIFS($G$8:$G$5007,$B$8:$B$5007,B1643,$A$8:$A$5007,"مصروف",$I$8:$I$5007,"&lt;&gt;مرفوض"))</f>
        <v/>
      </c>
      <c r="P1643" s="25">
        <f>IF(A1643&lt;&gt;"عهدة","",N(F1643)-O1643)</f>
        <v/>
      </c>
      <c r="Q1643" s="26">
        <f>IF(A1643="","",IF(A1643="عهدة",IF(N(F1643)=0,"⚠ أدخل قيمة العهدة",IF(P1643&lt;0,"⛔ عجز / زيادة مصروفات "&amp;TEXT(-P1643,"#,##0"),IF(COUNTIFS($B$8:$B$5007,B1643,$A$8:$A$5007,"مصروف",$I$8:$I$5007,"&lt;&gt;مرفوض",$K$8:$K$5007,"&lt;&gt;نعم")&gt;0,"⚠ "&amp;COUNTIFS($B$8:$B$5007,B1643,$A$8:$A$5007,"مصروف",$I$8:$I$5007,"&lt;&gt;مرفوض",$K$8:$K$5007,"&lt;&gt;نعم")&amp;" مصروف غير مسوى",IF(L1643="تمت التسوية",IF(P1643=0,"✔ متوازنة وتمت التسوية","✔ تمت التسوية – متبقي "&amp;TEXT(P1643,"#,##0")),IF(P1643&gt;0,"متبقي "&amp;TEXT(P1643,"#,##0"),"✔ متوازنة"))))),IF(R1643=0,"⚠ أضف سطر عهدة أولًا",IF(OR(C1643="",N(G1643)=0),"⚠ أكمل التاريخ والقيمة",IF(S1643="","⚠ التاريخ خارج السنة المالية",IF(H1643="","⚠ اختر بند الموازنة",IF(I1643="مرفوض","✖ مرفوض من المدير",IF(I1643&lt;&gt;"موافق","⏳ بانتظار موافقة المدير",IF(K1643&lt;&gt;"نعم","⚠ غير مسوى مع الحسابات","✔ معتمد ومسوى")))))))))</f>
        <v/>
      </c>
      <c r="R1643">
        <f>N(R1642)+IF(A1643="عهدة",1,0)</f>
        <v/>
      </c>
      <c r="S1643">
        <f>IF(C1643="","",IF(AND(C1643&gt;=DATE(2026,9,1),C1643&lt;=DATE(2027,8,31)),(YEAR(C1643)-2026)*12+MONTH(C1643)-8,""))</f>
        <v/>
      </c>
      <c r="T1643">
        <f>IF(AND(A1643="مصروف",R1643&gt;0,I1643="موافق",S1643&lt;&gt;"",H1643&lt;&gt;""),N(G1643),0)</f>
        <v/>
      </c>
    </row>
    <row r="1644">
      <c r="A1644" s="19" t="n"/>
      <c r="B1644" s="20">
        <f>IF(A1644="","",IF(R1644=0,"⚠ أضف سطر عهدة أولًا","BDR-"&amp;TEXT(R1644,"000")))</f>
        <v/>
      </c>
      <c r="C1644" s="21" t="n"/>
      <c r="D1644" s="20">
        <f>IF(C1644="","",IF(S1644="","خارج السنة المالية",INDEX(القوائم!$D$2:$D$13,S1644)))</f>
        <v/>
      </c>
      <c r="E1644" s="22" t="n"/>
      <c r="F1644" s="23" t="n"/>
      <c r="G1644" s="23" t="n"/>
      <c r="H1644" s="22" t="n"/>
      <c r="I1644" s="19" t="n"/>
      <c r="J1644" s="21" t="n"/>
      <c r="K1644" s="19" t="n"/>
      <c r="L1644" s="19" t="n"/>
      <c r="M1644" s="21" t="n"/>
      <c r="N1644" s="22" t="n"/>
      <c r="O1644" s="24">
        <f>IF(A1644&lt;&gt;"عهدة","",SUMIFS($G$8:$G$5007,$B$8:$B$5007,B1644,$A$8:$A$5007,"مصروف",$I$8:$I$5007,"&lt;&gt;مرفوض"))</f>
        <v/>
      </c>
      <c r="P1644" s="25">
        <f>IF(A1644&lt;&gt;"عهدة","",N(F1644)-O1644)</f>
        <v/>
      </c>
      <c r="Q1644" s="26">
        <f>IF(A1644="","",IF(A1644="عهدة",IF(N(F1644)=0,"⚠ أدخل قيمة العهدة",IF(P1644&lt;0,"⛔ عجز / زيادة مصروفات "&amp;TEXT(-P1644,"#,##0"),IF(COUNTIFS($B$8:$B$5007,B1644,$A$8:$A$5007,"مصروف",$I$8:$I$5007,"&lt;&gt;مرفوض",$K$8:$K$5007,"&lt;&gt;نعم")&gt;0,"⚠ "&amp;COUNTIFS($B$8:$B$5007,B1644,$A$8:$A$5007,"مصروف",$I$8:$I$5007,"&lt;&gt;مرفوض",$K$8:$K$5007,"&lt;&gt;نعم")&amp;" مصروف غير مسوى",IF(L1644="تمت التسوية",IF(P1644=0,"✔ متوازنة وتمت التسوية","✔ تمت التسوية – متبقي "&amp;TEXT(P1644,"#,##0")),IF(P1644&gt;0,"متبقي "&amp;TEXT(P1644,"#,##0"),"✔ متوازنة"))))),IF(R1644=0,"⚠ أضف سطر عهدة أولًا",IF(OR(C1644="",N(G1644)=0),"⚠ أكمل التاريخ والقيمة",IF(S1644="","⚠ التاريخ خارج السنة المالية",IF(H1644="","⚠ اختر بند الموازنة",IF(I1644="مرفوض","✖ مرفوض من المدير",IF(I1644&lt;&gt;"موافق","⏳ بانتظار موافقة المدير",IF(K1644&lt;&gt;"نعم","⚠ غير مسوى مع الحسابات","✔ معتمد ومسوى")))))))))</f>
        <v/>
      </c>
      <c r="R1644">
        <f>N(R1643)+IF(A1644="عهدة",1,0)</f>
        <v/>
      </c>
      <c r="S1644">
        <f>IF(C1644="","",IF(AND(C1644&gt;=DATE(2026,9,1),C1644&lt;=DATE(2027,8,31)),(YEAR(C1644)-2026)*12+MONTH(C1644)-8,""))</f>
        <v/>
      </c>
      <c r="T1644">
        <f>IF(AND(A1644="مصروف",R1644&gt;0,I1644="موافق",S1644&lt;&gt;"",H1644&lt;&gt;""),N(G1644),0)</f>
        <v/>
      </c>
    </row>
    <row r="1645">
      <c r="A1645" s="19" t="n"/>
      <c r="B1645" s="20">
        <f>IF(A1645="","",IF(R1645=0,"⚠ أضف سطر عهدة أولًا","BDR-"&amp;TEXT(R1645,"000")))</f>
        <v/>
      </c>
      <c r="C1645" s="21" t="n"/>
      <c r="D1645" s="20">
        <f>IF(C1645="","",IF(S1645="","خارج السنة المالية",INDEX(القوائم!$D$2:$D$13,S1645)))</f>
        <v/>
      </c>
      <c r="E1645" s="22" t="n"/>
      <c r="F1645" s="23" t="n"/>
      <c r="G1645" s="23" t="n"/>
      <c r="H1645" s="22" t="n"/>
      <c r="I1645" s="19" t="n"/>
      <c r="J1645" s="21" t="n"/>
      <c r="K1645" s="19" t="n"/>
      <c r="L1645" s="19" t="n"/>
      <c r="M1645" s="21" t="n"/>
      <c r="N1645" s="22" t="n"/>
      <c r="O1645" s="24">
        <f>IF(A1645&lt;&gt;"عهدة","",SUMIFS($G$8:$G$5007,$B$8:$B$5007,B1645,$A$8:$A$5007,"مصروف",$I$8:$I$5007,"&lt;&gt;مرفوض"))</f>
        <v/>
      </c>
      <c r="P1645" s="25">
        <f>IF(A1645&lt;&gt;"عهدة","",N(F1645)-O1645)</f>
        <v/>
      </c>
      <c r="Q1645" s="26">
        <f>IF(A1645="","",IF(A1645="عهدة",IF(N(F1645)=0,"⚠ أدخل قيمة العهدة",IF(P1645&lt;0,"⛔ عجز / زيادة مصروفات "&amp;TEXT(-P1645,"#,##0"),IF(COUNTIFS($B$8:$B$5007,B1645,$A$8:$A$5007,"مصروف",$I$8:$I$5007,"&lt;&gt;مرفوض",$K$8:$K$5007,"&lt;&gt;نعم")&gt;0,"⚠ "&amp;COUNTIFS($B$8:$B$5007,B1645,$A$8:$A$5007,"مصروف",$I$8:$I$5007,"&lt;&gt;مرفوض",$K$8:$K$5007,"&lt;&gt;نعم")&amp;" مصروف غير مسوى",IF(L1645="تمت التسوية",IF(P1645=0,"✔ متوازنة وتمت التسوية","✔ تمت التسوية – متبقي "&amp;TEXT(P1645,"#,##0")),IF(P1645&gt;0,"متبقي "&amp;TEXT(P1645,"#,##0"),"✔ متوازنة"))))),IF(R1645=0,"⚠ أضف سطر عهدة أولًا",IF(OR(C1645="",N(G1645)=0),"⚠ أكمل التاريخ والقيمة",IF(S1645="","⚠ التاريخ خارج السنة المالية",IF(H1645="","⚠ اختر بند الموازنة",IF(I1645="مرفوض","✖ مرفوض من المدير",IF(I1645&lt;&gt;"موافق","⏳ بانتظار موافقة المدير",IF(K1645&lt;&gt;"نعم","⚠ غير مسوى مع الحسابات","✔ معتمد ومسوى")))))))))</f>
        <v/>
      </c>
      <c r="R1645">
        <f>N(R1644)+IF(A1645="عهدة",1,0)</f>
        <v/>
      </c>
      <c r="S1645">
        <f>IF(C1645="","",IF(AND(C1645&gt;=DATE(2026,9,1),C1645&lt;=DATE(2027,8,31)),(YEAR(C1645)-2026)*12+MONTH(C1645)-8,""))</f>
        <v/>
      </c>
      <c r="T1645">
        <f>IF(AND(A1645="مصروف",R1645&gt;0,I1645="موافق",S1645&lt;&gt;"",H1645&lt;&gt;""),N(G1645),0)</f>
        <v/>
      </c>
    </row>
    <row r="1646">
      <c r="A1646" s="19" t="n"/>
      <c r="B1646" s="20">
        <f>IF(A1646="","",IF(R1646=0,"⚠ أضف سطر عهدة أولًا","BDR-"&amp;TEXT(R1646,"000")))</f>
        <v/>
      </c>
      <c r="C1646" s="21" t="n"/>
      <c r="D1646" s="20">
        <f>IF(C1646="","",IF(S1646="","خارج السنة المالية",INDEX(القوائم!$D$2:$D$13,S1646)))</f>
        <v/>
      </c>
      <c r="E1646" s="22" t="n"/>
      <c r="F1646" s="23" t="n"/>
      <c r="G1646" s="23" t="n"/>
      <c r="H1646" s="22" t="n"/>
      <c r="I1646" s="19" t="n"/>
      <c r="J1646" s="21" t="n"/>
      <c r="K1646" s="19" t="n"/>
      <c r="L1646" s="19" t="n"/>
      <c r="M1646" s="21" t="n"/>
      <c r="N1646" s="22" t="n"/>
      <c r="O1646" s="24">
        <f>IF(A1646&lt;&gt;"عهدة","",SUMIFS($G$8:$G$5007,$B$8:$B$5007,B1646,$A$8:$A$5007,"مصروف",$I$8:$I$5007,"&lt;&gt;مرفوض"))</f>
        <v/>
      </c>
      <c r="P1646" s="25">
        <f>IF(A1646&lt;&gt;"عهدة","",N(F1646)-O1646)</f>
        <v/>
      </c>
      <c r="Q1646" s="26">
        <f>IF(A1646="","",IF(A1646="عهدة",IF(N(F1646)=0,"⚠ أدخل قيمة العهدة",IF(P1646&lt;0,"⛔ عجز / زيادة مصروفات "&amp;TEXT(-P1646,"#,##0"),IF(COUNTIFS($B$8:$B$5007,B1646,$A$8:$A$5007,"مصروف",$I$8:$I$5007,"&lt;&gt;مرفوض",$K$8:$K$5007,"&lt;&gt;نعم")&gt;0,"⚠ "&amp;COUNTIFS($B$8:$B$5007,B1646,$A$8:$A$5007,"مصروف",$I$8:$I$5007,"&lt;&gt;مرفوض",$K$8:$K$5007,"&lt;&gt;نعم")&amp;" مصروف غير مسوى",IF(L1646="تمت التسوية",IF(P1646=0,"✔ متوازنة وتمت التسوية","✔ تمت التسوية – متبقي "&amp;TEXT(P1646,"#,##0")),IF(P1646&gt;0,"متبقي "&amp;TEXT(P1646,"#,##0"),"✔ متوازنة"))))),IF(R1646=0,"⚠ أضف سطر عهدة أولًا",IF(OR(C1646="",N(G1646)=0),"⚠ أكمل التاريخ والقيمة",IF(S1646="","⚠ التاريخ خارج السنة المالية",IF(H1646="","⚠ اختر بند الموازنة",IF(I1646="مرفوض","✖ مرفوض من المدير",IF(I1646&lt;&gt;"موافق","⏳ بانتظار موافقة المدير",IF(K1646&lt;&gt;"نعم","⚠ غير مسوى مع الحسابات","✔ معتمد ومسوى")))))))))</f>
        <v/>
      </c>
      <c r="R1646">
        <f>N(R1645)+IF(A1646="عهدة",1,0)</f>
        <v/>
      </c>
      <c r="S1646">
        <f>IF(C1646="","",IF(AND(C1646&gt;=DATE(2026,9,1),C1646&lt;=DATE(2027,8,31)),(YEAR(C1646)-2026)*12+MONTH(C1646)-8,""))</f>
        <v/>
      </c>
      <c r="T1646">
        <f>IF(AND(A1646="مصروف",R1646&gt;0,I1646="موافق",S1646&lt;&gt;"",H1646&lt;&gt;""),N(G1646),0)</f>
        <v/>
      </c>
    </row>
    <row r="1647">
      <c r="A1647" s="19" t="n"/>
      <c r="B1647" s="20">
        <f>IF(A1647="","",IF(R1647=0,"⚠ أضف سطر عهدة أولًا","BDR-"&amp;TEXT(R1647,"000")))</f>
        <v/>
      </c>
      <c r="C1647" s="21" t="n"/>
      <c r="D1647" s="20">
        <f>IF(C1647="","",IF(S1647="","خارج السنة المالية",INDEX(القوائم!$D$2:$D$13,S1647)))</f>
        <v/>
      </c>
      <c r="E1647" s="22" t="n"/>
      <c r="F1647" s="23" t="n"/>
      <c r="G1647" s="23" t="n"/>
      <c r="H1647" s="22" t="n"/>
      <c r="I1647" s="19" t="n"/>
      <c r="J1647" s="21" t="n"/>
      <c r="K1647" s="19" t="n"/>
      <c r="L1647" s="19" t="n"/>
      <c r="M1647" s="21" t="n"/>
      <c r="N1647" s="22" t="n"/>
      <c r="O1647" s="24">
        <f>IF(A1647&lt;&gt;"عهدة","",SUMIFS($G$8:$G$5007,$B$8:$B$5007,B1647,$A$8:$A$5007,"مصروف",$I$8:$I$5007,"&lt;&gt;مرفوض"))</f>
        <v/>
      </c>
      <c r="P1647" s="25">
        <f>IF(A1647&lt;&gt;"عهدة","",N(F1647)-O1647)</f>
        <v/>
      </c>
      <c r="Q1647" s="26">
        <f>IF(A1647="","",IF(A1647="عهدة",IF(N(F1647)=0,"⚠ أدخل قيمة العهدة",IF(P1647&lt;0,"⛔ عجز / زيادة مصروفات "&amp;TEXT(-P1647,"#,##0"),IF(COUNTIFS($B$8:$B$5007,B1647,$A$8:$A$5007,"مصروف",$I$8:$I$5007,"&lt;&gt;مرفوض",$K$8:$K$5007,"&lt;&gt;نعم")&gt;0,"⚠ "&amp;COUNTIFS($B$8:$B$5007,B1647,$A$8:$A$5007,"مصروف",$I$8:$I$5007,"&lt;&gt;مرفوض",$K$8:$K$5007,"&lt;&gt;نعم")&amp;" مصروف غير مسوى",IF(L1647="تمت التسوية",IF(P1647=0,"✔ متوازنة وتمت التسوية","✔ تمت التسوية – متبقي "&amp;TEXT(P1647,"#,##0")),IF(P1647&gt;0,"متبقي "&amp;TEXT(P1647,"#,##0"),"✔ متوازنة"))))),IF(R1647=0,"⚠ أضف سطر عهدة أولًا",IF(OR(C1647="",N(G1647)=0),"⚠ أكمل التاريخ والقيمة",IF(S1647="","⚠ التاريخ خارج السنة المالية",IF(H1647="","⚠ اختر بند الموازنة",IF(I1647="مرفوض","✖ مرفوض من المدير",IF(I1647&lt;&gt;"موافق","⏳ بانتظار موافقة المدير",IF(K1647&lt;&gt;"نعم","⚠ غير مسوى مع الحسابات","✔ معتمد ومسوى")))))))))</f>
        <v/>
      </c>
      <c r="R1647">
        <f>N(R1646)+IF(A1647="عهدة",1,0)</f>
        <v/>
      </c>
      <c r="S1647">
        <f>IF(C1647="","",IF(AND(C1647&gt;=DATE(2026,9,1),C1647&lt;=DATE(2027,8,31)),(YEAR(C1647)-2026)*12+MONTH(C1647)-8,""))</f>
        <v/>
      </c>
      <c r="T1647">
        <f>IF(AND(A1647="مصروف",R1647&gt;0,I1647="موافق",S1647&lt;&gt;"",H1647&lt;&gt;""),N(G1647),0)</f>
        <v/>
      </c>
    </row>
    <row r="1648">
      <c r="A1648" s="19" t="n"/>
      <c r="B1648" s="20">
        <f>IF(A1648="","",IF(R1648=0,"⚠ أضف سطر عهدة أولًا","BDR-"&amp;TEXT(R1648,"000")))</f>
        <v/>
      </c>
      <c r="C1648" s="21" t="n"/>
      <c r="D1648" s="20">
        <f>IF(C1648="","",IF(S1648="","خارج السنة المالية",INDEX(القوائم!$D$2:$D$13,S1648)))</f>
        <v/>
      </c>
      <c r="E1648" s="22" t="n"/>
      <c r="F1648" s="23" t="n"/>
      <c r="G1648" s="23" t="n"/>
      <c r="H1648" s="22" t="n"/>
      <c r="I1648" s="19" t="n"/>
      <c r="J1648" s="21" t="n"/>
      <c r="K1648" s="19" t="n"/>
      <c r="L1648" s="19" t="n"/>
      <c r="M1648" s="21" t="n"/>
      <c r="N1648" s="22" t="n"/>
      <c r="O1648" s="24">
        <f>IF(A1648&lt;&gt;"عهدة","",SUMIFS($G$8:$G$5007,$B$8:$B$5007,B1648,$A$8:$A$5007,"مصروف",$I$8:$I$5007,"&lt;&gt;مرفوض"))</f>
        <v/>
      </c>
      <c r="P1648" s="25">
        <f>IF(A1648&lt;&gt;"عهدة","",N(F1648)-O1648)</f>
        <v/>
      </c>
      <c r="Q1648" s="26">
        <f>IF(A1648="","",IF(A1648="عهدة",IF(N(F1648)=0,"⚠ أدخل قيمة العهدة",IF(P1648&lt;0,"⛔ عجز / زيادة مصروفات "&amp;TEXT(-P1648,"#,##0"),IF(COUNTIFS($B$8:$B$5007,B1648,$A$8:$A$5007,"مصروف",$I$8:$I$5007,"&lt;&gt;مرفوض",$K$8:$K$5007,"&lt;&gt;نعم")&gt;0,"⚠ "&amp;COUNTIFS($B$8:$B$5007,B1648,$A$8:$A$5007,"مصروف",$I$8:$I$5007,"&lt;&gt;مرفوض",$K$8:$K$5007,"&lt;&gt;نعم")&amp;" مصروف غير مسوى",IF(L1648="تمت التسوية",IF(P1648=0,"✔ متوازنة وتمت التسوية","✔ تمت التسوية – متبقي "&amp;TEXT(P1648,"#,##0")),IF(P1648&gt;0,"متبقي "&amp;TEXT(P1648,"#,##0"),"✔ متوازنة"))))),IF(R1648=0,"⚠ أضف سطر عهدة أولًا",IF(OR(C1648="",N(G1648)=0),"⚠ أكمل التاريخ والقيمة",IF(S1648="","⚠ التاريخ خارج السنة المالية",IF(H1648="","⚠ اختر بند الموازنة",IF(I1648="مرفوض","✖ مرفوض من المدير",IF(I1648&lt;&gt;"موافق","⏳ بانتظار موافقة المدير",IF(K1648&lt;&gt;"نعم","⚠ غير مسوى مع الحسابات","✔ معتمد ومسوى")))))))))</f>
        <v/>
      </c>
      <c r="R1648">
        <f>N(R1647)+IF(A1648="عهدة",1,0)</f>
        <v/>
      </c>
      <c r="S1648">
        <f>IF(C1648="","",IF(AND(C1648&gt;=DATE(2026,9,1),C1648&lt;=DATE(2027,8,31)),(YEAR(C1648)-2026)*12+MONTH(C1648)-8,""))</f>
        <v/>
      </c>
      <c r="T1648">
        <f>IF(AND(A1648="مصروف",R1648&gt;0,I1648="موافق",S1648&lt;&gt;"",H1648&lt;&gt;""),N(G1648),0)</f>
        <v/>
      </c>
    </row>
    <row r="1649">
      <c r="A1649" s="19" t="n"/>
      <c r="B1649" s="20">
        <f>IF(A1649="","",IF(R1649=0,"⚠ أضف سطر عهدة أولًا","BDR-"&amp;TEXT(R1649,"000")))</f>
        <v/>
      </c>
      <c r="C1649" s="21" t="n"/>
      <c r="D1649" s="20">
        <f>IF(C1649="","",IF(S1649="","خارج السنة المالية",INDEX(القوائم!$D$2:$D$13,S1649)))</f>
        <v/>
      </c>
      <c r="E1649" s="22" t="n"/>
      <c r="F1649" s="23" t="n"/>
      <c r="G1649" s="23" t="n"/>
      <c r="H1649" s="22" t="n"/>
      <c r="I1649" s="19" t="n"/>
      <c r="J1649" s="21" t="n"/>
      <c r="K1649" s="19" t="n"/>
      <c r="L1649" s="19" t="n"/>
      <c r="M1649" s="21" t="n"/>
      <c r="N1649" s="22" t="n"/>
      <c r="O1649" s="24">
        <f>IF(A1649&lt;&gt;"عهدة","",SUMIFS($G$8:$G$5007,$B$8:$B$5007,B1649,$A$8:$A$5007,"مصروف",$I$8:$I$5007,"&lt;&gt;مرفوض"))</f>
        <v/>
      </c>
      <c r="P1649" s="25">
        <f>IF(A1649&lt;&gt;"عهدة","",N(F1649)-O1649)</f>
        <v/>
      </c>
      <c r="Q1649" s="26">
        <f>IF(A1649="","",IF(A1649="عهدة",IF(N(F1649)=0,"⚠ أدخل قيمة العهدة",IF(P1649&lt;0,"⛔ عجز / زيادة مصروفات "&amp;TEXT(-P1649,"#,##0"),IF(COUNTIFS($B$8:$B$5007,B1649,$A$8:$A$5007,"مصروف",$I$8:$I$5007,"&lt;&gt;مرفوض",$K$8:$K$5007,"&lt;&gt;نعم")&gt;0,"⚠ "&amp;COUNTIFS($B$8:$B$5007,B1649,$A$8:$A$5007,"مصروف",$I$8:$I$5007,"&lt;&gt;مرفوض",$K$8:$K$5007,"&lt;&gt;نعم")&amp;" مصروف غير مسوى",IF(L1649="تمت التسوية",IF(P1649=0,"✔ متوازنة وتمت التسوية","✔ تمت التسوية – متبقي "&amp;TEXT(P1649,"#,##0")),IF(P1649&gt;0,"متبقي "&amp;TEXT(P1649,"#,##0"),"✔ متوازنة"))))),IF(R1649=0,"⚠ أضف سطر عهدة أولًا",IF(OR(C1649="",N(G1649)=0),"⚠ أكمل التاريخ والقيمة",IF(S1649="","⚠ التاريخ خارج السنة المالية",IF(H1649="","⚠ اختر بند الموازنة",IF(I1649="مرفوض","✖ مرفوض من المدير",IF(I1649&lt;&gt;"موافق","⏳ بانتظار موافقة المدير",IF(K1649&lt;&gt;"نعم","⚠ غير مسوى مع الحسابات","✔ معتمد ومسوى")))))))))</f>
        <v/>
      </c>
      <c r="R1649">
        <f>N(R1648)+IF(A1649="عهدة",1,0)</f>
        <v/>
      </c>
      <c r="S1649">
        <f>IF(C1649="","",IF(AND(C1649&gt;=DATE(2026,9,1),C1649&lt;=DATE(2027,8,31)),(YEAR(C1649)-2026)*12+MONTH(C1649)-8,""))</f>
        <v/>
      </c>
      <c r="T1649">
        <f>IF(AND(A1649="مصروف",R1649&gt;0,I1649="موافق",S1649&lt;&gt;"",H1649&lt;&gt;""),N(G1649),0)</f>
        <v/>
      </c>
    </row>
    <row r="1650">
      <c r="A1650" s="19" t="n"/>
      <c r="B1650" s="20">
        <f>IF(A1650="","",IF(R1650=0,"⚠ أضف سطر عهدة أولًا","BDR-"&amp;TEXT(R1650,"000")))</f>
        <v/>
      </c>
      <c r="C1650" s="21" t="n"/>
      <c r="D1650" s="20">
        <f>IF(C1650="","",IF(S1650="","خارج السنة المالية",INDEX(القوائم!$D$2:$D$13,S1650)))</f>
        <v/>
      </c>
      <c r="E1650" s="22" t="n"/>
      <c r="F1650" s="23" t="n"/>
      <c r="G1650" s="23" t="n"/>
      <c r="H1650" s="22" t="n"/>
      <c r="I1650" s="19" t="n"/>
      <c r="J1650" s="21" t="n"/>
      <c r="K1650" s="19" t="n"/>
      <c r="L1650" s="19" t="n"/>
      <c r="M1650" s="21" t="n"/>
      <c r="N1650" s="22" t="n"/>
      <c r="O1650" s="24">
        <f>IF(A1650&lt;&gt;"عهدة","",SUMIFS($G$8:$G$5007,$B$8:$B$5007,B1650,$A$8:$A$5007,"مصروف",$I$8:$I$5007,"&lt;&gt;مرفوض"))</f>
        <v/>
      </c>
      <c r="P1650" s="25">
        <f>IF(A1650&lt;&gt;"عهدة","",N(F1650)-O1650)</f>
        <v/>
      </c>
      <c r="Q1650" s="26">
        <f>IF(A1650="","",IF(A1650="عهدة",IF(N(F1650)=0,"⚠ أدخل قيمة العهدة",IF(P1650&lt;0,"⛔ عجز / زيادة مصروفات "&amp;TEXT(-P1650,"#,##0"),IF(COUNTIFS($B$8:$B$5007,B1650,$A$8:$A$5007,"مصروف",$I$8:$I$5007,"&lt;&gt;مرفوض",$K$8:$K$5007,"&lt;&gt;نعم")&gt;0,"⚠ "&amp;COUNTIFS($B$8:$B$5007,B1650,$A$8:$A$5007,"مصروف",$I$8:$I$5007,"&lt;&gt;مرفوض",$K$8:$K$5007,"&lt;&gt;نعم")&amp;" مصروف غير مسوى",IF(L1650="تمت التسوية",IF(P1650=0,"✔ متوازنة وتمت التسوية","✔ تمت التسوية – متبقي "&amp;TEXT(P1650,"#,##0")),IF(P1650&gt;0,"متبقي "&amp;TEXT(P1650,"#,##0"),"✔ متوازنة"))))),IF(R1650=0,"⚠ أضف سطر عهدة أولًا",IF(OR(C1650="",N(G1650)=0),"⚠ أكمل التاريخ والقيمة",IF(S1650="","⚠ التاريخ خارج السنة المالية",IF(H1650="","⚠ اختر بند الموازنة",IF(I1650="مرفوض","✖ مرفوض من المدير",IF(I1650&lt;&gt;"موافق","⏳ بانتظار موافقة المدير",IF(K1650&lt;&gt;"نعم","⚠ غير مسوى مع الحسابات","✔ معتمد ومسوى")))))))))</f>
        <v/>
      </c>
      <c r="R1650">
        <f>N(R1649)+IF(A1650="عهدة",1,0)</f>
        <v/>
      </c>
      <c r="S1650">
        <f>IF(C1650="","",IF(AND(C1650&gt;=DATE(2026,9,1),C1650&lt;=DATE(2027,8,31)),(YEAR(C1650)-2026)*12+MONTH(C1650)-8,""))</f>
        <v/>
      </c>
      <c r="T1650">
        <f>IF(AND(A1650="مصروف",R1650&gt;0,I1650="موافق",S1650&lt;&gt;"",H1650&lt;&gt;""),N(G1650),0)</f>
        <v/>
      </c>
    </row>
    <row r="1651">
      <c r="A1651" s="19" t="n"/>
      <c r="B1651" s="20">
        <f>IF(A1651="","",IF(R1651=0,"⚠ أضف سطر عهدة أولًا","BDR-"&amp;TEXT(R1651,"000")))</f>
        <v/>
      </c>
      <c r="C1651" s="21" t="n"/>
      <c r="D1651" s="20">
        <f>IF(C1651="","",IF(S1651="","خارج السنة المالية",INDEX(القوائم!$D$2:$D$13,S1651)))</f>
        <v/>
      </c>
      <c r="E1651" s="22" t="n"/>
      <c r="F1651" s="23" t="n"/>
      <c r="G1651" s="23" t="n"/>
      <c r="H1651" s="22" t="n"/>
      <c r="I1651" s="19" t="n"/>
      <c r="J1651" s="21" t="n"/>
      <c r="K1651" s="19" t="n"/>
      <c r="L1651" s="19" t="n"/>
      <c r="M1651" s="21" t="n"/>
      <c r="N1651" s="22" t="n"/>
      <c r="O1651" s="24">
        <f>IF(A1651&lt;&gt;"عهدة","",SUMIFS($G$8:$G$5007,$B$8:$B$5007,B1651,$A$8:$A$5007,"مصروف",$I$8:$I$5007,"&lt;&gt;مرفوض"))</f>
        <v/>
      </c>
      <c r="P1651" s="25">
        <f>IF(A1651&lt;&gt;"عهدة","",N(F1651)-O1651)</f>
        <v/>
      </c>
      <c r="Q1651" s="26">
        <f>IF(A1651="","",IF(A1651="عهدة",IF(N(F1651)=0,"⚠ أدخل قيمة العهدة",IF(P1651&lt;0,"⛔ عجز / زيادة مصروفات "&amp;TEXT(-P1651,"#,##0"),IF(COUNTIFS($B$8:$B$5007,B1651,$A$8:$A$5007,"مصروف",$I$8:$I$5007,"&lt;&gt;مرفوض",$K$8:$K$5007,"&lt;&gt;نعم")&gt;0,"⚠ "&amp;COUNTIFS($B$8:$B$5007,B1651,$A$8:$A$5007,"مصروف",$I$8:$I$5007,"&lt;&gt;مرفوض",$K$8:$K$5007,"&lt;&gt;نعم")&amp;" مصروف غير مسوى",IF(L1651="تمت التسوية",IF(P1651=0,"✔ متوازنة وتمت التسوية","✔ تمت التسوية – متبقي "&amp;TEXT(P1651,"#,##0")),IF(P1651&gt;0,"متبقي "&amp;TEXT(P1651,"#,##0"),"✔ متوازنة"))))),IF(R1651=0,"⚠ أضف سطر عهدة أولًا",IF(OR(C1651="",N(G1651)=0),"⚠ أكمل التاريخ والقيمة",IF(S1651="","⚠ التاريخ خارج السنة المالية",IF(H1651="","⚠ اختر بند الموازنة",IF(I1651="مرفوض","✖ مرفوض من المدير",IF(I1651&lt;&gt;"موافق","⏳ بانتظار موافقة المدير",IF(K1651&lt;&gt;"نعم","⚠ غير مسوى مع الحسابات","✔ معتمد ومسوى")))))))))</f>
        <v/>
      </c>
      <c r="R1651">
        <f>N(R1650)+IF(A1651="عهدة",1,0)</f>
        <v/>
      </c>
      <c r="S1651">
        <f>IF(C1651="","",IF(AND(C1651&gt;=DATE(2026,9,1),C1651&lt;=DATE(2027,8,31)),(YEAR(C1651)-2026)*12+MONTH(C1651)-8,""))</f>
        <v/>
      </c>
      <c r="T1651">
        <f>IF(AND(A1651="مصروف",R1651&gt;0,I1651="موافق",S1651&lt;&gt;"",H1651&lt;&gt;""),N(G1651),0)</f>
        <v/>
      </c>
    </row>
    <row r="1652">
      <c r="A1652" s="19" t="n"/>
      <c r="B1652" s="20">
        <f>IF(A1652="","",IF(R1652=0,"⚠ أضف سطر عهدة أولًا","BDR-"&amp;TEXT(R1652,"000")))</f>
        <v/>
      </c>
      <c r="C1652" s="21" t="n"/>
      <c r="D1652" s="20">
        <f>IF(C1652="","",IF(S1652="","خارج السنة المالية",INDEX(القوائم!$D$2:$D$13,S1652)))</f>
        <v/>
      </c>
      <c r="E1652" s="22" t="n"/>
      <c r="F1652" s="23" t="n"/>
      <c r="G1652" s="23" t="n"/>
      <c r="H1652" s="22" t="n"/>
      <c r="I1652" s="19" t="n"/>
      <c r="J1652" s="21" t="n"/>
      <c r="K1652" s="19" t="n"/>
      <c r="L1652" s="19" t="n"/>
      <c r="M1652" s="21" t="n"/>
      <c r="N1652" s="22" t="n"/>
      <c r="O1652" s="24">
        <f>IF(A1652&lt;&gt;"عهدة","",SUMIFS($G$8:$G$5007,$B$8:$B$5007,B1652,$A$8:$A$5007,"مصروف",$I$8:$I$5007,"&lt;&gt;مرفوض"))</f>
        <v/>
      </c>
      <c r="P1652" s="25">
        <f>IF(A1652&lt;&gt;"عهدة","",N(F1652)-O1652)</f>
        <v/>
      </c>
      <c r="Q1652" s="26">
        <f>IF(A1652="","",IF(A1652="عهدة",IF(N(F1652)=0,"⚠ أدخل قيمة العهدة",IF(P1652&lt;0,"⛔ عجز / زيادة مصروفات "&amp;TEXT(-P1652,"#,##0"),IF(COUNTIFS($B$8:$B$5007,B1652,$A$8:$A$5007,"مصروف",$I$8:$I$5007,"&lt;&gt;مرفوض",$K$8:$K$5007,"&lt;&gt;نعم")&gt;0,"⚠ "&amp;COUNTIFS($B$8:$B$5007,B1652,$A$8:$A$5007,"مصروف",$I$8:$I$5007,"&lt;&gt;مرفوض",$K$8:$K$5007,"&lt;&gt;نعم")&amp;" مصروف غير مسوى",IF(L1652="تمت التسوية",IF(P1652=0,"✔ متوازنة وتمت التسوية","✔ تمت التسوية – متبقي "&amp;TEXT(P1652,"#,##0")),IF(P1652&gt;0,"متبقي "&amp;TEXT(P1652,"#,##0"),"✔ متوازنة"))))),IF(R1652=0,"⚠ أضف سطر عهدة أولًا",IF(OR(C1652="",N(G1652)=0),"⚠ أكمل التاريخ والقيمة",IF(S1652="","⚠ التاريخ خارج السنة المالية",IF(H1652="","⚠ اختر بند الموازنة",IF(I1652="مرفوض","✖ مرفوض من المدير",IF(I1652&lt;&gt;"موافق","⏳ بانتظار موافقة المدير",IF(K1652&lt;&gt;"نعم","⚠ غير مسوى مع الحسابات","✔ معتمد ومسوى")))))))))</f>
        <v/>
      </c>
      <c r="R1652">
        <f>N(R1651)+IF(A1652="عهدة",1,0)</f>
        <v/>
      </c>
      <c r="S1652">
        <f>IF(C1652="","",IF(AND(C1652&gt;=DATE(2026,9,1),C1652&lt;=DATE(2027,8,31)),(YEAR(C1652)-2026)*12+MONTH(C1652)-8,""))</f>
        <v/>
      </c>
      <c r="T1652">
        <f>IF(AND(A1652="مصروف",R1652&gt;0,I1652="موافق",S1652&lt;&gt;"",H1652&lt;&gt;""),N(G1652),0)</f>
        <v/>
      </c>
    </row>
    <row r="1653">
      <c r="A1653" s="19" t="n"/>
      <c r="B1653" s="20">
        <f>IF(A1653="","",IF(R1653=0,"⚠ أضف سطر عهدة أولًا","BDR-"&amp;TEXT(R1653,"000")))</f>
        <v/>
      </c>
      <c r="C1653" s="21" t="n"/>
      <c r="D1653" s="20">
        <f>IF(C1653="","",IF(S1653="","خارج السنة المالية",INDEX(القوائم!$D$2:$D$13,S1653)))</f>
        <v/>
      </c>
      <c r="E1653" s="22" t="n"/>
      <c r="F1653" s="23" t="n"/>
      <c r="G1653" s="23" t="n"/>
      <c r="H1653" s="22" t="n"/>
      <c r="I1653" s="19" t="n"/>
      <c r="J1653" s="21" t="n"/>
      <c r="K1653" s="19" t="n"/>
      <c r="L1653" s="19" t="n"/>
      <c r="M1653" s="21" t="n"/>
      <c r="N1653" s="22" t="n"/>
      <c r="O1653" s="24">
        <f>IF(A1653&lt;&gt;"عهدة","",SUMIFS($G$8:$G$5007,$B$8:$B$5007,B1653,$A$8:$A$5007,"مصروف",$I$8:$I$5007,"&lt;&gt;مرفوض"))</f>
        <v/>
      </c>
      <c r="P1653" s="25">
        <f>IF(A1653&lt;&gt;"عهدة","",N(F1653)-O1653)</f>
        <v/>
      </c>
      <c r="Q1653" s="26">
        <f>IF(A1653="","",IF(A1653="عهدة",IF(N(F1653)=0,"⚠ أدخل قيمة العهدة",IF(P1653&lt;0,"⛔ عجز / زيادة مصروفات "&amp;TEXT(-P1653,"#,##0"),IF(COUNTIFS($B$8:$B$5007,B1653,$A$8:$A$5007,"مصروف",$I$8:$I$5007,"&lt;&gt;مرفوض",$K$8:$K$5007,"&lt;&gt;نعم")&gt;0,"⚠ "&amp;COUNTIFS($B$8:$B$5007,B1653,$A$8:$A$5007,"مصروف",$I$8:$I$5007,"&lt;&gt;مرفوض",$K$8:$K$5007,"&lt;&gt;نعم")&amp;" مصروف غير مسوى",IF(L1653="تمت التسوية",IF(P1653=0,"✔ متوازنة وتمت التسوية","✔ تمت التسوية – متبقي "&amp;TEXT(P1653,"#,##0")),IF(P1653&gt;0,"متبقي "&amp;TEXT(P1653,"#,##0"),"✔ متوازنة"))))),IF(R1653=0,"⚠ أضف سطر عهدة أولًا",IF(OR(C1653="",N(G1653)=0),"⚠ أكمل التاريخ والقيمة",IF(S1653="","⚠ التاريخ خارج السنة المالية",IF(H1653="","⚠ اختر بند الموازنة",IF(I1653="مرفوض","✖ مرفوض من المدير",IF(I1653&lt;&gt;"موافق","⏳ بانتظار موافقة المدير",IF(K1653&lt;&gt;"نعم","⚠ غير مسوى مع الحسابات","✔ معتمد ومسوى")))))))))</f>
        <v/>
      </c>
      <c r="R1653">
        <f>N(R1652)+IF(A1653="عهدة",1,0)</f>
        <v/>
      </c>
      <c r="S1653">
        <f>IF(C1653="","",IF(AND(C1653&gt;=DATE(2026,9,1),C1653&lt;=DATE(2027,8,31)),(YEAR(C1653)-2026)*12+MONTH(C1653)-8,""))</f>
        <v/>
      </c>
      <c r="T1653">
        <f>IF(AND(A1653="مصروف",R1653&gt;0,I1653="موافق",S1653&lt;&gt;"",H1653&lt;&gt;""),N(G1653),0)</f>
        <v/>
      </c>
    </row>
    <row r="1654">
      <c r="A1654" s="19" t="n"/>
      <c r="B1654" s="20">
        <f>IF(A1654="","",IF(R1654=0,"⚠ أضف سطر عهدة أولًا","BDR-"&amp;TEXT(R1654,"000")))</f>
        <v/>
      </c>
      <c r="C1654" s="21" t="n"/>
      <c r="D1654" s="20">
        <f>IF(C1654="","",IF(S1654="","خارج السنة المالية",INDEX(القوائم!$D$2:$D$13,S1654)))</f>
        <v/>
      </c>
      <c r="E1654" s="22" t="n"/>
      <c r="F1654" s="23" t="n"/>
      <c r="G1654" s="23" t="n"/>
      <c r="H1654" s="22" t="n"/>
      <c r="I1654" s="19" t="n"/>
      <c r="J1654" s="21" t="n"/>
      <c r="K1654" s="19" t="n"/>
      <c r="L1654" s="19" t="n"/>
      <c r="M1654" s="21" t="n"/>
      <c r="N1654" s="22" t="n"/>
      <c r="O1654" s="24">
        <f>IF(A1654&lt;&gt;"عهدة","",SUMIFS($G$8:$G$5007,$B$8:$B$5007,B1654,$A$8:$A$5007,"مصروف",$I$8:$I$5007,"&lt;&gt;مرفوض"))</f>
        <v/>
      </c>
      <c r="P1654" s="25">
        <f>IF(A1654&lt;&gt;"عهدة","",N(F1654)-O1654)</f>
        <v/>
      </c>
      <c r="Q1654" s="26">
        <f>IF(A1654="","",IF(A1654="عهدة",IF(N(F1654)=0,"⚠ أدخل قيمة العهدة",IF(P1654&lt;0,"⛔ عجز / زيادة مصروفات "&amp;TEXT(-P1654,"#,##0"),IF(COUNTIFS($B$8:$B$5007,B1654,$A$8:$A$5007,"مصروف",$I$8:$I$5007,"&lt;&gt;مرفوض",$K$8:$K$5007,"&lt;&gt;نعم")&gt;0,"⚠ "&amp;COUNTIFS($B$8:$B$5007,B1654,$A$8:$A$5007,"مصروف",$I$8:$I$5007,"&lt;&gt;مرفوض",$K$8:$K$5007,"&lt;&gt;نعم")&amp;" مصروف غير مسوى",IF(L1654="تمت التسوية",IF(P1654=0,"✔ متوازنة وتمت التسوية","✔ تمت التسوية – متبقي "&amp;TEXT(P1654,"#,##0")),IF(P1654&gt;0,"متبقي "&amp;TEXT(P1654,"#,##0"),"✔ متوازنة"))))),IF(R1654=0,"⚠ أضف سطر عهدة أولًا",IF(OR(C1654="",N(G1654)=0),"⚠ أكمل التاريخ والقيمة",IF(S1654="","⚠ التاريخ خارج السنة المالية",IF(H1654="","⚠ اختر بند الموازنة",IF(I1654="مرفوض","✖ مرفوض من المدير",IF(I1654&lt;&gt;"موافق","⏳ بانتظار موافقة المدير",IF(K1654&lt;&gt;"نعم","⚠ غير مسوى مع الحسابات","✔ معتمد ومسوى")))))))))</f>
        <v/>
      </c>
      <c r="R1654">
        <f>N(R1653)+IF(A1654="عهدة",1,0)</f>
        <v/>
      </c>
      <c r="S1654">
        <f>IF(C1654="","",IF(AND(C1654&gt;=DATE(2026,9,1),C1654&lt;=DATE(2027,8,31)),(YEAR(C1654)-2026)*12+MONTH(C1654)-8,""))</f>
        <v/>
      </c>
      <c r="T1654">
        <f>IF(AND(A1654="مصروف",R1654&gt;0,I1654="موافق",S1654&lt;&gt;"",H1654&lt;&gt;""),N(G1654),0)</f>
        <v/>
      </c>
    </row>
    <row r="1655">
      <c r="A1655" s="19" t="n"/>
      <c r="B1655" s="20">
        <f>IF(A1655="","",IF(R1655=0,"⚠ أضف سطر عهدة أولًا","BDR-"&amp;TEXT(R1655,"000")))</f>
        <v/>
      </c>
      <c r="C1655" s="21" t="n"/>
      <c r="D1655" s="20">
        <f>IF(C1655="","",IF(S1655="","خارج السنة المالية",INDEX(القوائم!$D$2:$D$13,S1655)))</f>
        <v/>
      </c>
      <c r="E1655" s="22" t="n"/>
      <c r="F1655" s="23" t="n"/>
      <c r="G1655" s="23" t="n"/>
      <c r="H1655" s="22" t="n"/>
      <c r="I1655" s="19" t="n"/>
      <c r="J1655" s="21" t="n"/>
      <c r="K1655" s="19" t="n"/>
      <c r="L1655" s="19" t="n"/>
      <c r="M1655" s="21" t="n"/>
      <c r="N1655" s="22" t="n"/>
      <c r="O1655" s="24">
        <f>IF(A1655&lt;&gt;"عهدة","",SUMIFS($G$8:$G$5007,$B$8:$B$5007,B1655,$A$8:$A$5007,"مصروف",$I$8:$I$5007,"&lt;&gt;مرفوض"))</f>
        <v/>
      </c>
      <c r="P1655" s="25">
        <f>IF(A1655&lt;&gt;"عهدة","",N(F1655)-O1655)</f>
        <v/>
      </c>
      <c r="Q1655" s="26">
        <f>IF(A1655="","",IF(A1655="عهدة",IF(N(F1655)=0,"⚠ أدخل قيمة العهدة",IF(P1655&lt;0,"⛔ عجز / زيادة مصروفات "&amp;TEXT(-P1655,"#,##0"),IF(COUNTIFS($B$8:$B$5007,B1655,$A$8:$A$5007,"مصروف",$I$8:$I$5007,"&lt;&gt;مرفوض",$K$8:$K$5007,"&lt;&gt;نعم")&gt;0,"⚠ "&amp;COUNTIFS($B$8:$B$5007,B1655,$A$8:$A$5007,"مصروف",$I$8:$I$5007,"&lt;&gt;مرفوض",$K$8:$K$5007,"&lt;&gt;نعم")&amp;" مصروف غير مسوى",IF(L1655="تمت التسوية",IF(P1655=0,"✔ متوازنة وتمت التسوية","✔ تمت التسوية – متبقي "&amp;TEXT(P1655,"#,##0")),IF(P1655&gt;0,"متبقي "&amp;TEXT(P1655,"#,##0"),"✔ متوازنة"))))),IF(R1655=0,"⚠ أضف سطر عهدة أولًا",IF(OR(C1655="",N(G1655)=0),"⚠ أكمل التاريخ والقيمة",IF(S1655="","⚠ التاريخ خارج السنة المالية",IF(H1655="","⚠ اختر بند الموازنة",IF(I1655="مرفوض","✖ مرفوض من المدير",IF(I1655&lt;&gt;"موافق","⏳ بانتظار موافقة المدير",IF(K1655&lt;&gt;"نعم","⚠ غير مسوى مع الحسابات","✔ معتمد ومسوى")))))))))</f>
        <v/>
      </c>
      <c r="R1655">
        <f>N(R1654)+IF(A1655="عهدة",1,0)</f>
        <v/>
      </c>
      <c r="S1655">
        <f>IF(C1655="","",IF(AND(C1655&gt;=DATE(2026,9,1),C1655&lt;=DATE(2027,8,31)),(YEAR(C1655)-2026)*12+MONTH(C1655)-8,""))</f>
        <v/>
      </c>
      <c r="T1655">
        <f>IF(AND(A1655="مصروف",R1655&gt;0,I1655="موافق",S1655&lt;&gt;"",H1655&lt;&gt;""),N(G1655),0)</f>
        <v/>
      </c>
    </row>
    <row r="1656">
      <c r="A1656" s="19" t="n"/>
      <c r="B1656" s="20">
        <f>IF(A1656="","",IF(R1656=0,"⚠ أضف سطر عهدة أولًا","BDR-"&amp;TEXT(R1656,"000")))</f>
        <v/>
      </c>
      <c r="C1656" s="21" t="n"/>
      <c r="D1656" s="20">
        <f>IF(C1656="","",IF(S1656="","خارج السنة المالية",INDEX(القوائم!$D$2:$D$13,S1656)))</f>
        <v/>
      </c>
      <c r="E1656" s="22" t="n"/>
      <c r="F1656" s="23" t="n"/>
      <c r="G1656" s="23" t="n"/>
      <c r="H1656" s="22" t="n"/>
      <c r="I1656" s="19" t="n"/>
      <c r="J1656" s="21" t="n"/>
      <c r="K1656" s="19" t="n"/>
      <c r="L1656" s="19" t="n"/>
      <c r="M1656" s="21" t="n"/>
      <c r="N1656" s="22" t="n"/>
      <c r="O1656" s="24">
        <f>IF(A1656&lt;&gt;"عهدة","",SUMIFS($G$8:$G$5007,$B$8:$B$5007,B1656,$A$8:$A$5007,"مصروف",$I$8:$I$5007,"&lt;&gt;مرفوض"))</f>
        <v/>
      </c>
      <c r="P1656" s="25">
        <f>IF(A1656&lt;&gt;"عهدة","",N(F1656)-O1656)</f>
        <v/>
      </c>
      <c r="Q1656" s="26">
        <f>IF(A1656="","",IF(A1656="عهدة",IF(N(F1656)=0,"⚠ أدخل قيمة العهدة",IF(P1656&lt;0,"⛔ عجز / زيادة مصروفات "&amp;TEXT(-P1656,"#,##0"),IF(COUNTIFS($B$8:$B$5007,B1656,$A$8:$A$5007,"مصروف",$I$8:$I$5007,"&lt;&gt;مرفوض",$K$8:$K$5007,"&lt;&gt;نعم")&gt;0,"⚠ "&amp;COUNTIFS($B$8:$B$5007,B1656,$A$8:$A$5007,"مصروف",$I$8:$I$5007,"&lt;&gt;مرفوض",$K$8:$K$5007,"&lt;&gt;نعم")&amp;" مصروف غير مسوى",IF(L1656="تمت التسوية",IF(P1656=0,"✔ متوازنة وتمت التسوية","✔ تمت التسوية – متبقي "&amp;TEXT(P1656,"#,##0")),IF(P1656&gt;0,"متبقي "&amp;TEXT(P1656,"#,##0"),"✔ متوازنة"))))),IF(R1656=0,"⚠ أضف سطر عهدة أولًا",IF(OR(C1656="",N(G1656)=0),"⚠ أكمل التاريخ والقيمة",IF(S1656="","⚠ التاريخ خارج السنة المالية",IF(H1656="","⚠ اختر بند الموازنة",IF(I1656="مرفوض","✖ مرفوض من المدير",IF(I1656&lt;&gt;"موافق","⏳ بانتظار موافقة المدير",IF(K1656&lt;&gt;"نعم","⚠ غير مسوى مع الحسابات","✔ معتمد ومسوى")))))))))</f>
        <v/>
      </c>
      <c r="R1656">
        <f>N(R1655)+IF(A1656="عهدة",1,0)</f>
        <v/>
      </c>
      <c r="S1656">
        <f>IF(C1656="","",IF(AND(C1656&gt;=DATE(2026,9,1),C1656&lt;=DATE(2027,8,31)),(YEAR(C1656)-2026)*12+MONTH(C1656)-8,""))</f>
        <v/>
      </c>
      <c r="T1656">
        <f>IF(AND(A1656="مصروف",R1656&gt;0,I1656="موافق",S1656&lt;&gt;"",H1656&lt;&gt;""),N(G1656),0)</f>
        <v/>
      </c>
    </row>
    <row r="1657">
      <c r="A1657" s="19" t="n"/>
      <c r="B1657" s="20">
        <f>IF(A1657="","",IF(R1657=0,"⚠ أضف سطر عهدة أولًا","BDR-"&amp;TEXT(R1657,"000")))</f>
        <v/>
      </c>
      <c r="C1657" s="21" t="n"/>
      <c r="D1657" s="20">
        <f>IF(C1657="","",IF(S1657="","خارج السنة المالية",INDEX(القوائم!$D$2:$D$13,S1657)))</f>
        <v/>
      </c>
      <c r="E1657" s="22" t="n"/>
      <c r="F1657" s="23" t="n"/>
      <c r="G1657" s="23" t="n"/>
      <c r="H1657" s="22" t="n"/>
      <c r="I1657" s="19" t="n"/>
      <c r="J1657" s="21" t="n"/>
      <c r="K1657" s="19" t="n"/>
      <c r="L1657" s="19" t="n"/>
      <c r="M1657" s="21" t="n"/>
      <c r="N1657" s="22" t="n"/>
      <c r="O1657" s="24">
        <f>IF(A1657&lt;&gt;"عهدة","",SUMIFS($G$8:$G$5007,$B$8:$B$5007,B1657,$A$8:$A$5007,"مصروف",$I$8:$I$5007,"&lt;&gt;مرفوض"))</f>
        <v/>
      </c>
      <c r="P1657" s="25">
        <f>IF(A1657&lt;&gt;"عهدة","",N(F1657)-O1657)</f>
        <v/>
      </c>
      <c r="Q1657" s="26">
        <f>IF(A1657="","",IF(A1657="عهدة",IF(N(F1657)=0,"⚠ أدخل قيمة العهدة",IF(P1657&lt;0,"⛔ عجز / زيادة مصروفات "&amp;TEXT(-P1657,"#,##0"),IF(COUNTIFS($B$8:$B$5007,B1657,$A$8:$A$5007,"مصروف",$I$8:$I$5007,"&lt;&gt;مرفوض",$K$8:$K$5007,"&lt;&gt;نعم")&gt;0,"⚠ "&amp;COUNTIFS($B$8:$B$5007,B1657,$A$8:$A$5007,"مصروف",$I$8:$I$5007,"&lt;&gt;مرفوض",$K$8:$K$5007,"&lt;&gt;نعم")&amp;" مصروف غير مسوى",IF(L1657="تمت التسوية",IF(P1657=0,"✔ متوازنة وتمت التسوية","✔ تمت التسوية – متبقي "&amp;TEXT(P1657,"#,##0")),IF(P1657&gt;0,"متبقي "&amp;TEXT(P1657,"#,##0"),"✔ متوازنة"))))),IF(R1657=0,"⚠ أضف سطر عهدة أولًا",IF(OR(C1657="",N(G1657)=0),"⚠ أكمل التاريخ والقيمة",IF(S1657="","⚠ التاريخ خارج السنة المالية",IF(H1657="","⚠ اختر بند الموازنة",IF(I1657="مرفوض","✖ مرفوض من المدير",IF(I1657&lt;&gt;"موافق","⏳ بانتظار موافقة المدير",IF(K1657&lt;&gt;"نعم","⚠ غير مسوى مع الحسابات","✔ معتمد ومسوى")))))))))</f>
        <v/>
      </c>
      <c r="R1657">
        <f>N(R1656)+IF(A1657="عهدة",1,0)</f>
        <v/>
      </c>
      <c r="S1657">
        <f>IF(C1657="","",IF(AND(C1657&gt;=DATE(2026,9,1),C1657&lt;=DATE(2027,8,31)),(YEAR(C1657)-2026)*12+MONTH(C1657)-8,""))</f>
        <v/>
      </c>
      <c r="T1657">
        <f>IF(AND(A1657="مصروف",R1657&gt;0,I1657="موافق",S1657&lt;&gt;"",H1657&lt;&gt;""),N(G1657),0)</f>
        <v/>
      </c>
    </row>
    <row r="1658">
      <c r="A1658" s="19" t="n"/>
      <c r="B1658" s="20">
        <f>IF(A1658="","",IF(R1658=0,"⚠ أضف سطر عهدة أولًا","BDR-"&amp;TEXT(R1658,"000")))</f>
        <v/>
      </c>
      <c r="C1658" s="21" t="n"/>
      <c r="D1658" s="20">
        <f>IF(C1658="","",IF(S1658="","خارج السنة المالية",INDEX(القوائم!$D$2:$D$13,S1658)))</f>
        <v/>
      </c>
      <c r="E1658" s="22" t="n"/>
      <c r="F1658" s="23" t="n"/>
      <c r="G1658" s="23" t="n"/>
      <c r="H1658" s="22" t="n"/>
      <c r="I1658" s="19" t="n"/>
      <c r="J1658" s="21" t="n"/>
      <c r="K1658" s="19" t="n"/>
      <c r="L1658" s="19" t="n"/>
      <c r="M1658" s="21" t="n"/>
      <c r="N1658" s="22" t="n"/>
      <c r="O1658" s="24">
        <f>IF(A1658&lt;&gt;"عهدة","",SUMIFS($G$8:$G$5007,$B$8:$B$5007,B1658,$A$8:$A$5007,"مصروف",$I$8:$I$5007,"&lt;&gt;مرفوض"))</f>
        <v/>
      </c>
      <c r="P1658" s="25">
        <f>IF(A1658&lt;&gt;"عهدة","",N(F1658)-O1658)</f>
        <v/>
      </c>
      <c r="Q1658" s="26">
        <f>IF(A1658="","",IF(A1658="عهدة",IF(N(F1658)=0,"⚠ أدخل قيمة العهدة",IF(P1658&lt;0,"⛔ عجز / زيادة مصروفات "&amp;TEXT(-P1658,"#,##0"),IF(COUNTIFS($B$8:$B$5007,B1658,$A$8:$A$5007,"مصروف",$I$8:$I$5007,"&lt;&gt;مرفوض",$K$8:$K$5007,"&lt;&gt;نعم")&gt;0,"⚠ "&amp;COUNTIFS($B$8:$B$5007,B1658,$A$8:$A$5007,"مصروف",$I$8:$I$5007,"&lt;&gt;مرفوض",$K$8:$K$5007,"&lt;&gt;نعم")&amp;" مصروف غير مسوى",IF(L1658="تمت التسوية",IF(P1658=0,"✔ متوازنة وتمت التسوية","✔ تمت التسوية – متبقي "&amp;TEXT(P1658,"#,##0")),IF(P1658&gt;0,"متبقي "&amp;TEXT(P1658,"#,##0"),"✔ متوازنة"))))),IF(R1658=0,"⚠ أضف سطر عهدة أولًا",IF(OR(C1658="",N(G1658)=0),"⚠ أكمل التاريخ والقيمة",IF(S1658="","⚠ التاريخ خارج السنة المالية",IF(H1658="","⚠ اختر بند الموازنة",IF(I1658="مرفوض","✖ مرفوض من المدير",IF(I1658&lt;&gt;"موافق","⏳ بانتظار موافقة المدير",IF(K1658&lt;&gt;"نعم","⚠ غير مسوى مع الحسابات","✔ معتمد ومسوى")))))))))</f>
        <v/>
      </c>
      <c r="R1658">
        <f>N(R1657)+IF(A1658="عهدة",1,0)</f>
        <v/>
      </c>
      <c r="S1658">
        <f>IF(C1658="","",IF(AND(C1658&gt;=DATE(2026,9,1),C1658&lt;=DATE(2027,8,31)),(YEAR(C1658)-2026)*12+MONTH(C1658)-8,""))</f>
        <v/>
      </c>
      <c r="T1658">
        <f>IF(AND(A1658="مصروف",R1658&gt;0,I1658="موافق",S1658&lt;&gt;"",H1658&lt;&gt;""),N(G1658),0)</f>
        <v/>
      </c>
    </row>
    <row r="1659">
      <c r="A1659" s="19" t="n"/>
      <c r="B1659" s="20">
        <f>IF(A1659="","",IF(R1659=0,"⚠ أضف سطر عهدة أولًا","BDR-"&amp;TEXT(R1659,"000")))</f>
        <v/>
      </c>
      <c r="C1659" s="21" t="n"/>
      <c r="D1659" s="20">
        <f>IF(C1659="","",IF(S1659="","خارج السنة المالية",INDEX(القوائم!$D$2:$D$13,S1659)))</f>
        <v/>
      </c>
      <c r="E1659" s="22" t="n"/>
      <c r="F1659" s="23" t="n"/>
      <c r="G1659" s="23" t="n"/>
      <c r="H1659" s="22" t="n"/>
      <c r="I1659" s="19" t="n"/>
      <c r="J1659" s="21" t="n"/>
      <c r="K1659" s="19" t="n"/>
      <c r="L1659" s="19" t="n"/>
      <c r="M1659" s="21" t="n"/>
      <c r="N1659" s="22" t="n"/>
      <c r="O1659" s="24">
        <f>IF(A1659&lt;&gt;"عهدة","",SUMIFS($G$8:$G$5007,$B$8:$B$5007,B1659,$A$8:$A$5007,"مصروف",$I$8:$I$5007,"&lt;&gt;مرفوض"))</f>
        <v/>
      </c>
      <c r="P1659" s="25">
        <f>IF(A1659&lt;&gt;"عهدة","",N(F1659)-O1659)</f>
        <v/>
      </c>
      <c r="Q1659" s="26">
        <f>IF(A1659="","",IF(A1659="عهدة",IF(N(F1659)=0,"⚠ أدخل قيمة العهدة",IF(P1659&lt;0,"⛔ عجز / زيادة مصروفات "&amp;TEXT(-P1659,"#,##0"),IF(COUNTIFS($B$8:$B$5007,B1659,$A$8:$A$5007,"مصروف",$I$8:$I$5007,"&lt;&gt;مرفوض",$K$8:$K$5007,"&lt;&gt;نعم")&gt;0,"⚠ "&amp;COUNTIFS($B$8:$B$5007,B1659,$A$8:$A$5007,"مصروف",$I$8:$I$5007,"&lt;&gt;مرفوض",$K$8:$K$5007,"&lt;&gt;نعم")&amp;" مصروف غير مسوى",IF(L1659="تمت التسوية",IF(P1659=0,"✔ متوازنة وتمت التسوية","✔ تمت التسوية – متبقي "&amp;TEXT(P1659,"#,##0")),IF(P1659&gt;0,"متبقي "&amp;TEXT(P1659,"#,##0"),"✔ متوازنة"))))),IF(R1659=0,"⚠ أضف سطر عهدة أولًا",IF(OR(C1659="",N(G1659)=0),"⚠ أكمل التاريخ والقيمة",IF(S1659="","⚠ التاريخ خارج السنة المالية",IF(H1659="","⚠ اختر بند الموازنة",IF(I1659="مرفوض","✖ مرفوض من المدير",IF(I1659&lt;&gt;"موافق","⏳ بانتظار موافقة المدير",IF(K1659&lt;&gt;"نعم","⚠ غير مسوى مع الحسابات","✔ معتمد ومسوى")))))))))</f>
        <v/>
      </c>
      <c r="R1659">
        <f>N(R1658)+IF(A1659="عهدة",1,0)</f>
        <v/>
      </c>
      <c r="S1659">
        <f>IF(C1659="","",IF(AND(C1659&gt;=DATE(2026,9,1),C1659&lt;=DATE(2027,8,31)),(YEAR(C1659)-2026)*12+MONTH(C1659)-8,""))</f>
        <v/>
      </c>
      <c r="T1659">
        <f>IF(AND(A1659="مصروف",R1659&gt;0,I1659="موافق",S1659&lt;&gt;"",H1659&lt;&gt;""),N(G1659),0)</f>
        <v/>
      </c>
    </row>
    <row r="1660">
      <c r="A1660" s="19" t="n"/>
      <c r="B1660" s="20">
        <f>IF(A1660="","",IF(R1660=0,"⚠ أضف سطر عهدة أولًا","BDR-"&amp;TEXT(R1660,"000")))</f>
        <v/>
      </c>
      <c r="C1660" s="21" t="n"/>
      <c r="D1660" s="20">
        <f>IF(C1660="","",IF(S1660="","خارج السنة المالية",INDEX(القوائم!$D$2:$D$13,S1660)))</f>
        <v/>
      </c>
      <c r="E1660" s="22" t="n"/>
      <c r="F1660" s="23" t="n"/>
      <c r="G1660" s="23" t="n"/>
      <c r="H1660" s="22" t="n"/>
      <c r="I1660" s="19" t="n"/>
      <c r="J1660" s="21" t="n"/>
      <c r="K1660" s="19" t="n"/>
      <c r="L1660" s="19" t="n"/>
      <c r="M1660" s="21" t="n"/>
      <c r="N1660" s="22" t="n"/>
      <c r="O1660" s="24">
        <f>IF(A1660&lt;&gt;"عهدة","",SUMIFS($G$8:$G$5007,$B$8:$B$5007,B1660,$A$8:$A$5007,"مصروف",$I$8:$I$5007,"&lt;&gt;مرفوض"))</f>
        <v/>
      </c>
      <c r="P1660" s="25">
        <f>IF(A1660&lt;&gt;"عهدة","",N(F1660)-O1660)</f>
        <v/>
      </c>
      <c r="Q1660" s="26">
        <f>IF(A1660="","",IF(A1660="عهدة",IF(N(F1660)=0,"⚠ أدخل قيمة العهدة",IF(P1660&lt;0,"⛔ عجز / زيادة مصروفات "&amp;TEXT(-P1660,"#,##0"),IF(COUNTIFS($B$8:$B$5007,B1660,$A$8:$A$5007,"مصروف",$I$8:$I$5007,"&lt;&gt;مرفوض",$K$8:$K$5007,"&lt;&gt;نعم")&gt;0,"⚠ "&amp;COUNTIFS($B$8:$B$5007,B1660,$A$8:$A$5007,"مصروف",$I$8:$I$5007,"&lt;&gt;مرفوض",$K$8:$K$5007,"&lt;&gt;نعم")&amp;" مصروف غير مسوى",IF(L1660="تمت التسوية",IF(P1660=0,"✔ متوازنة وتمت التسوية","✔ تمت التسوية – متبقي "&amp;TEXT(P1660,"#,##0")),IF(P1660&gt;0,"متبقي "&amp;TEXT(P1660,"#,##0"),"✔ متوازنة"))))),IF(R1660=0,"⚠ أضف سطر عهدة أولًا",IF(OR(C1660="",N(G1660)=0),"⚠ أكمل التاريخ والقيمة",IF(S1660="","⚠ التاريخ خارج السنة المالية",IF(H1660="","⚠ اختر بند الموازنة",IF(I1660="مرفوض","✖ مرفوض من المدير",IF(I1660&lt;&gt;"موافق","⏳ بانتظار موافقة المدير",IF(K1660&lt;&gt;"نعم","⚠ غير مسوى مع الحسابات","✔ معتمد ومسوى")))))))))</f>
        <v/>
      </c>
      <c r="R1660">
        <f>N(R1659)+IF(A1660="عهدة",1,0)</f>
        <v/>
      </c>
      <c r="S1660">
        <f>IF(C1660="","",IF(AND(C1660&gt;=DATE(2026,9,1),C1660&lt;=DATE(2027,8,31)),(YEAR(C1660)-2026)*12+MONTH(C1660)-8,""))</f>
        <v/>
      </c>
      <c r="T1660">
        <f>IF(AND(A1660="مصروف",R1660&gt;0,I1660="موافق",S1660&lt;&gt;"",H1660&lt;&gt;""),N(G1660),0)</f>
        <v/>
      </c>
    </row>
    <row r="1661">
      <c r="A1661" s="19" t="n"/>
      <c r="B1661" s="20">
        <f>IF(A1661="","",IF(R1661=0,"⚠ أضف سطر عهدة أولًا","BDR-"&amp;TEXT(R1661,"000")))</f>
        <v/>
      </c>
      <c r="C1661" s="21" t="n"/>
      <c r="D1661" s="20">
        <f>IF(C1661="","",IF(S1661="","خارج السنة المالية",INDEX(القوائم!$D$2:$D$13,S1661)))</f>
        <v/>
      </c>
      <c r="E1661" s="22" t="n"/>
      <c r="F1661" s="23" t="n"/>
      <c r="G1661" s="23" t="n"/>
      <c r="H1661" s="22" t="n"/>
      <c r="I1661" s="19" t="n"/>
      <c r="J1661" s="21" t="n"/>
      <c r="K1661" s="19" t="n"/>
      <c r="L1661" s="19" t="n"/>
      <c r="M1661" s="21" t="n"/>
      <c r="N1661" s="22" t="n"/>
      <c r="O1661" s="24">
        <f>IF(A1661&lt;&gt;"عهدة","",SUMIFS($G$8:$G$5007,$B$8:$B$5007,B1661,$A$8:$A$5007,"مصروف",$I$8:$I$5007,"&lt;&gt;مرفوض"))</f>
        <v/>
      </c>
      <c r="P1661" s="25">
        <f>IF(A1661&lt;&gt;"عهدة","",N(F1661)-O1661)</f>
        <v/>
      </c>
      <c r="Q1661" s="26">
        <f>IF(A1661="","",IF(A1661="عهدة",IF(N(F1661)=0,"⚠ أدخل قيمة العهدة",IF(P1661&lt;0,"⛔ عجز / زيادة مصروفات "&amp;TEXT(-P1661,"#,##0"),IF(COUNTIFS($B$8:$B$5007,B1661,$A$8:$A$5007,"مصروف",$I$8:$I$5007,"&lt;&gt;مرفوض",$K$8:$K$5007,"&lt;&gt;نعم")&gt;0,"⚠ "&amp;COUNTIFS($B$8:$B$5007,B1661,$A$8:$A$5007,"مصروف",$I$8:$I$5007,"&lt;&gt;مرفوض",$K$8:$K$5007,"&lt;&gt;نعم")&amp;" مصروف غير مسوى",IF(L1661="تمت التسوية",IF(P1661=0,"✔ متوازنة وتمت التسوية","✔ تمت التسوية – متبقي "&amp;TEXT(P1661,"#,##0")),IF(P1661&gt;0,"متبقي "&amp;TEXT(P1661,"#,##0"),"✔ متوازنة"))))),IF(R1661=0,"⚠ أضف سطر عهدة أولًا",IF(OR(C1661="",N(G1661)=0),"⚠ أكمل التاريخ والقيمة",IF(S1661="","⚠ التاريخ خارج السنة المالية",IF(H1661="","⚠ اختر بند الموازنة",IF(I1661="مرفوض","✖ مرفوض من المدير",IF(I1661&lt;&gt;"موافق","⏳ بانتظار موافقة المدير",IF(K1661&lt;&gt;"نعم","⚠ غير مسوى مع الحسابات","✔ معتمد ومسوى")))))))))</f>
        <v/>
      </c>
      <c r="R1661">
        <f>N(R1660)+IF(A1661="عهدة",1,0)</f>
        <v/>
      </c>
      <c r="S1661">
        <f>IF(C1661="","",IF(AND(C1661&gt;=DATE(2026,9,1),C1661&lt;=DATE(2027,8,31)),(YEAR(C1661)-2026)*12+MONTH(C1661)-8,""))</f>
        <v/>
      </c>
      <c r="T1661">
        <f>IF(AND(A1661="مصروف",R1661&gt;0,I1661="موافق",S1661&lt;&gt;"",H1661&lt;&gt;""),N(G1661),0)</f>
        <v/>
      </c>
    </row>
    <row r="1662">
      <c r="A1662" s="19" t="n"/>
      <c r="B1662" s="20">
        <f>IF(A1662="","",IF(R1662=0,"⚠ أضف سطر عهدة أولًا","BDR-"&amp;TEXT(R1662,"000")))</f>
        <v/>
      </c>
      <c r="C1662" s="21" t="n"/>
      <c r="D1662" s="20">
        <f>IF(C1662="","",IF(S1662="","خارج السنة المالية",INDEX(القوائم!$D$2:$D$13,S1662)))</f>
        <v/>
      </c>
      <c r="E1662" s="22" t="n"/>
      <c r="F1662" s="23" t="n"/>
      <c r="G1662" s="23" t="n"/>
      <c r="H1662" s="22" t="n"/>
      <c r="I1662" s="19" t="n"/>
      <c r="J1662" s="21" t="n"/>
      <c r="K1662" s="19" t="n"/>
      <c r="L1662" s="19" t="n"/>
      <c r="M1662" s="21" t="n"/>
      <c r="N1662" s="22" t="n"/>
      <c r="O1662" s="24">
        <f>IF(A1662&lt;&gt;"عهدة","",SUMIFS($G$8:$G$5007,$B$8:$B$5007,B1662,$A$8:$A$5007,"مصروف",$I$8:$I$5007,"&lt;&gt;مرفوض"))</f>
        <v/>
      </c>
      <c r="P1662" s="25">
        <f>IF(A1662&lt;&gt;"عهدة","",N(F1662)-O1662)</f>
        <v/>
      </c>
      <c r="Q1662" s="26">
        <f>IF(A1662="","",IF(A1662="عهدة",IF(N(F1662)=0,"⚠ أدخل قيمة العهدة",IF(P1662&lt;0,"⛔ عجز / زيادة مصروفات "&amp;TEXT(-P1662,"#,##0"),IF(COUNTIFS($B$8:$B$5007,B1662,$A$8:$A$5007,"مصروف",$I$8:$I$5007,"&lt;&gt;مرفوض",$K$8:$K$5007,"&lt;&gt;نعم")&gt;0,"⚠ "&amp;COUNTIFS($B$8:$B$5007,B1662,$A$8:$A$5007,"مصروف",$I$8:$I$5007,"&lt;&gt;مرفوض",$K$8:$K$5007,"&lt;&gt;نعم")&amp;" مصروف غير مسوى",IF(L1662="تمت التسوية",IF(P1662=0,"✔ متوازنة وتمت التسوية","✔ تمت التسوية – متبقي "&amp;TEXT(P1662,"#,##0")),IF(P1662&gt;0,"متبقي "&amp;TEXT(P1662,"#,##0"),"✔ متوازنة"))))),IF(R1662=0,"⚠ أضف سطر عهدة أولًا",IF(OR(C1662="",N(G1662)=0),"⚠ أكمل التاريخ والقيمة",IF(S1662="","⚠ التاريخ خارج السنة المالية",IF(H1662="","⚠ اختر بند الموازنة",IF(I1662="مرفوض","✖ مرفوض من المدير",IF(I1662&lt;&gt;"موافق","⏳ بانتظار موافقة المدير",IF(K1662&lt;&gt;"نعم","⚠ غير مسوى مع الحسابات","✔ معتمد ومسوى")))))))))</f>
        <v/>
      </c>
      <c r="R1662">
        <f>N(R1661)+IF(A1662="عهدة",1,0)</f>
        <v/>
      </c>
      <c r="S1662">
        <f>IF(C1662="","",IF(AND(C1662&gt;=DATE(2026,9,1),C1662&lt;=DATE(2027,8,31)),(YEAR(C1662)-2026)*12+MONTH(C1662)-8,""))</f>
        <v/>
      </c>
      <c r="T1662">
        <f>IF(AND(A1662="مصروف",R1662&gt;0,I1662="موافق",S1662&lt;&gt;"",H1662&lt;&gt;""),N(G1662),0)</f>
        <v/>
      </c>
    </row>
    <row r="1663">
      <c r="A1663" s="19" t="n"/>
      <c r="B1663" s="20">
        <f>IF(A1663="","",IF(R1663=0,"⚠ أضف سطر عهدة أولًا","BDR-"&amp;TEXT(R1663,"000")))</f>
        <v/>
      </c>
      <c r="C1663" s="21" t="n"/>
      <c r="D1663" s="20">
        <f>IF(C1663="","",IF(S1663="","خارج السنة المالية",INDEX(القوائم!$D$2:$D$13,S1663)))</f>
        <v/>
      </c>
      <c r="E1663" s="22" t="n"/>
      <c r="F1663" s="23" t="n"/>
      <c r="G1663" s="23" t="n"/>
      <c r="H1663" s="22" t="n"/>
      <c r="I1663" s="19" t="n"/>
      <c r="J1663" s="21" t="n"/>
      <c r="K1663" s="19" t="n"/>
      <c r="L1663" s="19" t="n"/>
      <c r="M1663" s="21" t="n"/>
      <c r="N1663" s="22" t="n"/>
      <c r="O1663" s="24">
        <f>IF(A1663&lt;&gt;"عهدة","",SUMIFS($G$8:$G$5007,$B$8:$B$5007,B1663,$A$8:$A$5007,"مصروف",$I$8:$I$5007,"&lt;&gt;مرفوض"))</f>
        <v/>
      </c>
      <c r="P1663" s="25">
        <f>IF(A1663&lt;&gt;"عهدة","",N(F1663)-O1663)</f>
        <v/>
      </c>
      <c r="Q1663" s="26">
        <f>IF(A1663="","",IF(A1663="عهدة",IF(N(F1663)=0,"⚠ أدخل قيمة العهدة",IF(P1663&lt;0,"⛔ عجز / زيادة مصروفات "&amp;TEXT(-P1663,"#,##0"),IF(COUNTIFS($B$8:$B$5007,B1663,$A$8:$A$5007,"مصروف",$I$8:$I$5007,"&lt;&gt;مرفوض",$K$8:$K$5007,"&lt;&gt;نعم")&gt;0,"⚠ "&amp;COUNTIFS($B$8:$B$5007,B1663,$A$8:$A$5007,"مصروف",$I$8:$I$5007,"&lt;&gt;مرفوض",$K$8:$K$5007,"&lt;&gt;نعم")&amp;" مصروف غير مسوى",IF(L1663="تمت التسوية",IF(P1663=0,"✔ متوازنة وتمت التسوية","✔ تمت التسوية – متبقي "&amp;TEXT(P1663,"#,##0")),IF(P1663&gt;0,"متبقي "&amp;TEXT(P1663,"#,##0"),"✔ متوازنة"))))),IF(R1663=0,"⚠ أضف سطر عهدة أولًا",IF(OR(C1663="",N(G1663)=0),"⚠ أكمل التاريخ والقيمة",IF(S1663="","⚠ التاريخ خارج السنة المالية",IF(H1663="","⚠ اختر بند الموازنة",IF(I1663="مرفوض","✖ مرفوض من المدير",IF(I1663&lt;&gt;"موافق","⏳ بانتظار موافقة المدير",IF(K1663&lt;&gt;"نعم","⚠ غير مسوى مع الحسابات","✔ معتمد ومسوى")))))))))</f>
        <v/>
      </c>
      <c r="R1663">
        <f>N(R1662)+IF(A1663="عهدة",1,0)</f>
        <v/>
      </c>
      <c r="S1663">
        <f>IF(C1663="","",IF(AND(C1663&gt;=DATE(2026,9,1),C1663&lt;=DATE(2027,8,31)),(YEAR(C1663)-2026)*12+MONTH(C1663)-8,""))</f>
        <v/>
      </c>
      <c r="T1663">
        <f>IF(AND(A1663="مصروف",R1663&gt;0,I1663="موافق",S1663&lt;&gt;"",H1663&lt;&gt;""),N(G1663),0)</f>
        <v/>
      </c>
    </row>
    <row r="1664">
      <c r="A1664" s="19" t="n"/>
      <c r="B1664" s="20">
        <f>IF(A1664="","",IF(R1664=0,"⚠ أضف سطر عهدة أولًا","BDR-"&amp;TEXT(R1664,"000")))</f>
        <v/>
      </c>
      <c r="C1664" s="21" t="n"/>
      <c r="D1664" s="20">
        <f>IF(C1664="","",IF(S1664="","خارج السنة المالية",INDEX(القوائم!$D$2:$D$13,S1664)))</f>
        <v/>
      </c>
      <c r="E1664" s="22" t="n"/>
      <c r="F1664" s="23" t="n"/>
      <c r="G1664" s="23" t="n"/>
      <c r="H1664" s="22" t="n"/>
      <c r="I1664" s="19" t="n"/>
      <c r="J1664" s="21" t="n"/>
      <c r="K1664" s="19" t="n"/>
      <c r="L1664" s="19" t="n"/>
      <c r="M1664" s="21" t="n"/>
      <c r="N1664" s="22" t="n"/>
      <c r="O1664" s="24">
        <f>IF(A1664&lt;&gt;"عهدة","",SUMIFS($G$8:$G$5007,$B$8:$B$5007,B1664,$A$8:$A$5007,"مصروف",$I$8:$I$5007,"&lt;&gt;مرفوض"))</f>
        <v/>
      </c>
      <c r="P1664" s="25">
        <f>IF(A1664&lt;&gt;"عهدة","",N(F1664)-O1664)</f>
        <v/>
      </c>
      <c r="Q1664" s="26">
        <f>IF(A1664="","",IF(A1664="عهدة",IF(N(F1664)=0,"⚠ أدخل قيمة العهدة",IF(P1664&lt;0,"⛔ عجز / زيادة مصروفات "&amp;TEXT(-P1664,"#,##0"),IF(COUNTIFS($B$8:$B$5007,B1664,$A$8:$A$5007,"مصروف",$I$8:$I$5007,"&lt;&gt;مرفوض",$K$8:$K$5007,"&lt;&gt;نعم")&gt;0,"⚠ "&amp;COUNTIFS($B$8:$B$5007,B1664,$A$8:$A$5007,"مصروف",$I$8:$I$5007,"&lt;&gt;مرفوض",$K$8:$K$5007,"&lt;&gt;نعم")&amp;" مصروف غير مسوى",IF(L1664="تمت التسوية",IF(P1664=0,"✔ متوازنة وتمت التسوية","✔ تمت التسوية – متبقي "&amp;TEXT(P1664,"#,##0")),IF(P1664&gt;0,"متبقي "&amp;TEXT(P1664,"#,##0"),"✔ متوازنة"))))),IF(R1664=0,"⚠ أضف سطر عهدة أولًا",IF(OR(C1664="",N(G1664)=0),"⚠ أكمل التاريخ والقيمة",IF(S1664="","⚠ التاريخ خارج السنة المالية",IF(H1664="","⚠ اختر بند الموازنة",IF(I1664="مرفوض","✖ مرفوض من المدير",IF(I1664&lt;&gt;"موافق","⏳ بانتظار موافقة المدير",IF(K1664&lt;&gt;"نعم","⚠ غير مسوى مع الحسابات","✔ معتمد ومسوى")))))))))</f>
        <v/>
      </c>
      <c r="R1664">
        <f>N(R1663)+IF(A1664="عهدة",1,0)</f>
        <v/>
      </c>
      <c r="S1664">
        <f>IF(C1664="","",IF(AND(C1664&gt;=DATE(2026,9,1),C1664&lt;=DATE(2027,8,31)),(YEAR(C1664)-2026)*12+MONTH(C1664)-8,""))</f>
        <v/>
      </c>
      <c r="T1664">
        <f>IF(AND(A1664="مصروف",R1664&gt;0,I1664="موافق",S1664&lt;&gt;"",H1664&lt;&gt;""),N(G1664),0)</f>
        <v/>
      </c>
    </row>
    <row r="1665">
      <c r="A1665" s="19" t="n"/>
      <c r="B1665" s="20">
        <f>IF(A1665="","",IF(R1665=0,"⚠ أضف سطر عهدة أولًا","BDR-"&amp;TEXT(R1665,"000")))</f>
        <v/>
      </c>
      <c r="C1665" s="21" t="n"/>
      <c r="D1665" s="20">
        <f>IF(C1665="","",IF(S1665="","خارج السنة المالية",INDEX(القوائم!$D$2:$D$13,S1665)))</f>
        <v/>
      </c>
      <c r="E1665" s="22" t="n"/>
      <c r="F1665" s="23" t="n"/>
      <c r="G1665" s="23" t="n"/>
      <c r="H1665" s="22" t="n"/>
      <c r="I1665" s="19" t="n"/>
      <c r="J1665" s="21" t="n"/>
      <c r="K1665" s="19" t="n"/>
      <c r="L1665" s="19" t="n"/>
      <c r="M1665" s="21" t="n"/>
      <c r="N1665" s="22" t="n"/>
      <c r="O1665" s="24">
        <f>IF(A1665&lt;&gt;"عهدة","",SUMIFS($G$8:$G$5007,$B$8:$B$5007,B1665,$A$8:$A$5007,"مصروف",$I$8:$I$5007,"&lt;&gt;مرفوض"))</f>
        <v/>
      </c>
      <c r="P1665" s="25">
        <f>IF(A1665&lt;&gt;"عهدة","",N(F1665)-O1665)</f>
        <v/>
      </c>
      <c r="Q1665" s="26">
        <f>IF(A1665="","",IF(A1665="عهدة",IF(N(F1665)=0,"⚠ أدخل قيمة العهدة",IF(P1665&lt;0,"⛔ عجز / زيادة مصروفات "&amp;TEXT(-P1665,"#,##0"),IF(COUNTIFS($B$8:$B$5007,B1665,$A$8:$A$5007,"مصروف",$I$8:$I$5007,"&lt;&gt;مرفوض",$K$8:$K$5007,"&lt;&gt;نعم")&gt;0,"⚠ "&amp;COUNTIFS($B$8:$B$5007,B1665,$A$8:$A$5007,"مصروف",$I$8:$I$5007,"&lt;&gt;مرفوض",$K$8:$K$5007,"&lt;&gt;نعم")&amp;" مصروف غير مسوى",IF(L1665="تمت التسوية",IF(P1665=0,"✔ متوازنة وتمت التسوية","✔ تمت التسوية – متبقي "&amp;TEXT(P1665,"#,##0")),IF(P1665&gt;0,"متبقي "&amp;TEXT(P1665,"#,##0"),"✔ متوازنة"))))),IF(R1665=0,"⚠ أضف سطر عهدة أولًا",IF(OR(C1665="",N(G1665)=0),"⚠ أكمل التاريخ والقيمة",IF(S1665="","⚠ التاريخ خارج السنة المالية",IF(H1665="","⚠ اختر بند الموازنة",IF(I1665="مرفوض","✖ مرفوض من المدير",IF(I1665&lt;&gt;"موافق","⏳ بانتظار موافقة المدير",IF(K1665&lt;&gt;"نعم","⚠ غير مسوى مع الحسابات","✔ معتمد ومسوى")))))))))</f>
        <v/>
      </c>
      <c r="R1665">
        <f>N(R1664)+IF(A1665="عهدة",1,0)</f>
        <v/>
      </c>
      <c r="S1665">
        <f>IF(C1665="","",IF(AND(C1665&gt;=DATE(2026,9,1),C1665&lt;=DATE(2027,8,31)),(YEAR(C1665)-2026)*12+MONTH(C1665)-8,""))</f>
        <v/>
      </c>
      <c r="T1665">
        <f>IF(AND(A1665="مصروف",R1665&gt;0,I1665="موافق",S1665&lt;&gt;"",H1665&lt;&gt;""),N(G1665),0)</f>
        <v/>
      </c>
    </row>
    <row r="1666">
      <c r="A1666" s="19" t="n"/>
      <c r="B1666" s="20">
        <f>IF(A1666="","",IF(R1666=0,"⚠ أضف سطر عهدة أولًا","BDR-"&amp;TEXT(R1666,"000")))</f>
        <v/>
      </c>
      <c r="C1666" s="21" t="n"/>
      <c r="D1666" s="20">
        <f>IF(C1666="","",IF(S1666="","خارج السنة المالية",INDEX(القوائم!$D$2:$D$13,S1666)))</f>
        <v/>
      </c>
      <c r="E1666" s="22" t="n"/>
      <c r="F1666" s="23" t="n"/>
      <c r="G1666" s="23" t="n"/>
      <c r="H1666" s="22" t="n"/>
      <c r="I1666" s="19" t="n"/>
      <c r="J1666" s="21" t="n"/>
      <c r="K1666" s="19" t="n"/>
      <c r="L1666" s="19" t="n"/>
      <c r="M1666" s="21" t="n"/>
      <c r="N1666" s="22" t="n"/>
      <c r="O1666" s="24">
        <f>IF(A1666&lt;&gt;"عهدة","",SUMIFS($G$8:$G$5007,$B$8:$B$5007,B1666,$A$8:$A$5007,"مصروف",$I$8:$I$5007,"&lt;&gt;مرفوض"))</f>
        <v/>
      </c>
      <c r="P1666" s="25">
        <f>IF(A1666&lt;&gt;"عهدة","",N(F1666)-O1666)</f>
        <v/>
      </c>
      <c r="Q1666" s="26">
        <f>IF(A1666="","",IF(A1666="عهدة",IF(N(F1666)=0,"⚠ أدخل قيمة العهدة",IF(P1666&lt;0,"⛔ عجز / زيادة مصروفات "&amp;TEXT(-P1666,"#,##0"),IF(COUNTIFS($B$8:$B$5007,B1666,$A$8:$A$5007,"مصروف",$I$8:$I$5007,"&lt;&gt;مرفوض",$K$8:$K$5007,"&lt;&gt;نعم")&gt;0,"⚠ "&amp;COUNTIFS($B$8:$B$5007,B1666,$A$8:$A$5007,"مصروف",$I$8:$I$5007,"&lt;&gt;مرفوض",$K$8:$K$5007,"&lt;&gt;نعم")&amp;" مصروف غير مسوى",IF(L1666="تمت التسوية",IF(P1666=0,"✔ متوازنة وتمت التسوية","✔ تمت التسوية – متبقي "&amp;TEXT(P1666,"#,##0")),IF(P1666&gt;0,"متبقي "&amp;TEXT(P1666,"#,##0"),"✔ متوازنة"))))),IF(R1666=0,"⚠ أضف سطر عهدة أولًا",IF(OR(C1666="",N(G1666)=0),"⚠ أكمل التاريخ والقيمة",IF(S1666="","⚠ التاريخ خارج السنة المالية",IF(H1666="","⚠ اختر بند الموازنة",IF(I1666="مرفوض","✖ مرفوض من المدير",IF(I1666&lt;&gt;"موافق","⏳ بانتظار موافقة المدير",IF(K1666&lt;&gt;"نعم","⚠ غير مسوى مع الحسابات","✔ معتمد ومسوى")))))))))</f>
        <v/>
      </c>
      <c r="R1666">
        <f>N(R1665)+IF(A1666="عهدة",1,0)</f>
        <v/>
      </c>
      <c r="S1666">
        <f>IF(C1666="","",IF(AND(C1666&gt;=DATE(2026,9,1),C1666&lt;=DATE(2027,8,31)),(YEAR(C1666)-2026)*12+MONTH(C1666)-8,""))</f>
        <v/>
      </c>
      <c r="T1666">
        <f>IF(AND(A1666="مصروف",R1666&gt;0,I1666="موافق",S1666&lt;&gt;"",H1666&lt;&gt;""),N(G1666),0)</f>
        <v/>
      </c>
    </row>
    <row r="1667">
      <c r="A1667" s="19" t="n"/>
      <c r="B1667" s="20">
        <f>IF(A1667="","",IF(R1667=0,"⚠ أضف سطر عهدة أولًا","BDR-"&amp;TEXT(R1667,"000")))</f>
        <v/>
      </c>
      <c r="C1667" s="21" t="n"/>
      <c r="D1667" s="20">
        <f>IF(C1667="","",IF(S1667="","خارج السنة المالية",INDEX(القوائم!$D$2:$D$13,S1667)))</f>
        <v/>
      </c>
      <c r="E1667" s="22" t="n"/>
      <c r="F1667" s="23" t="n"/>
      <c r="G1667" s="23" t="n"/>
      <c r="H1667" s="22" t="n"/>
      <c r="I1667" s="19" t="n"/>
      <c r="J1667" s="21" t="n"/>
      <c r="K1667" s="19" t="n"/>
      <c r="L1667" s="19" t="n"/>
      <c r="M1667" s="21" t="n"/>
      <c r="N1667" s="22" t="n"/>
      <c r="O1667" s="24">
        <f>IF(A1667&lt;&gt;"عهدة","",SUMIFS($G$8:$G$5007,$B$8:$B$5007,B1667,$A$8:$A$5007,"مصروف",$I$8:$I$5007,"&lt;&gt;مرفوض"))</f>
        <v/>
      </c>
      <c r="P1667" s="25">
        <f>IF(A1667&lt;&gt;"عهدة","",N(F1667)-O1667)</f>
        <v/>
      </c>
      <c r="Q1667" s="26">
        <f>IF(A1667="","",IF(A1667="عهدة",IF(N(F1667)=0,"⚠ أدخل قيمة العهدة",IF(P1667&lt;0,"⛔ عجز / زيادة مصروفات "&amp;TEXT(-P1667,"#,##0"),IF(COUNTIFS($B$8:$B$5007,B1667,$A$8:$A$5007,"مصروف",$I$8:$I$5007,"&lt;&gt;مرفوض",$K$8:$K$5007,"&lt;&gt;نعم")&gt;0,"⚠ "&amp;COUNTIFS($B$8:$B$5007,B1667,$A$8:$A$5007,"مصروف",$I$8:$I$5007,"&lt;&gt;مرفوض",$K$8:$K$5007,"&lt;&gt;نعم")&amp;" مصروف غير مسوى",IF(L1667="تمت التسوية",IF(P1667=0,"✔ متوازنة وتمت التسوية","✔ تمت التسوية – متبقي "&amp;TEXT(P1667,"#,##0")),IF(P1667&gt;0,"متبقي "&amp;TEXT(P1667,"#,##0"),"✔ متوازنة"))))),IF(R1667=0,"⚠ أضف سطر عهدة أولًا",IF(OR(C1667="",N(G1667)=0),"⚠ أكمل التاريخ والقيمة",IF(S1667="","⚠ التاريخ خارج السنة المالية",IF(H1667="","⚠ اختر بند الموازنة",IF(I1667="مرفوض","✖ مرفوض من المدير",IF(I1667&lt;&gt;"موافق","⏳ بانتظار موافقة المدير",IF(K1667&lt;&gt;"نعم","⚠ غير مسوى مع الحسابات","✔ معتمد ومسوى")))))))))</f>
        <v/>
      </c>
      <c r="R1667">
        <f>N(R1666)+IF(A1667="عهدة",1,0)</f>
        <v/>
      </c>
      <c r="S1667">
        <f>IF(C1667="","",IF(AND(C1667&gt;=DATE(2026,9,1),C1667&lt;=DATE(2027,8,31)),(YEAR(C1667)-2026)*12+MONTH(C1667)-8,""))</f>
        <v/>
      </c>
      <c r="T1667">
        <f>IF(AND(A1667="مصروف",R1667&gt;0,I1667="موافق",S1667&lt;&gt;"",H1667&lt;&gt;""),N(G1667),0)</f>
        <v/>
      </c>
    </row>
    <row r="1668">
      <c r="A1668" s="19" t="n"/>
      <c r="B1668" s="20">
        <f>IF(A1668="","",IF(R1668=0,"⚠ أضف سطر عهدة أولًا","BDR-"&amp;TEXT(R1668,"000")))</f>
        <v/>
      </c>
      <c r="C1668" s="21" t="n"/>
      <c r="D1668" s="20">
        <f>IF(C1668="","",IF(S1668="","خارج السنة المالية",INDEX(القوائم!$D$2:$D$13,S1668)))</f>
        <v/>
      </c>
      <c r="E1668" s="22" t="n"/>
      <c r="F1668" s="23" t="n"/>
      <c r="G1668" s="23" t="n"/>
      <c r="H1668" s="22" t="n"/>
      <c r="I1668" s="19" t="n"/>
      <c r="J1668" s="21" t="n"/>
      <c r="K1668" s="19" t="n"/>
      <c r="L1668" s="19" t="n"/>
      <c r="M1668" s="21" t="n"/>
      <c r="N1668" s="22" t="n"/>
      <c r="O1668" s="24">
        <f>IF(A1668&lt;&gt;"عهدة","",SUMIFS($G$8:$G$5007,$B$8:$B$5007,B1668,$A$8:$A$5007,"مصروف",$I$8:$I$5007,"&lt;&gt;مرفوض"))</f>
        <v/>
      </c>
      <c r="P1668" s="25">
        <f>IF(A1668&lt;&gt;"عهدة","",N(F1668)-O1668)</f>
        <v/>
      </c>
      <c r="Q1668" s="26">
        <f>IF(A1668="","",IF(A1668="عهدة",IF(N(F1668)=0,"⚠ أدخل قيمة العهدة",IF(P1668&lt;0,"⛔ عجز / زيادة مصروفات "&amp;TEXT(-P1668,"#,##0"),IF(COUNTIFS($B$8:$B$5007,B1668,$A$8:$A$5007,"مصروف",$I$8:$I$5007,"&lt;&gt;مرفوض",$K$8:$K$5007,"&lt;&gt;نعم")&gt;0,"⚠ "&amp;COUNTIFS($B$8:$B$5007,B1668,$A$8:$A$5007,"مصروف",$I$8:$I$5007,"&lt;&gt;مرفوض",$K$8:$K$5007,"&lt;&gt;نعم")&amp;" مصروف غير مسوى",IF(L1668="تمت التسوية",IF(P1668=0,"✔ متوازنة وتمت التسوية","✔ تمت التسوية – متبقي "&amp;TEXT(P1668,"#,##0")),IF(P1668&gt;0,"متبقي "&amp;TEXT(P1668,"#,##0"),"✔ متوازنة"))))),IF(R1668=0,"⚠ أضف سطر عهدة أولًا",IF(OR(C1668="",N(G1668)=0),"⚠ أكمل التاريخ والقيمة",IF(S1668="","⚠ التاريخ خارج السنة المالية",IF(H1668="","⚠ اختر بند الموازنة",IF(I1668="مرفوض","✖ مرفوض من المدير",IF(I1668&lt;&gt;"موافق","⏳ بانتظار موافقة المدير",IF(K1668&lt;&gt;"نعم","⚠ غير مسوى مع الحسابات","✔ معتمد ومسوى")))))))))</f>
        <v/>
      </c>
      <c r="R1668">
        <f>N(R1667)+IF(A1668="عهدة",1,0)</f>
        <v/>
      </c>
      <c r="S1668">
        <f>IF(C1668="","",IF(AND(C1668&gt;=DATE(2026,9,1),C1668&lt;=DATE(2027,8,31)),(YEAR(C1668)-2026)*12+MONTH(C1668)-8,""))</f>
        <v/>
      </c>
      <c r="T1668">
        <f>IF(AND(A1668="مصروف",R1668&gt;0,I1668="موافق",S1668&lt;&gt;"",H1668&lt;&gt;""),N(G1668),0)</f>
        <v/>
      </c>
    </row>
    <row r="1669">
      <c r="A1669" s="19" t="n"/>
      <c r="B1669" s="20">
        <f>IF(A1669="","",IF(R1669=0,"⚠ أضف سطر عهدة أولًا","BDR-"&amp;TEXT(R1669,"000")))</f>
        <v/>
      </c>
      <c r="C1669" s="21" t="n"/>
      <c r="D1669" s="20">
        <f>IF(C1669="","",IF(S1669="","خارج السنة المالية",INDEX(القوائم!$D$2:$D$13,S1669)))</f>
        <v/>
      </c>
      <c r="E1669" s="22" t="n"/>
      <c r="F1669" s="23" t="n"/>
      <c r="G1669" s="23" t="n"/>
      <c r="H1669" s="22" t="n"/>
      <c r="I1669" s="19" t="n"/>
      <c r="J1669" s="21" t="n"/>
      <c r="K1669" s="19" t="n"/>
      <c r="L1669" s="19" t="n"/>
      <c r="M1669" s="21" t="n"/>
      <c r="N1669" s="22" t="n"/>
      <c r="O1669" s="24">
        <f>IF(A1669&lt;&gt;"عهدة","",SUMIFS($G$8:$G$5007,$B$8:$B$5007,B1669,$A$8:$A$5007,"مصروف",$I$8:$I$5007,"&lt;&gt;مرفوض"))</f>
        <v/>
      </c>
      <c r="P1669" s="25">
        <f>IF(A1669&lt;&gt;"عهدة","",N(F1669)-O1669)</f>
        <v/>
      </c>
      <c r="Q1669" s="26">
        <f>IF(A1669="","",IF(A1669="عهدة",IF(N(F1669)=0,"⚠ أدخل قيمة العهدة",IF(P1669&lt;0,"⛔ عجز / زيادة مصروفات "&amp;TEXT(-P1669,"#,##0"),IF(COUNTIFS($B$8:$B$5007,B1669,$A$8:$A$5007,"مصروف",$I$8:$I$5007,"&lt;&gt;مرفوض",$K$8:$K$5007,"&lt;&gt;نعم")&gt;0,"⚠ "&amp;COUNTIFS($B$8:$B$5007,B1669,$A$8:$A$5007,"مصروف",$I$8:$I$5007,"&lt;&gt;مرفوض",$K$8:$K$5007,"&lt;&gt;نعم")&amp;" مصروف غير مسوى",IF(L1669="تمت التسوية",IF(P1669=0,"✔ متوازنة وتمت التسوية","✔ تمت التسوية – متبقي "&amp;TEXT(P1669,"#,##0")),IF(P1669&gt;0,"متبقي "&amp;TEXT(P1669,"#,##0"),"✔ متوازنة"))))),IF(R1669=0,"⚠ أضف سطر عهدة أولًا",IF(OR(C1669="",N(G1669)=0),"⚠ أكمل التاريخ والقيمة",IF(S1669="","⚠ التاريخ خارج السنة المالية",IF(H1669="","⚠ اختر بند الموازنة",IF(I1669="مرفوض","✖ مرفوض من المدير",IF(I1669&lt;&gt;"موافق","⏳ بانتظار موافقة المدير",IF(K1669&lt;&gt;"نعم","⚠ غير مسوى مع الحسابات","✔ معتمد ومسوى")))))))))</f>
        <v/>
      </c>
      <c r="R1669">
        <f>N(R1668)+IF(A1669="عهدة",1,0)</f>
        <v/>
      </c>
      <c r="S1669">
        <f>IF(C1669="","",IF(AND(C1669&gt;=DATE(2026,9,1),C1669&lt;=DATE(2027,8,31)),(YEAR(C1669)-2026)*12+MONTH(C1669)-8,""))</f>
        <v/>
      </c>
      <c r="T1669">
        <f>IF(AND(A1669="مصروف",R1669&gt;0,I1669="موافق",S1669&lt;&gt;"",H1669&lt;&gt;""),N(G1669),0)</f>
        <v/>
      </c>
    </row>
    <row r="1670">
      <c r="A1670" s="19" t="n"/>
      <c r="B1670" s="20">
        <f>IF(A1670="","",IF(R1670=0,"⚠ أضف سطر عهدة أولًا","BDR-"&amp;TEXT(R1670,"000")))</f>
        <v/>
      </c>
      <c r="C1670" s="21" t="n"/>
      <c r="D1670" s="20">
        <f>IF(C1670="","",IF(S1670="","خارج السنة المالية",INDEX(القوائم!$D$2:$D$13,S1670)))</f>
        <v/>
      </c>
      <c r="E1670" s="22" t="n"/>
      <c r="F1670" s="23" t="n"/>
      <c r="G1670" s="23" t="n"/>
      <c r="H1670" s="22" t="n"/>
      <c r="I1670" s="19" t="n"/>
      <c r="J1670" s="21" t="n"/>
      <c r="K1670" s="19" t="n"/>
      <c r="L1670" s="19" t="n"/>
      <c r="M1670" s="21" t="n"/>
      <c r="N1670" s="22" t="n"/>
      <c r="O1670" s="24">
        <f>IF(A1670&lt;&gt;"عهدة","",SUMIFS($G$8:$G$5007,$B$8:$B$5007,B1670,$A$8:$A$5007,"مصروف",$I$8:$I$5007,"&lt;&gt;مرفوض"))</f>
        <v/>
      </c>
      <c r="P1670" s="25">
        <f>IF(A1670&lt;&gt;"عهدة","",N(F1670)-O1670)</f>
        <v/>
      </c>
      <c r="Q1670" s="26">
        <f>IF(A1670="","",IF(A1670="عهدة",IF(N(F1670)=0,"⚠ أدخل قيمة العهدة",IF(P1670&lt;0,"⛔ عجز / زيادة مصروفات "&amp;TEXT(-P1670,"#,##0"),IF(COUNTIFS($B$8:$B$5007,B1670,$A$8:$A$5007,"مصروف",$I$8:$I$5007,"&lt;&gt;مرفوض",$K$8:$K$5007,"&lt;&gt;نعم")&gt;0,"⚠ "&amp;COUNTIFS($B$8:$B$5007,B1670,$A$8:$A$5007,"مصروف",$I$8:$I$5007,"&lt;&gt;مرفوض",$K$8:$K$5007,"&lt;&gt;نعم")&amp;" مصروف غير مسوى",IF(L1670="تمت التسوية",IF(P1670=0,"✔ متوازنة وتمت التسوية","✔ تمت التسوية – متبقي "&amp;TEXT(P1670,"#,##0")),IF(P1670&gt;0,"متبقي "&amp;TEXT(P1670,"#,##0"),"✔ متوازنة"))))),IF(R1670=0,"⚠ أضف سطر عهدة أولًا",IF(OR(C1670="",N(G1670)=0),"⚠ أكمل التاريخ والقيمة",IF(S1670="","⚠ التاريخ خارج السنة المالية",IF(H1670="","⚠ اختر بند الموازنة",IF(I1670="مرفوض","✖ مرفوض من المدير",IF(I1670&lt;&gt;"موافق","⏳ بانتظار موافقة المدير",IF(K1670&lt;&gt;"نعم","⚠ غير مسوى مع الحسابات","✔ معتمد ومسوى")))))))))</f>
        <v/>
      </c>
      <c r="R1670">
        <f>N(R1669)+IF(A1670="عهدة",1,0)</f>
        <v/>
      </c>
      <c r="S1670">
        <f>IF(C1670="","",IF(AND(C1670&gt;=DATE(2026,9,1),C1670&lt;=DATE(2027,8,31)),(YEAR(C1670)-2026)*12+MONTH(C1670)-8,""))</f>
        <v/>
      </c>
      <c r="T1670">
        <f>IF(AND(A1670="مصروف",R1670&gt;0,I1670="موافق",S1670&lt;&gt;"",H1670&lt;&gt;""),N(G1670),0)</f>
        <v/>
      </c>
    </row>
    <row r="1671">
      <c r="A1671" s="19" t="n"/>
      <c r="B1671" s="20">
        <f>IF(A1671="","",IF(R1671=0,"⚠ أضف سطر عهدة أولًا","BDR-"&amp;TEXT(R1671,"000")))</f>
        <v/>
      </c>
      <c r="C1671" s="21" t="n"/>
      <c r="D1671" s="20">
        <f>IF(C1671="","",IF(S1671="","خارج السنة المالية",INDEX(القوائم!$D$2:$D$13,S1671)))</f>
        <v/>
      </c>
      <c r="E1671" s="22" t="n"/>
      <c r="F1671" s="23" t="n"/>
      <c r="G1671" s="23" t="n"/>
      <c r="H1671" s="22" t="n"/>
      <c r="I1671" s="19" t="n"/>
      <c r="J1671" s="21" t="n"/>
      <c r="K1671" s="19" t="n"/>
      <c r="L1671" s="19" t="n"/>
      <c r="M1671" s="21" t="n"/>
      <c r="N1671" s="22" t="n"/>
      <c r="O1671" s="24">
        <f>IF(A1671&lt;&gt;"عهدة","",SUMIFS($G$8:$G$5007,$B$8:$B$5007,B1671,$A$8:$A$5007,"مصروف",$I$8:$I$5007,"&lt;&gt;مرفوض"))</f>
        <v/>
      </c>
      <c r="P1671" s="25">
        <f>IF(A1671&lt;&gt;"عهدة","",N(F1671)-O1671)</f>
        <v/>
      </c>
      <c r="Q1671" s="26">
        <f>IF(A1671="","",IF(A1671="عهدة",IF(N(F1671)=0,"⚠ أدخل قيمة العهدة",IF(P1671&lt;0,"⛔ عجز / زيادة مصروفات "&amp;TEXT(-P1671,"#,##0"),IF(COUNTIFS($B$8:$B$5007,B1671,$A$8:$A$5007,"مصروف",$I$8:$I$5007,"&lt;&gt;مرفوض",$K$8:$K$5007,"&lt;&gt;نعم")&gt;0,"⚠ "&amp;COUNTIFS($B$8:$B$5007,B1671,$A$8:$A$5007,"مصروف",$I$8:$I$5007,"&lt;&gt;مرفوض",$K$8:$K$5007,"&lt;&gt;نعم")&amp;" مصروف غير مسوى",IF(L1671="تمت التسوية",IF(P1671=0,"✔ متوازنة وتمت التسوية","✔ تمت التسوية – متبقي "&amp;TEXT(P1671,"#,##0")),IF(P1671&gt;0,"متبقي "&amp;TEXT(P1671,"#,##0"),"✔ متوازنة"))))),IF(R1671=0,"⚠ أضف سطر عهدة أولًا",IF(OR(C1671="",N(G1671)=0),"⚠ أكمل التاريخ والقيمة",IF(S1671="","⚠ التاريخ خارج السنة المالية",IF(H1671="","⚠ اختر بند الموازنة",IF(I1671="مرفوض","✖ مرفوض من المدير",IF(I1671&lt;&gt;"موافق","⏳ بانتظار موافقة المدير",IF(K1671&lt;&gt;"نعم","⚠ غير مسوى مع الحسابات","✔ معتمد ومسوى")))))))))</f>
        <v/>
      </c>
      <c r="R1671">
        <f>N(R1670)+IF(A1671="عهدة",1,0)</f>
        <v/>
      </c>
      <c r="S1671">
        <f>IF(C1671="","",IF(AND(C1671&gt;=DATE(2026,9,1),C1671&lt;=DATE(2027,8,31)),(YEAR(C1671)-2026)*12+MONTH(C1671)-8,""))</f>
        <v/>
      </c>
      <c r="T1671">
        <f>IF(AND(A1671="مصروف",R1671&gt;0,I1671="موافق",S1671&lt;&gt;"",H1671&lt;&gt;""),N(G1671),0)</f>
        <v/>
      </c>
    </row>
    <row r="1672">
      <c r="A1672" s="19" t="n"/>
      <c r="B1672" s="20">
        <f>IF(A1672="","",IF(R1672=0,"⚠ أضف سطر عهدة أولًا","BDR-"&amp;TEXT(R1672,"000")))</f>
        <v/>
      </c>
      <c r="C1672" s="21" t="n"/>
      <c r="D1672" s="20">
        <f>IF(C1672="","",IF(S1672="","خارج السنة المالية",INDEX(القوائم!$D$2:$D$13,S1672)))</f>
        <v/>
      </c>
      <c r="E1672" s="22" t="n"/>
      <c r="F1672" s="23" t="n"/>
      <c r="G1672" s="23" t="n"/>
      <c r="H1672" s="22" t="n"/>
      <c r="I1672" s="19" t="n"/>
      <c r="J1672" s="21" t="n"/>
      <c r="K1672" s="19" t="n"/>
      <c r="L1672" s="19" t="n"/>
      <c r="M1672" s="21" t="n"/>
      <c r="N1672" s="22" t="n"/>
      <c r="O1672" s="24">
        <f>IF(A1672&lt;&gt;"عهدة","",SUMIFS($G$8:$G$5007,$B$8:$B$5007,B1672,$A$8:$A$5007,"مصروف",$I$8:$I$5007,"&lt;&gt;مرفوض"))</f>
        <v/>
      </c>
      <c r="P1672" s="25">
        <f>IF(A1672&lt;&gt;"عهدة","",N(F1672)-O1672)</f>
        <v/>
      </c>
      <c r="Q1672" s="26">
        <f>IF(A1672="","",IF(A1672="عهدة",IF(N(F1672)=0,"⚠ أدخل قيمة العهدة",IF(P1672&lt;0,"⛔ عجز / زيادة مصروفات "&amp;TEXT(-P1672,"#,##0"),IF(COUNTIFS($B$8:$B$5007,B1672,$A$8:$A$5007,"مصروف",$I$8:$I$5007,"&lt;&gt;مرفوض",$K$8:$K$5007,"&lt;&gt;نعم")&gt;0,"⚠ "&amp;COUNTIFS($B$8:$B$5007,B1672,$A$8:$A$5007,"مصروف",$I$8:$I$5007,"&lt;&gt;مرفوض",$K$8:$K$5007,"&lt;&gt;نعم")&amp;" مصروف غير مسوى",IF(L1672="تمت التسوية",IF(P1672=0,"✔ متوازنة وتمت التسوية","✔ تمت التسوية – متبقي "&amp;TEXT(P1672,"#,##0")),IF(P1672&gt;0,"متبقي "&amp;TEXT(P1672,"#,##0"),"✔ متوازنة"))))),IF(R1672=0,"⚠ أضف سطر عهدة أولًا",IF(OR(C1672="",N(G1672)=0),"⚠ أكمل التاريخ والقيمة",IF(S1672="","⚠ التاريخ خارج السنة المالية",IF(H1672="","⚠ اختر بند الموازنة",IF(I1672="مرفوض","✖ مرفوض من المدير",IF(I1672&lt;&gt;"موافق","⏳ بانتظار موافقة المدير",IF(K1672&lt;&gt;"نعم","⚠ غير مسوى مع الحسابات","✔ معتمد ومسوى")))))))))</f>
        <v/>
      </c>
      <c r="R1672">
        <f>N(R1671)+IF(A1672="عهدة",1,0)</f>
        <v/>
      </c>
      <c r="S1672">
        <f>IF(C1672="","",IF(AND(C1672&gt;=DATE(2026,9,1),C1672&lt;=DATE(2027,8,31)),(YEAR(C1672)-2026)*12+MONTH(C1672)-8,""))</f>
        <v/>
      </c>
      <c r="T1672">
        <f>IF(AND(A1672="مصروف",R1672&gt;0,I1672="موافق",S1672&lt;&gt;"",H1672&lt;&gt;""),N(G1672),0)</f>
        <v/>
      </c>
    </row>
    <row r="1673">
      <c r="A1673" s="19" t="n"/>
      <c r="B1673" s="20">
        <f>IF(A1673="","",IF(R1673=0,"⚠ أضف سطر عهدة أولًا","BDR-"&amp;TEXT(R1673,"000")))</f>
        <v/>
      </c>
      <c r="C1673" s="21" t="n"/>
      <c r="D1673" s="20">
        <f>IF(C1673="","",IF(S1673="","خارج السنة المالية",INDEX(القوائم!$D$2:$D$13,S1673)))</f>
        <v/>
      </c>
      <c r="E1673" s="22" t="n"/>
      <c r="F1673" s="23" t="n"/>
      <c r="G1673" s="23" t="n"/>
      <c r="H1673" s="22" t="n"/>
      <c r="I1673" s="19" t="n"/>
      <c r="J1673" s="21" t="n"/>
      <c r="K1673" s="19" t="n"/>
      <c r="L1673" s="19" t="n"/>
      <c r="M1673" s="21" t="n"/>
      <c r="N1673" s="22" t="n"/>
      <c r="O1673" s="24">
        <f>IF(A1673&lt;&gt;"عهدة","",SUMIFS($G$8:$G$5007,$B$8:$B$5007,B1673,$A$8:$A$5007,"مصروف",$I$8:$I$5007,"&lt;&gt;مرفوض"))</f>
        <v/>
      </c>
      <c r="P1673" s="25">
        <f>IF(A1673&lt;&gt;"عهدة","",N(F1673)-O1673)</f>
        <v/>
      </c>
      <c r="Q1673" s="26">
        <f>IF(A1673="","",IF(A1673="عهدة",IF(N(F1673)=0,"⚠ أدخل قيمة العهدة",IF(P1673&lt;0,"⛔ عجز / زيادة مصروفات "&amp;TEXT(-P1673,"#,##0"),IF(COUNTIFS($B$8:$B$5007,B1673,$A$8:$A$5007,"مصروف",$I$8:$I$5007,"&lt;&gt;مرفوض",$K$8:$K$5007,"&lt;&gt;نعم")&gt;0,"⚠ "&amp;COUNTIFS($B$8:$B$5007,B1673,$A$8:$A$5007,"مصروف",$I$8:$I$5007,"&lt;&gt;مرفوض",$K$8:$K$5007,"&lt;&gt;نعم")&amp;" مصروف غير مسوى",IF(L1673="تمت التسوية",IF(P1673=0,"✔ متوازنة وتمت التسوية","✔ تمت التسوية – متبقي "&amp;TEXT(P1673,"#,##0")),IF(P1673&gt;0,"متبقي "&amp;TEXT(P1673,"#,##0"),"✔ متوازنة"))))),IF(R1673=0,"⚠ أضف سطر عهدة أولًا",IF(OR(C1673="",N(G1673)=0),"⚠ أكمل التاريخ والقيمة",IF(S1673="","⚠ التاريخ خارج السنة المالية",IF(H1673="","⚠ اختر بند الموازنة",IF(I1673="مرفوض","✖ مرفوض من المدير",IF(I1673&lt;&gt;"موافق","⏳ بانتظار موافقة المدير",IF(K1673&lt;&gt;"نعم","⚠ غير مسوى مع الحسابات","✔ معتمد ومسوى")))))))))</f>
        <v/>
      </c>
      <c r="R1673">
        <f>N(R1672)+IF(A1673="عهدة",1,0)</f>
        <v/>
      </c>
      <c r="S1673">
        <f>IF(C1673="","",IF(AND(C1673&gt;=DATE(2026,9,1),C1673&lt;=DATE(2027,8,31)),(YEAR(C1673)-2026)*12+MONTH(C1673)-8,""))</f>
        <v/>
      </c>
      <c r="T1673">
        <f>IF(AND(A1673="مصروف",R1673&gt;0,I1673="موافق",S1673&lt;&gt;"",H1673&lt;&gt;""),N(G1673),0)</f>
        <v/>
      </c>
    </row>
    <row r="1674">
      <c r="A1674" s="19" t="n"/>
      <c r="B1674" s="20">
        <f>IF(A1674="","",IF(R1674=0,"⚠ أضف سطر عهدة أولًا","BDR-"&amp;TEXT(R1674,"000")))</f>
        <v/>
      </c>
      <c r="C1674" s="21" t="n"/>
      <c r="D1674" s="20">
        <f>IF(C1674="","",IF(S1674="","خارج السنة المالية",INDEX(القوائم!$D$2:$D$13,S1674)))</f>
        <v/>
      </c>
      <c r="E1674" s="22" t="n"/>
      <c r="F1674" s="23" t="n"/>
      <c r="G1674" s="23" t="n"/>
      <c r="H1674" s="22" t="n"/>
      <c r="I1674" s="19" t="n"/>
      <c r="J1674" s="21" t="n"/>
      <c r="K1674" s="19" t="n"/>
      <c r="L1674" s="19" t="n"/>
      <c r="M1674" s="21" t="n"/>
      <c r="N1674" s="22" t="n"/>
      <c r="O1674" s="24">
        <f>IF(A1674&lt;&gt;"عهدة","",SUMIFS($G$8:$G$5007,$B$8:$B$5007,B1674,$A$8:$A$5007,"مصروف",$I$8:$I$5007,"&lt;&gt;مرفوض"))</f>
        <v/>
      </c>
      <c r="P1674" s="25">
        <f>IF(A1674&lt;&gt;"عهدة","",N(F1674)-O1674)</f>
        <v/>
      </c>
      <c r="Q1674" s="26">
        <f>IF(A1674="","",IF(A1674="عهدة",IF(N(F1674)=0,"⚠ أدخل قيمة العهدة",IF(P1674&lt;0,"⛔ عجز / زيادة مصروفات "&amp;TEXT(-P1674,"#,##0"),IF(COUNTIFS($B$8:$B$5007,B1674,$A$8:$A$5007,"مصروف",$I$8:$I$5007,"&lt;&gt;مرفوض",$K$8:$K$5007,"&lt;&gt;نعم")&gt;0,"⚠ "&amp;COUNTIFS($B$8:$B$5007,B1674,$A$8:$A$5007,"مصروف",$I$8:$I$5007,"&lt;&gt;مرفوض",$K$8:$K$5007,"&lt;&gt;نعم")&amp;" مصروف غير مسوى",IF(L1674="تمت التسوية",IF(P1674=0,"✔ متوازنة وتمت التسوية","✔ تمت التسوية – متبقي "&amp;TEXT(P1674,"#,##0")),IF(P1674&gt;0,"متبقي "&amp;TEXT(P1674,"#,##0"),"✔ متوازنة"))))),IF(R1674=0,"⚠ أضف سطر عهدة أولًا",IF(OR(C1674="",N(G1674)=0),"⚠ أكمل التاريخ والقيمة",IF(S1674="","⚠ التاريخ خارج السنة المالية",IF(H1674="","⚠ اختر بند الموازنة",IF(I1674="مرفوض","✖ مرفوض من المدير",IF(I1674&lt;&gt;"موافق","⏳ بانتظار موافقة المدير",IF(K1674&lt;&gt;"نعم","⚠ غير مسوى مع الحسابات","✔ معتمد ومسوى")))))))))</f>
        <v/>
      </c>
      <c r="R1674">
        <f>N(R1673)+IF(A1674="عهدة",1,0)</f>
        <v/>
      </c>
      <c r="S1674">
        <f>IF(C1674="","",IF(AND(C1674&gt;=DATE(2026,9,1),C1674&lt;=DATE(2027,8,31)),(YEAR(C1674)-2026)*12+MONTH(C1674)-8,""))</f>
        <v/>
      </c>
      <c r="T1674">
        <f>IF(AND(A1674="مصروف",R1674&gt;0,I1674="موافق",S1674&lt;&gt;"",H1674&lt;&gt;""),N(G1674),0)</f>
        <v/>
      </c>
    </row>
    <row r="1675">
      <c r="A1675" s="19" t="n"/>
      <c r="B1675" s="20">
        <f>IF(A1675="","",IF(R1675=0,"⚠ أضف سطر عهدة أولًا","BDR-"&amp;TEXT(R1675,"000")))</f>
        <v/>
      </c>
      <c r="C1675" s="21" t="n"/>
      <c r="D1675" s="20">
        <f>IF(C1675="","",IF(S1675="","خارج السنة المالية",INDEX(القوائم!$D$2:$D$13,S1675)))</f>
        <v/>
      </c>
      <c r="E1675" s="22" t="n"/>
      <c r="F1675" s="23" t="n"/>
      <c r="G1675" s="23" t="n"/>
      <c r="H1675" s="22" t="n"/>
      <c r="I1675" s="19" t="n"/>
      <c r="J1675" s="21" t="n"/>
      <c r="K1675" s="19" t="n"/>
      <c r="L1675" s="19" t="n"/>
      <c r="M1675" s="21" t="n"/>
      <c r="N1675" s="22" t="n"/>
      <c r="O1675" s="24">
        <f>IF(A1675&lt;&gt;"عهدة","",SUMIFS($G$8:$G$5007,$B$8:$B$5007,B1675,$A$8:$A$5007,"مصروف",$I$8:$I$5007,"&lt;&gt;مرفوض"))</f>
        <v/>
      </c>
      <c r="P1675" s="25">
        <f>IF(A1675&lt;&gt;"عهدة","",N(F1675)-O1675)</f>
        <v/>
      </c>
      <c r="Q1675" s="26">
        <f>IF(A1675="","",IF(A1675="عهدة",IF(N(F1675)=0,"⚠ أدخل قيمة العهدة",IF(P1675&lt;0,"⛔ عجز / زيادة مصروفات "&amp;TEXT(-P1675,"#,##0"),IF(COUNTIFS($B$8:$B$5007,B1675,$A$8:$A$5007,"مصروف",$I$8:$I$5007,"&lt;&gt;مرفوض",$K$8:$K$5007,"&lt;&gt;نعم")&gt;0,"⚠ "&amp;COUNTIFS($B$8:$B$5007,B1675,$A$8:$A$5007,"مصروف",$I$8:$I$5007,"&lt;&gt;مرفوض",$K$8:$K$5007,"&lt;&gt;نعم")&amp;" مصروف غير مسوى",IF(L1675="تمت التسوية",IF(P1675=0,"✔ متوازنة وتمت التسوية","✔ تمت التسوية – متبقي "&amp;TEXT(P1675,"#,##0")),IF(P1675&gt;0,"متبقي "&amp;TEXT(P1675,"#,##0"),"✔ متوازنة"))))),IF(R1675=0,"⚠ أضف سطر عهدة أولًا",IF(OR(C1675="",N(G1675)=0),"⚠ أكمل التاريخ والقيمة",IF(S1675="","⚠ التاريخ خارج السنة المالية",IF(H1675="","⚠ اختر بند الموازنة",IF(I1675="مرفوض","✖ مرفوض من المدير",IF(I1675&lt;&gt;"موافق","⏳ بانتظار موافقة المدير",IF(K1675&lt;&gt;"نعم","⚠ غير مسوى مع الحسابات","✔ معتمد ومسوى")))))))))</f>
        <v/>
      </c>
      <c r="R1675">
        <f>N(R1674)+IF(A1675="عهدة",1,0)</f>
        <v/>
      </c>
      <c r="S1675">
        <f>IF(C1675="","",IF(AND(C1675&gt;=DATE(2026,9,1),C1675&lt;=DATE(2027,8,31)),(YEAR(C1675)-2026)*12+MONTH(C1675)-8,""))</f>
        <v/>
      </c>
      <c r="T1675">
        <f>IF(AND(A1675="مصروف",R1675&gt;0,I1675="موافق",S1675&lt;&gt;"",H1675&lt;&gt;""),N(G1675),0)</f>
        <v/>
      </c>
    </row>
    <row r="1676">
      <c r="A1676" s="19" t="n"/>
      <c r="B1676" s="20">
        <f>IF(A1676="","",IF(R1676=0,"⚠ أضف سطر عهدة أولًا","BDR-"&amp;TEXT(R1676,"000")))</f>
        <v/>
      </c>
      <c r="C1676" s="21" t="n"/>
      <c r="D1676" s="20">
        <f>IF(C1676="","",IF(S1676="","خارج السنة المالية",INDEX(القوائم!$D$2:$D$13,S1676)))</f>
        <v/>
      </c>
      <c r="E1676" s="22" t="n"/>
      <c r="F1676" s="23" t="n"/>
      <c r="G1676" s="23" t="n"/>
      <c r="H1676" s="22" t="n"/>
      <c r="I1676" s="19" t="n"/>
      <c r="J1676" s="21" t="n"/>
      <c r="K1676" s="19" t="n"/>
      <c r="L1676" s="19" t="n"/>
      <c r="M1676" s="21" t="n"/>
      <c r="N1676" s="22" t="n"/>
      <c r="O1676" s="24">
        <f>IF(A1676&lt;&gt;"عهدة","",SUMIFS($G$8:$G$5007,$B$8:$B$5007,B1676,$A$8:$A$5007,"مصروف",$I$8:$I$5007,"&lt;&gt;مرفوض"))</f>
        <v/>
      </c>
      <c r="P1676" s="25">
        <f>IF(A1676&lt;&gt;"عهدة","",N(F1676)-O1676)</f>
        <v/>
      </c>
      <c r="Q1676" s="26">
        <f>IF(A1676="","",IF(A1676="عهدة",IF(N(F1676)=0,"⚠ أدخل قيمة العهدة",IF(P1676&lt;0,"⛔ عجز / زيادة مصروفات "&amp;TEXT(-P1676,"#,##0"),IF(COUNTIFS($B$8:$B$5007,B1676,$A$8:$A$5007,"مصروف",$I$8:$I$5007,"&lt;&gt;مرفوض",$K$8:$K$5007,"&lt;&gt;نعم")&gt;0,"⚠ "&amp;COUNTIFS($B$8:$B$5007,B1676,$A$8:$A$5007,"مصروف",$I$8:$I$5007,"&lt;&gt;مرفوض",$K$8:$K$5007,"&lt;&gt;نعم")&amp;" مصروف غير مسوى",IF(L1676="تمت التسوية",IF(P1676=0,"✔ متوازنة وتمت التسوية","✔ تمت التسوية – متبقي "&amp;TEXT(P1676,"#,##0")),IF(P1676&gt;0,"متبقي "&amp;TEXT(P1676,"#,##0"),"✔ متوازنة"))))),IF(R1676=0,"⚠ أضف سطر عهدة أولًا",IF(OR(C1676="",N(G1676)=0),"⚠ أكمل التاريخ والقيمة",IF(S1676="","⚠ التاريخ خارج السنة المالية",IF(H1676="","⚠ اختر بند الموازنة",IF(I1676="مرفوض","✖ مرفوض من المدير",IF(I1676&lt;&gt;"موافق","⏳ بانتظار موافقة المدير",IF(K1676&lt;&gt;"نعم","⚠ غير مسوى مع الحسابات","✔ معتمد ومسوى")))))))))</f>
        <v/>
      </c>
      <c r="R1676">
        <f>N(R1675)+IF(A1676="عهدة",1,0)</f>
        <v/>
      </c>
      <c r="S1676">
        <f>IF(C1676="","",IF(AND(C1676&gt;=DATE(2026,9,1),C1676&lt;=DATE(2027,8,31)),(YEAR(C1676)-2026)*12+MONTH(C1676)-8,""))</f>
        <v/>
      </c>
      <c r="T1676">
        <f>IF(AND(A1676="مصروف",R1676&gt;0,I1676="موافق",S1676&lt;&gt;"",H1676&lt;&gt;""),N(G1676),0)</f>
        <v/>
      </c>
    </row>
    <row r="1677">
      <c r="A1677" s="19" t="n"/>
      <c r="B1677" s="20">
        <f>IF(A1677="","",IF(R1677=0,"⚠ أضف سطر عهدة أولًا","BDR-"&amp;TEXT(R1677,"000")))</f>
        <v/>
      </c>
      <c r="C1677" s="21" t="n"/>
      <c r="D1677" s="20">
        <f>IF(C1677="","",IF(S1677="","خارج السنة المالية",INDEX(القوائم!$D$2:$D$13,S1677)))</f>
        <v/>
      </c>
      <c r="E1677" s="22" t="n"/>
      <c r="F1677" s="23" t="n"/>
      <c r="G1677" s="23" t="n"/>
      <c r="H1677" s="22" t="n"/>
      <c r="I1677" s="19" t="n"/>
      <c r="J1677" s="21" t="n"/>
      <c r="K1677" s="19" t="n"/>
      <c r="L1677" s="19" t="n"/>
      <c r="M1677" s="21" t="n"/>
      <c r="N1677" s="22" t="n"/>
      <c r="O1677" s="24">
        <f>IF(A1677&lt;&gt;"عهدة","",SUMIFS($G$8:$G$5007,$B$8:$B$5007,B1677,$A$8:$A$5007,"مصروف",$I$8:$I$5007,"&lt;&gt;مرفوض"))</f>
        <v/>
      </c>
      <c r="P1677" s="25">
        <f>IF(A1677&lt;&gt;"عهدة","",N(F1677)-O1677)</f>
        <v/>
      </c>
      <c r="Q1677" s="26">
        <f>IF(A1677="","",IF(A1677="عهدة",IF(N(F1677)=0,"⚠ أدخل قيمة العهدة",IF(P1677&lt;0,"⛔ عجز / زيادة مصروفات "&amp;TEXT(-P1677,"#,##0"),IF(COUNTIFS($B$8:$B$5007,B1677,$A$8:$A$5007,"مصروف",$I$8:$I$5007,"&lt;&gt;مرفوض",$K$8:$K$5007,"&lt;&gt;نعم")&gt;0,"⚠ "&amp;COUNTIFS($B$8:$B$5007,B1677,$A$8:$A$5007,"مصروف",$I$8:$I$5007,"&lt;&gt;مرفوض",$K$8:$K$5007,"&lt;&gt;نعم")&amp;" مصروف غير مسوى",IF(L1677="تمت التسوية",IF(P1677=0,"✔ متوازنة وتمت التسوية","✔ تمت التسوية – متبقي "&amp;TEXT(P1677,"#,##0")),IF(P1677&gt;0,"متبقي "&amp;TEXT(P1677,"#,##0"),"✔ متوازنة"))))),IF(R1677=0,"⚠ أضف سطر عهدة أولًا",IF(OR(C1677="",N(G1677)=0),"⚠ أكمل التاريخ والقيمة",IF(S1677="","⚠ التاريخ خارج السنة المالية",IF(H1677="","⚠ اختر بند الموازنة",IF(I1677="مرفوض","✖ مرفوض من المدير",IF(I1677&lt;&gt;"موافق","⏳ بانتظار موافقة المدير",IF(K1677&lt;&gt;"نعم","⚠ غير مسوى مع الحسابات","✔ معتمد ومسوى")))))))))</f>
        <v/>
      </c>
      <c r="R1677">
        <f>N(R1676)+IF(A1677="عهدة",1,0)</f>
        <v/>
      </c>
      <c r="S1677">
        <f>IF(C1677="","",IF(AND(C1677&gt;=DATE(2026,9,1),C1677&lt;=DATE(2027,8,31)),(YEAR(C1677)-2026)*12+MONTH(C1677)-8,""))</f>
        <v/>
      </c>
      <c r="T1677">
        <f>IF(AND(A1677="مصروف",R1677&gt;0,I1677="موافق",S1677&lt;&gt;"",H1677&lt;&gt;""),N(G1677),0)</f>
        <v/>
      </c>
    </row>
    <row r="1678">
      <c r="A1678" s="19" t="n"/>
      <c r="B1678" s="20">
        <f>IF(A1678="","",IF(R1678=0,"⚠ أضف سطر عهدة أولًا","BDR-"&amp;TEXT(R1678,"000")))</f>
        <v/>
      </c>
      <c r="C1678" s="21" t="n"/>
      <c r="D1678" s="20">
        <f>IF(C1678="","",IF(S1678="","خارج السنة المالية",INDEX(القوائم!$D$2:$D$13,S1678)))</f>
        <v/>
      </c>
      <c r="E1678" s="22" t="n"/>
      <c r="F1678" s="23" t="n"/>
      <c r="G1678" s="23" t="n"/>
      <c r="H1678" s="22" t="n"/>
      <c r="I1678" s="19" t="n"/>
      <c r="J1678" s="21" t="n"/>
      <c r="K1678" s="19" t="n"/>
      <c r="L1678" s="19" t="n"/>
      <c r="M1678" s="21" t="n"/>
      <c r="N1678" s="22" t="n"/>
      <c r="O1678" s="24">
        <f>IF(A1678&lt;&gt;"عهدة","",SUMIFS($G$8:$G$5007,$B$8:$B$5007,B1678,$A$8:$A$5007,"مصروف",$I$8:$I$5007,"&lt;&gt;مرفوض"))</f>
        <v/>
      </c>
      <c r="P1678" s="25">
        <f>IF(A1678&lt;&gt;"عهدة","",N(F1678)-O1678)</f>
        <v/>
      </c>
      <c r="Q1678" s="26">
        <f>IF(A1678="","",IF(A1678="عهدة",IF(N(F1678)=0,"⚠ أدخل قيمة العهدة",IF(P1678&lt;0,"⛔ عجز / زيادة مصروفات "&amp;TEXT(-P1678,"#,##0"),IF(COUNTIFS($B$8:$B$5007,B1678,$A$8:$A$5007,"مصروف",$I$8:$I$5007,"&lt;&gt;مرفوض",$K$8:$K$5007,"&lt;&gt;نعم")&gt;0,"⚠ "&amp;COUNTIFS($B$8:$B$5007,B1678,$A$8:$A$5007,"مصروف",$I$8:$I$5007,"&lt;&gt;مرفوض",$K$8:$K$5007,"&lt;&gt;نعم")&amp;" مصروف غير مسوى",IF(L1678="تمت التسوية",IF(P1678=0,"✔ متوازنة وتمت التسوية","✔ تمت التسوية – متبقي "&amp;TEXT(P1678,"#,##0")),IF(P1678&gt;0,"متبقي "&amp;TEXT(P1678,"#,##0"),"✔ متوازنة"))))),IF(R1678=0,"⚠ أضف سطر عهدة أولًا",IF(OR(C1678="",N(G1678)=0),"⚠ أكمل التاريخ والقيمة",IF(S1678="","⚠ التاريخ خارج السنة المالية",IF(H1678="","⚠ اختر بند الموازنة",IF(I1678="مرفوض","✖ مرفوض من المدير",IF(I1678&lt;&gt;"موافق","⏳ بانتظار موافقة المدير",IF(K1678&lt;&gt;"نعم","⚠ غير مسوى مع الحسابات","✔ معتمد ومسوى")))))))))</f>
        <v/>
      </c>
      <c r="R1678">
        <f>N(R1677)+IF(A1678="عهدة",1,0)</f>
        <v/>
      </c>
      <c r="S1678">
        <f>IF(C1678="","",IF(AND(C1678&gt;=DATE(2026,9,1),C1678&lt;=DATE(2027,8,31)),(YEAR(C1678)-2026)*12+MONTH(C1678)-8,""))</f>
        <v/>
      </c>
      <c r="T1678">
        <f>IF(AND(A1678="مصروف",R1678&gt;0,I1678="موافق",S1678&lt;&gt;"",H1678&lt;&gt;""),N(G1678),0)</f>
        <v/>
      </c>
    </row>
    <row r="1679">
      <c r="A1679" s="19" t="n"/>
      <c r="B1679" s="20">
        <f>IF(A1679="","",IF(R1679=0,"⚠ أضف سطر عهدة أولًا","BDR-"&amp;TEXT(R1679,"000")))</f>
        <v/>
      </c>
      <c r="C1679" s="21" t="n"/>
      <c r="D1679" s="20">
        <f>IF(C1679="","",IF(S1679="","خارج السنة المالية",INDEX(القوائم!$D$2:$D$13,S1679)))</f>
        <v/>
      </c>
      <c r="E1679" s="22" t="n"/>
      <c r="F1679" s="23" t="n"/>
      <c r="G1679" s="23" t="n"/>
      <c r="H1679" s="22" t="n"/>
      <c r="I1679" s="19" t="n"/>
      <c r="J1679" s="21" t="n"/>
      <c r="K1679" s="19" t="n"/>
      <c r="L1679" s="19" t="n"/>
      <c r="M1679" s="21" t="n"/>
      <c r="N1679" s="22" t="n"/>
      <c r="O1679" s="24">
        <f>IF(A1679&lt;&gt;"عهدة","",SUMIFS($G$8:$G$5007,$B$8:$B$5007,B1679,$A$8:$A$5007,"مصروف",$I$8:$I$5007,"&lt;&gt;مرفوض"))</f>
        <v/>
      </c>
      <c r="P1679" s="25">
        <f>IF(A1679&lt;&gt;"عهدة","",N(F1679)-O1679)</f>
        <v/>
      </c>
      <c r="Q1679" s="26">
        <f>IF(A1679="","",IF(A1679="عهدة",IF(N(F1679)=0,"⚠ أدخل قيمة العهدة",IF(P1679&lt;0,"⛔ عجز / زيادة مصروفات "&amp;TEXT(-P1679,"#,##0"),IF(COUNTIFS($B$8:$B$5007,B1679,$A$8:$A$5007,"مصروف",$I$8:$I$5007,"&lt;&gt;مرفوض",$K$8:$K$5007,"&lt;&gt;نعم")&gt;0,"⚠ "&amp;COUNTIFS($B$8:$B$5007,B1679,$A$8:$A$5007,"مصروف",$I$8:$I$5007,"&lt;&gt;مرفوض",$K$8:$K$5007,"&lt;&gt;نعم")&amp;" مصروف غير مسوى",IF(L1679="تمت التسوية",IF(P1679=0,"✔ متوازنة وتمت التسوية","✔ تمت التسوية – متبقي "&amp;TEXT(P1679,"#,##0")),IF(P1679&gt;0,"متبقي "&amp;TEXT(P1679,"#,##0"),"✔ متوازنة"))))),IF(R1679=0,"⚠ أضف سطر عهدة أولًا",IF(OR(C1679="",N(G1679)=0),"⚠ أكمل التاريخ والقيمة",IF(S1679="","⚠ التاريخ خارج السنة المالية",IF(H1679="","⚠ اختر بند الموازنة",IF(I1679="مرفوض","✖ مرفوض من المدير",IF(I1679&lt;&gt;"موافق","⏳ بانتظار موافقة المدير",IF(K1679&lt;&gt;"نعم","⚠ غير مسوى مع الحسابات","✔ معتمد ومسوى")))))))))</f>
        <v/>
      </c>
      <c r="R1679">
        <f>N(R1678)+IF(A1679="عهدة",1,0)</f>
        <v/>
      </c>
      <c r="S1679">
        <f>IF(C1679="","",IF(AND(C1679&gt;=DATE(2026,9,1),C1679&lt;=DATE(2027,8,31)),(YEAR(C1679)-2026)*12+MONTH(C1679)-8,""))</f>
        <v/>
      </c>
      <c r="T1679">
        <f>IF(AND(A1679="مصروف",R1679&gt;0,I1679="موافق",S1679&lt;&gt;"",H1679&lt;&gt;""),N(G1679),0)</f>
        <v/>
      </c>
    </row>
    <row r="1680">
      <c r="A1680" s="19" t="n"/>
      <c r="B1680" s="20">
        <f>IF(A1680="","",IF(R1680=0,"⚠ أضف سطر عهدة أولًا","BDR-"&amp;TEXT(R1680,"000")))</f>
        <v/>
      </c>
      <c r="C1680" s="21" t="n"/>
      <c r="D1680" s="20">
        <f>IF(C1680="","",IF(S1680="","خارج السنة المالية",INDEX(القوائم!$D$2:$D$13,S1680)))</f>
        <v/>
      </c>
      <c r="E1680" s="22" t="n"/>
      <c r="F1680" s="23" t="n"/>
      <c r="G1680" s="23" t="n"/>
      <c r="H1680" s="22" t="n"/>
      <c r="I1680" s="19" t="n"/>
      <c r="J1680" s="21" t="n"/>
      <c r="K1680" s="19" t="n"/>
      <c r="L1680" s="19" t="n"/>
      <c r="M1680" s="21" t="n"/>
      <c r="N1680" s="22" t="n"/>
      <c r="O1680" s="24">
        <f>IF(A1680&lt;&gt;"عهدة","",SUMIFS($G$8:$G$5007,$B$8:$B$5007,B1680,$A$8:$A$5007,"مصروف",$I$8:$I$5007,"&lt;&gt;مرفوض"))</f>
        <v/>
      </c>
      <c r="P1680" s="25">
        <f>IF(A1680&lt;&gt;"عهدة","",N(F1680)-O1680)</f>
        <v/>
      </c>
      <c r="Q1680" s="26">
        <f>IF(A1680="","",IF(A1680="عهدة",IF(N(F1680)=0,"⚠ أدخل قيمة العهدة",IF(P1680&lt;0,"⛔ عجز / زيادة مصروفات "&amp;TEXT(-P1680,"#,##0"),IF(COUNTIFS($B$8:$B$5007,B1680,$A$8:$A$5007,"مصروف",$I$8:$I$5007,"&lt;&gt;مرفوض",$K$8:$K$5007,"&lt;&gt;نعم")&gt;0,"⚠ "&amp;COUNTIFS($B$8:$B$5007,B1680,$A$8:$A$5007,"مصروف",$I$8:$I$5007,"&lt;&gt;مرفوض",$K$8:$K$5007,"&lt;&gt;نعم")&amp;" مصروف غير مسوى",IF(L1680="تمت التسوية",IF(P1680=0,"✔ متوازنة وتمت التسوية","✔ تمت التسوية – متبقي "&amp;TEXT(P1680,"#,##0")),IF(P1680&gt;0,"متبقي "&amp;TEXT(P1680,"#,##0"),"✔ متوازنة"))))),IF(R1680=0,"⚠ أضف سطر عهدة أولًا",IF(OR(C1680="",N(G1680)=0),"⚠ أكمل التاريخ والقيمة",IF(S1680="","⚠ التاريخ خارج السنة المالية",IF(H1680="","⚠ اختر بند الموازنة",IF(I1680="مرفوض","✖ مرفوض من المدير",IF(I1680&lt;&gt;"موافق","⏳ بانتظار موافقة المدير",IF(K1680&lt;&gt;"نعم","⚠ غير مسوى مع الحسابات","✔ معتمد ومسوى")))))))))</f>
        <v/>
      </c>
      <c r="R1680">
        <f>N(R1679)+IF(A1680="عهدة",1,0)</f>
        <v/>
      </c>
      <c r="S1680">
        <f>IF(C1680="","",IF(AND(C1680&gt;=DATE(2026,9,1),C1680&lt;=DATE(2027,8,31)),(YEAR(C1680)-2026)*12+MONTH(C1680)-8,""))</f>
        <v/>
      </c>
      <c r="T1680">
        <f>IF(AND(A1680="مصروف",R1680&gt;0,I1680="موافق",S1680&lt;&gt;"",H1680&lt;&gt;""),N(G1680),0)</f>
        <v/>
      </c>
    </row>
    <row r="1681">
      <c r="A1681" s="19" t="n"/>
      <c r="B1681" s="20">
        <f>IF(A1681="","",IF(R1681=0,"⚠ أضف سطر عهدة أولًا","BDR-"&amp;TEXT(R1681,"000")))</f>
        <v/>
      </c>
      <c r="C1681" s="21" t="n"/>
      <c r="D1681" s="20">
        <f>IF(C1681="","",IF(S1681="","خارج السنة المالية",INDEX(القوائم!$D$2:$D$13,S1681)))</f>
        <v/>
      </c>
      <c r="E1681" s="22" t="n"/>
      <c r="F1681" s="23" t="n"/>
      <c r="G1681" s="23" t="n"/>
      <c r="H1681" s="22" t="n"/>
      <c r="I1681" s="19" t="n"/>
      <c r="J1681" s="21" t="n"/>
      <c r="K1681" s="19" t="n"/>
      <c r="L1681" s="19" t="n"/>
      <c r="M1681" s="21" t="n"/>
      <c r="N1681" s="22" t="n"/>
      <c r="O1681" s="24">
        <f>IF(A1681&lt;&gt;"عهدة","",SUMIFS($G$8:$G$5007,$B$8:$B$5007,B1681,$A$8:$A$5007,"مصروف",$I$8:$I$5007,"&lt;&gt;مرفوض"))</f>
        <v/>
      </c>
      <c r="P1681" s="25">
        <f>IF(A1681&lt;&gt;"عهدة","",N(F1681)-O1681)</f>
        <v/>
      </c>
      <c r="Q1681" s="26">
        <f>IF(A1681="","",IF(A1681="عهدة",IF(N(F1681)=0,"⚠ أدخل قيمة العهدة",IF(P1681&lt;0,"⛔ عجز / زيادة مصروفات "&amp;TEXT(-P1681,"#,##0"),IF(COUNTIFS($B$8:$B$5007,B1681,$A$8:$A$5007,"مصروف",$I$8:$I$5007,"&lt;&gt;مرفوض",$K$8:$K$5007,"&lt;&gt;نعم")&gt;0,"⚠ "&amp;COUNTIFS($B$8:$B$5007,B1681,$A$8:$A$5007,"مصروف",$I$8:$I$5007,"&lt;&gt;مرفوض",$K$8:$K$5007,"&lt;&gt;نعم")&amp;" مصروف غير مسوى",IF(L1681="تمت التسوية",IF(P1681=0,"✔ متوازنة وتمت التسوية","✔ تمت التسوية – متبقي "&amp;TEXT(P1681,"#,##0")),IF(P1681&gt;0,"متبقي "&amp;TEXT(P1681,"#,##0"),"✔ متوازنة"))))),IF(R1681=0,"⚠ أضف سطر عهدة أولًا",IF(OR(C1681="",N(G1681)=0),"⚠ أكمل التاريخ والقيمة",IF(S1681="","⚠ التاريخ خارج السنة المالية",IF(H1681="","⚠ اختر بند الموازنة",IF(I1681="مرفوض","✖ مرفوض من المدير",IF(I1681&lt;&gt;"موافق","⏳ بانتظار موافقة المدير",IF(K1681&lt;&gt;"نعم","⚠ غير مسوى مع الحسابات","✔ معتمد ومسوى")))))))))</f>
        <v/>
      </c>
      <c r="R1681">
        <f>N(R1680)+IF(A1681="عهدة",1,0)</f>
        <v/>
      </c>
      <c r="S1681">
        <f>IF(C1681="","",IF(AND(C1681&gt;=DATE(2026,9,1),C1681&lt;=DATE(2027,8,31)),(YEAR(C1681)-2026)*12+MONTH(C1681)-8,""))</f>
        <v/>
      </c>
      <c r="T1681">
        <f>IF(AND(A1681="مصروف",R1681&gt;0,I1681="موافق",S1681&lt;&gt;"",H1681&lt;&gt;""),N(G1681),0)</f>
        <v/>
      </c>
    </row>
    <row r="1682">
      <c r="A1682" s="19" t="n"/>
      <c r="B1682" s="20">
        <f>IF(A1682="","",IF(R1682=0,"⚠ أضف سطر عهدة أولًا","BDR-"&amp;TEXT(R1682,"000")))</f>
        <v/>
      </c>
      <c r="C1682" s="21" t="n"/>
      <c r="D1682" s="20">
        <f>IF(C1682="","",IF(S1682="","خارج السنة المالية",INDEX(القوائم!$D$2:$D$13,S1682)))</f>
        <v/>
      </c>
      <c r="E1682" s="22" t="n"/>
      <c r="F1682" s="23" t="n"/>
      <c r="G1682" s="23" t="n"/>
      <c r="H1682" s="22" t="n"/>
      <c r="I1682" s="19" t="n"/>
      <c r="J1682" s="21" t="n"/>
      <c r="K1682" s="19" t="n"/>
      <c r="L1682" s="19" t="n"/>
      <c r="M1682" s="21" t="n"/>
      <c r="N1682" s="22" t="n"/>
      <c r="O1682" s="24">
        <f>IF(A1682&lt;&gt;"عهدة","",SUMIFS($G$8:$G$5007,$B$8:$B$5007,B1682,$A$8:$A$5007,"مصروف",$I$8:$I$5007,"&lt;&gt;مرفوض"))</f>
        <v/>
      </c>
      <c r="P1682" s="25">
        <f>IF(A1682&lt;&gt;"عهدة","",N(F1682)-O1682)</f>
        <v/>
      </c>
      <c r="Q1682" s="26">
        <f>IF(A1682="","",IF(A1682="عهدة",IF(N(F1682)=0,"⚠ أدخل قيمة العهدة",IF(P1682&lt;0,"⛔ عجز / زيادة مصروفات "&amp;TEXT(-P1682,"#,##0"),IF(COUNTIFS($B$8:$B$5007,B1682,$A$8:$A$5007,"مصروف",$I$8:$I$5007,"&lt;&gt;مرفوض",$K$8:$K$5007,"&lt;&gt;نعم")&gt;0,"⚠ "&amp;COUNTIFS($B$8:$B$5007,B1682,$A$8:$A$5007,"مصروف",$I$8:$I$5007,"&lt;&gt;مرفوض",$K$8:$K$5007,"&lt;&gt;نعم")&amp;" مصروف غير مسوى",IF(L1682="تمت التسوية",IF(P1682=0,"✔ متوازنة وتمت التسوية","✔ تمت التسوية – متبقي "&amp;TEXT(P1682,"#,##0")),IF(P1682&gt;0,"متبقي "&amp;TEXT(P1682,"#,##0"),"✔ متوازنة"))))),IF(R1682=0,"⚠ أضف سطر عهدة أولًا",IF(OR(C1682="",N(G1682)=0),"⚠ أكمل التاريخ والقيمة",IF(S1682="","⚠ التاريخ خارج السنة المالية",IF(H1682="","⚠ اختر بند الموازنة",IF(I1682="مرفوض","✖ مرفوض من المدير",IF(I1682&lt;&gt;"موافق","⏳ بانتظار موافقة المدير",IF(K1682&lt;&gt;"نعم","⚠ غير مسوى مع الحسابات","✔ معتمد ومسوى")))))))))</f>
        <v/>
      </c>
      <c r="R1682">
        <f>N(R1681)+IF(A1682="عهدة",1,0)</f>
        <v/>
      </c>
      <c r="S1682">
        <f>IF(C1682="","",IF(AND(C1682&gt;=DATE(2026,9,1),C1682&lt;=DATE(2027,8,31)),(YEAR(C1682)-2026)*12+MONTH(C1682)-8,""))</f>
        <v/>
      </c>
      <c r="T1682">
        <f>IF(AND(A1682="مصروف",R1682&gt;0,I1682="موافق",S1682&lt;&gt;"",H1682&lt;&gt;""),N(G1682),0)</f>
        <v/>
      </c>
    </row>
    <row r="1683">
      <c r="A1683" s="19" t="n"/>
      <c r="B1683" s="20">
        <f>IF(A1683="","",IF(R1683=0,"⚠ أضف سطر عهدة أولًا","BDR-"&amp;TEXT(R1683,"000")))</f>
        <v/>
      </c>
      <c r="C1683" s="21" t="n"/>
      <c r="D1683" s="20">
        <f>IF(C1683="","",IF(S1683="","خارج السنة المالية",INDEX(القوائم!$D$2:$D$13,S1683)))</f>
        <v/>
      </c>
      <c r="E1683" s="22" t="n"/>
      <c r="F1683" s="23" t="n"/>
      <c r="G1683" s="23" t="n"/>
      <c r="H1683" s="22" t="n"/>
      <c r="I1683" s="19" t="n"/>
      <c r="J1683" s="21" t="n"/>
      <c r="K1683" s="19" t="n"/>
      <c r="L1683" s="19" t="n"/>
      <c r="M1683" s="21" t="n"/>
      <c r="N1683" s="22" t="n"/>
      <c r="O1683" s="24">
        <f>IF(A1683&lt;&gt;"عهدة","",SUMIFS($G$8:$G$5007,$B$8:$B$5007,B1683,$A$8:$A$5007,"مصروف",$I$8:$I$5007,"&lt;&gt;مرفوض"))</f>
        <v/>
      </c>
      <c r="P1683" s="25">
        <f>IF(A1683&lt;&gt;"عهدة","",N(F1683)-O1683)</f>
        <v/>
      </c>
      <c r="Q1683" s="26">
        <f>IF(A1683="","",IF(A1683="عهدة",IF(N(F1683)=0,"⚠ أدخل قيمة العهدة",IF(P1683&lt;0,"⛔ عجز / زيادة مصروفات "&amp;TEXT(-P1683,"#,##0"),IF(COUNTIFS($B$8:$B$5007,B1683,$A$8:$A$5007,"مصروف",$I$8:$I$5007,"&lt;&gt;مرفوض",$K$8:$K$5007,"&lt;&gt;نعم")&gt;0,"⚠ "&amp;COUNTIFS($B$8:$B$5007,B1683,$A$8:$A$5007,"مصروف",$I$8:$I$5007,"&lt;&gt;مرفوض",$K$8:$K$5007,"&lt;&gt;نعم")&amp;" مصروف غير مسوى",IF(L1683="تمت التسوية",IF(P1683=0,"✔ متوازنة وتمت التسوية","✔ تمت التسوية – متبقي "&amp;TEXT(P1683,"#,##0")),IF(P1683&gt;0,"متبقي "&amp;TEXT(P1683,"#,##0"),"✔ متوازنة"))))),IF(R1683=0,"⚠ أضف سطر عهدة أولًا",IF(OR(C1683="",N(G1683)=0),"⚠ أكمل التاريخ والقيمة",IF(S1683="","⚠ التاريخ خارج السنة المالية",IF(H1683="","⚠ اختر بند الموازنة",IF(I1683="مرفوض","✖ مرفوض من المدير",IF(I1683&lt;&gt;"موافق","⏳ بانتظار موافقة المدير",IF(K1683&lt;&gt;"نعم","⚠ غير مسوى مع الحسابات","✔ معتمد ومسوى")))))))))</f>
        <v/>
      </c>
      <c r="R1683">
        <f>N(R1682)+IF(A1683="عهدة",1,0)</f>
        <v/>
      </c>
      <c r="S1683">
        <f>IF(C1683="","",IF(AND(C1683&gt;=DATE(2026,9,1),C1683&lt;=DATE(2027,8,31)),(YEAR(C1683)-2026)*12+MONTH(C1683)-8,""))</f>
        <v/>
      </c>
      <c r="T1683">
        <f>IF(AND(A1683="مصروف",R1683&gt;0,I1683="موافق",S1683&lt;&gt;"",H1683&lt;&gt;""),N(G1683),0)</f>
        <v/>
      </c>
    </row>
    <row r="1684">
      <c r="A1684" s="19" t="n"/>
      <c r="B1684" s="20">
        <f>IF(A1684="","",IF(R1684=0,"⚠ أضف سطر عهدة أولًا","BDR-"&amp;TEXT(R1684,"000")))</f>
        <v/>
      </c>
      <c r="C1684" s="21" t="n"/>
      <c r="D1684" s="20">
        <f>IF(C1684="","",IF(S1684="","خارج السنة المالية",INDEX(القوائم!$D$2:$D$13,S1684)))</f>
        <v/>
      </c>
      <c r="E1684" s="22" t="n"/>
      <c r="F1684" s="23" t="n"/>
      <c r="G1684" s="23" t="n"/>
      <c r="H1684" s="22" t="n"/>
      <c r="I1684" s="19" t="n"/>
      <c r="J1684" s="21" t="n"/>
      <c r="K1684" s="19" t="n"/>
      <c r="L1684" s="19" t="n"/>
      <c r="M1684" s="21" t="n"/>
      <c r="N1684" s="22" t="n"/>
      <c r="O1684" s="24">
        <f>IF(A1684&lt;&gt;"عهدة","",SUMIFS($G$8:$G$5007,$B$8:$B$5007,B1684,$A$8:$A$5007,"مصروف",$I$8:$I$5007,"&lt;&gt;مرفوض"))</f>
        <v/>
      </c>
      <c r="P1684" s="25">
        <f>IF(A1684&lt;&gt;"عهدة","",N(F1684)-O1684)</f>
        <v/>
      </c>
      <c r="Q1684" s="26">
        <f>IF(A1684="","",IF(A1684="عهدة",IF(N(F1684)=0,"⚠ أدخل قيمة العهدة",IF(P1684&lt;0,"⛔ عجز / زيادة مصروفات "&amp;TEXT(-P1684,"#,##0"),IF(COUNTIFS($B$8:$B$5007,B1684,$A$8:$A$5007,"مصروف",$I$8:$I$5007,"&lt;&gt;مرفوض",$K$8:$K$5007,"&lt;&gt;نعم")&gt;0,"⚠ "&amp;COUNTIFS($B$8:$B$5007,B1684,$A$8:$A$5007,"مصروف",$I$8:$I$5007,"&lt;&gt;مرفوض",$K$8:$K$5007,"&lt;&gt;نعم")&amp;" مصروف غير مسوى",IF(L1684="تمت التسوية",IF(P1684=0,"✔ متوازنة وتمت التسوية","✔ تمت التسوية – متبقي "&amp;TEXT(P1684,"#,##0")),IF(P1684&gt;0,"متبقي "&amp;TEXT(P1684,"#,##0"),"✔ متوازنة"))))),IF(R1684=0,"⚠ أضف سطر عهدة أولًا",IF(OR(C1684="",N(G1684)=0),"⚠ أكمل التاريخ والقيمة",IF(S1684="","⚠ التاريخ خارج السنة المالية",IF(H1684="","⚠ اختر بند الموازنة",IF(I1684="مرفوض","✖ مرفوض من المدير",IF(I1684&lt;&gt;"موافق","⏳ بانتظار موافقة المدير",IF(K1684&lt;&gt;"نعم","⚠ غير مسوى مع الحسابات","✔ معتمد ومسوى")))))))))</f>
        <v/>
      </c>
      <c r="R1684">
        <f>N(R1683)+IF(A1684="عهدة",1,0)</f>
        <v/>
      </c>
      <c r="S1684">
        <f>IF(C1684="","",IF(AND(C1684&gt;=DATE(2026,9,1),C1684&lt;=DATE(2027,8,31)),(YEAR(C1684)-2026)*12+MONTH(C1684)-8,""))</f>
        <v/>
      </c>
      <c r="T1684">
        <f>IF(AND(A1684="مصروف",R1684&gt;0,I1684="موافق",S1684&lt;&gt;"",H1684&lt;&gt;""),N(G1684),0)</f>
        <v/>
      </c>
    </row>
    <row r="1685">
      <c r="A1685" s="19" t="n"/>
      <c r="B1685" s="20">
        <f>IF(A1685="","",IF(R1685=0,"⚠ أضف سطر عهدة أولًا","BDR-"&amp;TEXT(R1685,"000")))</f>
        <v/>
      </c>
      <c r="C1685" s="21" t="n"/>
      <c r="D1685" s="20">
        <f>IF(C1685="","",IF(S1685="","خارج السنة المالية",INDEX(القوائم!$D$2:$D$13,S1685)))</f>
        <v/>
      </c>
      <c r="E1685" s="22" t="n"/>
      <c r="F1685" s="23" t="n"/>
      <c r="G1685" s="23" t="n"/>
      <c r="H1685" s="22" t="n"/>
      <c r="I1685" s="19" t="n"/>
      <c r="J1685" s="21" t="n"/>
      <c r="K1685" s="19" t="n"/>
      <c r="L1685" s="19" t="n"/>
      <c r="M1685" s="21" t="n"/>
      <c r="N1685" s="22" t="n"/>
      <c r="O1685" s="24">
        <f>IF(A1685&lt;&gt;"عهدة","",SUMIFS($G$8:$G$5007,$B$8:$B$5007,B1685,$A$8:$A$5007,"مصروف",$I$8:$I$5007,"&lt;&gt;مرفوض"))</f>
        <v/>
      </c>
      <c r="P1685" s="25">
        <f>IF(A1685&lt;&gt;"عهدة","",N(F1685)-O1685)</f>
        <v/>
      </c>
      <c r="Q1685" s="26">
        <f>IF(A1685="","",IF(A1685="عهدة",IF(N(F1685)=0,"⚠ أدخل قيمة العهدة",IF(P1685&lt;0,"⛔ عجز / زيادة مصروفات "&amp;TEXT(-P1685,"#,##0"),IF(COUNTIFS($B$8:$B$5007,B1685,$A$8:$A$5007,"مصروف",$I$8:$I$5007,"&lt;&gt;مرفوض",$K$8:$K$5007,"&lt;&gt;نعم")&gt;0,"⚠ "&amp;COUNTIFS($B$8:$B$5007,B1685,$A$8:$A$5007,"مصروف",$I$8:$I$5007,"&lt;&gt;مرفوض",$K$8:$K$5007,"&lt;&gt;نعم")&amp;" مصروف غير مسوى",IF(L1685="تمت التسوية",IF(P1685=0,"✔ متوازنة وتمت التسوية","✔ تمت التسوية – متبقي "&amp;TEXT(P1685,"#,##0")),IF(P1685&gt;0,"متبقي "&amp;TEXT(P1685,"#,##0"),"✔ متوازنة"))))),IF(R1685=0,"⚠ أضف سطر عهدة أولًا",IF(OR(C1685="",N(G1685)=0),"⚠ أكمل التاريخ والقيمة",IF(S1685="","⚠ التاريخ خارج السنة المالية",IF(H1685="","⚠ اختر بند الموازنة",IF(I1685="مرفوض","✖ مرفوض من المدير",IF(I1685&lt;&gt;"موافق","⏳ بانتظار موافقة المدير",IF(K1685&lt;&gt;"نعم","⚠ غير مسوى مع الحسابات","✔ معتمد ومسوى")))))))))</f>
        <v/>
      </c>
      <c r="R1685">
        <f>N(R1684)+IF(A1685="عهدة",1,0)</f>
        <v/>
      </c>
      <c r="S1685">
        <f>IF(C1685="","",IF(AND(C1685&gt;=DATE(2026,9,1),C1685&lt;=DATE(2027,8,31)),(YEAR(C1685)-2026)*12+MONTH(C1685)-8,""))</f>
        <v/>
      </c>
      <c r="T1685">
        <f>IF(AND(A1685="مصروف",R1685&gt;0,I1685="موافق",S1685&lt;&gt;"",H1685&lt;&gt;""),N(G1685),0)</f>
        <v/>
      </c>
    </row>
    <row r="1686">
      <c r="A1686" s="19" t="n"/>
      <c r="B1686" s="20">
        <f>IF(A1686="","",IF(R1686=0,"⚠ أضف سطر عهدة أولًا","BDR-"&amp;TEXT(R1686,"000")))</f>
        <v/>
      </c>
      <c r="C1686" s="21" t="n"/>
      <c r="D1686" s="20">
        <f>IF(C1686="","",IF(S1686="","خارج السنة المالية",INDEX(القوائم!$D$2:$D$13,S1686)))</f>
        <v/>
      </c>
      <c r="E1686" s="22" t="n"/>
      <c r="F1686" s="23" t="n"/>
      <c r="G1686" s="23" t="n"/>
      <c r="H1686" s="22" t="n"/>
      <c r="I1686" s="19" t="n"/>
      <c r="J1686" s="21" t="n"/>
      <c r="K1686" s="19" t="n"/>
      <c r="L1686" s="19" t="n"/>
      <c r="M1686" s="21" t="n"/>
      <c r="N1686" s="22" t="n"/>
      <c r="O1686" s="24">
        <f>IF(A1686&lt;&gt;"عهدة","",SUMIFS($G$8:$G$5007,$B$8:$B$5007,B1686,$A$8:$A$5007,"مصروف",$I$8:$I$5007,"&lt;&gt;مرفوض"))</f>
        <v/>
      </c>
      <c r="P1686" s="25">
        <f>IF(A1686&lt;&gt;"عهدة","",N(F1686)-O1686)</f>
        <v/>
      </c>
      <c r="Q1686" s="26">
        <f>IF(A1686="","",IF(A1686="عهدة",IF(N(F1686)=0,"⚠ أدخل قيمة العهدة",IF(P1686&lt;0,"⛔ عجز / زيادة مصروفات "&amp;TEXT(-P1686,"#,##0"),IF(COUNTIFS($B$8:$B$5007,B1686,$A$8:$A$5007,"مصروف",$I$8:$I$5007,"&lt;&gt;مرفوض",$K$8:$K$5007,"&lt;&gt;نعم")&gt;0,"⚠ "&amp;COUNTIFS($B$8:$B$5007,B1686,$A$8:$A$5007,"مصروف",$I$8:$I$5007,"&lt;&gt;مرفوض",$K$8:$K$5007,"&lt;&gt;نعم")&amp;" مصروف غير مسوى",IF(L1686="تمت التسوية",IF(P1686=0,"✔ متوازنة وتمت التسوية","✔ تمت التسوية – متبقي "&amp;TEXT(P1686,"#,##0")),IF(P1686&gt;0,"متبقي "&amp;TEXT(P1686,"#,##0"),"✔ متوازنة"))))),IF(R1686=0,"⚠ أضف سطر عهدة أولًا",IF(OR(C1686="",N(G1686)=0),"⚠ أكمل التاريخ والقيمة",IF(S1686="","⚠ التاريخ خارج السنة المالية",IF(H1686="","⚠ اختر بند الموازنة",IF(I1686="مرفوض","✖ مرفوض من المدير",IF(I1686&lt;&gt;"موافق","⏳ بانتظار موافقة المدير",IF(K1686&lt;&gt;"نعم","⚠ غير مسوى مع الحسابات","✔ معتمد ومسوى")))))))))</f>
        <v/>
      </c>
      <c r="R1686">
        <f>N(R1685)+IF(A1686="عهدة",1,0)</f>
        <v/>
      </c>
      <c r="S1686">
        <f>IF(C1686="","",IF(AND(C1686&gt;=DATE(2026,9,1),C1686&lt;=DATE(2027,8,31)),(YEAR(C1686)-2026)*12+MONTH(C1686)-8,""))</f>
        <v/>
      </c>
      <c r="T1686">
        <f>IF(AND(A1686="مصروف",R1686&gt;0,I1686="موافق",S1686&lt;&gt;"",H1686&lt;&gt;""),N(G1686),0)</f>
        <v/>
      </c>
    </row>
    <row r="1687">
      <c r="A1687" s="19" t="n"/>
      <c r="B1687" s="20">
        <f>IF(A1687="","",IF(R1687=0,"⚠ أضف سطر عهدة أولًا","BDR-"&amp;TEXT(R1687,"000")))</f>
        <v/>
      </c>
      <c r="C1687" s="21" t="n"/>
      <c r="D1687" s="20">
        <f>IF(C1687="","",IF(S1687="","خارج السنة المالية",INDEX(القوائم!$D$2:$D$13,S1687)))</f>
        <v/>
      </c>
      <c r="E1687" s="22" t="n"/>
      <c r="F1687" s="23" t="n"/>
      <c r="G1687" s="23" t="n"/>
      <c r="H1687" s="22" t="n"/>
      <c r="I1687" s="19" t="n"/>
      <c r="J1687" s="21" t="n"/>
      <c r="K1687" s="19" t="n"/>
      <c r="L1687" s="19" t="n"/>
      <c r="M1687" s="21" t="n"/>
      <c r="N1687" s="22" t="n"/>
      <c r="O1687" s="24">
        <f>IF(A1687&lt;&gt;"عهدة","",SUMIFS($G$8:$G$5007,$B$8:$B$5007,B1687,$A$8:$A$5007,"مصروف",$I$8:$I$5007,"&lt;&gt;مرفوض"))</f>
        <v/>
      </c>
      <c r="P1687" s="25">
        <f>IF(A1687&lt;&gt;"عهدة","",N(F1687)-O1687)</f>
        <v/>
      </c>
      <c r="Q1687" s="26">
        <f>IF(A1687="","",IF(A1687="عهدة",IF(N(F1687)=0,"⚠ أدخل قيمة العهدة",IF(P1687&lt;0,"⛔ عجز / زيادة مصروفات "&amp;TEXT(-P1687,"#,##0"),IF(COUNTIFS($B$8:$B$5007,B1687,$A$8:$A$5007,"مصروف",$I$8:$I$5007,"&lt;&gt;مرفوض",$K$8:$K$5007,"&lt;&gt;نعم")&gt;0,"⚠ "&amp;COUNTIFS($B$8:$B$5007,B1687,$A$8:$A$5007,"مصروف",$I$8:$I$5007,"&lt;&gt;مرفوض",$K$8:$K$5007,"&lt;&gt;نعم")&amp;" مصروف غير مسوى",IF(L1687="تمت التسوية",IF(P1687=0,"✔ متوازنة وتمت التسوية","✔ تمت التسوية – متبقي "&amp;TEXT(P1687,"#,##0")),IF(P1687&gt;0,"متبقي "&amp;TEXT(P1687,"#,##0"),"✔ متوازنة"))))),IF(R1687=0,"⚠ أضف سطر عهدة أولًا",IF(OR(C1687="",N(G1687)=0),"⚠ أكمل التاريخ والقيمة",IF(S1687="","⚠ التاريخ خارج السنة المالية",IF(H1687="","⚠ اختر بند الموازنة",IF(I1687="مرفوض","✖ مرفوض من المدير",IF(I1687&lt;&gt;"موافق","⏳ بانتظار موافقة المدير",IF(K1687&lt;&gt;"نعم","⚠ غير مسوى مع الحسابات","✔ معتمد ومسوى")))))))))</f>
        <v/>
      </c>
      <c r="R1687">
        <f>N(R1686)+IF(A1687="عهدة",1,0)</f>
        <v/>
      </c>
      <c r="S1687">
        <f>IF(C1687="","",IF(AND(C1687&gt;=DATE(2026,9,1),C1687&lt;=DATE(2027,8,31)),(YEAR(C1687)-2026)*12+MONTH(C1687)-8,""))</f>
        <v/>
      </c>
      <c r="T1687">
        <f>IF(AND(A1687="مصروف",R1687&gt;0,I1687="موافق",S1687&lt;&gt;"",H1687&lt;&gt;""),N(G1687),0)</f>
        <v/>
      </c>
    </row>
    <row r="1688">
      <c r="A1688" s="19" t="n"/>
      <c r="B1688" s="20">
        <f>IF(A1688="","",IF(R1688=0,"⚠ أضف سطر عهدة أولًا","BDR-"&amp;TEXT(R1688,"000")))</f>
        <v/>
      </c>
      <c r="C1688" s="21" t="n"/>
      <c r="D1688" s="20">
        <f>IF(C1688="","",IF(S1688="","خارج السنة المالية",INDEX(القوائم!$D$2:$D$13,S1688)))</f>
        <v/>
      </c>
      <c r="E1688" s="22" t="n"/>
      <c r="F1688" s="23" t="n"/>
      <c r="G1688" s="23" t="n"/>
      <c r="H1688" s="22" t="n"/>
      <c r="I1688" s="19" t="n"/>
      <c r="J1688" s="21" t="n"/>
      <c r="K1688" s="19" t="n"/>
      <c r="L1688" s="19" t="n"/>
      <c r="M1688" s="21" t="n"/>
      <c r="N1688" s="22" t="n"/>
      <c r="O1688" s="24">
        <f>IF(A1688&lt;&gt;"عهدة","",SUMIFS($G$8:$G$5007,$B$8:$B$5007,B1688,$A$8:$A$5007,"مصروف",$I$8:$I$5007,"&lt;&gt;مرفوض"))</f>
        <v/>
      </c>
      <c r="P1688" s="25">
        <f>IF(A1688&lt;&gt;"عهدة","",N(F1688)-O1688)</f>
        <v/>
      </c>
      <c r="Q1688" s="26">
        <f>IF(A1688="","",IF(A1688="عهدة",IF(N(F1688)=0,"⚠ أدخل قيمة العهدة",IF(P1688&lt;0,"⛔ عجز / زيادة مصروفات "&amp;TEXT(-P1688,"#,##0"),IF(COUNTIFS($B$8:$B$5007,B1688,$A$8:$A$5007,"مصروف",$I$8:$I$5007,"&lt;&gt;مرفوض",$K$8:$K$5007,"&lt;&gt;نعم")&gt;0,"⚠ "&amp;COUNTIFS($B$8:$B$5007,B1688,$A$8:$A$5007,"مصروف",$I$8:$I$5007,"&lt;&gt;مرفوض",$K$8:$K$5007,"&lt;&gt;نعم")&amp;" مصروف غير مسوى",IF(L1688="تمت التسوية",IF(P1688=0,"✔ متوازنة وتمت التسوية","✔ تمت التسوية – متبقي "&amp;TEXT(P1688,"#,##0")),IF(P1688&gt;0,"متبقي "&amp;TEXT(P1688,"#,##0"),"✔ متوازنة"))))),IF(R1688=0,"⚠ أضف سطر عهدة أولًا",IF(OR(C1688="",N(G1688)=0),"⚠ أكمل التاريخ والقيمة",IF(S1688="","⚠ التاريخ خارج السنة المالية",IF(H1688="","⚠ اختر بند الموازنة",IF(I1688="مرفوض","✖ مرفوض من المدير",IF(I1688&lt;&gt;"موافق","⏳ بانتظار موافقة المدير",IF(K1688&lt;&gt;"نعم","⚠ غير مسوى مع الحسابات","✔ معتمد ومسوى")))))))))</f>
        <v/>
      </c>
      <c r="R1688">
        <f>N(R1687)+IF(A1688="عهدة",1,0)</f>
        <v/>
      </c>
      <c r="S1688">
        <f>IF(C1688="","",IF(AND(C1688&gt;=DATE(2026,9,1),C1688&lt;=DATE(2027,8,31)),(YEAR(C1688)-2026)*12+MONTH(C1688)-8,""))</f>
        <v/>
      </c>
      <c r="T1688">
        <f>IF(AND(A1688="مصروف",R1688&gt;0,I1688="موافق",S1688&lt;&gt;"",H1688&lt;&gt;""),N(G1688),0)</f>
        <v/>
      </c>
    </row>
    <row r="1689">
      <c r="A1689" s="19" t="n"/>
      <c r="B1689" s="20">
        <f>IF(A1689="","",IF(R1689=0,"⚠ أضف سطر عهدة أولًا","BDR-"&amp;TEXT(R1689,"000")))</f>
        <v/>
      </c>
      <c r="C1689" s="21" t="n"/>
      <c r="D1689" s="20">
        <f>IF(C1689="","",IF(S1689="","خارج السنة المالية",INDEX(القوائم!$D$2:$D$13,S1689)))</f>
        <v/>
      </c>
      <c r="E1689" s="22" t="n"/>
      <c r="F1689" s="23" t="n"/>
      <c r="G1689" s="23" t="n"/>
      <c r="H1689" s="22" t="n"/>
      <c r="I1689" s="19" t="n"/>
      <c r="J1689" s="21" t="n"/>
      <c r="K1689" s="19" t="n"/>
      <c r="L1689" s="19" t="n"/>
      <c r="M1689" s="21" t="n"/>
      <c r="N1689" s="22" t="n"/>
      <c r="O1689" s="24">
        <f>IF(A1689&lt;&gt;"عهدة","",SUMIFS($G$8:$G$5007,$B$8:$B$5007,B1689,$A$8:$A$5007,"مصروف",$I$8:$I$5007,"&lt;&gt;مرفوض"))</f>
        <v/>
      </c>
      <c r="P1689" s="25">
        <f>IF(A1689&lt;&gt;"عهدة","",N(F1689)-O1689)</f>
        <v/>
      </c>
      <c r="Q1689" s="26">
        <f>IF(A1689="","",IF(A1689="عهدة",IF(N(F1689)=0,"⚠ أدخل قيمة العهدة",IF(P1689&lt;0,"⛔ عجز / زيادة مصروفات "&amp;TEXT(-P1689,"#,##0"),IF(COUNTIFS($B$8:$B$5007,B1689,$A$8:$A$5007,"مصروف",$I$8:$I$5007,"&lt;&gt;مرفوض",$K$8:$K$5007,"&lt;&gt;نعم")&gt;0,"⚠ "&amp;COUNTIFS($B$8:$B$5007,B1689,$A$8:$A$5007,"مصروف",$I$8:$I$5007,"&lt;&gt;مرفوض",$K$8:$K$5007,"&lt;&gt;نعم")&amp;" مصروف غير مسوى",IF(L1689="تمت التسوية",IF(P1689=0,"✔ متوازنة وتمت التسوية","✔ تمت التسوية – متبقي "&amp;TEXT(P1689,"#,##0")),IF(P1689&gt;0,"متبقي "&amp;TEXT(P1689,"#,##0"),"✔ متوازنة"))))),IF(R1689=0,"⚠ أضف سطر عهدة أولًا",IF(OR(C1689="",N(G1689)=0),"⚠ أكمل التاريخ والقيمة",IF(S1689="","⚠ التاريخ خارج السنة المالية",IF(H1689="","⚠ اختر بند الموازنة",IF(I1689="مرفوض","✖ مرفوض من المدير",IF(I1689&lt;&gt;"موافق","⏳ بانتظار موافقة المدير",IF(K1689&lt;&gt;"نعم","⚠ غير مسوى مع الحسابات","✔ معتمد ومسوى")))))))))</f>
        <v/>
      </c>
      <c r="R1689">
        <f>N(R1688)+IF(A1689="عهدة",1,0)</f>
        <v/>
      </c>
      <c r="S1689">
        <f>IF(C1689="","",IF(AND(C1689&gt;=DATE(2026,9,1),C1689&lt;=DATE(2027,8,31)),(YEAR(C1689)-2026)*12+MONTH(C1689)-8,""))</f>
        <v/>
      </c>
      <c r="T1689">
        <f>IF(AND(A1689="مصروف",R1689&gt;0,I1689="موافق",S1689&lt;&gt;"",H1689&lt;&gt;""),N(G1689),0)</f>
        <v/>
      </c>
    </row>
    <row r="1690">
      <c r="A1690" s="19" t="n"/>
      <c r="B1690" s="20">
        <f>IF(A1690="","",IF(R1690=0,"⚠ أضف سطر عهدة أولًا","BDR-"&amp;TEXT(R1690,"000")))</f>
        <v/>
      </c>
      <c r="C1690" s="21" t="n"/>
      <c r="D1690" s="20">
        <f>IF(C1690="","",IF(S1690="","خارج السنة المالية",INDEX(القوائم!$D$2:$D$13,S1690)))</f>
        <v/>
      </c>
      <c r="E1690" s="22" t="n"/>
      <c r="F1690" s="23" t="n"/>
      <c r="G1690" s="23" t="n"/>
      <c r="H1690" s="22" t="n"/>
      <c r="I1690" s="19" t="n"/>
      <c r="J1690" s="21" t="n"/>
      <c r="K1690" s="19" t="n"/>
      <c r="L1690" s="19" t="n"/>
      <c r="M1690" s="21" t="n"/>
      <c r="N1690" s="22" t="n"/>
      <c r="O1690" s="24">
        <f>IF(A1690&lt;&gt;"عهدة","",SUMIFS($G$8:$G$5007,$B$8:$B$5007,B1690,$A$8:$A$5007,"مصروف",$I$8:$I$5007,"&lt;&gt;مرفوض"))</f>
        <v/>
      </c>
      <c r="P1690" s="25">
        <f>IF(A1690&lt;&gt;"عهدة","",N(F1690)-O1690)</f>
        <v/>
      </c>
      <c r="Q1690" s="26">
        <f>IF(A1690="","",IF(A1690="عهدة",IF(N(F1690)=0,"⚠ أدخل قيمة العهدة",IF(P1690&lt;0,"⛔ عجز / زيادة مصروفات "&amp;TEXT(-P1690,"#,##0"),IF(COUNTIFS($B$8:$B$5007,B1690,$A$8:$A$5007,"مصروف",$I$8:$I$5007,"&lt;&gt;مرفوض",$K$8:$K$5007,"&lt;&gt;نعم")&gt;0,"⚠ "&amp;COUNTIFS($B$8:$B$5007,B1690,$A$8:$A$5007,"مصروف",$I$8:$I$5007,"&lt;&gt;مرفوض",$K$8:$K$5007,"&lt;&gt;نعم")&amp;" مصروف غير مسوى",IF(L1690="تمت التسوية",IF(P1690=0,"✔ متوازنة وتمت التسوية","✔ تمت التسوية – متبقي "&amp;TEXT(P1690,"#,##0")),IF(P1690&gt;0,"متبقي "&amp;TEXT(P1690,"#,##0"),"✔ متوازنة"))))),IF(R1690=0,"⚠ أضف سطر عهدة أولًا",IF(OR(C1690="",N(G1690)=0),"⚠ أكمل التاريخ والقيمة",IF(S1690="","⚠ التاريخ خارج السنة المالية",IF(H1690="","⚠ اختر بند الموازنة",IF(I1690="مرفوض","✖ مرفوض من المدير",IF(I1690&lt;&gt;"موافق","⏳ بانتظار موافقة المدير",IF(K1690&lt;&gt;"نعم","⚠ غير مسوى مع الحسابات","✔ معتمد ومسوى")))))))))</f>
        <v/>
      </c>
      <c r="R1690">
        <f>N(R1689)+IF(A1690="عهدة",1,0)</f>
        <v/>
      </c>
      <c r="S1690">
        <f>IF(C1690="","",IF(AND(C1690&gt;=DATE(2026,9,1),C1690&lt;=DATE(2027,8,31)),(YEAR(C1690)-2026)*12+MONTH(C1690)-8,""))</f>
        <v/>
      </c>
      <c r="T1690">
        <f>IF(AND(A1690="مصروف",R1690&gt;0,I1690="موافق",S1690&lt;&gt;"",H1690&lt;&gt;""),N(G1690),0)</f>
        <v/>
      </c>
    </row>
    <row r="1691">
      <c r="A1691" s="19" t="n"/>
      <c r="B1691" s="20">
        <f>IF(A1691="","",IF(R1691=0,"⚠ أضف سطر عهدة أولًا","BDR-"&amp;TEXT(R1691,"000")))</f>
        <v/>
      </c>
      <c r="C1691" s="21" t="n"/>
      <c r="D1691" s="20">
        <f>IF(C1691="","",IF(S1691="","خارج السنة المالية",INDEX(القوائم!$D$2:$D$13,S1691)))</f>
        <v/>
      </c>
      <c r="E1691" s="22" t="n"/>
      <c r="F1691" s="23" t="n"/>
      <c r="G1691" s="23" t="n"/>
      <c r="H1691" s="22" t="n"/>
      <c r="I1691" s="19" t="n"/>
      <c r="J1691" s="21" t="n"/>
      <c r="K1691" s="19" t="n"/>
      <c r="L1691" s="19" t="n"/>
      <c r="M1691" s="21" t="n"/>
      <c r="N1691" s="22" t="n"/>
      <c r="O1691" s="24">
        <f>IF(A1691&lt;&gt;"عهدة","",SUMIFS($G$8:$G$5007,$B$8:$B$5007,B1691,$A$8:$A$5007,"مصروف",$I$8:$I$5007,"&lt;&gt;مرفوض"))</f>
        <v/>
      </c>
      <c r="P1691" s="25">
        <f>IF(A1691&lt;&gt;"عهدة","",N(F1691)-O1691)</f>
        <v/>
      </c>
      <c r="Q1691" s="26">
        <f>IF(A1691="","",IF(A1691="عهدة",IF(N(F1691)=0,"⚠ أدخل قيمة العهدة",IF(P1691&lt;0,"⛔ عجز / زيادة مصروفات "&amp;TEXT(-P1691,"#,##0"),IF(COUNTIFS($B$8:$B$5007,B1691,$A$8:$A$5007,"مصروف",$I$8:$I$5007,"&lt;&gt;مرفوض",$K$8:$K$5007,"&lt;&gt;نعم")&gt;0,"⚠ "&amp;COUNTIFS($B$8:$B$5007,B1691,$A$8:$A$5007,"مصروف",$I$8:$I$5007,"&lt;&gt;مرفوض",$K$8:$K$5007,"&lt;&gt;نعم")&amp;" مصروف غير مسوى",IF(L1691="تمت التسوية",IF(P1691=0,"✔ متوازنة وتمت التسوية","✔ تمت التسوية – متبقي "&amp;TEXT(P1691,"#,##0")),IF(P1691&gt;0,"متبقي "&amp;TEXT(P1691,"#,##0"),"✔ متوازنة"))))),IF(R1691=0,"⚠ أضف سطر عهدة أولًا",IF(OR(C1691="",N(G1691)=0),"⚠ أكمل التاريخ والقيمة",IF(S1691="","⚠ التاريخ خارج السنة المالية",IF(H1691="","⚠ اختر بند الموازنة",IF(I1691="مرفوض","✖ مرفوض من المدير",IF(I1691&lt;&gt;"موافق","⏳ بانتظار موافقة المدير",IF(K1691&lt;&gt;"نعم","⚠ غير مسوى مع الحسابات","✔ معتمد ومسوى")))))))))</f>
        <v/>
      </c>
      <c r="R1691">
        <f>N(R1690)+IF(A1691="عهدة",1,0)</f>
        <v/>
      </c>
      <c r="S1691">
        <f>IF(C1691="","",IF(AND(C1691&gt;=DATE(2026,9,1),C1691&lt;=DATE(2027,8,31)),(YEAR(C1691)-2026)*12+MONTH(C1691)-8,""))</f>
        <v/>
      </c>
      <c r="T1691">
        <f>IF(AND(A1691="مصروف",R1691&gt;0,I1691="موافق",S1691&lt;&gt;"",H1691&lt;&gt;""),N(G1691),0)</f>
        <v/>
      </c>
    </row>
    <row r="1692">
      <c r="A1692" s="19" t="n"/>
      <c r="B1692" s="20">
        <f>IF(A1692="","",IF(R1692=0,"⚠ أضف سطر عهدة أولًا","BDR-"&amp;TEXT(R1692,"000")))</f>
        <v/>
      </c>
      <c r="C1692" s="21" t="n"/>
      <c r="D1692" s="20">
        <f>IF(C1692="","",IF(S1692="","خارج السنة المالية",INDEX(القوائم!$D$2:$D$13,S1692)))</f>
        <v/>
      </c>
      <c r="E1692" s="22" t="n"/>
      <c r="F1692" s="23" t="n"/>
      <c r="G1692" s="23" t="n"/>
      <c r="H1692" s="22" t="n"/>
      <c r="I1692" s="19" t="n"/>
      <c r="J1692" s="21" t="n"/>
      <c r="K1692" s="19" t="n"/>
      <c r="L1692" s="19" t="n"/>
      <c r="M1692" s="21" t="n"/>
      <c r="N1692" s="22" t="n"/>
      <c r="O1692" s="24">
        <f>IF(A1692&lt;&gt;"عهدة","",SUMIFS($G$8:$G$5007,$B$8:$B$5007,B1692,$A$8:$A$5007,"مصروف",$I$8:$I$5007,"&lt;&gt;مرفوض"))</f>
        <v/>
      </c>
      <c r="P1692" s="25">
        <f>IF(A1692&lt;&gt;"عهدة","",N(F1692)-O1692)</f>
        <v/>
      </c>
      <c r="Q1692" s="26">
        <f>IF(A1692="","",IF(A1692="عهدة",IF(N(F1692)=0,"⚠ أدخل قيمة العهدة",IF(P1692&lt;0,"⛔ عجز / زيادة مصروفات "&amp;TEXT(-P1692,"#,##0"),IF(COUNTIFS($B$8:$B$5007,B1692,$A$8:$A$5007,"مصروف",$I$8:$I$5007,"&lt;&gt;مرفوض",$K$8:$K$5007,"&lt;&gt;نعم")&gt;0,"⚠ "&amp;COUNTIFS($B$8:$B$5007,B1692,$A$8:$A$5007,"مصروف",$I$8:$I$5007,"&lt;&gt;مرفوض",$K$8:$K$5007,"&lt;&gt;نعم")&amp;" مصروف غير مسوى",IF(L1692="تمت التسوية",IF(P1692=0,"✔ متوازنة وتمت التسوية","✔ تمت التسوية – متبقي "&amp;TEXT(P1692,"#,##0")),IF(P1692&gt;0,"متبقي "&amp;TEXT(P1692,"#,##0"),"✔ متوازنة"))))),IF(R1692=0,"⚠ أضف سطر عهدة أولًا",IF(OR(C1692="",N(G1692)=0),"⚠ أكمل التاريخ والقيمة",IF(S1692="","⚠ التاريخ خارج السنة المالية",IF(H1692="","⚠ اختر بند الموازنة",IF(I1692="مرفوض","✖ مرفوض من المدير",IF(I1692&lt;&gt;"موافق","⏳ بانتظار موافقة المدير",IF(K1692&lt;&gt;"نعم","⚠ غير مسوى مع الحسابات","✔ معتمد ومسوى")))))))))</f>
        <v/>
      </c>
      <c r="R1692">
        <f>N(R1691)+IF(A1692="عهدة",1,0)</f>
        <v/>
      </c>
      <c r="S1692">
        <f>IF(C1692="","",IF(AND(C1692&gt;=DATE(2026,9,1),C1692&lt;=DATE(2027,8,31)),(YEAR(C1692)-2026)*12+MONTH(C1692)-8,""))</f>
        <v/>
      </c>
      <c r="T1692">
        <f>IF(AND(A1692="مصروف",R1692&gt;0,I1692="موافق",S1692&lt;&gt;"",H1692&lt;&gt;""),N(G1692),0)</f>
        <v/>
      </c>
    </row>
    <row r="1693">
      <c r="A1693" s="19" t="n"/>
      <c r="B1693" s="20">
        <f>IF(A1693="","",IF(R1693=0,"⚠ أضف سطر عهدة أولًا","BDR-"&amp;TEXT(R1693,"000")))</f>
        <v/>
      </c>
      <c r="C1693" s="21" t="n"/>
      <c r="D1693" s="20">
        <f>IF(C1693="","",IF(S1693="","خارج السنة المالية",INDEX(القوائم!$D$2:$D$13,S1693)))</f>
        <v/>
      </c>
      <c r="E1693" s="22" t="n"/>
      <c r="F1693" s="23" t="n"/>
      <c r="G1693" s="23" t="n"/>
      <c r="H1693" s="22" t="n"/>
      <c r="I1693" s="19" t="n"/>
      <c r="J1693" s="21" t="n"/>
      <c r="K1693" s="19" t="n"/>
      <c r="L1693" s="19" t="n"/>
      <c r="M1693" s="21" t="n"/>
      <c r="N1693" s="22" t="n"/>
      <c r="O1693" s="24">
        <f>IF(A1693&lt;&gt;"عهدة","",SUMIFS($G$8:$G$5007,$B$8:$B$5007,B1693,$A$8:$A$5007,"مصروف",$I$8:$I$5007,"&lt;&gt;مرفوض"))</f>
        <v/>
      </c>
      <c r="P1693" s="25">
        <f>IF(A1693&lt;&gt;"عهدة","",N(F1693)-O1693)</f>
        <v/>
      </c>
      <c r="Q1693" s="26">
        <f>IF(A1693="","",IF(A1693="عهدة",IF(N(F1693)=0,"⚠ أدخل قيمة العهدة",IF(P1693&lt;0,"⛔ عجز / زيادة مصروفات "&amp;TEXT(-P1693,"#,##0"),IF(COUNTIFS($B$8:$B$5007,B1693,$A$8:$A$5007,"مصروف",$I$8:$I$5007,"&lt;&gt;مرفوض",$K$8:$K$5007,"&lt;&gt;نعم")&gt;0,"⚠ "&amp;COUNTIFS($B$8:$B$5007,B1693,$A$8:$A$5007,"مصروف",$I$8:$I$5007,"&lt;&gt;مرفوض",$K$8:$K$5007,"&lt;&gt;نعم")&amp;" مصروف غير مسوى",IF(L1693="تمت التسوية",IF(P1693=0,"✔ متوازنة وتمت التسوية","✔ تمت التسوية – متبقي "&amp;TEXT(P1693,"#,##0")),IF(P1693&gt;0,"متبقي "&amp;TEXT(P1693,"#,##0"),"✔ متوازنة"))))),IF(R1693=0,"⚠ أضف سطر عهدة أولًا",IF(OR(C1693="",N(G1693)=0),"⚠ أكمل التاريخ والقيمة",IF(S1693="","⚠ التاريخ خارج السنة المالية",IF(H1693="","⚠ اختر بند الموازنة",IF(I1693="مرفوض","✖ مرفوض من المدير",IF(I1693&lt;&gt;"موافق","⏳ بانتظار موافقة المدير",IF(K1693&lt;&gt;"نعم","⚠ غير مسوى مع الحسابات","✔ معتمد ومسوى")))))))))</f>
        <v/>
      </c>
      <c r="R1693">
        <f>N(R1692)+IF(A1693="عهدة",1,0)</f>
        <v/>
      </c>
      <c r="S1693">
        <f>IF(C1693="","",IF(AND(C1693&gt;=DATE(2026,9,1),C1693&lt;=DATE(2027,8,31)),(YEAR(C1693)-2026)*12+MONTH(C1693)-8,""))</f>
        <v/>
      </c>
      <c r="T1693">
        <f>IF(AND(A1693="مصروف",R1693&gt;0,I1693="موافق",S1693&lt;&gt;"",H1693&lt;&gt;""),N(G1693),0)</f>
        <v/>
      </c>
    </row>
    <row r="1694">
      <c r="A1694" s="19" t="n"/>
      <c r="B1694" s="20">
        <f>IF(A1694="","",IF(R1694=0,"⚠ أضف سطر عهدة أولًا","BDR-"&amp;TEXT(R1694,"000")))</f>
        <v/>
      </c>
      <c r="C1694" s="21" t="n"/>
      <c r="D1694" s="20">
        <f>IF(C1694="","",IF(S1694="","خارج السنة المالية",INDEX(القوائم!$D$2:$D$13,S1694)))</f>
        <v/>
      </c>
      <c r="E1694" s="22" t="n"/>
      <c r="F1694" s="23" t="n"/>
      <c r="G1694" s="23" t="n"/>
      <c r="H1694" s="22" t="n"/>
      <c r="I1694" s="19" t="n"/>
      <c r="J1694" s="21" t="n"/>
      <c r="K1694" s="19" t="n"/>
      <c r="L1694" s="19" t="n"/>
      <c r="M1694" s="21" t="n"/>
      <c r="N1694" s="22" t="n"/>
      <c r="O1694" s="24">
        <f>IF(A1694&lt;&gt;"عهدة","",SUMIFS($G$8:$G$5007,$B$8:$B$5007,B1694,$A$8:$A$5007,"مصروف",$I$8:$I$5007,"&lt;&gt;مرفوض"))</f>
        <v/>
      </c>
      <c r="P1694" s="25">
        <f>IF(A1694&lt;&gt;"عهدة","",N(F1694)-O1694)</f>
        <v/>
      </c>
      <c r="Q1694" s="26">
        <f>IF(A1694="","",IF(A1694="عهدة",IF(N(F1694)=0,"⚠ أدخل قيمة العهدة",IF(P1694&lt;0,"⛔ عجز / زيادة مصروفات "&amp;TEXT(-P1694,"#,##0"),IF(COUNTIFS($B$8:$B$5007,B1694,$A$8:$A$5007,"مصروف",$I$8:$I$5007,"&lt;&gt;مرفوض",$K$8:$K$5007,"&lt;&gt;نعم")&gt;0,"⚠ "&amp;COUNTIFS($B$8:$B$5007,B1694,$A$8:$A$5007,"مصروف",$I$8:$I$5007,"&lt;&gt;مرفوض",$K$8:$K$5007,"&lt;&gt;نعم")&amp;" مصروف غير مسوى",IF(L1694="تمت التسوية",IF(P1694=0,"✔ متوازنة وتمت التسوية","✔ تمت التسوية – متبقي "&amp;TEXT(P1694,"#,##0")),IF(P1694&gt;0,"متبقي "&amp;TEXT(P1694,"#,##0"),"✔ متوازنة"))))),IF(R1694=0,"⚠ أضف سطر عهدة أولًا",IF(OR(C1694="",N(G1694)=0),"⚠ أكمل التاريخ والقيمة",IF(S1694="","⚠ التاريخ خارج السنة المالية",IF(H1694="","⚠ اختر بند الموازنة",IF(I1694="مرفوض","✖ مرفوض من المدير",IF(I1694&lt;&gt;"موافق","⏳ بانتظار موافقة المدير",IF(K1694&lt;&gt;"نعم","⚠ غير مسوى مع الحسابات","✔ معتمد ومسوى")))))))))</f>
        <v/>
      </c>
      <c r="R1694">
        <f>N(R1693)+IF(A1694="عهدة",1,0)</f>
        <v/>
      </c>
      <c r="S1694">
        <f>IF(C1694="","",IF(AND(C1694&gt;=DATE(2026,9,1),C1694&lt;=DATE(2027,8,31)),(YEAR(C1694)-2026)*12+MONTH(C1694)-8,""))</f>
        <v/>
      </c>
      <c r="T1694">
        <f>IF(AND(A1694="مصروف",R1694&gt;0,I1694="موافق",S1694&lt;&gt;"",H1694&lt;&gt;""),N(G1694),0)</f>
        <v/>
      </c>
    </row>
    <row r="1695">
      <c r="A1695" s="19" t="n"/>
      <c r="B1695" s="20">
        <f>IF(A1695="","",IF(R1695=0,"⚠ أضف سطر عهدة أولًا","BDR-"&amp;TEXT(R1695,"000")))</f>
        <v/>
      </c>
      <c r="C1695" s="21" t="n"/>
      <c r="D1695" s="20">
        <f>IF(C1695="","",IF(S1695="","خارج السنة المالية",INDEX(القوائم!$D$2:$D$13,S1695)))</f>
        <v/>
      </c>
      <c r="E1695" s="22" t="n"/>
      <c r="F1695" s="23" t="n"/>
      <c r="G1695" s="23" t="n"/>
      <c r="H1695" s="22" t="n"/>
      <c r="I1695" s="19" t="n"/>
      <c r="J1695" s="21" t="n"/>
      <c r="K1695" s="19" t="n"/>
      <c r="L1695" s="19" t="n"/>
      <c r="M1695" s="21" t="n"/>
      <c r="N1695" s="22" t="n"/>
      <c r="O1695" s="24">
        <f>IF(A1695&lt;&gt;"عهدة","",SUMIFS($G$8:$G$5007,$B$8:$B$5007,B1695,$A$8:$A$5007,"مصروف",$I$8:$I$5007,"&lt;&gt;مرفوض"))</f>
        <v/>
      </c>
      <c r="P1695" s="25">
        <f>IF(A1695&lt;&gt;"عهدة","",N(F1695)-O1695)</f>
        <v/>
      </c>
      <c r="Q1695" s="26">
        <f>IF(A1695="","",IF(A1695="عهدة",IF(N(F1695)=0,"⚠ أدخل قيمة العهدة",IF(P1695&lt;0,"⛔ عجز / زيادة مصروفات "&amp;TEXT(-P1695,"#,##0"),IF(COUNTIFS($B$8:$B$5007,B1695,$A$8:$A$5007,"مصروف",$I$8:$I$5007,"&lt;&gt;مرفوض",$K$8:$K$5007,"&lt;&gt;نعم")&gt;0,"⚠ "&amp;COUNTIFS($B$8:$B$5007,B1695,$A$8:$A$5007,"مصروف",$I$8:$I$5007,"&lt;&gt;مرفوض",$K$8:$K$5007,"&lt;&gt;نعم")&amp;" مصروف غير مسوى",IF(L1695="تمت التسوية",IF(P1695=0,"✔ متوازنة وتمت التسوية","✔ تمت التسوية – متبقي "&amp;TEXT(P1695,"#,##0")),IF(P1695&gt;0,"متبقي "&amp;TEXT(P1695,"#,##0"),"✔ متوازنة"))))),IF(R1695=0,"⚠ أضف سطر عهدة أولًا",IF(OR(C1695="",N(G1695)=0),"⚠ أكمل التاريخ والقيمة",IF(S1695="","⚠ التاريخ خارج السنة المالية",IF(H1695="","⚠ اختر بند الموازنة",IF(I1695="مرفوض","✖ مرفوض من المدير",IF(I1695&lt;&gt;"موافق","⏳ بانتظار موافقة المدير",IF(K1695&lt;&gt;"نعم","⚠ غير مسوى مع الحسابات","✔ معتمد ومسوى")))))))))</f>
        <v/>
      </c>
      <c r="R1695">
        <f>N(R1694)+IF(A1695="عهدة",1,0)</f>
        <v/>
      </c>
      <c r="S1695">
        <f>IF(C1695="","",IF(AND(C1695&gt;=DATE(2026,9,1),C1695&lt;=DATE(2027,8,31)),(YEAR(C1695)-2026)*12+MONTH(C1695)-8,""))</f>
        <v/>
      </c>
      <c r="T1695">
        <f>IF(AND(A1695="مصروف",R1695&gt;0,I1695="موافق",S1695&lt;&gt;"",H1695&lt;&gt;""),N(G1695),0)</f>
        <v/>
      </c>
    </row>
    <row r="1696">
      <c r="A1696" s="19" t="n"/>
      <c r="B1696" s="20">
        <f>IF(A1696="","",IF(R1696=0,"⚠ أضف سطر عهدة أولًا","BDR-"&amp;TEXT(R1696,"000")))</f>
        <v/>
      </c>
      <c r="C1696" s="21" t="n"/>
      <c r="D1696" s="20">
        <f>IF(C1696="","",IF(S1696="","خارج السنة المالية",INDEX(القوائم!$D$2:$D$13,S1696)))</f>
        <v/>
      </c>
      <c r="E1696" s="22" t="n"/>
      <c r="F1696" s="23" t="n"/>
      <c r="G1696" s="23" t="n"/>
      <c r="H1696" s="22" t="n"/>
      <c r="I1696" s="19" t="n"/>
      <c r="J1696" s="21" t="n"/>
      <c r="K1696" s="19" t="n"/>
      <c r="L1696" s="19" t="n"/>
      <c r="M1696" s="21" t="n"/>
      <c r="N1696" s="22" t="n"/>
      <c r="O1696" s="24">
        <f>IF(A1696&lt;&gt;"عهدة","",SUMIFS($G$8:$G$5007,$B$8:$B$5007,B1696,$A$8:$A$5007,"مصروف",$I$8:$I$5007,"&lt;&gt;مرفوض"))</f>
        <v/>
      </c>
      <c r="P1696" s="25">
        <f>IF(A1696&lt;&gt;"عهدة","",N(F1696)-O1696)</f>
        <v/>
      </c>
      <c r="Q1696" s="26">
        <f>IF(A1696="","",IF(A1696="عهدة",IF(N(F1696)=0,"⚠ أدخل قيمة العهدة",IF(P1696&lt;0,"⛔ عجز / زيادة مصروفات "&amp;TEXT(-P1696,"#,##0"),IF(COUNTIFS($B$8:$B$5007,B1696,$A$8:$A$5007,"مصروف",$I$8:$I$5007,"&lt;&gt;مرفوض",$K$8:$K$5007,"&lt;&gt;نعم")&gt;0,"⚠ "&amp;COUNTIFS($B$8:$B$5007,B1696,$A$8:$A$5007,"مصروف",$I$8:$I$5007,"&lt;&gt;مرفوض",$K$8:$K$5007,"&lt;&gt;نعم")&amp;" مصروف غير مسوى",IF(L1696="تمت التسوية",IF(P1696=0,"✔ متوازنة وتمت التسوية","✔ تمت التسوية – متبقي "&amp;TEXT(P1696,"#,##0")),IF(P1696&gt;0,"متبقي "&amp;TEXT(P1696,"#,##0"),"✔ متوازنة"))))),IF(R1696=0,"⚠ أضف سطر عهدة أولًا",IF(OR(C1696="",N(G1696)=0),"⚠ أكمل التاريخ والقيمة",IF(S1696="","⚠ التاريخ خارج السنة المالية",IF(H1696="","⚠ اختر بند الموازنة",IF(I1696="مرفوض","✖ مرفوض من المدير",IF(I1696&lt;&gt;"موافق","⏳ بانتظار موافقة المدير",IF(K1696&lt;&gt;"نعم","⚠ غير مسوى مع الحسابات","✔ معتمد ومسوى")))))))))</f>
        <v/>
      </c>
      <c r="R1696">
        <f>N(R1695)+IF(A1696="عهدة",1,0)</f>
        <v/>
      </c>
      <c r="S1696">
        <f>IF(C1696="","",IF(AND(C1696&gt;=DATE(2026,9,1),C1696&lt;=DATE(2027,8,31)),(YEAR(C1696)-2026)*12+MONTH(C1696)-8,""))</f>
        <v/>
      </c>
      <c r="T1696">
        <f>IF(AND(A1696="مصروف",R1696&gt;0,I1696="موافق",S1696&lt;&gt;"",H1696&lt;&gt;""),N(G1696),0)</f>
        <v/>
      </c>
    </row>
    <row r="1697">
      <c r="A1697" s="19" t="n"/>
      <c r="B1697" s="20">
        <f>IF(A1697="","",IF(R1697=0,"⚠ أضف سطر عهدة أولًا","BDR-"&amp;TEXT(R1697,"000")))</f>
        <v/>
      </c>
      <c r="C1697" s="21" t="n"/>
      <c r="D1697" s="20">
        <f>IF(C1697="","",IF(S1697="","خارج السنة المالية",INDEX(القوائم!$D$2:$D$13,S1697)))</f>
        <v/>
      </c>
      <c r="E1697" s="22" t="n"/>
      <c r="F1697" s="23" t="n"/>
      <c r="G1697" s="23" t="n"/>
      <c r="H1697" s="22" t="n"/>
      <c r="I1697" s="19" t="n"/>
      <c r="J1697" s="21" t="n"/>
      <c r="K1697" s="19" t="n"/>
      <c r="L1697" s="19" t="n"/>
      <c r="M1697" s="21" t="n"/>
      <c r="N1697" s="22" t="n"/>
      <c r="O1697" s="24">
        <f>IF(A1697&lt;&gt;"عهدة","",SUMIFS($G$8:$G$5007,$B$8:$B$5007,B1697,$A$8:$A$5007,"مصروف",$I$8:$I$5007,"&lt;&gt;مرفوض"))</f>
        <v/>
      </c>
      <c r="P1697" s="25">
        <f>IF(A1697&lt;&gt;"عهدة","",N(F1697)-O1697)</f>
        <v/>
      </c>
      <c r="Q1697" s="26">
        <f>IF(A1697="","",IF(A1697="عهدة",IF(N(F1697)=0,"⚠ أدخل قيمة العهدة",IF(P1697&lt;0,"⛔ عجز / زيادة مصروفات "&amp;TEXT(-P1697,"#,##0"),IF(COUNTIFS($B$8:$B$5007,B1697,$A$8:$A$5007,"مصروف",$I$8:$I$5007,"&lt;&gt;مرفوض",$K$8:$K$5007,"&lt;&gt;نعم")&gt;0,"⚠ "&amp;COUNTIFS($B$8:$B$5007,B1697,$A$8:$A$5007,"مصروف",$I$8:$I$5007,"&lt;&gt;مرفوض",$K$8:$K$5007,"&lt;&gt;نعم")&amp;" مصروف غير مسوى",IF(L1697="تمت التسوية",IF(P1697=0,"✔ متوازنة وتمت التسوية","✔ تمت التسوية – متبقي "&amp;TEXT(P1697,"#,##0")),IF(P1697&gt;0,"متبقي "&amp;TEXT(P1697,"#,##0"),"✔ متوازنة"))))),IF(R1697=0,"⚠ أضف سطر عهدة أولًا",IF(OR(C1697="",N(G1697)=0),"⚠ أكمل التاريخ والقيمة",IF(S1697="","⚠ التاريخ خارج السنة المالية",IF(H1697="","⚠ اختر بند الموازنة",IF(I1697="مرفوض","✖ مرفوض من المدير",IF(I1697&lt;&gt;"موافق","⏳ بانتظار موافقة المدير",IF(K1697&lt;&gt;"نعم","⚠ غير مسوى مع الحسابات","✔ معتمد ومسوى")))))))))</f>
        <v/>
      </c>
      <c r="R1697">
        <f>N(R1696)+IF(A1697="عهدة",1,0)</f>
        <v/>
      </c>
      <c r="S1697">
        <f>IF(C1697="","",IF(AND(C1697&gt;=DATE(2026,9,1),C1697&lt;=DATE(2027,8,31)),(YEAR(C1697)-2026)*12+MONTH(C1697)-8,""))</f>
        <v/>
      </c>
      <c r="T1697">
        <f>IF(AND(A1697="مصروف",R1697&gt;0,I1697="موافق",S1697&lt;&gt;"",H1697&lt;&gt;""),N(G1697),0)</f>
        <v/>
      </c>
    </row>
    <row r="1698">
      <c r="A1698" s="19" t="n"/>
      <c r="B1698" s="20">
        <f>IF(A1698="","",IF(R1698=0,"⚠ أضف سطر عهدة أولًا","BDR-"&amp;TEXT(R1698,"000")))</f>
        <v/>
      </c>
      <c r="C1698" s="21" t="n"/>
      <c r="D1698" s="20">
        <f>IF(C1698="","",IF(S1698="","خارج السنة المالية",INDEX(القوائم!$D$2:$D$13,S1698)))</f>
        <v/>
      </c>
      <c r="E1698" s="22" t="n"/>
      <c r="F1698" s="23" t="n"/>
      <c r="G1698" s="23" t="n"/>
      <c r="H1698" s="22" t="n"/>
      <c r="I1698" s="19" t="n"/>
      <c r="J1698" s="21" t="n"/>
      <c r="K1698" s="19" t="n"/>
      <c r="L1698" s="19" t="n"/>
      <c r="M1698" s="21" t="n"/>
      <c r="N1698" s="22" t="n"/>
      <c r="O1698" s="24">
        <f>IF(A1698&lt;&gt;"عهدة","",SUMIFS($G$8:$G$5007,$B$8:$B$5007,B1698,$A$8:$A$5007,"مصروف",$I$8:$I$5007,"&lt;&gt;مرفوض"))</f>
        <v/>
      </c>
      <c r="P1698" s="25">
        <f>IF(A1698&lt;&gt;"عهدة","",N(F1698)-O1698)</f>
        <v/>
      </c>
      <c r="Q1698" s="26">
        <f>IF(A1698="","",IF(A1698="عهدة",IF(N(F1698)=0,"⚠ أدخل قيمة العهدة",IF(P1698&lt;0,"⛔ عجز / زيادة مصروفات "&amp;TEXT(-P1698,"#,##0"),IF(COUNTIFS($B$8:$B$5007,B1698,$A$8:$A$5007,"مصروف",$I$8:$I$5007,"&lt;&gt;مرفوض",$K$8:$K$5007,"&lt;&gt;نعم")&gt;0,"⚠ "&amp;COUNTIFS($B$8:$B$5007,B1698,$A$8:$A$5007,"مصروف",$I$8:$I$5007,"&lt;&gt;مرفوض",$K$8:$K$5007,"&lt;&gt;نعم")&amp;" مصروف غير مسوى",IF(L1698="تمت التسوية",IF(P1698=0,"✔ متوازنة وتمت التسوية","✔ تمت التسوية – متبقي "&amp;TEXT(P1698,"#,##0")),IF(P1698&gt;0,"متبقي "&amp;TEXT(P1698,"#,##0"),"✔ متوازنة"))))),IF(R1698=0,"⚠ أضف سطر عهدة أولًا",IF(OR(C1698="",N(G1698)=0),"⚠ أكمل التاريخ والقيمة",IF(S1698="","⚠ التاريخ خارج السنة المالية",IF(H1698="","⚠ اختر بند الموازنة",IF(I1698="مرفوض","✖ مرفوض من المدير",IF(I1698&lt;&gt;"موافق","⏳ بانتظار موافقة المدير",IF(K1698&lt;&gt;"نعم","⚠ غير مسوى مع الحسابات","✔ معتمد ومسوى")))))))))</f>
        <v/>
      </c>
      <c r="R1698">
        <f>N(R1697)+IF(A1698="عهدة",1,0)</f>
        <v/>
      </c>
      <c r="S1698">
        <f>IF(C1698="","",IF(AND(C1698&gt;=DATE(2026,9,1),C1698&lt;=DATE(2027,8,31)),(YEAR(C1698)-2026)*12+MONTH(C1698)-8,""))</f>
        <v/>
      </c>
      <c r="T1698">
        <f>IF(AND(A1698="مصروف",R1698&gt;0,I1698="موافق",S1698&lt;&gt;"",H1698&lt;&gt;""),N(G1698),0)</f>
        <v/>
      </c>
    </row>
    <row r="1699">
      <c r="A1699" s="19" t="n"/>
      <c r="B1699" s="20">
        <f>IF(A1699="","",IF(R1699=0,"⚠ أضف سطر عهدة أولًا","BDR-"&amp;TEXT(R1699,"000")))</f>
        <v/>
      </c>
      <c r="C1699" s="21" t="n"/>
      <c r="D1699" s="20">
        <f>IF(C1699="","",IF(S1699="","خارج السنة المالية",INDEX(القوائم!$D$2:$D$13,S1699)))</f>
        <v/>
      </c>
      <c r="E1699" s="22" t="n"/>
      <c r="F1699" s="23" t="n"/>
      <c r="G1699" s="23" t="n"/>
      <c r="H1699" s="22" t="n"/>
      <c r="I1699" s="19" t="n"/>
      <c r="J1699" s="21" t="n"/>
      <c r="K1699" s="19" t="n"/>
      <c r="L1699" s="19" t="n"/>
      <c r="M1699" s="21" t="n"/>
      <c r="N1699" s="22" t="n"/>
      <c r="O1699" s="24">
        <f>IF(A1699&lt;&gt;"عهدة","",SUMIFS($G$8:$G$5007,$B$8:$B$5007,B1699,$A$8:$A$5007,"مصروف",$I$8:$I$5007,"&lt;&gt;مرفوض"))</f>
        <v/>
      </c>
      <c r="P1699" s="25">
        <f>IF(A1699&lt;&gt;"عهدة","",N(F1699)-O1699)</f>
        <v/>
      </c>
      <c r="Q1699" s="26">
        <f>IF(A1699="","",IF(A1699="عهدة",IF(N(F1699)=0,"⚠ أدخل قيمة العهدة",IF(P1699&lt;0,"⛔ عجز / زيادة مصروفات "&amp;TEXT(-P1699,"#,##0"),IF(COUNTIFS($B$8:$B$5007,B1699,$A$8:$A$5007,"مصروف",$I$8:$I$5007,"&lt;&gt;مرفوض",$K$8:$K$5007,"&lt;&gt;نعم")&gt;0,"⚠ "&amp;COUNTIFS($B$8:$B$5007,B1699,$A$8:$A$5007,"مصروف",$I$8:$I$5007,"&lt;&gt;مرفوض",$K$8:$K$5007,"&lt;&gt;نعم")&amp;" مصروف غير مسوى",IF(L1699="تمت التسوية",IF(P1699=0,"✔ متوازنة وتمت التسوية","✔ تمت التسوية – متبقي "&amp;TEXT(P1699,"#,##0")),IF(P1699&gt;0,"متبقي "&amp;TEXT(P1699,"#,##0"),"✔ متوازنة"))))),IF(R1699=0,"⚠ أضف سطر عهدة أولًا",IF(OR(C1699="",N(G1699)=0),"⚠ أكمل التاريخ والقيمة",IF(S1699="","⚠ التاريخ خارج السنة المالية",IF(H1699="","⚠ اختر بند الموازنة",IF(I1699="مرفوض","✖ مرفوض من المدير",IF(I1699&lt;&gt;"موافق","⏳ بانتظار موافقة المدير",IF(K1699&lt;&gt;"نعم","⚠ غير مسوى مع الحسابات","✔ معتمد ومسوى")))))))))</f>
        <v/>
      </c>
      <c r="R1699">
        <f>N(R1698)+IF(A1699="عهدة",1,0)</f>
        <v/>
      </c>
      <c r="S1699">
        <f>IF(C1699="","",IF(AND(C1699&gt;=DATE(2026,9,1),C1699&lt;=DATE(2027,8,31)),(YEAR(C1699)-2026)*12+MONTH(C1699)-8,""))</f>
        <v/>
      </c>
      <c r="T1699">
        <f>IF(AND(A1699="مصروف",R1699&gt;0,I1699="موافق",S1699&lt;&gt;"",H1699&lt;&gt;""),N(G1699),0)</f>
        <v/>
      </c>
    </row>
    <row r="1700">
      <c r="A1700" s="19" t="n"/>
      <c r="B1700" s="20">
        <f>IF(A1700="","",IF(R1700=0,"⚠ أضف سطر عهدة أولًا","BDR-"&amp;TEXT(R1700,"000")))</f>
        <v/>
      </c>
      <c r="C1700" s="21" t="n"/>
      <c r="D1700" s="20">
        <f>IF(C1700="","",IF(S1700="","خارج السنة المالية",INDEX(القوائم!$D$2:$D$13,S1700)))</f>
        <v/>
      </c>
      <c r="E1700" s="22" t="n"/>
      <c r="F1700" s="23" t="n"/>
      <c r="G1700" s="23" t="n"/>
      <c r="H1700" s="22" t="n"/>
      <c r="I1700" s="19" t="n"/>
      <c r="J1700" s="21" t="n"/>
      <c r="K1700" s="19" t="n"/>
      <c r="L1700" s="19" t="n"/>
      <c r="M1700" s="21" t="n"/>
      <c r="N1700" s="22" t="n"/>
      <c r="O1700" s="24">
        <f>IF(A1700&lt;&gt;"عهدة","",SUMIFS($G$8:$G$5007,$B$8:$B$5007,B1700,$A$8:$A$5007,"مصروف",$I$8:$I$5007,"&lt;&gt;مرفوض"))</f>
        <v/>
      </c>
      <c r="P1700" s="25">
        <f>IF(A1700&lt;&gt;"عهدة","",N(F1700)-O1700)</f>
        <v/>
      </c>
      <c r="Q1700" s="26">
        <f>IF(A1700="","",IF(A1700="عهدة",IF(N(F1700)=0,"⚠ أدخل قيمة العهدة",IF(P1700&lt;0,"⛔ عجز / زيادة مصروفات "&amp;TEXT(-P1700,"#,##0"),IF(COUNTIFS($B$8:$B$5007,B1700,$A$8:$A$5007,"مصروف",$I$8:$I$5007,"&lt;&gt;مرفوض",$K$8:$K$5007,"&lt;&gt;نعم")&gt;0,"⚠ "&amp;COUNTIFS($B$8:$B$5007,B1700,$A$8:$A$5007,"مصروف",$I$8:$I$5007,"&lt;&gt;مرفوض",$K$8:$K$5007,"&lt;&gt;نعم")&amp;" مصروف غير مسوى",IF(L1700="تمت التسوية",IF(P1700=0,"✔ متوازنة وتمت التسوية","✔ تمت التسوية – متبقي "&amp;TEXT(P1700,"#,##0")),IF(P1700&gt;0,"متبقي "&amp;TEXT(P1700,"#,##0"),"✔ متوازنة"))))),IF(R1700=0,"⚠ أضف سطر عهدة أولًا",IF(OR(C1700="",N(G1700)=0),"⚠ أكمل التاريخ والقيمة",IF(S1700="","⚠ التاريخ خارج السنة المالية",IF(H1700="","⚠ اختر بند الموازنة",IF(I1700="مرفوض","✖ مرفوض من المدير",IF(I1700&lt;&gt;"موافق","⏳ بانتظار موافقة المدير",IF(K1700&lt;&gt;"نعم","⚠ غير مسوى مع الحسابات","✔ معتمد ومسوى")))))))))</f>
        <v/>
      </c>
      <c r="R1700">
        <f>N(R1699)+IF(A1700="عهدة",1,0)</f>
        <v/>
      </c>
      <c r="S1700">
        <f>IF(C1700="","",IF(AND(C1700&gt;=DATE(2026,9,1),C1700&lt;=DATE(2027,8,31)),(YEAR(C1700)-2026)*12+MONTH(C1700)-8,""))</f>
        <v/>
      </c>
      <c r="T1700">
        <f>IF(AND(A1700="مصروف",R1700&gt;0,I1700="موافق",S1700&lt;&gt;"",H1700&lt;&gt;""),N(G1700),0)</f>
        <v/>
      </c>
    </row>
    <row r="1701">
      <c r="A1701" s="19" t="n"/>
      <c r="B1701" s="20">
        <f>IF(A1701="","",IF(R1701=0,"⚠ أضف سطر عهدة أولًا","BDR-"&amp;TEXT(R1701,"000")))</f>
        <v/>
      </c>
      <c r="C1701" s="21" t="n"/>
      <c r="D1701" s="20">
        <f>IF(C1701="","",IF(S1701="","خارج السنة المالية",INDEX(القوائم!$D$2:$D$13,S1701)))</f>
        <v/>
      </c>
      <c r="E1701" s="22" t="n"/>
      <c r="F1701" s="23" t="n"/>
      <c r="G1701" s="23" t="n"/>
      <c r="H1701" s="22" t="n"/>
      <c r="I1701" s="19" t="n"/>
      <c r="J1701" s="21" t="n"/>
      <c r="K1701" s="19" t="n"/>
      <c r="L1701" s="19" t="n"/>
      <c r="M1701" s="21" t="n"/>
      <c r="N1701" s="22" t="n"/>
      <c r="O1701" s="24">
        <f>IF(A1701&lt;&gt;"عهدة","",SUMIFS($G$8:$G$5007,$B$8:$B$5007,B1701,$A$8:$A$5007,"مصروف",$I$8:$I$5007,"&lt;&gt;مرفوض"))</f>
        <v/>
      </c>
      <c r="P1701" s="25">
        <f>IF(A1701&lt;&gt;"عهدة","",N(F1701)-O1701)</f>
        <v/>
      </c>
      <c r="Q1701" s="26">
        <f>IF(A1701="","",IF(A1701="عهدة",IF(N(F1701)=0,"⚠ أدخل قيمة العهدة",IF(P1701&lt;0,"⛔ عجز / زيادة مصروفات "&amp;TEXT(-P1701,"#,##0"),IF(COUNTIFS($B$8:$B$5007,B1701,$A$8:$A$5007,"مصروف",$I$8:$I$5007,"&lt;&gt;مرفوض",$K$8:$K$5007,"&lt;&gt;نعم")&gt;0,"⚠ "&amp;COUNTIFS($B$8:$B$5007,B1701,$A$8:$A$5007,"مصروف",$I$8:$I$5007,"&lt;&gt;مرفوض",$K$8:$K$5007,"&lt;&gt;نعم")&amp;" مصروف غير مسوى",IF(L1701="تمت التسوية",IF(P1701=0,"✔ متوازنة وتمت التسوية","✔ تمت التسوية – متبقي "&amp;TEXT(P1701,"#,##0")),IF(P1701&gt;0,"متبقي "&amp;TEXT(P1701,"#,##0"),"✔ متوازنة"))))),IF(R1701=0,"⚠ أضف سطر عهدة أولًا",IF(OR(C1701="",N(G1701)=0),"⚠ أكمل التاريخ والقيمة",IF(S1701="","⚠ التاريخ خارج السنة المالية",IF(H1701="","⚠ اختر بند الموازنة",IF(I1701="مرفوض","✖ مرفوض من المدير",IF(I1701&lt;&gt;"موافق","⏳ بانتظار موافقة المدير",IF(K1701&lt;&gt;"نعم","⚠ غير مسوى مع الحسابات","✔ معتمد ومسوى")))))))))</f>
        <v/>
      </c>
      <c r="R1701">
        <f>N(R1700)+IF(A1701="عهدة",1,0)</f>
        <v/>
      </c>
      <c r="S1701">
        <f>IF(C1701="","",IF(AND(C1701&gt;=DATE(2026,9,1),C1701&lt;=DATE(2027,8,31)),(YEAR(C1701)-2026)*12+MONTH(C1701)-8,""))</f>
        <v/>
      </c>
      <c r="T1701">
        <f>IF(AND(A1701="مصروف",R1701&gt;0,I1701="موافق",S1701&lt;&gt;"",H1701&lt;&gt;""),N(G1701),0)</f>
        <v/>
      </c>
    </row>
    <row r="1702">
      <c r="A1702" s="19" t="n"/>
      <c r="B1702" s="20">
        <f>IF(A1702="","",IF(R1702=0,"⚠ أضف سطر عهدة أولًا","BDR-"&amp;TEXT(R1702,"000")))</f>
        <v/>
      </c>
      <c r="C1702" s="21" t="n"/>
      <c r="D1702" s="20">
        <f>IF(C1702="","",IF(S1702="","خارج السنة المالية",INDEX(القوائم!$D$2:$D$13,S1702)))</f>
        <v/>
      </c>
      <c r="E1702" s="22" t="n"/>
      <c r="F1702" s="23" t="n"/>
      <c r="G1702" s="23" t="n"/>
      <c r="H1702" s="22" t="n"/>
      <c r="I1702" s="19" t="n"/>
      <c r="J1702" s="21" t="n"/>
      <c r="K1702" s="19" t="n"/>
      <c r="L1702" s="19" t="n"/>
      <c r="M1702" s="21" t="n"/>
      <c r="N1702" s="22" t="n"/>
      <c r="O1702" s="24">
        <f>IF(A1702&lt;&gt;"عهدة","",SUMIFS($G$8:$G$5007,$B$8:$B$5007,B1702,$A$8:$A$5007,"مصروف",$I$8:$I$5007,"&lt;&gt;مرفوض"))</f>
        <v/>
      </c>
      <c r="P1702" s="25">
        <f>IF(A1702&lt;&gt;"عهدة","",N(F1702)-O1702)</f>
        <v/>
      </c>
      <c r="Q1702" s="26">
        <f>IF(A1702="","",IF(A1702="عهدة",IF(N(F1702)=0,"⚠ أدخل قيمة العهدة",IF(P1702&lt;0,"⛔ عجز / زيادة مصروفات "&amp;TEXT(-P1702,"#,##0"),IF(COUNTIFS($B$8:$B$5007,B1702,$A$8:$A$5007,"مصروف",$I$8:$I$5007,"&lt;&gt;مرفوض",$K$8:$K$5007,"&lt;&gt;نعم")&gt;0,"⚠ "&amp;COUNTIFS($B$8:$B$5007,B1702,$A$8:$A$5007,"مصروف",$I$8:$I$5007,"&lt;&gt;مرفوض",$K$8:$K$5007,"&lt;&gt;نعم")&amp;" مصروف غير مسوى",IF(L1702="تمت التسوية",IF(P1702=0,"✔ متوازنة وتمت التسوية","✔ تمت التسوية – متبقي "&amp;TEXT(P1702,"#,##0")),IF(P1702&gt;0,"متبقي "&amp;TEXT(P1702,"#,##0"),"✔ متوازنة"))))),IF(R1702=0,"⚠ أضف سطر عهدة أولًا",IF(OR(C1702="",N(G1702)=0),"⚠ أكمل التاريخ والقيمة",IF(S1702="","⚠ التاريخ خارج السنة المالية",IF(H1702="","⚠ اختر بند الموازنة",IF(I1702="مرفوض","✖ مرفوض من المدير",IF(I1702&lt;&gt;"موافق","⏳ بانتظار موافقة المدير",IF(K1702&lt;&gt;"نعم","⚠ غير مسوى مع الحسابات","✔ معتمد ومسوى")))))))))</f>
        <v/>
      </c>
      <c r="R1702">
        <f>N(R1701)+IF(A1702="عهدة",1,0)</f>
        <v/>
      </c>
      <c r="S1702">
        <f>IF(C1702="","",IF(AND(C1702&gt;=DATE(2026,9,1),C1702&lt;=DATE(2027,8,31)),(YEAR(C1702)-2026)*12+MONTH(C1702)-8,""))</f>
        <v/>
      </c>
      <c r="T1702">
        <f>IF(AND(A1702="مصروف",R1702&gt;0,I1702="موافق",S1702&lt;&gt;"",H1702&lt;&gt;""),N(G1702),0)</f>
        <v/>
      </c>
    </row>
    <row r="1703">
      <c r="A1703" s="19" t="n"/>
      <c r="B1703" s="20">
        <f>IF(A1703="","",IF(R1703=0,"⚠ أضف سطر عهدة أولًا","BDR-"&amp;TEXT(R1703,"000")))</f>
        <v/>
      </c>
      <c r="C1703" s="21" t="n"/>
      <c r="D1703" s="20">
        <f>IF(C1703="","",IF(S1703="","خارج السنة المالية",INDEX(القوائم!$D$2:$D$13,S1703)))</f>
        <v/>
      </c>
      <c r="E1703" s="22" t="n"/>
      <c r="F1703" s="23" t="n"/>
      <c r="G1703" s="23" t="n"/>
      <c r="H1703" s="22" t="n"/>
      <c r="I1703" s="19" t="n"/>
      <c r="J1703" s="21" t="n"/>
      <c r="K1703" s="19" t="n"/>
      <c r="L1703" s="19" t="n"/>
      <c r="M1703" s="21" t="n"/>
      <c r="N1703" s="22" t="n"/>
      <c r="O1703" s="24">
        <f>IF(A1703&lt;&gt;"عهدة","",SUMIFS($G$8:$G$5007,$B$8:$B$5007,B1703,$A$8:$A$5007,"مصروف",$I$8:$I$5007,"&lt;&gt;مرفوض"))</f>
        <v/>
      </c>
      <c r="P1703" s="25">
        <f>IF(A1703&lt;&gt;"عهدة","",N(F1703)-O1703)</f>
        <v/>
      </c>
      <c r="Q1703" s="26">
        <f>IF(A1703="","",IF(A1703="عهدة",IF(N(F1703)=0,"⚠ أدخل قيمة العهدة",IF(P1703&lt;0,"⛔ عجز / زيادة مصروفات "&amp;TEXT(-P1703,"#,##0"),IF(COUNTIFS($B$8:$B$5007,B1703,$A$8:$A$5007,"مصروف",$I$8:$I$5007,"&lt;&gt;مرفوض",$K$8:$K$5007,"&lt;&gt;نعم")&gt;0,"⚠ "&amp;COUNTIFS($B$8:$B$5007,B1703,$A$8:$A$5007,"مصروف",$I$8:$I$5007,"&lt;&gt;مرفوض",$K$8:$K$5007,"&lt;&gt;نعم")&amp;" مصروف غير مسوى",IF(L1703="تمت التسوية",IF(P1703=0,"✔ متوازنة وتمت التسوية","✔ تمت التسوية – متبقي "&amp;TEXT(P1703,"#,##0")),IF(P1703&gt;0,"متبقي "&amp;TEXT(P1703,"#,##0"),"✔ متوازنة"))))),IF(R1703=0,"⚠ أضف سطر عهدة أولًا",IF(OR(C1703="",N(G1703)=0),"⚠ أكمل التاريخ والقيمة",IF(S1703="","⚠ التاريخ خارج السنة المالية",IF(H1703="","⚠ اختر بند الموازنة",IF(I1703="مرفوض","✖ مرفوض من المدير",IF(I1703&lt;&gt;"موافق","⏳ بانتظار موافقة المدير",IF(K1703&lt;&gt;"نعم","⚠ غير مسوى مع الحسابات","✔ معتمد ومسوى")))))))))</f>
        <v/>
      </c>
      <c r="R1703">
        <f>N(R1702)+IF(A1703="عهدة",1,0)</f>
        <v/>
      </c>
      <c r="S1703">
        <f>IF(C1703="","",IF(AND(C1703&gt;=DATE(2026,9,1),C1703&lt;=DATE(2027,8,31)),(YEAR(C1703)-2026)*12+MONTH(C1703)-8,""))</f>
        <v/>
      </c>
      <c r="T1703">
        <f>IF(AND(A1703="مصروف",R1703&gt;0,I1703="موافق",S1703&lt;&gt;"",H1703&lt;&gt;""),N(G1703),0)</f>
        <v/>
      </c>
    </row>
    <row r="1704">
      <c r="A1704" s="19" t="n"/>
      <c r="B1704" s="20">
        <f>IF(A1704="","",IF(R1704=0,"⚠ أضف سطر عهدة أولًا","BDR-"&amp;TEXT(R1704,"000")))</f>
        <v/>
      </c>
      <c r="C1704" s="21" t="n"/>
      <c r="D1704" s="20">
        <f>IF(C1704="","",IF(S1704="","خارج السنة المالية",INDEX(القوائم!$D$2:$D$13,S1704)))</f>
        <v/>
      </c>
      <c r="E1704" s="22" t="n"/>
      <c r="F1704" s="23" t="n"/>
      <c r="G1704" s="23" t="n"/>
      <c r="H1704" s="22" t="n"/>
      <c r="I1704" s="19" t="n"/>
      <c r="J1704" s="21" t="n"/>
      <c r="K1704" s="19" t="n"/>
      <c r="L1704" s="19" t="n"/>
      <c r="M1704" s="21" t="n"/>
      <c r="N1704" s="22" t="n"/>
      <c r="O1704" s="24">
        <f>IF(A1704&lt;&gt;"عهدة","",SUMIFS($G$8:$G$5007,$B$8:$B$5007,B1704,$A$8:$A$5007,"مصروف",$I$8:$I$5007,"&lt;&gt;مرفوض"))</f>
        <v/>
      </c>
      <c r="P1704" s="25">
        <f>IF(A1704&lt;&gt;"عهدة","",N(F1704)-O1704)</f>
        <v/>
      </c>
      <c r="Q1704" s="26">
        <f>IF(A1704="","",IF(A1704="عهدة",IF(N(F1704)=0,"⚠ أدخل قيمة العهدة",IF(P1704&lt;0,"⛔ عجز / زيادة مصروفات "&amp;TEXT(-P1704,"#,##0"),IF(COUNTIFS($B$8:$B$5007,B1704,$A$8:$A$5007,"مصروف",$I$8:$I$5007,"&lt;&gt;مرفوض",$K$8:$K$5007,"&lt;&gt;نعم")&gt;0,"⚠ "&amp;COUNTIFS($B$8:$B$5007,B1704,$A$8:$A$5007,"مصروف",$I$8:$I$5007,"&lt;&gt;مرفوض",$K$8:$K$5007,"&lt;&gt;نعم")&amp;" مصروف غير مسوى",IF(L1704="تمت التسوية",IF(P1704=0,"✔ متوازنة وتمت التسوية","✔ تمت التسوية – متبقي "&amp;TEXT(P1704,"#,##0")),IF(P1704&gt;0,"متبقي "&amp;TEXT(P1704,"#,##0"),"✔ متوازنة"))))),IF(R1704=0,"⚠ أضف سطر عهدة أولًا",IF(OR(C1704="",N(G1704)=0),"⚠ أكمل التاريخ والقيمة",IF(S1704="","⚠ التاريخ خارج السنة المالية",IF(H1704="","⚠ اختر بند الموازنة",IF(I1704="مرفوض","✖ مرفوض من المدير",IF(I1704&lt;&gt;"موافق","⏳ بانتظار موافقة المدير",IF(K1704&lt;&gt;"نعم","⚠ غير مسوى مع الحسابات","✔ معتمد ومسوى")))))))))</f>
        <v/>
      </c>
      <c r="R1704">
        <f>N(R1703)+IF(A1704="عهدة",1,0)</f>
        <v/>
      </c>
      <c r="S1704">
        <f>IF(C1704="","",IF(AND(C1704&gt;=DATE(2026,9,1),C1704&lt;=DATE(2027,8,31)),(YEAR(C1704)-2026)*12+MONTH(C1704)-8,""))</f>
        <v/>
      </c>
      <c r="T1704">
        <f>IF(AND(A1704="مصروف",R1704&gt;0,I1704="موافق",S1704&lt;&gt;"",H1704&lt;&gt;""),N(G1704),0)</f>
        <v/>
      </c>
    </row>
    <row r="1705">
      <c r="A1705" s="19" t="n"/>
      <c r="B1705" s="20">
        <f>IF(A1705="","",IF(R1705=0,"⚠ أضف سطر عهدة أولًا","BDR-"&amp;TEXT(R1705,"000")))</f>
        <v/>
      </c>
      <c r="C1705" s="21" t="n"/>
      <c r="D1705" s="20">
        <f>IF(C1705="","",IF(S1705="","خارج السنة المالية",INDEX(القوائم!$D$2:$D$13,S1705)))</f>
        <v/>
      </c>
      <c r="E1705" s="22" t="n"/>
      <c r="F1705" s="23" t="n"/>
      <c r="G1705" s="23" t="n"/>
      <c r="H1705" s="22" t="n"/>
      <c r="I1705" s="19" t="n"/>
      <c r="J1705" s="21" t="n"/>
      <c r="K1705" s="19" t="n"/>
      <c r="L1705" s="19" t="n"/>
      <c r="M1705" s="21" t="n"/>
      <c r="N1705" s="22" t="n"/>
      <c r="O1705" s="24">
        <f>IF(A1705&lt;&gt;"عهدة","",SUMIFS($G$8:$G$5007,$B$8:$B$5007,B1705,$A$8:$A$5007,"مصروف",$I$8:$I$5007,"&lt;&gt;مرفوض"))</f>
        <v/>
      </c>
      <c r="P1705" s="25">
        <f>IF(A1705&lt;&gt;"عهدة","",N(F1705)-O1705)</f>
        <v/>
      </c>
      <c r="Q1705" s="26">
        <f>IF(A1705="","",IF(A1705="عهدة",IF(N(F1705)=0,"⚠ أدخل قيمة العهدة",IF(P1705&lt;0,"⛔ عجز / زيادة مصروفات "&amp;TEXT(-P1705,"#,##0"),IF(COUNTIFS($B$8:$B$5007,B1705,$A$8:$A$5007,"مصروف",$I$8:$I$5007,"&lt;&gt;مرفوض",$K$8:$K$5007,"&lt;&gt;نعم")&gt;0,"⚠ "&amp;COUNTIFS($B$8:$B$5007,B1705,$A$8:$A$5007,"مصروف",$I$8:$I$5007,"&lt;&gt;مرفوض",$K$8:$K$5007,"&lt;&gt;نعم")&amp;" مصروف غير مسوى",IF(L1705="تمت التسوية",IF(P1705=0,"✔ متوازنة وتمت التسوية","✔ تمت التسوية – متبقي "&amp;TEXT(P1705,"#,##0")),IF(P1705&gt;0,"متبقي "&amp;TEXT(P1705,"#,##0"),"✔ متوازنة"))))),IF(R1705=0,"⚠ أضف سطر عهدة أولًا",IF(OR(C1705="",N(G1705)=0),"⚠ أكمل التاريخ والقيمة",IF(S1705="","⚠ التاريخ خارج السنة المالية",IF(H1705="","⚠ اختر بند الموازنة",IF(I1705="مرفوض","✖ مرفوض من المدير",IF(I1705&lt;&gt;"موافق","⏳ بانتظار موافقة المدير",IF(K1705&lt;&gt;"نعم","⚠ غير مسوى مع الحسابات","✔ معتمد ومسوى")))))))))</f>
        <v/>
      </c>
      <c r="R1705">
        <f>N(R1704)+IF(A1705="عهدة",1,0)</f>
        <v/>
      </c>
      <c r="S1705">
        <f>IF(C1705="","",IF(AND(C1705&gt;=DATE(2026,9,1),C1705&lt;=DATE(2027,8,31)),(YEAR(C1705)-2026)*12+MONTH(C1705)-8,""))</f>
        <v/>
      </c>
      <c r="T1705">
        <f>IF(AND(A1705="مصروف",R1705&gt;0,I1705="موافق",S1705&lt;&gt;"",H1705&lt;&gt;""),N(G1705),0)</f>
        <v/>
      </c>
    </row>
    <row r="1706">
      <c r="A1706" s="19" t="n"/>
      <c r="B1706" s="20">
        <f>IF(A1706="","",IF(R1706=0,"⚠ أضف سطر عهدة أولًا","BDR-"&amp;TEXT(R1706,"000")))</f>
        <v/>
      </c>
      <c r="C1706" s="21" t="n"/>
      <c r="D1706" s="20">
        <f>IF(C1706="","",IF(S1706="","خارج السنة المالية",INDEX(القوائم!$D$2:$D$13,S1706)))</f>
        <v/>
      </c>
      <c r="E1706" s="22" t="n"/>
      <c r="F1706" s="23" t="n"/>
      <c r="G1706" s="23" t="n"/>
      <c r="H1706" s="22" t="n"/>
      <c r="I1706" s="19" t="n"/>
      <c r="J1706" s="21" t="n"/>
      <c r="K1706" s="19" t="n"/>
      <c r="L1706" s="19" t="n"/>
      <c r="M1706" s="21" t="n"/>
      <c r="N1706" s="22" t="n"/>
      <c r="O1706" s="24">
        <f>IF(A1706&lt;&gt;"عهدة","",SUMIFS($G$8:$G$5007,$B$8:$B$5007,B1706,$A$8:$A$5007,"مصروف",$I$8:$I$5007,"&lt;&gt;مرفوض"))</f>
        <v/>
      </c>
      <c r="P1706" s="25">
        <f>IF(A1706&lt;&gt;"عهدة","",N(F1706)-O1706)</f>
        <v/>
      </c>
      <c r="Q1706" s="26">
        <f>IF(A1706="","",IF(A1706="عهدة",IF(N(F1706)=0,"⚠ أدخل قيمة العهدة",IF(P1706&lt;0,"⛔ عجز / زيادة مصروفات "&amp;TEXT(-P1706,"#,##0"),IF(COUNTIFS($B$8:$B$5007,B1706,$A$8:$A$5007,"مصروف",$I$8:$I$5007,"&lt;&gt;مرفوض",$K$8:$K$5007,"&lt;&gt;نعم")&gt;0,"⚠ "&amp;COUNTIFS($B$8:$B$5007,B1706,$A$8:$A$5007,"مصروف",$I$8:$I$5007,"&lt;&gt;مرفوض",$K$8:$K$5007,"&lt;&gt;نعم")&amp;" مصروف غير مسوى",IF(L1706="تمت التسوية",IF(P1706=0,"✔ متوازنة وتمت التسوية","✔ تمت التسوية – متبقي "&amp;TEXT(P1706,"#,##0")),IF(P1706&gt;0,"متبقي "&amp;TEXT(P1706,"#,##0"),"✔ متوازنة"))))),IF(R1706=0,"⚠ أضف سطر عهدة أولًا",IF(OR(C1706="",N(G1706)=0),"⚠ أكمل التاريخ والقيمة",IF(S1706="","⚠ التاريخ خارج السنة المالية",IF(H1706="","⚠ اختر بند الموازنة",IF(I1706="مرفوض","✖ مرفوض من المدير",IF(I1706&lt;&gt;"موافق","⏳ بانتظار موافقة المدير",IF(K1706&lt;&gt;"نعم","⚠ غير مسوى مع الحسابات","✔ معتمد ومسوى")))))))))</f>
        <v/>
      </c>
      <c r="R1706">
        <f>N(R1705)+IF(A1706="عهدة",1,0)</f>
        <v/>
      </c>
      <c r="S1706">
        <f>IF(C1706="","",IF(AND(C1706&gt;=DATE(2026,9,1),C1706&lt;=DATE(2027,8,31)),(YEAR(C1706)-2026)*12+MONTH(C1706)-8,""))</f>
        <v/>
      </c>
      <c r="T1706">
        <f>IF(AND(A1706="مصروف",R1706&gt;0,I1706="موافق",S1706&lt;&gt;"",H1706&lt;&gt;""),N(G1706),0)</f>
        <v/>
      </c>
    </row>
    <row r="1707">
      <c r="A1707" s="19" t="n"/>
      <c r="B1707" s="20">
        <f>IF(A1707="","",IF(R1707=0,"⚠ أضف سطر عهدة أولًا","BDR-"&amp;TEXT(R1707,"000")))</f>
        <v/>
      </c>
      <c r="C1707" s="21" t="n"/>
      <c r="D1707" s="20">
        <f>IF(C1707="","",IF(S1707="","خارج السنة المالية",INDEX(القوائم!$D$2:$D$13,S1707)))</f>
        <v/>
      </c>
      <c r="E1707" s="22" t="n"/>
      <c r="F1707" s="23" t="n"/>
      <c r="G1707" s="23" t="n"/>
      <c r="H1707" s="22" t="n"/>
      <c r="I1707" s="19" t="n"/>
      <c r="J1707" s="21" t="n"/>
      <c r="K1707" s="19" t="n"/>
      <c r="L1707" s="19" t="n"/>
      <c r="M1707" s="21" t="n"/>
      <c r="N1707" s="22" t="n"/>
      <c r="O1707" s="24">
        <f>IF(A1707&lt;&gt;"عهدة","",SUMIFS($G$8:$G$5007,$B$8:$B$5007,B1707,$A$8:$A$5007,"مصروف",$I$8:$I$5007,"&lt;&gt;مرفوض"))</f>
        <v/>
      </c>
      <c r="P1707" s="25">
        <f>IF(A1707&lt;&gt;"عهدة","",N(F1707)-O1707)</f>
        <v/>
      </c>
      <c r="Q1707" s="26">
        <f>IF(A1707="","",IF(A1707="عهدة",IF(N(F1707)=0,"⚠ أدخل قيمة العهدة",IF(P1707&lt;0,"⛔ عجز / زيادة مصروفات "&amp;TEXT(-P1707,"#,##0"),IF(COUNTIFS($B$8:$B$5007,B1707,$A$8:$A$5007,"مصروف",$I$8:$I$5007,"&lt;&gt;مرفوض",$K$8:$K$5007,"&lt;&gt;نعم")&gt;0,"⚠ "&amp;COUNTIFS($B$8:$B$5007,B1707,$A$8:$A$5007,"مصروف",$I$8:$I$5007,"&lt;&gt;مرفوض",$K$8:$K$5007,"&lt;&gt;نعم")&amp;" مصروف غير مسوى",IF(L1707="تمت التسوية",IF(P1707=0,"✔ متوازنة وتمت التسوية","✔ تمت التسوية – متبقي "&amp;TEXT(P1707,"#,##0")),IF(P1707&gt;0,"متبقي "&amp;TEXT(P1707,"#,##0"),"✔ متوازنة"))))),IF(R1707=0,"⚠ أضف سطر عهدة أولًا",IF(OR(C1707="",N(G1707)=0),"⚠ أكمل التاريخ والقيمة",IF(S1707="","⚠ التاريخ خارج السنة المالية",IF(H1707="","⚠ اختر بند الموازنة",IF(I1707="مرفوض","✖ مرفوض من المدير",IF(I1707&lt;&gt;"موافق","⏳ بانتظار موافقة المدير",IF(K1707&lt;&gt;"نعم","⚠ غير مسوى مع الحسابات","✔ معتمد ومسوى")))))))))</f>
        <v/>
      </c>
      <c r="R1707">
        <f>N(R1706)+IF(A1707="عهدة",1,0)</f>
        <v/>
      </c>
      <c r="S1707">
        <f>IF(C1707="","",IF(AND(C1707&gt;=DATE(2026,9,1),C1707&lt;=DATE(2027,8,31)),(YEAR(C1707)-2026)*12+MONTH(C1707)-8,""))</f>
        <v/>
      </c>
      <c r="T1707">
        <f>IF(AND(A1707="مصروف",R1707&gt;0,I1707="موافق",S1707&lt;&gt;"",H1707&lt;&gt;""),N(G1707),0)</f>
        <v/>
      </c>
    </row>
    <row r="1708">
      <c r="A1708" s="19" t="n"/>
      <c r="B1708" s="20">
        <f>IF(A1708="","",IF(R1708=0,"⚠ أضف سطر عهدة أولًا","BDR-"&amp;TEXT(R1708,"000")))</f>
        <v/>
      </c>
      <c r="C1708" s="21" t="n"/>
      <c r="D1708" s="20">
        <f>IF(C1708="","",IF(S1708="","خارج السنة المالية",INDEX(القوائم!$D$2:$D$13,S1708)))</f>
        <v/>
      </c>
      <c r="E1708" s="22" t="n"/>
      <c r="F1708" s="23" t="n"/>
      <c r="G1708" s="23" t="n"/>
      <c r="H1708" s="22" t="n"/>
      <c r="I1708" s="19" t="n"/>
      <c r="J1708" s="21" t="n"/>
      <c r="K1708" s="19" t="n"/>
      <c r="L1708" s="19" t="n"/>
      <c r="M1708" s="21" t="n"/>
      <c r="N1708" s="22" t="n"/>
      <c r="O1708" s="24">
        <f>IF(A1708&lt;&gt;"عهدة","",SUMIFS($G$8:$G$5007,$B$8:$B$5007,B1708,$A$8:$A$5007,"مصروف",$I$8:$I$5007,"&lt;&gt;مرفوض"))</f>
        <v/>
      </c>
      <c r="P1708" s="25">
        <f>IF(A1708&lt;&gt;"عهدة","",N(F1708)-O1708)</f>
        <v/>
      </c>
      <c r="Q1708" s="26">
        <f>IF(A1708="","",IF(A1708="عهدة",IF(N(F1708)=0,"⚠ أدخل قيمة العهدة",IF(P1708&lt;0,"⛔ عجز / زيادة مصروفات "&amp;TEXT(-P1708,"#,##0"),IF(COUNTIFS($B$8:$B$5007,B1708,$A$8:$A$5007,"مصروف",$I$8:$I$5007,"&lt;&gt;مرفوض",$K$8:$K$5007,"&lt;&gt;نعم")&gt;0,"⚠ "&amp;COUNTIFS($B$8:$B$5007,B1708,$A$8:$A$5007,"مصروف",$I$8:$I$5007,"&lt;&gt;مرفوض",$K$8:$K$5007,"&lt;&gt;نعم")&amp;" مصروف غير مسوى",IF(L1708="تمت التسوية",IF(P1708=0,"✔ متوازنة وتمت التسوية","✔ تمت التسوية – متبقي "&amp;TEXT(P1708,"#,##0")),IF(P1708&gt;0,"متبقي "&amp;TEXT(P1708,"#,##0"),"✔ متوازنة"))))),IF(R1708=0,"⚠ أضف سطر عهدة أولًا",IF(OR(C1708="",N(G1708)=0),"⚠ أكمل التاريخ والقيمة",IF(S1708="","⚠ التاريخ خارج السنة المالية",IF(H1708="","⚠ اختر بند الموازنة",IF(I1708="مرفوض","✖ مرفوض من المدير",IF(I1708&lt;&gt;"موافق","⏳ بانتظار موافقة المدير",IF(K1708&lt;&gt;"نعم","⚠ غير مسوى مع الحسابات","✔ معتمد ومسوى")))))))))</f>
        <v/>
      </c>
      <c r="R1708">
        <f>N(R1707)+IF(A1708="عهدة",1,0)</f>
        <v/>
      </c>
      <c r="S1708">
        <f>IF(C1708="","",IF(AND(C1708&gt;=DATE(2026,9,1),C1708&lt;=DATE(2027,8,31)),(YEAR(C1708)-2026)*12+MONTH(C1708)-8,""))</f>
        <v/>
      </c>
      <c r="T1708">
        <f>IF(AND(A1708="مصروف",R1708&gt;0,I1708="موافق",S1708&lt;&gt;"",H1708&lt;&gt;""),N(G1708),0)</f>
        <v/>
      </c>
    </row>
    <row r="1709">
      <c r="A1709" s="19" t="n"/>
      <c r="B1709" s="20">
        <f>IF(A1709="","",IF(R1709=0,"⚠ أضف سطر عهدة أولًا","BDR-"&amp;TEXT(R1709,"000")))</f>
        <v/>
      </c>
      <c r="C1709" s="21" t="n"/>
      <c r="D1709" s="20">
        <f>IF(C1709="","",IF(S1709="","خارج السنة المالية",INDEX(القوائم!$D$2:$D$13,S1709)))</f>
        <v/>
      </c>
      <c r="E1709" s="22" t="n"/>
      <c r="F1709" s="23" t="n"/>
      <c r="G1709" s="23" t="n"/>
      <c r="H1709" s="22" t="n"/>
      <c r="I1709" s="19" t="n"/>
      <c r="J1709" s="21" t="n"/>
      <c r="K1709" s="19" t="n"/>
      <c r="L1709" s="19" t="n"/>
      <c r="M1709" s="21" t="n"/>
      <c r="N1709" s="22" t="n"/>
      <c r="O1709" s="24">
        <f>IF(A1709&lt;&gt;"عهدة","",SUMIFS($G$8:$G$5007,$B$8:$B$5007,B1709,$A$8:$A$5007,"مصروف",$I$8:$I$5007,"&lt;&gt;مرفوض"))</f>
        <v/>
      </c>
      <c r="P1709" s="25">
        <f>IF(A1709&lt;&gt;"عهدة","",N(F1709)-O1709)</f>
        <v/>
      </c>
      <c r="Q1709" s="26">
        <f>IF(A1709="","",IF(A1709="عهدة",IF(N(F1709)=0,"⚠ أدخل قيمة العهدة",IF(P1709&lt;0,"⛔ عجز / زيادة مصروفات "&amp;TEXT(-P1709,"#,##0"),IF(COUNTIFS($B$8:$B$5007,B1709,$A$8:$A$5007,"مصروف",$I$8:$I$5007,"&lt;&gt;مرفوض",$K$8:$K$5007,"&lt;&gt;نعم")&gt;0,"⚠ "&amp;COUNTIFS($B$8:$B$5007,B1709,$A$8:$A$5007,"مصروف",$I$8:$I$5007,"&lt;&gt;مرفوض",$K$8:$K$5007,"&lt;&gt;نعم")&amp;" مصروف غير مسوى",IF(L1709="تمت التسوية",IF(P1709=0,"✔ متوازنة وتمت التسوية","✔ تمت التسوية – متبقي "&amp;TEXT(P1709,"#,##0")),IF(P1709&gt;0,"متبقي "&amp;TEXT(P1709,"#,##0"),"✔ متوازنة"))))),IF(R1709=0,"⚠ أضف سطر عهدة أولًا",IF(OR(C1709="",N(G1709)=0),"⚠ أكمل التاريخ والقيمة",IF(S1709="","⚠ التاريخ خارج السنة المالية",IF(H1709="","⚠ اختر بند الموازنة",IF(I1709="مرفوض","✖ مرفوض من المدير",IF(I1709&lt;&gt;"موافق","⏳ بانتظار موافقة المدير",IF(K1709&lt;&gt;"نعم","⚠ غير مسوى مع الحسابات","✔ معتمد ومسوى")))))))))</f>
        <v/>
      </c>
      <c r="R1709">
        <f>N(R1708)+IF(A1709="عهدة",1,0)</f>
        <v/>
      </c>
      <c r="S1709">
        <f>IF(C1709="","",IF(AND(C1709&gt;=DATE(2026,9,1),C1709&lt;=DATE(2027,8,31)),(YEAR(C1709)-2026)*12+MONTH(C1709)-8,""))</f>
        <v/>
      </c>
      <c r="T1709">
        <f>IF(AND(A1709="مصروف",R1709&gt;0,I1709="موافق",S1709&lt;&gt;"",H1709&lt;&gt;""),N(G1709),0)</f>
        <v/>
      </c>
    </row>
    <row r="1710">
      <c r="A1710" s="19" t="n"/>
      <c r="B1710" s="20">
        <f>IF(A1710="","",IF(R1710=0,"⚠ أضف سطر عهدة أولًا","BDR-"&amp;TEXT(R1710,"000")))</f>
        <v/>
      </c>
      <c r="C1710" s="21" t="n"/>
      <c r="D1710" s="20">
        <f>IF(C1710="","",IF(S1710="","خارج السنة المالية",INDEX(القوائم!$D$2:$D$13,S1710)))</f>
        <v/>
      </c>
      <c r="E1710" s="22" t="n"/>
      <c r="F1710" s="23" t="n"/>
      <c r="G1710" s="23" t="n"/>
      <c r="H1710" s="22" t="n"/>
      <c r="I1710" s="19" t="n"/>
      <c r="J1710" s="21" t="n"/>
      <c r="K1710" s="19" t="n"/>
      <c r="L1710" s="19" t="n"/>
      <c r="M1710" s="21" t="n"/>
      <c r="N1710" s="22" t="n"/>
      <c r="O1710" s="24">
        <f>IF(A1710&lt;&gt;"عهدة","",SUMIFS($G$8:$G$5007,$B$8:$B$5007,B1710,$A$8:$A$5007,"مصروف",$I$8:$I$5007,"&lt;&gt;مرفوض"))</f>
        <v/>
      </c>
      <c r="P1710" s="25">
        <f>IF(A1710&lt;&gt;"عهدة","",N(F1710)-O1710)</f>
        <v/>
      </c>
      <c r="Q1710" s="26">
        <f>IF(A1710="","",IF(A1710="عهدة",IF(N(F1710)=0,"⚠ أدخل قيمة العهدة",IF(P1710&lt;0,"⛔ عجز / زيادة مصروفات "&amp;TEXT(-P1710,"#,##0"),IF(COUNTIFS($B$8:$B$5007,B1710,$A$8:$A$5007,"مصروف",$I$8:$I$5007,"&lt;&gt;مرفوض",$K$8:$K$5007,"&lt;&gt;نعم")&gt;0,"⚠ "&amp;COUNTIFS($B$8:$B$5007,B1710,$A$8:$A$5007,"مصروف",$I$8:$I$5007,"&lt;&gt;مرفوض",$K$8:$K$5007,"&lt;&gt;نعم")&amp;" مصروف غير مسوى",IF(L1710="تمت التسوية",IF(P1710=0,"✔ متوازنة وتمت التسوية","✔ تمت التسوية – متبقي "&amp;TEXT(P1710,"#,##0")),IF(P1710&gt;0,"متبقي "&amp;TEXT(P1710,"#,##0"),"✔ متوازنة"))))),IF(R1710=0,"⚠ أضف سطر عهدة أولًا",IF(OR(C1710="",N(G1710)=0),"⚠ أكمل التاريخ والقيمة",IF(S1710="","⚠ التاريخ خارج السنة المالية",IF(H1710="","⚠ اختر بند الموازنة",IF(I1710="مرفوض","✖ مرفوض من المدير",IF(I1710&lt;&gt;"موافق","⏳ بانتظار موافقة المدير",IF(K1710&lt;&gt;"نعم","⚠ غير مسوى مع الحسابات","✔ معتمد ومسوى")))))))))</f>
        <v/>
      </c>
      <c r="R1710">
        <f>N(R1709)+IF(A1710="عهدة",1,0)</f>
        <v/>
      </c>
      <c r="S1710">
        <f>IF(C1710="","",IF(AND(C1710&gt;=DATE(2026,9,1),C1710&lt;=DATE(2027,8,31)),(YEAR(C1710)-2026)*12+MONTH(C1710)-8,""))</f>
        <v/>
      </c>
      <c r="T1710">
        <f>IF(AND(A1710="مصروف",R1710&gt;0,I1710="موافق",S1710&lt;&gt;"",H1710&lt;&gt;""),N(G1710),0)</f>
        <v/>
      </c>
    </row>
    <row r="1711">
      <c r="A1711" s="19" t="n"/>
      <c r="B1711" s="20">
        <f>IF(A1711="","",IF(R1711=0,"⚠ أضف سطر عهدة أولًا","BDR-"&amp;TEXT(R1711,"000")))</f>
        <v/>
      </c>
      <c r="C1711" s="21" t="n"/>
      <c r="D1711" s="20">
        <f>IF(C1711="","",IF(S1711="","خارج السنة المالية",INDEX(القوائم!$D$2:$D$13,S1711)))</f>
        <v/>
      </c>
      <c r="E1711" s="22" t="n"/>
      <c r="F1711" s="23" t="n"/>
      <c r="G1711" s="23" t="n"/>
      <c r="H1711" s="22" t="n"/>
      <c r="I1711" s="19" t="n"/>
      <c r="J1711" s="21" t="n"/>
      <c r="K1711" s="19" t="n"/>
      <c r="L1711" s="19" t="n"/>
      <c r="M1711" s="21" t="n"/>
      <c r="N1711" s="22" t="n"/>
      <c r="O1711" s="24">
        <f>IF(A1711&lt;&gt;"عهدة","",SUMIFS($G$8:$G$5007,$B$8:$B$5007,B1711,$A$8:$A$5007,"مصروف",$I$8:$I$5007,"&lt;&gt;مرفوض"))</f>
        <v/>
      </c>
      <c r="P1711" s="25">
        <f>IF(A1711&lt;&gt;"عهدة","",N(F1711)-O1711)</f>
        <v/>
      </c>
      <c r="Q1711" s="26">
        <f>IF(A1711="","",IF(A1711="عهدة",IF(N(F1711)=0,"⚠ أدخل قيمة العهدة",IF(P1711&lt;0,"⛔ عجز / زيادة مصروفات "&amp;TEXT(-P1711,"#,##0"),IF(COUNTIFS($B$8:$B$5007,B1711,$A$8:$A$5007,"مصروف",$I$8:$I$5007,"&lt;&gt;مرفوض",$K$8:$K$5007,"&lt;&gt;نعم")&gt;0,"⚠ "&amp;COUNTIFS($B$8:$B$5007,B1711,$A$8:$A$5007,"مصروف",$I$8:$I$5007,"&lt;&gt;مرفوض",$K$8:$K$5007,"&lt;&gt;نعم")&amp;" مصروف غير مسوى",IF(L1711="تمت التسوية",IF(P1711=0,"✔ متوازنة وتمت التسوية","✔ تمت التسوية – متبقي "&amp;TEXT(P1711,"#,##0")),IF(P1711&gt;0,"متبقي "&amp;TEXT(P1711,"#,##0"),"✔ متوازنة"))))),IF(R1711=0,"⚠ أضف سطر عهدة أولًا",IF(OR(C1711="",N(G1711)=0),"⚠ أكمل التاريخ والقيمة",IF(S1711="","⚠ التاريخ خارج السنة المالية",IF(H1711="","⚠ اختر بند الموازنة",IF(I1711="مرفوض","✖ مرفوض من المدير",IF(I1711&lt;&gt;"موافق","⏳ بانتظار موافقة المدير",IF(K1711&lt;&gt;"نعم","⚠ غير مسوى مع الحسابات","✔ معتمد ومسوى")))))))))</f>
        <v/>
      </c>
      <c r="R1711">
        <f>N(R1710)+IF(A1711="عهدة",1,0)</f>
        <v/>
      </c>
      <c r="S1711">
        <f>IF(C1711="","",IF(AND(C1711&gt;=DATE(2026,9,1),C1711&lt;=DATE(2027,8,31)),(YEAR(C1711)-2026)*12+MONTH(C1711)-8,""))</f>
        <v/>
      </c>
      <c r="T1711">
        <f>IF(AND(A1711="مصروف",R1711&gt;0,I1711="موافق",S1711&lt;&gt;"",H1711&lt;&gt;""),N(G1711),0)</f>
        <v/>
      </c>
    </row>
    <row r="1712">
      <c r="A1712" s="19" t="n"/>
      <c r="B1712" s="20">
        <f>IF(A1712="","",IF(R1712=0,"⚠ أضف سطر عهدة أولًا","BDR-"&amp;TEXT(R1712,"000")))</f>
        <v/>
      </c>
      <c r="C1712" s="21" t="n"/>
      <c r="D1712" s="20">
        <f>IF(C1712="","",IF(S1712="","خارج السنة المالية",INDEX(القوائم!$D$2:$D$13,S1712)))</f>
        <v/>
      </c>
      <c r="E1712" s="22" t="n"/>
      <c r="F1712" s="23" t="n"/>
      <c r="G1712" s="23" t="n"/>
      <c r="H1712" s="22" t="n"/>
      <c r="I1712" s="19" t="n"/>
      <c r="J1712" s="21" t="n"/>
      <c r="K1712" s="19" t="n"/>
      <c r="L1712" s="19" t="n"/>
      <c r="M1712" s="21" t="n"/>
      <c r="N1712" s="22" t="n"/>
      <c r="O1712" s="24">
        <f>IF(A1712&lt;&gt;"عهدة","",SUMIFS($G$8:$G$5007,$B$8:$B$5007,B1712,$A$8:$A$5007,"مصروف",$I$8:$I$5007,"&lt;&gt;مرفوض"))</f>
        <v/>
      </c>
      <c r="P1712" s="25">
        <f>IF(A1712&lt;&gt;"عهدة","",N(F1712)-O1712)</f>
        <v/>
      </c>
      <c r="Q1712" s="26">
        <f>IF(A1712="","",IF(A1712="عهدة",IF(N(F1712)=0,"⚠ أدخل قيمة العهدة",IF(P1712&lt;0,"⛔ عجز / زيادة مصروفات "&amp;TEXT(-P1712,"#,##0"),IF(COUNTIFS($B$8:$B$5007,B1712,$A$8:$A$5007,"مصروف",$I$8:$I$5007,"&lt;&gt;مرفوض",$K$8:$K$5007,"&lt;&gt;نعم")&gt;0,"⚠ "&amp;COUNTIFS($B$8:$B$5007,B1712,$A$8:$A$5007,"مصروف",$I$8:$I$5007,"&lt;&gt;مرفوض",$K$8:$K$5007,"&lt;&gt;نعم")&amp;" مصروف غير مسوى",IF(L1712="تمت التسوية",IF(P1712=0,"✔ متوازنة وتمت التسوية","✔ تمت التسوية – متبقي "&amp;TEXT(P1712,"#,##0")),IF(P1712&gt;0,"متبقي "&amp;TEXT(P1712,"#,##0"),"✔ متوازنة"))))),IF(R1712=0,"⚠ أضف سطر عهدة أولًا",IF(OR(C1712="",N(G1712)=0),"⚠ أكمل التاريخ والقيمة",IF(S1712="","⚠ التاريخ خارج السنة المالية",IF(H1712="","⚠ اختر بند الموازنة",IF(I1712="مرفوض","✖ مرفوض من المدير",IF(I1712&lt;&gt;"موافق","⏳ بانتظار موافقة المدير",IF(K1712&lt;&gt;"نعم","⚠ غير مسوى مع الحسابات","✔ معتمد ومسوى")))))))))</f>
        <v/>
      </c>
      <c r="R1712">
        <f>N(R1711)+IF(A1712="عهدة",1,0)</f>
        <v/>
      </c>
      <c r="S1712">
        <f>IF(C1712="","",IF(AND(C1712&gt;=DATE(2026,9,1),C1712&lt;=DATE(2027,8,31)),(YEAR(C1712)-2026)*12+MONTH(C1712)-8,""))</f>
        <v/>
      </c>
      <c r="T1712">
        <f>IF(AND(A1712="مصروف",R1712&gt;0,I1712="موافق",S1712&lt;&gt;"",H1712&lt;&gt;""),N(G1712),0)</f>
        <v/>
      </c>
    </row>
    <row r="1713">
      <c r="A1713" s="19" t="n"/>
      <c r="B1713" s="20">
        <f>IF(A1713="","",IF(R1713=0,"⚠ أضف سطر عهدة أولًا","BDR-"&amp;TEXT(R1713,"000")))</f>
        <v/>
      </c>
      <c r="C1713" s="21" t="n"/>
      <c r="D1713" s="20">
        <f>IF(C1713="","",IF(S1713="","خارج السنة المالية",INDEX(القوائم!$D$2:$D$13,S1713)))</f>
        <v/>
      </c>
      <c r="E1713" s="22" t="n"/>
      <c r="F1713" s="23" t="n"/>
      <c r="G1713" s="23" t="n"/>
      <c r="H1713" s="22" t="n"/>
      <c r="I1713" s="19" t="n"/>
      <c r="J1713" s="21" t="n"/>
      <c r="K1713" s="19" t="n"/>
      <c r="L1713" s="19" t="n"/>
      <c r="M1713" s="21" t="n"/>
      <c r="N1713" s="22" t="n"/>
      <c r="O1713" s="24">
        <f>IF(A1713&lt;&gt;"عهدة","",SUMIFS($G$8:$G$5007,$B$8:$B$5007,B1713,$A$8:$A$5007,"مصروف",$I$8:$I$5007,"&lt;&gt;مرفوض"))</f>
        <v/>
      </c>
      <c r="P1713" s="25">
        <f>IF(A1713&lt;&gt;"عهدة","",N(F1713)-O1713)</f>
        <v/>
      </c>
      <c r="Q1713" s="26">
        <f>IF(A1713="","",IF(A1713="عهدة",IF(N(F1713)=0,"⚠ أدخل قيمة العهدة",IF(P1713&lt;0,"⛔ عجز / زيادة مصروفات "&amp;TEXT(-P1713,"#,##0"),IF(COUNTIFS($B$8:$B$5007,B1713,$A$8:$A$5007,"مصروف",$I$8:$I$5007,"&lt;&gt;مرفوض",$K$8:$K$5007,"&lt;&gt;نعم")&gt;0,"⚠ "&amp;COUNTIFS($B$8:$B$5007,B1713,$A$8:$A$5007,"مصروف",$I$8:$I$5007,"&lt;&gt;مرفوض",$K$8:$K$5007,"&lt;&gt;نعم")&amp;" مصروف غير مسوى",IF(L1713="تمت التسوية",IF(P1713=0,"✔ متوازنة وتمت التسوية","✔ تمت التسوية – متبقي "&amp;TEXT(P1713,"#,##0")),IF(P1713&gt;0,"متبقي "&amp;TEXT(P1713,"#,##0"),"✔ متوازنة"))))),IF(R1713=0,"⚠ أضف سطر عهدة أولًا",IF(OR(C1713="",N(G1713)=0),"⚠ أكمل التاريخ والقيمة",IF(S1713="","⚠ التاريخ خارج السنة المالية",IF(H1713="","⚠ اختر بند الموازنة",IF(I1713="مرفوض","✖ مرفوض من المدير",IF(I1713&lt;&gt;"موافق","⏳ بانتظار موافقة المدير",IF(K1713&lt;&gt;"نعم","⚠ غير مسوى مع الحسابات","✔ معتمد ومسوى")))))))))</f>
        <v/>
      </c>
      <c r="R1713">
        <f>N(R1712)+IF(A1713="عهدة",1,0)</f>
        <v/>
      </c>
      <c r="S1713">
        <f>IF(C1713="","",IF(AND(C1713&gt;=DATE(2026,9,1),C1713&lt;=DATE(2027,8,31)),(YEAR(C1713)-2026)*12+MONTH(C1713)-8,""))</f>
        <v/>
      </c>
      <c r="T1713">
        <f>IF(AND(A1713="مصروف",R1713&gt;0,I1713="موافق",S1713&lt;&gt;"",H1713&lt;&gt;""),N(G1713),0)</f>
        <v/>
      </c>
    </row>
    <row r="1714">
      <c r="A1714" s="19" t="n"/>
      <c r="B1714" s="20">
        <f>IF(A1714="","",IF(R1714=0,"⚠ أضف سطر عهدة أولًا","BDR-"&amp;TEXT(R1714,"000")))</f>
        <v/>
      </c>
      <c r="C1714" s="21" t="n"/>
      <c r="D1714" s="20">
        <f>IF(C1714="","",IF(S1714="","خارج السنة المالية",INDEX(القوائم!$D$2:$D$13,S1714)))</f>
        <v/>
      </c>
      <c r="E1714" s="22" t="n"/>
      <c r="F1714" s="23" t="n"/>
      <c r="G1714" s="23" t="n"/>
      <c r="H1714" s="22" t="n"/>
      <c r="I1714" s="19" t="n"/>
      <c r="J1714" s="21" t="n"/>
      <c r="K1714" s="19" t="n"/>
      <c r="L1714" s="19" t="n"/>
      <c r="M1714" s="21" t="n"/>
      <c r="N1714" s="22" t="n"/>
      <c r="O1714" s="24">
        <f>IF(A1714&lt;&gt;"عهدة","",SUMIFS($G$8:$G$5007,$B$8:$B$5007,B1714,$A$8:$A$5007,"مصروف",$I$8:$I$5007,"&lt;&gt;مرفوض"))</f>
        <v/>
      </c>
      <c r="P1714" s="25">
        <f>IF(A1714&lt;&gt;"عهدة","",N(F1714)-O1714)</f>
        <v/>
      </c>
      <c r="Q1714" s="26">
        <f>IF(A1714="","",IF(A1714="عهدة",IF(N(F1714)=0,"⚠ أدخل قيمة العهدة",IF(P1714&lt;0,"⛔ عجز / زيادة مصروفات "&amp;TEXT(-P1714,"#,##0"),IF(COUNTIFS($B$8:$B$5007,B1714,$A$8:$A$5007,"مصروف",$I$8:$I$5007,"&lt;&gt;مرفوض",$K$8:$K$5007,"&lt;&gt;نعم")&gt;0,"⚠ "&amp;COUNTIFS($B$8:$B$5007,B1714,$A$8:$A$5007,"مصروف",$I$8:$I$5007,"&lt;&gt;مرفوض",$K$8:$K$5007,"&lt;&gt;نعم")&amp;" مصروف غير مسوى",IF(L1714="تمت التسوية",IF(P1714=0,"✔ متوازنة وتمت التسوية","✔ تمت التسوية – متبقي "&amp;TEXT(P1714,"#,##0")),IF(P1714&gt;0,"متبقي "&amp;TEXT(P1714,"#,##0"),"✔ متوازنة"))))),IF(R1714=0,"⚠ أضف سطر عهدة أولًا",IF(OR(C1714="",N(G1714)=0),"⚠ أكمل التاريخ والقيمة",IF(S1714="","⚠ التاريخ خارج السنة المالية",IF(H1714="","⚠ اختر بند الموازنة",IF(I1714="مرفوض","✖ مرفوض من المدير",IF(I1714&lt;&gt;"موافق","⏳ بانتظار موافقة المدير",IF(K1714&lt;&gt;"نعم","⚠ غير مسوى مع الحسابات","✔ معتمد ومسوى")))))))))</f>
        <v/>
      </c>
      <c r="R1714">
        <f>N(R1713)+IF(A1714="عهدة",1,0)</f>
        <v/>
      </c>
      <c r="S1714">
        <f>IF(C1714="","",IF(AND(C1714&gt;=DATE(2026,9,1),C1714&lt;=DATE(2027,8,31)),(YEAR(C1714)-2026)*12+MONTH(C1714)-8,""))</f>
        <v/>
      </c>
      <c r="T1714">
        <f>IF(AND(A1714="مصروف",R1714&gt;0,I1714="موافق",S1714&lt;&gt;"",H1714&lt;&gt;""),N(G1714),0)</f>
        <v/>
      </c>
    </row>
    <row r="1715">
      <c r="A1715" s="19" t="n"/>
      <c r="B1715" s="20">
        <f>IF(A1715="","",IF(R1715=0,"⚠ أضف سطر عهدة أولًا","BDR-"&amp;TEXT(R1715,"000")))</f>
        <v/>
      </c>
      <c r="C1715" s="21" t="n"/>
      <c r="D1715" s="20">
        <f>IF(C1715="","",IF(S1715="","خارج السنة المالية",INDEX(القوائم!$D$2:$D$13,S1715)))</f>
        <v/>
      </c>
      <c r="E1715" s="22" t="n"/>
      <c r="F1715" s="23" t="n"/>
      <c r="G1715" s="23" t="n"/>
      <c r="H1715" s="22" t="n"/>
      <c r="I1715" s="19" t="n"/>
      <c r="J1715" s="21" t="n"/>
      <c r="K1715" s="19" t="n"/>
      <c r="L1715" s="19" t="n"/>
      <c r="M1715" s="21" t="n"/>
      <c r="N1715" s="22" t="n"/>
      <c r="O1715" s="24">
        <f>IF(A1715&lt;&gt;"عهدة","",SUMIFS($G$8:$G$5007,$B$8:$B$5007,B1715,$A$8:$A$5007,"مصروف",$I$8:$I$5007,"&lt;&gt;مرفوض"))</f>
        <v/>
      </c>
      <c r="P1715" s="25">
        <f>IF(A1715&lt;&gt;"عهدة","",N(F1715)-O1715)</f>
        <v/>
      </c>
      <c r="Q1715" s="26">
        <f>IF(A1715="","",IF(A1715="عهدة",IF(N(F1715)=0,"⚠ أدخل قيمة العهدة",IF(P1715&lt;0,"⛔ عجز / زيادة مصروفات "&amp;TEXT(-P1715,"#,##0"),IF(COUNTIFS($B$8:$B$5007,B1715,$A$8:$A$5007,"مصروف",$I$8:$I$5007,"&lt;&gt;مرفوض",$K$8:$K$5007,"&lt;&gt;نعم")&gt;0,"⚠ "&amp;COUNTIFS($B$8:$B$5007,B1715,$A$8:$A$5007,"مصروف",$I$8:$I$5007,"&lt;&gt;مرفوض",$K$8:$K$5007,"&lt;&gt;نعم")&amp;" مصروف غير مسوى",IF(L1715="تمت التسوية",IF(P1715=0,"✔ متوازنة وتمت التسوية","✔ تمت التسوية – متبقي "&amp;TEXT(P1715,"#,##0")),IF(P1715&gt;0,"متبقي "&amp;TEXT(P1715,"#,##0"),"✔ متوازنة"))))),IF(R1715=0,"⚠ أضف سطر عهدة أولًا",IF(OR(C1715="",N(G1715)=0),"⚠ أكمل التاريخ والقيمة",IF(S1715="","⚠ التاريخ خارج السنة المالية",IF(H1715="","⚠ اختر بند الموازنة",IF(I1715="مرفوض","✖ مرفوض من المدير",IF(I1715&lt;&gt;"موافق","⏳ بانتظار موافقة المدير",IF(K1715&lt;&gt;"نعم","⚠ غير مسوى مع الحسابات","✔ معتمد ومسوى")))))))))</f>
        <v/>
      </c>
      <c r="R1715">
        <f>N(R1714)+IF(A1715="عهدة",1,0)</f>
        <v/>
      </c>
      <c r="S1715">
        <f>IF(C1715="","",IF(AND(C1715&gt;=DATE(2026,9,1),C1715&lt;=DATE(2027,8,31)),(YEAR(C1715)-2026)*12+MONTH(C1715)-8,""))</f>
        <v/>
      </c>
      <c r="T1715">
        <f>IF(AND(A1715="مصروف",R1715&gt;0,I1715="موافق",S1715&lt;&gt;"",H1715&lt;&gt;""),N(G1715),0)</f>
        <v/>
      </c>
    </row>
    <row r="1716">
      <c r="A1716" s="19" t="n"/>
      <c r="B1716" s="20">
        <f>IF(A1716="","",IF(R1716=0,"⚠ أضف سطر عهدة أولًا","BDR-"&amp;TEXT(R1716,"000")))</f>
        <v/>
      </c>
      <c r="C1716" s="21" t="n"/>
      <c r="D1716" s="20">
        <f>IF(C1716="","",IF(S1716="","خارج السنة المالية",INDEX(القوائم!$D$2:$D$13,S1716)))</f>
        <v/>
      </c>
      <c r="E1716" s="22" t="n"/>
      <c r="F1716" s="23" t="n"/>
      <c r="G1716" s="23" t="n"/>
      <c r="H1716" s="22" t="n"/>
      <c r="I1716" s="19" t="n"/>
      <c r="J1716" s="21" t="n"/>
      <c r="K1716" s="19" t="n"/>
      <c r="L1716" s="19" t="n"/>
      <c r="M1716" s="21" t="n"/>
      <c r="N1716" s="22" t="n"/>
      <c r="O1716" s="24">
        <f>IF(A1716&lt;&gt;"عهدة","",SUMIFS($G$8:$G$5007,$B$8:$B$5007,B1716,$A$8:$A$5007,"مصروف",$I$8:$I$5007,"&lt;&gt;مرفوض"))</f>
        <v/>
      </c>
      <c r="P1716" s="25">
        <f>IF(A1716&lt;&gt;"عهدة","",N(F1716)-O1716)</f>
        <v/>
      </c>
      <c r="Q1716" s="26">
        <f>IF(A1716="","",IF(A1716="عهدة",IF(N(F1716)=0,"⚠ أدخل قيمة العهدة",IF(P1716&lt;0,"⛔ عجز / زيادة مصروفات "&amp;TEXT(-P1716,"#,##0"),IF(COUNTIFS($B$8:$B$5007,B1716,$A$8:$A$5007,"مصروف",$I$8:$I$5007,"&lt;&gt;مرفوض",$K$8:$K$5007,"&lt;&gt;نعم")&gt;0,"⚠ "&amp;COUNTIFS($B$8:$B$5007,B1716,$A$8:$A$5007,"مصروف",$I$8:$I$5007,"&lt;&gt;مرفوض",$K$8:$K$5007,"&lt;&gt;نعم")&amp;" مصروف غير مسوى",IF(L1716="تمت التسوية",IF(P1716=0,"✔ متوازنة وتمت التسوية","✔ تمت التسوية – متبقي "&amp;TEXT(P1716,"#,##0")),IF(P1716&gt;0,"متبقي "&amp;TEXT(P1716,"#,##0"),"✔ متوازنة"))))),IF(R1716=0,"⚠ أضف سطر عهدة أولًا",IF(OR(C1716="",N(G1716)=0),"⚠ أكمل التاريخ والقيمة",IF(S1716="","⚠ التاريخ خارج السنة المالية",IF(H1716="","⚠ اختر بند الموازنة",IF(I1716="مرفوض","✖ مرفوض من المدير",IF(I1716&lt;&gt;"موافق","⏳ بانتظار موافقة المدير",IF(K1716&lt;&gt;"نعم","⚠ غير مسوى مع الحسابات","✔ معتمد ومسوى")))))))))</f>
        <v/>
      </c>
      <c r="R1716">
        <f>N(R1715)+IF(A1716="عهدة",1,0)</f>
        <v/>
      </c>
      <c r="S1716">
        <f>IF(C1716="","",IF(AND(C1716&gt;=DATE(2026,9,1),C1716&lt;=DATE(2027,8,31)),(YEAR(C1716)-2026)*12+MONTH(C1716)-8,""))</f>
        <v/>
      </c>
      <c r="T1716">
        <f>IF(AND(A1716="مصروف",R1716&gt;0,I1716="موافق",S1716&lt;&gt;"",H1716&lt;&gt;""),N(G1716),0)</f>
        <v/>
      </c>
    </row>
    <row r="1717">
      <c r="A1717" s="19" t="n"/>
      <c r="B1717" s="20">
        <f>IF(A1717="","",IF(R1717=0,"⚠ أضف سطر عهدة أولًا","BDR-"&amp;TEXT(R1717,"000")))</f>
        <v/>
      </c>
      <c r="C1717" s="21" t="n"/>
      <c r="D1717" s="20">
        <f>IF(C1717="","",IF(S1717="","خارج السنة المالية",INDEX(القوائم!$D$2:$D$13,S1717)))</f>
        <v/>
      </c>
      <c r="E1717" s="22" t="n"/>
      <c r="F1717" s="23" t="n"/>
      <c r="G1717" s="23" t="n"/>
      <c r="H1717" s="22" t="n"/>
      <c r="I1717" s="19" t="n"/>
      <c r="J1717" s="21" t="n"/>
      <c r="K1717" s="19" t="n"/>
      <c r="L1717" s="19" t="n"/>
      <c r="M1717" s="21" t="n"/>
      <c r="N1717" s="22" t="n"/>
      <c r="O1717" s="24">
        <f>IF(A1717&lt;&gt;"عهدة","",SUMIFS($G$8:$G$5007,$B$8:$B$5007,B1717,$A$8:$A$5007,"مصروف",$I$8:$I$5007,"&lt;&gt;مرفوض"))</f>
        <v/>
      </c>
      <c r="P1717" s="25">
        <f>IF(A1717&lt;&gt;"عهدة","",N(F1717)-O1717)</f>
        <v/>
      </c>
      <c r="Q1717" s="26">
        <f>IF(A1717="","",IF(A1717="عهدة",IF(N(F1717)=0,"⚠ أدخل قيمة العهدة",IF(P1717&lt;0,"⛔ عجز / زيادة مصروفات "&amp;TEXT(-P1717,"#,##0"),IF(COUNTIFS($B$8:$B$5007,B1717,$A$8:$A$5007,"مصروف",$I$8:$I$5007,"&lt;&gt;مرفوض",$K$8:$K$5007,"&lt;&gt;نعم")&gt;0,"⚠ "&amp;COUNTIFS($B$8:$B$5007,B1717,$A$8:$A$5007,"مصروف",$I$8:$I$5007,"&lt;&gt;مرفوض",$K$8:$K$5007,"&lt;&gt;نعم")&amp;" مصروف غير مسوى",IF(L1717="تمت التسوية",IF(P1717=0,"✔ متوازنة وتمت التسوية","✔ تمت التسوية – متبقي "&amp;TEXT(P1717,"#,##0")),IF(P1717&gt;0,"متبقي "&amp;TEXT(P1717,"#,##0"),"✔ متوازنة"))))),IF(R1717=0,"⚠ أضف سطر عهدة أولًا",IF(OR(C1717="",N(G1717)=0),"⚠ أكمل التاريخ والقيمة",IF(S1717="","⚠ التاريخ خارج السنة المالية",IF(H1717="","⚠ اختر بند الموازنة",IF(I1717="مرفوض","✖ مرفوض من المدير",IF(I1717&lt;&gt;"موافق","⏳ بانتظار موافقة المدير",IF(K1717&lt;&gt;"نعم","⚠ غير مسوى مع الحسابات","✔ معتمد ومسوى")))))))))</f>
        <v/>
      </c>
      <c r="R1717">
        <f>N(R1716)+IF(A1717="عهدة",1,0)</f>
        <v/>
      </c>
      <c r="S1717">
        <f>IF(C1717="","",IF(AND(C1717&gt;=DATE(2026,9,1),C1717&lt;=DATE(2027,8,31)),(YEAR(C1717)-2026)*12+MONTH(C1717)-8,""))</f>
        <v/>
      </c>
      <c r="T1717">
        <f>IF(AND(A1717="مصروف",R1717&gt;0,I1717="موافق",S1717&lt;&gt;"",H1717&lt;&gt;""),N(G1717),0)</f>
        <v/>
      </c>
    </row>
    <row r="1718">
      <c r="A1718" s="19" t="n"/>
      <c r="B1718" s="20">
        <f>IF(A1718="","",IF(R1718=0,"⚠ أضف سطر عهدة أولًا","BDR-"&amp;TEXT(R1718,"000")))</f>
        <v/>
      </c>
      <c r="C1718" s="21" t="n"/>
      <c r="D1718" s="20">
        <f>IF(C1718="","",IF(S1718="","خارج السنة المالية",INDEX(القوائم!$D$2:$D$13,S1718)))</f>
        <v/>
      </c>
      <c r="E1718" s="22" t="n"/>
      <c r="F1718" s="23" t="n"/>
      <c r="G1718" s="23" t="n"/>
      <c r="H1718" s="22" t="n"/>
      <c r="I1718" s="19" t="n"/>
      <c r="J1718" s="21" t="n"/>
      <c r="K1718" s="19" t="n"/>
      <c r="L1718" s="19" t="n"/>
      <c r="M1718" s="21" t="n"/>
      <c r="N1718" s="22" t="n"/>
      <c r="O1718" s="24">
        <f>IF(A1718&lt;&gt;"عهدة","",SUMIFS($G$8:$G$5007,$B$8:$B$5007,B1718,$A$8:$A$5007,"مصروف",$I$8:$I$5007,"&lt;&gt;مرفوض"))</f>
        <v/>
      </c>
      <c r="P1718" s="25">
        <f>IF(A1718&lt;&gt;"عهدة","",N(F1718)-O1718)</f>
        <v/>
      </c>
      <c r="Q1718" s="26">
        <f>IF(A1718="","",IF(A1718="عهدة",IF(N(F1718)=0,"⚠ أدخل قيمة العهدة",IF(P1718&lt;0,"⛔ عجز / زيادة مصروفات "&amp;TEXT(-P1718,"#,##0"),IF(COUNTIFS($B$8:$B$5007,B1718,$A$8:$A$5007,"مصروف",$I$8:$I$5007,"&lt;&gt;مرفوض",$K$8:$K$5007,"&lt;&gt;نعم")&gt;0,"⚠ "&amp;COUNTIFS($B$8:$B$5007,B1718,$A$8:$A$5007,"مصروف",$I$8:$I$5007,"&lt;&gt;مرفوض",$K$8:$K$5007,"&lt;&gt;نعم")&amp;" مصروف غير مسوى",IF(L1718="تمت التسوية",IF(P1718=0,"✔ متوازنة وتمت التسوية","✔ تمت التسوية – متبقي "&amp;TEXT(P1718,"#,##0")),IF(P1718&gt;0,"متبقي "&amp;TEXT(P1718,"#,##0"),"✔ متوازنة"))))),IF(R1718=0,"⚠ أضف سطر عهدة أولًا",IF(OR(C1718="",N(G1718)=0),"⚠ أكمل التاريخ والقيمة",IF(S1718="","⚠ التاريخ خارج السنة المالية",IF(H1718="","⚠ اختر بند الموازنة",IF(I1718="مرفوض","✖ مرفوض من المدير",IF(I1718&lt;&gt;"موافق","⏳ بانتظار موافقة المدير",IF(K1718&lt;&gt;"نعم","⚠ غير مسوى مع الحسابات","✔ معتمد ومسوى")))))))))</f>
        <v/>
      </c>
      <c r="R1718">
        <f>N(R1717)+IF(A1718="عهدة",1,0)</f>
        <v/>
      </c>
      <c r="S1718">
        <f>IF(C1718="","",IF(AND(C1718&gt;=DATE(2026,9,1),C1718&lt;=DATE(2027,8,31)),(YEAR(C1718)-2026)*12+MONTH(C1718)-8,""))</f>
        <v/>
      </c>
      <c r="T1718">
        <f>IF(AND(A1718="مصروف",R1718&gt;0,I1718="موافق",S1718&lt;&gt;"",H1718&lt;&gt;""),N(G1718),0)</f>
        <v/>
      </c>
    </row>
    <row r="1719">
      <c r="A1719" s="19" t="n"/>
      <c r="B1719" s="20">
        <f>IF(A1719="","",IF(R1719=0,"⚠ أضف سطر عهدة أولًا","BDR-"&amp;TEXT(R1719,"000")))</f>
        <v/>
      </c>
      <c r="C1719" s="21" t="n"/>
      <c r="D1719" s="20">
        <f>IF(C1719="","",IF(S1719="","خارج السنة المالية",INDEX(القوائم!$D$2:$D$13,S1719)))</f>
        <v/>
      </c>
      <c r="E1719" s="22" t="n"/>
      <c r="F1719" s="23" t="n"/>
      <c r="G1719" s="23" t="n"/>
      <c r="H1719" s="22" t="n"/>
      <c r="I1719" s="19" t="n"/>
      <c r="J1719" s="21" t="n"/>
      <c r="K1719" s="19" t="n"/>
      <c r="L1719" s="19" t="n"/>
      <c r="M1719" s="21" t="n"/>
      <c r="N1719" s="22" t="n"/>
      <c r="O1719" s="24">
        <f>IF(A1719&lt;&gt;"عهدة","",SUMIFS($G$8:$G$5007,$B$8:$B$5007,B1719,$A$8:$A$5007,"مصروف",$I$8:$I$5007,"&lt;&gt;مرفوض"))</f>
        <v/>
      </c>
      <c r="P1719" s="25">
        <f>IF(A1719&lt;&gt;"عهدة","",N(F1719)-O1719)</f>
        <v/>
      </c>
      <c r="Q1719" s="26">
        <f>IF(A1719="","",IF(A1719="عهدة",IF(N(F1719)=0,"⚠ أدخل قيمة العهدة",IF(P1719&lt;0,"⛔ عجز / زيادة مصروفات "&amp;TEXT(-P1719,"#,##0"),IF(COUNTIFS($B$8:$B$5007,B1719,$A$8:$A$5007,"مصروف",$I$8:$I$5007,"&lt;&gt;مرفوض",$K$8:$K$5007,"&lt;&gt;نعم")&gt;0,"⚠ "&amp;COUNTIFS($B$8:$B$5007,B1719,$A$8:$A$5007,"مصروف",$I$8:$I$5007,"&lt;&gt;مرفوض",$K$8:$K$5007,"&lt;&gt;نعم")&amp;" مصروف غير مسوى",IF(L1719="تمت التسوية",IF(P1719=0,"✔ متوازنة وتمت التسوية","✔ تمت التسوية – متبقي "&amp;TEXT(P1719,"#,##0")),IF(P1719&gt;0,"متبقي "&amp;TEXT(P1719,"#,##0"),"✔ متوازنة"))))),IF(R1719=0,"⚠ أضف سطر عهدة أولًا",IF(OR(C1719="",N(G1719)=0),"⚠ أكمل التاريخ والقيمة",IF(S1719="","⚠ التاريخ خارج السنة المالية",IF(H1719="","⚠ اختر بند الموازنة",IF(I1719="مرفوض","✖ مرفوض من المدير",IF(I1719&lt;&gt;"موافق","⏳ بانتظار موافقة المدير",IF(K1719&lt;&gt;"نعم","⚠ غير مسوى مع الحسابات","✔ معتمد ومسوى")))))))))</f>
        <v/>
      </c>
      <c r="R1719">
        <f>N(R1718)+IF(A1719="عهدة",1,0)</f>
        <v/>
      </c>
      <c r="S1719">
        <f>IF(C1719="","",IF(AND(C1719&gt;=DATE(2026,9,1),C1719&lt;=DATE(2027,8,31)),(YEAR(C1719)-2026)*12+MONTH(C1719)-8,""))</f>
        <v/>
      </c>
      <c r="T1719">
        <f>IF(AND(A1719="مصروف",R1719&gt;0,I1719="موافق",S1719&lt;&gt;"",H1719&lt;&gt;""),N(G1719),0)</f>
        <v/>
      </c>
    </row>
    <row r="1720">
      <c r="A1720" s="19" t="n"/>
      <c r="B1720" s="20">
        <f>IF(A1720="","",IF(R1720=0,"⚠ أضف سطر عهدة أولًا","BDR-"&amp;TEXT(R1720,"000")))</f>
        <v/>
      </c>
      <c r="C1720" s="21" t="n"/>
      <c r="D1720" s="20">
        <f>IF(C1720="","",IF(S1720="","خارج السنة المالية",INDEX(القوائم!$D$2:$D$13,S1720)))</f>
        <v/>
      </c>
      <c r="E1720" s="22" t="n"/>
      <c r="F1720" s="23" t="n"/>
      <c r="G1720" s="23" t="n"/>
      <c r="H1720" s="22" t="n"/>
      <c r="I1720" s="19" t="n"/>
      <c r="J1720" s="21" t="n"/>
      <c r="K1720" s="19" t="n"/>
      <c r="L1720" s="19" t="n"/>
      <c r="M1720" s="21" t="n"/>
      <c r="N1720" s="22" t="n"/>
      <c r="O1720" s="24">
        <f>IF(A1720&lt;&gt;"عهدة","",SUMIFS($G$8:$G$5007,$B$8:$B$5007,B1720,$A$8:$A$5007,"مصروف",$I$8:$I$5007,"&lt;&gt;مرفوض"))</f>
        <v/>
      </c>
      <c r="P1720" s="25">
        <f>IF(A1720&lt;&gt;"عهدة","",N(F1720)-O1720)</f>
        <v/>
      </c>
      <c r="Q1720" s="26">
        <f>IF(A1720="","",IF(A1720="عهدة",IF(N(F1720)=0,"⚠ أدخل قيمة العهدة",IF(P1720&lt;0,"⛔ عجز / زيادة مصروفات "&amp;TEXT(-P1720,"#,##0"),IF(COUNTIFS($B$8:$B$5007,B1720,$A$8:$A$5007,"مصروف",$I$8:$I$5007,"&lt;&gt;مرفوض",$K$8:$K$5007,"&lt;&gt;نعم")&gt;0,"⚠ "&amp;COUNTIFS($B$8:$B$5007,B1720,$A$8:$A$5007,"مصروف",$I$8:$I$5007,"&lt;&gt;مرفوض",$K$8:$K$5007,"&lt;&gt;نعم")&amp;" مصروف غير مسوى",IF(L1720="تمت التسوية",IF(P1720=0,"✔ متوازنة وتمت التسوية","✔ تمت التسوية – متبقي "&amp;TEXT(P1720,"#,##0")),IF(P1720&gt;0,"متبقي "&amp;TEXT(P1720,"#,##0"),"✔ متوازنة"))))),IF(R1720=0,"⚠ أضف سطر عهدة أولًا",IF(OR(C1720="",N(G1720)=0),"⚠ أكمل التاريخ والقيمة",IF(S1720="","⚠ التاريخ خارج السنة المالية",IF(H1720="","⚠ اختر بند الموازنة",IF(I1720="مرفوض","✖ مرفوض من المدير",IF(I1720&lt;&gt;"موافق","⏳ بانتظار موافقة المدير",IF(K1720&lt;&gt;"نعم","⚠ غير مسوى مع الحسابات","✔ معتمد ومسوى")))))))))</f>
        <v/>
      </c>
      <c r="R1720">
        <f>N(R1719)+IF(A1720="عهدة",1,0)</f>
        <v/>
      </c>
      <c r="S1720">
        <f>IF(C1720="","",IF(AND(C1720&gt;=DATE(2026,9,1),C1720&lt;=DATE(2027,8,31)),(YEAR(C1720)-2026)*12+MONTH(C1720)-8,""))</f>
        <v/>
      </c>
      <c r="T1720">
        <f>IF(AND(A1720="مصروف",R1720&gt;0,I1720="موافق",S1720&lt;&gt;"",H1720&lt;&gt;""),N(G1720),0)</f>
        <v/>
      </c>
    </row>
    <row r="1721">
      <c r="A1721" s="19" t="n"/>
      <c r="B1721" s="20">
        <f>IF(A1721="","",IF(R1721=0,"⚠ أضف سطر عهدة أولًا","BDR-"&amp;TEXT(R1721,"000")))</f>
        <v/>
      </c>
      <c r="C1721" s="21" t="n"/>
      <c r="D1721" s="20">
        <f>IF(C1721="","",IF(S1721="","خارج السنة المالية",INDEX(القوائم!$D$2:$D$13,S1721)))</f>
        <v/>
      </c>
      <c r="E1721" s="22" t="n"/>
      <c r="F1721" s="23" t="n"/>
      <c r="G1721" s="23" t="n"/>
      <c r="H1721" s="22" t="n"/>
      <c r="I1721" s="19" t="n"/>
      <c r="J1721" s="21" t="n"/>
      <c r="K1721" s="19" t="n"/>
      <c r="L1721" s="19" t="n"/>
      <c r="M1721" s="21" t="n"/>
      <c r="N1721" s="22" t="n"/>
      <c r="O1721" s="24">
        <f>IF(A1721&lt;&gt;"عهدة","",SUMIFS($G$8:$G$5007,$B$8:$B$5007,B1721,$A$8:$A$5007,"مصروف",$I$8:$I$5007,"&lt;&gt;مرفوض"))</f>
        <v/>
      </c>
      <c r="P1721" s="25">
        <f>IF(A1721&lt;&gt;"عهدة","",N(F1721)-O1721)</f>
        <v/>
      </c>
      <c r="Q1721" s="26">
        <f>IF(A1721="","",IF(A1721="عهدة",IF(N(F1721)=0,"⚠ أدخل قيمة العهدة",IF(P1721&lt;0,"⛔ عجز / زيادة مصروفات "&amp;TEXT(-P1721,"#,##0"),IF(COUNTIFS($B$8:$B$5007,B1721,$A$8:$A$5007,"مصروف",$I$8:$I$5007,"&lt;&gt;مرفوض",$K$8:$K$5007,"&lt;&gt;نعم")&gt;0,"⚠ "&amp;COUNTIFS($B$8:$B$5007,B1721,$A$8:$A$5007,"مصروف",$I$8:$I$5007,"&lt;&gt;مرفوض",$K$8:$K$5007,"&lt;&gt;نعم")&amp;" مصروف غير مسوى",IF(L1721="تمت التسوية",IF(P1721=0,"✔ متوازنة وتمت التسوية","✔ تمت التسوية – متبقي "&amp;TEXT(P1721,"#,##0")),IF(P1721&gt;0,"متبقي "&amp;TEXT(P1721,"#,##0"),"✔ متوازنة"))))),IF(R1721=0,"⚠ أضف سطر عهدة أولًا",IF(OR(C1721="",N(G1721)=0),"⚠ أكمل التاريخ والقيمة",IF(S1721="","⚠ التاريخ خارج السنة المالية",IF(H1721="","⚠ اختر بند الموازنة",IF(I1721="مرفوض","✖ مرفوض من المدير",IF(I1721&lt;&gt;"موافق","⏳ بانتظار موافقة المدير",IF(K1721&lt;&gt;"نعم","⚠ غير مسوى مع الحسابات","✔ معتمد ومسوى")))))))))</f>
        <v/>
      </c>
      <c r="R1721">
        <f>N(R1720)+IF(A1721="عهدة",1,0)</f>
        <v/>
      </c>
      <c r="S1721">
        <f>IF(C1721="","",IF(AND(C1721&gt;=DATE(2026,9,1),C1721&lt;=DATE(2027,8,31)),(YEAR(C1721)-2026)*12+MONTH(C1721)-8,""))</f>
        <v/>
      </c>
      <c r="T1721">
        <f>IF(AND(A1721="مصروف",R1721&gt;0,I1721="موافق",S1721&lt;&gt;"",H1721&lt;&gt;""),N(G1721),0)</f>
        <v/>
      </c>
    </row>
    <row r="1722">
      <c r="A1722" s="19" t="n"/>
      <c r="B1722" s="20">
        <f>IF(A1722="","",IF(R1722=0,"⚠ أضف سطر عهدة أولًا","BDR-"&amp;TEXT(R1722,"000")))</f>
        <v/>
      </c>
      <c r="C1722" s="21" t="n"/>
      <c r="D1722" s="20">
        <f>IF(C1722="","",IF(S1722="","خارج السنة المالية",INDEX(القوائم!$D$2:$D$13,S1722)))</f>
        <v/>
      </c>
      <c r="E1722" s="22" t="n"/>
      <c r="F1722" s="23" t="n"/>
      <c r="G1722" s="23" t="n"/>
      <c r="H1722" s="22" t="n"/>
      <c r="I1722" s="19" t="n"/>
      <c r="J1722" s="21" t="n"/>
      <c r="K1722" s="19" t="n"/>
      <c r="L1722" s="19" t="n"/>
      <c r="M1722" s="21" t="n"/>
      <c r="N1722" s="22" t="n"/>
      <c r="O1722" s="24">
        <f>IF(A1722&lt;&gt;"عهدة","",SUMIFS($G$8:$G$5007,$B$8:$B$5007,B1722,$A$8:$A$5007,"مصروف",$I$8:$I$5007,"&lt;&gt;مرفوض"))</f>
        <v/>
      </c>
      <c r="P1722" s="25">
        <f>IF(A1722&lt;&gt;"عهدة","",N(F1722)-O1722)</f>
        <v/>
      </c>
      <c r="Q1722" s="26">
        <f>IF(A1722="","",IF(A1722="عهدة",IF(N(F1722)=0,"⚠ أدخل قيمة العهدة",IF(P1722&lt;0,"⛔ عجز / زيادة مصروفات "&amp;TEXT(-P1722,"#,##0"),IF(COUNTIFS($B$8:$B$5007,B1722,$A$8:$A$5007,"مصروف",$I$8:$I$5007,"&lt;&gt;مرفوض",$K$8:$K$5007,"&lt;&gt;نعم")&gt;0,"⚠ "&amp;COUNTIFS($B$8:$B$5007,B1722,$A$8:$A$5007,"مصروف",$I$8:$I$5007,"&lt;&gt;مرفوض",$K$8:$K$5007,"&lt;&gt;نعم")&amp;" مصروف غير مسوى",IF(L1722="تمت التسوية",IF(P1722=0,"✔ متوازنة وتمت التسوية","✔ تمت التسوية – متبقي "&amp;TEXT(P1722,"#,##0")),IF(P1722&gt;0,"متبقي "&amp;TEXT(P1722,"#,##0"),"✔ متوازنة"))))),IF(R1722=0,"⚠ أضف سطر عهدة أولًا",IF(OR(C1722="",N(G1722)=0),"⚠ أكمل التاريخ والقيمة",IF(S1722="","⚠ التاريخ خارج السنة المالية",IF(H1722="","⚠ اختر بند الموازنة",IF(I1722="مرفوض","✖ مرفوض من المدير",IF(I1722&lt;&gt;"موافق","⏳ بانتظار موافقة المدير",IF(K1722&lt;&gt;"نعم","⚠ غير مسوى مع الحسابات","✔ معتمد ومسوى")))))))))</f>
        <v/>
      </c>
      <c r="R1722">
        <f>N(R1721)+IF(A1722="عهدة",1,0)</f>
        <v/>
      </c>
      <c r="S1722">
        <f>IF(C1722="","",IF(AND(C1722&gt;=DATE(2026,9,1),C1722&lt;=DATE(2027,8,31)),(YEAR(C1722)-2026)*12+MONTH(C1722)-8,""))</f>
        <v/>
      </c>
      <c r="T1722">
        <f>IF(AND(A1722="مصروف",R1722&gt;0,I1722="موافق",S1722&lt;&gt;"",H1722&lt;&gt;""),N(G1722),0)</f>
        <v/>
      </c>
    </row>
    <row r="1723">
      <c r="A1723" s="19" t="n"/>
      <c r="B1723" s="20">
        <f>IF(A1723="","",IF(R1723=0,"⚠ أضف سطر عهدة أولًا","BDR-"&amp;TEXT(R1723,"000")))</f>
        <v/>
      </c>
      <c r="C1723" s="21" t="n"/>
      <c r="D1723" s="20">
        <f>IF(C1723="","",IF(S1723="","خارج السنة المالية",INDEX(القوائم!$D$2:$D$13,S1723)))</f>
        <v/>
      </c>
      <c r="E1723" s="22" t="n"/>
      <c r="F1723" s="23" t="n"/>
      <c r="G1723" s="23" t="n"/>
      <c r="H1723" s="22" t="n"/>
      <c r="I1723" s="19" t="n"/>
      <c r="J1723" s="21" t="n"/>
      <c r="K1723" s="19" t="n"/>
      <c r="L1723" s="19" t="n"/>
      <c r="M1723" s="21" t="n"/>
      <c r="N1723" s="22" t="n"/>
      <c r="O1723" s="24">
        <f>IF(A1723&lt;&gt;"عهدة","",SUMIFS($G$8:$G$5007,$B$8:$B$5007,B1723,$A$8:$A$5007,"مصروف",$I$8:$I$5007,"&lt;&gt;مرفوض"))</f>
        <v/>
      </c>
      <c r="P1723" s="25">
        <f>IF(A1723&lt;&gt;"عهدة","",N(F1723)-O1723)</f>
        <v/>
      </c>
      <c r="Q1723" s="26">
        <f>IF(A1723="","",IF(A1723="عهدة",IF(N(F1723)=0,"⚠ أدخل قيمة العهدة",IF(P1723&lt;0,"⛔ عجز / زيادة مصروفات "&amp;TEXT(-P1723,"#,##0"),IF(COUNTIFS($B$8:$B$5007,B1723,$A$8:$A$5007,"مصروف",$I$8:$I$5007,"&lt;&gt;مرفوض",$K$8:$K$5007,"&lt;&gt;نعم")&gt;0,"⚠ "&amp;COUNTIFS($B$8:$B$5007,B1723,$A$8:$A$5007,"مصروف",$I$8:$I$5007,"&lt;&gt;مرفوض",$K$8:$K$5007,"&lt;&gt;نعم")&amp;" مصروف غير مسوى",IF(L1723="تمت التسوية",IF(P1723=0,"✔ متوازنة وتمت التسوية","✔ تمت التسوية – متبقي "&amp;TEXT(P1723,"#,##0")),IF(P1723&gt;0,"متبقي "&amp;TEXT(P1723,"#,##0"),"✔ متوازنة"))))),IF(R1723=0,"⚠ أضف سطر عهدة أولًا",IF(OR(C1723="",N(G1723)=0),"⚠ أكمل التاريخ والقيمة",IF(S1723="","⚠ التاريخ خارج السنة المالية",IF(H1723="","⚠ اختر بند الموازنة",IF(I1723="مرفوض","✖ مرفوض من المدير",IF(I1723&lt;&gt;"موافق","⏳ بانتظار موافقة المدير",IF(K1723&lt;&gt;"نعم","⚠ غير مسوى مع الحسابات","✔ معتمد ومسوى")))))))))</f>
        <v/>
      </c>
      <c r="R1723">
        <f>N(R1722)+IF(A1723="عهدة",1,0)</f>
        <v/>
      </c>
      <c r="S1723">
        <f>IF(C1723="","",IF(AND(C1723&gt;=DATE(2026,9,1),C1723&lt;=DATE(2027,8,31)),(YEAR(C1723)-2026)*12+MONTH(C1723)-8,""))</f>
        <v/>
      </c>
      <c r="T1723">
        <f>IF(AND(A1723="مصروف",R1723&gt;0,I1723="موافق",S1723&lt;&gt;"",H1723&lt;&gt;""),N(G1723),0)</f>
        <v/>
      </c>
    </row>
    <row r="1724">
      <c r="A1724" s="19" t="n"/>
      <c r="B1724" s="20">
        <f>IF(A1724="","",IF(R1724=0,"⚠ أضف سطر عهدة أولًا","BDR-"&amp;TEXT(R1724,"000")))</f>
        <v/>
      </c>
      <c r="C1724" s="21" t="n"/>
      <c r="D1724" s="20">
        <f>IF(C1724="","",IF(S1724="","خارج السنة المالية",INDEX(القوائم!$D$2:$D$13,S1724)))</f>
        <v/>
      </c>
      <c r="E1724" s="22" t="n"/>
      <c r="F1724" s="23" t="n"/>
      <c r="G1724" s="23" t="n"/>
      <c r="H1724" s="22" t="n"/>
      <c r="I1724" s="19" t="n"/>
      <c r="J1724" s="21" t="n"/>
      <c r="K1724" s="19" t="n"/>
      <c r="L1724" s="19" t="n"/>
      <c r="M1724" s="21" t="n"/>
      <c r="N1724" s="22" t="n"/>
      <c r="O1724" s="24">
        <f>IF(A1724&lt;&gt;"عهدة","",SUMIFS($G$8:$G$5007,$B$8:$B$5007,B1724,$A$8:$A$5007,"مصروف",$I$8:$I$5007,"&lt;&gt;مرفوض"))</f>
        <v/>
      </c>
      <c r="P1724" s="25">
        <f>IF(A1724&lt;&gt;"عهدة","",N(F1724)-O1724)</f>
        <v/>
      </c>
      <c r="Q1724" s="26">
        <f>IF(A1724="","",IF(A1724="عهدة",IF(N(F1724)=0,"⚠ أدخل قيمة العهدة",IF(P1724&lt;0,"⛔ عجز / زيادة مصروفات "&amp;TEXT(-P1724,"#,##0"),IF(COUNTIFS($B$8:$B$5007,B1724,$A$8:$A$5007,"مصروف",$I$8:$I$5007,"&lt;&gt;مرفوض",$K$8:$K$5007,"&lt;&gt;نعم")&gt;0,"⚠ "&amp;COUNTIFS($B$8:$B$5007,B1724,$A$8:$A$5007,"مصروف",$I$8:$I$5007,"&lt;&gt;مرفوض",$K$8:$K$5007,"&lt;&gt;نعم")&amp;" مصروف غير مسوى",IF(L1724="تمت التسوية",IF(P1724=0,"✔ متوازنة وتمت التسوية","✔ تمت التسوية – متبقي "&amp;TEXT(P1724,"#,##0")),IF(P1724&gt;0,"متبقي "&amp;TEXT(P1724,"#,##0"),"✔ متوازنة"))))),IF(R1724=0,"⚠ أضف سطر عهدة أولًا",IF(OR(C1724="",N(G1724)=0),"⚠ أكمل التاريخ والقيمة",IF(S1724="","⚠ التاريخ خارج السنة المالية",IF(H1724="","⚠ اختر بند الموازنة",IF(I1724="مرفوض","✖ مرفوض من المدير",IF(I1724&lt;&gt;"موافق","⏳ بانتظار موافقة المدير",IF(K1724&lt;&gt;"نعم","⚠ غير مسوى مع الحسابات","✔ معتمد ومسوى")))))))))</f>
        <v/>
      </c>
      <c r="R1724">
        <f>N(R1723)+IF(A1724="عهدة",1,0)</f>
        <v/>
      </c>
      <c r="S1724">
        <f>IF(C1724="","",IF(AND(C1724&gt;=DATE(2026,9,1),C1724&lt;=DATE(2027,8,31)),(YEAR(C1724)-2026)*12+MONTH(C1724)-8,""))</f>
        <v/>
      </c>
      <c r="T1724">
        <f>IF(AND(A1724="مصروف",R1724&gt;0,I1724="موافق",S1724&lt;&gt;"",H1724&lt;&gt;""),N(G1724),0)</f>
        <v/>
      </c>
    </row>
    <row r="1725">
      <c r="A1725" s="19" t="n"/>
      <c r="B1725" s="20">
        <f>IF(A1725="","",IF(R1725=0,"⚠ أضف سطر عهدة أولًا","BDR-"&amp;TEXT(R1725,"000")))</f>
        <v/>
      </c>
      <c r="C1725" s="21" t="n"/>
      <c r="D1725" s="20">
        <f>IF(C1725="","",IF(S1725="","خارج السنة المالية",INDEX(القوائم!$D$2:$D$13,S1725)))</f>
        <v/>
      </c>
      <c r="E1725" s="22" t="n"/>
      <c r="F1725" s="23" t="n"/>
      <c r="G1725" s="23" t="n"/>
      <c r="H1725" s="22" t="n"/>
      <c r="I1725" s="19" t="n"/>
      <c r="J1725" s="21" t="n"/>
      <c r="K1725" s="19" t="n"/>
      <c r="L1725" s="19" t="n"/>
      <c r="M1725" s="21" t="n"/>
      <c r="N1725" s="22" t="n"/>
      <c r="O1725" s="24">
        <f>IF(A1725&lt;&gt;"عهدة","",SUMIFS($G$8:$G$5007,$B$8:$B$5007,B1725,$A$8:$A$5007,"مصروف",$I$8:$I$5007,"&lt;&gt;مرفوض"))</f>
        <v/>
      </c>
      <c r="P1725" s="25">
        <f>IF(A1725&lt;&gt;"عهدة","",N(F1725)-O1725)</f>
        <v/>
      </c>
      <c r="Q1725" s="26">
        <f>IF(A1725="","",IF(A1725="عهدة",IF(N(F1725)=0,"⚠ أدخل قيمة العهدة",IF(P1725&lt;0,"⛔ عجز / زيادة مصروفات "&amp;TEXT(-P1725,"#,##0"),IF(COUNTIFS($B$8:$B$5007,B1725,$A$8:$A$5007,"مصروف",$I$8:$I$5007,"&lt;&gt;مرفوض",$K$8:$K$5007,"&lt;&gt;نعم")&gt;0,"⚠ "&amp;COUNTIFS($B$8:$B$5007,B1725,$A$8:$A$5007,"مصروف",$I$8:$I$5007,"&lt;&gt;مرفوض",$K$8:$K$5007,"&lt;&gt;نعم")&amp;" مصروف غير مسوى",IF(L1725="تمت التسوية",IF(P1725=0,"✔ متوازنة وتمت التسوية","✔ تمت التسوية – متبقي "&amp;TEXT(P1725,"#,##0")),IF(P1725&gt;0,"متبقي "&amp;TEXT(P1725,"#,##0"),"✔ متوازنة"))))),IF(R1725=0,"⚠ أضف سطر عهدة أولًا",IF(OR(C1725="",N(G1725)=0),"⚠ أكمل التاريخ والقيمة",IF(S1725="","⚠ التاريخ خارج السنة المالية",IF(H1725="","⚠ اختر بند الموازنة",IF(I1725="مرفوض","✖ مرفوض من المدير",IF(I1725&lt;&gt;"موافق","⏳ بانتظار موافقة المدير",IF(K1725&lt;&gt;"نعم","⚠ غير مسوى مع الحسابات","✔ معتمد ومسوى")))))))))</f>
        <v/>
      </c>
      <c r="R1725">
        <f>N(R1724)+IF(A1725="عهدة",1,0)</f>
        <v/>
      </c>
      <c r="S1725">
        <f>IF(C1725="","",IF(AND(C1725&gt;=DATE(2026,9,1),C1725&lt;=DATE(2027,8,31)),(YEAR(C1725)-2026)*12+MONTH(C1725)-8,""))</f>
        <v/>
      </c>
      <c r="T1725">
        <f>IF(AND(A1725="مصروف",R1725&gt;0,I1725="موافق",S1725&lt;&gt;"",H1725&lt;&gt;""),N(G1725),0)</f>
        <v/>
      </c>
    </row>
    <row r="1726">
      <c r="A1726" s="19" t="n"/>
      <c r="B1726" s="20">
        <f>IF(A1726="","",IF(R1726=0,"⚠ أضف سطر عهدة أولًا","BDR-"&amp;TEXT(R1726,"000")))</f>
        <v/>
      </c>
      <c r="C1726" s="21" t="n"/>
      <c r="D1726" s="20">
        <f>IF(C1726="","",IF(S1726="","خارج السنة المالية",INDEX(القوائم!$D$2:$D$13,S1726)))</f>
        <v/>
      </c>
      <c r="E1726" s="22" t="n"/>
      <c r="F1726" s="23" t="n"/>
      <c r="G1726" s="23" t="n"/>
      <c r="H1726" s="22" t="n"/>
      <c r="I1726" s="19" t="n"/>
      <c r="J1726" s="21" t="n"/>
      <c r="K1726" s="19" t="n"/>
      <c r="L1726" s="19" t="n"/>
      <c r="M1726" s="21" t="n"/>
      <c r="N1726" s="22" t="n"/>
      <c r="O1726" s="24">
        <f>IF(A1726&lt;&gt;"عهدة","",SUMIFS($G$8:$G$5007,$B$8:$B$5007,B1726,$A$8:$A$5007,"مصروف",$I$8:$I$5007,"&lt;&gt;مرفوض"))</f>
        <v/>
      </c>
      <c r="P1726" s="25">
        <f>IF(A1726&lt;&gt;"عهدة","",N(F1726)-O1726)</f>
        <v/>
      </c>
      <c r="Q1726" s="26">
        <f>IF(A1726="","",IF(A1726="عهدة",IF(N(F1726)=0,"⚠ أدخل قيمة العهدة",IF(P1726&lt;0,"⛔ عجز / زيادة مصروفات "&amp;TEXT(-P1726,"#,##0"),IF(COUNTIFS($B$8:$B$5007,B1726,$A$8:$A$5007,"مصروف",$I$8:$I$5007,"&lt;&gt;مرفوض",$K$8:$K$5007,"&lt;&gt;نعم")&gt;0,"⚠ "&amp;COUNTIFS($B$8:$B$5007,B1726,$A$8:$A$5007,"مصروف",$I$8:$I$5007,"&lt;&gt;مرفوض",$K$8:$K$5007,"&lt;&gt;نعم")&amp;" مصروف غير مسوى",IF(L1726="تمت التسوية",IF(P1726=0,"✔ متوازنة وتمت التسوية","✔ تمت التسوية – متبقي "&amp;TEXT(P1726,"#,##0")),IF(P1726&gt;0,"متبقي "&amp;TEXT(P1726,"#,##0"),"✔ متوازنة"))))),IF(R1726=0,"⚠ أضف سطر عهدة أولًا",IF(OR(C1726="",N(G1726)=0),"⚠ أكمل التاريخ والقيمة",IF(S1726="","⚠ التاريخ خارج السنة المالية",IF(H1726="","⚠ اختر بند الموازنة",IF(I1726="مرفوض","✖ مرفوض من المدير",IF(I1726&lt;&gt;"موافق","⏳ بانتظار موافقة المدير",IF(K1726&lt;&gt;"نعم","⚠ غير مسوى مع الحسابات","✔ معتمد ومسوى")))))))))</f>
        <v/>
      </c>
      <c r="R1726">
        <f>N(R1725)+IF(A1726="عهدة",1,0)</f>
        <v/>
      </c>
      <c r="S1726">
        <f>IF(C1726="","",IF(AND(C1726&gt;=DATE(2026,9,1),C1726&lt;=DATE(2027,8,31)),(YEAR(C1726)-2026)*12+MONTH(C1726)-8,""))</f>
        <v/>
      </c>
      <c r="T1726">
        <f>IF(AND(A1726="مصروف",R1726&gt;0,I1726="موافق",S1726&lt;&gt;"",H1726&lt;&gt;""),N(G1726),0)</f>
        <v/>
      </c>
    </row>
    <row r="1727">
      <c r="A1727" s="19" t="n"/>
      <c r="B1727" s="20">
        <f>IF(A1727="","",IF(R1727=0,"⚠ أضف سطر عهدة أولًا","BDR-"&amp;TEXT(R1727,"000")))</f>
        <v/>
      </c>
      <c r="C1727" s="21" t="n"/>
      <c r="D1727" s="20">
        <f>IF(C1727="","",IF(S1727="","خارج السنة المالية",INDEX(القوائم!$D$2:$D$13,S1727)))</f>
        <v/>
      </c>
      <c r="E1727" s="22" t="n"/>
      <c r="F1727" s="23" t="n"/>
      <c r="G1727" s="23" t="n"/>
      <c r="H1727" s="22" t="n"/>
      <c r="I1727" s="19" t="n"/>
      <c r="J1727" s="21" t="n"/>
      <c r="K1727" s="19" t="n"/>
      <c r="L1727" s="19" t="n"/>
      <c r="M1727" s="21" t="n"/>
      <c r="N1727" s="22" t="n"/>
      <c r="O1727" s="24">
        <f>IF(A1727&lt;&gt;"عهدة","",SUMIFS($G$8:$G$5007,$B$8:$B$5007,B1727,$A$8:$A$5007,"مصروف",$I$8:$I$5007,"&lt;&gt;مرفوض"))</f>
        <v/>
      </c>
      <c r="P1727" s="25">
        <f>IF(A1727&lt;&gt;"عهدة","",N(F1727)-O1727)</f>
        <v/>
      </c>
      <c r="Q1727" s="26">
        <f>IF(A1727="","",IF(A1727="عهدة",IF(N(F1727)=0,"⚠ أدخل قيمة العهدة",IF(P1727&lt;0,"⛔ عجز / زيادة مصروفات "&amp;TEXT(-P1727,"#,##0"),IF(COUNTIFS($B$8:$B$5007,B1727,$A$8:$A$5007,"مصروف",$I$8:$I$5007,"&lt;&gt;مرفوض",$K$8:$K$5007,"&lt;&gt;نعم")&gt;0,"⚠ "&amp;COUNTIFS($B$8:$B$5007,B1727,$A$8:$A$5007,"مصروف",$I$8:$I$5007,"&lt;&gt;مرفوض",$K$8:$K$5007,"&lt;&gt;نعم")&amp;" مصروف غير مسوى",IF(L1727="تمت التسوية",IF(P1727=0,"✔ متوازنة وتمت التسوية","✔ تمت التسوية – متبقي "&amp;TEXT(P1727,"#,##0")),IF(P1727&gt;0,"متبقي "&amp;TEXT(P1727,"#,##0"),"✔ متوازنة"))))),IF(R1727=0,"⚠ أضف سطر عهدة أولًا",IF(OR(C1727="",N(G1727)=0),"⚠ أكمل التاريخ والقيمة",IF(S1727="","⚠ التاريخ خارج السنة المالية",IF(H1727="","⚠ اختر بند الموازنة",IF(I1727="مرفوض","✖ مرفوض من المدير",IF(I1727&lt;&gt;"موافق","⏳ بانتظار موافقة المدير",IF(K1727&lt;&gt;"نعم","⚠ غير مسوى مع الحسابات","✔ معتمد ومسوى")))))))))</f>
        <v/>
      </c>
      <c r="R1727">
        <f>N(R1726)+IF(A1727="عهدة",1,0)</f>
        <v/>
      </c>
      <c r="S1727">
        <f>IF(C1727="","",IF(AND(C1727&gt;=DATE(2026,9,1),C1727&lt;=DATE(2027,8,31)),(YEAR(C1727)-2026)*12+MONTH(C1727)-8,""))</f>
        <v/>
      </c>
      <c r="T1727">
        <f>IF(AND(A1727="مصروف",R1727&gt;0,I1727="موافق",S1727&lt;&gt;"",H1727&lt;&gt;""),N(G1727),0)</f>
        <v/>
      </c>
    </row>
    <row r="1728">
      <c r="A1728" s="19" t="n"/>
      <c r="B1728" s="20">
        <f>IF(A1728="","",IF(R1728=0,"⚠ أضف سطر عهدة أولًا","BDR-"&amp;TEXT(R1728,"000")))</f>
        <v/>
      </c>
      <c r="C1728" s="21" t="n"/>
      <c r="D1728" s="20">
        <f>IF(C1728="","",IF(S1728="","خارج السنة المالية",INDEX(القوائم!$D$2:$D$13,S1728)))</f>
        <v/>
      </c>
      <c r="E1728" s="22" t="n"/>
      <c r="F1728" s="23" t="n"/>
      <c r="G1728" s="23" t="n"/>
      <c r="H1728" s="22" t="n"/>
      <c r="I1728" s="19" t="n"/>
      <c r="J1728" s="21" t="n"/>
      <c r="K1728" s="19" t="n"/>
      <c r="L1728" s="19" t="n"/>
      <c r="M1728" s="21" t="n"/>
      <c r="N1728" s="22" t="n"/>
      <c r="O1728" s="24">
        <f>IF(A1728&lt;&gt;"عهدة","",SUMIFS($G$8:$G$5007,$B$8:$B$5007,B1728,$A$8:$A$5007,"مصروف",$I$8:$I$5007,"&lt;&gt;مرفوض"))</f>
        <v/>
      </c>
      <c r="P1728" s="25">
        <f>IF(A1728&lt;&gt;"عهدة","",N(F1728)-O1728)</f>
        <v/>
      </c>
      <c r="Q1728" s="26">
        <f>IF(A1728="","",IF(A1728="عهدة",IF(N(F1728)=0,"⚠ أدخل قيمة العهدة",IF(P1728&lt;0,"⛔ عجز / زيادة مصروفات "&amp;TEXT(-P1728,"#,##0"),IF(COUNTIFS($B$8:$B$5007,B1728,$A$8:$A$5007,"مصروف",$I$8:$I$5007,"&lt;&gt;مرفوض",$K$8:$K$5007,"&lt;&gt;نعم")&gt;0,"⚠ "&amp;COUNTIFS($B$8:$B$5007,B1728,$A$8:$A$5007,"مصروف",$I$8:$I$5007,"&lt;&gt;مرفوض",$K$8:$K$5007,"&lt;&gt;نعم")&amp;" مصروف غير مسوى",IF(L1728="تمت التسوية",IF(P1728=0,"✔ متوازنة وتمت التسوية","✔ تمت التسوية – متبقي "&amp;TEXT(P1728,"#,##0")),IF(P1728&gt;0,"متبقي "&amp;TEXT(P1728,"#,##0"),"✔ متوازنة"))))),IF(R1728=0,"⚠ أضف سطر عهدة أولًا",IF(OR(C1728="",N(G1728)=0),"⚠ أكمل التاريخ والقيمة",IF(S1728="","⚠ التاريخ خارج السنة المالية",IF(H1728="","⚠ اختر بند الموازنة",IF(I1728="مرفوض","✖ مرفوض من المدير",IF(I1728&lt;&gt;"موافق","⏳ بانتظار موافقة المدير",IF(K1728&lt;&gt;"نعم","⚠ غير مسوى مع الحسابات","✔ معتمد ومسوى")))))))))</f>
        <v/>
      </c>
      <c r="R1728">
        <f>N(R1727)+IF(A1728="عهدة",1,0)</f>
        <v/>
      </c>
      <c r="S1728">
        <f>IF(C1728="","",IF(AND(C1728&gt;=DATE(2026,9,1),C1728&lt;=DATE(2027,8,31)),(YEAR(C1728)-2026)*12+MONTH(C1728)-8,""))</f>
        <v/>
      </c>
      <c r="T1728">
        <f>IF(AND(A1728="مصروف",R1728&gt;0,I1728="موافق",S1728&lt;&gt;"",H1728&lt;&gt;""),N(G1728),0)</f>
        <v/>
      </c>
    </row>
    <row r="1729">
      <c r="A1729" s="19" t="n"/>
      <c r="B1729" s="20">
        <f>IF(A1729="","",IF(R1729=0,"⚠ أضف سطر عهدة أولًا","BDR-"&amp;TEXT(R1729,"000")))</f>
        <v/>
      </c>
      <c r="C1729" s="21" t="n"/>
      <c r="D1729" s="20">
        <f>IF(C1729="","",IF(S1729="","خارج السنة المالية",INDEX(القوائم!$D$2:$D$13,S1729)))</f>
        <v/>
      </c>
      <c r="E1729" s="22" t="n"/>
      <c r="F1729" s="23" t="n"/>
      <c r="G1729" s="23" t="n"/>
      <c r="H1729" s="22" t="n"/>
      <c r="I1729" s="19" t="n"/>
      <c r="J1729" s="21" t="n"/>
      <c r="K1729" s="19" t="n"/>
      <c r="L1729" s="19" t="n"/>
      <c r="M1729" s="21" t="n"/>
      <c r="N1729" s="22" t="n"/>
      <c r="O1729" s="24">
        <f>IF(A1729&lt;&gt;"عهدة","",SUMIFS($G$8:$G$5007,$B$8:$B$5007,B1729,$A$8:$A$5007,"مصروف",$I$8:$I$5007,"&lt;&gt;مرفوض"))</f>
        <v/>
      </c>
      <c r="P1729" s="25">
        <f>IF(A1729&lt;&gt;"عهدة","",N(F1729)-O1729)</f>
        <v/>
      </c>
      <c r="Q1729" s="26">
        <f>IF(A1729="","",IF(A1729="عهدة",IF(N(F1729)=0,"⚠ أدخل قيمة العهدة",IF(P1729&lt;0,"⛔ عجز / زيادة مصروفات "&amp;TEXT(-P1729,"#,##0"),IF(COUNTIFS($B$8:$B$5007,B1729,$A$8:$A$5007,"مصروف",$I$8:$I$5007,"&lt;&gt;مرفوض",$K$8:$K$5007,"&lt;&gt;نعم")&gt;0,"⚠ "&amp;COUNTIFS($B$8:$B$5007,B1729,$A$8:$A$5007,"مصروف",$I$8:$I$5007,"&lt;&gt;مرفوض",$K$8:$K$5007,"&lt;&gt;نعم")&amp;" مصروف غير مسوى",IF(L1729="تمت التسوية",IF(P1729=0,"✔ متوازنة وتمت التسوية","✔ تمت التسوية – متبقي "&amp;TEXT(P1729,"#,##0")),IF(P1729&gt;0,"متبقي "&amp;TEXT(P1729,"#,##0"),"✔ متوازنة"))))),IF(R1729=0,"⚠ أضف سطر عهدة أولًا",IF(OR(C1729="",N(G1729)=0),"⚠ أكمل التاريخ والقيمة",IF(S1729="","⚠ التاريخ خارج السنة المالية",IF(H1729="","⚠ اختر بند الموازنة",IF(I1729="مرفوض","✖ مرفوض من المدير",IF(I1729&lt;&gt;"موافق","⏳ بانتظار موافقة المدير",IF(K1729&lt;&gt;"نعم","⚠ غير مسوى مع الحسابات","✔ معتمد ومسوى")))))))))</f>
        <v/>
      </c>
      <c r="R1729">
        <f>N(R1728)+IF(A1729="عهدة",1,0)</f>
        <v/>
      </c>
      <c r="S1729">
        <f>IF(C1729="","",IF(AND(C1729&gt;=DATE(2026,9,1),C1729&lt;=DATE(2027,8,31)),(YEAR(C1729)-2026)*12+MONTH(C1729)-8,""))</f>
        <v/>
      </c>
      <c r="T1729">
        <f>IF(AND(A1729="مصروف",R1729&gt;0,I1729="موافق",S1729&lt;&gt;"",H1729&lt;&gt;""),N(G1729),0)</f>
        <v/>
      </c>
    </row>
    <row r="1730">
      <c r="A1730" s="19" t="n"/>
      <c r="B1730" s="20">
        <f>IF(A1730="","",IF(R1730=0,"⚠ أضف سطر عهدة أولًا","BDR-"&amp;TEXT(R1730,"000")))</f>
        <v/>
      </c>
      <c r="C1730" s="21" t="n"/>
      <c r="D1730" s="20">
        <f>IF(C1730="","",IF(S1730="","خارج السنة المالية",INDEX(القوائم!$D$2:$D$13,S1730)))</f>
        <v/>
      </c>
      <c r="E1730" s="22" t="n"/>
      <c r="F1730" s="23" t="n"/>
      <c r="G1730" s="23" t="n"/>
      <c r="H1730" s="22" t="n"/>
      <c r="I1730" s="19" t="n"/>
      <c r="J1730" s="21" t="n"/>
      <c r="K1730" s="19" t="n"/>
      <c r="L1730" s="19" t="n"/>
      <c r="M1730" s="21" t="n"/>
      <c r="N1730" s="22" t="n"/>
      <c r="O1730" s="24">
        <f>IF(A1730&lt;&gt;"عهدة","",SUMIFS($G$8:$G$5007,$B$8:$B$5007,B1730,$A$8:$A$5007,"مصروف",$I$8:$I$5007,"&lt;&gt;مرفوض"))</f>
        <v/>
      </c>
      <c r="P1730" s="25">
        <f>IF(A1730&lt;&gt;"عهدة","",N(F1730)-O1730)</f>
        <v/>
      </c>
      <c r="Q1730" s="26">
        <f>IF(A1730="","",IF(A1730="عهدة",IF(N(F1730)=0,"⚠ أدخل قيمة العهدة",IF(P1730&lt;0,"⛔ عجز / زيادة مصروفات "&amp;TEXT(-P1730,"#,##0"),IF(COUNTIFS($B$8:$B$5007,B1730,$A$8:$A$5007,"مصروف",$I$8:$I$5007,"&lt;&gt;مرفوض",$K$8:$K$5007,"&lt;&gt;نعم")&gt;0,"⚠ "&amp;COUNTIFS($B$8:$B$5007,B1730,$A$8:$A$5007,"مصروف",$I$8:$I$5007,"&lt;&gt;مرفوض",$K$8:$K$5007,"&lt;&gt;نعم")&amp;" مصروف غير مسوى",IF(L1730="تمت التسوية",IF(P1730=0,"✔ متوازنة وتمت التسوية","✔ تمت التسوية – متبقي "&amp;TEXT(P1730,"#,##0")),IF(P1730&gt;0,"متبقي "&amp;TEXT(P1730,"#,##0"),"✔ متوازنة"))))),IF(R1730=0,"⚠ أضف سطر عهدة أولًا",IF(OR(C1730="",N(G1730)=0),"⚠ أكمل التاريخ والقيمة",IF(S1730="","⚠ التاريخ خارج السنة المالية",IF(H1730="","⚠ اختر بند الموازنة",IF(I1730="مرفوض","✖ مرفوض من المدير",IF(I1730&lt;&gt;"موافق","⏳ بانتظار موافقة المدير",IF(K1730&lt;&gt;"نعم","⚠ غير مسوى مع الحسابات","✔ معتمد ومسوى")))))))))</f>
        <v/>
      </c>
      <c r="R1730">
        <f>N(R1729)+IF(A1730="عهدة",1,0)</f>
        <v/>
      </c>
      <c r="S1730">
        <f>IF(C1730="","",IF(AND(C1730&gt;=DATE(2026,9,1),C1730&lt;=DATE(2027,8,31)),(YEAR(C1730)-2026)*12+MONTH(C1730)-8,""))</f>
        <v/>
      </c>
      <c r="T1730">
        <f>IF(AND(A1730="مصروف",R1730&gt;0,I1730="موافق",S1730&lt;&gt;"",H1730&lt;&gt;""),N(G1730),0)</f>
        <v/>
      </c>
    </row>
    <row r="1731">
      <c r="A1731" s="19" t="n"/>
      <c r="B1731" s="20">
        <f>IF(A1731="","",IF(R1731=0,"⚠ أضف سطر عهدة أولًا","BDR-"&amp;TEXT(R1731,"000")))</f>
        <v/>
      </c>
      <c r="C1731" s="21" t="n"/>
      <c r="D1731" s="20">
        <f>IF(C1731="","",IF(S1731="","خارج السنة المالية",INDEX(القوائم!$D$2:$D$13,S1731)))</f>
        <v/>
      </c>
      <c r="E1731" s="22" t="n"/>
      <c r="F1731" s="23" t="n"/>
      <c r="G1731" s="23" t="n"/>
      <c r="H1731" s="22" t="n"/>
      <c r="I1731" s="19" t="n"/>
      <c r="J1731" s="21" t="n"/>
      <c r="K1731" s="19" t="n"/>
      <c r="L1731" s="19" t="n"/>
      <c r="M1731" s="21" t="n"/>
      <c r="N1731" s="22" t="n"/>
      <c r="O1731" s="24">
        <f>IF(A1731&lt;&gt;"عهدة","",SUMIFS($G$8:$G$5007,$B$8:$B$5007,B1731,$A$8:$A$5007,"مصروف",$I$8:$I$5007,"&lt;&gt;مرفوض"))</f>
        <v/>
      </c>
      <c r="P1731" s="25">
        <f>IF(A1731&lt;&gt;"عهدة","",N(F1731)-O1731)</f>
        <v/>
      </c>
      <c r="Q1731" s="26">
        <f>IF(A1731="","",IF(A1731="عهدة",IF(N(F1731)=0,"⚠ أدخل قيمة العهدة",IF(P1731&lt;0,"⛔ عجز / زيادة مصروفات "&amp;TEXT(-P1731,"#,##0"),IF(COUNTIFS($B$8:$B$5007,B1731,$A$8:$A$5007,"مصروف",$I$8:$I$5007,"&lt;&gt;مرفوض",$K$8:$K$5007,"&lt;&gt;نعم")&gt;0,"⚠ "&amp;COUNTIFS($B$8:$B$5007,B1731,$A$8:$A$5007,"مصروف",$I$8:$I$5007,"&lt;&gt;مرفوض",$K$8:$K$5007,"&lt;&gt;نعم")&amp;" مصروف غير مسوى",IF(L1731="تمت التسوية",IF(P1731=0,"✔ متوازنة وتمت التسوية","✔ تمت التسوية – متبقي "&amp;TEXT(P1731,"#,##0")),IF(P1731&gt;0,"متبقي "&amp;TEXT(P1731,"#,##0"),"✔ متوازنة"))))),IF(R1731=0,"⚠ أضف سطر عهدة أولًا",IF(OR(C1731="",N(G1731)=0),"⚠ أكمل التاريخ والقيمة",IF(S1731="","⚠ التاريخ خارج السنة المالية",IF(H1731="","⚠ اختر بند الموازنة",IF(I1731="مرفوض","✖ مرفوض من المدير",IF(I1731&lt;&gt;"موافق","⏳ بانتظار موافقة المدير",IF(K1731&lt;&gt;"نعم","⚠ غير مسوى مع الحسابات","✔ معتمد ومسوى")))))))))</f>
        <v/>
      </c>
      <c r="R1731">
        <f>N(R1730)+IF(A1731="عهدة",1,0)</f>
        <v/>
      </c>
      <c r="S1731">
        <f>IF(C1731="","",IF(AND(C1731&gt;=DATE(2026,9,1),C1731&lt;=DATE(2027,8,31)),(YEAR(C1731)-2026)*12+MONTH(C1731)-8,""))</f>
        <v/>
      </c>
      <c r="T1731">
        <f>IF(AND(A1731="مصروف",R1731&gt;0,I1731="موافق",S1731&lt;&gt;"",H1731&lt;&gt;""),N(G1731),0)</f>
        <v/>
      </c>
    </row>
    <row r="1732">
      <c r="A1732" s="19" t="n"/>
      <c r="B1732" s="20">
        <f>IF(A1732="","",IF(R1732=0,"⚠ أضف سطر عهدة أولًا","BDR-"&amp;TEXT(R1732,"000")))</f>
        <v/>
      </c>
      <c r="C1732" s="21" t="n"/>
      <c r="D1732" s="20">
        <f>IF(C1732="","",IF(S1732="","خارج السنة المالية",INDEX(القوائم!$D$2:$D$13,S1732)))</f>
        <v/>
      </c>
      <c r="E1732" s="22" t="n"/>
      <c r="F1732" s="23" t="n"/>
      <c r="G1732" s="23" t="n"/>
      <c r="H1732" s="22" t="n"/>
      <c r="I1732" s="19" t="n"/>
      <c r="J1732" s="21" t="n"/>
      <c r="K1732" s="19" t="n"/>
      <c r="L1732" s="19" t="n"/>
      <c r="M1732" s="21" t="n"/>
      <c r="N1732" s="22" t="n"/>
      <c r="O1732" s="24">
        <f>IF(A1732&lt;&gt;"عهدة","",SUMIFS($G$8:$G$5007,$B$8:$B$5007,B1732,$A$8:$A$5007,"مصروف",$I$8:$I$5007,"&lt;&gt;مرفوض"))</f>
        <v/>
      </c>
      <c r="P1732" s="25">
        <f>IF(A1732&lt;&gt;"عهدة","",N(F1732)-O1732)</f>
        <v/>
      </c>
      <c r="Q1732" s="26">
        <f>IF(A1732="","",IF(A1732="عهدة",IF(N(F1732)=0,"⚠ أدخل قيمة العهدة",IF(P1732&lt;0,"⛔ عجز / زيادة مصروفات "&amp;TEXT(-P1732,"#,##0"),IF(COUNTIFS($B$8:$B$5007,B1732,$A$8:$A$5007,"مصروف",$I$8:$I$5007,"&lt;&gt;مرفوض",$K$8:$K$5007,"&lt;&gt;نعم")&gt;0,"⚠ "&amp;COUNTIFS($B$8:$B$5007,B1732,$A$8:$A$5007,"مصروف",$I$8:$I$5007,"&lt;&gt;مرفوض",$K$8:$K$5007,"&lt;&gt;نعم")&amp;" مصروف غير مسوى",IF(L1732="تمت التسوية",IF(P1732=0,"✔ متوازنة وتمت التسوية","✔ تمت التسوية – متبقي "&amp;TEXT(P1732,"#,##0")),IF(P1732&gt;0,"متبقي "&amp;TEXT(P1732,"#,##0"),"✔ متوازنة"))))),IF(R1732=0,"⚠ أضف سطر عهدة أولًا",IF(OR(C1732="",N(G1732)=0),"⚠ أكمل التاريخ والقيمة",IF(S1732="","⚠ التاريخ خارج السنة المالية",IF(H1732="","⚠ اختر بند الموازنة",IF(I1732="مرفوض","✖ مرفوض من المدير",IF(I1732&lt;&gt;"موافق","⏳ بانتظار موافقة المدير",IF(K1732&lt;&gt;"نعم","⚠ غير مسوى مع الحسابات","✔ معتمد ومسوى")))))))))</f>
        <v/>
      </c>
      <c r="R1732">
        <f>N(R1731)+IF(A1732="عهدة",1,0)</f>
        <v/>
      </c>
      <c r="S1732">
        <f>IF(C1732="","",IF(AND(C1732&gt;=DATE(2026,9,1),C1732&lt;=DATE(2027,8,31)),(YEAR(C1732)-2026)*12+MONTH(C1732)-8,""))</f>
        <v/>
      </c>
      <c r="T1732">
        <f>IF(AND(A1732="مصروف",R1732&gt;0,I1732="موافق",S1732&lt;&gt;"",H1732&lt;&gt;""),N(G1732),0)</f>
        <v/>
      </c>
    </row>
    <row r="1733">
      <c r="A1733" s="19" t="n"/>
      <c r="B1733" s="20">
        <f>IF(A1733="","",IF(R1733=0,"⚠ أضف سطر عهدة أولًا","BDR-"&amp;TEXT(R1733,"000")))</f>
        <v/>
      </c>
      <c r="C1733" s="21" t="n"/>
      <c r="D1733" s="20">
        <f>IF(C1733="","",IF(S1733="","خارج السنة المالية",INDEX(القوائم!$D$2:$D$13,S1733)))</f>
        <v/>
      </c>
      <c r="E1733" s="22" t="n"/>
      <c r="F1733" s="23" t="n"/>
      <c r="G1733" s="23" t="n"/>
      <c r="H1733" s="22" t="n"/>
      <c r="I1733" s="19" t="n"/>
      <c r="J1733" s="21" t="n"/>
      <c r="K1733" s="19" t="n"/>
      <c r="L1733" s="19" t="n"/>
      <c r="M1733" s="21" t="n"/>
      <c r="N1733" s="22" t="n"/>
      <c r="O1733" s="24">
        <f>IF(A1733&lt;&gt;"عهدة","",SUMIFS($G$8:$G$5007,$B$8:$B$5007,B1733,$A$8:$A$5007,"مصروف",$I$8:$I$5007,"&lt;&gt;مرفوض"))</f>
        <v/>
      </c>
      <c r="P1733" s="25">
        <f>IF(A1733&lt;&gt;"عهدة","",N(F1733)-O1733)</f>
        <v/>
      </c>
      <c r="Q1733" s="26">
        <f>IF(A1733="","",IF(A1733="عهدة",IF(N(F1733)=0,"⚠ أدخل قيمة العهدة",IF(P1733&lt;0,"⛔ عجز / زيادة مصروفات "&amp;TEXT(-P1733,"#,##0"),IF(COUNTIFS($B$8:$B$5007,B1733,$A$8:$A$5007,"مصروف",$I$8:$I$5007,"&lt;&gt;مرفوض",$K$8:$K$5007,"&lt;&gt;نعم")&gt;0,"⚠ "&amp;COUNTIFS($B$8:$B$5007,B1733,$A$8:$A$5007,"مصروف",$I$8:$I$5007,"&lt;&gt;مرفوض",$K$8:$K$5007,"&lt;&gt;نعم")&amp;" مصروف غير مسوى",IF(L1733="تمت التسوية",IF(P1733=0,"✔ متوازنة وتمت التسوية","✔ تمت التسوية – متبقي "&amp;TEXT(P1733,"#,##0")),IF(P1733&gt;0,"متبقي "&amp;TEXT(P1733,"#,##0"),"✔ متوازنة"))))),IF(R1733=0,"⚠ أضف سطر عهدة أولًا",IF(OR(C1733="",N(G1733)=0),"⚠ أكمل التاريخ والقيمة",IF(S1733="","⚠ التاريخ خارج السنة المالية",IF(H1733="","⚠ اختر بند الموازنة",IF(I1733="مرفوض","✖ مرفوض من المدير",IF(I1733&lt;&gt;"موافق","⏳ بانتظار موافقة المدير",IF(K1733&lt;&gt;"نعم","⚠ غير مسوى مع الحسابات","✔ معتمد ومسوى")))))))))</f>
        <v/>
      </c>
      <c r="R1733">
        <f>N(R1732)+IF(A1733="عهدة",1,0)</f>
        <v/>
      </c>
      <c r="S1733">
        <f>IF(C1733="","",IF(AND(C1733&gt;=DATE(2026,9,1),C1733&lt;=DATE(2027,8,31)),(YEAR(C1733)-2026)*12+MONTH(C1733)-8,""))</f>
        <v/>
      </c>
      <c r="T1733">
        <f>IF(AND(A1733="مصروف",R1733&gt;0,I1733="موافق",S1733&lt;&gt;"",H1733&lt;&gt;""),N(G1733),0)</f>
        <v/>
      </c>
    </row>
    <row r="1734">
      <c r="A1734" s="19" t="n"/>
      <c r="B1734" s="20">
        <f>IF(A1734="","",IF(R1734=0,"⚠ أضف سطر عهدة أولًا","BDR-"&amp;TEXT(R1734,"000")))</f>
        <v/>
      </c>
      <c r="C1734" s="21" t="n"/>
      <c r="D1734" s="20">
        <f>IF(C1734="","",IF(S1734="","خارج السنة المالية",INDEX(القوائم!$D$2:$D$13,S1734)))</f>
        <v/>
      </c>
      <c r="E1734" s="22" t="n"/>
      <c r="F1734" s="23" t="n"/>
      <c r="G1734" s="23" t="n"/>
      <c r="H1734" s="22" t="n"/>
      <c r="I1734" s="19" t="n"/>
      <c r="J1734" s="21" t="n"/>
      <c r="K1734" s="19" t="n"/>
      <c r="L1734" s="19" t="n"/>
      <c r="M1734" s="21" t="n"/>
      <c r="N1734" s="22" t="n"/>
      <c r="O1734" s="24">
        <f>IF(A1734&lt;&gt;"عهدة","",SUMIFS($G$8:$G$5007,$B$8:$B$5007,B1734,$A$8:$A$5007,"مصروف",$I$8:$I$5007,"&lt;&gt;مرفوض"))</f>
        <v/>
      </c>
      <c r="P1734" s="25">
        <f>IF(A1734&lt;&gt;"عهدة","",N(F1734)-O1734)</f>
        <v/>
      </c>
      <c r="Q1734" s="26">
        <f>IF(A1734="","",IF(A1734="عهدة",IF(N(F1734)=0,"⚠ أدخل قيمة العهدة",IF(P1734&lt;0,"⛔ عجز / زيادة مصروفات "&amp;TEXT(-P1734,"#,##0"),IF(COUNTIFS($B$8:$B$5007,B1734,$A$8:$A$5007,"مصروف",$I$8:$I$5007,"&lt;&gt;مرفوض",$K$8:$K$5007,"&lt;&gt;نعم")&gt;0,"⚠ "&amp;COUNTIFS($B$8:$B$5007,B1734,$A$8:$A$5007,"مصروف",$I$8:$I$5007,"&lt;&gt;مرفوض",$K$8:$K$5007,"&lt;&gt;نعم")&amp;" مصروف غير مسوى",IF(L1734="تمت التسوية",IF(P1734=0,"✔ متوازنة وتمت التسوية","✔ تمت التسوية – متبقي "&amp;TEXT(P1734,"#,##0")),IF(P1734&gt;0,"متبقي "&amp;TEXT(P1734,"#,##0"),"✔ متوازنة"))))),IF(R1734=0,"⚠ أضف سطر عهدة أولًا",IF(OR(C1734="",N(G1734)=0),"⚠ أكمل التاريخ والقيمة",IF(S1734="","⚠ التاريخ خارج السنة المالية",IF(H1734="","⚠ اختر بند الموازنة",IF(I1734="مرفوض","✖ مرفوض من المدير",IF(I1734&lt;&gt;"موافق","⏳ بانتظار موافقة المدير",IF(K1734&lt;&gt;"نعم","⚠ غير مسوى مع الحسابات","✔ معتمد ومسوى")))))))))</f>
        <v/>
      </c>
      <c r="R1734">
        <f>N(R1733)+IF(A1734="عهدة",1,0)</f>
        <v/>
      </c>
      <c r="S1734">
        <f>IF(C1734="","",IF(AND(C1734&gt;=DATE(2026,9,1),C1734&lt;=DATE(2027,8,31)),(YEAR(C1734)-2026)*12+MONTH(C1734)-8,""))</f>
        <v/>
      </c>
      <c r="T1734">
        <f>IF(AND(A1734="مصروف",R1734&gt;0,I1734="موافق",S1734&lt;&gt;"",H1734&lt;&gt;""),N(G1734),0)</f>
        <v/>
      </c>
    </row>
    <row r="1735">
      <c r="A1735" s="19" t="n"/>
      <c r="B1735" s="20">
        <f>IF(A1735="","",IF(R1735=0,"⚠ أضف سطر عهدة أولًا","BDR-"&amp;TEXT(R1735,"000")))</f>
        <v/>
      </c>
      <c r="C1735" s="21" t="n"/>
      <c r="D1735" s="20">
        <f>IF(C1735="","",IF(S1735="","خارج السنة المالية",INDEX(القوائم!$D$2:$D$13,S1735)))</f>
        <v/>
      </c>
      <c r="E1735" s="22" t="n"/>
      <c r="F1735" s="23" t="n"/>
      <c r="G1735" s="23" t="n"/>
      <c r="H1735" s="22" t="n"/>
      <c r="I1735" s="19" t="n"/>
      <c r="J1735" s="21" t="n"/>
      <c r="K1735" s="19" t="n"/>
      <c r="L1735" s="19" t="n"/>
      <c r="M1735" s="21" t="n"/>
      <c r="N1735" s="22" t="n"/>
      <c r="O1735" s="24">
        <f>IF(A1735&lt;&gt;"عهدة","",SUMIFS($G$8:$G$5007,$B$8:$B$5007,B1735,$A$8:$A$5007,"مصروف",$I$8:$I$5007,"&lt;&gt;مرفوض"))</f>
        <v/>
      </c>
      <c r="P1735" s="25">
        <f>IF(A1735&lt;&gt;"عهدة","",N(F1735)-O1735)</f>
        <v/>
      </c>
      <c r="Q1735" s="26">
        <f>IF(A1735="","",IF(A1735="عهدة",IF(N(F1735)=0,"⚠ أدخل قيمة العهدة",IF(P1735&lt;0,"⛔ عجز / زيادة مصروفات "&amp;TEXT(-P1735,"#,##0"),IF(COUNTIFS($B$8:$B$5007,B1735,$A$8:$A$5007,"مصروف",$I$8:$I$5007,"&lt;&gt;مرفوض",$K$8:$K$5007,"&lt;&gt;نعم")&gt;0,"⚠ "&amp;COUNTIFS($B$8:$B$5007,B1735,$A$8:$A$5007,"مصروف",$I$8:$I$5007,"&lt;&gt;مرفوض",$K$8:$K$5007,"&lt;&gt;نعم")&amp;" مصروف غير مسوى",IF(L1735="تمت التسوية",IF(P1735=0,"✔ متوازنة وتمت التسوية","✔ تمت التسوية – متبقي "&amp;TEXT(P1735,"#,##0")),IF(P1735&gt;0,"متبقي "&amp;TEXT(P1735,"#,##0"),"✔ متوازنة"))))),IF(R1735=0,"⚠ أضف سطر عهدة أولًا",IF(OR(C1735="",N(G1735)=0),"⚠ أكمل التاريخ والقيمة",IF(S1735="","⚠ التاريخ خارج السنة المالية",IF(H1735="","⚠ اختر بند الموازنة",IF(I1735="مرفوض","✖ مرفوض من المدير",IF(I1735&lt;&gt;"موافق","⏳ بانتظار موافقة المدير",IF(K1735&lt;&gt;"نعم","⚠ غير مسوى مع الحسابات","✔ معتمد ومسوى")))))))))</f>
        <v/>
      </c>
      <c r="R1735">
        <f>N(R1734)+IF(A1735="عهدة",1,0)</f>
        <v/>
      </c>
      <c r="S1735">
        <f>IF(C1735="","",IF(AND(C1735&gt;=DATE(2026,9,1),C1735&lt;=DATE(2027,8,31)),(YEAR(C1735)-2026)*12+MONTH(C1735)-8,""))</f>
        <v/>
      </c>
      <c r="T1735">
        <f>IF(AND(A1735="مصروف",R1735&gt;0,I1735="موافق",S1735&lt;&gt;"",H1735&lt;&gt;""),N(G1735),0)</f>
        <v/>
      </c>
    </row>
    <row r="1736">
      <c r="A1736" s="19" t="n"/>
      <c r="B1736" s="20">
        <f>IF(A1736="","",IF(R1736=0,"⚠ أضف سطر عهدة أولًا","BDR-"&amp;TEXT(R1736,"000")))</f>
        <v/>
      </c>
      <c r="C1736" s="21" t="n"/>
      <c r="D1736" s="20">
        <f>IF(C1736="","",IF(S1736="","خارج السنة المالية",INDEX(القوائم!$D$2:$D$13,S1736)))</f>
        <v/>
      </c>
      <c r="E1736" s="22" t="n"/>
      <c r="F1736" s="23" t="n"/>
      <c r="G1736" s="23" t="n"/>
      <c r="H1736" s="22" t="n"/>
      <c r="I1736" s="19" t="n"/>
      <c r="J1736" s="21" t="n"/>
      <c r="K1736" s="19" t="n"/>
      <c r="L1736" s="19" t="n"/>
      <c r="M1736" s="21" t="n"/>
      <c r="N1736" s="22" t="n"/>
      <c r="O1736" s="24">
        <f>IF(A1736&lt;&gt;"عهدة","",SUMIFS($G$8:$G$5007,$B$8:$B$5007,B1736,$A$8:$A$5007,"مصروف",$I$8:$I$5007,"&lt;&gt;مرفوض"))</f>
        <v/>
      </c>
      <c r="P1736" s="25">
        <f>IF(A1736&lt;&gt;"عهدة","",N(F1736)-O1736)</f>
        <v/>
      </c>
      <c r="Q1736" s="26">
        <f>IF(A1736="","",IF(A1736="عهدة",IF(N(F1736)=0,"⚠ أدخل قيمة العهدة",IF(P1736&lt;0,"⛔ عجز / زيادة مصروفات "&amp;TEXT(-P1736,"#,##0"),IF(COUNTIFS($B$8:$B$5007,B1736,$A$8:$A$5007,"مصروف",$I$8:$I$5007,"&lt;&gt;مرفوض",$K$8:$K$5007,"&lt;&gt;نعم")&gt;0,"⚠ "&amp;COUNTIFS($B$8:$B$5007,B1736,$A$8:$A$5007,"مصروف",$I$8:$I$5007,"&lt;&gt;مرفوض",$K$8:$K$5007,"&lt;&gt;نعم")&amp;" مصروف غير مسوى",IF(L1736="تمت التسوية",IF(P1736=0,"✔ متوازنة وتمت التسوية","✔ تمت التسوية – متبقي "&amp;TEXT(P1736,"#,##0")),IF(P1736&gt;0,"متبقي "&amp;TEXT(P1736,"#,##0"),"✔ متوازنة"))))),IF(R1736=0,"⚠ أضف سطر عهدة أولًا",IF(OR(C1736="",N(G1736)=0),"⚠ أكمل التاريخ والقيمة",IF(S1736="","⚠ التاريخ خارج السنة المالية",IF(H1736="","⚠ اختر بند الموازنة",IF(I1736="مرفوض","✖ مرفوض من المدير",IF(I1736&lt;&gt;"موافق","⏳ بانتظار موافقة المدير",IF(K1736&lt;&gt;"نعم","⚠ غير مسوى مع الحسابات","✔ معتمد ومسوى")))))))))</f>
        <v/>
      </c>
      <c r="R1736">
        <f>N(R1735)+IF(A1736="عهدة",1,0)</f>
        <v/>
      </c>
      <c r="S1736">
        <f>IF(C1736="","",IF(AND(C1736&gt;=DATE(2026,9,1),C1736&lt;=DATE(2027,8,31)),(YEAR(C1736)-2026)*12+MONTH(C1736)-8,""))</f>
        <v/>
      </c>
      <c r="T1736">
        <f>IF(AND(A1736="مصروف",R1736&gt;0,I1736="موافق",S1736&lt;&gt;"",H1736&lt;&gt;""),N(G1736),0)</f>
        <v/>
      </c>
    </row>
    <row r="1737">
      <c r="A1737" s="19" t="n"/>
      <c r="B1737" s="20">
        <f>IF(A1737="","",IF(R1737=0,"⚠ أضف سطر عهدة أولًا","BDR-"&amp;TEXT(R1737,"000")))</f>
        <v/>
      </c>
      <c r="C1737" s="21" t="n"/>
      <c r="D1737" s="20">
        <f>IF(C1737="","",IF(S1737="","خارج السنة المالية",INDEX(القوائم!$D$2:$D$13,S1737)))</f>
        <v/>
      </c>
      <c r="E1737" s="22" t="n"/>
      <c r="F1737" s="23" t="n"/>
      <c r="G1737" s="23" t="n"/>
      <c r="H1737" s="22" t="n"/>
      <c r="I1737" s="19" t="n"/>
      <c r="J1737" s="21" t="n"/>
      <c r="K1737" s="19" t="n"/>
      <c r="L1737" s="19" t="n"/>
      <c r="M1737" s="21" t="n"/>
      <c r="N1737" s="22" t="n"/>
      <c r="O1737" s="24">
        <f>IF(A1737&lt;&gt;"عهدة","",SUMIFS($G$8:$G$5007,$B$8:$B$5007,B1737,$A$8:$A$5007,"مصروف",$I$8:$I$5007,"&lt;&gt;مرفوض"))</f>
        <v/>
      </c>
      <c r="P1737" s="25">
        <f>IF(A1737&lt;&gt;"عهدة","",N(F1737)-O1737)</f>
        <v/>
      </c>
      <c r="Q1737" s="26">
        <f>IF(A1737="","",IF(A1737="عهدة",IF(N(F1737)=0,"⚠ أدخل قيمة العهدة",IF(P1737&lt;0,"⛔ عجز / زيادة مصروفات "&amp;TEXT(-P1737,"#,##0"),IF(COUNTIFS($B$8:$B$5007,B1737,$A$8:$A$5007,"مصروف",$I$8:$I$5007,"&lt;&gt;مرفوض",$K$8:$K$5007,"&lt;&gt;نعم")&gt;0,"⚠ "&amp;COUNTIFS($B$8:$B$5007,B1737,$A$8:$A$5007,"مصروف",$I$8:$I$5007,"&lt;&gt;مرفوض",$K$8:$K$5007,"&lt;&gt;نعم")&amp;" مصروف غير مسوى",IF(L1737="تمت التسوية",IF(P1737=0,"✔ متوازنة وتمت التسوية","✔ تمت التسوية – متبقي "&amp;TEXT(P1737,"#,##0")),IF(P1737&gt;0,"متبقي "&amp;TEXT(P1737,"#,##0"),"✔ متوازنة"))))),IF(R1737=0,"⚠ أضف سطر عهدة أولًا",IF(OR(C1737="",N(G1737)=0),"⚠ أكمل التاريخ والقيمة",IF(S1737="","⚠ التاريخ خارج السنة المالية",IF(H1737="","⚠ اختر بند الموازنة",IF(I1737="مرفوض","✖ مرفوض من المدير",IF(I1737&lt;&gt;"موافق","⏳ بانتظار موافقة المدير",IF(K1737&lt;&gt;"نعم","⚠ غير مسوى مع الحسابات","✔ معتمد ومسوى")))))))))</f>
        <v/>
      </c>
      <c r="R1737">
        <f>N(R1736)+IF(A1737="عهدة",1,0)</f>
        <v/>
      </c>
      <c r="S1737">
        <f>IF(C1737="","",IF(AND(C1737&gt;=DATE(2026,9,1),C1737&lt;=DATE(2027,8,31)),(YEAR(C1737)-2026)*12+MONTH(C1737)-8,""))</f>
        <v/>
      </c>
      <c r="T1737">
        <f>IF(AND(A1737="مصروف",R1737&gt;0,I1737="موافق",S1737&lt;&gt;"",H1737&lt;&gt;""),N(G1737),0)</f>
        <v/>
      </c>
    </row>
    <row r="1738">
      <c r="A1738" s="19" t="n"/>
      <c r="B1738" s="20">
        <f>IF(A1738="","",IF(R1738=0,"⚠ أضف سطر عهدة أولًا","BDR-"&amp;TEXT(R1738,"000")))</f>
        <v/>
      </c>
      <c r="C1738" s="21" t="n"/>
      <c r="D1738" s="20">
        <f>IF(C1738="","",IF(S1738="","خارج السنة المالية",INDEX(القوائم!$D$2:$D$13,S1738)))</f>
        <v/>
      </c>
      <c r="E1738" s="22" t="n"/>
      <c r="F1738" s="23" t="n"/>
      <c r="G1738" s="23" t="n"/>
      <c r="H1738" s="22" t="n"/>
      <c r="I1738" s="19" t="n"/>
      <c r="J1738" s="21" t="n"/>
      <c r="K1738" s="19" t="n"/>
      <c r="L1738" s="19" t="n"/>
      <c r="M1738" s="21" t="n"/>
      <c r="N1738" s="22" t="n"/>
      <c r="O1738" s="24">
        <f>IF(A1738&lt;&gt;"عهدة","",SUMIFS($G$8:$G$5007,$B$8:$B$5007,B1738,$A$8:$A$5007,"مصروف",$I$8:$I$5007,"&lt;&gt;مرفوض"))</f>
        <v/>
      </c>
      <c r="P1738" s="25">
        <f>IF(A1738&lt;&gt;"عهدة","",N(F1738)-O1738)</f>
        <v/>
      </c>
      <c r="Q1738" s="26">
        <f>IF(A1738="","",IF(A1738="عهدة",IF(N(F1738)=0,"⚠ أدخل قيمة العهدة",IF(P1738&lt;0,"⛔ عجز / زيادة مصروفات "&amp;TEXT(-P1738,"#,##0"),IF(COUNTIFS($B$8:$B$5007,B1738,$A$8:$A$5007,"مصروف",$I$8:$I$5007,"&lt;&gt;مرفوض",$K$8:$K$5007,"&lt;&gt;نعم")&gt;0,"⚠ "&amp;COUNTIFS($B$8:$B$5007,B1738,$A$8:$A$5007,"مصروف",$I$8:$I$5007,"&lt;&gt;مرفوض",$K$8:$K$5007,"&lt;&gt;نعم")&amp;" مصروف غير مسوى",IF(L1738="تمت التسوية",IF(P1738=0,"✔ متوازنة وتمت التسوية","✔ تمت التسوية – متبقي "&amp;TEXT(P1738,"#,##0")),IF(P1738&gt;0,"متبقي "&amp;TEXT(P1738,"#,##0"),"✔ متوازنة"))))),IF(R1738=0,"⚠ أضف سطر عهدة أولًا",IF(OR(C1738="",N(G1738)=0),"⚠ أكمل التاريخ والقيمة",IF(S1738="","⚠ التاريخ خارج السنة المالية",IF(H1738="","⚠ اختر بند الموازنة",IF(I1738="مرفوض","✖ مرفوض من المدير",IF(I1738&lt;&gt;"موافق","⏳ بانتظار موافقة المدير",IF(K1738&lt;&gt;"نعم","⚠ غير مسوى مع الحسابات","✔ معتمد ومسوى")))))))))</f>
        <v/>
      </c>
      <c r="R1738">
        <f>N(R1737)+IF(A1738="عهدة",1,0)</f>
        <v/>
      </c>
      <c r="S1738">
        <f>IF(C1738="","",IF(AND(C1738&gt;=DATE(2026,9,1),C1738&lt;=DATE(2027,8,31)),(YEAR(C1738)-2026)*12+MONTH(C1738)-8,""))</f>
        <v/>
      </c>
      <c r="T1738">
        <f>IF(AND(A1738="مصروف",R1738&gt;0,I1738="موافق",S1738&lt;&gt;"",H1738&lt;&gt;""),N(G1738),0)</f>
        <v/>
      </c>
    </row>
    <row r="1739">
      <c r="A1739" s="19" t="n"/>
      <c r="B1739" s="20">
        <f>IF(A1739="","",IF(R1739=0,"⚠ أضف سطر عهدة أولًا","BDR-"&amp;TEXT(R1739,"000")))</f>
        <v/>
      </c>
      <c r="C1739" s="21" t="n"/>
      <c r="D1739" s="20">
        <f>IF(C1739="","",IF(S1739="","خارج السنة المالية",INDEX(القوائم!$D$2:$D$13,S1739)))</f>
        <v/>
      </c>
      <c r="E1739" s="22" t="n"/>
      <c r="F1739" s="23" t="n"/>
      <c r="G1739" s="23" t="n"/>
      <c r="H1739" s="22" t="n"/>
      <c r="I1739" s="19" t="n"/>
      <c r="J1739" s="21" t="n"/>
      <c r="K1739" s="19" t="n"/>
      <c r="L1739" s="19" t="n"/>
      <c r="M1739" s="21" t="n"/>
      <c r="N1739" s="22" t="n"/>
      <c r="O1739" s="24">
        <f>IF(A1739&lt;&gt;"عهدة","",SUMIFS($G$8:$G$5007,$B$8:$B$5007,B1739,$A$8:$A$5007,"مصروف",$I$8:$I$5007,"&lt;&gt;مرفوض"))</f>
        <v/>
      </c>
      <c r="P1739" s="25">
        <f>IF(A1739&lt;&gt;"عهدة","",N(F1739)-O1739)</f>
        <v/>
      </c>
      <c r="Q1739" s="26">
        <f>IF(A1739="","",IF(A1739="عهدة",IF(N(F1739)=0,"⚠ أدخل قيمة العهدة",IF(P1739&lt;0,"⛔ عجز / زيادة مصروفات "&amp;TEXT(-P1739,"#,##0"),IF(COUNTIFS($B$8:$B$5007,B1739,$A$8:$A$5007,"مصروف",$I$8:$I$5007,"&lt;&gt;مرفوض",$K$8:$K$5007,"&lt;&gt;نعم")&gt;0,"⚠ "&amp;COUNTIFS($B$8:$B$5007,B1739,$A$8:$A$5007,"مصروف",$I$8:$I$5007,"&lt;&gt;مرفوض",$K$8:$K$5007,"&lt;&gt;نعم")&amp;" مصروف غير مسوى",IF(L1739="تمت التسوية",IF(P1739=0,"✔ متوازنة وتمت التسوية","✔ تمت التسوية – متبقي "&amp;TEXT(P1739,"#,##0")),IF(P1739&gt;0,"متبقي "&amp;TEXT(P1739,"#,##0"),"✔ متوازنة"))))),IF(R1739=0,"⚠ أضف سطر عهدة أولًا",IF(OR(C1739="",N(G1739)=0),"⚠ أكمل التاريخ والقيمة",IF(S1739="","⚠ التاريخ خارج السنة المالية",IF(H1739="","⚠ اختر بند الموازنة",IF(I1739="مرفوض","✖ مرفوض من المدير",IF(I1739&lt;&gt;"موافق","⏳ بانتظار موافقة المدير",IF(K1739&lt;&gt;"نعم","⚠ غير مسوى مع الحسابات","✔ معتمد ومسوى")))))))))</f>
        <v/>
      </c>
      <c r="R1739">
        <f>N(R1738)+IF(A1739="عهدة",1,0)</f>
        <v/>
      </c>
      <c r="S1739">
        <f>IF(C1739="","",IF(AND(C1739&gt;=DATE(2026,9,1),C1739&lt;=DATE(2027,8,31)),(YEAR(C1739)-2026)*12+MONTH(C1739)-8,""))</f>
        <v/>
      </c>
      <c r="T1739">
        <f>IF(AND(A1739="مصروف",R1739&gt;0,I1739="موافق",S1739&lt;&gt;"",H1739&lt;&gt;""),N(G1739),0)</f>
        <v/>
      </c>
    </row>
    <row r="1740">
      <c r="A1740" s="19" t="n"/>
      <c r="B1740" s="20">
        <f>IF(A1740="","",IF(R1740=0,"⚠ أضف سطر عهدة أولًا","BDR-"&amp;TEXT(R1740,"000")))</f>
        <v/>
      </c>
      <c r="C1740" s="21" t="n"/>
      <c r="D1740" s="20">
        <f>IF(C1740="","",IF(S1740="","خارج السنة المالية",INDEX(القوائم!$D$2:$D$13,S1740)))</f>
        <v/>
      </c>
      <c r="E1740" s="22" t="n"/>
      <c r="F1740" s="23" t="n"/>
      <c r="G1740" s="23" t="n"/>
      <c r="H1740" s="22" t="n"/>
      <c r="I1740" s="19" t="n"/>
      <c r="J1740" s="21" t="n"/>
      <c r="K1740" s="19" t="n"/>
      <c r="L1740" s="19" t="n"/>
      <c r="M1740" s="21" t="n"/>
      <c r="N1740" s="22" t="n"/>
      <c r="O1740" s="24">
        <f>IF(A1740&lt;&gt;"عهدة","",SUMIFS($G$8:$G$5007,$B$8:$B$5007,B1740,$A$8:$A$5007,"مصروف",$I$8:$I$5007,"&lt;&gt;مرفوض"))</f>
        <v/>
      </c>
      <c r="P1740" s="25">
        <f>IF(A1740&lt;&gt;"عهدة","",N(F1740)-O1740)</f>
        <v/>
      </c>
      <c r="Q1740" s="26">
        <f>IF(A1740="","",IF(A1740="عهدة",IF(N(F1740)=0,"⚠ أدخل قيمة العهدة",IF(P1740&lt;0,"⛔ عجز / زيادة مصروفات "&amp;TEXT(-P1740,"#,##0"),IF(COUNTIFS($B$8:$B$5007,B1740,$A$8:$A$5007,"مصروف",$I$8:$I$5007,"&lt;&gt;مرفوض",$K$8:$K$5007,"&lt;&gt;نعم")&gt;0,"⚠ "&amp;COUNTIFS($B$8:$B$5007,B1740,$A$8:$A$5007,"مصروف",$I$8:$I$5007,"&lt;&gt;مرفوض",$K$8:$K$5007,"&lt;&gt;نعم")&amp;" مصروف غير مسوى",IF(L1740="تمت التسوية",IF(P1740=0,"✔ متوازنة وتمت التسوية","✔ تمت التسوية – متبقي "&amp;TEXT(P1740,"#,##0")),IF(P1740&gt;0,"متبقي "&amp;TEXT(P1740,"#,##0"),"✔ متوازنة"))))),IF(R1740=0,"⚠ أضف سطر عهدة أولًا",IF(OR(C1740="",N(G1740)=0),"⚠ أكمل التاريخ والقيمة",IF(S1740="","⚠ التاريخ خارج السنة المالية",IF(H1740="","⚠ اختر بند الموازنة",IF(I1740="مرفوض","✖ مرفوض من المدير",IF(I1740&lt;&gt;"موافق","⏳ بانتظار موافقة المدير",IF(K1740&lt;&gt;"نعم","⚠ غير مسوى مع الحسابات","✔ معتمد ومسوى")))))))))</f>
        <v/>
      </c>
      <c r="R1740">
        <f>N(R1739)+IF(A1740="عهدة",1,0)</f>
        <v/>
      </c>
      <c r="S1740">
        <f>IF(C1740="","",IF(AND(C1740&gt;=DATE(2026,9,1),C1740&lt;=DATE(2027,8,31)),(YEAR(C1740)-2026)*12+MONTH(C1740)-8,""))</f>
        <v/>
      </c>
      <c r="T1740">
        <f>IF(AND(A1740="مصروف",R1740&gt;0,I1740="موافق",S1740&lt;&gt;"",H1740&lt;&gt;""),N(G1740),0)</f>
        <v/>
      </c>
    </row>
    <row r="1741">
      <c r="A1741" s="19" t="n"/>
      <c r="B1741" s="20">
        <f>IF(A1741="","",IF(R1741=0,"⚠ أضف سطر عهدة أولًا","BDR-"&amp;TEXT(R1741,"000")))</f>
        <v/>
      </c>
      <c r="C1741" s="21" t="n"/>
      <c r="D1741" s="20">
        <f>IF(C1741="","",IF(S1741="","خارج السنة المالية",INDEX(القوائم!$D$2:$D$13,S1741)))</f>
        <v/>
      </c>
      <c r="E1741" s="22" t="n"/>
      <c r="F1741" s="23" t="n"/>
      <c r="G1741" s="23" t="n"/>
      <c r="H1741" s="22" t="n"/>
      <c r="I1741" s="19" t="n"/>
      <c r="J1741" s="21" t="n"/>
      <c r="K1741" s="19" t="n"/>
      <c r="L1741" s="19" t="n"/>
      <c r="M1741" s="21" t="n"/>
      <c r="N1741" s="22" t="n"/>
      <c r="O1741" s="24">
        <f>IF(A1741&lt;&gt;"عهدة","",SUMIFS($G$8:$G$5007,$B$8:$B$5007,B1741,$A$8:$A$5007,"مصروف",$I$8:$I$5007,"&lt;&gt;مرفوض"))</f>
        <v/>
      </c>
      <c r="P1741" s="25">
        <f>IF(A1741&lt;&gt;"عهدة","",N(F1741)-O1741)</f>
        <v/>
      </c>
      <c r="Q1741" s="26">
        <f>IF(A1741="","",IF(A1741="عهدة",IF(N(F1741)=0,"⚠ أدخل قيمة العهدة",IF(P1741&lt;0,"⛔ عجز / زيادة مصروفات "&amp;TEXT(-P1741,"#,##0"),IF(COUNTIFS($B$8:$B$5007,B1741,$A$8:$A$5007,"مصروف",$I$8:$I$5007,"&lt;&gt;مرفوض",$K$8:$K$5007,"&lt;&gt;نعم")&gt;0,"⚠ "&amp;COUNTIFS($B$8:$B$5007,B1741,$A$8:$A$5007,"مصروف",$I$8:$I$5007,"&lt;&gt;مرفوض",$K$8:$K$5007,"&lt;&gt;نعم")&amp;" مصروف غير مسوى",IF(L1741="تمت التسوية",IF(P1741=0,"✔ متوازنة وتمت التسوية","✔ تمت التسوية – متبقي "&amp;TEXT(P1741,"#,##0")),IF(P1741&gt;0,"متبقي "&amp;TEXT(P1741,"#,##0"),"✔ متوازنة"))))),IF(R1741=0,"⚠ أضف سطر عهدة أولًا",IF(OR(C1741="",N(G1741)=0),"⚠ أكمل التاريخ والقيمة",IF(S1741="","⚠ التاريخ خارج السنة المالية",IF(H1741="","⚠ اختر بند الموازنة",IF(I1741="مرفوض","✖ مرفوض من المدير",IF(I1741&lt;&gt;"موافق","⏳ بانتظار موافقة المدير",IF(K1741&lt;&gt;"نعم","⚠ غير مسوى مع الحسابات","✔ معتمد ومسوى")))))))))</f>
        <v/>
      </c>
      <c r="R1741">
        <f>N(R1740)+IF(A1741="عهدة",1,0)</f>
        <v/>
      </c>
      <c r="S1741">
        <f>IF(C1741="","",IF(AND(C1741&gt;=DATE(2026,9,1),C1741&lt;=DATE(2027,8,31)),(YEAR(C1741)-2026)*12+MONTH(C1741)-8,""))</f>
        <v/>
      </c>
      <c r="T1741">
        <f>IF(AND(A1741="مصروف",R1741&gt;0,I1741="موافق",S1741&lt;&gt;"",H1741&lt;&gt;""),N(G1741),0)</f>
        <v/>
      </c>
    </row>
    <row r="1742">
      <c r="A1742" s="19" t="n"/>
      <c r="B1742" s="20">
        <f>IF(A1742="","",IF(R1742=0,"⚠ أضف سطر عهدة أولًا","BDR-"&amp;TEXT(R1742,"000")))</f>
        <v/>
      </c>
      <c r="C1742" s="21" t="n"/>
      <c r="D1742" s="20">
        <f>IF(C1742="","",IF(S1742="","خارج السنة المالية",INDEX(القوائم!$D$2:$D$13,S1742)))</f>
        <v/>
      </c>
      <c r="E1742" s="22" t="n"/>
      <c r="F1742" s="23" t="n"/>
      <c r="G1742" s="23" t="n"/>
      <c r="H1742" s="22" t="n"/>
      <c r="I1742" s="19" t="n"/>
      <c r="J1742" s="21" t="n"/>
      <c r="K1742" s="19" t="n"/>
      <c r="L1742" s="19" t="n"/>
      <c r="M1742" s="21" t="n"/>
      <c r="N1742" s="22" t="n"/>
      <c r="O1742" s="24">
        <f>IF(A1742&lt;&gt;"عهدة","",SUMIFS($G$8:$G$5007,$B$8:$B$5007,B1742,$A$8:$A$5007,"مصروف",$I$8:$I$5007,"&lt;&gt;مرفوض"))</f>
        <v/>
      </c>
      <c r="P1742" s="25">
        <f>IF(A1742&lt;&gt;"عهدة","",N(F1742)-O1742)</f>
        <v/>
      </c>
      <c r="Q1742" s="26">
        <f>IF(A1742="","",IF(A1742="عهدة",IF(N(F1742)=0,"⚠ أدخل قيمة العهدة",IF(P1742&lt;0,"⛔ عجز / زيادة مصروفات "&amp;TEXT(-P1742,"#,##0"),IF(COUNTIFS($B$8:$B$5007,B1742,$A$8:$A$5007,"مصروف",$I$8:$I$5007,"&lt;&gt;مرفوض",$K$8:$K$5007,"&lt;&gt;نعم")&gt;0,"⚠ "&amp;COUNTIFS($B$8:$B$5007,B1742,$A$8:$A$5007,"مصروف",$I$8:$I$5007,"&lt;&gt;مرفوض",$K$8:$K$5007,"&lt;&gt;نعم")&amp;" مصروف غير مسوى",IF(L1742="تمت التسوية",IF(P1742=0,"✔ متوازنة وتمت التسوية","✔ تمت التسوية – متبقي "&amp;TEXT(P1742,"#,##0")),IF(P1742&gt;0,"متبقي "&amp;TEXT(P1742,"#,##0"),"✔ متوازنة"))))),IF(R1742=0,"⚠ أضف سطر عهدة أولًا",IF(OR(C1742="",N(G1742)=0),"⚠ أكمل التاريخ والقيمة",IF(S1742="","⚠ التاريخ خارج السنة المالية",IF(H1742="","⚠ اختر بند الموازنة",IF(I1742="مرفوض","✖ مرفوض من المدير",IF(I1742&lt;&gt;"موافق","⏳ بانتظار موافقة المدير",IF(K1742&lt;&gt;"نعم","⚠ غير مسوى مع الحسابات","✔ معتمد ومسوى")))))))))</f>
        <v/>
      </c>
      <c r="R1742">
        <f>N(R1741)+IF(A1742="عهدة",1,0)</f>
        <v/>
      </c>
      <c r="S1742">
        <f>IF(C1742="","",IF(AND(C1742&gt;=DATE(2026,9,1),C1742&lt;=DATE(2027,8,31)),(YEAR(C1742)-2026)*12+MONTH(C1742)-8,""))</f>
        <v/>
      </c>
      <c r="T1742">
        <f>IF(AND(A1742="مصروف",R1742&gt;0,I1742="موافق",S1742&lt;&gt;"",H1742&lt;&gt;""),N(G1742),0)</f>
        <v/>
      </c>
    </row>
    <row r="1743">
      <c r="A1743" s="19" t="n"/>
      <c r="B1743" s="20">
        <f>IF(A1743="","",IF(R1743=0,"⚠ أضف سطر عهدة أولًا","BDR-"&amp;TEXT(R1743,"000")))</f>
        <v/>
      </c>
      <c r="C1743" s="21" t="n"/>
      <c r="D1743" s="20">
        <f>IF(C1743="","",IF(S1743="","خارج السنة المالية",INDEX(القوائم!$D$2:$D$13,S1743)))</f>
        <v/>
      </c>
      <c r="E1743" s="22" t="n"/>
      <c r="F1743" s="23" t="n"/>
      <c r="G1743" s="23" t="n"/>
      <c r="H1743" s="22" t="n"/>
      <c r="I1743" s="19" t="n"/>
      <c r="J1743" s="21" t="n"/>
      <c r="K1743" s="19" t="n"/>
      <c r="L1743" s="19" t="n"/>
      <c r="M1743" s="21" t="n"/>
      <c r="N1743" s="22" t="n"/>
      <c r="O1743" s="24">
        <f>IF(A1743&lt;&gt;"عهدة","",SUMIFS($G$8:$G$5007,$B$8:$B$5007,B1743,$A$8:$A$5007,"مصروف",$I$8:$I$5007,"&lt;&gt;مرفوض"))</f>
        <v/>
      </c>
      <c r="P1743" s="25">
        <f>IF(A1743&lt;&gt;"عهدة","",N(F1743)-O1743)</f>
        <v/>
      </c>
      <c r="Q1743" s="26">
        <f>IF(A1743="","",IF(A1743="عهدة",IF(N(F1743)=0,"⚠ أدخل قيمة العهدة",IF(P1743&lt;0,"⛔ عجز / زيادة مصروفات "&amp;TEXT(-P1743,"#,##0"),IF(COUNTIFS($B$8:$B$5007,B1743,$A$8:$A$5007,"مصروف",$I$8:$I$5007,"&lt;&gt;مرفوض",$K$8:$K$5007,"&lt;&gt;نعم")&gt;0,"⚠ "&amp;COUNTIFS($B$8:$B$5007,B1743,$A$8:$A$5007,"مصروف",$I$8:$I$5007,"&lt;&gt;مرفوض",$K$8:$K$5007,"&lt;&gt;نعم")&amp;" مصروف غير مسوى",IF(L1743="تمت التسوية",IF(P1743=0,"✔ متوازنة وتمت التسوية","✔ تمت التسوية – متبقي "&amp;TEXT(P1743,"#,##0")),IF(P1743&gt;0,"متبقي "&amp;TEXT(P1743,"#,##0"),"✔ متوازنة"))))),IF(R1743=0,"⚠ أضف سطر عهدة أولًا",IF(OR(C1743="",N(G1743)=0),"⚠ أكمل التاريخ والقيمة",IF(S1743="","⚠ التاريخ خارج السنة المالية",IF(H1743="","⚠ اختر بند الموازنة",IF(I1743="مرفوض","✖ مرفوض من المدير",IF(I1743&lt;&gt;"موافق","⏳ بانتظار موافقة المدير",IF(K1743&lt;&gt;"نعم","⚠ غير مسوى مع الحسابات","✔ معتمد ومسوى")))))))))</f>
        <v/>
      </c>
      <c r="R1743">
        <f>N(R1742)+IF(A1743="عهدة",1,0)</f>
        <v/>
      </c>
      <c r="S1743">
        <f>IF(C1743="","",IF(AND(C1743&gt;=DATE(2026,9,1),C1743&lt;=DATE(2027,8,31)),(YEAR(C1743)-2026)*12+MONTH(C1743)-8,""))</f>
        <v/>
      </c>
      <c r="T1743">
        <f>IF(AND(A1743="مصروف",R1743&gt;0,I1743="موافق",S1743&lt;&gt;"",H1743&lt;&gt;""),N(G1743),0)</f>
        <v/>
      </c>
    </row>
    <row r="1744">
      <c r="A1744" s="19" t="n"/>
      <c r="B1744" s="20">
        <f>IF(A1744="","",IF(R1744=0,"⚠ أضف سطر عهدة أولًا","BDR-"&amp;TEXT(R1744,"000")))</f>
        <v/>
      </c>
      <c r="C1744" s="21" t="n"/>
      <c r="D1744" s="20">
        <f>IF(C1744="","",IF(S1744="","خارج السنة المالية",INDEX(القوائم!$D$2:$D$13,S1744)))</f>
        <v/>
      </c>
      <c r="E1744" s="22" t="n"/>
      <c r="F1744" s="23" t="n"/>
      <c r="G1744" s="23" t="n"/>
      <c r="H1744" s="22" t="n"/>
      <c r="I1744" s="19" t="n"/>
      <c r="J1744" s="21" t="n"/>
      <c r="K1744" s="19" t="n"/>
      <c r="L1744" s="19" t="n"/>
      <c r="M1744" s="21" t="n"/>
      <c r="N1744" s="22" t="n"/>
      <c r="O1744" s="24">
        <f>IF(A1744&lt;&gt;"عهدة","",SUMIFS($G$8:$G$5007,$B$8:$B$5007,B1744,$A$8:$A$5007,"مصروف",$I$8:$I$5007,"&lt;&gt;مرفوض"))</f>
        <v/>
      </c>
      <c r="P1744" s="25">
        <f>IF(A1744&lt;&gt;"عهدة","",N(F1744)-O1744)</f>
        <v/>
      </c>
      <c r="Q1744" s="26">
        <f>IF(A1744="","",IF(A1744="عهدة",IF(N(F1744)=0,"⚠ أدخل قيمة العهدة",IF(P1744&lt;0,"⛔ عجز / زيادة مصروفات "&amp;TEXT(-P1744,"#,##0"),IF(COUNTIFS($B$8:$B$5007,B1744,$A$8:$A$5007,"مصروف",$I$8:$I$5007,"&lt;&gt;مرفوض",$K$8:$K$5007,"&lt;&gt;نعم")&gt;0,"⚠ "&amp;COUNTIFS($B$8:$B$5007,B1744,$A$8:$A$5007,"مصروف",$I$8:$I$5007,"&lt;&gt;مرفوض",$K$8:$K$5007,"&lt;&gt;نعم")&amp;" مصروف غير مسوى",IF(L1744="تمت التسوية",IF(P1744=0,"✔ متوازنة وتمت التسوية","✔ تمت التسوية – متبقي "&amp;TEXT(P1744,"#,##0")),IF(P1744&gt;0,"متبقي "&amp;TEXT(P1744,"#,##0"),"✔ متوازنة"))))),IF(R1744=0,"⚠ أضف سطر عهدة أولًا",IF(OR(C1744="",N(G1744)=0),"⚠ أكمل التاريخ والقيمة",IF(S1744="","⚠ التاريخ خارج السنة المالية",IF(H1744="","⚠ اختر بند الموازنة",IF(I1744="مرفوض","✖ مرفوض من المدير",IF(I1744&lt;&gt;"موافق","⏳ بانتظار موافقة المدير",IF(K1744&lt;&gt;"نعم","⚠ غير مسوى مع الحسابات","✔ معتمد ومسوى")))))))))</f>
        <v/>
      </c>
      <c r="R1744">
        <f>N(R1743)+IF(A1744="عهدة",1,0)</f>
        <v/>
      </c>
      <c r="S1744">
        <f>IF(C1744="","",IF(AND(C1744&gt;=DATE(2026,9,1),C1744&lt;=DATE(2027,8,31)),(YEAR(C1744)-2026)*12+MONTH(C1744)-8,""))</f>
        <v/>
      </c>
      <c r="T1744">
        <f>IF(AND(A1744="مصروف",R1744&gt;0,I1744="موافق",S1744&lt;&gt;"",H1744&lt;&gt;""),N(G1744),0)</f>
        <v/>
      </c>
    </row>
    <row r="1745">
      <c r="A1745" s="19" t="n"/>
      <c r="B1745" s="20">
        <f>IF(A1745="","",IF(R1745=0,"⚠ أضف سطر عهدة أولًا","BDR-"&amp;TEXT(R1745,"000")))</f>
        <v/>
      </c>
      <c r="C1745" s="21" t="n"/>
      <c r="D1745" s="20">
        <f>IF(C1745="","",IF(S1745="","خارج السنة المالية",INDEX(القوائم!$D$2:$D$13,S1745)))</f>
        <v/>
      </c>
      <c r="E1745" s="22" t="n"/>
      <c r="F1745" s="23" t="n"/>
      <c r="G1745" s="23" t="n"/>
      <c r="H1745" s="22" t="n"/>
      <c r="I1745" s="19" t="n"/>
      <c r="J1745" s="21" t="n"/>
      <c r="K1745" s="19" t="n"/>
      <c r="L1745" s="19" t="n"/>
      <c r="M1745" s="21" t="n"/>
      <c r="N1745" s="22" t="n"/>
      <c r="O1745" s="24">
        <f>IF(A1745&lt;&gt;"عهدة","",SUMIFS($G$8:$G$5007,$B$8:$B$5007,B1745,$A$8:$A$5007,"مصروف",$I$8:$I$5007,"&lt;&gt;مرفوض"))</f>
        <v/>
      </c>
      <c r="P1745" s="25">
        <f>IF(A1745&lt;&gt;"عهدة","",N(F1745)-O1745)</f>
        <v/>
      </c>
      <c r="Q1745" s="26">
        <f>IF(A1745="","",IF(A1745="عهدة",IF(N(F1745)=0,"⚠ أدخل قيمة العهدة",IF(P1745&lt;0,"⛔ عجز / زيادة مصروفات "&amp;TEXT(-P1745,"#,##0"),IF(COUNTIFS($B$8:$B$5007,B1745,$A$8:$A$5007,"مصروف",$I$8:$I$5007,"&lt;&gt;مرفوض",$K$8:$K$5007,"&lt;&gt;نعم")&gt;0,"⚠ "&amp;COUNTIFS($B$8:$B$5007,B1745,$A$8:$A$5007,"مصروف",$I$8:$I$5007,"&lt;&gt;مرفوض",$K$8:$K$5007,"&lt;&gt;نعم")&amp;" مصروف غير مسوى",IF(L1745="تمت التسوية",IF(P1745=0,"✔ متوازنة وتمت التسوية","✔ تمت التسوية – متبقي "&amp;TEXT(P1745,"#,##0")),IF(P1745&gt;0,"متبقي "&amp;TEXT(P1745,"#,##0"),"✔ متوازنة"))))),IF(R1745=0,"⚠ أضف سطر عهدة أولًا",IF(OR(C1745="",N(G1745)=0),"⚠ أكمل التاريخ والقيمة",IF(S1745="","⚠ التاريخ خارج السنة المالية",IF(H1745="","⚠ اختر بند الموازنة",IF(I1745="مرفوض","✖ مرفوض من المدير",IF(I1745&lt;&gt;"موافق","⏳ بانتظار موافقة المدير",IF(K1745&lt;&gt;"نعم","⚠ غير مسوى مع الحسابات","✔ معتمد ومسوى")))))))))</f>
        <v/>
      </c>
      <c r="R1745">
        <f>N(R1744)+IF(A1745="عهدة",1,0)</f>
        <v/>
      </c>
      <c r="S1745">
        <f>IF(C1745="","",IF(AND(C1745&gt;=DATE(2026,9,1),C1745&lt;=DATE(2027,8,31)),(YEAR(C1745)-2026)*12+MONTH(C1745)-8,""))</f>
        <v/>
      </c>
      <c r="T1745">
        <f>IF(AND(A1745="مصروف",R1745&gt;0,I1745="موافق",S1745&lt;&gt;"",H1745&lt;&gt;""),N(G1745),0)</f>
        <v/>
      </c>
    </row>
    <row r="1746">
      <c r="A1746" s="19" t="n"/>
      <c r="B1746" s="20">
        <f>IF(A1746="","",IF(R1746=0,"⚠ أضف سطر عهدة أولًا","BDR-"&amp;TEXT(R1746,"000")))</f>
        <v/>
      </c>
      <c r="C1746" s="21" t="n"/>
      <c r="D1746" s="20">
        <f>IF(C1746="","",IF(S1746="","خارج السنة المالية",INDEX(القوائم!$D$2:$D$13,S1746)))</f>
        <v/>
      </c>
      <c r="E1746" s="22" t="n"/>
      <c r="F1746" s="23" t="n"/>
      <c r="G1746" s="23" t="n"/>
      <c r="H1746" s="22" t="n"/>
      <c r="I1746" s="19" t="n"/>
      <c r="J1746" s="21" t="n"/>
      <c r="K1746" s="19" t="n"/>
      <c r="L1746" s="19" t="n"/>
      <c r="M1746" s="21" t="n"/>
      <c r="N1746" s="22" t="n"/>
      <c r="O1746" s="24">
        <f>IF(A1746&lt;&gt;"عهدة","",SUMIFS($G$8:$G$5007,$B$8:$B$5007,B1746,$A$8:$A$5007,"مصروف",$I$8:$I$5007,"&lt;&gt;مرفوض"))</f>
        <v/>
      </c>
      <c r="P1746" s="25">
        <f>IF(A1746&lt;&gt;"عهدة","",N(F1746)-O1746)</f>
        <v/>
      </c>
      <c r="Q1746" s="26">
        <f>IF(A1746="","",IF(A1746="عهدة",IF(N(F1746)=0,"⚠ أدخل قيمة العهدة",IF(P1746&lt;0,"⛔ عجز / زيادة مصروفات "&amp;TEXT(-P1746,"#,##0"),IF(COUNTIFS($B$8:$B$5007,B1746,$A$8:$A$5007,"مصروف",$I$8:$I$5007,"&lt;&gt;مرفوض",$K$8:$K$5007,"&lt;&gt;نعم")&gt;0,"⚠ "&amp;COUNTIFS($B$8:$B$5007,B1746,$A$8:$A$5007,"مصروف",$I$8:$I$5007,"&lt;&gt;مرفوض",$K$8:$K$5007,"&lt;&gt;نعم")&amp;" مصروف غير مسوى",IF(L1746="تمت التسوية",IF(P1746=0,"✔ متوازنة وتمت التسوية","✔ تمت التسوية – متبقي "&amp;TEXT(P1746,"#,##0")),IF(P1746&gt;0,"متبقي "&amp;TEXT(P1746,"#,##0"),"✔ متوازنة"))))),IF(R1746=0,"⚠ أضف سطر عهدة أولًا",IF(OR(C1746="",N(G1746)=0),"⚠ أكمل التاريخ والقيمة",IF(S1746="","⚠ التاريخ خارج السنة المالية",IF(H1746="","⚠ اختر بند الموازنة",IF(I1746="مرفوض","✖ مرفوض من المدير",IF(I1746&lt;&gt;"موافق","⏳ بانتظار موافقة المدير",IF(K1746&lt;&gt;"نعم","⚠ غير مسوى مع الحسابات","✔ معتمد ومسوى")))))))))</f>
        <v/>
      </c>
      <c r="R1746">
        <f>N(R1745)+IF(A1746="عهدة",1,0)</f>
        <v/>
      </c>
      <c r="S1746">
        <f>IF(C1746="","",IF(AND(C1746&gt;=DATE(2026,9,1),C1746&lt;=DATE(2027,8,31)),(YEAR(C1746)-2026)*12+MONTH(C1746)-8,""))</f>
        <v/>
      </c>
      <c r="T1746">
        <f>IF(AND(A1746="مصروف",R1746&gt;0,I1746="موافق",S1746&lt;&gt;"",H1746&lt;&gt;""),N(G1746),0)</f>
        <v/>
      </c>
    </row>
    <row r="1747">
      <c r="A1747" s="19" t="n"/>
      <c r="B1747" s="20">
        <f>IF(A1747="","",IF(R1747=0,"⚠ أضف سطر عهدة أولًا","BDR-"&amp;TEXT(R1747,"000")))</f>
        <v/>
      </c>
      <c r="C1747" s="21" t="n"/>
      <c r="D1747" s="20">
        <f>IF(C1747="","",IF(S1747="","خارج السنة المالية",INDEX(القوائم!$D$2:$D$13,S1747)))</f>
        <v/>
      </c>
      <c r="E1747" s="22" t="n"/>
      <c r="F1747" s="23" t="n"/>
      <c r="G1747" s="23" t="n"/>
      <c r="H1747" s="22" t="n"/>
      <c r="I1747" s="19" t="n"/>
      <c r="J1747" s="21" t="n"/>
      <c r="K1747" s="19" t="n"/>
      <c r="L1747" s="19" t="n"/>
      <c r="M1747" s="21" t="n"/>
      <c r="N1747" s="22" t="n"/>
      <c r="O1747" s="24">
        <f>IF(A1747&lt;&gt;"عهدة","",SUMIFS($G$8:$G$5007,$B$8:$B$5007,B1747,$A$8:$A$5007,"مصروف",$I$8:$I$5007,"&lt;&gt;مرفوض"))</f>
        <v/>
      </c>
      <c r="P1747" s="25">
        <f>IF(A1747&lt;&gt;"عهدة","",N(F1747)-O1747)</f>
        <v/>
      </c>
      <c r="Q1747" s="26">
        <f>IF(A1747="","",IF(A1747="عهدة",IF(N(F1747)=0,"⚠ أدخل قيمة العهدة",IF(P1747&lt;0,"⛔ عجز / زيادة مصروفات "&amp;TEXT(-P1747,"#,##0"),IF(COUNTIFS($B$8:$B$5007,B1747,$A$8:$A$5007,"مصروف",$I$8:$I$5007,"&lt;&gt;مرفوض",$K$8:$K$5007,"&lt;&gt;نعم")&gt;0,"⚠ "&amp;COUNTIFS($B$8:$B$5007,B1747,$A$8:$A$5007,"مصروف",$I$8:$I$5007,"&lt;&gt;مرفوض",$K$8:$K$5007,"&lt;&gt;نعم")&amp;" مصروف غير مسوى",IF(L1747="تمت التسوية",IF(P1747=0,"✔ متوازنة وتمت التسوية","✔ تمت التسوية – متبقي "&amp;TEXT(P1747,"#,##0")),IF(P1747&gt;0,"متبقي "&amp;TEXT(P1747,"#,##0"),"✔ متوازنة"))))),IF(R1747=0,"⚠ أضف سطر عهدة أولًا",IF(OR(C1747="",N(G1747)=0),"⚠ أكمل التاريخ والقيمة",IF(S1747="","⚠ التاريخ خارج السنة المالية",IF(H1747="","⚠ اختر بند الموازنة",IF(I1747="مرفوض","✖ مرفوض من المدير",IF(I1747&lt;&gt;"موافق","⏳ بانتظار موافقة المدير",IF(K1747&lt;&gt;"نعم","⚠ غير مسوى مع الحسابات","✔ معتمد ومسوى")))))))))</f>
        <v/>
      </c>
      <c r="R1747">
        <f>N(R1746)+IF(A1747="عهدة",1,0)</f>
        <v/>
      </c>
      <c r="S1747">
        <f>IF(C1747="","",IF(AND(C1747&gt;=DATE(2026,9,1),C1747&lt;=DATE(2027,8,31)),(YEAR(C1747)-2026)*12+MONTH(C1747)-8,""))</f>
        <v/>
      </c>
      <c r="T1747">
        <f>IF(AND(A1747="مصروف",R1747&gt;0,I1747="موافق",S1747&lt;&gt;"",H1747&lt;&gt;""),N(G1747),0)</f>
        <v/>
      </c>
    </row>
    <row r="1748">
      <c r="A1748" s="19" t="n"/>
      <c r="B1748" s="20">
        <f>IF(A1748="","",IF(R1748=0,"⚠ أضف سطر عهدة أولًا","BDR-"&amp;TEXT(R1748,"000")))</f>
        <v/>
      </c>
      <c r="C1748" s="21" t="n"/>
      <c r="D1748" s="20">
        <f>IF(C1748="","",IF(S1748="","خارج السنة المالية",INDEX(القوائم!$D$2:$D$13,S1748)))</f>
        <v/>
      </c>
      <c r="E1748" s="22" t="n"/>
      <c r="F1748" s="23" t="n"/>
      <c r="G1748" s="23" t="n"/>
      <c r="H1748" s="22" t="n"/>
      <c r="I1748" s="19" t="n"/>
      <c r="J1748" s="21" t="n"/>
      <c r="K1748" s="19" t="n"/>
      <c r="L1748" s="19" t="n"/>
      <c r="M1748" s="21" t="n"/>
      <c r="N1748" s="22" t="n"/>
      <c r="O1748" s="24">
        <f>IF(A1748&lt;&gt;"عهدة","",SUMIFS($G$8:$G$5007,$B$8:$B$5007,B1748,$A$8:$A$5007,"مصروف",$I$8:$I$5007,"&lt;&gt;مرفوض"))</f>
        <v/>
      </c>
      <c r="P1748" s="25">
        <f>IF(A1748&lt;&gt;"عهدة","",N(F1748)-O1748)</f>
        <v/>
      </c>
      <c r="Q1748" s="26">
        <f>IF(A1748="","",IF(A1748="عهدة",IF(N(F1748)=0,"⚠ أدخل قيمة العهدة",IF(P1748&lt;0,"⛔ عجز / زيادة مصروفات "&amp;TEXT(-P1748,"#,##0"),IF(COUNTIFS($B$8:$B$5007,B1748,$A$8:$A$5007,"مصروف",$I$8:$I$5007,"&lt;&gt;مرفوض",$K$8:$K$5007,"&lt;&gt;نعم")&gt;0,"⚠ "&amp;COUNTIFS($B$8:$B$5007,B1748,$A$8:$A$5007,"مصروف",$I$8:$I$5007,"&lt;&gt;مرفوض",$K$8:$K$5007,"&lt;&gt;نعم")&amp;" مصروف غير مسوى",IF(L1748="تمت التسوية",IF(P1748=0,"✔ متوازنة وتمت التسوية","✔ تمت التسوية – متبقي "&amp;TEXT(P1748,"#,##0")),IF(P1748&gt;0,"متبقي "&amp;TEXT(P1748,"#,##0"),"✔ متوازنة"))))),IF(R1748=0,"⚠ أضف سطر عهدة أولًا",IF(OR(C1748="",N(G1748)=0),"⚠ أكمل التاريخ والقيمة",IF(S1748="","⚠ التاريخ خارج السنة المالية",IF(H1748="","⚠ اختر بند الموازنة",IF(I1748="مرفوض","✖ مرفوض من المدير",IF(I1748&lt;&gt;"موافق","⏳ بانتظار موافقة المدير",IF(K1748&lt;&gt;"نعم","⚠ غير مسوى مع الحسابات","✔ معتمد ومسوى")))))))))</f>
        <v/>
      </c>
      <c r="R1748">
        <f>N(R1747)+IF(A1748="عهدة",1,0)</f>
        <v/>
      </c>
      <c r="S1748">
        <f>IF(C1748="","",IF(AND(C1748&gt;=DATE(2026,9,1),C1748&lt;=DATE(2027,8,31)),(YEAR(C1748)-2026)*12+MONTH(C1748)-8,""))</f>
        <v/>
      </c>
      <c r="T1748">
        <f>IF(AND(A1748="مصروف",R1748&gt;0,I1748="موافق",S1748&lt;&gt;"",H1748&lt;&gt;""),N(G1748),0)</f>
        <v/>
      </c>
    </row>
    <row r="1749">
      <c r="A1749" s="19" t="n"/>
      <c r="B1749" s="20">
        <f>IF(A1749="","",IF(R1749=0,"⚠ أضف سطر عهدة أولًا","BDR-"&amp;TEXT(R1749,"000")))</f>
        <v/>
      </c>
      <c r="C1749" s="21" t="n"/>
      <c r="D1749" s="20">
        <f>IF(C1749="","",IF(S1749="","خارج السنة المالية",INDEX(القوائم!$D$2:$D$13,S1749)))</f>
        <v/>
      </c>
      <c r="E1749" s="22" t="n"/>
      <c r="F1749" s="23" t="n"/>
      <c r="G1749" s="23" t="n"/>
      <c r="H1749" s="22" t="n"/>
      <c r="I1749" s="19" t="n"/>
      <c r="J1749" s="21" t="n"/>
      <c r="K1749" s="19" t="n"/>
      <c r="L1749" s="19" t="n"/>
      <c r="M1749" s="21" t="n"/>
      <c r="N1749" s="22" t="n"/>
      <c r="O1749" s="24">
        <f>IF(A1749&lt;&gt;"عهدة","",SUMIFS($G$8:$G$5007,$B$8:$B$5007,B1749,$A$8:$A$5007,"مصروف",$I$8:$I$5007,"&lt;&gt;مرفوض"))</f>
        <v/>
      </c>
      <c r="P1749" s="25">
        <f>IF(A1749&lt;&gt;"عهدة","",N(F1749)-O1749)</f>
        <v/>
      </c>
      <c r="Q1749" s="26">
        <f>IF(A1749="","",IF(A1749="عهدة",IF(N(F1749)=0,"⚠ أدخل قيمة العهدة",IF(P1749&lt;0,"⛔ عجز / زيادة مصروفات "&amp;TEXT(-P1749,"#,##0"),IF(COUNTIFS($B$8:$B$5007,B1749,$A$8:$A$5007,"مصروف",$I$8:$I$5007,"&lt;&gt;مرفوض",$K$8:$K$5007,"&lt;&gt;نعم")&gt;0,"⚠ "&amp;COUNTIFS($B$8:$B$5007,B1749,$A$8:$A$5007,"مصروف",$I$8:$I$5007,"&lt;&gt;مرفوض",$K$8:$K$5007,"&lt;&gt;نعم")&amp;" مصروف غير مسوى",IF(L1749="تمت التسوية",IF(P1749=0,"✔ متوازنة وتمت التسوية","✔ تمت التسوية – متبقي "&amp;TEXT(P1749,"#,##0")),IF(P1749&gt;0,"متبقي "&amp;TEXT(P1749,"#,##0"),"✔ متوازنة"))))),IF(R1749=0,"⚠ أضف سطر عهدة أولًا",IF(OR(C1749="",N(G1749)=0),"⚠ أكمل التاريخ والقيمة",IF(S1749="","⚠ التاريخ خارج السنة المالية",IF(H1749="","⚠ اختر بند الموازنة",IF(I1749="مرفوض","✖ مرفوض من المدير",IF(I1749&lt;&gt;"موافق","⏳ بانتظار موافقة المدير",IF(K1749&lt;&gt;"نعم","⚠ غير مسوى مع الحسابات","✔ معتمد ومسوى")))))))))</f>
        <v/>
      </c>
      <c r="R1749">
        <f>N(R1748)+IF(A1749="عهدة",1,0)</f>
        <v/>
      </c>
      <c r="S1749">
        <f>IF(C1749="","",IF(AND(C1749&gt;=DATE(2026,9,1),C1749&lt;=DATE(2027,8,31)),(YEAR(C1749)-2026)*12+MONTH(C1749)-8,""))</f>
        <v/>
      </c>
      <c r="T1749">
        <f>IF(AND(A1749="مصروف",R1749&gt;0,I1749="موافق",S1749&lt;&gt;"",H1749&lt;&gt;""),N(G1749),0)</f>
        <v/>
      </c>
    </row>
    <row r="1750">
      <c r="A1750" s="19" t="n"/>
      <c r="B1750" s="20">
        <f>IF(A1750="","",IF(R1750=0,"⚠ أضف سطر عهدة أولًا","BDR-"&amp;TEXT(R1750,"000")))</f>
        <v/>
      </c>
      <c r="C1750" s="21" t="n"/>
      <c r="D1750" s="20">
        <f>IF(C1750="","",IF(S1750="","خارج السنة المالية",INDEX(القوائم!$D$2:$D$13,S1750)))</f>
        <v/>
      </c>
      <c r="E1750" s="22" t="n"/>
      <c r="F1750" s="23" t="n"/>
      <c r="G1750" s="23" t="n"/>
      <c r="H1750" s="22" t="n"/>
      <c r="I1750" s="19" t="n"/>
      <c r="J1750" s="21" t="n"/>
      <c r="K1750" s="19" t="n"/>
      <c r="L1750" s="19" t="n"/>
      <c r="M1750" s="21" t="n"/>
      <c r="N1750" s="22" t="n"/>
      <c r="O1750" s="24">
        <f>IF(A1750&lt;&gt;"عهدة","",SUMIFS($G$8:$G$5007,$B$8:$B$5007,B1750,$A$8:$A$5007,"مصروف",$I$8:$I$5007,"&lt;&gt;مرفوض"))</f>
        <v/>
      </c>
      <c r="P1750" s="25">
        <f>IF(A1750&lt;&gt;"عهدة","",N(F1750)-O1750)</f>
        <v/>
      </c>
      <c r="Q1750" s="26">
        <f>IF(A1750="","",IF(A1750="عهدة",IF(N(F1750)=0,"⚠ أدخل قيمة العهدة",IF(P1750&lt;0,"⛔ عجز / زيادة مصروفات "&amp;TEXT(-P1750,"#,##0"),IF(COUNTIFS($B$8:$B$5007,B1750,$A$8:$A$5007,"مصروف",$I$8:$I$5007,"&lt;&gt;مرفوض",$K$8:$K$5007,"&lt;&gt;نعم")&gt;0,"⚠ "&amp;COUNTIFS($B$8:$B$5007,B1750,$A$8:$A$5007,"مصروف",$I$8:$I$5007,"&lt;&gt;مرفوض",$K$8:$K$5007,"&lt;&gt;نعم")&amp;" مصروف غير مسوى",IF(L1750="تمت التسوية",IF(P1750=0,"✔ متوازنة وتمت التسوية","✔ تمت التسوية – متبقي "&amp;TEXT(P1750,"#,##0")),IF(P1750&gt;0,"متبقي "&amp;TEXT(P1750,"#,##0"),"✔ متوازنة"))))),IF(R1750=0,"⚠ أضف سطر عهدة أولًا",IF(OR(C1750="",N(G1750)=0),"⚠ أكمل التاريخ والقيمة",IF(S1750="","⚠ التاريخ خارج السنة المالية",IF(H1750="","⚠ اختر بند الموازنة",IF(I1750="مرفوض","✖ مرفوض من المدير",IF(I1750&lt;&gt;"موافق","⏳ بانتظار موافقة المدير",IF(K1750&lt;&gt;"نعم","⚠ غير مسوى مع الحسابات","✔ معتمد ومسوى")))))))))</f>
        <v/>
      </c>
      <c r="R1750">
        <f>N(R1749)+IF(A1750="عهدة",1,0)</f>
        <v/>
      </c>
      <c r="S1750">
        <f>IF(C1750="","",IF(AND(C1750&gt;=DATE(2026,9,1),C1750&lt;=DATE(2027,8,31)),(YEAR(C1750)-2026)*12+MONTH(C1750)-8,""))</f>
        <v/>
      </c>
      <c r="T1750">
        <f>IF(AND(A1750="مصروف",R1750&gt;0,I1750="موافق",S1750&lt;&gt;"",H1750&lt;&gt;""),N(G1750),0)</f>
        <v/>
      </c>
    </row>
    <row r="1751">
      <c r="A1751" s="19" t="n"/>
      <c r="B1751" s="20">
        <f>IF(A1751="","",IF(R1751=0,"⚠ أضف سطر عهدة أولًا","BDR-"&amp;TEXT(R1751,"000")))</f>
        <v/>
      </c>
      <c r="C1751" s="21" t="n"/>
      <c r="D1751" s="20">
        <f>IF(C1751="","",IF(S1751="","خارج السنة المالية",INDEX(القوائم!$D$2:$D$13,S1751)))</f>
        <v/>
      </c>
      <c r="E1751" s="22" t="n"/>
      <c r="F1751" s="23" t="n"/>
      <c r="G1751" s="23" t="n"/>
      <c r="H1751" s="22" t="n"/>
      <c r="I1751" s="19" t="n"/>
      <c r="J1751" s="21" t="n"/>
      <c r="K1751" s="19" t="n"/>
      <c r="L1751" s="19" t="n"/>
      <c r="M1751" s="21" t="n"/>
      <c r="N1751" s="22" t="n"/>
      <c r="O1751" s="24">
        <f>IF(A1751&lt;&gt;"عهدة","",SUMIFS($G$8:$G$5007,$B$8:$B$5007,B1751,$A$8:$A$5007,"مصروف",$I$8:$I$5007,"&lt;&gt;مرفوض"))</f>
        <v/>
      </c>
      <c r="P1751" s="25">
        <f>IF(A1751&lt;&gt;"عهدة","",N(F1751)-O1751)</f>
        <v/>
      </c>
      <c r="Q1751" s="26">
        <f>IF(A1751="","",IF(A1751="عهدة",IF(N(F1751)=0,"⚠ أدخل قيمة العهدة",IF(P1751&lt;0,"⛔ عجز / زيادة مصروفات "&amp;TEXT(-P1751,"#,##0"),IF(COUNTIFS($B$8:$B$5007,B1751,$A$8:$A$5007,"مصروف",$I$8:$I$5007,"&lt;&gt;مرفوض",$K$8:$K$5007,"&lt;&gt;نعم")&gt;0,"⚠ "&amp;COUNTIFS($B$8:$B$5007,B1751,$A$8:$A$5007,"مصروف",$I$8:$I$5007,"&lt;&gt;مرفوض",$K$8:$K$5007,"&lt;&gt;نعم")&amp;" مصروف غير مسوى",IF(L1751="تمت التسوية",IF(P1751=0,"✔ متوازنة وتمت التسوية","✔ تمت التسوية – متبقي "&amp;TEXT(P1751,"#,##0")),IF(P1751&gt;0,"متبقي "&amp;TEXT(P1751,"#,##0"),"✔ متوازنة"))))),IF(R1751=0,"⚠ أضف سطر عهدة أولًا",IF(OR(C1751="",N(G1751)=0),"⚠ أكمل التاريخ والقيمة",IF(S1751="","⚠ التاريخ خارج السنة المالية",IF(H1751="","⚠ اختر بند الموازنة",IF(I1751="مرفوض","✖ مرفوض من المدير",IF(I1751&lt;&gt;"موافق","⏳ بانتظار موافقة المدير",IF(K1751&lt;&gt;"نعم","⚠ غير مسوى مع الحسابات","✔ معتمد ومسوى")))))))))</f>
        <v/>
      </c>
      <c r="R1751">
        <f>N(R1750)+IF(A1751="عهدة",1,0)</f>
        <v/>
      </c>
      <c r="S1751">
        <f>IF(C1751="","",IF(AND(C1751&gt;=DATE(2026,9,1),C1751&lt;=DATE(2027,8,31)),(YEAR(C1751)-2026)*12+MONTH(C1751)-8,""))</f>
        <v/>
      </c>
      <c r="T1751">
        <f>IF(AND(A1751="مصروف",R1751&gt;0,I1751="موافق",S1751&lt;&gt;"",H1751&lt;&gt;""),N(G1751),0)</f>
        <v/>
      </c>
    </row>
    <row r="1752">
      <c r="A1752" s="19" t="n"/>
      <c r="B1752" s="20">
        <f>IF(A1752="","",IF(R1752=0,"⚠ أضف سطر عهدة أولًا","BDR-"&amp;TEXT(R1752,"000")))</f>
        <v/>
      </c>
      <c r="C1752" s="21" t="n"/>
      <c r="D1752" s="20">
        <f>IF(C1752="","",IF(S1752="","خارج السنة المالية",INDEX(القوائم!$D$2:$D$13,S1752)))</f>
        <v/>
      </c>
      <c r="E1752" s="22" t="n"/>
      <c r="F1752" s="23" t="n"/>
      <c r="G1752" s="23" t="n"/>
      <c r="H1752" s="22" t="n"/>
      <c r="I1752" s="19" t="n"/>
      <c r="J1752" s="21" t="n"/>
      <c r="K1752" s="19" t="n"/>
      <c r="L1752" s="19" t="n"/>
      <c r="M1752" s="21" t="n"/>
      <c r="N1752" s="22" t="n"/>
      <c r="O1752" s="24">
        <f>IF(A1752&lt;&gt;"عهدة","",SUMIFS($G$8:$G$5007,$B$8:$B$5007,B1752,$A$8:$A$5007,"مصروف",$I$8:$I$5007,"&lt;&gt;مرفوض"))</f>
        <v/>
      </c>
      <c r="P1752" s="25">
        <f>IF(A1752&lt;&gt;"عهدة","",N(F1752)-O1752)</f>
        <v/>
      </c>
      <c r="Q1752" s="26">
        <f>IF(A1752="","",IF(A1752="عهدة",IF(N(F1752)=0,"⚠ أدخل قيمة العهدة",IF(P1752&lt;0,"⛔ عجز / زيادة مصروفات "&amp;TEXT(-P1752,"#,##0"),IF(COUNTIFS($B$8:$B$5007,B1752,$A$8:$A$5007,"مصروف",$I$8:$I$5007,"&lt;&gt;مرفوض",$K$8:$K$5007,"&lt;&gt;نعم")&gt;0,"⚠ "&amp;COUNTIFS($B$8:$B$5007,B1752,$A$8:$A$5007,"مصروف",$I$8:$I$5007,"&lt;&gt;مرفوض",$K$8:$K$5007,"&lt;&gt;نعم")&amp;" مصروف غير مسوى",IF(L1752="تمت التسوية",IF(P1752=0,"✔ متوازنة وتمت التسوية","✔ تمت التسوية – متبقي "&amp;TEXT(P1752,"#,##0")),IF(P1752&gt;0,"متبقي "&amp;TEXT(P1752,"#,##0"),"✔ متوازنة"))))),IF(R1752=0,"⚠ أضف سطر عهدة أولًا",IF(OR(C1752="",N(G1752)=0),"⚠ أكمل التاريخ والقيمة",IF(S1752="","⚠ التاريخ خارج السنة المالية",IF(H1752="","⚠ اختر بند الموازنة",IF(I1752="مرفوض","✖ مرفوض من المدير",IF(I1752&lt;&gt;"موافق","⏳ بانتظار موافقة المدير",IF(K1752&lt;&gt;"نعم","⚠ غير مسوى مع الحسابات","✔ معتمد ومسوى")))))))))</f>
        <v/>
      </c>
      <c r="R1752">
        <f>N(R1751)+IF(A1752="عهدة",1,0)</f>
        <v/>
      </c>
      <c r="S1752">
        <f>IF(C1752="","",IF(AND(C1752&gt;=DATE(2026,9,1),C1752&lt;=DATE(2027,8,31)),(YEAR(C1752)-2026)*12+MONTH(C1752)-8,""))</f>
        <v/>
      </c>
      <c r="T1752">
        <f>IF(AND(A1752="مصروف",R1752&gt;0,I1752="موافق",S1752&lt;&gt;"",H1752&lt;&gt;""),N(G1752),0)</f>
        <v/>
      </c>
    </row>
    <row r="1753">
      <c r="A1753" s="19" t="n"/>
      <c r="B1753" s="20">
        <f>IF(A1753="","",IF(R1753=0,"⚠ أضف سطر عهدة أولًا","BDR-"&amp;TEXT(R1753,"000")))</f>
        <v/>
      </c>
      <c r="C1753" s="21" t="n"/>
      <c r="D1753" s="20">
        <f>IF(C1753="","",IF(S1753="","خارج السنة المالية",INDEX(القوائم!$D$2:$D$13,S1753)))</f>
        <v/>
      </c>
      <c r="E1753" s="22" t="n"/>
      <c r="F1753" s="23" t="n"/>
      <c r="G1753" s="23" t="n"/>
      <c r="H1753" s="22" t="n"/>
      <c r="I1753" s="19" t="n"/>
      <c r="J1753" s="21" t="n"/>
      <c r="K1753" s="19" t="n"/>
      <c r="L1753" s="19" t="n"/>
      <c r="M1753" s="21" t="n"/>
      <c r="N1753" s="22" t="n"/>
      <c r="O1753" s="24">
        <f>IF(A1753&lt;&gt;"عهدة","",SUMIFS($G$8:$G$5007,$B$8:$B$5007,B1753,$A$8:$A$5007,"مصروف",$I$8:$I$5007,"&lt;&gt;مرفوض"))</f>
        <v/>
      </c>
      <c r="P1753" s="25">
        <f>IF(A1753&lt;&gt;"عهدة","",N(F1753)-O1753)</f>
        <v/>
      </c>
      <c r="Q1753" s="26">
        <f>IF(A1753="","",IF(A1753="عهدة",IF(N(F1753)=0,"⚠ أدخل قيمة العهدة",IF(P1753&lt;0,"⛔ عجز / زيادة مصروفات "&amp;TEXT(-P1753,"#,##0"),IF(COUNTIFS($B$8:$B$5007,B1753,$A$8:$A$5007,"مصروف",$I$8:$I$5007,"&lt;&gt;مرفوض",$K$8:$K$5007,"&lt;&gt;نعم")&gt;0,"⚠ "&amp;COUNTIFS($B$8:$B$5007,B1753,$A$8:$A$5007,"مصروف",$I$8:$I$5007,"&lt;&gt;مرفوض",$K$8:$K$5007,"&lt;&gt;نعم")&amp;" مصروف غير مسوى",IF(L1753="تمت التسوية",IF(P1753=0,"✔ متوازنة وتمت التسوية","✔ تمت التسوية – متبقي "&amp;TEXT(P1753,"#,##0")),IF(P1753&gt;0,"متبقي "&amp;TEXT(P1753,"#,##0"),"✔ متوازنة"))))),IF(R1753=0,"⚠ أضف سطر عهدة أولًا",IF(OR(C1753="",N(G1753)=0),"⚠ أكمل التاريخ والقيمة",IF(S1753="","⚠ التاريخ خارج السنة المالية",IF(H1753="","⚠ اختر بند الموازنة",IF(I1753="مرفوض","✖ مرفوض من المدير",IF(I1753&lt;&gt;"موافق","⏳ بانتظار موافقة المدير",IF(K1753&lt;&gt;"نعم","⚠ غير مسوى مع الحسابات","✔ معتمد ومسوى")))))))))</f>
        <v/>
      </c>
      <c r="R1753">
        <f>N(R1752)+IF(A1753="عهدة",1,0)</f>
        <v/>
      </c>
      <c r="S1753">
        <f>IF(C1753="","",IF(AND(C1753&gt;=DATE(2026,9,1),C1753&lt;=DATE(2027,8,31)),(YEAR(C1753)-2026)*12+MONTH(C1753)-8,""))</f>
        <v/>
      </c>
      <c r="T1753">
        <f>IF(AND(A1753="مصروف",R1753&gt;0,I1753="موافق",S1753&lt;&gt;"",H1753&lt;&gt;""),N(G1753),0)</f>
        <v/>
      </c>
    </row>
    <row r="1754">
      <c r="A1754" s="19" t="n"/>
      <c r="B1754" s="20">
        <f>IF(A1754="","",IF(R1754=0,"⚠ أضف سطر عهدة أولًا","BDR-"&amp;TEXT(R1754,"000")))</f>
        <v/>
      </c>
      <c r="C1754" s="21" t="n"/>
      <c r="D1754" s="20">
        <f>IF(C1754="","",IF(S1754="","خارج السنة المالية",INDEX(القوائم!$D$2:$D$13,S1754)))</f>
        <v/>
      </c>
      <c r="E1754" s="22" t="n"/>
      <c r="F1754" s="23" t="n"/>
      <c r="G1754" s="23" t="n"/>
      <c r="H1754" s="22" t="n"/>
      <c r="I1754" s="19" t="n"/>
      <c r="J1754" s="21" t="n"/>
      <c r="K1754" s="19" t="n"/>
      <c r="L1754" s="19" t="n"/>
      <c r="M1754" s="21" t="n"/>
      <c r="N1754" s="22" t="n"/>
      <c r="O1754" s="24">
        <f>IF(A1754&lt;&gt;"عهدة","",SUMIFS($G$8:$G$5007,$B$8:$B$5007,B1754,$A$8:$A$5007,"مصروف",$I$8:$I$5007,"&lt;&gt;مرفوض"))</f>
        <v/>
      </c>
      <c r="P1754" s="25">
        <f>IF(A1754&lt;&gt;"عهدة","",N(F1754)-O1754)</f>
        <v/>
      </c>
      <c r="Q1754" s="26">
        <f>IF(A1754="","",IF(A1754="عهدة",IF(N(F1754)=0,"⚠ أدخل قيمة العهدة",IF(P1754&lt;0,"⛔ عجز / زيادة مصروفات "&amp;TEXT(-P1754,"#,##0"),IF(COUNTIFS($B$8:$B$5007,B1754,$A$8:$A$5007,"مصروف",$I$8:$I$5007,"&lt;&gt;مرفوض",$K$8:$K$5007,"&lt;&gt;نعم")&gt;0,"⚠ "&amp;COUNTIFS($B$8:$B$5007,B1754,$A$8:$A$5007,"مصروف",$I$8:$I$5007,"&lt;&gt;مرفوض",$K$8:$K$5007,"&lt;&gt;نعم")&amp;" مصروف غير مسوى",IF(L1754="تمت التسوية",IF(P1754=0,"✔ متوازنة وتمت التسوية","✔ تمت التسوية – متبقي "&amp;TEXT(P1754,"#,##0")),IF(P1754&gt;0,"متبقي "&amp;TEXT(P1754,"#,##0"),"✔ متوازنة"))))),IF(R1754=0,"⚠ أضف سطر عهدة أولًا",IF(OR(C1754="",N(G1754)=0),"⚠ أكمل التاريخ والقيمة",IF(S1754="","⚠ التاريخ خارج السنة المالية",IF(H1754="","⚠ اختر بند الموازنة",IF(I1754="مرفوض","✖ مرفوض من المدير",IF(I1754&lt;&gt;"موافق","⏳ بانتظار موافقة المدير",IF(K1754&lt;&gt;"نعم","⚠ غير مسوى مع الحسابات","✔ معتمد ومسوى")))))))))</f>
        <v/>
      </c>
      <c r="R1754">
        <f>N(R1753)+IF(A1754="عهدة",1,0)</f>
        <v/>
      </c>
      <c r="S1754">
        <f>IF(C1754="","",IF(AND(C1754&gt;=DATE(2026,9,1),C1754&lt;=DATE(2027,8,31)),(YEAR(C1754)-2026)*12+MONTH(C1754)-8,""))</f>
        <v/>
      </c>
      <c r="T1754">
        <f>IF(AND(A1754="مصروف",R1754&gt;0,I1754="موافق",S1754&lt;&gt;"",H1754&lt;&gt;""),N(G1754),0)</f>
        <v/>
      </c>
    </row>
    <row r="1755">
      <c r="A1755" s="19" t="n"/>
      <c r="B1755" s="20">
        <f>IF(A1755="","",IF(R1755=0,"⚠ أضف سطر عهدة أولًا","BDR-"&amp;TEXT(R1755,"000")))</f>
        <v/>
      </c>
      <c r="C1755" s="21" t="n"/>
      <c r="D1755" s="20">
        <f>IF(C1755="","",IF(S1755="","خارج السنة المالية",INDEX(القوائم!$D$2:$D$13,S1755)))</f>
        <v/>
      </c>
      <c r="E1755" s="22" t="n"/>
      <c r="F1755" s="23" t="n"/>
      <c r="G1755" s="23" t="n"/>
      <c r="H1755" s="22" t="n"/>
      <c r="I1755" s="19" t="n"/>
      <c r="J1755" s="21" t="n"/>
      <c r="K1755" s="19" t="n"/>
      <c r="L1755" s="19" t="n"/>
      <c r="M1755" s="21" t="n"/>
      <c r="N1755" s="22" t="n"/>
      <c r="O1755" s="24">
        <f>IF(A1755&lt;&gt;"عهدة","",SUMIFS($G$8:$G$5007,$B$8:$B$5007,B1755,$A$8:$A$5007,"مصروف",$I$8:$I$5007,"&lt;&gt;مرفوض"))</f>
        <v/>
      </c>
      <c r="P1755" s="25">
        <f>IF(A1755&lt;&gt;"عهدة","",N(F1755)-O1755)</f>
        <v/>
      </c>
      <c r="Q1755" s="26">
        <f>IF(A1755="","",IF(A1755="عهدة",IF(N(F1755)=0,"⚠ أدخل قيمة العهدة",IF(P1755&lt;0,"⛔ عجز / زيادة مصروفات "&amp;TEXT(-P1755,"#,##0"),IF(COUNTIFS($B$8:$B$5007,B1755,$A$8:$A$5007,"مصروف",$I$8:$I$5007,"&lt;&gt;مرفوض",$K$8:$K$5007,"&lt;&gt;نعم")&gt;0,"⚠ "&amp;COUNTIFS($B$8:$B$5007,B1755,$A$8:$A$5007,"مصروف",$I$8:$I$5007,"&lt;&gt;مرفوض",$K$8:$K$5007,"&lt;&gt;نعم")&amp;" مصروف غير مسوى",IF(L1755="تمت التسوية",IF(P1755=0,"✔ متوازنة وتمت التسوية","✔ تمت التسوية – متبقي "&amp;TEXT(P1755,"#,##0")),IF(P1755&gt;0,"متبقي "&amp;TEXT(P1755,"#,##0"),"✔ متوازنة"))))),IF(R1755=0,"⚠ أضف سطر عهدة أولًا",IF(OR(C1755="",N(G1755)=0),"⚠ أكمل التاريخ والقيمة",IF(S1755="","⚠ التاريخ خارج السنة المالية",IF(H1755="","⚠ اختر بند الموازنة",IF(I1755="مرفوض","✖ مرفوض من المدير",IF(I1755&lt;&gt;"موافق","⏳ بانتظار موافقة المدير",IF(K1755&lt;&gt;"نعم","⚠ غير مسوى مع الحسابات","✔ معتمد ومسوى")))))))))</f>
        <v/>
      </c>
      <c r="R1755">
        <f>N(R1754)+IF(A1755="عهدة",1,0)</f>
        <v/>
      </c>
      <c r="S1755">
        <f>IF(C1755="","",IF(AND(C1755&gt;=DATE(2026,9,1),C1755&lt;=DATE(2027,8,31)),(YEAR(C1755)-2026)*12+MONTH(C1755)-8,""))</f>
        <v/>
      </c>
      <c r="T1755">
        <f>IF(AND(A1755="مصروف",R1755&gt;0,I1755="موافق",S1755&lt;&gt;"",H1755&lt;&gt;""),N(G1755),0)</f>
        <v/>
      </c>
    </row>
    <row r="1756">
      <c r="A1756" s="19" t="n"/>
      <c r="B1756" s="20">
        <f>IF(A1756="","",IF(R1756=0,"⚠ أضف سطر عهدة أولًا","BDR-"&amp;TEXT(R1756,"000")))</f>
        <v/>
      </c>
      <c r="C1756" s="21" t="n"/>
      <c r="D1756" s="20">
        <f>IF(C1756="","",IF(S1756="","خارج السنة المالية",INDEX(القوائم!$D$2:$D$13,S1756)))</f>
        <v/>
      </c>
      <c r="E1756" s="22" t="n"/>
      <c r="F1756" s="23" t="n"/>
      <c r="G1756" s="23" t="n"/>
      <c r="H1756" s="22" t="n"/>
      <c r="I1756" s="19" t="n"/>
      <c r="J1756" s="21" t="n"/>
      <c r="K1756" s="19" t="n"/>
      <c r="L1756" s="19" t="n"/>
      <c r="M1756" s="21" t="n"/>
      <c r="N1756" s="22" t="n"/>
      <c r="O1756" s="24">
        <f>IF(A1756&lt;&gt;"عهدة","",SUMIFS($G$8:$G$5007,$B$8:$B$5007,B1756,$A$8:$A$5007,"مصروف",$I$8:$I$5007,"&lt;&gt;مرفوض"))</f>
        <v/>
      </c>
      <c r="P1756" s="25">
        <f>IF(A1756&lt;&gt;"عهدة","",N(F1756)-O1756)</f>
        <v/>
      </c>
      <c r="Q1756" s="26">
        <f>IF(A1756="","",IF(A1756="عهدة",IF(N(F1756)=0,"⚠ أدخل قيمة العهدة",IF(P1756&lt;0,"⛔ عجز / زيادة مصروفات "&amp;TEXT(-P1756,"#,##0"),IF(COUNTIFS($B$8:$B$5007,B1756,$A$8:$A$5007,"مصروف",$I$8:$I$5007,"&lt;&gt;مرفوض",$K$8:$K$5007,"&lt;&gt;نعم")&gt;0,"⚠ "&amp;COUNTIFS($B$8:$B$5007,B1756,$A$8:$A$5007,"مصروف",$I$8:$I$5007,"&lt;&gt;مرفوض",$K$8:$K$5007,"&lt;&gt;نعم")&amp;" مصروف غير مسوى",IF(L1756="تمت التسوية",IF(P1756=0,"✔ متوازنة وتمت التسوية","✔ تمت التسوية – متبقي "&amp;TEXT(P1756,"#,##0")),IF(P1756&gt;0,"متبقي "&amp;TEXT(P1756,"#,##0"),"✔ متوازنة"))))),IF(R1756=0,"⚠ أضف سطر عهدة أولًا",IF(OR(C1756="",N(G1756)=0),"⚠ أكمل التاريخ والقيمة",IF(S1756="","⚠ التاريخ خارج السنة المالية",IF(H1756="","⚠ اختر بند الموازنة",IF(I1756="مرفوض","✖ مرفوض من المدير",IF(I1756&lt;&gt;"موافق","⏳ بانتظار موافقة المدير",IF(K1756&lt;&gt;"نعم","⚠ غير مسوى مع الحسابات","✔ معتمد ومسوى")))))))))</f>
        <v/>
      </c>
      <c r="R1756">
        <f>N(R1755)+IF(A1756="عهدة",1,0)</f>
        <v/>
      </c>
      <c r="S1756">
        <f>IF(C1756="","",IF(AND(C1756&gt;=DATE(2026,9,1),C1756&lt;=DATE(2027,8,31)),(YEAR(C1756)-2026)*12+MONTH(C1756)-8,""))</f>
        <v/>
      </c>
      <c r="T1756">
        <f>IF(AND(A1756="مصروف",R1756&gt;0,I1756="موافق",S1756&lt;&gt;"",H1756&lt;&gt;""),N(G1756),0)</f>
        <v/>
      </c>
    </row>
    <row r="1757">
      <c r="A1757" s="19" t="n"/>
      <c r="B1757" s="20">
        <f>IF(A1757="","",IF(R1757=0,"⚠ أضف سطر عهدة أولًا","BDR-"&amp;TEXT(R1757,"000")))</f>
        <v/>
      </c>
      <c r="C1757" s="21" t="n"/>
      <c r="D1757" s="20">
        <f>IF(C1757="","",IF(S1757="","خارج السنة المالية",INDEX(القوائم!$D$2:$D$13,S1757)))</f>
        <v/>
      </c>
      <c r="E1757" s="22" t="n"/>
      <c r="F1757" s="23" t="n"/>
      <c r="G1757" s="23" t="n"/>
      <c r="H1757" s="22" t="n"/>
      <c r="I1757" s="19" t="n"/>
      <c r="J1757" s="21" t="n"/>
      <c r="K1757" s="19" t="n"/>
      <c r="L1757" s="19" t="n"/>
      <c r="M1757" s="21" t="n"/>
      <c r="N1757" s="22" t="n"/>
      <c r="O1757" s="24">
        <f>IF(A1757&lt;&gt;"عهدة","",SUMIFS($G$8:$G$5007,$B$8:$B$5007,B1757,$A$8:$A$5007,"مصروف",$I$8:$I$5007,"&lt;&gt;مرفوض"))</f>
        <v/>
      </c>
      <c r="P1757" s="25">
        <f>IF(A1757&lt;&gt;"عهدة","",N(F1757)-O1757)</f>
        <v/>
      </c>
      <c r="Q1757" s="26">
        <f>IF(A1757="","",IF(A1757="عهدة",IF(N(F1757)=0,"⚠ أدخل قيمة العهدة",IF(P1757&lt;0,"⛔ عجز / زيادة مصروفات "&amp;TEXT(-P1757,"#,##0"),IF(COUNTIFS($B$8:$B$5007,B1757,$A$8:$A$5007,"مصروف",$I$8:$I$5007,"&lt;&gt;مرفوض",$K$8:$K$5007,"&lt;&gt;نعم")&gt;0,"⚠ "&amp;COUNTIFS($B$8:$B$5007,B1757,$A$8:$A$5007,"مصروف",$I$8:$I$5007,"&lt;&gt;مرفوض",$K$8:$K$5007,"&lt;&gt;نعم")&amp;" مصروف غير مسوى",IF(L1757="تمت التسوية",IF(P1757=0,"✔ متوازنة وتمت التسوية","✔ تمت التسوية – متبقي "&amp;TEXT(P1757,"#,##0")),IF(P1757&gt;0,"متبقي "&amp;TEXT(P1757,"#,##0"),"✔ متوازنة"))))),IF(R1757=0,"⚠ أضف سطر عهدة أولًا",IF(OR(C1757="",N(G1757)=0),"⚠ أكمل التاريخ والقيمة",IF(S1757="","⚠ التاريخ خارج السنة المالية",IF(H1757="","⚠ اختر بند الموازنة",IF(I1757="مرفوض","✖ مرفوض من المدير",IF(I1757&lt;&gt;"موافق","⏳ بانتظار موافقة المدير",IF(K1757&lt;&gt;"نعم","⚠ غير مسوى مع الحسابات","✔ معتمد ومسوى")))))))))</f>
        <v/>
      </c>
      <c r="R1757">
        <f>N(R1756)+IF(A1757="عهدة",1,0)</f>
        <v/>
      </c>
      <c r="S1757">
        <f>IF(C1757="","",IF(AND(C1757&gt;=DATE(2026,9,1),C1757&lt;=DATE(2027,8,31)),(YEAR(C1757)-2026)*12+MONTH(C1757)-8,""))</f>
        <v/>
      </c>
      <c r="T1757">
        <f>IF(AND(A1757="مصروف",R1757&gt;0,I1757="موافق",S1757&lt;&gt;"",H1757&lt;&gt;""),N(G1757),0)</f>
        <v/>
      </c>
    </row>
    <row r="1758">
      <c r="A1758" s="19" t="n"/>
      <c r="B1758" s="20">
        <f>IF(A1758="","",IF(R1758=0,"⚠ أضف سطر عهدة أولًا","BDR-"&amp;TEXT(R1758,"000")))</f>
        <v/>
      </c>
      <c r="C1758" s="21" t="n"/>
      <c r="D1758" s="20">
        <f>IF(C1758="","",IF(S1758="","خارج السنة المالية",INDEX(القوائم!$D$2:$D$13,S1758)))</f>
        <v/>
      </c>
      <c r="E1758" s="22" t="n"/>
      <c r="F1758" s="23" t="n"/>
      <c r="G1758" s="23" t="n"/>
      <c r="H1758" s="22" t="n"/>
      <c r="I1758" s="19" t="n"/>
      <c r="J1758" s="21" t="n"/>
      <c r="K1758" s="19" t="n"/>
      <c r="L1758" s="19" t="n"/>
      <c r="M1758" s="21" t="n"/>
      <c r="N1758" s="22" t="n"/>
      <c r="O1758" s="24">
        <f>IF(A1758&lt;&gt;"عهدة","",SUMIFS($G$8:$G$5007,$B$8:$B$5007,B1758,$A$8:$A$5007,"مصروف",$I$8:$I$5007,"&lt;&gt;مرفوض"))</f>
        <v/>
      </c>
      <c r="P1758" s="25">
        <f>IF(A1758&lt;&gt;"عهدة","",N(F1758)-O1758)</f>
        <v/>
      </c>
      <c r="Q1758" s="26">
        <f>IF(A1758="","",IF(A1758="عهدة",IF(N(F1758)=0,"⚠ أدخل قيمة العهدة",IF(P1758&lt;0,"⛔ عجز / زيادة مصروفات "&amp;TEXT(-P1758,"#,##0"),IF(COUNTIFS($B$8:$B$5007,B1758,$A$8:$A$5007,"مصروف",$I$8:$I$5007,"&lt;&gt;مرفوض",$K$8:$K$5007,"&lt;&gt;نعم")&gt;0,"⚠ "&amp;COUNTIFS($B$8:$B$5007,B1758,$A$8:$A$5007,"مصروف",$I$8:$I$5007,"&lt;&gt;مرفوض",$K$8:$K$5007,"&lt;&gt;نعم")&amp;" مصروف غير مسوى",IF(L1758="تمت التسوية",IF(P1758=0,"✔ متوازنة وتمت التسوية","✔ تمت التسوية – متبقي "&amp;TEXT(P1758,"#,##0")),IF(P1758&gt;0,"متبقي "&amp;TEXT(P1758,"#,##0"),"✔ متوازنة"))))),IF(R1758=0,"⚠ أضف سطر عهدة أولًا",IF(OR(C1758="",N(G1758)=0),"⚠ أكمل التاريخ والقيمة",IF(S1758="","⚠ التاريخ خارج السنة المالية",IF(H1758="","⚠ اختر بند الموازنة",IF(I1758="مرفوض","✖ مرفوض من المدير",IF(I1758&lt;&gt;"موافق","⏳ بانتظار موافقة المدير",IF(K1758&lt;&gt;"نعم","⚠ غير مسوى مع الحسابات","✔ معتمد ومسوى")))))))))</f>
        <v/>
      </c>
      <c r="R1758">
        <f>N(R1757)+IF(A1758="عهدة",1,0)</f>
        <v/>
      </c>
      <c r="S1758">
        <f>IF(C1758="","",IF(AND(C1758&gt;=DATE(2026,9,1),C1758&lt;=DATE(2027,8,31)),(YEAR(C1758)-2026)*12+MONTH(C1758)-8,""))</f>
        <v/>
      </c>
      <c r="T1758">
        <f>IF(AND(A1758="مصروف",R1758&gt;0,I1758="موافق",S1758&lt;&gt;"",H1758&lt;&gt;""),N(G1758),0)</f>
        <v/>
      </c>
    </row>
    <row r="1759">
      <c r="A1759" s="19" t="n"/>
      <c r="B1759" s="20">
        <f>IF(A1759="","",IF(R1759=0,"⚠ أضف سطر عهدة أولًا","BDR-"&amp;TEXT(R1759,"000")))</f>
        <v/>
      </c>
      <c r="C1759" s="21" t="n"/>
      <c r="D1759" s="20">
        <f>IF(C1759="","",IF(S1759="","خارج السنة المالية",INDEX(القوائم!$D$2:$D$13,S1759)))</f>
        <v/>
      </c>
      <c r="E1759" s="22" t="n"/>
      <c r="F1759" s="23" t="n"/>
      <c r="G1759" s="23" t="n"/>
      <c r="H1759" s="22" t="n"/>
      <c r="I1759" s="19" t="n"/>
      <c r="J1759" s="21" t="n"/>
      <c r="K1759" s="19" t="n"/>
      <c r="L1759" s="19" t="n"/>
      <c r="M1759" s="21" t="n"/>
      <c r="N1759" s="22" t="n"/>
      <c r="O1759" s="24">
        <f>IF(A1759&lt;&gt;"عهدة","",SUMIFS($G$8:$G$5007,$B$8:$B$5007,B1759,$A$8:$A$5007,"مصروف",$I$8:$I$5007,"&lt;&gt;مرفوض"))</f>
        <v/>
      </c>
      <c r="P1759" s="25">
        <f>IF(A1759&lt;&gt;"عهدة","",N(F1759)-O1759)</f>
        <v/>
      </c>
      <c r="Q1759" s="26">
        <f>IF(A1759="","",IF(A1759="عهدة",IF(N(F1759)=0,"⚠ أدخل قيمة العهدة",IF(P1759&lt;0,"⛔ عجز / زيادة مصروفات "&amp;TEXT(-P1759,"#,##0"),IF(COUNTIFS($B$8:$B$5007,B1759,$A$8:$A$5007,"مصروف",$I$8:$I$5007,"&lt;&gt;مرفوض",$K$8:$K$5007,"&lt;&gt;نعم")&gt;0,"⚠ "&amp;COUNTIFS($B$8:$B$5007,B1759,$A$8:$A$5007,"مصروف",$I$8:$I$5007,"&lt;&gt;مرفوض",$K$8:$K$5007,"&lt;&gt;نعم")&amp;" مصروف غير مسوى",IF(L1759="تمت التسوية",IF(P1759=0,"✔ متوازنة وتمت التسوية","✔ تمت التسوية – متبقي "&amp;TEXT(P1759,"#,##0")),IF(P1759&gt;0,"متبقي "&amp;TEXT(P1759,"#,##0"),"✔ متوازنة"))))),IF(R1759=0,"⚠ أضف سطر عهدة أولًا",IF(OR(C1759="",N(G1759)=0),"⚠ أكمل التاريخ والقيمة",IF(S1759="","⚠ التاريخ خارج السنة المالية",IF(H1759="","⚠ اختر بند الموازنة",IF(I1759="مرفوض","✖ مرفوض من المدير",IF(I1759&lt;&gt;"موافق","⏳ بانتظار موافقة المدير",IF(K1759&lt;&gt;"نعم","⚠ غير مسوى مع الحسابات","✔ معتمد ومسوى")))))))))</f>
        <v/>
      </c>
      <c r="R1759">
        <f>N(R1758)+IF(A1759="عهدة",1,0)</f>
        <v/>
      </c>
      <c r="S1759">
        <f>IF(C1759="","",IF(AND(C1759&gt;=DATE(2026,9,1),C1759&lt;=DATE(2027,8,31)),(YEAR(C1759)-2026)*12+MONTH(C1759)-8,""))</f>
        <v/>
      </c>
      <c r="T1759">
        <f>IF(AND(A1759="مصروف",R1759&gt;0,I1759="موافق",S1759&lt;&gt;"",H1759&lt;&gt;""),N(G1759),0)</f>
        <v/>
      </c>
    </row>
    <row r="1760">
      <c r="A1760" s="19" t="n"/>
      <c r="B1760" s="20">
        <f>IF(A1760="","",IF(R1760=0,"⚠ أضف سطر عهدة أولًا","BDR-"&amp;TEXT(R1760,"000")))</f>
        <v/>
      </c>
      <c r="C1760" s="21" t="n"/>
      <c r="D1760" s="20">
        <f>IF(C1760="","",IF(S1760="","خارج السنة المالية",INDEX(القوائم!$D$2:$D$13,S1760)))</f>
        <v/>
      </c>
      <c r="E1760" s="22" t="n"/>
      <c r="F1760" s="23" t="n"/>
      <c r="G1760" s="23" t="n"/>
      <c r="H1760" s="22" t="n"/>
      <c r="I1760" s="19" t="n"/>
      <c r="J1760" s="21" t="n"/>
      <c r="K1760" s="19" t="n"/>
      <c r="L1760" s="19" t="n"/>
      <c r="M1760" s="21" t="n"/>
      <c r="N1760" s="22" t="n"/>
      <c r="O1760" s="24">
        <f>IF(A1760&lt;&gt;"عهدة","",SUMIFS($G$8:$G$5007,$B$8:$B$5007,B1760,$A$8:$A$5007,"مصروف",$I$8:$I$5007,"&lt;&gt;مرفوض"))</f>
        <v/>
      </c>
      <c r="P1760" s="25">
        <f>IF(A1760&lt;&gt;"عهدة","",N(F1760)-O1760)</f>
        <v/>
      </c>
      <c r="Q1760" s="26">
        <f>IF(A1760="","",IF(A1760="عهدة",IF(N(F1760)=0,"⚠ أدخل قيمة العهدة",IF(P1760&lt;0,"⛔ عجز / زيادة مصروفات "&amp;TEXT(-P1760,"#,##0"),IF(COUNTIFS($B$8:$B$5007,B1760,$A$8:$A$5007,"مصروف",$I$8:$I$5007,"&lt;&gt;مرفوض",$K$8:$K$5007,"&lt;&gt;نعم")&gt;0,"⚠ "&amp;COUNTIFS($B$8:$B$5007,B1760,$A$8:$A$5007,"مصروف",$I$8:$I$5007,"&lt;&gt;مرفوض",$K$8:$K$5007,"&lt;&gt;نعم")&amp;" مصروف غير مسوى",IF(L1760="تمت التسوية",IF(P1760=0,"✔ متوازنة وتمت التسوية","✔ تمت التسوية – متبقي "&amp;TEXT(P1760,"#,##0")),IF(P1760&gt;0,"متبقي "&amp;TEXT(P1760,"#,##0"),"✔ متوازنة"))))),IF(R1760=0,"⚠ أضف سطر عهدة أولًا",IF(OR(C1760="",N(G1760)=0),"⚠ أكمل التاريخ والقيمة",IF(S1760="","⚠ التاريخ خارج السنة المالية",IF(H1760="","⚠ اختر بند الموازنة",IF(I1760="مرفوض","✖ مرفوض من المدير",IF(I1760&lt;&gt;"موافق","⏳ بانتظار موافقة المدير",IF(K1760&lt;&gt;"نعم","⚠ غير مسوى مع الحسابات","✔ معتمد ومسوى")))))))))</f>
        <v/>
      </c>
      <c r="R1760">
        <f>N(R1759)+IF(A1760="عهدة",1,0)</f>
        <v/>
      </c>
      <c r="S1760">
        <f>IF(C1760="","",IF(AND(C1760&gt;=DATE(2026,9,1),C1760&lt;=DATE(2027,8,31)),(YEAR(C1760)-2026)*12+MONTH(C1760)-8,""))</f>
        <v/>
      </c>
      <c r="T1760">
        <f>IF(AND(A1760="مصروف",R1760&gt;0,I1760="موافق",S1760&lt;&gt;"",H1760&lt;&gt;""),N(G1760),0)</f>
        <v/>
      </c>
    </row>
    <row r="1761">
      <c r="A1761" s="19" t="n"/>
      <c r="B1761" s="20">
        <f>IF(A1761="","",IF(R1761=0,"⚠ أضف سطر عهدة أولًا","BDR-"&amp;TEXT(R1761,"000")))</f>
        <v/>
      </c>
      <c r="C1761" s="21" t="n"/>
      <c r="D1761" s="20">
        <f>IF(C1761="","",IF(S1761="","خارج السنة المالية",INDEX(القوائم!$D$2:$D$13,S1761)))</f>
        <v/>
      </c>
      <c r="E1761" s="22" t="n"/>
      <c r="F1761" s="23" t="n"/>
      <c r="G1761" s="23" t="n"/>
      <c r="H1761" s="22" t="n"/>
      <c r="I1761" s="19" t="n"/>
      <c r="J1761" s="21" t="n"/>
      <c r="K1761" s="19" t="n"/>
      <c r="L1761" s="19" t="n"/>
      <c r="M1761" s="21" t="n"/>
      <c r="N1761" s="22" t="n"/>
      <c r="O1761" s="24">
        <f>IF(A1761&lt;&gt;"عهدة","",SUMIFS($G$8:$G$5007,$B$8:$B$5007,B1761,$A$8:$A$5007,"مصروف",$I$8:$I$5007,"&lt;&gt;مرفوض"))</f>
        <v/>
      </c>
      <c r="P1761" s="25">
        <f>IF(A1761&lt;&gt;"عهدة","",N(F1761)-O1761)</f>
        <v/>
      </c>
      <c r="Q1761" s="26">
        <f>IF(A1761="","",IF(A1761="عهدة",IF(N(F1761)=0,"⚠ أدخل قيمة العهدة",IF(P1761&lt;0,"⛔ عجز / زيادة مصروفات "&amp;TEXT(-P1761,"#,##0"),IF(COUNTIFS($B$8:$B$5007,B1761,$A$8:$A$5007,"مصروف",$I$8:$I$5007,"&lt;&gt;مرفوض",$K$8:$K$5007,"&lt;&gt;نعم")&gt;0,"⚠ "&amp;COUNTIFS($B$8:$B$5007,B1761,$A$8:$A$5007,"مصروف",$I$8:$I$5007,"&lt;&gt;مرفوض",$K$8:$K$5007,"&lt;&gt;نعم")&amp;" مصروف غير مسوى",IF(L1761="تمت التسوية",IF(P1761=0,"✔ متوازنة وتمت التسوية","✔ تمت التسوية – متبقي "&amp;TEXT(P1761,"#,##0")),IF(P1761&gt;0,"متبقي "&amp;TEXT(P1761,"#,##0"),"✔ متوازنة"))))),IF(R1761=0,"⚠ أضف سطر عهدة أولًا",IF(OR(C1761="",N(G1761)=0),"⚠ أكمل التاريخ والقيمة",IF(S1761="","⚠ التاريخ خارج السنة المالية",IF(H1761="","⚠ اختر بند الموازنة",IF(I1761="مرفوض","✖ مرفوض من المدير",IF(I1761&lt;&gt;"موافق","⏳ بانتظار موافقة المدير",IF(K1761&lt;&gt;"نعم","⚠ غير مسوى مع الحسابات","✔ معتمد ومسوى")))))))))</f>
        <v/>
      </c>
      <c r="R1761">
        <f>N(R1760)+IF(A1761="عهدة",1,0)</f>
        <v/>
      </c>
      <c r="S1761">
        <f>IF(C1761="","",IF(AND(C1761&gt;=DATE(2026,9,1),C1761&lt;=DATE(2027,8,31)),(YEAR(C1761)-2026)*12+MONTH(C1761)-8,""))</f>
        <v/>
      </c>
      <c r="T1761">
        <f>IF(AND(A1761="مصروف",R1761&gt;0,I1761="موافق",S1761&lt;&gt;"",H1761&lt;&gt;""),N(G1761),0)</f>
        <v/>
      </c>
    </row>
    <row r="1762">
      <c r="A1762" s="19" t="n"/>
      <c r="B1762" s="20">
        <f>IF(A1762="","",IF(R1762=0,"⚠ أضف سطر عهدة أولًا","BDR-"&amp;TEXT(R1762,"000")))</f>
        <v/>
      </c>
      <c r="C1762" s="21" t="n"/>
      <c r="D1762" s="20">
        <f>IF(C1762="","",IF(S1762="","خارج السنة المالية",INDEX(القوائم!$D$2:$D$13,S1762)))</f>
        <v/>
      </c>
      <c r="E1762" s="22" t="n"/>
      <c r="F1762" s="23" t="n"/>
      <c r="G1762" s="23" t="n"/>
      <c r="H1762" s="22" t="n"/>
      <c r="I1762" s="19" t="n"/>
      <c r="J1762" s="21" t="n"/>
      <c r="K1762" s="19" t="n"/>
      <c r="L1762" s="19" t="n"/>
      <c r="M1762" s="21" t="n"/>
      <c r="N1762" s="22" t="n"/>
      <c r="O1762" s="24">
        <f>IF(A1762&lt;&gt;"عهدة","",SUMIFS($G$8:$G$5007,$B$8:$B$5007,B1762,$A$8:$A$5007,"مصروف",$I$8:$I$5007,"&lt;&gt;مرفوض"))</f>
        <v/>
      </c>
      <c r="P1762" s="25">
        <f>IF(A1762&lt;&gt;"عهدة","",N(F1762)-O1762)</f>
        <v/>
      </c>
      <c r="Q1762" s="26">
        <f>IF(A1762="","",IF(A1762="عهدة",IF(N(F1762)=0,"⚠ أدخل قيمة العهدة",IF(P1762&lt;0,"⛔ عجز / زيادة مصروفات "&amp;TEXT(-P1762,"#,##0"),IF(COUNTIFS($B$8:$B$5007,B1762,$A$8:$A$5007,"مصروف",$I$8:$I$5007,"&lt;&gt;مرفوض",$K$8:$K$5007,"&lt;&gt;نعم")&gt;0,"⚠ "&amp;COUNTIFS($B$8:$B$5007,B1762,$A$8:$A$5007,"مصروف",$I$8:$I$5007,"&lt;&gt;مرفوض",$K$8:$K$5007,"&lt;&gt;نعم")&amp;" مصروف غير مسوى",IF(L1762="تمت التسوية",IF(P1762=0,"✔ متوازنة وتمت التسوية","✔ تمت التسوية – متبقي "&amp;TEXT(P1762,"#,##0")),IF(P1762&gt;0,"متبقي "&amp;TEXT(P1762,"#,##0"),"✔ متوازنة"))))),IF(R1762=0,"⚠ أضف سطر عهدة أولًا",IF(OR(C1762="",N(G1762)=0),"⚠ أكمل التاريخ والقيمة",IF(S1762="","⚠ التاريخ خارج السنة المالية",IF(H1762="","⚠ اختر بند الموازنة",IF(I1762="مرفوض","✖ مرفوض من المدير",IF(I1762&lt;&gt;"موافق","⏳ بانتظار موافقة المدير",IF(K1762&lt;&gt;"نعم","⚠ غير مسوى مع الحسابات","✔ معتمد ومسوى")))))))))</f>
        <v/>
      </c>
      <c r="R1762">
        <f>N(R1761)+IF(A1762="عهدة",1,0)</f>
        <v/>
      </c>
      <c r="S1762">
        <f>IF(C1762="","",IF(AND(C1762&gt;=DATE(2026,9,1),C1762&lt;=DATE(2027,8,31)),(YEAR(C1762)-2026)*12+MONTH(C1762)-8,""))</f>
        <v/>
      </c>
      <c r="T1762">
        <f>IF(AND(A1762="مصروف",R1762&gt;0,I1762="موافق",S1762&lt;&gt;"",H1762&lt;&gt;""),N(G1762),0)</f>
        <v/>
      </c>
    </row>
    <row r="1763">
      <c r="A1763" s="19" t="n"/>
      <c r="B1763" s="20">
        <f>IF(A1763="","",IF(R1763=0,"⚠ أضف سطر عهدة أولًا","BDR-"&amp;TEXT(R1763,"000")))</f>
        <v/>
      </c>
      <c r="C1763" s="21" t="n"/>
      <c r="D1763" s="20">
        <f>IF(C1763="","",IF(S1763="","خارج السنة المالية",INDEX(القوائم!$D$2:$D$13,S1763)))</f>
        <v/>
      </c>
      <c r="E1763" s="22" t="n"/>
      <c r="F1763" s="23" t="n"/>
      <c r="G1763" s="23" t="n"/>
      <c r="H1763" s="22" t="n"/>
      <c r="I1763" s="19" t="n"/>
      <c r="J1763" s="21" t="n"/>
      <c r="K1763" s="19" t="n"/>
      <c r="L1763" s="19" t="n"/>
      <c r="M1763" s="21" t="n"/>
      <c r="N1763" s="22" t="n"/>
      <c r="O1763" s="24">
        <f>IF(A1763&lt;&gt;"عهدة","",SUMIFS($G$8:$G$5007,$B$8:$B$5007,B1763,$A$8:$A$5007,"مصروف",$I$8:$I$5007,"&lt;&gt;مرفوض"))</f>
        <v/>
      </c>
      <c r="P1763" s="25">
        <f>IF(A1763&lt;&gt;"عهدة","",N(F1763)-O1763)</f>
        <v/>
      </c>
      <c r="Q1763" s="26">
        <f>IF(A1763="","",IF(A1763="عهدة",IF(N(F1763)=0,"⚠ أدخل قيمة العهدة",IF(P1763&lt;0,"⛔ عجز / زيادة مصروفات "&amp;TEXT(-P1763,"#,##0"),IF(COUNTIFS($B$8:$B$5007,B1763,$A$8:$A$5007,"مصروف",$I$8:$I$5007,"&lt;&gt;مرفوض",$K$8:$K$5007,"&lt;&gt;نعم")&gt;0,"⚠ "&amp;COUNTIFS($B$8:$B$5007,B1763,$A$8:$A$5007,"مصروف",$I$8:$I$5007,"&lt;&gt;مرفوض",$K$8:$K$5007,"&lt;&gt;نعم")&amp;" مصروف غير مسوى",IF(L1763="تمت التسوية",IF(P1763=0,"✔ متوازنة وتمت التسوية","✔ تمت التسوية – متبقي "&amp;TEXT(P1763,"#,##0")),IF(P1763&gt;0,"متبقي "&amp;TEXT(P1763,"#,##0"),"✔ متوازنة"))))),IF(R1763=0,"⚠ أضف سطر عهدة أولًا",IF(OR(C1763="",N(G1763)=0),"⚠ أكمل التاريخ والقيمة",IF(S1763="","⚠ التاريخ خارج السنة المالية",IF(H1763="","⚠ اختر بند الموازنة",IF(I1763="مرفوض","✖ مرفوض من المدير",IF(I1763&lt;&gt;"موافق","⏳ بانتظار موافقة المدير",IF(K1763&lt;&gt;"نعم","⚠ غير مسوى مع الحسابات","✔ معتمد ومسوى")))))))))</f>
        <v/>
      </c>
      <c r="R1763">
        <f>N(R1762)+IF(A1763="عهدة",1,0)</f>
        <v/>
      </c>
      <c r="S1763">
        <f>IF(C1763="","",IF(AND(C1763&gt;=DATE(2026,9,1),C1763&lt;=DATE(2027,8,31)),(YEAR(C1763)-2026)*12+MONTH(C1763)-8,""))</f>
        <v/>
      </c>
      <c r="T1763">
        <f>IF(AND(A1763="مصروف",R1763&gt;0,I1763="موافق",S1763&lt;&gt;"",H1763&lt;&gt;""),N(G1763),0)</f>
        <v/>
      </c>
    </row>
    <row r="1764">
      <c r="A1764" s="19" t="n"/>
      <c r="B1764" s="20">
        <f>IF(A1764="","",IF(R1764=0,"⚠ أضف سطر عهدة أولًا","BDR-"&amp;TEXT(R1764,"000")))</f>
        <v/>
      </c>
      <c r="C1764" s="21" t="n"/>
      <c r="D1764" s="20">
        <f>IF(C1764="","",IF(S1764="","خارج السنة المالية",INDEX(القوائم!$D$2:$D$13,S1764)))</f>
        <v/>
      </c>
      <c r="E1764" s="22" t="n"/>
      <c r="F1764" s="23" t="n"/>
      <c r="G1764" s="23" t="n"/>
      <c r="H1764" s="22" t="n"/>
      <c r="I1764" s="19" t="n"/>
      <c r="J1764" s="21" t="n"/>
      <c r="K1764" s="19" t="n"/>
      <c r="L1764" s="19" t="n"/>
      <c r="M1764" s="21" t="n"/>
      <c r="N1764" s="22" t="n"/>
      <c r="O1764" s="24">
        <f>IF(A1764&lt;&gt;"عهدة","",SUMIFS($G$8:$G$5007,$B$8:$B$5007,B1764,$A$8:$A$5007,"مصروف",$I$8:$I$5007,"&lt;&gt;مرفوض"))</f>
        <v/>
      </c>
      <c r="P1764" s="25">
        <f>IF(A1764&lt;&gt;"عهدة","",N(F1764)-O1764)</f>
        <v/>
      </c>
      <c r="Q1764" s="26">
        <f>IF(A1764="","",IF(A1764="عهدة",IF(N(F1764)=0,"⚠ أدخل قيمة العهدة",IF(P1764&lt;0,"⛔ عجز / زيادة مصروفات "&amp;TEXT(-P1764,"#,##0"),IF(COUNTIFS($B$8:$B$5007,B1764,$A$8:$A$5007,"مصروف",$I$8:$I$5007,"&lt;&gt;مرفوض",$K$8:$K$5007,"&lt;&gt;نعم")&gt;0,"⚠ "&amp;COUNTIFS($B$8:$B$5007,B1764,$A$8:$A$5007,"مصروف",$I$8:$I$5007,"&lt;&gt;مرفوض",$K$8:$K$5007,"&lt;&gt;نعم")&amp;" مصروف غير مسوى",IF(L1764="تمت التسوية",IF(P1764=0,"✔ متوازنة وتمت التسوية","✔ تمت التسوية – متبقي "&amp;TEXT(P1764,"#,##0")),IF(P1764&gt;0,"متبقي "&amp;TEXT(P1764,"#,##0"),"✔ متوازنة"))))),IF(R1764=0,"⚠ أضف سطر عهدة أولًا",IF(OR(C1764="",N(G1764)=0),"⚠ أكمل التاريخ والقيمة",IF(S1764="","⚠ التاريخ خارج السنة المالية",IF(H1764="","⚠ اختر بند الموازنة",IF(I1764="مرفوض","✖ مرفوض من المدير",IF(I1764&lt;&gt;"موافق","⏳ بانتظار موافقة المدير",IF(K1764&lt;&gt;"نعم","⚠ غير مسوى مع الحسابات","✔ معتمد ومسوى")))))))))</f>
        <v/>
      </c>
      <c r="R1764">
        <f>N(R1763)+IF(A1764="عهدة",1,0)</f>
        <v/>
      </c>
      <c r="S1764">
        <f>IF(C1764="","",IF(AND(C1764&gt;=DATE(2026,9,1),C1764&lt;=DATE(2027,8,31)),(YEAR(C1764)-2026)*12+MONTH(C1764)-8,""))</f>
        <v/>
      </c>
      <c r="T1764">
        <f>IF(AND(A1764="مصروف",R1764&gt;0,I1764="موافق",S1764&lt;&gt;"",H1764&lt;&gt;""),N(G1764),0)</f>
        <v/>
      </c>
    </row>
    <row r="1765">
      <c r="A1765" s="19" t="n"/>
      <c r="B1765" s="20">
        <f>IF(A1765="","",IF(R1765=0,"⚠ أضف سطر عهدة أولًا","BDR-"&amp;TEXT(R1765,"000")))</f>
        <v/>
      </c>
      <c r="C1765" s="21" t="n"/>
      <c r="D1765" s="20">
        <f>IF(C1765="","",IF(S1765="","خارج السنة المالية",INDEX(القوائم!$D$2:$D$13,S1765)))</f>
        <v/>
      </c>
      <c r="E1765" s="22" t="n"/>
      <c r="F1765" s="23" t="n"/>
      <c r="G1765" s="23" t="n"/>
      <c r="H1765" s="22" t="n"/>
      <c r="I1765" s="19" t="n"/>
      <c r="J1765" s="21" t="n"/>
      <c r="K1765" s="19" t="n"/>
      <c r="L1765" s="19" t="n"/>
      <c r="M1765" s="21" t="n"/>
      <c r="N1765" s="22" t="n"/>
      <c r="O1765" s="24">
        <f>IF(A1765&lt;&gt;"عهدة","",SUMIFS($G$8:$G$5007,$B$8:$B$5007,B1765,$A$8:$A$5007,"مصروف",$I$8:$I$5007,"&lt;&gt;مرفوض"))</f>
        <v/>
      </c>
      <c r="P1765" s="25">
        <f>IF(A1765&lt;&gt;"عهدة","",N(F1765)-O1765)</f>
        <v/>
      </c>
      <c r="Q1765" s="26">
        <f>IF(A1765="","",IF(A1765="عهدة",IF(N(F1765)=0,"⚠ أدخل قيمة العهدة",IF(P1765&lt;0,"⛔ عجز / زيادة مصروفات "&amp;TEXT(-P1765,"#,##0"),IF(COUNTIFS($B$8:$B$5007,B1765,$A$8:$A$5007,"مصروف",$I$8:$I$5007,"&lt;&gt;مرفوض",$K$8:$K$5007,"&lt;&gt;نعم")&gt;0,"⚠ "&amp;COUNTIFS($B$8:$B$5007,B1765,$A$8:$A$5007,"مصروف",$I$8:$I$5007,"&lt;&gt;مرفوض",$K$8:$K$5007,"&lt;&gt;نعم")&amp;" مصروف غير مسوى",IF(L1765="تمت التسوية",IF(P1765=0,"✔ متوازنة وتمت التسوية","✔ تمت التسوية – متبقي "&amp;TEXT(P1765,"#,##0")),IF(P1765&gt;0,"متبقي "&amp;TEXT(P1765,"#,##0"),"✔ متوازنة"))))),IF(R1765=0,"⚠ أضف سطر عهدة أولًا",IF(OR(C1765="",N(G1765)=0),"⚠ أكمل التاريخ والقيمة",IF(S1765="","⚠ التاريخ خارج السنة المالية",IF(H1765="","⚠ اختر بند الموازنة",IF(I1765="مرفوض","✖ مرفوض من المدير",IF(I1765&lt;&gt;"موافق","⏳ بانتظار موافقة المدير",IF(K1765&lt;&gt;"نعم","⚠ غير مسوى مع الحسابات","✔ معتمد ومسوى")))))))))</f>
        <v/>
      </c>
      <c r="R1765">
        <f>N(R1764)+IF(A1765="عهدة",1,0)</f>
        <v/>
      </c>
      <c r="S1765">
        <f>IF(C1765="","",IF(AND(C1765&gt;=DATE(2026,9,1),C1765&lt;=DATE(2027,8,31)),(YEAR(C1765)-2026)*12+MONTH(C1765)-8,""))</f>
        <v/>
      </c>
      <c r="T1765">
        <f>IF(AND(A1765="مصروف",R1765&gt;0,I1765="موافق",S1765&lt;&gt;"",H1765&lt;&gt;""),N(G1765),0)</f>
        <v/>
      </c>
    </row>
    <row r="1766">
      <c r="A1766" s="19" t="n"/>
      <c r="B1766" s="20">
        <f>IF(A1766="","",IF(R1766=0,"⚠ أضف سطر عهدة أولًا","BDR-"&amp;TEXT(R1766,"000")))</f>
        <v/>
      </c>
      <c r="C1766" s="21" t="n"/>
      <c r="D1766" s="20">
        <f>IF(C1766="","",IF(S1766="","خارج السنة المالية",INDEX(القوائم!$D$2:$D$13,S1766)))</f>
        <v/>
      </c>
      <c r="E1766" s="22" t="n"/>
      <c r="F1766" s="23" t="n"/>
      <c r="G1766" s="23" t="n"/>
      <c r="H1766" s="22" t="n"/>
      <c r="I1766" s="19" t="n"/>
      <c r="J1766" s="21" t="n"/>
      <c r="K1766" s="19" t="n"/>
      <c r="L1766" s="19" t="n"/>
      <c r="M1766" s="21" t="n"/>
      <c r="N1766" s="22" t="n"/>
      <c r="O1766" s="24">
        <f>IF(A1766&lt;&gt;"عهدة","",SUMIFS($G$8:$G$5007,$B$8:$B$5007,B1766,$A$8:$A$5007,"مصروف",$I$8:$I$5007,"&lt;&gt;مرفوض"))</f>
        <v/>
      </c>
      <c r="P1766" s="25">
        <f>IF(A1766&lt;&gt;"عهدة","",N(F1766)-O1766)</f>
        <v/>
      </c>
      <c r="Q1766" s="26">
        <f>IF(A1766="","",IF(A1766="عهدة",IF(N(F1766)=0,"⚠ أدخل قيمة العهدة",IF(P1766&lt;0,"⛔ عجز / زيادة مصروفات "&amp;TEXT(-P1766,"#,##0"),IF(COUNTIFS($B$8:$B$5007,B1766,$A$8:$A$5007,"مصروف",$I$8:$I$5007,"&lt;&gt;مرفوض",$K$8:$K$5007,"&lt;&gt;نعم")&gt;0,"⚠ "&amp;COUNTIFS($B$8:$B$5007,B1766,$A$8:$A$5007,"مصروف",$I$8:$I$5007,"&lt;&gt;مرفوض",$K$8:$K$5007,"&lt;&gt;نعم")&amp;" مصروف غير مسوى",IF(L1766="تمت التسوية",IF(P1766=0,"✔ متوازنة وتمت التسوية","✔ تمت التسوية – متبقي "&amp;TEXT(P1766,"#,##0")),IF(P1766&gt;0,"متبقي "&amp;TEXT(P1766,"#,##0"),"✔ متوازنة"))))),IF(R1766=0,"⚠ أضف سطر عهدة أولًا",IF(OR(C1766="",N(G1766)=0),"⚠ أكمل التاريخ والقيمة",IF(S1766="","⚠ التاريخ خارج السنة المالية",IF(H1766="","⚠ اختر بند الموازنة",IF(I1766="مرفوض","✖ مرفوض من المدير",IF(I1766&lt;&gt;"موافق","⏳ بانتظار موافقة المدير",IF(K1766&lt;&gt;"نعم","⚠ غير مسوى مع الحسابات","✔ معتمد ومسوى")))))))))</f>
        <v/>
      </c>
      <c r="R1766">
        <f>N(R1765)+IF(A1766="عهدة",1,0)</f>
        <v/>
      </c>
      <c r="S1766">
        <f>IF(C1766="","",IF(AND(C1766&gt;=DATE(2026,9,1),C1766&lt;=DATE(2027,8,31)),(YEAR(C1766)-2026)*12+MONTH(C1766)-8,""))</f>
        <v/>
      </c>
      <c r="T1766">
        <f>IF(AND(A1766="مصروف",R1766&gt;0,I1766="موافق",S1766&lt;&gt;"",H1766&lt;&gt;""),N(G1766),0)</f>
        <v/>
      </c>
    </row>
    <row r="1767">
      <c r="A1767" s="19" t="n"/>
      <c r="B1767" s="20">
        <f>IF(A1767="","",IF(R1767=0,"⚠ أضف سطر عهدة أولًا","BDR-"&amp;TEXT(R1767,"000")))</f>
        <v/>
      </c>
      <c r="C1767" s="21" t="n"/>
      <c r="D1767" s="20">
        <f>IF(C1767="","",IF(S1767="","خارج السنة المالية",INDEX(القوائم!$D$2:$D$13,S1767)))</f>
        <v/>
      </c>
      <c r="E1767" s="22" t="n"/>
      <c r="F1767" s="23" t="n"/>
      <c r="G1767" s="23" t="n"/>
      <c r="H1767" s="22" t="n"/>
      <c r="I1767" s="19" t="n"/>
      <c r="J1767" s="21" t="n"/>
      <c r="K1767" s="19" t="n"/>
      <c r="L1767" s="19" t="n"/>
      <c r="M1767" s="21" t="n"/>
      <c r="N1767" s="22" t="n"/>
      <c r="O1767" s="24">
        <f>IF(A1767&lt;&gt;"عهدة","",SUMIFS($G$8:$G$5007,$B$8:$B$5007,B1767,$A$8:$A$5007,"مصروف",$I$8:$I$5007,"&lt;&gt;مرفوض"))</f>
        <v/>
      </c>
      <c r="P1767" s="25">
        <f>IF(A1767&lt;&gt;"عهدة","",N(F1767)-O1767)</f>
        <v/>
      </c>
      <c r="Q1767" s="26">
        <f>IF(A1767="","",IF(A1767="عهدة",IF(N(F1767)=0,"⚠ أدخل قيمة العهدة",IF(P1767&lt;0,"⛔ عجز / زيادة مصروفات "&amp;TEXT(-P1767,"#,##0"),IF(COUNTIFS($B$8:$B$5007,B1767,$A$8:$A$5007,"مصروف",$I$8:$I$5007,"&lt;&gt;مرفوض",$K$8:$K$5007,"&lt;&gt;نعم")&gt;0,"⚠ "&amp;COUNTIFS($B$8:$B$5007,B1767,$A$8:$A$5007,"مصروف",$I$8:$I$5007,"&lt;&gt;مرفوض",$K$8:$K$5007,"&lt;&gt;نعم")&amp;" مصروف غير مسوى",IF(L1767="تمت التسوية",IF(P1767=0,"✔ متوازنة وتمت التسوية","✔ تمت التسوية – متبقي "&amp;TEXT(P1767,"#,##0")),IF(P1767&gt;0,"متبقي "&amp;TEXT(P1767,"#,##0"),"✔ متوازنة"))))),IF(R1767=0,"⚠ أضف سطر عهدة أولًا",IF(OR(C1767="",N(G1767)=0),"⚠ أكمل التاريخ والقيمة",IF(S1767="","⚠ التاريخ خارج السنة المالية",IF(H1767="","⚠ اختر بند الموازنة",IF(I1767="مرفوض","✖ مرفوض من المدير",IF(I1767&lt;&gt;"موافق","⏳ بانتظار موافقة المدير",IF(K1767&lt;&gt;"نعم","⚠ غير مسوى مع الحسابات","✔ معتمد ومسوى")))))))))</f>
        <v/>
      </c>
      <c r="R1767">
        <f>N(R1766)+IF(A1767="عهدة",1,0)</f>
        <v/>
      </c>
      <c r="S1767">
        <f>IF(C1767="","",IF(AND(C1767&gt;=DATE(2026,9,1),C1767&lt;=DATE(2027,8,31)),(YEAR(C1767)-2026)*12+MONTH(C1767)-8,""))</f>
        <v/>
      </c>
      <c r="T1767">
        <f>IF(AND(A1767="مصروف",R1767&gt;0,I1767="موافق",S1767&lt;&gt;"",H1767&lt;&gt;""),N(G1767),0)</f>
        <v/>
      </c>
    </row>
    <row r="1768">
      <c r="A1768" s="19" t="n"/>
      <c r="B1768" s="20">
        <f>IF(A1768="","",IF(R1768=0,"⚠ أضف سطر عهدة أولًا","BDR-"&amp;TEXT(R1768,"000")))</f>
        <v/>
      </c>
      <c r="C1768" s="21" t="n"/>
      <c r="D1768" s="20">
        <f>IF(C1768="","",IF(S1768="","خارج السنة المالية",INDEX(القوائم!$D$2:$D$13,S1768)))</f>
        <v/>
      </c>
      <c r="E1768" s="22" t="n"/>
      <c r="F1768" s="23" t="n"/>
      <c r="G1768" s="23" t="n"/>
      <c r="H1768" s="22" t="n"/>
      <c r="I1768" s="19" t="n"/>
      <c r="J1768" s="21" t="n"/>
      <c r="K1768" s="19" t="n"/>
      <c r="L1768" s="19" t="n"/>
      <c r="M1768" s="21" t="n"/>
      <c r="N1768" s="22" t="n"/>
      <c r="O1768" s="24">
        <f>IF(A1768&lt;&gt;"عهدة","",SUMIFS($G$8:$G$5007,$B$8:$B$5007,B1768,$A$8:$A$5007,"مصروف",$I$8:$I$5007,"&lt;&gt;مرفوض"))</f>
        <v/>
      </c>
      <c r="P1768" s="25">
        <f>IF(A1768&lt;&gt;"عهدة","",N(F1768)-O1768)</f>
        <v/>
      </c>
      <c r="Q1768" s="26">
        <f>IF(A1768="","",IF(A1768="عهدة",IF(N(F1768)=0,"⚠ أدخل قيمة العهدة",IF(P1768&lt;0,"⛔ عجز / زيادة مصروفات "&amp;TEXT(-P1768,"#,##0"),IF(COUNTIFS($B$8:$B$5007,B1768,$A$8:$A$5007,"مصروف",$I$8:$I$5007,"&lt;&gt;مرفوض",$K$8:$K$5007,"&lt;&gt;نعم")&gt;0,"⚠ "&amp;COUNTIFS($B$8:$B$5007,B1768,$A$8:$A$5007,"مصروف",$I$8:$I$5007,"&lt;&gt;مرفوض",$K$8:$K$5007,"&lt;&gt;نعم")&amp;" مصروف غير مسوى",IF(L1768="تمت التسوية",IF(P1768=0,"✔ متوازنة وتمت التسوية","✔ تمت التسوية – متبقي "&amp;TEXT(P1768,"#,##0")),IF(P1768&gt;0,"متبقي "&amp;TEXT(P1768,"#,##0"),"✔ متوازنة"))))),IF(R1768=0,"⚠ أضف سطر عهدة أولًا",IF(OR(C1768="",N(G1768)=0),"⚠ أكمل التاريخ والقيمة",IF(S1768="","⚠ التاريخ خارج السنة المالية",IF(H1768="","⚠ اختر بند الموازنة",IF(I1768="مرفوض","✖ مرفوض من المدير",IF(I1768&lt;&gt;"موافق","⏳ بانتظار موافقة المدير",IF(K1768&lt;&gt;"نعم","⚠ غير مسوى مع الحسابات","✔ معتمد ومسوى")))))))))</f>
        <v/>
      </c>
      <c r="R1768">
        <f>N(R1767)+IF(A1768="عهدة",1,0)</f>
        <v/>
      </c>
      <c r="S1768">
        <f>IF(C1768="","",IF(AND(C1768&gt;=DATE(2026,9,1),C1768&lt;=DATE(2027,8,31)),(YEAR(C1768)-2026)*12+MONTH(C1768)-8,""))</f>
        <v/>
      </c>
      <c r="T1768">
        <f>IF(AND(A1768="مصروف",R1768&gt;0,I1768="موافق",S1768&lt;&gt;"",H1768&lt;&gt;""),N(G1768),0)</f>
        <v/>
      </c>
    </row>
    <row r="1769">
      <c r="A1769" s="19" t="n"/>
      <c r="B1769" s="20">
        <f>IF(A1769="","",IF(R1769=0,"⚠ أضف سطر عهدة أولًا","BDR-"&amp;TEXT(R1769,"000")))</f>
        <v/>
      </c>
      <c r="C1769" s="21" t="n"/>
      <c r="D1769" s="20">
        <f>IF(C1769="","",IF(S1769="","خارج السنة المالية",INDEX(القوائم!$D$2:$D$13,S1769)))</f>
        <v/>
      </c>
      <c r="E1769" s="22" t="n"/>
      <c r="F1769" s="23" t="n"/>
      <c r="G1769" s="23" t="n"/>
      <c r="H1769" s="22" t="n"/>
      <c r="I1769" s="19" t="n"/>
      <c r="J1769" s="21" t="n"/>
      <c r="K1769" s="19" t="n"/>
      <c r="L1769" s="19" t="n"/>
      <c r="M1769" s="21" t="n"/>
      <c r="N1769" s="22" t="n"/>
      <c r="O1769" s="24">
        <f>IF(A1769&lt;&gt;"عهدة","",SUMIFS($G$8:$G$5007,$B$8:$B$5007,B1769,$A$8:$A$5007,"مصروف",$I$8:$I$5007,"&lt;&gt;مرفوض"))</f>
        <v/>
      </c>
      <c r="P1769" s="25">
        <f>IF(A1769&lt;&gt;"عهدة","",N(F1769)-O1769)</f>
        <v/>
      </c>
      <c r="Q1769" s="26">
        <f>IF(A1769="","",IF(A1769="عهدة",IF(N(F1769)=0,"⚠ أدخل قيمة العهدة",IF(P1769&lt;0,"⛔ عجز / زيادة مصروفات "&amp;TEXT(-P1769,"#,##0"),IF(COUNTIFS($B$8:$B$5007,B1769,$A$8:$A$5007,"مصروف",$I$8:$I$5007,"&lt;&gt;مرفوض",$K$8:$K$5007,"&lt;&gt;نعم")&gt;0,"⚠ "&amp;COUNTIFS($B$8:$B$5007,B1769,$A$8:$A$5007,"مصروف",$I$8:$I$5007,"&lt;&gt;مرفوض",$K$8:$K$5007,"&lt;&gt;نعم")&amp;" مصروف غير مسوى",IF(L1769="تمت التسوية",IF(P1769=0,"✔ متوازنة وتمت التسوية","✔ تمت التسوية – متبقي "&amp;TEXT(P1769,"#,##0")),IF(P1769&gt;0,"متبقي "&amp;TEXT(P1769,"#,##0"),"✔ متوازنة"))))),IF(R1769=0,"⚠ أضف سطر عهدة أولًا",IF(OR(C1769="",N(G1769)=0),"⚠ أكمل التاريخ والقيمة",IF(S1769="","⚠ التاريخ خارج السنة المالية",IF(H1769="","⚠ اختر بند الموازنة",IF(I1769="مرفوض","✖ مرفوض من المدير",IF(I1769&lt;&gt;"موافق","⏳ بانتظار موافقة المدير",IF(K1769&lt;&gt;"نعم","⚠ غير مسوى مع الحسابات","✔ معتمد ومسوى")))))))))</f>
        <v/>
      </c>
      <c r="R1769">
        <f>N(R1768)+IF(A1769="عهدة",1,0)</f>
        <v/>
      </c>
      <c r="S1769">
        <f>IF(C1769="","",IF(AND(C1769&gt;=DATE(2026,9,1),C1769&lt;=DATE(2027,8,31)),(YEAR(C1769)-2026)*12+MONTH(C1769)-8,""))</f>
        <v/>
      </c>
      <c r="T1769">
        <f>IF(AND(A1769="مصروف",R1769&gt;0,I1769="موافق",S1769&lt;&gt;"",H1769&lt;&gt;""),N(G1769),0)</f>
        <v/>
      </c>
    </row>
    <row r="1770">
      <c r="A1770" s="19" t="n"/>
      <c r="B1770" s="20">
        <f>IF(A1770="","",IF(R1770=0,"⚠ أضف سطر عهدة أولًا","BDR-"&amp;TEXT(R1770,"000")))</f>
        <v/>
      </c>
      <c r="C1770" s="21" t="n"/>
      <c r="D1770" s="20">
        <f>IF(C1770="","",IF(S1770="","خارج السنة المالية",INDEX(القوائم!$D$2:$D$13,S1770)))</f>
        <v/>
      </c>
      <c r="E1770" s="22" t="n"/>
      <c r="F1770" s="23" t="n"/>
      <c r="G1770" s="23" t="n"/>
      <c r="H1770" s="22" t="n"/>
      <c r="I1770" s="19" t="n"/>
      <c r="J1770" s="21" t="n"/>
      <c r="K1770" s="19" t="n"/>
      <c r="L1770" s="19" t="n"/>
      <c r="M1770" s="21" t="n"/>
      <c r="N1770" s="22" t="n"/>
      <c r="O1770" s="24">
        <f>IF(A1770&lt;&gt;"عهدة","",SUMIFS($G$8:$G$5007,$B$8:$B$5007,B1770,$A$8:$A$5007,"مصروف",$I$8:$I$5007,"&lt;&gt;مرفوض"))</f>
        <v/>
      </c>
      <c r="P1770" s="25">
        <f>IF(A1770&lt;&gt;"عهدة","",N(F1770)-O1770)</f>
        <v/>
      </c>
      <c r="Q1770" s="26">
        <f>IF(A1770="","",IF(A1770="عهدة",IF(N(F1770)=0,"⚠ أدخل قيمة العهدة",IF(P1770&lt;0,"⛔ عجز / زيادة مصروفات "&amp;TEXT(-P1770,"#,##0"),IF(COUNTIFS($B$8:$B$5007,B1770,$A$8:$A$5007,"مصروف",$I$8:$I$5007,"&lt;&gt;مرفوض",$K$8:$K$5007,"&lt;&gt;نعم")&gt;0,"⚠ "&amp;COUNTIFS($B$8:$B$5007,B1770,$A$8:$A$5007,"مصروف",$I$8:$I$5007,"&lt;&gt;مرفوض",$K$8:$K$5007,"&lt;&gt;نعم")&amp;" مصروف غير مسوى",IF(L1770="تمت التسوية",IF(P1770=0,"✔ متوازنة وتمت التسوية","✔ تمت التسوية – متبقي "&amp;TEXT(P1770,"#,##0")),IF(P1770&gt;0,"متبقي "&amp;TEXT(P1770,"#,##0"),"✔ متوازنة"))))),IF(R1770=0,"⚠ أضف سطر عهدة أولًا",IF(OR(C1770="",N(G1770)=0),"⚠ أكمل التاريخ والقيمة",IF(S1770="","⚠ التاريخ خارج السنة المالية",IF(H1770="","⚠ اختر بند الموازنة",IF(I1770="مرفوض","✖ مرفوض من المدير",IF(I1770&lt;&gt;"موافق","⏳ بانتظار موافقة المدير",IF(K1770&lt;&gt;"نعم","⚠ غير مسوى مع الحسابات","✔ معتمد ومسوى")))))))))</f>
        <v/>
      </c>
      <c r="R1770">
        <f>N(R1769)+IF(A1770="عهدة",1,0)</f>
        <v/>
      </c>
      <c r="S1770">
        <f>IF(C1770="","",IF(AND(C1770&gt;=DATE(2026,9,1),C1770&lt;=DATE(2027,8,31)),(YEAR(C1770)-2026)*12+MONTH(C1770)-8,""))</f>
        <v/>
      </c>
      <c r="T1770">
        <f>IF(AND(A1770="مصروف",R1770&gt;0,I1770="موافق",S1770&lt;&gt;"",H1770&lt;&gt;""),N(G1770),0)</f>
        <v/>
      </c>
    </row>
    <row r="1771">
      <c r="A1771" s="19" t="n"/>
      <c r="B1771" s="20">
        <f>IF(A1771="","",IF(R1771=0,"⚠ أضف سطر عهدة أولًا","BDR-"&amp;TEXT(R1771,"000")))</f>
        <v/>
      </c>
      <c r="C1771" s="21" t="n"/>
      <c r="D1771" s="20">
        <f>IF(C1771="","",IF(S1771="","خارج السنة المالية",INDEX(القوائم!$D$2:$D$13,S1771)))</f>
        <v/>
      </c>
      <c r="E1771" s="22" t="n"/>
      <c r="F1771" s="23" t="n"/>
      <c r="G1771" s="23" t="n"/>
      <c r="H1771" s="22" t="n"/>
      <c r="I1771" s="19" t="n"/>
      <c r="J1771" s="21" t="n"/>
      <c r="K1771" s="19" t="n"/>
      <c r="L1771" s="19" t="n"/>
      <c r="M1771" s="21" t="n"/>
      <c r="N1771" s="22" t="n"/>
      <c r="O1771" s="24">
        <f>IF(A1771&lt;&gt;"عهدة","",SUMIFS($G$8:$G$5007,$B$8:$B$5007,B1771,$A$8:$A$5007,"مصروف",$I$8:$I$5007,"&lt;&gt;مرفوض"))</f>
        <v/>
      </c>
      <c r="P1771" s="25">
        <f>IF(A1771&lt;&gt;"عهدة","",N(F1771)-O1771)</f>
        <v/>
      </c>
      <c r="Q1771" s="26">
        <f>IF(A1771="","",IF(A1771="عهدة",IF(N(F1771)=0,"⚠ أدخل قيمة العهدة",IF(P1771&lt;0,"⛔ عجز / زيادة مصروفات "&amp;TEXT(-P1771,"#,##0"),IF(COUNTIFS($B$8:$B$5007,B1771,$A$8:$A$5007,"مصروف",$I$8:$I$5007,"&lt;&gt;مرفوض",$K$8:$K$5007,"&lt;&gt;نعم")&gt;0,"⚠ "&amp;COUNTIFS($B$8:$B$5007,B1771,$A$8:$A$5007,"مصروف",$I$8:$I$5007,"&lt;&gt;مرفوض",$K$8:$K$5007,"&lt;&gt;نعم")&amp;" مصروف غير مسوى",IF(L1771="تمت التسوية",IF(P1771=0,"✔ متوازنة وتمت التسوية","✔ تمت التسوية – متبقي "&amp;TEXT(P1771,"#,##0")),IF(P1771&gt;0,"متبقي "&amp;TEXT(P1771,"#,##0"),"✔ متوازنة"))))),IF(R1771=0,"⚠ أضف سطر عهدة أولًا",IF(OR(C1771="",N(G1771)=0),"⚠ أكمل التاريخ والقيمة",IF(S1771="","⚠ التاريخ خارج السنة المالية",IF(H1771="","⚠ اختر بند الموازنة",IF(I1771="مرفوض","✖ مرفوض من المدير",IF(I1771&lt;&gt;"موافق","⏳ بانتظار موافقة المدير",IF(K1771&lt;&gt;"نعم","⚠ غير مسوى مع الحسابات","✔ معتمد ومسوى")))))))))</f>
        <v/>
      </c>
      <c r="R1771">
        <f>N(R1770)+IF(A1771="عهدة",1,0)</f>
        <v/>
      </c>
      <c r="S1771">
        <f>IF(C1771="","",IF(AND(C1771&gt;=DATE(2026,9,1),C1771&lt;=DATE(2027,8,31)),(YEAR(C1771)-2026)*12+MONTH(C1771)-8,""))</f>
        <v/>
      </c>
      <c r="T1771">
        <f>IF(AND(A1771="مصروف",R1771&gt;0,I1771="موافق",S1771&lt;&gt;"",H1771&lt;&gt;""),N(G1771),0)</f>
        <v/>
      </c>
    </row>
    <row r="1772">
      <c r="A1772" s="19" t="n"/>
      <c r="B1772" s="20">
        <f>IF(A1772="","",IF(R1772=0,"⚠ أضف سطر عهدة أولًا","BDR-"&amp;TEXT(R1772,"000")))</f>
        <v/>
      </c>
      <c r="C1772" s="21" t="n"/>
      <c r="D1772" s="20">
        <f>IF(C1772="","",IF(S1772="","خارج السنة المالية",INDEX(القوائم!$D$2:$D$13,S1772)))</f>
        <v/>
      </c>
      <c r="E1772" s="22" t="n"/>
      <c r="F1772" s="23" t="n"/>
      <c r="G1772" s="23" t="n"/>
      <c r="H1772" s="22" t="n"/>
      <c r="I1772" s="19" t="n"/>
      <c r="J1772" s="21" t="n"/>
      <c r="K1772" s="19" t="n"/>
      <c r="L1772" s="19" t="n"/>
      <c r="M1772" s="21" t="n"/>
      <c r="N1772" s="22" t="n"/>
      <c r="O1772" s="24">
        <f>IF(A1772&lt;&gt;"عهدة","",SUMIFS($G$8:$G$5007,$B$8:$B$5007,B1772,$A$8:$A$5007,"مصروف",$I$8:$I$5007,"&lt;&gt;مرفوض"))</f>
        <v/>
      </c>
      <c r="P1772" s="25">
        <f>IF(A1772&lt;&gt;"عهدة","",N(F1772)-O1772)</f>
        <v/>
      </c>
      <c r="Q1772" s="26">
        <f>IF(A1772="","",IF(A1772="عهدة",IF(N(F1772)=0,"⚠ أدخل قيمة العهدة",IF(P1772&lt;0,"⛔ عجز / زيادة مصروفات "&amp;TEXT(-P1772,"#,##0"),IF(COUNTIFS($B$8:$B$5007,B1772,$A$8:$A$5007,"مصروف",$I$8:$I$5007,"&lt;&gt;مرفوض",$K$8:$K$5007,"&lt;&gt;نعم")&gt;0,"⚠ "&amp;COUNTIFS($B$8:$B$5007,B1772,$A$8:$A$5007,"مصروف",$I$8:$I$5007,"&lt;&gt;مرفوض",$K$8:$K$5007,"&lt;&gt;نعم")&amp;" مصروف غير مسوى",IF(L1772="تمت التسوية",IF(P1772=0,"✔ متوازنة وتمت التسوية","✔ تمت التسوية – متبقي "&amp;TEXT(P1772,"#,##0")),IF(P1772&gt;0,"متبقي "&amp;TEXT(P1772,"#,##0"),"✔ متوازنة"))))),IF(R1772=0,"⚠ أضف سطر عهدة أولًا",IF(OR(C1772="",N(G1772)=0),"⚠ أكمل التاريخ والقيمة",IF(S1772="","⚠ التاريخ خارج السنة المالية",IF(H1772="","⚠ اختر بند الموازنة",IF(I1772="مرفوض","✖ مرفوض من المدير",IF(I1772&lt;&gt;"موافق","⏳ بانتظار موافقة المدير",IF(K1772&lt;&gt;"نعم","⚠ غير مسوى مع الحسابات","✔ معتمد ومسوى")))))))))</f>
        <v/>
      </c>
      <c r="R1772">
        <f>N(R1771)+IF(A1772="عهدة",1,0)</f>
        <v/>
      </c>
      <c r="S1772">
        <f>IF(C1772="","",IF(AND(C1772&gt;=DATE(2026,9,1),C1772&lt;=DATE(2027,8,31)),(YEAR(C1772)-2026)*12+MONTH(C1772)-8,""))</f>
        <v/>
      </c>
      <c r="T1772">
        <f>IF(AND(A1772="مصروف",R1772&gt;0,I1772="موافق",S1772&lt;&gt;"",H1772&lt;&gt;""),N(G1772),0)</f>
        <v/>
      </c>
    </row>
    <row r="1773">
      <c r="A1773" s="19" t="n"/>
      <c r="B1773" s="20">
        <f>IF(A1773="","",IF(R1773=0,"⚠ أضف سطر عهدة أولًا","BDR-"&amp;TEXT(R1773,"000")))</f>
        <v/>
      </c>
      <c r="C1773" s="21" t="n"/>
      <c r="D1773" s="20">
        <f>IF(C1773="","",IF(S1773="","خارج السنة المالية",INDEX(القوائم!$D$2:$D$13,S1773)))</f>
        <v/>
      </c>
      <c r="E1773" s="22" t="n"/>
      <c r="F1773" s="23" t="n"/>
      <c r="G1773" s="23" t="n"/>
      <c r="H1773" s="22" t="n"/>
      <c r="I1773" s="19" t="n"/>
      <c r="J1773" s="21" t="n"/>
      <c r="K1773" s="19" t="n"/>
      <c r="L1773" s="19" t="n"/>
      <c r="M1773" s="21" t="n"/>
      <c r="N1773" s="22" t="n"/>
      <c r="O1773" s="24">
        <f>IF(A1773&lt;&gt;"عهدة","",SUMIFS($G$8:$G$5007,$B$8:$B$5007,B1773,$A$8:$A$5007,"مصروف",$I$8:$I$5007,"&lt;&gt;مرفوض"))</f>
        <v/>
      </c>
      <c r="P1773" s="25">
        <f>IF(A1773&lt;&gt;"عهدة","",N(F1773)-O1773)</f>
        <v/>
      </c>
      <c r="Q1773" s="26">
        <f>IF(A1773="","",IF(A1773="عهدة",IF(N(F1773)=0,"⚠ أدخل قيمة العهدة",IF(P1773&lt;0,"⛔ عجز / زيادة مصروفات "&amp;TEXT(-P1773,"#,##0"),IF(COUNTIFS($B$8:$B$5007,B1773,$A$8:$A$5007,"مصروف",$I$8:$I$5007,"&lt;&gt;مرفوض",$K$8:$K$5007,"&lt;&gt;نعم")&gt;0,"⚠ "&amp;COUNTIFS($B$8:$B$5007,B1773,$A$8:$A$5007,"مصروف",$I$8:$I$5007,"&lt;&gt;مرفوض",$K$8:$K$5007,"&lt;&gt;نعم")&amp;" مصروف غير مسوى",IF(L1773="تمت التسوية",IF(P1773=0,"✔ متوازنة وتمت التسوية","✔ تمت التسوية – متبقي "&amp;TEXT(P1773,"#,##0")),IF(P1773&gt;0,"متبقي "&amp;TEXT(P1773,"#,##0"),"✔ متوازنة"))))),IF(R1773=0,"⚠ أضف سطر عهدة أولًا",IF(OR(C1773="",N(G1773)=0),"⚠ أكمل التاريخ والقيمة",IF(S1773="","⚠ التاريخ خارج السنة المالية",IF(H1773="","⚠ اختر بند الموازنة",IF(I1773="مرفوض","✖ مرفوض من المدير",IF(I1773&lt;&gt;"موافق","⏳ بانتظار موافقة المدير",IF(K1773&lt;&gt;"نعم","⚠ غير مسوى مع الحسابات","✔ معتمد ومسوى")))))))))</f>
        <v/>
      </c>
      <c r="R1773">
        <f>N(R1772)+IF(A1773="عهدة",1,0)</f>
        <v/>
      </c>
      <c r="S1773">
        <f>IF(C1773="","",IF(AND(C1773&gt;=DATE(2026,9,1),C1773&lt;=DATE(2027,8,31)),(YEAR(C1773)-2026)*12+MONTH(C1773)-8,""))</f>
        <v/>
      </c>
      <c r="T1773">
        <f>IF(AND(A1773="مصروف",R1773&gt;0,I1773="موافق",S1773&lt;&gt;"",H1773&lt;&gt;""),N(G1773),0)</f>
        <v/>
      </c>
    </row>
    <row r="1774">
      <c r="A1774" s="19" t="n"/>
      <c r="B1774" s="20">
        <f>IF(A1774="","",IF(R1774=0,"⚠ أضف سطر عهدة أولًا","BDR-"&amp;TEXT(R1774,"000")))</f>
        <v/>
      </c>
      <c r="C1774" s="21" t="n"/>
      <c r="D1774" s="20">
        <f>IF(C1774="","",IF(S1774="","خارج السنة المالية",INDEX(القوائم!$D$2:$D$13,S1774)))</f>
        <v/>
      </c>
      <c r="E1774" s="22" t="n"/>
      <c r="F1774" s="23" t="n"/>
      <c r="G1774" s="23" t="n"/>
      <c r="H1774" s="22" t="n"/>
      <c r="I1774" s="19" t="n"/>
      <c r="J1774" s="21" t="n"/>
      <c r="K1774" s="19" t="n"/>
      <c r="L1774" s="19" t="n"/>
      <c r="M1774" s="21" t="n"/>
      <c r="N1774" s="22" t="n"/>
      <c r="O1774" s="24">
        <f>IF(A1774&lt;&gt;"عهدة","",SUMIFS($G$8:$G$5007,$B$8:$B$5007,B1774,$A$8:$A$5007,"مصروف",$I$8:$I$5007,"&lt;&gt;مرفوض"))</f>
        <v/>
      </c>
      <c r="P1774" s="25">
        <f>IF(A1774&lt;&gt;"عهدة","",N(F1774)-O1774)</f>
        <v/>
      </c>
      <c r="Q1774" s="26">
        <f>IF(A1774="","",IF(A1774="عهدة",IF(N(F1774)=0,"⚠ أدخل قيمة العهدة",IF(P1774&lt;0,"⛔ عجز / زيادة مصروفات "&amp;TEXT(-P1774,"#,##0"),IF(COUNTIFS($B$8:$B$5007,B1774,$A$8:$A$5007,"مصروف",$I$8:$I$5007,"&lt;&gt;مرفوض",$K$8:$K$5007,"&lt;&gt;نعم")&gt;0,"⚠ "&amp;COUNTIFS($B$8:$B$5007,B1774,$A$8:$A$5007,"مصروف",$I$8:$I$5007,"&lt;&gt;مرفوض",$K$8:$K$5007,"&lt;&gt;نعم")&amp;" مصروف غير مسوى",IF(L1774="تمت التسوية",IF(P1774=0,"✔ متوازنة وتمت التسوية","✔ تمت التسوية – متبقي "&amp;TEXT(P1774,"#,##0")),IF(P1774&gt;0,"متبقي "&amp;TEXT(P1774,"#,##0"),"✔ متوازنة"))))),IF(R1774=0,"⚠ أضف سطر عهدة أولًا",IF(OR(C1774="",N(G1774)=0),"⚠ أكمل التاريخ والقيمة",IF(S1774="","⚠ التاريخ خارج السنة المالية",IF(H1774="","⚠ اختر بند الموازنة",IF(I1774="مرفوض","✖ مرفوض من المدير",IF(I1774&lt;&gt;"موافق","⏳ بانتظار موافقة المدير",IF(K1774&lt;&gt;"نعم","⚠ غير مسوى مع الحسابات","✔ معتمد ومسوى")))))))))</f>
        <v/>
      </c>
      <c r="R1774">
        <f>N(R1773)+IF(A1774="عهدة",1,0)</f>
        <v/>
      </c>
      <c r="S1774">
        <f>IF(C1774="","",IF(AND(C1774&gt;=DATE(2026,9,1),C1774&lt;=DATE(2027,8,31)),(YEAR(C1774)-2026)*12+MONTH(C1774)-8,""))</f>
        <v/>
      </c>
      <c r="T1774">
        <f>IF(AND(A1774="مصروف",R1774&gt;0,I1774="موافق",S1774&lt;&gt;"",H1774&lt;&gt;""),N(G1774),0)</f>
        <v/>
      </c>
    </row>
    <row r="1775">
      <c r="A1775" s="19" t="n"/>
      <c r="B1775" s="20">
        <f>IF(A1775="","",IF(R1775=0,"⚠ أضف سطر عهدة أولًا","BDR-"&amp;TEXT(R1775,"000")))</f>
        <v/>
      </c>
      <c r="C1775" s="21" t="n"/>
      <c r="D1775" s="20">
        <f>IF(C1775="","",IF(S1775="","خارج السنة المالية",INDEX(القوائم!$D$2:$D$13,S1775)))</f>
        <v/>
      </c>
      <c r="E1775" s="22" t="n"/>
      <c r="F1775" s="23" t="n"/>
      <c r="G1775" s="23" t="n"/>
      <c r="H1775" s="22" t="n"/>
      <c r="I1775" s="19" t="n"/>
      <c r="J1775" s="21" t="n"/>
      <c r="K1775" s="19" t="n"/>
      <c r="L1775" s="19" t="n"/>
      <c r="M1775" s="21" t="n"/>
      <c r="N1775" s="22" t="n"/>
      <c r="O1775" s="24">
        <f>IF(A1775&lt;&gt;"عهدة","",SUMIFS($G$8:$G$5007,$B$8:$B$5007,B1775,$A$8:$A$5007,"مصروف",$I$8:$I$5007,"&lt;&gt;مرفوض"))</f>
        <v/>
      </c>
      <c r="P1775" s="25">
        <f>IF(A1775&lt;&gt;"عهدة","",N(F1775)-O1775)</f>
        <v/>
      </c>
      <c r="Q1775" s="26">
        <f>IF(A1775="","",IF(A1775="عهدة",IF(N(F1775)=0,"⚠ أدخل قيمة العهدة",IF(P1775&lt;0,"⛔ عجز / زيادة مصروفات "&amp;TEXT(-P1775,"#,##0"),IF(COUNTIFS($B$8:$B$5007,B1775,$A$8:$A$5007,"مصروف",$I$8:$I$5007,"&lt;&gt;مرفوض",$K$8:$K$5007,"&lt;&gt;نعم")&gt;0,"⚠ "&amp;COUNTIFS($B$8:$B$5007,B1775,$A$8:$A$5007,"مصروف",$I$8:$I$5007,"&lt;&gt;مرفوض",$K$8:$K$5007,"&lt;&gt;نعم")&amp;" مصروف غير مسوى",IF(L1775="تمت التسوية",IF(P1775=0,"✔ متوازنة وتمت التسوية","✔ تمت التسوية – متبقي "&amp;TEXT(P1775,"#,##0")),IF(P1775&gt;0,"متبقي "&amp;TEXT(P1775,"#,##0"),"✔ متوازنة"))))),IF(R1775=0,"⚠ أضف سطر عهدة أولًا",IF(OR(C1775="",N(G1775)=0),"⚠ أكمل التاريخ والقيمة",IF(S1775="","⚠ التاريخ خارج السنة المالية",IF(H1775="","⚠ اختر بند الموازنة",IF(I1775="مرفوض","✖ مرفوض من المدير",IF(I1775&lt;&gt;"موافق","⏳ بانتظار موافقة المدير",IF(K1775&lt;&gt;"نعم","⚠ غير مسوى مع الحسابات","✔ معتمد ومسوى")))))))))</f>
        <v/>
      </c>
      <c r="R1775">
        <f>N(R1774)+IF(A1775="عهدة",1,0)</f>
        <v/>
      </c>
      <c r="S1775">
        <f>IF(C1775="","",IF(AND(C1775&gt;=DATE(2026,9,1),C1775&lt;=DATE(2027,8,31)),(YEAR(C1775)-2026)*12+MONTH(C1775)-8,""))</f>
        <v/>
      </c>
      <c r="T1775">
        <f>IF(AND(A1775="مصروف",R1775&gt;0,I1775="موافق",S1775&lt;&gt;"",H1775&lt;&gt;""),N(G1775),0)</f>
        <v/>
      </c>
    </row>
    <row r="1776">
      <c r="A1776" s="19" t="n"/>
      <c r="B1776" s="20">
        <f>IF(A1776="","",IF(R1776=0,"⚠ أضف سطر عهدة أولًا","BDR-"&amp;TEXT(R1776,"000")))</f>
        <v/>
      </c>
      <c r="C1776" s="21" t="n"/>
      <c r="D1776" s="20">
        <f>IF(C1776="","",IF(S1776="","خارج السنة المالية",INDEX(القوائم!$D$2:$D$13,S1776)))</f>
        <v/>
      </c>
      <c r="E1776" s="22" t="n"/>
      <c r="F1776" s="23" t="n"/>
      <c r="G1776" s="23" t="n"/>
      <c r="H1776" s="22" t="n"/>
      <c r="I1776" s="19" t="n"/>
      <c r="J1776" s="21" t="n"/>
      <c r="K1776" s="19" t="n"/>
      <c r="L1776" s="19" t="n"/>
      <c r="M1776" s="21" t="n"/>
      <c r="N1776" s="22" t="n"/>
      <c r="O1776" s="24">
        <f>IF(A1776&lt;&gt;"عهدة","",SUMIFS($G$8:$G$5007,$B$8:$B$5007,B1776,$A$8:$A$5007,"مصروف",$I$8:$I$5007,"&lt;&gt;مرفوض"))</f>
        <v/>
      </c>
      <c r="P1776" s="25">
        <f>IF(A1776&lt;&gt;"عهدة","",N(F1776)-O1776)</f>
        <v/>
      </c>
      <c r="Q1776" s="26">
        <f>IF(A1776="","",IF(A1776="عهدة",IF(N(F1776)=0,"⚠ أدخل قيمة العهدة",IF(P1776&lt;0,"⛔ عجز / زيادة مصروفات "&amp;TEXT(-P1776,"#,##0"),IF(COUNTIFS($B$8:$B$5007,B1776,$A$8:$A$5007,"مصروف",$I$8:$I$5007,"&lt;&gt;مرفوض",$K$8:$K$5007,"&lt;&gt;نعم")&gt;0,"⚠ "&amp;COUNTIFS($B$8:$B$5007,B1776,$A$8:$A$5007,"مصروف",$I$8:$I$5007,"&lt;&gt;مرفوض",$K$8:$K$5007,"&lt;&gt;نعم")&amp;" مصروف غير مسوى",IF(L1776="تمت التسوية",IF(P1776=0,"✔ متوازنة وتمت التسوية","✔ تمت التسوية – متبقي "&amp;TEXT(P1776,"#,##0")),IF(P1776&gt;0,"متبقي "&amp;TEXT(P1776,"#,##0"),"✔ متوازنة"))))),IF(R1776=0,"⚠ أضف سطر عهدة أولًا",IF(OR(C1776="",N(G1776)=0),"⚠ أكمل التاريخ والقيمة",IF(S1776="","⚠ التاريخ خارج السنة المالية",IF(H1776="","⚠ اختر بند الموازنة",IF(I1776="مرفوض","✖ مرفوض من المدير",IF(I1776&lt;&gt;"موافق","⏳ بانتظار موافقة المدير",IF(K1776&lt;&gt;"نعم","⚠ غير مسوى مع الحسابات","✔ معتمد ومسوى")))))))))</f>
        <v/>
      </c>
      <c r="R1776">
        <f>N(R1775)+IF(A1776="عهدة",1,0)</f>
        <v/>
      </c>
      <c r="S1776">
        <f>IF(C1776="","",IF(AND(C1776&gt;=DATE(2026,9,1),C1776&lt;=DATE(2027,8,31)),(YEAR(C1776)-2026)*12+MONTH(C1776)-8,""))</f>
        <v/>
      </c>
      <c r="T1776">
        <f>IF(AND(A1776="مصروف",R1776&gt;0,I1776="موافق",S1776&lt;&gt;"",H1776&lt;&gt;""),N(G1776),0)</f>
        <v/>
      </c>
    </row>
    <row r="1777">
      <c r="A1777" s="19" t="n"/>
      <c r="B1777" s="20">
        <f>IF(A1777="","",IF(R1777=0,"⚠ أضف سطر عهدة أولًا","BDR-"&amp;TEXT(R1777,"000")))</f>
        <v/>
      </c>
      <c r="C1777" s="21" t="n"/>
      <c r="D1777" s="20">
        <f>IF(C1777="","",IF(S1777="","خارج السنة المالية",INDEX(القوائم!$D$2:$D$13,S1777)))</f>
        <v/>
      </c>
      <c r="E1777" s="22" t="n"/>
      <c r="F1777" s="23" t="n"/>
      <c r="G1777" s="23" t="n"/>
      <c r="H1777" s="22" t="n"/>
      <c r="I1777" s="19" t="n"/>
      <c r="J1777" s="21" t="n"/>
      <c r="K1777" s="19" t="n"/>
      <c r="L1777" s="19" t="n"/>
      <c r="M1777" s="21" t="n"/>
      <c r="N1777" s="22" t="n"/>
      <c r="O1777" s="24">
        <f>IF(A1777&lt;&gt;"عهدة","",SUMIFS($G$8:$G$5007,$B$8:$B$5007,B1777,$A$8:$A$5007,"مصروف",$I$8:$I$5007,"&lt;&gt;مرفوض"))</f>
        <v/>
      </c>
      <c r="P1777" s="25">
        <f>IF(A1777&lt;&gt;"عهدة","",N(F1777)-O1777)</f>
        <v/>
      </c>
      <c r="Q1777" s="26">
        <f>IF(A1777="","",IF(A1777="عهدة",IF(N(F1777)=0,"⚠ أدخل قيمة العهدة",IF(P1777&lt;0,"⛔ عجز / زيادة مصروفات "&amp;TEXT(-P1777,"#,##0"),IF(COUNTIFS($B$8:$B$5007,B1777,$A$8:$A$5007,"مصروف",$I$8:$I$5007,"&lt;&gt;مرفوض",$K$8:$K$5007,"&lt;&gt;نعم")&gt;0,"⚠ "&amp;COUNTIFS($B$8:$B$5007,B1777,$A$8:$A$5007,"مصروف",$I$8:$I$5007,"&lt;&gt;مرفوض",$K$8:$K$5007,"&lt;&gt;نعم")&amp;" مصروف غير مسوى",IF(L1777="تمت التسوية",IF(P1777=0,"✔ متوازنة وتمت التسوية","✔ تمت التسوية – متبقي "&amp;TEXT(P1777,"#,##0")),IF(P1777&gt;0,"متبقي "&amp;TEXT(P1777,"#,##0"),"✔ متوازنة"))))),IF(R1777=0,"⚠ أضف سطر عهدة أولًا",IF(OR(C1777="",N(G1777)=0),"⚠ أكمل التاريخ والقيمة",IF(S1777="","⚠ التاريخ خارج السنة المالية",IF(H1777="","⚠ اختر بند الموازنة",IF(I1777="مرفوض","✖ مرفوض من المدير",IF(I1777&lt;&gt;"موافق","⏳ بانتظار موافقة المدير",IF(K1777&lt;&gt;"نعم","⚠ غير مسوى مع الحسابات","✔ معتمد ومسوى")))))))))</f>
        <v/>
      </c>
      <c r="R1777">
        <f>N(R1776)+IF(A1777="عهدة",1,0)</f>
        <v/>
      </c>
      <c r="S1777">
        <f>IF(C1777="","",IF(AND(C1777&gt;=DATE(2026,9,1),C1777&lt;=DATE(2027,8,31)),(YEAR(C1777)-2026)*12+MONTH(C1777)-8,""))</f>
        <v/>
      </c>
      <c r="T1777">
        <f>IF(AND(A1777="مصروف",R1777&gt;0,I1777="موافق",S1777&lt;&gt;"",H1777&lt;&gt;""),N(G1777),0)</f>
        <v/>
      </c>
    </row>
    <row r="1778">
      <c r="A1778" s="19" t="n"/>
      <c r="B1778" s="20">
        <f>IF(A1778="","",IF(R1778=0,"⚠ أضف سطر عهدة أولًا","BDR-"&amp;TEXT(R1778,"000")))</f>
        <v/>
      </c>
      <c r="C1778" s="21" t="n"/>
      <c r="D1778" s="20">
        <f>IF(C1778="","",IF(S1778="","خارج السنة المالية",INDEX(القوائم!$D$2:$D$13,S1778)))</f>
        <v/>
      </c>
      <c r="E1778" s="22" t="n"/>
      <c r="F1778" s="23" t="n"/>
      <c r="G1778" s="23" t="n"/>
      <c r="H1778" s="22" t="n"/>
      <c r="I1778" s="19" t="n"/>
      <c r="J1778" s="21" t="n"/>
      <c r="K1778" s="19" t="n"/>
      <c r="L1778" s="19" t="n"/>
      <c r="M1778" s="21" t="n"/>
      <c r="N1778" s="22" t="n"/>
      <c r="O1778" s="24">
        <f>IF(A1778&lt;&gt;"عهدة","",SUMIFS($G$8:$G$5007,$B$8:$B$5007,B1778,$A$8:$A$5007,"مصروف",$I$8:$I$5007,"&lt;&gt;مرفوض"))</f>
        <v/>
      </c>
      <c r="P1778" s="25">
        <f>IF(A1778&lt;&gt;"عهدة","",N(F1778)-O1778)</f>
        <v/>
      </c>
      <c r="Q1778" s="26">
        <f>IF(A1778="","",IF(A1778="عهدة",IF(N(F1778)=0,"⚠ أدخل قيمة العهدة",IF(P1778&lt;0,"⛔ عجز / زيادة مصروفات "&amp;TEXT(-P1778,"#,##0"),IF(COUNTIFS($B$8:$B$5007,B1778,$A$8:$A$5007,"مصروف",$I$8:$I$5007,"&lt;&gt;مرفوض",$K$8:$K$5007,"&lt;&gt;نعم")&gt;0,"⚠ "&amp;COUNTIFS($B$8:$B$5007,B1778,$A$8:$A$5007,"مصروف",$I$8:$I$5007,"&lt;&gt;مرفوض",$K$8:$K$5007,"&lt;&gt;نعم")&amp;" مصروف غير مسوى",IF(L1778="تمت التسوية",IF(P1778=0,"✔ متوازنة وتمت التسوية","✔ تمت التسوية – متبقي "&amp;TEXT(P1778,"#,##0")),IF(P1778&gt;0,"متبقي "&amp;TEXT(P1778,"#,##0"),"✔ متوازنة"))))),IF(R1778=0,"⚠ أضف سطر عهدة أولًا",IF(OR(C1778="",N(G1778)=0),"⚠ أكمل التاريخ والقيمة",IF(S1778="","⚠ التاريخ خارج السنة المالية",IF(H1778="","⚠ اختر بند الموازنة",IF(I1778="مرفوض","✖ مرفوض من المدير",IF(I1778&lt;&gt;"موافق","⏳ بانتظار موافقة المدير",IF(K1778&lt;&gt;"نعم","⚠ غير مسوى مع الحسابات","✔ معتمد ومسوى")))))))))</f>
        <v/>
      </c>
      <c r="R1778">
        <f>N(R1777)+IF(A1778="عهدة",1,0)</f>
        <v/>
      </c>
      <c r="S1778">
        <f>IF(C1778="","",IF(AND(C1778&gt;=DATE(2026,9,1),C1778&lt;=DATE(2027,8,31)),(YEAR(C1778)-2026)*12+MONTH(C1778)-8,""))</f>
        <v/>
      </c>
      <c r="T1778">
        <f>IF(AND(A1778="مصروف",R1778&gt;0,I1778="موافق",S1778&lt;&gt;"",H1778&lt;&gt;""),N(G1778),0)</f>
        <v/>
      </c>
    </row>
    <row r="1779">
      <c r="A1779" s="19" t="n"/>
      <c r="B1779" s="20">
        <f>IF(A1779="","",IF(R1779=0,"⚠ أضف سطر عهدة أولًا","BDR-"&amp;TEXT(R1779,"000")))</f>
        <v/>
      </c>
      <c r="C1779" s="21" t="n"/>
      <c r="D1779" s="20">
        <f>IF(C1779="","",IF(S1779="","خارج السنة المالية",INDEX(القوائم!$D$2:$D$13,S1779)))</f>
        <v/>
      </c>
      <c r="E1779" s="22" t="n"/>
      <c r="F1779" s="23" t="n"/>
      <c r="G1779" s="23" t="n"/>
      <c r="H1779" s="22" t="n"/>
      <c r="I1779" s="19" t="n"/>
      <c r="J1779" s="21" t="n"/>
      <c r="K1779" s="19" t="n"/>
      <c r="L1779" s="19" t="n"/>
      <c r="M1779" s="21" t="n"/>
      <c r="N1779" s="22" t="n"/>
      <c r="O1779" s="24">
        <f>IF(A1779&lt;&gt;"عهدة","",SUMIFS($G$8:$G$5007,$B$8:$B$5007,B1779,$A$8:$A$5007,"مصروف",$I$8:$I$5007,"&lt;&gt;مرفوض"))</f>
        <v/>
      </c>
      <c r="P1779" s="25">
        <f>IF(A1779&lt;&gt;"عهدة","",N(F1779)-O1779)</f>
        <v/>
      </c>
      <c r="Q1779" s="26">
        <f>IF(A1779="","",IF(A1779="عهدة",IF(N(F1779)=0,"⚠ أدخل قيمة العهدة",IF(P1779&lt;0,"⛔ عجز / زيادة مصروفات "&amp;TEXT(-P1779,"#,##0"),IF(COUNTIFS($B$8:$B$5007,B1779,$A$8:$A$5007,"مصروف",$I$8:$I$5007,"&lt;&gt;مرفوض",$K$8:$K$5007,"&lt;&gt;نعم")&gt;0,"⚠ "&amp;COUNTIFS($B$8:$B$5007,B1779,$A$8:$A$5007,"مصروف",$I$8:$I$5007,"&lt;&gt;مرفوض",$K$8:$K$5007,"&lt;&gt;نعم")&amp;" مصروف غير مسوى",IF(L1779="تمت التسوية",IF(P1779=0,"✔ متوازنة وتمت التسوية","✔ تمت التسوية – متبقي "&amp;TEXT(P1779,"#,##0")),IF(P1779&gt;0,"متبقي "&amp;TEXT(P1779,"#,##0"),"✔ متوازنة"))))),IF(R1779=0,"⚠ أضف سطر عهدة أولًا",IF(OR(C1779="",N(G1779)=0),"⚠ أكمل التاريخ والقيمة",IF(S1779="","⚠ التاريخ خارج السنة المالية",IF(H1779="","⚠ اختر بند الموازنة",IF(I1779="مرفوض","✖ مرفوض من المدير",IF(I1779&lt;&gt;"موافق","⏳ بانتظار موافقة المدير",IF(K1779&lt;&gt;"نعم","⚠ غير مسوى مع الحسابات","✔ معتمد ومسوى")))))))))</f>
        <v/>
      </c>
      <c r="R1779">
        <f>N(R1778)+IF(A1779="عهدة",1,0)</f>
        <v/>
      </c>
      <c r="S1779">
        <f>IF(C1779="","",IF(AND(C1779&gt;=DATE(2026,9,1),C1779&lt;=DATE(2027,8,31)),(YEAR(C1779)-2026)*12+MONTH(C1779)-8,""))</f>
        <v/>
      </c>
      <c r="T1779">
        <f>IF(AND(A1779="مصروف",R1779&gt;0,I1779="موافق",S1779&lt;&gt;"",H1779&lt;&gt;""),N(G1779),0)</f>
        <v/>
      </c>
    </row>
    <row r="1780">
      <c r="A1780" s="19" t="n"/>
      <c r="B1780" s="20">
        <f>IF(A1780="","",IF(R1780=0,"⚠ أضف سطر عهدة أولًا","BDR-"&amp;TEXT(R1780,"000")))</f>
        <v/>
      </c>
      <c r="C1780" s="21" t="n"/>
      <c r="D1780" s="20">
        <f>IF(C1780="","",IF(S1780="","خارج السنة المالية",INDEX(القوائم!$D$2:$D$13,S1780)))</f>
        <v/>
      </c>
      <c r="E1780" s="22" t="n"/>
      <c r="F1780" s="23" t="n"/>
      <c r="G1780" s="23" t="n"/>
      <c r="H1780" s="22" t="n"/>
      <c r="I1780" s="19" t="n"/>
      <c r="J1780" s="21" t="n"/>
      <c r="K1780" s="19" t="n"/>
      <c r="L1780" s="19" t="n"/>
      <c r="M1780" s="21" t="n"/>
      <c r="N1780" s="22" t="n"/>
      <c r="O1780" s="24">
        <f>IF(A1780&lt;&gt;"عهدة","",SUMIFS($G$8:$G$5007,$B$8:$B$5007,B1780,$A$8:$A$5007,"مصروف",$I$8:$I$5007,"&lt;&gt;مرفوض"))</f>
        <v/>
      </c>
      <c r="P1780" s="25">
        <f>IF(A1780&lt;&gt;"عهدة","",N(F1780)-O1780)</f>
        <v/>
      </c>
      <c r="Q1780" s="26">
        <f>IF(A1780="","",IF(A1780="عهدة",IF(N(F1780)=0,"⚠ أدخل قيمة العهدة",IF(P1780&lt;0,"⛔ عجز / زيادة مصروفات "&amp;TEXT(-P1780,"#,##0"),IF(COUNTIFS($B$8:$B$5007,B1780,$A$8:$A$5007,"مصروف",$I$8:$I$5007,"&lt;&gt;مرفوض",$K$8:$K$5007,"&lt;&gt;نعم")&gt;0,"⚠ "&amp;COUNTIFS($B$8:$B$5007,B1780,$A$8:$A$5007,"مصروف",$I$8:$I$5007,"&lt;&gt;مرفوض",$K$8:$K$5007,"&lt;&gt;نعم")&amp;" مصروف غير مسوى",IF(L1780="تمت التسوية",IF(P1780=0,"✔ متوازنة وتمت التسوية","✔ تمت التسوية – متبقي "&amp;TEXT(P1780,"#,##0")),IF(P1780&gt;0,"متبقي "&amp;TEXT(P1780,"#,##0"),"✔ متوازنة"))))),IF(R1780=0,"⚠ أضف سطر عهدة أولًا",IF(OR(C1780="",N(G1780)=0),"⚠ أكمل التاريخ والقيمة",IF(S1780="","⚠ التاريخ خارج السنة المالية",IF(H1780="","⚠ اختر بند الموازنة",IF(I1780="مرفوض","✖ مرفوض من المدير",IF(I1780&lt;&gt;"موافق","⏳ بانتظار موافقة المدير",IF(K1780&lt;&gt;"نعم","⚠ غير مسوى مع الحسابات","✔ معتمد ومسوى")))))))))</f>
        <v/>
      </c>
      <c r="R1780">
        <f>N(R1779)+IF(A1780="عهدة",1,0)</f>
        <v/>
      </c>
      <c r="S1780">
        <f>IF(C1780="","",IF(AND(C1780&gt;=DATE(2026,9,1),C1780&lt;=DATE(2027,8,31)),(YEAR(C1780)-2026)*12+MONTH(C1780)-8,""))</f>
        <v/>
      </c>
      <c r="T1780">
        <f>IF(AND(A1780="مصروف",R1780&gt;0,I1780="موافق",S1780&lt;&gt;"",H1780&lt;&gt;""),N(G1780),0)</f>
        <v/>
      </c>
    </row>
    <row r="1781">
      <c r="A1781" s="19" t="n"/>
      <c r="B1781" s="20">
        <f>IF(A1781="","",IF(R1781=0,"⚠ أضف سطر عهدة أولًا","BDR-"&amp;TEXT(R1781,"000")))</f>
        <v/>
      </c>
      <c r="C1781" s="21" t="n"/>
      <c r="D1781" s="20">
        <f>IF(C1781="","",IF(S1781="","خارج السنة المالية",INDEX(القوائم!$D$2:$D$13,S1781)))</f>
        <v/>
      </c>
      <c r="E1781" s="22" t="n"/>
      <c r="F1781" s="23" t="n"/>
      <c r="G1781" s="23" t="n"/>
      <c r="H1781" s="22" t="n"/>
      <c r="I1781" s="19" t="n"/>
      <c r="J1781" s="21" t="n"/>
      <c r="K1781" s="19" t="n"/>
      <c r="L1781" s="19" t="n"/>
      <c r="M1781" s="21" t="n"/>
      <c r="N1781" s="22" t="n"/>
      <c r="O1781" s="24">
        <f>IF(A1781&lt;&gt;"عهدة","",SUMIFS($G$8:$G$5007,$B$8:$B$5007,B1781,$A$8:$A$5007,"مصروف",$I$8:$I$5007,"&lt;&gt;مرفوض"))</f>
        <v/>
      </c>
      <c r="P1781" s="25">
        <f>IF(A1781&lt;&gt;"عهدة","",N(F1781)-O1781)</f>
        <v/>
      </c>
      <c r="Q1781" s="26">
        <f>IF(A1781="","",IF(A1781="عهدة",IF(N(F1781)=0,"⚠ أدخل قيمة العهدة",IF(P1781&lt;0,"⛔ عجز / زيادة مصروفات "&amp;TEXT(-P1781,"#,##0"),IF(COUNTIFS($B$8:$B$5007,B1781,$A$8:$A$5007,"مصروف",$I$8:$I$5007,"&lt;&gt;مرفوض",$K$8:$K$5007,"&lt;&gt;نعم")&gt;0,"⚠ "&amp;COUNTIFS($B$8:$B$5007,B1781,$A$8:$A$5007,"مصروف",$I$8:$I$5007,"&lt;&gt;مرفوض",$K$8:$K$5007,"&lt;&gt;نعم")&amp;" مصروف غير مسوى",IF(L1781="تمت التسوية",IF(P1781=0,"✔ متوازنة وتمت التسوية","✔ تمت التسوية – متبقي "&amp;TEXT(P1781,"#,##0")),IF(P1781&gt;0,"متبقي "&amp;TEXT(P1781,"#,##0"),"✔ متوازنة"))))),IF(R1781=0,"⚠ أضف سطر عهدة أولًا",IF(OR(C1781="",N(G1781)=0),"⚠ أكمل التاريخ والقيمة",IF(S1781="","⚠ التاريخ خارج السنة المالية",IF(H1781="","⚠ اختر بند الموازنة",IF(I1781="مرفوض","✖ مرفوض من المدير",IF(I1781&lt;&gt;"موافق","⏳ بانتظار موافقة المدير",IF(K1781&lt;&gt;"نعم","⚠ غير مسوى مع الحسابات","✔ معتمد ومسوى")))))))))</f>
        <v/>
      </c>
      <c r="R1781">
        <f>N(R1780)+IF(A1781="عهدة",1,0)</f>
        <v/>
      </c>
      <c r="S1781">
        <f>IF(C1781="","",IF(AND(C1781&gt;=DATE(2026,9,1),C1781&lt;=DATE(2027,8,31)),(YEAR(C1781)-2026)*12+MONTH(C1781)-8,""))</f>
        <v/>
      </c>
      <c r="T1781">
        <f>IF(AND(A1781="مصروف",R1781&gt;0,I1781="موافق",S1781&lt;&gt;"",H1781&lt;&gt;""),N(G1781),0)</f>
        <v/>
      </c>
    </row>
    <row r="1782">
      <c r="A1782" s="19" t="n"/>
      <c r="B1782" s="20">
        <f>IF(A1782="","",IF(R1782=0,"⚠ أضف سطر عهدة أولًا","BDR-"&amp;TEXT(R1782,"000")))</f>
        <v/>
      </c>
      <c r="C1782" s="21" t="n"/>
      <c r="D1782" s="20">
        <f>IF(C1782="","",IF(S1782="","خارج السنة المالية",INDEX(القوائم!$D$2:$D$13,S1782)))</f>
        <v/>
      </c>
      <c r="E1782" s="22" t="n"/>
      <c r="F1782" s="23" t="n"/>
      <c r="G1782" s="23" t="n"/>
      <c r="H1782" s="22" t="n"/>
      <c r="I1782" s="19" t="n"/>
      <c r="J1782" s="21" t="n"/>
      <c r="K1782" s="19" t="n"/>
      <c r="L1782" s="19" t="n"/>
      <c r="M1782" s="21" t="n"/>
      <c r="N1782" s="22" t="n"/>
      <c r="O1782" s="24">
        <f>IF(A1782&lt;&gt;"عهدة","",SUMIFS($G$8:$G$5007,$B$8:$B$5007,B1782,$A$8:$A$5007,"مصروف",$I$8:$I$5007,"&lt;&gt;مرفوض"))</f>
        <v/>
      </c>
      <c r="P1782" s="25">
        <f>IF(A1782&lt;&gt;"عهدة","",N(F1782)-O1782)</f>
        <v/>
      </c>
      <c r="Q1782" s="26">
        <f>IF(A1782="","",IF(A1782="عهدة",IF(N(F1782)=0,"⚠ أدخل قيمة العهدة",IF(P1782&lt;0,"⛔ عجز / زيادة مصروفات "&amp;TEXT(-P1782,"#,##0"),IF(COUNTIFS($B$8:$B$5007,B1782,$A$8:$A$5007,"مصروف",$I$8:$I$5007,"&lt;&gt;مرفوض",$K$8:$K$5007,"&lt;&gt;نعم")&gt;0,"⚠ "&amp;COUNTIFS($B$8:$B$5007,B1782,$A$8:$A$5007,"مصروف",$I$8:$I$5007,"&lt;&gt;مرفوض",$K$8:$K$5007,"&lt;&gt;نعم")&amp;" مصروف غير مسوى",IF(L1782="تمت التسوية",IF(P1782=0,"✔ متوازنة وتمت التسوية","✔ تمت التسوية – متبقي "&amp;TEXT(P1782,"#,##0")),IF(P1782&gt;0,"متبقي "&amp;TEXT(P1782,"#,##0"),"✔ متوازنة"))))),IF(R1782=0,"⚠ أضف سطر عهدة أولًا",IF(OR(C1782="",N(G1782)=0),"⚠ أكمل التاريخ والقيمة",IF(S1782="","⚠ التاريخ خارج السنة المالية",IF(H1782="","⚠ اختر بند الموازنة",IF(I1782="مرفوض","✖ مرفوض من المدير",IF(I1782&lt;&gt;"موافق","⏳ بانتظار موافقة المدير",IF(K1782&lt;&gt;"نعم","⚠ غير مسوى مع الحسابات","✔ معتمد ومسوى")))))))))</f>
        <v/>
      </c>
      <c r="R1782">
        <f>N(R1781)+IF(A1782="عهدة",1,0)</f>
        <v/>
      </c>
      <c r="S1782">
        <f>IF(C1782="","",IF(AND(C1782&gt;=DATE(2026,9,1),C1782&lt;=DATE(2027,8,31)),(YEAR(C1782)-2026)*12+MONTH(C1782)-8,""))</f>
        <v/>
      </c>
      <c r="T1782">
        <f>IF(AND(A1782="مصروف",R1782&gt;0,I1782="موافق",S1782&lt;&gt;"",H1782&lt;&gt;""),N(G1782),0)</f>
        <v/>
      </c>
    </row>
    <row r="1783">
      <c r="A1783" s="19" t="n"/>
      <c r="B1783" s="20">
        <f>IF(A1783="","",IF(R1783=0,"⚠ أضف سطر عهدة أولًا","BDR-"&amp;TEXT(R1783,"000")))</f>
        <v/>
      </c>
      <c r="C1783" s="21" t="n"/>
      <c r="D1783" s="20">
        <f>IF(C1783="","",IF(S1783="","خارج السنة المالية",INDEX(القوائم!$D$2:$D$13,S1783)))</f>
        <v/>
      </c>
      <c r="E1783" s="22" t="n"/>
      <c r="F1783" s="23" t="n"/>
      <c r="G1783" s="23" t="n"/>
      <c r="H1783" s="22" t="n"/>
      <c r="I1783" s="19" t="n"/>
      <c r="J1783" s="21" t="n"/>
      <c r="K1783" s="19" t="n"/>
      <c r="L1783" s="19" t="n"/>
      <c r="M1783" s="21" t="n"/>
      <c r="N1783" s="22" t="n"/>
      <c r="O1783" s="24">
        <f>IF(A1783&lt;&gt;"عهدة","",SUMIFS($G$8:$G$5007,$B$8:$B$5007,B1783,$A$8:$A$5007,"مصروف",$I$8:$I$5007,"&lt;&gt;مرفوض"))</f>
        <v/>
      </c>
      <c r="P1783" s="25">
        <f>IF(A1783&lt;&gt;"عهدة","",N(F1783)-O1783)</f>
        <v/>
      </c>
      <c r="Q1783" s="26">
        <f>IF(A1783="","",IF(A1783="عهدة",IF(N(F1783)=0,"⚠ أدخل قيمة العهدة",IF(P1783&lt;0,"⛔ عجز / زيادة مصروفات "&amp;TEXT(-P1783,"#,##0"),IF(COUNTIFS($B$8:$B$5007,B1783,$A$8:$A$5007,"مصروف",$I$8:$I$5007,"&lt;&gt;مرفوض",$K$8:$K$5007,"&lt;&gt;نعم")&gt;0,"⚠ "&amp;COUNTIFS($B$8:$B$5007,B1783,$A$8:$A$5007,"مصروف",$I$8:$I$5007,"&lt;&gt;مرفوض",$K$8:$K$5007,"&lt;&gt;نعم")&amp;" مصروف غير مسوى",IF(L1783="تمت التسوية",IF(P1783=0,"✔ متوازنة وتمت التسوية","✔ تمت التسوية – متبقي "&amp;TEXT(P1783,"#,##0")),IF(P1783&gt;0,"متبقي "&amp;TEXT(P1783,"#,##0"),"✔ متوازنة"))))),IF(R1783=0,"⚠ أضف سطر عهدة أولًا",IF(OR(C1783="",N(G1783)=0),"⚠ أكمل التاريخ والقيمة",IF(S1783="","⚠ التاريخ خارج السنة المالية",IF(H1783="","⚠ اختر بند الموازنة",IF(I1783="مرفوض","✖ مرفوض من المدير",IF(I1783&lt;&gt;"موافق","⏳ بانتظار موافقة المدير",IF(K1783&lt;&gt;"نعم","⚠ غير مسوى مع الحسابات","✔ معتمد ومسوى")))))))))</f>
        <v/>
      </c>
      <c r="R1783">
        <f>N(R1782)+IF(A1783="عهدة",1,0)</f>
        <v/>
      </c>
      <c r="S1783">
        <f>IF(C1783="","",IF(AND(C1783&gt;=DATE(2026,9,1),C1783&lt;=DATE(2027,8,31)),(YEAR(C1783)-2026)*12+MONTH(C1783)-8,""))</f>
        <v/>
      </c>
      <c r="T1783">
        <f>IF(AND(A1783="مصروف",R1783&gt;0,I1783="موافق",S1783&lt;&gt;"",H1783&lt;&gt;""),N(G1783),0)</f>
        <v/>
      </c>
    </row>
    <row r="1784">
      <c r="A1784" s="19" t="n"/>
      <c r="B1784" s="20">
        <f>IF(A1784="","",IF(R1784=0,"⚠ أضف سطر عهدة أولًا","BDR-"&amp;TEXT(R1784,"000")))</f>
        <v/>
      </c>
      <c r="C1784" s="21" t="n"/>
      <c r="D1784" s="20">
        <f>IF(C1784="","",IF(S1784="","خارج السنة المالية",INDEX(القوائم!$D$2:$D$13,S1784)))</f>
        <v/>
      </c>
      <c r="E1784" s="22" t="n"/>
      <c r="F1784" s="23" t="n"/>
      <c r="G1784" s="23" t="n"/>
      <c r="H1784" s="22" t="n"/>
      <c r="I1784" s="19" t="n"/>
      <c r="J1784" s="21" t="n"/>
      <c r="K1784" s="19" t="n"/>
      <c r="L1784" s="19" t="n"/>
      <c r="M1784" s="21" t="n"/>
      <c r="N1784" s="22" t="n"/>
      <c r="O1784" s="24">
        <f>IF(A1784&lt;&gt;"عهدة","",SUMIFS($G$8:$G$5007,$B$8:$B$5007,B1784,$A$8:$A$5007,"مصروف",$I$8:$I$5007,"&lt;&gt;مرفوض"))</f>
        <v/>
      </c>
      <c r="P1784" s="25">
        <f>IF(A1784&lt;&gt;"عهدة","",N(F1784)-O1784)</f>
        <v/>
      </c>
      <c r="Q1784" s="26">
        <f>IF(A1784="","",IF(A1784="عهدة",IF(N(F1784)=0,"⚠ أدخل قيمة العهدة",IF(P1784&lt;0,"⛔ عجز / زيادة مصروفات "&amp;TEXT(-P1784,"#,##0"),IF(COUNTIFS($B$8:$B$5007,B1784,$A$8:$A$5007,"مصروف",$I$8:$I$5007,"&lt;&gt;مرفوض",$K$8:$K$5007,"&lt;&gt;نعم")&gt;0,"⚠ "&amp;COUNTIFS($B$8:$B$5007,B1784,$A$8:$A$5007,"مصروف",$I$8:$I$5007,"&lt;&gt;مرفوض",$K$8:$K$5007,"&lt;&gt;نعم")&amp;" مصروف غير مسوى",IF(L1784="تمت التسوية",IF(P1784=0,"✔ متوازنة وتمت التسوية","✔ تمت التسوية – متبقي "&amp;TEXT(P1784,"#,##0")),IF(P1784&gt;0,"متبقي "&amp;TEXT(P1784,"#,##0"),"✔ متوازنة"))))),IF(R1784=0,"⚠ أضف سطر عهدة أولًا",IF(OR(C1784="",N(G1784)=0),"⚠ أكمل التاريخ والقيمة",IF(S1784="","⚠ التاريخ خارج السنة المالية",IF(H1784="","⚠ اختر بند الموازنة",IF(I1784="مرفوض","✖ مرفوض من المدير",IF(I1784&lt;&gt;"موافق","⏳ بانتظار موافقة المدير",IF(K1784&lt;&gt;"نعم","⚠ غير مسوى مع الحسابات","✔ معتمد ومسوى")))))))))</f>
        <v/>
      </c>
      <c r="R1784">
        <f>N(R1783)+IF(A1784="عهدة",1,0)</f>
        <v/>
      </c>
      <c r="S1784">
        <f>IF(C1784="","",IF(AND(C1784&gt;=DATE(2026,9,1),C1784&lt;=DATE(2027,8,31)),(YEAR(C1784)-2026)*12+MONTH(C1784)-8,""))</f>
        <v/>
      </c>
      <c r="T1784">
        <f>IF(AND(A1784="مصروف",R1784&gt;0,I1784="موافق",S1784&lt;&gt;"",H1784&lt;&gt;""),N(G1784),0)</f>
        <v/>
      </c>
    </row>
    <row r="1785">
      <c r="A1785" s="19" t="n"/>
      <c r="B1785" s="20">
        <f>IF(A1785="","",IF(R1785=0,"⚠ أضف سطر عهدة أولًا","BDR-"&amp;TEXT(R1785,"000")))</f>
        <v/>
      </c>
      <c r="C1785" s="21" t="n"/>
      <c r="D1785" s="20">
        <f>IF(C1785="","",IF(S1785="","خارج السنة المالية",INDEX(القوائم!$D$2:$D$13,S1785)))</f>
        <v/>
      </c>
      <c r="E1785" s="22" t="n"/>
      <c r="F1785" s="23" t="n"/>
      <c r="G1785" s="23" t="n"/>
      <c r="H1785" s="22" t="n"/>
      <c r="I1785" s="19" t="n"/>
      <c r="J1785" s="21" t="n"/>
      <c r="K1785" s="19" t="n"/>
      <c r="L1785" s="19" t="n"/>
      <c r="M1785" s="21" t="n"/>
      <c r="N1785" s="22" t="n"/>
      <c r="O1785" s="24">
        <f>IF(A1785&lt;&gt;"عهدة","",SUMIFS($G$8:$G$5007,$B$8:$B$5007,B1785,$A$8:$A$5007,"مصروف",$I$8:$I$5007,"&lt;&gt;مرفوض"))</f>
        <v/>
      </c>
      <c r="P1785" s="25">
        <f>IF(A1785&lt;&gt;"عهدة","",N(F1785)-O1785)</f>
        <v/>
      </c>
      <c r="Q1785" s="26">
        <f>IF(A1785="","",IF(A1785="عهدة",IF(N(F1785)=0,"⚠ أدخل قيمة العهدة",IF(P1785&lt;0,"⛔ عجز / زيادة مصروفات "&amp;TEXT(-P1785,"#,##0"),IF(COUNTIFS($B$8:$B$5007,B1785,$A$8:$A$5007,"مصروف",$I$8:$I$5007,"&lt;&gt;مرفوض",$K$8:$K$5007,"&lt;&gt;نعم")&gt;0,"⚠ "&amp;COUNTIFS($B$8:$B$5007,B1785,$A$8:$A$5007,"مصروف",$I$8:$I$5007,"&lt;&gt;مرفوض",$K$8:$K$5007,"&lt;&gt;نعم")&amp;" مصروف غير مسوى",IF(L1785="تمت التسوية",IF(P1785=0,"✔ متوازنة وتمت التسوية","✔ تمت التسوية – متبقي "&amp;TEXT(P1785,"#,##0")),IF(P1785&gt;0,"متبقي "&amp;TEXT(P1785,"#,##0"),"✔ متوازنة"))))),IF(R1785=0,"⚠ أضف سطر عهدة أولًا",IF(OR(C1785="",N(G1785)=0),"⚠ أكمل التاريخ والقيمة",IF(S1785="","⚠ التاريخ خارج السنة المالية",IF(H1785="","⚠ اختر بند الموازنة",IF(I1785="مرفوض","✖ مرفوض من المدير",IF(I1785&lt;&gt;"موافق","⏳ بانتظار موافقة المدير",IF(K1785&lt;&gt;"نعم","⚠ غير مسوى مع الحسابات","✔ معتمد ومسوى")))))))))</f>
        <v/>
      </c>
      <c r="R1785">
        <f>N(R1784)+IF(A1785="عهدة",1,0)</f>
        <v/>
      </c>
      <c r="S1785">
        <f>IF(C1785="","",IF(AND(C1785&gt;=DATE(2026,9,1),C1785&lt;=DATE(2027,8,31)),(YEAR(C1785)-2026)*12+MONTH(C1785)-8,""))</f>
        <v/>
      </c>
      <c r="T1785">
        <f>IF(AND(A1785="مصروف",R1785&gt;0,I1785="موافق",S1785&lt;&gt;"",H1785&lt;&gt;""),N(G1785),0)</f>
        <v/>
      </c>
    </row>
    <row r="1786">
      <c r="A1786" s="19" t="n"/>
      <c r="B1786" s="20">
        <f>IF(A1786="","",IF(R1786=0,"⚠ أضف سطر عهدة أولًا","BDR-"&amp;TEXT(R1786,"000")))</f>
        <v/>
      </c>
      <c r="C1786" s="21" t="n"/>
      <c r="D1786" s="20">
        <f>IF(C1786="","",IF(S1786="","خارج السنة المالية",INDEX(القوائم!$D$2:$D$13,S1786)))</f>
        <v/>
      </c>
      <c r="E1786" s="22" t="n"/>
      <c r="F1786" s="23" t="n"/>
      <c r="G1786" s="23" t="n"/>
      <c r="H1786" s="22" t="n"/>
      <c r="I1786" s="19" t="n"/>
      <c r="J1786" s="21" t="n"/>
      <c r="K1786" s="19" t="n"/>
      <c r="L1786" s="19" t="n"/>
      <c r="M1786" s="21" t="n"/>
      <c r="N1786" s="22" t="n"/>
      <c r="O1786" s="24">
        <f>IF(A1786&lt;&gt;"عهدة","",SUMIFS($G$8:$G$5007,$B$8:$B$5007,B1786,$A$8:$A$5007,"مصروف",$I$8:$I$5007,"&lt;&gt;مرفوض"))</f>
        <v/>
      </c>
      <c r="P1786" s="25">
        <f>IF(A1786&lt;&gt;"عهدة","",N(F1786)-O1786)</f>
        <v/>
      </c>
      <c r="Q1786" s="26">
        <f>IF(A1786="","",IF(A1786="عهدة",IF(N(F1786)=0,"⚠ أدخل قيمة العهدة",IF(P1786&lt;0,"⛔ عجز / زيادة مصروفات "&amp;TEXT(-P1786,"#,##0"),IF(COUNTIFS($B$8:$B$5007,B1786,$A$8:$A$5007,"مصروف",$I$8:$I$5007,"&lt;&gt;مرفوض",$K$8:$K$5007,"&lt;&gt;نعم")&gt;0,"⚠ "&amp;COUNTIFS($B$8:$B$5007,B1786,$A$8:$A$5007,"مصروف",$I$8:$I$5007,"&lt;&gt;مرفوض",$K$8:$K$5007,"&lt;&gt;نعم")&amp;" مصروف غير مسوى",IF(L1786="تمت التسوية",IF(P1786=0,"✔ متوازنة وتمت التسوية","✔ تمت التسوية – متبقي "&amp;TEXT(P1786,"#,##0")),IF(P1786&gt;0,"متبقي "&amp;TEXT(P1786,"#,##0"),"✔ متوازنة"))))),IF(R1786=0,"⚠ أضف سطر عهدة أولًا",IF(OR(C1786="",N(G1786)=0),"⚠ أكمل التاريخ والقيمة",IF(S1786="","⚠ التاريخ خارج السنة المالية",IF(H1786="","⚠ اختر بند الموازنة",IF(I1786="مرفوض","✖ مرفوض من المدير",IF(I1786&lt;&gt;"موافق","⏳ بانتظار موافقة المدير",IF(K1786&lt;&gt;"نعم","⚠ غير مسوى مع الحسابات","✔ معتمد ومسوى")))))))))</f>
        <v/>
      </c>
      <c r="R1786">
        <f>N(R1785)+IF(A1786="عهدة",1,0)</f>
        <v/>
      </c>
      <c r="S1786">
        <f>IF(C1786="","",IF(AND(C1786&gt;=DATE(2026,9,1),C1786&lt;=DATE(2027,8,31)),(YEAR(C1786)-2026)*12+MONTH(C1786)-8,""))</f>
        <v/>
      </c>
      <c r="T1786">
        <f>IF(AND(A1786="مصروف",R1786&gt;0,I1786="موافق",S1786&lt;&gt;"",H1786&lt;&gt;""),N(G1786),0)</f>
        <v/>
      </c>
    </row>
    <row r="1787">
      <c r="A1787" s="19" t="n"/>
      <c r="B1787" s="20">
        <f>IF(A1787="","",IF(R1787=0,"⚠ أضف سطر عهدة أولًا","BDR-"&amp;TEXT(R1787,"000")))</f>
        <v/>
      </c>
      <c r="C1787" s="21" t="n"/>
      <c r="D1787" s="20">
        <f>IF(C1787="","",IF(S1787="","خارج السنة المالية",INDEX(القوائم!$D$2:$D$13,S1787)))</f>
        <v/>
      </c>
      <c r="E1787" s="22" t="n"/>
      <c r="F1787" s="23" t="n"/>
      <c r="G1787" s="23" t="n"/>
      <c r="H1787" s="22" t="n"/>
      <c r="I1787" s="19" t="n"/>
      <c r="J1787" s="21" t="n"/>
      <c r="K1787" s="19" t="n"/>
      <c r="L1787" s="19" t="n"/>
      <c r="M1787" s="21" t="n"/>
      <c r="N1787" s="22" t="n"/>
      <c r="O1787" s="24">
        <f>IF(A1787&lt;&gt;"عهدة","",SUMIFS($G$8:$G$5007,$B$8:$B$5007,B1787,$A$8:$A$5007,"مصروف",$I$8:$I$5007,"&lt;&gt;مرفوض"))</f>
        <v/>
      </c>
      <c r="P1787" s="25">
        <f>IF(A1787&lt;&gt;"عهدة","",N(F1787)-O1787)</f>
        <v/>
      </c>
      <c r="Q1787" s="26">
        <f>IF(A1787="","",IF(A1787="عهدة",IF(N(F1787)=0,"⚠ أدخل قيمة العهدة",IF(P1787&lt;0,"⛔ عجز / زيادة مصروفات "&amp;TEXT(-P1787,"#,##0"),IF(COUNTIFS($B$8:$B$5007,B1787,$A$8:$A$5007,"مصروف",$I$8:$I$5007,"&lt;&gt;مرفوض",$K$8:$K$5007,"&lt;&gt;نعم")&gt;0,"⚠ "&amp;COUNTIFS($B$8:$B$5007,B1787,$A$8:$A$5007,"مصروف",$I$8:$I$5007,"&lt;&gt;مرفوض",$K$8:$K$5007,"&lt;&gt;نعم")&amp;" مصروف غير مسوى",IF(L1787="تمت التسوية",IF(P1787=0,"✔ متوازنة وتمت التسوية","✔ تمت التسوية – متبقي "&amp;TEXT(P1787,"#,##0")),IF(P1787&gt;0,"متبقي "&amp;TEXT(P1787,"#,##0"),"✔ متوازنة"))))),IF(R1787=0,"⚠ أضف سطر عهدة أولًا",IF(OR(C1787="",N(G1787)=0),"⚠ أكمل التاريخ والقيمة",IF(S1787="","⚠ التاريخ خارج السنة المالية",IF(H1787="","⚠ اختر بند الموازنة",IF(I1787="مرفوض","✖ مرفوض من المدير",IF(I1787&lt;&gt;"موافق","⏳ بانتظار موافقة المدير",IF(K1787&lt;&gt;"نعم","⚠ غير مسوى مع الحسابات","✔ معتمد ومسوى")))))))))</f>
        <v/>
      </c>
      <c r="R1787">
        <f>N(R1786)+IF(A1787="عهدة",1,0)</f>
        <v/>
      </c>
      <c r="S1787">
        <f>IF(C1787="","",IF(AND(C1787&gt;=DATE(2026,9,1),C1787&lt;=DATE(2027,8,31)),(YEAR(C1787)-2026)*12+MONTH(C1787)-8,""))</f>
        <v/>
      </c>
      <c r="T1787">
        <f>IF(AND(A1787="مصروف",R1787&gt;0,I1787="موافق",S1787&lt;&gt;"",H1787&lt;&gt;""),N(G1787),0)</f>
        <v/>
      </c>
    </row>
    <row r="1788">
      <c r="A1788" s="19" t="n"/>
      <c r="B1788" s="20">
        <f>IF(A1788="","",IF(R1788=0,"⚠ أضف سطر عهدة أولًا","BDR-"&amp;TEXT(R1788,"000")))</f>
        <v/>
      </c>
      <c r="C1788" s="21" t="n"/>
      <c r="D1788" s="20">
        <f>IF(C1788="","",IF(S1788="","خارج السنة المالية",INDEX(القوائم!$D$2:$D$13,S1788)))</f>
        <v/>
      </c>
      <c r="E1788" s="22" t="n"/>
      <c r="F1788" s="23" t="n"/>
      <c r="G1788" s="23" t="n"/>
      <c r="H1788" s="22" t="n"/>
      <c r="I1788" s="19" t="n"/>
      <c r="J1788" s="21" t="n"/>
      <c r="K1788" s="19" t="n"/>
      <c r="L1788" s="19" t="n"/>
      <c r="M1788" s="21" t="n"/>
      <c r="N1788" s="22" t="n"/>
      <c r="O1788" s="24">
        <f>IF(A1788&lt;&gt;"عهدة","",SUMIFS($G$8:$G$5007,$B$8:$B$5007,B1788,$A$8:$A$5007,"مصروف",$I$8:$I$5007,"&lt;&gt;مرفوض"))</f>
        <v/>
      </c>
      <c r="P1788" s="25">
        <f>IF(A1788&lt;&gt;"عهدة","",N(F1788)-O1788)</f>
        <v/>
      </c>
      <c r="Q1788" s="26">
        <f>IF(A1788="","",IF(A1788="عهدة",IF(N(F1788)=0,"⚠ أدخل قيمة العهدة",IF(P1788&lt;0,"⛔ عجز / زيادة مصروفات "&amp;TEXT(-P1788,"#,##0"),IF(COUNTIFS($B$8:$B$5007,B1788,$A$8:$A$5007,"مصروف",$I$8:$I$5007,"&lt;&gt;مرفوض",$K$8:$K$5007,"&lt;&gt;نعم")&gt;0,"⚠ "&amp;COUNTIFS($B$8:$B$5007,B1788,$A$8:$A$5007,"مصروف",$I$8:$I$5007,"&lt;&gt;مرفوض",$K$8:$K$5007,"&lt;&gt;نعم")&amp;" مصروف غير مسوى",IF(L1788="تمت التسوية",IF(P1788=0,"✔ متوازنة وتمت التسوية","✔ تمت التسوية – متبقي "&amp;TEXT(P1788,"#,##0")),IF(P1788&gt;0,"متبقي "&amp;TEXT(P1788,"#,##0"),"✔ متوازنة"))))),IF(R1788=0,"⚠ أضف سطر عهدة أولًا",IF(OR(C1788="",N(G1788)=0),"⚠ أكمل التاريخ والقيمة",IF(S1788="","⚠ التاريخ خارج السنة المالية",IF(H1788="","⚠ اختر بند الموازنة",IF(I1788="مرفوض","✖ مرفوض من المدير",IF(I1788&lt;&gt;"موافق","⏳ بانتظار موافقة المدير",IF(K1788&lt;&gt;"نعم","⚠ غير مسوى مع الحسابات","✔ معتمد ومسوى")))))))))</f>
        <v/>
      </c>
      <c r="R1788">
        <f>N(R1787)+IF(A1788="عهدة",1,0)</f>
        <v/>
      </c>
      <c r="S1788">
        <f>IF(C1788="","",IF(AND(C1788&gt;=DATE(2026,9,1),C1788&lt;=DATE(2027,8,31)),(YEAR(C1788)-2026)*12+MONTH(C1788)-8,""))</f>
        <v/>
      </c>
      <c r="T1788">
        <f>IF(AND(A1788="مصروف",R1788&gt;0,I1788="موافق",S1788&lt;&gt;"",H1788&lt;&gt;""),N(G1788),0)</f>
        <v/>
      </c>
    </row>
    <row r="1789">
      <c r="A1789" s="19" t="n"/>
      <c r="B1789" s="20">
        <f>IF(A1789="","",IF(R1789=0,"⚠ أضف سطر عهدة أولًا","BDR-"&amp;TEXT(R1789,"000")))</f>
        <v/>
      </c>
      <c r="C1789" s="21" t="n"/>
      <c r="D1789" s="20">
        <f>IF(C1789="","",IF(S1789="","خارج السنة المالية",INDEX(القوائم!$D$2:$D$13,S1789)))</f>
        <v/>
      </c>
      <c r="E1789" s="22" t="n"/>
      <c r="F1789" s="23" t="n"/>
      <c r="G1789" s="23" t="n"/>
      <c r="H1789" s="22" t="n"/>
      <c r="I1789" s="19" t="n"/>
      <c r="J1789" s="21" t="n"/>
      <c r="K1789" s="19" t="n"/>
      <c r="L1789" s="19" t="n"/>
      <c r="M1789" s="21" t="n"/>
      <c r="N1789" s="22" t="n"/>
      <c r="O1789" s="24">
        <f>IF(A1789&lt;&gt;"عهدة","",SUMIFS($G$8:$G$5007,$B$8:$B$5007,B1789,$A$8:$A$5007,"مصروف",$I$8:$I$5007,"&lt;&gt;مرفوض"))</f>
        <v/>
      </c>
      <c r="P1789" s="25">
        <f>IF(A1789&lt;&gt;"عهدة","",N(F1789)-O1789)</f>
        <v/>
      </c>
      <c r="Q1789" s="26">
        <f>IF(A1789="","",IF(A1789="عهدة",IF(N(F1789)=0,"⚠ أدخل قيمة العهدة",IF(P1789&lt;0,"⛔ عجز / زيادة مصروفات "&amp;TEXT(-P1789,"#,##0"),IF(COUNTIFS($B$8:$B$5007,B1789,$A$8:$A$5007,"مصروف",$I$8:$I$5007,"&lt;&gt;مرفوض",$K$8:$K$5007,"&lt;&gt;نعم")&gt;0,"⚠ "&amp;COUNTIFS($B$8:$B$5007,B1789,$A$8:$A$5007,"مصروف",$I$8:$I$5007,"&lt;&gt;مرفوض",$K$8:$K$5007,"&lt;&gt;نعم")&amp;" مصروف غير مسوى",IF(L1789="تمت التسوية",IF(P1789=0,"✔ متوازنة وتمت التسوية","✔ تمت التسوية – متبقي "&amp;TEXT(P1789,"#,##0")),IF(P1789&gt;0,"متبقي "&amp;TEXT(P1789,"#,##0"),"✔ متوازنة"))))),IF(R1789=0,"⚠ أضف سطر عهدة أولًا",IF(OR(C1789="",N(G1789)=0),"⚠ أكمل التاريخ والقيمة",IF(S1789="","⚠ التاريخ خارج السنة المالية",IF(H1789="","⚠ اختر بند الموازنة",IF(I1789="مرفوض","✖ مرفوض من المدير",IF(I1789&lt;&gt;"موافق","⏳ بانتظار موافقة المدير",IF(K1789&lt;&gt;"نعم","⚠ غير مسوى مع الحسابات","✔ معتمد ومسوى")))))))))</f>
        <v/>
      </c>
      <c r="R1789">
        <f>N(R1788)+IF(A1789="عهدة",1,0)</f>
        <v/>
      </c>
      <c r="S1789">
        <f>IF(C1789="","",IF(AND(C1789&gt;=DATE(2026,9,1),C1789&lt;=DATE(2027,8,31)),(YEAR(C1789)-2026)*12+MONTH(C1789)-8,""))</f>
        <v/>
      </c>
      <c r="T1789">
        <f>IF(AND(A1789="مصروف",R1789&gt;0,I1789="موافق",S1789&lt;&gt;"",H1789&lt;&gt;""),N(G1789),0)</f>
        <v/>
      </c>
    </row>
    <row r="1790">
      <c r="A1790" s="19" t="n"/>
      <c r="B1790" s="20">
        <f>IF(A1790="","",IF(R1790=0,"⚠ أضف سطر عهدة أولًا","BDR-"&amp;TEXT(R1790,"000")))</f>
        <v/>
      </c>
      <c r="C1790" s="21" t="n"/>
      <c r="D1790" s="20">
        <f>IF(C1790="","",IF(S1790="","خارج السنة المالية",INDEX(القوائم!$D$2:$D$13,S1790)))</f>
        <v/>
      </c>
      <c r="E1790" s="22" t="n"/>
      <c r="F1790" s="23" t="n"/>
      <c r="G1790" s="23" t="n"/>
      <c r="H1790" s="22" t="n"/>
      <c r="I1790" s="19" t="n"/>
      <c r="J1790" s="21" t="n"/>
      <c r="K1790" s="19" t="n"/>
      <c r="L1790" s="19" t="n"/>
      <c r="M1790" s="21" t="n"/>
      <c r="N1790" s="22" t="n"/>
      <c r="O1790" s="24">
        <f>IF(A1790&lt;&gt;"عهدة","",SUMIFS($G$8:$G$5007,$B$8:$B$5007,B1790,$A$8:$A$5007,"مصروف",$I$8:$I$5007,"&lt;&gt;مرفوض"))</f>
        <v/>
      </c>
      <c r="P1790" s="25">
        <f>IF(A1790&lt;&gt;"عهدة","",N(F1790)-O1790)</f>
        <v/>
      </c>
      <c r="Q1790" s="26">
        <f>IF(A1790="","",IF(A1790="عهدة",IF(N(F1790)=0,"⚠ أدخل قيمة العهدة",IF(P1790&lt;0,"⛔ عجز / زيادة مصروفات "&amp;TEXT(-P1790,"#,##0"),IF(COUNTIFS($B$8:$B$5007,B1790,$A$8:$A$5007,"مصروف",$I$8:$I$5007,"&lt;&gt;مرفوض",$K$8:$K$5007,"&lt;&gt;نعم")&gt;0,"⚠ "&amp;COUNTIFS($B$8:$B$5007,B1790,$A$8:$A$5007,"مصروف",$I$8:$I$5007,"&lt;&gt;مرفوض",$K$8:$K$5007,"&lt;&gt;نعم")&amp;" مصروف غير مسوى",IF(L1790="تمت التسوية",IF(P1790=0,"✔ متوازنة وتمت التسوية","✔ تمت التسوية – متبقي "&amp;TEXT(P1790,"#,##0")),IF(P1790&gt;0,"متبقي "&amp;TEXT(P1790,"#,##0"),"✔ متوازنة"))))),IF(R1790=0,"⚠ أضف سطر عهدة أولًا",IF(OR(C1790="",N(G1790)=0),"⚠ أكمل التاريخ والقيمة",IF(S1790="","⚠ التاريخ خارج السنة المالية",IF(H1790="","⚠ اختر بند الموازنة",IF(I1790="مرفوض","✖ مرفوض من المدير",IF(I1790&lt;&gt;"موافق","⏳ بانتظار موافقة المدير",IF(K1790&lt;&gt;"نعم","⚠ غير مسوى مع الحسابات","✔ معتمد ومسوى")))))))))</f>
        <v/>
      </c>
      <c r="R1790">
        <f>N(R1789)+IF(A1790="عهدة",1,0)</f>
        <v/>
      </c>
      <c r="S1790">
        <f>IF(C1790="","",IF(AND(C1790&gt;=DATE(2026,9,1),C1790&lt;=DATE(2027,8,31)),(YEAR(C1790)-2026)*12+MONTH(C1790)-8,""))</f>
        <v/>
      </c>
      <c r="T1790">
        <f>IF(AND(A1790="مصروف",R1790&gt;0,I1790="موافق",S1790&lt;&gt;"",H1790&lt;&gt;""),N(G1790),0)</f>
        <v/>
      </c>
    </row>
    <row r="1791">
      <c r="A1791" s="19" t="n"/>
      <c r="B1791" s="20">
        <f>IF(A1791="","",IF(R1791=0,"⚠ أضف سطر عهدة أولًا","BDR-"&amp;TEXT(R1791,"000")))</f>
        <v/>
      </c>
      <c r="C1791" s="21" t="n"/>
      <c r="D1791" s="20">
        <f>IF(C1791="","",IF(S1791="","خارج السنة المالية",INDEX(القوائم!$D$2:$D$13,S1791)))</f>
        <v/>
      </c>
      <c r="E1791" s="22" t="n"/>
      <c r="F1791" s="23" t="n"/>
      <c r="G1791" s="23" t="n"/>
      <c r="H1791" s="22" t="n"/>
      <c r="I1791" s="19" t="n"/>
      <c r="J1791" s="21" t="n"/>
      <c r="K1791" s="19" t="n"/>
      <c r="L1791" s="19" t="n"/>
      <c r="M1791" s="21" t="n"/>
      <c r="N1791" s="22" t="n"/>
      <c r="O1791" s="24">
        <f>IF(A1791&lt;&gt;"عهدة","",SUMIFS($G$8:$G$5007,$B$8:$B$5007,B1791,$A$8:$A$5007,"مصروف",$I$8:$I$5007,"&lt;&gt;مرفوض"))</f>
        <v/>
      </c>
      <c r="P1791" s="25">
        <f>IF(A1791&lt;&gt;"عهدة","",N(F1791)-O1791)</f>
        <v/>
      </c>
      <c r="Q1791" s="26">
        <f>IF(A1791="","",IF(A1791="عهدة",IF(N(F1791)=0,"⚠ أدخل قيمة العهدة",IF(P1791&lt;0,"⛔ عجز / زيادة مصروفات "&amp;TEXT(-P1791,"#,##0"),IF(COUNTIFS($B$8:$B$5007,B1791,$A$8:$A$5007,"مصروف",$I$8:$I$5007,"&lt;&gt;مرفوض",$K$8:$K$5007,"&lt;&gt;نعم")&gt;0,"⚠ "&amp;COUNTIFS($B$8:$B$5007,B1791,$A$8:$A$5007,"مصروف",$I$8:$I$5007,"&lt;&gt;مرفوض",$K$8:$K$5007,"&lt;&gt;نعم")&amp;" مصروف غير مسوى",IF(L1791="تمت التسوية",IF(P1791=0,"✔ متوازنة وتمت التسوية","✔ تمت التسوية – متبقي "&amp;TEXT(P1791,"#,##0")),IF(P1791&gt;0,"متبقي "&amp;TEXT(P1791,"#,##0"),"✔ متوازنة"))))),IF(R1791=0,"⚠ أضف سطر عهدة أولًا",IF(OR(C1791="",N(G1791)=0),"⚠ أكمل التاريخ والقيمة",IF(S1791="","⚠ التاريخ خارج السنة المالية",IF(H1791="","⚠ اختر بند الموازنة",IF(I1791="مرفوض","✖ مرفوض من المدير",IF(I1791&lt;&gt;"موافق","⏳ بانتظار موافقة المدير",IF(K1791&lt;&gt;"نعم","⚠ غير مسوى مع الحسابات","✔ معتمد ومسوى")))))))))</f>
        <v/>
      </c>
      <c r="R1791">
        <f>N(R1790)+IF(A1791="عهدة",1,0)</f>
        <v/>
      </c>
      <c r="S1791">
        <f>IF(C1791="","",IF(AND(C1791&gt;=DATE(2026,9,1),C1791&lt;=DATE(2027,8,31)),(YEAR(C1791)-2026)*12+MONTH(C1791)-8,""))</f>
        <v/>
      </c>
      <c r="T1791">
        <f>IF(AND(A1791="مصروف",R1791&gt;0,I1791="موافق",S1791&lt;&gt;"",H1791&lt;&gt;""),N(G1791),0)</f>
        <v/>
      </c>
    </row>
    <row r="1792">
      <c r="A1792" s="19" t="n"/>
      <c r="B1792" s="20">
        <f>IF(A1792="","",IF(R1792=0,"⚠ أضف سطر عهدة أولًا","BDR-"&amp;TEXT(R1792,"000")))</f>
        <v/>
      </c>
      <c r="C1792" s="21" t="n"/>
      <c r="D1792" s="20">
        <f>IF(C1792="","",IF(S1792="","خارج السنة المالية",INDEX(القوائم!$D$2:$D$13,S1792)))</f>
        <v/>
      </c>
      <c r="E1792" s="22" t="n"/>
      <c r="F1792" s="23" t="n"/>
      <c r="G1792" s="23" t="n"/>
      <c r="H1792" s="22" t="n"/>
      <c r="I1792" s="19" t="n"/>
      <c r="J1792" s="21" t="n"/>
      <c r="K1792" s="19" t="n"/>
      <c r="L1792" s="19" t="n"/>
      <c r="M1792" s="21" t="n"/>
      <c r="N1792" s="22" t="n"/>
      <c r="O1792" s="24">
        <f>IF(A1792&lt;&gt;"عهدة","",SUMIFS($G$8:$G$5007,$B$8:$B$5007,B1792,$A$8:$A$5007,"مصروف",$I$8:$I$5007,"&lt;&gt;مرفوض"))</f>
        <v/>
      </c>
      <c r="P1792" s="25">
        <f>IF(A1792&lt;&gt;"عهدة","",N(F1792)-O1792)</f>
        <v/>
      </c>
      <c r="Q1792" s="26">
        <f>IF(A1792="","",IF(A1792="عهدة",IF(N(F1792)=0,"⚠ أدخل قيمة العهدة",IF(P1792&lt;0,"⛔ عجز / زيادة مصروفات "&amp;TEXT(-P1792,"#,##0"),IF(COUNTIFS($B$8:$B$5007,B1792,$A$8:$A$5007,"مصروف",$I$8:$I$5007,"&lt;&gt;مرفوض",$K$8:$K$5007,"&lt;&gt;نعم")&gt;0,"⚠ "&amp;COUNTIFS($B$8:$B$5007,B1792,$A$8:$A$5007,"مصروف",$I$8:$I$5007,"&lt;&gt;مرفوض",$K$8:$K$5007,"&lt;&gt;نعم")&amp;" مصروف غير مسوى",IF(L1792="تمت التسوية",IF(P1792=0,"✔ متوازنة وتمت التسوية","✔ تمت التسوية – متبقي "&amp;TEXT(P1792,"#,##0")),IF(P1792&gt;0,"متبقي "&amp;TEXT(P1792,"#,##0"),"✔ متوازنة"))))),IF(R1792=0,"⚠ أضف سطر عهدة أولًا",IF(OR(C1792="",N(G1792)=0),"⚠ أكمل التاريخ والقيمة",IF(S1792="","⚠ التاريخ خارج السنة المالية",IF(H1792="","⚠ اختر بند الموازنة",IF(I1792="مرفوض","✖ مرفوض من المدير",IF(I1792&lt;&gt;"موافق","⏳ بانتظار موافقة المدير",IF(K1792&lt;&gt;"نعم","⚠ غير مسوى مع الحسابات","✔ معتمد ومسوى")))))))))</f>
        <v/>
      </c>
      <c r="R1792">
        <f>N(R1791)+IF(A1792="عهدة",1,0)</f>
        <v/>
      </c>
      <c r="S1792">
        <f>IF(C1792="","",IF(AND(C1792&gt;=DATE(2026,9,1),C1792&lt;=DATE(2027,8,31)),(YEAR(C1792)-2026)*12+MONTH(C1792)-8,""))</f>
        <v/>
      </c>
      <c r="T1792">
        <f>IF(AND(A1792="مصروف",R1792&gt;0,I1792="موافق",S1792&lt;&gt;"",H1792&lt;&gt;""),N(G1792),0)</f>
        <v/>
      </c>
    </row>
    <row r="1793">
      <c r="A1793" s="19" t="n"/>
      <c r="B1793" s="20">
        <f>IF(A1793="","",IF(R1793=0,"⚠ أضف سطر عهدة أولًا","BDR-"&amp;TEXT(R1793,"000")))</f>
        <v/>
      </c>
      <c r="C1793" s="21" t="n"/>
      <c r="D1793" s="20">
        <f>IF(C1793="","",IF(S1793="","خارج السنة المالية",INDEX(القوائم!$D$2:$D$13,S1793)))</f>
        <v/>
      </c>
      <c r="E1793" s="22" t="n"/>
      <c r="F1793" s="23" t="n"/>
      <c r="G1793" s="23" t="n"/>
      <c r="H1793" s="22" t="n"/>
      <c r="I1793" s="19" t="n"/>
      <c r="J1793" s="21" t="n"/>
      <c r="K1793" s="19" t="n"/>
      <c r="L1793" s="19" t="n"/>
      <c r="M1793" s="21" t="n"/>
      <c r="N1793" s="22" t="n"/>
      <c r="O1793" s="24">
        <f>IF(A1793&lt;&gt;"عهدة","",SUMIFS($G$8:$G$5007,$B$8:$B$5007,B1793,$A$8:$A$5007,"مصروف",$I$8:$I$5007,"&lt;&gt;مرفوض"))</f>
        <v/>
      </c>
      <c r="P1793" s="25">
        <f>IF(A1793&lt;&gt;"عهدة","",N(F1793)-O1793)</f>
        <v/>
      </c>
      <c r="Q1793" s="26">
        <f>IF(A1793="","",IF(A1793="عهدة",IF(N(F1793)=0,"⚠ أدخل قيمة العهدة",IF(P1793&lt;0,"⛔ عجز / زيادة مصروفات "&amp;TEXT(-P1793,"#,##0"),IF(COUNTIFS($B$8:$B$5007,B1793,$A$8:$A$5007,"مصروف",$I$8:$I$5007,"&lt;&gt;مرفوض",$K$8:$K$5007,"&lt;&gt;نعم")&gt;0,"⚠ "&amp;COUNTIFS($B$8:$B$5007,B1793,$A$8:$A$5007,"مصروف",$I$8:$I$5007,"&lt;&gt;مرفوض",$K$8:$K$5007,"&lt;&gt;نعم")&amp;" مصروف غير مسوى",IF(L1793="تمت التسوية",IF(P1793=0,"✔ متوازنة وتمت التسوية","✔ تمت التسوية – متبقي "&amp;TEXT(P1793,"#,##0")),IF(P1793&gt;0,"متبقي "&amp;TEXT(P1793,"#,##0"),"✔ متوازنة"))))),IF(R1793=0,"⚠ أضف سطر عهدة أولًا",IF(OR(C1793="",N(G1793)=0),"⚠ أكمل التاريخ والقيمة",IF(S1793="","⚠ التاريخ خارج السنة المالية",IF(H1793="","⚠ اختر بند الموازنة",IF(I1793="مرفوض","✖ مرفوض من المدير",IF(I1793&lt;&gt;"موافق","⏳ بانتظار موافقة المدير",IF(K1793&lt;&gt;"نعم","⚠ غير مسوى مع الحسابات","✔ معتمد ومسوى")))))))))</f>
        <v/>
      </c>
      <c r="R1793">
        <f>N(R1792)+IF(A1793="عهدة",1,0)</f>
        <v/>
      </c>
      <c r="S1793">
        <f>IF(C1793="","",IF(AND(C1793&gt;=DATE(2026,9,1),C1793&lt;=DATE(2027,8,31)),(YEAR(C1793)-2026)*12+MONTH(C1793)-8,""))</f>
        <v/>
      </c>
      <c r="T1793">
        <f>IF(AND(A1793="مصروف",R1793&gt;0,I1793="موافق",S1793&lt;&gt;"",H1793&lt;&gt;""),N(G1793),0)</f>
        <v/>
      </c>
    </row>
    <row r="1794">
      <c r="A1794" s="19" t="n"/>
      <c r="B1794" s="20">
        <f>IF(A1794="","",IF(R1794=0,"⚠ أضف سطر عهدة أولًا","BDR-"&amp;TEXT(R1794,"000")))</f>
        <v/>
      </c>
      <c r="C1794" s="21" t="n"/>
      <c r="D1794" s="20">
        <f>IF(C1794="","",IF(S1794="","خارج السنة المالية",INDEX(القوائم!$D$2:$D$13,S1794)))</f>
        <v/>
      </c>
      <c r="E1794" s="22" t="n"/>
      <c r="F1794" s="23" t="n"/>
      <c r="G1794" s="23" t="n"/>
      <c r="H1794" s="22" t="n"/>
      <c r="I1794" s="19" t="n"/>
      <c r="J1794" s="21" t="n"/>
      <c r="K1794" s="19" t="n"/>
      <c r="L1794" s="19" t="n"/>
      <c r="M1794" s="21" t="n"/>
      <c r="N1794" s="22" t="n"/>
      <c r="O1794" s="24">
        <f>IF(A1794&lt;&gt;"عهدة","",SUMIFS($G$8:$G$5007,$B$8:$B$5007,B1794,$A$8:$A$5007,"مصروف",$I$8:$I$5007,"&lt;&gt;مرفوض"))</f>
        <v/>
      </c>
      <c r="P1794" s="25">
        <f>IF(A1794&lt;&gt;"عهدة","",N(F1794)-O1794)</f>
        <v/>
      </c>
      <c r="Q1794" s="26">
        <f>IF(A1794="","",IF(A1794="عهدة",IF(N(F1794)=0,"⚠ أدخل قيمة العهدة",IF(P1794&lt;0,"⛔ عجز / زيادة مصروفات "&amp;TEXT(-P1794,"#,##0"),IF(COUNTIFS($B$8:$B$5007,B1794,$A$8:$A$5007,"مصروف",$I$8:$I$5007,"&lt;&gt;مرفوض",$K$8:$K$5007,"&lt;&gt;نعم")&gt;0,"⚠ "&amp;COUNTIFS($B$8:$B$5007,B1794,$A$8:$A$5007,"مصروف",$I$8:$I$5007,"&lt;&gt;مرفوض",$K$8:$K$5007,"&lt;&gt;نعم")&amp;" مصروف غير مسوى",IF(L1794="تمت التسوية",IF(P1794=0,"✔ متوازنة وتمت التسوية","✔ تمت التسوية – متبقي "&amp;TEXT(P1794,"#,##0")),IF(P1794&gt;0,"متبقي "&amp;TEXT(P1794,"#,##0"),"✔ متوازنة"))))),IF(R1794=0,"⚠ أضف سطر عهدة أولًا",IF(OR(C1794="",N(G1794)=0),"⚠ أكمل التاريخ والقيمة",IF(S1794="","⚠ التاريخ خارج السنة المالية",IF(H1794="","⚠ اختر بند الموازنة",IF(I1794="مرفوض","✖ مرفوض من المدير",IF(I1794&lt;&gt;"موافق","⏳ بانتظار موافقة المدير",IF(K1794&lt;&gt;"نعم","⚠ غير مسوى مع الحسابات","✔ معتمد ومسوى")))))))))</f>
        <v/>
      </c>
      <c r="R1794">
        <f>N(R1793)+IF(A1794="عهدة",1,0)</f>
        <v/>
      </c>
      <c r="S1794">
        <f>IF(C1794="","",IF(AND(C1794&gt;=DATE(2026,9,1),C1794&lt;=DATE(2027,8,31)),(YEAR(C1794)-2026)*12+MONTH(C1794)-8,""))</f>
        <v/>
      </c>
      <c r="T1794">
        <f>IF(AND(A1794="مصروف",R1794&gt;0,I1794="موافق",S1794&lt;&gt;"",H1794&lt;&gt;""),N(G1794),0)</f>
        <v/>
      </c>
    </row>
    <row r="1795">
      <c r="A1795" s="19" t="n"/>
      <c r="B1795" s="20">
        <f>IF(A1795="","",IF(R1795=0,"⚠ أضف سطر عهدة أولًا","BDR-"&amp;TEXT(R1795,"000")))</f>
        <v/>
      </c>
      <c r="C1795" s="21" t="n"/>
      <c r="D1795" s="20">
        <f>IF(C1795="","",IF(S1795="","خارج السنة المالية",INDEX(القوائم!$D$2:$D$13,S1795)))</f>
        <v/>
      </c>
      <c r="E1795" s="22" t="n"/>
      <c r="F1795" s="23" t="n"/>
      <c r="G1795" s="23" t="n"/>
      <c r="H1795" s="22" t="n"/>
      <c r="I1795" s="19" t="n"/>
      <c r="J1795" s="21" t="n"/>
      <c r="K1795" s="19" t="n"/>
      <c r="L1795" s="19" t="n"/>
      <c r="M1795" s="21" t="n"/>
      <c r="N1795" s="22" t="n"/>
      <c r="O1795" s="24">
        <f>IF(A1795&lt;&gt;"عهدة","",SUMIFS($G$8:$G$5007,$B$8:$B$5007,B1795,$A$8:$A$5007,"مصروف",$I$8:$I$5007,"&lt;&gt;مرفوض"))</f>
        <v/>
      </c>
      <c r="P1795" s="25">
        <f>IF(A1795&lt;&gt;"عهدة","",N(F1795)-O1795)</f>
        <v/>
      </c>
      <c r="Q1795" s="26">
        <f>IF(A1795="","",IF(A1795="عهدة",IF(N(F1795)=0,"⚠ أدخل قيمة العهدة",IF(P1795&lt;0,"⛔ عجز / زيادة مصروفات "&amp;TEXT(-P1795,"#,##0"),IF(COUNTIFS($B$8:$B$5007,B1795,$A$8:$A$5007,"مصروف",$I$8:$I$5007,"&lt;&gt;مرفوض",$K$8:$K$5007,"&lt;&gt;نعم")&gt;0,"⚠ "&amp;COUNTIFS($B$8:$B$5007,B1795,$A$8:$A$5007,"مصروف",$I$8:$I$5007,"&lt;&gt;مرفوض",$K$8:$K$5007,"&lt;&gt;نعم")&amp;" مصروف غير مسوى",IF(L1795="تمت التسوية",IF(P1795=0,"✔ متوازنة وتمت التسوية","✔ تمت التسوية – متبقي "&amp;TEXT(P1795,"#,##0")),IF(P1795&gt;0,"متبقي "&amp;TEXT(P1795,"#,##0"),"✔ متوازنة"))))),IF(R1795=0,"⚠ أضف سطر عهدة أولًا",IF(OR(C1795="",N(G1795)=0),"⚠ أكمل التاريخ والقيمة",IF(S1795="","⚠ التاريخ خارج السنة المالية",IF(H1795="","⚠ اختر بند الموازنة",IF(I1795="مرفوض","✖ مرفوض من المدير",IF(I1795&lt;&gt;"موافق","⏳ بانتظار موافقة المدير",IF(K1795&lt;&gt;"نعم","⚠ غير مسوى مع الحسابات","✔ معتمد ومسوى")))))))))</f>
        <v/>
      </c>
      <c r="R1795">
        <f>N(R1794)+IF(A1795="عهدة",1,0)</f>
        <v/>
      </c>
      <c r="S1795">
        <f>IF(C1795="","",IF(AND(C1795&gt;=DATE(2026,9,1),C1795&lt;=DATE(2027,8,31)),(YEAR(C1795)-2026)*12+MONTH(C1795)-8,""))</f>
        <v/>
      </c>
      <c r="T1795">
        <f>IF(AND(A1795="مصروف",R1795&gt;0,I1795="موافق",S1795&lt;&gt;"",H1795&lt;&gt;""),N(G1795),0)</f>
        <v/>
      </c>
    </row>
    <row r="1796">
      <c r="A1796" s="19" t="n"/>
      <c r="B1796" s="20">
        <f>IF(A1796="","",IF(R1796=0,"⚠ أضف سطر عهدة أولًا","BDR-"&amp;TEXT(R1796,"000")))</f>
        <v/>
      </c>
      <c r="C1796" s="21" t="n"/>
      <c r="D1796" s="20">
        <f>IF(C1796="","",IF(S1796="","خارج السنة المالية",INDEX(القوائم!$D$2:$D$13,S1796)))</f>
        <v/>
      </c>
      <c r="E1796" s="22" t="n"/>
      <c r="F1796" s="23" t="n"/>
      <c r="G1796" s="23" t="n"/>
      <c r="H1796" s="22" t="n"/>
      <c r="I1796" s="19" t="n"/>
      <c r="J1796" s="21" t="n"/>
      <c r="K1796" s="19" t="n"/>
      <c r="L1796" s="19" t="n"/>
      <c r="M1796" s="21" t="n"/>
      <c r="N1796" s="22" t="n"/>
      <c r="O1796" s="24">
        <f>IF(A1796&lt;&gt;"عهدة","",SUMIFS($G$8:$G$5007,$B$8:$B$5007,B1796,$A$8:$A$5007,"مصروف",$I$8:$I$5007,"&lt;&gt;مرفوض"))</f>
        <v/>
      </c>
      <c r="P1796" s="25">
        <f>IF(A1796&lt;&gt;"عهدة","",N(F1796)-O1796)</f>
        <v/>
      </c>
      <c r="Q1796" s="26">
        <f>IF(A1796="","",IF(A1796="عهدة",IF(N(F1796)=0,"⚠ أدخل قيمة العهدة",IF(P1796&lt;0,"⛔ عجز / زيادة مصروفات "&amp;TEXT(-P1796,"#,##0"),IF(COUNTIFS($B$8:$B$5007,B1796,$A$8:$A$5007,"مصروف",$I$8:$I$5007,"&lt;&gt;مرفوض",$K$8:$K$5007,"&lt;&gt;نعم")&gt;0,"⚠ "&amp;COUNTIFS($B$8:$B$5007,B1796,$A$8:$A$5007,"مصروف",$I$8:$I$5007,"&lt;&gt;مرفوض",$K$8:$K$5007,"&lt;&gt;نعم")&amp;" مصروف غير مسوى",IF(L1796="تمت التسوية",IF(P1796=0,"✔ متوازنة وتمت التسوية","✔ تمت التسوية – متبقي "&amp;TEXT(P1796,"#,##0")),IF(P1796&gt;0,"متبقي "&amp;TEXT(P1796,"#,##0"),"✔ متوازنة"))))),IF(R1796=0,"⚠ أضف سطر عهدة أولًا",IF(OR(C1796="",N(G1796)=0),"⚠ أكمل التاريخ والقيمة",IF(S1796="","⚠ التاريخ خارج السنة المالية",IF(H1796="","⚠ اختر بند الموازنة",IF(I1796="مرفوض","✖ مرفوض من المدير",IF(I1796&lt;&gt;"موافق","⏳ بانتظار موافقة المدير",IF(K1796&lt;&gt;"نعم","⚠ غير مسوى مع الحسابات","✔ معتمد ومسوى")))))))))</f>
        <v/>
      </c>
      <c r="R1796">
        <f>N(R1795)+IF(A1796="عهدة",1,0)</f>
        <v/>
      </c>
      <c r="S1796">
        <f>IF(C1796="","",IF(AND(C1796&gt;=DATE(2026,9,1),C1796&lt;=DATE(2027,8,31)),(YEAR(C1796)-2026)*12+MONTH(C1796)-8,""))</f>
        <v/>
      </c>
      <c r="T1796">
        <f>IF(AND(A1796="مصروف",R1796&gt;0,I1796="موافق",S1796&lt;&gt;"",H1796&lt;&gt;""),N(G1796),0)</f>
        <v/>
      </c>
    </row>
    <row r="1797">
      <c r="A1797" s="19" t="n"/>
      <c r="B1797" s="20">
        <f>IF(A1797="","",IF(R1797=0,"⚠ أضف سطر عهدة أولًا","BDR-"&amp;TEXT(R1797,"000")))</f>
        <v/>
      </c>
      <c r="C1797" s="21" t="n"/>
      <c r="D1797" s="20">
        <f>IF(C1797="","",IF(S1797="","خارج السنة المالية",INDEX(القوائم!$D$2:$D$13,S1797)))</f>
        <v/>
      </c>
      <c r="E1797" s="22" t="n"/>
      <c r="F1797" s="23" t="n"/>
      <c r="G1797" s="23" t="n"/>
      <c r="H1797" s="22" t="n"/>
      <c r="I1797" s="19" t="n"/>
      <c r="J1797" s="21" t="n"/>
      <c r="K1797" s="19" t="n"/>
      <c r="L1797" s="19" t="n"/>
      <c r="M1797" s="21" t="n"/>
      <c r="N1797" s="22" t="n"/>
      <c r="O1797" s="24">
        <f>IF(A1797&lt;&gt;"عهدة","",SUMIFS($G$8:$G$5007,$B$8:$B$5007,B1797,$A$8:$A$5007,"مصروف",$I$8:$I$5007,"&lt;&gt;مرفوض"))</f>
        <v/>
      </c>
      <c r="P1797" s="25">
        <f>IF(A1797&lt;&gt;"عهدة","",N(F1797)-O1797)</f>
        <v/>
      </c>
      <c r="Q1797" s="26">
        <f>IF(A1797="","",IF(A1797="عهدة",IF(N(F1797)=0,"⚠ أدخل قيمة العهدة",IF(P1797&lt;0,"⛔ عجز / زيادة مصروفات "&amp;TEXT(-P1797,"#,##0"),IF(COUNTIFS($B$8:$B$5007,B1797,$A$8:$A$5007,"مصروف",$I$8:$I$5007,"&lt;&gt;مرفوض",$K$8:$K$5007,"&lt;&gt;نعم")&gt;0,"⚠ "&amp;COUNTIFS($B$8:$B$5007,B1797,$A$8:$A$5007,"مصروف",$I$8:$I$5007,"&lt;&gt;مرفوض",$K$8:$K$5007,"&lt;&gt;نعم")&amp;" مصروف غير مسوى",IF(L1797="تمت التسوية",IF(P1797=0,"✔ متوازنة وتمت التسوية","✔ تمت التسوية – متبقي "&amp;TEXT(P1797,"#,##0")),IF(P1797&gt;0,"متبقي "&amp;TEXT(P1797,"#,##0"),"✔ متوازنة"))))),IF(R1797=0,"⚠ أضف سطر عهدة أولًا",IF(OR(C1797="",N(G1797)=0),"⚠ أكمل التاريخ والقيمة",IF(S1797="","⚠ التاريخ خارج السنة المالية",IF(H1797="","⚠ اختر بند الموازنة",IF(I1797="مرفوض","✖ مرفوض من المدير",IF(I1797&lt;&gt;"موافق","⏳ بانتظار موافقة المدير",IF(K1797&lt;&gt;"نعم","⚠ غير مسوى مع الحسابات","✔ معتمد ومسوى")))))))))</f>
        <v/>
      </c>
      <c r="R1797">
        <f>N(R1796)+IF(A1797="عهدة",1,0)</f>
        <v/>
      </c>
      <c r="S1797">
        <f>IF(C1797="","",IF(AND(C1797&gt;=DATE(2026,9,1),C1797&lt;=DATE(2027,8,31)),(YEAR(C1797)-2026)*12+MONTH(C1797)-8,""))</f>
        <v/>
      </c>
      <c r="T1797">
        <f>IF(AND(A1797="مصروف",R1797&gt;0,I1797="موافق",S1797&lt;&gt;"",H1797&lt;&gt;""),N(G1797),0)</f>
        <v/>
      </c>
    </row>
    <row r="1798">
      <c r="A1798" s="19" t="n"/>
      <c r="B1798" s="20">
        <f>IF(A1798="","",IF(R1798=0,"⚠ أضف سطر عهدة أولًا","BDR-"&amp;TEXT(R1798,"000")))</f>
        <v/>
      </c>
      <c r="C1798" s="21" t="n"/>
      <c r="D1798" s="20">
        <f>IF(C1798="","",IF(S1798="","خارج السنة المالية",INDEX(القوائم!$D$2:$D$13,S1798)))</f>
        <v/>
      </c>
      <c r="E1798" s="22" t="n"/>
      <c r="F1798" s="23" t="n"/>
      <c r="G1798" s="23" t="n"/>
      <c r="H1798" s="22" t="n"/>
      <c r="I1798" s="19" t="n"/>
      <c r="J1798" s="21" t="n"/>
      <c r="K1798" s="19" t="n"/>
      <c r="L1798" s="19" t="n"/>
      <c r="M1798" s="21" t="n"/>
      <c r="N1798" s="22" t="n"/>
      <c r="O1798" s="24">
        <f>IF(A1798&lt;&gt;"عهدة","",SUMIFS($G$8:$G$5007,$B$8:$B$5007,B1798,$A$8:$A$5007,"مصروف",$I$8:$I$5007,"&lt;&gt;مرفوض"))</f>
        <v/>
      </c>
      <c r="P1798" s="25">
        <f>IF(A1798&lt;&gt;"عهدة","",N(F1798)-O1798)</f>
        <v/>
      </c>
      <c r="Q1798" s="26">
        <f>IF(A1798="","",IF(A1798="عهدة",IF(N(F1798)=0,"⚠ أدخل قيمة العهدة",IF(P1798&lt;0,"⛔ عجز / زيادة مصروفات "&amp;TEXT(-P1798,"#,##0"),IF(COUNTIFS($B$8:$B$5007,B1798,$A$8:$A$5007,"مصروف",$I$8:$I$5007,"&lt;&gt;مرفوض",$K$8:$K$5007,"&lt;&gt;نعم")&gt;0,"⚠ "&amp;COUNTIFS($B$8:$B$5007,B1798,$A$8:$A$5007,"مصروف",$I$8:$I$5007,"&lt;&gt;مرفوض",$K$8:$K$5007,"&lt;&gt;نعم")&amp;" مصروف غير مسوى",IF(L1798="تمت التسوية",IF(P1798=0,"✔ متوازنة وتمت التسوية","✔ تمت التسوية – متبقي "&amp;TEXT(P1798,"#,##0")),IF(P1798&gt;0,"متبقي "&amp;TEXT(P1798,"#,##0"),"✔ متوازنة"))))),IF(R1798=0,"⚠ أضف سطر عهدة أولًا",IF(OR(C1798="",N(G1798)=0),"⚠ أكمل التاريخ والقيمة",IF(S1798="","⚠ التاريخ خارج السنة المالية",IF(H1798="","⚠ اختر بند الموازنة",IF(I1798="مرفوض","✖ مرفوض من المدير",IF(I1798&lt;&gt;"موافق","⏳ بانتظار موافقة المدير",IF(K1798&lt;&gt;"نعم","⚠ غير مسوى مع الحسابات","✔ معتمد ومسوى")))))))))</f>
        <v/>
      </c>
      <c r="R1798">
        <f>N(R1797)+IF(A1798="عهدة",1,0)</f>
        <v/>
      </c>
      <c r="S1798">
        <f>IF(C1798="","",IF(AND(C1798&gt;=DATE(2026,9,1),C1798&lt;=DATE(2027,8,31)),(YEAR(C1798)-2026)*12+MONTH(C1798)-8,""))</f>
        <v/>
      </c>
      <c r="T1798">
        <f>IF(AND(A1798="مصروف",R1798&gt;0,I1798="موافق",S1798&lt;&gt;"",H1798&lt;&gt;""),N(G1798),0)</f>
        <v/>
      </c>
    </row>
    <row r="1799">
      <c r="A1799" s="19" t="n"/>
      <c r="B1799" s="20">
        <f>IF(A1799="","",IF(R1799=0,"⚠ أضف سطر عهدة أولًا","BDR-"&amp;TEXT(R1799,"000")))</f>
        <v/>
      </c>
      <c r="C1799" s="21" t="n"/>
      <c r="D1799" s="20">
        <f>IF(C1799="","",IF(S1799="","خارج السنة المالية",INDEX(القوائم!$D$2:$D$13,S1799)))</f>
        <v/>
      </c>
      <c r="E1799" s="22" t="n"/>
      <c r="F1799" s="23" t="n"/>
      <c r="G1799" s="23" t="n"/>
      <c r="H1799" s="22" t="n"/>
      <c r="I1799" s="19" t="n"/>
      <c r="J1799" s="21" t="n"/>
      <c r="K1799" s="19" t="n"/>
      <c r="L1799" s="19" t="n"/>
      <c r="M1799" s="21" t="n"/>
      <c r="N1799" s="22" t="n"/>
      <c r="O1799" s="24">
        <f>IF(A1799&lt;&gt;"عهدة","",SUMIFS($G$8:$G$5007,$B$8:$B$5007,B1799,$A$8:$A$5007,"مصروف",$I$8:$I$5007,"&lt;&gt;مرفوض"))</f>
        <v/>
      </c>
      <c r="P1799" s="25">
        <f>IF(A1799&lt;&gt;"عهدة","",N(F1799)-O1799)</f>
        <v/>
      </c>
      <c r="Q1799" s="26">
        <f>IF(A1799="","",IF(A1799="عهدة",IF(N(F1799)=0,"⚠ أدخل قيمة العهدة",IF(P1799&lt;0,"⛔ عجز / زيادة مصروفات "&amp;TEXT(-P1799,"#,##0"),IF(COUNTIFS($B$8:$B$5007,B1799,$A$8:$A$5007,"مصروف",$I$8:$I$5007,"&lt;&gt;مرفوض",$K$8:$K$5007,"&lt;&gt;نعم")&gt;0,"⚠ "&amp;COUNTIFS($B$8:$B$5007,B1799,$A$8:$A$5007,"مصروف",$I$8:$I$5007,"&lt;&gt;مرفوض",$K$8:$K$5007,"&lt;&gt;نعم")&amp;" مصروف غير مسوى",IF(L1799="تمت التسوية",IF(P1799=0,"✔ متوازنة وتمت التسوية","✔ تمت التسوية – متبقي "&amp;TEXT(P1799,"#,##0")),IF(P1799&gt;0,"متبقي "&amp;TEXT(P1799,"#,##0"),"✔ متوازنة"))))),IF(R1799=0,"⚠ أضف سطر عهدة أولًا",IF(OR(C1799="",N(G1799)=0),"⚠ أكمل التاريخ والقيمة",IF(S1799="","⚠ التاريخ خارج السنة المالية",IF(H1799="","⚠ اختر بند الموازنة",IF(I1799="مرفوض","✖ مرفوض من المدير",IF(I1799&lt;&gt;"موافق","⏳ بانتظار موافقة المدير",IF(K1799&lt;&gt;"نعم","⚠ غير مسوى مع الحسابات","✔ معتمد ومسوى")))))))))</f>
        <v/>
      </c>
      <c r="R1799">
        <f>N(R1798)+IF(A1799="عهدة",1,0)</f>
        <v/>
      </c>
      <c r="S1799">
        <f>IF(C1799="","",IF(AND(C1799&gt;=DATE(2026,9,1),C1799&lt;=DATE(2027,8,31)),(YEAR(C1799)-2026)*12+MONTH(C1799)-8,""))</f>
        <v/>
      </c>
      <c r="T1799">
        <f>IF(AND(A1799="مصروف",R1799&gt;0,I1799="موافق",S1799&lt;&gt;"",H1799&lt;&gt;""),N(G1799),0)</f>
        <v/>
      </c>
    </row>
    <row r="1800">
      <c r="A1800" s="19" t="n"/>
      <c r="B1800" s="20">
        <f>IF(A1800="","",IF(R1800=0,"⚠ أضف سطر عهدة أولًا","BDR-"&amp;TEXT(R1800,"000")))</f>
        <v/>
      </c>
      <c r="C1800" s="21" t="n"/>
      <c r="D1800" s="20">
        <f>IF(C1800="","",IF(S1800="","خارج السنة المالية",INDEX(القوائم!$D$2:$D$13,S1800)))</f>
        <v/>
      </c>
      <c r="E1800" s="22" t="n"/>
      <c r="F1800" s="23" t="n"/>
      <c r="G1800" s="23" t="n"/>
      <c r="H1800" s="22" t="n"/>
      <c r="I1800" s="19" t="n"/>
      <c r="J1800" s="21" t="n"/>
      <c r="K1800" s="19" t="n"/>
      <c r="L1800" s="19" t="n"/>
      <c r="M1800" s="21" t="n"/>
      <c r="N1800" s="22" t="n"/>
      <c r="O1800" s="24">
        <f>IF(A1800&lt;&gt;"عهدة","",SUMIFS($G$8:$G$5007,$B$8:$B$5007,B1800,$A$8:$A$5007,"مصروف",$I$8:$I$5007,"&lt;&gt;مرفوض"))</f>
        <v/>
      </c>
      <c r="P1800" s="25">
        <f>IF(A1800&lt;&gt;"عهدة","",N(F1800)-O1800)</f>
        <v/>
      </c>
      <c r="Q1800" s="26">
        <f>IF(A1800="","",IF(A1800="عهدة",IF(N(F1800)=0,"⚠ أدخل قيمة العهدة",IF(P1800&lt;0,"⛔ عجز / زيادة مصروفات "&amp;TEXT(-P1800,"#,##0"),IF(COUNTIFS($B$8:$B$5007,B1800,$A$8:$A$5007,"مصروف",$I$8:$I$5007,"&lt;&gt;مرفوض",$K$8:$K$5007,"&lt;&gt;نعم")&gt;0,"⚠ "&amp;COUNTIFS($B$8:$B$5007,B1800,$A$8:$A$5007,"مصروف",$I$8:$I$5007,"&lt;&gt;مرفوض",$K$8:$K$5007,"&lt;&gt;نعم")&amp;" مصروف غير مسوى",IF(L1800="تمت التسوية",IF(P1800=0,"✔ متوازنة وتمت التسوية","✔ تمت التسوية – متبقي "&amp;TEXT(P1800,"#,##0")),IF(P1800&gt;0,"متبقي "&amp;TEXT(P1800,"#,##0"),"✔ متوازنة"))))),IF(R1800=0,"⚠ أضف سطر عهدة أولًا",IF(OR(C1800="",N(G1800)=0),"⚠ أكمل التاريخ والقيمة",IF(S1800="","⚠ التاريخ خارج السنة المالية",IF(H1800="","⚠ اختر بند الموازنة",IF(I1800="مرفوض","✖ مرفوض من المدير",IF(I1800&lt;&gt;"موافق","⏳ بانتظار موافقة المدير",IF(K1800&lt;&gt;"نعم","⚠ غير مسوى مع الحسابات","✔ معتمد ومسوى")))))))))</f>
        <v/>
      </c>
      <c r="R1800">
        <f>N(R1799)+IF(A1800="عهدة",1,0)</f>
        <v/>
      </c>
      <c r="S1800">
        <f>IF(C1800="","",IF(AND(C1800&gt;=DATE(2026,9,1),C1800&lt;=DATE(2027,8,31)),(YEAR(C1800)-2026)*12+MONTH(C1800)-8,""))</f>
        <v/>
      </c>
      <c r="T1800">
        <f>IF(AND(A1800="مصروف",R1800&gt;0,I1800="موافق",S1800&lt;&gt;"",H1800&lt;&gt;""),N(G1800),0)</f>
        <v/>
      </c>
    </row>
    <row r="1801">
      <c r="A1801" s="19" t="n"/>
      <c r="B1801" s="20">
        <f>IF(A1801="","",IF(R1801=0,"⚠ أضف سطر عهدة أولًا","BDR-"&amp;TEXT(R1801,"000")))</f>
        <v/>
      </c>
      <c r="C1801" s="21" t="n"/>
      <c r="D1801" s="20">
        <f>IF(C1801="","",IF(S1801="","خارج السنة المالية",INDEX(القوائم!$D$2:$D$13,S1801)))</f>
        <v/>
      </c>
      <c r="E1801" s="22" t="n"/>
      <c r="F1801" s="23" t="n"/>
      <c r="G1801" s="23" t="n"/>
      <c r="H1801" s="22" t="n"/>
      <c r="I1801" s="19" t="n"/>
      <c r="J1801" s="21" t="n"/>
      <c r="K1801" s="19" t="n"/>
      <c r="L1801" s="19" t="n"/>
      <c r="M1801" s="21" t="n"/>
      <c r="N1801" s="22" t="n"/>
      <c r="O1801" s="24">
        <f>IF(A1801&lt;&gt;"عهدة","",SUMIFS($G$8:$G$5007,$B$8:$B$5007,B1801,$A$8:$A$5007,"مصروف",$I$8:$I$5007,"&lt;&gt;مرفوض"))</f>
        <v/>
      </c>
      <c r="P1801" s="25">
        <f>IF(A1801&lt;&gt;"عهدة","",N(F1801)-O1801)</f>
        <v/>
      </c>
      <c r="Q1801" s="26">
        <f>IF(A1801="","",IF(A1801="عهدة",IF(N(F1801)=0,"⚠ أدخل قيمة العهدة",IF(P1801&lt;0,"⛔ عجز / زيادة مصروفات "&amp;TEXT(-P1801,"#,##0"),IF(COUNTIFS($B$8:$B$5007,B1801,$A$8:$A$5007,"مصروف",$I$8:$I$5007,"&lt;&gt;مرفوض",$K$8:$K$5007,"&lt;&gt;نعم")&gt;0,"⚠ "&amp;COUNTIFS($B$8:$B$5007,B1801,$A$8:$A$5007,"مصروف",$I$8:$I$5007,"&lt;&gt;مرفوض",$K$8:$K$5007,"&lt;&gt;نعم")&amp;" مصروف غير مسوى",IF(L1801="تمت التسوية",IF(P1801=0,"✔ متوازنة وتمت التسوية","✔ تمت التسوية – متبقي "&amp;TEXT(P1801,"#,##0")),IF(P1801&gt;0,"متبقي "&amp;TEXT(P1801,"#,##0"),"✔ متوازنة"))))),IF(R1801=0,"⚠ أضف سطر عهدة أولًا",IF(OR(C1801="",N(G1801)=0),"⚠ أكمل التاريخ والقيمة",IF(S1801="","⚠ التاريخ خارج السنة المالية",IF(H1801="","⚠ اختر بند الموازنة",IF(I1801="مرفوض","✖ مرفوض من المدير",IF(I1801&lt;&gt;"موافق","⏳ بانتظار موافقة المدير",IF(K1801&lt;&gt;"نعم","⚠ غير مسوى مع الحسابات","✔ معتمد ومسوى")))))))))</f>
        <v/>
      </c>
      <c r="R1801">
        <f>N(R1800)+IF(A1801="عهدة",1,0)</f>
        <v/>
      </c>
      <c r="S1801">
        <f>IF(C1801="","",IF(AND(C1801&gt;=DATE(2026,9,1),C1801&lt;=DATE(2027,8,31)),(YEAR(C1801)-2026)*12+MONTH(C1801)-8,""))</f>
        <v/>
      </c>
      <c r="T1801">
        <f>IF(AND(A1801="مصروف",R1801&gt;0,I1801="موافق",S1801&lt;&gt;"",H1801&lt;&gt;""),N(G1801),0)</f>
        <v/>
      </c>
    </row>
    <row r="1802">
      <c r="A1802" s="19" t="n"/>
      <c r="B1802" s="20">
        <f>IF(A1802="","",IF(R1802=0,"⚠ أضف سطر عهدة أولًا","BDR-"&amp;TEXT(R1802,"000")))</f>
        <v/>
      </c>
      <c r="C1802" s="21" t="n"/>
      <c r="D1802" s="20">
        <f>IF(C1802="","",IF(S1802="","خارج السنة المالية",INDEX(القوائم!$D$2:$D$13,S1802)))</f>
        <v/>
      </c>
      <c r="E1802" s="22" t="n"/>
      <c r="F1802" s="23" t="n"/>
      <c r="G1802" s="23" t="n"/>
      <c r="H1802" s="22" t="n"/>
      <c r="I1802" s="19" t="n"/>
      <c r="J1802" s="21" t="n"/>
      <c r="K1802" s="19" t="n"/>
      <c r="L1802" s="19" t="n"/>
      <c r="M1802" s="21" t="n"/>
      <c r="N1802" s="22" t="n"/>
      <c r="O1802" s="24">
        <f>IF(A1802&lt;&gt;"عهدة","",SUMIFS($G$8:$G$5007,$B$8:$B$5007,B1802,$A$8:$A$5007,"مصروف",$I$8:$I$5007,"&lt;&gt;مرفوض"))</f>
        <v/>
      </c>
      <c r="P1802" s="25">
        <f>IF(A1802&lt;&gt;"عهدة","",N(F1802)-O1802)</f>
        <v/>
      </c>
      <c r="Q1802" s="26">
        <f>IF(A1802="","",IF(A1802="عهدة",IF(N(F1802)=0,"⚠ أدخل قيمة العهدة",IF(P1802&lt;0,"⛔ عجز / زيادة مصروفات "&amp;TEXT(-P1802,"#,##0"),IF(COUNTIFS($B$8:$B$5007,B1802,$A$8:$A$5007,"مصروف",$I$8:$I$5007,"&lt;&gt;مرفوض",$K$8:$K$5007,"&lt;&gt;نعم")&gt;0,"⚠ "&amp;COUNTIFS($B$8:$B$5007,B1802,$A$8:$A$5007,"مصروف",$I$8:$I$5007,"&lt;&gt;مرفوض",$K$8:$K$5007,"&lt;&gt;نعم")&amp;" مصروف غير مسوى",IF(L1802="تمت التسوية",IF(P1802=0,"✔ متوازنة وتمت التسوية","✔ تمت التسوية – متبقي "&amp;TEXT(P1802,"#,##0")),IF(P1802&gt;0,"متبقي "&amp;TEXT(P1802,"#,##0"),"✔ متوازنة"))))),IF(R1802=0,"⚠ أضف سطر عهدة أولًا",IF(OR(C1802="",N(G1802)=0),"⚠ أكمل التاريخ والقيمة",IF(S1802="","⚠ التاريخ خارج السنة المالية",IF(H1802="","⚠ اختر بند الموازنة",IF(I1802="مرفوض","✖ مرفوض من المدير",IF(I1802&lt;&gt;"موافق","⏳ بانتظار موافقة المدير",IF(K1802&lt;&gt;"نعم","⚠ غير مسوى مع الحسابات","✔ معتمد ومسوى")))))))))</f>
        <v/>
      </c>
      <c r="R1802">
        <f>N(R1801)+IF(A1802="عهدة",1,0)</f>
        <v/>
      </c>
      <c r="S1802">
        <f>IF(C1802="","",IF(AND(C1802&gt;=DATE(2026,9,1),C1802&lt;=DATE(2027,8,31)),(YEAR(C1802)-2026)*12+MONTH(C1802)-8,""))</f>
        <v/>
      </c>
      <c r="T1802">
        <f>IF(AND(A1802="مصروف",R1802&gt;0,I1802="موافق",S1802&lt;&gt;"",H1802&lt;&gt;""),N(G1802),0)</f>
        <v/>
      </c>
    </row>
    <row r="1803">
      <c r="A1803" s="19" t="n"/>
      <c r="B1803" s="20">
        <f>IF(A1803="","",IF(R1803=0,"⚠ أضف سطر عهدة أولًا","BDR-"&amp;TEXT(R1803,"000")))</f>
        <v/>
      </c>
      <c r="C1803" s="21" t="n"/>
      <c r="D1803" s="20">
        <f>IF(C1803="","",IF(S1803="","خارج السنة المالية",INDEX(القوائم!$D$2:$D$13,S1803)))</f>
        <v/>
      </c>
      <c r="E1803" s="22" t="n"/>
      <c r="F1803" s="23" t="n"/>
      <c r="G1803" s="23" t="n"/>
      <c r="H1803" s="22" t="n"/>
      <c r="I1803" s="19" t="n"/>
      <c r="J1803" s="21" t="n"/>
      <c r="K1803" s="19" t="n"/>
      <c r="L1803" s="19" t="n"/>
      <c r="M1803" s="21" t="n"/>
      <c r="N1803" s="22" t="n"/>
      <c r="O1803" s="24">
        <f>IF(A1803&lt;&gt;"عهدة","",SUMIFS($G$8:$G$5007,$B$8:$B$5007,B1803,$A$8:$A$5007,"مصروف",$I$8:$I$5007,"&lt;&gt;مرفوض"))</f>
        <v/>
      </c>
      <c r="P1803" s="25">
        <f>IF(A1803&lt;&gt;"عهدة","",N(F1803)-O1803)</f>
        <v/>
      </c>
      <c r="Q1803" s="26">
        <f>IF(A1803="","",IF(A1803="عهدة",IF(N(F1803)=0,"⚠ أدخل قيمة العهدة",IF(P1803&lt;0,"⛔ عجز / زيادة مصروفات "&amp;TEXT(-P1803,"#,##0"),IF(COUNTIFS($B$8:$B$5007,B1803,$A$8:$A$5007,"مصروف",$I$8:$I$5007,"&lt;&gt;مرفوض",$K$8:$K$5007,"&lt;&gt;نعم")&gt;0,"⚠ "&amp;COUNTIFS($B$8:$B$5007,B1803,$A$8:$A$5007,"مصروف",$I$8:$I$5007,"&lt;&gt;مرفوض",$K$8:$K$5007,"&lt;&gt;نعم")&amp;" مصروف غير مسوى",IF(L1803="تمت التسوية",IF(P1803=0,"✔ متوازنة وتمت التسوية","✔ تمت التسوية – متبقي "&amp;TEXT(P1803,"#,##0")),IF(P1803&gt;0,"متبقي "&amp;TEXT(P1803,"#,##0"),"✔ متوازنة"))))),IF(R1803=0,"⚠ أضف سطر عهدة أولًا",IF(OR(C1803="",N(G1803)=0),"⚠ أكمل التاريخ والقيمة",IF(S1803="","⚠ التاريخ خارج السنة المالية",IF(H1803="","⚠ اختر بند الموازنة",IF(I1803="مرفوض","✖ مرفوض من المدير",IF(I1803&lt;&gt;"موافق","⏳ بانتظار موافقة المدير",IF(K1803&lt;&gt;"نعم","⚠ غير مسوى مع الحسابات","✔ معتمد ومسوى")))))))))</f>
        <v/>
      </c>
      <c r="R1803">
        <f>N(R1802)+IF(A1803="عهدة",1,0)</f>
        <v/>
      </c>
      <c r="S1803">
        <f>IF(C1803="","",IF(AND(C1803&gt;=DATE(2026,9,1),C1803&lt;=DATE(2027,8,31)),(YEAR(C1803)-2026)*12+MONTH(C1803)-8,""))</f>
        <v/>
      </c>
      <c r="T1803">
        <f>IF(AND(A1803="مصروف",R1803&gt;0,I1803="موافق",S1803&lt;&gt;"",H1803&lt;&gt;""),N(G1803),0)</f>
        <v/>
      </c>
    </row>
    <row r="1804">
      <c r="A1804" s="19" t="n"/>
      <c r="B1804" s="20">
        <f>IF(A1804="","",IF(R1804=0,"⚠ أضف سطر عهدة أولًا","BDR-"&amp;TEXT(R1804,"000")))</f>
        <v/>
      </c>
      <c r="C1804" s="21" t="n"/>
      <c r="D1804" s="20">
        <f>IF(C1804="","",IF(S1804="","خارج السنة المالية",INDEX(القوائم!$D$2:$D$13,S1804)))</f>
        <v/>
      </c>
      <c r="E1804" s="22" t="n"/>
      <c r="F1804" s="23" t="n"/>
      <c r="G1804" s="23" t="n"/>
      <c r="H1804" s="22" t="n"/>
      <c r="I1804" s="19" t="n"/>
      <c r="J1804" s="21" t="n"/>
      <c r="K1804" s="19" t="n"/>
      <c r="L1804" s="19" t="n"/>
      <c r="M1804" s="21" t="n"/>
      <c r="N1804" s="22" t="n"/>
      <c r="O1804" s="24">
        <f>IF(A1804&lt;&gt;"عهدة","",SUMIFS($G$8:$G$5007,$B$8:$B$5007,B1804,$A$8:$A$5007,"مصروف",$I$8:$I$5007,"&lt;&gt;مرفوض"))</f>
        <v/>
      </c>
      <c r="P1804" s="25">
        <f>IF(A1804&lt;&gt;"عهدة","",N(F1804)-O1804)</f>
        <v/>
      </c>
      <c r="Q1804" s="26">
        <f>IF(A1804="","",IF(A1804="عهدة",IF(N(F1804)=0,"⚠ أدخل قيمة العهدة",IF(P1804&lt;0,"⛔ عجز / زيادة مصروفات "&amp;TEXT(-P1804,"#,##0"),IF(COUNTIFS($B$8:$B$5007,B1804,$A$8:$A$5007,"مصروف",$I$8:$I$5007,"&lt;&gt;مرفوض",$K$8:$K$5007,"&lt;&gt;نعم")&gt;0,"⚠ "&amp;COUNTIFS($B$8:$B$5007,B1804,$A$8:$A$5007,"مصروف",$I$8:$I$5007,"&lt;&gt;مرفوض",$K$8:$K$5007,"&lt;&gt;نعم")&amp;" مصروف غير مسوى",IF(L1804="تمت التسوية",IF(P1804=0,"✔ متوازنة وتمت التسوية","✔ تمت التسوية – متبقي "&amp;TEXT(P1804,"#,##0")),IF(P1804&gt;0,"متبقي "&amp;TEXT(P1804,"#,##0"),"✔ متوازنة"))))),IF(R1804=0,"⚠ أضف سطر عهدة أولًا",IF(OR(C1804="",N(G1804)=0),"⚠ أكمل التاريخ والقيمة",IF(S1804="","⚠ التاريخ خارج السنة المالية",IF(H1804="","⚠ اختر بند الموازنة",IF(I1804="مرفوض","✖ مرفوض من المدير",IF(I1804&lt;&gt;"موافق","⏳ بانتظار موافقة المدير",IF(K1804&lt;&gt;"نعم","⚠ غير مسوى مع الحسابات","✔ معتمد ومسوى")))))))))</f>
        <v/>
      </c>
      <c r="R1804">
        <f>N(R1803)+IF(A1804="عهدة",1,0)</f>
        <v/>
      </c>
      <c r="S1804">
        <f>IF(C1804="","",IF(AND(C1804&gt;=DATE(2026,9,1),C1804&lt;=DATE(2027,8,31)),(YEAR(C1804)-2026)*12+MONTH(C1804)-8,""))</f>
        <v/>
      </c>
      <c r="T1804">
        <f>IF(AND(A1804="مصروف",R1804&gt;0,I1804="موافق",S1804&lt;&gt;"",H1804&lt;&gt;""),N(G1804),0)</f>
        <v/>
      </c>
    </row>
    <row r="1805">
      <c r="A1805" s="19" t="n"/>
      <c r="B1805" s="20">
        <f>IF(A1805="","",IF(R1805=0,"⚠ أضف سطر عهدة أولًا","BDR-"&amp;TEXT(R1805,"000")))</f>
        <v/>
      </c>
      <c r="C1805" s="21" t="n"/>
      <c r="D1805" s="20">
        <f>IF(C1805="","",IF(S1805="","خارج السنة المالية",INDEX(القوائم!$D$2:$D$13,S1805)))</f>
        <v/>
      </c>
      <c r="E1805" s="22" t="n"/>
      <c r="F1805" s="23" t="n"/>
      <c r="G1805" s="23" t="n"/>
      <c r="H1805" s="22" t="n"/>
      <c r="I1805" s="19" t="n"/>
      <c r="J1805" s="21" t="n"/>
      <c r="K1805" s="19" t="n"/>
      <c r="L1805" s="19" t="n"/>
      <c r="M1805" s="21" t="n"/>
      <c r="N1805" s="22" t="n"/>
      <c r="O1805" s="24">
        <f>IF(A1805&lt;&gt;"عهدة","",SUMIFS($G$8:$G$5007,$B$8:$B$5007,B1805,$A$8:$A$5007,"مصروف",$I$8:$I$5007,"&lt;&gt;مرفوض"))</f>
        <v/>
      </c>
      <c r="P1805" s="25">
        <f>IF(A1805&lt;&gt;"عهدة","",N(F1805)-O1805)</f>
        <v/>
      </c>
      <c r="Q1805" s="26">
        <f>IF(A1805="","",IF(A1805="عهدة",IF(N(F1805)=0,"⚠ أدخل قيمة العهدة",IF(P1805&lt;0,"⛔ عجز / زيادة مصروفات "&amp;TEXT(-P1805,"#,##0"),IF(COUNTIFS($B$8:$B$5007,B1805,$A$8:$A$5007,"مصروف",$I$8:$I$5007,"&lt;&gt;مرفوض",$K$8:$K$5007,"&lt;&gt;نعم")&gt;0,"⚠ "&amp;COUNTIFS($B$8:$B$5007,B1805,$A$8:$A$5007,"مصروف",$I$8:$I$5007,"&lt;&gt;مرفوض",$K$8:$K$5007,"&lt;&gt;نعم")&amp;" مصروف غير مسوى",IF(L1805="تمت التسوية",IF(P1805=0,"✔ متوازنة وتمت التسوية","✔ تمت التسوية – متبقي "&amp;TEXT(P1805,"#,##0")),IF(P1805&gt;0,"متبقي "&amp;TEXT(P1805,"#,##0"),"✔ متوازنة"))))),IF(R1805=0,"⚠ أضف سطر عهدة أولًا",IF(OR(C1805="",N(G1805)=0),"⚠ أكمل التاريخ والقيمة",IF(S1805="","⚠ التاريخ خارج السنة المالية",IF(H1805="","⚠ اختر بند الموازنة",IF(I1805="مرفوض","✖ مرفوض من المدير",IF(I1805&lt;&gt;"موافق","⏳ بانتظار موافقة المدير",IF(K1805&lt;&gt;"نعم","⚠ غير مسوى مع الحسابات","✔ معتمد ومسوى")))))))))</f>
        <v/>
      </c>
      <c r="R1805">
        <f>N(R1804)+IF(A1805="عهدة",1,0)</f>
        <v/>
      </c>
      <c r="S1805">
        <f>IF(C1805="","",IF(AND(C1805&gt;=DATE(2026,9,1),C1805&lt;=DATE(2027,8,31)),(YEAR(C1805)-2026)*12+MONTH(C1805)-8,""))</f>
        <v/>
      </c>
      <c r="T1805">
        <f>IF(AND(A1805="مصروف",R1805&gt;0,I1805="موافق",S1805&lt;&gt;"",H1805&lt;&gt;""),N(G1805),0)</f>
        <v/>
      </c>
    </row>
    <row r="1806">
      <c r="A1806" s="19" t="n"/>
      <c r="B1806" s="20">
        <f>IF(A1806="","",IF(R1806=0,"⚠ أضف سطر عهدة أولًا","BDR-"&amp;TEXT(R1806,"000")))</f>
        <v/>
      </c>
      <c r="C1806" s="21" t="n"/>
      <c r="D1806" s="20">
        <f>IF(C1806="","",IF(S1806="","خارج السنة المالية",INDEX(القوائم!$D$2:$D$13,S1806)))</f>
        <v/>
      </c>
      <c r="E1806" s="22" t="n"/>
      <c r="F1806" s="23" t="n"/>
      <c r="G1806" s="23" t="n"/>
      <c r="H1806" s="22" t="n"/>
      <c r="I1806" s="19" t="n"/>
      <c r="J1806" s="21" t="n"/>
      <c r="K1806" s="19" t="n"/>
      <c r="L1806" s="19" t="n"/>
      <c r="M1806" s="21" t="n"/>
      <c r="N1806" s="22" t="n"/>
      <c r="O1806" s="24">
        <f>IF(A1806&lt;&gt;"عهدة","",SUMIFS($G$8:$G$5007,$B$8:$B$5007,B1806,$A$8:$A$5007,"مصروف",$I$8:$I$5007,"&lt;&gt;مرفوض"))</f>
        <v/>
      </c>
      <c r="P1806" s="25">
        <f>IF(A1806&lt;&gt;"عهدة","",N(F1806)-O1806)</f>
        <v/>
      </c>
      <c r="Q1806" s="26">
        <f>IF(A1806="","",IF(A1806="عهدة",IF(N(F1806)=0,"⚠ أدخل قيمة العهدة",IF(P1806&lt;0,"⛔ عجز / زيادة مصروفات "&amp;TEXT(-P1806,"#,##0"),IF(COUNTIFS($B$8:$B$5007,B1806,$A$8:$A$5007,"مصروف",$I$8:$I$5007,"&lt;&gt;مرفوض",$K$8:$K$5007,"&lt;&gt;نعم")&gt;0,"⚠ "&amp;COUNTIFS($B$8:$B$5007,B1806,$A$8:$A$5007,"مصروف",$I$8:$I$5007,"&lt;&gt;مرفوض",$K$8:$K$5007,"&lt;&gt;نعم")&amp;" مصروف غير مسوى",IF(L1806="تمت التسوية",IF(P1806=0,"✔ متوازنة وتمت التسوية","✔ تمت التسوية – متبقي "&amp;TEXT(P1806,"#,##0")),IF(P1806&gt;0,"متبقي "&amp;TEXT(P1806,"#,##0"),"✔ متوازنة"))))),IF(R1806=0,"⚠ أضف سطر عهدة أولًا",IF(OR(C1806="",N(G1806)=0),"⚠ أكمل التاريخ والقيمة",IF(S1806="","⚠ التاريخ خارج السنة المالية",IF(H1806="","⚠ اختر بند الموازنة",IF(I1806="مرفوض","✖ مرفوض من المدير",IF(I1806&lt;&gt;"موافق","⏳ بانتظار موافقة المدير",IF(K1806&lt;&gt;"نعم","⚠ غير مسوى مع الحسابات","✔ معتمد ومسوى")))))))))</f>
        <v/>
      </c>
      <c r="R1806">
        <f>N(R1805)+IF(A1806="عهدة",1,0)</f>
        <v/>
      </c>
      <c r="S1806">
        <f>IF(C1806="","",IF(AND(C1806&gt;=DATE(2026,9,1),C1806&lt;=DATE(2027,8,31)),(YEAR(C1806)-2026)*12+MONTH(C1806)-8,""))</f>
        <v/>
      </c>
      <c r="T1806">
        <f>IF(AND(A1806="مصروف",R1806&gt;0,I1806="موافق",S1806&lt;&gt;"",H1806&lt;&gt;""),N(G1806),0)</f>
        <v/>
      </c>
    </row>
    <row r="1807">
      <c r="A1807" s="19" t="n"/>
      <c r="B1807" s="20">
        <f>IF(A1807="","",IF(R1807=0,"⚠ أضف سطر عهدة أولًا","BDR-"&amp;TEXT(R1807,"000")))</f>
        <v/>
      </c>
      <c r="C1807" s="21" t="n"/>
      <c r="D1807" s="20">
        <f>IF(C1807="","",IF(S1807="","خارج السنة المالية",INDEX(القوائم!$D$2:$D$13,S1807)))</f>
        <v/>
      </c>
      <c r="E1807" s="22" t="n"/>
      <c r="F1807" s="23" t="n"/>
      <c r="G1807" s="23" t="n"/>
      <c r="H1807" s="22" t="n"/>
      <c r="I1807" s="19" t="n"/>
      <c r="J1807" s="21" t="n"/>
      <c r="K1807" s="19" t="n"/>
      <c r="L1807" s="19" t="n"/>
      <c r="M1807" s="21" t="n"/>
      <c r="N1807" s="22" t="n"/>
      <c r="O1807" s="24">
        <f>IF(A1807&lt;&gt;"عهدة","",SUMIFS($G$8:$G$5007,$B$8:$B$5007,B1807,$A$8:$A$5007,"مصروف",$I$8:$I$5007,"&lt;&gt;مرفوض"))</f>
        <v/>
      </c>
      <c r="P1807" s="25">
        <f>IF(A1807&lt;&gt;"عهدة","",N(F1807)-O1807)</f>
        <v/>
      </c>
      <c r="Q1807" s="26">
        <f>IF(A1807="","",IF(A1807="عهدة",IF(N(F1807)=0,"⚠ أدخل قيمة العهدة",IF(P1807&lt;0,"⛔ عجز / زيادة مصروفات "&amp;TEXT(-P1807,"#,##0"),IF(COUNTIFS($B$8:$B$5007,B1807,$A$8:$A$5007,"مصروف",$I$8:$I$5007,"&lt;&gt;مرفوض",$K$8:$K$5007,"&lt;&gt;نعم")&gt;0,"⚠ "&amp;COUNTIFS($B$8:$B$5007,B1807,$A$8:$A$5007,"مصروف",$I$8:$I$5007,"&lt;&gt;مرفوض",$K$8:$K$5007,"&lt;&gt;نعم")&amp;" مصروف غير مسوى",IF(L1807="تمت التسوية",IF(P1807=0,"✔ متوازنة وتمت التسوية","✔ تمت التسوية – متبقي "&amp;TEXT(P1807,"#,##0")),IF(P1807&gt;0,"متبقي "&amp;TEXT(P1807,"#,##0"),"✔ متوازنة"))))),IF(R1807=0,"⚠ أضف سطر عهدة أولًا",IF(OR(C1807="",N(G1807)=0),"⚠ أكمل التاريخ والقيمة",IF(S1807="","⚠ التاريخ خارج السنة المالية",IF(H1807="","⚠ اختر بند الموازنة",IF(I1807="مرفوض","✖ مرفوض من المدير",IF(I1807&lt;&gt;"موافق","⏳ بانتظار موافقة المدير",IF(K1807&lt;&gt;"نعم","⚠ غير مسوى مع الحسابات","✔ معتمد ومسوى")))))))))</f>
        <v/>
      </c>
      <c r="R1807">
        <f>N(R1806)+IF(A1807="عهدة",1,0)</f>
        <v/>
      </c>
      <c r="S1807">
        <f>IF(C1807="","",IF(AND(C1807&gt;=DATE(2026,9,1),C1807&lt;=DATE(2027,8,31)),(YEAR(C1807)-2026)*12+MONTH(C1807)-8,""))</f>
        <v/>
      </c>
      <c r="T1807">
        <f>IF(AND(A1807="مصروف",R1807&gt;0,I1807="موافق",S1807&lt;&gt;"",H1807&lt;&gt;""),N(G1807),0)</f>
        <v/>
      </c>
    </row>
    <row r="1808">
      <c r="A1808" s="19" t="n"/>
      <c r="B1808" s="20">
        <f>IF(A1808="","",IF(R1808=0,"⚠ أضف سطر عهدة أولًا","BDR-"&amp;TEXT(R1808,"000")))</f>
        <v/>
      </c>
      <c r="C1808" s="21" t="n"/>
      <c r="D1808" s="20">
        <f>IF(C1808="","",IF(S1808="","خارج السنة المالية",INDEX(القوائم!$D$2:$D$13,S1808)))</f>
        <v/>
      </c>
      <c r="E1808" s="22" t="n"/>
      <c r="F1808" s="23" t="n"/>
      <c r="G1808" s="23" t="n"/>
      <c r="H1808" s="22" t="n"/>
      <c r="I1808" s="19" t="n"/>
      <c r="J1808" s="21" t="n"/>
      <c r="K1808" s="19" t="n"/>
      <c r="L1808" s="19" t="n"/>
      <c r="M1808" s="21" t="n"/>
      <c r="N1808" s="22" t="n"/>
      <c r="O1808" s="24">
        <f>IF(A1808&lt;&gt;"عهدة","",SUMIFS($G$8:$G$5007,$B$8:$B$5007,B1808,$A$8:$A$5007,"مصروف",$I$8:$I$5007,"&lt;&gt;مرفوض"))</f>
        <v/>
      </c>
      <c r="P1808" s="25">
        <f>IF(A1808&lt;&gt;"عهدة","",N(F1808)-O1808)</f>
        <v/>
      </c>
      <c r="Q1808" s="26">
        <f>IF(A1808="","",IF(A1808="عهدة",IF(N(F1808)=0,"⚠ أدخل قيمة العهدة",IF(P1808&lt;0,"⛔ عجز / زيادة مصروفات "&amp;TEXT(-P1808,"#,##0"),IF(COUNTIFS($B$8:$B$5007,B1808,$A$8:$A$5007,"مصروف",$I$8:$I$5007,"&lt;&gt;مرفوض",$K$8:$K$5007,"&lt;&gt;نعم")&gt;0,"⚠ "&amp;COUNTIFS($B$8:$B$5007,B1808,$A$8:$A$5007,"مصروف",$I$8:$I$5007,"&lt;&gt;مرفوض",$K$8:$K$5007,"&lt;&gt;نعم")&amp;" مصروف غير مسوى",IF(L1808="تمت التسوية",IF(P1808=0,"✔ متوازنة وتمت التسوية","✔ تمت التسوية – متبقي "&amp;TEXT(P1808,"#,##0")),IF(P1808&gt;0,"متبقي "&amp;TEXT(P1808,"#,##0"),"✔ متوازنة"))))),IF(R1808=0,"⚠ أضف سطر عهدة أولًا",IF(OR(C1808="",N(G1808)=0),"⚠ أكمل التاريخ والقيمة",IF(S1808="","⚠ التاريخ خارج السنة المالية",IF(H1808="","⚠ اختر بند الموازنة",IF(I1808="مرفوض","✖ مرفوض من المدير",IF(I1808&lt;&gt;"موافق","⏳ بانتظار موافقة المدير",IF(K1808&lt;&gt;"نعم","⚠ غير مسوى مع الحسابات","✔ معتمد ومسوى")))))))))</f>
        <v/>
      </c>
      <c r="R1808">
        <f>N(R1807)+IF(A1808="عهدة",1,0)</f>
        <v/>
      </c>
      <c r="S1808">
        <f>IF(C1808="","",IF(AND(C1808&gt;=DATE(2026,9,1),C1808&lt;=DATE(2027,8,31)),(YEAR(C1808)-2026)*12+MONTH(C1808)-8,""))</f>
        <v/>
      </c>
      <c r="T1808">
        <f>IF(AND(A1808="مصروف",R1808&gt;0,I1808="موافق",S1808&lt;&gt;"",H1808&lt;&gt;""),N(G1808),0)</f>
        <v/>
      </c>
    </row>
    <row r="1809">
      <c r="A1809" s="19" t="n"/>
      <c r="B1809" s="20">
        <f>IF(A1809="","",IF(R1809=0,"⚠ أضف سطر عهدة أولًا","BDR-"&amp;TEXT(R1809,"000")))</f>
        <v/>
      </c>
      <c r="C1809" s="21" t="n"/>
      <c r="D1809" s="20">
        <f>IF(C1809="","",IF(S1809="","خارج السنة المالية",INDEX(القوائم!$D$2:$D$13,S1809)))</f>
        <v/>
      </c>
      <c r="E1809" s="22" t="n"/>
      <c r="F1809" s="23" t="n"/>
      <c r="G1809" s="23" t="n"/>
      <c r="H1809" s="22" t="n"/>
      <c r="I1809" s="19" t="n"/>
      <c r="J1809" s="21" t="n"/>
      <c r="K1809" s="19" t="n"/>
      <c r="L1809" s="19" t="n"/>
      <c r="M1809" s="21" t="n"/>
      <c r="N1809" s="22" t="n"/>
      <c r="O1809" s="24">
        <f>IF(A1809&lt;&gt;"عهدة","",SUMIFS($G$8:$G$5007,$B$8:$B$5007,B1809,$A$8:$A$5007,"مصروف",$I$8:$I$5007,"&lt;&gt;مرفوض"))</f>
        <v/>
      </c>
      <c r="P1809" s="25">
        <f>IF(A1809&lt;&gt;"عهدة","",N(F1809)-O1809)</f>
        <v/>
      </c>
      <c r="Q1809" s="26">
        <f>IF(A1809="","",IF(A1809="عهدة",IF(N(F1809)=0,"⚠ أدخل قيمة العهدة",IF(P1809&lt;0,"⛔ عجز / زيادة مصروفات "&amp;TEXT(-P1809,"#,##0"),IF(COUNTIFS($B$8:$B$5007,B1809,$A$8:$A$5007,"مصروف",$I$8:$I$5007,"&lt;&gt;مرفوض",$K$8:$K$5007,"&lt;&gt;نعم")&gt;0,"⚠ "&amp;COUNTIFS($B$8:$B$5007,B1809,$A$8:$A$5007,"مصروف",$I$8:$I$5007,"&lt;&gt;مرفوض",$K$8:$K$5007,"&lt;&gt;نعم")&amp;" مصروف غير مسوى",IF(L1809="تمت التسوية",IF(P1809=0,"✔ متوازنة وتمت التسوية","✔ تمت التسوية – متبقي "&amp;TEXT(P1809,"#,##0")),IF(P1809&gt;0,"متبقي "&amp;TEXT(P1809,"#,##0"),"✔ متوازنة"))))),IF(R1809=0,"⚠ أضف سطر عهدة أولًا",IF(OR(C1809="",N(G1809)=0),"⚠ أكمل التاريخ والقيمة",IF(S1809="","⚠ التاريخ خارج السنة المالية",IF(H1809="","⚠ اختر بند الموازنة",IF(I1809="مرفوض","✖ مرفوض من المدير",IF(I1809&lt;&gt;"موافق","⏳ بانتظار موافقة المدير",IF(K1809&lt;&gt;"نعم","⚠ غير مسوى مع الحسابات","✔ معتمد ومسوى")))))))))</f>
        <v/>
      </c>
      <c r="R1809">
        <f>N(R1808)+IF(A1809="عهدة",1,0)</f>
        <v/>
      </c>
      <c r="S1809">
        <f>IF(C1809="","",IF(AND(C1809&gt;=DATE(2026,9,1),C1809&lt;=DATE(2027,8,31)),(YEAR(C1809)-2026)*12+MONTH(C1809)-8,""))</f>
        <v/>
      </c>
      <c r="T1809">
        <f>IF(AND(A1809="مصروف",R1809&gt;0,I1809="موافق",S1809&lt;&gt;"",H1809&lt;&gt;""),N(G1809),0)</f>
        <v/>
      </c>
    </row>
    <row r="1810">
      <c r="A1810" s="19" t="n"/>
      <c r="B1810" s="20">
        <f>IF(A1810="","",IF(R1810=0,"⚠ أضف سطر عهدة أولًا","BDR-"&amp;TEXT(R1810,"000")))</f>
        <v/>
      </c>
      <c r="C1810" s="21" t="n"/>
      <c r="D1810" s="20">
        <f>IF(C1810="","",IF(S1810="","خارج السنة المالية",INDEX(القوائم!$D$2:$D$13,S1810)))</f>
        <v/>
      </c>
      <c r="E1810" s="22" t="n"/>
      <c r="F1810" s="23" t="n"/>
      <c r="G1810" s="23" t="n"/>
      <c r="H1810" s="22" t="n"/>
      <c r="I1810" s="19" t="n"/>
      <c r="J1810" s="21" t="n"/>
      <c r="K1810" s="19" t="n"/>
      <c r="L1810" s="19" t="n"/>
      <c r="M1810" s="21" t="n"/>
      <c r="N1810" s="22" t="n"/>
      <c r="O1810" s="24">
        <f>IF(A1810&lt;&gt;"عهدة","",SUMIFS($G$8:$G$5007,$B$8:$B$5007,B1810,$A$8:$A$5007,"مصروف",$I$8:$I$5007,"&lt;&gt;مرفوض"))</f>
        <v/>
      </c>
      <c r="P1810" s="25">
        <f>IF(A1810&lt;&gt;"عهدة","",N(F1810)-O1810)</f>
        <v/>
      </c>
      <c r="Q1810" s="26">
        <f>IF(A1810="","",IF(A1810="عهدة",IF(N(F1810)=0,"⚠ أدخل قيمة العهدة",IF(P1810&lt;0,"⛔ عجز / زيادة مصروفات "&amp;TEXT(-P1810,"#,##0"),IF(COUNTIFS($B$8:$B$5007,B1810,$A$8:$A$5007,"مصروف",$I$8:$I$5007,"&lt;&gt;مرفوض",$K$8:$K$5007,"&lt;&gt;نعم")&gt;0,"⚠ "&amp;COUNTIFS($B$8:$B$5007,B1810,$A$8:$A$5007,"مصروف",$I$8:$I$5007,"&lt;&gt;مرفوض",$K$8:$K$5007,"&lt;&gt;نعم")&amp;" مصروف غير مسوى",IF(L1810="تمت التسوية",IF(P1810=0,"✔ متوازنة وتمت التسوية","✔ تمت التسوية – متبقي "&amp;TEXT(P1810,"#,##0")),IF(P1810&gt;0,"متبقي "&amp;TEXT(P1810,"#,##0"),"✔ متوازنة"))))),IF(R1810=0,"⚠ أضف سطر عهدة أولًا",IF(OR(C1810="",N(G1810)=0),"⚠ أكمل التاريخ والقيمة",IF(S1810="","⚠ التاريخ خارج السنة المالية",IF(H1810="","⚠ اختر بند الموازنة",IF(I1810="مرفوض","✖ مرفوض من المدير",IF(I1810&lt;&gt;"موافق","⏳ بانتظار موافقة المدير",IF(K1810&lt;&gt;"نعم","⚠ غير مسوى مع الحسابات","✔ معتمد ومسوى")))))))))</f>
        <v/>
      </c>
      <c r="R1810">
        <f>N(R1809)+IF(A1810="عهدة",1,0)</f>
        <v/>
      </c>
      <c r="S1810">
        <f>IF(C1810="","",IF(AND(C1810&gt;=DATE(2026,9,1),C1810&lt;=DATE(2027,8,31)),(YEAR(C1810)-2026)*12+MONTH(C1810)-8,""))</f>
        <v/>
      </c>
      <c r="T1810">
        <f>IF(AND(A1810="مصروف",R1810&gt;0,I1810="موافق",S1810&lt;&gt;"",H1810&lt;&gt;""),N(G1810),0)</f>
        <v/>
      </c>
    </row>
    <row r="1811">
      <c r="A1811" s="19" t="n"/>
      <c r="B1811" s="20">
        <f>IF(A1811="","",IF(R1811=0,"⚠ أضف سطر عهدة أولًا","BDR-"&amp;TEXT(R1811,"000")))</f>
        <v/>
      </c>
      <c r="C1811" s="21" t="n"/>
      <c r="D1811" s="20">
        <f>IF(C1811="","",IF(S1811="","خارج السنة المالية",INDEX(القوائم!$D$2:$D$13,S1811)))</f>
        <v/>
      </c>
      <c r="E1811" s="22" t="n"/>
      <c r="F1811" s="23" t="n"/>
      <c r="G1811" s="23" t="n"/>
      <c r="H1811" s="22" t="n"/>
      <c r="I1811" s="19" t="n"/>
      <c r="J1811" s="21" t="n"/>
      <c r="K1811" s="19" t="n"/>
      <c r="L1811" s="19" t="n"/>
      <c r="M1811" s="21" t="n"/>
      <c r="N1811" s="22" t="n"/>
      <c r="O1811" s="24">
        <f>IF(A1811&lt;&gt;"عهدة","",SUMIFS($G$8:$G$5007,$B$8:$B$5007,B1811,$A$8:$A$5007,"مصروف",$I$8:$I$5007,"&lt;&gt;مرفوض"))</f>
        <v/>
      </c>
      <c r="P1811" s="25">
        <f>IF(A1811&lt;&gt;"عهدة","",N(F1811)-O1811)</f>
        <v/>
      </c>
      <c r="Q1811" s="26">
        <f>IF(A1811="","",IF(A1811="عهدة",IF(N(F1811)=0,"⚠ أدخل قيمة العهدة",IF(P1811&lt;0,"⛔ عجز / زيادة مصروفات "&amp;TEXT(-P1811,"#,##0"),IF(COUNTIFS($B$8:$B$5007,B1811,$A$8:$A$5007,"مصروف",$I$8:$I$5007,"&lt;&gt;مرفوض",$K$8:$K$5007,"&lt;&gt;نعم")&gt;0,"⚠ "&amp;COUNTIFS($B$8:$B$5007,B1811,$A$8:$A$5007,"مصروف",$I$8:$I$5007,"&lt;&gt;مرفوض",$K$8:$K$5007,"&lt;&gt;نعم")&amp;" مصروف غير مسوى",IF(L1811="تمت التسوية",IF(P1811=0,"✔ متوازنة وتمت التسوية","✔ تمت التسوية – متبقي "&amp;TEXT(P1811,"#,##0")),IF(P1811&gt;0,"متبقي "&amp;TEXT(P1811,"#,##0"),"✔ متوازنة"))))),IF(R1811=0,"⚠ أضف سطر عهدة أولًا",IF(OR(C1811="",N(G1811)=0),"⚠ أكمل التاريخ والقيمة",IF(S1811="","⚠ التاريخ خارج السنة المالية",IF(H1811="","⚠ اختر بند الموازنة",IF(I1811="مرفوض","✖ مرفوض من المدير",IF(I1811&lt;&gt;"موافق","⏳ بانتظار موافقة المدير",IF(K1811&lt;&gt;"نعم","⚠ غير مسوى مع الحسابات","✔ معتمد ومسوى")))))))))</f>
        <v/>
      </c>
      <c r="R1811">
        <f>N(R1810)+IF(A1811="عهدة",1,0)</f>
        <v/>
      </c>
      <c r="S1811">
        <f>IF(C1811="","",IF(AND(C1811&gt;=DATE(2026,9,1),C1811&lt;=DATE(2027,8,31)),(YEAR(C1811)-2026)*12+MONTH(C1811)-8,""))</f>
        <v/>
      </c>
      <c r="T1811">
        <f>IF(AND(A1811="مصروف",R1811&gt;0,I1811="موافق",S1811&lt;&gt;"",H1811&lt;&gt;""),N(G1811),0)</f>
        <v/>
      </c>
    </row>
    <row r="1812">
      <c r="A1812" s="19" t="n"/>
      <c r="B1812" s="20">
        <f>IF(A1812="","",IF(R1812=0,"⚠ أضف سطر عهدة أولًا","BDR-"&amp;TEXT(R1812,"000")))</f>
        <v/>
      </c>
      <c r="C1812" s="21" t="n"/>
      <c r="D1812" s="20">
        <f>IF(C1812="","",IF(S1812="","خارج السنة المالية",INDEX(القوائم!$D$2:$D$13,S1812)))</f>
        <v/>
      </c>
      <c r="E1812" s="22" t="n"/>
      <c r="F1812" s="23" t="n"/>
      <c r="G1812" s="23" t="n"/>
      <c r="H1812" s="22" t="n"/>
      <c r="I1812" s="19" t="n"/>
      <c r="J1812" s="21" t="n"/>
      <c r="K1812" s="19" t="n"/>
      <c r="L1812" s="19" t="n"/>
      <c r="M1812" s="21" t="n"/>
      <c r="N1812" s="22" t="n"/>
      <c r="O1812" s="24">
        <f>IF(A1812&lt;&gt;"عهدة","",SUMIFS($G$8:$G$5007,$B$8:$B$5007,B1812,$A$8:$A$5007,"مصروف",$I$8:$I$5007,"&lt;&gt;مرفوض"))</f>
        <v/>
      </c>
      <c r="P1812" s="25">
        <f>IF(A1812&lt;&gt;"عهدة","",N(F1812)-O1812)</f>
        <v/>
      </c>
      <c r="Q1812" s="26">
        <f>IF(A1812="","",IF(A1812="عهدة",IF(N(F1812)=0,"⚠ أدخل قيمة العهدة",IF(P1812&lt;0,"⛔ عجز / زيادة مصروفات "&amp;TEXT(-P1812,"#,##0"),IF(COUNTIFS($B$8:$B$5007,B1812,$A$8:$A$5007,"مصروف",$I$8:$I$5007,"&lt;&gt;مرفوض",$K$8:$K$5007,"&lt;&gt;نعم")&gt;0,"⚠ "&amp;COUNTIFS($B$8:$B$5007,B1812,$A$8:$A$5007,"مصروف",$I$8:$I$5007,"&lt;&gt;مرفوض",$K$8:$K$5007,"&lt;&gt;نعم")&amp;" مصروف غير مسوى",IF(L1812="تمت التسوية",IF(P1812=0,"✔ متوازنة وتمت التسوية","✔ تمت التسوية – متبقي "&amp;TEXT(P1812,"#,##0")),IF(P1812&gt;0,"متبقي "&amp;TEXT(P1812,"#,##0"),"✔ متوازنة"))))),IF(R1812=0,"⚠ أضف سطر عهدة أولًا",IF(OR(C1812="",N(G1812)=0),"⚠ أكمل التاريخ والقيمة",IF(S1812="","⚠ التاريخ خارج السنة المالية",IF(H1812="","⚠ اختر بند الموازنة",IF(I1812="مرفوض","✖ مرفوض من المدير",IF(I1812&lt;&gt;"موافق","⏳ بانتظار موافقة المدير",IF(K1812&lt;&gt;"نعم","⚠ غير مسوى مع الحسابات","✔ معتمد ومسوى")))))))))</f>
        <v/>
      </c>
      <c r="R1812">
        <f>N(R1811)+IF(A1812="عهدة",1,0)</f>
        <v/>
      </c>
      <c r="S1812">
        <f>IF(C1812="","",IF(AND(C1812&gt;=DATE(2026,9,1),C1812&lt;=DATE(2027,8,31)),(YEAR(C1812)-2026)*12+MONTH(C1812)-8,""))</f>
        <v/>
      </c>
      <c r="T1812">
        <f>IF(AND(A1812="مصروف",R1812&gt;0,I1812="موافق",S1812&lt;&gt;"",H1812&lt;&gt;""),N(G1812),0)</f>
        <v/>
      </c>
    </row>
    <row r="1813">
      <c r="A1813" s="19" t="n"/>
      <c r="B1813" s="20">
        <f>IF(A1813="","",IF(R1813=0,"⚠ أضف سطر عهدة أولًا","BDR-"&amp;TEXT(R1813,"000")))</f>
        <v/>
      </c>
      <c r="C1813" s="21" t="n"/>
      <c r="D1813" s="20">
        <f>IF(C1813="","",IF(S1813="","خارج السنة المالية",INDEX(القوائم!$D$2:$D$13,S1813)))</f>
        <v/>
      </c>
      <c r="E1813" s="22" t="n"/>
      <c r="F1813" s="23" t="n"/>
      <c r="G1813" s="23" t="n"/>
      <c r="H1813" s="22" t="n"/>
      <c r="I1813" s="19" t="n"/>
      <c r="J1813" s="21" t="n"/>
      <c r="K1813" s="19" t="n"/>
      <c r="L1813" s="19" t="n"/>
      <c r="M1813" s="21" t="n"/>
      <c r="N1813" s="22" t="n"/>
      <c r="O1813" s="24">
        <f>IF(A1813&lt;&gt;"عهدة","",SUMIFS($G$8:$G$5007,$B$8:$B$5007,B1813,$A$8:$A$5007,"مصروف",$I$8:$I$5007,"&lt;&gt;مرفوض"))</f>
        <v/>
      </c>
      <c r="P1813" s="25">
        <f>IF(A1813&lt;&gt;"عهدة","",N(F1813)-O1813)</f>
        <v/>
      </c>
      <c r="Q1813" s="26">
        <f>IF(A1813="","",IF(A1813="عهدة",IF(N(F1813)=0,"⚠ أدخل قيمة العهدة",IF(P1813&lt;0,"⛔ عجز / زيادة مصروفات "&amp;TEXT(-P1813,"#,##0"),IF(COUNTIFS($B$8:$B$5007,B1813,$A$8:$A$5007,"مصروف",$I$8:$I$5007,"&lt;&gt;مرفوض",$K$8:$K$5007,"&lt;&gt;نعم")&gt;0,"⚠ "&amp;COUNTIFS($B$8:$B$5007,B1813,$A$8:$A$5007,"مصروف",$I$8:$I$5007,"&lt;&gt;مرفوض",$K$8:$K$5007,"&lt;&gt;نعم")&amp;" مصروف غير مسوى",IF(L1813="تمت التسوية",IF(P1813=0,"✔ متوازنة وتمت التسوية","✔ تمت التسوية – متبقي "&amp;TEXT(P1813,"#,##0")),IF(P1813&gt;0,"متبقي "&amp;TEXT(P1813,"#,##0"),"✔ متوازنة"))))),IF(R1813=0,"⚠ أضف سطر عهدة أولًا",IF(OR(C1813="",N(G1813)=0),"⚠ أكمل التاريخ والقيمة",IF(S1813="","⚠ التاريخ خارج السنة المالية",IF(H1813="","⚠ اختر بند الموازنة",IF(I1813="مرفوض","✖ مرفوض من المدير",IF(I1813&lt;&gt;"موافق","⏳ بانتظار موافقة المدير",IF(K1813&lt;&gt;"نعم","⚠ غير مسوى مع الحسابات","✔ معتمد ومسوى")))))))))</f>
        <v/>
      </c>
      <c r="R1813">
        <f>N(R1812)+IF(A1813="عهدة",1,0)</f>
        <v/>
      </c>
      <c r="S1813">
        <f>IF(C1813="","",IF(AND(C1813&gt;=DATE(2026,9,1),C1813&lt;=DATE(2027,8,31)),(YEAR(C1813)-2026)*12+MONTH(C1813)-8,""))</f>
        <v/>
      </c>
      <c r="T1813">
        <f>IF(AND(A1813="مصروف",R1813&gt;0,I1813="موافق",S1813&lt;&gt;"",H1813&lt;&gt;""),N(G1813),0)</f>
        <v/>
      </c>
    </row>
    <row r="1814">
      <c r="A1814" s="19" t="n"/>
      <c r="B1814" s="20">
        <f>IF(A1814="","",IF(R1814=0,"⚠ أضف سطر عهدة أولًا","BDR-"&amp;TEXT(R1814,"000")))</f>
        <v/>
      </c>
      <c r="C1814" s="21" t="n"/>
      <c r="D1814" s="20">
        <f>IF(C1814="","",IF(S1814="","خارج السنة المالية",INDEX(القوائم!$D$2:$D$13,S1814)))</f>
        <v/>
      </c>
      <c r="E1814" s="22" t="n"/>
      <c r="F1814" s="23" t="n"/>
      <c r="G1814" s="23" t="n"/>
      <c r="H1814" s="22" t="n"/>
      <c r="I1814" s="19" t="n"/>
      <c r="J1814" s="21" t="n"/>
      <c r="K1814" s="19" t="n"/>
      <c r="L1814" s="19" t="n"/>
      <c r="M1814" s="21" t="n"/>
      <c r="N1814" s="22" t="n"/>
      <c r="O1814" s="24">
        <f>IF(A1814&lt;&gt;"عهدة","",SUMIFS($G$8:$G$5007,$B$8:$B$5007,B1814,$A$8:$A$5007,"مصروف",$I$8:$I$5007,"&lt;&gt;مرفوض"))</f>
        <v/>
      </c>
      <c r="P1814" s="25">
        <f>IF(A1814&lt;&gt;"عهدة","",N(F1814)-O1814)</f>
        <v/>
      </c>
      <c r="Q1814" s="26">
        <f>IF(A1814="","",IF(A1814="عهدة",IF(N(F1814)=0,"⚠ أدخل قيمة العهدة",IF(P1814&lt;0,"⛔ عجز / زيادة مصروفات "&amp;TEXT(-P1814,"#,##0"),IF(COUNTIFS($B$8:$B$5007,B1814,$A$8:$A$5007,"مصروف",$I$8:$I$5007,"&lt;&gt;مرفوض",$K$8:$K$5007,"&lt;&gt;نعم")&gt;0,"⚠ "&amp;COUNTIFS($B$8:$B$5007,B1814,$A$8:$A$5007,"مصروف",$I$8:$I$5007,"&lt;&gt;مرفوض",$K$8:$K$5007,"&lt;&gt;نعم")&amp;" مصروف غير مسوى",IF(L1814="تمت التسوية",IF(P1814=0,"✔ متوازنة وتمت التسوية","✔ تمت التسوية – متبقي "&amp;TEXT(P1814,"#,##0")),IF(P1814&gt;0,"متبقي "&amp;TEXT(P1814,"#,##0"),"✔ متوازنة"))))),IF(R1814=0,"⚠ أضف سطر عهدة أولًا",IF(OR(C1814="",N(G1814)=0),"⚠ أكمل التاريخ والقيمة",IF(S1814="","⚠ التاريخ خارج السنة المالية",IF(H1814="","⚠ اختر بند الموازنة",IF(I1814="مرفوض","✖ مرفوض من المدير",IF(I1814&lt;&gt;"موافق","⏳ بانتظار موافقة المدير",IF(K1814&lt;&gt;"نعم","⚠ غير مسوى مع الحسابات","✔ معتمد ومسوى")))))))))</f>
        <v/>
      </c>
      <c r="R1814">
        <f>N(R1813)+IF(A1814="عهدة",1,0)</f>
        <v/>
      </c>
      <c r="S1814">
        <f>IF(C1814="","",IF(AND(C1814&gt;=DATE(2026,9,1),C1814&lt;=DATE(2027,8,31)),(YEAR(C1814)-2026)*12+MONTH(C1814)-8,""))</f>
        <v/>
      </c>
      <c r="T1814">
        <f>IF(AND(A1814="مصروف",R1814&gt;0,I1814="موافق",S1814&lt;&gt;"",H1814&lt;&gt;""),N(G1814),0)</f>
        <v/>
      </c>
    </row>
    <row r="1815">
      <c r="A1815" s="19" t="n"/>
      <c r="B1815" s="20">
        <f>IF(A1815="","",IF(R1815=0,"⚠ أضف سطر عهدة أولًا","BDR-"&amp;TEXT(R1815,"000")))</f>
        <v/>
      </c>
      <c r="C1815" s="21" t="n"/>
      <c r="D1815" s="20">
        <f>IF(C1815="","",IF(S1815="","خارج السنة المالية",INDEX(القوائم!$D$2:$D$13,S1815)))</f>
        <v/>
      </c>
      <c r="E1815" s="22" t="n"/>
      <c r="F1815" s="23" t="n"/>
      <c r="G1815" s="23" t="n"/>
      <c r="H1815" s="22" t="n"/>
      <c r="I1815" s="19" t="n"/>
      <c r="J1815" s="21" t="n"/>
      <c r="K1815" s="19" t="n"/>
      <c r="L1815" s="19" t="n"/>
      <c r="M1815" s="21" t="n"/>
      <c r="N1815" s="22" t="n"/>
      <c r="O1815" s="24">
        <f>IF(A1815&lt;&gt;"عهدة","",SUMIFS($G$8:$G$5007,$B$8:$B$5007,B1815,$A$8:$A$5007,"مصروف",$I$8:$I$5007,"&lt;&gt;مرفوض"))</f>
        <v/>
      </c>
      <c r="P1815" s="25">
        <f>IF(A1815&lt;&gt;"عهدة","",N(F1815)-O1815)</f>
        <v/>
      </c>
      <c r="Q1815" s="26">
        <f>IF(A1815="","",IF(A1815="عهدة",IF(N(F1815)=0,"⚠ أدخل قيمة العهدة",IF(P1815&lt;0,"⛔ عجز / زيادة مصروفات "&amp;TEXT(-P1815,"#,##0"),IF(COUNTIFS($B$8:$B$5007,B1815,$A$8:$A$5007,"مصروف",$I$8:$I$5007,"&lt;&gt;مرفوض",$K$8:$K$5007,"&lt;&gt;نعم")&gt;0,"⚠ "&amp;COUNTIFS($B$8:$B$5007,B1815,$A$8:$A$5007,"مصروف",$I$8:$I$5007,"&lt;&gt;مرفوض",$K$8:$K$5007,"&lt;&gt;نعم")&amp;" مصروف غير مسوى",IF(L1815="تمت التسوية",IF(P1815=0,"✔ متوازنة وتمت التسوية","✔ تمت التسوية – متبقي "&amp;TEXT(P1815,"#,##0")),IF(P1815&gt;0,"متبقي "&amp;TEXT(P1815,"#,##0"),"✔ متوازنة"))))),IF(R1815=0,"⚠ أضف سطر عهدة أولًا",IF(OR(C1815="",N(G1815)=0),"⚠ أكمل التاريخ والقيمة",IF(S1815="","⚠ التاريخ خارج السنة المالية",IF(H1815="","⚠ اختر بند الموازنة",IF(I1815="مرفوض","✖ مرفوض من المدير",IF(I1815&lt;&gt;"موافق","⏳ بانتظار موافقة المدير",IF(K1815&lt;&gt;"نعم","⚠ غير مسوى مع الحسابات","✔ معتمد ومسوى")))))))))</f>
        <v/>
      </c>
      <c r="R1815">
        <f>N(R1814)+IF(A1815="عهدة",1,0)</f>
        <v/>
      </c>
      <c r="S1815">
        <f>IF(C1815="","",IF(AND(C1815&gt;=DATE(2026,9,1),C1815&lt;=DATE(2027,8,31)),(YEAR(C1815)-2026)*12+MONTH(C1815)-8,""))</f>
        <v/>
      </c>
      <c r="T1815">
        <f>IF(AND(A1815="مصروف",R1815&gt;0,I1815="موافق",S1815&lt;&gt;"",H1815&lt;&gt;""),N(G1815),0)</f>
        <v/>
      </c>
    </row>
    <row r="1816">
      <c r="A1816" s="19" t="n"/>
      <c r="B1816" s="20">
        <f>IF(A1816="","",IF(R1816=0,"⚠ أضف سطر عهدة أولًا","BDR-"&amp;TEXT(R1816,"000")))</f>
        <v/>
      </c>
      <c r="C1816" s="21" t="n"/>
      <c r="D1816" s="20">
        <f>IF(C1816="","",IF(S1816="","خارج السنة المالية",INDEX(القوائم!$D$2:$D$13,S1816)))</f>
        <v/>
      </c>
      <c r="E1816" s="22" t="n"/>
      <c r="F1816" s="23" t="n"/>
      <c r="G1816" s="23" t="n"/>
      <c r="H1816" s="22" t="n"/>
      <c r="I1816" s="19" t="n"/>
      <c r="J1816" s="21" t="n"/>
      <c r="K1816" s="19" t="n"/>
      <c r="L1816" s="19" t="n"/>
      <c r="M1816" s="21" t="n"/>
      <c r="N1816" s="22" t="n"/>
      <c r="O1816" s="24">
        <f>IF(A1816&lt;&gt;"عهدة","",SUMIFS($G$8:$G$5007,$B$8:$B$5007,B1816,$A$8:$A$5007,"مصروف",$I$8:$I$5007,"&lt;&gt;مرفوض"))</f>
        <v/>
      </c>
      <c r="P1816" s="25">
        <f>IF(A1816&lt;&gt;"عهدة","",N(F1816)-O1816)</f>
        <v/>
      </c>
      <c r="Q1816" s="26">
        <f>IF(A1816="","",IF(A1816="عهدة",IF(N(F1816)=0,"⚠ أدخل قيمة العهدة",IF(P1816&lt;0,"⛔ عجز / زيادة مصروفات "&amp;TEXT(-P1816,"#,##0"),IF(COUNTIFS($B$8:$B$5007,B1816,$A$8:$A$5007,"مصروف",$I$8:$I$5007,"&lt;&gt;مرفوض",$K$8:$K$5007,"&lt;&gt;نعم")&gt;0,"⚠ "&amp;COUNTIFS($B$8:$B$5007,B1816,$A$8:$A$5007,"مصروف",$I$8:$I$5007,"&lt;&gt;مرفوض",$K$8:$K$5007,"&lt;&gt;نعم")&amp;" مصروف غير مسوى",IF(L1816="تمت التسوية",IF(P1816=0,"✔ متوازنة وتمت التسوية","✔ تمت التسوية – متبقي "&amp;TEXT(P1816,"#,##0")),IF(P1816&gt;0,"متبقي "&amp;TEXT(P1816,"#,##0"),"✔ متوازنة"))))),IF(R1816=0,"⚠ أضف سطر عهدة أولًا",IF(OR(C1816="",N(G1816)=0),"⚠ أكمل التاريخ والقيمة",IF(S1816="","⚠ التاريخ خارج السنة المالية",IF(H1816="","⚠ اختر بند الموازنة",IF(I1816="مرفوض","✖ مرفوض من المدير",IF(I1816&lt;&gt;"موافق","⏳ بانتظار موافقة المدير",IF(K1816&lt;&gt;"نعم","⚠ غير مسوى مع الحسابات","✔ معتمد ومسوى")))))))))</f>
        <v/>
      </c>
      <c r="R1816">
        <f>N(R1815)+IF(A1816="عهدة",1,0)</f>
        <v/>
      </c>
      <c r="S1816">
        <f>IF(C1816="","",IF(AND(C1816&gt;=DATE(2026,9,1),C1816&lt;=DATE(2027,8,31)),(YEAR(C1816)-2026)*12+MONTH(C1816)-8,""))</f>
        <v/>
      </c>
      <c r="T1816">
        <f>IF(AND(A1816="مصروف",R1816&gt;0,I1816="موافق",S1816&lt;&gt;"",H1816&lt;&gt;""),N(G1816),0)</f>
        <v/>
      </c>
    </row>
    <row r="1817">
      <c r="A1817" s="19" t="n"/>
      <c r="B1817" s="20">
        <f>IF(A1817="","",IF(R1817=0,"⚠ أضف سطر عهدة أولًا","BDR-"&amp;TEXT(R1817,"000")))</f>
        <v/>
      </c>
      <c r="C1817" s="21" t="n"/>
      <c r="D1817" s="20">
        <f>IF(C1817="","",IF(S1817="","خارج السنة المالية",INDEX(القوائم!$D$2:$D$13,S1817)))</f>
        <v/>
      </c>
      <c r="E1817" s="22" t="n"/>
      <c r="F1817" s="23" t="n"/>
      <c r="G1817" s="23" t="n"/>
      <c r="H1817" s="22" t="n"/>
      <c r="I1817" s="19" t="n"/>
      <c r="J1817" s="21" t="n"/>
      <c r="K1817" s="19" t="n"/>
      <c r="L1817" s="19" t="n"/>
      <c r="M1817" s="21" t="n"/>
      <c r="N1817" s="22" t="n"/>
      <c r="O1817" s="24">
        <f>IF(A1817&lt;&gt;"عهدة","",SUMIFS($G$8:$G$5007,$B$8:$B$5007,B1817,$A$8:$A$5007,"مصروف",$I$8:$I$5007,"&lt;&gt;مرفوض"))</f>
        <v/>
      </c>
      <c r="P1817" s="25">
        <f>IF(A1817&lt;&gt;"عهدة","",N(F1817)-O1817)</f>
        <v/>
      </c>
      <c r="Q1817" s="26">
        <f>IF(A1817="","",IF(A1817="عهدة",IF(N(F1817)=0,"⚠ أدخل قيمة العهدة",IF(P1817&lt;0,"⛔ عجز / زيادة مصروفات "&amp;TEXT(-P1817,"#,##0"),IF(COUNTIFS($B$8:$B$5007,B1817,$A$8:$A$5007,"مصروف",$I$8:$I$5007,"&lt;&gt;مرفوض",$K$8:$K$5007,"&lt;&gt;نعم")&gt;0,"⚠ "&amp;COUNTIFS($B$8:$B$5007,B1817,$A$8:$A$5007,"مصروف",$I$8:$I$5007,"&lt;&gt;مرفوض",$K$8:$K$5007,"&lt;&gt;نعم")&amp;" مصروف غير مسوى",IF(L1817="تمت التسوية",IF(P1817=0,"✔ متوازنة وتمت التسوية","✔ تمت التسوية – متبقي "&amp;TEXT(P1817,"#,##0")),IF(P1817&gt;0,"متبقي "&amp;TEXT(P1817,"#,##0"),"✔ متوازنة"))))),IF(R1817=0,"⚠ أضف سطر عهدة أولًا",IF(OR(C1817="",N(G1817)=0),"⚠ أكمل التاريخ والقيمة",IF(S1817="","⚠ التاريخ خارج السنة المالية",IF(H1817="","⚠ اختر بند الموازنة",IF(I1817="مرفوض","✖ مرفوض من المدير",IF(I1817&lt;&gt;"موافق","⏳ بانتظار موافقة المدير",IF(K1817&lt;&gt;"نعم","⚠ غير مسوى مع الحسابات","✔ معتمد ومسوى")))))))))</f>
        <v/>
      </c>
      <c r="R1817">
        <f>N(R1816)+IF(A1817="عهدة",1,0)</f>
        <v/>
      </c>
      <c r="S1817">
        <f>IF(C1817="","",IF(AND(C1817&gt;=DATE(2026,9,1),C1817&lt;=DATE(2027,8,31)),(YEAR(C1817)-2026)*12+MONTH(C1817)-8,""))</f>
        <v/>
      </c>
      <c r="T1817">
        <f>IF(AND(A1817="مصروف",R1817&gt;0,I1817="موافق",S1817&lt;&gt;"",H1817&lt;&gt;""),N(G1817),0)</f>
        <v/>
      </c>
    </row>
    <row r="1818">
      <c r="A1818" s="19" t="n"/>
      <c r="B1818" s="20">
        <f>IF(A1818="","",IF(R1818=0,"⚠ أضف سطر عهدة أولًا","BDR-"&amp;TEXT(R1818,"000")))</f>
        <v/>
      </c>
      <c r="C1818" s="21" t="n"/>
      <c r="D1818" s="20">
        <f>IF(C1818="","",IF(S1818="","خارج السنة المالية",INDEX(القوائم!$D$2:$D$13,S1818)))</f>
        <v/>
      </c>
      <c r="E1818" s="22" t="n"/>
      <c r="F1818" s="23" t="n"/>
      <c r="G1818" s="23" t="n"/>
      <c r="H1818" s="22" t="n"/>
      <c r="I1818" s="19" t="n"/>
      <c r="J1818" s="21" t="n"/>
      <c r="K1818" s="19" t="n"/>
      <c r="L1818" s="19" t="n"/>
      <c r="M1818" s="21" t="n"/>
      <c r="N1818" s="22" t="n"/>
      <c r="O1818" s="24">
        <f>IF(A1818&lt;&gt;"عهدة","",SUMIFS($G$8:$G$5007,$B$8:$B$5007,B1818,$A$8:$A$5007,"مصروف",$I$8:$I$5007,"&lt;&gt;مرفوض"))</f>
        <v/>
      </c>
      <c r="P1818" s="25">
        <f>IF(A1818&lt;&gt;"عهدة","",N(F1818)-O1818)</f>
        <v/>
      </c>
      <c r="Q1818" s="26">
        <f>IF(A1818="","",IF(A1818="عهدة",IF(N(F1818)=0,"⚠ أدخل قيمة العهدة",IF(P1818&lt;0,"⛔ عجز / زيادة مصروفات "&amp;TEXT(-P1818,"#,##0"),IF(COUNTIFS($B$8:$B$5007,B1818,$A$8:$A$5007,"مصروف",$I$8:$I$5007,"&lt;&gt;مرفوض",$K$8:$K$5007,"&lt;&gt;نعم")&gt;0,"⚠ "&amp;COUNTIFS($B$8:$B$5007,B1818,$A$8:$A$5007,"مصروف",$I$8:$I$5007,"&lt;&gt;مرفوض",$K$8:$K$5007,"&lt;&gt;نعم")&amp;" مصروف غير مسوى",IF(L1818="تمت التسوية",IF(P1818=0,"✔ متوازنة وتمت التسوية","✔ تمت التسوية – متبقي "&amp;TEXT(P1818,"#,##0")),IF(P1818&gt;0,"متبقي "&amp;TEXT(P1818,"#,##0"),"✔ متوازنة"))))),IF(R1818=0,"⚠ أضف سطر عهدة أولًا",IF(OR(C1818="",N(G1818)=0),"⚠ أكمل التاريخ والقيمة",IF(S1818="","⚠ التاريخ خارج السنة المالية",IF(H1818="","⚠ اختر بند الموازنة",IF(I1818="مرفوض","✖ مرفوض من المدير",IF(I1818&lt;&gt;"موافق","⏳ بانتظار موافقة المدير",IF(K1818&lt;&gt;"نعم","⚠ غير مسوى مع الحسابات","✔ معتمد ومسوى")))))))))</f>
        <v/>
      </c>
      <c r="R1818">
        <f>N(R1817)+IF(A1818="عهدة",1,0)</f>
        <v/>
      </c>
      <c r="S1818">
        <f>IF(C1818="","",IF(AND(C1818&gt;=DATE(2026,9,1),C1818&lt;=DATE(2027,8,31)),(YEAR(C1818)-2026)*12+MONTH(C1818)-8,""))</f>
        <v/>
      </c>
      <c r="T1818">
        <f>IF(AND(A1818="مصروف",R1818&gt;0,I1818="موافق",S1818&lt;&gt;"",H1818&lt;&gt;""),N(G1818),0)</f>
        <v/>
      </c>
    </row>
    <row r="1819">
      <c r="A1819" s="19" t="n"/>
      <c r="B1819" s="20">
        <f>IF(A1819="","",IF(R1819=0,"⚠ أضف سطر عهدة أولًا","BDR-"&amp;TEXT(R1819,"000")))</f>
        <v/>
      </c>
      <c r="C1819" s="21" t="n"/>
      <c r="D1819" s="20">
        <f>IF(C1819="","",IF(S1819="","خارج السنة المالية",INDEX(القوائم!$D$2:$D$13,S1819)))</f>
        <v/>
      </c>
      <c r="E1819" s="22" t="n"/>
      <c r="F1819" s="23" t="n"/>
      <c r="G1819" s="23" t="n"/>
      <c r="H1819" s="22" t="n"/>
      <c r="I1819" s="19" t="n"/>
      <c r="J1819" s="21" t="n"/>
      <c r="K1819" s="19" t="n"/>
      <c r="L1819" s="19" t="n"/>
      <c r="M1819" s="21" t="n"/>
      <c r="N1819" s="22" t="n"/>
      <c r="O1819" s="24">
        <f>IF(A1819&lt;&gt;"عهدة","",SUMIFS($G$8:$G$5007,$B$8:$B$5007,B1819,$A$8:$A$5007,"مصروف",$I$8:$I$5007,"&lt;&gt;مرفوض"))</f>
        <v/>
      </c>
      <c r="P1819" s="25">
        <f>IF(A1819&lt;&gt;"عهدة","",N(F1819)-O1819)</f>
        <v/>
      </c>
      <c r="Q1819" s="26">
        <f>IF(A1819="","",IF(A1819="عهدة",IF(N(F1819)=0,"⚠ أدخل قيمة العهدة",IF(P1819&lt;0,"⛔ عجز / زيادة مصروفات "&amp;TEXT(-P1819,"#,##0"),IF(COUNTIFS($B$8:$B$5007,B1819,$A$8:$A$5007,"مصروف",$I$8:$I$5007,"&lt;&gt;مرفوض",$K$8:$K$5007,"&lt;&gt;نعم")&gt;0,"⚠ "&amp;COUNTIFS($B$8:$B$5007,B1819,$A$8:$A$5007,"مصروف",$I$8:$I$5007,"&lt;&gt;مرفوض",$K$8:$K$5007,"&lt;&gt;نعم")&amp;" مصروف غير مسوى",IF(L1819="تمت التسوية",IF(P1819=0,"✔ متوازنة وتمت التسوية","✔ تمت التسوية – متبقي "&amp;TEXT(P1819,"#,##0")),IF(P1819&gt;0,"متبقي "&amp;TEXT(P1819,"#,##0"),"✔ متوازنة"))))),IF(R1819=0,"⚠ أضف سطر عهدة أولًا",IF(OR(C1819="",N(G1819)=0),"⚠ أكمل التاريخ والقيمة",IF(S1819="","⚠ التاريخ خارج السنة المالية",IF(H1819="","⚠ اختر بند الموازنة",IF(I1819="مرفوض","✖ مرفوض من المدير",IF(I1819&lt;&gt;"موافق","⏳ بانتظار موافقة المدير",IF(K1819&lt;&gt;"نعم","⚠ غير مسوى مع الحسابات","✔ معتمد ومسوى")))))))))</f>
        <v/>
      </c>
      <c r="R1819">
        <f>N(R1818)+IF(A1819="عهدة",1,0)</f>
        <v/>
      </c>
      <c r="S1819">
        <f>IF(C1819="","",IF(AND(C1819&gt;=DATE(2026,9,1),C1819&lt;=DATE(2027,8,31)),(YEAR(C1819)-2026)*12+MONTH(C1819)-8,""))</f>
        <v/>
      </c>
      <c r="T1819">
        <f>IF(AND(A1819="مصروف",R1819&gt;0,I1819="موافق",S1819&lt;&gt;"",H1819&lt;&gt;""),N(G1819),0)</f>
        <v/>
      </c>
    </row>
    <row r="1820">
      <c r="A1820" s="19" t="n"/>
      <c r="B1820" s="20">
        <f>IF(A1820="","",IF(R1820=0,"⚠ أضف سطر عهدة أولًا","BDR-"&amp;TEXT(R1820,"000")))</f>
        <v/>
      </c>
      <c r="C1820" s="21" t="n"/>
      <c r="D1820" s="20">
        <f>IF(C1820="","",IF(S1820="","خارج السنة المالية",INDEX(القوائم!$D$2:$D$13,S1820)))</f>
        <v/>
      </c>
      <c r="E1820" s="22" t="n"/>
      <c r="F1820" s="23" t="n"/>
      <c r="G1820" s="23" t="n"/>
      <c r="H1820" s="22" t="n"/>
      <c r="I1820" s="19" t="n"/>
      <c r="J1820" s="21" t="n"/>
      <c r="K1820" s="19" t="n"/>
      <c r="L1820" s="19" t="n"/>
      <c r="M1820" s="21" t="n"/>
      <c r="N1820" s="22" t="n"/>
      <c r="O1820" s="24">
        <f>IF(A1820&lt;&gt;"عهدة","",SUMIFS($G$8:$G$5007,$B$8:$B$5007,B1820,$A$8:$A$5007,"مصروف",$I$8:$I$5007,"&lt;&gt;مرفوض"))</f>
        <v/>
      </c>
      <c r="P1820" s="25">
        <f>IF(A1820&lt;&gt;"عهدة","",N(F1820)-O1820)</f>
        <v/>
      </c>
      <c r="Q1820" s="26">
        <f>IF(A1820="","",IF(A1820="عهدة",IF(N(F1820)=0,"⚠ أدخل قيمة العهدة",IF(P1820&lt;0,"⛔ عجز / زيادة مصروفات "&amp;TEXT(-P1820,"#,##0"),IF(COUNTIFS($B$8:$B$5007,B1820,$A$8:$A$5007,"مصروف",$I$8:$I$5007,"&lt;&gt;مرفوض",$K$8:$K$5007,"&lt;&gt;نعم")&gt;0,"⚠ "&amp;COUNTIFS($B$8:$B$5007,B1820,$A$8:$A$5007,"مصروف",$I$8:$I$5007,"&lt;&gt;مرفوض",$K$8:$K$5007,"&lt;&gt;نعم")&amp;" مصروف غير مسوى",IF(L1820="تمت التسوية",IF(P1820=0,"✔ متوازنة وتمت التسوية","✔ تمت التسوية – متبقي "&amp;TEXT(P1820,"#,##0")),IF(P1820&gt;0,"متبقي "&amp;TEXT(P1820,"#,##0"),"✔ متوازنة"))))),IF(R1820=0,"⚠ أضف سطر عهدة أولًا",IF(OR(C1820="",N(G1820)=0),"⚠ أكمل التاريخ والقيمة",IF(S1820="","⚠ التاريخ خارج السنة المالية",IF(H1820="","⚠ اختر بند الموازنة",IF(I1820="مرفوض","✖ مرفوض من المدير",IF(I1820&lt;&gt;"موافق","⏳ بانتظار موافقة المدير",IF(K1820&lt;&gt;"نعم","⚠ غير مسوى مع الحسابات","✔ معتمد ومسوى")))))))))</f>
        <v/>
      </c>
      <c r="R1820">
        <f>N(R1819)+IF(A1820="عهدة",1,0)</f>
        <v/>
      </c>
      <c r="S1820">
        <f>IF(C1820="","",IF(AND(C1820&gt;=DATE(2026,9,1),C1820&lt;=DATE(2027,8,31)),(YEAR(C1820)-2026)*12+MONTH(C1820)-8,""))</f>
        <v/>
      </c>
      <c r="T1820">
        <f>IF(AND(A1820="مصروف",R1820&gt;0,I1820="موافق",S1820&lt;&gt;"",H1820&lt;&gt;""),N(G1820),0)</f>
        <v/>
      </c>
    </row>
    <row r="1821">
      <c r="A1821" s="19" t="n"/>
      <c r="B1821" s="20">
        <f>IF(A1821="","",IF(R1821=0,"⚠ أضف سطر عهدة أولًا","BDR-"&amp;TEXT(R1821,"000")))</f>
        <v/>
      </c>
      <c r="C1821" s="21" t="n"/>
      <c r="D1821" s="20">
        <f>IF(C1821="","",IF(S1821="","خارج السنة المالية",INDEX(القوائم!$D$2:$D$13,S1821)))</f>
        <v/>
      </c>
      <c r="E1821" s="22" t="n"/>
      <c r="F1821" s="23" t="n"/>
      <c r="G1821" s="23" t="n"/>
      <c r="H1821" s="22" t="n"/>
      <c r="I1821" s="19" t="n"/>
      <c r="J1821" s="21" t="n"/>
      <c r="K1821" s="19" t="n"/>
      <c r="L1821" s="19" t="n"/>
      <c r="M1821" s="21" t="n"/>
      <c r="N1821" s="22" t="n"/>
      <c r="O1821" s="24">
        <f>IF(A1821&lt;&gt;"عهدة","",SUMIFS($G$8:$G$5007,$B$8:$B$5007,B1821,$A$8:$A$5007,"مصروف",$I$8:$I$5007,"&lt;&gt;مرفوض"))</f>
        <v/>
      </c>
      <c r="P1821" s="25">
        <f>IF(A1821&lt;&gt;"عهدة","",N(F1821)-O1821)</f>
        <v/>
      </c>
      <c r="Q1821" s="26">
        <f>IF(A1821="","",IF(A1821="عهدة",IF(N(F1821)=0,"⚠ أدخل قيمة العهدة",IF(P1821&lt;0,"⛔ عجز / زيادة مصروفات "&amp;TEXT(-P1821,"#,##0"),IF(COUNTIFS($B$8:$B$5007,B1821,$A$8:$A$5007,"مصروف",$I$8:$I$5007,"&lt;&gt;مرفوض",$K$8:$K$5007,"&lt;&gt;نعم")&gt;0,"⚠ "&amp;COUNTIFS($B$8:$B$5007,B1821,$A$8:$A$5007,"مصروف",$I$8:$I$5007,"&lt;&gt;مرفوض",$K$8:$K$5007,"&lt;&gt;نعم")&amp;" مصروف غير مسوى",IF(L1821="تمت التسوية",IF(P1821=0,"✔ متوازنة وتمت التسوية","✔ تمت التسوية – متبقي "&amp;TEXT(P1821,"#,##0")),IF(P1821&gt;0,"متبقي "&amp;TEXT(P1821,"#,##0"),"✔ متوازنة"))))),IF(R1821=0,"⚠ أضف سطر عهدة أولًا",IF(OR(C1821="",N(G1821)=0),"⚠ أكمل التاريخ والقيمة",IF(S1821="","⚠ التاريخ خارج السنة المالية",IF(H1821="","⚠ اختر بند الموازنة",IF(I1821="مرفوض","✖ مرفوض من المدير",IF(I1821&lt;&gt;"موافق","⏳ بانتظار موافقة المدير",IF(K1821&lt;&gt;"نعم","⚠ غير مسوى مع الحسابات","✔ معتمد ومسوى")))))))))</f>
        <v/>
      </c>
      <c r="R1821">
        <f>N(R1820)+IF(A1821="عهدة",1,0)</f>
        <v/>
      </c>
      <c r="S1821">
        <f>IF(C1821="","",IF(AND(C1821&gt;=DATE(2026,9,1),C1821&lt;=DATE(2027,8,31)),(YEAR(C1821)-2026)*12+MONTH(C1821)-8,""))</f>
        <v/>
      </c>
      <c r="T1821">
        <f>IF(AND(A1821="مصروف",R1821&gt;0,I1821="موافق",S1821&lt;&gt;"",H1821&lt;&gt;""),N(G1821),0)</f>
        <v/>
      </c>
    </row>
    <row r="1822">
      <c r="A1822" s="19" t="n"/>
      <c r="B1822" s="20">
        <f>IF(A1822="","",IF(R1822=0,"⚠ أضف سطر عهدة أولًا","BDR-"&amp;TEXT(R1822,"000")))</f>
        <v/>
      </c>
      <c r="C1822" s="21" t="n"/>
      <c r="D1822" s="20">
        <f>IF(C1822="","",IF(S1822="","خارج السنة المالية",INDEX(القوائم!$D$2:$D$13,S1822)))</f>
        <v/>
      </c>
      <c r="E1822" s="22" t="n"/>
      <c r="F1822" s="23" t="n"/>
      <c r="G1822" s="23" t="n"/>
      <c r="H1822" s="22" t="n"/>
      <c r="I1822" s="19" t="n"/>
      <c r="J1822" s="21" t="n"/>
      <c r="K1822" s="19" t="n"/>
      <c r="L1822" s="19" t="n"/>
      <c r="M1822" s="21" t="n"/>
      <c r="N1822" s="22" t="n"/>
      <c r="O1822" s="24">
        <f>IF(A1822&lt;&gt;"عهدة","",SUMIFS($G$8:$G$5007,$B$8:$B$5007,B1822,$A$8:$A$5007,"مصروف",$I$8:$I$5007,"&lt;&gt;مرفوض"))</f>
        <v/>
      </c>
      <c r="P1822" s="25">
        <f>IF(A1822&lt;&gt;"عهدة","",N(F1822)-O1822)</f>
        <v/>
      </c>
      <c r="Q1822" s="26">
        <f>IF(A1822="","",IF(A1822="عهدة",IF(N(F1822)=0,"⚠ أدخل قيمة العهدة",IF(P1822&lt;0,"⛔ عجز / زيادة مصروفات "&amp;TEXT(-P1822,"#,##0"),IF(COUNTIFS($B$8:$B$5007,B1822,$A$8:$A$5007,"مصروف",$I$8:$I$5007,"&lt;&gt;مرفوض",$K$8:$K$5007,"&lt;&gt;نعم")&gt;0,"⚠ "&amp;COUNTIFS($B$8:$B$5007,B1822,$A$8:$A$5007,"مصروف",$I$8:$I$5007,"&lt;&gt;مرفوض",$K$8:$K$5007,"&lt;&gt;نعم")&amp;" مصروف غير مسوى",IF(L1822="تمت التسوية",IF(P1822=0,"✔ متوازنة وتمت التسوية","✔ تمت التسوية – متبقي "&amp;TEXT(P1822,"#,##0")),IF(P1822&gt;0,"متبقي "&amp;TEXT(P1822,"#,##0"),"✔ متوازنة"))))),IF(R1822=0,"⚠ أضف سطر عهدة أولًا",IF(OR(C1822="",N(G1822)=0),"⚠ أكمل التاريخ والقيمة",IF(S1822="","⚠ التاريخ خارج السنة المالية",IF(H1822="","⚠ اختر بند الموازنة",IF(I1822="مرفوض","✖ مرفوض من المدير",IF(I1822&lt;&gt;"موافق","⏳ بانتظار موافقة المدير",IF(K1822&lt;&gt;"نعم","⚠ غير مسوى مع الحسابات","✔ معتمد ومسوى")))))))))</f>
        <v/>
      </c>
      <c r="R1822">
        <f>N(R1821)+IF(A1822="عهدة",1,0)</f>
        <v/>
      </c>
      <c r="S1822">
        <f>IF(C1822="","",IF(AND(C1822&gt;=DATE(2026,9,1),C1822&lt;=DATE(2027,8,31)),(YEAR(C1822)-2026)*12+MONTH(C1822)-8,""))</f>
        <v/>
      </c>
      <c r="T1822">
        <f>IF(AND(A1822="مصروف",R1822&gt;0,I1822="موافق",S1822&lt;&gt;"",H1822&lt;&gt;""),N(G1822),0)</f>
        <v/>
      </c>
    </row>
    <row r="1823">
      <c r="A1823" s="19" t="n"/>
      <c r="B1823" s="20">
        <f>IF(A1823="","",IF(R1823=0,"⚠ أضف سطر عهدة أولًا","BDR-"&amp;TEXT(R1823,"000")))</f>
        <v/>
      </c>
      <c r="C1823" s="21" t="n"/>
      <c r="D1823" s="20">
        <f>IF(C1823="","",IF(S1823="","خارج السنة المالية",INDEX(القوائم!$D$2:$D$13,S1823)))</f>
        <v/>
      </c>
      <c r="E1823" s="22" t="n"/>
      <c r="F1823" s="23" t="n"/>
      <c r="G1823" s="23" t="n"/>
      <c r="H1823" s="22" t="n"/>
      <c r="I1823" s="19" t="n"/>
      <c r="J1823" s="21" t="n"/>
      <c r="K1823" s="19" t="n"/>
      <c r="L1823" s="19" t="n"/>
      <c r="M1823" s="21" t="n"/>
      <c r="N1823" s="22" t="n"/>
      <c r="O1823" s="24">
        <f>IF(A1823&lt;&gt;"عهدة","",SUMIFS($G$8:$G$5007,$B$8:$B$5007,B1823,$A$8:$A$5007,"مصروف",$I$8:$I$5007,"&lt;&gt;مرفوض"))</f>
        <v/>
      </c>
      <c r="P1823" s="25">
        <f>IF(A1823&lt;&gt;"عهدة","",N(F1823)-O1823)</f>
        <v/>
      </c>
      <c r="Q1823" s="26">
        <f>IF(A1823="","",IF(A1823="عهدة",IF(N(F1823)=0,"⚠ أدخل قيمة العهدة",IF(P1823&lt;0,"⛔ عجز / زيادة مصروفات "&amp;TEXT(-P1823,"#,##0"),IF(COUNTIFS($B$8:$B$5007,B1823,$A$8:$A$5007,"مصروف",$I$8:$I$5007,"&lt;&gt;مرفوض",$K$8:$K$5007,"&lt;&gt;نعم")&gt;0,"⚠ "&amp;COUNTIFS($B$8:$B$5007,B1823,$A$8:$A$5007,"مصروف",$I$8:$I$5007,"&lt;&gt;مرفوض",$K$8:$K$5007,"&lt;&gt;نعم")&amp;" مصروف غير مسوى",IF(L1823="تمت التسوية",IF(P1823=0,"✔ متوازنة وتمت التسوية","✔ تمت التسوية – متبقي "&amp;TEXT(P1823,"#,##0")),IF(P1823&gt;0,"متبقي "&amp;TEXT(P1823,"#,##0"),"✔ متوازنة"))))),IF(R1823=0,"⚠ أضف سطر عهدة أولًا",IF(OR(C1823="",N(G1823)=0),"⚠ أكمل التاريخ والقيمة",IF(S1823="","⚠ التاريخ خارج السنة المالية",IF(H1823="","⚠ اختر بند الموازنة",IF(I1823="مرفوض","✖ مرفوض من المدير",IF(I1823&lt;&gt;"موافق","⏳ بانتظار موافقة المدير",IF(K1823&lt;&gt;"نعم","⚠ غير مسوى مع الحسابات","✔ معتمد ومسوى")))))))))</f>
        <v/>
      </c>
      <c r="R1823">
        <f>N(R1822)+IF(A1823="عهدة",1,0)</f>
        <v/>
      </c>
      <c r="S1823">
        <f>IF(C1823="","",IF(AND(C1823&gt;=DATE(2026,9,1),C1823&lt;=DATE(2027,8,31)),(YEAR(C1823)-2026)*12+MONTH(C1823)-8,""))</f>
        <v/>
      </c>
      <c r="T1823">
        <f>IF(AND(A1823="مصروف",R1823&gt;0,I1823="موافق",S1823&lt;&gt;"",H1823&lt;&gt;""),N(G1823),0)</f>
        <v/>
      </c>
    </row>
    <row r="1824">
      <c r="A1824" s="19" t="n"/>
      <c r="B1824" s="20">
        <f>IF(A1824="","",IF(R1824=0,"⚠ أضف سطر عهدة أولًا","BDR-"&amp;TEXT(R1824,"000")))</f>
        <v/>
      </c>
      <c r="C1824" s="21" t="n"/>
      <c r="D1824" s="20">
        <f>IF(C1824="","",IF(S1824="","خارج السنة المالية",INDEX(القوائم!$D$2:$D$13,S1824)))</f>
        <v/>
      </c>
      <c r="E1824" s="22" t="n"/>
      <c r="F1824" s="23" t="n"/>
      <c r="G1824" s="23" t="n"/>
      <c r="H1824" s="22" t="n"/>
      <c r="I1824" s="19" t="n"/>
      <c r="J1824" s="21" t="n"/>
      <c r="K1824" s="19" t="n"/>
      <c r="L1824" s="19" t="n"/>
      <c r="M1824" s="21" t="n"/>
      <c r="N1824" s="22" t="n"/>
      <c r="O1824" s="24">
        <f>IF(A1824&lt;&gt;"عهدة","",SUMIFS($G$8:$G$5007,$B$8:$B$5007,B1824,$A$8:$A$5007,"مصروف",$I$8:$I$5007,"&lt;&gt;مرفوض"))</f>
        <v/>
      </c>
      <c r="P1824" s="25">
        <f>IF(A1824&lt;&gt;"عهدة","",N(F1824)-O1824)</f>
        <v/>
      </c>
      <c r="Q1824" s="26">
        <f>IF(A1824="","",IF(A1824="عهدة",IF(N(F1824)=0,"⚠ أدخل قيمة العهدة",IF(P1824&lt;0,"⛔ عجز / زيادة مصروفات "&amp;TEXT(-P1824,"#,##0"),IF(COUNTIFS($B$8:$B$5007,B1824,$A$8:$A$5007,"مصروف",$I$8:$I$5007,"&lt;&gt;مرفوض",$K$8:$K$5007,"&lt;&gt;نعم")&gt;0,"⚠ "&amp;COUNTIFS($B$8:$B$5007,B1824,$A$8:$A$5007,"مصروف",$I$8:$I$5007,"&lt;&gt;مرفوض",$K$8:$K$5007,"&lt;&gt;نعم")&amp;" مصروف غير مسوى",IF(L1824="تمت التسوية",IF(P1824=0,"✔ متوازنة وتمت التسوية","✔ تمت التسوية – متبقي "&amp;TEXT(P1824,"#,##0")),IF(P1824&gt;0,"متبقي "&amp;TEXT(P1824,"#,##0"),"✔ متوازنة"))))),IF(R1824=0,"⚠ أضف سطر عهدة أولًا",IF(OR(C1824="",N(G1824)=0),"⚠ أكمل التاريخ والقيمة",IF(S1824="","⚠ التاريخ خارج السنة المالية",IF(H1824="","⚠ اختر بند الموازنة",IF(I1824="مرفوض","✖ مرفوض من المدير",IF(I1824&lt;&gt;"موافق","⏳ بانتظار موافقة المدير",IF(K1824&lt;&gt;"نعم","⚠ غير مسوى مع الحسابات","✔ معتمد ومسوى")))))))))</f>
        <v/>
      </c>
      <c r="R1824">
        <f>N(R1823)+IF(A1824="عهدة",1,0)</f>
        <v/>
      </c>
      <c r="S1824">
        <f>IF(C1824="","",IF(AND(C1824&gt;=DATE(2026,9,1),C1824&lt;=DATE(2027,8,31)),(YEAR(C1824)-2026)*12+MONTH(C1824)-8,""))</f>
        <v/>
      </c>
      <c r="T1824">
        <f>IF(AND(A1824="مصروف",R1824&gt;0,I1824="موافق",S1824&lt;&gt;"",H1824&lt;&gt;""),N(G1824),0)</f>
        <v/>
      </c>
    </row>
    <row r="1825">
      <c r="A1825" s="19" t="n"/>
      <c r="B1825" s="20">
        <f>IF(A1825="","",IF(R1825=0,"⚠ أضف سطر عهدة أولًا","BDR-"&amp;TEXT(R1825,"000")))</f>
        <v/>
      </c>
      <c r="C1825" s="21" t="n"/>
      <c r="D1825" s="20">
        <f>IF(C1825="","",IF(S1825="","خارج السنة المالية",INDEX(القوائم!$D$2:$D$13,S1825)))</f>
        <v/>
      </c>
      <c r="E1825" s="22" t="n"/>
      <c r="F1825" s="23" t="n"/>
      <c r="G1825" s="23" t="n"/>
      <c r="H1825" s="22" t="n"/>
      <c r="I1825" s="19" t="n"/>
      <c r="J1825" s="21" t="n"/>
      <c r="K1825" s="19" t="n"/>
      <c r="L1825" s="19" t="n"/>
      <c r="M1825" s="21" t="n"/>
      <c r="N1825" s="22" t="n"/>
      <c r="O1825" s="24">
        <f>IF(A1825&lt;&gt;"عهدة","",SUMIFS($G$8:$G$5007,$B$8:$B$5007,B1825,$A$8:$A$5007,"مصروف",$I$8:$I$5007,"&lt;&gt;مرفوض"))</f>
        <v/>
      </c>
      <c r="P1825" s="25">
        <f>IF(A1825&lt;&gt;"عهدة","",N(F1825)-O1825)</f>
        <v/>
      </c>
      <c r="Q1825" s="26">
        <f>IF(A1825="","",IF(A1825="عهدة",IF(N(F1825)=0,"⚠ أدخل قيمة العهدة",IF(P1825&lt;0,"⛔ عجز / زيادة مصروفات "&amp;TEXT(-P1825,"#,##0"),IF(COUNTIFS($B$8:$B$5007,B1825,$A$8:$A$5007,"مصروف",$I$8:$I$5007,"&lt;&gt;مرفوض",$K$8:$K$5007,"&lt;&gt;نعم")&gt;0,"⚠ "&amp;COUNTIFS($B$8:$B$5007,B1825,$A$8:$A$5007,"مصروف",$I$8:$I$5007,"&lt;&gt;مرفوض",$K$8:$K$5007,"&lt;&gt;نعم")&amp;" مصروف غير مسوى",IF(L1825="تمت التسوية",IF(P1825=0,"✔ متوازنة وتمت التسوية","✔ تمت التسوية – متبقي "&amp;TEXT(P1825,"#,##0")),IF(P1825&gt;0,"متبقي "&amp;TEXT(P1825,"#,##0"),"✔ متوازنة"))))),IF(R1825=0,"⚠ أضف سطر عهدة أولًا",IF(OR(C1825="",N(G1825)=0),"⚠ أكمل التاريخ والقيمة",IF(S1825="","⚠ التاريخ خارج السنة المالية",IF(H1825="","⚠ اختر بند الموازنة",IF(I1825="مرفوض","✖ مرفوض من المدير",IF(I1825&lt;&gt;"موافق","⏳ بانتظار موافقة المدير",IF(K1825&lt;&gt;"نعم","⚠ غير مسوى مع الحسابات","✔ معتمد ومسوى")))))))))</f>
        <v/>
      </c>
      <c r="R1825">
        <f>N(R1824)+IF(A1825="عهدة",1,0)</f>
        <v/>
      </c>
      <c r="S1825">
        <f>IF(C1825="","",IF(AND(C1825&gt;=DATE(2026,9,1),C1825&lt;=DATE(2027,8,31)),(YEAR(C1825)-2026)*12+MONTH(C1825)-8,""))</f>
        <v/>
      </c>
      <c r="T1825">
        <f>IF(AND(A1825="مصروف",R1825&gt;0,I1825="موافق",S1825&lt;&gt;"",H1825&lt;&gt;""),N(G1825),0)</f>
        <v/>
      </c>
    </row>
    <row r="1826">
      <c r="A1826" s="19" t="n"/>
      <c r="B1826" s="20">
        <f>IF(A1826="","",IF(R1826=0,"⚠ أضف سطر عهدة أولًا","BDR-"&amp;TEXT(R1826,"000")))</f>
        <v/>
      </c>
      <c r="C1826" s="21" t="n"/>
      <c r="D1826" s="20">
        <f>IF(C1826="","",IF(S1826="","خارج السنة المالية",INDEX(القوائم!$D$2:$D$13,S1826)))</f>
        <v/>
      </c>
      <c r="E1826" s="22" t="n"/>
      <c r="F1826" s="23" t="n"/>
      <c r="G1826" s="23" t="n"/>
      <c r="H1826" s="22" t="n"/>
      <c r="I1826" s="19" t="n"/>
      <c r="J1826" s="21" t="n"/>
      <c r="K1826" s="19" t="n"/>
      <c r="L1826" s="19" t="n"/>
      <c r="M1826" s="21" t="n"/>
      <c r="N1826" s="22" t="n"/>
      <c r="O1826" s="24">
        <f>IF(A1826&lt;&gt;"عهدة","",SUMIFS($G$8:$G$5007,$B$8:$B$5007,B1826,$A$8:$A$5007,"مصروف",$I$8:$I$5007,"&lt;&gt;مرفوض"))</f>
        <v/>
      </c>
      <c r="P1826" s="25">
        <f>IF(A1826&lt;&gt;"عهدة","",N(F1826)-O1826)</f>
        <v/>
      </c>
      <c r="Q1826" s="26">
        <f>IF(A1826="","",IF(A1826="عهدة",IF(N(F1826)=0,"⚠ أدخل قيمة العهدة",IF(P1826&lt;0,"⛔ عجز / زيادة مصروفات "&amp;TEXT(-P1826,"#,##0"),IF(COUNTIFS($B$8:$B$5007,B1826,$A$8:$A$5007,"مصروف",$I$8:$I$5007,"&lt;&gt;مرفوض",$K$8:$K$5007,"&lt;&gt;نعم")&gt;0,"⚠ "&amp;COUNTIFS($B$8:$B$5007,B1826,$A$8:$A$5007,"مصروف",$I$8:$I$5007,"&lt;&gt;مرفوض",$K$8:$K$5007,"&lt;&gt;نعم")&amp;" مصروف غير مسوى",IF(L1826="تمت التسوية",IF(P1826=0,"✔ متوازنة وتمت التسوية","✔ تمت التسوية – متبقي "&amp;TEXT(P1826,"#,##0")),IF(P1826&gt;0,"متبقي "&amp;TEXT(P1826,"#,##0"),"✔ متوازنة"))))),IF(R1826=0,"⚠ أضف سطر عهدة أولًا",IF(OR(C1826="",N(G1826)=0),"⚠ أكمل التاريخ والقيمة",IF(S1826="","⚠ التاريخ خارج السنة المالية",IF(H1826="","⚠ اختر بند الموازنة",IF(I1826="مرفوض","✖ مرفوض من المدير",IF(I1826&lt;&gt;"موافق","⏳ بانتظار موافقة المدير",IF(K1826&lt;&gt;"نعم","⚠ غير مسوى مع الحسابات","✔ معتمد ومسوى")))))))))</f>
        <v/>
      </c>
      <c r="R1826">
        <f>N(R1825)+IF(A1826="عهدة",1,0)</f>
        <v/>
      </c>
      <c r="S1826">
        <f>IF(C1826="","",IF(AND(C1826&gt;=DATE(2026,9,1),C1826&lt;=DATE(2027,8,31)),(YEAR(C1826)-2026)*12+MONTH(C1826)-8,""))</f>
        <v/>
      </c>
      <c r="T1826">
        <f>IF(AND(A1826="مصروف",R1826&gt;0,I1826="موافق",S1826&lt;&gt;"",H1826&lt;&gt;""),N(G1826),0)</f>
        <v/>
      </c>
    </row>
    <row r="1827">
      <c r="A1827" s="19" t="n"/>
      <c r="B1827" s="20">
        <f>IF(A1827="","",IF(R1827=0,"⚠ أضف سطر عهدة أولًا","BDR-"&amp;TEXT(R1827,"000")))</f>
        <v/>
      </c>
      <c r="C1827" s="21" t="n"/>
      <c r="D1827" s="20">
        <f>IF(C1827="","",IF(S1827="","خارج السنة المالية",INDEX(القوائم!$D$2:$D$13,S1827)))</f>
        <v/>
      </c>
      <c r="E1827" s="22" t="n"/>
      <c r="F1827" s="23" t="n"/>
      <c r="G1827" s="23" t="n"/>
      <c r="H1827" s="22" t="n"/>
      <c r="I1827" s="19" t="n"/>
      <c r="J1827" s="21" t="n"/>
      <c r="K1827" s="19" t="n"/>
      <c r="L1827" s="19" t="n"/>
      <c r="M1827" s="21" t="n"/>
      <c r="N1827" s="22" t="n"/>
      <c r="O1827" s="24">
        <f>IF(A1827&lt;&gt;"عهدة","",SUMIFS($G$8:$G$5007,$B$8:$B$5007,B1827,$A$8:$A$5007,"مصروف",$I$8:$I$5007,"&lt;&gt;مرفوض"))</f>
        <v/>
      </c>
      <c r="P1827" s="25">
        <f>IF(A1827&lt;&gt;"عهدة","",N(F1827)-O1827)</f>
        <v/>
      </c>
      <c r="Q1827" s="26">
        <f>IF(A1827="","",IF(A1827="عهدة",IF(N(F1827)=0,"⚠ أدخل قيمة العهدة",IF(P1827&lt;0,"⛔ عجز / زيادة مصروفات "&amp;TEXT(-P1827,"#,##0"),IF(COUNTIFS($B$8:$B$5007,B1827,$A$8:$A$5007,"مصروف",$I$8:$I$5007,"&lt;&gt;مرفوض",$K$8:$K$5007,"&lt;&gt;نعم")&gt;0,"⚠ "&amp;COUNTIFS($B$8:$B$5007,B1827,$A$8:$A$5007,"مصروف",$I$8:$I$5007,"&lt;&gt;مرفوض",$K$8:$K$5007,"&lt;&gt;نعم")&amp;" مصروف غير مسوى",IF(L1827="تمت التسوية",IF(P1827=0,"✔ متوازنة وتمت التسوية","✔ تمت التسوية – متبقي "&amp;TEXT(P1827,"#,##0")),IF(P1827&gt;0,"متبقي "&amp;TEXT(P1827,"#,##0"),"✔ متوازنة"))))),IF(R1827=0,"⚠ أضف سطر عهدة أولًا",IF(OR(C1827="",N(G1827)=0),"⚠ أكمل التاريخ والقيمة",IF(S1827="","⚠ التاريخ خارج السنة المالية",IF(H1827="","⚠ اختر بند الموازنة",IF(I1827="مرفوض","✖ مرفوض من المدير",IF(I1827&lt;&gt;"موافق","⏳ بانتظار موافقة المدير",IF(K1827&lt;&gt;"نعم","⚠ غير مسوى مع الحسابات","✔ معتمد ومسوى")))))))))</f>
        <v/>
      </c>
      <c r="R1827">
        <f>N(R1826)+IF(A1827="عهدة",1,0)</f>
        <v/>
      </c>
      <c r="S1827">
        <f>IF(C1827="","",IF(AND(C1827&gt;=DATE(2026,9,1),C1827&lt;=DATE(2027,8,31)),(YEAR(C1827)-2026)*12+MONTH(C1827)-8,""))</f>
        <v/>
      </c>
      <c r="T1827">
        <f>IF(AND(A1827="مصروف",R1827&gt;0,I1827="موافق",S1827&lt;&gt;"",H1827&lt;&gt;""),N(G1827),0)</f>
        <v/>
      </c>
    </row>
    <row r="1828">
      <c r="A1828" s="19" t="n"/>
      <c r="B1828" s="20">
        <f>IF(A1828="","",IF(R1828=0,"⚠ أضف سطر عهدة أولًا","BDR-"&amp;TEXT(R1828,"000")))</f>
        <v/>
      </c>
      <c r="C1828" s="21" t="n"/>
      <c r="D1828" s="20">
        <f>IF(C1828="","",IF(S1828="","خارج السنة المالية",INDEX(القوائم!$D$2:$D$13,S1828)))</f>
        <v/>
      </c>
      <c r="E1828" s="22" t="n"/>
      <c r="F1828" s="23" t="n"/>
      <c r="G1828" s="23" t="n"/>
      <c r="H1828" s="22" t="n"/>
      <c r="I1828" s="19" t="n"/>
      <c r="J1828" s="21" t="n"/>
      <c r="K1828" s="19" t="n"/>
      <c r="L1828" s="19" t="n"/>
      <c r="M1828" s="21" t="n"/>
      <c r="N1828" s="22" t="n"/>
      <c r="O1828" s="24">
        <f>IF(A1828&lt;&gt;"عهدة","",SUMIFS($G$8:$G$5007,$B$8:$B$5007,B1828,$A$8:$A$5007,"مصروف",$I$8:$I$5007,"&lt;&gt;مرفوض"))</f>
        <v/>
      </c>
      <c r="P1828" s="25">
        <f>IF(A1828&lt;&gt;"عهدة","",N(F1828)-O1828)</f>
        <v/>
      </c>
      <c r="Q1828" s="26">
        <f>IF(A1828="","",IF(A1828="عهدة",IF(N(F1828)=0,"⚠ أدخل قيمة العهدة",IF(P1828&lt;0,"⛔ عجز / زيادة مصروفات "&amp;TEXT(-P1828,"#,##0"),IF(COUNTIFS($B$8:$B$5007,B1828,$A$8:$A$5007,"مصروف",$I$8:$I$5007,"&lt;&gt;مرفوض",$K$8:$K$5007,"&lt;&gt;نعم")&gt;0,"⚠ "&amp;COUNTIFS($B$8:$B$5007,B1828,$A$8:$A$5007,"مصروف",$I$8:$I$5007,"&lt;&gt;مرفوض",$K$8:$K$5007,"&lt;&gt;نعم")&amp;" مصروف غير مسوى",IF(L1828="تمت التسوية",IF(P1828=0,"✔ متوازنة وتمت التسوية","✔ تمت التسوية – متبقي "&amp;TEXT(P1828,"#,##0")),IF(P1828&gt;0,"متبقي "&amp;TEXT(P1828,"#,##0"),"✔ متوازنة"))))),IF(R1828=0,"⚠ أضف سطر عهدة أولًا",IF(OR(C1828="",N(G1828)=0),"⚠ أكمل التاريخ والقيمة",IF(S1828="","⚠ التاريخ خارج السنة المالية",IF(H1828="","⚠ اختر بند الموازنة",IF(I1828="مرفوض","✖ مرفوض من المدير",IF(I1828&lt;&gt;"موافق","⏳ بانتظار موافقة المدير",IF(K1828&lt;&gt;"نعم","⚠ غير مسوى مع الحسابات","✔ معتمد ومسوى")))))))))</f>
        <v/>
      </c>
      <c r="R1828">
        <f>N(R1827)+IF(A1828="عهدة",1,0)</f>
        <v/>
      </c>
      <c r="S1828">
        <f>IF(C1828="","",IF(AND(C1828&gt;=DATE(2026,9,1),C1828&lt;=DATE(2027,8,31)),(YEAR(C1828)-2026)*12+MONTH(C1828)-8,""))</f>
        <v/>
      </c>
      <c r="T1828">
        <f>IF(AND(A1828="مصروف",R1828&gt;0,I1828="موافق",S1828&lt;&gt;"",H1828&lt;&gt;""),N(G1828),0)</f>
        <v/>
      </c>
    </row>
    <row r="1829">
      <c r="A1829" s="19" t="n"/>
      <c r="B1829" s="20">
        <f>IF(A1829="","",IF(R1829=0,"⚠ أضف سطر عهدة أولًا","BDR-"&amp;TEXT(R1829,"000")))</f>
        <v/>
      </c>
      <c r="C1829" s="21" t="n"/>
      <c r="D1829" s="20">
        <f>IF(C1829="","",IF(S1829="","خارج السنة المالية",INDEX(القوائم!$D$2:$D$13,S1829)))</f>
        <v/>
      </c>
      <c r="E1829" s="22" t="n"/>
      <c r="F1829" s="23" t="n"/>
      <c r="G1829" s="23" t="n"/>
      <c r="H1829" s="22" t="n"/>
      <c r="I1829" s="19" t="n"/>
      <c r="J1829" s="21" t="n"/>
      <c r="K1829" s="19" t="n"/>
      <c r="L1829" s="19" t="n"/>
      <c r="M1829" s="21" t="n"/>
      <c r="N1829" s="22" t="n"/>
      <c r="O1829" s="24">
        <f>IF(A1829&lt;&gt;"عهدة","",SUMIFS($G$8:$G$5007,$B$8:$B$5007,B1829,$A$8:$A$5007,"مصروف",$I$8:$I$5007,"&lt;&gt;مرفوض"))</f>
        <v/>
      </c>
      <c r="P1829" s="25">
        <f>IF(A1829&lt;&gt;"عهدة","",N(F1829)-O1829)</f>
        <v/>
      </c>
      <c r="Q1829" s="26">
        <f>IF(A1829="","",IF(A1829="عهدة",IF(N(F1829)=0,"⚠ أدخل قيمة العهدة",IF(P1829&lt;0,"⛔ عجز / زيادة مصروفات "&amp;TEXT(-P1829,"#,##0"),IF(COUNTIFS($B$8:$B$5007,B1829,$A$8:$A$5007,"مصروف",$I$8:$I$5007,"&lt;&gt;مرفوض",$K$8:$K$5007,"&lt;&gt;نعم")&gt;0,"⚠ "&amp;COUNTIFS($B$8:$B$5007,B1829,$A$8:$A$5007,"مصروف",$I$8:$I$5007,"&lt;&gt;مرفوض",$K$8:$K$5007,"&lt;&gt;نعم")&amp;" مصروف غير مسوى",IF(L1829="تمت التسوية",IF(P1829=0,"✔ متوازنة وتمت التسوية","✔ تمت التسوية – متبقي "&amp;TEXT(P1829,"#,##0")),IF(P1829&gt;0,"متبقي "&amp;TEXT(P1829,"#,##0"),"✔ متوازنة"))))),IF(R1829=0,"⚠ أضف سطر عهدة أولًا",IF(OR(C1829="",N(G1829)=0),"⚠ أكمل التاريخ والقيمة",IF(S1829="","⚠ التاريخ خارج السنة المالية",IF(H1829="","⚠ اختر بند الموازنة",IF(I1829="مرفوض","✖ مرفوض من المدير",IF(I1829&lt;&gt;"موافق","⏳ بانتظار موافقة المدير",IF(K1829&lt;&gt;"نعم","⚠ غير مسوى مع الحسابات","✔ معتمد ومسوى")))))))))</f>
        <v/>
      </c>
      <c r="R1829">
        <f>N(R1828)+IF(A1829="عهدة",1,0)</f>
        <v/>
      </c>
      <c r="S1829">
        <f>IF(C1829="","",IF(AND(C1829&gt;=DATE(2026,9,1),C1829&lt;=DATE(2027,8,31)),(YEAR(C1829)-2026)*12+MONTH(C1829)-8,""))</f>
        <v/>
      </c>
      <c r="T1829">
        <f>IF(AND(A1829="مصروف",R1829&gt;0,I1829="موافق",S1829&lt;&gt;"",H1829&lt;&gt;""),N(G1829),0)</f>
        <v/>
      </c>
    </row>
    <row r="1830">
      <c r="A1830" s="19" t="n"/>
      <c r="B1830" s="20">
        <f>IF(A1830="","",IF(R1830=0,"⚠ أضف سطر عهدة أولًا","BDR-"&amp;TEXT(R1830,"000")))</f>
        <v/>
      </c>
      <c r="C1830" s="21" t="n"/>
      <c r="D1830" s="20">
        <f>IF(C1830="","",IF(S1830="","خارج السنة المالية",INDEX(القوائم!$D$2:$D$13,S1830)))</f>
        <v/>
      </c>
      <c r="E1830" s="22" t="n"/>
      <c r="F1830" s="23" t="n"/>
      <c r="G1830" s="23" t="n"/>
      <c r="H1830" s="22" t="n"/>
      <c r="I1830" s="19" t="n"/>
      <c r="J1830" s="21" t="n"/>
      <c r="K1830" s="19" t="n"/>
      <c r="L1830" s="19" t="n"/>
      <c r="M1830" s="21" t="n"/>
      <c r="N1830" s="22" t="n"/>
      <c r="O1830" s="24">
        <f>IF(A1830&lt;&gt;"عهدة","",SUMIFS($G$8:$G$5007,$B$8:$B$5007,B1830,$A$8:$A$5007,"مصروف",$I$8:$I$5007,"&lt;&gt;مرفوض"))</f>
        <v/>
      </c>
      <c r="P1830" s="25">
        <f>IF(A1830&lt;&gt;"عهدة","",N(F1830)-O1830)</f>
        <v/>
      </c>
      <c r="Q1830" s="26">
        <f>IF(A1830="","",IF(A1830="عهدة",IF(N(F1830)=0,"⚠ أدخل قيمة العهدة",IF(P1830&lt;0,"⛔ عجز / زيادة مصروفات "&amp;TEXT(-P1830,"#,##0"),IF(COUNTIFS($B$8:$B$5007,B1830,$A$8:$A$5007,"مصروف",$I$8:$I$5007,"&lt;&gt;مرفوض",$K$8:$K$5007,"&lt;&gt;نعم")&gt;0,"⚠ "&amp;COUNTIFS($B$8:$B$5007,B1830,$A$8:$A$5007,"مصروف",$I$8:$I$5007,"&lt;&gt;مرفوض",$K$8:$K$5007,"&lt;&gt;نعم")&amp;" مصروف غير مسوى",IF(L1830="تمت التسوية",IF(P1830=0,"✔ متوازنة وتمت التسوية","✔ تمت التسوية – متبقي "&amp;TEXT(P1830,"#,##0")),IF(P1830&gt;0,"متبقي "&amp;TEXT(P1830,"#,##0"),"✔ متوازنة"))))),IF(R1830=0,"⚠ أضف سطر عهدة أولًا",IF(OR(C1830="",N(G1830)=0),"⚠ أكمل التاريخ والقيمة",IF(S1830="","⚠ التاريخ خارج السنة المالية",IF(H1830="","⚠ اختر بند الموازنة",IF(I1830="مرفوض","✖ مرفوض من المدير",IF(I1830&lt;&gt;"موافق","⏳ بانتظار موافقة المدير",IF(K1830&lt;&gt;"نعم","⚠ غير مسوى مع الحسابات","✔ معتمد ومسوى")))))))))</f>
        <v/>
      </c>
      <c r="R1830">
        <f>N(R1829)+IF(A1830="عهدة",1,0)</f>
        <v/>
      </c>
      <c r="S1830">
        <f>IF(C1830="","",IF(AND(C1830&gt;=DATE(2026,9,1),C1830&lt;=DATE(2027,8,31)),(YEAR(C1830)-2026)*12+MONTH(C1830)-8,""))</f>
        <v/>
      </c>
      <c r="T1830">
        <f>IF(AND(A1830="مصروف",R1830&gt;0,I1830="موافق",S1830&lt;&gt;"",H1830&lt;&gt;""),N(G1830),0)</f>
        <v/>
      </c>
    </row>
    <row r="1831">
      <c r="A1831" s="19" t="n"/>
      <c r="B1831" s="20">
        <f>IF(A1831="","",IF(R1831=0,"⚠ أضف سطر عهدة أولًا","BDR-"&amp;TEXT(R1831,"000")))</f>
        <v/>
      </c>
      <c r="C1831" s="21" t="n"/>
      <c r="D1831" s="20">
        <f>IF(C1831="","",IF(S1831="","خارج السنة المالية",INDEX(القوائم!$D$2:$D$13,S1831)))</f>
        <v/>
      </c>
      <c r="E1831" s="22" t="n"/>
      <c r="F1831" s="23" t="n"/>
      <c r="G1831" s="23" t="n"/>
      <c r="H1831" s="22" t="n"/>
      <c r="I1831" s="19" t="n"/>
      <c r="J1831" s="21" t="n"/>
      <c r="K1831" s="19" t="n"/>
      <c r="L1831" s="19" t="n"/>
      <c r="M1831" s="21" t="n"/>
      <c r="N1831" s="22" t="n"/>
      <c r="O1831" s="24">
        <f>IF(A1831&lt;&gt;"عهدة","",SUMIFS($G$8:$G$5007,$B$8:$B$5007,B1831,$A$8:$A$5007,"مصروف",$I$8:$I$5007,"&lt;&gt;مرفوض"))</f>
        <v/>
      </c>
      <c r="P1831" s="25">
        <f>IF(A1831&lt;&gt;"عهدة","",N(F1831)-O1831)</f>
        <v/>
      </c>
      <c r="Q1831" s="26">
        <f>IF(A1831="","",IF(A1831="عهدة",IF(N(F1831)=0,"⚠ أدخل قيمة العهدة",IF(P1831&lt;0,"⛔ عجز / زيادة مصروفات "&amp;TEXT(-P1831,"#,##0"),IF(COUNTIFS($B$8:$B$5007,B1831,$A$8:$A$5007,"مصروف",$I$8:$I$5007,"&lt;&gt;مرفوض",$K$8:$K$5007,"&lt;&gt;نعم")&gt;0,"⚠ "&amp;COUNTIFS($B$8:$B$5007,B1831,$A$8:$A$5007,"مصروف",$I$8:$I$5007,"&lt;&gt;مرفوض",$K$8:$K$5007,"&lt;&gt;نعم")&amp;" مصروف غير مسوى",IF(L1831="تمت التسوية",IF(P1831=0,"✔ متوازنة وتمت التسوية","✔ تمت التسوية – متبقي "&amp;TEXT(P1831,"#,##0")),IF(P1831&gt;0,"متبقي "&amp;TEXT(P1831,"#,##0"),"✔ متوازنة"))))),IF(R1831=0,"⚠ أضف سطر عهدة أولًا",IF(OR(C1831="",N(G1831)=0),"⚠ أكمل التاريخ والقيمة",IF(S1831="","⚠ التاريخ خارج السنة المالية",IF(H1831="","⚠ اختر بند الموازنة",IF(I1831="مرفوض","✖ مرفوض من المدير",IF(I1831&lt;&gt;"موافق","⏳ بانتظار موافقة المدير",IF(K1831&lt;&gt;"نعم","⚠ غير مسوى مع الحسابات","✔ معتمد ومسوى")))))))))</f>
        <v/>
      </c>
      <c r="R1831">
        <f>N(R1830)+IF(A1831="عهدة",1,0)</f>
        <v/>
      </c>
      <c r="S1831">
        <f>IF(C1831="","",IF(AND(C1831&gt;=DATE(2026,9,1),C1831&lt;=DATE(2027,8,31)),(YEAR(C1831)-2026)*12+MONTH(C1831)-8,""))</f>
        <v/>
      </c>
      <c r="T1831">
        <f>IF(AND(A1831="مصروف",R1831&gt;0,I1831="موافق",S1831&lt;&gt;"",H1831&lt;&gt;""),N(G1831),0)</f>
        <v/>
      </c>
    </row>
    <row r="1832">
      <c r="A1832" s="19" t="n"/>
      <c r="B1832" s="20">
        <f>IF(A1832="","",IF(R1832=0,"⚠ أضف سطر عهدة أولًا","BDR-"&amp;TEXT(R1832,"000")))</f>
        <v/>
      </c>
      <c r="C1832" s="21" t="n"/>
      <c r="D1832" s="20">
        <f>IF(C1832="","",IF(S1832="","خارج السنة المالية",INDEX(القوائم!$D$2:$D$13,S1832)))</f>
        <v/>
      </c>
      <c r="E1832" s="22" t="n"/>
      <c r="F1832" s="23" t="n"/>
      <c r="G1832" s="23" t="n"/>
      <c r="H1832" s="22" t="n"/>
      <c r="I1832" s="19" t="n"/>
      <c r="J1832" s="21" t="n"/>
      <c r="K1832" s="19" t="n"/>
      <c r="L1832" s="19" t="n"/>
      <c r="M1832" s="21" t="n"/>
      <c r="N1832" s="22" t="n"/>
      <c r="O1832" s="24">
        <f>IF(A1832&lt;&gt;"عهدة","",SUMIFS($G$8:$G$5007,$B$8:$B$5007,B1832,$A$8:$A$5007,"مصروف",$I$8:$I$5007,"&lt;&gt;مرفوض"))</f>
        <v/>
      </c>
      <c r="P1832" s="25">
        <f>IF(A1832&lt;&gt;"عهدة","",N(F1832)-O1832)</f>
        <v/>
      </c>
      <c r="Q1832" s="26">
        <f>IF(A1832="","",IF(A1832="عهدة",IF(N(F1832)=0,"⚠ أدخل قيمة العهدة",IF(P1832&lt;0,"⛔ عجز / زيادة مصروفات "&amp;TEXT(-P1832,"#,##0"),IF(COUNTIFS($B$8:$B$5007,B1832,$A$8:$A$5007,"مصروف",$I$8:$I$5007,"&lt;&gt;مرفوض",$K$8:$K$5007,"&lt;&gt;نعم")&gt;0,"⚠ "&amp;COUNTIFS($B$8:$B$5007,B1832,$A$8:$A$5007,"مصروف",$I$8:$I$5007,"&lt;&gt;مرفوض",$K$8:$K$5007,"&lt;&gt;نعم")&amp;" مصروف غير مسوى",IF(L1832="تمت التسوية",IF(P1832=0,"✔ متوازنة وتمت التسوية","✔ تمت التسوية – متبقي "&amp;TEXT(P1832,"#,##0")),IF(P1832&gt;0,"متبقي "&amp;TEXT(P1832,"#,##0"),"✔ متوازنة"))))),IF(R1832=0,"⚠ أضف سطر عهدة أولًا",IF(OR(C1832="",N(G1832)=0),"⚠ أكمل التاريخ والقيمة",IF(S1832="","⚠ التاريخ خارج السنة المالية",IF(H1832="","⚠ اختر بند الموازنة",IF(I1832="مرفوض","✖ مرفوض من المدير",IF(I1832&lt;&gt;"موافق","⏳ بانتظار موافقة المدير",IF(K1832&lt;&gt;"نعم","⚠ غير مسوى مع الحسابات","✔ معتمد ومسوى")))))))))</f>
        <v/>
      </c>
      <c r="R1832">
        <f>N(R1831)+IF(A1832="عهدة",1,0)</f>
        <v/>
      </c>
      <c r="S1832">
        <f>IF(C1832="","",IF(AND(C1832&gt;=DATE(2026,9,1),C1832&lt;=DATE(2027,8,31)),(YEAR(C1832)-2026)*12+MONTH(C1832)-8,""))</f>
        <v/>
      </c>
      <c r="T1832">
        <f>IF(AND(A1832="مصروف",R1832&gt;0,I1832="موافق",S1832&lt;&gt;"",H1832&lt;&gt;""),N(G1832),0)</f>
        <v/>
      </c>
    </row>
    <row r="1833">
      <c r="A1833" s="19" t="n"/>
      <c r="B1833" s="20">
        <f>IF(A1833="","",IF(R1833=0,"⚠ أضف سطر عهدة أولًا","BDR-"&amp;TEXT(R1833,"000")))</f>
        <v/>
      </c>
      <c r="C1833" s="21" t="n"/>
      <c r="D1833" s="20">
        <f>IF(C1833="","",IF(S1833="","خارج السنة المالية",INDEX(القوائم!$D$2:$D$13,S1833)))</f>
        <v/>
      </c>
      <c r="E1833" s="22" t="n"/>
      <c r="F1833" s="23" t="n"/>
      <c r="G1833" s="23" t="n"/>
      <c r="H1833" s="22" t="n"/>
      <c r="I1833" s="19" t="n"/>
      <c r="J1833" s="21" t="n"/>
      <c r="K1833" s="19" t="n"/>
      <c r="L1833" s="19" t="n"/>
      <c r="M1833" s="21" t="n"/>
      <c r="N1833" s="22" t="n"/>
      <c r="O1833" s="24">
        <f>IF(A1833&lt;&gt;"عهدة","",SUMIFS($G$8:$G$5007,$B$8:$B$5007,B1833,$A$8:$A$5007,"مصروف",$I$8:$I$5007,"&lt;&gt;مرفوض"))</f>
        <v/>
      </c>
      <c r="P1833" s="25">
        <f>IF(A1833&lt;&gt;"عهدة","",N(F1833)-O1833)</f>
        <v/>
      </c>
      <c r="Q1833" s="26">
        <f>IF(A1833="","",IF(A1833="عهدة",IF(N(F1833)=0,"⚠ أدخل قيمة العهدة",IF(P1833&lt;0,"⛔ عجز / زيادة مصروفات "&amp;TEXT(-P1833,"#,##0"),IF(COUNTIFS($B$8:$B$5007,B1833,$A$8:$A$5007,"مصروف",$I$8:$I$5007,"&lt;&gt;مرفوض",$K$8:$K$5007,"&lt;&gt;نعم")&gt;0,"⚠ "&amp;COUNTIFS($B$8:$B$5007,B1833,$A$8:$A$5007,"مصروف",$I$8:$I$5007,"&lt;&gt;مرفوض",$K$8:$K$5007,"&lt;&gt;نعم")&amp;" مصروف غير مسوى",IF(L1833="تمت التسوية",IF(P1833=0,"✔ متوازنة وتمت التسوية","✔ تمت التسوية – متبقي "&amp;TEXT(P1833,"#,##0")),IF(P1833&gt;0,"متبقي "&amp;TEXT(P1833,"#,##0"),"✔ متوازنة"))))),IF(R1833=0,"⚠ أضف سطر عهدة أولًا",IF(OR(C1833="",N(G1833)=0),"⚠ أكمل التاريخ والقيمة",IF(S1833="","⚠ التاريخ خارج السنة المالية",IF(H1833="","⚠ اختر بند الموازنة",IF(I1833="مرفوض","✖ مرفوض من المدير",IF(I1833&lt;&gt;"موافق","⏳ بانتظار موافقة المدير",IF(K1833&lt;&gt;"نعم","⚠ غير مسوى مع الحسابات","✔ معتمد ومسوى")))))))))</f>
        <v/>
      </c>
      <c r="R1833">
        <f>N(R1832)+IF(A1833="عهدة",1,0)</f>
        <v/>
      </c>
      <c r="S1833">
        <f>IF(C1833="","",IF(AND(C1833&gt;=DATE(2026,9,1),C1833&lt;=DATE(2027,8,31)),(YEAR(C1833)-2026)*12+MONTH(C1833)-8,""))</f>
        <v/>
      </c>
      <c r="T1833">
        <f>IF(AND(A1833="مصروف",R1833&gt;0,I1833="موافق",S1833&lt;&gt;"",H1833&lt;&gt;""),N(G1833),0)</f>
        <v/>
      </c>
    </row>
    <row r="1834">
      <c r="A1834" s="19" t="n"/>
      <c r="B1834" s="20">
        <f>IF(A1834="","",IF(R1834=0,"⚠ أضف سطر عهدة أولًا","BDR-"&amp;TEXT(R1834,"000")))</f>
        <v/>
      </c>
      <c r="C1834" s="21" t="n"/>
      <c r="D1834" s="20">
        <f>IF(C1834="","",IF(S1834="","خارج السنة المالية",INDEX(القوائم!$D$2:$D$13,S1834)))</f>
        <v/>
      </c>
      <c r="E1834" s="22" t="n"/>
      <c r="F1834" s="23" t="n"/>
      <c r="G1834" s="23" t="n"/>
      <c r="H1834" s="22" t="n"/>
      <c r="I1834" s="19" t="n"/>
      <c r="J1834" s="21" t="n"/>
      <c r="K1834" s="19" t="n"/>
      <c r="L1834" s="19" t="n"/>
      <c r="M1834" s="21" t="n"/>
      <c r="N1834" s="22" t="n"/>
      <c r="O1834" s="24">
        <f>IF(A1834&lt;&gt;"عهدة","",SUMIFS($G$8:$G$5007,$B$8:$B$5007,B1834,$A$8:$A$5007,"مصروف",$I$8:$I$5007,"&lt;&gt;مرفوض"))</f>
        <v/>
      </c>
      <c r="P1834" s="25">
        <f>IF(A1834&lt;&gt;"عهدة","",N(F1834)-O1834)</f>
        <v/>
      </c>
      <c r="Q1834" s="26">
        <f>IF(A1834="","",IF(A1834="عهدة",IF(N(F1834)=0,"⚠ أدخل قيمة العهدة",IF(P1834&lt;0,"⛔ عجز / زيادة مصروفات "&amp;TEXT(-P1834,"#,##0"),IF(COUNTIFS($B$8:$B$5007,B1834,$A$8:$A$5007,"مصروف",$I$8:$I$5007,"&lt;&gt;مرفوض",$K$8:$K$5007,"&lt;&gt;نعم")&gt;0,"⚠ "&amp;COUNTIFS($B$8:$B$5007,B1834,$A$8:$A$5007,"مصروف",$I$8:$I$5007,"&lt;&gt;مرفوض",$K$8:$K$5007,"&lt;&gt;نعم")&amp;" مصروف غير مسوى",IF(L1834="تمت التسوية",IF(P1834=0,"✔ متوازنة وتمت التسوية","✔ تمت التسوية – متبقي "&amp;TEXT(P1834,"#,##0")),IF(P1834&gt;0,"متبقي "&amp;TEXT(P1834,"#,##0"),"✔ متوازنة"))))),IF(R1834=0,"⚠ أضف سطر عهدة أولًا",IF(OR(C1834="",N(G1834)=0),"⚠ أكمل التاريخ والقيمة",IF(S1834="","⚠ التاريخ خارج السنة المالية",IF(H1834="","⚠ اختر بند الموازنة",IF(I1834="مرفوض","✖ مرفوض من المدير",IF(I1834&lt;&gt;"موافق","⏳ بانتظار موافقة المدير",IF(K1834&lt;&gt;"نعم","⚠ غير مسوى مع الحسابات","✔ معتمد ومسوى")))))))))</f>
        <v/>
      </c>
      <c r="R1834">
        <f>N(R1833)+IF(A1834="عهدة",1,0)</f>
        <v/>
      </c>
      <c r="S1834">
        <f>IF(C1834="","",IF(AND(C1834&gt;=DATE(2026,9,1),C1834&lt;=DATE(2027,8,31)),(YEAR(C1834)-2026)*12+MONTH(C1834)-8,""))</f>
        <v/>
      </c>
      <c r="T1834">
        <f>IF(AND(A1834="مصروف",R1834&gt;0,I1834="موافق",S1834&lt;&gt;"",H1834&lt;&gt;""),N(G1834),0)</f>
        <v/>
      </c>
    </row>
    <row r="1835">
      <c r="A1835" s="19" t="n"/>
      <c r="B1835" s="20">
        <f>IF(A1835="","",IF(R1835=0,"⚠ أضف سطر عهدة أولًا","BDR-"&amp;TEXT(R1835,"000")))</f>
        <v/>
      </c>
      <c r="C1835" s="21" t="n"/>
      <c r="D1835" s="20">
        <f>IF(C1835="","",IF(S1835="","خارج السنة المالية",INDEX(القوائم!$D$2:$D$13,S1835)))</f>
        <v/>
      </c>
      <c r="E1835" s="22" t="n"/>
      <c r="F1835" s="23" t="n"/>
      <c r="G1835" s="23" t="n"/>
      <c r="H1835" s="22" t="n"/>
      <c r="I1835" s="19" t="n"/>
      <c r="J1835" s="21" t="n"/>
      <c r="K1835" s="19" t="n"/>
      <c r="L1835" s="19" t="n"/>
      <c r="M1835" s="21" t="n"/>
      <c r="N1835" s="22" t="n"/>
      <c r="O1835" s="24">
        <f>IF(A1835&lt;&gt;"عهدة","",SUMIFS($G$8:$G$5007,$B$8:$B$5007,B1835,$A$8:$A$5007,"مصروف",$I$8:$I$5007,"&lt;&gt;مرفوض"))</f>
        <v/>
      </c>
      <c r="P1835" s="25">
        <f>IF(A1835&lt;&gt;"عهدة","",N(F1835)-O1835)</f>
        <v/>
      </c>
      <c r="Q1835" s="26">
        <f>IF(A1835="","",IF(A1835="عهدة",IF(N(F1835)=0,"⚠ أدخل قيمة العهدة",IF(P1835&lt;0,"⛔ عجز / زيادة مصروفات "&amp;TEXT(-P1835,"#,##0"),IF(COUNTIFS($B$8:$B$5007,B1835,$A$8:$A$5007,"مصروف",$I$8:$I$5007,"&lt;&gt;مرفوض",$K$8:$K$5007,"&lt;&gt;نعم")&gt;0,"⚠ "&amp;COUNTIFS($B$8:$B$5007,B1835,$A$8:$A$5007,"مصروف",$I$8:$I$5007,"&lt;&gt;مرفوض",$K$8:$K$5007,"&lt;&gt;نعم")&amp;" مصروف غير مسوى",IF(L1835="تمت التسوية",IF(P1835=0,"✔ متوازنة وتمت التسوية","✔ تمت التسوية – متبقي "&amp;TEXT(P1835,"#,##0")),IF(P1835&gt;0,"متبقي "&amp;TEXT(P1835,"#,##0"),"✔ متوازنة"))))),IF(R1835=0,"⚠ أضف سطر عهدة أولًا",IF(OR(C1835="",N(G1835)=0),"⚠ أكمل التاريخ والقيمة",IF(S1835="","⚠ التاريخ خارج السنة المالية",IF(H1835="","⚠ اختر بند الموازنة",IF(I1835="مرفوض","✖ مرفوض من المدير",IF(I1835&lt;&gt;"موافق","⏳ بانتظار موافقة المدير",IF(K1835&lt;&gt;"نعم","⚠ غير مسوى مع الحسابات","✔ معتمد ومسوى")))))))))</f>
        <v/>
      </c>
      <c r="R1835">
        <f>N(R1834)+IF(A1835="عهدة",1,0)</f>
        <v/>
      </c>
      <c r="S1835">
        <f>IF(C1835="","",IF(AND(C1835&gt;=DATE(2026,9,1),C1835&lt;=DATE(2027,8,31)),(YEAR(C1835)-2026)*12+MONTH(C1835)-8,""))</f>
        <v/>
      </c>
      <c r="T1835">
        <f>IF(AND(A1835="مصروف",R1835&gt;0,I1835="موافق",S1835&lt;&gt;"",H1835&lt;&gt;""),N(G1835),0)</f>
        <v/>
      </c>
    </row>
    <row r="1836">
      <c r="A1836" s="19" t="n"/>
      <c r="B1836" s="20">
        <f>IF(A1836="","",IF(R1836=0,"⚠ أضف سطر عهدة أولًا","BDR-"&amp;TEXT(R1836,"000")))</f>
        <v/>
      </c>
      <c r="C1836" s="21" t="n"/>
      <c r="D1836" s="20">
        <f>IF(C1836="","",IF(S1836="","خارج السنة المالية",INDEX(القوائم!$D$2:$D$13,S1836)))</f>
        <v/>
      </c>
      <c r="E1836" s="22" t="n"/>
      <c r="F1836" s="23" t="n"/>
      <c r="G1836" s="23" t="n"/>
      <c r="H1836" s="22" t="n"/>
      <c r="I1836" s="19" t="n"/>
      <c r="J1836" s="21" t="n"/>
      <c r="K1836" s="19" t="n"/>
      <c r="L1836" s="19" t="n"/>
      <c r="M1836" s="21" t="n"/>
      <c r="N1836" s="22" t="n"/>
      <c r="O1836" s="24">
        <f>IF(A1836&lt;&gt;"عهدة","",SUMIFS($G$8:$G$5007,$B$8:$B$5007,B1836,$A$8:$A$5007,"مصروف",$I$8:$I$5007,"&lt;&gt;مرفوض"))</f>
        <v/>
      </c>
      <c r="P1836" s="25">
        <f>IF(A1836&lt;&gt;"عهدة","",N(F1836)-O1836)</f>
        <v/>
      </c>
      <c r="Q1836" s="26">
        <f>IF(A1836="","",IF(A1836="عهدة",IF(N(F1836)=0,"⚠ أدخل قيمة العهدة",IF(P1836&lt;0,"⛔ عجز / زيادة مصروفات "&amp;TEXT(-P1836,"#,##0"),IF(COUNTIFS($B$8:$B$5007,B1836,$A$8:$A$5007,"مصروف",$I$8:$I$5007,"&lt;&gt;مرفوض",$K$8:$K$5007,"&lt;&gt;نعم")&gt;0,"⚠ "&amp;COUNTIFS($B$8:$B$5007,B1836,$A$8:$A$5007,"مصروف",$I$8:$I$5007,"&lt;&gt;مرفوض",$K$8:$K$5007,"&lt;&gt;نعم")&amp;" مصروف غير مسوى",IF(L1836="تمت التسوية",IF(P1836=0,"✔ متوازنة وتمت التسوية","✔ تمت التسوية – متبقي "&amp;TEXT(P1836,"#,##0")),IF(P1836&gt;0,"متبقي "&amp;TEXT(P1836,"#,##0"),"✔ متوازنة"))))),IF(R1836=0,"⚠ أضف سطر عهدة أولًا",IF(OR(C1836="",N(G1836)=0),"⚠ أكمل التاريخ والقيمة",IF(S1836="","⚠ التاريخ خارج السنة المالية",IF(H1836="","⚠ اختر بند الموازنة",IF(I1836="مرفوض","✖ مرفوض من المدير",IF(I1836&lt;&gt;"موافق","⏳ بانتظار موافقة المدير",IF(K1836&lt;&gt;"نعم","⚠ غير مسوى مع الحسابات","✔ معتمد ومسوى")))))))))</f>
        <v/>
      </c>
      <c r="R1836">
        <f>N(R1835)+IF(A1836="عهدة",1,0)</f>
        <v/>
      </c>
      <c r="S1836">
        <f>IF(C1836="","",IF(AND(C1836&gt;=DATE(2026,9,1),C1836&lt;=DATE(2027,8,31)),(YEAR(C1836)-2026)*12+MONTH(C1836)-8,""))</f>
        <v/>
      </c>
      <c r="T1836">
        <f>IF(AND(A1836="مصروف",R1836&gt;0,I1836="موافق",S1836&lt;&gt;"",H1836&lt;&gt;""),N(G1836),0)</f>
        <v/>
      </c>
    </row>
    <row r="1837">
      <c r="A1837" s="19" t="n"/>
      <c r="B1837" s="20">
        <f>IF(A1837="","",IF(R1837=0,"⚠ أضف سطر عهدة أولًا","BDR-"&amp;TEXT(R1837,"000")))</f>
        <v/>
      </c>
      <c r="C1837" s="21" t="n"/>
      <c r="D1837" s="20">
        <f>IF(C1837="","",IF(S1837="","خارج السنة المالية",INDEX(القوائم!$D$2:$D$13,S1837)))</f>
        <v/>
      </c>
      <c r="E1837" s="22" t="n"/>
      <c r="F1837" s="23" t="n"/>
      <c r="G1837" s="23" t="n"/>
      <c r="H1837" s="22" t="n"/>
      <c r="I1837" s="19" t="n"/>
      <c r="J1837" s="21" t="n"/>
      <c r="K1837" s="19" t="n"/>
      <c r="L1837" s="19" t="n"/>
      <c r="M1837" s="21" t="n"/>
      <c r="N1837" s="22" t="n"/>
      <c r="O1837" s="24">
        <f>IF(A1837&lt;&gt;"عهدة","",SUMIFS($G$8:$G$5007,$B$8:$B$5007,B1837,$A$8:$A$5007,"مصروف",$I$8:$I$5007,"&lt;&gt;مرفوض"))</f>
        <v/>
      </c>
      <c r="P1837" s="25">
        <f>IF(A1837&lt;&gt;"عهدة","",N(F1837)-O1837)</f>
        <v/>
      </c>
      <c r="Q1837" s="26">
        <f>IF(A1837="","",IF(A1837="عهدة",IF(N(F1837)=0,"⚠ أدخل قيمة العهدة",IF(P1837&lt;0,"⛔ عجز / زيادة مصروفات "&amp;TEXT(-P1837,"#,##0"),IF(COUNTIFS($B$8:$B$5007,B1837,$A$8:$A$5007,"مصروف",$I$8:$I$5007,"&lt;&gt;مرفوض",$K$8:$K$5007,"&lt;&gt;نعم")&gt;0,"⚠ "&amp;COUNTIFS($B$8:$B$5007,B1837,$A$8:$A$5007,"مصروف",$I$8:$I$5007,"&lt;&gt;مرفوض",$K$8:$K$5007,"&lt;&gt;نعم")&amp;" مصروف غير مسوى",IF(L1837="تمت التسوية",IF(P1837=0,"✔ متوازنة وتمت التسوية","✔ تمت التسوية – متبقي "&amp;TEXT(P1837,"#,##0")),IF(P1837&gt;0,"متبقي "&amp;TEXT(P1837,"#,##0"),"✔ متوازنة"))))),IF(R1837=0,"⚠ أضف سطر عهدة أولًا",IF(OR(C1837="",N(G1837)=0),"⚠ أكمل التاريخ والقيمة",IF(S1837="","⚠ التاريخ خارج السنة المالية",IF(H1837="","⚠ اختر بند الموازنة",IF(I1837="مرفوض","✖ مرفوض من المدير",IF(I1837&lt;&gt;"موافق","⏳ بانتظار موافقة المدير",IF(K1837&lt;&gt;"نعم","⚠ غير مسوى مع الحسابات","✔ معتمد ومسوى")))))))))</f>
        <v/>
      </c>
      <c r="R1837">
        <f>N(R1836)+IF(A1837="عهدة",1,0)</f>
        <v/>
      </c>
      <c r="S1837">
        <f>IF(C1837="","",IF(AND(C1837&gt;=DATE(2026,9,1),C1837&lt;=DATE(2027,8,31)),(YEAR(C1837)-2026)*12+MONTH(C1837)-8,""))</f>
        <v/>
      </c>
      <c r="T1837">
        <f>IF(AND(A1837="مصروف",R1837&gt;0,I1837="موافق",S1837&lt;&gt;"",H1837&lt;&gt;""),N(G1837),0)</f>
        <v/>
      </c>
    </row>
    <row r="1838">
      <c r="A1838" s="19" t="n"/>
      <c r="B1838" s="20">
        <f>IF(A1838="","",IF(R1838=0,"⚠ أضف سطر عهدة أولًا","BDR-"&amp;TEXT(R1838,"000")))</f>
        <v/>
      </c>
      <c r="C1838" s="21" t="n"/>
      <c r="D1838" s="20">
        <f>IF(C1838="","",IF(S1838="","خارج السنة المالية",INDEX(القوائم!$D$2:$D$13,S1838)))</f>
        <v/>
      </c>
      <c r="E1838" s="22" t="n"/>
      <c r="F1838" s="23" t="n"/>
      <c r="G1838" s="23" t="n"/>
      <c r="H1838" s="22" t="n"/>
      <c r="I1838" s="19" t="n"/>
      <c r="J1838" s="21" t="n"/>
      <c r="K1838" s="19" t="n"/>
      <c r="L1838" s="19" t="n"/>
      <c r="M1838" s="21" t="n"/>
      <c r="N1838" s="22" t="n"/>
      <c r="O1838" s="24">
        <f>IF(A1838&lt;&gt;"عهدة","",SUMIFS($G$8:$G$5007,$B$8:$B$5007,B1838,$A$8:$A$5007,"مصروف",$I$8:$I$5007,"&lt;&gt;مرفوض"))</f>
        <v/>
      </c>
      <c r="P1838" s="25">
        <f>IF(A1838&lt;&gt;"عهدة","",N(F1838)-O1838)</f>
        <v/>
      </c>
      <c r="Q1838" s="26">
        <f>IF(A1838="","",IF(A1838="عهدة",IF(N(F1838)=0,"⚠ أدخل قيمة العهدة",IF(P1838&lt;0,"⛔ عجز / زيادة مصروفات "&amp;TEXT(-P1838,"#,##0"),IF(COUNTIFS($B$8:$B$5007,B1838,$A$8:$A$5007,"مصروف",$I$8:$I$5007,"&lt;&gt;مرفوض",$K$8:$K$5007,"&lt;&gt;نعم")&gt;0,"⚠ "&amp;COUNTIFS($B$8:$B$5007,B1838,$A$8:$A$5007,"مصروف",$I$8:$I$5007,"&lt;&gt;مرفوض",$K$8:$K$5007,"&lt;&gt;نعم")&amp;" مصروف غير مسوى",IF(L1838="تمت التسوية",IF(P1838=0,"✔ متوازنة وتمت التسوية","✔ تمت التسوية – متبقي "&amp;TEXT(P1838,"#,##0")),IF(P1838&gt;0,"متبقي "&amp;TEXT(P1838,"#,##0"),"✔ متوازنة"))))),IF(R1838=0,"⚠ أضف سطر عهدة أولًا",IF(OR(C1838="",N(G1838)=0),"⚠ أكمل التاريخ والقيمة",IF(S1838="","⚠ التاريخ خارج السنة المالية",IF(H1838="","⚠ اختر بند الموازنة",IF(I1838="مرفوض","✖ مرفوض من المدير",IF(I1838&lt;&gt;"موافق","⏳ بانتظار موافقة المدير",IF(K1838&lt;&gt;"نعم","⚠ غير مسوى مع الحسابات","✔ معتمد ومسوى")))))))))</f>
        <v/>
      </c>
      <c r="R1838">
        <f>N(R1837)+IF(A1838="عهدة",1,0)</f>
        <v/>
      </c>
      <c r="S1838">
        <f>IF(C1838="","",IF(AND(C1838&gt;=DATE(2026,9,1),C1838&lt;=DATE(2027,8,31)),(YEAR(C1838)-2026)*12+MONTH(C1838)-8,""))</f>
        <v/>
      </c>
      <c r="T1838">
        <f>IF(AND(A1838="مصروف",R1838&gt;0,I1838="موافق",S1838&lt;&gt;"",H1838&lt;&gt;""),N(G1838),0)</f>
        <v/>
      </c>
    </row>
    <row r="1839">
      <c r="A1839" s="19" t="n"/>
      <c r="B1839" s="20">
        <f>IF(A1839="","",IF(R1839=0,"⚠ أضف سطر عهدة أولًا","BDR-"&amp;TEXT(R1839,"000")))</f>
        <v/>
      </c>
      <c r="C1839" s="21" t="n"/>
      <c r="D1839" s="20">
        <f>IF(C1839="","",IF(S1839="","خارج السنة المالية",INDEX(القوائم!$D$2:$D$13,S1839)))</f>
        <v/>
      </c>
      <c r="E1839" s="22" t="n"/>
      <c r="F1839" s="23" t="n"/>
      <c r="G1839" s="23" t="n"/>
      <c r="H1839" s="22" t="n"/>
      <c r="I1839" s="19" t="n"/>
      <c r="J1839" s="21" t="n"/>
      <c r="K1839" s="19" t="n"/>
      <c r="L1839" s="19" t="n"/>
      <c r="M1839" s="21" t="n"/>
      <c r="N1839" s="22" t="n"/>
      <c r="O1839" s="24">
        <f>IF(A1839&lt;&gt;"عهدة","",SUMIFS($G$8:$G$5007,$B$8:$B$5007,B1839,$A$8:$A$5007,"مصروف",$I$8:$I$5007,"&lt;&gt;مرفوض"))</f>
        <v/>
      </c>
      <c r="P1839" s="25">
        <f>IF(A1839&lt;&gt;"عهدة","",N(F1839)-O1839)</f>
        <v/>
      </c>
      <c r="Q1839" s="26">
        <f>IF(A1839="","",IF(A1839="عهدة",IF(N(F1839)=0,"⚠ أدخل قيمة العهدة",IF(P1839&lt;0,"⛔ عجز / زيادة مصروفات "&amp;TEXT(-P1839,"#,##0"),IF(COUNTIFS($B$8:$B$5007,B1839,$A$8:$A$5007,"مصروف",$I$8:$I$5007,"&lt;&gt;مرفوض",$K$8:$K$5007,"&lt;&gt;نعم")&gt;0,"⚠ "&amp;COUNTIFS($B$8:$B$5007,B1839,$A$8:$A$5007,"مصروف",$I$8:$I$5007,"&lt;&gt;مرفوض",$K$8:$K$5007,"&lt;&gt;نعم")&amp;" مصروف غير مسوى",IF(L1839="تمت التسوية",IF(P1839=0,"✔ متوازنة وتمت التسوية","✔ تمت التسوية – متبقي "&amp;TEXT(P1839,"#,##0")),IF(P1839&gt;0,"متبقي "&amp;TEXT(P1839,"#,##0"),"✔ متوازنة"))))),IF(R1839=0,"⚠ أضف سطر عهدة أولًا",IF(OR(C1839="",N(G1839)=0),"⚠ أكمل التاريخ والقيمة",IF(S1839="","⚠ التاريخ خارج السنة المالية",IF(H1839="","⚠ اختر بند الموازنة",IF(I1839="مرفوض","✖ مرفوض من المدير",IF(I1839&lt;&gt;"موافق","⏳ بانتظار موافقة المدير",IF(K1839&lt;&gt;"نعم","⚠ غير مسوى مع الحسابات","✔ معتمد ومسوى")))))))))</f>
        <v/>
      </c>
      <c r="R1839">
        <f>N(R1838)+IF(A1839="عهدة",1,0)</f>
        <v/>
      </c>
      <c r="S1839">
        <f>IF(C1839="","",IF(AND(C1839&gt;=DATE(2026,9,1),C1839&lt;=DATE(2027,8,31)),(YEAR(C1839)-2026)*12+MONTH(C1839)-8,""))</f>
        <v/>
      </c>
      <c r="T1839">
        <f>IF(AND(A1839="مصروف",R1839&gt;0,I1839="موافق",S1839&lt;&gt;"",H1839&lt;&gt;""),N(G1839),0)</f>
        <v/>
      </c>
    </row>
    <row r="1840">
      <c r="A1840" s="19" t="n"/>
      <c r="B1840" s="20">
        <f>IF(A1840="","",IF(R1840=0,"⚠ أضف سطر عهدة أولًا","BDR-"&amp;TEXT(R1840,"000")))</f>
        <v/>
      </c>
      <c r="C1840" s="21" t="n"/>
      <c r="D1840" s="20">
        <f>IF(C1840="","",IF(S1840="","خارج السنة المالية",INDEX(القوائم!$D$2:$D$13,S1840)))</f>
        <v/>
      </c>
      <c r="E1840" s="22" t="n"/>
      <c r="F1840" s="23" t="n"/>
      <c r="G1840" s="23" t="n"/>
      <c r="H1840" s="22" t="n"/>
      <c r="I1840" s="19" t="n"/>
      <c r="J1840" s="21" t="n"/>
      <c r="K1840" s="19" t="n"/>
      <c r="L1840" s="19" t="n"/>
      <c r="M1840" s="21" t="n"/>
      <c r="N1840" s="22" t="n"/>
      <c r="O1840" s="24">
        <f>IF(A1840&lt;&gt;"عهدة","",SUMIFS($G$8:$G$5007,$B$8:$B$5007,B1840,$A$8:$A$5007,"مصروف",$I$8:$I$5007,"&lt;&gt;مرفوض"))</f>
        <v/>
      </c>
      <c r="P1840" s="25">
        <f>IF(A1840&lt;&gt;"عهدة","",N(F1840)-O1840)</f>
        <v/>
      </c>
      <c r="Q1840" s="26">
        <f>IF(A1840="","",IF(A1840="عهدة",IF(N(F1840)=0,"⚠ أدخل قيمة العهدة",IF(P1840&lt;0,"⛔ عجز / زيادة مصروفات "&amp;TEXT(-P1840,"#,##0"),IF(COUNTIFS($B$8:$B$5007,B1840,$A$8:$A$5007,"مصروف",$I$8:$I$5007,"&lt;&gt;مرفوض",$K$8:$K$5007,"&lt;&gt;نعم")&gt;0,"⚠ "&amp;COUNTIFS($B$8:$B$5007,B1840,$A$8:$A$5007,"مصروف",$I$8:$I$5007,"&lt;&gt;مرفوض",$K$8:$K$5007,"&lt;&gt;نعم")&amp;" مصروف غير مسوى",IF(L1840="تمت التسوية",IF(P1840=0,"✔ متوازنة وتمت التسوية","✔ تمت التسوية – متبقي "&amp;TEXT(P1840,"#,##0")),IF(P1840&gt;0,"متبقي "&amp;TEXT(P1840,"#,##0"),"✔ متوازنة"))))),IF(R1840=0,"⚠ أضف سطر عهدة أولًا",IF(OR(C1840="",N(G1840)=0),"⚠ أكمل التاريخ والقيمة",IF(S1840="","⚠ التاريخ خارج السنة المالية",IF(H1840="","⚠ اختر بند الموازنة",IF(I1840="مرفوض","✖ مرفوض من المدير",IF(I1840&lt;&gt;"موافق","⏳ بانتظار موافقة المدير",IF(K1840&lt;&gt;"نعم","⚠ غير مسوى مع الحسابات","✔ معتمد ومسوى")))))))))</f>
        <v/>
      </c>
      <c r="R1840">
        <f>N(R1839)+IF(A1840="عهدة",1,0)</f>
        <v/>
      </c>
      <c r="S1840">
        <f>IF(C1840="","",IF(AND(C1840&gt;=DATE(2026,9,1),C1840&lt;=DATE(2027,8,31)),(YEAR(C1840)-2026)*12+MONTH(C1840)-8,""))</f>
        <v/>
      </c>
      <c r="T1840">
        <f>IF(AND(A1840="مصروف",R1840&gt;0,I1840="موافق",S1840&lt;&gt;"",H1840&lt;&gt;""),N(G1840),0)</f>
        <v/>
      </c>
    </row>
    <row r="1841">
      <c r="A1841" s="19" t="n"/>
      <c r="B1841" s="20">
        <f>IF(A1841="","",IF(R1841=0,"⚠ أضف سطر عهدة أولًا","BDR-"&amp;TEXT(R1841,"000")))</f>
        <v/>
      </c>
      <c r="C1841" s="21" t="n"/>
      <c r="D1841" s="20">
        <f>IF(C1841="","",IF(S1841="","خارج السنة المالية",INDEX(القوائم!$D$2:$D$13,S1841)))</f>
        <v/>
      </c>
      <c r="E1841" s="22" t="n"/>
      <c r="F1841" s="23" t="n"/>
      <c r="G1841" s="23" t="n"/>
      <c r="H1841" s="22" t="n"/>
      <c r="I1841" s="19" t="n"/>
      <c r="J1841" s="21" t="n"/>
      <c r="K1841" s="19" t="n"/>
      <c r="L1841" s="19" t="n"/>
      <c r="M1841" s="21" t="n"/>
      <c r="N1841" s="22" t="n"/>
      <c r="O1841" s="24">
        <f>IF(A1841&lt;&gt;"عهدة","",SUMIFS($G$8:$G$5007,$B$8:$B$5007,B1841,$A$8:$A$5007,"مصروف",$I$8:$I$5007,"&lt;&gt;مرفوض"))</f>
        <v/>
      </c>
      <c r="P1841" s="25">
        <f>IF(A1841&lt;&gt;"عهدة","",N(F1841)-O1841)</f>
        <v/>
      </c>
      <c r="Q1841" s="26">
        <f>IF(A1841="","",IF(A1841="عهدة",IF(N(F1841)=0,"⚠ أدخل قيمة العهدة",IF(P1841&lt;0,"⛔ عجز / زيادة مصروفات "&amp;TEXT(-P1841,"#,##0"),IF(COUNTIFS($B$8:$B$5007,B1841,$A$8:$A$5007,"مصروف",$I$8:$I$5007,"&lt;&gt;مرفوض",$K$8:$K$5007,"&lt;&gt;نعم")&gt;0,"⚠ "&amp;COUNTIFS($B$8:$B$5007,B1841,$A$8:$A$5007,"مصروف",$I$8:$I$5007,"&lt;&gt;مرفوض",$K$8:$K$5007,"&lt;&gt;نعم")&amp;" مصروف غير مسوى",IF(L1841="تمت التسوية",IF(P1841=0,"✔ متوازنة وتمت التسوية","✔ تمت التسوية – متبقي "&amp;TEXT(P1841,"#,##0")),IF(P1841&gt;0,"متبقي "&amp;TEXT(P1841,"#,##0"),"✔ متوازنة"))))),IF(R1841=0,"⚠ أضف سطر عهدة أولًا",IF(OR(C1841="",N(G1841)=0),"⚠ أكمل التاريخ والقيمة",IF(S1841="","⚠ التاريخ خارج السنة المالية",IF(H1841="","⚠ اختر بند الموازنة",IF(I1841="مرفوض","✖ مرفوض من المدير",IF(I1841&lt;&gt;"موافق","⏳ بانتظار موافقة المدير",IF(K1841&lt;&gt;"نعم","⚠ غير مسوى مع الحسابات","✔ معتمد ومسوى")))))))))</f>
        <v/>
      </c>
      <c r="R1841">
        <f>N(R1840)+IF(A1841="عهدة",1,0)</f>
        <v/>
      </c>
      <c r="S1841">
        <f>IF(C1841="","",IF(AND(C1841&gt;=DATE(2026,9,1),C1841&lt;=DATE(2027,8,31)),(YEAR(C1841)-2026)*12+MONTH(C1841)-8,""))</f>
        <v/>
      </c>
      <c r="T1841">
        <f>IF(AND(A1841="مصروف",R1841&gt;0,I1841="موافق",S1841&lt;&gt;"",H1841&lt;&gt;""),N(G1841),0)</f>
        <v/>
      </c>
    </row>
    <row r="1842">
      <c r="A1842" s="19" t="n"/>
      <c r="B1842" s="20">
        <f>IF(A1842="","",IF(R1842=0,"⚠ أضف سطر عهدة أولًا","BDR-"&amp;TEXT(R1842,"000")))</f>
        <v/>
      </c>
      <c r="C1842" s="21" t="n"/>
      <c r="D1842" s="20">
        <f>IF(C1842="","",IF(S1842="","خارج السنة المالية",INDEX(القوائم!$D$2:$D$13,S1842)))</f>
        <v/>
      </c>
      <c r="E1842" s="22" t="n"/>
      <c r="F1842" s="23" t="n"/>
      <c r="G1842" s="23" t="n"/>
      <c r="H1842" s="22" t="n"/>
      <c r="I1842" s="19" t="n"/>
      <c r="J1842" s="21" t="n"/>
      <c r="K1842" s="19" t="n"/>
      <c r="L1842" s="19" t="n"/>
      <c r="M1842" s="21" t="n"/>
      <c r="N1842" s="22" t="n"/>
      <c r="O1842" s="24">
        <f>IF(A1842&lt;&gt;"عهدة","",SUMIFS($G$8:$G$5007,$B$8:$B$5007,B1842,$A$8:$A$5007,"مصروف",$I$8:$I$5007,"&lt;&gt;مرفوض"))</f>
        <v/>
      </c>
      <c r="P1842" s="25">
        <f>IF(A1842&lt;&gt;"عهدة","",N(F1842)-O1842)</f>
        <v/>
      </c>
      <c r="Q1842" s="26">
        <f>IF(A1842="","",IF(A1842="عهدة",IF(N(F1842)=0,"⚠ أدخل قيمة العهدة",IF(P1842&lt;0,"⛔ عجز / زيادة مصروفات "&amp;TEXT(-P1842,"#,##0"),IF(COUNTIFS($B$8:$B$5007,B1842,$A$8:$A$5007,"مصروف",$I$8:$I$5007,"&lt;&gt;مرفوض",$K$8:$K$5007,"&lt;&gt;نعم")&gt;0,"⚠ "&amp;COUNTIFS($B$8:$B$5007,B1842,$A$8:$A$5007,"مصروف",$I$8:$I$5007,"&lt;&gt;مرفوض",$K$8:$K$5007,"&lt;&gt;نعم")&amp;" مصروف غير مسوى",IF(L1842="تمت التسوية",IF(P1842=0,"✔ متوازنة وتمت التسوية","✔ تمت التسوية – متبقي "&amp;TEXT(P1842,"#,##0")),IF(P1842&gt;0,"متبقي "&amp;TEXT(P1842,"#,##0"),"✔ متوازنة"))))),IF(R1842=0,"⚠ أضف سطر عهدة أولًا",IF(OR(C1842="",N(G1842)=0),"⚠ أكمل التاريخ والقيمة",IF(S1842="","⚠ التاريخ خارج السنة المالية",IF(H1842="","⚠ اختر بند الموازنة",IF(I1842="مرفوض","✖ مرفوض من المدير",IF(I1842&lt;&gt;"موافق","⏳ بانتظار موافقة المدير",IF(K1842&lt;&gt;"نعم","⚠ غير مسوى مع الحسابات","✔ معتمد ومسوى")))))))))</f>
        <v/>
      </c>
      <c r="R1842">
        <f>N(R1841)+IF(A1842="عهدة",1,0)</f>
        <v/>
      </c>
      <c r="S1842">
        <f>IF(C1842="","",IF(AND(C1842&gt;=DATE(2026,9,1),C1842&lt;=DATE(2027,8,31)),(YEAR(C1842)-2026)*12+MONTH(C1842)-8,""))</f>
        <v/>
      </c>
      <c r="T1842">
        <f>IF(AND(A1842="مصروف",R1842&gt;0,I1842="موافق",S1842&lt;&gt;"",H1842&lt;&gt;""),N(G1842),0)</f>
        <v/>
      </c>
    </row>
    <row r="1843">
      <c r="A1843" s="19" t="n"/>
      <c r="B1843" s="20">
        <f>IF(A1843="","",IF(R1843=0,"⚠ أضف سطر عهدة أولًا","BDR-"&amp;TEXT(R1843,"000")))</f>
        <v/>
      </c>
      <c r="C1843" s="21" t="n"/>
      <c r="D1843" s="20">
        <f>IF(C1843="","",IF(S1843="","خارج السنة المالية",INDEX(القوائم!$D$2:$D$13,S1843)))</f>
        <v/>
      </c>
      <c r="E1843" s="22" t="n"/>
      <c r="F1843" s="23" t="n"/>
      <c r="G1843" s="23" t="n"/>
      <c r="H1843" s="22" t="n"/>
      <c r="I1843" s="19" t="n"/>
      <c r="J1843" s="21" t="n"/>
      <c r="K1843" s="19" t="n"/>
      <c r="L1843" s="19" t="n"/>
      <c r="M1843" s="21" t="n"/>
      <c r="N1843" s="22" t="n"/>
      <c r="O1843" s="24">
        <f>IF(A1843&lt;&gt;"عهدة","",SUMIFS($G$8:$G$5007,$B$8:$B$5007,B1843,$A$8:$A$5007,"مصروف",$I$8:$I$5007,"&lt;&gt;مرفوض"))</f>
        <v/>
      </c>
      <c r="P1843" s="25">
        <f>IF(A1843&lt;&gt;"عهدة","",N(F1843)-O1843)</f>
        <v/>
      </c>
      <c r="Q1843" s="26">
        <f>IF(A1843="","",IF(A1843="عهدة",IF(N(F1843)=0,"⚠ أدخل قيمة العهدة",IF(P1843&lt;0,"⛔ عجز / زيادة مصروفات "&amp;TEXT(-P1843,"#,##0"),IF(COUNTIFS($B$8:$B$5007,B1843,$A$8:$A$5007,"مصروف",$I$8:$I$5007,"&lt;&gt;مرفوض",$K$8:$K$5007,"&lt;&gt;نعم")&gt;0,"⚠ "&amp;COUNTIFS($B$8:$B$5007,B1843,$A$8:$A$5007,"مصروف",$I$8:$I$5007,"&lt;&gt;مرفوض",$K$8:$K$5007,"&lt;&gt;نعم")&amp;" مصروف غير مسوى",IF(L1843="تمت التسوية",IF(P1843=0,"✔ متوازنة وتمت التسوية","✔ تمت التسوية – متبقي "&amp;TEXT(P1843,"#,##0")),IF(P1843&gt;0,"متبقي "&amp;TEXT(P1843,"#,##0"),"✔ متوازنة"))))),IF(R1843=0,"⚠ أضف سطر عهدة أولًا",IF(OR(C1843="",N(G1843)=0),"⚠ أكمل التاريخ والقيمة",IF(S1843="","⚠ التاريخ خارج السنة المالية",IF(H1843="","⚠ اختر بند الموازنة",IF(I1843="مرفوض","✖ مرفوض من المدير",IF(I1843&lt;&gt;"موافق","⏳ بانتظار موافقة المدير",IF(K1843&lt;&gt;"نعم","⚠ غير مسوى مع الحسابات","✔ معتمد ومسوى")))))))))</f>
        <v/>
      </c>
      <c r="R1843">
        <f>N(R1842)+IF(A1843="عهدة",1,0)</f>
        <v/>
      </c>
      <c r="S1843">
        <f>IF(C1843="","",IF(AND(C1843&gt;=DATE(2026,9,1),C1843&lt;=DATE(2027,8,31)),(YEAR(C1843)-2026)*12+MONTH(C1843)-8,""))</f>
        <v/>
      </c>
      <c r="T1843">
        <f>IF(AND(A1843="مصروف",R1843&gt;0,I1843="موافق",S1843&lt;&gt;"",H1843&lt;&gt;""),N(G1843),0)</f>
        <v/>
      </c>
    </row>
    <row r="1844">
      <c r="A1844" s="19" t="n"/>
      <c r="B1844" s="20">
        <f>IF(A1844="","",IF(R1844=0,"⚠ أضف سطر عهدة أولًا","BDR-"&amp;TEXT(R1844,"000")))</f>
        <v/>
      </c>
      <c r="C1844" s="21" t="n"/>
      <c r="D1844" s="20">
        <f>IF(C1844="","",IF(S1844="","خارج السنة المالية",INDEX(القوائم!$D$2:$D$13,S1844)))</f>
        <v/>
      </c>
      <c r="E1844" s="22" t="n"/>
      <c r="F1844" s="23" t="n"/>
      <c r="G1844" s="23" t="n"/>
      <c r="H1844" s="22" t="n"/>
      <c r="I1844" s="19" t="n"/>
      <c r="J1844" s="21" t="n"/>
      <c r="K1844" s="19" t="n"/>
      <c r="L1844" s="19" t="n"/>
      <c r="M1844" s="21" t="n"/>
      <c r="N1844" s="22" t="n"/>
      <c r="O1844" s="24">
        <f>IF(A1844&lt;&gt;"عهدة","",SUMIFS($G$8:$G$5007,$B$8:$B$5007,B1844,$A$8:$A$5007,"مصروف",$I$8:$I$5007,"&lt;&gt;مرفوض"))</f>
        <v/>
      </c>
      <c r="P1844" s="25">
        <f>IF(A1844&lt;&gt;"عهدة","",N(F1844)-O1844)</f>
        <v/>
      </c>
      <c r="Q1844" s="26">
        <f>IF(A1844="","",IF(A1844="عهدة",IF(N(F1844)=0,"⚠ أدخل قيمة العهدة",IF(P1844&lt;0,"⛔ عجز / زيادة مصروفات "&amp;TEXT(-P1844,"#,##0"),IF(COUNTIFS($B$8:$B$5007,B1844,$A$8:$A$5007,"مصروف",$I$8:$I$5007,"&lt;&gt;مرفوض",$K$8:$K$5007,"&lt;&gt;نعم")&gt;0,"⚠ "&amp;COUNTIFS($B$8:$B$5007,B1844,$A$8:$A$5007,"مصروف",$I$8:$I$5007,"&lt;&gt;مرفوض",$K$8:$K$5007,"&lt;&gt;نعم")&amp;" مصروف غير مسوى",IF(L1844="تمت التسوية",IF(P1844=0,"✔ متوازنة وتمت التسوية","✔ تمت التسوية – متبقي "&amp;TEXT(P1844,"#,##0")),IF(P1844&gt;0,"متبقي "&amp;TEXT(P1844,"#,##0"),"✔ متوازنة"))))),IF(R1844=0,"⚠ أضف سطر عهدة أولًا",IF(OR(C1844="",N(G1844)=0),"⚠ أكمل التاريخ والقيمة",IF(S1844="","⚠ التاريخ خارج السنة المالية",IF(H1844="","⚠ اختر بند الموازنة",IF(I1844="مرفوض","✖ مرفوض من المدير",IF(I1844&lt;&gt;"موافق","⏳ بانتظار موافقة المدير",IF(K1844&lt;&gt;"نعم","⚠ غير مسوى مع الحسابات","✔ معتمد ومسوى")))))))))</f>
        <v/>
      </c>
      <c r="R1844">
        <f>N(R1843)+IF(A1844="عهدة",1,0)</f>
        <v/>
      </c>
      <c r="S1844">
        <f>IF(C1844="","",IF(AND(C1844&gt;=DATE(2026,9,1),C1844&lt;=DATE(2027,8,31)),(YEAR(C1844)-2026)*12+MONTH(C1844)-8,""))</f>
        <v/>
      </c>
      <c r="T1844">
        <f>IF(AND(A1844="مصروف",R1844&gt;0,I1844="موافق",S1844&lt;&gt;"",H1844&lt;&gt;""),N(G1844),0)</f>
        <v/>
      </c>
    </row>
    <row r="1845">
      <c r="A1845" s="19" t="n"/>
      <c r="B1845" s="20">
        <f>IF(A1845="","",IF(R1845=0,"⚠ أضف سطر عهدة أولًا","BDR-"&amp;TEXT(R1845,"000")))</f>
        <v/>
      </c>
      <c r="C1845" s="21" t="n"/>
      <c r="D1845" s="20">
        <f>IF(C1845="","",IF(S1845="","خارج السنة المالية",INDEX(القوائم!$D$2:$D$13,S1845)))</f>
        <v/>
      </c>
      <c r="E1845" s="22" t="n"/>
      <c r="F1845" s="23" t="n"/>
      <c r="G1845" s="23" t="n"/>
      <c r="H1845" s="22" t="n"/>
      <c r="I1845" s="19" t="n"/>
      <c r="J1845" s="21" t="n"/>
      <c r="K1845" s="19" t="n"/>
      <c r="L1845" s="19" t="n"/>
      <c r="M1845" s="21" t="n"/>
      <c r="N1845" s="22" t="n"/>
      <c r="O1845" s="24">
        <f>IF(A1845&lt;&gt;"عهدة","",SUMIFS($G$8:$G$5007,$B$8:$B$5007,B1845,$A$8:$A$5007,"مصروف",$I$8:$I$5007,"&lt;&gt;مرفوض"))</f>
        <v/>
      </c>
      <c r="P1845" s="25">
        <f>IF(A1845&lt;&gt;"عهدة","",N(F1845)-O1845)</f>
        <v/>
      </c>
      <c r="Q1845" s="26">
        <f>IF(A1845="","",IF(A1845="عهدة",IF(N(F1845)=0,"⚠ أدخل قيمة العهدة",IF(P1845&lt;0,"⛔ عجز / زيادة مصروفات "&amp;TEXT(-P1845,"#,##0"),IF(COUNTIFS($B$8:$B$5007,B1845,$A$8:$A$5007,"مصروف",$I$8:$I$5007,"&lt;&gt;مرفوض",$K$8:$K$5007,"&lt;&gt;نعم")&gt;0,"⚠ "&amp;COUNTIFS($B$8:$B$5007,B1845,$A$8:$A$5007,"مصروف",$I$8:$I$5007,"&lt;&gt;مرفوض",$K$8:$K$5007,"&lt;&gt;نعم")&amp;" مصروف غير مسوى",IF(L1845="تمت التسوية",IF(P1845=0,"✔ متوازنة وتمت التسوية","✔ تمت التسوية – متبقي "&amp;TEXT(P1845,"#,##0")),IF(P1845&gt;0,"متبقي "&amp;TEXT(P1845,"#,##0"),"✔ متوازنة"))))),IF(R1845=0,"⚠ أضف سطر عهدة أولًا",IF(OR(C1845="",N(G1845)=0),"⚠ أكمل التاريخ والقيمة",IF(S1845="","⚠ التاريخ خارج السنة المالية",IF(H1845="","⚠ اختر بند الموازنة",IF(I1845="مرفوض","✖ مرفوض من المدير",IF(I1845&lt;&gt;"موافق","⏳ بانتظار موافقة المدير",IF(K1845&lt;&gt;"نعم","⚠ غير مسوى مع الحسابات","✔ معتمد ومسوى")))))))))</f>
        <v/>
      </c>
      <c r="R1845">
        <f>N(R1844)+IF(A1845="عهدة",1,0)</f>
        <v/>
      </c>
      <c r="S1845">
        <f>IF(C1845="","",IF(AND(C1845&gt;=DATE(2026,9,1),C1845&lt;=DATE(2027,8,31)),(YEAR(C1845)-2026)*12+MONTH(C1845)-8,""))</f>
        <v/>
      </c>
      <c r="T1845">
        <f>IF(AND(A1845="مصروف",R1845&gt;0,I1845="موافق",S1845&lt;&gt;"",H1845&lt;&gt;""),N(G1845),0)</f>
        <v/>
      </c>
    </row>
    <row r="1846">
      <c r="A1846" s="19" t="n"/>
      <c r="B1846" s="20">
        <f>IF(A1846="","",IF(R1846=0,"⚠ أضف سطر عهدة أولًا","BDR-"&amp;TEXT(R1846,"000")))</f>
        <v/>
      </c>
      <c r="C1846" s="21" t="n"/>
      <c r="D1846" s="20">
        <f>IF(C1846="","",IF(S1846="","خارج السنة المالية",INDEX(القوائم!$D$2:$D$13,S1846)))</f>
        <v/>
      </c>
      <c r="E1846" s="22" t="n"/>
      <c r="F1846" s="23" t="n"/>
      <c r="G1846" s="23" t="n"/>
      <c r="H1846" s="22" t="n"/>
      <c r="I1846" s="19" t="n"/>
      <c r="J1846" s="21" t="n"/>
      <c r="K1846" s="19" t="n"/>
      <c r="L1846" s="19" t="n"/>
      <c r="M1846" s="21" t="n"/>
      <c r="N1846" s="22" t="n"/>
      <c r="O1846" s="24">
        <f>IF(A1846&lt;&gt;"عهدة","",SUMIFS($G$8:$G$5007,$B$8:$B$5007,B1846,$A$8:$A$5007,"مصروف",$I$8:$I$5007,"&lt;&gt;مرفوض"))</f>
        <v/>
      </c>
      <c r="P1846" s="25">
        <f>IF(A1846&lt;&gt;"عهدة","",N(F1846)-O1846)</f>
        <v/>
      </c>
      <c r="Q1846" s="26">
        <f>IF(A1846="","",IF(A1846="عهدة",IF(N(F1846)=0,"⚠ أدخل قيمة العهدة",IF(P1846&lt;0,"⛔ عجز / زيادة مصروفات "&amp;TEXT(-P1846,"#,##0"),IF(COUNTIFS($B$8:$B$5007,B1846,$A$8:$A$5007,"مصروف",$I$8:$I$5007,"&lt;&gt;مرفوض",$K$8:$K$5007,"&lt;&gt;نعم")&gt;0,"⚠ "&amp;COUNTIFS($B$8:$B$5007,B1846,$A$8:$A$5007,"مصروف",$I$8:$I$5007,"&lt;&gt;مرفوض",$K$8:$K$5007,"&lt;&gt;نعم")&amp;" مصروف غير مسوى",IF(L1846="تمت التسوية",IF(P1846=0,"✔ متوازنة وتمت التسوية","✔ تمت التسوية – متبقي "&amp;TEXT(P1846,"#,##0")),IF(P1846&gt;0,"متبقي "&amp;TEXT(P1846,"#,##0"),"✔ متوازنة"))))),IF(R1846=0,"⚠ أضف سطر عهدة أولًا",IF(OR(C1846="",N(G1846)=0),"⚠ أكمل التاريخ والقيمة",IF(S1846="","⚠ التاريخ خارج السنة المالية",IF(H1846="","⚠ اختر بند الموازنة",IF(I1846="مرفوض","✖ مرفوض من المدير",IF(I1846&lt;&gt;"موافق","⏳ بانتظار موافقة المدير",IF(K1846&lt;&gt;"نعم","⚠ غير مسوى مع الحسابات","✔ معتمد ومسوى")))))))))</f>
        <v/>
      </c>
      <c r="R1846">
        <f>N(R1845)+IF(A1846="عهدة",1,0)</f>
        <v/>
      </c>
      <c r="S1846">
        <f>IF(C1846="","",IF(AND(C1846&gt;=DATE(2026,9,1),C1846&lt;=DATE(2027,8,31)),(YEAR(C1846)-2026)*12+MONTH(C1846)-8,""))</f>
        <v/>
      </c>
      <c r="T1846">
        <f>IF(AND(A1846="مصروف",R1846&gt;0,I1846="موافق",S1846&lt;&gt;"",H1846&lt;&gt;""),N(G1846),0)</f>
        <v/>
      </c>
    </row>
    <row r="1847">
      <c r="A1847" s="19" t="n"/>
      <c r="B1847" s="20">
        <f>IF(A1847="","",IF(R1847=0,"⚠ أضف سطر عهدة أولًا","BDR-"&amp;TEXT(R1847,"000")))</f>
        <v/>
      </c>
      <c r="C1847" s="21" t="n"/>
      <c r="D1847" s="20">
        <f>IF(C1847="","",IF(S1847="","خارج السنة المالية",INDEX(القوائم!$D$2:$D$13,S1847)))</f>
        <v/>
      </c>
      <c r="E1847" s="22" t="n"/>
      <c r="F1847" s="23" t="n"/>
      <c r="G1847" s="23" t="n"/>
      <c r="H1847" s="22" t="n"/>
      <c r="I1847" s="19" t="n"/>
      <c r="J1847" s="21" t="n"/>
      <c r="K1847" s="19" t="n"/>
      <c r="L1847" s="19" t="n"/>
      <c r="M1847" s="21" t="n"/>
      <c r="N1847" s="22" t="n"/>
      <c r="O1847" s="24">
        <f>IF(A1847&lt;&gt;"عهدة","",SUMIFS($G$8:$G$5007,$B$8:$B$5007,B1847,$A$8:$A$5007,"مصروف",$I$8:$I$5007,"&lt;&gt;مرفوض"))</f>
        <v/>
      </c>
      <c r="P1847" s="25">
        <f>IF(A1847&lt;&gt;"عهدة","",N(F1847)-O1847)</f>
        <v/>
      </c>
      <c r="Q1847" s="26">
        <f>IF(A1847="","",IF(A1847="عهدة",IF(N(F1847)=0,"⚠ أدخل قيمة العهدة",IF(P1847&lt;0,"⛔ عجز / زيادة مصروفات "&amp;TEXT(-P1847,"#,##0"),IF(COUNTIFS($B$8:$B$5007,B1847,$A$8:$A$5007,"مصروف",$I$8:$I$5007,"&lt;&gt;مرفوض",$K$8:$K$5007,"&lt;&gt;نعم")&gt;0,"⚠ "&amp;COUNTIFS($B$8:$B$5007,B1847,$A$8:$A$5007,"مصروف",$I$8:$I$5007,"&lt;&gt;مرفوض",$K$8:$K$5007,"&lt;&gt;نعم")&amp;" مصروف غير مسوى",IF(L1847="تمت التسوية",IF(P1847=0,"✔ متوازنة وتمت التسوية","✔ تمت التسوية – متبقي "&amp;TEXT(P1847,"#,##0")),IF(P1847&gt;0,"متبقي "&amp;TEXT(P1847,"#,##0"),"✔ متوازنة"))))),IF(R1847=0,"⚠ أضف سطر عهدة أولًا",IF(OR(C1847="",N(G1847)=0),"⚠ أكمل التاريخ والقيمة",IF(S1847="","⚠ التاريخ خارج السنة المالية",IF(H1847="","⚠ اختر بند الموازنة",IF(I1847="مرفوض","✖ مرفوض من المدير",IF(I1847&lt;&gt;"موافق","⏳ بانتظار موافقة المدير",IF(K1847&lt;&gt;"نعم","⚠ غير مسوى مع الحسابات","✔ معتمد ومسوى")))))))))</f>
        <v/>
      </c>
      <c r="R1847">
        <f>N(R1846)+IF(A1847="عهدة",1,0)</f>
        <v/>
      </c>
      <c r="S1847">
        <f>IF(C1847="","",IF(AND(C1847&gt;=DATE(2026,9,1),C1847&lt;=DATE(2027,8,31)),(YEAR(C1847)-2026)*12+MONTH(C1847)-8,""))</f>
        <v/>
      </c>
      <c r="T1847">
        <f>IF(AND(A1847="مصروف",R1847&gt;0,I1847="موافق",S1847&lt;&gt;"",H1847&lt;&gt;""),N(G1847),0)</f>
        <v/>
      </c>
    </row>
    <row r="1848">
      <c r="A1848" s="19" t="n"/>
      <c r="B1848" s="20">
        <f>IF(A1848="","",IF(R1848=0,"⚠ أضف سطر عهدة أولًا","BDR-"&amp;TEXT(R1848,"000")))</f>
        <v/>
      </c>
      <c r="C1848" s="21" t="n"/>
      <c r="D1848" s="20">
        <f>IF(C1848="","",IF(S1848="","خارج السنة المالية",INDEX(القوائم!$D$2:$D$13,S1848)))</f>
        <v/>
      </c>
      <c r="E1848" s="22" t="n"/>
      <c r="F1848" s="23" t="n"/>
      <c r="G1848" s="23" t="n"/>
      <c r="H1848" s="22" t="n"/>
      <c r="I1848" s="19" t="n"/>
      <c r="J1848" s="21" t="n"/>
      <c r="K1848" s="19" t="n"/>
      <c r="L1848" s="19" t="n"/>
      <c r="M1848" s="21" t="n"/>
      <c r="N1848" s="22" t="n"/>
      <c r="O1848" s="24">
        <f>IF(A1848&lt;&gt;"عهدة","",SUMIFS($G$8:$G$5007,$B$8:$B$5007,B1848,$A$8:$A$5007,"مصروف",$I$8:$I$5007,"&lt;&gt;مرفوض"))</f>
        <v/>
      </c>
      <c r="P1848" s="25">
        <f>IF(A1848&lt;&gt;"عهدة","",N(F1848)-O1848)</f>
        <v/>
      </c>
      <c r="Q1848" s="26">
        <f>IF(A1848="","",IF(A1848="عهدة",IF(N(F1848)=0,"⚠ أدخل قيمة العهدة",IF(P1848&lt;0,"⛔ عجز / زيادة مصروفات "&amp;TEXT(-P1848,"#,##0"),IF(COUNTIFS($B$8:$B$5007,B1848,$A$8:$A$5007,"مصروف",$I$8:$I$5007,"&lt;&gt;مرفوض",$K$8:$K$5007,"&lt;&gt;نعم")&gt;0,"⚠ "&amp;COUNTIFS($B$8:$B$5007,B1848,$A$8:$A$5007,"مصروف",$I$8:$I$5007,"&lt;&gt;مرفوض",$K$8:$K$5007,"&lt;&gt;نعم")&amp;" مصروف غير مسوى",IF(L1848="تمت التسوية",IF(P1848=0,"✔ متوازنة وتمت التسوية","✔ تمت التسوية – متبقي "&amp;TEXT(P1848,"#,##0")),IF(P1848&gt;0,"متبقي "&amp;TEXT(P1848,"#,##0"),"✔ متوازنة"))))),IF(R1848=0,"⚠ أضف سطر عهدة أولًا",IF(OR(C1848="",N(G1848)=0),"⚠ أكمل التاريخ والقيمة",IF(S1848="","⚠ التاريخ خارج السنة المالية",IF(H1848="","⚠ اختر بند الموازنة",IF(I1848="مرفوض","✖ مرفوض من المدير",IF(I1848&lt;&gt;"موافق","⏳ بانتظار موافقة المدير",IF(K1848&lt;&gt;"نعم","⚠ غير مسوى مع الحسابات","✔ معتمد ومسوى")))))))))</f>
        <v/>
      </c>
      <c r="R1848">
        <f>N(R1847)+IF(A1848="عهدة",1,0)</f>
        <v/>
      </c>
      <c r="S1848">
        <f>IF(C1848="","",IF(AND(C1848&gt;=DATE(2026,9,1),C1848&lt;=DATE(2027,8,31)),(YEAR(C1848)-2026)*12+MONTH(C1848)-8,""))</f>
        <v/>
      </c>
      <c r="T1848">
        <f>IF(AND(A1848="مصروف",R1848&gt;0,I1848="موافق",S1848&lt;&gt;"",H1848&lt;&gt;""),N(G1848),0)</f>
        <v/>
      </c>
    </row>
    <row r="1849">
      <c r="A1849" s="19" t="n"/>
      <c r="B1849" s="20">
        <f>IF(A1849="","",IF(R1849=0,"⚠ أضف سطر عهدة أولًا","BDR-"&amp;TEXT(R1849,"000")))</f>
        <v/>
      </c>
      <c r="C1849" s="21" t="n"/>
      <c r="D1849" s="20">
        <f>IF(C1849="","",IF(S1849="","خارج السنة المالية",INDEX(القوائم!$D$2:$D$13,S1849)))</f>
        <v/>
      </c>
      <c r="E1849" s="22" t="n"/>
      <c r="F1849" s="23" t="n"/>
      <c r="G1849" s="23" t="n"/>
      <c r="H1849" s="22" t="n"/>
      <c r="I1849" s="19" t="n"/>
      <c r="J1849" s="21" t="n"/>
      <c r="K1849" s="19" t="n"/>
      <c r="L1849" s="19" t="n"/>
      <c r="M1849" s="21" t="n"/>
      <c r="N1849" s="22" t="n"/>
      <c r="O1849" s="24">
        <f>IF(A1849&lt;&gt;"عهدة","",SUMIFS($G$8:$G$5007,$B$8:$B$5007,B1849,$A$8:$A$5007,"مصروف",$I$8:$I$5007,"&lt;&gt;مرفوض"))</f>
        <v/>
      </c>
      <c r="P1849" s="25">
        <f>IF(A1849&lt;&gt;"عهدة","",N(F1849)-O1849)</f>
        <v/>
      </c>
      <c r="Q1849" s="26">
        <f>IF(A1849="","",IF(A1849="عهدة",IF(N(F1849)=0,"⚠ أدخل قيمة العهدة",IF(P1849&lt;0,"⛔ عجز / زيادة مصروفات "&amp;TEXT(-P1849,"#,##0"),IF(COUNTIFS($B$8:$B$5007,B1849,$A$8:$A$5007,"مصروف",$I$8:$I$5007,"&lt;&gt;مرفوض",$K$8:$K$5007,"&lt;&gt;نعم")&gt;0,"⚠ "&amp;COUNTIFS($B$8:$B$5007,B1849,$A$8:$A$5007,"مصروف",$I$8:$I$5007,"&lt;&gt;مرفوض",$K$8:$K$5007,"&lt;&gt;نعم")&amp;" مصروف غير مسوى",IF(L1849="تمت التسوية",IF(P1849=0,"✔ متوازنة وتمت التسوية","✔ تمت التسوية – متبقي "&amp;TEXT(P1849,"#,##0")),IF(P1849&gt;0,"متبقي "&amp;TEXT(P1849,"#,##0"),"✔ متوازنة"))))),IF(R1849=0,"⚠ أضف سطر عهدة أولًا",IF(OR(C1849="",N(G1849)=0),"⚠ أكمل التاريخ والقيمة",IF(S1849="","⚠ التاريخ خارج السنة المالية",IF(H1849="","⚠ اختر بند الموازنة",IF(I1849="مرفوض","✖ مرفوض من المدير",IF(I1849&lt;&gt;"موافق","⏳ بانتظار موافقة المدير",IF(K1849&lt;&gt;"نعم","⚠ غير مسوى مع الحسابات","✔ معتمد ومسوى")))))))))</f>
        <v/>
      </c>
      <c r="R1849">
        <f>N(R1848)+IF(A1849="عهدة",1,0)</f>
        <v/>
      </c>
      <c r="S1849">
        <f>IF(C1849="","",IF(AND(C1849&gt;=DATE(2026,9,1),C1849&lt;=DATE(2027,8,31)),(YEAR(C1849)-2026)*12+MONTH(C1849)-8,""))</f>
        <v/>
      </c>
      <c r="T1849">
        <f>IF(AND(A1849="مصروف",R1849&gt;0,I1849="موافق",S1849&lt;&gt;"",H1849&lt;&gt;""),N(G1849),0)</f>
        <v/>
      </c>
    </row>
    <row r="1850">
      <c r="A1850" s="19" t="n"/>
      <c r="B1850" s="20">
        <f>IF(A1850="","",IF(R1850=0,"⚠ أضف سطر عهدة أولًا","BDR-"&amp;TEXT(R1850,"000")))</f>
        <v/>
      </c>
      <c r="C1850" s="21" t="n"/>
      <c r="D1850" s="20">
        <f>IF(C1850="","",IF(S1850="","خارج السنة المالية",INDEX(القوائم!$D$2:$D$13,S1850)))</f>
        <v/>
      </c>
      <c r="E1850" s="22" t="n"/>
      <c r="F1850" s="23" t="n"/>
      <c r="G1850" s="23" t="n"/>
      <c r="H1850" s="22" t="n"/>
      <c r="I1850" s="19" t="n"/>
      <c r="J1850" s="21" t="n"/>
      <c r="K1850" s="19" t="n"/>
      <c r="L1850" s="19" t="n"/>
      <c r="M1850" s="21" t="n"/>
      <c r="N1850" s="22" t="n"/>
      <c r="O1850" s="24">
        <f>IF(A1850&lt;&gt;"عهدة","",SUMIFS($G$8:$G$5007,$B$8:$B$5007,B1850,$A$8:$A$5007,"مصروف",$I$8:$I$5007,"&lt;&gt;مرفوض"))</f>
        <v/>
      </c>
      <c r="P1850" s="25">
        <f>IF(A1850&lt;&gt;"عهدة","",N(F1850)-O1850)</f>
        <v/>
      </c>
      <c r="Q1850" s="26">
        <f>IF(A1850="","",IF(A1850="عهدة",IF(N(F1850)=0,"⚠ أدخل قيمة العهدة",IF(P1850&lt;0,"⛔ عجز / زيادة مصروفات "&amp;TEXT(-P1850,"#,##0"),IF(COUNTIFS($B$8:$B$5007,B1850,$A$8:$A$5007,"مصروف",$I$8:$I$5007,"&lt;&gt;مرفوض",$K$8:$K$5007,"&lt;&gt;نعم")&gt;0,"⚠ "&amp;COUNTIFS($B$8:$B$5007,B1850,$A$8:$A$5007,"مصروف",$I$8:$I$5007,"&lt;&gt;مرفوض",$K$8:$K$5007,"&lt;&gt;نعم")&amp;" مصروف غير مسوى",IF(L1850="تمت التسوية",IF(P1850=0,"✔ متوازنة وتمت التسوية","✔ تمت التسوية – متبقي "&amp;TEXT(P1850,"#,##0")),IF(P1850&gt;0,"متبقي "&amp;TEXT(P1850,"#,##0"),"✔ متوازنة"))))),IF(R1850=0,"⚠ أضف سطر عهدة أولًا",IF(OR(C1850="",N(G1850)=0),"⚠ أكمل التاريخ والقيمة",IF(S1850="","⚠ التاريخ خارج السنة المالية",IF(H1850="","⚠ اختر بند الموازنة",IF(I1850="مرفوض","✖ مرفوض من المدير",IF(I1850&lt;&gt;"موافق","⏳ بانتظار موافقة المدير",IF(K1850&lt;&gt;"نعم","⚠ غير مسوى مع الحسابات","✔ معتمد ومسوى")))))))))</f>
        <v/>
      </c>
      <c r="R1850">
        <f>N(R1849)+IF(A1850="عهدة",1,0)</f>
        <v/>
      </c>
      <c r="S1850">
        <f>IF(C1850="","",IF(AND(C1850&gt;=DATE(2026,9,1),C1850&lt;=DATE(2027,8,31)),(YEAR(C1850)-2026)*12+MONTH(C1850)-8,""))</f>
        <v/>
      </c>
      <c r="T1850">
        <f>IF(AND(A1850="مصروف",R1850&gt;0,I1850="موافق",S1850&lt;&gt;"",H1850&lt;&gt;""),N(G1850),0)</f>
        <v/>
      </c>
    </row>
    <row r="1851">
      <c r="A1851" s="19" t="n"/>
      <c r="B1851" s="20">
        <f>IF(A1851="","",IF(R1851=0,"⚠ أضف سطر عهدة أولًا","BDR-"&amp;TEXT(R1851,"000")))</f>
        <v/>
      </c>
      <c r="C1851" s="21" t="n"/>
      <c r="D1851" s="20">
        <f>IF(C1851="","",IF(S1851="","خارج السنة المالية",INDEX(القوائم!$D$2:$D$13,S1851)))</f>
        <v/>
      </c>
      <c r="E1851" s="22" t="n"/>
      <c r="F1851" s="23" t="n"/>
      <c r="G1851" s="23" t="n"/>
      <c r="H1851" s="22" t="n"/>
      <c r="I1851" s="19" t="n"/>
      <c r="J1851" s="21" t="n"/>
      <c r="K1851" s="19" t="n"/>
      <c r="L1851" s="19" t="n"/>
      <c r="M1851" s="21" t="n"/>
      <c r="N1851" s="22" t="n"/>
      <c r="O1851" s="24">
        <f>IF(A1851&lt;&gt;"عهدة","",SUMIFS($G$8:$G$5007,$B$8:$B$5007,B1851,$A$8:$A$5007,"مصروف",$I$8:$I$5007,"&lt;&gt;مرفوض"))</f>
        <v/>
      </c>
      <c r="P1851" s="25">
        <f>IF(A1851&lt;&gt;"عهدة","",N(F1851)-O1851)</f>
        <v/>
      </c>
      <c r="Q1851" s="26">
        <f>IF(A1851="","",IF(A1851="عهدة",IF(N(F1851)=0,"⚠ أدخل قيمة العهدة",IF(P1851&lt;0,"⛔ عجز / زيادة مصروفات "&amp;TEXT(-P1851,"#,##0"),IF(COUNTIFS($B$8:$B$5007,B1851,$A$8:$A$5007,"مصروف",$I$8:$I$5007,"&lt;&gt;مرفوض",$K$8:$K$5007,"&lt;&gt;نعم")&gt;0,"⚠ "&amp;COUNTIFS($B$8:$B$5007,B1851,$A$8:$A$5007,"مصروف",$I$8:$I$5007,"&lt;&gt;مرفوض",$K$8:$K$5007,"&lt;&gt;نعم")&amp;" مصروف غير مسوى",IF(L1851="تمت التسوية",IF(P1851=0,"✔ متوازنة وتمت التسوية","✔ تمت التسوية – متبقي "&amp;TEXT(P1851,"#,##0")),IF(P1851&gt;0,"متبقي "&amp;TEXT(P1851,"#,##0"),"✔ متوازنة"))))),IF(R1851=0,"⚠ أضف سطر عهدة أولًا",IF(OR(C1851="",N(G1851)=0),"⚠ أكمل التاريخ والقيمة",IF(S1851="","⚠ التاريخ خارج السنة المالية",IF(H1851="","⚠ اختر بند الموازنة",IF(I1851="مرفوض","✖ مرفوض من المدير",IF(I1851&lt;&gt;"موافق","⏳ بانتظار موافقة المدير",IF(K1851&lt;&gt;"نعم","⚠ غير مسوى مع الحسابات","✔ معتمد ومسوى")))))))))</f>
        <v/>
      </c>
      <c r="R1851">
        <f>N(R1850)+IF(A1851="عهدة",1,0)</f>
        <v/>
      </c>
      <c r="S1851">
        <f>IF(C1851="","",IF(AND(C1851&gt;=DATE(2026,9,1),C1851&lt;=DATE(2027,8,31)),(YEAR(C1851)-2026)*12+MONTH(C1851)-8,""))</f>
        <v/>
      </c>
      <c r="T1851">
        <f>IF(AND(A1851="مصروف",R1851&gt;0,I1851="موافق",S1851&lt;&gt;"",H1851&lt;&gt;""),N(G1851),0)</f>
        <v/>
      </c>
    </row>
    <row r="1852">
      <c r="A1852" s="19" t="n"/>
      <c r="B1852" s="20">
        <f>IF(A1852="","",IF(R1852=0,"⚠ أضف سطر عهدة أولًا","BDR-"&amp;TEXT(R1852,"000")))</f>
        <v/>
      </c>
      <c r="C1852" s="21" t="n"/>
      <c r="D1852" s="20">
        <f>IF(C1852="","",IF(S1852="","خارج السنة المالية",INDEX(القوائم!$D$2:$D$13,S1852)))</f>
        <v/>
      </c>
      <c r="E1852" s="22" t="n"/>
      <c r="F1852" s="23" t="n"/>
      <c r="G1852" s="23" t="n"/>
      <c r="H1852" s="22" t="n"/>
      <c r="I1852" s="19" t="n"/>
      <c r="J1852" s="21" t="n"/>
      <c r="K1852" s="19" t="n"/>
      <c r="L1852" s="19" t="n"/>
      <c r="M1852" s="21" t="n"/>
      <c r="N1852" s="22" t="n"/>
      <c r="O1852" s="24">
        <f>IF(A1852&lt;&gt;"عهدة","",SUMIFS($G$8:$G$5007,$B$8:$B$5007,B1852,$A$8:$A$5007,"مصروف",$I$8:$I$5007,"&lt;&gt;مرفوض"))</f>
        <v/>
      </c>
      <c r="P1852" s="25">
        <f>IF(A1852&lt;&gt;"عهدة","",N(F1852)-O1852)</f>
        <v/>
      </c>
      <c r="Q1852" s="26">
        <f>IF(A1852="","",IF(A1852="عهدة",IF(N(F1852)=0,"⚠ أدخل قيمة العهدة",IF(P1852&lt;0,"⛔ عجز / زيادة مصروفات "&amp;TEXT(-P1852,"#,##0"),IF(COUNTIFS($B$8:$B$5007,B1852,$A$8:$A$5007,"مصروف",$I$8:$I$5007,"&lt;&gt;مرفوض",$K$8:$K$5007,"&lt;&gt;نعم")&gt;0,"⚠ "&amp;COUNTIFS($B$8:$B$5007,B1852,$A$8:$A$5007,"مصروف",$I$8:$I$5007,"&lt;&gt;مرفوض",$K$8:$K$5007,"&lt;&gt;نعم")&amp;" مصروف غير مسوى",IF(L1852="تمت التسوية",IF(P1852=0,"✔ متوازنة وتمت التسوية","✔ تمت التسوية – متبقي "&amp;TEXT(P1852,"#,##0")),IF(P1852&gt;0,"متبقي "&amp;TEXT(P1852,"#,##0"),"✔ متوازنة"))))),IF(R1852=0,"⚠ أضف سطر عهدة أولًا",IF(OR(C1852="",N(G1852)=0),"⚠ أكمل التاريخ والقيمة",IF(S1852="","⚠ التاريخ خارج السنة المالية",IF(H1852="","⚠ اختر بند الموازنة",IF(I1852="مرفوض","✖ مرفوض من المدير",IF(I1852&lt;&gt;"موافق","⏳ بانتظار موافقة المدير",IF(K1852&lt;&gt;"نعم","⚠ غير مسوى مع الحسابات","✔ معتمد ومسوى")))))))))</f>
        <v/>
      </c>
      <c r="R1852">
        <f>N(R1851)+IF(A1852="عهدة",1,0)</f>
        <v/>
      </c>
      <c r="S1852">
        <f>IF(C1852="","",IF(AND(C1852&gt;=DATE(2026,9,1),C1852&lt;=DATE(2027,8,31)),(YEAR(C1852)-2026)*12+MONTH(C1852)-8,""))</f>
        <v/>
      </c>
      <c r="T1852">
        <f>IF(AND(A1852="مصروف",R1852&gt;0,I1852="موافق",S1852&lt;&gt;"",H1852&lt;&gt;""),N(G1852),0)</f>
        <v/>
      </c>
    </row>
    <row r="1853">
      <c r="A1853" s="19" t="n"/>
      <c r="B1853" s="20">
        <f>IF(A1853="","",IF(R1853=0,"⚠ أضف سطر عهدة أولًا","BDR-"&amp;TEXT(R1853,"000")))</f>
        <v/>
      </c>
      <c r="C1853" s="21" t="n"/>
      <c r="D1853" s="20">
        <f>IF(C1853="","",IF(S1853="","خارج السنة المالية",INDEX(القوائم!$D$2:$D$13,S1853)))</f>
        <v/>
      </c>
      <c r="E1853" s="22" t="n"/>
      <c r="F1853" s="23" t="n"/>
      <c r="G1853" s="23" t="n"/>
      <c r="H1853" s="22" t="n"/>
      <c r="I1853" s="19" t="n"/>
      <c r="J1853" s="21" t="n"/>
      <c r="K1853" s="19" t="n"/>
      <c r="L1853" s="19" t="n"/>
      <c r="M1853" s="21" t="n"/>
      <c r="N1853" s="22" t="n"/>
      <c r="O1853" s="24">
        <f>IF(A1853&lt;&gt;"عهدة","",SUMIFS($G$8:$G$5007,$B$8:$B$5007,B1853,$A$8:$A$5007,"مصروف",$I$8:$I$5007,"&lt;&gt;مرفوض"))</f>
        <v/>
      </c>
      <c r="P1853" s="25">
        <f>IF(A1853&lt;&gt;"عهدة","",N(F1853)-O1853)</f>
        <v/>
      </c>
      <c r="Q1853" s="26">
        <f>IF(A1853="","",IF(A1853="عهدة",IF(N(F1853)=0,"⚠ أدخل قيمة العهدة",IF(P1853&lt;0,"⛔ عجز / زيادة مصروفات "&amp;TEXT(-P1853,"#,##0"),IF(COUNTIFS($B$8:$B$5007,B1853,$A$8:$A$5007,"مصروف",$I$8:$I$5007,"&lt;&gt;مرفوض",$K$8:$K$5007,"&lt;&gt;نعم")&gt;0,"⚠ "&amp;COUNTIFS($B$8:$B$5007,B1853,$A$8:$A$5007,"مصروف",$I$8:$I$5007,"&lt;&gt;مرفوض",$K$8:$K$5007,"&lt;&gt;نعم")&amp;" مصروف غير مسوى",IF(L1853="تمت التسوية",IF(P1853=0,"✔ متوازنة وتمت التسوية","✔ تمت التسوية – متبقي "&amp;TEXT(P1853,"#,##0")),IF(P1853&gt;0,"متبقي "&amp;TEXT(P1853,"#,##0"),"✔ متوازنة"))))),IF(R1853=0,"⚠ أضف سطر عهدة أولًا",IF(OR(C1853="",N(G1853)=0),"⚠ أكمل التاريخ والقيمة",IF(S1853="","⚠ التاريخ خارج السنة المالية",IF(H1853="","⚠ اختر بند الموازنة",IF(I1853="مرفوض","✖ مرفوض من المدير",IF(I1853&lt;&gt;"موافق","⏳ بانتظار موافقة المدير",IF(K1853&lt;&gt;"نعم","⚠ غير مسوى مع الحسابات","✔ معتمد ومسوى")))))))))</f>
        <v/>
      </c>
      <c r="R1853">
        <f>N(R1852)+IF(A1853="عهدة",1,0)</f>
        <v/>
      </c>
      <c r="S1853">
        <f>IF(C1853="","",IF(AND(C1853&gt;=DATE(2026,9,1),C1853&lt;=DATE(2027,8,31)),(YEAR(C1853)-2026)*12+MONTH(C1853)-8,""))</f>
        <v/>
      </c>
      <c r="T1853">
        <f>IF(AND(A1853="مصروف",R1853&gt;0,I1853="موافق",S1853&lt;&gt;"",H1853&lt;&gt;""),N(G1853),0)</f>
        <v/>
      </c>
    </row>
    <row r="1854">
      <c r="A1854" s="19" t="n"/>
      <c r="B1854" s="20">
        <f>IF(A1854="","",IF(R1854=0,"⚠ أضف سطر عهدة أولًا","BDR-"&amp;TEXT(R1854,"000")))</f>
        <v/>
      </c>
      <c r="C1854" s="21" t="n"/>
      <c r="D1854" s="20">
        <f>IF(C1854="","",IF(S1854="","خارج السنة المالية",INDEX(القوائم!$D$2:$D$13,S1854)))</f>
        <v/>
      </c>
      <c r="E1854" s="22" t="n"/>
      <c r="F1854" s="23" t="n"/>
      <c r="G1854" s="23" t="n"/>
      <c r="H1854" s="22" t="n"/>
      <c r="I1854" s="19" t="n"/>
      <c r="J1854" s="21" t="n"/>
      <c r="K1854" s="19" t="n"/>
      <c r="L1854" s="19" t="n"/>
      <c r="M1854" s="21" t="n"/>
      <c r="N1854" s="22" t="n"/>
      <c r="O1854" s="24">
        <f>IF(A1854&lt;&gt;"عهدة","",SUMIFS($G$8:$G$5007,$B$8:$B$5007,B1854,$A$8:$A$5007,"مصروف",$I$8:$I$5007,"&lt;&gt;مرفوض"))</f>
        <v/>
      </c>
      <c r="P1854" s="25">
        <f>IF(A1854&lt;&gt;"عهدة","",N(F1854)-O1854)</f>
        <v/>
      </c>
      <c r="Q1854" s="26">
        <f>IF(A1854="","",IF(A1854="عهدة",IF(N(F1854)=0,"⚠ أدخل قيمة العهدة",IF(P1854&lt;0,"⛔ عجز / زيادة مصروفات "&amp;TEXT(-P1854,"#,##0"),IF(COUNTIFS($B$8:$B$5007,B1854,$A$8:$A$5007,"مصروف",$I$8:$I$5007,"&lt;&gt;مرفوض",$K$8:$K$5007,"&lt;&gt;نعم")&gt;0,"⚠ "&amp;COUNTIFS($B$8:$B$5007,B1854,$A$8:$A$5007,"مصروف",$I$8:$I$5007,"&lt;&gt;مرفوض",$K$8:$K$5007,"&lt;&gt;نعم")&amp;" مصروف غير مسوى",IF(L1854="تمت التسوية",IF(P1854=0,"✔ متوازنة وتمت التسوية","✔ تمت التسوية – متبقي "&amp;TEXT(P1854,"#,##0")),IF(P1854&gt;0,"متبقي "&amp;TEXT(P1854,"#,##0"),"✔ متوازنة"))))),IF(R1854=0,"⚠ أضف سطر عهدة أولًا",IF(OR(C1854="",N(G1854)=0),"⚠ أكمل التاريخ والقيمة",IF(S1854="","⚠ التاريخ خارج السنة المالية",IF(H1854="","⚠ اختر بند الموازنة",IF(I1854="مرفوض","✖ مرفوض من المدير",IF(I1854&lt;&gt;"موافق","⏳ بانتظار موافقة المدير",IF(K1854&lt;&gt;"نعم","⚠ غير مسوى مع الحسابات","✔ معتمد ومسوى")))))))))</f>
        <v/>
      </c>
      <c r="R1854">
        <f>N(R1853)+IF(A1854="عهدة",1,0)</f>
        <v/>
      </c>
      <c r="S1854">
        <f>IF(C1854="","",IF(AND(C1854&gt;=DATE(2026,9,1),C1854&lt;=DATE(2027,8,31)),(YEAR(C1854)-2026)*12+MONTH(C1854)-8,""))</f>
        <v/>
      </c>
      <c r="T1854">
        <f>IF(AND(A1854="مصروف",R1854&gt;0,I1854="موافق",S1854&lt;&gt;"",H1854&lt;&gt;""),N(G1854),0)</f>
        <v/>
      </c>
    </row>
    <row r="1855">
      <c r="A1855" s="19" t="n"/>
      <c r="B1855" s="20">
        <f>IF(A1855="","",IF(R1855=0,"⚠ أضف سطر عهدة أولًا","BDR-"&amp;TEXT(R1855,"000")))</f>
        <v/>
      </c>
      <c r="C1855" s="21" t="n"/>
      <c r="D1855" s="20">
        <f>IF(C1855="","",IF(S1855="","خارج السنة المالية",INDEX(القوائم!$D$2:$D$13,S1855)))</f>
        <v/>
      </c>
      <c r="E1855" s="22" t="n"/>
      <c r="F1855" s="23" t="n"/>
      <c r="G1855" s="23" t="n"/>
      <c r="H1855" s="22" t="n"/>
      <c r="I1855" s="19" t="n"/>
      <c r="J1855" s="21" t="n"/>
      <c r="K1855" s="19" t="n"/>
      <c r="L1855" s="19" t="n"/>
      <c r="M1855" s="21" t="n"/>
      <c r="N1855" s="22" t="n"/>
      <c r="O1855" s="24">
        <f>IF(A1855&lt;&gt;"عهدة","",SUMIFS($G$8:$G$5007,$B$8:$B$5007,B1855,$A$8:$A$5007,"مصروف",$I$8:$I$5007,"&lt;&gt;مرفوض"))</f>
        <v/>
      </c>
      <c r="P1855" s="25">
        <f>IF(A1855&lt;&gt;"عهدة","",N(F1855)-O1855)</f>
        <v/>
      </c>
      <c r="Q1855" s="26">
        <f>IF(A1855="","",IF(A1855="عهدة",IF(N(F1855)=0,"⚠ أدخل قيمة العهدة",IF(P1855&lt;0,"⛔ عجز / زيادة مصروفات "&amp;TEXT(-P1855,"#,##0"),IF(COUNTIFS($B$8:$B$5007,B1855,$A$8:$A$5007,"مصروف",$I$8:$I$5007,"&lt;&gt;مرفوض",$K$8:$K$5007,"&lt;&gt;نعم")&gt;0,"⚠ "&amp;COUNTIFS($B$8:$B$5007,B1855,$A$8:$A$5007,"مصروف",$I$8:$I$5007,"&lt;&gt;مرفوض",$K$8:$K$5007,"&lt;&gt;نعم")&amp;" مصروف غير مسوى",IF(L1855="تمت التسوية",IF(P1855=0,"✔ متوازنة وتمت التسوية","✔ تمت التسوية – متبقي "&amp;TEXT(P1855,"#,##0")),IF(P1855&gt;0,"متبقي "&amp;TEXT(P1855,"#,##0"),"✔ متوازنة"))))),IF(R1855=0,"⚠ أضف سطر عهدة أولًا",IF(OR(C1855="",N(G1855)=0),"⚠ أكمل التاريخ والقيمة",IF(S1855="","⚠ التاريخ خارج السنة المالية",IF(H1855="","⚠ اختر بند الموازنة",IF(I1855="مرفوض","✖ مرفوض من المدير",IF(I1855&lt;&gt;"موافق","⏳ بانتظار موافقة المدير",IF(K1855&lt;&gt;"نعم","⚠ غير مسوى مع الحسابات","✔ معتمد ومسوى")))))))))</f>
        <v/>
      </c>
      <c r="R1855">
        <f>N(R1854)+IF(A1855="عهدة",1,0)</f>
        <v/>
      </c>
      <c r="S1855">
        <f>IF(C1855="","",IF(AND(C1855&gt;=DATE(2026,9,1),C1855&lt;=DATE(2027,8,31)),(YEAR(C1855)-2026)*12+MONTH(C1855)-8,""))</f>
        <v/>
      </c>
      <c r="T1855">
        <f>IF(AND(A1855="مصروف",R1855&gt;0,I1855="موافق",S1855&lt;&gt;"",H1855&lt;&gt;""),N(G1855),0)</f>
        <v/>
      </c>
    </row>
    <row r="1856">
      <c r="A1856" s="19" t="n"/>
      <c r="B1856" s="20">
        <f>IF(A1856="","",IF(R1856=0,"⚠ أضف سطر عهدة أولًا","BDR-"&amp;TEXT(R1856,"000")))</f>
        <v/>
      </c>
      <c r="C1856" s="21" t="n"/>
      <c r="D1856" s="20">
        <f>IF(C1856="","",IF(S1856="","خارج السنة المالية",INDEX(القوائم!$D$2:$D$13,S1856)))</f>
        <v/>
      </c>
      <c r="E1856" s="22" t="n"/>
      <c r="F1856" s="23" t="n"/>
      <c r="G1856" s="23" t="n"/>
      <c r="H1856" s="22" t="n"/>
      <c r="I1856" s="19" t="n"/>
      <c r="J1856" s="21" t="n"/>
      <c r="K1856" s="19" t="n"/>
      <c r="L1856" s="19" t="n"/>
      <c r="M1856" s="21" t="n"/>
      <c r="N1856" s="22" t="n"/>
      <c r="O1856" s="24">
        <f>IF(A1856&lt;&gt;"عهدة","",SUMIFS($G$8:$G$5007,$B$8:$B$5007,B1856,$A$8:$A$5007,"مصروف",$I$8:$I$5007,"&lt;&gt;مرفوض"))</f>
        <v/>
      </c>
      <c r="P1856" s="25">
        <f>IF(A1856&lt;&gt;"عهدة","",N(F1856)-O1856)</f>
        <v/>
      </c>
      <c r="Q1856" s="26">
        <f>IF(A1856="","",IF(A1856="عهدة",IF(N(F1856)=0,"⚠ أدخل قيمة العهدة",IF(P1856&lt;0,"⛔ عجز / زيادة مصروفات "&amp;TEXT(-P1856,"#,##0"),IF(COUNTIFS($B$8:$B$5007,B1856,$A$8:$A$5007,"مصروف",$I$8:$I$5007,"&lt;&gt;مرفوض",$K$8:$K$5007,"&lt;&gt;نعم")&gt;0,"⚠ "&amp;COUNTIFS($B$8:$B$5007,B1856,$A$8:$A$5007,"مصروف",$I$8:$I$5007,"&lt;&gt;مرفوض",$K$8:$K$5007,"&lt;&gt;نعم")&amp;" مصروف غير مسوى",IF(L1856="تمت التسوية",IF(P1856=0,"✔ متوازنة وتمت التسوية","✔ تمت التسوية – متبقي "&amp;TEXT(P1856,"#,##0")),IF(P1856&gt;0,"متبقي "&amp;TEXT(P1856,"#,##0"),"✔ متوازنة"))))),IF(R1856=0,"⚠ أضف سطر عهدة أولًا",IF(OR(C1856="",N(G1856)=0),"⚠ أكمل التاريخ والقيمة",IF(S1856="","⚠ التاريخ خارج السنة المالية",IF(H1856="","⚠ اختر بند الموازنة",IF(I1856="مرفوض","✖ مرفوض من المدير",IF(I1856&lt;&gt;"موافق","⏳ بانتظار موافقة المدير",IF(K1856&lt;&gt;"نعم","⚠ غير مسوى مع الحسابات","✔ معتمد ومسوى")))))))))</f>
        <v/>
      </c>
      <c r="R1856">
        <f>N(R1855)+IF(A1856="عهدة",1,0)</f>
        <v/>
      </c>
      <c r="S1856">
        <f>IF(C1856="","",IF(AND(C1856&gt;=DATE(2026,9,1),C1856&lt;=DATE(2027,8,31)),(YEAR(C1856)-2026)*12+MONTH(C1856)-8,""))</f>
        <v/>
      </c>
      <c r="T1856">
        <f>IF(AND(A1856="مصروف",R1856&gt;0,I1856="موافق",S1856&lt;&gt;"",H1856&lt;&gt;""),N(G1856),0)</f>
        <v/>
      </c>
    </row>
    <row r="1857">
      <c r="A1857" s="19" t="n"/>
      <c r="B1857" s="20">
        <f>IF(A1857="","",IF(R1857=0,"⚠ أضف سطر عهدة أولًا","BDR-"&amp;TEXT(R1857,"000")))</f>
        <v/>
      </c>
      <c r="C1857" s="21" t="n"/>
      <c r="D1857" s="20">
        <f>IF(C1857="","",IF(S1857="","خارج السنة المالية",INDEX(القوائم!$D$2:$D$13,S1857)))</f>
        <v/>
      </c>
      <c r="E1857" s="22" t="n"/>
      <c r="F1857" s="23" t="n"/>
      <c r="G1857" s="23" t="n"/>
      <c r="H1857" s="22" t="n"/>
      <c r="I1857" s="19" t="n"/>
      <c r="J1857" s="21" t="n"/>
      <c r="K1857" s="19" t="n"/>
      <c r="L1857" s="19" t="n"/>
      <c r="M1857" s="21" t="n"/>
      <c r="N1857" s="22" t="n"/>
      <c r="O1857" s="24">
        <f>IF(A1857&lt;&gt;"عهدة","",SUMIFS($G$8:$G$5007,$B$8:$B$5007,B1857,$A$8:$A$5007,"مصروف",$I$8:$I$5007,"&lt;&gt;مرفوض"))</f>
        <v/>
      </c>
      <c r="P1857" s="25">
        <f>IF(A1857&lt;&gt;"عهدة","",N(F1857)-O1857)</f>
        <v/>
      </c>
      <c r="Q1857" s="26">
        <f>IF(A1857="","",IF(A1857="عهدة",IF(N(F1857)=0,"⚠ أدخل قيمة العهدة",IF(P1857&lt;0,"⛔ عجز / زيادة مصروفات "&amp;TEXT(-P1857,"#,##0"),IF(COUNTIFS($B$8:$B$5007,B1857,$A$8:$A$5007,"مصروف",$I$8:$I$5007,"&lt;&gt;مرفوض",$K$8:$K$5007,"&lt;&gt;نعم")&gt;0,"⚠ "&amp;COUNTIFS($B$8:$B$5007,B1857,$A$8:$A$5007,"مصروف",$I$8:$I$5007,"&lt;&gt;مرفوض",$K$8:$K$5007,"&lt;&gt;نعم")&amp;" مصروف غير مسوى",IF(L1857="تمت التسوية",IF(P1857=0,"✔ متوازنة وتمت التسوية","✔ تمت التسوية – متبقي "&amp;TEXT(P1857,"#,##0")),IF(P1857&gt;0,"متبقي "&amp;TEXT(P1857,"#,##0"),"✔ متوازنة"))))),IF(R1857=0,"⚠ أضف سطر عهدة أولًا",IF(OR(C1857="",N(G1857)=0),"⚠ أكمل التاريخ والقيمة",IF(S1857="","⚠ التاريخ خارج السنة المالية",IF(H1857="","⚠ اختر بند الموازنة",IF(I1857="مرفوض","✖ مرفوض من المدير",IF(I1857&lt;&gt;"موافق","⏳ بانتظار موافقة المدير",IF(K1857&lt;&gt;"نعم","⚠ غير مسوى مع الحسابات","✔ معتمد ومسوى")))))))))</f>
        <v/>
      </c>
      <c r="R1857">
        <f>N(R1856)+IF(A1857="عهدة",1,0)</f>
        <v/>
      </c>
      <c r="S1857">
        <f>IF(C1857="","",IF(AND(C1857&gt;=DATE(2026,9,1),C1857&lt;=DATE(2027,8,31)),(YEAR(C1857)-2026)*12+MONTH(C1857)-8,""))</f>
        <v/>
      </c>
      <c r="T1857">
        <f>IF(AND(A1857="مصروف",R1857&gt;0,I1857="موافق",S1857&lt;&gt;"",H1857&lt;&gt;""),N(G1857),0)</f>
        <v/>
      </c>
    </row>
    <row r="1858">
      <c r="A1858" s="19" t="n"/>
      <c r="B1858" s="20">
        <f>IF(A1858="","",IF(R1858=0,"⚠ أضف سطر عهدة أولًا","BDR-"&amp;TEXT(R1858,"000")))</f>
        <v/>
      </c>
      <c r="C1858" s="21" t="n"/>
      <c r="D1858" s="20">
        <f>IF(C1858="","",IF(S1858="","خارج السنة المالية",INDEX(القوائم!$D$2:$D$13,S1858)))</f>
        <v/>
      </c>
      <c r="E1858" s="22" t="n"/>
      <c r="F1858" s="23" t="n"/>
      <c r="G1858" s="23" t="n"/>
      <c r="H1858" s="22" t="n"/>
      <c r="I1858" s="19" t="n"/>
      <c r="J1858" s="21" t="n"/>
      <c r="K1858" s="19" t="n"/>
      <c r="L1858" s="19" t="n"/>
      <c r="M1858" s="21" t="n"/>
      <c r="N1858" s="22" t="n"/>
      <c r="O1858" s="24">
        <f>IF(A1858&lt;&gt;"عهدة","",SUMIFS($G$8:$G$5007,$B$8:$B$5007,B1858,$A$8:$A$5007,"مصروف",$I$8:$I$5007,"&lt;&gt;مرفوض"))</f>
        <v/>
      </c>
      <c r="P1858" s="25">
        <f>IF(A1858&lt;&gt;"عهدة","",N(F1858)-O1858)</f>
        <v/>
      </c>
      <c r="Q1858" s="26">
        <f>IF(A1858="","",IF(A1858="عهدة",IF(N(F1858)=0,"⚠ أدخل قيمة العهدة",IF(P1858&lt;0,"⛔ عجز / زيادة مصروفات "&amp;TEXT(-P1858,"#,##0"),IF(COUNTIFS($B$8:$B$5007,B1858,$A$8:$A$5007,"مصروف",$I$8:$I$5007,"&lt;&gt;مرفوض",$K$8:$K$5007,"&lt;&gt;نعم")&gt;0,"⚠ "&amp;COUNTIFS($B$8:$B$5007,B1858,$A$8:$A$5007,"مصروف",$I$8:$I$5007,"&lt;&gt;مرفوض",$K$8:$K$5007,"&lt;&gt;نعم")&amp;" مصروف غير مسوى",IF(L1858="تمت التسوية",IF(P1858=0,"✔ متوازنة وتمت التسوية","✔ تمت التسوية – متبقي "&amp;TEXT(P1858,"#,##0")),IF(P1858&gt;0,"متبقي "&amp;TEXT(P1858,"#,##0"),"✔ متوازنة"))))),IF(R1858=0,"⚠ أضف سطر عهدة أولًا",IF(OR(C1858="",N(G1858)=0),"⚠ أكمل التاريخ والقيمة",IF(S1858="","⚠ التاريخ خارج السنة المالية",IF(H1858="","⚠ اختر بند الموازنة",IF(I1858="مرفوض","✖ مرفوض من المدير",IF(I1858&lt;&gt;"موافق","⏳ بانتظار موافقة المدير",IF(K1858&lt;&gt;"نعم","⚠ غير مسوى مع الحسابات","✔ معتمد ومسوى")))))))))</f>
        <v/>
      </c>
      <c r="R1858">
        <f>N(R1857)+IF(A1858="عهدة",1,0)</f>
        <v/>
      </c>
      <c r="S1858">
        <f>IF(C1858="","",IF(AND(C1858&gt;=DATE(2026,9,1),C1858&lt;=DATE(2027,8,31)),(YEAR(C1858)-2026)*12+MONTH(C1858)-8,""))</f>
        <v/>
      </c>
      <c r="T1858">
        <f>IF(AND(A1858="مصروف",R1858&gt;0,I1858="موافق",S1858&lt;&gt;"",H1858&lt;&gt;""),N(G1858),0)</f>
        <v/>
      </c>
    </row>
    <row r="1859">
      <c r="A1859" s="19" t="n"/>
      <c r="B1859" s="20">
        <f>IF(A1859="","",IF(R1859=0,"⚠ أضف سطر عهدة أولًا","BDR-"&amp;TEXT(R1859,"000")))</f>
        <v/>
      </c>
      <c r="C1859" s="21" t="n"/>
      <c r="D1859" s="20">
        <f>IF(C1859="","",IF(S1859="","خارج السنة المالية",INDEX(القوائم!$D$2:$D$13,S1859)))</f>
        <v/>
      </c>
      <c r="E1859" s="22" t="n"/>
      <c r="F1859" s="23" t="n"/>
      <c r="G1859" s="23" t="n"/>
      <c r="H1859" s="22" t="n"/>
      <c r="I1859" s="19" t="n"/>
      <c r="J1859" s="21" t="n"/>
      <c r="K1859" s="19" t="n"/>
      <c r="L1859" s="19" t="n"/>
      <c r="M1859" s="21" t="n"/>
      <c r="N1859" s="22" t="n"/>
      <c r="O1859" s="24">
        <f>IF(A1859&lt;&gt;"عهدة","",SUMIFS($G$8:$G$5007,$B$8:$B$5007,B1859,$A$8:$A$5007,"مصروف",$I$8:$I$5007,"&lt;&gt;مرفوض"))</f>
        <v/>
      </c>
      <c r="P1859" s="25">
        <f>IF(A1859&lt;&gt;"عهدة","",N(F1859)-O1859)</f>
        <v/>
      </c>
      <c r="Q1859" s="26">
        <f>IF(A1859="","",IF(A1859="عهدة",IF(N(F1859)=0,"⚠ أدخل قيمة العهدة",IF(P1859&lt;0,"⛔ عجز / زيادة مصروفات "&amp;TEXT(-P1859,"#,##0"),IF(COUNTIFS($B$8:$B$5007,B1859,$A$8:$A$5007,"مصروف",$I$8:$I$5007,"&lt;&gt;مرفوض",$K$8:$K$5007,"&lt;&gt;نعم")&gt;0,"⚠ "&amp;COUNTIFS($B$8:$B$5007,B1859,$A$8:$A$5007,"مصروف",$I$8:$I$5007,"&lt;&gt;مرفوض",$K$8:$K$5007,"&lt;&gt;نعم")&amp;" مصروف غير مسوى",IF(L1859="تمت التسوية",IF(P1859=0,"✔ متوازنة وتمت التسوية","✔ تمت التسوية – متبقي "&amp;TEXT(P1859,"#,##0")),IF(P1859&gt;0,"متبقي "&amp;TEXT(P1859,"#,##0"),"✔ متوازنة"))))),IF(R1859=0,"⚠ أضف سطر عهدة أولًا",IF(OR(C1859="",N(G1859)=0),"⚠ أكمل التاريخ والقيمة",IF(S1859="","⚠ التاريخ خارج السنة المالية",IF(H1859="","⚠ اختر بند الموازنة",IF(I1859="مرفوض","✖ مرفوض من المدير",IF(I1859&lt;&gt;"موافق","⏳ بانتظار موافقة المدير",IF(K1859&lt;&gt;"نعم","⚠ غير مسوى مع الحسابات","✔ معتمد ومسوى")))))))))</f>
        <v/>
      </c>
      <c r="R1859">
        <f>N(R1858)+IF(A1859="عهدة",1,0)</f>
        <v/>
      </c>
      <c r="S1859">
        <f>IF(C1859="","",IF(AND(C1859&gt;=DATE(2026,9,1),C1859&lt;=DATE(2027,8,31)),(YEAR(C1859)-2026)*12+MONTH(C1859)-8,""))</f>
        <v/>
      </c>
      <c r="T1859">
        <f>IF(AND(A1859="مصروف",R1859&gt;0,I1859="موافق",S1859&lt;&gt;"",H1859&lt;&gt;""),N(G1859),0)</f>
        <v/>
      </c>
    </row>
    <row r="1860">
      <c r="A1860" s="19" t="n"/>
      <c r="B1860" s="20">
        <f>IF(A1860="","",IF(R1860=0,"⚠ أضف سطر عهدة أولًا","BDR-"&amp;TEXT(R1860,"000")))</f>
        <v/>
      </c>
      <c r="C1860" s="21" t="n"/>
      <c r="D1860" s="20">
        <f>IF(C1860="","",IF(S1860="","خارج السنة المالية",INDEX(القوائم!$D$2:$D$13,S1860)))</f>
        <v/>
      </c>
      <c r="E1860" s="22" t="n"/>
      <c r="F1860" s="23" t="n"/>
      <c r="G1860" s="23" t="n"/>
      <c r="H1860" s="22" t="n"/>
      <c r="I1860" s="19" t="n"/>
      <c r="J1860" s="21" t="n"/>
      <c r="K1860" s="19" t="n"/>
      <c r="L1860" s="19" t="n"/>
      <c r="M1860" s="21" t="n"/>
      <c r="N1860" s="22" t="n"/>
      <c r="O1860" s="24">
        <f>IF(A1860&lt;&gt;"عهدة","",SUMIFS($G$8:$G$5007,$B$8:$B$5007,B1860,$A$8:$A$5007,"مصروف",$I$8:$I$5007,"&lt;&gt;مرفوض"))</f>
        <v/>
      </c>
      <c r="P1860" s="25">
        <f>IF(A1860&lt;&gt;"عهدة","",N(F1860)-O1860)</f>
        <v/>
      </c>
      <c r="Q1860" s="26">
        <f>IF(A1860="","",IF(A1860="عهدة",IF(N(F1860)=0,"⚠ أدخل قيمة العهدة",IF(P1860&lt;0,"⛔ عجز / زيادة مصروفات "&amp;TEXT(-P1860,"#,##0"),IF(COUNTIFS($B$8:$B$5007,B1860,$A$8:$A$5007,"مصروف",$I$8:$I$5007,"&lt;&gt;مرفوض",$K$8:$K$5007,"&lt;&gt;نعم")&gt;0,"⚠ "&amp;COUNTIFS($B$8:$B$5007,B1860,$A$8:$A$5007,"مصروف",$I$8:$I$5007,"&lt;&gt;مرفوض",$K$8:$K$5007,"&lt;&gt;نعم")&amp;" مصروف غير مسوى",IF(L1860="تمت التسوية",IF(P1860=0,"✔ متوازنة وتمت التسوية","✔ تمت التسوية – متبقي "&amp;TEXT(P1860,"#,##0")),IF(P1860&gt;0,"متبقي "&amp;TEXT(P1860,"#,##0"),"✔ متوازنة"))))),IF(R1860=0,"⚠ أضف سطر عهدة أولًا",IF(OR(C1860="",N(G1860)=0),"⚠ أكمل التاريخ والقيمة",IF(S1860="","⚠ التاريخ خارج السنة المالية",IF(H1860="","⚠ اختر بند الموازنة",IF(I1860="مرفوض","✖ مرفوض من المدير",IF(I1860&lt;&gt;"موافق","⏳ بانتظار موافقة المدير",IF(K1860&lt;&gt;"نعم","⚠ غير مسوى مع الحسابات","✔ معتمد ومسوى")))))))))</f>
        <v/>
      </c>
      <c r="R1860">
        <f>N(R1859)+IF(A1860="عهدة",1,0)</f>
        <v/>
      </c>
      <c r="S1860">
        <f>IF(C1860="","",IF(AND(C1860&gt;=DATE(2026,9,1),C1860&lt;=DATE(2027,8,31)),(YEAR(C1860)-2026)*12+MONTH(C1860)-8,""))</f>
        <v/>
      </c>
      <c r="T1860">
        <f>IF(AND(A1860="مصروف",R1860&gt;0,I1860="موافق",S1860&lt;&gt;"",H1860&lt;&gt;""),N(G1860),0)</f>
        <v/>
      </c>
    </row>
    <row r="1861">
      <c r="A1861" s="19" t="n"/>
      <c r="B1861" s="20">
        <f>IF(A1861="","",IF(R1861=0,"⚠ أضف سطر عهدة أولًا","BDR-"&amp;TEXT(R1861,"000")))</f>
        <v/>
      </c>
      <c r="C1861" s="21" t="n"/>
      <c r="D1861" s="20">
        <f>IF(C1861="","",IF(S1861="","خارج السنة المالية",INDEX(القوائم!$D$2:$D$13,S1861)))</f>
        <v/>
      </c>
      <c r="E1861" s="22" t="n"/>
      <c r="F1861" s="23" t="n"/>
      <c r="G1861" s="23" t="n"/>
      <c r="H1861" s="22" t="n"/>
      <c r="I1861" s="19" t="n"/>
      <c r="J1861" s="21" t="n"/>
      <c r="K1861" s="19" t="n"/>
      <c r="L1861" s="19" t="n"/>
      <c r="M1861" s="21" t="n"/>
      <c r="N1861" s="22" t="n"/>
      <c r="O1861" s="24">
        <f>IF(A1861&lt;&gt;"عهدة","",SUMIFS($G$8:$G$5007,$B$8:$B$5007,B1861,$A$8:$A$5007,"مصروف",$I$8:$I$5007,"&lt;&gt;مرفوض"))</f>
        <v/>
      </c>
      <c r="P1861" s="25">
        <f>IF(A1861&lt;&gt;"عهدة","",N(F1861)-O1861)</f>
        <v/>
      </c>
      <c r="Q1861" s="26">
        <f>IF(A1861="","",IF(A1861="عهدة",IF(N(F1861)=0,"⚠ أدخل قيمة العهدة",IF(P1861&lt;0,"⛔ عجز / زيادة مصروفات "&amp;TEXT(-P1861,"#,##0"),IF(COUNTIFS($B$8:$B$5007,B1861,$A$8:$A$5007,"مصروف",$I$8:$I$5007,"&lt;&gt;مرفوض",$K$8:$K$5007,"&lt;&gt;نعم")&gt;0,"⚠ "&amp;COUNTIFS($B$8:$B$5007,B1861,$A$8:$A$5007,"مصروف",$I$8:$I$5007,"&lt;&gt;مرفوض",$K$8:$K$5007,"&lt;&gt;نعم")&amp;" مصروف غير مسوى",IF(L1861="تمت التسوية",IF(P1861=0,"✔ متوازنة وتمت التسوية","✔ تمت التسوية – متبقي "&amp;TEXT(P1861,"#,##0")),IF(P1861&gt;0,"متبقي "&amp;TEXT(P1861,"#,##0"),"✔ متوازنة"))))),IF(R1861=0,"⚠ أضف سطر عهدة أولًا",IF(OR(C1861="",N(G1861)=0),"⚠ أكمل التاريخ والقيمة",IF(S1861="","⚠ التاريخ خارج السنة المالية",IF(H1861="","⚠ اختر بند الموازنة",IF(I1861="مرفوض","✖ مرفوض من المدير",IF(I1861&lt;&gt;"موافق","⏳ بانتظار موافقة المدير",IF(K1861&lt;&gt;"نعم","⚠ غير مسوى مع الحسابات","✔ معتمد ومسوى")))))))))</f>
        <v/>
      </c>
      <c r="R1861">
        <f>N(R1860)+IF(A1861="عهدة",1,0)</f>
        <v/>
      </c>
      <c r="S1861">
        <f>IF(C1861="","",IF(AND(C1861&gt;=DATE(2026,9,1),C1861&lt;=DATE(2027,8,31)),(YEAR(C1861)-2026)*12+MONTH(C1861)-8,""))</f>
        <v/>
      </c>
      <c r="T1861">
        <f>IF(AND(A1861="مصروف",R1861&gt;0,I1861="موافق",S1861&lt;&gt;"",H1861&lt;&gt;""),N(G1861),0)</f>
        <v/>
      </c>
    </row>
    <row r="1862">
      <c r="A1862" s="19" t="n"/>
      <c r="B1862" s="20">
        <f>IF(A1862="","",IF(R1862=0,"⚠ أضف سطر عهدة أولًا","BDR-"&amp;TEXT(R1862,"000")))</f>
        <v/>
      </c>
      <c r="C1862" s="21" t="n"/>
      <c r="D1862" s="20">
        <f>IF(C1862="","",IF(S1862="","خارج السنة المالية",INDEX(القوائم!$D$2:$D$13,S1862)))</f>
        <v/>
      </c>
      <c r="E1862" s="22" t="n"/>
      <c r="F1862" s="23" t="n"/>
      <c r="G1862" s="23" t="n"/>
      <c r="H1862" s="22" t="n"/>
      <c r="I1862" s="19" t="n"/>
      <c r="J1862" s="21" t="n"/>
      <c r="K1862" s="19" t="n"/>
      <c r="L1862" s="19" t="n"/>
      <c r="M1862" s="21" t="n"/>
      <c r="N1862" s="22" t="n"/>
      <c r="O1862" s="24">
        <f>IF(A1862&lt;&gt;"عهدة","",SUMIFS($G$8:$G$5007,$B$8:$B$5007,B1862,$A$8:$A$5007,"مصروف",$I$8:$I$5007,"&lt;&gt;مرفوض"))</f>
        <v/>
      </c>
      <c r="P1862" s="25">
        <f>IF(A1862&lt;&gt;"عهدة","",N(F1862)-O1862)</f>
        <v/>
      </c>
      <c r="Q1862" s="26">
        <f>IF(A1862="","",IF(A1862="عهدة",IF(N(F1862)=0,"⚠ أدخل قيمة العهدة",IF(P1862&lt;0,"⛔ عجز / زيادة مصروفات "&amp;TEXT(-P1862,"#,##0"),IF(COUNTIFS($B$8:$B$5007,B1862,$A$8:$A$5007,"مصروف",$I$8:$I$5007,"&lt;&gt;مرفوض",$K$8:$K$5007,"&lt;&gt;نعم")&gt;0,"⚠ "&amp;COUNTIFS($B$8:$B$5007,B1862,$A$8:$A$5007,"مصروف",$I$8:$I$5007,"&lt;&gt;مرفوض",$K$8:$K$5007,"&lt;&gt;نعم")&amp;" مصروف غير مسوى",IF(L1862="تمت التسوية",IF(P1862=0,"✔ متوازنة وتمت التسوية","✔ تمت التسوية – متبقي "&amp;TEXT(P1862,"#,##0")),IF(P1862&gt;0,"متبقي "&amp;TEXT(P1862,"#,##0"),"✔ متوازنة"))))),IF(R1862=0,"⚠ أضف سطر عهدة أولًا",IF(OR(C1862="",N(G1862)=0),"⚠ أكمل التاريخ والقيمة",IF(S1862="","⚠ التاريخ خارج السنة المالية",IF(H1862="","⚠ اختر بند الموازنة",IF(I1862="مرفوض","✖ مرفوض من المدير",IF(I1862&lt;&gt;"موافق","⏳ بانتظار موافقة المدير",IF(K1862&lt;&gt;"نعم","⚠ غير مسوى مع الحسابات","✔ معتمد ومسوى")))))))))</f>
        <v/>
      </c>
      <c r="R1862">
        <f>N(R1861)+IF(A1862="عهدة",1,0)</f>
        <v/>
      </c>
      <c r="S1862">
        <f>IF(C1862="","",IF(AND(C1862&gt;=DATE(2026,9,1),C1862&lt;=DATE(2027,8,31)),(YEAR(C1862)-2026)*12+MONTH(C1862)-8,""))</f>
        <v/>
      </c>
      <c r="T1862">
        <f>IF(AND(A1862="مصروف",R1862&gt;0,I1862="موافق",S1862&lt;&gt;"",H1862&lt;&gt;""),N(G1862),0)</f>
        <v/>
      </c>
    </row>
    <row r="1863">
      <c r="A1863" s="19" t="n"/>
      <c r="B1863" s="20">
        <f>IF(A1863="","",IF(R1863=0,"⚠ أضف سطر عهدة أولًا","BDR-"&amp;TEXT(R1863,"000")))</f>
        <v/>
      </c>
      <c r="C1863" s="21" t="n"/>
      <c r="D1863" s="20">
        <f>IF(C1863="","",IF(S1863="","خارج السنة المالية",INDEX(القوائم!$D$2:$D$13,S1863)))</f>
        <v/>
      </c>
      <c r="E1863" s="22" t="n"/>
      <c r="F1863" s="23" t="n"/>
      <c r="G1863" s="23" t="n"/>
      <c r="H1863" s="22" t="n"/>
      <c r="I1863" s="19" t="n"/>
      <c r="J1863" s="21" t="n"/>
      <c r="K1863" s="19" t="n"/>
      <c r="L1863" s="19" t="n"/>
      <c r="M1863" s="21" t="n"/>
      <c r="N1863" s="22" t="n"/>
      <c r="O1863" s="24">
        <f>IF(A1863&lt;&gt;"عهدة","",SUMIFS($G$8:$G$5007,$B$8:$B$5007,B1863,$A$8:$A$5007,"مصروف",$I$8:$I$5007,"&lt;&gt;مرفوض"))</f>
        <v/>
      </c>
      <c r="P1863" s="25">
        <f>IF(A1863&lt;&gt;"عهدة","",N(F1863)-O1863)</f>
        <v/>
      </c>
      <c r="Q1863" s="26">
        <f>IF(A1863="","",IF(A1863="عهدة",IF(N(F1863)=0,"⚠ أدخل قيمة العهدة",IF(P1863&lt;0,"⛔ عجز / زيادة مصروفات "&amp;TEXT(-P1863,"#,##0"),IF(COUNTIFS($B$8:$B$5007,B1863,$A$8:$A$5007,"مصروف",$I$8:$I$5007,"&lt;&gt;مرفوض",$K$8:$K$5007,"&lt;&gt;نعم")&gt;0,"⚠ "&amp;COUNTIFS($B$8:$B$5007,B1863,$A$8:$A$5007,"مصروف",$I$8:$I$5007,"&lt;&gt;مرفوض",$K$8:$K$5007,"&lt;&gt;نعم")&amp;" مصروف غير مسوى",IF(L1863="تمت التسوية",IF(P1863=0,"✔ متوازنة وتمت التسوية","✔ تمت التسوية – متبقي "&amp;TEXT(P1863,"#,##0")),IF(P1863&gt;0,"متبقي "&amp;TEXT(P1863,"#,##0"),"✔ متوازنة"))))),IF(R1863=0,"⚠ أضف سطر عهدة أولًا",IF(OR(C1863="",N(G1863)=0),"⚠ أكمل التاريخ والقيمة",IF(S1863="","⚠ التاريخ خارج السنة المالية",IF(H1863="","⚠ اختر بند الموازنة",IF(I1863="مرفوض","✖ مرفوض من المدير",IF(I1863&lt;&gt;"موافق","⏳ بانتظار موافقة المدير",IF(K1863&lt;&gt;"نعم","⚠ غير مسوى مع الحسابات","✔ معتمد ومسوى")))))))))</f>
        <v/>
      </c>
      <c r="R1863">
        <f>N(R1862)+IF(A1863="عهدة",1,0)</f>
        <v/>
      </c>
      <c r="S1863">
        <f>IF(C1863="","",IF(AND(C1863&gt;=DATE(2026,9,1),C1863&lt;=DATE(2027,8,31)),(YEAR(C1863)-2026)*12+MONTH(C1863)-8,""))</f>
        <v/>
      </c>
      <c r="T1863">
        <f>IF(AND(A1863="مصروف",R1863&gt;0,I1863="موافق",S1863&lt;&gt;"",H1863&lt;&gt;""),N(G1863),0)</f>
        <v/>
      </c>
    </row>
    <row r="1864">
      <c r="A1864" s="19" t="n"/>
      <c r="B1864" s="20">
        <f>IF(A1864="","",IF(R1864=0,"⚠ أضف سطر عهدة أولًا","BDR-"&amp;TEXT(R1864,"000")))</f>
        <v/>
      </c>
      <c r="C1864" s="21" t="n"/>
      <c r="D1864" s="20">
        <f>IF(C1864="","",IF(S1864="","خارج السنة المالية",INDEX(القوائم!$D$2:$D$13,S1864)))</f>
        <v/>
      </c>
      <c r="E1864" s="22" t="n"/>
      <c r="F1864" s="23" t="n"/>
      <c r="G1864" s="23" t="n"/>
      <c r="H1864" s="22" t="n"/>
      <c r="I1864" s="19" t="n"/>
      <c r="J1864" s="21" t="n"/>
      <c r="K1864" s="19" t="n"/>
      <c r="L1864" s="19" t="n"/>
      <c r="M1864" s="21" t="n"/>
      <c r="N1864" s="22" t="n"/>
      <c r="O1864" s="24">
        <f>IF(A1864&lt;&gt;"عهدة","",SUMIFS($G$8:$G$5007,$B$8:$B$5007,B1864,$A$8:$A$5007,"مصروف",$I$8:$I$5007,"&lt;&gt;مرفوض"))</f>
        <v/>
      </c>
      <c r="P1864" s="25">
        <f>IF(A1864&lt;&gt;"عهدة","",N(F1864)-O1864)</f>
        <v/>
      </c>
      <c r="Q1864" s="26">
        <f>IF(A1864="","",IF(A1864="عهدة",IF(N(F1864)=0,"⚠ أدخل قيمة العهدة",IF(P1864&lt;0,"⛔ عجز / زيادة مصروفات "&amp;TEXT(-P1864,"#,##0"),IF(COUNTIFS($B$8:$B$5007,B1864,$A$8:$A$5007,"مصروف",$I$8:$I$5007,"&lt;&gt;مرفوض",$K$8:$K$5007,"&lt;&gt;نعم")&gt;0,"⚠ "&amp;COUNTIFS($B$8:$B$5007,B1864,$A$8:$A$5007,"مصروف",$I$8:$I$5007,"&lt;&gt;مرفوض",$K$8:$K$5007,"&lt;&gt;نعم")&amp;" مصروف غير مسوى",IF(L1864="تمت التسوية",IF(P1864=0,"✔ متوازنة وتمت التسوية","✔ تمت التسوية – متبقي "&amp;TEXT(P1864,"#,##0")),IF(P1864&gt;0,"متبقي "&amp;TEXT(P1864,"#,##0"),"✔ متوازنة"))))),IF(R1864=0,"⚠ أضف سطر عهدة أولًا",IF(OR(C1864="",N(G1864)=0),"⚠ أكمل التاريخ والقيمة",IF(S1864="","⚠ التاريخ خارج السنة المالية",IF(H1864="","⚠ اختر بند الموازنة",IF(I1864="مرفوض","✖ مرفوض من المدير",IF(I1864&lt;&gt;"موافق","⏳ بانتظار موافقة المدير",IF(K1864&lt;&gt;"نعم","⚠ غير مسوى مع الحسابات","✔ معتمد ومسوى")))))))))</f>
        <v/>
      </c>
      <c r="R1864">
        <f>N(R1863)+IF(A1864="عهدة",1,0)</f>
        <v/>
      </c>
      <c r="S1864">
        <f>IF(C1864="","",IF(AND(C1864&gt;=DATE(2026,9,1),C1864&lt;=DATE(2027,8,31)),(YEAR(C1864)-2026)*12+MONTH(C1864)-8,""))</f>
        <v/>
      </c>
      <c r="T1864">
        <f>IF(AND(A1864="مصروف",R1864&gt;0,I1864="موافق",S1864&lt;&gt;"",H1864&lt;&gt;""),N(G1864),0)</f>
        <v/>
      </c>
    </row>
    <row r="1865">
      <c r="A1865" s="19" t="n"/>
      <c r="B1865" s="20">
        <f>IF(A1865="","",IF(R1865=0,"⚠ أضف سطر عهدة أولًا","BDR-"&amp;TEXT(R1865,"000")))</f>
        <v/>
      </c>
      <c r="C1865" s="21" t="n"/>
      <c r="D1865" s="20">
        <f>IF(C1865="","",IF(S1865="","خارج السنة المالية",INDEX(القوائم!$D$2:$D$13,S1865)))</f>
        <v/>
      </c>
      <c r="E1865" s="22" t="n"/>
      <c r="F1865" s="23" t="n"/>
      <c r="G1865" s="23" t="n"/>
      <c r="H1865" s="22" t="n"/>
      <c r="I1865" s="19" t="n"/>
      <c r="J1865" s="21" t="n"/>
      <c r="K1865" s="19" t="n"/>
      <c r="L1865" s="19" t="n"/>
      <c r="M1865" s="21" t="n"/>
      <c r="N1865" s="22" t="n"/>
      <c r="O1865" s="24">
        <f>IF(A1865&lt;&gt;"عهدة","",SUMIFS($G$8:$G$5007,$B$8:$B$5007,B1865,$A$8:$A$5007,"مصروف",$I$8:$I$5007,"&lt;&gt;مرفوض"))</f>
        <v/>
      </c>
      <c r="P1865" s="25">
        <f>IF(A1865&lt;&gt;"عهدة","",N(F1865)-O1865)</f>
        <v/>
      </c>
      <c r="Q1865" s="26">
        <f>IF(A1865="","",IF(A1865="عهدة",IF(N(F1865)=0,"⚠ أدخل قيمة العهدة",IF(P1865&lt;0,"⛔ عجز / زيادة مصروفات "&amp;TEXT(-P1865,"#,##0"),IF(COUNTIFS($B$8:$B$5007,B1865,$A$8:$A$5007,"مصروف",$I$8:$I$5007,"&lt;&gt;مرفوض",$K$8:$K$5007,"&lt;&gt;نعم")&gt;0,"⚠ "&amp;COUNTIFS($B$8:$B$5007,B1865,$A$8:$A$5007,"مصروف",$I$8:$I$5007,"&lt;&gt;مرفوض",$K$8:$K$5007,"&lt;&gt;نعم")&amp;" مصروف غير مسوى",IF(L1865="تمت التسوية",IF(P1865=0,"✔ متوازنة وتمت التسوية","✔ تمت التسوية – متبقي "&amp;TEXT(P1865,"#,##0")),IF(P1865&gt;0,"متبقي "&amp;TEXT(P1865,"#,##0"),"✔ متوازنة"))))),IF(R1865=0,"⚠ أضف سطر عهدة أولًا",IF(OR(C1865="",N(G1865)=0),"⚠ أكمل التاريخ والقيمة",IF(S1865="","⚠ التاريخ خارج السنة المالية",IF(H1865="","⚠ اختر بند الموازنة",IF(I1865="مرفوض","✖ مرفوض من المدير",IF(I1865&lt;&gt;"موافق","⏳ بانتظار موافقة المدير",IF(K1865&lt;&gt;"نعم","⚠ غير مسوى مع الحسابات","✔ معتمد ومسوى")))))))))</f>
        <v/>
      </c>
      <c r="R1865">
        <f>N(R1864)+IF(A1865="عهدة",1,0)</f>
        <v/>
      </c>
      <c r="S1865">
        <f>IF(C1865="","",IF(AND(C1865&gt;=DATE(2026,9,1),C1865&lt;=DATE(2027,8,31)),(YEAR(C1865)-2026)*12+MONTH(C1865)-8,""))</f>
        <v/>
      </c>
      <c r="T1865">
        <f>IF(AND(A1865="مصروف",R1865&gt;0,I1865="موافق",S1865&lt;&gt;"",H1865&lt;&gt;""),N(G1865),0)</f>
        <v/>
      </c>
    </row>
    <row r="1866">
      <c r="A1866" s="19" t="n"/>
      <c r="B1866" s="20">
        <f>IF(A1866="","",IF(R1866=0,"⚠ أضف سطر عهدة أولًا","BDR-"&amp;TEXT(R1866,"000")))</f>
        <v/>
      </c>
      <c r="C1866" s="21" t="n"/>
      <c r="D1866" s="20">
        <f>IF(C1866="","",IF(S1866="","خارج السنة المالية",INDEX(القوائم!$D$2:$D$13,S1866)))</f>
        <v/>
      </c>
      <c r="E1866" s="22" t="n"/>
      <c r="F1866" s="23" t="n"/>
      <c r="G1866" s="23" t="n"/>
      <c r="H1866" s="22" t="n"/>
      <c r="I1866" s="19" t="n"/>
      <c r="J1866" s="21" t="n"/>
      <c r="K1866" s="19" t="n"/>
      <c r="L1866" s="19" t="n"/>
      <c r="M1866" s="21" t="n"/>
      <c r="N1866" s="22" t="n"/>
      <c r="O1866" s="24">
        <f>IF(A1866&lt;&gt;"عهدة","",SUMIFS($G$8:$G$5007,$B$8:$B$5007,B1866,$A$8:$A$5007,"مصروف",$I$8:$I$5007,"&lt;&gt;مرفوض"))</f>
        <v/>
      </c>
      <c r="P1866" s="25">
        <f>IF(A1866&lt;&gt;"عهدة","",N(F1866)-O1866)</f>
        <v/>
      </c>
      <c r="Q1866" s="26">
        <f>IF(A1866="","",IF(A1866="عهدة",IF(N(F1866)=0,"⚠ أدخل قيمة العهدة",IF(P1866&lt;0,"⛔ عجز / زيادة مصروفات "&amp;TEXT(-P1866,"#,##0"),IF(COUNTIFS($B$8:$B$5007,B1866,$A$8:$A$5007,"مصروف",$I$8:$I$5007,"&lt;&gt;مرفوض",$K$8:$K$5007,"&lt;&gt;نعم")&gt;0,"⚠ "&amp;COUNTIFS($B$8:$B$5007,B1866,$A$8:$A$5007,"مصروف",$I$8:$I$5007,"&lt;&gt;مرفوض",$K$8:$K$5007,"&lt;&gt;نعم")&amp;" مصروف غير مسوى",IF(L1866="تمت التسوية",IF(P1866=0,"✔ متوازنة وتمت التسوية","✔ تمت التسوية – متبقي "&amp;TEXT(P1866,"#,##0")),IF(P1866&gt;0,"متبقي "&amp;TEXT(P1866,"#,##0"),"✔ متوازنة"))))),IF(R1866=0,"⚠ أضف سطر عهدة أولًا",IF(OR(C1866="",N(G1866)=0),"⚠ أكمل التاريخ والقيمة",IF(S1866="","⚠ التاريخ خارج السنة المالية",IF(H1866="","⚠ اختر بند الموازنة",IF(I1866="مرفوض","✖ مرفوض من المدير",IF(I1866&lt;&gt;"موافق","⏳ بانتظار موافقة المدير",IF(K1866&lt;&gt;"نعم","⚠ غير مسوى مع الحسابات","✔ معتمد ومسوى")))))))))</f>
        <v/>
      </c>
      <c r="R1866">
        <f>N(R1865)+IF(A1866="عهدة",1,0)</f>
        <v/>
      </c>
      <c r="S1866">
        <f>IF(C1866="","",IF(AND(C1866&gt;=DATE(2026,9,1),C1866&lt;=DATE(2027,8,31)),(YEAR(C1866)-2026)*12+MONTH(C1866)-8,""))</f>
        <v/>
      </c>
      <c r="T1866">
        <f>IF(AND(A1866="مصروف",R1866&gt;0,I1866="موافق",S1866&lt;&gt;"",H1866&lt;&gt;""),N(G1866),0)</f>
        <v/>
      </c>
    </row>
    <row r="1867">
      <c r="A1867" s="19" t="n"/>
      <c r="B1867" s="20">
        <f>IF(A1867="","",IF(R1867=0,"⚠ أضف سطر عهدة أولًا","BDR-"&amp;TEXT(R1867,"000")))</f>
        <v/>
      </c>
      <c r="C1867" s="21" t="n"/>
      <c r="D1867" s="20">
        <f>IF(C1867="","",IF(S1867="","خارج السنة المالية",INDEX(القوائم!$D$2:$D$13,S1867)))</f>
        <v/>
      </c>
      <c r="E1867" s="22" t="n"/>
      <c r="F1867" s="23" t="n"/>
      <c r="G1867" s="23" t="n"/>
      <c r="H1867" s="22" t="n"/>
      <c r="I1867" s="19" t="n"/>
      <c r="J1867" s="21" t="n"/>
      <c r="K1867" s="19" t="n"/>
      <c r="L1867" s="19" t="n"/>
      <c r="M1867" s="21" t="n"/>
      <c r="N1867" s="22" t="n"/>
      <c r="O1867" s="24">
        <f>IF(A1867&lt;&gt;"عهدة","",SUMIFS($G$8:$G$5007,$B$8:$B$5007,B1867,$A$8:$A$5007,"مصروف",$I$8:$I$5007,"&lt;&gt;مرفوض"))</f>
        <v/>
      </c>
      <c r="P1867" s="25">
        <f>IF(A1867&lt;&gt;"عهدة","",N(F1867)-O1867)</f>
        <v/>
      </c>
      <c r="Q1867" s="26">
        <f>IF(A1867="","",IF(A1867="عهدة",IF(N(F1867)=0,"⚠ أدخل قيمة العهدة",IF(P1867&lt;0,"⛔ عجز / زيادة مصروفات "&amp;TEXT(-P1867,"#,##0"),IF(COUNTIFS($B$8:$B$5007,B1867,$A$8:$A$5007,"مصروف",$I$8:$I$5007,"&lt;&gt;مرفوض",$K$8:$K$5007,"&lt;&gt;نعم")&gt;0,"⚠ "&amp;COUNTIFS($B$8:$B$5007,B1867,$A$8:$A$5007,"مصروف",$I$8:$I$5007,"&lt;&gt;مرفوض",$K$8:$K$5007,"&lt;&gt;نعم")&amp;" مصروف غير مسوى",IF(L1867="تمت التسوية",IF(P1867=0,"✔ متوازنة وتمت التسوية","✔ تمت التسوية – متبقي "&amp;TEXT(P1867,"#,##0")),IF(P1867&gt;0,"متبقي "&amp;TEXT(P1867,"#,##0"),"✔ متوازنة"))))),IF(R1867=0,"⚠ أضف سطر عهدة أولًا",IF(OR(C1867="",N(G1867)=0),"⚠ أكمل التاريخ والقيمة",IF(S1867="","⚠ التاريخ خارج السنة المالية",IF(H1867="","⚠ اختر بند الموازنة",IF(I1867="مرفوض","✖ مرفوض من المدير",IF(I1867&lt;&gt;"موافق","⏳ بانتظار موافقة المدير",IF(K1867&lt;&gt;"نعم","⚠ غير مسوى مع الحسابات","✔ معتمد ومسوى")))))))))</f>
        <v/>
      </c>
      <c r="R1867">
        <f>N(R1866)+IF(A1867="عهدة",1,0)</f>
        <v/>
      </c>
      <c r="S1867">
        <f>IF(C1867="","",IF(AND(C1867&gt;=DATE(2026,9,1),C1867&lt;=DATE(2027,8,31)),(YEAR(C1867)-2026)*12+MONTH(C1867)-8,""))</f>
        <v/>
      </c>
      <c r="T1867">
        <f>IF(AND(A1867="مصروف",R1867&gt;0,I1867="موافق",S1867&lt;&gt;"",H1867&lt;&gt;""),N(G1867),0)</f>
        <v/>
      </c>
    </row>
    <row r="1868">
      <c r="A1868" s="19" t="n"/>
      <c r="B1868" s="20">
        <f>IF(A1868="","",IF(R1868=0,"⚠ أضف سطر عهدة أولًا","BDR-"&amp;TEXT(R1868,"000")))</f>
        <v/>
      </c>
      <c r="C1868" s="21" t="n"/>
      <c r="D1868" s="20">
        <f>IF(C1868="","",IF(S1868="","خارج السنة المالية",INDEX(القوائم!$D$2:$D$13,S1868)))</f>
        <v/>
      </c>
      <c r="E1868" s="22" t="n"/>
      <c r="F1868" s="23" t="n"/>
      <c r="G1868" s="23" t="n"/>
      <c r="H1868" s="22" t="n"/>
      <c r="I1868" s="19" t="n"/>
      <c r="J1868" s="21" t="n"/>
      <c r="K1868" s="19" t="n"/>
      <c r="L1868" s="19" t="n"/>
      <c r="M1868" s="21" t="n"/>
      <c r="N1868" s="22" t="n"/>
      <c r="O1868" s="24">
        <f>IF(A1868&lt;&gt;"عهدة","",SUMIFS($G$8:$G$5007,$B$8:$B$5007,B1868,$A$8:$A$5007,"مصروف",$I$8:$I$5007,"&lt;&gt;مرفوض"))</f>
        <v/>
      </c>
      <c r="P1868" s="25">
        <f>IF(A1868&lt;&gt;"عهدة","",N(F1868)-O1868)</f>
        <v/>
      </c>
      <c r="Q1868" s="26">
        <f>IF(A1868="","",IF(A1868="عهدة",IF(N(F1868)=0,"⚠ أدخل قيمة العهدة",IF(P1868&lt;0,"⛔ عجز / زيادة مصروفات "&amp;TEXT(-P1868,"#,##0"),IF(COUNTIFS($B$8:$B$5007,B1868,$A$8:$A$5007,"مصروف",$I$8:$I$5007,"&lt;&gt;مرفوض",$K$8:$K$5007,"&lt;&gt;نعم")&gt;0,"⚠ "&amp;COUNTIFS($B$8:$B$5007,B1868,$A$8:$A$5007,"مصروف",$I$8:$I$5007,"&lt;&gt;مرفوض",$K$8:$K$5007,"&lt;&gt;نعم")&amp;" مصروف غير مسوى",IF(L1868="تمت التسوية",IF(P1868=0,"✔ متوازنة وتمت التسوية","✔ تمت التسوية – متبقي "&amp;TEXT(P1868,"#,##0")),IF(P1868&gt;0,"متبقي "&amp;TEXT(P1868,"#,##0"),"✔ متوازنة"))))),IF(R1868=0,"⚠ أضف سطر عهدة أولًا",IF(OR(C1868="",N(G1868)=0),"⚠ أكمل التاريخ والقيمة",IF(S1868="","⚠ التاريخ خارج السنة المالية",IF(H1868="","⚠ اختر بند الموازنة",IF(I1868="مرفوض","✖ مرفوض من المدير",IF(I1868&lt;&gt;"موافق","⏳ بانتظار موافقة المدير",IF(K1868&lt;&gt;"نعم","⚠ غير مسوى مع الحسابات","✔ معتمد ومسوى")))))))))</f>
        <v/>
      </c>
      <c r="R1868">
        <f>N(R1867)+IF(A1868="عهدة",1,0)</f>
        <v/>
      </c>
      <c r="S1868">
        <f>IF(C1868="","",IF(AND(C1868&gt;=DATE(2026,9,1),C1868&lt;=DATE(2027,8,31)),(YEAR(C1868)-2026)*12+MONTH(C1868)-8,""))</f>
        <v/>
      </c>
      <c r="T1868">
        <f>IF(AND(A1868="مصروف",R1868&gt;0,I1868="موافق",S1868&lt;&gt;"",H1868&lt;&gt;""),N(G1868),0)</f>
        <v/>
      </c>
    </row>
    <row r="1869">
      <c r="A1869" s="19" t="n"/>
      <c r="B1869" s="20">
        <f>IF(A1869="","",IF(R1869=0,"⚠ أضف سطر عهدة أولًا","BDR-"&amp;TEXT(R1869,"000")))</f>
        <v/>
      </c>
      <c r="C1869" s="21" t="n"/>
      <c r="D1869" s="20">
        <f>IF(C1869="","",IF(S1869="","خارج السنة المالية",INDEX(القوائم!$D$2:$D$13,S1869)))</f>
        <v/>
      </c>
      <c r="E1869" s="22" t="n"/>
      <c r="F1869" s="23" t="n"/>
      <c r="G1869" s="23" t="n"/>
      <c r="H1869" s="22" t="n"/>
      <c r="I1869" s="19" t="n"/>
      <c r="J1869" s="21" t="n"/>
      <c r="K1869" s="19" t="n"/>
      <c r="L1869" s="19" t="n"/>
      <c r="M1869" s="21" t="n"/>
      <c r="N1869" s="22" t="n"/>
      <c r="O1869" s="24">
        <f>IF(A1869&lt;&gt;"عهدة","",SUMIFS($G$8:$G$5007,$B$8:$B$5007,B1869,$A$8:$A$5007,"مصروف",$I$8:$I$5007,"&lt;&gt;مرفوض"))</f>
        <v/>
      </c>
      <c r="P1869" s="25">
        <f>IF(A1869&lt;&gt;"عهدة","",N(F1869)-O1869)</f>
        <v/>
      </c>
      <c r="Q1869" s="26">
        <f>IF(A1869="","",IF(A1869="عهدة",IF(N(F1869)=0,"⚠ أدخل قيمة العهدة",IF(P1869&lt;0,"⛔ عجز / زيادة مصروفات "&amp;TEXT(-P1869,"#,##0"),IF(COUNTIFS($B$8:$B$5007,B1869,$A$8:$A$5007,"مصروف",$I$8:$I$5007,"&lt;&gt;مرفوض",$K$8:$K$5007,"&lt;&gt;نعم")&gt;0,"⚠ "&amp;COUNTIFS($B$8:$B$5007,B1869,$A$8:$A$5007,"مصروف",$I$8:$I$5007,"&lt;&gt;مرفوض",$K$8:$K$5007,"&lt;&gt;نعم")&amp;" مصروف غير مسوى",IF(L1869="تمت التسوية",IF(P1869=0,"✔ متوازنة وتمت التسوية","✔ تمت التسوية – متبقي "&amp;TEXT(P1869,"#,##0")),IF(P1869&gt;0,"متبقي "&amp;TEXT(P1869,"#,##0"),"✔ متوازنة"))))),IF(R1869=0,"⚠ أضف سطر عهدة أولًا",IF(OR(C1869="",N(G1869)=0),"⚠ أكمل التاريخ والقيمة",IF(S1869="","⚠ التاريخ خارج السنة المالية",IF(H1869="","⚠ اختر بند الموازنة",IF(I1869="مرفوض","✖ مرفوض من المدير",IF(I1869&lt;&gt;"موافق","⏳ بانتظار موافقة المدير",IF(K1869&lt;&gt;"نعم","⚠ غير مسوى مع الحسابات","✔ معتمد ومسوى")))))))))</f>
        <v/>
      </c>
      <c r="R1869">
        <f>N(R1868)+IF(A1869="عهدة",1,0)</f>
        <v/>
      </c>
      <c r="S1869">
        <f>IF(C1869="","",IF(AND(C1869&gt;=DATE(2026,9,1),C1869&lt;=DATE(2027,8,31)),(YEAR(C1869)-2026)*12+MONTH(C1869)-8,""))</f>
        <v/>
      </c>
      <c r="T1869">
        <f>IF(AND(A1869="مصروف",R1869&gt;0,I1869="موافق",S1869&lt;&gt;"",H1869&lt;&gt;""),N(G1869),0)</f>
        <v/>
      </c>
    </row>
    <row r="1870">
      <c r="A1870" s="19" t="n"/>
      <c r="B1870" s="20">
        <f>IF(A1870="","",IF(R1870=0,"⚠ أضف سطر عهدة أولًا","BDR-"&amp;TEXT(R1870,"000")))</f>
        <v/>
      </c>
      <c r="C1870" s="21" t="n"/>
      <c r="D1870" s="20">
        <f>IF(C1870="","",IF(S1870="","خارج السنة المالية",INDEX(القوائم!$D$2:$D$13,S1870)))</f>
        <v/>
      </c>
      <c r="E1870" s="22" t="n"/>
      <c r="F1870" s="23" t="n"/>
      <c r="G1870" s="23" t="n"/>
      <c r="H1870" s="22" t="n"/>
      <c r="I1870" s="19" t="n"/>
      <c r="J1870" s="21" t="n"/>
      <c r="K1870" s="19" t="n"/>
      <c r="L1870" s="19" t="n"/>
      <c r="M1870" s="21" t="n"/>
      <c r="N1870" s="22" t="n"/>
      <c r="O1870" s="24">
        <f>IF(A1870&lt;&gt;"عهدة","",SUMIFS($G$8:$G$5007,$B$8:$B$5007,B1870,$A$8:$A$5007,"مصروف",$I$8:$I$5007,"&lt;&gt;مرفوض"))</f>
        <v/>
      </c>
      <c r="P1870" s="25">
        <f>IF(A1870&lt;&gt;"عهدة","",N(F1870)-O1870)</f>
        <v/>
      </c>
      <c r="Q1870" s="26">
        <f>IF(A1870="","",IF(A1870="عهدة",IF(N(F1870)=0,"⚠ أدخل قيمة العهدة",IF(P1870&lt;0,"⛔ عجز / زيادة مصروفات "&amp;TEXT(-P1870,"#,##0"),IF(COUNTIFS($B$8:$B$5007,B1870,$A$8:$A$5007,"مصروف",$I$8:$I$5007,"&lt;&gt;مرفوض",$K$8:$K$5007,"&lt;&gt;نعم")&gt;0,"⚠ "&amp;COUNTIFS($B$8:$B$5007,B1870,$A$8:$A$5007,"مصروف",$I$8:$I$5007,"&lt;&gt;مرفوض",$K$8:$K$5007,"&lt;&gt;نعم")&amp;" مصروف غير مسوى",IF(L1870="تمت التسوية",IF(P1870=0,"✔ متوازنة وتمت التسوية","✔ تمت التسوية – متبقي "&amp;TEXT(P1870,"#,##0")),IF(P1870&gt;0,"متبقي "&amp;TEXT(P1870,"#,##0"),"✔ متوازنة"))))),IF(R1870=0,"⚠ أضف سطر عهدة أولًا",IF(OR(C1870="",N(G1870)=0),"⚠ أكمل التاريخ والقيمة",IF(S1870="","⚠ التاريخ خارج السنة المالية",IF(H1870="","⚠ اختر بند الموازنة",IF(I1870="مرفوض","✖ مرفوض من المدير",IF(I1870&lt;&gt;"موافق","⏳ بانتظار موافقة المدير",IF(K1870&lt;&gt;"نعم","⚠ غير مسوى مع الحسابات","✔ معتمد ومسوى")))))))))</f>
        <v/>
      </c>
      <c r="R1870">
        <f>N(R1869)+IF(A1870="عهدة",1,0)</f>
        <v/>
      </c>
      <c r="S1870">
        <f>IF(C1870="","",IF(AND(C1870&gt;=DATE(2026,9,1),C1870&lt;=DATE(2027,8,31)),(YEAR(C1870)-2026)*12+MONTH(C1870)-8,""))</f>
        <v/>
      </c>
      <c r="T1870">
        <f>IF(AND(A1870="مصروف",R1870&gt;0,I1870="موافق",S1870&lt;&gt;"",H1870&lt;&gt;""),N(G1870),0)</f>
        <v/>
      </c>
    </row>
    <row r="1871">
      <c r="A1871" s="19" t="n"/>
      <c r="B1871" s="20">
        <f>IF(A1871="","",IF(R1871=0,"⚠ أضف سطر عهدة أولًا","BDR-"&amp;TEXT(R1871,"000")))</f>
        <v/>
      </c>
      <c r="C1871" s="21" t="n"/>
      <c r="D1871" s="20">
        <f>IF(C1871="","",IF(S1871="","خارج السنة المالية",INDEX(القوائم!$D$2:$D$13,S1871)))</f>
        <v/>
      </c>
      <c r="E1871" s="22" t="n"/>
      <c r="F1871" s="23" t="n"/>
      <c r="G1871" s="23" t="n"/>
      <c r="H1871" s="22" t="n"/>
      <c r="I1871" s="19" t="n"/>
      <c r="J1871" s="21" t="n"/>
      <c r="K1871" s="19" t="n"/>
      <c r="L1871" s="19" t="n"/>
      <c r="M1871" s="21" t="n"/>
      <c r="N1871" s="22" t="n"/>
      <c r="O1871" s="24">
        <f>IF(A1871&lt;&gt;"عهدة","",SUMIFS($G$8:$G$5007,$B$8:$B$5007,B1871,$A$8:$A$5007,"مصروف",$I$8:$I$5007,"&lt;&gt;مرفوض"))</f>
        <v/>
      </c>
      <c r="P1871" s="25">
        <f>IF(A1871&lt;&gt;"عهدة","",N(F1871)-O1871)</f>
        <v/>
      </c>
      <c r="Q1871" s="26">
        <f>IF(A1871="","",IF(A1871="عهدة",IF(N(F1871)=0,"⚠ أدخل قيمة العهدة",IF(P1871&lt;0,"⛔ عجز / زيادة مصروفات "&amp;TEXT(-P1871,"#,##0"),IF(COUNTIFS($B$8:$B$5007,B1871,$A$8:$A$5007,"مصروف",$I$8:$I$5007,"&lt;&gt;مرفوض",$K$8:$K$5007,"&lt;&gt;نعم")&gt;0,"⚠ "&amp;COUNTIFS($B$8:$B$5007,B1871,$A$8:$A$5007,"مصروف",$I$8:$I$5007,"&lt;&gt;مرفوض",$K$8:$K$5007,"&lt;&gt;نعم")&amp;" مصروف غير مسوى",IF(L1871="تمت التسوية",IF(P1871=0,"✔ متوازنة وتمت التسوية","✔ تمت التسوية – متبقي "&amp;TEXT(P1871,"#,##0")),IF(P1871&gt;0,"متبقي "&amp;TEXT(P1871,"#,##0"),"✔ متوازنة"))))),IF(R1871=0,"⚠ أضف سطر عهدة أولًا",IF(OR(C1871="",N(G1871)=0),"⚠ أكمل التاريخ والقيمة",IF(S1871="","⚠ التاريخ خارج السنة المالية",IF(H1871="","⚠ اختر بند الموازنة",IF(I1871="مرفوض","✖ مرفوض من المدير",IF(I1871&lt;&gt;"موافق","⏳ بانتظار موافقة المدير",IF(K1871&lt;&gt;"نعم","⚠ غير مسوى مع الحسابات","✔ معتمد ومسوى")))))))))</f>
        <v/>
      </c>
      <c r="R1871">
        <f>N(R1870)+IF(A1871="عهدة",1,0)</f>
        <v/>
      </c>
      <c r="S1871">
        <f>IF(C1871="","",IF(AND(C1871&gt;=DATE(2026,9,1),C1871&lt;=DATE(2027,8,31)),(YEAR(C1871)-2026)*12+MONTH(C1871)-8,""))</f>
        <v/>
      </c>
      <c r="T1871">
        <f>IF(AND(A1871="مصروف",R1871&gt;0,I1871="موافق",S1871&lt;&gt;"",H1871&lt;&gt;""),N(G1871),0)</f>
        <v/>
      </c>
    </row>
    <row r="1872">
      <c r="A1872" s="19" t="n"/>
      <c r="B1872" s="20">
        <f>IF(A1872="","",IF(R1872=0,"⚠ أضف سطر عهدة أولًا","BDR-"&amp;TEXT(R1872,"000")))</f>
        <v/>
      </c>
      <c r="C1872" s="21" t="n"/>
      <c r="D1872" s="20">
        <f>IF(C1872="","",IF(S1872="","خارج السنة المالية",INDEX(القوائم!$D$2:$D$13,S1872)))</f>
        <v/>
      </c>
      <c r="E1872" s="22" t="n"/>
      <c r="F1872" s="23" t="n"/>
      <c r="G1872" s="23" t="n"/>
      <c r="H1872" s="22" t="n"/>
      <c r="I1872" s="19" t="n"/>
      <c r="J1872" s="21" t="n"/>
      <c r="K1872" s="19" t="n"/>
      <c r="L1872" s="19" t="n"/>
      <c r="M1872" s="21" t="n"/>
      <c r="N1872" s="22" t="n"/>
      <c r="O1872" s="24">
        <f>IF(A1872&lt;&gt;"عهدة","",SUMIFS($G$8:$G$5007,$B$8:$B$5007,B1872,$A$8:$A$5007,"مصروف",$I$8:$I$5007,"&lt;&gt;مرفوض"))</f>
        <v/>
      </c>
      <c r="P1872" s="25">
        <f>IF(A1872&lt;&gt;"عهدة","",N(F1872)-O1872)</f>
        <v/>
      </c>
      <c r="Q1872" s="26">
        <f>IF(A1872="","",IF(A1872="عهدة",IF(N(F1872)=0,"⚠ أدخل قيمة العهدة",IF(P1872&lt;0,"⛔ عجز / زيادة مصروفات "&amp;TEXT(-P1872,"#,##0"),IF(COUNTIFS($B$8:$B$5007,B1872,$A$8:$A$5007,"مصروف",$I$8:$I$5007,"&lt;&gt;مرفوض",$K$8:$K$5007,"&lt;&gt;نعم")&gt;0,"⚠ "&amp;COUNTIFS($B$8:$B$5007,B1872,$A$8:$A$5007,"مصروف",$I$8:$I$5007,"&lt;&gt;مرفوض",$K$8:$K$5007,"&lt;&gt;نعم")&amp;" مصروف غير مسوى",IF(L1872="تمت التسوية",IF(P1872=0,"✔ متوازنة وتمت التسوية","✔ تمت التسوية – متبقي "&amp;TEXT(P1872,"#,##0")),IF(P1872&gt;0,"متبقي "&amp;TEXT(P1872,"#,##0"),"✔ متوازنة"))))),IF(R1872=0,"⚠ أضف سطر عهدة أولًا",IF(OR(C1872="",N(G1872)=0),"⚠ أكمل التاريخ والقيمة",IF(S1872="","⚠ التاريخ خارج السنة المالية",IF(H1872="","⚠ اختر بند الموازنة",IF(I1872="مرفوض","✖ مرفوض من المدير",IF(I1872&lt;&gt;"موافق","⏳ بانتظار موافقة المدير",IF(K1872&lt;&gt;"نعم","⚠ غير مسوى مع الحسابات","✔ معتمد ومسوى")))))))))</f>
        <v/>
      </c>
      <c r="R1872">
        <f>N(R1871)+IF(A1872="عهدة",1,0)</f>
        <v/>
      </c>
      <c r="S1872">
        <f>IF(C1872="","",IF(AND(C1872&gt;=DATE(2026,9,1),C1872&lt;=DATE(2027,8,31)),(YEAR(C1872)-2026)*12+MONTH(C1872)-8,""))</f>
        <v/>
      </c>
      <c r="T1872">
        <f>IF(AND(A1872="مصروف",R1872&gt;0,I1872="موافق",S1872&lt;&gt;"",H1872&lt;&gt;""),N(G1872),0)</f>
        <v/>
      </c>
    </row>
    <row r="1873">
      <c r="A1873" s="19" t="n"/>
      <c r="B1873" s="20">
        <f>IF(A1873="","",IF(R1873=0,"⚠ أضف سطر عهدة أولًا","BDR-"&amp;TEXT(R1873,"000")))</f>
        <v/>
      </c>
      <c r="C1873" s="21" t="n"/>
      <c r="D1873" s="20">
        <f>IF(C1873="","",IF(S1873="","خارج السنة المالية",INDEX(القوائم!$D$2:$D$13,S1873)))</f>
        <v/>
      </c>
      <c r="E1873" s="22" t="n"/>
      <c r="F1873" s="23" t="n"/>
      <c r="G1873" s="23" t="n"/>
      <c r="H1873" s="22" t="n"/>
      <c r="I1873" s="19" t="n"/>
      <c r="J1873" s="21" t="n"/>
      <c r="K1873" s="19" t="n"/>
      <c r="L1873" s="19" t="n"/>
      <c r="M1873" s="21" t="n"/>
      <c r="N1873" s="22" t="n"/>
      <c r="O1873" s="24">
        <f>IF(A1873&lt;&gt;"عهدة","",SUMIFS($G$8:$G$5007,$B$8:$B$5007,B1873,$A$8:$A$5007,"مصروف",$I$8:$I$5007,"&lt;&gt;مرفوض"))</f>
        <v/>
      </c>
      <c r="P1873" s="25">
        <f>IF(A1873&lt;&gt;"عهدة","",N(F1873)-O1873)</f>
        <v/>
      </c>
      <c r="Q1873" s="26">
        <f>IF(A1873="","",IF(A1873="عهدة",IF(N(F1873)=0,"⚠ أدخل قيمة العهدة",IF(P1873&lt;0,"⛔ عجز / زيادة مصروفات "&amp;TEXT(-P1873,"#,##0"),IF(COUNTIFS($B$8:$B$5007,B1873,$A$8:$A$5007,"مصروف",$I$8:$I$5007,"&lt;&gt;مرفوض",$K$8:$K$5007,"&lt;&gt;نعم")&gt;0,"⚠ "&amp;COUNTIFS($B$8:$B$5007,B1873,$A$8:$A$5007,"مصروف",$I$8:$I$5007,"&lt;&gt;مرفوض",$K$8:$K$5007,"&lt;&gt;نعم")&amp;" مصروف غير مسوى",IF(L1873="تمت التسوية",IF(P1873=0,"✔ متوازنة وتمت التسوية","✔ تمت التسوية – متبقي "&amp;TEXT(P1873,"#,##0")),IF(P1873&gt;0,"متبقي "&amp;TEXT(P1873,"#,##0"),"✔ متوازنة"))))),IF(R1873=0,"⚠ أضف سطر عهدة أولًا",IF(OR(C1873="",N(G1873)=0),"⚠ أكمل التاريخ والقيمة",IF(S1873="","⚠ التاريخ خارج السنة المالية",IF(H1873="","⚠ اختر بند الموازنة",IF(I1873="مرفوض","✖ مرفوض من المدير",IF(I1873&lt;&gt;"موافق","⏳ بانتظار موافقة المدير",IF(K1873&lt;&gt;"نعم","⚠ غير مسوى مع الحسابات","✔ معتمد ومسوى")))))))))</f>
        <v/>
      </c>
      <c r="R1873">
        <f>N(R1872)+IF(A1873="عهدة",1,0)</f>
        <v/>
      </c>
      <c r="S1873">
        <f>IF(C1873="","",IF(AND(C1873&gt;=DATE(2026,9,1),C1873&lt;=DATE(2027,8,31)),(YEAR(C1873)-2026)*12+MONTH(C1873)-8,""))</f>
        <v/>
      </c>
      <c r="T1873">
        <f>IF(AND(A1873="مصروف",R1873&gt;0,I1873="موافق",S1873&lt;&gt;"",H1873&lt;&gt;""),N(G1873),0)</f>
        <v/>
      </c>
    </row>
    <row r="1874">
      <c r="A1874" s="19" t="n"/>
      <c r="B1874" s="20">
        <f>IF(A1874="","",IF(R1874=0,"⚠ أضف سطر عهدة أولًا","BDR-"&amp;TEXT(R1874,"000")))</f>
        <v/>
      </c>
      <c r="C1874" s="21" t="n"/>
      <c r="D1874" s="20">
        <f>IF(C1874="","",IF(S1874="","خارج السنة المالية",INDEX(القوائم!$D$2:$D$13,S1874)))</f>
        <v/>
      </c>
      <c r="E1874" s="22" t="n"/>
      <c r="F1874" s="23" t="n"/>
      <c r="G1874" s="23" t="n"/>
      <c r="H1874" s="22" t="n"/>
      <c r="I1874" s="19" t="n"/>
      <c r="J1874" s="21" t="n"/>
      <c r="K1874" s="19" t="n"/>
      <c r="L1874" s="19" t="n"/>
      <c r="M1874" s="21" t="n"/>
      <c r="N1874" s="22" t="n"/>
      <c r="O1874" s="24">
        <f>IF(A1874&lt;&gt;"عهدة","",SUMIFS($G$8:$G$5007,$B$8:$B$5007,B1874,$A$8:$A$5007,"مصروف",$I$8:$I$5007,"&lt;&gt;مرفوض"))</f>
        <v/>
      </c>
      <c r="P1874" s="25">
        <f>IF(A1874&lt;&gt;"عهدة","",N(F1874)-O1874)</f>
        <v/>
      </c>
      <c r="Q1874" s="26">
        <f>IF(A1874="","",IF(A1874="عهدة",IF(N(F1874)=0,"⚠ أدخل قيمة العهدة",IF(P1874&lt;0,"⛔ عجز / زيادة مصروفات "&amp;TEXT(-P1874,"#,##0"),IF(COUNTIFS($B$8:$B$5007,B1874,$A$8:$A$5007,"مصروف",$I$8:$I$5007,"&lt;&gt;مرفوض",$K$8:$K$5007,"&lt;&gt;نعم")&gt;0,"⚠ "&amp;COUNTIFS($B$8:$B$5007,B1874,$A$8:$A$5007,"مصروف",$I$8:$I$5007,"&lt;&gt;مرفوض",$K$8:$K$5007,"&lt;&gt;نعم")&amp;" مصروف غير مسوى",IF(L1874="تمت التسوية",IF(P1874=0,"✔ متوازنة وتمت التسوية","✔ تمت التسوية – متبقي "&amp;TEXT(P1874,"#,##0")),IF(P1874&gt;0,"متبقي "&amp;TEXT(P1874,"#,##0"),"✔ متوازنة"))))),IF(R1874=0,"⚠ أضف سطر عهدة أولًا",IF(OR(C1874="",N(G1874)=0),"⚠ أكمل التاريخ والقيمة",IF(S1874="","⚠ التاريخ خارج السنة المالية",IF(H1874="","⚠ اختر بند الموازنة",IF(I1874="مرفوض","✖ مرفوض من المدير",IF(I1874&lt;&gt;"موافق","⏳ بانتظار موافقة المدير",IF(K1874&lt;&gt;"نعم","⚠ غير مسوى مع الحسابات","✔ معتمد ومسوى")))))))))</f>
        <v/>
      </c>
      <c r="R1874">
        <f>N(R1873)+IF(A1874="عهدة",1,0)</f>
        <v/>
      </c>
      <c r="S1874">
        <f>IF(C1874="","",IF(AND(C1874&gt;=DATE(2026,9,1),C1874&lt;=DATE(2027,8,31)),(YEAR(C1874)-2026)*12+MONTH(C1874)-8,""))</f>
        <v/>
      </c>
      <c r="T1874">
        <f>IF(AND(A1874="مصروف",R1874&gt;0,I1874="موافق",S1874&lt;&gt;"",H1874&lt;&gt;""),N(G1874),0)</f>
        <v/>
      </c>
    </row>
    <row r="1875">
      <c r="A1875" s="19" t="n"/>
      <c r="B1875" s="20">
        <f>IF(A1875="","",IF(R1875=0,"⚠ أضف سطر عهدة أولًا","BDR-"&amp;TEXT(R1875,"000")))</f>
        <v/>
      </c>
      <c r="C1875" s="21" t="n"/>
      <c r="D1875" s="20">
        <f>IF(C1875="","",IF(S1875="","خارج السنة المالية",INDEX(القوائم!$D$2:$D$13,S1875)))</f>
        <v/>
      </c>
      <c r="E1875" s="22" t="n"/>
      <c r="F1875" s="23" t="n"/>
      <c r="G1875" s="23" t="n"/>
      <c r="H1875" s="22" t="n"/>
      <c r="I1875" s="19" t="n"/>
      <c r="J1875" s="21" t="n"/>
      <c r="K1875" s="19" t="n"/>
      <c r="L1875" s="19" t="n"/>
      <c r="M1875" s="21" t="n"/>
      <c r="N1875" s="22" t="n"/>
      <c r="O1875" s="24">
        <f>IF(A1875&lt;&gt;"عهدة","",SUMIFS($G$8:$G$5007,$B$8:$B$5007,B1875,$A$8:$A$5007,"مصروف",$I$8:$I$5007,"&lt;&gt;مرفوض"))</f>
        <v/>
      </c>
      <c r="P1875" s="25">
        <f>IF(A1875&lt;&gt;"عهدة","",N(F1875)-O1875)</f>
        <v/>
      </c>
      <c r="Q1875" s="26">
        <f>IF(A1875="","",IF(A1875="عهدة",IF(N(F1875)=0,"⚠ أدخل قيمة العهدة",IF(P1875&lt;0,"⛔ عجز / زيادة مصروفات "&amp;TEXT(-P1875,"#,##0"),IF(COUNTIFS($B$8:$B$5007,B1875,$A$8:$A$5007,"مصروف",$I$8:$I$5007,"&lt;&gt;مرفوض",$K$8:$K$5007,"&lt;&gt;نعم")&gt;0,"⚠ "&amp;COUNTIFS($B$8:$B$5007,B1875,$A$8:$A$5007,"مصروف",$I$8:$I$5007,"&lt;&gt;مرفوض",$K$8:$K$5007,"&lt;&gt;نعم")&amp;" مصروف غير مسوى",IF(L1875="تمت التسوية",IF(P1875=0,"✔ متوازنة وتمت التسوية","✔ تمت التسوية – متبقي "&amp;TEXT(P1875,"#,##0")),IF(P1875&gt;0,"متبقي "&amp;TEXT(P1875,"#,##0"),"✔ متوازنة"))))),IF(R1875=0,"⚠ أضف سطر عهدة أولًا",IF(OR(C1875="",N(G1875)=0),"⚠ أكمل التاريخ والقيمة",IF(S1875="","⚠ التاريخ خارج السنة المالية",IF(H1875="","⚠ اختر بند الموازنة",IF(I1875="مرفوض","✖ مرفوض من المدير",IF(I1875&lt;&gt;"موافق","⏳ بانتظار موافقة المدير",IF(K1875&lt;&gt;"نعم","⚠ غير مسوى مع الحسابات","✔ معتمد ومسوى")))))))))</f>
        <v/>
      </c>
      <c r="R1875">
        <f>N(R1874)+IF(A1875="عهدة",1,0)</f>
        <v/>
      </c>
      <c r="S1875">
        <f>IF(C1875="","",IF(AND(C1875&gt;=DATE(2026,9,1),C1875&lt;=DATE(2027,8,31)),(YEAR(C1875)-2026)*12+MONTH(C1875)-8,""))</f>
        <v/>
      </c>
      <c r="T1875">
        <f>IF(AND(A1875="مصروف",R1875&gt;0,I1875="موافق",S1875&lt;&gt;"",H1875&lt;&gt;""),N(G1875),0)</f>
        <v/>
      </c>
    </row>
    <row r="1876">
      <c r="A1876" s="19" t="n"/>
      <c r="B1876" s="20">
        <f>IF(A1876="","",IF(R1876=0,"⚠ أضف سطر عهدة أولًا","BDR-"&amp;TEXT(R1876,"000")))</f>
        <v/>
      </c>
      <c r="C1876" s="21" t="n"/>
      <c r="D1876" s="20">
        <f>IF(C1876="","",IF(S1876="","خارج السنة المالية",INDEX(القوائم!$D$2:$D$13,S1876)))</f>
        <v/>
      </c>
      <c r="E1876" s="22" t="n"/>
      <c r="F1876" s="23" t="n"/>
      <c r="G1876" s="23" t="n"/>
      <c r="H1876" s="22" t="n"/>
      <c r="I1876" s="19" t="n"/>
      <c r="J1876" s="21" t="n"/>
      <c r="K1876" s="19" t="n"/>
      <c r="L1876" s="19" t="n"/>
      <c r="M1876" s="21" t="n"/>
      <c r="N1876" s="22" t="n"/>
      <c r="O1876" s="24">
        <f>IF(A1876&lt;&gt;"عهدة","",SUMIFS($G$8:$G$5007,$B$8:$B$5007,B1876,$A$8:$A$5007,"مصروف",$I$8:$I$5007,"&lt;&gt;مرفوض"))</f>
        <v/>
      </c>
      <c r="P1876" s="25">
        <f>IF(A1876&lt;&gt;"عهدة","",N(F1876)-O1876)</f>
        <v/>
      </c>
      <c r="Q1876" s="26">
        <f>IF(A1876="","",IF(A1876="عهدة",IF(N(F1876)=0,"⚠ أدخل قيمة العهدة",IF(P1876&lt;0,"⛔ عجز / زيادة مصروفات "&amp;TEXT(-P1876,"#,##0"),IF(COUNTIFS($B$8:$B$5007,B1876,$A$8:$A$5007,"مصروف",$I$8:$I$5007,"&lt;&gt;مرفوض",$K$8:$K$5007,"&lt;&gt;نعم")&gt;0,"⚠ "&amp;COUNTIFS($B$8:$B$5007,B1876,$A$8:$A$5007,"مصروف",$I$8:$I$5007,"&lt;&gt;مرفوض",$K$8:$K$5007,"&lt;&gt;نعم")&amp;" مصروف غير مسوى",IF(L1876="تمت التسوية",IF(P1876=0,"✔ متوازنة وتمت التسوية","✔ تمت التسوية – متبقي "&amp;TEXT(P1876,"#,##0")),IF(P1876&gt;0,"متبقي "&amp;TEXT(P1876,"#,##0"),"✔ متوازنة"))))),IF(R1876=0,"⚠ أضف سطر عهدة أولًا",IF(OR(C1876="",N(G1876)=0),"⚠ أكمل التاريخ والقيمة",IF(S1876="","⚠ التاريخ خارج السنة المالية",IF(H1876="","⚠ اختر بند الموازنة",IF(I1876="مرفوض","✖ مرفوض من المدير",IF(I1876&lt;&gt;"موافق","⏳ بانتظار موافقة المدير",IF(K1876&lt;&gt;"نعم","⚠ غير مسوى مع الحسابات","✔ معتمد ومسوى")))))))))</f>
        <v/>
      </c>
      <c r="R1876">
        <f>N(R1875)+IF(A1876="عهدة",1,0)</f>
        <v/>
      </c>
      <c r="S1876">
        <f>IF(C1876="","",IF(AND(C1876&gt;=DATE(2026,9,1),C1876&lt;=DATE(2027,8,31)),(YEAR(C1876)-2026)*12+MONTH(C1876)-8,""))</f>
        <v/>
      </c>
      <c r="T1876">
        <f>IF(AND(A1876="مصروف",R1876&gt;0,I1876="موافق",S1876&lt;&gt;"",H1876&lt;&gt;""),N(G1876),0)</f>
        <v/>
      </c>
    </row>
    <row r="1877">
      <c r="A1877" s="19" t="n"/>
      <c r="B1877" s="20">
        <f>IF(A1877="","",IF(R1877=0,"⚠ أضف سطر عهدة أولًا","BDR-"&amp;TEXT(R1877,"000")))</f>
        <v/>
      </c>
      <c r="C1877" s="21" t="n"/>
      <c r="D1877" s="20">
        <f>IF(C1877="","",IF(S1877="","خارج السنة المالية",INDEX(القوائم!$D$2:$D$13,S1877)))</f>
        <v/>
      </c>
      <c r="E1877" s="22" t="n"/>
      <c r="F1877" s="23" t="n"/>
      <c r="G1877" s="23" t="n"/>
      <c r="H1877" s="22" t="n"/>
      <c r="I1877" s="19" t="n"/>
      <c r="J1877" s="21" t="n"/>
      <c r="K1877" s="19" t="n"/>
      <c r="L1877" s="19" t="n"/>
      <c r="M1877" s="21" t="n"/>
      <c r="N1877" s="22" t="n"/>
      <c r="O1877" s="24">
        <f>IF(A1877&lt;&gt;"عهدة","",SUMIFS($G$8:$G$5007,$B$8:$B$5007,B1877,$A$8:$A$5007,"مصروف",$I$8:$I$5007,"&lt;&gt;مرفوض"))</f>
        <v/>
      </c>
      <c r="P1877" s="25">
        <f>IF(A1877&lt;&gt;"عهدة","",N(F1877)-O1877)</f>
        <v/>
      </c>
      <c r="Q1877" s="26">
        <f>IF(A1877="","",IF(A1877="عهدة",IF(N(F1877)=0,"⚠ أدخل قيمة العهدة",IF(P1877&lt;0,"⛔ عجز / زيادة مصروفات "&amp;TEXT(-P1877,"#,##0"),IF(COUNTIFS($B$8:$B$5007,B1877,$A$8:$A$5007,"مصروف",$I$8:$I$5007,"&lt;&gt;مرفوض",$K$8:$K$5007,"&lt;&gt;نعم")&gt;0,"⚠ "&amp;COUNTIFS($B$8:$B$5007,B1877,$A$8:$A$5007,"مصروف",$I$8:$I$5007,"&lt;&gt;مرفوض",$K$8:$K$5007,"&lt;&gt;نعم")&amp;" مصروف غير مسوى",IF(L1877="تمت التسوية",IF(P1877=0,"✔ متوازنة وتمت التسوية","✔ تمت التسوية – متبقي "&amp;TEXT(P1877,"#,##0")),IF(P1877&gt;0,"متبقي "&amp;TEXT(P1877,"#,##0"),"✔ متوازنة"))))),IF(R1877=0,"⚠ أضف سطر عهدة أولًا",IF(OR(C1877="",N(G1877)=0),"⚠ أكمل التاريخ والقيمة",IF(S1877="","⚠ التاريخ خارج السنة المالية",IF(H1877="","⚠ اختر بند الموازنة",IF(I1877="مرفوض","✖ مرفوض من المدير",IF(I1877&lt;&gt;"موافق","⏳ بانتظار موافقة المدير",IF(K1877&lt;&gt;"نعم","⚠ غير مسوى مع الحسابات","✔ معتمد ومسوى")))))))))</f>
        <v/>
      </c>
      <c r="R1877">
        <f>N(R1876)+IF(A1877="عهدة",1,0)</f>
        <v/>
      </c>
      <c r="S1877">
        <f>IF(C1877="","",IF(AND(C1877&gt;=DATE(2026,9,1),C1877&lt;=DATE(2027,8,31)),(YEAR(C1877)-2026)*12+MONTH(C1877)-8,""))</f>
        <v/>
      </c>
      <c r="T1877">
        <f>IF(AND(A1877="مصروف",R1877&gt;0,I1877="موافق",S1877&lt;&gt;"",H1877&lt;&gt;""),N(G1877),0)</f>
        <v/>
      </c>
    </row>
    <row r="1878">
      <c r="A1878" s="19" t="n"/>
      <c r="B1878" s="20">
        <f>IF(A1878="","",IF(R1878=0,"⚠ أضف سطر عهدة أولًا","BDR-"&amp;TEXT(R1878,"000")))</f>
        <v/>
      </c>
      <c r="C1878" s="21" t="n"/>
      <c r="D1878" s="20">
        <f>IF(C1878="","",IF(S1878="","خارج السنة المالية",INDEX(القوائم!$D$2:$D$13,S1878)))</f>
        <v/>
      </c>
      <c r="E1878" s="22" t="n"/>
      <c r="F1878" s="23" t="n"/>
      <c r="G1878" s="23" t="n"/>
      <c r="H1878" s="22" t="n"/>
      <c r="I1878" s="19" t="n"/>
      <c r="J1878" s="21" t="n"/>
      <c r="K1878" s="19" t="n"/>
      <c r="L1878" s="19" t="n"/>
      <c r="M1878" s="21" t="n"/>
      <c r="N1878" s="22" t="n"/>
      <c r="O1878" s="24">
        <f>IF(A1878&lt;&gt;"عهدة","",SUMIFS($G$8:$G$5007,$B$8:$B$5007,B1878,$A$8:$A$5007,"مصروف",$I$8:$I$5007,"&lt;&gt;مرفوض"))</f>
        <v/>
      </c>
      <c r="P1878" s="25">
        <f>IF(A1878&lt;&gt;"عهدة","",N(F1878)-O1878)</f>
        <v/>
      </c>
      <c r="Q1878" s="26">
        <f>IF(A1878="","",IF(A1878="عهدة",IF(N(F1878)=0,"⚠ أدخل قيمة العهدة",IF(P1878&lt;0,"⛔ عجز / زيادة مصروفات "&amp;TEXT(-P1878,"#,##0"),IF(COUNTIFS($B$8:$B$5007,B1878,$A$8:$A$5007,"مصروف",$I$8:$I$5007,"&lt;&gt;مرفوض",$K$8:$K$5007,"&lt;&gt;نعم")&gt;0,"⚠ "&amp;COUNTIFS($B$8:$B$5007,B1878,$A$8:$A$5007,"مصروف",$I$8:$I$5007,"&lt;&gt;مرفوض",$K$8:$K$5007,"&lt;&gt;نعم")&amp;" مصروف غير مسوى",IF(L1878="تمت التسوية",IF(P1878=0,"✔ متوازنة وتمت التسوية","✔ تمت التسوية – متبقي "&amp;TEXT(P1878,"#,##0")),IF(P1878&gt;0,"متبقي "&amp;TEXT(P1878,"#,##0"),"✔ متوازنة"))))),IF(R1878=0,"⚠ أضف سطر عهدة أولًا",IF(OR(C1878="",N(G1878)=0),"⚠ أكمل التاريخ والقيمة",IF(S1878="","⚠ التاريخ خارج السنة المالية",IF(H1878="","⚠ اختر بند الموازنة",IF(I1878="مرفوض","✖ مرفوض من المدير",IF(I1878&lt;&gt;"موافق","⏳ بانتظار موافقة المدير",IF(K1878&lt;&gt;"نعم","⚠ غير مسوى مع الحسابات","✔ معتمد ومسوى")))))))))</f>
        <v/>
      </c>
      <c r="R1878">
        <f>N(R1877)+IF(A1878="عهدة",1,0)</f>
        <v/>
      </c>
      <c r="S1878">
        <f>IF(C1878="","",IF(AND(C1878&gt;=DATE(2026,9,1),C1878&lt;=DATE(2027,8,31)),(YEAR(C1878)-2026)*12+MONTH(C1878)-8,""))</f>
        <v/>
      </c>
      <c r="T1878">
        <f>IF(AND(A1878="مصروف",R1878&gt;0,I1878="موافق",S1878&lt;&gt;"",H1878&lt;&gt;""),N(G1878),0)</f>
        <v/>
      </c>
    </row>
    <row r="1879">
      <c r="A1879" s="19" t="n"/>
      <c r="B1879" s="20">
        <f>IF(A1879="","",IF(R1879=0,"⚠ أضف سطر عهدة أولًا","BDR-"&amp;TEXT(R1879,"000")))</f>
        <v/>
      </c>
      <c r="C1879" s="21" t="n"/>
      <c r="D1879" s="20">
        <f>IF(C1879="","",IF(S1879="","خارج السنة المالية",INDEX(القوائم!$D$2:$D$13,S1879)))</f>
        <v/>
      </c>
      <c r="E1879" s="22" t="n"/>
      <c r="F1879" s="23" t="n"/>
      <c r="G1879" s="23" t="n"/>
      <c r="H1879" s="22" t="n"/>
      <c r="I1879" s="19" t="n"/>
      <c r="J1879" s="21" t="n"/>
      <c r="K1879" s="19" t="n"/>
      <c r="L1879" s="19" t="n"/>
      <c r="M1879" s="21" t="n"/>
      <c r="N1879" s="22" t="n"/>
      <c r="O1879" s="24">
        <f>IF(A1879&lt;&gt;"عهدة","",SUMIFS($G$8:$G$5007,$B$8:$B$5007,B1879,$A$8:$A$5007,"مصروف",$I$8:$I$5007,"&lt;&gt;مرفوض"))</f>
        <v/>
      </c>
      <c r="P1879" s="25">
        <f>IF(A1879&lt;&gt;"عهدة","",N(F1879)-O1879)</f>
        <v/>
      </c>
      <c r="Q1879" s="26">
        <f>IF(A1879="","",IF(A1879="عهدة",IF(N(F1879)=0,"⚠ أدخل قيمة العهدة",IF(P1879&lt;0,"⛔ عجز / زيادة مصروفات "&amp;TEXT(-P1879,"#,##0"),IF(COUNTIFS($B$8:$B$5007,B1879,$A$8:$A$5007,"مصروف",$I$8:$I$5007,"&lt;&gt;مرفوض",$K$8:$K$5007,"&lt;&gt;نعم")&gt;0,"⚠ "&amp;COUNTIFS($B$8:$B$5007,B1879,$A$8:$A$5007,"مصروف",$I$8:$I$5007,"&lt;&gt;مرفوض",$K$8:$K$5007,"&lt;&gt;نعم")&amp;" مصروف غير مسوى",IF(L1879="تمت التسوية",IF(P1879=0,"✔ متوازنة وتمت التسوية","✔ تمت التسوية – متبقي "&amp;TEXT(P1879,"#,##0")),IF(P1879&gt;0,"متبقي "&amp;TEXT(P1879,"#,##0"),"✔ متوازنة"))))),IF(R1879=0,"⚠ أضف سطر عهدة أولًا",IF(OR(C1879="",N(G1879)=0),"⚠ أكمل التاريخ والقيمة",IF(S1879="","⚠ التاريخ خارج السنة المالية",IF(H1879="","⚠ اختر بند الموازنة",IF(I1879="مرفوض","✖ مرفوض من المدير",IF(I1879&lt;&gt;"موافق","⏳ بانتظار موافقة المدير",IF(K1879&lt;&gt;"نعم","⚠ غير مسوى مع الحسابات","✔ معتمد ومسوى")))))))))</f>
        <v/>
      </c>
      <c r="R1879">
        <f>N(R1878)+IF(A1879="عهدة",1,0)</f>
        <v/>
      </c>
      <c r="S1879">
        <f>IF(C1879="","",IF(AND(C1879&gt;=DATE(2026,9,1),C1879&lt;=DATE(2027,8,31)),(YEAR(C1879)-2026)*12+MONTH(C1879)-8,""))</f>
        <v/>
      </c>
      <c r="T1879">
        <f>IF(AND(A1879="مصروف",R1879&gt;0,I1879="موافق",S1879&lt;&gt;"",H1879&lt;&gt;""),N(G1879),0)</f>
        <v/>
      </c>
    </row>
    <row r="1880">
      <c r="A1880" s="19" t="n"/>
      <c r="B1880" s="20">
        <f>IF(A1880="","",IF(R1880=0,"⚠ أضف سطر عهدة أولًا","BDR-"&amp;TEXT(R1880,"000")))</f>
        <v/>
      </c>
      <c r="C1880" s="21" t="n"/>
      <c r="D1880" s="20">
        <f>IF(C1880="","",IF(S1880="","خارج السنة المالية",INDEX(القوائم!$D$2:$D$13,S1880)))</f>
        <v/>
      </c>
      <c r="E1880" s="22" t="n"/>
      <c r="F1880" s="23" t="n"/>
      <c r="G1880" s="23" t="n"/>
      <c r="H1880" s="22" t="n"/>
      <c r="I1880" s="19" t="n"/>
      <c r="J1880" s="21" t="n"/>
      <c r="K1880" s="19" t="n"/>
      <c r="L1880" s="19" t="n"/>
      <c r="M1880" s="21" t="n"/>
      <c r="N1880" s="22" t="n"/>
      <c r="O1880" s="24">
        <f>IF(A1880&lt;&gt;"عهدة","",SUMIFS($G$8:$G$5007,$B$8:$B$5007,B1880,$A$8:$A$5007,"مصروف",$I$8:$I$5007,"&lt;&gt;مرفوض"))</f>
        <v/>
      </c>
      <c r="P1880" s="25">
        <f>IF(A1880&lt;&gt;"عهدة","",N(F1880)-O1880)</f>
        <v/>
      </c>
      <c r="Q1880" s="26">
        <f>IF(A1880="","",IF(A1880="عهدة",IF(N(F1880)=0,"⚠ أدخل قيمة العهدة",IF(P1880&lt;0,"⛔ عجز / زيادة مصروفات "&amp;TEXT(-P1880,"#,##0"),IF(COUNTIFS($B$8:$B$5007,B1880,$A$8:$A$5007,"مصروف",$I$8:$I$5007,"&lt;&gt;مرفوض",$K$8:$K$5007,"&lt;&gt;نعم")&gt;0,"⚠ "&amp;COUNTIFS($B$8:$B$5007,B1880,$A$8:$A$5007,"مصروف",$I$8:$I$5007,"&lt;&gt;مرفوض",$K$8:$K$5007,"&lt;&gt;نعم")&amp;" مصروف غير مسوى",IF(L1880="تمت التسوية",IF(P1880=0,"✔ متوازنة وتمت التسوية","✔ تمت التسوية – متبقي "&amp;TEXT(P1880,"#,##0")),IF(P1880&gt;0,"متبقي "&amp;TEXT(P1880,"#,##0"),"✔ متوازنة"))))),IF(R1880=0,"⚠ أضف سطر عهدة أولًا",IF(OR(C1880="",N(G1880)=0),"⚠ أكمل التاريخ والقيمة",IF(S1880="","⚠ التاريخ خارج السنة المالية",IF(H1880="","⚠ اختر بند الموازنة",IF(I1880="مرفوض","✖ مرفوض من المدير",IF(I1880&lt;&gt;"موافق","⏳ بانتظار موافقة المدير",IF(K1880&lt;&gt;"نعم","⚠ غير مسوى مع الحسابات","✔ معتمد ومسوى")))))))))</f>
        <v/>
      </c>
      <c r="R1880">
        <f>N(R1879)+IF(A1880="عهدة",1,0)</f>
        <v/>
      </c>
      <c r="S1880">
        <f>IF(C1880="","",IF(AND(C1880&gt;=DATE(2026,9,1),C1880&lt;=DATE(2027,8,31)),(YEAR(C1880)-2026)*12+MONTH(C1880)-8,""))</f>
        <v/>
      </c>
      <c r="T1880">
        <f>IF(AND(A1880="مصروف",R1880&gt;0,I1880="موافق",S1880&lt;&gt;"",H1880&lt;&gt;""),N(G1880),0)</f>
        <v/>
      </c>
    </row>
    <row r="1881">
      <c r="A1881" s="19" t="n"/>
      <c r="B1881" s="20">
        <f>IF(A1881="","",IF(R1881=0,"⚠ أضف سطر عهدة أولًا","BDR-"&amp;TEXT(R1881,"000")))</f>
        <v/>
      </c>
      <c r="C1881" s="21" t="n"/>
      <c r="D1881" s="20">
        <f>IF(C1881="","",IF(S1881="","خارج السنة المالية",INDEX(القوائم!$D$2:$D$13,S1881)))</f>
        <v/>
      </c>
      <c r="E1881" s="22" t="n"/>
      <c r="F1881" s="23" t="n"/>
      <c r="G1881" s="23" t="n"/>
      <c r="H1881" s="22" t="n"/>
      <c r="I1881" s="19" t="n"/>
      <c r="J1881" s="21" t="n"/>
      <c r="K1881" s="19" t="n"/>
      <c r="L1881" s="19" t="n"/>
      <c r="M1881" s="21" t="n"/>
      <c r="N1881" s="22" t="n"/>
      <c r="O1881" s="24">
        <f>IF(A1881&lt;&gt;"عهدة","",SUMIFS($G$8:$G$5007,$B$8:$B$5007,B1881,$A$8:$A$5007,"مصروف",$I$8:$I$5007,"&lt;&gt;مرفوض"))</f>
        <v/>
      </c>
      <c r="P1881" s="25">
        <f>IF(A1881&lt;&gt;"عهدة","",N(F1881)-O1881)</f>
        <v/>
      </c>
      <c r="Q1881" s="26">
        <f>IF(A1881="","",IF(A1881="عهدة",IF(N(F1881)=0,"⚠ أدخل قيمة العهدة",IF(P1881&lt;0,"⛔ عجز / زيادة مصروفات "&amp;TEXT(-P1881,"#,##0"),IF(COUNTIFS($B$8:$B$5007,B1881,$A$8:$A$5007,"مصروف",$I$8:$I$5007,"&lt;&gt;مرفوض",$K$8:$K$5007,"&lt;&gt;نعم")&gt;0,"⚠ "&amp;COUNTIFS($B$8:$B$5007,B1881,$A$8:$A$5007,"مصروف",$I$8:$I$5007,"&lt;&gt;مرفوض",$K$8:$K$5007,"&lt;&gt;نعم")&amp;" مصروف غير مسوى",IF(L1881="تمت التسوية",IF(P1881=0,"✔ متوازنة وتمت التسوية","✔ تمت التسوية – متبقي "&amp;TEXT(P1881,"#,##0")),IF(P1881&gt;0,"متبقي "&amp;TEXT(P1881,"#,##0"),"✔ متوازنة"))))),IF(R1881=0,"⚠ أضف سطر عهدة أولًا",IF(OR(C1881="",N(G1881)=0),"⚠ أكمل التاريخ والقيمة",IF(S1881="","⚠ التاريخ خارج السنة المالية",IF(H1881="","⚠ اختر بند الموازنة",IF(I1881="مرفوض","✖ مرفوض من المدير",IF(I1881&lt;&gt;"موافق","⏳ بانتظار موافقة المدير",IF(K1881&lt;&gt;"نعم","⚠ غير مسوى مع الحسابات","✔ معتمد ومسوى")))))))))</f>
        <v/>
      </c>
      <c r="R1881">
        <f>N(R1880)+IF(A1881="عهدة",1,0)</f>
        <v/>
      </c>
      <c r="S1881">
        <f>IF(C1881="","",IF(AND(C1881&gt;=DATE(2026,9,1),C1881&lt;=DATE(2027,8,31)),(YEAR(C1881)-2026)*12+MONTH(C1881)-8,""))</f>
        <v/>
      </c>
      <c r="T1881">
        <f>IF(AND(A1881="مصروف",R1881&gt;0,I1881="موافق",S1881&lt;&gt;"",H1881&lt;&gt;""),N(G1881),0)</f>
        <v/>
      </c>
    </row>
    <row r="1882">
      <c r="A1882" s="19" t="n"/>
      <c r="B1882" s="20">
        <f>IF(A1882="","",IF(R1882=0,"⚠ أضف سطر عهدة أولًا","BDR-"&amp;TEXT(R1882,"000")))</f>
        <v/>
      </c>
      <c r="C1882" s="21" t="n"/>
      <c r="D1882" s="20">
        <f>IF(C1882="","",IF(S1882="","خارج السنة المالية",INDEX(القوائم!$D$2:$D$13,S1882)))</f>
        <v/>
      </c>
      <c r="E1882" s="22" t="n"/>
      <c r="F1882" s="23" t="n"/>
      <c r="G1882" s="23" t="n"/>
      <c r="H1882" s="22" t="n"/>
      <c r="I1882" s="19" t="n"/>
      <c r="J1882" s="21" t="n"/>
      <c r="K1882" s="19" t="n"/>
      <c r="L1882" s="19" t="n"/>
      <c r="M1882" s="21" t="n"/>
      <c r="N1882" s="22" t="n"/>
      <c r="O1882" s="24">
        <f>IF(A1882&lt;&gt;"عهدة","",SUMIFS($G$8:$G$5007,$B$8:$B$5007,B1882,$A$8:$A$5007,"مصروف",$I$8:$I$5007,"&lt;&gt;مرفوض"))</f>
        <v/>
      </c>
      <c r="P1882" s="25">
        <f>IF(A1882&lt;&gt;"عهدة","",N(F1882)-O1882)</f>
        <v/>
      </c>
      <c r="Q1882" s="26">
        <f>IF(A1882="","",IF(A1882="عهدة",IF(N(F1882)=0,"⚠ أدخل قيمة العهدة",IF(P1882&lt;0,"⛔ عجز / زيادة مصروفات "&amp;TEXT(-P1882,"#,##0"),IF(COUNTIFS($B$8:$B$5007,B1882,$A$8:$A$5007,"مصروف",$I$8:$I$5007,"&lt;&gt;مرفوض",$K$8:$K$5007,"&lt;&gt;نعم")&gt;0,"⚠ "&amp;COUNTIFS($B$8:$B$5007,B1882,$A$8:$A$5007,"مصروف",$I$8:$I$5007,"&lt;&gt;مرفوض",$K$8:$K$5007,"&lt;&gt;نعم")&amp;" مصروف غير مسوى",IF(L1882="تمت التسوية",IF(P1882=0,"✔ متوازنة وتمت التسوية","✔ تمت التسوية – متبقي "&amp;TEXT(P1882,"#,##0")),IF(P1882&gt;0,"متبقي "&amp;TEXT(P1882,"#,##0"),"✔ متوازنة"))))),IF(R1882=0,"⚠ أضف سطر عهدة أولًا",IF(OR(C1882="",N(G1882)=0),"⚠ أكمل التاريخ والقيمة",IF(S1882="","⚠ التاريخ خارج السنة المالية",IF(H1882="","⚠ اختر بند الموازنة",IF(I1882="مرفوض","✖ مرفوض من المدير",IF(I1882&lt;&gt;"موافق","⏳ بانتظار موافقة المدير",IF(K1882&lt;&gt;"نعم","⚠ غير مسوى مع الحسابات","✔ معتمد ومسوى")))))))))</f>
        <v/>
      </c>
      <c r="R1882">
        <f>N(R1881)+IF(A1882="عهدة",1,0)</f>
        <v/>
      </c>
      <c r="S1882">
        <f>IF(C1882="","",IF(AND(C1882&gt;=DATE(2026,9,1),C1882&lt;=DATE(2027,8,31)),(YEAR(C1882)-2026)*12+MONTH(C1882)-8,""))</f>
        <v/>
      </c>
      <c r="T1882">
        <f>IF(AND(A1882="مصروف",R1882&gt;0,I1882="موافق",S1882&lt;&gt;"",H1882&lt;&gt;""),N(G1882),0)</f>
        <v/>
      </c>
    </row>
    <row r="1883">
      <c r="A1883" s="19" t="n"/>
      <c r="B1883" s="20">
        <f>IF(A1883="","",IF(R1883=0,"⚠ أضف سطر عهدة أولًا","BDR-"&amp;TEXT(R1883,"000")))</f>
        <v/>
      </c>
      <c r="C1883" s="21" t="n"/>
      <c r="D1883" s="20">
        <f>IF(C1883="","",IF(S1883="","خارج السنة المالية",INDEX(القوائم!$D$2:$D$13,S1883)))</f>
        <v/>
      </c>
      <c r="E1883" s="22" t="n"/>
      <c r="F1883" s="23" t="n"/>
      <c r="G1883" s="23" t="n"/>
      <c r="H1883" s="22" t="n"/>
      <c r="I1883" s="19" t="n"/>
      <c r="J1883" s="21" t="n"/>
      <c r="K1883" s="19" t="n"/>
      <c r="L1883" s="19" t="n"/>
      <c r="M1883" s="21" t="n"/>
      <c r="N1883" s="22" t="n"/>
      <c r="O1883" s="24">
        <f>IF(A1883&lt;&gt;"عهدة","",SUMIFS($G$8:$G$5007,$B$8:$B$5007,B1883,$A$8:$A$5007,"مصروف",$I$8:$I$5007,"&lt;&gt;مرفوض"))</f>
        <v/>
      </c>
      <c r="P1883" s="25">
        <f>IF(A1883&lt;&gt;"عهدة","",N(F1883)-O1883)</f>
        <v/>
      </c>
      <c r="Q1883" s="26">
        <f>IF(A1883="","",IF(A1883="عهدة",IF(N(F1883)=0,"⚠ أدخل قيمة العهدة",IF(P1883&lt;0,"⛔ عجز / زيادة مصروفات "&amp;TEXT(-P1883,"#,##0"),IF(COUNTIFS($B$8:$B$5007,B1883,$A$8:$A$5007,"مصروف",$I$8:$I$5007,"&lt;&gt;مرفوض",$K$8:$K$5007,"&lt;&gt;نعم")&gt;0,"⚠ "&amp;COUNTIFS($B$8:$B$5007,B1883,$A$8:$A$5007,"مصروف",$I$8:$I$5007,"&lt;&gt;مرفوض",$K$8:$K$5007,"&lt;&gt;نعم")&amp;" مصروف غير مسوى",IF(L1883="تمت التسوية",IF(P1883=0,"✔ متوازنة وتمت التسوية","✔ تمت التسوية – متبقي "&amp;TEXT(P1883,"#,##0")),IF(P1883&gt;0,"متبقي "&amp;TEXT(P1883,"#,##0"),"✔ متوازنة"))))),IF(R1883=0,"⚠ أضف سطر عهدة أولًا",IF(OR(C1883="",N(G1883)=0),"⚠ أكمل التاريخ والقيمة",IF(S1883="","⚠ التاريخ خارج السنة المالية",IF(H1883="","⚠ اختر بند الموازنة",IF(I1883="مرفوض","✖ مرفوض من المدير",IF(I1883&lt;&gt;"موافق","⏳ بانتظار موافقة المدير",IF(K1883&lt;&gt;"نعم","⚠ غير مسوى مع الحسابات","✔ معتمد ومسوى")))))))))</f>
        <v/>
      </c>
      <c r="R1883">
        <f>N(R1882)+IF(A1883="عهدة",1,0)</f>
        <v/>
      </c>
      <c r="S1883">
        <f>IF(C1883="","",IF(AND(C1883&gt;=DATE(2026,9,1),C1883&lt;=DATE(2027,8,31)),(YEAR(C1883)-2026)*12+MONTH(C1883)-8,""))</f>
        <v/>
      </c>
      <c r="T1883">
        <f>IF(AND(A1883="مصروف",R1883&gt;0,I1883="موافق",S1883&lt;&gt;"",H1883&lt;&gt;""),N(G1883),0)</f>
        <v/>
      </c>
    </row>
    <row r="1884">
      <c r="A1884" s="19" t="n"/>
      <c r="B1884" s="20">
        <f>IF(A1884="","",IF(R1884=0,"⚠ أضف سطر عهدة أولًا","BDR-"&amp;TEXT(R1884,"000")))</f>
        <v/>
      </c>
      <c r="C1884" s="21" t="n"/>
      <c r="D1884" s="20">
        <f>IF(C1884="","",IF(S1884="","خارج السنة المالية",INDEX(القوائم!$D$2:$D$13,S1884)))</f>
        <v/>
      </c>
      <c r="E1884" s="22" t="n"/>
      <c r="F1884" s="23" t="n"/>
      <c r="G1884" s="23" t="n"/>
      <c r="H1884" s="22" t="n"/>
      <c r="I1884" s="19" t="n"/>
      <c r="J1884" s="21" t="n"/>
      <c r="K1884" s="19" t="n"/>
      <c r="L1884" s="19" t="n"/>
      <c r="M1884" s="21" t="n"/>
      <c r="N1884" s="22" t="n"/>
      <c r="O1884" s="24">
        <f>IF(A1884&lt;&gt;"عهدة","",SUMIFS($G$8:$G$5007,$B$8:$B$5007,B1884,$A$8:$A$5007,"مصروف",$I$8:$I$5007,"&lt;&gt;مرفوض"))</f>
        <v/>
      </c>
      <c r="P1884" s="25">
        <f>IF(A1884&lt;&gt;"عهدة","",N(F1884)-O1884)</f>
        <v/>
      </c>
      <c r="Q1884" s="26">
        <f>IF(A1884="","",IF(A1884="عهدة",IF(N(F1884)=0,"⚠ أدخل قيمة العهدة",IF(P1884&lt;0,"⛔ عجز / زيادة مصروفات "&amp;TEXT(-P1884,"#,##0"),IF(COUNTIFS($B$8:$B$5007,B1884,$A$8:$A$5007,"مصروف",$I$8:$I$5007,"&lt;&gt;مرفوض",$K$8:$K$5007,"&lt;&gt;نعم")&gt;0,"⚠ "&amp;COUNTIFS($B$8:$B$5007,B1884,$A$8:$A$5007,"مصروف",$I$8:$I$5007,"&lt;&gt;مرفوض",$K$8:$K$5007,"&lt;&gt;نعم")&amp;" مصروف غير مسوى",IF(L1884="تمت التسوية",IF(P1884=0,"✔ متوازنة وتمت التسوية","✔ تمت التسوية – متبقي "&amp;TEXT(P1884,"#,##0")),IF(P1884&gt;0,"متبقي "&amp;TEXT(P1884,"#,##0"),"✔ متوازنة"))))),IF(R1884=0,"⚠ أضف سطر عهدة أولًا",IF(OR(C1884="",N(G1884)=0),"⚠ أكمل التاريخ والقيمة",IF(S1884="","⚠ التاريخ خارج السنة المالية",IF(H1884="","⚠ اختر بند الموازنة",IF(I1884="مرفوض","✖ مرفوض من المدير",IF(I1884&lt;&gt;"موافق","⏳ بانتظار موافقة المدير",IF(K1884&lt;&gt;"نعم","⚠ غير مسوى مع الحسابات","✔ معتمد ومسوى")))))))))</f>
        <v/>
      </c>
      <c r="R1884">
        <f>N(R1883)+IF(A1884="عهدة",1,0)</f>
        <v/>
      </c>
      <c r="S1884">
        <f>IF(C1884="","",IF(AND(C1884&gt;=DATE(2026,9,1),C1884&lt;=DATE(2027,8,31)),(YEAR(C1884)-2026)*12+MONTH(C1884)-8,""))</f>
        <v/>
      </c>
      <c r="T1884">
        <f>IF(AND(A1884="مصروف",R1884&gt;0,I1884="موافق",S1884&lt;&gt;"",H1884&lt;&gt;""),N(G1884),0)</f>
        <v/>
      </c>
    </row>
    <row r="1885">
      <c r="A1885" s="19" t="n"/>
      <c r="B1885" s="20">
        <f>IF(A1885="","",IF(R1885=0,"⚠ أضف سطر عهدة أولًا","BDR-"&amp;TEXT(R1885,"000")))</f>
        <v/>
      </c>
      <c r="C1885" s="21" t="n"/>
      <c r="D1885" s="20">
        <f>IF(C1885="","",IF(S1885="","خارج السنة المالية",INDEX(القوائم!$D$2:$D$13,S1885)))</f>
        <v/>
      </c>
      <c r="E1885" s="22" t="n"/>
      <c r="F1885" s="23" t="n"/>
      <c r="G1885" s="23" t="n"/>
      <c r="H1885" s="22" t="n"/>
      <c r="I1885" s="19" t="n"/>
      <c r="J1885" s="21" t="n"/>
      <c r="K1885" s="19" t="n"/>
      <c r="L1885" s="19" t="n"/>
      <c r="M1885" s="21" t="n"/>
      <c r="N1885" s="22" t="n"/>
      <c r="O1885" s="24">
        <f>IF(A1885&lt;&gt;"عهدة","",SUMIFS($G$8:$G$5007,$B$8:$B$5007,B1885,$A$8:$A$5007,"مصروف",$I$8:$I$5007,"&lt;&gt;مرفوض"))</f>
        <v/>
      </c>
      <c r="P1885" s="25">
        <f>IF(A1885&lt;&gt;"عهدة","",N(F1885)-O1885)</f>
        <v/>
      </c>
      <c r="Q1885" s="26">
        <f>IF(A1885="","",IF(A1885="عهدة",IF(N(F1885)=0,"⚠ أدخل قيمة العهدة",IF(P1885&lt;0,"⛔ عجز / زيادة مصروفات "&amp;TEXT(-P1885,"#,##0"),IF(COUNTIFS($B$8:$B$5007,B1885,$A$8:$A$5007,"مصروف",$I$8:$I$5007,"&lt;&gt;مرفوض",$K$8:$K$5007,"&lt;&gt;نعم")&gt;0,"⚠ "&amp;COUNTIFS($B$8:$B$5007,B1885,$A$8:$A$5007,"مصروف",$I$8:$I$5007,"&lt;&gt;مرفوض",$K$8:$K$5007,"&lt;&gt;نعم")&amp;" مصروف غير مسوى",IF(L1885="تمت التسوية",IF(P1885=0,"✔ متوازنة وتمت التسوية","✔ تمت التسوية – متبقي "&amp;TEXT(P1885,"#,##0")),IF(P1885&gt;0,"متبقي "&amp;TEXT(P1885,"#,##0"),"✔ متوازنة"))))),IF(R1885=0,"⚠ أضف سطر عهدة أولًا",IF(OR(C1885="",N(G1885)=0),"⚠ أكمل التاريخ والقيمة",IF(S1885="","⚠ التاريخ خارج السنة المالية",IF(H1885="","⚠ اختر بند الموازنة",IF(I1885="مرفوض","✖ مرفوض من المدير",IF(I1885&lt;&gt;"موافق","⏳ بانتظار موافقة المدير",IF(K1885&lt;&gt;"نعم","⚠ غير مسوى مع الحسابات","✔ معتمد ومسوى")))))))))</f>
        <v/>
      </c>
      <c r="R1885">
        <f>N(R1884)+IF(A1885="عهدة",1,0)</f>
        <v/>
      </c>
      <c r="S1885">
        <f>IF(C1885="","",IF(AND(C1885&gt;=DATE(2026,9,1),C1885&lt;=DATE(2027,8,31)),(YEAR(C1885)-2026)*12+MONTH(C1885)-8,""))</f>
        <v/>
      </c>
      <c r="T1885">
        <f>IF(AND(A1885="مصروف",R1885&gt;0,I1885="موافق",S1885&lt;&gt;"",H1885&lt;&gt;""),N(G1885),0)</f>
        <v/>
      </c>
    </row>
    <row r="1886">
      <c r="A1886" s="19" t="n"/>
      <c r="B1886" s="20">
        <f>IF(A1886="","",IF(R1886=0,"⚠ أضف سطر عهدة أولًا","BDR-"&amp;TEXT(R1886,"000")))</f>
        <v/>
      </c>
      <c r="C1886" s="21" t="n"/>
      <c r="D1886" s="20">
        <f>IF(C1886="","",IF(S1886="","خارج السنة المالية",INDEX(القوائم!$D$2:$D$13,S1886)))</f>
        <v/>
      </c>
      <c r="E1886" s="22" t="n"/>
      <c r="F1886" s="23" t="n"/>
      <c r="G1886" s="23" t="n"/>
      <c r="H1886" s="22" t="n"/>
      <c r="I1886" s="19" t="n"/>
      <c r="J1886" s="21" t="n"/>
      <c r="K1886" s="19" t="n"/>
      <c r="L1886" s="19" t="n"/>
      <c r="M1886" s="21" t="n"/>
      <c r="N1886" s="22" t="n"/>
      <c r="O1886" s="24">
        <f>IF(A1886&lt;&gt;"عهدة","",SUMIFS($G$8:$G$5007,$B$8:$B$5007,B1886,$A$8:$A$5007,"مصروف",$I$8:$I$5007,"&lt;&gt;مرفوض"))</f>
        <v/>
      </c>
      <c r="P1886" s="25">
        <f>IF(A1886&lt;&gt;"عهدة","",N(F1886)-O1886)</f>
        <v/>
      </c>
      <c r="Q1886" s="26">
        <f>IF(A1886="","",IF(A1886="عهدة",IF(N(F1886)=0,"⚠ أدخل قيمة العهدة",IF(P1886&lt;0,"⛔ عجز / زيادة مصروفات "&amp;TEXT(-P1886,"#,##0"),IF(COUNTIFS($B$8:$B$5007,B1886,$A$8:$A$5007,"مصروف",$I$8:$I$5007,"&lt;&gt;مرفوض",$K$8:$K$5007,"&lt;&gt;نعم")&gt;0,"⚠ "&amp;COUNTIFS($B$8:$B$5007,B1886,$A$8:$A$5007,"مصروف",$I$8:$I$5007,"&lt;&gt;مرفوض",$K$8:$K$5007,"&lt;&gt;نعم")&amp;" مصروف غير مسوى",IF(L1886="تمت التسوية",IF(P1886=0,"✔ متوازنة وتمت التسوية","✔ تمت التسوية – متبقي "&amp;TEXT(P1886,"#,##0")),IF(P1886&gt;0,"متبقي "&amp;TEXT(P1886,"#,##0"),"✔ متوازنة"))))),IF(R1886=0,"⚠ أضف سطر عهدة أولًا",IF(OR(C1886="",N(G1886)=0),"⚠ أكمل التاريخ والقيمة",IF(S1886="","⚠ التاريخ خارج السنة المالية",IF(H1886="","⚠ اختر بند الموازنة",IF(I1886="مرفوض","✖ مرفوض من المدير",IF(I1886&lt;&gt;"موافق","⏳ بانتظار موافقة المدير",IF(K1886&lt;&gt;"نعم","⚠ غير مسوى مع الحسابات","✔ معتمد ومسوى")))))))))</f>
        <v/>
      </c>
      <c r="R1886">
        <f>N(R1885)+IF(A1886="عهدة",1,0)</f>
        <v/>
      </c>
      <c r="S1886">
        <f>IF(C1886="","",IF(AND(C1886&gt;=DATE(2026,9,1),C1886&lt;=DATE(2027,8,31)),(YEAR(C1886)-2026)*12+MONTH(C1886)-8,""))</f>
        <v/>
      </c>
      <c r="T1886">
        <f>IF(AND(A1886="مصروف",R1886&gt;0,I1886="موافق",S1886&lt;&gt;"",H1886&lt;&gt;""),N(G1886),0)</f>
        <v/>
      </c>
    </row>
    <row r="1887">
      <c r="A1887" s="19" t="n"/>
      <c r="B1887" s="20">
        <f>IF(A1887="","",IF(R1887=0,"⚠ أضف سطر عهدة أولًا","BDR-"&amp;TEXT(R1887,"000")))</f>
        <v/>
      </c>
      <c r="C1887" s="21" t="n"/>
      <c r="D1887" s="20">
        <f>IF(C1887="","",IF(S1887="","خارج السنة المالية",INDEX(القوائم!$D$2:$D$13,S1887)))</f>
        <v/>
      </c>
      <c r="E1887" s="22" t="n"/>
      <c r="F1887" s="23" t="n"/>
      <c r="G1887" s="23" t="n"/>
      <c r="H1887" s="22" t="n"/>
      <c r="I1887" s="19" t="n"/>
      <c r="J1887" s="21" t="n"/>
      <c r="K1887" s="19" t="n"/>
      <c r="L1887" s="19" t="n"/>
      <c r="M1887" s="21" t="n"/>
      <c r="N1887" s="22" t="n"/>
      <c r="O1887" s="24">
        <f>IF(A1887&lt;&gt;"عهدة","",SUMIFS($G$8:$G$5007,$B$8:$B$5007,B1887,$A$8:$A$5007,"مصروف",$I$8:$I$5007,"&lt;&gt;مرفوض"))</f>
        <v/>
      </c>
      <c r="P1887" s="25">
        <f>IF(A1887&lt;&gt;"عهدة","",N(F1887)-O1887)</f>
        <v/>
      </c>
      <c r="Q1887" s="26">
        <f>IF(A1887="","",IF(A1887="عهدة",IF(N(F1887)=0,"⚠ أدخل قيمة العهدة",IF(P1887&lt;0,"⛔ عجز / زيادة مصروفات "&amp;TEXT(-P1887,"#,##0"),IF(COUNTIFS($B$8:$B$5007,B1887,$A$8:$A$5007,"مصروف",$I$8:$I$5007,"&lt;&gt;مرفوض",$K$8:$K$5007,"&lt;&gt;نعم")&gt;0,"⚠ "&amp;COUNTIFS($B$8:$B$5007,B1887,$A$8:$A$5007,"مصروف",$I$8:$I$5007,"&lt;&gt;مرفوض",$K$8:$K$5007,"&lt;&gt;نعم")&amp;" مصروف غير مسوى",IF(L1887="تمت التسوية",IF(P1887=0,"✔ متوازنة وتمت التسوية","✔ تمت التسوية – متبقي "&amp;TEXT(P1887,"#,##0")),IF(P1887&gt;0,"متبقي "&amp;TEXT(P1887,"#,##0"),"✔ متوازنة"))))),IF(R1887=0,"⚠ أضف سطر عهدة أولًا",IF(OR(C1887="",N(G1887)=0),"⚠ أكمل التاريخ والقيمة",IF(S1887="","⚠ التاريخ خارج السنة المالية",IF(H1887="","⚠ اختر بند الموازنة",IF(I1887="مرفوض","✖ مرفوض من المدير",IF(I1887&lt;&gt;"موافق","⏳ بانتظار موافقة المدير",IF(K1887&lt;&gt;"نعم","⚠ غير مسوى مع الحسابات","✔ معتمد ومسوى")))))))))</f>
        <v/>
      </c>
      <c r="R1887">
        <f>N(R1886)+IF(A1887="عهدة",1,0)</f>
        <v/>
      </c>
      <c r="S1887">
        <f>IF(C1887="","",IF(AND(C1887&gt;=DATE(2026,9,1),C1887&lt;=DATE(2027,8,31)),(YEAR(C1887)-2026)*12+MONTH(C1887)-8,""))</f>
        <v/>
      </c>
      <c r="T1887">
        <f>IF(AND(A1887="مصروف",R1887&gt;0,I1887="موافق",S1887&lt;&gt;"",H1887&lt;&gt;""),N(G1887),0)</f>
        <v/>
      </c>
    </row>
    <row r="1888">
      <c r="A1888" s="19" t="n"/>
      <c r="B1888" s="20">
        <f>IF(A1888="","",IF(R1888=0,"⚠ أضف سطر عهدة أولًا","BDR-"&amp;TEXT(R1888,"000")))</f>
        <v/>
      </c>
      <c r="C1888" s="21" t="n"/>
      <c r="D1888" s="20">
        <f>IF(C1888="","",IF(S1888="","خارج السنة المالية",INDEX(القوائم!$D$2:$D$13,S1888)))</f>
        <v/>
      </c>
      <c r="E1888" s="22" t="n"/>
      <c r="F1888" s="23" t="n"/>
      <c r="G1888" s="23" t="n"/>
      <c r="H1888" s="22" t="n"/>
      <c r="I1888" s="19" t="n"/>
      <c r="J1888" s="21" t="n"/>
      <c r="K1888" s="19" t="n"/>
      <c r="L1888" s="19" t="n"/>
      <c r="M1888" s="21" t="n"/>
      <c r="N1888" s="22" t="n"/>
      <c r="O1888" s="24">
        <f>IF(A1888&lt;&gt;"عهدة","",SUMIFS($G$8:$G$5007,$B$8:$B$5007,B1888,$A$8:$A$5007,"مصروف",$I$8:$I$5007,"&lt;&gt;مرفوض"))</f>
        <v/>
      </c>
      <c r="P1888" s="25">
        <f>IF(A1888&lt;&gt;"عهدة","",N(F1888)-O1888)</f>
        <v/>
      </c>
      <c r="Q1888" s="26">
        <f>IF(A1888="","",IF(A1888="عهدة",IF(N(F1888)=0,"⚠ أدخل قيمة العهدة",IF(P1888&lt;0,"⛔ عجز / زيادة مصروفات "&amp;TEXT(-P1888,"#,##0"),IF(COUNTIFS($B$8:$B$5007,B1888,$A$8:$A$5007,"مصروف",$I$8:$I$5007,"&lt;&gt;مرفوض",$K$8:$K$5007,"&lt;&gt;نعم")&gt;0,"⚠ "&amp;COUNTIFS($B$8:$B$5007,B1888,$A$8:$A$5007,"مصروف",$I$8:$I$5007,"&lt;&gt;مرفوض",$K$8:$K$5007,"&lt;&gt;نعم")&amp;" مصروف غير مسوى",IF(L1888="تمت التسوية",IF(P1888=0,"✔ متوازنة وتمت التسوية","✔ تمت التسوية – متبقي "&amp;TEXT(P1888,"#,##0")),IF(P1888&gt;0,"متبقي "&amp;TEXT(P1888,"#,##0"),"✔ متوازنة"))))),IF(R1888=0,"⚠ أضف سطر عهدة أولًا",IF(OR(C1888="",N(G1888)=0),"⚠ أكمل التاريخ والقيمة",IF(S1888="","⚠ التاريخ خارج السنة المالية",IF(H1888="","⚠ اختر بند الموازنة",IF(I1888="مرفوض","✖ مرفوض من المدير",IF(I1888&lt;&gt;"موافق","⏳ بانتظار موافقة المدير",IF(K1888&lt;&gt;"نعم","⚠ غير مسوى مع الحسابات","✔ معتمد ومسوى")))))))))</f>
        <v/>
      </c>
      <c r="R1888">
        <f>N(R1887)+IF(A1888="عهدة",1,0)</f>
        <v/>
      </c>
      <c r="S1888">
        <f>IF(C1888="","",IF(AND(C1888&gt;=DATE(2026,9,1),C1888&lt;=DATE(2027,8,31)),(YEAR(C1888)-2026)*12+MONTH(C1888)-8,""))</f>
        <v/>
      </c>
      <c r="T1888">
        <f>IF(AND(A1888="مصروف",R1888&gt;0,I1888="موافق",S1888&lt;&gt;"",H1888&lt;&gt;""),N(G1888),0)</f>
        <v/>
      </c>
    </row>
    <row r="1889">
      <c r="A1889" s="19" t="n"/>
      <c r="B1889" s="20">
        <f>IF(A1889="","",IF(R1889=0,"⚠ أضف سطر عهدة أولًا","BDR-"&amp;TEXT(R1889,"000")))</f>
        <v/>
      </c>
      <c r="C1889" s="21" t="n"/>
      <c r="D1889" s="20">
        <f>IF(C1889="","",IF(S1889="","خارج السنة المالية",INDEX(القوائم!$D$2:$D$13,S1889)))</f>
        <v/>
      </c>
      <c r="E1889" s="22" t="n"/>
      <c r="F1889" s="23" t="n"/>
      <c r="G1889" s="23" t="n"/>
      <c r="H1889" s="22" t="n"/>
      <c r="I1889" s="19" t="n"/>
      <c r="J1889" s="21" t="n"/>
      <c r="K1889" s="19" t="n"/>
      <c r="L1889" s="19" t="n"/>
      <c r="M1889" s="21" t="n"/>
      <c r="N1889" s="22" t="n"/>
      <c r="O1889" s="24">
        <f>IF(A1889&lt;&gt;"عهدة","",SUMIFS($G$8:$G$5007,$B$8:$B$5007,B1889,$A$8:$A$5007,"مصروف",$I$8:$I$5007,"&lt;&gt;مرفوض"))</f>
        <v/>
      </c>
      <c r="P1889" s="25">
        <f>IF(A1889&lt;&gt;"عهدة","",N(F1889)-O1889)</f>
        <v/>
      </c>
      <c r="Q1889" s="26">
        <f>IF(A1889="","",IF(A1889="عهدة",IF(N(F1889)=0,"⚠ أدخل قيمة العهدة",IF(P1889&lt;0,"⛔ عجز / زيادة مصروفات "&amp;TEXT(-P1889,"#,##0"),IF(COUNTIFS($B$8:$B$5007,B1889,$A$8:$A$5007,"مصروف",$I$8:$I$5007,"&lt;&gt;مرفوض",$K$8:$K$5007,"&lt;&gt;نعم")&gt;0,"⚠ "&amp;COUNTIFS($B$8:$B$5007,B1889,$A$8:$A$5007,"مصروف",$I$8:$I$5007,"&lt;&gt;مرفوض",$K$8:$K$5007,"&lt;&gt;نعم")&amp;" مصروف غير مسوى",IF(L1889="تمت التسوية",IF(P1889=0,"✔ متوازنة وتمت التسوية","✔ تمت التسوية – متبقي "&amp;TEXT(P1889,"#,##0")),IF(P1889&gt;0,"متبقي "&amp;TEXT(P1889,"#,##0"),"✔ متوازنة"))))),IF(R1889=0,"⚠ أضف سطر عهدة أولًا",IF(OR(C1889="",N(G1889)=0),"⚠ أكمل التاريخ والقيمة",IF(S1889="","⚠ التاريخ خارج السنة المالية",IF(H1889="","⚠ اختر بند الموازنة",IF(I1889="مرفوض","✖ مرفوض من المدير",IF(I1889&lt;&gt;"موافق","⏳ بانتظار موافقة المدير",IF(K1889&lt;&gt;"نعم","⚠ غير مسوى مع الحسابات","✔ معتمد ومسوى")))))))))</f>
        <v/>
      </c>
      <c r="R1889">
        <f>N(R1888)+IF(A1889="عهدة",1,0)</f>
        <v/>
      </c>
      <c r="S1889">
        <f>IF(C1889="","",IF(AND(C1889&gt;=DATE(2026,9,1),C1889&lt;=DATE(2027,8,31)),(YEAR(C1889)-2026)*12+MONTH(C1889)-8,""))</f>
        <v/>
      </c>
      <c r="T1889">
        <f>IF(AND(A1889="مصروف",R1889&gt;0,I1889="موافق",S1889&lt;&gt;"",H1889&lt;&gt;""),N(G1889),0)</f>
        <v/>
      </c>
    </row>
    <row r="1890">
      <c r="A1890" s="19" t="n"/>
      <c r="B1890" s="20">
        <f>IF(A1890="","",IF(R1890=0,"⚠ أضف سطر عهدة أولًا","BDR-"&amp;TEXT(R1890,"000")))</f>
        <v/>
      </c>
      <c r="C1890" s="21" t="n"/>
      <c r="D1890" s="20">
        <f>IF(C1890="","",IF(S1890="","خارج السنة المالية",INDEX(القوائم!$D$2:$D$13,S1890)))</f>
        <v/>
      </c>
      <c r="E1890" s="22" t="n"/>
      <c r="F1890" s="23" t="n"/>
      <c r="G1890" s="23" t="n"/>
      <c r="H1890" s="22" t="n"/>
      <c r="I1890" s="19" t="n"/>
      <c r="J1890" s="21" t="n"/>
      <c r="K1890" s="19" t="n"/>
      <c r="L1890" s="19" t="n"/>
      <c r="M1890" s="21" t="n"/>
      <c r="N1890" s="22" t="n"/>
      <c r="O1890" s="24">
        <f>IF(A1890&lt;&gt;"عهدة","",SUMIFS($G$8:$G$5007,$B$8:$B$5007,B1890,$A$8:$A$5007,"مصروف",$I$8:$I$5007,"&lt;&gt;مرفوض"))</f>
        <v/>
      </c>
      <c r="P1890" s="25">
        <f>IF(A1890&lt;&gt;"عهدة","",N(F1890)-O1890)</f>
        <v/>
      </c>
      <c r="Q1890" s="26">
        <f>IF(A1890="","",IF(A1890="عهدة",IF(N(F1890)=0,"⚠ أدخل قيمة العهدة",IF(P1890&lt;0,"⛔ عجز / زيادة مصروفات "&amp;TEXT(-P1890,"#,##0"),IF(COUNTIFS($B$8:$B$5007,B1890,$A$8:$A$5007,"مصروف",$I$8:$I$5007,"&lt;&gt;مرفوض",$K$8:$K$5007,"&lt;&gt;نعم")&gt;0,"⚠ "&amp;COUNTIFS($B$8:$B$5007,B1890,$A$8:$A$5007,"مصروف",$I$8:$I$5007,"&lt;&gt;مرفوض",$K$8:$K$5007,"&lt;&gt;نعم")&amp;" مصروف غير مسوى",IF(L1890="تمت التسوية",IF(P1890=0,"✔ متوازنة وتمت التسوية","✔ تمت التسوية – متبقي "&amp;TEXT(P1890,"#,##0")),IF(P1890&gt;0,"متبقي "&amp;TEXT(P1890,"#,##0"),"✔ متوازنة"))))),IF(R1890=0,"⚠ أضف سطر عهدة أولًا",IF(OR(C1890="",N(G1890)=0),"⚠ أكمل التاريخ والقيمة",IF(S1890="","⚠ التاريخ خارج السنة المالية",IF(H1890="","⚠ اختر بند الموازنة",IF(I1890="مرفوض","✖ مرفوض من المدير",IF(I1890&lt;&gt;"موافق","⏳ بانتظار موافقة المدير",IF(K1890&lt;&gt;"نعم","⚠ غير مسوى مع الحسابات","✔ معتمد ومسوى")))))))))</f>
        <v/>
      </c>
      <c r="R1890">
        <f>N(R1889)+IF(A1890="عهدة",1,0)</f>
        <v/>
      </c>
      <c r="S1890">
        <f>IF(C1890="","",IF(AND(C1890&gt;=DATE(2026,9,1),C1890&lt;=DATE(2027,8,31)),(YEAR(C1890)-2026)*12+MONTH(C1890)-8,""))</f>
        <v/>
      </c>
      <c r="T1890">
        <f>IF(AND(A1890="مصروف",R1890&gt;0,I1890="موافق",S1890&lt;&gt;"",H1890&lt;&gt;""),N(G1890),0)</f>
        <v/>
      </c>
    </row>
    <row r="1891">
      <c r="A1891" s="19" t="n"/>
      <c r="B1891" s="20">
        <f>IF(A1891="","",IF(R1891=0,"⚠ أضف سطر عهدة أولًا","BDR-"&amp;TEXT(R1891,"000")))</f>
        <v/>
      </c>
      <c r="C1891" s="21" t="n"/>
      <c r="D1891" s="20">
        <f>IF(C1891="","",IF(S1891="","خارج السنة المالية",INDEX(القوائم!$D$2:$D$13,S1891)))</f>
        <v/>
      </c>
      <c r="E1891" s="22" t="n"/>
      <c r="F1891" s="23" t="n"/>
      <c r="G1891" s="23" t="n"/>
      <c r="H1891" s="22" t="n"/>
      <c r="I1891" s="19" t="n"/>
      <c r="J1891" s="21" t="n"/>
      <c r="K1891" s="19" t="n"/>
      <c r="L1891" s="19" t="n"/>
      <c r="M1891" s="21" t="n"/>
      <c r="N1891" s="22" t="n"/>
      <c r="O1891" s="24">
        <f>IF(A1891&lt;&gt;"عهدة","",SUMIFS($G$8:$G$5007,$B$8:$B$5007,B1891,$A$8:$A$5007,"مصروف",$I$8:$I$5007,"&lt;&gt;مرفوض"))</f>
        <v/>
      </c>
      <c r="P1891" s="25">
        <f>IF(A1891&lt;&gt;"عهدة","",N(F1891)-O1891)</f>
        <v/>
      </c>
      <c r="Q1891" s="26">
        <f>IF(A1891="","",IF(A1891="عهدة",IF(N(F1891)=0,"⚠ أدخل قيمة العهدة",IF(P1891&lt;0,"⛔ عجز / زيادة مصروفات "&amp;TEXT(-P1891,"#,##0"),IF(COUNTIFS($B$8:$B$5007,B1891,$A$8:$A$5007,"مصروف",$I$8:$I$5007,"&lt;&gt;مرفوض",$K$8:$K$5007,"&lt;&gt;نعم")&gt;0,"⚠ "&amp;COUNTIFS($B$8:$B$5007,B1891,$A$8:$A$5007,"مصروف",$I$8:$I$5007,"&lt;&gt;مرفوض",$K$8:$K$5007,"&lt;&gt;نعم")&amp;" مصروف غير مسوى",IF(L1891="تمت التسوية",IF(P1891=0,"✔ متوازنة وتمت التسوية","✔ تمت التسوية – متبقي "&amp;TEXT(P1891,"#,##0")),IF(P1891&gt;0,"متبقي "&amp;TEXT(P1891,"#,##0"),"✔ متوازنة"))))),IF(R1891=0,"⚠ أضف سطر عهدة أولًا",IF(OR(C1891="",N(G1891)=0),"⚠ أكمل التاريخ والقيمة",IF(S1891="","⚠ التاريخ خارج السنة المالية",IF(H1891="","⚠ اختر بند الموازنة",IF(I1891="مرفوض","✖ مرفوض من المدير",IF(I1891&lt;&gt;"موافق","⏳ بانتظار موافقة المدير",IF(K1891&lt;&gt;"نعم","⚠ غير مسوى مع الحسابات","✔ معتمد ومسوى")))))))))</f>
        <v/>
      </c>
      <c r="R1891">
        <f>N(R1890)+IF(A1891="عهدة",1,0)</f>
        <v/>
      </c>
      <c r="S1891">
        <f>IF(C1891="","",IF(AND(C1891&gt;=DATE(2026,9,1),C1891&lt;=DATE(2027,8,31)),(YEAR(C1891)-2026)*12+MONTH(C1891)-8,""))</f>
        <v/>
      </c>
      <c r="T1891">
        <f>IF(AND(A1891="مصروف",R1891&gt;0,I1891="موافق",S1891&lt;&gt;"",H1891&lt;&gt;""),N(G1891),0)</f>
        <v/>
      </c>
    </row>
    <row r="1892">
      <c r="A1892" s="19" t="n"/>
      <c r="B1892" s="20">
        <f>IF(A1892="","",IF(R1892=0,"⚠ أضف سطر عهدة أولًا","BDR-"&amp;TEXT(R1892,"000")))</f>
        <v/>
      </c>
      <c r="C1892" s="21" t="n"/>
      <c r="D1892" s="20">
        <f>IF(C1892="","",IF(S1892="","خارج السنة المالية",INDEX(القوائم!$D$2:$D$13,S1892)))</f>
        <v/>
      </c>
      <c r="E1892" s="22" t="n"/>
      <c r="F1892" s="23" t="n"/>
      <c r="G1892" s="23" t="n"/>
      <c r="H1892" s="22" t="n"/>
      <c r="I1892" s="19" t="n"/>
      <c r="J1892" s="21" t="n"/>
      <c r="K1892" s="19" t="n"/>
      <c r="L1892" s="19" t="n"/>
      <c r="M1892" s="21" t="n"/>
      <c r="N1892" s="22" t="n"/>
      <c r="O1892" s="24">
        <f>IF(A1892&lt;&gt;"عهدة","",SUMIFS($G$8:$G$5007,$B$8:$B$5007,B1892,$A$8:$A$5007,"مصروف",$I$8:$I$5007,"&lt;&gt;مرفوض"))</f>
        <v/>
      </c>
      <c r="P1892" s="25">
        <f>IF(A1892&lt;&gt;"عهدة","",N(F1892)-O1892)</f>
        <v/>
      </c>
      <c r="Q1892" s="26">
        <f>IF(A1892="","",IF(A1892="عهدة",IF(N(F1892)=0,"⚠ أدخل قيمة العهدة",IF(P1892&lt;0,"⛔ عجز / زيادة مصروفات "&amp;TEXT(-P1892,"#,##0"),IF(COUNTIFS($B$8:$B$5007,B1892,$A$8:$A$5007,"مصروف",$I$8:$I$5007,"&lt;&gt;مرفوض",$K$8:$K$5007,"&lt;&gt;نعم")&gt;0,"⚠ "&amp;COUNTIFS($B$8:$B$5007,B1892,$A$8:$A$5007,"مصروف",$I$8:$I$5007,"&lt;&gt;مرفوض",$K$8:$K$5007,"&lt;&gt;نعم")&amp;" مصروف غير مسوى",IF(L1892="تمت التسوية",IF(P1892=0,"✔ متوازنة وتمت التسوية","✔ تمت التسوية – متبقي "&amp;TEXT(P1892,"#,##0")),IF(P1892&gt;0,"متبقي "&amp;TEXT(P1892,"#,##0"),"✔ متوازنة"))))),IF(R1892=0,"⚠ أضف سطر عهدة أولًا",IF(OR(C1892="",N(G1892)=0),"⚠ أكمل التاريخ والقيمة",IF(S1892="","⚠ التاريخ خارج السنة المالية",IF(H1892="","⚠ اختر بند الموازنة",IF(I1892="مرفوض","✖ مرفوض من المدير",IF(I1892&lt;&gt;"موافق","⏳ بانتظار موافقة المدير",IF(K1892&lt;&gt;"نعم","⚠ غير مسوى مع الحسابات","✔ معتمد ومسوى")))))))))</f>
        <v/>
      </c>
      <c r="R1892">
        <f>N(R1891)+IF(A1892="عهدة",1,0)</f>
        <v/>
      </c>
      <c r="S1892">
        <f>IF(C1892="","",IF(AND(C1892&gt;=DATE(2026,9,1),C1892&lt;=DATE(2027,8,31)),(YEAR(C1892)-2026)*12+MONTH(C1892)-8,""))</f>
        <v/>
      </c>
      <c r="T1892">
        <f>IF(AND(A1892="مصروف",R1892&gt;0,I1892="موافق",S1892&lt;&gt;"",H1892&lt;&gt;""),N(G1892),0)</f>
        <v/>
      </c>
    </row>
    <row r="1893">
      <c r="A1893" s="19" t="n"/>
      <c r="B1893" s="20">
        <f>IF(A1893="","",IF(R1893=0,"⚠ أضف سطر عهدة أولًا","BDR-"&amp;TEXT(R1893,"000")))</f>
        <v/>
      </c>
      <c r="C1893" s="21" t="n"/>
      <c r="D1893" s="20">
        <f>IF(C1893="","",IF(S1893="","خارج السنة المالية",INDEX(القوائم!$D$2:$D$13,S1893)))</f>
        <v/>
      </c>
      <c r="E1893" s="22" t="n"/>
      <c r="F1893" s="23" t="n"/>
      <c r="G1893" s="23" t="n"/>
      <c r="H1893" s="22" t="n"/>
      <c r="I1893" s="19" t="n"/>
      <c r="J1893" s="21" t="n"/>
      <c r="K1893" s="19" t="n"/>
      <c r="L1893" s="19" t="n"/>
      <c r="M1893" s="21" t="n"/>
      <c r="N1893" s="22" t="n"/>
      <c r="O1893" s="24">
        <f>IF(A1893&lt;&gt;"عهدة","",SUMIFS($G$8:$G$5007,$B$8:$B$5007,B1893,$A$8:$A$5007,"مصروف",$I$8:$I$5007,"&lt;&gt;مرفوض"))</f>
        <v/>
      </c>
      <c r="P1893" s="25">
        <f>IF(A1893&lt;&gt;"عهدة","",N(F1893)-O1893)</f>
        <v/>
      </c>
      <c r="Q1893" s="26">
        <f>IF(A1893="","",IF(A1893="عهدة",IF(N(F1893)=0,"⚠ أدخل قيمة العهدة",IF(P1893&lt;0,"⛔ عجز / زيادة مصروفات "&amp;TEXT(-P1893,"#,##0"),IF(COUNTIFS($B$8:$B$5007,B1893,$A$8:$A$5007,"مصروف",$I$8:$I$5007,"&lt;&gt;مرفوض",$K$8:$K$5007,"&lt;&gt;نعم")&gt;0,"⚠ "&amp;COUNTIFS($B$8:$B$5007,B1893,$A$8:$A$5007,"مصروف",$I$8:$I$5007,"&lt;&gt;مرفوض",$K$8:$K$5007,"&lt;&gt;نعم")&amp;" مصروف غير مسوى",IF(L1893="تمت التسوية",IF(P1893=0,"✔ متوازنة وتمت التسوية","✔ تمت التسوية – متبقي "&amp;TEXT(P1893,"#,##0")),IF(P1893&gt;0,"متبقي "&amp;TEXT(P1893,"#,##0"),"✔ متوازنة"))))),IF(R1893=0,"⚠ أضف سطر عهدة أولًا",IF(OR(C1893="",N(G1893)=0),"⚠ أكمل التاريخ والقيمة",IF(S1893="","⚠ التاريخ خارج السنة المالية",IF(H1893="","⚠ اختر بند الموازنة",IF(I1893="مرفوض","✖ مرفوض من المدير",IF(I1893&lt;&gt;"موافق","⏳ بانتظار موافقة المدير",IF(K1893&lt;&gt;"نعم","⚠ غير مسوى مع الحسابات","✔ معتمد ومسوى")))))))))</f>
        <v/>
      </c>
      <c r="R1893">
        <f>N(R1892)+IF(A1893="عهدة",1,0)</f>
        <v/>
      </c>
      <c r="S1893">
        <f>IF(C1893="","",IF(AND(C1893&gt;=DATE(2026,9,1),C1893&lt;=DATE(2027,8,31)),(YEAR(C1893)-2026)*12+MONTH(C1893)-8,""))</f>
        <v/>
      </c>
      <c r="T1893">
        <f>IF(AND(A1893="مصروف",R1893&gt;0,I1893="موافق",S1893&lt;&gt;"",H1893&lt;&gt;""),N(G1893),0)</f>
        <v/>
      </c>
    </row>
    <row r="1894">
      <c r="A1894" s="19" t="n"/>
      <c r="B1894" s="20">
        <f>IF(A1894="","",IF(R1894=0,"⚠ أضف سطر عهدة أولًا","BDR-"&amp;TEXT(R1894,"000")))</f>
        <v/>
      </c>
      <c r="C1894" s="21" t="n"/>
      <c r="D1894" s="20">
        <f>IF(C1894="","",IF(S1894="","خارج السنة المالية",INDEX(القوائم!$D$2:$D$13,S1894)))</f>
        <v/>
      </c>
      <c r="E1894" s="22" t="n"/>
      <c r="F1894" s="23" t="n"/>
      <c r="G1894" s="23" t="n"/>
      <c r="H1894" s="22" t="n"/>
      <c r="I1894" s="19" t="n"/>
      <c r="J1894" s="21" t="n"/>
      <c r="K1894" s="19" t="n"/>
      <c r="L1894" s="19" t="n"/>
      <c r="M1894" s="21" t="n"/>
      <c r="N1894" s="22" t="n"/>
      <c r="O1894" s="24">
        <f>IF(A1894&lt;&gt;"عهدة","",SUMIFS($G$8:$G$5007,$B$8:$B$5007,B1894,$A$8:$A$5007,"مصروف",$I$8:$I$5007,"&lt;&gt;مرفوض"))</f>
        <v/>
      </c>
      <c r="P1894" s="25">
        <f>IF(A1894&lt;&gt;"عهدة","",N(F1894)-O1894)</f>
        <v/>
      </c>
      <c r="Q1894" s="26">
        <f>IF(A1894="","",IF(A1894="عهدة",IF(N(F1894)=0,"⚠ أدخل قيمة العهدة",IF(P1894&lt;0,"⛔ عجز / زيادة مصروفات "&amp;TEXT(-P1894,"#,##0"),IF(COUNTIFS($B$8:$B$5007,B1894,$A$8:$A$5007,"مصروف",$I$8:$I$5007,"&lt;&gt;مرفوض",$K$8:$K$5007,"&lt;&gt;نعم")&gt;0,"⚠ "&amp;COUNTIFS($B$8:$B$5007,B1894,$A$8:$A$5007,"مصروف",$I$8:$I$5007,"&lt;&gt;مرفوض",$K$8:$K$5007,"&lt;&gt;نعم")&amp;" مصروف غير مسوى",IF(L1894="تمت التسوية",IF(P1894=0,"✔ متوازنة وتمت التسوية","✔ تمت التسوية – متبقي "&amp;TEXT(P1894,"#,##0")),IF(P1894&gt;0,"متبقي "&amp;TEXT(P1894,"#,##0"),"✔ متوازنة"))))),IF(R1894=0,"⚠ أضف سطر عهدة أولًا",IF(OR(C1894="",N(G1894)=0),"⚠ أكمل التاريخ والقيمة",IF(S1894="","⚠ التاريخ خارج السنة المالية",IF(H1894="","⚠ اختر بند الموازنة",IF(I1894="مرفوض","✖ مرفوض من المدير",IF(I1894&lt;&gt;"موافق","⏳ بانتظار موافقة المدير",IF(K1894&lt;&gt;"نعم","⚠ غير مسوى مع الحسابات","✔ معتمد ومسوى")))))))))</f>
        <v/>
      </c>
      <c r="R1894">
        <f>N(R1893)+IF(A1894="عهدة",1,0)</f>
        <v/>
      </c>
      <c r="S1894">
        <f>IF(C1894="","",IF(AND(C1894&gt;=DATE(2026,9,1),C1894&lt;=DATE(2027,8,31)),(YEAR(C1894)-2026)*12+MONTH(C1894)-8,""))</f>
        <v/>
      </c>
      <c r="T1894">
        <f>IF(AND(A1894="مصروف",R1894&gt;0,I1894="موافق",S1894&lt;&gt;"",H1894&lt;&gt;""),N(G1894),0)</f>
        <v/>
      </c>
    </row>
    <row r="1895">
      <c r="A1895" s="19" t="n"/>
      <c r="B1895" s="20">
        <f>IF(A1895="","",IF(R1895=0,"⚠ أضف سطر عهدة أولًا","BDR-"&amp;TEXT(R1895,"000")))</f>
        <v/>
      </c>
      <c r="C1895" s="21" t="n"/>
      <c r="D1895" s="20">
        <f>IF(C1895="","",IF(S1895="","خارج السنة المالية",INDEX(القوائم!$D$2:$D$13,S1895)))</f>
        <v/>
      </c>
      <c r="E1895" s="22" t="n"/>
      <c r="F1895" s="23" t="n"/>
      <c r="G1895" s="23" t="n"/>
      <c r="H1895" s="22" t="n"/>
      <c r="I1895" s="19" t="n"/>
      <c r="J1895" s="21" t="n"/>
      <c r="K1895" s="19" t="n"/>
      <c r="L1895" s="19" t="n"/>
      <c r="M1895" s="21" t="n"/>
      <c r="N1895" s="22" t="n"/>
      <c r="O1895" s="24">
        <f>IF(A1895&lt;&gt;"عهدة","",SUMIFS($G$8:$G$5007,$B$8:$B$5007,B1895,$A$8:$A$5007,"مصروف",$I$8:$I$5007,"&lt;&gt;مرفوض"))</f>
        <v/>
      </c>
      <c r="P1895" s="25">
        <f>IF(A1895&lt;&gt;"عهدة","",N(F1895)-O1895)</f>
        <v/>
      </c>
      <c r="Q1895" s="26">
        <f>IF(A1895="","",IF(A1895="عهدة",IF(N(F1895)=0,"⚠ أدخل قيمة العهدة",IF(P1895&lt;0,"⛔ عجز / زيادة مصروفات "&amp;TEXT(-P1895,"#,##0"),IF(COUNTIFS($B$8:$B$5007,B1895,$A$8:$A$5007,"مصروف",$I$8:$I$5007,"&lt;&gt;مرفوض",$K$8:$K$5007,"&lt;&gt;نعم")&gt;0,"⚠ "&amp;COUNTIFS($B$8:$B$5007,B1895,$A$8:$A$5007,"مصروف",$I$8:$I$5007,"&lt;&gt;مرفوض",$K$8:$K$5007,"&lt;&gt;نعم")&amp;" مصروف غير مسوى",IF(L1895="تمت التسوية",IF(P1895=0,"✔ متوازنة وتمت التسوية","✔ تمت التسوية – متبقي "&amp;TEXT(P1895,"#,##0")),IF(P1895&gt;0,"متبقي "&amp;TEXT(P1895,"#,##0"),"✔ متوازنة"))))),IF(R1895=0,"⚠ أضف سطر عهدة أولًا",IF(OR(C1895="",N(G1895)=0),"⚠ أكمل التاريخ والقيمة",IF(S1895="","⚠ التاريخ خارج السنة المالية",IF(H1895="","⚠ اختر بند الموازنة",IF(I1895="مرفوض","✖ مرفوض من المدير",IF(I1895&lt;&gt;"موافق","⏳ بانتظار موافقة المدير",IF(K1895&lt;&gt;"نعم","⚠ غير مسوى مع الحسابات","✔ معتمد ومسوى")))))))))</f>
        <v/>
      </c>
      <c r="R1895">
        <f>N(R1894)+IF(A1895="عهدة",1,0)</f>
        <v/>
      </c>
      <c r="S1895">
        <f>IF(C1895="","",IF(AND(C1895&gt;=DATE(2026,9,1),C1895&lt;=DATE(2027,8,31)),(YEAR(C1895)-2026)*12+MONTH(C1895)-8,""))</f>
        <v/>
      </c>
      <c r="T1895">
        <f>IF(AND(A1895="مصروف",R1895&gt;0,I1895="موافق",S1895&lt;&gt;"",H1895&lt;&gt;""),N(G1895),0)</f>
        <v/>
      </c>
    </row>
    <row r="1896">
      <c r="A1896" s="19" t="n"/>
      <c r="B1896" s="20">
        <f>IF(A1896="","",IF(R1896=0,"⚠ أضف سطر عهدة أولًا","BDR-"&amp;TEXT(R1896,"000")))</f>
        <v/>
      </c>
      <c r="C1896" s="21" t="n"/>
      <c r="D1896" s="20">
        <f>IF(C1896="","",IF(S1896="","خارج السنة المالية",INDEX(القوائم!$D$2:$D$13,S1896)))</f>
        <v/>
      </c>
      <c r="E1896" s="22" t="n"/>
      <c r="F1896" s="23" t="n"/>
      <c r="G1896" s="23" t="n"/>
      <c r="H1896" s="22" t="n"/>
      <c r="I1896" s="19" t="n"/>
      <c r="J1896" s="21" t="n"/>
      <c r="K1896" s="19" t="n"/>
      <c r="L1896" s="19" t="n"/>
      <c r="M1896" s="21" t="n"/>
      <c r="N1896" s="22" t="n"/>
      <c r="O1896" s="24">
        <f>IF(A1896&lt;&gt;"عهدة","",SUMIFS($G$8:$G$5007,$B$8:$B$5007,B1896,$A$8:$A$5007,"مصروف",$I$8:$I$5007,"&lt;&gt;مرفوض"))</f>
        <v/>
      </c>
      <c r="P1896" s="25">
        <f>IF(A1896&lt;&gt;"عهدة","",N(F1896)-O1896)</f>
        <v/>
      </c>
      <c r="Q1896" s="26">
        <f>IF(A1896="","",IF(A1896="عهدة",IF(N(F1896)=0,"⚠ أدخل قيمة العهدة",IF(P1896&lt;0,"⛔ عجز / زيادة مصروفات "&amp;TEXT(-P1896,"#,##0"),IF(COUNTIFS($B$8:$B$5007,B1896,$A$8:$A$5007,"مصروف",$I$8:$I$5007,"&lt;&gt;مرفوض",$K$8:$K$5007,"&lt;&gt;نعم")&gt;0,"⚠ "&amp;COUNTIFS($B$8:$B$5007,B1896,$A$8:$A$5007,"مصروف",$I$8:$I$5007,"&lt;&gt;مرفوض",$K$8:$K$5007,"&lt;&gt;نعم")&amp;" مصروف غير مسوى",IF(L1896="تمت التسوية",IF(P1896=0,"✔ متوازنة وتمت التسوية","✔ تمت التسوية – متبقي "&amp;TEXT(P1896,"#,##0")),IF(P1896&gt;0,"متبقي "&amp;TEXT(P1896,"#,##0"),"✔ متوازنة"))))),IF(R1896=0,"⚠ أضف سطر عهدة أولًا",IF(OR(C1896="",N(G1896)=0),"⚠ أكمل التاريخ والقيمة",IF(S1896="","⚠ التاريخ خارج السنة المالية",IF(H1896="","⚠ اختر بند الموازنة",IF(I1896="مرفوض","✖ مرفوض من المدير",IF(I1896&lt;&gt;"موافق","⏳ بانتظار موافقة المدير",IF(K1896&lt;&gt;"نعم","⚠ غير مسوى مع الحسابات","✔ معتمد ومسوى")))))))))</f>
        <v/>
      </c>
      <c r="R1896">
        <f>N(R1895)+IF(A1896="عهدة",1,0)</f>
        <v/>
      </c>
      <c r="S1896">
        <f>IF(C1896="","",IF(AND(C1896&gt;=DATE(2026,9,1),C1896&lt;=DATE(2027,8,31)),(YEAR(C1896)-2026)*12+MONTH(C1896)-8,""))</f>
        <v/>
      </c>
      <c r="T1896">
        <f>IF(AND(A1896="مصروف",R1896&gt;0,I1896="موافق",S1896&lt;&gt;"",H1896&lt;&gt;""),N(G1896),0)</f>
        <v/>
      </c>
    </row>
    <row r="1897">
      <c r="A1897" s="19" t="n"/>
      <c r="B1897" s="20">
        <f>IF(A1897="","",IF(R1897=0,"⚠ أضف سطر عهدة أولًا","BDR-"&amp;TEXT(R1897,"000")))</f>
        <v/>
      </c>
      <c r="C1897" s="21" t="n"/>
      <c r="D1897" s="20">
        <f>IF(C1897="","",IF(S1897="","خارج السنة المالية",INDEX(القوائم!$D$2:$D$13,S1897)))</f>
        <v/>
      </c>
      <c r="E1897" s="22" t="n"/>
      <c r="F1897" s="23" t="n"/>
      <c r="G1897" s="23" t="n"/>
      <c r="H1897" s="22" t="n"/>
      <c r="I1897" s="19" t="n"/>
      <c r="J1897" s="21" t="n"/>
      <c r="K1897" s="19" t="n"/>
      <c r="L1897" s="19" t="n"/>
      <c r="M1897" s="21" t="n"/>
      <c r="N1897" s="22" t="n"/>
      <c r="O1897" s="24">
        <f>IF(A1897&lt;&gt;"عهدة","",SUMIFS($G$8:$G$5007,$B$8:$B$5007,B1897,$A$8:$A$5007,"مصروف",$I$8:$I$5007,"&lt;&gt;مرفوض"))</f>
        <v/>
      </c>
      <c r="P1897" s="25">
        <f>IF(A1897&lt;&gt;"عهدة","",N(F1897)-O1897)</f>
        <v/>
      </c>
      <c r="Q1897" s="26">
        <f>IF(A1897="","",IF(A1897="عهدة",IF(N(F1897)=0,"⚠ أدخل قيمة العهدة",IF(P1897&lt;0,"⛔ عجز / زيادة مصروفات "&amp;TEXT(-P1897,"#,##0"),IF(COUNTIFS($B$8:$B$5007,B1897,$A$8:$A$5007,"مصروف",$I$8:$I$5007,"&lt;&gt;مرفوض",$K$8:$K$5007,"&lt;&gt;نعم")&gt;0,"⚠ "&amp;COUNTIFS($B$8:$B$5007,B1897,$A$8:$A$5007,"مصروف",$I$8:$I$5007,"&lt;&gt;مرفوض",$K$8:$K$5007,"&lt;&gt;نعم")&amp;" مصروف غير مسوى",IF(L1897="تمت التسوية",IF(P1897=0,"✔ متوازنة وتمت التسوية","✔ تمت التسوية – متبقي "&amp;TEXT(P1897,"#,##0")),IF(P1897&gt;0,"متبقي "&amp;TEXT(P1897,"#,##0"),"✔ متوازنة"))))),IF(R1897=0,"⚠ أضف سطر عهدة أولًا",IF(OR(C1897="",N(G1897)=0),"⚠ أكمل التاريخ والقيمة",IF(S1897="","⚠ التاريخ خارج السنة المالية",IF(H1897="","⚠ اختر بند الموازنة",IF(I1897="مرفوض","✖ مرفوض من المدير",IF(I1897&lt;&gt;"موافق","⏳ بانتظار موافقة المدير",IF(K1897&lt;&gt;"نعم","⚠ غير مسوى مع الحسابات","✔ معتمد ومسوى")))))))))</f>
        <v/>
      </c>
      <c r="R1897">
        <f>N(R1896)+IF(A1897="عهدة",1,0)</f>
        <v/>
      </c>
      <c r="S1897">
        <f>IF(C1897="","",IF(AND(C1897&gt;=DATE(2026,9,1),C1897&lt;=DATE(2027,8,31)),(YEAR(C1897)-2026)*12+MONTH(C1897)-8,""))</f>
        <v/>
      </c>
      <c r="T1897">
        <f>IF(AND(A1897="مصروف",R1897&gt;0,I1897="موافق",S1897&lt;&gt;"",H1897&lt;&gt;""),N(G1897),0)</f>
        <v/>
      </c>
    </row>
    <row r="1898">
      <c r="A1898" s="19" t="n"/>
      <c r="B1898" s="20">
        <f>IF(A1898="","",IF(R1898=0,"⚠ أضف سطر عهدة أولًا","BDR-"&amp;TEXT(R1898,"000")))</f>
        <v/>
      </c>
      <c r="C1898" s="21" t="n"/>
      <c r="D1898" s="20">
        <f>IF(C1898="","",IF(S1898="","خارج السنة المالية",INDEX(القوائم!$D$2:$D$13,S1898)))</f>
        <v/>
      </c>
      <c r="E1898" s="22" t="n"/>
      <c r="F1898" s="23" t="n"/>
      <c r="G1898" s="23" t="n"/>
      <c r="H1898" s="22" t="n"/>
      <c r="I1898" s="19" t="n"/>
      <c r="J1898" s="21" t="n"/>
      <c r="K1898" s="19" t="n"/>
      <c r="L1898" s="19" t="n"/>
      <c r="M1898" s="21" t="n"/>
      <c r="N1898" s="22" t="n"/>
      <c r="O1898" s="24">
        <f>IF(A1898&lt;&gt;"عهدة","",SUMIFS($G$8:$G$5007,$B$8:$B$5007,B1898,$A$8:$A$5007,"مصروف",$I$8:$I$5007,"&lt;&gt;مرفوض"))</f>
        <v/>
      </c>
      <c r="P1898" s="25">
        <f>IF(A1898&lt;&gt;"عهدة","",N(F1898)-O1898)</f>
        <v/>
      </c>
      <c r="Q1898" s="26">
        <f>IF(A1898="","",IF(A1898="عهدة",IF(N(F1898)=0,"⚠ أدخل قيمة العهدة",IF(P1898&lt;0,"⛔ عجز / زيادة مصروفات "&amp;TEXT(-P1898,"#,##0"),IF(COUNTIFS($B$8:$B$5007,B1898,$A$8:$A$5007,"مصروف",$I$8:$I$5007,"&lt;&gt;مرفوض",$K$8:$K$5007,"&lt;&gt;نعم")&gt;0,"⚠ "&amp;COUNTIFS($B$8:$B$5007,B1898,$A$8:$A$5007,"مصروف",$I$8:$I$5007,"&lt;&gt;مرفوض",$K$8:$K$5007,"&lt;&gt;نعم")&amp;" مصروف غير مسوى",IF(L1898="تمت التسوية",IF(P1898=0,"✔ متوازنة وتمت التسوية","✔ تمت التسوية – متبقي "&amp;TEXT(P1898,"#,##0")),IF(P1898&gt;0,"متبقي "&amp;TEXT(P1898,"#,##0"),"✔ متوازنة"))))),IF(R1898=0,"⚠ أضف سطر عهدة أولًا",IF(OR(C1898="",N(G1898)=0),"⚠ أكمل التاريخ والقيمة",IF(S1898="","⚠ التاريخ خارج السنة المالية",IF(H1898="","⚠ اختر بند الموازنة",IF(I1898="مرفوض","✖ مرفوض من المدير",IF(I1898&lt;&gt;"موافق","⏳ بانتظار موافقة المدير",IF(K1898&lt;&gt;"نعم","⚠ غير مسوى مع الحسابات","✔ معتمد ومسوى")))))))))</f>
        <v/>
      </c>
      <c r="R1898">
        <f>N(R1897)+IF(A1898="عهدة",1,0)</f>
        <v/>
      </c>
      <c r="S1898">
        <f>IF(C1898="","",IF(AND(C1898&gt;=DATE(2026,9,1),C1898&lt;=DATE(2027,8,31)),(YEAR(C1898)-2026)*12+MONTH(C1898)-8,""))</f>
        <v/>
      </c>
      <c r="T1898">
        <f>IF(AND(A1898="مصروف",R1898&gt;0,I1898="موافق",S1898&lt;&gt;"",H1898&lt;&gt;""),N(G1898),0)</f>
        <v/>
      </c>
    </row>
    <row r="1899">
      <c r="A1899" s="19" t="n"/>
      <c r="B1899" s="20">
        <f>IF(A1899="","",IF(R1899=0,"⚠ أضف سطر عهدة أولًا","BDR-"&amp;TEXT(R1899,"000")))</f>
        <v/>
      </c>
      <c r="C1899" s="21" t="n"/>
      <c r="D1899" s="20">
        <f>IF(C1899="","",IF(S1899="","خارج السنة المالية",INDEX(القوائم!$D$2:$D$13,S1899)))</f>
        <v/>
      </c>
      <c r="E1899" s="22" t="n"/>
      <c r="F1899" s="23" t="n"/>
      <c r="G1899" s="23" t="n"/>
      <c r="H1899" s="22" t="n"/>
      <c r="I1899" s="19" t="n"/>
      <c r="J1899" s="21" t="n"/>
      <c r="K1899" s="19" t="n"/>
      <c r="L1899" s="19" t="n"/>
      <c r="M1899" s="21" t="n"/>
      <c r="N1899" s="22" t="n"/>
      <c r="O1899" s="24">
        <f>IF(A1899&lt;&gt;"عهدة","",SUMIFS($G$8:$G$5007,$B$8:$B$5007,B1899,$A$8:$A$5007,"مصروف",$I$8:$I$5007,"&lt;&gt;مرفوض"))</f>
        <v/>
      </c>
      <c r="P1899" s="25">
        <f>IF(A1899&lt;&gt;"عهدة","",N(F1899)-O1899)</f>
        <v/>
      </c>
      <c r="Q1899" s="26">
        <f>IF(A1899="","",IF(A1899="عهدة",IF(N(F1899)=0,"⚠ أدخل قيمة العهدة",IF(P1899&lt;0,"⛔ عجز / زيادة مصروفات "&amp;TEXT(-P1899,"#,##0"),IF(COUNTIFS($B$8:$B$5007,B1899,$A$8:$A$5007,"مصروف",$I$8:$I$5007,"&lt;&gt;مرفوض",$K$8:$K$5007,"&lt;&gt;نعم")&gt;0,"⚠ "&amp;COUNTIFS($B$8:$B$5007,B1899,$A$8:$A$5007,"مصروف",$I$8:$I$5007,"&lt;&gt;مرفوض",$K$8:$K$5007,"&lt;&gt;نعم")&amp;" مصروف غير مسوى",IF(L1899="تمت التسوية",IF(P1899=0,"✔ متوازنة وتمت التسوية","✔ تمت التسوية – متبقي "&amp;TEXT(P1899,"#,##0")),IF(P1899&gt;0,"متبقي "&amp;TEXT(P1899,"#,##0"),"✔ متوازنة"))))),IF(R1899=0,"⚠ أضف سطر عهدة أولًا",IF(OR(C1899="",N(G1899)=0),"⚠ أكمل التاريخ والقيمة",IF(S1899="","⚠ التاريخ خارج السنة المالية",IF(H1899="","⚠ اختر بند الموازنة",IF(I1899="مرفوض","✖ مرفوض من المدير",IF(I1899&lt;&gt;"موافق","⏳ بانتظار موافقة المدير",IF(K1899&lt;&gt;"نعم","⚠ غير مسوى مع الحسابات","✔ معتمد ومسوى")))))))))</f>
        <v/>
      </c>
      <c r="R1899">
        <f>N(R1898)+IF(A1899="عهدة",1,0)</f>
        <v/>
      </c>
      <c r="S1899">
        <f>IF(C1899="","",IF(AND(C1899&gt;=DATE(2026,9,1),C1899&lt;=DATE(2027,8,31)),(YEAR(C1899)-2026)*12+MONTH(C1899)-8,""))</f>
        <v/>
      </c>
      <c r="T1899">
        <f>IF(AND(A1899="مصروف",R1899&gt;0,I1899="موافق",S1899&lt;&gt;"",H1899&lt;&gt;""),N(G1899),0)</f>
        <v/>
      </c>
    </row>
    <row r="1900">
      <c r="A1900" s="19" t="n"/>
      <c r="B1900" s="20">
        <f>IF(A1900="","",IF(R1900=0,"⚠ أضف سطر عهدة أولًا","BDR-"&amp;TEXT(R1900,"000")))</f>
        <v/>
      </c>
      <c r="C1900" s="21" t="n"/>
      <c r="D1900" s="20">
        <f>IF(C1900="","",IF(S1900="","خارج السنة المالية",INDEX(القوائم!$D$2:$D$13,S1900)))</f>
        <v/>
      </c>
      <c r="E1900" s="22" t="n"/>
      <c r="F1900" s="23" t="n"/>
      <c r="G1900" s="23" t="n"/>
      <c r="H1900" s="22" t="n"/>
      <c r="I1900" s="19" t="n"/>
      <c r="J1900" s="21" t="n"/>
      <c r="K1900" s="19" t="n"/>
      <c r="L1900" s="19" t="n"/>
      <c r="M1900" s="21" t="n"/>
      <c r="N1900" s="22" t="n"/>
      <c r="O1900" s="24">
        <f>IF(A1900&lt;&gt;"عهدة","",SUMIFS($G$8:$G$5007,$B$8:$B$5007,B1900,$A$8:$A$5007,"مصروف",$I$8:$I$5007,"&lt;&gt;مرفوض"))</f>
        <v/>
      </c>
      <c r="P1900" s="25">
        <f>IF(A1900&lt;&gt;"عهدة","",N(F1900)-O1900)</f>
        <v/>
      </c>
      <c r="Q1900" s="26">
        <f>IF(A1900="","",IF(A1900="عهدة",IF(N(F1900)=0,"⚠ أدخل قيمة العهدة",IF(P1900&lt;0,"⛔ عجز / زيادة مصروفات "&amp;TEXT(-P1900,"#,##0"),IF(COUNTIFS($B$8:$B$5007,B1900,$A$8:$A$5007,"مصروف",$I$8:$I$5007,"&lt;&gt;مرفوض",$K$8:$K$5007,"&lt;&gt;نعم")&gt;0,"⚠ "&amp;COUNTIFS($B$8:$B$5007,B1900,$A$8:$A$5007,"مصروف",$I$8:$I$5007,"&lt;&gt;مرفوض",$K$8:$K$5007,"&lt;&gt;نعم")&amp;" مصروف غير مسوى",IF(L1900="تمت التسوية",IF(P1900=0,"✔ متوازنة وتمت التسوية","✔ تمت التسوية – متبقي "&amp;TEXT(P1900,"#,##0")),IF(P1900&gt;0,"متبقي "&amp;TEXT(P1900,"#,##0"),"✔ متوازنة"))))),IF(R1900=0,"⚠ أضف سطر عهدة أولًا",IF(OR(C1900="",N(G1900)=0),"⚠ أكمل التاريخ والقيمة",IF(S1900="","⚠ التاريخ خارج السنة المالية",IF(H1900="","⚠ اختر بند الموازنة",IF(I1900="مرفوض","✖ مرفوض من المدير",IF(I1900&lt;&gt;"موافق","⏳ بانتظار موافقة المدير",IF(K1900&lt;&gt;"نعم","⚠ غير مسوى مع الحسابات","✔ معتمد ومسوى")))))))))</f>
        <v/>
      </c>
      <c r="R1900">
        <f>N(R1899)+IF(A1900="عهدة",1,0)</f>
        <v/>
      </c>
      <c r="S1900">
        <f>IF(C1900="","",IF(AND(C1900&gt;=DATE(2026,9,1),C1900&lt;=DATE(2027,8,31)),(YEAR(C1900)-2026)*12+MONTH(C1900)-8,""))</f>
        <v/>
      </c>
      <c r="T1900">
        <f>IF(AND(A1900="مصروف",R1900&gt;0,I1900="موافق",S1900&lt;&gt;"",H1900&lt;&gt;""),N(G1900),0)</f>
        <v/>
      </c>
    </row>
    <row r="1901">
      <c r="A1901" s="19" t="n"/>
      <c r="B1901" s="20">
        <f>IF(A1901="","",IF(R1901=0,"⚠ أضف سطر عهدة أولًا","BDR-"&amp;TEXT(R1901,"000")))</f>
        <v/>
      </c>
      <c r="C1901" s="21" t="n"/>
      <c r="D1901" s="20">
        <f>IF(C1901="","",IF(S1901="","خارج السنة المالية",INDEX(القوائم!$D$2:$D$13,S1901)))</f>
        <v/>
      </c>
      <c r="E1901" s="22" t="n"/>
      <c r="F1901" s="23" t="n"/>
      <c r="G1901" s="23" t="n"/>
      <c r="H1901" s="22" t="n"/>
      <c r="I1901" s="19" t="n"/>
      <c r="J1901" s="21" t="n"/>
      <c r="K1901" s="19" t="n"/>
      <c r="L1901" s="19" t="n"/>
      <c r="M1901" s="21" t="n"/>
      <c r="N1901" s="22" t="n"/>
      <c r="O1901" s="24">
        <f>IF(A1901&lt;&gt;"عهدة","",SUMIFS($G$8:$G$5007,$B$8:$B$5007,B1901,$A$8:$A$5007,"مصروف",$I$8:$I$5007,"&lt;&gt;مرفوض"))</f>
        <v/>
      </c>
      <c r="P1901" s="25">
        <f>IF(A1901&lt;&gt;"عهدة","",N(F1901)-O1901)</f>
        <v/>
      </c>
      <c r="Q1901" s="26">
        <f>IF(A1901="","",IF(A1901="عهدة",IF(N(F1901)=0,"⚠ أدخل قيمة العهدة",IF(P1901&lt;0,"⛔ عجز / زيادة مصروفات "&amp;TEXT(-P1901,"#,##0"),IF(COUNTIFS($B$8:$B$5007,B1901,$A$8:$A$5007,"مصروف",$I$8:$I$5007,"&lt;&gt;مرفوض",$K$8:$K$5007,"&lt;&gt;نعم")&gt;0,"⚠ "&amp;COUNTIFS($B$8:$B$5007,B1901,$A$8:$A$5007,"مصروف",$I$8:$I$5007,"&lt;&gt;مرفوض",$K$8:$K$5007,"&lt;&gt;نعم")&amp;" مصروف غير مسوى",IF(L1901="تمت التسوية",IF(P1901=0,"✔ متوازنة وتمت التسوية","✔ تمت التسوية – متبقي "&amp;TEXT(P1901,"#,##0")),IF(P1901&gt;0,"متبقي "&amp;TEXT(P1901,"#,##0"),"✔ متوازنة"))))),IF(R1901=0,"⚠ أضف سطر عهدة أولًا",IF(OR(C1901="",N(G1901)=0),"⚠ أكمل التاريخ والقيمة",IF(S1901="","⚠ التاريخ خارج السنة المالية",IF(H1901="","⚠ اختر بند الموازنة",IF(I1901="مرفوض","✖ مرفوض من المدير",IF(I1901&lt;&gt;"موافق","⏳ بانتظار موافقة المدير",IF(K1901&lt;&gt;"نعم","⚠ غير مسوى مع الحسابات","✔ معتمد ومسوى")))))))))</f>
        <v/>
      </c>
      <c r="R1901">
        <f>N(R1900)+IF(A1901="عهدة",1,0)</f>
        <v/>
      </c>
      <c r="S1901">
        <f>IF(C1901="","",IF(AND(C1901&gt;=DATE(2026,9,1),C1901&lt;=DATE(2027,8,31)),(YEAR(C1901)-2026)*12+MONTH(C1901)-8,""))</f>
        <v/>
      </c>
      <c r="T1901">
        <f>IF(AND(A1901="مصروف",R1901&gt;0,I1901="موافق",S1901&lt;&gt;"",H1901&lt;&gt;""),N(G1901),0)</f>
        <v/>
      </c>
    </row>
    <row r="1902">
      <c r="A1902" s="19" t="n"/>
      <c r="B1902" s="20">
        <f>IF(A1902="","",IF(R1902=0,"⚠ أضف سطر عهدة أولًا","BDR-"&amp;TEXT(R1902,"000")))</f>
        <v/>
      </c>
      <c r="C1902" s="21" t="n"/>
      <c r="D1902" s="20">
        <f>IF(C1902="","",IF(S1902="","خارج السنة المالية",INDEX(القوائم!$D$2:$D$13,S1902)))</f>
        <v/>
      </c>
      <c r="E1902" s="22" t="n"/>
      <c r="F1902" s="23" t="n"/>
      <c r="G1902" s="23" t="n"/>
      <c r="H1902" s="22" t="n"/>
      <c r="I1902" s="19" t="n"/>
      <c r="J1902" s="21" t="n"/>
      <c r="K1902" s="19" t="n"/>
      <c r="L1902" s="19" t="n"/>
      <c r="M1902" s="21" t="n"/>
      <c r="N1902" s="22" t="n"/>
      <c r="O1902" s="24">
        <f>IF(A1902&lt;&gt;"عهدة","",SUMIFS($G$8:$G$5007,$B$8:$B$5007,B1902,$A$8:$A$5007,"مصروف",$I$8:$I$5007,"&lt;&gt;مرفوض"))</f>
        <v/>
      </c>
      <c r="P1902" s="25">
        <f>IF(A1902&lt;&gt;"عهدة","",N(F1902)-O1902)</f>
        <v/>
      </c>
      <c r="Q1902" s="26">
        <f>IF(A1902="","",IF(A1902="عهدة",IF(N(F1902)=0,"⚠ أدخل قيمة العهدة",IF(P1902&lt;0,"⛔ عجز / زيادة مصروفات "&amp;TEXT(-P1902,"#,##0"),IF(COUNTIFS($B$8:$B$5007,B1902,$A$8:$A$5007,"مصروف",$I$8:$I$5007,"&lt;&gt;مرفوض",$K$8:$K$5007,"&lt;&gt;نعم")&gt;0,"⚠ "&amp;COUNTIFS($B$8:$B$5007,B1902,$A$8:$A$5007,"مصروف",$I$8:$I$5007,"&lt;&gt;مرفوض",$K$8:$K$5007,"&lt;&gt;نعم")&amp;" مصروف غير مسوى",IF(L1902="تمت التسوية",IF(P1902=0,"✔ متوازنة وتمت التسوية","✔ تمت التسوية – متبقي "&amp;TEXT(P1902,"#,##0")),IF(P1902&gt;0,"متبقي "&amp;TEXT(P1902,"#,##0"),"✔ متوازنة"))))),IF(R1902=0,"⚠ أضف سطر عهدة أولًا",IF(OR(C1902="",N(G1902)=0),"⚠ أكمل التاريخ والقيمة",IF(S1902="","⚠ التاريخ خارج السنة المالية",IF(H1902="","⚠ اختر بند الموازنة",IF(I1902="مرفوض","✖ مرفوض من المدير",IF(I1902&lt;&gt;"موافق","⏳ بانتظار موافقة المدير",IF(K1902&lt;&gt;"نعم","⚠ غير مسوى مع الحسابات","✔ معتمد ومسوى")))))))))</f>
        <v/>
      </c>
      <c r="R1902">
        <f>N(R1901)+IF(A1902="عهدة",1,0)</f>
        <v/>
      </c>
      <c r="S1902">
        <f>IF(C1902="","",IF(AND(C1902&gt;=DATE(2026,9,1),C1902&lt;=DATE(2027,8,31)),(YEAR(C1902)-2026)*12+MONTH(C1902)-8,""))</f>
        <v/>
      </c>
      <c r="T1902">
        <f>IF(AND(A1902="مصروف",R1902&gt;0,I1902="موافق",S1902&lt;&gt;"",H1902&lt;&gt;""),N(G1902),0)</f>
        <v/>
      </c>
    </row>
    <row r="1903">
      <c r="A1903" s="19" t="n"/>
      <c r="B1903" s="20">
        <f>IF(A1903="","",IF(R1903=0,"⚠ أضف سطر عهدة أولًا","BDR-"&amp;TEXT(R1903,"000")))</f>
        <v/>
      </c>
      <c r="C1903" s="21" t="n"/>
      <c r="D1903" s="20">
        <f>IF(C1903="","",IF(S1903="","خارج السنة المالية",INDEX(القوائم!$D$2:$D$13,S1903)))</f>
        <v/>
      </c>
      <c r="E1903" s="22" t="n"/>
      <c r="F1903" s="23" t="n"/>
      <c r="G1903" s="23" t="n"/>
      <c r="H1903" s="22" t="n"/>
      <c r="I1903" s="19" t="n"/>
      <c r="J1903" s="21" t="n"/>
      <c r="K1903" s="19" t="n"/>
      <c r="L1903" s="19" t="n"/>
      <c r="M1903" s="21" t="n"/>
      <c r="N1903" s="22" t="n"/>
      <c r="O1903" s="24">
        <f>IF(A1903&lt;&gt;"عهدة","",SUMIFS($G$8:$G$5007,$B$8:$B$5007,B1903,$A$8:$A$5007,"مصروف",$I$8:$I$5007,"&lt;&gt;مرفوض"))</f>
        <v/>
      </c>
      <c r="P1903" s="25">
        <f>IF(A1903&lt;&gt;"عهدة","",N(F1903)-O1903)</f>
        <v/>
      </c>
      <c r="Q1903" s="26">
        <f>IF(A1903="","",IF(A1903="عهدة",IF(N(F1903)=0,"⚠ أدخل قيمة العهدة",IF(P1903&lt;0,"⛔ عجز / زيادة مصروفات "&amp;TEXT(-P1903,"#,##0"),IF(COUNTIFS($B$8:$B$5007,B1903,$A$8:$A$5007,"مصروف",$I$8:$I$5007,"&lt;&gt;مرفوض",$K$8:$K$5007,"&lt;&gt;نعم")&gt;0,"⚠ "&amp;COUNTIFS($B$8:$B$5007,B1903,$A$8:$A$5007,"مصروف",$I$8:$I$5007,"&lt;&gt;مرفوض",$K$8:$K$5007,"&lt;&gt;نعم")&amp;" مصروف غير مسوى",IF(L1903="تمت التسوية",IF(P1903=0,"✔ متوازنة وتمت التسوية","✔ تمت التسوية – متبقي "&amp;TEXT(P1903,"#,##0")),IF(P1903&gt;0,"متبقي "&amp;TEXT(P1903,"#,##0"),"✔ متوازنة"))))),IF(R1903=0,"⚠ أضف سطر عهدة أولًا",IF(OR(C1903="",N(G1903)=0),"⚠ أكمل التاريخ والقيمة",IF(S1903="","⚠ التاريخ خارج السنة المالية",IF(H1903="","⚠ اختر بند الموازنة",IF(I1903="مرفوض","✖ مرفوض من المدير",IF(I1903&lt;&gt;"موافق","⏳ بانتظار موافقة المدير",IF(K1903&lt;&gt;"نعم","⚠ غير مسوى مع الحسابات","✔ معتمد ومسوى")))))))))</f>
        <v/>
      </c>
      <c r="R1903">
        <f>N(R1902)+IF(A1903="عهدة",1,0)</f>
        <v/>
      </c>
      <c r="S1903">
        <f>IF(C1903="","",IF(AND(C1903&gt;=DATE(2026,9,1),C1903&lt;=DATE(2027,8,31)),(YEAR(C1903)-2026)*12+MONTH(C1903)-8,""))</f>
        <v/>
      </c>
      <c r="T1903">
        <f>IF(AND(A1903="مصروف",R1903&gt;0,I1903="موافق",S1903&lt;&gt;"",H1903&lt;&gt;""),N(G1903),0)</f>
        <v/>
      </c>
    </row>
    <row r="1904">
      <c r="A1904" s="19" t="n"/>
      <c r="B1904" s="20">
        <f>IF(A1904="","",IF(R1904=0,"⚠ أضف سطر عهدة أولًا","BDR-"&amp;TEXT(R1904,"000")))</f>
        <v/>
      </c>
      <c r="C1904" s="21" t="n"/>
      <c r="D1904" s="20">
        <f>IF(C1904="","",IF(S1904="","خارج السنة المالية",INDEX(القوائم!$D$2:$D$13,S1904)))</f>
        <v/>
      </c>
      <c r="E1904" s="22" t="n"/>
      <c r="F1904" s="23" t="n"/>
      <c r="G1904" s="23" t="n"/>
      <c r="H1904" s="22" t="n"/>
      <c r="I1904" s="19" t="n"/>
      <c r="J1904" s="21" t="n"/>
      <c r="K1904" s="19" t="n"/>
      <c r="L1904" s="19" t="n"/>
      <c r="M1904" s="21" t="n"/>
      <c r="N1904" s="22" t="n"/>
      <c r="O1904" s="24">
        <f>IF(A1904&lt;&gt;"عهدة","",SUMIFS($G$8:$G$5007,$B$8:$B$5007,B1904,$A$8:$A$5007,"مصروف",$I$8:$I$5007,"&lt;&gt;مرفوض"))</f>
        <v/>
      </c>
      <c r="P1904" s="25">
        <f>IF(A1904&lt;&gt;"عهدة","",N(F1904)-O1904)</f>
        <v/>
      </c>
      <c r="Q1904" s="26">
        <f>IF(A1904="","",IF(A1904="عهدة",IF(N(F1904)=0,"⚠ أدخل قيمة العهدة",IF(P1904&lt;0,"⛔ عجز / زيادة مصروفات "&amp;TEXT(-P1904,"#,##0"),IF(COUNTIFS($B$8:$B$5007,B1904,$A$8:$A$5007,"مصروف",$I$8:$I$5007,"&lt;&gt;مرفوض",$K$8:$K$5007,"&lt;&gt;نعم")&gt;0,"⚠ "&amp;COUNTIFS($B$8:$B$5007,B1904,$A$8:$A$5007,"مصروف",$I$8:$I$5007,"&lt;&gt;مرفوض",$K$8:$K$5007,"&lt;&gt;نعم")&amp;" مصروف غير مسوى",IF(L1904="تمت التسوية",IF(P1904=0,"✔ متوازنة وتمت التسوية","✔ تمت التسوية – متبقي "&amp;TEXT(P1904,"#,##0")),IF(P1904&gt;0,"متبقي "&amp;TEXT(P1904,"#,##0"),"✔ متوازنة"))))),IF(R1904=0,"⚠ أضف سطر عهدة أولًا",IF(OR(C1904="",N(G1904)=0),"⚠ أكمل التاريخ والقيمة",IF(S1904="","⚠ التاريخ خارج السنة المالية",IF(H1904="","⚠ اختر بند الموازنة",IF(I1904="مرفوض","✖ مرفوض من المدير",IF(I1904&lt;&gt;"موافق","⏳ بانتظار موافقة المدير",IF(K1904&lt;&gt;"نعم","⚠ غير مسوى مع الحسابات","✔ معتمد ومسوى")))))))))</f>
        <v/>
      </c>
      <c r="R1904">
        <f>N(R1903)+IF(A1904="عهدة",1,0)</f>
        <v/>
      </c>
      <c r="S1904">
        <f>IF(C1904="","",IF(AND(C1904&gt;=DATE(2026,9,1),C1904&lt;=DATE(2027,8,31)),(YEAR(C1904)-2026)*12+MONTH(C1904)-8,""))</f>
        <v/>
      </c>
      <c r="T1904">
        <f>IF(AND(A1904="مصروف",R1904&gt;0,I1904="موافق",S1904&lt;&gt;"",H1904&lt;&gt;""),N(G1904),0)</f>
        <v/>
      </c>
    </row>
    <row r="1905">
      <c r="A1905" s="19" t="n"/>
      <c r="B1905" s="20">
        <f>IF(A1905="","",IF(R1905=0,"⚠ أضف سطر عهدة أولًا","BDR-"&amp;TEXT(R1905,"000")))</f>
        <v/>
      </c>
      <c r="C1905" s="21" t="n"/>
      <c r="D1905" s="20">
        <f>IF(C1905="","",IF(S1905="","خارج السنة المالية",INDEX(القوائم!$D$2:$D$13,S1905)))</f>
        <v/>
      </c>
      <c r="E1905" s="22" t="n"/>
      <c r="F1905" s="23" t="n"/>
      <c r="G1905" s="23" t="n"/>
      <c r="H1905" s="22" t="n"/>
      <c r="I1905" s="19" t="n"/>
      <c r="J1905" s="21" t="n"/>
      <c r="K1905" s="19" t="n"/>
      <c r="L1905" s="19" t="n"/>
      <c r="M1905" s="21" t="n"/>
      <c r="N1905" s="22" t="n"/>
      <c r="O1905" s="24">
        <f>IF(A1905&lt;&gt;"عهدة","",SUMIFS($G$8:$G$5007,$B$8:$B$5007,B1905,$A$8:$A$5007,"مصروف",$I$8:$I$5007,"&lt;&gt;مرفوض"))</f>
        <v/>
      </c>
      <c r="P1905" s="25">
        <f>IF(A1905&lt;&gt;"عهدة","",N(F1905)-O1905)</f>
        <v/>
      </c>
      <c r="Q1905" s="26">
        <f>IF(A1905="","",IF(A1905="عهدة",IF(N(F1905)=0,"⚠ أدخل قيمة العهدة",IF(P1905&lt;0,"⛔ عجز / زيادة مصروفات "&amp;TEXT(-P1905,"#,##0"),IF(COUNTIFS($B$8:$B$5007,B1905,$A$8:$A$5007,"مصروف",$I$8:$I$5007,"&lt;&gt;مرفوض",$K$8:$K$5007,"&lt;&gt;نعم")&gt;0,"⚠ "&amp;COUNTIFS($B$8:$B$5007,B1905,$A$8:$A$5007,"مصروف",$I$8:$I$5007,"&lt;&gt;مرفوض",$K$8:$K$5007,"&lt;&gt;نعم")&amp;" مصروف غير مسوى",IF(L1905="تمت التسوية",IF(P1905=0,"✔ متوازنة وتمت التسوية","✔ تمت التسوية – متبقي "&amp;TEXT(P1905,"#,##0")),IF(P1905&gt;0,"متبقي "&amp;TEXT(P1905,"#,##0"),"✔ متوازنة"))))),IF(R1905=0,"⚠ أضف سطر عهدة أولًا",IF(OR(C1905="",N(G1905)=0),"⚠ أكمل التاريخ والقيمة",IF(S1905="","⚠ التاريخ خارج السنة المالية",IF(H1905="","⚠ اختر بند الموازنة",IF(I1905="مرفوض","✖ مرفوض من المدير",IF(I1905&lt;&gt;"موافق","⏳ بانتظار موافقة المدير",IF(K1905&lt;&gt;"نعم","⚠ غير مسوى مع الحسابات","✔ معتمد ومسوى")))))))))</f>
        <v/>
      </c>
      <c r="R1905">
        <f>N(R1904)+IF(A1905="عهدة",1,0)</f>
        <v/>
      </c>
      <c r="S1905">
        <f>IF(C1905="","",IF(AND(C1905&gt;=DATE(2026,9,1),C1905&lt;=DATE(2027,8,31)),(YEAR(C1905)-2026)*12+MONTH(C1905)-8,""))</f>
        <v/>
      </c>
      <c r="T1905">
        <f>IF(AND(A1905="مصروف",R1905&gt;0,I1905="موافق",S1905&lt;&gt;"",H1905&lt;&gt;""),N(G1905),0)</f>
        <v/>
      </c>
    </row>
    <row r="1906">
      <c r="A1906" s="19" t="n"/>
      <c r="B1906" s="20">
        <f>IF(A1906="","",IF(R1906=0,"⚠ أضف سطر عهدة أولًا","BDR-"&amp;TEXT(R1906,"000")))</f>
        <v/>
      </c>
      <c r="C1906" s="21" t="n"/>
      <c r="D1906" s="20">
        <f>IF(C1906="","",IF(S1906="","خارج السنة المالية",INDEX(القوائم!$D$2:$D$13,S1906)))</f>
        <v/>
      </c>
      <c r="E1906" s="22" t="n"/>
      <c r="F1906" s="23" t="n"/>
      <c r="G1906" s="23" t="n"/>
      <c r="H1906" s="22" t="n"/>
      <c r="I1906" s="19" t="n"/>
      <c r="J1906" s="21" t="n"/>
      <c r="K1906" s="19" t="n"/>
      <c r="L1906" s="19" t="n"/>
      <c r="M1906" s="21" t="n"/>
      <c r="N1906" s="22" t="n"/>
      <c r="O1906" s="24">
        <f>IF(A1906&lt;&gt;"عهدة","",SUMIFS($G$8:$G$5007,$B$8:$B$5007,B1906,$A$8:$A$5007,"مصروف",$I$8:$I$5007,"&lt;&gt;مرفوض"))</f>
        <v/>
      </c>
      <c r="P1906" s="25">
        <f>IF(A1906&lt;&gt;"عهدة","",N(F1906)-O1906)</f>
        <v/>
      </c>
      <c r="Q1906" s="26">
        <f>IF(A1906="","",IF(A1906="عهدة",IF(N(F1906)=0,"⚠ أدخل قيمة العهدة",IF(P1906&lt;0,"⛔ عجز / زيادة مصروفات "&amp;TEXT(-P1906,"#,##0"),IF(COUNTIFS($B$8:$B$5007,B1906,$A$8:$A$5007,"مصروف",$I$8:$I$5007,"&lt;&gt;مرفوض",$K$8:$K$5007,"&lt;&gt;نعم")&gt;0,"⚠ "&amp;COUNTIFS($B$8:$B$5007,B1906,$A$8:$A$5007,"مصروف",$I$8:$I$5007,"&lt;&gt;مرفوض",$K$8:$K$5007,"&lt;&gt;نعم")&amp;" مصروف غير مسوى",IF(L1906="تمت التسوية",IF(P1906=0,"✔ متوازنة وتمت التسوية","✔ تمت التسوية – متبقي "&amp;TEXT(P1906,"#,##0")),IF(P1906&gt;0,"متبقي "&amp;TEXT(P1906,"#,##0"),"✔ متوازنة"))))),IF(R1906=0,"⚠ أضف سطر عهدة أولًا",IF(OR(C1906="",N(G1906)=0),"⚠ أكمل التاريخ والقيمة",IF(S1906="","⚠ التاريخ خارج السنة المالية",IF(H1906="","⚠ اختر بند الموازنة",IF(I1906="مرفوض","✖ مرفوض من المدير",IF(I1906&lt;&gt;"موافق","⏳ بانتظار موافقة المدير",IF(K1906&lt;&gt;"نعم","⚠ غير مسوى مع الحسابات","✔ معتمد ومسوى")))))))))</f>
        <v/>
      </c>
      <c r="R1906">
        <f>N(R1905)+IF(A1906="عهدة",1,0)</f>
        <v/>
      </c>
      <c r="S1906">
        <f>IF(C1906="","",IF(AND(C1906&gt;=DATE(2026,9,1),C1906&lt;=DATE(2027,8,31)),(YEAR(C1906)-2026)*12+MONTH(C1906)-8,""))</f>
        <v/>
      </c>
      <c r="T1906">
        <f>IF(AND(A1906="مصروف",R1906&gt;0,I1906="موافق",S1906&lt;&gt;"",H1906&lt;&gt;""),N(G1906),0)</f>
        <v/>
      </c>
    </row>
    <row r="1907">
      <c r="A1907" s="19" t="n"/>
      <c r="B1907" s="20">
        <f>IF(A1907="","",IF(R1907=0,"⚠ أضف سطر عهدة أولًا","BDR-"&amp;TEXT(R1907,"000")))</f>
        <v/>
      </c>
      <c r="C1907" s="21" t="n"/>
      <c r="D1907" s="20">
        <f>IF(C1907="","",IF(S1907="","خارج السنة المالية",INDEX(القوائم!$D$2:$D$13,S1907)))</f>
        <v/>
      </c>
      <c r="E1907" s="22" t="n"/>
      <c r="F1907" s="23" t="n"/>
      <c r="G1907" s="23" t="n"/>
      <c r="H1907" s="22" t="n"/>
      <c r="I1907" s="19" t="n"/>
      <c r="J1907" s="21" t="n"/>
      <c r="K1907" s="19" t="n"/>
      <c r="L1907" s="19" t="n"/>
      <c r="M1907" s="21" t="n"/>
      <c r="N1907" s="22" t="n"/>
      <c r="O1907" s="24">
        <f>IF(A1907&lt;&gt;"عهدة","",SUMIFS($G$8:$G$5007,$B$8:$B$5007,B1907,$A$8:$A$5007,"مصروف",$I$8:$I$5007,"&lt;&gt;مرفوض"))</f>
        <v/>
      </c>
      <c r="P1907" s="25">
        <f>IF(A1907&lt;&gt;"عهدة","",N(F1907)-O1907)</f>
        <v/>
      </c>
      <c r="Q1907" s="26">
        <f>IF(A1907="","",IF(A1907="عهدة",IF(N(F1907)=0,"⚠ أدخل قيمة العهدة",IF(P1907&lt;0,"⛔ عجز / زيادة مصروفات "&amp;TEXT(-P1907,"#,##0"),IF(COUNTIFS($B$8:$B$5007,B1907,$A$8:$A$5007,"مصروف",$I$8:$I$5007,"&lt;&gt;مرفوض",$K$8:$K$5007,"&lt;&gt;نعم")&gt;0,"⚠ "&amp;COUNTIFS($B$8:$B$5007,B1907,$A$8:$A$5007,"مصروف",$I$8:$I$5007,"&lt;&gt;مرفوض",$K$8:$K$5007,"&lt;&gt;نعم")&amp;" مصروف غير مسوى",IF(L1907="تمت التسوية",IF(P1907=0,"✔ متوازنة وتمت التسوية","✔ تمت التسوية – متبقي "&amp;TEXT(P1907,"#,##0")),IF(P1907&gt;0,"متبقي "&amp;TEXT(P1907,"#,##0"),"✔ متوازنة"))))),IF(R1907=0,"⚠ أضف سطر عهدة أولًا",IF(OR(C1907="",N(G1907)=0),"⚠ أكمل التاريخ والقيمة",IF(S1907="","⚠ التاريخ خارج السنة المالية",IF(H1907="","⚠ اختر بند الموازنة",IF(I1907="مرفوض","✖ مرفوض من المدير",IF(I1907&lt;&gt;"موافق","⏳ بانتظار موافقة المدير",IF(K1907&lt;&gt;"نعم","⚠ غير مسوى مع الحسابات","✔ معتمد ومسوى")))))))))</f>
        <v/>
      </c>
      <c r="R1907">
        <f>N(R1906)+IF(A1907="عهدة",1,0)</f>
        <v/>
      </c>
      <c r="S1907">
        <f>IF(C1907="","",IF(AND(C1907&gt;=DATE(2026,9,1),C1907&lt;=DATE(2027,8,31)),(YEAR(C1907)-2026)*12+MONTH(C1907)-8,""))</f>
        <v/>
      </c>
      <c r="T1907">
        <f>IF(AND(A1907="مصروف",R1907&gt;0,I1907="موافق",S1907&lt;&gt;"",H1907&lt;&gt;""),N(G1907),0)</f>
        <v/>
      </c>
    </row>
    <row r="1908">
      <c r="A1908" s="19" t="n"/>
      <c r="B1908" s="20">
        <f>IF(A1908="","",IF(R1908=0,"⚠ أضف سطر عهدة أولًا","BDR-"&amp;TEXT(R1908,"000")))</f>
        <v/>
      </c>
      <c r="C1908" s="21" t="n"/>
      <c r="D1908" s="20">
        <f>IF(C1908="","",IF(S1908="","خارج السنة المالية",INDEX(القوائم!$D$2:$D$13,S1908)))</f>
        <v/>
      </c>
      <c r="E1908" s="22" t="n"/>
      <c r="F1908" s="23" t="n"/>
      <c r="G1908" s="23" t="n"/>
      <c r="H1908" s="22" t="n"/>
      <c r="I1908" s="19" t="n"/>
      <c r="J1908" s="21" t="n"/>
      <c r="K1908" s="19" t="n"/>
      <c r="L1908" s="19" t="n"/>
      <c r="M1908" s="21" t="n"/>
      <c r="N1908" s="22" t="n"/>
      <c r="O1908" s="24">
        <f>IF(A1908&lt;&gt;"عهدة","",SUMIFS($G$8:$G$5007,$B$8:$B$5007,B1908,$A$8:$A$5007,"مصروف",$I$8:$I$5007,"&lt;&gt;مرفوض"))</f>
        <v/>
      </c>
      <c r="P1908" s="25">
        <f>IF(A1908&lt;&gt;"عهدة","",N(F1908)-O1908)</f>
        <v/>
      </c>
      <c r="Q1908" s="26">
        <f>IF(A1908="","",IF(A1908="عهدة",IF(N(F1908)=0,"⚠ أدخل قيمة العهدة",IF(P1908&lt;0,"⛔ عجز / زيادة مصروفات "&amp;TEXT(-P1908,"#,##0"),IF(COUNTIFS($B$8:$B$5007,B1908,$A$8:$A$5007,"مصروف",$I$8:$I$5007,"&lt;&gt;مرفوض",$K$8:$K$5007,"&lt;&gt;نعم")&gt;0,"⚠ "&amp;COUNTIFS($B$8:$B$5007,B1908,$A$8:$A$5007,"مصروف",$I$8:$I$5007,"&lt;&gt;مرفوض",$K$8:$K$5007,"&lt;&gt;نعم")&amp;" مصروف غير مسوى",IF(L1908="تمت التسوية",IF(P1908=0,"✔ متوازنة وتمت التسوية","✔ تمت التسوية – متبقي "&amp;TEXT(P1908,"#,##0")),IF(P1908&gt;0,"متبقي "&amp;TEXT(P1908,"#,##0"),"✔ متوازنة"))))),IF(R1908=0,"⚠ أضف سطر عهدة أولًا",IF(OR(C1908="",N(G1908)=0),"⚠ أكمل التاريخ والقيمة",IF(S1908="","⚠ التاريخ خارج السنة المالية",IF(H1908="","⚠ اختر بند الموازنة",IF(I1908="مرفوض","✖ مرفوض من المدير",IF(I1908&lt;&gt;"موافق","⏳ بانتظار موافقة المدير",IF(K1908&lt;&gt;"نعم","⚠ غير مسوى مع الحسابات","✔ معتمد ومسوى")))))))))</f>
        <v/>
      </c>
      <c r="R1908">
        <f>N(R1907)+IF(A1908="عهدة",1,0)</f>
        <v/>
      </c>
      <c r="S1908">
        <f>IF(C1908="","",IF(AND(C1908&gt;=DATE(2026,9,1),C1908&lt;=DATE(2027,8,31)),(YEAR(C1908)-2026)*12+MONTH(C1908)-8,""))</f>
        <v/>
      </c>
      <c r="T1908">
        <f>IF(AND(A1908="مصروف",R1908&gt;0,I1908="موافق",S1908&lt;&gt;"",H1908&lt;&gt;""),N(G1908),0)</f>
        <v/>
      </c>
    </row>
    <row r="1909">
      <c r="A1909" s="19" t="n"/>
      <c r="B1909" s="20">
        <f>IF(A1909="","",IF(R1909=0,"⚠ أضف سطر عهدة أولًا","BDR-"&amp;TEXT(R1909,"000")))</f>
        <v/>
      </c>
      <c r="C1909" s="21" t="n"/>
      <c r="D1909" s="20">
        <f>IF(C1909="","",IF(S1909="","خارج السنة المالية",INDEX(القوائم!$D$2:$D$13,S1909)))</f>
        <v/>
      </c>
      <c r="E1909" s="22" t="n"/>
      <c r="F1909" s="23" t="n"/>
      <c r="G1909" s="23" t="n"/>
      <c r="H1909" s="22" t="n"/>
      <c r="I1909" s="19" t="n"/>
      <c r="J1909" s="21" t="n"/>
      <c r="K1909" s="19" t="n"/>
      <c r="L1909" s="19" t="n"/>
      <c r="M1909" s="21" t="n"/>
      <c r="N1909" s="22" t="n"/>
      <c r="O1909" s="24">
        <f>IF(A1909&lt;&gt;"عهدة","",SUMIFS($G$8:$G$5007,$B$8:$B$5007,B1909,$A$8:$A$5007,"مصروف",$I$8:$I$5007,"&lt;&gt;مرفوض"))</f>
        <v/>
      </c>
      <c r="P1909" s="25">
        <f>IF(A1909&lt;&gt;"عهدة","",N(F1909)-O1909)</f>
        <v/>
      </c>
      <c r="Q1909" s="26">
        <f>IF(A1909="","",IF(A1909="عهدة",IF(N(F1909)=0,"⚠ أدخل قيمة العهدة",IF(P1909&lt;0,"⛔ عجز / زيادة مصروفات "&amp;TEXT(-P1909,"#,##0"),IF(COUNTIFS($B$8:$B$5007,B1909,$A$8:$A$5007,"مصروف",$I$8:$I$5007,"&lt;&gt;مرفوض",$K$8:$K$5007,"&lt;&gt;نعم")&gt;0,"⚠ "&amp;COUNTIFS($B$8:$B$5007,B1909,$A$8:$A$5007,"مصروف",$I$8:$I$5007,"&lt;&gt;مرفوض",$K$8:$K$5007,"&lt;&gt;نعم")&amp;" مصروف غير مسوى",IF(L1909="تمت التسوية",IF(P1909=0,"✔ متوازنة وتمت التسوية","✔ تمت التسوية – متبقي "&amp;TEXT(P1909,"#,##0")),IF(P1909&gt;0,"متبقي "&amp;TEXT(P1909,"#,##0"),"✔ متوازنة"))))),IF(R1909=0,"⚠ أضف سطر عهدة أولًا",IF(OR(C1909="",N(G1909)=0),"⚠ أكمل التاريخ والقيمة",IF(S1909="","⚠ التاريخ خارج السنة المالية",IF(H1909="","⚠ اختر بند الموازنة",IF(I1909="مرفوض","✖ مرفوض من المدير",IF(I1909&lt;&gt;"موافق","⏳ بانتظار موافقة المدير",IF(K1909&lt;&gt;"نعم","⚠ غير مسوى مع الحسابات","✔ معتمد ومسوى")))))))))</f>
        <v/>
      </c>
      <c r="R1909">
        <f>N(R1908)+IF(A1909="عهدة",1,0)</f>
        <v/>
      </c>
      <c r="S1909">
        <f>IF(C1909="","",IF(AND(C1909&gt;=DATE(2026,9,1),C1909&lt;=DATE(2027,8,31)),(YEAR(C1909)-2026)*12+MONTH(C1909)-8,""))</f>
        <v/>
      </c>
      <c r="T1909">
        <f>IF(AND(A1909="مصروف",R1909&gt;0,I1909="موافق",S1909&lt;&gt;"",H1909&lt;&gt;""),N(G1909),0)</f>
        <v/>
      </c>
    </row>
    <row r="1910">
      <c r="A1910" s="19" t="n"/>
      <c r="B1910" s="20">
        <f>IF(A1910="","",IF(R1910=0,"⚠ أضف سطر عهدة أولًا","BDR-"&amp;TEXT(R1910,"000")))</f>
        <v/>
      </c>
      <c r="C1910" s="21" t="n"/>
      <c r="D1910" s="20">
        <f>IF(C1910="","",IF(S1910="","خارج السنة المالية",INDEX(القوائم!$D$2:$D$13,S1910)))</f>
        <v/>
      </c>
      <c r="E1910" s="22" t="n"/>
      <c r="F1910" s="23" t="n"/>
      <c r="G1910" s="23" t="n"/>
      <c r="H1910" s="22" t="n"/>
      <c r="I1910" s="19" t="n"/>
      <c r="J1910" s="21" t="n"/>
      <c r="K1910" s="19" t="n"/>
      <c r="L1910" s="19" t="n"/>
      <c r="M1910" s="21" t="n"/>
      <c r="N1910" s="22" t="n"/>
      <c r="O1910" s="24">
        <f>IF(A1910&lt;&gt;"عهدة","",SUMIFS($G$8:$G$5007,$B$8:$B$5007,B1910,$A$8:$A$5007,"مصروف",$I$8:$I$5007,"&lt;&gt;مرفوض"))</f>
        <v/>
      </c>
      <c r="P1910" s="25">
        <f>IF(A1910&lt;&gt;"عهدة","",N(F1910)-O1910)</f>
        <v/>
      </c>
      <c r="Q1910" s="26">
        <f>IF(A1910="","",IF(A1910="عهدة",IF(N(F1910)=0,"⚠ أدخل قيمة العهدة",IF(P1910&lt;0,"⛔ عجز / زيادة مصروفات "&amp;TEXT(-P1910,"#,##0"),IF(COUNTIFS($B$8:$B$5007,B1910,$A$8:$A$5007,"مصروف",$I$8:$I$5007,"&lt;&gt;مرفوض",$K$8:$K$5007,"&lt;&gt;نعم")&gt;0,"⚠ "&amp;COUNTIFS($B$8:$B$5007,B1910,$A$8:$A$5007,"مصروف",$I$8:$I$5007,"&lt;&gt;مرفوض",$K$8:$K$5007,"&lt;&gt;نعم")&amp;" مصروف غير مسوى",IF(L1910="تمت التسوية",IF(P1910=0,"✔ متوازنة وتمت التسوية","✔ تمت التسوية – متبقي "&amp;TEXT(P1910,"#,##0")),IF(P1910&gt;0,"متبقي "&amp;TEXT(P1910,"#,##0"),"✔ متوازنة"))))),IF(R1910=0,"⚠ أضف سطر عهدة أولًا",IF(OR(C1910="",N(G1910)=0),"⚠ أكمل التاريخ والقيمة",IF(S1910="","⚠ التاريخ خارج السنة المالية",IF(H1910="","⚠ اختر بند الموازنة",IF(I1910="مرفوض","✖ مرفوض من المدير",IF(I1910&lt;&gt;"موافق","⏳ بانتظار موافقة المدير",IF(K1910&lt;&gt;"نعم","⚠ غير مسوى مع الحسابات","✔ معتمد ومسوى")))))))))</f>
        <v/>
      </c>
      <c r="R1910">
        <f>N(R1909)+IF(A1910="عهدة",1,0)</f>
        <v/>
      </c>
      <c r="S1910">
        <f>IF(C1910="","",IF(AND(C1910&gt;=DATE(2026,9,1),C1910&lt;=DATE(2027,8,31)),(YEAR(C1910)-2026)*12+MONTH(C1910)-8,""))</f>
        <v/>
      </c>
      <c r="T1910">
        <f>IF(AND(A1910="مصروف",R1910&gt;0,I1910="موافق",S1910&lt;&gt;"",H1910&lt;&gt;""),N(G1910),0)</f>
        <v/>
      </c>
    </row>
    <row r="1911">
      <c r="A1911" s="19" t="n"/>
      <c r="B1911" s="20">
        <f>IF(A1911="","",IF(R1911=0,"⚠ أضف سطر عهدة أولًا","BDR-"&amp;TEXT(R1911,"000")))</f>
        <v/>
      </c>
      <c r="C1911" s="21" t="n"/>
      <c r="D1911" s="20">
        <f>IF(C1911="","",IF(S1911="","خارج السنة المالية",INDEX(القوائم!$D$2:$D$13,S1911)))</f>
        <v/>
      </c>
      <c r="E1911" s="22" t="n"/>
      <c r="F1911" s="23" t="n"/>
      <c r="G1911" s="23" t="n"/>
      <c r="H1911" s="22" t="n"/>
      <c r="I1911" s="19" t="n"/>
      <c r="J1911" s="21" t="n"/>
      <c r="K1911" s="19" t="n"/>
      <c r="L1911" s="19" t="n"/>
      <c r="M1911" s="21" t="n"/>
      <c r="N1911" s="22" t="n"/>
      <c r="O1911" s="24">
        <f>IF(A1911&lt;&gt;"عهدة","",SUMIFS($G$8:$G$5007,$B$8:$B$5007,B1911,$A$8:$A$5007,"مصروف",$I$8:$I$5007,"&lt;&gt;مرفوض"))</f>
        <v/>
      </c>
      <c r="P1911" s="25">
        <f>IF(A1911&lt;&gt;"عهدة","",N(F1911)-O1911)</f>
        <v/>
      </c>
      <c r="Q1911" s="26">
        <f>IF(A1911="","",IF(A1911="عهدة",IF(N(F1911)=0,"⚠ أدخل قيمة العهدة",IF(P1911&lt;0,"⛔ عجز / زيادة مصروفات "&amp;TEXT(-P1911,"#,##0"),IF(COUNTIFS($B$8:$B$5007,B1911,$A$8:$A$5007,"مصروف",$I$8:$I$5007,"&lt;&gt;مرفوض",$K$8:$K$5007,"&lt;&gt;نعم")&gt;0,"⚠ "&amp;COUNTIFS($B$8:$B$5007,B1911,$A$8:$A$5007,"مصروف",$I$8:$I$5007,"&lt;&gt;مرفوض",$K$8:$K$5007,"&lt;&gt;نعم")&amp;" مصروف غير مسوى",IF(L1911="تمت التسوية",IF(P1911=0,"✔ متوازنة وتمت التسوية","✔ تمت التسوية – متبقي "&amp;TEXT(P1911,"#,##0")),IF(P1911&gt;0,"متبقي "&amp;TEXT(P1911,"#,##0"),"✔ متوازنة"))))),IF(R1911=0,"⚠ أضف سطر عهدة أولًا",IF(OR(C1911="",N(G1911)=0),"⚠ أكمل التاريخ والقيمة",IF(S1911="","⚠ التاريخ خارج السنة المالية",IF(H1911="","⚠ اختر بند الموازنة",IF(I1911="مرفوض","✖ مرفوض من المدير",IF(I1911&lt;&gt;"موافق","⏳ بانتظار موافقة المدير",IF(K1911&lt;&gt;"نعم","⚠ غير مسوى مع الحسابات","✔ معتمد ومسوى")))))))))</f>
        <v/>
      </c>
      <c r="R1911">
        <f>N(R1910)+IF(A1911="عهدة",1,0)</f>
        <v/>
      </c>
      <c r="S1911">
        <f>IF(C1911="","",IF(AND(C1911&gt;=DATE(2026,9,1),C1911&lt;=DATE(2027,8,31)),(YEAR(C1911)-2026)*12+MONTH(C1911)-8,""))</f>
        <v/>
      </c>
      <c r="T1911">
        <f>IF(AND(A1911="مصروف",R1911&gt;0,I1911="موافق",S1911&lt;&gt;"",H1911&lt;&gt;""),N(G1911),0)</f>
        <v/>
      </c>
    </row>
    <row r="1912">
      <c r="A1912" s="19" t="n"/>
      <c r="B1912" s="20">
        <f>IF(A1912="","",IF(R1912=0,"⚠ أضف سطر عهدة أولًا","BDR-"&amp;TEXT(R1912,"000")))</f>
        <v/>
      </c>
      <c r="C1912" s="21" t="n"/>
      <c r="D1912" s="20">
        <f>IF(C1912="","",IF(S1912="","خارج السنة المالية",INDEX(القوائم!$D$2:$D$13,S1912)))</f>
        <v/>
      </c>
      <c r="E1912" s="22" t="n"/>
      <c r="F1912" s="23" t="n"/>
      <c r="G1912" s="23" t="n"/>
      <c r="H1912" s="22" t="n"/>
      <c r="I1912" s="19" t="n"/>
      <c r="J1912" s="21" t="n"/>
      <c r="K1912" s="19" t="n"/>
      <c r="L1912" s="19" t="n"/>
      <c r="M1912" s="21" t="n"/>
      <c r="N1912" s="22" t="n"/>
      <c r="O1912" s="24">
        <f>IF(A1912&lt;&gt;"عهدة","",SUMIFS($G$8:$G$5007,$B$8:$B$5007,B1912,$A$8:$A$5007,"مصروف",$I$8:$I$5007,"&lt;&gt;مرفوض"))</f>
        <v/>
      </c>
      <c r="P1912" s="25">
        <f>IF(A1912&lt;&gt;"عهدة","",N(F1912)-O1912)</f>
        <v/>
      </c>
      <c r="Q1912" s="26">
        <f>IF(A1912="","",IF(A1912="عهدة",IF(N(F1912)=0,"⚠ أدخل قيمة العهدة",IF(P1912&lt;0,"⛔ عجز / زيادة مصروفات "&amp;TEXT(-P1912,"#,##0"),IF(COUNTIFS($B$8:$B$5007,B1912,$A$8:$A$5007,"مصروف",$I$8:$I$5007,"&lt;&gt;مرفوض",$K$8:$K$5007,"&lt;&gt;نعم")&gt;0,"⚠ "&amp;COUNTIFS($B$8:$B$5007,B1912,$A$8:$A$5007,"مصروف",$I$8:$I$5007,"&lt;&gt;مرفوض",$K$8:$K$5007,"&lt;&gt;نعم")&amp;" مصروف غير مسوى",IF(L1912="تمت التسوية",IF(P1912=0,"✔ متوازنة وتمت التسوية","✔ تمت التسوية – متبقي "&amp;TEXT(P1912,"#,##0")),IF(P1912&gt;0,"متبقي "&amp;TEXT(P1912,"#,##0"),"✔ متوازنة"))))),IF(R1912=0,"⚠ أضف سطر عهدة أولًا",IF(OR(C1912="",N(G1912)=0),"⚠ أكمل التاريخ والقيمة",IF(S1912="","⚠ التاريخ خارج السنة المالية",IF(H1912="","⚠ اختر بند الموازنة",IF(I1912="مرفوض","✖ مرفوض من المدير",IF(I1912&lt;&gt;"موافق","⏳ بانتظار موافقة المدير",IF(K1912&lt;&gt;"نعم","⚠ غير مسوى مع الحسابات","✔ معتمد ومسوى")))))))))</f>
        <v/>
      </c>
      <c r="R1912">
        <f>N(R1911)+IF(A1912="عهدة",1,0)</f>
        <v/>
      </c>
      <c r="S1912">
        <f>IF(C1912="","",IF(AND(C1912&gt;=DATE(2026,9,1),C1912&lt;=DATE(2027,8,31)),(YEAR(C1912)-2026)*12+MONTH(C1912)-8,""))</f>
        <v/>
      </c>
      <c r="T1912">
        <f>IF(AND(A1912="مصروف",R1912&gt;0,I1912="موافق",S1912&lt;&gt;"",H1912&lt;&gt;""),N(G1912),0)</f>
        <v/>
      </c>
    </row>
    <row r="1913">
      <c r="A1913" s="19" t="n"/>
      <c r="B1913" s="20">
        <f>IF(A1913="","",IF(R1913=0,"⚠ أضف سطر عهدة أولًا","BDR-"&amp;TEXT(R1913,"000")))</f>
        <v/>
      </c>
      <c r="C1913" s="21" t="n"/>
      <c r="D1913" s="20">
        <f>IF(C1913="","",IF(S1913="","خارج السنة المالية",INDEX(القوائم!$D$2:$D$13,S1913)))</f>
        <v/>
      </c>
      <c r="E1913" s="22" t="n"/>
      <c r="F1913" s="23" t="n"/>
      <c r="G1913" s="23" t="n"/>
      <c r="H1913" s="22" t="n"/>
      <c r="I1913" s="19" t="n"/>
      <c r="J1913" s="21" t="n"/>
      <c r="K1913" s="19" t="n"/>
      <c r="L1913" s="19" t="n"/>
      <c r="M1913" s="21" t="n"/>
      <c r="N1913" s="22" t="n"/>
      <c r="O1913" s="24">
        <f>IF(A1913&lt;&gt;"عهدة","",SUMIFS($G$8:$G$5007,$B$8:$B$5007,B1913,$A$8:$A$5007,"مصروف",$I$8:$I$5007,"&lt;&gt;مرفوض"))</f>
        <v/>
      </c>
      <c r="P1913" s="25">
        <f>IF(A1913&lt;&gt;"عهدة","",N(F1913)-O1913)</f>
        <v/>
      </c>
      <c r="Q1913" s="26">
        <f>IF(A1913="","",IF(A1913="عهدة",IF(N(F1913)=0,"⚠ أدخل قيمة العهدة",IF(P1913&lt;0,"⛔ عجز / زيادة مصروفات "&amp;TEXT(-P1913,"#,##0"),IF(COUNTIFS($B$8:$B$5007,B1913,$A$8:$A$5007,"مصروف",$I$8:$I$5007,"&lt;&gt;مرفوض",$K$8:$K$5007,"&lt;&gt;نعم")&gt;0,"⚠ "&amp;COUNTIFS($B$8:$B$5007,B1913,$A$8:$A$5007,"مصروف",$I$8:$I$5007,"&lt;&gt;مرفوض",$K$8:$K$5007,"&lt;&gt;نعم")&amp;" مصروف غير مسوى",IF(L1913="تمت التسوية",IF(P1913=0,"✔ متوازنة وتمت التسوية","✔ تمت التسوية – متبقي "&amp;TEXT(P1913,"#,##0")),IF(P1913&gt;0,"متبقي "&amp;TEXT(P1913,"#,##0"),"✔ متوازنة"))))),IF(R1913=0,"⚠ أضف سطر عهدة أولًا",IF(OR(C1913="",N(G1913)=0),"⚠ أكمل التاريخ والقيمة",IF(S1913="","⚠ التاريخ خارج السنة المالية",IF(H1913="","⚠ اختر بند الموازنة",IF(I1913="مرفوض","✖ مرفوض من المدير",IF(I1913&lt;&gt;"موافق","⏳ بانتظار موافقة المدير",IF(K1913&lt;&gt;"نعم","⚠ غير مسوى مع الحسابات","✔ معتمد ومسوى")))))))))</f>
        <v/>
      </c>
      <c r="R1913">
        <f>N(R1912)+IF(A1913="عهدة",1,0)</f>
        <v/>
      </c>
      <c r="S1913">
        <f>IF(C1913="","",IF(AND(C1913&gt;=DATE(2026,9,1),C1913&lt;=DATE(2027,8,31)),(YEAR(C1913)-2026)*12+MONTH(C1913)-8,""))</f>
        <v/>
      </c>
      <c r="T1913">
        <f>IF(AND(A1913="مصروف",R1913&gt;0,I1913="موافق",S1913&lt;&gt;"",H1913&lt;&gt;""),N(G1913),0)</f>
        <v/>
      </c>
    </row>
    <row r="1914">
      <c r="A1914" s="19" t="n"/>
      <c r="B1914" s="20">
        <f>IF(A1914="","",IF(R1914=0,"⚠ أضف سطر عهدة أولًا","BDR-"&amp;TEXT(R1914,"000")))</f>
        <v/>
      </c>
      <c r="C1914" s="21" t="n"/>
      <c r="D1914" s="20">
        <f>IF(C1914="","",IF(S1914="","خارج السنة المالية",INDEX(القوائم!$D$2:$D$13,S1914)))</f>
        <v/>
      </c>
      <c r="E1914" s="22" t="n"/>
      <c r="F1914" s="23" t="n"/>
      <c r="G1914" s="23" t="n"/>
      <c r="H1914" s="22" t="n"/>
      <c r="I1914" s="19" t="n"/>
      <c r="J1914" s="21" t="n"/>
      <c r="K1914" s="19" t="n"/>
      <c r="L1914" s="19" t="n"/>
      <c r="M1914" s="21" t="n"/>
      <c r="N1914" s="22" t="n"/>
      <c r="O1914" s="24">
        <f>IF(A1914&lt;&gt;"عهدة","",SUMIFS($G$8:$G$5007,$B$8:$B$5007,B1914,$A$8:$A$5007,"مصروف",$I$8:$I$5007,"&lt;&gt;مرفوض"))</f>
        <v/>
      </c>
      <c r="P1914" s="25">
        <f>IF(A1914&lt;&gt;"عهدة","",N(F1914)-O1914)</f>
        <v/>
      </c>
      <c r="Q1914" s="26">
        <f>IF(A1914="","",IF(A1914="عهدة",IF(N(F1914)=0,"⚠ أدخل قيمة العهدة",IF(P1914&lt;0,"⛔ عجز / زيادة مصروفات "&amp;TEXT(-P1914,"#,##0"),IF(COUNTIFS($B$8:$B$5007,B1914,$A$8:$A$5007,"مصروف",$I$8:$I$5007,"&lt;&gt;مرفوض",$K$8:$K$5007,"&lt;&gt;نعم")&gt;0,"⚠ "&amp;COUNTIFS($B$8:$B$5007,B1914,$A$8:$A$5007,"مصروف",$I$8:$I$5007,"&lt;&gt;مرفوض",$K$8:$K$5007,"&lt;&gt;نعم")&amp;" مصروف غير مسوى",IF(L1914="تمت التسوية",IF(P1914=0,"✔ متوازنة وتمت التسوية","✔ تمت التسوية – متبقي "&amp;TEXT(P1914,"#,##0")),IF(P1914&gt;0,"متبقي "&amp;TEXT(P1914,"#,##0"),"✔ متوازنة"))))),IF(R1914=0,"⚠ أضف سطر عهدة أولًا",IF(OR(C1914="",N(G1914)=0),"⚠ أكمل التاريخ والقيمة",IF(S1914="","⚠ التاريخ خارج السنة المالية",IF(H1914="","⚠ اختر بند الموازنة",IF(I1914="مرفوض","✖ مرفوض من المدير",IF(I1914&lt;&gt;"موافق","⏳ بانتظار موافقة المدير",IF(K1914&lt;&gt;"نعم","⚠ غير مسوى مع الحسابات","✔ معتمد ومسوى")))))))))</f>
        <v/>
      </c>
      <c r="R1914">
        <f>N(R1913)+IF(A1914="عهدة",1,0)</f>
        <v/>
      </c>
      <c r="S1914">
        <f>IF(C1914="","",IF(AND(C1914&gt;=DATE(2026,9,1),C1914&lt;=DATE(2027,8,31)),(YEAR(C1914)-2026)*12+MONTH(C1914)-8,""))</f>
        <v/>
      </c>
      <c r="T1914">
        <f>IF(AND(A1914="مصروف",R1914&gt;0,I1914="موافق",S1914&lt;&gt;"",H1914&lt;&gt;""),N(G1914),0)</f>
        <v/>
      </c>
    </row>
    <row r="1915">
      <c r="A1915" s="19" t="n"/>
      <c r="B1915" s="20">
        <f>IF(A1915="","",IF(R1915=0,"⚠ أضف سطر عهدة أولًا","BDR-"&amp;TEXT(R1915,"000")))</f>
        <v/>
      </c>
      <c r="C1915" s="21" t="n"/>
      <c r="D1915" s="20">
        <f>IF(C1915="","",IF(S1915="","خارج السنة المالية",INDEX(القوائم!$D$2:$D$13,S1915)))</f>
        <v/>
      </c>
      <c r="E1915" s="22" t="n"/>
      <c r="F1915" s="23" t="n"/>
      <c r="G1915" s="23" t="n"/>
      <c r="H1915" s="22" t="n"/>
      <c r="I1915" s="19" t="n"/>
      <c r="J1915" s="21" t="n"/>
      <c r="K1915" s="19" t="n"/>
      <c r="L1915" s="19" t="n"/>
      <c r="M1915" s="21" t="n"/>
      <c r="N1915" s="22" t="n"/>
      <c r="O1915" s="24">
        <f>IF(A1915&lt;&gt;"عهدة","",SUMIFS($G$8:$G$5007,$B$8:$B$5007,B1915,$A$8:$A$5007,"مصروف",$I$8:$I$5007,"&lt;&gt;مرفوض"))</f>
        <v/>
      </c>
      <c r="P1915" s="25">
        <f>IF(A1915&lt;&gt;"عهدة","",N(F1915)-O1915)</f>
        <v/>
      </c>
      <c r="Q1915" s="26">
        <f>IF(A1915="","",IF(A1915="عهدة",IF(N(F1915)=0,"⚠ أدخل قيمة العهدة",IF(P1915&lt;0,"⛔ عجز / زيادة مصروفات "&amp;TEXT(-P1915,"#,##0"),IF(COUNTIFS($B$8:$B$5007,B1915,$A$8:$A$5007,"مصروف",$I$8:$I$5007,"&lt;&gt;مرفوض",$K$8:$K$5007,"&lt;&gt;نعم")&gt;0,"⚠ "&amp;COUNTIFS($B$8:$B$5007,B1915,$A$8:$A$5007,"مصروف",$I$8:$I$5007,"&lt;&gt;مرفوض",$K$8:$K$5007,"&lt;&gt;نعم")&amp;" مصروف غير مسوى",IF(L1915="تمت التسوية",IF(P1915=0,"✔ متوازنة وتمت التسوية","✔ تمت التسوية – متبقي "&amp;TEXT(P1915,"#,##0")),IF(P1915&gt;0,"متبقي "&amp;TEXT(P1915,"#,##0"),"✔ متوازنة"))))),IF(R1915=0,"⚠ أضف سطر عهدة أولًا",IF(OR(C1915="",N(G1915)=0),"⚠ أكمل التاريخ والقيمة",IF(S1915="","⚠ التاريخ خارج السنة المالية",IF(H1915="","⚠ اختر بند الموازنة",IF(I1915="مرفوض","✖ مرفوض من المدير",IF(I1915&lt;&gt;"موافق","⏳ بانتظار موافقة المدير",IF(K1915&lt;&gt;"نعم","⚠ غير مسوى مع الحسابات","✔ معتمد ومسوى")))))))))</f>
        <v/>
      </c>
      <c r="R1915">
        <f>N(R1914)+IF(A1915="عهدة",1,0)</f>
        <v/>
      </c>
      <c r="S1915">
        <f>IF(C1915="","",IF(AND(C1915&gt;=DATE(2026,9,1),C1915&lt;=DATE(2027,8,31)),(YEAR(C1915)-2026)*12+MONTH(C1915)-8,""))</f>
        <v/>
      </c>
      <c r="T1915">
        <f>IF(AND(A1915="مصروف",R1915&gt;0,I1915="موافق",S1915&lt;&gt;"",H1915&lt;&gt;""),N(G1915),0)</f>
        <v/>
      </c>
    </row>
    <row r="1916">
      <c r="A1916" s="19" t="n"/>
      <c r="B1916" s="20">
        <f>IF(A1916="","",IF(R1916=0,"⚠ أضف سطر عهدة أولًا","BDR-"&amp;TEXT(R1916,"000")))</f>
        <v/>
      </c>
      <c r="C1916" s="21" t="n"/>
      <c r="D1916" s="20">
        <f>IF(C1916="","",IF(S1916="","خارج السنة المالية",INDEX(القوائم!$D$2:$D$13,S1916)))</f>
        <v/>
      </c>
      <c r="E1916" s="22" t="n"/>
      <c r="F1916" s="23" t="n"/>
      <c r="G1916" s="23" t="n"/>
      <c r="H1916" s="22" t="n"/>
      <c r="I1916" s="19" t="n"/>
      <c r="J1916" s="21" t="n"/>
      <c r="K1916" s="19" t="n"/>
      <c r="L1916" s="19" t="n"/>
      <c r="M1916" s="21" t="n"/>
      <c r="N1916" s="22" t="n"/>
      <c r="O1916" s="24">
        <f>IF(A1916&lt;&gt;"عهدة","",SUMIFS($G$8:$G$5007,$B$8:$B$5007,B1916,$A$8:$A$5007,"مصروف",$I$8:$I$5007,"&lt;&gt;مرفوض"))</f>
        <v/>
      </c>
      <c r="P1916" s="25">
        <f>IF(A1916&lt;&gt;"عهدة","",N(F1916)-O1916)</f>
        <v/>
      </c>
      <c r="Q1916" s="26">
        <f>IF(A1916="","",IF(A1916="عهدة",IF(N(F1916)=0,"⚠ أدخل قيمة العهدة",IF(P1916&lt;0,"⛔ عجز / زيادة مصروفات "&amp;TEXT(-P1916,"#,##0"),IF(COUNTIFS($B$8:$B$5007,B1916,$A$8:$A$5007,"مصروف",$I$8:$I$5007,"&lt;&gt;مرفوض",$K$8:$K$5007,"&lt;&gt;نعم")&gt;0,"⚠ "&amp;COUNTIFS($B$8:$B$5007,B1916,$A$8:$A$5007,"مصروف",$I$8:$I$5007,"&lt;&gt;مرفوض",$K$8:$K$5007,"&lt;&gt;نعم")&amp;" مصروف غير مسوى",IF(L1916="تمت التسوية",IF(P1916=0,"✔ متوازنة وتمت التسوية","✔ تمت التسوية – متبقي "&amp;TEXT(P1916,"#,##0")),IF(P1916&gt;0,"متبقي "&amp;TEXT(P1916,"#,##0"),"✔ متوازنة"))))),IF(R1916=0,"⚠ أضف سطر عهدة أولًا",IF(OR(C1916="",N(G1916)=0),"⚠ أكمل التاريخ والقيمة",IF(S1916="","⚠ التاريخ خارج السنة المالية",IF(H1916="","⚠ اختر بند الموازنة",IF(I1916="مرفوض","✖ مرفوض من المدير",IF(I1916&lt;&gt;"موافق","⏳ بانتظار موافقة المدير",IF(K1916&lt;&gt;"نعم","⚠ غير مسوى مع الحسابات","✔ معتمد ومسوى")))))))))</f>
        <v/>
      </c>
      <c r="R1916">
        <f>N(R1915)+IF(A1916="عهدة",1,0)</f>
        <v/>
      </c>
      <c r="S1916">
        <f>IF(C1916="","",IF(AND(C1916&gt;=DATE(2026,9,1),C1916&lt;=DATE(2027,8,31)),(YEAR(C1916)-2026)*12+MONTH(C1916)-8,""))</f>
        <v/>
      </c>
      <c r="T1916">
        <f>IF(AND(A1916="مصروف",R1916&gt;0,I1916="موافق",S1916&lt;&gt;"",H1916&lt;&gt;""),N(G1916),0)</f>
        <v/>
      </c>
    </row>
    <row r="1917">
      <c r="A1917" s="19" t="n"/>
      <c r="B1917" s="20">
        <f>IF(A1917="","",IF(R1917=0,"⚠ أضف سطر عهدة أولًا","BDR-"&amp;TEXT(R1917,"000")))</f>
        <v/>
      </c>
      <c r="C1917" s="21" t="n"/>
      <c r="D1917" s="20">
        <f>IF(C1917="","",IF(S1917="","خارج السنة المالية",INDEX(القوائم!$D$2:$D$13,S1917)))</f>
        <v/>
      </c>
      <c r="E1917" s="22" t="n"/>
      <c r="F1917" s="23" t="n"/>
      <c r="G1917" s="23" t="n"/>
      <c r="H1917" s="22" t="n"/>
      <c r="I1917" s="19" t="n"/>
      <c r="J1917" s="21" t="n"/>
      <c r="K1917" s="19" t="n"/>
      <c r="L1917" s="19" t="n"/>
      <c r="M1917" s="21" t="n"/>
      <c r="N1917" s="22" t="n"/>
      <c r="O1917" s="24">
        <f>IF(A1917&lt;&gt;"عهدة","",SUMIFS($G$8:$G$5007,$B$8:$B$5007,B1917,$A$8:$A$5007,"مصروف",$I$8:$I$5007,"&lt;&gt;مرفوض"))</f>
        <v/>
      </c>
      <c r="P1917" s="25">
        <f>IF(A1917&lt;&gt;"عهدة","",N(F1917)-O1917)</f>
        <v/>
      </c>
      <c r="Q1917" s="26">
        <f>IF(A1917="","",IF(A1917="عهدة",IF(N(F1917)=0,"⚠ أدخل قيمة العهدة",IF(P1917&lt;0,"⛔ عجز / زيادة مصروفات "&amp;TEXT(-P1917,"#,##0"),IF(COUNTIFS($B$8:$B$5007,B1917,$A$8:$A$5007,"مصروف",$I$8:$I$5007,"&lt;&gt;مرفوض",$K$8:$K$5007,"&lt;&gt;نعم")&gt;0,"⚠ "&amp;COUNTIFS($B$8:$B$5007,B1917,$A$8:$A$5007,"مصروف",$I$8:$I$5007,"&lt;&gt;مرفوض",$K$8:$K$5007,"&lt;&gt;نعم")&amp;" مصروف غير مسوى",IF(L1917="تمت التسوية",IF(P1917=0,"✔ متوازنة وتمت التسوية","✔ تمت التسوية – متبقي "&amp;TEXT(P1917,"#,##0")),IF(P1917&gt;0,"متبقي "&amp;TEXT(P1917,"#,##0"),"✔ متوازنة"))))),IF(R1917=0,"⚠ أضف سطر عهدة أولًا",IF(OR(C1917="",N(G1917)=0),"⚠ أكمل التاريخ والقيمة",IF(S1917="","⚠ التاريخ خارج السنة المالية",IF(H1917="","⚠ اختر بند الموازنة",IF(I1917="مرفوض","✖ مرفوض من المدير",IF(I1917&lt;&gt;"موافق","⏳ بانتظار موافقة المدير",IF(K1917&lt;&gt;"نعم","⚠ غير مسوى مع الحسابات","✔ معتمد ومسوى")))))))))</f>
        <v/>
      </c>
      <c r="R1917">
        <f>N(R1916)+IF(A1917="عهدة",1,0)</f>
        <v/>
      </c>
      <c r="S1917">
        <f>IF(C1917="","",IF(AND(C1917&gt;=DATE(2026,9,1),C1917&lt;=DATE(2027,8,31)),(YEAR(C1917)-2026)*12+MONTH(C1917)-8,""))</f>
        <v/>
      </c>
      <c r="T1917">
        <f>IF(AND(A1917="مصروف",R1917&gt;0,I1917="موافق",S1917&lt;&gt;"",H1917&lt;&gt;""),N(G1917),0)</f>
        <v/>
      </c>
    </row>
    <row r="1918">
      <c r="A1918" s="19" t="n"/>
      <c r="B1918" s="20">
        <f>IF(A1918="","",IF(R1918=0,"⚠ أضف سطر عهدة أولًا","BDR-"&amp;TEXT(R1918,"000")))</f>
        <v/>
      </c>
      <c r="C1918" s="21" t="n"/>
      <c r="D1918" s="20">
        <f>IF(C1918="","",IF(S1918="","خارج السنة المالية",INDEX(القوائم!$D$2:$D$13,S1918)))</f>
        <v/>
      </c>
      <c r="E1918" s="22" t="n"/>
      <c r="F1918" s="23" t="n"/>
      <c r="G1918" s="23" t="n"/>
      <c r="H1918" s="22" t="n"/>
      <c r="I1918" s="19" t="n"/>
      <c r="J1918" s="21" t="n"/>
      <c r="K1918" s="19" t="n"/>
      <c r="L1918" s="19" t="n"/>
      <c r="M1918" s="21" t="n"/>
      <c r="N1918" s="22" t="n"/>
      <c r="O1918" s="24">
        <f>IF(A1918&lt;&gt;"عهدة","",SUMIFS($G$8:$G$5007,$B$8:$B$5007,B1918,$A$8:$A$5007,"مصروف",$I$8:$I$5007,"&lt;&gt;مرفوض"))</f>
        <v/>
      </c>
      <c r="P1918" s="25">
        <f>IF(A1918&lt;&gt;"عهدة","",N(F1918)-O1918)</f>
        <v/>
      </c>
      <c r="Q1918" s="26">
        <f>IF(A1918="","",IF(A1918="عهدة",IF(N(F1918)=0,"⚠ أدخل قيمة العهدة",IF(P1918&lt;0,"⛔ عجز / زيادة مصروفات "&amp;TEXT(-P1918,"#,##0"),IF(COUNTIFS($B$8:$B$5007,B1918,$A$8:$A$5007,"مصروف",$I$8:$I$5007,"&lt;&gt;مرفوض",$K$8:$K$5007,"&lt;&gt;نعم")&gt;0,"⚠ "&amp;COUNTIFS($B$8:$B$5007,B1918,$A$8:$A$5007,"مصروف",$I$8:$I$5007,"&lt;&gt;مرفوض",$K$8:$K$5007,"&lt;&gt;نعم")&amp;" مصروف غير مسوى",IF(L1918="تمت التسوية",IF(P1918=0,"✔ متوازنة وتمت التسوية","✔ تمت التسوية – متبقي "&amp;TEXT(P1918,"#,##0")),IF(P1918&gt;0,"متبقي "&amp;TEXT(P1918,"#,##0"),"✔ متوازنة"))))),IF(R1918=0,"⚠ أضف سطر عهدة أولًا",IF(OR(C1918="",N(G1918)=0),"⚠ أكمل التاريخ والقيمة",IF(S1918="","⚠ التاريخ خارج السنة المالية",IF(H1918="","⚠ اختر بند الموازنة",IF(I1918="مرفوض","✖ مرفوض من المدير",IF(I1918&lt;&gt;"موافق","⏳ بانتظار موافقة المدير",IF(K1918&lt;&gt;"نعم","⚠ غير مسوى مع الحسابات","✔ معتمد ومسوى")))))))))</f>
        <v/>
      </c>
      <c r="R1918">
        <f>N(R1917)+IF(A1918="عهدة",1,0)</f>
        <v/>
      </c>
      <c r="S1918">
        <f>IF(C1918="","",IF(AND(C1918&gt;=DATE(2026,9,1),C1918&lt;=DATE(2027,8,31)),(YEAR(C1918)-2026)*12+MONTH(C1918)-8,""))</f>
        <v/>
      </c>
      <c r="T1918">
        <f>IF(AND(A1918="مصروف",R1918&gt;0,I1918="موافق",S1918&lt;&gt;"",H1918&lt;&gt;""),N(G1918),0)</f>
        <v/>
      </c>
    </row>
    <row r="1919">
      <c r="A1919" s="19" t="n"/>
      <c r="B1919" s="20">
        <f>IF(A1919="","",IF(R1919=0,"⚠ أضف سطر عهدة أولًا","BDR-"&amp;TEXT(R1919,"000")))</f>
        <v/>
      </c>
      <c r="C1919" s="21" t="n"/>
      <c r="D1919" s="20">
        <f>IF(C1919="","",IF(S1919="","خارج السنة المالية",INDEX(القوائم!$D$2:$D$13,S1919)))</f>
        <v/>
      </c>
      <c r="E1919" s="22" t="n"/>
      <c r="F1919" s="23" t="n"/>
      <c r="G1919" s="23" t="n"/>
      <c r="H1919" s="22" t="n"/>
      <c r="I1919" s="19" t="n"/>
      <c r="J1919" s="21" t="n"/>
      <c r="K1919" s="19" t="n"/>
      <c r="L1919" s="19" t="n"/>
      <c r="M1919" s="21" t="n"/>
      <c r="N1919" s="22" t="n"/>
      <c r="O1919" s="24">
        <f>IF(A1919&lt;&gt;"عهدة","",SUMIFS($G$8:$G$5007,$B$8:$B$5007,B1919,$A$8:$A$5007,"مصروف",$I$8:$I$5007,"&lt;&gt;مرفوض"))</f>
        <v/>
      </c>
      <c r="P1919" s="25">
        <f>IF(A1919&lt;&gt;"عهدة","",N(F1919)-O1919)</f>
        <v/>
      </c>
      <c r="Q1919" s="26">
        <f>IF(A1919="","",IF(A1919="عهدة",IF(N(F1919)=0,"⚠ أدخل قيمة العهدة",IF(P1919&lt;0,"⛔ عجز / زيادة مصروفات "&amp;TEXT(-P1919,"#,##0"),IF(COUNTIFS($B$8:$B$5007,B1919,$A$8:$A$5007,"مصروف",$I$8:$I$5007,"&lt;&gt;مرفوض",$K$8:$K$5007,"&lt;&gt;نعم")&gt;0,"⚠ "&amp;COUNTIFS($B$8:$B$5007,B1919,$A$8:$A$5007,"مصروف",$I$8:$I$5007,"&lt;&gt;مرفوض",$K$8:$K$5007,"&lt;&gt;نعم")&amp;" مصروف غير مسوى",IF(L1919="تمت التسوية",IF(P1919=0,"✔ متوازنة وتمت التسوية","✔ تمت التسوية – متبقي "&amp;TEXT(P1919,"#,##0")),IF(P1919&gt;0,"متبقي "&amp;TEXT(P1919,"#,##0"),"✔ متوازنة"))))),IF(R1919=0,"⚠ أضف سطر عهدة أولًا",IF(OR(C1919="",N(G1919)=0),"⚠ أكمل التاريخ والقيمة",IF(S1919="","⚠ التاريخ خارج السنة المالية",IF(H1919="","⚠ اختر بند الموازنة",IF(I1919="مرفوض","✖ مرفوض من المدير",IF(I1919&lt;&gt;"موافق","⏳ بانتظار موافقة المدير",IF(K1919&lt;&gt;"نعم","⚠ غير مسوى مع الحسابات","✔ معتمد ومسوى")))))))))</f>
        <v/>
      </c>
      <c r="R1919">
        <f>N(R1918)+IF(A1919="عهدة",1,0)</f>
        <v/>
      </c>
      <c r="S1919">
        <f>IF(C1919="","",IF(AND(C1919&gt;=DATE(2026,9,1),C1919&lt;=DATE(2027,8,31)),(YEAR(C1919)-2026)*12+MONTH(C1919)-8,""))</f>
        <v/>
      </c>
      <c r="T1919">
        <f>IF(AND(A1919="مصروف",R1919&gt;0,I1919="موافق",S1919&lt;&gt;"",H1919&lt;&gt;""),N(G1919),0)</f>
        <v/>
      </c>
    </row>
    <row r="1920">
      <c r="A1920" s="19" t="n"/>
      <c r="B1920" s="20">
        <f>IF(A1920="","",IF(R1920=0,"⚠ أضف سطر عهدة أولًا","BDR-"&amp;TEXT(R1920,"000")))</f>
        <v/>
      </c>
      <c r="C1920" s="21" t="n"/>
      <c r="D1920" s="20">
        <f>IF(C1920="","",IF(S1920="","خارج السنة المالية",INDEX(القوائم!$D$2:$D$13,S1920)))</f>
        <v/>
      </c>
      <c r="E1920" s="22" t="n"/>
      <c r="F1920" s="23" t="n"/>
      <c r="G1920" s="23" t="n"/>
      <c r="H1920" s="22" t="n"/>
      <c r="I1920" s="19" t="n"/>
      <c r="J1920" s="21" t="n"/>
      <c r="K1920" s="19" t="n"/>
      <c r="L1920" s="19" t="n"/>
      <c r="M1920" s="21" t="n"/>
      <c r="N1920" s="22" t="n"/>
      <c r="O1920" s="24">
        <f>IF(A1920&lt;&gt;"عهدة","",SUMIFS($G$8:$G$5007,$B$8:$B$5007,B1920,$A$8:$A$5007,"مصروف",$I$8:$I$5007,"&lt;&gt;مرفوض"))</f>
        <v/>
      </c>
      <c r="P1920" s="25">
        <f>IF(A1920&lt;&gt;"عهدة","",N(F1920)-O1920)</f>
        <v/>
      </c>
      <c r="Q1920" s="26">
        <f>IF(A1920="","",IF(A1920="عهدة",IF(N(F1920)=0,"⚠ أدخل قيمة العهدة",IF(P1920&lt;0,"⛔ عجز / زيادة مصروفات "&amp;TEXT(-P1920,"#,##0"),IF(COUNTIFS($B$8:$B$5007,B1920,$A$8:$A$5007,"مصروف",$I$8:$I$5007,"&lt;&gt;مرفوض",$K$8:$K$5007,"&lt;&gt;نعم")&gt;0,"⚠ "&amp;COUNTIFS($B$8:$B$5007,B1920,$A$8:$A$5007,"مصروف",$I$8:$I$5007,"&lt;&gt;مرفوض",$K$8:$K$5007,"&lt;&gt;نعم")&amp;" مصروف غير مسوى",IF(L1920="تمت التسوية",IF(P1920=0,"✔ متوازنة وتمت التسوية","✔ تمت التسوية – متبقي "&amp;TEXT(P1920,"#,##0")),IF(P1920&gt;0,"متبقي "&amp;TEXT(P1920,"#,##0"),"✔ متوازنة"))))),IF(R1920=0,"⚠ أضف سطر عهدة أولًا",IF(OR(C1920="",N(G1920)=0),"⚠ أكمل التاريخ والقيمة",IF(S1920="","⚠ التاريخ خارج السنة المالية",IF(H1920="","⚠ اختر بند الموازنة",IF(I1920="مرفوض","✖ مرفوض من المدير",IF(I1920&lt;&gt;"موافق","⏳ بانتظار موافقة المدير",IF(K1920&lt;&gt;"نعم","⚠ غير مسوى مع الحسابات","✔ معتمد ومسوى")))))))))</f>
        <v/>
      </c>
      <c r="R1920">
        <f>N(R1919)+IF(A1920="عهدة",1,0)</f>
        <v/>
      </c>
      <c r="S1920">
        <f>IF(C1920="","",IF(AND(C1920&gt;=DATE(2026,9,1),C1920&lt;=DATE(2027,8,31)),(YEAR(C1920)-2026)*12+MONTH(C1920)-8,""))</f>
        <v/>
      </c>
      <c r="T1920">
        <f>IF(AND(A1920="مصروف",R1920&gt;0,I1920="موافق",S1920&lt;&gt;"",H1920&lt;&gt;""),N(G1920),0)</f>
        <v/>
      </c>
    </row>
    <row r="1921">
      <c r="A1921" s="19" t="n"/>
      <c r="B1921" s="20">
        <f>IF(A1921="","",IF(R1921=0,"⚠ أضف سطر عهدة أولًا","BDR-"&amp;TEXT(R1921,"000")))</f>
        <v/>
      </c>
      <c r="C1921" s="21" t="n"/>
      <c r="D1921" s="20">
        <f>IF(C1921="","",IF(S1921="","خارج السنة المالية",INDEX(القوائم!$D$2:$D$13,S1921)))</f>
        <v/>
      </c>
      <c r="E1921" s="22" t="n"/>
      <c r="F1921" s="23" t="n"/>
      <c r="G1921" s="23" t="n"/>
      <c r="H1921" s="22" t="n"/>
      <c r="I1921" s="19" t="n"/>
      <c r="J1921" s="21" t="n"/>
      <c r="K1921" s="19" t="n"/>
      <c r="L1921" s="19" t="n"/>
      <c r="M1921" s="21" t="n"/>
      <c r="N1921" s="22" t="n"/>
      <c r="O1921" s="24">
        <f>IF(A1921&lt;&gt;"عهدة","",SUMIFS($G$8:$G$5007,$B$8:$B$5007,B1921,$A$8:$A$5007,"مصروف",$I$8:$I$5007,"&lt;&gt;مرفوض"))</f>
        <v/>
      </c>
      <c r="P1921" s="25">
        <f>IF(A1921&lt;&gt;"عهدة","",N(F1921)-O1921)</f>
        <v/>
      </c>
      <c r="Q1921" s="26">
        <f>IF(A1921="","",IF(A1921="عهدة",IF(N(F1921)=0,"⚠ أدخل قيمة العهدة",IF(P1921&lt;0,"⛔ عجز / زيادة مصروفات "&amp;TEXT(-P1921,"#,##0"),IF(COUNTIFS($B$8:$B$5007,B1921,$A$8:$A$5007,"مصروف",$I$8:$I$5007,"&lt;&gt;مرفوض",$K$8:$K$5007,"&lt;&gt;نعم")&gt;0,"⚠ "&amp;COUNTIFS($B$8:$B$5007,B1921,$A$8:$A$5007,"مصروف",$I$8:$I$5007,"&lt;&gt;مرفوض",$K$8:$K$5007,"&lt;&gt;نعم")&amp;" مصروف غير مسوى",IF(L1921="تمت التسوية",IF(P1921=0,"✔ متوازنة وتمت التسوية","✔ تمت التسوية – متبقي "&amp;TEXT(P1921,"#,##0")),IF(P1921&gt;0,"متبقي "&amp;TEXT(P1921,"#,##0"),"✔ متوازنة"))))),IF(R1921=0,"⚠ أضف سطر عهدة أولًا",IF(OR(C1921="",N(G1921)=0),"⚠ أكمل التاريخ والقيمة",IF(S1921="","⚠ التاريخ خارج السنة المالية",IF(H1921="","⚠ اختر بند الموازنة",IF(I1921="مرفوض","✖ مرفوض من المدير",IF(I1921&lt;&gt;"موافق","⏳ بانتظار موافقة المدير",IF(K1921&lt;&gt;"نعم","⚠ غير مسوى مع الحسابات","✔ معتمد ومسوى")))))))))</f>
        <v/>
      </c>
      <c r="R1921">
        <f>N(R1920)+IF(A1921="عهدة",1,0)</f>
        <v/>
      </c>
      <c r="S1921">
        <f>IF(C1921="","",IF(AND(C1921&gt;=DATE(2026,9,1),C1921&lt;=DATE(2027,8,31)),(YEAR(C1921)-2026)*12+MONTH(C1921)-8,""))</f>
        <v/>
      </c>
      <c r="T1921">
        <f>IF(AND(A1921="مصروف",R1921&gt;0,I1921="موافق",S1921&lt;&gt;"",H1921&lt;&gt;""),N(G1921),0)</f>
        <v/>
      </c>
    </row>
    <row r="1922">
      <c r="A1922" s="19" t="n"/>
      <c r="B1922" s="20">
        <f>IF(A1922="","",IF(R1922=0,"⚠ أضف سطر عهدة أولًا","BDR-"&amp;TEXT(R1922,"000")))</f>
        <v/>
      </c>
      <c r="C1922" s="21" t="n"/>
      <c r="D1922" s="20">
        <f>IF(C1922="","",IF(S1922="","خارج السنة المالية",INDEX(القوائم!$D$2:$D$13,S1922)))</f>
        <v/>
      </c>
      <c r="E1922" s="22" t="n"/>
      <c r="F1922" s="23" t="n"/>
      <c r="G1922" s="23" t="n"/>
      <c r="H1922" s="22" t="n"/>
      <c r="I1922" s="19" t="n"/>
      <c r="J1922" s="21" t="n"/>
      <c r="K1922" s="19" t="n"/>
      <c r="L1922" s="19" t="n"/>
      <c r="M1922" s="21" t="n"/>
      <c r="N1922" s="22" t="n"/>
      <c r="O1922" s="24">
        <f>IF(A1922&lt;&gt;"عهدة","",SUMIFS($G$8:$G$5007,$B$8:$B$5007,B1922,$A$8:$A$5007,"مصروف",$I$8:$I$5007,"&lt;&gt;مرفوض"))</f>
        <v/>
      </c>
      <c r="P1922" s="25">
        <f>IF(A1922&lt;&gt;"عهدة","",N(F1922)-O1922)</f>
        <v/>
      </c>
      <c r="Q1922" s="26">
        <f>IF(A1922="","",IF(A1922="عهدة",IF(N(F1922)=0,"⚠ أدخل قيمة العهدة",IF(P1922&lt;0,"⛔ عجز / زيادة مصروفات "&amp;TEXT(-P1922,"#,##0"),IF(COUNTIFS($B$8:$B$5007,B1922,$A$8:$A$5007,"مصروف",$I$8:$I$5007,"&lt;&gt;مرفوض",$K$8:$K$5007,"&lt;&gt;نعم")&gt;0,"⚠ "&amp;COUNTIFS($B$8:$B$5007,B1922,$A$8:$A$5007,"مصروف",$I$8:$I$5007,"&lt;&gt;مرفوض",$K$8:$K$5007,"&lt;&gt;نعم")&amp;" مصروف غير مسوى",IF(L1922="تمت التسوية",IF(P1922=0,"✔ متوازنة وتمت التسوية","✔ تمت التسوية – متبقي "&amp;TEXT(P1922,"#,##0")),IF(P1922&gt;0,"متبقي "&amp;TEXT(P1922,"#,##0"),"✔ متوازنة"))))),IF(R1922=0,"⚠ أضف سطر عهدة أولًا",IF(OR(C1922="",N(G1922)=0),"⚠ أكمل التاريخ والقيمة",IF(S1922="","⚠ التاريخ خارج السنة المالية",IF(H1922="","⚠ اختر بند الموازنة",IF(I1922="مرفوض","✖ مرفوض من المدير",IF(I1922&lt;&gt;"موافق","⏳ بانتظار موافقة المدير",IF(K1922&lt;&gt;"نعم","⚠ غير مسوى مع الحسابات","✔ معتمد ومسوى")))))))))</f>
        <v/>
      </c>
      <c r="R1922">
        <f>N(R1921)+IF(A1922="عهدة",1,0)</f>
        <v/>
      </c>
      <c r="S1922">
        <f>IF(C1922="","",IF(AND(C1922&gt;=DATE(2026,9,1),C1922&lt;=DATE(2027,8,31)),(YEAR(C1922)-2026)*12+MONTH(C1922)-8,""))</f>
        <v/>
      </c>
      <c r="T1922">
        <f>IF(AND(A1922="مصروف",R1922&gt;0,I1922="موافق",S1922&lt;&gt;"",H1922&lt;&gt;""),N(G1922),0)</f>
        <v/>
      </c>
    </row>
    <row r="1923">
      <c r="A1923" s="19" t="n"/>
      <c r="B1923" s="20">
        <f>IF(A1923="","",IF(R1923=0,"⚠ أضف سطر عهدة أولًا","BDR-"&amp;TEXT(R1923,"000")))</f>
        <v/>
      </c>
      <c r="C1923" s="21" t="n"/>
      <c r="D1923" s="20">
        <f>IF(C1923="","",IF(S1923="","خارج السنة المالية",INDEX(القوائم!$D$2:$D$13,S1923)))</f>
        <v/>
      </c>
      <c r="E1923" s="22" t="n"/>
      <c r="F1923" s="23" t="n"/>
      <c r="G1923" s="23" t="n"/>
      <c r="H1923" s="22" t="n"/>
      <c r="I1923" s="19" t="n"/>
      <c r="J1923" s="21" t="n"/>
      <c r="K1923" s="19" t="n"/>
      <c r="L1923" s="19" t="n"/>
      <c r="M1923" s="21" t="n"/>
      <c r="N1923" s="22" t="n"/>
      <c r="O1923" s="24">
        <f>IF(A1923&lt;&gt;"عهدة","",SUMIFS($G$8:$G$5007,$B$8:$B$5007,B1923,$A$8:$A$5007,"مصروف",$I$8:$I$5007,"&lt;&gt;مرفوض"))</f>
        <v/>
      </c>
      <c r="P1923" s="25">
        <f>IF(A1923&lt;&gt;"عهدة","",N(F1923)-O1923)</f>
        <v/>
      </c>
      <c r="Q1923" s="26">
        <f>IF(A1923="","",IF(A1923="عهدة",IF(N(F1923)=0,"⚠ أدخل قيمة العهدة",IF(P1923&lt;0,"⛔ عجز / زيادة مصروفات "&amp;TEXT(-P1923,"#,##0"),IF(COUNTIFS($B$8:$B$5007,B1923,$A$8:$A$5007,"مصروف",$I$8:$I$5007,"&lt;&gt;مرفوض",$K$8:$K$5007,"&lt;&gt;نعم")&gt;0,"⚠ "&amp;COUNTIFS($B$8:$B$5007,B1923,$A$8:$A$5007,"مصروف",$I$8:$I$5007,"&lt;&gt;مرفوض",$K$8:$K$5007,"&lt;&gt;نعم")&amp;" مصروف غير مسوى",IF(L1923="تمت التسوية",IF(P1923=0,"✔ متوازنة وتمت التسوية","✔ تمت التسوية – متبقي "&amp;TEXT(P1923,"#,##0")),IF(P1923&gt;0,"متبقي "&amp;TEXT(P1923,"#,##0"),"✔ متوازنة"))))),IF(R1923=0,"⚠ أضف سطر عهدة أولًا",IF(OR(C1923="",N(G1923)=0),"⚠ أكمل التاريخ والقيمة",IF(S1923="","⚠ التاريخ خارج السنة المالية",IF(H1923="","⚠ اختر بند الموازنة",IF(I1923="مرفوض","✖ مرفوض من المدير",IF(I1923&lt;&gt;"موافق","⏳ بانتظار موافقة المدير",IF(K1923&lt;&gt;"نعم","⚠ غير مسوى مع الحسابات","✔ معتمد ومسوى")))))))))</f>
        <v/>
      </c>
      <c r="R1923">
        <f>N(R1922)+IF(A1923="عهدة",1,0)</f>
        <v/>
      </c>
      <c r="S1923">
        <f>IF(C1923="","",IF(AND(C1923&gt;=DATE(2026,9,1),C1923&lt;=DATE(2027,8,31)),(YEAR(C1923)-2026)*12+MONTH(C1923)-8,""))</f>
        <v/>
      </c>
      <c r="T1923">
        <f>IF(AND(A1923="مصروف",R1923&gt;0,I1923="موافق",S1923&lt;&gt;"",H1923&lt;&gt;""),N(G1923),0)</f>
        <v/>
      </c>
    </row>
    <row r="1924">
      <c r="A1924" s="19" t="n"/>
      <c r="B1924" s="20">
        <f>IF(A1924="","",IF(R1924=0,"⚠ أضف سطر عهدة أولًا","BDR-"&amp;TEXT(R1924,"000")))</f>
        <v/>
      </c>
      <c r="C1924" s="21" t="n"/>
      <c r="D1924" s="20">
        <f>IF(C1924="","",IF(S1924="","خارج السنة المالية",INDEX(القوائم!$D$2:$D$13,S1924)))</f>
        <v/>
      </c>
      <c r="E1924" s="22" t="n"/>
      <c r="F1924" s="23" t="n"/>
      <c r="G1924" s="23" t="n"/>
      <c r="H1924" s="22" t="n"/>
      <c r="I1924" s="19" t="n"/>
      <c r="J1924" s="21" t="n"/>
      <c r="K1924" s="19" t="n"/>
      <c r="L1924" s="19" t="n"/>
      <c r="M1924" s="21" t="n"/>
      <c r="N1924" s="22" t="n"/>
      <c r="O1924" s="24">
        <f>IF(A1924&lt;&gt;"عهدة","",SUMIFS($G$8:$G$5007,$B$8:$B$5007,B1924,$A$8:$A$5007,"مصروف",$I$8:$I$5007,"&lt;&gt;مرفوض"))</f>
        <v/>
      </c>
      <c r="P1924" s="25">
        <f>IF(A1924&lt;&gt;"عهدة","",N(F1924)-O1924)</f>
        <v/>
      </c>
      <c r="Q1924" s="26">
        <f>IF(A1924="","",IF(A1924="عهدة",IF(N(F1924)=0,"⚠ أدخل قيمة العهدة",IF(P1924&lt;0,"⛔ عجز / زيادة مصروفات "&amp;TEXT(-P1924,"#,##0"),IF(COUNTIFS($B$8:$B$5007,B1924,$A$8:$A$5007,"مصروف",$I$8:$I$5007,"&lt;&gt;مرفوض",$K$8:$K$5007,"&lt;&gt;نعم")&gt;0,"⚠ "&amp;COUNTIFS($B$8:$B$5007,B1924,$A$8:$A$5007,"مصروف",$I$8:$I$5007,"&lt;&gt;مرفوض",$K$8:$K$5007,"&lt;&gt;نعم")&amp;" مصروف غير مسوى",IF(L1924="تمت التسوية",IF(P1924=0,"✔ متوازنة وتمت التسوية","✔ تمت التسوية – متبقي "&amp;TEXT(P1924,"#,##0")),IF(P1924&gt;0,"متبقي "&amp;TEXT(P1924,"#,##0"),"✔ متوازنة"))))),IF(R1924=0,"⚠ أضف سطر عهدة أولًا",IF(OR(C1924="",N(G1924)=0),"⚠ أكمل التاريخ والقيمة",IF(S1924="","⚠ التاريخ خارج السنة المالية",IF(H1924="","⚠ اختر بند الموازنة",IF(I1924="مرفوض","✖ مرفوض من المدير",IF(I1924&lt;&gt;"موافق","⏳ بانتظار موافقة المدير",IF(K1924&lt;&gt;"نعم","⚠ غير مسوى مع الحسابات","✔ معتمد ومسوى")))))))))</f>
        <v/>
      </c>
      <c r="R1924">
        <f>N(R1923)+IF(A1924="عهدة",1,0)</f>
        <v/>
      </c>
      <c r="S1924">
        <f>IF(C1924="","",IF(AND(C1924&gt;=DATE(2026,9,1),C1924&lt;=DATE(2027,8,31)),(YEAR(C1924)-2026)*12+MONTH(C1924)-8,""))</f>
        <v/>
      </c>
      <c r="T1924">
        <f>IF(AND(A1924="مصروف",R1924&gt;0,I1924="موافق",S1924&lt;&gt;"",H1924&lt;&gt;""),N(G1924),0)</f>
        <v/>
      </c>
    </row>
    <row r="1925">
      <c r="A1925" s="19" t="n"/>
      <c r="B1925" s="20">
        <f>IF(A1925="","",IF(R1925=0,"⚠ أضف سطر عهدة أولًا","BDR-"&amp;TEXT(R1925,"000")))</f>
        <v/>
      </c>
      <c r="C1925" s="21" t="n"/>
      <c r="D1925" s="20">
        <f>IF(C1925="","",IF(S1925="","خارج السنة المالية",INDEX(القوائم!$D$2:$D$13,S1925)))</f>
        <v/>
      </c>
      <c r="E1925" s="22" t="n"/>
      <c r="F1925" s="23" t="n"/>
      <c r="G1925" s="23" t="n"/>
      <c r="H1925" s="22" t="n"/>
      <c r="I1925" s="19" t="n"/>
      <c r="J1925" s="21" t="n"/>
      <c r="K1925" s="19" t="n"/>
      <c r="L1925" s="19" t="n"/>
      <c r="M1925" s="21" t="n"/>
      <c r="N1925" s="22" t="n"/>
      <c r="O1925" s="24">
        <f>IF(A1925&lt;&gt;"عهدة","",SUMIFS($G$8:$G$5007,$B$8:$B$5007,B1925,$A$8:$A$5007,"مصروف",$I$8:$I$5007,"&lt;&gt;مرفوض"))</f>
        <v/>
      </c>
      <c r="P1925" s="25">
        <f>IF(A1925&lt;&gt;"عهدة","",N(F1925)-O1925)</f>
        <v/>
      </c>
      <c r="Q1925" s="26">
        <f>IF(A1925="","",IF(A1925="عهدة",IF(N(F1925)=0,"⚠ أدخل قيمة العهدة",IF(P1925&lt;0,"⛔ عجز / زيادة مصروفات "&amp;TEXT(-P1925,"#,##0"),IF(COUNTIFS($B$8:$B$5007,B1925,$A$8:$A$5007,"مصروف",$I$8:$I$5007,"&lt;&gt;مرفوض",$K$8:$K$5007,"&lt;&gt;نعم")&gt;0,"⚠ "&amp;COUNTIFS($B$8:$B$5007,B1925,$A$8:$A$5007,"مصروف",$I$8:$I$5007,"&lt;&gt;مرفوض",$K$8:$K$5007,"&lt;&gt;نعم")&amp;" مصروف غير مسوى",IF(L1925="تمت التسوية",IF(P1925=0,"✔ متوازنة وتمت التسوية","✔ تمت التسوية – متبقي "&amp;TEXT(P1925,"#,##0")),IF(P1925&gt;0,"متبقي "&amp;TEXT(P1925,"#,##0"),"✔ متوازنة"))))),IF(R1925=0,"⚠ أضف سطر عهدة أولًا",IF(OR(C1925="",N(G1925)=0),"⚠ أكمل التاريخ والقيمة",IF(S1925="","⚠ التاريخ خارج السنة المالية",IF(H1925="","⚠ اختر بند الموازنة",IF(I1925="مرفوض","✖ مرفوض من المدير",IF(I1925&lt;&gt;"موافق","⏳ بانتظار موافقة المدير",IF(K1925&lt;&gt;"نعم","⚠ غير مسوى مع الحسابات","✔ معتمد ومسوى")))))))))</f>
        <v/>
      </c>
      <c r="R1925">
        <f>N(R1924)+IF(A1925="عهدة",1,0)</f>
        <v/>
      </c>
      <c r="S1925">
        <f>IF(C1925="","",IF(AND(C1925&gt;=DATE(2026,9,1),C1925&lt;=DATE(2027,8,31)),(YEAR(C1925)-2026)*12+MONTH(C1925)-8,""))</f>
        <v/>
      </c>
      <c r="T1925">
        <f>IF(AND(A1925="مصروف",R1925&gt;0,I1925="موافق",S1925&lt;&gt;"",H1925&lt;&gt;""),N(G1925),0)</f>
        <v/>
      </c>
    </row>
    <row r="1926">
      <c r="A1926" s="19" t="n"/>
      <c r="B1926" s="20">
        <f>IF(A1926="","",IF(R1926=0,"⚠ أضف سطر عهدة أولًا","BDR-"&amp;TEXT(R1926,"000")))</f>
        <v/>
      </c>
      <c r="C1926" s="21" t="n"/>
      <c r="D1926" s="20">
        <f>IF(C1926="","",IF(S1926="","خارج السنة المالية",INDEX(القوائم!$D$2:$D$13,S1926)))</f>
        <v/>
      </c>
      <c r="E1926" s="22" t="n"/>
      <c r="F1926" s="23" t="n"/>
      <c r="G1926" s="23" t="n"/>
      <c r="H1926" s="22" t="n"/>
      <c r="I1926" s="19" t="n"/>
      <c r="J1926" s="21" t="n"/>
      <c r="K1926" s="19" t="n"/>
      <c r="L1926" s="19" t="n"/>
      <c r="M1926" s="21" t="n"/>
      <c r="N1926" s="22" t="n"/>
      <c r="O1926" s="24">
        <f>IF(A1926&lt;&gt;"عهدة","",SUMIFS($G$8:$G$5007,$B$8:$B$5007,B1926,$A$8:$A$5007,"مصروف",$I$8:$I$5007,"&lt;&gt;مرفوض"))</f>
        <v/>
      </c>
      <c r="P1926" s="25">
        <f>IF(A1926&lt;&gt;"عهدة","",N(F1926)-O1926)</f>
        <v/>
      </c>
      <c r="Q1926" s="26">
        <f>IF(A1926="","",IF(A1926="عهدة",IF(N(F1926)=0,"⚠ أدخل قيمة العهدة",IF(P1926&lt;0,"⛔ عجز / زيادة مصروفات "&amp;TEXT(-P1926,"#,##0"),IF(COUNTIFS($B$8:$B$5007,B1926,$A$8:$A$5007,"مصروف",$I$8:$I$5007,"&lt;&gt;مرفوض",$K$8:$K$5007,"&lt;&gt;نعم")&gt;0,"⚠ "&amp;COUNTIFS($B$8:$B$5007,B1926,$A$8:$A$5007,"مصروف",$I$8:$I$5007,"&lt;&gt;مرفوض",$K$8:$K$5007,"&lt;&gt;نعم")&amp;" مصروف غير مسوى",IF(L1926="تمت التسوية",IF(P1926=0,"✔ متوازنة وتمت التسوية","✔ تمت التسوية – متبقي "&amp;TEXT(P1926,"#,##0")),IF(P1926&gt;0,"متبقي "&amp;TEXT(P1926,"#,##0"),"✔ متوازنة"))))),IF(R1926=0,"⚠ أضف سطر عهدة أولًا",IF(OR(C1926="",N(G1926)=0),"⚠ أكمل التاريخ والقيمة",IF(S1926="","⚠ التاريخ خارج السنة المالية",IF(H1926="","⚠ اختر بند الموازنة",IF(I1926="مرفوض","✖ مرفوض من المدير",IF(I1926&lt;&gt;"موافق","⏳ بانتظار موافقة المدير",IF(K1926&lt;&gt;"نعم","⚠ غير مسوى مع الحسابات","✔ معتمد ومسوى")))))))))</f>
        <v/>
      </c>
      <c r="R1926">
        <f>N(R1925)+IF(A1926="عهدة",1,0)</f>
        <v/>
      </c>
      <c r="S1926">
        <f>IF(C1926="","",IF(AND(C1926&gt;=DATE(2026,9,1),C1926&lt;=DATE(2027,8,31)),(YEAR(C1926)-2026)*12+MONTH(C1926)-8,""))</f>
        <v/>
      </c>
      <c r="T1926">
        <f>IF(AND(A1926="مصروف",R1926&gt;0,I1926="موافق",S1926&lt;&gt;"",H1926&lt;&gt;""),N(G1926),0)</f>
        <v/>
      </c>
    </row>
    <row r="1927">
      <c r="A1927" s="19" t="n"/>
      <c r="B1927" s="20">
        <f>IF(A1927="","",IF(R1927=0,"⚠ أضف سطر عهدة أولًا","BDR-"&amp;TEXT(R1927,"000")))</f>
        <v/>
      </c>
      <c r="C1927" s="21" t="n"/>
      <c r="D1927" s="20">
        <f>IF(C1927="","",IF(S1927="","خارج السنة المالية",INDEX(القوائم!$D$2:$D$13,S1927)))</f>
        <v/>
      </c>
      <c r="E1927" s="22" t="n"/>
      <c r="F1927" s="23" t="n"/>
      <c r="G1927" s="23" t="n"/>
      <c r="H1927" s="22" t="n"/>
      <c r="I1927" s="19" t="n"/>
      <c r="J1927" s="21" t="n"/>
      <c r="K1927" s="19" t="n"/>
      <c r="L1927" s="19" t="n"/>
      <c r="M1927" s="21" t="n"/>
      <c r="N1927" s="22" t="n"/>
      <c r="O1927" s="24">
        <f>IF(A1927&lt;&gt;"عهدة","",SUMIFS($G$8:$G$5007,$B$8:$B$5007,B1927,$A$8:$A$5007,"مصروف",$I$8:$I$5007,"&lt;&gt;مرفوض"))</f>
        <v/>
      </c>
      <c r="P1927" s="25">
        <f>IF(A1927&lt;&gt;"عهدة","",N(F1927)-O1927)</f>
        <v/>
      </c>
      <c r="Q1927" s="26">
        <f>IF(A1927="","",IF(A1927="عهدة",IF(N(F1927)=0,"⚠ أدخل قيمة العهدة",IF(P1927&lt;0,"⛔ عجز / زيادة مصروفات "&amp;TEXT(-P1927,"#,##0"),IF(COUNTIFS($B$8:$B$5007,B1927,$A$8:$A$5007,"مصروف",$I$8:$I$5007,"&lt;&gt;مرفوض",$K$8:$K$5007,"&lt;&gt;نعم")&gt;0,"⚠ "&amp;COUNTIFS($B$8:$B$5007,B1927,$A$8:$A$5007,"مصروف",$I$8:$I$5007,"&lt;&gt;مرفوض",$K$8:$K$5007,"&lt;&gt;نعم")&amp;" مصروف غير مسوى",IF(L1927="تمت التسوية",IF(P1927=0,"✔ متوازنة وتمت التسوية","✔ تمت التسوية – متبقي "&amp;TEXT(P1927,"#,##0")),IF(P1927&gt;0,"متبقي "&amp;TEXT(P1927,"#,##0"),"✔ متوازنة"))))),IF(R1927=0,"⚠ أضف سطر عهدة أولًا",IF(OR(C1927="",N(G1927)=0),"⚠ أكمل التاريخ والقيمة",IF(S1927="","⚠ التاريخ خارج السنة المالية",IF(H1927="","⚠ اختر بند الموازنة",IF(I1927="مرفوض","✖ مرفوض من المدير",IF(I1927&lt;&gt;"موافق","⏳ بانتظار موافقة المدير",IF(K1927&lt;&gt;"نعم","⚠ غير مسوى مع الحسابات","✔ معتمد ومسوى")))))))))</f>
        <v/>
      </c>
      <c r="R1927">
        <f>N(R1926)+IF(A1927="عهدة",1,0)</f>
        <v/>
      </c>
      <c r="S1927">
        <f>IF(C1927="","",IF(AND(C1927&gt;=DATE(2026,9,1),C1927&lt;=DATE(2027,8,31)),(YEAR(C1927)-2026)*12+MONTH(C1927)-8,""))</f>
        <v/>
      </c>
      <c r="T1927">
        <f>IF(AND(A1927="مصروف",R1927&gt;0,I1927="موافق",S1927&lt;&gt;"",H1927&lt;&gt;""),N(G1927),0)</f>
        <v/>
      </c>
    </row>
    <row r="1928">
      <c r="A1928" s="19" t="n"/>
      <c r="B1928" s="20">
        <f>IF(A1928="","",IF(R1928=0,"⚠ أضف سطر عهدة أولًا","BDR-"&amp;TEXT(R1928,"000")))</f>
        <v/>
      </c>
      <c r="C1928" s="21" t="n"/>
      <c r="D1928" s="20">
        <f>IF(C1928="","",IF(S1928="","خارج السنة المالية",INDEX(القوائم!$D$2:$D$13,S1928)))</f>
        <v/>
      </c>
      <c r="E1928" s="22" t="n"/>
      <c r="F1928" s="23" t="n"/>
      <c r="G1928" s="23" t="n"/>
      <c r="H1928" s="22" t="n"/>
      <c r="I1928" s="19" t="n"/>
      <c r="J1928" s="21" t="n"/>
      <c r="K1928" s="19" t="n"/>
      <c r="L1928" s="19" t="n"/>
      <c r="M1928" s="21" t="n"/>
      <c r="N1928" s="22" t="n"/>
      <c r="O1928" s="24">
        <f>IF(A1928&lt;&gt;"عهدة","",SUMIFS($G$8:$G$5007,$B$8:$B$5007,B1928,$A$8:$A$5007,"مصروف",$I$8:$I$5007,"&lt;&gt;مرفوض"))</f>
        <v/>
      </c>
      <c r="P1928" s="25">
        <f>IF(A1928&lt;&gt;"عهدة","",N(F1928)-O1928)</f>
        <v/>
      </c>
      <c r="Q1928" s="26">
        <f>IF(A1928="","",IF(A1928="عهدة",IF(N(F1928)=0,"⚠ أدخل قيمة العهدة",IF(P1928&lt;0,"⛔ عجز / زيادة مصروفات "&amp;TEXT(-P1928,"#,##0"),IF(COUNTIFS($B$8:$B$5007,B1928,$A$8:$A$5007,"مصروف",$I$8:$I$5007,"&lt;&gt;مرفوض",$K$8:$K$5007,"&lt;&gt;نعم")&gt;0,"⚠ "&amp;COUNTIFS($B$8:$B$5007,B1928,$A$8:$A$5007,"مصروف",$I$8:$I$5007,"&lt;&gt;مرفوض",$K$8:$K$5007,"&lt;&gt;نعم")&amp;" مصروف غير مسوى",IF(L1928="تمت التسوية",IF(P1928=0,"✔ متوازنة وتمت التسوية","✔ تمت التسوية – متبقي "&amp;TEXT(P1928,"#,##0")),IF(P1928&gt;0,"متبقي "&amp;TEXT(P1928,"#,##0"),"✔ متوازنة"))))),IF(R1928=0,"⚠ أضف سطر عهدة أولًا",IF(OR(C1928="",N(G1928)=0),"⚠ أكمل التاريخ والقيمة",IF(S1928="","⚠ التاريخ خارج السنة المالية",IF(H1928="","⚠ اختر بند الموازنة",IF(I1928="مرفوض","✖ مرفوض من المدير",IF(I1928&lt;&gt;"موافق","⏳ بانتظار موافقة المدير",IF(K1928&lt;&gt;"نعم","⚠ غير مسوى مع الحسابات","✔ معتمد ومسوى")))))))))</f>
        <v/>
      </c>
      <c r="R1928">
        <f>N(R1927)+IF(A1928="عهدة",1,0)</f>
        <v/>
      </c>
      <c r="S1928">
        <f>IF(C1928="","",IF(AND(C1928&gt;=DATE(2026,9,1),C1928&lt;=DATE(2027,8,31)),(YEAR(C1928)-2026)*12+MONTH(C1928)-8,""))</f>
        <v/>
      </c>
      <c r="T1928">
        <f>IF(AND(A1928="مصروف",R1928&gt;0,I1928="موافق",S1928&lt;&gt;"",H1928&lt;&gt;""),N(G1928),0)</f>
        <v/>
      </c>
    </row>
    <row r="1929">
      <c r="A1929" s="19" t="n"/>
      <c r="B1929" s="20">
        <f>IF(A1929="","",IF(R1929=0,"⚠ أضف سطر عهدة أولًا","BDR-"&amp;TEXT(R1929,"000")))</f>
        <v/>
      </c>
      <c r="C1929" s="21" t="n"/>
      <c r="D1929" s="20">
        <f>IF(C1929="","",IF(S1929="","خارج السنة المالية",INDEX(القوائم!$D$2:$D$13,S1929)))</f>
        <v/>
      </c>
      <c r="E1929" s="22" t="n"/>
      <c r="F1929" s="23" t="n"/>
      <c r="G1929" s="23" t="n"/>
      <c r="H1929" s="22" t="n"/>
      <c r="I1929" s="19" t="n"/>
      <c r="J1929" s="21" t="n"/>
      <c r="K1929" s="19" t="n"/>
      <c r="L1929" s="19" t="n"/>
      <c r="M1929" s="21" t="n"/>
      <c r="N1929" s="22" t="n"/>
      <c r="O1929" s="24">
        <f>IF(A1929&lt;&gt;"عهدة","",SUMIFS($G$8:$G$5007,$B$8:$B$5007,B1929,$A$8:$A$5007,"مصروف",$I$8:$I$5007,"&lt;&gt;مرفوض"))</f>
        <v/>
      </c>
      <c r="P1929" s="25">
        <f>IF(A1929&lt;&gt;"عهدة","",N(F1929)-O1929)</f>
        <v/>
      </c>
      <c r="Q1929" s="26">
        <f>IF(A1929="","",IF(A1929="عهدة",IF(N(F1929)=0,"⚠ أدخل قيمة العهدة",IF(P1929&lt;0,"⛔ عجز / زيادة مصروفات "&amp;TEXT(-P1929,"#,##0"),IF(COUNTIFS($B$8:$B$5007,B1929,$A$8:$A$5007,"مصروف",$I$8:$I$5007,"&lt;&gt;مرفوض",$K$8:$K$5007,"&lt;&gt;نعم")&gt;0,"⚠ "&amp;COUNTIFS($B$8:$B$5007,B1929,$A$8:$A$5007,"مصروف",$I$8:$I$5007,"&lt;&gt;مرفوض",$K$8:$K$5007,"&lt;&gt;نعم")&amp;" مصروف غير مسوى",IF(L1929="تمت التسوية",IF(P1929=0,"✔ متوازنة وتمت التسوية","✔ تمت التسوية – متبقي "&amp;TEXT(P1929,"#,##0")),IF(P1929&gt;0,"متبقي "&amp;TEXT(P1929,"#,##0"),"✔ متوازنة"))))),IF(R1929=0,"⚠ أضف سطر عهدة أولًا",IF(OR(C1929="",N(G1929)=0),"⚠ أكمل التاريخ والقيمة",IF(S1929="","⚠ التاريخ خارج السنة المالية",IF(H1929="","⚠ اختر بند الموازنة",IF(I1929="مرفوض","✖ مرفوض من المدير",IF(I1929&lt;&gt;"موافق","⏳ بانتظار موافقة المدير",IF(K1929&lt;&gt;"نعم","⚠ غير مسوى مع الحسابات","✔ معتمد ومسوى")))))))))</f>
        <v/>
      </c>
      <c r="R1929">
        <f>N(R1928)+IF(A1929="عهدة",1,0)</f>
        <v/>
      </c>
      <c r="S1929">
        <f>IF(C1929="","",IF(AND(C1929&gt;=DATE(2026,9,1),C1929&lt;=DATE(2027,8,31)),(YEAR(C1929)-2026)*12+MONTH(C1929)-8,""))</f>
        <v/>
      </c>
      <c r="T1929">
        <f>IF(AND(A1929="مصروف",R1929&gt;0,I1929="موافق",S1929&lt;&gt;"",H1929&lt;&gt;""),N(G1929),0)</f>
        <v/>
      </c>
    </row>
    <row r="1930">
      <c r="A1930" s="19" t="n"/>
      <c r="B1930" s="20">
        <f>IF(A1930="","",IF(R1930=0,"⚠ أضف سطر عهدة أولًا","BDR-"&amp;TEXT(R1930,"000")))</f>
        <v/>
      </c>
      <c r="C1930" s="21" t="n"/>
      <c r="D1930" s="20">
        <f>IF(C1930="","",IF(S1930="","خارج السنة المالية",INDEX(القوائم!$D$2:$D$13,S1930)))</f>
        <v/>
      </c>
      <c r="E1930" s="22" t="n"/>
      <c r="F1930" s="23" t="n"/>
      <c r="G1930" s="23" t="n"/>
      <c r="H1930" s="22" t="n"/>
      <c r="I1930" s="19" t="n"/>
      <c r="J1930" s="21" t="n"/>
      <c r="K1930" s="19" t="n"/>
      <c r="L1930" s="19" t="n"/>
      <c r="M1930" s="21" t="n"/>
      <c r="N1930" s="22" t="n"/>
      <c r="O1930" s="24">
        <f>IF(A1930&lt;&gt;"عهدة","",SUMIFS($G$8:$G$5007,$B$8:$B$5007,B1930,$A$8:$A$5007,"مصروف",$I$8:$I$5007,"&lt;&gt;مرفوض"))</f>
        <v/>
      </c>
      <c r="P1930" s="25">
        <f>IF(A1930&lt;&gt;"عهدة","",N(F1930)-O1930)</f>
        <v/>
      </c>
      <c r="Q1930" s="26">
        <f>IF(A1930="","",IF(A1930="عهدة",IF(N(F1930)=0,"⚠ أدخل قيمة العهدة",IF(P1930&lt;0,"⛔ عجز / زيادة مصروفات "&amp;TEXT(-P1930,"#,##0"),IF(COUNTIFS($B$8:$B$5007,B1930,$A$8:$A$5007,"مصروف",$I$8:$I$5007,"&lt;&gt;مرفوض",$K$8:$K$5007,"&lt;&gt;نعم")&gt;0,"⚠ "&amp;COUNTIFS($B$8:$B$5007,B1930,$A$8:$A$5007,"مصروف",$I$8:$I$5007,"&lt;&gt;مرفوض",$K$8:$K$5007,"&lt;&gt;نعم")&amp;" مصروف غير مسوى",IF(L1930="تمت التسوية",IF(P1930=0,"✔ متوازنة وتمت التسوية","✔ تمت التسوية – متبقي "&amp;TEXT(P1930,"#,##0")),IF(P1930&gt;0,"متبقي "&amp;TEXT(P1930,"#,##0"),"✔ متوازنة"))))),IF(R1930=0,"⚠ أضف سطر عهدة أولًا",IF(OR(C1930="",N(G1930)=0),"⚠ أكمل التاريخ والقيمة",IF(S1930="","⚠ التاريخ خارج السنة المالية",IF(H1930="","⚠ اختر بند الموازنة",IF(I1930="مرفوض","✖ مرفوض من المدير",IF(I1930&lt;&gt;"موافق","⏳ بانتظار موافقة المدير",IF(K1930&lt;&gt;"نعم","⚠ غير مسوى مع الحسابات","✔ معتمد ومسوى")))))))))</f>
        <v/>
      </c>
      <c r="R1930">
        <f>N(R1929)+IF(A1930="عهدة",1,0)</f>
        <v/>
      </c>
      <c r="S1930">
        <f>IF(C1930="","",IF(AND(C1930&gt;=DATE(2026,9,1),C1930&lt;=DATE(2027,8,31)),(YEAR(C1930)-2026)*12+MONTH(C1930)-8,""))</f>
        <v/>
      </c>
      <c r="T1930">
        <f>IF(AND(A1930="مصروف",R1930&gt;0,I1930="موافق",S1930&lt;&gt;"",H1930&lt;&gt;""),N(G1930),0)</f>
        <v/>
      </c>
    </row>
    <row r="1931">
      <c r="A1931" s="19" t="n"/>
      <c r="B1931" s="20">
        <f>IF(A1931="","",IF(R1931=0,"⚠ أضف سطر عهدة أولًا","BDR-"&amp;TEXT(R1931,"000")))</f>
        <v/>
      </c>
      <c r="C1931" s="21" t="n"/>
      <c r="D1931" s="20">
        <f>IF(C1931="","",IF(S1931="","خارج السنة المالية",INDEX(القوائم!$D$2:$D$13,S1931)))</f>
        <v/>
      </c>
      <c r="E1931" s="22" t="n"/>
      <c r="F1931" s="23" t="n"/>
      <c r="G1931" s="23" t="n"/>
      <c r="H1931" s="22" t="n"/>
      <c r="I1931" s="19" t="n"/>
      <c r="J1931" s="21" t="n"/>
      <c r="K1931" s="19" t="n"/>
      <c r="L1931" s="19" t="n"/>
      <c r="M1931" s="21" t="n"/>
      <c r="N1931" s="22" t="n"/>
      <c r="O1931" s="24">
        <f>IF(A1931&lt;&gt;"عهدة","",SUMIFS($G$8:$G$5007,$B$8:$B$5007,B1931,$A$8:$A$5007,"مصروف",$I$8:$I$5007,"&lt;&gt;مرفوض"))</f>
        <v/>
      </c>
      <c r="P1931" s="25">
        <f>IF(A1931&lt;&gt;"عهدة","",N(F1931)-O1931)</f>
        <v/>
      </c>
      <c r="Q1931" s="26">
        <f>IF(A1931="","",IF(A1931="عهدة",IF(N(F1931)=0,"⚠ أدخل قيمة العهدة",IF(P1931&lt;0,"⛔ عجز / زيادة مصروفات "&amp;TEXT(-P1931,"#,##0"),IF(COUNTIFS($B$8:$B$5007,B1931,$A$8:$A$5007,"مصروف",$I$8:$I$5007,"&lt;&gt;مرفوض",$K$8:$K$5007,"&lt;&gt;نعم")&gt;0,"⚠ "&amp;COUNTIFS($B$8:$B$5007,B1931,$A$8:$A$5007,"مصروف",$I$8:$I$5007,"&lt;&gt;مرفوض",$K$8:$K$5007,"&lt;&gt;نعم")&amp;" مصروف غير مسوى",IF(L1931="تمت التسوية",IF(P1931=0,"✔ متوازنة وتمت التسوية","✔ تمت التسوية – متبقي "&amp;TEXT(P1931,"#,##0")),IF(P1931&gt;0,"متبقي "&amp;TEXT(P1931,"#,##0"),"✔ متوازنة"))))),IF(R1931=0,"⚠ أضف سطر عهدة أولًا",IF(OR(C1931="",N(G1931)=0),"⚠ أكمل التاريخ والقيمة",IF(S1931="","⚠ التاريخ خارج السنة المالية",IF(H1931="","⚠ اختر بند الموازنة",IF(I1931="مرفوض","✖ مرفوض من المدير",IF(I1931&lt;&gt;"موافق","⏳ بانتظار موافقة المدير",IF(K1931&lt;&gt;"نعم","⚠ غير مسوى مع الحسابات","✔ معتمد ومسوى")))))))))</f>
        <v/>
      </c>
      <c r="R1931">
        <f>N(R1930)+IF(A1931="عهدة",1,0)</f>
        <v/>
      </c>
      <c r="S1931">
        <f>IF(C1931="","",IF(AND(C1931&gt;=DATE(2026,9,1),C1931&lt;=DATE(2027,8,31)),(YEAR(C1931)-2026)*12+MONTH(C1931)-8,""))</f>
        <v/>
      </c>
      <c r="T1931">
        <f>IF(AND(A1931="مصروف",R1931&gt;0,I1931="موافق",S1931&lt;&gt;"",H1931&lt;&gt;""),N(G1931),0)</f>
        <v/>
      </c>
    </row>
    <row r="1932">
      <c r="A1932" s="19" t="n"/>
      <c r="B1932" s="20">
        <f>IF(A1932="","",IF(R1932=0,"⚠ أضف سطر عهدة أولًا","BDR-"&amp;TEXT(R1932,"000")))</f>
        <v/>
      </c>
      <c r="C1932" s="21" t="n"/>
      <c r="D1932" s="20">
        <f>IF(C1932="","",IF(S1932="","خارج السنة المالية",INDEX(القوائم!$D$2:$D$13,S1932)))</f>
        <v/>
      </c>
      <c r="E1932" s="22" t="n"/>
      <c r="F1932" s="23" t="n"/>
      <c r="G1932" s="23" t="n"/>
      <c r="H1932" s="22" t="n"/>
      <c r="I1932" s="19" t="n"/>
      <c r="J1932" s="21" t="n"/>
      <c r="K1932" s="19" t="n"/>
      <c r="L1932" s="19" t="n"/>
      <c r="M1932" s="21" t="n"/>
      <c r="N1932" s="22" t="n"/>
      <c r="O1932" s="24">
        <f>IF(A1932&lt;&gt;"عهدة","",SUMIFS($G$8:$G$5007,$B$8:$B$5007,B1932,$A$8:$A$5007,"مصروف",$I$8:$I$5007,"&lt;&gt;مرفوض"))</f>
        <v/>
      </c>
      <c r="P1932" s="25">
        <f>IF(A1932&lt;&gt;"عهدة","",N(F1932)-O1932)</f>
        <v/>
      </c>
      <c r="Q1932" s="26">
        <f>IF(A1932="","",IF(A1932="عهدة",IF(N(F1932)=0,"⚠ أدخل قيمة العهدة",IF(P1932&lt;0,"⛔ عجز / زيادة مصروفات "&amp;TEXT(-P1932,"#,##0"),IF(COUNTIFS($B$8:$B$5007,B1932,$A$8:$A$5007,"مصروف",$I$8:$I$5007,"&lt;&gt;مرفوض",$K$8:$K$5007,"&lt;&gt;نعم")&gt;0,"⚠ "&amp;COUNTIFS($B$8:$B$5007,B1932,$A$8:$A$5007,"مصروف",$I$8:$I$5007,"&lt;&gt;مرفوض",$K$8:$K$5007,"&lt;&gt;نعم")&amp;" مصروف غير مسوى",IF(L1932="تمت التسوية",IF(P1932=0,"✔ متوازنة وتمت التسوية","✔ تمت التسوية – متبقي "&amp;TEXT(P1932,"#,##0")),IF(P1932&gt;0,"متبقي "&amp;TEXT(P1932,"#,##0"),"✔ متوازنة"))))),IF(R1932=0,"⚠ أضف سطر عهدة أولًا",IF(OR(C1932="",N(G1932)=0),"⚠ أكمل التاريخ والقيمة",IF(S1932="","⚠ التاريخ خارج السنة المالية",IF(H1932="","⚠ اختر بند الموازنة",IF(I1932="مرفوض","✖ مرفوض من المدير",IF(I1932&lt;&gt;"موافق","⏳ بانتظار موافقة المدير",IF(K1932&lt;&gt;"نعم","⚠ غير مسوى مع الحسابات","✔ معتمد ومسوى")))))))))</f>
        <v/>
      </c>
      <c r="R1932">
        <f>N(R1931)+IF(A1932="عهدة",1,0)</f>
        <v/>
      </c>
      <c r="S1932">
        <f>IF(C1932="","",IF(AND(C1932&gt;=DATE(2026,9,1),C1932&lt;=DATE(2027,8,31)),(YEAR(C1932)-2026)*12+MONTH(C1932)-8,""))</f>
        <v/>
      </c>
      <c r="T1932">
        <f>IF(AND(A1932="مصروف",R1932&gt;0,I1932="موافق",S1932&lt;&gt;"",H1932&lt;&gt;""),N(G1932),0)</f>
        <v/>
      </c>
    </row>
    <row r="1933">
      <c r="A1933" s="19" t="n"/>
      <c r="B1933" s="20">
        <f>IF(A1933="","",IF(R1933=0,"⚠ أضف سطر عهدة أولًا","BDR-"&amp;TEXT(R1933,"000")))</f>
        <v/>
      </c>
      <c r="C1933" s="21" t="n"/>
      <c r="D1933" s="20">
        <f>IF(C1933="","",IF(S1933="","خارج السنة المالية",INDEX(القوائم!$D$2:$D$13,S1933)))</f>
        <v/>
      </c>
      <c r="E1933" s="22" t="n"/>
      <c r="F1933" s="23" t="n"/>
      <c r="G1933" s="23" t="n"/>
      <c r="H1933" s="22" t="n"/>
      <c r="I1933" s="19" t="n"/>
      <c r="J1933" s="21" t="n"/>
      <c r="K1933" s="19" t="n"/>
      <c r="L1933" s="19" t="n"/>
      <c r="M1933" s="21" t="n"/>
      <c r="N1933" s="22" t="n"/>
      <c r="O1933" s="24">
        <f>IF(A1933&lt;&gt;"عهدة","",SUMIFS($G$8:$G$5007,$B$8:$B$5007,B1933,$A$8:$A$5007,"مصروف",$I$8:$I$5007,"&lt;&gt;مرفوض"))</f>
        <v/>
      </c>
      <c r="P1933" s="25">
        <f>IF(A1933&lt;&gt;"عهدة","",N(F1933)-O1933)</f>
        <v/>
      </c>
      <c r="Q1933" s="26">
        <f>IF(A1933="","",IF(A1933="عهدة",IF(N(F1933)=0,"⚠ أدخل قيمة العهدة",IF(P1933&lt;0,"⛔ عجز / زيادة مصروفات "&amp;TEXT(-P1933,"#,##0"),IF(COUNTIFS($B$8:$B$5007,B1933,$A$8:$A$5007,"مصروف",$I$8:$I$5007,"&lt;&gt;مرفوض",$K$8:$K$5007,"&lt;&gt;نعم")&gt;0,"⚠ "&amp;COUNTIFS($B$8:$B$5007,B1933,$A$8:$A$5007,"مصروف",$I$8:$I$5007,"&lt;&gt;مرفوض",$K$8:$K$5007,"&lt;&gt;نعم")&amp;" مصروف غير مسوى",IF(L1933="تمت التسوية",IF(P1933=0,"✔ متوازنة وتمت التسوية","✔ تمت التسوية – متبقي "&amp;TEXT(P1933,"#,##0")),IF(P1933&gt;0,"متبقي "&amp;TEXT(P1933,"#,##0"),"✔ متوازنة"))))),IF(R1933=0,"⚠ أضف سطر عهدة أولًا",IF(OR(C1933="",N(G1933)=0),"⚠ أكمل التاريخ والقيمة",IF(S1933="","⚠ التاريخ خارج السنة المالية",IF(H1933="","⚠ اختر بند الموازنة",IF(I1933="مرفوض","✖ مرفوض من المدير",IF(I1933&lt;&gt;"موافق","⏳ بانتظار موافقة المدير",IF(K1933&lt;&gt;"نعم","⚠ غير مسوى مع الحسابات","✔ معتمد ومسوى")))))))))</f>
        <v/>
      </c>
      <c r="R1933">
        <f>N(R1932)+IF(A1933="عهدة",1,0)</f>
        <v/>
      </c>
      <c r="S1933">
        <f>IF(C1933="","",IF(AND(C1933&gt;=DATE(2026,9,1),C1933&lt;=DATE(2027,8,31)),(YEAR(C1933)-2026)*12+MONTH(C1933)-8,""))</f>
        <v/>
      </c>
      <c r="T1933">
        <f>IF(AND(A1933="مصروف",R1933&gt;0,I1933="موافق",S1933&lt;&gt;"",H1933&lt;&gt;""),N(G1933),0)</f>
        <v/>
      </c>
    </row>
    <row r="1934">
      <c r="A1934" s="19" t="n"/>
      <c r="B1934" s="20">
        <f>IF(A1934="","",IF(R1934=0,"⚠ أضف سطر عهدة أولًا","BDR-"&amp;TEXT(R1934,"000")))</f>
        <v/>
      </c>
      <c r="C1934" s="21" t="n"/>
      <c r="D1934" s="20">
        <f>IF(C1934="","",IF(S1934="","خارج السنة المالية",INDEX(القوائم!$D$2:$D$13,S1934)))</f>
        <v/>
      </c>
      <c r="E1934" s="22" t="n"/>
      <c r="F1934" s="23" t="n"/>
      <c r="G1934" s="23" t="n"/>
      <c r="H1934" s="22" t="n"/>
      <c r="I1934" s="19" t="n"/>
      <c r="J1934" s="21" t="n"/>
      <c r="K1934" s="19" t="n"/>
      <c r="L1934" s="19" t="n"/>
      <c r="M1934" s="21" t="n"/>
      <c r="N1934" s="22" t="n"/>
      <c r="O1934" s="24">
        <f>IF(A1934&lt;&gt;"عهدة","",SUMIFS($G$8:$G$5007,$B$8:$B$5007,B1934,$A$8:$A$5007,"مصروف",$I$8:$I$5007,"&lt;&gt;مرفوض"))</f>
        <v/>
      </c>
      <c r="P1934" s="25">
        <f>IF(A1934&lt;&gt;"عهدة","",N(F1934)-O1934)</f>
        <v/>
      </c>
      <c r="Q1934" s="26">
        <f>IF(A1934="","",IF(A1934="عهدة",IF(N(F1934)=0,"⚠ أدخل قيمة العهدة",IF(P1934&lt;0,"⛔ عجز / زيادة مصروفات "&amp;TEXT(-P1934,"#,##0"),IF(COUNTIFS($B$8:$B$5007,B1934,$A$8:$A$5007,"مصروف",$I$8:$I$5007,"&lt;&gt;مرفوض",$K$8:$K$5007,"&lt;&gt;نعم")&gt;0,"⚠ "&amp;COUNTIFS($B$8:$B$5007,B1934,$A$8:$A$5007,"مصروف",$I$8:$I$5007,"&lt;&gt;مرفوض",$K$8:$K$5007,"&lt;&gt;نعم")&amp;" مصروف غير مسوى",IF(L1934="تمت التسوية",IF(P1934=0,"✔ متوازنة وتمت التسوية","✔ تمت التسوية – متبقي "&amp;TEXT(P1934,"#,##0")),IF(P1934&gt;0,"متبقي "&amp;TEXT(P1934,"#,##0"),"✔ متوازنة"))))),IF(R1934=0,"⚠ أضف سطر عهدة أولًا",IF(OR(C1934="",N(G1934)=0),"⚠ أكمل التاريخ والقيمة",IF(S1934="","⚠ التاريخ خارج السنة المالية",IF(H1934="","⚠ اختر بند الموازنة",IF(I1934="مرفوض","✖ مرفوض من المدير",IF(I1934&lt;&gt;"موافق","⏳ بانتظار موافقة المدير",IF(K1934&lt;&gt;"نعم","⚠ غير مسوى مع الحسابات","✔ معتمد ومسوى")))))))))</f>
        <v/>
      </c>
      <c r="R1934">
        <f>N(R1933)+IF(A1934="عهدة",1,0)</f>
        <v/>
      </c>
      <c r="S1934">
        <f>IF(C1934="","",IF(AND(C1934&gt;=DATE(2026,9,1),C1934&lt;=DATE(2027,8,31)),(YEAR(C1934)-2026)*12+MONTH(C1934)-8,""))</f>
        <v/>
      </c>
      <c r="T1934">
        <f>IF(AND(A1934="مصروف",R1934&gt;0,I1934="موافق",S1934&lt;&gt;"",H1934&lt;&gt;""),N(G1934),0)</f>
        <v/>
      </c>
    </row>
    <row r="1935">
      <c r="A1935" s="19" t="n"/>
      <c r="B1935" s="20">
        <f>IF(A1935="","",IF(R1935=0,"⚠ أضف سطر عهدة أولًا","BDR-"&amp;TEXT(R1935,"000")))</f>
        <v/>
      </c>
      <c r="C1935" s="21" t="n"/>
      <c r="D1935" s="20">
        <f>IF(C1935="","",IF(S1935="","خارج السنة المالية",INDEX(القوائم!$D$2:$D$13,S1935)))</f>
        <v/>
      </c>
      <c r="E1935" s="22" t="n"/>
      <c r="F1935" s="23" t="n"/>
      <c r="G1935" s="23" t="n"/>
      <c r="H1935" s="22" t="n"/>
      <c r="I1935" s="19" t="n"/>
      <c r="J1935" s="21" t="n"/>
      <c r="K1935" s="19" t="n"/>
      <c r="L1935" s="19" t="n"/>
      <c r="M1935" s="21" t="n"/>
      <c r="N1935" s="22" t="n"/>
      <c r="O1935" s="24">
        <f>IF(A1935&lt;&gt;"عهدة","",SUMIFS($G$8:$G$5007,$B$8:$B$5007,B1935,$A$8:$A$5007,"مصروف",$I$8:$I$5007,"&lt;&gt;مرفوض"))</f>
        <v/>
      </c>
      <c r="P1935" s="25">
        <f>IF(A1935&lt;&gt;"عهدة","",N(F1935)-O1935)</f>
        <v/>
      </c>
      <c r="Q1935" s="26">
        <f>IF(A1935="","",IF(A1935="عهدة",IF(N(F1935)=0,"⚠ أدخل قيمة العهدة",IF(P1935&lt;0,"⛔ عجز / زيادة مصروفات "&amp;TEXT(-P1935,"#,##0"),IF(COUNTIFS($B$8:$B$5007,B1935,$A$8:$A$5007,"مصروف",$I$8:$I$5007,"&lt;&gt;مرفوض",$K$8:$K$5007,"&lt;&gt;نعم")&gt;0,"⚠ "&amp;COUNTIFS($B$8:$B$5007,B1935,$A$8:$A$5007,"مصروف",$I$8:$I$5007,"&lt;&gt;مرفوض",$K$8:$K$5007,"&lt;&gt;نعم")&amp;" مصروف غير مسوى",IF(L1935="تمت التسوية",IF(P1935=0,"✔ متوازنة وتمت التسوية","✔ تمت التسوية – متبقي "&amp;TEXT(P1935,"#,##0")),IF(P1935&gt;0,"متبقي "&amp;TEXT(P1935,"#,##0"),"✔ متوازنة"))))),IF(R1935=0,"⚠ أضف سطر عهدة أولًا",IF(OR(C1935="",N(G1935)=0),"⚠ أكمل التاريخ والقيمة",IF(S1935="","⚠ التاريخ خارج السنة المالية",IF(H1935="","⚠ اختر بند الموازنة",IF(I1935="مرفوض","✖ مرفوض من المدير",IF(I1935&lt;&gt;"موافق","⏳ بانتظار موافقة المدير",IF(K1935&lt;&gt;"نعم","⚠ غير مسوى مع الحسابات","✔ معتمد ومسوى")))))))))</f>
        <v/>
      </c>
      <c r="R1935">
        <f>N(R1934)+IF(A1935="عهدة",1,0)</f>
        <v/>
      </c>
      <c r="S1935">
        <f>IF(C1935="","",IF(AND(C1935&gt;=DATE(2026,9,1),C1935&lt;=DATE(2027,8,31)),(YEAR(C1935)-2026)*12+MONTH(C1935)-8,""))</f>
        <v/>
      </c>
      <c r="T1935">
        <f>IF(AND(A1935="مصروف",R1935&gt;0,I1935="موافق",S1935&lt;&gt;"",H1935&lt;&gt;""),N(G1935),0)</f>
        <v/>
      </c>
    </row>
    <row r="1936">
      <c r="A1936" s="19" t="n"/>
      <c r="B1936" s="20">
        <f>IF(A1936="","",IF(R1936=0,"⚠ أضف سطر عهدة أولًا","BDR-"&amp;TEXT(R1936,"000")))</f>
        <v/>
      </c>
      <c r="C1936" s="21" t="n"/>
      <c r="D1936" s="20">
        <f>IF(C1936="","",IF(S1936="","خارج السنة المالية",INDEX(القوائم!$D$2:$D$13,S1936)))</f>
        <v/>
      </c>
      <c r="E1936" s="22" t="n"/>
      <c r="F1936" s="23" t="n"/>
      <c r="G1936" s="23" t="n"/>
      <c r="H1936" s="22" t="n"/>
      <c r="I1936" s="19" t="n"/>
      <c r="J1936" s="21" t="n"/>
      <c r="K1936" s="19" t="n"/>
      <c r="L1936" s="19" t="n"/>
      <c r="M1936" s="21" t="n"/>
      <c r="N1936" s="22" t="n"/>
      <c r="O1936" s="24">
        <f>IF(A1936&lt;&gt;"عهدة","",SUMIFS($G$8:$G$5007,$B$8:$B$5007,B1936,$A$8:$A$5007,"مصروف",$I$8:$I$5007,"&lt;&gt;مرفوض"))</f>
        <v/>
      </c>
      <c r="P1936" s="25">
        <f>IF(A1936&lt;&gt;"عهدة","",N(F1936)-O1936)</f>
        <v/>
      </c>
      <c r="Q1936" s="26">
        <f>IF(A1936="","",IF(A1936="عهدة",IF(N(F1936)=0,"⚠ أدخل قيمة العهدة",IF(P1936&lt;0,"⛔ عجز / زيادة مصروفات "&amp;TEXT(-P1936,"#,##0"),IF(COUNTIFS($B$8:$B$5007,B1936,$A$8:$A$5007,"مصروف",$I$8:$I$5007,"&lt;&gt;مرفوض",$K$8:$K$5007,"&lt;&gt;نعم")&gt;0,"⚠ "&amp;COUNTIFS($B$8:$B$5007,B1936,$A$8:$A$5007,"مصروف",$I$8:$I$5007,"&lt;&gt;مرفوض",$K$8:$K$5007,"&lt;&gt;نعم")&amp;" مصروف غير مسوى",IF(L1936="تمت التسوية",IF(P1936=0,"✔ متوازنة وتمت التسوية","✔ تمت التسوية – متبقي "&amp;TEXT(P1936,"#,##0")),IF(P1936&gt;0,"متبقي "&amp;TEXT(P1936,"#,##0"),"✔ متوازنة"))))),IF(R1936=0,"⚠ أضف سطر عهدة أولًا",IF(OR(C1936="",N(G1936)=0),"⚠ أكمل التاريخ والقيمة",IF(S1936="","⚠ التاريخ خارج السنة المالية",IF(H1936="","⚠ اختر بند الموازنة",IF(I1936="مرفوض","✖ مرفوض من المدير",IF(I1936&lt;&gt;"موافق","⏳ بانتظار موافقة المدير",IF(K1936&lt;&gt;"نعم","⚠ غير مسوى مع الحسابات","✔ معتمد ومسوى")))))))))</f>
        <v/>
      </c>
      <c r="R1936">
        <f>N(R1935)+IF(A1936="عهدة",1,0)</f>
        <v/>
      </c>
      <c r="S1936">
        <f>IF(C1936="","",IF(AND(C1936&gt;=DATE(2026,9,1),C1936&lt;=DATE(2027,8,31)),(YEAR(C1936)-2026)*12+MONTH(C1936)-8,""))</f>
        <v/>
      </c>
      <c r="T1936">
        <f>IF(AND(A1936="مصروف",R1936&gt;0,I1936="موافق",S1936&lt;&gt;"",H1936&lt;&gt;""),N(G1936),0)</f>
        <v/>
      </c>
    </row>
    <row r="1937">
      <c r="A1937" s="19" t="n"/>
      <c r="B1937" s="20">
        <f>IF(A1937="","",IF(R1937=0,"⚠ أضف سطر عهدة أولًا","BDR-"&amp;TEXT(R1937,"000")))</f>
        <v/>
      </c>
      <c r="C1937" s="21" t="n"/>
      <c r="D1937" s="20">
        <f>IF(C1937="","",IF(S1937="","خارج السنة المالية",INDEX(القوائم!$D$2:$D$13,S1937)))</f>
        <v/>
      </c>
      <c r="E1937" s="22" t="n"/>
      <c r="F1937" s="23" t="n"/>
      <c r="G1937" s="23" t="n"/>
      <c r="H1937" s="22" t="n"/>
      <c r="I1937" s="19" t="n"/>
      <c r="J1937" s="21" t="n"/>
      <c r="K1937" s="19" t="n"/>
      <c r="L1937" s="19" t="n"/>
      <c r="M1937" s="21" t="n"/>
      <c r="N1937" s="22" t="n"/>
      <c r="O1937" s="24">
        <f>IF(A1937&lt;&gt;"عهدة","",SUMIFS($G$8:$G$5007,$B$8:$B$5007,B1937,$A$8:$A$5007,"مصروف",$I$8:$I$5007,"&lt;&gt;مرفوض"))</f>
        <v/>
      </c>
      <c r="P1937" s="25">
        <f>IF(A1937&lt;&gt;"عهدة","",N(F1937)-O1937)</f>
        <v/>
      </c>
      <c r="Q1937" s="26">
        <f>IF(A1937="","",IF(A1937="عهدة",IF(N(F1937)=0,"⚠ أدخل قيمة العهدة",IF(P1937&lt;0,"⛔ عجز / زيادة مصروفات "&amp;TEXT(-P1937,"#,##0"),IF(COUNTIFS($B$8:$B$5007,B1937,$A$8:$A$5007,"مصروف",$I$8:$I$5007,"&lt;&gt;مرفوض",$K$8:$K$5007,"&lt;&gt;نعم")&gt;0,"⚠ "&amp;COUNTIFS($B$8:$B$5007,B1937,$A$8:$A$5007,"مصروف",$I$8:$I$5007,"&lt;&gt;مرفوض",$K$8:$K$5007,"&lt;&gt;نعم")&amp;" مصروف غير مسوى",IF(L1937="تمت التسوية",IF(P1937=0,"✔ متوازنة وتمت التسوية","✔ تمت التسوية – متبقي "&amp;TEXT(P1937,"#,##0")),IF(P1937&gt;0,"متبقي "&amp;TEXT(P1937,"#,##0"),"✔ متوازنة"))))),IF(R1937=0,"⚠ أضف سطر عهدة أولًا",IF(OR(C1937="",N(G1937)=0),"⚠ أكمل التاريخ والقيمة",IF(S1937="","⚠ التاريخ خارج السنة المالية",IF(H1937="","⚠ اختر بند الموازنة",IF(I1937="مرفوض","✖ مرفوض من المدير",IF(I1937&lt;&gt;"موافق","⏳ بانتظار موافقة المدير",IF(K1937&lt;&gt;"نعم","⚠ غير مسوى مع الحسابات","✔ معتمد ومسوى")))))))))</f>
        <v/>
      </c>
      <c r="R1937">
        <f>N(R1936)+IF(A1937="عهدة",1,0)</f>
        <v/>
      </c>
      <c r="S1937">
        <f>IF(C1937="","",IF(AND(C1937&gt;=DATE(2026,9,1),C1937&lt;=DATE(2027,8,31)),(YEAR(C1937)-2026)*12+MONTH(C1937)-8,""))</f>
        <v/>
      </c>
      <c r="T1937">
        <f>IF(AND(A1937="مصروف",R1937&gt;0,I1937="موافق",S1937&lt;&gt;"",H1937&lt;&gt;""),N(G1937),0)</f>
        <v/>
      </c>
    </row>
    <row r="1938">
      <c r="A1938" s="19" t="n"/>
      <c r="B1938" s="20">
        <f>IF(A1938="","",IF(R1938=0,"⚠ أضف سطر عهدة أولًا","BDR-"&amp;TEXT(R1938,"000")))</f>
        <v/>
      </c>
      <c r="C1938" s="21" t="n"/>
      <c r="D1938" s="20">
        <f>IF(C1938="","",IF(S1938="","خارج السنة المالية",INDEX(القوائم!$D$2:$D$13,S1938)))</f>
        <v/>
      </c>
      <c r="E1938" s="22" t="n"/>
      <c r="F1938" s="23" t="n"/>
      <c r="G1938" s="23" t="n"/>
      <c r="H1938" s="22" t="n"/>
      <c r="I1938" s="19" t="n"/>
      <c r="J1938" s="21" t="n"/>
      <c r="K1938" s="19" t="n"/>
      <c r="L1938" s="19" t="n"/>
      <c r="M1938" s="21" t="n"/>
      <c r="N1938" s="22" t="n"/>
      <c r="O1938" s="24">
        <f>IF(A1938&lt;&gt;"عهدة","",SUMIFS($G$8:$G$5007,$B$8:$B$5007,B1938,$A$8:$A$5007,"مصروف",$I$8:$I$5007,"&lt;&gt;مرفوض"))</f>
        <v/>
      </c>
      <c r="P1938" s="25">
        <f>IF(A1938&lt;&gt;"عهدة","",N(F1938)-O1938)</f>
        <v/>
      </c>
      <c r="Q1938" s="26">
        <f>IF(A1938="","",IF(A1938="عهدة",IF(N(F1938)=0,"⚠ أدخل قيمة العهدة",IF(P1938&lt;0,"⛔ عجز / زيادة مصروفات "&amp;TEXT(-P1938,"#,##0"),IF(COUNTIFS($B$8:$B$5007,B1938,$A$8:$A$5007,"مصروف",$I$8:$I$5007,"&lt;&gt;مرفوض",$K$8:$K$5007,"&lt;&gt;نعم")&gt;0,"⚠ "&amp;COUNTIFS($B$8:$B$5007,B1938,$A$8:$A$5007,"مصروف",$I$8:$I$5007,"&lt;&gt;مرفوض",$K$8:$K$5007,"&lt;&gt;نعم")&amp;" مصروف غير مسوى",IF(L1938="تمت التسوية",IF(P1938=0,"✔ متوازنة وتمت التسوية","✔ تمت التسوية – متبقي "&amp;TEXT(P1938,"#,##0")),IF(P1938&gt;0,"متبقي "&amp;TEXT(P1938,"#,##0"),"✔ متوازنة"))))),IF(R1938=0,"⚠ أضف سطر عهدة أولًا",IF(OR(C1938="",N(G1938)=0),"⚠ أكمل التاريخ والقيمة",IF(S1938="","⚠ التاريخ خارج السنة المالية",IF(H1938="","⚠ اختر بند الموازنة",IF(I1938="مرفوض","✖ مرفوض من المدير",IF(I1938&lt;&gt;"موافق","⏳ بانتظار موافقة المدير",IF(K1938&lt;&gt;"نعم","⚠ غير مسوى مع الحسابات","✔ معتمد ومسوى")))))))))</f>
        <v/>
      </c>
      <c r="R1938">
        <f>N(R1937)+IF(A1938="عهدة",1,0)</f>
        <v/>
      </c>
      <c r="S1938">
        <f>IF(C1938="","",IF(AND(C1938&gt;=DATE(2026,9,1),C1938&lt;=DATE(2027,8,31)),(YEAR(C1938)-2026)*12+MONTH(C1938)-8,""))</f>
        <v/>
      </c>
      <c r="T1938">
        <f>IF(AND(A1938="مصروف",R1938&gt;0,I1938="موافق",S1938&lt;&gt;"",H1938&lt;&gt;""),N(G1938),0)</f>
        <v/>
      </c>
    </row>
    <row r="1939">
      <c r="A1939" s="19" t="n"/>
      <c r="B1939" s="20">
        <f>IF(A1939="","",IF(R1939=0,"⚠ أضف سطر عهدة أولًا","BDR-"&amp;TEXT(R1939,"000")))</f>
        <v/>
      </c>
      <c r="C1939" s="21" t="n"/>
      <c r="D1939" s="20">
        <f>IF(C1939="","",IF(S1939="","خارج السنة المالية",INDEX(القوائم!$D$2:$D$13,S1939)))</f>
        <v/>
      </c>
      <c r="E1939" s="22" t="n"/>
      <c r="F1939" s="23" t="n"/>
      <c r="G1939" s="23" t="n"/>
      <c r="H1939" s="22" t="n"/>
      <c r="I1939" s="19" t="n"/>
      <c r="J1939" s="21" t="n"/>
      <c r="K1939" s="19" t="n"/>
      <c r="L1939" s="19" t="n"/>
      <c r="M1939" s="21" t="n"/>
      <c r="N1939" s="22" t="n"/>
      <c r="O1939" s="24">
        <f>IF(A1939&lt;&gt;"عهدة","",SUMIFS($G$8:$G$5007,$B$8:$B$5007,B1939,$A$8:$A$5007,"مصروف",$I$8:$I$5007,"&lt;&gt;مرفوض"))</f>
        <v/>
      </c>
      <c r="P1939" s="25">
        <f>IF(A1939&lt;&gt;"عهدة","",N(F1939)-O1939)</f>
        <v/>
      </c>
      <c r="Q1939" s="26">
        <f>IF(A1939="","",IF(A1939="عهدة",IF(N(F1939)=0,"⚠ أدخل قيمة العهدة",IF(P1939&lt;0,"⛔ عجز / زيادة مصروفات "&amp;TEXT(-P1939,"#,##0"),IF(COUNTIFS($B$8:$B$5007,B1939,$A$8:$A$5007,"مصروف",$I$8:$I$5007,"&lt;&gt;مرفوض",$K$8:$K$5007,"&lt;&gt;نعم")&gt;0,"⚠ "&amp;COUNTIFS($B$8:$B$5007,B1939,$A$8:$A$5007,"مصروف",$I$8:$I$5007,"&lt;&gt;مرفوض",$K$8:$K$5007,"&lt;&gt;نعم")&amp;" مصروف غير مسوى",IF(L1939="تمت التسوية",IF(P1939=0,"✔ متوازنة وتمت التسوية","✔ تمت التسوية – متبقي "&amp;TEXT(P1939,"#,##0")),IF(P1939&gt;0,"متبقي "&amp;TEXT(P1939,"#,##0"),"✔ متوازنة"))))),IF(R1939=0,"⚠ أضف سطر عهدة أولًا",IF(OR(C1939="",N(G1939)=0),"⚠ أكمل التاريخ والقيمة",IF(S1939="","⚠ التاريخ خارج السنة المالية",IF(H1939="","⚠ اختر بند الموازنة",IF(I1939="مرفوض","✖ مرفوض من المدير",IF(I1939&lt;&gt;"موافق","⏳ بانتظار موافقة المدير",IF(K1939&lt;&gt;"نعم","⚠ غير مسوى مع الحسابات","✔ معتمد ومسوى")))))))))</f>
        <v/>
      </c>
      <c r="R1939">
        <f>N(R1938)+IF(A1939="عهدة",1,0)</f>
        <v/>
      </c>
      <c r="S1939">
        <f>IF(C1939="","",IF(AND(C1939&gt;=DATE(2026,9,1),C1939&lt;=DATE(2027,8,31)),(YEAR(C1939)-2026)*12+MONTH(C1939)-8,""))</f>
        <v/>
      </c>
      <c r="T1939">
        <f>IF(AND(A1939="مصروف",R1939&gt;0,I1939="موافق",S1939&lt;&gt;"",H1939&lt;&gt;""),N(G1939),0)</f>
        <v/>
      </c>
    </row>
    <row r="1940">
      <c r="A1940" s="19" t="n"/>
      <c r="B1940" s="20">
        <f>IF(A1940="","",IF(R1940=0,"⚠ أضف سطر عهدة أولًا","BDR-"&amp;TEXT(R1940,"000")))</f>
        <v/>
      </c>
      <c r="C1940" s="21" t="n"/>
      <c r="D1940" s="20">
        <f>IF(C1940="","",IF(S1940="","خارج السنة المالية",INDEX(القوائم!$D$2:$D$13,S1940)))</f>
        <v/>
      </c>
      <c r="E1940" s="22" t="n"/>
      <c r="F1940" s="23" t="n"/>
      <c r="G1940" s="23" t="n"/>
      <c r="H1940" s="22" t="n"/>
      <c r="I1940" s="19" t="n"/>
      <c r="J1940" s="21" t="n"/>
      <c r="K1940" s="19" t="n"/>
      <c r="L1940" s="19" t="n"/>
      <c r="M1940" s="21" t="n"/>
      <c r="N1940" s="22" t="n"/>
      <c r="O1940" s="24">
        <f>IF(A1940&lt;&gt;"عهدة","",SUMIFS($G$8:$G$5007,$B$8:$B$5007,B1940,$A$8:$A$5007,"مصروف",$I$8:$I$5007,"&lt;&gt;مرفوض"))</f>
        <v/>
      </c>
      <c r="P1940" s="25">
        <f>IF(A1940&lt;&gt;"عهدة","",N(F1940)-O1940)</f>
        <v/>
      </c>
      <c r="Q1940" s="26">
        <f>IF(A1940="","",IF(A1940="عهدة",IF(N(F1940)=0,"⚠ أدخل قيمة العهدة",IF(P1940&lt;0,"⛔ عجز / زيادة مصروفات "&amp;TEXT(-P1940,"#,##0"),IF(COUNTIFS($B$8:$B$5007,B1940,$A$8:$A$5007,"مصروف",$I$8:$I$5007,"&lt;&gt;مرفوض",$K$8:$K$5007,"&lt;&gt;نعم")&gt;0,"⚠ "&amp;COUNTIFS($B$8:$B$5007,B1940,$A$8:$A$5007,"مصروف",$I$8:$I$5007,"&lt;&gt;مرفوض",$K$8:$K$5007,"&lt;&gt;نعم")&amp;" مصروف غير مسوى",IF(L1940="تمت التسوية",IF(P1940=0,"✔ متوازنة وتمت التسوية","✔ تمت التسوية – متبقي "&amp;TEXT(P1940,"#,##0")),IF(P1940&gt;0,"متبقي "&amp;TEXT(P1940,"#,##0"),"✔ متوازنة"))))),IF(R1940=0,"⚠ أضف سطر عهدة أولًا",IF(OR(C1940="",N(G1940)=0),"⚠ أكمل التاريخ والقيمة",IF(S1940="","⚠ التاريخ خارج السنة المالية",IF(H1940="","⚠ اختر بند الموازنة",IF(I1940="مرفوض","✖ مرفوض من المدير",IF(I1940&lt;&gt;"موافق","⏳ بانتظار موافقة المدير",IF(K1940&lt;&gt;"نعم","⚠ غير مسوى مع الحسابات","✔ معتمد ومسوى")))))))))</f>
        <v/>
      </c>
      <c r="R1940">
        <f>N(R1939)+IF(A1940="عهدة",1,0)</f>
        <v/>
      </c>
      <c r="S1940">
        <f>IF(C1940="","",IF(AND(C1940&gt;=DATE(2026,9,1),C1940&lt;=DATE(2027,8,31)),(YEAR(C1940)-2026)*12+MONTH(C1940)-8,""))</f>
        <v/>
      </c>
      <c r="T1940">
        <f>IF(AND(A1940="مصروف",R1940&gt;0,I1940="موافق",S1940&lt;&gt;"",H1940&lt;&gt;""),N(G1940),0)</f>
        <v/>
      </c>
    </row>
    <row r="1941">
      <c r="A1941" s="19" t="n"/>
      <c r="B1941" s="20">
        <f>IF(A1941="","",IF(R1941=0,"⚠ أضف سطر عهدة أولًا","BDR-"&amp;TEXT(R1941,"000")))</f>
        <v/>
      </c>
      <c r="C1941" s="21" t="n"/>
      <c r="D1941" s="20">
        <f>IF(C1941="","",IF(S1941="","خارج السنة المالية",INDEX(القوائم!$D$2:$D$13,S1941)))</f>
        <v/>
      </c>
      <c r="E1941" s="22" t="n"/>
      <c r="F1941" s="23" t="n"/>
      <c r="G1941" s="23" t="n"/>
      <c r="H1941" s="22" t="n"/>
      <c r="I1941" s="19" t="n"/>
      <c r="J1941" s="21" t="n"/>
      <c r="K1941" s="19" t="n"/>
      <c r="L1941" s="19" t="n"/>
      <c r="M1941" s="21" t="n"/>
      <c r="N1941" s="22" t="n"/>
      <c r="O1941" s="24">
        <f>IF(A1941&lt;&gt;"عهدة","",SUMIFS($G$8:$G$5007,$B$8:$B$5007,B1941,$A$8:$A$5007,"مصروف",$I$8:$I$5007,"&lt;&gt;مرفوض"))</f>
        <v/>
      </c>
      <c r="P1941" s="25">
        <f>IF(A1941&lt;&gt;"عهدة","",N(F1941)-O1941)</f>
        <v/>
      </c>
      <c r="Q1941" s="26">
        <f>IF(A1941="","",IF(A1941="عهدة",IF(N(F1941)=0,"⚠ أدخل قيمة العهدة",IF(P1941&lt;0,"⛔ عجز / زيادة مصروفات "&amp;TEXT(-P1941,"#,##0"),IF(COUNTIFS($B$8:$B$5007,B1941,$A$8:$A$5007,"مصروف",$I$8:$I$5007,"&lt;&gt;مرفوض",$K$8:$K$5007,"&lt;&gt;نعم")&gt;0,"⚠ "&amp;COUNTIFS($B$8:$B$5007,B1941,$A$8:$A$5007,"مصروف",$I$8:$I$5007,"&lt;&gt;مرفوض",$K$8:$K$5007,"&lt;&gt;نعم")&amp;" مصروف غير مسوى",IF(L1941="تمت التسوية",IF(P1941=0,"✔ متوازنة وتمت التسوية","✔ تمت التسوية – متبقي "&amp;TEXT(P1941,"#,##0")),IF(P1941&gt;0,"متبقي "&amp;TEXT(P1941,"#,##0"),"✔ متوازنة"))))),IF(R1941=0,"⚠ أضف سطر عهدة أولًا",IF(OR(C1941="",N(G1941)=0),"⚠ أكمل التاريخ والقيمة",IF(S1941="","⚠ التاريخ خارج السنة المالية",IF(H1941="","⚠ اختر بند الموازنة",IF(I1941="مرفوض","✖ مرفوض من المدير",IF(I1941&lt;&gt;"موافق","⏳ بانتظار موافقة المدير",IF(K1941&lt;&gt;"نعم","⚠ غير مسوى مع الحسابات","✔ معتمد ومسوى")))))))))</f>
        <v/>
      </c>
      <c r="R1941">
        <f>N(R1940)+IF(A1941="عهدة",1,0)</f>
        <v/>
      </c>
      <c r="S1941">
        <f>IF(C1941="","",IF(AND(C1941&gt;=DATE(2026,9,1),C1941&lt;=DATE(2027,8,31)),(YEAR(C1941)-2026)*12+MONTH(C1941)-8,""))</f>
        <v/>
      </c>
      <c r="T1941">
        <f>IF(AND(A1941="مصروف",R1941&gt;0,I1941="موافق",S1941&lt;&gt;"",H1941&lt;&gt;""),N(G1941),0)</f>
        <v/>
      </c>
    </row>
    <row r="1942">
      <c r="A1942" s="19" t="n"/>
      <c r="B1942" s="20">
        <f>IF(A1942="","",IF(R1942=0,"⚠ أضف سطر عهدة أولًا","BDR-"&amp;TEXT(R1942,"000")))</f>
        <v/>
      </c>
      <c r="C1942" s="21" t="n"/>
      <c r="D1942" s="20">
        <f>IF(C1942="","",IF(S1942="","خارج السنة المالية",INDEX(القوائم!$D$2:$D$13,S1942)))</f>
        <v/>
      </c>
      <c r="E1942" s="22" t="n"/>
      <c r="F1942" s="23" t="n"/>
      <c r="G1942" s="23" t="n"/>
      <c r="H1942" s="22" t="n"/>
      <c r="I1942" s="19" t="n"/>
      <c r="J1942" s="21" t="n"/>
      <c r="K1942" s="19" t="n"/>
      <c r="L1942" s="19" t="n"/>
      <c r="M1942" s="21" t="n"/>
      <c r="N1942" s="22" t="n"/>
      <c r="O1942" s="24">
        <f>IF(A1942&lt;&gt;"عهدة","",SUMIFS($G$8:$G$5007,$B$8:$B$5007,B1942,$A$8:$A$5007,"مصروف",$I$8:$I$5007,"&lt;&gt;مرفوض"))</f>
        <v/>
      </c>
      <c r="P1942" s="25">
        <f>IF(A1942&lt;&gt;"عهدة","",N(F1942)-O1942)</f>
        <v/>
      </c>
      <c r="Q1942" s="26">
        <f>IF(A1942="","",IF(A1942="عهدة",IF(N(F1942)=0,"⚠ أدخل قيمة العهدة",IF(P1942&lt;0,"⛔ عجز / زيادة مصروفات "&amp;TEXT(-P1942,"#,##0"),IF(COUNTIFS($B$8:$B$5007,B1942,$A$8:$A$5007,"مصروف",$I$8:$I$5007,"&lt;&gt;مرفوض",$K$8:$K$5007,"&lt;&gt;نعم")&gt;0,"⚠ "&amp;COUNTIFS($B$8:$B$5007,B1942,$A$8:$A$5007,"مصروف",$I$8:$I$5007,"&lt;&gt;مرفوض",$K$8:$K$5007,"&lt;&gt;نعم")&amp;" مصروف غير مسوى",IF(L1942="تمت التسوية",IF(P1942=0,"✔ متوازنة وتمت التسوية","✔ تمت التسوية – متبقي "&amp;TEXT(P1942,"#,##0")),IF(P1942&gt;0,"متبقي "&amp;TEXT(P1942,"#,##0"),"✔ متوازنة"))))),IF(R1942=0,"⚠ أضف سطر عهدة أولًا",IF(OR(C1942="",N(G1942)=0),"⚠ أكمل التاريخ والقيمة",IF(S1942="","⚠ التاريخ خارج السنة المالية",IF(H1942="","⚠ اختر بند الموازنة",IF(I1942="مرفوض","✖ مرفوض من المدير",IF(I1942&lt;&gt;"موافق","⏳ بانتظار موافقة المدير",IF(K1942&lt;&gt;"نعم","⚠ غير مسوى مع الحسابات","✔ معتمد ومسوى")))))))))</f>
        <v/>
      </c>
      <c r="R1942">
        <f>N(R1941)+IF(A1942="عهدة",1,0)</f>
        <v/>
      </c>
      <c r="S1942">
        <f>IF(C1942="","",IF(AND(C1942&gt;=DATE(2026,9,1),C1942&lt;=DATE(2027,8,31)),(YEAR(C1942)-2026)*12+MONTH(C1942)-8,""))</f>
        <v/>
      </c>
      <c r="T1942">
        <f>IF(AND(A1942="مصروف",R1942&gt;0,I1942="موافق",S1942&lt;&gt;"",H1942&lt;&gt;""),N(G1942),0)</f>
        <v/>
      </c>
    </row>
    <row r="1943">
      <c r="A1943" s="19" t="n"/>
      <c r="B1943" s="20">
        <f>IF(A1943="","",IF(R1943=0,"⚠ أضف سطر عهدة أولًا","BDR-"&amp;TEXT(R1943,"000")))</f>
        <v/>
      </c>
      <c r="C1943" s="21" t="n"/>
      <c r="D1943" s="20">
        <f>IF(C1943="","",IF(S1943="","خارج السنة المالية",INDEX(القوائم!$D$2:$D$13,S1943)))</f>
        <v/>
      </c>
      <c r="E1943" s="22" t="n"/>
      <c r="F1943" s="23" t="n"/>
      <c r="G1943" s="23" t="n"/>
      <c r="H1943" s="22" t="n"/>
      <c r="I1943" s="19" t="n"/>
      <c r="J1943" s="21" t="n"/>
      <c r="K1943" s="19" t="n"/>
      <c r="L1943" s="19" t="n"/>
      <c r="M1943" s="21" t="n"/>
      <c r="N1943" s="22" t="n"/>
      <c r="O1943" s="24">
        <f>IF(A1943&lt;&gt;"عهدة","",SUMIFS($G$8:$G$5007,$B$8:$B$5007,B1943,$A$8:$A$5007,"مصروف",$I$8:$I$5007,"&lt;&gt;مرفوض"))</f>
        <v/>
      </c>
      <c r="P1943" s="25">
        <f>IF(A1943&lt;&gt;"عهدة","",N(F1943)-O1943)</f>
        <v/>
      </c>
      <c r="Q1943" s="26">
        <f>IF(A1943="","",IF(A1943="عهدة",IF(N(F1943)=0,"⚠ أدخل قيمة العهدة",IF(P1943&lt;0,"⛔ عجز / زيادة مصروفات "&amp;TEXT(-P1943,"#,##0"),IF(COUNTIFS($B$8:$B$5007,B1943,$A$8:$A$5007,"مصروف",$I$8:$I$5007,"&lt;&gt;مرفوض",$K$8:$K$5007,"&lt;&gt;نعم")&gt;0,"⚠ "&amp;COUNTIFS($B$8:$B$5007,B1943,$A$8:$A$5007,"مصروف",$I$8:$I$5007,"&lt;&gt;مرفوض",$K$8:$K$5007,"&lt;&gt;نعم")&amp;" مصروف غير مسوى",IF(L1943="تمت التسوية",IF(P1943=0,"✔ متوازنة وتمت التسوية","✔ تمت التسوية – متبقي "&amp;TEXT(P1943,"#,##0")),IF(P1943&gt;0,"متبقي "&amp;TEXT(P1943,"#,##0"),"✔ متوازنة"))))),IF(R1943=0,"⚠ أضف سطر عهدة أولًا",IF(OR(C1943="",N(G1943)=0),"⚠ أكمل التاريخ والقيمة",IF(S1943="","⚠ التاريخ خارج السنة المالية",IF(H1943="","⚠ اختر بند الموازنة",IF(I1943="مرفوض","✖ مرفوض من المدير",IF(I1943&lt;&gt;"موافق","⏳ بانتظار موافقة المدير",IF(K1943&lt;&gt;"نعم","⚠ غير مسوى مع الحسابات","✔ معتمد ومسوى")))))))))</f>
        <v/>
      </c>
      <c r="R1943">
        <f>N(R1942)+IF(A1943="عهدة",1,0)</f>
        <v/>
      </c>
      <c r="S1943">
        <f>IF(C1943="","",IF(AND(C1943&gt;=DATE(2026,9,1),C1943&lt;=DATE(2027,8,31)),(YEAR(C1943)-2026)*12+MONTH(C1943)-8,""))</f>
        <v/>
      </c>
      <c r="T1943">
        <f>IF(AND(A1943="مصروف",R1943&gt;0,I1943="موافق",S1943&lt;&gt;"",H1943&lt;&gt;""),N(G1943),0)</f>
        <v/>
      </c>
    </row>
    <row r="1944">
      <c r="A1944" s="19" t="n"/>
      <c r="B1944" s="20">
        <f>IF(A1944="","",IF(R1944=0,"⚠ أضف سطر عهدة أولًا","BDR-"&amp;TEXT(R1944,"000")))</f>
        <v/>
      </c>
      <c r="C1944" s="21" t="n"/>
      <c r="D1944" s="20">
        <f>IF(C1944="","",IF(S1944="","خارج السنة المالية",INDEX(القوائم!$D$2:$D$13,S1944)))</f>
        <v/>
      </c>
      <c r="E1944" s="22" t="n"/>
      <c r="F1944" s="23" t="n"/>
      <c r="G1944" s="23" t="n"/>
      <c r="H1944" s="22" t="n"/>
      <c r="I1944" s="19" t="n"/>
      <c r="J1944" s="21" t="n"/>
      <c r="K1944" s="19" t="n"/>
      <c r="L1944" s="19" t="n"/>
      <c r="M1944" s="21" t="n"/>
      <c r="N1944" s="22" t="n"/>
      <c r="O1944" s="24">
        <f>IF(A1944&lt;&gt;"عهدة","",SUMIFS($G$8:$G$5007,$B$8:$B$5007,B1944,$A$8:$A$5007,"مصروف",$I$8:$I$5007,"&lt;&gt;مرفوض"))</f>
        <v/>
      </c>
      <c r="P1944" s="25">
        <f>IF(A1944&lt;&gt;"عهدة","",N(F1944)-O1944)</f>
        <v/>
      </c>
      <c r="Q1944" s="26">
        <f>IF(A1944="","",IF(A1944="عهدة",IF(N(F1944)=0,"⚠ أدخل قيمة العهدة",IF(P1944&lt;0,"⛔ عجز / زيادة مصروفات "&amp;TEXT(-P1944,"#,##0"),IF(COUNTIFS($B$8:$B$5007,B1944,$A$8:$A$5007,"مصروف",$I$8:$I$5007,"&lt;&gt;مرفوض",$K$8:$K$5007,"&lt;&gt;نعم")&gt;0,"⚠ "&amp;COUNTIFS($B$8:$B$5007,B1944,$A$8:$A$5007,"مصروف",$I$8:$I$5007,"&lt;&gt;مرفوض",$K$8:$K$5007,"&lt;&gt;نعم")&amp;" مصروف غير مسوى",IF(L1944="تمت التسوية",IF(P1944=0,"✔ متوازنة وتمت التسوية","✔ تمت التسوية – متبقي "&amp;TEXT(P1944,"#,##0")),IF(P1944&gt;0,"متبقي "&amp;TEXT(P1944,"#,##0"),"✔ متوازنة"))))),IF(R1944=0,"⚠ أضف سطر عهدة أولًا",IF(OR(C1944="",N(G1944)=0),"⚠ أكمل التاريخ والقيمة",IF(S1944="","⚠ التاريخ خارج السنة المالية",IF(H1944="","⚠ اختر بند الموازنة",IF(I1944="مرفوض","✖ مرفوض من المدير",IF(I1944&lt;&gt;"موافق","⏳ بانتظار موافقة المدير",IF(K1944&lt;&gt;"نعم","⚠ غير مسوى مع الحسابات","✔ معتمد ومسوى")))))))))</f>
        <v/>
      </c>
      <c r="R1944">
        <f>N(R1943)+IF(A1944="عهدة",1,0)</f>
        <v/>
      </c>
      <c r="S1944">
        <f>IF(C1944="","",IF(AND(C1944&gt;=DATE(2026,9,1),C1944&lt;=DATE(2027,8,31)),(YEAR(C1944)-2026)*12+MONTH(C1944)-8,""))</f>
        <v/>
      </c>
      <c r="T1944">
        <f>IF(AND(A1944="مصروف",R1944&gt;0,I1944="موافق",S1944&lt;&gt;"",H1944&lt;&gt;""),N(G1944),0)</f>
        <v/>
      </c>
    </row>
    <row r="1945">
      <c r="A1945" s="19" t="n"/>
      <c r="B1945" s="20">
        <f>IF(A1945="","",IF(R1945=0,"⚠ أضف سطر عهدة أولًا","BDR-"&amp;TEXT(R1945,"000")))</f>
        <v/>
      </c>
      <c r="C1945" s="21" t="n"/>
      <c r="D1945" s="20">
        <f>IF(C1945="","",IF(S1945="","خارج السنة المالية",INDEX(القوائم!$D$2:$D$13,S1945)))</f>
        <v/>
      </c>
      <c r="E1945" s="22" t="n"/>
      <c r="F1945" s="23" t="n"/>
      <c r="G1945" s="23" t="n"/>
      <c r="H1945" s="22" t="n"/>
      <c r="I1945" s="19" t="n"/>
      <c r="J1945" s="21" t="n"/>
      <c r="K1945" s="19" t="n"/>
      <c r="L1945" s="19" t="n"/>
      <c r="M1945" s="21" t="n"/>
      <c r="N1945" s="22" t="n"/>
      <c r="O1945" s="24">
        <f>IF(A1945&lt;&gt;"عهدة","",SUMIFS($G$8:$G$5007,$B$8:$B$5007,B1945,$A$8:$A$5007,"مصروف",$I$8:$I$5007,"&lt;&gt;مرفوض"))</f>
        <v/>
      </c>
      <c r="P1945" s="25">
        <f>IF(A1945&lt;&gt;"عهدة","",N(F1945)-O1945)</f>
        <v/>
      </c>
      <c r="Q1945" s="26">
        <f>IF(A1945="","",IF(A1945="عهدة",IF(N(F1945)=0,"⚠ أدخل قيمة العهدة",IF(P1945&lt;0,"⛔ عجز / زيادة مصروفات "&amp;TEXT(-P1945,"#,##0"),IF(COUNTIFS($B$8:$B$5007,B1945,$A$8:$A$5007,"مصروف",$I$8:$I$5007,"&lt;&gt;مرفوض",$K$8:$K$5007,"&lt;&gt;نعم")&gt;0,"⚠ "&amp;COUNTIFS($B$8:$B$5007,B1945,$A$8:$A$5007,"مصروف",$I$8:$I$5007,"&lt;&gt;مرفوض",$K$8:$K$5007,"&lt;&gt;نعم")&amp;" مصروف غير مسوى",IF(L1945="تمت التسوية",IF(P1945=0,"✔ متوازنة وتمت التسوية","✔ تمت التسوية – متبقي "&amp;TEXT(P1945,"#,##0")),IF(P1945&gt;0,"متبقي "&amp;TEXT(P1945,"#,##0"),"✔ متوازنة"))))),IF(R1945=0,"⚠ أضف سطر عهدة أولًا",IF(OR(C1945="",N(G1945)=0),"⚠ أكمل التاريخ والقيمة",IF(S1945="","⚠ التاريخ خارج السنة المالية",IF(H1945="","⚠ اختر بند الموازنة",IF(I1945="مرفوض","✖ مرفوض من المدير",IF(I1945&lt;&gt;"موافق","⏳ بانتظار موافقة المدير",IF(K1945&lt;&gt;"نعم","⚠ غير مسوى مع الحسابات","✔ معتمد ومسوى")))))))))</f>
        <v/>
      </c>
      <c r="R1945">
        <f>N(R1944)+IF(A1945="عهدة",1,0)</f>
        <v/>
      </c>
      <c r="S1945">
        <f>IF(C1945="","",IF(AND(C1945&gt;=DATE(2026,9,1),C1945&lt;=DATE(2027,8,31)),(YEAR(C1945)-2026)*12+MONTH(C1945)-8,""))</f>
        <v/>
      </c>
      <c r="T1945">
        <f>IF(AND(A1945="مصروف",R1945&gt;0,I1945="موافق",S1945&lt;&gt;"",H1945&lt;&gt;""),N(G1945),0)</f>
        <v/>
      </c>
    </row>
    <row r="1946">
      <c r="A1946" s="19" t="n"/>
      <c r="B1946" s="20">
        <f>IF(A1946="","",IF(R1946=0,"⚠ أضف سطر عهدة أولًا","BDR-"&amp;TEXT(R1946,"000")))</f>
        <v/>
      </c>
      <c r="C1946" s="21" t="n"/>
      <c r="D1946" s="20">
        <f>IF(C1946="","",IF(S1946="","خارج السنة المالية",INDEX(القوائم!$D$2:$D$13,S1946)))</f>
        <v/>
      </c>
      <c r="E1946" s="22" t="n"/>
      <c r="F1946" s="23" t="n"/>
      <c r="G1946" s="23" t="n"/>
      <c r="H1946" s="22" t="n"/>
      <c r="I1946" s="19" t="n"/>
      <c r="J1946" s="21" t="n"/>
      <c r="K1946" s="19" t="n"/>
      <c r="L1946" s="19" t="n"/>
      <c r="M1946" s="21" t="n"/>
      <c r="N1946" s="22" t="n"/>
      <c r="O1946" s="24">
        <f>IF(A1946&lt;&gt;"عهدة","",SUMIFS($G$8:$G$5007,$B$8:$B$5007,B1946,$A$8:$A$5007,"مصروف",$I$8:$I$5007,"&lt;&gt;مرفوض"))</f>
        <v/>
      </c>
      <c r="P1946" s="25">
        <f>IF(A1946&lt;&gt;"عهدة","",N(F1946)-O1946)</f>
        <v/>
      </c>
      <c r="Q1946" s="26">
        <f>IF(A1946="","",IF(A1946="عهدة",IF(N(F1946)=0,"⚠ أدخل قيمة العهدة",IF(P1946&lt;0,"⛔ عجز / زيادة مصروفات "&amp;TEXT(-P1946,"#,##0"),IF(COUNTIFS($B$8:$B$5007,B1946,$A$8:$A$5007,"مصروف",$I$8:$I$5007,"&lt;&gt;مرفوض",$K$8:$K$5007,"&lt;&gt;نعم")&gt;0,"⚠ "&amp;COUNTIFS($B$8:$B$5007,B1946,$A$8:$A$5007,"مصروف",$I$8:$I$5007,"&lt;&gt;مرفوض",$K$8:$K$5007,"&lt;&gt;نعم")&amp;" مصروف غير مسوى",IF(L1946="تمت التسوية",IF(P1946=0,"✔ متوازنة وتمت التسوية","✔ تمت التسوية – متبقي "&amp;TEXT(P1946,"#,##0")),IF(P1946&gt;0,"متبقي "&amp;TEXT(P1946,"#,##0"),"✔ متوازنة"))))),IF(R1946=0,"⚠ أضف سطر عهدة أولًا",IF(OR(C1946="",N(G1946)=0),"⚠ أكمل التاريخ والقيمة",IF(S1946="","⚠ التاريخ خارج السنة المالية",IF(H1946="","⚠ اختر بند الموازنة",IF(I1946="مرفوض","✖ مرفوض من المدير",IF(I1946&lt;&gt;"موافق","⏳ بانتظار موافقة المدير",IF(K1946&lt;&gt;"نعم","⚠ غير مسوى مع الحسابات","✔ معتمد ومسوى")))))))))</f>
        <v/>
      </c>
      <c r="R1946">
        <f>N(R1945)+IF(A1946="عهدة",1,0)</f>
        <v/>
      </c>
      <c r="S1946">
        <f>IF(C1946="","",IF(AND(C1946&gt;=DATE(2026,9,1),C1946&lt;=DATE(2027,8,31)),(YEAR(C1946)-2026)*12+MONTH(C1946)-8,""))</f>
        <v/>
      </c>
      <c r="T1946">
        <f>IF(AND(A1946="مصروف",R1946&gt;0,I1946="موافق",S1946&lt;&gt;"",H1946&lt;&gt;""),N(G1946),0)</f>
        <v/>
      </c>
    </row>
    <row r="1947">
      <c r="A1947" s="19" t="n"/>
      <c r="B1947" s="20">
        <f>IF(A1947="","",IF(R1947=0,"⚠ أضف سطر عهدة أولًا","BDR-"&amp;TEXT(R1947,"000")))</f>
        <v/>
      </c>
      <c r="C1947" s="21" t="n"/>
      <c r="D1947" s="20">
        <f>IF(C1947="","",IF(S1947="","خارج السنة المالية",INDEX(القوائم!$D$2:$D$13,S1947)))</f>
        <v/>
      </c>
      <c r="E1947" s="22" t="n"/>
      <c r="F1947" s="23" t="n"/>
      <c r="G1947" s="23" t="n"/>
      <c r="H1947" s="22" t="n"/>
      <c r="I1947" s="19" t="n"/>
      <c r="J1947" s="21" t="n"/>
      <c r="K1947" s="19" t="n"/>
      <c r="L1947" s="19" t="n"/>
      <c r="M1947" s="21" t="n"/>
      <c r="N1947" s="22" t="n"/>
      <c r="O1947" s="24">
        <f>IF(A1947&lt;&gt;"عهدة","",SUMIFS($G$8:$G$5007,$B$8:$B$5007,B1947,$A$8:$A$5007,"مصروف",$I$8:$I$5007,"&lt;&gt;مرفوض"))</f>
        <v/>
      </c>
      <c r="P1947" s="25">
        <f>IF(A1947&lt;&gt;"عهدة","",N(F1947)-O1947)</f>
        <v/>
      </c>
      <c r="Q1947" s="26">
        <f>IF(A1947="","",IF(A1947="عهدة",IF(N(F1947)=0,"⚠ أدخل قيمة العهدة",IF(P1947&lt;0,"⛔ عجز / زيادة مصروفات "&amp;TEXT(-P1947,"#,##0"),IF(COUNTIFS($B$8:$B$5007,B1947,$A$8:$A$5007,"مصروف",$I$8:$I$5007,"&lt;&gt;مرفوض",$K$8:$K$5007,"&lt;&gt;نعم")&gt;0,"⚠ "&amp;COUNTIFS($B$8:$B$5007,B1947,$A$8:$A$5007,"مصروف",$I$8:$I$5007,"&lt;&gt;مرفوض",$K$8:$K$5007,"&lt;&gt;نعم")&amp;" مصروف غير مسوى",IF(L1947="تمت التسوية",IF(P1947=0,"✔ متوازنة وتمت التسوية","✔ تمت التسوية – متبقي "&amp;TEXT(P1947,"#,##0")),IF(P1947&gt;0,"متبقي "&amp;TEXT(P1947,"#,##0"),"✔ متوازنة"))))),IF(R1947=0,"⚠ أضف سطر عهدة أولًا",IF(OR(C1947="",N(G1947)=0),"⚠ أكمل التاريخ والقيمة",IF(S1947="","⚠ التاريخ خارج السنة المالية",IF(H1947="","⚠ اختر بند الموازنة",IF(I1947="مرفوض","✖ مرفوض من المدير",IF(I1947&lt;&gt;"موافق","⏳ بانتظار موافقة المدير",IF(K1947&lt;&gt;"نعم","⚠ غير مسوى مع الحسابات","✔ معتمد ومسوى")))))))))</f>
        <v/>
      </c>
      <c r="R1947">
        <f>N(R1946)+IF(A1947="عهدة",1,0)</f>
        <v/>
      </c>
      <c r="S1947">
        <f>IF(C1947="","",IF(AND(C1947&gt;=DATE(2026,9,1),C1947&lt;=DATE(2027,8,31)),(YEAR(C1947)-2026)*12+MONTH(C1947)-8,""))</f>
        <v/>
      </c>
      <c r="T1947">
        <f>IF(AND(A1947="مصروف",R1947&gt;0,I1947="موافق",S1947&lt;&gt;"",H1947&lt;&gt;""),N(G1947),0)</f>
        <v/>
      </c>
    </row>
    <row r="1948">
      <c r="A1948" s="19" t="n"/>
      <c r="B1948" s="20">
        <f>IF(A1948="","",IF(R1948=0,"⚠ أضف سطر عهدة أولًا","BDR-"&amp;TEXT(R1948,"000")))</f>
        <v/>
      </c>
      <c r="C1948" s="21" t="n"/>
      <c r="D1948" s="20">
        <f>IF(C1948="","",IF(S1948="","خارج السنة المالية",INDEX(القوائم!$D$2:$D$13,S1948)))</f>
        <v/>
      </c>
      <c r="E1948" s="22" t="n"/>
      <c r="F1948" s="23" t="n"/>
      <c r="G1948" s="23" t="n"/>
      <c r="H1948" s="22" t="n"/>
      <c r="I1948" s="19" t="n"/>
      <c r="J1948" s="21" t="n"/>
      <c r="K1948" s="19" t="n"/>
      <c r="L1948" s="19" t="n"/>
      <c r="M1948" s="21" t="n"/>
      <c r="N1948" s="22" t="n"/>
      <c r="O1948" s="24">
        <f>IF(A1948&lt;&gt;"عهدة","",SUMIFS($G$8:$G$5007,$B$8:$B$5007,B1948,$A$8:$A$5007,"مصروف",$I$8:$I$5007,"&lt;&gt;مرفوض"))</f>
        <v/>
      </c>
      <c r="P1948" s="25">
        <f>IF(A1948&lt;&gt;"عهدة","",N(F1948)-O1948)</f>
        <v/>
      </c>
      <c r="Q1948" s="26">
        <f>IF(A1948="","",IF(A1948="عهدة",IF(N(F1948)=0,"⚠ أدخل قيمة العهدة",IF(P1948&lt;0,"⛔ عجز / زيادة مصروفات "&amp;TEXT(-P1948,"#,##0"),IF(COUNTIFS($B$8:$B$5007,B1948,$A$8:$A$5007,"مصروف",$I$8:$I$5007,"&lt;&gt;مرفوض",$K$8:$K$5007,"&lt;&gt;نعم")&gt;0,"⚠ "&amp;COUNTIFS($B$8:$B$5007,B1948,$A$8:$A$5007,"مصروف",$I$8:$I$5007,"&lt;&gt;مرفوض",$K$8:$K$5007,"&lt;&gt;نعم")&amp;" مصروف غير مسوى",IF(L1948="تمت التسوية",IF(P1948=0,"✔ متوازنة وتمت التسوية","✔ تمت التسوية – متبقي "&amp;TEXT(P1948,"#,##0")),IF(P1948&gt;0,"متبقي "&amp;TEXT(P1948,"#,##0"),"✔ متوازنة"))))),IF(R1948=0,"⚠ أضف سطر عهدة أولًا",IF(OR(C1948="",N(G1948)=0),"⚠ أكمل التاريخ والقيمة",IF(S1948="","⚠ التاريخ خارج السنة المالية",IF(H1948="","⚠ اختر بند الموازنة",IF(I1948="مرفوض","✖ مرفوض من المدير",IF(I1948&lt;&gt;"موافق","⏳ بانتظار موافقة المدير",IF(K1948&lt;&gt;"نعم","⚠ غير مسوى مع الحسابات","✔ معتمد ومسوى")))))))))</f>
        <v/>
      </c>
      <c r="R1948">
        <f>N(R1947)+IF(A1948="عهدة",1,0)</f>
        <v/>
      </c>
      <c r="S1948">
        <f>IF(C1948="","",IF(AND(C1948&gt;=DATE(2026,9,1),C1948&lt;=DATE(2027,8,31)),(YEAR(C1948)-2026)*12+MONTH(C1948)-8,""))</f>
        <v/>
      </c>
      <c r="T1948">
        <f>IF(AND(A1948="مصروف",R1948&gt;0,I1948="موافق",S1948&lt;&gt;"",H1948&lt;&gt;""),N(G1948),0)</f>
        <v/>
      </c>
    </row>
    <row r="1949">
      <c r="A1949" s="19" t="n"/>
      <c r="B1949" s="20">
        <f>IF(A1949="","",IF(R1949=0,"⚠ أضف سطر عهدة أولًا","BDR-"&amp;TEXT(R1949,"000")))</f>
        <v/>
      </c>
      <c r="C1949" s="21" t="n"/>
      <c r="D1949" s="20">
        <f>IF(C1949="","",IF(S1949="","خارج السنة المالية",INDEX(القوائم!$D$2:$D$13,S1949)))</f>
        <v/>
      </c>
      <c r="E1949" s="22" t="n"/>
      <c r="F1949" s="23" t="n"/>
      <c r="G1949" s="23" t="n"/>
      <c r="H1949" s="22" t="n"/>
      <c r="I1949" s="19" t="n"/>
      <c r="J1949" s="21" t="n"/>
      <c r="K1949" s="19" t="n"/>
      <c r="L1949" s="19" t="n"/>
      <c r="M1949" s="21" t="n"/>
      <c r="N1949" s="22" t="n"/>
      <c r="O1949" s="24">
        <f>IF(A1949&lt;&gt;"عهدة","",SUMIFS($G$8:$G$5007,$B$8:$B$5007,B1949,$A$8:$A$5007,"مصروف",$I$8:$I$5007,"&lt;&gt;مرفوض"))</f>
        <v/>
      </c>
      <c r="P1949" s="25">
        <f>IF(A1949&lt;&gt;"عهدة","",N(F1949)-O1949)</f>
        <v/>
      </c>
      <c r="Q1949" s="26">
        <f>IF(A1949="","",IF(A1949="عهدة",IF(N(F1949)=0,"⚠ أدخل قيمة العهدة",IF(P1949&lt;0,"⛔ عجز / زيادة مصروفات "&amp;TEXT(-P1949,"#,##0"),IF(COUNTIFS($B$8:$B$5007,B1949,$A$8:$A$5007,"مصروف",$I$8:$I$5007,"&lt;&gt;مرفوض",$K$8:$K$5007,"&lt;&gt;نعم")&gt;0,"⚠ "&amp;COUNTIFS($B$8:$B$5007,B1949,$A$8:$A$5007,"مصروف",$I$8:$I$5007,"&lt;&gt;مرفوض",$K$8:$K$5007,"&lt;&gt;نعم")&amp;" مصروف غير مسوى",IF(L1949="تمت التسوية",IF(P1949=0,"✔ متوازنة وتمت التسوية","✔ تمت التسوية – متبقي "&amp;TEXT(P1949,"#,##0")),IF(P1949&gt;0,"متبقي "&amp;TEXT(P1949,"#,##0"),"✔ متوازنة"))))),IF(R1949=0,"⚠ أضف سطر عهدة أولًا",IF(OR(C1949="",N(G1949)=0),"⚠ أكمل التاريخ والقيمة",IF(S1949="","⚠ التاريخ خارج السنة المالية",IF(H1949="","⚠ اختر بند الموازنة",IF(I1949="مرفوض","✖ مرفوض من المدير",IF(I1949&lt;&gt;"موافق","⏳ بانتظار موافقة المدير",IF(K1949&lt;&gt;"نعم","⚠ غير مسوى مع الحسابات","✔ معتمد ومسوى")))))))))</f>
        <v/>
      </c>
      <c r="R1949">
        <f>N(R1948)+IF(A1949="عهدة",1,0)</f>
        <v/>
      </c>
      <c r="S1949">
        <f>IF(C1949="","",IF(AND(C1949&gt;=DATE(2026,9,1),C1949&lt;=DATE(2027,8,31)),(YEAR(C1949)-2026)*12+MONTH(C1949)-8,""))</f>
        <v/>
      </c>
      <c r="T1949">
        <f>IF(AND(A1949="مصروف",R1949&gt;0,I1949="موافق",S1949&lt;&gt;"",H1949&lt;&gt;""),N(G1949),0)</f>
        <v/>
      </c>
    </row>
    <row r="1950">
      <c r="A1950" s="19" t="n"/>
      <c r="B1950" s="20">
        <f>IF(A1950="","",IF(R1950=0,"⚠ أضف سطر عهدة أولًا","BDR-"&amp;TEXT(R1950,"000")))</f>
        <v/>
      </c>
      <c r="C1950" s="21" t="n"/>
      <c r="D1950" s="20">
        <f>IF(C1950="","",IF(S1950="","خارج السنة المالية",INDEX(القوائم!$D$2:$D$13,S1950)))</f>
        <v/>
      </c>
      <c r="E1950" s="22" t="n"/>
      <c r="F1950" s="23" t="n"/>
      <c r="G1950" s="23" t="n"/>
      <c r="H1950" s="22" t="n"/>
      <c r="I1950" s="19" t="n"/>
      <c r="J1950" s="21" t="n"/>
      <c r="K1950" s="19" t="n"/>
      <c r="L1950" s="19" t="n"/>
      <c r="M1950" s="21" t="n"/>
      <c r="N1950" s="22" t="n"/>
      <c r="O1950" s="24">
        <f>IF(A1950&lt;&gt;"عهدة","",SUMIFS($G$8:$G$5007,$B$8:$B$5007,B1950,$A$8:$A$5007,"مصروف",$I$8:$I$5007,"&lt;&gt;مرفوض"))</f>
        <v/>
      </c>
      <c r="P1950" s="25">
        <f>IF(A1950&lt;&gt;"عهدة","",N(F1950)-O1950)</f>
        <v/>
      </c>
      <c r="Q1950" s="26">
        <f>IF(A1950="","",IF(A1950="عهدة",IF(N(F1950)=0,"⚠ أدخل قيمة العهدة",IF(P1950&lt;0,"⛔ عجز / زيادة مصروفات "&amp;TEXT(-P1950,"#,##0"),IF(COUNTIFS($B$8:$B$5007,B1950,$A$8:$A$5007,"مصروف",$I$8:$I$5007,"&lt;&gt;مرفوض",$K$8:$K$5007,"&lt;&gt;نعم")&gt;0,"⚠ "&amp;COUNTIFS($B$8:$B$5007,B1950,$A$8:$A$5007,"مصروف",$I$8:$I$5007,"&lt;&gt;مرفوض",$K$8:$K$5007,"&lt;&gt;نعم")&amp;" مصروف غير مسوى",IF(L1950="تمت التسوية",IF(P1950=0,"✔ متوازنة وتمت التسوية","✔ تمت التسوية – متبقي "&amp;TEXT(P1950,"#,##0")),IF(P1950&gt;0,"متبقي "&amp;TEXT(P1950,"#,##0"),"✔ متوازنة"))))),IF(R1950=0,"⚠ أضف سطر عهدة أولًا",IF(OR(C1950="",N(G1950)=0),"⚠ أكمل التاريخ والقيمة",IF(S1950="","⚠ التاريخ خارج السنة المالية",IF(H1950="","⚠ اختر بند الموازنة",IF(I1950="مرفوض","✖ مرفوض من المدير",IF(I1950&lt;&gt;"موافق","⏳ بانتظار موافقة المدير",IF(K1950&lt;&gt;"نعم","⚠ غير مسوى مع الحسابات","✔ معتمد ومسوى")))))))))</f>
        <v/>
      </c>
      <c r="R1950">
        <f>N(R1949)+IF(A1950="عهدة",1,0)</f>
        <v/>
      </c>
      <c r="S1950">
        <f>IF(C1950="","",IF(AND(C1950&gt;=DATE(2026,9,1),C1950&lt;=DATE(2027,8,31)),(YEAR(C1950)-2026)*12+MONTH(C1950)-8,""))</f>
        <v/>
      </c>
      <c r="T1950">
        <f>IF(AND(A1950="مصروف",R1950&gt;0,I1950="موافق",S1950&lt;&gt;"",H1950&lt;&gt;""),N(G1950),0)</f>
        <v/>
      </c>
    </row>
    <row r="1951">
      <c r="A1951" s="19" t="n"/>
      <c r="B1951" s="20">
        <f>IF(A1951="","",IF(R1951=0,"⚠ أضف سطر عهدة أولًا","BDR-"&amp;TEXT(R1951,"000")))</f>
        <v/>
      </c>
      <c r="C1951" s="21" t="n"/>
      <c r="D1951" s="20">
        <f>IF(C1951="","",IF(S1951="","خارج السنة المالية",INDEX(القوائم!$D$2:$D$13,S1951)))</f>
        <v/>
      </c>
      <c r="E1951" s="22" t="n"/>
      <c r="F1951" s="23" t="n"/>
      <c r="G1951" s="23" t="n"/>
      <c r="H1951" s="22" t="n"/>
      <c r="I1951" s="19" t="n"/>
      <c r="J1951" s="21" t="n"/>
      <c r="K1951" s="19" t="n"/>
      <c r="L1951" s="19" t="n"/>
      <c r="M1951" s="21" t="n"/>
      <c r="N1951" s="22" t="n"/>
      <c r="O1951" s="24">
        <f>IF(A1951&lt;&gt;"عهدة","",SUMIFS($G$8:$G$5007,$B$8:$B$5007,B1951,$A$8:$A$5007,"مصروف",$I$8:$I$5007,"&lt;&gt;مرفوض"))</f>
        <v/>
      </c>
      <c r="P1951" s="25">
        <f>IF(A1951&lt;&gt;"عهدة","",N(F1951)-O1951)</f>
        <v/>
      </c>
      <c r="Q1951" s="26">
        <f>IF(A1951="","",IF(A1951="عهدة",IF(N(F1951)=0,"⚠ أدخل قيمة العهدة",IF(P1951&lt;0,"⛔ عجز / زيادة مصروفات "&amp;TEXT(-P1951,"#,##0"),IF(COUNTIFS($B$8:$B$5007,B1951,$A$8:$A$5007,"مصروف",$I$8:$I$5007,"&lt;&gt;مرفوض",$K$8:$K$5007,"&lt;&gt;نعم")&gt;0,"⚠ "&amp;COUNTIFS($B$8:$B$5007,B1951,$A$8:$A$5007,"مصروف",$I$8:$I$5007,"&lt;&gt;مرفوض",$K$8:$K$5007,"&lt;&gt;نعم")&amp;" مصروف غير مسوى",IF(L1951="تمت التسوية",IF(P1951=0,"✔ متوازنة وتمت التسوية","✔ تمت التسوية – متبقي "&amp;TEXT(P1951,"#,##0")),IF(P1951&gt;0,"متبقي "&amp;TEXT(P1951,"#,##0"),"✔ متوازنة"))))),IF(R1951=0,"⚠ أضف سطر عهدة أولًا",IF(OR(C1951="",N(G1951)=0),"⚠ أكمل التاريخ والقيمة",IF(S1951="","⚠ التاريخ خارج السنة المالية",IF(H1951="","⚠ اختر بند الموازنة",IF(I1951="مرفوض","✖ مرفوض من المدير",IF(I1951&lt;&gt;"موافق","⏳ بانتظار موافقة المدير",IF(K1951&lt;&gt;"نعم","⚠ غير مسوى مع الحسابات","✔ معتمد ومسوى")))))))))</f>
        <v/>
      </c>
      <c r="R1951">
        <f>N(R1950)+IF(A1951="عهدة",1,0)</f>
        <v/>
      </c>
      <c r="S1951">
        <f>IF(C1951="","",IF(AND(C1951&gt;=DATE(2026,9,1),C1951&lt;=DATE(2027,8,31)),(YEAR(C1951)-2026)*12+MONTH(C1951)-8,""))</f>
        <v/>
      </c>
      <c r="T1951">
        <f>IF(AND(A1951="مصروف",R1951&gt;0,I1951="موافق",S1951&lt;&gt;"",H1951&lt;&gt;""),N(G1951),0)</f>
        <v/>
      </c>
    </row>
    <row r="1952">
      <c r="A1952" s="19" t="n"/>
      <c r="B1952" s="20">
        <f>IF(A1952="","",IF(R1952=0,"⚠ أضف سطر عهدة أولًا","BDR-"&amp;TEXT(R1952,"000")))</f>
        <v/>
      </c>
      <c r="C1952" s="21" t="n"/>
      <c r="D1952" s="20">
        <f>IF(C1952="","",IF(S1952="","خارج السنة المالية",INDEX(القوائم!$D$2:$D$13,S1952)))</f>
        <v/>
      </c>
      <c r="E1952" s="22" t="n"/>
      <c r="F1952" s="23" t="n"/>
      <c r="G1952" s="23" t="n"/>
      <c r="H1952" s="22" t="n"/>
      <c r="I1952" s="19" t="n"/>
      <c r="J1952" s="21" t="n"/>
      <c r="K1952" s="19" t="n"/>
      <c r="L1952" s="19" t="n"/>
      <c r="M1952" s="21" t="n"/>
      <c r="N1952" s="22" t="n"/>
      <c r="O1952" s="24">
        <f>IF(A1952&lt;&gt;"عهدة","",SUMIFS($G$8:$G$5007,$B$8:$B$5007,B1952,$A$8:$A$5007,"مصروف",$I$8:$I$5007,"&lt;&gt;مرفوض"))</f>
        <v/>
      </c>
      <c r="P1952" s="25">
        <f>IF(A1952&lt;&gt;"عهدة","",N(F1952)-O1952)</f>
        <v/>
      </c>
      <c r="Q1952" s="26">
        <f>IF(A1952="","",IF(A1952="عهدة",IF(N(F1952)=0,"⚠ أدخل قيمة العهدة",IF(P1952&lt;0,"⛔ عجز / زيادة مصروفات "&amp;TEXT(-P1952,"#,##0"),IF(COUNTIFS($B$8:$B$5007,B1952,$A$8:$A$5007,"مصروف",$I$8:$I$5007,"&lt;&gt;مرفوض",$K$8:$K$5007,"&lt;&gt;نعم")&gt;0,"⚠ "&amp;COUNTIFS($B$8:$B$5007,B1952,$A$8:$A$5007,"مصروف",$I$8:$I$5007,"&lt;&gt;مرفوض",$K$8:$K$5007,"&lt;&gt;نعم")&amp;" مصروف غير مسوى",IF(L1952="تمت التسوية",IF(P1952=0,"✔ متوازنة وتمت التسوية","✔ تمت التسوية – متبقي "&amp;TEXT(P1952,"#,##0")),IF(P1952&gt;0,"متبقي "&amp;TEXT(P1952,"#,##0"),"✔ متوازنة"))))),IF(R1952=0,"⚠ أضف سطر عهدة أولًا",IF(OR(C1952="",N(G1952)=0),"⚠ أكمل التاريخ والقيمة",IF(S1952="","⚠ التاريخ خارج السنة المالية",IF(H1952="","⚠ اختر بند الموازنة",IF(I1952="مرفوض","✖ مرفوض من المدير",IF(I1952&lt;&gt;"موافق","⏳ بانتظار موافقة المدير",IF(K1952&lt;&gt;"نعم","⚠ غير مسوى مع الحسابات","✔ معتمد ومسوى")))))))))</f>
        <v/>
      </c>
      <c r="R1952">
        <f>N(R1951)+IF(A1952="عهدة",1,0)</f>
        <v/>
      </c>
      <c r="S1952">
        <f>IF(C1952="","",IF(AND(C1952&gt;=DATE(2026,9,1),C1952&lt;=DATE(2027,8,31)),(YEAR(C1952)-2026)*12+MONTH(C1952)-8,""))</f>
        <v/>
      </c>
      <c r="T1952">
        <f>IF(AND(A1952="مصروف",R1952&gt;0,I1952="موافق",S1952&lt;&gt;"",H1952&lt;&gt;""),N(G1952),0)</f>
        <v/>
      </c>
    </row>
    <row r="1953">
      <c r="A1953" s="19" t="n"/>
      <c r="B1953" s="20">
        <f>IF(A1953="","",IF(R1953=0,"⚠ أضف سطر عهدة أولًا","BDR-"&amp;TEXT(R1953,"000")))</f>
        <v/>
      </c>
      <c r="C1953" s="21" t="n"/>
      <c r="D1953" s="20">
        <f>IF(C1953="","",IF(S1953="","خارج السنة المالية",INDEX(القوائم!$D$2:$D$13,S1953)))</f>
        <v/>
      </c>
      <c r="E1953" s="22" t="n"/>
      <c r="F1953" s="23" t="n"/>
      <c r="G1953" s="23" t="n"/>
      <c r="H1953" s="22" t="n"/>
      <c r="I1953" s="19" t="n"/>
      <c r="J1953" s="21" t="n"/>
      <c r="K1953" s="19" t="n"/>
      <c r="L1953" s="19" t="n"/>
      <c r="M1953" s="21" t="n"/>
      <c r="N1953" s="22" t="n"/>
      <c r="O1953" s="24">
        <f>IF(A1953&lt;&gt;"عهدة","",SUMIFS($G$8:$G$5007,$B$8:$B$5007,B1953,$A$8:$A$5007,"مصروف",$I$8:$I$5007,"&lt;&gt;مرفوض"))</f>
        <v/>
      </c>
      <c r="P1953" s="25">
        <f>IF(A1953&lt;&gt;"عهدة","",N(F1953)-O1953)</f>
        <v/>
      </c>
      <c r="Q1953" s="26">
        <f>IF(A1953="","",IF(A1953="عهدة",IF(N(F1953)=0,"⚠ أدخل قيمة العهدة",IF(P1953&lt;0,"⛔ عجز / زيادة مصروفات "&amp;TEXT(-P1953,"#,##0"),IF(COUNTIFS($B$8:$B$5007,B1953,$A$8:$A$5007,"مصروف",$I$8:$I$5007,"&lt;&gt;مرفوض",$K$8:$K$5007,"&lt;&gt;نعم")&gt;0,"⚠ "&amp;COUNTIFS($B$8:$B$5007,B1953,$A$8:$A$5007,"مصروف",$I$8:$I$5007,"&lt;&gt;مرفوض",$K$8:$K$5007,"&lt;&gt;نعم")&amp;" مصروف غير مسوى",IF(L1953="تمت التسوية",IF(P1953=0,"✔ متوازنة وتمت التسوية","✔ تمت التسوية – متبقي "&amp;TEXT(P1953,"#,##0")),IF(P1953&gt;0,"متبقي "&amp;TEXT(P1953,"#,##0"),"✔ متوازنة"))))),IF(R1953=0,"⚠ أضف سطر عهدة أولًا",IF(OR(C1953="",N(G1953)=0),"⚠ أكمل التاريخ والقيمة",IF(S1953="","⚠ التاريخ خارج السنة المالية",IF(H1953="","⚠ اختر بند الموازنة",IF(I1953="مرفوض","✖ مرفوض من المدير",IF(I1953&lt;&gt;"موافق","⏳ بانتظار موافقة المدير",IF(K1953&lt;&gt;"نعم","⚠ غير مسوى مع الحسابات","✔ معتمد ومسوى")))))))))</f>
        <v/>
      </c>
      <c r="R1953">
        <f>N(R1952)+IF(A1953="عهدة",1,0)</f>
        <v/>
      </c>
      <c r="S1953">
        <f>IF(C1953="","",IF(AND(C1953&gt;=DATE(2026,9,1),C1953&lt;=DATE(2027,8,31)),(YEAR(C1953)-2026)*12+MONTH(C1953)-8,""))</f>
        <v/>
      </c>
      <c r="T1953">
        <f>IF(AND(A1953="مصروف",R1953&gt;0,I1953="موافق",S1953&lt;&gt;"",H1953&lt;&gt;""),N(G1953),0)</f>
        <v/>
      </c>
    </row>
    <row r="1954">
      <c r="A1954" s="19" t="n"/>
      <c r="B1954" s="20">
        <f>IF(A1954="","",IF(R1954=0,"⚠ أضف سطر عهدة أولًا","BDR-"&amp;TEXT(R1954,"000")))</f>
        <v/>
      </c>
      <c r="C1954" s="21" t="n"/>
      <c r="D1954" s="20">
        <f>IF(C1954="","",IF(S1954="","خارج السنة المالية",INDEX(القوائم!$D$2:$D$13,S1954)))</f>
        <v/>
      </c>
      <c r="E1954" s="22" t="n"/>
      <c r="F1954" s="23" t="n"/>
      <c r="G1954" s="23" t="n"/>
      <c r="H1954" s="22" t="n"/>
      <c r="I1954" s="19" t="n"/>
      <c r="J1954" s="21" t="n"/>
      <c r="K1954" s="19" t="n"/>
      <c r="L1954" s="19" t="n"/>
      <c r="M1954" s="21" t="n"/>
      <c r="N1954" s="22" t="n"/>
      <c r="O1954" s="24">
        <f>IF(A1954&lt;&gt;"عهدة","",SUMIFS($G$8:$G$5007,$B$8:$B$5007,B1954,$A$8:$A$5007,"مصروف",$I$8:$I$5007,"&lt;&gt;مرفوض"))</f>
        <v/>
      </c>
      <c r="P1954" s="25">
        <f>IF(A1954&lt;&gt;"عهدة","",N(F1954)-O1954)</f>
        <v/>
      </c>
      <c r="Q1954" s="26">
        <f>IF(A1954="","",IF(A1954="عهدة",IF(N(F1954)=0,"⚠ أدخل قيمة العهدة",IF(P1954&lt;0,"⛔ عجز / زيادة مصروفات "&amp;TEXT(-P1954,"#,##0"),IF(COUNTIFS($B$8:$B$5007,B1954,$A$8:$A$5007,"مصروف",$I$8:$I$5007,"&lt;&gt;مرفوض",$K$8:$K$5007,"&lt;&gt;نعم")&gt;0,"⚠ "&amp;COUNTIFS($B$8:$B$5007,B1954,$A$8:$A$5007,"مصروف",$I$8:$I$5007,"&lt;&gt;مرفوض",$K$8:$K$5007,"&lt;&gt;نعم")&amp;" مصروف غير مسوى",IF(L1954="تمت التسوية",IF(P1954=0,"✔ متوازنة وتمت التسوية","✔ تمت التسوية – متبقي "&amp;TEXT(P1954,"#,##0")),IF(P1954&gt;0,"متبقي "&amp;TEXT(P1954,"#,##0"),"✔ متوازنة"))))),IF(R1954=0,"⚠ أضف سطر عهدة أولًا",IF(OR(C1954="",N(G1954)=0),"⚠ أكمل التاريخ والقيمة",IF(S1954="","⚠ التاريخ خارج السنة المالية",IF(H1954="","⚠ اختر بند الموازنة",IF(I1954="مرفوض","✖ مرفوض من المدير",IF(I1954&lt;&gt;"موافق","⏳ بانتظار موافقة المدير",IF(K1954&lt;&gt;"نعم","⚠ غير مسوى مع الحسابات","✔ معتمد ومسوى")))))))))</f>
        <v/>
      </c>
      <c r="R1954">
        <f>N(R1953)+IF(A1954="عهدة",1,0)</f>
        <v/>
      </c>
      <c r="S1954">
        <f>IF(C1954="","",IF(AND(C1954&gt;=DATE(2026,9,1),C1954&lt;=DATE(2027,8,31)),(YEAR(C1954)-2026)*12+MONTH(C1954)-8,""))</f>
        <v/>
      </c>
      <c r="T1954">
        <f>IF(AND(A1954="مصروف",R1954&gt;0,I1954="موافق",S1954&lt;&gt;"",H1954&lt;&gt;""),N(G1954),0)</f>
        <v/>
      </c>
    </row>
    <row r="1955">
      <c r="A1955" s="19" t="n"/>
      <c r="B1955" s="20">
        <f>IF(A1955="","",IF(R1955=0,"⚠ أضف سطر عهدة أولًا","BDR-"&amp;TEXT(R1955,"000")))</f>
        <v/>
      </c>
      <c r="C1955" s="21" t="n"/>
      <c r="D1955" s="20">
        <f>IF(C1955="","",IF(S1955="","خارج السنة المالية",INDEX(القوائم!$D$2:$D$13,S1955)))</f>
        <v/>
      </c>
      <c r="E1955" s="22" t="n"/>
      <c r="F1955" s="23" t="n"/>
      <c r="G1955" s="23" t="n"/>
      <c r="H1955" s="22" t="n"/>
      <c r="I1955" s="19" t="n"/>
      <c r="J1955" s="21" t="n"/>
      <c r="K1955" s="19" t="n"/>
      <c r="L1955" s="19" t="n"/>
      <c r="M1955" s="21" t="n"/>
      <c r="N1955" s="22" t="n"/>
      <c r="O1955" s="24">
        <f>IF(A1955&lt;&gt;"عهدة","",SUMIFS($G$8:$G$5007,$B$8:$B$5007,B1955,$A$8:$A$5007,"مصروف",$I$8:$I$5007,"&lt;&gt;مرفوض"))</f>
        <v/>
      </c>
      <c r="P1955" s="25">
        <f>IF(A1955&lt;&gt;"عهدة","",N(F1955)-O1955)</f>
        <v/>
      </c>
      <c r="Q1955" s="26">
        <f>IF(A1955="","",IF(A1955="عهدة",IF(N(F1955)=0,"⚠ أدخل قيمة العهدة",IF(P1955&lt;0,"⛔ عجز / زيادة مصروفات "&amp;TEXT(-P1955,"#,##0"),IF(COUNTIFS($B$8:$B$5007,B1955,$A$8:$A$5007,"مصروف",$I$8:$I$5007,"&lt;&gt;مرفوض",$K$8:$K$5007,"&lt;&gt;نعم")&gt;0,"⚠ "&amp;COUNTIFS($B$8:$B$5007,B1955,$A$8:$A$5007,"مصروف",$I$8:$I$5007,"&lt;&gt;مرفوض",$K$8:$K$5007,"&lt;&gt;نعم")&amp;" مصروف غير مسوى",IF(L1955="تمت التسوية",IF(P1955=0,"✔ متوازنة وتمت التسوية","✔ تمت التسوية – متبقي "&amp;TEXT(P1955,"#,##0")),IF(P1955&gt;0,"متبقي "&amp;TEXT(P1955,"#,##0"),"✔ متوازنة"))))),IF(R1955=0,"⚠ أضف سطر عهدة أولًا",IF(OR(C1955="",N(G1955)=0),"⚠ أكمل التاريخ والقيمة",IF(S1955="","⚠ التاريخ خارج السنة المالية",IF(H1955="","⚠ اختر بند الموازنة",IF(I1955="مرفوض","✖ مرفوض من المدير",IF(I1955&lt;&gt;"موافق","⏳ بانتظار موافقة المدير",IF(K1955&lt;&gt;"نعم","⚠ غير مسوى مع الحسابات","✔ معتمد ومسوى")))))))))</f>
        <v/>
      </c>
      <c r="R1955">
        <f>N(R1954)+IF(A1955="عهدة",1,0)</f>
        <v/>
      </c>
      <c r="S1955">
        <f>IF(C1955="","",IF(AND(C1955&gt;=DATE(2026,9,1),C1955&lt;=DATE(2027,8,31)),(YEAR(C1955)-2026)*12+MONTH(C1955)-8,""))</f>
        <v/>
      </c>
      <c r="T1955">
        <f>IF(AND(A1955="مصروف",R1955&gt;0,I1955="موافق",S1955&lt;&gt;"",H1955&lt;&gt;""),N(G1955),0)</f>
        <v/>
      </c>
    </row>
    <row r="1956">
      <c r="A1956" s="19" t="n"/>
      <c r="B1956" s="20">
        <f>IF(A1956="","",IF(R1956=0,"⚠ أضف سطر عهدة أولًا","BDR-"&amp;TEXT(R1956,"000")))</f>
        <v/>
      </c>
      <c r="C1956" s="21" t="n"/>
      <c r="D1956" s="20">
        <f>IF(C1956="","",IF(S1956="","خارج السنة المالية",INDEX(القوائم!$D$2:$D$13,S1956)))</f>
        <v/>
      </c>
      <c r="E1956" s="22" t="n"/>
      <c r="F1956" s="23" t="n"/>
      <c r="G1956" s="23" t="n"/>
      <c r="H1956" s="22" t="n"/>
      <c r="I1956" s="19" t="n"/>
      <c r="J1956" s="21" t="n"/>
      <c r="K1956" s="19" t="n"/>
      <c r="L1956" s="19" t="n"/>
      <c r="M1956" s="21" t="n"/>
      <c r="N1956" s="22" t="n"/>
      <c r="O1956" s="24">
        <f>IF(A1956&lt;&gt;"عهدة","",SUMIFS($G$8:$G$5007,$B$8:$B$5007,B1956,$A$8:$A$5007,"مصروف",$I$8:$I$5007,"&lt;&gt;مرفوض"))</f>
        <v/>
      </c>
      <c r="P1956" s="25">
        <f>IF(A1956&lt;&gt;"عهدة","",N(F1956)-O1956)</f>
        <v/>
      </c>
      <c r="Q1956" s="26">
        <f>IF(A1956="","",IF(A1956="عهدة",IF(N(F1956)=0,"⚠ أدخل قيمة العهدة",IF(P1956&lt;0,"⛔ عجز / زيادة مصروفات "&amp;TEXT(-P1956,"#,##0"),IF(COUNTIFS($B$8:$B$5007,B1956,$A$8:$A$5007,"مصروف",$I$8:$I$5007,"&lt;&gt;مرفوض",$K$8:$K$5007,"&lt;&gt;نعم")&gt;0,"⚠ "&amp;COUNTIFS($B$8:$B$5007,B1956,$A$8:$A$5007,"مصروف",$I$8:$I$5007,"&lt;&gt;مرفوض",$K$8:$K$5007,"&lt;&gt;نعم")&amp;" مصروف غير مسوى",IF(L1956="تمت التسوية",IF(P1956=0,"✔ متوازنة وتمت التسوية","✔ تمت التسوية – متبقي "&amp;TEXT(P1956,"#,##0")),IF(P1956&gt;0,"متبقي "&amp;TEXT(P1956,"#,##0"),"✔ متوازنة"))))),IF(R1956=0,"⚠ أضف سطر عهدة أولًا",IF(OR(C1956="",N(G1956)=0),"⚠ أكمل التاريخ والقيمة",IF(S1956="","⚠ التاريخ خارج السنة المالية",IF(H1956="","⚠ اختر بند الموازنة",IF(I1956="مرفوض","✖ مرفوض من المدير",IF(I1956&lt;&gt;"موافق","⏳ بانتظار موافقة المدير",IF(K1956&lt;&gt;"نعم","⚠ غير مسوى مع الحسابات","✔ معتمد ومسوى")))))))))</f>
        <v/>
      </c>
      <c r="R1956">
        <f>N(R1955)+IF(A1956="عهدة",1,0)</f>
        <v/>
      </c>
      <c r="S1956">
        <f>IF(C1956="","",IF(AND(C1956&gt;=DATE(2026,9,1),C1956&lt;=DATE(2027,8,31)),(YEAR(C1956)-2026)*12+MONTH(C1956)-8,""))</f>
        <v/>
      </c>
      <c r="T1956">
        <f>IF(AND(A1956="مصروف",R1956&gt;0,I1956="موافق",S1956&lt;&gt;"",H1956&lt;&gt;""),N(G1956),0)</f>
        <v/>
      </c>
    </row>
    <row r="1957">
      <c r="A1957" s="19" t="n"/>
      <c r="B1957" s="20">
        <f>IF(A1957="","",IF(R1957=0,"⚠ أضف سطر عهدة أولًا","BDR-"&amp;TEXT(R1957,"000")))</f>
        <v/>
      </c>
      <c r="C1957" s="21" t="n"/>
      <c r="D1957" s="20">
        <f>IF(C1957="","",IF(S1957="","خارج السنة المالية",INDEX(القوائم!$D$2:$D$13,S1957)))</f>
        <v/>
      </c>
      <c r="E1957" s="22" t="n"/>
      <c r="F1957" s="23" t="n"/>
      <c r="G1957" s="23" t="n"/>
      <c r="H1957" s="22" t="n"/>
      <c r="I1957" s="19" t="n"/>
      <c r="J1957" s="21" t="n"/>
      <c r="K1957" s="19" t="n"/>
      <c r="L1957" s="19" t="n"/>
      <c r="M1957" s="21" t="n"/>
      <c r="N1957" s="22" t="n"/>
      <c r="O1957" s="24">
        <f>IF(A1957&lt;&gt;"عهدة","",SUMIFS($G$8:$G$5007,$B$8:$B$5007,B1957,$A$8:$A$5007,"مصروف",$I$8:$I$5007,"&lt;&gt;مرفوض"))</f>
        <v/>
      </c>
      <c r="P1957" s="25">
        <f>IF(A1957&lt;&gt;"عهدة","",N(F1957)-O1957)</f>
        <v/>
      </c>
      <c r="Q1957" s="26">
        <f>IF(A1957="","",IF(A1957="عهدة",IF(N(F1957)=0,"⚠ أدخل قيمة العهدة",IF(P1957&lt;0,"⛔ عجز / زيادة مصروفات "&amp;TEXT(-P1957,"#,##0"),IF(COUNTIFS($B$8:$B$5007,B1957,$A$8:$A$5007,"مصروف",$I$8:$I$5007,"&lt;&gt;مرفوض",$K$8:$K$5007,"&lt;&gt;نعم")&gt;0,"⚠ "&amp;COUNTIFS($B$8:$B$5007,B1957,$A$8:$A$5007,"مصروف",$I$8:$I$5007,"&lt;&gt;مرفوض",$K$8:$K$5007,"&lt;&gt;نعم")&amp;" مصروف غير مسوى",IF(L1957="تمت التسوية",IF(P1957=0,"✔ متوازنة وتمت التسوية","✔ تمت التسوية – متبقي "&amp;TEXT(P1957,"#,##0")),IF(P1957&gt;0,"متبقي "&amp;TEXT(P1957,"#,##0"),"✔ متوازنة"))))),IF(R1957=0,"⚠ أضف سطر عهدة أولًا",IF(OR(C1957="",N(G1957)=0),"⚠ أكمل التاريخ والقيمة",IF(S1957="","⚠ التاريخ خارج السنة المالية",IF(H1957="","⚠ اختر بند الموازنة",IF(I1957="مرفوض","✖ مرفوض من المدير",IF(I1957&lt;&gt;"موافق","⏳ بانتظار موافقة المدير",IF(K1957&lt;&gt;"نعم","⚠ غير مسوى مع الحسابات","✔ معتمد ومسوى")))))))))</f>
        <v/>
      </c>
      <c r="R1957">
        <f>N(R1956)+IF(A1957="عهدة",1,0)</f>
        <v/>
      </c>
      <c r="S1957">
        <f>IF(C1957="","",IF(AND(C1957&gt;=DATE(2026,9,1),C1957&lt;=DATE(2027,8,31)),(YEAR(C1957)-2026)*12+MONTH(C1957)-8,""))</f>
        <v/>
      </c>
      <c r="T1957">
        <f>IF(AND(A1957="مصروف",R1957&gt;0,I1957="موافق",S1957&lt;&gt;"",H1957&lt;&gt;""),N(G1957),0)</f>
        <v/>
      </c>
    </row>
    <row r="1958">
      <c r="A1958" s="19" t="n"/>
      <c r="B1958" s="20">
        <f>IF(A1958="","",IF(R1958=0,"⚠ أضف سطر عهدة أولًا","BDR-"&amp;TEXT(R1958,"000")))</f>
        <v/>
      </c>
      <c r="C1958" s="21" t="n"/>
      <c r="D1958" s="20">
        <f>IF(C1958="","",IF(S1958="","خارج السنة المالية",INDEX(القوائم!$D$2:$D$13,S1958)))</f>
        <v/>
      </c>
      <c r="E1958" s="22" t="n"/>
      <c r="F1958" s="23" t="n"/>
      <c r="G1958" s="23" t="n"/>
      <c r="H1958" s="22" t="n"/>
      <c r="I1958" s="19" t="n"/>
      <c r="J1958" s="21" t="n"/>
      <c r="K1958" s="19" t="n"/>
      <c r="L1958" s="19" t="n"/>
      <c r="M1958" s="21" t="n"/>
      <c r="N1958" s="22" t="n"/>
      <c r="O1958" s="24">
        <f>IF(A1958&lt;&gt;"عهدة","",SUMIFS($G$8:$G$5007,$B$8:$B$5007,B1958,$A$8:$A$5007,"مصروف",$I$8:$I$5007,"&lt;&gt;مرفوض"))</f>
        <v/>
      </c>
      <c r="P1958" s="25">
        <f>IF(A1958&lt;&gt;"عهدة","",N(F1958)-O1958)</f>
        <v/>
      </c>
      <c r="Q1958" s="26">
        <f>IF(A1958="","",IF(A1958="عهدة",IF(N(F1958)=0,"⚠ أدخل قيمة العهدة",IF(P1958&lt;0,"⛔ عجز / زيادة مصروفات "&amp;TEXT(-P1958,"#,##0"),IF(COUNTIFS($B$8:$B$5007,B1958,$A$8:$A$5007,"مصروف",$I$8:$I$5007,"&lt;&gt;مرفوض",$K$8:$K$5007,"&lt;&gt;نعم")&gt;0,"⚠ "&amp;COUNTIFS($B$8:$B$5007,B1958,$A$8:$A$5007,"مصروف",$I$8:$I$5007,"&lt;&gt;مرفوض",$K$8:$K$5007,"&lt;&gt;نعم")&amp;" مصروف غير مسوى",IF(L1958="تمت التسوية",IF(P1958=0,"✔ متوازنة وتمت التسوية","✔ تمت التسوية – متبقي "&amp;TEXT(P1958,"#,##0")),IF(P1958&gt;0,"متبقي "&amp;TEXT(P1958,"#,##0"),"✔ متوازنة"))))),IF(R1958=0,"⚠ أضف سطر عهدة أولًا",IF(OR(C1958="",N(G1958)=0),"⚠ أكمل التاريخ والقيمة",IF(S1958="","⚠ التاريخ خارج السنة المالية",IF(H1958="","⚠ اختر بند الموازنة",IF(I1958="مرفوض","✖ مرفوض من المدير",IF(I1958&lt;&gt;"موافق","⏳ بانتظار موافقة المدير",IF(K1958&lt;&gt;"نعم","⚠ غير مسوى مع الحسابات","✔ معتمد ومسوى")))))))))</f>
        <v/>
      </c>
      <c r="R1958">
        <f>N(R1957)+IF(A1958="عهدة",1,0)</f>
        <v/>
      </c>
      <c r="S1958">
        <f>IF(C1958="","",IF(AND(C1958&gt;=DATE(2026,9,1),C1958&lt;=DATE(2027,8,31)),(YEAR(C1958)-2026)*12+MONTH(C1958)-8,""))</f>
        <v/>
      </c>
      <c r="T1958">
        <f>IF(AND(A1958="مصروف",R1958&gt;0,I1958="موافق",S1958&lt;&gt;"",H1958&lt;&gt;""),N(G1958),0)</f>
        <v/>
      </c>
    </row>
    <row r="1959">
      <c r="A1959" s="19" t="n"/>
      <c r="B1959" s="20">
        <f>IF(A1959="","",IF(R1959=0,"⚠ أضف سطر عهدة أولًا","BDR-"&amp;TEXT(R1959,"000")))</f>
        <v/>
      </c>
      <c r="C1959" s="21" t="n"/>
      <c r="D1959" s="20">
        <f>IF(C1959="","",IF(S1959="","خارج السنة المالية",INDEX(القوائم!$D$2:$D$13,S1959)))</f>
        <v/>
      </c>
      <c r="E1959" s="22" t="n"/>
      <c r="F1959" s="23" t="n"/>
      <c r="G1959" s="23" t="n"/>
      <c r="H1959" s="22" t="n"/>
      <c r="I1959" s="19" t="n"/>
      <c r="J1959" s="21" t="n"/>
      <c r="K1959" s="19" t="n"/>
      <c r="L1959" s="19" t="n"/>
      <c r="M1959" s="21" t="n"/>
      <c r="N1959" s="22" t="n"/>
      <c r="O1959" s="24">
        <f>IF(A1959&lt;&gt;"عهدة","",SUMIFS($G$8:$G$5007,$B$8:$B$5007,B1959,$A$8:$A$5007,"مصروف",$I$8:$I$5007,"&lt;&gt;مرفوض"))</f>
        <v/>
      </c>
      <c r="P1959" s="25">
        <f>IF(A1959&lt;&gt;"عهدة","",N(F1959)-O1959)</f>
        <v/>
      </c>
      <c r="Q1959" s="26">
        <f>IF(A1959="","",IF(A1959="عهدة",IF(N(F1959)=0,"⚠ أدخل قيمة العهدة",IF(P1959&lt;0,"⛔ عجز / زيادة مصروفات "&amp;TEXT(-P1959,"#,##0"),IF(COUNTIFS($B$8:$B$5007,B1959,$A$8:$A$5007,"مصروف",$I$8:$I$5007,"&lt;&gt;مرفوض",$K$8:$K$5007,"&lt;&gt;نعم")&gt;0,"⚠ "&amp;COUNTIFS($B$8:$B$5007,B1959,$A$8:$A$5007,"مصروف",$I$8:$I$5007,"&lt;&gt;مرفوض",$K$8:$K$5007,"&lt;&gt;نعم")&amp;" مصروف غير مسوى",IF(L1959="تمت التسوية",IF(P1959=0,"✔ متوازنة وتمت التسوية","✔ تمت التسوية – متبقي "&amp;TEXT(P1959,"#,##0")),IF(P1959&gt;0,"متبقي "&amp;TEXT(P1959,"#,##0"),"✔ متوازنة"))))),IF(R1959=0,"⚠ أضف سطر عهدة أولًا",IF(OR(C1959="",N(G1959)=0),"⚠ أكمل التاريخ والقيمة",IF(S1959="","⚠ التاريخ خارج السنة المالية",IF(H1959="","⚠ اختر بند الموازنة",IF(I1959="مرفوض","✖ مرفوض من المدير",IF(I1959&lt;&gt;"موافق","⏳ بانتظار موافقة المدير",IF(K1959&lt;&gt;"نعم","⚠ غير مسوى مع الحسابات","✔ معتمد ومسوى")))))))))</f>
        <v/>
      </c>
      <c r="R1959">
        <f>N(R1958)+IF(A1959="عهدة",1,0)</f>
        <v/>
      </c>
      <c r="S1959">
        <f>IF(C1959="","",IF(AND(C1959&gt;=DATE(2026,9,1),C1959&lt;=DATE(2027,8,31)),(YEAR(C1959)-2026)*12+MONTH(C1959)-8,""))</f>
        <v/>
      </c>
      <c r="T1959">
        <f>IF(AND(A1959="مصروف",R1959&gt;0,I1959="موافق",S1959&lt;&gt;"",H1959&lt;&gt;""),N(G1959),0)</f>
        <v/>
      </c>
    </row>
    <row r="1960">
      <c r="A1960" s="19" t="n"/>
      <c r="B1960" s="20">
        <f>IF(A1960="","",IF(R1960=0,"⚠ أضف سطر عهدة أولًا","BDR-"&amp;TEXT(R1960,"000")))</f>
        <v/>
      </c>
      <c r="C1960" s="21" t="n"/>
      <c r="D1960" s="20">
        <f>IF(C1960="","",IF(S1960="","خارج السنة المالية",INDEX(القوائم!$D$2:$D$13,S1960)))</f>
        <v/>
      </c>
      <c r="E1960" s="22" t="n"/>
      <c r="F1960" s="23" t="n"/>
      <c r="G1960" s="23" t="n"/>
      <c r="H1960" s="22" t="n"/>
      <c r="I1960" s="19" t="n"/>
      <c r="J1960" s="21" t="n"/>
      <c r="K1960" s="19" t="n"/>
      <c r="L1960" s="19" t="n"/>
      <c r="M1960" s="21" t="n"/>
      <c r="N1960" s="22" t="n"/>
      <c r="O1960" s="24">
        <f>IF(A1960&lt;&gt;"عهدة","",SUMIFS($G$8:$G$5007,$B$8:$B$5007,B1960,$A$8:$A$5007,"مصروف",$I$8:$I$5007,"&lt;&gt;مرفوض"))</f>
        <v/>
      </c>
      <c r="P1960" s="25">
        <f>IF(A1960&lt;&gt;"عهدة","",N(F1960)-O1960)</f>
        <v/>
      </c>
      <c r="Q1960" s="26">
        <f>IF(A1960="","",IF(A1960="عهدة",IF(N(F1960)=0,"⚠ أدخل قيمة العهدة",IF(P1960&lt;0,"⛔ عجز / زيادة مصروفات "&amp;TEXT(-P1960,"#,##0"),IF(COUNTIFS($B$8:$B$5007,B1960,$A$8:$A$5007,"مصروف",$I$8:$I$5007,"&lt;&gt;مرفوض",$K$8:$K$5007,"&lt;&gt;نعم")&gt;0,"⚠ "&amp;COUNTIFS($B$8:$B$5007,B1960,$A$8:$A$5007,"مصروف",$I$8:$I$5007,"&lt;&gt;مرفوض",$K$8:$K$5007,"&lt;&gt;نعم")&amp;" مصروف غير مسوى",IF(L1960="تمت التسوية",IF(P1960=0,"✔ متوازنة وتمت التسوية","✔ تمت التسوية – متبقي "&amp;TEXT(P1960,"#,##0")),IF(P1960&gt;0,"متبقي "&amp;TEXT(P1960,"#,##0"),"✔ متوازنة"))))),IF(R1960=0,"⚠ أضف سطر عهدة أولًا",IF(OR(C1960="",N(G1960)=0),"⚠ أكمل التاريخ والقيمة",IF(S1960="","⚠ التاريخ خارج السنة المالية",IF(H1960="","⚠ اختر بند الموازنة",IF(I1960="مرفوض","✖ مرفوض من المدير",IF(I1960&lt;&gt;"موافق","⏳ بانتظار موافقة المدير",IF(K1960&lt;&gt;"نعم","⚠ غير مسوى مع الحسابات","✔ معتمد ومسوى")))))))))</f>
        <v/>
      </c>
      <c r="R1960">
        <f>N(R1959)+IF(A1960="عهدة",1,0)</f>
        <v/>
      </c>
      <c r="S1960">
        <f>IF(C1960="","",IF(AND(C1960&gt;=DATE(2026,9,1),C1960&lt;=DATE(2027,8,31)),(YEAR(C1960)-2026)*12+MONTH(C1960)-8,""))</f>
        <v/>
      </c>
      <c r="T1960">
        <f>IF(AND(A1960="مصروف",R1960&gt;0,I1960="موافق",S1960&lt;&gt;"",H1960&lt;&gt;""),N(G1960),0)</f>
        <v/>
      </c>
    </row>
    <row r="1961">
      <c r="A1961" s="19" t="n"/>
      <c r="B1961" s="20">
        <f>IF(A1961="","",IF(R1961=0,"⚠ أضف سطر عهدة أولًا","BDR-"&amp;TEXT(R1961,"000")))</f>
        <v/>
      </c>
      <c r="C1961" s="21" t="n"/>
      <c r="D1961" s="20">
        <f>IF(C1961="","",IF(S1961="","خارج السنة المالية",INDEX(القوائم!$D$2:$D$13,S1961)))</f>
        <v/>
      </c>
      <c r="E1961" s="22" t="n"/>
      <c r="F1961" s="23" t="n"/>
      <c r="G1961" s="23" t="n"/>
      <c r="H1961" s="22" t="n"/>
      <c r="I1961" s="19" t="n"/>
      <c r="J1961" s="21" t="n"/>
      <c r="K1961" s="19" t="n"/>
      <c r="L1961" s="19" t="n"/>
      <c r="M1961" s="21" t="n"/>
      <c r="N1961" s="22" t="n"/>
      <c r="O1961" s="24">
        <f>IF(A1961&lt;&gt;"عهدة","",SUMIFS($G$8:$G$5007,$B$8:$B$5007,B1961,$A$8:$A$5007,"مصروف",$I$8:$I$5007,"&lt;&gt;مرفوض"))</f>
        <v/>
      </c>
      <c r="P1961" s="25">
        <f>IF(A1961&lt;&gt;"عهدة","",N(F1961)-O1961)</f>
        <v/>
      </c>
      <c r="Q1961" s="26">
        <f>IF(A1961="","",IF(A1961="عهدة",IF(N(F1961)=0,"⚠ أدخل قيمة العهدة",IF(P1961&lt;0,"⛔ عجز / زيادة مصروفات "&amp;TEXT(-P1961,"#,##0"),IF(COUNTIFS($B$8:$B$5007,B1961,$A$8:$A$5007,"مصروف",$I$8:$I$5007,"&lt;&gt;مرفوض",$K$8:$K$5007,"&lt;&gt;نعم")&gt;0,"⚠ "&amp;COUNTIFS($B$8:$B$5007,B1961,$A$8:$A$5007,"مصروف",$I$8:$I$5007,"&lt;&gt;مرفوض",$K$8:$K$5007,"&lt;&gt;نعم")&amp;" مصروف غير مسوى",IF(L1961="تمت التسوية",IF(P1961=0,"✔ متوازنة وتمت التسوية","✔ تمت التسوية – متبقي "&amp;TEXT(P1961,"#,##0")),IF(P1961&gt;0,"متبقي "&amp;TEXT(P1961,"#,##0"),"✔ متوازنة"))))),IF(R1961=0,"⚠ أضف سطر عهدة أولًا",IF(OR(C1961="",N(G1961)=0),"⚠ أكمل التاريخ والقيمة",IF(S1961="","⚠ التاريخ خارج السنة المالية",IF(H1961="","⚠ اختر بند الموازنة",IF(I1961="مرفوض","✖ مرفوض من المدير",IF(I1961&lt;&gt;"موافق","⏳ بانتظار موافقة المدير",IF(K1961&lt;&gt;"نعم","⚠ غير مسوى مع الحسابات","✔ معتمد ومسوى")))))))))</f>
        <v/>
      </c>
      <c r="R1961">
        <f>N(R1960)+IF(A1961="عهدة",1,0)</f>
        <v/>
      </c>
      <c r="S1961">
        <f>IF(C1961="","",IF(AND(C1961&gt;=DATE(2026,9,1),C1961&lt;=DATE(2027,8,31)),(YEAR(C1961)-2026)*12+MONTH(C1961)-8,""))</f>
        <v/>
      </c>
      <c r="T1961">
        <f>IF(AND(A1961="مصروف",R1961&gt;0,I1961="موافق",S1961&lt;&gt;"",H1961&lt;&gt;""),N(G1961),0)</f>
        <v/>
      </c>
    </row>
    <row r="1962">
      <c r="A1962" s="19" t="n"/>
      <c r="B1962" s="20">
        <f>IF(A1962="","",IF(R1962=0,"⚠ أضف سطر عهدة أولًا","BDR-"&amp;TEXT(R1962,"000")))</f>
        <v/>
      </c>
      <c r="C1962" s="21" t="n"/>
      <c r="D1962" s="20">
        <f>IF(C1962="","",IF(S1962="","خارج السنة المالية",INDEX(القوائم!$D$2:$D$13,S1962)))</f>
        <v/>
      </c>
      <c r="E1962" s="22" t="n"/>
      <c r="F1962" s="23" t="n"/>
      <c r="G1962" s="23" t="n"/>
      <c r="H1962" s="22" t="n"/>
      <c r="I1962" s="19" t="n"/>
      <c r="J1962" s="21" t="n"/>
      <c r="K1962" s="19" t="n"/>
      <c r="L1962" s="19" t="n"/>
      <c r="M1962" s="21" t="n"/>
      <c r="N1962" s="22" t="n"/>
      <c r="O1962" s="24">
        <f>IF(A1962&lt;&gt;"عهدة","",SUMIFS($G$8:$G$5007,$B$8:$B$5007,B1962,$A$8:$A$5007,"مصروف",$I$8:$I$5007,"&lt;&gt;مرفوض"))</f>
        <v/>
      </c>
      <c r="P1962" s="25">
        <f>IF(A1962&lt;&gt;"عهدة","",N(F1962)-O1962)</f>
        <v/>
      </c>
      <c r="Q1962" s="26">
        <f>IF(A1962="","",IF(A1962="عهدة",IF(N(F1962)=0,"⚠ أدخل قيمة العهدة",IF(P1962&lt;0,"⛔ عجز / زيادة مصروفات "&amp;TEXT(-P1962,"#,##0"),IF(COUNTIFS($B$8:$B$5007,B1962,$A$8:$A$5007,"مصروف",$I$8:$I$5007,"&lt;&gt;مرفوض",$K$8:$K$5007,"&lt;&gt;نعم")&gt;0,"⚠ "&amp;COUNTIFS($B$8:$B$5007,B1962,$A$8:$A$5007,"مصروف",$I$8:$I$5007,"&lt;&gt;مرفوض",$K$8:$K$5007,"&lt;&gt;نعم")&amp;" مصروف غير مسوى",IF(L1962="تمت التسوية",IF(P1962=0,"✔ متوازنة وتمت التسوية","✔ تمت التسوية – متبقي "&amp;TEXT(P1962,"#,##0")),IF(P1962&gt;0,"متبقي "&amp;TEXT(P1962,"#,##0"),"✔ متوازنة"))))),IF(R1962=0,"⚠ أضف سطر عهدة أولًا",IF(OR(C1962="",N(G1962)=0),"⚠ أكمل التاريخ والقيمة",IF(S1962="","⚠ التاريخ خارج السنة المالية",IF(H1962="","⚠ اختر بند الموازنة",IF(I1962="مرفوض","✖ مرفوض من المدير",IF(I1962&lt;&gt;"موافق","⏳ بانتظار موافقة المدير",IF(K1962&lt;&gt;"نعم","⚠ غير مسوى مع الحسابات","✔ معتمد ومسوى")))))))))</f>
        <v/>
      </c>
      <c r="R1962">
        <f>N(R1961)+IF(A1962="عهدة",1,0)</f>
        <v/>
      </c>
      <c r="S1962">
        <f>IF(C1962="","",IF(AND(C1962&gt;=DATE(2026,9,1),C1962&lt;=DATE(2027,8,31)),(YEAR(C1962)-2026)*12+MONTH(C1962)-8,""))</f>
        <v/>
      </c>
      <c r="T1962">
        <f>IF(AND(A1962="مصروف",R1962&gt;0,I1962="موافق",S1962&lt;&gt;"",H1962&lt;&gt;""),N(G1962),0)</f>
        <v/>
      </c>
    </row>
    <row r="1963">
      <c r="A1963" s="19" t="n"/>
      <c r="B1963" s="20">
        <f>IF(A1963="","",IF(R1963=0,"⚠ أضف سطر عهدة أولًا","BDR-"&amp;TEXT(R1963,"000")))</f>
        <v/>
      </c>
      <c r="C1963" s="21" t="n"/>
      <c r="D1963" s="20">
        <f>IF(C1963="","",IF(S1963="","خارج السنة المالية",INDEX(القوائم!$D$2:$D$13,S1963)))</f>
        <v/>
      </c>
      <c r="E1963" s="22" t="n"/>
      <c r="F1963" s="23" t="n"/>
      <c r="G1963" s="23" t="n"/>
      <c r="H1963" s="22" t="n"/>
      <c r="I1963" s="19" t="n"/>
      <c r="J1963" s="21" t="n"/>
      <c r="K1963" s="19" t="n"/>
      <c r="L1963" s="19" t="n"/>
      <c r="M1963" s="21" t="n"/>
      <c r="N1963" s="22" t="n"/>
      <c r="O1963" s="24">
        <f>IF(A1963&lt;&gt;"عهدة","",SUMIFS($G$8:$G$5007,$B$8:$B$5007,B1963,$A$8:$A$5007,"مصروف",$I$8:$I$5007,"&lt;&gt;مرفوض"))</f>
        <v/>
      </c>
      <c r="P1963" s="25">
        <f>IF(A1963&lt;&gt;"عهدة","",N(F1963)-O1963)</f>
        <v/>
      </c>
      <c r="Q1963" s="26">
        <f>IF(A1963="","",IF(A1963="عهدة",IF(N(F1963)=0,"⚠ أدخل قيمة العهدة",IF(P1963&lt;0,"⛔ عجز / زيادة مصروفات "&amp;TEXT(-P1963,"#,##0"),IF(COUNTIFS($B$8:$B$5007,B1963,$A$8:$A$5007,"مصروف",$I$8:$I$5007,"&lt;&gt;مرفوض",$K$8:$K$5007,"&lt;&gt;نعم")&gt;0,"⚠ "&amp;COUNTIFS($B$8:$B$5007,B1963,$A$8:$A$5007,"مصروف",$I$8:$I$5007,"&lt;&gt;مرفوض",$K$8:$K$5007,"&lt;&gt;نعم")&amp;" مصروف غير مسوى",IF(L1963="تمت التسوية",IF(P1963=0,"✔ متوازنة وتمت التسوية","✔ تمت التسوية – متبقي "&amp;TEXT(P1963,"#,##0")),IF(P1963&gt;0,"متبقي "&amp;TEXT(P1963,"#,##0"),"✔ متوازنة"))))),IF(R1963=0,"⚠ أضف سطر عهدة أولًا",IF(OR(C1963="",N(G1963)=0),"⚠ أكمل التاريخ والقيمة",IF(S1963="","⚠ التاريخ خارج السنة المالية",IF(H1963="","⚠ اختر بند الموازنة",IF(I1963="مرفوض","✖ مرفوض من المدير",IF(I1963&lt;&gt;"موافق","⏳ بانتظار موافقة المدير",IF(K1963&lt;&gt;"نعم","⚠ غير مسوى مع الحسابات","✔ معتمد ومسوى")))))))))</f>
        <v/>
      </c>
      <c r="R1963">
        <f>N(R1962)+IF(A1963="عهدة",1,0)</f>
        <v/>
      </c>
      <c r="S1963">
        <f>IF(C1963="","",IF(AND(C1963&gt;=DATE(2026,9,1),C1963&lt;=DATE(2027,8,31)),(YEAR(C1963)-2026)*12+MONTH(C1963)-8,""))</f>
        <v/>
      </c>
      <c r="T1963">
        <f>IF(AND(A1963="مصروف",R1963&gt;0,I1963="موافق",S1963&lt;&gt;"",H1963&lt;&gt;""),N(G1963),0)</f>
        <v/>
      </c>
    </row>
    <row r="1964">
      <c r="A1964" s="19" t="n"/>
      <c r="B1964" s="20">
        <f>IF(A1964="","",IF(R1964=0,"⚠ أضف سطر عهدة أولًا","BDR-"&amp;TEXT(R1964,"000")))</f>
        <v/>
      </c>
      <c r="C1964" s="21" t="n"/>
      <c r="D1964" s="20">
        <f>IF(C1964="","",IF(S1964="","خارج السنة المالية",INDEX(القوائم!$D$2:$D$13,S1964)))</f>
        <v/>
      </c>
      <c r="E1964" s="22" t="n"/>
      <c r="F1964" s="23" t="n"/>
      <c r="G1964" s="23" t="n"/>
      <c r="H1964" s="22" t="n"/>
      <c r="I1964" s="19" t="n"/>
      <c r="J1964" s="21" t="n"/>
      <c r="K1964" s="19" t="n"/>
      <c r="L1964" s="19" t="n"/>
      <c r="M1964" s="21" t="n"/>
      <c r="N1964" s="22" t="n"/>
      <c r="O1964" s="24">
        <f>IF(A1964&lt;&gt;"عهدة","",SUMIFS($G$8:$G$5007,$B$8:$B$5007,B1964,$A$8:$A$5007,"مصروف",$I$8:$I$5007,"&lt;&gt;مرفوض"))</f>
        <v/>
      </c>
      <c r="P1964" s="25">
        <f>IF(A1964&lt;&gt;"عهدة","",N(F1964)-O1964)</f>
        <v/>
      </c>
      <c r="Q1964" s="26">
        <f>IF(A1964="","",IF(A1964="عهدة",IF(N(F1964)=0,"⚠ أدخل قيمة العهدة",IF(P1964&lt;0,"⛔ عجز / زيادة مصروفات "&amp;TEXT(-P1964,"#,##0"),IF(COUNTIFS($B$8:$B$5007,B1964,$A$8:$A$5007,"مصروف",$I$8:$I$5007,"&lt;&gt;مرفوض",$K$8:$K$5007,"&lt;&gt;نعم")&gt;0,"⚠ "&amp;COUNTIFS($B$8:$B$5007,B1964,$A$8:$A$5007,"مصروف",$I$8:$I$5007,"&lt;&gt;مرفوض",$K$8:$K$5007,"&lt;&gt;نعم")&amp;" مصروف غير مسوى",IF(L1964="تمت التسوية",IF(P1964=0,"✔ متوازنة وتمت التسوية","✔ تمت التسوية – متبقي "&amp;TEXT(P1964,"#,##0")),IF(P1964&gt;0,"متبقي "&amp;TEXT(P1964,"#,##0"),"✔ متوازنة"))))),IF(R1964=0,"⚠ أضف سطر عهدة أولًا",IF(OR(C1964="",N(G1964)=0),"⚠ أكمل التاريخ والقيمة",IF(S1964="","⚠ التاريخ خارج السنة المالية",IF(H1964="","⚠ اختر بند الموازنة",IF(I1964="مرفوض","✖ مرفوض من المدير",IF(I1964&lt;&gt;"موافق","⏳ بانتظار موافقة المدير",IF(K1964&lt;&gt;"نعم","⚠ غير مسوى مع الحسابات","✔ معتمد ومسوى")))))))))</f>
        <v/>
      </c>
      <c r="R1964">
        <f>N(R1963)+IF(A1964="عهدة",1,0)</f>
        <v/>
      </c>
      <c r="S1964">
        <f>IF(C1964="","",IF(AND(C1964&gt;=DATE(2026,9,1),C1964&lt;=DATE(2027,8,31)),(YEAR(C1964)-2026)*12+MONTH(C1964)-8,""))</f>
        <v/>
      </c>
      <c r="T1964">
        <f>IF(AND(A1964="مصروف",R1964&gt;0,I1964="موافق",S1964&lt;&gt;"",H1964&lt;&gt;""),N(G1964),0)</f>
        <v/>
      </c>
    </row>
    <row r="1965">
      <c r="A1965" s="19" t="n"/>
      <c r="B1965" s="20">
        <f>IF(A1965="","",IF(R1965=0,"⚠ أضف سطر عهدة أولًا","BDR-"&amp;TEXT(R1965,"000")))</f>
        <v/>
      </c>
      <c r="C1965" s="21" t="n"/>
      <c r="D1965" s="20">
        <f>IF(C1965="","",IF(S1965="","خارج السنة المالية",INDEX(القوائم!$D$2:$D$13,S1965)))</f>
        <v/>
      </c>
      <c r="E1965" s="22" t="n"/>
      <c r="F1965" s="23" t="n"/>
      <c r="G1965" s="23" t="n"/>
      <c r="H1965" s="22" t="n"/>
      <c r="I1965" s="19" t="n"/>
      <c r="J1965" s="21" t="n"/>
      <c r="K1965" s="19" t="n"/>
      <c r="L1965" s="19" t="n"/>
      <c r="M1965" s="21" t="n"/>
      <c r="N1965" s="22" t="n"/>
      <c r="O1965" s="24">
        <f>IF(A1965&lt;&gt;"عهدة","",SUMIFS($G$8:$G$5007,$B$8:$B$5007,B1965,$A$8:$A$5007,"مصروف",$I$8:$I$5007,"&lt;&gt;مرفوض"))</f>
        <v/>
      </c>
      <c r="P1965" s="25">
        <f>IF(A1965&lt;&gt;"عهدة","",N(F1965)-O1965)</f>
        <v/>
      </c>
      <c r="Q1965" s="26">
        <f>IF(A1965="","",IF(A1965="عهدة",IF(N(F1965)=0,"⚠ أدخل قيمة العهدة",IF(P1965&lt;0,"⛔ عجز / زيادة مصروفات "&amp;TEXT(-P1965,"#,##0"),IF(COUNTIFS($B$8:$B$5007,B1965,$A$8:$A$5007,"مصروف",$I$8:$I$5007,"&lt;&gt;مرفوض",$K$8:$K$5007,"&lt;&gt;نعم")&gt;0,"⚠ "&amp;COUNTIFS($B$8:$B$5007,B1965,$A$8:$A$5007,"مصروف",$I$8:$I$5007,"&lt;&gt;مرفوض",$K$8:$K$5007,"&lt;&gt;نعم")&amp;" مصروف غير مسوى",IF(L1965="تمت التسوية",IF(P1965=0,"✔ متوازنة وتمت التسوية","✔ تمت التسوية – متبقي "&amp;TEXT(P1965,"#,##0")),IF(P1965&gt;0,"متبقي "&amp;TEXT(P1965,"#,##0"),"✔ متوازنة"))))),IF(R1965=0,"⚠ أضف سطر عهدة أولًا",IF(OR(C1965="",N(G1965)=0),"⚠ أكمل التاريخ والقيمة",IF(S1965="","⚠ التاريخ خارج السنة المالية",IF(H1965="","⚠ اختر بند الموازنة",IF(I1965="مرفوض","✖ مرفوض من المدير",IF(I1965&lt;&gt;"موافق","⏳ بانتظار موافقة المدير",IF(K1965&lt;&gt;"نعم","⚠ غير مسوى مع الحسابات","✔ معتمد ومسوى")))))))))</f>
        <v/>
      </c>
      <c r="R1965">
        <f>N(R1964)+IF(A1965="عهدة",1,0)</f>
        <v/>
      </c>
      <c r="S1965">
        <f>IF(C1965="","",IF(AND(C1965&gt;=DATE(2026,9,1),C1965&lt;=DATE(2027,8,31)),(YEAR(C1965)-2026)*12+MONTH(C1965)-8,""))</f>
        <v/>
      </c>
      <c r="T1965">
        <f>IF(AND(A1965="مصروف",R1965&gt;0,I1965="موافق",S1965&lt;&gt;"",H1965&lt;&gt;""),N(G1965),0)</f>
        <v/>
      </c>
    </row>
    <row r="1966">
      <c r="A1966" s="19" t="n"/>
      <c r="B1966" s="20">
        <f>IF(A1966="","",IF(R1966=0,"⚠ أضف سطر عهدة أولًا","BDR-"&amp;TEXT(R1966,"000")))</f>
        <v/>
      </c>
      <c r="C1966" s="21" t="n"/>
      <c r="D1966" s="20">
        <f>IF(C1966="","",IF(S1966="","خارج السنة المالية",INDEX(القوائم!$D$2:$D$13,S1966)))</f>
        <v/>
      </c>
      <c r="E1966" s="22" t="n"/>
      <c r="F1966" s="23" t="n"/>
      <c r="G1966" s="23" t="n"/>
      <c r="H1966" s="22" t="n"/>
      <c r="I1966" s="19" t="n"/>
      <c r="J1966" s="21" t="n"/>
      <c r="K1966" s="19" t="n"/>
      <c r="L1966" s="19" t="n"/>
      <c r="M1966" s="21" t="n"/>
      <c r="N1966" s="22" t="n"/>
      <c r="O1966" s="24">
        <f>IF(A1966&lt;&gt;"عهدة","",SUMIFS($G$8:$G$5007,$B$8:$B$5007,B1966,$A$8:$A$5007,"مصروف",$I$8:$I$5007,"&lt;&gt;مرفوض"))</f>
        <v/>
      </c>
      <c r="P1966" s="25">
        <f>IF(A1966&lt;&gt;"عهدة","",N(F1966)-O1966)</f>
        <v/>
      </c>
      <c r="Q1966" s="26">
        <f>IF(A1966="","",IF(A1966="عهدة",IF(N(F1966)=0,"⚠ أدخل قيمة العهدة",IF(P1966&lt;0,"⛔ عجز / زيادة مصروفات "&amp;TEXT(-P1966,"#,##0"),IF(COUNTIFS($B$8:$B$5007,B1966,$A$8:$A$5007,"مصروف",$I$8:$I$5007,"&lt;&gt;مرفوض",$K$8:$K$5007,"&lt;&gt;نعم")&gt;0,"⚠ "&amp;COUNTIFS($B$8:$B$5007,B1966,$A$8:$A$5007,"مصروف",$I$8:$I$5007,"&lt;&gt;مرفوض",$K$8:$K$5007,"&lt;&gt;نعم")&amp;" مصروف غير مسوى",IF(L1966="تمت التسوية",IF(P1966=0,"✔ متوازنة وتمت التسوية","✔ تمت التسوية – متبقي "&amp;TEXT(P1966,"#,##0")),IF(P1966&gt;0,"متبقي "&amp;TEXT(P1966,"#,##0"),"✔ متوازنة"))))),IF(R1966=0,"⚠ أضف سطر عهدة أولًا",IF(OR(C1966="",N(G1966)=0),"⚠ أكمل التاريخ والقيمة",IF(S1966="","⚠ التاريخ خارج السنة المالية",IF(H1966="","⚠ اختر بند الموازنة",IF(I1966="مرفوض","✖ مرفوض من المدير",IF(I1966&lt;&gt;"موافق","⏳ بانتظار موافقة المدير",IF(K1966&lt;&gt;"نعم","⚠ غير مسوى مع الحسابات","✔ معتمد ومسوى")))))))))</f>
        <v/>
      </c>
      <c r="R1966">
        <f>N(R1965)+IF(A1966="عهدة",1,0)</f>
        <v/>
      </c>
      <c r="S1966">
        <f>IF(C1966="","",IF(AND(C1966&gt;=DATE(2026,9,1),C1966&lt;=DATE(2027,8,31)),(YEAR(C1966)-2026)*12+MONTH(C1966)-8,""))</f>
        <v/>
      </c>
      <c r="T1966">
        <f>IF(AND(A1966="مصروف",R1966&gt;0,I1966="موافق",S1966&lt;&gt;"",H1966&lt;&gt;""),N(G1966),0)</f>
        <v/>
      </c>
    </row>
    <row r="1967">
      <c r="A1967" s="19" t="n"/>
      <c r="B1967" s="20">
        <f>IF(A1967="","",IF(R1967=0,"⚠ أضف سطر عهدة أولًا","BDR-"&amp;TEXT(R1967,"000")))</f>
        <v/>
      </c>
      <c r="C1967" s="21" t="n"/>
      <c r="D1967" s="20">
        <f>IF(C1967="","",IF(S1967="","خارج السنة المالية",INDEX(القوائم!$D$2:$D$13,S1967)))</f>
        <v/>
      </c>
      <c r="E1967" s="22" t="n"/>
      <c r="F1967" s="23" t="n"/>
      <c r="G1967" s="23" t="n"/>
      <c r="H1967" s="22" t="n"/>
      <c r="I1967" s="19" t="n"/>
      <c r="J1967" s="21" t="n"/>
      <c r="K1967" s="19" t="n"/>
      <c r="L1967" s="19" t="n"/>
      <c r="M1967" s="21" t="n"/>
      <c r="N1967" s="22" t="n"/>
      <c r="O1967" s="24">
        <f>IF(A1967&lt;&gt;"عهدة","",SUMIFS($G$8:$G$5007,$B$8:$B$5007,B1967,$A$8:$A$5007,"مصروف",$I$8:$I$5007,"&lt;&gt;مرفوض"))</f>
        <v/>
      </c>
      <c r="P1967" s="25">
        <f>IF(A1967&lt;&gt;"عهدة","",N(F1967)-O1967)</f>
        <v/>
      </c>
      <c r="Q1967" s="26">
        <f>IF(A1967="","",IF(A1967="عهدة",IF(N(F1967)=0,"⚠ أدخل قيمة العهدة",IF(P1967&lt;0,"⛔ عجز / زيادة مصروفات "&amp;TEXT(-P1967,"#,##0"),IF(COUNTIFS($B$8:$B$5007,B1967,$A$8:$A$5007,"مصروف",$I$8:$I$5007,"&lt;&gt;مرفوض",$K$8:$K$5007,"&lt;&gt;نعم")&gt;0,"⚠ "&amp;COUNTIFS($B$8:$B$5007,B1967,$A$8:$A$5007,"مصروف",$I$8:$I$5007,"&lt;&gt;مرفوض",$K$8:$K$5007,"&lt;&gt;نعم")&amp;" مصروف غير مسوى",IF(L1967="تمت التسوية",IF(P1967=0,"✔ متوازنة وتمت التسوية","✔ تمت التسوية – متبقي "&amp;TEXT(P1967,"#,##0")),IF(P1967&gt;0,"متبقي "&amp;TEXT(P1967,"#,##0"),"✔ متوازنة"))))),IF(R1967=0,"⚠ أضف سطر عهدة أولًا",IF(OR(C1967="",N(G1967)=0),"⚠ أكمل التاريخ والقيمة",IF(S1967="","⚠ التاريخ خارج السنة المالية",IF(H1967="","⚠ اختر بند الموازنة",IF(I1967="مرفوض","✖ مرفوض من المدير",IF(I1967&lt;&gt;"موافق","⏳ بانتظار موافقة المدير",IF(K1967&lt;&gt;"نعم","⚠ غير مسوى مع الحسابات","✔ معتمد ومسوى")))))))))</f>
        <v/>
      </c>
      <c r="R1967">
        <f>N(R1966)+IF(A1967="عهدة",1,0)</f>
        <v/>
      </c>
      <c r="S1967">
        <f>IF(C1967="","",IF(AND(C1967&gt;=DATE(2026,9,1),C1967&lt;=DATE(2027,8,31)),(YEAR(C1967)-2026)*12+MONTH(C1967)-8,""))</f>
        <v/>
      </c>
      <c r="T1967">
        <f>IF(AND(A1967="مصروف",R1967&gt;0,I1967="موافق",S1967&lt;&gt;"",H1967&lt;&gt;""),N(G1967),0)</f>
        <v/>
      </c>
    </row>
    <row r="1968">
      <c r="A1968" s="19" t="n"/>
      <c r="B1968" s="20">
        <f>IF(A1968="","",IF(R1968=0,"⚠ أضف سطر عهدة أولًا","BDR-"&amp;TEXT(R1968,"000")))</f>
        <v/>
      </c>
      <c r="C1968" s="21" t="n"/>
      <c r="D1968" s="20">
        <f>IF(C1968="","",IF(S1968="","خارج السنة المالية",INDEX(القوائم!$D$2:$D$13,S1968)))</f>
        <v/>
      </c>
      <c r="E1968" s="22" t="n"/>
      <c r="F1968" s="23" t="n"/>
      <c r="G1968" s="23" t="n"/>
      <c r="H1968" s="22" t="n"/>
      <c r="I1968" s="19" t="n"/>
      <c r="J1968" s="21" t="n"/>
      <c r="K1968" s="19" t="n"/>
      <c r="L1968" s="19" t="n"/>
      <c r="M1968" s="21" t="n"/>
      <c r="N1968" s="22" t="n"/>
      <c r="O1968" s="24">
        <f>IF(A1968&lt;&gt;"عهدة","",SUMIFS($G$8:$G$5007,$B$8:$B$5007,B1968,$A$8:$A$5007,"مصروف",$I$8:$I$5007,"&lt;&gt;مرفوض"))</f>
        <v/>
      </c>
      <c r="P1968" s="25">
        <f>IF(A1968&lt;&gt;"عهدة","",N(F1968)-O1968)</f>
        <v/>
      </c>
      <c r="Q1968" s="26">
        <f>IF(A1968="","",IF(A1968="عهدة",IF(N(F1968)=0,"⚠ أدخل قيمة العهدة",IF(P1968&lt;0,"⛔ عجز / زيادة مصروفات "&amp;TEXT(-P1968,"#,##0"),IF(COUNTIFS($B$8:$B$5007,B1968,$A$8:$A$5007,"مصروف",$I$8:$I$5007,"&lt;&gt;مرفوض",$K$8:$K$5007,"&lt;&gt;نعم")&gt;0,"⚠ "&amp;COUNTIFS($B$8:$B$5007,B1968,$A$8:$A$5007,"مصروف",$I$8:$I$5007,"&lt;&gt;مرفوض",$K$8:$K$5007,"&lt;&gt;نعم")&amp;" مصروف غير مسوى",IF(L1968="تمت التسوية",IF(P1968=0,"✔ متوازنة وتمت التسوية","✔ تمت التسوية – متبقي "&amp;TEXT(P1968,"#,##0")),IF(P1968&gt;0,"متبقي "&amp;TEXT(P1968,"#,##0"),"✔ متوازنة"))))),IF(R1968=0,"⚠ أضف سطر عهدة أولًا",IF(OR(C1968="",N(G1968)=0),"⚠ أكمل التاريخ والقيمة",IF(S1968="","⚠ التاريخ خارج السنة المالية",IF(H1968="","⚠ اختر بند الموازنة",IF(I1968="مرفوض","✖ مرفوض من المدير",IF(I1968&lt;&gt;"موافق","⏳ بانتظار موافقة المدير",IF(K1968&lt;&gt;"نعم","⚠ غير مسوى مع الحسابات","✔ معتمد ومسوى")))))))))</f>
        <v/>
      </c>
      <c r="R1968">
        <f>N(R1967)+IF(A1968="عهدة",1,0)</f>
        <v/>
      </c>
      <c r="S1968">
        <f>IF(C1968="","",IF(AND(C1968&gt;=DATE(2026,9,1),C1968&lt;=DATE(2027,8,31)),(YEAR(C1968)-2026)*12+MONTH(C1968)-8,""))</f>
        <v/>
      </c>
      <c r="T1968">
        <f>IF(AND(A1968="مصروف",R1968&gt;0,I1968="موافق",S1968&lt;&gt;"",H1968&lt;&gt;""),N(G1968),0)</f>
        <v/>
      </c>
    </row>
    <row r="1969">
      <c r="A1969" s="19" t="n"/>
      <c r="B1969" s="20">
        <f>IF(A1969="","",IF(R1969=0,"⚠ أضف سطر عهدة أولًا","BDR-"&amp;TEXT(R1969,"000")))</f>
        <v/>
      </c>
      <c r="C1969" s="21" t="n"/>
      <c r="D1969" s="20">
        <f>IF(C1969="","",IF(S1969="","خارج السنة المالية",INDEX(القوائم!$D$2:$D$13,S1969)))</f>
        <v/>
      </c>
      <c r="E1969" s="22" t="n"/>
      <c r="F1969" s="23" t="n"/>
      <c r="G1969" s="23" t="n"/>
      <c r="H1969" s="22" t="n"/>
      <c r="I1969" s="19" t="n"/>
      <c r="J1969" s="21" t="n"/>
      <c r="K1969" s="19" t="n"/>
      <c r="L1969" s="19" t="n"/>
      <c r="M1969" s="21" t="n"/>
      <c r="N1969" s="22" t="n"/>
      <c r="O1969" s="24">
        <f>IF(A1969&lt;&gt;"عهدة","",SUMIFS($G$8:$G$5007,$B$8:$B$5007,B1969,$A$8:$A$5007,"مصروف",$I$8:$I$5007,"&lt;&gt;مرفوض"))</f>
        <v/>
      </c>
      <c r="P1969" s="25">
        <f>IF(A1969&lt;&gt;"عهدة","",N(F1969)-O1969)</f>
        <v/>
      </c>
      <c r="Q1969" s="26">
        <f>IF(A1969="","",IF(A1969="عهدة",IF(N(F1969)=0,"⚠ أدخل قيمة العهدة",IF(P1969&lt;0,"⛔ عجز / زيادة مصروفات "&amp;TEXT(-P1969,"#,##0"),IF(COUNTIFS($B$8:$B$5007,B1969,$A$8:$A$5007,"مصروف",$I$8:$I$5007,"&lt;&gt;مرفوض",$K$8:$K$5007,"&lt;&gt;نعم")&gt;0,"⚠ "&amp;COUNTIFS($B$8:$B$5007,B1969,$A$8:$A$5007,"مصروف",$I$8:$I$5007,"&lt;&gt;مرفوض",$K$8:$K$5007,"&lt;&gt;نعم")&amp;" مصروف غير مسوى",IF(L1969="تمت التسوية",IF(P1969=0,"✔ متوازنة وتمت التسوية","✔ تمت التسوية – متبقي "&amp;TEXT(P1969,"#,##0")),IF(P1969&gt;0,"متبقي "&amp;TEXT(P1969,"#,##0"),"✔ متوازنة"))))),IF(R1969=0,"⚠ أضف سطر عهدة أولًا",IF(OR(C1969="",N(G1969)=0),"⚠ أكمل التاريخ والقيمة",IF(S1969="","⚠ التاريخ خارج السنة المالية",IF(H1969="","⚠ اختر بند الموازنة",IF(I1969="مرفوض","✖ مرفوض من المدير",IF(I1969&lt;&gt;"موافق","⏳ بانتظار موافقة المدير",IF(K1969&lt;&gt;"نعم","⚠ غير مسوى مع الحسابات","✔ معتمد ومسوى")))))))))</f>
        <v/>
      </c>
      <c r="R1969">
        <f>N(R1968)+IF(A1969="عهدة",1,0)</f>
        <v/>
      </c>
      <c r="S1969">
        <f>IF(C1969="","",IF(AND(C1969&gt;=DATE(2026,9,1),C1969&lt;=DATE(2027,8,31)),(YEAR(C1969)-2026)*12+MONTH(C1969)-8,""))</f>
        <v/>
      </c>
      <c r="T1969">
        <f>IF(AND(A1969="مصروف",R1969&gt;0,I1969="موافق",S1969&lt;&gt;"",H1969&lt;&gt;""),N(G1969),0)</f>
        <v/>
      </c>
    </row>
    <row r="1970">
      <c r="A1970" s="19" t="n"/>
      <c r="B1970" s="20">
        <f>IF(A1970="","",IF(R1970=0,"⚠ أضف سطر عهدة أولًا","BDR-"&amp;TEXT(R1970,"000")))</f>
        <v/>
      </c>
      <c r="C1970" s="21" t="n"/>
      <c r="D1970" s="20">
        <f>IF(C1970="","",IF(S1970="","خارج السنة المالية",INDEX(القوائم!$D$2:$D$13,S1970)))</f>
        <v/>
      </c>
      <c r="E1970" s="22" t="n"/>
      <c r="F1970" s="23" t="n"/>
      <c r="G1970" s="23" t="n"/>
      <c r="H1970" s="22" t="n"/>
      <c r="I1970" s="19" t="n"/>
      <c r="J1970" s="21" t="n"/>
      <c r="K1970" s="19" t="n"/>
      <c r="L1970" s="19" t="n"/>
      <c r="M1970" s="21" t="n"/>
      <c r="N1970" s="22" t="n"/>
      <c r="O1970" s="24">
        <f>IF(A1970&lt;&gt;"عهدة","",SUMIFS($G$8:$G$5007,$B$8:$B$5007,B1970,$A$8:$A$5007,"مصروف",$I$8:$I$5007,"&lt;&gt;مرفوض"))</f>
        <v/>
      </c>
      <c r="P1970" s="25">
        <f>IF(A1970&lt;&gt;"عهدة","",N(F1970)-O1970)</f>
        <v/>
      </c>
      <c r="Q1970" s="26">
        <f>IF(A1970="","",IF(A1970="عهدة",IF(N(F1970)=0,"⚠ أدخل قيمة العهدة",IF(P1970&lt;0,"⛔ عجز / زيادة مصروفات "&amp;TEXT(-P1970,"#,##0"),IF(COUNTIFS($B$8:$B$5007,B1970,$A$8:$A$5007,"مصروف",$I$8:$I$5007,"&lt;&gt;مرفوض",$K$8:$K$5007,"&lt;&gt;نعم")&gt;0,"⚠ "&amp;COUNTIFS($B$8:$B$5007,B1970,$A$8:$A$5007,"مصروف",$I$8:$I$5007,"&lt;&gt;مرفوض",$K$8:$K$5007,"&lt;&gt;نعم")&amp;" مصروف غير مسوى",IF(L1970="تمت التسوية",IF(P1970=0,"✔ متوازنة وتمت التسوية","✔ تمت التسوية – متبقي "&amp;TEXT(P1970,"#,##0")),IF(P1970&gt;0,"متبقي "&amp;TEXT(P1970,"#,##0"),"✔ متوازنة"))))),IF(R1970=0,"⚠ أضف سطر عهدة أولًا",IF(OR(C1970="",N(G1970)=0),"⚠ أكمل التاريخ والقيمة",IF(S1970="","⚠ التاريخ خارج السنة المالية",IF(H1970="","⚠ اختر بند الموازنة",IF(I1970="مرفوض","✖ مرفوض من المدير",IF(I1970&lt;&gt;"موافق","⏳ بانتظار موافقة المدير",IF(K1970&lt;&gt;"نعم","⚠ غير مسوى مع الحسابات","✔ معتمد ومسوى")))))))))</f>
        <v/>
      </c>
      <c r="R1970">
        <f>N(R1969)+IF(A1970="عهدة",1,0)</f>
        <v/>
      </c>
      <c r="S1970">
        <f>IF(C1970="","",IF(AND(C1970&gt;=DATE(2026,9,1),C1970&lt;=DATE(2027,8,31)),(YEAR(C1970)-2026)*12+MONTH(C1970)-8,""))</f>
        <v/>
      </c>
      <c r="T1970">
        <f>IF(AND(A1970="مصروف",R1970&gt;0,I1970="موافق",S1970&lt;&gt;"",H1970&lt;&gt;""),N(G1970),0)</f>
        <v/>
      </c>
    </row>
    <row r="1971">
      <c r="A1971" s="19" t="n"/>
      <c r="B1971" s="20">
        <f>IF(A1971="","",IF(R1971=0,"⚠ أضف سطر عهدة أولًا","BDR-"&amp;TEXT(R1971,"000")))</f>
        <v/>
      </c>
      <c r="C1971" s="21" t="n"/>
      <c r="D1971" s="20">
        <f>IF(C1971="","",IF(S1971="","خارج السنة المالية",INDEX(القوائم!$D$2:$D$13,S1971)))</f>
        <v/>
      </c>
      <c r="E1971" s="22" t="n"/>
      <c r="F1971" s="23" t="n"/>
      <c r="G1971" s="23" t="n"/>
      <c r="H1971" s="22" t="n"/>
      <c r="I1971" s="19" t="n"/>
      <c r="J1971" s="21" t="n"/>
      <c r="K1971" s="19" t="n"/>
      <c r="L1971" s="19" t="n"/>
      <c r="M1971" s="21" t="n"/>
      <c r="N1971" s="22" t="n"/>
      <c r="O1971" s="24">
        <f>IF(A1971&lt;&gt;"عهدة","",SUMIFS($G$8:$G$5007,$B$8:$B$5007,B1971,$A$8:$A$5007,"مصروف",$I$8:$I$5007,"&lt;&gt;مرفوض"))</f>
        <v/>
      </c>
      <c r="P1971" s="25">
        <f>IF(A1971&lt;&gt;"عهدة","",N(F1971)-O1971)</f>
        <v/>
      </c>
      <c r="Q1971" s="26">
        <f>IF(A1971="","",IF(A1971="عهدة",IF(N(F1971)=0,"⚠ أدخل قيمة العهدة",IF(P1971&lt;0,"⛔ عجز / زيادة مصروفات "&amp;TEXT(-P1971,"#,##0"),IF(COUNTIFS($B$8:$B$5007,B1971,$A$8:$A$5007,"مصروف",$I$8:$I$5007,"&lt;&gt;مرفوض",$K$8:$K$5007,"&lt;&gt;نعم")&gt;0,"⚠ "&amp;COUNTIFS($B$8:$B$5007,B1971,$A$8:$A$5007,"مصروف",$I$8:$I$5007,"&lt;&gt;مرفوض",$K$8:$K$5007,"&lt;&gt;نعم")&amp;" مصروف غير مسوى",IF(L1971="تمت التسوية",IF(P1971=0,"✔ متوازنة وتمت التسوية","✔ تمت التسوية – متبقي "&amp;TEXT(P1971,"#,##0")),IF(P1971&gt;0,"متبقي "&amp;TEXT(P1971,"#,##0"),"✔ متوازنة"))))),IF(R1971=0,"⚠ أضف سطر عهدة أولًا",IF(OR(C1971="",N(G1971)=0),"⚠ أكمل التاريخ والقيمة",IF(S1971="","⚠ التاريخ خارج السنة المالية",IF(H1971="","⚠ اختر بند الموازنة",IF(I1971="مرفوض","✖ مرفوض من المدير",IF(I1971&lt;&gt;"موافق","⏳ بانتظار موافقة المدير",IF(K1971&lt;&gt;"نعم","⚠ غير مسوى مع الحسابات","✔ معتمد ومسوى")))))))))</f>
        <v/>
      </c>
      <c r="R1971">
        <f>N(R1970)+IF(A1971="عهدة",1,0)</f>
        <v/>
      </c>
      <c r="S1971">
        <f>IF(C1971="","",IF(AND(C1971&gt;=DATE(2026,9,1),C1971&lt;=DATE(2027,8,31)),(YEAR(C1971)-2026)*12+MONTH(C1971)-8,""))</f>
        <v/>
      </c>
      <c r="T1971">
        <f>IF(AND(A1971="مصروف",R1971&gt;0,I1971="موافق",S1971&lt;&gt;"",H1971&lt;&gt;""),N(G1971),0)</f>
        <v/>
      </c>
    </row>
    <row r="1972">
      <c r="A1972" s="19" t="n"/>
      <c r="B1972" s="20">
        <f>IF(A1972="","",IF(R1972=0,"⚠ أضف سطر عهدة أولًا","BDR-"&amp;TEXT(R1972,"000")))</f>
        <v/>
      </c>
      <c r="C1972" s="21" t="n"/>
      <c r="D1972" s="20">
        <f>IF(C1972="","",IF(S1972="","خارج السنة المالية",INDEX(القوائم!$D$2:$D$13,S1972)))</f>
        <v/>
      </c>
      <c r="E1972" s="22" t="n"/>
      <c r="F1972" s="23" t="n"/>
      <c r="G1972" s="23" t="n"/>
      <c r="H1972" s="22" t="n"/>
      <c r="I1972" s="19" t="n"/>
      <c r="J1972" s="21" t="n"/>
      <c r="K1972" s="19" t="n"/>
      <c r="L1972" s="19" t="n"/>
      <c r="M1972" s="21" t="n"/>
      <c r="N1972" s="22" t="n"/>
      <c r="O1972" s="24">
        <f>IF(A1972&lt;&gt;"عهدة","",SUMIFS($G$8:$G$5007,$B$8:$B$5007,B1972,$A$8:$A$5007,"مصروف",$I$8:$I$5007,"&lt;&gt;مرفوض"))</f>
        <v/>
      </c>
      <c r="P1972" s="25">
        <f>IF(A1972&lt;&gt;"عهدة","",N(F1972)-O1972)</f>
        <v/>
      </c>
      <c r="Q1972" s="26">
        <f>IF(A1972="","",IF(A1972="عهدة",IF(N(F1972)=0,"⚠ أدخل قيمة العهدة",IF(P1972&lt;0,"⛔ عجز / زيادة مصروفات "&amp;TEXT(-P1972,"#,##0"),IF(COUNTIFS($B$8:$B$5007,B1972,$A$8:$A$5007,"مصروف",$I$8:$I$5007,"&lt;&gt;مرفوض",$K$8:$K$5007,"&lt;&gt;نعم")&gt;0,"⚠ "&amp;COUNTIFS($B$8:$B$5007,B1972,$A$8:$A$5007,"مصروف",$I$8:$I$5007,"&lt;&gt;مرفوض",$K$8:$K$5007,"&lt;&gt;نعم")&amp;" مصروف غير مسوى",IF(L1972="تمت التسوية",IF(P1972=0,"✔ متوازنة وتمت التسوية","✔ تمت التسوية – متبقي "&amp;TEXT(P1972,"#,##0")),IF(P1972&gt;0,"متبقي "&amp;TEXT(P1972,"#,##0"),"✔ متوازنة"))))),IF(R1972=0,"⚠ أضف سطر عهدة أولًا",IF(OR(C1972="",N(G1972)=0),"⚠ أكمل التاريخ والقيمة",IF(S1972="","⚠ التاريخ خارج السنة المالية",IF(H1972="","⚠ اختر بند الموازنة",IF(I1972="مرفوض","✖ مرفوض من المدير",IF(I1972&lt;&gt;"موافق","⏳ بانتظار موافقة المدير",IF(K1972&lt;&gt;"نعم","⚠ غير مسوى مع الحسابات","✔ معتمد ومسوى")))))))))</f>
        <v/>
      </c>
      <c r="R1972">
        <f>N(R1971)+IF(A1972="عهدة",1,0)</f>
        <v/>
      </c>
      <c r="S1972">
        <f>IF(C1972="","",IF(AND(C1972&gt;=DATE(2026,9,1),C1972&lt;=DATE(2027,8,31)),(YEAR(C1972)-2026)*12+MONTH(C1972)-8,""))</f>
        <v/>
      </c>
      <c r="T1972">
        <f>IF(AND(A1972="مصروف",R1972&gt;0,I1972="موافق",S1972&lt;&gt;"",H1972&lt;&gt;""),N(G1972),0)</f>
        <v/>
      </c>
    </row>
    <row r="1973">
      <c r="A1973" s="19" t="n"/>
      <c r="B1973" s="20">
        <f>IF(A1973="","",IF(R1973=0,"⚠ أضف سطر عهدة أولًا","BDR-"&amp;TEXT(R1973,"000")))</f>
        <v/>
      </c>
      <c r="C1973" s="21" t="n"/>
      <c r="D1973" s="20">
        <f>IF(C1973="","",IF(S1973="","خارج السنة المالية",INDEX(القوائم!$D$2:$D$13,S1973)))</f>
        <v/>
      </c>
      <c r="E1973" s="22" t="n"/>
      <c r="F1973" s="23" t="n"/>
      <c r="G1973" s="23" t="n"/>
      <c r="H1973" s="22" t="n"/>
      <c r="I1973" s="19" t="n"/>
      <c r="J1973" s="21" t="n"/>
      <c r="K1973" s="19" t="n"/>
      <c r="L1973" s="19" t="n"/>
      <c r="M1973" s="21" t="n"/>
      <c r="N1973" s="22" t="n"/>
      <c r="O1973" s="24">
        <f>IF(A1973&lt;&gt;"عهدة","",SUMIFS($G$8:$G$5007,$B$8:$B$5007,B1973,$A$8:$A$5007,"مصروف",$I$8:$I$5007,"&lt;&gt;مرفوض"))</f>
        <v/>
      </c>
      <c r="P1973" s="25">
        <f>IF(A1973&lt;&gt;"عهدة","",N(F1973)-O1973)</f>
        <v/>
      </c>
      <c r="Q1973" s="26">
        <f>IF(A1973="","",IF(A1973="عهدة",IF(N(F1973)=0,"⚠ أدخل قيمة العهدة",IF(P1973&lt;0,"⛔ عجز / زيادة مصروفات "&amp;TEXT(-P1973,"#,##0"),IF(COUNTIFS($B$8:$B$5007,B1973,$A$8:$A$5007,"مصروف",$I$8:$I$5007,"&lt;&gt;مرفوض",$K$8:$K$5007,"&lt;&gt;نعم")&gt;0,"⚠ "&amp;COUNTIFS($B$8:$B$5007,B1973,$A$8:$A$5007,"مصروف",$I$8:$I$5007,"&lt;&gt;مرفوض",$K$8:$K$5007,"&lt;&gt;نعم")&amp;" مصروف غير مسوى",IF(L1973="تمت التسوية",IF(P1973=0,"✔ متوازنة وتمت التسوية","✔ تمت التسوية – متبقي "&amp;TEXT(P1973,"#,##0")),IF(P1973&gt;0,"متبقي "&amp;TEXT(P1973,"#,##0"),"✔ متوازنة"))))),IF(R1973=0,"⚠ أضف سطر عهدة أولًا",IF(OR(C1973="",N(G1973)=0),"⚠ أكمل التاريخ والقيمة",IF(S1973="","⚠ التاريخ خارج السنة المالية",IF(H1973="","⚠ اختر بند الموازنة",IF(I1973="مرفوض","✖ مرفوض من المدير",IF(I1973&lt;&gt;"موافق","⏳ بانتظار موافقة المدير",IF(K1973&lt;&gt;"نعم","⚠ غير مسوى مع الحسابات","✔ معتمد ومسوى")))))))))</f>
        <v/>
      </c>
      <c r="R1973">
        <f>N(R1972)+IF(A1973="عهدة",1,0)</f>
        <v/>
      </c>
      <c r="S1973">
        <f>IF(C1973="","",IF(AND(C1973&gt;=DATE(2026,9,1),C1973&lt;=DATE(2027,8,31)),(YEAR(C1973)-2026)*12+MONTH(C1973)-8,""))</f>
        <v/>
      </c>
      <c r="T1973">
        <f>IF(AND(A1973="مصروف",R1973&gt;0,I1973="موافق",S1973&lt;&gt;"",H1973&lt;&gt;""),N(G1973),0)</f>
        <v/>
      </c>
    </row>
    <row r="1974">
      <c r="A1974" s="19" t="n"/>
      <c r="B1974" s="20">
        <f>IF(A1974="","",IF(R1974=0,"⚠ أضف سطر عهدة أولًا","BDR-"&amp;TEXT(R1974,"000")))</f>
        <v/>
      </c>
      <c r="C1974" s="21" t="n"/>
      <c r="D1974" s="20">
        <f>IF(C1974="","",IF(S1974="","خارج السنة المالية",INDEX(القوائم!$D$2:$D$13,S1974)))</f>
        <v/>
      </c>
      <c r="E1974" s="22" t="n"/>
      <c r="F1974" s="23" t="n"/>
      <c r="G1974" s="23" t="n"/>
      <c r="H1974" s="22" t="n"/>
      <c r="I1974" s="19" t="n"/>
      <c r="J1974" s="21" t="n"/>
      <c r="K1974" s="19" t="n"/>
      <c r="L1974" s="19" t="n"/>
      <c r="M1974" s="21" t="n"/>
      <c r="N1974" s="22" t="n"/>
      <c r="O1974" s="24">
        <f>IF(A1974&lt;&gt;"عهدة","",SUMIFS($G$8:$G$5007,$B$8:$B$5007,B1974,$A$8:$A$5007,"مصروف",$I$8:$I$5007,"&lt;&gt;مرفوض"))</f>
        <v/>
      </c>
      <c r="P1974" s="25">
        <f>IF(A1974&lt;&gt;"عهدة","",N(F1974)-O1974)</f>
        <v/>
      </c>
      <c r="Q1974" s="26">
        <f>IF(A1974="","",IF(A1974="عهدة",IF(N(F1974)=0,"⚠ أدخل قيمة العهدة",IF(P1974&lt;0,"⛔ عجز / زيادة مصروفات "&amp;TEXT(-P1974,"#,##0"),IF(COUNTIFS($B$8:$B$5007,B1974,$A$8:$A$5007,"مصروف",$I$8:$I$5007,"&lt;&gt;مرفوض",$K$8:$K$5007,"&lt;&gt;نعم")&gt;0,"⚠ "&amp;COUNTIFS($B$8:$B$5007,B1974,$A$8:$A$5007,"مصروف",$I$8:$I$5007,"&lt;&gt;مرفوض",$K$8:$K$5007,"&lt;&gt;نعم")&amp;" مصروف غير مسوى",IF(L1974="تمت التسوية",IF(P1974=0,"✔ متوازنة وتمت التسوية","✔ تمت التسوية – متبقي "&amp;TEXT(P1974,"#,##0")),IF(P1974&gt;0,"متبقي "&amp;TEXT(P1974,"#,##0"),"✔ متوازنة"))))),IF(R1974=0,"⚠ أضف سطر عهدة أولًا",IF(OR(C1974="",N(G1974)=0),"⚠ أكمل التاريخ والقيمة",IF(S1974="","⚠ التاريخ خارج السنة المالية",IF(H1974="","⚠ اختر بند الموازنة",IF(I1974="مرفوض","✖ مرفوض من المدير",IF(I1974&lt;&gt;"موافق","⏳ بانتظار موافقة المدير",IF(K1974&lt;&gt;"نعم","⚠ غير مسوى مع الحسابات","✔ معتمد ومسوى")))))))))</f>
        <v/>
      </c>
      <c r="R1974">
        <f>N(R1973)+IF(A1974="عهدة",1,0)</f>
        <v/>
      </c>
      <c r="S1974">
        <f>IF(C1974="","",IF(AND(C1974&gt;=DATE(2026,9,1),C1974&lt;=DATE(2027,8,31)),(YEAR(C1974)-2026)*12+MONTH(C1974)-8,""))</f>
        <v/>
      </c>
      <c r="T1974">
        <f>IF(AND(A1974="مصروف",R1974&gt;0,I1974="موافق",S1974&lt;&gt;"",H1974&lt;&gt;""),N(G1974),0)</f>
        <v/>
      </c>
    </row>
    <row r="1975">
      <c r="A1975" s="19" t="n"/>
      <c r="B1975" s="20">
        <f>IF(A1975="","",IF(R1975=0,"⚠ أضف سطر عهدة أولًا","BDR-"&amp;TEXT(R1975,"000")))</f>
        <v/>
      </c>
      <c r="C1975" s="21" t="n"/>
      <c r="D1975" s="20">
        <f>IF(C1975="","",IF(S1975="","خارج السنة المالية",INDEX(القوائم!$D$2:$D$13,S1975)))</f>
        <v/>
      </c>
      <c r="E1975" s="22" t="n"/>
      <c r="F1975" s="23" t="n"/>
      <c r="G1975" s="23" t="n"/>
      <c r="H1975" s="22" t="n"/>
      <c r="I1975" s="19" t="n"/>
      <c r="J1975" s="21" t="n"/>
      <c r="K1975" s="19" t="n"/>
      <c r="L1975" s="19" t="n"/>
      <c r="M1975" s="21" t="n"/>
      <c r="N1975" s="22" t="n"/>
      <c r="O1975" s="24">
        <f>IF(A1975&lt;&gt;"عهدة","",SUMIFS($G$8:$G$5007,$B$8:$B$5007,B1975,$A$8:$A$5007,"مصروف",$I$8:$I$5007,"&lt;&gt;مرفوض"))</f>
        <v/>
      </c>
      <c r="P1975" s="25">
        <f>IF(A1975&lt;&gt;"عهدة","",N(F1975)-O1975)</f>
        <v/>
      </c>
      <c r="Q1975" s="26">
        <f>IF(A1975="","",IF(A1975="عهدة",IF(N(F1975)=0,"⚠ أدخل قيمة العهدة",IF(P1975&lt;0,"⛔ عجز / زيادة مصروفات "&amp;TEXT(-P1975,"#,##0"),IF(COUNTIFS($B$8:$B$5007,B1975,$A$8:$A$5007,"مصروف",$I$8:$I$5007,"&lt;&gt;مرفوض",$K$8:$K$5007,"&lt;&gt;نعم")&gt;0,"⚠ "&amp;COUNTIFS($B$8:$B$5007,B1975,$A$8:$A$5007,"مصروف",$I$8:$I$5007,"&lt;&gt;مرفوض",$K$8:$K$5007,"&lt;&gt;نعم")&amp;" مصروف غير مسوى",IF(L1975="تمت التسوية",IF(P1975=0,"✔ متوازنة وتمت التسوية","✔ تمت التسوية – متبقي "&amp;TEXT(P1975,"#,##0")),IF(P1975&gt;0,"متبقي "&amp;TEXT(P1975,"#,##0"),"✔ متوازنة"))))),IF(R1975=0,"⚠ أضف سطر عهدة أولًا",IF(OR(C1975="",N(G1975)=0),"⚠ أكمل التاريخ والقيمة",IF(S1975="","⚠ التاريخ خارج السنة المالية",IF(H1975="","⚠ اختر بند الموازنة",IF(I1975="مرفوض","✖ مرفوض من المدير",IF(I1975&lt;&gt;"موافق","⏳ بانتظار موافقة المدير",IF(K1975&lt;&gt;"نعم","⚠ غير مسوى مع الحسابات","✔ معتمد ومسوى")))))))))</f>
        <v/>
      </c>
      <c r="R1975">
        <f>N(R1974)+IF(A1975="عهدة",1,0)</f>
        <v/>
      </c>
      <c r="S1975">
        <f>IF(C1975="","",IF(AND(C1975&gt;=DATE(2026,9,1),C1975&lt;=DATE(2027,8,31)),(YEAR(C1975)-2026)*12+MONTH(C1975)-8,""))</f>
        <v/>
      </c>
      <c r="T1975">
        <f>IF(AND(A1975="مصروف",R1975&gt;0,I1975="موافق",S1975&lt;&gt;"",H1975&lt;&gt;""),N(G1975),0)</f>
        <v/>
      </c>
    </row>
    <row r="1976">
      <c r="A1976" s="19" t="n"/>
      <c r="B1976" s="20">
        <f>IF(A1976="","",IF(R1976=0,"⚠ أضف سطر عهدة أولًا","BDR-"&amp;TEXT(R1976,"000")))</f>
        <v/>
      </c>
      <c r="C1976" s="21" t="n"/>
      <c r="D1976" s="20">
        <f>IF(C1976="","",IF(S1976="","خارج السنة المالية",INDEX(القوائم!$D$2:$D$13,S1976)))</f>
        <v/>
      </c>
      <c r="E1976" s="22" t="n"/>
      <c r="F1976" s="23" t="n"/>
      <c r="G1976" s="23" t="n"/>
      <c r="H1976" s="22" t="n"/>
      <c r="I1976" s="19" t="n"/>
      <c r="J1976" s="21" t="n"/>
      <c r="K1976" s="19" t="n"/>
      <c r="L1976" s="19" t="n"/>
      <c r="M1976" s="21" t="n"/>
      <c r="N1976" s="22" t="n"/>
      <c r="O1976" s="24">
        <f>IF(A1976&lt;&gt;"عهدة","",SUMIFS($G$8:$G$5007,$B$8:$B$5007,B1976,$A$8:$A$5007,"مصروف",$I$8:$I$5007,"&lt;&gt;مرفوض"))</f>
        <v/>
      </c>
      <c r="P1976" s="25">
        <f>IF(A1976&lt;&gt;"عهدة","",N(F1976)-O1976)</f>
        <v/>
      </c>
      <c r="Q1976" s="26">
        <f>IF(A1976="","",IF(A1976="عهدة",IF(N(F1976)=0,"⚠ أدخل قيمة العهدة",IF(P1976&lt;0,"⛔ عجز / زيادة مصروفات "&amp;TEXT(-P1976,"#,##0"),IF(COUNTIFS($B$8:$B$5007,B1976,$A$8:$A$5007,"مصروف",$I$8:$I$5007,"&lt;&gt;مرفوض",$K$8:$K$5007,"&lt;&gt;نعم")&gt;0,"⚠ "&amp;COUNTIFS($B$8:$B$5007,B1976,$A$8:$A$5007,"مصروف",$I$8:$I$5007,"&lt;&gt;مرفوض",$K$8:$K$5007,"&lt;&gt;نعم")&amp;" مصروف غير مسوى",IF(L1976="تمت التسوية",IF(P1976=0,"✔ متوازنة وتمت التسوية","✔ تمت التسوية – متبقي "&amp;TEXT(P1976,"#,##0")),IF(P1976&gt;0,"متبقي "&amp;TEXT(P1976,"#,##0"),"✔ متوازنة"))))),IF(R1976=0,"⚠ أضف سطر عهدة أولًا",IF(OR(C1976="",N(G1976)=0),"⚠ أكمل التاريخ والقيمة",IF(S1976="","⚠ التاريخ خارج السنة المالية",IF(H1976="","⚠ اختر بند الموازنة",IF(I1976="مرفوض","✖ مرفوض من المدير",IF(I1976&lt;&gt;"موافق","⏳ بانتظار موافقة المدير",IF(K1976&lt;&gt;"نعم","⚠ غير مسوى مع الحسابات","✔ معتمد ومسوى")))))))))</f>
        <v/>
      </c>
      <c r="R1976">
        <f>N(R1975)+IF(A1976="عهدة",1,0)</f>
        <v/>
      </c>
      <c r="S1976">
        <f>IF(C1976="","",IF(AND(C1976&gt;=DATE(2026,9,1),C1976&lt;=DATE(2027,8,31)),(YEAR(C1976)-2026)*12+MONTH(C1976)-8,""))</f>
        <v/>
      </c>
      <c r="T1976">
        <f>IF(AND(A1976="مصروف",R1976&gt;0,I1976="موافق",S1976&lt;&gt;"",H1976&lt;&gt;""),N(G1976),0)</f>
        <v/>
      </c>
    </row>
    <row r="1977">
      <c r="A1977" s="19" t="n"/>
      <c r="B1977" s="20">
        <f>IF(A1977="","",IF(R1977=0,"⚠ أضف سطر عهدة أولًا","BDR-"&amp;TEXT(R1977,"000")))</f>
        <v/>
      </c>
      <c r="C1977" s="21" t="n"/>
      <c r="D1977" s="20">
        <f>IF(C1977="","",IF(S1977="","خارج السنة المالية",INDEX(القوائم!$D$2:$D$13,S1977)))</f>
        <v/>
      </c>
      <c r="E1977" s="22" t="n"/>
      <c r="F1977" s="23" t="n"/>
      <c r="G1977" s="23" t="n"/>
      <c r="H1977" s="22" t="n"/>
      <c r="I1977" s="19" t="n"/>
      <c r="J1977" s="21" t="n"/>
      <c r="K1977" s="19" t="n"/>
      <c r="L1977" s="19" t="n"/>
      <c r="M1977" s="21" t="n"/>
      <c r="N1977" s="22" t="n"/>
      <c r="O1977" s="24">
        <f>IF(A1977&lt;&gt;"عهدة","",SUMIFS($G$8:$G$5007,$B$8:$B$5007,B1977,$A$8:$A$5007,"مصروف",$I$8:$I$5007,"&lt;&gt;مرفوض"))</f>
        <v/>
      </c>
      <c r="P1977" s="25">
        <f>IF(A1977&lt;&gt;"عهدة","",N(F1977)-O1977)</f>
        <v/>
      </c>
      <c r="Q1977" s="26">
        <f>IF(A1977="","",IF(A1977="عهدة",IF(N(F1977)=0,"⚠ أدخل قيمة العهدة",IF(P1977&lt;0,"⛔ عجز / زيادة مصروفات "&amp;TEXT(-P1977,"#,##0"),IF(COUNTIFS($B$8:$B$5007,B1977,$A$8:$A$5007,"مصروف",$I$8:$I$5007,"&lt;&gt;مرفوض",$K$8:$K$5007,"&lt;&gt;نعم")&gt;0,"⚠ "&amp;COUNTIFS($B$8:$B$5007,B1977,$A$8:$A$5007,"مصروف",$I$8:$I$5007,"&lt;&gt;مرفوض",$K$8:$K$5007,"&lt;&gt;نعم")&amp;" مصروف غير مسوى",IF(L1977="تمت التسوية",IF(P1977=0,"✔ متوازنة وتمت التسوية","✔ تمت التسوية – متبقي "&amp;TEXT(P1977,"#,##0")),IF(P1977&gt;0,"متبقي "&amp;TEXT(P1977,"#,##0"),"✔ متوازنة"))))),IF(R1977=0,"⚠ أضف سطر عهدة أولًا",IF(OR(C1977="",N(G1977)=0),"⚠ أكمل التاريخ والقيمة",IF(S1977="","⚠ التاريخ خارج السنة المالية",IF(H1977="","⚠ اختر بند الموازنة",IF(I1977="مرفوض","✖ مرفوض من المدير",IF(I1977&lt;&gt;"موافق","⏳ بانتظار موافقة المدير",IF(K1977&lt;&gt;"نعم","⚠ غير مسوى مع الحسابات","✔ معتمد ومسوى")))))))))</f>
        <v/>
      </c>
      <c r="R1977">
        <f>N(R1976)+IF(A1977="عهدة",1,0)</f>
        <v/>
      </c>
      <c r="S1977">
        <f>IF(C1977="","",IF(AND(C1977&gt;=DATE(2026,9,1),C1977&lt;=DATE(2027,8,31)),(YEAR(C1977)-2026)*12+MONTH(C1977)-8,""))</f>
        <v/>
      </c>
      <c r="T1977">
        <f>IF(AND(A1977="مصروف",R1977&gt;0,I1977="موافق",S1977&lt;&gt;"",H1977&lt;&gt;""),N(G1977),0)</f>
        <v/>
      </c>
    </row>
    <row r="1978">
      <c r="A1978" s="19" t="n"/>
      <c r="B1978" s="20">
        <f>IF(A1978="","",IF(R1978=0,"⚠ أضف سطر عهدة أولًا","BDR-"&amp;TEXT(R1978,"000")))</f>
        <v/>
      </c>
      <c r="C1978" s="21" t="n"/>
      <c r="D1978" s="20">
        <f>IF(C1978="","",IF(S1978="","خارج السنة المالية",INDEX(القوائم!$D$2:$D$13,S1978)))</f>
        <v/>
      </c>
      <c r="E1978" s="22" t="n"/>
      <c r="F1978" s="23" t="n"/>
      <c r="G1978" s="23" t="n"/>
      <c r="H1978" s="22" t="n"/>
      <c r="I1978" s="19" t="n"/>
      <c r="J1978" s="21" t="n"/>
      <c r="K1978" s="19" t="n"/>
      <c r="L1978" s="19" t="n"/>
      <c r="M1978" s="21" t="n"/>
      <c r="N1978" s="22" t="n"/>
      <c r="O1978" s="24">
        <f>IF(A1978&lt;&gt;"عهدة","",SUMIFS($G$8:$G$5007,$B$8:$B$5007,B1978,$A$8:$A$5007,"مصروف",$I$8:$I$5007,"&lt;&gt;مرفوض"))</f>
        <v/>
      </c>
      <c r="P1978" s="25">
        <f>IF(A1978&lt;&gt;"عهدة","",N(F1978)-O1978)</f>
        <v/>
      </c>
      <c r="Q1978" s="26">
        <f>IF(A1978="","",IF(A1978="عهدة",IF(N(F1978)=0,"⚠ أدخل قيمة العهدة",IF(P1978&lt;0,"⛔ عجز / زيادة مصروفات "&amp;TEXT(-P1978,"#,##0"),IF(COUNTIFS($B$8:$B$5007,B1978,$A$8:$A$5007,"مصروف",$I$8:$I$5007,"&lt;&gt;مرفوض",$K$8:$K$5007,"&lt;&gt;نعم")&gt;0,"⚠ "&amp;COUNTIFS($B$8:$B$5007,B1978,$A$8:$A$5007,"مصروف",$I$8:$I$5007,"&lt;&gt;مرفوض",$K$8:$K$5007,"&lt;&gt;نعم")&amp;" مصروف غير مسوى",IF(L1978="تمت التسوية",IF(P1978=0,"✔ متوازنة وتمت التسوية","✔ تمت التسوية – متبقي "&amp;TEXT(P1978,"#,##0")),IF(P1978&gt;0,"متبقي "&amp;TEXT(P1978,"#,##0"),"✔ متوازنة"))))),IF(R1978=0,"⚠ أضف سطر عهدة أولًا",IF(OR(C1978="",N(G1978)=0),"⚠ أكمل التاريخ والقيمة",IF(S1978="","⚠ التاريخ خارج السنة المالية",IF(H1978="","⚠ اختر بند الموازنة",IF(I1978="مرفوض","✖ مرفوض من المدير",IF(I1978&lt;&gt;"موافق","⏳ بانتظار موافقة المدير",IF(K1978&lt;&gt;"نعم","⚠ غير مسوى مع الحسابات","✔ معتمد ومسوى")))))))))</f>
        <v/>
      </c>
      <c r="R1978">
        <f>N(R1977)+IF(A1978="عهدة",1,0)</f>
        <v/>
      </c>
      <c r="S1978">
        <f>IF(C1978="","",IF(AND(C1978&gt;=DATE(2026,9,1),C1978&lt;=DATE(2027,8,31)),(YEAR(C1978)-2026)*12+MONTH(C1978)-8,""))</f>
        <v/>
      </c>
      <c r="T1978">
        <f>IF(AND(A1978="مصروف",R1978&gt;0,I1978="موافق",S1978&lt;&gt;"",H1978&lt;&gt;""),N(G1978),0)</f>
        <v/>
      </c>
    </row>
    <row r="1979">
      <c r="A1979" s="19" t="n"/>
      <c r="B1979" s="20">
        <f>IF(A1979="","",IF(R1979=0,"⚠ أضف سطر عهدة أولًا","BDR-"&amp;TEXT(R1979,"000")))</f>
        <v/>
      </c>
      <c r="C1979" s="21" t="n"/>
      <c r="D1979" s="20">
        <f>IF(C1979="","",IF(S1979="","خارج السنة المالية",INDEX(القوائم!$D$2:$D$13,S1979)))</f>
        <v/>
      </c>
      <c r="E1979" s="22" t="n"/>
      <c r="F1979" s="23" t="n"/>
      <c r="G1979" s="23" t="n"/>
      <c r="H1979" s="22" t="n"/>
      <c r="I1979" s="19" t="n"/>
      <c r="J1979" s="21" t="n"/>
      <c r="K1979" s="19" t="n"/>
      <c r="L1979" s="19" t="n"/>
      <c r="M1979" s="21" t="n"/>
      <c r="N1979" s="22" t="n"/>
      <c r="O1979" s="24">
        <f>IF(A1979&lt;&gt;"عهدة","",SUMIFS($G$8:$G$5007,$B$8:$B$5007,B1979,$A$8:$A$5007,"مصروف",$I$8:$I$5007,"&lt;&gt;مرفوض"))</f>
        <v/>
      </c>
      <c r="P1979" s="25">
        <f>IF(A1979&lt;&gt;"عهدة","",N(F1979)-O1979)</f>
        <v/>
      </c>
      <c r="Q1979" s="26">
        <f>IF(A1979="","",IF(A1979="عهدة",IF(N(F1979)=0,"⚠ أدخل قيمة العهدة",IF(P1979&lt;0,"⛔ عجز / زيادة مصروفات "&amp;TEXT(-P1979,"#,##0"),IF(COUNTIFS($B$8:$B$5007,B1979,$A$8:$A$5007,"مصروف",$I$8:$I$5007,"&lt;&gt;مرفوض",$K$8:$K$5007,"&lt;&gt;نعم")&gt;0,"⚠ "&amp;COUNTIFS($B$8:$B$5007,B1979,$A$8:$A$5007,"مصروف",$I$8:$I$5007,"&lt;&gt;مرفوض",$K$8:$K$5007,"&lt;&gt;نعم")&amp;" مصروف غير مسوى",IF(L1979="تمت التسوية",IF(P1979=0,"✔ متوازنة وتمت التسوية","✔ تمت التسوية – متبقي "&amp;TEXT(P1979,"#,##0")),IF(P1979&gt;0,"متبقي "&amp;TEXT(P1979,"#,##0"),"✔ متوازنة"))))),IF(R1979=0,"⚠ أضف سطر عهدة أولًا",IF(OR(C1979="",N(G1979)=0),"⚠ أكمل التاريخ والقيمة",IF(S1979="","⚠ التاريخ خارج السنة المالية",IF(H1979="","⚠ اختر بند الموازنة",IF(I1979="مرفوض","✖ مرفوض من المدير",IF(I1979&lt;&gt;"موافق","⏳ بانتظار موافقة المدير",IF(K1979&lt;&gt;"نعم","⚠ غير مسوى مع الحسابات","✔ معتمد ومسوى")))))))))</f>
        <v/>
      </c>
      <c r="R1979">
        <f>N(R1978)+IF(A1979="عهدة",1,0)</f>
        <v/>
      </c>
      <c r="S1979">
        <f>IF(C1979="","",IF(AND(C1979&gt;=DATE(2026,9,1),C1979&lt;=DATE(2027,8,31)),(YEAR(C1979)-2026)*12+MONTH(C1979)-8,""))</f>
        <v/>
      </c>
      <c r="T1979">
        <f>IF(AND(A1979="مصروف",R1979&gt;0,I1979="موافق",S1979&lt;&gt;"",H1979&lt;&gt;""),N(G1979),0)</f>
        <v/>
      </c>
    </row>
    <row r="1980">
      <c r="A1980" s="19" t="n"/>
      <c r="B1980" s="20">
        <f>IF(A1980="","",IF(R1980=0,"⚠ أضف سطر عهدة أولًا","BDR-"&amp;TEXT(R1980,"000")))</f>
        <v/>
      </c>
      <c r="C1980" s="21" t="n"/>
      <c r="D1980" s="20">
        <f>IF(C1980="","",IF(S1980="","خارج السنة المالية",INDEX(القوائم!$D$2:$D$13,S1980)))</f>
        <v/>
      </c>
      <c r="E1980" s="22" t="n"/>
      <c r="F1980" s="23" t="n"/>
      <c r="G1980" s="23" t="n"/>
      <c r="H1980" s="22" t="n"/>
      <c r="I1980" s="19" t="n"/>
      <c r="J1980" s="21" t="n"/>
      <c r="K1980" s="19" t="n"/>
      <c r="L1980" s="19" t="n"/>
      <c r="M1980" s="21" t="n"/>
      <c r="N1980" s="22" t="n"/>
      <c r="O1980" s="24">
        <f>IF(A1980&lt;&gt;"عهدة","",SUMIFS($G$8:$G$5007,$B$8:$B$5007,B1980,$A$8:$A$5007,"مصروف",$I$8:$I$5007,"&lt;&gt;مرفوض"))</f>
        <v/>
      </c>
      <c r="P1980" s="25">
        <f>IF(A1980&lt;&gt;"عهدة","",N(F1980)-O1980)</f>
        <v/>
      </c>
      <c r="Q1980" s="26">
        <f>IF(A1980="","",IF(A1980="عهدة",IF(N(F1980)=0,"⚠ أدخل قيمة العهدة",IF(P1980&lt;0,"⛔ عجز / زيادة مصروفات "&amp;TEXT(-P1980,"#,##0"),IF(COUNTIFS($B$8:$B$5007,B1980,$A$8:$A$5007,"مصروف",$I$8:$I$5007,"&lt;&gt;مرفوض",$K$8:$K$5007,"&lt;&gt;نعم")&gt;0,"⚠ "&amp;COUNTIFS($B$8:$B$5007,B1980,$A$8:$A$5007,"مصروف",$I$8:$I$5007,"&lt;&gt;مرفوض",$K$8:$K$5007,"&lt;&gt;نعم")&amp;" مصروف غير مسوى",IF(L1980="تمت التسوية",IF(P1980=0,"✔ متوازنة وتمت التسوية","✔ تمت التسوية – متبقي "&amp;TEXT(P1980,"#,##0")),IF(P1980&gt;0,"متبقي "&amp;TEXT(P1980,"#,##0"),"✔ متوازنة"))))),IF(R1980=0,"⚠ أضف سطر عهدة أولًا",IF(OR(C1980="",N(G1980)=0),"⚠ أكمل التاريخ والقيمة",IF(S1980="","⚠ التاريخ خارج السنة المالية",IF(H1980="","⚠ اختر بند الموازنة",IF(I1980="مرفوض","✖ مرفوض من المدير",IF(I1980&lt;&gt;"موافق","⏳ بانتظار موافقة المدير",IF(K1980&lt;&gt;"نعم","⚠ غير مسوى مع الحسابات","✔ معتمد ومسوى")))))))))</f>
        <v/>
      </c>
      <c r="R1980">
        <f>N(R1979)+IF(A1980="عهدة",1,0)</f>
        <v/>
      </c>
      <c r="S1980">
        <f>IF(C1980="","",IF(AND(C1980&gt;=DATE(2026,9,1),C1980&lt;=DATE(2027,8,31)),(YEAR(C1980)-2026)*12+MONTH(C1980)-8,""))</f>
        <v/>
      </c>
      <c r="T1980">
        <f>IF(AND(A1980="مصروف",R1980&gt;0,I1980="موافق",S1980&lt;&gt;"",H1980&lt;&gt;""),N(G1980),0)</f>
        <v/>
      </c>
    </row>
    <row r="1981">
      <c r="A1981" s="19" t="n"/>
      <c r="B1981" s="20">
        <f>IF(A1981="","",IF(R1981=0,"⚠ أضف سطر عهدة أولًا","BDR-"&amp;TEXT(R1981,"000")))</f>
        <v/>
      </c>
      <c r="C1981" s="21" t="n"/>
      <c r="D1981" s="20">
        <f>IF(C1981="","",IF(S1981="","خارج السنة المالية",INDEX(القوائم!$D$2:$D$13,S1981)))</f>
        <v/>
      </c>
      <c r="E1981" s="22" t="n"/>
      <c r="F1981" s="23" t="n"/>
      <c r="G1981" s="23" t="n"/>
      <c r="H1981" s="22" t="n"/>
      <c r="I1981" s="19" t="n"/>
      <c r="J1981" s="21" t="n"/>
      <c r="K1981" s="19" t="n"/>
      <c r="L1981" s="19" t="n"/>
      <c r="M1981" s="21" t="n"/>
      <c r="N1981" s="22" t="n"/>
      <c r="O1981" s="24">
        <f>IF(A1981&lt;&gt;"عهدة","",SUMIFS($G$8:$G$5007,$B$8:$B$5007,B1981,$A$8:$A$5007,"مصروف",$I$8:$I$5007,"&lt;&gt;مرفوض"))</f>
        <v/>
      </c>
      <c r="P1981" s="25">
        <f>IF(A1981&lt;&gt;"عهدة","",N(F1981)-O1981)</f>
        <v/>
      </c>
      <c r="Q1981" s="26">
        <f>IF(A1981="","",IF(A1981="عهدة",IF(N(F1981)=0,"⚠ أدخل قيمة العهدة",IF(P1981&lt;0,"⛔ عجز / زيادة مصروفات "&amp;TEXT(-P1981,"#,##0"),IF(COUNTIFS($B$8:$B$5007,B1981,$A$8:$A$5007,"مصروف",$I$8:$I$5007,"&lt;&gt;مرفوض",$K$8:$K$5007,"&lt;&gt;نعم")&gt;0,"⚠ "&amp;COUNTIFS($B$8:$B$5007,B1981,$A$8:$A$5007,"مصروف",$I$8:$I$5007,"&lt;&gt;مرفوض",$K$8:$K$5007,"&lt;&gt;نعم")&amp;" مصروف غير مسوى",IF(L1981="تمت التسوية",IF(P1981=0,"✔ متوازنة وتمت التسوية","✔ تمت التسوية – متبقي "&amp;TEXT(P1981,"#,##0")),IF(P1981&gt;0,"متبقي "&amp;TEXT(P1981,"#,##0"),"✔ متوازنة"))))),IF(R1981=0,"⚠ أضف سطر عهدة أولًا",IF(OR(C1981="",N(G1981)=0),"⚠ أكمل التاريخ والقيمة",IF(S1981="","⚠ التاريخ خارج السنة المالية",IF(H1981="","⚠ اختر بند الموازنة",IF(I1981="مرفوض","✖ مرفوض من المدير",IF(I1981&lt;&gt;"موافق","⏳ بانتظار موافقة المدير",IF(K1981&lt;&gt;"نعم","⚠ غير مسوى مع الحسابات","✔ معتمد ومسوى")))))))))</f>
        <v/>
      </c>
      <c r="R1981">
        <f>N(R1980)+IF(A1981="عهدة",1,0)</f>
        <v/>
      </c>
      <c r="S1981">
        <f>IF(C1981="","",IF(AND(C1981&gt;=DATE(2026,9,1),C1981&lt;=DATE(2027,8,31)),(YEAR(C1981)-2026)*12+MONTH(C1981)-8,""))</f>
        <v/>
      </c>
      <c r="T1981">
        <f>IF(AND(A1981="مصروف",R1981&gt;0,I1981="موافق",S1981&lt;&gt;"",H1981&lt;&gt;""),N(G1981),0)</f>
        <v/>
      </c>
    </row>
    <row r="1982">
      <c r="A1982" s="19" t="n"/>
      <c r="B1982" s="20">
        <f>IF(A1982="","",IF(R1982=0,"⚠ أضف سطر عهدة أولًا","BDR-"&amp;TEXT(R1982,"000")))</f>
        <v/>
      </c>
      <c r="C1982" s="21" t="n"/>
      <c r="D1982" s="20">
        <f>IF(C1982="","",IF(S1982="","خارج السنة المالية",INDEX(القوائم!$D$2:$D$13,S1982)))</f>
        <v/>
      </c>
      <c r="E1982" s="22" t="n"/>
      <c r="F1982" s="23" t="n"/>
      <c r="G1982" s="23" t="n"/>
      <c r="H1982" s="22" t="n"/>
      <c r="I1982" s="19" t="n"/>
      <c r="J1982" s="21" t="n"/>
      <c r="K1982" s="19" t="n"/>
      <c r="L1982" s="19" t="n"/>
      <c r="M1982" s="21" t="n"/>
      <c r="N1982" s="22" t="n"/>
      <c r="O1982" s="24">
        <f>IF(A1982&lt;&gt;"عهدة","",SUMIFS($G$8:$G$5007,$B$8:$B$5007,B1982,$A$8:$A$5007,"مصروف",$I$8:$I$5007,"&lt;&gt;مرفوض"))</f>
        <v/>
      </c>
      <c r="P1982" s="25">
        <f>IF(A1982&lt;&gt;"عهدة","",N(F1982)-O1982)</f>
        <v/>
      </c>
      <c r="Q1982" s="26">
        <f>IF(A1982="","",IF(A1982="عهدة",IF(N(F1982)=0,"⚠ أدخل قيمة العهدة",IF(P1982&lt;0,"⛔ عجز / زيادة مصروفات "&amp;TEXT(-P1982,"#,##0"),IF(COUNTIFS($B$8:$B$5007,B1982,$A$8:$A$5007,"مصروف",$I$8:$I$5007,"&lt;&gt;مرفوض",$K$8:$K$5007,"&lt;&gt;نعم")&gt;0,"⚠ "&amp;COUNTIFS($B$8:$B$5007,B1982,$A$8:$A$5007,"مصروف",$I$8:$I$5007,"&lt;&gt;مرفوض",$K$8:$K$5007,"&lt;&gt;نعم")&amp;" مصروف غير مسوى",IF(L1982="تمت التسوية",IF(P1982=0,"✔ متوازنة وتمت التسوية","✔ تمت التسوية – متبقي "&amp;TEXT(P1982,"#,##0")),IF(P1982&gt;0,"متبقي "&amp;TEXT(P1982,"#,##0"),"✔ متوازنة"))))),IF(R1982=0,"⚠ أضف سطر عهدة أولًا",IF(OR(C1982="",N(G1982)=0),"⚠ أكمل التاريخ والقيمة",IF(S1982="","⚠ التاريخ خارج السنة المالية",IF(H1982="","⚠ اختر بند الموازنة",IF(I1982="مرفوض","✖ مرفوض من المدير",IF(I1982&lt;&gt;"موافق","⏳ بانتظار موافقة المدير",IF(K1982&lt;&gt;"نعم","⚠ غير مسوى مع الحسابات","✔ معتمد ومسوى")))))))))</f>
        <v/>
      </c>
      <c r="R1982">
        <f>N(R1981)+IF(A1982="عهدة",1,0)</f>
        <v/>
      </c>
      <c r="S1982">
        <f>IF(C1982="","",IF(AND(C1982&gt;=DATE(2026,9,1),C1982&lt;=DATE(2027,8,31)),(YEAR(C1982)-2026)*12+MONTH(C1982)-8,""))</f>
        <v/>
      </c>
      <c r="T1982">
        <f>IF(AND(A1982="مصروف",R1982&gt;0,I1982="موافق",S1982&lt;&gt;"",H1982&lt;&gt;""),N(G1982),0)</f>
        <v/>
      </c>
    </row>
    <row r="1983">
      <c r="A1983" s="19" t="n"/>
      <c r="B1983" s="20">
        <f>IF(A1983="","",IF(R1983=0,"⚠ أضف سطر عهدة أولًا","BDR-"&amp;TEXT(R1983,"000")))</f>
        <v/>
      </c>
      <c r="C1983" s="21" t="n"/>
      <c r="D1983" s="20">
        <f>IF(C1983="","",IF(S1983="","خارج السنة المالية",INDEX(القوائم!$D$2:$D$13,S1983)))</f>
        <v/>
      </c>
      <c r="E1983" s="22" t="n"/>
      <c r="F1983" s="23" t="n"/>
      <c r="G1983" s="23" t="n"/>
      <c r="H1983" s="22" t="n"/>
      <c r="I1983" s="19" t="n"/>
      <c r="J1983" s="21" t="n"/>
      <c r="K1983" s="19" t="n"/>
      <c r="L1983" s="19" t="n"/>
      <c r="M1983" s="21" t="n"/>
      <c r="N1983" s="22" t="n"/>
      <c r="O1983" s="24">
        <f>IF(A1983&lt;&gt;"عهدة","",SUMIFS($G$8:$G$5007,$B$8:$B$5007,B1983,$A$8:$A$5007,"مصروف",$I$8:$I$5007,"&lt;&gt;مرفوض"))</f>
        <v/>
      </c>
      <c r="P1983" s="25">
        <f>IF(A1983&lt;&gt;"عهدة","",N(F1983)-O1983)</f>
        <v/>
      </c>
      <c r="Q1983" s="26">
        <f>IF(A1983="","",IF(A1983="عهدة",IF(N(F1983)=0,"⚠ أدخل قيمة العهدة",IF(P1983&lt;0,"⛔ عجز / زيادة مصروفات "&amp;TEXT(-P1983,"#,##0"),IF(COUNTIFS($B$8:$B$5007,B1983,$A$8:$A$5007,"مصروف",$I$8:$I$5007,"&lt;&gt;مرفوض",$K$8:$K$5007,"&lt;&gt;نعم")&gt;0,"⚠ "&amp;COUNTIFS($B$8:$B$5007,B1983,$A$8:$A$5007,"مصروف",$I$8:$I$5007,"&lt;&gt;مرفوض",$K$8:$K$5007,"&lt;&gt;نعم")&amp;" مصروف غير مسوى",IF(L1983="تمت التسوية",IF(P1983=0,"✔ متوازنة وتمت التسوية","✔ تمت التسوية – متبقي "&amp;TEXT(P1983,"#,##0")),IF(P1983&gt;0,"متبقي "&amp;TEXT(P1983,"#,##0"),"✔ متوازنة"))))),IF(R1983=0,"⚠ أضف سطر عهدة أولًا",IF(OR(C1983="",N(G1983)=0),"⚠ أكمل التاريخ والقيمة",IF(S1983="","⚠ التاريخ خارج السنة المالية",IF(H1983="","⚠ اختر بند الموازنة",IF(I1983="مرفوض","✖ مرفوض من المدير",IF(I1983&lt;&gt;"موافق","⏳ بانتظار موافقة المدير",IF(K1983&lt;&gt;"نعم","⚠ غير مسوى مع الحسابات","✔ معتمد ومسوى")))))))))</f>
        <v/>
      </c>
      <c r="R1983">
        <f>N(R1982)+IF(A1983="عهدة",1,0)</f>
        <v/>
      </c>
      <c r="S1983">
        <f>IF(C1983="","",IF(AND(C1983&gt;=DATE(2026,9,1),C1983&lt;=DATE(2027,8,31)),(YEAR(C1983)-2026)*12+MONTH(C1983)-8,""))</f>
        <v/>
      </c>
      <c r="T1983">
        <f>IF(AND(A1983="مصروف",R1983&gt;0,I1983="موافق",S1983&lt;&gt;"",H1983&lt;&gt;""),N(G1983),0)</f>
        <v/>
      </c>
    </row>
    <row r="1984">
      <c r="A1984" s="19" t="n"/>
      <c r="B1984" s="20">
        <f>IF(A1984="","",IF(R1984=0,"⚠ أضف سطر عهدة أولًا","BDR-"&amp;TEXT(R1984,"000")))</f>
        <v/>
      </c>
      <c r="C1984" s="21" t="n"/>
      <c r="D1984" s="20">
        <f>IF(C1984="","",IF(S1984="","خارج السنة المالية",INDEX(القوائم!$D$2:$D$13,S1984)))</f>
        <v/>
      </c>
      <c r="E1984" s="22" t="n"/>
      <c r="F1984" s="23" t="n"/>
      <c r="G1984" s="23" t="n"/>
      <c r="H1984" s="22" t="n"/>
      <c r="I1984" s="19" t="n"/>
      <c r="J1984" s="21" t="n"/>
      <c r="K1984" s="19" t="n"/>
      <c r="L1984" s="19" t="n"/>
      <c r="M1984" s="21" t="n"/>
      <c r="N1984" s="22" t="n"/>
      <c r="O1984" s="24">
        <f>IF(A1984&lt;&gt;"عهدة","",SUMIFS($G$8:$G$5007,$B$8:$B$5007,B1984,$A$8:$A$5007,"مصروف",$I$8:$I$5007,"&lt;&gt;مرفوض"))</f>
        <v/>
      </c>
      <c r="P1984" s="25">
        <f>IF(A1984&lt;&gt;"عهدة","",N(F1984)-O1984)</f>
        <v/>
      </c>
      <c r="Q1984" s="26">
        <f>IF(A1984="","",IF(A1984="عهدة",IF(N(F1984)=0,"⚠ أدخل قيمة العهدة",IF(P1984&lt;0,"⛔ عجز / زيادة مصروفات "&amp;TEXT(-P1984,"#,##0"),IF(COUNTIFS($B$8:$B$5007,B1984,$A$8:$A$5007,"مصروف",$I$8:$I$5007,"&lt;&gt;مرفوض",$K$8:$K$5007,"&lt;&gt;نعم")&gt;0,"⚠ "&amp;COUNTIFS($B$8:$B$5007,B1984,$A$8:$A$5007,"مصروف",$I$8:$I$5007,"&lt;&gt;مرفوض",$K$8:$K$5007,"&lt;&gt;نعم")&amp;" مصروف غير مسوى",IF(L1984="تمت التسوية",IF(P1984=0,"✔ متوازنة وتمت التسوية","✔ تمت التسوية – متبقي "&amp;TEXT(P1984,"#,##0")),IF(P1984&gt;0,"متبقي "&amp;TEXT(P1984,"#,##0"),"✔ متوازنة"))))),IF(R1984=0,"⚠ أضف سطر عهدة أولًا",IF(OR(C1984="",N(G1984)=0),"⚠ أكمل التاريخ والقيمة",IF(S1984="","⚠ التاريخ خارج السنة المالية",IF(H1984="","⚠ اختر بند الموازنة",IF(I1984="مرفوض","✖ مرفوض من المدير",IF(I1984&lt;&gt;"موافق","⏳ بانتظار موافقة المدير",IF(K1984&lt;&gt;"نعم","⚠ غير مسوى مع الحسابات","✔ معتمد ومسوى")))))))))</f>
        <v/>
      </c>
      <c r="R1984">
        <f>N(R1983)+IF(A1984="عهدة",1,0)</f>
        <v/>
      </c>
      <c r="S1984">
        <f>IF(C1984="","",IF(AND(C1984&gt;=DATE(2026,9,1),C1984&lt;=DATE(2027,8,31)),(YEAR(C1984)-2026)*12+MONTH(C1984)-8,""))</f>
        <v/>
      </c>
      <c r="T1984">
        <f>IF(AND(A1984="مصروف",R1984&gt;0,I1984="موافق",S1984&lt;&gt;"",H1984&lt;&gt;""),N(G1984),0)</f>
        <v/>
      </c>
    </row>
    <row r="1985">
      <c r="A1985" s="19" t="n"/>
      <c r="B1985" s="20">
        <f>IF(A1985="","",IF(R1985=0,"⚠ أضف سطر عهدة أولًا","BDR-"&amp;TEXT(R1985,"000")))</f>
        <v/>
      </c>
      <c r="C1985" s="21" t="n"/>
      <c r="D1985" s="20">
        <f>IF(C1985="","",IF(S1985="","خارج السنة المالية",INDEX(القوائم!$D$2:$D$13,S1985)))</f>
        <v/>
      </c>
      <c r="E1985" s="22" t="n"/>
      <c r="F1985" s="23" t="n"/>
      <c r="G1985" s="23" t="n"/>
      <c r="H1985" s="22" t="n"/>
      <c r="I1985" s="19" t="n"/>
      <c r="J1985" s="21" t="n"/>
      <c r="K1985" s="19" t="n"/>
      <c r="L1985" s="19" t="n"/>
      <c r="M1985" s="21" t="n"/>
      <c r="N1985" s="22" t="n"/>
      <c r="O1985" s="24">
        <f>IF(A1985&lt;&gt;"عهدة","",SUMIFS($G$8:$G$5007,$B$8:$B$5007,B1985,$A$8:$A$5007,"مصروف",$I$8:$I$5007,"&lt;&gt;مرفوض"))</f>
        <v/>
      </c>
      <c r="P1985" s="25">
        <f>IF(A1985&lt;&gt;"عهدة","",N(F1985)-O1985)</f>
        <v/>
      </c>
      <c r="Q1985" s="26">
        <f>IF(A1985="","",IF(A1985="عهدة",IF(N(F1985)=0,"⚠ أدخل قيمة العهدة",IF(P1985&lt;0,"⛔ عجز / زيادة مصروفات "&amp;TEXT(-P1985,"#,##0"),IF(COUNTIFS($B$8:$B$5007,B1985,$A$8:$A$5007,"مصروف",$I$8:$I$5007,"&lt;&gt;مرفوض",$K$8:$K$5007,"&lt;&gt;نعم")&gt;0,"⚠ "&amp;COUNTIFS($B$8:$B$5007,B1985,$A$8:$A$5007,"مصروف",$I$8:$I$5007,"&lt;&gt;مرفوض",$K$8:$K$5007,"&lt;&gt;نعم")&amp;" مصروف غير مسوى",IF(L1985="تمت التسوية",IF(P1985=0,"✔ متوازنة وتمت التسوية","✔ تمت التسوية – متبقي "&amp;TEXT(P1985,"#,##0")),IF(P1985&gt;0,"متبقي "&amp;TEXT(P1985,"#,##0"),"✔ متوازنة"))))),IF(R1985=0,"⚠ أضف سطر عهدة أولًا",IF(OR(C1985="",N(G1985)=0),"⚠ أكمل التاريخ والقيمة",IF(S1985="","⚠ التاريخ خارج السنة المالية",IF(H1985="","⚠ اختر بند الموازنة",IF(I1985="مرفوض","✖ مرفوض من المدير",IF(I1985&lt;&gt;"موافق","⏳ بانتظار موافقة المدير",IF(K1985&lt;&gt;"نعم","⚠ غير مسوى مع الحسابات","✔ معتمد ومسوى")))))))))</f>
        <v/>
      </c>
      <c r="R1985">
        <f>N(R1984)+IF(A1985="عهدة",1,0)</f>
        <v/>
      </c>
      <c r="S1985">
        <f>IF(C1985="","",IF(AND(C1985&gt;=DATE(2026,9,1),C1985&lt;=DATE(2027,8,31)),(YEAR(C1985)-2026)*12+MONTH(C1985)-8,""))</f>
        <v/>
      </c>
      <c r="T1985">
        <f>IF(AND(A1985="مصروف",R1985&gt;0,I1985="موافق",S1985&lt;&gt;"",H1985&lt;&gt;""),N(G1985),0)</f>
        <v/>
      </c>
    </row>
    <row r="1986">
      <c r="A1986" s="19" t="n"/>
      <c r="B1986" s="20">
        <f>IF(A1986="","",IF(R1986=0,"⚠ أضف سطر عهدة أولًا","BDR-"&amp;TEXT(R1986,"000")))</f>
        <v/>
      </c>
      <c r="C1986" s="21" t="n"/>
      <c r="D1986" s="20">
        <f>IF(C1986="","",IF(S1986="","خارج السنة المالية",INDEX(القوائم!$D$2:$D$13,S1986)))</f>
        <v/>
      </c>
      <c r="E1986" s="22" t="n"/>
      <c r="F1986" s="23" t="n"/>
      <c r="G1986" s="23" t="n"/>
      <c r="H1986" s="22" t="n"/>
      <c r="I1986" s="19" t="n"/>
      <c r="J1986" s="21" t="n"/>
      <c r="K1986" s="19" t="n"/>
      <c r="L1986" s="19" t="n"/>
      <c r="M1986" s="21" t="n"/>
      <c r="N1986" s="22" t="n"/>
      <c r="O1986" s="24">
        <f>IF(A1986&lt;&gt;"عهدة","",SUMIFS($G$8:$G$5007,$B$8:$B$5007,B1986,$A$8:$A$5007,"مصروف",$I$8:$I$5007,"&lt;&gt;مرفوض"))</f>
        <v/>
      </c>
      <c r="P1986" s="25">
        <f>IF(A1986&lt;&gt;"عهدة","",N(F1986)-O1986)</f>
        <v/>
      </c>
      <c r="Q1986" s="26">
        <f>IF(A1986="","",IF(A1986="عهدة",IF(N(F1986)=0,"⚠ أدخل قيمة العهدة",IF(P1986&lt;0,"⛔ عجز / زيادة مصروفات "&amp;TEXT(-P1986,"#,##0"),IF(COUNTIFS($B$8:$B$5007,B1986,$A$8:$A$5007,"مصروف",$I$8:$I$5007,"&lt;&gt;مرفوض",$K$8:$K$5007,"&lt;&gt;نعم")&gt;0,"⚠ "&amp;COUNTIFS($B$8:$B$5007,B1986,$A$8:$A$5007,"مصروف",$I$8:$I$5007,"&lt;&gt;مرفوض",$K$8:$K$5007,"&lt;&gt;نعم")&amp;" مصروف غير مسوى",IF(L1986="تمت التسوية",IF(P1986=0,"✔ متوازنة وتمت التسوية","✔ تمت التسوية – متبقي "&amp;TEXT(P1986,"#,##0")),IF(P1986&gt;0,"متبقي "&amp;TEXT(P1986,"#,##0"),"✔ متوازنة"))))),IF(R1986=0,"⚠ أضف سطر عهدة أولًا",IF(OR(C1986="",N(G1986)=0),"⚠ أكمل التاريخ والقيمة",IF(S1986="","⚠ التاريخ خارج السنة المالية",IF(H1986="","⚠ اختر بند الموازنة",IF(I1986="مرفوض","✖ مرفوض من المدير",IF(I1986&lt;&gt;"موافق","⏳ بانتظار موافقة المدير",IF(K1986&lt;&gt;"نعم","⚠ غير مسوى مع الحسابات","✔ معتمد ومسوى")))))))))</f>
        <v/>
      </c>
      <c r="R1986">
        <f>N(R1985)+IF(A1986="عهدة",1,0)</f>
        <v/>
      </c>
      <c r="S1986">
        <f>IF(C1986="","",IF(AND(C1986&gt;=DATE(2026,9,1),C1986&lt;=DATE(2027,8,31)),(YEAR(C1986)-2026)*12+MONTH(C1986)-8,""))</f>
        <v/>
      </c>
      <c r="T1986">
        <f>IF(AND(A1986="مصروف",R1986&gt;0,I1986="موافق",S1986&lt;&gt;"",H1986&lt;&gt;""),N(G1986),0)</f>
        <v/>
      </c>
    </row>
    <row r="1987">
      <c r="A1987" s="19" t="n"/>
      <c r="B1987" s="20">
        <f>IF(A1987="","",IF(R1987=0,"⚠ أضف سطر عهدة أولًا","BDR-"&amp;TEXT(R1987,"000")))</f>
        <v/>
      </c>
      <c r="C1987" s="21" t="n"/>
      <c r="D1987" s="20">
        <f>IF(C1987="","",IF(S1987="","خارج السنة المالية",INDEX(القوائم!$D$2:$D$13,S1987)))</f>
        <v/>
      </c>
      <c r="E1987" s="22" t="n"/>
      <c r="F1987" s="23" t="n"/>
      <c r="G1987" s="23" t="n"/>
      <c r="H1987" s="22" t="n"/>
      <c r="I1987" s="19" t="n"/>
      <c r="J1987" s="21" t="n"/>
      <c r="K1987" s="19" t="n"/>
      <c r="L1987" s="19" t="n"/>
      <c r="M1987" s="21" t="n"/>
      <c r="N1987" s="22" t="n"/>
      <c r="O1987" s="24">
        <f>IF(A1987&lt;&gt;"عهدة","",SUMIFS($G$8:$G$5007,$B$8:$B$5007,B1987,$A$8:$A$5007,"مصروف",$I$8:$I$5007,"&lt;&gt;مرفوض"))</f>
        <v/>
      </c>
      <c r="P1987" s="25">
        <f>IF(A1987&lt;&gt;"عهدة","",N(F1987)-O1987)</f>
        <v/>
      </c>
      <c r="Q1987" s="26">
        <f>IF(A1987="","",IF(A1987="عهدة",IF(N(F1987)=0,"⚠ أدخل قيمة العهدة",IF(P1987&lt;0,"⛔ عجز / زيادة مصروفات "&amp;TEXT(-P1987,"#,##0"),IF(COUNTIFS($B$8:$B$5007,B1987,$A$8:$A$5007,"مصروف",$I$8:$I$5007,"&lt;&gt;مرفوض",$K$8:$K$5007,"&lt;&gt;نعم")&gt;0,"⚠ "&amp;COUNTIFS($B$8:$B$5007,B1987,$A$8:$A$5007,"مصروف",$I$8:$I$5007,"&lt;&gt;مرفوض",$K$8:$K$5007,"&lt;&gt;نعم")&amp;" مصروف غير مسوى",IF(L1987="تمت التسوية",IF(P1987=0,"✔ متوازنة وتمت التسوية","✔ تمت التسوية – متبقي "&amp;TEXT(P1987,"#,##0")),IF(P1987&gt;0,"متبقي "&amp;TEXT(P1987,"#,##0"),"✔ متوازنة"))))),IF(R1987=0,"⚠ أضف سطر عهدة أولًا",IF(OR(C1987="",N(G1987)=0),"⚠ أكمل التاريخ والقيمة",IF(S1987="","⚠ التاريخ خارج السنة المالية",IF(H1987="","⚠ اختر بند الموازنة",IF(I1987="مرفوض","✖ مرفوض من المدير",IF(I1987&lt;&gt;"موافق","⏳ بانتظار موافقة المدير",IF(K1987&lt;&gt;"نعم","⚠ غير مسوى مع الحسابات","✔ معتمد ومسوى")))))))))</f>
        <v/>
      </c>
      <c r="R1987">
        <f>N(R1986)+IF(A1987="عهدة",1,0)</f>
        <v/>
      </c>
      <c r="S1987">
        <f>IF(C1987="","",IF(AND(C1987&gt;=DATE(2026,9,1),C1987&lt;=DATE(2027,8,31)),(YEAR(C1987)-2026)*12+MONTH(C1987)-8,""))</f>
        <v/>
      </c>
      <c r="T1987">
        <f>IF(AND(A1987="مصروف",R1987&gt;0,I1987="موافق",S1987&lt;&gt;"",H1987&lt;&gt;""),N(G1987),0)</f>
        <v/>
      </c>
    </row>
    <row r="1988">
      <c r="A1988" s="19" t="n"/>
      <c r="B1988" s="20">
        <f>IF(A1988="","",IF(R1988=0,"⚠ أضف سطر عهدة أولًا","BDR-"&amp;TEXT(R1988,"000")))</f>
        <v/>
      </c>
      <c r="C1988" s="21" t="n"/>
      <c r="D1988" s="20">
        <f>IF(C1988="","",IF(S1988="","خارج السنة المالية",INDEX(القوائم!$D$2:$D$13,S1988)))</f>
        <v/>
      </c>
      <c r="E1988" s="22" t="n"/>
      <c r="F1988" s="23" t="n"/>
      <c r="G1988" s="23" t="n"/>
      <c r="H1988" s="22" t="n"/>
      <c r="I1988" s="19" t="n"/>
      <c r="J1988" s="21" t="n"/>
      <c r="K1988" s="19" t="n"/>
      <c r="L1988" s="19" t="n"/>
      <c r="M1988" s="21" t="n"/>
      <c r="N1988" s="22" t="n"/>
      <c r="O1988" s="24">
        <f>IF(A1988&lt;&gt;"عهدة","",SUMIFS($G$8:$G$5007,$B$8:$B$5007,B1988,$A$8:$A$5007,"مصروف",$I$8:$I$5007,"&lt;&gt;مرفوض"))</f>
        <v/>
      </c>
      <c r="P1988" s="25">
        <f>IF(A1988&lt;&gt;"عهدة","",N(F1988)-O1988)</f>
        <v/>
      </c>
      <c r="Q1988" s="26">
        <f>IF(A1988="","",IF(A1988="عهدة",IF(N(F1988)=0,"⚠ أدخل قيمة العهدة",IF(P1988&lt;0,"⛔ عجز / زيادة مصروفات "&amp;TEXT(-P1988,"#,##0"),IF(COUNTIFS($B$8:$B$5007,B1988,$A$8:$A$5007,"مصروف",$I$8:$I$5007,"&lt;&gt;مرفوض",$K$8:$K$5007,"&lt;&gt;نعم")&gt;0,"⚠ "&amp;COUNTIFS($B$8:$B$5007,B1988,$A$8:$A$5007,"مصروف",$I$8:$I$5007,"&lt;&gt;مرفوض",$K$8:$K$5007,"&lt;&gt;نعم")&amp;" مصروف غير مسوى",IF(L1988="تمت التسوية",IF(P1988=0,"✔ متوازنة وتمت التسوية","✔ تمت التسوية – متبقي "&amp;TEXT(P1988,"#,##0")),IF(P1988&gt;0,"متبقي "&amp;TEXT(P1988,"#,##0"),"✔ متوازنة"))))),IF(R1988=0,"⚠ أضف سطر عهدة أولًا",IF(OR(C1988="",N(G1988)=0),"⚠ أكمل التاريخ والقيمة",IF(S1988="","⚠ التاريخ خارج السنة المالية",IF(H1988="","⚠ اختر بند الموازنة",IF(I1988="مرفوض","✖ مرفوض من المدير",IF(I1988&lt;&gt;"موافق","⏳ بانتظار موافقة المدير",IF(K1988&lt;&gt;"نعم","⚠ غير مسوى مع الحسابات","✔ معتمد ومسوى")))))))))</f>
        <v/>
      </c>
      <c r="R1988">
        <f>N(R1987)+IF(A1988="عهدة",1,0)</f>
        <v/>
      </c>
      <c r="S1988">
        <f>IF(C1988="","",IF(AND(C1988&gt;=DATE(2026,9,1),C1988&lt;=DATE(2027,8,31)),(YEAR(C1988)-2026)*12+MONTH(C1988)-8,""))</f>
        <v/>
      </c>
      <c r="T1988">
        <f>IF(AND(A1988="مصروف",R1988&gt;0,I1988="موافق",S1988&lt;&gt;"",H1988&lt;&gt;""),N(G1988),0)</f>
        <v/>
      </c>
    </row>
    <row r="1989">
      <c r="A1989" s="19" t="n"/>
      <c r="B1989" s="20">
        <f>IF(A1989="","",IF(R1989=0,"⚠ أضف سطر عهدة أولًا","BDR-"&amp;TEXT(R1989,"000")))</f>
        <v/>
      </c>
      <c r="C1989" s="21" t="n"/>
      <c r="D1989" s="20">
        <f>IF(C1989="","",IF(S1989="","خارج السنة المالية",INDEX(القوائم!$D$2:$D$13,S1989)))</f>
        <v/>
      </c>
      <c r="E1989" s="22" t="n"/>
      <c r="F1989" s="23" t="n"/>
      <c r="G1989" s="23" t="n"/>
      <c r="H1989" s="22" t="n"/>
      <c r="I1989" s="19" t="n"/>
      <c r="J1989" s="21" t="n"/>
      <c r="K1989" s="19" t="n"/>
      <c r="L1989" s="19" t="n"/>
      <c r="M1989" s="21" t="n"/>
      <c r="N1989" s="22" t="n"/>
      <c r="O1989" s="24">
        <f>IF(A1989&lt;&gt;"عهدة","",SUMIFS($G$8:$G$5007,$B$8:$B$5007,B1989,$A$8:$A$5007,"مصروف",$I$8:$I$5007,"&lt;&gt;مرفوض"))</f>
        <v/>
      </c>
      <c r="P1989" s="25">
        <f>IF(A1989&lt;&gt;"عهدة","",N(F1989)-O1989)</f>
        <v/>
      </c>
      <c r="Q1989" s="26">
        <f>IF(A1989="","",IF(A1989="عهدة",IF(N(F1989)=0,"⚠ أدخل قيمة العهدة",IF(P1989&lt;0,"⛔ عجز / زيادة مصروفات "&amp;TEXT(-P1989,"#,##0"),IF(COUNTIFS($B$8:$B$5007,B1989,$A$8:$A$5007,"مصروف",$I$8:$I$5007,"&lt;&gt;مرفوض",$K$8:$K$5007,"&lt;&gt;نعم")&gt;0,"⚠ "&amp;COUNTIFS($B$8:$B$5007,B1989,$A$8:$A$5007,"مصروف",$I$8:$I$5007,"&lt;&gt;مرفوض",$K$8:$K$5007,"&lt;&gt;نعم")&amp;" مصروف غير مسوى",IF(L1989="تمت التسوية",IF(P1989=0,"✔ متوازنة وتمت التسوية","✔ تمت التسوية – متبقي "&amp;TEXT(P1989,"#,##0")),IF(P1989&gt;0,"متبقي "&amp;TEXT(P1989,"#,##0"),"✔ متوازنة"))))),IF(R1989=0,"⚠ أضف سطر عهدة أولًا",IF(OR(C1989="",N(G1989)=0),"⚠ أكمل التاريخ والقيمة",IF(S1989="","⚠ التاريخ خارج السنة المالية",IF(H1989="","⚠ اختر بند الموازنة",IF(I1989="مرفوض","✖ مرفوض من المدير",IF(I1989&lt;&gt;"موافق","⏳ بانتظار موافقة المدير",IF(K1989&lt;&gt;"نعم","⚠ غير مسوى مع الحسابات","✔ معتمد ومسوى")))))))))</f>
        <v/>
      </c>
      <c r="R1989">
        <f>N(R1988)+IF(A1989="عهدة",1,0)</f>
        <v/>
      </c>
      <c r="S1989">
        <f>IF(C1989="","",IF(AND(C1989&gt;=DATE(2026,9,1),C1989&lt;=DATE(2027,8,31)),(YEAR(C1989)-2026)*12+MONTH(C1989)-8,""))</f>
        <v/>
      </c>
      <c r="T1989">
        <f>IF(AND(A1989="مصروف",R1989&gt;0,I1989="موافق",S1989&lt;&gt;"",H1989&lt;&gt;""),N(G1989),0)</f>
        <v/>
      </c>
    </row>
    <row r="1990">
      <c r="A1990" s="19" t="n"/>
      <c r="B1990" s="20">
        <f>IF(A1990="","",IF(R1990=0,"⚠ أضف سطر عهدة أولًا","BDR-"&amp;TEXT(R1990,"000")))</f>
        <v/>
      </c>
      <c r="C1990" s="21" t="n"/>
      <c r="D1990" s="20">
        <f>IF(C1990="","",IF(S1990="","خارج السنة المالية",INDEX(القوائم!$D$2:$D$13,S1990)))</f>
        <v/>
      </c>
      <c r="E1990" s="22" t="n"/>
      <c r="F1990" s="23" t="n"/>
      <c r="G1990" s="23" t="n"/>
      <c r="H1990" s="22" t="n"/>
      <c r="I1990" s="19" t="n"/>
      <c r="J1990" s="21" t="n"/>
      <c r="K1990" s="19" t="n"/>
      <c r="L1990" s="19" t="n"/>
      <c r="M1990" s="21" t="n"/>
      <c r="N1990" s="22" t="n"/>
      <c r="O1990" s="24">
        <f>IF(A1990&lt;&gt;"عهدة","",SUMIFS($G$8:$G$5007,$B$8:$B$5007,B1990,$A$8:$A$5007,"مصروف",$I$8:$I$5007,"&lt;&gt;مرفوض"))</f>
        <v/>
      </c>
      <c r="P1990" s="25">
        <f>IF(A1990&lt;&gt;"عهدة","",N(F1990)-O1990)</f>
        <v/>
      </c>
      <c r="Q1990" s="26">
        <f>IF(A1990="","",IF(A1990="عهدة",IF(N(F1990)=0,"⚠ أدخل قيمة العهدة",IF(P1990&lt;0,"⛔ عجز / زيادة مصروفات "&amp;TEXT(-P1990,"#,##0"),IF(COUNTIFS($B$8:$B$5007,B1990,$A$8:$A$5007,"مصروف",$I$8:$I$5007,"&lt;&gt;مرفوض",$K$8:$K$5007,"&lt;&gt;نعم")&gt;0,"⚠ "&amp;COUNTIFS($B$8:$B$5007,B1990,$A$8:$A$5007,"مصروف",$I$8:$I$5007,"&lt;&gt;مرفوض",$K$8:$K$5007,"&lt;&gt;نعم")&amp;" مصروف غير مسوى",IF(L1990="تمت التسوية",IF(P1990=0,"✔ متوازنة وتمت التسوية","✔ تمت التسوية – متبقي "&amp;TEXT(P1990,"#,##0")),IF(P1990&gt;0,"متبقي "&amp;TEXT(P1990,"#,##0"),"✔ متوازنة"))))),IF(R1990=0,"⚠ أضف سطر عهدة أولًا",IF(OR(C1990="",N(G1990)=0),"⚠ أكمل التاريخ والقيمة",IF(S1990="","⚠ التاريخ خارج السنة المالية",IF(H1990="","⚠ اختر بند الموازنة",IF(I1990="مرفوض","✖ مرفوض من المدير",IF(I1990&lt;&gt;"موافق","⏳ بانتظار موافقة المدير",IF(K1990&lt;&gt;"نعم","⚠ غير مسوى مع الحسابات","✔ معتمد ومسوى")))))))))</f>
        <v/>
      </c>
      <c r="R1990">
        <f>N(R1989)+IF(A1990="عهدة",1,0)</f>
        <v/>
      </c>
      <c r="S1990">
        <f>IF(C1990="","",IF(AND(C1990&gt;=DATE(2026,9,1),C1990&lt;=DATE(2027,8,31)),(YEAR(C1990)-2026)*12+MONTH(C1990)-8,""))</f>
        <v/>
      </c>
      <c r="T1990">
        <f>IF(AND(A1990="مصروف",R1990&gt;0,I1990="موافق",S1990&lt;&gt;"",H1990&lt;&gt;""),N(G1990),0)</f>
        <v/>
      </c>
    </row>
    <row r="1991">
      <c r="A1991" s="19" t="n"/>
      <c r="B1991" s="20">
        <f>IF(A1991="","",IF(R1991=0,"⚠ أضف سطر عهدة أولًا","BDR-"&amp;TEXT(R1991,"000")))</f>
        <v/>
      </c>
      <c r="C1991" s="21" t="n"/>
      <c r="D1991" s="20">
        <f>IF(C1991="","",IF(S1991="","خارج السنة المالية",INDEX(القوائم!$D$2:$D$13,S1991)))</f>
        <v/>
      </c>
      <c r="E1991" s="22" t="n"/>
      <c r="F1991" s="23" t="n"/>
      <c r="G1991" s="23" t="n"/>
      <c r="H1991" s="22" t="n"/>
      <c r="I1991" s="19" t="n"/>
      <c r="J1991" s="21" t="n"/>
      <c r="K1991" s="19" t="n"/>
      <c r="L1991" s="19" t="n"/>
      <c r="M1991" s="21" t="n"/>
      <c r="N1991" s="22" t="n"/>
      <c r="O1991" s="24">
        <f>IF(A1991&lt;&gt;"عهدة","",SUMIFS($G$8:$G$5007,$B$8:$B$5007,B1991,$A$8:$A$5007,"مصروف",$I$8:$I$5007,"&lt;&gt;مرفوض"))</f>
        <v/>
      </c>
      <c r="P1991" s="25">
        <f>IF(A1991&lt;&gt;"عهدة","",N(F1991)-O1991)</f>
        <v/>
      </c>
      <c r="Q1991" s="26">
        <f>IF(A1991="","",IF(A1991="عهدة",IF(N(F1991)=0,"⚠ أدخل قيمة العهدة",IF(P1991&lt;0,"⛔ عجز / زيادة مصروفات "&amp;TEXT(-P1991,"#,##0"),IF(COUNTIFS($B$8:$B$5007,B1991,$A$8:$A$5007,"مصروف",$I$8:$I$5007,"&lt;&gt;مرفوض",$K$8:$K$5007,"&lt;&gt;نعم")&gt;0,"⚠ "&amp;COUNTIFS($B$8:$B$5007,B1991,$A$8:$A$5007,"مصروف",$I$8:$I$5007,"&lt;&gt;مرفوض",$K$8:$K$5007,"&lt;&gt;نعم")&amp;" مصروف غير مسوى",IF(L1991="تمت التسوية",IF(P1991=0,"✔ متوازنة وتمت التسوية","✔ تمت التسوية – متبقي "&amp;TEXT(P1991,"#,##0")),IF(P1991&gt;0,"متبقي "&amp;TEXT(P1991,"#,##0"),"✔ متوازنة"))))),IF(R1991=0,"⚠ أضف سطر عهدة أولًا",IF(OR(C1991="",N(G1991)=0),"⚠ أكمل التاريخ والقيمة",IF(S1991="","⚠ التاريخ خارج السنة المالية",IF(H1991="","⚠ اختر بند الموازنة",IF(I1991="مرفوض","✖ مرفوض من المدير",IF(I1991&lt;&gt;"موافق","⏳ بانتظار موافقة المدير",IF(K1991&lt;&gt;"نعم","⚠ غير مسوى مع الحسابات","✔ معتمد ومسوى")))))))))</f>
        <v/>
      </c>
      <c r="R1991">
        <f>N(R1990)+IF(A1991="عهدة",1,0)</f>
        <v/>
      </c>
      <c r="S1991">
        <f>IF(C1991="","",IF(AND(C1991&gt;=DATE(2026,9,1),C1991&lt;=DATE(2027,8,31)),(YEAR(C1991)-2026)*12+MONTH(C1991)-8,""))</f>
        <v/>
      </c>
      <c r="T1991">
        <f>IF(AND(A1991="مصروف",R1991&gt;0,I1991="موافق",S1991&lt;&gt;"",H1991&lt;&gt;""),N(G1991),0)</f>
        <v/>
      </c>
    </row>
    <row r="1992">
      <c r="A1992" s="19" t="n"/>
      <c r="B1992" s="20">
        <f>IF(A1992="","",IF(R1992=0,"⚠ أضف سطر عهدة أولًا","BDR-"&amp;TEXT(R1992,"000")))</f>
        <v/>
      </c>
      <c r="C1992" s="21" t="n"/>
      <c r="D1992" s="20">
        <f>IF(C1992="","",IF(S1992="","خارج السنة المالية",INDEX(القوائم!$D$2:$D$13,S1992)))</f>
        <v/>
      </c>
      <c r="E1992" s="22" t="n"/>
      <c r="F1992" s="23" t="n"/>
      <c r="G1992" s="23" t="n"/>
      <c r="H1992" s="22" t="n"/>
      <c r="I1992" s="19" t="n"/>
      <c r="J1992" s="21" t="n"/>
      <c r="K1992" s="19" t="n"/>
      <c r="L1992" s="19" t="n"/>
      <c r="M1992" s="21" t="n"/>
      <c r="N1992" s="22" t="n"/>
      <c r="O1992" s="24">
        <f>IF(A1992&lt;&gt;"عهدة","",SUMIFS($G$8:$G$5007,$B$8:$B$5007,B1992,$A$8:$A$5007,"مصروف",$I$8:$I$5007,"&lt;&gt;مرفوض"))</f>
        <v/>
      </c>
      <c r="P1992" s="25">
        <f>IF(A1992&lt;&gt;"عهدة","",N(F1992)-O1992)</f>
        <v/>
      </c>
      <c r="Q1992" s="26">
        <f>IF(A1992="","",IF(A1992="عهدة",IF(N(F1992)=0,"⚠ أدخل قيمة العهدة",IF(P1992&lt;0,"⛔ عجز / زيادة مصروفات "&amp;TEXT(-P1992,"#,##0"),IF(COUNTIFS($B$8:$B$5007,B1992,$A$8:$A$5007,"مصروف",$I$8:$I$5007,"&lt;&gt;مرفوض",$K$8:$K$5007,"&lt;&gt;نعم")&gt;0,"⚠ "&amp;COUNTIFS($B$8:$B$5007,B1992,$A$8:$A$5007,"مصروف",$I$8:$I$5007,"&lt;&gt;مرفوض",$K$8:$K$5007,"&lt;&gt;نعم")&amp;" مصروف غير مسوى",IF(L1992="تمت التسوية",IF(P1992=0,"✔ متوازنة وتمت التسوية","✔ تمت التسوية – متبقي "&amp;TEXT(P1992,"#,##0")),IF(P1992&gt;0,"متبقي "&amp;TEXT(P1992,"#,##0"),"✔ متوازنة"))))),IF(R1992=0,"⚠ أضف سطر عهدة أولًا",IF(OR(C1992="",N(G1992)=0),"⚠ أكمل التاريخ والقيمة",IF(S1992="","⚠ التاريخ خارج السنة المالية",IF(H1992="","⚠ اختر بند الموازنة",IF(I1992="مرفوض","✖ مرفوض من المدير",IF(I1992&lt;&gt;"موافق","⏳ بانتظار موافقة المدير",IF(K1992&lt;&gt;"نعم","⚠ غير مسوى مع الحسابات","✔ معتمد ومسوى")))))))))</f>
        <v/>
      </c>
      <c r="R1992">
        <f>N(R1991)+IF(A1992="عهدة",1,0)</f>
        <v/>
      </c>
      <c r="S1992">
        <f>IF(C1992="","",IF(AND(C1992&gt;=DATE(2026,9,1),C1992&lt;=DATE(2027,8,31)),(YEAR(C1992)-2026)*12+MONTH(C1992)-8,""))</f>
        <v/>
      </c>
      <c r="T1992">
        <f>IF(AND(A1992="مصروف",R1992&gt;0,I1992="موافق",S1992&lt;&gt;"",H1992&lt;&gt;""),N(G1992),0)</f>
        <v/>
      </c>
    </row>
    <row r="1993">
      <c r="A1993" s="19" t="n"/>
      <c r="B1993" s="20">
        <f>IF(A1993="","",IF(R1993=0,"⚠ أضف سطر عهدة أولًا","BDR-"&amp;TEXT(R1993,"000")))</f>
        <v/>
      </c>
      <c r="C1993" s="21" t="n"/>
      <c r="D1993" s="20">
        <f>IF(C1993="","",IF(S1993="","خارج السنة المالية",INDEX(القوائم!$D$2:$D$13,S1993)))</f>
        <v/>
      </c>
      <c r="E1993" s="22" t="n"/>
      <c r="F1993" s="23" t="n"/>
      <c r="G1993" s="23" t="n"/>
      <c r="H1993" s="22" t="n"/>
      <c r="I1993" s="19" t="n"/>
      <c r="J1993" s="21" t="n"/>
      <c r="K1993" s="19" t="n"/>
      <c r="L1993" s="19" t="n"/>
      <c r="M1993" s="21" t="n"/>
      <c r="N1993" s="22" t="n"/>
      <c r="O1993" s="24">
        <f>IF(A1993&lt;&gt;"عهدة","",SUMIFS($G$8:$G$5007,$B$8:$B$5007,B1993,$A$8:$A$5007,"مصروف",$I$8:$I$5007,"&lt;&gt;مرفوض"))</f>
        <v/>
      </c>
      <c r="P1993" s="25">
        <f>IF(A1993&lt;&gt;"عهدة","",N(F1993)-O1993)</f>
        <v/>
      </c>
      <c r="Q1993" s="26">
        <f>IF(A1993="","",IF(A1993="عهدة",IF(N(F1993)=0,"⚠ أدخل قيمة العهدة",IF(P1993&lt;0,"⛔ عجز / زيادة مصروفات "&amp;TEXT(-P1993,"#,##0"),IF(COUNTIFS($B$8:$B$5007,B1993,$A$8:$A$5007,"مصروف",$I$8:$I$5007,"&lt;&gt;مرفوض",$K$8:$K$5007,"&lt;&gt;نعم")&gt;0,"⚠ "&amp;COUNTIFS($B$8:$B$5007,B1993,$A$8:$A$5007,"مصروف",$I$8:$I$5007,"&lt;&gt;مرفوض",$K$8:$K$5007,"&lt;&gt;نعم")&amp;" مصروف غير مسوى",IF(L1993="تمت التسوية",IF(P1993=0,"✔ متوازنة وتمت التسوية","✔ تمت التسوية – متبقي "&amp;TEXT(P1993,"#,##0")),IF(P1993&gt;0,"متبقي "&amp;TEXT(P1993,"#,##0"),"✔ متوازنة"))))),IF(R1993=0,"⚠ أضف سطر عهدة أولًا",IF(OR(C1993="",N(G1993)=0),"⚠ أكمل التاريخ والقيمة",IF(S1993="","⚠ التاريخ خارج السنة المالية",IF(H1993="","⚠ اختر بند الموازنة",IF(I1993="مرفوض","✖ مرفوض من المدير",IF(I1993&lt;&gt;"موافق","⏳ بانتظار موافقة المدير",IF(K1993&lt;&gt;"نعم","⚠ غير مسوى مع الحسابات","✔ معتمد ومسوى")))))))))</f>
        <v/>
      </c>
      <c r="R1993">
        <f>N(R1992)+IF(A1993="عهدة",1,0)</f>
        <v/>
      </c>
      <c r="S1993">
        <f>IF(C1993="","",IF(AND(C1993&gt;=DATE(2026,9,1),C1993&lt;=DATE(2027,8,31)),(YEAR(C1993)-2026)*12+MONTH(C1993)-8,""))</f>
        <v/>
      </c>
      <c r="T1993">
        <f>IF(AND(A1993="مصروف",R1993&gt;0,I1993="موافق",S1993&lt;&gt;"",H1993&lt;&gt;""),N(G1993),0)</f>
        <v/>
      </c>
    </row>
    <row r="1994">
      <c r="A1994" s="19" t="n"/>
      <c r="B1994" s="20">
        <f>IF(A1994="","",IF(R1994=0,"⚠ أضف سطر عهدة أولًا","BDR-"&amp;TEXT(R1994,"000")))</f>
        <v/>
      </c>
      <c r="C1994" s="21" t="n"/>
      <c r="D1994" s="20">
        <f>IF(C1994="","",IF(S1994="","خارج السنة المالية",INDEX(القوائم!$D$2:$D$13,S1994)))</f>
        <v/>
      </c>
      <c r="E1994" s="22" t="n"/>
      <c r="F1994" s="23" t="n"/>
      <c r="G1994" s="23" t="n"/>
      <c r="H1994" s="22" t="n"/>
      <c r="I1994" s="19" t="n"/>
      <c r="J1994" s="21" t="n"/>
      <c r="K1994" s="19" t="n"/>
      <c r="L1994" s="19" t="n"/>
      <c r="M1994" s="21" t="n"/>
      <c r="N1994" s="22" t="n"/>
      <c r="O1994" s="24">
        <f>IF(A1994&lt;&gt;"عهدة","",SUMIFS($G$8:$G$5007,$B$8:$B$5007,B1994,$A$8:$A$5007,"مصروف",$I$8:$I$5007,"&lt;&gt;مرفوض"))</f>
        <v/>
      </c>
      <c r="P1994" s="25">
        <f>IF(A1994&lt;&gt;"عهدة","",N(F1994)-O1994)</f>
        <v/>
      </c>
      <c r="Q1994" s="26">
        <f>IF(A1994="","",IF(A1994="عهدة",IF(N(F1994)=0,"⚠ أدخل قيمة العهدة",IF(P1994&lt;0,"⛔ عجز / زيادة مصروفات "&amp;TEXT(-P1994,"#,##0"),IF(COUNTIFS($B$8:$B$5007,B1994,$A$8:$A$5007,"مصروف",$I$8:$I$5007,"&lt;&gt;مرفوض",$K$8:$K$5007,"&lt;&gt;نعم")&gt;0,"⚠ "&amp;COUNTIFS($B$8:$B$5007,B1994,$A$8:$A$5007,"مصروف",$I$8:$I$5007,"&lt;&gt;مرفوض",$K$8:$K$5007,"&lt;&gt;نعم")&amp;" مصروف غير مسوى",IF(L1994="تمت التسوية",IF(P1994=0,"✔ متوازنة وتمت التسوية","✔ تمت التسوية – متبقي "&amp;TEXT(P1994,"#,##0")),IF(P1994&gt;0,"متبقي "&amp;TEXT(P1994,"#,##0"),"✔ متوازنة"))))),IF(R1994=0,"⚠ أضف سطر عهدة أولًا",IF(OR(C1994="",N(G1994)=0),"⚠ أكمل التاريخ والقيمة",IF(S1994="","⚠ التاريخ خارج السنة المالية",IF(H1994="","⚠ اختر بند الموازنة",IF(I1994="مرفوض","✖ مرفوض من المدير",IF(I1994&lt;&gt;"موافق","⏳ بانتظار موافقة المدير",IF(K1994&lt;&gt;"نعم","⚠ غير مسوى مع الحسابات","✔ معتمد ومسوى")))))))))</f>
        <v/>
      </c>
      <c r="R1994">
        <f>N(R1993)+IF(A1994="عهدة",1,0)</f>
        <v/>
      </c>
      <c r="S1994">
        <f>IF(C1994="","",IF(AND(C1994&gt;=DATE(2026,9,1),C1994&lt;=DATE(2027,8,31)),(YEAR(C1994)-2026)*12+MONTH(C1994)-8,""))</f>
        <v/>
      </c>
      <c r="T1994">
        <f>IF(AND(A1994="مصروف",R1994&gt;0,I1994="موافق",S1994&lt;&gt;"",H1994&lt;&gt;""),N(G1994),0)</f>
        <v/>
      </c>
    </row>
    <row r="1995">
      <c r="A1995" s="19" t="n"/>
      <c r="B1995" s="20">
        <f>IF(A1995="","",IF(R1995=0,"⚠ أضف سطر عهدة أولًا","BDR-"&amp;TEXT(R1995,"000")))</f>
        <v/>
      </c>
      <c r="C1995" s="21" t="n"/>
      <c r="D1995" s="20">
        <f>IF(C1995="","",IF(S1995="","خارج السنة المالية",INDEX(القوائم!$D$2:$D$13,S1995)))</f>
        <v/>
      </c>
      <c r="E1995" s="22" t="n"/>
      <c r="F1995" s="23" t="n"/>
      <c r="G1995" s="23" t="n"/>
      <c r="H1995" s="22" t="n"/>
      <c r="I1995" s="19" t="n"/>
      <c r="J1995" s="21" t="n"/>
      <c r="K1995" s="19" t="n"/>
      <c r="L1995" s="19" t="n"/>
      <c r="M1995" s="21" t="n"/>
      <c r="N1995" s="22" t="n"/>
      <c r="O1995" s="24">
        <f>IF(A1995&lt;&gt;"عهدة","",SUMIFS($G$8:$G$5007,$B$8:$B$5007,B1995,$A$8:$A$5007,"مصروف",$I$8:$I$5007,"&lt;&gt;مرفوض"))</f>
        <v/>
      </c>
      <c r="P1995" s="25">
        <f>IF(A1995&lt;&gt;"عهدة","",N(F1995)-O1995)</f>
        <v/>
      </c>
      <c r="Q1995" s="26">
        <f>IF(A1995="","",IF(A1995="عهدة",IF(N(F1995)=0,"⚠ أدخل قيمة العهدة",IF(P1995&lt;0,"⛔ عجز / زيادة مصروفات "&amp;TEXT(-P1995,"#,##0"),IF(COUNTIFS($B$8:$B$5007,B1995,$A$8:$A$5007,"مصروف",$I$8:$I$5007,"&lt;&gt;مرفوض",$K$8:$K$5007,"&lt;&gt;نعم")&gt;0,"⚠ "&amp;COUNTIFS($B$8:$B$5007,B1995,$A$8:$A$5007,"مصروف",$I$8:$I$5007,"&lt;&gt;مرفوض",$K$8:$K$5007,"&lt;&gt;نعم")&amp;" مصروف غير مسوى",IF(L1995="تمت التسوية",IF(P1995=0,"✔ متوازنة وتمت التسوية","✔ تمت التسوية – متبقي "&amp;TEXT(P1995,"#,##0")),IF(P1995&gt;0,"متبقي "&amp;TEXT(P1995,"#,##0"),"✔ متوازنة"))))),IF(R1995=0,"⚠ أضف سطر عهدة أولًا",IF(OR(C1995="",N(G1995)=0),"⚠ أكمل التاريخ والقيمة",IF(S1995="","⚠ التاريخ خارج السنة المالية",IF(H1995="","⚠ اختر بند الموازنة",IF(I1995="مرفوض","✖ مرفوض من المدير",IF(I1995&lt;&gt;"موافق","⏳ بانتظار موافقة المدير",IF(K1995&lt;&gt;"نعم","⚠ غير مسوى مع الحسابات","✔ معتمد ومسوى")))))))))</f>
        <v/>
      </c>
      <c r="R1995">
        <f>N(R1994)+IF(A1995="عهدة",1,0)</f>
        <v/>
      </c>
      <c r="S1995">
        <f>IF(C1995="","",IF(AND(C1995&gt;=DATE(2026,9,1),C1995&lt;=DATE(2027,8,31)),(YEAR(C1995)-2026)*12+MONTH(C1995)-8,""))</f>
        <v/>
      </c>
      <c r="T1995">
        <f>IF(AND(A1995="مصروف",R1995&gt;0,I1995="موافق",S1995&lt;&gt;"",H1995&lt;&gt;""),N(G1995),0)</f>
        <v/>
      </c>
    </row>
    <row r="1996">
      <c r="A1996" s="19" t="n"/>
      <c r="B1996" s="20">
        <f>IF(A1996="","",IF(R1996=0,"⚠ أضف سطر عهدة أولًا","BDR-"&amp;TEXT(R1996,"000")))</f>
        <v/>
      </c>
      <c r="C1996" s="21" t="n"/>
      <c r="D1996" s="20">
        <f>IF(C1996="","",IF(S1996="","خارج السنة المالية",INDEX(القوائم!$D$2:$D$13,S1996)))</f>
        <v/>
      </c>
      <c r="E1996" s="22" t="n"/>
      <c r="F1996" s="23" t="n"/>
      <c r="G1996" s="23" t="n"/>
      <c r="H1996" s="22" t="n"/>
      <c r="I1996" s="19" t="n"/>
      <c r="J1996" s="21" t="n"/>
      <c r="K1996" s="19" t="n"/>
      <c r="L1996" s="19" t="n"/>
      <c r="M1996" s="21" t="n"/>
      <c r="N1996" s="22" t="n"/>
      <c r="O1996" s="24">
        <f>IF(A1996&lt;&gt;"عهدة","",SUMIFS($G$8:$G$5007,$B$8:$B$5007,B1996,$A$8:$A$5007,"مصروف",$I$8:$I$5007,"&lt;&gt;مرفوض"))</f>
        <v/>
      </c>
      <c r="P1996" s="25">
        <f>IF(A1996&lt;&gt;"عهدة","",N(F1996)-O1996)</f>
        <v/>
      </c>
      <c r="Q1996" s="26">
        <f>IF(A1996="","",IF(A1996="عهدة",IF(N(F1996)=0,"⚠ أدخل قيمة العهدة",IF(P1996&lt;0,"⛔ عجز / زيادة مصروفات "&amp;TEXT(-P1996,"#,##0"),IF(COUNTIFS($B$8:$B$5007,B1996,$A$8:$A$5007,"مصروف",$I$8:$I$5007,"&lt;&gt;مرفوض",$K$8:$K$5007,"&lt;&gt;نعم")&gt;0,"⚠ "&amp;COUNTIFS($B$8:$B$5007,B1996,$A$8:$A$5007,"مصروف",$I$8:$I$5007,"&lt;&gt;مرفوض",$K$8:$K$5007,"&lt;&gt;نعم")&amp;" مصروف غير مسوى",IF(L1996="تمت التسوية",IF(P1996=0,"✔ متوازنة وتمت التسوية","✔ تمت التسوية – متبقي "&amp;TEXT(P1996,"#,##0")),IF(P1996&gt;0,"متبقي "&amp;TEXT(P1996,"#,##0"),"✔ متوازنة"))))),IF(R1996=0,"⚠ أضف سطر عهدة أولًا",IF(OR(C1996="",N(G1996)=0),"⚠ أكمل التاريخ والقيمة",IF(S1996="","⚠ التاريخ خارج السنة المالية",IF(H1996="","⚠ اختر بند الموازنة",IF(I1996="مرفوض","✖ مرفوض من المدير",IF(I1996&lt;&gt;"موافق","⏳ بانتظار موافقة المدير",IF(K1996&lt;&gt;"نعم","⚠ غير مسوى مع الحسابات","✔ معتمد ومسوى")))))))))</f>
        <v/>
      </c>
      <c r="R1996">
        <f>N(R1995)+IF(A1996="عهدة",1,0)</f>
        <v/>
      </c>
      <c r="S1996">
        <f>IF(C1996="","",IF(AND(C1996&gt;=DATE(2026,9,1),C1996&lt;=DATE(2027,8,31)),(YEAR(C1996)-2026)*12+MONTH(C1996)-8,""))</f>
        <v/>
      </c>
      <c r="T1996">
        <f>IF(AND(A1996="مصروف",R1996&gt;0,I1996="موافق",S1996&lt;&gt;"",H1996&lt;&gt;""),N(G1996),0)</f>
        <v/>
      </c>
    </row>
    <row r="1997">
      <c r="A1997" s="19" t="n"/>
      <c r="B1997" s="20">
        <f>IF(A1997="","",IF(R1997=0,"⚠ أضف سطر عهدة أولًا","BDR-"&amp;TEXT(R1997,"000")))</f>
        <v/>
      </c>
      <c r="C1997" s="21" t="n"/>
      <c r="D1997" s="20">
        <f>IF(C1997="","",IF(S1997="","خارج السنة المالية",INDEX(القوائم!$D$2:$D$13,S1997)))</f>
        <v/>
      </c>
      <c r="E1997" s="22" t="n"/>
      <c r="F1997" s="23" t="n"/>
      <c r="G1997" s="23" t="n"/>
      <c r="H1997" s="22" t="n"/>
      <c r="I1997" s="19" t="n"/>
      <c r="J1997" s="21" t="n"/>
      <c r="K1997" s="19" t="n"/>
      <c r="L1997" s="19" t="n"/>
      <c r="M1997" s="21" t="n"/>
      <c r="N1997" s="22" t="n"/>
      <c r="O1997" s="24">
        <f>IF(A1997&lt;&gt;"عهدة","",SUMIFS($G$8:$G$5007,$B$8:$B$5007,B1997,$A$8:$A$5007,"مصروف",$I$8:$I$5007,"&lt;&gt;مرفوض"))</f>
        <v/>
      </c>
      <c r="P1997" s="25">
        <f>IF(A1997&lt;&gt;"عهدة","",N(F1997)-O1997)</f>
        <v/>
      </c>
      <c r="Q1997" s="26">
        <f>IF(A1997="","",IF(A1997="عهدة",IF(N(F1997)=0,"⚠ أدخل قيمة العهدة",IF(P1997&lt;0,"⛔ عجز / زيادة مصروفات "&amp;TEXT(-P1997,"#,##0"),IF(COUNTIFS($B$8:$B$5007,B1997,$A$8:$A$5007,"مصروف",$I$8:$I$5007,"&lt;&gt;مرفوض",$K$8:$K$5007,"&lt;&gt;نعم")&gt;0,"⚠ "&amp;COUNTIFS($B$8:$B$5007,B1997,$A$8:$A$5007,"مصروف",$I$8:$I$5007,"&lt;&gt;مرفوض",$K$8:$K$5007,"&lt;&gt;نعم")&amp;" مصروف غير مسوى",IF(L1997="تمت التسوية",IF(P1997=0,"✔ متوازنة وتمت التسوية","✔ تمت التسوية – متبقي "&amp;TEXT(P1997,"#,##0")),IF(P1997&gt;0,"متبقي "&amp;TEXT(P1997,"#,##0"),"✔ متوازنة"))))),IF(R1997=0,"⚠ أضف سطر عهدة أولًا",IF(OR(C1997="",N(G1997)=0),"⚠ أكمل التاريخ والقيمة",IF(S1997="","⚠ التاريخ خارج السنة المالية",IF(H1997="","⚠ اختر بند الموازنة",IF(I1997="مرفوض","✖ مرفوض من المدير",IF(I1997&lt;&gt;"موافق","⏳ بانتظار موافقة المدير",IF(K1997&lt;&gt;"نعم","⚠ غير مسوى مع الحسابات","✔ معتمد ومسوى")))))))))</f>
        <v/>
      </c>
      <c r="R1997">
        <f>N(R1996)+IF(A1997="عهدة",1,0)</f>
        <v/>
      </c>
      <c r="S1997">
        <f>IF(C1997="","",IF(AND(C1997&gt;=DATE(2026,9,1),C1997&lt;=DATE(2027,8,31)),(YEAR(C1997)-2026)*12+MONTH(C1997)-8,""))</f>
        <v/>
      </c>
      <c r="T1997">
        <f>IF(AND(A1997="مصروف",R1997&gt;0,I1997="موافق",S1997&lt;&gt;"",H1997&lt;&gt;""),N(G1997),0)</f>
        <v/>
      </c>
    </row>
    <row r="1998">
      <c r="A1998" s="19" t="n"/>
      <c r="B1998" s="20">
        <f>IF(A1998="","",IF(R1998=0,"⚠ أضف سطر عهدة أولًا","BDR-"&amp;TEXT(R1998,"000")))</f>
        <v/>
      </c>
      <c r="C1998" s="21" t="n"/>
      <c r="D1998" s="20">
        <f>IF(C1998="","",IF(S1998="","خارج السنة المالية",INDEX(القوائم!$D$2:$D$13,S1998)))</f>
        <v/>
      </c>
      <c r="E1998" s="22" t="n"/>
      <c r="F1998" s="23" t="n"/>
      <c r="G1998" s="23" t="n"/>
      <c r="H1998" s="22" t="n"/>
      <c r="I1998" s="19" t="n"/>
      <c r="J1998" s="21" t="n"/>
      <c r="K1998" s="19" t="n"/>
      <c r="L1998" s="19" t="n"/>
      <c r="M1998" s="21" t="n"/>
      <c r="N1998" s="22" t="n"/>
      <c r="O1998" s="24">
        <f>IF(A1998&lt;&gt;"عهدة","",SUMIFS($G$8:$G$5007,$B$8:$B$5007,B1998,$A$8:$A$5007,"مصروف",$I$8:$I$5007,"&lt;&gt;مرفوض"))</f>
        <v/>
      </c>
      <c r="P1998" s="25">
        <f>IF(A1998&lt;&gt;"عهدة","",N(F1998)-O1998)</f>
        <v/>
      </c>
      <c r="Q1998" s="26">
        <f>IF(A1998="","",IF(A1998="عهدة",IF(N(F1998)=0,"⚠ أدخل قيمة العهدة",IF(P1998&lt;0,"⛔ عجز / زيادة مصروفات "&amp;TEXT(-P1998,"#,##0"),IF(COUNTIFS($B$8:$B$5007,B1998,$A$8:$A$5007,"مصروف",$I$8:$I$5007,"&lt;&gt;مرفوض",$K$8:$K$5007,"&lt;&gt;نعم")&gt;0,"⚠ "&amp;COUNTIFS($B$8:$B$5007,B1998,$A$8:$A$5007,"مصروف",$I$8:$I$5007,"&lt;&gt;مرفوض",$K$8:$K$5007,"&lt;&gt;نعم")&amp;" مصروف غير مسوى",IF(L1998="تمت التسوية",IF(P1998=0,"✔ متوازنة وتمت التسوية","✔ تمت التسوية – متبقي "&amp;TEXT(P1998,"#,##0")),IF(P1998&gt;0,"متبقي "&amp;TEXT(P1998,"#,##0"),"✔ متوازنة"))))),IF(R1998=0,"⚠ أضف سطر عهدة أولًا",IF(OR(C1998="",N(G1998)=0),"⚠ أكمل التاريخ والقيمة",IF(S1998="","⚠ التاريخ خارج السنة المالية",IF(H1998="","⚠ اختر بند الموازنة",IF(I1998="مرفوض","✖ مرفوض من المدير",IF(I1998&lt;&gt;"موافق","⏳ بانتظار موافقة المدير",IF(K1998&lt;&gt;"نعم","⚠ غير مسوى مع الحسابات","✔ معتمد ومسوى")))))))))</f>
        <v/>
      </c>
      <c r="R1998">
        <f>N(R1997)+IF(A1998="عهدة",1,0)</f>
        <v/>
      </c>
      <c r="S1998">
        <f>IF(C1998="","",IF(AND(C1998&gt;=DATE(2026,9,1),C1998&lt;=DATE(2027,8,31)),(YEAR(C1998)-2026)*12+MONTH(C1998)-8,""))</f>
        <v/>
      </c>
      <c r="T1998">
        <f>IF(AND(A1998="مصروف",R1998&gt;0,I1998="موافق",S1998&lt;&gt;"",H1998&lt;&gt;""),N(G1998),0)</f>
        <v/>
      </c>
    </row>
    <row r="1999">
      <c r="A1999" s="19" t="n"/>
      <c r="B1999" s="20">
        <f>IF(A1999="","",IF(R1999=0,"⚠ أضف سطر عهدة أولًا","BDR-"&amp;TEXT(R1999,"000")))</f>
        <v/>
      </c>
      <c r="C1999" s="21" t="n"/>
      <c r="D1999" s="20">
        <f>IF(C1999="","",IF(S1999="","خارج السنة المالية",INDEX(القوائم!$D$2:$D$13,S1999)))</f>
        <v/>
      </c>
      <c r="E1999" s="22" t="n"/>
      <c r="F1999" s="23" t="n"/>
      <c r="G1999" s="23" t="n"/>
      <c r="H1999" s="22" t="n"/>
      <c r="I1999" s="19" t="n"/>
      <c r="J1999" s="21" t="n"/>
      <c r="K1999" s="19" t="n"/>
      <c r="L1999" s="19" t="n"/>
      <c r="M1999" s="21" t="n"/>
      <c r="N1999" s="22" t="n"/>
      <c r="O1999" s="24">
        <f>IF(A1999&lt;&gt;"عهدة","",SUMIFS($G$8:$G$5007,$B$8:$B$5007,B1999,$A$8:$A$5007,"مصروف",$I$8:$I$5007,"&lt;&gt;مرفوض"))</f>
        <v/>
      </c>
      <c r="P1999" s="25">
        <f>IF(A1999&lt;&gt;"عهدة","",N(F1999)-O1999)</f>
        <v/>
      </c>
      <c r="Q1999" s="26">
        <f>IF(A1999="","",IF(A1999="عهدة",IF(N(F1999)=0,"⚠ أدخل قيمة العهدة",IF(P1999&lt;0,"⛔ عجز / زيادة مصروفات "&amp;TEXT(-P1999,"#,##0"),IF(COUNTIFS($B$8:$B$5007,B1999,$A$8:$A$5007,"مصروف",$I$8:$I$5007,"&lt;&gt;مرفوض",$K$8:$K$5007,"&lt;&gt;نعم")&gt;0,"⚠ "&amp;COUNTIFS($B$8:$B$5007,B1999,$A$8:$A$5007,"مصروف",$I$8:$I$5007,"&lt;&gt;مرفوض",$K$8:$K$5007,"&lt;&gt;نعم")&amp;" مصروف غير مسوى",IF(L1999="تمت التسوية",IF(P1999=0,"✔ متوازنة وتمت التسوية","✔ تمت التسوية – متبقي "&amp;TEXT(P1999,"#,##0")),IF(P1999&gt;0,"متبقي "&amp;TEXT(P1999,"#,##0"),"✔ متوازنة"))))),IF(R1999=0,"⚠ أضف سطر عهدة أولًا",IF(OR(C1999="",N(G1999)=0),"⚠ أكمل التاريخ والقيمة",IF(S1999="","⚠ التاريخ خارج السنة المالية",IF(H1999="","⚠ اختر بند الموازنة",IF(I1999="مرفوض","✖ مرفوض من المدير",IF(I1999&lt;&gt;"موافق","⏳ بانتظار موافقة المدير",IF(K1999&lt;&gt;"نعم","⚠ غير مسوى مع الحسابات","✔ معتمد ومسوى")))))))))</f>
        <v/>
      </c>
      <c r="R1999">
        <f>N(R1998)+IF(A1999="عهدة",1,0)</f>
        <v/>
      </c>
      <c r="S1999">
        <f>IF(C1999="","",IF(AND(C1999&gt;=DATE(2026,9,1),C1999&lt;=DATE(2027,8,31)),(YEAR(C1999)-2026)*12+MONTH(C1999)-8,""))</f>
        <v/>
      </c>
      <c r="T1999">
        <f>IF(AND(A1999="مصروف",R1999&gt;0,I1999="موافق",S1999&lt;&gt;"",H1999&lt;&gt;""),N(G1999),0)</f>
        <v/>
      </c>
    </row>
    <row r="2000">
      <c r="A2000" s="19" t="n"/>
      <c r="B2000" s="20">
        <f>IF(A2000="","",IF(R2000=0,"⚠ أضف سطر عهدة أولًا","BDR-"&amp;TEXT(R2000,"000")))</f>
        <v/>
      </c>
      <c r="C2000" s="21" t="n"/>
      <c r="D2000" s="20">
        <f>IF(C2000="","",IF(S2000="","خارج السنة المالية",INDEX(القوائم!$D$2:$D$13,S2000)))</f>
        <v/>
      </c>
      <c r="E2000" s="22" t="n"/>
      <c r="F2000" s="23" t="n"/>
      <c r="G2000" s="23" t="n"/>
      <c r="H2000" s="22" t="n"/>
      <c r="I2000" s="19" t="n"/>
      <c r="J2000" s="21" t="n"/>
      <c r="K2000" s="19" t="n"/>
      <c r="L2000" s="19" t="n"/>
      <c r="M2000" s="21" t="n"/>
      <c r="N2000" s="22" t="n"/>
      <c r="O2000" s="24">
        <f>IF(A2000&lt;&gt;"عهدة","",SUMIFS($G$8:$G$5007,$B$8:$B$5007,B2000,$A$8:$A$5007,"مصروف",$I$8:$I$5007,"&lt;&gt;مرفوض"))</f>
        <v/>
      </c>
      <c r="P2000" s="25">
        <f>IF(A2000&lt;&gt;"عهدة","",N(F2000)-O2000)</f>
        <v/>
      </c>
      <c r="Q2000" s="26">
        <f>IF(A2000="","",IF(A2000="عهدة",IF(N(F2000)=0,"⚠ أدخل قيمة العهدة",IF(P2000&lt;0,"⛔ عجز / زيادة مصروفات "&amp;TEXT(-P2000,"#,##0"),IF(COUNTIFS($B$8:$B$5007,B2000,$A$8:$A$5007,"مصروف",$I$8:$I$5007,"&lt;&gt;مرفوض",$K$8:$K$5007,"&lt;&gt;نعم")&gt;0,"⚠ "&amp;COUNTIFS($B$8:$B$5007,B2000,$A$8:$A$5007,"مصروف",$I$8:$I$5007,"&lt;&gt;مرفوض",$K$8:$K$5007,"&lt;&gt;نعم")&amp;" مصروف غير مسوى",IF(L2000="تمت التسوية",IF(P2000=0,"✔ متوازنة وتمت التسوية","✔ تمت التسوية – متبقي "&amp;TEXT(P2000,"#,##0")),IF(P2000&gt;0,"متبقي "&amp;TEXT(P2000,"#,##0"),"✔ متوازنة"))))),IF(R2000=0,"⚠ أضف سطر عهدة أولًا",IF(OR(C2000="",N(G2000)=0),"⚠ أكمل التاريخ والقيمة",IF(S2000="","⚠ التاريخ خارج السنة المالية",IF(H2000="","⚠ اختر بند الموازنة",IF(I2000="مرفوض","✖ مرفوض من المدير",IF(I2000&lt;&gt;"موافق","⏳ بانتظار موافقة المدير",IF(K2000&lt;&gt;"نعم","⚠ غير مسوى مع الحسابات","✔ معتمد ومسوى")))))))))</f>
        <v/>
      </c>
      <c r="R2000">
        <f>N(R1999)+IF(A2000="عهدة",1,0)</f>
        <v/>
      </c>
      <c r="S2000">
        <f>IF(C2000="","",IF(AND(C2000&gt;=DATE(2026,9,1),C2000&lt;=DATE(2027,8,31)),(YEAR(C2000)-2026)*12+MONTH(C2000)-8,""))</f>
        <v/>
      </c>
      <c r="T2000">
        <f>IF(AND(A2000="مصروف",R2000&gt;0,I2000="موافق",S2000&lt;&gt;"",H2000&lt;&gt;""),N(G2000),0)</f>
        <v/>
      </c>
    </row>
    <row r="2001">
      <c r="A2001" s="19" t="n"/>
      <c r="B2001" s="20">
        <f>IF(A2001="","",IF(R2001=0,"⚠ أضف سطر عهدة أولًا","BDR-"&amp;TEXT(R2001,"000")))</f>
        <v/>
      </c>
      <c r="C2001" s="21" t="n"/>
      <c r="D2001" s="20">
        <f>IF(C2001="","",IF(S2001="","خارج السنة المالية",INDEX(القوائم!$D$2:$D$13,S2001)))</f>
        <v/>
      </c>
      <c r="E2001" s="22" t="n"/>
      <c r="F2001" s="23" t="n"/>
      <c r="G2001" s="23" t="n"/>
      <c r="H2001" s="22" t="n"/>
      <c r="I2001" s="19" t="n"/>
      <c r="J2001" s="21" t="n"/>
      <c r="K2001" s="19" t="n"/>
      <c r="L2001" s="19" t="n"/>
      <c r="M2001" s="21" t="n"/>
      <c r="N2001" s="22" t="n"/>
      <c r="O2001" s="24">
        <f>IF(A2001&lt;&gt;"عهدة","",SUMIFS($G$8:$G$5007,$B$8:$B$5007,B2001,$A$8:$A$5007,"مصروف",$I$8:$I$5007,"&lt;&gt;مرفوض"))</f>
        <v/>
      </c>
      <c r="P2001" s="25">
        <f>IF(A2001&lt;&gt;"عهدة","",N(F2001)-O2001)</f>
        <v/>
      </c>
      <c r="Q2001" s="26">
        <f>IF(A2001="","",IF(A2001="عهدة",IF(N(F2001)=0,"⚠ أدخل قيمة العهدة",IF(P2001&lt;0,"⛔ عجز / زيادة مصروفات "&amp;TEXT(-P2001,"#,##0"),IF(COUNTIFS($B$8:$B$5007,B2001,$A$8:$A$5007,"مصروف",$I$8:$I$5007,"&lt;&gt;مرفوض",$K$8:$K$5007,"&lt;&gt;نعم")&gt;0,"⚠ "&amp;COUNTIFS($B$8:$B$5007,B2001,$A$8:$A$5007,"مصروف",$I$8:$I$5007,"&lt;&gt;مرفوض",$K$8:$K$5007,"&lt;&gt;نعم")&amp;" مصروف غير مسوى",IF(L2001="تمت التسوية",IF(P2001=0,"✔ متوازنة وتمت التسوية","✔ تمت التسوية – متبقي "&amp;TEXT(P2001,"#,##0")),IF(P2001&gt;0,"متبقي "&amp;TEXT(P2001,"#,##0"),"✔ متوازنة"))))),IF(R2001=0,"⚠ أضف سطر عهدة أولًا",IF(OR(C2001="",N(G2001)=0),"⚠ أكمل التاريخ والقيمة",IF(S2001="","⚠ التاريخ خارج السنة المالية",IF(H2001="","⚠ اختر بند الموازنة",IF(I2001="مرفوض","✖ مرفوض من المدير",IF(I2001&lt;&gt;"موافق","⏳ بانتظار موافقة المدير",IF(K2001&lt;&gt;"نعم","⚠ غير مسوى مع الحسابات","✔ معتمد ومسوى")))))))))</f>
        <v/>
      </c>
      <c r="R2001">
        <f>N(R2000)+IF(A2001="عهدة",1,0)</f>
        <v/>
      </c>
      <c r="S2001">
        <f>IF(C2001="","",IF(AND(C2001&gt;=DATE(2026,9,1),C2001&lt;=DATE(2027,8,31)),(YEAR(C2001)-2026)*12+MONTH(C2001)-8,""))</f>
        <v/>
      </c>
      <c r="T2001">
        <f>IF(AND(A2001="مصروف",R2001&gt;0,I2001="موافق",S2001&lt;&gt;"",H2001&lt;&gt;""),N(G2001),0)</f>
        <v/>
      </c>
    </row>
    <row r="2002">
      <c r="A2002" s="19" t="n"/>
      <c r="B2002" s="20">
        <f>IF(A2002="","",IF(R2002=0,"⚠ أضف سطر عهدة أولًا","BDR-"&amp;TEXT(R2002,"000")))</f>
        <v/>
      </c>
      <c r="C2002" s="21" t="n"/>
      <c r="D2002" s="20">
        <f>IF(C2002="","",IF(S2002="","خارج السنة المالية",INDEX(القوائم!$D$2:$D$13,S2002)))</f>
        <v/>
      </c>
      <c r="E2002" s="22" t="n"/>
      <c r="F2002" s="23" t="n"/>
      <c r="G2002" s="23" t="n"/>
      <c r="H2002" s="22" t="n"/>
      <c r="I2002" s="19" t="n"/>
      <c r="J2002" s="21" t="n"/>
      <c r="K2002" s="19" t="n"/>
      <c r="L2002" s="19" t="n"/>
      <c r="M2002" s="21" t="n"/>
      <c r="N2002" s="22" t="n"/>
      <c r="O2002" s="24">
        <f>IF(A2002&lt;&gt;"عهدة","",SUMIFS($G$8:$G$5007,$B$8:$B$5007,B2002,$A$8:$A$5007,"مصروف",$I$8:$I$5007,"&lt;&gt;مرفوض"))</f>
        <v/>
      </c>
      <c r="P2002" s="25">
        <f>IF(A2002&lt;&gt;"عهدة","",N(F2002)-O2002)</f>
        <v/>
      </c>
      <c r="Q2002" s="26">
        <f>IF(A2002="","",IF(A2002="عهدة",IF(N(F2002)=0,"⚠ أدخل قيمة العهدة",IF(P2002&lt;0,"⛔ عجز / زيادة مصروفات "&amp;TEXT(-P2002,"#,##0"),IF(COUNTIFS($B$8:$B$5007,B2002,$A$8:$A$5007,"مصروف",$I$8:$I$5007,"&lt;&gt;مرفوض",$K$8:$K$5007,"&lt;&gt;نعم")&gt;0,"⚠ "&amp;COUNTIFS($B$8:$B$5007,B2002,$A$8:$A$5007,"مصروف",$I$8:$I$5007,"&lt;&gt;مرفوض",$K$8:$K$5007,"&lt;&gt;نعم")&amp;" مصروف غير مسوى",IF(L2002="تمت التسوية",IF(P2002=0,"✔ متوازنة وتمت التسوية","✔ تمت التسوية – متبقي "&amp;TEXT(P2002,"#,##0")),IF(P2002&gt;0,"متبقي "&amp;TEXT(P2002,"#,##0"),"✔ متوازنة"))))),IF(R2002=0,"⚠ أضف سطر عهدة أولًا",IF(OR(C2002="",N(G2002)=0),"⚠ أكمل التاريخ والقيمة",IF(S2002="","⚠ التاريخ خارج السنة المالية",IF(H2002="","⚠ اختر بند الموازنة",IF(I2002="مرفوض","✖ مرفوض من المدير",IF(I2002&lt;&gt;"موافق","⏳ بانتظار موافقة المدير",IF(K2002&lt;&gt;"نعم","⚠ غير مسوى مع الحسابات","✔ معتمد ومسوى")))))))))</f>
        <v/>
      </c>
      <c r="R2002">
        <f>N(R2001)+IF(A2002="عهدة",1,0)</f>
        <v/>
      </c>
      <c r="S2002">
        <f>IF(C2002="","",IF(AND(C2002&gt;=DATE(2026,9,1),C2002&lt;=DATE(2027,8,31)),(YEAR(C2002)-2026)*12+MONTH(C2002)-8,""))</f>
        <v/>
      </c>
      <c r="T2002">
        <f>IF(AND(A2002="مصروف",R2002&gt;0,I2002="موافق",S2002&lt;&gt;"",H2002&lt;&gt;""),N(G2002),0)</f>
        <v/>
      </c>
    </row>
    <row r="2003">
      <c r="A2003" s="19" t="n"/>
      <c r="B2003" s="20">
        <f>IF(A2003="","",IF(R2003=0,"⚠ أضف سطر عهدة أولًا","BDR-"&amp;TEXT(R2003,"000")))</f>
        <v/>
      </c>
      <c r="C2003" s="21" t="n"/>
      <c r="D2003" s="20">
        <f>IF(C2003="","",IF(S2003="","خارج السنة المالية",INDEX(القوائم!$D$2:$D$13,S2003)))</f>
        <v/>
      </c>
      <c r="E2003" s="22" t="n"/>
      <c r="F2003" s="23" t="n"/>
      <c r="G2003" s="23" t="n"/>
      <c r="H2003" s="22" t="n"/>
      <c r="I2003" s="19" t="n"/>
      <c r="J2003" s="21" t="n"/>
      <c r="K2003" s="19" t="n"/>
      <c r="L2003" s="19" t="n"/>
      <c r="M2003" s="21" t="n"/>
      <c r="N2003" s="22" t="n"/>
      <c r="O2003" s="24">
        <f>IF(A2003&lt;&gt;"عهدة","",SUMIFS($G$8:$G$5007,$B$8:$B$5007,B2003,$A$8:$A$5007,"مصروف",$I$8:$I$5007,"&lt;&gt;مرفوض"))</f>
        <v/>
      </c>
      <c r="P2003" s="25">
        <f>IF(A2003&lt;&gt;"عهدة","",N(F2003)-O2003)</f>
        <v/>
      </c>
      <c r="Q2003" s="26">
        <f>IF(A2003="","",IF(A2003="عهدة",IF(N(F2003)=0,"⚠ أدخل قيمة العهدة",IF(P2003&lt;0,"⛔ عجز / زيادة مصروفات "&amp;TEXT(-P2003,"#,##0"),IF(COUNTIFS($B$8:$B$5007,B2003,$A$8:$A$5007,"مصروف",$I$8:$I$5007,"&lt;&gt;مرفوض",$K$8:$K$5007,"&lt;&gt;نعم")&gt;0,"⚠ "&amp;COUNTIFS($B$8:$B$5007,B2003,$A$8:$A$5007,"مصروف",$I$8:$I$5007,"&lt;&gt;مرفوض",$K$8:$K$5007,"&lt;&gt;نعم")&amp;" مصروف غير مسوى",IF(L2003="تمت التسوية",IF(P2003=0,"✔ متوازنة وتمت التسوية","✔ تمت التسوية – متبقي "&amp;TEXT(P2003,"#,##0")),IF(P2003&gt;0,"متبقي "&amp;TEXT(P2003,"#,##0"),"✔ متوازنة"))))),IF(R2003=0,"⚠ أضف سطر عهدة أولًا",IF(OR(C2003="",N(G2003)=0),"⚠ أكمل التاريخ والقيمة",IF(S2003="","⚠ التاريخ خارج السنة المالية",IF(H2003="","⚠ اختر بند الموازنة",IF(I2003="مرفوض","✖ مرفوض من المدير",IF(I2003&lt;&gt;"موافق","⏳ بانتظار موافقة المدير",IF(K2003&lt;&gt;"نعم","⚠ غير مسوى مع الحسابات","✔ معتمد ومسوى")))))))))</f>
        <v/>
      </c>
      <c r="R2003">
        <f>N(R2002)+IF(A2003="عهدة",1,0)</f>
        <v/>
      </c>
      <c r="S2003">
        <f>IF(C2003="","",IF(AND(C2003&gt;=DATE(2026,9,1),C2003&lt;=DATE(2027,8,31)),(YEAR(C2003)-2026)*12+MONTH(C2003)-8,""))</f>
        <v/>
      </c>
      <c r="T2003">
        <f>IF(AND(A2003="مصروف",R2003&gt;0,I2003="موافق",S2003&lt;&gt;"",H2003&lt;&gt;""),N(G2003),0)</f>
        <v/>
      </c>
    </row>
    <row r="2004">
      <c r="A2004" s="19" t="n"/>
      <c r="B2004" s="20">
        <f>IF(A2004="","",IF(R2004=0,"⚠ أضف سطر عهدة أولًا","BDR-"&amp;TEXT(R2004,"000")))</f>
        <v/>
      </c>
      <c r="C2004" s="21" t="n"/>
      <c r="D2004" s="20">
        <f>IF(C2004="","",IF(S2004="","خارج السنة المالية",INDEX(القوائم!$D$2:$D$13,S2004)))</f>
        <v/>
      </c>
      <c r="E2004" s="22" t="n"/>
      <c r="F2004" s="23" t="n"/>
      <c r="G2004" s="23" t="n"/>
      <c r="H2004" s="22" t="n"/>
      <c r="I2004" s="19" t="n"/>
      <c r="J2004" s="21" t="n"/>
      <c r="K2004" s="19" t="n"/>
      <c r="L2004" s="19" t="n"/>
      <c r="M2004" s="21" t="n"/>
      <c r="N2004" s="22" t="n"/>
      <c r="O2004" s="24">
        <f>IF(A2004&lt;&gt;"عهدة","",SUMIFS($G$8:$G$5007,$B$8:$B$5007,B2004,$A$8:$A$5007,"مصروف",$I$8:$I$5007,"&lt;&gt;مرفوض"))</f>
        <v/>
      </c>
      <c r="P2004" s="25">
        <f>IF(A2004&lt;&gt;"عهدة","",N(F2004)-O2004)</f>
        <v/>
      </c>
      <c r="Q2004" s="26">
        <f>IF(A2004="","",IF(A2004="عهدة",IF(N(F2004)=0,"⚠ أدخل قيمة العهدة",IF(P2004&lt;0,"⛔ عجز / زيادة مصروفات "&amp;TEXT(-P2004,"#,##0"),IF(COUNTIFS($B$8:$B$5007,B2004,$A$8:$A$5007,"مصروف",$I$8:$I$5007,"&lt;&gt;مرفوض",$K$8:$K$5007,"&lt;&gt;نعم")&gt;0,"⚠ "&amp;COUNTIFS($B$8:$B$5007,B2004,$A$8:$A$5007,"مصروف",$I$8:$I$5007,"&lt;&gt;مرفوض",$K$8:$K$5007,"&lt;&gt;نعم")&amp;" مصروف غير مسوى",IF(L2004="تمت التسوية",IF(P2004=0,"✔ متوازنة وتمت التسوية","✔ تمت التسوية – متبقي "&amp;TEXT(P2004,"#,##0")),IF(P2004&gt;0,"متبقي "&amp;TEXT(P2004,"#,##0"),"✔ متوازنة"))))),IF(R2004=0,"⚠ أضف سطر عهدة أولًا",IF(OR(C2004="",N(G2004)=0),"⚠ أكمل التاريخ والقيمة",IF(S2004="","⚠ التاريخ خارج السنة المالية",IF(H2004="","⚠ اختر بند الموازنة",IF(I2004="مرفوض","✖ مرفوض من المدير",IF(I2004&lt;&gt;"موافق","⏳ بانتظار موافقة المدير",IF(K2004&lt;&gt;"نعم","⚠ غير مسوى مع الحسابات","✔ معتمد ومسوى")))))))))</f>
        <v/>
      </c>
      <c r="R2004">
        <f>N(R2003)+IF(A2004="عهدة",1,0)</f>
        <v/>
      </c>
      <c r="S2004">
        <f>IF(C2004="","",IF(AND(C2004&gt;=DATE(2026,9,1),C2004&lt;=DATE(2027,8,31)),(YEAR(C2004)-2026)*12+MONTH(C2004)-8,""))</f>
        <v/>
      </c>
      <c r="T2004">
        <f>IF(AND(A2004="مصروف",R2004&gt;0,I2004="موافق",S2004&lt;&gt;"",H2004&lt;&gt;""),N(G2004),0)</f>
        <v/>
      </c>
    </row>
    <row r="2005">
      <c r="A2005" s="19" t="n"/>
      <c r="B2005" s="20">
        <f>IF(A2005="","",IF(R2005=0,"⚠ أضف سطر عهدة أولًا","BDR-"&amp;TEXT(R2005,"000")))</f>
        <v/>
      </c>
      <c r="C2005" s="21" t="n"/>
      <c r="D2005" s="20">
        <f>IF(C2005="","",IF(S2005="","خارج السنة المالية",INDEX(القوائم!$D$2:$D$13,S2005)))</f>
        <v/>
      </c>
      <c r="E2005" s="22" t="n"/>
      <c r="F2005" s="23" t="n"/>
      <c r="G2005" s="23" t="n"/>
      <c r="H2005" s="22" t="n"/>
      <c r="I2005" s="19" t="n"/>
      <c r="J2005" s="21" t="n"/>
      <c r="K2005" s="19" t="n"/>
      <c r="L2005" s="19" t="n"/>
      <c r="M2005" s="21" t="n"/>
      <c r="N2005" s="22" t="n"/>
      <c r="O2005" s="24">
        <f>IF(A2005&lt;&gt;"عهدة","",SUMIFS($G$8:$G$5007,$B$8:$B$5007,B2005,$A$8:$A$5007,"مصروف",$I$8:$I$5007,"&lt;&gt;مرفوض"))</f>
        <v/>
      </c>
      <c r="P2005" s="25">
        <f>IF(A2005&lt;&gt;"عهدة","",N(F2005)-O2005)</f>
        <v/>
      </c>
      <c r="Q2005" s="26">
        <f>IF(A2005="","",IF(A2005="عهدة",IF(N(F2005)=0,"⚠ أدخل قيمة العهدة",IF(P2005&lt;0,"⛔ عجز / زيادة مصروفات "&amp;TEXT(-P2005,"#,##0"),IF(COUNTIFS($B$8:$B$5007,B2005,$A$8:$A$5007,"مصروف",$I$8:$I$5007,"&lt;&gt;مرفوض",$K$8:$K$5007,"&lt;&gt;نعم")&gt;0,"⚠ "&amp;COUNTIFS($B$8:$B$5007,B2005,$A$8:$A$5007,"مصروف",$I$8:$I$5007,"&lt;&gt;مرفوض",$K$8:$K$5007,"&lt;&gt;نعم")&amp;" مصروف غير مسوى",IF(L2005="تمت التسوية",IF(P2005=0,"✔ متوازنة وتمت التسوية","✔ تمت التسوية – متبقي "&amp;TEXT(P2005,"#,##0")),IF(P2005&gt;0,"متبقي "&amp;TEXT(P2005,"#,##0"),"✔ متوازنة"))))),IF(R2005=0,"⚠ أضف سطر عهدة أولًا",IF(OR(C2005="",N(G2005)=0),"⚠ أكمل التاريخ والقيمة",IF(S2005="","⚠ التاريخ خارج السنة المالية",IF(H2005="","⚠ اختر بند الموازنة",IF(I2005="مرفوض","✖ مرفوض من المدير",IF(I2005&lt;&gt;"موافق","⏳ بانتظار موافقة المدير",IF(K2005&lt;&gt;"نعم","⚠ غير مسوى مع الحسابات","✔ معتمد ومسوى")))))))))</f>
        <v/>
      </c>
      <c r="R2005">
        <f>N(R2004)+IF(A2005="عهدة",1,0)</f>
        <v/>
      </c>
      <c r="S2005">
        <f>IF(C2005="","",IF(AND(C2005&gt;=DATE(2026,9,1),C2005&lt;=DATE(2027,8,31)),(YEAR(C2005)-2026)*12+MONTH(C2005)-8,""))</f>
        <v/>
      </c>
      <c r="T2005">
        <f>IF(AND(A2005="مصروف",R2005&gt;0,I2005="موافق",S2005&lt;&gt;"",H2005&lt;&gt;""),N(G2005),0)</f>
        <v/>
      </c>
    </row>
    <row r="2006">
      <c r="A2006" s="19" t="n"/>
      <c r="B2006" s="20">
        <f>IF(A2006="","",IF(R2006=0,"⚠ أضف سطر عهدة أولًا","BDR-"&amp;TEXT(R2006,"000")))</f>
        <v/>
      </c>
      <c r="C2006" s="21" t="n"/>
      <c r="D2006" s="20">
        <f>IF(C2006="","",IF(S2006="","خارج السنة المالية",INDEX(القوائم!$D$2:$D$13,S2006)))</f>
        <v/>
      </c>
      <c r="E2006" s="22" t="n"/>
      <c r="F2006" s="23" t="n"/>
      <c r="G2006" s="23" t="n"/>
      <c r="H2006" s="22" t="n"/>
      <c r="I2006" s="19" t="n"/>
      <c r="J2006" s="21" t="n"/>
      <c r="K2006" s="19" t="n"/>
      <c r="L2006" s="19" t="n"/>
      <c r="M2006" s="21" t="n"/>
      <c r="N2006" s="22" t="n"/>
      <c r="O2006" s="24">
        <f>IF(A2006&lt;&gt;"عهدة","",SUMIFS($G$8:$G$5007,$B$8:$B$5007,B2006,$A$8:$A$5007,"مصروف",$I$8:$I$5007,"&lt;&gt;مرفوض"))</f>
        <v/>
      </c>
      <c r="P2006" s="25">
        <f>IF(A2006&lt;&gt;"عهدة","",N(F2006)-O2006)</f>
        <v/>
      </c>
      <c r="Q2006" s="26">
        <f>IF(A2006="","",IF(A2006="عهدة",IF(N(F2006)=0,"⚠ أدخل قيمة العهدة",IF(P2006&lt;0,"⛔ عجز / زيادة مصروفات "&amp;TEXT(-P2006,"#,##0"),IF(COUNTIFS($B$8:$B$5007,B2006,$A$8:$A$5007,"مصروف",$I$8:$I$5007,"&lt;&gt;مرفوض",$K$8:$K$5007,"&lt;&gt;نعم")&gt;0,"⚠ "&amp;COUNTIFS($B$8:$B$5007,B2006,$A$8:$A$5007,"مصروف",$I$8:$I$5007,"&lt;&gt;مرفوض",$K$8:$K$5007,"&lt;&gt;نعم")&amp;" مصروف غير مسوى",IF(L2006="تمت التسوية",IF(P2006=0,"✔ متوازنة وتمت التسوية","✔ تمت التسوية – متبقي "&amp;TEXT(P2006,"#,##0")),IF(P2006&gt;0,"متبقي "&amp;TEXT(P2006,"#,##0"),"✔ متوازنة"))))),IF(R2006=0,"⚠ أضف سطر عهدة أولًا",IF(OR(C2006="",N(G2006)=0),"⚠ أكمل التاريخ والقيمة",IF(S2006="","⚠ التاريخ خارج السنة المالية",IF(H2006="","⚠ اختر بند الموازنة",IF(I2006="مرفوض","✖ مرفوض من المدير",IF(I2006&lt;&gt;"موافق","⏳ بانتظار موافقة المدير",IF(K2006&lt;&gt;"نعم","⚠ غير مسوى مع الحسابات","✔ معتمد ومسوى")))))))))</f>
        <v/>
      </c>
      <c r="R2006">
        <f>N(R2005)+IF(A2006="عهدة",1,0)</f>
        <v/>
      </c>
      <c r="S2006">
        <f>IF(C2006="","",IF(AND(C2006&gt;=DATE(2026,9,1),C2006&lt;=DATE(2027,8,31)),(YEAR(C2006)-2026)*12+MONTH(C2006)-8,""))</f>
        <v/>
      </c>
      <c r="T2006">
        <f>IF(AND(A2006="مصروف",R2006&gt;0,I2006="موافق",S2006&lt;&gt;"",H2006&lt;&gt;""),N(G2006),0)</f>
        <v/>
      </c>
    </row>
    <row r="2007">
      <c r="A2007" s="19" t="n"/>
      <c r="B2007" s="20">
        <f>IF(A2007="","",IF(R2007=0,"⚠ أضف سطر عهدة أولًا","BDR-"&amp;TEXT(R2007,"000")))</f>
        <v/>
      </c>
      <c r="C2007" s="21" t="n"/>
      <c r="D2007" s="20">
        <f>IF(C2007="","",IF(S2007="","خارج السنة المالية",INDEX(القوائم!$D$2:$D$13,S2007)))</f>
        <v/>
      </c>
      <c r="E2007" s="22" t="n"/>
      <c r="F2007" s="23" t="n"/>
      <c r="G2007" s="23" t="n"/>
      <c r="H2007" s="22" t="n"/>
      <c r="I2007" s="19" t="n"/>
      <c r="J2007" s="21" t="n"/>
      <c r="K2007" s="19" t="n"/>
      <c r="L2007" s="19" t="n"/>
      <c r="M2007" s="21" t="n"/>
      <c r="N2007" s="22" t="n"/>
      <c r="O2007" s="24">
        <f>IF(A2007&lt;&gt;"عهدة","",SUMIFS($G$8:$G$5007,$B$8:$B$5007,B2007,$A$8:$A$5007,"مصروف",$I$8:$I$5007,"&lt;&gt;مرفوض"))</f>
        <v/>
      </c>
      <c r="P2007" s="25">
        <f>IF(A2007&lt;&gt;"عهدة","",N(F2007)-O2007)</f>
        <v/>
      </c>
      <c r="Q2007" s="26">
        <f>IF(A2007="","",IF(A2007="عهدة",IF(N(F2007)=0,"⚠ أدخل قيمة العهدة",IF(P2007&lt;0,"⛔ عجز / زيادة مصروفات "&amp;TEXT(-P2007,"#,##0"),IF(COUNTIFS($B$8:$B$5007,B2007,$A$8:$A$5007,"مصروف",$I$8:$I$5007,"&lt;&gt;مرفوض",$K$8:$K$5007,"&lt;&gt;نعم")&gt;0,"⚠ "&amp;COUNTIFS($B$8:$B$5007,B2007,$A$8:$A$5007,"مصروف",$I$8:$I$5007,"&lt;&gt;مرفوض",$K$8:$K$5007,"&lt;&gt;نعم")&amp;" مصروف غير مسوى",IF(L2007="تمت التسوية",IF(P2007=0,"✔ متوازنة وتمت التسوية","✔ تمت التسوية – متبقي "&amp;TEXT(P2007,"#,##0")),IF(P2007&gt;0,"متبقي "&amp;TEXT(P2007,"#,##0"),"✔ متوازنة"))))),IF(R2007=0,"⚠ أضف سطر عهدة أولًا",IF(OR(C2007="",N(G2007)=0),"⚠ أكمل التاريخ والقيمة",IF(S2007="","⚠ التاريخ خارج السنة المالية",IF(H2007="","⚠ اختر بند الموازنة",IF(I2007="مرفوض","✖ مرفوض من المدير",IF(I2007&lt;&gt;"موافق","⏳ بانتظار موافقة المدير",IF(K2007&lt;&gt;"نعم","⚠ غير مسوى مع الحسابات","✔ معتمد ومسوى")))))))))</f>
        <v/>
      </c>
      <c r="R2007">
        <f>N(R2006)+IF(A2007="عهدة",1,0)</f>
        <v/>
      </c>
      <c r="S2007">
        <f>IF(C2007="","",IF(AND(C2007&gt;=DATE(2026,9,1),C2007&lt;=DATE(2027,8,31)),(YEAR(C2007)-2026)*12+MONTH(C2007)-8,""))</f>
        <v/>
      </c>
      <c r="T2007">
        <f>IF(AND(A2007="مصروف",R2007&gt;0,I2007="موافق",S2007&lt;&gt;"",H2007&lt;&gt;""),N(G2007),0)</f>
        <v/>
      </c>
    </row>
    <row r="2008">
      <c r="A2008" s="19" t="n"/>
      <c r="B2008" s="20">
        <f>IF(A2008="","",IF(R2008=0,"⚠ أضف سطر عهدة أولًا","BDR-"&amp;TEXT(R2008,"000")))</f>
        <v/>
      </c>
      <c r="C2008" s="21" t="n"/>
      <c r="D2008" s="20">
        <f>IF(C2008="","",IF(S2008="","خارج السنة المالية",INDEX(القوائم!$D$2:$D$13,S2008)))</f>
        <v/>
      </c>
      <c r="E2008" s="22" t="n"/>
      <c r="F2008" s="23" t="n"/>
      <c r="G2008" s="23" t="n"/>
      <c r="H2008" s="22" t="n"/>
      <c r="I2008" s="19" t="n"/>
      <c r="J2008" s="21" t="n"/>
      <c r="K2008" s="19" t="n"/>
      <c r="L2008" s="19" t="n"/>
      <c r="M2008" s="21" t="n"/>
      <c r="N2008" s="22" t="n"/>
      <c r="O2008" s="24">
        <f>IF(A2008&lt;&gt;"عهدة","",SUMIFS($G$8:$G$5007,$B$8:$B$5007,B2008,$A$8:$A$5007,"مصروف",$I$8:$I$5007,"&lt;&gt;مرفوض"))</f>
        <v/>
      </c>
      <c r="P2008" s="25">
        <f>IF(A2008&lt;&gt;"عهدة","",N(F2008)-O2008)</f>
        <v/>
      </c>
      <c r="Q2008" s="26">
        <f>IF(A2008="","",IF(A2008="عهدة",IF(N(F2008)=0,"⚠ أدخل قيمة العهدة",IF(P2008&lt;0,"⛔ عجز / زيادة مصروفات "&amp;TEXT(-P2008,"#,##0"),IF(COUNTIFS($B$8:$B$5007,B2008,$A$8:$A$5007,"مصروف",$I$8:$I$5007,"&lt;&gt;مرفوض",$K$8:$K$5007,"&lt;&gt;نعم")&gt;0,"⚠ "&amp;COUNTIFS($B$8:$B$5007,B2008,$A$8:$A$5007,"مصروف",$I$8:$I$5007,"&lt;&gt;مرفوض",$K$8:$K$5007,"&lt;&gt;نعم")&amp;" مصروف غير مسوى",IF(L2008="تمت التسوية",IF(P2008=0,"✔ متوازنة وتمت التسوية","✔ تمت التسوية – متبقي "&amp;TEXT(P2008,"#,##0")),IF(P2008&gt;0,"متبقي "&amp;TEXT(P2008,"#,##0"),"✔ متوازنة"))))),IF(R2008=0,"⚠ أضف سطر عهدة أولًا",IF(OR(C2008="",N(G2008)=0),"⚠ أكمل التاريخ والقيمة",IF(S2008="","⚠ التاريخ خارج السنة المالية",IF(H2008="","⚠ اختر بند الموازنة",IF(I2008="مرفوض","✖ مرفوض من المدير",IF(I2008&lt;&gt;"موافق","⏳ بانتظار موافقة المدير",IF(K2008&lt;&gt;"نعم","⚠ غير مسوى مع الحسابات","✔ معتمد ومسوى")))))))))</f>
        <v/>
      </c>
      <c r="R2008">
        <f>N(R2007)+IF(A2008="عهدة",1,0)</f>
        <v/>
      </c>
      <c r="S2008">
        <f>IF(C2008="","",IF(AND(C2008&gt;=DATE(2026,9,1),C2008&lt;=DATE(2027,8,31)),(YEAR(C2008)-2026)*12+MONTH(C2008)-8,""))</f>
        <v/>
      </c>
      <c r="T2008">
        <f>IF(AND(A2008="مصروف",R2008&gt;0,I2008="موافق",S2008&lt;&gt;"",H2008&lt;&gt;""),N(G2008),0)</f>
        <v/>
      </c>
    </row>
    <row r="2009">
      <c r="A2009" s="19" t="n"/>
      <c r="B2009" s="20">
        <f>IF(A2009="","",IF(R2009=0,"⚠ أضف سطر عهدة أولًا","BDR-"&amp;TEXT(R2009,"000")))</f>
        <v/>
      </c>
      <c r="C2009" s="21" t="n"/>
      <c r="D2009" s="20">
        <f>IF(C2009="","",IF(S2009="","خارج السنة المالية",INDEX(القوائم!$D$2:$D$13,S2009)))</f>
        <v/>
      </c>
      <c r="E2009" s="22" t="n"/>
      <c r="F2009" s="23" t="n"/>
      <c r="G2009" s="23" t="n"/>
      <c r="H2009" s="22" t="n"/>
      <c r="I2009" s="19" t="n"/>
      <c r="J2009" s="21" t="n"/>
      <c r="K2009" s="19" t="n"/>
      <c r="L2009" s="19" t="n"/>
      <c r="M2009" s="21" t="n"/>
      <c r="N2009" s="22" t="n"/>
      <c r="O2009" s="24">
        <f>IF(A2009&lt;&gt;"عهدة","",SUMIFS($G$8:$G$5007,$B$8:$B$5007,B2009,$A$8:$A$5007,"مصروف",$I$8:$I$5007,"&lt;&gt;مرفوض"))</f>
        <v/>
      </c>
      <c r="P2009" s="25">
        <f>IF(A2009&lt;&gt;"عهدة","",N(F2009)-O2009)</f>
        <v/>
      </c>
      <c r="Q2009" s="26">
        <f>IF(A2009="","",IF(A2009="عهدة",IF(N(F2009)=0,"⚠ أدخل قيمة العهدة",IF(P2009&lt;0,"⛔ عجز / زيادة مصروفات "&amp;TEXT(-P2009,"#,##0"),IF(COUNTIFS($B$8:$B$5007,B2009,$A$8:$A$5007,"مصروف",$I$8:$I$5007,"&lt;&gt;مرفوض",$K$8:$K$5007,"&lt;&gt;نعم")&gt;0,"⚠ "&amp;COUNTIFS($B$8:$B$5007,B2009,$A$8:$A$5007,"مصروف",$I$8:$I$5007,"&lt;&gt;مرفوض",$K$8:$K$5007,"&lt;&gt;نعم")&amp;" مصروف غير مسوى",IF(L2009="تمت التسوية",IF(P2009=0,"✔ متوازنة وتمت التسوية","✔ تمت التسوية – متبقي "&amp;TEXT(P2009,"#,##0")),IF(P2009&gt;0,"متبقي "&amp;TEXT(P2009,"#,##0"),"✔ متوازنة"))))),IF(R2009=0,"⚠ أضف سطر عهدة أولًا",IF(OR(C2009="",N(G2009)=0),"⚠ أكمل التاريخ والقيمة",IF(S2009="","⚠ التاريخ خارج السنة المالية",IF(H2009="","⚠ اختر بند الموازنة",IF(I2009="مرفوض","✖ مرفوض من المدير",IF(I2009&lt;&gt;"موافق","⏳ بانتظار موافقة المدير",IF(K2009&lt;&gt;"نعم","⚠ غير مسوى مع الحسابات","✔ معتمد ومسوى")))))))))</f>
        <v/>
      </c>
      <c r="R2009">
        <f>N(R2008)+IF(A2009="عهدة",1,0)</f>
        <v/>
      </c>
      <c r="S2009">
        <f>IF(C2009="","",IF(AND(C2009&gt;=DATE(2026,9,1),C2009&lt;=DATE(2027,8,31)),(YEAR(C2009)-2026)*12+MONTH(C2009)-8,""))</f>
        <v/>
      </c>
      <c r="T2009">
        <f>IF(AND(A2009="مصروف",R2009&gt;0,I2009="موافق",S2009&lt;&gt;"",H2009&lt;&gt;""),N(G2009),0)</f>
        <v/>
      </c>
    </row>
    <row r="2010">
      <c r="A2010" s="19" t="n"/>
      <c r="B2010" s="20">
        <f>IF(A2010="","",IF(R2010=0,"⚠ أضف سطر عهدة أولًا","BDR-"&amp;TEXT(R2010,"000")))</f>
        <v/>
      </c>
      <c r="C2010" s="21" t="n"/>
      <c r="D2010" s="20">
        <f>IF(C2010="","",IF(S2010="","خارج السنة المالية",INDEX(القوائم!$D$2:$D$13,S2010)))</f>
        <v/>
      </c>
      <c r="E2010" s="22" t="n"/>
      <c r="F2010" s="23" t="n"/>
      <c r="G2010" s="23" t="n"/>
      <c r="H2010" s="22" t="n"/>
      <c r="I2010" s="19" t="n"/>
      <c r="J2010" s="21" t="n"/>
      <c r="K2010" s="19" t="n"/>
      <c r="L2010" s="19" t="n"/>
      <c r="M2010" s="21" t="n"/>
      <c r="N2010" s="22" t="n"/>
      <c r="O2010" s="24">
        <f>IF(A2010&lt;&gt;"عهدة","",SUMIFS($G$8:$G$5007,$B$8:$B$5007,B2010,$A$8:$A$5007,"مصروف",$I$8:$I$5007,"&lt;&gt;مرفوض"))</f>
        <v/>
      </c>
      <c r="P2010" s="25">
        <f>IF(A2010&lt;&gt;"عهدة","",N(F2010)-O2010)</f>
        <v/>
      </c>
      <c r="Q2010" s="26">
        <f>IF(A2010="","",IF(A2010="عهدة",IF(N(F2010)=0,"⚠ أدخل قيمة العهدة",IF(P2010&lt;0,"⛔ عجز / زيادة مصروفات "&amp;TEXT(-P2010,"#,##0"),IF(COUNTIFS($B$8:$B$5007,B2010,$A$8:$A$5007,"مصروف",$I$8:$I$5007,"&lt;&gt;مرفوض",$K$8:$K$5007,"&lt;&gt;نعم")&gt;0,"⚠ "&amp;COUNTIFS($B$8:$B$5007,B2010,$A$8:$A$5007,"مصروف",$I$8:$I$5007,"&lt;&gt;مرفوض",$K$8:$K$5007,"&lt;&gt;نعم")&amp;" مصروف غير مسوى",IF(L2010="تمت التسوية",IF(P2010=0,"✔ متوازنة وتمت التسوية","✔ تمت التسوية – متبقي "&amp;TEXT(P2010,"#,##0")),IF(P2010&gt;0,"متبقي "&amp;TEXT(P2010,"#,##0"),"✔ متوازنة"))))),IF(R2010=0,"⚠ أضف سطر عهدة أولًا",IF(OR(C2010="",N(G2010)=0),"⚠ أكمل التاريخ والقيمة",IF(S2010="","⚠ التاريخ خارج السنة المالية",IF(H2010="","⚠ اختر بند الموازنة",IF(I2010="مرفوض","✖ مرفوض من المدير",IF(I2010&lt;&gt;"موافق","⏳ بانتظار موافقة المدير",IF(K2010&lt;&gt;"نعم","⚠ غير مسوى مع الحسابات","✔ معتمد ومسوى")))))))))</f>
        <v/>
      </c>
      <c r="R2010">
        <f>N(R2009)+IF(A2010="عهدة",1,0)</f>
        <v/>
      </c>
      <c r="S2010">
        <f>IF(C2010="","",IF(AND(C2010&gt;=DATE(2026,9,1),C2010&lt;=DATE(2027,8,31)),(YEAR(C2010)-2026)*12+MONTH(C2010)-8,""))</f>
        <v/>
      </c>
      <c r="T2010">
        <f>IF(AND(A2010="مصروف",R2010&gt;0,I2010="موافق",S2010&lt;&gt;"",H2010&lt;&gt;""),N(G2010),0)</f>
        <v/>
      </c>
    </row>
    <row r="2011">
      <c r="A2011" s="19" t="n"/>
      <c r="B2011" s="20">
        <f>IF(A2011="","",IF(R2011=0,"⚠ أضف سطر عهدة أولًا","BDR-"&amp;TEXT(R2011,"000")))</f>
        <v/>
      </c>
      <c r="C2011" s="21" t="n"/>
      <c r="D2011" s="20">
        <f>IF(C2011="","",IF(S2011="","خارج السنة المالية",INDEX(القوائم!$D$2:$D$13,S2011)))</f>
        <v/>
      </c>
      <c r="E2011" s="22" t="n"/>
      <c r="F2011" s="23" t="n"/>
      <c r="G2011" s="23" t="n"/>
      <c r="H2011" s="22" t="n"/>
      <c r="I2011" s="19" t="n"/>
      <c r="J2011" s="21" t="n"/>
      <c r="K2011" s="19" t="n"/>
      <c r="L2011" s="19" t="n"/>
      <c r="M2011" s="21" t="n"/>
      <c r="N2011" s="22" t="n"/>
      <c r="O2011" s="24">
        <f>IF(A2011&lt;&gt;"عهدة","",SUMIFS($G$8:$G$5007,$B$8:$B$5007,B2011,$A$8:$A$5007,"مصروف",$I$8:$I$5007,"&lt;&gt;مرفوض"))</f>
        <v/>
      </c>
      <c r="P2011" s="25">
        <f>IF(A2011&lt;&gt;"عهدة","",N(F2011)-O2011)</f>
        <v/>
      </c>
      <c r="Q2011" s="26">
        <f>IF(A2011="","",IF(A2011="عهدة",IF(N(F2011)=0,"⚠ أدخل قيمة العهدة",IF(P2011&lt;0,"⛔ عجز / زيادة مصروفات "&amp;TEXT(-P2011,"#,##0"),IF(COUNTIFS($B$8:$B$5007,B2011,$A$8:$A$5007,"مصروف",$I$8:$I$5007,"&lt;&gt;مرفوض",$K$8:$K$5007,"&lt;&gt;نعم")&gt;0,"⚠ "&amp;COUNTIFS($B$8:$B$5007,B2011,$A$8:$A$5007,"مصروف",$I$8:$I$5007,"&lt;&gt;مرفوض",$K$8:$K$5007,"&lt;&gt;نعم")&amp;" مصروف غير مسوى",IF(L2011="تمت التسوية",IF(P2011=0,"✔ متوازنة وتمت التسوية","✔ تمت التسوية – متبقي "&amp;TEXT(P2011,"#,##0")),IF(P2011&gt;0,"متبقي "&amp;TEXT(P2011,"#,##0"),"✔ متوازنة"))))),IF(R2011=0,"⚠ أضف سطر عهدة أولًا",IF(OR(C2011="",N(G2011)=0),"⚠ أكمل التاريخ والقيمة",IF(S2011="","⚠ التاريخ خارج السنة المالية",IF(H2011="","⚠ اختر بند الموازنة",IF(I2011="مرفوض","✖ مرفوض من المدير",IF(I2011&lt;&gt;"موافق","⏳ بانتظار موافقة المدير",IF(K2011&lt;&gt;"نعم","⚠ غير مسوى مع الحسابات","✔ معتمد ومسوى")))))))))</f>
        <v/>
      </c>
      <c r="R2011">
        <f>N(R2010)+IF(A2011="عهدة",1,0)</f>
        <v/>
      </c>
      <c r="S2011">
        <f>IF(C2011="","",IF(AND(C2011&gt;=DATE(2026,9,1),C2011&lt;=DATE(2027,8,31)),(YEAR(C2011)-2026)*12+MONTH(C2011)-8,""))</f>
        <v/>
      </c>
      <c r="T2011">
        <f>IF(AND(A2011="مصروف",R2011&gt;0,I2011="موافق",S2011&lt;&gt;"",H2011&lt;&gt;""),N(G2011),0)</f>
        <v/>
      </c>
    </row>
    <row r="2012">
      <c r="A2012" s="19" t="n"/>
      <c r="B2012" s="20">
        <f>IF(A2012="","",IF(R2012=0,"⚠ أضف سطر عهدة أولًا","BDR-"&amp;TEXT(R2012,"000")))</f>
        <v/>
      </c>
      <c r="C2012" s="21" t="n"/>
      <c r="D2012" s="20">
        <f>IF(C2012="","",IF(S2012="","خارج السنة المالية",INDEX(القوائم!$D$2:$D$13,S2012)))</f>
        <v/>
      </c>
      <c r="E2012" s="22" t="n"/>
      <c r="F2012" s="23" t="n"/>
      <c r="G2012" s="23" t="n"/>
      <c r="H2012" s="22" t="n"/>
      <c r="I2012" s="19" t="n"/>
      <c r="J2012" s="21" t="n"/>
      <c r="K2012" s="19" t="n"/>
      <c r="L2012" s="19" t="n"/>
      <c r="M2012" s="21" t="n"/>
      <c r="N2012" s="22" t="n"/>
      <c r="O2012" s="24">
        <f>IF(A2012&lt;&gt;"عهدة","",SUMIFS($G$8:$G$5007,$B$8:$B$5007,B2012,$A$8:$A$5007,"مصروف",$I$8:$I$5007,"&lt;&gt;مرفوض"))</f>
        <v/>
      </c>
      <c r="P2012" s="25">
        <f>IF(A2012&lt;&gt;"عهدة","",N(F2012)-O2012)</f>
        <v/>
      </c>
      <c r="Q2012" s="26">
        <f>IF(A2012="","",IF(A2012="عهدة",IF(N(F2012)=0,"⚠ أدخل قيمة العهدة",IF(P2012&lt;0,"⛔ عجز / زيادة مصروفات "&amp;TEXT(-P2012,"#,##0"),IF(COUNTIFS($B$8:$B$5007,B2012,$A$8:$A$5007,"مصروف",$I$8:$I$5007,"&lt;&gt;مرفوض",$K$8:$K$5007,"&lt;&gt;نعم")&gt;0,"⚠ "&amp;COUNTIFS($B$8:$B$5007,B2012,$A$8:$A$5007,"مصروف",$I$8:$I$5007,"&lt;&gt;مرفوض",$K$8:$K$5007,"&lt;&gt;نعم")&amp;" مصروف غير مسوى",IF(L2012="تمت التسوية",IF(P2012=0,"✔ متوازنة وتمت التسوية","✔ تمت التسوية – متبقي "&amp;TEXT(P2012,"#,##0")),IF(P2012&gt;0,"متبقي "&amp;TEXT(P2012,"#,##0"),"✔ متوازنة"))))),IF(R2012=0,"⚠ أضف سطر عهدة أولًا",IF(OR(C2012="",N(G2012)=0),"⚠ أكمل التاريخ والقيمة",IF(S2012="","⚠ التاريخ خارج السنة المالية",IF(H2012="","⚠ اختر بند الموازنة",IF(I2012="مرفوض","✖ مرفوض من المدير",IF(I2012&lt;&gt;"موافق","⏳ بانتظار موافقة المدير",IF(K2012&lt;&gt;"نعم","⚠ غير مسوى مع الحسابات","✔ معتمد ومسوى")))))))))</f>
        <v/>
      </c>
      <c r="R2012">
        <f>N(R2011)+IF(A2012="عهدة",1,0)</f>
        <v/>
      </c>
      <c r="S2012">
        <f>IF(C2012="","",IF(AND(C2012&gt;=DATE(2026,9,1),C2012&lt;=DATE(2027,8,31)),(YEAR(C2012)-2026)*12+MONTH(C2012)-8,""))</f>
        <v/>
      </c>
      <c r="T2012">
        <f>IF(AND(A2012="مصروف",R2012&gt;0,I2012="موافق",S2012&lt;&gt;"",H2012&lt;&gt;""),N(G2012),0)</f>
        <v/>
      </c>
    </row>
    <row r="2013">
      <c r="A2013" s="19" t="n"/>
      <c r="B2013" s="20">
        <f>IF(A2013="","",IF(R2013=0,"⚠ أضف سطر عهدة أولًا","BDR-"&amp;TEXT(R2013,"000")))</f>
        <v/>
      </c>
      <c r="C2013" s="21" t="n"/>
      <c r="D2013" s="20">
        <f>IF(C2013="","",IF(S2013="","خارج السنة المالية",INDEX(القوائم!$D$2:$D$13,S2013)))</f>
        <v/>
      </c>
      <c r="E2013" s="22" t="n"/>
      <c r="F2013" s="23" t="n"/>
      <c r="G2013" s="23" t="n"/>
      <c r="H2013" s="22" t="n"/>
      <c r="I2013" s="19" t="n"/>
      <c r="J2013" s="21" t="n"/>
      <c r="K2013" s="19" t="n"/>
      <c r="L2013" s="19" t="n"/>
      <c r="M2013" s="21" t="n"/>
      <c r="N2013" s="22" t="n"/>
      <c r="O2013" s="24">
        <f>IF(A2013&lt;&gt;"عهدة","",SUMIFS($G$8:$G$5007,$B$8:$B$5007,B2013,$A$8:$A$5007,"مصروف",$I$8:$I$5007,"&lt;&gt;مرفوض"))</f>
        <v/>
      </c>
      <c r="P2013" s="25">
        <f>IF(A2013&lt;&gt;"عهدة","",N(F2013)-O2013)</f>
        <v/>
      </c>
      <c r="Q2013" s="26">
        <f>IF(A2013="","",IF(A2013="عهدة",IF(N(F2013)=0,"⚠ أدخل قيمة العهدة",IF(P2013&lt;0,"⛔ عجز / زيادة مصروفات "&amp;TEXT(-P2013,"#,##0"),IF(COUNTIFS($B$8:$B$5007,B2013,$A$8:$A$5007,"مصروف",$I$8:$I$5007,"&lt;&gt;مرفوض",$K$8:$K$5007,"&lt;&gt;نعم")&gt;0,"⚠ "&amp;COUNTIFS($B$8:$B$5007,B2013,$A$8:$A$5007,"مصروف",$I$8:$I$5007,"&lt;&gt;مرفوض",$K$8:$K$5007,"&lt;&gt;نعم")&amp;" مصروف غير مسوى",IF(L2013="تمت التسوية",IF(P2013=0,"✔ متوازنة وتمت التسوية","✔ تمت التسوية – متبقي "&amp;TEXT(P2013,"#,##0")),IF(P2013&gt;0,"متبقي "&amp;TEXT(P2013,"#,##0"),"✔ متوازنة"))))),IF(R2013=0,"⚠ أضف سطر عهدة أولًا",IF(OR(C2013="",N(G2013)=0),"⚠ أكمل التاريخ والقيمة",IF(S2013="","⚠ التاريخ خارج السنة المالية",IF(H2013="","⚠ اختر بند الموازنة",IF(I2013="مرفوض","✖ مرفوض من المدير",IF(I2013&lt;&gt;"موافق","⏳ بانتظار موافقة المدير",IF(K2013&lt;&gt;"نعم","⚠ غير مسوى مع الحسابات","✔ معتمد ومسوى")))))))))</f>
        <v/>
      </c>
      <c r="R2013">
        <f>N(R2012)+IF(A2013="عهدة",1,0)</f>
        <v/>
      </c>
      <c r="S2013">
        <f>IF(C2013="","",IF(AND(C2013&gt;=DATE(2026,9,1),C2013&lt;=DATE(2027,8,31)),(YEAR(C2013)-2026)*12+MONTH(C2013)-8,""))</f>
        <v/>
      </c>
      <c r="T2013">
        <f>IF(AND(A2013="مصروف",R2013&gt;0,I2013="موافق",S2013&lt;&gt;"",H2013&lt;&gt;""),N(G2013),0)</f>
        <v/>
      </c>
    </row>
    <row r="2014">
      <c r="A2014" s="19" t="n"/>
      <c r="B2014" s="20">
        <f>IF(A2014="","",IF(R2014=0,"⚠ أضف سطر عهدة أولًا","BDR-"&amp;TEXT(R2014,"000")))</f>
        <v/>
      </c>
      <c r="C2014" s="21" t="n"/>
      <c r="D2014" s="20">
        <f>IF(C2014="","",IF(S2014="","خارج السنة المالية",INDEX(القوائم!$D$2:$D$13,S2014)))</f>
        <v/>
      </c>
      <c r="E2014" s="22" t="n"/>
      <c r="F2014" s="23" t="n"/>
      <c r="G2014" s="23" t="n"/>
      <c r="H2014" s="22" t="n"/>
      <c r="I2014" s="19" t="n"/>
      <c r="J2014" s="21" t="n"/>
      <c r="K2014" s="19" t="n"/>
      <c r="L2014" s="19" t="n"/>
      <c r="M2014" s="21" t="n"/>
      <c r="N2014" s="22" t="n"/>
      <c r="O2014" s="24">
        <f>IF(A2014&lt;&gt;"عهدة","",SUMIFS($G$8:$G$5007,$B$8:$B$5007,B2014,$A$8:$A$5007,"مصروف",$I$8:$I$5007,"&lt;&gt;مرفوض"))</f>
        <v/>
      </c>
      <c r="P2014" s="25">
        <f>IF(A2014&lt;&gt;"عهدة","",N(F2014)-O2014)</f>
        <v/>
      </c>
      <c r="Q2014" s="26">
        <f>IF(A2014="","",IF(A2014="عهدة",IF(N(F2014)=0,"⚠ أدخل قيمة العهدة",IF(P2014&lt;0,"⛔ عجز / زيادة مصروفات "&amp;TEXT(-P2014,"#,##0"),IF(COUNTIFS($B$8:$B$5007,B2014,$A$8:$A$5007,"مصروف",$I$8:$I$5007,"&lt;&gt;مرفوض",$K$8:$K$5007,"&lt;&gt;نعم")&gt;0,"⚠ "&amp;COUNTIFS($B$8:$B$5007,B2014,$A$8:$A$5007,"مصروف",$I$8:$I$5007,"&lt;&gt;مرفوض",$K$8:$K$5007,"&lt;&gt;نعم")&amp;" مصروف غير مسوى",IF(L2014="تمت التسوية",IF(P2014=0,"✔ متوازنة وتمت التسوية","✔ تمت التسوية – متبقي "&amp;TEXT(P2014,"#,##0")),IF(P2014&gt;0,"متبقي "&amp;TEXT(P2014,"#,##0"),"✔ متوازنة"))))),IF(R2014=0,"⚠ أضف سطر عهدة أولًا",IF(OR(C2014="",N(G2014)=0),"⚠ أكمل التاريخ والقيمة",IF(S2014="","⚠ التاريخ خارج السنة المالية",IF(H2014="","⚠ اختر بند الموازنة",IF(I2014="مرفوض","✖ مرفوض من المدير",IF(I2014&lt;&gt;"موافق","⏳ بانتظار موافقة المدير",IF(K2014&lt;&gt;"نعم","⚠ غير مسوى مع الحسابات","✔ معتمد ومسوى")))))))))</f>
        <v/>
      </c>
      <c r="R2014">
        <f>N(R2013)+IF(A2014="عهدة",1,0)</f>
        <v/>
      </c>
      <c r="S2014">
        <f>IF(C2014="","",IF(AND(C2014&gt;=DATE(2026,9,1),C2014&lt;=DATE(2027,8,31)),(YEAR(C2014)-2026)*12+MONTH(C2014)-8,""))</f>
        <v/>
      </c>
      <c r="T2014">
        <f>IF(AND(A2014="مصروف",R2014&gt;0,I2014="موافق",S2014&lt;&gt;"",H2014&lt;&gt;""),N(G2014),0)</f>
        <v/>
      </c>
    </row>
    <row r="2015">
      <c r="A2015" s="19" t="n"/>
      <c r="B2015" s="20">
        <f>IF(A2015="","",IF(R2015=0,"⚠ أضف سطر عهدة أولًا","BDR-"&amp;TEXT(R2015,"000")))</f>
        <v/>
      </c>
      <c r="C2015" s="21" t="n"/>
      <c r="D2015" s="20">
        <f>IF(C2015="","",IF(S2015="","خارج السنة المالية",INDEX(القوائم!$D$2:$D$13,S2015)))</f>
        <v/>
      </c>
      <c r="E2015" s="22" t="n"/>
      <c r="F2015" s="23" t="n"/>
      <c r="G2015" s="23" t="n"/>
      <c r="H2015" s="22" t="n"/>
      <c r="I2015" s="19" t="n"/>
      <c r="J2015" s="21" t="n"/>
      <c r="K2015" s="19" t="n"/>
      <c r="L2015" s="19" t="n"/>
      <c r="M2015" s="21" t="n"/>
      <c r="N2015" s="22" t="n"/>
      <c r="O2015" s="24">
        <f>IF(A2015&lt;&gt;"عهدة","",SUMIFS($G$8:$G$5007,$B$8:$B$5007,B2015,$A$8:$A$5007,"مصروف",$I$8:$I$5007,"&lt;&gt;مرفوض"))</f>
        <v/>
      </c>
      <c r="P2015" s="25">
        <f>IF(A2015&lt;&gt;"عهدة","",N(F2015)-O2015)</f>
        <v/>
      </c>
      <c r="Q2015" s="26">
        <f>IF(A2015="","",IF(A2015="عهدة",IF(N(F2015)=0,"⚠ أدخل قيمة العهدة",IF(P2015&lt;0,"⛔ عجز / زيادة مصروفات "&amp;TEXT(-P2015,"#,##0"),IF(COUNTIFS($B$8:$B$5007,B2015,$A$8:$A$5007,"مصروف",$I$8:$I$5007,"&lt;&gt;مرفوض",$K$8:$K$5007,"&lt;&gt;نعم")&gt;0,"⚠ "&amp;COUNTIFS($B$8:$B$5007,B2015,$A$8:$A$5007,"مصروف",$I$8:$I$5007,"&lt;&gt;مرفوض",$K$8:$K$5007,"&lt;&gt;نعم")&amp;" مصروف غير مسوى",IF(L2015="تمت التسوية",IF(P2015=0,"✔ متوازنة وتمت التسوية","✔ تمت التسوية – متبقي "&amp;TEXT(P2015,"#,##0")),IF(P2015&gt;0,"متبقي "&amp;TEXT(P2015,"#,##0"),"✔ متوازنة"))))),IF(R2015=0,"⚠ أضف سطر عهدة أولًا",IF(OR(C2015="",N(G2015)=0),"⚠ أكمل التاريخ والقيمة",IF(S2015="","⚠ التاريخ خارج السنة المالية",IF(H2015="","⚠ اختر بند الموازنة",IF(I2015="مرفوض","✖ مرفوض من المدير",IF(I2015&lt;&gt;"موافق","⏳ بانتظار موافقة المدير",IF(K2015&lt;&gt;"نعم","⚠ غير مسوى مع الحسابات","✔ معتمد ومسوى")))))))))</f>
        <v/>
      </c>
      <c r="R2015">
        <f>N(R2014)+IF(A2015="عهدة",1,0)</f>
        <v/>
      </c>
      <c r="S2015">
        <f>IF(C2015="","",IF(AND(C2015&gt;=DATE(2026,9,1),C2015&lt;=DATE(2027,8,31)),(YEAR(C2015)-2026)*12+MONTH(C2015)-8,""))</f>
        <v/>
      </c>
      <c r="T2015">
        <f>IF(AND(A2015="مصروف",R2015&gt;0,I2015="موافق",S2015&lt;&gt;"",H2015&lt;&gt;""),N(G2015),0)</f>
        <v/>
      </c>
    </row>
    <row r="2016">
      <c r="A2016" s="19" t="n"/>
      <c r="B2016" s="20">
        <f>IF(A2016="","",IF(R2016=0,"⚠ أضف سطر عهدة أولًا","BDR-"&amp;TEXT(R2016,"000")))</f>
        <v/>
      </c>
      <c r="C2016" s="21" t="n"/>
      <c r="D2016" s="20">
        <f>IF(C2016="","",IF(S2016="","خارج السنة المالية",INDEX(القوائم!$D$2:$D$13,S2016)))</f>
        <v/>
      </c>
      <c r="E2016" s="22" t="n"/>
      <c r="F2016" s="23" t="n"/>
      <c r="G2016" s="23" t="n"/>
      <c r="H2016" s="22" t="n"/>
      <c r="I2016" s="19" t="n"/>
      <c r="J2016" s="21" t="n"/>
      <c r="K2016" s="19" t="n"/>
      <c r="L2016" s="19" t="n"/>
      <c r="M2016" s="21" t="n"/>
      <c r="N2016" s="22" t="n"/>
      <c r="O2016" s="24">
        <f>IF(A2016&lt;&gt;"عهدة","",SUMIFS($G$8:$G$5007,$B$8:$B$5007,B2016,$A$8:$A$5007,"مصروف",$I$8:$I$5007,"&lt;&gt;مرفوض"))</f>
        <v/>
      </c>
      <c r="P2016" s="25">
        <f>IF(A2016&lt;&gt;"عهدة","",N(F2016)-O2016)</f>
        <v/>
      </c>
      <c r="Q2016" s="26">
        <f>IF(A2016="","",IF(A2016="عهدة",IF(N(F2016)=0,"⚠ أدخل قيمة العهدة",IF(P2016&lt;0,"⛔ عجز / زيادة مصروفات "&amp;TEXT(-P2016,"#,##0"),IF(COUNTIFS($B$8:$B$5007,B2016,$A$8:$A$5007,"مصروف",$I$8:$I$5007,"&lt;&gt;مرفوض",$K$8:$K$5007,"&lt;&gt;نعم")&gt;0,"⚠ "&amp;COUNTIFS($B$8:$B$5007,B2016,$A$8:$A$5007,"مصروف",$I$8:$I$5007,"&lt;&gt;مرفوض",$K$8:$K$5007,"&lt;&gt;نعم")&amp;" مصروف غير مسوى",IF(L2016="تمت التسوية",IF(P2016=0,"✔ متوازنة وتمت التسوية","✔ تمت التسوية – متبقي "&amp;TEXT(P2016,"#,##0")),IF(P2016&gt;0,"متبقي "&amp;TEXT(P2016,"#,##0"),"✔ متوازنة"))))),IF(R2016=0,"⚠ أضف سطر عهدة أولًا",IF(OR(C2016="",N(G2016)=0),"⚠ أكمل التاريخ والقيمة",IF(S2016="","⚠ التاريخ خارج السنة المالية",IF(H2016="","⚠ اختر بند الموازنة",IF(I2016="مرفوض","✖ مرفوض من المدير",IF(I2016&lt;&gt;"موافق","⏳ بانتظار موافقة المدير",IF(K2016&lt;&gt;"نعم","⚠ غير مسوى مع الحسابات","✔ معتمد ومسوى")))))))))</f>
        <v/>
      </c>
      <c r="R2016">
        <f>N(R2015)+IF(A2016="عهدة",1,0)</f>
        <v/>
      </c>
      <c r="S2016">
        <f>IF(C2016="","",IF(AND(C2016&gt;=DATE(2026,9,1),C2016&lt;=DATE(2027,8,31)),(YEAR(C2016)-2026)*12+MONTH(C2016)-8,""))</f>
        <v/>
      </c>
      <c r="T2016">
        <f>IF(AND(A2016="مصروف",R2016&gt;0,I2016="موافق",S2016&lt;&gt;"",H2016&lt;&gt;""),N(G2016),0)</f>
        <v/>
      </c>
    </row>
    <row r="2017">
      <c r="A2017" s="19" t="n"/>
      <c r="B2017" s="20">
        <f>IF(A2017="","",IF(R2017=0,"⚠ أضف سطر عهدة أولًا","BDR-"&amp;TEXT(R2017,"000")))</f>
        <v/>
      </c>
      <c r="C2017" s="21" t="n"/>
      <c r="D2017" s="20">
        <f>IF(C2017="","",IF(S2017="","خارج السنة المالية",INDEX(القوائم!$D$2:$D$13,S2017)))</f>
        <v/>
      </c>
      <c r="E2017" s="22" t="n"/>
      <c r="F2017" s="23" t="n"/>
      <c r="G2017" s="23" t="n"/>
      <c r="H2017" s="22" t="n"/>
      <c r="I2017" s="19" t="n"/>
      <c r="J2017" s="21" t="n"/>
      <c r="K2017" s="19" t="n"/>
      <c r="L2017" s="19" t="n"/>
      <c r="M2017" s="21" t="n"/>
      <c r="N2017" s="22" t="n"/>
      <c r="O2017" s="24">
        <f>IF(A2017&lt;&gt;"عهدة","",SUMIFS($G$8:$G$5007,$B$8:$B$5007,B2017,$A$8:$A$5007,"مصروف",$I$8:$I$5007,"&lt;&gt;مرفوض"))</f>
        <v/>
      </c>
      <c r="P2017" s="25">
        <f>IF(A2017&lt;&gt;"عهدة","",N(F2017)-O2017)</f>
        <v/>
      </c>
      <c r="Q2017" s="26">
        <f>IF(A2017="","",IF(A2017="عهدة",IF(N(F2017)=0,"⚠ أدخل قيمة العهدة",IF(P2017&lt;0,"⛔ عجز / زيادة مصروفات "&amp;TEXT(-P2017,"#,##0"),IF(COUNTIFS($B$8:$B$5007,B2017,$A$8:$A$5007,"مصروف",$I$8:$I$5007,"&lt;&gt;مرفوض",$K$8:$K$5007,"&lt;&gt;نعم")&gt;0,"⚠ "&amp;COUNTIFS($B$8:$B$5007,B2017,$A$8:$A$5007,"مصروف",$I$8:$I$5007,"&lt;&gt;مرفوض",$K$8:$K$5007,"&lt;&gt;نعم")&amp;" مصروف غير مسوى",IF(L2017="تمت التسوية",IF(P2017=0,"✔ متوازنة وتمت التسوية","✔ تمت التسوية – متبقي "&amp;TEXT(P2017,"#,##0")),IF(P2017&gt;0,"متبقي "&amp;TEXT(P2017,"#,##0"),"✔ متوازنة"))))),IF(R2017=0,"⚠ أضف سطر عهدة أولًا",IF(OR(C2017="",N(G2017)=0),"⚠ أكمل التاريخ والقيمة",IF(S2017="","⚠ التاريخ خارج السنة المالية",IF(H2017="","⚠ اختر بند الموازنة",IF(I2017="مرفوض","✖ مرفوض من المدير",IF(I2017&lt;&gt;"موافق","⏳ بانتظار موافقة المدير",IF(K2017&lt;&gt;"نعم","⚠ غير مسوى مع الحسابات","✔ معتمد ومسوى")))))))))</f>
        <v/>
      </c>
      <c r="R2017">
        <f>N(R2016)+IF(A2017="عهدة",1,0)</f>
        <v/>
      </c>
      <c r="S2017">
        <f>IF(C2017="","",IF(AND(C2017&gt;=DATE(2026,9,1),C2017&lt;=DATE(2027,8,31)),(YEAR(C2017)-2026)*12+MONTH(C2017)-8,""))</f>
        <v/>
      </c>
      <c r="T2017">
        <f>IF(AND(A2017="مصروف",R2017&gt;0,I2017="موافق",S2017&lt;&gt;"",H2017&lt;&gt;""),N(G2017),0)</f>
        <v/>
      </c>
    </row>
    <row r="2018">
      <c r="A2018" s="19" t="n"/>
      <c r="B2018" s="20">
        <f>IF(A2018="","",IF(R2018=0,"⚠ أضف سطر عهدة أولًا","BDR-"&amp;TEXT(R2018,"000")))</f>
        <v/>
      </c>
      <c r="C2018" s="21" t="n"/>
      <c r="D2018" s="20">
        <f>IF(C2018="","",IF(S2018="","خارج السنة المالية",INDEX(القوائم!$D$2:$D$13,S2018)))</f>
        <v/>
      </c>
      <c r="E2018" s="22" t="n"/>
      <c r="F2018" s="23" t="n"/>
      <c r="G2018" s="23" t="n"/>
      <c r="H2018" s="22" t="n"/>
      <c r="I2018" s="19" t="n"/>
      <c r="J2018" s="21" t="n"/>
      <c r="K2018" s="19" t="n"/>
      <c r="L2018" s="19" t="n"/>
      <c r="M2018" s="21" t="n"/>
      <c r="N2018" s="22" t="n"/>
      <c r="O2018" s="24">
        <f>IF(A2018&lt;&gt;"عهدة","",SUMIFS($G$8:$G$5007,$B$8:$B$5007,B2018,$A$8:$A$5007,"مصروف",$I$8:$I$5007,"&lt;&gt;مرفوض"))</f>
        <v/>
      </c>
      <c r="P2018" s="25">
        <f>IF(A2018&lt;&gt;"عهدة","",N(F2018)-O2018)</f>
        <v/>
      </c>
      <c r="Q2018" s="26">
        <f>IF(A2018="","",IF(A2018="عهدة",IF(N(F2018)=0,"⚠ أدخل قيمة العهدة",IF(P2018&lt;0,"⛔ عجز / زيادة مصروفات "&amp;TEXT(-P2018,"#,##0"),IF(COUNTIFS($B$8:$B$5007,B2018,$A$8:$A$5007,"مصروف",$I$8:$I$5007,"&lt;&gt;مرفوض",$K$8:$K$5007,"&lt;&gt;نعم")&gt;0,"⚠ "&amp;COUNTIFS($B$8:$B$5007,B2018,$A$8:$A$5007,"مصروف",$I$8:$I$5007,"&lt;&gt;مرفوض",$K$8:$K$5007,"&lt;&gt;نعم")&amp;" مصروف غير مسوى",IF(L2018="تمت التسوية",IF(P2018=0,"✔ متوازنة وتمت التسوية","✔ تمت التسوية – متبقي "&amp;TEXT(P2018,"#,##0")),IF(P2018&gt;0,"متبقي "&amp;TEXT(P2018,"#,##0"),"✔ متوازنة"))))),IF(R2018=0,"⚠ أضف سطر عهدة أولًا",IF(OR(C2018="",N(G2018)=0),"⚠ أكمل التاريخ والقيمة",IF(S2018="","⚠ التاريخ خارج السنة المالية",IF(H2018="","⚠ اختر بند الموازنة",IF(I2018="مرفوض","✖ مرفوض من المدير",IF(I2018&lt;&gt;"موافق","⏳ بانتظار موافقة المدير",IF(K2018&lt;&gt;"نعم","⚠ غير مسوى مع الحسابات","✔ معتمد ومسوى")))))))))</f>
        <v/>
      </c>
      <c r="R2018">
        <f>N(R2017)+IF(A2018="عهدة",1,0)</f>
        <v/>
      </c>
      <c r="S2018">
        <f>IF(C2018="","",IF(AND(C2018&gt;=DATE(2026,9,1),C2018&lt;=DATE(2027,8,31)),(YEAR(C2018)-2026)*12+MONTH(C2018)-8,""))</f>
        <v/>
      </c>
      <c r="T2018">
        <f>IF(AND(A2018="مصروف",R2018&gt;0,I2018="موافق",S2018&lt;&gt;"",H2018&lt;&gt;""),N(G2018),0)</f>
        <v/>
      </c>
    </row>
    <row r="2019">
      <c r="A2019" s="19" t="n"/>
      <c r="B2019" s="20">
        <f>IF(A2019="","",IF(R2019=0,"⚠ أضف سطر عهدة أولًا","BDR-"&amp;TEXT(R2019,"000")))</f>
        <v/>
      </c>
      <c r="C2019" s="21" t="n"/>
      <c r="D2019" s="20">
        <f>IF(C2019="","",IF(S2019="","خارج السنة المالية",INDEX(القوائم!$D$2:$D$13,S2019)))</f>
        <v/>
      </c>
      <c r="E2019" s="22" t="n"/>
      <c r="F2019" s="23" t="n"/>
      <c r="G2019" s="23" t="n"/>
      <c r="H2019" s="22" t="n"/>
      <c r="I2019" s="19" t="n"/>
      <c r="J2019" s="21" t="n"/>
      <c r="K2019" s="19" t="n"/>
      <c r="L2019" s="19" t="n"/>
      <c r="M2019" s="21" t="n"/>
      <c r="N2019" s="22" t="n"/>
      <c r="O2019" s="24">
        <f>IF(A2019&lt;&gt;"عهدة","",SUMIFS($G$8:$G$5007,$B$8:$B$5007,B2019,$A$8:$A$5007,"مصروف",$I$8:$I$5007,"&lt;&gt;مرفوض"))</f>
        <v/>
      </c>
      <c r="P2019" s="25">
        <f>IF(A2019&lt;&gt;"عهدة","",N(F2019)-O2019)</f>
        <v/>
      </c>
      <c r="Q2019" s="26">
        <f>IF(A2019="","",IF(A2019="عهدة",IF(N(F2019)=0,"⚠ أدخل قيمة العهدة",IF(P2019&lt;0,"⛔ عجز / زيادة مصروفات "&amp;TEXT(-P2019,"#,##0"),IF(COUNTIFS($B$8:$B$5007,B2019,$A$8:$A$5007,"مصروف",$I$8:$I$5007,"&lt;&gt;مرفوض",$K$8:$K$5007,"&lt;&gt;نعم")&gt;0,"⚠ "&amp;COUNTIFS($B$8:$B$5007,B2019,$A$8:$A$5007,"مصروف",$I$8:$I$5007,"&lt;&gt;مرفوض",$K$8:$K$5007,"&lt;&gt;نعم")&amp;" مصروف غير مسوى",IF(L2019="تمت التسوية",IF(P2019=0,"✔ متوازنة وتمت التسوية","✔ تمت التسوية – متبقي "&amp;TEXT(P2019,"#,##0")),IF(P2019&gt;0,"متبقي "&amp;TEXT(P2019,"#,##0"),"✔ متوازنة"))))),IF(R2019=0,"⚠ أضف سطر عهدة أولًا",IF(OR(C2019="",N(G2019)=0),"⚠ أكمل التاريخ والقيمة",IF(S2019="","⚠ التاريخ خارج السنة المالية",IF(H2019="","⚠ اختر بند الموازنة",IF(I2019="مرفوض","✖ مرفوض من المدير",IF(I2019&lt;&gt;"موافق","⏳ بانتظار موافقة المدير",IF(K2019&lt;&gt;"نعم","⚠ غير مسوى مع الحسابات","✔ معتمد ومسوى")))))))))</f>
        <v/>
      </c>
      <c r="R2019">
        <f>N(R2018)+IF(A2019="عهدة",1,0)</f>
        <v/>
      </c>
      <c r="S2019">
        <f>IF(C2019="","",IF(AND(C2019&gt;=DATE(2026,9,1),C2019&lt;=DATE(2027,8,31)),(YEAR(C2019)-2026)*12+MONTH(C2019)-8,""))</f>
        <v/>
      </c>
      <c r="T2019">
        <f>IF(AND(A2019="مصروف",R2019&gt;0,I2019="موافق",S2019&lt;&gt;"",H2019&lt;&gt;""),N(G2019),0)</f>
        <v/>
      </c>
    </row>
    <row r="2020">
      <c r="A2020" s="19" t="n"/>
      <c r="B2020" s="20">
        <f>IF(A2020="","",IF(R2020=0,"⚠ أضف سطر عهدة أولًا","BDR-"&amp;TEXT(R2020,"000")))</f>
        <v/>
      </c>
      <c r="C2020" s="21" t="n"/>
      <c r="D2020" s="20">
        <f>IF(C2020="","",IF(S2020="","خارج السنة المالية",INDEX(القوائم!$D$2:$D$13,S2020)))</f>
        <v/>
      </c>
      <c r="E2020" s="22" t="n"/>
      <c r="F2020" s="23" t="n"/>
      <c r="G2020" s="23" t="n"/>
      <c r="H2020" s="22" t="n"/>
      <c r="I2020" s="19" t="n"/>
      <c r="J2020" s="21" t="n"/>
      <c r="K2020" s="19" t="n"/>
      <c r="L2020" s="19" t="n"/>
      <c r="M2020" s="21" t="n"/>
      <c r="N2020" s="22" t="n"/>
      <c r="O2020" s="24">
        <f>IF(A2020&lt;&gt;"عهدة","",SUMIFS($G$8:$G$5007,$B$8:$B$5007,B2020,$A$8:$A$5007,"مصروف",$I$8:$I$5007,"&lt;&gt;مرفوض"))</f>
        <v/>
      </c>
      <c r="P2020" s="25">
        <f>IF(A2020&lt;&gt;"عهدة","",N(F2020)-O2020)</f>
        <v/>
      </c>
      <c r="Q2020" s="26">
        <f>IF(A2020="","",IF(A2020="عهدة",IF(N(F2020)=0,"⚠ أدخل قيمة العهدة",IF(P2020&lt;0,"⛔ عجز / زيادة مصروفات "&amp;TEXT(-P2020,"#,##0"),IF(COUNTIFS($B$8:$B$5007,B2020,$A$8:$A$5007,"مصروف",$I$8:$I$5007,"&lt;&gt;مرفوض",$K$8:$K$5007,"&lt;&gt;نعم")&gt;0,"⚠ "&amp;COUNTIFS($B$8:$B$5007,B2020,$A$8:$A$5007,"مصروف",$I$8:$I$5007,"&lt;&gt;مرفوض",$K$8:$K$5007,"&lt;&gt;نعم")&amp;" مصروف غير مسوى",IF(L2020="تمت التسوية",IF(P2020=0,"✔ متوازنة وتمت التسوية","✔ تمت التسوية – متبقي "&amp;TEXT(P2020,"#,##0")),IF(P2020&gt;0,"متبقي "&amp;TEXT(P2020,"#,##0"),"✔ متوازنة"))))),IF(R2020=0,"⚠ أضف سطر عهدة أولًا",IF(OR(C2020="",N(G2020)=0),"⚠ أكمل التاريخ والقيمة",IF(S2020="","⚠ التاريخ خارج السنة المالية",IF(H2020="","⚠ اختر بند الموازنة",IF(I2020="مرفوض","✖ مرفوض من المدير",IF(I2020&lt;&gt;"موافق","⏳ بانتظار موافقة المدير",IF(K2020&lt;&gt;"نعم","⚠ غير مسوى مع الحسابات","✔ معتمد ومسوى")))))))))</f>
        <v/>
      </c>
      <c r="R2020">
        <f>N(R2019)+IF(A2020="عهدة",1,0)</f>
        <v/>
      </c>
      <c r="S2020">
        <f>IF(C2020="","",IF(AND(C2020&gt;=DATE(2026,9,1),C2020&lt;=DATE(2027,8,31)),(YEAR(C2020)-2026)*12+MONTH(C2020)-8,""))</f>
        <v/>
      </c>
      <c r="T2020">
        <f>IF(AND(A2020="مصروف",R2020&gt;0,I2020="موافق",S2020&lt;&gt;"",H2020&lt;&gt;""),N(G2020),0)</f>
        <v/>
      </c>
    </row>
    <row r="2021">
      <c r="A2021" s="19" t="n"/>
      <c r="B2021" s="20">
        <f>IF(A2021="","",IF(R2021=0,"⚠ أضف سطر عهدة أولًا","BDR-"&amp;TEXT(R2021,"000")))</f>
        <v/>
      </c>
      <c r="C2021" s="21" t="n"/>
      <c r="D2021" s="20">
        <f>IF(C2021="","",IF(S2021="","خارج السنة المالية",INDEX(القوائم!$D$2:$D$13,S2021)))</f>
        <v/>
      </c>
      <c r="E2021" s="22" t="n"/>
      <c r="F2021" s="23" t="n"/>
      <c r="G2021" s="23" t="n"/>
      <c r="H2021" s="22" t="n"/>
      <c r="I2021" s="19" t="n"/>
      <c r="J2021" s="21" t="n"/>
      <c r="K2021" s="19" t="n"/>
      <c r="L2021" s="19" t="n"/>
      <c r="M2021" s="21" t="n"/>
      <c r="N2021" s="22" t="n"/>
      <c r="O2021" s="24">
        <f>IF(A2021&lt;&gt;"عهدة","",SUMIFS($G$8:$G$5007,$B$8:$B$5007,B2021,$A$8:$A$5007,"مصروف",$I$8:$I$5007,"&lt;&gt;مرفوض"))</f>
        <v/>
      </c>
      <c r="P2021" s="25">
        <f>IF(A2021&lt;&gt;"عهدة","",N(F2021)-O2021)</f>
        <v/>
      </c>
      <c r="Q2021" s="26">
        <f>IF(A2021="","",IF(A2021="عهدة",IF(N(F2021)=0,"⚠ أدخل قيمة العهدة",IF(P2021&lt;0,"⛔ عجز / زيادة مصروفات "&amp;TEXT(-P2021,"#,##0"),IF(COUNTIFS($B$8:$B$5007,B2021,$A$8:$A$5007,"مصروف",$I$8:$I$5007,"&lt;&gt;مرفوض",$K$8:$K$5007,"&lt;&gt;نعم")&gt;0,"⚠ "&amp;COUNTIFS($B$8:$B$5007,B2021,$A$8:$A$5007,"مصروف",$I$8:$I$5007,"&lt;&gt;مرفوض",$K$8:$K$5007,"&lt;&gt;نعم")&amp;" مصروف غير مسوى",IF(L2021="تمت التسوية",IF(P2021=0,"✔ متوازنة وتمت التسوية","✔ تمت التسوية – متبقي "&amp;TEXT(P2021,"#,##0")),IF(P2021&gt;0,"متبقي "&amp;TEXT(P2021,"#,##0"),"✔ متوازنة"))))),IF(R2021=0,"⚠ أضف سطر عهدة أولًا",IF(OR(C2021="",N(G2021)=0),"⚠ أكمل التاريخ والقيمة",IF(S2021="","⚠ التاريخ خارج السنة المالية",IF(H2021="","⚠ اختر بند الموازنة",IF(I2021="مرفوض","✖ مرفوض من المدير",IF(I2021&lt;&gt;"موافق","⏳ بانتظار موافقة المدير",IF(K2021&lt;&gt;"نعم","⚠ غير مسوى مع الحسابات","✔ معتمد ومسوى")))))))))</f>
        <v/>
      </c>
      <c r="R2021">
        <f>N(R2020)+IF(A2021="عهدة",1,0)</f>
        <v/>
      </c>
      <c r="S2021">
        <f>IF(C2021="","",IF(AND(C2021&gt;=DATE(2026,9,1),C2021&lt;=DATE(2027,8,31)),(YEAR(C2021)-2026)*12+MONTH(C2021)-8,""))</f>
        <v/>
      </c>
      <c r="T2021">
        <f>IF(AND(A2021="مصروف",R2021&gt;0,I2021="موافق",S2021&lt;&gt;"",H2021&lt;&gt;""),N(G2021),0)</f>
        <v/>
      </c>
    </row>
    <row r="2022">
      <c r="A2022" s="19" t="n"/>
      <c r="B2022" s="20">
        <f>IF(A2022="","",IF(R2022=0,"⚠ أضف سطر عهدة أولًا","BDR-"&amp;TEXT(R2022,"000")))</f>
        <v/>
      </c>
      <c r="C2022" s="21" t="n"/>
      <c r="D2022" s="20">
        <f>IF(C2022="","",IF(S2022="","خارج السنة المالية",INDEX(القوائم!$D$2:$D$13,S2022)))</f>
        <v/>
      </c>
      <c r="E2022" s="22" t="n"/>
      <c r="F2022" s="23" t="n"/>
      <c r="G2022" s="23" t="n"/>
      <c r="H2022" s="22" t="n"/>
      <c r="I2022" s="19" t="n"/>
      <c r="J2022" s="21" t="n"/>
      <c r="K2022" s="19" t="n"/>
      <c r="L2022" s="19" t="n"/>
      <c r="M2022" s="21" t="n"/>
      <c r="N2022" s="22" t="n"/>
      <c r="O2022" s="24">
        <f>IF(A2022&lt;&gt;"عهدة","",SUMIFS($G$8:$G$5007,$B$8:$B$5007,B2022,$A$8:$A$5007,"مصروف",$I$8:$I$5007,"&lt;&gt;مرفوض"))</f>
        <v/>
      </c>
      <c r="P2022" s="25">
        <f>IF(A2022&lt;&gt;"عهدة","",N(F2022)-O2022)</f>
        <v/>
      </c>
      <c r="Q2022" s="26">
        <f>IF(A2022="","",IF(A2022="عهدة",IF(N(F2022)=0,"⚠ أدخل قيمة العهدة",IF(P2022&lt;0,"⛔ عجز / زيادة مصروفات "&amp;TEXT(-P2022,"#,##0"),IF(COUNTIFS($B$8:$B$5007,B2022,$A$8:$A$5007,"مصروف",$I$8:$I$5007,"&lt;&gt;مرفوض",$K$8:$K$5007,"&lt;&gt;نعم")&gt;0,"⚠ "&amp;COUNTIFS($B$8:$B$5007,B2022,$A$8:$A$5007,"مصروف",$I$8:$I$5007,"&lt;&gt;مرفوض",$K$8:$K$5007,"&lt;&gt;نعم")&amp;" مصروف غير مسوى",IF(L2022="تمت التسوية",IF(P2022=0,"✔ متوازنة وتمت التسوية","✔ تمت التسوية – متبقي "&amp;TEXT(P2022,"#,##0")),IF(P2022&gt;0,"متبقي "&amp;TEXT(P2022,"#,##0"),"✔ متوازنة"))))),IF(R2022=0,"⚠ أضف سطر عهدة أولًا",IF(OR(C2022="",N(G2022)=0),"⚠ أكمل التاريخ والقيمة",IF(S2022="","⚠ التاريخ خارج السنة المالية",IF(H2022="","⚠ اختر بند الموازنة",IF(I2022="مرفوض","✖ مرفوض من المدير",IF(I2022&lt;&gt;"موافق","⏳ بانتظار موافقة المدير",IF(K2022&lt;&gt;"نعم","⚠ غير مسوى مع الحسابات","✔ معتمد ومسوى")))))))))</f>
        <v/>
      </c>
      <c r="R2022">
        <f>N(R2021)+IF(A2022="عهدة",1,0)</f>
        <v/>
      </c>
      <c r="S2022">
        <f>IF(C2022="","",IF(AND(C2022&gt;=DATE(2026,9,1),C2022&lt;=DATE(2027,8,31)),(YEAR(C2022)-2026)*12+MONTH(C2022)-8,""))</f>
        <v/>
      </c>
      <c r="T2022">
        <f>IF(AND(A2022="مصروف",R2022&gt;0,I2022="موافق",S2022&lt;&gt;"",H2022&lt;&gt;""),N(G2022),0)</f>
        <v/>
      </c>
    </row>
    <row r="2023">
      <c r="A2023" s="19" t="n"/>
      <c r="B2023" s="20">
        <f>IF(A2023="","",IF(R2023=0,"⚠ أضف سطر عهدة أولًا","BDR-"&amp;TEXT(R2023,"000")))</f>
        <v/>
      </c>
      <c r="C2023" s="21" t="n"/>
      <c r="D2023" s="20">
        <f>IF(C2023="","",IF(S2023="","خارج السنة المالية",INDEX(القوائم!$D$2:$D$13,S2023)))</f>
        <v/>
      </c>
      <c r="E2023" s="22" t="n"/>
      <c r="F2023" s="23" t="n"/>
      <c r="G2023" s="23" t="n"/>
      <c r="H2023" s="22" t="n"/>
      <c r="I2023" s="19" t="n"/>
      <c r="J2023" s="21" t="n"/>
      <c r="K2023" s="19" t="n"/>
      <c r="L2023" s="19" t="n"/>
      <c r="M2023" s="21" t="n"/>
      <c r="N2023" s="22" t="n"/>
      <c r="O2023" s="24">
        <f>IF(A2023&lt;&gt;"عهدة","",SUMIFS($G$8:$G$5007,$B$8:$B$5007,B2023,$A$8:$A$5007,"مصروف",$I$8:$I$5007,"&lt;&gt;مرفوض"))</f>
        <v/>
      </c>
      <c r="P2023" s="25">
        <f>IF(A2023&lt;&gt;"عهدة","",N(F2023)-O2023)</f>
        <v/>
      </c>
      <c r="Q2023" s="26">
        <f>IF(A2023="","",IF(A2023="عهدة",IF(N(F2023)=0,"⚠ أدخل قيمة العهدة",IF(P2023&lt;0,"⛔ عجز / زيادة مصروفات "&amp;TEXT(-P2023,"#,##0"),IF(COUNTIFS($B$8:$B$5007,B2023,$A$8:$A$5007,"مصروف",$I$8:$I$5007,"&lt;&gt;مرفوض",$K$8:$K$5007,"&lt;&gt;نعم")&gt;0,"⚠ "&amp;COUNTIFS($B$8:$B$5007,B2023,$A$8:$A$5007,"مصروف",$I$8:$I$5007,"&lt;&gt;مرفوض",$K$8:$K$5007,"&lt;&gt;نعم")&amp;" مصروف غير مسوى",IF(L2023="تمت التسوية",IF(P2023=0,"✔ متوازنة وتمت التسوية","✔ تمت التسوية – متبقي "&amp;TEXT(P2023,"#,##0")),IF(P2023&gt;0,"متبقي "&amp;TEXT(P2023,"#,##0"),"✔ متوازنة"))))),IF(R2023=0,"⚠ أضف سطر عهدة أولًا",IF(OR(C2023="",N(G2023)=0),"⚠ أكمل التاريخ والقيمة",IF(S2023="","⚠ التاريخ خارج السنة المالية",IF(H2023="","⚠ اختر بند الموازنة",IF(I2023="مرفوض","✖ مرفوض من المدير",IF(I2023&lt;&gt;"موافق","⏳ بانتظار موافقة المدير",IF(K2023&lt;&gt;"نعم","⚠ غير مسوى مع الحسابات","✔ معتمد ومسوى")))))))))</f>
        <v/>
      </c>
      <c r="R2023">
        <f>N(R2022)+IF(A2023="عهدة",1,0)</f>
        <v/>
      </c>
      <c r="S2023">
        <f>IF(C2023="","",IF(AND(C2023&gt;=DATE(2026,9,1),C2023&lt;=DATE(2027,8,31)),(YEAR(C2023)-2026)*12+MONTH(C2023)-8,""))</f>
        <v/>
      </c>
      <c r="T2023">
        <f>IF(AND(A2023="مصروف",R2023&gt;0,I2023="موافق",S2023&lt;&gt;"",H2023&lt;&gt;""),N(G2023),0)</f>
        <v/>
      </c>
    </row>
    <row r="2024">
      <c r="A2024" s="19" t="n"/>
      <c r="B2024" s="20">
        <f>IF(A2024="","",IF(R2024=0,"⚠ أضف سطر عهدة أولًا","BDR-"&amp;TEXT(R2024,"000")))</f>
        <v/>
      </c>
      <c r="C2024" s="21" t="n"/>
      <c r="D2024" s="20">
        <f>IF(C2024="","",IF(S2024="","خارج السنة المالية",INDEX(القوائم!$D$2:$D$13,S2024)))</f>
        <v/>
      </c>
      <c r="E2024" s="22" t="n"/>
      <c r="F2024" s="23" t="n"/>
      <c r="G2024" s="23" t="n"/>
      <c r="H2024" s="22" t="n"/>
      <c r="I2024" s="19" t="n"/>
      <c r="J2024" s="21" t="n"/>
      <c r="K2024" s="19" t="n"/>
      <c r="L2024" s="19" t="n"/>
      <c r="M2024" s="21" t="n"/>
      <c r="N2024" s="22" t="n"/>
      <c r="O2024" s="24">
        <f>IF(A2024&lt;&gt;"عهدة","",SUMIFS($G$8:$G$5007,$B$8:$B$5007,B2024,$A$8:$A$5007,"مصروف",$I$8:$I$5007,"&lt;&gt;مرفوض"))</f>
        <v/>
      </c>
      <c r="P2024" s="25">
        <f>IF(A2024&lt;&gt;"عهدة","",N(F2024)-O2024)</f>
        <v/>
      </c>
      <c r="Q2024" s="26">
        <f>IF(A2024="","",IF(A2024="عهدة",IF(N(F2024)=0,"⚠ أدخل قيمة العهدة",IF(P2024&lt;0,"⛔ عجز / زيادة مصروفات "&amp;TEXT(-P2024,"#,##0"),IF(COUNTIFS($B$8:$B$5007,B2024,$A$8:$A$5007,"مصروف",$I$8:$I$5007,"&lt;&gt;مرفوض",$K$8:$K$5007,"&lt;&gt;نعم")&gt;0,"⚠ "&amp;COUNTIFS($B$8:$B$5007,B2024,$A$8:$A$5007,"مصروف",$I$8:$I$5007,"&lt;&gt;مرفوض",$K$8:$K$5007,"&lt;&gt;نعم")&amp;" مصروف غير مسوى",IF(L2024="تمت التسوية",IF(P2024=0,"✔ متوازنة وتمت التسوية","✔ تمت التسوية – متبقي "&amp;TEXT(P2024,"#,##0")),IF(P2024&gt;0,"متبقي "&amp;TEXT(P2024,"#,##0"),"✔ متوازنة"))))),IF(R2024=0,"⚠ أضف سطر عهدة أولًا",IF(OR(C2024="",N(G2024)=0),"⚠ أكمل التاريخ والقيمة",IF(S2024="","⚠ التاريخ خارج السنة المالية",IF(H2024="","⚠ اختر بند الموازنة",IF(I2024="مرفوض","✖ مرفوض من المدير",IF(I2024&lt;&gt;"موافق","⏳ بانتظار موافقة المدير",IF(K2024&lt;&gt;"نعم","⚠ غير مسوى مع الحسابات","✔ معتمد ومسوى")))))))))</f>
        <v/>
      </c>
      <c r="R2024">
        <f>N(R2023)+IF(A2024="عهدة",1,0)</f>
        <v/>
      </c>
      <c r="S2024">
        <f>IF(C2024="","",IF(AND(C2024&gt;=DATE(2026,9,1),C2024&lt;=DATE(2027,8,31)),(YEAR(C2024)-2026)*12+MONTH(C2024)-8,""))</f>
        <v/>
      </c>
      <c r="T2024">
        <f>IF(AND(A2024="مصروف",R2024&gt;0,I2024="موافق",S2024&lt;&gt;"",H2024&lt;&gt;""),N(G2024),0)</f>
        <v/>
      </c>
    </row>
    <row r="2025">
      <c r="A2025" s="19" t="n"/>
      <c r="B2025" s="20">
        <f>IF(A2025="","",IF(R2025=0,"⚠ أضف سطر عهدة أولًا","BDR-"&amp;TEXT(R2025,"000")))</f>
        <v/>
      </c>
      <c r="C2025" s="21" t="n"/>
      <c r="D2025" s="20">
        <f>IF(C2025="","",IF(S2025="","خارج السنة المالية",INDEX(القوائم!$D$2:$D$13,S2025)))</f>
        <v/>
      </c>
      <c r="E2025" s="22" t="n"/>
      <c r="F2025" s="23" t="n"/>
      <c r="G2025" s="23" t="n"/>
      <c r="H2025" s="22" t="n"/>
      <c r="I2025" s="19" t="n"/>
      <c r="J2025" s="21" t="n"/>
      <c r="K2025" s="19" t="n"/>
      <c r="L2025" s="19" t="n"/>
      <c r="M2025" s="21" t="n"/>
      <c r="N2025" s="22" t="n"/>
      <c r="O2025" s="24">
        <f>IF(A2025&lt;&gt;"عهدة","",SUMIFS($G$8:$G$5007,$B$8:$B$5007,B2025,$A$8:$A$5007,"مصروف",$I$8:$I$5007,"&lt;&gt;مرفوض"))</f>
        <v/>
      </c>
      <c r="P2025" s="25">
        <f>IF(A2025&lt;&gt;"عهدة","",N(F2025)-O2025)</f>
        <v/>
      </c>
      <c r="Q2025" s="26">
        <f>IF(A2025="","",IF(A2025="عهدة",IF(N(F2025)=0,"⚠ أدخل قيمة العهدة",IF(P2025&lt;0,"⛔ عجز / زيادة مصروفات "&amp;TEXT(-P2025,"#,##0"),IF(COUNTIFS($B$8:$B$5007,B2025,$A$8:$A$5007,"مصروف",$I$8:$I$5007,"&lt;&gt;مرفوض",$K$8:$K$5007,"&lt;&gt;نعم")&gt;0,"⚠ "&amp;COUNTIFS($B$8:$B$5007,B2025,$A$8:$A$5007,"مصروف",$I$8:$I$5007,"&lt;&gt;مرفوض",$K$8:$K$5007,"&lt;&gt;نعم")&amp;" مصروف غير مسوى",IF(L2025="تمت التسوية",IF(P2025=0,"✔ متوازنة وتمت التسوية","✔ تمت التسوية – متبقي "&amp;TEXT(P2025,"#,##0")),IF(P2025&gt;0,"متبقي "&amp;TEXT(P2025,"#,##0"),"✔ متوازنة"))))),IF(R2025=0,"⚠ أضف سطر عهدة أولًا",IF(OR(C2025="",N(G2025)=0),"⚠ أكمل التاريخ والقيمة",IF(S2025="","⚠ التاريخ خارج السنة المالية",IF(H2025="","⚠ اختر بند الموازنة",IF(I2025="مرفوض","✖ مرفوض من المدير",IF(I2025&lt;&gt;"موافق","⏳ بانتظار موافقة المدير",IF(K2025&lt;&gt;"نعم","⚠ غير مسوى مع الحسابات","✔ معتمد ومسوى")))))))))</f>
        <v/>
      </c>
      <c r="R2025">
        <f>N(R2024)+IF(A2025="عهدة",1,0)</f>
        <v/>
      </c>
      <c r="S2025">
        <f>IF(C2025="","",IF(AND(C2025&gt;=DATE(2026,9,1),C2025&lt;=DATE(2027,8,31)),(YEAR(C2025)-2026)*12+MONTH(C2025)-8,""))</f>
        <v/>
      </c>
      <c r="T2025">
        <f>IF(AND(A2025="مصروف",R2025&gt;0,I2025="موافق",S2025&lt;&gt;"",H2025&lt;&gt;""),N(G2025),0)</f>
        <v/>
      </c>
    </row>
    <row r="2026">
      <c r="A2026" s="19" t="n"/>
      <c r="B2026" s="20">
        <f>IF(A2026="","",IF(R2026=0,"⚠ أضف سطر عهدة أولًا","BDR-"&amp;TEXT(R2026,"000")))</f>
        <v/>
      </c>
      <c r="C2026" s="21" t="n"/>
      <c r="D2026" s="20">
        <f>IF(C2026="","",IF(S2026="","خارج السنة المالية",INDEX(القوائم!$D$2:$D$13,S2026)))</f>
        <v/>
      </c>
      <c r="E2026" s="22" t="n"/>
      <c r="F2026" s="23" t="n"/>
      <c r="G2026" s="23" t="n"/>
      <c r="H2026" s="22" t="n"/>
      <c r="I2026" s="19" t="n"/>
      <c r="J2026" s="21" t="n"/>
      <c r="K2026" s="19" t="n"/>
      <c r="L2026" s="19" t="n"/>
      <c r="M2026" s="21" t="n"/>
      <c r="N2026" s="22" t="n"/>
      <c r="O2026" s="24">
        <f>IF(A2026&lt;&gt;"عهدة","",SUMIFS($G$8:$G$5007,$B$8:$B$5007,B2026,$A$8:$A$5007,"مصروف",$I$8:$I$5007,"&lt;&gt;مرفوض"))</f>
        <v/>
      </c>
      <c r="P2026" s="25">
        <f>IF(A2026&lt;&gt;"عهدة","",N(F2026)-O2026)</f>
        <v/>
      </c>
      <c r="Q2026" s="26">
        <f>IF(A2026="","",IF(A2026="عهدة",IF(N(F2026)=0,"⚠ أدخل قيمة العهدة",IF(P2026&lt;0,"⛔ عجز / زيادة مصروفات "&amp;TEXT(-P2026,"#,##0"),IF(COUNTIFS($B$8:$B$5007,B2026,$A$8:$A$5007,"مصروف",$I$8:$I$5007,"&lt;&gt;مرفوض",$K$8:$K$5007,"&lt;&gt;نعم")&gt;0,"⚠ "&amp;COUNTIFS($B$8:$B$5007,B2026,$A$8:$A$5007,"مصروف",$I$8:$I$5007,"&lt;&gt;مرفوض",$K$8:$K$5007,"&lt;&gt;نعم")&amp;" مصروف غير مسوى",IF(L2026="تمت التسوية",IF(P2026=0,"✔ متوازنة وتمت التسوية","✔ تمت التسوية – متبقي "&amp;TEXT(P2026,"#,##0")),IF(P2026&gt;0,"متبقي "&amp;TEXT(P2026,"#,##0"),"✔ متوازنة"))))),IF(R2026=0,"⚠ أضف سطر عهدة أولًا",IF(OR(C2026="",N(G2026)=0),"⚠ أكمل التاريخ والقيمة",IF(S2026="","⚠ التاريخ خارج السنة المالية",IF(H2026="","⚠ اختر بند الموازنة",IF(I2026="مرفوض","✖ مرفوض من المدير",IF(I2026&lt;&gt;"موافق","⏳ بانتظار موافقة المدير",IF(K2026&lt;&gt;"نعم","⚠ غير مسوى مع الحسابات","✔ معتمد ومسوى")))))))))</f>
        <v/>
      </c>
      <c r="R2026">
        <f>N(R2025)+IF(A2026="عهدة",1,0)</f>
        <v/>
      </c>
      <c r="S2026">
        <f>IF(C2026="","",IF(AND(C2026&gt;=DATE(2026,9,1),C2026&lt;=DATE(2027,8,31)),(YEAR(C2026)-2026)*12+MONTH(C2026)-8,""))</f>
        <v/>
      </c>
      <c r="T2026">
        <f>IF(AND(A2026="مصروف",R2026&gt;0,I2026="موافق",S2026&lt;&gt;"",H2026&lt;&gt;""),N(G2026),0)</f>
        <v/>
      </c>
    </row>
    <row r="2027">
      <c r="A2027" s="19" t="n"/>
      <c r="B2027" s="20">
        <f>IF(A2027="","",IF(R2027=0,"⚠ أضف سطر عهدة أولًا","BDR-"&amp;TEXT(R2027,"000")))</f>
        <v/>
      </c>
      <c r="C2027" s="21" t="n"/>
      <c r="D2027" s="20">
        <f>IF(C2027="","",IF(S2027="","خارج السنة المالية",INDEX(القوائم!$D$2:$D$13,S2027)))</f>
        <v/>
      </c>
      <c r="E2027" s="22" t="n"/>
      <c r="F2027" s="23" t="n"/>
      <c r="G2027" s="23" t="n"/>
      <c r="H2027" s="22" t="n"/>
      <c r="I2027" s="19" t="n"/>
      <c r="J2027" s="21" t="n"/>
      <c r="K2027" s="19" t="n"/>
      <c r="L2027" s="19" t="n"/>
      <c r="M2027" s="21" t="n"/>
      <c r="N2027" s="22" t="n"/>
      <c r="O2027" s="24">
        <f>IF(A2027&lt;&gt;"عهدة","",SUMIFS($G$8:$G$5007,$B$8:$B$5007,B2027,$A$8:$A$5007,"مصروف",$I$8:$I$5007,"&lt;&gt;مرفوض"))</f>
        <v/>
      </c>
      <c r="P2027" s="25">
        <f>IF(A2027&lt;&gt;"عهدة","",N(F2027)-O2027)</f>
        <v/>
      </c>
      <c r="Q2027" s="26">
        <f>IF(A2027="","",IF(A2027="عهدة",IF(N(F2027)=0,"⚠ أدخل قيمة العهدة",IF(P2027&lt;0,"⛔ عجز / زيادة مصروفات "&amp;TEXT(-P2027,"#,##0"),IF(COUNTIFS($B$8:$B$5007,B2027,$A$8:$A$5007,"مصروف",$I$8:$I$5007,"&lt;&gt;مرفوض",$K$8:$K$5007,"&lt;&gt;نعم")&gt;0,"⚠ "&amp;COUNTIFS($B$8:$B$5007,B2027,$A$8:$A$5007,"مصروف",$I$8:$I$5007,"&lt;&gt;مرفوض",$K$8:$K$5007,"&lt;&gt;نعم")&amp;" مصروف غير مسوى",IF(L2027="تمت التسوية",IF(P2027=0,"✔ متوازنة وتمت التسوية","✔ تمت التسوية – متبقي "&amp;TEXT(P2027,"#,##0")),IF(P2027&gt;0,"متبقي "&amp;TEXT(P2027,"#,##0"),"✔ متوازنة"))))),IF(R2027=0,"⚠ أضف سطر عهدة أولًا",IF(OR(C2027="",N(G2027)=0),"⚠ أكمل التاريخ والقيمة",IF(S2027="","⚠ التاريخ خارج السنة المالية",IF(H2027="","⚠ اختر بند الموازنة",IF(I2027="مرفوض","✖ مرفوض من المدير",IF(I2027&lt;&gt;"موافق","⏳ بانتظار موافقة المدير",IF(K2027&lt;&gt;"نعم","⚠ غير مسوى مع الحسابات","✔ معتمد ومسوى")))))))))</f>
        <v/>
      </c>
      <c r="R2027">
        <f>N(R2026)+IF(A2027="عهدة",1,0)</f>
        <v/>
      </c>
      <c r="S2027">
        <f>IF(C2027="","",IF(AND(C2027&gt;=DATE(2026,9,1),C2027&lt;=DATE(2027,8,31)),(YEAR(C2027)-2026)*12+MONTH(C2027)-8,""))</f>
        <v/>
      </c>
      <c r="T2027">
        <f>IF(AND(A2027="مصروف",R2027&gt;0,I2027="موافق",S2027&lt;&gt;"",H2027&lt;&gt;""),N(G2027),0)</f>
        <v/>
      </c>
    </row>
    <row r="2028">
      <c r="A2028" s="19" t="n"/>
      <c r="B2028" s="20">
        <f>IF(A2028="","",IF(R2028=0,"⚠ أضف سطر عهدة أولًا","BDR-"&amp;TEXT(R2028,"000")))</f>
        <v/>
      </c>
      <c r="C2028" s="21" t="n"/>
      <c r="D2028" s="20">
        <f>IF(C2028="","",IF(S2028="","خارج السنة المالية",INDEX(القوائم!$D$2:$D$13,S2028)))</f>
        <v/>
      </c>
      <c r="E2028" s="22" t="n"/>
      <c r="F2028" s="23" t="n"/>
      <c r="G2028" s="23" t="n"/>
      <c r="H2028" s="22" t="n"/>
      <c r="I2028" s="19" t="n"/>
      <c r="J2028" s="21" t="n"/>
      <c r="K2028" s="19" t="n"/>
      <c r="L2028" s="19" t="n"/>
      <c r="M2028" s="21" t="n"/>
      <c r="N2028" s="22" t="n"/>
      <c r="O2028" s="24">
        <f>IF(A2028&lt;&gt;"عهدة","",SUMIFS($G$8:$G$5007,$B$8:$B$5007,B2028,$A$8:$A$5007,"مصروف",$I$8:$I$5007,"&lt;&gt;مرفوض"))</f>
        <v/>
      </c>
      <c r="P2028" s="25">
        <f>IF(A2028&lt;&gt;"عهدة","",N(F2028)-O2028)</f>
        <v/>
      </c>
      <c r="Q2028" s="26">
        <f>IF(A2028="","",IF(A2028="عهدة",IF(N(F2028)=0,"⚠ أدخل قيمة العهدة",IF(P2028&lt;0,"⛔ عجز / زيادة مصروفات "&amp;TEXT(-P2028,"#,##0"),IF(COUNTIFS($B$8:$B$5007,B2028,$A$8:$A$5007,"مصروف",$I$8:$I$5007,"&lt;&gt;مرفوض",$K$8:$K$5007,"&lt;&gt;نعم")&gt;0,"⚠ "&amp;COUNTIFS($B$8:$B$5007,B2028,$A$8:$A$5007,"مصروف",$I$8:$I$5007,"&lt;&gt;مرفوض",$K$8:$K$5007,"&lt;&gt;نعم")&amp;" مصروف غير مسوى",IF(L2028="تمت التسوية",IF(P2028=0,"✔ متوازنة وتمت التسوية","✔ تمت التسوية – متبقي "&amp;TEXT(P2028,"#,##0")),IF(P2028&gt;0,"متبقي "&amp;TEXT(P2028,"#,##0"),"✔ متوازنة"))))),IF(R2028=0,"⚠ أضف سطر عهدة أولًا",IF(OR(C2028="",N(G2028)=0),"⚠ أكمل التاريخ والقيمة",IF(S2028="","⚠ التاريخ خارج السنة المالية",IF(H2028="","⚠ اختر بند الموازنة",IF(I2028="مرفوض","✖ مرفوض من المدير",IF(I2028&lt;&gt;"موافق","⏳ بانتظار موافقة المدير",IF(K2028&lt;&gt;"نعم","⚠ غير مسوى مع الحسابات","✔ معتمد ومسوى")))))))))</f>
        <v/>
      </c>
      <c r="R2028">
        <f>N(R2027)+IF(A2028="عهدة",1,0)</f>
        <v/>
      </c>
      <c r="S2028">
        <f>IF(C2028="","",IF(AND(C2028&gt;=DATE(2026,9,1),C2028&lt;=DATE(2027,8,31)),(YEAR(C2028)-2026)*12+MONTH(C2028)-8,""))</f>
        <v/>
      </c>
      <c r="T2028">
        <f>IF(AND(A2028="مصروف",R2028&gt;0,I2028="موافق",S2028&lt;&gt;"",H2028&lt;&gt;""),N(G2028),0)</f>
        <v/>
      </c>
    </row>
    <row r="2029">
      <c r="A2029" s="19" t="n"/>
      <c r="B2029" s="20">
        <f>IF(A2029="","",IF(R2029=0,"⚠ أضف سطر عهدة أولًا","BDR-"&amp;TEXT(R2029,"000")))</f>
        <v/>
      </c>
      <c r="C2029" s="21" t="n"/>
      <c r="D2029" s="20">
        <f>IF(C2029="","",IF(S2029="","خارج السنة المالية",INDEX(القوائم!$D$2:$D$13,S2029)))</f>
        <v/>
      </c>
      <c r="E2029" s="22" t="n"/>
      <c r="F2029" s="23" t="n"/>
      <c r="G2029" s="23" t="n"/>
      <c r="H2029" s="22" t="n"/>
      <c r="I2029" s="19" t="n"/>
      <c r="J2029" s="21" t="n"/>
      <c r="K2029" s="19" t="n"/>
      <c r="L2029" s="19" t="n"/>
      <c r="M2029" s="21" t="n"/>
      <c r="N2029" s="22" t="n"/>
      <c r="O2029" s="24">
        <f>IF(A2029&lt;&gt;"عهدة","",SUMIFS($G$8:$G$5007,$B$8:$B$5007,B2029,$A$8:$A$5007,"مصروف",$I$8:$I$5007,"&lt;&gt;مرفوض"))</f>
        <v/>
      </c>
      <c r="P2029" s="25">
        <f>IF(A2029&lt;&gt;"عهدة","",N(F2029)-O2029)</f>
        <v/>
      </c>
      <c r="Q2029" s="26">
        <f>IF(A2029="","",IF(A2029="عهدة",IF(N(F2029)=0,"⚠ أدخل قيمة العهدة",IF(P2029&lt;0,"⛔ عجز / زيادة مصروفات "&amp;TEXT(-P2029,"#,##0"),IF(COUNTIFS($B$8:$B$5007,B2029,$A$8:$A$5007,"مصروف",$I$8:$I$5007,"&lt;&gt;مرفوض",$K$8:$K$5007,"&lt;&gt;نعم")&gt;0,"⚠ "&amp;COUNTIFS($B$8:$B$5007,B2029,$A$8:$A$5007,"مصروف",$I$8:$I$5007,"&lt;&gt;مرفوض",$K$8:$K$5007,"&lt;&gt;نعم")&amp;" مصروف غير مسوى",IF(L2029="تمت التسوية",IF(P2029=0,"✔ متوازنة وتمت التسوية","✔ تمت التسوية – متبقي "&amp;TEXT(P2029,"#,##0")),IF(P2029&gt;0,"متبقي "&amp;TEXT(P2029,"#,##0"),"✔ متوازنة"))))),IF(R2029=0,"⚠ أضف سطر عهدة أولًا",IF(OR(C2029="",N(G2029)=0),"⚠ أكمل التاريخ والقيمة",IF(S2029="","⚠ التاريخ خارج السنة المالية",IF(H2029="","⚠ اختر بند الموازنة",IF(I2029="مرفوض","✖ مرفوض من المدير",IF(I2029&lt;&gt;"موافق","⏳ بانتظار موافقة المدير",IF(K2029&lt;&gt;"نعم","⚠ غير مسوى مع الحسابات","✔ معتمد ومسوى")))))))))</f>
        <v/>
      </c>
      <c r="R2029">
        <f>N(R2028)+IF(A2029="عهدة",1,0)</f>
        <v/>
      </c>
      <c r="S2029">
        <f>IF(C2029="","",IF(AND(C2029&gt;=DATE(2026,9,1),C2029&lt;=DATE(2027,8,31)),(YEAR(C2029)-2026)*12+MONTH(C2029)-8,""))</f>
        <v/>
      </c>
      <c r="T2029">
        <f>IF(AND(A2029="مصروف",R2029&gt;0,I2029="موافق",S2029&lt;&gt;"",H2029&lt;&gt;""),N(G2029),0)</f>
        <v/>
      </c>
    </row>
    <row r="2030">
      <c r="A2030" s="19" t="n"/>
      <c r="B2030" s="20">
        <f>IF(A2030="","",IF(R2030=0,"⚠ أضف سطر عهدة أولًا","BDR-"&amp;TEXT(R2030,"000")))</f>
        <v/>
      </c>
      <c r="C2030" s="21" t="n"/>
      <c r="D2030" s="20">
        <f>IF(C2030="","",IF(S2030="","خارج السنة المالية",INDEX(القوائم!$D$2:$D$13,S2030)))</f>
        <v/>
      </c>
      <c r="E2030" s="22" t="n"/>
      <c r="F2030" s="23" t="n"/>
      <c r="G2030" s="23" t="n"/>
      <c r="H2030" s="22" t="n"/>
      <c r="I2030" s="19" t="n"/>
      <c r="J2030" s="21" t="n"/>
      <c r="K2030" s="19" t="n"/>
      <c r="L2030" s="19" t="n"/>
      <c r="M2030" s="21" t="n"/>
      <c r="N2030" s="22" t="n"/>
      <c r="O2030" s="24">
        <f>IF(A2030&lt;&gt;"عهدة","",SUMIFS($G$8:$G$5007,$B$8:$B$5007,B2030,$A$8:$A$5007,"مصروف",$I$8:$I$5007,"&lt;&gt;مرفوض"))</f>
        <v/>
      </c>
      <c r="P2030" s="25">
        <f>IF(A2030&lt;&gt;"عهدة","",N(F2030)-O2030)</f>
        <v/>
      </c>
      <c r="Q2030" s="26">
        <f>IF(A2030="","",IF(A2030="عهدة",IF(N(F2030)=0,"⚠ أدخل قيمة العهدة",IF(P2030&lt;0,"⛔ عجز / زيادة مصروفات "&amp;TEXT(-P2030,"#,##0"),IF(COUNTIFS($B$8:$B$5007,B2030,$A$8:$A$5007,"مصروف",$I$8:$I$5007,"&lt;&gt;مرفوض",$K$8:$K$5007,"&lt;&gt;نعم")&gt;0,"⚠ "&amp;COUNTIFS($B$8:$B$5007,B2030,$A$8:$A$5007,"مصروف",$I$8:$I$5007,"&lt;&gt;مرفوض",$K$8:$K$5007,"&lt;&gt;نعم")&amp;" مصروف غير مسوى",IF(L2030="تمت التسوية",IF(P2030=0,"✔ متوازنة وتمت التسوية","✔ تمت التسوية – متبقي "&amp;TEXT(P2030,"#,##0")),IF(P2030&gt;0,"متبقي "&amp;TEXT(P2030,"#,##0"),"✔ متوازنة"))))),IF(R2030=0,"⚠ أضف سطر عهدة أولًا",IF(OR(C2030="",N(G2030)=0),"⚠ أكمل التاريخ والقيمة",IF(S2030="","⚠ التاريخ خارج السنة المالية",IF(H2030="","⚠ اختر بند الموازنة",IF(I2030="مرفوض","✖ مرفوض من المدير",IF(I2030&lt;&gt;"موافق","⏳ بانتظار موافقة المدير",IF(K2030&lt;&gt;"نعم","⚠ غير مسوى مع الحسابات","✔ معتمد ومسوى")))))))))</f>
        <v/>
      </c>
      <c r="R2030">
        <f>N(R2029)+IF(A2030="عهدة",1,0)</f>
        <v/>
      </c>
      <c r="S2030">
        <f>IF(C2030="","",IF(AND(C2030&gt;=DATE(2026,9,1),C2030&lt;=DATE(2027,8,31)),(YEAR(C2030)-2026)*12+MONTH(C2030)-8,""))</f>
        <v/>
      </c>
      <c r="T2030">
        <f>IF(AND(A2030="مصروف",R2030&gt;0,I2030="موافق",S2030&lt;&gt;"",H2030&lt;&gt;""),N(G2030),0)</f>
        <v/>
      </c>
    </row>
    <row r="2031">
      <c r="A2031" s="19" t="n"/>
      <c r="B2031" s="20">
        <f>IF(A2031="","",IF(R2031=0,"⚠ أضف سطر عهدة أولًا","BDR-"&amp;TEXT(R2031,"000")))</f>
        <v/>
      </c>
      <c r="C2031" s="21" t="n"/>
      <c r="D2031" s="20">
        <f>IF(C2031="","",IF(S2031="","خارج السنة المالية",INDEX(القوائم!$D$2:$D$13,S2031)))</f>
        <v/>
      </c>
      <c r="E2031" s="22" t="n"/>
      <c r="F2031" s="23" t="n"/>
      <c r="G2031" s="23" t="n"/>
      <c r="H2031" s="22" t="n"/>
      <c r="I2031" s="19" t="n"/>
      <c r="J2031" s="21" t="n"/>
      <c r="K2031" s="19" t="n"/>
      <c r="L2031" s="19" t="n"/>
      <c r="M2031" s="21" t="n"/>
      <c r="N2031" s="22" t="n"/>
      <c r="O2031" s="24">
        <f>IF(A2031&lt;&gt;"عهدة","",SUMIFS($G$8:$G$5007,$B$8:$B$5007,B2031,$A$8:$A$5007,"مصروف",$I$8:$I$5007,"&lt;&gt;مرفوض"))</f>
        <v/>
      </c>
      <c r="P2031" s="25">
        <f>IF(A2031&lt;&gt;"عهدة","",N(F2031)-O2031)</f>
        <v/>
      </c>
      <c r="Q2031" s="26">
        <f>IF(A2031="","",IF(A2031="عهدة",IF(N(F2031)=0,"⚠ أدخل قيمة العهدة",IF(P2031&lt;0,"⛔ عجز / زيادة مصروفات "&amp;TEXT(-P2031,"#,##0"),IF(COUNTIFS($B$8:$B$5007,B2031,$A$8:$A$5007,"مصروف",$I$8:$I$5007,"&lt;&gt;مرفوض",$K$8:$K$5007,"&lt;&gt;نعم")&gt;0,"⚠ "&amp;COUNTIFS($B$8:$B$5007,B2031,$A$8:$A$5007,"مصروف",$I$8:$I$5007,"&lt;&gt;مرفوض",$K$8:$K$5007,"&lt;&gt;نعم")&amp;" مصروف غير مسوى",IF(L2031="تمت التسوية",IF(P2031=0,"✔ متوازنة وتمت التسوية","✔ تمت التسوية – متبقي "&amp;TEXT(P2031,"#,##0")),IF(P2031&gt;0,"متبقي "&amp;TEXT(P2031,"#,##0"),"✔ متوازنة"))))),IF(R2031=0,"⚠ أضف سطر عهدة أولًا",IF(OR(C2031="",N(G2031)=0),"⚠ أكمل التاريخ والقيمة",IF(S2031="","⚠ التاريخ خارج السنة المالية",IF(H2031="","⚠ اختر بند الموازنة",IF(I2031="مرفوض","✖ مرفوض من المدير",IF(I2031&lt;&gt;"موافق","⏳ بانتظار موافقة المدير",IF(K2031&lt;&gt;"نعم","⚠ غير مسوى مع الحسابات","✔ معتمد ومسوى")))))))))</f>
        <v/>
      </c>
      <c r="R2031">
        <f>N(R2030)+IF(A2031="عهدة",1,0)</f>
        <v/>
      </c>
      <c r="S2031">
        <f>IF(C2031="","",IF(AND(C2031&gt;=DATE(2026,9,1),C2031&lt;=DATE(2027,8,31)),(YEAR(C2031)-2026)*12+MONTH(C2031)-8,""))</f>
        <v/>
      </c>
      <c r="T2031">
        <f>IF(AND(A2031="مصروف",R2031&gt;0,I2031="موافق",S2031&lt;&gt;"",H2031&lt;&gt;""),N(G2031),0)</f>
        <v/>
      </c>
    </row>
    <row r="2032">
      <c r="A2032" s="19" t="n"/>
      <c r="B2032" s="20">
        <f>IF(A2032="","",IF(R2032=0,"⚠ أضف سطر عهدة أولًا","BDR-"&amp;TEXT(R2032,"000")))</f>
        <v/>
      </c>
      <c r="C2032" s="21" t="n"/>
      <c r="D2032" s="20">
        <f>IF(C2032="","",IF(S2032="","خارج السنة المالية",INDEX(القوائم!$D$2:$D$13,S2032)))</f>
        <v/>
      </c>
      <c r="E2032" s="22" t="n"/>
      <c r="F2032" s="23" t="n"/>
      <c r="G2032" s="23" t="n"/>
      <c r="H2032" s="22" t="n"/>
      <c r="I2032" s="19" t="n"/>
      <c r="J2032" s="21" t="n"/>
      <c r="K2032" s="19" t="n"/>
      <c r="L2032" s="19" t="n"/>
      <c r="M2032" s="21" t="n"/>
      <c r="N2032" s="22" t="n"/>
      <c r="O2032" s="24">
        <f>IF(A2032&lt;&gt;"عهدة","",SUMIFS($G$8:$G$5007,$B$8:$B$5007,B2032,$A$8:$A$5007,"مصروف",$I$8:$I$5007,"&lt;&gt;مرفوض"))</f>
        <v/>
      </c>
      <c r="P2032" s="25">
        <f>IF(A2032&lt;&gt;"عهدة","",N(F2032)-O2032)</f>
        <v/>
      </c>
      <c r="Q2032" s="26">
        <f>IF(A2032="","",IF(A2032="عهدة",IF(N(F2032)=0,"⚠ أدخل قيمة العهدة",IF(P2032&lt;0,"⛔ عجز / زيادة مصروفات "&amp;TEXT(-P2032,"#,##0"),IF(COUNTIFS($B$8:$B$5007,B2032,$A$8:$A$5007,"مصروف",$I$8:$I$5007,"&lt;&gt;مرفوض",$K$8:$K$5007,"&lt;&gt;نعم")&gt;0,"⚠ "&amp;COUNTIFS($B$8:$B$5007,B2032,$A$8:$A$5007,"مصروف",$I$8:$I$5007,"&lt;&gt;مرفوض",$K$8:$K$5007,"&lt;&gt;نعم")&amp;" مصروف غير مسوى",IF(L2032="تمت التسوية",IF(P2032=0,"✔ متوازنة وتمت التسوية","✔ تمت التسوية – متبقي "&amp;TEXT(P2032,"#,##0")),IF(P2032&gt;0,"متبقي "&amp;TEXT(P2032,"#,##0"),"✔ متوازنة"))))),IF(R2032=0,"⚠ أضف سطر عهدة أولًا",IF(OR(C2032="",N(G2032)=0),"⚠ أكمل التاريخ والقيمة",IF(S2032="","⚠ التاريخ خارج السنة المالية",IF(H2032="","⚠ اختر بند الموازنة",IF(I2032="مرفوض","✖ مرفوض من المدير",IF(I2032&lt;&gt;"موافق","⏳ بانتظار موافقة المدير",IF(K2032&lt;&gt;"نعم","⚠ غير مسوى مع الحسابات","✔ معتمد ومسوى")))))))))</f>
        <v/>
      </c>
      <c r="R2032">
        <f>N(R2031)+IF(A2032="عهدة",1,0)</f>
        <v/>
      </c>
      <c r="S2032">
        <f>IF(C2032="","",IF(AND(C2032&gt;=DATE(2026,9,1),C2032&lt;=DATE(2027,8,31)),(YEAR(C2032)-2026)*12+MONTH(C2032)-8,""))</f>
        <v/>
      </c>
      <c r="T2032">
        <f>IF(AND(A2032="مصروف",R2032&gt;0,I2032="موافق",S2032&lt;&gt;"",H2032&lt;&gt;""),N(G2032),0)</f>
        <v/>
      </c>
    </row>
    <row r="2033">
      <c r="A2033" s="19" t="n"/>
      <c r="B2033" s="20">
        <f>IF(A2033="","",IF(R2033=0,"⚠ أضف سطر عهدة أولًا","BDR-"&amp;TEXT(R2033,"000")))</f>
        <v/>
      </c>
      <c r="C2033" s="21" t="n"/>
      <c r="D2033" s="20">
        <f>IF(C2033="","",IF(S2033="","خارج السنة المالية",INDEX(القوائم!$D$2:$D$13,S2033)))</f>
        <v/>
      </c>
      <c r="E2033" s="22" t="n"/>
      <c r="F2033" s="23" t="n"/>
      <c r="G2033" s="23" t="n"/>
      <c r="H2033" s="22" t="n"/>
      <c r="I2033" s="19" t="n"/>
      <c r="J2033" s="21" t="n"/>
      <c r="K2033" s="19" t="n"/>
      <c r="L2033" s="19" t="n"/>
      <c r="M2033" s="21" t="n"/>
      <c r="N2033" s="22" t="n"/>
      <c r="O2033" s="24">
        <f>IF(A2033&lt;&gt;"عهدة","",SUMIFS($G$8:$G$5007,$B$8:$B$5007,B2033,$A$8:$A$5007,"مصروف",$I$8:$I$5007,"&lt;&gt;مرفوض"))</f>
        <v/>
      </c>
      <c r="P2033" s="25">
        <f>IF(A2033&lt;&gt;"عهدة","",N(F2033)-O2033)</f>
        <v/>
      </c>
      <c r="Q2033" s="26">
        <f>IF(A2033="","",IF(A2033="عهدة",IF(N(F2033)=0,"⚠ أدخل قيمة العهدة",IF(P2033&lt;0,"⛔ عجز / زيادة مصروفات "&amp;TEXT(-P2033,"#,##0"),IF(COUNTIFS($B$8:$B$5007,B2033,$A$8:$A$5007,"مصروف",$I$8:$I$5007,"&lt;&gt;مرفوض",$K$8:$K$5007,"&lt;&gt;نعم")&gt;0,"⚠ "&amp;COUNTIFS($B$8:$B$5007,B2033,$A$8:$A$5007,"مصروف",$I$8:$I$5007,"&lt;&gt;مرفوض",$K$8:$K$5007,"&lt;&gt;نعم")&amp;" مصروف غير مسوى",IF(L2033="تمت التسوية",IF(P2033=0,"✔ متوازنة وتمت التسوية","✔ تمت التسوية – متبقي "&amp;TEXT(P2033,"#,##0")),IF(P2033&gt;0,"متبقي "&amp;TEXT(P2033,"#,##0"),"✔ متوازنة"))))),IF(R2033=0,"⚠ أضف سطر عهدة أولًا",IF(OR(C2033="",N(G2033)=0),"⚠ أكمل التاريخ والقيمة",IF(S2033="","⚠ التاريخ خارج السنة المالية",IF(H2033="","⚠ اختر بند الموازنة",IF(I2033="مرفوض","✖ مرفوض من المدير",IF(I2033&lt;&gt;"موافق","⏳ بانتظار موافقة المدير",IF(K2033&lt;&gt;"نعم","⚠ غير مسوى مع الحسابات","✔ معتمد ومسوى")))))))))</f>
        <v/>
      </c>
      <c r="R2033">
        <f>N(R2032)+IF(A2033="عهدة",1,0)</f>
        <v/>
      </c>
      <c r="S2033">
        <f>IF(C2033="","",IF(AND(C2033&gt;=DATE(2026,9,1),C2033&lt;=DATE(2027,8,31)),(YEAR(C2033)-2026)*12+MONTH(C2033)-8,""))</f>
        <v/>
      </c>
      <c r="T2033">
        <f>IF(AND(A2033="مصروف",R2033&gt;0,I2033="موافق",S2033&lt;&gt;"",H2033&lt;&gt;""),N(G2033),0)</f>
        <v/>
      </c>
    </row>
    <row r="2034">
      <c r="A2034" s="19" t="n"/>
      <c r="B2034" s="20">
        <f>IF(A2034="","",IF(R2034=0,"⚠ أضف سطر عهدة أولًا","BDR-"&amp;TEXT(R2034,"000")))</f>
        <v/>
      </c>
      <c r="C2034" s="21" t="n"/>
      <c r="D2034" s="20">
        <f>IF(C2034="","",IF(S2034="","خارج السنة المالية",INDEX(القوائم!$D$2:$D$13,S2034)))</f>
        <v/>
      </c>
      <c r="E2034" s="22" t="n"/>
      <c r="F2034" s="23" t="n"/>
      <c r="G2034" s="23" t="n"/>
      <c r="H2034" s="22" t="n"/>
      <c r="I2034" s="19" t="n"/>
      <c r="J2034" s="21" t="n"/>
      <c r="K2034" s="19" t="n"/>
      <c r="L2034" s="19" t="n"/>
      <c r="M2034" s="21" t="n"/>
      <c r="N2034" s="22" t="n"/>
      <c r="O2034" s="24">
        <f>IF(A2034&lt;&gt;"عهدة","",SUMIFS($G$8:$G$5007,$B$8:$B$5007,B2034,$A$8:$A$5007,"مصروف",$I$8:$I$5007,"&lt;&gt;مرفوض"))</f>
        <v/>
      </c>
      <c r="P2034" s="25">
        <f>IF(A2034&lt;&gt;"عهدة","",N(F2034)-O2034)</f>
        <v/>
      </c>
      <c r="Q2034" s="26">
        <f>IF(A2034="","",IF(A2034="عهدة",IF(N(F2034)=0,"⚠ أدخل قيمة العهدة",IF(P2034&lt;0,"⛔ عجز / زيادة مصروفات "&amp;TEXT(-P2034,"#,##0"),IF(COUNTIFS($B$8:$B$5007,B2034,$A$8:$A$5007,"مصروف",$I$8:$I$5007,"&lt;&gt;مرفوض",$K$8:$K$5007,"&lt;&gt;نعم")&gt;0,"⚠ "&amp;COUNTIFS($B$8:$B$5007,B2034,$A$8:$A$5007,"مصروف",$I$8:$I$5007,"&lt;&gt;مرفوض",$K$8:$K$5007,"&lt;&gt;نعم")&amp;" مصروف غير مسوى",IF(L2034="تمت التسوية",IF(P2034=0,"✔ متوازنة وتمت التسوية","✔ تمت التسوية – متبقي "&amp;TEXT(P2034,"#,##0")),IF(P2034&gt;0,"متبقي "&amp;TEXT(P2034,"#,##0"),"✔ متوازنة"))))),IF(R2034=0,"⚠ أضف سطر عهدة أولًا",IF(OR(C2034="",N(G2034)=0),"⚠ أكمل التاريخ والقيمة",IF(S2034="","⚠ التاريخ خارج السنة المالية",IF(H2034="","⚠ اختر بند الموازنة",IF(I2034="مرفوض","✖ مرفوض من المدير",IF(I2034&lt;&gt;"موافق","⏳ بانتظار موافقة المدير",IF(K2034&lt;&gt;"نعم","⚠ غير مسوى مع الحسابات","✔ معتمد ومسوى")))))))))</f>
        <v/>
      </c>
      <c r="R2034">
        <f>N(R2033)+IF(A2034="عهدة",1,0)</f>
        <v/>
      </c>
      <c r="S2034">
        <f>IF(C2034="","",IF(AND(C2034&gt;=DATE(2026,9,1),C2034&lt;=DATE(2027,8,31)),(YEAR(C2034)-2026)*12+MONTH(C2034)-8,""))</f>
        <v/>
      </c>
      <c r="T2034">
        <f>IF(AND(A2034="مصروف",R2034&gt;0,I2034="موافق",S2034&lt;&gt;"",H2034&lt;&gt;""),N(G2034),0)</f>
        <v/>
      </c>
    </row>
    <row r="2035">
      <c r="A2035" s="19" t="n"/>
      <c r="B2035" s="20">
        <f>IF(A2035="","",IF(R2035=0,"⚠ أضف سطر عهدة أولًا","BDR-"&amp;TEXT(R2035,"000")))</f>
        <v/>
      </c>
      <c r="C2035" s="21" t="n"/>
      <c r="D2035" s="20">
        <f>IF(C2035="","",IF(S2035="","خارج السنة المالية",INDEX(القوائم!$D$2:$D$13,S2035)))</f>
        <v/>
      </c>
      <c r="E2035" s="22" t="n"/>
      <c r="F2035" s="23" t="n"/>
      <c r="G2035" s="23" t="n"/>
      <c r="H2035" s="22" t="n"/>
      <c r="I2035" s="19" t="n"/>
      <c r="J2035" s="21" t="n"/>
      <c r="K2035" s="19" t="n"/>
      <c r="L2035" s="19" t="n"/>
      <c r="M2035" s="21" t="n"/>
      <c r="N2035" s="22" t="n"/>
      <c r="O2035" s="24">
        <f>IF(A2035&lt;&gt;"عهدة","",SUMIFS($G$8:$G$5007,$B$8:$B$5007,B2035,$A$8:$A$5007,"مصروف",$I$8:$I$5007,"&lt;&gt;مرفوض"))</f>
        <v/>
      </c>
      <c r="P2035" s="25">
        <f>IF(A2035&lt;&gt;"عهدة","",N(F2035)-O2035)</f>
        <v/>
      </c>
      <c r="Q2035" s="26">
        <f>IF(A2035="","",IF(A2035="عهدة",IF(N(F2035)=0,"⚠ أدخل قيمة العهدة",IF(P2035&lt;0,"⛔ عجز / زيادة مصروفات "&amp;TEXT(-P2035,"#,##0"),IF(COUNTIFS($B$8:$B$5007,B2035,$A$8:$A$5007,"مصروف",$I$8:$I$5007,"&lt;&gt;مرفوض",$K$8:$K$5007,"&lt;&gt;نعم")&gt;0,"⚠ "&amp;COUNTIFS($B$8:$B$5007,B2035,$A$8:$A$5007,"مصروف",$I$8:$I$5007,"&lt;&gt;مرفوض",$K$8:$K$5007,"&lt;&gt;نعم")&amp;" مصروف غير مسوى",IF(L2035="تمت التسوية",IF(P2035=0,"✔ متوازنة وتمت التسوية","✔ تمت التسوية – متبقي "&amp;TEXT(P2035,"#,##0")),IF(P2035&gt;0,"متبقي "&amp;TEXT(P2035,"#,##0"),"✔ متوازنة"))))),IF(R2035=0,"⚠ أضف سطر عهدة أولًا",IF(OR(C2035="",N(G2035)=0),"⚠ أكمل التاريخ والقيمة",IF(S2035="","⚠ التاريخ خارج السنة المالية",IF(H2035="","⚠ اختر بند الموازنة",IF(I2035="مرفوض","✖ مرفوض من المدير",IF(I2035&lt;&gt;"موافق","⏳ بانتظار موافقة المدير",IF(K2035&lt;&gt;"نعم","⚠ غير مسوى مع الحسابات","✔ معتمد ومسوى")))))))))</f>
        <v/>
      </c>
      <c r="R2035">
        <f>N(R2034)+IF(A2035="عهدة",1,0)</f>
        <v/>
      </c>
      <c r="S2035">
        <f>IF(C2035="","",IF(AND(C2035&gt;=DATE(2026,9,1),C2035&lt;=DATE(2027,8,31)),(YEAR(C2035)-2026)*12+MONTH(C2035)-8,""))</f>
        <v/>
      </c>
      <c r="T2035">
        <f>IF(AND(A2035="مصروف",R2035&gt;0,I2035="موافق",S2035&lt;&gt;"",H2035&lt;&gt;""),N(G2035),0)</f>
        <v/>
      </c>
    </row>
    <row r="2036">
      <c r="A2036" s="19" t="n"/>
      <c r="B2036" s="20">
        <f>IF(A2036="","",IF(R2036=0,"⚠ أضف سطر عهدة أولًا","BDR-"&amp;TEXT(R2036,"000")))</f>
        <v/>
      </c>
      <c r="C2036" s="21" t="n"/>
      <c r="D2036" s="20">
        <f>IF(C2036="","",IF(S2036="","خارج السنة المالية",INDEX(القوائم!$D$2:$D$13,S2036)))</f>
        <v/>
      </c>
      <c r="E2036" s="22" t="n"/>
      <c r="F2036" s="23" t="n"/>
      <c r="G2036" s="23" t="n"/>
      <c r="H2036" s="22" t="n"/>
      <c r="I2036" s="19" t="n"/>
      <c r="J2036" s="21" t="n"/>
      <c r="K2036" s="19" t="n"/>
      <c r="L2036" s="19" t="n"/>
      <c r="M2036" s="21" t="n"/>
      <c r="N2036" s="22" t="n"/>
      <c r="O2036" s="24">
        <f>IF(A2036&lt;&gt;"عهدة","",SUMIFS($G$8:$G$5007,$B$8:$B$5007,B2036,$A$8:$A$5007,"مصروف",$I$8:$I$5007,"&lt;&gt;مرفوض"))</f>
        <v/>
      </c>
      <c r="P2036" s="25">
        <f>IF(A2036&lt;&gt;"عهدة","",N(F2036)-O2036)</f>
        <v/>
      </c>
      <c r="Q2036" s="26">
        <f>IF(A2036="","",IF(A2036="عهدة",IF(N(F2036)=0,"⚠ أدخل قيمة العهدة",IF(P2036&lt;0,"⛔ عجز / زيادة مصروفات "&amp;TEXT(-P2036,"#,##0"),IF(COUNTIFS($B$8:$B$5007,B2036,$A$8:$A$5007,"مصروف",$I$8:$I$5007,"&lt;&gt;مرفوض",$K$8:$K$5007,"&lt;&gt;نعم")&gt;0,"⚠ "&amp;COUNTIFS($B$8:$B$5007,B2036,$A$8:$A$5007,"مصروف",$I$8:$I$5007,"&lt;&gt;مرفوض",$K$8:$K$5007,"&lt;&gt;نعم")&amp;" مصروف غير مسوى",IF(L2036="تمت التسوية",IF(P2036=0,"✔ متوازنة وتمت التسوية","✔ تمت التسوية – متبقي "&amp;TEXT(P2036,"#,##0")),IF(P2036&gt;0,"متبقي "&amp;TEXT(P2036,"#,##0"),"✔ متوازنة"))))),IF(R2036=0,"⚠ أضف سطر عهدة أولًا",IF(OR(C2036="",N(G2036)=0),"⚠ أكمل التاريخ والقيمة",IF(S2036="","⚠ التاريخ خارج السنة المالية",IF(H2036="","⚠ اختر بند الموازنة",IF(I2036="مرفوض","✖ مرفوض من المدير",IF(I2036&lt;&gt;"موافق","⏳ بانتظار موافقة المدير",IF(K2036&lt;&gt;"نعم","⚠ غير مسوى مع الحسابات","✔ معتمد ومسوى")))))))))</f>
        <v/>
      </c>
      <c r="R2036">
        <f>N(R2035)+IF(A2036="عهدة",1,0)</f>
        <v/>
      </c>
      <c r="S2036">
        <f>IF(C2036="","",IF(AND(C2036&gt;=DATE(2026,9,1),C2036&lt;=DATE(2027,8,31)),(YEAR(C2036)-2026)*12+MONTH(C2036)-8,""))</f>
        <v/>
      </c>
      <c r="T2036">
        <f>IF(AND(A2036="مصروف",R2036&gt;0,I2036="موافق",S2036&lt;&gt;"",H2036&lt;&gt;""),N(G2036),0)</f>
        <v/>
      </c>
    </row>
    <row r="2037">
      <c r="A2037" s="19" t="n"/>
      <c r="B2037" s="20">
        <f>IF(A2037="","",IF(R2037=0,"⚠ أضف سطر عهدة أولًا","BDR-"&amp;TEXT(R2037,"000")))</f>
        <v/>
      </c>
      <c r="C2037" s="21" t="n"/>
      <c r="D2037" s="20">
        <f>IF(C2037="","",IF(S2037="","خارج السنة المالية",INDEX(القوائم!$D$2:$D$13,S2037)))</f>
        <v/>
      </c>
      <c r="E2037" s="22" t="n"/>
      <c r="F2037" s="23" t="n"/>
      <c r="G2037" s="23" t="n"/>
      <c r="H2037" s="22" t="n"/>
      <c r="I2037" s="19" t="n"/>
      <c r="J2037" s="21" t="n"/>
      <c r="K2037" s="19" t="n"/>
      <c r="L2037" s="19" t="n"/>
      <c r="M2037" s="21" t="n"/>
      <c r="N2037" s="22" t="n"/>
      <c r="O2037" s="24">
        <f>IF(A2037&lt;&gt;"عهدة","",SUMIFS($G$8:$G$5007,$B$8:$B$5007,B2037,$A$8:$A$5007,"مصروف",$I$8:$I$5007,"&lt;&gt;مرفوض"))</f>
        <v/>
      </c>
      <c r="P2037" s="25">
        <f>IF(A2037&lt;&gt;"عهدة","",N(F2037)-O2037)</f>
        <v/>
      </c>
      <c r="Q2037" s="26">
        <f>IF(A2037="","",IF(A2037="عهدة",IF(N(F2037)=0,"⚠ أدخل قيمة العهدة",IF(P2037&lt;0,"⛔ عجز / زيادة مصروفات "&amp;TEXT(-P2037,"#,##0"),IF(COUNTIFS($B$8:$B$5007,B2037,$A$8:$A$5007,"مصروف",$I$8:$I$5007,"&lt;&gt;مرفوض",$K$8:$K$5007,"&lt;&gt;نعم")&gt;0,"⚠ "&amp;COUNTIFS($B$8:$B$5007,B2037,$A$8:$A$5007,"مصروف",$I$8:$I$5007,"&lt;&gt;مرفوض",$K$8:$K$5007,"&lt;&gt;نعم")&amp;" مصروف غير مسوى",IF(L2037="تمت التسوية",IF(P2037=0,"✔ متوازنة وتمت التسوية","✔ تمت التسوية – متبقي "&amp;TEXT(P2037,"#,##0")),IF(P2037&gt;0,"متبقي "&amp;TEXT(P2037,"#,##0"),"✔ متوازنة"))))),IF(R2037=0,"⚠ أضف سطر عهدة أولًا",IF(OR(C2037="",N(G2037)=0),"⚠ أكمل التاريخ والقيمة",IF(S2037="","⚠ التاريخ خارج السنة المالية",IF(H2037="","⚠ اختر بند الموازنة",IF(I2037="مرفوض","✖ مرفوض من المدير",IF(I2037&lt;&gt;"موافق","⏳ بانتظار موافقة المدير",IF(K2037&lt;&gt;"نعم","⚠ غير مسوى مع الحسابات","✔ معتمد ومسوى")))))))))</f>
        <v/>
      </c>
      <c r="R2037">
        <f>N(R2036)+IF(A2037="عهدة",1,0)</f>
        <v/>
      </c>
      <c r="S2037">
        <f>IF(C2037="","",IF(AND(C2037&gt;=DATE(2026,9,1),C2037&lt;=DATE(2027,8,31)),(YEAR(C2037)-2026)*12+MONTH(C2037)-8,""))</f>
        <v/>
      </c>
      <c r="T2037">
        <f>IF(AND(A2037="مصروف",R2037&gt;0,I2037="موافق",S2037&lt;&gt;"",H2037&lt;&gt;""),N(G2037),0)</f>
        <v/>
      </c>
    </row>
    <row r="2038">
      <c r="A2038" s="19" t="n"/>
      <c r="B2038" s="20">
        <f>IF(A2038="","",IF(R2038=0,"⚠ أضف سطر عهدة أولًا","BDR-"&amp;TEXT(R2038,"000")))</f>
        <v/>
      </c>
      <c r="C2038" s="21" t="n"/>
      <c r="D2038" s="20">
        <f>IF(C2038="","",IF(S2038="","خارج السنة المالية",INDEX(القوائم!$D$2:$D$13,S2038)))</f>
        <v/>
      </c>
      <c r="E2038" s="22" t="n"/>
      <c r="F2038" s="23" t="n"/>
      <c r="G2038" s="23" t="n"/>
      <c r="H2038" s="22" t="n"/>
      <c r="I2038" s="19" t="n"/>
      <c r="J2038" s="21" t="n"/>
      <c r="K2038" s="19" t="n"/>
      <c r="L2038" s="19" t="n"/>
      <c r="M2038" s="21" t="n"/>
      <c r="N2038" s="22" t="n"/>
      <c r="O2038" s="24">
        <f>IF(A2038&lt;&gt;"عهدة","",SUMIFS($G$8:$G$5007,$B$8:$B$5007,B2038,$A$8:$A$5007,"مصروف",$I$8:$I$5007,"&lt;&gt;مرفوض"))</f>
        <v/>
      </c>
      <c r="P2038" s="25">
        <f>IF(A2038&lt;&gt;"عهدة","",N(F2038)-O2038)</f>
        <v/>
      </c>
      <c r="Q2038" s="26">
        <f>IF(A2038="","",IF(A2038="عهدة",IF(N(F2038)=0,"⚠ أدخل قيمة العهدة",IF(P2038&lt;0,"⛔ عجز / زيادة مصروفات "&amp;TEXT(-P2038,"#,##0"),IF(COUNTIFS($B$8:$B$5007,B2038,$A$8:$A$5007,"مصروف",$I$8:$I$5007,"&lt;&gt;مرفوض",$K$8:$K$5007,"&lt;&gt;نعم")&gt;0,"⚠ "&amp;COUNTIFS($B$8:$B$5007,B2038,$A$8:$A$5007,"مصروف",$I$8:$I$5007,"&lt;&gt;مرفوض",$K$8:$K$5007,"&lt;&gt;نعم")&amp;" مصروف غير مسوى",IF(L2038="تمت التسوية",IF(P2038=0,"✔ متوازنة وتمت التسوية","✔ تمت التسوية – متبقي "&amp;TEXT(P2038,"#,##0")),IF(P2038&gt;0,"متبقي "&amp;TEXT(P2038,"#,##0"),"✔ متوازنة"))))),IF(R2038=0,"⚠ أضف سطر عهدة أولًا",IF(OR(C2038="",N(G2038)=0),"⚠ أكمل التاريخ والقيمة",IF(S2038="","⚠ التاريخ خارج السنة المالية",IF(H2038="","⚠ اختر بند الموازنة",IF(I2038="مرفوض","✖ مرفوض من المدير",IF(I2038&lt;&gt;"موافق","⏳ بانتظار موافقة المدير",IF(K2038&lt;&gt;"نعم","⚠ غير مسوى مع الحسابات","✔ معتمد ومسوى")))))))))</f>
        <v/>
      </c>
      <c r="R2038">
        <f>N(R2037)+IF(A2038="عهدة",1,0)</f>
        <v/>
      </c>
      <c r="S2038">
        <f>IF(C2038="","",IF(AND(C2038&gt;=DATE(2026,9,1),C2038&lt;=DATE(2027,8,31)),(YEAR(C2038)-2026)*12+MONTH(C2038)-8,""))</f>
        <v/>
      </c>
      <c r="T2038">
        <f>IF(AND(A2038="مصروف",R2038&gt;0,I2038="موافق",S2038&lt;&gt;"",H2038&lt;&gt;""),N(G2038),0)</f>
        <v/>
      </c>
    </row>
    <row r="2039">
      <c r="A2039" s="19" t="n"/>
      <c r="B2039" s="20">
        <f>IF(A2039="","",IF(R2039=0,"⚠ أضف سطر عهدة أولًا","BDR-"&amp;TEXT(R2039,"000")))</f>
        <v/>
      </c>
      <c r="C2039" s="21" t="n"/>
      <c r="D2039" s="20">
        <f>IF(C2039="","",IF(S2039="","خارج السنة المالية",INDEX(القوائم!$D$2:$D$13,S2039)))</f>
        <v/>
      </c>
      <c r="E2039" s="22" t="n"/>
      <c r="F2039" s="23" t="n"/>
      <c r="G2039" s="23" t="n"/>
      <c r="H2039" s="22" t="n"/>
      <c r="I2039" s="19" t="n"/>
      <c r="J2039" s="21" t="n"/>
      <c r="K2039" s="19" t="n"/>
      <c r="L2039" s="19" t="n"/>
      <c r="M2039" s="21" t="n"/>
      <c r="N2039" s="22" t="n"/>
      <c r="O2039" s="24">
        <f>IF(A2039&lt;&gt;"عهدة","",SUMIFS($G$8:$G$5007,$B$8:$B$5007,B2039,$A$8:$A$5007,"مصروف",$I$8:$I$5007,"&lt;&gt;مرفوض"))</f>
        <v/>
      </c>
      <c r="P2039" s="25">
        <f>IF(A2039&lt;&gt;"عهدة","",N(F2039)-O2039)</f>
        <v/>
      </c>
      <c r="Q2039" s="26">
        <f>IF(A2039="","",IF(A2039="عهدة",IF(N(F2039)=0,"⚠ أدخل قيمة العهدة",IF(P2039&lt;0,"⛔ عجز / زيادة مصروفات "&amp;TEXT(-P2039,"#,##0"),IF(COUNTIFS($B$8:$B$5007,B2039,$A$8:$A$5007,"مصروف",$I$8:$I$5007,"&lt;&gt;مرفوض",$K$8:$K$5007,"&lt;&gt;نعم")&gt;0,"⚠ "&amp;COUNTIFS($B$8:$B$5007,B2039,$A$8:$A$5007,"مصروف",$I$8:$I$5007,"&lt;&gt;مرفوض",$K$8:$K$5007,"&lt;&gt;نعم")&amp;" مصروف غير مسوى",IF(L2039="تمت التسوية",IF(P2039=0,"✔ متوازنة وتمت التسوية","✔ تمت التسوية – متبقي "&amp;TEXT(P2039,"#,##0")),IF(P2039&gt;0,"متبقي "&amp;TEXT(P2039,"#,##0"),"✔ متوازنة"))))),IF(R2039=0,"⚠ أضف سطر عهدة أولًا",IF(OR(C2039="",N(G2039)=0),"⚠ أكمل التاريخ والقيمة",IF(S2039="","⚠ التاريخ خارج السنة المالية",IF(H2039="","⚠ اختر بند الموازنة",IF(I2039="مرفوض","✖ مرفوض من المدير",IF(I2039&lt;&gt;"موافق","⏳ بانتظار موافقة المدير",IF(K2039&lt;&gt;"نعم","⚠ غير مسوى مع الحسابات","✔ معتمد ومسوى")))))))))</f>
        <v/>
      </c>
      <c r="R2039">
        <f>N(R2038)+IF(A2039="عهدة",1,0)</f>
        <v/>
      </c>
      <c r="S2039">
        <f>IF(C2039="","",IF(AND(C2039&gt;=DATE(2026,9,1),C2039&lt;=DATE(2027,8,31)),(YEAR(C2039)-2026)*12+MONTH(C2039)-8,""))</f>
        <v/>
      </c>
      <c r="T2039">
        <f>IF(AND(A2039="مصروف",R2039&gt;0,I2039="موافق",S2039&lt;&gt;"",H2039&lt;&gt;""),N(G2039),0)</f>
        <v/>
      </c>
    </row>
    <row r="2040">
      <c r="A2040" s="19" t="n"/>
      <c r="B2040" s="20">
        <f>IF(A2040="","",IF(R2040=0,"⚠ أضف سطر عهدة أولًا","BDR-"&amp;TEXT(R2040,"000")))</f>
        <v/>
      </c>
      <c r="C2040" s="21" t="n"/>
      <c r="D2040" s="20">
        <f>IF(C2040="","",IF(S2040="","خارج السنة المالية",INDEX(القوائم!$D$2:$D$13,S2040)))</f>
        <v/>
      </c>
      <c r="E2040" s="22" t="n"/>
      <c r="F2040" s="23" t="n"/>
      <c r="G2040" s="23" t="n"/>
      <c r="H2040" s="22" t="n"/>
      <c r="I2040" s="19" t="n"/>
      <c r="J2040" s="21" t="n"/>
      <c r="K2040" s="19" t="n"/>
      <c r="L2040" s="19" t="n"/>
      <c r="M2040" s="21" t="n"/>
      <c r="N2040" s="22" t="n"/>
      <c r="O2040" s="24">
        <f>IF(A2040&lt;&gt;"عهدة","",SUMIFS($G$8:$G$5007,$B$8:$B$5007,B2040,$A$8:$A$5007,"مصروف",$I$8:$I$5007,"&lt;&gt;مرفوض"))</f>
        <v/>
      </c>
      <c r="P2040" s="25">
        <f>IF(A2040&lt;&gt;"عهدة","",N(F2040)-O2040)</f>
        <v/>
      </c>
      <c r="Q2040" s="26">
        <f>IF(A2040="","",IF(A2040="عهدة",IF(N(F2040)=0,"⚠ أدخل قيمة العهدة",IF(P2040&lt;0,"⛔ عجز / زيادة مصروفات "&amp;TEXT(-P2040,"#,##0"),IF(COUNTIFS($B$8:$B$5007,B2040,$A$8:$A$5007,"مصروف",$I$8:$I$5007,"&lt;&gt;مرفوض",$K$8:$K$5007,"&lt;&gt;نعم")&gt;0,"⚠ "&amp;COUNTIFS($B$8:$B$5007,B2040,$A$8:$A$5007,"مصروف",$I$8:$I$5007,"&lt;&gt;مرفوض",$K$8:$K$5007,"&lt;&gt;نعم")&amp;" مصروف غير مسوى",IF(L2040="تمت التسوية",IF(P2040=0,"✔ متوازنة وتمت التسوية","✔ تمت التسوية – متبقي "&amp;TEXT(P2040,"#,##0")),IF(P2040&gt;0,"متبقي "&amp;TEXT(P2040,"#,##0"),"✔ متوازنة"))))),IF(R2040=0,"⚠ أضف سطر عهدة أولًا",IF(OR(C2040="",N(G2040)=0),"⚠ أكمل التاريخ والقيمة",IF(S2040="","⚠ التاريخ خارج السنة المالية",IF(H2040="","⚠ اختر بند الموازنة",IF(I2040="مرفوض","✖ مرفوض من المدير",IF(I2040&lt;&gt;"موافق","⏳ بانتظار موافقة المدير",IF(K2040&lt;&gt;"نعم","⚠ غير مسوى مع الحسابات","✔ معتمد ومسوى")))))))))</f>
        <v/>
      </c>
      <c r="R2040">
        <f>N(R2039)+IF(A2040="عهدة",1,0)</f>
        <v/>
      </c>
      <c r="S2040">
        <f>IF(C2040="","",IF(AND(C2040&gt;=DATE(2026,9,1),C2040&lt;=DATE(2027,8,31)),(YEAR(C2040)-2026)*12+MONTH(C2040)-8,""))</f>
        <v/>
      </c>
      <c r="T2040">
        <f>IF(AND(A2040="مصروف",R2040&gt;0,I2040="موافق",S2040&lt;&gt;"",H2040&lt;&gt;""),N(G2040),0)</f>
        <v/>
      </c>
    </row>
    <row r="2041">
      <c r="A2041" s="19" t="n"/>
      <c r="B2041" s="20">
        <f>IF(A2041="","",IF(R2041=0,"⚠ أضف سطر عهدة أولًا","BDR-"&amp;TEXT(R2041,"000")))</f>
        <v/>
      </c>
      <c r="C2041" s="21" t="n"/>
      <c r="D2041" s="20">
        <f>IF(C2041="","",IF(S2041="","خارج السنة المالية",INDEX(القوائم!$D$2:$D$13,S2041)))</f>
        <v/>
      </c>
      <c r="E2041" s="22" t="n"/>
      <c r="F2041" s="23" t="n"/>
      <c r="G2041" s="23" t="n"/>
      <c r="H2041" s="22" t="n"/>
      <c r="I2041" s="19" t="n"/>
      <c r="J2041" s="21" t="n"/>
      <c r="K2041" s="19" t="n"/>
      <c r="L2041" s="19" t="n"/>
      <c r="M2041" s="21" t="n"/>
      <c r="N2041" s="22" t="n"/>
      <c r="O2041" s="24">
        <f>IF(A2041&lt;&gt;"عهدة","",SUMIFS($G$8:$G$5007,$B$8:$B$5007,B2041,$A$8:$A$5007,"مصروف",$I$8:$I$5007,"&lt;&gt;مرفوض"))</f>
        <v/>
      </c>
      <c r="P2041" s="25">
        <f>IF(A2041&lt;&gt;"عهدة","",N(F2041)-O2041)</f>
        <v/>
      </c>
      <c r="Q2041" s="26">
        <f>IF(A2041="","",IF(A2041="عهدة",IF(N(F2041)=0,"⚠ أدخل قيمة العهدة",IF(P2041&lt;0,"⛔ عجز / زيادة مصروفات "&amp;TEXT(-P2041,"#,##0"),IF(COUNTIFS($B$8:$B$5007,B2041,$A$8:$A$5007,"مصروف",$I$8:$I$5007,"&lt;&gt;مرفوض",$K$8:$K$5007,"&lt;&gt;نعم")&gt;0,"⚠ "&amp;COUNTIFS($B$8:$B$5007,B2041,$A$8:$A$5007,"مصروف",$I$8:$I$5007,"&lt;&gt;مرفوض",$K$8:$K$5007,"&lt;&gt;نعم")&amp;" مصروف غير مسوى",IF(L2041="تمت التسوية",IF(P2041=0,"✔ متوازنة وتمت التسوية","✔ تمت التسوية – متبقي "&amp;TEXT(P2041,"#,##0")),IF(P2041&gt;0,"متبقي "&amp;TEXT(P2041,"#,##0"),"✔ متوازنة"))))),IF(R2041=0,"⚠ أضف سطر عهدة أولًا",IF(OR(C2041="",N(G2041)=0),"⚠ أكمل التاريخ والقيمة",IF(S2041="","⚠ التاريخ خارج السنة المالية",IF(H2041="","⚠ اختر بند الموازنة",IF(I2041="مرفوض","✖ مرفوض من المدير",IF(I2041&lt;&gt;"موافق","⏳ بانتظار موافقة المدير",IF(K2041&lt;&gt;"نعم","⚠ غير مسوى مع الحسابات","✔ معتمد ومسوى")))))))))</f>
        <v/>
      </c>
      <c r="R2041">
        <f>N(R2040)+IF(A2041="عهدة",1,0)</f>
        <v/>
      </c>
      <c r="S2041">
        <f>IF(C2041="","",IF(AND(C2041&gt;=DATE(2026,9,1),C2041&lt;=DATE(2027,8,31)),(YEAR(C2041)-2026)*12+MONTH(C2041)-8,""))</f>
        <v/>
      </c>
      <c r="T2041">
        <f>IF(AND(A2041="مصروف",R2041&gt;0,I2041="موافق",S2041&lt;&gt;"",H2041&lt;&gt;""),N(G2041),0)</f>
        <v/>
      </c>
    </row>
    <row r="2042">
      <c r="A2042" s="19" t="n"/>
      <c r="B2042" s="20">
        <f>IF(A2042="","",IF(R2042=0,"⚠ أضف سطر عهدة أولًا","BDR-"&amp;TEXT(R2042,"000")))</f>
        <v/>
      </c>
      <c r="C2042" s="21" t="n"/>
      <c r="D2042" s="20">
        <f>IF(C2042="","",IF(S2042="","خارج السنة المالية",INDEX(القوائم!$D$2:$D$13,S2042)))</f>
        <v/>
      </c>
      <c r="E2042" s="22" t="n"/>
      <c r="F2042" s="23" t="n"/>
      <c r="G2042" s="23" t="n"/>
      <c r="H2042" s="22" t="n"/>
      <c r="I2042" s="19" t="n"/>
      <c r="J2042" s="21" t="n"/>
      <c r="K2042" s="19" t="n"/>
      <c r="L2042" s="19" t="n"/>
      <c r="M2042" s="21" t="n"/>
      <c r="N2042" s="22" t="n"/>
      <c r="O2042" s="24">
        <f>IF(A2042&lt;&gt;"عهدة","",SUMIFS($G$8:$G$5007,$B$8:$B$5007,B2042,$A$8:$A$5007,"مصروف",$I$8:$I$5007,"&lt;&gt;مرفوض"))</f>
        <v/>
      </c>
      <c r="P2042" s="25">
        <f>IF(A2042&lt;&gt;"عهدة","",N(F2042)-O2042)</f>
        <v/>
      </c>
      <c r="Q2042" s="26">
        <f>IF(A2042="","",IF(A2042="عهدة",IF(N(F2042)=0,"⚠ أدخل قيمة العهدة",IF(P2042&lt;0,"⛔ عجز / زيادة مصروفات "&amp;TEXT(-P2042,"#,##0"),IF(COUNTIFS($B$8:$B$5007,B2042,$A$8:$A$5007,"مصروف",$I$8:$I$5007,"&lt;&gt;مرفوض",$K$8:$K$5007,"&lt;&gt;نعم")&gt;0,"⚠ "&amp;COUNTIFS($B$8:$B$5007,B2042,$A$8:$A$5007,"مصروف",$I$8:$I$5007,"&lt;&gt;مرفوض",$K$8:$K$5007,"&lt;&gt;نعم")&amp;" مصروف غير مسوى",IF(L2042="تمت التسوية",IF(P2042=0,"✔ متوازنة وتمت التسوية","✔ تمت التسوية – متبقي "&amp;TEXT(P2042,"#,##0")),IF(P2042&gt;0,"متبقي "&amp;TEXT(P2042,"#,##0"),"✔ متوازنة"))))),IF(R2042=0,"⚠ أضف سطر عهدة أولًا",IF(OR(C2042="",N(G2042)=0),"⚠ أكمل التاريخ والقيمة",IF(S2042="","⚠ التاريخ خارج السنة المالية",IF(H2042="","⚠ اختر بند الموازنة",IF(I2042="مرفوض","✖ مرفوض من المدير",IF(I2042&lt;&gt;"موافق","⏳ بانتظار موافقة المدير",IF(K2042&lt;&gt;"نعم","⚠ غير مسوى مع الحسابات","✔ معتمد ومسوى")))))))))</f>
        <v/>
      </c>
      <c r="R2042">
        <f>N(R2041)+IF(A2042="عهدة",1,0)</f>
        <v/>
      </c>
      <c r="S2042">
        <f>IF(C2042="","",IF(AND(C2042&gt;=DATE(2026,9,1),C2042&lt;=DATE(2027,8,31)),(YEAR(C2042)-2026)*12+MONTH(C2042)-8,""))</f>
        <v/>
      </c>
      <c r="T2042">
        <f>IF(AND(A2042="مصروف",R2042&gt;0,I2042="موافق",S2042&lt;&gt;"",H2042&lt;&gt;""),N(G2042),0)</f>
        <v/>
      </c>
    </row>
    <row r="2043">
      <c r="A2043" s="19" t="n"/>
      <c r="B2043" s="20">
        <f>IF(A2043="","",IF(R2043=0,"⚠ أضف سطر عهدة أولًا","BDR-"&amp;TEXT(R2043,"000")))</f>
        <v/>
      </c>
      <c r="C2043" s="21" t="n"/>
      <c r="D2043" s="20">
        <f>IF(C2043="","",IF(S2043="","خارج السنة المالية",INDEX(القوائم!$D$2:$D$13,S2043)))</f>
        <v/>
      </c>
      <c r="E2043" s="22" t="n"/>
      <c r="F2043" s="23" t="n"/>
      <c r="G2043" s="23" t="n"/>
      <c r="H2043" s="22" t="n"/>
      <c r="I2043" s="19" t="n"/>
      <c r="J2043" s="21" t="n"/>
      <c r="K2043" s="19" t="n"/>
      <c r="L2043" s="19" t="n"/>
      <c r="M2043" s="21" t="n"/>
      <c r="N2043" s="22" t="n"/>
      <c r="O2043" s="24">
        <f>IF(A2043&lt;&gt;"عهدة","",SUMIFS($G$8:$G$5007,$B$8:$B$5007,B2043,$A$8:$A$5007,"مصروف",$I$8:$I$5007,"&lt;&gt;مرفوض"))</f>
        <v/>
      </c>
      <c r="P2043" s="25">
        <f>IF(A2043&lt;&gt;"عهدة","",N(F2043)-O2043)</f>
        <v/>
      </c>
      <c r="Q2043" s="26">
        <f>IF(A2043="","",IF(A2043="عهدة",IF(N(F2043)=0,"⚠ أدخل قيمة العهدة",IF(P2043&lt;0,"⛔ عجز / زيادة مصروفات "&amp;TEXT(-P2043,"#,##0"),IF(COUNTIFS($B$8:$B$5007,B2043,$A$8:$A$5007,"مصروف",$I$8:$I$5007,"&lt;&gt;مرفوض",$K$8:$K$5007,"&lt;&gt;نعم")&gt;0,"⚠ "&amp;COUNTIFS($B$8:$B$5007,B2043,$A$8:$A$5007,"مصروف",$I$8:$I$5007,"&lt;&gt;مرفوض",$K$8:$K$5007,"&lt;&gt;نعم")&amp;" مصروف غير مسوى",IF(L2043="تمت التسوية",IF(P2043=0,"✔ متوازنة وتمت التسوية","✔ تمت التسوية – متبقي "&amp;TEXT(P2043,"#,##0")),IF(P2043&gt;0,"متبقي "&amp;TEXT(P2043,"#,##0"),"✔ متوازنة"))))),IF(R2043=0,"⚠ أضف سطر عهدة أولًا",IF(OR(C2043="",N(G2043)=0),"⚠ أكمل التاريخ والقيمة",IF(S2043="","⚠ التاريخ خارج السنة المالية",IF(H2043="","⚠ اختر بند الموازنة",IF(I2043="مرفوض","✖ مرفوض من المدير",IF(I2043&lt;&gt;"موافق","⏳ بانتظار موافقة المدير",IF(K2043&lt;&gt;"نعم","⚠ غير مسوى مع الحسابات","✔ معتمد ومسوى")))))))))</f>
        <v/>
      </c>
      <c r="R2043">
        <f>N(R2042)+IF(A2043="عهدة",1,0)</f>
        <v/>
      </c>
      <c r="S2043">
        <f>IF(C2043="","",IF(AND(C2043&gt;=DATE(2026,9,1),C2043&lt;=DATE(2027,8,31)),(YEAR(C2043)-2026)*12+MONTH(C2043)-8,""))</f>
        <v/>
      </c>
      <c r="T2043">
        <f>IF(AND(A2043="مصروف",R2043&gt;0,I2043="موافق",S2043&lt;&gt;"",H2043&lt;&gt;""),N(G2043),0)</f>
        <v/>
      </c>
    </row>
    <row r="2044">
      <c r="A2044" s="19" t="n"/>
      <c r="B2044" s="20">
        <f>IF(A2044="","",IF(R2044=0,"⚠ أضف سطر عهدة أولًا","BDR-"&amp;TEXT(R2044,"000")))</f>
        <v/>
      </c>
      <c r="C2044" s="21" t="n"/>
      <c r="D2044" s="20">
        <f>IF(C2044="","",IF(S2044="","خارج السنة المالية",INDEX(القوائم!$D$2:$D$13,S2044)))</f>
        <v/>
      </c>
      <c r="E2044" s="22" t="n"/>
      <c r="F2044" s="23" t="n"/>
      <c r="G2044" s="23" t="n"/>
      <c r="H2044" s="22" t="n"/>
      <c r="I2044" s="19" t="n"/>
      <c r="J2044" s="21" t="n"/>
      <c r="K2044" s="19" t="n"/>
      <c r="L2044" s="19" t="n"/>
      <c r="M2044" s="21" t="n"/>
      <c r="N2044" s="22" t="n"/>
      <c r="O2044" s="24">
        <f>IF(A2044&lt;&gt;"عهدة","",SUMIFS($G$8:$G$5007,$B$8:$B$5007,B2044,$A$8:$A$5007,"مصروف",$I$8:$I$5007,"&lt;&gt;مرفوض"))</f>
        <v/>
      </c>
      <c r="P2044" s="25">
        <f>IF(A2044&lt;&gt;"عهدة","",N(F2044)-O2044)</f>
        <v/>
      </c>
      <c r="Q2044" s="26">
        <f>IF(A2044="","",IF(A2044="عهدة",IF(N(F2044)=0,"⚠ أدخل قيمة العهدة",IF(P2044&lt;0,"⛔ عجز / زيادة مصروفات "&amp;TEXT(-P2044,"#,##0"),IF(COUNTIFS($B$8:$B$5007,B2044,$A$8:$A$5007,"مصروف",$I$8:$I$5007,"&lt;&gt;مرفوض",$K$8:$K$5007,"&lt;&gt;نعم")&gt;0,"⚠ "&amp;COUNTIFS($B$8:$B$5007,B2044,$A$8:$A$5007,"مصروف",$I$8:$I$5007,"&lt;&gt;مرفوض",$K$8:$K$5007,"&lt;&gt;نعم")&amp;" مصروف غير مسوى",IF(L2044="تمت التسوية",IF(P2044=0,"✔ متوازنة وتمت التسوية","✔ تمت التسوية – متبقي "&amp;TEXT(P2044,"#,##0")),IF(P2044&gt;0,"متبقي "&amp;TEXT(P2044,"#,##0"),"✔ متوازنة"))))),IF(R2044=0,"⚠ أضف سطر عهدة أولًا",IF(OR(C2044="",N(G2044)=0),"⚠ أكمل التاريخ والقيمة",IF(S2044="","⚠ التاريخ خارج السنة المالية",IF(H2044="","⚠ اختر بند الموازنة",IF(I2044="مرفوض","✖ مرفوض من المدير",IF(I2044&lt;&gt;"موافق","⏳ بانتظار موافقة المدير",IF(K2044&lt;&gt;"نعم","⚠ غير مسوى مع الحسابات","✔ معتمد ومسوى")))))))))</f>
        <v/>
      </c>
      <c r="R2044">
        <f>N(R2043)+IF(A2044="عهدة",1,0)</f>
        <v/>
      </c>
      <c r="S2044">
        <f>IF(C2044="","",IF(AND(C2044&gt;=DATE(2026,9,1),C2044&lt;=DATE(2027,8,31)),(YEAR(C2044)-2026)*12+MONTH(C2044)-8,""))</f>
        <v/>
      </c>
      <c r="T2044">
        <f>IF(AND(A2044="مصروف",R2044&gt;0,I2044="موافق",S2044&lt;&gt;"",H2044&lt;&gt;""),N(G2044),0)</f>
        <v/>
      </c>
    </row>
    <row r="2045">
      <c r="A2045" s="19" t="n"/>
      <c r="B2045" s="20">
        <f>IF(A2045="","",IF(R2045=0,"⚠ أضف سطر عهدة أولًا","BDR-"&amp;TEXT(R2045,"000")))</f>
        <v/>
      </c>
      <c r="C2045" s="21" t="n"/>
      <c r="D2045" s="20">
        <f>IF(C2045="","",IF(S2045="","خارج السنة المالية",INDEX(القوائم!$D$2:$D$13,S2045)))</f>
        <v/>
      </c>
      <c r="E2045" s="22" t="n"/>
      <c r="F2045" s="23" t="n"/>
      <c r="G2045" s="23" t="n"/>
      <c r="H2045" s="22" t="n"/>
      <c r="I2045" s="19" t="n"/>
      <c r="J2045" s="21" t="n"/>
      <c r="K2045" s="19" t="n"/>
      <c r="L2045" s="19" t="n"/>
      <c r="M2045" s="21" t="n"/>
      <c r="N2045" s="22" t="n"/>
      <c r="O2045" s="24">
        <f>IF(A2045&lt;&gt;"عهدة","",SUMIFS($G$8:$G$5007,$B$8:$B$5007,B2045,$A$8:$A$5007,"مصروف",$I$8:$I$5007,"&lt;&gt;مرفوض"))</f>
        <v/>
      </c>
      <c r="P2045" s="25">
        <f>IF(A2045&lt;&gt;"عهدة","",N(F2045)-O2045)</f>
        <v/>
      </c>
      <c r="Q2045" s="26">
        <f>IF(A2045="","",IF(A2045="عهدة",IF(N(F2045)=0,"⚠ أدخل قيمة العهدة",IF(P2045&lt;0,"⛔ عجز / زيادة مصروفات "&amp;TEXT(-P2045,"#,##0"),IF(COUNTIFS($B$8:$B$5007,B2045,$A$8:$A$5007,"مصروف",$I$8:$I$5007,"&lt;&gt;مرفوض",$K$8:$K$5007,"&lt;&gt;نعم")&gt;0,"⚠ "&amp;COUNTIFS($B$8:$B$5007,B2045,$A$8:$A$5007,"مصروف",$I$8:$I$5007,"&lt;&gt;مرفوض",$K$8:$K$5007,"&lt;&gt;نعم")&amp;" مصروف غير مسوى",IF(L2045="تمت التسوية",IF(P2045=0,"✔ متوازنة وتمت التسوية","✔ تمت التسوية – متبقي "&amp;TEXT(P2045,"#,##0")),IF(P2045&gt;0,"متبقي "&amp;TEXT(P2045,"#,##0"),"✔ متوازنة"))))),IF(R2045=0,"⚠ أضف سطر عهدة أولًا",IF(OR(C2045="",N(G2045)=0),"⚠ أكمل التاريخ والقيمة",IF(S2045="","⚠ التاريخ خارج السنة المالية",IF(H2045="","⚠ اختر بند الموازنة",IF(I2045="مرفوض","✖ مرفوض من المدير",IF(I2045&lt;&gt;"موافق","⏳ بانتظار موافقة المدير",IF(K2045&lt;&gt;"نعم","⚠ غير مسوى مع الحسابات","✔ معتمد ومسوى")))))))))</f>
        <v/>
      </c>
      <c r="R2045">
        <f>N(R2044)+IF(A2045="عهدة",1,0)</f>
        <v/>
      </c>
      <c r="S2045">
        <f>IF(C2045="","",IF(AND(C2045&gt;=DATE(2026,9,1),C2045&lt;=DATE(2027,8,31)),(YEAR(C2045)-2026)*12+MONTH(C2045)-8,""))</f>
        <v/>
      </c>
      <c r="T2045">
        <f>IF(AND(A2045="مصروف",R2045&gt;0,I2045="موافق",S2045&lt;&gt;"",H2045&lt;&gt;""),N(G2045),0)</f>
        <v/>
      </c>
    </row>
    <row r="2046">
      <c r="A2046" s="19" t="n"/>
      <c r="B2046" s="20">
        <f>IF(A2046="","",IF(R2046=0,"⚠ أضف سطر عهدة أولًا","BDR-"&amp;TEXT(R2046,"000")))</f>
        <v/>
      </c>
      <c r="C2046" s="21" t="n"/>
      <c r="D2046" s="20">
        <f>IF(C2046="","",IF(S2046="","خارج السنة المالية",INDEX(القوائم!$D$2:$D$13,S2046)))</f>
        <v/>
      </c>
      <c r="E2046" s="22" t="n"/>
      <c r="F2046" s="23" t="n"/>
      <c r="G2046" s="23" t="n"/>
      <c r="H2046" s="22" t="n"/>
      <c r="I2046" s="19" t="n"/>
      <c r="J2046" s="21" t="n"/>
      <c r="K2046" s="19" t="n"/>
      <c r="L2046" s="19" t="n"/>
      <c r="M2046" s="21" t="n"/>
      <c r="N2046" s="22" t="n"/>
      <c r="O2046" s="24">
        <f>IF(A2046&lt;&gt;"عهدة","",SUMIFS($G$8:$G$5007,$B$8:$B$5007,B2046,$A$8:$A$5007,"مصروف",$I$8:$I$5007,"&lt;&gt;مرفوض"))</f>
        <v/>
      </c>
      <c r="P2046" s="25">
        <f>IF(A2046&lt;&gt;"عهدة","",N(F2046)-O2046)</f>
        <v/>
      </c>
      <c r="Q2046" s="26">
        <f>IF(A2046="","",IF(A2046="عهدة",IF(N(F2046)=0,"⚠ أدخل قيمة العهدة",IF(P2046&lt;0,"⛔ عجز / زيادة مصروفات "&amp;TEXT(-P2046,"#,##0"),IF(COUNTIFS($B$8:$B$5007,B2046,$A$8:$A$5007,"مصروف",$I$8:$I$5007,"&lt;&gt;مرفوض",$K$8:$K$5007,"&lt;&gt;نعم")&gt;0,"⚠ "&amp;COUNTIFS($B$8:$B$5007,B2046,$A$8:$A$5007,"مصروف",$I$8:$I$5007,"&lt;&gt;مرفوض",$K$8:$K$5007,"&lt;&gt;نعم")&amp;" مصروف غير مسوى",IF(L2046="تمت التسوية",IF(P2046=0,"✔ متوازنة وتمت التسوية","✔ تمت التسوية – متبقي "&amp;TEXT(P2046,"#,##0")),IF(P2046&gt;0,"متبقي "&amp;TEXT(P2046,"#,##0"),"✔ متوازنة"))))),IF(R2046=0,"⚠ أضف سطر عهدة أولًا",IF(OR(C2046="",N(G2046)=0),"⚠ أكمل التاريخ والقيمة",IF(S2046="","⚠ التاريخ خارج السنة المالية",IF(H2046="","⚠ اختر بند الموازنة",IF(I2046="مرفوض","✖ مرفوض من المدير",IF(I2046&lt;&gt;"موافق","⏳ بانتظار موافقة المدير",IF(K2046&lt;&gt;"نعم","⚠ غير مسوى مع الحسابات","✔ معتمد ومسوى")))))))))</f>
        <v/>
      </c>
      <c r="R2046">
        <f>N(R2045)+IF(A2046="عهدة",1,0)</f>
        <v/>
      </c>
      <c r="S2046">
        <f>IF(C2046="","",IF(AND(C2046&gt;=DATE(2026,9,1),C2046&lt;=DATE(2027,8,31)),(YEAR(C2046)-2026)*12+MONTH(C2046)-8,""))</f>
        <v/>
      </c>
      <c r="T2046">
        <f>IF(AND(A2046="مصروف",R2046&gt;0,I2046="موافق",S2046&lt;&gt;"",H2046&lt;&gt;""),N(G2046),0)</f>
        <v/>
      </c>
    </row>
    <row r="2047">
      <c r="A2047" s="19" t="n"/>
      <c r="B2047" s="20">
        <f>IF(A2047="","",IF(R2047=0,"⚠ أضف سطر عهدة أولًا","BDR-"&amp;TEXT(R2047,"000")))</f>
        <v/>
      </c>
      <c r="C2047" s="21" t="n"/>
      <c r="D2047" s="20">
        <f>IF(C2047="","",IF(S2047="","خارج السنة المالية",INDEX(القوائم!$D$2:$D$13,S2047)))</f>
        <v/>
      </c>
      <c r="E2047" s="22" t="n"/>
      <c r="F2047" s="23" t="n"/>
      <c r="G2047" s="23" t="n"/>
      <c r="H2047" s="22" t="n"/>
      <c r="I2047" s="19" t="n"/>
      <c r="J2047" s="21" t="n"/>
      <c r="K2047" s="19" t="n"/>
      <c r="L2047" s="19" t="n"/>
      <c r="M2047" s="21" t="n"/>
      <c r="N2047" s="22" t="n"/>
      <c r="O2047" s="24">
        <f>IF(A2047&lt;&gt;"عهدة","",SUMIFS($G$8:$G$5007,$B$8:$B$5007,B2047,$A$8:$A$5007,"مصروف",$I$8:$I$5007,"&lt;&gt;مرفوض"))</f>
        <v/>
      </c>
      <c r="P2047" s="25">
        <f>IF(A2047&lt;&gt;"عهدة","",N(F2047)-O2047)</f>
        <v/>
      </c>
      <c r="Q2047" s="26">
        <f>IF(A2047="","",IF(A2047="عهدة",IF(N(F2047)=0,"⚠ أدخل قيمة العهدة",IF(P2047&lt;0,"⛔ عجز / زيادة مصروفات "&amp;TEXT(-P2047,"#,##0"),IF(COUNTIFS($B$8:$B$5007,B2047,$A$8:$A$5007,"مصروف",$I$8:$I$5007,"&lt;&gt;مرفوض",$K$8:$K$5007,"&lt;&gt;نعم")&gt;0,"⚠ "&amp;COUNTIFS($B$8:$B$5007,B2047,$A$8:$A$5007,"مصروف",$I$8:$I$5007,"&lt;&gt;مرفوض",$K$8:$K$5007,"&lt;&gt;نعم")&amp;" مصروف غير مسوى",IF(L2047="تمت التسوية",IF(P2047=0,"✔ متوازنة وتمت التسوية","✔ تمت التسوية – متبقي "&amp;TEXT(P2047,"#,##0")),IF(P2047&gt;0,"متبقي "&amp;TEXT(P2047,"#,##0"),"✔ متوازنة"))))),IF(R2047=0,"⚠ أضف سطر عهدة أولًا",IF(OR(C2047="",N(G2047)=0),"⚠ أكمل التاريخ والقيمة",IF(S2047="","⚠ التاريخ خارج السنة المالية",IF(H2047="","⚠ اختر بند الموازنة",IF(I2047="مرفوض","✖ مرفوض من المدير",IF(I2047&lt;&gt;"موافق","⏳ بانتظار موافقة المدير",IF(K2047&lt;&gt;"نعم","⚠ غير مسوى مع الحسابات","✔ معتمد ومسوى")))))))))</f>
        <v/>
      </c>
      <c r="R2047">
        <f>N(R2046)+IF(A2047="عهدة",1,0)</f>
        <v/>
      </c>
      <c r="S2047">
        <f>IF(C2047="","",IF(AND(C2047&gt;=DATE(2026,9,1),C2047&lt;=DATE(2027,8,31)),(YEAR(C2047)-2026)*12+MONTH(C2047)-8,""))</f>
        <v/>
      </c>
      <c r="T2047">
        <f>IF(AND(A2047="مصروف",R2047&gt;0,I2047="موافق",S2047&lt;&gt;"",H2047&lt;&gt;""),N(G2047),0)</f>
        <v/>
      </c>
    </row>
    <row r="2048">
      <c r="A2048" s="19" t="n"/>
      <c r="B2048" s="20">
        <f>IF(A2048="","",IF(R2048=0,"⚠ أضف سطر عهدة أولًا","BDR-"&amp;TEXT(R2048,"000")))</f>
        <v/>
      </c>
      <c r="C2048" s="21" t="n"/>
      <c r="D2048" s="20">
        <f>IF(C2048="","",IF(S2048="","خارج السنة المالية",INDEX(القوائم!$D$2:$D$13,S2048)))</f>
        <v/>
      </c>
      <c r="E2048" s="22" t="n"/>
      <c r="F2048" s="23" t="n"/>
      <c r="G2048" s="23" t="n"/>
      <c r="H2048" s="22" t="n"/>
      <c r="I2048" s="19" t="n"/>
      <c r="J2048" s="21" t="n"/>
      <c r="K2048" s="19" t="n"/>
      <c r="L2048" s="19" t="n"/>
      <c r="M2048" s="21" t="n"/>
      <c r="N2048" s="22" t="n"/>
      <c r="O2048" s="24">
        <f>IF(A2048&lt;&gt;"عهدة","",SUMIFS($G$8:$G$5007,$B$8:$B$5007,B2048,$A$8:$A$5007,"مصروف",$I$8:$I$5007,"&lt;&gt;مرفوض"))</f>
        <v/>
      </c>
      <c r="P2048" s="25">
        <f>IF(A2048&lt;&gt;"عهدة","",N(F2048)-O2048)</f>
        <v/>
      </c>
      <c r="Q2048" s="26">
        <f>IF(A2048="","",IF(A2048="عهدة",IF(N(F2048)=0,"⚠ أدخل قيمة العهدة",IF(P2048&lt;0,"⛔ عجز / زيادة مصروفات "&amp;TEXT(-P2048,"#,##0"),IF(COUNTIFS($B$8:$B$5007,B2048,$A$8:$A$5007,"مصروف",$I$8:$I$5007,"&lt;&gt;مرفوض",$K$8:$K$5007,"&lt;&gt;نعم")&gt;0,"⚠ "&amp;COUNTIFS($B$8:$B$5007,B2048,$A$8:$A$5007,"مصروف",$I$8:$I$5007,"&lt;&gt;مرفوض",$K$8:$K$5007,"&lt;&gt;نعم")&amp;" مصروف غير مسوى",IF(L2048="تمت التسوية",IF(P2048=0,"✔ متوازنة وتمت التسوية","✔ تمت التسوية – متبقي "&amp;TEXT(P2048,"#,##0")),IF(P2048&gt;0,"متبقي "&amp;TEXT(P2048,"#,##0"),"✔ متوازنة"))))),IF(R2048=0,"⚠ أضف سطر عهدة أولًا",IF(OR(C2048="",N(G2048)=0),"⚠ أكمل التاريخ والقيمة",IF(S2048="","⚠ التاريخ خارج السنة المالية",IF(H2048="","⚠ اختر بند الموازنة",IF(I2048="مرفوض","✖ مرفوض من المدير",IF(I2048&lt;&gt;"موافق","⏳ بانتظار موافقة المدير",IF(K2048&lt;&gt;"نعم","⚠ غير مسوى مع الحسابات","✔ معتمد ومسوى")))))))))</f>
        <v/>
      </c>
      <c r="R2048">
        <f>N(R2047)+IF(A2048="عهدة",1,0)</f>
        <v/>
      </c>
      <c r="S2048">
        <f>IF(C2048="","",IF(AND(C2048&gt;=DATE(2026,9,1),C2048&lt;=DATE(2027,8,31)),(YEAR(C2048)-2026)*12+MONTH(C2048)-8,""))</f>
        <v/>
      </c>
      <c r="T2048">
        <f>IF(AND(A2048="مصروف",R2048&gt;0,I2048="موافق",S2048&lt;&gt;"",H2048&lt;&gt;""),N(G2048),0)</f>
        <v/>
      </c>
    </row>
    <row r="2049">
      <c r="A2049" s="19" t="n"/>
      <c r="B2049" s="20">
        <f>IF(A2049="","",IF(R2049=0,"⚠ أضف سطر عهدة أولًا","BDR-"&amp;TEXT(R2049,"000")))</f>
        <v/>
      </c>
      <c r="C2049" s="21" t="n"/>
      <c r="D2049" s="20">
        <f>IF(C2049="","",IF(S2049="","خارج السنة المالية",INDEX(القوائم!$D$2:$D$13,S2049)))</f>
        <v/>
      </c>
      <c r="E2049" s="22" t="n"/>
      <c r="F2049" s="23" t="n"/>
      <c r="G2049" s="23" t="n"/>
      <c r="H2049" s="22" t="n"/>
      <c r="I2049" s="19" t="n"/>
      <c r="J2049" s="21" t="n"/>
      <c r="K2049" s="19" t="n"/>
      <c r="L2049" s="19" t="n"/>
      <c r="M2049" s="21" t="n"/>
      <c r="N2049" s="22" t="n"/>
      <c r="O2049" s="24">
        <f>IF(A2049&lt;&gt;"عهدة","",SUMIFS($G$8:$G$5007,$B$8:$B$5007,B2049,$A$8:$A$5007,"مصروف",$I$8:$I$5007,"&lt;&gt;مرفوض"))</f>
        <v/>
      </c>
      <c r="P2049" s="25">
        <f>IF(A2049&lt;&gt;"عهدة","",N(F2049)-O2049)</f>
        <v/>
      </c>
      <c r="Q2049" s="26">
        <f>IF(A2049="","",IF(A2049="عهدة",IF(N(F2049)=0,"⚠ أدخل قيمة العهدة",IF(P2049&lt;0,"⛔ عجز / زيادة مصروفات "&amp;TEXT(-P2049,"#,##0"),IF(COUNTIFS($B$8:$B$5007,B2049,$A$8:$A$5007,"مصروف",$I$8:$I$5007,"&lt;&gt;مرفوض",$K$8:$K$5007,"&lt;&gt;نعم")&gt;0,"⚠ "&amp;COUNTIFS($B$8:$B$5007,B2049,$A$8:$A$5007,"مصروف",$I$8:$I$5007,"&lt;&gt;مرفوض",$K$8:$K$5007,"&lt;&gt;نعم")&amp;" مصروف غير مسوى",IF(L2049="تمت التسوية",IF(P2049=0,"✔ متوازنة وتمت التسوية","✔ تمت التسوية – متبقي "&amp;TEXT(P2049,"#,##0")),IF(P2049&gt;0,"متبقي "&amp;TEXT(P2049,"#,##0"),"✔ متوازنة"))))),IF(R2049=0,"⚠ أضف سطر عهدة أولًا",IF(OR(C2049="",N(G2049)=0),"⚠ أكمل التاريخ والقيمة",IF(S2049="","⚠ التاريخ خارج السنة المالية",IF(H2049="","⚠ اختر بند الموازنة",IF(I2049="مرفوض","✖ مرفوض من المدير",IF(I2049&lt;&gt;"موافق","⏳ بانتظار موافقة المدير",IF(K2049&lt;&gt;"نعم","⚠ غير مسوى مع الحسابات","✔ معتمد ومسوى")))))))))</f>
        <v/>
      </c>
      <c r="R2049">
        <f>N(R2048)+IF(A2049="عهدة",1,0)</f>
        <v/>
      </c>
      <c r="S2049">
        <f>IF(C2049="","",IF(AND(C2049&gt;=DATE(2026,9,1),C2049&lt;=DATE(2027,8,31)),(YEAR(C2049)-2026)*12+MONTH(C2049)-8,""))</f>
        <v/>
      </c>
      <c r="T2049">
        <f>IF(AND(A2049="مصروف",R2049&gt;0,I2049="موافق",S2049&lt;&gt;"",H2049&lt;&gt;""),N(G2049),0)</f>
        <v/>
      </c>
    </row>
    <row r="2050">
      <c r="A2050" s="19" t="n"/>
      <c r="B2050" s="20">
        <f>IF(A2050="","",IF(R2050=0,"⚠ أضف سطر عهدة أولًا","BDR-"&amp;TEXT(R2050,"000")))</f>
        <v/>
      </c>
      <c r="C2050" s="21" t="n"/>
      <c r="D2050" s="20">
        <f>IF(C2050="","",IF(S2050="","خارج السنة المالية",INDEX(القوائم!$D$2:$D$13,S2050)))</f>
        <v/>
      </c>
      <c r="E2050" s="22" t="n"/>
      <c r="F2050" s="23" t="n"/>
      <c r="G2050" s="23" t="n"/>
      <c r="H2050" s="22" t="n"/>
      <c r="I2050" s="19" t="n"/>
      <c r="J2050" s="21" t="n"/>
      <c r="K2050" s="19" t="n"/>
      <c r="L2050" s="19" t="n"/>
      <c r="M2050" s="21" t="n"/>
      <c r="N2050" s="22" t="n"/>
      <c r="O2050" s="24">
        <f>IF(A2050&lt;&gt;"عهدة","",SUMIFS($G$8:$G$5007,$B$8:$B$5007,B2050,$A$8:$A$5007,"مصروف",$I$8:$I$5007,"&lt;&gt;مرفوض"))</f>
        <v/>
      </c>
      <c r="P2050" s="25">
        <f>IF(A2050&lt;&gt;"عهدة","",N(F2050)-O2050)</f>
        <v/>
      </c>
      <c r="Q2050" s="26">
        <f>IF(A2050="","",IF(A2050="عهدة",IF(N(F2050)=0,"⚠ أدخل قيمة العهدة",IF(P2050&lt;0,"⛔ عجز / زيادة مصروفات "&amp;TEXT(-P2050,"#,##0"),IF(COUNTIFS($B$8:$B$5007,B2050,$A$8:$A$5007,"مصروف",$I$8:$I$5007,"&lt;&gt;مرفوض",$K$8:$K$5007,"&lt;&gt;نعم")&gt;0,"⚠ "&amp;COUNTIFS($B$8:$B$5007,B2050,$A$8:$A$5007,"مصروف",$I$8:$I$5007,"&lt;&gt;مرفوض",$K$8:$K$5007,"&lt;&gt;نعم")&amp;" مصروف غير مسوى",IF(L2050="تمت التسوية",IF(P2050=0,"✔ متوازنة وتمت التسوية","✔ تمت التسوية – متبقي "&amp;TEXT(P2050,"#,##0")),IF(P2050&gt;0,"متبقي "&amp;TEXT(P2050,"#,##0"),"✔ متوازنة"))))),IF(R2050=0,"⚠ أضف سطر عهدة أولًا",IF(OR(C2050="",N(G2050)=0),"⚠ أكمل التاريخ والقيمة",IF(S2050="","⚠ التاريخ خارج السنة المالية",IF(H2050="","⚠ اختر بند الموازنة",IF(I2050="مرفوض","✖ مرفوض من المدير",IF(I2050&lt;&gt;"موافق","⏳ بانتظار موافقة المدير",IF(K2050&lt;&gt;"نعم","⚠ غير مسوى مع الحسابات","✔ معتمد ومسوى")))))))))</f>
        <v/>
      </c>
      <c r="R2050">
        <f>N(R2049)+IF(A2050="عهدة",1,0)</f>
        <v/>
      </c>
      <c r="S2050">
        <f>IF(C2050="","",IF(AND(C2050&gt;=DATE(2026,9,1),C2050&lt;=DATE(2027,8,31)),(YEAR(C2050)-2026)*12+MONTH(C2050)-8,""))</f>
        <v/>
      </c>
      <c r="T2050">
        <f>IF(AND(A2050="مصروف",R2050&gt;0,I2050="موافق",S2050&lt;&gt;"",H2050&lt;&gt;""),N(G2050),0)</f>
        <v/>
      </c>
    </row>
    <row r="2051">
      <c r="A2051" s="19" t="n"/>
      <c r="B2051" s="20">
        <f>IF(A2051="","",IF(R2051=0,"⚠ أضف سطر عهدة أولًا","BDR-"&amp;TEXT(R2051,"000")))</f>
        <v/>
      </c>
      <c r="C2051" s="21" t="n"/>
      <c r="D2051" s="20">
        <f>IF(C2051="","",IF(S2051="","خارج السنة المالية",INDEX(القوائم!$D$2:$D$13,S2051)))</f>
        <v/>
      </c>
      <c r="E2051" s="22" t="n"/>
      <c r="F2051" s="23" t="n"/>
      <c r="G2051" s="23" t="n"/>
      <c r="H2051" s="22" t="n"/>
      <c r="I2051" s="19" t="n"/>
      <c r="J2051" s="21" t="n"/>
      <c r="K2051" s="19" t="n"/>
      <c r="L2051" s="19" t="n"/>
      <c r="M2051" s="21" t="n"/>
      <c r="N2051" s="22" t="n"/>
      <c r="O2051" s="24">
        <f>IF(A2051&lt;&gt;"عهدة","",SUMIFS($G$8:$G$5007,$B$8:$B$5007,B2051,$A$8:$A$5007,"مصروف",$I$8:$I$5007,"&lt;&gt;مرفوض"))</f>
        <v/>
      </c>
      <c r="P2051" s="25">
        <f>IF(A2051&lt;&gt;"عهدة","",N(F2051)-O2051)</f>
        <v/>
      </c>
      <c r="Q2051" s="26">
        <f>IF(A2051="","",IF(A2051="عهدة",IF(N(F2051)=0,"⚠ أدخل قيمة العهدة",IF(P2051&lt;0,"⛔ عجز / زيادة مصروفات "&amp;TEXT(-P2051,"#,##0"),IF(COUNTIFS($B$8:$B$5007,B2051,$A$8:$A$5007,"مصروف",$I$8:$I$5007,"&lt;&gt;مرفوض",$K$8:$K$5007,"&lt;&gt;نعم")&gt;0,"⚠ "&amp;COUNTIFS($B$8:$B$5007,B2051,$A$8:$A$5007,"مصروف",$I$8:$I$5007,"&lt;&gt;مرفوض",$K$8:$K$5007,"&lt;&gt;نعم")&amp;" مصروف غير مسوى",IF(L2051="تمت التسوية",IF(P2051=0,"✔ متوازنة وتمت التسوية","✔ تمت التسوية – متبقي "&amp;TEXT(P2051,"#,##0")),IF(P2051&gt;0,"متبقي "&amp;TEXT(P2051,"#,##0"),"✔ متوازنة"))))),IF(R2051=0,"⚠ أضف سطر عهدة أولًا",IF(OR(C2051="",N(G2051)=0),"⚠ أكمل التاريخ والقيمة",IF(S2051="","⚠ التاريخ خارج السنة المالية",IF(H2051="","⚠ اختر بند الموازنة",IF(I2051="مرفوض","✖ مرفوض من المدير",IF(I2051&lt;&gt;"موافق","⏳ بانتظار موافقة المدير",IF(K2051&lt;&gt;"نعم","⚠ غير مسوى مع الحسابات","✔ معتمد ومسوى")))))))))</f>
        <v/>
      </c>
      <c r="R2051">
        <f>N(R2050)+IF(A2051="عهدة",1,0)</f>
        <v/>
      </c>
      <c r="S2051">
        <f>IF(C2051="","",IF(AND(C2051&gt;=DATE(2026,9,1),C2051&lt;=DATE(2027,8,31)),(YEAR(C2051)-2026)*12+MONTH(C2051)-8,""))</f>
        <v/>
      </c>
      <c r="T2051">
        <f>IF(AND(A2051="مصروف",R2051&gt;0,I2051="موافق",S2051&lt;&gt;"",H2051&lt;&gt;""),N(G2051),0)</f>
        <v/>
      </c>
    </row>
    <row r="2052">
      <c r="A2052" s="19" t="n"/>
      <c r="B2052" s="20">
        <f>IF(A2052="","",IF(R2052=0,"⚠ أضف سطر عهدة أولًا","BDR-"&amp;TEXT(R2052,"000")))</f>
        <v/>
      </c>
      <c r="C2052" s="21" t="n"/>
      <c r="D2052" s="20">
        <f>IF(C2052="","",IF(S2052="","خارج السنة المالية",INDEX(القوائم!$D$2:$D$13,S2052)))</f>
        <v/>
      </c>
      <c r="E2052" s="22" t="n"/>
      <c r="F2052" s="23" t="n"/>
      <c r="G2052" s="23" t="n"/>
      <c r="H2052" s="22" t="n"/>
      <c r="I2052" s="19" t="n"/>
      <c r="J2052" s="21" t="n"/>
      <c r="K2052" s="19" t="n"/>
      <c r="L2052" s="19" t="n"/>
      <c r="M2052" s="21" t="n"/>
      <c r="N2052" s="22" t="n"/>
      <c r="O2052" s="24">
        <f>IF(A2052&lt;&gt;"عهدة","",SUMIFS($G$8:$G$5007,$B$8:$B$5007,B2052,$A$8:$A$5007,"مصروف",$I$8:$I$5007,"&lt;&gt;مرفوض"))</f>
        <v/>
      </c>
      <c r="P2052" s="25">
        <f>IF(A2052&lt;&gt;"عهدة","",N(F2052)-O2052)</f>
        <v/>
      </c>
      <c r="Q2052" s="26">
        <f>IF(A2052="","",IF(A2052="عهدة",IF(N(F2052)=0,"⚠ أدخل قيمة العهدة",IF(P2052&lt;0,"⛔ عجز / زيادة مصروفات "&amp;TEXT(-P2052,"#,##0"),IF(COUNTIFS($B$8:$B$5007,B2052,$A$8:$A$5007,"مصروف",$I$8:$I$5007,"&lt;&gt;مرفوض",$K$8:$K$5007,"&lt;&gt;نعم")&gt;0,"⚠ "&amp;COUNTIFS($B$8:$B$5007,B2052,$A$8:$A$5007,"مصروف",$I$8:$I$5007,"&lt;&gt;مرفوض",$K$8:$K$5007,"&lt;&gt;نعم")&amp;" مصروف غير مسوى",IF(L2052="تمت التسوية",IF(P2052=0,"✔ متوازنة وتمت التسوية","✔ تمت التسوية – متبقي "&amp;TEXT(P2052,"#,##0")),IF(P2052&gt;0,"متبقي "&amp;TEXT(P2052,"#,##0"),"✔ متوازنة"))))),IF(R2052=0,"⚠ أضف سطر عهدة أولًا",IF(OR(C2052="",N(G2052)=0),"⚠ أكمل التاريخ والقيمة",IF(S2052="","⚠ التاريخ خارج السنة المالية",IF(H2052="","⚠ اختر بند الموازنة",IF(I2052="مرفوض","✖ مرفوض من المدير",IF(I2052&lt;&gt;"موافق","⏳ بانتظار موافقة المدير",IF(K2052&lt;&gt;"نعم","⚠ غير مسوى مع الحسابات","✔ معتمد ومسوى")))))))))</f>
        <v/>
      </c>
      <c r="R2052">
        <f>N(R2051)+IF(A2052="عهدة",1,0)</f>
        <v/>
      </c>
      <c r="S2052">
        <f>IF(C2052="","",IF(AND(C2052&gt;=DATE(2026,9,1),C2052&lt;=DATE(2027,8,31)),(YEAR(C2052)-2026)*12+MONTH(C2052)-8,""))</f>
        <v/>
      </c>
      <c r="T2052">
        <f>IF(AND(A2052="مصروف",R2052&gt;0,I2052="موافق",S2052&lt;&gt;"",H2052&lt;&gt;""),N(G2052),0)</f>
        <v/>
      </c>
    </row>
    <row r="2053">
      <c r="A2053" s="19" t="n"/>
      <c r="B2053" s="20">
        <f>IF(A2053="","",IF(R2053=0,"⚠ أضف سطر عهدة أولًا","BDR-"&amp;TEXT(R2053,"000")))</f>
        <v/>
      </c>
      <c r="C2053" s="21" t="n"/>
      <c r="D2053" s="20">
        <f>IF(C2053="","",IF(S2053="","خارج السنة المالية",INDEX(القوائم!$D$2:$D$13,S2053)))</f>
        <v/>
      </c>
      <c r="E2053" s="22" t="n"/>
      <c r="F2053" s="23" t="n"/>
      <c r="G2053" s="23" t="n"/>
      <c r="H2053" s="22" t="n"/>
      <c r="I2053" s="19" t="n"/>
      <c r="J2053" s="21" t="n"/>
      <c r="K2053" s="19" t="n"/>
      <c r="L2053" s="19" t="n"/>
      <c r="M2053" s="21" t="n"/>
      <c r="N2053" s="22" t="n"/>
      <c r="O2053" s="24">
        <f>IF(A2053&lt;&gt;"عهدة","",SUMIFS($G$8:$G$5007,$B$8:$B$5007,B2053,$A$8:$A$5007,"مصروف",$I$8:$I$5007,"&lt;&gt;مرفوض"))</f>
        <v/>
      </c>
      <c r="P2053" s="25">
        <f>IF(A2053&lt;&gt;"عهدة","",N(F2053)-O2053)</f>
        <v/>
      </c>
      <c r="Q2053" s="26">
        <f>IF(A2053="","",IF(A2053="عهدة",IF(N(F2053)=0,"⚠ أدخل قيمة العهدة",IF(P2053&lt;0,"⛔ عجز / زيادة مصروفات "&amp;TEXT(-P2053,"#,##0"),IF(COUNTIFS($B$8:$B$5007,B2053,$A$8:$A$5007,"مصروف",$I$8:$I$5007,"&lt;&gt;مرفوض",$K$8:$K$5007,"&lt;&gt;نعم")&gt;0,"⚠ "&amp;COUNTIFS($B$8:$B$5007,B2053,$A$8:$A$5007,"مصروف",$I$8:$I$5007,"&lt;&gt;مرفوض",$K$8:$K$5007,"&lt;&gt;نعم")&amp;" مصروف غير مسوى",IF(L2053="تمت التسوية",IF(P2053=0,"✔ متوازنة وتمت التسوية","✔ تمت التسوية – متبقي "&amp;TEXT(P2053,"#,##0")),IF(P2053&gt;0,"متبقي "&amp;TEXT(P2053,"#,##0"),"✔ متوازنة"))))),IF(R2053=0,"⚠ أضف سطر عهدة أولًا",IF(OR(C2053="",N(G2053)=0),"⚠ أكمل التاريخ والقيمة",IF(S2053="","⚠ التاريخ خارج السنة المالية",IF(H2053="","⚠ اختر بند الموازنة",IF(I2053="مرفوض","✖ مرفوض من المدير",IF(I2053&lt;&gt;"موافق","⏳ بانتظار موافقة المدير",IF(K2053&lt;&gt;"نعم","⚠ غير مسوى مع الحسابات","✔ معتمد ومسوى")))))))))</f>
        <v/>
      </c>
      <c r="R2053">
        <f>N(R2052)+IF(A2053="عهدة",1,0)</f>
        <v/>
      </c>
      <c r="S2053">
        <f>IF(C2053="","",IF(AND(C2053&gt;=DATE(2026,9,1),C2053&lt;=DATE(2027,8,31)),(YEAR(C2053)-2026)*12+MONTH(C2053)-8,""))</f>
        <v/>
      </c>
      <c r="T2053">
        <f>IF(AND(A2053="مصروف",R2053&gt;0,I2053="موافق",S2053&lt;&gt;"",H2053&lt;&gt;""),N(G2053),0)</f>
        <v/>
      </c>
    </row>
    <row r="2054">
      <c r="A2054" s="19" t="n"/>
      <c r="B2054" s="20">
        <f>IF(A2054="","",IF(R2054=0,"⚠ أضف سطر عهدة أولًا","BDR-"&amp;TEXT(R2054,"000")))</f>
        <v/>
      </c>
      <c r="C2054" s="21" t="n"/>
      <c r="D2054" s="20">
        <f>IF(C2054="","",IF(S2054="","خارج السنة المالية",INDEX(القوائم!$D$2:$D$13,S2054)))</f>
        <v/>
      </c>
      <c r="E2054" s="22" t="n"/>
      <c r="F2054" s="23" t="n"/>
      <c r="G2054" s="23" t="n"/>
      <c r="H2054" s="22" t="n"/>
      <c r="I2054" s="19" t="n"/>
      <c r="J2054" s="21" t="n"/>
      <c r="K2054" s="19" t="n"/>
      <c r="L2054" s="19" t="n"/>
      <c r="M2054" s="21" t="n"/>
      <c r="N2054" s="22" t="n"/>
      <c r="O2054" s="24">
        <f>IF(A2054&lt;&gt;"عهدة","",SUMIFS($G$8:$G$5007,$B$8:$B$5007,B2054,$A$8:$A$5007,"مصروف",$I$8:$I$5007,"&lt;&gt;مرفوض"))</f>
        <v/>
      </c>
      <c r="P2054" s="25">
        <f>IF(A2054&lt;&gt;"عهدة","",N(F2054)-O2054)</f>
        <v/>
      </c>
      <c r="Q2054" s="26">
        <f>IF(A2054="","",IF(A2054="عهدة",IF(N(F2054)=0,"⚠ أدخل قيمة العهدة",IF(P2054&lt;0,"⛔ عجز / زيادة مصروفات "&amp;TEXT(-P2054,"#,##0"),IF(COUNTIFS($B$8:$B$5007,B2054,$A$8:$A$5007,"مصروف",$I$8:$I$5007,"&lt;&gt;مرفوض",$K$8:$K$5007,"&lt;&gt;نعم")&gt;0,"⚠ "&amp;COUNTIFS($B$8:$B$5007,B2054,$A$8:$A$5007,"مصروف",$I$8:$I$5007,"&lt;&gt;مرفوض",$K$8:$K$5007,"&lt;&gt;نعم")&amp;" مصروف غير مسوى",IF(L2054="تمت التسوية",IF(P2054=0,"✔ متوازنة وتمت التسوية","✔ تمت التسوية – متبقي "&amp;TEXT(P2054,"#,##0")),IF(P2054&gt;0,"متبقي "&amp;TEXT(P2054,"#,##0"),"✔ متوازنة"))))),IF(R2054=0,"⚠ أضف سطر عهدة أولًا",IF(OR(C2054="",N(G2054)=0),"⚠ أكمل التاريخ والقيمة",IF(S2054="","⚠ التاريخ خارج السنة المالية",IF(H2054="","⚠ اختر بند الموازنة",IF(I2054="مرفوض","✖ مرفوض من المدير",IF(I2054&lt;&gt;"موافق","⏳ بانتظار موافقة المدير",IF(K2054&lt;&gt;"نعم","⚠ غير مسوى مع الحسابات","✔ معتمد ومسوى")))))))))</f>
        <v/>
      </c>
      <c r="R2054">
        <f>N(R2053)+IF(A2054="عهدة",1,0)</f>
        <v/>
      </c>
      <c r="S2054">
        <f>IF(C2054="","",IF(AND(C2054&gt;=DATE(2026,9,1),C2054&lt;=DATE(2027,8,31)),(YEAR(C2054)-2026)*12+MONTH(C2054)-8,""))</f>
        <v/>
      </c>
      <c r="T2054">
        <f>IF(AND(A2054="مصروف",R2054&gt;0,I2054="موافق",S2054&lt;&gt;"",H2054&lt;&gt;""),N(G2054),0)</f>
        <v/>
      </c>
    </row>
    <row r="2055">
      <c r="A2055" s="19" t="n"/>
      <c r="B2055" s="20">
        <f>IF(A2055="","",IF(R2055=0,"⚠ أضف سطر عهدة أولًا","BDR-"&amp;TEXT(R2055,"000")))</f>
        <v/>
      </c>
      <c r="C2055" s="21" t="n"/>
      <c r="D2055" s="20">
        <f>IF(C2055="","",IF(S2055="","خارج السنة المالية",INDEX(القوائم!$D$2:$D$13,S2055)))</f>
        <v/>
      </c>
      <c r="E2055" s="22" t="n"/>
      <c r="F2055" s="23" t="n"/>
      <c r="G2055" s="23" t="n"/>
      <c r="H2055" s="22" t="n"/>
      <c r="I2055" s="19" t="n"/>
      <c r="J2055" s="21" t="n"/>
      <c r="K2055" s="19" t="n"/>
      <c r="L2055" s="19" t="n"/>
      <c r="M2055" s="21" t="n"/>
      <c r="N2055" s="22" t="n"/>
      <c r="O2055" s="24">
        <f>IF(A2055&lt;&gt;"عهدة","",SUMIFS($G$8:$G$5007,$B$8:$B$5007,B2055,$A$8:$A$5007,"مصروف",$I$8:$I$5007,"&lt;&gt;مرفوض"))</f>
        <v/>
      </c>
      <c r="P2055" s="25">
        <f>IF(A2055&lt;&gt;"عهدة","",N(F2055)-O2055)</f>
        <v/>
      </c>
      <c r="Q2055" s="26">
        <f>IF(A2055="","",IF(A2055="عهدة",IF(N(F2055)=0,"⚠ أدخل قيمة العهدة",IF(P2055&lt;0,"⛔ عجز / زيادة مصروفات "&amp;TEXT(-P2055,"#,##0"),IF(COUNTIFS($B$8:$B$5007,B2055,$A$8:$A$5007,"مصروف",$I$8:$I$5007,"&lt;&gt;مرفوض",$K$8:$K$5007,"&lt;&gt;نعم")&gt;0,"⚠ "&amp;COUNTIFS($B$8:$B$5007,B2055,$A$8:$A$5007,"مصروف",$I$8:$I$5007,"&lt;&gt;مرفوض",$K$8:$K$5007,"&lt;&gt;نعم")&amp;" مصروف غير مسوى",IF(L2055="تمت التسوية",IF(P2055=0,"✔ متوازنة وتمت التسوية","✔ تمت التسوية – متبقي "&amp;TEXT(P2055,"#,##0")),IF(P2055&gt;0,"متبقي "&amp;TEXT(P2055,"#,##0"),"✔ متوازنة"))))),IF(R2055=0,"⚠ أضف سطر عهدة أولًا",IF(OR(C2055="",N(G2055)=0),"⚠ أكمل التاريخ والقيمة",IF(S2055="","⚠ التاريخ خارج السنة المالية",IF(H2055="","⚠ اختر بند الموازنة",IF(I2055="مرفوض","✖ مرفوض من المدير",IF(I2055&lt;&gt;"موافق","⏳ بانتظار موافقة المدير",IF(K2055&lt;&gt;"نعم","⚠ غير مسوى مع الحسابات","✔ معتمد ومسوى")))))))))</f>
        <v/>
      </c>
      <c r="R2055">
        <f>N(R2054)+IF(A2055="عهدة",1,0)</f>
        <v/>
      </c>
      <c r="S2055">
        <f>IF(C2055="","",IF(AND(C2055&gt;=DATE(2026,9,1),C2055&lt;=DATE(2027,8,31)),(YEAR(C2055)-2026)*12+MONTH(C2055)-8,""))</f>
        <v/>
      </c>
      <c r="T2055">
        <f>IF(AND(A2055="مصروف",R2055&gt;0,I2055="موافق",S2055&lt;&gt;"",H2055&lt;&gt;""),N(G2055),0)</f>
        <v/>
      </c>
    </row>
    <row r="2056">
      <c r="A2056" s="19" t="n"/>
      <c r="B2056" s="20">
        <f>IF(A2056="","",IF(R2056=0,"⚠ أضف سطر عهدة أولًا","BDR-"&amp;TEXT(R2056,"000")))</f>
        <v/>
      </c>
      <c r="C2056" s="21" t="n"/>
      <c r="D2056" s="20">
        <f>IF(C2056="","",IF(S2056="","خارج السنة المالية",INDEX(القوائم!$D$2:$D$13,S2056)))</f>
        <v/>
      </c>
      <c r="E2056" s="22" t="n"/>
      <c r="F2056" s="23" t="n"/>
      <c r="G2056" s="23" t="n"/>
      <c r="H2056" s="22" t="n"/>
      <c r="I2056" s="19" t="n"/>
      <c r="J2056" s="21" t="n"/>
      <c r="K2056" s="19" t="n"/>
      <c r="L2056" s="19" t="n"/>
      <c r="M2056" s="21" t="n"/>
      <c r="N2056" s="22" t="n"/>
      <c r="O2056" s="24">
        <f>IF(A2056&lt;&gt;"عهدة","",SUMIFS($G$8:$G$5007,$B$8:$B$5007,B2056,$A$8:$A$5007,"مصروف",$I$8:$I$5007,"&lt;&gt;مرفوض"))</f>
        <v/>
      </c>
      <c r="P2056" s="25">
        <f>IF(A2056&lt;&gt;"عهدة","",N(F2056)-O2056)</f>
        <v/>
      </c>
      <c r="Q2056" s="26">
        <f>IF(A2056="","",IF(A2056="عهدة",IF(N(F2056)=0,"⚠ أدخل قيمة العهدة",IF(P2056&lt;0,"⛔ عجز / زيادة مصروفات "&amp;TEXT(-P2056,"#,##0"),IF(COUNTIFS($B$8:$B$5007,B2056,$A$8:$A$5007,"مصروف",$I$8:$I$5007,"&lt;&gt;مرفوض",$K$8:$K$5007,"&lt;&gt;نعم")&gt;0,"⚠ "&amp;COUNTIFS($B$8:$B$5007,B2056,$A$8:$A$5007,"مصروف",$I$8:$I$5007,"&lt;&gt;مرفوض",$K$8:$K$5007,"&lt;&gt;نعم")&amp;" مصروف غير مسوى",IF(L2056="تمت التسوية",IF(P2056=0,"✔ متوازنة وتمت التسوية","✔ تمت التسوية – متبقي "&amp;TEXT(P2056,"#,##0")),IF(P2056&gt;0,"متبقي "&amp;TEXT(P2056,"#,##0"),"✔ متوازنة"))))),IF(R2056=0,"⚠ أضف سطر عهدة أولًا",IF(OR(C2056="",N(G2056)=0),"⚠ أكمل التاريخ والقيمة",IF(S2056="","⚠ التاريخ خارج السنة المالية",IF(H2056="","⚠ اختر بند الموازنة",IF(I2056="مرفوض","✖ مرفوض من المدير",IF(I2056&lt;&gt;"موافق","⏳ بانتظار موافقة المدير",IF(K2056&lt;&gt;"نعم","⚠ غير مسوى مع الحسابات","✔ معتمد ومسوى")))))))))</f>
        <v/>
      </c>
      <c r="R2056">
        <f>N(R2055)+IF(A2056="عهدة",1,0)</f>
        <v/>
      </c>
      <c r="S2056">
        <f>IF(C2056="","",IF(AND(C2056&gt;=DATE(2026,9,1),C2056&lt;=DATE(2027,8,31)),(YEAR(C2056)-2026)*12+MONTH(C2056)-8,""))</f>
        <v/>
      </c>
      <c r="T2056">
        <f>IF(AND(A2056="مصروف",R2056&gt;0,I2056="موافق",S2056&lt;&gt;"",H2056&lt;&gt;""),N(G2056),0)</f>
        <v/>
      </c>
    </row>
    <row r="2057">
      <c r="A2057" s="19" t="n"/>
      <c r="B2057" s="20">
        <f>IF(A2057="","",IF(R2057=0,"⚠ أضف سطر عهدة أولًا","BDR-"&amp;TEXT(R2057,"000")))</f>
        <v/>
      </c>
      <c r="C2057" s="21" t="n"/>
      <c r="D2057" s="20">
        <f>IF(C2057="","",IF(S2057="","خارج السنة المالية",INDEX(القوائم!$D$2:$D$13,S2057)))</f>
        <v/>
      </c>
      <c r="E2057" s="22" t="n"/>
      <c r="F2057" s="23" t="n"/>
      <c r="G2057" s="23" t="n"/>
      <c r="H2057" s="22" t="n"/>
      <c r="I2057" s="19" t="n"/>
      <c r="J2057" s="21" t="n"/>
      <c r="K2057" s="19" t="n"/>
      <c r="L2057" s="19" t="n"/>
      <c r="M2057" s="21" t="n"/>
      <c r="N2057" s="22" t="n"/>
      <c r="O2057" s="24">
        <f>IF(A2057&lt;&gt;"عهدة","",SUMIFS($G$8:$G$5007,$B$8:$B$5007,B2057,$A$8:$A$5007,"مصروف",$I$8:$I$5007,"&lt;&gt;مرفوض"))</f>
        <v/>
      </c>
      <c r="P2057" s="25">
        <f>IF(A2057&lt;&gt;"عهدة","",N(F2057)-O2057)</f>
        <v/>
      </c>
      <c r="Q2057" s="26">
        <f>IF(A2057="","",IF(A2057="عهدة",IF(N(F2057)=0,"⚠ أدخل قيمة العهدة",IF(P2057&lt;0,"⛔ عجز / زيادة مصروفات "&amp;TEXT(-P2057,"#,##0"),IF(COUNTIFS($B$8:$B$5007,B2057,$A$8:$A$5007,"مصروف",$I$8:$I$5007,"&lt;&gt;مرفوض",$K$8:$K$5007,"&lt;&gt;نعم")&gt;0,"⚠ "&amp;COUNTIFS($B$8:$B$5007,B2057,$A$8:$A$5007,"مصروف",$I$8:$I$5007,"&lt;&gt;مرفوض",$K$8:$K$5007,"&lt;&gt;نعم")&amp;" مصروف غير مسوى",IF(L2057="تمت التسوية",IF(P2057=0,"✔ متوازنة وتمت التسوية","✔ تمت التسوية – متبقي "&amp;TEXT(P2057,"#,##0")),IF(P2057&gt;0,"متبقي "&amp;TEXT(P2057,"#,##0"),"✔ متوازنة"))))),IF(R2057=0,"⚠ أضف سطر عهدة أولًا",IF(OR(C2057="",N(G2057)=0),"⚠ أكمل التاريخ والقيمة",IF(S2057="","⚠ التاريخ خارج السنة المالية",IF(H2057="","⚠ اختر بند الموازنة",IF(I2057="مرفوض","✖ مرفوض من المدير",IF(I2057&lt;&gt;"موافق","⏳ بانتظار موافقة المدير",IF(K2057&lt;&gt;"نعم","⚠ غير مسوى مع الحسابات","✔ معتمد ومسوى")))))))))</f>
        <v/>
      </c>
      <c r="R2057">
        <f>N(R2056)+IF(A2057="عهدة",1,0)</f>
        <v/>
      </c>
      <c r="S2057">
        <f>IF(C2057="","",IF(AND(C2057&gt;=DATE(2026,9,1),C2057&lt;=DATE(2027,8,31)),(YEAR(C2057)-2026)*12+MONTH(C2057)-8,""))</f>
        <v/>
      </c>
      <c r="T2057">
        <f>IF(AND(A2057="مصروف",R2057&gt;0,I2057="موافق",S2057&lt;&gt;"",H2057&lt;&gt;""),N(G2057),0)</f>
        <v/>
      </c>
    </row>
    <row r="2058">
      <c r="A2058" s="19" t="n"/>
      <c r="B2058" s="20">
        <f>IF(A2058="","",IF(R2058=0,"⚠ أضف سطر عهدة أولًا","BDR-"&amp;TEXT(R2058,"000")))</f>
        <v/>
      </c>
      <c r="C2058" s="21" t="n"/>
      <c r="D2058" s="20">
        <f>IF(C2058="","",IF(S2058="","خارج السنة المالية",INDEX(القوائم!$D$2:$D$13,S2058)))</f>
        <v/>
      </c>
      <c r="E2058" s="22" t="n"/>
      <c r="F2058" s="23" t="n"/>
      <c r="G2058" s="23" t="n"/>
      <c r="H2058" s="22" t="n"/>
      <c r="I2058" s="19" t="n"/>
      <c r="J2058" s="21" t="n"/>
      <c r="K2058" s="19" t="n"/>
      <c r="L2058" s="19" t="n"/>
      <c r="M2058" s="21" t="n"/>
      <c r="N2058" s="22" t="n"/>
      <c r="O2058" s="24">
        <f>IF(A2058&lt;&gt;"عهدة","",SUMIFS($G$8:$G$5007,$B$8:$B$5007,B2058,$A$8:$A$5007,"مصروف",$I$8:$I$5007,"&lt;&gt;مرفوض"))</f>
        <v/>
      </c>
      <c r="P2058" s="25">
        <f>IF(A2058&lt;&gt;"عهدة","",N(F2058)-O2058)</f>
        <v/>
      </c>
      <c r="Q2058" s="26">
        <f>IF(A2058="","",IF(A2058="عهدة",IF(N(F2058)=0,"⚠ أدخل قيمة العهدة",IF(P2058&lt;0,"⛔ عجز / زيادة مصروفات "&amp;TEXT(-P2058,"#,##0"),IF(COUNTIFS($B$8:$B$5007,B2058,$A$8:$A$5007,"مصروف",$I$8:$I$5007,"&lt;&gt;مرفوض",$K$8:$K$5007,"&lt;&gt;نعم")&gt;0,"⚠ "&amp;COUNTIFS($B$8:$B$5007,B2058,$A$8:$A$5007,"مصروف",$I$8:$I$5007,"&lt;&gt;مرفوض",$K$8:$K$5007,"&lt;&gt;نعم")&amp;" مصروف غير مسوى",IF(L2058="تمت التسوية",IF(P2058=0,"✔ متوازنة وتمت التسوية","✔ تمت التسوية – متبقي "&amp;TEXT(P2058,"#,##0")),IF(P2058&gt;0,"متبقي "&amp;TEXT(P2058,"#,##0"),"✔ متوازنة"))))),IF(R2058=0,"⚠ أضف سطر عهدة أولًا",IF(OR(C2058="",N(G2058)=0),"⚠ أكمل التاريخ والقيمة",IF(S2058="","⚠ التاريخ خارج السنة المالية",IF(H2058="","⚠ اختر بند الموازنة",IF(I2058="مرفوض","✖ مرفوض من المدير",IF(I2058&lt;&gt;"موافق","⏳ بانتظار موافقة المدير",IF(K2058&lt;&gt;"نعم","⚠ غير مسوى مع الحسابات","✔ معتمد ومسوى")))))))))</f>
        <v/>
      </c>
      <c r="R2058">
        <f>N(R2057)+IF(A2058="عهدة",1,0)</f>
        <v/>
      </c>
      <c r="S2058">
        <f>IF(C2058="","",IF(AND(C2058&gt;=DATE(2026,9,1),C2058&lt;=DATE(2027,8,31)),(YEAR(C2058)-2026)*12+MONTH(C2058)-8,""))</f>
        <v/>
      </c>
      <c r="T2058">
        <f>IF(AND(A2058="مصروف",R2058&gt;0,I2058="موافق",S2058&lt;&gt;"",H2058&lt;&gt;""),N(G2058),0)</f>
        <v/>
      </c>
    </row>
    <row r="2059">
      <c r="A2059" s="19" t="n"/>
      <c r="B2059" s="20">
        <f>IF(A2059="","",IF(R2059=0,"⚠ أضف سطر عهدة أولًا","BDR-"&amp;TEXT(R2059,"000")))</f>
        <v/>
      </c>
      <c r="C2059" s="21" t="n"/>
      <c r="D2059" s="20">
        <f>IF(C2059="","",IF(S2059="","خارج السنة المالية",INDEX(القوائم!$D$2:$D$13,S2059)))</f>
        <v/>
      </c>
      <c r="E2059" s="22" t="n"/>
      <c r="F2059" s="23" t="n"/>
      <c r="G2059" s="23" t="n"/>
      <c r="H2059" s="22" t="n"/>
      <c r="I2059" s="19" t="n"/>
      <c r="J2059" s="21" t="n"/>
      <c r="K2059" s="19" t="n"/>
      <c r="L2059" s="19" t="n"/>
      <c r="M2059" s="21" t="n"/>
      <c r="N2059" s="22" t="n"/>
      <c r="O2059" s="24">
        <f>IF(A2059&lt;&gt;"عهدة","",SUMIFS($G$8:$G$5007,$B$8:$B$5007,B2059,$A$8:$A$5007,"مصروف",$I$8:$I$5007,"&lt;&gt;مرفوض"))</f>
        <v/>
      </c>
      <c r="P2059" s="25">
        <f>IF(A2059&lt;&gt;"عهدة","",N(F2059)-O2059)</f>
        <v/>
      </c>
      <c r="Q2059" s="26">
        <f>IF(A2059="","",IF(A2059="عهدة",IF(N(F2059)=0,"⚠ أدخل قيمة العهدة",IF(P2059&lt;0,"⛔ عجز / زيادة مصروفات "&amp;TEXT(-P2059,"#,##0"),IF(COUNTIFS($B$8:$B$5007,B2059,$A$8:$A$5007,"مصروف",$I$8:$I$5007,"&lt;&gt;مرفوض",$K$8:$K$5007,"&lt;&gt;نعم")&gt;0,"⚠ "&amp;COUNTIFS($B$8:$B$5007,B2059,$A$8:$A$5007,"مصروف",$I$8:$I$5007,"&lt;&gt;مرفوض",$K$8:$K$5007,"&lt;&gt;نعم")&amp;" مصروف غير مسوى",IF(L2059="تمت التسوية",IF(P2059=0,"✔ متوازنة وتمت التسوية","✔ تمت التسوية – متبقي "&amp;TEXT(P2059,"#,##0")),IF(P2059&gt;0,"متبقي "&amp;TEXT(P2059,"#,##0"),"✔ متوازنة"))))),IF(R2059=0,"⚠ أضف سطر عهدة أولًا",IF(OR(C2059="",N(G2059)=0),"⚠ أكمل التاريخ والقيمة",IF(S2059="","⚠ التاريخ خارج السنة المالية",IF(H2059="","⚠ اختر بند الموازنة",IF(I2059="مرفوض","✖ مرفوض من المدير",IF(I2059&lt;&gt;"موافق","⏳ بانتظار موافقة المدير",IF(K2059&lt;&gt;"نعم","⚠ غير مسوى مع الحسابات","✔ معتمد ومسوى")))))))))</f>
        <v/>
      </c>
      <c r="R2059">
        <f>N(R2058)+IF(A2059="عهدة",1,0)</f>
        <v/>
      </c>
      <c r="S2059">
        <f>IF(C2059="","",IF(AND(C2059&gt;=DATE(2026,9,1),C2059&lt;=DATE(2027,8,31)),(YEAR(C2059)-2026)*12+MONTH(C2059)-8,""))</f>
        <v/>
      </c>
      <c r="T2059">
        <f>IF(AND(A2059="مصروف",R2059&gt;0,I2059="موافق",S2059&lt;&gt;"",H2059&lt;&gt;""),N(G2059),0)</f>
        <v/>
      </c>
    </row>
    <row r="2060">
      <c r="A2060" s="19" t="n"/>
      <c r="B2060" s="20">
        <f>IF(A2060="","",IF(R2060=0,"⚠ أضف سطر عهدة أولًا","BDR-"&amp;TEXT(R2060,"000")))</f>
        <v/>
      </c>
      <c r="C2060" s="21" t="n"/>
      <c r="D2060" s="20">
        <f>IF(C2060="","",IF(S2060="","خارج السنة المالية",INDEX(القوائم!$D$2:$D$13,S2060)))</f>
        <v/>
      </c>
      <c r="E2060" s="22" t="n"/>
      <c r="F2060" s="23" t="n"/>
      <c r="G2060" s="23" t="n"/>
      <c r="H2060" s="22" t="n"/>
      <c r="I2060" s="19" t="n"/>
      <c r="J2060" s="21" t="n"/>
      <c r="K2060" s="19" t="n"/>
      <c r="L2060" s="19" t="n"/>
      <c r="M2060" s="21" t="n"/>
      <c r="N2060" s="22" t="n"/>
      <c r="O2060" s="24">
        <f>IF(A2060&lt;&gt;"عهدة","",SUMIFS($G$8:$G$5007,$B$8:$B$5007,B2060,$A$8:$A$5007,"مصروف",$I$8:$I$5007,"&lt;&gt;مرفوض"))</f>
        <v/>
      </c>
      <c r="P2060" s="25">
        <f>IF(A2060&lt;&gt;"عهدة","",N(F2060)-O2060)</f>
        <v/>
      </c>
      <c r="Q2060" s="26">
        <f>IF(A2060="","",IF(A2060="عهدة",IF(N(F2060)=0,"⚠ أدخل قيمة العهدة",IF(P2060&lt;0,"⛔ عجز / زيادة مصروفات "&amp;TEXT(-P2060,"#,##0"),IF(COUNTIFS($B$8:$B$5007,B2060,$A$8:$A$5007,"مصروف",$I$8:$I$5007,"&lt;&gt;مرفوض",$K$8:$K$5007,"&lt;&gt;نعم")&gt;0,"⚠ "&amp;COUNTIFS($B$8:$B$5007,B2060,$A$8:$A$5007,"مصروف",$I$8:$I$5007,"&lt;&gt;مرفوض",$K$8:$K$5007,"&lt;&gt;نعم")&amp;" مصروف غير مسوى",IF(L2060="تمت التسوية",IF(P2060=0,"✔ متوازنة وتمت التسوية","✔ تمت التسوية – متبقي "&amp;TEXT(P2060,"#,##0")),IF(P2060&gt;0,"متبقي "&amp;TEXT(P2060,"#,##0"),"✔ متوازنة"))))),IF(R2060=0,"⚠ أضف سطر عهدة أولًا",IF(OR(C2060="",N(G2060)=0),"⚠ أكمل التاريخ والقيمة",IF(S2060="","⚠ التاريخ خارج السنة المالية",IF(H2060="","⚠ اختر بند الموازنة",IF(I2060="مرفوض","✖ مرفوض من المدير",IF(I2060&lt;&gt;"موافق","⏳ بانتظار موافقة المدير",IF(K2060&lt;&gt;"نعم","⚠ غير مسوى مع الحسابات","✔ معتمد ومسوى")))))))))</f>
        <v/>
      </c>
      <c r="R2060">
        <f>N(R2059)+IF(A2060="عهدة",1,0)</f>
        <v/>
      </c>
      <c r="S2060">
        <f>IF(C2060="","",IF(AND(C2060&gt;=DATE(2026,9,1),C2060&lt;=DATE(2027,8,31)),(YEAR(C2060)-2026)*12+MONTH(C2060)-8,""))</f>
        <v/>
      </c>
      <c r="T2060">
        <f>IF(AND(A2060="مصروف",R2060&gt;0,I2060="موافق",S2060&lt;&gt;"",H2060&lt;&gt;""),N(G2060),0)</f>
        <v/>
      </c>
    </row>
    <row r="2061">
      <c r="A2061" s="19" t="n"/>
      <c r="B2061" s="20">
        <f>IF(A2061="","",IF(R2061=0,"⚠ أضف سطر عهدة أولًا","BDR-"&amp;TEXT(R2061,"000")))</f>
        <v/>
      </c>
      <c r="C2061" s="21" t="n"/>
      <c r="D2061" s="20">
        <f>IF(C2061="","",IF(S2061="","خارج السنة المالية",INDEX(القوائم!$D$2:$D$13,S2061)))</f>
        <v/>
      </c>
      <c r="E2061" s="22" t="n"/>
      <c r="F2061" s="23" t="n"/>
      <c r="G2061" s="23" t="n"/>
      <c r="H2061" s="22" t="n"/>
      <c r="I2061" s="19" t="n"/>
      <c r="J2061" s="21" t="n"/>
      <c r="K2061" s="19" t="n"/>
      <c r="L2061" s="19" t="n"/>
      <c r="M2061" s="21" t="n"/>
      <c r="N2061" s="22" t="n"/>
      <c r="O2061" s="24">
        <f>IF(A2061&lt;&gt;"عهدة","",SUMIFS($G$8:$G$5007,$B$8:$B$5007,B2061,$A$8:$A$5007,"مصروف",$I$8:$I$5007,"&lt;&gt;مرفوض"))</f>
        <v/>
      </c>
      <c r="P2061" s="25">
        <f>IF(A2061&lt;&gt;"عهدة","",N(F2061)-O2061)</f>
        <v/>
      </c>
      <c r="Q2061" s="26">
        <f>IF(A2061="","",IF(A2061="عهدة",IF(N(F2061)=0,"⚠ أدخل قيمة العهدة",IF(P2061&lt;0,"⛔ عجز / زيادة مصروفات "&amp;TEXT(-P2061,"#,##0"),IF(COUNTIFS($B$8:$B$5007,B2061,$A$8:$A$5007,"مصروف",$I$8:$I$5007,"&lt;&gt;مرفوض",$K$8:$K$5007,"&lt;&gt;نعم")&gt;0,"⚠ "&amp;COUNTIFS($B$8:$B$5007,B2061,$A$8:$A$5007,"مصروف",$I$8:$I$5007,"&lt;&gt;مرفوض",$K$8:$K$5007,"&lt;&gt;نعم")&amp;" مصروف غير مسوى",IF(L2061="تمت التسوية",IF(P2061=0,"✔ متوازنة وتمت التسوية","✔ تمت التسوية – متبقي "&amp;TEXT(P2061,"#,##0")),IF(P2061&gt;0,"متبقي "&amp;TEXT(P2061,"#,##0"),"✔ متوازنة"))))),IF(R2061=0,"⚠ أضف سطر عهدة أولًا",IF(OR(C2061="",N(G2061)=0),"⚠ أكمل التاريخ والقيمة",IF(S2061="","⚠ التاريخ خارج السنة المالية",IF(H2061="","⚠ اختر بند الموازنة",IF(I2061="مرفوض","✖ مرفوض من المدير",IF(I2061&lt;&gt;"موافق","⏳ بانتظار موافقة المدير",IF(K2061&lt;&gt;"نعم","⚠ غير مسوى مع الحسابات","✔ معتمد ومسوى")))))))))</f>
        <v/>
      </c>
      <c r="R2061">
        <f>N(R2060)+IF(A2061="عهدة",1,0)</f>
        <v/>
      </c>
      <c r="S2061">
        <f>IF(C2061="","",IF(AND(C2061&gt;=DATE(2026,9,1),C2061&lt;=DATE(2027,8,31)),(YEAR(C2061)-2026)*12+MONTH(C2061)-8,""))</f>
        <v/>
      </c>
      <c r="T2061">
        <f>IF(AND(A2061="مصروف",R2061&gt;0,I2061="موافق",S2061&lt;&gt;"",H2061&lt;&gt;""),N(G2061),0)</f>
        <v/>
      </c>
    </row>
    <row r="2062">
      <c r="A2062" s="19" t="n"/>
      <c r="B2062" s="20">
        <f>IF(A2062="","",IF(R2062=0,"⚠ أضف سطر عهدة أولًا","BDR-"&amp;TEXT(R2062,"000")))</f>
        <v/>
      </c>
      <c r="C2062" s="21" t="n"/>
      <c r="D2062" s="20">
        <f>IF(C2062="","",IF(S2062="","خارج السنة المالية",INDEX(القوائم!$D$2:$D$13,S2062)))</f>
        <v/>
      </c>
      <c r="E2062" s="22" t="n"/>
      <c r="F2062" s="23" t="n"/>
      <c r="G2062" s="23" t="n"/>
      <c r="H2062" s="22" t="n"/>
      <c r="I2062" s="19" t="n"/>
      <c r="J2062" s="21" t="n"/>
      <c r="K2062" s="19" t="n"/>
      <c r="L2062" s="19" t="n"/>
      <c r="M2062" s="21" t="n"/>
      <c r="N2062" s="22" t="n"/>
      <c r="O2062" s="24">
        <f>IF(A2062&lt;&gt;"عهدة","",SUMIFS($G$8:$G$5007,$B$8:$B$5007,B2062,$A$8:$A$5007,"مصروف",$I$8:$I$5007,"&lt;&gt;مرفوض"))</f>
        <v/>
      </c>
      <c r="P2062" s="25">
        <f>IF(A2062&lt;&gt;"عهدة","",N(F2062)-O2062)</f>
        <v/>
      </c>
      <c r="Q2062" s="26">
        <f>IF(A2062="","",IF(A2062="عهدة",IF(N(F2062)=0,"⚠ أدخل قيمة العهدة",IF(P2062&lt;0,"⛔ عجز / زيادة مصروفات "&amp;TEXT(-P2062,"#,##0"),IF(COUNTIFS($B$8:$B$5007,B2062,$A$8:$A$5007,"مصروف",$I$8:$I$5007,"&lt;&gt;مرفوض",$K$8:$K$5007,"&lt;&gt;نعم")&gt;0,"⚠ "&amp;COUNTIFS($B$8:$B$5007,B2062,$A$8:$A$5007,"مصروف",$I$8:$I$5007,"&lt;&gt;مرفوض",$K$8:$K$5007,"&lt;&gt;نعم")&amp;" مصروف غير مسوى",IF(L2062="تمت التسوية",IF(P2062=0,"✔ متوازنة وتمت التسوية","✔ تمت التسوية – متبقي "&amp;TEXT(P2062,"#,##0")),IF(P2062&gt;0,"متبقي "&amp;TEXT(P2062,"#,##0"),"✔ متوازنة"))))),IF(R2062=0,"⚠ أضف سطر عهدة أولًا",IF(OR(C2062="",N(G2062)=0),"⚠ أكمل التاريخ والقيمة",IF(S2062="","⚠ التاريخ خارج السنة المالية",IF(H2062="","⚠ اختر بند الموازنة",IF(I2062="مرفوض","✖ مرفوض من المدير",IF(I2062&lt;&gt;"موافق","⏳ بانتظار موافقة المدير",IF(K2062&lt;&gt;"نعم","⚠ غير مسوى مع الحسابات","✔ معتمد ومسوى")))))))))</f>
        <v/>
      </c>
      <c r="R2062">
        <f>N(R2061)+IF(A2062="عهدة",1,0)</f>
        <v/>
      </c>
      <c r="S2062">
        <f>IF(C2062="","",IF(AND(C2062&gt;=DATE(2026,9,1),C2062&lt;=DATE(2027,8,31)),(YEAR(C2062)-2026)*12+MONTH(C2062)-8,""))</f>
        <v/>
      </c>
      <c r="T2062">
        <f>IF(AND(A2062="مصروف",R2062&gt;0,I2062="موافق",S2062&lt;&gt;"",H2062&lt;&gt;""),N(G2062),0)</f>
        <v/>
      </c>
    </row>
    <row r="2063">
      <c r="A2063" s="19" t="n"/>
      <c r="B2063" s="20">
        <f>IF(A2063="","",IF(R2063=0,"⚠ أضف سطر عهدة أولًا","BDR-"&amp;TEXT(R2063,"000")))</f>
        <v/>
      </c>
      <c r="C2063" s="21" t="n"/>
      <c r="D2063" s="20">
        <f>IF(C2063="","",IF(S2063="","خارج السنة المالية",INDEX(القوائم!$D$2:$D$13,S2063)))</f>
        <v/>
      </c>
      <c r="E2063" s="22" t="n"/>
      <c r="F2063" s="23" t="n"/>
      <c r="G2063" s="23" t="n"/>
      <c r="H2063" s="22" t="n"/>
      <c r="I2063" s="19" t="n"/>
      <c r="J2063" s="21" t="n"/>
      <c r="K2063" s="19" t="n"/>
      <c r="L2063" s="19" t="n"/>
      <c r="M2063" s="21" t="n"/>
      <c r="N2063" s="22" t="n"/>
      <c r="O2063" s="24">
        <f>IF(A2063&lt;&gt;"عهدة","",SUMIFS($G$8:$G$5007,$B$8:$B$5007,B2063,$A$8:$A$5007,"مصروف",$I$8:$I$5007,"&lt;&gt;مرفوض"))</f>
        <v/>
      </c>
      <c r="P2063" s="25">
        <f>IF(A2063&lt;&gt;"عهدة","",N(F2063)-O2063)</f>
        <v/>
      </c>
      <c r="Q2063" s="26">
        <f>IF(A2063="","",IF(A2063="عهدة",IF(N(F2063)=0,"⚠ أدخل قيمة العهدة",IF(P2063&lt;0,"⛔ عجز / زيادة مصروفات "&amp;TEXT(-P2063,"#,##0"),IF(COUNTIFS($B$8:$B$5007,B2063,$A$8:$A$5007,"مصروف",$I$8:$I$5007,"&lt;&gt;مرفوض",$K$8:$K$5007,"&lt;&gt;نعم")&gt;0,"⚠ "&amp;COUNTIFS($B$8:$B$5007,B2063,$A$8:$A$5007,"مصروف",$I$8:$I$5007,"&lt;&gt;مرفوض",$K$8:$K$5007,"&lt;&gt;نعم")&amp;" مصروف غير مسوى",IF(L2063="تمت التسوية",IF(P2063=0,"✔ متوازنة وتمت التسوية","✔ تمت التسوية – متبقي "&amp;TEXT(P2063,"#,##0")),IF(P2063&gt;0,"متبقي "&amp;TEXT(P2063,"#,##0"),"✔ متوازنة"))))),IF(R2063=0,"⚠ أضف سطر عهدة أولًا",IF(OR(C2063="",N(G2063)=0),"⚠ أكمل التاريخ والقيمة",IF(S2063="","⚠ التاريخ خارج السنة المالية",IF(H2063="","⚠ اختر بند الموازنة",IF(I2063="مرفوض","✖ مرفوض من المدير",IF(I2063&lt;&gt;"موافق","⏳ بانتظار موافقة المدير",IF(K2063&lt;&gt;"نعم","⚠ غير مسوى مع الحسابات","✔ معتمد ومسوى")))))))))</f>
        <v/>
      </c>
      <c r="R2063">
        <f>N(R2062)+IF(A2063="عهدة",1,0)</f>
        <v/>
      </c>
      <c r="S2063">
        <f>IF(C2063="","",IF(AND(C2063&gt;=DATE(2026,9,1),C2063&lt;=DATE(2027,8,31)),(YEAR(C2063)-2026)*12+MONTH(C2063)-8,""))</f>
        <v/>
      </c>
      <c r="T2063">
        <f>IF(AND(A2063="مصروف",R2063&gt;0,I2063="موافق",S2063&lt;&gt;"",H2063&lt;&gt;""),N(G2063),0)</f>
        <v/>
      </c>
    </row>
    <row r="2064">
      <c r="A2064" s="19" t="n"/>
      <c r="B2064" s="20">
        <f>IF(A2064="","",IF(R2064=0,"⚠ أضف سطر عهدة أولًا","BDR-"&amp;TEXT(R2064,"000")))</f>
        <v/>
      </c>
      <c r="C2064" s="21" t="n"/>
      <c r="D2064" s="20">
        <f>IF(C2064="","",IF(S2064="","خارج السنة المالية",INDEX(القوائم!$D$2:$D$13,S2064)))</f>
        <v/>
      </c>
      <c r="E2064" s="22" t="n"/>
      <c r="F2064" s="23" t="n"/>
      <c r="G2064" s="23" t="n"/>
      <c r="H2064" s="22" t="n"/>
      <c r="I2064" s="19" t="n"/>
      <c r="J2064" s="21" t="n"/>
      <c r="K2064" s="19" t="n"/>
      <c r="L2064" s="19" t="n"/>
      <c r="M2064" s="21" t="n"/>
      <c r="N2064" s="22" t="n"/>
      <c r="O2064" s="24">
        <f>IF(A2064&lt;&gt;"عهدة","",SUMIFS($G$8:$G$5007,$B$8:$B$5007,B2064,$A$8:$A$5007,"مصروف",$I$8:$I$5007,"&lt;&gt;مرفوض"))</f>
        <v/>
      </c>
      <c r="P2064" s="25">
        <f>IF(A2064&lt;&gt;"عهدة","",N(F2064)-O2064)</f>
        <v/>
      </c>
      <c r="Q2064" s="26">
        <f>IF(A2064="","",IF(A2064="عهدة",IF(N(F2064)=0,"⚠ أدخل قيمة العهدة",IF(P2064&lt;0,"⛔ عجز / زيادة مصروفات "&amp;TEXT(-P2064,"#,##0"),IF(COUNTIFS($B$8:$B$5007,B2064,$A$8:$A$5007,"مصروف",$I$8:$I$5007,"&lt;&gt;مرفوض",$K$8:$K$5007,"&lt;&gt;نعم")&gt;0,"⚠ "&amp;COUNTIFS($B$8:$B$5007,B2064,$A$8:$A$5007,"مصروف",$I$8:$I$5007,"&lt;&gt;مرفوض",$K$8:$K$5007,"&lt;&gt;نعم")&amp;" مصروف غير مسوى",IF(L2064="تمت التسوية",IF(P2064=0,"✔ متوازنة وتمت التسوية","✔ تمت التسوية – متبقي "&amp;TEXT(P2064,"#,##0")),IF(P2064&gt;0,"متبقي "&amp;TEXT(P2064,"#,##0"),"✔ متوازنة"))))),IF(R2064=0,"⚠ أضف سطر عهدة أولًا",IF(OR(C2064="",N(G2064)=0),"⚠ أكمل التاريخ والقيمة",IF(S2064="","⚠ التاريخ خارج السنة المالية",IF(H2064="","⚠ اختر بند الموازنة",IF(I2064="مرفوض","✖ مرفوض من المدير",IF(I2064&lt;&gt;"موافق","⏳ بانتظار موافقة المدير",IF(K2064&lt;&gt;"نعم","⚠ غير مسوى مع الحسابات","✔ معتمد ومسوى")))))))))</f>
        <v/>
      </c>
      <c r="R2064">
        <f>N(R2063)+IF(A2064="عهدة",1,0)</f>
        <v/>
      </c>
      <c r="S2064">
        <f>IF(C2064="","",IF(AND(C2064&gt;=DATE(2026,9,1),C2064&lt;=DATE(2027,8,31)),(YEAR(C2064)-2026)*12+MONTH(C2064)-8,""))</f>
        <v/>
      </c>
      <c r="T2064">
        <f>IF(AND(A2064="مصروف",R2064&gt;0,I2064="موافق",S2064&lt;&gt;"",H2064&lt;&gt;""),N(G2064),0)</f>
        <v/>
      </c>
    </row>
    <row r="2065">
      <c r="A2065" s="19" t="n"/>
      <c r="B2065" s="20">
        <f>IF(A2065="","",IF(R2065=0,"⚠ أضف سطر عهدة أولًا","BDR-"&amp;TEXT(R2065,"000")))</f>
        <v/>
      </c>
      <c r="C2065" s="21" t="n"/>
      <c r="D2065" s="20">
        <f>IF(C2065="","",IF(S2065="","خارج السنة المالية",INDEX(القوائم!$D$2:$D$13,S2065)))</f>
        <v/>
      </c>
      <c r="E2065" s="22" t="n"/>
      <c r="F2065" s="23" t="n"/>
      <c r="G2065" s="23" t="n"/>
      <c r="H2065" s="22" t="n"/>
      <c r="I2065" s="19" t="n"/>
      <c r="J2065" s="21" t="n"/>
      <c r="K2065" s="19" t="n"/>
      <c r="L2065" s="19" t="n"/>
      <c r="M2065" s="21" t="n"/>
      <c r="N2065" s="22" t="n"/>
      <c r="O2065" s="24">
        <f>IF(A2065&lt;&gt;"عهدة","",SUMIFS($G$8:$G$5007,$B$8:$B$5007,B2065,$A$8:$A$5007,"مصروف",$I$8:$I$5007,"&lt;&gt;مرفوض"))</f>
        <v/>
      </c>
      <c r="P2065" s="25">
        <f>IF(A2065&lt;&gt;"عهدة","",N(F2065)-O2065)</f>
        <v/>
      </c>
      <c r="Q2065" s="26">
        <f>IF(A2065="","",IF(A2065="عهدة",IF(N(F2065)=0,"⚠ أدخل قيمة العهدة",IF(P2065&lt;0,"⛔ عجز / زيادة مصروفات "&amp;TEXT(-P2065,"#,##0"),IF(COUNTIFS($B$8:$B$5007,B2065,$A$8:$A$5007,"مصروف",$I$8:$I$5007,"&lt;&gt;مرفوض",$K$8:$K$5007,"&lt;&gt;نعم")&gt;0,"⚠ "&amp;COUNTIFS($B$8:$B$5007,B2065,$A$8:$A$5007,"مصروف",$I$8:$I$5007,"&lt;&gt;مرفوض",$K$8:$K$5007,"&lt;&gt;نعم")&amp;" مصروف غير مسوى",IF(L2065="تمت التسوية",IF(P2065=0,"✔ متوازنة وتمت التسوية","✔ تمت التسوية – متبقي "&amp;TEXT(P2065,"#,##0")),IF(P2065&gt;0,"متبقي "&amp;TEXT(P2065,"#,##0"),"✔ متوازنة"))))),IF(R2065=0,"⚠ أضف سطر عهدة أولًا",IF(OR(C2065="",N(G2065)=0),"⚠ أكمل التاريخ والقيمة",IF(S2065="","⚠ التاريخ خارج السنة المالية",IF(H2065="","⚠ اختر بند الموازنة",IF(I2065="مرفوض","✖ مرفوض من المدير",IF(I2065&lt;&gt;"موافق","⏳ بانتظار موافقة المدير",IF(K2065&lt;&gt;"نعم","⚠ غير مسوى مع الحسابات","✔ معتمد ومسوى")))))))))</f>
        <v/>
      </c>
      <c r="R2065">
        <f>N(R2064)+IF(A2065="عهدة",1,0)</f>
        <v/>
      </c>
      <c r="S2065">
        <f>IF(C2065="","",IF(AND(C2065&gt;=DATE(2026,9,1),C2065&lt;=DATE(2027,8,31)),(YEAR(C2065)-2026)*12+MONTH(C2065)-8,""))</f>
        <v/>
      </c>
      <c r="T2065">
        <f>IF(AND(A2065="مصروف",R2065&gt;0,I2065="موافق",S2065&lt;&gt;"",H2065&lt;&gt;""),N(G2065),0)</f>
        <v/>
      </c>
    </row>
    <row r="2066">
      <c r="A2066" s="19" t="n"/>
      <c r="B2066" s="20">
        <f>IF(A2066="","",IF(R2066=0,"⚠ أضف سطر عهدة أولًا","BDR-"&amp;TEXT(R2066,"000")))</f>
        <v/>
      </c>
      <c r="C2066" s="21" t="n"/>
      <c r="D2066" s="20">
        <f>IF(C2066="","",IF(S2066="","خارج السنة المالية",INDEX(القوائم!$D$2:$D$13,S2066)))</f>
        <v/>
      </c>
      <c r="E2066" s="22" t="n"/>
      <c r="F2066" s="23" t="n"/>
      <c r="G2066" s="23" t="n"/>
      <c r="H2066" s="22" t="n"/>
      <c r="I2066" s="19" t="n"/>
      <c r="J2066" s="21" t="n"/>
      <c r="K2066" s="19" t="n"/>
      <c r="L2066" s="19" t="n"/>
      <c r="M2066" s="21" t="n"/>
      <c r="N2066" s="22" t="n"/>
      <c r="O2066" s="24">
        <f>IF(A2066&lt;&gt;"عهدة","",SUMIFS($G$8:$G$5007,$B$8:$B$5007,B2066,$A$8:$A$5007,"مصروف",$I$8:$I$5007,"&lt;&gt;مرفوض"))</f>
        <v/>
      </c>
      <c r="P2066" s="25">
        <f>IF(A2066&lt;&gt;"عهدة","",N(F2066)-O2066)</f>
        <v/>
      </c>
      <c r="Q2066" s="26">
        <f>IF(A2066="","",IF(A2066="عهدة",IF(N(F2066)=0,"⚠ أدخل قيمة العهدة",IF(P2066&lt;0,"⛔ عجز / زيادة مصروفات "&amp;TEXT(-P2066,"#,##0"),IF(COUNTIFS($B$8:$B$5007,B2066,$A$8:$A$5007,"مصروف",$I$8:$I$5007,"&lt;&gt;مرفوض",$K$8:$K$5007,"&lt;&gt;نعم")&gt;0,"⚠ "&amp;COUNTIFS($B$8:$B$5007,B2066,$A$8:$A$5007,"مصروف",$I$8:$I$5007,"&lt;&gt;مرفوض",$K$8:$K$5007,"&lt;&gt;نعم")&amp;" مصروف غير مسوى",IF(L2066="تمت التسوية",IF(P2066=0,"✔ متوازنة وتمت التسوية","✔ تمت التسوية – متبقي "&amp;TEXT(P2066,"#,##0")),IF(P2066&gt;0,"متبقي "&amp;TEXT(P2066,"#,##0"),"✔ متوازنة"))))),IF(R2066=0,"⚠ أضف سطر عهدة أولًا",IF(OR(C2066="",N(G2066)=0),"⚠ أكمل التاريخ والقيمة",IF(S2066="","⚠ التاريخ خارج السنة المالية",IF(H2066="","⚠ اختر بند الموازنة",IF(I2066="مرفوض","✖ مرفوض من المدير",IF(I2066&lt;&gt;"موافق","⏳ بانتظار موافقة المدير",IF(K2066&lt;&gt;"نعم","⚠ غير مسوى مع الحسابات","✔ معتمد ومسوى")))))))))</f>
        <v/>
      </c>
      <c r="R2066">
        <f>N(R2065)+IF(A2066="عهدة",1,0)</f>
        <v/>
      </c>
      <c r="S2066">
        <f>IF(C2066="","",IF(AND(C2066&gt;=DATE(2026,9,1),C2066&lt;=DATE(2027,8,31)),(YEAR(C2066)-2026)*12+MONTH(C2066)-8,""))</f>
        <v/>
      </c>
      <c r="T2066">
        <f>IF(AND(A2066="مصروف",R2066&gt;0,I2066="موافق",S2066&lt;&gt;"",H2066&lt;&gt;""),N(G2066),0)</f>
        <v/>
      </c>
    </row>
    <row r="2067">
      <c r="A2067" s="19" t="n"/>
      <c r="B2067" s="20">
        <f>IF(A2067="","",IF(R2067=0,"⚠ أضف سطر عهدة أولًا","BDR-"&amp;TEXT(R2067,"000")))</f>
        <v/>
      </c>
      <c r="C2067" s="21" t="n"/>
      <c r="D2067" s="20">
        <f>IF(C2067="","",IF(S2067="","خارج السنة المالية",INDEX(القوائم!$D$2:$D$13,S2067)))</f>
        <v/>
      </c>
      <c r="E2067" s="22" t="n"/>
      <c r="F2067" s="23" t="n"/>
      <c r="G2067" s="23" t="n"/>
      <c r="H2067" s="22" t="n"/>
      <c r="I2067" s="19" t="n"/>
      <c r="J2067" s="21" t="n"/>
      <c r="K2067" s="19" t="n"/>
      <c r="L2067" s="19" t="n"/>
      <c r="M2067" s="21" t="n"/>
      <c r="N2067" s="22" t="n"/>
      <c r="O2067" s="24">
        <f>IF(A2067&lt;&gt;"عهدة","",SUMIFS($G$8:$G$5007,$B$8:$B$5007,B2067,$A$8:$A$5007,"مصروف",$I$8:$I$5007,"&lt;&gt;مرفوض"))</f>
        <v/>
      </c>
      <c r="P2067" s="25">
        <f>IF(A2067&lt;&gt;"عهدة","",N(F2067)-O2067)</f>
        <v/>
      </c>
      <c r="Q2067" s="26">
        <f>IF(A2067="","",IF(A2067="عهدة",IF(N(F2067)=0,"⚠ أدخل قيمة العهدة",IF(P2067&lt;0,"⛔ عجز / زيادة مصروفات "&amp;TEXT(-P2067,"#,##0"),IF(COUNTIFS($B$8:$B$5007,B2067,$A$8:$A$5007,"مصروف",$I$8:$I$5007,"&lt;&gt;مرفوض",$K$8:$K$5007,"&lt;&gt;نعم")&gt;0,"⚠ "&amp;COUNTIFS($B$8:$B$5007,B2067,$A$8:$A$5007,"مصروف",$I$8:$I$5007,"&lt;&gt;مرفوض",$K$8:$K$5007,"&lt;&gt;نعم")&amp;" مصروف غير مسوى",IF(L2067="تمت التسوية",IF(P2067=0,"✔ متوازنة وتمت التسوية","✔ تمت التسوية – متبقي "&amp;TEXT(P2067,"#,##0")),IF(P2067&gt;0,"متبقي "&amp;TEXT(P2067,"#,##0"),"✔ متوازنة"))))),IF(R2067=0,"⚠ أضف سطر عهدة أولًا",IF(OR(C2067="",N(G2067)=0),"⚠ أكمل التاريخ والقيمة",IF(S2067="","⚠ التاريخ خارج السنة المالية",IF(H2067="","⚠ اختر بند الموازنة",IF(I2067="مرفوض","✖ مرفوض من المدير",IF(I2067&lt;&gt;"موافق","⏳ بانتظار موافقة المدير",IF(K2067&lt;&gt;"نعم","⚠ غير مسوى مع الحسابات","✔ معتمد ومسوى")))))))))</f>
        <v/>
      </c>
      <c r="R2067">
        <f>N(R2066)+IF(A2067="عهدة",1,0)</f>
        <v/>
      </c>
      <c r="S2067">
        <f>IF(C2067="","",IF(AND(C2067&gt;=DATE(2026,9,1),C2067&lt;=DATE(2027,8,31)),(YEAR(C2067)-2026)*12+MONTH(C2067)-8,""))</f>
        <v/>
      </c>
      <c r="T2067">
        <f>IF(AND(A2067="مصروف",R2067&gt;0,I2067="موافق",S2067&lt;&gt;"",H2067&lt;&gt;""),N(G2067),0)</f>
        <v/>
      </c>
    </row>
    <row r="2068">
      <c r="A2068" s="19" t="n"/>
      <c r="B2068" s="20">
        <f>IF(A2068="","",IF(R2068=0,"⚠ أضف سطر عهدة أولًا","BDR-"&amp;TEXT(R2068,"000")))</f>
        <v/>
      </c>
      <c r="C2068" s="21" t="n"/>
      <c r="D2068" s="20">
        <f>IF(C2068="","",IF(S2068="","خارج السنة المالية",INDEX(القوائم!$D$2:$D$13,S2068)))</f>
        <v/>
      </c>
      <c r="E2068" s="22" t="n"/>
      <c r="F2068" s="23" t="n"/>
      <c r="G2068" s="23" t="n"/>
      <c r="H2068" s="22" t="n"/>
      <c r="I2068" s="19" t="n"/>
      <c r="J2068" s="21" t="n"/>
      <c r="K2068" s="19" t="n"/>
      <c r="L2068" s="19" t="n"/>
      <c r="M2068" s="21" t="n"/>
      <c r="N2068" s="22" t="n"/>
      <c r="O2068" s="24">
        <f>IF(A2068&lt;&gt;"عهدة","",SUMIFS($G$8:$G$5007,$B$8:$B$5007,B2068,$A$8:$A$5007,"مصروف",$I$8:$I$5007,"&lt;&gt;مرفوض"))</f>
        <v/>
      </c>
      <c r="P2068" s="25">
        <f>IF(A2068&lt;&gt;"عهدة","",N(F2068)-O2068)</f>
        <v/>
      </c>
      <c r="Q2068" s="26">
        <f>IF(A2068="","",IF(A2068="عهدة",IF(N(F2068)=0,"⚠ أدخل قيمة العهدة",IF(P2068&lt;0,"⛔ عجز / زيادة مصروفات "&amp;TEXT(-P2068,"#,##0"),IF(COUNTIFS($B$8:$B$5007,B2068,$A$8:$A$5007,"مصروف",$I$8:$I$5007,"&lt;&gt;مرفوض",$K$8:$K$5007,"&lt;&gt;نعم")&gt;0,"⚠ "&amp;COUNTIFS($B$8:$B$5007,B2068,$A$8:$A$5007,"مصروف",$I$8:$I$5007,"&lt;&gt;مرفوض",$K$8:$K$5007,"&lt;&gt;نعم")&amp;" مصروف غير مسوى",IF(L2068="تمت التسوية",IF(P2068=0,"✔ متوازنة وتمت التسوية","✔ تمت التسوية – متبقي "&amp;TEXT(P2068,"#,##0")),IF(P2068&gt;0,"متبقي "&amp;TEXT(P2068,"#,##0"),"✔ متوازنة"))))),IF(R2068=0,"⚠ أضف سطر عهدة أولًا",IF(OR(C2068="",N(G2068)=0),"⚠ أكمل التاريخ والقيمة",IF(S2068="","⚠ التاريخ خارج السنة المالية",IF(H2068="","⚠ اختر بند الموازنة",IF(I2068="مرفوض","✖ مرفوض من المدير",IF(I2068&lt;&gt;"موافق","⏳ بانتظار موافقة المدير",IF(K2068&lt;&gt;"نعم","⚠ غير مسوى مع الحسابات","✔ معتمد ومسوى")))))))))</f>
        <v/>
      </c>
      <c r="R2068">
        <f>N(R2067)+IF(A2068="عهدة",1,0)</f>
        <v/>
      </c>
      <c r="S2068">
        <f>IF(C2068="","",IF(AND(C2068&gt;=DATE(2026,9,1),C2068&lt;=DATE(2027,8,31)),(YEAR(C2068)-2026)*12+MONTH(C2068)-8,""))</f>
        <v/>
      </c>
      <c r="T2068">
        <f>IF(AND(A2068="مصروف",R2068&gt;0,I2068="موافق",S2068&lt;&gt;"",H2068&lt;&gt;""),N(G2068),0)</f>
        <v/>
      </c>
    </row>
    <row r="2069">
      <c r="A2069" s="19" t="n"/>
      <c r="B2069" s="20">
        <f>IF(A2069="","",IF(R2069=0,"⚠ أضف سطر عهدة أولًا","BDR-"&amp;TEXT(R2069,"000")))</f>
        <v/>
      </c>
      <c r="C2069" s="21" t="n"/>
      <c r="D2069" s="20">
        <f>IF(C2069="","",IF(S2069="","خارج السنة المالية",INDEX(القوائم!$D$2:$D$13,S2069)))</f>
        <v/>
      </c>
      <c r="E2069" s="22" t="n"/>
      <c r="F2069" s="23" t="n"/>
      <c r="G2069" s="23" t="n"/>
      <c r="H2069" s="22" t="n"/>
      <c r="I2069" s="19" t="n"/>
      <c r="J2069" s="21" t="n"/>
      <c r="K2069" s="19" t="n"/>
      <c r="L2069" s="19" t="n"/>
      <c r="M2069" s="21" t="n"/>
      <c r="N2069" s="22" t="n"/>
      <c r="O2069" s="24">
        <f>IF(A2069&lt;&gt;"عهدة","",SUMIFS($G$8:$G$5007,$B$8:$B$5007,B2069,$A$8:$A$5007,"مصروف",$I$8:$I$5007,"&lt;&gt;مرفوض"))</f>
        <v/>
      </c>
      <c r="P2069" s="25">
        <f>IF(A2069&lt;&gt;"عهدة","",N(F2069)-O2069)</f>
        <v/>
      </c>
      <c r="Q2069" s="26">
        <f>IF(A2069="","",IF(A2069="عهدة",IF(N(F2069)=0,"⚠ أدخل قيمة العهدة",IF(P2069&lt;0,"⛔ عجز / زيادة مصروفات "&amp;TEXT(-P2069,"#,##0"),IF(COUNTIFS($B$8:$B$5007,B2069,$A$8:$A$5007,"مصروف",$I$8:$I$5007,"&lt;&gt;مرفوض",$K$8:$K$5007,"&lt;&gt;نعم")&gt;0,"⚠ "&amp;COUNTIFS($B$8:$B$5007,B2069,$A$8:$A$5007,"مصروف",$I$8:$I$5007,"&lt;&gt;مرفوض",$K$8:$K$5007,"&lt;&gt;نعم")&amp;" مصروف غير مسوى",IF(L2069="تمت التسوية",IF(P2069=0,"✔ متوازنة وتمت التسوية","✔ تمت التسوية – متبقي "&amp;TEXT(P2069,"#,##0")),IF(P2069&gt;0,"متبقي "&amp;TEXT(P2069,"#,##0"),"✔ متوازنة"))))),IF(R2069=0,"⚠ أضف سطر عهدة أولًا",IF(OR(C2069="",N(G2069)=0),"⚠ أكمل التاريخ والقيمة",IF(S2069="","⚠ التاريخ خارج السنة المالية",IF(H2069="","⚠ اختر بند الموازنة",IF(I2069="مرفوض","✖ مرفوض من المدير",IF(I2069&lt;&gt;"موافق","⏳ بانتظار موافقة المدير",IF(K2069&lt;&gt;"نعم","⚠ غير مسوى مع الحسابات","✔ معتمد ومسوى")))))))))</f>
        <v/>
      </c>
      <c r="R2069">
        <f>N(R2068)+IF(A2069="عهدة",1,0)</f>
        <v/>
      </c>
      <c r="S2069">
        <f>IF(C2069="","",IF(AND(C2069&gt;=DATE(2026,9,1),C2069&lt;=DATE(2027,8,31)),(YEAR(C2069)-2026)*12+MONTH(C2069)-8,""))</f>
        <v/>
      </c>
      <c r="T2069">
        <f>IF(AND(A2069="مصروف",R2069&gt;0,I2069="موافق",S2069&lt;&gt;"",H2069&lt;&gt;""),N(G2069),0)</f>
        <v/>
      </c>
    </row>
    <row r="2070">
      <c r="A2070" s="19" t="n"/>
      <c r="B2070" s="20">
        <f>IF(A2070="","",IF(R2070=0,"⚠ أضف سطر عهدة أولًا","BDR-"&amp;TEXT(R2070,"000")))</f>
        <v/>
      </c>
      <c r="C2070" s="21" t="n"/>
      <c r="D2070" s="20">
        <f>IF(C2070="","",IF(S2070="","خارج السنة المالية",INDEX(القوائم!$D$2:$D$13,S2070)))</f>
        <v/>
      </c>
      <c r="E2070" s="22" t="n"/>
      <c r="F2070" s="23" t="n"/>
      <c r="G2070" s="23" t="n"/>
      <c r="H2070" s="22" t="n"/>
      <c r="I2070" s="19" t="n"/>
      <c r="J2070" s="21" t="n"/>
      <c r="K2070" s="19" t="n"/>
      <c r="L2070" s="19" t="n"/>
      <c r="M2070" s="21" t="n"/>
      <c r="N2070" s="22" t="n"/>
      <c r="O2070" s="24">
        <f>IF(A2070&lt;&gt;"عهدة","",SUMIFS($G$8:$G$5007,$B$8:$B$5007,B2070,$A$8:$A$5007,"مصروف",$I$8:$I$5007,"&lt;&gt;مرفوض"))</f>
        <v/>
      </c>
      <c r="P2070" s="25">
        <f>IF(A2070&lt;&gt;"عهدة","",N(F2070)-O2070)</f>
        <v/>
      </c>
      <c r="Q2070" s="26">
        <f>IF(A2070="","",IF(A2070="عهدة",IF(N(F2070)=0,"⚠ أدخل قيمة العهدة",IF(P2070&lt;0,"⛔ عجز / زيادة مصروفات "&amp;TEXT(-P2070,"#,##0"),IF(COUNTIFS($B$8:$B$5007,B2070,$A$8:$A$5007,"مصروف",$I$8:$I$5007,"&lt;&gt;مرفوض",$K$8:$K$5007,"&lt;&gt;نعم")&gt;0,"⚠ "&amp;COUNTIFS($B$8:$B$5007,B2070,$A$8:$A$5007,"مصروف",$I$8:$I$5007,"&lt;&gt;مرفوض",$K$8:$K$5007,"&lt;&gt;نعم")&amp;" مصروف غير مسوى",IF(L2070="تمت التسوية",IF(P2070=0,"✔ متوازنة وتمت التسوية","✔ تمت التسوية – متبقي "&amp;TEXT(P2070,"#,##0")),IF(P2070&gt;0,"متبقي "&amp;TEXT(P2070,"#,##0"),"✔ متوازنة"))))),IF(R2070=0,"⚠ أضف سطر عهدة أولًا",IF(OR(C2070="",N(G2070)=0),"⚠ أكمل التاريخ والقيمة",IF(S2070="","⚠ التاريخ خارج السنة المالية",IF(H2070="","⚠ اختر بند الموازنة",IF(I2070="مرفوض","✖ مرفوض من المدير",IF(I2070&lt;&gt;"موافق","⏳ بانتظار موافقة المدير",IF(K2070&lt;&gt;"نعم","⚠ غير مسوى مع الحسابات","✔ معتمد ومسوى")))))))))</f>
        <v/>
      </c>
      <c r="R2070">
        <f>N(R2069)+IF(A2070="عهدة",1,0)</f>
        <v/>
      </c>
      <c r="S2070">
        <f>IF(C2070="","",IF(AND(C2070&gt;=DATE(2026,9,1),C2070&lt;=DATE(2027,8,31)),(YEAR(C2070)-2026)*12+MONTH(C2070)-8,""))</f>
        <v/>
      </c>
      <c r="T2070">
        <f>IF(AND(A2070="مصروف",R2070&gt;0,I2070="موافق",S2070&lt;&gt;"",H2070&lt;&gt;""),N(G2070),0)</f>
        <v/>
      </c>
    </row>
    <row r="2071">
      <c r="A2071" s="19" t="n"/>
      <c r="B2071" s="20">
        <f>IF(A2071="","",IF(R2071=0,"⚠ أضف سطر عهدة أولًا","BDR-"&amp;TEXT(R2071,"000")))</f>
        <v/>
      </c>
      <c r="C2071" s="21" t="n"/>
      <c r="D2071" s="20">
        <f>IF(C2071="","",IF(S2071="","خارج السنة المالية",INDEX(القوائم!$D$2:$D$13,S2071)))</f>
        <v/>
      </c>
      <c r="E2071" s="22" t="n"/>
      <c r="F2071" s="23" t="n"/>
      <c r="G2071" s="23" t="n"/>
      <c r="H2071" s="22" t="n"/>
      <c r="I2071" s="19" t="n"/>
      <c r="J2071" s="21" t="n"/>
      <c r="K2071" s="19" t="n"/>
      <c r="L2071" s="19" t="n"/>
      <c r="M2071" s="21" t="n"/>
      <c r="N2071" s="22" t="n"/>
      <c r="O2071" s="24">
        <f>IF(A2071&lt;&gt;"عهدة","",SUMIFS($G$8:$G$5007,$B$8:$B$5007,B2071,$A$8:$A$5007,"مصروف",$I$8:$I$5007,"&lt;&gt;مرفوض"))</f>
        <v/>
      </c>
      <c r="P2071" s="25">
        <f>IF(A2071&lt;&gt;"عهدة","",N(F2071)-O2071)</f>
        <v/>
      </c>
      <c r="Q2071" s="26">
        <f>IF(A2071="","",IF(A2071="عهدة",IF(N(F2071)=0,"⚠ أدخل قيمة العهدة",IF(P2071&lt;0,"⛔ عجز / زيادة مصروفات "&amp;TEXT(-P2071,"#,##0"),IF(COUNTIFS($B$8:$B$5007,B2071,$A$8:$A$5007,"مصروف",$I$8:$I$5007,"&lt;&gt;مرفوض",$K$8:$K$5007,"&lt;&gt;نعم")&gt;0,"⚠ "&amp;COUNTIFS($B$8:$B$5007,B2071,$A$8:$A$5007,"مصروف",$I$8:$I$5007,"&lt;&gt;مرفوض",$K$8:$K$5007,"&lt;&gt;نعم")&amp;" مصروف غير مسوى",IF(L2071="تمت التسوية",IF(P2071=0,"✔ متوازنة وتمت التسوية","✔ تمت التسوية – متبقي "&amp;TEXT(P2071,"#,##0")),IF(P2071&gt;0,"متبقي "&amp;TEXT(P2071,"#,##0"),"✔ متوازنة"))))),IF(R2071=0,"⚠ أضف سطر عهدة أولًا",IF(OR(C2071="",N(G2071)=0),"⚠ أكمل التاريخ والقيمة",IF(S2071="","⚠ التاريخ خارج السنة المالية",IF(H2071="","⚠ اختر بند الموازنة",IF(I2071="مرفوض","✖ مرفوض من المدير",IF(I2071&lt;&gt;"موافق","⏳ بانتظار موافقة المدير",IF(K2071&lt;&gt;"نعم","⚠ غير مسوى مع الحسابات","✔ معتمد ومسوى")))))))))</f>
        <v/>
      </c>
      <c r="R2071">
        <f>N(R2070)+IF(A2071="عهدة",1,0)</f>
        <v/>
      </c>
      <c r="S2071">
        <f>IF(C2071="","",IF(AND(C2071&gt;=DATE(2026,9,1),C2071&lt;=DATE(2027,8,31)),(YEAR(C2071)-2026)*12+MONTH(C2071)-8,""))</f>
        <v/>
      </c>
      <c r="T2071">
        <f>IF(AND(A2071="مصروف",R2071&gt;0,I2071="موافق",S2071&lt;&gt;"",H2071&lt;&gt;""),N(G2071),0)</f>
        <v/>
      </c>
    </row>
    <row r="2072">
      <c r="A2072" s="19" t="n"/>
      <c r="B2072" s="20">
        <f>IF(A2072="","",IF(R2072=0,"⚠ أضف سطر عهدة أولًا","BDR-"&amp;TEXT(R2072,"000")))</f>
        <v/>
      </c>
      <c r="C2072" s="21" t="n"/>
      <c r="D2072" s="20">
        <f>IF(C2072="","",IF(S2072="","خارج السنة المالية",INDEX(القوائم!$D$2:$D$13,S2072)))</f>
        <v/>
      </c>
      <c r="E2072" s="22" t="n"/>
      <c r="F2072" s="23" t="n"/>
      <c r="G2072" s="23" t="n"/>
      <c r="H2072" s="22" t="n"/>
      <c r="I2072" s="19" t="n"/>
      <c r="J2072" s="21" t="n"/>
      <c r="K2072" s="19" t="n"/>
      <c r="L2072" s="19" t="n"/>
      <c r="M2072" s="21" t="n"/>
      <c r="N2072" s="22" t="n"/>
      <c r="O2072" s="24">
        <f>IF(A2072&lt;&gt;"عهدة","",SUMIFS($G$8:$G$5007,$B$8:$B$5007,B2072,$A$8:$A$5007,"مصروف",$I$8:$I$5007,"&lt;&gt;مرفوض"))</f>
        <v/>
      </c>
      <c r="P2072" s="25">
        <f>IF(A2072&lt;&gt;"عهدة","",N(F2072)-O2072)</f>
        <v/>
      </c>
      <c r="Q2072" s="26">
        <f>IF(A2072="","",IF(A2072="عهدة",IF(N(F2072)=0,"⚠ أدخل قيمة العهدة",IF(P2072&lt;0,"⛔ عجز / زيادة مصروفات "&amp;TEXT(-P2072,"#,##0"),IF(COUNTIFS($B$8:$B$5007,B2072,$A$8:$A$5007,"مصروف",$I$8:$I$5007,"&lt;&gt;مرفوض",$K$8:$K$5007,"&lt;&gt;نعم")&gt;0,"⚠ "&amp;COUNTIFS($B$8:$B$5007,B2072,$A$8:$A$5007,"مصروف",$I$8:$I$5007,"&lt;&gt;مرفوض",$K$8:$K$5007,"&lt;&gt;نعم")&amp;" مصروف غير مسوى",IF(L2072="تمت التسوية",IF(P2072=0,"✔ متوازنة وتمت التسوية","✔ تمت التسوية – متبقي "&amp;TEXT(P2072,"#,##0")),IF(P2072&gt;0,"متبقي "&amp;TEXT(P2072,"#,##0"),"✔ متوازنة"))))),IF(R2072=0,"⚠ أضف سطر عهدة أولًا",IF(OR(C2072="",N(G2072)=0),"⚠ أكمل التاريخ والقيمة",IF(S2072="","⚠ التاريخ خارج السنة المالية",IF(H2072="","⚠ اختر بند الموازنة",IF(I2072="مرفوض","✖ مرفوض من المدير",IF(I2072&lt;&gt;"موافق","⏳ بانتظار موافقة المدير",IF(K2072&lt;&gt;"نعم","⚠ غير مسوى مع الحسابات","✔ معتمد ومسوى")))))))))</f>
        <v/>
      </c>
      <c r="R2072">
        <f>N(R2071)+IF(A2072="عهدة",1,0)</f>
        <v/>
      </c>
      <c r="S2072">
        <f>IF(C2072="","",IF(AND(C2072&gt;=DATE(2026,9,1),C2072&lt;=DATE(2027,8,31)),(YEAR(C2072)-2026)*12+MONTH(C2072)-8,""))</f>
        <v/>
      </c>
      <c r="T2072">
        <f>IF(AND(A2072="مصروف",R2072&gt;0,I2072="موافق",S2072&lt;&gt;"",H2072&lt;&gt;""),N(G2072),0)</f>
        <v/>
      </c>
    </row>
    <row r="2073">
      <c r="A2073" s="19" t="n"/>
      <c r="B2073" s="20">
        <f>IF(A2073="","",IF(R2073=0,"⚠ أضف سطر عهدة أولًا","BDR-"&amp;TEXT(R2073,"000")))</f>
        <v/>
      </c>
      <c r="C2073" s="21" t="n"/>
      <c r="D2073" s="20">
        <f>IF(C2073="","",IF(S2073="","خارج السنة المالية",INDEX(القوائم!$D$2:$D$13,S2073)))</f>
        <v/>
      </c>
      <c r="E2073" s="22" t="n"/>
      <c r="F2073" s="23" t="n"/>
      <c r="G2073" s="23" t="n"/>
      <c r="H2073" s="22" t="n"/>
      <c r="I2073" s="19" t="n"/>
      <c r="J2073" s="21" t="n"/>
      <c r="K2073" s="19" t="n"/>
      <c r="L2073" s="19" t="n"/>
      <c r="M2073" s="21" t="n"/>
      <c r="N2073" s="22" t="n"/>
      <c r="O2073" s="24">
        <f>IF(A2073&lt;&gt;"عهدة","",SUMIFS($G$8:$G$5007,$B$8:$B$5007,B2073,$A$8:$A$5007,"مصروف",$I$8:$I$5007,"&lt;&gt;مرفوض"))</f>
        <v/>
      </c>
      <c r="P2073" s="25">
        <f>IF(A2073&lt;&gt;"عهدة","",N(F2073)-O2073)</f>
        <v/>
      </c>
      <c r="Q2073" s="26">
        <f>IF(A2073="","",IF(A2073="عهدة",IF(N(F2073)=0,"⚠ أدخل قيمة العهدة",IF(P2073&lt;0,"⛔ عجز / زيادة مصروفات "&amp;TEXT(-P2073,"#,##0"),IF(COUNTIFS($B$8:$B$5007,B2073,$A$8:$A$5007,"مصروف",$I$8:$I$5007,"&lt;&gt;مرفوض",$K$8:$K$5007,"&lt;&gt;نعم")&gt;0,"⚠ "&amp;COUNTIFS($B$8:$B$5007,B2073,$A$8:$A$5007,"مصروف",$I$8:$I$5007,"&lt;&gt;مرفوض",$K$8:$K$5007,"&lt;&gt;نعم")&amp;" مصروف غير مسوى",IF(L2073="تمت التسوية",IF(P2073=0,"✔ متوازنة وتمت التسوية","✔ تمت التسوية – متبقي "&amp;TEXT(P2073,"#,##0")),IF(P2073&gt;0,"متبقي "&amp;TEXT(P2073,"#,##0"),"✔ متوازنة"))))),IF(R2073=0,"⚠ أضف سطر عهدة أولًا",IF(OR(C2073="",N(G2073)=0),"⚠ أكمل التاريخ والقيمة",IF(S2073="","⚠ التاريخ خارج السنة المالية",IF(H2073="","⚠ اختر بند الموازنة",IF(I2073="مرفوض","✖ مرفوض من المدير",IF(I2073&lt;&gt;"موافق","⏳ بانتظار موافقة المدير",IF(K2073&lt;&gt;"نعم","⚠ غير مسوى مع الحسابات","✔ معتمد ومسوى")))))))))</f>
        <v/>
      </c>
      <c r="R2073">
        <f>N(R2072)+IF(A2073="عهدة",1,0)</f>
        <v/>
      </c>
      <c r="S2073">
        <f>IF(C2073="","",IF(AND(C2073&gt;=DATE(2026,9,1),C2073&lt;=DATE(2027,8,31)),(YEAR(C2073)-2026)*12+MONTH(C2073)-8,""))</f>
        <v/>
      </c>
      <c r="T2073">
        <f>IF(AND(A2073="مصروف",R2073&gt;0,I2073="موافق",S2073&lt;&gt;"",H2073&lt;&gt;""),N(G2073),0)</f>
        <v/>
      </c>
    </row>
    <row r="2074">
      <c r="A2074" s="19" t="n"/>
      <c r="B2074" s="20">
        <f>IF(A2074="","",IF(R2074=0,"⚠ أضف سطر عهدة أولًا","BDR-"&amp;TEXT(R2074,"000")))</f>
        <v/>
      </c>
      <c r="C2074" s="21" t="n"/>
      <c r="D2074" s="20">
        <f>IF(C2074="","",IF(S2074="","خارج السنة المالية",INDEX(القوائم!$D$2:$D$13,S2074)))</f>
        <v/>
      </c>
      <c r="E2074" s="22" t="n"/>
      <c r="F2074" s="23" t="n"/>
      <c r="G2074" s="23" t="n"/>
      <c r="H2074" s="22" t="n"/>
      <c r="I2074" s="19" t="n"/>
      <c r="J2074" s="21" t="n"/>
      <c r="K2074" s="19" t="n"/>
      <c r="L2074" s="19" t="n"/>
      <c r="M2074" s="21" t="n"/>
      <c r="N2074" s="22" t="n"/>
      <c r="O2074" s="24">
        <f>IF(A2074&lt;&gt;"عهدة","",SUMIFS($G$8:$G$5007,$B$8:$B$5007,B2074,$A$8:$A$5007,"مصروف",$I$8:$I$5007,"&lt;&gt;مرفوض"))</f>
        <v/>
      </c>
      <c r="P2074" s="25">
        <f>IF(A2074&lt;&gt;"عهدة","",N(F2074)-O2074)</f>
        <v/>
      </c>
      <c r="Q2074" s="26">
        <f>IF(A2074="","",IF(A2074="عهدة",IF(N(F2074)=0,"⚠ أدخل قيمة العهدة",IF(P2074&lt;0,"⛔ عجز / زيادة مصروفات "&amp;TEXT(-P2074,"#,##0"),IF(COUNTIFS($B$8:$B$5007,B2074,$A$8:$A$5007,"مصروف",$I$8:$I$5007,"&lt;&gt;مرفوض",$K$8:$K$5007,"&lt;&gt;نعم")&gt;0,"⚠ "&amp;COUNTIFS($B$8:$B$5007,B2074,$A$8:$A$5007,"مصروف",$I$8:$I$5007,"&lt;&gt;مرفوض",$K$8:$K$5007,"&lt;&gt;نعم")&amp;" مصروف غير مسوى",IF(L2074="تمت التسوية",IF(P2074=0,"✔ متوازنة وتمت التسوية","✔ تمت التسوية – متبقي "&amp;TEXT(P2074,"#,##0")),IF(P2074&gt;0,"متبقي "&amp;TEXT(P2074,"#,##0"),"✔ متوازنة"))))),IF(R2074=0,"⚠ أضف سطر عهدة أولًا",IF(OR(C2074="",N(G2074)=0),"⚠ أكمل التاريخ والقيمة",IF(S2074="","⚠ التاريخ خارج السنة المالية",IF(H2074="","⚠ اختر بند الموازنة",IF(I2074="مرفوض","✖ مرفوض من المدير",IF(I2074&lt;&gt;"موافق","⏳ بانتظار موافقة المدير",IF(K2074&lt;&gt;"نعم","⚠ غير مسوى مع الحسابات","✔ معتمد ومسوى")))))))))</f>
        <v/>
      </c>
      <c r="R2074">
        <f>N(R2073)+IF(A2074="عهدة",1,0)</f>
        <v/>
      </c>
      <c r="S2074">
        <f>IF(C2074="","",IF(AND(C2074&gt;=DATE(2026,9,1),C2074&lt;=DATE(2027,8,31)),(YEAR(C2074)-2026)*12+MONTH(C2074)-8,""))</f>
        <v/>
      </c>
      <c r="T2074">
        <f>IF(AND(A2074="مصروف",R2074&gt;0,I2074="موافق",S2074&lt;&gt;"",H2074&lt;&gt;""),N(G2074),0)</f>
        <v/>
      </c>
    </row>
    <row r="2075">
      <c r="A2075" s="19" t="n"/>
      <c r="B2075" s="20">
        <f>IF(A2075="","",IF(R2075=0,"⚠ أضف سطر عهدة أولًا","BDR-"&amp;TEXT(R2075,"000")))</f>
        <v/>
      </c>
      <c r="C2075" s="21" t="n"/>
      <c r="D2075" s="20">
        <f>IF(C2075="","",IF(S2075="","خارج السنة المالية",INDEX(القوائم!$D$2:$D$13,S2075)))</f>
        <v/>
      </c>
      <c r="E2075" s="22" t="n"/>
      <c r="F2075" s="23" t="n"/>
      <c r="G2075" s="23" t="n"/>
      <c r="H2075" s="22" t="n"/>
      <c r="I2075" s="19" t="n"/>
      <c r="J2075" s="21" t="n"/>
      <c r="K2075" s="19" t="n"/>
      <c r="L2075" s="19" t="n"/>
      <c r="M2075" s="21" t="n"/>
      <c r="N2075" s="22" t="n"/>
      <c r="O2075" s="24">
        <f>IF(A2075&lt;&gt;"عهدة","",SUMIFS($G$8:$G$5007,$B$8:$B$5007,B2075,$A$8:$A$5007,"مصروف",$I$8:$I$5007,"&lt;&gt;مرفوض"))</f>
        <v/>
      </c>
      <c r="P2075" s="25">
        <f>IF(A2075&lt;&gt;"عهدة","",N(F2075)-O2075)</f>
        <v/>
      </c>
      <c r="Q2075" s="26">
        <f>IF(A2075="","",IF(A2075="عهدة",IF(N(F2075)=0,"⚠ أدخل قيمة العهدة",IF(P2075&lt;0,"⛔ عجز / زيادة مصروفات "&amp;TEXT(-P2075,"#,##0"),IF(COUNTIFS($B$8:$B$5007,B2075,$A$8:$A$5007,"مصروف",$I$8:$I$5007,"&lt;&gt;مرفوض",$K$8:$K$5007,"&lt;&gt;نعم")&gt;0,"⚠ "&amp;COUNTIFS($B$8:$B$5007,B2075,$A$8:$A$5007,"مصروف",$I$8:$I$5007,"&lt;&gt;مرفوض",$K$8:$K$5007,"&lt;&gt;نعم")&amp;" مصروف غير مسوى",IF(L2075="تمت التسوية",IF(P2075=0,"✔ متوازنة وتمت التسوية","✔ تمت التسوية – متبقي "&amp;TEXT(P2075,"#,##0")),IF(P2075&gt;0,"متبقي "&amp;TEXT(P2075,"#,##0"),"✔ متوازنة"))))),IF(R2075=0,"⚠ أضف سطر عهدة أولًا",IF(OR(C2075="",N(G2075)=0),"⚠ أكمل التاريخ والقيمة",IF(S2075="","⚠ التاريخ خارج السنة المالية",IF(H2075="","⚠ اختر بند الموازنة",IF(I2075="مرفوض","✖ مرفوض من المدير",IF(I2075&lt;&gt;"موافق","⏳ بانتظار موافقة المدير",IF(K2075&lt;&gt;"نعم","⚠ غير مسوى مع الحسابات","✔ معتمد ومسوى")))))))))</f>
        <v/>
      </c>
      <c r="R2075">
        <f>N(R2074)+IF(A2075="عهدة",1,0)</f>
        <v/>
      </c>
      <c r="S2075">
        <f>IF(C2075="","",IF(AND(C2075&gt;=DATE(2026,9,1),C2075&lt;=DATE(2027,8,31)),(YEAR(C2075)-2026)*12+MONTH(C2075)-8,""))</f>
        <v/>
      </c>
      <c r="T2075">
        <f>IF(AND(A2075="مصروف",R2075&gt;0,I2075="موافق",S2075&lt;&gt;"",H2075&lt;&gt;""),N(G2075),0)</f>
        <v/>
      </c>
    </row>
    <row r="2076">
      <c r="A2076" s="19" t="n"/>
      <c r="B2076" s="20">
        <f>IF(A2076="","",IF(R2076=0,"⚠ أضف سطر عهدة أولًا","BDR-"&amp;TEXT(R2076,"000")))</f>
        <v/>
      </c>
      <c r="C2076" s="21" t="n"/>
      <c r="D2076" s="20">
        <f>IF(C2076="","",IF(S2076="","خارج السنة المالية",INDEX(القوائم!$D$2:$D$13,S2076)))</f>
        <v/>
      </c>
      <c r="E2076" s="22" t="n"/>
      <c r="F2076" s="23" t="n"/>
      <c r="G2076" s="23" t="n"/>
      <c r="H2076" s="22" t="n"/>
      <c r="I2076" s="19" t="n"/>
      <c r="J2076" s="21" t="n"/>
      <c r="K2076" s="19" t="n"/>
      <c r="L2076" s="19" t="n"/>
      <c r="M2076" s="21" t="n"/>
      <c r="N2076" s="22" t="n"/>
      <c r="O2076" s="24">
        <f>IF(A2076&lt;&gt;"عهدة","",SUMIFS($G$8:$G$5007,$B$8:$B$5007,B2076,$A$8:$A$5007,"مصروف",$I$8:$I$5007,"&lt;&gt;مرفوض"))</f>
        <v/>
      </c>
      <c r="P2076" s="25">
        <f>IF(A2076&lt;&gt;"عهدة","",N(F2076)-O2076)</f>
        <v/>
      </c>
      <c r="Q2076" s="26">
        <f>IF(A2076="","",IF(A2076="عهدة",IF(N(F2076)=0,"⚠ أدخل قيمة العهدة",IF(P2076&lt;0,"⛔ عجز / زيادة مصروفات "&amp;TEXT(-P2076,"#,##0"),IF(COUNTIFS($B$8:$B$5007,B2076,$A$8:$A$5007,"مصروف",$I$8:$I$5007,"&lt;&gt;مرفوض",$K$8:$K$5007,"&lt;&gt;نعم")&gt;0,"⚠ "&amp;COUNTIFS($B$8:$B$5007,B2076,$A$8:$A$5007,"مصروف",$I$8:$I$5007,"&lt;&gt;مرفوض",$K$8:$K$5007,"&lt;&gt;نعم")&amp;" مصروف غير مسوى",IF(L2076="تمت التسوية",IF(P2076=0,"✔ متوازنة وتمت التسوية","✔ تمت التسوية – متبقي "&amp;TEXT(P2076,"#,##0")),IF(P2076&gt;0,"متبقي "&amp;TEXT(P2076,"#,##0"),"✔ متوازنة"))))),IF(R2076=0,"⚠ أضف سطر عهدة أولًا",IF(OR(C2076="",N(G2076)=0),"⚠ أكمل التاريخ والقيمة",IF(S2076="","⚠ التاريخ خارج السنة المالية",IF(H2076="","⚠ اختر بند الموازنة",IF(I2076="مرفوض","✖ مرفوض من المدير",IF(I2076&lt;&gt;"موافق","⏳ بانتظار موافقة المدير",IF(K2076&lt;&gt;"نعم","⚠ غير مسوى مع الحسابات","✔ معتمد ومسوى")))))))))</f>
        <v/>
      </c>
      <c r="R2076">
        <f>N(R2075)+IF(A2076="عهدة",1,0)</f>
        <v/>
      </c>
      <c r="S2076">
        <f>IF(C2076="","",IF(AND(C2076&gt;=DATE(2026,9,1),C2076&lt;=DATE(2027,8,31)),(YEAR(C2076)-2026)*12+MONTH(C2076)-8,""))</f>
        <v/>
      </c>
      <c r="T2076">
        <f>IF(AND(A2076="مصروف",R2076&gt;0,I2076="موافق",S2076&lt;&gt;"",H2076&lt;&gt;""),N(G2076),0)</f>
        <v/>
      </c>
    </row>
    <row r="2077">
      <c r="A2077" s="19" t="n"/>
      <c r="B2077" s="20">
        <f>IF(A2077="","",IF(R2077=0,"⚠ أضف سطر عهدة أولًا","BDR-"&amp;TEXT(R2077,"000")))</f>
        <v/>
      </c>
      <c r="C2077" s="21" t="n"/>
      <c r="D2077" s="20">
        <f>IF(C2077="","",IF(S2077="","خارج السنة المالية",INDEX(القوائم!$D$2:$D$13,S2077)))</f>
        <v/>
      </c>
      <c r="E2077" s="22" t="n"/>
      <c r="F2077" s="23" t="n"/>
      <c r="G2077" s="23" t="n"/>
      <c r="H2077" s="22" t="n"/>
      <c r="I2077" s="19" t="n"/>
      <c r="J2077" s="21" t="n"/>
      <c r="K2077" s="19" t="n"/>
      <c r="L2077" s="19" t="n"/>
      <c r="M2077" s="21" t="n"/>
      <c r="N2077" s="22" t="n"/>
      <c r="O2077" s="24">
        <f>IF(A2077&lt;&gt;"عهدة","",SUMIFS($G$8:$G$5007,$B$8:$B$5007,B2077,$A$8:$A$5007,"مصروف",$I$8:$I$5007,"&lt;&gt;مرفوض"))</f>
        <v/>
      </c>
      <c r="P2077" s="25">
        <f>IF(A2077&lt;&gt;"عهدة","",N(F2077)-O2077)</f>
        <v/>
      </c>
      <c r="Q2077" s="26">
        <f>IF(A2077="","",IF(A2077="عهدة",IF(N(F2077)=0,"⚠ أدخل قيمة العهدة",IF(P2077&lt;0,"⛔ عجز / زيادة مصروفات "&amp;TEXT(-P2077,"#,##0"),IF(COUNTIFS($B$8:$B$5007,B2077,$A$8:$A$5007,"مصروف",$I$8:$I$5007,"&lt;&gt;مرفوض",$K$8:$K$5007,"&lt;&gt;نعم")&gt;0,"⚠ "&amp;COUNTIFS($B$8:$B$5007,B2077,$A$8:$A$5007,"مصروف",$I$8:$I$5007,"&lt;&gt;مرفوض",$K$8:$K$5007,"&lt;&gt;نعم")&amp;" مصروف غير مسوى",IF(L2077="تمت التسوية",IF(P2077=0,"✔ متوازنة وتمت التسوية","✔ تمت التسوية – متبقي "&amp;TEXT(P2077,"#,##0")),IF(P2077&gt;0,"متبقي "&amp;TEXT(P2077,"#,##0"),"✔ متوازنة"))))),IF(R2077=0,"⚠ أضف سطر عهدة أولًا",IF(OR(C2077="",N(G2077)=0),"⚠ أكمل التاريخ والقيمة",IF(S2077="","⚠ التاريخ خارج السنة المالية",IF(H2077="","⚠ اختر بند الموازنة",IF(I2077="مرفوض","✖ مرفوض من المدير",IF(I2077&lt;&gt;"موافق","⏳ بانتظار موافقة المدير",IF(K2077&lt;&gt;"نعم","⚠ غير مسوى مع الحسابات","✔ معتمد ومسوى")))))))))</f>
        <v/>
      </c>
      <c r="R2077">
        <f>N(R2076)+IF(A2077="عهدة",1,0)</f>
        <v/>
      </c>
      <c r="S2077">
        <f>IF(C2077="","",IF(AND(C2077&gt;=DATE(2026,9,1),C2077&lt;=DATE(2027,8,31)),(YEAR(C2077)-2026)*12+MONTH(C2077)-8,""))</f>
        <v/>
      </c>
      <c r="T2077">
        <f>IF(AND(A2077="مصروف",R2077&gt;0,I2077="موافق",S2077&lt;&gt;"",H2077&lt;&gt;""),N(G2077),0)</f>
        <v/>
      </c>
    </row>
    <row r="2078">
      <c r="A2078" s="19" t="n"/>
      <c r="B2078" s="20">
        <f>IF(A2078="","",IF(R2078=0,"⚠ أضف سطر عهدة أولًا","BDR-"&amp;TEXT(R2078,"000")))</f>
        <v/>
      </c>
      <c r="C2078" s="21" t="n"/>
      <c r="D2078" s="20">
        <f>IF(C2078="","",IF(S2078="","خارج السنة المالية",INDEX(القوائم!$D$2:$D$13,S2078)))</f>
        <v/>
      </c>
      <c r="E2078" s="22" t="n"/>
      <c r="F2078" s="23" t="n"/>
      <c r="G2078" s="23" t="n"/>
      <c r="H2078" s="22" t="n"/>
      <c r="I2078" s="19" t="n"/>
      <c r="J2078" s="21" t="n"/>
      <c r="K2078" s="19" t="n"/>
      <c r="L2078" s="19" t="n"/>
      <c r="M2078" s="21" t="n"/>
      <c r="N2078" s="22" t="n"/>
      <c r="O2078" s="24">
        <f>IF(A2078&lt;&gt;"عهدة","",SUMIFS($G$8:$G$5007,$B$8:$B$5007,B2078,$A$8:$A$5007,"مصروف",$I$8:$I$5007,"&lt;&gt;مرفوض"))</f>
        <v/>
      </c>
      <c r="P2078" s="25">
        <f>IF(A2078&lt;&gt;"عهدة","",N(F2078)-O2078)</f>
        <v/>
      </c>
      <c r="Q2078" s="26">
        <f>IF(A2078="","",IF(A2078="عهدة",IF(N(F2078)=0,"⚠ أدخل قيمة العهدة",IF(P2078&lt;0,"⛔ عجز / زيادة مصروفات "&amp;TEXT(-P2078,"#,##0"),IF(COUNTIFS($B$8:$B$5007,B2078,$A$8:$A$5007,"مصروف",$I$8:$I$5007,"&lt;&gt;مرفوض",$K$8:$K$5007,"&lt;&gt;نعم")&gt;0,"⚠ "&amp;COUNTIFS($B$8:$B$5007,B2078,$A$8:$A$5007,"مصروف",$I$8:$I$5007,"&lt;&gt;مرفوض",$K$8:$K$5007,"&lt;&gt;نعم")&amp;" مصروف غير مسوى",IF(L2078="تمت التسوية",IF(P2078=0,"✔ متوازنة وتمت التسوية","✔ تمت التسوية – متبقي "&amp;TEXT(P2078,"#,##0")),IF(P2078&gt;0,"متبقي "&amp;TEXT(P2078,"#,##0"),"✔ متوازنة"))))),IF(R2078=0,"⚠ أضف سطر عهدة أولًا",IF(OR(C2078="",N(G2078)=0),"⚠ أكمل التاريخ والقيمة",IF(S2078="","⚠ التاريخ خارج السنة المالية",IF(H2078="","⚠ اختر بند الموازنة",IF(I2078="مرفوض","✖ مرفوض من المدير",IF(I2078&lt;&gt;"موافق","⏳ بانتظار موافقة المدير",IF(K2078&lt;&gt;"نعم","⚠ غير مسوى مع الحسابات","✔ معتمد ومسوى")))))))))</f>
        <v/>
      </c>
      <c r="R2078">
        <f>N(R2077)+IF(A2078="عهدة",1,0)</f>
        <v/>
      </c>
      <c r="S2078">
        <f>IF(C2078="","",IF(AND(C2078&gt;=DATE(2026,9,1),C2078&lt;=DATE(2027,8,31)),(YEAR(C2078)-2026)*12+MONTH(C2078)-8,""))</f>
        <v/>
      </c>
      <c r="T2078">
        <f>IF(AND(A2078="مصروف",R2078&gt;0,I2078="موافق",S2078&lt;&gt;"",H2078&lt;&gt;""),N(G2078),0)</f>
        <v/>
      </c>
    </row>
    <row r="2079">
      <c r="A2079" s="19" t="n"/>
      <c r="B2079" s="20">
        <f>IF(A2079="","",IF(R2079=0,"⚠ أضف سطر عهدة أولًا","BDR-"&amp;TEXT(R2079,"000")))</f>
        <v/>
      </c>
      <c r="C2079" s="21" t="n"/>
      <c r="D2079" s="20">
        <f>IF(C2079="","",IF(S2079="","خارج السنة المالية",INDEX(القوائم!$D$2:$D$13,S2079)))</f>
        <v/>
      </c>
      <c r="E2079" s="22" t="n"/>
      <c r="F2079" s="23" t="n"/>
      <c r="G2079" s="23" t="n"/>
      <c r="H2079" s="22" t="n"/>
      <c r="I2079" s="19" t="n"/>
      <c r="J2079" s="21" t="n"/>
      <c r="K2079" s="19" t="n"/>
      <c r="L2079" s="19" t="n"/>
      <c r="M2079" s="21" t="n"/>
      <c r="N2079" s="22" t="n"/>
      <c r="O2079" s="24">
        <f>IF(A2079&lt;&gt;"عهدة","",SUMIFS($G$8:$G$5007,$B$8:$B$5007,B2079,$A$8:$A$5007,"مصروف",$I$8:$I$5007,"&lt;&gt;مرفوض"))</f>
        <v/>
      </c>
      <c r="P2079" s="25">
        <f>IF(A2079&lt;&gt;"عهدة","",N(F2079)-O2079)</f>
        <v/>
      </c>
      <c r="Q2079" s="26">
        <f>IF(A2079="","",IF(A2079="عهدة",IF(N(F2079)=0,"⚠ أدخل قيمة العهدة",IF(P2079&lt;0,"⛔ عجز / زيادة مصروفات "&amp;TEXT(-P2079,"#,##0"),IF(COUNTIFS($B$8:$B$5007,B2079,$A$8:$A$5007,"مصروف",$I$8:$I$5007,"&lt;&gt;مرفوض",$K$8:$K$5007,"&lt;&gt;نعم")&gt;0,"⚠ "&amp;COUNTIFS($B$8:$B$5007,B2079,$A$8:$A$5007,"مصروف",$I$8:$I$5007,"&lt;&gt;مرفوض",$K$8:$K$5007,"&lt;&gt;نعم")&amp;" مصروف غير مسوى",IF(L2079="تمت التسوية",IF(P2079=0,"✔ متوازنة وتمت التسوية","✔ تمت التسوية – متبقي "&amp;TEXT(P2079,"#,##0")),IF(P2079&gt;0,"متبقي "&amp;TEXT(P2079,"#,##0"),"✔ متوازنة"))))),IF(R2079=0,"⚠ أضف سطر عهدة أولًا",IF(OR(C2079="",N(G2079)=0),"⚠ أكمل التاريخ والقيمة",IF(S2079="","⚠ التاريخ خارج السنة المالية",IF(H2079="","⚠ اختر بند الموازنة",IF(I2079="مرفوض","✖ مرفوض من المدير",IF(I2079&lt;&gt;"موافق","⏳ بانتظار موافقة المدير",IF(K2079&lt;&gt;"نعم","⚠ غير مسوى مع الحسابات","✔ معتمد ومسوى")))))))))</f>
        <v/>
      </c>
      <c r="R2079">
        <f>N(R2078)+IF(A2079="عهدة",1,0)</f>
        <v/>
      </c>
      <c r="S2079">
        <f>IF(C2079="","",IF(AND(C2079&gt;=DATE(2026,9,1),C2079&lt;=DATE(2027,8,31)),(YEAR(C2079)-2026)*12+MONTH(C2079)-8,""))</f>
        <v/>
      </c>
      <c r="T2079">
        <f>IF(AND(A2079="مصروف",R2079&gt;0,I2079="موافق",S2079&lt;&gt;"",H2079&lt;&gt;""),N(G2079),0)</f>
        <v/>
      </c>
    </row>
    <row r="2080">
      <c r="A2080" s="19" t="n"/>
      <c r="B2080" s="20">
        <f>IF(A2080="","",IF(R2080=0,"⚠ أضف سطر عهدة أولًا","BDR-"&amp;TEXT(R2080,"000")))</f>
        <v/>
      </c>
      <c r="C2080" s="21" t="n"/>
      <c r="D2080" s="20">
        <f>IF(C2080="","",IF(S2080="","خارج السنة المالية",INDEX(القوائم!$D$2:$D$13,S2080)))</f>
        <v/>
      </c>
      <c r="E2080" s="22" t="n"/>
      <c r="F2080" s="23" t="n"/>
      <c r="G2080" s="23" t="n"/>
      <c r="H2080" s="22" t="n"/>
      <c r="I2080" s="19" t="n"/>
      <c r="J2080" s="21" t="n"/>
      <c r="K2080" s="19" t="n"/>
      <c r="L2080" s="19" t="n"/>
      <c r="M2080" s="21" t="n"/>
      <c r="N2080" s="22" t="n"/>
      <c r="O2080" s="24">
        <f>IF(A2080&lt;&gt;"عهدة","",SUMIFS($G$8:$G$5007,$B$8:$B$5007,B2080,$A$8:$A$5007,"مصروف",$I$8:$I$5007,"&lt;&gt;مرفوض"))</f>
        <v/>
      </c>
      <c r="P2080" s="25">
        <f>IF(A2080&lt;&gt;"عهدة","",N(F2080)-O2080)</f>
        <v/>
      </c>
      <c r="Q2080" s="26">
        <f>IF(A2080="","",IF(A2080="عهدة",IF(N(F2080)=0,"⚠ أدخل قيمة العهدة",IF(P2080&lt;0,"⛔ عجز / زيادة مصروفات "&amp;TEXT(-P2080,"#,##0"),IF(COUNTIFS($B$8:$B$5007,B2080,$A$8:$A$5007,"مصروف",$I$8:$I$5007,"&lt;&gt;مرفوض",$K$8:$K$5007,"&lt;&gt;نعم")&gt;0,"⚠ "&amp;COUNTIFS($B$8:$B$5007,B2080,$A$8:$A$5007,"مصروف",$I$8:$I$5007,"&lt;&gt;مرفوض",$K$8:$K$5007,"&lt;&gt;نعم")&amp;" مصروف غير مسوى",IF(L2080="تمت التسوية",IF(P2080=0,"✔ متوازنة وتمت التسوية","✔ تمت التسوية – متبقي "&amp;TEXT(P2080,"#,##0")),IF(P2080&gt;0,"متبقي "&amp;TEXT(P2080,"#,##0"),"✔ متوازنة"))))),IF(R2080=0,"⚠ أضف سطر عهدة أولًا",IF(OR(C2080="",N(G2080)=0),"⚠ أكمل التاريخ والقيمة",IF(S2080="","⚠ التاريخ خارج السنة المالية",IF(H2080="","⚠ اختر بند الموازنة",IF(I2080="مرفوض","✖ مرفوض من المدير",IF(I2080&lt;&gt;"موافق","⏳ بانتظار موافقة المدير",IF(K2080&lt;&gt;"نعم","⚠ غير مسوى مع الحسابات","✔ معتمد ومسوى")))))))))</f>
        <v/>
      </c>
      <c r="R2080">
        <f>N(R2079)+IF(A2080="عهدة",1,0)</f>
        <v/>
      </c>
      <c r="S2080">
        <f>IF(C2080="","",IF(AND(C2080&gt;=DATE(2026,9,1),C2080&lt;=DATE(2027,8,31)),(YEAR(C2080)-2026)*12+MONTH(C2080)-8,""))</f>
        <v/>
      </c>
      <c r="T2080">
        <f>IF(AND(A2080="مصروف",R2080&gt;0,I2080="موافق",S2080&lt;&gt;"",H2080&lt;&gt;""),N(G2080),0)</f>
        <v/>
      </c>
    </row>
    <row r="2081">
      <c r="A2081" s="19" t="n"/>
      <c r="B2081" s="20">
        <f>IF(A2081="","",IF(R2081=0,"⚠ أضف سطر عهدة أولًا","BDR-"&amp;TEXT(R2081,"000")))</f>
        <v/>
      </c>
      <c r="C2081" s="21" t="n"/>
      <c r="D2081" s="20">
        <f>IF(C2081="","",IF(S2081="","خارج السنة المالية",INDEX(القوائم!$D$2:$D$13,S2081)))</f>
        <v/>
      </c>
      <c r="E2081" s="22" t="n"/>
      <c r="F2081" s="23" t="n"/>
      <c r="G2081" s="23" t="n"/>
      <c r="H2081" s="22" t="n"/>
      <c r="I2081" s="19" t="n"/>
      <c r="J2081" s="21" t="n"/>
      <c r="K2081" s="19" t="n"/>
      <c r="L2081" s="19" t="n"/>
      <c r="M2081" s="21" t="n"/>
      <c r="N2081" s="22" t="n"/>
      <c r="O2081" s="24">
        <f>IF(A2081&lt;&gt;"عهدة","",SUMIFS($G$8:$G$5007,$B$8:$B$5007,B2081,$A$8:$A$5007,"مصروف",$I$8:$I$5007,"&lt;&gt;مرفوض"))</f>
        <v/>
      </c>
      <c r="P2081" s="25">
        <f>IF(A2081&lt;&gt;"عهدة","",N(F2081)-O2081)</f>
        <v/>
      </c>
      <c r="Q2081" s="26">
        <f>IF(A2081="","",IF(A2081="عهدة",IF(N(F2081)=0,"⚠ أدخل قيمة العهدة",IF(P2081&lt;0,"⛔ عجز / زيادة مصروفات "&amp;TEXT(-P2081,"#,##0"),IF(COUNTIFS($B$8:$B$5007,B2081,$A$8:$A$5007,"مصروف",$I$8:$I$5007,"&lt;&gt;مرفوض",$K$8:$K$5007,"&lt;&gt;نعم")&gt;0,"⚠ "&amp;COUNTIFS($B$8:$B$5007,B2081,$A$8:$A$5007,"مصروف",$I$8:$I$5007,"&lt;&gt;مرفوض",$K$8:$K$5007,"&lt;&gt;نعم")&amp;" مصروف غير مسوى",IF(L2081="تمت التسوية",IF(P2081=0,"✔ متوازنة وتمت التسوية","✔ تمت التسوية – متبقي "&amp;TEXT(P2081,"#,##0")),IF(P2081&gt;0,"متبقي "&amp;TEXT(P2081,"#,##0"),"✔ متوازنة"))))),IF(R2081=0,"⚠ أضف سطر عهدة أولًا",IF(OR(C2081="",N(G2081)=0),"⚠ أكمل التاريخ والقيمة",IF(S2081="","⚠ التاريخ خارج السنة المالية",IF(H2081="","⚠ اختر بند الموازنة",IF(I2081="مرفوض","✖ مرفوض من المدير",IF(I2081&lt;&gt;"موافق","⏳ بانتظار موافقة المدير",IF(K2081&lt;&gt;"نعم","⚠ غير مسوى مع الحسابات","✔ معتمد ومسوى")))))))))</f>
        <v/>
      </c>
      <c r="R2081">
        <f>N(R2080)+IF(A2081="عهدة",1,0)</f>
        <v/>
      </c>
      <c r="S2081">
        <f>IF(C2081="","",IF(AND(C2081&gt;=DATE(2026,9,1),C2081&lt;=DATE(2027,8,31)),(YEAR(C2081)-2026)*12+MONTH(C2081)-8,""))</f>
        <v/>
      </c>
      <c r="T2081">
        <f>IF(AND(A2081="مصروف",R2081&gt;0,I2081="موافق",S2081&lt;&gt;"",H2081&lt;&gt;""),N(G2081),0)</f>
        <v/>
      </c>
    </row>
    <row r="2082">
      <c r="A2082" s="19" t="n"/>
      <c r="B2082" s="20">
        <f>IF(A2082="","",IF(R2082=0,"⚠ أضف سطر عهدة أولًا","BDR-"&amp;TEXT(R2082,"000")))</f>
        <v/>
      </c>
      <c r="C2082" s="21" t="n"/>
      <c r="D2082" s="20">
        <f>IF(C2082="","",IF(S2082="","خارج السنة المالية",INDEX(القوائم!$D$2:$D$13,S2082)))</f>
        <v/>
      </c>
      <c r="E2082" s="22" t="n"/>
      <c r="F2082" s="23" t="n"/>
      <c r="G2082" s="23" t="n"/>
      <c r="H2082" s="22" t="n"/>
      <c r="I2082" s="19" t="n"/>
      <c r="J2082" s="21" t="n"/>
      <c r="K2082" s="19" t="n"/>
      <c r="L2082" s="19" t="n"/>
      <c r="M2082" s="21" t="n"/>
      <c r="N2082" s="22" t="n"/>
      <c r="O2082" s="24">
        <f>IF(A2082&lt;&gt;"عهدة","",SUMIFS($G$8:$G$5007,$B$8:$B$5007,B2082,$A$8:$A$5007,"مصروف",$I$8:$I$5007,"&lt;&gt;مرفوض"))</f>
        <v/>
      </c>
      <c r="P2082" s="25">
        <f>IF(A2082&lt;&gt;"عهدة","",N(F2082)-O2082)</f>
        <v/>
      </c>
      <c r="Q2082" s="26">
        <f>IF(A2082="","",IF(A2082="عهدة",IF(N(F2082)=0,"⚠ أدخل قيمة العهدة",IF(P2082&lt;0,"⛔ عجز / زيادة مصروفات "&amp;TEXT(-P2082,"#,##0"),IF(COUNTIFS($B$8:$B$5007,B2082,$A$8:$A$5007,"مصروف",$I$8:$I$5007,"&lt;&gt;مرفوض",$K$8:$K$5007,"&lt;&gt;نعم")&gt;0,"⚠ "&amp;COUNTIFS($B$8:$B$5007,B2082,$A$8:$A$5007,"مصروف",$I$8:$I$5007,"&lt;&gt;مرفوض",$K$8:$K$5007,"&lt;&gt;نعم")&amp;" مصروف غير مسوى",IF(L2082="تمت التسوية",IF(P2082=0,"✔ متوازنة وتمت التسوية","✔ تمت التسوية – متبقي "&amp;TEXT(P2082,"#,##0")),IF(P2082&gt;0,"متبقي "&amp;TEXT(P2082,"#,##0"),"✔ متوازنة"))))),IF(R2082=0,"⚠ أضف سطر عهدة أولًا",IF(OR(C2082="",N(G2082)=0),"⚠ أكمل التاريخ والقيمة",IF(S2082="","⚠ التاريخ خارج السنة المالية",IF(H2082="","⚠ اختر بند الموازنة",IF(I2082="مرفوض","✖ مرفوض من المدير",IF(I2082&lt;&gt;"موافق","⏳ بانتظار موافقة المدير",IF(K2082&lt;&gt;"نعم","⚠ غير مسوى مع الحسابات","✔ معتمد ومسوى")))))))))</f>
        <v/>
      </c>
      <c r="R2082">
        <f>N(R2081)+IF(A2082="عهدة",1,0)</f>
        <v/>
      </c>
      <c r="S2082">
        <f>IF(C2082="","",IF(AND(C2082&gt;=DATE(2026,9,1),C2082&lt;=DATE(2027,8,31)),(YEAR(C2082)-2026)*12+MONTH(C2082)-8,""))</f>
        <v/>
      </c>
      <c r="T2082">
        <f>IF(AND(A2082="مصروف",R2082&gt;0,I2082="موافق",S2082&lt;&gt;"",H2082&lt;&gt;""),N(G2082),0)</f>
        <v/>
      </c>
    </row>
    <row r="2083">
      <c r="A2083" s="19" t="n"/>
      <c r="B2083" s="20">
        <f>IF(A2083="","",IF(R2083=0,"⚠ أضف سطر عهدة أولًا","BDR-"&amp;TEXT(R2083,"000")))</f>
        <v/>
      </c>
      <c r="C2083" s="21" t="n"/>
      <c r="D2083" s="20">
        <f>IF(C2083="","",IF(S2083="","خارج السنة المالية",INDEX(القوائم!$D$2:$D$13,S2083)))</f>
        <v/>
      </c>
      <c r="E2083" s="22" t="n"/>
      <c r="F2083" s="23" t="n"/>
      <c r="G2083" s="23" t="n"/>
      <c r="H2083" s="22" t="n"/>
      <c r="I2083" s="19" t="n"/>
      <c r="J2083" s="21" t="n"/>
      <c r="K2083" s="19" t="n"/>
      <c r="L2083" s="19" t="n"/>
      <c r="M2083" s="21" t="n"/>
      <c r="N2083" s="22" t="n"/>
      <c r="O2083" s="24">
        <f>IF(A2083&lt;&gt;"عهدة","",SUMIFS($G$8:$G$5007,$B$8:$B$5007,B2083,$A$8:$A$5007,"مصروف",$I$8:$I$5007,"&lt;&gt;مرفوض"))</f>
        <v/>
      </c>
      <c r="P2083" s="25">
        <f>IF(A2083&lt;&gt;"عهدة","",N(F2083)-O2083)</f>
        <v/>
      </c>
      <c r="Q2083" s="26">
        <f>IF(A2083="","",IF(A2083="عهدة",IF(N(F2083)=0,"⚠ أدخل قيمة العهدة",IF(P2083&lt;0,"⛔ عجز / زيادة مصروفات "&amp;TEXT(-P2083,"#,##0"),IF(COUNTIFS($B$8:$B$5007,B2083,$A$8:$A$5007,"مصروف",$I$8:$I$5007,"&lt;&gt;مرفوض",$K$8:$K$5007,"&lt;&gt;نعم")&gt;0,"⚠ "&amp;COUNTIFS($B$8:$B$5007,B2083,$A$8:$A$5007,"مصروف",$I$8:$I$5007,"&lt;&gt;مرفوض",$K$8:$K$5007,"&lt;&gt;نعم")&amp;" مصروف غير مسوى",IF(L2083="تمت التسوية",IF(P2083=0,"✔ متوازنة وتمت التسوية","✔ تمت التسوية – متبقي "&amp;TEXT(P2083,"#,##0")),IF(P2083&gt;0,"متبقي "&amp;TEXT(P2083,"#,##0"),"✔ متوازنة"))))),IF(R2083=0,"⚠ أضف سطر عهدة أولًا",IF(OR(C2083="",N(G2083)=0),"⚠ أكمل التاريخ والقيمة",IF(S2083="","⚠ التاريخ خارج السنة المالية",IF(H2083="","⚠ اختر بند الموازنة",IF(I2083="مرفوض","✖ مرفوض من المدير",IF(I2083&lt;&gt;"موافق","⏳ بانتظار موافقة المدير",IF(K2083&lt;&gt;"نعم","⚠ غير مسوى مع الحسابات","✔ معتمد ومسوى")))))))))</f>
        <v/>
      </c>
      <c r="R2083">
        <f>N(R2082)+IF(A2083="عهدة",1,0)</f>
        <v/>
      </c>
      <c r="S2083">
        <f>IF(C2083="","",IF(AND(C2083&gt;=DATE(2026,9,1),C2083&lt;=DATE(2027,8,31)),(YEAR(C2083)-2026)*12+MONTH(C2083)-8,""))</f>
        <v/>
      </c>
      <c r="T2083">
        <f>IF(AND(A2083="مصروف",R2083&gt;0,I2083="موافق",S2083&lt;&gt;"",H2083&lt;&gt;""),N(G2083),0)</f>
        <v/>
      </c>
    </row>
    <row r="2084">
      <c r="A2084" s="19" t="n"/>
      <c r="B2084" s="20">
        <f>IF(A2084="","",IF(R2084=0,"⚠ أضف سطر عهدة أولًا","BDR-"&amp;TEXT(R2084,"000")))</f>
        <v/>
      </c>
      <c r="C2084" s="21" t="n"/>
      <c r="D2084" s="20">
        <f>IF(C2084="","",IF(S2084="","خارج السنة المالية",INDEX(القوائم!$D$2:$D$13,S2084)))</f>
        <v/>
      </c>
      <c r="E2084" s="22" t="n"/>
      <c r="F2084" s="23" t="n"/>
      <c r="G2084" s="23" t="n"/>
      <c r="H2084" s="22" t="n"/>
      <c r="I2084" s="19" t="n"/>
      <c r="J2084" s="21" t="n"/>
      <c r="K2084" s="19" t="n"/>
      <c r="L2084" s="19" t="n"/>
      <c r="M2084" s="21" t="n"/>
      <c r="N2084" s="22" t="n"/>
      <c r="O2084" s="24">
        <f>IF(A2084&lt;&gt;"عهدة","",SUMIFS($G$8:$G$5007,$B$8:$B$5007,B2084,$A$8:$A$5007,"مصروف",$I$8:$I$5007,"&lt;&gt;مرفوض"))</f>
        <v/>
      </c>
      <c r="P2084" s="25">
        <f>IF(A2084&lt;&gt;"عهدة","",N(F2084)-O2084)</f>
        <v/>
      </c>
      <c r="Q2084" s="26">
        <f>IF(A2084="","",IF(A2084="عهدة",IF(N(F2084)=0,"⚠ أدخل قيمة العهدة",IF(P2084&lt;0,"⛔ عجز / زيادة مصروفات "&amp;TEXT(-P2084,"#,##0"),IF(COUNTIFS($B$8:$B$5007,B2084,$A$8:$A$5007,"مصروف",$I$8:$I$5007,"&lt;&gt;مرفوض",$K$8:$K$5007,"&lt;&gt;نعم")&gt;0,"⚠ "&amp;COUNTIFS($B$8:$B$5007,B2084,$A$8:$A$5007,"مصروف",$I$8:$I$5007,"&lt;&gt;مرفوض",$K$8:$K$5007,"&lt;&gt;نعم")&amp;" مصروف غير مسوى",IF(L2084="تمت التسوية",IF(P2084=0,"✔ متوازنة وتمت التسوية","✔ تمت التسوية – متبقي "&amp;TEXT(P2084,"#,##0")),IF(P2084&gt;0,"متبقي "&amp;TEXT(P2084,"#,##0"),"✔ متوازنة"))))),IF(R2084=0,"⚠ أضف سطر عهدة أولًا",IF(OR(C2084="",N(G2084)=0),"⚠ أكمل التاريخ والقيمة",IF(S2084="","⚠ التاريخ خارج السنة المالية",IF(H2084="","⚠ اختر بند الموازنة",IF(I2084="مرفوض","✖ مرفوض من المدير",IF(I2084&lt;&gt;"موافق","⏳ بانتظار موافقة المدير",IF(K2084&lt;&gt;"نعم","⚠ غير مسوى مع الحسابات","✔ معتمد ومسوى")))))))))</f>
        <v/>
      </c>
      <c r="R2084">
        <f>N(R2083)+IF(A2084="عهدة",1,0)</f>
        <v/>
      </c>
      <c r="S2084">
        <f>IF(C2084="","",IF(AND(C2084&gt;=DATE(2026,9,1),C2084&lt;=DATE(2027,8,31)),(YEAR(C2084)-2026)*12+MONTH(C2084)-8,""))</f>
        <v/>
      </c>
      <c r="T2084">
        <f>IF(AND(A2084="مصروف",R2084&gt;0,I2084="موافق",S2084&lt;&gt;"",H2084&lt;&gt;""),N(G2084),0)</f>
        <v/>
      </c>
    </row>
    <row r="2085">
      <c r="A2085" s="19" t="n"/>
      <c r="B2085" s="20">
        <f>IF(A2085="","",IF(R2085=0,"⚠ أضف سطر عهدة أولًا","BDR-"&amp;TEXT(R2085,"000")))</f>
        <v/>
      </c>
      <c r="C2085" s="21" t="n"/>
      <c r="D2085" s="20">
        <f>IF(C2085="","",IF(S2085="","خارج السنة المالية",INDEX(القوائم!$D$2:$D$13,S2085)))</f>
        <v/>
      </c>
      <c r="E2085" s="22" t="n"/>
      <c r="F2085" s="23" t="n"/>
      <c r="G2085" s="23" t="n"/>
      <c r="H2085" s="22" t="n"/>
      <c r="I2085" s="19" t="n"/>
      <c r="J2085" s="21" t="n"/>
      <c r="K2085" s="19" t="n"/>
      <c r="L2085" s="19" t="n"/>
      <c r="M2085" s="21" t="n"/>
      <c r="N2085" s="22" t="n"/>
      <c r="O2085" s="24">
        <f>IF(A2085&lt;&gt;"عهدة","",SUMIFS($G$8:$G$5007,$B$8:$B$5007,B2085,$A$8:$A$5007,"مصروف",$I$8:$I$5007,"&lt;&gt;مرفوض"))</f>
        <v/>
      </c>
      <c r="P2085" s="25">
        <f>IF(A2085&lt;&gt;"عهدة","",N(F2085)-O2085)</f>
        <v/>
      </c>
      <c r="Q2085" s="26">
        <f>IF(A2085="","",IF(A2085="عهدة",IF(N(F2085)=0,"⚠ أدخل قيمة العهدة",IF(P2085&lt;0,"⛔ عجز / زيادة مصروفات "&amp;TEXT(-P2085,"#,##0"),IF(COUNTIFS($B$8:$B$5007,B2085,$A$8:$A$5007,"مصروف",$I$8:$I$5007,"&lt;&gt;مرفوض",$K$8:$K$5007,"&lt;&gt;نعم")&gt;0,"⚠ "&amp;COUNTIFS($B$8:$B$5007,B2085,$A$8:$A$5007,"مصروف",$I$8:$I$5007,"&lt;&gt;مرفوض",$K$8:$K$5007,"&lt;&gt;نعم")&amp;" مصروف غير مسوى",IF(L2085="تمت التسوية",IF(P2085=0,"✔ متوازنة وتمت التسوية","✔ تمت التسوية – متبقي "&amp;TEXT(P2085,"#,##0")),IF(P2085&gt;0,"متبقي "&amp;TEXT(P2085,"#,##0"),"✔ متوازنة"))))),IF(R2085=0,"⚠ أضف سطر عهدة أولًا",IF(OR(C2085="",N(G2085)=0),"⚠ أكمل التاريخ والقيمة",IF(S2085="","⚠ التاريخ خارج السنة المالية",IF(H2085="","⚠ اختر بند الموازنة",IF(I2085="مرفوض","✖ مرفوض من المدير",IF(I2085&lt;&gt;"موافق","⏳ بانتظار موافقة المدير",IF(K2085&lt;&gt;"نعم","⚠ غير مسوى مع الحسابات","✔ معتمد ومسوى")))))))))</f>
        <v/>
      </c>
      <c r="R2085">
        <f>N(R2084)+IF(A2085="عهدة",1,0)</f>
        <v/>
      </c>
      <c r="S2085">
        <f>IF(C2085="","",IF(AND(C2085&gt;=DATE(2026,9,1),C2085&lt;=DATE(2027,8,31)),(YEAR(C2085)-2026)*12+MONTH(C2085)-8,""))</f>
        <v/>
      </c>
      <c r="T2085">
        <f>IF(AND(A2085="مصروف",R2085&gt;0,I2085="موافق",S2085&lt;&gt;"",H2085&lt;&gt;""),N(G2085),0)</f>
        <v/>
      </c>
    </row>
    <row r="2086">
      <c r="A2086" s="19" t="n"/>
      <c r="B2086" s="20">
        <f>IF(A2086="","",IF(R2086=0,"⚠ أضف سطر عهدة أولًا","BDR-"&amp;TEXT(R2086,"000")))</f>
        <v/>
      </c>
      <c r="C2086" s="21" t="n"/>
      <c r="D2086" s="20">
        <f>IF(C2086="","",IF(S2086="","خارج السنة المالية",INDEX(القوائم!$D$2:$D$13,S2086)))</f>
        <v/>
      </c>
      <c r="E2086" s="22" t="n"/>
      <c r="F2086" s="23" t="n"/>
      <c r="G2086" s="23" t="n"/>
      <c r="H2086" s="22" t="n"/>
      <c r="I2086" s="19" t="n"/>
      <c r="J2086" s="21" t="n"/>
      <c r="K2086" s="19" t="n"/>
      <c r="L2086" s="19" t="n"/>
      <c r="M2086" s="21" t="n"/>
      <c r="N2086" s="22" t="n"/>
      <c r="O2086" s="24">
        <f>IF(A2086&lt;&gt;"عهدة","",SUMIFS($G$8:$G$5007,$B$8:$B$5007,B2086,$A$8:$A$5007,"مصروف",$I$8:$I$5007,"&lt;&gt;مرفوض"))</f>
        <v/>
      </c>
      <c r="P2086" s="25">
        <f>IF(A2086&lt;&gt;"عهدة","",N(F2086)-O2086)</f>
        <v/>
      </c>
      <c r="Q2086" s="26">
        <f>IF(A2086="","",IF(A2086="عهدة",IF(N(F2086)=0,"⚠ أدخل قيمة العهدة",IF(P2086&lt;0,"⛔ عجز / زيادة مصروفات "&amp;TEXT(-P2086,"#,##0"),IF(COUNTIFS($B$8:$B$5007,B2086,$A$8:$A$5007,"مصروف",$I$8:$I$5007,"&lt;&gt;مرفوض",$K$8:$K$5007,"&lt;&gt;نعم")&gt;0,"⚠ "&amp;COUNTIFS($B$8:$B$5007,B2086,$A$8:$A$5007,"مصروف",$I$8:$I$5007,"&lt;&gt;مرفوض",$K$8:$K$5007,"&lt;&gt;نعم")&amp;" مصروف غير مسوى",IF(L2086="تمت التسوية",IF(P2086=0,"✔ متوازنة وتمت التسوية","✔ تمت التسوية – متبقي "&amp;TEXT(P2086,"#,##0")),IF(P2086&gt;0,"متبقي "&amp;TEXT(P2086,"#,##0"),"✔ متوازنة"))))),IF(R2086=0,"⚠ أضف سطر عهدة أولًا",IF(OR(C2086="",N(G2086)=0),"⚠ أكمل التاريخ والقيمة",IF(S2086="","⚠ التاريخ خارج السنة المالية",IF(H2086="","⚠ اختر بند الموازنة",IF(I2086="مرفوض","✖ مرفوض من المدير",IF(I2086&lt;&gt;"موافق","⏳ بانتظار موافقة المدير",IF(K2086&lt;&gt;"نعم","⚠ غير مسوى مع الحسابات","✔ معتمد ومسوى")))))))))</f>
        <v/>
      </c>
      <c r="R2086">
        <f>N(R2085)+IF(A2086="عهدة",1,0)</f>
        <v/>
      </c>
      <c r="S2086">
        <f>IF(C2086="","",IF(AND(C2086&gt;=DATE(2026,9,1),C2086&lt;=DATE(2027,8,31)),(YEAR(C2086)-2026)*12+MONTH(C2086)-8,""))</f>
        <v/>
      </c>
      <c r="T2086">
        <f>IF(AND(A2086="مصروف",R2086&gt;0,I2086="موافق",S2086&lt;&gt;"",H2086&lt;&gt;""),N(G2086),0)</f>
        <v/>
      </c>
    </row>
    <row r="2087">
      <c r="A2087" s="19" t="n"/>
      <c r="B2087" s="20">
        <f>IF(A2087="","",IF(R2087=0,"⚠ أضف سطر عهدة أولًا","BDR-"&amp;TEXT(R2087,"000")))</f>
        <v/>
      </c>
      <c r="C2087" s="21" t="n"/>
      <c r="D2087" s="20">
        <f>IF(C2087="","",IF(S2087="","خارج السنة المالية",INDEX(القوائم!$D$2:$D$13,S2087)))</f>
        <v/>
      </c>
      <c r="E2087" s="22" t="n"/>
      <c r="F2087" s="23" t="n"/>
      <c r="G2087" s="23" t="n"/>
      <c r="H2087" s="22" t="n"/>
      <c r="I2087" s="19" t="n"/>
      <c r="J2087" s="21" t="n"/>
      <c r="K2087" s="19" t="n"/>
      <c r="L2087" s="19" t="n"/>
      <c r="M2087" s="21" t="n"/>
      <c r="N2087" s="22" t="n"/>
      <c r="O2087" s="24">
        <f>IF(A2087&lt;&gt;"عهدة","",SUMIFS($G$8:$G$5007,$B$8:$B$5007,B2087,$A$8:$A$5007,"مصروف",$I$8:$I$5007,"&lt;&gt;مرفوض"))</f>
        <v/>
      </c>
      <c r="P2087" s="25">
        <f>IF(A2087&lt;&gt;"عهدة","",N(F2087)-O2087)</f>
        <v/>
      </c>
      <c r="Q2087" s="26">
        <f>IF(A2087="","",IF(A2087="عهدة",IF(N(F2087)=0,"⚠ أدخل قيمة العهدة",IF(P2087&lt;0,"⛔ عجز / زيادة مصروفات "&amp;TEXT(-P2087,"#,##0"),IF(COUNTIFS($B$8:$B$5007,B2087,$A$8:$A$5007,"مصروف",$I$8:$I$5007,"&lt;&gt;مرفوض",$K$8:$K$5007,"&lt;&gt;نعم")&gt;0,"⚠ "&amp;COUNTIFS($B$8:$B$5007,B2087,$A$8:$A$5007,"مصروف",$I$8:$I$5007,"&lt;&gt;مرفوض",$K$8:$K$5007,"&lt;&gt;نعم")&amp;" مصروف غير مسوى",IF(L2087="تمت التسوية",IF(P2087=0,"✔ متوازنة وتمت التسوية","✔ تمت التسوية – متبقي "&amp;TEXT(P2087,"#,##0")),IF(P2087&gt;0,"متبقي "&amp;TEXT(P2087,"#,##0"),"✔ متوازنة"))))),IF(R2087=0,"⚠ أضف سطر عهدة أولًا",IF(OR(C2087="",N(G2087)=0),"⚠ أكمل التاريخ والقيمة",IF(S2087="","⚠ التاريخ خارج السنة المالية",IF(H2087="","⚠ اختر بند الموازنة",IF(I2087="مرفوض","✖ مرفوض من المدير",IF(I2087&lt;&gt;"موافق","⏳ بانتظار موافقة المدير",IF(K2087&lt;&gt;"نعم","⚠ غير مسوى مع الحسابات","✔ معتمد ومسوى")))))))))</f>
        <v/>
      </c>
      <c r="R2087">
        <f>N(R2086)+IF(A2087="عهدة",1,0)</f>
        <v/>
      </c>
      <c r="S2087">
        <f>IF(C2087="","",IF(AND(C2087&gt;=DATE(2026,9,1),C2087&lt;=DATE(2027,8,31)),(YEAR(C2087)-2026)*12+MONTH(C2087)-8,""))</f>
        <v/>
      </c>
      <c r="T2087">
        <f>IF(AND(A2087="مصروف",R2087&gt;0,I2087="موافق",S2087&lt;&gt;"",H2087&lt;&gt;""),N(G2087),0)</f>
        <v/>
      </c>
    </row>
    <row r="2088">
      <c r="A2088" s="19" t="n"/>
      <c r="B2088" s="20">
        <f>IF(A2088="","",IF(R2088=0,"⚠ أضف سطر عهدة أولًا","BDR-"&amp;TEXT(R2088,"000")))</f>
        <v/>
      </c>
      <c r="C2088" s="21" t="n"/>
      <c r="D2088" s="20">
        <f>IF(C2088="","",IF(S2088="","خارج السنة المالية",INDEX(القوائم!$D$2:$D$13,S2088)))</f>
        <v/>
      </c>
      <c r="E2088" s="22" t="n"/>
      <c r="F2088" s="23" t="n"/>
      <c r="G2088" s="23" t="n"/>
      <c r="H2088" s="22" t="n"/>
      <c r="I2088" s="19" t="n"/>
      <c r="J2088" s="21" t="n"/>
      <c r="K2088" s="19" t="n"/>
      <c r="L2088" s="19" t="n"/>
      <c r="M2088" s="21" t="n"/>
      <c r="N2088" s="22" t="n"/>
      <c r="O2088" s="24">
        <f>IF(A2088&lt;&gt;"عهدة","",SUMIFS($G$8:$G$5007,$B$8:$B$5007,B2088,$A$8:$A$5007,"مصروف",$I$8:$I$5007,"&lt;&gt;مرفوض"))</f>
        <v/>
      </c>
      <c r="P2088" s="25">
        <f>IF(A2088&lt;&gt;"عهدة","",N(F2088)-O2088)</f>
        <v/>
      </c>
      <c r="Q2088" s="26">
        <f>IF(A2088="","",IF(A2088="عهدة",IF(N(F2088)=0,"⚠ أدخل قيمة العهدة",IF(P2088&lt;0,"⛔ عجز / زيادة مصروفات "&amp;TEXT(-P2088,"#,##0"),IF(COUNTIFS($B$8:$B$5007,B2088,$A$8:$A$5007,"مصروف",$I$8:$I$5007,"&lt;&gt;مرفوض",$K$8:$K$5007,"&lt;&gt;نعم")&gt;0,"⚠ "&amp;COUNTIFS($B$8:$B$5007,B2088,$A$8:$A$5007,"مصروف",$I$8:$I$5007,"&lt;&gt;مرفوض",$K$8:$K$5007,"&lt;&gt;نعم")&amp;" مصروف غير مسوى",IF(L2088="تمت التسوية",IF(P2088=0,"✔ متوازنة وتمت التسوية","✔ تمت التسوية – متبقي "&amp;TEXT(P2088,"#,##0")),IF(P2088&gt;0,"متبقي "&amp;TEXT(P2088,"#,##0"),"✔ متوازنة"))))),IF(R2088=0,"⚠ أضف سطر عهدة أولًا",IF(OR(C2088="",N(G2088)=0),"⚠ أكمل التاريخ والقيمة",IF(S2088="","⚠ التاريخ خارج السنة المالية",IF(H2088="","⚠ اختر بند الموازنة",IF(I2088="مرفوض","✖ مرفوض من المدير",IF(I2088&lt;&gt;"موافق","⏳ بانتظار موافقة المدير",IF(K2088&lt;&gt;"نعم","⚠ غير مسوى مع الحسابات","✔ معتمد ومسوى")))))))))</f>
        <v/>
      </c>
      <c r="R2088">
        <f>N(R2087)+IF(A2088="عهدة",1,0)</f>
        <v/>
      </c>
      <c r="S2088">
        <f>IF(C2088="","",IF(AND(C2088&gt;=DATE(2026,9,1),C2088&lt;=DATE(2027,8,31)),(YEAR(C2088)-2026)*12+MONTH(C2088)-8,""))</f>
        <v/>
      </c>
      <c r="T2088">
        <f>IF(AND(A2088="مصروف",R2088&gt;0,I2088="موافق",S2088&lt;&gt;"",H2088&lt;&gt;""),N(G2088),0)</f>
        <v/>
      </c>
    </row>
    <row r="2089">
      <c r="A2089" s="19" t="n"/>
      <c r="B2089" s="20">
        <f>IF(A2089="","",IF(R2089=0,"⚠ أضف سطر عهدة أولًا","BDR-"&amp;TEXT(R2089,"000")))</f>
        <v/>
      </c>
      <c r="C2089" s="21" t="n"/>
      <c r="D2089" s="20">
        <f>IF(C2089="","",IF(S2089="","خارج السنة المالية",INDEX(القوائم!$D$2:$D$13,S2089)))</f>
        <v/>
      </c>
      <c r="E2089" s="22" t="n"/>
      <c r="F2089" s="23" t="n"/>
      <c r="G2089" s="23" t="n"/>
      <c r="H2089" s="22" t="n"/>
      <c r="I2089" s="19" t="n"/>
      <c r="J2089" s="21" t="n"/>
      <c r="K2089" s="19" t="n"/>
      <c r="L2089" s="19" t="n"/>
      <c r="M2089" s="21" t="n"/>
      <c r="N2089" s="22" t="n"/>
      <c r="O2089" s="24">
        <f>IF(A2089&lt;&gt;"عهدة","",SUMIFS($G$8:$G$5007,$B$8:$B$5007,B2089,$A$8:$A$5007,"مصروف",$I$8:$I$5007,"&lt;&gt;مرفوض"))</f>
        <v/>
      </c>
      <c r="P2089" s="25">
        <f>IF(A2089&lt;&gt;"عهدة","",N(F2089)-O2089)</f>
        <v/>
      </c>
      <c r="Q2089" s="26">
        <f>IF(A2089="","",IF(A2089="عهدة",IF(N(F2089)=0,"⚠ أدخل قيمة العهدة",IF(P2089&lt;0,"⛔ عجز / زيادة مصروفات "&amp;TEXT(-P2089,"#,##0"),IF(COUNTIFS($B$8:$B$5007,B2089,$A$8:$A$5007,"مصروف",$I$8:$I$5007,"&lt;&gt;مرفوض",$K$8:$K$5007,"&lt;&gt;نعم")&gt;0,"⚠ "&amp;COUNTIFS($B$8:$B$5007,B2089,$A$8:$A$5007,"مصروف",$I$8:$I$5007,"&lt;&gt;مرفوض",$K$8:$K$5007,"&lt;&gt;نعم")&amp;" مصروف غير مسوى",IF(L2089="تمت التسوية",IF(P2089=0,"✔ متوازنة وتمت التسوية","✔ تمت التسوية – متبقي "&amp;TEXT(P2089,"#,##0")),IF(P2089&gt;0,"متبقي "&amp;TEXT(P2089,"#,##0"),"✔ متوازنة"))))),IF(R2089=0,"⚠ أضف سطر عهدة أولًا",IF(OR(C2089="",N(G2089)=0),"⚠ أكمل التاريخ والقيمة",IF(S2089="","⚠ التاريخ خارج السنة المالية",IF(H2089="","⚠ اختر بند الموازنة",IF(I2089="مرفوض","✖ مرفوض من المدير",IF(I2089&lt;&gt;"موافق","⏳ بانتظار موافقة المدير",IF(K2089&lt;&gt;"نعم","⚠ غير مسوى مع الحسابات","✔ معتمد ومسوى")))))))))</f>
        <v/>
      </c>
      <c r="R2089">
        <f>N(R2088)+IF(A2089="عهدة",1,0)</f>
        <v/>
      </c>
      <c r="S2089">
        <f>IF(C2089="","",IF(AND(C2089&gt;=DATE(2026,9,1),C2089&lt;=DATE(2027,8,31)),(YEAR(C2089)-2026)*12+MONTH(C2089)-8,""))</f>
        <v/>
      </c>
      <c r="T2089">
        <f>IF(AND(A2089="مصروف",R2089&gt;0,I2089="موافق",S2089&lt;&gt;"",H2089&lt;&gt;""),N(G2089),0)</f>
        <v/>
      </c>
    </row>
    <row r="2090">
      <c r="A2090" s="19" t="n"/>
      <c r="B2090" s="20">
        <f>IF(A2090="","",IF(R2090=0,"⚠ أضف سطر عهدة أولًا","BDR-"&amp;TEXT(R2090,"000")))</f>
        <v/>
      </c>
      <c r="C2090" s="21" t="n"/>
      <c r="D2090" s="20">
        <f>IF(C2090="","",IF(S2090="","خارج السنة المالية",INDEX(القوائم!$D$2:$D$13,S2090)))</f>
        <v/>
      </c>
      <c r="E2090" s="22" t="n"/>
      <c r="F2090" s="23" t="n"/>
      <c r="G2090" s="23" t="n"/>
      <c r="H2090" s="22" t="n"/>
      <c r="I2090" s="19" t="n"/>
      <c r="J2090" s="21" t="n"/>
      <c r="K2090" s="19" t="n"/>
      <c r="L2090" s="19" t="n"/>
      <c r="M2090" s="21" t="n"/>
      <c r="N2090" s="22" t="n"/>
      <c r="O2090" s="24">
        <f>IF(A2090&lt;&gt;"عهدة","",SUMIFS($G$8:$G$5007,$B$8:$B$5007,B2090,$A$8:$A$5007,"مصروف",$I$8:$I$5007,"&lt;&gt;مرفوض"))</f>
        <v/>
      </c>
      <c r="P2090" s="25">
        <f>IF(A2090&lt;&gt;"عهدة","",N(F2090)-O2090)</f>
        <v/>
      </c>
      <c r="Q2090" s="26">
        <f>IF(A2090="","",IF(A2090="عهدة",IF(N(F2090)=0,"⚠ أدخل قيمة العهدة",IF(P2090&lt;0,"⛔ عجز / زيادة مصروفات "&amp;TEXT(-P2090,"#,##0"),IF(COUNTIFS($B$8:$B$5007,B2090,$A$8:$A$5007,"مصروف",$I$8:$I$5007,"&lt;&gt;مرفوض",$K$8:$K$5007,"&lt;&gt;نعم")&gt;0,"⚠ "&amp;COUNTIFS($B$8:$B$5007,B2090,$A$8:$A$5007,"مصروف",$I$8:$I$5007,"&lt;&gt;مرفوض",$K$8:$K$5007,"&lt;&gt;نعم")&amp;" مصروف غير مسوى",IF(L2090="تمت التسوية",IF(P2090=0,"✔ متوازنة وتمت التسوية","✔ تمت التسوية – متبقي "&amp;TEXT(P2090,"#,##0")),IF(P2090&gt;0,"متبقي "&amp;TEXT(P2090,"#,##0"),"✔ متوازنة"))))),IF(R2090=0,"⚠ أضف سطر عهدة أولًا",IF(OR(C2090="",N(G2090)=0),"⚠ أكمل التاريخ والقيمة",IF(S2090="","⚠ التاريخ خارج السنة المالية",IF(H2090="","⚠ اختر بند الموازنة",IF(I2090="مرفوض","✖ مرفوض من المدير",IF(I2090&lt;&gt;"موافق","⏳ بانتظار موافقة المدير",IF(K2090&lt;&gt;"نعم","⚠ غير مسوى مع الحسابات","✔ معتمد ومسوى")))))))))</f>
        <v/>
      </c>
      <c r="R2090">
        <f>N(R2089)+IF(A2090="عهدة",1,0)</f>
        <v/>
      </c>
      <c r="S2090">
        <f>IF(C2090="","",IF(AND(C2090&gt;=DATE(2026,9,1),C2090&lt;=DATE(2027,8,31)),(YEAR(C2090)-2026)*12+MONTH(C2090)-8,""))</f>
        <v/>
      </c>
      <c r="T2090">
        <f>IF(AND(A2090="مصروف",R2090&gt;0,I2090="موافق",S2090&lt;&gt;"",H2090&lt;&gt;""),N(G2090),0)</f>
        <v/>
      </c>
    </row>
    <row r="2091">
      <c r="A2091" s="19" t="n"/>
      <c r="B2091" s="20">
        <f>IF(A2091="","",IF(R2091=0,"⚠ أضف سطر عهدة أولًا","BDR-"&amp;TEXT(R2091,"000")))</f>
        <v/>
      </c>
      <c r="C2091" s="21" t="n"/>
      <c r="D2091" s="20">
        <f>IF(C2091="","",IF(S2091="","خارج السنة المالية",INDEX(القوائم!$D$2:$D$13,S2091)))</f>
        <v/>
      </c>
      <c r="E2091" s="22" t="n"/>
      <c r="F2091" s="23" t="n"/>
      <c r="G2091" s="23" t="n"/>
      <c r="H2091" s="22" t="n"/>
      <c r="I2091" s="19" t="n"/>
      <c r="J2091" s="21" t="n"/>
      <c r="K2091" s="19" t="n"/>
      <c r="L2091" s="19" t="n"/>
      <c r="M2091" s="21" t="n"/>
      <c r="N2091" s="22" t="n"/>
      <c r="O2091" s="24">
        <f>IF(A2091&lt;&gt;"عهدة","",SUMIFS($G$8:$G$5007,$B$8:$B$5007,B2091,$A$8:$A$5007,"مصروف",$I$8:$I$5007,"&lt;&gt;مرفوض"))</f>
        <v/>
      </c>
      <c r="P2091" s="25">
        <f>IF(A2091&lt;&gt;"عهدة","",N(F2091)-O2091)</f>
        <v/>
      </c>
      <c r="Q2091" s="26">
        <f>IF(A2091="","",IF(A2091="عهدة",IF(N(F2091)=0,"⚠ أدخل قيمة العهدة",IF(P2091&lt;0,"⛔ عجز / زيادة مصروفات "&amp;TEXT(-P2091,"#,##0"),IF(COUNTIFS($B$8:$B$5007,B2091,$A$8:$A$5007,"مصروف",$I$8:$I$5007,"&lt;&gt;مرفوض",$K$8:$K$5007,"&lt;&gt;نعم")&gt;0,"⚠ "&amp;COUNTIFS($B$8:$B$5007,B2091,$A$8:$A$5007,"مصروف",$I$8:$I$5007,"&lt;&gt;مرفوض",$K$8:$K$5007,"&lt;&gt;نعم")&amp;" مصروف غير مسوى",IF(L2091="تمت التسوية",IF(P2091=0,"✔ متوازنة وتمت التسوية","✔ تمت التسوية – متبقي "&amp;TEXT(P2091,"#,##0")),IF(P2091&gt;0,"متبقي "&amp;TEXT(P2091,"#,##0"),"✔ متوازنة"))))),IF(R2091=0,"⚠ أضف سطر عهدة أولًا",IF(OR(C2091="",N(G2091)=0),"⚠ أكمل التاريخ والقيمة",IF(S2091="","⚠ التاريخ خارج السنة المالية",IF(H2091="","⚠ اختر بند الموازنة",IF(I2091="مرفوض","✖ مرفوض من المدير",IF(I2091&lt;&gt;"موافق","⏳ بانتظار موافقة المدير",IF(K2091&lt;&gt;"نعم","⚠ غير مسوى مع الحسابات","✔ معتمد ومسوى")))))))))</f>
        <v/>
      </c>
      <c r="R2091">
        <f>N(R2090)+IF(A2091="عهدة",1,0)</f>
        <v/>
      </c>
      <c r="S2091">
        <f>IF(C2091="","",IF(AND(C2091&gt;=DATE(2026,9,1),C2091&lt;=DATE(2027,8,31)),(YEAR(C2091)-2026)*12+MONTH(C2091)-8,""))</f>
        <v/>
      </c>
      <c r="T2091">
        <f>IF(AND(A2091="مصروف",R2091&gt;0,I2091="موافق",S2091&lt;&gt;"",H2091&lt;&gt;""),N(G2091),0)</f>
        <v/>
      </c>
    </row>
    <row r="2092">
      <c r="A2092" s="19" t="n"/>
      <c r="B2092" s="20">
        <f>IF(A2092="","",IF(R2092=0,"⚠ أضف سطر عهدة أولًا","BDR-"&amp;TEXT(R2092,"000")))</f>
        <v/>
      </c>
      <c r="C2092" s="21" t="n"/>
      <c r="D2092" s="20">
        <f>IF(C2092="","",IF(S2092="","خارج السنة المالية",INDEX(القوائم!$D$2:$D$13,S2092)))</f>
        <v/>
      </c>
      <c r="E2092" s="22" t="n"/>
      <c r="F2092" s="23" t="n"/>
      <c r="G2092" s="23" t="n"/>
      <c r="H2092" s="22" t="n"/>
      <c r="I2092" s="19" t="n"/>
      <c r="J2092" s="21" t="n"/>
      <c r="K2092" s="19" t="n"/>
      <c r="L2092" s="19" t="n"/>
      <c r="M2092" s="21" t="n"/>
      <c r="N2092" s="22" t="n"/>
      <c r="O2092" s="24">
        <f>IF(A2092&lt;&gt;"عهدة","",SUMIFS($G$8:$G$5007,$B$8:$B$5007,B2092,$A$8:$A$5007,"مصروف",$I$8:$I$5007,"&lt;&gt;مرفوض"))</f>
        <v/>
      </c>
      <c r="P2092" s="25">
        <f>IF(A2092&lt;&gt;"عهدة","",N(F2092)-O2092)</f>
        <v/>
      </c>
      <c r="Q2092" s="26">
        <f>IF(A2092="","",IF(A2092="عهدة",IF(N(F2092)=0,"⚠ أدخل قيمة العهدة",IF(P2092&lt;0,"⛔ عجز / زيادة مصروفات "&amp;TEXT(-P2092,"#,##0"),IF(COUNTIFS($B$8:$B$5007,B2092,$A$8:$A$5007,"مصروف",$I$8:$I$5007,"&lt;&gt;مرفوض",$K$8:$K$5007,"&lt;&gt;نعم")&gt;0,"⚠ "&amp;COUNTIFS($B$8:$B$5007,B2092,$A$8:$A$5007,"مصروف",$I$8:$I$5007,"&lt;&gt;مرفوض",$K$8:$K$5007,"&lt;&gt;نعم")&amp;" مصروف غير مسوى",IF(L2092="تمت التسوية",IF(P2092=0,"✔ متوازنة وتمت التسوية","✔ تمت التسوية – متبقي "&amp;TEXT(P2092,"#,##0")),IF(P2092&gt;0,"متبقي "&amp;TEXT(P2092,"#,##0"),"✔ متوازنة"))))),IF(R2092=0,"⚠ أضف سطر عهدة أولًا",IF(OR(C2092="",N(G2092)=0),"⚠ أكمل التاريخ والقيمة",IF(S2092="","⚠ التاريخ خارج السنة المالية",IF(H2092="","⚠ اختر بند الموازنة",IF(I2092="مرفوض","✖ مرفوض من المدير",IF(I2092&lt;&gt;"موافق","⏳ بانتظار موافقة المدير",IF(K2092&lt;&gt;"نعم","⚠ غير مسوى مع الحسابات","✔ معتمد ومسوى")))))))))</f>
        <v/>
      </c>
      <c r="R2092">
        <f>N(R2091)+IF(A2092="عهدة",1,0)</f>
        <v/>
      </c>
      <c r="S2092">
        <f>IF(C2092="","",IF(AND(C2092&gt;=DATE(2026,9,1),C2092&lt;=DATE(2027,8,31)),(YEAR(C2092)-2026)*12+MONTH(C2092)-8,""))</f>
        <v/>
      </c>
      <c r="T2092">
        <f>IF(AND(A2092="مصروف",R2092&gt;0,I2092="موافق",S2092&lt;&gt;"",H2092&lt;&gt;""),N(G2092),0)</f>
        <v/>
      </c>
    </row>
    <row r="2093">
      <c r="A2093" s="19" t="n"/>
      <c r="B2093" s="20">
        <f>IF(A2093="","",IF(R2093=0,"⚠ أضف سطر عهدة أولًا","BDR-"&amp;TEXT(R2093,"000")))</f>
        <v/>
      </c>
      <c r="C2093" s="21" t="n"/>
      <c r="D2093" s="20">
        <f>IF(C2093="","",IF(S2093="","خارج السنة المالية",INDEX(القوائم!$D$2:$D$13,S2093)))</f>
        <v/>
      </c>
      <c r="E2093" s="22" t="n"/>
      <c r="F2093" s="23" t="n"/>
      <c r="G2093" s="23" t="n"/>
      <c r="H2093" s="22" t="n"/>
      <c r="I2093" s="19" t="n"/>
      <c r="J2093" s="21" t="n"/>
      <c r="K2093" s="19" t="n"/>
      <c r="L2093" s="19" t="n"/>
      <c r="M2093" s="21" t="n"/>
      <c r="N2093" s="22" t="n"/>
      <c r="O2093" s="24">
        <f>IF(A2093&lt;&gt;"عهدة","",SUMIFS($G$8:$G$5007,$B$8:$B$5007,B2093,$A$8:$A$5007,"مصروف",$I$8:$I$5007,"&lt;&gt;مرفوض"))</f>
        <v/>
      </c>
      <c r="P2093" s="25">
        <f>IF(A2093&lt;&gt;"عهدة","",N(F2093)-O2093)</f>
        <v/>
      </c>
      <c r="Q2093" s="26">
        <f>IF(A2093="","",IF(A2093="عهدة",IF(N(F2093)=0,"⚠ أدخل قيمة العهدة",IF(P2093&lt;0,"⛔ عجز / زيادة مصروفات "&amp;TEXT(-P2093,"#,##0"),IF(COUNTIFS($B$8:$B$5007,B2093,$A$8:$A$5007,"مصروف",$I$8:$I$5007,"&lt;&gt;مرفوض",$K$8:$K$5007,"&lt;&gt;نعم")&gt;0,"⚠ "&amp;COUNTIFS($B$8:$B$5007,B2093,$A$8:$A$5007,"مصروف",$I$8:$I$5007,"&lt;&gt;مرفوض",$K$8:$K$5007,"&lt;&gt;نعم")&amp;" مصروف غير مسوى",IF(L2093="تمت التسوية",IF(P2093=0,"✔ متوازنة وتمت التسوية","✔ تمت التسوية – متبقي "&amp;TEXT(P2093,"#,##0")),IF(P2093&gt;0,"متبقي "&amp;TEXT(P2093,"#,##0"),"✔ متوازنة"))))),IF(R2093=0,"⚠ أضف سطر عهدة أولًا",IF(OR(C2093="",N(G2093)=0),"⚠ أكمل التاريخ والقيمة",IF(S2093="","⚠ التاريخ خارج السنة المالية",IF(H2093="","⚠ اختر بند الموازنة",IF(I2093="مرفوض","✖ مرفوض من المدير",IF(I2093&lt;&gt;"موافق","⏳ بانتظار موافقة المدير",IF(K2093&lt;&gt;"نعم","⚠ غير مسوى مع الحسابات","✔ معتمد ومسوى")))))))))</f>
        <v/>
      </c>
      <c r="R2093">
        <f>N(R2092)+IF(A2093="عهدة",1,0)</f>
        <v/>
      </c>
      <c r="S2093">
        <f>IF(C2093="","",IF(AND(C2093&gt;=DATE(2026,9,1),C2093&lt;=DATE(2027,8,31)),(YEAR(C2093)-2026)*12+MONTH(C2093)-8,""))</f>
        <v/>
      </c>
      <c r="T2093">
        <f>IF(AND(A2093="مصروف",R2093&gt;0,I2093="موافق",S2093&lt;&gt;"",H2093&lt;&gt;""),N(G2093),0)</f>
        <v/>
      </c>
    </row>
    <row r="2094">
      <c r="A2094" s="19" t="n"/>
      <c r="B2094" s="20">
        <f>IF(A2094="","",IF(R2094=0,"⚠ أضف سطر عهدة أولًا","BDR-"&amp;TEXT(R2094,"000")))</f>
        <v/>
      </c>
      <c r="C2094" s="21" t="n"/>
      <c r="D2094" s="20">
        <f>IF(C2094="","",IF(S2094="","خارج السنة المالية",INDEX(القوائم!$D$2:$D$13,S2094)))</f>
        <v/>
      </c>
      <c r="E2094" s="22" t="n"/>
      <c r="F2094" s="23" t="n"/>
      <c r="G2094" s="23" t="n"/>
      <c r="H2094" s="22" t="n"/>
      <c r="I2094" s="19" t="n"/>
      <c r="J2094" s="21" t="n"/>
      <c r="K2094" s="19" t="n"/>
      <c r="L2094" s="19" t="n"/>
      <c r="M2094" s="21" t="n"/>
      <c r="N2094" s="22" t="n"/>
      <c r="O2094" s="24">
        <f>IF(A2094&lt;&gt;"عهدة","",SUMIFS($G$8:$G$5007,$B$8:$B$5007,B2094,$A$8:$A$5007,"مصروف",$I$8:$I$5007,"&lt;&gt;مرفوض"))</f>
        <v/>
      </c>
      <c r="P2094" s="25">
        <f>IF(A2094&lt;&gt;"عهدة","",N(F2094)-O2094)</f>
        <v/>
      </c>
      <c r="Q2094" s="26">
        <f>IF(A2094="","",IF(A2094="عهدة",IF(N(F2094)=0,"⚠ أدخل قيمة العهدة",IF(P2094&lt;0,"⛔ عجز / زيادة مصروفات "&amp;TEXT(-P2094,"#,##0"),IF(COUNTIFS($B$8:$B$5007,B2094,$A$8:$A$5007,"مصروف",$I$8:$I$5007,"&lt;&gt;مرفوض",$K$8:$K$5007,"&lt;&gt;نعم")&gt;0,"⚠ "&amp;COUNTIFS($B$8:$B$5007,B2094,$A$8:$A$5007,"مصروف",$I$8:$I$5007,"&lt;&gt;مرفوض",$K$8:$K$5007,"&lt;&gt;نعم")&amp;" مصروف غير مسوى",IF(L2094="تمت التسوية",IF(P2094=0,"✔ متوازنة وتمت التسوية","✔ تمت التسوية – متبقي "&amp;TEXT(P2094,"#,##0")),IF(P2094&gt;0,"متبقي "&amp;TEXT(P2094,"#,##0"),"✔ متوازنة"))))),IF(R2094=0,"⚠ أضف سطر عهدة أولًا",IF(OR(C2094="",N(G2094)=0),"⚠ أكمل التاريخ والقيمة",IF(S2094="","⚠ التاريخ خارج السنة المالية",IF(H2094="","⚠ اختر بند الموازنة",IF(I2094="مرفوض","✖ مرفوض من المدير",IF(I2094&lt;&gt;"موافق","⏳ بانتظار موافقة المدير",IF(K2094&lt;&gt;"نعم","⚠ غير مسوى مع الحسابات","✔ معتمد ومسوى")))))))))</f>
        <v/>
      </c>
      <c r="R2094">
        <f>N(R2093)+IF(A2094="عهدة",1,0)</f>
        <v/>
      </c>
      <c r="S2094">
        <f>IF(C2094="","",IF(AND(C2094&gt;=DATE(2026,9,1),C2094&lt;=DATE(2027,8,31)),(YEAR(C2094)-2026)*12+MONTH(C2094)-8,""))</f>
        <v/>
      </c>
      <c r="T2094">
        <f>IF(AND(A2094="مصروف",R2094&gt;0,I2094="موافق",S2094&lt;&gt;"",H2094&lt;&gt;""),N(G2094),0)</f>
        <v/>
      </c>
    </row>
    <row r="2095">
      <c r="A2095" s="19" t="n"/>
      <c r="B2095" s="20">
        <f>IF(A2095="","",IF(R2095=0,"⚠ أضف سطر عهدة أولًا","BDR-"&amp;TEXT(R2095,"000")))</f>
        <v/>
      </c>
      <c r="C2095" s="21" t="n"/>
      <c r="D2095" s="20">
        <f>IF(C2095="","",IF(S2095="","خارج السنة المالية",INDEX(القوائم!$D$2:$D$13,S2095)))</f>
        <v/>
      </c>
      <c r="E2095" s="22" t="n"/>
      <c r="F2095" s="23" t="n"/>
      <c r="G2095" s="23" t="n"/>
      <c r="H2095" s="22" t="n"/>
      <c r="I2095" s="19" t="n"/>
      <c r="J2095" s="21" t="n"/>
      <c r="K2095" s="19" t="n"/>
      <c r="L2095" s="19" t="n"/>
      <c r="M2095" s="21" t="n"/>
      <c r="N2095" s="22" t="n"/>
      <c r="O2095" s="24">
        <f>IF(A2095&lt;&gt;"عهدة","",SUMIFS($G$8:$G$5007,$B$8:$B$5007,B2095,$A$8:$A$5007,"مصروف",$I$8:$I$5007,"&lt;&gt;مرفوض"))</f>
        <v/>
      </c>
      <c r="P2095" s="25">
        <f>IF(A2095&lt;&gt;"عهدة","",N(F2095)-O2095)</f>
        <v/>
      </c>
      <c r="Q2095" s="26">
        <f>IF(A2095="","",IF(A2095="عهدة",IF(N(F2095)=0,"⚠ أدخل قيمة العهدة",IF(P2095&lt;0,"⛔ عجز / زيادة مصروفات "&amp;TEXT(-P2095,"#,##0"),IF(COUNTIFS($B$8:$B$5007,B2095,$A$8:$A$5007,"مصروف",$I$8:$I$5007,"&lt;&gt;مرفوض",$K$8:$K$5007,"&lt;&gt;نعم")&gt;0,"⚠ "&amp;COUNTIFS($B$8:$B$5007,B2095,$A$8:$A$5007,"مصروف",$I$8:$I$5007,"&lt;&gt;مرفوض",$K$8:$K$5007,"&lt;&gt;نعم")&amp;" مصروف غير مسوى",IF(L2095="تمت التسوية",IF(P2095=0,"✔ متوازنة وتمت التسوية","✔ تمت التسوية – متبقي "&amp;TEXT(P2095,"#,##0")),IF(P2095&gt;0,"متبقي "&amp;TEXT(P2095,"#,##0"),"✔ متوازنة"))))),IF(R2095=0,"⚠ أضف سطر عهدة أولًا",IF(OR(C2095="",N(G2095)=0),"⚠ أكمل التاريخ والقيمة",IF(S2095="","⚠ التاريخ خارج السنة المالية",IF(H2095="","⚠ اختر بند الموازنة",IF(I2095="مرفوض","✖ مرفوض من المدير",IF(I2095&lt;&gt;"موافق","⏳ بانتظار موافقة المدير",IF(K2095&lt;&gt;"نعم","⚠ غير مسوى مع الحسابات","✔ معتمد ومسوى")))))))))</f>
        <v/>
      </c>
      <c r="R2095">
        <f>N(R2094)+IF(A2095="عهدة",1,0)</f>
        <v/>
      </c>
      <c r="S2095">
        <f>IF(C2095="","",IF(AND(C2095&gt;=DATE(2026,9,1),C2095&lt;=DATE(2027,8,31)),(YEAR(C2095)-2026)*12+MONTH(C2095)-8,""))</f>
        <v/>
      </c>
      <c r="T2095">
        <f>IF(AND(A2095="مصروف",R2095&gt;0,I2095="موافق",S2095&lt;&gt;"",H2095&lt;&gt;""),N(G2095),0)</f>
        <v/>
      </c>
    </row>
    <row r="2096">
      <c r="A2096" s="19" t="n"/>
      <c r="B2096" s="20">
        <f>IF(A2096="","",IF(R2096=0,"⚠ أضف سطر عهدة أولًا","BDR-"&amp;TEXT(R2096,"000")))</f>
        <v/>
      </c>
      <c r="C2096" s="21" t="n"/>
      <c r="D2096" s="20">
        <f>IF(C2096="","",IF(S2096="","خارج السنة المالية",INDEX(القوائم!$D$2:$D$13,S2096)))</f>
        <v/>
      </c>
      <c r="E2096" s="22" t="n"/>
      <c r="F2096" s="23" t="n"/>
      <c r="G2096" s="23" t="n"/>
      <c r="H2096" s="22" t="n"/>
      <c r="I2096" s="19" t="n"/>
      <c r="J2096" s="21" t="n"/>
      <c r="K2096" s="19" t="n"/>
      <c r="L2096" s="19" t="n"/>
      <c r="M2096" s="21" t="n"/>
      <c r="N2096" s="22" t="n"/>
      <c r="O2096" s="24">
        <f>IF(A2096&lt;&gt;"عهدة","",SUMIFS($G$8:$G$5007,$B$8:$B$5007,B2096,$A$8:$A$5007,"مصروف",$I$8:$I$5007,"&lt;&gt;مرفوض"))</f>
        <v/>
      </c>
      <c r="P2096" s="25">
        <f>IF(A2096&lt;&gt;"عهدة","",N(F2096)-O2096)</f>
        <v/>
      </c>
      <c r="Q2096" s="26">
        <f>IF(A2096="","",IF(A2096="عهدة",IF(N(F2096)=0,"⚠ أدخل قيمة العهدة",IF(P2096&lt;0,"⛔ عجز / زيادة مصروفات "&amp;TEXT(-P2096,"#,##0"),IF(COUNTIFS($B$8:$B$5007,B2096,$A$8:$A$5007,"مصروف",$I$8:$I$5007,"&lt;&gt;مرفوض",$K$8:$K$5007,"&lt;&gt;نعم")&gt;0,"⚠ "&amp;COUNTIFS($B$8:$B$5007,B2096,$A$8:$A$5007,"مصروف",$I$8:$I$5007,"&lt;&gt;مرفوض",$K$8:$K$5007,"&lt;&gt;نعم")&amp;" مصروف غير مسوى",IF(L2096="تمت التسوية",IF(P2096=0,"✔ متوازنة وتمت التسوية","✔ تمت التسوية – متبقي "&amp;TEXT(P2096,"#,##0")),IF(P2096&gt;0,"متبقي "&amp;TEXT(P2096,"#,##0"),"✔ متوازنة"))))),IF(R2096=0,"⚠ أضف سطر عهدة أولًا",IF(OR(C2096="",N(G2096)=0),"⚠ أكمل التاريخ والقيمة",IF(S2096="","⚠ التاريخ خارج السنة المالية",IF(H2096="","⚠ اختر بند الموازنة",IF(I2096="مرفوض","✖ مرفوض من المدير",IF(I2096&lt;&gt;"موافق","⏳ بانتظار موافقة المدير",IF(K2096&lt;&gt;"نعم","⚠ غير مسوى مع الحسابات","✔ معتمد ومسوى")))))))))</f>
        <v/>
      </c>
      <c r="R2096">
        <f>N(R2095)+IF(A2096="عهدة",1,0)</f>
        <v/>
      </c>
      <c r="S2096">
        <f>IF(C2096="","",IF(AND(C2096&gt;=DATE(2026,9,1),C2096&lt;=DATE(2027,8,31)),(YEAR(C2096)-2026)*12+MONTH(C2096)-8,""))</f>
        <v/>
      </c>
      <c r="T2096">
        <f>IF(AND(A2096="مصروف",R2096&gt;0,I2096="موافق",S2096&lt;&gt;"",H2096&lt;&gt;""),N(G2096),0)</f>
        <v/>
      </c>
    </row>
    <row r="2097">
      <c r="A2097" s="19" t="n"/>
      <c r="B2097" s="20">
        <f>IF(A2097="","",IF(R2097=0,"⚠ أضف سطر عهدة أولًا","BDR-"&amp;TEXT(R2097,"000")))</f>
        <v/>
      </c>
      <c r="C2097" s="21" t="n"/>
      <c r="D2097" s="20">
        <f>IF(C2097="","",IF(S2097="","خارج السنة المالية",INDEX(القوائم!$D$2:$D$13,S2097)))</f>
        <v/>
      </c>
      <c r="E2097" s="22" t="n"/>
      <c r="F2097" s="23" t="n"/>
      <c r="G2097" s="23" t="n"/>
      <c r="H2097" s="22" t="n"/>
      <c r="I2097" s="19" t="n"/>
      <c r="J2097" s="21" t="n"/>
      <c r="K2097" s="19" t="n"/>
      <c r="L2097" s="19" t="n"/>
      <c r="M2097" s="21" t="n"/>
      <c r="N2097" s="22" t="n"/>
      <c r="O2097" s="24">
        <f>IF(A2097&lt;&gt;"عهدة","",SUMIFS($G$8:$G$5007,$B$8:$B$5007,B2097,$A$8:$A$5007,"مصروف",$I$8:$I$5007,"&lt;&gt;مرفوض"))</f>
        <v/>
      </c>
      <c r="P2097" s="25">
        <f>IF(A2097&lt;&gt;"عهدة","",N(F2097)-O2097)</f>
        <v/>
      </c>
      <c r="Q2097" s="26">
        <f>IF(A2097="","",IF(A2097="عهدة",IF(N(F2097)=0,"⚠ أدخل قيمة العهدة",IF(P2097&lt;0,"⛔ عجز / زيادة مصروفات "&amp;TEXT(-P2097,"#,##0"),IF(COUNTIFS($B$8:$B$5007,B2097,$A$8:$A$5007,"مصروف",$I$8:$I$5007,"&lt;&gt;مرفوض",$K$8:$K$5007,"&lt;&gt;نعم")&gt;0,"⚠ "&amp;COUNTIFS($B$8:$B$5007,B2097,$A$8:$A$5007,"مصروف",$I$8:$I$5007,"&lt;&gt;مرفوض",$K$8:$K$5007,"&lt;&gt;نعم")&amp;" مصروف غير مسوى",IF(L2097="تمت التسوية",IF(P2097=0,"✔ متوازنة وتمت التسوية","✔ تمت التسوية – متبقي "&amp;TEXT(P2097,"#,##0")),IF(P2097&gt;0,"متبقي "&amp;TEXT(P2097,"#,##0"),"✔ متوازنة"))))),IF(R2097=0,"⚠ أضف سطر عهدة أولًا",IF(OR(C2097="",N(G2097)=0),"⚠ أكمل التاريخ والقيمة",IF(S2097="","⚠ التاريخ خارج السنة المالية",IF(H2097="","⚠ اختر بند الموازنة",IF(I2097="مرفوض","✖ مرفوض من المدير",IF(I2097&lt;&gt;"موافق","⏳ بانتظار موافقة المدير",IF(K2097&lt;&gt;"نعم","⚠ غير مسوى مع الحسابات","✔ معتمد ومسوى")))))))))</f>
        <v/>
      </c>
      <c r="R2097">
        <f>N(R2096)+IF(A2097="عهدة",1,0)</f>
        <v/>
      </c>
      <c r="S2097">
        <f>IF(C2097="","",IF(AND(C2097&gt;=DATE(2026,9,1),C2097&lt;=DATE(2027,8,31)),(YEAR(C2097)-2026)*12+MONTH(C2097)-8,""))</f>
        <v/>
      </c>
      <c r="T2097">
        <f>IF(AND(A2097="مصروف",R2097&gt;0,I2097="موافق",S2097&lt;&gt;"",H2097&lt;&gt;""),N(G2097),0)</f>
        <v/>
      </c>
    </row>
    <row r="2098">
      <c r="A2098" s="19" t="n"/>
      <c r="B2098" s="20">
        <f>IF(A2098="","",IF(R2098=0,"⚠ أضف سطر عهدة أولًا","BDR-"&amp;TEXT(R2098,"000")))</f>
        <v/>
      </c>
      <c r="C2098" s="21" t="n"/>
      <c r="D2098" s="20">
        <f>IF(C2098="","",IF(S2098="","خارج السنة المالية",INDEX(القوائم!$D$2:$D$13,S2098)))</f>
        <v/>
      </c>
      <c r="E2098" s="22" t="n"/>
      <c r="F2098" s="23" t="n"/>
      <c r="G2098" s="23" t="n"/>
      <c r="H2098" s="22" t="n"/>
      <c r="I2098" s="19" t="n"/>
      <c r="J2098" s="21" t="n"/>
      <c r="K2098" s="19" t="n"/>
      <c r="L2098" s="19" t="n"/>
      <c r="M2098" s="21" t="n"/>
      <c r="N2098" s="22" t="n"/>
      <c r="O2098" s="24">
        <f>IF(A2098&lt;&gt;"عهدة","",SUMIFS($G$8:$G$5007,$B$8:$B$5007,B2098,$A$8:$A$5007,"مصروف",$I$8:$I$5007,"&lt;&gt;مرفوض"))</f>
        <v/>
      </c>
      <c r="P2098" s="25">
        <f>IF(A2098&lt;&gt;"عهدة","",N(F2098)-O2098)</f>
        <v/>
      </c>
      <c r="Q2098" s="26">
        <f>IF(A2098="","",IF(A2098="عهدة",IF(N(F2098)=0,"⚠ أدخل قيمة العهدة",IF(P2098&lt;0,"⛔ عجز / زيادة مصروفات "&amp;TEXT(-P2098,"#,##0"),IF(COUNTIFS($B$8:$B$5007,B2098,$A$8:$A$5007,"مصروف",$I$8:$I$5007,"&lt;&gt;مرفوض",$K$8:$K$5007,"&lt;&gt;نعم")&gt;0,"⚠ "&amp;COUNTIFS($B$8:$B$5007,B2098,$A$8:$A$5007,"مصروف",$I$8:$I$5007,"&lt;&gt;مرفوض",$K$8:$K$5007,"&lt;&gt;نعم")&amp;" مصروف غير مسوى",IF(L2098="تمت التسوية",IF(P2098=0,"✔ متوازنة وتمت التسوية","✔ تمت التسوية – متبقي "&amp;TEXT(P2098,"#,##0")),IF(P2098&gt;0,"متبقي "&amp;TEXT(P2098,"#,##0"),"✔ متوازنة"))))),IF(R2098=0,"⚠ أضف سطر عهدة أولًا",IF(OR(C2098="",N(G2098)=0),"⚠ أكمل التاريخ والقيمة",IF(S2098="","⚠ التاريخ خارج السنة المالية",IF(H2098="","⚠ اختر بند الموازنة",IF(I2098="مرفوض","✖ مرفوض من المدير",IF(I2098&lt;&gt;"موافق","⏳ بانتظار موافقة المدير",IF(K2098&lt;&gt;"نعم","⚠ غير مسوى مع الحسابات","✔ معتمد ومسوى")))))))))</f>
        <v/>
      </c>
      <c r="R2098">
        <f>N(R2097)+IF(A2098="عهدة",1,0)</f>
        <v/>
      </c>
      <c r="S2098">
        <f>IF(C2098="","",IF(AND(C2098&gt;=DATE(2026,9,1),C2098&lt;=DATE(2027,8,31)),(YEAR(C2098)-2026)*12+MONTH(C2098)-8,""))</f>
        <v/>
      </c>
      <c r="T2098">
        <f>IF(AND(A2098="مصروف",R2098&gt;0,I2098="موافق",S2098&lt;&gt;"",H2098&lt;&gt;""),N(G2098),0)</f>
        <v/>
      </c>
    </row>
    <row r="2099">
      <c r="A2099" s="19" t="n"/>
      <c r="B2099" s="20">
        <f>IF(A2099="","",IF(R2099=0,"⚠ أضف سطر عهدة أولًا","BDR-"&amp;TEXT(R2099,"000")))</f>
        <v/>
      </c>
      <c r="C2099" s="21" t="n"/>
      <c r="D2099" s="20">
        <f>IF(C2099="","",IF(S2099="","خارج السنة المالية",INDEX(القوائم!$D$2:$D$13,S2099)))</f>
        <v/>
      </c>
      <c r="E2099" s="22" t="n"/>
      <c r="F2099" s="23" t="n"/>
      <c r="G2099" s="23" t="n"/>
      <c r="H2099" s="22" t="n"/>
      <c r="I2099" s="19" t="n"/>
      <c r="J2099" s="21" t="n"/>
      <c r="K2099" s="19" t="n"/>
      <c r="L2099" s="19" t="n"/>
      <c r="M2099" s="21" t="n"/>
      <c r="N2099" s="22" t="n"/>
      <c r="O2099" s="24">
        <f>IF(A2099&lt;&gt;"عهدة","",SUMIFS($G$8:$G$5007,$B$8:$B$5007,B2099,$A$8:$A$5007,"مصروف",$I$8:$I$5007,"&lt;&gt;مرفوض"))</f>
        <v/>
      </c>
      <c r="P2099" s="25">
        <f>IF(A2099&lt;&gt;"عهدة","",N(F2099)-O2099)</f>
        <v/>
      </c>
      <c r="Q2099" s="26">
        <f>IF(A2099="","",IF(A2099="عهدة",IF(N(F2099)=0,"⚠ أدخل قيمة العهدة",IF(P2099&lt;0,"⛔ عجز / زيادة مصروفات "&amp;TEXT(-P2099,"#,##0"),IF(COUNTIFS($B$8:$B$5007,B2099,$A$8:$A$5007,"مصروف",$I$8:$I$5007,"&lt;&gt;مرفوض",$K$8:$K$5007,"&lt;&gt;نعم")&gt;0,"⚠ "&amp;COUNTIFS($B$8:$B$5007,B2099,$A$8:$A$5007,"مصروف",$I$8:$I$5007,"&lt;&gt;مرفوض",$K$8:$K$5007,"&lt;&gt;نعم")&amp;" مصروف غير مسوى",IF(L2099="تمت التسوية",IF(P2099=0,"✔ متوازنة وتمت التسوية","✔ تمت التسوية – متبقي "&amp;TEXT(P2099,"#,##0")),IF(P2099&gt;0,"متبقي "&amp;TEXT(P2099,"#,##0"),"✔ متوازنة"))))),IF(R2099=0,"⚠ أضف سطر عهدة أولًا",IF(OR(C2099="",N(G2099)=0),"⚠ أكمل التاريخ والقيمة",IF(S2099="","⚠ التاريخ خارج السنة المالية",IF(H2099="","⚠ اختر بند الموازنة",IF(I2099="مرفوض","✖ مرفوض من المدير",IF(I2099&lt;&gt;"موافق","⏳ بانتظار موافقة المدير",IF(K2099&lt;&gt;"نعم","⚠ غير مسوى مع الحسابات","✔ معتمد ومسوى")))))))))</f>
        <v/>
      </c>
      <c r="R2099">
        <f>N(R2098)+IF(A2099="عهدة",1,0)</f>
        <v/>
      </c>
      <c r="S2099">
        <f>IF(C2099="","",IF(AND(C2099&gt;=DATE(2026,9,1),C2099&lt;=DATE(2027,8,31)),(YEAR(C2099)-2026)*12+MONTH(C2099)-8,""))</f>
        <v/>
      </c>
      <c r="T2099">
        <f>IF(AND(A2099="مصروف",R2099&gt;0,I2099="موافق",S2099&lt;&gt;"",H2099&lt;&gt;""),N(G2099),0)</f>
        <v/>
      </c>
    </row>
    <row r="2100">
      <c r="A2100" s="19" t="n"/>
      <c r="B2100" s="20">
        <f>IF(A2100="","",IF(R2100=0,"⚠ أضف سطر عهدة أولًا","BDR-"&amp;TEXT(R2100,"000")))</f>
        <v/>
      </c>
      <c r="C2100" s="21" t="n"/>
      <c r="D2100" s="20">
        <f>IF(C2100="","",IF(S2100="","خارج السنة المالية",INDEX(القوائم!$D$2:$D$13,S2100)))</f>
        <v/>
      </c>
      <c r="E2100" s="22" t="n"/>
      <c r="F2100" s="23" t="n"/>
      <c r="G2100" s="23" t="n"/>
      <c r="H2100" s="22" t="n"/>
      <c r="I2100" s="19" t="n"/>
      <c r="J2100" s="21" t="n"/>
      <c r="K2100" s="19" t="n"/>
      <c r="L2100" s="19" t="n"/>
      <c r="M2100" s="21" t="n"/>
      <c r="N2100" s="22" t="n"/>
      <c r="O2100" s="24">
        <f>IF(A2100&lt;&gt;"عهدة","",SUMIFS($G$8:$G$5007,$B$8:$B$5007,B2100,$A$8:$A$5007,"مصروف",$I$8:$I$5007,"&lt;&gt;مرفوض"))</f>
        <v/>
      </c>
      <c r="P2100" s="25">
        <f>IF(A2100&lt;&gt;"عهدة","",N(F2100)-O2100)</f>
        <v/>
      </c>
      <c r="Q2100" s="26">
        <f>IF(A2100="","",IF(A2100="عهدة",IF(N(F2100)=0,"⚠ أدخل قيمة العهدة",IF(P2100&lt;0,"⛔ عجز / زيادة مصروفات "&amp;TEXT(-P2100,"#,##0"),IF(COUNTIFS($B$8:$B$5007,B2100,$A$8:$A$5007,"مصروف",$I$8:$I$5007,"&lt;&gt;مرفوض",$K$8:$K$5007,"&lt;&gt;نعم")&gt;0,"⚠ "&amp;COUNTIFS($B$8:$B$5007,B2100,$A$8:$A$5007,"مصروف",$I$8:$I$5007,"&lt;&gt;مرفوض",$K$8:$K$5007,"&lt;&gt;نعم")&amp;" مصروف غير مسوى",IF(L2100="تمت التسوية",IF(P2100=0,"✔ متوازنة وتمت التسوية","✔ تمت التسوية – متبقي "&amp;TEXT(P2100,"#,##0")),IF(P2100&gt;0,"متبقي "&amp;TEXT(P2100,"#,##0"),"✔ متوازنة"))))),IF(R2100=0,"⚠ أضف سطر عهدة أولًا",IF(OR(C2100="",N(G2100)=0),"⚠ أكمل التاريخ والقيمة",IF(S2100="","⚠ التاريخ خارج السنة المالية",IF(H2100="","⚠ اختر بند الموازنة",IF(I2100="مرفوض","✖ مرفوض من المدير",IF(I2100&lt;&gt;"موافق","⏳ بانتظار موافقة المدير",IF(K2100&lt;&gt;"نعم","⚠ غير مسوى مع الحسابات","✔ معتمد ومسوى")))))))))</f>
        <v/>
      </c>
      <c r="R2100">
        <f>N(R2099)+IF(A2100="عهدة",1,0)</f>
        <v/>
      </c>
      <c r="S2100">
        <f>IF(C2100="","",IF(AND(C2100&gt;=DATE(2026,9,1),C2100&lt;=DATE(2027,8,31)),(YEAR(C2100)-2026)*12+MONTH(C2100)-8,""))</f>
        <v/>
      </c>
      <c r="T2100">
        <f>IF(AND(A2100="مصروف",R2100&gt;0,I2100="موافق",S2100&lt;&gt;"",H2100&lt;&gt;""),N(G2100),0)</f>
        <v/>
      </c>
    </row>
    <row r="2101">
      <c r="A2101" s="19" t="n"/>
      <c r="B2101" s="20">
        <f>IF(A2101="","",IF(R2101=0,"⚠ أضف سطر عهدة أولًا","BDR-"&amp;TEXT(R2101,"000")))</f>
        <v/>
      </c>
      <c r="C2101" s="21" t="n"/>
      <c r="D2101" s="20">
        <f>IF(C2101="","",IF(S2101="","خارج السنة المالية",INDEX(القوائم!$D$2:$D$13,S2101)))</f>
        <v/>
      </c>
      <c r="E2101" s="22" t="n"/>
      <c r="F2101" s="23" t="n"/>
      <c r="G2101" s="23" t="n"/>
      <c r="H2101" s="22" t="n"/>
      <c r="I2101" s="19" t="n"/>
      <c r="J2101" s="21" t="n"/>
      <c r="K2101" s="19" t="n"/>
      <c r="L2101" s="19" t="n"/>
      <c r="M2101" s="21" t="n"/>
      <c r="N2101" s="22" t="n"/>
      <c r="O2101" s="24">
        <f>IF(A2101&lt;&gt;"عهدة","",SUMIFS($G$8:$G$5007,$B$8:$B$5007,B2101,$A$8:$A$5007,"مصروف",$I$8:$I$5007,"&lt;&gt;مرفوض"))</f>
        <v/>
      </c>
      <c r="P2101" s="25">
        <f>IF(A2101&lt;&gt;"عهدة","",N(F2101)-O2101)</f>
        <v/>
      </c>
      <c r="Q2101" s="26">
        <f>IF(A2101="","",IF(A2101="عهدة",IF(N(F2101)=0,"⚠ أدخل قيمة العهدة",IF(P2101&lt;0,"⛔ عجز / زيادة مصروفات "&amp;TEXT(-P2101,"#,##0"),IF(COUNTIFS($B$8:$B$5007,B2101,$A$8:$A$5007,"مصروف",$I$8:$I$5007,"&lt;&gt;مرفوض",$K$8:$K$5007,"&lt;&gt;نعم")&gt;0,"⚠ "&amp;COUNTIFS($B$8:$B$5007,B2101,$A$8:$A$5007,"مصروف",$I$8:$I$5007,"&lt;&gt;مرفوض",$K$8:$K$5007,"&lt;&gt;نعم")&amp;" مصروف غير مسوى",IF(L2101="تمت التسوية",IF(P2101=0,"✔ متوازنة وتمت التسوية","✔ تمت التسوية – متبقي "&amp;TEXT(P2101,"#,##0")),IF(P2101&gt;0,"متبقي "&amp;TEXT(P2101,"#,##0"),"✔ متوازنة"))))),IF(R2101=0,"⚠ أضف سطر عهدة أولًا",IF(OR(C2101="",N(G2101)=0),"⚠ أكمل التاريخ والقيمة",IF(S2101="","⚠ التاريخ خارج السنة المالية",IF(H2101="","⚠ اختر بند الموازنة",IF(I2101="مرفوض","✖ مرفوض من المدير",IF(I2101&lt;&gt;"موافق","⏳ بانتظار موافقة المدير",IF(K2101&lt;&gt;"نعم","⚠ غير مسوى مع الحسابات","✔ معتمد ومسوى")))))))))</f>
        <v/>
      </c>
      <c r="R2101">
        <f>N(R2100)+IF(A2101="عهدة",1,0)</f>
        <v/>
      </c>
      <c r="S2101">
        <f>IF(C2101="","",IF(AND(C2101&gt;=DATE(2026,9,1),C2101&lt;=DATE(2027,8,31)),(YEAR(C2101)-2026)*12+MONTH(C2101)-8,""))</f>
        <v/>
      </c>
      <c r="T2101">
        <f>IF(AND(A2101="مصروف",R2101&gt;0,I2101="موافق",S2101&lt;&gt;"",H2101&lt;&gt;""),N(G2101),0)</f>
        <v/>
      </c>
    </row>
    <row r="2102">
      <c r="A2102" s="19" t="n"/>
      <c r="B2102" s="20">
        <f>IF(A2102="","",IF(R2102=0,"⚠ أضف سطر عهدة أولًا","BDR-"&amp;TEXT(R2102,"000")))</f>
        <v/>
      </c>
      <c r="C2102" s="21" t="n"/>
      <c r="D2102" s="20">
        <f>IF(C2102="","",IF(S2102="","خارج السنة المالية",INDEX(القوائم!$D$2:$D$13,S2102)))</f>
        <v/>
      </c>
      <c r="E2102" s="22" t="n"/>
      <c r="F2102" s="23" t="n"/>
      <c r="G2102" s="23" t="n"/>
      <c r="H2102" s="22" t="n"/>
      <c r="I2102" s="19" t="n"/>
      <c r="J2102" s="21" t="n"/>
      <c r="K2102" s="19" t="n"/>
      <c r="L2102" s="19" t="n"/>
      <c r="M2102" s="21" t="n"/>
      <c r="N2102" s="22" t="n"/>
      <c r="O2102" s="24">
        <f>IF(A2102&lt;&gt;"عهدة","",SUMIFS($G$8:$G$5007,$B$8:$B$5007,B2102,$A$8:$A$5007,"مصروف",$I$8:$I$5007,"&lt;&gt;مرفوض"))</f>
        <v/>
      </c>
      <c r="P2102" s="25">
        <f>IF(A2102&lt;&gt;"عهدة","",N(F2102)-O2102)</f>
        <v/>
      </c>
      <c r="Q2102" s="26">
        <f>IF(A2102="","",IF(A2102="عهدة",IF(N(F2102)=0,"⚠ أدخل قيمة العهدة",IF(P2102&lt;0,"⛔ عجز / زيادة مصروفات "&amp;TEXT(-P2102,"#,##0"),IF(COUNTIFS($B$8:$B$5007,B2102,$A$8:$A$5007,"مصروف",$I$8:$I$5007,"&lt;&gt;مرفوض",$K$8:$K$5007,"&lt;&gt;نعم")&gt;0,"⚠ "&amp;COUNTIFS($B$8:$B$5007,B2102,$A$8:$A$5007,"مصروف",$I$8:$I$5007,"&lt;&gt;مرفوض",$K$8:$K$5007,"&lt;&gt;نعم")&amp;" مصروف غير مسوى",IF(L2102="تمت التسوية",IF(P2102=0,"✔ متوازنة وتمت التسوية","✔ تمت التسوية – متبقي "&amp;TEXT(P2102,"#,##0")),IF(P2102&gt;0,"متبقي "&amp;TEXT(P2102,"#,##0"),"✔ متوازنة"))))),IF(R2102=0,"⚠ أضف سطر عهدة أولًا",IF(OR(C2102="",N(G2102)=0),"⚠ أكمل التاريخ والقيمة",IF(S2102="","⚠ التاريخ خارج السنة المالية",IF(H2102="","⚠ اختر بند الموازنة",IF(I2102="مرفوض","✖ مرفوض من المدير",IF(I2102&lt;&gt;"موافق","⏳ بانتظار موافقة المدير",IF(K2102&lt;&gt;"نعم","⚠ غير مسوى مع الحسابات","✔ معتمد ومسوى")))))))))</f>
        <v/>
      </c>
      <c r="R2102">
        <f>N(R2101)+IF(A2102="عهدة",1,0)</f>
        <v/>
      </c>
      <c r="S2102">
        <f>IF(C2102="","",IF(AND(C2102&gt;=DATE(2026,9,1),C2102&lt;=DATE(2027,8,31)),(YEAR(C2102)-2026)*12+MONTH(C2102)-8,""))</f>
        <v/>
      </c>
      <c r="T2102">
        <f>IF(AND(A2102="مصروف",R2102&gt;0,I2102="موافق",S2102&lt;&gt;"",H2102&lt;&gt;""),N(G2102),0)</f>
        <v/>
      </c>
    </row>
    <row r="2103">
      <c r="A2103" s="19" t="n"/>
      <c r="B2103" s="20">
        <f>IF(A2103="","",IF(R2103=0,"⚠ أضف سطر عهدة أولًا","BDR-"&amp;TEXT(R2103,"000")))</f>
        <v/>
      </c>
      <c r="C2103" s="21" t="n"/>
      <c r="D2103" s="20">
        <f>IF(C2103="","",IF(S2103="","خارج السنة المالية",INDEX(القوائم!$D$2:$D$13,S2103)))</f>
        <v/>
      </c>
      <c r="E2103" s="22" t="n"/>
      <c r="F2103" s="23" t="n"/>
      <c r="G2103" s="23" t="n"/>
      <c r="H2103" s="22" t="n"/>
      <c r="I2103" s="19" t="n"/>
      <c r="J2103" s="21" t="n"/>
      <c r="K2103" s="19" t="n"/>
      <c r="L2103" s="19" t="n"/>
      <c r="M2103" s="21" t="n"/>
      <c r="N2103" s="22" t="n"/>
      <c r="O2103" s="24">
        <f>IF(A2103&lt;&gt;"عهدة","",SUMIFS($G$8:$G$5007,$B$8:$B$5007,B2103,$A$8:$A$5007,"مصروف",$I$8:$I$5007,"&lt;&gt;مرفوض"))</f>
        <v/>
      </c>
      <c r="P2103" s="25">
        <f>IF(A2103&lt;&gt;"عهدة","",N(F2103)-O2103)</f>
        <v/>
      </c>
      <c r="Q2103" s="26">
        <f>IF(A2103="","",IF(A2103="عهدة",IF(N(F2103)=0,"⚠ أدخل قيمة العهدة",IF(P2103&lt;0,"⛔ عجز / زيادة مصروفات "&amp;TEXT(-P2103,"#,##0"),IF(COUNTIFS($B$8:$B$5007,B2103,$A$8:$A$5007,"مصروف",$I$8:$I$5007,"&lt;&gt;مرفوض",$K$8:$K$5007,"&lt;&gt;نعم")&gt;0,"⚠ "&amp;COUNTIFS($B$8:$B$5007,B2103,$A$8:$A$5007,"مصروف",$I$8:$I$5007,"&lt;&gt;مرفوض",$K$8:$K$5007,"&lt;&gt;نعم")&amp;" مصروف غير مسوى",IF(L2103="تمت التسوية",IF(P2103=0,"✔ متوازنة وتمت التسوية","✔ تمت التسوية – متبقي "&amp;TEXT(P2103,"#,##0")),IF(P2103&gt;0,"متبقي "&amp;TEXT(P2103,"#,##0"),"✔ متوازنة"))))),IF(R2103=0,"⚠ أضف سطر عهدة أولًا",IF(OR(C2103="",N(G2103)=0),"⚠ أكمل التاريخ والقيمة",IF(S2103="","⚠ التاريخ خارج السنة المالية",IF(H2103="","⚠ اختر بند الموازنة",IF(I2103="مرفوض","✖ مرفوض من المدير",IF(I2103&lt;&gt;"موافق","⏳ بانتظار موافقة المدير",IF(K2103&lt;&gt;"نعم","⚠ غير مسوى مع الحسابات","✔ معتمد ومسوى")))))))))</f>
        <v/>
      </c>
      <c r="R2103">
        <f>N(R2102)+IF(A2103="عهدة",1,0)</f>
        <v/>
      </c>
      <c r="S2103">
        <f>IF(C2103="","",IF(AND(C2103&gt;=DATE(2026,9,1),C2103&lt;=DATE(2027,8,31)),(YEAR(C2103)-2026)*12+MONTH(C2103)-8,""))</f>
        <v/>
      </c>
      <c r="T2103">
        <f>IF(AND(A2103="مصروف",R2103&gt;0,I2103="موافق",S2103&lt;&gt;"",H2103&lt;&gt;""),N(G2103),0)</f>
        <v/>
      </c>
    </row>
    <row r="2104">
      <c r="A2104" s="19" t="n"/>
      <c r="B2104" s="20">
        <f>IF(A2104="","",IF(R2104=0,"⚠ أضف سطر عهدة أولًا","BDR-"&amp;TEXT(R2104,"000")))</f>
        <v/>
      </c>
      <c r="C2104" s="21" t="n"/>
      <c r="D2104" s="20">
        <f>IF(C2104="","",IF(S2104="","خارج السنة المالية",INDEX(القوائم!$D$2:$D$13,S2104)))</f>
        <v/>
      </c>
      <c r="E2104" s="22" t="n"/>
      <c r="F2104" s="23" t="n"/>
      <c r="G2104" s="23" t="n"/>
      <c r="H2104" s="22" t="n"/>
      <c r="I2104" s="19" t="n"/>
      <c r="J2104" s="21" t="n"/>
      <c r="K2104" s="19" t="n"/>
      <c r="L2104" s="19" t="n"/>
      <c r="M2104" s="21" t="n"/>
      <c r="N2104" s="22" t="n"/>
      <c r="O2104" s="24">
        <f>IF(A2104&lt;&gt;"عهدة","",SUMIFS($G$8:$G$5007,$B$8:$B$5007,B2104,$A$8:$A$5007,"مصروف",$I$8:$I$5007,"&lt;&gt;مرفوض"))</f>
        <v/>
      </c>
      <c r="P2104" s="25">
        <f>IF(A2104&lt;&gt;"عهدة","",N(F2104)-O2104)</f>
        <v/>
      </c>
      <c r="Q2104" s="26">
        <f>IF(A2104="","",IF(A2104="عهدة",IF(N(F2104)=0,"⚠ أدخل قيمة العهدة",IF(P2104&lt;0,"⛔ عجز / زيادة مصروفات "&amp;TEXT(-P2104,"#,##0"),IF(COUNTIFS($B$8:$B$5007,B2104,$A$8:$A$5007,"مصروف",$I$8:$I$5007,"&lt;&gt;مرفوض",$K$8:$K$5007,"&lt;&gt;نعم")&gt;0,"⚠ "&amp;COUNTIFS($B$8:$B$5007,B2104,$A$8:$A$5007,"مصروف",$I$8:$I$5007,"&lt;&gt;مرفوض",$K$8:$K$5007,"&lt;&gt;نعم")&amp;" مصروف غير مسوى",IF(L2104="تمت التسوية",IF(P2104=0,"✔ متوازنة وتمت التسوية","✔ تمت التسوية – متبقي "&amp;TEXT(P2104,"#,##0")),IF(P2104&gt;0,"متبقي "&amp;TEXT(P2104,"#,##0"),"✔ متوازنة"))))),IF(R2104=0,"⚠ أضف سطر عهدة أولًا",IF(OR(C2104="",N(G2104)=0),"⚠ أكمل التاريخ والقيمة",IF(S2104="","⚠ التاريخ خارج السنة المالية",IF(H2104="","⚠ اختر بند الموازنة",IF(I2104="مرفوض","✖ مرفوض من المدير",IF(I2104&lt;&gt;"موافق","⏳ بانتظار موافقة المدير",IF(K2104&lt;&gt;"نعم","⚠ غير مسوى مع الحسابات","✔ معتمد ومسوى")))))))))</f>
        <v/>
      </c>
      <c r="R2104">
        <f>N(R2103)+IF(A2104="عهدة",1,0)</f>
        <v/>
      </c>
      <c r="S2104">
        <f>IF(C2104="","",IF(AND(C2104&gt;=DATE(2026,9,1),C2104&lt;=DATE(2027,8,31)),(YEAR(C2104)-2026)*12+MONTH(C2104)-8,""))</f>
        <v/>
      </c>
      <c r="T2104">
        <f>IF(AND(A2104="مصروف",R2104&gt;0,I2104="موافق",S2104&lt;&gt;"",H2104&lt;&gt;""),N(G2104),0)</f>
        <v/>
      </c>
    </row>
    <row r="2105">
      <c r="A2105" s="19" t="n"/>
      <c r="B2105" s="20">
        <f>IF(A2105="","",IF(R2105=0,"⚠ أضف سطر عهدة أولًا","BDR-"&amp;TEXT(R2105,"000")))</f>
        <v/>
      </c>
      <c r="C2105" s="21" t="n"/>
      <c r="D2105" s="20">
        <f>IF(C2105="","",IF(S2105="","خارج السنة المالية",INDEX(القوائم!$D$2:$D$13,S2105)))</f>
        <v/>
      </c>
      <c r="E2105" s="22" t="n"/>
      <c r="F2105" s="23" t="n"/>
      <c r="G2105" s="23" t="n"/>
      <c r="H2105" s="22" t="n"/>
      <c r="I2105" s="19" t="n"/>
      <c r="J2105" s="21" t="n"/>
      <c r="K2105" s="19" t="n"/>
      <c r="L2105" s="19" t="n"/>
      <c r="M2105" s="21" t="n"/>
      <c r="N2105" s="22" t="n"/>
      <c r="O2105" s="24">
        <f>IF(A2105&lt;&gt;"عهدة","",SUMIFS($G$8:$G$5007,$B$8:$B$5007,B2105,$A$8:$A$5007,"مصروف",$I$8:$I$5007,"&lt;&gt;مرفوض"))</f>
        <v/>
      </c>
      <c r="P2105" s="25">
        <f>IF(A2105&lt;&gt;"عهدة","",N(F2105)-O2105)</f>
        <v/>
      </c>
      <c r="Q2105" s="26">
        <f>IF(A2105="","",IF(A2105="عهدة",IF(N(F2105)=0,"⚠ أدخل قيمة العهدة",IF(P2105&lt;0,"⛔ عجز / زيادة مصروفات "&amp;TEXT(-P2105,"#,##0"),IF(COUNTIFS($B$8:$B$5007,B2105,$A$8:$A$5007,"مصروف",$I$8:$I$5007,"&lt;&gt;مرفوض",$K$8:$K$5007,"&lt;&gt;نعم")&gt;0,"⚠ "&amp;COUNTIFS($B$8:$B$5007,B2105,$A$8:$A$5007,"مصروف",$I$8:$I$5007,"&lt;&gt;مرفوض",$K$8:$K$5007,"&lt;&gt;نعم")&amp;" مصروف غير مسوى",IF(L2105="تمت التسوية",IF(P2105=0,"✔ متوازنة وتمت التسوية","✔ تمت التسوية – متبقي "&amp;TEXT(P2105,"#,##0")),IF(P2105&gt;0,"متبقي "&amp;TEXT(P2105,"#,##0"),"✔ متوازنة"))))),IF(R2105=0,"⚠ أضف سطر عهدة أولًا",IF(OR(C2105="",N(G2105)=0),"⚠ أكمل التاريخ والقيمة",IF(S2105="","⚠ التاريخ خارج السنة المالية",IF(H2105="","⚠ اختر بند الموازنة",IF(I2105="مرفوض","✖ مرفوض من المدير",IF(I2105&lt;&gt;"موافق","⏳ بانتظار موافقة المدير",IF(K2105&lt;&gt;"نعم","⚠ غير مسوى مع الحسابات","✔ معتمد ومسوى")))))))))</f>
        <v/>
      </c>
      <c r="R2105">
        <f>N(R2104)+IF(A2105="عهدة",1,0)</f>
        <v/>
      </c>
      <c r="S2105">
        <f>IF(C2105="","",IF(AND(C2105&gt;=DATE(2026,9,1),C2105&lt;=DATE(2027,8,31)),(YEAR(C2105)-2026)*12+MONTH(C2105)-8,""))</f>
        <v/>
      </c>
      <c r="T2105">
        <f>IF(AND(A2105="مصروف",R2105&gt;0,I2105="موافق",S2105&lt;&gt;"",H2105&lt;&gt;""),N(G2105),0)</f>
        <v/>
      </c>
    </row>
    <row r="2106">
      <c r="A2106" s="19" t="n"/>
      <c r="B2106" s="20">
        <f>IF(A2106="","",IF(R2106=0,"⚠ أضف سطر عهدة أولًا","BDR-"&amp;TEXT(R2106,"000")))</f>
        <v/>
      </c>
      <c r="C2106" s="21" t="n"/>
      <c r="D2106" s="20">
        <f>IF(C2106="","",IF(S2106="","خارج السنة المالية",INDEX(القوائم!$D$2:$D$13,S2106)))</f>
        <v/>
      </c>
      <c r="E2106" s="22" t="n"/>
      <c r="F2106" s="23" t="n"/>
      <c r="G2106" s="23" t="n"/>
      <c r="H2106" s="22" t="n"/>
      <c r="I2106" s="19" t="n"/>
      <c r="J2106" s="21" t="n"/>
      <c r="K2106" s="19" t="n"/>
      <c r="L2106" s="19" t="n"/>
      <c r="M2106" s="21" t="n"/>
      <c r="N2106" s="22" t="n"/>
      <c r="O2106" s="24">
        <f>IF(A2106&lt;&gt;"عهدة","",SUMIFS($G$8:$G$5007,$B$8:$B$5007,B2106,$A$8:$A$5007,"مصروف",$I$8:$I$5007,"&lt;&gt;مرفوض"))</f>
        <v/>
      </c>
      <c r="P2106" s="25">
        <f>IF(A2106&lt;&gt;"عهدة","",N(F2106)-O2106)</f>
        <v/>
      </c>
      <c r="Q2106" s="26">
        <f>IF(A2106="","",IF(A2106="عهدة",IF(N(F2106)=0,"⚠ أدخل قيمة العهدة",IF(P2106&lt;0,"⛔ عجز / زيادة مصروفات "&amp;TEXT(-P2106,"#,##0"),IF(COUNTIFS($B$8:$B$5007,B2106,$A$8:$A$5007,"مصروف",$I$8:$I$5007,"&lt;&gt;مرفوض",$K$8:$K$5007,"&lt;&gt;نعم")&gt;0,"⚠ "&amp;COUNTIFS($B$8:$B$5007,B2106,$A$8:$A$5007,"مصروف",$I$8:$I$5007,"&lt;&gt;مرفوض",$K$8:$K$5007,"&lt;&gt;نعم")&amp;" مصروف غير مسوى",IF(L2106="تمت التسوية",IF(P2106=0,"✔ متوازنة وتمت التسوية","✔ تمت التسوية – متبقي "&amp;TEXT(P2106,"#,##0")),IF(P2106&gt;0,"متبقي "&amp;TEXT(P2106,"#,##0"),"✔ متوازنة"))))),IF(R2106=0,"⚠ أضف سطر عهدة أولًا",IF(OR(C2106="",N(G2106)=0),"⚠ أكمل التاريخ والقيمة",IF(S2106="","⚠ التاريخ خارج السنة المالية",IF(H2106="","⚠ اختر بند الموازنة",IF(I2106="مرفوض","✖ مرفوض من المدير",IF(I2106&lt;&gt;"موافق","⏳ بانتظار موافقة المدير",IF(K2106&lt;&gt;"نعم","⚠ غير مسوى مع الحسابات","✔ معتمد ومسوى")))))))))</f>
        <v/>
      </c>
      <c r="R2106">
        <f>N(R2105)+IF(A2106="عهدة",1,0)</f>
        <v/>
      </c>
      <c r="S2106">
        <f>IF(C2106="","",IF(AND(C2106&gt;=DATE(2026,9,1),C2106&lt;=DATE(2027,8,31)),(YEAR(C2106)-2026)*12+MONTH(C2106)-8,""))</f>
        <v/>
      </c>
      <c r="T2106">
        <f>IF(AND(A2106="مصروف",R2106&gt;0,I2106="موافق",S2106&lt;&gt;"",H2106&lt;&gt;""),N(G2106),0)</f>
        <v/>
      </c>
    </row>
    <row r="2107">
      <c r="A2107" s="19" t="n"/>
      <c r="B2107" s="20">
        <f>IF(A2107="","",IF(R2107=0,"⚠ أضف سطر عهدة أولًا","BDR-"&amp;TEXT(R2107,"000")))</f>
        <v/>
      </c>
      <c r="C2107" s="21" t="n"/>
      <c r="D2107" s="20">
        <f>IF(C2107="","",IF(S2107="","خارج السنة المالية",INDEX(القوائم!$D$2:$D$13,S2107)))</f>
        <v/>
      </c>
      <c r="E2107" s="22" t="n"/>
      <c r="F2107" s="23" t="n"/>
      <c r="G2107" s="23" t="n"/>
      <c r="H2107" s="22" t="n"/>
      <c r="I2107" s="19" t="n"/>
      <c r="J2107" s="21" t="n"/>
      <c r="K2107" s="19" t="n"/>
      <c r="L2107" s="19" t="n"/>
      <c r="M2107" s="21" t="n"/>
      <c r="N2107" s="22" t="n"/>
      <c r="O2107" s="24">
        <f>IF(A2107&lt;&gt;"عهدة","",SUMIFS($G$8:$G$5007,$B$8:$B$5007,B2107,$A$8:$A$5007,"مصروف",$I$8:$I$5007,"&lt;&gt;مرفوض"))</f>
        <v/>
      </c>
      <c r="P2107" s="25">
        <f>IF(A2107&lt;&gt;"عهدة","",N(F2107)-O2107)</f>
        <v/>
      </c>
      <c r="Q2107" s="26">
        <f>IF(A2107="","",IF(A2107="عهدة",IF(N(F2107)=0,"⚠ أدخل قيمة العهدة",IF(P2107&lt;0,"⛔ عجز / زيادة مصروفات "&amp;TEXT(-P2107,"#,##0"),IF(COUNTIFS($B$8:$B$5007,B2107,$A$8:$A$5007,"مصروف",$I$8:$I$5007,"&lt;&gt;مرفوض",$K$8:$K$5007,"&lt;&gt;نعم")&gt;0,"⚠ "&amp;COUNTIFS($B$8:$B$5007,B2107,$A$8:$A$5007,"مصروف",$I$8:$I$5007,"&lt;&gt;مرفوض",$K$8:$K$5007,"&lt;&gt;نعم")&amp;" مصروف غير مسوى",IF(L2107="تمت التسوية",IF(P2107=0,"✔ متوازنة وتمت التسوية","✔ تمت التسوية – متبقي "&amp;TEXT(P2107,"#,##0")),IF(P2107&gt;0,"متبقي "&amp;TEXT(P2107,"#,##0"),"✔ متوازنة"))))),IF(R2107=0,"⚠ أضف سطر عهدة أولًا",IF(OR(C2107="",N(G2107)=0),"⚠ أكمل التاريخ والقيمة",IF(S2107="","⚠ التاريخ خارج السنة المالية",IF(H2107="","⚠ اختر بند الموازنة",IF(I2107="مرفوض","✖ مرفوض من المدير",IF(I2107&lt;&gt;"موافق","⏳ بانتظار موافقة المدير",IF(K2107&lt;&gt;"نعم","⚠ غير مسوى مع الحسابات","✔ معتمد ومسوى")))))))))</f>
        <v/>
      </c>
      <c r="R2107">
        <f>N(R2106)+IF(A2107="عهدة",1,0)</f>
        <v/>
      </c>
      <c r="S2107">
        <f>IF(C2107="","",IF(AND(C2107&gt;=DATE(2026,9,1),C2107&lt;=DATE(2027,8,31)),(YEAR(C2107)-2026)*12+MONTH(C2107)-8,""))</f>
        <v/>
      </c>
      <c r="T2107">
        <f>IF(AND(A2107="مصروف",R2107&gt;0,I2107="موافق",S2107&lt;&gt;"",H2107&lt;&gt;""),N(G2107),0)</f>
        <v/>
      </c>
    </row>
    <row r="2108">
      <c r="A2108" s="19" t="n"/>
      <c r="B2108" s="20">
        <f>IF(A2108="","",IF(R2108=0,"⚠ أضف سطر عهدة أولًا","BDR-"&amp;TEXT(R2108,"000")))</f>
        <v/>
      </c>
      <c r="C2108" s="21" t="n"/>
      <c r="D2108" s="20">
        <f>IF(C2108="","",IF(S2108="","خارج السنة المالية",INDEX(القوائم!$D$2:$D$13,S2108)))</f>
        <v/>
      </c>
      <c r="E2108" s="22" t="n"/>
      <c r="F2108" s="23" t="n"/>
      <c r="G2108" s="23" t="n"/>
      <c r="H2108" s="22" t="n"/>
      <c r="I2108" s="19" t="n"/>
      <c r="J2108" s="21" t="n"/>
      <c r="K2108" s="19" t="n"/>
      <c r="L2108" s="19" t="n"/>
      <c r="M2108" s="21" t="n"/>
      <c r="N2108" s="22" t="n"/>
      <c r="O2108" s="24">
        <f>IF(A2108&lt;&gt;"عهدة","",SUMIFS($G$8:$G$5007,$B$8:$B$5007,B2108,$A$8:$A$5007,"مصروف",$I$8:$I$5007,"&lt;&gt;مرفوض"))</f>
        <v/>
      </c>
      <c r="P2108" s="25">
        <f>IF(A2108&lt;&gt;"عهدة","",N(F2108)-O2108)</f>
        <v/>
      </c>
      <c r="Q2108" s="26">
        <f>IF(A2108="","",IF(A2108="عهدة",IF(N(F2108)=0,"⚠ أدخل قيمة العهدة",IF(P2108&lt;0,"⛔ عجز / زيادة مصروفات "&amp;TEXT(-P2108,"#,##0"),IF(COUNTIFS($B$8:$B$5007,B2108,$A$8:$A$5007,"مصروف",$I$8:$I$5007,"&lt;&gt;مرفوض",$K$8:$K$5007,"&lt;&gt;نعم")&gt;0,"⚠ "&amp;COUNTIFS($B$8:$B$5007,B2108,$A$8:$A$5007,"مصروف",$I$8:$I$5007,"&lt;&gt;مرفوض",$K$8:$K$5007,"&lt;&gt;نعم")&amp;" مصروف غير مسوى",IF(L2108="تمت التسوية",IF(P2108=0,"✔ متوازنة وتمت التسوية","✔ تمت التسوية – متبقي "&amp;TEXT(P2108,"#,##0")),IF(P2108&gt;0,"متبقي "&amp;TEXT(P2108,"#,##0"),"✔ متوازنة"))))),IF(R2108=0,"⚠ أضف سطر عهدة أولًا",IF(OR(C2108="",N(G2108)=0),"⚠ أكمل التاريخ والقيمة",IF(S2108="","⚠ التاريخ خارج السنة المالية",IF(H2108="","⚠ اختر بند الموازنة",IF(I2108="مرفوض","✖ مرفوض من المدير",IF(I2108&lt;&gt;"موافق","⏳ بانتظار موافقة المدير",IF(K2108&lt;&gt;"نعم","⚠ غير مسوى مع الحسابات","✔ معتمد ومسوى")))))))))</f>
        <v/>
      </c>
      <c r="R2108">
        <f>N(R2107)+IF(A2108="عهدة",1,0)</f>
        <v/>
      </c>
      <c r="S2108">
        <f>IF(C2108="","",IF(AND(C2108&gt;=DATE(2026,9,1),C2108&lt;=DATE(2027,8,31)),(YEAR(C2108)-2026)*12+MONTH(C2108)-8,""))</f>
        <v/>
      </c>
      <c r="T2108">
        <f>IF(AND(A2108="مصروف",R2108&gt;0,I2108="موافق",S2108&lt;&gt;"",H2108&lt;&gt;""),N(G2108),0)</f>
        <v/>
      </c>
    </row>
    <row r="2109">
      <c r="A2109" s="19" t="n"/>
      <c r="B2109" s="20">
        <f>IF(A2109="","",IF(R2109=0,"⚠ أضف سطر عهدة أولًا","BDR-"&amp;TEXT(R2109,"000")))</f>
        <v/>
      </c>
      <c r="C2109" s="21" t="n"/>
      <c r="D2109" s="20">
        <f>IF(C2109="","",IF(S2109="","خارج السنة المالية",INDEX(القوائم!$D$2:$D$13,S2109)))</f>
        <v/>
      </c>
      <c r="E2109" s="22" t="n"/>
      <c r="F2109" s="23" t="n"/>
      <c r="G2109" s="23" t="n"/>
      <c r="H2109" s="22" t="n"/>
      <c r="I2109" s="19" t="n"/>
      <c r="J2109" s="21" t="n"/>
      <c r="K2109" s="19" t="n"/>
      <c r="L2109" s="19" t="n"/>
      <c r="M2109" s="21" t="n"/>
      <c r="N2109" s="22" t="n"/>
      <c r="O2109" s="24">
        <f>IF(A2109&lt;&gt;"عهدة","",SUMIFS($G$8:$G$5007,$B$8:$B$5007,B2109,$A$8:$A$5007,"مصروف",$I$8:$I$5007,"&lt;&gt;مرفوض"))</f>
        <v/>
      </c>
      <c r="P2109" s="25">
        <f>IF(A2109&lt;&gt;"عهدة","",N(F2109)-O2109)</f>
        <v/>
      </c>
      <c r="Q2109" s="26">
        <f>IF(A2109="","",IF(A2109="عهدة",IF(N(F2109)=0,"⚠ أدخل قيمة العهدة",IF(P2109&lt;0,"⛔ عجز / زيادة مصروفات "&amp;TEXT(-P2109,"#,##0"),IF(COUNTIFS($B$8:$B$5007,B2109,$A$8:$A$5007,"مصروف",$I$8:$I$5007,"&lt;&gt;مرفوض",$K$8:$K$5007,"&lt;&gt;نعم")&gt;0,"⚠ "&amp;COUNTIFS($B$8:$B$5007,B2109,$A$8:$A$5007,"مصروف",$I$8:$I$5007,"&lt;&gt;مرفوض",$K$8:$K$5007,"&lt;&gt;نعم")&amp;" مصروف غير مسوى",IF(L2109="تمت التسوية",IF(P2109=0,"✔ متوازنة وتمت التسوية","✔ تمت التسوية – متبقي "&amp;TEXT(P2109,"#,##0")),IF(P2109&gt;0,"متبقي "&amp;TEXT(P2109,"#,##0"),"✔ متوازنة"))))),IF(R2109=0,"⚠ أضف سطر عهدة أولًا",IF(OR(C2109="",N(G2109)=0),"⚠ أكمل التاريخ والقيمة",IF(S2109="","⚠ التاريخ خارج السنة المالية",IF(H2109="","⚠ اختر بند الموازنة",IF(I2109="مرفوض","✖ مرفوض من المدير",IF(I2109&lt;&gt;"موافق","⏳ بانتظار موافقة المدير",IF(K2109&lt;&gt;"نعم","⚠ غير مسوى مع الحسابات","✔ معتمد ومسوى")))))))))</f>
        <v/>
      </c>
      <c r="R2109">
        <f>N(R2108)+IF(A2109="عهدة",1,0)</f>
        <v/>
      </c>
      <c r="S2109">
        <f>IF(C2109="","",IF(AND(C2109&gt;=DATE(2026,9,1),C2109&lt;=DATE(2027,8,31)),(YEAR(C2109)-2026)*12+MONTH(C2109)-8,""))</f>
        <v/>
      </c>
      <c r="T2109">
        <f>IF(AND(A2109="مصروف",R2109&gt;0,I2109="موافق",S2109&lt;&gt;"",H2109&lt;&gt;""),N(G2109),0)</f>
        <v/>
      </c>
    </row>
    <row r="2110">
      <c r="A2110" s="19" t="n"/>
      <c r="B2110" s="20">
        <f>IF(A2110="","",IF(R2110=0,"⚠ أضف سطر عهدة أولًا","BDR-"&amp;TEXT(R2110,"000")))</f>
        <v/>
      </c>
      <c r="C2110" s="21" t="n"/>
      <c r="D2110" s="20">
        <f>IF(C2110="","",IF(S2110="","خارج السنة المالية",INDEX(القوائم!$D$2:$D$13,S2110)))</f>
        <v/>
      </c>
      <c r="E2110" s="22" t="n"/>
      <c r="F2110" s="23" t="n"/>
      <c r="G2110" s="23" t="n"/>
      <c r="H2110" s="22" t="n"/>
      <c r="I2110" s="19" t="n"/>
      <c r="J2110" s="21" t="n"/>
      <c r="K2110" s="19" t="n"/>
      <c r="L2110" s="19" t="n"/>
      <c r="M2110" s="21" t="n"/>
      <c r="N2110" s="22" t="n"/>
      <c r="O2110" s="24">
        <f>IF(A2110&lt;&gt;"عهدة","",SUMIFS($G$8:$G$5007,$B$8:$B$5007,B2110,$A$8:$A$5007,"مصروف",$I$8:$I$5007,"&lt;&gt;مرفوض"))</f>
        <v/>
      </c>
      <c r="P2110" s="25">
        <f>IF(A2110&lt;&gt;"عهدة","",N(F2110)-O2110)</f>
        <v/>
      </c>
      <c r="Q2110" s="26">
        <f>IF(A2110="","",IF(A2110="عهدة",IF(N(F2110)=0,"⚠ أدخل قيمة العهدة",IF(P2110&lt;0,"⛔ عجز / زيادة مصروفات "&amp;TEXT(-P2110,"#,##0"),IF(COUNTIFS($B$8:$B$5007,B2110,$A$8:$A$5007,"مصروف",$I$8:$I$5007,"&lt;&gt;مرفوض",$K$8:$K$5007,"&lt;&gt;نعم")&gt;0,"⚠ "&amp;COUNTIFS($B$8:$B$5007,B2110,$A$8:$A$5007,"مصروف",$I$8:$I$5007,"&lt;&gt;مرفوض",$K$8:$K$5007,"&lt;&gt;نعم")&amp;" مصروف غير مسوى",IF(L2110="تمت التسوية",IF(P2110=0,"✔ متوازنة وتمت التسوية","✔ تمت التسوية – متبقي "&amp;TEXT(P2110,"#,##0")),IF(P2110&gt;0,"متبقي "&amp;TEXT(P2110,"#,##0"),"✔ متوازنة"))))),IF(R2110=0,"⚠ أضف سطر عهدة أولًا",IF(OR(C2110="",N(G2110)=0),"⚠ أكمل التاريخ والقيمة",IF(S2110="","⚠ التاريخ خارج السنة المالية",IF(H2110="","⚠ اختر بند الموازنة",IF(I2110="مرفوض","✖ مرفوض من المدير",IF(I2110&lt;&gt;"موافق","⏳ بانتظار موافقة المدير",IF(K2110&lt;&gt;"نعم","⚠ غير مسوى مع الحسابات","✔ معتمد ومسوى")))))))))</f>
        <v/>
      </c>
      <c r="R2110">
        <f>N(R2109)+IF(A2110="عهدة",1,0)</f>
        <v/>
      </c>
      <c r="S2110">
        <f>IF(C2110="","",IF(AND(C2110&gt;=DATE(2026,9,1),C2110&lt;=DATE(2027,8,31)),(YEAR(C2110)-2026)*12+MONTH(C2110)-8,""))</f>
        <v/>
      </c>
      <c r="T2110">
        <f>IF(AND(A2110="مصروف",R2110&gt;0,I2110="موافق",S2110&lt;&gt;"",H2110&lt;&gt;""),N(G2110),0)</f>
        <v/>
      </c>
    </row>
    <row r="2111">
      <c r="A2111" s="19" t="n"/>
      <c r="B2111" s="20">
        <f>IF(A2111="","",IF(R2111=0,"⚠ أضف سطر عهدة أولًا","BDR-"&amp;TEXT(R2111,"000")))</f>
        <v/>
      </c>
      <c r="C2111" s="21" t="n"/>
      <c r="D2111" s="20">
        <f>IF(C2111="","",IF(S2111="","خارج السنة المالية",INDEX(القوائم!$D$2:$D$13,S2111)))</f>
        <v/>
      </c>
      <c r="E2111" s="22" t="n"/>
      <c r="F2111" s="23" t="n"/>
      <c r="G2111" s="23" t="n"/>
      <c r="H2111" s="22" t="n"/>
      <c r="I2111" s="19" t="n"/>
      <c r="J2111" s="21" t="n"/>
      <c r="K2111" s="19" t="n"/>
      <c r="L2111" s="19" t="n"/>
      <c r="M2111" s="21" t="n"/>
      <c r="N2111" s="22" t="n"/>
      <c r="O2111" s="24">
        <f>IF(A2111&lt;&gt;"عهدة","",SUMIFS($G$8:$G$5007,$B$8:$B$5007,B2111,$A$8:$A$5007,"مصروف",$I$8:$I$5007,"&lt;&gt;مرفوض"))</f>
        <v/>
      </c>
      <c r="P2111" s="25">
        <f>IF(A2111&lt;&gt;"عهدة","",N(F2111)-O2111)</f>
        <v/>
      </c>
      <c r="Q2111" s="26">
        <f>IF(A2111="","",IF(A2111="عهدة",IF(N(F2111)=0,"⚠ أدخل قيمة العهدة",IF(P2111&lt;0,"⛔ عجز / زيادة مصروفات "&amp;TEXT(-P2111,"#,##0"),IF(COUNTIFS($B$8:$B$5007,B2111,$A$8:$A$5007,"مصروف",$I$8:$I$5007,"&lt;&gt;مرفوض",$K$8:$K$5007,"&lt;&gt;نعم")&gt;0,"⚠ "&amp;COUNTIFS($B$8:$B$5007,B2111,$A$8:$A$5007,"مصروف",$I$8:$I$5007,"&lt;&gt;مرفوض",$K$8:$K$5007,"&lt;&gt;نعم")&amp;" مصروف غير مسوى",IF(L2111="تمت التسوية",IF(P2111=0,"✔ متوازنة وتمت التسوية","✔ تمت التسوية – متبقي "&amp;TEXT(P2111,"#,##0")),IF(P2111&gt;0,"متبقي "&amp;TEXT(P2111,"#,##0"),"✔ متوازنة"))))),IF(R2111=0,"⚠ أضف سطر عهدة أولًا",IF(OR(C2111="",N(G2111)=0),"⚠ أكمل التاريخ والقيمة",IF(S2111="","⚠ التاريخ خارج السنة المالية",IF(H2111="","⚠ اختر بند الموازنة",IF(I2111="مرفوض","✖ مرفوض من المدير",IF(I2111&lt;&gt;"موافق","⏳ بانتظار موافقة المدير",IF(K2111&lt;&gt;"نعم","⚠ غير مسوى مع الحسابات","✔ معتمد ومسوى")))))))))</f>
        <v/>
      </c>
      <c r="R2111">
        <f>N(R2110)+IF(A2111="عهدة",1,0)</f>
        <v/>
      </c>
      <c r="S2111">
        <f>IF(C2111="","",IF(AND(C2111&gt;=DATE(2026,9,1),C2111&lt;=DATE(2027,8,31)),(YEAR(C2111)-2026)*12+MONTH(C2111)-8,""))</f>
        <v/>
      </c>
      <c r="T2111">
        <f>IF(AND(A2111="مصروف",R2111&gt;0,I2111="موافق",S2111&lt;&gt;"",H2111&lt;&gt;""),N(G2111),0)</f>
        <v/>
      </c>
    </row>
    <row r="2112">
      <c r="A2112" s="19" t="n"/>
      <c r="B2112" s="20">
        <f>IF(A2112="","",IF(R2112=0,"⚠ أضف سطر عهدة أولًا","BDR-"&amp;TEXT(R2112,"000")))</f>
        <v/>
      </c>
      <c r="C2112" s="21" t="n"/>
      <c r="D2112" s="20">
        <f>IF(C2112="","",IF(S2112="","خارج السنة المالية",INDEX(القوائم!$D$2:$D$13,S2112)))</f>
        <v/>
      </c>
      <c r="E2112" s="22" t="n"/>
      <c r="F2112" s="23" t="n"/>
      <c r="G2112" s="23" t="n"/>
      <c r="H2112" s="22" t="n"/>
      <c r="I2112" s="19" t="n"/>
      <c r="J2112" s="21" t="n"/>
      <c r="K2112" s="19" t="n"/>
      <c r="L2112" s="19" t="n"/>
      <c r="M2112" s="21" t="n"/>
      <c r="N2112" s="22" t="n"/>
      <c r="O2112" s="24">
        <f>IF(A2112&lt;&gt;"عهدة","",SUMIFS($G$8:$G$5007,$B$8:$B$5007,B2112,$A$8:$A$5007,"مصروف",$I$8:$I$5007,"&lt;&gt;مرفوض"))</f>
        <v/>
      </c>
      <c r="P2112" s="25">
        <f>IF(A2112&lt;&gt;"عهدة","",N(F2112)-O2112)</f>
        <v/>
      </c>
      <c r="Q2112" s="26">
        <f>IF(A2112="","",IF(A2112="عهدة",IF(N(F2112)=0,"⚠ أدخل قيمة العهدة",IF(P2112&lt;0,"⛔ عجز / زيادة مصروفات "&amp;TEXT(-P2112,"#,##0"),IF(COUNTIFS($B$8:$B$5007,B2112,$A$8:$A$5007,"مصروف",$I$8:$I$5007,"&lt;&gt;مرفوض",$K$8:$K$5007,"&lt;&gt;نعم")&gt;0,"⚠ "&amp;COUNTIFS($B$8:$B$5007,B2112,$A$8:$A$5007,"مصروف",$I$8:$I$5007,"&lt;&gt;مرفوض",$K$8:$K$5007,"&lt;&gt;نعم")&amp;" مصروف غير مسوى",IF(L2112="تمت التسوية",IF(P2112=0,"✔ متوازنة وتمت التسوية","✔ تمت التسوية – متبقي "&amp;TEXT(P2112,"#,##0")),IF(P2112&gt;0,"متبقي "&amp;TEXT(P2112,"#,##0"),"✔ متوازنة"))))),IF(R2112=0,"⚠ أضف سطر عهدة أولًا",IF(OR(C2112="",N(G2112)=0),"⚠ أكمل التاريخ والقيمة",IF(S2112="","⚠ التاريخ خارج السنة المالية",IF(H2112="","⚠ اختر بند الموازنة",IF(I2112="مرفوض","✖ مرفوض من المدير",IF(I2112&lt;&gt;"موافق","⏳ بانتظار موافقة المدير",IF(K2112&lt;&gt;"نعم","⚠ غير مسوى مع الحسابات","✔ معتمد ومسوى")))))))))</f>
        <v/>
      </c>
      <c r="R2112">
        <f>N(R2111)+IF(A2112="عهدة",1,0)</f>
        <v/>
      </c>
      <c r="S2112">
        <f>IF(C2112="","",IF(AND(C2112&gt;=DATE(2026,9,1),C2112&lt;=DATE(2027,8,31)),(YEAR(C2112)-2026)*12+MONTH(C2112)-8,""))</f>
        <v/>
      </c>
      <c r="T2112">
        <f>IF(AND(A2112="مصروف",R2112&gt;0,I2112="موافق",S2112&lt;&gt;"",H2112&lt;&gt;""),N(G2112),0)</f>
        <v/>
      </c>
    </row>
    <row r="2113">
      <c r="A2113" s="19" t="n"/>
      <c r="B2113" s="20">
        <f>IF(A2113="","",IF(R2113=0,"⚠ أضف سطر عهدة أولًا","BDR-"&amp;TEXT(R2113,"000")))</f>
        <v/>
      </c>
      <c r="C2113" s="21" t="n"/>
      <c r="D2113" s="20">
        <f>IF(C2113="","",IF(S2113="","خارج السنة المالية",INDEX(القوائم!$D$2:$D$13,S2113)))</f>
        <v/>
      </c>
      <c r="E2113" s="22" t="n"/>
      <c r="F2113" s="23" t="n"/>
      <c r="G2113" s="23" t="n"/>
      <c r="H2113" s="22" t="n"/>
      <c r="I2113" s="19" t="n"/>
      <c r="J2113" s="21" t="n"/>
      <c r="K2113" s="19" t="n"/>
      <c r="L2113" s="19" t="n"/>
      <c r="M2113" s="21" t="n"/>
      <c r="N2113" s="22" t="n"/>
      <c r="O2113" s="24">
        <f>IF(A2113&lt;&gt;"عهدة","",SUMIFS($G$8:$G$5007,$B$8:$B$5007,B2113,$A$8:$A$5007,"مصروف",$I$8:$I$5007,"&lt;&gt;مرفوض"))</f>
        <v/>
      </c>
      <c r="P2113" s="25">
        <f>IF(A2113&lt;&gt;"عهدة","",N(F2113)-O2113)</f>
        <v/>
      </c>
      <c r="Q2113" s="26">
        <f>IF(A2113="","",IF(A2113="عهدة",IF(N(F2113)=0,"⚠ أدخل قيمة العهدة",IF(P2113&lt;0,"⛔ عجز / زيادة مصروفات "&amp;TEXT(-P2113,"#,##0"),IF(COUNTIFS($B$8:$B$5007,B2113,$A$8:$A$5007,"مصروف",$I$8:$I$5007,"&lt;&gt;مرفوض",$K$8:$K$5007,"&lt;&gt;نعم")&gt;0,"⚠ "&amp;COUNTIFS($B$8:$B$5007,B2113,$A$8:$A$5007,"مصروف",$I$8:$I$5007,"&lt;&gt;مرفوض",$K$8:$K$5007,"&lt;&gt;نعم")&amp;" مصروف غير مسوى",IF(L2113="تمت التسوية",IF(P2113=0,"✔ متوازنة وتمت التسوية","✔ تمت التسوية – متبقي "&amp;TEXT(P2113,"#,##0")),IF(P2113&gt;0,"متبقي "&amp;TEXT(P2113,"#,##0"),"✔ متوازنة"))))),IF(R2113=0,"⚠ أضف سطر عهدة أولًا",IF(OR(C2113="",N(G2113)=0),"⚠ أكمل التاريخ والقيمة",IF(S2113="","⚠ التاريخ خارج السنة المالية",IF(H2113="","⚠ اختر بند الموازنة",IF(I2113="مرفوض","✖ مرفوض من المدير",IF(I2113&lt;&gt;"موافق","⏳ بانتظار موافقة المدير",IF(K2113&lt;&gt;"نعم","⚠ غير مسوى مع الحسابات","✔ معتمد ومسوى")))))))))</f>
        <v/>
      </c>
      <c r="R2113">
        <f>N(R2112)+IF(A2113="عهدة",1,0)</f>
        <v/>
      </c>
      <c r="S2113">
        <f>IF(C2113="","",IF(AND(C2113&gt;=DATE(2026,9,1),C2113&lt;=DATE(2027,8,31)),(YEAR(C2113)-2026)*12+MONTH(C2113)-8,""))</f>
        <v/>
      </c>
      <c r="T2113">
        <f>IF(AND(A2113="مصروف",R2113&gt;0,I2113="موافق",S2113&lt;&gt;"",H2113&lt;&gt;""),N(G2113),0)</f>
        <v/>
      </c>
    </row>
    <row r="2114">
      <c r="A2114" s="19" t="n"/>
      <c r="B2114" s="20">
        <f>IF(A2114="","",IF(R2114=0,"⚠ أضف سطر عهدة أولًا","BDR-"&amp;TEXT(R2114,"000")))</f>
        <v/>
      </c>
      <c r="C2114" s="21" t="n"/>
      <c r="D2114" s="20">
        <f>IF(C2114="","",IF(S2114="","خارج السنة المالية",INDEX(القوائم!$D$2:$D$13,S2114)))</f>
        <v/>
      </c>
      <c r="E2114" s="22" t="n"/>
      <c r="F2114" s="23" t="n"/>
      <c r="G2114" s="23" t="n"/>
      <c r="H2114" s="22" t="n"/>
      <c r="I2114" s="19" t="n"/>
      <c r="J2114" s="21" t="n"/>
      <c r="K2114" s="19" t="n"/>
      <c r="L2114" s="19" t="n"/>
      <c r="M2114" s="21" t="n"/>
      <c r="N2114" s="22" t="n"/>
      <c r="O2114" s="24">
        <f>IF(A2114&lt;&gt;"عهدة","",SUMIFS($G$8:$G$5007,$B$8:$B$5007,B2114,$A$8:$A$5007,"مصروف",$I$8:$I$5007,"&lt;&gt;مرفوض"))</f>
        <v/>
      </c>
      <c r="P2114" s="25">
        <f>IF(A2114&lt;&gt;"عهدة","",N(F2114)-O2114)</f>
        <v/>
      </c>
      <c r="Q2114" s="26">
        <f>IF(A2114="","",IF(A2114="عهدة",IF(N(F2114)=0,"⚠ أدخل قيمة العهدة",IF(P2114&lt;0,"⛔ عجز / زيادة مصروفات "&amp;TEXT(-P2114,"#,##0"),IF(COUNTIFS($B$8:$B$5007,B2114,$A$8:$A$5007,"مصروف",$I$8:$I$5007,"&lt;&gt;مرفوض",$K$8:$K$5007,"&lt;&gt;نعم")&gt;0,"⚠ "&amp;COUNTIFS($B$8:$B$5007,B2114,$A$8:$A$5007,"مصروف",$I$8:$I$5007,"&lt;&gt;مرفوض",$K$8:$K$5007,"&lt;&gt;نعم")&amp;" مصروف غير مسوى",IF(L2114="تمت التسوية",IF(P2114=0,"✔ متوازنة وتمت التسوية","✔ تمت التسوية – متبقي "&amp;TEXT(P2114,"#,##0")),IF(P2114&gt;0,"متبقي "&amp;TEXT(P2114,"#,##0"),"✔ متوازنة"))))),IF(R2114=0,"⚠ أضف سطر عهدة أولًا",IF(OR(C2114="",N(G2114)=0),"⚠ أكمل التاريخ والقيمة",IF(S2114="","⚠ التاريخ خارج السنة المالية",IF(H2114="","⚠ اختر بند الموازنة",IF(I2114="مرفوض","✖ مرفوض من المدير",IF(I2114&lt;&gt;"موافق","⏳ بانتظار موافقة المدير",IF(K2114&lt;&gt;"نعم","⚠ غير مسوى مع الحسابات","✔ معتمد ومسوى")))))))))</f>
        <v/>
      </c>
      <c r="R2114">
        <f>N(R2113)+IF(A2114="عهدة",1,0)</f>
        <v/>
      </c>
      <c r="S2114">
        <f>IF(C2114="","",IF(AND(C2114&gt;=DATE(2026,9,1),C2114&lt;=DATE(2027,8,31)),(YEAR(C2114)-2026)*12+MONTH(C2114)-8,""))</f>
        <v/>
      </c>
      <c r="T2114">
        <f>IF(AND(A2114="مصروف",R2114&gt;0,I2114="موافق",S2114&lt;&gt;"",H2114&lt;&gt;""),N(G2114),0)</f>
        <v/>
      </c>
    </row>
    <row r="2115">
      <c r="A2115" s="19" t="n"/>
      <c r="B2115" s="20">
        <f>IF(A2115="","",IF(R2115=0,"⚠ أضف سطر عهدة أولًا","BDR-"&amp;TEXT(R2115,"000")))</f>
        <v/>
      </c>
      <c r="C2115" s="21" t="n"/>
      <c r="D2115" s="20">
        <f>IF(C2115="","",IF(S2115="","خارج السنة المالية",INDEX(القوائم!$D$2:$D$13,S2115)))</f>
        <v/>
      </c>
      <c r="E2115" s="22" t="n"/>
      <c r="F2115" s="23" t="n"/>
      <c r="G2115" s="23" t="n"/>
      <c r="H2115" s="22" t="n"/>
      <c r="I2115" s="19" t="n"/>
      <c r="J2115" s="21" t="n"/>
      <c r="K2115" s="19" t="n"/>
      <c r="L2115" s="19" t="n"/>
      <c r="M2115" s="21" t="n"/>
      <c r="N2115" s="22" t="n"/>
      <c r="O2115" s="24">
        <f>IF(A2115&lt;&gt;"عهدة","",SUMIFS($G$8:$G$5007,$B$8:$B$5007,B2115,$A$8:$A$5007,"مصروف",$I$8:$I$5007,"&lt;&gt;مرفوض"))</f>
        <v/>
      </c>
      <c r="P2115" s="25">
        <f>IF(A2115&lt;&gt;"عهدة","",N(F2115)-O2115)</f>
        <v/>
      </c>
      <c r="Q2115" s="26">
        <f>IF(A2115="","",IF(A2115="عهدة",IF(N(F2115)=0,"⚠ أدخل قيمة العهدة",IF(P2115&lt;0,"⛔ عجز / زيادة مصروفات "&amp;TEXT(-P2115,"#,##0"),IF(COUNTIFS($B$8:$B$5007,B2115,$A$8:$A$5007,"مصروف",$I$8:$I$5007,"&lt;&gt;مرفوض",$K$8:$K$5007,"&lt;&gt;نعم")&gt;0,"⚠ "&amp;COUNTIFS($B$8:$B$5007,B2115,$A$8:$A$5007,"مصروف",$I$8:$I$5007,"&lt;&gt;مرفوض",$K$8:$K$5007,"&lt;&gt;نعم")&amp;" مصروف غير مسوى",IF(L2115="تمت التسوية",IF(P2115=0,"✔ متوازنة وتمت التسوية","✔ تمت التسوية – متبقي "&amp;TEXT(P2115,"#,##0")),IF(P2115&gt;0,"متبقي "&amp;TEXT(P2115,"#,##0"),"✔ متوازنة"))))),IF(R2115=0,"⚠ أضف سطر عهدة أولًا",IF(OR(C2115="",N(G2115)=0),"⚠ أكمل التاريخ والقيمة",IF(S2115="","⚠ التاريخ خارج السنة المالية",IF(H2115="","⚠ اختر بند الموازنة",IF(I2115="مرفوض","✖ مرفوض من المدير",IF(I2115&lt;&gt;"موافق","⏳ بانتظار موافقة المدير",IF(K2115&lt;&gt;"نعم","⚠ غير مسوى مع الحسابات","✔ معتمد ومسوى")))))))))</f>
        <v/>
      </c>
      <c r="R2115">
        <f>N(R2114)+IF(A2115="عهدة",1,0)</f>
        <v/>
      </c>
      <c r="S2115">
        <f>IF(C2115="","",IF(AND(C2115&gt;=DATE(2026,9,1),C2115&lt;=DATE(2027,8,31)),(YEAR(C2115)-2026)*12+MONTH(C2115)-8,""))</f>
        <v/>
      </c>
      <c r="T2115">
        <f>IF(AND(A2115="مصروف",R2115&gt;0,I2115="موافق",S2115&lt;&gt;"",H2115&lt;&gt;""),N(G2115),0)</f>
        <v/>
      </c>
    </row>
    <row r="2116">
      <c r="A2116" s="19" t="n"/>
      <c r="B2116" s="20">
        <f>IF(A2116="","",IF(R2116=0,"⚠ أضف سطر عهدة أولًا","BDR-"&amp;TEXT(R2116,"000")))</f>
        <v/>
      </c>
      <c r="C2116" s="21" t="n"/>
      <c r="D2116" s="20">
        <f>IF(C2116="","",IF(S2116="","خارج السنة المالية",INDEX(القوائم!$D$2:$D$13,S2116)))</f>
        <v/>
      </c>
      <c r="E2116" s="22" t="n"/>
      <c r="F2116" s="23" t="n"/>
      <c r="G2116" s="23" t="n"/>
      <c r="H2116" s="22" t="n"/>
      <c r="I2116" s="19" t="n"/>
      <c r="J2116" s="21" t="n"/>
      <c r="K2116" s="19" t="n"/>
      <c r="L2116" s="19" t="n"/>
      <c r="M2116" s="21" t="n"/>
      <c r="N2116" s="22" t="n"/>
      <c r="O2116" s="24">
        <f>IF(A2116&lt;&gt;"عهدة","",SUMIFS($G$8:$G$5007,$B$8:$B$5007,B2116,$A$8:$A$5007,"مصروف",$I$8:$I$5007,"&lt;&gt;مرفوض"))</f>
        <v/>
      </c>
      <c r="P2116" s="25">
        <f>IF(A2116&lt;&gt;"عهدة","",N(F2116)-O2116)</f>
        <v/>
      </c>
      <c r="Q2116" s="26">
        <f>IF(A2116="","",IF(A2116="عهدة",IF(N(F2116)=0,"⚠ أدخل قيمة العهدة",IF(P2116&lt;0,"⛔ عجز / زيادة مصروفات "&amp;TEXT(-P2116,"#,##0"),IF(COUNTIFS($B$8:$B$5007,B2116,$A$8:$A$5007,"مصروف",$I$8:$I$5007,"&lt;&gt;مرفوض",$K$8:$K$5007,"&lt;&gt;نعم")&gt;0,"⚠ "&amp;COUNTIFS($B$8:$B$5007,B2116,$A$8:$A$5007,"مصروف",$I$8:$I$5007,"&lt;&gt;مرفوض",$K$8:$K$5007,"&lt;&gt;نعم")&amp;" مصروف غير مسوى",IF(L2116="تمت التسوية",IF(P2116=0,"✔ متوازنة وتمت التسوية","✔ تمت التسوية – متبقي "&amp;TEXT(P2116,"#,##0")),IF(P2116&gt;0,"متبقي "&amp;TEXT(P2116,"#,##0"),"✔ متوازنة"))))),IF(R2116=0,"⚠ أضف سطر عهدة أولًا",IF(OR(C2116="",N(G2116)=0),"⚠ أكمل التاريخ والقيمة",IF(S2116="","⚠ التاريخ خارج السنة المالية",IF(H2116="","⚠ اختر بند الموازنة",IF(I2116="مرفوض","✖ مرفوض من المدير",IF(I2116&lt;&gt;"موافق","⏳ بانتظار موافقة المدير",IF(K2116&lt;&gt;"نعم","⚠ غير مسوى مع الحسابات","✔ معتمد ومسوى")))))))))</f>
        <v/>
      </c>
      <c r="R2116">
        <f>N(R2115)+IF(A2116="عهدة",1,0)</f>
        <v/>
      </c>
      <c r="S2116">
        <f>IF(C2116="","",IF(AND(C2116&gt;=DATE(2026,9,1),C2116&lt;=DATE(2027,8,31)),(YEAR(C2116)-2026)*12+MONTH(C2116)-8,""))</f>
        <v/>
      </c>
      <c r="T2116">
        <f>IF(AND(A2116="مصروف",R2116&gt;0,I2116="موافق",S2116&lt;&gt;"",H2116&lt;&gt;""),N(G2116),0)</f>
        <v/>
      </c>
    </row>
    <row r="2117">
      <c r="A2117" s="19" t="n"/>
      <c r="B2117" s="20">
        <f>IF(A2117="","",IF(R2117=0,"⚠ أضف سطر عهدة أولًا","BDR-"&amp;TEXT(R2117,"000")))</f>
        <v/>
      </c>
      <c r="C2117" s="21" t="n"/>
      <c r="D2117" s="20">
        <f>IF(C2117="","",IF(S2117="","خارج السنة المالية",INDEX(القوائم!$D$2:$D$13,S2117)))</f>
        <v/>
      </c>
      <c r="E2117" s="22" t="n"/>
      <c r="F2117" s="23" t="n"/>
      <c r="G2117" s="23" t="n"/>
      <c r="H2117" s="22" t="n"/>
      <c r="I2117" s="19" t="n"/>
      <c r="J2117" s="21" t="n"/>
      <c r="K2117" s="19" t="n"/>
      <c r="L2117" s="19" t="n"/>
      <c r="M2117" s="21" t="n"/>
      <c r="N2117" s="22" t="n"/>
      <c r="O2117" s="24">
        <f>IF(A2117&lt;&gt;"عهدة","",SUMIFS($G$8:$G$5007,$B$8:$B$5007,B2117,$A$8:$A$5007,"مصروف",$I$8:$I$5007,"&lt;&gt;مرفوض"))</f>
        <v/>
      </c>
      <c r="P2117" s="25">
        <f>IF(A2117&lt;&gt;"عهدة","",N(F2117)-O2117)</f>
        <v/>
      </c>
      <c r="Q2117" s="26">
        <f>IF(A2117="","",IF(A2117="عهدة",IF(N(F2117)=0,"⚠ أدخل قيمة العهدة",IF(P2117&lt;0,"⛔ عجز / زيادة مصروفات "&amp;TEXT(-P2117,"#,##0"),IF(COUNTIFS($B$8:$B$5007,B2117,$A$8:$A$5007,"مصروف",$I$8:$I$5007,"&lt;&gt;مرفوض",$K$8:$K$5007,"&lt;&gt;نعم")&gt;0,"⚠ "&amp;COUNTIFS($B$8:$B$5007,B2117,$A$8:$A$5007,"مصروف",$I$8:$I$5007,"&lt;&gt;مرفوض",$K$8:$K$5007,"&lt;&gt;نعم")&amp;" مصروف غير مسوى",IF(L2117="تمت التسوية",IF(P2117=0,"✔ متوازنة وتمت التسوية","✔ تمت التسوية – متبقي "&amp;TEXT(P2117,"#,##0")),IF(P2117&gt;0,"متبقي "&amp;TEXT(P2117,"#,##0"),"✔ متوازنة"))))),IF(R2117=0,"⚠ أضف سطر عهدة أولًا",IF(OR(C2117="",N(G2117)=0),"⚠ أكمل التاريخ والقيمة",IF(S2117="","⚠ التاريخ خارج السنة المالية",IF(H2117="","⚠ اختر بند الموازنة",IF(I2117="مرفوض","✖ مرفوض من المدير",IF(I2117&lt;&gt;"موافق","⏳ بانتظار موافقة المدير",IF(K2117&lt;&gt;"نعم","⚠ غير مسوى مع الحسابات","✔ معتمد ومسوى")))))))))</f>
        <v/>
      </c>
      <c r="R2117">
        <f>N(R2116)+IF(A2117="عهدة",1,0)</f>
        <v/>
      </c>
      <c r="S2117">
        <f>IF(C2117="","",IF(AND(C2117&gt;=DATE(2026,9,1),C2117&lt;=DATE(2027,8,31)),(YEAR(C2117)-2026)*12+MONTH(C2117)-8,""))</f>
        <v/>
      </c>
      <c r="T2117">
        <f>IF(AND(A2117="مصروف",R2117&gt;0,I2117="موافق",S2117&lt;&gt;"",H2117&lt;&gt;""),N(G2117),0)</f>
        <v/>
      </c>
    </row>
    <row r="2118">
      <c r="A2118" s="19" t="n"/>
      <c r="B2118" s="20">
        <f>IF(A2118="","",IF(R2118=0,"⚠ أضف سطر عهدة أولًا","BDR-"&amp;TEXT(R2118,"000")))</f>
        <v/>
      </c>
      <c r="C2118" s="21" t="n"/>
      <c r="D2118" s="20">
        <f>IF(C2118="","",IF(S2118="","خارج السنة المالية",INDEX(القوائم!$D$2:$D$13,S2118)))</f>
        <v/>
      </c>
      <c r="E2118" s="22" t="n"/>
      <c r="F2118" s="23" t="n"/>
      <c r="G2118" s="23" t="n"/>
      <c r="H2118" s="22" t="n"/>
      <c r="I2118" s="19" t="n"/>
      <c r="J2118" s="21" t="n"/>
      <c r="K2118" s="19" t="n"/>
      <c r="L2118" s="19" t="n"/>
      <c r="M2118" s="21" t="n"/>
      <c r="N2118" s="22" t="n"/>
      <c r="O2118" s="24">
        <f>IF(A2118&lt;&gt;"عهدة","",SUMIFS($G$8:$G$5007,$B$8:$B$5007,B2118,$A$8:$A$5007,"مصروف",$I$8:$I$5007,"&lt;&gt;مرفوض"))</f>
        <v/>
      </c>
      <c r="P2118" s="25">
        <f>IF(A2118&lt;&gt;"عهدة","",N(F2118)-O2118)</f>
        <v/>
      </c>
      <c r="Q2118" s="26">
        <f>IF(A2118="","",IF(A2118="عهدة",IF(N(F2118)=0,"⚠ أدخل قيمة العهدة",IF(P2118&lt;0,"⛔ عجز / زيادة مصروفات "&amp;TEXT(-P2118,"#,##0"),IF(COUNTIFS($B$8:$B$5007,B2118,$A$8:$A$5007,"مصروف",$I$8:$I$5007,"&lt;&gt;مرفوض",$K$8:$K$5007,"&lt;&gt;نعم")&gt;0,"⚠ "&amp;COUNTIFS($B$8:$B$5007,B2118,$A$8:$A$5007,"مصروف",$I$8:$I$5007,"&lt;&gt;مرفوض",$K$8:$K$5007,"&lt;&gt;نعم")&amp;" مصروف غير مسوى",IF(L2118="تمت التسوية",IF(P2118=0,"✔ متوازنة وتمت التسوية","✔ تمت التسوية – متبقي "&amp;TEXT(P2118,"#,##0")),IF(P2118&gt;0,"متبقي "&amp;TEXT(P2118,"#,##0"),"✔ متوازنة"))))),IF(R2118=0,"⚠ أضف سطر عهدة أولًا",IF(OR(C2118="",N(G2118)=0),"⚠ أكمل التاريخ والقيمة",IF(S2118="","⚠ التاريخ خارج السنة المالية",IF(H2118="","⚠ اختر بند الموازنة",IF(I2118="مرفوض","✖ مرفوض من المدير",IF(I2118&lt;&gt;"موافق","⏳ بانتظار موافقة المدير",IF(K2118&lt;&gt;"نعم","⚠ غير مسوى مع الحسابات","✔ معتمد ومسوى")))))))))</f>
        <v/>
      </c>
      <c r="R2118">
        <f>N(R2117)+IF(A2118="عهدة",1,0)</f>
        <v/>
      </c>
      <c r="S2118">
        <f>IF(C2118="","",IF(AND(C2118&gt;=DATE(2026,9,1),C2118&lt;=DATE(2027,8,31)),(YEAR(C2118)-2026)*12+MONTH(C2118)-8,""))</f>
        <v/>
      </c>
      <c r="T2118">
        <f>IF(AND(A2118="مصروف",R2118&gt;0,I2118="موافق",S2118&lt;&gt;"",H2118&lt;&gt;""),N(G2118),0)</f>
        <v/>
      </c>
    </row>
    <row r="2119">
      <c r="A2119" s="19" t="n"/>
      <c r="B2119" s="20">
        <f>IF(A2119="","",IF(R2119=0,"⚠ أضف سطر عهدة أولًا","BDR-"&amp;TEXT(R2119,"000")))</f>
        <v/>
      </c>
      <c r="C2119" s="21" t="n"/>
      <c r="D2119" s="20">
        <f>IF(C2119="","",IF(S2119="","خارج السنة المالية",INDEX(القوائم!$D$2:$D$13,S2119)))</f>
        <v/>
      </c>
      <c r="E2119" s="22" t="n"/>
      <c r="F2119" s="23" t="n"/>
      <c r="G2119" s="23" t="n"/>
      <c r="H2119" s="22" t="n"/>
      <c r="I2119" s="19" t="n"/>
      <c r="J2119" s="21" t="n"/>
      <c r="K2119" s="19" t="n"/>
      <c r="L2119" s="19" t="n"/>
      <c r="M2119" s="21" t="n"/>
      <c r="N2119" s="22" t="n"/>
      <c r="O2119" s="24">
        <f>IF(A2119&lt;&gt;"عهدة","",SUMIFS($G$8:$G$5007,$B$8:$B$5007,B2119,$A$8:$A$5007,"مصروف",$I$8:$I$5007,"&lt;&gt;مرفوض"))</f>
        <v/>
      </c>
      <c r="P2119" s="25">
        <f>IF(A2119&lt;&gt;"عهدة","",N(F2119)-O2119)</f>
        <v/>
      </c>
      <c r="Q2119" s="26">
        <f>IF(A2119="","",IF(A2119="عهدة",IF(N(F2119)=0,"⚠ أدخل قيمة العهدة",IF(P2119&lt;0,"⛔ عجز / زيادة مصروفات "&amp;TEXT(-P2119,"#,##0"),IF(COUNTIFS($B$8:$B$5007,B2119,$A$8:$A$5007,"مصروف",$I$8:$I$5007,"&lt;&gt;مرفوض",$K$8:$K$5007,"&lt;&gt;نعم")&gt;0,"⚠ "&amp;COUNTIFS($B$8:$B$5007,B2119,$A$8:$A$5007,"مصروف",$I$8:$I$5007,"&lt;&gt;مرفوض",$K$8:$K$5007,"&lt;&gt;نعم")&amp;" مصروف غير مسوى",IF(L2119="تمت التسوية",IF(P2119=0,"✔ متوازنة وتمت التسوية","✔ تمت التسوية – متبقي "&amp;TEXT(P2119,"#,##0")),IF(P2119&gt;0,"متبقي "&amp;TEXT(P2119,"#,##0"),"✔ متوازنة"))))),IF(R2119=0,"⚠ أضف سطر عهدة أولًا",IF(OR(C2119="",N(G2119)=0),"⚠ أكمل التاريخ والقيمة",IF(S2119="","⚠ التاريخ خارج السنة المالية",IF(H2119="","⚠ اختر بند الموازنة",IF(I2119="مرفوض","✖ مرفوض من المدير",IF(I2119&lt;&gt;"موافق","⏳ بانتظار موافقة المدير",IF(K2119&lt;&gt;"نعم","⚠ غير مسوى مع الحسابات","✔ معتمد ومسوى")))))))))</f>
        <v/>
      </c>
      <c r="R2119">
        <f>N(R2118)+IF(A2119="عهدة",1,0)</f>
        <v/>
      </c>
      <c r="S2119">
        <f>IF(C2119="","",IF(AND(C2119&gt;=DATE(2026,9,1),C2119&lt;=DATE(2027,8,31)),(YEAR(C2119)-2026)*12+MONTH(C2119)-8,""))</f>
        <v/>
      </c>
      <c r="T2119">
        <f>IF(AND(A2119="مصروف",R2119&gt;0,I2119="موافق",S2119&lt;&gt;"",H2119&lt;&gt;""),N(G2119),0)</f>
        <v/>
      </c>
    </row>
    <row r="2120">
      <c r="A2120" s="19" t="n"/>
      <c r="B2120" s="20">
        <f>IF(A2120="","",IF(R2120=0,"⚠ أضف سطر عهدة أولًا","BDR-"&amp;TEXT(R2120,"000")))</f>
        <v/>
      </c>
      <c r="C2120" s="21" t="n"/>
      <c r="D2120" s="20">
        <f>IF(C2120="","",IF(S2120="","خارج السنة المالية",INDEX(القوائم!$D$2:$D$13,S2120)))</f>
        <v/>
      </c>
      <c r="E2120" s="22" t="n"/>
      <c r="F2120" s="23" t="n"/>
      <c r="G2120" s="23" t="n"/>
      <c r="H2120" s="22" t="n"/>
      <c r="I2120" s="19" t="n"/>
      <c r="J2120" s="21" t="n"/>
      <c r="K2120" s="19" t="n"/>
      <c r="L2120" s="19" t="n"/>
      <c r="M2120" s="21" t="n"/>
      <c r="N2120" s="22" t="n"/>
      <c r="O2120" s="24">
        <f>IF(A2120&lt;&gt;"عهدة","",SUMIFS($G$8:$G$5007,$B$8:$B$5007,B2120,$A$8:$A$5007,"مصروف",$I$8:$I$5007,"&lt;&gt;مرفوض"))</f>
        <v/>
      </c>
      <c r="P2120" s="25">
        <f>IF(A2120&lt;&gt;"عهدة","",N(F2120)-O2120)</f>
        <v/>
      </c>
      <c r="Q2120" s="26">
        <f>IF(A2120="","",IF(A2120="عهدة",IF(N(F2120)=0,"⚠ أدخل قيمة العهدة",IF(P2120&lt;0,"⛔ عجز / زيادة مصروفات "&amp;TEXT(-P2120,"#,##0"),IF(COUNTIFS($B$8:$B$5007,B2120,$A$8:$A$5007,"مصروف",$I$8:$I$5007,"&lt;&gt;مرفوض",$K$8:$K$5007,"&lt;&gt;نعم")&gt;0,"⚠ "&amp;COUNTIFS($B$8:$B$5007,B2120,$A$8:$A$5007,"مصروف",$I$8:$I$5007,"&lt;&gt;مرفوض",$K$8:$K$5007,"&lt;&gt;نعم")&amp;" مصروف غير مسوى",IF(L2120="تمت التسوية",IF(P2120=0,"✔ متوازنة وتمت التسوية","✔ تمت التسوية – متبقي "&amp;TEXT(P2120,"#,##0")),IF(P2120&gt;0,"متبقي "&amp;TEXT(P2120,"#,##0"),"✔ متوازنة"))))),IF(R2120=0,"⚠ أضف سطر عهدة أولًا",IF(OR(C2120="",N(G2120)=0),"⚠ أكمل التاريخ والقيمة",IF(S2120="","⚠ التاريخ خارج السنة المالية",IF(H2120="","⚠ اختر بند الموازنة",IF(I2120="مرفوض","✖ مرفوض من المدير",IF(I2120&lt;&gt;"موافق","⏳ بانتظار موافقة المدير",IF(K2120&lt;&gt;"نعم","⚠ غير مسوى مع الحسابات","✔ معتمد ومسوى")))))))))</f>
        <v/>
      </c>
      <c r="R2120">
        <f>N(R2119)+IF(A2120="عهدة",1,0)</f>
        <v/>
      </c>
      <c r="S2120">
        <f>IF(C2120="","",IF(AND(C2120&gt;=DATE(2026,9,1),C2120&lt;=DATE(2027,8,31)),(YEAR(C2120)-2026)*12+MONTH(C2120)-8,""))</f>
        <v/>
      </c>
      <c r="T2120">
        <f>IF(AND(A2120="مصروف",R2120&gt;0,I2120="موافق",S2120&lt;&gt;"",H2120&lt;&gt;""),N(G2120),0)</f>
        <v/>
      </c>
    </row>
    <row r="2121">
      <c r="A2121" s="19" t="n"/>
      <c r="B2121" s="20">
        <f>IF(A2121="","",IF(R2121=0,"⚠ أضف سطر عهدة أولًا","BDR-"&amp;TEXT(R2121,"000")))</f>
        <v/>
      </c>
      <c r="C2121" s="21" t="n"/>
      <c r="D2121" s="20">
        <f>IF(C2121="","",IF(S2121="","خارج السنة المالية",INDEX(القوائم!$D$2:$D$13,S2121)))</f>
        <v/>
      </c>
      <c r="E2121" s="22" t="n"/>
      <c r="F2121" s="23" t="n"/>
      <c r="G2121" s="23" t="n"/>
      <c r="H2121" s="22" t="n"/>
      <c r="I2121" s="19" t="n"/>
      <c r="J2121" s="21" t="n"/>
      <c r="K2121" s="19" t="n"/>
      <c r="L2121" s="19" t="n"/>
      <c r="M2121" s="21" t="n"/>
      <c r="N2121" s="22" t="n"/>
      <c r="O2121" s="24">
        <f>IF(A2121&lt;&gt;"عهدة","",SUMIFS($G$8:$G$5007,$B$8:$B$5007,B2121,$A$8:$A$5007,"مصروف",$I$8:$I$5007,"&lt;&gt;مرفوض"))</f>
        <v/>
      </c>
      <c r="P2121" s="25">
        <f>IF(A2121&lt;&gt;"عهدة","",N(F2121)-O2121)</f>
        <v/>
      </c>
      <c r="Q2121" s="26">
        <f>IF(A2121="","",IF(A2121="عهدة",IF(N(F2121)=0,"⚠ أدخل قيمة العهدة",IF(P2121&lt;0,"⛔ عجز / زيادة مصروفات "&amp;TEXT(-P2121,"#,##0"),IF(COUNTIFS($B$8:$B$5007,B2121,$A$8:$A$5007,"مصروف",$I$8:$I$5007,"&lt;&gt;مرفوض",$K$8:$K$5007,"&lt;&gt;نعم")&gt;0,"⚠ "&amp;COUNTIFS($B$8:$B$5007,B2121,$A$8:$A$5007,"مصروف",$I$8:$I$5007,"&lt;&gt;مرفوض",$K$8:$K$5007,"&lt;&gt;نعم")&amp;" مصروف غير مسوى",IF(L2121="تمت التسوية",IF(P2121=0,"✔ متوازنة وتمت التسوية","✔ تمت التسوية – متبقي "&amp;TEXT(P2121,"#,##0")),IF(P2121&gt;0,"متبقي "&amp;TEXT(P2121,"#,##0"),"✔ متوازنة"))))),IF(R2121=0,"⚠ أضف سطر عهدة أولًا",IF(OR(C2121="",N(G2121)=0),"⚠ أكمل التاريخ والقيمة",IF(S2121="","⚠ التاريخ خارج السنة المالية",IF(H2121="","⚠ اختر بند الموازنة",IF(I2121="مرفوض","✖ مرفوض من المدير",IF(I2121&lt;&gt;"موافق","⏳ بانتظار موافقة المدير",IF(K2121&lt;&gt;"نعم","⚠ غير مسوى مع الحسابات","✔ معتمد ومسوى")))))))))</f>
        <v/>
      </c>
      <c r="R2121">
        <f>N(R2120)+IF(A2121="عهدة",1,0)</f>
        <v/>
      </c>
      <c r="S2121">
        <f>IF(C2121="","",IF(AND(C2121&gt;=DATE(2026,9,1),C2121&lt;=DATE(2027,8,31)),(YEAR(C2121)-2026)*12+MONTH(C2121)-8,""))</f>
        <v/>
      </c>
      <c r="T2121">
        <f>IF(AND(A2121="مصروف",R2121&gt;0,I2121="موافق",S2121&lt;&gt;"",H2121&lt;&gt;""),N(G2121),0)</f>
        <v/>
      </c>
    </row>
    <row r="2122">
      <c r="A2122" s="19" t="n"/>
      <c r="B2122" s="20">
        <f>IF(A2122="","",IF(R2122=0,"⚠ أضف سطر عهدة أولًا","BDR-"&amp;TEXT(R2122,"000")))</f>
        <v/>
      </c>
      <c r="C2122" s="21" t="n"/>
      <c r="D2122" s="20">
        <f>IF(C2122="","",IF(S2122="","خارج السنة المالية",INDEX(القوائم!$D$2:$D$13,S2122)))</f>
        <v/>
      </c>
      <c r="E2122" s="22" t="n"/>
      <c r="F2122" s="23" t="n"/>
      <c r="G2122" s="23" t="n"/>
      <c r="H2122" s="22" t="n"/>
      <c r="I2122" s="19" t="n"/>
      <c r="J2122" s="21" t="n"/>
      <c r="K2122" s="19" t="n"/>
      <c r="L2122" s="19" t="n"/>
      <c r="M2122" s="21" t="n"/>
      <c r="N2122" s="22" t="n"/>
      <c r="O2122" s="24">
        <f>IF(A2122&lt;&gt;"عهدة","",SUMIFS($G$8:$G$5007,$B$8:$B$5007,B2122,$A$8:$A$5007,"مصروف",$I$8:$I$5007,"&lt;&gt;مرفوض"))</f>
        <v/>
      </c>
      <c r="P2122" s="25">
        <f>IF(A2122&lt;&gt;"عهدة","",N(F2122)-O2122)</f>
        <v/>
      </c>
      <c r="Q2122" s="26">
        <f>IF(A2122="","",IF(A2122="عهدة",IF(N(F2122)=0,"⚠ أدخل قيمة العهدة",IF(P2122&lt;0,"⛔ عجز / زيادة مصروفات "&amp;TEXT(-P2122,"#,##0"),IF(COUNTIFS($B$8:$B$5007,B2122,$A$8:$A$5007,"مصروف",$I$8:$I$5007,"&lt;&gt;مرفوض",$K$8:$K$5007,"&lt;&gt;نعم")&gt;0,"⚠ "&amp;COUNTIFS($B$8:$B$5007,B2122,$A$8:$A$5007,"مصروف",$I$8:$I$5007,"&lt;&gt;مرفوض",$K$8:$K$5007,"&lt;&gt;نعم")&amp;" مصروف غير مسوى",IF(L2122="تمت التسوية",IF(P2122=0,"✔ متوازنة وتمت التسوية","✔ تمت التسوية – متبقي "&amp;TEXT(P2122,"#,##0")),IF(P2122&gt;0,"متبقي "&amp;TEXT(P2122,"#,##0"),"✔ متوازنة"))))),IF(R2122=0,"⚠ أضف سطر عهدة أولًا",IF(OR(C2122="",N(G2122)=0),"⚠ أكمل التاريخ والقيمة",IF(S2122="","⚠ التاريخ خارج السنة المالية",IF(H2122="","⚠ اختر بند الموازنة",IF(I2122="مرفوض","✖ مرفوض من المدير",IF(I2122&lt;&gt;"موافق","⏳ بانتظار موافقة المدير",IF(K2122&lt;&gt;"نعم","⚠ غير مسوى مع الحسابات","✔ معتمد ومسوى")))))))))</f>
        <v/>
      </c>
      <c r="R2122">
        <f>N(R2121)+IF(A2122="عهدة",1,0)</f>
        <v/>
      </c>
      <c r="S2122">
        <f>IF(C2122="","",IF(AND(C2122&gt;=DATE(2026,9,1),C2122&lt;=DATE(2027,8,31)),(YEAR(C2122)-2026)*12+MONTH(C2122)-8,""))</f>
        <v/>
      </c>
      <c r="T2122">
        <f>IF(AND(A2122="مصروف",R2122&gt;0,I2122="موافق",S2122&lt;&gt;"",H2122&lt;&gt;""),N(G2122),0)</f>
        <v/>
      </c>
    </row>
    <row r="2123">
      <c r="A2123" s="19" t="n"/>
      <c r="B2123" s="20">
        <f>IF(A2123="","",IF(R2123=0,"⚠ أضف سطر عهدة أولًا","BDR-"&amp;TEXT(R2123,"000")))</f>
        <v/>
      </c>
      <c r="C2123" s="21" t="n"/>
      <c r="D2123" s="20">
        <f>IF(C2123="","",IF(S2123="","خارج السنة المالية",INDEX(القوائم!$D$2:$D$13,S2123)))</f>
        <v/>
      </c>
      <c r="E2123" s="22" t="n"/>
      <c r="F2123" s="23" t="n"/>
      <c r="G2123" s="23" t="n"/>
      <c r="H2123" s="22" t="n"/>
      <c r="I2123" s="19" t="n"/>
      <c r="J2123" s="21" t="n"/>
      <c r="K2123" s="19" t="n"/>
      <c r="L2123" s="19" t="n"/>
      <c r="M2123" s="21" t="n"/>
      <c r="N2123" s="22" t="n"/>
      <c r="O2123" s="24">
        <f>IF(A2123&lt;&gt;"عهدة","",SUMIFS($G$8:$G$5007,$B$8:$B$5007,B2123,$A$8:$A$5007,"مصروف",$I$8:$I$5007,"&lt;&gt;مرفوض"))</f>
        <v/>
      </c>
      <c r="P2123" s="25">
        <f>IF(A2123&lt;&gt;"عهدة","",N(F2123)-O2123)</f>
        <v/>
      </c>
      <c r="Q2123" s="26">
        <f>IF(A2123="","",IF(A2123="عهدة",IF(N(F2123)=0,"⚠ أدخل قيمة العهدة",IF(P2123&lt;0,"⛔ عجز / زيادة مصروفات "&amp;TEXT(-P2123,"#,##0"),IF(COUNTIFS($B$8:$B$5007,B2123,$A$8:$A$5007,"مصروف",$I$8:$I$5007,"&lt;&gt;مرفوض",$K$8:$K$5007,"&lt;&gt;نعم")&gt;0,"⚠ "&amp;COUNTIFS($B$8:$B$5007,B2123,$A$8:$A$5007,"مصروف",$I$8:$I$5007,"&lt;&gt;مرفوض",$K$8:$K$5007,"&lt;&gt;نعم")&amp;" مصروف غير مسوى",IF(L2123="تمت التسوية",IF(P2123=0,"✔ متوازنة وتمت التسوية","✔ تمت التسوية – متبقي "&amp;TEXT(P2123,"#,##0")),IF(P2123&gt;0,"متبقي "&amp;TEXT(P2123,"#,##0"),"✔ متوازنة"))))),IF(R2123=0,"⚠ أضف سطر عهدة أولًا",IF(OR(C2123="",N(G2123)=0),"⚠ أكمل التاريخ والقيمة",IF(S2123="","⚠ التاريخ خارج السنة المالية",IF(H2123="","⚠ اختر بند الموازنة",IF(I2123="مرفوض","✖ مرفوض من المدير",IF(I2123&lt;&gt;"موافق","⏳ بانتظار موافقة المدير",IF(K2123&lt;&gt;"نعم","⚠ غير مسوى مع الحسابات","✔ معتمد ومسوى")))))))))</f>
        <v/>
      </c>
      <c r="R2123">
        <f>N(R2122)+IF(A2123="عهدة",1,0)</f>
        <v/>
      </c>
      <c r="S2123">
        <f>IF(C2123="","",IF(AND(C2123&gt;=DATE(2026,9,1),C2123&lt;=DATE(2027,8,31)),(YEAR(C2123)-2026)*12+MONTH(C2123)-8,""))</f>
        <v/>
      </c>
      <c r="T2123">
        <f>IF(AND(A2123="مصروف",R2123&gt;0,I2123="موافق",S2123&lt;&gt;"",H2123&lt;&gt;""),N(G2123),0)</f>
        <v/>
      </c>
    </row>
    <row r="2124">
      <c r="A2124" s="19" t="n"/>
      <c r="B2124" s="20">
        <f>IF(A2124="","",IF(R2124=0,"⚠ أضف سطر عهدة أولًا","BDR-"&amp;TEXT(R2124,"000")))</f>
        <v/>
      </c>
      <c r="C2124" s="21" t="n"/>
      <c r="D2124" s="20">
        <f>IF(C2124="","",IF(S2124="","خارج السنة المالية",INDEX(القوائم!$D$2:$D$13,S2124)))</f>
        <v/>
      </c>
      <c r="E2124" s="22" t="n"/>
      <c r="F2124" s="23" t="n"/>
      <c r="G2124" s="23" t="n"/>
      <c r="H2124" s="22" t="n"/>
      <c r="I2124" s="19" t="n"/>
      <c r="J2124" s="21" t="n"/>
      <c r="K2124" s="19" t="n"/>
      <c r="L2124" s="19" t="n"/>
      <c r="M2124" s="21" t="n"/>
      <c r="N2124" s="22" t="n"/>
      <c r="O2124" s="24">
        <f>IF(A2124&lt;&gt;"عهدة","",SUMIFS($G$8:$G$5007,$B$8:$B$5007,B2124,$A$8:$A$5007,"مصروف",$I$8:$I$5007,"&lt;&gt;مرفوض"))</f>
        <v/>
      </c>
      <c r="P2124" s="25">
        <f>IF(A2124&lt;&gt;"عهدة","",N(F2124)-O2124)</f>
        <v/>
      </c>
      <c r="Q2124" s="26">
        <f>IF(A2124="","",IF(A2124="عهدة",IF(N(F2124)=0,"⚠ أدخل قيمة العهدة",IF(P2124&lt;0,"⛔ عجز / زيادة مصروفات "&amp;TEXT(-P2124,"#,##0"),IF(COUNTIFS($B$8:$B$5007,B2124,$A$8:$A$5007,"مصروف",$I$8:$I$5007,"&lt;&gt;مرفوض",$K$8:$K$5007,"&lt;&gt;نعم")&gt;0,"⚠ "&amp;COUNTIFS($B$8:$B$5007,B2124,$A$8:$A$5007,"مصروف",$I$8:$I$5007,"&lt;&gt;مرفوض",$K$8:$K$5007,"&lt;&gt;نعم")&amp;" مصروف غير مسوى",IF(L2124="تمت التسوية",IF(P2124=0,"✔ متوازنة وتمت التسوية","✔ تمت التسوية – متبقي "&amp;TEXT(P2124,"#,##0")),IF(P2124&gt;0,"متبقي "&amp;TEXT(P2124,"#,##0"),"✔ متوازنة"))))),IF(R2124=0,"⚠ أضف سطر عهدة أولًا",IF(OR(C2124="",N(G2124)=0),"⚠ أكمل التاريخ والقيمة",IF(S2124="","⚠ التاريخ خارج السنة المالية",IF(H2124="","⚠ اختر بند الموازنة",IF(I2124="مرفوض","✖ مرفوض من المدير",IF(I2124&lt;&gt;"موافق","⏳ بانتظار موافقة المدير",IF(K2124&lt;&gt;"نعم","⚠ غير مسوى مع الحسابات","✔ معتمد ومسوى")))))))))</f>
        <v/>
      </c>
      <c r="R2124">
        <f>N(R2123)+IF(A2124="عهدة",1,0)</f>
        <v/>
      </c>
      <c r="S2124">
        <f>IF(C2124="","",IF(AND(C2124&gt;=DATE(2026,9,1),C2124&lt;=DATE(2027,8,31)),(YEAR(C2124)-2026)*12+MONTH(C2124)-8,""))</f>
        <v/>
      </c>
      <c r="T2124">
        <f>IF(AND(A2124="مصروف",R2124&gt;0,I2124="موافق",S2124&lt;&gt;"",H2124&lt;&gt;""),N(G2124),0)</f>
        <v/>
      </c>
    </row>
    <row r="2125">
      <c r="A2125" s="19" t="n"/>
      <c r="B2125" s="20">
        <f>IF(A2125="","",IF(R2125=0,"⚠ أضف سطر عهدة أولًا","BDR-"&amp;TEXT(R2125,"000")))</f>
        <v/>
      </c>
      <c r="C2125" s="21" t="n"/>
      <c r="D2125" s="20">
        <f>IF(C2125="","",IF(S2125="","خارج السنة المالية",INDEX(القوائم!$D$2:$D$13,S2125)))</f>
        <v/>
      </c>
      <c r="E2125" s="22" t="n"/>
      <c r="F2125" s="23" t="n"/>
      <c r="G2125" s="23" t="n"/>
      <c r="H2125" s="22" t="n"/>
      <c r="I2125" s="19" t="n"/>
      <c r="J2125" s="21" t="n"/>
      <c r="K2125" s="19" t="n"/>
      <c r="L2125" s="19" t="n"/>
      <c r="M2125" s="21" t="n"/>
      <c r="N2125" s="22" t="n"/>
      <c r="O2125" s="24">
        <f>IF(A2125&lt;&gt;"عهدة","",SUMIFS($G$8:$G$5007,$B$8:$B$5007,B2125,$A$8:$A$5007,"مصروف",$I$8:$I$5007,"&lt;&gt;مرفوض"))</f>
        <v/>
      </c>
      <c r="P2125" s="25">
        <f>IF(A2125&lt;&gt;"عهدة","",N(F2125)-O2125)</f>
        <v/>
      </c>
      <c r="Q2125" s="26">
        <f>IF(A2125="","",IF(A2125="عهدة",IF(N(F2125)=0,"⚠ أدخل قيمة العهدة",IF(P2125&lt;0,"⛔ عجز / زيادة مصروفات "&amp;TEXT(-P2125,"#,##0"),IF(COUNTIFS($B$8:$B$5007,B2125,$A$8:$A$5007,"مصروف",$I$8:$I$5007,"&lt;&gt;مرفوض",$K$8:$K$5007,"&lt;&gt;نعم")&gt;0,"⚠ "&amp;COUNTIFS($B$8:$B$5007,B2125,$A$8:$A$5007,"مصروف",$I$8:$I$5007,"&lt;&gt;مرفوض",$K$8:$K$5007,"&lt;&gt;نعم")&amp;" مصروف غير مسوى",IF(L2125="تمت التسوية",IF(P2125=0,"✔ متوازنة وتمت التسوية","✔ تمت التسوية – متبقي "&amp;TEXT(P2125,"#,##0")),IF(P2125&gt;0,"متبقي "&amp;TEXT(P2125,"#,##0"),"✔ متوازنة"))))),IF(R2125=0,"⚠ أضف سطر عهدة أولًا",IF(OR(C2125="",N(G2125)=0),"⚠ أكمل التاريخ والقيمة",IF(S2125="","⚠ التاريخ خارج السنة المالية",IF(H2125="","⚠ اختر بند الموازنة",IF(I2125="مرفوض","✖ مرفوض من المدير",IF(I2125&lt;&gt;"موافق","⏳ بانتظار موافقة المدير",IF(K2125&lt;&gt;"نعم","⚠ غير مسوى مع الحسابات","✔ معتمد ومسوى")))))))))</f>
        <v/>
      </c>
      <c r="R2125">
        <f>N(R2124)+IF(A2125="عهدة",1,0)</f>
        <v/>
      </c>
      <c r="S2125">
        <f>IF(C2125="","",IF(AND(C2125&gt;=DATE(2026,9,1),C2125&lt;=DATE(2027,8,31)),(YEAR(C2125)-2026)*12+MONTH(C2125)-8,""))</f>
        <v/>
      </c>
      <c r="T2125">
        <f>IF(AND(A2125="مصروف",R2125&gt;0,I2125="موافق",S2125&lt;&gt;"",H2125&lt;&gt;""),N(G2125),0)</f>
        <v/>
      </c>
    </row>
    <row r="2126">
      <c r="A2126" s="19" t="n"/>
      <c r="B2126" s="20">
        <f>IF(A2126="","",IF(R2126=0,"⚠ أضف سطر عهدة أولًا","BDR-"&amp;TEXT(R2126,"000")))</f>
        <v/>
      </c>
      <c r="C2126" s="21" t="n"/>
      <c r="D2126" s="20">
        <f>IF(C2126="","",IF(S2126="","خارج السنة المالية",INDEX(القوائم!$D$2:$D$13,S2126)))</f>
        <v/>
      </c>
      <c r="E2126" s="22" t="n"/>
      <c r="F2126" s="23" t="n"/>
      <c r="G2126" s="23" t="n"/>
      <c r="H2126" s="22" t="n"/>
      <c r="I2126" s="19" t="n"/>
      <c r="J2126" s="21" t="n"/>
      <c r="K2126" s="19" t="n"/>
      <c r="L2126" s="19" t="n"/>
      <c r="M2126" s="21" t="n"/>
      <c r="N2126" s="22" t="n"/>
      <c r="O2126" s="24">
        <f>IF(A2126&lt;&gt;"عهدة","",SUMIFS($G$8:$G$5007,$B$8:$B$5007,B2126,$A$8:$A$5007,"مصروف",$I$8:$I$5007,"&lt;&gt;مرفوض"))</f>
        <v/>
      </c>
      <c r="P2126" s="25">
        <f>IF(A2126&lt;&gt;"عهدة","",N(F2126)-O2126)</f>
        <v/>
      </c>
      <c r="Q2126" s="26">
        <f>IF(A2126="","",IF(A2126="عهدة",IF(N(F2126)=0,"⚠ أدخل قيمة العهدة",IF(P2126&lt;0,"⛔ عجز / زيادة مصروفات "&amp;TEXT(-P2126,"#,##0"),IF(COUNTIFS($B$8:$B$5007,B2126,$A$8:$A$5007,"مصروف",$I$8:$I$5007,"&lt;&gt;مرفوض",$K$8:$K$5007,"&lt;&gt;نعم")&gt;0,"⚠ "&amp;COUNTIFS($B$8:$B$5007,B2126,$A$8:$A$5007,"مصروف",$I$8:$I$5007,"&lt;&gt;مرفوض",$K$8:$K$5007,"&lt;&gt;نعم")&amp;" مصروف غير مسوى",IF(L2126="تمت التسوية",IF(P2126=0,"✔ متوازنة وتمت التسوية","✔ تمت التسوية – متبقي "&amp;TEXT(P2126,"#,##0")),IF(P2126&gt;0,"متبقي "&amp;TEXT(P2126,"#,##0"),"✔ متوازنة"))))),IF(R2126=0,"⚠ أضف سطر عهدة أولًا",IF(OR(C2126="",N(G2126)=0),"⚠ أكمل التاريخ والقيمة",IF(S2126="","⚠ التاريخ خارج السنة المالية",IF(H2126="","⚠ اختر بند الموازنة",IF(I2126="مرفوض","✖ مرفوض من المدير",IF(I2126&lt;&gt;"موافق","⏳ بانتظار موافقة المدير",IF(K2126&lt;&gt;"نعم","⚠ غير مسوى مع الحسابات","✔ معتمد ومسوى")))))))))</f>
        <v/>
      </c>
      <c r="R2126">
        <f>N(R2125)+IF(A2126="عهدة",1,0)</f>
        <v/>
      </c>
      <c r="S2126">
        <f>IF(C2126="","",IF(AND(C2126&gt;=DATE(2026,9,1),C2126&lt;=DATE(2027,8,31)),(YEAR(C2126)-2026)*12+MONTH(C2126)-8,""))</f>
        <v/>
      </c>
      <c r="T2126">
        <f>IF(AND(A2126="مصروف",R2126&gt;0,I2126="موافق",S2126&lt;&gt;"",H2126&lt;&gt;""),N(G2126),0)</f>
        <v/>
      </c>
    </row>
    <row r="2127">
      <c r="A2127" s="19" t="n"/>
      <c r="B2127" s="20">
        <f>IF(A2127="","",IF(R2127=0,"⚠ أضف سطر عهدة أولًا","BDR-"&amp;TEXT(R2127,"000")))</f>
        <v/>
      </c>
      <c r="C2127" s="21" t="n"/>
      <c r="D2127" s="20">
        <f>IF(C2127="","",IF(S2127="","خارج السنة المالية",INDEX(القوائم!$D$2:$D$13,S2127)))</f>
        <v/>
      </c>
      <c r="E2127" s="22" t="n"/>
      <c r="F2127" s="23" t="n"/>
      <c r="G2127" s="23" t="n"/>
      <c r="H2127" s="22" t="n"/>
      <c r="I2127" s="19" t="n"/>
      <c r="J2127" s="21" t="n"/>
      <c r="K2127" s="19" t="n"/>
      <c r="L2127" s="19" t="n"/>
      <c r="M2127" s="21" t="n"/>
      <c r="N2127" s="22" t="n"/>
      <c r="O2127" s="24">
        <f>IF(A2127&lt;&gt;"عهدة","",SUMIFS($G$8:$G$5007,$B$8:$B$5007,B2127,$A$8:$A$5007,"مصروف",$I$8:$I$5007,"&lt;&gt;مرفوض"))</f>
        <v/>
      </c>
      <c r="P2127" s="25">
        <f>IF(A2127&lt;&gt;"عهدة","",N(F2127)-O2127)</f>
        <v/>
      </c>
      <c r="Q2127" s="26">
        <f>IF(A2127="","",IF(A2127="عهدة",IF(N(F2127)=0,"⚠ أدخل قيمة العهدة",IF(P2127&lt;0,"⛔ عجز / زيادة مصروفات "&amp;TEXT(-P2127,"#,##0"),IF(COUNTIFS($B$8:$B$5007,B2127,$A$8:$A$5007,"مصروف",$I$8:$I$5007,"&lt;&gt;مرفوض",$K$8:$K$5007,"&lt;&gt;نعم")&gt;0,"⚠ "&amp;COUNTIFS($B$8:$B$5007,B2127,$A$8:$A$5007,"مصروف",$I$8:$I$5007,"&lt;&gt;مرفوض",$K$8:$K$5007,"&lt;&gt;نعم")&amp;" مصروف غير مسوى",IF(L2127="تمت التسوية",IF(P2127=0,"✔ متوازنة وتمت التسوية","✔ تمت التسوية – متبقي "&amp;TEXT(P2127,"#,##0")),IF(P2127&gt;0,"متبقي "&amp;TEXT(P2127,"#,##0"),"✔ متوازنة"))))),IF(R2127=0,"⚠ أضف سطر عهدة أولًا",IF(OR(C2127="",N(G2127)=0),"⚠ أكمل التاريخ والقيمة",IF(S2127="","⚠ التاريخ خارج السنة المالية",IF(H2127="","⚠ اختر بند الموازنة",IF(I2127="مرفوض","✖ مرفوض من المدير",IF(I2127&lt;&gt;"موافق","⏳ بانتظار موافقة المدير",IF(K2127&lt;&gt;"نعم","⚠ غير مسوى مع الحسابات","✔ معتمد ومسوى")))))))))</f>
        <v/>
      </c>
      <c r="R2127">
        <f>N(R2126)+IF(A2127="عهدة",1,0)</f>
        <v/>
      </c>
      <c r="S2127">
        <f>IF(C2127="","",IF(AND(C2127&gt;=DATE(2026,9,1),C2127&lt;=DATE(2027,8,31)),(YEAR(C2127)-2026)*12+MONTH(C2127)-8,""))</f>
        <v/>
      </c>
      <c r="T2127">
        <f>IF(AND(A2127="مصروف",R2127&gt;0,I2127="موافق",S2127&lt;&gt;"",H2127&lt;&gt;""),N(G2127),0)</f>
        <v/>
      </c>
    </row>
    <row r="2128">
      <c r="A2128" s="19" t="n"/>
      <c r="B2128" s="20">
        <f>IF(A2128="","",IF(R2128=0,"⚠ أضف سطر عهدة أولًا","BDR-"&amp;TEXT(R2128,"000")))</f>
        <v/>
      </c>
      <c r="C2128" s="21" t="n"/>
      <c r="D2128" s="20">
        <f>IF(C2128="","",IF(S2128="","خارج السنة المالية",INDEX(القوائم!$D$2:$D$13,S2128)))</f>
        <v/>
      </c>
      <c r="E2128" s="22" t="n"/>
      <c r="F2128" s="23" t="n"/>
      <c r="G2128" s="23" t="n"/>
      <c r="H2128" s="22" t="n"/>
      <c r="I2128" s="19" t="n"/>
      <c r="J2128" s="21" t="n"/>
      <c r="K2128" s="19" t="n"/>
      <c r="L2128" s="19" t="n"/>
      <c r="M2128" s="21" t="n"/>
      <c r="N2128" s="22" t="n"/>
      <c r="O2128" s="24">
        <f>IF(A2128&lt;&gt;"عهدة","",SUMIFS($G$8:$G$5007,$B$8:$B$5007,B2128,$A$8:$A$5007,"مصروف",$I$8:$I$5007,"&lt;&gt;مرفوض"))</f>
        <v/>
      </c>
      <c r="P2128" s="25">
        <f>IF(A2128&lt;&gt;"عهدة","",N(F2128)-O2128)</f>
        <v/>
      </c>
      <c r="Q2128" s="26">
        <f>IF(A2128="","",IF(A2128="عهدة",IF(N(F2128)=0,"⚠ أدخل قيمة العهدة",IF(P2128&lt;0,"⛔ عجز / زيادة مصروفات "&amp;TEXT(-P2128,"#,##0"),IF(COUNTIFS($B$8:$B$5007,B2128,$A$8:$A$5007,"مصروف",$I$8:$I$5007,"&lt;&gt;مرفوض",$K$8:$K$5007,"&lt;&gt;نعم")&gt;0,"⚠ "&amp;COUNTIFS($B$8:$B$5007,B2128,$A$8:$A$5007,"مصروف",$I$8:$I$5007,"&lt;&gt;مرفوض",$K$8:$K$5007,"&lt;&gt;نعم")&amp;" مصروف غير مسوى",IF(L2128="تمت التسوية",IF(P2128=0,"✔ متوازنة وتمت التسوية","✔ تمت التسوية – متبقي "&amp;TEXT(P2128,"#,##0")),IF(P2128&gt;0,"متبقي "&amp;TEXT(P2128,"#,##0"),"✔ متوازنة"))))),IF(R2128=0,"⚠ أضف سطر عهدة أولًا",IF(OR(C2128="",N(G2128)=0),"⚠ أكمل التاريخ والقيمة",IF(S2128="","⚠ التاريخ خارج السنة المالية",IF(H2128="","⚠ اختر بند الموازنة",IF(I2128="مرفوض","✖ مرفوض من المدير",IF(I2128&lt;&gt;"موافق","⏳ بانتظار موافقة المدير",IF(K2128&lt;&gt;"نعم","⚠ غير مسوى مع الحسابات","✔ معتمد ومسوى")))))))))</f>
        <v/>
      </c>
      <c r="R2128">
        <f>N(R2127)+IF(A2128="عهدة",1,0)</f>
        <v/>
      </c>
      <c r="S2128">
        <f>IF(C2128="","",IF(AND(C2128&gt;=DATE(2026,9,1),C2128&lt;=DATE(2027,8,31)),(YEAR(C2128)-2026)*12+MONTH(C2128)-8,""))</f>
        <v/>
      </c>
      <c r="T2128">
        <f>IF(AND(A2128="مصروف",R2128&gt;0,I2128="موافق",S2128&lt;&gt;"",H2128&lt;&gt;""),N(G2128),0)</f>
        <v/>
      </c>
    </row>
    <row r="2129">
      <c r="A2129" s="19" t="n"/>
      <c r="B2129" s="20">
        <f>IF(A2129="","",IF(R2129=0,"⚠ أضف سطر عهدة أولًا","BDR-"&amp;TEXT(R2129,"000")))</f>
        <v/>
      </c>
      <c r="C2129" s="21" t="n"/>
      <c r="D2129" s="20">
        <f>IF(C2129="","",IF(S2129="","خارج السنة المالية",INDEX(القوائم!$D$2:$D$13,S2129)))</f>
        <v/>
      </c>
      <c r="E2129" s="22" t="n"/>
      <c r="F2129" s="23" t="n"/>
      <c r="G2129" s="23" t="n"/>
      <c r="H2129" s="22" t="n"/>
      <c r="I2129" s="19" t="n"/>
      <c r="J2129" s="21" t="n"/>
      <c r="K2129" s="19" t="n"/>
      <c r="L2129" s="19" t="n"/>
      <c r="M2129" s="21" t="n"/>
      <c r="N2129" s="22" t="n"/>
      <c r="O2129" s="24">
        <f>IF(A2129&lt;&gt;"عهدة","",SUMIFS($G$8:$G$5007,$B$8:$B$5007,B2129,$A$8:$A$5007,"مصروف",$I$8:$I$5007,"&lt;&gt;مرفوض"))</f>
        <v/>
      </c>
      <c r="P2129" s="25">
        <f>IF(A2129&lt;&gt;"عهدة","",N(F2129)-O2129)</f>
        <v/>
      </c>
      <c r="Q2129" s="26">
        <f>IF(A2129="","",IF(A2129="عهدة",IF(N(F2129)=0,"⚠ أدخل قيمة العهدة",IF(P2129&lt;0,"⛔ عجز / زيادة مصروفات "&amp;TEXT(-P2129,"#,##0"),IF(COUNTIFS($B$8:$B$5007,B2129,$A$8:$A$5007,"مصروف",$I$8:$I$5007,"&lt;&gt;مرفوض",$K$8:$K$5007,"&lt;&gt;نعم")&gt;0,"⚠ "&amp;COUNTIFS($B$8:$B$5007,B2129,$A$8:$A$5007,"مصروف",$I$8:$I$5007,"&lt;&gt;مرفوض",$K$8:$K$5007,"&lt;&gt;نعم")&amp;" مصروف غير مسوى",IF(L2129="تمت التسوية",IF(P2129=0,"✔ متوازنة وتمت التسوية","✔ تمت التسوية – متبقي "&amp;TEXT(P2129,"#,##0")),IF(P2129&gt;0,"متبقي "&amp;TEXT(P2129,"#,##0"),"✔ متوازنة"))))),IF(R2129=0,"⚠ أضف سطر عهدة أولًا",IF(OR(C2129="",N(G2129)=0),"⚠ أكمل التاريخ والقيمة",IF(S2129="","⚠ التاريخ خارج السنة المالية",IF(H2129="","⚠ اختر بند الموازنة",IF(I2129="مرفوض","✖ مرفوض من المدير",IF(I2129&lt;&gt;"موافق","⏳ بانتظار موافقة المدير",IF(K2129&lt;&gt;"نعم","⚠ غير مسوى مع الحسابات","✔ معتمد ومسوى")))))))))</f>
        <v/>
      </c>
      <c r="R2129">
        <f>N(R2128)+IF(A2129="عهدة",1,0)</f>
        <v/>
      </c>
      <c r="S2129">
        <f>IF(C2129="","",IF(AND(C2129&gt;=DATE(2026,9,1),C2129&lt;=DATE(2027,8,31)),(YEAR(C2129)-2026)*12+MONTH(C2129)-8,""))</f>
        <v/>
      </c>
      <c r="T2129">
        <f>IF(AND(A2129="مصروف",R2129&gt;0,I2129="موافق",S2129&lt;&gt;"",H2129&lt;&gt;""),N(G2129),0)</f>
        <v/>
      </c>
    </row>
    <row r="2130">
      <c r="A2130" s="19" t="n"/>
      <c r="B2130" s="20">
        <f>IF(A2130="","",IF(R2130=0,"⚠ أضف سطر عهدة أولًا","BDR-"&amp;TEXT(R2130,"000")))</f>
        <v/>
      </c>
      <c r="C2130" s="21" t="n"/>
      <c r="D2130" s="20">
        <f>IF(C2130="","",IF(S2130="","خارج السنة المالية",INDEX(القوائم!$D$2:$D$13,S2130)))</f>
        <v/>
      </c>
      <c r="E2130" s="22" t="n"/>
      <c r="F2130" s="23" t="n"/>
      <c r="G2130" s="23" t="n"/>
      <c r="H2130" s="22" t="n"/>
      <c r="I2130" s="19" t="n"/>
      <c r="J2130" s="21" t="n"/>
      <c r="K2130" s="19" t="n"/>
      <c r="L2130" s="19" t="n"/>
      <c r="M2130" s="21" t="n"/>
      <c r="N2130" s="22" t="n"/>
      <c r="O2130" s="24">
        <f>IF(A2130&lt;&gt;"عهدة","",SUMIFS($G$8:$G$5007,$B$8:$B$5007,B2130,$A$8:$A$5007,"مصروف",$I$8:$I$5007,"&lt;&gt;مرفوض"))</f>
        <v/>
      </c>
      <c r="P2130" s="25">
        <f>IF(A2130&lt;&gt;"عهدة","",N(F2130)-O2130)</f>
        <v/>
      </c>
      <c r="Q2130" s="26">
        <f>IF(A2130="","",IF(A2130="عهدة",IF(N(F2130)=0,"⚠ أدخل قيمة العهدة",IF(P2130&lt;0,"⛔ عجز / زيادة مصروفات "&amp;TEXT(-P2130,"#,##0"),IF(COUNTIFS($B$8:$B$5007,B2130,$A$8:$A$5007,"مصروف",$I$8:$I$5007,"&lt;&gt;مرفوض",$K$8:$K$5007,"&lt;&gt;نعم")&gt;0,"⚠ "&amp;COUNTIFS($B$8:$B$5007,B2130,$A$8:$A$5007,"مصروف",$I$8:$I$5007,"&lt;&gt;مرفوض",$K$8:$K$5007,"&lt;&gt;نعم")&amp;" مصروف غير مسوى",IF(L2130="تمت التسوية",IF(P2130=0,"✔ متوازنة وتمت التسوية","✔ تمت التسوية – متبقي "&amp;TEXT(P2130,"#,##0")),IF(P2130&gt;0,"متبقي "&amp;TEXT(P2130,"#,##0"),"✔ متوازنة"))))),IF(R2130=0,"⚠ أضف سطر عهدة أولًا",IF(OR(C2130="",N(G2130)=0),"⚠ أكمل التاريخ والقيمة",IF(S2130="","⚠ التاريخ خارج السنة المالية",IF(H2130="","⚠ اختر بند الموازنة",IF(I2130="مرفوض","✖ مرفوض من المدير",IF(I2130&lt;&gt;"موافق","⏳ بانتظار موافقة المدير",IF(K2130&lt;&gt;"نعم","⚠ غير مسوى مع الحسابات","✔ معتمد ومسوى")))))))))</f>
        <v/>
      </c>
      <c r="R2130">
        <f>N(R2129)+IF(A2130="عهدة",1,0)</f>
        <v/>
      </c>
      <c r="S2130">
        <f>IF(C2130="","",IF(AND(C2130&gt;=DATE(2026,9,1),C2130&lt;=DATE(2027,8,31)),(YEAR(C2130)-2026)*12+MONTH(C2130)-8,""))</f>
        <v/>
      </c>
      <c r="T2130">
        <f>IF(AND(A2130="مصروف",R2130&gt;0,I2130="موافق",S2130&lt;&gt;"",H2130&lt;&gt;""),N(G2130),0)</f>
        <v/>
      </c>
    </row>
    <row r="2131">
      <c r="A2131" s="19" t="n"/>
      <c r="B2131" s="20">
        <f>IF(A2131="","",IF(R2131=0,"⚠ أضف سطر عهدة أولًا","BDR-"&amp;TEXT(R2131,"000")))</f>
        <v/>
      </c>
      <c r="C2131" s="21" t="n"/>
      <c r="D2131" s="20">
        <f>IF(C2131="","",IF(S2131="","خارج السنة المالية",INDEX(القوائم!$D$2:$D$13,S2131)))</f>
        <v/>
      </c>
      <c r="E2131" s="22" t="n"/>
      <c r="F2131" s="23" t="n"/>
      <c r="G2131" s="23" t="n"/>
      <c r="H2131" s="22" t="n"/>
      <c r="I2131" s="19" t="n"/>
      <c r="J2131" s="21" t="n"/>
      <c r="K2131" s="19" t="n"/>
      <c r="L2131" s="19" t="n"/>
      <c r="M2131" s="21" t="n"/>
      <c r="N2131" s="22" t="n"/>
      <c r="O2131" s="24">
        <f>IF(A2131&lt;&gt;"عهدة","",SUMIFS($G$8:$G$5007,$B$8:$B$5007,B2131,$A$8:$A$5007,"مصروف",$I$8:$I$5007,"&lt;&gt;مرفوض"))</f>
        <v/>
      </c>
      <c r="P2131" s="25">
        <f>IF(A2131&lt;&gt;"عهدة","",N(F2131)-O2131)</f>
        <v/>
      </c>
      <c r="Q2131" s="26">
        <f>IF(A2131="","",IF(A2131="عهدة",IF(N(F2131)=0,"⚠ أدخل قيمة العهدة",IF(P2131&lt;0,"⛔ عجز / زيادة مصروفات "&amp;TEXT(-P2131,"#,##0"),IF(COUNTIFS($B$8:$B$5007,B2131,$A$8:$A$5007,"مصروف",$I$8:$I$5007,"&lt;&gt;مرفوض",$K$8:$K$5007,"&lt;&gt;نعم")&gt;0,"⚠ "&amp;COUNTIFS($B$8:$B$5007,B2131,$A$8:$A$5007,"مصروف",$I$8:$I$5007,"&lt;&gt;مرفوض",$K$8:$K$5007,"&lt;&gt;نعم")&amp;" مصروف غير مسوى",IF(L2131="تمت التسوية",IF(P2131=0,"✔ متوازنة وتمت التسوية","✔ تمت التسوية – متبقي "&amp;TEXT(P2131,"#,##0")),IF(P2131&gt;0,"متبقي "&amp;TEXT(P2131,"#,##0"),"✔ متوازنة"))))),IF(R2131=0,"⚠ أضف سطر عهدة أولًا",IF(OR(C2131="",N(G2131)=0),"⚠ أكمل التاريخ والقيمة",IF(S2131="","⚠ التاريخ خارج السنة المالية",IF(H2131="","⚠ اختر بند الموازنة",IF(I2131="مرفوض","✖ مرفوض من المدير",IF(I2131&lt;&gt;"موافق","⏳ بانتظار موافقة المدير",IF(K2131&lt;&gt;"نعم","⚠ غير مسوى مع الحسابات","✔ معتمد ومسوى")))))))))</f>
        <v/>
      </c>
      <c r="R2131">
        <f>N(R2130)+IF(A2131="عهدة",1,0)</f>
        <v/>
      </c>
      <c r="S2131">
        <f>IF(C2131="","",IF(AND(C2131&gt;=DATE(2026,9,1),C2131&lt;=DATE(2027,8,31)),(YEAR(C2131)-2026)*12+MONTH(C2131)-8,""))</f>
        <v/>
      </c>
      <c r="T2131">
        <f>IF(AND(A2131="مصروف",R2131&gt;0,I2131="موافق",S2131&lt;&gt;"",H2131&lt;&gt;""),N(G2131),0)</f>
        <v/>
      </c>
    </row>
    <row r="2132">
      <c r="A2132" s="19" t="n"/>
      <c r="B2132" s="20">
        <f>IF(A2132="","",IF(R2132=0,"⚠ أضف سطر عهدة أولًا","BDR-"&amp;TEXT(R2132,"000")))</f>
        <v/>
      </c>
      <c r="C2132" s="21" t="n"/>
      <c r="D2132" s="20">
        <f>IF(C2132="","",IF(S2132="","خارج السنة المالية",INDEX(القوائم!$D$2:$D$13,S2132)))</f>
        <v/>
      </c>
      <c r="E2132" s="22" t="n"/>
      <c r="F2132" s="23" t="n"/>
      <c r="G2132" s="23" t="n"/>
      <c r="H2132" s="22" t="n"/>
      <c r="I2132" s="19" t="n"/>
      <c r="J2132" s="21" t="n"/>
      <c r="K2132" s="19" t="n"/>
      <c r="L2132" s="19" t="n"/>
      <c r="M2132" s="21" t="n"/>
      <c r="N2132" s="22" t="n"/>
      <c r="O2132" s="24">
        <f>IF(A2132&lt;&gt;"عهدة","",SUMIFS($G$8:$G$5007,$B$8:$B$5007,B2132,$A$8:$A$5007,"مصروف",$I$8:$I$5007,"&lt;&gt;مرفوض"))</f>
        <v/>
      </c>
      <c r="P2132" s="25">
        <f>IF(A2132&lt;&gt;"عهدة","",N(F2132)-O2132)</f>
        <v/>
      </c>
      <c r="Q2132" s="26">
        <f>IF(A2132="","",IF(A2132="عهدة",IF(N(F2132)=0,"⚠ أدخل قيمة العهدة",IF(P2132&lt;0,"⛔ عجز / زيادة مصروفات "&amp;TEXT(-P2132,"#,##0"),IF(COUNTIFS($B$8:$B$5007,B2132,$A$8:$A$5007,"مصروف",$I$8:$I$5007,"&lt;&gt;مرفوض",$K$8:$K$5007,"&lt;&gt;نعم")&gt;0,"⚠ "&amp;COUNTIFS($B$8:$B$5007,B2132,$A$8:$A$5007,"مصروف",$I$8:$I$5007,"&lt;&gt;مرفوض",$K$8:$K$5007,"&lt;&gt;نعم")&amp;" مصروف غير مسوى",IF(L2132="تمت التسوية",IF(P2132=0,"✔ متوازنة وتمت التسوية","✔ تمت التسوية – متبقي "&amp;TEXT(P2132,"#,##0")),IF(P2132&gt;0,"متبقي "&amp;TEXT(P2132,"#,##0"),"✔ متوازنة"))))),IF(R2132=0,"⚠ أضف سطر عهدة أولًا",IF(OR(C2132="",N(G2132)=0),"⚠ أكمل التاريخ والقيمة",IF(S2132="","⚠ التاريخ خارج السنة المالية",IF(H2132="","⚠ اختر بند الموازنة",IF(I2132="مرفوض","✖ مرفوض من المدير",IF(I2132&lt;&gt;"موافق","⏳ بانتظار موافقة المدير",IF(K2132&lt;&gt;"نعم","⚠ غير مسوى مع الحسابات","✔ معتمد ومسوى")))))))))</f>
        <v/>
      </c>
      <c r="R2132">
        <f>N(R2131)+IF(A2132="عهدة",1,0)</f>
        <v/>
      </c>
      <c r="S2132">
        <f>IF(C2132="","",IF(AND(C2132&gt;=DATE(2026,9,1),C2132&lt;=DATE(2027,8,31)),(YEAR(C2132)-2026)*12+MONTH(C2132)-8,""))</f>
        <v/>
      </c>
      <c r="T2132">
        <f>IF(AND(A2132="مصروف",R2132&gt;0,I2132="موافق",S2132&lt;&gt;"",H2132&lt;&gt;""),N(G2132),0)</f>
        <v/>
      </c>
    </row>
    <row r="2133">
      <c r="A2133" s="19" t="n"/>
      <c r="B2133" s="20">
        <f>IF(A2133="","",IF(R2133=0,"⚠ أضف سطر عهدة أولًا","BDR-"&amp;TEXT(R2133,"000")))</f>
        <v/>
      </c>
      <c r="C2133" s="21" t="n"/>
      <c r="D2133" s="20">
        <f>IF(C2133="","",IF(S2133="","خارج السنة المالية",INDEX(القوائم!$D$2:$D$13,S2133)))</f>
        <v/>
      </c>
      <c r="E2133" s="22" t="n"/>
      <c r="F2133" s="23" t="n"/>
      <c r="G2133" s="23" t="n"/>
      <c r="H2133" s="22" t="n"/>
      <c r="I2133" s="19" t="n"/>
      <c r="J2133" s="21" t="n"/>
      <c r="K2133" s="19" t="n"/>
      <c r="L2133" s="19" t="n"/>
      <c r="M2133" s="21" t="n"/>
      <c r="N2133" s="22" t="n"/>
      <c r="O2133" s="24">
        <f>IF(A2133&lt;&gt;"عهدة","",SUMIFS($G$8:$G$5007,$B$8:$B$5007,B2133,$A$8:$A$5007,"مصروف",$I$8:$I$5007,"&lt;&gt;مرفوض"))</f>
        <v/>
      </c>
      <c r="P2133" s="25">
        <f>IF(A2133&lt;&gt;"عهدة","",N(F2133)-O2133)</f>
        <v/>
      </c>
      <c r="Q2133" s="26">
        <f>IF(A2133="","",IF(A2133="عهدة",IF(N(F2133)=0,"⚠ أدخل قيمة العهدة",IF(P2133&lt;0,"⛔ عجز / زيادة مصروفات "&amp;TEXT(-P2133,"#,##0"),IF(COUNTIFS($B$8:$B$5007,B2133,$A$8:$A$5007,"مصروف",$I$8:$I$5007,"&lt;&gt;مرفوض",$K$8:$K$5007,"&lt;&gt;نعم")&gt;0,"⚠ "&amp;COUNTIFS($B$8:$B$5007,B2133,$A$8:$A$5007,"مصروف",$I$8:$I$5007,"&lt;&gt;مرفوض",$K$8:$K$5007,"&lt;&gt;نعم")&amp;" مصروف غير مسوى",IF(L2133="تمت التسوية",IF(P2133=0,"✔ متوازنة وتمت التسوية","✔ تمت التسوية – متبقي "&amp;TEXT(P2133,"#,##0")),IF(P2133&gt;0,"متبقي "&amp;TEXT(P2133,"#,##0"),"✔ متوازنة"))))),IF(R2133=0,"⚠ أضف سطر عهدة أولًا",IF(OR(C2133="",N(G2133)=0),"⚠ أكمل التاريخ والقيمة",IF(S2133="","⚠ التاريخ خارج السنة المالية",IF(H2133="","⚠ اختر بند الموازنة",IF(I2133="مرفوض","✖ مرفوض من المدير",IF(I2133&lt;&gt;"موافق","⏳ بانتظار موافقة المدير",IF(K2133&lt;&gt;"نعم","⚠ غير مسوى مع الحسابات","✔ معتمد ومسوى")))))))))</f>
        <v/>
      </c>
      <c r="R2133">
        <f>N(R2132)+IF(A2133="عهدة",1,0)</f>
        <v/>
      </c>
      <c r="S2133">
        <f>IF(C2133="","",IF(AND(C2133&gt;=DATE(2026,9,1),C2133&lt;=DATE(2027,8,31)),(YEAR(C2133)-2026)*12+MONTH(C2133)-8,""))</f>
        <v/>
      </c>
      <c r="T2133">
        <f>IF(AND(A2133="مصروف",R2133&gt;0,I2133="موافق",S2133&lt;&gt;"",H2133&lt;&gt;""),N(G2133),0)</f>
        <v/>
      </c>
    </row>
    <row r="2134">
      <c r="A2134" s="19" t="n"/>
      <c r="B2134" s="20">
        <f>IF(A2134="","",IF(R2134=0,"⚠ أضف سطر عهدة أولًا","BDR-"&amp;TEXT(R2134,"000")))</f>
        <v/>
      </c>
      <c r="C2134" s="21" t="n"/>
      <c r="D2134" s="20">
        <f>IF(C2134="","",IF(S2134="","خارج السنة المالية",INDEX(القوائم!$D$2:$D$13,S2134)))</f>
        <v/>
      </c>
      <c r="E2134" s="22" t="n"/>
      <c r="F2134" s="23" t="n"/>
      <c r="G2134" s="23" t="n"/>
      <c r="H2134" s="22" t="n"/>
      <c r="I2134" s="19" t="n"/>
      <c r="J2134" s="21" t="n"/>
      <c r="K2134" s="19" t="n"/>
      <c r="L2134" s="19" t="n"/>
      <c r="M2134" s="21" t="n"/>
      <c r="N2134" s="22" t="n"/>
      <c r="O2134" s="24">
        <f>IF(A2134&lt;&gt;"عهدة","",SUMIFS($G$8:$G$5007,$B$8:$B$5007,B2134,$A$8:$A$5007,"مصروف",$I$8:$I$5007,"&lt;&gt;مرفوض"))</f>
        <v/>
      </c>
      <c r="P2134" s="25">
        <f>IF(A2134&lt;&gt;"عهدة","",N(F2134)-O2134)</f>
        <v/>
      </c>
      <c r="Q2134" s="26">
        <f>IF(A2134="","",IF(A2134="عهدة",IF(N(F2134)=0,"⚠ أدخل قيمة العهدة",IF(P2134&lt;0,"⛔ عجز / زيادة مصروفات "&amp;TEXT(-P2134,"#,##0"),IF(COUNTIFS($B$8:$B$5007,B2134,$A$8:$A$5007,"مصروف",$I$8:$I$5007,"&lt;&gt;مرفوض",$K$8:$K$5007,"&lt;&gt;نعم")&gt;0,"⚠ "&amp;COUNTIFS($B$8:$B$5007,B2134,$A$8:$A$5007,"مصروف",$I$8:$I$5007,"&lt;&gt;مرفوض",$K$8:$K$5007,"&lt;&gt;نعم")&amp;" مصروف غير مسوى",IF(L2134="تمت التسوية",IF(P2134=0,"✔ متوازنة وتمت التسوية","✔ تمت التسوية – متبقي "&amp;TEXT(P2134,"#,##0")),IF(P2134&gt;0,"متبقي "&amp;TEXT(P2134,"#,##0"),"✔ متوازنة"))))),IF(R2134=0,"⚠ أضف سطر عهدة أولًا",IF(OR(C2134="",N(G2134)=0),"⚠ أكمل التاريخ والقيمة",IF(S2134="","⚠ التاريخ خارج السنة المالية",IF(H2134="","⚠ اختر بند الموازنة",IF(I2134="مرفوض","✖ مرفوض من المدير",IF(I2134&lt;&gt;"موافق","⏳ بانتظار موافقة المدير",IF(K2134&lt;&gt;"نعم","⚠ غير مسوى مع الحسابات","✔ معتمد ومسوى")))))))))</f>
        <v/>
      </c>
      <c r="R2134">
        <f>N(R2133)+IF(A2134="عهدة",1,0)</f>
        <v/>
      </c>
      <c r="S2134">
        <f>IF(C2134="","",IF(AND(C2134&gt;=DATE(2026,9,1),C2134&lt;=DATE(2027,8,31)),(YEAR(C2134)-2026)*12+MONTH(C2134)-8,""))</f>
        <v/>
      </c>
      <c r="T2134">
        <f>IF(AND(A2134="مصروف",R2134&gt;0,I2134="موافق",S2134&lt;&gt;"",H2134&lt;&gt;""),N(G2134),0)</f>
        <v/>
      </c>
    </row>
    <row r="2135">
      <c r="A2135" s="19" t="n"/>
      <c r="B2135" s="20">
        <f>IF(A2135="","",IF(R2135=0,"⚠ أضف سطر عهدة أولًا","BDR-"&amp;TEXT(R2135,"000")))</f>
        <v/>
      </c>
      <c r="C2135" s="21" t="n"/>
      <c r="D2135" s="20">
        <f>IF(C2135="","",IF(S2135="","خارج السنة المالية",INDEX(القوائم!$D$2:$D$13,S2135)))</f>
        <v/>
      </c>
      <c r="E2135" s="22" t="n"/>
      <c r="F2135" s="23" t="n"/>
      <c r="G2135" s="23" t="n"/>
      <c r="H2135" s="22" t="n"/>
      <c r="I2135" s="19" t="n"/>
      <c r="J2135" s="21" t="n"/>
      <c r="K2135" s="19" t="n"/>
      <c r="L2135" s="19" t="n"/>
      <c r="M2135" s="21" t="n"/>
      <c r="N2135" s="22" t="n"/>
      <c r="O2135" s="24">
        <f>IF(A2135&lt;&gt;"عهدة","",SUMIFS($G$8:$G$5007,$B$8:$B$5007,B2135,$A$8:$A$5007,"مصروف",$I$8:$I$5007,"&lt;&gt;مرفوض"))</f>
        <v/>
      </c>
      <c r="P2135" s="25">
        <f>IF(A2135&lt;&gt;"عهدة","",N(F2135)-O2135)</f>
        <v/>
      </c>
      <c r="Q2135" s="26">
        <f>IF(A2135="","",IF(A2135="عهدة",IF(N(F2135)=0,"⚠ أدخل قيمة العهدة",IF(P2135&lt;0,"⛔ عجز / زيادة مصروفات "&amp;TEXT(-P2135,"#,##0"),IF(COUNTIFS($B$8:$B$5007,B2135,$A$8:$A$5007,"مصروف",$I$8:$I$5007,"&lt;&gt;مرفوض",$K$8:$K$5007,"&lt;&gt;نعم")&gt;0,"⚠ "&amp;COUNTIFS($B$8:$B$5007,B2135,$A$8:$A$5007,"مصروف",$I$8:$I$5007,"&lt;&gt;مرفوض",$K$8:$K$5007,"&lt;&gt;نعم")&amp;" مصروف غير مسوى",IF(L2135="تمت التسوية",IF(P2135=0,"✔ متوازنة وتمت التسوية","✔ تمت التسوية – متبقي "&amp;TEXT(P2135,"#,##0")),IF(P2135&gt;0,"متبقي "&amp;TEXT(P2135,"#,##0"),"✔ متوازنة"))))),IF(R2135=0,"⚠ أضف سطر عهدة أولًا",IF(OR(C2135="",N(G2135)=0),"⚠ أكمل التاريخ والقيمة",IF(S2135="","⚠ التاريخ خارج السنة المالية",IF(H2135="","⚠ اختر بند الموازنة",IF(I2135="مرفوض","✖ مرفوض من المدير",IF(I2135&lt;&gt;"موافق","⏳ بانتظار موافقة المدير",IF(K2135&lt;&gt;"نعم","⚠ غير مسوى مع الحسابات","✔ معتمد ومسوى")))))))))</f>
        <v/>
      </c>
      <c r="R2135">
        <f>N(R2134)+IF(A2135="عهدة",1,0)</f>
        <v/>
      </c>
      <c r="S2135">
        <f>IF(C2135="","",IF(AND(C2135&gt;=DATE(2026,9,1),C2135&lt;=DATE(2027,8,31)),(YEAR(C2135)-2026)*12+MONTH(C2135)-8,""))</f>
        <v/>
      </c>
      <c r="T2135">
        <f>IF(AND(A2135="مصروف",R2135&gt;0,I2135="موافق",S2135&lt;&gt;"",H2135&lt;&gt;""),N(G2135),0)</f>
        <v/>
      </c>
    </row>
    <row r="2136">
      <c r="A2136" s="19" t="n"/>
      <c r="B2136" s="20">
        <f>IF(A2136="","",IF(R2136=0,"⚠ أضف سطر عهدة أولًا","BDR-"&amp;TEXT(R2136,"000")))</f>
        <v/>
      </c>
      <c r="C2136" s="21" t="n"/>
      <c r="D2136" s="20">
        <f>IF(C2136="","",IF(S2136="","خارج السنة المالية",INDEX(القوائم!$D$2:$D$13,S2136)))</f>
        <v/>
      </c>
      <c r="E2136" s="22" t="n"/>
      <c r="F2136" s="23" t="n"/>
      <c r="G2136" s="23" t="n"/>
      <c r="H2136" s="22" t="n"/>
      <c r="I2136" s="19" t="n"/>
      <c r="J2136" s="21" t="n"/>
      <c r="K2136" s="19" t="n"/>
      <c r="L2136" s="19" t="n"/>
      <c r="M2136" s="21" t="n"/>
      <c r="N2136" s="22" t="n"/>
      <c r="O2136" s="24">
        <f>IF(A2136&lt;&gt;"عهدة","",SUMIFS($G$8:$G$5007,$B$8:$B$5007,B2136,$A$8:$A$5007,"مصروف",$I$8:$I$5007,"&lt;&gt;مرفوض"))</f>
        <v/>
      </c>
      <c r="P2136" s="25">
        <f>IF(A2136&lt;&gt;"عهدة","",N(F2136)-O2136)</f>
        <v/>
      </c>
      <c r="Q2136" s="26">
        <f>IF(A2136="","",IF(A2136="عهدة",IF(N(F2136)=0,"⚠ أدخل قيمة العهدة",IF(P2136&lt;0,"⛔ عجز / زيادة مصروفات "&amp;TEXT(-P2136,"#,##0"),IF(COUNTIFS($B$8:$B$5007,B2136,$A$8:$A$5007,"مصروف",$I$8:$I$5007,"&lt;&gt;مرفوض",$K$8:$K$5007,"&lt;&gt;نعم")&gt;0,"⚠ "&amp;COUNTIFS($B$8:$B$5007,B2136,$A$8:$A$5007,"مصروف",$I$8:$I$5007,"&lt;&gt;مرفوض",$K$8:$K$5007,"&lt;&gt;نعم")&amp;" مصروف غير مسوى",IF(L2136="تمت التسوية",IF(P2136=0,"✔ متوازنة وتمت التسوية","✔ تمت التسوية – متبقي "&amp;TEXT(P2136,"#,##0")),IF(P2136&gt;0,"متبقي "&amp;TEXT(P2136,"#,##0"),"✔ متوازنة"))))),IF(R2136=0,"⚠ أضف سطر عهدة أولًا",IF(OR(C2136="",N(G2136)=0),"⚠ أكمل التاريخ والقيمة",IF(S2136="","⚠ التاريخ خارج السنة المالية",IF(H2136="","⚠ اختر بند الموازنة",IF(I2136="مرفوض","✖ مرفوض من المدير",IF(I2136&lt;&gt;"موافق","⏳ بانتظار موافقة المدير",IF(K2136&lt;&gt;"نعم","⚠ غير مسوى مع الحسابات","✔ معتمد ومسوى")))))))))</f>
        <v/>
      </c>
      <c r="R2136">
        <f>N(R2135)+IF(A2136="عهدة",1,0)</f>
        <v/>
      </c>
      <c r="S2136">
        <f>IF(C2136="","",IF(AND(C2136&gt;=DATE(2026,9,1),C2136&lt;=DATE(2027,8,31)),(YEAR(C2136)-2026)*12+MONTH(C2136)-8,""))</f>
        <v/>
      </c>
      <c r="T2136">
        <f>IF(AND(A2136="مصروف",R2136&gt;0,I2136="موافق",S2136&lt;&gt;"",H2136&lt;&gt;""),N(G2136),0)</f>
        <v/>
      </c>
    </row>
    <row r="2137">
      <c r="A2137" s="19" t="n"/>
      <c r="B2137" s="20">
        <f>IF(A2137="","",IF(R2137=0,"⚠ أضف سطر عهدة أولًا","BDR-"&amp;TEXT(R2137,"000")))</f>
        <v/>
      </c>
      <c r="C2137" s="21" t="n"/>
      <c r="D2137" s="20">
        <f>IF(C2137="","",IF(S2137="","خارج السنة المالية",INDEX(القوائم!$D$2:$D$13,S2137)))</f>
        <v/>
      </c>
      <c r="E2137" s="22" t="n"/>
      <c r="F2137" s="23" t="n"/>
      <c r="G2137" s="23" t="n"/>
      <c r="H2137" s="22" t="n"/>
      <c r="I2137" s="19" t="n"/>
      <c r="J2137" s="21" t="n"/>
      <c r="K2137" s="19" t="n"/>
      <c r="L2137" s="19" t="n"/>
      <c r="M2137" s="21" t="n"/>
      <c r="N2137" s="22" t="n"/>
      <c r="O2137" s="24">
        <f>IF(A2137&lt;&gt;"عهدة","",SUMIFS($G$8:$G$5007,$B$8:$B$5007,B2137,$A$8:$A$5007,"مصروف",$I$8:$I$5007,"&lt;&gt;مرفوض"))</f>
        <v/>
      </c>
      <c r="P2137" s="25">
        <f>IF(A2137&lt;&gt;"عهدة","",N(F2137)-O2137)</f>
        <v/>
      </c>
      <c r="Q2137" s="26">
        <f>IF(A2137="","",IF(A2137="عهدة",IF(N(F2137)=0,"⚠ أدخل قيمة العهدة",IF(P2137&lt;0,"⛔ عجز / زيادة مصروفات "&amp;TEXT(-P2137,"#,##0"),IF(COUNTIFS($B$8:$B$5007,B2137,$A$8:$A$5007,"مصروف",$I$8:$I$5007,"&lt;&gt;مرفوض",$K$8:$K$5007,"&lt;&gt;نعم")&gt;0,"⚠ "&amp;COUNTIFS($B$8:$B$5007,B2137,$A$8:$A$5007,"مصروف",$I$8:$I$5007,"&lt;&gt;مرفوض",$K$8:$K$5007,"&lt;&gt;نعم")&amp;" مصروف غير مسوى",IF(L2137="تمت التسوية",IF(P2137=0,"✔ متوازنة وتمت التسوية","✔ تمت التسوية – متبقي "&amp;TEXT(P2137,"#,##0")),IF(P2137&gt;0,"متبقي "&amp;TEXT(P2137,"#,##0"),"✔ متوازنة"))))),IF(R2137=0,"⚠ أضف سطر عهدة أولًا",IF(OR(C2137="",N(G2137)=0),"⚠ أكمل التاريخ والقيمة",IF(S2137="","⚠ التاريخ خارج السنة المالية",IF(H2137="","⚠ اختر بند الموازنة",IF(I2137="مرفوض","✖ مرفوض من المدير",IF(I2137&lt;&gt;"موافق","⏳ بانتظار موافقة المدير",IF(K2137&lt;&gt;"نعم","⚠ غير مسوى مع الحسابات","✔ معتمد ومسوى")))))))))</f>
        <v/>
      </c>
      <c r="R2137">
        <f>N(R2136)+IF(A2137="عهدة",1,0)</f>
        <v/>
      </c>
      <c r="S2137">
        <f>IF(C2137="","",IF(AND(C2137&gt;=DATE(2026,9,1),C2137&lt;=DATE(2027,8,31)),(YEAR(C2137)-2026)*12+MONTH(C2137)-8,""))</f>
        <v/>
      </c>
      <c r="T2137">
        <f>IF(AND(A2137="مصروف",R2137&gt;0,I2137="موافق",S2137&lt;&gt;"",H2137&lt;&gt;""),N(G2137),0)</f>
        <v/>
      </c>
    </row>
    <row r="2138">
      <c r="A2138" s="19" t="n"/>
      <c r="B2138" s="20">
        <f>IF(A2138="","",IF(R2138=0,"⚠ أضف سطر عهدة أولًا","BDR-"&amp;TEXT(R2138,"000")))</f>
        <v/>
      </c>
      <c r="C2138" s="21" t="n"/>
      <c r="D2138" s="20">
        <f>IF(C2138="","",IF(S2138="","خارج السنة المالية",INDEX(القوائم!$D$2:$D$13,S2138)))</f>
        <v/>
      </c>
      <c r="E2138" s="22" t="n"/>
      <c r="F2138" s="23" t="n"/>
      <c r="G2138" s="23" t="n"/>
      <c r="H2138" s="22" t="n"/>
      <c r="I2138" s="19" t="n"/>
      <c r="J2138" s="21" t="n"/>
      <c r="K2138" s="19" t="n"/>
      <c r="L2138" s="19" t="n"/>
      <c r="M2138" s="21" t="n"/>
      <c r="N2138" s="22" t="n"/>
      <c r="O2138" s="24">
        <f>IF(A2138&lt;&gt;"عهدة","",SUMIFS($G$8:$G$5007,$B$8:$B$5007,B2138,$A$8:$A$5007,"مصروف",$I$8:$I$5007,"&lt;&gt;مرفوض"))</f>
        <v/>
      </c>
      <c r="P2138" s="25">
        <f>IF(A2138&lt;&gt;"عهدة","",N(F2138)-O2138)</f>
        <v/>
      </c>
      <c r="Q2138" s="26">
        <f>IF(A2138="","",IF(A2138="عهدة",IF(N(F2138)=0,"⚠ أدخل قيمة العهدة",IF(P2138&lt;0,"⛔ عجز / زيادة مصروفات "&amp;TEXT(-P2138,"#,##0"),IF(COUNTIFS($B$8:$B$5007,B2138,$A$8:$A$5007,"مصروف",$I$8:$I$5007,"&lt;&gt;مرفوض",$K$8:$K$5007,"&lt;&gt;نعم")&gt;0,"⚠ "&amp;COUNTIFS($B$8:$B$5007,B2138,$A$8:$A$5007,"مصروف",$I$8:$I$5007,"&lt;&gt;مرفوض",$K$8:$K$5007,"&lt;&gt;نعم")&amp;" مصروف غير مسوى",IF(L2138="تمت التسوية",IF(P2138=0,"✔ متوازنة وتمت التسوية","✔ تمت التسوية – متبقي "&amp;TEXT(P2138,"#,##0")),IF(P2138&gt;0,"متبقي "&amp;TEXT(P2138,"#,##0"),"✔ متوازنة"))))),IF(R2138=0,"⚠ أضف سطر عهدة أولًا",IF(OR(C2138="",N(G2138)=0),"⚠ أكمل التاريخ والقيمة",IF(S2138="","⚠ التاريخ خارج السنة المالية",IF(H2138="","⚠ اختر بند الموازنة",IF(I2138="مرفوض","✖ مرفوض من المدير",IF(I2138&lt;&gt;"موافق","⏳ بانتظار موافقة المدير",IF(K2138&lt;&gt;"نعم","⚠ غير مسوى مع الحسابات","✔ معتمد ومسوى")))))))))</f>
        <v/>
      </c>
      <c r="R2138">
        <f>N(R2137)+IF(A2138="عهدة",1,0)</f>
        <v/>
      </c>
      <c r="S2138">
        <f>IF(C2138="","",IF(AND(C2138&gt;=DATE(2026,9,1),C2138&lt;=DATE(2027,8,31)),(YEAR(C2138)-2026)*12+MONTH(C2138)-8,""))</f>
        <v/>
      </c>
      <c r="T2138">
        <f>IF(AND(A2138="مصروف",R2138&gt;0,I2138="موافق",S2138&lt;&gt;"",H2138&lt;&gt;""),N(G2138),0)</f>
        <v/>
      </c>
    </row>
    <row r="2139">
      <c r="A2139" s="19" t="n"/>
      <c r="B2139" s="20">
        <f>IF(A2139="","",IF(R2139=0,"⚠ أضف سطر عهدة أولًا","BDR-"&amp;TEXT(R2139,"000")))</f>
        <v/>
      </c>
      <c r="C2139" s="21" t="n"/>
      <c r="D2139" s="20">
        <f>IF(C2139="","",IF(S2139="","خارج السنة المالية",INDEX(القوائم!$D$2:$D$13,S2139)))</f>
        <v/>
      </c>
      <c r="E2139" s="22" t="n"/>
      <c r="F2139" s="23" t="n"/>
      <c r="G2139" s="23" t="n"/>
      <c r="H2139" s="22" t="n"/>
      <c r="I2139" s="19" t="n"/>
      <c r="J2139" s="21" t="n"/>
      <c r="K2139" s="19" t="n"/>
      <c r="L2139" s="19" t="n"/>
      <c r="M2139" s="21" t="n"/>
      <c r="N2139" s="22" t="n"/>
      <c r="O2139" s="24">
        <f>IF(A2139&lt;&gt;"عهدة","",SUMIFS($G$8:$G$5007,$B$8:$B$5007,B2139,$A$8:$A$5007,"مصروف",$I$8:$I$5007,"&lt;&gt;مرفوض"))</f>
        <v/>
      </c>
      <c r="P2139" s="25">
        <f>IF(A2139&lt;&gt;"عهدة","",N(F2139)-O2139)</f>
        <v/>
      </c>
      <c r="Q2139" s="26">
        <f>IF(A2139="","",IF(A2139="عهدة",IF(N(F2139)=0,"⚠ أدخل قيمة العهدة",IF(P2139&lt;0,"⛔ عجز / زيادة مصروفات "&amp;TEXT(-P2139,"#,##0"),IF(COUNTIFS($B$8:$B$5007,B2139,$A$8:$A$5007,"مصروف",$I$8:$I$5007,"&lt;&gt;مرفوض",$K$8:$K$5007,"&lt;&gt;نعم")&gt;0,"⚠ "&amp;COUNTIFS($B$8:$B$5007,B2139,$A$8:$A$5007,"مصروف",$I$8:$I$5007,"&lt;&gt;مرفوض",$K$8:$K$5007,"&lt;&gt;نعم")&amp;" مصروف غير مسوى",IF(L2139="تمت التسوية",IF(P2139=0,"✔ متوازنة وتمت التسوية","✔ تمت التسوية – متبقي "&amp;TEXT(P2139,"#,##0")),IF(P2139&gt;0,"متبقي "&amp;TEXT(P2139,"#,##0"),"✔ متوازنة"))))),IF(R2139=0,"⚠ أضف سطر عهدة أولًا",IF(OR(C2139="",N(G2139)=0),"⚠ أكمل التاريخ والقيمة",IF(S2139="","⚠ التاريخ خارج السنة المالية",IF(H2139="","⚠ اختر بند الموازنة",IF(I2139="مرفوض","✖ مرفوض من المدير",IF(I2139&lt;&gt;"موافق","⏳ بانتظار موافقة المدير",IF(K2139&lt;&gt;"نعم","⚠ غير مسوى مع الحسابات","✔ معتمد ومسوى")))))))))</f>
        <v/>
      </c>
      <c r="R2139">
        <f>N(R2138)+IF(A2139="عهدة",1,0)</f>
        <v/>
      </c>
      <c r="S2139">
        <f>IF(C2139="","",IF(AND(C2139&gt;=DATE(2026,9,1),C2139&lt;=DATE(2027,8,31)),(YEAR(C2139)-2026)*12+MONTH(C2139)-8,""))</f>
        <v/>
      </c>
      <c r="T2139">
        <f>IF(AND(A2139="مصروف",R2139&gt;0,I2139="موافق",S2139&lt;&gt;"",H2139&lt;&gt;""),N(G2139),0)</f>
        <v/>
      </c>
    </row>
    <row r="2140">
      <c r="A2140" s="19" t="n"/>
      <c r="B2140" s="20">
        <f>IF(A2140="","",IF(R2140=0,"⚠ أضف سطر عهدة أولًا","BDR-"&amp;TEXT(R2140,"000")))</f>
        <v/>
      </c>
      <c r="C2140" s="21" t="n"/>
      <c r="D2140" s="20">
        <f>IF(C2140="","",IF(S2140="","خارج السنة المالية",INDEX(القوائم!$D$2:$D$13,S2140)))</f>
        <v/>
      </c>
      <c r="E2140" s="22" t="n"/>
      <c r="F2140" s="23" t="n"/>
      <c r="G2140" s="23" t="n"/>
      <c r="H2140" s="22" t="n"/>
      <c r="I2140" s="19" t="n"/>
      <c r="J2140" s="21" t="n"/>
      <c r="K2140" s="19" t="n"/>
      <c r="L2140" s="19" t="n"/>
      <c r="M2140" s="21" t="n"/>
      <c r="N2140" s="22" t="n"/>
      <c r="O2140" s="24">
        <f>IF(A2140&lt;&gt;"عهدة","",SUMIFS($G$8:$G$5007,$B$8:$B$5007,B2140,$A$8:$A$5007,"مصروف",$I$8:$I$5007,"&lt;&gt;مرفوض"))</f>
        <v/>
      </c>
      <c r="P2140" s="25">
        <f>IF(A2140&lt;&gt;"عهدة","",N(F2140)-O2140)</f>
        <v/>
      </c>
      <c r="Q2140" s="26">
        <f>IF(A2140="","",IF(A2140="عهدة",IF(N(F2140)=0,"⚠ أدخل قيمة العهدة",IF(P2140&lt;0,"⛔ عجز / زيادة مصروفات "&amp;TEXT(-P2140,"#,##0"),IF(COUNTIFS($B$8:$B$5007,B2140,$A$8:$A$5007,"مصروف",$I$8:$I$5007,"&lt;&gt;مرفوض",$K$8:$K$5007,"&lt;&gt;نعم")&gt;0,"⚠ "&amp;COUNTIFS($B$8:$B$5007,B2140,$A$8:$A$5007,"مصروف",$I$8:$I$5007,"&lt;&gt;مرفوض",$K$8:$K$5007,"&lt;&gt;نعم")&amp;" مصروف غير مسوى",IF(L2140="تمت التسوية",IF(P2140=0,"✔ متوازنة وتمت التسوية","✔ تمت التسوية – متبقي "&amp;TEXT(P2140,"#,##0")),IF(P2140&gt;0,"متبقي "&amp;TEXT(P2140,"#,##0"),"✔ متوازنة"))))),IF(R2140=0,"⚠ أضف سطر عهدة أولًا",IF(OR(C2140="",N(G2140)=0),"⚠ أكمل التاريخ والقيمة",IF(S2140="","⚠ التاريخ خارج السنة المالية",IF(H2140="","⚠ اختر بند الموازنة",IF(I2140="مرفوض","✖ مرفوض من المدير",IF(I2140&lt;&gt;"موافق","⏳ بانتظار موافقة المدير",IF(K2140&lt;&gt;"نعم","⚠ غير مسوى مع الحسابات","✔ معتمد ومسوى")))))))))</f>
        <v/>
      </c>
      <c r="R2140">
        <f>N(R2139)+IF(A2140="عهدة",1,0)</f>
        <v/>
      </c>
      <c r="S2140">
        <f>IF(C2140="","",IF(AND(C2140&gt;=DATE(2026,9,1),C2140&lt;=DATE(2027,8,31)),(YEAR(C2140)-2026)*12+MONTH(C2140)-8,""))</f>
        <v/>
      </c>
      <c r="T2140">
        <f>IF(AND(A2140="مصروف",R2140&gt;0,I2140="موافق",S2140&lt;&gt;"",H2140&lt;&gt;""),N(G2140),0)</f>
        <v/>
      </c>
    </row>
    <row r="2141">
      <c r="A2141" s="19" t="n"/>
      <c r="B2141" s="20">
        <f>IF(A2141="","",IF(R2141=0,"⚠ أضف سطر عهدة أولًا","BDR-"&amp;TEXT(R2141,"000")))</f>
        <v/>
      </c>
      <c r="C2141" s="21" t="n"/>
      <c r="D2141" s="20">
        <f>IF(C2141="","",IF(S2141="","خارج السنة المالية",INDEX(القوائم!$D$2:$D$13,S2141)))</f>
        <v/>
      </c>
      <c r="E2141" s="22" t="n"/>
      <c r="F2141" s="23" t="n"/>
      <c r="G2141" s="23" t="n"/>
      <c r="H2141" s="22" t="n"/>
      <c r="I2141" s="19" t="n"/>
      <c r="J2141" s="21" t="n"/>
      <c r="K2141" s="19" t="n"/>
      <c r="L2141" s="19" t="n"/>
      <c r="M2141" s="21" t="n"/>
      <c r="N2141" s="22" t="n"/>
      <c r="O2141" s="24">
        <f>IF(A2141&lt;&gt;"عهدة","",SUMIFS($G$8:$G$5007,$B$8:$B$5007,B2141,$A$8:$A$5007,"مصروف",$I$8:$I$5007,"&lt;&gt;مرفوض"))</f>
        <v/>
      </c>
      <c r="P2141" s="25">
        <f>IF(A2141&lt;&gt;"عهدة","",N(F2141)-O2141)</f>
        <v/>
      </c>
      <c r="Q2141" s="26">
        <f>IF(A2141="","",IF(A2141="عهدة",IF(N(F2141)=0,"⚠ أدخل قيمة العهدة",IF(P2141&lt;0,"⛔ عجز / زيادة مصروفات "&amp;TEXT(-P2141,"#,##0"),IF(COUNTIFS($B$8:$B$5007,B2141,$A$8:$A$5007,"مصروف",$I$8:$I$5007,"&lt;&gt;مرفوض",$K$8:$K$5007,"&lt;&gt;نعم")&gt;0,"⚠ "&amp;COUNTIFS($B$8:$B$5007,B2141,$A$8:$A$5007,"مصروف",$I$8:$I$5007,"&lt;&gt;مرفوض",$K$8:$K$5007,"&lt;&gt;نعم")&amp;" مصروف غير مسوى",IF(L2141="تمت التسوية",IF(P2141=0,"✔ متوازنة وتمت التسوية","✔ تمت التسوية – متبقي "&amp;TEXT(P2141,"#,##0")),IF(P2141&gt;0,"متبقي "&amp;TEXT(P2141,"#,##0"),"✔ متوازنة"))))),IF(R2141=0,"⚠ أضف سطر عهدة أولًا",IF(OR(C2141="",N(G2141)=0),"⚠ أكمل التاريخ والقيمة",IF(S2141="","⚠ التاريخ خارج السنة المالية",IF(H2141="","⚠ اختر بند الموازنة",IF(I2141="مرفوض","✖ مرفوض من المدير",IF(I2141&lt;&gt;"موافق","⏳ بانتظار موافقة المدير",IF(K2141&lt;&gt;"نعم","⚠ غير مسوى مع الحسابات","✔ معتمد ومسوى")))))))))</f>
        <v/>
      </c>
      <c r="R2141">
        <f>N(R2140)+IF(A2141="عهدة",1,0)</f>
        <v/>
      </c>
      <c r="S2141">
        <f>IF(C2141="","",IF(AND(C2141&gt;=DATE(2026,9,1),C2141&lt;=DATE(2027,8,31)),(YEAR(C2141)-2026)*12+MONTH(C2141)-8,""))</f>
        <v/>
      </c>
      <c r="T2141">
        <f>IF(AND(A2141="مصروف",R2141&gt;0,I2141="موافق",S2141&lt;&gt;"",H2141&lt;&gt;""),N(G2141),0)</f>
        <v/>
      </c>
    </row>
    <row r="2142">
      <c r="A2142" s="19" t="n"/>
      <c r="B2142" s="20">
        <f>IF(A2142="","",IF(R2142=0,"⚠ أضف سطر عهدة أولًا","BDR-"&amp;TEXT(R2142,"000")))</f>
        <v/>
      </c>
      <c r="C2142" s="21" t="n"/>
      <c r="D2142" s="20">
        <f>IF(C2142="","",IF(S2142="","خارج السنة المالية",INDEX(القوائم!$D$2:$D$13,S2142)))</f>
        <v/>
      </c>
      <c r="E2142" s="22" t="n"/>
      <c r="F2142" s="23" t="n"/>
      <c r="G2142" s="23" t="n"/>
      <c r="H2142" s="22" t="n"/>
      <c r="I2142" s="19" t="n"/>
      <c r="J2142" s="21" t="n"/>
      <c r="K2142" s="19" t="n"/>
      <c r="L2142" s="19" t="n"/>
      <c r="M2142" s="21" t="n"/>
      <c r="N2142" s="22" t="n"/>
      <c r="O2142" s="24">
        <f>IF(A2142&lt;&gt;"عهدة","",SUMIFS($G$8:$G$5007,$B$8:$B$5007,B2142,$A$8:$A$5007,"مصروف",$I$8:$I$5007,"&lt;&gt;مرفوض"))</f>
        <v/>
      </c>
      <c r="P2142" s="25">
        <f>IF(A2142&lt;&gt;"عهدة","",N(F2142)-O2142)</f>
        <v/>
      </c>
      <c r="Q2142" s="26">
        <f>IF(A2142="","",IF(A2142="عهدة",IF(N(F2142)=0,"⚠ أدخل قيمة العهدة",IF(P2142&lt;0,"⛔ عجز / زيادة مصروفات "&amp;TEXT(-P2142,"#,##0"),IF(COUNTIFS($B$8:$B$5007,B2142,$A$8:$A$5007,"مصروف",$I$8:$I$5007,"&lt;&gt;مرفوض",$K$8:$K$5007,"&lt;&gt;نعم")&gt;0,"⚠ "&amp;COUNTIFS($B$8:$B$5007,B2142,$A$8:$A$5007,"مصروف",$I$8:$I$5007,"&lt;&gt;مرفوض",$K$8:$K$5007,"&lt;&gt;نعم")&amp;" مصروف غير مسوى",IF(L2142="تمت التسوية",IF(P2142=0,"✔ متوازنة وتمت التسوية","✔ تمت التسوية – متبقي "&amp;TEXT(P2142,"#,##0")),IF(P2142&gt;0,"متبقي "&amp;TEXT(P2142,"#,##0"),"✔ متوازنة"))))),IF(R2142=0,"⚠ أضف سطر عهدة أولًا",IF(OR(C2142="",N(G2142)=0),"⚠ أكمل التاريخ والقيمة",IF(S2142="","⚠ التاريخ خارج السنة المالية",IF(H2142="","⚠ اختر بند الموازنة",IF(I2142="مرفوض","✖ مرفوض من المدير",IF(I2142&lt;&gt;"موافق","⏳ بانتظار موافقة المدير",IF(K2142&lt;&gt;"نعم","⚠ غير مسوى مع الحسابات","✔ معتمد ومسوى")))))))))</f>
        <v/>
      </c>
      <c r="R2142">
        <f>N(R2141)+IF(A2142="عهدة",1,0)</f>
        <v/>
      </c>
      <c r="S2142">
        <f>IF(C2142="","",IF(AND(C2142&gt;=DATE(2026,9,1),C2142&lt;=DATE(2027,8,31)),(YEAR(C2142)-2026)*12+MONTH(C2142)-8,""))</f>
        <v/>
      </c>
      <c r="T2142">
        <f>IF(AND(A2142="مصروف",R2142&gt;0,I2142="موافق",S2142&lt;&gt;"",H2142&lt;&gt;""),N(G2142),0)</f>
        <v/>
      </c>
    </row>
    <row r="2143">
      <c r="A2143" s="19" t="n"/>
      <c r="B2143" s="20">
        <f>IF(A2143="","",IF(R2143=0,"⚠ أضف سطر عهدة أولًا","BDR-"&amp;TEXT(R2143,"000")))</f>
        <v/>
      </c>
      <c r="C2143" s="21" t="n"/>
      <c r="D2143" s="20">
        <f>IF(C2143="","",IF(S2143="","خارج السنة المالية",INDEX(القوائم!$D$2:$D$13,S2143)))</f>
        <v/>
      </c>
      <c r="E2143" s="22" t="n"/>
      <c r="F2143" s="23" t="n"/>
      <c r="G2143" s="23" t="n"/>
      <c r="H2143" s="22" t="n"/>
      <c r="I2143" s="19" t="n"/>
      <c r="J2143" s="21" t="n"/>
      <c r="K2143" s="19" t="n"/>
      <c r="L2143" s="19" t="n"/>
      <c r="M2143" s="21" t="n"/>
      <c r="N2143" s="22" t="n"/>
      <c r="O2143" s="24">
        <f>IF(A2143&lt;&gt;"عهدة","",SUMIFS($G$8:$G$5007,$B$8:$B$5007,B2143,$A$8:$A$5007,"مصروف",$I$8:$I$5007,"&lt;&gt;مرفوض"))</f>
        <v/>
      </c>
      <c r="P2143" s="25">
        <f>IF(A2143&lt;&gt;"عهدة","",N(F2143)-O2143)</f>
        <v/>
      </c>
      <c r="Q2143" s="26">
        <f>IF(A2143="","",IF(A2143="عهدة",IF(N(F2143)=0,"⚠ أدخل قيمة العهدة",IF(P2143&lt;0,"⛔ عجز / زيادة مصروفات "&amp;TEXT(-P2143,"#,##0"),IF(COUNTIFS($B$8:$B$5007,B2143,$A$8:$A$5007,"مصروف",$I$8:$I$5007,"&lt;&gt;مرفوض",$K$8:$K$5007,"&lt;&gt;نعم")&gt;0,"⚠ "&amp;COUNTIFS($B$8:$B$5007,B2143,$A$8:$A$5007,"مصروف",$I$8:$I$5007,"&lt;&gt;مرفوض",$K$8:$K$5007,"&lt;&gt;نعم")&amp;" مصروف غير مسوى",IF(L2143="تمت التسوية",IF(P2143=0,"✔ متوازنة وتمت التسوية","✔ تمت التسوية – متبقي "&amp;TEXT(P2143,"#,##0")),IF(P2143&gt;0,"متبقي "&amp;TEXT(P2143,"#,##0"),"✔ متوازنة"))))),IF(R2143=0,"⚠ أضف سطر عهدة أولًا",IF(OR(C2143="",N(G2143)=0),"⚠ أكمل التاريخ والقيمة",IF(S2143="","⚠ التاريخ خارج السنة المالية",IF(H2143="","⚠ اختر بند الموازنة",IF(I2143="مرفوض","✖ مرفوض من المدير",IF(I2143&lt;&gt;"موافق","⏳ بانتظار موافقة المدير",IF(K2143&lt;&gt;"نعم","⚠ غير مسوى مع الحسابات","✔ معتمد ومسوى")))))))))</f>
        <v/>
      </c>
      <c r="R2143">
        <f>N(R2142)+IF(A2143="عهدة",1,0)</f>
        <v/>
      </c>
      <c r="S2143">
        <f>IF(C2143="","",IF(AND(C2143&gt;=DATE(2026,9,1),C2143&lt;=DATE(2027,8,31)),(YEAR(C2143)-2026)*12+MONTH(C2143)-8,""))</f>
        <v/>
      </c>
      <c r="T2143">
        <f>IF(AND(A2143="مصروف",R2143&gt;0,I2143="موافق",S2143&lt;&gt;"",H2143&lt;&gt;""),N(G2143),0)</f>
        <v/>
      </c>
    </row>
    <row r="2144">
      <c r="A2144" s="19" t="n"/>
      <c r="B2144" s="20">
        <f>IF(A2144="","",IF(R2144=0,"⚠ أضف سطر عهدة أولًا","BDR-"&amp;TEXT(R2144,"000")))</f>
        <v/>
      </c>
      <c r="C2144" s="21" t="n"/>
      <c r="D2144" s="20">
        <f>IF(C2144="","",IF(S2144="","خارج السنة المالية",INDEX(القوائم!$D$2:$D$13,S2144)))</f>
        <v/>
      </c>
      <c r="E2144" s="22" t="n"/>
      <c r="F2144" s="23" t="n"/>
      <c r="G2144" s="23" t="n"/>
      <c r="H2144" s="22" t="n"/>
      <c r="I2144" s="19" t="n"/>
      <c r="J2144" s="21" t="n"/>
      <c r="K2144" s="19" t="n"/>
      <c r="L2144" s="19" t="n"/>
      <c r="M2144" s="21" t="n"/>
      <c r="N2144" s="22" t="n"/>
      <c r="O2144" s="24">
        <f>IF(A2144&lt;&gt;"عهدة","",SUMIFS($G$8:$G$5007,$B$8:$B$5007,B2144,$A$8:$A$5007,"مصروف",$I$8:$I$5007,"&lt;&gt;مرفوض"))</f>
        <v/>
      </c>
      <c r="P2144" s="25">
        <f>IF(A2144&lt;&gt;"عهدة","",N(F2144)-O2144)</f>
        <v/>
      </c>
      <c r="Q2144" s="26">
        <f>IF(A2144="","",IF(A2144="عهدة",IF(N(F2144)=0,"⚠ أدخل قيمة العهدة",IF(P2144&lt;0,"⛔ عجز / زيادة مصروفات "&amp;TEXT(-P2144,"#,##0"),IF(COUNTIFS($B$8:$B$5007,B2144,$A$8:$A$5007,"مصروف",$I$8:$I$5007,"&lt;&gt;مرفوض",$K$8:$K$5007,"&lt;&gt;نعم")&gt;0,"⚠ "&amp;COUNTIFS($B$8:$B$5007,B2144,$A$8:$A$5007,"مصروف",$I$8:$I$5007,"&lt;&gt;مرفوض",$K$8:$K$5007,"&lt;&gt;نعم")&amp;" مصروف غير مسوى",IF(L2144="تمت التسوية",IF(P2144=0,"✔ متوازنة وتمت التسوية","✔ تمت التسوية – متبقي "&amp;TEXT(P2144,"#,##0")),IF(P2144&gt;0,"متبقي "&amp;TEXT(P2144,"#,##0"),"✔ متوازنة"))))),IF(R2144=0,"⚠ أضف سطر عهدة أولًا",IF(OR(C2144="",N(G2144)=0),"⚠ أكمل التاريخ والقيمة",IF(S2144="","⚠ التاريخ خارج السنة المالية",IF(H2144="","⚠ اختر بند الموازنة",IF(I2144="مرفوض","✖ مرفوض من المدير",IF(I2144&lt;&gt;"موافق","⏳ بانتظار موافقة المدير",IF(K2144&lt;&gt;"نعم","⚠ غير مسوى مع الحسابات","✔ معتمد ومسوى")))))))))</f>
        <v/>
      </c>
      <c r="R2144">
        <f>N(R2143)+IF(A2144="عهدة",1,0)</f>
        <v/>
      </c>
      <c r="S2144">
        <f>IF(C2144="","",IF(AND(C2144&gt;=DATE(2026,9,1),C2144&lt;=DATE(2027,8,31)),(YEAR(C2144)-2026)*12+MONTH(C2144)-8,""))</f>
        <v/>
      </c>
      <c r="T2144">
        <f>IF(AND(A2144="مصروف",R2144&gt;0,I2144="موافق",S2144&lt;&gt;"",H2144&lt;&gt;""),N(G2144),0)</f>
        <v/>
      </c>
    </row>
    <row r="2145">
      <c r="A2145" s="19" t="n"/>
      <c r="B2145" s="20">
        <f>IF(A2145="","",IF(R2145=0,"⚠ أضف سطر عهدة أولًا","BDR-"&amp;TEXT(R2145,"000")))</f>
        <v/>
      </c>
      <c r="C2145" s="21" t="n"/>
      <c r="D2145" s="20">
        <f>IF(C2145="","",IF(S2145="","خارج السنة المالية",INDEX(القوائم!$D$2:$D$13,S2145)))</f>
        <v/>
      </c>
      <c r="E2145" s="22" t="n"/>
      <c r="F2145" s="23" t="n"/>
      <c r="G2145" s="23" t="n"/>
      <c r="H2145" s="22" t="n"/>
      <c r="I2145" s="19" t="n"/>
      <c r="J2145" s="21" t="n"/>
      <c r="K2145" s="19" t="n"/>
      <c r="L2145" s="19" t="n"/>
      <c r="M2145" s="21" t="n"/>
      <c r="N2145" s="22" t="n"/>
      <c r="O2145" s="24">
        <f>IF(A2145&lt;&gt;"عهدة","",SUMIFS($G$8:$G$5007,$B$8:$B$5007,B2145,$A$8:$A$5007,"مصروف",$I$8:$I$5007,"&lt;&gt;مرفوض"))</f>
        <v/>
      </c>
      <c r="P2145" s="25">
        <f>IF(A2145&lt;&gt;"عهدة","",N(F2145)-O2145)</f>
        <v/>
      </c>
      <c r="Q2145" s="26">
        <f>IF(A2145="","",IF(A2145="عهدة",IF(N(F2145)=0,"⚠ أدخل قيمة العهدة",IF(P2145&lt;0,"⛔ عجز / زيادة مصروفات "&amp;TEXT(-P2145,"#,##0"),IF(COUNTIFS($B$8:$B$5007,B2145,$A$8:$A$5007,"مصروف",$I$8:$I$5007,"&lt;&gt;مرفوض",$K$8:$K$5007,"&lt;&gt;نعم")&gt;0,"⚠ "&amp;COUNTIFS($B$8:$B$5007,B2145,$A$8:$A$5007,"مصروف",$I$8:$I$5007,"&lt;&gt;مرفوض",$K$8:$K$5007,"&lt;&gt;نعم")&amp;" مصروف غير مسوى",IF(L2145="تمت التسوية",IF(P2145=0,"✔ متوازنة وتمت التسوية","✔ تمت التسوية – متبقي "&amp;TEXT(P2145,"#,##0")),IF(P2145&gt;0,"متبقي "&amp;TEXT(P2145,"#,##0"),"✔ متوازنة"))))),IF(R2145=0,"⚠ أضف سطر عهدة أولًا",IF(OR(C2145="",N(G2145)=0),"⚠ أكمل التاريخ والقيمة",IF(S2145="","⚠ التاريخ خارج السنة المالية",IF(H2145="","⚠ اختر بند الموازنة",IF(I2145="مرفوض","✖ مرفوض من المدير",IF(I2145&lt;&gt;"موافق","⏳ بانتظار موافقة المدير",IF(K2145&lt;&gt;"نعم","⚠ غير مسوى مع الحسابات","✔ معتمد ومسوى")))))))))</f>
        <v/>
      </c>
      <c r="R2145">
        <f>N(R2144)+IF(A2145="عهدة",1,0)</f>
        <v/>
      </c>
      <c r="S2145">
        <f>IF(C2145="","",IF(AND(C2145&gt;=DATE(2026,9,1),C2145&lt;=DATE(2027,8,31)),(YEAR(C2145)-2026)*12+MONTH(C2145)-8,""))</f>
        <v/>
      </c>
      <c r="T2145">
        <f>IF(AND(A2145="مصروف",R2145&gt;0,I2145="موافق",S2145&lt;&gt;"",H2145&lt;&gt;""),N(G2145),0)</f>
        <v/>
      </c>
    </row>
    <row r="2146">
      <c r="A2146" s="19" t="n"/>
      <c r="B2146" s="20">
        <f>IF(A2146="","",IF(R2146=0,"⚠ أضف سطر عهدة أولًا","BDR-"&amp;TEXT(R2146,"000")))</f>
        <v/>
      </c>
      <c r="C2146" s="21" t="n"/>
      <c r="D2146" s="20">
        <f>IF(C2146="","",IF(S2146="","خارج السنة المالية",INDEX(القوائم!$D$2:$D$13,S2146)))</f>
        <v/>
      </c>
      <c r="E2146" s="22" t="n"/>
      <c r="F2146" s="23" t="n"/>
      <c r="G2146" s="23" t="n"/>
      <c r="H2146" s="22" t="n"/>
      <c r="I2146" s="19" t="n"/>
      <c r="J2146" s="21" t="n"/>
      <c r="K2146" s="19" t="n"/>
      <c r="L2146" s="19" t="n"/>
      <c r="M2146" s="21" t="n"/>
      <c r="N2146" s="22" t="n"/>
      <c r="O2146" s="24">
        <f>IF(A2146&lt;&gt;"عهدة","",SUMIFS($G$8:$G$5007,$B$8:$B$5007,B2146,$A$8:$A$5007,"مصروف",$I$8:$I$5007,"&lt;&gt;مرفوض"))</f>
        <v/>
      </c>
      <c r="P2146" s="25">
        <f>IF(A2146&lt;&gt;"عهدة","",N(F2146)-O2146)</f>
        <v/>
      </c>
      <c r="Q2146" s="26">
        <f>IF(A2146="","",IF(A2146="عهدة",IF(N(F2146)=0,"⚠ أدخل قيمة العهدة",IF(P2146&lt;0,"⛔ عجز / زيادة مصروفات "&amp;TEXT(-P2146,"#,##0"),IF(COUNTIFS($B$8:$B$5007,B2146,$A$8:$A$5007,"مصروف",$I$8:$I$5007,"&lt;&gt;مرفوض",$K$8:$K$5007,"&lt;&gt;نعم")&gt;0,"⚠ "&amp;COUNTIFS($B$8:$B$5007,B2146,$A$8:$A$5007,"مصروف",$I$8:$I$5007,"&lt;&gt;مرفوض",$K$8:$K$5007,"&lt;&gt;نعم")&amp;" مصروف غير مسوى",IF(L2146="تمت التسوية",IF(P2146=0,"✔ متوازنة وتمت التسوية","✔ تمت التسوية – متبقي "&amp;TEXT(P2146,"#,##0")),IF(P2146&gt;0,"متبقي "&amp;TEXT(P2146,"#,##0"),"✔ متوازنة"))))),IF(R2146=0,"⚠ أضف سطر عهدة أولًا",IF(OR(C2146="",N(G2146)=0),"⚠ أكمل التاريخ والقيمة",IF(S2146="","⚠ التاريخ خارج السنة المالية",IF(H2146="","⚠ اختر بند الموازنة",IF(I2146="مرفوض","✖ مرفوض من المدير",IF(I2146&lt;&gt;"موافق","⏳ بانتظار موافقة المدير",IF(K2146&lt;&gt;"نعم","⚠ غير مسوى مع الحسابات","✔ معتمد ومسوى")))))))))</f>
        <v/>
      </c>
      <c r="R2146">
        <f>N(R2145)+IF(A2146="عهدة",1,0)</f>
        <v/>
      </c>
      <c r="S2146">
        <f>IF(C2146="","",IF(AND(C2146&gt;=DATE(2026,9,1),C2146&lt;=DATE(2027,8,31)),(YEAR(C2146)-2026)*12+MONTH(C2146)-8,""))</f>
        <v/>
      </c>
      <c r="T2146">
        <f>IF(AND(A2146="مصروف",R2146&gt;0,I2146="موافق",S2146&lt;&gt;"",H2146&lt;&gt;""),N(G2146),0)</f>
        <v/>
      </c>
    </row>
    <row r="2147">
      <c r="A2147" s="19" t="n"/>
      <c r="B2147" s="20">
        <f>IF(A2147="","",IF(R2147=0,"⚠ أضف سطر عهدة أولًا","BDR-"&amp;TEXT(R2147,"000")))</f>
        <v/>
      </c>
      <c r="C2147" s="21" t="n"/>
      <c r="D2147" s="20">
        <f>IF(C2147="","",IF(S2147="","خارج السنة المالية",INDEX(القوائم!$D$2:$D$13,S2147)))</f>
        <v/>
      </c>
      <c r="E2147" s="22" t="n"/>
      <c r="F2147" s="23" t="n"/>
      <c r="G2147" s="23" t="n"/>
      <c r="H2147" s="22" t="n"/>
      <c r="I2147" s="19" t="n"/>
      <c r="J2147" s="21" t="n"/>
      <c r="K2147" s="19" t="n"/>
      <c r="L2147" s="19" t="n"/>
      <c r="M2147" s="21" t="n"/>
      <c r="N2147" s="22" t="n"/>
      <c r="O2147" s="24">
        <f>IF(A2147&lt;&gt;"عهدة","",SUMIFS($G$8:$G$5007,$B$8:$B$5007,B2147,$A$8:$A$5007,"مصروف",$I$8:$I$5007,"&lt;&gt;مرفوض"))</f>
        <v/>
      </c>
      <c r="P2147" s="25">
        <f>IF(A2147&lt;&gt;"عهدة","",N(F2147)-O2147)</f>
        <v/>
      </c>
      <c r="Q2147" s="26">
        <f>IF(A2147="","",IF(A2147="عهدة",IF(N(F2147)=0,"⚠ أدخل قيمة العهدة",IF(P2147&lt;0,"⛔ عجز / زيادة مصروفات "&amp;TEXT(-P2147,"#,##0"),IF(COUNTIFS($B$8:$B$5007,B2147,$A$8:$A$5007,"مصروف",$I$8:$I$5007,"&lt;&gt;مرفوض",$K$8:$K$5007,"&lt;&gt;نعم")&gt;0,"⚠ "&amp;COUNTIFS($B$8:$B$5007,B2147,$A$8:$A$5007,"مصروف",$I$8:$I$5007,"&lt;&gt;مرفوض",$K$8:$K$5007,"&lt;&gt;نعم")&amp;" مصروف غير مسوى",IF(L2147="تمت التسوية",IF(P2147=0,"✔ متوازنة وتمت التسوية","✔ تمت التسوية – متبقي "&amp;TEXT(P2147,"#,##0")),IF(P2147&gt;0,"متبقي "&amp;TEXT(P2147,"#,##0"),"✔ متوازنة"))))),IF(R2147=0,"⚠ أضف سطر عهدة أولًا",IF(OR(C2147="",N(G2147)=0),"⚠ أكمل التاريخ والقيمة",IF(S2147="","⚠ التاريخ خارج السنة المالية",IF(H2147="","⚠ اختر بند الموازنة",IF(I2147="مرفوض","✖ مرفوض من المدير",IF(I2147&lt;&gt;"موافق","⏳ بانتظار موافقة المدير",IF(K2147&lt;&gt;"نعم","⚠ غير مسوى مع الحسابات","✔ معتمد ومسوى")))))))))</f>
        <v/>
      </c>
      <c r="R2147">
        <f>N(R2146)+IF(A2147="عهدة",1,0)</f>
        <v/>
      </c>
      <c r="S2147">
        <f>IF(C2147="","",IF(AND(C2147&gt;=DATE(2026,9,1),C2147&lt;=DATE(2027,8,31)),(YEAR(C2147)-2026)*12+MONTH(C2147)-8,""))</f>
        <v/>
      </c>
      <c r="T2147">
        <f>IF(AND(A2147="مصروف",R2147&gt;0,I2147="موافق",S2147&lt;&gt;"",H2147&lt;&gt;""),N(G2147),0)</f>
        <v/>
      </c>
    </row>
    <row r="2148">
      <c r="A2148" s="19" t="n"/>
      <c r="B2148" s="20">
        <f>IF(A2148="","",IF(R2148=0,"⚠ أضف سطر عهدة أولًا","BDR-"&amp;TEXT(R2148,"000")))</f>
        <v/>
      </c>
      <c r="C2148" s="21" t="n"/>
      <c r="D2148" s="20">
        <f>IF(C2148="","",IF(S2148="","خارج السنة المالية",INDEX(القوائم!$D$2:$D$13,S2148)))</f>
        <v/>
      </c>
      <c r="E2148" s="22" t="n"/>
      <c r="F2148" s="23" t="n"/>
      <c r="G2148" s="23" t="n"/>
      <c r="H2148" s="22" t="n"/>
      <c r="I2148" s="19" t="n"/>
      <c r="J2148" s="21" t="n"/>
      <c r="K2148" s="19" t="n"/>
      <c r="L2148" s="19" t="n"/>
      <c r="M2148" s="21" t="n"/>
      <c r="N2148" s="22" t="n"/>
      <c r="O2148" s="24">
        <f>IF(A2148&lt;&gt;"عهدة","",SUMIFS($G$8:$G$5007,$B$8:$B$5007,B2148,$A$8:$A$5007,"مصروف",$I$8:$I$5007,"&lt;&gt;مرفوض"))</f>
        <v/>
      </c>
      <c r="P2148" s="25">
        <f>IF(A2148&lt;&gt;"عهدة","",N(F2148)-O2148)</f>
        <v/>
      </c>
      <c r="Q2148" s="26">
        <f>IF(A2148="","",IF(A2148="عهدة",IF(N(F2148)=0,"⚠ أدخل قيمة العهدة",IF(P2148&lt;0,"⛔ عجز / زيادة مصروفات "&amp;TEXT(-P2148,"#,##0"),IF(COUNTIFS($B$8:$B$5007,B2148,$A$8:$A$5007,"مصروف",$I$8:$I$5007,"&lt;&gt;مرفوض",$K$8:$K$5007,"&lt;&gt;نعم")&gt;0,"⚠ "&amp;COUNTIFS($B$8:$B$5007,B2148,$A$8:$A$5007,"مصروف",$I$8:$I$5007,"&lt;&gt;مرفوض",$K$8:$K$5007,"&lt;&gt;نعم")&amp;" مصروف غير مسوى",IF(L2148="تمت التسوية",IF(P2148=0,"✔ متوازنة وتمت التسوية","✔ تمت التسوية – متبقي "&amp;TEXT(P2148,"#,##0")),IF(P2148&gt;0,"متبقي "&amp;TEXT(P2148,"#,##0"),"✔ متوازنة"))))),IF(R2148=0,"⚠ أضف سطر عهدة أولًا",IF(OR(C2148="",N(G2148)=0),"⚠ أكمل التاريخ والقيمة",IF(S2148="","⚠ التاريخ خارج السنة المالية",IF(H2148="","⚠ اختر بند الموازنة",IF(I2148="مرفوض","✖ مرفوض من المدير",IF(I2148&lt;&gt;"موافق","⏳ بانتظار موافقة المدير",IF(K2148&lt;&gt;"نعم","⚠ غير مسوى مع الحسابات","✔ معتمد ومسوى")))))))))</f>
        <v/>
      </c>
      <c r="R2148">
        <f>N(R2147)+IF(A2148="عهدة",1,0)</f>
        <v/>
      </c>
      <c r="S2148">
        <f>IF(C2148="","",IF(AND(C2148&gt;=DATE(2026,9,1),C2148&lt;=DATE(2027,8,31)),(YEAR(C2148)-2026)*12+MONTH(C2148)-8,""))</f>
        <v/>
      </c>
      <c r="T2148">
        <f>IF(AND(A2148="مصروف",R2148&gt;0,I2148="موافق",S2148&lt;&gt;"",H2148&lt;&gt;""),N(G2148),0)</f>
        <v/>
      </c>
    </row>
    <row r="2149">
      <c r="A2149" s="19" t="n"/>
      <c r="B2149" s="20">
        <f>IF(A2149="","",IF(R2149=0,"⚠ أضف سطر عهدة أولًا","BDR-"&amp;TEXT(R2149,"000")))</f>
        <v/>
      </c>
      <c r="C2149" s="21" t="n"/>
      <c r="D2149" s="20">
        <f>IF(C2149="","",IF(S2149="","خارج السنة المالية",INDEX(القوائم!$D$2:$D$13,S2149)))</f>
        <v/>
      </c>
      <c r="E2149" s="22" t="n"/>
      <c r="F2149" s="23" t="n"/>
      <c r="G2149" s="23" t="n"/>
      <c r="H2149" s="22" t="n"/>
      <c r="I2149" s="19" t="n"/>
      <c r="J2149" s="21" t="n"/>
      <c r="K2149" s="19" t="n"/>
      <c r="L2149" s="19" t="n"/>
      <c r="M2149" s="21" t="n"/>
      <c r="N2149" s="22" t="n"/>
      <c r="O2149" s="24">
        <f>IF(A2149&lt;&gt;"عهدة","",SUMIFS($G$8:$G$5007,$B$8:$B$5007,B2149,$A$8:$A$5007,"مصروف",$I$8:$I$5007,"&lt;&gt;مرفوض"))</f>
        <v/>
      </c>
      <c r="P2149" s="25">
        <f>IF(A2149&lt;&gt;"عهدة","",N(F2149)-O2149)</f>
        <v/>
      </c>
      <c r="Q2149" s="26">
        <f>IF(A2149="","",IF(A2149="عهدة",IF(N(F2149)=0,"⚠ أدخل قيمة العهدة",IF(P2149&lt;0,"⛔ عجز / زيادة مصروفات "&amp;TEXT(-P2149,"#,##0"),IF(COUNTIFS($B$8:$B$5007,B2149,$A$8:$A$5007,"مصروف",$I$8:$I$5007,"&lt;&gt;مرفوض",$K$8:$K$5007,"&lt;&gt;نعم")&gt;0,"⚠ "&amp;COUNTIFS($B$8:$B$5007,B2149,$A$8:$A$5007,"مصروف",$I$8:$I$5007,"&lt;&gt;مرفوض",$K$8:$K$5007,"&lt;&gt;نعم")&amp;" مصروف غير مسوى",IF(L2149="تمت التسوية",IF(P2149=0,"✔ متوازنة وتمت التسوية","✔ تمت التسوية – متبقي "&amp;TEXT(P2149,"#,##0")),IF(P2149&gt;0,"متبقي "&amp;TEXT(P2149,"#,##0"),"✔ متوازنة"))))),IF(R2149=0,"⚠ أضف سطر عهدة أولًا",IF(OR(C2149="",N(G2149)=0),"⚠ أكمل التاريخ والقيمة",IF(S2149="","⚠ التاريخ خارج السنة المالية",IF(H2149="","⚠ اختر بند الموازنة",IF(I2149="مرفوض","✖ مرفوض من المدير",IF(I2149&lt;&gt;"موافق","⏳ بانتظار موافقة المدير",IF(K2149&lt;&gt;"نعم","⚠ غير مسوى مع الحسابات","✔ معتمد ومسوى")))))))))</f>
        <v/>
      </c>
      <c r="R2149">
        <f>N(R2148)+IF(A2149="عهدة",1,0)</f>
        <v/>
      </c>
      <c r="S2149">
        <f>IF(C2149="","",IF(AND(C2149&gt;=DATE(2026,9,1),C2149&lt;=DATE(2027,8,31)),(YEAR(C2149)-2026)*12+MONTH(C2149)-8,""))</f>
        <v/>
      </c>
      <c r="T2149">
        <f>IF(AND(A2149="مصروف",R2149&gt;0,I2149="موافق",S2149&lt;&gt;"",H2149&lt;&gt;""),N(G2149),0)</f>
        <v/>
      </c>
    </row>
    <row r="2150">
      <c r="A2150" s="19" t="n"/>
      <c r="B2150" s="20">
        <f>IF(A2150="","",IF(R2150=0,"⚠ أضف سطر عهدة أولًا","BDR-"&amp;TEXT(R2150,"000")))</f>
        <v/>
      </c>
      <c r="C2150" s="21" t="n"/>
      <c r="D2150" s="20">
        <f>IF(C2150="","",IF(S2150="","خارج السنة المالية",INDEX(القوائم!$D$2:$D$13,S2150)))</f>
        <v/>
      </c>
      <c r="E2150" s="22" t="n"/>
      <c r="F2150" s="23" t="n"/>
      <c r="G2150" s="23" t="n"/>
      <c r="H2150" s="22" t="n"/>
      <c r="I2150" s="19" t="n"/>
      <c r="J2150" s="21" t="n"/>
      <c r="K2150" s="19" t="n"/>
      <c r="L2150" s="19" t="n"/>
      <c r="M2150" s="21" t="n"/>
      <c r="N2150" s="22" t="n"/>
      <c r="O2150" s="24">
        <f>IF(A2150&lt;&gt;"عهدة","",SUMIFS($G$8:$G$5007,$B$8:$B$5007,B2150,$A$8:$A$5007,"مصروف",$I$8:$I$5007,"&lt;&gt;مرفوض"))</f>
        <v/>
      </c>
      <c r="P2150" s="25">
        <f>IF(A2150&lt;&gt;"عهدة","",N(F2150)-O2150)</f>
        <v/>
      </c>
      <c r="Q2150" s="26">
        <f>IF(A2150="","",IF(A2150="عهدة",IF(N(F2150)=0,"⚠ أدخل قيمة العهدة",IF(P2150&lt;0,"⛔ عجز / زيادة مصروفات "&amp;TEXT(-P2150,"#,##0"),IF(COUNTIFS($B$8:$B$5007,B2150,$A$8:$A$5007,"مصروف",$I$8:$I$5007,"&lt;&gt;مرفوض",$K$8:$K$5007,"&lt;&gt;نعم")&gt;0,"⚠ "&amp;COUNTIFS($B$8:$B$5007,B2150,$A$8:$A$5007,"مصروف",$I$8:$I$5007,"&lt;&gt;مرفوض",$K$8:$K$5007,"&lt;&gt;نعم")&amp;" مصروف غير مسوى",IF(L2150="تمت التسوية",IF(P2150=0,"✔ متوازنة وتمت التسوية","✔ تمت التسوية – متبقي "&amp;TEXT(P2150,"#,##0")),IF(P2150&gt;0,"متبقي "&amp;TEXT(P2150,"#,##0"),"✔ متوازنة"))))),IF(R2150=0,"⚠ أضف سطر عهدة أولًا",IF(OR(C2150="",N(G2150)=0),"⚠ أكمل التاريخ والقيمة",IF(S2150="","⚠ التاريخ خارج السنة المالية",IF(H2150="","⚠ اختر بند الموازنة",IF(I2150="مرفوض","✖ مرفوض من المدير",IF(I2150&lt;&gt;"موافق","⏳ بانتظار موافقة المدير",IF(K2150&lt;&gt;"نعم","⚠ غير مسوى مع الحسابات","✔ معتمد ومسوى")))))))))</f>
        <v/>
      </c>
      <c r="R2150">
        <f>N(R2149)+IF(A2150="عهدة",1,0)</f>
        <v/>
      </c>
      <c r="S2150">
        <f>IF(C2150="","",IF(AND(C2150&gt;=DATE(2026,9,1),C2150&lt;=DATE(2027,8,31)),(YEAR(C2150)-2026)*12+MONTH(C2150)-8,""))</f>
        <v/>
      </c>
      <c r="T2150">
        <f>IF(AND(A2150="مصروف",R2150&gt;0,I2150="موافق",S2150&lt;&gt;"",H2150&lt;&gt;""),N(G2150),0)</f>
        <v/>
      </c>
    </row>
    <row r="2151">
      <c r="A2151" s="19" t="n"/>
      <c r="B2151" s="20">
        <f>IF(A2151="","",IF(R2151=0,"⚠ أضف سطر عهدة أولًا","BDR-"&amp;TEXT(R2151,"000")))</f>
        <v/>
      </c>
      <c r="C2151" s="21" t="n"/>
      <c r="D2151" s="20">
        <f>IF(C2151="","",IF(S2151="","خارج السنة المالية",INDEX(القوائم!$D$2:$D$13,S2151)))</f>
        <v/>
      </c>
      <c r="E2151" s="22" t="n"/>
      <c r="F2151" s="23" t="n"/>
      <c r="G2151" s="23" t="n"/>
      <c r="H2151" s="22" t="n"/>
      <c r="I2151" s="19" t="n"/>
      <c r="J2151" s="21" t="n"/>
      <c r="K2151" s="19" t="n"/>
      <c r="L2151" s="19" t="n"/>
      <c r="M2151" s="21" t="n"/>
      <c r="N2151" s="22" t="n"/>
      <c r="O2151" s="24">
        <f>IF(A2151&lt;&gt;"عهدة","",SUMIFS($G$8:$G$5007,$B$8:$B$5007,B2151,$A$8:$A$5007,"مصروف",$I$8:$I$5007,"&lt;&gt;مرفوض"))</f>
        <v/>
      </c>
      <c r="P2151" s="25">
        <f>IF(A2151&lt;&gt;"عهدة","",N(F2151)-O2151)</f>
        <v/>
      </c>
      <c r="Q2151" s="26">
        <f>IF(A2151="","",IF(A2151="عهدة",IF(N(F2151)=0,"⚠ أدخل قيمة العهدة",IF(P2151&lt;0,"⛔ عجز / زيادة مصروفات "&amp;TEXT(-P2151,"#,##0"),IF(COUNTIFS($B$8:$B$5007,B2151,$A$8:$A$5007,"مصروف",$I$8:$I$5007,"&lt;&gt;مرفوض",$K$8:$K$5007,"&lt;&gt;نعم")&gt;0,"⚠ "&amp;COUNTIFS($B$8:$B$5007,B2151,$A$8:$A$5007,"مصروف",$I$8:$I$5007,"&lt;&gt;مرفوض",$K$8:$K$5007,"&lt;&gt;نعم")&amp;" مصروف غير مسوى",IF(L2151="تمت التسوية",IF(P2151=0,"✔ متوازنة وتمت التسوية","✔ تمت التسوية – متبقي "&amp;TEXT(P2151,"#,##0")),IF(P2151&gt;0,"متبقي "&amp;TEXT(P2151,"#,##0"),"✔ متوازنة"))))),IF(R2151=0,"⚠ أضف سطر عهدة أولًا",IF(OR(C2151="",N(G2151)=0),"⚠ أكمل التاريخ والقيمة",IF(S2151="","⚠ التاريخ خارج السنة المالية",IF(H2151="","⚠ اختر بند الموازنة",IF(I2151="مرفوض","✖ مرفوض من المدير",IF(I2151&lt;&gt;"موافق","⏳ بانتظار موافقة المدير",IF(K2151&lt;&gt;"نعم","⚠ غير مسوى مع الحسابات","✔ معتمد ومسوى")))))))))</f>
        <v/>
      </c>
      <c r="R2151">
        <f>N(R2150)+IF(A2151="عهدة",1,0)</f>
        <v/>
      </c>
      <c r="S2151">
        <f>IF(C2151="","",IF(AND(C2151&gt;=DATE(2026,9,1),C2151&lt;=DATE(2027,8,31)),(YEAR(C2151)-2026)*12+MONTH(C2151)-8,""))</f>
        <v/>
      </c>
      <c r="T2151">
        <f>IF(AND(A2151="مصروف",R2151&gt;0,I2151="موافق",S2151&lt;&gt;"",H2151&lt;&gt;""),N(G2151),0)</f>
        <v/>
      </c>
    </row>
    <row r="2152">
      <c r="A2152" s="19" t="n"/>
      <c r="B2152" s="20">
        <f>IF(A2152="","",IF(R2152=0,"⚠ أضف سطر عهدة أولًا","BDR-"&amp;TEXT(R2152,"000")))</f>
        <v/>
      </c>
      <c r="C2152" s="21" t="n"/>
      <c r="D2152" s="20">
        <f>IF(C2152="","",IF(S2152="","خارج السنة المالية",INDEX(القوائم!$D$2:$D$13,S2152)))</f>
        <v/>
      </c>
      <c r="E2152" s="22" t="n"/>
      <c r="F2152" s="23" t="n"/>
      <c r="G2152" s="23" t="n"/>
      <c r="H2152" s="22" t="n"/>
      <c r="I2152" s="19" t="n"/>
      <c r="J2152" s="21" t="n"/>
      <c r="K2152" s="19" t="n"/>
      <c r="L2152" s="19" t="n"/>
      <c r="M2152" s="21" t="n"/>
      <c r="N2152" s="22" t="n"/>
      <c r="O2152" s="24">
        <f>IF(A2152&lt;&gt;"عهدة","",SUMIFS($G$8:$G$5007,$B$8:$B$5007,B2152,$A$8:$A$5007,"مصروف",$I$8:$I$5007,"&lt;&gt;مرفوض"))</f>
        <v/>
      </c>
      <c r="P2152" s="25">
        <f>IF(A2152&lt;&gt;"عهدة","",N(F2152)-O2152)</f>
        <v/>
      </c>
      <c r="Q2152" s="26">
        <f>IF(A2152="","",IF(A2152="عهدة",IF(N(F2152)=0,"⚠ أدخل قيمة العهدة",IF(P2152&lt;0,"⛔ عجز / زيادة مصروفات "&amp;TEXT(-P2152,"#,##0"),IF(COUNTIFS($B$8:$B$5007,B2152,$A$8:$A$5007,"مصروف",$I$8:$I$5007,"&lt;&gt;مرفوض",$K$8:$K$5007,"&lt;&gt;نعم")&gt;0,"⚠ "&amp;COUNTIFS($B$8:$B$5007,B2152,$A$8:$A$5007,"مصروف",$I$8:$I$5007,"&lt;&gt;مرفوض",$K$8:$K$5007,"&lt;&gt;نعم")&amp;" مصروف غير مسوى",IF(L2152="تمت التسوية",IF(P2152=0,"✔ متوازنة وتمت التسوية","✔ تمت التسوية – متبقي "&amp;TEXT(P2152,"#,##0")),IF(P2152&gt;0,"متبقي "&amp;TEXT(P2152,"#,##0"),"✔ متوازنة"))))),IF(R2152=0,"⚠ أضف سطر عهدة أولًا",IF(OR(C2152="",N(G2152)=0),"⚠ أكمل التاريخ والقيمة",IF(S2152="","⚠ التاريخ خارج السنة المالية",IF(H2152="","⚠ اختر بند الموازنة",IF(I2152="مرفوض","✖ مرفوض من المدير",IF(I2152&lt;&gt;"موافق","⏳ بانتظار موافقة المدير",IF(K2152&lt;&gt;"نعم","⚠ غير مسوى مع الحسابات","✔ معتمد ومسوى")))))))))</f>
        <v/>
      </c>
      <c r="R2152">
        <f>N(R2151)+IF(A2152="عهدة",1,0)</f>
        <v/>
      </c>
      <c r="S2152">
        <f>IF(C2152="","",IF(AND(C2152&gt;=DATE(2026,9,1),C2152&lt;=DATE(2027,8,31)),(YEAR(C2152)-2026)*12+MONTH(C2152)-8,""))</f>
        <v/>
      </c>
      <c r="T2152">
        <f>IF(AND(A2152="مصروف",R2152&gt;0,I2152="موافق",S2152&lt;&gt;"",H2152&lt;&gt;""),N(G2152),0)</f>
        <v/>
      </c>
    </row>
    <row r="2153">
      <c r="A2153" s="19" t="n"/>
      <c r="B2153" s="20">
        <f>IF(A2153="","",IF(R2153=0,"⚠ أضف سطر عهدة أولًا","BDR-"&amp;TEXT(R2153,"000")))</f>
        <v/>
      </c>
      <c r="C2153" s="21" t="n"/>
      <c r="D2153" s="20">
        <f>IF(C2153="","",IF(S2153="","خارج السنة المالية",INDEX(القوائم!$D$2:$D$13,S2153)))</f>
        <v/>
      </c>
      <c r="E2153" s="22" t="n"/>
      <c r="F2153" s="23" t="n"/>
      <c r="G2153" s="23" t="n"/>
      <c r="H2153" s="22" t="n"/>
      <c r="I2153" s="19" t="n"/>
      <c r="J2153" s="21" t="n"/>
      <c r="K2153" s="19" t="n"/>
      <c r="L2153" s="19" t="n"/>
      <c r="M2153" s="21" t="n"/>
      <c r="N2153" s="22" t="n"/>
      <c r="O2153" s="24">
        <f>IF(A2153&lt;&gt;"عهدة","",SUMIFS($G$8:$G$5007,$B$8:$B$5007,B2153,$A$8:$A$5007,"مصروف",$I$8:$I$5007,"&lt;&gt;مرفوض"))</f>
        <v/>
      </c>
      <c r="P2153" s="25">
        <f>IF(A2153&lt;&gt;"عهدة","",N(F2153)-O2153)</f>
        <v/>
      </c>
      <c r="Q2153" s="26">
        <f>IF(A2153="","",IF(A2153="عهدة",IF(N(F2153)=0,"⚠ أدخل قيمة العهدة",IF(P2153&lt;0,"⛔ عجز / زيادة مصروفات "&amp;TEXT(-P2153,"#,##0"),IF(COUNTIFS($B$8:$B$5007,B2153,$A$8:$A$5007,"مصروف",$I$8:$I$5007,"&lt;&gt;مرفوض",$K$8:$K$5007,"&lt;&gt;نعم")&gt;0,"⚠ "&amp;COUNTIFS($B$8:$B$5007,B2153,$A$8:$A$5007,"مصروف",$I$8:$I$5007,"&lt;&gt;مرفوض",$K$8:$K$5007,"&lt;&gt;نعم")&amp;" مصروف غير مسوى",IF(L2153="تمت التسوية",IF(P2153=0,"✔ متوازنة وتمت التسوية","✔ تمت التسوية – متبقي "&amp;TEXT(P2153,"#,##0")),IF(P2153&gt;0,"متبقي "&amp;TEXT(P2153,"#,##0"),"✔ متوازنة"))))),IF(R2153=0,"⚠ أضف سطر عهدة أولًا",IF(OR(C2153="",N(G2153)=0),"⚠ أكمل التاريخ والقيمة",IF(S2153="","⚠ التاريخ خارج السنة المالية",IF(H2153="","⚠ اختر بند الموازنة",IF(I2153="مرفوض","✖ مرفوض من المدير",IF(I2153&lt;&gt;"موافق","⏳ بانتظار موافقة المدير",IF(K2153&lt;&gt;"نعم","⚠ غير مسوى مع الحسابات","✔ معتمد ومسوى")))))))))</f>
        <v/>
      </c>
      <c r="R2153">
        <f>N(R2152)+IF(A2153="عهدة",1,0)</f>
        <v/>
      </c>
      <c r="S2153">
        <f>IF(C2153="","",IF(AND(C2153&gt;=DATE(2026,9,1),C2153&lt;=DATE(2027,8,31)),(YEAR(C2153)-2026)*12+MONTH(C2153)-8,""))</f>
        <v/>
      </c>
      <c r="T2153">
        <f>IF(AND(A2153="مصروف",R2153&gt;0,I2153="موافق",S2153&lt;&gt;"",H2153&lt;&gt;""),N(G2153),0)</f>
        <v/>
      </c>
    </row>
    <row r="2154">
      <c r="A2154" s="19" t="n"/>
      <c r="B2154" s="20">
        <f>IF(A2154="","",IF(R2154=0,"⚠ أضف سطر عهدة أولًا","BDR-"&amp;TEXT(R2154,"000")))</f>
        <v/>
      </c>
      <c r="C2154" s="21" t="n"/>
      <c r="D2154" s="20">
        <f>IF(C2154="","",IF(S2154="","خارج السنة المالية",INDEX(القوائم!$D$2:$D$13,S2154)))</f>
        <v/>
      </c>
      <c r="E2154" s="22" t="n"/>
      <c r="F2154" s="23" t="n"/>
      <c r="G2154" s="23" t="n"/>
      <c r="H2154" s="22" t="n"/>
      <c r="I2154" s="19" t="n"/>
      <c r="J2154" s="21" t="n"/>
      <c r="K2154" s="19" t="n"/>
      <c r="L2154" s="19" t="n"/>
      <c r="M2154" s="21" t="n"/>
      <c r="N2154" s="22" t="n"/>
      <c r="O2154" s="24">
        <f>IF(A2154&lt;&gt;"عهدة","",SUMIFS($G$8:$G$5007,$B$8:$B$5007,B2154,$A$8:$A$5007,"مصروف",$I$8:$I$5007,"&lt;&gt;مرفوض"))</f>
        <v/>
      </c>
      <c r="P2154" s="25">
        <f>IF(A2154&lt;&gt;"عهدة","",N(F2154)-O2154)</f>
        <v/>
      </c>
      <c r="Q2154" s="26">
        <f>IF(A2154="","",IF(A2154="عهدة",IF(N(F2154)=0,"⚠ أدخل قيمة العهدة",IF(P2154&lt;0,"⛔ عجز / زيادة مصروفات "&amp;TEXT(-P2154,"#,##0"),IF(COUNTIFS($B$8:$B$5007,B2154,$A$8:$A$5007,"مصروف",$I$8:$I$5007,"&lt;&gt;مرفوض",$K$8:$K$5007,"&lt;&gt;نعم")&gt;0,"⚠ "&amp;COUNTIFS($B$8:$B$5007,B2154,$A$8:$A$5007,"مصروف",$I$8:$I$5007,"&lt;&gt;مرفوض",$K$8:$K$5007,"&lt;&gt;نعم")&amp;" مصروف غير مسوى",IF(L2154="تمت التسوية",IF(P2154=0,"✔ متوازنة وتمت التسوية","✔ تمت التسوية – متبقي "&amp;TEXT(P2154,"#,##0")),IF(P2154&gt;0,"متبقي "&amp;TEXT(P2154,"#,##0"),"✔ متوازنة"))))),IF(R2154=0,"⚠ أضف سطر عهدة أولًا",IF(OR(C2154="",N(G2154)=0),"⚠ أكمل التاريخ والقيمة",IF(S2154="","⚠ التاريخ خارج السنة المالية",IF(H2154="","⚠ اختر بند الموازنة",IF(I2154="مرفوض","✖ مرفوض من المدير",IF(I2154&lt;&gt;"موافق","⏳ بانتظار موافقة المدير",IF(K2154&lt;&gt;"نعم","⚠ غير مسوى مع الحسابات","✔ معتمد ومسوى")))))))))</f>
        <v/>
      </c>
      <c r="R2154">
        <f>N(R2153)+IF(A2154="عهدة",1,0)</f>
        <v/>
      </c>
      <c r="S2154">
        <f>IF(C2154="","",IF(AND(C2154&gt;=DATE(2026,9,1),C2154&lt;=DATE(2027,8,31)),(YEAR(C2154)-2026)*12+MONTH(C2154)-8,""))</f>
        <v/>
      </c>
      <c r="T2154">
        <f>IF(AND(A2154="مصروف",R2154&gt;0,I2154="موافق",S2154&lt;&gt;"",H2154&lt;&gt;""),N(G2154),0)</f>
        <v/>
      </c>
    </row>
    <row r="2155">
      <c r="A2155" s="19" t="n"/>
      <c r="B2155" s="20">
        <f>IF(A2155="","",IF(R2155=0,"⚠ أضف سطر عهدة أولًا","BDR-"&amp;TEXT(R2155,"000")))</f>
        <v/>
      </c>
      <c r="C2155" s="21" t="n"/>
      <c r="D2155" s="20">
        <f>IF(C2155="","",IF(S2155="","خارج السنة المالية",INDEX(القوائم!$D$2:$D$13,S2155)))</f>
        <v/>
      </c>
      <c r="E2155" s="22" t="n"/>
      <c r="F2155" s="23" t="n"/>
      <c r="G2155" s="23" t="n"/>
      <c r="H2155" s="22" t="n"/>
      <c r="I2155" s="19" t="n"/>
      <c r="J2155" s="21" t="n"/>
      <c r="K2155" s="19" t="n"/>
      <c r="L2155" s="19" t="n"/>
      <c r="M2155" s="21" t="n"/>
      <c r="N2155" s="22" t="n"/>
      <c r="O2155" s="24">
        <f>IF(A2155&lt;&gt;"عهدة","",SUMIFS($G$8:$G$5007,$B$8:$B$5007,B2155,$A$8:$A$5007,"مصروف",$I$8:$I$5007,"&lt;&gt;مرفوض"))</f>
        <v/>
      </c>
      <c r="P2155" s="25">
        <f>IF(A2155&lt;&gt;"عهدة","",N(F2155)-O2155)</f>
        <v/>
      </c>
      <c r="Q2155" s="26">
        <f>IF(A2155="","",IF(A2155="عهدة",IF(N(F2155)=0,"⚠ أدخل قيمة العهدة",IF(P2155&lt;0,"⛔ عجز / زيادة مصروفات "&amp;TEXT(-P2155,"#,##0"),IF(COUNTIFS($B$8:$B$5007,B2155,$A$8:$A$5007,"مصروف",$I$8:$I$5007,"&lt;&gt;مرفوض",$K$8:$K$5007,"&lt;&gt;نعم")&gt;0,"⚠ "&amp;COUNTIFS($B$8:$B$5007,B2155,$A$8:$A$5007,"مصروف",$I$8:$I$5007,"&lt;&gt;مرفوض",$K$8:$K$5007,"&lt;&gt;نعم")&amp;" مصروف غير مسوى",IF(L2155="تمت التسوية",IF(P2155=0,"✔ متوازنة وتمت التسوية","✔ تمت التسوية – متبقي "&amp;TEXT(P2155,"#,##0")),IF(P2155&gt;0,"متبقي "&amp;TEXT(P2155,"#,##0"),"✔ متوازنة"))))),IF(R2155=0,"⚠ أضف سطر عهدة أولًا",IF(OR(C2155="",N(G2155)=0),"⚠ أكمل التاريخ والقيمة",IF(S2155="","⚠ التاريخ خارج السنة المالية",IF(H2155="","⚠ اختر بند الموازنة",IF(I2155="مرفوض","✖ مرفوض من المدير",IF(I2155&lt;&gt;"موافق","⏳ بانتظار موافقة المدير",IF(K2155&lt;&gt;"نعم","⚠ غير مسوى مع الحسابات","✔ معتمد ومسوى")))))))))</f>
        <v/>
      </c>
      <c r="R2155">
        <f>N(R2154)+IF(A2155="عهدة",1,0)</f>
        <v/>
      </c>
      <c r="S2155">
        <f>IF(C2155="","",IF(AND(C2155&gt;=DATE(2026,9,1),C2155&lt;=DATE(2027,8,31)),(YEAR(C2155)-2026)*12+MONTH(C2155)-8,""))</f>
        <v/>
      </c>
      <c r="T2155">
        <f>IF(AND(A2155="مصروف",R2155&gt;0,I2155="موافق",S2155&lt;&gt;"",H2155&lt;&gt;""),N(G2155),0)</f>
        <v/>
      </c>
    </row>
    <row r="2156">
      <c r="A2156" s="19" t="n"/>
      <c r="B2156" s="20">
        <f>IF(A2156="","",IF(R2156=0,"⚠ أضف سطر عهدة أولًا","BDR-"&amp;TEXT(R2156,"000")))</f>
        <v/>
      </c>
      <c r="C2156" s="21" t="n"/>
      <c r="D2156" s="20">
        <f>IF(C2156="","",IF(S2156="","خارج السنة المالية",INDEX(القوائم!$D$2:$D$13,S2156)))</f>
        <v/>
      </c>
      <c r="E2156" s="22" t="n"/>
      <c r="F2156" s="23" t="n"/>
      <c r="G2156" s="23" t="n"/>
      <c r="H2156" s="22" t="n"/>
      <c r="I2156" s="19" t="n"/>
      <c r="J2156" s="21" t="n"/>
      <c r="K2156" s="19" t="n"/>
      <c r="L2156" s="19" t="n"/>
      <c r="M2156" s="21" t="n"/>
      <c r="N2156" s="22" t="n"/>
      <c r="O2156" s="24">
        <f>IF(A2156&lt;&gt;"عهدة","",SUMIFS($G$8:$G$5007,$B$8:$B$5007,B2156,$A$8:$A$5007,"مصروف",$I$8:$I$5007,"&lt;&gt;مرفوض"))</f>
        <v/>
      </c>
      <c r="P2156" s="25">
        <f>IF(A2156&lt;&gt;"عهدة","",N(F2156)-O2156)</f>
        <v/>
      </c>
      <c r="Q2156" s="26">
        <f>IF(A2156="","",IF(A2156="عهدة",IF(N(F2156)=0,"⚠ أدخل قيمة العهدة",IF(P2156&lt;0,"⛔ عجز / زيادة مصروفات "&amp;TEXT(-P2156,"#,##0"),IF(COUNTIFS($B$8:$B$5007,B2156,$A$8:$A$5007,"مصروف",$I$8:$I$5007,"&lt;&gt;مرفوض",$K$8:$K$5007,"&lt;&gt;نعم")&gt;0,"⚠ "&amp;COUNTIFS($B$8:$B$5007,B2156,$A$8:$A$5007,"مصروف",$I$8:$I$5007,"&lt;&gt;مرفوض",$K$8:$K$5007,"&lt;&gt;نعم")&amp;" مصروف غير مسوى",IF(L2156="تمت التسوية",IF(P2156=0,"✔ متوازنة وتمت التسوية","✔ تمت التسوية – متبقي "&amp;TEXT(P2156,"#,##0")),IF(P2156&gt;0,"متبقي "&amp;TEXT(P2156,"#,##0"),"✔ متوازنة"))))),IF(R2156=0,"⚠ أضف سطر عهدة أولًا",IF(OR(C2156="",N(G2156)=0),"⚠ أكمل التاريخ والقيمة",IF(S2156="","⚠ التاريخ خارج السنة المالية",IF(H2156="","⚠ اختر بند الموازنة",IF(I2156="مرفوض","✖ مرفوض من المدير",IF(I2156&lt;&gt;"موافق","⏳ بانتظار موافقة المدير",IF(K2156&lt;&gt;"نعم","⚠ غير مسوى مع الحسابات","✔ معتمد ومسوى")))))))))</f>
        <v/>
      </c>
      <c r="R2156">
        <f>N(R2155)+IF(A2156="عهدة",1,0)</f>
        <v/>
      </c>
      <c r="S2156">
        <f>IF(C2156="","",IF(AND(C2156&gt;=DATE(2026,9,1),C2156&lt;=DATE(2027,8,31)),(YEAR(C2156)-2026)*12+MONTH(C2156)-8,""))</f>
        <v/>
      </c>
      <c r="T2156">
        <f>IF(AND(A2156="مصروف",R2156&gt;0,I2156="موافق",S2156&lt;&gt;"",H2156&lt;&gt;""),N(G2156),0)</f>
        <v/>
      </c>
    </row>
    <row r="2157">
      <c r="A2157" s="19" t="n"/>
      <c r="B2157" s="20">
        <f>IF(A2157="","",IF(R2157=0,"⚠ أضف سطر عهدة أولًا","BDR-"&amp;TEXT(R2157,"000")))</f>
        <v/>
      </c>
      <c r="C2157" s="21" t="n"/>
      <c r="D2157" s="20">
        <f>IF(C2157="","",IF(S2157="","خارج السنة المالية",INDEX(القوائم!$D$2:$D$13,S2157)))</f>
        <v/>
      </c>
      <c r="E2157" s="22" t="n"/>
      <c r="F2157" s="23" t="n"/>
      <c r="G2157" s="23" t="n"/>
      <c r="H2157" s="22" t="n"/>
      <c r="I2157" s="19" t="n"/>
      <c r="J2157" s="21" t="n"/>
      <c r="K2157" s="19" t="n"/>
      <c r="L2157" s="19" t="n"/>
      <c r="M2157" s="21" t="n"/>
      <c r="N2157" s="22" t="n"/>
      <c r="O2157" s="24">
        <f>IF(A2157&lt;&gt;"عهدة","",SUMIFS($G$8:$G$5007,$B$8:$B$5007,B2157,$A$8:$A$5007,"مصروف",$I$8:$I$5007,"&lt;&gt;مرفوض"))</f>
        <v/>
      </c>
      <c r="P2157" s="25">
        <f>IF(A2157&lt;&gt;"عهدة","",N(F2157)-O2157)</f>
        <v/>
      </c>
      <c r="Q2157" s="26">
        <f>IF(A2157="","",IF(A2157="عهدة",IF(N(F2157)=0,"⚠ أدخل قيمة العهدة",IF(P2157&lt;0,"⛔ عجز / زيادة مصروفات "&amp;TEXT(-P2157,"#,##0"),IF(COUNTIFS($B$8:$B$5007,B2157,$A$8:$A$5007,"مصروف",$I$8:$I$5007,"&lt;&gt;مرفوض",$K$8:$K$5007,"&lt;&gt;نعم")&gt;0,"⚠ "&amp;COUNTIFS($B$8:$B$5007,B2157,$A$8:$A$5007,"مصروف",$I$8:$I$5007,"&lt;&gt;مرفوض",$K$8:$K$5007,"&lt;&gt;نعم")&amp;" مصروف غير مسوى",IF(L2157="تمت التسوية",IF(P2157=0,"✔ متوازنة وتمت التسوية","✔ تمت التسوية – متبقي "&amp;TEXT(P2157,"#,##0")),IF(P2157&gt;0,"متبقي "&amp;TEXT(P2157,"#,##0"),"✔ متوازنة"))))),IF(R2157=0,"⚠ أضف سطر عهدة أولًا",IF(OR(C2157="",N(G2157)=0),"⚠ أكمل التاريخ والقيمة",IF(S2157="","⚠ التاريخ خارج السنة المالية",IF(H2157="","⚠ اختر بند الموازنة",IF(I2157="مرفوض","✖ مرفوض من المدير",IF(I2157&lt;&gt;"موافق","⏳ بانتظار موافقة المدير",IF(K2157&lt;&gt;"نعم","⚠ غير مسوى مع الحسابات","✔ معتمد ومسوى")))))))))</f>
        <v/>
      </c>
      <c r="R2157">
        <f>N(R2156)+IF(A2157="عهدة",1,0)</f>
        <v/>
      </c>
      <c r="S2157">
        <f>IF(C2157="","",IF(AND(C2157&gt;=DATE(2026,9,1),C2157&lt;=DATE(2027,8,31)),(YEAR(C2157)-2026)*12+MONTH(C2157)-8,""))</f>
        <v/>
      </c>
      <c r="T2157">
        <f>IF(AND(A2157="مصروف",R2157&gt;0,I2157="موافق",S2157&lt;&gt;"",H2157&lt;&gt;""),N(G2157),0)</f>
        <v/>
      </c>
    </row>
    <row r="2158">
      <c r="A2158" s="19" t="n"/>
      <c r="B2158" s="20">
        <f>IF(A2158="","",IF(R2158=0,"⚠ أضف سطر عهدة أولًا","BDR-"&amp;TEXT(R2158,"000")))</f>
        <v/>
      </c>
      <c r="C2158" s="21" t="n"/>
      <c r="D2158" s="20">
        <f>IF(C2158="","",IF(S2158="","خارج السنة المالية",INDEX(القوائم!$D$2:$D$13,S2158)))</f>
        <v/>
      </c>
      <c r="E2158" s="22" t="n"/>
      <c r="F2158" s="23" t="n"/>
      <c r="G2158" s="23" t="n"/>
      <c r="H2158" s="22" t="n"/>
      <c r="I2158" s="19" t="n"/>
      <c r="J2158" s="21" t="n"/>
      <c r="K2158" s="19" t="n"/>
      <c r="L2158" s="19" t="n"/>
      <c r="M2158" s="21" t="n"/>
      <c r="N2158" s="22" t="n"/>
      <c r="O2158" s="24">
        <f>IF(A2158&lt;&gt;"عهدة","",SUMIFS($G$8:$G$5007,$B$8:$B$5007,B2158,$A$8:$A$5007,"مصروف",$I$8:$I$5007,"&lt;&gt;مرفوض"))</f>
        <v/>
      </c>
      <c r="P2158" s="25">
        <f>IF(A2158&lt;&gt;"عهدة","",N(F2158)-O2158)</f>
        <v/>
      </c>
      <c r="Q2158" s="26">
        <f>IF(A2158="","",IF(A2158="عهدة",IF(N(F2158)=0,"⚠ أدخل قيمة العهدة",IF(P2158&lt;0,"⛔ عجز / زيادة مصروفات "&amp;TEXT(-P2158,"#,##0"),IF(COUNTIFS($B$8:$B$5007,B2158,$A$8:$A$5007,"مصروف",$I$8:$I$5007,"&lt;&gt;مرفوض",$K$8:$K$5007,"&lt;&gt;نعم")&gt;0,"⚠ "&amp;COUNTIFS($B$8:$B$5007,B2158,$A$8:$A$5007,"مصروف",$I$8:$I$5007,"&lt;&gt;مرفوض",$K$8:$K$5007,"&lt;&gt;نعم")&amp;" مصروف غير مسوى",IF(L2158="تمت التسوية",IF(P2158=0,"✔ متوازنة وتمت التسوية","✔ تمت التسوية – متبقي "&amp;TEXT(P2158,"#,##0")),IF(P2158&gt;0,"متبقي "&amp;TEXT(P2158,"#,##0"),"✔ متوازنة"))))),IF(R2158=0,"⚠ أضف سطر عهدة أولًا",IF(OR(C2158="",N(G2158)=0),"⚠ أكمل التاريخ والقيمة",IF(S2158="","⚠ التاريخ خارج السنة المالية",IF(H2158="","⚠ اختر بند الموازنة",IF(I2158="مرفوض","✖ مرفوض من المدير",IF(I2158&lt;&gt;"موافق","⏳ بانتظار موافقة المدير",IF(K2158&lt;&gt;"نعم","⚠ غير مسوى مع الحسابات","✔ معتمد ومسوى")))))))))</f>
        <v/>
      </c>
      <c r="R2158">
        <f>N(R2157)+IF(A2158="عهدة",1,0)</f>
        <v/>
      </c>
      <c r="S2158">
        <f>IF(C2158="","",IF(AND(C2158&gt;=DATE(2026,9,1),C2158&lt;=DATE(2027,8,31)),(YEAR(C2158)-2026)*12+MONTH(C2158)-8,""))</f>
        <v/>
      </c>
      <c r="T2158">
        <f>IF(AND(A2158="مصروف",R2158&gt;0,I2158="موافق",S2158&lt;&gt;"",H2158&lt;&gt;""),N(G2158),0)</f>
        <v/>
      </c>
    </row>
    <row r="2159">
      <c r="A2159" s="19" t="n"/>
      <c r="B2159" s="20">
        <f>IF(A2159="","",IF(R2159=0,"⚠ أضف سطر عهدة أولًا","BDR-"&amp;TEXT(R2159,"000")))</f>
        <v/>
      </c>
      <c r="C2159" s="21" t="n"/>
      <c r="D2159" s="20">
        <f>IF(C2159="","",IF(S2159="","خارج السنة المالية",INDEX(القوائم!$D$2:$D$13,S2159)))</f>
        <v/>
      </c>
      <c r="E2159" s="22" t="n"/>
      <c r="F2159" s="23" t="n"/>
      <c r="G2159" s="23" t="n"/>
      <c r="H2159" s="22" t="n"/>
      <c r="I2159" s="19" t="n"/>
      <c r="J2159" s="21" t="n"/>
      <c r="K2159" s="19" t="n"/>
      <c r="L2159" s="19" t="n"/>
      <c r="M2159" s="21" t="n"/>
      <c r="N2159" s="22" t="n"/>
      <c r="O2159" s="24">
        <f>IF(A2159&lt;&gt;"عهدة","",SUMIFS($G$8:$G$5007,$B$8:$B$5007,B2159,$A$8:$A$5007,"مصروف",$I$8:$I$5007,"&lt;&gt;مرفوض"))</f>
        <v/>
      </c>
      <c r="P2159" s="25">
        <f>IF(A2159&lt;&gt;"عهدة","",N(F2159)-O2159)</f>
        <v/>
      </c>
      <c r="Q2159" s="26">
        <f>IF(A2159="","",IF(A2159="عهدة",IF(N(F2159)=0,"⚠ أدخل قيمة العهدة",IF(P2159&lt;0,"⛔ عجز / زيادة مصروفات "&amp;TEXT(-P2159,"#,##0"),IF(COUNTIFS($B$8:$B$5007,B2159,$A$8:$A$5007,"مصروف",$I$8:$I$5007,"&lt;&gt;مرفوض",$K$8:$K$5007,"&lt;&gt;نعم")&gt;0,"⚠ "&amp;COUNTIFS($B$8:$B$5007,B2159,$A$8:$A$5007,"مصروف",$I$8:$I$5007,"&lt;&gt;مرفوض",$K$8:$K$5007,"&lt;&gt;نعم")&amp;" مصروف غير مسوى",IF(L2159="تمت التسوية",IF(P2159=0,"✔ متوازنة وتمت التسوية","✔ تمت التسوية – متبقي "&amp;TEXT(P2159,"#,##0")),IF(P2159&gt;0,"متبقي "&amp;TEXT(P2159,"#,##0"),"✔ متوازنة"))))),IF(R2159=0,"⚠ أضف سطر عهدة أولًا",IF(OR(C2159="",N(G2159)=0),"⚠ أكمل التاريخ والقيمة",IF(S2159="","⚠ التاريخ خارج السنة المالية",IF(H2159="","⚠ اختر بند الموازنة",IF(I2159="مرفوض","✖ مرفوض من المدير",IF(I2159&lt;&gt;"موافق","⏳ بانتظار موافقة المدير",IF(K2159&lt;&gt;"نعم","⚠ غير مسوى مع الحسابات","✔ معتمد ومسوى")))))))))</f>
        <v/>
      </c>
      <c r="R2159">
        <f>N(R2158)+IF(A2159="عهدة",1,0)</f>
        <v/>
      </c>
      <c r="S2159">
        <f>IF(C2159="","",IF(AND(C2159&gt;=DATE(2026,9,1),C2159&lt;=DATE(2027,8,31)),(YEAR(C2159)-2026)*12+MONTH(C2159)-8,""))</f>
        <v/>
      </c>
      <c r="T2159">
        <f>IF(AND(A2159="مصروف",R2159&gt;0,I2159="موافق",S2159&lt;&gt;"",H2159&lt;&gt;""),N(G2159),0)</f>
        <v/>
      </c>
    </row>
    <row r="2160">
      <c r="A2160" s="19" t="n"/>
      <c r="B2160" s="20">
        <f>IF(A2160="","",IF(R2160=0,"⚠ أضف سطر عهدة أولًا","BDR-"&amp;TEXT(R2160,"000")))</f>
        <v/>
      </c>
      <c r="C2160" s="21" t="n"/>
      <c r="D2160" s="20">
        <f>IF(C2160="","",IF(S2160="","خارج السنة المالية",INDEX(القوائم!$D$2:$D$13,S2160)))</f>
        <v/>
      </c>
      <c r="E2160" s="22" t="n"/>
      <c r="F2160" s="23" t="n"/>
      <c r="G2160" s="23" t="n"/>
      <c r="H2160" s="22" t="n"/>
      <c r="I2160" s="19" t="n"/>
      <c r="J2160" s="21" t="n"/>
      <c r="K2160" s="19" t="n"/>
      <c r="L2160" s="19" t="n"/>
      <c r="M2160" s="21" t="n"/>
      <c r="N2160" s="22" t="n"/>
      <c r="O2160" s="24">
        <f>IF(A2160&lt;&gt;"عهدة","",SUMIFS($G$8:$G$5007,$B$8:$B$5007,B2160,$A$8:$A$5007,"مصروف",$I$8:$I$5007,"&lt;&gt;مرفوض"))</f>
        <v/>
      </c>
      <c r="P2160" s="25">
        <f>IF(A2160&lt;&gt;"عهدة","",N(F2160)-O2160)</f>
        <v/>
      </c>
      <c r="Q2160" s="26">
        <f>IF(A2160="","",IF(A2160="عهدة",IF(N(F2160)=0,"⚠ أدخل قيمة العهدة",IF(P2160&lt;0,"⛔ عجز / زيادة مصروفات "&amp;TEXT(-P2160,"#,##0"),IF(COUNTIFS($B$8:$B$5007,B2160,$A$8:$A$5007,"مصروف",$I$8:$I$5007,"&lt;&gt;مرفوض",$K$8:$K$5007,"&lt;&gt;نعم")&gt;0,"⚠ "&amp;COUNTIFS($B$8:$B$5007,B2160,$A$8:$A$5007,"مصروف",$I$8:$I$5007,"&lt;&gt;مرفوض",$K$8:$K$5007,"&lt;&gt;نعم")&amp;" مصروف غير مسوى",IF(L2160="تمت التسوية",IF(P2160=0,"✔ متوازنة وتمت التسوية","✔ تمت التسوية – متبقي "&amp;TEXT(P2160,"#,##0")),IF(P2160&gt;0,"متبقي "&amp;TEXT(P2160,"#,##0"),"✔ متوازنة"))))),IF(R2160=0,"⚠ أضف سطر عهدة أولًا",IF(OR(C2160="",N(G2160)=0),"⚠ أكمل التاريخ والقيمة",IF(S2160="","⚠ التاريخ خارج السنة المالية",IF(H2160="","⚠ اختر بند الموازنة",IF(I2160="مرفوض","✖ مرفوض من المدير",IF(I2160&lt;&gt;"موافق","⏳ بانتظار موافقة المدير",IF(K2160&lt;&gt;"نعم","⚠ غير مسوى مع الحسابات","✔ معتمد ومسوى")))))))))</f>
        <v/>
      </c>
      <c r="R2160">
        <f>N(R2159)+IF(A2160="عهدة",1,0)</f>
        <v/>
      </c>
      <c r="S2160">
        <f>IF(C2160="","",IF(AND(C2160&gt;=DATE(2026,9,1),C2160&lt;=DATE(2027,8,31)),(YEAR(C2160)-2026)*12+MONTH(C2160)-8,""))</f>
        <v/>
      </c>
      <c r="T2160">
        <f>IF(AND(A2160="مصروف",R2160&gt;0,I2160="موافق",S2160&lt;&gt;"",H2160&lt;&gt;""),N(G2160),0)</f>
        <v/>
      </c>
    </row>
    <row r="2161">
      <c r="A2161" s="19" t="n"/>
      <c r="B2161" s="20">
        <f>IF(A2161="","",IF(R2161=0,"⚠ أضف سطر عهدة أولًا","BDR-"&amp;TEXT(R2161,"000")))</f>
        <v/>
      </c>
      <c r="C2161" s="21" t="n"/>
      <c r="D2161" s="20">
        <f>IF(C2161="","",IF(S2161="","خارج السنة المالية",INDEX(القوائم!$D$2:$D$13,S2161)))</f>
        <v/>
      </c>
      <c r="E2161" s="22" t="n"/>
      <c r="F2161" s="23" t="n"/>
      <c r="G2161" s="23" t="n"/>
      <c r="H2161" s="22" t="n"/>
      <c r="I2161" s="19" t="n"/>
      <c r="J2161" s="21" t="n"/>
      <c r="K2161" s="19" t="n"/>
      <c r="L2161" s="19" t="n"/>
      <c r="M2161" s="21" t="n"/>
      <c r="N2161" s="22" t="n"/>
      <c r="O2161" s="24">
        <f>IF(A2161&lt;&gt;"عهدة","",SUMIFS($G$8:$G$5007,$B$8:$B$5007,B2161,$A$8:$A$5007,"مصروف",$I$8:$I$5007,"&lt;&gt;مرفوض"))</f>
        <v/>
      </c>
      <c r="P2161" s="25">
        <f>IF(A2161&lt;&gt;"عهدة","",N(F2161)-O2161)</f>
        <v/>
      </c>
      <c r="Q2161" s="26">
        <f>IF(A2161="","",IF(A2161="عهدة",IF(N(F2161)=0,"⚠ أدخل قيمة العهدة",IF(P2161&lt;0,"⛔ عجز / زيادة مصروفات "&amp;TEXT(-P2161,"#,##0"),IF(COUNTIFS($B$8:$B$5007,B2161,$A$8:$A$5007,"مصروف",$I$8:$I$5007,"&lt;&gt;مرفوض",$K$8:$K$5007,"&lt;&gt;نعم")&gt;0,"⚠ "&amp;COUNTIFS($B$8:$B$5007,B2161,$A$8:$A$5007,"مصروف",$I$8:$I$5007,"&lt;&gt;مرفوض",$K$8:$K$5007,"&lt;&gt;نعم")&amp;" مصروف غير مسوى",IF(L2161="تمت التسوية",IF(P2161=0,"✔ متوازنة وتمت التسوية","✔ تمت التسوية – متبقي "&amp;TEXT(P2161,"#,##0")),IF(P2161&gt;0,"متبقي "&amp;TEXT(P2161,"#,##0"),"✔ متوازنة"))))),IF(R2161=0,"⚠ أضف سطر عهدة أولًا",IF(OR(C2161="",N(G2161)=0),"⚠ أكمل التاريخ والقيمة",IF(S2161="","⚠ التاريخ خارج السنة المالية",IF(H2161="","⚠ اختر بند الموازنة",IF(I2161="مرفوض","✖ مرفوض من المدير",IF(I2161&lt;&gt;"موافق","⏳ بانتظار موافقة المدير",IF(K2161&lt;&gt;"نعم","⚠ غير مسوى مع الحسابات","✔ معتمد ومسوى")))))))))</f>
        <v/>
      </c>
      <c r="R2161">
        <f>N(R2160)+IF(A2161="عهدة",1,0)</f>
        <v/>
      </c>
      <c r="S2161">
        <f>IF(C2161="","",IF(AND(C2161&gt;=DATE(2026,9,1),C2161&lt;=DATE(2027,8,31)),(YEAR(C2161)-2026)*12+MONTH(C2161)-8,""))</f>
        <v/>
      </c>
      <c r="T2161">
        <f>IF(AND(A2161="مصروف",R2161&gt;0,I2161="موافق",S2161&lt;&gt;"",H2161&lt;&gt;""),N(G2161),0)</f>
        <v/>
      </c>
    </row>
    <row r="2162">
      <c r="A2162" s="19" t="n"/>
      <c r="B2162" s="20">
        <f>IF(A2162="","",IF(R2162=0,"⚠ أضف سطر عهدة أولًا","BDR-"&amp;TEXT(R2162,"000")))</f>
        <v/>
      </c>
      <c r="C2162" s="21" t="n"/>
      <c r="D2162" s="20">
        <f>IF(C2162="","",IF(S2162="","خارج السنة المالية",INDEX(القوائم!$D$2:$D$13,S2162)))</f>
        <v/>
      </c>
      <c r="E2162" s="22" t="n"/>
      <c r="F2162" s="23" t="n"/>
      <c r="G2162" s="23" t="n"/>
      <c r="H2162" s="22" t="n"/>
      <c r="I2162" s="19" t="n"/>
      <c r="J2162" s="21" t="n"/>
      <c r="K2162" s="19" t="n"/>
      <c r="L2162" s="19" t="n"/>
      <c r="M2162" s="21" t="n"/>
      <c r="N2162" s="22" t="n"/>
      <c r="O2162" s="24">
        <f>IF(A2162&lt;&gt;"عهدة","",SUMIFS($G$8:$G$5007,$B$8:$B$5007,B2162,$A$8:$A$5007,"مصروف",$I$8:$I$5007,"&lt;&gt;مرفوض"))</f>
        <v/>
      </c>
      <c r="P2162" s="25">
        <f>IF(A2162&lt;&gt;"عهدة","",N(F2162)-O2162)</f>
        <v/>
      </c>
      <c r="Q2162" s="26">
        <f>IF(A2162="","",IF(A2162="عهدة",IF(N(F2162)=0,"⚠ أدخل قيمة العهدة",IF(P2162&lt;0,"⛔ عجز / زيادة مصروفات "&amp;TEXT(-P2162,"#,##0"),IF(COUNTIFS($B$8:$B$5007,B2162,$A$8:$A$5007,"مصروف",$I$8:$I$5007,"&lt;&gt;مرفوض",$K$8:$K$5007,"&lt;&gt;نعم")&gt;0,"⚠ "&amp;COUNTIFS($B$8:$B$5007,B2162,$A$8:$A$5007,"مصروف",$I$8:$I$5007,"&lt;&gt;مرفوض",$K$8:$K$5007,"&lt;&gt;نعم")&amp;" مصروف غير مسوى",IF(L2162="تمت التسوية",IF(P2162=0,"✔ متوازنة وتمت التسوية","✔ تمت التسوية – متبقي "&amp;TEXT(P2162,"#,##0")),IF(P2162&gt;0,"متبقي "&amp;TEXT(P2162,"#,##0"),"✔ متوازنة"))))),IF(R2162=0,"⚠ أضف سطر عهدة أولًا",IF(OR(C2162="",N(G2162)=0),"⚠ أكمل التاريخ والقيمة",IF(S2162="","⚠ التاريخ خارج السنة المالية",IF(H2162="","⚠ اختر بند الموازنة",IF(I2162="مرفوض","✖ مرفوض من المدير",IF(I2162&lt;&gt;"موافق","⏳ بانتظار موافقة المدير",IF(K2162&lt;&gt;"نعم","⚠ غير مسوى مع الحسابات","✔ معتمد ومسوى")))))))))</f>
        <v/>
      </c>
      <c r="R2162">
        <f>N(R2161)+IF(A2162="عهدة",1,0)</f>
        <v/>
      </c>
      <c r="S2162">
        <f>IF(C2162="","",IF(AND(C2162&gt;=DATE(2026,9,1),C2162&lt;=DATE(2027,8,31)),(YEAR(C2162)-2026)*12+MONTH(C2162)-8,""))</f>
        <v/>
      </c>
      <c r="T2162">
        <f>IF(AND(A2162="مصروف",R2162&gt;0,I2162="موافق",S2162&lt;&gt;"",H2162&lt;&gt;""),N(G2162),0)</f>
        <v/>
      </c>
    </row>
    <row r="2163">
      <c r="A2163" s="19" t="n"/>
      <c r="B2163" s="20">
        <f>IF(A2163="","",IF(R2163=0,"⚠ أضف سطر عهدة أولًا","BDR-"&amp;TEXT(R2163,"000")))</f>
        <v/>
      </c>
      <c r="C2163" s="21" t="n"/>
      <c r="D2163" s="20">
        <f>IF(C2163="","",IF(S2163="","خارج السنة المالية",INDEX(القوائم!$D$2:$D$13,S2163)))</f>
        <v/>
      </c>
      <c r="E2163" s="22" t="n"/>
      <c r="F2163" s="23" t="n"/>
      <c r="G2163" s="23" t="n"/>
      <c r="H2163" s="22" t="n"/>
      <c r="I2163" s="19" t="n"/>
      <c r="J2163" s="21" t="n"/>
      <c r="K2163" s="19" t="n"/>
      <c r="L2163" s="19" t="n"/>
      <c r="M2163" s="21" t="n"/>
      <c r="N2163" s="22" t="n"/>
      <c r="O2163" s="24">
        <f>IF(A2163&lt;&gt;"عهدة","",SUMIFS($G$8:$G$5007,$B$8:$B$5007,B2163,$A$8:$A$5007,"مصروف",$I$8:$I$5007,"&lt;&gt;مرفوض"))</f>
        <v/>
      </c>
      <c r="P2163" s="25">
        <f>IF(A2163&lt;&gt;"عهدة","",N(F2163)-O2163)</f>
        <v/>
      </c>
      <c r="Q2163" s="26">
        <f>IF(A2163="","",IF(A2163="عهدة",IF(N(F2163)=0,"⚠ أدخل قيمة العهدة",IF(P2163&lt;0,"⛔ عجز / زيادة مصروفات "&amp;TEXT(-P2163,"#,##0"),IF(COUNTIFS($B$8:$B$5007,B2163,$A$8:$A$5007,"مصروف",$I$8:$I$5007,"&lt;&gt;مرفوض",$K$8:$K$5007,"&lt;&gt;نعم")&gt;0,"⚠ "&amp;COUNTIFS($B$8:$B$5007,B2163,$A$8:$A$5007,"مصروف",$I$8:$I$5007,"&lt;&gt;مرفوض",$K$8:$K$5007,"&lt;&gt;نعم")&amp;" مصروف غير مسوى",IF(L2163="تمت التسوية",IF(P2163=0,"✔ متوازنة وتمت التسوية","✔ تمت التسوية – متبقي "&amp;TEXT(P2163,"#,##0")),IF(P2163&gt;0,"متبقي "&amp;TEXT(P2163,"#,##0"),"✔ متوازنة"))))),IF(R2163=0,"⚠ أضف سطر عهدة أولًا",IF(OR(C2163="",N(G2163)=0),"⚠ أكمل التاريخ والقيمة",IF(S2163="","⚠ التاريخ خارج السنة المالية",IF(H2163="","⚠ اختر بند الموازنة",IF(I2163="مرفوض","✖ مرفوض من المدير",IF(I2163&lt;&gt;"موافق","⏳ بانتظار موافقة المدير",IF(K2163&lt;&gt;"نعم","⚠ غير مسوى مع الحسابات","✔ معتمد ومسوى")))))))))</f>
        <v/>
      </c>
      <c r="R2163">
        <f>N(R2162)+IF(A2163="عهدة",1,0)</f>
        <v/>
      </c>
      <c r="S2163">
        <f>IF(C2163="","",IF(AND(C2163&gt;=DATE(2026,9,1),C2163&lt;=DATE(2027,8,31)),(YEAR(C2163)-2026)*12+MONTH(C2163)-8,""))</f>
        <v/>
      </c>
      <c r="T2163">
        <f>IF(AND(A2163="مصروف",R2163&gt;0,I2163="موافق",S2163&lt;&gt;"",H2163&lt;&gt;""),N(G2163),0)</f>
        <v/>
      </c>
    </row>
    <row r="2164">
      <c r="A2164" s="19" t="n"/>
      <c r="B2164" s="20">
        <f>IF(A2164="","",IF(R2164=0,"⚠ أضف سطر عهدة أولًا","BDR-"&amp;TEXT(R2164,"000")))</f>
        <v/>
      </c>
      <c r="C2164" s="21" t="n"/>
      <c r="D2164" s="20">
        <f>IF(C2164="","",IF(S2164="","خارج السنة المالية",INDEX(القوائم!$D$2:$D$13,S2164)))</f>
        <v/>
      </c>
      <c r="E2164" s="22" t="n"/>
      <c r="F2164" s="23" t="n"/>
      <c r="G2164" s="23" t="n"/>
      <c r="H2164" s="22" t="n"/>
      <c r="I2164" s="19" t="n"/>
      <c r="J2164" s="21" t="n"/>
      <c r="K2164" s="19" t="n"/>
      <c r="L2164" s="19" t="n"/>
      <c r="M2164" s="21" t="n"/>
      <c r="N2164" s="22" t="n"/>
      <c r="O2164" s="24">
        <f>IF(A2164&lt;&gt;"عهدة","",SUMIFS($G$8:$G$5007,$B$8:$B$5007,B2164,$A$8:$A$5007,"مصروف",$I$8:$I$5007,"&lt;&gt;مرفوض"))</f>
        <v/>
      </c>
      <c r="P2164" s="25">
        <f>IF(A2164&lt;&gt;"عهدة","",N(F2164)-O2164)</f>
        <v/>
      </c>
      <c r="Q2164" s="26">
        <f>IF(A2164="","",IF(A2164="عهدة",IF(N(F2164)=0,"⚠ أدخل قيمة العهدة",IF(P2164&lt;0,"⛔ عجز / زيادة مصروفات "&amp;TEXT(-P2164,"#,##0"),IF(COUNTIFS($B$8:$B$5007,B2164,$A$8:$A$5007,"مصروف",$I$8:$I$5007,"&lt;&gt;مرفوض",$K$8:$K$5007,"&lt;&gt;نعم")&gt;0,"⚠ "&amp;COUNTIFS($B$8:$B$5007,B2164,$A$8:$A$5007,"مصروف",$I$8:$I$5007,"&lt;&gt;مرفوض",$K$8:$K$5007,"&lt;&gt;نعم")&amp;" مصروف غير مسوى",IF(L2164="تمت التسوية",IF(P2164=0,"✔ متوازنة وتمت التسوية","✔ تمت التسوية – متبقي "&amp;TEXT(P2164,"#,##0")),IF(P2164&gt;0,"متبقي "&amp;TEXT(P2164,"#,##0"),"✔ متوازنة"))))),IF(R2164=0,"⚠ أضف سطر عهدة أولًا",IF(OR(C2164="",N(G2164)=0),"⚠ أكمل التاريخ والقيمة",IF(S2164="","⚠ التاريخ خارج السنة المالية",IF(H2164="","⚠ اختر بند الموازنة",IF(I2164="مرفوض","✖ مرفوض من المدير",IF(I2164&lt;&gt;"موافق","⏳ بانتظار موافقة المدير",IF(K2164&lt;&gt;"نعم","⚠ غير مسوى مع الحسابات","✔ معتمد ومسوى")))))))))</f>
        <v/>
      </c>
      <c r="R2164">
        <f>N(R2163)+IF(A2164="عهدة",1,0)</f>
        <v/>
      </c>
      <c r="S2164">
        <f>IF(C2164="","",IF(AND(C2164&gt;=DATE(2026,9,1),C2164&lt;=DATE(2027,8,31)),(YEAR(C2164)-2026)*12+MONTH(C2164)-8,""))</f>
        <v/>
      </c>
      <c r="T2164">
        <f>IF(AND(A2164="مصروف",R2164&gt;0,I2164="موافق",S2164&lt;&gt;"",H2164&lt;&gt;""),N(G2164),0)</f>
        <v/>
      </c>
    </row>
    <row r="2165">
      <c r="A2165" s="19" t="n"/>
      <c r="B2165" s="20">
        <f>IF(A2165="","",IF(R2165=0,"⚠ أضف سطر عهدة أولًا","BDR-"&amp;TEXT(R2165,"000")))</f>
        <v/>
      </c>
      <c r="C2165" s="21" t="n"/>
      <c r="D2165" s="20">
        <f>IF(C2165="","",IF(S2165="","خارج السنة المالية",INDEX(القوائم!$D$2:$D$13,S2165)))</f>
        <v/>
      </c>
      <c r="E2165" s="22" t="n"/>
      <c r="F2165" s="23" t="n"/>
      <c r="G2165" s="23" t="n"/>
      <c r="H2165" s="22" t="n"/>
      <c r="I2165" s="19" t="n"/>
      <c r="J2165" s="21" t="n"/>
      <c r="K2165" s="19" t="n"/>
      <c r="L2165" s="19" t="n"/>
      <c r="M2165" s="21" t="n"/>
      <c r="N2165" s="22" t="n"/>
      <c r="O2165" s="24">
        <f>IF(A2165&lt;&gt;"عهدة","",SUMIFS($G$8:$G$5007,$B$8:$B$5007,B2165,$A$8:$A$5007,"مصروف",$I$8:$I$5007,"&lt;&gt;مرفوض"))</f>
        <v/>
      </c>
      <c r="P2165" s="25">
        <f>IF(A2165&lt;&gt;"عهدة","",N(F2165)-O2165)</f>
        <v/>
      </c>
      <c r="Q2165" s="26">
        <f>IF(A2165="","",IF(A2165="عهدة",IF(N(F2165)=0,"⚠ أدخل قيمة العهدة",IF(P2165&lt;0,"⛔ عجز / زيادة مصروفات "&amp;TEXT(-P2165,"#,##0"),IF(COUNTIFS($B$8:$B$5007,B2165,$A$8:$A$5007,"مصروف",$I$8:$I$5007,"&lt;&gt;مرفوض",$K$8:$K$5007,"&lt;&gt;نعم")&gt;0,"⚠ "&amp;COUNTIFS($B$8:$B$5007,B2165,$A$8:$A$5007,"مصروف",$I$8:$I$5007,"&lt;&gt;مرفوض",$K$8:$K$5007,"&lt;&gt;نعم")&amp;" مصروف غير مسوى",IF(L2165="تمت التسوية",IF(P2165=0,"✔ متوازنة وتمت التسوية","✔ تمت التسوية – متبقي "&amp;TEXT(P2165,"#,##0")),IF(P2165&gt;0,"متبقي "&amp;TEXT(P2165,"#,##0"),"✔ متوازنة"))))),IF(R2165=0,"⚠ أضف سطر عهدة أولًا",IF(OR(C2165="",N(G2165)=0),"⚠ أكمل التاريخ والقيمة",IF(S2165="","⚠ التاريخ خارج السنة المالية",IF(H2165="","⚠ اختر بند الموازنة",IF(I2165="مرفوض","✖ مرفوض من المدير",IF(I2165&lt;&gt;"موافق","⏳ بانتظار موافقة المدير",IF(K2165&lt;&gt;"نعم","⚠ غير مسوى مع الحسابات","✔ معتمد ومسوى")))))))))</f>
        <v/>
      </c>
      <c r="R2165">
        <f>N(R2164)+IF(A2165="عهدة",1,0)</f>
        <v/>
      </c>
      <c r="S2165">
        <f>IF(C2165="","",IF(AND(C2165&gt;=DATE(2026,9,1),C2165&lt;=DATE(2027,8,31)),(YEAR(C2165)-2026)*12+MONTH(C2165)-8,""))</f>
        <v/>
      </c>
      <c r="T2165">
        <f>IF(AND(A2165="مصروف",R2165&gt;0,I2165="موافق",S2165&lt;&gt;"",H2165&lt;&gt;""),N(G2165),0)</f>
        <v/>
      </c>
    </row>
    <row r="2166">
      <c r="A2166" s="19" t="n"/>
      <c r="B2166" s="20">
        <f>IF(A2166="","",IF(R2166=0,"⚠ أضف سطر عهدة أولًا","BDR-"&amp;TEXT(R2166,"000")))</f>
        <v/>
      </c>
      <c r="C2166" s="21" t="n"/>
      <c r="D2166" s="20">
        <f>IF(C2166="","",IF(S2166="","خارج السنة المالية",INDEX(القوائم!$D$2:$D$13,S2166)))</f>
        <v/>
      </c>
      <c r="E2166" s="22" t="n"/>
      <c r="F2166" s="23" t="n"/>
      <c r="G2166" s="23" t="n"/>
      <c r="H2166" s="22" t="n"/>
      <c r="I2166" s="19" t="n"/>
      <c r="J2166" s="21" t="n"/>
      <c r="K2166" s="19" t="n"/>
      <c r="L2166" s="19" t="n"/>
      <c r="M2166" s="21" t="n"/>
      <c r="N2166" s="22" t="n"/>
      <c r="O2166" s="24">
        <f>IF(A2166&lt;&gt;"عهدة","",SUMIFS($G$8:$G$5007,$B$8:$B$5007,B2166,$A$8:$A$5007,"مصروف",$I$8:$I$5007,"&lt;&gt;مرفوض"))</f>
        <v/>
      </c>
      <c r="P2166" s="25">
        <f>IF(A2166&lt;&gt;"عهدة","",N(F2166)-O2166)</f>
        <v/>
      </c>
      <c r="Q2166" s="26">
        <f>IF(A2166="","",IF(A2166="عهدة",IF(N(F2166)=0,"⚠ أدخل قيمة العهدة",IF(P2166&lt;0,"⛔ عجز / زيادة مصروفات "&amp;TEXT(-P2166,"#,##0"),IF(COUNTIFS($B$8:$B$5007,B2166,$A$8:$A$5007,"مصروف",$I$8:$I$5007,"&lt;&gt;مرفوض",$K$8:$K$5007,"&lt;&gt;نعم")&gt;0,"⚠ "&amp;COUNTIFS($B$8:$B$5007,B2166,$A$8:$A$5007,"مصروف",$I$8:$I$5007,"&lt;&gt;مرفوض",$K$8:$K$5007,"&lt;&gt;نعم")&amp;" مصروف غير مسوى",IF(L2166="تمت التسوية",IF(P2166=0,"✔ متوازنة وتمت التسوية","✔ تمت التسوية – متبقي "&amp;TEXT(P2166,"#,##0")),IF(P2166&gt;0,"متبقي "&amp;TEXT(P2166,"#,##0"),"✔ متوازنة"))))),IF(R2166=0,"⚠ أضف سطر عهدة أولًا",IF(OR(C2166="",N(G2166)=0),"⚠ أكمل التاريخ والقيمة",IF(S2166="","⚠ التاريخ خارج السنة المالية",IF(H2166="","⚠ اختر بند الموازنة",IF(I2166="مرفوض","✖ مرفوض من المدير",IF(I2166&lt;&gt;"موافق","⏳ بانتظار موافقة المدير",IF(K2166&lt;&gt;"نعم","⚠ غير مسوى مع الحسابات","✔ معتمد ومسوى")))))))))</f>
        <v/>
      </c>
      <c r="R2166">
        <f>N(R2165)+IF(A2166="عهدة",1,0)</f>
        <v/>
      </c>
      <c r="S2166">
        <f>IF(C2166="","",IF(AND(C2166&gt;=DATE(2026,9,1),C2166&lt;=DATE(2027,8,31)),(YEAR(C2166)-2026)*12+MONTH(C2166)-8,""))</f>
        <v/>
      </c>
      <c r="T2166">
        <f>IF(AND(A2166="مصروف",R2166&gt;0,I2166="موافق",S2166&lt;&gt;"",H2166&lt;&gt;""),N(G2166),0)</f>
        <v/>
      </c>
    </row>
    <row r="2167">
      <c r="A2167" s="19" t="n"/>
      <c r="B2167" s="20">
        <f>IF(A2167="","",IF(R2167=0,"⚠ أضف سطر عهدة أولًا","BDR-"&amp;TEXT(R2167,"000")))</f>
        <v/>
      </c>
      <c r="C2167" s="21" t="n"/>
      <c r="D2167" s="20">
        <f>IF(C2167="","",IF(S2167="","خارج السنة المالية",INDEX(القوائم!$D$2:$D$13,S2167)))</f>
        <v/>
      </c>
      <c r="E2167" s="22" t="n"/>
      <c r="F2167" s="23" t="n"/>
      <c r="G2167" s="23" t="n"/>
      <c r="H2167" s="22" t="n"/>
      <c r="I2167" s="19" t="n"/>
      <c r="J2167" s="21" t="n"/>
      <c r="K2167" s="19" t="n"/>
      <c r="L2167" s="19" t="n"/>
      <c r="M2167" s="21" t="n"/>
      <c r="N2167" s="22" t="n"/>
      <c r="O2167" s="24">
        <f>IF(A2167&lt;&gt;"عهدة","",SUMIFS($G$8:$G$5007,$B$8:$B$5007,B2167,$A$8:$A$5007,"مصروف",$I$8:$I$5007,"&lt;&gt;مرفوض"))</f>
        <v/>
      </c>
      <c r="P2167" s="25">
        <f>IF(A2167&lt;&gt;"عهدة","",N(F2167)-O2167)</f>
        <v/>
      </c>
      <c r="Q2167" s="26">
        <f>IF(A2167="","",IF(A2167="عهدة",IF(N(F2167)=0,"⚠ أدخل قيمة العهدة",IF(P2167&lt;0,"⛔ عجز / زيادة مصروفات "&amp;TEXT(-P2167,"#,##0"),IF(COUNTIFS($B$8:$B$5007,B2167,$A$8:$A$5007,"مصروف",$I$8:$I$5007,"&lt;&gt;مرفوض",$K$8:$K$5007,"&lt;&gt;نعم")&gt;0,"⚠ "&amp;COUNTIFS($B$8:$B$5007,B2167,$A$8:$A$5007,"مصروف",$I$8:$I$5007,"&lt;&gt;مرفوض",$K$8:$K$5007,"&lt;&gt;نعم")&amp;" مصروف غير مسوى",IF(L2167="تمت التسوية",IF(P2167=0,"✔ متوازنة وتمت التسوية","✔ تمت التسوية – متبقي "&amp;TEXT(P2167,"#,##0")),IF(P2167&gt;0,"متبقي "&amp;TEXT(P2167,"#,##0"),"✔ متوازنة"))))),IF(R2167=0,"⚠ أضف سطر عهدة أولًا",IF(OR(C2167="",N(G2167)=0),"⚠ أكمل التاريخ والقيمة",IF(S2167="","⚠ التاريخ خارج السنة المالية",IF(H2167="","⚠ اختر بند الموازنة",IF(I2167="مرفوض","✖ مرفوض من المدير",IF(I2167&lt;&gt;"موافق","⏳ بانتظار موافقة المدير",IF(K2167&lt;&gt;"نعم","⚠ غير مسوى مع الحسابات","✔ معتمد ومسوى")))))))))</f>
        <v/>
      </c>
      <c r="R2167">
        <f>N(R2166)+IF(A2167="عهدة",1,0)</f>
        <v/>
      </c>
      <c r="S2167">
        <f>IF(C2167="","",IF(AND(C2167&gt;=DATE(2026,9,1),C2167&lt;=DATE(2027,8,31)),(YEAR(C2167)-2026)*12+MONTH(C2167)-8,""))</f>
        <v/>
      </c>
      <c r="T2167">
        <f>IF(AND(A2167="مصروف",R2167&gt;0,I2167="موافق",S2167&lt;&gt;"",H2167&lt;&gt;""),N(G2167),0)</f>
        <v/>
      </c>
    </row>
    <row r="2168">
      <c r="A2168" s="19" t="n"/>
      <c r="B2168" s="20">
        <f>IF(A2168="","",IF(R2168=0,"⚠ أضف سطر عهدة أولًا","BDR-"&amp;TEXT(R2168,"000")))</f>
        <v/>
      </c>
      <c r="C2168" s="21" t="n"/>
      <c r="D2168" s="20">
        <f>IF(C2168="","",IF(S2168="","خارج السنة المالية",INDEX(القوائم!$D$2:$D$13,S2168)))</f>
        <v/>
      </c>
      <c r="E2168" s="22" t="n"/>
      <c r="F2168" s="23" t="n"/>
      <c r="G2168" s="23" t="n"/>
      <c r="H2168" s="22" t="n"/>
      <c r="I2168" s="19" t="n"/>
      <c r="J2168" s="21" t="n"/>
      <c r="K2168" s="19" t="n"/>
      <c r="L2168" s="19" t="n"/>
      <c r="M2168" s="21" t="n"/>
      <c r="N2168" s="22" t="n"/>
      <c r="O2168" s="24">
        <f>IF(A2168&lt;&gt;"عهدة","",SUMIFS($G$8:$G$5007,$B$8:$B$5007,B2168,$A$8:$A$5007,"مصروف",$I$8:$I$5007,"&lt;&gt;مرفوض"))</f>
        <v/>
      </c>
      <c r="P2168" s="25">
        <f>IF(A2168&lt;&gt;"عهدة","",N(F2168)-O2168)</f>
        <v/>
      </c>
      <c r="Q2168" s="26">
        <f>IF(A2168="","",IF(A2168="عهدة",IF(N(F2168)=0,"⚠ أدخل قيمة العهدة",IF(P2168&lt;0,"⛔ عجز / زيادة مصروفات "&amp;TEXT(-P2168,"#,##0"),IF(COUNTIFS($B$8:$B$5007,B2168,$A$8:$A$5007,"مصروف",$I$8:$I$5007,"&lt;&gt;مرفوض",$K$8:$K$5007,"&lt;&gt;نعم")&gt;0,"⚠ "&amp;COUNTIFS($B$8:$B$5007,B2168,$A$8:$A$5007,"مصروف",$I$8:$I$5007,"&lt;&gt;مرفوض",$K$8:$K$5007,"&lt;&gt;نعم")&amp;" مصروف غير مسوى",IF(L2168="تمت التسوية",IF(P2168=0,"✔ متوازنة وتمت التسوية","✔ تمت التسوية – متبقي "&amp;TEXT(P2168,"#,##0")),IF(P2168&gt;0,"متبقي "&amp;TEXT(P2168,"#,##0"),"✔ متوازنة"))))),IF(R2168=0,"⚠ أضف سطر عهدة أولًا",IF(OR(C2168="",N(G2168)=0),"⚠ أكمل التاريخ والقيمة",IF(S2168="","⚠ التاريخ خارج السنة المالية",IF(H2168="","⚠ اختر بند الموازنة",IF(I2168="مرفوض","✖ مرفوض من المدير",IF(I2168&lt;&gt;"موافق","⏳ بانتظار موافقة المدير",IF(K2168&lt;&gt;"نعم","⚠ غير مسوى مع الحسابات","✔ معتمد ومسوى")))))))))</f>
        <v/>
      </c>
      <c r="R2168">
        <f>N(R2167)+IF(A2168="عهدة",1,0)</f>
        <v/>
      </c>
      <c r="S2168">
        <f>IF(C2168="","",IF(AND(C2168&gt;=DATE(2026,9,1),C2168&lt;=DATE(2027,8,31)),(YEAR(C2168)-2026)*12+MONTH(C2168)-8,""))</f>
        <v/>
      </c>
      <c r="T2168">
        <f>IF(AND(A2168="مصروف",R2168&gt;0,I2168="موافق",S2168&lt;&gt;"",H2168&lt;&gt;""),N(G2168),0)</f>
        <v/>
      </c>
    </row>
    <row r="2169">
      <c r="A2169" s="19" t="n"/>
      <c r="B2169" s="20">
        <f>IF(A2169="","",IF(R2169=0,"⚠ أضف سطر عهدة أولًا","BDR-"&amp;TEXT(R2169,"000")))</f>
        <v/>
      </c>
      <c r="C2169" s="21" t="n"/>
      <c r="D2169" s="20">
        <f>IF(C2169="","",IF(S2169="","خارج السنة المالية",INDEX(القوائم!$D$2:$D$13,S2169)))</f>
        <v/>
      </c>
      <c r="E2169" s="22" t="n"/>
      <c r="F2169" s="23" t="n"/>
      <c r="G2169" s="23" t="n"/>
      <c r="H2169" s="22" t="n"/>
      <c r="I2169" s="19" t="n"/>
      <c r="J2169" s="21" t="n"/>
      <c r="K2169" s="19" t="n"/>
      <c r="L2169" s="19" t="n"/>
      <c r="M2169" s="21" t="n"/>
      <c r="N2169" s="22" t="n"/>
      <c r="O2169" s="24">
        <f>IF(A2169&lt;&gt;"عهدة","",SUMIFS($G$8:$G$5007,$B$8:$B$5007,B2169,$A$8:$A$5007,"مصروف",$I$8:$I$5007,"&lt;&gt;مرفوض"))</f>
        <v/>
      </c>
      <c r="P2169" s="25">
        <f>IF(A2169&lt;&gt;"عهدة","",N(F2169)-O2169)</f>
        <v/>
      </c>
      <c r="Q2169" s="26">
        <f>IF(A2169="","",IF(A2169="عهدة",IF(N(F2169)=0,"⚠ أدخل قيمة العهدة",IF(P2169&lt;0,"⛔ عجز / زيادة مصروفات "&amp;TEXT(-P2169,"#,##0"),IF(COUNTIFS($B$8:$B$5007,B2169,$A$8:$A$5007,"مصروف",$I$8:$I$5007,"&lt;&gt;مرفوض",$K$8:$K$5007,"&lt;&gt;نعم")&gt;0,"⚠ "&amp;COUNTIFS($B$8:$B$5007,B2169,$A$8:$A$5007,"مصروف",$I$8:$I$5007,"&lt;&gt;مرفوض",$K$8:$K$5007,"&lt;&gt;نعم")&amp;" مصروف غير مسوى",IF(L2169="تمت التسوية",IF(P2169=0,"✔ متوازنة وتمت التسوية","✔ تمت التسوية – متبقي "&amp;TEXT(P2169,"#,##0")),IF(P2169&gt;0,"متبقي "&amp;TEXT(P2169,"#,##0"),"✔ متوازنة"))))),IF(R2169=0,"⚠ أضف سطر عهدة أولًا",IF(OR(C2169="",N(G2169)=0),"⚠ أكمل التاريخ والقيمة",IF(S2169="","⚠ التاريخ خارج السنة المالية",IF(H2169="","⚠ اختر بند الموازنة",IF(I2169="مرفوض","✖ مرفوض من المدير",IF(I2169&lt;&gt;"موافق","⏳ بانتظار موافقة المدير",IF(K2169&lt;&gt;"نعم","⚠ غير مسوى مع الحسابات","✔ معتمد ومسوى")))))))))</f>
        <v/>
      </c>
      <c r="R2169">
        <f>N(R2168)+IF(A2169="عهدة",1,0)</f>
        <v/>
      </c>
      <c r="S2169">
        <f>IF(C2169="","",IF(AND(C2169&gt;=DATE(2026,9,1),C2169&lt;=DATE(2027,8,31)),(YEAR(C2169)-2026)*12+MONTH(C2169)-8,""))</f>
        <v/>
      </c>
      <c r="T2169">
        <f>IF(AND(A2169="مصروف",R2169&gt;0,I2169="موافق",S2169&lt;&gt;"",H2169&lt;&gt;""),N(G2169),0)</f>
        <v/>
      </c>
    </row>
    <row r="2170">
      <c r="A2170" s="19" t="n"/>
      <c r="B2170" s="20">
        <f>IF(A2170="","",IF(R2170=0,"⚠ أضف سطر عهدة أولًا","BDR-"&amp;TEXT(R2170,"000")))</f>
        <v/>
      </c>
      <c r="C2170" s="21" t="n"/>
      <c r="D2170" s="20">
        <f>IF(C2170="","",IF(S2170="","خارج السنة المالية",INDEX(القوائم!$D$2:$D$13,S2170)))</f>
        <v/>
      </c>
      <c r="E2170" s="22" t="n"/>
      <c r="F2170" s="23" t="n"/>
      <c r="G2170" s="23" t="n"/>
      <c r="H2170" s="22" t="n"/>
      <c r="I2170" s="19" t="n"/>
      <c r="J2170" s="21" t="n"/>
      <c r="K2170" s="19" t="n"/>
      <c r="L2170" s="19" t="n"/>
      <c r="M2170" s="21" t="n"/>
      <c r="N2170" s="22" t="n"/>
      <c r="O2170" s="24">
        <f>IF(A2170&lt;&gt;"عهدة","",SUMIFS($G$8:$G$5007,$B$8:$B$5007,B2170,$A$8:$A$5007,"مصروف",$I$8:$I$5007,"&lt;&gt;مرفوض"))</f>
        <v/>
      </c>
      <c r="P2170" s="25">
        <f>IF(A2170&lt;&gt;"عهدة","",N(F2170)-O2170)</f>
        <v/>
      </c>
      <c r="Q2170" s="26">
        <f>IF(A2170="","",IF(A2170="عهدة",IF(N(F2170)=0,"⚠ أدخل قيمة العهدة",IF(P2170&lt;0,"⛔ عجز / زيادة مصروفات "&amp;TEXT(-P2170,"#,##0"),IF(COUNTIFS($B$8:$B$5007,B2170,$A$8:$A$5007,"مصروف",$I$8:$I$5007,"&lt;&gt;مرفوض",$K$8:$K$5007,"&lt;&gt;نعم")&gt;0,"⚠ "&amp;COUNTIFS($B$8:$B$5007,B2170,$A$8:$A$5007,"مصروف",$I$8:$I$5007,"&lt;&gt;مرفوض",$K$8:$K$5007,"&lt;&gt;نعم")&amp;" مصروف غير مسوى",IF(L2170="تمت التسوية",IF(P2170=0,"✔ متوازنة وتمت التسوية","✔ تمت التسوية – متبقي "&amp;TEXT(P2170,"#,##0")),IF(P2170&gt;0,"متبقي "&amp;TEXT(P2170,"#,##0"),"✔ متوازنة"))))),IF(R2170=0,"⚠ أضف سطر عهدة أولًا",IF(OR(C2170="",N(G2170)=0),"⚠ أكمل التاريخ والقيمة",IF(S2170="","⚠ التاريخ خارج السنة المالية",IF(H2170="","⚠ اختر بند الموازنة",IF(I2170="مرفوض","✖ مرفوض من المدير",IF(I2170&lt;&gt;"موافق","⏳ بانتظار موافقة المدير",IF(K2170&lt;&gt;"نعم","⚠ غير مسوى مع الحسابات","✔ معتمد ومسوى")))))))))</f>
        <v/>
      </c>
      <c r="R2170">
        <f>N(R2169)+IF(A2170="عهدة",1,0)</f>
        <v/>
      </c>
      <c r="S2170">
        <f>IF(C2170="","",IF(AND(C2170&gt;=DATE(2026,9,1),C2170&lt;=DATE(2027,8,31)),(YEAR(C2170)-2026)*12+MONTH(C2170)-8,""))</f>
        <v/>
      </c>
      <c r="T2170">
        <f>IF(AND(A2170="مصروف",R2170&gt;0,I2170="موافق",S2170&lt;&gt;"",H2170&lt;&gt;""),N(G2170),0)</f>
        <v/>
      </c>
    </row>
    <row r="2171">
      <c r="A2171" s="19" t="n"/>
      <c r="B2171" s="20">
        <f>IF(A2171="","",IF(R2171=0,"⚠ أضف سطر عهدة أولًا","BDR-"&amp;TEXT(R2171,"000")))</f>
        <v/>
      </c>
      <c r="C2171" s="21" t="n"/>
      <c r="D2171" s="20">
        <f>IF(C2171="","",IF(S2171="","خارج السنة المالية",INDEX(القوائم!$D$2:$D$13,S2171)))</f>
        <v/>
      </c>
      <c r="E2171" s="22" t="n"/>
      <c r="F2171" s="23" t="n"/>
      <c r="G2171" s="23" t="n"/>
      <c r="H2171" s="22" t="n"/>
      <c r="I2171" s="19" t="n"/>
      <c r="J2171" s="21" t="n"/>
      <c r="K2171" s="19" t="n"/>
      <c r="L2171" s="19" t="n"/>
      <c r="M2171" s="21" t="n"/>
      <c r="N2171" s="22" t="n"/>
      <c r="O2171" s="24">
        <f>IF(A2171&lt;&gt;"عهدة","",SUMIFS($G$8:$G$5007,$B$8:$B$5007,B2171,$A$8:$A$5007,"مصروف",$I$8:$I$5007,"&lt;&gt;مرفوض"))</f>
        <v/>
      </c>
      <c r="P2171" s="25">
        <f>IF(A2171&lt;&gt;"عهدة","",N(F2171)-O2171)</f>
        <v/>
      </c>
      <c r="Q2171" s="26">
        <f>IF(A2171="","",IF(A2171="عهدة",IF(N(F2171)=0,"⚠ أدخل قيمة العهدة",IF(P2171&lt;0,"⛔ عجز / زيادة مصروفات "&amp;TEXT(-P2171,"#,##0"),IF(COUNTIFS($B$8:$B$5007,B2171,$A$8:$A$5007,"مصروف",$I$8:$I$5007,"&lt;&gt;مرفوض",$K$8:$K$5007,"&lt;&gt;نعم")&gt;0,"⚠ "&amp;COUNTIFS($B$8:$B$5007,B2171,$A$8:$A$5007,"مصروف",$I$8:$I$5007,"&lt;&gt;مرفوض",$K$8:$K$5007,"&lt;&gt;نعم")&amp;" مصروف غير مسوى",IF(L2171="تمت التسوية",IF(P2171=0,"✔ متوازنة وتمت التسوية","✔ تمت التسوية – متبقي "&amp;TEXT(P2171,"#,##0")),IF(P2171&gt;0,"متبقي "&amp;TEXT(P2171,"#,##0"),"✔ متوازنة"))))),IF(R2171=0,"⚠ أضف سطر عهدة أولًا",IF(OR(C2171="",N(G2171)=0),"⚠ أكمل التاريخ والقيمة",IF(S2171="","⚠ التاريخ خارج السنة المالية",IF(H2171="","⚠ اختر بند الموازنة",IF(I2171="مرفوض","✖ مرفوض من المدير",IF(I2171&lt;&gt;"موافق","⏳ بانتظار موافقة المدير",IF(K2171&lt;&gt;"نعم","⚠ غير مسوى مع الحسابات","✔ معتمد ومسوى")))))))))</f>
        <v/>
      </c>
      <c r="R2171">
        <f>N(R2170)+IF(A2171="عهدة",1,0)</f>
        <v/>
      </c>
      <c r="S2171">
        <f>IF(C2171="","",IF(AND(C2171&gt;=DATE(2026,9,1),C2171&lt;=DATE(2027,8,31)),(YEAR(C2171)-2026)*12+MONTH(C2171)-8,""))</f>
        <v/>
      </c>
      <c r="T2171">
        <f>IF(AND(A2171="مصروف",R2171&gt;0,I2171="موافق",S2171&lt;&gt;"",H2171&lt;&gt;""),N(G2171),0)</f>
        <v/>
      </c>
    </row>
    <row r="2172">
      <c r="A2172" s="19" t="n"/>
      <c r="B2172" s="20">
        <f>IF(A2172="","",IF(R2172=0,"⚠ أضف سطر عهدة أولًا","BDR-"&amp;TEXT(R2172,"000")))</f>
        <v/>
      </c>
      <c r="C2172" s="21" t="n"/>
      <c r="D2172" s="20">
        <f>IF(C2172="","",IF(S2172="","خارج السنة المالية",INDEX(القوائم!$D$2:$D$13,S2172)))</f>
        <v/>
      </c>
      <c r="E2172" s="22" t="n"/>
      <c r="F2172" s="23" t="n"/>
      <c r="G2172" s="23" t="n"/>
      <c r="H2172" s="22" t="n"/>
      <c r="I2172" s="19" t="n"/>
      <c r="J2172" s="21" t="n"/>
      <c r="K2172" s="19" t="n"/>
      <c r="L2172" s="19" t="n"/>
      <c r="M2172" s="21" t="n"/>
      <c r="N2172" s="22" t="n"/>
      <c r="O2172" s="24">
        <f>IF(A2172&lt;&gt;"عهدة","",SUMIFS($G$8:$G$5007,$B$8:$B$5007,B2172,$A$8:$A$5007,"مصروف",$I$8:$I$5007,"&lt;&gt;مرفوض"))</f>
        <v/>
      </c>
      <c r="P2172" s="25">
        <f>IF(A2172&lt;&gt;"عهدة","",N(F2172)-O2172)</f>
        <v/>
      </c>
      <c r="Q2172" s="26">
        <f>IF(A2172="","",IF(A2172="عهدة",IF(N(F2172)=0,"⚠ أدخل قيمة العهدة",IF(P2172&lt;0,"⛔ عجز / زيادة مصروفات "&amp;TEXT(-P2172,"#,##0"),IF(COUNTIFS($B$8:$B$5007,B2172,$A$8:$A$5007,"مصروف",$I$8:$I$5007,"&lt;&gt;مرفوض",$K$8:$K$5007,"&lt;&gt;نعم")&gt;0,"⚠ "&amp;COUNTIFS($B$8:$B$5007,B2172,$A$8:$A$5007,"مصروف",$I$8:$I$5007,"&lt;&gt;مرفوض",$K$8:$K$5007,"&lt;&gt;نعم")&amp;" مصروف غير مسوى",IF(L2172="تمت التسوية",IF(P2172=0,"✔ متوازنة وتمت التسوية","✔ تمت التسوية – متبقي "&amp;TEXT(P2172,"#,##0")),IF(P2172&gt;0,"متبقي "&amp;TEXT(P2172,"#,##0"),"✔ متوازنة"))))),IF(R2172=0,"⚠ أضف سطر عهدة أولًا",IF(OR(C2172="",N(G2172)=0),"⚠ أكمل التاريخ والقيمة",IF(S2172="","⚠ التاريخ خارج السنة المالية",IF(H2172="","⚠ اختر بند الموازنة",IF(I2172="مرفوض","✖ مرفوض من المدير",IF(I2172&lt;&gt;"موافق","⏳ بانتظار موافقة المدير",IF(K2172&lt;&gt;"نعم","⚠ غير مسوى مع الحسابات","✔ معتمد ومسوى")))))))))</f>
        <v/>
      </c>
      <c r="R2172">
        <f>N(R2171)+IF(A2172="عهدة",1,0)</f>
        <v/>
      </c>
      <c r="S2172">
        <f>IF(C2172="","",IF(AND(C2172&gt;=DATE(2026,9,1),C2172&lt;=DATE(2027,8,31)),(YEAR(C2172)-2026)*12+MONTH(C2172)-8,""))</f>
        <v/>
      </c>
      <c r="T2172">
        <f>IF(AND(A2172="مصروف",R2172&gt;0,I2172="موافق",S2172&lt;&gt;"",H2172&lt;&gt;""),N(G2172),0)</f>
        <v/>
      </c>
    </row>
    <row r="2173">
      <c r="A2173" s="19" t="n"/>
      <c r="B2173" s="20">
        <f>IF(A2173="","",IF(R2173=0,"⚠ أضف سطر عهدة أولًا","BDR-"&amp;TEXT(R2173,"000")))</f>
        <v/>
      </c>
      <c r="C2173" s="21" t="n"/>
      <c r="D2173" s="20">
        <f>IF(C2173="","",IF(S2173="","خارج السنة المالية",INDEX(القوائم!$D$2:$D$13,S2173)))</f>
        <v/>
      </c>
      <c r="E2173" s="22" t="n"/>
      <c r="F2173" s="23" t="n"/>
      <c r="G2173" s="23" t="n"/>
      <c r="H2173" s="22" t="n"/>
      <c r="I2173" s="19" t="n"/>
      <c r="J2173" s="21" t="n"/>
      <c r="K2173" s="19" t="n"/>
      <c r="L2173" s="19" t="n"/>
      <c r="M2173" s="21" t="n"/>
      <c r="N2173" s="22" t="n"/>
      <c r="O2173" s="24">
        <f>IF(A2173&lt;&gt;"عهدة","",SUMIFS($G$8:$G$5007,$B$8:$B$5007,B2173,$A$8:$A$5007,"مصروف",$I$8:$I$5007,"&lt;&gt;مرفوض"))</f>
        <v/>
      </c>
      <c r="P2173" s="25">
        <f>IF(A2173&lt;&gt;"عهدة","",N(F2173)-O2173)</f>
        <v/>
      </c>
      <c r="Q2173" s="26">
        <f>IF(A2173="","",IF(A2173="عهدة",IF(N(F2173)=0,"⚠ أدخل قيمة العهدة",IF(P2173&lt;0,"⛔ عجز / زيادة مصروفات "&amp;TEXT(-P2173,"#,##0"),IF(COUNTIFS($B$8:$B$5007,B2173,$A$8:$A$5007,"مصروف",$I$8:$I$5007,"&lt;&gt;مرفوض",$K$8:$K$5007,"&lt;&gt;نعم")&gt;0,"⚠ "&amp;COUNTIFS($B$8:$B$5007,B2173,$A$8:$A$5007,"مصروف",$I$8:$I$5007,"&lt;&gt;مرفوض",$K$8:$K$5007,"&lt;&gt;نعم")&amp;" مصروف غير مسوى",IF(L2173="تمت التسوية",IF(P2173=0,"✔ متوازنة وتمت التسوية","✔ تمت التسوية – متبقي "&amp;TEXT(P2173,"#,##0")),IF(P2173&gt;0,"متبقي "&amp;TEXT(P2173,"#,##0"),"✔ متوازنة"))))),IF(R2173=0,"⚠ أضف سطر عهدة أولًا",IF(OR(C2173="",N(G2173)=0),"⚠ أكمل التاريخ والقيمة",IF(S2173="","⚠ التاريخ خارج السنة المالية",IF(H2173="","⚠ اختر بند الموازنة",IF(I2173="مرفوض","✖ مرفوض من المدير",IF(I2173&lt;&gt;"موافق","⏳ بانتظار موافقة المدير",IF(K2173&lt;&gt;"نعم","⚠ غير مسوى مع الحسابات","✔ معتمد ومسوى")))))))))</f>
        <v/>
      </c>
      <c r="R2173">
        <f>N(R2172)+IF(A2173="عهدة",1,0)</f>
        <v/>
      </c>
      <c r="S2173">
        <f>IF(C2173="","",IF(AND(C2173&gt;=DATE(2026,9,1),C2173&lt;=DATE(2027,8,31)),(YEAR(C2173)-2026)*12+MONTH(C2173)-8,""))</f>
        <v/>
      </c>
      <c r="T2173">
        <f>IF(AND(A2173="مصروف",R2173&gt;0,I2173="موافق",S2173&lt;&gt;"",H2173&lt;&gt;""),N(G2173),0)</f>
        <v/>
      </c>
    </row>
    <row r="2174">
      <c r="A2174" s="19" t="n"/>
      <c r="B2174" s="20">
        <f>IF(A2174="","",IF(R2174=0,"⚠ أضف سطر عهدة أولًا","BDR-"&amp;TEXT(R2174,"000")))</f>
        <v/>
      </c>
      <c r="C2174" s="21" t="n"/>
      <c r="D2174" s="20">
        <f>IF(C2174="","",IF(S2174="","خارج السنة المالية",INDEX(القوائم!$D$2:$D$13,S2174)))</f>
        <v/>
      </c>
      <c r="E2174" s="22" t="n"/>
      <c r="F2174" s="23" t="n"/>
      <c r="G2174" s="23" t="n"/>
      <c r="H2174" s="22" t="n"/>
      <c r="I2174" s="19" t="n"/>
      <c r="J2174" s="21" t="n"/>
      <c r="K2174" s="19" t="n"/>
      <c r="L2174" s="19" t="n"/>
      <c r="M2174" s="21" t="n"/>
      <c r="N2174" s="22" t="n"/>
      <c r="O2174" s="24">
        <f>IF(A2174&lt;&gt;"عهدة","",SUMIFS($G$8:$G$5007,$B$8:$B$5007,B2174,$A$8:$A$5007,"مصروف",$I$8:$I$5007,"&lt;&gt;مرفوض"))</f>
        <v/>
      </c>
      <c r="P2174" s="25">
        <f>IF(A2174&lt;&gt;"عهدة","",N(F2174)-O2174)</f>
        <v/>
      </c>
      <c r="Q2174" s="26">
        <f>IF(A2174="","",IF(A2174="عهدة",IF(N(F2174)=0,"⚠ أدخل قيمة العهدة",IF(P2174&lt;0,"⛔ عجز / زيادة مصروفات "&amp;TEXT(-P2174,"#,##0"),IF(COUNTIFS($B$8:$B$5007,B2174,$A$8:$A$5007,"مصروف",$I$8:$I$5007,"&lt;&gt;مرفوض",$K$8:$K$5007,"&lt;&gt;نعم")&gt;0,"⚠ "&amp;COUNTIFS($B$8:$B$5007,B2174,$A$8:$A$5007,"مصروف",$I$8:$I$5007,"&lt;&gt;مرفوض",$K$8:$K$5007,"&lt;&gt;نعم")&amp;" مصروف غير مسوى",IF(L2174="تمت التسوية",IF(P2174=0,"✔ متوازنة وتمت التسوية","✔ تمت التسوية – متبقي "&amp;TEXT(P2174,"#,##0")),IF(P2174&gt;0,"متبقي "&amp;TEXT(P2174,"#,##0"),"✔ متوازنة"))))),IF(R2174=0,"⚠ أضف سطر عهدة أولًا",IF(OR(C2174="",N(G2174)=0),"⚠ أكمل التاريخ والقيمة",IF(S2174="","⚠ التاريخ خارج السنة المالية",IF(H2174="","⚠ اختر بند الموازنة",IF(I2174="مرفوض","✖ مرفوض من المدير",IF(I2174&lt;&gt;"موافق","⏳ بانتظار موافقة المدير",IF(K2174&lt;&gt;"نعم","⚠ غير مسوى مع الحسابات","✔ معتمد ومسوى")))))))))</f>
        <v/>
      </c>
      <c r="R2174">
        <f>N(R2173)+IF(A2174="عهدة",1,0)</f>
        <v/>
      </c>
      <c r="S2174">
        <f>IF(C2174="","",IF(AND(C2174&gt;=DATE(2026,9,1),C2174&lt;=DATE(2027,8,31)),(YEAR(C2174)-2026)*12+MONTH(C2174)-8,""))</f>
        <v/>
      </c>
      <c r="T2174">
        <f>IF(AND(A2174="مصروف",R2174&gt;0,I2174="موافق",S2174&lt;&gt;"",H2174&lt;&gt;""),N(G2174),0)</f>
        <v/>
      </c>
    </row>
    <row r="2175">
      <c r="A2175" s="19" t="n"/>
      <c r="B2175" s="20">
        <f>IF(A2175="","",IF(R2175=0,"⚠ أضف سطر عهدة أولًا","BDR-"&amp;TEXT(R2175,"000")))</f>
        <v/>
      </c>
      <c r="C2175" s="21" t="n"/>
      <c r="D2175" s="20">
        <f>IF(C2175="","",IF(S2175="","خارج السنة المالية",INDEX(القوائم!$D$2:$D$13,S2175)))</f>
        <v/>
      </c>
      <c r="E2175" s="22" t="n"/>
      <c r="F2175" s="23" t="n"/>
      <c r="G2175" s="23" t="n"/>
      <c r="H2175" s="22" t="n"/>
      <c r="I2175" s="19" t="n"/>
      <c r="J2175" s="21" t="n"/>
      <c r="K2175" s="19" t="n"/>
      <c r="L2175" s="19" t="n"/>
      <c r="M2175" s="21" t="n"/>
      <c r="N2175" s="22" t="n"/>
      <c r="O2175" s="24">
        <f>IF(A2175&lt;&gt;"عهدة","",SUMIFS($G$8:$G$5007,$B$8:$B$5007,B2175,$A$8:$A$5007,"مصروف",$I$8:$I$5007,"&lt;&gt;مرفوض"))</f>
        <v/>
      </c>
      <c r="P2175" s="25">
        <f>IF(A2175&lt;&gt;"عهدة","",N(F2175)-O2175)</f>
        <v/>
      </c>
      <c r="Q2175" s="26">
        <f>IF(A2175="","",IF(A2175="عهدة",IF(N(F2175)=0,"⚠ أدخل قيمة العهدة",IF(P2175&lt;0,"⛔ عجز / زيادة مصروفات "&amp;TEXT(-P2175,"#,##0"),IF(COUNTIFS($B$8:$B$5007,B2175,$A$8:$A$5007,"مصروف",$I$8:$I$5007,"&lt;&gt;مرفوض",$K$8:$K$5007,"&lt;&gt;نعم")&gt;0,"⚠ "&amp;COUNTIFS($B$8:$B$5007,B2175,$A$8:$A$5007,"مصروف",$I$8:$I$5007,"&lt;&gt;مرفوض",$K$8:$K$5007,"&lt;&gt;نعم")&amp;" مصروف غير مسوى",IF(L2175="تمت التسوية",IF(P2175=0,"✔ متوازنة وتمت التسوية","✔ تمت التسوية – متبقي "&amp;TEXT(P2175,"#,##0")),IF(P2175&gt;0,"متبقي "&amp;TEXT(P2175,"#,##0"),"✔ متوازنة"))))),IF(R2175=0,"⚠ أضف سطر عهدة أولًا",IF(OR(C2175="",N(G2175)=0),"⚠ أكمل التاريخ والقيمة",IF(S2175="","⚠ التاريخ خارج السنة المالية",IF(H2175="","⚠ اختر بند الموازنة",IF(I2175="مرفوض","✖ مرفوض من المدير",IF(I2175&lt;&gt;"موافق","⏳ بانتظار موافقة المدير",IF(K2175&lt;&gt;"نعم","⚠ غير مسوى مع الحسابات","✔ معتمد ومسوى")))))))))</f>
        <v/>
      </c>
      <c r="R2175">
        <f>N(R2174)+IF(A2175="عهدة",1,0)</f>
        <v/>
      </c>
      <c r="S2175">
        <f>IF(C2175="","",IF(AND(C2175&gt;=DATE(2026,9,1),C2175&lt;=DATE(2027,8,31)),(YEAR(C2175)-2026)*12+MONTH(C2175)-8,""))</f>
        <v/>
      </c>
      <c r="T2175">
        <f>IF(AND(A2175="مصروف",R2175&gt;0,I2175="موافق",S2175&lt;&gt;"",H2175&lt;&gt;""),N(G2175),0)</f>
        <v/>
      </c>
    </row>
    <row r="2176">
      <c r="A2176" s="19" t="n"/>
      <c r="B2176" s="20">
        <f>IF(A2176="","",IF(R2176=0,"⚠ أضف سطر عهدة أولًا","BDR-"&amp;TEXT(R2176,"000")))</f>
        <v/>
      </c>
      <c r="C2176" s="21" t="n"/>
      <c r="D2176" s="20">
        <f>IF(C2176="","",IF(S2176="","خارج السنة المالية",INDEX(القوائم!$D$2:$D$13,S2176)))</f>
        <v/>
      </c>
      <c r="E2176" s="22" t="n"/>
      <c r="F2176" s="23" t="n"/>
      <c r="G2176" s="23" t="n"/>
      <c r="H2176" s="22" t="n"/>
      <c r="I2176" s="19" t="n"/>
      <c r="J2176" s="21" t="n"/>
      <c r="K2176" s="19" t="n"/>
      <c r="L2176" s="19" t="n"/>
      <c r="M2176" s="21" t="n"/>
      <c r="N2176" s="22" t="n"/>
      <c r="O2176" s="24">
        <f>IF(A2176&lt;&gt;"عهدة","",SUMIFS($G$8:$G$5007,$B$8:$B$5007,B2176,$A$8:$A$5007,"مصروف",$I$8:$I$5007,"&lt;&gt;مرفوض"))</f>
        <v/>
      </c>
      <c r="P2176" s="25">
        <f>IF(A2176&lt;&gt;"عهدة","",N(F2176)-O2176)</f>
        <v/>
      </c>
      <c r="Q2176" s="26">
        <f>IF(A2176="","",IF(A2176="عهدة",IF(N(F2176)=0,"⚠ أدخل قيمة العهدة",IF(P2176&lt;0,"⛔ عجز / زيادة مصروفات "&amp;TEXT(-P2176,"#,##0"),IF(COUNTIFS($B$8:$B$5007,B2176,$A$8:$A$5007,"مصروف",$I$8:$I$5007,"&lt;&gt;مرفوض",$K$8:$K$5007,"&lt;&gt;نعم")&gt;0,"⚠ "&amp;COUNTIFS($B$8:$B$5007,B2176,$A$8:$A$5007,"مصروف",$I$8:$I$5007,"&lt;&gt;مرفوض",$K$8:$K$5007,"&lt;&gt;نعم")&amp;" مصروف غير مسوى",IF(L2176="تمت التسوية",IF(P2176=0,"✔ متوازنة وتمت التسوية","✔ تمت التسوية – متبقي "&amp;TEXT(P2176,"#,##0")),IF(P2176&gt;0,"متبقي "&amp;TEXT(P2176,"#,##0"),"✔ متوازنة"))))),IF(R2176=0,"⚠ أضف سطر عهدة أولًا",IF(OR(C2176="",N(G2176)=0),"⚠ أكمل التاريخ والقيمة",IF(S2176="","⚠ التاريخ خارج السنة المالية",IF(H2176="","⚠ اختر بند الموازنة",IF(I2176="مرفوض","✖ مرفوض من المدير",IF(I2176&lt;&gt;"موافق","⏳ بانتظار موافقة المدير",IF(K2176&lt;&gt;"نعم","⚠ غير مسوى مع الحسابات","✔ معتمد ومسوى")))))))))</f>
        <v/>
      </c>
      <c r="R2176">
        <f>N(R2175)+IF(A2176="عهدة",1,0)</f>
        <v/>
      </c>
      <c r="S2176">
        <f>IF(C2176="","",IF(AND(C2176&gt;=DATE(2026,9,1),C2176&lt;=DATE(2027,8,31)),(YEAR(C2176)-2026)*12+MONTH(C2176)-8,""))</f>
        <v/>
      </c>
      <c r="T2176">
        <f>IF(AND(A2176="مصروف",R2176&gt;0,I2176="موافق",S2176&lt;&gt;"",H2176&lt;&gt;""),N(G2176),0)</f>
        <v/>
      </c>
    </row>
    <row r="2177">
      <c r="A2177" s="19" t="n"/>
      <c r="B2177" s="20">
        <f>IF(A2177="","",IF(R2177=0,"⚠ أضف سطر عهدة أولًا","BDR-"&amp;TEXT(R2177,"000")))</f>
        <v/>
      </c>
      <c r="C2177" s="21" t="n"/>
      <c r="D2177" s="20">
        <f>IF(C2177="","",IF(S2177="","خارج السنة المالية",INDEX(القوائم!$D$2:$D$13,S2177)))</f>
        <v/>
      </c>
      <c r="E2177" s="22" t="n"/>
      <c r="F2177" s="23" t="n"/>
      <c r="G2177" s="23" t="n"/>
      <c r="H2177" s="22" t="n"/>
      <c r="I2177" s="19" t="n"/>
      <c r="J2177" s="21" t="n"/>
      <c r="K2177" s="19" t="n"/>
      <c r="L2177" s="19" t="n"/>
      <c r="M2177" s="21" t="n"/>
      <c r="N2177" s="22" t="n"/>
      <c r="O2177" s="24">
        <f>IF(A2177&lt;&gt;"عهدة","",SUMIFS($G$8:$G$5007,$B$8:$B$5007,B2177,$A$8:$A$5007,"مصروف",$I$8:$I$5007,"&lt;&gt;مرفوض"))</f>
        <v/>
      </c>
      <c r="P2177" s="25">
        <f>IF(A2177&lt;&gt;"عهدة","",N(F2177)-O2177)</f>
        <v/>
      </c>
      <c r="Q2177" s="26">
        <f>IF(A2177="","",IF(A2177="عهدة",IF(N(F2177)=0,"⚠ أدخل قيمة العهدة",IF(P2177&lt;0,"⛔ عجز / زيادة مصروفات "&amp;TEXT(-P2177,"#,##0"),IF(COUNTIFS($B$8:$B$5007,B2177,$A$8:$A$5007,"مصروف",$I$8:$I$5007,"&lt;&gt;مرفوض",$K$8:$K$5007,"&lt;&gt;نعم")&gt;0,"⚠ "&amp;COUNTIFS($B$8:$B$5007,B2177,$A$8:$A$5007,"مصروف",$I$8:$I$5007,"&lt;&gt;مرفوض",$K$8:$K$5007,"&lt;&gt;نعم")&amp;" مصروف غير مسوى",IF(L2177="تمت التسوية",IF(P2177=0,"✔ متوازنة وتمت التسوية","✔ تمت التسوية – متبقي "&amp;TEXT(P2177,"#,##0")),IF(P2177&gt;0,"متبقي "&amp;TEXT(P2177,"#,##0"),"✔ متوازنة"))))),IF(R2177=0,"⚠ أضف سطر عهدة أولًا",IF(OR(C2177="",N(G2177)=0),"⚠ أكمل التاريخ والقيمة",IF(S2177="","⚠ التاريخ خارج السنة المالية",IF(H2177="","⚠ اختر بند الموازنة",IF(I2177="مرفوض","✖ مرفوض من المدير",IF(I2177&lt;&gt;"موافق","⏳ بانتظار موافقة المدير",IF(K2177&lt;&gt;"نعم","⚠ غير مسوى مع الحسابات","✔ معتمد ومسوى")))))))))</f>
        <v/>
      </c>
      <c r="R2177">
        <f>N(R2176)+IF(A2177="عهدة",1,0)</f>
        <v/>
      </c>
      <c r="S2177">
        <f>IF(C2177="","",IF(AND(C2177&gt;=DATE(2026,9,1),C2177&lt;=DATE(2027,8,31)),(YEAR(C2177)-2026)*12+MONTH(C2177)-8,""))</f>
        <v/>
      </c>
      <c r="T2177">
        <f>IF(AND(A2177="مصروف",R2177&gt;0,I2177="موافق",S2177&lt;&gt;"",H2177&lt;&gt;""),N(G2177),0)</f>
        <v/>
      </c>
    </row>
    <row r="2178">
      <c r="A2178" s="19" t="n"/>
      <c r="B2178" s="20">
        <f>IF(A2178="","",IF(R2178=0,"⚠ أضف سطر عهدة أولًا","BDR-"&amp;TEXT(R2178,"000")))</f>
        <v/>
      </c>
      <c r="C2178" s="21" t="n"/>
      <c r="D2178" s="20">
        <f>IF(C2178="","",IF(S2178="","خارج السنة المالية",INDEX(القوائم!$D$2:$D$13,S2178)))</f>
        <v/>
      </c>
      <c r="E2178" s="22" t="n"/>
      <c r="F2178" s="23" t="n"/>
      <c r="G2178" s="23" t="n"/>
      <c r="H2178" s="22" t="n"/>
      <c r="I2178" s="19" t="n"/>
      <c r="J2178" s="21" t="n"/>
      <c r="K2178" s="19" t="n"/>
      <c r="L2178" s="19" t="n"/>
      <c r="M2178" s="21" t="n"/>
      <c r="N2178" s="22" t="n"/>
      <c r="O2178" s="24">
        <f>IF(A2178&lt;&gt;"عهدة","",SUMIFS($G$8:$G$5007,$B$8:$B$5007,B2178,$A$8:$A$5007,"مصروف",$I$8:$I$5007,"&lt;&gt;مرفوض"))</f>
        <v/>
      </c>
      <c r="P2178" s="25">
        <f>IF(A2178&lt;&gt;"عهدة","",N(F2178)-O2178)</f>
        <v/>
      </c>
      <c r="Q2178" s="26">
        <f>IF(A2178="","",IF(A2178="عهدة",IF(N(F2178)=0,"⚠ أدخل قيمة العهدة",IF(P2178&lt;0,"⛔ عجز / زيادة مصروفات "&amp;TEXT(-P2178,"#,##0"),IF(COUNTIFS($B$8:$B$5007,B2178,$A$8:$A$5007,"مصروف",$I$8:$I$5007,"&lt;&gt;مرفوض",$K$8:$K$5007,"&lt;&gt;نعم")&gt;0,"⚠ "&amp;COUNTIFS($B$8:$B$5007,B2178,$A$8:$A$5007,"مصروف",$I$8:$I$5007,"&lt;&gt;مرفوض",$K$8:$K$5007,"&lt;&gt;نعم")&amp;" مصروف غير مسوى",IF(L2178="تمت التسوية",IF(P2178=0,"✔ متوازنة وتمت التسوية","✔ تمت التسوية – متبقي "&amp;TEXT(P2178,"#,##0")),IF(P2178&gt;0,"متبقي "&amp;TEXT(P2178,"#,##0"),"✔ متوازنة"))))),IF(R2178=0,"⚠ أضف سطر عهدة أولًا",IF(OR(C2178="",N(G2178)=0),"⚠ أكمل التاريخ والقيمة",IF(S2178="","⚠ التاريخ خارج السنة المالية",IF(H2178="","⚠ اختر بند الموازنة",IF(I2178="مرفوض","✖ مرفوض من المدير",IF(I2178&lt;&gt;"موافق","⏳ بانتظار موافقة المدير",IF(K2178&lt;&gt;"نعم","⚠ غير مسوى مع الحسابات","✔ معتمد ومسوى")))))))))</f>
        <v/>
      </c>
      <c r="R2178">
        <f>N(R2177)+IF(A2178="عهدة",1,0)</f>
        <v/>
      </c>
      <c r="S2178">
        <f>IF(C2178="","",IF(AND(C2178&gt;=DATE(2026,9,1),C2178&lt;=DATE(2027,8,31)),(YEAR(C2178)-2026)*12+MONTH(C2178)-8,""))</f>
        <v/>
      </c>
      <c r="T2178">
        <f>IF(AND(A2178="مصروف",R2178&gt;0,I2178="موافق",S2178&lt;&gt;"",H2178&lt;&gt;""),N(G2178),0)</f>
        <v/>
      </c>
    </row>
    <row r="2179">
      <c r="A2179" s="19" t="n"/>
      <c r="B2179" s="20">
        <f>IF(A2179="","",IF(R2179=0,"⚠ أضف سطر عهدة أولًا","BDR-"&amp;TEXT(R2179,"000")))</f>
        <v/>
      </c>
      <c r="C2179" s="21" t="n"/>
      <c r="D2179" s="20">
        <f>IF(C2179="","",IF(S2179="","خارج السنة المالية",INDEX(القوائم!$D$2:$D$13,S2179)))</f>
        <v/>
      </c>
      <c r="E2179" s="22" t="n"/>
      <c r="F2179" s="23" t="n"/>
      <c r="G2179" s="23" t="n"/>
      <c r="H2179" s="22" t="n"/>
      <c r="I2179" s="19" t="n"/>
      <c r="J2179" s="21" t="n"/>
      <c r="K2179" s="19" t="n"/>
      <c r="L2179" s="19" t="n"/>
      <c r="M2179" s="21" t="n"/>
      <c r="N2179" s="22" t="n"/>
      <c r="O2179" s="24">
        <f>IF(A2179&lt;&gt;"عهدة","",SUMIFS($G$8:$G$5007,$B$8:$B$5007,B2179,$A$8:$A$5007,"مصروف",$I$8:$I$5007,"&lt;&gt;مرفوض"))</f>
        <v/>
      </c>
      <c r="P2179" s="25">
        <f>IF(A2179&lt;&gt;"عهدة","",N(F2179)-O2179)</f>
        <v/>
      </c>
      <c r="Q2179" s="26">
        <f>IF(A2179="","",IF(A2179="عهدة",IF(N(F2179)=0,"⚠ أدخل قيمة العهدة",IF(P2179&lt;0,"⛔ عجز / زيادة مصروفات "&amp;TEXT(-P2179,"#,##0"),IF(COUNTIFS($B$8:$B$5007,B2179,$A$8:$A$5007,"مصروف",$I$8:$I$5007,"&lt;&gt;مرفوض",$K$8:$K$5007,"&lt;&gt;نعم")&gt;0,"⚠ "&amp;COUNTIFS($B$8:$B$5007,B2179,$A$8:$A$5007,"مصروف",$I$8:$I$5007,"&lt;&gt;مرفوض",$K$8:$K$5007,"&lt;&gt;نعم")&amp;" مصروف غير مسوى",IF(L2179="تمت التسوية",IF(P2179=0,"✔ متوازنة وتمت التسوية","✔ تمت التسوية – متبقي "&amp;TEXT(P2179,"#,##0")),IF(P2179&gt;0,"متبقي "&amp;TEXT(P2179,"#,##0"),"✔ متوازنة"))))),IF(R2179=0,"⚠ أضف سطر عهدة أولًا",IF(OR(C2179="",N(G2179)=0),"⚠ أكمل التاريخ والقيمة",IF(S2179="","⚠ التاريخ خارج السنة المالية",IF(H2179="","⚠ اختر بند الموازنة",IF(I2179="مرفوض","✖ مرفوض من المدير",IF(I2179&lt;&gt;"موافق","⏳ بانتظار موافقة المدير",IF(K2179&lt;&gt;"نعم","⚠ غير مسوى مع الحسابات","✔ معتمد ومسوى")))))))))</f>
        <v/>
      </c>
      <c r="R2179">
        <f>N(R2178)+IF(A2179="عهدة",1,0)</f>
        <v/>
      </c>
      <c r="S2179">
        <f>IF(C2179="","",IF(AND(C2179&gt;=DATE(2026,9,1),C2179&lt;=DATE(2027,8,31)),(YEAR(C2179)-2026)*12+MONTH(C2179)-8,""))</f>
        <v/>
      </c>
      <c r="T2179">
        <f>IF(AND(A2179="مصروف",R2179&gt;0,I2179="موافق",S2179&lt;&gt;"",H2179&lt;&gt;""),N(G2179),0)</f>
        <v/>
      </c>
    </row>
    <row r="2180">
      <c r="A2180" s="19" t="n"/>
      <c r="B2180" s="20">
        <f>IF(A2180="","",IF(R2180=0,"⚠ أضف سطر عهدة أولًا","BDR-"&amp;TEXT(R2180,"000")))</f>
        <v/>
      </c>
      <c r="C2180" s="21" t="n"/>
      <c r="D2180" s="20">
        <f>IF(C2180="","",IF(S2180="","خارج السنة المالية",INDEX(القوائم!$D$2:$D$13,S2180)))</f>
        <v/>
      </c>
      <c r="E2180" s="22" t="n"/>
      <c r="F2180" s="23" t="n"/>
      <c r="G2180" s="23" t="n"/>
      <c r="H2180" s="22" t="n"/>
      <c r="I2180" s="19" t="n"/>
      <c r="J2180" s="21" t="n"/>
      <c r="K2180" s="19" t="n"/>
      <c r="L2180" s="19" t="n"/>
      <c r="M2180" s="21" t="n"/>
      <c r="N2180" s="22" t="n"/>
      <c r="O2180" s="24">
        <f>IF(A2180&lt;&gt;"عهدة","",SUMIFS($G$8:$G$5007,$B$8:$B$5007,B2180,$A$8:$A$5007,"مصروف",$I$8:$I$5007,"&lt;&gt;مرفوض"))</f>
        <v/>
      </c>
      <c r="P2180" s="25">
        <f>IF(A2180&lt;&gt;"عهدة","",N(F2180)-O2180)</f>
        <v/>
      </c>
      <c r="Q2180" s="26">
        <f>IF(A2180="","",IF(A2180="عهدة",IF(N(F2180)=0,"⚠ أدخل قيمة العهدة",IF(P2180&lt;0,"⛔ عجز / زيادة مصروفات "&amp;TEXT(-P2180,"#,##0"),IF(COUNTIFS($B$8:$B$5007,B2180,$A$8:$A$5007,"مصروف",$I$8:$I$5007,"&lt;&gt;مرفوض",$K$8:$K$5007,"&lt;&gt;نعم")&gt;0,"⚠ "&amp;COUNTIFS($B$8:$B$5007,B2180,$A$8:$A$5007,"مصروف",$I$8:$I$5007,"&lt;&gt;مرفوض",$K$8:$K$5007,"&lt;&gt;نعم")&amp;" مصروف غير مسوى",IF(L2180="تمت التسوية",IF(P2180=0,"✔ متوازنة وتمت التسوية","✔ تمت التسوية – متبقي "&amp;TEXT(P2180,"#,##0")),IF(P2180&gt;0,"متبقي "&amp;TEXT(P2180,"#,##0"),"✔ متوازنة"))))),IF(R2180=0,"⚠ أضف سطر عهدة أولًا",IF(OR(C2180="",N(G2180)=0),"⚠ أكمل التاريخ والقيمة",IF(S2180="","⚠ التاريخ خارج السنة المالية",IF(H2180="","⚠ اختر بند الموازنة",IF(I2180="مرفوض","✖ مرفوض من المدير",IF(I2180&lt;&gt;"موافق","⏳ بانتظار موافقة المدير",IF(K2180&lt;&gt;"نعم","⚠ غير مسوى مع الحسابات","✔ معتمد ومسوى")))))))))</f>
        <v/>
      </c>
      <c r="R2180">
        <f>N(R2179)+IF(A2180="عهدة",1,0)</f>
        <v/>
      </c>
      <c r="S2180">
        <f>IF(C2180="","",IF(AND(C2180&gt;=DATE(2026,9,1),C2180&lt;=DATE(2027,8,31)),(YEAR(C2180)-2026)*12+MONTH(C2180)-8,""))</f>
        <v/>
      </c>
      <c r="T2180">
        <f>IF(AND(A2180="مصروف",R2180&gt;0,I2180="موافق",S2180&lt;&gt;"",H2180&lt;&gt;""),N(G2180),0)</f>
        <v/>
      </c>
    </row>
    <row r="2181">
      <c r="A2181" s="19" t="n"/>
      <c r="B2181" s="20">
        <f>IF(A2181="","",IF(R2181=0,"⚠ أضف سطر عهدة أولًا","BDR-"&amp;TEXT(R2181,"000")))</f>
        <v/>
      </c>
      <c r="C2181" s="21" t="n"/>
      <c r="D2181" s="20">
        <f>IF(C2181="","",IF(S2181="","خارج السنة المالية",INDEX(القوائم!$D$2:$D$13,S2181)))</f>
        <v/>
      </c>
      <c r="E2181" s="22" t="n"/>
      <c r="F2181" s="23" t="n"/>
      <c r="G2181" s="23" t="n"/>
      <c r="H2181" s="22" t="n"/>
      <c r="I2181" s="19" t="n"/>
      <c r="J2181" s="21" t="n"/>
      <c r="K2181" s="19" t="n"/>
      <c r="L2181" s="19" t="n"/>
      <c r="M2181" s="21" t="n"/>
      <c r="N2181" s="22" t="n"/>
      <c r="O2181" s="24">
        <f>IF(A2181&lt;&gt;"عهدة","",SUMIFS($G$8:$G$5007,$B$8:$B$5007,B2181,$A$8:$A$5007,"مصروف",$I$8:$I$5007,"&lt;&gt;مرفوض"))</f>
        <v/>
      </c>
      <c r="P2181" s="25">
        <f>IF(A2181&lt;&gt;"عهدة","",N(F2181)-O2181)</f>
        <v/>
      </c>
      <c r="Q2181" s="26">
        <f>IF(A2181="","",IF(A2181="عهدة",IF(N(F2181)=0,"⚠ أدخل قيمة العهدة",IF(P2181&lt;0,"⛔ عجز / زيادة مصروفات "&amp;TEXT(-P2181,"#,##0"),IF(COUNTIFS($B$8:$B$5007,B2181,$A$8:$A$5007,"مصروف",$I$8:$I$5007,"&lt;&gt;مرفوض",$K$8:$K$5007,"&lt;&gt;نعم")&gt;0,"⚠ "&amp;COUNTIFS($B$8:$B$5007,B2181,$A$8:$A$5007,"مصروف",$I$8:$I$5007,"&lt;&gt;مرفوض",$K$8:$K$5007,"&lt;&gt;نعم")&amp;" مصروف غير مسوى",IF(L2181="تمت التسوية",IF(P2181=0,"✔ متوازنة وتمت التسوية","✔ تمت التسوية – متبقي "&amp;TEXT(P2181,"#,##0")),IF(P2181&gt;0,"متبقي "&amp;TEXT(P2181,"#,##0"),"✔ متوازنة"))))),IF(R2181=0,"⚠ أضف سطر عهدة أولًا",IF(OR(C2181="",N(G2181)=0),"⚠ أكمل التاريخ والقيمة",IF(S2181="","⚠ التاريخ خارج السنة المالية",IF(H2181="","⚠ اختر بند الموازنة",IF(I2181="مرفوض","✖ مرفوض من المدير",IF(I2181&lt;&gt;"موافق","⏳ بانتظار موافقة المدير",IF(K2181&lt;&gt;"نعم","⚠ غير مسوى مع الحسابات","✔ معتمد ومسوى")))))))))</f>
        <v/>
      </c>
      <c r="R2181">
        <f>N(R2180)+IF(A2181="عهدة",1,0)</f>
        <v/>
      </c>
      <c r="S2181">
        <f>IF(C2181="","",IF(AND(C2181&gt;=DATE(2026,9,1),C2181&lt;=DATE(2027,8,31)),(YEAR(C2181)-2026)*12+MONTH(C2181)-8,""))</f>
        <v/>
      </c>
      <c r="T2181">
        <f>IF(AND(A2181="مصروف",R2181&gt;0,I2181="موافق",S2181&lt;&gt;"",H2181&lt;&gt;""),N(G2181),0)</f>
        <v/>
      </c>
    </row>
    <row r="2182">
      <c r="A2182" s="19" t="n"/>
      <c r="B2182" s="20">
        <f>IF(A2182="","",IF(R2182=0,"⚠ أضف سطر عهدة أولًا","BDR-"&amp;TEXT(R2182,"000")))</f>
        <v/>
      </c>
      <c r="C2182" s="21" t="n"/>
      <c r="D2182" s="20">
        <f>IF(C2182="","",IF(S2182="","خارج السنة المالية",INDEX(القوائم!$D$2:$D$13,S2182)))</f>
        <v/>
      </c>
      <c r="E2182" s="22" t="n"/>
      <c r="F2182" s="23" t="n"/>
      <c r="G2182" s="23" t="n"/>
      <c r="H2182" s="22" t="n"/>
      <c r="I2182" s="19" t="n"/>
      <c r="J2182" s="21" t="n"/>
      <c r="K2182" s="19" t="n"/>
      <c r="L2182" s="19" t="n"/>
      <c r="M2182" s="21" t="n"/>
      <c r="N2182" s="22" t="n"/>
      <c r="O2182" s="24">
        <f>IF(A2182&lt;&gt;"عهدة","",SUMIFS($G$8:$G$5007,$B$8:$B$5007,B2182,$A$8:$A$5007,"مصروف",$I$8:$I$5007,"&lt;&gt;مرفوض"))</f>
        <v/>
      </c>
      <c r="P2182" s="25">
        <f>IF(A2182&lt;&gt;"عهدة","",N(F2182)-O2182)</f>
        <v/>
      </c>
      <c r="Q2182" s="26">
        <f>IF(A2182="","",IF(A2182="عهدة",IF(N(F2182)=0,"⚠ أدخل قيمة العهدة",IF(P2182&lt;0,"⛔ عجز / زيادة مصروفات "&amp;TEXT(-P2182,"#,##0"),IF(COUNTIFS($B$8:$B$5007,B2182,$A$8:$A$5007,"مصروف",$I$8:$I$5007,"&lt;&gt;مرفوض",$K$8:$K$5007,"&lt;&gt;نعم")&gt;0,"⚠ "&amp;COUNTIFS($B$8:$B$5007,B2182,$A$8:$A$5007,"مصروف",$I$8:$I$5007,"&lt;&gt;مرفوض",$K$8:$K$5007,"&lt;&gt;نعم")&amp;" مصروف غير مسوى",IF(L2182="تمت التسوية",IF(P2182=0,"✔ متوازنة وتمت التسوية","✔ تمت التسوية – متبقي "&amp;TEXT(P2182,"#,##0")),IF(P2182&gt;0,"متبقي "&amp;TEXT(P2182,"#,##0"),"✔ متوازنة"))))),IF(R2182=0,"⚠ أضف سطر عهدة أولًا",IF(OR(C2182="",N(G2182)=0),"⚠ أكمل التاريخ والقيمة",IF(S2182="","⚠ التاريخ خارج السنة المالية",IF(H2182="","⚠ اختر بند الموازنة",IF(I2182="مرفوض","✖ مرفوض من المدير",IF(I2182&lt;&gt;"موافق","⏳ بانتظار موافقة المدير",IF(K2182&lt;&gt;"نعم","⚠ غير مسوى مع الحسابات","✔ معتمد ومسوى")))))))))</f>
        <v/>
      </c>
      <c r="R2182">
        <f>N(R2181)+IF(A2182="عهدة",1,0)</f>
        <v/>
      </c>
      <c r="S2182">
        <f>IF(C2182="","",IF(AND(C2182&gt;=DATE(2026,9,1),C2182&lt;=DATE(2027,8,31)),(YEAR(C2182)-2026)*12+MONTH(C2182)-8,""))</f>
        <v/>
      </c>
      <c r="T2182">
        <f>IF(AND(A2182="مصروف",R2182&gt;0,I2182="موافق",S2182&lt;&gt;"",H2182&lt;&gt;""),N(G2182),0)</f>
        <v/>
      </c>
    </row>
    <row r="2183">
      <c r="A2183" s="19" t="n"/>
      <c r="B2183" s="20">
        <f>IF(A2183="","",IF(R2183=0,"⚠ أضف سطر عهدة أولًا","BDR-"&amp;TEXT(R2183,"000")))</f>
        <v/>
      </c>
      <c r="C2183" s="21" t="n"/>
      <c r="D2183" s="20">
        <f>IF(C2183="","",IF(S2183="","خارج السنة المالية",INDEX(القوائم!$D$2:$D$13,S2183)))</f>
        <v/>
      </c>
      <c r="E2183" s="22" t="n"/>
      <c r="F2183" s="23" t="n"/>
      <c r="G2183" s="23" t="n"/>
      <c r="H2183" s="22" t="n"/>
      <c r="I2183" s="19" t="n"/>
      <c r="J2183" s="21" t="n"/>
      <c r="K2183" s="19" t="n"/>
      <c r="L2183" s="19" t="n"/>
      <c r="M2183" s="21" t="n"/>
      <c r="N2183" s="22" t="n"/>
      <c r="O2183" s="24">
        <f>IF(A2183&lt;&gt;"عهدة","",SUMIFS($G$8:$G$5007,$B$8:$B$5007,B2183,$A$8:$A$5007,"مصروف",$I$8:$I$5007,"&lt;&gt;مرفوض"))</f>
        <v/>
      </c>
      <c r="P2183" s="25">
        <f>IF(A2183&lt;&gt;"عهدة","",N(F2183)-O2183)</f>
        <v/>
      </c>
      <c r="Q2183" s="26">
        <f>IF(A2183="","",IF(A2183="عهدة",IF(N(F2183)=0,"⚠ أدخل قيمة العهدة",IF(P2183&lt;0,"⛔ عجز / زيادة مصروفات "&amp;TEXT(-P2183,"#,##0"),IF(COUNTIFS($B$8:$B$5007,B2183,$A$8:$A$5007,"مصروف",$I$8:$I$5007,"&lt;&gt;مرفوض",$K$8:$K$5007,"&lt;&gt;نعم")&gt;0,"⚠ "&amp;COUNTIFS($B$8:$B$5007,B2183,$A$8:$A$5007,"مصروف",$I$8:$I$5007,"&lt;&gt;مرفوض",$K$8:$K$5007,"&lt;&gt;نعم")&amp;" مصروف غير مسوى",IF(L2183="تمت التسوية",IF(P2183=0,"✔ متوازنة وتمت التسوية","✔ تمت التسوية – متبقي "&amp;TEXT(P2183,"#,##0")),IF(P2183&gt;0,"متبقي "&amp;TEXT(P2183,"#,##0"),"✔ متوازنة"))))),IF(R2183=0,"⚠ أضف سطر عهدة أولًا",IF(OR(C2183="",N(G2183)=0),"⚠ أكمل التاريخ والقيمة",IF(S2183="","⚠ التاريخ خارج السنة المالية",IF(H2183="","⚠ اختر بند الموازنة",IF(I2183="مرفوض","✖ مرفوض من المدير",IF(I2183&lt;&gt;"موافق","⏳ بانتظار موافقة المدير",IF(K2183&lt;&gt;"نعم","⚠ غير مسوى مع الحسابات","✔ معتمد ومسوى")))))))))</f>
        <v/>
      </c>
      <c r="R2183">
        <f>N(R2182)+IF(A2183="عهدة",1,0)</f>
        <v/>
      </c>
      <c r="S2183">
        <f>IF(C2183="","",IF(AND(C2183&gt;=DATE(2026,9,1),C2183&lt;=DATE(2027,8,31)),(YEAR(C2183)-2026)*12+MONTH(C2183)-8,""))</f>
        <v/>
      </c>
      <c r="T2183">
        <f>IF(AND(A2183="مصروف",R2183&gt;0,I2183="موافق",S2183&lt;&gt;"",H2183&lt;&gt;""),N(G2183),0)</f>
        <v/>
      </c>
    </row>
    <row r="2184">
      <c r="A2184" s="19" t="n"/>
      <c r="B2184" s="20">
        <f>IF(A2184="","",IF(R2184=0,"⚠ أضف سطر عهدة أولًا","BDR-"&amp;TEXT(R2184,"000")))</f>
        <v/>
      </c>
      <c r="C2184" s="21" t="n"/>
      <c r="D2184" s="20">
        <f>IF(C2184="","",IF(S2184="","خارج السنة المالية",INDEX(القوائم!$D$2:$D$13,S2184)))</f>
        <v/>
      </c>
      <c r="E2184" s="22" t="n"/>
      <c r="F2184" s="23" t="n"/>
      <c r="G2184" s="23" t="n"/>
      <c r="H2184" s="22" t="n"/>
      <c r="I2184" s="19" t="n"/>
      <c r="J2184" s="21" t="n"/>
      <c r="K2184" s="19" t="n"/>
      <c r="L2184" s="19" t="n"/>
      <c r="M2184" s="21" t="n"/>
      <c r="N2184" s="22" t="n"/>
      <c r="O2184" s="24">
        <f>IF(A2184&lt;&gt;"عهدة","",SUMIFS($G$8:$G$5007,$B$8:$B$5007,B2184,$A$8:$A$5007,"مصروف",$I$8:$I$5007,"&lt;&gt;مرفوض"))</f>
        <v/>
      </c>
      <c r="P2184" s="25">
        <f>IF(A2184&lt;&gt;"عهدة","",N(F2184)-O2184)</f>
        <v/>
      </c>
      <c r="Q2184" s="26">
        <f>IF(A2184="","",IF(A2184="عهدة",IF(N(F2184)=0,"⚠ أدخل قيمة العهدة",IF(P2184&lt;0,"⛔ عجز / زيادة مصروفات "&amp;TEXT(-P2184,"#,##0"),IF(COUNTIFS($B$8:$B$5007,B2184,$A$8:$A$5007,"مصروف",$I$8:$I$5007,"&lt;&gt;مرفوض",$K$8:$K$5007,"&lt;&gt;نعم")&gt;0,"⚠ "&amp;COUNTIFS($B$8:$B$5007,B2184,$A$8:$A$5007,"مصروف",$I$8:$I$5007,"&lt;&gt;مرفوض",$K$8:$K$5007,"&lt;&gt;نعم")&amp;" مصروف غير مسوى",IF(L2184="تمت التسوية",IF(P2184=0,"✔ متوازنة وتمت التسوية","✔ تمت التسوية – متبقي "&amp;TEXT(P2184,"#,##0")),IF(P2184&gt;0,"متبقي "&amp;TEXT(P2184,"#,##0"),"✔ متوازنة"))))),IF(R2184=0,"⚠ أضف سطر عهدة أولًا",IF(OR(C2184="",N(G2184)=0),"⚠ أكمل التاريخ والقيمة",IF(S2184="","⚠ التاريخ خارج السنة المالية",IF(H2184="","⚠ اختر بند الموازنة",IF(I2184="مرفوض","✖ مرفوض من المدير",IF(I2184&lt;&gt;"موافق","⏳ بانتظار موافقة المدير",IF(K2184&lt;&gt;"نعم","⚠ غير مسوى مع الحسابات","✔ معتمد ومسوى")))))))))</f>
        <v/>
      </c>
      <c r="R2184">
        <f>N(R2183)+IF(A2184="عهدة",1,0)</f>
        <v/>
      </c>
      <c r="S2184">
        <f>IF(C2184="","",IF(AND(C2184&gt;=DATE(2026,9,1),C2184&lt;=DATE(2027,8,31)),(YEAR(C2184)-2026)*12+MONTH(C2184)-8,""))</f>
        <v/>
      </c>
      <c r="T2184">
        <f>IF(AND(A2184="مصروف",R2184&gt;0,I2184="موافق",S2184&lt;&gt;"",H2184&lt;&gt;""),N(G2184),0)</f>
        <v/>
      </c>
    </row>
    <row r="2185">
      <c r="A2185" s="19" t="n"/>
      <c r="B2185" s="20">
        <f>IF(A2185="","",IF(R2185=0,"⚠ أضف سطر عهدة أولًا","BDR-"&amp;TEXT(R2185,"000")))</f>
        <v/>
      </c>
      <c r="C2185" s="21" t="n"/>
      <c r="D2185" s="20">
        <f>IF(C2185="","",IF(S2185="","خارج السنة المالية",INDEX(القوائم!$D$2:$D$13,S2185)))</f>
        <v/>
      </c>
      <c r="E2185" s="22" t="n"/>
      <c r="F2185" s="23" t="n"/>
      <c r="G2185" s="23" t="n"/>
      <c r="H2185" s="22" t="n"/>
      <c r="I2185" s="19" t="n"/>
      <c r="J2185" s="21" t="n"/>
      <c r="K2185" s="19" t="n"/>
      <c r="L2185" s="19" t="n"/>
      <c r="M2185" s="21" t="n"/>
      <c r="N2185" s="22" t="n"/>
      <c r="O2185" s="24">
        <f>IF(A2185&lt;&gt;"عهدة","",SUMIFS($G$8:$G$5007,$B$8:$B$5007,B2185,$A$8:$A$5007,"مصروف",$I$8:$I$5007,"&lt;&gt;مرفوض"))</f>
        <v/>
      </c>
      <c r="P2185" s="25">
        <f>IF(A2185&lt;&gt;"عهدة","",N(F2185)-O2185)</f>
        <v/>
      </c>
      <c r="Q2185" s="26">
        <f>IF(A2185="","",IF(A2185="عهدة",IF(N(F2185)=0,"⚠ أدخل قيمة العهدة",IF(P2185&lt;0,"⛔ عجز / زيادة مصروفات "&amp;TEXT(-P2185,"#,##0"),IF(COUNTIFS($B$8:$B$5007,B2185,$A$8:$A$5007,"مصروف",$I$8:$I$5007,"&lt;&gt;مرفوض",$K$8:$K$5007,"&lt;&gt;نعم")&gt;0,"⚠ "&amp;COUNTIFS($B$8:$B$5007,B2185,$A$8:$A$5007,"مصروف",$I$8:$I$5007,"&lt;&gt;مرفوض",$K$8:$K$5007,"&lt;&gt;نعم")&amp;" مصروف غير مسوى",IF(L2185="تمت التسوية",IF(P2185=0,"✔ متوازنة وتمت التسوية","✔ تمت التسوية – متبقي "&amp;TEXT(P2185,"#,##0")),IF(P2185&gt;0,"متبقي "&amp;TEXT(P2185,"#,##0"),"✔ متوازنة"))))),IF(R2185=0,"⚠ أضف سطر عهدة أولًا",IF(OR(C2185="",N(G2185)=0),"⚠ أكمل التاريخ والقيمة",IF(S2185="","⚠ التاريخ خارج السنة المالية",IF(H2185="","⚠ اختر بند الموازنة",IF(I2185="مرفوض","✖ مرفوض من المدير",IF(I2185&lt;&gt;"موافق","⏳ بانتظار موافقة المدير",IF(K2185&lt;&gt;"نعم","⚠ غير مسوى مع الحسابات","✔ معتمد ومسوى")))))))))</f>
        <v/>
      </c>
      <c r="R2185">
        <f>N(R2184)+IF(A2185="عهدة",1,0)</f>
        <v/>
      </c>
      <c r="S2185">
        <f>IF(C2185="","",IF(AND(C2185&gt;=DATE(2026,9,1),C2185&lt;=DATE(2027,8,31)),(YEAR(C2185)-2026)*12+MONTH(C2185)-8,""))</f>
        <v/>
      </c>
      <c r="T2185">
        <f>IF(AND(A2185="مصروف",R2185&gt;0,I2185="موافق",S2185&lt;&gt;"",H2185&lt;&gt;""),N(G2185),0)</f>
        <v/>
      </c>
    </row>
    <row r="2186">
      <c r="A2186" s="19" t="n"/>
      <c r="B2186" s="20">
        <f>IF(A2186="","",IF(R2186=0,"⚠ أضف سطر عهدة أولًا","BDR-"&amp;TEXT(R2186,"000")))</f>
        <v/>
      </c>
      <c r="C2186" s="21" t="n"/>
      <c r="D2186" s="20">
        <f>IF(C2186="","",IF(S2186="","خارج السنة المالية",INDEX(القوائم!$D$2:$D$13,S2186)))</f>
        <v/>
      </c>
      <c r="E2186" s="22" t="n"/>
      <c r="F2186" s="23" t="n"/>
      <c r="G2186" s="23" t="n"/>
      <c r="H2186" s="22" t="n"/>
      <c r="I2186" s="19" t="n"/>
      <c r="J2186" s="21" t="n"/>
      <c r="K2186" s="19" t="n"/>
      <c r="L2186" s="19" t="n"/>
      <c r="M2186" s="21" t="n"/>
      <c r="N2186" s="22" t="n"/>
      <c r="O2186" s="24">
        <f>IF(A2186&lt;&gt;"عهدة","",SUMIFS($G$8:$G$5007,$B$8:$B$5007,B2186,$A$8:$A$5007,"مصروف",$I$8:$I$5007,"&lt;&gt;مرفوض"))</f>
        <v/>
      </c>
      <c r="P2186" s="25">
        <f>IF(A2186&lt;&gt;"عهدة","",N(F2186)-O2186)</f>
        <v/>
      </c>
      <c r="Q2186" s="26">
        <f>IF(A2186="","",IF(A2186="عهدة",IF(N(F2186)=0,"⚠ أدخل قيمة العهدة",IF(P2186&lt;0,"⛔ عجز / زيادة مصروفات "&amp;TEXT(-P2186,"#,##0"),IF(COUNTIFS($B$8:$B$5007,B2186,$A$8:$A$5007,"مصروف",$I$8:$I$5007,"&lt;&gt;مرفوض",$K$8:$K$5007,"&lt;&gt;نعم")&gt;0,"⚠ "&amp;COUNTIFS($B$8:$B$5007,B2186,$A$8:$A$5007,"مصروف",$I$8:$I$5007,"&lt;&gt;مرفوض",$K$8:$K$5007,"&lt;&gt;نعم")&amp;" مصروف غير مسوى",IF(L2186="تمت التسوية",IF(P2186=0,"✔ متوازنة وتمت التسوية","✔ تمت التسوية – متبقي "&amp;TEXT(P2186,"#,##0")),IF(P2186&gt;0,"متبقي "&amp;TEXT(P2186,"#,##0"),"✔ متوازنة"))))),IF(R2186=0,"⚠ أضف سطر عهدة أولًا",IF(OR(C2186="",N(G2186)=0),"⚠ أكمل التاريخ والقيمة",IF(S2186="","⚠ التاريخ خارج السنة المالية",IF(H2186="","⚠ اختر بند الموازنة",IF(I2186="مرفوض","✖ مرفوض من المدير",IF(I2186&lt;&gt;"موافق","⏳ بانتظار موافقة المدير",IF(K2186&lt;&gt;"نعم","⚠ غير مسوى مع الحسابات","✔ معتمد ومسوى")))))))))</f>
        <v/>
      </c>
      <c r="R2186">
        <f>N(R2185)+IF(A2186="عهدة",1,0)</f>
        <v/>
      </c>
      <c r="S2186">
        <f>IF(C2186="","",IF(AND(C2186&gt;=DATE(2026,9,1),C2186&lt;=DATE(2027,8,31)),(YEAR(C2186)-2026)*12+MONTH(C2186)-8,""))</f>
        <v/>
      </c>
      <c r="T2186">
        <f>IF(AND(A2186="مصروف",R2186&gt;0,I2186="موافق",S2186&lt;&gt;"",H2186&lt;&gt;""),N(G2186),0)</f>
        <v/>
      </c>
    </row>
    <row r="2187">
      <c r="A2187" s="19" t="n"/>
      <c r="B2187" s="20">
        <f>IF(A2187="","",IF(R2187=0,"⚠ أضف سطر عهدة أولًا","BDR-"&amp;TEXT(R2187,"000")))</f>
        <v/>
      </c>
      <c r="C2187" s="21" t="n"/>
      <c r="D2187" s="20">
        <f>IF(C2187="","",IF(S2187="","خارج السنة المالية",INDEX(القوائم!$D$2:$D$13,S2187)))</f>
        <v/>
      </c>
      <c r="E2187" s="22" t="n"/>
      <c r="F2187" s="23" t="n"/>
      <c r="G2187" s="23" t="n"/>
      <c r="H2187" s="22" t="n"/>
      <c r="I2187" s="19" t="n"/>
      <c r="J2187" s="21" t="n"/>
      <c r="K2187" s="19" t="n"/>
      <c r="L2187" s="19" t="n"/>
      <c r="M2187" s="21" t="n"/>
      <c r="N2187" s="22" t="n"/>
      <c r="O2187" s="24">
        <f>IF(A2187&lt;&gt;"عهدة","",SUMIFS($G$8:$G$5007,$B$8:$B$5007,B2187,$A$8:$A$5007,"مصروف",$I$8:$I$5007,"&lt;&gt;مرفوض"))</f>
        <v/>
      </c>
      <c r="P2187" s="25">
        <f>IF(A2187&lt;&gt;"عهدة","",N(F2187)-O2187)</f>
        <v/>
      </c>
      <c r="Q2187" s="26">
        <f>IF(A2187="","",IF(A2187="عهدة",IF(N(F2187)=0,"⚠ أدخل قيمة العهدة",IF(P2187&lt;0,"⛔ عجز / زيادة مصروفات "&amp;TEXT(-P2187,"#,##0"),IF(COUNTIFS($B$8:$B$5007,B2187,$A$8:$A$5007,"مصروف",$I$8:$I$5007,"&lt;&gt;مرفوض",$K$8:$K$5007,"&lt;&gt;نعم")&gt;0,"⚠ "&amp;COUNTIFS($B$8:$B$5007,B2187,$A$8:$A$5007,"مصروف",$I$8:$I$5007,"&lt;&gt;مرفوض",$K$8:$K$5007,"&lt;&gt;نعم")&amp;" مصروف غير مسوى",IF(L2187="تمت التسوية",IF(P2187=0,"✔ متوازنة وتمت التسوية","✔ تمت التسوية – متبقي "&amp;TEXT(P2187,"#,##0")),IF(P2187&gt;0,"متبقي "&amp;TEXT(P2187,"#,##0"),"✔ متوازنة"))))),IF(R2187=0,"⚠ أضف سطر عهدة أولًا",IF(OR(C2187="",N(G2187)=0),"⚠ أكمل التاريخ والقيمة",IF(S2187="","⚠ التاريخ خارج السنة المالية",IF(H2187="","⚠ اختر بند الموازنة",IF(I2187="مرفوض","✖ مرفوض من المدير",IF(I2187&lt;&gt;"موافق","⏳ بانتظار موافقة المدير",IF(K2187&lt;&gt;"نعم","⚠ غير مسوى مع الحسابات","✔ معتمد ومسوى")))))))))</f>
        <v/>
      </c>
      <c r="R2187">
        <f>N(R2186)+IF(A2187="عهدة",1,0)</f>
        <v/>
      </c>
      <c r="S2187">
        <f>IF(C2187="","",IF(AND(C2187&gt;=DATE(2026,9,1),C2187&lt;=DATE(2027,8,31)),(YEAR(C2187)-2026)*12+MONTH(C2187)-8,""))</f>
        <v/>
      </c>
      <c r="T2187">
        <f>IF(AND(A2187="مصروف",R2187&gt;0,I2187="موافق",S2187&lt;&gt;"",H2187&lt;&gt;""),N(G2187),0)</f>
        <v/>
      </c>
    </row>
    <row r="2188">
      <c r="A2188" s="19" t="n"/>
      <c r="B2188" s="20">
        <f>IF(A2188="","",IF(R2188=0,"⚠ أضف سطر عهدة أولًا","BDR-"&amp;TEXT(R2188,"000")))</f>
        <v/>
      </c>
      <c r="C2188" s="21" t="n"/>
      <c r="D2188" s="20">
        <f>IF(C2188="","",IF(S2188="","خارج السنة المالية",INDEX(القوائم!$D$2:$D$13,S2188)))</f>
        <v/>
      </c>
      <c r="E2188" s="22" t="n"/>
      <c r="F2188" s="23" t="n"/>
      <c r="G2188" s="23" t="n"/>
      <c r="H2188" s="22" t="n"/>
      <c r="I2188" s="19" t="n"/>
      <c r="J2188" s="21" t="n"/>
      <c r="K2188" s="19" t="n"/>
      <c r="L2188" s="19" t="n"/>
      <c r="M2188" s="21" t="n"/>
      <c r="N2188" s="22" t="n"/>
      <c r="O2188" s="24">
        <f>IF(A2188&lt;&gt;"عهدة","",SUMIFS($G$8:$G$5007,$B$8:$B$5007,B2188,$A$8:$A$5007,"مصروف",$I$8:$I$5007,"&lt;&gt;مرفوض"))</f>
        <v/>
      </c>
      <c r="P2188" s="25">
        <f>IF(A2188&lt;&gt;"عهدة","",N(F2188)-O2188)</f>
        <v/>
      </c>
      <c r="Q2188" s="26">
        <f>IF(A2188="","",IF(A2188="عهدة",IF(N(F2188)=0,"⚠ أدخل قيمة العهدة",IF(P2188&lt;0,"⛔ عجز / زيادة مصروفات "&amp;TEXT(-P2188,"#,##0"),IF(COUNTIFS($B$8:$B$5007,B2188,$A$8:$A$5007,"مصروف",$I$8:$I$5007,"&lt;&gt;مرفوض",$K$8:$K$5007,"&lt;&gt;نعم")&gt;0,"⚠ "&amp;COUNTIFS($B$8:$B$5007,B2188,$A$8:$A$5007,"مصروف",$I$8:$I$5007,"&lt;&gt;مرفوض",$K$8:$K$5007,"&lt;&gt;نعم")&amp;" مصروف غير مسوى",IF(L2188="تمت التسوية",IF(P2188=0,"✔ متوازنة وتمت التسوية","✔ تمت التسوية – متبقي "&amp;TEXT(P2188,"#,##0")),IF(P2188&gt;0,"متبقي "&amp;TEXT(P2188,"#,##0"),"✔ متوازنة"))))),IF(R2188=0,"⚠ أضف سطر عهدة أولًا",IF(OR(C2188="",N(G2188)=0),"⚠ أكمل التاريخ والقيمة",IF(S2188="","⚠ التاريخ خارج السنة المالية",IF(H2188="","⚠ اختر بند الموازنة",IF(I2188="مرفوض","✖ مرفوض من المدير",IF(I2188&lt;&gt;"موافق","⏳ بانتظار موافقة المدير",IF(K2188&lt;&gt;"نعم","⚠ غير مسوى مع الحسابات","✔ معتمد ومسوى")))))))))</f>
        <v/>
      </c>
      <c r="R2188">
        <f>N(R2187)+IF(A2188="عهدة",1,0)</f>
        <v/>
      </c>
      <c r="S2188">
        <f>IF(C2188="","",IF(AND(C2188&gt;=DATE(2026,9,1),C2188&lt;=DATE(2027,8,31)),(YEAR(C2188)-2026)*12+MONTH(C2188)-8,""))</f>
        <v/>
      </c>
      <c r="T2188">
        <f>IF(AND(A2188="مصروف",R2188&gt;0,I2188="موافق",S2188&lt;&gt;"",H2188&lt;&gt;""),N(G2188),0)</f>
        <v/>
      </c>
    </row>
    <row r="2189">
      <c r="A2189" s="19" t="n"/>
      <c r="B2189" s="20">
        <f>IF(A2189="","",IF(R2189=0,"⚠ أضف سطر عهدة أولًا","BDR-"&amp;TEXT(R2189,"000")))</f>
        <v/>
      </c>
      <c r="C2189" s="21" t="n"/>
      <c r="D2189" s="20">
        <f>IF(C2189="","",IF(S2189="","خارج السنة المالية",INDEX(القوائم!$D$2:$D$13,S2189)))</f>
        <v/>
      </c>
      <c r="E2189" s="22" t="n"/>
      <c r="F2189" s="23" t="n"/>
      <c r="G2189" s="23" t="n"/>
      <c r="H2189" s="22" t="n"/>
      <c r="I2189" s="19" t="n"/>
      <c r="J2189" s="21" t="n"/>
      <c r="K2189" s="19" t="n"/>
      <c r="L2189" s="19" t="n"/>
      <c r="M2189" s="21" t="n"/>
      <c r="N2189" s="22" t="n"/>
      <c r="O2189" s="24">
        <f>IF(A2189&lt;&gt;"عهدة","",SUMIFS($G$8:$G$5007,$B$8:$B$5007,B2189,$A$8:$A$5007,"مصروف",$I$8:$I$5007,"&lt;&gt;مرفوض"))</f>
        <v/>
      </c>
      <c r="P2189" s="25">
        <f>IF(A2189&lt;&gt;"عهدة","",N(F2189)-O2189)</f>
        <v/>
      </c>
      <c r="Q2189" s="26">
        <f>IF(A2189="","",IF(A2189="عهدة",IF(N(F2189)=0,"⚠ أدخل قيمة العهدة",IF(P2189&lt;0,"⛔ عجز / زيادة مصروفات "&amp;TEXT(-P2189,"#,##0"),IF(COUNTIFS($B$8:$B$5007,B2189,$A$8:$A$5007,"مصروف",$I$8:$I$5007,"&lt;&gt;مرفوض",$K$8:$K$5007,"&lt;&gt;نعم")&gt;0,"⚠ "&amp;COUNTIFS($B$8:$B$5007,B2189,$A$8:$A$5007,"مصروف",$I$8:$I$5007,"&lt;&gt;مرفوض",$K$8:$K$5007,"&lt;&gt;نعم")&amp;" مصروف غير مسوى",IF(L2189="تمت التسوية",IF(P2189=0,"✔ متوازنة وتمت التسوية","✔ تمت التسوية – متبقي "&amp;TEXT(P2189,"#,##0")),IF(P2189&gt;0,"متبقي "&amp;TEXT(P2189,"#,##0"),"✔ متوازنة"))))),IF(R2189=0,"⚠ أضف سطر عهدة أولًا",IF(OR(C2189="",N(G2189)=0),"⚠ أكمل التاريخ والقيمة",IF(S2189="","⚠ التاريخ خارج السنة المالية",IF(H2189="","⚠ اختر بند الموازنة",IF(I2189="مرفوض","✖ مرفوض من المدير",IF(I2189&lt;&gt;"موافق","⏳ بانتظار موافقة المدير",IF(K2189&lt;&gt;"نعم","⚠ غير مسوى مع الحسابات","✔ معتمد ومسوى")))))))))</f>
        <v/>
      </c>
      <c r="R2189">
        <f>N(R2188)+IF(A2189="عهدة",1,0)</f>
        <v/>
      </c>
      <c r="S2189">
        <f>IF(C2189="","",IF(AND(C2189&gt;=DATE(2026,9,1),C2189&lt;=DATE(2027,8,31)),(YEAR(C2189)-2026)*12+MONTH(C2189)-8,""))</f>
        <v/>
      </c>
      <c r="T2189">
        <f>IF(AND(A2189="مصروف",R2189&gt;0,I2189="موافق",S2189&lt;&gt;"",H2189&lt;&gt;""),N(G2189),0)</f>
        <v/>
      </c>
    </row>
    <row r="2190">
      <c r="A2190" s="19" t="n"/>
      <c r="B2190" s="20">
        <f>IF(A2190="","",IF(R2190=0,"⚠ أضف سطر عهدة أولًا","BDR-"&amp;TEXT(R2190,"000")))</f>
        <v/>
      </c>
      <c r="C2190" s="21" t="n"/>
      <c r="D2190" s="20">
        <f>IF(C2190="","",IF(S2190="","خارج السنة المالية",INDEX(القوائم!$D$2:$D$13,S2190)))</f>
        <v/>
      </c>
      <c r="E2190" s="22" t="n"/>
      <c r="F2190" s="23" t="n"/>
      <c r="G2190" s="23" t="n"/>
      <c r="H2190" s="22" t="n"/>
      <c r="I2190" s="19" t="n"/>
      <c r="J2190" s="21" t="n"/>
      <c r="K2190" s="19" t="n"/>
      <c r="L2190" s="19" t="n"/>
      <c r="M2190" s="21" t="n"/>
      <c r="N2190" s="22" t="n"/>
      <c r="O2190" s="24">
        <f>IF(A2190&lt;&gt;"عهدة","",SUMIFS($G$8:$G$5007,$B$8:$B$5007,B2190,$A$8:$A$5007,"مصروف",$I$8:$I$5007,"&lt;&gt;مرفوض"))</f>
        <v/>
      </c>
      <c r="P2190" s="25">
        <f>IF(A2190&lt;&gt;"عهدة","",N(F2190)-O2190)</f>
        <v/>
      </c>
      <c r="Q2190" s="26">
        <f>IF(A2190="","",IF(A2190="عهدة",IF(N(F2190)=0,"⚠ أدخل قيمة العهدة",IF(P2190&lt;0,"⛔ عجز / زيادة مصروفات "&amp;TEXT(-P2190,"#,##0"),IF(COUNTIFS($B$8:$B$5007,B2190,$A$8:$A$5007,"مصروف",$I$8:$I$5007,"&lt;&gt;مرفوض",$K$8:$K$5007,"&lt;&gt;نعم")&gt;0,"⚠ "&amp;COUNTIFS($B$8:$B$5007,B2190,$A$8:$A$5007,"مصروف",$I$8:$I$5007,"&lt;&gt;مرفوض",$K$8:$K$5007,"&lt;&gt;نعم")&amp;" مصروف غير مسوى",IF(L2190="تمت التسوية",IF(P2190=0,"✔ متوازنة وتمت التسوية","✔ تمت التسوية – متبقي "&amp;TEXT(P2190,"#,##0")),IF(P2190&gt;0,"متبقي "&amp;TEXT(P2190,"#,##0"),"✔ متوازنة"))))),IF(R2190=0,"⚠ أضف سطر عهدة أولًا",IF(OR(C2190="",N(G2190)=0),"⚠ أكمل التاريخ والقيمة",IF(S2190="","⚠ التاريخ خارج السنة المالية",IF(H2190="","⚠ اختر بند الموازنة",IF(I2190="مرفوض","✖ مرفوض من المدير",IF(I2190&lt;&gt;"موافق","⏳ بانتظار موافقة المدير",IF(K2190&lt;&gt;"نعم","⚠ غير مسوى مع الحسابات","✔ معتمد ومسوى")))))))))</f>
        <v/>
      </c>
      <c r="R2190">
        <f>N(R2189)+IF(A2190="عهدة",1,0)</f>
        <v/>
      </c>
      <c r="S2190">
        <f>IF(C2190="","",IF(AND(C2190&gt;=DATE(2026,9,1),C2190&lt;=DATE(2027,8,31)),(YEAR(C2190)-2026)*12+MONTH(C2190)-8,""))</f>
        <v/>
      </c>
      <c r="T2190">
        <f>IF(AND(A2190="مصروف",R2190&gt;0,I2190="موافق",S2190&lt;&gt;"",H2190&lt;&gt;""),N(G2190),0)</f>
        <v/>
      </c>
    </row>
    <row r="2191">
      <c r="A2191" s="19" t="n"/>
      <c r="B2191" s="20">
        <f>IF(A2191="","",IF(R2191=0,"⚠ أضف سطر عهدة أولًا","BDR-"&amp;TEXT(R2191,"000")))</f>
        <v/>
      </c>
      <c r="C2191" s="21" t="n"/>
      <c r="D2191" s="20">
        <f>IF(C2191="","",IF(S2191="","خارج السنة المالية",INDEX(القوائم!$D$2:$D$13,S2191)))</f>
        <v/>
      </c>
      <c r="E2191" s="22" t="n"/>
      <c r="F2191" s="23" t="n"/>
      <c r="G2191" s="23" t="n"/>
      <c r="H2191" s="22" t="n"/>
      <c r="I2191" s="19" t="n"/>
      <c r="J2191" s="21" t="n"/>
      <c r="K2191" s="19" t="n"/>
      <c r="L2191" s="19" t="n"/>
      <c r="M2191" s="21" t="n"/>
      <c r="N2191" s="22" t="n"/>
      <c r="O2191" s="24">
        <f>IF(A2191&lt;&gt;"عهدة","",SUMIFS($G$8:$G$5007,$B$8:$B$5007,B2191,$A$8:$A$5007,"مصروف",$I$8:$I$5007,"&lt;&gt;مرفوض"))</f>
        <v/>
      </c>
      <c r="P2191" s="25">
        <f>IF(A2191&lt;&gt;"عهدة","",N(F2191)-O2191)</f>
        <v/>
      </c>
      <c r="Q2191" s="26">
        <f>IF(A2191="","",IF(A2191="عهدة",IF(N(F2191)=0,"⚠ أدخل قيمة العهدة",IF(P2191&lt;0,"⛔ عجز / زيادة مصروفات "&amp;TEXT(-P2191,"#,##0"),IF(COUNTIFS($B$8:$B$5007,B2191,$A$8:$A$5007,"مصروف",$I$8:$I$5007,"&lt;&gt;مرفوض",$K$8:$K$5007,"&lt;&gt;نعم")&gt;0,"⚠ "&amp;COUNTIFS($B$8:$B$5007,B2191,$A$8:$A$5007,"مصروف",$I$8:$I$5007,"&lt;&gt;مرفوض",$K$8:$K$5007,"&lt;&gt;نعم")&amp;" مصروف غير مسوى",IF(L2191="تمت التسوية",IF(P2191=0,"✔ متوازنة وتمت التسوية","✔ تمت التسوية – متبقي "&amp;TEXT(P2191,"#,##0")),IF(P2191&gt;0,"متبقي "&amp;TEXT(P2191,"#,##0"),"✔ متوازنة"))))),IF(R2191=0,"⚠ أضف سطر عهدة أولًا",IF(OR(C2191="",N(G2191)=0),"⚠ أكمل التاريخ والقيمة",IF(S2191="","⚠ التاريخ خارج السنة المالية",IF(H2191="","⚠ اختر بند الموازنة",IF(I2191="مرفوض","✖ مرفوض من المدير",IF(I2191&lt;&gt;"موافق","⏳ بانتظار موافقة المدير",IF(K2191&lt;&gt;"نعم","⚠ غير مسوى مع الحسابات","✔ معتمد ومسوى")))))))))</f>
        <v/>
      </c>
      <c r="R2191">
        <f>N(R2190)+IF(A2191="عهدة",1,0)</f>
        <v/>
      </c>
      <c r="S2191">
        <f>IF(C2191="","",IF(AND(C2191&gt;=DATE(2026,9,1),C2191&lt;=DATE(2027,8,31)),(YEAR(C2191)-2026)*12+MONTH(C2191)-8,""))</f>
        <v/>
      </c>
      <c r="T2191">
        <f>IF(AND(A2191="مصروف",R2191&gt;0,I2191="موافق",S2191&lt;&gt;"",H2191&lt;&gt;""),N(G2191),0)</f>
        <v/>
      </c>
    </row>
    <row r="2192">
      <c r="A2192" s="19" t="n"/>
      <c r="B2192" s="20">
        <f>IF(A2192="","",IF(R2192=0,"⚠ أضف سطر عهدة أولًا","BDR-"&amp;TEXT(R2192,"000")))</f>
        <v/>
      </c>
      <c r="C2192" s="21" t="n"/>
      <c r="D2192" s="20">
        <f>IF(C2192="","",IF(S2192="","خارج السنة المالية",INDEX(القوائم!$D$2:$D$13,S2192)))</f>
        <v/>
      </c>
      <c r="E2192" s="22" t="n"/>
      <c r="F2192" s="23" t="n"/>
      <c r="G2192" s="23" t="n"/>
      <c r="H2192" s="22" t="n"/>
      <c r="I2192" s="19" t="n"/>
      <c r="J2192" s="21" t="n"/>
      <c r="K2192" s="19" t="n"/>
      <c r="L2192" s="19" t="n"/>
      <c r="M2192" s="21" t="n"/>
      <c r="N2192" s="22" t="n"/>
      <c r="O2192" s="24">
        <f>IF(A2192&lt;&gt;"عهدة","",SUMIFS($G$8:$G$5007,$B$8:$B$5007,B2192,$A$8:$A$5007,"مصروف",$I$8:$I$5007,"&lt;&gt;مرفوض"))</f>
        <v/>
      </c>
      <c r="P2192" s="25">
        <f>IF(A2192&lt;&gt;"عهدة","",N(F2192)-O2192)</f>
        <v/>
      </c>
      <c r="Q2192" s="26">
        <f>IF(A2192="","",IF(A2192="عهدة",IF(N(F2192)=0,"⚠ أدخل قيمة العهدة",IF(P2192&lt;0,"⛔ عجز / زيادة مصروفات "&amp;TEXT(-P2192,"#,##0"),IF(COUNTIFS($B$8:$B$5007,B2192,$A$8:$A$5007,"مصروف",$I$8:$I$5007,"&lt;&gt;مرفوض",$K$8:$K$5007,"&lt;&gt;نعم")&gt;0,"⚠ "&amp;COUNTIFS($B$8:$B$5007,B2192,$A$8:$A$5007,"مصروف",$I$8:$I$5007,"&lt;&gt;مرفوض",$K$8:$K$5007,"&lt;&gt;نعم")&amp;" مصروف غير مسوى",IF(L2192="تمت التسوية",IF(P2192=0,"✔ متوازنة وتمت التسوية","✔ تمت التسوية – متبقي "&amp;TEXT(P2192,"#,##0")),IF(P2192&gt;0,"متبقي "&amp;TEXT(P2192,"#,##0"),"✔ متوازنة"))))),IF(R2192=0,"⚠ أضف سطر عهدة أولًا",IF(OR(C2192="",N(G2192)=0),"⚠ أكمل التاريخ والقيمة",IF(S2192="","⚠ التاريخ خارج السنة المالية",IF(H2192="","⚠ اختر بند الموازنة",IF(I2192="مرفوض","✖ مرفوض من المدير",IF(I2192&lt;&gt;"موافق","⏳ بانتظار موافقة المدير",IF(K2192&lt;&gt;"نعم","⚠ غير مسوى مع الحسابات","✔ معتمد ومسوى")))))))))</f>
        <v/>
      </c>
      <c r="R2192">
        <f>N(R2191)+IF(A2192="عهدة",1,0)</f>
        <v/>
      </c>
      <c r="S2192">
        <f>IF(C2192="","",IF(AND(C2192&gt;=DATE(2026,9,1),C2192&lt;=DATE(2027,8,31)),(YEAR(C2192)-2026)*12+MONTH(C2192)-8,""))</f>
        <v/>
      </c>
      <c r="T2192">
        <f>IF(AND(A2192="مصروف",R2192&gt;0,I2192="موافق",S2192&lt;&gt;"",H2192&lt;&gt;""),N(G2192),0)</f>
        <v/>
      </c>
    </row>
    <row r="2193">
      <c r="A2193" s="19" t="n"/>
      <c r="B2193" s="20">
        <f>IF(A2193="","",IF(R2193=0,"⚠ أضف سطر عهدة أولًا","BDR-"&amp;TEXT(R2193,"000")))</f>
        <v/>
      </c>
      <c r="C2193" s="21" t="n"/>
      <c r="D2193" s="20">
        <f>IF(C2193="","",IF(S2193="","خارج السنة المالية",INDEX(القوائم!$D$2:$D$13,S2193)))</f>
        <v/>
      </c>
      <c r="E2193" s="22" t="n"/>
      <c r="F2193" s="23" t="n"/>
      <c r="G2193" s="23" t="n"/>
      <c r="H2193" s="22" t="n"/>
      <c r="I2193" s="19" t="n"/>
      <c r="J2193" s="21" t="n"/>
      <c r="K2193" s="19" t="n"/>
      <c r="L2193" s="19" t="n"/>
      <c r="M2193" s="21" t="n"/>
      <c r="N2193" s="22" t="n"/>
      <c r="O2193" s="24">
        <f>IF(A2193&lt;&gt;"عهدة","",SUMIFS($G$8:$G$5007,$B$8:$B$5007,B2193,$A$8:$A$5007,"مصروف",$I$8:$I$5007,"&lt;&gt;مرفوض"))</f>
        <v/>
      </c>
      <c r="P2193" s="25">
        <f>IF(A2193&lt;&gt;"عهدة","",N(F2193)-O2193)</f>
        <v/>
      </c>
      <c r="Q2193" s="26">
        <f>IF(A2193="","",IF(A2193="عهدة",IF(N(F2193)=0,"⚠ أدخل قيمة العهدة",IF(P2193&lt;0,"⛔ عجز / زيادة مصروفات "&amp;TEXT(-P2193,"#,##0"),IF(COUNTIFS($B$8:$B$5007,B2193,$A$8:$A$5007,"مصروف",$I$8:$I$5007,"&lt;&gt;مرفوض",$K$8:$K$5007,"&lt;&gt;نعم")&gt;0,"⚠ "&amp;COUNTIFS($B$8:$B$5007,B2193,$A$8:$A$5007,"مصروف",$I$8:$I$5007,"&lt;&gt;مرفوض",$K$8:$K$5007,"&lt;&gt;نعم")&amp;" مصروف غير مسوى",IF(L2193="تمت التسوية",IF(P2193=0,"✔ متوازنة وتمت التسوية","✔ تمت التسوية – متبقي "&amp;TEXT(P2193,"#,##0")),IF(P2193&gt;0,"متبقي "&amp;TEXT(P2193,"#,##0"),"✔ متوازنة"))))),IF(R2193=0,"⚠ أضف سطر عهدة أولًا",IF(OR(C2193="",N(G2193)=0),"⚠ أكمل التاريخ والقيمة",IF(S2193="","⚠ التاريخ خارج السنة المالية",IF(H2193="","⚠ اختر بند الموازنة",IF(I2193="مرفوض","✖ مرفوض من المدير",IF(I2193&lt;&gt;"موافق","⏳ بانتظار موافقة المدير",IF(K2193&lt;&gt;"نعم","⚠ غير مسوى مع الحسابات","✔ معتمد ومسوى")))))))))</f>
        <v/>
      </c>
      <c r="R2193">
        <f>N(R2192)+IF(A2193="عهدة",1,0)</f>
        <v/>
      </c>
      <c r="S2193">
        <f>IF(C2193="","",IF(AND(C2193&gt;=DATE(2026,9,1),C2193&lt;=DATE(2027,8,31)),(YEAR(C2193)-2026)*12+MONTH(C2193)-8,""))</f>
        <v/>
      </c>
      <c r="T2193">
        <f>IF(AND(A2193="مصروف",R2193&gt;0,I2193="موافق",S2193&lt;&gt;"",H2193&lt;&gt;""),N(G2193),0)</f>
        <v/>
      </c>
    </row>
    <row r="2194">
      <c r="A2194" s="19" t="n"/>
      <c r="B2194" s="20">
        <f>IF(A2194="","",IF(R2194=0,"⚠ أضف سطر عهدة أولًا","BDR-"&amp;TEXT(R2194,"000")))</f>
        <v/>
      </c>
      <c r="C2194" s="21" t="n"/>
      <c r="D2194" s="20">
        <f>IF(C2194="","",IF(S2194="","خارج السنة المالية",INDEX(القوائم!$D$2:$D$13,S2194)))</f>
        <v/>
      </c>
      <c r="E2194" s="22" t="n"/>
      <c r="F2194" s="23" t="n"/>
      <c r="G2194" s="23" t="n"/>
      <c r="H2194" s="22" t="n"/>
      <c r="I2194" s="19" t="n"/>
      <c r="J2194" s="21" t="n"/>
      <c r="K2194" s="19" t="n"/>
      <c r="L2194" s="19" t="n"/>
      <c r="M2194" s="21" t="n"/>
      <c r="N2194" s="22" t="n"/>
      <c r="O2194" s="24">
        <f>IF(A2194&lt;&gt;"عهدة","",SUMIFS($G$8:$G$5007,$B$8:$B$5007,B2194,$A$8:$A$5007,"مصروف",$I$8:$I$5007,"&lt;&gt;مرفوض"))</f>
        <v/>
      </c>
      <c r="P2194" s="25">
        <f>IF(A2194&lt;&gt;"عهدة","",N(F2194)-O2194)</f>
        <v/>
      </c>
      <c r="Q2194" s="26">
        <f>IF(A2194="","",IF(A2194="عهدة",IF(N(F2194)=0,"⚠ أدخل قيمة العهدة",IF(P2194&lt;0,"⛔ عجز / زيادة مصروفات "&amp;TEXT(-P2194,"#,##0"),IF(COUNTIFS($B$8:$B$5007,B2194,$A$8:$A$5007,"مصروف",$I$8:$I$5007,"&lt;&gt;مرفوض",$K$8:$K$5007,"&lt;&gt;نعم")&gt;0,"⚠ "&amp;COUNTIFS($B$8:$B$5007,B2194,$A$8:$A$5007,"مصروف",$I$8:$I$5007,"&lt;&gt;مرفوض",$K$8:$K$5007,"&lt;&gt;نعم")&amp;" مصروف غير مسوى",IF(L2194="تمت التسوية",IF(P2194=0,"✔ متوازنة وتمت التسوية","✔ تمت التسوية – متبقي "&amp;TEXT(P2194,"#,##0")),IF(P2194&gt;0,"متبقي "&amp;TEXT(P2194,"#,##0"),"✔ متوازنة"))))),IF(R2194=0,"⚠ أضف سطر عهدة أولًا",IF(OR(C2194="",N(G2194)=0),"⚠ أكمل التاريخ والقيمة",IF(S2194="","⚠ التاريخ خارج السنة المالية",IF(H2194="","⚠ اختر بند الموازنة",IF(I2194="مرفوض","✖ مرفوض من المدير",IF(I2194&lt;&gt;"موافق","⏳ بانتظار موافقة المدير",IF(K2194&lt;&gt;"نعم","⚠ غير مسوى مع الحسابات","✔ معتمد ومسوى")))))))))</f>
        <v/>
      </c>
      <c r="R2194">
        <f>N(R2193)+IF(A2194="عهدة",1,0)</f>
        <v/>
      </c>
      <c r="S2194">
        <f>IF(C2194="","",IF(AND(C2194&gt;=DATE(2026,9,1),C2194&lt;=DATE(2027,8,31)),(YEAR(C2194)-2026)*12+MONTH(C2194)-8,""))</f>
        <v/>
      </c>
      <c r="T2194">
        <f>IF(AND(A2194="مصروف",R2194&gt;0,I2194="موافق",S2194&lt;&gt;"",H2194&lt;&gt;""),N(G2194),0)</f>
        <v/>
      </c>
    </row>
    <row r="2195">
      <c r="A2195" s="19" t="n"/>
      <c r="B2195" s="20">
        <f>IF(A2195="","",IF(R2195=0,"⚠ أضف سطر عهدة أولًا","BDR-"&amp;TEXT(R2195,"000")))</f>
        <v/>
      </c>
      <c r="C2195" s="21" t="n"/>
      <c r="D2195" s="20">
        <f>IF(C2195="","",IF(S2195="","خارج السنة المالية",INDEX(القوائم!$D$2:$D$13,S2195)))</f>
        <v/>
      </c>
      <c r="E2195" s="22" t="n"/>
      <c r="F2195" s="23" t="n"/>
      <c r="G2195" s="23" t="n"/>
      <c r="H2195" s="22" t="n"/>
      <c r="I2195" s="19" t="n"/>
      <c r="J2195" s="21" t="n"/>
      <c r="K2195" s="19" t="n"/>
      <c r="L2195" s="19" t="n"/>
      <c r="M2195" s="21" t="n"/>
      <c r="N2195" s="22" t="n"/>
      <c r="O2195" s="24">
        <f>IF(A2195&lt;&gt;"عهدة","",SUMIFS($G$8:$G$5007,$B$8:$B$5007,B2195,$A$8:$A$5007,"مصروف",$I$8:$I$5007,"&lt;&gt;مرفوض"))</f>
        <v/>
      </c>
      <c r="P2195" s="25">
        <f>IF(A2195&lt;&gt;"عهدة","",N(F2195)-O2195)</f>
        <v/>
      </c>
      <c r="Q2195" s="26">
        <f>IF(A2195="","",IF(A2195="عهدة",IF(N(F2195)=0,"⚠ أدخل قيمة العهدة",IF(P2195&lt;0,"⛔ عجز / زيادة مصروفات "&amp;TEXT(-P2195,"#,##0"),IF(COUNTIFS($B$8:$B$5007,B2195,$A$8:$A$5007,"مصروف",$I$8:$I$5007,"&lt;&gt;مرفوض",$K$8:$K$5007,"&lt;&gt;نعم")&gt;0,"⚠ "&amp;COUNTIFS($B$8:$B$5007,B2195,$A$8:$A$5007,"مصروف",$I$8:$I$5007,"&lt;&gt;مرفوض",$K$8:$K$5007,"&lt;&gt;نعم")&amp;" مصروف غير مسوى",IF(L2195="تمت التسوية",IF(P2195=0,"✔ متوازنة وتمت التسوية","✔ تمت التسوية – متبقي "&amp;TEXT(P2195,"#,##0")),IF(P2195&gt;0,"متبقي "&amp;TEXT(P2195,"#,##0"),"✔ متوازنة"))))),IF(R2195=0,"⚠ أضف سطر عهدة أولًا",IF(OR(C2195="",N(G2195)=0),"⚠ أكمل التاريخ والقيمة",IF(S2195="","⚠ التاريخ خارج السنة المالية",IF(H2195="","⚠ اختر بند الموازنة",IF(I2195="مرفوض","✖ مرفوض من المدير",IF(I2195&lt;&gt;"موافق","⏳ بانتظار موافقة المدير",IF(K2195&lt;&gt;"نعم","⚠ غير مسوى مع الحسابات","✔ معتمد ومسوى")))))))))</f>
        <v/>
      </c>
      <c r="R2195">
        <f>N(R2194)+IF(A2195="عهدة",1,0)</f>
        <v/>
      </c>
      <c r="S2195">
        <f>IF(C2195="","",IF(AND(C2195&gt;=DATE(2026,9,1),C2195&lt;=DATE(2027,8,31)),(YEAR(C2195)-2026)*12+MONTH(C2195)-8,""))</f>
        <v/>
      </c>
      <c r="T2195">
        <f>IF(AND(A2195="مصروف",R2195&gt;0,I2195="موافق",S2195&lt;&gt;"",H2195&lt;&gt;""),N(G2195),0)</f>
        <v/>
      </c>
    </row>
    <row r="2196">
      <c r="A2196" s="19" t="n"/>
      <c r="B2196" s="20">
        <f>IF(A2196="","",IF(R2196=0,"⚠ أضف سطر عهدة أولًا","BDR-"&amp;TEXT(R2196,"000")))</f>
        <v/>
      </c>
      <c r="C2196" s="21" t="n"/>
      <c r="D2196" s="20">
        <f>IF(C2196="","",IF(S2196="","خارج السنة المالية",INDEX(القوائم!$D$2:$D$13,S2196)))</f>
        <v/>
      </c>
      <c r="E2196" s="22" t="n"/>
      <c r="F2196" s="23" t="n"/>
      <c r="G2196" s="23" t="n"/>
      <c r="H2196" s="22" t="n"/>
      <c r="I2196" s="19" t="n"/>
      <c r="J2196" s="21" t="n"/>
      <c r="K2196" s="19" t="n"/>
      <c r="L2196" s="19" t="n"/>
      <c r="M2196" s="21" t="n"/>
      <c r="N2196" s="22" t="n"/>
      <c r="O2196" s="24">
        <f>IF(A2196&lt;&gt;"عهدة","",SUMIFS($G$8:$G$5007,$B$8:$B$5007,B2196,$A$8:$A$5007,"مصروف",$I$8:$I$5007,"&lt;&gt;مرفوض"))</f>
        <v/>
      </c>
      <c r="P2196" s="25">
        <f>IF(A2196&lt;&gt;"عهدة","",N(F2196)-O2196)</f>
        <v/>
      </c>
      <c r="Q2196" s="26">
        <f>IF(A2196="","",IF(A2196="عهدة",IF(N(F2196)=0,"⚠ أدخل قيمة العهدة",IF(P2196&lt;0,"⛔ عجز / زيادة مصروفات "&amp;TEXT(-P2196,"#,##0"),IF(COUNTIFS($B$8:$B$5007,B2196,$A$8:$A$5007,"مصروف",$I$8:$I$5007,"&lt;&gt;مرفوض",$K$8:$K$5007,"&lt;&gt;نعم")&gt;0,"⚠ "&amp;COUNTIFS($B$8:$B$5007,B2196,$A$8:$A$5007,"مصروف",$I$8:$I$5007,"&lt;&gt;مرفوض",$K$8:$K$5007,"&lt;&gt;نعم")&amp;" مصروف غير مسوى",IF(L2196="تمت التسوية",IF(P2196=0,"✔ متوازنة وتمت التسوية","✔ تمت التسوية – متبقي "&amp;TEXT(P2196,"#,##0")),IF(P2196&gt;0,"متبقي "&amp;TEXT(P2196,"#,##0"),"✔ متوازنة"))))),IF(R2196=0,"⚠ أضف سطر عهدة أولًا",IF(OR(C2196="",N(G2196)=0),"⚠ أكمل التاريخ والقيمة",IF(S2196="","⚠ التاريخ خارج السنة المالية",IF(H2196="","⚠ اختر بند الموازنة",IF(I2196="مرفوض","✖ مرفوض من المدير",IF(I2196&lt;&gt;"موافق","⏳ بانتظار موافقة المدير",IF(K2196&lt;&gt;"نعم","⚠ غير مسوى مع الحسابات","✔ معتمد ومسوى")))))))))</f>
        <v/>
      </c>
      <c r="R2196">
        <f>N(R2195)+IF(A2196="عهدة",1,0)</f>
        <v/>
      </c>
      <c r="S2196">
        <f>IF(C2196="","",IF(AND(C2196&gt;=DATE(2026,9,1),C2196&lt;=DATE(2027,8,31)),(YEAR(C2196)-2026)*12+MONTH(C2196)-8,""))</f>
        <v/>
      </c>
      <c r="T2196">
        <f>IF(AND(A2196="مصروف",R2196&gt;0,I2196="موافق",S2196&lt;&gt;"",H2196&lt;&gt;""),N(G2196),0)</f>
        <v/>
      </c>
    </row>
    <row r="2197">
      <c r="A2197" s="19" t="n"/>
      <c r="B2197" s="20">
        <f>IF(A2197="","",IF(R2197=0,"⚠ أضف سطر عهدة أولًا","BDR-"&amp;TEXT(R2197,"000")))</f>
        <v/>
      </c>
      <c r="C2197" s="21" t="n"/>
      <c r="D2197" s="20">
        <f>IF(C2197="","",IF(S2197="","خارج السنة المالية",INDEX(القوائم!$D$2:$D$13,S2197)))</f>
        <v/>
      </c>
      <c r="E2197" s="22" t="n"/>
      <c r="F2197" s="23" t="n"/>
      <c r="G2197" s="23" t="n"/>
      <c r="H2197" s="22" t="n"/>
      <c r="I2197" s="19" t="n"/>
      <c r="J2197" s="21" t="n"/>
      <c r="K2197" s="19" t="n"/>
      <c r="L2197" s="19" t="n"/>
      <c r="M2197" s="21" t="n"/>
      <c r="N2197" s="22" t="n"/>
      <c r="O2197" s="24">
        <f>IF(A2197&lt;&gt;"عهدة","",SUMIFS($G$8:$G$5007,$B$8:$B$5007,B2197,$A$8:$A$5007,"مصروف",$I$8:$I$5007,"&lt;&gt;مرفوض"))</f>
        <v/>
      </c>
      <c r="P2197" s="25">
        <f>IF(A2197&lt;&gt;"عهدة","",N(F2197)-O2197)</f>
        <v/>
      </c>
      <c r="Q2197" s="26">
        <f>IF(A2197="","",IF(A2197="عهدة",IF(N(F2197)=0,"⚠ أدخل قيمة العهدة",IF(P2197&lt;0,"⛔ عجز / زيادة مصروفات "&amp;TEXT(-P2197,"#,##0"),IF(COUNTIFS($B$8:$B$5007,B2197,$A$8:$A$5007,"مصروف",$I$8:$I$5007,"&lt;&gt;مرفوض",$K$8:$K$5007,"&lt;&gt;نعم")&gt;0,"⚠ "&amp;COUNTIFS($B$8:$B$5007,B2197,$A$8:$A$5007,"مصروف",$I$8:$I$5007,"&lt;&gt;مرفوض",$K$8:$K$5007,"&lt;&gt;نعم")&amp;" مصروف غير مسوى",IF(L2197="تمت التسوية",IF(P2197=0,"✔ متوازنة وتمت التسوية","✔ تمت التسوية – متبقي "&amp;TEXT(P2197,"#,##0")),IF(P2197&gt;0,"متبقي "&amp;TEXT(P2197,"#,##0"),"✔ متوازنة"))))),IF(R2197=0,"⚠ أضف سطر عهدة أولًا",IF(OR(C2197="",N(G2197)=0),"⚠ أكمل التاريخ والقيمة",IF(S2197="","⚠ التاريخ خارج السنة المالية",IF(H2197="","⚠ اختر بند الموازنة",IF(I2197="مرفوض","✖ مرفوض من المدير",IF(I2197&lt;&gt;"موافق","⏳ بانتظار موافقة المدير",IF(K2197&lt;&gt;"نعم","⚠ غير مسوى مع الحسابات","✔ معتمد ومسوى")))))))))</f>
        <v/>
      </c>
      <c r="R2197">
        <f>N(R2196)+IF(A2197="عهدة",1,0)</f>
        <v/>
      </c>
      <c r="S2197">
        <f>IF(C2197="","",IF(AND(C2197&gt;=DATE(2026,9,1),C2197&lt;=DATE(2027,8,31)),(YEAR(C2197)-2026)*12+MONTH(C2197)-8,""))</f>
        <v/>
      </c>
      <c r="T2197">
        <f>IF(AND(A2197="مصروف",R2197&gt;0,I2197="موافق",S2197&lt;&gt;"",H2197&lt;&gt;""),N(G2197),0)</f>
        <v/>
      </c>
    </row>
    <row r="2198">
      <c r="A2198" s="19" t="n"/>
      <c r="B2198" s="20">
        <f>IF(A2198="","",IF(R2198=0,"⚠ أضف سطر عهدة أولًا","BDR-"&amp;TEXT(R2198,"000")))</f>
        <v/>
      </c>
      <c r="C2198" s="21" t="n"/>
      <c r="D2198" s="20">
        <f>IF(C2198="","",IF(S2198="","خارج السنة المالية",INDEX(القوائم!$D$2:$D$13,S2198)))</f>
        <v/>
      </c>
      <c r="E2198" s="22" t="n"/>
      <c r="F2198" s="23" t="n"/>
      <c r="G2198" s="23" t="n"/>
      <c r="H2198" s="22" t="n"/>
      <c r="I2198" s="19" t="n"/>
      <c r="J2198" s="21" t="n"/>
      <c r="K2198" s="19" t="n"/>
      <c r="L2198" s="19" t="n"/>
      <c r="M2198" s="21" t="n"/>
      <c r="N2198" s="22" t="n"/>
      <c r="O2198" s="24">
        <f>IF(A2198&lt;&gt;"عهدة","",SUMIFS($G$8:$G$5007,$B$8:$B$5007,B2198,$A$8:$A$5007,"مصروف",$I$8:$I$5007,"&lt;&gt;مرفوض"))</f>
        <v/>
      </c>
      <c r="P2198" s="25">
        <f>IF(A2198&lt;&gt;"عهدة","",N(F2198)-O2198)</f>
        <v/>
      </c>
      <c r="Q2198" s="26">
        <f>IF(A2198="","",IF(A2198="عهدة",IF(N(F2198)=0,"⚠ أدخل قيمة العهدة",IF(P2198&lt;0,"⛔ عجز / زيادة مصروفات "&amp;TEXT(-P2198,"#,##0"),IF(COUNTIFS($B$8:$B$5007,B2198,$A$8:$A$5007,"مصروف",$I$8:$I$5007,"&lt;&gt;مرفوض",$K$8:$K$5007,"&lt;&gt;نعم")&gt;0,"⚠ "&amp;COUNTIFS($B$8:$B$5007,B2198,$A$8:$A$5007,"مصروف",$I$8:$I$5007,"&lt;&gt;مرفوض",$K$8:$K$5007,"&lt;&gt;نعم")&amp;" مصروف غير مسوى",IF(L2198="تمت التسوية",IF(P2198=0,"✔ متوازنة وتمت التسوية","✔ تمت التسوية – متبقي "&amp;TEXT(P2198,"#,##0")),IF(P2198&gt;0,"متبقي "&amp;TEXT(P2198,"#,##0"),"✔ متوازنة"))))),IF(R2198=0,"⚠ أضف سطر عهدة أولًا",IF(OR(C2198="",N(G2198)=0),"⚠ أكمل التاريخ والقيمة",IF(S2198="","⚠ التاريخ خارج السنة المالية",IF(H2198="","⚠ اختر بند الموازنة",IF(I2198="مرفوض","✖ مرفوض من المدير",IF(I2198&lt;&gt;"موافق","⏳ بانتظار موافقة المدير",IF(K2198&lt;&gt;"نعم","⚠ غير مسوى مع الحسابات","✔ معتمد ومسوى")))))))))</f>
        <v/>
      </c>
      <c r="R2198">
        <f>N(R2197)+IF(A2198="عهدة",1,0)</f>
        <v/>
      </c>
      <c r="S2198">
        <f>IF(C2198="","",IF(AND(C2198&gt;=DATE(2026,9,1),C2198&lt;=DATE(2027,8,31)),(YEAR(C2198)-2026)*12+MONTH(C2198)-8,""))</f>
        <v/>
      </c>
      <c r="T2198">
        <f>IF(AND(A2198="مصروف",R2198&gt;0,I2198="موافق",S2198&lt;&gt;"",H2198&lt;&gt;""),N(G2198),0)</f>
        <v/>
      </c>
    </row>
    <row r="2199">
      <c r="A2199" s="19" t="n"/>
      <c r="B2199" s="20">
        <f>IF(A2199="","",IF(R2199=0,"⚠ أضف سطر عهدة أولًا","BDR-"&amp;TEXT(R2199,"000")))</f>
        <v/>
      </c>
      <c r="C2199" s="21" t="n"/>
      <c r="D2199" s="20">
        <f>IF(C2199="","",IF(S2199="","خارج السنة المالية",INDEX(القوائم!$D$2:$D$13,S2199)))</f>
        <v/>
      </c>
      <c r="E2199" s="22" t="n"/>
      <c r="F2199" s="23" t="n"/>
      <c r="G2199" s="23" t="n"/>
      <c r="H2199" s="22" t="n"/>
      <c r="I2199" s="19" t="n"/>
      <c r="J2199" s="21" t="n"/>
      <c r="K2199" s="19" t="n"/>
      <c r="L2199" s="19" t="n"/>
      <c r="M2199" s="21" t="n"/>
      <c r="N2199" s="22" t="n"/>
      <c r="O2199" s="24">
        <f>IF(A2199&lt;&gt;"عهدة","",SUMIFS($G$8:$G$5007,$B$8:$B$5007,B2199,$A$8:$A$5007,"مصروف",$I$8:$I$5007,"&lt;&gt;مرفوض"))</f>
        <v/>
      </c>
      <c r="P2199" s="25">
        <f>IF(A2199&lt;&gt;"عهدة","",N(F2199)-O2199)</f>
        <v/>
      </c>
      <c r="Q2199" s="26">
        <f>IF(A2199="","",IF(A2199="عهدة",IF(N(F2199)=0,"⚠ أدخل قيمة العهدة",IF(P2199&lt;0,"⛔ عجز / زيادة مصروفات "&amp;TEXT(-P2199,"#,##0"),IF(COUNTIFS($B$8:$B$5007,B2199,$A$8:$A$5007,"مصروف",$I$8:$I$5007,"&lt;&gt;مرفوض",$K$8:$K$5007,"&lt;&gt;نعم")&gt;0,"⚠ "&amp;COUNTIFS($B$8:$B$5007,B2199,$A$8:$A$5007,"مصروف",$I$8:$I$5007,"&lt;&gt;مرفوض",$K$8:$K$5007,"&lt;&gt;نعم")&amp;" مصروف غير مسوى",IF(L2199="تمت التسوية",IF(P2199=0,"✔ متوازنة وتمت التسوية","✔ تمت التسوية – متبقي "&amp;TEXT(P2199,"#,##0")),IF(P2199&gt;0,"متبقي "&amp;TEXT(P2199,"#,##0"),"✔ متوازنة"))))),IF(R2199=0,"⚠ أضف سطر عهدة أولًا",IF(OR(C2199="",N(G2199)=0),"⚠ أكمل التاريخ والقيمة",IF(S2199="","⚠ التاريخ خارج السنة المالية",IF(H2199="","⚠ اختر بند الموازنة",IF(I2199="مرفوض","✖ مرفوض من المدير",IF(I2199&lt;&gt;"موافق","⏳ بانتظار موافقة المدير",IF(K2199&lt;&gt;"نعم","⚠ غير مسوى مع الحسابات","✔ معتمد ومسوى")))))))))</f>
        <v/>
      </c>
      <c r="R2199">
        <f>N(R2198)+IF(A2199="عهدة",1,0)</f>
        <v/>
      </c>
      <c r="S2199">
        <f>IF(C2199="","",IF(AND(C2199&gt;=DATE(2026,9,1),C2199&lt;=DATE(2027,8,31)),(YEAR(C2199)-2026)*12+MONTH(C2199)-8,""))</f>
        <v/>
      </c>
      <c r="T2199">
        <f>IF(AND(A2199="مصروف",R2199&gt;0,I2199="موافق",S2199&lt;&gt;"",H2199&lt;&gt;""),N(G2199),0)</f>
        <v/>
      </c>
    </row>
    <row r="2200">
      <c r="A2200" s="19" t="n"/>
      <c r="B2200" s="20">
        <f>IF(A2200="","",IF(R2200=0,"⚠ أضف سطر عهدة أولًا","BDR-"&amp;TEXT(R2200,"000")))</f>
        <v/>
      </c>
      <c r="C2200" s="21" t="n"/>
      <c r="D2200" s="20">
        <f>IF(C2200="","",IF(S2200="","خارج السنة المالية",INDEX(القوائم!$D$2:$D$13,S2200)))</f>
        <v/>
      </c>
      <c r="E2200" s="22" t="n"/>
      <c r="F2200" s="23" t="n"/>
      <c r="G2200" s="23" t="n"/>
      <c r="H2200" s="22" t="n"/>
      <c r="I2200" s="19" t="n"/>
      <c r="J2200" s="21" t="n"/>
      <c r="K2200" s="19" t="n"/>
      <c r="L2200" s="19" t="n"/>
      <c r="M2200" s="21" t="n"/>
      <c r="N2200" s="22" t="n"/>
      <c r="O2200" s="24">
        <f>IF(A2200&lt;&gt;"عهدة","",SUMIFS($G$8:$G$5007,$B$8:$B$5007,B2200,$A$8:$A$5007,"مصروف",$I$8:$I$5007,"&lt;&gt;مرفوض"))</f>
        <v/>
      </c>
      <c r="P2200" s="25">
        <f>IF(A2200&lt;&gt;"عهدة","",N(F2200)-O2200)</f>
        <v/>
      </c>
      <c r="Q2200" s="26">
        <f>IF(A2200="","",IF(A2200="عهدة",IF(N(F2200)=0,"⚠ أدخل قيمة العهدة",IF(P2200&lt;0,"⛔ عجز / زيادة مصروفات "&amp;TEXT(-P2200,"#,##0"),IF(COUNTIFS($B$8:$B$5007,B2200,$A$8:$A$5007,"مصروف",$I$8:$I$5007,"&lt;&gt;مرفوض",$K$8:$K$5007,"&lt;&gt;نعم")&gt;0,"⚠ "&amp;COUNTIFS($B$8:$B$5007,B2200,$A$8:$A$5007,"مصروف",$I$8:$I$5007,"&lt;&gt;مرفوض",$K$8:$K$5007,"&lt;&gt;نعم")&amp;" مصروف غير مسوى",IF(L2200="تمت التسوية",IF(P2200=0,"✔ متوازنة وتمت التسوية","✔ تمت التسوية – متبقي "&amp;TEXT(P2200,"#,##0")),IF(P2200&gt;0,"متبقي "&amp;TEXT(P2200,"#,##0"),"✔ متوازنة"))))),IF(R2200=0,"⚠ أضف سطر عهدة أولًا",IF(OR(C2200="",N(G2200)=0),"⚠ أكمل التاريخ والقيمة",IF(S2200="","⚠ التاريخ خارج السنة المالية",IF(H2200="","⚠ اختر بند الموازنة",IF(I2200="مرفوض","✖ مرفوض من المدير",IF(I2200&lt;&gt;"موافق","⏳ بانتظار موافقة المدير",IF(K2200&lt;&gt;"نعم","⚠ غير مسوى مع الحسابات","✔ معتمد ومسوى")))))))))</f>
        <v/>
      </c>
      <c r="R2200">
        <f>N(R2199)+IF(A2200="عهدة",1,0)</f>
        <v/>
      </c>
      <c r="S2200">
        <f>IF(C2200="","",IF(AND(C2200&gt;=DATE(2026,9,1),C2200&lt;=DATE(2027,8,31)),(YEAR(C2200)-2026)*12+MONTH(C2200)-8,""))</f>
        <v/>
      </c>
      <c r="T2200">
        <f>IF(AND(A2200="مصروف",R2200&gt;0,I2200="موافق",S2200&lt;&gt;"",H2200&lt;&gt;""),N(G2200),0)</f>
        <v/>
      </c>
    </row>
    <row r="2201">
      <c r="A2201" s="19" t="n"/>
      <c r="B2201" s="20">
        <f>IF(A2201="","",IF(R2201=0,"⚠ أضف سطر عهدة أولًا","BDR-"&amp;TEXT(R2201,"000")))</f>
        <v/>
      </c>
      <c r="C2201" s="21" t="n"/>
      <c r="D2201" s="20">
        <f>IF(C2201="","",IF(S2201="","خارج السنة المالية",INDEX(القوائم!$D$2:$D$13,S2201)))</f>
        <v/>
      </c>
      <c r="E2201" s="22" t="n"/>
      <c r="F2201" s="23" t="n"/>
      <c r="G2201" s="23" t="n"/>
      <c r="H2201" s="22" t="n"/>
      <c r="I2201" s="19" t="n"/>
      <c r="J2201" s="21" t="n"/>
      <c r="K2201" s="19" t="n"/>
      <c r="L2201" s="19" t="n"/>
      <c r="M2201" s="21" t="n"/>
      <c r="N2201" s="22" t="n"/>
      <c r="O2201" s="24">
        <f>IF(A2201&lt;&gt;"عهدة","",SUMIFS($G$8:$G$5007,$B$8:$B$5007,B2201,$A$8:$A$5007,"مصروف",$I$8:$I$5007,"&lt;&gt;مرفوض"))</f>
        <v/>
      </c>
      <c r="P2201" s="25">
        <f>IF(A2201&lt;&gt;"عهدة","",N(F2201)-O2201)</f>
        <v/>
      </c>
      <c r="Q2201" s="26">
        <f>IF(A2201="","",IF(A2201="عهدة",IF(N(F2201)=0,"⚠ أدخل قيمة العهدة",IF(P2201&lt;0,"⛔ عجز / زيادة مصروفات "&amp;TEXT(-P2201,"#,##0"),IF(COUNTIFS($B$8:$B$5007,B2201,$A$8:$A$5007,"مصروف",$I$8:$I$5007,"&lt;&gt;مرفوض",$K$8:$K$5007,"&lt;&gt;نعم")&gt;0,"⚠ "&amp;COUNTIFS($B$8:$B$5007,B2201,$A$8:$A$5007,"مصروف",$I$8:$I$5007,"&lt;&gt;مرفوض",$K$8:$K$5007,"&lt;&gt;نعم")&amp;" مصروف غير مسوى",IF(L2201="تمت التسوية",IF(P2201=0,"✔ متوازنة وتمت التسوية","✔ تمت التسوية – متبقي "&amp;TEXT(P2201,"#,##0")),IF(P2201&gt;0,"متبقي "&amp;TEXT(P2201,"#,##0"),"✔ متوازنة"))))),IF(R2201=0,"⚠ أضف سطر عهدة أولًا",IF(OR(C2201="",N(G2201)=0),"⚠ أكمل التاريخ والقيمة",IF(S2201="","⚠ التاريخ خارج السنة المالية",IF(H2201="","⚠ اختر بند الموازنة",IF(I2201="مرفوض","✖ مرفوض من المدير",IF(I2201&lt;&gt;"موافق","⏳ بانتظار موافقة المدير",IF(K2201&lt;&gt;"نعم","⚠ غير مسوى مع الحسابات","✔ معتمد ومسوى")))))))))</f>
        <v/>
      </c>
      <c r="R2201">
        <f>N(R2200)+IF(A2201="عهدة",1,0)</f>
        <v/>
      </c>
      <c r="S2201">
        <f>IF(C2201="","",IF(AND(C2201&gt;=DATE(2026,9,1),C2201&lt;=DATE(2027,8,31)),(YEAR(C2201)-2026)*12+MONTH(C2201)-8,""))</f>
        <v/>
      </c>
      <c r="T2201">
        <f>IF(AND(A2201="مصروف",R2201&gt;0,I2201="موافق",S2201&lt;&gt;"",H2201&lt;&gt;""),N(G2201),0)</f>
        <v/>
      </c>
    </row>
    <row r="2202">
      <c r="A2202" s="19" t="n"/>
      <c r="B2202" s="20">
        <f>IF(A2202="","",IF(R2202=0,"⚠ أضف سطر عهدة أولًا","BDR-"&amp;TEXT(R2202,"000")))</f>
        <v/>
      </c>
      <c r="C2202" s="21" t="n"/>
      <c r="D2202" s="20">
        <f>IF(C2202="","",IF(S2202="","خارج السنة المالية",INDEX(القوائم!$D$2:$D$13,S2202)))</f>
        <v/>
      </c>
      <c r="E2202" s="22" t="n"/>
      <c r="F2202" s="23" t="n"/>
      <c r="G2202" s="23" t="n"/>
      <c r="H2202" s="22" t="n"/>
      <c r="I2202" s="19" t="n"/>
      <c r="J2202" s="21" t="n"/>
      <c r="K2202" s="19" t="n"/>
      <c r="L2202" s="19" t="n"/>
      <c r="M2202" s="21" t="n"/>
      <c r="N2202" s="22" t="n"/>
      <c r="O2202" s="24">
        <f>IF(A2202&lt;&gt;"عهدة","",SUMIFS($G$8:$G$5007,$B$8:$B$5007,B2202,$A$8:$A$5007,"مصروف",$I$8:$I$5007,"&lt;&gt;مرفوض"))</f>
        <v/>
      </c>
      <c r="P2202" s="25">
        <f>IF(A2202&lt;&gt;"عهدة","",N(F2202)-O2202)</f>
        <v/>
      </c>
      <c r="Q2202" s="26">
        <f>IF(A2202="","",IF(A2202="عهدة",IF(N(F2202)=0,"⚠ أدخل قيمة العهدة",IF(P2202&lt;0,"⛔ عجز / زيادة مصروفات "&amp;TEXT(-P2202,"#,##0"),IF(COUNTIFS($B$8:$B$5007,B2202,$A$8:$A$5007,"مصروف",$I$8:$I$5007,"&lt;&gt;مرفوض",$K$8:$K$5007,"&lt;&gt;نعم")&gt;0,"⚠ "&amp;COUNTIFS($B$8:$B$5007,B2202,$A$8:$A$5007,"مصروف",$I$8:$I$5007,"&lt;&gt;مرفوض",$K$8:$K$5007,"&lt;&gt;نعم")&amp;" مصروف غير مسوى",IF(L2202="تمت التسوية",IF(P2202=0,"✔ متوازنة وتمت التسوية","✔ تمت التسوية – متبقي "&amp;TEXT(P2202,"#,##0")),IF(P2202&gt;0,"متبقي "&amp;TEXT(P2202,"#,##0"),"✔ متوازنة"))))),IF(R2202=0,"⚠ أضف سطر عهدة أولًا",IF(OR(C2202="",N(G2202)=0),"⚠ أكمل التاريخ والقيمة",IF(S2202="","⚠ التاريخ خارج السنة المالية",IF(H2202="","⚠ اختر بند الموازنة",IF(I2202="مرفوض","✖ مرفوض من المدير",IF(I2202&lt;&gt;"موافق","⏳ بانتظار موافقة المدير",IF(K2202&lt;&gt;"نعم","⚠ غير مسوى مع الحسابات","✔ معتمد ومسوى")))))))))</f>
        <v/>
      </c>
      <c r="R2202">
        <f>N(R2201)+IF(A2202="عهدة",1,0)</f>
        <v/>
      </c>
      <c r="S2202">
        <f>IF(C2202="","",IF(AND(C2202&gt;=DATE(2026,9,1),C2202&lt;=DATE(2027,8,31)),(YEAR(C2202)-2026)*12+MONTH(C2202)-8,""))</f>
        <v/>
      </c>
      <c r="T2202">
        <f>IF(AND(A2202="مصروف",R2202&gt;0,I2202="موافق",S2202&lt;&gt;"",H2202&lt;&gt;""),N(G2202),0)</f>
        <v/>
      </c>
    </row>
    <row r="2203">
      <c r="A2203" s="19" t="n"/>
      <c r="B2203" s="20">
        <f>IF(A2203="","",IF(R2203=0,"⚠ أضف سطر عهدة أولًا","BDR-"&amp;TEXT(R2203,"000")))</f>
        <v/>
      </c>
      <c r="C2203" s="21" t="n"/>
      <c r="D2203" s="20">
        <f>IF(C2203="","",IF(S2203="","خارج السنة المالية",INDEX(القوائم!$D$2:$D$13,S2203)))</f>
        <v/>
      </c>
      <c r="E2203" s="22" t="n"/>
      <c r="F2203" s="23" t="n"/>
      <c r="G2203" s="23" t="n"/>
      <c r="H2203" s="22" t="n"/>
      <c r="I2203" s="19" t="n"/>
      <c r="J2203" s="21" t="n"/>
      <c r="K2203" s="19" t="n"/>
      <c r="L2203" s="19" t="n"/>
      <c r="M2203" s="21" t="n"/>
      <c r="N2203" s="22" t="n"/>
      <c r="O2203" s="24">
        <f>IF(A2203&lt;&gt;"عهدة","",SUMIFS($G$8:$G$5007,$B$8:$B$5007,B2203,$A$8:$A$5007,"مصروف",$I$8:$I$5007,"&lt;&gt;مرفوض"))</f>
        <v/>
      </c>
      <c r="P2203" s="25">
        <f>IF(A2203&lt;&gt;"عهدة","",N(F2203)-O2203)</f>
        <v/>
      </c>
      <c r="Q2203" s="26">
        <f>IF(A2203="","",IF(A2203="عهدة",IF(N(F2203)=0,"⚠ أدخل قيمة العهدة",IF(P2203&lt;0,"⛔ عجز / زيادة مصروفات "&amp;TEXT(-P2203,"#,##0"),IF(COUNTIFS($B$8:$B$5007,B2203,$A$8:$A$5007,"مصروف",$I$8:$I$5007,"&lt;&gt;مرفوض",$K$8:$K$5007,"&lt;&gt;نعم")&gt;0,"⚠ "&amp;COUNTIFS($B$8:$B$5007,B2203,$A$8:$A$5007,"مصروف",$I$8:$I$5007,"&lt;&gt;مرفوض",$K$8:$K$5007,"&lt;&gt;نعم")&amp;" مصروف غير مسوى",IF(L2203="تمت التسوية",IF(P2203=0,"✔ متوازنة وتمت التسوية","✔ تمت التسوية – متبقي "&amp;TEXT(P2203,"#,##0")),IF(P2203&gt;0,"متبقي "&amp;TEXT(P2203,"#,##0"),"✔ متوازنة"))))),IF(R2203=0,"⚠ أضف سطر عهدة أولًا",IF(OR(C2203="",N(G2203)=0),"⚠ أكمل التاريخ والقيمة",IF(S2203="","⚠ التاريخ خارج السنة المالية",IF(H2203="","⚠ اختر بند الموازنة",IF(I2203="مرفوض","✖ مرفوض من المدير",IF(I2203&lt;&gt;"موافق","⏳ بانتظار موافقة المدير",IF(K2203&lt;&gt;"نعم","⚠ غير مسوى مع الحسابات","✔ معتمد ومسوى")))))))))</f>
        <v/>
      </c>
      <c r="R2203">
        <f>N(R2202)+IF(A2203="عهدة",1,0)</f>
        <v/>
      </c>
      <c r="S2203">
        <f>IF(C2203="","",IF(AND(C2203&gt;=DATE(2026,9,1),C2203&lt;=DATE(2027,8,31)),(YEAR(C2203)-2026)*12+MONTH(C2203)-8,""))</f>
        <v/>
      </c>
      <c r="T2203">
        <f>IF(AND(A2203="مصروف",R2203&gt;0,I2203="موافق",S2203&lt;&gt;"",H2203&lt;&gt;""),N(G2203),0)</f>
        <v/>
      </c>
    </row>
    <row r="2204">
      <c r="A2204" s="19" t="n"/>
      <c r="B2204" s="20">
        <f>IF(A2204="","",IF(R2204=0,"⚠ أضف سطر عهدة أولًا","BDR-"&amp;TEXT(R2204,"000")))</f>
        <v/>
      </c>
      <c r="C2204" s="21" t="n"/>
      <c r="D2204" s="20">
        <f>IF(C2204="","",IF(S2204="","خارج السنة المالية",INDEX(القوائم!$D$2:$D$13,S2204)))</f>
        <v/>
      </c>
      <c r="E2204" s="22" t="n"/>
      <c r="F2204" s="23" t="n"/>
      <c r="G2204" s="23" t="n"/>
      <c r="H2204" s="22" t="n"/>
      <c r="I2204" s="19" t="n"/>
      <c r="J2204" s="21" t="n"/>
      <c r="K2204" s="19" t="n"/>
      <c r="L2204" s="19" t="n"/>
      <c r="M2204" s="21" t="n"/>
      <c r="N2204" s="22" t="n"/>
      <c r="O2204" s="24">
        <f>IF(A2204&lt;&gt;"عهدة","",SUMIFS($G$8:$G$5007,$B$8:$B$5007,B2204,$A$8:$A$5007,"مصروف",$I$8:$I$5007,"&lt;&gt;مرفوض"))</f>
        <v/>
      </c>
      <c r="P2204" s="25">
        <f>IF(A2204&lt;&gt;"عهدة","",N(F2204)-O2204)</f>
        <v/>
      </c>
      <c r="Q2204" s="26">
        <f>IF(A2204="","",IF(A2204="عهدة",IF(N(F2204)=0,"⚠ أدخل قيمة العهدة",IF(P2204&lt;0,"⛔ عجز / زيادة مصروفات "&amp;TEXT(-P2204,"#,##0"),IF(COUNTIFS($B$8:$B$5007,B2204,$A$8:$A$5007,"مصروف",$I$8:$I$5007,"&lt;&gt;مرفوض",$K$8:$K$5007,"&lt;&gt;نعم")&gt;0,"⚠ "&amp;COUNTIFS($B$8:$B$5007,B2204,$A$8:$A$5007,"مصروف",$I$8:$I$5007,"&lt;&gt;مرفوض",$K$8:$K$5007,"&lt;&gt;نعم")&amp;" مصروف غير مسوى",IF(L2204="تمت التسوية",IF(P2204=0,"✔ متوازنة وتمت التسوية","✔ تمت التسوية – متبقي "&amp;TEXT(P2204,"#,##0")),IF(P2204&gt;0,"متبقي "&amp;TEXT(P2204,"#,##0"),"✔ متوازنة"))))),IF(R2204=0,"⚠ أضف سطر عهدة أولًا",IF(OR(C2204="",N(G2204)=0),"⚠ أكمل التاريخ والقيمة",IF(S2204="","⚠ التاريخ خارج السنة المالية",IF(H2204="","⚠ اختر بند الموازنة",IF(I2204="مرفوض","✖ مرفوض من المدير",IF(I2204&lt;&gt;"موافق","⏳ بانتظار موافقة المدير",IF(K2204&lt;&gt;"نعم","⚠ غير مسوى مع الحسابات","✔ معتمد ومسوى")))))))))</f>
        <v/>
      </c>
      <c r="R2204">
        <f>N(R2203)+IF(A2204="عهدة",1,0)</f>
        <v/>
      </c>
      <c r="S2204">
        <f>IF(C2204="","",IF(AND(C2204&gt;=DATE(2026,9,1),C2204&lt;=DATE(2027,8,31)),(YEAR(C2204)-2026)*12+MONTH(C2204)-8,""))</f>
        <v/>
      </c>
      <c r="T2204">
        <f>IF(AND(A2204="مصروف",R2204&gt;0,I2204="موافق",S2204&lt;&gt;"",H2204&lt;&gt;""),N(G2204),0)</f>
        <v/>
      </c>
    </row>
    <row r="2205">
      <c r="A2205" s="19" t="n"/>
      <c r="B2205" s="20">
        <f>IF(A2205="","",IF(R2205=0,"⚠ أضف سطر عهدة أولًا","BDR-"&amp;TEXT(R2205,"000")))</f>
        <v/>
      </c>
      <c r="C2205" s="21" t="n"/>
      <c r="D2205" s="20">
        <f>IF(C2205="","",IF(S2205="","خارج السنة المالية",INDEX(القوائم!$D$2:$D$13,S2205)))</f>
        <v/>
      </c>
      <c r="E2205" s="22" t="n"/>
      <c r="F2205" s="23" t="n"/>
      <c r="G2205" s="23" t="n"/>
      <c r="H2205" s="22" t="n"/>
      <c r="I2205" s="19" t="n"/>
      <c r="J2205" s="21" t="n"/>
      <c r="K2205" s="19" t="n"/>
      <c r="L2205" s="19" t="n"/>
      <c r="M2205" s="21" t="n"/>
      <c r="N2205" s="22" t="n"/>
      <c r="O2205" s="24">
        <f>IF(A2205&lt;&gt;"عهدة","",SUMIFS($G$8:$G$5007,$B$8:$B$5007,B2205,$A$8:$A$5007,"مصروف",$I$8:$I$5007,"&lt;&gt;مرفوض"))</f>
        <v/>
      </c>
      <c r="P2205" s="25">
        <f>IF(A2205&lt;&gt;"عهدة","",N(F2205)-O2205)</f>
        <v/>
      </c>
      <c r="Q2205" s="26">
        <f>IF(A2205="","",IF(A2205="عهدة",IF(N(F2205)=0,"⚠ أدخل قيمة العهدة",IF(P2205&lt;0,"⛔ عجز / زيادة مصروفات "&amp;TEXT(-P2205,"#,##0"),IF(COUNTIFS($B$8:$B$5007,B2205,$A$8:$A$5007,"مصروف",$I$8:$I$5007,"&lt;&gt;مرفوض",$K$8:$K$5007,"&lt;&gt;نعم")&gt;0,"⚠ "&amp;COUNTIFS($B$8:$B$5007,B2205,$A$8:$A$5007,"مصروف",$I$8:$I$5007,"&lt;&gt;مرفوض",$K$8:$K$5007,"&lt;&gt;نعم")&amp;" مصروف غير مسوى",IF(L2205="تمت التسوية",IF(P2205=0,"✔ متوازنة وتمت التسوية","✔ تمت التسوية – متبقي "&amp;TEXT(P2205,"#,##0")),IF(P2205&gt;0,"متبقي "&amp;TEXT(P2205,"#,##0"),"✔ متوازنة"))))),IF(R2205=0,"⚠ أضف سطر عهدة أولًا",IF(OR(C2205="",N(G2205)=0),"⚠ أكمل التاريخ والقيمة",IF(S2205="","⚠ التاريخ خارج السنة المالية",IF(H2205="","⚠ اختر بند الموازنة",IF(I2205="مرفوض","✖ مرفوض من المدير",IF(I2205&lt;&gt;"موافق","⏳ بانتظار موافقة المدير",IF(K2205&lt;&gt;"نعم","⚠ غير مسوى مع الحسابات","✔ معتمد ومسوى")))))))))</f>
        <v/>
      </c>
      <c r="R2205">
        <f>N(R2204)+IF(A2205="عهدة",1,0)</f>
        <v/>
      </c>
      <c r="S2205">
        <f>IF(C2205="","",IF(AND(C2205&gt;=DATE(2026,9,1),C2205&lt;=DATE(2027,8,31)),(YEAR(C2205)-2026)*12+MONTH(C2205)-8,""))</f>
        <v/>
      </c>
      <c r="T2205">
        <f>IF(AND(A2205="مصروف",R2205&gt;0,I2205="موافق",S2205&lt;&gt;"",H2205&lt;&gt;""),N(G2205),0)</f>
        <v/>
      </c>
    </row>
    <row r="2206">
      <c r="A2206" s="19" t="n"/>
      <c r="B2206" s="20">
        <f>IF(A2206="","",IF(R2206=0,"⚠ أضف سطر عهدة أولًا","BDR-"&amp;TEXT(R2206,"000")))</f>
        <v/>
      </c>
      <c r="C2206" s="21" t="n"/>
      <c r="D2206" s="20">
        <f>IF(C2206="","",IF(S2206="","خارج السنة المالية",INDEX(القوائم!$D$2:$D$13,S2206)))</f>
        <v/>
      </c>
      <c r="E2206" s="22" t="n"/>
      <c r="F2206" s="23" t="n"/>
      <c r="G2206" s="23" t="n"/>
      <c r="H2206" s="22" t="n"/>
      <c r="I2206" s="19" t="n"/>
      <c r="J2206" s="21" t="n"/>
      <c r="K2206" s="19" t="n"/>
      <c r="L2206" s="19" t="n"/>
      <c r="M2206" s="21" t="n"/>
      <c r="N2206" s="22" t="n"/>
      <c r="O2206" s="24">
        <f>IF(A2206&lt;&gt;"عهدة","",SUMIFS($G$8:$G$5007,$B$8:$B$5007,B2206,$A$8:$A$5007,"مصروف",$I$8:$I$5007,"&lt;&gt;مرفوض"))</f>
        <v/>
      </c>
      <c r="P2206" s="25">
        <f>IF(A2206&lt;&gt;"عهدة","",N(F2206)-O2206)</f>
        <v/>
      </c>
      <c r="Q2206" s="26">
        <f>IF(A2206="","",IF(A2206="عهدة",IF(N(F2206)=0,"⚠ أدخل قيمة العهدة",IF(P2206&lt;0,"⛔ عجز / زيادة مصروفات "&amp;TEXT(-P2206,"#,##0"),IF(COUNTIFS($B$8:$B$5007,B2206,$A$8:$A$5007,"مصروف",$I$8:$I$5007,"&lt;&gt;مرفوض",$K$8:$K$5007,"&lt;&gt;نعم")&gt;0,"⚠ "&amp;COUNTIFS($B$8:$B$5007,B2206,$A$8:$A$5007,"مصروف",$I$8:$I$5007,"&lt;&gt;مرفوض",$K$8:$K$5007,"&lt;&gt;نعم")&amp;" مصروف غير مسوى",IF(L2206="تمت التسوية",IF(P2206=0,"✔ متوازنة وتمت التسوية","✔ تمت التسوية – متبقي "&amp;TEXT(P2206,"#,##0")),IF(P2206&gt;0,"متبقي "&amp;TEXT(P2206,"#,##0"),"✔ متوازنة"))))),IF(R2206=0,"⚠ أضف سطر عهدة أولًا",IF(OR(C2206="",N(G2206)=0),"⚠ أكمل التاريخ والقيمة",IF(S2206="","⚠ التاريخ خارج السنة المالية",IF(H2206="","⚠ اختر بند الموازنة",IF(I2206="مرفوض","✖ مرفوض من المدير",IF(I2206&lt;&gt;"موافق","⏳ بانتظار موافقة المدير",IF(K2206&lt;&gt;"نعم","⚠ غير مسوى مع الحسابات","✔ معتمد ومسوى")))))))))</f>
        <v/>
      </c>
      <c r="R2206">
        <f>N(R2205)+IF(A2206="عهدة",1,0)</f>
        <v/>
      </c>
      <c r="S2206">
        <f>IF(C2206="","",IF(AND(C2206&gt;=DATE(2026,9,1),C2206&lt;=DATE(2027,8,31)),(YEAR(C2206)-2026)*12+MONTH(C2206)-8,""))</f>
        <v/>
      </c>
      <c r="T2206">
        <f>IF(AND(A2206="مصروف",R2206&gt;0,I2206="موافق",S2206&lt;&gt;"",H2206&lt;&gt;""),N(G2206),0)</f>
        <v/>
      </c>
    </row>
    <row r="2207">
      <c r="A2207" s="19" t="n"/>
      <c r="B2207" s="20">
        <f>IF(A2207="","",IF(R2207=0,"⚠ أضف سطر عهدة أولًا","BDR-"&amp;TEXT(R2207,"000")))</f>
        <v/>
      </c>
      <c r="C2207" s="21" t="n"/>
      <c r="D2207" s="20">
        <f>IF(C2207="","",IF(S2207="","خارج السنة المالية",INDEX(القوائم!$D$2:$D$13,S2207)))</f>
        <v/>
      </c>
      <c r="E2207" s="22" t="n"/>
      <c r="F2207" s="23" t="n"/>
      <c r="G2207" s="23" t="n"/>
      <c r="H2207" s="22" t="n"/>
      <c r="I2207" s="19" t="n"/>
      <c r="J2207" s="21" t="n"/>
      <c r="K2207" s="19" t="n"/>
      <c r="L2207" s="19" t="n"/>
      <c r="M2207" s="21" t="n"/>
      <c r="N2207" s="22" t="n"/>
      <c r="O2207" s="24">
        <f>IF(A2207&lt;&gt;"عهدة","",SUMIFS($G$8:$G$5007,$B$8:$B$5007,B2207,$A$8:$A$5007,"مصروف",$I$8:$I$5007,"&lt;&gt;مرفوض"))</f>
        <v/>
      </c>
      <c r="P2207" s="25">
        <f>IF(A2207&lt;&gt;"عهدة","",N(F2207)-O2207)</f>
        <v/>
      </c>
      <c r="Q2207" s="26">
        <f>IF(A2207="","",IF(A2207="عهدة",IF(N(F2207)=0,"⚠ أدخل قيمة العهدة",IF(P2207&lt;0,"⛔ عجز / زيادة مصروفات "&amp;TEXT(-P2207,"#,##0"),IF(COUNTIFS($B$8:$B$5007,B2207,$A$8:$A$5007,"مصروف",$I$8:$I$5007,"&lt;&gt;مرفوض",$K$8:$K$5007,"&lt;&gt;نعم")&gt;0,"⚠ "&amp;COUNTIFS($B$8:$B$5007,B2207,$A$8:$A$5007,"مصروف",$I$8:$I$5007,"&lt;&gt;مرفوض",$K$8:$K$5007,"&lt;&gt;نعم")&amp;" مصروف غير مسوى",IF(L2207="تمت التسوية",IF(P2207=0,"✔ متوازنة وتمت التسوية","✔ تمت التسوية – متبقي "&amp;TEXT(P2207,"#,##0")),IF(P2207&gt;0,"متبقي "&amp;TEXT(P2207,"#,##0"),"✔ متوازنة"))))),IF(R2207=0,"⚠ أضف سطر عهدة أولًا",IF(OR(C2207="",N(G2207)=0),"⚠ أكمل التاريخ والقيمة",IF(S2207="","⚠ التاريخ خارج السنة المالية",IF(H2207="","⚠ اختر بند الموازنة",IF(I2207="مرفوض","✖ مرفوض من المدير",IF(I2207&lt;&gt;"موافق","⏳ بانتظار موافقة المدير",IF(K2207&lt;&gt;"نعم","⚠ غير مسوى مع الحسابات","✔ معتمد ومسوى")))))))))</f>
        <v/>
      </c>
      <c r="R2207">
        <f>N(R2206)+IF(A2207="عهدة",1,0)</f>
        <v/>
      </c>
      <c r="S2207">
        <f>IF(C2207="","",IF(AND(C2207&gt;=DATE(2026,9,1),C2207&lt;=DATE(2027,8,31)),(YEAR(C2207)-2026)*12+MONTH(C2207)-8,""))</f>
        <v/>
      </c>
      <c r="T2207">
        <f>IF(AND(A2207="مصروف",R2207&gt;0,I2207="موافق",S2207&lt;&gt;"",H2207&lt;&gt;""),N(G2207),0)</f>
        <v/>
      </c>
    </row>
    <row r="2208">
      <c r="A2208" s="19" t="n"/>
      <c r="B2208" s="20">
        <f>IF(A2208="","",IF(R2208=0,"⚠ أضف سطر عهدة أولًا","BDR-"&amp;TEXT(R2208,"000")))</f>
        <v/>
      </c>
      <c r="C2208" s="21" t="n"/>
      <c r="D2208" s="20">
        <f>IF(C2208="","",IF(S2208="","خارج السنة المالية",INDEX(القوائم!$D$2:$D$13,S2208)))</f>
        <v/>
      </c>
      <c r="E2208" s="22" t="n"/>
      <c r="F2208" s="23" t="n"/>
      <c r="G2208" s="23" t="n"/>
      <c r="H2208" s="22" t="n"/>
      <c r="I2208" s="19" t="n"/>
      <c r="J2208" s="21" t="n"/>
      <c r="K2208" s="19" t="n"/>
      <c r="L2208" s="19" t="n"/>
      <c r="M2208" s="21" t="n"/>
      <c r="N2208" s="22" t="n"/>
      <c r="O2208" s="24">
        <f>IF(A2208&lt;&gt;"عهدة","",SUMIFS($G$8:$G$5007,$B$8:$B$5007,B2208,$A$8:$A$5007,"مصروف",$I$8:$I$5007,"&lt;&gt;مرفوض"))</f>
        <v/>
      </c>
      <c r="P2208" s="25">
        <f>IF(A2208&lt;&gt;"عهدة","",N(F2208)-O2208)</f>
        <v/>
      </c>
      <c r="Q2208" s="26">
        <f>IF(A2208="","",IF(A2208="عهدة",IF(N(F2208)=0,"⚠ أدخل قيمة العهدة",IF(P2208&lt;0,"⛔ عجز / زيادة مصروفات "&amp;TEXT(-P2208,"#,##0"),IF(COUNTIFS($B$8:$B$5007,B2208,$A$8:$A$5007,"مصروف",$I$8:$I$5007,"&lt;&gt;مرفوض",$K$8:$K$5007,"&lt;&gt;نعم")&gt;0,"⚠ "&amp;COUNTIFS($B$8:$B$5007,B2208,$A$8:$A$5007,"مصروف",$I$8:$I$5007,"&lt;&gt;مرفوض",$K$8:$K$5007,"&lt;&gt;نعم")&amp;" مصروف غير مسوى",IF(L2208="تمت التسوية",IF(P2208=0,"✔ متوازنة وتمت التسوية","✔ تمت التسوية – متبقي "&amp;TEXT(P2208,"#,##0")),IF(P2208&gt;0,"متبقي "&amp;TEXT(P2208,"#,##0"),"✔ متوازنة"))))),IF(R2208=0,"⚠ أضف سطر عهدة أولًا",IF(OR(C2208="",N(G2208)=0),"⚠ أكمل التاريخ والقيمة",IF(S2208="","⚠ التاريخ خارج السنة المالية",IF(H2208="","⚠ اختر بند الموازنة",IF(I2208="مرفوض","✖ مرفوض من المدير",IF(I2208&lt;&gt;"موافق","⏳ بانتظار موافقة المدير",IF(K2208&lt;&gt;"نعم","⚠ غير مسوى مع الحسابات","✔ معتمد ومسوى")))))))))</f>
        <v/>
      </c>
      <c r="R2208">
        <f>N(R2207)+IF(A2208="عهدة",1,0)</f>
        <v/>
      </c>
      <c r="S2208">
        <f>IF(C2208="","",IF(AND(C2208&gt;=DATE(2026,9,1),C2208&lt;=DATE(2027,8,31)),(YEAR(C2208)-2026)*12+MONTH(C2208)-8,""))</f>
        <v/>
      </c>
      <c r="T2208">
        <f>IF(AND(A2208="مصروف",R2208&gt;0,I2208="موافق",S2208&lt;&gt;"",H2208&lt;&gt;""),N(G2208),0)</f>
        <v/>
      </c>
    </row>
    <row r="2209">
      <c r="A2209" s="19" t="n"/>
      <c r="B2209" s="20">
        <f>IF(A2209="","",IF(R2209=0,"⚠ أضف سطر عهدة أولًا","BDR-"&amp;TEXT(R2209,"000")))</f>
        <v/>
      </c>
      <c r="C2209" s="21" t="n"/>
      <c r="D2209" s="20">
        <f>IF(C2209="","",IF(S2209="","خارج السنة المالية",INDEX(القوائم!$D$2:$D$13,S2209)))</f>
        <v/>
      </c>
      <c r="E2209" s="22" t="n"/>
      <c r="F2209" s="23" t="n"/>
      <c r="G2209" s="23" t="n"/>
      <c r="H2209" s="22" t="n"/>
      <c r="I2209" s="19" t="n"/>
      <c r="J2209" s="21" t="n"/>
      <c r="K2209" s="19" t="n"/>
      <c r="L2209" s="19" t="n"/>
      <c r="M2209" s="21" t="n"/>
      <c r="N2209" s="22" t="n"/>
      <c r="O2209" s="24">
        <f>IF(A2209&lt;&gt;"عهدة","",SUMIFS($G$8:$G$5007,$B$8:$B$5007,B2209,$A$8:$A$5007,"مصروف",$I$8:$I$5007,"&lt;&gt;مرفوض"))</f>
        <v/>
      </c>
      <c r="P2209" s="25">
        <f>IF(A2209&lt;&gt;"عهدة","",N(F2209)-O2209)</f>
        <v/>
      </c>
      <c r="Q2209" s="26">
        <f>IF(A2209="","",IF(A2209="عهدة",IF(N(F2209)=0,"⚠ أدخل قيمة العهدة",IF(P2209&lt;0,"⛔ عجز / زيادة مصروفات "&amp;TEXT(-P2209,"#,##0"),IF(COUNTIFS($B$8:$B$5007,B2209,$A$8:$A$5007,"مصروف",$I$8:$I$5007,"&lt;&gt;مرفوض",$K$8:$K$5007,"&lt;&gt;نعم")&gt;0,"⚠ "&amp;COUNTIFS($B$8:$B$5007,B2209,$A$8:$A$5007,"مصروف",$I$8:$I$5007,"&lt;&gt;مرفوض",$K$8:$K$5007,"&lt;&gt;نعم")&amp;" مصروف غير مسوى",IF(L2209="تمت التسوية",IF(P2209=0,"✔ متوازنة وتمت التسوية","✔ تمت التسوية – متبقي "&amp;TEXT(P2209,"#,##0")),IF(P2209&gt;0,"متبقي "&amp;TEXT(P2209,"#,##0"),"✔ متوازنة"))))),IF(R2209=0,"⚠ أضف سطر عهدة أولًا",IF(OR(C2209="",N(G2209)=0),"⚠ أكمل التاريخ والقيمة",IF(S2209="","⚠ التاريخ خارج السنة المالية",IF(H2209="","⚠ اختر بند الموازنة",IF(I2209="مرفوض","✖ مرفوض من المدير",IF(I2209&lt;&gt;"موافق","⏳ بانتظار موافقة المدير",IF(K2209&lt;&gt;"نعم","⚠ غير مسوى مع الحسابات","✔ معتمد ومسوى")))))))))</f>
        <v/>
      </c>
      <c r="R2209">
        <f>N(R2208)+IF(A2209="عهدة",1,0)</f>
        <v/>
      </c>
      <c r="S2209">
        <f>IF(C2209="","",IF(AND(C2209&gt;=DATE(2026,9,1),C2209&lt;=DATE(2027,8,31)),(YEAR(C2209)-2026)*12+MONTH(C2209)-8,""))</f>
        <v/>
      </c>
      <c r="T2209">
        <f>IF(AND(A2209="مصروف",R2209&gt;0,I2209="موافق",S2209&lt;&gt;"",H2209&lt;&gt;""),N(G2209),0)</f>
        <v/>
      </c>
    </row>
    <row r="2210">
      <c r="A2210" s="19" t="n"/>
      <c r="B2210" s="20">
        <f>IF(A2210="","",IF(R2210=0,"⚠ أضف سطر عهدة أولًا","BDR-"&amp;TEXT(R2210,"000")))</f>
        <v/>
      </c>
      <c r="C2210" s="21" t="n"/>
      <c r="D2210" s="20">
        <f>IF(C2210="","",IF(S2210="","خارج السنة المالية",INDEX(القوائم!$D$2:$D$13,S2210)))</f>
        <v/>
      </c>
      <c r="E2210" s="22" t="n"/>
      <c r="F2210" s="23" t="n"/>
      <c r="G2210" s="23" t="n"/>
      <c r="H2210" s="22" t="n"/>
      <c r="I2210" s="19" t="n"/>
      <c r="J2210" s="21" t="n"/>
      <c r="K2210" s="19" t="n"/>
      <c r="L2210" s="19" t="n"/>
      <c r="M2210" s="21" t="n"/>
      <c r="N2210" s="22" t="n"/>
      <c r="O2210" s="24">
        <f>IF(A2210&lt;&gt;"عهدة","",SUMIFS($G$8:$G$5007,$B$8:$B$5007,B2210,$A$8:$A$5007,"مصروف",$I$8:$I$5007,"&lt;&gt;مرفوض"))</f>
        <v/>
      </c>
      <c r="P2210" s="25">
        <f>IF(A2210&lt;&gt;"عهدة","",N(F2210)-O2210)</f>
        <v/>
      </c>
      <c r="Q2210" s="26">
        <f>IF(A2210="","",IF(A2210="عهدة",IF(N(F2210)=0,"⚠ أدخل قيمة العهدة",IF(P2210&lt;0,"⛔ عجز / زيادة مصروفات "&amp;TEXT(-P2210,"#,##0"),IF(COUNTIFS($B$8:$B$5007,B2210,$A$8:$A$5007,"مصروف",$I$8:$I$5007,"&lt;&gt;مرفوض",$K$8:$K$5007,"&lt;&gt;نعم")&gt;0,"⚠ "&amp;COUNTIFS($B$8:$B$5007,B2210,$A$8:$A$5007,"مصروف",$I$8:$I$5007,"&lt;&gt;مرفوض",$K$8:$K$5007,"&lt;&gt;نعم")&amp;" مصروف غير مسوى",IF(L2210="تمت التسوية",IF(P2210=0,"✔ متوازنة وتمت التسوية","✔ تمت التسوية – متبقي "&amp;TEXT(P2210,"#,##0")),IF(P2210&gt;0,"متبقي "&amp;TEXT(P2210,"#,##0"),"✔ متوازنة"))))),IF(R2210=0,"⚠ أضف سطر عهدة أولًا",IF(OR(C2210="",N(G2210)=0),"⚠ أكمل التاريخ والقيمة",IF(S2210="","⚠ التاريخ خارج السنة المالية",IF(H2210="","⚠ اختر بند الموازنة",IF(I2210="مرفوض","✖ مرفوض من المدير",IF(I2210&lt;&gt;"موافق","⏳ بانتظار موافقة المدير",IF(K2210&lt;&gt;"نعم","⚠ غير مسوى مع الحسابات","✔ معتمد ومسوى")))))))))</f>
        <v/>
      </c>
      <c r="R2210">
        <f>N(R2209)+IF(A2210="عهدة",1,0)</f>
        <v/>
      </c>
      <c r="S2210">
        <f>IF(C2210="","",IF(AND(C2210&gt;=DATE(2026,9,1),C2210&lt;=DATE(2027,8,31)),(YEAR(C2210)-2026)*12+MONTH(C2210)-8,""))</f>
        <v/>
      </c>
      <c r="T2210">
        <f>IF(AND(A2210="مصروف",R2210&gt;0,I2210="موافق",S2210&lt;&gt;"",H2210&lt;&gt;""),N(G2210),0)</f>
        <v/>
      </c>
    </row>
    <row r="2211">
      <c r="A2211" s="19" t="n"/>
      <c r="B2211" s="20">
        <f>IF(A2211="","",IF(R2211=0,"⚠ أضف سطر عهدة أولًا","BDR-"&amp;TEXT(R2211,"000")))</f>
        <v/>
      </c>
      <c r="C2211" s="21" t="n"/>
      <c r="D2211" s="20">
        <f>IF(C2211="","",IF(S2211="","خارج السنة المالية",INDEX(القوائم!$D$2:$D$13,S2211)))</f>
        <v/>
      </c>
      <c r="E2211" s="22" t="n"/>
      <c r="F2211" s="23" t="n"/>
      <c r="G2211" s="23" t="n"/>
      <c r="H2211" s="22" t="n"/>
      <c r="I2211" s="19" t="n"/>
      <c r="J2211" s="21" t="n"/>
      <c r="K2211" s="19" t="n"/>
      <c r="L2211" s="19" t="n"/>
      <c r="M2211" s="21" t="n"/>
      <c r="N2211" s="22" t="n"/>
      <c r="O2211" s="24">
        <f>IF(A2211&lt;&gt;"عهدة","",SUMIFS($G$8:$G$5007,$B$8:$B$5007,B2211,$A$8:$A$5007,"مصروف",$I$8:$I$5007,"&lt;&gt;مرفوض"))</f>
        <v/>
      </c>
      <c r="P2211" s="25">
        <f>IF(A2211&lt;&gt;"عهدة","",N(F2211)-O2211)</f>
        <v/>
      </c>
      <c r="Q2211" s="26">
        <f>IF(A2211="","",IF(A2211="عهدة",IF(N(F2211)=0,"⚠ أدخل قيمة العهدة",IF(P2211&lt;0,"⛔ عجز / زيادة مصروفات "&amp;TEXT(-P2211,"#,##0"),IF(COUNTIFS($B$8:$B$5007,B2211,$A$8:$A$5007,"مصروف",$I$8:$I$5007,"&lt;&gt;مرفوض",$K$8:$K$5007,"&lt;&gt;نعم")&gt;0,"⚠ "&amp;COUNTIFS($B$8:$B$5007,B2211,$A$8:$A$5007,"مصروف",$I$8:$I$5007,"&lt;&gt;مرفوض",$K$8:$K$5007,"&lt;&gt;نعم")&amp;" مصروف غير مسوى",IF(L2211="تمت التسوية",IF(P2211=0,"✔ متوازنة وتمت التسوية","✔ تمت التسوية – متبقي "&amp;TEXT(P2211,"#,##0")),IF(P2211&gt;0,"متبقي "&amp;TEXT(P2211,"#,##0"),"✔ متوازنة"))))),IF(R2211=0,"⚠ أضف سطر عهدة أولًا",IF(OR(C2211="",N(G2211)=0),"⚠ أكمل التاريخ والقيمة",IF(S2211="","⚠ التاريخ خارج السنة المالية",IF(H2211="","⚠ اختر بند الموازنة",IF(I2211="مرفوض","✖ مرفوض من المدير",IF(I2211&lt;&gt;"موافق","⏳ بانتظار موافقة المدير",IF(K2211&lt;&gt;"نعم","⚠ غير مسوى مع الحسابات","✔ معتمد ومسوى")))))))))</f>
        <v/>
      </c>
      <c r="R2211">
        <f>N(R2210)+IF(A2211="عهدة",1,0)</f>
        <v/>
      </c>
      <c r="S2211">
        <f>IF(C2211="","",IF(AND(C2211&gt;=DATE(2026,9,1),C2211&lt;=DATE(2027,8,31)),(YEAR(C2211)-2026)*12+MONTH(C2211)-8,""))</f>
        <v/>
      </c>
      <c r="T2211">
        <f>IF(AND(A2211="مصروف",R2211&gt;0,I2211="موافق",S2211&lt;&gt;"",H2211&lt;&gt;""),N(G2211),0)</f>
        <v/>
      </c>
    </row>
    <row r="2212">
      <c r="A2212" s="19" t="n"/>
      <c r="B2212" s="20">
        <f>IF(A2212="","",IF(R2212=0,"⚠ أضف سطر عهدة أولًا","BDR-"&amp;TEXT(R2212,"000")))</f>
        <v/>
      </c>
      <c r="C2212" s="21" t="n"/>
      <c r="D2212" s="20">
        <f>IF(C2212="","",IF(S2212="","خارج السنة المالية",INDEX(القوائم!$D$2:$D$13,S2212)))</f>
        <v/>
      </c>
      <c r="E2212" s="22" t="n"/>
      <c r="F2212" s="23" t="n"/>
      <c r="G2212" s="23" t="n"/>
      <c r="H2212" s="22" t="n"/>
      <c r="I2212" s="19" t="n"/>
      <c r="J2212" s="21" t="n"/>
      <c r="K2212" s="19" t="n"/>
      <c r="L2212" s="19" t="n"/>
      <c r="M2212" s="21" t="n"/>
      <c r="N2212" s="22" t="n"/>
      <c r="O2212" s="24">
        <f>IF(A2212&lt;&gt;"عهدة","",SUMIFS($G$8:$G$5007,$B$8:$B$5007,B2212,$A$8:$A$5007,"مصروف",$I$8:$I$5007,"&lt;&gt;مرفوض"))</f>
        <v/>
      </c>
      <c r="P2212" s="25">
        <f>IF(A2212&lt;&gt;"عهدة","",N(F2212)-O2212)</f>
        <v/>
      </c>
      <c r="Q2212" s="26">
        <f>IF(A2212="","",IF(A2212="عهدة",IF(N(F2212)=0,"⚠ أدخل قيمة العهدة",IF(P2212&lt;0,"⛔ عجز / زيادة مصروفات "&amp;TEXT(-P2212,"#,##0"),IF(COUNTIFS($B$8:$B$5007,B2212,$A$8:$A$5007,"مصروف",$I$8:$I$5007,"&lt;&gt;مرفوض",$K$8:$K$5007,"&lt;&gt;نعم")&gt;0,"⚠ "&amp;COUNTIFS($B$8:$B$5007,B2212,$A$8:$A$5007,"مصروف",$I$8:$I$5007,"&lt;&gt;مرفوض",$K$8:$K$5007,"&lt;&gt;نعم")&amp;" مصروف غير مسوى",IF(L2212="تمت التسوية",IF(P2212=0,"✔ متوازنة وتمت التسوية","✔ تمت التسوية – متبقي "&amp;TEXT(P2212,"#,##0")),IF(P2212&gt;0,"متبقي "&amp;TEXT(P2212,"#,##0"),"✔ متوازنة"))))),IF(R2212=0,"⚠ أضف سطر عهدة أولًا",IF(OR(C2212="",N(G2212)=0),"⚠ أكمل التاريخ والقيمة",IF(S2212="","⚠ التاريخ خارج السنة المالية",IF(H2212="","⚠ اختر بند الموازنة",IF(I2212="مرفوض","✖ مرفوض من المدير",IF(I2212&lt;&gt;"موافق","⏳ بانتظار موافقة المدير",IF(K2212&lt;&gt;"نعم","⚠ غير مسوى مع الحسابات","✔ معتمد ومسوى")))))))))</f>
        <v/>
      </c>
      <c r="R2212">
        <f>N(R2211)+IF(A2212="عهدة",1,0)</f>
        <v/>
      </c>
      <c r="S2212">
        <f>IF(C2212="","",IF(AND(C2212&gt;=DATE(2026,9,1),C2212&lt;=DATE(2027,8,31)),(YEAR(C2212)-2026)*12+MONTH(C2212)-8,""))</f>
        <v/>
      </c>
      <c r="T2212">
        <f>IF(AND(A2212="مصروف",R2212&gt;0,I2212="موافق",S2212&lt;&gt;"",H2212&lt;&gt;""),N(G2212),0)</f>
        <v/>
      </c>
    </row>
    <row r="2213">
      <c r="A2213" s="19" t="n"/>
      <c r="B2213" s="20">
        <f>IF(A2213="","",IF(R2213=0,"⚠ أضف سطر عهدة أولًا","BDR-"&amp;TEXT(R2213,"000")))</f>
        <v/>
      </c>
      <c r="C2213" s="21" t="n"/>
      <c r="D2213" s="20">
        <f>IF(C2213="","",IF(S2213="","خارج السنة المالية",INDEX(القوائم!$D$2:$D$13,S2213)))</f>
        <v/>
      </c>
      <c r="E2213" s="22" t="n"/>
      <c r="F2213" s="23" t="n"/>
      <c r="G2213" s="23" t="n"/>
      <c r="H2213" s="22" t="n"/>
      <c r="I2213" s="19" t="n"/>
      <c r="J2213" s="21" t="n"/>
      <c r="K2213" s="19" t="n"/>
      <c r="L2213" s="19" t="n"/>
      <c r="M2213" s="21" t="n"/>
      <c r="N2213" s="22" t="n"/>
      <c r="O2213" s="24">
        <f>IF(A2213&lt;&gt;"عهدة","",SUMIFS($G$8:$G$5007,$B$8:$B$5007,B2213,$A$8:$A$5007,"مصروف",$I$8:$I$5007,"&lt;&gt;مرفوض"))</f>
        <v/>
      </c>
      <c r="P2213" s="25">
        <f>IF(A2213&lt;&gt;"عهدة","",N(F2213)-O2213)</f>
        <v/>
      </c>
      <c r="Q2213" s="26">
        <f>IF(A2213="","",IF(A2213="عهدة",IF(N(F2213)=0,"⚠ أدخل قيمة العهدة",IF(P2213&lt;0,"⛔ عجز / زيادة مصروفات "&amp;TEXT(-P2213,"#,##0"),IF(COUNTIFS($B$8:$B$5007,B2213,$A$8:$A$5007,"مصروف",$I$8:$I$5007,"&lt;&gt;مرفوض",$K$8:$K$5007,"&lt;&gt;نعم")&gt;0,"⚠ "&amp;COUNTIFS($B$8:$B$5007,B2213,$A$8:$A$5007,"مصروف",$I$8:$I$5007,"&lt;&gt;مرفوض",$K$8:$K$5007,"&lt;&gt;نعم")&amp;" مصروف غير مسوى",IF(L2213="تمت التسوية",IF(P2213=0,"✔ متوازنة وتمت التسوية","✔ تمت التسوية – متبقي "&amp;TEXT(P2213,"#,##0")),IF(P2213&gt;0,"متبقي "&amp;TEXT(P2213,"#,##0"),"✔ متوازنة"))))),IF(R2213=0,"⚠ أضف سطر عهدة أولًا",IF(OR(C2213="",N(G2213)=0),"⚠ أكمل التاريخ والقيمة",IF(S2213="","⚠ التاريخ خارج السنة المالية",IF(H2213="","⚠ اختر بند الموازنة",IF(I2213="مرفوض","✖ مرفوض من المدير",IF(I2213&lt;&gt;"موافق","⏳ بانتظار موافقة المدير",IF(K2213&lt;&gt;"نعم","⚠ غير مسوى مع الحسابات","✔ معتمد ومسوى")))))))))</f>
        <v/>
      </c>
      <c r="R2213">
        <f>N(R2212)+IF(A2213="عهدة",1,0)</f>
        <v/>
      </c>
      <c r="S2213">
        <f>IF(C2213="","",IF(AND(C2213&gt;=DATE(2026,9,1),C2213&lt;=DATE(2027,8,31)),(YEAR(C2213)-2026)*12+MONTH(C2213)-8,""))</f>
        <v/>
      </c>
      <c r="T2213">
        <f>IF(AND(A2213="مصروف",R2213&gt;0,I2213="موافق",S2213&lt;&gt;"",H2213&lt;&gt;""),N(G2213),0)</f>
        <v/>
      </c>
    </row>
    <row r="2214">
      <c r="A2214" s="19" t="n"/>
      <c r="B2214" s="20">
        <f>IF(A2214="","",IF(R2214=0,"⚠ أضف سطر عهدة أولًا","BDR-"&amp;TEXT(R2214,"000")))</f>
        <v/>
      </c>
      <c r="C2214" s="21" t="n"/>
      <c r="D2214" s="20">
        <f>IF(C2214="","",IF(S2214="","خارج السنة المالية",INDEX(القوائم!$D$2:$D$13,S2214)))</f>
        <v/>
      </c>
      <c r="E2214" s="22" t="n"/>
      <c r="F2214" s="23" t="n"/>
      <c r="G2214" s="23" t="n"/>
      <c r="H2214" s="22" t="n"/>
      <c r="I2214" s="19" t="n"/>
      <c r="J2214" s="21" t="n"/>
      <c r="K2214" s="19" t="n"/>
      <c r="L2214" s="19" t="n"/>
      <c r="M2214" s="21" t="n"/>
      <c r="N2214" s="22" t="n"/>
      <c r="O2214" s="24">
        <f>IF(A2214&lt;&gt;"عهدة","",SUMIFS($G$8:$G$5007,$B$8:$B$5007,B2214,$A$8:$A$5007,"مصروف",$I$8:$I$5007,"&lt;&gt;مرفوض"))</f>
        <v/>
      </c>
      <c r="P2214" s="25">
        <f>IF(A2214&lt;&gt;"عهدة","",N(F2214)-O2214)</f>
        <v/>
      </c>
      <c r="Q2214" s="26">
        <f>IF(A2214="","",IF(A2214="عهدة",IF(N(F2214)=0,"⚠ أدخل قيمة العهدة",IF(P2214&lt;0,"⛔ عجز / زيادة مصروفات "&amp;TEXT(-P2214,"#,##0"),IF(COUNTIFS($B$8:$B$5007,B2214,$A$8:$A$5007,"مصروف",$I$8:$I$5007,"&lt;&gt;مرفوض",$K$8:$K$5007,"&lt;&gt;نعم")&gt;0,"⚠ "&amp;COUNTIFS($B$8:$B$5007,B2214,$A$8:$A$5007,"مصروف",$I$8:$I$5007,"&lt;&gt;مرفوض",$K$8:$K$5007,"&lt;&gt;نعم")&amp;" مصروف غير مسوى",IF(L2214="تمت التسوية",IF(P2214=0,"✔ متوازنة وتمت التسوية","✔ تمت التسوية – متبقي "&amp;TEXT(P2214,"#,##0")),IF(P2214&gt;0,"متبقي "&amp;TEXT(P2214,"#,##0"),"✔ متوازنة"))))),IF(R2214=0,"⚠ أضف سطر عهدة أولًا",IF(OR(C2214="",N(G2214)=0),"⚠ أكمل التاريخ والقيمة",IF(S2214="","⚠ التاريخ خارج السنة المالية",IF(H2214="","⚠ اختر بند الموازنة",IF(I2214="مرفوض","✖ مرفوض من المدير",IF(I2214&lt;&gt;"موافق","⏳ بانتظار موافقة المدير",IF(K2214&lt;&gt;"نعم","⚠ غير مسوى مع الحسابات","✔ معتمد ومسوى")))))))))</f>
        <v/>
      </c>
      <c r="R2214">
        <f>N(R2213)+IF(A2214="عهدة",1,0)</f>
        <v/>
      </c>
      <c r="S2214">
        <f>IF(C2214="","",IF(AND(C2214&gt;=DATE(2026,9,1),C2214&lt;=DATE(2027,8,31)),(YEAR(C2214)-2026)*12+MONTH(C2214)-8,""))</f>
        <v/>
      </c>
      <c r="T2214">
        <f>IF(AND(A2214="مصروف",R2214&gt;0,I2214="موافق",S2214&lt;&gt;"",H2214&lt;&gt;""),N(G2214),0)</f>
        <v/>
      </c>
    </row>
    <row r="2215">
      <c r="A2215" s="19" t="n"/>
      <c r="B2215" s="20">
        <f>IF(A2215="","",IF(R2215=0,"⚠ أضف سطر عهدة أولًا","BDR-"&amp;TEXT(R2215,"000")))</f>
        <v/>
      </c>
      <c r="C2215" s="21" t="n"/>
      <c r="D2215" s="20">
        <f>IF(C2215="","",IF(S2215="","خارج السنة المالية",INDEX(القوائم!$D$2:$D$13,S2215)))</f>
        <v/>
      </c>
      <c r="E2215" s="22" t="n"/>
      <c r="F2215" s="23" t="n"/>
      <c r="G2215" s="23" t="n"/>
      <c r="H2215" s="22" t="n"/>
      <c r="I2215" s="19" t="n"/>
      <c r="J2215" s="21" t="n"/>
      <c r="K2215" s="19" t="n"/>
      <c r="L2215" s="19" t="n"/>
      <c r="M2215" s="21" t="n"/>
      <c r="N2215" s="22" t="n"/>
      <c r="O2215" s="24">
        <f>IF(A2215&lt;&gt;"عهدة","",SUMIFS($G$8:$G$5007,$B$8:$B$5007,B2215,$A$8:$A$5007,"مصروف",$I$8:$I$5007,"&lt;&gt;مرفوض"))</f>
        <v/>
      </c>
      <c r="P2215" s="25">
        <f>IF(A2215&lt;&gt;"عهدة","",N(F2215)-O2215)</f>
        <v/>
      </c>
      <c r="Q2215" s="26">
        <f>IF(A2215="","",IF(A2215="عهدة",IF(N(F2215)=0,"⚠ أدخل قيمة العهدة",IF(P2215&lt;0,"⛔ عجز / زيادة مصروفات "&amp;TEXT(-P2215,"#,##0"),IF(COUNTIFS($B$8:$B$5007,B2215,$A$8:$A$5007,"مصروف",$I$8:$I$5007,"&lt;&gt;مرفوض",$K$8:$K$5007,"&lt;&gt;نعم")&gt;0,"⚠ "&amp;COUNTIFS($B$8:$B$5007,B2215,$A$8:$A$5007,"مصروف",$I$8:$I$5007,"&lt;&gt;مرفوض",$K$8:$K$5007,"&lt;&gt;نعم")&amp;" مصروف غير مسوى",IF(L2215="تمت التسوية",IF(P2215=0,"✔ متوازنة وتمت التسوية","✔ تمت التسوية – متبقي "&amp;TEXT(P2215,"#,##0")),IF(P2215&gt;0,"متبقي "&amp;TEXT(P2215,"#,##0"),"✔ متوازنة"))))),IF(R2215=0,"⚠ أضف سطر عهدة أولًا",IF(OR(C2215="",N(G2215)=0),"⚠ أكمل التاريخ والقيمة",IF(S2215="","⚠ التاريخ خارج السنة المالية",IF(H2215="","⚠ اختر بند الموازنة",IF(I2215="مرفوض","✖ مرفوض من المدير",IF(I2215&lt;&gt;"موافق","⏳ بانتظار موافقة المدير",IF(K2215&lt;&gt;"نعم","⚠ غير مسوى مع الحسابات","✔ معتمد ومسوى")))))))))</f>
        <v/>
      </c>
      <c r="R2215">
        <f>N(R2214)+IF(A2215="عهدة",1,0)</f>
        <v/>
      </c>
      <c r="S2215">
        <f>IF(C2215="","",IF(AND(C2215&gt;=DATE(2026,9,1),C2215&lt;=DATE(2027,8,31)),(YEAR(C2215)-2026)*12+MONTH(C2215)-8,""))</f>
        <v/>
      </c>
      <c r="T2215">
        <f>IF(AND(A2215="مصروف",R2215&gt;0,I2215="موافق",S2215&lt;&gt;"",H2215&lt;&gt;""),N(G2215),0)</f>
        <v/>
      </c>
    </row>
    <row r="2216">
      <c r="A2216" s="19" t="n"/>
      <c r="B2216" s="20">
        <f>IF(A2216="","",IF(R2216=0,"⚠ أضف سطر عهدة أولًا","BDR-"&amp;TEXT(R2216,"000")))</f>
        <v/>
      </c>
      <c r="C2216" s="21" t="n"/>
      <c r="D2216" s="20">
        <f>IF(C2216="","",IF(S2216="","خارج السنة المالية",INDEX(القوائم!$D$2:$D$13,S2216)))</f>
        <v/>
      </c>
      <c r="E2216" s="22" t="n"/>
      <c r="F2216" s="23" t="n"/>
      <c r="G2216" s="23" t="n"/>
      <c r="H2216" s="22" t="n"/>
      <c r="I2216" s="19" t="n"/>
      <c r="J2216" s="21" t="n"/>
      <c r="K2216" s="19" t="n"/>
      <c r="L2216" s="19" t="n"/>
      <c r="M2216" s="21" t="n"/>
      <c r="N2216" s="22" t="n"/>
      <c r="O2216" s="24">
        <f>IF(A2216&lt;&gt;"عهدة","",SUMIFS($G$8:$G$5007,$B$8:$B$5007,B2216,$A$8:$A$5007,"مصروف",$I$8:$I$5007,"&lt;&gt;مرفوض"))</f>
        <v/>
      </c>
      <c r="P2216" s="25">
        <f>IF(A2216&lt;&gt;"عهدة","",N(F2216)-O2216)</f>
        <v/>
      </c>
      <c r="Q2216" s="26">
        <f>IF(A2216="","",IF(A2216="عهدة",IF(N(F2216)=0,"⚠ أدخل قيمة العهدة",IF(P2216&lt;0,"⛔ عجز / زيادة مصروفات "&amp;TEXT(-P2216,"#,##0"),IF(COUNTIFS($B$8:$B$5007,B2216,$A$8:$A$5007,"مصروف",$I$8:$I$5007,"&lt;&gt;مرفوض",$K$8:$K$5007,"&lt;&gt;نعم")&gt;0,"⚠ "&amp;COUNTIFS($B$8:$B$5007,B2216,$A$8:$A$5007,"مصروف",$I$8:$I$5007,"&lt;&gt;مرفوض",$K$8:$K$5007,"&lt;&gt;نعم")&amp;" مصروف غير مسوى",IF(L2216="تمت التسوية",IF(P2216=0,"✔ متوازنة وتمت التسوية","✔ تمت التسوية – متبقي "&amp;TEXT(P2216,"#,##0")),IF(P2216&gt;0,"متبقي "&amp;TEXT(P2216,"#,##0"),"✔ متوازنة"))))),IF(R2216=0,"⚠ أضف سطر عهدة أولًا",IF(OR(C2216="",N(G2216)=0),"⚠ أكمل التاريخ والقيمة",IF(S2216="","⚠ التاريخ خارج السنة المالية",IF(H2216="","⚠ اختر بند الموازنة",IF(I2216="مرفوض","✖ مرفوض من المدير",IF(I2216&lt;&gt;"موافق","⏳ بانتظار موافقة المدير",IF(K2216&lt;&gt;"نعم","⚠ غير مسوى مع الحسابات","✔ معتمد ومسوى")))))))))</f>
        <v/>
      </c>
      <c r="R2216">
        <f>N(R2215)+IF(A2216="عهدة",1,0)</f>
        <v/>
      </c>
      <c r="S2216">
        <f>IF(C2216="","",IF(AND(C2216&gt;=DATE(2026,9,1),C2216&lt;=DATE(2027,8,31)),(YEAR(C2216)-2026)*12+MONTH(C2216)-8,""))</f>
        <v/>
      </c>
      <c r="T2216">
        <f>IF(AND(A2216="مصروف",R2216&gt;0,I2216="موافق",S2216&lt;&gt;"",H2216&lt;&gt;""),N(G2216),0)</f>
        <v/>
      </c>
    </row>
    <row r="2217">
      <c r="A2217" s="19" t="n"/>
      <c r="B2217" s="20">
        <f>IF(A2217="","",IF(R2217=0,"⚠ أضف سطر عهدة أولًا","BDR-"&amp;TEXT(R2217,"000")))</f>
        <v/>
      </c>
      <c r="C2217" s="21" t="n"/>
      <c r="D2217" s="20">
        <f>IF(C2217="","",IF(S2217="","خارج السنة المالية",INDEX(القوائم!$D$2:$D$13,S2217)))</f>
        <v/>
      </c>
      <c r="E2217" s="22" t="n"/>
      <c r="F2217" s="23" t="n"/>
      <c r="G2217" s="23" t="n"/>
      <c r="H2217" s="22" t="n"/>
      <c r="I2217" s="19" t="n"/>
      <c r="J2217" s="21" t="n"/>
      <c r="K2217" s="19" t="n"/>
      <c r="L2217" s="19" t="n"/>
      <c r="M2217" s="21" t="n"/>
      <c r="N2217" s="22" t="n"/>
      <c r="O2217" s="24">
        <f>IF(A2217&lt;&gt;"عهدة","",SUMIFS($G$8:$G$5007,$B$8:$B$5007,B2217,$A$8:$A$5007,"مصروف",$I$8:$I$5007,"&lt;&gt;مرفوض"))</f>
        <v/>
      </c>
      <c r="P2217" s="25">
        <f>IF(A2217&lt;&gt;"عهدة","",N(F2217)-O2217)</f>
        <v/>
      </c>
      <c r="Q2217" s="26">
        <f>IF(A2217="","",IF(A2217="عهدة",IF(N(F2217)=0,"⚠ أدخل قيمة العهدة",IF(P2217&lt;0,"⛔ عجز / زيادة مصروفات "&amp;TEXT(-P2217,"#,##0"),IF(COUNTIFS($B$8:$B$5007,B2217,$A$8:$A$5007,"مصروف",$I$8:$I$5007,"&lt;&gt;مرفوض",$K$8:$K$5007,"&lt;&gt;نعم")&gt;0,"⚠ "&amp;COUNTIFS($B$8:$B$5007,B2217,$A$8:$A$5007,"مصروف",$I$8:$I$5007,"&lt;&gt;مرفوض",$K$8:$K$5007,"&lt;&gt;نعم")&amp;" مصروف غير مسوى",IF(L2217="تمت التسوية",IF(P2217=0,"✔ متوازنة وتمت التسوية","✔ تمت التسوية – متبقي "&amp;TEXT(P2217,"#,##0")),IF(P2217&gt;0,"متبقي "&amp;TEXT(P2217,"#,##0"),"✔ متوازنة"))))),IF(R2217=0,"⚠ أضف سطر عهدة أولًا",IF(OR(C2217="",N(G2217)=0),"⚠ أكمل التاريخ والقيمة",IF(S2217="","⚠ التاريخ خارج السنة المالية",IF(H2217="","⚠ اختر بند الموازنة",IF(I2217="مرفوض","✖ مرفوض من المدير",IF(I2217&lt;&gt;"موافق","⏳ بانتظار موافقة المدير",IF(K2217&lt;&gt;"نعم","⚠ غير مسوى مع الحسابات","✔ معتمد ومسوى")))))))))</f>
        <v/>
      </c>
      <c r="R2217">
        <f>N(R2216)+IF(A2217="عهدة",1,0)</f>
        <v/>
      </c>
      <c r="S2217">
        <f>IF(C2217="","",IF(AND(C2217&gt;=DATE(2026,9,1),C2217&lt;=DATE(2027,8,31)),(YEAR(C2217)-2026)*12+MONTH(C2217)-8,""))</f>
        <v/>
      </c>
      <c r="T2217">
        <f>IF(AND(A2217="مصروف",R2217&gt;0,I2217="موافق",S2217&lt;&gt;"",H2217&lt;&gt;""),N(G2217),0)</f>
        <v/>
      </c>
    </row>
    <row r="2218">
      <c r="A2218" s="19" t="n"/>
      <c r="B2218" s="20">
        <f>IF(A2218="","",IF(R2218=0,"⚠ أضف سطر عهدة أولًا","BDR-"&amp;TEXT(R2218,"000")))</f>
        <v/>
      </c>
      <c r="C2218" s="21" t="n"/>
      <c r="D2218" s="20">
        <f>IF(C2218="","",IF(S2218="","خارج السنة المالية",INDEX(القوائم!$D$2:$D$13,S2218)))</f>
        <v/>
      </c>
      <c r="E2218" s="22" t="n"/>
      <c r="F2218" s="23" t="n"/>
      <c r="G2218" s="23" t="n"/>
      <c r="H2218" s="22" t="n"/>
      <c r="I2218" s="19" t="n"/>
      <c r="J2218" s="21" t="n"/>
      <c r="K2218" s="19" t="n"/>
      <c r="L2218" s="19" t="n"/>
      <c r="M2218" s="21" t="n"/>
      <c r="N2218" s="22" t="n"/>
      <c r="O2218" s="24">
        <f>IF(A2218&lt;&gt;"عهدة","",SUMIFS($G$8:$G$5007,$B$8:$B$5007,B2218,$A$8:$A$5007,"مصروف",$I$8:$I$5007,"&lt;&gt;مرفوض"))</f>
        <v/>
      </c>
      <c r="P2218" s="25">
        <f>IF(A2218&lt;&gt;"عهدة","",N(F2218)-O2218)</f>
        <v/>
      </c>
      <c r="Q2218" s="26">
        <f>IF(A2218="","",IF(A2218="عهدة",IF(N(F2218)=0,"⚠ أدخل قيمة العهدة",IF(P2218&lt;0,"⛔ عجز / زيادة مصروفات "&amp;TEXT(-P2218,"#,##0"),IF(COUNTIFS($B$8:$B$5007,B2218,$A$8:$A$5007,"مصروف",$I$8:$I$5007,"&lt;&gt;مرفوض",$K$8:$K$5007,"&lt;&gt;نعم")&gt;0,"⚠ "&amp;COUNTIFS($B$8:$B$5007,B2218,$A$8:$A$5007,"مصروف",$I$8:$I$5007,"&lt;&gt;مرفوض",$K$8:$K$5007,"&lt;&gt;نعم")&amp;" مصروف غير مسوى",IF(L2218="تمت التسوية",IF(P2218=0,"✔ متوازنة وتمت التسوية","✔ تمت التسوية – متبقي "&amp;TEXT(P2218,"#,##0")),IF(P2218&gt;0,"متبقي "&amp;TEXT(P2218,"#,##0"),"✔ متوازنة"))))),IF(R2218=0,"⚠ أضف سطر عهدة أولًا",IF(OR(C2218="",N(G2218)=0),"⚠ أكمل التاريخ والقيمة",IF(S2218="","⚠ التاريخ خارج السنة المالية",IF(H2218="","⚠ اختر بند الموازنة",IF(I2218="مرفوض","✖ مرفوض من المدير",IF(I2218&lt;&gt;"موافق","⏳ بانتظار موافقة المدير",IF(K2218&lt;&gt;"نعم","⚠ غير مسوى مع الحسابات","✔ معتمد ومسوى")))))))))</f>
        <v/>
      </c>
      <c r="R2218">
        <f>N(R2217)+IF(A2218="عهدة",1,0)</f>
        <v/>
      </c>
      <c r="S2218">
        <f>IF(C2218="","",IF(AND(C2218&gt;=DATE(2026,9,1),C2218&lt;=DATE(2027,8,31)),(YEAR(C2218)-2026)*12+MONTH(C2218)-8,""))</f>
        <v/>
      </c>
      <c r="T2218">
        <f>IF(AND(A2218="مصروف",R2218&gt;0,I2218="موافق",S2218&lt;&gt;"",H2218&lt;&gt;""),N(G2218),0)</f>
        <v/>
      </c>
    </row>
    <row r="2219">
      <c r="A2219" s="19" t="n"/>
      <c r="B2219" s="20">
        <f>IF(A2219="","",IF(R2219=0,"⚠ أضف سطر عهدة أولًا","BDR-"&amp;TEXT(R2219,"000")))</f>
        <v/>
      </c>
      <c r="C2219" s="21" t="n"/>
      <c r="D2219" s="20">
        <f>IF(C2219="","",IF(S2219="","خارج السنة المالية",INDEX(القوائم!$D$2:$D$13,S2219)))</f>
        <v/>
      </c>
      <c r="E2219" s="22" t="n"/>
      <c r="F2219" s="23" t="n"/>
      <c r="G2219" s="23" t="n"/>
      <c r="H2219" s="22" t="n"/>
      <c r="I2219" s="19" t="n"/>
      <c r="J2219" s="21" t="n"/>
      <c r="K2219" s="19" t="n"/>
      <c r="L2219" s="19" t="n"/>
      <c r="M2219" s="21" t="n"/>
      <c r="N2219" s="22" t="n"/>
      <c r="O2219" s="24">
        <f>IF(A2219&lt;&gt;"عهدة","",SUMIFS($G$8:$G$5007,$B$8:$B$5007,B2219,$A$8:$A$5007,"مصروف",$I$8:$I$5007,"&lt;&gt;مرفوض"))</f>
        <v/>
      </c>
      <c r="P2219" s="25">
        <f>IF(A2219&lt;&gt;"عهدة","",N(F2219)-O2219)</f>
        <v/>
      </c>
      <c r="Q2219" s="26">
        <f>IF(A2219="","",IF(A2219="عهدة",IF(N(F2219)=0,"⚠ أدخل قيمة العهدة",IF(P2219&lt;0,"⛔ عجز / زيادة مصروفات "&amp;TEXT(-P2219,"#,##0"),IF(COUNTIFS($B$8:$B$5007,B2219,$A$8:$A$5007,"مصروف",$I$8:$I$5007,"&lt;&gt;مرفوض",$K$8:$K$5007,"&lt;&gt;نعم")&gt;0,"⚠ "&amp;COUNTIFS($B$8:$B$5007,B2219,$A$8:$A$5007,"مصروف",$I$8:$I$5007,"&lt;&gt;مرفوض",$K$8:$K$5007,"&lt;&gt;نعم")&amp;" مصروف غير مسوى",IF(L2219="تمت التسوية",IF(P2219=0,"✔ متوازنة وتمت التسوية","✔ تمت التسوية – متبقي "&amp;TEXT(P2219,"#,##0")),IF(P2219&gt;0,"متبقي "&amp;TEXT(P2219,"#,##0"),"✔ متوازنة"))))),IF(R2219=0,"⚠ أضف سطر عهدة أولًا",IF(OR(C2219="",N(G2219)=0),"⚠ أكمل التاريخ والقيمة",IF(S2219="","⚠ التاريخ خارج السنة المالية",IF(H2219="","⚠ اختر بند الموازنة",IF(I2219="مرفوض","✖ مرفوض من المدير",IF(I2219&lt;&gt;"موافق","⏳ بانتظار موافقة المدير",IF(K2219&lt;&gt;"نعم","⚠ غير مسوى مع الحسابات","✔ معتمد ومسوى")))))))))</f>
        <v/>
      </c>
      <c r="R2219">
        <f>N(R2218)+IF(A2219="عهدة",1,0)</f>
        <v/>
      </c>
      <c r="S2219">
        <f>IF(C2219="","",IF(AND(C2219&gt;=DATE(2026,9,1),C2219&lt;=DATE(2027,8,31)),(YEAR(C2219)-2026)*12+MONTH(C2219)-8,""))</f>
        <v/>
      </c>
      <c r="T2219">
        <f>IF(AND(A2219="مصروف",R2219&gt;0,I2219="موافق",S2219&lt;&gt;"",H2219&lt;&gt;""),N(G2219),0)</f>
        <v/>
      </c>
    </row>
    <row r="2220">
      <c r="A2220" s="19" t="n"/>
      <c r="B2220" s="20">
        <f>IF(A2220="","",IF(R2220=0,"⚠ أضف سطر عهدة أولًا","BDR-"&amp;TEXT(R2220,"000")))</f>
        <v/>
      </c>
      <c r="C2220" s="21" t="n"/>
      <c r="D2220" s="20">
        <f>IF(C2220="","",IF(S2220="","خارج السنة المالية",INDEX(القوائم!$D$2:$D$13,S2220)))</f>
        <v/>
      </c>
      <c r="E2220" s="22" t="n"/>
      <c r="F2220" s="23" t="n"/>
      <c r="G2220" s="23" t="n"/>
      <c r="H2220" s="22" t="n"/>
      <c r="I2220" s="19" t="n"/>
      <c r="J2220" s="21" t="n"/>
      <c r="K2220" s="19" t="n"/>
      <c r="L2220" s="19" t="n"/>
      <c r="M2220" s="21" t="n"/>
      <c r="N2220" s="22" t="n"/>
      <c r="O2220" s="24">
        <f>IF(A2220&lt;&gt;"عهدة","",SUMIFS($G$8:$G$5007,$B$8:$B$5007,B2220,$A$8:$A$5007,"مصروف",$I$8:$I$5007,"&lt;&gt;مرفوض"))</f>
        <v/>
      </c>
      <c r="P2220" s="25">
        <f>IF(A2220&lt;&gt;"عهدة","",N(F2220)-O2220)</f>
        <v/>
      </c>
      <c r="Q2220" s="26">
        <f>IF(A2220="","",IF(A2220="عهدة",IF(N(F2220)=0,"⚠ أدخل قيمة العهدة",IF(P2220&lt;0,"⛔ عجز / زيادة مصروفات "&amp;TEXT(-P2220,"#,##0"),IF(COUNTIFS($B$8:$B$5007,B2220,$A$8:$A$5007,"مصروف",$I$8:$I$5007,"&lt;&gt;مرفوض",$K$8:$K$5007,"&lt;&gt;نعم")&gt;0,"⚠ "&amp;COUNTIFS($B$8:$B$5007,B2220,$A$8:$A$5007,"مصروف",$I$8:$I$5007,"&lt;&gt;مرفوض",$K$8:$K$5007,"&lt;&gt;نعم")&amp;" مصروف غير مسوى",IF(L2220="تمت التسوية",IF(P2220=0,"✔ متوازنة وتمت التسوية","✔ تمت التسوية – متبقي "&amp;TEXT(P2220,"#,##0")),IF(P2220&gt;0,"متبقي "&amp;TEXT(P2220,"#,##0"),"✔ متوازنة"))))),IF(R2220=0,"⚠ أضف سطر عهدة أولًا",IF(OR(C2220="",N(G2220)=0),"⚠ أكمل التاريخ والقيمة",IF(S2220="","⚠ التاريخ خارج السنة المالية",IF(H2220="","⚠ اختر بند الموازنة",IF(I2220="مرفوض","✖ مرفوض من المدير",IF(I2220&lt;&gt;"موافق","⏳ بانتظار موافقة المدير",IF(K2220&lt;&gt;"نعم","⚠ غير مسوى مع الحسابات","✔ معتمد ومسوى")))))))))</f>
        <v/>
      </c>
      <c r="R2220">
        <f>N(R2219)+IF(A2220="عهدة",1,0)</f>
        <v/>
      </c>
      <c r="S2220">
        <f>IF(C2220="","",IF(AND(C2220&gt;=DATE(2026,9,1),C2220&lt;=DATE(2027,8,31)),(YEAR(C2220)-2026)*12+MONTH(C2220)-8,""))</f>
        <v/>
      </c>
      <c r="T2220">
        <f>IF(AND(A2220="مصروف",R2220&gt;0,I2220="موافق",S2220&lt;&gt;"",H2220&lt;&gt;""),N(G2220),0)</f>
        <v/>
      </c>
    </row>
    <row r="2221">
      <c r="A2221" s="19" t="n"/>
      <c r="B2221" s="20">
        <f>IF(A2221="","",IF(R2221=0,"⚠ أضف سطر عهدة أولًا","BDR-"&amp;TEXT(R2221,"000")))</f>
        <v/>
      </c>
      <c r="C2221" s="21" t="n"/>
      <c r="D2221" s="20">
        <f>IF(C2221="","",IF(S2221="","خارج السنة المالية",INDEX(القوائم!$D$2:$D$13,S2221)))</f>
        <v/>
      </c>
      <c r="E2221" s="22" t="n"/>
      <c r="F2221" s="23" t="n"/>
      <c r="G2221" s="23" t="n"/>
      <c r="H2221" s="22" t="n"/>
      <c r="I2221" s="19" t="n"/>
      <c r="J2221" s="21" t="n"/>
      <c r="K2221" s="19" t="n"/>
      <c r="L2221" s="19" t="n"/>
      <c r="M2221" s="21" t="n"/>
      <c r="N2221" s="22" t="n"/>
      <c r="O2221" s="24">
        <f>IF(A2221&lt;&gt;"عهدة","",SUMIFS($G$8:$G$5007,$B$8:$B$5007,B2221,$A$8:$A$5007,"مصروف",$I$8:$I$5007,"&lt;&gt;مرفوض"))</f>
        <v/>
      </c>
      <c r="P2221" s="25">
        <f>IF(A2221&lt;&gt;"عهدة","",N(F2221)-O2221)</f>
        <v/>
      </c>
      <c r="Q2221" s="26">
        <f>IF(A2221="","",IF(A2221="عهدة",IF(N(F2221)=0,"⚠ أدخل قيمة العهدة",IF(P2221&lt;0,"⛔ عجز / زيادة مصروفات "&amp;TEXT(-P2221,"#,##0"),IF(COUNTIFS($B$8:$B$5007,B2221,$A$8:$A$5007,"مصروف",$I$8:$I$5007,"&lt;&gt;مرفوض",$K$8:$K$5007,"&lt;&gt;نعم")&gt;0,"⚠ "&amp;COUNTIFS($B$8:$B$5007,B2221,$A$8:$A$5007,"مصروف",$I$8:$I$5007,"&lt;&gt;مرفوض",$K$8:$K$5007,"&lt;&gt;نعم")&amp;" مصروف غير مسوى",IF(L2221="تمت التسوية",IF(P2221=0,"✔ متوازنة وتمت التسوية","✔ تمت التسوية – متبقي "&amp;TEXT(P2221,"#,##0")),IF(P2221&gt;0,"متبقي "&amp;TEXT(P2221,"#,##0"),"✔ متوازنة"))))),IF(R2221=0,"⚠ أضف سطر عهدة أولًا",IF(OR(C2221="",N(G2221)=0),"⚠ أكمل التاريخ والقيمة",IF(S2221="","⚠ التاريخ خارج السنة المالية",IF(H2221="","⚠ اختر بند الموازنة",IF(I2221="مرفوض","✖ مرفوض من المدير",IF(I2221&lt;&gt;"موافق","⏳ بانتظار موافقة المدير",IF(K2221&lt;&gt;"نعم","⚠ غير مسوى مع الحسابات","✔ معتمد ومسوى")))))))))</f>
        <v/>
      </c>
      <c r="R2221">
        <f>N(R2220)+IF(A2221="عهدة",1,0)</f>
        <v/>
      </c>
      <c r="S2221">
        <f>IF(C2221="","",IF(AND(C2221&gt;=DATE(2026,9,1),C2221&lt;=DATE(2027,8,31)),(YEAR(C2221)-2026)*12+MONTH(C2221)-8,""))</f>
        <v/>
      </c>
      <c r="T2221">
        <f>IF(AND(A2221="مصروف",R2221&gt;0,I2221="موافق",S2221&lt;&gt;"",H2221&lt;&gt;""),N(G2221),0)</f>
        <v/>
      </c>
    </row>
    <row r="2222">
      <c r="A2222" s="19" t="n"/>
      <c r="B2222" s="20">
        <f>IF(A2222="","",IF(R2222=0,"⚠ أضف سطر عهدة أولًا","BDR-"&amp;TEXT(R2222,"000")))</f>
        <v/>
      </c>
      <c r="C2222" s="21" t="n"/>
      <c r="D2222" s="20">
        <f>IF(C2222="","",IF(S2222="","خارج السنة المالية",INDEX(القوائم!$D$2:$D$13,S2222)))</f>
        <v/>
      </c>
      <c r="E2222" s="22" t="n"/>
      <c r="F2222" s="23" t="n"/>
      <c r="G2222" s="23" t="n"/>
      <c r="H2222" s="22" t="n"/>
      <c r="I2222" s="19" t="n"/>
      <c r="J2222" s="21" t="n"/>
      <c r="K2222" s="19" t="n"/>
      <c r="L2222" s="19" t="n"/>
      <c r="M2222" s="21" t="n"/>
      <c r="N2222" s="22" t="n"/>
      <c r="O2222" s="24">
        <f>IF(A2222&lt;&gt;"عهدة","",SUMIFS($G$8:$G$5007,$B$8:$B$5007,B2222,$A$8:$A$5007,"مصروف",$I$8:$I$5007,"&lt;&gt;مرفوض"))</f>
        <v/>
      </c>
      <c r="P2222" s="25">
        <f>IF(A2222&lt;&gt;"عهدة","",N(F2222)-O2222)</f>
        <v/>
      </c>
      <c r="Q2222" s="26">
        <f>IF(A2222="","",IF(A2222="عهدة",IF(N(F2222)=0,"⚠ أدخل قيمة العهدة",IF(P2222&lt;0,"⛔ عجز / زيادة مصروفات "&amp;TEXT(-P2222,"#,##0"),IF(COUNTIFS($B$8:$B$5007,B2222,$A$8:$A$5007,"مصروف",$I$8:$I$5007,"&lt;&gt;مرفوض",$K$8:$K$5007,"&lt;&gt;نعم")&gt;0,"⚠ "&amp;COUNTIFS($B$8:$B$5007,B2222,$A$8:$A$5007,"مصروف",$I$8:$I$5007,"&lt;&gt;مرفوض",$K$8:$K$5007,"&lt;&gt;نعم")&amp;" مصروف غير مسوى",IF(L2222="تمت التسوية",IF(P2222=0,"✔ متوازنة وتمت التسوية","✔ تمت التسوية – متبقي "&amp;TEXT(P2222,"#,##0")),IF(P2222&gt;0,"متبقي "&amp;TEXT(P2222,"#,##0"),"✔ متوازنة"))))),IF(R2222=0,"⚠ أضف سطر عهدة أولًا",IF(OR(C2222="",N(G2222)=0),"⚠ أكمل التاريخ والقيمة",IF(S2222="","⚠ التاريخ خارج السنة المالية",IF(H2222="","⚠ اختر بند الموازنة",IF(I2222="مرفوض","✖ مرفوض من المدير",IF(I2222&lt;&gt;"موافق","⏳ بانتظار موافقة المدير",IF(K2222&lt;&gt;"نعم","⚠ غير مسوى مع الحسابات","✔ معتمد ومسوى")))))))))</f>
        <v/>
      </c>
      <c r="R2222">
        <f>N(R2221)+IF(A2222="عهدة",1,0)</f>
        <v/>
      </c>
      <c r="S2222">
        <f>IF(C2222="","",IF(AND(C2222&gt;=DATE(2026,9,1),C2222&lt;=DATE(2027,8,31)),(YEAR(C2222)-2026)*12+MONTH(C2222)-8,""))</f>
        <v/>
      </c>
      <c r="T2222">
        <f>IF(AND(A2222="مصروف",R2222&gt;0,I2222="موافق",S2222&lt;&gt;"",H2222&lt;&gt;""),N(G2222),0)</f>
        <v/>
      </c>
    </row>
    <row r="2223">
      <c r="A2223" s="19" t="n"/>
      <c r="B2223" s="20">
        <f>IF(A2223="","",IF(R2223=0,"⚠ أضف سطر عهدة أولًا","BDR-"&amp;TEXT(R2223,"000")))</f>
        <v/>
      </c>
      <c r="C2223" s="21" t="n"/>
      <c r="D2223" s="20">
        <f>IF(C2223="","",IF(S2223="","خارج السنة المالية",INDEX(القوائم!$D$2:$D$13,S2223)))</f>
        <v/>
      </c>
      <c r="E2223" s="22" t="n"/>
      <c r="F2223" s="23" t="n"/>
      <c r="G2223" s="23" t="n"/>
      <c r="H2223" s="22" t="n"/>
      <c r="I2223" s="19" t="n"/>
      <c r="J2223" s="21" t="n"/>
      <c r="K2223" s="19" t="n"/>
      <c r="L2223" s="19" t="n"/>
      <c r="M2223" s="21" t="n"/>
      <c r="N2223" s="22" t="n"/>
      <c r="O2223" s="24">
        <f>IF(A2223&lt;&gt;"عهدة","",SUMIFS($G$8:$G$5007,$B$8:$B$5007,B2223,$A$8:$A$5007,"مصروف",$I$8:$I$5007,"&lt;&gt;مرفوض"))</f>
        <v/>
      </c>
      <c r="P2223" s="25">
        <f>IF(A2223&lt;&gt;"عهدة","",N(F2223)-O2223)</f>
        <v/>
      </c>
      <c r="Q2223" s="26">
        <f>IF(A2223="","",IF(A2223="عهدة",IF(N(F2223)=0,"⚠ أدخل قيمة العهدة",IF(P2223&lt;0,"⛔ عجز / زيادة مصروفات "&amp;TEXT(-P2223,"#,##0"),IF(COUNTIFS($B$8:$B$5007,B2223,$A$8:$A$5007,"مصروف",$I$8:$I$5007,"&lt;&gt;مرفوض",$K$8:$K$5007,"&lt;&gt;نعم")&gt;0,"⚠ "&amp;COUNTIFS($B$8:$B$5007,B2223,$A$8:$A$5007,"مصروف",$I$8:$I$5007,"&lt;&gt;مرفوض",$K$8:$K$5007,"&lt;&gt;نعم")&amp;" مصروف غير مسوى",IF(L2223="تمت التسوية",IF(P2223=0,"✔ متوازنة وتمت التسوية","✔ تمت التسوية – متبقي "&amp;TEXT(P2223,"#,##0")),IF(P2223&gt;0,"متبقي "&amp;TEXT(P2223,"#,##0"),"✔ متوازنة"))))),IF(R2223=0,"⚠ أضف سطر عهدة أولًا",IF(OR(C2223="",N(G2223)=0),"⚠ أكمل التاريخ والقيمة",IF(S2223="","⚠ التاريخ خارج السنة المالية",IF(H2223="","⚠ اختر بند الموازنة",IF(I2223="مرفوض","✖ مرفوض من المدير",IF(I2223&lt;&gt;"موافق","⏳ بانتظار موافقة المدير",IF(K2223&lt;&gt;"نعم","⚠ غير مسوى مع الحسابات","✔ معتمد ومسوى")))))))))</f>
        <v/>
      </c>
      <c r="R2223">
        <f>N(R2222)+IF(A2223="عهدة",1,0)</f>
        <v/>
      </c>
      <c r="S2223">
        <f>IF(C2223="","",IF(AND(C2223&gt;=DATE(2026,9,1),C2223&lt;=DATE(2027,8,31)),(YEAR(C2223)-2026)*12+MONTH(C2223)-8,""))</f>
        <v/>
      </c>
      <c r="T2223">
        <f>IF(AND(A2223="مصروف",R2223&gt;0,I2223="موافق",S2223&lt;&gt;"",H2223&lt;&gt;""),N(G2223),0)</f>
        <v/>
      </c>
    </row>
    <row r="2224">
      <c r="A2224" s="19" t="n"/>
      <c r="B2224" s="20">
        <f>IF(A2224="","",IF(R2224=0,"⚠ أضف سطر عهدة أولًا","BDR-"&amp;TEXT(R2224,"000")))</f>
        <v/>
      </c>
      <c r="C2224" s="21" t="n"/>
      <c r="D2224" s="20">
        <f>IF(C2224="","",IF(S2224="","خارج السنة المالية",INDEX(القوائم!$D$2:$D$13,S2224)))</f>
        <v/>
      </c>
      <c r="E2224" s="22" t="n"/>
      <c r="F2224" s="23" t="n"/>
      <c r="G2224" s="23" t="n"/>
      <c r="H2224" s="22" t="n"/>
      <c r="I2224" s="19" t="n"/>
      <c r="J2224" s="21" t="n"/>
      <c r="K2224" s="19" t="n"/>
      <c r="L2224" s="19" t="n"/>
      <c r="M2224" s="21" t="n"/>
      <c r="N2224" s="22" t="n"/>
      <c r="O2224" s="24">
        <f>IF(A2224&lt;&gt;"عهدة","",SUMIFS($G$8:$G$5007,$B$8:$B$5007,B2224,$A$8:$A$5007,"مصروف",$I$8:$I$5007,"&lt;&gt;مرفوض"))</f>
        <v/>
      </c>
      <c r="P2224" s="25">
        <f>IF(A2224&lt;&gt;"عهدة","",N(F2224)-O2224)</f>
        <v/>
      </c>
      <c r="Q2224" s="26">
        <f>IF(A2224="","",IF(A2224="عهدة",IF(N(F2224)=0,"⚠ أدخل قيمة العهدة",IF(P2224&lt;0,"⛔ عجز / زيادة مصروفات "&amp;TEXT(-P2224,"#,##0"),IF(COUNTIFS($B$8:$B$5007,B2224,$A$8:$A$5007,"مصروف",$I$8:$I$5007,"&lt;&gt;مرفوض",$K$8:$K$5007,"&lt;&gt;نعم")&gt;0,"⚠ "&amp;COUNTIFS($B$8:$B$5007,B2224,$A$8:$A$5007,"مصروف",$I$8:$I$5007,"&lt;&gt;مرفوض",$K$8:$K$5007,"&lt;&gt;نعم")&amp;" مصروف غير مسوى",IF(L2224="تمت التسوية",IF(P2224=0,"✔ متوازنة وتمت التسوية","✔ تمت التسوية – متبقي "&amp;TEXT(P2224,"#,##0")),IF(P2224&gt;0,"متبقي "&amp;TEXT(P2224,"#,##0"),"✔ متوازنة"))))),IF(R2224=0,"⚠ أضف سطر عهدة أولًا",IF(OR(C2224="",N(G2224)=0),"⚠ أكمل التاريخ والقيمة",IF(S2224="","⚠ التاريخ خارج السنة المالية",IF(H2224="","⚠ اختر بند الموازنة",IF(I2224="مرفوض","✖ مرفوض من المدير",IF(I2224&lt;&gt;"موافق","⏳ بانتظار موافقة المدير",IF(K2224&lt;&gt;"نعم","⚠ غير مسوى مع الحسابات","✔ معتمد ومسوى")))))))))</f>
        <v/>
      </c>
      <c r="R2224">
        <f>N(R2223)+IF(A2224="عهدة",1,0)</f>
        <v/>
      </c>
      <c r="S2224">
        <f>IF(C2224="","",IF(AND(C2224&gt;=DATE(2026,9,1),C2224&lt;=DATE(2027,8,31)),(YEAR(C2224)-2026)*12+MONTH(C2224)-8,""))</f>
        <v/>
      </c>
      <c r="T2224">
        <f>IF(AND(A2224="مصروف",R2224&gt;0,I2224="موافق",S2224&lt;&gt;"",H2224&lt;&gt;""),N(G2224),0)</f>
        <v/>
      </c>
    </row>
    <row r="2225">
      <c r="A2225" s="19" t="n"/>
      <c r="B2225" s="20">
        <f>IF(A2225="","",IF(R2225=0,"⚠ أضف سطر عهدة أولًا","BDR-"&amp;TEXT(R2225,"000")))</f>
        <v/>
      </c>
      <c r="C2225" s="21" t="n"/>
      <c r="D2225" s="20">
        <f>IF(C2225="","",IF(S2225="","خارج السنة المالية",INDEX(القوائم!$D$2:$D$13,S2225)))</f>
        <v/>
      </c>
      <c r="E2225" s="22" t="n"/>
      <c r="F2225" s="23" t="n"/>
      <c r="G2225" s="23" t="n"/>
      <c r="H2225" s="22" t="n"/>
      <c r="I2225" s="19" t="n"/>
      <c r="J2225" s="21" t="n"/>
      <c r="K2225" s="19" t="n"/>
      <c r="L2225" s="19" t="n"/>
      <c r="M2225" s="21" t="n"/>
      <c r="N2225" s="22" t="n"/>
      <c r="O2225" s="24">
        <f>IF(A2225&lt;&gt;"عهدة","",SUMIFS($G$8:$G$5007,$B$8:$B$5007,B2225,$A$8:$A$5007,"مصروف",$I$8:$I$5007,"&lt;&gt;مرفوض"))</f>
        <v/>
      </c>
      <c r="P2225" s="25">
        <f>IF(A2225&lt;&gt;"عهدة","",N(F2225)-O2225)</f>
        <v/>
      </c>
      <c r="Q2225" s="26">
        <f>IF(A2225="","",IF(A2225="عهدة",IF(N(F2225)=0,"⚠ أدخل قيمة العهدة",IF(P2225&lt;0,"⛔ عجز / زيادة مصروفات "&amp;TEXT(-P2225,"#,##0"),IF(COUNTIFS($B$8:$B$5007,B2225,$A$8:$A$5007,"مصروف",$I$8:$I$5007,"&lt;&gt;مرفوض",$K$8:$K$5007,"&lt;&gt;نعم")&gt;0,"⚠ "&amp;COUNTIFS($B$8:$B$5007,B2225,$A$8:$A$5007,"مصروف",$I$8:$I$5007,"&lt;&gt;مرفوض",$K$8:$K$5007,"&lt;&gt;نعم")&amp;" مصروف غير مسوى",IF(L2225="تمت التسوية",IF(P2225=0,"✔ متوازنة وتمت التسوية","✔ تمت التسوية – متبقي "&amp;TEXT(P2225,"#,##0")),IF(P2225&gt;0,"متبقي "&amp;TEXT(P2225,"#,##0"),"✔ متوازنة"))))),IF(R2225=0,"⚠ أضف سطر عهدة أولًا",IF(OR(C2225="",N(G2225)=0),"⚠ أكمل التاريخ والقيمة",IF(S2225="","⚠ التاريخ خارج السنة المالية",IF(H2225="","⚠ اختر بند الموازنة",IF(I2225="مرفوض","✖ مرفوض من المدير",IF(I2225&lt;&gt;"موافق","⏳ بانتظار موافقة المدير",IF(K2225&lt;&gt;"نعم","⚠ غير مسوى مع الحسابات","✔ معتمد ومسوى")))))))))</f>
        <v/>
      </c>
      <c r="R2225">
        <f>N(R2224)+IF(A2225="عهدة",1,0)</f>
        <v/>
      </c>
      <c r="S2225">
        <f>IF(C2225="","",IF(AND(C2225&gt;=DATE(2026,9,1),C2225&lt;=DATE(2027,8,31)),(YEAR(C2225)-2026)*12+MONTH(C2225)-8,""))</f>
        <v/>
      </c>
      <c r="T2225">
        <f>IF(AND(A2225="مصروف",R2225&gt;0,I2225="موافق",S2225&lt;&gt;"",H2225&lt;&gt;""),N(G2225),0)</f>
        <v/>
      </c>
    </row>
    <row r="2226">
      <c r="A2226" s="19" t="n"/>
      <c r="B2226" s="20">
        <f>IF(A2226="","",IF(R2226=0,"⚠ أضف سطر عهدة أولًا","BDR-"&amp;TEXT(R2226,"000")))</f>
        <v/>
      </c>
      <c r="C2226" s="21" t="n"/>
      <c r="D2226" s="20">
        <f>IF(C2226="","",IF(S2226="","خارج السنة المالية",INDEX(القوائم!$D$2:$D$13,S2226)))</f>
        <v/>
      </c>
      <c r="E2226" s="22" t="n"/>
      <c r="F2226" s="23" t="n"/>
      <c r="G2226" s="23" t="n"/>
      <c r="H2226" s="22" t="n"/>
      <c r="I2226" s="19" t="n"/>
      <c r="J2226" s="21" t="n"/>
      <c r="K2226" s="19" t="n"/>
      <c r="L2226" s="19" t="n"/>
      <c r="M2226" s="21" t="n"/>
      <c r="N2226" s="22" t="n"/>
      <c r="O2226" s="24">
        <f>IF(A2226&lt;&gt;"عهدة","",SUMIFS($G$8:$G$5007,$B$8:$B$5007,B2226,$A$8:$A$5007,"مصروف",$I$8:$I$5007,"&lt;&gt;مرفوض"))</f>
        <v/>
      </c>
      <c r="P2226" s="25">
        <f>IF(A2226&lt;&gt;"عهدة","",N(F2226)-O2226)</f>
        <v/>
      </c>
      <c r="Q2226" s="26">
        <f>IF(A2226="","",IF(A2226="عهدة",IF(N(F2226)=0,"⚠ أدخل قيمة العهدة",IF(P2226&lt;0,"⛔ عجز / زيادة مصروفات "&amp;TEXT(-P2226,"#,##0"),IF(COUNTIFS($B$8:$B$5007,B2226,$A$8:$A$5007,"مصروف",$I$8:$I$5007,"&lt;&gt;مرفوض",$K$8:$K$5007,"&lt;&gt;نعم")&gt;0,"⚠ "&amp;COUNTIFS($B$8:$B$5007,B2226,$A$8:$A$5007,"مصروف",$I$8:$I$5007,"&lt;&gt;مرفوض",$K$8:$K$5007,"&lt;&gt;نعم")&amp;" مصروف غير مسوى",IF(L2226="تمت التسوية",IF(P2226=0,"✔ متوازنة وتمت التسوية","✔ تمت التسوية – متبقي "&amp;TEXT(P2226,"#,##0")),IF(P2226&gt;0,"متبقي "&amp;TEXT(P2226,"#,##0"),"✔ متوازنة"))))),IF(R2226=0,"⚠ أضف سطر عهدة أولًا",IF(OR(C2226="",N(G2226)=0),"⚠ أكمل التاريخ والقيمة",IF(S2226="","⚠ التاريخ خارج السنة المالية",IF(H2226="","⚠ اختر بند الموازنة",IF(I2226="مرفوض","✖ مرفوض من المدير",IF(I2226&lt;&gt;"موافق","⏳ بانتظار موافقة المدير",IF(K2226&lt;&gt;"نعم","⚠ غير مسوى مع الحسابات","✔ معتمد ومسوى")))))))))</f>
        <v/>
      </c>
      <c r="R2226">
        <f>N(R2225)+IF(A2226="عهدة",1,0)</f>
        <v/>
      </c>
      <c r="S2226">
        <f>IF(C2226="","",IF(AND(C2226&gt;=DATE(2026,9,1),C2226&lt;=DATE(2027,8,31)),(YEAR(C2226)-2026)*12+MONTH(C2226)-8,""))</f>
        <v/>
      </c>
      <c r="T2226">
        <f>IF(AND(A2226="مصروف",R2226&gt;0,I2226="موافق",S2226&lt;&gt;"",H2226&lt;&gt;""),N(G2226),0)</f>
        <v/>
      </c>
    </row>
    <row r="2227">
      <c r="A2227" s="19" t="n"/>
      <c r="B2227" s="20">
        <f>IF(A2227="","",IF(R2227=0,"⚠ أضف سطر عهدة أولًا","BDR-"&amp;TEXT(R2227,"000")))</f>
        <v/>
      </c>
      <c r="C2227" s="21" t="n"/>
      <c r="D2227" s="20">
        <f>IF(C2227="","",IF(S2227="","خارج السنة المالية",INDEX(القوائم!$D$2:$D$13,S2227)))</f>
        <v/>
      </c>
      <c r="E2227" s="22" t="n"/>
      <c r="F2227" s="23" t="n"/>
      <c r="G2227" s="23" t="n"/>
      <c r="H2227" s="22" t="n"/>
      <c r="I2227" s="19" t="n"/>
      <c r="J2227" s="21" t="n"/>
      <c r="K2227" s="19" t="n"/>
      <c r="L2227" s="19" t="n"/>
      <c r="M2227" s="21" t="n"/>
      <c r="N2227" s="22" t="n"/>
      <c r="O2227" s="24">
        <f>IF(A2227&lt;&gt;"عهدة","",SUMIFS($G$8:$G$5007,$B$8:$B$5007,B2227,$A$8:$A$5007,"مصروف",$I$8:$I$5007,"&lt;&gt;مرفوض"))</f>
        <v/>
      </c>
      <c r="P2227" s="25">
        <f>IF(A2227&lt;&gt;"عهدة","",N(F2227)-O2227)</f>
        <v/>
      </c>
      <c r="Q2227" s="26">
        <f>IF(A2227="","",IF(A2227="عهدة",IF(N(F2227)=0,"⚠ أدخل قيمة العهدة",IF(P2227&lt;0,"⛔ عجز / زيادة مصروفات "&amp;TEXT(-P2227,"#,##0"),IF(COUNTIFS($B$8:$B$5007,B2227,$A$8:$A$5007,"مصروف",$I$8:$I$5007,"&lt;&gt;مرفوض",$K$8:$K$5007,"&lt;&gt;نعم")&gt;0,"⚠ "&amp;COUNTIFS($B$8:$B$5007,B2227,$A$8:$A$5007,"مصروف",$I$8:$I$5007,"&lt;&gt;مرفوض",$K$8:$K$5007,"&lt;&gt;نعم")&amp;" مصروف غير مسوى",IF(L2227="تمت التسوية",IF(P2227=0,"✔ متوازنة وتمت التسوية","✔ تمت التسوية – متبقي "&amp;TEXT(P2227,"#,##0")),IF(P2227&gt;0,"متبقي "&amp;TEXT(P2227,"#,##0"),"✔ متوازنة"))))),IF(R2227=0,"⚠ أضف سطر عهدة أولًا",IF(OR(C2227="",N(G2227)=0),"⚠ أكمل التاريخ والقيمة",IF(S2227="","⚠ التاريخ خارج السنة المالية",IF(H2227="","⚠ اختر بند الموازنة",IF(I2227="مرفوض","✖ مرفوض من المدير",IF(I2227&lt;&gt;"موافق","⏳ بانتظار موافقة المدير",IF(K2227&lt;&gt;"نعم","⚠ غير مسوى مع الحسابات","✔ معتمد ومسوى")))))))))</f>
        <v/>
      </c>
      <c r="R2227">
        <f>N(R2226)+IF(A2227="عهدة",1,0)</f>
        <v/>
      </c>
      <c r="S2227">
        <f>IF(C2227="","",IF(AND(C2227&gt;=DATE(2026,9,1),C2227&lt;=DATE(2027,8,31)),(YEAR(C2227)-2026)*12+MONTH(C2227)-8,""))</f>
        <v/>
      </c>
      <c r="T2227">
        <f>IF(AND(A2227="مصروف",R2227&gt;0,I2227="موافق",S2227&lt;&gt;"",H2227&lt;&gt;""),N(G2227),0)</f>
        <v/>
      </c>
    </row>
    <row r="2228">
      <c r="A2228" s="19" t="n"/>
      <c r="B2228" s="20">
        <f>IF(A2228="","",IF(R2228=0,"⚠ أضف سطر عهدة أولًا","BDR-"&amp;TEXT(R2228,"000")))</f>
        <v/>
      </c>
      <c r="C2228" s="21" t="n"/>
      <c r="D2228" s="20">
        <f>IF(C2228="","",IF(S2228="","خارج السنة المالية",INDEX(القوائم!$D$2:$D$13,S2228)))</f>
        <v/>
      </c>
      <c r="E2228" s="22" t="n"/>
      <c r="F2228" s="23" t="n"/>
      <c r="G2228" s="23" t="n"/>
      <c r="H2228" s="22" t="n"/>
      <c r="I2228" s="19" t="n"/>
      <c r="J2228" s="21" t="n"/>
      <c r="K2228" s="19" t="n"/>
      <c r="L2228" s="19" t="n"/>
      <c r="M2228" s="21" t="n"/>
      <c r="N2228" s="22" t="n"/>
      <c r="O2228" s="24">
        <f>IF(A2228&lt;&gt;"عهدة","",SUMIFS($G$8:$G$5007,$B$8:$B$5007,B2228,$A$8:$A$5007,"مصروف",$I$8:$I$5007,"&lt;&gt;مرفوض"))</f>
        <v/>
      </c>
      <c r="P2228" s="25">
        <f>IF(A2228&lt;&gt;"عهدة","",N(F2228)-O2228)</f>
        <v/>
      </c>
      <c r="Q2228" s="26">
        <f>IF(A2228="","",IF(A2228="عهدة",IF(N(F2228)=0,"⚠ أدخل قيمة العهدة",IF(P2228&lt;0,"⛔ عجز / زيادة مصروفات "&amp;TEXT(-P2228,"#,##0"),IF(COUNTIFS($B$8:$B$5007,B2228,$A$8:$A$5007,"مصروف",$I$8:$I$5007,"&lt;&gt;مرفوض",$K$8:$K$5007,"&lt;&gt;نعم")&gt;0,"⚠ "&amp;COUNTIFS($B$8:$B$5007,B2228,$A$8:$A$5007,"مصروف",$I$8:$I$5007,"&lt;&gt;مرفوض",$K$8:$K$5007,"&lt;&gt;نعم")&amp;" مصروف غير مسوى",IF(L2228="تمت التسوية",IF(P2228=0,"✔ متوازنة وتمت التسوية","✔ تمت التسوية – متبقي "&amp;TEXT(P2228,"#,##0")),IF(P2228&gt;0,"متبقي "&amp;TEXT(P2228,"#,##0"),"✔ متوازنة"))))),IF(R2228=0,"⚠ أضف سطر عهدة أولًا",IF(OR(C2228="",N(G2228)=0),"⚠ أكمل التاريخ والقيمة",IF(S2228="","⚠ التاريخ خارج السنة المالية",IF(H2228="","⚠ اختر بند الموازنة",IF(I2228="مرفوض","✖ مرفوض من المدير",IF(I2228&lt;&gt;"موافق","⏳ بانتظار موافقة المدير",IF(K2228&lt;&gt;"نعم","⚠ غير مسوى مع الحسابات","✔ معتمد ومسوى")))))))))</f>
        <v/>
      </c>
      <c r="R2228">
        <f>N(R2227)+IF(A2228="عهدة",1,0)</f>
        <v/>
      </c>
      <c r="S2228">
        <f>IF(C2228="","",IF(AND(C2228&gt;=DATE(2026,9,1),C2228&lt;=DATE(2027,8,31)),(YEAR(C2228)-2026)*12+MONTH(C2228)-8,""))</f>
        <v/>
      </c>
      <c r="T2228">
        <f>IF(AND(A2228="مصروف",R2228&gt;0,I2228="موافق",S2228&lt;&gt;"",H2228&lt;&gt;""),N(G2228),0)</f>
        <v/>
      </c>
    </row>
    <row r="2229">
      <c r="A2229" s="19" t="n"/>
      <c r="B2229" s="20">
        <f>IF(A2229="","",IF(R2229=0,"⚠ أضف سطر عهدة أولًا","BDR-"&amp;TEXT(R2229,"000")))</f>
        <v/>
      </c>
      <c r="C2229" s="21" t="n"/>
      <c r="D2229" s="20">
        <f>IF(C2229="","",IF(S2229="","خارج السنة المالية",INDEX(القوائم!$D$2:$D$13,S2229)))</f>
        <v/>
      </c>
      <c r="E2229" s="22" t="n"/>
      <c r="F2229" s="23" t="n"/>
      <c r="G2229" s="23" t="n"/>
      <c r="H2229" s="22" t="n"/>
      <c r="I2229" s="19" t="n"/>
      <c r="J2229" s="21" t="n"/>
      <c r="K2229" s="19" t="n"/>
      <c r="L2229" s="19" t="n"/>
      <c r="M2229" s="21" t="n"/>
      <c r="N2229" s="22" t="n"/>
      <c r="O2229" s="24">
        <f>IF(A2229&lt;&gt;"عهدة","",SUMIFS($G$8:$G$5007,$B$8:$B$5007,B2229,$A$8:$A$5007,"مصروف",$I$8:$I$5007,"&lt;&gt;مرفوض"))</f>
        <v/>
      </c>
      <c r="P2229" s="25">
        <f>IF(A2229&lt;&gt;"عهدة","",N(F2229)-O2229)</f>
        <v/>
      </c>
      <c r="Q2229" s="26">
        <f>IF(A2229="","",IF(A2229="عهدة",IF(N(F2229)=0,"⚠ أدخل قيمة العهدة",IF(P2229&lt;0,"⛔ عجز / زيادة مصروفات "&amp;TEXT(-P2229,"#,##0"),IF(COUNTIFS($B$8:$B$5007,B2229,$A$8:$A$5007,"مصروف",$I$8:$I$5007,"&lt;&gt;مرفوض",$K$8:$K$5007,"&lt;&gt;نعم")&gt;0,"⚠ "&amp;COUNTIFS($B$8:$B$5007,B2229,$A$8:$A$5007,"مصروف",$I$8:$I$5007,"&lt;&gt;مرفوض",$K$8:$K$5007,"&lt;&gt;نعم")&amp;" مصروف غير مسوى",IF(L2229="تمت التسوية",IF(P2229=0,"✔ متوازنة وتمت التسوية","✔ تمت التسوية – متبقي "&amp;TEXT(P2229,"#,##0")),IF(P2229&gt;0,"متبقي "&amp;TEXT(P2229,"#,##0"),"✔ متوازنة"))))),IF(R2229=0,"⚠ أضف سطر عهدة أولًا",IF(OR(C2229="",N(G2229)=0),"⚠ أكمل التاريخ والقيمة",IF(S2229="","⚠ التاريخ خارج السنة المالية",IF(H2229="","⚠ اختر بند الموازنة",IF(I2229="مرفوض","✖ مرفوض من المدير",IF(I2229&lt;&gt;"موافق","⏳ بانتظار موافقة المدير",IF(K2229&lt;&gt;"نعم","⚠ غير مسوى مع الحسابات","✔ معتمد ومسوى")))))))))</f>
        <v/>
      </c>
      <c r="R2229">
        <f>N(R2228)+IF(A2229="عهدة",1,0)</f>
        <v/>
      </c>
      <c r="S2229">
        <f>IF(C2229="","",IF(AND(C2229&gt;=DATE(2026,9,1),C2229&lt;=DATE(2027,8,31)),(YEAR(C2229)-2026)*12+MONTH(C2229)-8,""))</f>
        <v/>
      </c>
      <c r="T2229">
        <f>IF(AND(A2229="مصروف",R2229&gt;0,I2229="موافق",S2229&lt;&gt;"",H2229&lt;&gt;""),N(G2229),0)</f>
        <v/>
      </c>
    </row>
    <row r="2230">
      <c r="A2230" s="19" t="n"/>
      <c r="B2230" s="20">
        <f>IF(A2230="","",IF(R2230=0,"⚠ أضف سطر عهدة أولًا","BDR-"&amp;TEXT(R2230,"000")))</f>
        <v/>
      </c>
      <c r="C2230" s="21" t="n"/>
      <c r="D2230" s="20">
        <f>IF(C2230="","",IF(S2230="","خارج السنة المالية",INDEX(القوائم!$D$2:$D$13,S2230)))</f>
        <v/>
      </c>
      <c r="E2230" s="22" t="n"/>
      <c r="F2230" s="23" t="n"/>
      <c r="G2230" s="23" t="n"/>
      <c r="H2230" s="22" t="n"/>
      <c r="I2230" s="19" t="n"/>
      <c r="J2230" s="21" t="n"/>
      <c r="K2230" s="19" t="n"/>
      <c r="L2230" s="19" t="n"/>
      <c r="M2230" s="21" t="n"/>
      <c r="N2230" s="22" t="n"/>
      <c r="O2230" s="24">
        <f>IF(A2230&lt;&gt;"عهدة","",SUMIFS($G$8:$G$5007,$B$8:$B$5007,B2230,$A$8:$A$5007,"مصروف",$I$8:$I$5007,"&lt;&gt;مرفوض"))</f>
        <v/>
      </c>
      <c r="P2230" s="25">
        <f>IF(A2230&lt;&gt;"عهدة","",N(F2230)-O2230)</f>
        <v/>
      </c>
      <c r="Q2230" s="26">
        <f>IF(A2230="","",IF(A2230="عهدة",IF(N(F2230)=0,"⚠ أدخل قيمة العهدة",IF(P2230&lt;0,"⛔ عجز / زيادة مصروفات "&amp;TEXT(-P2230,"#,##0"),IF(COUNTIFS($B$8:$B$5007,B2230,$A$8:$A$5007,"مصروف",$I$8:$I$5007,"&lt;&gt;مرفوض",$K$8:$K$5007,"&lt;&gt;نعم")&gt;0,"⚠ "&amp;COUNTIFS($B$8:$B$5007,B2230,$A$8:$A$5007,"مصروف",$I$8:$I$5007,"&lt;&gt;مرفوض",$K$8:$K$5007,"&lt;&gt;نعم")&amp;" مصروف غير مسوى",IF(L2230="تمت التسوية",IF(P2230=0,"✔ متوازنة وتمت التسوية","✔ تمت التسوية – متبقي "&amp;TEXT(P2230,"#,##0")),IF(P2230&gt;0,"متبقي "&amp;TEXT(P2230,"#,##0"),"✔ متوازنة"))))),IF(R2230=0,"⚠ أضف سطر عهدة أولًا",IF(OR(C2230="",N(G2230)=0),"⚠ أكمل التاريخ والقيمة",IF(S2230="","⚠ التاريخ خارج السنة المالية",IF(H2230="","⚠ اختر بند الموازنة",IF(I2230="مرفوض","✖ مرفوض من المدير",IF(I2230&lt;&gt;"موافق","⏳ بانتظار موافقة المدير",IF(K2230&lt;&gt;"نعم","⚠ غير مسوى مع الحسابات","✔ معتمد ومسوى")))))))))</f>
        <v/>
      </c>
      <c r="R2230">
        <f>N(R2229)+IF(A2230="عهدة",1,0)</f>
        <v/>
      </c>
      <c r="S2230">
        <f>IF(C2230="","",IF(AND(C2230&gt;=DATE(2026,9,1),C2230&lt;=DATE(2027,8,31)),(YEAR(C2230)-2026)*12+MONTH(C2230)-8,""))</f>
        <v/>
      </c>
      <c r="T2230">
        <f>IF(AND(A2230="مصروف",R2230&gt;0,I2230="موافق",S2230&lt;&gt;"",H2230&lt;&gt;""),N(G2230),0)</f>
        <v/>
      </c>
    </row>
    <row r="2231">
      <c r="A2231" s="19" t="n"/>
      <c r="B2231" s="20">
        <f>IF(A2231="","",IF(R2231=0,"⚠ أضف سطر عهدة أولًا","BDR-"&amp;TEXT(R2231,"000")))</f>
        <v/>
      </c>
      <c r="C2231" s="21" t="n"/>
      <c r="D2231" s="20">
        <f>IF(C2231="","",IF(S2231="","خارج السنة المالية",INDEX(القوائم!$D$2:$D$13,S2231)))</f>
        <v/>
      </c>
      <c r="E2231" s="22" t="n"/>
      <c r="F2231" s="23" t="n"/>
      <c r="G2231" s="23" t="n"/>
      <c r="H2231" s="22" t="n"/>
      <c r="I2231" s="19" t="n"/>
      <c r="J2231" s="21" t="n"/>
      <c r="K2231" s="19" t="n"/>
      <c r="L2231" s="19" t="n"/>
      <c r="M2231" s="21" t="n"/>
      <c r="N2231" s="22" t="n"/>
      <c r="O2231" s="24">
        <f>IF(A2231&lt;&gt;"عهدة","",SUMIFS($G$8:$G$5007,$B$8:$B$5007,B2231,$A$8:$A$5007,"مصروف",$I$8:$I$5007,"&lt;&gt;مرفوض"))</f>
        <v/>
      </c>
      <c r="P2231" s="25">
        <f>IF(A2231&lt;&gt;"عهدة","",N(F2231)-O2231)</f>
        <v/>
      </c>
      <c r="Q2231" s="26">
        <f>IF(A2231="","",IF(A2231="عهدة",IF(N(F2231)=0,"⚠ أدخل قيمة العهدة",IF(P2231&lt;0,"⛔ عجز / زيادة مصروفات "&amp;TEXT(-P2231,"#,##0"),IF(COUNTIFS($B$8:$B$5007,B2231,$A$8:$A$5007,"مصروف",$I$8:$I$5007,"&lt;&gt;مرفوض",$K$8:$K$5007,"&lt;&gt;نعم")&gt;0,"⚠ "&amp;COUNTIFS($B$8:$B$5007,B2231,$A$8:$A$5007,"مصروف",$I$8:$I$5007,"&lt;&gt;مرفوض",$K$8:$K$5007,"&lt;&gt;نعم")&amp;" مصروف غير مسوى",IF(L2231="تمت التسوية",IF(P2231=0,"✔ متوازنة وتمت التسوية","✔ تمت التسوية – متبقي "&amp;TEXT(P2231,"#,##0")),IF(P2231&gt;0,"متبقي "&amp;TEXT(P2231,"#,##0"),"✔ متوازنة"))))),IF(R2231=0,"⚠ أضف سطر عهدة أولًا",IF(OR(C2231="",N(G2231)=0),"⚠ أكمل التاريخ والقيمة",IF(S2231="","⚠ التاريخ خارج السنة المالية",IF(H2231="","⚠ اختر بند الموازنة",IF(I2231="مرفوض","✖ مرفوض من المدير",IF(I2231&lt;&gt;"موافق","⏳ بانتظار موافقة المدير",IF(K2231&lt;&gt;"نعم","⚠ غير مسوى مع الحسابات","✔ معتمد ومسوى")))))))))</f>
        <v/>
      </c>
      <c r="R2231">
        <f>N(R2230)+IF(A2231="عهدة",1,0)</f>
        <v/>
      </c>
      <c r="S2231">
        <f>IF(C2231="","",IF(AND(C2231&gt;=DATE(2026,9,1),C2231&lt;=DATE(2027,8,31)),(YEAR(C2231)-2026)*12+MONTH(C2231)-8,""))</f>
        <v/>
      </c>
      <c r="T2231">
        <f>IF(AND(A2231="مصروف",R2231&gt;0,I2231="موافق",S2231&lt;&gt;"",H2231&lt;&gt;""),N(G2231),0)</f>
        <v/>
      </c>
    </row>
    <row r="2232">
      <c r="A2232" s="19" t="n"/>
      <c r="B2232" s="20">
        <f>IF(A2232="","",IF(R2232=0,"⚠ أضف سطر عهدة أولًا","BDR-"&amp;TEXT(R2232,"000")))</f>
        <v/>
      </c>
      <c r="C2232" s="21" t="n"/>
      <c r="D2232" s="20">
        <f>IF(C2232="","",IF(S2232="","خارج السنة المالية",INDEX(القوائم!$D$2:$D$13,S2232)))</f>
        <v/>
      </c>
      <c r="E2232" s="22" t="n"/>
      <c r="F2232" s="23" t="n"/>
      <c r="G2232" s="23" t="n"/>
      <c r="H2232" s="22" t="n"/>
      <c r="I2232" s="19" t="n"/>
      <c r="J2232" s="21" t="n"/>
      <c r="K2232" s="19" t="n"/>
      <c r="L2232" s="19" t="n"/>
      <c r="M2232" s="21" t="n"/>
      <c r="N2232" s="22" t="n"/>
      <c r="O2232" s="24">
        <f>IF(A2232&lt;&gt;"عهدة","",SUMIFS($G$8:$G$5007,$B$8:$B$5007,B2232,$A$8:$A$5007,"مصروف",$I$8:$I$5007,"&lt;&gt;مرفوض"))</f>
        <v/>
      </c>
      <c r="P2232" s="25">
        <f>IF(A2232&lt;&gt;"عهدة","",N(F2232)-O2232)</f>
        <v/>
      </c>
      <c r="Q2232" s="26">
        <f>IF(A2232="","",IF(A2232="عهدة",IF(N(F2232)=0,"⚠ أدخل قيمة العهدة",IF(P2232&lt;0,"⛔ عجز / زيادة مصروفات "&amp;TEXT(-P2232,"#,##0"),IF(COUNTIFS($B$8:$B$5007,B2232,$A$8:$A$5007,"مصروف",$I$8:$I$5007,"&lt;&gt;مرفوض",$K$8:$K$5007,"&lt;&gt;نعم")&gt;0,"⚠ "&amp;COUNTIFS($B$8:$B$5007,B2232,$A$8:$A$5007,"مصروف",$I$8:$I$5007,"&lt;&gt;مرفوض",$K$8:$K$5007,"&lt;&gt;نعم")&amp;" مصروف غير مسوى",IF(L2232="تمت التسوية",IF(P2232=0,"✔ متوازنة وتمت التسوية","✔ تمت التسوية – متبقي "&amp;TEXT(P2232,"#,##0")),IF(P2232&gt;0,"متبقي "&amp;TEXT(P2232,"#,##0"),"✔ متوازنة"))))),IF(R2232=0,"⚠ أضف سطر عهدة أولًا",IF(OR(C2232="",N(G2232)=0),"⚠ أكمل التاريخ والقيمة",IF(S2232="","⚠ التاريخ خارج السنة المالية",IF(H2232="","⚠ اختر بند الموازنة",IF(I2232="مرفوض","✖ مرفوض من المدير",IF(I2232&lt;&gt;"موافق","⏳ بانتظار موافقة المدير",IF(K2232&lt;&gt;"نعم","⚠ غير مسوى مع الحسابات","✔ معتمد ومسوى")))))))))</f>
        <v/>
      </c>
      <c r="R2232">
        <f>N(R2231)+IF(A2232="عهدة",1,0)</f>
        <v/>
      </c>
      <c r="S2232">
        <f>IF(C2232="","",IF(AND(C2232&gt;=DATE(2026,9,1),C2232&lt;=DATE(2027,8,31)),(YEAR(C2232)-2026)*12+MONTH(C2232)-8,""))</f>
        <v/>
      </c>
      <c r="T2232">
        <f>IF(AND(A2232="مصروف",R2232&gt;0,I2232="موافق",S2232&lt;&gt;"",H2232&lt;&gt;""),N(G2232),0)</f>
        <v/>
      </c>
    </row>
    <row r="2233">
      <c r="A2233" s="19" t="n"/>
      <c r="B2233" s="20">
        <f>IF(A2233="","",IF(R2233=0,"⚠ أضف سطر عهدة أولًا","BDR-"&amp;TEXT(R2233,"000")))</f>
        <v/>
      </c>
      <c r="C2233" s="21" t="n"/>
      <c r="D2233" s="20">
        <f>IF(C2233="","",IF(S2233="","خارج السنة المالية",INDEX(القوائم!$D$2:$D$13,S2233)))</f>
        <v/>
      </c>
      <c r="E2233" s="22" t="n"/>
      <c r="F2233" s="23" t="n"/>
      <c r="G2233" s="23" t="n"/>
      <c r="H2233" s="22" t="n"/>
      <c r="I2233" s="19" t="n"/>
      <c r="J2233" s="21" t="n"/>
      <c r="K2233" s="19" t="n"/>
      <c r="L2233" s="19" t="n"/>
      <c r="M2233" s="21" t="n"/>
      <c r="N2233" s="22" t="n"/>
      <c r="O2233" s="24">
        <f>IF(A2233&lt;&gt;"عهدة","",SUMIFS($G$8:$G$5007,$B$8:$B$5007,B2233,$A$8:$A$5007,"مصروف",$I$8:$I$5007,"&lt;&gt;مرفوض"))</f>
        <v/>
      </c>
      <c r="P2233" s="25">
        <f>IF(A2233&lt;&gt;"عهدة","",N(F2233)-O2233)</f>
        <v/>
      </c>
      <c r="Q2233" s="26">
        <f>IF(A2233="","",IF(A2233="عهدة",IF(N(F2233)=0,"⚠ أدخل قيمة العهدة",IF(P2233&lt;0,"⛔ عجز / زيادة مصروفات "&amp;TEXT(-P2233,"#,##0"),IF(COUNTIFS($B$8:$B$5007,B2233,$A$8:$A$5007,"مصروف",$I$8:$I$5007,"&lt;&gt;مرفوض",$K$8:$K$5007,"&lt;&gt;نعم")&gt;0,"⚠ "&amp;COUNTIFS($B$8:$B$5007,B2233,$A$8:$A$5007,"مصروف",$I$8:$I$5007,"&lt;&gt;مرفوض",$K$8:$K$5007,"&lt;&gt;نعم")&amp;" مصروف غير مسوى",IF(L2233="تمت التسوية",IF(P2233=0,"✔ متوازنة وتمت التسوية","✔ تمت التسوية – متبقي "&amp;TEXT(P2233,"#,##0")),IF(P2233&gt;0,"متبقي "&amp;TEXT(P2233,"#,##0"),"✔ متوازنة"))))),IF(R2233=0,"⚠ أضف سطر عهدة أولًا",IF(OR(C2233="",N(G2233)=0),"⚠ أكمل التاريخ والقيمة",IF(S2233="","⚠ التاريخ خارج السنة المالية",IF(H2233="","⚠ اختر بند الموازنة",IF(I2233="مرفوض","✖ مرفوض من المدير",IF(I2233&lt;&gt;"موافق","⏳ بانتظار موافقة المدير",IF(K2233&lt;&gt;"نعم","⚠ غير مسوى مع الحسابات","✔ معتمد ومسوى")))))))))</f>
        <v/>
      </c>
      <c r="R2233">
        <f>N(R2232)+IF(A2233="عهدة",1,0)</f>
        <v/>
      </c>
      <c r="S2233">
        <f>IF(C2233="","",IF(AND(C2233&gt;=DATE(2026,9,1),C2233&lt;=DATE(2027,8,31)),(YEAR(C2233)-2026)*12+MONTH(C2233)-8,""))</f>
        <v/>
      </c>
      <c r="T2233">
        <f>IF(AND(A2233="مصروف",R2233&gt;0,I2233="موافق",S2233&lt;&gt;"",H2233&lt;&gt;""),N(G2233),0)</f>
        <v/>
      </c>
    </row>
    <row r="2234">
      <c r="A2234" s="19" t="n"/>
      <c r="B2234" s="20">
        <f>IF(A2234="","",IF(R2234=0,"⚠ أضف سطر عهدة أولًا","BDR-"&amp;TEXT(R2234,"000")))</f>
        <v/>
      </c>
      <c r="C2234" s="21" t="n"/>
      <c r="D2234" s="20">
        <f>IF(C2234="","",IF(S2234="","خارج السنة المالية",INDEX(القوائم!$D$2:$D$13,S2234)))</f>
        <v/>
      </c>
      <c r="E2234" s="22" t="n"/>
      <c r="F2234" s="23" t="n"/>
      <c r="G2234" s="23" t="n"/>
      <c r="H2234" s="22" t="n"/>
      <c r="I2234" s="19" t="n"/>
      <c r="J2234" s="21" t="n"/>
      <c r="K2234" s="19" t="n"/>
      <c r="L2234" s="19" t="n"/>
      <c r="M2234" s="21" t="n"/>
      <c r="N2234" s="22" t="n"/>
      <c r="O2234" s="24">
        <f>IF(A2234&lt;&gt;"عهدة","",SUMIFS($G$8:$G$5007,$B$8:$B$5007,B2234,$A$8:$A$5007,"مصروف",$I$8:$I$5007,"&lt;&gt;مرفوض"))</f>
        <v/>
      </c>
      <c r="P2234" s="25">
        <f>IF(A2234&lt;&gt;"عهدة","",N(F2234)-O2234)</f>
        <v/>
      </c>
      <c r="Q2234" s="26">
        <f>IF(A2234="","",IF(A2234="عهدة",IF(N(F2234)=0,"⚠ أدخل قيمة العهدة",IF(P2234&lt;0,"⛔ عجز / زيادة مصروفات "&amp;TEXT(-P2234,"#,##0"),IF(COUNTIFS($B$8:$B$5007,B2234,$A$8:$A$5007,"مصروف",$I$8:$I$5007,"&lt;&gt;مرفوض",$K$8:$K$5007,"&lt;&gt;نعم")&gt;0,"⚠ "&amp;COUNTIFS($B$8:$B$5007,B2234,$A$8:$A$5007,"مصروف",$I$8:$I$5007,"&lt;&gt;مرفوض",$K$8:$K$5007,"&lt;&gt;نعم")&amp;" مصروف غير مسوى",IF(L2234="تمت التسوية",IF(P2234=0,"✔ متوازنة وتمت التسوية","✔ تمت التسوية – متبقي "&amp;TEXT(P2234,"#,##0")),IF(P2234&gt;0,"متبقي "&amp;TEXT(P2234,"#,##0"),"✔ متوازنة"))))),IF(R2234=0,"⚠ أضف سطر عهدة أولًا",IF(OR(C2234="",N(G2234)=0),"⚠ أكمل التاريخ والقيمة",IF(S2234="","⚠ التاريخ خارج السنة المالية",IF(H2234="","⚠ اختر بند الموازنة",IF(I2234="مرفوض","✖ مرفوض من المدير",IF(I2234&lt;&gt;"موافق","⏳ بانتظار موافقة المدير",IF(K2234&lt;&gt;"نعم","⚠ غير مسوى مع الحسابات","✔ معتمد ومسوى")))))))))</f>
        <v/>
      </c>
      <c r="R2234">
        <f>N(R2233)+IF(A2234="عهدة",1,0)</f>
        <v/>
      </c>
      <c r="S2234">
        <f>IF(C2234="","",IF(AND(C2234&gt;=DATE(2026,9,1),C2234&lt;=DATE(2027,8,31)),(YEAR(C2234)-2026)*12+MONTH(C2234)-8,""))</f>
        <v/>
      </c>
      <c r="T2234">
        <f>IF(AND(A2234="مصروف",R2234&gt;0,I2234="موافق",S2234&lt;&gt;"",H2234&lt;&gt;""),N(G2234),0)</f>
        <v/>
      </c>
    </row>
    <row r="2235">
      <c r="A2235" s="19" t="n"/>
      <c r="B2235" s="20">
        <f>IF(A2235="","",IF(R2235=0,"⚠ أضف سطر عهدة أولًا","BDR-"&amp;TEXT(R2235,"000")))</f>
        <v/>
      </c>
      <c r="C2235" s="21" t="n"/>
      <c r="D2235" s="20">
        <f>IF(C2235="","",IF(S2235="","خارج السنة المالية",INDEX(القوائم!$D$2:$D$13,S2235)))</f>
        <v/>
      </c>
      <c r="E2235" s="22" t="n"/>
      <c r="F2235" s="23" t="n"/>
      <c r="G2235" s="23" t="n"/>
      <c r="H2235" s="22" t="n"/>
      <c r="I2235" s="19" t="n"/>
      <c r="J2235" s="21" t="n"/>
      <c r="K2235" s="19" t="n"/>
      <c r="L2235" s="19" t="n"/>
      <c r="M2235" s="21" t="n"/>
      <c r="N2235" s="22" t="n"/>
      <c r="O2235" s="24">
        <f>IF(A2235&lt;&gt;"عهدة","",SUMIFS($G$8:$G$5007,$B$8:$B$5007,B2235,$A$8:$A$5007,"مصروف",$I$8:$I$5007,"&lt;&gt;مرفوض"))</f>
        <v/>
      </c>
      <c r="P2235" s="25">
        <f>IF(A2235&lt;&gt;"عهدة","",N(F2235)-O2235)</f>
        <v/>
      </c>
      <c r="Q2235" s="26">
        <f>IF(A2235="","",IF(A2235="عهدة",IF(N(F2235)=0,"⚠ أدخل قيمة العهدة",IF(P2235&lt;0,"⛔ عجز / زيادة مصروفات "&amp;TEXT(-P2235,"#,##0"),IF(COUNTIFS($B$8:$B$5007,B2235,$A$8:$A$5007,"مصروف",$I$8:$I$5007,"&lt;&gt;مرفوض",$K$8:$K$5007,"&lt;&gt;نعم")&gt;0,"⚠ "&amp;COUNTIFS($B$8:$B$5007,B2235,$A$8:$A$5007,"مصروف",$I$8:$I$5007,"&lt;&gt;مرفوض",$K$8:$K$5007,"&lt;&gt;نعم")&amp;" مصروف غير مسوى",IF(L2235="تمت التسوية",IF(P2235=0,"✔ متوازنة وتمت التسوية","✔ تمت التسوية – متبقي "&amp;TEXT(P2235,"#,##0")),IF(P2235&gt;0,"متبقي "&amp;TEXT(P2235,"#,##0"),"✔ متوازنة"))))),IF(R2235=0,"⚠ أضف سطر عهدة أولًا",IF(OR(C2235="",N(G2235)=0),"⚠ أكمل التاريخ والقيمة",IF(S2235="","⚠ التاريخ خارج السنة المالية",IF(H2235="","⚠ اختر بند الموازنة",IF(I2235="مرفوض","✖ مرفوض من المدير",IF(I2235&lt;&gt;"موافق","⏳ بانتظار موافقة المدير",IF(K2235&lt;&gt;"نعم","⚠ غير مسوى مع الحسابات","✔ معتمد ومسوى")))))))))</f>
        <v/>
      </c>
      <c r="R2235">
        <f>N(R2234)+IF(A2235="عهدة",1,0)</f>
        <v/>
      </c>
      <c r="S2235">
        <f>IF(C2235="","",IF(AND(C2235&gt;=DATE(2026,9,1),C2235&lt;=DATE(2027,8,31)),(YEAR(C2235)-2026)*12+MONTH(C2235)-8,""))</f>
        <v/>
      </c>
      <c r="T2235">
        <f>IF(AND(A2235="مصروف",R2235&gt;0,I2235="موافق",S2235&lt;&gt;"",H2235&lt;&gt;""),N(G2235),0)</f>
        <v/>
      </c>
    </row>
    <row r="2236">
      <c r="A2236" s="19" t="n"/>
      <c r="B2236" s="20">
        <f>IF(A2236="","",IF(R2236=0,"⚠ أضف سطر عهدة أولًا","BDR-"&amp;TEXT(R2236,"000")))</f>
        <v/>
      </c>
      <c r="C2236" s="21" t="n"/>
      <c r="D2236" s="20">
        <f>IF(C2236="","",IF(S2236="","خارج السنة المالية",INDEX(القوائم!$D$2:$D$13,S2236)))</f>
        <v/>
      </c>
      <c r="E2236" s="22" t="n"/>
      <c r="F2236" s="23" t="n"/>
      <c r="G2236" s="23" t="n"/>
      <c r="H2236" s="22" t="n"/>
      <c r="I2236" s="19" t="n"/>
      <c r="J2236" s="21" t="n"/>
      <c r="K2236" s="19" t="n"/>
      <c r="L2236" s="19" t="n"/>
      <c r="M2236" s="21" t="n"/>
      <c r="N2236" s="22" t="n"/>
      <c r="O2236" s="24">
        <f>IF(A2236&lt;&gt;"عهدة","",SUMIFS($G$8:$G$5007,$B$8:$B$5007,B2236,$A$8:$A$5007,"مصروف",$I$8:$I$5007,"&lt;&gt;مرفوض"))</f>
        <v/>
      </c>
      <c r="P2236" s="25">
        <f>IF(A2236&lt;&gt;"عهدة","",N(F2236)-O2236)</f>
        <v/>
      </c>
      <c r="Q2236" s="26">
        <f>IF(A2236="","",IF(A2236="عهدة",IF(N(F2236)=0,"⚠ أدخل قيمة العهدة",IF(P2236&lt;0,"⛔ عجز / زيادة مصروفات "&amp;TEXT(-P2236,"#,##0"),IF(COUNTIFS($B$8:$B$5007,B2236,$A$8:$A$5007,"مصروف",$I$8:$I$5007,"&lt;&gt;مرفوض",$K$8:$K$5007,"&lt;&gt;نعم")&gt;0,"⚠ "&amp;COUNTIFS($B$8:$B$5007,B2236,$A$8:$A$5007,"مصروف",$I$8:$I$5007,"&lt;&gt;مرفوض",$K$8:$K$5007,"&lt;&gt;نعم")&amp;" مصروف غير مسوى",IF(L2236="تمت التسوية",IF(P2236=0,"✔ متوازنة وتمت التسوية","✔ تمت التسوية – متبقي "&amp;TEXT(P2236,"#,##0")),IF(P2236&gt;0,"متبقي "&amp;TEXT(P2236,"#,##0"),"✔ متوازنة"))))),IF(R2236=0,"⚠ أضف سطر عهدة أولًا",IF(OR(C2236="",N(G2236)=0),"⚠ أكمل التاريخ والقيمة",IF(S2236="","⚠ التاريخ خارج السنة المالية",IF(H2236="","⚠ اختر بند الموازنة",IF(I2236="مرفوض","✖ مرفوض من المدير",IF(I2236&lt;&gt;"موافق","⏳ بانتظار موافقة المدير",IF(K2236&lt;&gt;"نعم","⚠ غير مسوى مع الحسابات","✔ معتمد ومسوى")))))))))</f>
        <v/>
      </c>
      <c r="R2236">
        <f>N(R2235)+IF(A2236="عهدة",1,0)</f>
        <v/>
      </c>
      <c r="S2236">
        <f>IF(C2236="","",IF(AND(C2236&gt;=DATE(2026,9,1),C2236&lt;=DATE(2027,8,31)),(YEAR(C2236)-2026)*12+MONTH(C2236)-8,""))</f>
        <v/>
      </c>
      <c r="T2236">
        <f>IF(AND(A2236="مصروف",R2236&gt;0,I2236="موافق",S2236&lt;&gt;"",H2236&lt;&gt;""),N(G2236),0)</f>
        <v/>
      </c>
    </row>
    <row r="2237">
      <c r="A2237" s="19" t="n"/>
      <c r="B2237" s="20">
        <f>IF(A2237="","",IF(R2237=0,"⚠ أضف سطر عهدة أولًا","BDR-"&amp;TEXT(R2237,"000")))</f>
        <v/>
      </c>
      <c r="C2237" s="21" t="n"/>
      <c r="D2237" s="20">
        <f>IF(C2237="","",IF(S2237="","خارج السنة المالية",INDEX(القوائم!$D$2:$D$13,S2237)))</f>
        <v/>
      </c>
      <c r="E2237" s="22" t="n"/>
      <c r="F2237" s="23" t="n"/>
      <c r="G2237" s="23" t="n"/>
      <c r="H2237" s="22" t="n"/>
      <c r="I2237" s="19" t="n"/>
      <c r="J2237" s="21" t="n"/>
      <c r="K2237" s="19" t="n"/>
      <c r="L2237" s="19" t="n"/>
      <c r="M2237" s="21" t="n"/>
      <c r="N2237" s="22" t="n"/>
      <c r="O2237" s="24">
        <f>IF(A2237&lt;&gt;"عهدة","",SUMIFS($G$8:$G$5007,$B$8:$B$5007,B2237,$A$8:$A$5007,"مصروف",$I$8:$I$5007,"&lt;&gt;مرفوض"))</f>
        <v/>
      </c>
      <c r="P2237" s="25">
        <f>IF(A2237&lt;&gt;"عهدة","",N(F2237)-O2237)</f>
        <v/>
      </c>
      <c r="Q2237" s="26">
        <f>IF(A2237="","",IF(A2237="عهدة",IF(N(F2237)=0,"⚠ أدخل قيمة العهدة",IF(P2237&lt;0,"⛔ عجز / زيادة مصروفات "&amp;TEXT(-P2237,"#,##0"),IF(COUNTIFS($B$8:$B$5007,B2237,$A$8:$A$5007,"مصروف",$I$8:$I$5007,"&lt;&gt;مرفوض",$K$8:$K$5007,"&lt;&gt;نعم")&gt;0,"⚠ "&amp;COUNTIFS($B$8:$B$5007,B2237,$A$8:$A$5007,"مصروف",$I$8:$I$5007,"&lt;&gt;مرفوض",$K$8:$K$5007,"&lt;&gt;نعم")&amp;" مصروف غير مسوى",IF(L2237="تمت التسوية",IF(P2237=0,"✔ متوازنة وتمت التسوية","✔ تمت التسوية – متبقي "&amp;TEXT(P2237,"#,##0")),IF(P2237&gt;0,"متبقي "&amp;TEXT(P2237,"#,##0"),"✔ متوازنة"))))),IF(R2237=0,"⚠ أضف سطر عهدة أولًا",IF(OR(C2237="",N(G2237)=0),"⚠ أكمل التاريخ والقيمة",IF(S2237="","⚠ التاريخ خارج السنة المالية",IF(H2237="","⚠ اختر بند الموازنة",IF(I2237="مرفوض","✖ مرفوض من المدير",IF(I2237&lt;&gt;"موافق","⏳ بانتظار موافقة المدير",IF(K2237&lt;&gt;"نعم","⚠ غير مسوى مع الحسابات","✔ معتمد ومسوى")))))))))</f>
        <v/>
      </c>
      <c r="R2237">
        <f>N(R2236)+IF(A2237="عهدة",1,0)</f>
        <v/>
      </c>
      <c r="S2237">
        <f>IF(C2237="","",IF(AND(C2237&gt;=DATE(2026,9,1),C2237&lt;=DATE(2027,8,31)),(YEAR(C2237)-2026)*12+MONTH(C2237)-8,""))</f>
        <v/>
      </c>
      <c r="T2237">
        <f>IF(AND(A2237="مصروف",R2237&gt;0,I2237="موافق",S2237&lt;&gt;"",H2237&lt;&gt;""),N(G2237),0)</f>
        <v/>
      </c>
    </row>
    <row r="2238">
      <c r="A2238" s="19" t="n"/>
      <c r="B2238" s="20">
        <f>IF(A2238="","",IF(R2238=0,"⚠ أضف سطر عهدة أولًا","BDR-"&amp;TEXT(R2238,"000")))</f>
        <v/>
      </c>
      <c r="C2238" s="21" t="n"/>
      <c r="D2238" s="20">
        <f>IF(C2238="","",IF(S2238="","خارج السنة المالية",INDEX(القوائم!$D$2:$D$13,S2238)))</f>
        <v/>
      </c>
      <c r="E2238" s="22" t="n"/>
      <c r="F2238" s="23" t="n"/>
      <c r="G2238" s="23" t="n"/>
      <c r="H2238" s="22" t="n"/>
      <c r="I2238" s="19" t="n"/>
      <c r="J2238" s="21" t="n"/>
      <c r="K2238" s="19" t="n"/>
      <c r="L2238" s="19" t="n"/>
      <c r="M2238" s="21" t="n"/>
      <c r="N2238" s="22" t="n"/>
      <c r="O2238" s="24">
        <f>IF(A2238&lt;&gt;"عهدة","",SUMIFS($G$8:$G$5007,$B$8:$B$5007,B2238,$A$8:$A$5007,"مصروف",$I$8:$I$5007,"&lt;&gt;مرفوض"))</f>
        <v/>
      </c>
      <c r="P2238" s="25">
        <f>IF(A2238&lt;&gt;"عهدة","",N(F2238)-O2238)</f>
        <v/>
      </c>
      <c r="Q2238" s="26">
        <f>IF(A2238="","",IF(A2238="عهدة",IF(N(F2238)=0,"⚠ أدخل قيمة العهدة",IF(P2238&lt;0,"⛔ عجز / زيادة مصروفات "&amp;TEXT(-P2238,"#,##0"),IF(COUNTIFS($B$8:$B$5007,B2238,$A$8:$A$5007,"مصروف",$I$8:$I$5007,"&lt;&gt;مرفوض",$K$8:$K$5007,"&lt;&gt;نعم")&gt;0,"⚠ "&amp;COUNTIFS($B$8:$B$5007,B2238,$A$8:$A$5007,"مصروف",$I$8:$I$5007,"&lt;&gt;مرفوض",$K$8:$K$5007,"&lt;&gt;نعم")&amp;" مصروف غير مسوى",IF(L2238="تمت التسوية",IF(P2238=0,"✔ متوازنة وتمت التسوية","✔ تمت التسوية – متبقي "&amp;TEXT(P2238,"#,##0")),IF(P2238&gt;0,"متبقي "&amp;TEXT(P2238,"#,##0"),"✔ متوازنة"))))),IF(R2238=0,"⚠ أضف سطر عهدة أولًا",IF(OR(C2238="",N(G2238)=0),"⚠ أكمل التاريخ والقيمة",IF(S2238="","⚠ التاريخ خارج السنة المالية",IF(H2238="","⚠ اختر بند الموازنة",IF(I2238="مرفوض","✖ مرفوض من المدير",IF(I2238&lt;&gt;"موافق","⏳ بانتظار موافقة المدير",IF(K2238&lt;&gt;"نعم","⚠ غير مسوى مع الحسابات","✔ معتمد ومسوى")))))))))</f>
        <v/>
      </c>
      <c r="R2238">
        <f>N(R2237)+IF(A2238="عهدة",1,0)</f>
        <v/>
      </c>
      <c r="S2238">
        <f>IF(C2238="","",IF(AND(C2238&gt;=DATE(2026,9,1),C2238&lt;=DATE(2027,8,31)),(YEAR(C2238)-2026)*12+MONTH(C2238)-8,""))</f>
        <v/>
      </c>
      <c r="T2238">
        <f>IF(AND(A2238="مصروف",R2238&gt;0,I2238="موافق",S2238&lt;&gt;"",H2238&lt;&gt;""),N(G2238),0)</f>
        <v/>
      </c>
    </row>
    <row r="2239">
      <c r="A2239" s="19" t="n"/>
      <c r="B2239" s="20">
        <f>IF(A2239="","",IF(R2239=0,"⚠ أضف سطر عهدة أولًا","BDR-"&amp;TEXT(R2239,"000")))</f>
        <v/>
      </c>
      <c r="C2239" s="21" t="n"/>
      <c r="D2239" s="20">
        <f>IF(C2239="","",IF(S2239="","خارج السنة المالية",INDEX(القوائم!$D$2:$D$13,S2239)))</f>
        <v/>
      </c>
      <c r="E2239" s="22" t="n"/>
      <c r="F2239" s="23" t="n"/>
      <c r="G2239" s="23" t="n"/>
      <c r="H2239" s="22" t="n"/>
      <c r="I2239" s="19" t="n"/>
      <c r="J2239" s="21" t="n"/>
      <c r="K2239" s="19" t="n"/>
      <c r="L2239" s="19" t="n"/>
      <c r="M2239" s="21" t="n"/>
      <c r="N2239" s="22" t="n"/>
      <c r="O2239" s="24">
        <f>IF(A2239&lt;&gt;"عهدة","",SUMIFS($G$8:$G$5007,$B$8:$B$5007,B2239,$A$8:$A$5007,"مصروف",$I$8:$I$5007,"&lt;&gt;مرفوض"))</f>
        <v/>
      </c>
      <c r="P2239" s="25">
        <f>IF(A2239&lt;&gt;"عهدة","",N(F2239)-O2239)</f>
        <v/>
      </c>
      <c r="Q2239" s="26">
        <f>IF(A2239="","",IF(A2239="عهدة",IF(N(F2239)=0,"⚠ أدخل قيمة العهدة",IF(P2239&lt;0,"⛔ عجز / زيادة مصروفات "&amp;TEXT(-P2239,"#,##0"),IF(COUNTIFS($B$8:$B$5007,B2239,$A$8:$A$5007,"مصروف",$I$8:$I$5007,"&lt;&gt;مرفوض",$K$8:$K$5007,"&lt;&gt;نعم")&gt;0,"⚠ "&amp;COUNTIFS($B$8:$B$5007,B2239,$A$8:$A$5007,"مصروف",$I$8:$I$5007,"&lt;&gt;مرفوض",$K$8:$K$5007,"&lt;&gt;نعم")&amp;" مصروف غير مسوى",IF(L2239="تمت التسوية",IF(P2239=0,"✔ متوازنة وتمت التسوية","✔ تمت التسوية – متبقي "&amp;TEXT(P2239,"#,##0")),IF(P2239&gt;0,"متبقي "&amp;TEXT(P2239,"#,##0"),"✔ متوازنة"))))),IF(R2239=0,"⚠ أضف سطر عهدة أولًا",IF(OR(C2239="",N(G2239)=0),"⚠ أكمل التاريخ والقيمة",IF(S2239="","⚠ التاريخ خارج السنة المالية",IF(H2239="","⚠ اختر بند الموازنة",IF(I2239="مرفوض","✖ مرفوض من المدير",IF(I2239&lt;&gt;"موافق","⏳ بانتظار موافقة المدير",IF(K2239&lt;&gt;"نعم","⚠ غير مسوى مع الحسابات","✔ معتمد ومسوى")))))))))</f>
        <v/>
      </c>
      <c r="R2239">
        <f>N(R2238)+IF(A2239="عهدة",1,0)</f>
        <v/>
      </c>
      <c r="S2239">
        <f>IF(C2239="","",IF(AND(C2239&gt;=DATE(2026,9,1),C2239&lt;=DATE(2027,8,31)),(YEAR(C2239)-2026)*12+MONTH(C2239)-8,""))</f>
        <v/>
      </c>
      <c r="T2239">
        <f>IF(AND(A2239="مصروف",R2239&gt;0,I2239="موافق",S2239&lt;&gt;"",H2239&lt;&gt;""),N(G2239),0)</f>
        <v/>
      </c>
    </row>
    <row r="2240">
      <c r="A2240" s="19" t="n"/>
      <c r="B2240" s="20">
        <f>IF(A2240="","",IF(R2240=0,"⚠ أضف سطر عهدة أولًا","BDR-"&amp;TEXT(R2240,"000")))</f>
        <v/>
      </c>
      <c r="C2240" s="21" t="n"/>
      <c r="D2240" s="20">
        <f>IF(C2240="","",IF(S2240="","خارج السنة المالية",INDEX(القوائم!$D$2:$D$13,S2240)))</f>
        <v/>
      </c>
      <c r="E2240" s="22" t="n"/>
      <c r="F2240" s="23" t="n"/>
      <c r="G2240" s="23" t="n"/>
      <c r="H2240" s="22" t="n"/>
      <c r="I2240" s="19" t="n"/>
      <c r="J2240" s="21" t="n"/>
      <c r="K2240" s="19" t="n"/>
      <c r="L2240" s="19" t="n"/>
      <c r="M2240" s="21" t="n"/>
      <c r="N2240" s="22" t="n"/>
      <c r="O2240" s="24">
        <f>IF(A2240&lt;&gt;"عهدة","",SUMIFS($G$8:$G$5007,$B$8:$B$5007,B2240,$A$8:$A$5007,"مصروف",$I$8:$I$5007,"&lt;&gt;مرفوض"))</f>
        <v/>
      </c>
      <c r="P2240" s="25">
        <f>IF(A2240&lt;&gt;"عهدة","",N(F2240)-O2240)</f>
        <v/>
      </c>
      <c r="Q2240" s="26">
        <f>IF(A2240="","",IF(A2240="عهدة",IF(N(F2240)=0,"⚠ أدخل قيمة العهدة",IF(P2240&lt;0,"⛔ عجز / زيادة مصروفات "&amp;TEXT(-P2240,"#,##0"),IF(COUNTIFS($B$8:$B$5007,B2240,$A$8:$A$5007,"مصروف",$I$8:$I$5007,"&lt;&gt;مرفوض",$K$8:$K$5007,"&lt;&gt;نعم")&gt;0,"⚠ "&amp;COUNTIFS($B$8:$B$5007,B2240,$A$8:$A$5007,"مصروف",$I$8:$I$5007,"&lt;&gt;مرفوض",$K$8:$K$5007,"&lt;&gt;نعم")&amp;" مصروف غير مسوى",IF(L2240="تمت التسوية",IF(P2240=0,"✔ متوازنة وتمت التسوية","✔ تمت التسوية – متبقي "&amp;TEXT(P2240,"#,##0")),IF(P2240&gt;0,"متبقي "&amp;TEXT(P2240,"#,##0"),"✔ متوازنة"))))),IF(R2240=0,"⚠ أضف سطر عهدة أولًا",IF(OR(C2240="",N(G2240)=0),"⚠ أكمل التاريخ والقيمة",IF(S2240="","⚠ التاريخ خارج السنة المالية",IF(H2240="","⚠ اختر بند الموازنة",IF(I2240="مرفوض","✖ مرفوض من المدير",IF(I2240&lt;&gt;"موافق","⏳ بانتظار موافقة المدير",IF(K2240&lt;&gt;"نعم","⚠ غير مسوى مع الحسابات","✔ معتمد ومسوى")))))))))</f>
        <v/>
      </c>
      <c r="R2240">
        <f>N(R2239)+IF(A2240="عهدة",1,0)</f>
        <v/>
      </c>
      <c r="S2240">
        <f>IF(C2240="","",IF(AND(C2240&gt;=DATE(2026,9,1),C2240&lt;=DATE(2027,8,31)),(YEAR(C2240)-2026)*12+MONTH(C2240)-8,""))</f>
        <v/>
      </c>
      <c r="T2240">
        <f>IF(AND(A2240="مصروف",R2240&gt;0,I2240="موافق",S2240&lt;&gt;"",H2240&lt;&gt;""),N(G2240),0)</f>
        <v/>
      </c>
    </row>
    <row r="2241">
      <c r="A2241" s="19" t="n"/>
      <c r="B2241" s="20">
        <f>IF(A2241="","",IF(R2241=0,"⚠ أضف سطر عهدة أولًا","BDR-"&amp;TEXT(R2241,"000")))</f>
        <v/>
      </c>
      <c r="C2241" s="21" t="n"/>
      <c r="D2241" s="20">
        <f>IF(C2241="","",IF(S2241="","خارج السنة المالية",INDEX(القوائم!$D$2:$D$13,S2241)))</f>
        <v/>
      </c>
      <c r="E2241" s="22" t="n"/>
      <c r="F2241" s="23" t="n"/>
      <c r="G2241" s="23" t="n"/>
      <c r="H2241" s="22" t="n"/>
      <c r="I2241" s="19" t="n"/>
      <c r="J2241" s="21" t="n"/>
      <c r="K2241" s="19" t="n"/>
      <c r="L2241" s="19" t="n"/>
      <c r="M2241" s="21" t="n"/>
      <c r="N2241" s="22" t="n"/>
      <c r="O2241" s="24">
        <f>IF(A2241&lt;&gt;"عهدة","",SUMIFS($G$8:$G$5007,$B$8:$B$5007,B2241,$A$8:$A$5007,"مصروف",$I$8:$I$5007,"&lt;&gt;مرفوض"))</f>
        <v/>
      </c>
      <c r="P2241" s="25">
        <f>IF(A2241&lt;&gt;"عهدة","",N(F2241)-O2241)</f>
        <v/>
      </c>
      <c r="Q2241" s="26">
        <f>IF(A2241="","",IF(A2241="عهدة",IF(N(F2241)=0,"⚠ أدخل قيمة العهدة",IF(P2241&lt;0,"⛔ عجز / زيادة مصروفات "&amp;TEXT(-P2241,"#,##0"),IF(COUNTIFS($B$8:$B$5007,B2241,$A$8:$A$5007,"مصروف",$I$8:$I$5007,"&lt;&gt;مرفوض",$K$8:$K$5007,"&lt;&gt;نعم")&gt;0,"⚠ "&amp;COUNTIFS($B$8:$B$5007,B2241,$A$8:$A$5007,"مصروف",$I$8:$I$5007,"&lt;&gt;مرفوض",$K$8:$K$5007,"&lt;&gt;نعم")&amp;" مصروف غير مسوى",IF(L2241="تمت التسوية",IF(P2241=0,"✔ متوازنة وتمت التسوية","✔ تمت التسوية – متبقي "&amp;TEXT(P2241,"#,##0")),IF(P2241&gt;0,"متبقي "&amp;TEXT(P2241,"#,##0"),"✔ متوازنة"))))),IF(R2241=0,"⚠ أضف سطر عهدة أولًا",IF(OR(C2241="",N(G2241)=0),"⚠ أكمل التاريخ والقيمة",IF(S2241="","⚠ التاريخ خارج السنة المالية",IF(H2241="","⚠ اختر بند الموازنة",IF(I2241="مرفوض","✖ مرفوض من المدير",IF(I2241&lt;&gt;"موافق","⏳ بانتظار موافقة المدير",IF(K2241&lt;&gt;"نعم","⚠ غير مسوى مع الحسابات","✔ معتمد ومسوى")))))))))</f>
        <v/>
      </c>
      <c r="R2241">
        <f>N(R2240)+IF(A2241="عهدة",1,0)</f>
        <v/>
      </c>
      <c r="S2241">
        <f>IF(C2241="","",IF(AND(C2241&gt;=DATE(2026,9,1),C2241&lt;=DATE(2027,8,31)),(YEAR(C2241)-2026)*12+MONTH(C2241)-8,""))</f>
        <v/>
      </c>
      <c r="T2241">
        <f>IF(AND(A2241="مصروف",R2241&gt;0,I2241="موافق",S2241&lt;&gt;"",H2241&lt;&gt;""),N(G2241),0)</f>
        <v/>
      </c>
    </row>
    <row r="2242">
      <c r="A2242" s="19" t="n"/>
      <c r="B2242" s="20">
        <f>IF(A2242="","",IF(R2242=0,"⚠ أضف سطر عهدة أولًا","BDR-"&amp;TEXT(R2242,"000")))</f>
        <v/>
      </c>
      <c r="C2242" s="21" t="n"/>
      <c r="D2242" s="20">
        <f>IF(C2242="","",IF(S2242="","خارج السنة المالية",INDEX(القوائم!$D$2:$D$13,S2242)))</f>
        <v/>
      </c>
      <c r="E2242" s="22" t="n"/>
      <c r="F2242" s="23" t="n"/>
      <c r="G2242" s="23" t="n"/>
      <c r="H2242" s="22" t="n"/>
      <c r="I2242" s="19" t="n"/>
      <c r="J2242" s="21" t="n"/>
      <c r="K2242" s="19" t="n"/>
      <c r="L2242" s="19" t="n"/>
      <c r="M2242" s="21" t="n"/>
      <c r="N2242" s="22" t="n"/>
      <c r="O2242" s="24">
        <f>IF(A2242&lt;&gt;"عهدة","",SUMIFS($G$8:$G$5007,$B$8:$B$5007,B2242,$A$8:$A$5007,"مصروف",$I$8:$I$5007,"&lt;&gt;مرفوض"))</f>
        <v/>
      </c>
      <c r="P2242" s="25">
        <f>IF(A2242&lt;&gt;"عهدة","",N(F2242)-O2242)</f>
        <v/>
      </c>
      <c r="Q2242" s="26">
        <f>IF(A2242="","",IF(A2242="عهدة",IF(N(F2242)=0,"⚠ أدخل قيمة العهدة",IF(P2242&lt;0,"⛔ عجز / زيادة مصروفات "&amp;TEXT(-P2242,"#,##0"),IF(COUNTIFS($B$8:$B$5007,B2242,$A$8:$A$5007,"مصروف",$I$8:$I$5007,"&lt;&gt;مرفوض",$K$8:$K$5007,"&lt;&gt;نعم")&gt;0,"⚠ "&amp;COUNTIFS($B$8:$B$5007,B2242,$A$8:$A$5007,"مصروف",$I$8:$I$5007,"&lt;&gt;مرفوض",$K$8:$K$5007,"&lt;&gt;نعم")&amp;" مصروف غير مسوى",IF(L2242="تمت التسوية",IF(P2242=0,"✔ متوازنة وتمت التسوية","✔ تمت التسوية – متبقي "&amp;TEXT(P2242,"#,##0")),IF(P2242&gt;0,"متبقي "&amp;TEXT(P2242,"#,##0"),"✔ متوازنة"))))),IF(R2242=0,"⚠ أضف سطر عهدة أولًا",IF(OR(C2242="",N(G2242)=0),"⚠ أكمل التاريخ والقيمة",IF(S2242="","⚠ التاريخ خارج السنة المالية",IF(H2242="","⚠ اختر بند الموازنة",IF(I2242="مرفوض","✖ مرفوض من المدير",IF(I2242&lt;&gt;"موافق","⏳ بانتظار موافقة المدير",IF(K2242&lt;&gt;"نعم","⚠ غير مسوى مع الحسابات","✔ معتمد ومسوى")))))))))</f>
        <v/>
      </c>
      <c r="R2242">
        <f>N(R2241)+IF(A2242="عهدة",1,0)</f>
        <v/>
      </c>
      <c r="S2242">
        <f>IF(C2242="","",IF(AND(C2242&gt;=DATE(2026,9,1),C2242&lt;=DATE(2027,8,31)),(YEAR(C2242)-2026)*12+MONTH(C2242)-8,""))</f>
        <v/>
      </c>
      <c r="T2242">
        <f>IF(AND(A2242="مصروف",R2242&gt;0,I2242="موافق",S2242&lt;&gt;"",H2242&lt;&gt;""),N(G2242),0)</f>
        <v/>
      </c>
    </row>
    <row r="2243">
      <c r="A2243" s="19" t="n"/>
      <c r="B2243" s="20">
        <f>IF(A2243="","",IF(R2243=0,"⚠ أضف سطر عهدة أولًا","BDR-"&amp;TEXT(R2243,"000")))</f>
        <v/>
      </c>
      <c r="C2243" s="21" t="n"/>
      <c r="D2243" s="20">
        <f>IF(C2243="","",IF(S2243="","خارج السنة المالية",INDEX(القوائم!$D$2:$D$13,S2243)))</f>
        <v/>
      </c>
      <c r="E2243" s="22" t="n"/>
      <c r="F2243" s="23" t="n"/>
      <c r="G2243" s="23" t="n"/>
      <c r="H2243" s="22" t="n"/>
      <c r="I2243" s="19" t="n"/>
      <c r="J2243" s="21" t="n"/>
      <c r="K2243" s="19" t="n"/>
      <c r="L2243" s="19" t="n"/>
      <c r="M2243" s="21" t="n"/>
      <c r="N2243" s="22" t="n"/>
      <c r="O2243" s="24">
        <f>IF(A2243&lt;&gt;"عهدة","",SUMIFS($G$8:$G$5007,$B$8:$B$5007,B2243,$A$8:$A$5007,"مصروف",$I$8:$I$5007,"&lt;&gt;مرفوض"))</f>
        <v/>
      </c>
      <c r="P2243" s="25">
        <f>IF(A2243&lt;&gt;"عهدة","",N(F2243)-O2243)</f>
        <v/>
      </c>
      <c r="Q2243" s="26">
        <f>IF(A2243="","",IF(A2243="عهدة",IF(N(F2243)=0,"⚠ أدخل قيمة العهدة",IF(P2243&lt;0,"⛔ عجز / زيادة مصروفات "&amp;TEXT(-P2243,"#,##0"),IF(COUNTIFS($B$8:$B$5007,B2243,$A$8:$A$5007,"مصروف",$I$8:$I$5007,"&lt;&gt;مرفوض",$K$8:$K$5007,"&lt;&gt;نعم")&gt;0,"⚠ "&amp;COUNTIFS($B$8:$B$5007,B2243,$A$8:$A$5007,"مصروف",$I$8:$I$5007,"&lt;&gt;مرفوض",$K$8:$K$5007,"&lt;&gt;نعم")&amp;" مصروف غير مسوى",IF(L2243="تمت التسوية",IF(P2243=0,"✔ متوازنة وتمت التسوية","✔ تمت التسوية – متبقي "&amp;TEXT(P2243,"#,##0")),IF(P2243&gt;0,"متبقي "&amp;TEXT(P2243,"#,##0"),"✔ متوازنة"))))),IF(R2243=0,"⚠ أضف سطر عهدة أولًا",IF(OR(C2243="",N(G2243)=0),"⚠ أكمل التاريخ والقيمة",IF(S2243="","⚠ التاريخ خارج السنة المالية",IF(H2243="","⚠ اختر بند الموازنة",IF(I2243="مرفوض","✖ مرفوض من المدير",IF(I2243&lt;&gt;"موافق","⏳ بانتظار موافقة المدير",IF(K2243&lt;&gt;"نعم","⚠ غير مسوى مع الحسابات","✔ معتمد ومسوى")))))))))</f>
        <v/>
      </c>
      <c r="R2243">
        <f>N(R2242)+IF(A2243="عهدة",1,0)</f>
        <v/>
      </c>
      <c r="S2243">
        <f>IF(C2243="","",IF(AND(C2243&gt;=DATE(2026,9,1),C2243&lt;=DATE(2027,8,31)),(YEAR(C2243)-2026)*12+MONTH(C2243)-8,""))</f>
        <v/>
      </c>
      <c r="T2243">
        <f>IF(AND(A2243="مصروف",R2243&gt;0,I2243="موافق",S2243&lt;&gt;"",H2243&lt;&gt;""),N(G2243),0)</f>
        <v/>
      </c>
    </row>
    <row r="2244">
      <c r="A2244" s="19" t="n"/>
      <c r="B2244" s="20">
        <f>IF(A2244="","",IF(R2244=0,"⚠ أضف سطر عهدة أولًا","BDR-"&amp;TEXT(R2244,"000")))</f>
        <v/>
      </c>
      <c r="C2244" s="21" t="n"/>
      <c r="D2244" s="20">
        <f>IF(C2244="","",IF(S2244="","خارج السنة المالية",INDEX(القوائم!$D$2:$D$13,S2244)))</f>
        <v/>
      </c>
      <c r="E2244" s="22" t="n"/>
      <c r="F2244" s="23" t="n"/>
      <c r="G2244" s="23" t="n"/>
      <c r="H2244" s="22" t="n"/>
      <c r="I2244" s="19" t="n"/>
      <c r="J2244" s="21" t="n"/>
      <c r="K2244" s="19" t="n"/>
      <c r="L2244" s="19" t="n"/>
      <c r="M2244" s="21" t="n"/>
      <c r="N2244" s="22" t="n"/>
      <c r="O2244" s="24">
        <f>IF(A2244&lt;&gt;"عهدة","",SUMIFS($G$8:$G$5007,$B$8:$B$5007,B2244,$A$8:$A$5007,"مصروف",$I$8:$I$5007,"&lt;&gt;مرفوض"))</f>
        <v/>
      </c>
      <c r="P2244" s="25">
        <f>IF(A2244&lt;&gt;"عهدة","",N(F2244)-O2244)</f>
        <v/>
      </c>
      <c r="Q2244" s="26">
        <f>IF(A2244="","",IF(A2244="عهدة",IF(N(F2244)=0,"⚠ أدخل قيمة العهدة",IF(P2244&lt;0,"⛔ عجز / زيادة مصروفات "&amp;TEXT(-P2244,"#,##0"),IF(COUNTIFS($B$8:$B$5007,B2244,$A$8:$A$5007,"مصروف",$I$8:$I$5007,"&lt;&gt;مرفوض",$K$8:$K$5007,"&lt;&gt;نعم")&gt;0,"⚠ "&amp;COUNTIFS($B$8:$B$5007,B2244,$A$8:$A$5007,"مصروف",$I$8:$I$5007,"&lt;&gt;مرفوض",$K$8:$K$5007,"&lt;&gt;نعم")&amp;" مصروف غير مسوى",IF(L2244="تمت التسوية",IF(P2244=0,"✔ متوازنة وتمت التسوية","✔ تمت التسوية – متبقي "&amp;TEXT(P2244,"#,##0")),IF(P2244&gt;0,"متبقي "&amp;TEXT(P2244,"#,##0"),"✔ متوازنة"))))),IF(R2244=0,"⚠ أضف سطر عهدة أولًا",IF(OR(C2244="",N(G2244)=0),"⚠ أكمل التاريخ والقيمة",IF(S2244="","⚠ التاريخ خارج السنة المالية",IF(H2244="","⚠ اختر بند الموازنة",IF(I2244="مرفوض","✖ مرفوض من المدير",IF(I2244&lt;&gt;"موافق","⏳ بانتظار موافقة المدير",IF(K2244&lt;&gt;"نعم","⚠ غير مسوى مع الحسابات","✔ معتمد ومسوى")))))))))</f>
        <v/>
      </c>
      <c r="R2244">
        <f>N(R2243)+IF(A2244="عهدة",1,0)</f>
        <v/>
      </c>
      <c r="S2244">
        <f>IF(C2244="","",IF(AND(C2244&gt;=DATE(2026,9,1),C2244&lt;=DATE(2027,8,31)),(YEAR(C2244)-2026)*12+MONTH(C2244)-8,""))</f>
        <v/>
      </c>
      <c r="T2244">
        <f>IF(AND(A2244="مصروف",R2244&gt;0,I2244="موافق",S2244&lt;&gt;"",H2244&lt;&gt;""),N(G2244),0)</f>
        <v/>
      </c>
    </row>
    <row r="2245">
      <c r="A2245" s="19" t="n"/>
      <c r="B2245" s="20">
        <f>IF(A2245="","",IF(R2245=0,"⚠ أضف سطر عهدة أولًا","BDR-"&amp;TEXT(R2245,"000")))</f>
        <v/>
      </c>
      <c r="C2245" s="21" t="n"/>
      <c r="D2245" s="20">
        <f>IF(C2245="","",IF(S2245="","خارج السنة المالية",INDEX(القوائم!$D$2:$D$13,S2245)))</f>
        <v/>
      </c>
      <c r="E2245" s="22" t="n"/>
      <c r="F2245" s="23" t="n"/>
      <c r="G2245" s="23" t="n"/>
      <c r="H2245" s="22" t="n"/>
      <c r="I2245" s="19" t="n"/>
      <c r="J2245" s="21" t="n"/>
      <c r="K2245" s="19" t="n"/>
      <c r="L2245" s="19" t="n"/>
      <c r="M2245" s="21" t="n"/>
      <c r="N2245" s="22" t="n"/>
      <c r="O2245" s="24">
        <f>IF(A2245&lt;&gt;"عهدة","",SUMIFS($G$8:$G$5007,$B$8:$B$5007,B2245,$A$8:$A$5007,"مصروف",$I$8:$I$5007,"&lt;&gt;مرفوض"))</f>
        <v/>
      </c>
      <c r="P2245" s="25">
        <f>IF(A2245&lt;&gt;"عهدة","",N(F2245)-O2245)</f>
        <v/>
      </c>
      <c r="Q2245" s="26">
        <f>IF(A2245="","",IF(A2245="عهدة",IF(N(F2245)=0,"⚠ أدخل قيمة العهدة",IF(P2245&lt;0,"⛔ عجز / زيادة مصروفات "&amp;TEXT(-P2245,"#,##0"),IF(COUNTIFS($B$8:$B$5007,B2245,$A$8:$A$5007,"مصروف",$I$8:$I$5007,"&lt;&gt;مرفوض",$K$8:$K$5007,"&lt;&gt;نعم")&gt;0,"⚠ "&amp;COUNTIFS($B$8:$B$5007,B2245,$A$8:$A$5007,"مصروف",$I$8:$I$5007,"&lt;&gt;مرفوض",$K$8:$K$5007,"&lt;&gt;نعم")&amp;" مصروف غير مسوى",IF(L2245="تمت التسوية",IF(P2245=0,"✔ متوازنة وتمت التسوية","✔ تمت التسوية – متبقي "&amp;TEXT(P2245,"#,##0")),IF(P2245&gt;0,"متبقي "&amp;TEXT(P2245,"#,##0"),"✔ متوازنة"))))),IF(R2245=0,"⚠ أضف سطر عهدة أولًا",IF(OR(C2245="",N(G2245)=0),"⚠ أكمل التاريخ والقيمة",IF(S2245="","⚠ التاريخ خارج السنة المالية",IF(H2245="","⚠ اختر بند الموازنة",IF(I2245="مرفوض","✖ مرفوض من المدير",IF(I2245&lt;&gt;"موافق","⏳ بانتظار موافقة المدير",IF(K2245&lt;&gt;"نعم","⚠ غير مسوى مع الحسابات","✔ معتمد ومسوى")))))))))</f>
        <v/>
      </c>
      <c r="R2245">
        <f>N(R2244)+IF(A2245="عهدة",1,0)</f>
        <v/>
      </c>
      <c r="S2245">
        <f>IF(C2245="","",IF(AND(C2245&gt;=DATE(2026,9,1),C2245&lt;=DATE(2027,8,31)),(YEAR(C2245)-2026)*12+MONTH(C2245)-8,""))</f>
        <v/>
      </c>
      <c r="T2245">
        <f>IF(AND(A2245="مصروف",R2245&gt;0,I2245="موافق",S2245&lt;&gt;"",H2245&lt;&gt;""),N(G2245),0)</f>
        <v/>
      </c>
    </row>
    <row r="2246">
      <c r="A2246" s="19" t="n"/>
      <c r="B2246" s="20">
        <f>IF(A2246="","",IF(R2246=0,"⚠ أضف سطر عهدة أولًا","BDR-"&amp;TEXT(R2246,"000")))</f>
        <v/>
      </c>
      <c r="C2246" s="21" t="n"/>
      <c r="D2246" s="20">
        <f>IF(C2246="","",IF(S2246="","خارج السنة المالية",INDEX(القوائم!$D$2:$D$13,S2246)))</f>
        <v/>
      </c>
      <c r="E2246" s="22" t="n"/>
      <c r="F2246" s="23" t="n"/>
      <c r="G2246" s="23" t="n"/>
      <c r="H2246" s="22" t="n"/>
      <c r="I2246" s="19" t="n"/>
      <c r="J2246" s="21" t="n"/>
      <c r="K2246" s="19" t="n"/>
      <c r="L2246" s="19" t="n"/>
      <c r="M2246" s="21" t="n"/>
      <c r="N2246" s="22" t="n"/>
      <c r="O2246" s="24">
        <f>IF(A2246&lt;&gt;"عهدة","",SUMIFS($G$8:$G$5007,$B$8:$B$5007,B2246,$A$8:$A$5007,"مصروف",$I$8:$I$5007,"&lt;&gt;مرفوض"))</f>
        <v/>
      </c>
      <c r="P2246" s="25">
        <f>IF(A2246&lt;&gt;"عهدة","",N(F2246)-O2246)</f>
        <v/>
      </c>
      <c r="Q2246" s="26">
        <f>IF(A2246="","",IF(A2246="عهدة",IF(N(F2246)=0,"⚠ أدخل قيمة العهدة",IF(P2246&lt;0,"⛔ عجز / زيادة مصروفات "&amp;TEXT(-P2246,"#,##0"),IF(COUNTIFS($B$8:$B$5007,B2246,$A$8:$A$5007,"مصروف",$I$8:$I$5007,"&lt;&gt;مرفوض",$K$8:$K$5007,"&lt;&gt;نعم")&gt;0,"⚠ "&amp;COUNTIFS($B$8:$B$5007,B2246,$A$8:$A$5007,"مصروف",$I$8:$I$5007,"&lt;&gt;مرفوض",$K$8:$K$5007,"&lt;&gt;نعم")&amp;" مصروف غير مسوى",IF(L2246="تمت التسوية",IF(P2246=0,"✔ متوازنة وتمت التسوية","✔ تمت التسوية – متبقي "&amp;TEXT(P2246,"#,##0")),IF(P2246&gt;0,"متبقي "&amp;TEXT(P2246,"#,##0"),"✔ متوازنة"))))),IF(R2246=0,"⚠ أضف سطر عهدة أولًا",IF(OR(C2246="",N(G2246)=0),"⚠ أكمل التاريخ والقيمة",IF(S2246="","⚠ التاريخ خارج السنة المالية",IF(H2246="","⚠ اختر بند الموازنة",IF(I2246="مرفوض","✖ مرفوض من المدير",IF(I2246&lt;&gt;"موافق","⏳ بانتظار موافقة المدير",IF(K2246&lt;&gt;"نعم","⚠ غير مسوى مع الحسابات","✔ معتمد ومسوى")))))))))</f>
        <v/>
      </c>
      <c r="R2246">
        <f>N(R2245)+IF(A2246="عهدة",1,0)</f>
        <v/>
      </c>
      <c r="S2246">
        <f>IF(C2246="","",IF(AND(C2246&gt;=DATE(2026,9,1),C2246&lt;=DATE(2027,8,31)),(YEAR(C2246)-2026)*12+MONTH(C2246)-8,""))</f>
        <v/>
      </c>
      <c r="T2246">
        <f>IF(AND(A2246="مصروف",R2246&gt;0,I2246="موافق",S2246&lt;&gt;"",H2246&lt;&gt;""),N(G2246),0)</f>
        <v/>
      </c>
    </row>
    <row r="2247">
      <c r="A2247" s="19" t="n"/>
      <c r="B2247" s="20">
        <f>IF(A2247="","",IF(R2247=0,"⚠ أضف سطر عهدة أولًا","BDR-"&amp;TEXT(R2247,"000")))</f>
        <v/>
      </c>
      <c r="C2247" s="21" t="n"/>
      <c r="D2247" s="20">
        <f>IF(C2247="","",IF(S2247="","خارج السنة المالية",INDEX(القوائم!$D$2:$D$13,S2247)))</f>
        <v/>
      </c>
      <c r="E2247" s="22" t="n"/>
      <c r="F2247" s="23" t="n"/>
      <c r="G2247" s="23" t="n"/>
      <c r="H2247" s="22" t="n"/>
      <c r="I2247" s="19" t="n"/>
      <c r="J2247" s="21" t="n"/>
      <c r="K2247" s="19" t="n"/>
      <c r="L2247" s="19" t="n"/>
      <c r="M2247" s="21" t="n"/>
      <c r="N2247" s="22" t="n"/>
      <c r="O2247" s="24">
        <f>IF(A2247&lt;&gt;"عهدة","",SUMIFS($G$8:$G$5007,$B$8:$B$5007,B2247,$A$8:$A$5007,"مصروف",$I$8:$I$5007,"&lt;&gt;مرفوض"))</f>
        <v/>
      </c>
      <c r="P2247" s="25">
        <f>IF(A2247&lt;&gt;"عهدة","",N(F2247)-O2247)</f>
        <v/>
      </c>
      <c r="Q2247" s="26">
        <f>IF(A2247="","",IF(A2247="عهدة",IF(N(F2247)=0,"⚠ أدخل قيمة العهدة",IF(P2247&lt;0,"⛔ عجز / زيادة مصروفات "&amp;TEXT(-P2247,"#,##0"),IF(COUNTIFS($B$8:$B$5007,B2247,$A$8:$A$5007,"مصروف",$I$8:$I$5007,"&lt;&gt;مرفوض",$K$8:$K$5007,"&lt;&gt;نعم")&gt;0,"⚠ "&amp;COUNTIFS($B$8:$B$5007,B2247,$A$8:$A$5007,"مصروف",$I$8:$I$5007,"&lt;&gt;مرفوض",$K$8:$K$5007,"&lt;&gt;نعم")&amp;" مصروف غير مسوى",IF(L2247="تمت التسوية",IF(P2247=0,"✔ متوازنة وتمت التسوية","✔ تمت التسوية – متبقي "&amp;TEXT(P2247,"#,##0")),IF(P2247&gt;0,"متبقي "&amp;TEXT(P2247,"#,##0"),"✔ متوازنة"))))),IF(R2247=0,"⚠ أضف سطر عهدة أولًا",IF(OR(C2247="",N(G2247)=0),"⚠ أكمل التاريخ والقيمة",IF(S2247="","⚠ التاريخ خارج السنة المالية",IF(H2247="","⚠ اختر بند الموازنة",IF(I2247="مرفوض","✖ مرفوض من المدير",IF(I2247&lt;&gt;"موافق","⏳ بانتظار موافقة المدير",IF(K2247&lt;&gt;"نعم","⚠ غير مسوى مع الحسابات","✔ معتمد ومسوى")))))))))</f>
        <v/>
      </c>
      <c r="R2247">
        <f>N(R2246)+IF(A2247="عهدة",1,0)</f>
        <v/>
      </c>
      <c r="S2247">
        <f>IF(C2247="","",IF(AND(C2247&gt;=DATE(2026,9,1),C2247&lt;=DATE(2027,8,31)),(YEAR(C2247)-2026)*12+MONTH(C2247)-8,""))</f>
        <v/>
      </c>
      <c r="T2247">
        <f>IF(AND(A2247="مصروف",R2247&gt;0,I2247="موافق",S2247&lt;&gt;"",H2247&lt;&gt;""),N(G2247),0)</f>
        <v/>
      </c>
    </row>
    <row r="2248">
      <c r="A2248" s="19" t="n"/>
      <c r="B2248" s="20">
        <f>IF(A2248="","",IF(R2248=0,"⚠ أضف سطر عهدة أولًا","BDR-"&amp;TEXT(R2248,"000")))</f>
        <v/>
      </c>
      <c r="C2248" s="21" t="n"/>
      <c r="D2248" s="20">
        <f>IF(C2248="","",IF(S2248="","خارج السنة المالية",INDEX(القوائم!$D$2:$D$13,S2248)))</f>
        <v/>
      </c>
      <c r="E2248" s="22" t="n"/>
      <c r="F2248" s="23" t="n"/>
      <c r="G2248" s="23" t="n"/>
      <c r="H2248" s="22" t="n"/>
      <c r="I2248" s="19" t="n"/>
      <c r="J2248" s="21" t="n"/>
      <c r="K2248" s="19" t="n"/>
      <c r="L2248" s="19" t="n"/>
      <c r="M2248" s="21" t="n"/>
      <c r="N2248" s="22" t="n"/>
      <c r="O2248" s="24">
        <f>IF(A2248&lt;&gt;"عهدة","",SUMIFS($G$8:$G$5007,$B$8:$B$5007,B2248,$A$8:$A$5007,"مصروف",$I$8:$I$5007,"&lt;&gt;مرفوض"))</f>
        <v/>
      </c>
      <c r="P2248" s="25">
        <f>IF(A2248&lt;&gt;"عهدة","",N(F2248)-O2248)</f>
        <v/>
      </c>
      <c r="Q2248" s="26">
        <f>IF(A2248="","",IF(A2248="عهدة",IF(N(F2248)=0,"⚠ أدخل قيمة العهدة",IF(P2248&lt;0,"⛔ عجز / زيادة مصروفات "&amp;TEXT(-P2248,"#,##0"),IF(COUNTIFS($B$8:$B$5007,B2248,$A$8:$A$5007,"مصروف",$I$8:$I$5007,"&lt;&gt;مرفوض",$K$8:$K$5007,"&lt;&gt;نعم")&gt;0,"⚠ "&amp;COUNTIFS($B$8:$B$5007,B2248,$A$8:$A$5007,"مصروف",$I$8:$I$5007,"&lt;&gt;مرفوض",$K$8:$K$5007,"&lt;&gt;نعم")&amp;" مصروف غير مسوى",IF(L2248="تمت التسوية",IF(P2248=0,"✔ متوازنة وتمت التسوية","✔ تمت التسوية – متبقي "&amp;TEXT(P2248,"#,##0")),IF(P2248&gt;0,"متبقي "&amp;TEXT(P2248,"#,##0"),"✔ متوازنة"))))),IF(R2248=0,"⚠ أضف سطر عهدة أولًا",IF(OR(C2248="",N(G2248)=0),"⚠ أكمل التاريخ والقيمة",IF(S2248="","⚠ التاريخ خارج السنة المالية",IF(H2248="","⚠ اختر بند الموازنة",IF(I2248="مرفوض","✖ مرفوض من المدير",IF(I2248&lt;&gt;"موافق","⏳ بانتظار موافقة المدير",IF(K2248&lt;&gt;"نعم","⚠ غير مسوى مع الحسابات","✔ معتمد ومسوى")))))))))</f>
        <v/>
      </c>
      <c r="R2248">
        <f>N(R2247)+IF(A2248="عهدة",1,0)</f>
        <v/>
      </c>
      <c r="S2248">
        <f>IF(C2248="","",IF(AND(C2248&gt;=DATE(2026,9,1),C2248&lt;=DATE(2027,8,31)),(YEAR(C2248)-2026)*12+MONTH(C2248)-8,""))</f>
        <v/>
      </c>
      <c r="T2248">
        <f>IF(AND(A2248="مصروف",R2248&gt;0,I2248="موافق",S2248&lt;&gt;"",H2248&lt;&gt;""),N(G2248),0)</f>
        <v/>
      </c>
    </row>
    <row r="2249">
      <c r="A2249" s="19" t="n"/>
      <c r="B2249" s="20">
        <f>IF(A2249="","",IF(R2249=0,"⚠ أضف سطر عهدة أولًا","BDR-"&amp;TEXT(R2249,"000")))</f>
        <v/>
      </c>
      <c r="C2249" s="21" t="n"/>
      <c r="D2249" s="20">
        <f>IF(C2249="","",IF(S2249="","خارج السنة المالية",INDEX(القوائم!$D$2:$D$13,S2249)))</f>
        <v/>
      </c>
      <c r="E2249" s="22" t="n"/>
      <c r="F2249" s="23" t="n"/>
      <c r="G2249" s="23" t="n"/>
      <c r="H2249" s="22" t="n"/>
      <c r="I2249" s="19" t="n"/>
      <c r="J2249" s="21" t="n"/>
      <c r="K2249" s="19" t="n"/>
      <c r="L2249" s="19" t="n"/>
      <c r="M2249" s="21" t="n"/>
      <c r="N2249" s="22" t="n"/>
      <c r="O2249" s="24">
        <f>IF(A2249&lt;&gt;"عهدة","",SUMIFS($G$8:$G$5007,$B$8:$B$5007,B2249,$A$8:$A$5007,"مصروف",$I$8:$I$5007,"&lt;&gt;مرفوض"))</f>
        <v/>
      </c>
      <c r="P2249" s="25">
        <f>IF(A2249&lt;&gt;"عهدة","",N(F2249)-O2249)</f>
        <v/>
      </c>
      <c r="Q2249" s="26">
        <f>IF(A2249="","",IF(A2249="عهدة",IF(N(F2249)=0,"⚠ أدخل قيمة العهدة",IF(P2249&lt;0,"⛔ عجز / زيادة مصروفات "&amp;TEXT(-P2249,"#,##0"),IF(COUNTIFS($B$8:$B$5007,B2249,$A$8:$A$5007,"مصروف",$I$8:$I$5007,"&lt;&gt;مرفوض",$K$8:$K$5007,"&lt;&gt;نعم")&gt;0,"⚠ "&amp;COUNTIFS($B$8:$B$5007,B2249,$A$8:$A$5007,"مصروف",$I$8:$I$5007,"&lt;&gt;مرفوض",$K$8:$K$5007,"&lt;&gt;نعم")&amp;" مصروف غير مسوى",IF(L2249="تمت التسوية",IF(P2249=0,"✔ متوازنة وتمت التسوية","✔ تمت التسوية – متبقي "&amp;TEXT(P2249,"#,##0")),IF(P2249&gt;0,"متبقي "&amp;TEXT(P2249,"#,##0"),"✔ متوازنة"))))),IF(R2249=0,"⚠ أضف سطر عهدة أولًا",IF(OR(C2249="",N(G2249)=0),"⚠ أكمل التاريخ والقيمة",IF(S2249="","⚠ التاريخ خارج السنة المالية",IF(H2249="","⚠ اختر بند الموازنة",IF(I2249="مرفوض","✖ مرفوض من المدير",IF(I2249&lt;&gt;"موافق","⏳ بانتظار موافقة المدير",IF(K2249&lt;&gt;"نعم","⚠ غير مسوى مع الحسابات","✔ معتمد ومسوى")))))))))</f>
        <v/>
      </c>
      <c r="R2249">
        <f>N(R2248)+IF(A2249="عهدة",1,0)</f>
        <v/>
      </c>
      <c r="S2249">
        <f>IF(C2249="","",IF(AND(C2249&gt;=DATE(2026,9,1),C2249&lt;=DATE(2027,8,31)),(YEAR(C2249)-2026)*12+MONTH(C2249)-8,""))</f>
        <v/>
      </c>
      <c r="T2249">
        <f>IF(AND(A2249="مصروف",R2249&gt;0,I2249="موافق",S2249&lt;&gt;"",H2249&lt;&gt;""),N(G2249),0)</f>
        <v/>
      </c>
    </row>
    <row r="2250">
      <c r="A2250" s="19" t="n"/>
      <c r="B2250" s="20">
        <f>IF(A2250="","",IF(R2250=0,"⚠ أضف سطر عهدة أولًا","BDR-"&amp;TEXT(R2250,"000")))</f>
        <v/>
      </c>
      <c r="C2250" s="21" t="n"/>
      <c r="D2250" s="20">
        <f>IF(C2250="","",IF(S2250="","خارج السنة المالية",INDEX(القوائم!$D$2:$D$13,S2250)))</f>
        <v/>
      </c>
      <c r="E2250" s="22" t="n"/>
      <c r="F2250" s="23" t="n"/>
      <c r="G2250" s="23" t="n"/>
      <c r="H2250" s="22" t="n"/>
      <c r="I2250" s="19" t="n"/>
      <c r="J2250" s="21" t="n"/>
      <c r="K2250" s="19" t="n"/>
      <c r="L2250" s="19" t="n"/>
      <c r="M2250" s="21" t="n"/>
      <c r="N2250" s="22" t="n"/>
      <c r="O2250" s="24">
        <f>IF(A2250&lt;&gt;"عهدة","",SUMIFS($G$8:$G$5007,$B$8:$B$5007,B2250,$A$8:$A$5007,"مصروف",$I$8:$I$5007,"&lt;&gt;مرفوض"))</f>
        <v/>
      </c>
      <c r="P2250" s="25">
        <f>IF(A2250&lt;&gt;"عهدة","",N(F2250)-O2250)</f>
        <v/>
      </c>
      <c r="Q2250" s="26">
        <f>IF(A2250="","",IF(A2250="عهدة",IF(N(F2250)=0,"⚠ أدخل قيمة العهدة",IF(P2250&lt;0,"⛔ عجز / زيادة مصروفات "&amp;TEXT(-P2250,"#,##0"),IF(COUNTIFS($B$8:$B$5007,B2250,$A$8:$A$5007,"مصروف",$I$8:$I$5007,"&lt;&gt;مرفوض",$K$8:$K$5007,"&lt;&gt;نعم")&gt;0,"⚠ "&amp;COUNTIFS($B$8:$B$5007,B2250,$A$8:$A$5007,"مصروف",$I$8:$I$5007,"&lt;&gt;مرفوض",$K$8:$K$5007,"&lt;&gt;نعم")&amp;" مصروف غير مسوى",IF(L2250="تمت التسوية",IF(P2250=0,"✔ متوازنة وتمت التسوية","✔ تمت التسوية – متبقي "&amp;TEXT(P2250,"#,##0")),IF(P2250&gt;0,"متبقي "&amp;TEXT(P2250,"#,##0"),"✔ متوازنة"))))),IF(R2250=0,"⚠ أضف سطر عهدة أولًا",IF(OR(C2250="",N(G2250)=0),"⚠ أكمل التاريخ والقيمة",IF(S2250="","⚠ التاريخ خارج السنة المالية",IF(H2250="","⚠ اختر بند الموازنة",IF(I2250="مرفوض","✖ مرفوض من المدير",IF(I2250&lt;&gt;"موافق","⏳ بانتظار موافقة المدير",IF(K2250&lt;&gt;"نعم","⚠ غير مسوى مع الحسابات","✔ معتمد ومسوى")))))))))</f>
        <v/>
      </c>
      <c r="R2250">
        <f>N(R2249)+IF(A2250="عهدة",1,0)</f>
        <v/>
      </c>
      <c r="S2250">
        <f>IF(C2250="","",IF(AND(C2250&gt;=DATE(2026,9,1),C2250&lt;=DATE(2027,8,31)),(YEAR(C2250)-2026)*12+MONTH(C2250)-8,""))</f>
        <v/>
      </c>
      <c r="T2250">
        <f>IF(AND(A2250="مصروف",R2250&gt;0,I2250="موافق",S2250&lt;&gt;"",H2250&lt;&gt;""),N(G2250),0)</f>
        <v/>
      </c>
    </row>
    <row r="2251">
      <c r="A2251" s="19" t="n"/>
      <c r="B2251" s="20">
        <f>IF(A2251="","",IF(R2251=0,"⚠ أضف سطر عهدة أولًا","BDR-"&amp;TEXT(R2251,"000")))</f>
        <v/>
      </c>
      <c r="C2251" s="21" t="n"/>
      <c r="D2251" s="20">
        <f>IF(C2251="","",IF(S2251="","خارج السنة المالية",INDEX(القوائم!$D$2:$D$13,S2251)))</f>
        <v/>
      </c>
      <c r="E2251" s="22" t="n"/>
      <c r="F2251" s="23" t="n"/>
      <c r="G2251" s="23" t="n"/>
      <c r="H2251" s="22" t="n"/>
      <c r="I2251" s="19" t="n"/>
      <c r="J2251" s="21" t="n"/>
      <c r="K2251" s="19" t="n"/>
      <c r="L2251" s="19" t="n"/>
      <c r="M2251" s="21" t="n"/>
      <c r="N2251" s="22" t="n"/>
      <c r="O2251" s="24">
        <f>IF(A2251&lt;&gt;"عهدة","",SUMIFS($G$8:$G$5007,$B$8:$B$5007,B2251,$A$8:$A$5007,"مصروف",$I$8:$I$5007,"&lt;&gt;مرفوض"))</f>
        <v/>
      </c>
      <c r="P2251" s="25">
        <f>IF(A2251&lt;&gt;"عهدة","",N(F2251)-O2251)</f>
        <v/>
      </c>
      <c r="Q2251" s="26">
        <f>IF(A2251="","",IF(A2251="عهدة",IF(N(F2251)=0,"⚠ أدخل قيمة العهدة",IF(P2251&lt;0,"⛔ عجز / زيادة مصروفات "&amp;TEXT(-P2251,"#,##0"),IF(COUNTIFS($B$8:$B$5007,B2251,$A$8:$A$5007,"مصروف",$I$8:$I$5007,"&lt;&gt;مرفوض",$K$8:$K$5007,"&lt;&gt;نعم")&gt;0,"⚠ "&amp;COUNTIFS($B$8:$B$5007,B2251,$A$8:$A$5007,"مصروف",$I$8:$I$5007,"&lt;&gt;مرفوض",$K$8:$K$5007,"&lt;&gt;نعم")&amp;" مصروف غير مسوى",IF(L2251="تمت التسوية",IF(P2251=0,"✔ متوازنة وتمت التسوية","✔ تمت التسوية – متبقي "&amp;TEXT(P2251,"#,##0")),IF(P2251&gt;0,"متبقي "&amp;TEXT(P2251,"#,##0"),"✔ متوازنة"))))),IF(R2251=0,"⚠ أضف سطر عهدة أولًا",IF(OR(C2251="",N(G2251)=0),"⚠ أكمل التاريخ والقيمة",IF(S2251="","⚠ التاريخ خارج السنة المالية",IF(H2251="","⚠ اختر بند الموازنة",IF(I2251="مرفوض","✖ مرفوض من المدير",IF(I2251&lt;&gt;"موافق","⏳ بانتظار موافقة المدير",IF(K2251&lt;&gt;"نعم","⚠ غير مسوى مع الحسابات","✔ معتمد ومسوى")))))))))</f>
        <v/>
      </c>
      <c r="R2251">
        <f>N(R2250)+IF(A2251="عهدة",1,0)</f>
        <v/>
      </c>
      <c r="S2251">
        <f>IF(C2251="","",IF(AND(C2251&gt;=DATE(2026,9,1),C2251&lt;=DATE(2027,8,31)),(YEAR(C2251)-2026)*12+MONTH(C2251)-8,""))</f>
        <v/>
      </c>
      <c r="T2251">
        <f>IF(AND(A2251="مصروف",R2251&gt;0,I2251="موافق",S2251&lt;&gt;"",H2251&lt;&gt;""),N(G2251),0)</f>
        <v/>
      </c>
    </row>
    <row r="2252">
      <c r="A2252" s="19" t="n"/>
      <c r="B2252" s="20">
        <f>IF(A2252="","",IF(R2252=0,"⚠ أضف سطر عهدة أولًا","BDR-"&amp;TEXT(R2252,"000")))</f>
        <v/>
      </c>
      <c r="C2252" s="21" t="n"/>
      <c r="D2252" s="20">
        <f>IF(C2252="","",IF(S2252="","خارج السنة المالية",INDEX(القوائم!$D$2:$D$13,S2252)))</f>
        <v/>
      </c>
      <c r="E2252" s="22" t="n"/>
      <c r="F2252" s="23" t="n"/>
      <c r="G2252" s="23" t="n"/>
      <c r="H2252" s="22" t="n"/>
      <c r="I2252" s="19" t="n"/>
      <c r="J2252" s="21" t="n"/>
      <c r="K2252" s="19" t="n"/>
      <c r="L2252" s="19" t="n"/>
      <c r="M2252" s="21" t="n"/>
      <c r="N2252" s="22" t="n"/>
      <c r="O2252" s="24">
        <f>IF(A2252&lt;&gt;"عهدة","",SUMIFS($G$8:$G$5007,$B$8:$B$5007,B2252,$A$8:$A$5007,"مصروف",$I$8:$I$5007,"&lt;&gt;مرفوض"))</f>
        <v/>
      </c>
      <c r="P2252" s="25">
        <f>IF(A2252&lt;&gt;"عهدة","",N(F2252)-O2252)</f>
        <v/>
      </c>
      <c r="Q2252" s="26">
        <f>IF(A2252="","",IF(A2252="عهدة",IF(N(F2252)=0,"⚠ أدخل قيمة العهدة",IF(P2252&lt;0,"⛔ عجز / زيادة مصروفات "&amp;TEXT(-P2252,"#,##0"),IF(COUNTIFS($B$8:$B$5007,B2252,$A$8:$A$5007,"مصروف",$I$8:$I$5007,"&lt;&gt;مرفوض",$K$8:$K$5007,"&lt;&gt;نعم")&gt;0,"⚠ "&amp;COUNTIFS($B$8:$B$5007,B2252,$A$8:$A$5007,"مصروف",$I$8:$I$5007,"&lt;&gt;مرفوض",$K$8:$K$5007,"&lt;&gt;نعم")&amp;" مصروف غير مسوى",IF(L2252="تمت التسوية",IF(P2252=0,"✔ متوازنة وتمت التسوية","✔ تمت التسوية – متبقي "&amp;TEXT(P2252,"#,##0")),IF(P2252&gt;0,"متبقي "&amp;TEXT(P2252,"#,##0"),"✔ متوازنة"))))),IF(R2252=0,"⚠ أضف سطر عهدة أولًا",IF(OR(C2252="",N(G2252)=0),"⚠ أكمل التاريخ والقيمة",IF(S2252="","⚠ التاريخ خارج السنة المالية",IF(H2252="","⚠ اختر بند الموازنة",IF(I2252="مرفوض","✖ مرفوض من المدير",IF(I2252&lt;&gt;"موافق","⏳ بانتظار موافقة المدير",IF(K2252&lt;&gt;"نعم","⚠ غير مسوى مع الحسابات","✔ معتمد ومسوى")))))))))</f>
        <v/>
      </c>
      <c r="R2252">
        <f>N(R2251)+IF(A2252="عهدة",1,0)</f>
        <v/>
      </c>
      <c r="S2252">
        <f>IF(C2252="","",IF(AND(C2252&gt;=DATE(2026,9,1),C2252&lt;=DATE(2027,8,31)),(YEAR(C2252)-2026)*12+MONTH(C2252)-8,""))</f>
        <v/>
      </c>
      <c r="T2252">
        <f>IF(AND(A2252="مصروف",R2252&gt;0,I2252="موافق",S2252&lt;&gt;"",H2252&lt;&gt;""),N(G2252),0)</f>
        <v/>
      </c>
    </row>
    <row r="2253">
      <c r="A2253" s="19" t="n"/>
      <c r="B2253" s="20">
        <f>IF(A2253="","",IF(R2253=0,"⚠ أضف سطر عهدة أولًا","BDR-"&amp;TEXT(R2253,"000")))</f>
        <v/>
      </c>
      <c r="C2253" s="21" t="n"/>
      <c r="D2253" s="20">
        <f>IF(C2253="","",IF(S2253="","خارج السنة المالية",INDEX(القوائم!$D$2:$D$13,S2253)))</f>
        <v/>
      </c>
      <c r="E2253" s="22" t="n"/>
      <c r="F2253" s="23" t="n"/>
      <c r="G2253" s="23" t="n"/>
      <c r="H2253" s="22" t="n"/>
      <c r="I2253" s="19" t="n"/>
      <c r="J2253" s="21" t="n"/>
      <c r="K2253" s="19" t="n"/>
      <c r="L2253" s="19" t="n"/>
      <c r="M2253" s="21" t="n"/>
      <c r="N2253" s="22" t="n"/>
      <c r="O2253" s="24">
        <f>IF(A2253&lt;&gt;"عهدة","",SUMIFS($G$8:$G$5007,$B$8:$B$5007,B2253,$A$8:$A$5007,"مصروف",$I$8:$I$5007,"&lt;&gt;مرفوض"))</f>
        <v/>
      </c>
      <c r="P2253" s="25">
        <f>IF(A2253&lt;&gt;"عهدة","",N(F2253)-O2253)</f>
        <v/>
      </c>
      <c r="Q2253" s="26">
        <f>IF(A2253="","",IF(A2253="عهدة",IF(N(F2253)=0,"⚠ أدخل قيمة العهدة",IF(P2253&lt;0,"⛔ عجز / زيادة مصروفات "&amp;TEXT(-P2253,"#,##0"),IF(COUNTIFS($B$8:$B$5007,B2253,$A$8:$A$5007,"مصروف",$I$8:$I$5007,"&lt;&gt;مرفوض",$K$8:$K$5007,"&lt;&gt;نعم")&gt;0,"⚠ "&amp;COUNTIFS($B$8:$B$5007,B2253,$A$8:$A$5007,"مصروف",$I$8:$I$5007,"&lt;&gt;مرفوض",$K$8:$K$5007,"&lt;&gt;نعم")&amp;" مصروف غير مسوى",IF(L2253="تمت التسوية",IF(P2253=0,"✔ متوازنة وتمت التسوية","✔ تمت التسوية – متبقي "&amp;TEXT(P2253,"#,##0")),IF(P2253&gt;0,"متبقي "&amp;TEXT(P2253,"#,##0"),"✔ متوازنة"))))),IF(R2253=0,"⚠ أضف سطر عهدة أولًا",IF(OR(C2253="",N(G2253)=0),"⚠ أكمل التاريخ والقيمة",IF(S2253="","⚠ التاريخ خارج السنة المالية",IF(H2253="","⚠ اختر بند الموازنة",IF(I2253="مرفوض","✖ مرفوض من المدير",IF(I2253&lt;&gt;"موافق","⏳ بانتظار موافقة المدير",IF(K2253&lt;&gt;"نعم","⚠ غير مسوى مع الحسابات","✔ معتمد ومسوى")))))))))</f>
        <v/>
      </c>
      <c r="R2253">
        <f>N(R2252)+IF(A2253="عهدة",1,0)</f>
        <v/>
      </c>
      <c r="S2253">
        <f>IF(C2253="","",IF(AND(C2253&gt;=DATE(2026,9,1),C2253&lt;=DATE(2027,8,31)),(YEAR(C2253)-2026)*12+MONTH(C2253)-8,""))</f>
        <v/>
      </c>
      <c r="T2253">
        <f>IF(AND(A2253="مصروف",R2253&gt;0,I2253="موافق",S2253&lt;&gt;"",H2253&lt;&gt;""),N(G2253),0)</f>
        <v/>
      </c>
    </row>
    <row r="2254">
      <c r="A2254" s="19" t="n"/>
      <c r="B2254" s="20">
        <f>IF(A2254="","",IF(R2254=0,"⚠ أضف سطر عهدة أولًا","BDR-"&amp;TEXT(R2254,"000")))</f>
        <v/>
      </c>
      <c r="C2254" s="21" t="n"/>
      <c r="D2254" s="20">
        <f>IF(C2254="","",IF(S2254="","خارج السنة المالية",INDEX(القوائم!$D$2:$D$13,S2254)))</f>
        <v/>
      </c>
      <c r="E2254" s="22" t="n"/>
      <c r="F2254" s="23" t="n"/>
      <c r="G2254" s="23" t="n"/>
      <c r="H2254" s="22" t="n"/>
      <c r="I2254" s="19" t="n"/>
      <c r="J2254" s="21" t="n"/>
      <c r="K2254" s="19" t="n"/>
      <c r="L2254" s="19" t="n"/>
      <c r="M2254" s="21" t="n"/>
      <c r="N2254" s="22" t="n"/>
      <c r="O2254" s="24">
        <f>IF(A2254&lt;&gt;"عهدة","",SUMIFS($G$8:$G$5007,$B$8:$B$5007,B2254,$A$8:$A$5007,"مصروف",$I$8:$I$5007,"&lt;&gt;مرفوض"))</f>
        <v/>
      </c>
      <c r="P2254" s="25">
        <f>IF(A2254&lt;&gt;"عهدة","",N(F2254)-O2254)</f>
        <v/>
      </c>
      <c r="Q2254" s="26">
        <f>IF(A2254="","",IF(A2254="عهدة",IF(N(F2254)=0,"⚠ أدخل قيمة العهدة",IF(P2254&lt;0,"⛔ عجز / زيادة مصروفات "&amp;TEXT(-P2254,"#,##0"),IF(COUNTIFS($B$8:$B$5007,B2254,$A$8:$A$5007,"مصروف",$I$8:$I$5007,"&lt;&gt;مرفوض",$K$8:$K$5007,"&lt;&gt;نعم")&gt;0,"⚠ "&amp;COUNTIFS($B$8:$B$5007,B2254,$A$8:$A$5007,"مصروف",$I$8:$I$5007,"&lt;&gt;مرفوض",$K$8:$K$5007,"&lt;&gt;نعم")&amp;" مصروف غير مسوى",IF(L2254="تمت التسوية",IF(P2254=0,"✔ متوازنة وتمت التسوية","✔ تمت التسوية – متبقي "&amp;TEXT(P2254,"#,##0")),IF(P2254&gt;0,"متبقي "&amp;TEXT(P2254,"#,##0"),"✔ متوازنة"))))),IF(R2254=0,"⚠ أضف سطر عهدة أولًا",IF(OR(C2254="",N(G2254)=0),"⚠ أكمل التاريخ والقيمة",IF(S2254="","⚠ التاريخ خارج السنة المالية",IF(H2254="","⚠ اختر بند الموازنة",IF(I2254="مرفوض","✖ مرفوض من المدير",IF(I2254&lt;&gt;"موافق","⏳ بانتظار موافقة المدير",IF(K2254&lt;&gt;"نعم","⚠ غير مسوى مع الحسابات","✔ معتمد ومسوى")))))))))</f>
        <v/>
      </c>
      <c r="R2254">
        <f>N(R2253)+IF(A2254="عهدة",1,0)</f>
        <v/>
      </c>
      <c r="S2254">
        <f>IF(C2254="","",IF(AND(C2254&gt;=DATE(2026,9,1),C2254&lt;=DATE(2027,8,31)),(YEAR(C2254)-2026)*12+MONTH(C2254)-8,""))</f>
        <v/>
      </c>
      <c r="T2254">
        <f>IF(AND(A2254="مصروف",R2254&gt;0,I2254="موافق",S2254&lt;&gt;"",H2254&lt;&gt;""),N(G2254),0)</f>
        <v/>
      </c>
    </row>
    <row r="2255">
      <c r="A2255" s="19" t="n"/>
      <c r="B2255" s="20">
        <f>IF(A2255="","",IF(R2255=0,"⚠ أضف سطر عهدة أولًا","BDR-"&amp;TEXT(R2255,"000")))</f>
        <v/>
      </c>
      <c r="C2255" s="21" t="n"/>
      <c r="D2255" s="20">
        <f>IF(C2255="","",IF(S2255="","خارج السنة المالية",INDEX(القوائم!$D$2:$D$13,S2255)))</f>
        <v/>
      </c>
      <c r="E2255" s="22" t="n"/>
      <c r="F2255" s="23" t="n"/>
      <c r="G2255" s="23" t="n"/>
      <c r="H2255" s="22" t="n"/>
      <c r="I2255" s="19" t="n"/>
      <c r="J2255" s="21" t="n"/>
      <c r="K2255" s="19" t="n"/>
      <c r="L2255" s="19" t="n"/>
      <c r="M2255" s="21" t="n"/>
      <c r="N2255" s="22" t="n"/>
      <c r="O2255" s="24">
        <f>IF(A2255&lt;&gt;"عهدة","",SUMIFS($G$8:$G$5007,$B$8:$B$5007,B2255,$A$8:$A$5007,"مصروف",$I$8:$I$5007,"&lt;&gt;مرفوض"))</f>
        <v/>
      </c>
      <c r="P2255" s="25">
        <f>IF(A2255&lt;&gt;"عهدة","",N(F2255)-O2255)</f>
        <v/>
      </c>
      <c r="Q2255" s="26">
        <f>IF(A2255="","",IF(A2255="عهدة",IF(N(F2255)=0,"⚠ أدخل قيمة العهدة",IF(P2255&lt;0,"⛔ عجز / زيادة مصروفات "&amp;TEXT(-P2255,"#,##0"),IF(COUNTIFS($B$8:$B$5007,B2255,$A$8:$A$5007,"مصروف",$I$8:$I$5007,"&lt;&gt;مرفوض",$K$8:$K$5007,"&lt;&gt;نعم")&gt;0,"⚠ "&amp;COUNTIFS($B$8:$B$5007,B2255,$A$8:$A$5007,"مصروف",$I$8:$I$5007,"&lt;&gt;مرفوض",$K$8:$K$5007,"&lt;&gt;نعم")&amp;" مصروف غير مسوى",IF(L2255="تمت التسوية",IF(P2255=0,"✔ متوازنة وتمت التسوية","✔ تمت التسوية – متبقي "&amp;TEXT(P2255,"#,##0")),IF(P2255&gt;0,"متبقي "&amp;TEXT(P2255,"#,##0"),"✔ متوازنة"))))),IF(R2255=0,"⚠ أضف سطر عهدة أولًا",IF(OR(C2255="",N(G2255)=0),"⚠ أكمل التاريخ والقيمة",IF(S2255="","⚠ التاريخ خارج السنة المالية",IF(H2255="","⚠ اختر بند الموازنة",IF(I2255="مرفوض","✖ مرفوض من المدير",IF(I2255&lt;&gt;"موافق","⏳ بانتظار موافقة المدير",IF(K2255&lt;&gt;"نعم","⚠ غير مسوى مع الحسابات","✔ معتمد ومسوى")))))))))</f>
        <v/>
      </c>
      <c r="R2255">
        <f>N(R2254)+IF(A2255="عهدة",1,0)</f>
        <v/>
      </c>
      <c r="S2255">
        <f>IF(C2255="","",IF(AND(C2255&gt;=DATE(2026,9,1),C2255&lt;=DATE(2027,8,31)),(YEAR(C2255)-2026)*12+MONTH(C2255)-8,""))</f>
        <v/>
      </c>
      <c r="T2255">
        <f>IF(AND(A2255="مصروف",R2255&gt;0,I2255="موافق",S2255&lt;&gt;"",H2255&lt;&gt;""),N(G2255),0)</f>
        <v/>
      </c>
    </row>
    <row r="2256">
      <c r="A2256" s="19" t="n"/>
      <c r="B2256" s="20">
        <f>IF(A2256="","",IF(R2256=0,"⚠ أضف سطر عهدة أولًا","BDR-"&amp;TEXT(R2256,"000")))</f>
        <v/>
      </c>
      <c r="C2256" s="21" t="n"/>
      <c r="D2256" s="20">
        <f>IF(C2256="","",IF(S2256="","خارج السنة المالية",INDEX(القوائم!$D$2:$D$13,S2256)))</f>
        <v/>
      </c>
      <c r="E2256" s="22" t="n"/>
      <c r="F2256" s="23" t="n"/>
      <c r="G2256" s="23" t="n"/>
      <c r="H2256" s="22" t="n"/>
      <c r="I2256" s="19" t="n"/>
      <c r="J2256" s="21" t="n"/>
      <c r="K2256" s="19" t="n"/>
      <c r="L2256" s="19" t="n"/>
      <c r="M2256" s="21" t="n"/>
      <c r="N2256" s="22" t="n"/>
      <c r="O2256" s="24">
        <f>IF(A2256&lt;&gt;"عهدة","",SUMIFS($G$8:$G$5007,$B$8:$B$5007,B2256,$A$8:$A$5007,"مصروف",$I$8:$I$5007,"&lt;&gt;مرفوض"))</f>
        <v/>
      </c>
      <c r="P2256" s="25">
        <f>IF(A2256&lt;&gt;"عهدة","",N(F2256)-O2256)</f>
        <v/>
      </c>
      <c r="Q2256" s="26">
        <f>IF(A2256="","",IF(A2256="عهدة",IF(N(F2256)=0,"⚠ أدخل قيمة العهدة",IF(P2256&lt;0,"⛔ عجز / زيادة مصروفات "&amp;TEXT(-P2256,"#,##0"),IF(COUNTIFS($B$8:$B$5007,B2256,$A$8:$A$5007,"مصروف",$I$8:$I$5007,"&lt;&gt;مرفوض",$K$8:$K$5007,"&lt;&gt;نعم")&gt;0,"⚠ "&amp;COUNTIFS($B$8:$B$5007,B2256,$A$8:$A$5007,"مصروف",$I$8:$I$5007,"&lt;&gt;مرفوض",$K$8:$K$5007,"&lt;&gt;نعم")&amp;" مصروف غير مسوى",IF(L2256="تمت التسوية",IF(P2256=0,"✔ متوازنة وتمت التسوية","✔ تمت التسوية – متبقي "&amp;TEXT(P2256,"#,##0")),IF(P2256&gt;0,"متبقي "&amp;TEXT(P2256,"#,##0"),"✔ متوازنة"))))),IF(R2256=0,"⚠ أضف سطر عهدة أولًا",IF(OR(C2256="",N(G2256)=0),"⚠ أكمل التاريخ والقيمة",IF(S2256="","⚠ التاريخ خارج السنة المالية",IF(H2256="","⚠ اختر بند الموازنة",IF(I2256="مرفوض","✖ مرفوض من المدير",IF(I2256&lt;&gt;"موافق","⏳ بانتظار موافقة المدير",IF(K2256&lt;&gt;"نعم","⚠ غير مسوى مع الحسابات","✔ معتمد ومسوى")))))))))</f>
        <v/>
      </c>
      <c r="R2256">
        <f>N(R2255)+IF(A2256="عهدة",1,0)</f>
        <v/>
      </c>
      <c r="S2256">
        <f>IF(C2256="","",IF(AND(C2256&gt;=DATE(2026,9,1),C2256&lt;=DATE(2027,8,31)),(YEAR(C2256)-2026)*12+MONTH(C2256)-8,""))</f>
        <v/>
      </c>
      <c r="T2256">
        <f>IF(AND(A2256="مصروف",R2256&gt;0,I2256="موافق",S2256&lt;&gt;"",H2256&lt;&gt;""),N(G2256),0)</f>
        <v/>
      </c>
    </row>
    <row r="2257">
      <c r="A2257" s="19" t="n"/>
      <c r="B2257" s="20">
        <f>IF(A2257="","",IF(R2257=0,"⚠ أضف سطر عهدة أولًا","BDR-"&amp;TEXT(R2257,"000")))</f>
        <v/>
      </c>
      <c r="C2257" s="21" t="n"/>
      <c r="D2257" s="20">
        <f>IF(C2257="","",IF(S2257="","خارج السنة المالية",INDEX(القوائم!$D$2:$D$13,S2257)))</f>
        <v/>
      </c>
      <c r="E2257" s="22" t="n"/>
      <c r="F2257" s="23" t="n"/>
      <c r="G2257" s="23" t="n"/>
      <c r="H2257" s="22" t="n"/>
      <c r="I2257" s="19" t="n"/>
      <c r="J2257" s="21" t="n"/>
      <c r="K2257" s="19" t="n"/>
      <c r="L2257" s="19" t="n"/>
      <c r="M2257" s="21" t="n"/>
      <c r="N2257" s="22" t="n"/>
      <c r="O2257" s="24">
        <f>IF(A2257&lt;&gt;"عهدة","",SUMIFS($G$8:$G$5007,$B$8:$B$5007,B2257,$A$8:$A$5007,"مصروف",$I$8:$I$5007,"&lt;&gt;مرفوض"))</f>
        <v/>
      </c>
      <c r="P2257" s="25">
        <f>IF(A2257&lt;&gt;"عهدة","",N(F2257)-O2257)</f>
        <v/>
      </c>
      <c r="Q2257" s="26">
        <f>IF(A2257="","",IF(A2257="عهدة",IF(N(F2257)=0,"⚠ أدخل قيمة العهدة",IF(P2257&lt;0,"⛔ عجز / زيادة مصروفات "&amp;TEXT(-P2257,"#,##0"),IF(COUNTIFS($B$8:$B$5007,B2257,$A$8:$A$5007,"مصروف",$I$8:$I$5007,"&lt;&gt;مرفوض",$K$8:$K$5007,"&lt;&gt;نعم")&gt;0,"⚠ "&amp;COUNTIFS($B$8:$B$5007,B2257,$A$8:$A$5007,"مصروف",$I$8:$I$5007,"&lt;&gt;مرفوض",$K$8:$K$5007,"&lt;&gt;نعم")&amp;" مصروف غير مسوى",IF(L2257="تمت التسوية",IF(P2257=0,"✔ متوازنة وتمت التسوية","✔ تمت التسوية – متبقي "&amp;TEXT(P2257,"#,##0")),IF(P2257&gt;0,"متبقي "&amp;TEXT(P2257,"#,##0"),"✔ متوازنة"))))),IF(R2257=0,"⚠ أضف سطر عهدة أولًا",IF(OR(C2257="",N(G2257)=0),"⚠ أكمل التاريخ والقيمة",IF(S2257="","⚠ التاريخ خارج السنة المالية",IF(H2257="","⚠ اختر بند الموازنة",IF(I2257="مرفوض","✖ مرفوض من المدير",IF(I2257&lt;&gt;"موافق","⏳ بانتظار موافقة المدير",IF(K2257&lt;&gt;"نعم","⚠ غير مسوى مع الحسابات","✔ معتمد ومسوى")))))))))</f>
        <v/>
      </c>
      <c r="R2257">
        <f>N(R2256)+IF(A2257="عهدة",1,0)</f>
        <v/>
      </c>
      <c r="S2257">
        <f>IF(C2257="","",IF(AND(C2257&gt;=DATE(2026,9,1),C2257&lt;=DATE(2027,8,31)),(YEAR(C2257)-2026)*12+MONTH(C2257)-8,""))</f>
        <v/>
      </c>
      <c r="T2257">
        <f>IF(AND(A2257="مصروف",R2257&gt;0,I2257="موافق",S2257&lt;&gt;"",H2257&lt;&gt;""),N(G2257),0)</f>
        <v/>
      </c>
    </row>
    <row r="2258">
      <c r="A2258" s="19" t="n"/>
      <c r="B2258" s="20">
        <f>IF(A2258="","",IF(R2258=0,"⚠ أضف سطر عهدة أولًا","BDR-"&amp;TEXT(R2258,"000")))</f>
        <v/>
      </c>
      <c r="C2258" s="21" t="n"/>
      <c r="D2258" s="20">
        <f>IF(C2258="","",IF(S2258="","خارج السنة المالية",INDEX(القوائم!$D$2:$D$13,S2258)))</f>
        <v/>
      </c>
      <c r="E2258" s="22" t="n"/>
      <c r="F2258" s="23" t="n"/>
      <c r="G2258" s="23" t="n"/>
      <c r="H2258" s="22" t="n"/>
      <c r="I2258" s="19" t="n"/>
      <c r="J2258" s="21" t="n"/>
      <c r="K2258" s="19" t="n"/>
      <c r="L2258" s="19" t="n"/>
      <c r="M2258" s="21" t="n"/>
      <c r="N2258" s="22" t="n"/>
      <c r="O2258" s="24">
        <f>IF(A2258&lt;&gt;"عهدة","",SUMIFS($G$8:$G$5007,$B$8:$B$5007,B2258,$A$8:$A$5007,"مصروف",$I$8:$I$5007,"&lt;&gt;مرفوض"))</f>
        <v/>
      </c>
      <c r="P2258" s="25">
        <f>IF(A2258&lt;&gt;"عهدة","",N(F2258)-O2258)</f>
        <v/>
      </c>
      <c r="Q2258" s="26">
        <f>IF(A2258="","",IF(A2258="عهدة",IF(N(F2258)=0,"⚠ أدخل قيمة العهدة",IF(P2258&lt;0,"⛔ عجز / زيادة مصروفات "&amp;TEXT(-P2258,"#,##0"),IF(COUNTIFS($B$8:$B$5007,B2258,$A$8:$A$5007,"مصروف",$I$8:$I$5007,"&lt;&gt;مرفوض",$K$8:$K$5007,"&lt;&gt;نعم")&gt;0,"⚠ "&amp;COUNTIFS($B$8:$B$5007,B2258,$A$8:$A$5007,"مصروف",$I$8:$I$5007,"&lt;&gt;مرفوض",$K$8:$K$5007,"&lt;&gt;نعم")&amp;" مصروف غير مسوى",IF(L2258="تمت التسوية",IF(P2258=0,"✔ متوازنة وتمت التسوية","✔ تمت التسوية – متبقي "&amp;TEXT(P2258,"#,##0")),IF(P2258&gt;0,"متبقي "&amp;TEXT(P2258,"#,##0"),"✔ متوازنة"))))),IF(R2258=0,"⚠ أضف سطر عهدة أولًا",IF(OR(C2258="",N(G2258)=0),"⚠ أكمل التاريخ والقيمة",IF(S2258="","⚠ التاريخ خارج السنة المالية",IF(H2258="","⚠ اختر بند الموازنة",IF(I2258="مرفوض","✖ مرفوض من المدير",IF(I2258&lt;&gt;"موافق","⏳ بانتظار موافقة المدير",IF(K2258&lt;&gt;"نعم","⚠ غير مسوى مع الحسابات","✔ معتمد ومسوى")))))))))</f>
        <v/>
      </c>
      <c r="R2258">
        <f>N(R2257)+IF(A2258="عهدة",1,0)</f>
        <v/>
      </c>
      <c r="S2258">
        <f>IF(C2258="","",IF(AND(C2258&gt;=DATE(2026,9,1),C2258&lt;=DATE(2027,8,31)),(YEAR(C2258)-2026)*12+MONTH(C2258)-8,""))</f>
        <v/>
      </c>
      <c r="T2258">
        <f>IF(AND(A2258="مصروف",R2258&gt;0,I2258="موافق",S2258&lt;&gt;"",H2258&lt;&gt;""),N(G2258),0)</f>
        <v/>
      </c>
    </row>
    <row r="2259">
      <c r="A2259" s="19" t="n"/>
      <c r="B2259" s="20">
        <f>IF(A2259="","",IF(R2259=0,"⚠ أضف سطر عهدة أولًا","BDR-"&amp;TEXT(R2259,"000")))</f>
        <v/>
      </c>
      <c r="C2259" s="21" t="n"/>
      <c r="D2259" s="20">
        <f>IF(C2259="","",IF(S2259="","خارج السنة المالية",INDEX(القوائم!$D$2:$D$13,S2259)))</f>
        <v/>
      </c>
      <c r="E2259" s="22" t="n"/>
      <c r="F2259" s="23" t="n"/>
      <c r="G2259" s="23" t="n"/>
      <c r="H2259" s="22" t="n"/>
      <c r="I2259" s="19" t="n"/>
      <c r="J2259" s="21" t="n"/>
      <c r="K2259" s="19" t="n"/>
      <c r="L2259" s="19" t="n"/>
      <c r="M2259" s="21" t="n"/>
      <c r="N2259" s="22" t="n"/>
      <c r="O2259" s="24">
        <f>IF(A2259&lt;&gt;"عهدة","",SUMIFS($G$8:$G$5007,$B$8:$B$5007,B2259,$A$8:$A$5007,"مصروف",$I$8:$I$5007,"&lt;&gt;مرفوض"))</f>
        <v/>
      </c>
      <c r="P2259" s="25">
        <f>IF(A2259&lt;&gt;"عهدة","",N(F2259)-O2259)</f>
        <v/>
      </c>
      <c r="Q2259" s="26">
        <f>IF(A2259="","",IF(A2259="عهدة",IF(N(F2259)=0,"⚠ أدخل قيمة العهدة",IF(P2259&lt;0,"⛔ عجز / زيادة مصروفات "&amp;TEXT(-P2259,"#,##0"),IF(COUNTIFS($B$8:$B$5007,B2259,$A$8:$A$5007,"مصروف",$I$8:$I$5007,"&lt;&gt;مرفوض",$K$8:$K$5007,"&lt;&gt;نعم")&gt;0,"⚠ "&amp;COUNTIFS($B$8:$B$5007,B2259,$A$8:$A$5007,"مصروف",$I$8:$I$5007,"&lt;&gt;مرفوض",$K$8:$K$5007,"&lt;&gt;نعم")&amp;" مصروف غير مسوى",IF(L2259="تمت التسوية",IF(P2259=0,"✔ متوازنة وتمت التسوية","✔ تمت التسوية – متبقي "&amp;TEXT(P2259,"#,##0")),IF(P2259&gt;0,"متبقي "&amp;TEXT(P2259,"#,##0"),"✔ متوازنة"))))),IF(R2259=0,"⚠ أضف سطر عهدة أولًا",IF(OR(C2259="",N(G2259)=0),"⚠ أكمل التاريخ والقيمة",IF(S2259="","⚠ التاريخ خارج السنة المالية",IF(H2259="","⚠ اختر بند الموازنة",IF(I2259="مرفوض","✖ مرفوض من المدير",IF(I2259&lt;&gt;"موافق","⏳ بانتظار موافقة المدير",IF(K2259&lt;&gt;"نعم","⚠ غير مسوى مع الحسابات","✔ معتمد ومسوى")))))))))</f>
        <v/>
      </c>
      <c r="R2259">
        <f>N(R2258)+IF(A2259="عهدة",1,0)</f>
        <v/>
      </c>
      <c r="S2259">
        <f>IF(C2259="","",IF(AND(C2259&gt;=DATE(2026,9,1),C2259&lt;=DATE(2027,8,31)),(YEAR(C2259)-2026)*12+MONTH(C2259)-8,""))</f>
        <v/>
      </c>
      <c r="T2259">
        <f>IF(AND(A2259="مصروف",R2259&gt;0,I2259="موافق",S2259&lt;&gt;"",H2259&lt;&gt;""),N(G2259),0)</f>
        <v/>
      </c>
    </row>
    <row r="2260">
      <c r="A2260" s="19" t="n"/>
      <c r="B2260" s="20">
        <f>IF(A2260="","",IF(R2260=0,"⚠ أضف سطر عهدة أولًا","BDR-"&amp;TEXT(R2260,"000")))</f>
        <v/>
      </c>
      <c r="C2260" s="21" t="n"/>
      <c r="D2260" s="20">
        <f>IF(C2260="","",IF(S2260="","خارج السنة المالية",INDEX(القوائم!$D$2:$D$13,S2260)))</f>
        <v/>
      </c>
      <c r="E2260" s="22" t="n"/>
      <c r="F2260" s="23" t="n"/>
      <c r="G2260" s="23" t="n"/>
      <c r="H2260" s="22" t="n"/>
      <c r="I2260" s="19" t="n"/>
      <c r="J2260" s="21" t="n"/>
      <c r="K2260" s="19" t="n"/>
      <c r="L2260" s="19" t="n"/>
      <c r="M2260" s="21" t="n"/>
      <c r="N2260" s="22" t="n"/>
      <c r="O2260" s="24">
        <f>IF(A2260&lt;&gt;"عهدة","",SUMIFS($G$8:$G$5007,$B$8:$B$5007,B2260,$A$8:$A$5007,"مصروف",$I$8:$I$5007,"&lt;&gt;مرفوض"))</f>
        <v/>
      </c>
      <c r="P2260" s="25">
        <f>IF(A2260&lt;&gt;"عهدة","",N(F2260)-O2260)</f>
        <v/>
      </c>
      <c r="Q2260" s="26">
        <f>IF(A2260="","",IF(A2260="عهدة",IF(N(F2260)=0,"⚠ أدخل قيمة العهدة",IF(P2260&lt;0,"⛔ عجز / زيادة مصروفات "&amp;TEXT(-P2260,"#,##0"),IF(COUNTIFS($B$8:$B$5007,B2260,$A$8:$A$5007,"مصروف",$I$8:$I$5007,"&lt;&gt;مرفوض",$K$8:$K$5007,"&lt;&gt;نعم")&gt;0,"⚠ "&amp;COUNTIFS($B$8:$B$5007,B2260,$A$8:$A$5007,"مصروف",$I$8:$I$5007,"&lt;&gt;مرفوض",$K$8:$K$5007,"&lt;&gt;نعم")&amp;" مصروف غير مسوى",IF(L2260="تمت التسوية",IF(P2260=0,"✔ متوازنة وتمت التسوية","✔ تمت التسوية – متبقي "&amp;TEXT(P2260,"#,##0")),IF(P2260&gt;0,"متبقي "&amp;TEXT(P2260,"#,##0"),"✔ متوازنة"))))),IF(R2260=0,"⚠ أضف سطر عهدة أولًا",IF(OR(C2260="",N(G2260)=0),"⚠ أكمل التاريخ والقيمة",IF(S2260="","⚠ التاريخ خارج السنة المالية",IF(H2260="","⚠ اختر بند الموازنة",IF(I2260="مرفوض","✖ مرفوض من المدير",IF(I2260&lt;&gt;"موافق","⏳ بانتظار موافقة المدير",IF(K2260&lt;&gt;"نعم","⚠ غير مسوى مع الحسابات","✔ معتمد ومسوى")))))))))</f>
        <v/>
      </c>
      <c r="R2260">
        <f>N(R2259)+IF(A2260="عهدة",1,0)</f>
        <v/>
      </c>
      <c r="S2260">
        <f>IF(C2260="","",IF(AND(C2260&gt;=DATE(2026,9,1),C2260&lt;=DATE(2027,8,31)),(YEAR(C2260)-2026)*12+MONTH(C2260)-8,""))</f>
        <v/>
      </c>
      <c r="T2260">
        <f>IF(AND(A2260="مصروف",R2260&gt;0,I2260="موافق",S2260&lt;&gt;"",H2260&lt;&gt;""),N(G2260),0)</f>
        <v/>
      </c>
    </row>
    <row r="2261">
      <c r="A2261" s="19" t="n"/>
      <c r="B2261" s="20">
        <f>IF(A2261="","",IF(R2261=0,"⚠ أضف سطر عهدة أولًا","BDR-"&amp;TEXT(R2261,"000")))</f>
        <v/>
      </c>
      <c r="C2261" s="21" t="n"/>
      <c r="D2261" s="20">
        <f>IF(C2261="","",IF(S2261="","خارج السنة المالية",INDEX(القوائم!$D$2:$D$13,S2261)))</f>
        <v/>
      </c>
      <c r="E2261" s="22" t="n"/>
      <c r="F2261" s="23" t="n"/>
      <c r="G2261" s="23" t="n"/>
      <c r="H2261" s="22" t="n"/>
      <c r="I2261" s="19" t="n"/>
      <c r="J2261" s="21" t="n"/>
      <c r="K2261" s="19" t="n"/>
      <c r="L2261" s="19" t="n"/>
      <c r="M2261" s="21" t="n"/>
      <c r="N2261" s="22" t="n"/>
      <c r="O2261" s="24">
        <f>IF(A2261&lt;&gt;"عهدة","",SUMIFS($G$8:$G$5007,$B$8:$B$5007,B2261,$A$8:$A$5007,"مصروف",$I$8:$I$5007,"&lt;&gt;مرفوض"))</f>
        <v/>
      </c>
      <c r="P2261" s="25">
        <f>IF(A2261&lt;&gt;"عهدة","",N(F2261)-O2261)</f>
        <v/>
      </c>
      <c r="Q2261" s="26">
        <f>IF(A2261="","",IF(A2261="عهدة",IF(N(F2261)=0,"⚠ أدخل قيمة العهدة",IF(P2261&lt;0,"⛔ عجز / زيادة مصروفات "&amp;TEXT(-P2261,"#,##0"),IF(COUNTIFS($B$8:$B$5007,B2261,$A$8:$A$5007,"مصروف",$I$8:$I$5007,"&lt;&gt;مرفوض",$K$8:$K$5007,"&lt;&gt;نعم")&gt;0,"⚠ "&amp;COUNTIFS($B$8:$B$5007,B2261,$A$8:$A$5007,"مصروف",$I$8:$I$5007,"&lt;&gt;مرفوض",$K$8:$K$5007,"&lt;&gt;نعم")&amp;" مصروف غير مسوى",IF(L2261="تمت التسوية",IF(P2261=0,"✔ متوازنة وتمت التسوية","✔ تمت التسوية – متبقي "&amp;TEXT(P2261,"#,##0")),IF(P2261&gt;0,"متبقي "&amp;TEXT(P2261,"#,##0"),"✔ متوازنة"))))),IF(R2261=0,"⚠ أضف سطر عهدة أولًا",IF(OR(C2261="",N(G2261)=0),"⚠ أكمل التاريخ والقيمة",IF(S2261="","⚠ التاريخ خارج السنة المالية",IF(H2261="","⚠ اختر بند الموازنة",IF(I2261="مرفوض","✖ مرفوض من المدير",IF(I2261&lt;&gt;"موافق","⏳ بانتظار موافقة المدير",IF(K2261&lt;&gt;"نعم","⚠ غير مسوى مع الحسابات","✔ معتمد ومسوى")))))))))</f>
        <v/>
      </c>
      <c r="R2261">
        <f>N(R2260)+IF(A2261="عهدة",1,0)</f>
        <v/>
      </c>
      <c r="S2261">
        <f>IF(C2261="","",IF(AND(C2261&gt;=DATE(2026,9,1),C2261&lt;=DATE(2027,8,31)),(YEAR(C2261)-2026)*12+MONTH(C2261)-8,""))</f>
        <v/>
      </c>
      <c r="T2261">
        <f>IF(AND(A2261="مصروف",R2261&gt;0,I2261="موافق",S2261&lt;&gt;"",H2261&lt;&gt;""),N(G2261),0)</f>
        <v/>
      </c>
    </row>
    <row r="2262">
      <c r="A2262" s="19" t="n"/>
      <c r="B2262" s="20">
        <f>IF(A2262="","",IF(R2262=0,"⚠ أضف سطر عهدة أولًا","BDR-"&amp;TEXT(R2262,"000")))</f>
        <v/>
      </c>
      <c r="C2262" s="21" t="n"/>
      <c r="D2262" s="20">
        <f>IF(C2262="","",IF(S2262="","خارج السنة المالية",INDEX(القوائم!$D$2:$D$13,S2262)))</f>
        <v/>
      </c>
      <c r="E2262" s="22" t="n"/>
      <c r="F2262" s="23" t="n"/>
      <c r="G2262" s="23" t="n"/>
      <c r="H2262" s="22" t="n"/>
      <c r="I2262" s="19" t="n"/>
      <c r="J2262" s="21" t="n"/>
      <c r="K2262" s="19" t="n"/>
      <c r="L2262" s="19" t="n"/>
      <c r="M2262" s="21" t="n"/>
      <c r="N2262" s="22" t="n"/>
      <c r="O2262" s="24">
        <f>IF(A2262&lt;&gt;"عهدة","",SUMIFS($G$8:$G$5007,$B$8:$B$5007,B2262,$A$8:$A$5007,"مصروف",$I$8:$I$5007,"&lt;&gt;مرفوض"))</f>
        <v/>
      </c>
      <c r="P2262" s="25">
        <f>IF(A2262&lt;&gt;"عهدة","",N(F2262)-O2262)</f>
        <v/>
      </c>
      <c r="Q2262" s="26">
        <f>IF(A2262="","",IF(A2262="عهدة",IF(N(F2262)=0,"⚠ أدخل قيمة العهدة",IF(P2262&lt;0,"⛔ عجز / زيادة مصروفات "&amp;TEXT(-P2262,"#,##0"),IF(COUNTIFS($B$8:$B$5007,B2262,$A$8:$A$5007,"مصروف",$I$8:$I$5007,"&lt;&gt;مرفوض",$K$8:$K$5007,"&lt;&gt;نعم")&gt;0,"⚠ "&amp;COUNTIFS($B$8:$B$5007,B2262,$A$8:$A$5007,"مصروف",$I$8:$I$5007,"&lt;&gt;مرفوض",$K$8:$K$5007,"&lt;&gt;نعم")&amp;" مصروف غير مسوى",IF(L2262="تمت التسوية",IF(P2262=0,"✔ متوازنة وتمت التسوية","✔ تمت التسوية – متبقي "&amp;TEXT(P2262,"#,##0")),IF(P2262&gt;0,"متبقي "&amp;TEXT(P2262,"#,##0"),"✔ متوازنة"))))),IF(R2262=0,"⚠ أضف سطر عهدة أولًا",IF(OR(C2262="",N(G2262)=0),"⚠ أكمل التاريخ والقيمة",IF(S2262="","⚠ التاريخ خارج السنة المالية",IF(H2262="","⚠ اختر بند الموازنة",IF(I2262="مرفوض","✖ مرفوض من المدير",IF(I2262&lt;&gt;"موافق","⏳ بانتظار موافقة المدير",IF(K2262&lt;&gt;"نعم","⚠ غير مسوى مع الحسابات","✔ معتمد ومسوى")))))))))</f>
        <v/>
      </c>
      <c r="R2262">
        <f>N(R2261)+IF(A2262="عهدة",1,0)</f>
        <v/>
      </c>
      <c r="S2262">
        <f>IF(C2262="","",IF(AND(C2262&gt;=DATE(2026,9,1),C2262&lt;=DATE(2027,8,31)),(YEAR(C2262)-2026)*12+MONTH(C2262)-8,""))</f>
        <v/>
      </c>
      <c r="T2262">
        <f>IF(AND(A2262="مصروف",R2262&gt;0,I2262="موافق",S2262&lt;&gt;"",H2262&lt;&gt;""),N(G2262),0)</f>
        <v/>
      </c>
    </row>
    <row r="2263">
      <c r="A2263" s="19" t="n"/>
      <c r="B2263" s="20">
        <f>IF(A2263="","",IF(R2263=0,"⚠ أضف سطر عهدة أولًا","BDR-"&amp;TEXT(R2263,"000")))</f>
        <v/>
      </c>
      <c r="C2263" s="21" t="n"/>
      <c r="D2263" s="20">
        <f>IF(C2263="","",IF(S2263="","خارج السنة المالية",INDEX(القوائم!$D$2:$D$13,S2263)))</f>
        <v/>
      </c>
      <c r="E2263" s="22" t="n"/>
      <c r="F2263" s="23" t="n"/>
      <c r="G2263" s="23" t="n"/>
      <c r="H2263" s="22" t="n"/>
      <c r="I2263" s="19" t="n"/>
      <c r="J2263" s="21" t="n"/>
      <c r="K2263" s="19" t="n"/>
      <c r="L2263" s="19" t="n"/>
      <c r="M2263" s="21" t="n"/>
      <c r="N2263" s="22" t="n"/>
      <c r="O2263" s="24">
        <f>IF(A2263&lt;&gt;"عهدة","",SUMIFS($G$8:$G$5007,$B$8:$B$5007,B2263,$A$8:$A$5007,"مصروف",$I$8:$I$5007,"&lt;&gt;مرفوض"))</f>
        <v/>
      </c>
      <c r="P2263" s="25">
        <f>IF(A2263&lt;&gt;"عهدة","",N(F2263)-O2263)</f>
        <v/>
      </c>
      <c r="Q2263" s="26">
        <f>IF(A2263="","",IF(A2263="عهدة",IF(N(F2263)=0,"⚠ أدخل قيمة العهدة",IF(P2263&lt;0,"⛔ عجز / زيادة مصروفات "&amp;TEXT(-P2263,"#,##0"),IF(COUNTIFS($B$8:$B$5007,B2263,$A$8:$A$5007,"مصروف",$I$8:$I$5007,"&lt;&gt;مرفوض",$K$8:$K$5007,"&lt;&gt;نعم")&gt;0,"⚠ "&amp;COUNTIFS($B$8:$B$5007,B2263,$A$8:$A$5007,"مصروف",$I$8:$I$5007,"&lt;&gt;مرفوض",$K$8:$K$5007,"&lt;&gt;نعم")&amp;" مصروف غير مسوى",IF(L2263="تمت التسوية",IF(P2263=0,"✔ متوازنة وتمت التسوية","✔ تمت التسوية – متبقي "&amp;TEXT(P2263,"#,##0")),IF(P2263&gt;0,"متبقي "&amp;TEXT(P2263,"#,##0"),"✔ متوازنة"))))),IF(R2263=0,"⚠ أضف سطر عهدة أولًا",IF(OR(C2263="",N(G2263)=0),"⚠ أكمل التاريخ والقيمة",IF(S2263="","⚠ التاريخ خارج السنة المالية",IF(H2263="","⚠ اختر بند الموازنة",IF(I2263="مرفوض","✖ مرفوض من المدير",IF(I2263&lt;&gt;"موافق","⏳ بانتظار موافقة المدير",IF(K2263&lt;&gt;"نعم","⚠ غير مسوى مع الحسابات","✔ معتمد ومسوى")))))))))</f>
        <v/>
      </c>
      <c r="R2263">
        <f>N(R2262)+IF(A2263="عهدة",1,0)</f>
        <v/>
      </c>
      <c r="S2263">
        <f>IF(C2263="","",IF(AND(C2263&gt;=DATE(2026,9,1),C2263&lt;=DATE(2027,8,31)),(YEAR(C2263)-2026)*12+MONTH(C2263)-8,""))</f>
        <v/>
      </c>
      <c r="T2263">
        <f>IF(AND(A2263="مصروف",R2263&gt;0,I2263="موافق",S2263&lt;&gt;"",H2263&lt;&gt;""),N(G2263),0)</f>
        <v/>
      </c>
    </row>
    <row r="2264">
      <c r="A2264" s="19" t="n"/>
      <c r="B2264" s="20">
        <f>IF(A2264="","",IF(R2264=0,"⚠ أضف سطر عهدة أولًا","BDR-"&amp;TEXT(R2264,"000")))</f>
        <v/>
      </c>
      <c r="C2264" s="21" t="n"/>
      <c r="D2264" s="20">
        <f>IF(C2264="","",IF(S2264="","خارج السنة المالية",INDEX(القوائم!$D$2:$D$13,S2264)))</f>
        <v/>
      </c>
      <c r="E2264" s="22" t="n"/>
      <c r="F2264" s="23" t="n"/>
      <c r="G2264" s="23" t="n"/>
      <c r="H2264" s="22" t="n"/>
      <c r="I2264" s="19" t="n"/>
      <c r="J2264" s="21" t="n"/>
      <c r="K2264" s="19" t="n"/>
      <c r="L2264" s="19" t="n"/>
      <c r="M2264" s="21" t="n"/>
      <c r="N2264" s="22" t="n"/>
      <c r="O2264" s="24">
        <f>IF(A2264&lt;&gt;"عهدة","",SUMIFS($G$8:$G$5007,$B$8:$B$5007,B2264,$A$8:$A$5007,"مصروف",$I$8:$I$5007,"&lt;&gt;مرفوض"))</f>
        <v/>
      </c>
      <c r="P2264" s="25">
        <f>IF(A2264&lt;&gt;"عهدة","",N(F2264)-O2264)</f>
        <v/>
      </c>
      <c r="Q2264" s="26">
        <f>IF(A2264="","",IF(A2264="عهدة",IF(N(F2264)=0,"⚠ أدخل قيمة العهدة",IF(P2264&lt;0,"⛔ عجز / زيادة مصروفات "&amp;TEXT(-P2264,"#,##0"),IF(COUNTIFS($B$8:$B$5007,B2264,$A$8:$A$5007,"مصروف",$I$8:$I$5007,"&lt;&gt;مرفوض",$K$8:$K$5007,"&lt;&gt;نعم")&gt;0,"⚠ "&amp;COUNTIFS($B$8:$B$5007,B2264,$A$8:$A$5007,"مصروف",$I$8:$I$5007,"&lt;&gt;مرفوض",$K$8:$K$5007,"&lt;&gt;نعم")&amp;" مصروف غير مسوى",IF(L2264="تمت التسوية",IF(P2264=0,"✔ متوازنة وتمت التسوية","✔ تمت التسوية – متبقي "&amp;TEXT(P2264,"#,##0")),IF(P2264&gt;0,"متبقي "&amp;TEXT(P2264,"#,##0"),"✔ متوازنة"))))),IF(R2264=0,"⚠ أضف سطر عهدة أولًا",IF(OR(C2264="",N(G2264)=0),"⚠ أكمل التاريخ والقيمة",IF(S2264="","⚠ التاريخ خارج السنة المالية",IF(H2264="","⚠ اختر بند الموازنة",IF(I2264="مرفوض","✖ مرفوض من المدير",IF(I2264&lt;&gt;"موافق","⏳ بانتظار موافقة المدير",IF(K2264&lt;&gt;"نعم","⚠ غير مسوى مع الحسابات","✔ معتمد ومسوى")))))))))</f>
        <v/>
      </c>
      <c r="R2264">
        <f>N(R2263)+IF(A2264="عهدة",1,0)</f>
        <v/>
      </c>
      <c r="S2264">
        <f>IF(C2264="","",IF(AND(C2264&gt;=DATE(2026,9,1),C2264&lt;=DATE(2027,8,31)),(YEAR(C2264)-2026)*12+MONTH(C2264)-8,""))</f>
        <v/>
      </c>
      <c r="T2264">
        <f>IF(AND(A2264="مصروف",R2264&gt;0,I2264="موافق",S2264&lt;&gt;"",H2264&lt;&gt;""),N(G2264),0)</f>
        <v/>
      </c>
    </row>
    <row r="2265">
      <c r="A2265" s="19" t="n"/>
      <c r="B2265" s="20">
        <f>IF(A2265="","",IF(R2265=0,"⚠ أضف سطر عهدة أولًا","BDR-"&amp;TEXT(R2265,"000")))</f>
        <v/>
      </c>
      <c r="C2265" s="21" t="n"/>
      <c r="D2265" s="20">
        <f>IF(C2265="","",IF(S2265="","خارج السنة المالية",INDEX(القوائم!$D$2:$D$13,S2265)))</f>
        <v/>
      </c>
      <c r="E2265" s="22" t="n"/>
      <c r="F2265" s="23" t="n"/>
      <c r="G2265" s="23" t="n"/>
      <c r="H2265" s="22" t="n"/>
      <c r="I2265" s="19" t="n"/>
      <c r="J2265" s="21" t="n"/>
      <c r="K2265" s="19" t="n"/>
      <c r="L2265" s="19" t="n"/>
      <c r="M2265" s="21" t="n"/>
      <c r="N2265" s="22" t="n"/>
      <c r="O2265" s="24">
        <f>IF(A2265&lt;&gt;"عهدة","",SUMIFS($G$8:$G$5007,$B$8:$B$5007,B2265,$A$8:$A$5007,"مصروف",$I$8:$I$5007,"&lt;&gt;مرفوض"))</f>
        <v/>
      </c>
      <c r="P2265" s="25">
        <f>IF(A2265&lt;&gt;"عهدة","",N(F2265)-O2265)</f>
        <v/>
      </c>
      <c r="Q2265" s="26">
        <f>IF(A2265="","",IF(A2265="عهدة",IF(N(F2265)=0,"⚠ أدخل قيمة العهدة",IF(P2265&lt;0,"⛔ عجز / زيادة مصروفات "&amp;TEXT(-P2265,"#,##0"),IF(COUNTIFS($B$8:$B$5007,B2265,$A$8:$A$5007,"مصروف",$I$8:$I$5007,"&lt;&gt;مرفوض",$K$8:$K$5007,"&lt;&gt;نعم")&gt;0,"⚠ "&amp;COUNTIFS($B$8:$B$5007,B2265,$A$8:$A$5007,"مصروف",$I$8:$I$5007,"&lt;&gt;مرفوض",$K$8:$K$5007,"&lt;&gt;نعم")&amp;" مصروف غير مسوى",IF(L2265="تمت التسوية",IF(P2265=0,"✔ متوازنة وتمت التسوية","✔ تمت التسوية – متبقي "&amp;TEXT(P2265,"#,##0")),IF(P2265&gt;0,"متبقي "&amp;TEXT(P2265,"#,##0"),"✔ متوازنة"))))),IF(R2265=0,"⚠ أضف سطر عهدة أولًا",IF(OR(C2265="",N(G2265)=0),"⚠ أكمل التاريخ والقيمة",IF(S2265="","⚠ التاريخ خارج السنة المالية",IF(H2265="","⚠ اختر بند الموازنة",IF(I2265="مرفوض","✖ مرفوض من المدير",IF(I2265&lt;&gt;"موافق","⏳ بانتظار موافقة المدير",IF(K2265&lt;&gt;"نعم","⚠ غير مسوى مع الحسابات","✔ معتمد ومسوى")))))))))</f>
        <v/>
      </c>
      <c r="R2265">
        <f>N(R2264)+IF(A2265="عهدة",1,0)</f>
        <v/>
      </c>
      <c r="S2265">
        <f>IF(C2265="","",IF(AND(C2265&gt;=DATE(2026,9,1),C2265&lt;=DATE(2027,8,31)),(YEAR(C2265)-2026)*12+MONTH(C2265)-8,""))</f>
        <v/>
      </c>
      <c r="T2265">
        <f>IF(AND(A2265="مصروف",R2265&gt;0,I2265="موافق",S2265&lt;&gt;"",H2265&lt;&gt;""),N(G2265),0)</f>
        <v/>
      </c>
    </row>
    <row r="2266">
      <c r="A2266" s="19" t="n"/>
      <c r="B2266" s="20">
        <f>IF(A2266="","",IF(R2266=0,"⚠ أضف سطر عهدة أولًا","BDR-"&amp;TEXT(R2266,"000")))</f>
        <v/>
      </c>
      <c r="C2266" s="21" t="n"/>
      <c r="D2266" s="20">
        <f>IF(C2266="","",IF(S2266="","خارج السنة المالية",INDEX(القوائم!$D$2:$D$13,S2266)))</f>
        <v/>
      </c>
      <c r="E2266" s="22" t="n"/>
      <c r="F2266" s="23" t="n"/>
      <c r="G2266" s="23" t="n"/>
      <c r="H2266" s="22" t="n"/>
      <c r="I2266" s="19" t="n"/>
      <c r="J2266" s="21" t="n"/>
      <c r="K2266" s="19" t="n"/>
      <c r="L2266" s="19" t="n"/>
      <c r="M2266" s="21" t="n"/>
      <c r="N2266" s="22" t="n"/>
      <c r="O2266" s="24">
        <f>IF(A2266&lt;&gt;"عهدة","",SUMIFS($G$8:$G$5007,$B$8:$B$5007,B2266,$A$8:$A$5007,"مصروف",$I$8:$I$5007,"&lt;&gt;مرفوض"))</f>
        <v/>
      </c>
      <c r="P2266" s="25">
        <f>IF(A2266&lt;&gt;"عهدة","",N(F2266)-O2266)</f>
        <v/>
      </c>
      <c r="Q2266" s="26">
        <f>IF(A2266="","",IF(A2266="عهدة",IF(N(F2266)=0,"⚠ أدخل قيمة العهدة",IF(P2266&lt;0,"⛔ عجز / زيادة مصروفات "&amp;TEXT(-P2266,"#,##0"),IF(COUNTIFS($B$8:$B$5007,B2266,$A$8:$A$5007,"مصروف",$I$8:$I$5007,"&lt;&gt;مرفوض",$K$8:$K$5007,"&lt;&gt;نعم")&gt;0,"⚠ "&amp;COUNTIFS($B$8:$B$5007,B2266,$A$8:$A$5007,"مصروف",$I$8:$I$5007,"&lt;&gt;مرفوض",$K$8:$K$5007,"&lt;&gt;نعم")&amp;" مصروف غير مسوى",IF(L2266="تمت التسوية",IF(P2266=0,"✔ متوازنة وتمت التسوية","✔ تمت التسوية – متبقي "&amp;TEXT(P2266,"#,##0")),IF(P2266&gt;0,"متبقي "&amp;TEXT(P2266,"#,##0"),"✔ متوازنة"))))),IF(R2266=0,"⚠ أضف سطر عهدة أولًا",IF(OR(C2266="",N(G2266)=0),"⚠ أكمل التاريخ والقيمة",IF(S2266="","⚠ التاريخ خارج السنة المالية",IF(H2266="","⚠ اختر بند الموازنة",IF(I2266="مرفوض","✖ مرفوض من المدير",IF(I2266&lt;&gt;"موافق","⏳ بانتظار موافقة المدير",IF(K2266&lt;&gt;"نعم","⚠ غير مسوى مع الحسابات","✔ معتمد ومسوى")))))))))</f>
        <v/>
      </c>
      <c r="R2266">
        <f>N(R2265)+IF(A2266="عهدة",1,0)</f>
        <v/>
      </c>
      <c r="S2266">
        <f>IF(C2266="","",IF(AND(C2266&gt;=DATE(2026,9,1),C2266&lt;=DATE(2027,8,31)),(YEAR(C2266)-2026)*12+MONTH(C2266)-8,""))</f>
        <v/>
      </c>
      <c r="T2266">
        <f>IF(AND(A2266="مصروف",R2266&gt;0,I2266="موافق",S2266&lt;&gt;"",H2266&lt;&gt;""),N(G2266),0)</f>
        <v/>
      </c>
    </row>
    <row r="2267">
      <c r="A2267" s="19" t="n"/>
      <c r="B2267" s="20">
        <f>IF(A2267="","",IF(R2267=0,"⚠ أضف سطر عهدة أولًا","BDR-"&amp;TEXT(R2267,"000")))</f>
        <v/>
      </c>
      <c r="C2267" s="21" t="n"/>
      <c r="D2267" s="20">
        <f>IF(C2267="","",IF(S2267="","خارج السنة المالية",INDEX(القوائم!$D$2:$D$13,S2267)))</f>
        <v/>
      </c>
      <c r="E2267" s="22" t="n"/>
      <c r="F2267" s="23" t="n"/>
      <c r="G2267" s="23" t="n"/>
      <c r="H2267" s="22" t="n"/>
      <c r="I2267" s="19" t="n"/>
      <c r="J2267" s="21" t="n"/>
      <c r="K2267" s="19" t="n"/>
      <c r="L2267" s="19" t="n"/>
      <c r="M2267" s="21" t="n"/>
      <c r="N2267" s="22" t="n"/>
      <c r="O2267" s="24">
        <f>IF(A2267&lt;&gt;"عهدة","",SUMIFS($G$8:$G$5007,$B$8:$B$5007,B2267,$A$8:$A$5007,"مصروف",$I$8:$I$5007,"&lt;&gt;مرفوض"))</f>
        <v/>
      </c>
      <c r="P2267" s="25">
        <f>IF(A2267&lt;&gt;"عهدة","",N(F2267)-O2267)</f>
        <v/>
      </c>
      <c r="Q2267" s="26">
        <f>IF(A2267="","",IF(A2267="عهدة",IF(N(F2267)=0,"⚠ أدخل قيمة العهدة",IF(P2267&lt;0,"⛔ عجز / زيادة مصروفات "&amp;TEXT(-P2267,"#,##0"),IF(COUNTIFS($B$8:$B$5007,B2267,$A$8:$A$5007,"مصروف",$I$8:$I$5007,"&lt;&gt;مرفوض",$K$8:$K$5007,"&lt;&gt;نعم")&gt;0,"⚠ "&amp;COUNTIFS($B$8:$B$5007,B2267,$A$8:$A$5007,"مصروف",$I$8:$I$5007,"&lt;&gt;مرفوض",$K$8:$K$5007,"&lt;&gt;نعم")&amp;" مصروف غير مسوى",IF(L2267="تمت التسوية",IF(P2267=0,"✔ متوازنة وتمت التسوية","✔ تمت التسوية – متبقي "&amp;TEXT(P2267,"#,##0")),IF(P2267&gt;0,"متبقي "&amp;TEXT(P2267,"#,##0"),"✔ متوازنة"))))),IF(R2267=0,"⚠ أضف سطر عهدة أولًا",IF(OR(C2267="",N(G2267)=0),"⚠ أكمل التاريخ والقيمة",IF(S2267="","⚠ التاريخ خارج السنة المالية",IF(H2267="","⚠ اختر بند الموازنة",IF(I2267="مرفوض","✖ مرفوض من المدير",IF(I2267&lt;&gt;"موافق","⏳ بانتظار موافقة المدير",IF(K2267&lt;&gt;"نعم","⚠ غير مسوى مع الحسابات","✔ معتمد ومسوى")))))))))</f>
        <v/>
      </c>
      <c r="R2267">
        <f>N(R2266)+IF(A2267="عهدة",1,0)</f>
        <v/>
      </c>
      <c r="S2267">
        <f>IF(C2267="","",IF(AND(C2267&gt;=DATE(2026,9,1),C2267&lt;=DATE(2027,8,31)),(YEAR(C2267)-2026)*12+MONTH(C2267)-8,""))</f>
        <v/>
      </c>
      <c r="T2267">
        <f>IF(AND(A2267="مصروف",R2267&gt;0,I2267="موافق",S2267&lt;&gt;"",H2267&lt;&gt;""),N(G2267),0)</f>
        <v/>
      </c>
    </row>
    <row r="2268">
      <c r="A2268" s="19" t="n"/>
      <c r="B2268" s="20">
        <f>IF(A2268="","",IF(R2268=0,"⚠ أضف سطر عهدة أولًا","BDR-"&amp;TEXT(R2268,"000")))</f>
        <v/>
      </c>
      <c r="C2268" s="21" t="n"/>
      <c r="D2268" s="20">
        <f>IF(C2268="","",IF(S2268="","خارج السنة المالية",INDEX(القوائم!$D$2:$D$13,S2268)))</f>
        <v/>
      </c>
      <c r="E2268" s="22" t="n"/>
      <c r="F2268" s="23" t="n"/>
      <c r="G2268" s="23" t="n"/>
      <c r="H2268" s="22" t="n"/>
      <c r="I2268" s="19" t="n"/>
      <c r="J2268" s="21" t="n"/>
      <c r="K2268" s="19" t="n"/>
      <c r="L2268" s="19" t="n"/>
      <c r="M2268" s="21" t="n"/>
      <c r="N2268" s="22" t="n"/>
      <c r="O2268" s="24">
        <f>IF(A2268&lt;&gt;"عهدة","",SUMIFS($G$8:$G$5007,$B$8:$B$5007,B2268,$A$8:$A$5007,"مصروف",$I$8:$I$5007,"&lt;&gt;مرفوض"))</f>
        <v/>
      </c>
      <c r="P2268" s="25">
        <f>IF(A2268&lt;&gt;"عهدة","",N(F2268)-O2268)</f>
        <v/>
      </c>
      <c r="Q2268" s="26">
        <f>IF(A2268="","",IF(A2268="عهدة",IF(N(F2268)=0,"⚠ أدخل قيمة العهدة",IF(P2268&lt;0,"⛔ عجز / زيادة مصروفات "&amp;TEXT(-P2268,"#,##0"),IF(COUNTIFS($B$8:$B$5007,B2268,$A$8:$A$5007,"مصروف",$I$8:$I$5007,"&lt;&gt;مرفوض",$K$8:$K$5007,"&lt;&gt;نعم")&gt;0,"⚠ "&amp;COUNTIFS($B$8:$B$5007,B2268,$A$8:$A$5007,"مصروف",$I$8:$I$5007,"&lt;&gt;مرفوض",$K$8:$K$5007,"&lt;&gt;نعم")&amp;" مصروف غير مسوى",IF(L2268="تمت التسوية",IF(P2268=0,"✔ متوازنة وتمت التسوية","✔ تمت التسوية – متبقي "&amp;TEXT(P2268,"#,##0")),IF(P2268&gt;0,"متبقي "&amp;TEXT(P2268,"#,##0"),"✔ متوازنة"))))),IF(R2268=0,"⚠ أضف سطر عهدة أولًا",IF(OR(C2268="",N(G2268)=0),"⚠ أكمل التاريخ والقيمة",IF(S2268="","⚠ التاريخ خارج السنة المالية",IF(H2268="","⚠ اختر بند الموازنة",IF(I2268="مرفوض","✖ مرفوض من المدير",IF(I2268&lt;&gt;"موافق","⏳ بانتظار موافقة المدير",IF(K2268&lt;&gt;"نعم","⚠ غير مسوى مع الحسابات","✔ معتمد ومسوى")))))))))</f>
        <v/>
      </c>
      <c r="R2268">
        <f>N(R2267)+IF(A2268="عهدة",1,0)</f>
        <v/>
      </c>
      <c r="S2268">
        <f>IF(C2268="","",IF(AND(C2268&gt;=DATE(2026,9,1),C2268&lt;=DATE(2027,8,31)),(YEAR(C2268)-2026)*12+MONTH(C2268)-8,""))</f>
        <v/>
      </c>
      <c r="T2268">
        <f>IF(AND(A2268="مصروف",R2268&gt;0,I2268="موافق",S2268&lt;&gt;"",H2268&lt;&gt;""),N(G2268),0)</f>
        <v/>
      </c>
    </row>
    <row r="2269">
      <c r="A2269" s="19" t="n"/>
      <c r="B2269" s="20">
        <f>IF(A2269="","",IF(R2269=0,"⚠ أضف سطر عهدة أولًا","BDR-"&amp;TEXT(R2269,"000")))</f>
        <v/>
      </c>
      <c r="C2269" s="21" t="n"/>
      <c r="D2269" s="20">
        <f>IF(C2269="","",IF(S2269="","خارج السنة المالية",INDEX(القوائم!$D$2:$D$13,S2269)))</f>
        <v/>
      </c>
      <c r="E2269" s="22" t="n"/>
      <c r="F2269" s="23" t="n"/>
      <c r="G2269" s="23" t="n"/>
      <c r="H2269" s="22" t="n"/>
      <c r="I2269" s="19" t="n"/>
      <c r="J2269" s="21" t="n"/>
      <c r="K2269" s="19" t="n"/>
      <c r="L2269" s="19" t="n"/>
      <c r="M2269" s="21" t="n"/>
      <c r="N2269" s="22" t="n"/>
      <c r="O2269" s="24">
        <f>IF(A2269&lt;&gt;"عهدة","",SUMIFS($G$8:$G$5007,$B$8:$B$5007,B2269,$A$8:$A$5007,"مصروف",$I$8:$I$5007,"&lt;&gt;مرفوض"))</f>
        <v/>
      </c>
      <c r="P2269" s="25">
        <f>IF(A2269&lt;&gt;"عهدة","",N(F2269)-O2269)</f>
        <v/>
      </c>
      <c r="Q2269" s="26">
        <f>IF(A2269="","",IF(A2269="عهدة",IF(N(F2269)=0,"⚠ أدخل قيمة العهدة",IF(P2269&lt;0,"⛔ عجز / زيادة مصروفات "&amp;TEXT(-P2269,"#,##0"),IF(COUNTIFS($B$8:$B$5007,B2269,$A$8:$A$5007,"مصروف",$I$8:$I$5007,"&lt;&gt;مرفوض",$K$8:$K$5007,"&lt;&gt;نعم")&gt;0,"⚠ "&amp;COUNTIFS($B$8:$B$5007,B2269,$A$8:$A$5007,"مصروف",$I$8:$I$5007,"&lt;&gt;مرفوض",$K$8:$K$5007,"&lt;&gt;نعم")&amp;" مصروف غير مسوى",IF(L2269="تمت التسوية",IF(P2269=0,"✔ متوازنة وتمت التسوية","✔ تمت التسوية – متبقي "&amp;TEXT(P2269,"#,##0")),IF(P2269&gt;0,"متبقي "&amp;TEXT(P2269,"#,##0"),"✔ متوازنة"))))),IF(R2269=0,"⚠ أضف سطر عهدة أولًا",IF(OR(C2269="",N(G2269)=0),"⚠ أكمل التاريخ والقيمة",IF(S2269="","⚠ التاريخ خارج السنة المالية",IF(H2269="","⚠ اختر بند الموازنة",IF(I2269="مرفوض","✖ مرفوض من المدير",IF(I2269&lt;&gt;"موافق","⏳ بانتظار موافقة المدير",IF(K2269&lt;&gt;"نعم","⚠ غير مسوى مع الحسابات","✔ معتمد ومسوى")))))))))</f>
        <v/>
      </c>
      <c r="R2269">
        <f>N(R2268)+IF(A2269="عهدة",1,0)</f>
        <v/>
      </c>
      <c r="S2269">
        <f>IF(C2269="","",IF(AND(C2269&gt;=DATE(2026,9,1),C2269&lt;=DATE(2027,8,31)),(YEAR(C2269)-2026)*12+MONTH(C2269)-8,""))</f>
        <v/>
      </c>
      <c r="T2269">
        <f>IF(AND(A2269="مصروف",R2269&gt;0,I2269="موافق",S2269&lt;&gt;"",H2269&lt;&gt;""),N(G2269),0)</f>
        <v/>
      </c>
    </row>
    <row r="2270">
      <c r="A2270" s="19" t="n"/>
      <c r="B2270" s="20">
        <f>IF(A2270="","",IF(R2270=0,"⚠ أضف سطر عهدة أولًا","BDR-"&amp;TEXT(R2270,"000")))</f>
        <v/>
      </c>
      <c r="C2270" s="21" t="n"/>
      <c r="D2270" s="20">
        <f>IF(C2270="","",IF(S2270="","خارج السنة المالية",INDEX(القوائم!$D$2:$D$13,S2270)))</f>
        <v/>
      </c>
      <c r="E2270" s="22" t="n"/>
      <c r="F2270" s="23" t="n"/>
      <c r="G2270" s="23" t="n"/>
      <c r="H2270" s="22" t="n"/>
      <c r="I2270" s="19" t="n"/>
      <c r="J2270" s="21" t="n"/>
      <c r="K2270" s="19" t="n"/>
      <c r="L2270" s="19" t="n"/>
      <c r="M2270" s="21" t="n"/>
      <c r="N2270" s="22" t="n"/>
      <c r="O2270" s="24">
        <f>IF(A2270&lt;&gt;"عهدة","",SUMIFS($G$8:$G$5007,$B$8:$B$5007,B2270,$A$8:$A$5007,"مصروف",$I$8:$I$5007,"&lt;&gt;مرفوض"))</f>
        <v/>
      </c>
      <c r="P2270" s="25">
        <f>IF(A2270&lt;&gt;"عهدة","",N(F2270)-O2270)</f>
        <v/>
      </c>
      <c r="Q2270" s="26">
        <f>IF(A2270="","",IF(A2270="عهدة",IF(N(F2270)=0,"⚠ أدخل قيمة العهدة",IF(P2270&lt;0,"⛔ عجز / زيادة مصروفات "&amp;TEXT(-P2270,"#,##0"),IF(COUNTIFS($B$8:$B$5007,B2270,$A$8:$A$5007,"مصروف",$I$8:$I$5007,"&lt;&gt;مرفوض",$K$8:$K$5007,"&lt;&gt;نعم")&gt;0,"⚠ "&amp;COUNTIFS($B$8:$B$5007,B2270,$A$8:$A$5007,"مصروف",$I$8:$I$5007,"&lt;&gt;مرفوض",$K$8:$K$5007,"&lt;&gt;نعم")&amp;" مصروف غير مسوى",IF(L2270="تمت التسوية",IF(P2270=0,"✔ متوازنة وتمت التسوية","✔ تمت التسوية – متبقي "&amp;TEXT(P2270,"#,##0")),IF(P2270&gt;0,"متبقي "&amp;TEXT(P2270,"#,##0"),"✔ متوازنة"))))),IF(R2270=0,"⚠ أضف سطر عهدة أولًا",IF(OR(C2270="",N(G2270)=0),"⚠ أكمل التاريخ والقيمة",IF(S2270="","⚠ التاريخ خارج السنة المالية",IF(H2270="","⚠ اختر بند الموازنة",IF(I2270="مرفوض","✖ مرفوض من المدير",IF(I2270&lt;&gt;"موافق","⏳ بانتظار موافقة المدير",IF(K2270&lt;&gt;"نعم","⚠ غير مسوى مع الحسابات","✔ معتمد ومسوى")))))))))</f>
        <v/>
      </c>
      <c r="R2270">
        <f>N(R2269)+IF(A2270="عهدة",1,0)</f>
        <v/>
      </c>
      <c r="S2270">
        <f>IF(C2270="","",IF(AND(C2270&gt;=DATE(2026,9,1),C2270&lt;=DATE(2027,8,31)),(YEAR(C2270)-2026)*12+MONTH(C2270)-8,""))</f>
        <v/>
      </c>
      <c r="T2270">
        <f>IF(AND(A2270="مصروف",R2270&gt;0,I2270="موافق",S2270&lt;&gt;"",H2270&lt;&gt;""),N(G2270),0)</f>
        <v/>
      </c>
    </row>
    <row r="2271">
      <c r="A2271" s="19" t="n"/>
      <c r="B2271" s="20">
        <f>IF(A2271="","",IF(R2271=0,"⚠ أضف سطر عهدة أولًا","BDR-"&amp;TEXT(R2271,"000")))</f>
        <v/>
      </c>
      <c r="C2271" s="21" t="n"/>
      <c r="D2271" s="20">
        <f>IF(C2271="","",IF(S2271="","خارج السنة المالية",INDEX(القوائم!$D$2:$D$13,S2271)))</f>
        <v/>
      </c>
      <c r="E2271" s="22" t="n"/>
      <c r="F2271" s="23" t="n"/>
      <c r="G2271" s="23" t="n"/>
      <c r="H2271" s="22" t="n"/>
      <c r="I2271" s="19" t="n"/>
      <c r="J2271" s="21" t="n"/>
      <c r="K2271" s="19" t="n"/>
      <c r="L2271" s="19" t="n"/>
      <c r="M2271" s="21" t="n"/>
      <c r="N2271" s="22" t="n"/>
      <c r="O2271" s="24">
        <f>IF(A2271&lt;&gt;"عهدة","",SUMIFS($G$8:$G$5007,$B$8:$B$5007,B2271,$A$8:$A$5007,"مصروف",$I$8:$I$5007,"&lt;&gt;مرفوض"))</f>
        <v/>
      </c>
      <c r="P2271" s="25">
        <f>IF(A2271&lt;&gt;"عهدة","",N(F2271)-O2271)</f>
        <v/>
      </c>
      <c r="Q2271" s="26">
        <f>IF(A2271="","",IF(A2271="عهدة",IF(N(F2271)=0,"⚠ أدخل قيمة العهدة",IF(P2271&lt;0,"⛔ عجز / زيادة مصروفات "&amp;TEXT(-P2271,"#,##0"),IF(COUNTIFS($B$8:$B$5007,B2271,$A$8:$A$5007,"مصروف",$I$8:$I$5007,"&lt;&gt;مرفوض",$K$8:$K$5007,"&lt;&gt;نعم")&gt;0,"⚠ "&amp;COUNTIFS($B$8:$B$5007,B2271,$A$8:$A$5007,"مصروف",$I$8:$I$5007,"&lt;&gt;مرفوض",$K$8:$K$5007,"&lt;&gt;نعم")&amp;" مصروف غير مسوى",IF(L2271="تمت التسوية",IF(P2271=0,"✔ متوازنة وتمت التسوية","✔ تمت التسوية – متبقي "&amp;TEXT(P2271,"#,##0")),IF(P2271&gt;0,"متبقي "&amp;TEXT(P2271,"#,##0"),"✔ متوازنة"))))),IF(R2271=0,"⚠ أضف سطر عهدة أولًا",IF(OR(C2271="",N(G2271)=0),"⚠ أكمل التاريخ والقيمة",IF(S2271="","⚠ التاريخ خارج السنة المالية",IF(H2271="","⚠ اختر بند الموازنة",IF(I2271="مرفوض","✖ مرفوض من المدير",IF(I2271&lt;&gt;"موافق","⏳ بانتظار موافقة المدير",IF(K2271&lt;&gt;"نعم","⚠ غير مسوى مع الحسابات","✔ معتمد ومسوى")))))))))</f>
        <v/>
      </c>
      <c r="R2271">
        <f>N(R2270)+IF(A2271="عهدة",1,0)</f>
        <v/>
      </c>
      <c r="S2271">
        <f>IF(C2271="","",IF(AND(C2271&gt;=DATE(2026,9,1),C2271&lt;=DATE(2027,8,31)),(YEAR(C2271)-2026)*12+MONTH(C2271)-8,""))</f>
        <v/>
      </c>
      <c r="T2271">
        <f>IF(AND(A2271="مصروف",R2271&gt;0,I2271="موافق",S2271&lt;&gt;"",H2271&lt;&gt;""),N(G2271),0)</f>
        <v/>
      </c>
    </row>
    <row r="2272">
      <c r="A2272" s="19" t="n"/>
      <c r="B2272" s="20">
        <f>IF(A2272="","",IF(R2272=0,"⚠ أضف سطر عهدة أولًا","BDR-"&amp;TEXT(R2272,"000")))</f>
        <v/>
      </c>
      <c r="C2272" s="21" t="n"/>
      <c r="D2272" s="20">
        <f>IF(C2272="","",IF(S2272="","خارج السنة المالية",INDEX(القوائم!$D$2:$D$13,S2272)))</f>
        <v/>
      </c>
      <c r="E2272" s="22" t="n"/>
      <c r="F2272" s="23" t="n"/>
      <c r="G2272" s="23" t="n"/>
      <c r="H2272" s="22" t="n"/>
      <c r="I2272" s="19" t="n"/>
      <c r="J2272" s="21" t="n"/>
      <c r="K2272" s="19" t="n"/>
      <c r="L2272" s="19" t="n"/>
      <c r="M2272" s="21" t="n"/>
      <c r="N2272" s="22" t="n"/>
      <c r="O2272" s="24">
        <f>IF(A2272&lt;&gt;"عهدة","",SUMIFS($G$8:$G$5007,$B$8:$B$5007,B2272,$A$8:$A$5007,"مصروف",$I$8:$I$5007,"&lt;&gt;مرفوض"))</f>
        <v/>
      </c>
      <c r="P2272" s="25">
        <f>IF(A2272&lt;&gt;"عهدة","",N(F2272)-O2272)</f>
        <v/>
      </c>
      <c r="Q2272" s="26">
        <f>IF(A2272="","",IF(A2272="عهدة",IF(N(F2272)=0,"⚠ أدخل قيمة العهدة",IF(P2272&lt;0,"⛔ عجز / زيادة مصروفات "&amp;TEXT(-P2272,"#,##0"),IF(COUNTIFS($B$8:$B$5007,B2272,$A$8:$A$5007,"مصروف",$I$8:$I$5007,"&lt;&gt;مرفوض",$K$8:$K$5007,"&lt;&gt;نعم")&gt;0,"⚠ "&amp;COUNTIFS($B$8:$B$5007,B2272,$A$8:$A$5007,"مصروف",$I$8:$I$5007,"&lt;&gt;مرفوض",$K$8:$K$5007,"&lt;&gt;نعم")&amp;" مصروف غير مسوى",IF(L2272="تمت التسوية",IF(P2272=0,"✔ متوازنة وتمت التسوية","✔ تمت التسوية – متبقي "&amp;TEXT(P2272,"#,##0")),IF(P2272&gt;0,"متبقي "&amp;TEXT(P2272,"#,##0"),"✔ متوازنة"))))),IF(R2272=0,"⚠ أضف سطر عهدة أولًا",IF(OR(C2272="",N(G2272)=0),"⚠ أكمل التاريخ والقيمة",IF(S2272="","⚠ التاريخ خارج السنة المالية",IF(H2272="","⚠ اختر بند الموازنة",IF(I2272="مرفوض","✖ مرفوض من المدير",IF(I2272&lt;&gt;"موافق","⏳ بانتظار موافقة المدير",IF(K2272&lt;&gt;"نعم","⚠ غير مسوى مع الحسابات","✔ معتمد ومسوى")))))))))</f>
        <v/>
      </c>
      <c r="R2272">
        <f>N(R2271)+IF(A2272="عهدة",1,0)</f>
        <v/>
      </c>
      <c r="S2272">
        <f>IF(C2272="","",IF(AND(C2272&gt;=DATE(2026,9,1),C2272&lt;=DATE(2027,8,31)),(YEAR(C2272)-2026)*12+MONTH(C2272)-8,""))</f>
        <v/>
      </c>
      <c r="T2272">
        <f>IF(AND(A2272="مصروف",R2272&gt;0,I2272="موافق",S2272&lt;&gt;"",H2272&lt;&gt;""),N(G2272),0)</f>
        <v/>
      </c>
    </row>
    <row r="2273">
      <c r="A2273" s="19" t="n"/>
      <c r="B2273" s="20">
        <f>IF(A2273="","",IF(R2273=0,"⚠ أضف سطر عهدة أولًا","BDR-"&amp;TEXT(R2273,"000")))</f>
        <v/>
      </c>
      <c r="C2273" s="21" t="n"/>
      <c r="D2273" s="20">
        <f>IF(C2273="","",IF(S2273="","خارج السنة المالية",INDEX(القوائم!$D$2:$D$13,S2273)))</f>
        <v/>
      </c>
      <c r="E2273" s="22" t="n"/>
      <c r="F2273" s="23" t="n"/>
      <c r="G2273" s="23" t="n"/>
      <c r="H2273" s="22" t="n"/>
      <c r="I2273" s="19" t="n"/>
      <c r="J2273" s="21" t="n"/>
      <c r="K2273" s="19" t="n"/>
      <c r="L2273" s="19" t="n"/>
      <c r="M2273" s="21" t="n"/>
      <c r="N2273" s="22" t="n"/>
      <c r="O2273" s="24">
        <f>IF(A2273&lt;&gt;"عهدة","",SUMIFS($G$8:$G$5007,$B$8:$B$5007,B2273,$A$8:$A$5007,"مصروف",$I$8:$I$5007,"&lt;&gt;مرفوض"))</f>
        <v/>
      </c>
      <c r="P2273" s="25">
        <f>IF(A2273&lt;&gt;"عهدة","",N(F2273)-O2273)</f>
        <v/>
      </c>
      <c r="Q2273" s="26">
        <f>IF(A2273="","",IF(A2273="عهدة",IF(N(F2273)=0,"⚠ أدخل قيمة العهدة",IF(P2273&lt;0,"⛔ عجز / زيادة مصروفات "&amp;TEXT(-P2273,"#,##0"),IF(COUNTIFS($B$8:$B$5007,B2273,$A$8:$A$5007,"مصروف",$I$8:$I$5007,"&lt;&gt;مرفوض",$K$8:$K$5007,"&lt;&gt;نعم")&gt;0,"⚠ "&amp;COUNTIFS($B$8:$B$5007,B2273,$A$8:$A$5007,"مصروف",$I$8:$I$5007,"&lt;&gt;مرفوض",$K$8:$K$5007,"&lt;&gt;نعم")&amp;" مصروف غير مسوى",IF(L2273="تمت التسوية",IF(P2273=0,"✔ متوازنة وتمت التسوية","✔ تمت التسوية – متبقي "&amp;TEXT(P2273,"#,##0")),IF(P2273&gt;0,"متبقي "&amp;TEXT(P2273,"#,##0"),"✔ متوازنة"))))),IF(R2273=0,"⚠ أضف سطر عهدة أولًا",IF(OR(C2273="",N(G2273)=0),"⚠ أكمل التاريخ والقيمة",IF(S2273="","⚠ التاريخ خارج السنة المالية",IF(H2273="","⚠ اختر بند الموازنة",IF(I2273="مرفوض","✖ مرفوض من المدير",IF(I2273&lt;&gt;"موافق","⏳ بانتظار موافقة المدير",IF(K2273&lt;&gt;"نعم","⚠ غير مسوى مع الحسابات","✔ معتمد ومسوى")))))))))</f>
        <v/>
      </c>
      <c r="R2273">
        <f>N(R2272)+IF(A2273="عهدة",1,0)</f>
        <v/>
      </c>
      <c r="S2273">
        <f>IF(C2273="","",IF(AND(C2273&gt;=DATE(2026,9,1),C2273&lt;=DATE(2027,8,31)),(YEAR(C2273)-2026)*12+MONTH(C2273)-8,""))</f>
        <v/>
      </c>
      <c r="T2273">
        <f>IF(AND(A2273="مصروف",R2273&gt;0,I2273="موافق",S2273&lt;&gt;"",H2273&lt;&gt;""),N(G2273),0)</f>
        <v/>
      </c>
    </row>
    <row r="2274">
      <c r="A2274" s="19" t="n"/>
      <c r="B2274" s="20">
        <f>IF(A2274="","",IF(R2274=0,"⚠ أضف سطر عهدة أولًا","BDR-"&amp;TEXT(R2274,"000")))</f>
        <v/>
      </c>
      <c r="C2274" s="21" t="n"/>
      <c r="D2274" s="20">
        <f>IF(C2274="","",IF(S2274="","خارج السنة المالية",INDEX(القوائم!$D$2:$D$13,S2274)))</f>
        <v/>
      </c>
      <c r="E2274" s="22" t="n"/>
      <c r="F2274" s="23" t="n"/>
      <c r="G2274" s="23" t="n"/>
      <c r="H2274" s="22" t="n"/>
      <c r="I2274" s="19" t="n"/>
      <c r="J2274" s="21" t="n"/>
      <c r="K2274" s="19" t="n"/>
      <c r="L2274" s="19" t="n"/>
      <c r="M2274" s="21" t="n"/>
      <c r="N2274" s="22" t="n"/>
      <c r="O2274" s="24">
        <f>IF(A2274&lt;&gt;"عهدة","",SUMIFS($G$8:$G$5007,$B$8:$B$5007,B2274,$A$8:$A$5007,"مصروف",$I$8:$I$5007,"&lt;&gt;مرفوض"))</f>
        <v/>
      </c>
      <c r="P2274" s="25">
        <f>IF(A2274&lt;&gt;"عهدة","",N(F2274)-O2274)</f>
        <v/>
      </c>
      <c r="Q2274" s="26">
        <f>IF(A2274="","",IF(A2274="عهدة",IF(N(F2274)=0,"⚠ أدخل قيمة العهدة",IF(P2274&lt;0,"⛔ عجز / زيادة مصروفات "&amp;TEXT(-P2274,"#,##0"),IF(COUNTIFS($B$8:$B$5007,B2274,$A$8:$A$5007,"مصروف",$I$8:$I$5007,"&lt;&gt;مرفوض",$K$8:$K$5007,"&lt;&gt;نعم")&gt;0,"⚠ "&amp;COUNTIFS($B$8:$B$5007,B2274,$A$8:$A$5007,"مصروف",$I$8:$I$5007,"&lt;&gt;مرفوض",$K$8:$K$5007,"&lt;&gt;نعم")&amp;" مصروف غير مسوى",IF(L2274="تمت التسوية",IF(P2274=0,"✔ متوازنة وتمت التسوية","✔ تمت التسوية – متبقي "&amp;TEXT(P2274,"#,##0")),IF(P2274&gt;0,"متبقي "&amp;TEXT(P2274,"#,##0"),"✔ متوازنة"))))),IF(R2274=0,"⚠ أضف سطر عهدة أولًا",IF(OR(C2274="",N(G2274)=0),"⚠ أكمل التاريخ والقيمة",IF(S2274="","⚠ التاريخ خارج السنة المالية",IF(H2274="","⚠ اختر بند الموازنة",IF(I2274="مرفوض","✖ مرفوض من المدير",IF(I2274&lt;&gt;"موافق","⏳ بانتظار موافقة المدير",IF(K2274&lt;&gt;"نعم","⚠ غير مسوى مع الحسابات","✔ معتمد ومسوى")))))))))</f>
        <v/>
      </c>
      <c r="R2274">
        <f>N(R2273)+IF(A2274="عهدة",1,0)</f>
        <v/>
      </c>
      <c r="S2274">
        <f>IF(C2274="","",IF(AND(C2274&gt;=DATE(2026,9,1),C2274&lt;=DATE(2027,8,31)),(YEAR(C2274)-2026)*12+MONTH(C2274)-8,""))</f>
        <v/>
      </c>
      <c r="T2274">
        <f>IF(AND(A2274="مصروف",R2274&gt;0,I2274="موافق",S2274&lt;&gt;"",H2274&lt;&gt;""),N(G2274),0)</f>
        <v/>
      </c>
    </row>
    <row r="2275">
      <c r="A2275" s="19" t="n"/>
      <c r="B2275" s="20">
        <f>IF(A2275="","",IF(R2275=0,"⚠ أضف سطر عهدة أولًا","BDR-"&amp;TEXT(R2275,"000")))</f>
        <v/>
      </c>
      <c r="C2275" s="21" t="n"/>
      <c r="D2275" s="20">
        <f>IF(C2275="","",IF(S2275="","خارج السنة المالية",INDEX(القوائم!$D$2:$D$13,S2275)))</f>
        <v/>
      </c>
      <c r="E2275" s="22" t="n"/>
      <c r="F2275" s="23" t="n"/>
      <c r="G2275" s="23" t="n"/>
      <c r="H2275" s="22" t="n"/>
      <c r="I2275" s="19" t="n"/>
      <c r="J2275" s="21" t="n"/>
      <c r="K2275" s="19" t="n"/>
      <c r="L2275" s="19" t="n"/>
      <c r="M2275" s="21" t="n"/>
      <c r="N2275" s="22" t="n"/>
      <c r="O2275" s="24">
        <f>IF(A2275&lt;&gt;"عهدة","",SUMIFS($G$8:$G$5007,$B$8:$B$5007,B2275,$A$8:$A$5007,"مصروف",$I$8:$I$5007,"&lt;&gt;مرفوض"))</f>
        <v/>
      </c>
      <c r="P2275" s="25">
        <f>IF(A2275&lt;&gt;"عهدة","",N(F2275)-O2275)</f>
        <v/>
      </c>
      <c r="Q2275" s="26">
        <f>IF(A2275="","",IF(A2275="عهدة",IF(N(F2275)=0,"⚠ أدخل قيمة العهدة",IF(P2275&lt;0,"⛔ عجز / زيادة مصروفات "&amp;TEXT(-P2275,"#,##0"),IF(COUNTIFS($B$8:$B$5007,B2275,$A$8:$A$5007,"مصروف",$I$8:$I$5007,"&lt;&gt;مرفوض",$K$8:$K$5007,"&lt;&gt;نعم")&gt;0,"⚠ "&amp;COUNTIFS($B$8:$B$5007,B2275,$A$8:$A$5007,"مصروف",$I$8:$I$5007,"&lt;&gt;مرفوض",$K$8:$K$5007,"&lt;&gt;نعم")&amp;" مصروف غير مسوى",IF(L2275="تمت التسوية",IF(P2275=0,"✔ متوازنة وتمت التسوية","✔ تمت التسوية – متبقي "&amp;TEXT(P2275,"#,##0")),IF(P2275&gt;0,"متبقي "&amp;TEXT(P2275,"#,##0"),"✔ متوازنة"))))),IF(R2275=0,"⚠ أضف سطر عهدة أولًا",IF(OR(C2275="",N(G2275)=0),"⚠ أكمل التاريخ والقيمة",IF(S2275="","⚠ التاريخ خارج السنة المالية",IF(H2275="","⚠ اختر بند الموازنة",IF(I2275="مرفوض","✖ مرفوض من المدير",IF(I2275&lt;&gt;"موافق","⏳ بانتظار موافقة المدير",IF(K2275&lt;&gt;"نعم","⚠ غير مسوى مع الحسابات","✔ معتمد ومسوى")))))))))</f>
        <v/>
      </c>
      <c r="R2275">
        <f>N(R2274)+IF(A2275="عهدة",1,0)</f>
        <v/>
      </c>
      <c r="S2275">
        <f>IF(C2275="","",IF(AND(C2275&gt;=DATE(2026,9,1),C2275&lt;=DATE(2027,8,31)),(YEAR(C2275)-2026)*12+MONTH(C2275)-8,""))</f>
        <v/>
      </c>
      <c r="T2275">
        <f>IF(AND(A2275="مصروف",R2275&gt;0,I2275="موافق",S2275&lt;&gt;"",H2275&lt;&gt;""),N(G2275),0)</f>
        <v/>
      </c>
    </row>
    <row r="2276">
      <c r="A2276" s="19" t="n"/>
      <c r="B2276" s="20">
        <f>IF(A2276="","",IF(R2276=0,"⚠ أضف سطر عهدة أولًا","BDR-"&amp;TEXT(R2276,"000")))</f>
        <v/>
      </c>
      <c r="C2276" s="21" t="n"/>
      <c r="D2276" s="20">
        <f>IF(C2276="","",IF(S2276="","خارج السنة المالية",INDEX(القوائم!$D$2:$D$13,S2276)))</f>
        <v/>
      </c>
      <c r="E2276" s="22" t="n"/>
      <c r="F2276" s="23" t="n"/>
      <c r="G2276" s="23" t="n"/>
      <c r="H2276" s="22" t="n"/>
      <c r="I2276" s="19" t="n"/>
      <c r="J2276" s="21" t="n"/>
      <c r="K2276" s="19" t="n"/>
      <c r="L2276" s="19" t="n"/>
      <c r="M2276" s="21" t="n"/>
      <c r="N2276" s="22" t="n"/>
      <c r="O2276" s="24">
        <f>IF(A2276&lt;&gt;"عهدة","",SUMIFS($G$8:$G$5007,$B$8:$B$5007,B2276,$A$8:$A$5007,"مصروف",$I$8:$I$5007,"&lt;&gt;مرفوض"))</f>
        <v/>
      </c>
      <c r="P2276" s="25">
        <f>IF(A2276&lt;&gt;"عهدة","",N(F2276)-O2276)</f>
        <v/>
      </c>
      <c r="Q2276" s="26">
        <f>IF(A2276="","",IF(A2276="عهدة",IF(N(F2276)=0,"⚠ أدخل قيمة العهدة",IF(P2276&lt;0,"⛔ عجز / زيادة مصروفات "&amp;TEXT(-P2276,"#,##0"),IF(COUNTIFS($B$8:$B$5007,B2276,$A$8:$A$5007,"مصروف",$I$8:$I$5007,"&lt;&gt;مرفوض",$K$8:$K$5007,"&lt;&gt;نعم")&gt;0,"⚠ "&amp;COUNTIFS($B$8:$B$5007,B2276,$A$8:$A$5007,"مصروف",$I$8:$I$5007,"&lt;&gt;مرفوض",$K$8:$K$5007,"&lt;&gt;نعم")&amp;" مصروف غير مسوى",IF(L2276="تمت التسوية",IF(P2276=0,"✔ متوازنة وتمت التسوية","✔ تمت التسوية – متبقي "&amp;TEXT(P2276,"#,##0")),IF(P2276&gt;0,"متبقي "&amp;TEXT(P2276,"#,##0"),"✔ متوازنة"))))),IF(R2276=0,"⚠ أضف سطر عهدة أولًا",IF(OR(C2276="",N(G2276)=0),"⚠ أكمل التاريخ والقيمة",IF(S2276="","⚠ التاريخ خارج السنة المالية",IF(H2276="","⚠ اختر بند الموازنة",IF(I2276="مرفوض","✖ مرفوض من المدير",IF(I2276&lt;&gt;"موافق","⏳ بانتظار موافقة المدير",IF(K2276&lt;&gt;"نعم","⚠ غير مسوى مع الحسابات","✔ معتمد ومسوى")))))))))</f>
        <v/>
      </c>
      <c r="R2276">
        <f>N(R2275)+IF(A2276="عهدة",1,0)</f>
        <v/>
      </c>
      <c r="S2276">
        <f>IF(C2276="","",IF(AND(C2276&gt;=DATE(2026,9,1),C2276&lt;=DATE(2027,8,31)),(YEAR(C2276)-2026)*12+MONTH(C2276)-8,""))</f>
        <v/>
      </c>
      <c r="T2276">
        <f>IF(AND(A2276="مصروف",R2276&gt;0,I2276="موافق",S2276&lt;&gt;"",H2276&lt;&gt;""),N(G2276),0)</f>
        <v/>
      </c>
    </row>
    <row r="2277">
      <c r="A2277" s="19" t="n"/>
      <c r="B2277" s="20">
        <f>IF(A2277="","",IF(R2277=0,"⚠ أضف سطر عهدة أولًا","BDR-"&amp;TEXT(R2277,"000")))</f>
        <v/>
      </c>
      <c r="C2277" s="21" t="n"/>
      <c r="D2277" s="20">
        <f>IF(C2277="","",IF(S2277="","خارج السنة المالية",INDEX(القوائم!$D$2:$D$13,S2277)))</f>
        <v/>
      </c>
      <c r="E2277" s="22" t="n"/>
      <c r="F2277" s="23" t="n"/>
      <c r="G2277" s="23" t="n"/>
      <c r="H2277" s="22" t="n"/>
      <c r="I2277" s="19" t="n"/>
      <c r="J2277" s="21" t="n"/>
      <c r="K2277" s="19" t="n"/>
      <c r="L2277" s="19" t="n"/>
      <c r="M2277" s="21" t="n"/>
      <c r="N2277" s="22" t="n"/>
      <c r="O2277" s="24">
        <f>IF(A2277&lt;&gt;"عهدة","",SUMIFS($G$8:$G$5007,$B$8:$B$5007,B2277,$A$8:$A$5007,"مصروف",$I$8:$I$5007,"&lt;&gt;مرفوض"))</f>
        <v/>
      </c>
      <c r="P2277" s="25">
        <f>IF(A2277&lt;&gt;"عهدة","",N(F2277)-O2277)</f>
        <v/>
      </c>
      <c r="Q2277" s="26">
        <f>IF(A2277="","",IF(A2277="عهدة",IF(N(F2277)=0,"⚠ أدخل قيمة العهدة",IF(P2277&lt;0,"⛔ عجز / زيادة مصروفات "&amp;TEXT(-P2277,"#,##0"),IF(COUNTIFS($B$8:$B$5007,B2277,$A$8:$A$5007,"مصروف",$I$8:$I$5007,"&lt;&gt;مرفوض",$K$8:$K$5007,"&lt;&gt;نعم")&gt;0,"⚠ "&amp;COUNTIFS($B$8:$B$5007,B2277,$A$8:$A$5007,"مصروف",$I$8:$I$5007,"&lt;&gt;مرفوض",$K$8:$K$5007,"&lt;&gt;نعم")&amp;" مصروف غير مسوى",IF(L2277="تمت التسوية",IF(P2277=0,"✔ متوازنة وتمت التسوية","✔ تمت التسوية – متبقي "&amp;TEXT(P2277,"#,##0")),IF(P2277&gt;0,"متبقي "&amp;TEXT(P2277,"#,##0"),"✔ متوازنة"))))),IF(R2277=0,"⚠ أضف سطر عهدة أولًا",IF(OR(C2277="",N(G2277)=0),"⚠ أكمل التاريخ والقيمة",IF(S2277="","⚠ التاريخ خارج السنة المالية",IF(H2277="","⚠ اختر بند الموازنة",IF(I2277="مرفوض","✖ مرفوض من المدير",IF(I2277&lt;&gt;"موافق","⏳ بانتظار موافقة المدير",IF(K2277&lt;&gt;"نعم","⚠ غير مسوى مع الحسابات","✔ معتمد ومسوى")))))))))</f>
        <v/>
      </c>
      <c r="R2277">
        <f>N(R2276)+IF(A2277="عهدة",1,0)</f>
        <v/>
      </c>
      <c r="S2277">
        <f>IF(C2277="","",IF(AND(C2277&gt;=DATE(2026,9,1),C2277&lt;=DATE(2027,8,31)),(YEAR(C2277)-2026)*12+MONTH(C2277)-8,""))</f>
        <v/>
      </c>
      <c r="T2277">
        <f>IF(AND(A2277="مصروف",R2277&gt;0,I2277="موافق",S2277&lt;&gt;"",H2277&lt;&gt;""),N(G2277),0)</f>
        <v/>
      </c>
    </row>
    <row r="2278">
      <c r="A2278" s="19" t="n"/>
      <c r="B2278" s="20">
        <f>IF(A2278="","",IF(R2278=0,"⚠ أضف سطر عهدة أولًا","BDR-"&amp;TEXT(R2278,"000")))</f>
        <v/>
      </c>
      <c r="C2278" s="21" t="n"/>
      <c r="D2278" s="20">
        <f>IF(C2278="","",IF(S2278="","خارج السنة المالية",INDEX(القوائم!$D$2:$D$13,S2278)))</f>
        <v/>
      </c>
      <c r="E2278" s="22" t="n"/>
      <c r="F2278" s="23" t="n"/>
      <c r="G2278" s="23" t="n"/>
      <c r="H2278" s="22" t="n"/>
      <c r="I2278" s="19" t="n"/>
      <c r="J2278" s="21" t="n"/>
      <c r="K2278" s="19" t="n"/>
      <c r="L2278" s="19" t="n"/>
      <c r="M2278" s="21" t="n"/>
      <c r="N2278" s="22" t="n"/>
      <c r="O2278" s="24">
        <f>IF(A2278&lt;&gt;"عهدة","",SUMIFS($G$8:$G$5007,$B$8:$B$5007,B2278,$A$8:$A$5007,"مصروف",$I$8:$I$5007,"&lt;&gt;مرفوض"))</f>
        <v/>
      </c>
      <c r="P2278" s="25">
        <f>IF(A2278&lt;&gt;"عهدة","",N(F2278)-O2278)</f>
        <v/>
      </c>
      <c r="Q2278" s="26">
        <f>IF(A2278="","",IF(A2278="عهدة",IF(N(F2278)=0,"⚠ أدخل قيمة العهدة",IF(P2278&lt;0,"⛔ عجز / زيادة مصروفات "&amp;TEXT(-P2278,"#,##0"),IF(COUNTIFS($B$8:$B$5007,B2278,$A$8:$A$5007,"مصروف",$I$8:$I$5007,"&lt;&gt;مرفوض",$K$8:$K$5007,"&lt;&gt;نعم")&gt;0,"⚠ "&amp;COUNTIFS($B$8:$B$5007,B2278,$A$8:$A$5007,"مصروف",$I$8:$I$5007,"&lt;&gt;مرفوض",$K$8:$K$5007,"&lt;&gt;نعم")&amp;" مصروف غير مسوى",IF(L2278="تمت التسوية",IF(P2278=0,"✔ متوازنة وتمت التسوية","✔ تمت التسوية – متبقي "&amp;TEXT(P2278,"#,##0")),IF(P2278&gt;0,"متبقي "&amp;TEXT(P2278,"#,##0"),"✔ متوازنة"))))),IF(R2278=0,"⚠ أضف سطر عهدة أولًا",IF(OR(C2278="",N(G2278)=0),"⚠ أكمل التاريخ والقيمة",IF(S2278="","⚠ التاريخ خارج السنة المالية",IF(H2278="","⚠ اختر بند الموازنة",IF(I2278="مرفوض","✖ مرفوض من المدير",IF(I2278&lt;&gt;"موافق","⏳ بانتظار موافقة المدير",IF(K2278&lt;&gt;"نعم","⚠ غير مسوى مع الحسابات","✔ معتمد ومسوى")))))))))</f>
        <v/>
      </c>
      <c r="R2278">
        <f>N(R2277)+IF(A2278="عهدة",1,0)</f>
        <v/>
      </c>
      <c r="S2278">
        <f>IF(C2278="","",IF(AND(C2278&gt;=DATE(2026,9,1),C2278&lt;=DATE(2027,8,31)),(YEAR(C2278)-2026)*12+MONTH(C2278)-8,""))</f>
        <v/>
      </c>
      <c r="T2278">
        <f>IF(AND(A2278="مصروف",R2278&gt;0,I2278="موافق",S2278&lt;&gt;"",H2278&lt;&gt;""),N(G2278),0)</f>
        <v/>
      </c>
    </row>
    <row r="2279">
      <c r="A2279" s="19" t="n"/>
      <c r="B2279" s="20">
        <f>IF(A2279="","",IF(R2279=0,"⚠ أضف سطر عهدة أولًا","BDR-"&amp;TEXT(R2279,"000")))</f>
        <v/>
      </c>
      <c r="C2279" s="21" t="n"/>
      <c r="D2279" s="20">
        <f>IF(C2279="","",IF(S2279="","خارج السنة المالية",INDEX(القوائم!$D$2:$D$13,S2279)))</f>
        <v/>
      </c>
      <c r="E2279" s="22" t="n"/>
      <c r="F2279" s="23" t="n"/>
      <c r="G2279" s="23" t="n"/>
      <c r="H2279" s="22" t="n"/>
      <c r="I2279" s="19" t="n"/>
      <c r="J2279" s="21" t="n"/>
      <c r="K2279" s="19" t="n"/>
      <c r="L2279" s="19" t="n"/>
      <c r="M2279" s="21" t="n"/>
      <c r="N2279" s="22" t="n"/>
      <c r="O2279" s="24">
        <f>IF(A2279&lt;&gt;"عهدة","",SUMIFS($G$8:$G$5007,$B$8:$B$5007,B2279,$A$8:$A$5007,"مصروف",$I$8:$I$5007,"&lt;&gt;مرفوض"))</f>
        <v/>
      </c>
      <c r="P2279" s="25">
        <f>IF(A2279&lt;&gt;"عهدة","",N(F2279)-O2279)</f>
        <v/>
      </c>
      <c r="Q2279" s="26">
        <f>IF(A2279="","",IF(A2279="عهدة",IF(N(F2279)=0,"⚠ أدخل قيمة العهدة",IF(P2279&lt;0,"⛔ عجز / زيادة مصروفات "&amp;TEXT(-P2279,"#,##0"),IF(COUNTIFS($B$8:$B$5007,B2279,$A$8:$A$5007,"مصروف",$I$8:$I$5007,"&lt;&gt;مرفوض",$K$8:$K$5007,"&lt;&gt;نعم")&gt;0,"⚠ "&amp;COUNTIFS($B$8:$B$5007,B2279,$A$8:$A$5007,"مصروف",$I$8:$I$5007,"&lt;&gt;مرفوض",$K$8:$K$5007,"&lt;&gt;نعم")&amp;" مصروف غير مسوى",IF(L2279="تمت التسوية",IF(P2279=0,"✔ متوازنة وتمت التسوية","✔ تمت التسوية – متبقي "&amp;TEXT(P2279,"#,##0")),IF(P2279&gt;0,"متبقي "&amp;TEXT(P2279,"#,##0"),"✔ متوازنة"))))),IF(R2279=0,"⚠ أضف سطر عهدة أولًا",IF(OR(C2279="",N(G2279)=0),"⚠ أكمل التاريخ والقيمة",IF(S2279="","⚠ التاريخ خارج السنة المالية",IF(H2279="","⚠ اختر بند الموازنة",IF(I2279="مرفوض","✖ مرفوض من المدير",IF(I2279&lt;&gt;"موافق","⏳ بانتظار موافقة المدير",IF(K2279&lt;&gt;"نعم","⚠ غير مسوى مع الحسابات","✔ معتمد ومسوى")))))))))</f>
        <v/>
      </c>
      <c r="R2279">
        <f>N(R2278)+IF(A2279="عهدة",1,0)</f>
        <v/>
      </c>
      <c r="S2279">
        <f>IF(C2279="","",IF(AND(C2279&gt;=DATE(2026,9,1),C2279&lt;=DATE(2027,8,31)),(YEAR(C2279)-2026)*12+MONTH(C2279)-8,""))</f>
        <v/>
      </c>
      <c r="T2279">
        <f>IF(AND(A2279="مصروف",R2279&gt;0,I2279="موافق",S2279&lt;&gt;"",H2279&lt;&gt;""),N(G2279),0)</f>
        <v/>
      </c>
    </row>
    <row r="2280">
      <c r="A2280" s="19" t="n"/>
      <c r="B2280" s="20">
        <f>IF(A2280="","",IF(R2280=0,"⚠ أضف سطر عهدة أولًا","BDR-"&amp;TEXT(R2280,"000")))</f>
        <v/>
      </c>
      <c r="C2280" s="21" t="n"/>
      <c r="D2280" s="20">
        <f>IF(C2280="","",IF(S2280="","خارج السنة المالية",INDEX(القوائم!$D$2:$D$13,S2280)))</f>
        <v/>
      </c>
      <c r="E2280" s="22" t="n"/>
      <c r="F2280" s="23" t="n"/>
      <c r="G2280" s="23" t="n"/>
      <c r="H2280" s="22" t="n"/>
      <c r="I2280" s="19" t="n"/>
      <c r="J2280" s="21" t="n"/>
      <c r="K2280" s="19" t="n"/>
      <c r="L2280" s="19" t="n"/>
      <c r="M2280" s="21" t="n"/>
      <c r="N2280" s="22" t="n"/>
      <c r="O2280" s="24">
        <f>IF(A2280&lt;&gt;"عهدة","",SUMIFS($G$8:$G$5007,$B$8:$B$5007,B2280,$A$8:$A$5007,"مصروف",$I$8:$I$5007,"&lt;&gt;مرفوض"))</f>
        <v/>
      </c>
      <c r="P2280" s="25">
        <f>IF(A2280&lt;&gt;"عهدة","",N(F2280)-O2280)</f>
        <v/>
      </c>
      <c r="Q2280" s="26">
        <f>IF(A2280="","",IF(A2280="عهدة",IF(N(F2280)=0,"⚠ أدخل قيمة العهدة",IF(P2280&lt;0,"⛔ عجز / زيادة مصروفات "&amp;TEXT(-P2280,"#,##0"),IF(COUNTIFS($B$8:$B$5007,B2280,$A$8:$A$5007,"مصروف",$I$8:$I$5007,"&lt;&gt;مرفوض",$K$8:$K$5007,"&lt;&gt;نعم")&gt;0,"⚠ "&amp;COUNTIFS($B$8:$B$5007,B2280,$A$8:$A$5007,"مصروف",$I$8:$I$5007,"&lt;&gt;مرفوض",$K$8:$K$5007,"&lt;&gt;نعم")&amp;" مصروف غير مسوى",IF(L2280="تمت التسوية",IF(P2280=0,"✔ متوازنة وتمت التسوية","✔ تمت التسوية – متبقي "&amp;TEXT(P2280,"#,##0")),IF(P2280&gt;0,"متبقي "&amp;TEXT(P2280,"#,##0"),"✔ متوازنة"))))),IF(R2280=0,"⚠ أضف سطر عهدة أولًا",IF(OR(C2280="",N(G2280)=0),"⚠ أكمل التاريخ والقيمة",IF(S2280="","⚠ التاريخ خارج السنة المالية",IF(H2280="","⚠ اختر بند الموازنة",IF(I2280="مرفوض","✖ مرفوض من المدير",IF(I2280&lt;&gt;"موافق","⏳ بانتظار موافقة المدير",IF(K2280&lt;&gt;"نعم","⚠ غير مسوى مع الحسابات","✔ معتمد ومسوى")))))))))</f>
        <v/>
      </c>
      <c r="R2280">
        <f>N(R2279)+IF(A2280="عهدة",1,0)</f>
        <v/>
      </c>
      <c r="S2280">
        <f>IF(C2280="","",IF(AND(C2280&gt;=DATE(2026,9,1),C2280&lt;=DATE(2027,8,31)),(YEAR(C2280)-2026)*12+MONTH(C2280)-8,""))</f>
        <v/>
      </c>
      <c r="T2280">
        <f>IF(AND(A2280="مصروف",R2280&gt;0,I2280="موافق",S2280&lt;&gt;"",H2280&lt;&gt;""),N(G2280),0)</f>
        <v/>
      </c>
    </row>
    <row r="2281">
      <c r="A2281" s="19" t="n"/>
      <c r="B2281" s="20">
        <f>IF(A2281="","",IF(R2281=0,"⚠ أضف سطر عهدة أولًا","BDR-"&amp;TEXT(R2281,"000")))</f>
        <v/>
      </c>
      <c r="C2281" s="21" t="n"/>
      <c r="D2281" s="20">
        <f>IF(C2281="","",IF(S2281="","خارج السنة المالية",INDEX(القوائم!$D$2:$D$13,S2281)))</f>
        <v/>
      </c>
      <c r="E2281" s="22" t="n"/>
      <c r="F2281" s="23" t="n"/>
      <c r="G2281" s="23" t="n"/>
      <c r="H2281" s="22" t="n"/>
      <c r="I2281" s="19" t="n"/>
      <c r="J2281" s="21" t="n"/>
      <c r="K2281" s="19" t="n"/>
      <c r="L2281" s="19" t="n"/>
      <c r="M2281" s="21" t="n"/>
      <c r="N2281" s="22" t="n"/>
      <c r="O2281" s="24">
        <f>IF(A2281&lt;&gt;"عهدة","",SUMIFS($G$8:$G$5007,$B$8:$B$5007,B2281,$A$8:$A$5007,"مصروف",$I$8:$I$5007,"&lt;&gt;مرفوض"))</f>
        <v/>
      </c>
      <c r="P2281" s="25">
        <f>IF(A2281&lt;&gt;"عهدة","",N(F2281)-O2281)</f>
        <v/>
      </c>
      <c r="Q2281" s="26">
        <f>IF(A2281="","",IF(A2281="عهدة",IF(N(F2281)=0,"⚠ أدخل قيمة العهدة",IF(P2281&lt;0,"⛔ عجز / زيادة مصروفات "&amp;TEXT(-P2281,"#,##0"),IF(COUNTIFS($B$8:$B$5007,B2281,$A$8:$A$5007,"مصروف",$I$8:$I$5007,"&lt;&gt;مرفوض",$K$8:$K$5007,"&lt;&gt;نعم")&gt;0,"⚠ "&amp;COUNTIFS($B$8:$B$5007,B2281,$A$8:$A$5007,"مصروف",$I$8:$I$5007,"&lt;&gt;مرفوض",$K$8:$K$5007,"&lt;&gt;نعم")&amp;" مصروف غير مسوى",IF(L2281="تمت التسوية",IF(P2281=0,"✔ متوازنة وتمت التسوية","✔ تمت التسوية – متبقي "&amp;TEXT(P2281,"#,##0")),IF(P2281&gt;0,"متبقي "&amp;TEXT(P2281,"#,##0"),"✔ متوازنة"))))),IF(R2281=0,"⚠ أضف سطر عهدة أولًا",IF(OR(C2281="",N(G2281)=0),"⚠ أكمل التاريخ والقيمة",IF(S2281="","⚠ التاريخ خارج السنة المالية",IF(H2281="","⚠ اختر بند الموازنة",IF(I2281="مرفوض","✖ مرفوض من المدير",IF(I2281&lt;&gt;"موافق","⏳ بانتظار موافقة المدير",IF(K2281&lt;&gt;"نعم","⚠ غير مسوى مع الحسابات","✔ معتمد ومسوى")))))))))</f>
        <v/>
      </c>
      <c r="R2281">
        <f>N(R2280)+IF(A2281="عهدة",1,0)</f>
        <v/>
      </c>
      <c r="S2281">
        <f>IF(C2281="","",IF(AND(C2281&gt;=DATE(2026,9,1),C2281&lt;=DATE(2027,8,31)),(YEAR(C2281)-2026)*12+MONTH(C2281)-8,""))</f>
        <v/>
      </c>
      <c r="T2281">
        <f>IF(AND(A2281="مصروف",R2281&gt;0,I2281="موافق",S2281&lt;&gt;"",H2281&lt;&gt;""),N(G2281),0)</f>
        <v/>
      </c>
    </row>
    <row r="2282">
      <c r="A2282" s="19" t="n"/>
      <c r="B2282" s="20">
        <f>IF(A2282="","",IF(R2282=0,"⚠ أضف سطر عهدة أولًا","BDR-"&amp;TEXT(R2282,"000")))</f>
        <v/>
      </c>
      <c r="C2282" s="21" t="n"/>
      <c r="D2282" s="20">
        <f>IF(C2282="","",IF(S2282="","خارج السنة المالية",INDEX(القوائم!$D$2:$D$13,S2282)))</f>
        <v/>
      </c>
      <c r="E2282" s="22" t="n"/>
      <c r="F2282" s="23" t="n"/>
      <c r="G2282" s="23" t="n"/>
      <c r="H2282" s="22" t="n"/>
      <c r="I2282" s="19" t="n"/>
      <c r="J2282" s="21" t="n"/>
      <c r="K2282" s="19" t="n"/>
      <c r="L2282" s="19" t="n"/>
      <c r="M2282" s="21" t="n"/>
      <c r="N2282" s="22" t="n"/>
      <c r="O2282" s="24">
        <f>IF(A2282&lt;&gt;"عهدة","",SUMIFS($G$8:$G$5007,$B$8:$B$5007,B2282,$A$8:$A$5007,"مصروف",$I$8:$I$5007,"&lt;&gt;مرفوض"))</f>
        <v/>
      </c>
      <c r="P2282" s="25">
        <f>IF(A2282&lt;&gt;"عهدة","",N(F2282)-O2282)</f>
        <v/>
      </c>
      <c r="Q2282" s="26">
        <f>IF(A2282="","",IF(A2282="عهدة",IF(N(F2282)=0,"⚠ أدخل قيمة العهدة",IF(P2282&lt;0,"⛔ عجز / زيادة مصروفات "&amp;TEXT(-P2282,"#,##0"),IF(COUNTIFS($B$8:$B$5007,B2282,$A$8:$A$5007,"مصروف",$I$8:$I$5007,"&lt;&gt;مرفوض",$K$8:$K$5007,"&lt;&gt;نعم")&gt;0,"⚠ "&amp;COUNTIFS($B$8:$B$5007,B2282,$A$8:$A$5007,"مصروف",$I$8:$I$5007,"&lt;&gt;مرفوض",$K$8:$K$5007,"&lt;&gt;نعم")&amp;" مصروف غير مسوى",IF(L2282="تمت التسوية",IF(P2282=0,"✔ متوازنة وتمت التسوية","✔ تمت التسوية – متبقي "&amp;TEXT(P2282,"#,##0")),IF(P2282&gt;0,"متبقي "&amp;TEXT(P2282,"#,##0"),"✔ متوازنة"))))),IF(R2282=0,"⚠ أضف سطر عهدة أولًا",IF(OR(C2282="",N(G2282)=0),"⚠ أكمل التاريخ والقيمة",IF(S2282="","⚠ التاريخ خارج السنة المالية",IF(H2282="","⚠ اختر بند الموازنة",IF(I2282="مرفوض","✖ مرفوض من المدير",IF(I2282&lt;&gt;"موافق","⏳ بانتظار موافقة المدير",IF(K2282&lt;&gt;"نعم","⚠ غير مسوى مع الحسابات","✔ معتمد ومسوى")))))))))</f>
        <v/>
      </c>
      <c r="R2282">
        <f>N(R2281)+IF(A2282="عهدة",1,0)</f>
        <v/>
      </c>
      <c r="S2282">
        <f>IF(C2282="","",IF(AND(C2282&gt;=DATE(2026,9,1),C2282&lt;=DATE(2027,8,31)),(YEAR(C2282)-2026)*12+MONTH(C2282)-8,""))</f>
        <v/>
      </c>
      <c r="T2282">
        <f>IF(AND(A2282="مصروف",R2282&gt;0,I2282="موافق",S2282&lt;&gt;"",H2282&lt;&gt;""),N(G2282),0)</f>
        <v/>
      </c>
    </row>
    <row r="2283">
      <c r="A2283" s="19" t="n"/>
      <c r="B2283" s="20">
        <f>IF(A2283="","",IF(R2283=0,"⚠ أضف سطر عهدة أولًا","BDR-"&amp;TEXT(R2283,"000")))</f>
        <v/>
      </c>
      <c r="C2283" s="21" t="n"/>
      <c r="D2283" s="20">
        <f>IF(C2283="","",IF(S2283="","خارج السنة المالية",INDEX(القوائم!$D$2:$D$13,S2283)))</f>
        <v/>
      </c>
      <c r="E2283" s="22" t="n"/>
      <c r="F2283" s="23" t="n"/>
      <c r="G2283" s="23" t="n"/>
      <c r="H2283" s="22" t="n"/>
      <c r="I2283" s="19" t="n"/>
      <c r="J2283" s="21" t="n"/>
      <c r="K2283" s="19" t="n"/>
      <c r="L2283" s="19" t="n"/>
      <c r="M2283" s="21" t="n"/>
      <c r="N2283" s="22" t="n"/>
      <c r="O2283" s="24">
        <f>IF(A2283&lt;&gt;"عهدة","",SUMIFS($G$8:$G$5007,$B$8:$B$5007,B2283,$A$8:$A$5007,"مصروف",$I$8:$I$5007,"&lt;&gt;مرفوض"))</f>
        <v/>
      </c>
      <c r="P2283" s="25">
        <f>IF(A2283&lt;&gt;"عهدة","",N(F2283)-O2283)</f>
        <v/>
      </c>
      <c r="Q2283" s="26">
        <f>IF(A2283="","",IF(A2283="عهدة",IF(N(F2283)=0,"⚠ أدخل قيمة العهدة",IF(P2283&lt;0,"⛔ عجز / زيادة مصروفات "&amp;TEXT(-P2283,"#,##0"),IF(COUNTIFS($B$8:$B$5007,B2283,$A$8:$A$5007,"مصروف",$I$8:$I$5007,"&lt;&gt;مرفوض",$K$8:$K$5007,"&lt;&gt;نعم")&gt;0,"⚠ "&amp;COUNTIFS($B$8:$B$5007,B2283,$A$8:$A$5007,"مصروف",$I$8:$I$5007,"&lt;&gt;مرفوض",$K$8:$K$5007,"&lt;&gt;نعم")&amp;" مصروف غير مسوى",IF(L2283="تمت التسوية",IF(P2283=0,"✔ متوازنة وتمت التسوية","✔ تمت التسوية – متبقي "&amp;TEXT(P2283,"#,##0")),IF(P2283&gt;0,"متبقي "&amp;TEXT(P2283,"#,##0"),"✔ متوازنة"))))),IF(R2283=0,"⚠ أضف سطر عهدة أولًا",IF(OR(C2283="",N(G2283)=0),"⚠ أكمل التاريخ والقيمة",IF(S2283="","⚠ التاريخ خارج السنة المالية",IF(H2283="","⚠ اختر بند الموازنة",IF(I2283="مرفوض","✖ مرفوض من المدير",IF(I2283&lt;&gt;"موافق","⏳ بانتظار موافقة المدير",IF(K2283&lt;&gt;"نعم","⚠ غير مسوى مع الحسابات","✔ معتمد ومسوى")))))))))</f>
        <v/>
      </c>
      <c r="R2283">
        <f>N(R2282)+IF(A2283="عهدة",1,0)</f>
        <v/>
      </c>
      <c r="S2283">
        <f>IF(C2283="","",IF(AND(C2283&gt;=DATE(2026,9,1),C2283&lt;=DATE(2027,8,31)),(YEAR(C2283)-2026)*12+MONTH(C2283)-8,""))</f>
        <v/>
      </c>
      <c r="T2283">
        <f>IF(AND(A2283="مصروف",R2283&gt;0,I2283="موافق",S2283&lt;&gt;"",H2283&lt;&gt;""),N(G2283),0)</f>
        <v/>
      </c>
    </row>
    <row r="2284">
      <c r="A2284" s="19" t="n"/>
      <c r="B2284" s="20">
        <f>IF(A2284="","",IF(R2284=0,"⚠ أضف سطر عهدة أولًا","BDR-"&amp;TEXT(R2284,"000")))</f>
        <v/>
      </c>
      <c r="C2284" s="21" t="n"/>
      <c r="D2284" s="20">
        <f>IF(C2284="","",IF(S2284="","خارج السنة المالية",INDEX(القوائم!$D$2:$D$13,S2284)))</f>
        <v/>
      </c>
      <c r="E2284" s="22" t="n"/>
      <c r="F2284" s="23" t="n"/>
      <c r="G2284" s="23" t="n"/>
      <c r="H2284" s="22" t="n"/>
      <c r="I2284" s="19" t="n"/>
      <c r="J2284" s="21" t="n"/>
      <c r="K2284" s="19" t="n"/>
      <c r="L2284" s="19" t="n"/>
      <c r="M2284" s="21" t="n"/>
      <c r="N2284" s="22" t="n"/>
      <c r="O2284" s="24">
        <f>IF(A2284&lt;&gt;"عهدة","",SUMIFS($G$8:$G$5007,$B$8:$B$5007,B2284,$A$8:$A$5007,"مصروف",$I$8:$I$5007,"&lt;&gt;مرفوض"))</f>
        <v/>
      </c>
      <c r="P2284" s="25">
        <f>IF(A2284&lt;&gt;"عهدة","",N(F2284)-O2284)</f>
        <v/>
      </c>
      <c r="Q2284" s="26">
        <f>IF(A2284="","",IF(A2284="عهدة",IF(N(F2284)=0,"⚠ أدخل قيمة العهدة",IF(P2284&lt;0,"⛔ عجز / زيادة مصروفات "&amp;TEXT(-P2284,"#,##0"),IF(COUNTIFS($B$8:$B$5007,B2284,$A$8:$A$5007,"مصروف",$I$8:$I$5007,"&lt;&gt;مرفوض",$K$8:$K$5007,"&lt;&gt;نعم")&gt;0,"⚠ "&amp;COUNTIFS($B$8:$B$5007,B2284,$A$8:$A$5007,"مصروف",$I$8:$I$5007,"&lt;&gt;مرفوض",$K$8:$K$5007,"&lt;&gt;نعم")&amp;" مصروف غير مسوى",IF(L2284="تمت التسوية",IF(P2284=0,"✔ متوازنة وتمت التسوية","✔ تمت التسوية – متبقي "&amp;TEXT(P2284,"#,##0")),IF(P2284&gt;0,"متبقي "&amp;TEXT(P2284,"#,##0"),"✔ متوازنة"))))),IF(R2284=0,"⚠ أضف سطر عهدة أولًا",IF(OR(C2284="",N(G2284)=0),"⚠ أكمل التاريخ والقيمة",IF(S2284="","⚠ التاريخ خارج السنة المالية",IF(H2284="","⚠ اختر بند الموازنة",IF(I2284="مرفوض","✖ مرفوض من المدير",IF(I2284&lt;&gt;"موافق","⏳ بانتظار موافقة المدير",IF(K2284&lt;&gt;"نعم","⚠ غير مسوى مع الحسابات","✔ معتمد ومسوى")))))))))</f>
        <v/>
      </c>
      <c r="R2284">
        <f>N(R2283)+IF(A2284="عهدة",1,0)</f>
        <v/>
      </c>
      <c r="S2284">
        <f>IF(C2284="","",IF(AND(C2284&gt;=DATE(2026,9,1),C2284&lt;=DATE(2027,8,31)),(YEAR(C2284)-2026)*12+MONTH(C2284)-8,""))</f>
        <v/>
      </c>
      <c r="T2284">
        <f>IF(AND(A2284="مصروف",R2284&gt;0,I2284="موافق",S2284&lt;&gt;"",H2284&lt;&gt;""),N(G2284),0)</f>
        <v/>
      </c>
    </row>
    <row r="2285">
      <c r="A2285" s="19" t="n"/>
      <c r="B2285" s="20">
        <f>IF(A2285="","",IF(R2285=0,"⚠ أضف سطر عهدة أولًا","BDR-"&amp;TEXT(R2285,"000")))</f>
        <v/>
      </c>
      <c r="C2285" s="21" t="n"/>
      <c r="D2285" s="20">
        <f>IF(C2285="","",IF(S2285="","خارج السنة المالية",INDEX(القوائم!$D$2:$D$13,S2285)))</f>
        <v/>
      </c>
      <c r="E2285" s="22" t="n"/>
      <c r="F2285" s="23" t="n"/>
      <c r="G2285" s="23" t="n"/>
      <c r="H2285" s="22" t="n"/>
      <c r="I2285" s="19" t="n"/>
      <c r="J2285" s="21" t="n"/>
      <c r="K2285" s="19" t="n"/>
      <c r="L2285" s="19" t="n"/>
      <c r="M2285" s="21" t="n"/>
      <c r="N2285" s="22" t="n"/>
      <c r="O2285" s="24">
        <f>IF(A2285&lt;&gt;"عهدة","",SUMIFS($G$8:$G$5007,$B$8:$B$5007,B2285,$A$8:$A$5007,"مصروف",$I$8:$I$5007,"&lt;&gt;مرفوض"))</f>
        <v/>
      </c>
      <c r="P2285" s="25">
        <f>IF(A2285&lt;&gt;"عهدة","",N(F2285)-O2285)</f>
        <v/>
      </c>
      <c r="Q2285" s="26">
        <f>IF(A2285="","",IF(A2285="عهدة",IF(N(F2285)=0,"⚠ أدخل قيمة العهدة",IF(P2285&lt;0,"⛔ عجز / زيادة مصروفات "&amp;TEXT(-P2285,"#,##0"),IF(COUNTIFS($B$8:$B$5007,B2285,$A$8:$A$5007,"مصروف",$I$8:$I$5007,"&lt;&gt;مرفوض",$K$8:$K$5007,"&lt;&gt;نعم")&gt;0,"⚠ "&amp;COUNTIFS($B$8:$B$5007,B2285,$A$8:$A$5007,"مصروف",$I$8:$I$5007,"&lt;&gt;مرفوض",$K$8:$K$5007,"&lt;&gt;نعم")&amp;" مصروف غير مسوى",IF(L2285="تمت التسوية",IF(P2285=0,"✔ متوازنة وتمت التسوية","✔ تمت التسوية – متبقي "&amp;TEXT(P2285,"#,##0")),IF(P2285&gt;0,"متبقي "&amp;TEXT(P2285,"#,##0"),"✔ متوازنة"))))),IF(R2285=0,"⚠ أضف سطر عهدة أولًا",IF(OR(C2285="",N(G2285)=0),"⚠ أكمل التاريخ والقيمة",IF(S2285="","⚠ التاريخ خارج السنة المالية",IF(H2285="","⚠ اختر بند الموازنة",IF(I2285="مرفوض","✖ مرفوض من المدير",IF(I2285&lt;&gt;"موافق","⏳ بانتظار موافقة المدير",IF(K2285&lt;&gt;"نعم","⚠ غير مسوى مع الحسابات","✔ معتمد ومسوى")))))))))</f>
        <v/>
      </c>
      <c r="R2285">
        <f>N(R2284)+IF(A2285="عهدة",1,0)</f>
        <v/>
      </c>
      <c r="S2285">
        <f>IF(C2285="","",IF(AND(C2285&gt;=DATE(2026,9,1),C2285&lt;=DATE(2027,8,31)),(YEAR(C2285)-2026)*12+MONTH(C2285)-8,""))</f>
        <v/>
      </c>
      <c r="T2285">
        <f>IF(AND(A2285="مصروف",R2285&gt;0,I2285="موافق",S2285&lt;&gt;"",H2285&lt;&gt;""),N(G2285),0)</f>
        <v/>
      </c>
    </row>
    <row r="2286">
      <c r="A2286" s="19" t="n"/>
      <c r="B2286" s="20">
        <f>IF(A2286="","",IF(R2286=0,"⚠ أضف سطر عهدة أولًا","BDR-"&amp;TEXT(R2286,"000")))</f>
        <v/>
      </c>
      <c r="C2286" s="21" t="n"/>
      <c r="D2286" s="20">
        <f>IF(C2286="","",IF(S2286="","خارج السنة المالية",INDEX(القوائم!$D$2:$D$13,S2286)))</f>
        <v/>
      </c>
      <c r="E2286" s="22" t="n"/>
      <c r="F2286" s="23" t="n"/>
      <c r="G2286" s="23" t="n"/>
      <c r="H2286" s="22" t="n"/>
      <c r="I2286" s="19" t="n"/>
      <c r="J2286" s="21" t="n"/>
      <c r="K2286" s="19" t="n"/>
      <c r="L2286" s="19" t="n"/>
      <c r="M2286" s="21" t="n"/>
      <c r="N2286" s="22" t="n"/>
      <c r="O2286" s="24">
        <f>IF(A2286&lt;&gt;"عهدة","",SUMIFS($G$8:$G$5007,$B$8:$B$5007,B2286,$A$8:$A$5007,"مصروف",$I$8:$I$5007,"&lt;&gt;مرفوض"))</f>
        <v/>
      </c>
      <c r="P2286" s="25">
        <f>IF(A2286&lt;&gt;"عهدة","",N(F2286)-O2286)</f>
        <v/>
      </c>
      <c r="Q2286" s="26">
        <f>IF(A2286="","",IF(A2286="عهدة",IF(N(F2286)=0,"⚠ أدخل قيمة العهدة",IF(P2286&lt;0,"⛔ عجز / زيادة مصروفات "&amp;TEXT(-P2286,"#,##0"),IF(COUNTIFS($B$8:$B$5007,B2286,$A$8:$A$5007,"مصروف",$I$8:$I$5007,"&lt;&gt;مرفوض",$K$8:$K$5007,"&lt;&gt;نعم")&gt;0,"⚠ "&amp;COUNTIFS($B$8:$B$5007,B2286,$A$8:$A$5007,"مصروف",$I$8:$I$5007,"&lt;&gt;مرفوض",$K$8:$K$5007,"&lt;&gt;نعم")&amp;" مصروف غير مسوى",IF(L2286="تمت التسوية",IF(P2286=0,"✔ متوازنة وتمت التسوية","✔ تمت التسوية – متبقي "&amp;TEXT(P2286,"#,##0")),IF(P2286&gt;0,"متبقي "&amp;TEXT(P2286,"#,##0"),"✔ متوازنة"))))),IF(R2286=0,"⚠ أضف سطر عهدة أولًا",IF(OR(C2286="",N(G2286)=0),"⚠ أكمل التاريخ والقيمة",IF(S2286="","⚠ التاريخ خارج السنة المالية",IF(H2286="","⚠ اختر بند الموازنة",IF(I2286="مرفوض","✖ مرفوض من المدير",IF(I2286&lt;&gt;"موافق","⏳ بانتظار موافقة المدير",IF(K2286&lt;&gt;"نعم","⚠ غير مسوى مع الحسابات","✔ معتمد ومسوى")))))))))</f>
        <v/>
      </c>
      <c r="R2286">
        <f>N(R2285)+IF(A2286="عهدة",1,0)</f>
        <v/>
      </c>
      <c r="S2286">
        <f>IF(C2286="","",IF(AND(C2286&gt;=DATE(2026,9,1),C2286&lt;=DATE(2027,8,31)),(YEAR(C2286)-2026)*12+MONTH(C2286)-8,""))</f>
        <v/>
      </c>
      <c r="T2286">
        <f>IF(AND(A2286="مصروف",R2286&gt;0,I2286="موافق",S2286&lt;&gt;"",H2286&lt;&gt;""),N(G2286),0)</f>
        <v/>
      </c>
    </row>
    <row r="2287">
      <c r="A2287" s="19" t="n"/>
      <c r="B2287" s="20">
        <f>IF(A2287="","",IF(R2287=0,"⚠ أضف سطر عهدة أولًا","BDR-"&amp;TEXT(R2287,"000")))</f>
        <v/>
      </c>
      <c r="C2287" s="21" t="n"/>
      <c r="D2287" s="20">
        <f>IF(C2287="","",IF(S2287="","خارج السنة المالية",INDEX(القوائم!$D$2:$D$13,S2287)))</f>
        <v/>
      </c>
      <c r="E2287" s="22" t="n"/>
      <c r="F2287" s="23" t="n"/>
      <c r="G2287" s="23" t="n"/>
      <c r="H2287" s="22" t="n"/>
      <c r="I2287" s="19" t="n"/>
      <c r="J2287" s="21" t="n"/>
      <c r="K2287" s="19" t="n"/>
      <c r="L2287" s="19" t="n"/>
      <c r="M2287" s="21" t="n"/>
      <c r="N2287" s="22" t="n"/>
      <c r="O2287" s="24">
        <f>IF(A2287&lt;&gt;"عهدة","",SUMIFS($G$8:$G$5007,$B$8:$B$5007,B2287,$A$8:$A$5007,"مصروف",$I$8:$I$5007,"&lt;&gt;مرفوض"))</f>
        <v/>
      </c>
      <c r="P2287" s="25">
        <f>IF(A2287&lt;&gt;"عهدة","",N(F2287)-O2287)</f>
        <v/>
      </c>
      <c r="Q2287" s="26">
        <f>IF(A2287="","",IF(A2287="عهدة",IF(N(F2287)=0,"⚠ أدخل قيمة العهدة",IF(P2287&lt;0,"⛔ عجز / زيادة مصروفات "&amp;TEXT(-P2287,"#,##0"),IF(COUNTIFS($B$8:$B$5007,B2287,$A$8:$A$5007,"مصروف",$I$8:$I$5007,"&lt;&gt;مرفوض",$K$8:$K$5007,"&lt;&gt;نعم")&gt;0,"⚠ "&amp;COUNTIFS($B$8:$B$5007,B2287,$A$8:$A$5007,"مصروف",$I$8:$I$5007,"&lt;&gt;مرفوض",$K$8:$K$5007,"&lt;&gt;نعم")&amp;" مصروف غير مسوى",IF(L2287="تمت التسوية",IF(P2287=0,"✔ متوازنة وتمت التسوية","✔ تمت التسوية – متبقي "&amp;TEXT(P2287,"#,##0")),IF(P2287&gt;0,"متبقي "&amp;TEXT(P2287,"#,##0"),"✔ متوازنة"))))),IF(R2287=0,"⚠ أضف سطر عهدة أولًا",IF(OR(C2287="",N(G2287)=0),"⚠ أكمل التاريخ والقيمة",IF(S2287="","⚠ التاريخ خارج السنة المالية",IF(H2287="","⚠ اختر بند الموازنة",IF(I2287="مرفوض","✖ مرفوض من المدير",IF(I2287&lt;&gt;"موافق","⏳ بانتظار موافقة المدير",IF(K2287&lt;&gt;"نعم","⚠ غير مسوى مع الحسابات","✔ معتمد ومسوى")))))))))</f>
        <v/>
      </c>
      <c r="R2287">
        <f>N(R2286)+IF(A2287="عهدة",1,0)</f>
        <v/>
      </c>
      <c r="S2287">
        <f>IF(C2287="","",IF(AND(C2287&gt;=DATE(2026,9,1),C2287&lt;=DATE(2027,8,31)),(YEAR(C2287)-2026)*12+MONTH(C2287)-8,""))</f>
        <v/>
      </c>
      <c r="T2287">
        <f>IF(AND(A2287="مصروف",R2287&gt;0,I2287="موافق",S2287&lt;&gt;"",H2287&lt;&gt;""),N(G2287),0)</f>
        <v/>
      </c>
    </row>
    <row r="2288">
      <c r="A2288" s="19" t="n"/>
      <c r="B2288" s="20">
        <f>IF(A2288="","",IF(R2288=0,"⚠ أضف سطر عهدة أولًا","BDR-"&amp;TEXT(R2288,"000")))</f>
        <v/>
      </c>
      <c r="C2288" s="21" t="n"/>
      <c r="D2288" s="20">
        <f>IF(C2288="","",IF(S2288="","خارج السنة المالية",INDEX(القوائم!$D$2:$D$13,S2288)))</f>
        <v/>
      </c>
      <c r="E2288" s="22" t="n"/>
      <c r="F2288" s="23" t="n"/>
      <c r="G2288" s="23" t="n"/>
      <c r="H2288" s="22" t="n"/>
      <c r="I2288" s="19" t="n"/>
      <c r="J2288" s="21" t="n"/>
      <c r="K2288" s="19" t="n"/>
      <c r="L2288" s="19" t="n"/>
      <c r="M2288" s="21" t="n"/>
      <c r="N2288" s="22" t="n"/>
      <c r="O2288" s="24">
        <f>IF(A2288&lt;&gt;"عهدة","",SUMIFS($G$8:$G$5007,$B$8:$B$5007,B2288,$A$8:$A$5007,"مصروف",$I$8:$I$5007,"&lt;&gt;مرفوض"))</f>
        <v/>
      </c>
      <c r="P2288" s="25">
        <f>IF(A2288&lt;&gt;"عهدة","",N(F2288)-O2288)</f>
        <v/>
      </c>
      <c r="Q2288" s="26">
        <f>IF(A2288="","",IF(A2288="عهدة",IF(N(F2288)=0,"⚠ أدخل قيمة العهدة",IF(P2288&lt;0,"⛔ عجز / زيادة مصروفات "&amp;TEXT(-P2288,"#,##0"),IF(COUNTIFS($B$8:$B$5007,B2288,$A$8:$A$5007,"مصروف",$I$8:$I$5007,"&lt;&gt;مرفوض",$K$8:$K$5007,"&lt;&gt;نعم")&gt;0,"⚠ "&amp;COUNTIFS($B$8:$B$5007,B2288,$A$8:$A$5007,"مصروف",$I$8:$I$5007,"&lt;&gt;مرفوض",$K$8:$K$5007,"&lt;&gt;نعم")&amp;" مصروف غير مسوى",IF(L2288="تمت التسوية",IF(P2288=0,"✔ متوازنة وتمت التسوية","✔ تمت التسوية – متبقي "&amp;TEXT(P2288,"#,##0")),IF(P2288&gt;0,"متبقي "&amp;TEXT(P2288,"#,##0"),"✔ متوازنة"))))),IF(R2288=0,"⚠ أضف سطر عهدة أولًا",IF(OR(C2288="",N(G2288)=0),"⚠ أكمل التاريخ والقيمة",IF(S2288="","⚠ التاريخ خارج السنة المالية",IF(H2288="","⚠ اختر بند الموازنة",IF(I2288="مرفوض","✖ مرفوض من المدير",IF(I2288&lt;&gt;"موافق","⏳ بانتظار موافقة المدير",IF(K2288&lt;&gt;"نعم","⚠ غير مسوى مع الحسابات","✔ معتمد ومسوى")))))))))</f>
        <v/>
      </c>
      <c r="R2288">
        <f>N(R2287)+IF(A2288="عهدة",1,0)</f>
        <v/>
      </c>
      <c r="S2288">
        <f>IF(C2288="","",IF(AND(C2288&gt;=DATE(2026,9,1),C2288&lt;=DATE(2027,8,31)),(YEAR(C2288)-2026)*12+MONTH(C2288)-8,""))</f>
        <v/>
      </c>
      <c r="T2288">
        <f>IF(AND(A2288="مصروف",R2288&gt;0,I2288="موافق",S2288&lt;&gt;"",H2288&lt;&gt;""),N(G2288),0)</f>
        <v/>
      </c>
    </row>
    <row r="2289">
      <c r="A2289" s="19" t="n"/>
      <c r="B2289" s="20">
        <f>IF(A2289="","",IF(R2289=0,"⚠ أضف سطر عهدة أولًا","BDR-"&amp;TEXT(R2289,"000")))</f>
        <v/>
      </c>
      <c r="C2289" s="21" t="n"/>
      <c r="D2289" s="20">
        <f>IF(C2289="","",IF(S2289="","خارج السنة المالية",INDEX(القوائم!$D$2:$D$13,S2289)))</f>
        <v/>
      </c>
      <c r="E2289" s="22" t="n"/>
      <c r="F2289" s="23" t="n"/>
      <c r="G2289" s="23" t="n"/>
      <c r="H2289" s="22" t="n"/>
      <c r="I2289" s="19" t="n"/>
      <c r="J2289" s="21" t="n"/>
      <c r="K2289" s="19" t="n"/>
      <c r="L2289" s="19" t="n"/>
      <c r="M2289" s="21" t="n"/>
      <c r="N2289" s="22" t="n"/>
      <c r="O2289" s="24">
        <f>IF(A2289&lt;&gt;"عهدة","",SUMIFS($G$8:$G$5007,$B$8:$B$5007,B2289,$A$8:$A$5007,"مصروف",$I$8:$I$5007,"&lt;&gt;مرفوض"))</f>
        <v/>
      </c>
      <c r="P2289" s="25">
        <f>IF(A2289&lt;&gt;"عهدة","",N(F2289)-O2289)</f>
        <v/>
      </c>
      <c r="Q2289" s="26">
        <f>IF(A2289="","",IF(A2289="عهدة",IF(N(F2289)=0,"⚠ أدخل قيمة العهدة",IF(P2289&lt;0,"⛔ عجز / زيادة مصروفات "&amp;TEXT(-P2289,"#,##0"),IF(COUNTIFS($B$8:$B$5007,B2289,$A$8:$A$5007,"مصروف",$I$8:$I$5007,"&lt;&gt;مرفوض",$K$8:$K$5007,"&lt;&gt;نعم")&gt;0,"⚠ "&amp;COUNTIFS($B$8:$B$5007,B2289,$A$8:$A$5007,"مصروف",$I$8:$I$5007,"&lt;&gt;مرفوض",$K$8:$K$5007,"&lt;&gt;نعم")&amp;" مصروف غير مسوى",IF(L2289="تمت التسوية",IF(P2289=0,"✔ متوازنة وتمت التسوية","✔ تمت التسوية – متبقي "&amp;TEXT(P2289,"#,##0")),IF(P2289&gt;0,"متبقي "&amp;TEXT(P2289,"#,##0"),"✔ متوازنة"))))),IF(R2289=0,"⚠ أضف سطر عهدة أولًا",IF(OR(C2289="",N(G2289)=0),"⚠ أكمل التاريخ والقيمة",IF(S2289="","⚠ التاريخ خارج السنة المالية",IF(H2289="","⚠ اختر بند الموازنة",IF(I2289="مرفوض","✖ مرفوض من المدير",IF(I2289&lt;&gt;"موافق","⏳ بانتظار موافقة المدير",IF(K2289&lt;&gt;"نعم","⚠ غير مسوى مع الحسابات","✔ معتمد ومسوى")))))))))</f>
        <v/>
      </c>
      <c r="R2289">
        <f>N(R2288)+IF(A2289="عهدة",1,0)</f>
        <v/>
      </c>
      <c r="S2289">
        <f>IF(C2289="","",IF(AND(C2289&gt;=DATE(2026,9,1),C2289&lt;=DATE(2027,8,31)),(YEAR(C2289)-2026)*12+MONTH(C2289)-8,""))</f>
        <v/>
      </c>
      <c r="T2289">
        <f>IF(AND(A2289="مصروف",R2289&gt;0,I2289="موافق",S2289&lt;&gt;"",H2289&lt;&gt;""),N(G2289),0)</f>
        <v/>
      </c>
    </row>
    <row r="2290">
      <c r="A2290" s="19" t="n"/>
      <c r="B2290" s="20">
        <f>IF(A2290="","",IF(R2290=0,"⚠ أضف سطر عهدة أولًا","BDR-"&amp;TEXT(R2290,"000")))</f>
        <v/>
      </c>
      <c r="C2290" s="21" t="n"/>
      <c r="D2290" s="20">
        <f>IF(C2290="","",IF(S2290="","خارج السنة المالية",INDEX(القوائم!$D$2:$D$13,S2290)))</f>
        <v/>
      </c>
      <c r="E2290" s="22" t="n"/>
      <c r="F2290" s="23" t="n"/>
      <c r="G2290" s="23" t="n"/>
      <c r="H2290" s="22" t="n"/>
      <c r="I2290" s="19" t="n"/>
      <c r="J2290" s="21" t="n"/>
      <c r="K2290" s="19" t="n"/>
      <c r="L2290" s="19" t="n"/>
      <c r="M2290" s="21" t="n"/>
      <c r="N2290" s="22" t="n"/>
      <c r="O2290" s="24">
        <f>IF(A2290&lt;&gt;"عهدة","",SUMIFS($G$8:$G$5007,$B$8:$B$5007,B2290,$A$8:$A$5007,"مصروف",$I$8:$I$5007,"&lt;&gt;مرفوض"))</f>
        <v/>
      </c>
      <c r="P2290" s="25">
        <f>IF(A2290&lt;&gt;"عهدة","",N(F2290)-O2290)</f>
        <v/>
      </c>
      <c r="Q2290" s="26">
        <f>IF(A2290="","",IF(A2290="عهدة",IF(N(F2290)=0,"⚠ أدخل قيمة العهدة",IF(P2290&lt;0,"⛔ عجز / زيادة مصروفات "&amp;TEXT(-P2290,"#,##0"),IF(COUNTIFS($B$8:$B$5007,B2290,$A$8:$A$5007,"مصروف",$I$8:$I$5007,"&lt;&gt;مرفوض",$K$8:$K$5007,"&lt;&gt;نعم")&gt;0,"⚠ "&amp;COUNTIFS($B$8:$B$5007,B2290,$A$8:$A$5007,"مصروف",$I$8:$I$5007,"&lt;&gt;مرفوض",$K$8:$K$5007,"&lt;&gt;نعم")&amp;" مصروف غير مسوى",IF(L2290="تمت التسوية",IF(P2290=0,"✔ متوازنة وتمت التسوية","✔ تمت التسوية – متبقي "&amp;TEXT(P2290,"#,##0")),IF(P2290&gt;0,"متبقي "&amp;TEXT(P2290,"#,##0"),"✔ متوازنة"))))),IF(R2290=0,"⚠ أضف سطر عهدة أولًا",IF(OR(C2290="",N(G2290)=0),"⚠ أكمل التاريخ والقيمة",IF(S2290="","⚠ التاريخ خارج السنة المالية",IF(H2290="","⚠ اختر بند الموازنة",IF(I2290="مرفوض","✖ مرفوض من المدير",IF(I2290&lt;&gt;"موافق","⏳ بانتظار موافقة المدير",IF(K2290&lt;&gt;"نعم","⚠ غير مسوى مع الحسابات","✔ معتمد ومسوى")))))))))</f>
        <v/>
      </c>
      <c r="R2290">
        <f>N(R2289)+IF(A2290="عهدة",1,0)</f>
        <v/>
      </c>
      <c r="S2290">
        <f>IF(C2290="","",IF(AND(C2290&gt;=DATE(2026,9,1),C2290&lt;=DATE(2027,8,31)),(YEAR(C2290)-2026)*12+MONTH(C2290)-8,""))</f>
        <v/>
      </c>
      <c r="T2290">
        <f>IF(AND(A2290="مصروف",R2290&gt;0,I2290="موافق",S2290&lt;&gt;"",H2290&lt;&gt;""),N(G2290),0)</f>
        <v/>
      </c>
    </row>
    <row r="2291">
      <c r="A2291" s="19" t="n"/>
      <c r="B2291" s="20">
        <f>IF(A2291="","",IF(R2291=0,"⚠ أضف سطر عهدة أولًا","BDR-"&amp;TEXT(R2291,"000")))</f>
        <v/>
      </c>
      <c r="C2291" s="21" t="n"/>
      <c r="D2291" s="20">
        <f>IF(C2291="","",IF(S2291="","خارج السنة المالية",INDEX(القوائم!$D$2:$D$13,S2291)))</f>
        <v/>
      </c>
      <c r="E2291" s="22" t="n"/>
      <c r="F2291" s="23" t="n"/>
      <c r="G2291" s="23" t="n"/>
      <c r="H2291" s="22" t="n"/>
      <c r="I2291" s="19" t="n"/>
      <c r="J2291" s="21" t="n"/>
      <c r="K2291" s="19" t="n"/>
      <c r="L2291" s="19" t="n"/>
      <c r="M2291" s="21" t="n"/>
      <c r="N2291" s="22" t="n"/>
      <c r="O2291" s="24">
        <f>IF(A2291&lt;&gt;"عهدة","",SUMIFS($G$8:$G$5007,$B$8:$B$5007,B2291,$A$8:$A$5007,"مصروف",$I$8:$I$5007,"&lt;&gt;مرفوض"))</f>
        <v/>
      </c>
      <c r="P2291" s="25">
        <f>IF(A2291&lt;&gt;"عهدة","",N(F2291)-O2291)</f>
        <v/>
      </c>
      <c r="Q2291" s="26">
        <f>IF(A2291="","",IF(A2291="عهدة",IF(N(F2291)=0,"⚠ أدخل قيمة العهدة",IF(P2291&lt;0,"⛔ عجز / زيادة مصروفات "&amp;TEXT(-P2291,"#,##0"),IF(COUNTIFS($B$8:$B$5007,B2291,$A$8:$A$5007,"مصروف",$I$8:$I$5007,"&lt;&gt;مرفوض",$K$8:$K$5007,"&lt;&gt;نعم")&gt;0,"⚠ "&amp;COUNTIFS($B$8:$B$5007,B2291,$A$8:$A$5007,"مصروف",$I$8:$I$5007,"&lt;&gt;مرفوض",$K$8:$K$5007,"&lt;&gt;نعم")&amp;" مصروف غير مسوى",IF(L2291="تمت التسوية",IF(P2291=0,"✔ متوازنة وتمت التسوية","✔ تمت التسوية – متبقي "&amp;TEXT(P2291,"#,##0")),IF(P2291&gt;0,"متبقي "&amp;TEXT(P2291,"#,##0"),"✔ متوازنة"))))),IF(R2291=0,"⚠ أضف سطر عهدة أولًا",IF(OR(C2291="",N(G2291)=0),"⚠ أكمل التاريخ والقيمة",IF(S2291="","⚠ التاريخ خارج السنة المالية",IF(H2291="","⚠ اختر بند الموازنة",IF(I2291="مرفوض","✖ مرفوض من المدير",IF(I2291&lt;&gt;"موافق","⏳ بانتظار موافقة المدير",IF(K2291&lt;&gt;"نعم","⚠ غير مسوى مع الحسابات","✔ معتمد ومسوى")))))))))</f>
        <v/>
      </c>
      <c r="R2291">
        <f>N(R2290)+IF(A2291="عهدة",1,0)</f>
        <v/>
      </c>
      <c r="S2291">
        <f>IF(C2291="","",IF(AND(C2291&gt;=DATE(2026,9,1),C2291&lt;=DATE(2027,8,31)),(YEAR(C2291)-2026)*12+MONTH(C2291)-8,""))</f>
        <v/>
      </c>
      <c r="T2291">
        <f>IF(AND(A2291="مصروف",R2291&gt;0,I2291="موافق",S2291&lt;&gt;"",H2291&lt;&gt;""),N(G2291),0)</f>
        <v/>
      </c>
    </row>
    <row r="2292">
      <c r="A2292" s="19" t="n"/>
      <c r="B2292" s="20">
        <f>IF(A2292="","",IF(R2292=0,"⚠ أضف سطر عهدة أولًا","BDR-"&amp;TEXT(R2292,"000")))</f>
        <v/>
      </c>
      <c r="C2292" s="21" t="n"/>
      <c r="D2292" s="20">
        <f>IF(C2292="","",IF(S2292="","خارج السنة المالية",INDEX(القوائم!$D$2:$D$13,S2292)))</f>
        <v/>
      </c>
      <c r="E2292" s="22" t="n"/>
      <c r="F2292" s="23" t="n"/>
      <c r="G2292" s="23" t="n"/>
      <c r="H2292" s="22" t="n"/>
      <c r="I2292" s="19" t="n"/>
      <c r="J2292" s="21" t="n"/>
      <c r="K2292" s="19" t="n"/>
      <c r="L2292" s="19" t="n"/>
      <c r="M2292" s="21" t="n"/>
      <c r="N2292" s="22" t="n"/>
      <c r="O2292" s="24">
        <f>IF(A2292&lt;&gt;"عهدة","",SUMIFS($G$8:$G$5007,$B$8:$B$5007,B2292,$A$8:$A$5007,"مصروف",$I$8:$I$5007,"&lt;&gt;مرفوض"))</f>
        <v/>
      </c>
      <c r="P2292" s="25">
        <f>IF(A2292&lt;&gt;"عهدة","",N(F2292)-O2292)</f>
        <v/>
      </c>
      <c r="Q2292" s="26">
        <f>IF(A2292="","",IF(A2292="عهدة",IF(N(F2292)=0,"⚠ أدخل قيمة العهدة",IF(P2292&lt;0,"⛔ عجز / زيادة مصروفات "&amp;TEXT(-P2292,"#,##0"),IF(COUNTIFS($B$8:$B$5007,B2292,$A$8:$A$5007,"مصروف",$I$8:$I$5007,"&lt;&gt;مرفوض",$K$8:$K$5007,"&lt;&gt;نعم")&gt;0,"⚠ "&amp;COUNTIFS($B$8:$B$5007,B2292,$A$8:$A$5007,"مصروف",$I$8:$I$5007,"&lt;&gt;مرفوض",$K$8:$K$5007,"&lt;&gt;نعم")&amp;" مصروف غير مسوى",IF(L2292="تمت التسوية",IF(P2292=0,"✔ متوازنة وتمت التسوية","✔ تمت التسوية – متبقي "&amp;TEXT(P2292,"#,##0")),IF(P2292&gt;0,"متبقي "&amp;TEXT(P2292,"#,##0"),"✔ متوازنة"))))),IF(R2292=0,"⚠ أضف سطر عهدة أولًا",IF(OR(C2292="",N(G2292)=0),"⚠ أكمل التاريخ والقيمة",IF(S2292="","⚠ التاريخ خارج السنة المالية",IF(H2292="","⚠ اختر بند الموازنة",IF(I2292="مرفوض","✖ مرفوض من المدير",IF(I2292&lt;&gt;"موافق","⏳ بانتظار موافقة المدير",IF(K2292&lt;&gt;"نعم","⚠ غير مسوى مع الحسابات","✔ معتمد ومسوى")))))))))</f>
        <v/>
      </c>
      <c r="R2292">
        <f>N(R2291)+IF(A2292="عهدة",1,0)</f>
        <v/>
      </c>
      <c r="S2292">
        <f>IF(C2292="","",IF(AND(C2292&gt;=DATE(2026,9,1),C2292&lt;=DATE(2027,8,31)),(YEAR(C2292)-2026)*12+MONTH(C2292)-8,""))</f>
        <v/>
      </c>
      <c r="T2292">
        <f>IF(AND(A2292="مصروف",R2292&gt;0,I2292="موافق",S2292&lt;&gt;"",H2292&lt;&gt;""),N(G2292),0)</f>
        <v/>
      </c>
    </row>
    <row r="2293">
      <c r="A2293" s="19" t="n"/>
      <c r="B2293" s="20">
        <f>IF(A2293="","",IF(R2293=0,"⚠ أضف سطر عهدة أولًا","BDR-"&amp;TEXT(R2293,"000")))</f>
        <v/>
      </c>
      <c r="C2293" s="21" t="n"/>
      <c r="D2293" s="20">
        <f>IF(C2293="","",IF(S2293="","خارج السنة المالية",INDEX(القوائم!$D$2:$D$13,S2293)))</f>
        <v/>
      </c>
      <c r="E2293" s="22" t="n"/>
      <c r="F2293" s="23" t="n"/>
      <c r="G2293" s="23" t="n"/>
      <c r="H2293" s="22" t="n"/>
      <c r="I2293" s="19" t="n"/>
      <c r="J2293" s="21" t="n"/>
      <c r="K2293" s="19" t="n"/>
      <c r="L2293" s="19" t="n"/>
      <c r="M2293" s="21" t="n"/>
      <c r="N2293" s="22" t="n"/>
      <c r="O2293" s="24">
        <f>IF(A2293&lt;&gt;"عهدة","",SUMIFS($G$8:$G$5007,$B$8:$B$5007,B2293,$A$8:$A$5007,"مصروف",$I$8:$I$5007,"&lt;&gt;مرفوض"))</f>
        <v/>
      </c>
      <c r="P2293" s="25">
        <f>IF(A2293&lt;&gt;"عهدة","",N(F2293)-O2293)</f>
        <v/>
      </c>
      <c r="Q2293" s="26">
        <f>IF(A2293="","",IF(A2293="عهدة",IF(N(F2293)=0,"⚠ أدخل قيمة العهدة",IF(P2293&lt;0,"⛔ عجز / زيادة مصروفات "&amp;TEXT(-P2293,"#,##0"),IF(COUNTIFS($B$8:$B$5007,B2293,$A$8:$A$5007,"مصروف",$I$8:$I$5007,"&lt;&gt;مرفوض",$K$8:$K$5007,"&lt;&gt;نعم")&gt;0,"⚠ "&amp;COUNTIFS($B$8:$B$5007,B2293,$A$8:$A$5007,"مصروف",$I$8:$I$5007,"&lt;&gt;مرفوض",$K$8:$K$5007,"&lt;&gt;نعم")&amp;" مصروف غير مسوى",IF(L2293="تمت التسوية",IF(P2293=0,"✔ متوازنة وتمت التسوية","✔ تمت التسوية – متبقي "&amp;TEXT(P2293,"#,##0")),IF(P2293&gt;0,"متبقي "&amp;TEXT(P2293,"#,##0"),"✔ متوازنة"))))),IF(R2293=0,"⚠ أضف سطر عهدة أولًا",IF(OR(C2293="",N(G2293)=0),"⚠ أكمل التاريخ والقيمة",IF(S2293="","⚠ التاريخ خارج السنة المالية",IF(H2293="","⚠ اختر بند الموازنة",IF(I2293="مرفوض","✖ مرفوض من المدير",IF(I2293&lt;&gt;"موافق","⏳ بانتظار موافقة المدير",IF(K2293&lt;&gt;"نعم","⚠ غير مسوى مع الحسابات","✔ معتمد ومسوى")))))))))</f>
        <v/>
      </c>
      <c r="R2293">
        <f>N(R2292)+IF(A2293="عهدة",1,0)</f>
        <v/>
      </c>
      <c r="S2293">
        <f>IF(C2293="","",IF(AND(C2293&gt;=DATE(2026,9,1),C2293&lt;=DATE(2027,8,31)),(YEAR(C2293)-2026)*12+MONTH(C2293)-8,""))</f>
        <v/>
      </c>
      <c r="T2293">
        <f>IF(AND(A2293="مصروف",R2293&gt;0,I2293="موافق",S2293&lt;&gt;"",H2293&lt;&gt;""),N(G2293),0)</f>
        <v/>
      </c>
    </row>
    <row r="2294">
      <c r="A2294" s="19" t="n"/>
      <c r="B2294" s="20">
        <f>IF(A2294="","",IF(R2294=0,"⚠ أضف سطر عهدة أولًا","BDR-"&amp;TEXT(R2294,"000")))</f>
        <v/>
      </c>
      <c r="C2294" s="21" t="n"/>
      <c r="D2294" s="20">
        <f>IF(C2294="","",IF(S2294="","خارج السنة المالية",INDEX(القوائم!$D$2:$D$13,S2294)))</f>
        <v/>
      </c>
      <c r="E2294" s="22" t="n"/>
      <c r="F2294" s="23" t="n"/>
      <c r="G2294" s="23" t="n"/>
      <c r="H2294" s="22" t="n"/>
      <c r="I2294" s="19" t="n"/>
      <c r="J2294" s="21" t="n"/>
      <c r="K2294" s="19" t="n"/>
      <c r="L2294" s="19" t="n"/>
      <c r="M2294" s="21" t="n"/>
      <c r="N2294" s="22" t="n"/>
      <c r="O2294" s="24">
        <f>IF(A2294&lt;&gt;"عهدة","",SUMIFS($G$8:$G$5007,$B$8:$B$5007,B2294,$A$8:$A$5007,"مصروف",$I$8:$I$5007,"&lt;&gt;مرفوض"))</f>
        <v/>
      </c>
      <c r="P2294" s="25">
        <f>IF(A2294&lt;&gt;"عهدة","",N(F2294)-O2294)</f>
        <v/>
      </c>
      <c r="Q2294" s="26">
        <f>IF(A2294="","",IF(A2294="عهدة",IF(N(F2294)=0,"⚠ أدخل قيمة العهدة",IF(P2294&lt;0,"⛔ عجز / زيادة مصروفات "&amp;TEXT(-P2294,"#,##0"),IF(COUNTIFS($B$8:$B$5007,B2294,$A$8:$A$5007,"مصروف",$I$8:$I$5007,"&lt;&gt;مرفوض",$K$8:$K$5007,"&lt;&gt;نعم")&gt;0,"⚠ "&amp;COUNTIFS($B$8:$B$5007,B2294,$A$8:$A$5007,"مصروف",$I$8:$I$5007,"&lt;&gt;مرفوض",$K$8:$K$5007,"&lt;&gt;نعم")&amp;" مصروف غير مسوى",IF(L2294="تمت التسوية",IF(P2294=0,"✔ متوازنة وتمت التسوية","✔ تمت التسوية – متبقي "&amp;TEXT(P2294,"#,##0")),IF(P2294&gt;0,"متبقي "&amp;TEXT(P2294,"#,##0"),"✔ متوازنة"))))),IF(R2294=0,"⚠ أضف سطر عهدة أولًا",IF(OR(C2294="",N(G2294)=0),"⚠ أكمل التاريخ والقيمة",IF(S2294="","⚠ التاريخ خارج السنة المالية",IF(H2294="","⚠ اختر بند الموازنة",IF(I2294="مرفوض","✖ مرفوض من المدير",IF(I2294&lt;&gt;"موافق","⏳ بانتظار موافقة المدير",IF(K2294&lt;&gt;"نعم","⚠ غير مسوى مع الحسابات","✔ معتمد ومسوى")))))))))</f>
        <v/>
      </c>
      <c r="R2294">
        <f>N(R2293)+IF(A2294="عهدة",1,0)</f>
        <v/>
      </c>
      <c r="S2294">
        <f>IF(C2294="","",IF(AND(C2294&gt;=DATE(2026,9,1),C2294&lt;=DATE(2027,8,31)),(YEAR(C2294)-2026)*12+MONTH(C2294)-8,""))</f>
        <v/>
      </c>
      <c r="T2294">
        <f>IF(AND(A2294="مصروف",R2294&gt;0,I2294="موافق",S2294&lt;&gt;"",H2294&lt;&gt;""),N(G2294),0)</f>
        <v/>
      </c>
    </row>
    <row r="2295">
      <c r="A2295" s="19" t="n"/>
      <c r="B2295" s="20">
        <f>IF(A2295="","",IF(R2295=0,"⚠ أضف سطر عهدة أولًا","BDR-"&amp;TEXT(R2295,"000")))</f>
        <v/>
      </c>
      <c r="C2295" s="21" t="n"/>
      <c r="D2295" s="20">
        <f>IF(C2295="","",IF(S2295="","خارج السنة المالية",INDEX(القوائم!$D$2:$D$13,S2295)))</f>
        <v/>
      </c>
      <c r="E2295" s="22" t="n"/>
      <c r="F2295" s="23" t="n"/>
      <c r="G2295" s="23" t="n"/>
      <c r="H2295" s="22" t="n"/>
      <c r="I2295" s="19" t="n"/>
      <c r="J2295" s="21" t="n"/>
      <c r="K2295" s="19" t="n"/>
      <c r="L2295" s="19" t="n"/>
      <c r="M2295" s="21" t="n"/>
      <c r="N2295" s="22" t="n"/>
      <c r="O2295" s="24">
        <f>IF(A2295&lt;&gt;"عهدة","",SUMIFS($G$8:$G$5007,$B$8:$B$5007,B2295,$A$8:$A$5007,"مصروف",$I$8:$I$5007,"&lt;&gt;مرفوض"))</f>
        <v/>
      </c>
      <c r="P2295" s="25">
        <f>IF(A2295&lt;&gt;"عهدة","",N(F2295)-O2295)</f>
        <v/>
      </c>
      <c r="Q2295" s="26">
        <f>IF(A2295="","",IF(A2295="عهدة",IF(N(F2295)=0,"⚠ أدخل قيمة العهدة",IF(P2295&lt;0,"⛔ عجز / زيادة مصروفات "&amp;TEXT(-P2295,"#,##0"),IF(COUNTIFS($B$8:$B$5007,B2295,$A$8:$A$5007,"مصروف",$I$8:$I$5007,"&lt;&gt;مرفوض",$K$8:$K$5007,"&lt;&gt;نعم")&gt;0,"⚠ "&amp;COUNTIFS($B$8:$B$5007,B2295,$A$8:$A$5007,"مصروف",$I$8:$I$5007,"&lt;&gt;مرفوض",$K$8:$K$5007,"&lt;&gt;نعم")&amp;" مصروف غير مسوى",IF(L2295="تمت التسوية",IF(P2295=0,"✔ متوازنة وتمت التسوية","✔ تمت التسوية – متبقي "&amp;TEXT(P2295,"#,##0")),IF(P2295&gt;0,"متبقي "&amp;TEXT(P2295,"#,##0"),"✔ متوازنة"))))),IF(R2295=0,"⚠ أضف سطر عهدة أولًا",IF(OR(C2295="",N(G2295)=0),"⚠ أكمل التاريخ والقيمة",IF(S2295="","⚠ التاريخ خارج السنة المالية",IF(H2295="","⚠ اختر بند الموازنة",IF(I2295="مرفوض","✖ مرفوض من المدير",IF(I2295&lt;&gt;"موافق","⏳ بانتظار موافقة المدير",IF(K2295&lt;&gt;"نعم","⚠ غير مسوى مع الحسابات","✔ معتمد ومسوى")))))))))</f>
        <v/>
      </c>
      <c r="R2295">
        <f>N(R2294)+IF(A2295="عهدة",1,0)</f>
        <v/>
      </c>
      <c r="S2295">
        <f>IF(C2295="","",IF(AND(C2295&gt;=DATE(2026,9,1),C2295&lt;=DATE(2027,8,31)),(YEAR(C2295)-2026)*12+MONTH(C2295)-8,""))</f>
        <v/>
      </c>
      <c r="T2295">
        <f>IF(AND(A2295="مصروف",R2295&gt;0,I2295="موافق",S2295&lt;&gt;"",H2295&lt;&gt;""),N(G2295),0)</f>
        <v/>
      </c>
    </row>
    <row r="2296">
      <c r="A2296" s="19" t="n"/>
      <c r="B2296" s="20">
        <f>IF(A2296="","",IF(R2296=0,"⚠ أضف سطر عهدة أولًا","BDR-"&amp;TEXT(R2296,"000")))</f>
        <v/>
      </c>
      <c r="C2296" s="21" t="n"/>
      <c r="D2296" s="20">
        <f>IF(C2296="","",IF(S2296="","خارج السنة المالية",INDEX(القوائم!$D$2:$D$13,S2296)))</f>
        <v/>
      </c>
      <c r="E2296" s="22" t="n"/>
      <c r="F2296" s="23" t="n"/>
      <c r="G2296" s="23" t="n"/>
      <c r="H2296" s="22" t="n"/>
      <c r="I2296" s="19" t="n"/>
      <c r="J2296" s="21" t="n"/>
      <c r="K2296" s="19" t="n"/>
      <c r="L2296" s="19" t="n"/>
      <c r="M2296" s="21" t="n"/>
      <c r="N2296" s="22" t="n"/>
      <c r="O2296" s="24">
        <f>IF(A2296&lt;&gt;"عهدة","",SUMIFS($G$8:$G$5007,$B$8:$B$5007,B2296,$A$8:$A$5007,"مصروف",$I$8:$I$5007,"&lt;&gt;مرفوض"))</f>
        <v/>
      </c>
      <c r="P2296" s="25">
        <f>IF(A2296&lt;&gt;"عهدة","",N(F2296)-O2296)</f>
        <v/>
      </c>
      <c r="Q2296" s="26">
        <f>IF(A2296="","",IF(A2296="عهدة",IF(N(F2296)=0,"⚠ أدخل قيمة العهدة",IF(P2296&lt;0,"⛔ عجز / زيادة مصروفات "&amp;TEXT(-P2296,"#,##0"),IF(COUNTIFS($B$8:$B$5007,B2296,$A$8:$A$5007,"مصروف",$I$8:$I$5007,"&lt;&gt;مرفوض",$K$8:$K$5007,"&lt;&gt;نعم")&gt;0,"⚠ "&amp;COUNTIFS($B$8:$B$5007,B2296,$A$8:$A$5007,"مصروف",$I$8:$I$5007,"&lt;&gt;مرفوض",$K$8:$K$5007,"&lt;&gt;نعم")&amp;" مصروف غير مسوى",IF(L2296="تمت التسوية",IF(P2296=0,"✔ متوازنة وتمت التسوية","✔ تمت التسوية – متبقي "&amp;TEXT(P2296,"#,##0")),IF(P2296&gt;0,"متبقي "&amp;TEXT(P2296,"#,##0"),"✔ متوازنة"))))),IF(R2296=0,"⚠ أضف سطر عهدة أولًا",IF(OR(C2296="",N(G2296)=0),"⚠ أكمل التاريخ والقيمة",IF(S2296="","⚠ التاريخ خارج السنة المالية",IF(H2296="","⚠ اختر بند الموازنة",IF(I2296="مرفوض","✖ مرفوض من المدير",IF(I2296&lt;&gt;"موافق","⏳ بانتظار موافقة المدير",IF(K2296&lt;&gt;"نعم","⚠ غير مسوى مع الحسابات","✔ معتمد ومسوى")))))))))</f>
        <v/>
      </c>
      <c r="R2296">
        <f>N(R2295)+IF(A2296="عهدة",1,0)</f>
        <v/>
      </c>
      <c r="S2296">
        <f>IF(C2296="","",IF(AND(C2296&gt;=DATE(2026,9,1),C2296&lt;=DATE(2027,8,31)),(YEAR(C2296)-2026)*12+MONTH(C2296)-8,""))</f>
        <v/>
      </c>
      <c r="T2296">
        <f>IF(AND(A2296="مصروف",R2296&gt;0,I2296="موافق",S2296&lt;&gt;"",H2296&lt;&gt;""),N(G2296),0)</f>
        <v/>
      </c>
    </row>
    <row r="2297">
      <c r="A2297" s="19" t="n"/>
      <c r="B2297" s="20">
        <f>IF(A2297="","",IF(R2297=0,"⚠ أضف سطر عهدة أولًا","BDR-"&amp;TEXT(R2297,"000")))</f>
        <v/>
      </c>
      <c r="C2297" s="21" t="n"/>
      <c r="D2297" s="20">
        <f>IF(C2297="","",IF(S2297="","خارج السنة المالية",INDEX(القوائم!$D$2:$D$13,S2297)))</f>
        <v/>
      </c>
      <c r="E2297" s="22" t="n"/>
      <c r="F2297" s="23" t="n"/>
      <c r="G2297" s="23" t="n"/>
      <c r="H2297" s="22" t="n"/>
      <c r="I2297" s="19" t="n"/>
      <c r="J2297" s="21" t="n"/>
      <c r="K2297" s="19" t="n"/>
      <c r="L2297" s="19" t="n"/>
      <c r="M2297" s="21" t="n"/>
      <c r="N2297" s="22" t="n"/>
      <c r="O2297" s="24">
        <f>IF(A2297&lt;&gt;"عهدة","",SUMIFS($G$8:$G$5007,$B$8:$B$5007,B2297,$A$8:$A$5007,"مصروف",$I$8:$I$5007,"&lt;&gt;مرفوض"))</f>
        <v/>
      </c>
      <c r="P2297" s="25">
        <f>IF(A2297&lt;&gt;"عهدة","",N(F2297)-O2297)</f>
        <v/>
      </c>
      <c r="Q2297" s="26">
        <f>IF(A2297="","",IF(A2297="عهدة",IF(N(F2297)=0,"⚠ أدخل قيمة العهدة",IF(P2297&lt;0,"⛔ عجز / زيادة مصروفات "&amp;TEXT(-P2297,"#,##0"),IF(COUNTIFS($B$8:$B$5007,B2297,$A$8:$A$5007,"مصروف",$I$8:$I$5007,"&lt;&gt;مرفوض",$K$8:$K$5007,"&lt;&gt;نعم")&gt;0,"⚠ "&amp;COUNTIFS($B$8:$B$5007,B2297,$A$8:$A$5007,"مصروف",$I$8:$I$5007,"&lt;&gt;مرفوض",$K$8:$K$5007,"&lt;&gt;نعم")&amp;" مصروف غير مسوى",IF(L2297="تمت التسوية",IF(P2297=0,"✔ متوازنة وتمت التسوية","✔ تمت التسوية – متبقي "&amp;TEXT(P2297,"#,##0")),IF(P2297&gt;0,"متبقي "&amp;TEXT(P2297,"#,##0"),"✔ متوازنة"))))),IF(R2297=0,"⚠ أضف سطر عهدة أولًا",IF(OR(C2297="",N(G2297)=0),"⚠ أكمل التاريخ والقيمة",IF(S2297="","⚠ التاريخ خارج السنة المالية",IF(H2297="","⚠ اختر بند الموازنة",IF(I2297="مرفوض","✖ مرفوض من المدير",IF(I2297&lt;&gt;"موافق","⏳ بانتظار موافقة المدير",IF(K2297&lt;&gt;"نعم","⚠ غير مسوى مع الحسابات","✔ معتمد ومسوى")))))))))</f>
        <v/>
      </c>
      <c r="R2297">
        <f>N(R2296)+IF(A2297="عهدة",1,0)</f>
        <v/>
      </c>
      <c r="S2297">
        <f>IF(C2297="","",IF(AND(C2297&gt;=DATE(2026,9,1),C2297&lt;=DATE(2027,8,31)),(YEAR(C2297)-2026)*12+MONTH(C2297)-8,""))</f>
        <v/>
      </c>
      <c r="T2297">
        <f>IF(AND(A2297="مصروف",R2297&gt;0,I2297="موافق",S2297&lt;&gt;"",H2297&lt;&gt;""),N(G2297),0)</f>
        <v/>
      </c>
    </row>
    <row r="2298">
      <c r="A2298" s="19" t="n"/>
      <c r="B2298" s="20">
        <f>IF(A2298="","",IF(R2298=0,"⚠ أضف سطر عهدة أولًا","BDR-"&amp;TEXT(R2298,"000")))</f>
        <v/>
      </c>
      <c r="C2298" s="21" t="n"/>
      <c r="D2298" s="20">
        <f>IF(C2298="","",IF(S2298="","خارج السنة المالية",INDEX(القوائم!$D$2:$D$13,S2298)))</f>
        <v/>
      </c>
      <c r="E2298" s="22" t="n"/>
      <c r="F2298" s="23" t="n"/>
      <c r="G2298" s="23" t="n"/>
      <c r="H2298" s="22" t="n"/>
      <c r="I2298" s="19" t="n"/>
      <c r="J2298" s="21" t="n"/>
      <c r="K2298" s="19" t="n"/>
      <c r="L2298" s="19" t="n"/>
      <c r="M2298" s="21" t="n"/>
      <c r="N2298" s="22" t="n"/>
      <c r="O2298" s="24">
        <f>IF(A2298&lt;&gt;"عهدة","",SUMIFS($G$8:$G$5007,$B$8:$B$5007,B2298,$A$8:$A$5007,"مصروف",$I$8:$I$5007,"&lt;&gt;مرفوض"))</f>
        <v/>
      </c>
      <c r="P2298" s="25">
        <f>IF(A2298&lt;&gt;"عهدة","",N(F2298)-O2298)</f>
        <v/>
      </c>
      <c r="Q2298" s="26">
        <f>IF(A2298="","",IF(A2298="عهدة",IF(N(F2298)=0,"⚠ أدخل قيمة العهدة",IF(P2298&lt;0,"⛔ عجز / زيادة مصروفات "&amp;TEXT(-P2298,"#,##0"),IF(COUNTIFS($B$8:$B$5007,B2298,$A$8:$A$5007,"مصروف",$I$8:$I$5007,"&lt;&gt;مرفوض",$K$8:$K$5007,"&lt;&gt;نعم")&gt;0,"⚠ "&amp;COUNTIFS($B$8:$B$5007,B2298,$A$8:$A$5007,"مصروف",$I$8:$I$5007,"&lt;&gt;مرفوض",$K$8:$K$5007,"&lt;&gt;نعم")&amp;" مصروف غير مسوى",IF(L2298="تمت التسوية",IF(P2298=0,"✔ متوازنة وتمت التسوية","✔ تمت التسوية – متبقي "&amp;TEXT(P2298,"#,##0")),IF(P2298&gt;0,"متبقي "&amp;TEXT(P2298,"#,##0"),"✔ متوازنة"))))),IF(R2298=0,"⚠ أضف سطر عهدة أولًا",IF(OR(C2298="",N(G2298)=0),"⚠ أكمل التاريخ والقيمة",IF(S2298="","⚠ التاريخ خارج السنة المالية",IF(H2298="","⚠ اختر بند الموازنة",IF(I2298="مرفوض","✖ مرفوض من المدير",IF(I2298&lt;&gt;"موافق","⏳ بانتظار موافقة المدير",IF(K2298&lt;&gt;"نعم","⚠ غير مسوى مع الحسابات","✔ معتمد ومسوى")))))))))</f>
        <v/>
      </c>
      <c r="R2298">
        <f>N(R2297)+IF(A2298="عهدة",1,0)</f>
        <v/>
      </c>
      <c r="S2298">
        <f>IF(C2298="","",IF(AND(C2298&gt;=DATE(2026,9,1),C2298&lt;=DATE(2027,8,31)),(YEAR(C2298)-2026)*12+MONTH(C2298)-8,""))</f>
        <v/>
      </c>
      <c r="T2298">
        <f>IF(AND(A2298="مصروف",R2298&gt;0,I2298="موافق",S2298&lt;&gt;"",H2298&lt;&gt;""),N(G2298),0)</f>
        <v/>
      </c>
    </row>
    <row r="2299">
      <c r="A2299" s="19" t="n"/>
      <c r="B2299" s="20">
        <f>IF(A2299="","",IF(R2299=0,"⚠ أضف سطر عهدة أولًا","BDR-"&amp;TEXT(R2299,"000")))</f>
        <v/>
      </c>
      <c r="C2299" s="21" t="n"/>
      <c r="D2299" s="20">
        <f>IF(C2299="","",IF(S2299="","خارج السنة المالية",INDEX(القوائم!$D$2:$D$13,S2299)))</f>
        <v/>
      </c>
      <c r="E2299" s="22" t="n"/>
      <c r="F2299" s="23" t="n"/>
      <c r="G2299" s="23" t="n"/>
      <c r="H2299" s="22" t="n"/>
      <c r="I2299" s="19" t="n"/>
      <c r="J2299" s="21" t="n"/>
      <c r="K2299" s="19" t="n"/>
      <c r="L2299" s="19" t="n"/>
      <c r="M2299" s="21" t="n"/>
      <c r="N2299" s="22" t="n"/>
      <c r="O2299" s="24">
        <f>IF(A2299&lt;&gt;"عهدة","",SUMIFS($G$8:$G$5007,$B$8:$B$5007,B2299,$A$8:$A$5007,"مصروف",$I$8:$I$5007,"&lt;&gt;مرفوض"))</f>
        <v/>
      </c>
      <c r="P2299" s="25">
        <f>IF(A2299&lt;&gt;"عهدة","",N(F2299)-O2299)</f>
        <v/>
      </c>
      <c r="Q2299" s="26">
        <f>IF(A2299="","",IF(A2299="عهدة",IF(N(F2299)=0,"⚠ أدخل قيمة العهدة",IF(P2299&lt;0,"⛔ عجز / زيادة مصروفات "&amp;TEXT(-P2299,"#,##0"),IF(COUNTIFS($B$8:$B$5007,B2299,$A$8:$A$5007,"مصروف",$I$8:$I$5007,"&lt;&gt;مرفوض",$K$8:$K$5007,"&lt;&gt;نعم")&gt;0,"⚠ "&amp;COUNTIFS($B$8:$B$5007,B2299,$A$8:$A$5007,"مصروف",$I$8:$I$5007,"&lt;&gt;مرفوض",$K$8:$K$5007,"&lt;&gt;نعم")&amp;" مصروف غير مسوى",IF(L2299="تمت التسوية",IF(P2299=0,"✔ متوازنة وتمت التسوية","✔ تمت التسوية – متبقي "&amp;TEXT(P2299,"#,##0")),IF(P2299&gt;0,"متبقي "&amp;TEXT(P2299,"#,##0"),"✔ متوازنة"))))),IF(R2299=0,"⚠ أضف سطر عهدة أولًا",IF(OR(C2299="",N(G2299)=0),"⚠ أكمل التاريخ والقيمة",IF(S2299="","⚠ التاريخ خارج السنة المالية",IF(H2299="","⚠ اختر بند الموازنة",IF(I2299="مرفوض","✖ مرفوض من المدير",IF(I2299&lt;&gt;"موافق","⏳ بانتظار موافقة المدير",IF(K2299&lt;&gt;"نعم","⚠ غير مسوى مع الحسابات","✔ معتمد ومسوى")))))))))</f>
        <v/>
      </c>
      <c r="R2299">
        <f>N(R2298)+IF(A2299="عهدة",1,0)</f>
        <v/>
      </c>
      <c r="S2299">
        <f>IF(C2299="","",IF(AND(C2299&gt;=DATE(2026,9,1),C2299&lt;=DATE(2027,8,31)),(YEAR(C2299)-2026)*12+MONTH(C2299)-8,""))</f>
        <v/>
      </c>
      <c r="T2299">
        <f>IF(AND(A2299="مصروف",R2299&gt;0,I2299="موافق",S2299&lt;&gt;"",H2299&lt;&gt;""),N(G2299),0)</f>
        <v/>
      </c>
    </row>
    <row r="2300">
      <c r="A2300" s="19" t="n"/>
      <c r="B2300" s="20">
        <f>IF(A2300="","",IF(R2300=0,"⚠ أضف سطر عهدة أولًا","BDR-"&amp;TEXT(R2300,"000")))</f>
        <v/>
      </c>
      <c r="C2300" s="21" t="n"/>
      <c r="D2300" s="20">
        <f>IF(C2300="","",IF(S2300="","خارج السنة المالية",INDEX(القوائم!$D$2:$D$13,S2300)))</f>
        <v/>
      </c>
      <c r="E2300" s="22" t="n"/>
      <c r="F2300" s="23" t="n"/>
      <c r="G2300" s="23" t="n"/>
      <c r="H2300" s="22" t="n"/>
      <c r="I2300" s="19" t="n"/>
      <c r="J2300" s="21" t="n"/>
      <c r="K2300" s="19" t="n"/>
      <c r="L2300" s="19" t="n"/>
      <c r="M2300" s="21" t="n"/>
      <c r="N2300" s="22" t="n"/>
      <c r="O2300" s="24">
        <f>IF(A2300&lt;&gt;"عهدة","",SUMIFS($G$8:$G$5007,$B$8:$B$5007,B2300,$A$8:$A$5007,"مصروف",$I$8:$I$5007,"&lt;&gt;مرفوض"))</f>
        <v/>
      </c>
      <c r="P2300" s="25">
        <f>IF(A2300&lt;&gt;"عهدة","",N(F2300)-O2300)</f>
        <v/>
      </c>
      <c r="Q2300" s="26">
        <f>IF(A2300="","",IF(A2300="عهدة",IF(N(F2300)=0,"⚠ أدخل قيمة العهدة",IF(P2300&lt;0,"⛔ عجز / زيادة مصروفات "&amp;TEXT(-P2300,"#,##0"),IF(COUNTIFS($B$8:$B$5007,B2300,$A$8:$A$5007,"مصروف",$I$8:$I$5007,"&lt;&gt;مرفوض",$K$8:$K$5007,"&lt;&gt;نعم")&gt;0,"⚠ "&amp;COUNTIFS($B$8:$B$5007,B2300,$A$8:$A$5007,"مصروف",$I$8:$I$5007,"&lt;&gt;مرفوض",$K$8:$K$5007,"&lt;&gt;نعم")&amp;" مصروف غير مسوى",IF(L2300="تمت التسوية",IF(P2300=0,"✔ متوازنة وتمت التسوية","✔ تمت التسوية – متبقي "&amp;TEXT(P2300,"#,##0")),IF(P2300&gt;0,"متبقي "&amp;TEXT(P2300,"#,##0"),"✔ متوازنة"))))),IF(R2300=0,"⚠ أضف سطر عهدة أولًا",IF(OR(C2300="",N(G2300)=0),"⚠ أكمل التاريخ والقيمة",IF(S2300="","⚠ التاريخ خارج السنة المالية",IF(H2300="","⚠ اختر بند الموازنة",IF(I2300="مرفوض","✖ مرفوض من المدير",IF(I2300&lt;&gt;"موافق","⏳ بانتظار موافقة المدير",IF(K2300&lt;&gt;"نعم","⚠ غير مسوى مع الحسابات","✔ معتمد ومسوى")))))))))</f>
        <v/>
      </c>
      <c r="R2300">
        <f>N(R2299)+IF(A2300="عهدة",1,0)</f>
        <v/>
      </c>
      <c r="S2300">
        <f>IF(C2300="","",IF(AND(C2300&gt;=DATE(2026,9,1),C2300&lt;=DATE(2027,8,31)),(YEAR(C2300)-2026)*12+MONTH(C2300)-8,""))</f>
        <v/>
      </c>
      <c r="T2300">
        <f>IF(AND(A2300="مصروف",R2300&gt;0,I2300="موافق",S2300&lt;&gt;"",H2300&lt;&gt;""),N(G2300),0)</f>
        <v/>
      </c>
    </row>
    <row r="2301">
      <c r="A2301" s="19" t="n"/>
      <c r="B2301" s="20">
        <f>IF(A2301="","",IF(R2301=0,"⚠ أضف سطر عهدة أولًا","BDR-"&amp;TEXT(R2301,"000")))</f>
        <v/>
      </c>
      <c r="C2301" s="21" t="n"/>
      <c r="D2301" s="20">
        <f>IF(C2301="","",IF(S2301="","خارج السنة المالية",INDEX(القوائم!$D$2:$D$13,S2301)))</f>
        <v/>
      </c>
      <c r="E2301" s="22" t="n"/>
      <c r="F2301" s="23" t="n"/>
      <c r="G2301" s="23" t="n"/>
      <c r="H2301" s="22" t="n"/>
      <c r="I2301" s="19" t="n"/>
      <c r="J2301" s="21" t="n"/>
      <c r="K2301" s="19" t="n"/>
      <c r="L2301" s="19" t="n"/>
      <c r="M2301" s="21" t="n"/>
      <c r="N2301" s="22" t="n"/>
      <c r="O2301" s="24">
        <f>IF(A2301&lt;&gt;"عهدة","",SUMIFS($G$8:$G$5007,$B$8:$B$5007,B2301,$A$8:$A$5007,"مصروف",$I$8:$I$5007,"&lt;&gt;مرفوض"))</f>
        <v/>
      </c>
      <c r="P2301" s="25">
        <f>IF(A2301&lt;&gt;"عهدة","",N(F2301)-O2301)</f>
        <v/>
      </c>
      <c r="Q2301" s="26">
        <f>IF(A2301="","",IF(A2301="عهدة",IF(N(F2301)=0,"⚠ أدخل قيمة العهدة",IF(P2301&lt;0,"⛔ عجز / زيادة مصروفات "&amp;TEXT(-P2301,"#,##0"),IF(COUNTIFS($B$8:$B$5007,B2301,$A$8:$A$5007,"مصروف",$I$8:$I$5007,"&lt;&gt;مرفوض",$K$8:$K$5007,"&lt;&gt;نعم")&gt;0,"⚠ "&amp;COUNTIFS($B$8:$B$5007,B2301,$A$8:$A$5007,"مصروف",$I$8:$I$5007,"&lt;&gt;مرفوض",$K$8:$K$5007,"&lt;&gt;نعم")&amp;" مصروف غير مسوى",IF(L2301="تمت التسوية",IF(P2301=0,"✔ متوازنة وتمت التسوية","✔ تمت التسوية – متبقي "&amp;TEXT(P2301,"#,##0")),IF(P2301&gt;0,"متبقي "&amp;TEXT(P2301,"#,##0"),"✔ متوازنة"))))),IF(R2301=0,"⚠ أضف سطر عهدة أولًا",IF(OR(C2301="",N(G2301)=0),"⚠ أكمل التاريخ والقيمة",IF(S2301="","⚠ التاريخ خارج السنة المالية",IF(H2301="","⚠ اختر بند الموازنة",IF(I2301="مرفوض","✖ مرفوض من المدير",IF(I2301&lt;&gt;"موافق","⏳ بانتظار موافقة المدير",IF(K2301&lt;&gt;"نعم","⚠ غير مسوى مع الحسابات","✔ معتمد ومسوى")))))))))</f>
        <v/>
      </c>
      <c r="R2301">
        <f>N(R2300)+IF(A2301="عهدة",1,0)</f>
        <v/>
      </c>
      <c r="S2301">
        <f>IF(C2301="","",IF(AND(C2301&gt;=DATE(2026,9,1),C2301&lt;=DATE(2027,8,31)),(YEAR(C2301)-2026)*12+MONTH(C2301)-8,""))</f>
        <v/>
      </c>
      <c r="T2301">
        <f>IF(AND(A2301="مصروف",R2301&gt;0,I2301="موافق",S2301&lt;&gt;"",H2301&lt;&gt;""),N(G2301),0)</f>
        <v/>
      </c>
    </row>
    <row r="2302">
      <c r="A2302" s="19" t="n"/>
      <c r="B2302" s="20">
        <f>IF(A2302="","",IF(R2302=0,"⚠ أضف سطر عهدة أولًا","BDR-"&amp;TEXT(R2302,"000")))</f>
        <v/>
      </c>
      <c r="C2302" s="21" t="n"/>
      <c r="D2302" s="20">
        <f>IF(C2302="","",IF(S2302="","خارج السنة المالية",INDEX(القوائم!$D$2:$D$13,S2302)))</f>
        <v/>
      </c>
      <c r="E2302" s="22" t="n"/>
      <c r="F2302" s="23" t="n"/>
      <c r="G2302" s="23" t="n"/>
      <c r="H2302" s="22" t="n"/>
      <c r="I2302" s="19" t="n"/>
      <c r="J2302" s="21" t="n"/>
      <c r="K2302" s="19" t="n"/>
      <c r="L2302" s="19" t="n"/>
      <c r="M2302" s="21" t="n"/>
      <c r="N2302" s="22" t="n"/>
      <c r="O2302" s="24">
        <f>IF(A2302&lt;&gt;"عهدة","",SUMIFS($G$8:$G$5007,$B$8:$B$5007,B2302,$A$8:$A$5007,"مصروف",$I$8:$I$5007,"&lt;&gt;مرفوض"))</f>
        <v/>
      </c>
      <c r="P2302" s="25">
        <f>IF(A2302&lt;&gt;"عهدة","",N(F2302)-O2302)</f>
        <v/>
      </c>
      <c r="Q2302" s="26">
        <f>IF(A2302="","",IF(A2302="عهدة",IF(N(F2302)=0,"⚠ أدخل قيمة العهدة",IF(P2302&lt;0,"⛔ عجز / زيادة مصروفات "&amp;TEXT(-P2302,"#,##0"),IF(COUNTIFS($B$8:$B$5007,B2302,$A$8:$A$5007,"مصروف",$I$8:$I$5007,"&lt;&gt;مرفوض",$K$8:$K$5007,"&lt;&gt;نعم")&gt;0,"⚠ "&amp;COUNTIFS($B$8:$B$5007,B2302,$A$8:$A$5007,"مصروف",$I$8:$I$5007,"&lt;&gt;مرفوض",$K$8:$K$5007,"&lt;&gt;نعم")&amp;" مصروف غير مسوى",IF(L2302="تمت التسوية",IF(P2302=0,"✔ متوازنة وتمت التسوية","✔ تمت التسوية – متبقي "&amp;TEXT(P2302,"#,##0")),IF(P2302&gt;0,"متبقي "&amp;TEXT(P2302,"#,##0"),"✔ متوازنة"))))),IF(R2302=0,"⚠ أضف سطر عهدة أولًا",IF(OR(C2302="",N(G2302)=0),"⚠ أكمل التاريخ والقيمة",IF(S2302="","⚠ التاريخ خارج السنة المالية",IF(H2302="","⚠ اختر بند الموازنة",IF(I2302="مرفوض","✖ مرفوض من المدير",IF(I2302&lt;&gt;"موافق","⏳ بانتظار موافقة المدير",IF(K2302&lt;&gt;"نعم","⚠ غير مسوى مع الحسابات","✔ معتمد ومسوى")))))))))</f>
        <v/>
      </c>
      <c r="R2302">
        <f>N(R2301)+IF(A2302="عهدة",1,0)</f>
        <v/>
      </c>
      <c r="S2302">
        <f>IF(C2302="","",IF(AND(C2302&gt;=DATE(2026,9,1),C2302&lt;=DATE(2027,8,31)),(YEAR(C2302)-2026)*12+MONTH(C2302)-8,""))</f>
        <v/>
      </c>
      <c r="T2302">
        <f>IF(AND(A2302="مصروف",R2302&gt;0,I2302="موافق",S2302&lt;&gt;"",H2302&lt;&gt;""),N(G2302),0)</f>
        <v/>
      </c>
    </row>
    <row r="2303">
      <c r="A2303" s="19" t="n"/>
      <c r="B2303" s="20">
        <f>IF(A2303="","",IF(R2303=0,"⚠ أضف سطر عهدة أولًا","BDR-"&amp;TEXT(R2303,"000")))</f>
        <v/>
      </c>
      <c r="C2303" s="21" t="n"/>
      <c r="D2303" s="20">
        <f>IF(C2303="","",IF(S2303="","خارج السنة المالية",INDEX(القوائم!$D$2:$D$13,S2303)))</f>
        <v/>
      </c>
      <c r="E2303" s="22" t="n"/>
      <c r="F2303" s="23" t="n"/>
      <c r="G2303" s="23" t="n"/>
      <c r="H2303" s="22" t="n"/>
      <c r="I2303" s="19" t="n"/>
      <c r="J2303" s="21" t="n"/>
      <c r="K2303" s="19" t="n"/>
      <c r="L2303" s="19" t="n"/>
      <c r="M2303" s="21" t="n"/>
      <c r="N2303" s="22" t="n"/>
      <c r="O2303" s="24">
        <f>IF(A2303&lt;&gt;"عهدة","",SUMIFS($G$8:$G$5007,$B$8:$B$5007,B2303,$A$8:$A$5007,"مصروف",$I$8:$I$5007,"&lt;&gt;مرفوض"))</f>
        <v/>
      </c>
      <c r="P2303" s="25">
        <f>IF(A2303&lt;&gt;"عهدة","",N(F2303)-O2303)</f>
        <v/>
      </c>
      <c r="Q2303" s="26">
        <f>IF(A2303="","",IF(A2303="عهدة",IF(N(F2303)=0,"⚠ أدخل قيمة العهدة",IF(P2303&lt;0,"⛔ عجز / زيادة مصروفات "&amp;TEXT(-P2303,"#,##0"),IF(COUNTIFS($B$8:$B$5007,B2303,$A$8:$A$5007,"مصروف",$I$8:$I$5007,"&lt;&gt;مرفوض",$K$8:$K$5007,"&lt;&gt;نعم")&gt;0,"⚠ "&amp;COUNTIFS($B$8:$B$5007,B2303,$A$8:$A$5007,"مصروف",$I$8:$I$5007,"&lt;&gt;مرفوض",$K$8:$K$5007,"&lt;&gt;نعم")&amp;" مصروف غير مسوى",IF(L2303="تمت التسوية",IF(P2303=0,"✔ متوازنة وتمت التسوية","✔ تمت التسوية – متبقي "&amp;TEXT(P2303,"#,##0")),IF(P2303&gt;0,"متبقي "&amp;TEXT(P2303,"#,##0"),"✔ متوازنة"))))),IF(R2303=0,"⚠ أضف سطر عهدة أولًا",IF(OR(C2303="",N(G2303)=0),"⚠ أكمل التاريخ والقيمة",IF(S2303="","⚠ التاريخ خارج السنة المالية",IF(H2303="","⚠ اختر بند الموازنة",IF(I2303="مرفوض","✖ مرفوض من المدير",IF(I2303&lt;&gt;"موافق","⏳ بانتظار موافقة المدير",IF(K2303&lt;&gt;"نعم","⚠ غير مسوى مع الحسابات","✔ معتمد ومسوى")))))))))</f>
        <v/>
      </c>
      <c r="R2303">
        <f>N(R2302)+IF(A2303="عهدة",1,0)</f>
        <v/>
      </c>
      <c r="S2303">
        <f>IF(C2303="","",IF(AND(C2303&gt;=DATE(2026,9,1),C2303&lt;=DATE(2027,8,31)),(YEAR(C2303)-2026)*12+MONTH(C2303)-8,""))</f>
        <v/>
      </c>
      <c r="T2303">
        <f>IF(AND(A2303="مصروف",R2303&gt;0,I2303="موافق",S2303&lt;&gt;"",H2303&lt;&gt;""),N(G2303),0)</f>
        <v/>
      </c>
    </row>
    <row r="2304">
      <c r="A2304" s="19" t="n"/>
      <c r="B2304" s="20">
        <f>IF(A2304="","",IF(R2304=0,"⚠ أضف سطر عهدة أولًا","BDR-"&amp;TEXT(R2304,"000")))</f>
        <v/>
      </c>
      <c r="C2304" s="21" t="n"/>
      <c r="D2304" s="20">
        <f>IF(C2304="","",IF(S2304="","خارج السنة المالية",INDEX(القوائم!$D$2:$D$13,S2304)))</f>
        <v/>
      </c>
      <c r="E2304" s="22" t="n"/>
      <c r="F2304" s="23" t="n"/>
      <c r="G2304" s="23" t="n"/>
      <c r="H2304" s="22" t="n"/>
      <c r="I2304" s="19" t="n"/>
      <c r="J2304" s="21" t="n"/>
      <c r="K2304" s="19" t="n"/>
      <c r="L2304" s="19" t="n"/>
      <c r="M2304" s="21" t="n"/>
      <c r="N2304" s="22" t="n"/>
      <c r="O2304" s="24">
        <f>IF(A2304&lt;&gt;"عهدة","",SUMIFS($G$8:$G$5007,$B$8:$B$5007,B2304,$A$8:$A$5007,"مصروف",$I$8:$I$5007,"&lt;&gt;مرفوض"))</f>
        <v/>
      </c>
      <c r="P2304" s="25">
        <f>IF(A2304&lt;&gt;"عهدة","",N(F2304)-O2304)</f>
        <v/>
      </c>
      <c r="Q2304" s="26">
        <f>IF(A2304="","",IF(A2304="عهدة",IF(N(F2304)=0,"⚠ أدخل قيمة العهدة",IF(P2304&lt;0,"⛔ عجز / زيادة مصروفات "&amp;TEXT(-P2304,"#,##0"),IF(COUNTIFS($B$8:$B$5007,B2304,$A$8:$A$5007,"مصروف",$I$8:$I$5007,"&lt;&gt;مرفوض",$K$8:$K$5007,"&lt;&gt;نعم")&gt;0,"⚠ "&amp;COUNTIFS($B$8:$B$5007,B2304,$A$8:$A$5007,"مصروف",$I$8:$I$5007,"&lt;&gt;مرفوض",$K$8:$K$5007,"&lt;&gt;نعم")&amp;" مصروف غير مسوى",IF(L2304="تمت التسوية",IF(P2304=0,"✔ متوازنة وتمت التسوية","✔ تمت التسوية – متبقي "&amp;TEXT(P2304,"#,##0")),IF(P2304&gt;0,"متبقي "&amp;TEXT(P2304,"#,##0"),"✔ متوازنة"))))),IF(R2304=0,"⚠ أضف سطر عهدة أولًا",IF(OR(C2304="",N(G2304)=0),"⚠ أكمل التاريخ والقيمة",IF(S2304="","⚠ التاريخ خارج السنة المالية",IF(H2304="","⚠ اختر بند الموازنة",IF(I2304="مرفوض","✖ مرفوض من المدير",IF(I2304&lt;&gt;"موافق","⏳ بانتظار موافقة المدير",IF(K2304&lt;&gt;"نعم","⚠ غير مسوى مع الحسابات","✔ معتمد ومسوى")))))))))</f>
        <v/>
      </c>
      <c r="R2304">
        <f>N(R2303)+IF(A2304="عهدة",1,0)</f>
        <v/>
      </c>
      <c r="S2304">
        <f>IF(C2304="","",IF(AND(C2304&gt;=DATE(2026,9,1),C2304&lt;=DATE(2027,8,31)),(YEAR(C2304)-2026)*12+MONTH(C2304)-8,""))</f>
        <v/>
      </c>
      <c r="T2304">
        <f>IF(AND(A2304="مصروف",R2304&gt;0,I2304="موافق",S2304&lt;&gt;"",H2304&lt;&gt;""),N(G2304),0)</f>
        <v/>
      </c>
    </row>
    <row r="2305">
      <c r="A2305" s="19" t="n"/>
      <c r="B2305" s="20">
        <f>IF(A2305="","",IF(R2305=0,"⚠ أضف سطر عهدة أولًا","BDR-"&amp;TEXT(R2305,"000")))</f>
        <v/>
      </c>
      <c r="C2305" s="21" t="n"/>
      <c r="D2305" s="20">
        <f>IF(C2305="","",IF(S2305="","خارج السنة المالية",INDEX(القوائم!$D$2:$D$13,S2305)))</f>
        <v/>
      </c>
      <c r="E2305" s="22" t="n"/>
      <c r="F2305" s="23" t="n"/>
      <c r="G2305" s="23" t="n"/>
      <c r="H2305" s="22" t="n"/>
      <c r="I2305" s="19" t="n"/>
      <c r="J2305" s="21" t="n"/>
      <c r="K2305" s="19" t="n"/>
      <c r="L2305" s="19" t="n"/>
      <c r="M2305" s="21" t="n"/>
      <c r="N2305" s="22" t="n"/>
      <c r="O2305" s="24">
        <f>IF(A2305&lt;&gt;"عهدة","",SUMIFS($G$8:$G$5007,$B$8:$B$5007,B2305,$A$8:$A$5007,"مصروف",$I$8:$I$5007,"&lt;&gt;مرفوض"))</f>
        <v/>
      </c>
      <c r="P2305" s="25">
        <f>IF(A2305&lt;&gt;"عهدة","",N(F2305)-O2305)</f>
        <v/>
      </c>
      <c r="Q2305" s="26">
        <f>IF(A2305="","",IF(A2305="عهدة",IF(N(F2305)=0,"⚠ أدخل قيمة العهدة",IF(P2305&lt;0,"⛔ عجز / زيادة مصروفات "&amp;TEXT(-P2305,"#,##0"),IF(COUNTIFS($B$8:$B$5007,B2305,$A$8:$A$5007,"مصروف",$I$8:$I$5007,"&lt;&gt;مرفوض",$K$8:$K$5007,"&lt;&gt;نعم")&gt;0,"⚠ "&amp;COUNTIFS($B$8:$B$5007,B2305,$A$8:$A$5007,"مصروف",$I$8:$I$5007,"&lt;&gt;مرفوض",$K$8:$K$5007,"&lt;&gt;نعم")&amp;" مصروف غير مسوى",IF(L2305="تمت التسوية",IF(P2305=0,"✔ متوازنة وتمت التسوية","✔ تمت التسوية – متبقي "&amp;TEXT(P2305,"#,##0")),IF(P2305&gt;0,"متبقي "&amp;TEXT(P2305,"#,##0"),"✔ متوازنة"))))),IF(R2305=0,"⚠ أضف سطر عهدة أولًا",IF(OR(C2305="",N(G2305)=0),"⚠ أكمل التاريخ والقيمة",IF(S2305="","⚠ التاريخ خارج السنة المالية",IF(H2305="","⚠ اختر بند الموازنة",IF(I2305="مرفوض","✖ مرفوض من المدير",IF(I2305&lt;&gt;"موافق","⏳ بانتظار موافقة المدير",IF(K2305&lt;&gt;"نعم","⚠ غير مسوى مع الحسابات","✔ معتمد ومسوى")))))))))</f>
        <v/>
      </c>
      <c r="R2305">
        <f>N(R2304)+IF(A2305="عهدة",1,0)</f>
        <v/>
      </c>
      <c r="S2305">
        <f>IF(C2305="","",IF(AND(C2305&gt;=DATE(2026,9,1),C2305&lt;=DATE(2027,8,31)),(YEAR(C2305)-2026)*12+MONTH(C2305)-8,""))</f>
        <v/>
      </c>
      <c r="T2305">
        <f>IF(AND(A2305="مصروف",R2305&gt;0,I2305="موافق",S2305&lt;&gt;"",H2305&lt;&gt;""),N(G2305),0)</f>
        <v/>
      </c>
    </row>
    <row r="2306">
      <c r="A2306" s="19" t="n"/>
      <c r="B2306" s="20">
        <f>IF(A2306="","",IF(R2306=0,"⚠ أضف سطر عهدة أولًا","BDR-"&amp;TEXT(R2306,"000")))</f>
        <v/>
      </c>
      <c r="C2306" s="21" t="n"/>
      <c r="D2306" s="20">
        <f>IF(C2306="","",IF(S2306="","خارج السنة المالية",INDEX(القوائم!$D$2:$D$13,S2306)))</f>
        <v/>
      </c>
      <c r="E2306" s="22" t="n"/>
      <c r="F2306" s="23" t="n"/>
      <c r="G2306" s="23" t="n"/>
      <c r="H2306" s="22" t="n"/>
      <c r="I2306" s="19" t="n"/>
      <c r="J2306" s="21" t="n"/>
      <c r="K2306" s="19" t="n"/>
      <c r="L2306" s="19" t="n"/>
      <c r="M2306" s="21" t="n"/>
      <c r="N2306" s="22" t="n"/>
      <c r="O2306" s="24">
        <f>IF(A2306&lt;&gt;"عهدة","",SUMIFS($G$8:$G$5007,$B$8:$B$5007,B2306,$A$8:$A$5007,"مصروف",$I$8:$I$5007,"&lt;&gt;مرفوض"))</f>
        <v/>
      </c>
      <c r="P2306" s="25">
        <f>IF(A2306&lt;&gt;"عهدة","",N(F2306)-O2306)</f>
        <v/>
      </c>
      <c r="Q2306" s="26">
        <f>IF(A2306="","",IF(A2306="عهدة",IF(N(F2306)=0,"⚠ أدخل قيمة العهدة",IF(P2306&lt;0,"⛔ عجز / زيادة مصروفات "&amp;TEXT(-P2306,"#,##0"),IF(COUNTIFS($B$8:$B$5007,B2306,$A$8:$A$5007,"مصروف",$I$8:$I$5007,"&lt;&gt;مرفوض",$K$8:$K$5007,"&lt;&gt;نعم")&gt;0,"⚠ "&amp;COUNTIFS($B$8:$B$5007,B2306,$A$8:$A$5007,"مصروف",$I$8:$I$5007,"&lt;&gt;مرفوض",$K$8:$K$5007,"&lt;&gt;نعم")&amp;" مصروف غير مسوى",IF(L2306="تمت التسوية",IF(P2306=0,"✔ متوازنة وتمت التسوية","✔ تمت التسوية – متبقي "&amp;TEXT(P2306,"#,##0")),IF(P2306&gt;0,"متبقي "&amp;TEXT(P2306,"#,##0"),"✔ متوازنة"))))),IF(R2306=0,"⚠ أضف سطر عهدة أولًا",IF(OR(C2306="",N(G2306)=0),"⚠ أكمل التاريخ والقيمة",IF(S2306="","⚠ التاريخ خارج السنة المالية",IF(H2306="","⚠ اختر بند الموازنة",IF(I2306="مرفوض","✖ مرفوض من المدير",IF(I2306&lt;&gt;"موافق","⏳ بانتظار موافقة المدير",IF(K2306&lt;&gt;"نعم","⚠ غير مسوى مع الحسابات","✔ معتمد ومسوى")))))))))</f>
        <v/>
      </c>
      <c r="R2306">
        <f>N(R2305)+IF(A2306="عهدة",1,0)</f>
        <v/>
      </c>
      <c r="S2306">
        <f>IF(C2306="","",IF(AND(C2306&gt;=DATE(2026,9,1),C2306&lt;=DATE(2027,8,31)),(YEAR(C2306)-2026)*12+MONTH(C2306)-8,""))</f>
        <v/>
      </c>
      <c r="T2306">
        <f>IF(AND(A2306="مصروف",R2306&gt;0,I2306="موافق",S2306&lt;&gt;"",H2306&lt;&gt;""),N(G2306),0)</f>
        <v/>
      </c>
    </row>
    <row r="2307">
      <c r="A2307" s="19" t="n"/>
      <c r="B2307" s="20">
        <f>IF(A2307="","",IF(R2307=0,"⚠ أضف سطر عهدة أولًا","BDR-"&amp;TEXT(R2307,"000")))</f>
        <v/>
      </c>
      <c r="C2307" s="21" t="n"/>
      <c r="D2307" s="20">
        <f>IF(C2307="","",IF(S2307="","خارج السنة المالية",INDEX(القوائم!$D$2:$D$13,S2307)))</f>
        <v/>
      </c>
      <c r="E2307" s="22" t="n"/>
      <c r="F2307" s="23" t="n"/>
      <c r="G2307" s="23" t="n"/>
      <c r="H2307" s="22" t="n"/>
      <c r="I2307" s="19" t="n"/>
      <c r="J2307" s="21" t="n"/>
      <c r="K2307" s="19" t="n"/>
      <c r="L2307" s="19" t="n"/>
      <c r="M2307" s="21" t="n"/>
      <c r="N2307" s="22" t="n"/>
      <c r="O2307" s="24">
        <f>IF(A2307&lt;&gt;"عهدة","",SUMIFS($G$8:$G$5007,$B$8:$B$5007,B2307,$A$8:$A$5007,"مصروف",$I$8:$I$5007,"&lt;&gt;مرفوض"))</f>
        <v/>
      </c>
      <c r="P2307" s="25">
        <f>IF(A2307&lt;&gt;"عهدة","",N(F2307)-O2307)</f>
        <v/>
      </c>
      <c r="Q2307" s="26">
        <f>IF(A2307="","",IF(A2307="عهدة",IF(N(F2307)=0,"⚠ أدخل قيمة العهدة",IF(P2307&lt;0,"⛔ عجز / زيادة مصروفات "&amp;TEXT(-P2307,"#,##0"),IF(COUNTIFS($B$8:$B$5007,B2307,$A$8:$A$5007,"مصروف",$I$8:$I$5007,"&lt;&gt;مرفوض",$K$8:$K$5007,"&lt;&gt;نعم")&gt;0,"⚠ "&amp;COUNTIFS($B$8:$B$5007,B2307,$A$8:$A$5007,"مصروف",$I$8:$I$5007,"&lt;&gt;مرفوض",$K$8:$K$5007,"&lt;&gt;نعم")&amp;" مصروف غير مسوى",IF(L2307="تمت التسوية",IF(P2307=0,"✔ متوازنة وتمت التسوية","✔ تمت التسوية – متبقي "&amp;TEXT(P2307,"#,##0")),IF(P2307&gt;0,"متبقي "&amp;TEXT(P2307,"#,##0"),"✔ متوازنة"))))),IF(R2307=0,"⚠ أضف سطر عهدة أولًا",IF(OR(C2307="",N(G2307)=0),"⚠ أكمل التاريخ والقيمة",IF(S2307="","⚠ التاريخ خارج السنة المالية",IF(H2307="","⚠ اختر بند الموازنة",IF(I2307="مرفوض","✖ مرفوض من المدير",IF(I2307&lt;&gt;"موافق","⏳ بانتظار موافقة المدير",IF(K2307&lt;&gt;"نعم","⚠ غير مسوى مع الحسابات","✔ معتمد ومسوى")))))))))</f>
        <v/>
      </c>
      <c r="R2307">
        <f>N(R2306)+IF(A2307="عهدة",1,0)</f>
        <v/>
      </c>
      <c r="S2307">
        <f>IF(C2307="","",IF(AND(C2307&gt;=DATE(2026,9,1),C2307&lt;=DATE(2027,8,31)),(YEAR(C2307)-2026)*12+MONTH(C2307)-8,""))</f>
        <v/>
      </c>
      <c r="T2307">
        <f>IF(AND(A2307="مصروف",R2307&gt;0,I2307="موافق",S2307&lt;&gt;"",H2307&lt;&gt;""),N(G2307),0)</f>
        <v/>
      </c>
    </row>
    <row r="2308">
      <c r="A2308" s="19" t="n"/>
      <c r="B2308" s="20">
        <f>IF(A2308="","",IF(R2308=0,"⚠ أضف سطر عهدة أولًا","BDR-"&amp;TEXT(R2308,"000")))</f>
        <v/>
      </c>
      <c r="C2308" s="21" t="n"/>
      <c r="D2308" s="20">
        <f>IF(C2308="","",IF(S2308="","خارج السنة المالية",INDEX(القوائم!$D$2:$D$13,S2308)))</f>
        <v/>
      </c>
      <c r="E2308" s="22" t="n"/>
      <c r="F2308" s="23" t="n"/>
      <c r="G2308" s="23" t="n"/>
      <c r="H2308" s="22" t="n"/>
      <c r="I2308" s="19" t="n"/>
      <c r="J2308" s="21" t="n"/>
      <c r="K2308" s="19" t="n"/>
      <c r="L2308" s="19" t="n"/>
      <c r="M2308" s="21" t="n"/>
      <c r="N2308" s="22" t="n"/>
      <c r="O2308" s="24">
        <f>IF(A2308&lt;&gt;"عهدة","",SUMIFS($G$8:$G$5007,$B$8:$B$5007,B2308,$A$8:$A$5007,"مصروف",$I$8:$I$5007,"&lt;&gt;مرفوض"))</f>
        <v/>
      </c>
      <c r="P2308" s="25">
        <f>IF(A2308&lt;&gt;"عهدة","",N(F2308)-O2308)</f>
        <v/>
      </c>
      <c r="Q2308" s="26">
        <f>IF(A2308="","",IF(A2308="عهدة",IF(N(F2308)=0,"⚠ أدخل قيمة العهدة",IF(P2308&lt;0,"⛔ عجز / زيادة مصروفات "&amp;TEXT(-P2308,"#,##0"),IF(COUNTIFS($B$8:$B$5007,B2308,$A$8:$A$5007,"مصروف",$I$8:$I$5007,"&lt;&gt;مرفوض",$K$8:$K$5007,"&lt;&gt;نعم")&gt;0,"⚠ "&amp;COUNTIFS($B$8:$B$5007,B2308,$A$8:$A$5007,"مصروف",$I$8:$I$5007,"&lt;&gt;مرفوض",$K$8:$K$5007,"&lt;&gt;نعم")&amp;" مصروف غير مسوى",IF(L2308="تمت التسوية",IF(P2308=0,"✔ متوازنة وتمت التسوية","✔ تمت التسوية – متبقي "&amp;TEXT(P2308,"#,##0")),IF(P2308&gt;0,"متبقي "&amp;TEXT(P2308,"#,##0"),"✔ متوازنة"))))),IF(R2308=0,"⚠ أضف سطر عهدة أولًا",IF(OR(C2308="",N(G2308)=0),"⚠ أكمل التاريخ والقيمة",IF(S2308="","⚠ التاريخ خارج السنة المالية",IF(H2308="","⚠ اختر بند الموازنة",IF(I2308="مرفوض","✖ مرفوض من المدير",IF(I2308&lt;&gt;"موافق","⏳ بانتظار موافقة المدير",IF(K2308&lt;&gt;"نعم","⚠ غير مسوى مع الحسابات","✔ معتمد ومسوى")))))))))</f>
        <v/>
      </c>
      <c r="R2308">
        <f>N(R2307)+IF(A2308="عهدة",1,0)</f>
        <v/>
      </c>
      <c r="S2308">
        <f>IF(C2308="","",IF(AND(C2308&gt;=DATE(2026,9,1),C2308&lt;=DATE(2027,8,31)),(YEAR(C2308)-2026)*12+MONTH(C2308)-8,""))</f>
        <v/>
      </c>
      <c r="T2308">
        <f>IF(AND(A2308="مصروف",R2308&gt;0,I2308="موافق",S2308&lt;&gt;"",H2308&lt;&gt;""),N(G2308),0)</f>
        <v/>
      </c>
    </row>
    <row r="2309">
      <c r="A2309" s="19" t="n"/>
      <c r="B2309" s="20">
        <f>IF(A2309="","",IF(R2309=0,"⚠ أضف سطر عهدة أولًا","BDR-"&amp;TEXT(R2309,"000")))</f>
        <v/>
      </c>
      <c r="C2309" s="21" t="n"/>
      <c r="D2309" s="20">
        <f>IF(C2309="","",IF(S2309="","خارج السنة المالية",INDEX(القوائم!$D$2:$D$13,S2309)))</f>
        <v/>
      </c>
      <c r="E2309" s="22" t="n"/>
      <c r="F2309" s="23" t="n"/>
      <c r="G2309" s="23" t="n"/>
      <c r="H2309" s="22" t="n"/>
      <c r="I2309" s="19" t="n"/>
      <c r="J2309" s="21" t="n"/>
      <c r="K2309" s="19" t="n"/>
      <c r="L2309" s="19" t="n"/>
      <c r="M2309" s="21" t="n"/>
      <c r="N2309" s="22" t="n"/>
      <c r="O2309" s="24">
        <f>IF(A2309&lt;&gt;"عهدة","",SUMIFS($G$8:$G$5007,$B$8:$B$5007,B2309,$A$8:$A$5007,"مصروف",$I$8:$I$5007,"&lt;&gt;مرفوض"))</f>
        <v/>
      </c>
      <c r="P2309" s="25">
        <f>IF(A2309&lt;&gt;"عهدة","",N(F2309)-O2309)</f>
        <v/>
      </c>
      <c r="Q2309" s="26">
        <f>IF(A2309="","",IF(A2309="عهدة",IF(N(F2309)=0,"⚠ أدخل قيمة العهدة",IF(P2309&lt;0,"⛔ عجز / زيادة مصروفات "&amp;TEXT(-P2309,"#,##0"),IF(COUNTIFS($B$8:$B$5007,B2309,$A$8:$A$5007,"مصروف",$I$8:$I$5007,"&lt;&gt;مرفوض",$K$8:$K$5007,"&lt;&gt;نعم")&gt;0,"⚠ "&amp;COUNTIFS($B$8:$B$5007,B2309,$A$8:$A$5007,"مصروف",$I$8:$I$5007,"&lt;&gt;مرفوض",$K$8:$K$5007,"&lt;&gt;نعم")&amp;" مصروف غير مسوى",IF(L2309="تمت التسوية",IF(P2309=0,"✔ متوازنة وتمت التسوية","✔ تمت التسوية – متبقي "&amp;TEXT(P2309,"#,##0")),IF(P2309&gt;0,"متبقي "&amp;TEXT(P2309,"#,##0"),"✔ متوازنة"))))),IF(R2309=0,"⚠ أضف سطر عهدة أولًا",IF(OR(C2309="",N(G2309)=0),"⚠ أكمل التاريخ والقيمة",IF(S2309="","⚠ التاريخ خارج السنة المالية",IF(H2309="","⚠ اختر بند الموازنة",IF(I2309="مرفوض","✖ مرفوض من المدير",IF(I2309&lt;&gt;"موافق","⏳ بانتظار موافقة المدير",IF(K2309&lt;&gt;"نعم","⚠ غير مسوى مع الحسابات","✔ معتمد ومسوى")))))))))</f>
        <v/>
      </c>
      <c r="R2309">
        <f>N(R2308)+IF(A2309="عهدة",1,0)</f>
        <v/>
      </c>
      <c r="S2309">
        <f>IF(C2309="","",IF(AND(C2309&gt;=DATE(2026,9,1),C2309&lt;=DATE(2027,8,31)),(YEAR(C2309)-2026)*12+MONTH(C2309)-8,""))</f>
        <v/>
      </c>
      <c r="T2309">
        <f>IF(AND(A2309="مصروف",R2309&gt;0,I2309="موافق",S2309&lt;&gt;"",H2309&lt;&gt;""),N(G2309),0)</f>
        <v/>
      </c>
    </row>
    <row r="2310">
      <c r="A2310" s="19" t="n"/>
      <c r="B2310" s="20">
        <f>IF(A2310="","",IF(R2310=0,"⚠ أضف سطر عهدة أولًا","BDR-"&amp;TEXT(R2310,"000")))</f>
        <v/>
      </c>
      <c r="C2310" s="21" t="n"/>
      <c r="D2310" s="20">
        <f>IF(C2310="","",IF(S2310="","خارج السنة المالية",INDEX(القوائم!$D$2:$D$13,S2310)))</f>
        <v/>
      </c>
      <c r="E2310" s="22" t="n"/>
      <c r="F2310" s="23" t="n"/>
      <c r="G2310" s="23" t="n"/>
      <c r="H2310" s="22" t="n"/>
      <c r="I2310" s="19" t="n"/>
      <c r="J2310" s="21" t="n"/>
      <c r="K2310" s="19" t="n"/>
      <c r="L2310" s="19" t="n"/>
      <c r="M2310" s="21" t="n"/>
      <c r="N2310" s="22" t="n"/>
      <c r="O2310" s="24">
        <f>IF(A2310&lt;&gt;"عهدة","",SUMIFS($G$8:$G$5007,$B$8:$B$5007,B2310,$A$8:$A$5007,"مصروف",$I$8:$I$5007,"&lt;&gt;مرفوض"))</f>
        <v/>
      </c>
      <c r="P2310" s="25">
        <f>IF(A2310&lt;&gt;"عهدة","",N(F2310)-O2310)</f>
        <v/>
      </c>
      <c r="Q2310" s="26">
        <f>IF(A2310="","",IF(A2310="عهدة",IF(N(F2310)=0,"⚠ أدخل قيمة العهدة",IF(P2310&lt;0,"⛔ عجز / زيادة مصروفات "&amp;TEXT(-P2310,"#,##0"),IF(COUNTIFS($B$8:$B$5007,B2310,$A$8:$A$5007,"مصروف",$I$8:$I$5007,"&lt;&gt;مرفوض",$K$8:$K$5007,"&lt;&gt;نعم")&gt;0,"⚠ "&amp;COUNTIFS($B$8:$B$5007,B2310,$A$8:$A$5007,"مصروف",$I$8:$I$5007,"&lt;&gt;مرفوض",$K$8:$K$5007,"&lt;&gt;نعم")&amp;" مصروف غير مسوى",IF(L2310="تمت التسوية",IF(P2310=0,"✔ متوازنة وتمت التسوية","✔ تمت التسوية – متبقي "&amp;TEXT(P2310,"#,##0")),IF(P2310&gt;0,"متبقي "&amp;TEXT(P2310,"#,##0"),"✔ متوازنة"))))),IF(R2310=0,"⚠ أضف سطر عهدة أولًا",IF(OR(C2310="",N(G2310)=0),"⚠ أكمل التاريخ والقيمة",IF(S2310="","⚠ التاريخ خارج السنة المالية",IF(H2310="","⚠ اختر بند الموازنة",IF(I2310="مرفوض","✖ مرفوض من المدير",IF(I2310&lt;&gt;"موافق","⏳ بانتظار موافقة المدير",IF(K2310&lt;&gt;"نعم","⚠ غير مسوى مع الحسابات","✔ معتمد ومسوى")))))))))</f>
        <v/>
      </c>
      <c r="R2310">
        <f>N(R2309)+IF(A2310="عهدة",1,0)</f>
        <v/>
      </c>
      <c r="S2310">
        <f>IF(C2310="","",IF(AND(C2310&gt;=DATE(2026,9,1),C2310&lt;=DATE(2027,8,31)),(YEAR(C2310)-2026)*12+MONTH(C2310)-8,""))</f>
        <v/>
      </c>
      <c r="T2310">
        <f>IF(AND(A2310="مصروف",R2310&gt;0,I2310="موافق",S2310&lt;&gt;"",H2310&lt;&gt;""),N(G2310),0)</f>
        <v/>
      </c>
    </row>
    <row r="2311">
      <c r="A2311" s="19" t="n"/>
      <c r="B2311" s="20">
        <f>IF(A2311="","",IF(R2311=0,"⚠ أضف سطر عهدة أولًا","BDR-"&amp;TEXT(R2311,"000")))</f>
        <v/>
      </c>
      <c r="C2311" s="21" t="n"/>
      <c r="D2311" s="20">
        <f>IF(C2311="","",IF(S2311="","خارج السنة المالية",INDEX(القوائم!$D$2:$D$13,S2311)))</f>
        <v/>
      </c>
      <c r="E2311" s="22" t="n"/>
      <c r="F2311" s="23" t="n"/>
      <c r="G2311" s="23" t="n"/>
      <c r="H2311" s="22" t="n"/>
      <c r="I2311" s="19" t="n"/>
      <c r="J2311" s="21" t="n"/>
      <c r="K2311" s="19" t="n"/>
      <c r="L2311" s="19" t="n"/>
      <c r="M2311" s="21" t="n"/>
      <c r="N2311" s="22" t="n"/>
      <c r="O2311" s="24">
        <f>IF(A2311&lt;&gt;"عهدة","",SUMIFS($G$8:$G$5007,$B$8:$B$5007,B2311,$A$8:$A$5007,"مصروف",$I$8:$I$5007,"&lt;&gt;مرفوض"))</f>
        <v/>
      </c>
      <c r="P2311" s="25">
        <f>IF(A2311&lt;&gt;"عهدة","",N(F2311)-O2311)</f>
        <v/>
      </c>
      <c r="Q2311" s="26">
        <f>IF(A2311="","",IF(A2311="عهدة",IF(N(F2311)=0,"⚠ أدخل قيمة العهدة",IF(P2311&lt;0,"⛔ عجز / زيادة مصروفات "&amp;TEXT(-P2311,"#,##0"),IF(COUNTIFS($B$8:$B$5007,B2311,$A$8:$A$5007,"مصروف",$I$8:$I$5007,"&lt;&gt;مرفوض",$K$8:$K$5007,"&lt;&gt;نعم")&gt;0,"⚠ "&amp;COUNTIFS($B$8:$B$5007,B2311,$A$8:$A$5007,"مصروف",$I$8:$I$5007,"&lt;&gt;مرفوض",$K$8:$K$5007,"&lt;&gt;نعم")&amp;" مصروف غير مسوى",IF(L2311="تمت التسوية",IF(P2311=0,"✔ متوازنة وتمت التسوية","✔ تمت التسوية – متبقي "&amp;TEXT(P2311,"#,##0")),IF(P2311&gt;0,"متبقي "&amp;TEXT(P2311,"#,##0"),"✔ متوازنة"))))),IF(R2311=0,"⚠ أضف سطر عهدة أولًا",IF(OR(C2311="",N(G2311)=0),"⚠ أكمل التاريخ والقيمة",IF(S2311="","⚠ التاريخ خارج السنة المالية",IF(H2311="","⚠ اختر بند الموازنة",IF(I2311="مرفوض","✖ مرفوض من المدير",IF(I2311&lt;&gt;"موافق","⏳ بانتظار موافقة المدير",IF(K2311&lt;&gt;"نعم","⚠ غير مسوى مع الحسابات","✔ معتمد ومسوى")))))))))</f>
        <v/>
      </c>
      <c r="R2311">
        <f>N(R2310)+IF(A2311="عهدة",1,0)</f>
        <v/>
      </c>
      <c r="S2311">
        <f>IF(C2311="","",IF(AND(C2311&gt;=DATE(2026,9,1),C2311&lt;=DATE(2027,8,31)),(YEAR(C2311)-2026)*12+MONTH(C2311)-8,""))</f>
        <v/>
      </c>
      <c r="T2311">
        <f>IF(AND(A2311="مصروف",R2311&gt;0,I2311="موافق",S2311&lt;&gt;"",H2311&lt;&gt;""),N(G2311),0)</f>
        <v/>
      </c>
    </row>
    <row r="2312">
      <c r="A2312" s="19" t="n"/>
      <c r="B2312" s="20">
        <f>IF(A2312="","",IF(R2312=0,"⚠ أضف سطر عهدة أولًا","BDR-"&amp;TEXT(R2312,"000")))</f>
        <v/>
      </c>
      <c r="C2312" s="21" t="n"/>
      <c r="D2312" s="20">
        <f>IF(C2312="","",IF(S2312="","خارج السنة المالية",INDEX(القوائم!$D$2:$D$13,S2312)))</f>
        <v/>
      </c>
      <c r="E2312" s="22" t="n"/>
      <c r="F2312" s="23" t="n"/>
      <c r="G2312" s="23" t="n"/>
      <c r="H2312" s="22" t="n"/>
      <c r="I2312" s="19" t="n"/>
      <c r="J2312" s="21" t="n"/>
      <c r="K2312" s="19" t="n"/>
      <c r="L2312" s="19" t="n"/>
      <c r="M2312" s="21" t="n"/>
      <c r="N2312" s="22" t="n"/>
      <c r="O2312" s="24">
        <f>IF(A2312&lt;&gt;"عهدة","",SUMIFS($G$8:$G$5007,$B$8:$B$5007,B2312,$A$8:$A$5007,"مصروف",$I$8:$I$5007,"&lt;&gt;مرفوض"))</f>
        <v/>
      </c>
      <c r="P2312" s="25">
        <f>IF(A2312&lt;&gt;"عهدة","",N(F2312)-O2312)</f>
        <v/>
      </c>
      <c r="Q2312" s="26">
        <f>IF(A2312="","",IF(A2312="عهدة",IF(N(F2312)=0,"⚠ أدخل قيمة العهدة",IF(P2312&lt;0,"⛔ عجز / زيادة مصروفات "&amp;TEXT(-P2312,"#,##0"),IF(COUNTIFS($B$8:$B$5007,B2312,$A$8:$A$5007,"مصروف",$I$8:$I$5007,"&lt;&gt;مرفوض",$K$8:$K$5007,"&lt;&gt;نعم")&gt;0,"⚠ "&amp;COUNTIFS($B$8:$B$5007,B2312,$A$8:$A$5007,"مصروف",$I$8:$I$5007,"&lt;&gt;مرفوض",$K$8:$K$5007,"&lt;&gt;نعم")&amp;" مصروف غير مسوى",IF(L2312="تمت التسوية",IF(P2312=0,"✔ متوازنة وتمت التسوية","✔ تمت التسوية – متبقي "&amp;TEXT(P2312,"#,##0")),IF(P2312&gt;0,"متبقي "&amp;TEXT(P2312,"#,##0"),"✔ متوازنة"))))),IF(R2312=0,"⚠ أضف سطر عهدة أولًا",IF(OR(C2312="",N(G2312)=0),"⚠ أكمل التاريخ والقيمة",IF(S2312="","⚠ التاريخ خارج السنة المالية",IF(H2312="","⚠ اختر بند الموازنة",IF(I2312="مرفوض","✖ مرفوض من المدير",IF(I2312&lt;&gt;"موافق","⏳ بانتظار موافقة المدير",IF(K2312&lt;&gt;"نعم","⚠ غير مسوى مع الحسابات","✔ معتمد ومسوى")))))))))</f>
        <v/>
      </c>
      <c r="R2312">
        <f>N(R2311)+IF(A2312="عهدة",1,0)</f>
        <v/>
      </c>
      <c r="S2312">
        <f>IF(C2312="","",IF(AND(C2312&gt;=DATE(2026,9,1),C2312&lt;=DATE(2027,8,31)),(YEAR(C2312)-2026)*12+MONTH(C2312)-8,""))</f>
        <v/>
      </c>
      <c r="T2312">
        <f>IF(AND(A2312="مصروف",R2312&gt;0,I2312="موافق",S2312&lt;&gt;"",H2312&lt;&gt;""),N(G2312),0)</f>
        <v/>
      </c>
    </row>
    <row r="2313">
      <c r="A2313" s="19" t="n"/>
      <c r="B2313" s="20">
        <f>IF(A2313="","",IF(R2313=0,"⚠ أضف سطر عهدة أولًا","BDR-"&amp;TEXT(R2313,"000")))</f>
        <v/>
      </c>
      <c r="C2313" s="21" t="n"/>
      <c r="D2313" s="20">
        <f>IF(C2313="","",IF(S2313="","خارج السنة المالية",INDEX(القوائم!$D$2:$D$13,S2313)))</f>
        <v/>
      </c>
      <c r="E2313" s="22" t="n"/>
      <c r="F2313" s="23" t="n"/>
      <c r="G2313" s="23" t="n"/>
      <c r="H2313" s="22" t="n"/>
      <c r="I2313" s="19" t="n"/>
      <c r="J2313" s="21" t="n"/>
      <c r="K2313" s="19" t="n"/>
      <c r="L2313" s="19" t="n"/>
      <c r="M2313" s="21" t="n"/>
      <c r="N2313" s="22" t="n"/>
      <c r="O2313" s="24">
        <f>IF(A2313&lt;&gt;"عهدة","",SUMIFS($G$8:$G$5007,$B$8:$B$5007,B2313,$A$8:$A$5007,"مصروف",$I$8:$I$5007,"&lt;&gt;مرفوض"))</f>
        <v/>
      </c>
      <c r="P2313" s="25">
        <f>IF(A2313&lt;&gt;"عهدة","",N(F2313)-O2313)</f>
        <v/>
      </c>
      <c r="Q2313" s="26">
        <f>IF(A2313="","",IF(A2313="عهدة",IF(N(F2313)=0,"⚠ أدخل قيمة العهدة",IF(P2313&lt;0,"⛔ عجز / زيادة مصروفات "&amp;TEXT(-P2313,"#,##0"),IF(COUNTIFS($B$8:$B$5007,B2313,$A$8:$A$5007,"مصروف",$I$8:$I$5007,"&lt;&gt;مرفوض",$K$8:$K$5007,"&lt;&gt;نعم")&gt;0,"⚠ "&amp;COUNTIFS($B$8:$B$5007,B2313,$A$8:$A$5007,"مصروف",$I$8:$I$5007,"&lt;&gt;مرفوض",$K$8:$K$5007,"&lt;&gt;نعم")&amp;" مصروف غير مسوى",IF(L2313="تمت التسوية",IF(P2313=0,"✔ متوازنة وتمت التسوية","✔ تمت التسوية – متبقي "&amp;TEXT(P2313,"#,##0")),IF(P2313&gt;0,"متبقي "&amp;TEXT(P2313,"#,##0"),"✔ متوازنة"))))),IF(R2313=0,"⚠ أضف سطر عهدة أولًا",IF(OR(C2313="",N(G2313)=0),"⚠ أكمل التاريخ والقيمة",IF(S2313="","⚠ التاريخ خارج السنة المالية",IF(H2313="","⚠ اختر بند الموازنة",IF(I2313="مرفوض","✖ مرفوض من المدير",IF(I2313&lt;&gt;"موافق","⏳ بانتظار موافقة المدير",IF(K2313&lt;&gt;"نعم","⚠ غير مسوى مع الحسابات","✔ معتمد ومسوى")))))))))</f>
        <v/>
      </c>
      <c r="R2313">
        <f>N(R2312)+IF(A2313="عهدة",1,0)</f>
        <v/>
      </c>
      <c r="S2313">
        <f>IF(C2313="","",IF(AND(C2313&gt;=DATE(2026,9,1),C2313&lt;=DATE(2027,8,31)),(YEAR(C2313)-2026)*12+MONTH(C2313)-8,""))</f>
        <v/>
      </c>
      <c r="T2313">
        <f>IF(AND(A2313="مصروف",R2313&gt;0,I2313="موافق",S2313&lt;&gt;"",H2313&lt;&gt;""),N(G2313),0)</f>
        <v/>
      </c>
    </row>
    <row r="2314">
      <c r="A2314" s="19" t="n"/>
      <c r="B2314" s="20">
        <f>IF(A2314="","",IF(R2314=0,"⚠ أضف سطر عهدة أولًا","BDR-"&amp;TEXT(R2314,"000")))</f>
        <v/>
      </c>
      <c r="C2314" s="21" t="n"/>
      <c r="D2314" s="20">
        <f>IF(C2314="","",IF(S2314="","خارج السنة المالية",INDEX(القوائم!$D$2:$D$13,S2314)))</f>
        <v/>
      </c>
      <c r="E2314" s="22" t="n"/>
      <c r="F2314" s="23" t="n"/>
      <c r="G2314" s="23" t="n"/>
      <c r="H2314" s="22" t="n"/>
      <c r="I2314" s="19" t="n"/>
      <c r="J2314" s="21" t="n"/>
      <c r="K2314" s="19" t="n"/>
      <c r="L2314" s="19" t="n"/>
      <c r="M2314" s="21" t="n"/>
      <c r="N2314" s="22" t="n"/>
      <c r="O2314" s="24">
        <f>IF(A2314&lt;&gt;"عهدة","",SUMIFS($G$8:$G$5007,$B$8:$B$5007,B2314,$A$8:$A$5007,"مصروف",$I$8:$I$5007,"&lt;&gt;مرفوض"))</f>
        <v/>
      </c>
      <c r="P2314" s="25">
        <f>IF(A2314&lt;&gt;"عهدة","",N(F2314)-O2314)</f>
        <v/>
      </c>
      <c r="Q2314" s="26">
        <f>IF(A2314="","",IF(A2314="عهدة",IF(N(F2314)=0,"⚠ أدخل قيمة العهدة",IF(P2314&lt;0,"⛔ عجز / زيادة مصروفات "&amp;TEXT(-P2314,"#,##0"),IF(COUNTIFS($B$8:$B$5007,B2314,$A$8:$A$5007,"مصروف",$I$8:$I$5007,"&lt;&gt;مرفوض",$K$8:$K$5007,"&lt;&gt;نعم")&gt;0,"⚠ "&amp;COUNTIFS($B$8:$B$5007,B2314,$A$8:$A$5007,"مصروف",$I$8:$I$5007,"&lt;&gt;مرفوض",$K$8:$K$5007,"&lt;&gt;نعم")&amp;" مصروف غير مسوى",IF(L2314="تمت التسوية",IF(P2314=0,"✔ متوازنة وتمت التسوية","✔ تمت التسوية – متبقي "&amp;TEXT(P2314,"#,##0")),IF(P2314&gt;0,"متبقي "&amp;TEXT(P2314,"#,##0"),"✔ متوازنة"))))),IF(R2314=0,"⚠ أضف سطر عهدة أولًا",IF(OR(C2314="",N(G2314)=0),"⚠ أكمل التاريخ والقيمة",IF(S2314="","⚠ التاريخ خارج السنة المالية",IF(H2314="","⚠ اختر بند الموازنة",IF(I2314="مرفوض","✖ مرفوض من المدير",IF(I2314&lt;&gt;"موافق","⏳ بانتظار موافقة المدير",IF(K2314&lt;&gt;"نعم","⚠ غير مسوى مع الحسابات","✔ معتمد ومسوى")))))))))</f>
        <v/>
      </c>
      <c r="R2314">
        <f>N(R2313)+IF(A2314="عهدة",1,0)</f>
        <v/>
      </c>
      <c r="S2314">
        <f>IF(C2314="","",IF(AND(C2314&gt;=DATE(2026,9,1),C2314&lt;=DATE(2027,8,31)),(YEAR(C2314)-2026)*12+MONTH(C2314)-8,""))</f>
        <v/>
      </c>
      <c r="T2314">
        <f>IF(AND(A2314="مصروف",R2314&gt;0,I2314="موافق",S2314&lt;&gt;"",H2314&lt;&gt;""),N(G2314),0)</f>
        <v/>
      </c>
    </row>
    <row r="2315">
      <c r="A2315" s="19" t="n"/>
      <c r="B2315" s="20">
        <f>IF(A2315="","",IF(R2315=0,"⚠ أضف سطر عهدة أولًا","BDR-"&amp;TEXT(R2315,"000")))</f>
        <v/>
      </c>
      <c r="C2315" s="21" t="n"/>
      <c r="D2315" s="20">
        <f>IF(C2315="","",IF(S2315="","خارج السنة المالية",INDEX(القوائم!$D$2:$D$13,S2315)))</f>
        <v/>
      </c>
      <c r="E2315" s="22" t="n"/>
      <c r="F2315" s="23" t="n"/>
      <c r="G2315" s="23" t="n"/>
      <c r="H2315" s="22" t="n"/>
      <c r="I2315" s="19" t="n"/>
      <c r="J2315" s="21" t="n"/>
      <c r="K2315" s="19" t="n"/>
      <c r="L2315" s="19" t="n"/>
      <c r="M2315" s="21" t="n"/>
      <c r="N2315" s="22" t="n"/>
      <c r="O2315" s="24">
        <f>IF(A2315&lt;&gt;"عهدة","",SUMIFS($G$8:$G$5007,$B$8:$B$5007,B2315,$A$8:$A$5007,"مصروف",$I$8:$I$5007,"&lt;&gt;مرفوض"))</f>
        <v/>
      </c>
      <c r="P2315" s="25">
        <f>IF(A2315&lt;&gt;"عهدة","",N(F2315)-O2315)</f>
        <v/>
      </c>
      <c r="Q2315" s="26">
        <f>IF(A2315="","",IF(A2315="عهدة",IF(N(F2315)=0,"⚠ أدخل قيمة العهدة",IF(P2315&lt;0,"⛔ عجز / زيادة مصروفات "&amp;TEXT(-P2315,"#,##0"),IF(COUNTIFS($B$8:$B$5007,B2315,$A$8:$A$5007,"مصروف",$I$8:$I$5007,"&lt;&gt;مرفوض",$K$8:$K$5007,"&lt;&gt;نعم")&gt;0,"⚠ "&amp;COUNTIFS($B$8:$B$5007,B2315,$A$8:$A$5007,"مصروف",$I$8:$I$5007,"&lt;&gt;مرفوض",$K$8:$K$5007,"&lt;&gt;نعم")&amp;" مصروف غير مسوى",IF(L2315="تمت التسوية",IF(P2315=0,"✔ متوازنة وتمت التسوية","✔ تمت التسوية – متبقي "&amp;TEXT(P2315,"#,##0")),IF(P2315&gt;0,"متبقي "&amp;TEXT(P2315,"#,##0"),"✔ متوازنة"))))),IF(R2315=0,"⚠ أضف سطر عهدة أولًا",IF(OR(C2315="",N(G2315)=0),"⚠ أكمل التاريخ والقيمة",IF(S2315="","⚠ التاريخ خارج السنة المالية",IF(H2315="","⚠ اختر بند الموازنة",IF(I2315="مرفوض","✖ مرفوض من المدير",IF(I2315&lt;&gt;"موافق","⏳ بانتظار موافقة المدير",IF(K2315&lt;&gt;"نعم","⚠ غير مسوى مع الحسابات","✔ معتمد ومسوى")))))))))</f>
        <v/>
      </c>
      <c r="R2315">
        <f>N(R2314)+IF(A2315="عهدة",1,0)</f>
        <v/>
      </c>
      <c r="S2315">
        <f>IF(C2315="","",IF(AND(C2315&gt;=DATE(2026,9,1),C2315&lt;=DATE(2027,8,31)),(YEAR(C2315)-2026)*12+MONTH(C2315)-8,""))</f>
        <v/>
      </c>
      <c r="T2315">
        <f>IF(AND(A2315="مصروف",R2315&gt;0,I2315="موافق",S2315&lt;&gt;"",H2315&lt;&gt;""),N(G2315),0)</f>
        <v/>
      </c>
    </row>
    <row r="2316">
      <c r="A2316" s="19" t="n"/>
      <c r="B2316" s="20">
        <f>IF(A2316="","",IF(R2316=0,"⚠ أضف سطر عهدة أولًا","BDR-"&amp;TEXT(R2316,"000")))</f>
        <v/>
      </c>
      <c r="C2316" s="21" t="n"/>
      <c r="D2316" s="20">
        <f>IF(C2316="","",IF(S2316="","خارج السنة المالية",INDEX(القوائم!$D$2:$D$13,S2316)))</f>
        <v/>
      </c>
      <c r="E2316" s="22" t="n"/>
      <c r="F2316" s="23" t="n"/>
      <c r="G2316" s="23" t="n"/>
      <c r="H2316" s="22" t="n"/>
      <c r="I2316" s="19" t="n"/>
      <c r="J2316" s="21" t="n"/>
      <c r="K2316" s="19" t="n"/>
      <c r="L2316" s="19" t="n"/>
      <c r="M2316" s="21" t="n"/>
      <c r="N2316" s="22" t="n"/>
      <c r="O2316" s="24">
        <f>IF(A2316&lt;&gt;"عهدة","",SUMIFS($G$8:$G$5007,$B$8:$B$5007,B2316,$A$8:$A$5007,"مصروف",$I$8:$I$5007,"&lt;&gt;مرفوض"))</f>
        <v/>
      </c>
      <c r="P2316" s="25">
        <f>IF(A2316&lt;&gt;"عهدة","",N(F2316)-O2316)</f>
        <v/>
      </c>
      <c r="Q2316" s="26">
        <f>IF(A2316="","",IF(A2316="عهدة",IF(N(F2316)=0,"⚠ أدخل قيمة العهدة",IF(P2316&lt;0,"⛔ عجز / زيادة مصروفات "&amp;TEXT(-P2316,"#,##0"),IF(COUNTIFS($B$8:$B$5007,B2316,$A$8:$A$5007,"مصروف",$I$8:$I$5007,"&lt;&gt;مرفوض",$K$8:$K$5007,"&lt;&gt;نعم")&gt;0,"⚠ "&amp;COUNTIFS($B$8:$B$5007,B2316,$A$8:$A$5007,"مصروف",$I$8:$I$5007,"&lt;&gt;مرفوض",$K$8:$K$5007,"&lt;&gt;نعم")&amp;" مصروف غير مسوى",IF(L2316="تمت التسوية",IF(P2316=0,"✔ متوازنة وتمت التسوية","✔ تمت التسوية – متبقي "&amp;TEXT(P2316,"#,##0")),IF(P2316&gt;0,"متبقي "&amp;TEXT(P2316,"#,##0"),"✔ متوازنة"))))),IF(R2316=0,"⚠ أضف سطر عهدة أولًا",IF(OR(C2316="",N(G2316)=0),"⚠ أكمل التاريخ والقيمة",IF(S2316="","⚠ التاريخ خارج السنة المالية",IF(H2316="","⚠ اختر بند الموازنة",IF(I2316="مرفوض","✖ مرفوض من المدير",IF(I2316&lt;&gt;"موافق","⏳ بانتظار موافقة المدير",IF(K2316&lt;&gt;"نعم","⚠ غير مسوى مع الحسابات","✔ معتمد ومسوى")))))))))</f>
        <v/>
      </c>
      <c r="R2316">
        <f>N(R2315)+IF(A2316="عهدة",1,0)</f>
        <v/>
      </c>
      <c r="S2316">
        <f>IF(C2316="","",IF(AND(C2316&gt;=DATE(2026,9,1),C2316&lt;=DATE(2027,8,31)),(YEAR(C2316)-2026)*12+MONTH(C2316)-8,""))</f>
        <v/>
      </c>
      <c r="T2316">
        <f>IF(AND(A2316="مصروف",R2316&gt;0,I2316="موافق",S2316&lt;&gt;"",H2316&lt;&gt;""),N(G2316),0)</f>
        <v/>
      </c>
    </row>
    <row r="2317">
      <c r="A2317" s="19" t="n"/>
      <c r="B2317" s="20">
        <f>IF(A2317="","",IF(R2317=0,"⚠ أضف سطر عهدة أولًا","BDR-"&amp;TEXT(R2317,"000")))</f>
        <v/>
      </c>
      <c r="C2317" s="21" t="n"/>
      <c r="D2317" s="20">
        <f>IF(C2317="","",IF(S2317="","خارج السنة المالية",INDEX(القوائم!$D$2:$D$13,S2317)))</f>
        <v/>
      </c>
      <c r="E2317" s="22" t="n"/>
      <c r="F2317" s="23" t="n"/>
      <c r="G2317" s="23" t="n"/>
      <c r="H2317" s="22" t="n"/>
      <c r="I2317" s="19" t="n"/>
      <c r="J2317" s="21" t="n"/>
      <c r="K2317" s="19" t="n"/>
      <c r="L2317" s="19" t="n"/>
      <c r="M2317" s="21" t="n"/>
      <c r="N2317" s="22" t="n"/>
      <c r="O2317" s="24">
        <f>IF(A2317&lt;&gt;"عهدة","",SUMIFS($G$8:$G$5007,$B$8:$B$5007,B2317,$A$8:$A$5007,"مصروف",$I$8:$I$5007,"&lt;&gt;مرفوض"))</f>
        <v/>
      </c>
      <c r="P2317" s="25">
        <f>IF(A2317&lt;&gt;"عهدة","",N(F2317)-O2317)</f>
        <v/>
      </c>
      <c r="Q2317" s="26">
        <f>IF(A2317="","",IF(A2317="عهدة",IF(N(F2317)=0,"⚠ أدخل قيمة العهدة",IF(P2317&lt;0,"⛔ عجز / زيادة مصروفات "&amp;TEXT(-P2317,"#,##0"),IF(COUNTIFS($B$8:$B$5007,B2317,$A$8:$A$5007,"مصروف",$I$8:$I$5007,"&lt;&gt;مرفوض",$K$8:$K$5007,"&lt;&gt;نعم")&gt;0,"⚠ "&amp;COUNTIFS($B$8:$B$5007,B2317,$A$8:$A$5007,"مصروف",$I$8:$I$5007,"&lt;&gt;مرفوض",$K$8:$K$5007,"&lt;&gt;نعم")&amp;" مصروف غير مسوى",IF(L2317="تمت التسوية",IF(P2317=0,"✔ متوازنة وتمت التسوية","✔ تمت التسوية – متبقي "&amp;TEXT(P2317,"#,##0")),IF(P2317&gt;0,"متبقي "&amp;TEXT(P2317,"#,##0"),"✔ متوازنة"))))),IF(R2317=0,"⚠ أضف سطر عهدة أولًا",IF(OR(C2317="",N(G2317)=0),"⚠ أكمل التاريخ والقيمة",IF(S2317="","⚠ التاريخ خارج السنة المالية",IF(H2317="","⚠ اختر بند الموازنة",IF(I2317="مرفوض","✖ مرفوض من المدير",IF(I2317&lt;&gt;"موافق","⏳ بانتظار موافقة المدير",IF(K2317&lt;&gt;"نعم","⚠ غير مسوى مع الحسابات","✔ معتمد ومسوى")))))))))</f>
        <v/>
      </c>
      <c r="R2317">
        <f>N(R2316)+IF(A2317="عهدة",1,0)</f>
        <v/>
      </c>
      <c r="S2317">
        <f>IF(C2317="","",IF(AND(C2317&gt;=DATE(2026,9,1),C2317&lt;=DATE(2027,8,31)),(YEAR(C2317)-2026)*12+MONTH(C2317)-8,""))</f>
        <v/>
      </c>
      <c r="T2317">
        <f>IF(AND(A2317="مصروف",R2317&gt;0,I2317="موافق",S2317&lt;&gt;"",H2317&lt;&gt;""),N(G2317),0)</f>
        <v/>
      </c>
    </row>
    <row r="2318">
      <c r="A2318" s="19" t="n"/>
      <c r="B2318" s="20">
        <f>IF(A2318="","",IF(R2318=0,"⚠ أضف سطر عهدة أولًا","BDR-"&amp;TEXT(R2318,"000")))</f>
        <v/>
      </c>
      <c r="C2318" s="21" t="n"/>
      <c r="D2318" s="20">
        <f>IF(C2318="","",IF(S2318="","خارج السنة المالية",INDEX(القوائم!$D$2:$D$13,S2318)))</f>
        <v/>
      </c>
      <c r="E2318" s="22" t="n"/>
      <c r="F2318" s="23" t="n"/>
      <c r="G2318" s="23" t="n"/>
      <c r="H2318" s="22" t="n"/>
      <c r="I2318" s="19" t="n"/>
      <c r="J2318" s="21" t="n"/>
      <c r="K2318" s="19" t="n"/>
      <c r="L2318" s="19" t="n"/>
      <c r="M2318" s="21" t="n"/>
      <c r="N2318" s="22" t="n"/>
      <c r="O2318" s="24">
        <f>IF(A2318&lt;&gt;"عهدة","",SUMIFS($G$8:$G$5007,$B$8:$B$5007,B2318,$A$8:$A$5007,"مصروف",$I$8:$I$5007,"&lt;&gt;مرفوض"))</f>
        <v/>
      </c>
      <c r="P2318" s="25">
        <f>IF(A2318&lt;&gt;"عهدة","",N(F2318)-O2318)</f>
        <v/>
      </c>
      <c r="Q2318" s="26">
        <f>IF(A2318="","",IF(A2318="عهدة",IF(N(F2318)=0,"⚠ أدخل قيمة العهدة",IF(P2318&lt;0,"⛔ عجز / زيادة مصروفات "&amp;TEXT(-P2318,"#,##0"),IF(COUNTIFS($B$8:$B$5007,B2318,$A$8:$A$5007,"مصروف",$I$8:$I$5007,"&lt;&gt;مرفوض",$K$8:$K$5007,"&lt;&gt;نعم")&gt;0,"⚠ "&amp;COUNTIFS($B$8:$B$5007,B2318,$A$8:$A$5007,"مصروف",$I$8:$I$5007,"&lt;&gt;مرفوض",$K$8:$K$5007,"&lt;&gt;نعم")&amp;" مصروف غير مسوى",IF(L2318="تمت التسوية",IF(P2318=0,"✔ متوازنة وتمت التسوية","✔ تمت التسوية – متبقي "&amp;TEXT(P2318,"#,##0")),IF(P2318&gt;0,"متبقي "&amp;TEXT(P2318,"#,##0"),"✔ متوازنة"))))),IF(R2318=0,"⚠ أضف سطر عهدة أولًا",IF(OR(C2318="",N(G2318)=0),"⚠ أكمل التاريخ والقيمة",IF(S2318="","⚠ التاريخ خارج السنة المالية",IF(H2318="","⚠ اختر بند الموازنة",IF(I2318="مرفوض","✖ مرفوض من المدير",IF(I2318&lt;&gt;"موافق","⏳ بانتظار موافقة المدير",IF(K2318&lt;&gt;"نعم","⚠ غير مسوى مع الحسابات","✔ معتمد ومسوى")))))))))</f>
        <v/>
      </c>
      <c r="R2318">
        <f>N(R2317)+IF(A2318="عهدة",1,0)</f>
        <v/>
      </c>
      <c r="S2318">
        <f>IF(C2318="","",IF(AND(C2318&gt;=DATE(2026,9,1),C2318&lt;=DATE(2027,8,31)),(YEAR(C2318)-2026)*12+MONTH(C2318)-8,""))</f>
        <v/>
      </c>
      <c r="T2318">
        <f>IF(AND(A2318="مصروف",R2318&gt;0,I2318="موافق",S2318&lt;&gt;"",H2318&lt;&gt;""),N(G2318),0)</f>
        <v/>
      </c>
    </row>
    <row r="2319">
      <c r="A2319" s="19" t="n"/>
      <c r="B2319" s="20">
        <f>IF(A2319="","",IF(R2319=0,"⚠ أضف سطر عهدة أولًا","BDR-"&amp;TEXT(R2319,"000")))</f>
        <v/>
      </c>
      <c r="C2319" s="21" t="n"/>
      <c r="D2319" s="20">
        <f>IF(C2319="","",IF(S2319="","خارج السنة المالية",INDEX(القوائم!$D$2:$D$13,S2319)))</f>
        <v/>
      </c>
      <c r="E2319" s="22" t="n"/>
      <c r="F2319" s="23" t="n"/>
      <c r="G2319" s="23" t="n"/>
      <c r="H2319" s="22" t="n"/>
      <c r="I2319" s="19" t="n"/>
      <c r="J2319" s="21" t="n"/>
      <c r="K2319" s="19" t="n"/>
      <c r="L2319" s="19" t="n"/>
      <c r="M2319" s="21" t="n"/>
      <c r="N2319" s="22" t="n"/>
      <c r="O2319" s="24">
        <f>IF(A2319&lt;&gt;"عهدة","",SUMIFS($G$8:$G$5007,$B$8:$B$5007,B2319,$A$8:$A$5007,"مصروف",$I$8:$I$5007,"&lt;&gt;مرفوض"))</f>
        <v/>
      </c>
      <c r="P2319" s="25">
        <f>IF(A2319&lt;&gt;"عهدة","",N(F2319)-O2319)</f>
        <v/>
      </c>
      <c r="Q2319" s="26">
        <f>IF(A2319="","",IF(A2319="عهدة",IF(N(F2319)=0,"⚠ أدخل قيمة العهدة",IF(P2319&lt;0,"⛔ عجز / زيادة مصروفات "&amp;TEXT(-P2319,"#,##0"),IF(COUNTIFS($B$8:$B$5007,B2319,$A$8:$A$5007,"مصروف",$I$8:$I$5007,"&lt;&gt;مرفوض",$K$8:$K$5007,"&lt;&gt;نعم")&gt;0,"⚠ "&amp;COUNTIFS($B$8:$B$5007,B2319,$A$8:$A$5007,"مصروف",$I$8:$I$5007,"&lt;&gt;مرفوض",$K$8:$K$5007,"&lt;&gt;نعم")&amp;" مصروف غير مسوى",IF(L2319="تمت التسوية",IF(P2319=0,"✔ متوازنة وتمت التسوية","✔ تمت التسوية – متبقي "&amp;TEXT(P2319,"#,##0")),IF(P2319&gt;0,"متبقي "&amp;TEXT(P2319,"#,##0"),"✔ متوازنة"))))),IF(R2319=0,"⚠ أضف سطر عهدة أولًا",IF(OR(C2319="",N(G2319)=0),"⚠ أكمل التاريخ والقيمة",IF(S2319="","⚠ التاريخ خارج السنة المالية",IF(H2319="","⚠ اختر بند الموازنة",IF(I2319="مرفوض","✖ مرفوض من المدير",IF(I2319&lt;&gt;"موافق","⏳ بانتظار موافقة المدير",IF(K2319&lt;&gt;"نعم","⚠ غير مسوى مع الحسابات","✔ معتمد ومسوى")))))))))</f>
        <v/>
      </c>
      <c r="R2319">
        <f>N(R2318)+IF(A2319="عهدة",1,0)</f>
        <v/>
      </c>
      <c r="S2319">
        <f>IF(C2319="","",IF(AND(C2319&gt;=DATE(2026,9,1),C2319&lt;=DATE(2027,8,31)),(YEAR(C2319)-2026)*12+MONTH(C2319)-8,""))</f>
        <v/>
      </c>
      <c r="T2319">
        <f>IF(AND(A2319="مصروف",R2319&gt;0,I2319="موافق",S2319&lt;&gt;"",H2319&lt;&gt;""),N(G2319),0)</f>
        <v/>
      </c>
    </row>
    <row r="2320">
      <c r="A2320" s="19" t="n"/>
      <c r="B2320" s="20">
        <f>IF(A2320="","",IF(R2320=0,"⚠ أضف سطر عهدة أولًا","BDR-"&amp;TEXT(R2320,"000")))</f>
        <v/>
      </c>
      <c r="C2320" s="21" t="n"/>
      <c r="D2320" s="20">
        <f>IF(C2320="","",IF(S2320="","خارج السنة المالية",INDEX(القوائم!$D$2:$D$13,S2320)))</f>
        <v/>
      </c>
      <c r="E2320" s="22" t="n"/>
      <c r="F2320" s="23" t="n"/>
      <c r="G2320" s="23" t="n"/>
      <c r="H2320" s="22" t="n"/>
      <c r="I2320" s="19" t="n"/>
      <c r="J2320" s="21" t="n"/>
      <c r="K2320" s="19" t="n"/>
      <c r="L2320" s="19" t="n"/>
      <c r="M2320" s="21" t="n"/>
      <c r="N2320" s="22" t="n"/>
      <c r="O2320" s="24">
        <f>IF(A2320&lt;&gt;"عهدة","",SUMIFS($G$8:$G$5007,$B$8:$B$5007,B2320,$A$8:$A$5007,"مصروف",$I$8:$I$5007,"&lt;&gt;مرفوض"))</f>
        <v/>
      </c>
      <c r="P2320" s="25">
        <f>IF(A2320&lt;&gt;"عهدة","",N(F2320)-O2320)</f>
        <v/>
      </c>
      <c r="Q2320" s="26">
        <f>IF(A2320="","",IF(A2320="عهدة",IF(N(F2320)=0,"⚠ أدخل قيمة العهدة",IF(P2320&lt;0,"⛔ عجز / زيادة مصروفات "&amp;TEXT(-P2320,"#,##0"),IF(COUNTIFS($B$8:$B$5007,B2320,$A$8:$A$5007,"مصروف",$I$8:$I$5007,"&lt;&gt;مرفوض",$K$8:$K$5007,"&lt;&gt;نعم")&gt;0,"⚠ "&amp;COUNTIFS($B$8:$B$5007,B2320,$A$8:$A$5007,"مصروف",$I$8:$I$5007,"&lt;&gt;مرفوض",$K$8:$K$5007,"&lt;&gt;نعم")&amp;" مصروف غير مسوى",IF(L2320="تمت التسوية",IF(P2320=0,"✔ متوازنة وتمت التسوية","✔ تمت التسوية – متبقي "&amp;TEXT(P2320,"#,##0")),IF(P2320&gt;0,"متبقي "&amp;TEXT(P2320,"#,##0"),"✔ متوازنة"))))),IF(R2320=0,"⚠ أضف سطر عهدة أولًا",IF(OR(C2320="",N(G2320)=0),"⚠ أكمل التاريخ والقيمة",IF(S2320="","⚠ التاريخ خارج السنة المالية",IF(H2320="","⚠ اختر بند الموازنة",IF(I2320="مرفوض","✖ مرفوض من المدير",IF(I2320&lt;&gt;"موافق","⏳ بانتظار موافقة المدير",IF(K2320&lt;&gt;"نعم","⚠ غير مسوى مع الحسابات","✔ معتمد ومسوى")))))))))</f>
        <v/>
      </c>
      <c r="R2320">
        <f>N(R2319)+IF(A2320="عهدة",1,0)</f>
        <v/>
      </c>
      <c r="S2320">
        <f>IF(C2320="","",IF(AND(C2320&gt;=DATE(2026,9,1),C2320&lt;=DATE(2027,8,31)),(YEAR(C2320)-2026)*12+MONTH(C2320)-8,""))</f>
        <v/>
      </c>
      <c r="T2320">
        <f>IF(AND(A2320="مصروف",R2320&gt;0,I2320="موافق",S2320&lt;&gt;"",H2320&lt;&gt;""),N(G2320),0)</f>
        <v/>
      </c>
    </row>
    <row r="2321">
      <c r="A2321" s="19" t="n"/>
      <c r="B2321" s="20">
        <f>IF(A2321="","",IF(R2321=0,"⚠ أضف سطر عهدة أولًا","BDR-"&amp;TEXT(R2321,"000")))</f>
        <v/>
      </c>
      <c r="C2321" s="21" t="n"/>
      <c r="D2321" s="20">
        <f>IF(C2321="","",IF(S2321="","خارج السنة المالية",INDEX(القوائم!$D$2:$D$13,S2321)))</f>
        <v/>
      </c>
      <c r="E2321" s="22" t="n"/>
      <c r="F2321" s="23" t="n"/>
      <c r="G2321" s="23" t="n"/>
      <c r="H2321" s="22" t="n"/>
      <c r="I2321" s="19" t="n"/>
      <c r="J2321" s="21" t="n"/>
      <c r="K2321" s="19" t="n"/>
      <c r="L2321" s="19" t="n"/>
      <c r="M2321" s="21" t="n"/>
      <c r="N2321" s="22" t="n"/>
      <c r="O2321" s="24">
        <f>IF(A2321&lt;&gt;"عهدة","",SUMIFS($G$8:$G$5007,$B$8:$B$5007,B2321,$A$8:$A$5007,"مصروف",$I$8:$I$5007,"&lt;&gt;مرفوض"))</f>
        <v/>
      </c>
      <c r="P2321" s="25">
        <f>IF(A2321&lt;&gt;"عهدة","",N(F2321)-O2321)</f>
        <v/>
      </c>
      <c r="Q2321" s="26">
        <f>IF(A2321="","",IF(A2321="عهدة",IF(N(F2321)=0,"⚠ أدخل قيمة العهدة",IF(P2321&lt;0,"⛔ عجز / زيادة مصروفات "&amp;TEXT(-P2321,"#,##0"),IF(COUNTIFS($B$8:$B$5007,B2321,$A$8:$A$5007,"مصروف",$I$8:$I$5007,"&lt;&gt;مرفوض",$K$8:$K$5007,"&lt;&gt;نعم")&gt;0,"⚠ "&amp;COUNTIFS($B$8:$B$5007,B2321,$A$8:$A$5007,"مصروف",$I$8:$I$5007,"&lt;&gt;مرفوض",$K$8:$K$5007,"&lt;&gt;نعم")&amp;" مصروف غير مسوى",IF(L2321="تمت التسوية",IF(P2321=0,"✔ متوازنة وتمت التسوية","✔ تمت التسوية – متبقي "&amp;TEXT(P2321,"#,##0")),IF(P2321&gt;0,"متبقي "&amp;TEXT(P2321,"#,##0"),"✔ متوازنة"))))),IF(R2321=0,"⚠ أضف سطر عهدة أولًا",IF(OR(C2321="",N(G2321)=0),"⚠ أكمل التاريخ والقيمة",IF(S2321="","⚠ التاريخ خارج السنة المالية",IF(H2321="","⚠ اختر بند الموازنة",IF(I2321="مرفوض","✖ مرفوض من المدير",IF(I2321&lt;&gt;"موافق","⏳ بانتظار موافقة المدير",IF(K2321&lt;&gt;"نعم","⚠ غير مسوى مع الحسابات","✔ معتمد ومسوى")))))))))</f>
        <v/>
      </c>
      <c r="R2321">
        <f>N(R2320)+IF(A2321="عهدة",1,0)</f>
        <v/>
      </c>
      <c r="S2321">
        <f>IF(C2321="","",IF(AND(C2321&gt;=DATE(2026,9,1),C2321&lt;=DATE(2027,8,31)),(YEAR(C2321)-2026)*12+MONTH(C2321)-8,""))</f>
        <v/>
      </c>
      <c r="T2321">
        <f>IF(AND(A2321="مصروف",R2321&gt;0,I2321="موافق",S2321&lt;&gt;"",H2321&lt;&gt;""),N(G2321),0)</f>
        <v/>
      </c>
    </row>
    <row r="2322">
      <c r="A2322" s="19" t="n"/>
      <c r="B2322" s="20">
        <f>IF(A2322="","",IF(R2322=0,"⚠ أضف سطر عهدة أولًا","BDR-"&amp;TEXT(R2322,"000")))</f>
        <v/>
      </c>
      <c r="C2322" s="21" t="n"/>
      <c r="D2322" s="20">
        <f>IF(C2322="","",IF(S2322="","خارج السنة المالية",INDEX(القوائم!$D$2:$D$13,S2322)))</f>
        <v/>
      </c>
      <c r="E2322" s="22" t="n"/>
      <c r="F2322" s="23" t="n"/>
      <c r="G2322" s="23" t="n"/>
      <c r="H2322" s="22" t="n"/>
      <c r="I2322" s="19" t="n"/>
      <c r="J2322" s="21" t="n"/>
      <c r="K2322" s="19" t="n"/>
      <c r="L2322" s="19" t="n"/>
      <c r="M2322" s="21" t="n"/>
      <c r="N2322" s="22" t="n"/>
      <c r="O2322" s="24">
        <f>IF(A2322&lt;&gt;"عهدة","",SUMIFS($G$8:$G$5007,$B$8:$B$5007,B2322,$A$8:$A$5007,"مصروف",$I$8:$I$5007,"&lt;&gt;مرفوض"))</f>
        <v/>
      </c>
      <c r="P2322" s="25">
        <f>IF(A2322&lt;&gt;"عهدة","",N(F2322)-O2322)</f>
        <v/>
      </c>
      <c r="Q2322" s="26">
        <f>IF(A2322="","",IF(A2322="عهدة",IF(N(F2322)=0,"⚠ أدخل قيمة العهدة",IF(P2322&lt;0,"⛔ عجز / زيادة مصروفات "&amp;TEXT(-P2322,"#,##0"),IF(COUNTIFS($B$8:$B$5007,B2322,$A$8:$A$5007,"مصروف",$I$8:$I$5007,"&lt;&gt;مرفوض",$K$8:$K$5007,"&lt;&gt;نعم")&gt;0,"⚠ "&amp;COUNTIFS($B$8:$B$5007,B2322,$A$8:$A$5007,"مصروف",$I$8:$I$5007,"&lt;&gt;مرفوض",$K$8:$K$5007,"&lt;&gt;نعم")&amp;" مصروف غير مسوى",IF(L2322="تمت التسوية",IF(P2322=0,"✔ متوازنة وتمت التسوية","✔ تمت التسوية – متبقي "&amp;TEXT(P2322,"#,##0")),IF(P2322&gt;0,"متبقي "&amp;TEXT(P2322,"#,##0"),"✔ متوازنة"))))),IF(R2322=0,"⚠ أضف سطر عهدة أولًا",IF(OR(C2322="",N(G2322)=0),"⚠ أكمل التاريخ والقيمة",IF(S2322="","⚠ التاريخ خارج السنة المالية",IF(H2322="","⚠ اختر بند الموازنة",IF(I2322="مرفوض","✖ مرفوض من المدير",IF(I2322&lt;&gt;"موافق","⏳ بانتظار موافقة المدير",IF(K2322&lt;&gt;"نعم","⚠ غير مسوى مع الحسابات","✔ معتمد ومسوى")))))))))</f>
        <v/>
      </c>
      <c r="R2322">
        <f>N(R2321)+IF(A2322="عهدة",1,0)</f>
        <v/>
      </c>
      <c r="S2322">
        <f>IF(C2322="","",IF(AND(C2322&gt;=DATE(2026,9,1),C2322&lt;=DATE(2027,8,31)),(YEAR(C2322)-2026)*12+MONTH(C2322)-8,""))</f>
        <v/>
      </c>
      <c r="T2322">
        <f>IF(AND(A2322="مصروف",R2322&gt;0,I2322="موافق",S2322&lt;&gt;"",H2322&lt;&gt;""),N(G2322),0)</f>
        <v/>
      </c>
    </row>
    <row r="2323">
      <c r="A2323" s="19" t="n"/>
      <c r="B2323" s="20">
        <f>IF(A2323="","",IF(R2323=0,"⚠ أضف سطر عهدة أولًا","BDR-"&amp;TEXT(R2323,"000")))</f>
        <v/>
      </c>
      <c r="C2323" s="21" t="n"/>
      <c r="D2323" s="20">
        <f>IF(C2323="","",IF(S2323="","خارج السنة المالية",INDEX(القوائم!$D$2:$D$13,S2323)))</f>
        <v/>
      </c>
      <c r="E2323" s="22" t="n"/>
      <c r="F2323" s="23" t="n"/>
      <c r="G2323" s="23" t="n"/>
      <c r="H2323" s="22" t="n"/>
      <c r="I2323" s="19" t="n"/>
      <c r="J2323" s="21" t="n"/>
      <c r="K2323" s="19" t="n"/>
      <c r="L2323" s="19" t="n"/>
      <c r="M2323" s="21" t="n"/>
      <c r="N2323" s="22" t="n"/>
      <c r="O2323" s="24">
        <f>IF(A2323&lt;&gt;"عهدة","",SUMIFS($G$8:$G$5007,$B$8:$B$5007,B2323,$A$8:$A$5007,"مصروف",$I$8:$I$5007,"&lt;&gt;مرفوض"))</f>
        <v/>
      </c>
      <c r="P2323" s="25">
        <f>IF(A2323&lt;&gt;"عهدة","",N(F2323)-O2323)</f>
        <v/>
      </c>
      <c r="Q2323" s="26">
        <f>IF(A2323="","",IF(A2323="عهدة",IF(N(F2323)=0,"⚠ أدخل قيمة العهدة",IF(P2323&lt;0,"⛔ عجز / زيادة مصروفات "&amp;TEXT(-P2323,"#,##0"),IF(COUNTIFS($B$8:$B$5007,B2323,$A$8:$A$5007,"مصروف",$I$8:$I$5007,"&lt;&gt;مرفوض",$K$8:$K$5007,"&lt;&gt;نعم")&gt;0,"⚠ "&amp;COUNTIFS($B$8:$B$5007,B2323,$A$8:$A$5007,"مصروف",$I$8:$I$5007,"&lt;&gt;مرفوض",$K$8:$K$5007,"&lt;&gt;نعم")&amp;" مصروف غير مسوى",IF(L2323="تمت التسوية",IF(P2323=0,"✔ متوازنة وتمت التسوية","✔ تمت التسوية – متبقي "&amp;TEXT(P2323,"#,##0")),IF(P2323&gt;0,"متبقي "&amp;TEXT(P2323,"#,##0"),"✔ متوازنة"))))),IF(R2323=0,"⚠ أضف سطر عهدة أولًا",IF(OR(C2323="",N(G2323)=0),"⚠ أكمل التاريخ والقيمة",IF(S2323="","⚠ التاريخ خارج السنة المالية",IF(H2323="","⚠ اختر بند الموازنة",IF(I2323="مرفوض","✖ مرفوض من المدير",IF(I2323&lt;&gt;"موافق","⏳ بانتظار موافقة المدير",IF(K2323&lt;&gt;"نعم","⚠ غير مسوى مع الحسابات","✔ معتمد ومسوى")))))))))</f>
        <v/>
      </c>
      <c r="R2323">
        <f>N(R2322)+IF(A2323="عهدة",1,0)</f>
        <v/>
      </c>
      <c r="S2323">
        <f>IF(C2323="","",IF(AND(C2323&gt;=DATE(2026,9,1),C2323&lt;=DATE(2027,8,31)),(YEAR(C2323)-2026)*12+MONTH(C2323)-8,""))</f>
        <v/>
      </c>
      <c r="T2323">
        <f>IF(AND(A2323="مصروف",R2323&gt;0,I2323="موافق",S2323&lt;&gt;"",H2323&lt;&gt;""),N(G2323),0)</f>
        <v/>
      </c>
    </row>
    <row r="2324">
      <c r="A2324" s="19" t="n"/>
      <c r="B2324" s="20">
        <f>IF(A2324="","",IF(R2324=0,"⚠ أضف سطر عهدة أولًا","BDR-"&amp;TEXT(R2324,"000")))</f>
        <v/>
      </c>
      <c r="C2324" s="21" t="n"/>
      <c r="D2324" s="20">
        <f>IF(C2324="","",IF(S2324="","خارج السنة المالية",INDEX(القوائم!$D$2:$D$13,S2324)))</f>
        <v/>
      </c>
      <c r="E2324" s="22" t="n"/>
      <c r="F2324" s="23" t="n"/>
      <c r="G2324" s="23" t="n"/>
      <c r="H2324" s="22" t="n"/>
      <c r="I2324" s="19" t="n"/>
      <c r="J2324" s="21" t="n"/>
      <c r="K2324" s="19" t="n"/>
      <c r="L2324" s="19" t="n"/>
      <c r="M2324" s="21" t="n"/>
      <c r="N2324" s="22" t="n"/>
      <c r="O2324" s="24">
        <f>IF(A2324&lt;&gt;"عهدة","",SUMIFS($G$8:$G$5007,$B$8:$B$5007,B2324,$A$8:$A$5007,"مصروف",$I$8:$I$5007,"&lt;&gt;مرفوض"))</f>
        <v/>
      </c>
      <c r="P2324" s="25">
        <f>IF(A2324&lt;&gt;"عهدة","",N(F2324)-O2324)</f>
        <v/>
      </c>
      <c r="Q2324" s="26">
        <f>IF(A2324="","",IF(A2324="عهدة",IF(N(F2324)=0,"⚠ أدخل قيمة العهدة",IF(P2324&lt;0,"⛔ عجز / زيادة مصروفات "&amp;TEXT(-P2324,"#,##0"),IF(COUNTIFS($B$8:$B$5007,B2324,$A$8:$A$5007,"مصروف",$I$8:$I$5007,"&lt;&gt;مرفوض",$K$8:$K$5007,"&lt;&gt;نعم")&gt;0,"⚠ "&amp;COUNTIFS($B$8:$B$5007,B2324,$A$8:$A$5007,"مصروف",$I$8:$I$5007,"&lt;&gt;مرفوض",$K$8:$K$5007,"&lt;&gt;نعم")&amp;" مصروف غير مسوى",IF(L2324="تمت التسوية",IF(P2324=0,"✔ متوازنة وتمت التسوية","✔ تمت التسوية – متبقي "&amp;TEXT(P2324,"#,##0")),IF(P2324&gt;0,"متبقي "&amp;TEXT(P2324,"#,##0"),"✔ متوازنة"))))),IF(R2324=0,"⚠ أضف سطر عهدة أولًا",IF(OR(C2324="",N(G2324)=0),"⚠ أكمل التاريخ والقيمة",IF(S2324="","⚠ التاريخ خارج السنة المالية",IF(H2324="","⚠ اختر بند الموازنة",IF(I2324="مرفوض","✖ مرفوض من المدير",IF(I2324&lt;&gt;"موافق","⏳ بانتظار موافقة المدير",IF(K2324&lt;&gt;"نعم","⚠ غير مسوى مع الحسابات","✔ معتمد ومسوى")))))))))</f>
        <v/>
      </c>
      <c r="R2324">
        <f>N(R2323)+IF(A2324="عهدة",1,0)</f>
        <v/>
      </c>
      <c r="S2324">
        <f>IF(C2324="","",IF(AND(C2324&gt;=DATE(2026,9,1),C2324&lt;=DATE(2027,8,31)),(YEAR(C2324)-2026)*12+MONTH(C2324)-8,""))</f>
        <v/>
      </c>
      <c r="T2324">
        <f>IF(AND(A2324="مصروف",R2324&gt;0,I2324="موافق",S2324&lt;&gt;"",H2324&lt;&gt;""),N(G2324),0)</f>
        <v/>
      </c>
    </row>
    <row r="2325">
      <c r="A2325" s="19" t="n"/>
      <c r="B2325" s="20">
        <f>IF(A2325="","",IF(R2325=0,"⚠ أضف سطر عهدة أولًا","BDR-"&amp;TEXT(R2325,"000")))</f>
        <v/>
      </c>
      <c r="C2325" s="21" t="n"/>
      <c r="D2325" s="20">
        <f>IF(C2325="","",IF(S2325="","خارج السنة المالية",INDEX(القوائم!$D$2:$D$13,S2325)))</f>
        <v/>
      </c>
      <c r="E2325" s="22" t="n"/>
      <c r="F2325" s="23" t="n"/>
      <c r="G2325" s="23" t="n"/>
      <c r="H2325" s="22" t="n"/>
      <c r="I2325" s="19" t="n"/>
      <c r="J2325" s="21" t="n"/>
      <c r="K2325" s="19" t="n"/>
      <c r="L2325" s="19" t="n"/>
      <c r="M2325" s="21" t="n"/>
      <c r="N2325" s="22" t="n"/>
      <c r="O2325" s="24">
        <f>IF(A2325&lt;&gt;"عهدة","",SUMIFS($G$8:$G$5007,$B$8:$B$5007,B2325,$A$8:$A$5007,"مصروف",$I$8:$I$5007,"&lt;&gt;مرفوض"))</f>
        <v/>
      </c>
      <c r="P2325" s="25">
        <f>IF(A2325&lt;&gt;"عهدة","",N(F2325)-O2325)</f>
        <v/>
      </c>
      <c r="Q2325" s="26">
        <f>IF(A2325="","",IF(A2325="عهدة",IF(N(F2325)=0,"⚠ أدخل قيمة العهدة",IF(P2325&lt;0,"⛔ عجز / زيادة مصروفات "&amp;TEXT(-P2325,"#,##0"),IF(COUNTIFS($B$8:$B$5007,B2325,$A$8:$A$5007,"مصروف",$I$8:$I$5007,"&lt;&gt;مرفوض",$K$8:$K$5007,"&lt;&gt;نعم")&gt;0,"⚠ "&amp;COUNTIFS($B$8:$B$5007,B2325,$A$8:$A$5007,"مصروف",$I$8:$I$5007,"&lt;&gt;مرفوض",$K$8:$K$5007,"&lt;&gt;نعم")&amp;" مصروف غير مسوى",IF(L2325="تمت التسوية",IF(P2325=0,"✔ متوازنة وتمت التسوية","✔ تمت التسوية – متبقي "&amp;TEXT(P2325,"#,##0")),IF(P2325&gt;0,"متبقي "&amp;TEXT(P2325,"#,##0"),"✔ متوازنة"))))),IF(R2325=0,"⚠ أضف سطر عهدة أولًا",IF(OR(C2325="",N(G2325)=0),"⚠ أكمل التاريخ والقيمة",IF(S2325="","⚠ التاريخ خارج السنة المالية",IF(H2325="","⚠ اختر بند الموازنة",IF(I2325="مرفوض","✖ مرفوض من المدير",IF(I2325&lt;&gt;"موافق","⏳ بانتظار موافقة المدير",IF(K2325&lt;&gt;"نعم","⚠ غير مسوى مع الحسابات","✔ معتمد ومسوى")))))))))</f>
        <v/>
      </c>
      <c r="R2325">
        <f>N(R2324)+IF(A2325="عهدة",1,0)</f>
        <v/>
      </c>
      <c r="S2325">
        <f>IF(C2325="","",IF(AND(C2325&gt;=DATE(2026,9,1),C2325&lt;=DATE(2027,8,31)),(YEAR(C2325)-2026)*12+MONTH(C2325)-8,""))</f>
        <v/>
      </c>
      <c r="T2325">
        <f>IF(AND(A2325="مصروف",R2325&gt;0,I2325="موافق",S2325&lt;&gt;"",H2325&lt;&gt;""),N(G2325),0)</f>
        <v/>
      </c>
    </row>
    <row r="2326">
      <c r="A2326" s="19" t="n"/>
      <c r="B2326" s="20">
        <f>IF(A2326="","",IF(R2326=0,"⚠ أضف سطر عهدة أولًا","BDR-"&amp;TEXT(R2326,"000")))</f>
        <v/>
      </c>
      <c r="C2326" s="21" t="n"/>
      <c r="D2326" s="20">
        <f>IF(C2326="","",IF(S2326="","خارج السنة المالية",INDEX(القوائم!$D$2:$D$13,S2326)))</f>
        <v/>
      </c>
      <c r="E2326" s="22" t="n"/>
      <c r="F2326" s="23" t="n"/>
      <c r="G2326" s="23" t="n"/>
      <c r="H2326" s="22" t="n"/>
      <c r="I2326" s="19" t="n"/>
      <c r="J2326" s="21" t="n"/>
      <c r="K2326" s="19" t="n"/>
      <c r="L2326" s="19" t="n"/>
      <c r="M2326" s="21" t="n"/>
      <c r="N2326" s="22" t="n"/>
      <c r="O2326" s="24">
        <f>IF(A2326&lt;&gt;"عهدة","",SUMIFS($G$8:$G$5007,$B$8:$B$5007,B2326,$A$8:$A$5007,"مصروف",$I$8:$I$5007,"&lt;&gt;مرفوض"))</f>
        <v/>
      </c>
      <c r="P2326" s="25">
        <f>IF(A2326&lt;&gt;"عهدة","",N(F2326)-O2326)</f>
        <v/>
      </c>
      <c r="Q2326" s="26">
        <f>IF(A2326="","",IF(A2326="عهدة",IF(N(F2326)=0,"⚠ أدخل قيمة العهدة",IF(P2326&lt;0,"⛔ عجز / زيادة مصروفات "&amp;TEXT(-P2326,"#,##0"),IF(COUNTIFS($B$8:$B$5007,B2326,$A$8:$A$5007,"مصروف",$I$8:$I$5007,"&lt;&gt;مرفوض",$K$8:$K$5007,"&lt;&gt;نعم")&gt;0,"⚠ "&amp;COUNTIFS($B$8:$B$5007,B2326,$A$8:$A$5007,"مصروف",$I$8:$I$5007,"&lt;&gt;مرفوض",$K$8:$K$5007,"&lt;&gt;نعم")&amp;" مصروف غير مسوى",IF(L2326="تمت التسوية",IF(P2326=0,"✔ متوازنة وتمت التسوية","✔ تمت التسوية – متبقي "&amp;TEXT(P2326,"#,##0")),IF(P2326&gt;0,"متبقي "&amp;TEXT(P2326,"#,##0"),"✔ متوازنة"))))),IF(R2326=0,"⚠ أضف سطر عهدة أولًا",IF(OR(C2326="",N(G2326)=0),"⚠ أكمل التاريخ والقيمة",IF(S2326="","⚠ التاريخ خارج السنة المالية",IF(H2326="","⚠ اختر بند الموازنة",IF(I2326="مرفوض","✖ مرفوض من المدير",IF(I2326&lt;&gt;"موافق","⏳ بانتظار موافقة المدير",IF(K2326&lt;&gt;"نعم","⚠ غير مسوى مع الحسابات","✔ معتمد ومسوى")))))))))</f>
        <v/>
      </c>
      <c r="R2326">
        <f>N(R2325)+IF(A2326="عهدة",1,0)</f>
        <v/>
      </c>
      <c r="S2326">
        <f>IF(C2326="","",IF(AND(C2326&gt;=DATE(2026,9,1),C2326&lt;=DATE(2027,8,31)),(YEAR(C2326)-2026)*12+MONTH(C2326)-8,""))</f>
        <v/>
      </c>
      <c r="T2326">
        <f>IF(AND(A2326="مصروف",R2326&gt;0,I2326="موافق",S2326&lt;&gt;"",H2326&lt;&gt;""),N(G2326),0)</f>
        <v/>
      </c>
    </row>
    <row r="2327">
      <c r="A2327" s="19" t="n"/>
      <c r="B2327" s="20">
        <f>IF(A2327="","",IF(R2327=0,"⚠ أضف سطر عهدة أولًا","BDR-"&amp;TEXT(R2327,"000")))</f>
        <v/>
      </c>
      <c r="C2327" s="21" t="n"/>
      <c r="D2327" s="20">
        <f>IF(C2327="","",IF(S2327="","خارج السنة المالية",INDEX(القوائم!$D$2:$D$13,S2327)))</f>
        <v/>
      </c>
      <c r="E2327" s="22" t="n"/>
      <c r="F2327" s="23" t="n"/>
      <c r="G2327" s="23" t="n"/>
      <c r="H2327" s="22" t="n"/>
      <c r="I2327" s="19" t="n"/>
      <c r="J2327" s="21" t="n"/>
      <c r="K2327" s="19" t="n"/>
      <c r="L2327" s="19" t="n"/>
      <c r="M2327" s="21" t="n"/>
      <c r="N2327" s="22" t="n"/>
      <c r="O2327" s="24">
        <f>IF(A2327&lt;&gt;"عهدة","",SUMIFS($G$8:$G$5007,$B$8:$B$5007,B2327,$A$8:$A$5007,"مصروف",$I$8:$I$5007,"&lt;&gt;مرفوض"))</f>
        <v/>
      </c>
      <c r="P2327" s="25">
        <f>IF(A2327&lt;&gt;"عهدة","",N(F2327)-O2327)</f>
        <v/>
      </c>
      <c r="Q2327" s="26">
        <f>IF(A2327="","",IF(A2327="عهدة",IF(N(F2327)=0,"⚠ أدخل قيمة العهدة",IF(P2327&lt;0,"⛔ عجز / زيادة مصروفات "&amp;TEXT(-P2327,"#,##0"),IF(COUNTIFS($B$8:$B$5007,B2327,$A$8:$A$5007,"مصروف",$I$8:$I$5007,"&lt;&gt;مرفوض",$K$8:$K$5007,"&lt;&gt;نعم")&gt;0,"⚠ "&amp;COUNTIFS($B$8:$B$5007,B2327,$A$8:$A$5007,"مصروف",$I$8:$I$5007,"&lt;&gt;مرفوض",$K$8:$K$5007,"&lt;&gt;نعم")&amp;" مصروف غير مسوى",IF(L2327="تمت التسوية",IF(P2327=0,"✔ متوازنة وتمت التسوية","✔ تمت التسوية – متبقي "&amp;TEXT(P2327,"#,##0")),IF(P2327&gt;0,"متبقي "&amp;TEXT(P2327,"#,##0"),"✔ متوازنة"))))),IF(R2327=0,"⚠ أضف سطر عهدة أولًا",IF(OR(C2327="",N(G2327)=0),"⚠ أكمل التاريخ والقيمة",IF(S2327="","⚠ التاريخ خارج السنة المالية",IF(H2327="","⚠ اختر بند الموازنة",IF(I2327="مرفوض","✖ مرفوض من المدير",IF(I2327&lt;&gt;"موافق","⏳ بانتظار موافقة المدير",IF(K2327&lt;&gt;"نعم","⚠ غير مسوى مع الحسابات","✔ معتمد ومسوى")))))))))</f>
        <v/>
      </c>
      <c r="R2327">
        <f>N(R2326)+IF(A2327="عهدة",1,0)</f>
        <v/>
      </c>
      <c r="S2327">
        <f>IF(C2327="","",IF(AND(C2327&gt;=DATE(2026,9,1),C2327&lt;=DATE(2027,8,31)),(YEAR(C2327)-2026)*12+MONTH(C2327)-8,""))</f>
        <v/>
      </c>
      <c r="T2327">
        <f>IF(AND(A2327="مصروف",R2327&gt;0,I2327="موافق",S2327&lt;&gt;"",H2327&lt;&gt;""),N(G2327),0)</f>
        <v/>
      </c>
    </row>
    <row r="2328">
      <c r="A2328" s="19" t="n"/>
      <c r="B2328" s="20">
        <f>IF(A2328="","",IF(R2328=0,"⚠ أضف سطر عهدة أولًا","BDR-"&amp;TEXT(R2328,"000")))</f>
        <v/>
      </c>
      <c r="C2328" s="21" t="n"/>
      <c r="D2328" s="20">
        <f>IF(C2328="","",IF(S2328="","خارج السنة المالية",INDEX(القوائم!$D$2:$D$13,S2328)))</f>
        <v/>
      </c>
      <c r="E2328" s="22" t="n"/>
      <c r="F2328" s="23" t="n"/>
      <c r="G2328" s="23" t="n"/>
      <c r="H2328" s="22" t="n"/>
      <c r="I2328" s="19" t="n"/>
      <c r="J2328" s="21" t="n"/>
      <c r="K2328" s="19" t="n"/>
      <c r="L2328" s="19" t="n"/>
      <c r="M2328" s="21" t="n"/>
      <c r="N2328" s="22" t="n"/>
      <c r="O2328" s="24">
        <f>IF(A2328&lt;&gt;"عهدة","",SUMIFS($G$8:$G$5007,$B$8:$B$5007,B2328,$A$8:$A$5007,"مصروف",$I$8:$I$5007,"&lt;&gt;مرفوض"))</f>
        <v/>
      </c>
      <c r="P2328" s="25">
        <f>IF(A2328&lt;&gt;"عهدة","",N(F2328)-O2328)</f>
        <v/>
      </c>
      <c r="Q2328" s="26">
        <f>IF(A2328="","",IF(A2328="عهدة",IF(N(F2328)=0,"⚠ أدخل قيمة العهدة",IF(P2328&lt;0,"⛔ عجز / زيادة مصروفات "&amp;TEXT(-P2328,"#,##0"),IF(COUNTIFS($B$8:$B$5007,B2328,$A$8:$A$5007,"مصروف",$I$8:$I$5007,"&lt;&gt;مرفوض",$K$8:$K$5007,"&lt;&gt;نعم")&gt;0,"⚠ "&amp;COUNTIFS($B$8:$B$5007,B2328,$A$8:$A$5007,"مصروف",$I$8:$I$5007,"&lt;&gt;مرفوض",$K$8:$K$5007,"&lt;&gt;نعم")&amp;" مصروف غير مسوى",IF(L2328="تمت التسوية",IF(P2328=0,"✔ متوازنة وتمت التسوية","✔ تمت التسوية – متبقي "&amp;TEXT(P2328,"#,##0")),IF(P2328&gt;0,"متبقي "&amp;TEXT(P2328,"#,##0"),"✔ متوازنة"))))),IF(R2328=0,"⚠ أضف سطر عهدة أولًا",IF(OR(C2328="",N(G2328)=0),"⚠ أكمل التاريخ والقيمة",IF(S2328="","⚠ التاريخ خارج السنة المالية",IF(H2328="","⚠ اختر بند الموازنة",IF(I2328="مرفوض","✖ مرفوض من المدير",IF(I2328&lt;&gt;"موافق","⏳ بانتظار موافقة المدير",IF(K2328&lt;&gt;"نعم","⚠ غير مسوى مع الحسابات","✔ معتمد ومسوى")))))))))</f>
        <v/>
      </c>
      <c r="R2328">
        <f>N(R2327)+IF(A2328="عهدة",1,0)</f>
        <v/>
      </c>
      <c r="S2328">
        <f>IF(C2328="","",IF(AND(C2328&gt;=DATE(2026,9,1),C2328&lt;=DATE(2027,8,31)),(YEAR(C2328)-2026)*12+MONTH(C2328)-8,""))</f>
        <v/>
      </c>
      <c r="T2328">
        <f>IF(AND(A2328="مصروف",R2328&gt;0,I2328="موافق",S2328&lt;&gt;"",H2328&lt;&gt;""),N(G2328),0)</f>
        <v/>
      </c>
    </row>
    <row r="2329">
      <c r="A2329" s="19" t="n"/>
      <c r="B2329" s="20">
        <f>IF(A2329="","",IF(R2329=0,"⚠ أضف سطر عهدة أولًا","BDR-"&amp;TEXT(R2329,"000")))</f>
        <v/>
      </c>
      <c r="C2329" s="21" t="n"/>
      <c r="D2329" s="20">
        <f>IF(C2329="","",IF(S2329="","خارج السنة المالية",INDEX(القوائم!$D$2:$D$13,S2329)))</f>
        <v/>
      </c>
      <c r="E2329" s="22" t="n"/>
      <c r="F2329" s="23" t="n"/>
      <c r="G2329" s="23" t="n"/>
      <c r="H2329" s="22" t="n"/>
      <c r="I2329" s="19" t="n"/>
      <c r="J2329" s="21" t="n"/>
      <c r="K2329" s="19" t="n"/>
      <c r="L2329" s="19" t="n"/>
      <c r="M2329" s="21" t="n"/>
      <c r="N2329" s="22" t="n"/>
      <c r="O2329" s="24">
        <f>IF(A2329&lt;&gt;"عهدة","",SUMIFS($G$8:$G$5007,$B$8:$B$5007,B2329,$A$8:$A$5007,"مصروف",$I$8:$I$5007,"&lt;&gt;مرفوض"))</f>
        <v/>
      </c>
      <c r="P2329" s="25">
        <f>IF(A2329&lt;&gt;"عهدة","",N(F2329)-O2329)</f>
        <v/>
      </c>
      <c r="Q2329" s="26">
        <f>IF(A2329="","",IF(A2329="عهدة",IF(N(F2329)=0,"⚠ أدخل قيمة العهدة",IF(P2329&lt;0,"⛔ عجز / زيادة مصروفات "&amp;TEXT(-P2329,"#,##0"),IF(COUNTIFS($B$8:$B$5007,B2329,$A$8:$A$5007,"مصروف",$I$8:$I$5007,"&lt;&gt;مرفوض",$K$8:$K$5007,"&lt;&gt;نعم")&gt;0,"⚠ "&amp;COUNTIFS($B$8:$B$5007,B2329,$A$8:$A$5007,"مصروف",$I$8:$I$5007,"&lt;&gt;مرفوض",$K$8:$K$5007,"&lt;&gt;نعم")&amp;" مصروف غير مسوى",IF(L2329="تمت التسوية",IF(P2329=0,"✔ متوازنة وتمت التسوية","✔ تمت التسوية – متبقي "&amp;TEXT(P2329,"#,##0")),IF(P2329&gt;0,"متبقي "&amp;TEXT(P2329,"#,##0"),"✔ متوازنة"))))),IF(R2329=0,"⚠ أضف سطر عهدة أولًا",IF(OR(C2329="",N(G2329)=0),"⚠ أكمل التاريخ والقيمة",IF(S2329="","⚠ التاريخ خارج السنة المالية",IF(H2329="","⚠ اختر بند الموازنة",IF(I2329="مرفوض","✖ مرفوض من المدير",IF(I2329&lt;&gt;"موافق","⏳ بانتظار موافقة المدير",IF(K2329&lt;&gt;"نعم","⚠ غير مسوى مع الحسابات","✔ معتمد ومسوى")))))))))</f>
        <v/>
      </c>
      <c r="R2329">
        <f>N(R2328)+IF(A2329="عهدة",1,0)</f>
        <v/>
      </c>
      <c r="S2329">
        <f>IF(C2329="","",IF(AND(C2329&gt;=DATE(2026,9,1),C2329&lt;=DATE(2027,8,31)),(YEAR(C2329)-2026)*12+MONTH(C2329)-8,""))</f>
        <v/>
      </c>
      <c r="T2329">
        <f>IF(AND(A2329="مصروف",R2329&gt;0,I2329="موافق",S2329&lt;&gt;"",H2329&lt;&gt;""),N(G2329),0)</f>
        <v/>
      </c>
    </row>
    <row r="2330">
      <c r="A2330" s="19" t="n"/>
      <c r="B2330" s="20">
        <f>IF(A2330="","",IF(R2330=0,"⚠ أضف سطر عهدة أولًا","BDR-"&amp;TEXT(R2330,"000")))</f>
        <v/>
      </c>
      <c r="C2330" s="21" t="n"/>
      <c r="D2330" s="20">
        <f>IF(C2330="","",IF(S2330="","خارج السنة المالية",INDEX(القوائم!$D$2:$D$13,S2330)))</f>
        <v/>
      </c>
      <c r="E2330" s="22" t="n"/>
      <c r="F2330" s="23" t="n"/>
      <c r="G2330" s="23" t="n"/>
      <c r="H2330" s="22" t="n"/>
      <c r="I2330" s="19" t="n"/>
      <c r="J2330" s="21" t="n"/>
      <c r="K2330" s="19" t="n"/>
      <c r="L2330" s="19" t="n"/>
      <c r="M2330" s="21" t="n"/>
      <c r="N2330" s="22" t="n"/>
      <c r="O2330" s="24">
        <f>IF(A2330&lt;&gt;"عهدة","",SUMIFS($G$8:$G$5007,$B$8:$B$5007,B2330,$A$8:$A$5007,"مصروف",$I$8:$I$5007,"&lt;&gt;مرفوض"))</f>
        <v/>
      </c>
      <c r="P2330" s="25">
        <f>IF(A2330&lt;&gt;"عهدة","",N(F2330)-O2330)</f>
        <v/>
      </c>
      <c r="Q2330" s="26">
        <f>IF(A2330="","",IF(A2330="عهدة",IF(N(F2330)=0,"⚠ أدخل قيمة العهدة",IF(P2330&lt;0,"⛔ عجز / زيادة مصروفات "&amp;TEXT(-P2330,"#,##0"),IF(COUNTIFS($B$8:$B$5007,B2330,$A$8:$A$5007,"مصروف",$I$8:$I$5007,"&lt;&gt;مرفوض",$K$8:$K$5007,"&lt;&gt;نعم")&gt;0,"⚠ "&amp;COUNTIFS($B$8:$B$5007,B2330,$A$8:$A$5007,"مصروف",$I$8:$I$5007,"&lt;&gt;مرفوض",$K$8:$K$5007,"&lt;&gt;نعم")&amp;" مصروف غير مسوى",IF(L2330="تمت التسوية",IF(P2330=0,"✔ متوازنة وتمت التسوية","✔ تمت التسوية – متبقي "&amp;TEXT(P2330,"#,##0")),IF(P2330&gt;0,"متبقي "&amp;TEXT(P2330,"#,##0"),"✔ متوازنة"))))),IF(R2330=0,"⚠ أضف سطر عهدة أولًا",IF(OR(C2330="",N(G2330)=0),"⚠ أكمل التاريخ والقيمة",IF(S2330="","⚠ التاريخ خارج السنة المالية",IF(H2330="","⚠ اختر بند الموازنة",IF(I2330="مرفوض","✖ مرفوض من المدير",IF(I2330&lt;&gt;"موافق","⏳ بانتظار موافقة المدير",IF(K2330&lt;&gt;"نعم","⚠ غير مسوى مع الحسابات","✔ معتمد ومسوى")))))))))</f>
        <v/>
      </c>
      <c r="R2330">
        <f>N(R2329)+IF(A2330="عهدة",1,0)</f>
        <v/>
      </c>
      <c r="S2330">
        <f>IF(C2330="","",IF(AND(C2330&gt;=DATE(2026,9,1),C2330&lt;=DATE(2027,8,31)),(YEAR(C2330)-2026)*12+MONTH(C2330)-8,""))</f>
        <v/>
      </c>
      <c r="T2330">
        <f>IF(AND(A2330="مصروف",R2330&gt;0,I2330="موافق",S2330&lt;&gt;"",H2330&lt;&gt;""),N(G2330),0)</f>
        <v/>
      </c>
    </row>
    <row r="2331">
      <c r="A2331" s="19" t="n"/>
      <c r="B2331" s="20">
        <f>IF(A2331="","",IF(R2331=0,"⚠ أضف سطر عهدة أولًا","BDR-"&amp;TEXT(R2331,"000")))</f>
        <v/>
      </c>
      <c r="C2331" s="21" t="n"/>
      <c r="D2331" s="20">
        <f>IF(C2331="","",IF(S2331="","خارج السنة المالية",INDEX(القوائم!$D$2:$D$13,S2331)))</f>
        <v/>
      </c>
      <c r="E2331" s="22" t="n"/>
      <c r="F2331" s="23" t="n"/>
      <c r="G2331" s="23" t="n"/>
      <c r="H2331" s="22" t="n"/>
      <c r="I2331" s="19" t="n"/>
      <c r="J2331" s="21" t="n"/>
      <c r="K2331" s="19" t="n"/>
      <c r="L2331" s="19" t="n"/>
      <c r="M2331" s="21" t="n"/>
      <c r="N2331" s="22" t="n"/>
      <c r="O2331" s="24">
        <f>IF(A2331&lt;&gt;"عهدة","",SUMIFS($G$8:$G$5007,$B$8:$B$5007,B2331,$A$8:$A$5007,"مصروف",$I$8:$I$5007,"&lt;&gt;مرفوض"))</f>
        <v/>
      </c>
      <c r="P2331" s="25">
        <f>IF(A2331&lt;&gt;"عهدة","",N(F2331)-O2331)</f>
        <v/>
      </c>
      <c r="Q2331" s="26">
        <f>IF(A2331="","",IF(A2331="عهدة",IF(N(F2331)=0,"⚠ أدخل قيمة العهدة",IF(P2331&lt;0,"⛔ عجز / زيادة مصروفات "&amp;TEXT(-P2331,"#,##0"),IF(COUNTIFS($B$8:$B$5007,B2331,$A$8:$A$5007,"مصروف",$I$8:$I$5007,"&lt;&gt;مرفوض",$K$8:$K$5007,"&lt;&gt;نعم")&gt;0,"⚠ "&amp;COUNTIFS($B$8:$B$5007,B2331,$A$8:$A$5007,"مصروف",$I$8:$I$5007,"&lt;&gt;مرفوض",$K$8:$K$5007,"&lt;&gt;نعم")&amp;" مصروف غير مسوى",IF(L2331="تمت التسوية",IF(P2331=0,"✔ متوازنة وتمت التسوية","✔ تمت التسوية – متبقي "&amp;TEXT(P2331,"#,##0")),IF(P2331&gt;0,"متبقي "&amp;TEXT(P2331,"#,##0"),"✔ متوازنة"))))),IF(R2331=0,"⚠ أضف سطر عهدة أولًا",IF(OR(C2331="",N(G2331)=0),"⚠ أكمل التاريخ والقيمة",IF(S2331="","⚠ التاريخ خارج السنة المالية",IF(H2331="","⚠ اختر بند الموازنة",IF(I2331="مرفوض","✖ مرفوض من المدير",IF(I2331&lt;&gt;"موافق","⏳ بانتظار موافقة المدير",IF(K2331&lt;&gt;"نعم","⚠ غير مسوى مع الحسابات","✔ معتمد ومسوى")))))))))</f>
        <v/>
      </c>
      <c r="R2331">
        <f>N(R2330)+IF(A2331="عهدة",1,0)</f>
        <v/>
      </c>
      <c r="S2331">
        <f>IF(C2331="","",IF(AND(C2331&gt;=DATE(2026,9,1),C2331&lt;=DATE(2027,8,31)),(YEAR(C2331)-2026)*12+MONTH(C2331)-8,""))</f>
        <v/>
      </c>
      <c r="T2331">
        <f>IF(AND(A2331="مصروف",R2331&gt;0,I2331="موافق",S2331&lt;&gt;"",H2331&lt;&gt;""),N(G2331),0)</f>
        <v/>
      </c>
    </row>
    <row r="2332">
      <c r="A2332" s="19" t="n"/>
      <c r="B2332" s="20">
        <f>IF(A2332="","",IF(R2332=0,"⚠ أضف سطر عهدة أولًا","BDR-"&amp;TEXT(R2332,"000")))</f>
        <v/>
      </c>
      <c r="C2332" s="21" t="n"/>
      <c r="D2332" s="20">
        <f>IF(C2332="","",IF(S2332="","خارج السنة المالية",INDEX(القوائم!$D$2:$D$13,S2332)))</f>
        <v/>
      </c>
      <c r="E2332" s="22" t="n"/>
      <c r="F2332" s="23" t="n"/>
      <c r="G2332" s="23" t="n"/>
      <c r="H2332" s="22" t="n"/>
      <c r="I2332" s="19" t="n"/>
      <c r="J2332" s="21" t="n"/>
      <c r="K2332" s="19" t="n"/>
      <c r="L2332" s="19" t="n"/>
      <c r="M2332" s="21" t="n"/>
      <c r="N2332" s="22" t="n"/>
      <c r="O2332" s="24">
        <f>IF(A2332&lt;&gt;"عهدة","",SUMIFS($G$8:$G$5007,$B$8:$B$5007,B2332,$A$8:$A$5007,"مصروف",$I$8:$I$5007,"&lt;&gt;مرفوض"))</f>
        <v/>
      </c>
      <c r="P2332" s="25">
        <f>IF(A2332&lt;&gt;"عهدة","",N(F2332)-O2332)</f>
        <v/>
      </c>
      <c r="Q2332" s="26">
        <f>IF(A2332="","",IF(A2332="عهدة",IF(N(F2332)=0,"⚠ أدخل قيمة العهدة",IF(P2332&lt;0,"⛔ عجز / زيادة مصروفات "&amp;TEXT(-P2332,"#,##0"),IF(COUNTIFS($B$8:$B$5007,B2332,$A$8:$A$5007,"مصروف",$I$8:$I$5007,"&lt;&gt;مرفوض",$K$8:$K$5007,"&lt;&gt;نعم")&gt;0,"⚠ "&amp;COUNTIFS($B$8:$B$5007,B2332,$A$8:$A$5007,"مصروف",$I$8:$I$5007,"&lt;&gt;مرفوض",$K$8:$K$5007,"&lt;&gt;نعم")&amp;" مصروف غير مسوى",IF(L2332="تمت التسوية",IF(P2332=0,"✔ متوازنة وتمت التسوية","✔ تمت التسوية – متبقي "&amp;TEXT(P2332,"#,##0")),IF(P2332&gt;0,"متبقي "&amp;TEXT(P2332,"#,##0"),"✔ متوازنة"))))),IF(R2332=0,"⚠ أضف سطر عهدة أولًا",IF(OR(C2332="",N(G2332)=0),"⚠ أكمل التاريخ والقيمة",IF(S2332="","⚠ التاريخ خارج السنة المالية",IF(H2332="","⚠ اختر بند الموازنة",IF(I2332="مرفوض","✖ مرفوض من المدير",IF(I2332&lt;&gt;"موافق","⏳ بانتظار موافقة المدير",IF(K2332&lt;&gt;"نعم","⚠ غير مسوى مع الحسابات","✔ معتمد ومسوى")))))))))</f>
        <v/>
      </c>
      <c r="R2332">
        <f>N(R2331)+IF(A2332="عهدة",1,0)</f>
        <v/>
      </c>
      <c r="S2332">
        <f>IF(C2332="","",IF(AND(C2332&gt;=DATE(2026,9,1),C2332&lt;=DATE(2027,8,31)),(YEAR(C2332)-2026)*12+MONTH(C2332)-8,""))</f>
        <v/>
      </c>
      <c r="T2332">
        <f>IF(AND(A2332="مصروف",R2332&gt;0,I2332="موافق",S2332&lt;&gt;"",H2332&lt;&gt;""),N(G2332),0)</f>
        <v/>
      </c>
    </row>
    <row r="2333">
      <c r="A2333" s="19" t="n"/>
      <c r="B2333" s="20">
        <f>IF(A2333="","",IF(R2333=0,"⚠ أضف سطر عهدة أولًا","BDR-"&amp;TEXT(R2333,"000")))</f>
        <v/>
      </c>
      <c r="C2333" s="21" t="n"/>
      <c r="D2333" s="20">
        <f>IF(C2333="","",IF(S2333="","خارج السنة المالية",INDEX(القوائم!$D$2:$D$13,S2333)))</f>
        <v/>
      </c>
      <c r="E2333" s="22" t="n"/>
      <c r="F2333" s="23" t="n"/>
      <c r="G2333" s="23" t="n"/>
      <c r="H2333" s="22" t="n"/>
      <c r="I2333" s="19" t="n"/>
      <c r="J2333" s="21" t="n"/>
      <c r="K2333" s="19" t="n"/>
      <c r="L2333" s="19" t="n"/>
      <c r="M2333" s="21" t="n"/>
      <c r="N2333" s="22" t="n"/>
      <c r="O2333" s="24">
        <f>IF(A2333&lt;&gt;"عهدة","",SUMIFS($G$8:$G$5007,$B$8:$B$5007,B2333,$A$8:$A$5007,"مصروف",$I$8:$I$5007,"&lt;&gt;مرفوض"))</f>
        <v/>
      </c>
      <c r="P2333" s="25">
        <f>IF(A2333&lt;&gt;"عهدة","",N(F2333)-O2333)</f>
        <v/>
      </c>
      <c r="Q2333" s="26">
        <f>IF(A2333="","",IF(A2333="عهدة",IF(N(F2333)=0,"⚠ أدخل قيمة العهدة",IF(P2333&lt;0,"⛔ عجز / زيادة مصروفات "&amp;TEXT(-P2333,"#,##0"),IF(COUNTIFS($B$8:$B$5007,B2333,$A$8:$A$5007,"مصروف",$I$8:$I$5007,"&lt;&gt;مرفوض",$K$8:$K$5007,"&lt;&gt;نعم")&gt;0,"⚠ "&amp;COUNTIFS($B$8:$B$5007,B2333,$A$8:$A$5007,"مصروف",$I$8:$I$5007,"&lt;&gt;مرفوض",$K$8:$K$5007,"&lt;&gt;نعم")&amp;" مصروف غير مسوى",IF(L2333="تمت التسوية",IF(P2333=0,"✔ متوازنة وتمت التسوية","✔ تمت التسوية – متبقي "&amp;TEXT(P2333,"#,##0")),IF(P2333&gt;0,"متبقي "&amp;TEXT(P2333,"#,##0"),"✔ متوازنة"))))),IF(R2333=0,"⚠ أضف سطر عهدة أولًا",IF(OR(C2333="",N(G2333)=0),"⚠ أكمل التاريخ والقيمة",IF(S2333="","⚠ التاريخ خارج السنة المالية",IF(H2333="","⚠ اختر بند الموازنة",IF(I2333="مرفوض","✖ مرفوض من المدير",IF(I2333&lt;&gt;"موافق","⏳ بانتظار موافقة المدير",IF(K2333&lt;&gt;"نعم","⚠ غير مسوى مع الحسابات","✔ معتمد ومسوى")))))))))</f>
        <v/>
      </c>
      <c r="R2333">
        <f>N(R2332)+IF(A2333="عهدة",1,0)</f>
        <v/>
      </c>
      <c r="S2333">
        <f>IF(C2333="","",IF(AND(C2333&gt;=DATE(2026,9,1),C2333&lt;=DATE(2027,8,31)),(YEAR(C2333)-2026)*12+MONTH(C2333)-8,""))</f>
        <v/>
      </c>
      <c r="T2333">
        <f>IF(AND(A2333="مصروف",R2333&gt;0,I2333="موافق",S2333&lt;&gt;"",H2333&lt;&gt;""),N(G2333),0)</f>
        <v/>
      </c>
    </row>
    <row r="2334">
      <c r="A2334" s="19" t="n"/>
      <c r="B2334" s="20">
        <f>IF(A2334="","",IF(R2334=0,"⚠ أضف سطر عهدة أولًا","BDR-"&amp;TEXT(R2334,"000")))</f>
        <v/>
      </c>
      <c r="C2334" s="21" t="n"/>
      <c r="D2334" s="20">
        <f>IF(C2334="","",IF(S2334="","خارج السنة المالية",INDEX(القوائم!$D$2:$D$13,S2334)))</f>
        <v/>
      </c>
      <c r="E2334" s="22" t="n"/>
      <c r="F2334" s="23" t="n"/>
      <c r="G2334" s="23" t="n"/>
      <c r="H2334" s="22" t="n"/>
      <c r="I2334" s="19" t="n"/>
      <c r="J2334" s="21" t="n"/>
      <c r="K2334" s="19" t="n"/>
      <c r="L2334" s="19" t="n"/>
      <c r="M2334" s="21" t="n"/>
      <c r="N2334" s="22" t="n"/>
      <c r="O2334" s="24">
        <f>IF(A2334&lt;&gt;"عهدة","",SUMIFS($G$8:$G$5007,$B$8:$B$5007,B2334,$A$8:$A$5007,"مصروف",$I$8:$I$5007,"&lt;&gt;مرفوض"))</f>
        <v/>
      </c>
      <c r="P2334" s="25">
        <f>IF(A2334&lt;&gt;"عهدة","",N(F2334)-O2334)</f>
        <v/>
      </c>
      <c r="Q2334" s="26">
        <f>IF(A2334="","",IF(A2334="عهدة",IF(N(F2334)=0,"⚠ أدخل قيمة العهدة",IF(P2334&lt;0,"⛔ عجز / زيادة مصروفات "&amp;TEXT(-P2334,"#,##0"),IF(COUNTIFS($B$8:$B$5007,B2334,$A$8:$A$5007,"مصروف",$I$8:$I$5007,"&lt;&gt;مرفوض",$K$8:$K$5007,"&lt;&gt;نعم")&gt;0,"⚠ "&amp;COUNTIFS($B$8:$B$5007,B2334,$A$8:$A$5007,"مصروف",$I$8:$I$5007,"&lt;&gt;مرفوض",$K$8:$K$5007,"&lt;&gt;نعم")&amp;" مصروف غير مسوى",IF(L2334="تمت التسوية",IF(P2334=0,"✔ متوازنة وتمت التسوية","✔ تمت التسوية – متبقي "&amp;TEXT(P2334,"#,##0")),IF(P2334&gt;0,"متبقي "&amp;TEXT(P2334,"#,##0"),"✔ متوازنة"))))),IF(R2334=0,"⚠ أضف سطر عهدة أولًا",IF(OR(C2334="",N(G2334)=0),"⚠ أكمل التاريخ والقيمة",IF(S2334="","⚠ التاريخ خارج السنة المالية",IF(H2334="","⚠ اختر بند الموازنة",IF(I2334="مرفوض","✖ مرفوض من المدير",IF(I2334&lt;&gt;"موافق","⏳ بانتظار موافقة المدير",IF(K2334&lt;&gt;"نعم","⚠ غير مسوى مع الحسابات","✔ معتمد ومسوى")))))))))</f>
        <v/>
      </c>
      <c r="R2334">
        <f>N(R2333)+IF(A2334="عهدة",1,0)</f>
        <v/>
      </c>
      <c r="S2334">
        <f>IF(C2334="","",IF(AND(C2334&gt;=DATE(2026,9,1),C2334&lt;=DATE(2027,8,31)),(YEAR(C2334)-2026)*12+MONTH(C2334)-8,""))</f>
        <v/>
      </c>
      <c r="T2334">
        <f>IF(AND(A2334="مصروف",R2334&gt;0,I2334="موافق",S2334&lt;&gt;"",H2334&lt;&gt;""),N(G2334),0)</f>
        <v/>
      </c>
    </row>
    <row r="2335">
      <c r="A2335" s="19" t="n"/>
      <c r="B2335" s="20">
        <f>IF(A2335="","",IF(R2335=0,"⚠ أضف سطر عهدة أولًا","BDR-"&amp;TEXT(R2335,"000")))</f>
        <v/>
      </c>
      <c r="C2335" s="21" t="n"/>
      <c r="D2335" s="20">
        <f>IF(C2335="","",IF(S2335="","خارج السنة المالية",INDEX(القوائم!$D$2:$D$13,S2335)))</f>
        <v/>
      </c>
      <c r="E2335" s="22" t="n"/>
      <c r="F2335" s="23" t="n"/>
      <c r="G2335" s="23" t="n"/>
      <c r="H2335" s="22" t="n"/>
      <c r="I2335" s="19" t="n"/>
      <c r="J2335" s="21" t="n"/>
      <c r="K2335" s="19" t="n"/>
      <c r="L2335" s="19" t="n"/>
      <c r="M2335" s="21" t="n"/>
      <c r="N2335" s="22" t="n"/>
      <c r="O2335" s="24">
        <f>IF(A2335&lt;&gt;"عهدة","",SUMIFS($G$8:$G$5007,$B$8:$B$5007,B2335,$A$8:$A$5007,"مصروف",$I$8:$I$5007,"&lt;&gt;مرفوض"))</f>
        <v/>
      </c>
      <c r="P2335" s="25">
        <f>IF(A2335&lt;&gt;"عهدة","",N(F2335)-O2335)</f>
        <v/>
      </c>
      <c r="Q2335" s="26">
        <f>IF(A2335="","",IF(A2335="عهدة",IF(N(F2335)=0,"⚠ أدخل قيمة العهدة",IF(P2335&lt;0,"⛔ عجز / زيادة مصروفات "&amp;TEXT(-P2335,"#,##0"),IF(COUNTIFS($B$8:$B$5007,B2335,$A$8:$A$5007,"مصروف",$I$8:$I$5007,"&lt;&gt;مرفوض",$K$8:$K$5007,"&lt;&gt;نعم")&gt;0,"⚠ "&amp;COUNTIFS($B$8:$B$5007,B2335,$A$8:$A$5007,"مصروف",$I$8:$I$5007,"&lt;&gt;مرفوض",$K$8:$K$5007,"&lt;&gt;نعم")&amp;" مصروف غير مسوى",IF(L2335="تمت التسوية",IF(P2335=0,"✔ متوازنة وتمت التسوية","✔ تمت التسوية – متبقي "&amp;TEXT(P2335,"#,##0")),IF(P2335&gt;0,"متبقي "&amp;TEXT(P2335,"#,##0"),"✔ متوازنة"))))),IF(R2335=0,"⚠ أضف سطر عهدة أولًا",IF(OR(C2335="",N(G2335)=0),"⚠ أكمل التاريخ والقيمة",IF(S2335="","⚠ التاريخ خارج السنة المالية",IF(H2335="","⚠ اختر بند الموازنة",IF(I2335="مرفوض","✖ مرفوض من المدير",IF(I2335&lt;&gt;"موافق","⏳ بانتظار موافقة المدير",IF(K2335&lt;&gt;"نعم","⚠ غير مسوى مع الحسابات","✔ معتمد ومسوى")))))))))</f>
        <v/>
      </c>
      <c r="R2335">
        <f>N(R2334)+IF(A2335="عهدة",1,0)</f>
        <v/>
      </c>
      <c r="S2335">
        <f>IF(C2335="","",IF(AND(C2335&gt;=DATE(2026,9,1),C2335&lt;=DATE(2027,8,31)),(YEAR(C2335)-2026)*12+MONTH(C2335)-8,""))</f>
        <v/>
      </c>
      <c r="T2335">
        <f>IF(AND(A2335="مصروف",R2335&gt;0,I2335="موافق",S2335&lt;&gt;"",H2335&lt;&gt;""),N(G2335),0)</f>
        <v/>
      </c>
    </row>
    <row r="2336">
      <c r="A2336" s="19" t="n"/>
      <c r="B2336" s="20">
        <f>IF(A2336="","",IF(R2336=0,"⚠ أضف سطر عهدة أولًا","BDR-"&amp;TEXT(R2336,"000")))</f>
        <v/>
      </c>
      <c r="C2336" s="21" t="n"/>
      <c r="D2336" s="20">
        <f>IF(C2336="","",IF(S2336="","خارج السنة المالية",INDEX(القوائم!$D$2:$D$13,S2336)))</f>
        <v/>
      </c>
      <c r="E2336" s="22" t="n"/>
      <c r="F2336" s="23" t="n"/>
      <c r="G2336" s="23" t="n"/>
      <c r="H2336" s="22" t="n"/>
      <c r="I2336" s="19" t="n"/>
      <c r="J2336" s="21" t="n"/>
      <c r="K2336" s="19" t="n"/>
      <c r="L2336" s="19" t="n"/>
      <c r="M2336" s="21" t="n"/>
      <c r="N2336" s="22" t="n"/>
      <c r="O2336" s="24">
        <f>IF(A2336&lt;&gt;"عهدة","",SUMIFS($G$8:$G$5007,$B$8:$B$5007,B2336,$A$8:$A$5007,"مصروف",$I$8:$I$5007,"&lt;&gt;مرفوض"))</f>
        <v/>
      </c>
      <c r="P2336" s="25">
        <f>IF(A2336&lt;&gt;"عهدة","",N(F2336)-O2336)</f>
        <v/>
      </c>
      <c r="Q2336" s="26">
        <f>IF(A2336="","",IF(A2336="عهدة",IF(N(F2336)=0,"⚠ أدخل قيمة العهدة",IF(P2336&lt;0,"⛔ عجز / زيادة مصروفات "&amp;TEXT(-P2336,"#,##0"),IF(COUNTIFS($B$8:$B$5007,B2336,$A$8:$A$5007,"مصروف",$I$8:$I$5007,"&lt;&gt;مرفوض",$K$8:$K$5007,"&lt;&gt;نعم")&gt;0,"⚠ "&amp;COUNTIFS($B$8:$B$5007,B2336,$A$8:$A$5007,"مصروف",$I$8:$I$5007,"&lt;&gt;مرفوض",$K$8:$K$5007,"&lt;&gt;نعم")&amp;" مصروف غير مسوى",IF(L2336="تمت التسوية",IF(P2336=0,"✔ متوازنة وتمت التسوية","✔ تمت التسوية – متبقي "&amp;TEXT(P2336,"#,##0")),IF(P2336&gt;0,"متبقي "&amp;TEXT(P2336,"#,##0"),"✔ متوازنة"))))),IF(R2336=0,"⚠ أضف سطر عهدة أولًا",IF(OR(C2336="",N(G2336)=0),"⚠ أكمل التاريخ والقيمة",IF(S2336="","⚠ التاريخ خارج السنة المالية",IF(H2336="","⚠ اختر بند الموازنة",IF(I2336="مرفوض","✖ مرفوض من المدير",IF(I2336&lt;&gt;"موافق","⏳ بانتظار موافقة المدير",IF(K2336&lt;&gt;"نعم","⚠ غير مسوى مع الحسابات","✔ معتمد ومسوى")))))))))</f>
        <v/>
      </c>
      <c r="R2336">
        <f>N(R2335)+IF(A2336="عهدة",1,0)</f>
        <v/>
      </c>
      <c r="S2336">
        <f>IF(C2336="","",IF(AND(C2336&gt;=DATE(2026,9,1),C2336&lt;=DATE(2027,8,31)),(YEAR(C2336)-2026)*12+MONTH(C2336)-8,""))</f>
        <v/>
      </c>
      <c r="T2336">
        <f>IF(AND(A2336="مصروف",R2336&gt;0,I2336="موافق",S2336&lt;&gt;"",H2336&lt;&gt;""),N(G2336),0)</f>
        <v/>
      </c>
    </row>
    <row r="2337">
      <c r="A2337" s="19" t="n"/>
      <c r="B2337" s="20">
        <f>IF(A2337="","",IF(R2337=0,"⚠ أضف سطر عهدة أولًا","BDR-"&amp;TEXT(R2337,"000")))</f>
        <v/>
      </c>
      <c r="C2337" s="21" t="n"/>
      <c r="D2337" s="20">
        <f>IF(C2337="","",IF(S2337="","خارج السنة المالية",INDEX(القوائم!$D$2:$D$13,S2337)))</f>
        <v/>
      </c>
      <c r="E2337" s="22" t="n"/>
      <c r="F2337" s="23" t="n"/>
      <c r="G2337" s="23" t="n"/>
      <c r="H2337" s="22" t="n"/>
      <c r="I2337" s="19" t="n"/>
      <c r="J2337" s="21" t="n"/>
      <c r="K2337" s="19" t="n"/>
      <c r="L2337" s="19" t="n"/>
      <c r="M2337" s="21" t="n"/>
      <c r="N2337" s="22" t="n"/>
      <c r="O2337" s="24">
        <f>IF(A2337&lt;&gt;"عهدة","",SUMIFS($G$8:$G$5007,$B$8:$B$5007,B2337,$A$8:$A$5007,"مصروف",$I$8:$I$5007,"&lt;&gt;مرفوض"))</f>
        <v/>
      </c>
      <c r="P2337" s="25">
        <f>IF(A2337&lt;&gt;"عهدة","",N(F2337)-O2337)</f>
        <v/>
      </c>
      <c r="Q2337" s="26">
        <f>IF(A2337="","",IF(A2337="عهدة",IF(N(F2337)=0,"⚠ أدخل قيمة العهدة",IF(P2337&lt;0,"⛔ عجز / زيادة مصروفات "&amp;TEXT(-P2337,"#,##0"),IF(COUNTIFS($B$8:$B$5007,B2337,$A$8:$A$5007,"مصروف",$I$8:$I$5007,"&lt;&gt;مرفوض",$K$8:$K$5007,"&lt;&gt;نعم")&gt;0,"⚠ "&amp;COUNTIFS($B$8:$B$5007,B2337,$A$8:$A$5007,"مصروف",$I$8:$I$5007,"&lt;&gt;مرفوض",$K$8:$K$5007,"&lt;&gt;نعم")&amp;" مصروف غير مسوى",IF(L2337="تمت التسوية",IF(P2337=0,"✔ متوازنة وتمت التسوية","✔ تمت التسوية – متبقي "&amp;TEXT(P2337,"#,##0")),IF(P2337&gt;0,"متبقي "&amp;TEXT(P2337,"#,##0"),"✔ متوازنة"))))),IF(R2337=0,"⚠ أضف سطر عهدة أولًا",IF(OR(C2337="",N(G2337)=0),"⚠ أكمل التاريخ والقيمة",IF(S2337="","⚠ التاريخ خارج السنة المالية",IF(H2337="","⚠ اختر بند الموازنة",IF(I2337="مرفوض","✖ مرفوض من المدير",IF(I2337&lt;&gt;"موافق","⏳ بانتظار موافقة المدير",IF(K2337&lt;&gt;"نعم","⚠ غير مسوى مع الحسابات","✔ معتمد ومسوى")))))))))</f>
        <v/>
      </c>
      <c r="R2337">
        <f>N(R2336)+IF(A2337="عهدة",1,0)</f>
        <v/>
      </c>
      <c r="S2337">
        <f>IF(C2337="","",IF(AND(C2337&gt;=DATE(2026,9,1),C2337&lt;=DATE(2027,8,31)),(YEAR(C2337)-2026)*12+MONTH(C2337)-8,""))</f>
        <v/>
      </c>
      <c r="T2337">
        <f>IF(AND(A2337="مصروف",R2337&gt;0,I2337="موافق",S2337&lt;&gt;"",H2337&lt;&gt;""),N(G2337),0)</f>
        <v/>
      </c>
    </row>
    <row r="2338">
      <c r="A2338" s="19" t="n"/>
      <c r="B2338" s="20">
        <f>IF(A2338="","",IF(R2338=0,"⚠ أضف سطر عهدة أولًا","BDR-"&amp;TEXT(R2338,"000")))</f>
        <v/>
      </c>
      <c r="C2338" s="21" t="n"/>
      <c r="D2338" s="20">
        <f>IF(C2338="","",IF(S2338="","خارج السنة المالية",INDEX(القوائم!$D$2:$D$13,S2338)))</f>
        <v/>
      </c>
      <c r="E2338" s="22" t="n"/>
      <c r="F2338" s="23" t="n"/>
      <c r="G2338" s="23" t="n"/>
      <c r="H2338" s="22" t="n"/>
      <c r="I2338" s="19" t="n"/>
      <c r="J2338" s="21" t="n"/>
      <c r="K2338" s="19" t="n"/>
      <c r="L2338" s="19" t="n"/>
      <c r="M2338" s="21" t="n"/>
      <c r="N2338" s="22" t="n"/>
      <c r="O2338" s="24">
        <f>IF(A2338&lt;&gt;"عهدة","",SUMIFS($G$8:$G$5007,$B$8:$B$5007,B2338,$A$8:$A$5007,"مصروف",$I$8:$I$5007,"&lt;&gt;مرفوض"))</f>
        <v/>
      </c>
      <c r="P2338" s="25">
        <f>IF(A2338&lt;&gt;"عهدة","",N(F2338)-O2338)</f>
        <v/>
      </c>
      <c r="Q2338" s="26">
        <f>IF(A2338="","",IF(A2338="عهدة",IF(N(F2338)=0,"⚠ أدخل قيمة العهدة",IF(P2338&lt;0,"⛔ عجز / زيادة مصروفات "&amp;TEXT(-P2338,"#,##0"),IF(COUNTIFS($B$8:$B$5007,B2338,$A$8:$A$5007,"مصروف",$I$8:$I$5007,"&lt;&gt;مرفوض",$K$8:$K$5007,"&lt;&gt;نعم")&gt;0,"⚠ "&amp;COUNTIFS($B$8:$B$5007,B2338,$A$8:$A$5007,"مصروف",$I$8:$I$5007,"&lt;&gt;مرفوض",$K$8:$K$5007,"&lt;&gt;نعم")&amp;" مصروف غير مسوى",IF(L2338="تمت التسوية",IF(P2338=0,"✔ متوازنة وتمت التسوية","✔ تمت التسوية – متبقي "&amp;TEXT(P2338,"#,##0")),IF(P2338&gt;0,"متبقي "&amp;TEXT(P2338,"#,##0"),"✔ متوازنة"))))),IF(R2338=0,"⚠ أضف سطر عهدة أولًا",IF(OR(C2338="",N(G2338)=0),"⚠ أكمل التاريخ والقيمة",IF(S2338="","⚠ التاريخ خارج السنة المالية",IF(H2338="","⚠ اختر بند الموازنة",IF(I2338="مرفوض","✖ مرفوض من المدير",IF(I2338&lt;&gt;"موافق","⏳ بانتظار موافقة المدير",IF(K2338&lt;&gt;"نعم","⚠ غير مسوى مع الحسابات","✔ معتمد ومسوى")))))))))</f>
        <v/>
      </c>
      <c r="R2338">
        <f>N(R2337)+IF(A2338="عهدة",1,0)</f>
        <v/>
      </c>
      <c r="S2338">
        <f>IF(C2338="","",IF(AND(C2338&gt;=DATE(2026,9,1),C2338&lt;=DATE(2027,8,31)),(YEAR(C2338)-2026)*12+MONTH(C2338)-8,""))</f>
        <v/>
      </c>
      <c r="T2338">
        <f>IF(AND(A2338="مصروف",R2338&gt;0,I2338="موافق",S2338&lt;&gt;"",H2338&lt;&gt;""),N(G2338),0)</f>
        <v/>
      </c>
    </row>
    <row r="2339">
      <c r="A2339" s="19" t="n"/>
      <c r="B2339" s="20">
        <f>IF(A2339="","",IF(R2339=0,"⚠ أضف سطر عهدة أولًا","BDR-"&amp;TEXT(R2339,"000")))</f>
        <v/>
      </c>
      <c r="C2339" s="21" t="n"/>
      <c r="D2339" s="20">
        <f>IF(C2339="","",IF(S2339="","خارج السنة المالية",INDEX(القوائم!$D$2:$D$13,S2339)))</f>
        <v/>
      </c>
      <c r="E2339" s="22" t="n"/>
      <c r="F2339" s="23" t="n"/>
      <c r="G2339" s="23" t="n"/>
      <c r="H2339" s="22" t="n"/>
      <c r="I2339" s="19" t="n"/>
      <c r="J2339" s="21" t="n"/>
      <c r="K2339" s="19" t="n"/>
      <c r="L2339" s="19" t="n"/>
      <c r="M2339" s="21" t="n"/>
      <c r="N2339" s="22" t="n"/>
      <c r="O2339" s="24">
        <f>IF(A2339&lt;&gt;"عهدة","",SUMIFS($G$8:$G$5007,$B$8:$B$5007,B2339,$A$8:$A$5007,"مصروف",$I$8:$I$5007,"&lt;&gt;مرفوض"))</f>
        <v/>
      </c>
      <c r="P2339" s="25">
        <f>IF(A2339&lt;&gt;"عهدة","",N(F2339)-O2339)</f>
        <v/>
      </c>
      <c r="Q2339" s="26">
        <f>IF(A2339="","",IF(A2339="عهدة",IF(N(F2339)=0,"⚠ أدخل قيمة العهدة",IF(P2339&lt;0,"⛔ عجز / زيادة مصروفات "&amp;TEXT(-P2339,"#,##0"),IF(COUNTIFS($B$8:$B$5007,B2339,$A$8:$A$5007,"مصروف",$I$8:$I$5007,"&lt;&gt;مرفوض",$K$8:$K$5007,"&lt;&gt;نعم")&gt;0,"⚠ "&amp;COUNTIFS($B$8:$B$5007,B2339,$A$8:$A$5007,"مصروف",$I$8:$I$5007,"&lt;&gt;مرفوض",$K$8:$K$5007,"&lt;&gt;نعم")&amp;" مصروف غير مسوى",IF(L2339="تمت التسوية",IF(P2339=0,"✔ متوازنة وتمت التسوية","✔ تمت التسوية – متبقي "&amp;TEXT(P2339,"#,##0")),IF(P2339&gt;0,"متبقي "&amp;TEXT(P2339,"#,##0"),"✔ متوازنة"))))),IF(R2339=0,"⚠ أضف سطر عهدة أولًا",IF(OR(C2339="",N(G2339)=0),"⚠ أكمل التاريخ والقيمة",IF(S2339="","⚠ التاريخ خارج السنة المالية",IF(H2339="","⚠ اختر بند الموازنة",IF(I2339="مرفوض","✖ مرفوض من المدير",IF(I2339&lt;&gt;"موافق","⏳ بانتظار موافقة المدير",IF(K2339&lt;&gt;"نعم","⚠ غير مسوى مع الحسابات","✔ معتمد ومسوى")))))))))</f>
        <v/>
      </c>
      <c r="R2339">
        <f>N(R2338)+IF(A2339="عهدة",1,0)</f>
        <v/>
      </c>
      <c r="S2339">
        <f>IF(C2339="","",IF(AND(C2339&gt;=DATE(2026,9,1),C2339&lt;=DATE(2027,8,31)),(YEAR(C2339)-2026)*12+MONTH(C2339)-8,""))</f>
        <v/>
      </c>
      <c r="T2339">
        <f>IF(AND(A2339="مصروف",R2339&gt;0,I2339="موافق",S2339&lt;&gt;"",H2339&lt;&gt;""),N(G2339),0)</f>
        <v/>
      </c>
    </row>
    <row r="2340">
      <c r="A2340" s="19" t="n"/>
      <c r="B2340" s="20">
        <f>IF(A2340="","",IF(R2340=0,"⚠ أضف سطر عهدة أولًا","BDR-"&amp;TEXT(R2340,"000")))</f>
        <v/>
      </c>
      <c r="C2340" s="21" t="n"/>
      <c r="D2340" s="20">
        <f>IF(C2340="","",IF(S2340="","خارج السنة المالية",INDEX(القوائم!$D$2:$D$13,S2340)))</f>
        <v/>
      </c>
      <c r="E2340" s="22" t="n"/>
      <c r="F2340" s="23" t="n"/>
      <c r="G2340" s="23" t="n"/>
      <c r="H2340" s="22" t="n"/>
      <c r="I2340" s="19" t="n"/>
      <c r="J2340" s="21" t="n"/>
      <c r="K2340" s="19" t="n"/>
      <c r="L2340" s="19" t="n"/>
      <c r="M2340" s="21" t="n"/>
      <c r="N2340" s="22" t="n"/>
      <c r="O2340" s="24">
        <f>IF(A2340&lt;&gt;"عهدة","",SUMIFS($G$8:$G$5007,$B$8:$B$5007,B2340,$A$8:$A$5007,"مصروف",$I$8:$I$5007,"&lt;&gt;مرفوض"))</f>
        <v/>
      </c>
      <c r="P2340" s="25">
        <f>IF(A2340&lt;&gt;"عهدة","",N(F2340)-O2340)</f>
        <v/>
      </c>
      <c r="Q2340" s="26">
        <f>IF(A2340="","",IF(A2340="عهدة",IF(N(F2340)=0,"⚠ أدخل قيمة العهدة",IF(P2340&lt;0,"⛔ عجز / زيادة مصروفات "&amp;TEXT(-P2340,"#,##0"),IF(COUNTIFS($B$8:$B$5007,B2340,$A$8:$A$5007,"مصروف",$I$8:$I$5007,"&lt;&gt;مرفوض",$K$8:$K$5007,"&lt;&gt;نعم")&gt;0,"⚠ "&amp;COUNTIFS($B$8:$B$5007,B2340,$A$8:$A$5007,"مصروف",$I$8:$I$5007,"&lt;&gt;مرفوض",$K$8:$K$5007,"&lt;&gt;نعم")&amp;" مصروف غير مسوى",IF(L2340="تمت التسوية",IF(P2340=0,"✔ متوازنة وتمت التسوية","✔ تمت التسوية – متبقي "&amp;TEXT(P2340,"#,##0")),IF(P2340&gt;0,"متبقي "&amp;TEXT(P2340,"#,##0"),"✔ متوازنة"))))),IF(R2340=0,"⚠ أضف سطر عهدة أولًا",IF(OR(C2340="",N(G2340)=0),"⚠ أكمل التاريخ والقيمة",IF(S2340="","⚠ التاريخ خارج السنة المالية",IF(H2340="","⚠ اختر بند الموازنة",IF(I2340="مرفوض","✖ مرفوض من المدير",IF(I2340&lt;&gt;"موافق","⏳ بانتظار موافقة المدير",IF(K2340&lt;&gt;"نعم","⚠ غير مسوى مع الحسابات","✔ معتمد ومسوى")))))))))</f>
        <v/>
      </c>
      <c r="R2340">
        <f>N(R2339)+IF(A2340="عهدة",1,0)</f>
        <v/>
      </c>
      <c r="S2340">
        <f>IF(C2340="","",IF(AND(C2340&gt;=DATE(2026,9,1),C2340&lt;=DATE(2027,8,31)),(YEAR(C2340)-2026)*12+MONTH(C2340)-8,""))</f>
        <v/>
      </c>
      <c r="T2340">
        <f>IF(AND(A2340="مصروف",R2340&gt;0,I2340="موافق",S2340&lt;&gt;"",H2340&lt;&gt;""),N(G2340),0)</f>
        <v/>
      </c>
    </row>
    <row r="2341">
      <c r="A2341" s="19" t="n"/>
      <c r="B2341" s="20">
        <f>IF(A2341="","",IF(R2341=0,"⚠ أضف سطر عهدة أولًا","BDR-"&amp;TEXT(R2341,"000")))</f>
        <v/>
      </c>
      <c r="C2341" s="21" t="n"/>
      <c r="D2341" s="20">
        <f>IF(C2341="","",IF(S2341="","خارج السنة المالية",INDEX(القوائم!$D$2:$D$13,S2341)))</f>
        <v/>
      </c>
      <c r="E2341" s="22" t="n"/>
      <c r="F2341" s="23" t="n"/>
      <c r="G2341" s="23" t="n"/>
      <c r="H2341" s="22" t="n"/>
      <c r="I2341" s="19" t="n"/>
      <c r="J2341" s="21" t="n"/>
      <c r="K2341" s="19" t="n"/>
      <c r="L2341" s="19" t="n"/>
      <c r="M2341" s="21" t="n"/>
      <c r="N2341" s="22" t="n"/>
      <c r="O2341" s="24">
        <f>IF(A2341&lt;&gt;"عهدة","",SUMIFS($G$8:$G$5007,$B$8:$B$5007,B2341,$A$8:$A$5007,"مصروف",$I$8:$I$5007,"&lt;&gt;مرفوض"))</f>
        <v/>
      </c>
      <c r="P2341" s="25">
        <f>IF(A2341&lt;&gt;"عهدة","",N(F2341)-O2341)</f>
        <v/>
      </c>
      <c r="Q2341" s="26">
        <f>IF(A2341="","",IF(A2341="عهدة",IF(N(F2341)=0,"⚠ أدخل قيمة العهدة",IF(P2341&lt;0,"⛔ عجز / زيادة مصروفات "&amp;TEXT(-P2341,"#,##0"),IF(COUNTIFS($B$8:$B$5007,B2341,$A$8:$A$5007,"مصروف",$I$8:$I$5007,"&lt;&gt;مرفوض",$K$8:$K$5007,"&lt;&gt;نعم")&gt;0,"⚠ "&amp;COUNTIFS($B$8:$B$5007,B2341,$A$8:$A$5007,"مصروف",$I$8:$I$5007,"&lt;&gt;مرفوض",$K$8:$K$5007,"&lt;&gt;نعم")&amp;" مصروف غير مسوى",IF(L2341="تمت التسوية",IF(P2341=0,"✔ متوازنة وتمت التسوية","✔ تمت التسوية – متبقي "&amp;TEXT(P2341,"#,##0")),IF(P2341&gt;0,"متبقي "&amp;TEXT(P2341,"#,##0"),"✔ متوازنة"))))),IF(R2341=0,"⚠ أضف سطر عهدة أولًا",IF(OR(C2341="",N(G2341)=0),"⚠ أكمل التاريخ والقيمة",IF(S2341="","⚠ التاريخ خارج السنة المالية",IF(H2341="","⚠ اختر بند الموازنة",IF(I2341="مرفوض","✖ مرفوض من المدير",IF(I2341&lt;&gt;"موافق","⏳ بانتظار موافقة المدير",IF(K2341&lt;&gt;"نعم","⚠ غير مسوى مع الحسابات","✔ معتمد ومسوى")))))))))</f>
        <v/>
      </c>
      <c r="R2341">
        <f>N(R2340)+IF(A2341="عهدة",1,0)</f>
        <v/>
      </c>
      <c r="S2341">
        <f>IF(C2341="","",IF(AND(C2341&gt;=DATE(2026,9,1),C2341&lt;=DATE(2027,8,31)),(YEAR(C2341)-2026)*12+MONTH(C2341)-8,""))</f>
        <v/>
      </c>
      <c r="T2341">
        <f>IF(AND(A2341="مصروف",R2341&gt;0,I2341="موافق",S2341&lt;&gt;"",H2341&lt;&gt;""),N(G2341),0)</f>
        <v/>
      </c>
    </row>
    <row r="2342">
      <c r="A2342" s="19" t="n"/>
      <c r="B2342" s="20">
        <f>IF(A2342="","",IF(R2342=0,"⚠ أضف سطر عهدة أولًا","BDR-"&amp;TEXT(R2342,"000")))</f>
        <v/>
      </c>
      <c r="C2342" s="21" t="n"/>
      <c r="D2342" s="20">
        <f>IF(C2342="","",IF(S2342="","خارج السنة المالية",INDEX(القوائم!$D$2:$D$13,S2342)))</f>
        <v/>
      </c>
      <c r="E2342" s="22" t="n"/>
      <c r="F2342" s="23" t="n"/>
      <c r="G2342" s="23" t="n"/>
      <c r="H2342" s="22" t="n"/>
      <c r="I2342" s="19" t="n"/>
      <c r="J2342" s="21" t="n"/>
      <c r="K2342" s="19" t="n"/>
      <c r="L2342" s="19" t="n"/>
      <c r="M2342" s="21" t="n"/>
      <c r="N2342" s="22" t="n"/>
      <c r="O2342" s="24">
        <f>IF(A2342&lt;&gt;"عهدة","",SUMIFS($G$8:$G$5007,$B$8:$B$5007,B2342,$A$8:$A$5007,"مصروف",$I$8:$I$5007,"&lt;&gt;مرفوض"))</f>
        <v/>
      </c>
      <c r="P2342" s="25">
        <f>IF(A2342&lt;&gt;"عهدة","",N(F2342)-O2342)</f>
        <v/>
      </c>
      <c r="Q2342" s="26">
        <f>IF(A2342="","",IF(A2342="عهدة",IF(N(F2342)=0,"⚠ أدخل قيمة العهدة",IF(P2342&lt;0,"⛔ عجز / زيادة مصروفات "&amp;TEXT(-P2342,"#,##0"),IF(COUNTIFS($B$8:$B$5007,B2342,$A$8:$A$5007,"مصروف",$I$8:$I$5007,"&lt;&gt;مرفوض",$K$8:$K$5007,"&lt;&gt;نعم")&gt;0,"⚠ "&amp;COUNTIFS($B$8:$B$5007,B2342,$A$8:$A$5007,"مصروف",$I$8:$I$5007,"&lt;&gt;مرفوض",$K$8:$K$5007,"&lt;&gt;نعم")&amp;" مصروف غير مسوى",IF(L2342="تمت التسوية",IF(P2342=0,"✔ متوازنة وتمت التسوية","✔ تمت التسوية – متبقي "&amp;TEXT(P2342,"#,##0")),IF(P2342&gt;0,"متبقي "&amp;TEXT(P2342,"#,##0"),"✔ متوازنة"))))),IF(R2342=0,"⚠ أضف سطر عهدة أولًا",IF(OR(C2342="",N(G2342)=0),"⚠ أكمل التاريخ والقيمة",IF(S2342="","⚠ التاريخ خارج السنة المالية",IF(H2342="","⚠ اختر بند الموازنة",IF(I2342="مرفوض","✖ مرفوض من المدير",IF(I2342&lt;&gt;"موافق","⏳ بانتظار موافقة المدير",IF(K2342&lt;&gt;"نعم","⚠ غير مسوى مع الحسابات","✔ معتمد ومسوى")))))))))</f>
        <v/>
      </c>
      <c r="R2342">
        <f>N(R2341)+IF(A2342="عهدة",1,0)</f>
        <v/>
      </c>
      <c r="S2342">
        <f>IF(C2342="","",IF(AND(C2342&gt;=DATE(2026,9,1),C2342&lt;=DATE(2027,8,31)),(YEAR(C2342)-2026)*12+MONTH(C2342)-8,""))</f>
        <v/>
      </c>
      <c r="T2342">
        <f>IF(AND(A2342="مصروف",R2342&gt;0,I2342="موافق",S2342&lt;&gt;"",H2342&lt;&gt;""),N(G2342),0)</f>
        <v/>
      </c>
    </row>
    <row r="2343">
      <c r="A2343" s="19" t="n"/>
      <c r="B2343" s="20">
        <f>IF(A2343="","",IF(R2343=0,"⚠ أضف سطر عهدة أولًا","BDR-"&amp;TEXT(R2343,"000")))</f>
        <v/>
      </c>
      <c r="C2343" s="21" t="n"/>
      <c r="D2343" s="20">
        <f>IF(C2343="","",IF(S2343="","خارج السنة المالية",INDEX(القوائم!$D$2:$D$13,S2343)))</f>
        <v/>
      </c>
      <c r="E2343" s="22" t="n"/>
      <c r="F2343" s="23" t="n"/>
      <c r="G2343" s="23" t="n"/>
      <c r="H2343" s="22" t="n"/>
      <c r="I2343" s="19" t="n"/>
      <c r="J2343" s="21" t="n"/>
      <c r="K2343" s="19" t="n"/>
      <c r="L2343" s="19" t="n"/>
      <c r="M2343" s="21" t="n"/>
      <c r="N2343" s="22" t="n"/>
      <c r="O2343" s="24">
        <f>IF(A2343&lt;&gt;"عهدة","",SUMIFS($G$8:$G$5007,$B$8:$B$5007,B2343,$A$8:$A$5007,"مصروف",$I$8:$I$5007,"&lt;&gt;مرفوض"))</f>
        <v/>
      </c>
      <c r="P2343" s="25">
        <f>IF(A2343&lt;&gt;"عهدة","",N(F2343)-O2343)</f>
        <v/>
      </c>
      <c r="Q2343" s="26">
        <f>IF(A2343="","",IF(A2343="عهدة",IF(N(F2343)=0,"⚠ أدخل قيمة العهدة",IF(P2343&lt;0,"⛔ عجز / زيادة مصروفات "&amp;TEXT(-P2343,"#,##0"),IF(COUNTIFS($B$8:$B$5007,B2343,$A$8:$A$5007,"مصروف",$I$8:$I$5007,"&lt;&gt;مرفوض",$K$8:$K$5007,"&lt;&gt;نعم")&gt;0,"⚠ "&amp;COUNTIFS($B$8:$B$5007,B2343,$A$8:$A$5007,"مصروف",$I$8:$I$5007,"&lt;&gt;مرفوض",$K$8:$K$5007,"&lt;&gt;نعم")&amp;" مصروف غير مسوى",IF(L2343="تمت التسوية",IF(P2343=0,"✔ متوازنة وتمت التسوية","✔ تمت التسوية – متبقي "&amp;TEXT(P2343,"#,##0")),IF(P2343&gt;0,"متبقي "&amp;TEXT(P2343,"#,##0"),"✔ متوازنة"))))),IF(R2343=0,"⚠ أضف سطر عهدة أولًا",IF(OR(C2343="",N(G2343)=0),"⚠ أكمل التاريخ والقيمة",IF(S2343="","⚠ التاريخ خارج السنة المالية",IF(H2343="","⚠ اختر بند الموازنة",IF(I2343="مرفوض","✖ مرفوض من المدير",IF(I2343&lt;&gt;"موافق","⏳ بانتظار موافقة المدير",IF(K2343&lt;&gt;"نعم","⚠ غير مسوى مع الحسابات","✔ معتمد ومسوى")))))))))</f>
        <v/>
      </c>
      <c r="R2343">
        <f>N(R2342)+IF(A2343="عهدة",1,0)</f>
        <v/>
      </c>
      <c r="S2343">
        <f>IF(C2343="","",IF(AND(C2343&gt;=DATE(2026,9,1),C2343&lt;=DATE(2027,8,31)),(YEAR(C2343)-2026)*12+MONTH(C2343)-8,""))</f>
        <v/>
      </c>
      <c r="T2343">
        <f>IF(AND(A2343="مصروف",R2343&gt;0,I2343="موافق",S2343&lt;&gt;"",H2343&lt;&gt;""),N(G2343),0)</f>
        <v/>
      </c>
    </row>
    <row r="2344">
      <c r="A2344" s="19" t="n"/>
      <c r="B2344" s="20">
        <f>IF(A2344="","",IF(R2344=0,"⚠ أضف سطر عهدة أولًا","BDR-"&amp;TEXT(R2344,"000")))</f>
        <v/>
      </c>
      <c r="C2344" s="21" t="n"/>
      <c r="D2344" s="20">
        <f>IF(C2344="","",IF(S2344="","خارج السنة المالية",INDEX(القوائم!$D$2:$D$13,S2344)))</f>
        <v/>
      </c>
      <c r="E2344" s="22" t="n"/>
      <c r="F2344" s="23" t="n"/>
      <c r="G2344" s="23" t="n"/>
      <c r="H2344" s="22" t="n"/>
      <c r="I2344" s="19" t="n"/>
      <c r="J2344" s="21" t="n"/>
      <c r="K2344" s="19" t="n"/>
      <c r="L2344" s="19" t="n"/>
      <c r="M2344" s="21" t="n"/>
      <c r="N2344" s="22" t="n"/>
      <c r="O2344" s="24">
        <f>IF(A2344&lt;&gt;"عهدة","",SUMIFS($G$8:$G$5007,$B$8:$B$5007,B2344,$A$8:$A$5007,"مصروف",$I$8:$I$5007,"&lt;&gt;مرفوض"))</f>
        <v/>
      </c>
      <c r="P2344" s="25">
        <f>IF(A2344&lt;&gt;"عهدة","",N(F2344)-O2344)</f>
        <v/>
      </c>
      <c r="Q2344" s="26">
        <f>IF(A2344="","",IF(A2344="عهدة",IF(N(F2344)=0,"⚠ أدخل قيمة العهدة",IF(P2344&lt;0,"⛔ عجز / زيادة مصروفات "&amp;TEXT(-P2344,"#,##0"),IF(COUNTIFS($B$8:$B$5007,B2344,$A$8:$A$5007,"مصروف",$I$8:$I$5007,"&lt;&gt;مرفوض",$K$8:$K$5007,"&lt;&gt;نعم")&gt;0,"⚠ "&amp;COUNTIFS($B$8:$B$5007,B2344,$A$8:$A$5007,"مصروف",$I$8:$I$5007,"&lt;&gt;مرفوض",$K$8:$K$5007,"&lt;&gt;نعم")&amp;" مصروف غير مسوى",IF(L2344="تمت التسوية",IF(P2344=0,"✔ متوازنة وتمت التسوية","✔ تمت التسوية – متبقي "&amp;TEXT(P2344,"#,##0")),IF(P2344&gt;0,"متبقي "&amp;TEXT(P2344,"#,##0"),"✔ متوازنة"))))),IF(R2344=0,"⚠ أضف سطر عهدة أولًا",IF(OR(C2344="",N(G2344)=0),"⚠ أكمل التاريخ والقيمة",IF(S2344="","⚠ التاريخ خارج السنة المالية",IF(H2344="","⚠ اختر بند الموازنة",IF(I2344="مرفوض","✖ مرفوض من المدير",IF(I2344&lt;&gt;"موافق","⏳ بانتظار موافقة المدير",IF(K2344&lt;&gt;"نعم","⚠ غير مسوى مع الحسابات","✔ معتمد ومسوى")))))))))</f>
        <v/>
      </c>
      <c r="R2344">
        <f>N(R2343)+IF(A2344="عهدة",1,0)</f>
        <v/>
      </c>
      <c r="S2344">
        <f>IF(C2344="","",IF(AND(C2344&gt;=DATE(2026,9,1),C2344&lt;=DATE(2027,8,31)),(YEAR(C2344)-2026)*12+MONTH(C2344)-8,""))</f>
        <v/>
      </c>
      <c r="T2344">
        <f>IF(AND(A2344="مصروف",R2344&gt;0,I2344="موافق",S2344&lt;&gt;"",H2344&lt;&gt;""),N(G2344),0)</f>
        <v/>
      </c>
    </row>
    <row r="2345">
      <c r="A2345" s="19" t="n"/>
      <c r="B2345" s="20">
        <f>IF(A2345="","",IF(R2345=0,"⚠ أضف سطر عهدة أولًا","BDR-"&amp;TEXT(R2345,"000")))</f>
        <v/>
      </c>
      <c r="C2345" s="21" t="n"/>
      <c r="D2345" s="20">
        <f>IF(C2345="","",IF(S2345="","خارج السنة المالية",INDEX(القوائم!$D$2:$D$13,S2345)))</f>
        <v/>
      </c>
      <c r="E2345" s="22" t="n"/>
      <c r="F2345" s="23" t="n"/>
      <c r="G2345" s="23" t="n"/>
      <c r="H2345" s="22" t="n"/>
      <c r="I2345" s="19" t="n"/>
      <c r="J2345" s="21" t="n"/>
      <c r="K2345" s="19" t="n"/>
      <c r="L2345" s="19" t="n"/>
      <c r="M2345" s="21" t="n"/>
      <c r="N2345" s="22" t="n"/>
      <c r="O2345" s="24">
        <f>IF(A2345&lt;&gt;"عهدة","",SUMIFS($G$8:$G$5007,$B$8:$B$5007,B2345,$A$8:$A$5007,"مصروف",$I$8:$I$5007,"&lt;&gt;مرفوض"))</f>
        <v/>
      </c>
      <c r="P2345" s="25">
        <f>IF(A2345&lt;&gt;"عهدة","",N(F2345)-O2345)</f>
        <v/>
      </c>
      <c r="Q2345" s="26">
        <f>IF(A2345="","",IF(A2345="عهدة",IF(N(F2345)=0,"⚠ أدخل قيمة العهدة",IF(P2345&lt;0,"⛔ عجز / زيادة مصروفات "&amp;TEXT(-P2345,"#,##0"),IF(COUNTIFS($B$8:$B$5007,B2345,$A$8:$A$5007,"مصروف",$I$8:$I$5007,"&lt;&gt;مرفوض",$K$8:$K$5007,"&lt;&gt;نعم")&gt;0,"⚠ "&amp;COUNTIFS($B$8:$B$5007,B2345,$A$8:$A$5007,"مصروف",$I$8:$I$5007,"&lt;&gt;مرفوض",$K$8:$K$5007,"&lt;&gt;نعم")&amp;" مصروف غير مسوى",IF(L2345="تمت التسوية",IF(P2345=0,"✔ متوازنة وتمت التسوية","✔ تمت التسوية – متبقي "&amp;TEXT(P2345,"#,##0")),IF(P2345&gt;0,"متبقي "&amp;TEXT(P2345,"#,##0"),"✔ متوازنة"))))),IF(R2345=0,"⚠ أضف سطر عهدة أولًا",IF(OR(C2345="",N(G2345)=0),"⚠ أكمل التاريخ والقيمة",IF(S2345="","⚠ التاريخ خارج السنة المالية",IF(H2345="","⚠ اختر بند الموازنة",IF(I2345="مرفوض","✖ مرفوض من المدير",IF(I2345&lt;&gt;"موافق","⏳ بانتظار موافقة المدير",IF(K2345&lt;&gt;"نعم","⚠ غير مسوى مع الحسابات","✔ معتمد ومسوى")))))))))</f>
        <v/>
      </c>
      <c r="R2345">
        <f>N(R2344)+IF(A2345="عهدة",1,0)</f>
        <v/>
      </c>
      <c r="S2345">
        <f>IF(C2345="","",IF(AND(C2345&gt;=DATE(2026,9,1),C2345&lt;=DATE(2027,8,31)),(YEAR(C2345)-2026)*12+MONTH(C2345)-8,""))</f>
        <v/>
      </c>
      <c r="T2345">
        <f>IF(AND(A2345="مصروف",R2345&gt;0,I2345="موافق",S2345&lt;&gt;"",H2345&lt;&gt;""),N(G2345),0)</f>
        <v/>
      </c>
    </row>
    <row r="2346">
      <c r="A2346" s="19" t="n"/>
      <c r="B2346" s="20">
        <f>IF(A2346="","",IF(R2346=0,"⚠ أضف سطر عهدة أولًا","BDR-"&amp;TEXT(R2346,"000")))</f>
        <v/>
      </c>
      <c r="C2346" s="21" t="n"/>
      <c r="D2346" s="20">
        <f>IF(C2346="","",IF(S2346="","خارج السنة المالية",INDEX(القوائم!$D$2:$D$13,S2346)))</f>
        <v/>
      </c>
      <c r="E2346" s="22" t="n"/>
      <c r="F2346" s="23" t="n"/>
      <c r="G2346" s="23" t="n"/>
      <c r="H2346" s="22" t="n"/>
      <c r="I2346" s="19" t="n"/>
      <c r="J2346" s="21" t="n"/>
      <c r="K2346" s="19" t="n"/>
      <c r="L2346" s="19" t="n"/>
      <c r="M2346" s="21" t="n"/>
      <c r="N2346" s="22" t="n"/>
      <c r="O2346" s="24">
        <f>IF(A2346&lt;&gt;"عهدة","",SUMIFS($G$8:$G$5007,$B$8:$B$5007,B2346,$A$8:$A$5007,"مصروف",$I$8:$I$5007,"&lt;&gt;مرفوض"))</f>
        <v/>
      </c>
      <c r="P2346" s="25">
        <f>IF(A2346&lt;&gt;"عهدة","",N(F2346)-O2346)</f>
        <v/>
      </c>
      <c r="Q2346" s="26">
        <f>IF(A2346="","",IF(A2346="عهدة",IF(N(F2346)=0,"⚠ أدخل قيمة العهدة",IF(P2346&lt;0,"⛔ عجز / زيادة مصروفات "&amp;TEXT(-P2346,"#,##0"),IF(COUNTIFS($B$8:$B$5007,B2346,$A$8:$A$5007,"مصروف",$I$8:$I$5007,"&lt;&gt;مرفوض",$K$8:$K$5007,"&lt;&gt;نعم")&gt;0,"⚠ "&amp;COUNTIFS($B$8:$B$5007,B2346,$A$8:$A$5007,"مصروف",$I$8:$I$5007,"&lt;&gt;مرفوض",$K$8:$K$5007,"&lt;&gt;نعم")&amp;" مصروف غير مسوى",IF(L2346="تمت التسوية",IF(P2346=0,"✔ متوازنة وتمت التسوية","✔ تمت التسوية – متبقي "&amp;TEXT(P2346,"#,##0")),IF(P2346&gt;0,"متبقي "&amp;TEXT(P2346,"#,##0"),"✔ متوازنة"))))),IF(R2346=0,"⚠ أضف سطر عهدة أولًا",IF(OR(C2346="",N(G2346)=0),"⚠ أكمل التاريخ والقيمة",IF(S2346="","⚠ التاريخ خارج السنة المالية",IF(H2346="","⚠ اختر بند الموازنة",IF(I2346="مرفوض","✖ مرفوض من المدير",IF(I2346&lt;&gt;"موافق","⏳ بانتظار موافقة المدير",IF(K2346&lt;&gt;"نعم","⚠ غير مسوى مع الحسابات","✔ معتمد ومسوى")))))))))</f>
        <v/>
      </c>
      <c r="R2346">
        <f>N(R2345)+IF(A2346="عهدة",1,0)</f>
        <v/>
      </c>
      <c r="S2346">
        <f>IF(C2346="","",IF(AND(C2346&gt;=DATE(2026,9,1),C2346&lt;=DATE(2027,8,31)),(YEAR(C2346)-2026)*12+MONTH(C2346)-8,""))</f>
        <v/>
      </c>
      <c r="T2346">
        <f>IF(AND(A2346="مصروف",R2346&gt;0,I2346="موافق",S2346&lt;&gt;"",H2346&lt;&gt;""),N(G2346),0)</f>
        <v/>
      </c>
    </row>
    <row r="2347">
      <c r="A2347" s="19" t="n"/>
      <c r="B2347" s="20">
        <f>IF(A2347="","",IF(R2347=0,"⚠ أضف سطر عهدة أولًا","BDR-"&amp;TEXT(R2347,"000")))</f>
        <v/>
      </c>
      <c r="C2347" s="21" t="n"/>
      <c r="D2347" s="20">
        <f>IF(C2347="","",IF(S2347="","خارج السنة المالية",INDEX(القوائم!$D$2:$D$13,S2347)))</f>
        <v/>
      </c>
      <c r="E2347" s="22" t="n"/>
      <c r="F2347" s="23" t="n"/>
      <c r="G2347" s="23" t="n"/>
      <c r="H2347" s="22" t="n"/>
      <c r="I2347" s="19" t="n"/>
      <c r="J2347" s="21" t="n"/>
      <c r="K2347" s="19" t="n"/>
      <c r="L2347" s="19" t="n"/>
      <c r="M2347" s="21" t="n"/>
      <c r="N2347" s="22" t="n"/>
      <c r="O2347" s="24">
        <f>IF(A2347&lt;&gt;"عهدة","",SUMIFS($G$8:$G$5007,$B$8:$B$5007,B2347,$A$8:$A$5007,"مصروف",$I$8:$I$5007,"&lt;&gt;مرفوض"))</f>
        <v/>
      </c>
      <c r="P2347" s="25">
        <f>IF(A2347&lt;&gt;"عهدة","",N(F2347)-O2347)</f>
        <v/>
      </c>
      <c r="Q2347" s="26">
        <f>IF(A2347="","",IF(A2347="عهدة",IF(N(F2347)=0,"⚠ أدخل قيمة العهدة",IF(P2347&lt;0,"⛔ عجز / زيادة مصروفات "&amp;TEXT(-P2347,"#,##0"),IF(COUNTIFS($B$8:$B$5007,B2347,$A$8:$A$5007,"مصروف",$I$8:$I$5007,"&lt;&gt;مرفوض",$K$8:$K$5007,"&lt;&gt;نعم")&gt;0,"⚠ "&amp;COUNTIFS($B$8:$B$5007,B2347,$A$8:$A$5007,"مصروف",$I$8:$I$5007,"&lt;&gt;مرفوض",$K$8:$K$5007,"&lt;&gt;نعم")&amp;" مصروف غير مسوى",IF(L2347="تمت التسوية",IF(P2347=0,"✔ متوازنة وتمت التسوية","✔ تمت التسوية – متبقي "&amp;TEXT(P2347,"#,##0")),IF(P2347&gt;0,"متبقي "&amp;TEXT(P2347,"#,##0"),"✔ متوازنة"))))),IF(R2347=0,"⚠ أضف سطر عهدة أولًا",IF(OR(C2347="",N(G2347)=0),"⚠ أكمل التاريخ والقيمة",IF(S2347="","⚠ التاريخ خارج السنة المالية",IF(H2347="","⚠ اختر بند الموازنة",IF(I2347="مرفوض","✖ مرفوض من المدير",IF(I2347&lt;&gt;"موافق","⏳ بانتظار موافقة المدير",IF(K2347&lt;&gt;"نعم","⚠ غير مسوى مع الحسابات","✔ معتمد ومسوى")))))))))</f>
        <v/>
      </c>
      <c r="R2347">
        <f>N(R2346)+IF(A2347="عهدة",1,0)</f>
        <v/>
      </c>
      <c r="S2347">
        <f>IF(C2347="","",IF(AND(C2347&gt;=DATE(2026,9,1),C2347&lt;=DATE(2027,8,31)),(YEAR(C2347)-2026)*12+MONTH(C2347)-8,""))</f>
        <v/>
      </c>
      <c r="T2347">
        <f>IF(AND(A2347="مصروف",R2347&gt;0,I2347="موافق",S2347&lt;&gt;"",H2347&lt;&gt;""),N(G2347),0)</f>
        <v/>
      </c>
    </row>
    <row r="2348">
      <c r="A2348" s="19" t="n"/>
      <c r="B2348" s="20">
        <f>IF(A2348="","",IF(R2348=0,"⚠ أضف سطر عهدة أولًا","BDR-"&amp;TEXT(R2348,"000")))</f>
        <v/>
      </c>
      <c r="C2348" s="21" t="n"/>
      <c r="D2348" s="20">
        <f>IF(C2348="","",IF(S2348="","خارج السنة المالية",INDEX(القوائم!$D$2:$D$13,S2348)))</f>
        <v/>
      </c>
      <c r="E2348" s="22" t="n"/>
      <c r="F2348" s="23" t="n"/>
      <c r="G2348" s="23" t="n"/>
      <c r="H2348" s="22" t="n"/>
      <c r="I2348" s="19" t="n"/>
      <c r="J2348" s="21" t="n"/>
      <c r="K2348" s="19" t="n"/>
      <c r="L2348" s="19" t="n"/>
      <c r="M2348" s="21" t="n"/>
      <c r="N2348" s="22" t="n"/>
      <c r="O2348" s="24">
        <f>IF(A2348&lt;&gt;"عهدة","",SUMIFS($G$8:$G$5007,$B$8:$B$5007,B2348,$A$8:$A$5007,"مصروف",$I$8:$I$5007,"&lt;&gt;مرفوض"))</f>
        <v/>
      </c>
      <c r="P2348" s="25">
        <f>IF(A2348&lt;&gt;"عهدة","",N(F2348)-O2348)</f>
        <v/>
      </c>
      <c r="Q2348" s="26">
        <f>IF(A2348="","",IF(A2348="عهدة",IF(N(F2348)=0,"⚠ أدخل قيمة العهدة",IF(P2348&lt;0,"⛔ عجز / زيادة مصروفات "&amp;TEXT(-P2348,"#,##0"),IF(COUNTIFS($B$8:$B$5007,B2348,$A$8:$A$5007,"مصروف",$I$8:$I$5007,"&lt;&gt;مرفوض",$K$8:$K$5007,"&lt;&gt;نعم")&gt;0,"⚠ "&amp;COUNTIFS($B$8:$B$5007,B2348,$A$8:$A$5007,"مصروف",$I$8:$I$5007,"&lt;&gt;مرفوض",$K$8:$K$5007,"&lt;&gt;نعم")&amp;" مصروف غير مسوى",IF(L2348="تمت التسوية",IF(P2348=0,"✔ متوازنة وتمت التسوية","✔ تمت التسوية – متبقي "&amp;TEXT(P2348,"#,##0")),IF(P2348&gt;0,"متبقي "&amp;TEXT(P2348,"#,##0"),"✔ متوازنة"))))),IF(R2348=0,"⚠ أضف سطر عهدة أولًا",IF(OR(C2348="",N(G2348)=0),"⚠ أكمل التاريخ والقيمة",IF(S2348="","⚠ التاريخ خارج السنة المالية",IF(H2348="","⚠ اختر بند الموازنة",IF(I2348="مرفوض","✖ مرفوض من المدير",IF(I2348&lt;&gt;"موافق","⏳ بانتظار موافقة المدير",IF(K2348&lt;&gt;"نعم","⚠ غير مسوى مع الحسابات","✔ معتمد ومسوى")))))))))</f>
        <v/>
      </c>
      <c r="R2348">
        <f>N(R2347)+IF(A2348="عهدة",1,0)</f>
        <v/>
      </c>
      <c r="S2348">
        <f>IF(C2348="","",IF(AND(C2348&gt;=DATE(2026,9,1),C2348&lt;=DATE(2027,8,31)),(YEAR(C2348)-2026)*12+MONTH(C2348)-8,""))</f>
        <v/>
      </c>
      <c r="T2348">
        <f>IF(AND(A2348="مصروف",R2348&gt;0,I2348="موافق",S2348&lt;&gt;"",H2348&lt;&gt;""),N(G2348),0)</f>
        <v/>
      </c>
    </row>
    <row r="2349">
      <c r="A2349" s="19" t="n"/>
      <c r="B2349" s="20">
        <f>IF(A2349="","",IF(R2349=0,"⚠ أضف سطر عهدة أولًا","BDR-"&amp;TEXT(R2349,"000")))</f>
        <v/>
      </c>
      <c r="C2349" s="21" t="n"/>
      <c r="D2349" s="20">
        <f>IF(C2349="","",IF(S2349="","خارج السنة المالية",INDEX(القوائم!$D$2:$D$13,S2349)))</f>
        <v/>
      </c>
      <c r="E2349" s="22" t="n"/>
      <c r="F2349" s="23" t="n"/>
      <c r="G2349" s="23" t="n"/>
      <c r="H2349" s="22" t="n"/>
      <c r="I2349" s="19" t="n"/>
      <c r="J2349" s="21" t="n"/>
      <c r="K2349" s="19" t="n"/>
      <c r="L2349" s="19" t="n"/>
      <c r="M2349" s="21" t="n"/>
      <c r="N2349" s="22" t="n"/>
      <c r="O2349" s="24">
        <f>IF(A2349&lt;&gt;"عهدة","",SUMIFS($G$8:$G$5007,$B$8:$B$5007,B2349,$A$8:$A$5007,"مصروف",$I$8:$I$5007,"&lt;&gt;مرفوض"))</f>
        <v/>
      </c>
      <c r="P2349" s="25">
        <f>IF(A2349&lt;&gt;"عهدة","",N(F2349)-O2349)</f>
        <v/>
      </c>
      <c r="Q2349" s="26">
        <f>IF(A2349="","",IF(A2349="عهدة",IF(N(F2349)=0,"⚠ أدخل قيمة العهدة",IF(P2349&lt;0,"⛔ عجز / زيادة مصروفات "&amp;TEXT(-P2349,"#,##0"),IF(COUNTIFS($B$8:$B$5007,B2349,$A$8:$A$5007,"مصروف",$I$8:$I$5007,"&lt;&gt;مرفوض",$K$8:$K$5007,"&lt;&gt;نعم")&gt;0,"⚠ "&amp;COUNTIFS($B$8:$B$5007,B2349,$A$8:$A$5007,"مصروف",$I$8:$I$5007,"&lt;&gt;مرفوض",$K$8:$K$5007,"&lt;&gt;نعم")&amp;" مصروف غير مسوى",IF(L2349="تمت التسوية",IF(P2349=0,"✔ متوازنة وتمت التسوية","✔ تمت التسوية – متبقي "&amp;TEXT(P2349,"#,##0")),IF(P2349&gt;0,"متبقي "&amp;TEXT(P2349,"#,##0"),"✔ متوازنة"))))),IF(R2349=0,"⚠ أضف سطر عهدة أولًا",IF(OR(C2349="",N(G2349)=0),"⚠ أكمل التاريخ والقيمة",IF(S2349="","⚠ التاريخ خارج السنة المالية",IF(H2349="","⚠ اختر بند الموازنة",IF(I2349="مرفوض","✖ مرفوض من المدير",IF(I2349&lt;&gt;"موافق","⏳ بانتظار موافقة المدير",IF(K2349&lt;&gt;"نعم","⚠ غير مسوى مع الحسابات","✔ معتمد ومسوى")))))))))</f>
        <v/>
      </c>
      <c r="R2349">
        <f>N(R2348)+IF(A2349="عهدة",1,0)</f>
        <v/>
      </c>
      <c r="S2349">
        <f>IF(C2349="","",IF(AND(C2349&gt;=DATE(2026,9,1),C2349&lt;=DATE(2027,8,31)),(YEAR(C2349)-2026)*12+MONTH(C2349)-8,""))</f>
        <v/>
      </c>
      <c r="T2349">
        <f>IF(AND(A2349="مصروف",R2349&gt;0,I2349="موافق",S2349&lt;&gt;"",H2349&lt;&gt;""),N(G2349),0)</f>
        <v/>
      </c>
    </row>
    <row r="2350">
      <c r="A2350" s="19" t="n"/>
      <c r="B2350" s="20">
        <f>IF(A2350="","",IF(R2350=0,"⚠ أضف سطر عهدة أولًا","BDR-"&amp;TEXT(R2350,"000")))</f>
        <v/>
      </c>
      <c r="C2350" s="21" t="n"/>
      <c r="D2350" s="20">
        <f>IF(C2350="","",IF(S2350="","خارج السنة المالية",INDEX(القوائم!$D$2:$D$13,S2350)))</f>
        <v/>
      </c>
      <c r="E2350" s="22" t="n"/>
      <c r="F2350" s="23" t="n"/>
      <c r="G2350" s="23" t="n"/>
      <c r="H2350" s="22" t="n"/>
      <c r="I2350" s="19" t="n"/>
      <c r="J2350" s="21" t="n"/>
      <c r="K2350" s="19" t="n"/>
      <c r="L2350" s="19" t="n"/>
      <c r="M2350" s="21" t="n"/>
      <c r="N2350" s="22" t="n"/>
      <c r="O2350" s="24">
        <f>IF(A2350&lt;&gt;"عهدة","",SUMIFS($G$8:$G$5007,$B$8:$B$5007,B2350,$A$8:$A$5007,"مصروف",$I$8:$I$5007,"&lt;&gt;مرفوض"))</f>
        <v/>
      </c>
      <c r="P2350" s="25">
        <f>IF(A2350&lt;&gt;"عهدة","",N(F2350)-O2350)</f>
        <v/>
      </c>
      <c r="Q2350" s="26">
        <f>IF(A2350="","",IF(A2350="عهدة",IF(N(F2350)=0,"⚠ أدخل قيمة العهدة",IF(P2350&lt;0,"⛔ عجز / زيادة مصروفات "&amp;TEXT(-P2350,"#,##0"),IF(COUNTIFS($B$8:$B$5007,B2350,$A$8:$A$5007,"مصروف",$I$8:$I$5007,"&lt;&gt;مرفوض",$K$8:$K$5007,"&lt;&gt;نعم")&gt;0,"⚠ "&amp;COUNTIFS($B$8:$B$5007,B2350,$A$8:$A$5007,"مصروف",$I$8:$I$5007,"&lt;&gt;مرفوض",$K$8:$K$5007,"&lt;&gt;نعم")&amp;" مصروف غير مسوى",IF(L2350="تمت التسوية",IF(P2350=0,"✔ متوازنة وتمت التسوية","✔ تمت التسوية – متبقي "&amp;TEXT(P2350,"#,##0")),IF(P2350&gt;0,"متبقي "&amp;TEXT(P2350,"#,##0"),"✔ متوازنة"))))),IF(R2350=0,"⚠ أضف سطر عهدة أولًا",IF(OR(C2350="",N(G2350)=0),"⚠ أكمل التاريخ والقيمة",IF(S2350="","⚠ التاريخ خارج السنة المالية",IF(H2350="","⚠ اختر بند الموازنة",IF(I2350="مرفوض","✖ مرفوض من المدير",IF(I2350&lt;&gt;"موافق","⏳ بانتظار موافقة المدير",IF(K2350&lt;&gt;"نعم","⚠ غير مسوى مع الحسابات","✔ معتمد ومسوى")))))))))</f>
        <v/>
      </c>
      <c r="R2350">
        <f>N(R2349)+IF(A2350="عهدة",1,0)</f>
        <v/>
      </c>
      <c r="S2350">
        <f>IF(C2350="","",IF(AND(C2350&gt;=DATE(2026,9,1),C2350&lt;=DATE(2027,8,31)),(YEAR(C2350)-2026)*12+MONTH(C2350)-8,""))</f>
        <v/>
      </c>
      <c r="T2350">
        <f>IF(AND(A2350="مصروف",R2350&gt;0,I2350="موافق",S2350&lt;&gt;"",H2350&lt;&gt;""),N(G2350),0)</f>
        <v/>
      </c>
    </row>
    <row r="2351">
      <c r="A2351" s="19" t="n"/>
      <c r="B2351" s="20">
        <f>IF(A2351="","",IF(R2351=0,"⚠ أضف سطر عهدة أولًا","BDR-"&amp;TEXT(R2351,"000")))</f>
        <v/>
      </c>
      <c r="C2351" s="21" t="n"/>
      <c r="D2351" s="20">
        <f>IF(C2351="","",IF(S2351="","خارج السنة المالية",INDEX(القوائم!$D$2:$D$13,S2351)))</f>
        <v/>
      </c>
      <c r="E2351" s="22" t="n"/>
      <c r="F2351" s="23" t="n"/>
      <c r="G2351" s="23" t="n"/>
      <c r="H2351" s="22" t="n"/>
      <c r="I2351" s="19" t="n"/>
      <c r="J2351" s="21" t="n"/>
      <c r="K2351" s="19" t="n"/>
      <c r="L2351" s="19" t="n"/>
      <c r="M2351" s="21" t="n"/>
      <c r="N2351" s="22" t="n"/>
      <c r="O2351" s="24">
        <f>IF(A2351&lt;&gt;"عهدة","",SUMIFS($G$8:$G$5007,$B$8:$B$5007,B2351,$A$8:$A$5007,"مصروف",$I$8:$I$5007,"&lt;&gt;مرفوض"))</f>
        <v/>
      </c>
      <c r="P2351" s="25">
        <f>IF(A2351&lt;&gt;"عهدة","",N(F2351)-O2351)</f>
        <v/>
      </c>
      <c r="Q2351" s="26">
        <f>IF(A2351="","",IF(A2351="عهدة",IF(N(F2351)=0,"⚠ أدخل قيمة العهدة",IF(P2351&lt;0,"⛔ عجز / زيادة مصروفات "&amp;TEXT(-P2351,"#,##0"),IF(COUNTIFS($B$8:$B$5007,B2351,$A$8:$A$5007,"مصروف",$I$8:$I$5007,"&lt;&gt;مرفوض",$K$8:$K$5007,"&lt;&gt;نعم")&gt;0,"⚠ "&amp;COUNTIFS($B$8:$B$5007,B2351,$A$8:$A$5007,"مصروف",$I$8:$I$5007,"&lt;&gt;مرفوض",$K$8:$K$5007,"&lt;&gt;نعم")&amp;" مصروف غير مسوى",IF(L2351="تمت التسوية",IF(P2351=0,"✔ متوازنة وتمت التسوية","✔ تمت التسوية – متبقي "&amp;TEXT(P2351,"#,##0")),IF(P2351&gt;0,"متبقي "&amp;TEXT(P2351,"#,##0"),"✔ متوازنة"))))),IF(R2351=0,"⚠ أضف سطر عهدة أولًا",IF(OR(C2351="",N(G2351)=0),"⚠ أكمل التاريخ والقيمة",IF(S2351="","⚠ التاريخ خارج السنة المالية",IF(H2351="","⚠ اختر بند الموازنة",IF(I2351="مرفوض","✖ مرفوض من المدير",IF(I2351&lt;&gt;"موافق","⏳ بانتظار موافقة المدير",IF(K2351&lt;&gt;"نعم","⚠ غير مسوى مع الحسابات","✔ معتمد ومسوى")))))))))</f>
        <v/>
      </c>
      <c r="R2351">
        <f>N(R2350)+IF(A2351="عهدة",1,0)</f>
        <v/>
      </c>
      <c r="S2351">
        <f>IF(C2351="","",IF(AND(C2351&gt;=DATE(2026,9,1),C2351&lt;=DATE(2027,8,31)),(YEAR(C2351)-2026)*12+MONTH(C2351)-8,""))</f>
        <v/>
      </c>
      <c r="T2351">
        <f>IF(AND(A2351="مصروف",R2351&gt;0,I2351="موافق",S2351&lt;&gt;"",H2351&lt;&gt;""),N(G2351),0)</f>
        <v/>
      </c>
    </row>
    <row r="2352">
      <c r="A2352" s="19" t="n"/>
      <c r="B2352" s="20">
        <f>IF(A2352="","",IF(R2352=0,"⚠ أضف سطر عهدة أولًا","BDR-"&amp;TEXT(R2352,"000")))</f>
        <v/>
      </c>
      <c r="C2352" s="21" t="n"/>
      <c r="D2352" s="20">
        <f>IF(C2352="","",IF(S2352="","خارج السنة المالية",INDEX(القوائم!$D$2:$D$13,S2352)))</f>
        <v/>
      </c>
      <c r="E2352" s="22" t="n"/>
      <c r="F2352" s="23" t="n"/>
      <c r="G2352" s="23" t="n"/>
      <c r="H2352" s="22" t="n"/>
      <c r="I2352" s="19" t="n"/>
      <c r="J2352" s="21" t="n"/>
      <c r="K2352" s="19" t="n"/>
      <c r="L2352" s="19" t="n"/>
      <c r="M2352" s="21" t="n"/>
      <c r="N2352" s="22" t="n"/>
      <c r="O2352" s="24">
        <f>IF(A2352&lt;&gt;"عهدة","",SUMIFS($G$8:$G$5007,$B$8:$B$5007,B2352,$A$8:$A$5007,"مصروف",$I$8:$I$5007,"&lt;&gt;مرفوض"))</f>
        <v/>
      </c>
      <c r="P2352" s="25">
        <f>IF(A2352&lt;&gt;"عهدة","",N(F2352)-O2352)</f>
        <v/>
      </c>
      <c r="Q2352" s="26">
        <f>IF(A2352="","",IF(A2352="عهدة",IF(N(F2352)=0,"⚠ أدخل قيمة العهدة",IF(P2352&lt;0,"⛔ عجز / زيادة مصروفات "&amp;TEXT(-P2352,"#,##0"),IF(COUNTIFS($B$8:$B$5007,B2352,$A$8:$A$5007,"مصروف",$I$8:$I$5007,"&lt;&gt;مرفوض",$K$8:$K$5007,"&lt;&gt;نعم")&gt;0,"⚠ "&amp;COUNTIFS($B$8:$B$5007,B2352,$A$8:$A$5007,"مصروف",$I$8:$I$5007,"&lt;&gt;مرفوض",$K$8:$K$5007,"&lt;&gt;نعم")&amp;" مصروف غير مسوى",IF(L2352="تمت التسوية",IF(P2352=0,"✔ متوازنة وتمت التسوية","✔ تمت التسوية – متبقي "&amp;TEXT(P2352,"#,##0")),IF(P2352&gt;0,"متبقي "&amp;TEXT(P2352,"#,##0"),"✔ متوازنة"))))),IF(R2352=0,"⚠ أضف سطر عهدة أولًا",IF(OR(C2352="",N(G2352)=0),"⚠ أكمل التاريخ والقيمة",IF(S2352="","⚠ التاريخ خارج السنة المالية",IF(H2352="","⚠ اختر بند الموازنة",IF(I2352="مرفوض","✖ مرفوض من المدير",IF(I2352&lt;&gt;"موافق","⏳ بانتظار موافقة المدير",IF(K2352&lt;&gt;"نعم","⚠ غير مسوى مع الحسابات","✔ معتمد ومسوى")))))))))</f>
        <v/>
      </c>
      <c r="R2352">
        <f>N(R2351)+IF(A2352="عهدة",1,0)</f>
        <v/>
      </c>
      <c r="S2352">
        <f>IF(C2352="","",IF(AND(C2352&gt;=DATE(2026,9,1),C2352&lt;=DATE(2027,8,31)),(YEAR(C2352)-2026)*12+MONTH(C2352)-8,""))</f>
        <v/>
      </c>
      <c r="T2352">
        <f>IF(AND(A2352="مصروف",R2352&gt;0,I2352="موافق",S2352&lt;&gt;"",H2352&lt;&gt;""),N(G2352),0)</f>
        <v/>
      </c>
    </row>
    <row r="2353">
      <c r="A2353" s="19" t="n"/>
      <c r="B2353" s="20">
        <f>IF(A2353="","",IF(R2353=0,"⚠ أضف سطر عهدة أولًا","BDR-"&amp;TEXT(R2353,"000")))</f>
        <v/>
      </c>
      <c r="C2353" s="21" t="n"/>
      <c r="D2353" s="20">
        <f>IF(C2353="","",IF(S2353="","خارج السنة المالية",INDEX(القوائم!$D$2:$D$13,S2353)))</f>
        <v/>
      </c>
      <c r="E2353" s="22" t="n"/>
      <c r="F2353" s="23" t="n"/>
      <c r="G2353" s="23" t="n"/>
      <c r="H2353" s="22" t="n"/>
      <c r="I2353" s="19" t="n"/>
      <c r="J2353" s="21" t="n"/>
      <c r="K2353" s="19" t="n"/>
      <c r="L2353" s="19" t="n"/>
      <c r="M2353" s="21" t="n"/>
      <c r="N2353" s="22" t="n"/>
      <c r="O2353" s="24">
        <f>IF(A2353&lt;&gt;"عهدة","",SUMIFS($G$8:$G$5007,$B$8:$B$5007,B2353,$A$8:$A$5007,"مصروف",$I$8:$I$5007,"&lt;&gt;مرفوض"))</f>
        <v/>
      </c>
      <c r="P2353" s="25">
        <f>IF(A2353&lt;&gt;"عهدة","",N(F2353)-O2353)</f>
        <v/>
      </c>
      <c r="Q2353" s="26">
        <f>IF(A2353="","",IF(A2353="عهدة",IF(N(F2353)=0,"⚠ أدخل قيمة العهدة",IF(P2353&lt;0,"⛔ عجز / زيادة مصروفات "&amp;TEXT(-P2353,"#,##0"),IF(COUNTIFS($B$8:$B$5007,B2353,$A$8:$A$5007,"مصروف",$I$8:$I$5007,"&lt;&gt;مرفوض",$K$8:$K$5007,"&lt;&gt;نعم")&gt;0,"⚠ "&amp;COUNTIFS($B$8:$B$5007,B2353,$A$8:$A$5007,"مصروف",$I$8:$I$5007,"&lt;&gt;مرفوض",$K$8:$K$5007,"&lt;&gt;نعم")&amp;" مصروف غير مسوى",IF(L2353="تمت التسوية",IF(P2353=0,"✔ متوازنة وتمت التسوية","✔ تمت التسوية – متبقي "&amp;TEXT(P2353,"#,##0")),IF(P2353&gt;0,"متبقي "&amp;TEXT(P2353,"#,##0"),"✔ متوازنة"))))),IF(R2353=0,"⚠ أضف سطر عهدة أولًا",IF(OR(C2353="",N(G2353)=0),"⚠ أكمل التاريخ والقيمة",IF(S2353="","⚠ التاريخ خارج السنة المالية",IF(H2353="","⚠ اختر بند الموازنة",IF(I2353="مرفوض","✖ مرفوض من المدير",IF(I2353&lt;&gt;"موافق","⏳ بانتظار موافقة المدير",IF(K2353&lt;&gt;"نعم","⚠ غير مسوى مع الحسابات","✔ معتمد ومسوى")))))))))</f>
        <v/>
      </c>
      <c r="R2353">
        <f>N(R2352)+IF(A2353="عهدة",1,0)</f>
        <v/>
      </c>
      <c r="S2353">
        <f>IF(C2353="","",IF(AND(C2353&gt;=DATE(2026,9,1),C2353&lt;=DATE(2027,8,31)),(YEAR(C2353)-2026)*12+MONTH(C2353)-8,""))</f>
        <v/>
      </c>
      <c r="T2353">
        <f>IF(AND(A2353="مصروف",R2353&gt;0,I2353="موافق",S2353&lt;&gt;"",H2353&lt;&gt;""),N(G2353),0)</f>
        <v/>
      </c>
    </row>
    <row r="2354">
      <c r="A2354" s="19" t="n"/>
      <c r="B2354" s="20">
        <f>IF(A2354="","",IF(R2354=0,"⚠ أضف سطر عهدة أولًا","BDR-"&amp;TEXT(R2354,"000")))</f>
        <v/>
      </c>
      <c r="C2354" s="21" t="n"/>
      <c r="D2354" s="20">
        <f>IF(C2354="","",IF(S2354="","خارج السنة المالية",INDEX(القوائم!$D$2:$D$13,S2354)))</f>
        <v/>
      </c>
      <c r="E2354" s="22" t="n"/>
      <c r="F2354" s="23" t="n"/>
      <c r="G2354" s="23" t="n"/>
      <c r="H2354" s="22" t="n"/>
      <c r="I2354" s="19" t="n"/>
      <c r="J2354" s="21" t="n"/>
      <c r="K2354" s="19" t="n"/>
      <c r="L2354" s="19" t="n"/>
      <c r="M2354" s="21" t="n"/>
      <c r="N2354" s="22" t="n"/>
      <c r="O2354" s="24">
        <f>IF(A2354&lt;&gt;"عهدة","",SUMIFS($G$8:$G$5007,$B$8:$B$5007,B2354,$A$8:$A$5007,"مصروف",$I$8:$I$5007,"&lt;&gt;مرفوض"))</f>
        <v/>
      </c>
      <c r="P2354" s="25">
        <f>IF(A2354&lt;&gt;"عهدة","",N(F2354)-O2354)</f>
        <v/>
      </c>
      <c r="Q2354" s="26">
        <f>IF(A2354="","",IF(A2354="عهدة",IF(N(F2354)=0,"⚠ أدخل قيمة العهدة",IF(P2354&lt;0,"⛔ عجز / زيادة مصروفات "&amp;TEXT(-P2354,"#,##0"),IF(COUNTIFS($B$8:$B$5007,B2354,$A$8:$A$5007,"مصروف",$I$8:$I$5007,"&lt;&gt;مرفوض",$K$8:$K$5007,"&lt;&gt;نعم")&gt;0,"⚠ "&amp;COUNTIFS($B$8:$B$5007,B2354,$A$8:$A$5007,"مصروف",$I$8:$I$5007,"&lt;&gt;مرفوض",$K$8:$K$5007,"&lt;&gt;نعم")&amp;" مصروف غير مسوى",IF(L2354="تمت التسوية",IF(P2354=0,"✔ متوازنة وتمت التسوية","✔ تمت التسوية – متبقي "&amp;TEXT(P2354,"#,##0")),IF(P2354&gt;0,"متبقي "&amp;TEXT(P2354,"#,##0"),"✔ متوازنة"))))),IF(R2354=0,"⚠ أضف سطر عهدة أولًا",IF(OR(C2354="",N(G2354)=0),"⚠ أكمل التاريخ والقيمة",IF(S2354="","⚠ التاريخ خارج السنة المالية",IF(H2354="","⚠ اختر بند الموازنة",IF(I2354="مرفوض","✖ مرفوض من المدير",IF(I2354&lt;&gt;"موافق","⏳ بانتظار موافقة المدير",IF(K2354&lt;&gt;"نعم","⚠ غير مسوى مع الحسابات","✔ معتمد ومسوى")))))))))</f>
        <v/>
      </c>
      <c r="R2354">
        <f>N(R2353)+IF(A2354="عهدة",1,0)</f>
        <v/>
      </c>
      <c r="S2354">
        <f>IF(C2354="","",IF(AND(C2354&gt;=DATE(2026,9,1),C2354&lt;=DATE(2027,8,31)),(YEAR(C2354)-2026)*12+MONTH(C2354)-8,""))</f>
        <v/>
      </c>
      <c r="T2354">
        <f>IF(AND(A2354="مصروف",R2354&gt;0,I2354="موافق",S2354&lt;&gt;"",H2354&lt;&gt;""),N(G2354),0)</f>
        <v/>
      </c>
    </row>
    <row r="2355">
      <c r="A2355" s="19" t="n"/>
      <c r="B2355" s="20">
        <f>IF(A2355="","",IF(R2355=0,"⚠ أضف سطر عهدة أولًا","BDR-"&amp;TEXT(R2355,"000")))</f>
        <v/>
      </c>
      <c r="C2355" s="21" t="n"/>
      <c r="D2355" s="20">
        <f>IF(C2355="","",IF(S2355="","خارج السنة المالية",INDEX(القوائم!$D$2:$D$13,S2355)))</f>
        <v/>
      </c>
      <c r="E2355" s="22" t="n"/>
      <c r="F2355" s="23" t="n"/>
      <c r="G2355" s="23" t="n"/>
      <c r="H2355" s="22" t="n"/>
      <c r="I2355" s="19" t="n"/>
      <c r="J2355" s="21" t="n"/>
      <c r="K2355" s="19" t="n"/>
      <c r="L2355" s="19" t="n"/>
      <c r="M2355" s="21" t="n"/>
      <c r="N2355" s="22" t="n"/>
      <c r="O2355" s="24">
        <f>IF(A2355&lt;&gt;"عهدة","",SUMIFS($G$8:$G$5007,$B$8:$B$5007,B2355,$A$8:$A$5007,"مصروف",$I$8:$I$5007,"&lt;&gt;مرفوض"))</f>
        <v/>
      </c>
      <c r="P2355" s="25">
        <f>IF(A2355&lt;&gt;"عهدة","",N(F2355)-O2355)</f>
        <v/>
      </c>
      <c r="Q2355" s="26">
        <f>IF(A2355="","",IF(A2355="عهدة",IF(N(F2355)=0,"⚠ أدخل قيمة العهدة",IF(P2355&lt;0,"⛔ عجز / زيادة مصروفات "&amp;TEXT(-P2355,"#,##0"),IF(COUNTIFS($B$8:$B$5007,B2355,$A$8:$A$5007,"مصروف",$I$8:$I$5007,"&lt;&gt;مرفوض",$K$8:$K$5007,"&lt;&gt;نعم")&gt;0,"⚠ "&amp;COUNTIFS($B$8:$B$5007,B2355,$A$8:$A$5007,"مصروف",$I$8:$I$5007,"&lt;&gt;مرفوض",$K$8:$K$5007,"&lt;&gt;نعم")&amp;" مصروف غير مسوى",IF(L2355="تمت التسوية",IF(P2355=0,"✔ متوازنة وتمت التسوية","✔ تمت التسوية – متبقي "&amp;TEXT(P2355,"#,##0")),IF(P2355&gt;0,"متبقي "&amp;TEXT(P2355,"#,##0"),"✔ متوازنة"))))),IF(R2355=0,"⚠ أضف سطر عهدة أولًا",IF(OR(C2355="",N(G2355)=0),"⚠ أكمل التاريخ والقيمة",IF(S2355="","⚠ التاريخ خارج السنة المالية",IF(H2355="","⚠ اختر بند الموازنة",IF(I2355="مرفوض","✖ مرفوض من المدير",IF(I2355&lt;&gt;"موافق","⏳ بانتظار موافقة المدير",IF(K2355&lt;&gt;"نعم","⚠ غير مسوى مع الحسابات","✔ معتمد ومسوى")))))))))</f>
        <v/>
      </c>
      <c r="R2355">
        <f>N(R2354)+IF(A2355="عهدة",1,0)</f>
        <v/>
      </c>
      <c r="S2355">
        <f>IF(C2355="","",IF(AND(C2355&gt;=DATE(2026,9,1),C2355&lt;=DATE(2027,8,31)),(YEAR(C2355)-2026)*12+MONTH(C2355)-8,""))</f>
        <v/>
      </c>
      <c r="T2355">
        <f>IF(AND(A2355="مصروف",R2355&gt;0,I2355="موافق",S2355&lt;&gt;"",H2355&lt;&gt;""),N(G2355),0)</f>
        <v/>
      </c>
    </row>
    <row r="2356">
      <c r="A2356" s="19" t="n"/>
      <c r="B2356" s="20">
        <f>IF(A2356="","",IF(R2356=0,"⚠ أضف سطر عهدة أولًا","BDR-"&amp;TEXT(R2356,"000")))</f>
        <v/>
      </c>
      <c r="C2356" s="21" t="n"/>
      <c r="D2356" s="20">
        <f>IF(C2356="","",IF(S2356="","خارج السنة المالية",INDEX(القوائم!$D$2:$D$13,S2356)))</f>
        <v/>
      </c>
      <c r="E2356" s="22" t="n"/>
      <c r="F2356" s="23" t="n"/>
      <c r="G2356" s="23" t="n"/>
      <c r="H2356" s="22" t="n"/>
      <c r="I2356" s="19" t="n"/>
      <c r="J2356" s="21" t="n"/>
      <c r="K2356" s="19" t="n"/>
      <c r="L2356" s="19" t="n"/>
      <c r="M2356" s="21" t="n"/>
      <c r="N2356" s="22" t="n"/>
      <c r="O2356" s="24">
        <f>IF(A2356&lt;&gt;"عهدة","",SUMIFS($G$8:$G$5007,$B$8:$B$5007,B2356,$A$8:$A$5007,"مصروف",$I$8:$I$5007,"&lt;&gt;مرفوض"))</f>
        <v/>
      </c>
      <c r="P2356" s="25">
        <f>IF(A2356&lt;&gt;"عهدة","",N(F2356)-O2356)</f>
        <v/>
      </c>
      <c r="Q2356" s="26">
        <f>IF(A2356="","",IF(A2356="عهدة",IF(N(F2356)=0,"⚠ أدخل قيمة العهدة",IF(P2356&lt;0,"⛔ عجز / زيادة مصروفات "&amp;TEXT(-P2356,"#,##0"),IF(COUNTIFS($B$8:$B$5007,B2356,$A$8:$A$5007,"مصروف",$I$8:$I$5007,"&lt;&gt;مرفوض",$K$8:$K$5007,"&lt;&gt;نعم")&gt;0,"⚠ "&amp;COUNTIFS($B$8:$B$5007,B2356,$A$8:$A$5007,"مصروف",$I$8:$I$5007,"&lt;&gt;مرفوض",$K$8:$K$5007,"&lt;&gt;نعم")&amp;" مصروف غير مسوى",IF(L2356="تمت التسوية",IF(P2356=0,"✔ متوازنة وتمت التسوية","✔ تمت التسوية – متبقي "&amp;TEXT(P2356,"#,##0")),IF(P2356&gt;0,"متبقي "&amp;TEXT(P2356,"#,##0"),"✔ متوازنة"))))),IF(R2356=0,"⚠ أضف سطر عهدة أولًا",IF(OR(C2356="",N(G2356)=0),"⚠ أكمل التاريخ والقيمة",IF(S2356="","⚠ التاريخ خارج السنة المالية",IF(H2356="","⚠ اختر بند الموازنة",IF(I2356="مرفوض","✖ مرفوض من المدير",IF(I2356&lt;&gt;"موافق","⏳ بانتظار موافقة المدير",IF(K2356&lt;&gt;"نعم","⚠ غير مسوى مع الحسابات","✔ معتمد ومسوى")))))))))</f>
        <v/>
      </c>
      <c r="R2356">
        <f>N(R2355)+IF(A2356="عهدة",1,0)</f>
        <v/>
      </c>
      <c r="S2356">
        <f>IF(C2356="","",IF(AND(C2356&gt;=DATE(2026,9,1),C2356&lt;=DATE(2027,8,31)),(YEAR(C2356)-2026)*12+MONTH(C2356)-8,""))</f>
        <v/>
      </c>
      <c r="T2356">
        <f>IF(AND(A2356="مصروف",R2356&gt;0,I2356="موافق",S2356&lt;&gt;"",H2356&lt;&gt;""),N(G2356),0)</f>
        <v/>
      </c>
    </row>
    <row r="2357">
      <c r="A2357" s="19" t="n"/>
      <c r="B2357" s="20">
        <f>IF(A2357="","",IF(R2357=0,"⚠ أضف سطر عهدة أولًا","BDR-"&amp;TEXT(R2357,"000")))</f>
        <v/>
      </c>
      <c r="C2357" s="21" t="n"/>
      <c r="D2357" s="20">
        <f>IF(C2357="","",IF(S2357="","خارج السنة المالية",INDEX(القوائم!$D$2:$D$13,S2357)))</f>
        <v/>
      </c>
      <c r="E2357" s="22" t="n"/>
      <c r="F2357" s="23" t="n"/>
      <c r="G2357" s="23" t="n"/>
      <c r="H2357" s="22" t="n"/>
      <c r="I2357" s="19" t="n"/>
      <c r="J2357" s="21" t="n"/>
      <c r="K2357" s="19" t="n"/>
      <c r="L2357" s="19" t="n"/>
      <c r="M2357" s="21" t="n"/>
      <c r="N2357" s="22" t="n"/>
      <c r="O2357" s="24">
        <f>IF(A2357&lt;&gt;"عهدة","",SUMIFS($G$8:$G$5007,$B$8:$B$5007,B2357,$A$8:$A$5007,"مصروف",$I$8:$I$5007,"&lt;&gt;مرفوض"))</f>
        <v/>
      </c>
      <c r="P2357" s="25">
        <f>IF(A2357&lt;&gt;"عهدة","",N(F2357)-O2357)</f>
        <v/>
      </c>
      <c r="Q2357" s="26">
        <f>IF(A2357="","",IF(A2357="عهدة",IF(N(F2357)=0,"⚠ أدخل قيمة العهدة",IF(P2357&lt;0,"⛔ عجز / زيادة مصروفات "&amp;TEXT(-P2357,"#,##0"),IF(COUNTIFS($B$8:$B$5007,B2357,$A$8:$A$5007,"مصروف",$I$8:$I$5007,"&lt;&gt;مرفوض",$K$8:$K$5007,"&lt;&gt;نعم")&gt;0,"⚠ "&amp;COUNTIFS($B$8:$B$5007,B2357,$A$8:$A$5007,"مصروف",$I$8:$I$5007,"&lt;&gt;مرفوض",$K$8:$K$5007,"&lt;&gt;نعم")&amp;" مصروف غير مسوى",IF(L2357="تمت التسوية",IF(P2357=0,"✔ متوازنة وتمت التسوية","✔ تمت التسوية – متبقي "&amp;TEXT(P2357,"#,##0")),IF(P2357&gt;0,"متبقي "&amp;TEXT(P2357,"#,##0"),"✔ متوازنة"))))),IF(R2357=0,"⚠ أضف سطر عهدة أولًا",IF(OR(C2357="",N(G2357)=0),"⚠ أكمل التاريخ والقيمة",IF(S2357="","⚠ التاريخ خارج السنة المالية",IF(H2357="","⚠ اختر بند الموازنة",IF(I2357="مرفوض","✖ مرفوض من المدير",IF(I2357&lt;&gt;"موافق","⏳ بانتظار موافقة المدير",IF(K2357&lt;&gt;"نعم","⚠ غير مسوى مع الحسابات","✔ معتمد ومسوى")))))))))</f>
        <v/>
      </c>
      <c r="R2357">
        <f>N(R2356)+IF(A2357="عهدة",1,0)</f>
        <v/>
      </c>
      <c r="S2357">
        <f>IF(C2357="","",IF(AND(C2357&gt;=DATE(2026,9,1),C2357&lt;=DATE(2027,8,31)),(YEAR(C2357)-2026)*12+MONTH(C2357)-8,""))</f>
        <v/>
      </c>
      <c r="T2357">
        <f>IF(AND(A2357="مصروف",R2357&gt;0,I2357="موافق",S2357&lt;&gt;"",H2357&lt;&gt;""),N(G2357),0)</f>
        <v/>
      </c>
    </row>
    <row r="2358">
      <c r="A2358" s="19" t="n"/>
      <c r="B2358" s="20">
        <f>IF(A2358="","",IF(R2358=0,"⚠ أضف سطر عهدة أولًا","BDR-"&amp;TEXT(R2358,"000")))</f>
        <v/>
      </c>
      <c r="C2358" s="21" t="n"/>
      <c r="D2358" s="20">
        <f>IF(C2358="","",IF(S2358="","خارج السنة المالية",INDEX(القوائم!$D$2:$D$13,S2358)))</f>
        <v/>
      </c>
      <c r="E2358" s="22" t="n"/>
      <c r="F2358" s="23" t="n"/>
      <c r="G2358" s="23" t="n"/>
      <c r="H2358" s="22" t="n"/>
      <c r="I2358" s="19" t="n"/>
      <c r="J2358" s="21" t="n"/>
      <c r="K2358" s="19" t="n"/>
      <c r="L2358" s="19" t="n"/>
      <c r="M2358" s="21" t="n"/>
      <c r="N2358" s="22" t="n"/>
      <c r="O2358" s="24">
        <f>IF(A2358&lt;&gt;"عهدة","",SUMIFS($G$8:$G$5007,$B$8:$B$5007,B2358,$A$8:$A$5007,"مصروف",$I$8:$I$5007,"&lt;&gt;مرفوض"))</f>
        <v/>
      </c>
      <c r="P2358" s="25">
        <f>IF(A2358&lt;&gt;"عهدة","",N(F2358)-O2358)</f>
        <v/>
      </c>
      <c r="Q2358" s="26">
        <f>IF(A2358="","",IF(A2358="عهدة",IF(N(F2358)=0,"⚠ أدخل قيمة العهدة",IF(P2358&lt;0,"⛔ عجز / زيادة مصروفات "&amp;TEXT(-P2358,"#,##0"),IF(COUNTIFS($B$8:$B$5007,B2358,$A$8:$A$5007,"مصروف",$I$8:$I$5007,"&lt;&gt;مرفوض",$K$8:$K$5007,"&lt;&gt;نعم")&gt;0,"⚠ "&amp;COUNTIFS($B$8:$B$5007,B2358,$A$8:$A$5007,"مصروف",$I$8:$I$5007,"&lt;&gt;مرفوض",$K$8:$K$5007,"&lt;&gt;نعم")&amp;" مصروف غير مسوى",IF(L2358="تمت التسوية",IF(P2358=0,"✔ متوازنة وتمت التسوية","✔ تمت التسوية – متبقي "&amp;TEXT(P2358,"#,##0")),IF(P2358&gt;0,"متبقي "&amp;TEXT(P2358,"#,##0"),"✔ متوازنة"))))),IF(R2358=0,"⚠ أضف سطر عهدة أولًا",IF(OR(C2358="",N(G2358)=0),"⚠ أكمل التاريخ والقيمة",IF(S2358="","⚠ التاريخ خارج السنة المالية",IF(H2358="","⚠ اختر بند الموازنة",IF(I2358="مرفوض","✖ مرفوض من المدير",IF(I2358&lt;&gt;"موافق","⏳ بانتظار موافقة المدير",IF(K2358&lt;&gt;"نعم","⚠ غير مسوى مع الحسابات","✔ معتمد ومسوى")))))))))</f>
        <v/>
      </c>
      <c r="R2358">
        <f>N(R2357)+IF(A2358="عهدة",1,0)</f>
        <v/>
      </c>
      <c r="S2358">
        <f>IF(C2358="","",IF(AND(C2358&gt;=DATE(2026,9,1),C2358&lt;=DATE(2027,8,31)),(YEAR(C2358)-2026)*12+MONTH(C2358)-8,""))</f>
        <v/>
      </c>
      <c r="T2358">
        <f>IF(AND(A2358="مصروف",R2358&gt;0,I2358="موافق",S2358&lt;&gt;"",H2358&lt;&gt;""),N(G2358),0)</f>
        <v/>
      </c>
    </row>
    <row r="2359">
      <c r="A2359" s="19" t="n"/>
      <c r="B2359" s="20">
        <f>IF(A2359="","",IF(R2359=0,"⚠ أضف سطر عهدة أولًا","BDR-"&amp;TEXT(R2359,"000")))</f>
        <v/>
      </c>
      <c r="C2359" s="21" t="n"/>
      <c r="D2359" s="20">
        <f>IF(C2359="","",IF(S2359="","خارج السنة المالية",INDEX(القوائم!$D$2:$D$13,S2359)))</f>
        <v/>
      </c>
      <c r="E2359" s="22" t="n"/>
      <c r="F2359" s="23" t="n"/>
      <c r="G2359" s="23" t="n"/>
      <c r="H2359" s="22" t="n"/>
      <c r="I2359" s="19" t="n"/>
      <c r="J2359" s="21" t="n"/>
      <c r="K2359" s="19" t="n"/>
      <c r="L2359" s="19" t="n"/>
      <c r="M2359" s="21" t="n"/>
      <c r="N2359" s="22" t="n"/>
      <c r="O2359" s="24">
        <f>IF(A2359&lt;&gt;"عهدة","",SUMIFS($G$8:$G$5007,$B$8:$B$5007,B2359,$A$8:$A$5007,"مصروف",$I$8:$I$5007,"&lt;&gt;مرفوض"))</f>
        <v/>
      </c>
      <c r="P2359" s="25">
        <f>IF(A2359&lt;&gt;"عهدة","",N(F2359)-O2359)</f>
        <v/>
      </c>
      <c r="Q2359" s="26">
        <f>IF(A2359="","",IF(A2359="عهدة",IF(N(F2359)=0,"⚠ أدخل قيمة العهدة",IF(P2359&lt;0,"⛔ عجز / زيادة مصروفات "&amp;TEXT(-P2359,"#,##0"),IF(COUNTIFS($B$8:$B$5007,B2359,$A$8:$A$5007,"مصروف",$I$8:$I$5007,"&lt;&gt;مرفوض",$K$8:$K$5007,"&lt;&gt;نعم")&gt;0,"⚠ "&amp;COUNTIFS($B$8:$B$5007,B2359,$A$8:$A$5007,"مصروف",$I$8:$I$5007,"&lt;&gt;مرفوض",$K$8:$K$5007,"&lt;&gt;نعم")&amp;" مصروف غير مسوى",IF(L2359="تمت التسوية",IF(P2359=0,"✔ متوازنة وتمت التسوية","✔ تمت التسوية – متبقي "&amp;TEXT(P2359,"#,##0")),IF(P2359&gt;0,"متبقي "&amp;TEXT(P2359,"#,##0"),"✔ متوازنة"))))),IF(R2359=0,"⚠ أضف سطر عهدة أولًا",IF(OR(C2359="",N(G2359)=0),"⚠ أكمل التاريخ والقيمة",IF(S2359="","⚠ التاريخ خارج السنة المالية",IF(H2359="","⚠ اختر بند الموازنة",IF(I2359="مرفوض","✖ مرفوض من المدير",IF(I2359&lt;&gt;"موافق","⏳ بانتظار موافقة المدير",IF(K2359&lt;&gt;"نعم","⚠ غير مسوى مع الحسابات","✔ معتمد ومسوى")))))))))</f>
        <v/>
      </c>
      <c r="R2359">
        <f>N(R2358)+IF(A2359="عهدة",1,0)</f>
        <v/>
      </c>
      <c r="S2359">
        <f>IF(C2359="","",IF(AND(C2359&gt;=DATE(2026,9,1),C2359&lt;=DATE(2027,8,31)),(YEAR(C2359)-2026)*12+MONTH(C2359)-8,""))</f>
        <v/>
      </c>
      <c r="T2359">
        <f>IF(AND(A2359="مصروف",R2359&gt;0,I2359="موافق",S2359&lt;&gt;"",H2359&lt;&gt;""),N(G2359),0)</f>
        <v/>
      </c>
    </row>
    <row r="2360">
      <c r="A2360" s="19" t="n"/>
      <c r="B2360" s="20">
        <f>IF(A2360="","",IF(R2360=0,"⚠ أضف سطر عهدة أولًا","BDR-"&amp;TEXT(R2360,"000")))</f>
        <v/>
      </c>
      <c r="C2360" s="21" t="n"/>
      <c r="D2360" s="20">
        <f>IF(C2360="","",IF(S2360="","خارج السنة المالية",INDEX(القوائم!$D$2:$D$13,S2360)))</f>
        <v/>
      </c>
      <c r="E2360" s="22" t="n"/>
      <c r="F2360" s="23" t="n"/>
      <c r="G2360" s="23" t="n"/>
      <c r="H2360" s="22" t="n"/>
      <c r="I2360" s="19" t="n"/>
      <c r="J2360" s="21" t="n"/>
      <c r="K2360" s="19" t="n"/>
      <c r="L2360" s="19" t="n"/>
      <c r="M2360" s="21" t="n"/>
      <c r="N2360" s="22" t="n"/>
      <c r="O2360" s="24">
        <f>IF(A2360&lt;&gt;"عهدة","",SUMIFS($G$8:$G$5007,$B$8:$B$5007,B2360,$A$8:$A$5007,"مصروف",$I$8:$I$5007,"&lt;&gt;مرفوض"))</f>
        <v/>
      </c>
      <c r="P2360" s="25">
        <f>IF(A2360&lt;&gt;"عهدة","",N(F2360)-O2360)</f>
        <v/>
      </c>
      <c r="Q2360" s="26">
        <f>IF(A2360="","",IF(A2360="عهدة",IF(N(F2360)=0,"⚠ أدخل قيمة العهدة",IF(P2360&lt;0,"⛔ عجز / زيادة مصروفات "&amp;TEXT(-P2360,"#,##0"),IF(COUNTIFS($B$8:$B$5007,B2360,$A$8:$A$5007,"مصروف",$I$8:$I$5007,"&lt;&gt;مرفوض",$K$8:$K$5007,"&lt;&gt;نعم")&gt;0,"⚠ "&amp;COUNTIFS($B$8:$B$5007,B2360,$A$8:$A$5007,"مصروف",$I$8:$I$5007,"&lt;&gt;مرفوض",$K$8:$K$5007,"&lt;&gt;نعم")&amp;" مصروف غير مسوى",IF(L2360="تمت التسوية",IF(P2360=0,"✔ متوازنة وتمت التسوية","✔ تمت التسوية – متبقي "&amp;TEXT(P2360,"#,##0")),IF(P2360&gt;0,"متبقي "&amp;TEXT(P2360,"#,##0"),"✔ متوازنة"))))),IF(R2360=0,"⚠ أضف سطر عهدة أولًا",IF(OR(C2360="",N(G2360)=0),"⚠ أكمل التاريخ والقيمة",IF(S2360="","⚠ التاريخ خارج السنة المالية",IF(H2360="","⚠ اختر بند الموازنة",IF(I2360="مرفوض","✖ مرفوض من المدير",IF(I2360&lt;&gt;"موافق","⏳ بانتظار موافقة المدير",IF(K2360&lt;&gt;"نعم","⚠ غير مسوى مع الحسابات","✔ معتمد ومسوى")))))))))</f>
        <v/>
      </c>
      <c r="R2360">
        <f>N(R2359)+IF(A2360="عهدة",1,0)</f>
        <v/>
      </c>
      <c r="S2360">
        <f>IF(C2360="","",IF(AND(C2360&gt;=DATE(2026,9,1),C2360&lt;=DATE(2027,8,31)),(YEAR(C2360)-2026)*12+MONTH(C2360)-8,""))</f>
        <v/>
      </c>
      <c r="T2360">
        <f>IF(AND(A2360="مصروف",R2360&gt;0,I2360="موافق",S2360&lt;&gt;"",H2360&lt;&gt;""),N(G2360),0)</f>
        <v/>
      </c>
    </row>
    <row r="2361">
      <c r="A2361" s="19" t="n"/>
      <c r="B2361" s="20">
        <f>IF(A2361="","",IF(R2361=0,"⚠ أضف سطر عهدة أولًا","BDR-"&amp;TEXT(R2361,"000")))</f>
        <v/>
      </c>
      <c r="C2361" s="21" t="n"/>
      <c r="D2361" s="20">
        <f>IF(C2361="","",IF(S2361="","خارج السنة المالية",INDEX(القوائم!$D$2:$D$13,S2361)))</f>
        <v/>
      </c>
      <c r="E2361" s="22" t="n"/>
      <c r="F2361" s="23" t="n"/>
      <c r="G2361" s="23" t="n"/>
      <c r="H2361" s="22" t="n"/>
      <c r="I2361" s="19" t="n"/>
      <c r="J2361" s="21" t="n"/>
      <c r="K2361" s="19" t="n"/>
      <c r="L2361" s="19" t="n"/>
      <c r="M2361" s="21" t="n"/>
      <c r="N2361" s="22" t="n"/>
      <c r="O2361" s="24">
        <f>IF(A2361&lt;&gt;"عهدة","",SUMIFS($G$8:$G$5007,$B$8:$B$5007,B2361,$A$8:$A$5007,"مصروف",$I$8:$I$5007,"&lt;&gt;مرفوض"))</f>
        <v/>
      </c>
      <c r="P2361" s="25">
        <f>IF(A2361&lt;&gt;"عهدة","",N(F2361)-O2361)</f>
        <v/>
      </c>
      <c r="Q2361" s="26">
        <f>IF(A2361="","",IF(A2361="عهدة",IF(N(F2361)=0,"⚠ أدخل قيمة العهدة",IF(P2361&lt;0,"⛔ عجز / زيادة مصروفات "&amp;TEXT(-P2361,"#,##0"),IF(COUNTIFS($B$8:$B$5007,B2361,$A$8:$A$5007,"مصروف",$I$8:$I$5007,"&lt;&gt;مرفوض",$K$8:$K$5007,"&lt;&gt;نعم")&gt;0,"⚠ "&amp;COUNTIFS($B$8:$B$5007,B2361,$A$8:$A$5007,"مصروف",$I$8:$I$5007,"&lt;&gt;مرفوض",$K$8:$K$5007,"&lt;&gt;نعم")&amp;" مصروف غير مسوى",IF(L2361="تمت التسوية",IF(P2361=0,"✔ متوازنة وتمت التسوية","✔ تمت التسوية – متبقي "&amp;TEXT(P2361,"#,##0")),IF(P2361&gt;0,"متبقي "&amp;TEXT(P2361,"#,##0"),"✔ متوازنة"))))),IF(R2361=0,"⚠ أضف سطر عهدة أولًا",IF(OR(C2361="",N(G2361)=0),"⚠ أكمل التاريخ والقيمة",IF(S2361="","⚠ التاريخ خارج السنة المالية",IF(H2361="","⚠ اختر بند الموازنة",IF(I2361="مرفوض","✖ مرفوض من المدير",IF(I2361&lt;&gt;"موافق","⏳ بانتظار موافقة المدير",IF(K2361&lt;&gt;"نعم","⚠ غير مسوى مع الحسابات","✔ معتمد ومسوى")))))))))</f>
        <v/>
      </c>
      <c r="R2361">
        <f>N(R2360)+IF(A2361="عهدة",1,0)</f>
        <v/>
      </c>
      <c r="S2361">
        <f>IF(C2361="","",IF(AND(C2361&gt;=DATE(2026,9,1),C2361&lt;=DATE(2027,8,31)),(YEAR(C2361)-2026)*12+MONTH(C2361)-8,""))</f>
        <v/>
      </c>
      <c r="T2361">
        <f>IF(AND(A2361="مصروف",R2361&gt;0,I2361="موافق",S2361&lt;&gt;"",H2361&lt;&gt;""),N(G2361),0)</f>
        <v/>
      </c>
    </row>
    <row r="2362">
      <c r="A2362" s="19" t="n"/>
      <c r="B2362" s="20">
        <f>IF(A2362="","",IF(R2362=0,"⚠ أضف سطر عهدة أولًا","BDR-"&amp;TEXT(R2362,"000")))</f>
        <v/>
      </c>
      <c r="C2362" s="21" t="n"/>
      <c r="D2362" s="20">
        <f>IF(C2362="","",IF(S2362="","خارج السنة المالية",INDEX(القوائم!$D$2:$D$13,S2362)))</f>
        <v/>
      </c>
      <c r="E2362" s="22" t="n"/>
      <c r="F2362" s="23" t="n"/>
      <c r="G2362" s="23" t="n"/>
      <c r="H2362" s="22" t="n"/>
      <c r="I2362" s="19" t="n"/>
      <c r="J2362" s="21" t="n"/>
      <c r="K2362" s="19" t="n"/>
      <c r="L2362" s="19" t="n"/>
      <c r="M2362" s="21" t="n"/>
      <c r="N2362" s="22" t="n"/>
      <c r="O2362" s="24">
        <f>IF(A2362&lt;&gt;"عهدة","",SUMIFS($G$8:$G$5007,$B$8:$B$5007,B2362,$A$8:$A$5007,"مصروف",$I$8:$I$5007,"&lt;&gt;مرفوض"))</f>
        <v/>
      </c>
      <c r="P2362" s="25">
        <f>IF(A2362&lt;&gt;"عهدة","",N(F2362)-O2362)</f>
        <v/>
      </c>
      <c r="Q2362" s="26">
        <f>IF(A2362="","",IF(A2362="عهدة",IF(N(F2362)=0,"⚠ أدخل قيمة العهدة",IF(P2362&lt;0,"⛔ عجز / زيادة مصروفات "&amp;TEXT(-P2362,"#,##0"),IF(COUNTIFS($B$8:$B$5007,B2362,$A$8:$A$5007,"مصروف",$I$8:$I$5007,"&lt;&gt;مرفوض",$K$8:$K$5007,"&lt;&gt;نعم")&gt;0,"⚠ "&amp;COUNTIFS($B$8:$B$5007,B2362,$A$8:$A$5007,"مصروف",$I$8:$I$5007,"&lt;&gt;مرفوض",$K$8:$K$5007,"&lt;&gt;نعم")&amp;" مصروف غير مسوى",IF(L2362="تمت التسوية",IF(P2362=0,"✔ متوازنة وتمت التسوية","✔ تمت التسوية – متبقي "&amp;TEXT(P2362,"#,##0")),IF(P2362&gt;0,"متبقي "&amp;TEXT(P2362,"#,##0"),"✔ متوازنة"))))),IF(R2362=0,"⚠ أضف سطر عهدة أولًا",IF(OR(C2362="",N(G2362)=0),"⚠ أكمل التاريخ والقيمة",IF(S2362="","⚠ التاريخ خارج السنة المالية",IF(H2362="","⚠ اختر بند الموازنة",IF(I2362="مرفوض","✖ مرفوض من المدير",IF(I2362&lt;&gt;"موافق","⏳ بانتظار موافقة المدير",IF(K2362&lt;&gt;"نعم","⚠ غير مسوى مع الحسابات","✔ معتمد ومسوى")))))))))</f>
        <v/>
      </c>
      <c r="R2362">
        <f>N(R2361)+IF(A2362="عهدة",1,0)</f>
        <v/>
      </c>
      <c r="S2362">
        <f>IF(C2362="","",IF(AND(C2362&gt;=DATE(2026,9,1),C2362&lt;=DATE(2027,8,31)),(YEAR(C2362)-2026)*12+MONTH(C2362)-8,""))</f>
        <v/>
      </c>
      <c r="T2362">
        <f>IF(AND(A2362="مصروف",R2362&gt;0,I2362="موافق",S2362&lt;&gt;"",H2362&lt;&gt;""),N(G2362),0)</f>
        <v/>
      </c>
    </row>
    <row r="2363">
      <c r="A2363" s="19" t="n"/>
      <c r="B2363" s="20">
        <f>IF(A2363="","",IF(R2363=0,"⚠ أضف سطر عهدة أولًا","BDR-"&amp;TEXT(R2363,"000")))</f>
        <v/>
      </c>
      <c r="C2363" s="21" t="n"/>
      <c r="D2363" s="20">
        <f>IF(C2363="","",IF(S2363="","خارج السنة المالية",INDEX(القوائم!$D$2:$D$13,S2363)))</f>
        <v/>
      </c>
      <c r="E2363" s="22" t="n"/>
      <c r="F2363" s="23" t="n"/>
      <c r="G2363" s="23" t="n"/>
      <c r="H2363" s="22" t="n"/>
      <c r="I2363" s="19" t="n"/>
      <c r="J2363" s="21" t="n"/>
      <c r="K2363" s="19" t="n"/>
      <c r="L2363" s="19" t="n"/>
      <c r="M2363" s="21" t="n"/>
      <c r="N2363" s="22" t="n"/>
      <c r="O2363" s="24">
        <f>IF(A2363&lt;&gt;"عهدة","",SUMIFS($G$8:$G$5007,$B$8:$B$5007,B2363,$A$8:$A$5007,"مصروف",$I$8:$I$5007,"&lt;&gt;مرفوض"))</f>
        <v/>
      </c>
      <c r="P2363" s="25">
        <f>IF(A2363&lt;&gt;"عهدة","",N(F2363)-O2363)</f>
        <v/>
      </c>
      <c r="Q2363" s="26">
        <f>IF(A2363="","",IF(A2363="عهدة",IF(N(F2363)=0,"⚠ أدخل قيمة العهدة",IF(P2363&lt;0,"⛔ عجز / زيادة مصروفات "&amp;TEXT(-P2363,"#,##0"),IF(COUNTIFS($B$8:$B$5007,B2363,$A$8:$A$5007,"مصروف",$I$8:$I$5007,"&lt;&gt;مرفوض",$K$8:$K$5007,"&lt;&gt;نعم")&gt;0,"⚠ "&amp;COUNTIFS($B$8:$B$5007,B2363,$A$8:$A$5007,"مصروف",$I$8:$I$5007,"&lt;&gt;مرفوض",$K$8:$K$5007,"&lt;&gt;نعم")&amp;" مصروف غير مسوى",IF(L2363="تمت التسوية",IF(P2363=0,"✔ متوازنة وتمت التسوية","✔ تمت التسوية – متبقي "&amp;TEXT(P2363,"#,##0")),IF(P2363&gt;0,"متبقي "&amp;TEXT(P2363,"#,##0"),"✔ متوازنة"))))),IF(R2363=0,"⚠ أضف سطر عهدة أولًا",IF(OR(C2363="",N(G2363)=0),"⚠ أكمل التاريخ والقيمة",IF(S2363="","⚠ التاريخ خارج السنة المالية",IF(H2363="","⚠ اختر بند الموازنة",IF(I2363="مرفوض","✖ مرفوض من المدير",IF(I2363&lt;&gt;"موافق","⏳ بانتظار موافقة المدير",IF(K2363&lt;&gt;"نعم","⚠ غير مسوى مع الحسابات","✔ معتمد ومسوى")))))))))</f>
        <v/>
      </c>
      <c r="R2363">
        <f>N(R2362)+IF(A2363="عهدة",1,0)</f>
        <v/>
      </c>
      <c r="S2363">
        <f>IF(C2363="","",IF(AND(C2363&gt;=DATE(2026,9,1),C2363&lt;=DATE(2027,8,31)),(YEAR(C2363)-2026)*12+MONTH(C2363)-8,""))</f>
        <v/>
      </c>
      <c r="T2363">
        <f>IF(AND(A2363="مصروف",R2363&gt;0,I2363="موافق",S2363&lt;&gt;"",H2363&lt;&gt;""),N(G2363),0)</f>
        <v/>
      </c>
    </row>
    <row r="2364">
      <c r="A2364" s="19" t="n"/>
      <c r="B2364" s="20">
        <f>IF(A2364="","",IF(R2364=0,"⚠ أضف سطر عهدة أولًا","BDR-"&amp;TEXT(R2364,"000")))</f>
        <v/>
      </c>
      <c r="C2364" s="21" t="n"/>
      <c r="D2364" s="20">
        <f>IF(C2364="","",IF(S2364="","خارج السنة المالية",INDEX(القوائم!$D$2:$D$13,S2364)))</f>
        <v/>
      </c>
      <c r="E2364" s="22" t="n"/>
      <c r="F2364" s="23" t="n"/>
      <c r="G2364" s="23" t="n"/>
      <c r="H2364" s="22" t="n"/>
      <c r="I2364" s="19" t="n"/>
      <c r="J2364" s="21" t="n"/>
      <c r="K2364" s="19" t="n"/>
      <c r="L2364" s="19" t="n"/>
      <c r="M2364" s="21" t="n"/>
      <c r="N2364" s="22" t="n"/>
      <c r="O2364" s="24">
        <f>IF(A2364&lt;&gt;"عهدة","",SUMIFS($G$8:$G$5007,$B$8:$B$5007,B2364,$A$8:$A$5007,"مصروف",$I$8:$I$5007,"&lt;&gt;مرفوض"))</f>
        <v/>
      </c>
      <c r="P2364" s="25">
        <f>IF(A2364&lt;&gt;"عهدة","",N(F2364)-O2364)</f>
        <v/>
      </c>
      <c r="Q2364" s="26">
        <f>IF(A2364="","",IF(A2364="عهدة",IF(N(F2364)=0,"⚠ أدخل قيمة العهدة",IF(P2364&lt;0,"⛔ عجز / زيادة مصروفات "&amp;TEXT(-P2364,"#,##0"),IF(COUNTIFS($B$8:$B$5007,B2364,$A$8:$A$5007,"مصروف",$I$8:$I$5007,"&lt;&gt;مرفوض",$K$8:$K$5007,"&lt;&gt;نعم")&gt;0,"⚠ "&amp;COUNTIFS($B$8:$B$5007,B2364,$A$8:$A$5007,"مصروف",$I$8:$I$5007,"&lt;&gt;مرفوض",$K$8:$K$5007,"&lt;&gt;نعم")&amp;" مصروف غير مسوى",IF(L2364="تمت التسوية",IF(P2364=0,"✔ متوازنة وتمت التسوية","✔ تمت التسوية – متبقي "&amp;TEXT(P2364,"#,##0")),IF(P2364&gt;0,"متبقي "&amp;TEXT(P2364,"#,##0"),"✔ متوازنة"))))),IF(R2364=0,"⚠ أضف سطر عهدة أولًا",IF(OR(C2364="",N(G2364)=0),"⚠ أكمل التاريخ والقيمة",IF(S2364="","⚠ التاريخ خارج السنة المالية",IF(H2364="","⚠ اختر بند الموازنة",IF(I2364="مرفوض","✖ مرفوض من المدير",IF(I2364&lt;&gt;"موافق","⏳ بانتظار موافقة المدير",IF(K2364&lt;&gt;"نعم","⚠ غير مسوى مع الحسابات","✔ معتمد ومسوى")))))))))</f>
        <v/>
      </c>
      <c r="R2364">
        <f>N(R2363)+IF(A2364="عهدة",1,0)</f>
        <v/>
      </c>
      <c r="S2364">
        <f>IF(C2364="","",IF(AND(C2364&gt;=DATE(2026,9,1),C2364&lt;=DATE(2027,8,31)),(YEAR(C2364)-2026)*12+MONTH(C2364)-8,""))</f>
        <v/>
      </c>
      <c r="T2364">
        <f>IF(AND(A2364="مصروف",R2364&gt;0,I2364="موافق",S2364&lt;&gt;"",H2364&lt;&gt;""),N(G2364),0)</f>
        <v/>
      </c>
    </row>
    <row r="2365">
      <c r="A2365" s="19" t="n"/>
      <c r="B2365" s="20">
        <f>IF(A2365="","",IF(R2365=0,"⚠ أضف سطر عهدة أولًا","BDR-"&amp;TEXT(R2365,"000")))</f>
        <v/>
      </c>
      <c r="C2365" s="21" t="n"/>
      <c r="D2365" s="20">
        <f>IF(C2365="","",IF(S2365="","خارج السنة المالية",INDEX(القوائم!$D$2:$D$13,S2365)))</f>
        <v/>
      </c>
      <c r="E2365" s="22" t="n"/>
      <c r="F2365" s="23" t="n"/>
      <c r="G2365" s="23" t="n"/>
      <c r="H2365" s="22" t="n"/>
      <c r="I2365" s="19" t="n"/>
      <c r="J2365" s="21" t="n"/>
      <c r="K2365" s="19" t="n"/>
      <c r="L2365" s="19" t="n"/>
      <c r="M2365" s="21" t="n"/>
      <c r="N2365" s="22" t="n"/>
      <c r="O2365" s="24">
        <f>IF(A2365&lt;&gt;"عهدة","",SUMIFS($G$8:$G$5007,$B$8:$B$5007,B2365,$A$8:$A$5007,"مصروف",$I$8:$I$5007,"&lt;&gt;مرفوض"))</f>
        <v/>
      </c>
      <c r="P2365" s="25">
        <f>IF(A2365&lt;&gt;"عهدة","",N(F2365)-O2365)</f>
        <v/>
      </c>
      <c r="Q2365" s="26">
        <f>IF(A2365="","",IF(A2365="عهدة",IF(N(F2365)=0,"⚠ أدخل قيمة العهدة",IF(P2365&lt;0,"⛔ عجز / زيادة مصروفات "&amp;TEXT(-P2365,"#,##0"),IF(COUNTIFS($B$8:$B$5007,B2365,$A$8:$A$5007,"مصروف",$I$8:$I$5007,"&lt;&gt;مرفوض",$K$8:$K$5007,"&lt;&gt;نعم")&gt;0,"⚠ "&amp;COUNTIFS($B$8:$B$5007,B2365,$A$8:$A$5007,"مصروف",$I$8:$I$5007,"&lt;&gt;مرفوض",$K$8:$K$5007,"&lt;&gt;نعم")&amp;" مصروف غير مسوى",IF(L2365="تمت التسوية",IF(P2365=0,"✔ متوازنة وتمت التسوية","✔ تمت التسوية – متبقي "&amp;TEXT(P2365,"#,##0")),IF(P2365&gt;0,"متبقي "&amp;TEXT(P2365,"#,##0"),"✔ متوازنة"))))),IF(R2365=0,"⚠ أضف سطر عهدة أولًا",IF(OR(C2365="",N(G2365)=0),"⚠ أكمل التاريخ والقيمة",IF(S2365="","⚠ التاريخ خارج السنة المالية",IF(H2365="","⚠ اختر بند الموازنة",IF(I2365="مرفوض","✖ مرفوض من المدير",IF(I2365&lt;&gt;"موافق","⏳ بانتظار موافقة المدير",IF(K2365&lt;&gt;"نعم","⚠ غير مسوى مع الحسابات","✔ معتمد ومسوى")))))))))</f>
        <v/>
      </c>
      <c r="R2365">
        <f>N(R2364)+IF(A2365="عهدة",1,0)</f>
        <v/>
      </c>
      <c r="S2365">
        <f>IF(C2365="","",IF(AND(C2365&gt;=DATE(2026,9,1),C2365&lt;=DATE(2027,8,31)),(YEAR(C2365)-2026)*12+MONTH(C2365)-8,""))</f>
        <v/>
      </c>
      <c r="T2365">
        <f>IF(AND(A2365="مصروف",R2365&gt;0,I2365="موافق",S2365&lt;&gt;"",H2365&lt;&gt;""),N(G2365),0)</f>
        <v/>
      </c>
    </row>
    <row r="2366">
      <c r="A2366" s="19" t="n"/>
      <c r="B2366" s="20">
        <f>IF(A2366="","",IF(R2366=0,"⚠ أضف سطر عهدة أولًا","BDR-"&amp;TEXT(R2366,"000")))</f>
        <v/>
      </c>
      <c r="C2366" s="21" t="n"/>
      <c r="D2366" s="20">
        <f>IF(C2366="","",IF(S2366="","خارج السنة المالية",INDEX(القوائم!$D$2:$D$13,S2366)))</f>
        <v/>
      </c>
      <c r="E2366" s="22" t="n"/>
      <c r="F2366" s="23" t="n"/>
      <c r="G2366" s="23" t="n"/>
      <c r="H2366" s="22" t="n"/>
      <c r="I2366" s="19" t="n"/>
      <c r="J2366" s="21" t="n"/>
      <c r="K2366" s="19" t="n"/>
      <c r="L2366" s="19" t="n"/>
      <c r="M2366" s="21" t="n"/>
      <c r="N2366" s="22" t="n"/>
      <c r="O2366" s="24">
        <f>IF(A2366&lt;&gt;"عهدة","",SUMIFS($G$8:$G$5007,$B$8:$B$5007,B2366,$A$8:$A$5007,"مصروف",$I$8:$I$5007,"&lt;&gt;مرفوض"))</f>
        <v/>
      </c>
      <c r="P2366" s="25">
        <f>IF(A2366&lt;&gt;"عهدة","",N(F2366)-O2366)</f>
        <v/>
      </c>
      <c r="Q2366" s="26">
        <f>IF(A2366="","",IF(A2366="عهدة",IF(N(F2366)=0,"⚠ أدخل قيمة العهدة",IF(P2366&lt;0,"⛔ عجز / زيادة مصروفات "&amp;TEXT(-P2366,"#,##0"),IF(COUNTIFS($B$8:$B$5007,B2366,$A$8:$A$5007,"مصروف",$I$8:$I$5007,"&lt;&gt;مرفوض",$K$8:$K$5007,"&lt;&gt;نعم")&gt;0,"⚠ "&amp;COUNTIFS($B$8:$B$5007,B2366,$A$8:$A$5007,"مصروف",$I$8:$I$5007,"&lt;&gt;مرفوض",$K$8:$K$5007,"&lt;&gt;نعم")&amp;" مصروف غير مسوى",IF(L2366="تمت التسوية",IF(P2366=0,"✔ متوازنة وتمت التسوية","✔ تمت التسوية – متبقي "&amp;TEXT(P2366,"#,##0")),IF(P2366&gt;0,"متبقي "&amp;TEXT(P2366,"#,##0"),"✔ متوازنة"))))),IF(R2366=0,"⚠ أضف سطر عهدة أولًا",IF(OR(C2366="",N(G2366)=0),"⚠ أكمل التاريخ والقيمة",IF(S2366="","⚠ التاريخ خارج السنة المالية",IF(H2366="","⚠ اختر بند الموازنة",IF(I2366="مرفوض","✖ مرفوض من المدير",IF(I2366&lt;&gt;"موافق","⏳ بانتظار موافقة المدير",IF(K2366&lt;&gt;"نعم","⚠ غير مسوى مع الحسابات","✔ معتمد ومسوى")))))))))</f>
        <v/>
      </c>
      <c r="R2366">
        <f>N(R2365)+IF(A2366="عهدة",1,0)</f>
        <v/>
      </c>
      <c r="S2366">
        <f>IF(C2366="","",IF(AND(C2366&gt;=DATE(2026,9,1),C2366&lt;=DATE(2027,8,31)),(YEAR(C2366)-2026)*12+MONTH(C2366)-8,""))</f>
        <v/>
      </c>
      <c r="T2366">
        <f>IF(AND(A2366="مصروف",R2366&gt;0,I2366="موافق",S2366&lt;&gt;"",H2366&lt;&gt;""),N(G2366),0)</f>
        <v/>
      </c>
    </row>
    <row r="2367">
      <c r="A2367" s="19" t="n"/>
      <c r="B2367" s="20">
        <f>IF(A2367="","",IF(R2367=0,"⚠ أضف سطر عهدة أولًا","BDR-"&amp;TEXT(R2367,"000")))</f>
        <v/>
      </c>
      <c r="C2367" s="21" t="n"/>
      <c r="D2367" s="20">
        <f>IF(C2367="","",IF(S2367="","خارج السنة المالية",INDEX(القوائم!$D$2:$D$13,S2367)))</f>
        <v/>
      </c>
      <c r="E2367" s="22" t="n"/>
      <c r="F2367" s="23" t="n"/>
      <c r="G2367" s="23" t="n"/>
      <c r="H2367" s="22" t="n"/>
      <c r="I2367" s="19" t="n"/>
      <c r="J2367" s="21" t="n"/>
      <c r="K2367" s="19" t="n"/>
      <c r="L2367" s="19" t="n"/>
      <c r="M2367" s="21" t="n"/>
      <c r="N2367" s="22" t="n"/>
      <c r="O2367" s="24">
        <f>IF(A2367&lt;&gt;"عهدة","",SUMIFS($G$8:$G$5007,$B$8:$B$5007,B2367,$A$8:$A$5007,"مصروف",$I$8:$I$5007,"&lt;&gt;مرفوض"))</f>
        <v/>
      </c>
      <c r="P2367" s="25">
        <f>IF(A2367&lt;&gt;"عهدة","",N(F2367)-O2367)</f>
        <v/>
      </c>
      <c r="Q2367" s="26">
        <f>IF(A2367="","",IF(A2367="عهدة",IF(N(F2367)=0,"⚠ أدخل قيمة العهدة",IF(P2367&lt;0,"⛔ عجز / زيادة مصروفات "&amp;TEXT(-P2367,"#,##0"),IF(COUNTIFS($B$8:$B$5007,B2367,$A$8:$A$5007,"مصروف",$I$8:$I$5007,"&lt;&gt;مرفوض",$K$8:$K$5007,"&lt;&gt;نعم")&gt;0,"⚠ "&amp;COUNTIFS($B$8:$B$5007,B2367,$A$8:$A$5007,"مصروف",$I$8:$I$5007,"&lt;&gt;مرفوض",$K$8:$K$5007,"&lt;&gt;نعم")&amp;" مصروف غير مسوى",IF(L2367="تمت التسوية",IF(P2367=0,"✔ متوازنة وتمت التسوية","✔ تمت التسوية – متبقي "&amp;TEXT(P2367,"#,##0")),IF(P2367&gt;0,"متبقي "&amp;TEXT(P2367,"#,##0"),"✔ متوازنة"))))),IF(R2367=0,"⚠ أضف سطر عهدة أولًا",IF(OR(C2367="",N(G2367)=0),"⚠ أكمل التاريخ والقيمة",IF(S2367="","⚠ التاريخ خارج السنة المالية",IF(H2367="","⚠ اختر بند الموازنة",IF(I2367="مرفوض","✖ مرفوض من المدير",IF(I2367&lt;&gt;"موافق","⏳ بانتظار موافقة المدير",IF(K2367&lt;&gt;"نعم","⚠ غير مسوى مع الحسابات","✔ معتمد ومسوى")))))))))</f>
        <v/>
      </c>
      <c r="R2367">
        <f>N(R2366)+IF(A2367="عهدة",1,0)</f>
        <v/>
      </c>
      <c r="S2367">
        <f>IF(C2367="","",IF(AND(C2367&gt;=DATE(2026,9,1),C2367&lt;=DATE(2027,8,31)),(YEAR(C2367)-2026)*12+MONTH(C2367)-8,""))</f>
        <v/>
      </c>
      <c r="T2367">
        <f>IF(AND(A2367="مصروف",R2367&gt;0,I2367="موافق",S2367&lt;&gt;"",H2367&lt;&gt;""),N(G2367),0)</f>
        <v/>
      </c>
    </row>
    <row r="2368">
      <c r="A2368" s="19" t="n"/>
      <c r="B2368" s="20">
        <f>IF(A2368="","",IF(R2368=0,"⚠ أضف سطر عهدة أولًا","BDR-"&amp;TEXT(R2368,"000")))</f>
        <v/>
      </c>
      <c r="C2368" s="21" t="n"/>
      <c r="D2368" s="20">
        <f>IF(C2368="","",IF(S2368="","خارج السنة المالية",INDEX(القوائم!$D$2:$D$13,S2368)))</f>
        <v/>
      </c>
      <c r="E2368" s="22" t="n"/>
      <c r="F2368" s="23" t="n"/>
      <c r="G2368" s="23" t="n"/>
      <c r="H2368" s="22" t="n"/>
      <c r="I2368" s="19" t="n"/>
      <c r="J2368" s="21" t="n"/>
      <c r="K2368" s="19" t="n"/>
      <c r="L2368" s="19" t="n"/>
      <c r="M2368" s="21" t="n"/>
      <c r="N2368" s="22" t="n"/>
      <c r="O2368" s="24">
        <f>IF(A2368&lt;&gt;"عهدة","",SUMIFS($G$8:$G$5007,$B$8:$B$5007,B2368,$A$8:$A$5007,"مصروف",$I$8:$I$5007,"&lt;&gt;مرفوض"))</f>
        <v/>
      </c>
      <c r="P2368" s="25">
        <f>IF(A2368&lt;&gt;"عهدة","",N(F2368)-O2368)</f>
        <v/>
      </c>
      <c r="Q2368" s="26">
        <f>IF(A2368="","",IF(A2368="عهدة",IF(N(F2368)=0,"⚠ أدخل قيمة العهدة",IF(P2368&lt;0,"⛔ عجز / زيادة مصروفات "&amp;TEXT(-P2368,"#,##0"),IF(COUNTIFS($B$8:$B$5007,B2368,$A$8:$A$5007,"مصروف",$I$8:$I$5007,"&lt;&gt;مرفوض",$K$8:$K$5007,"&lt;&gt;نعم")&gt;0,"⚠ "&amp;COUNTIFS($B$8:$B$5007,B2368,$A$8:$A$5007,"مصروف",$I$8:$I$5007,"&lt;&gt;مرفوض",$K$8:$K$5007,"&lt;&gt;نعم")&amp;" مصروف غير مسوى",IF(L2368="تمت التسوية",IF(P2368=0,"✔ متوازنة وتمت التسوية","✔ تمت التسوية – متبقي "&amp;TEXT(P2368,"#,##0")),IF(P2368&gt;0,"متبقي "&amp;TEXT(P2368,"#,##0"),"✔ متوازنة"))))),IF(R2368=0,"⚠ أضف سطر عهدة أولًا",IF(OR(C2368="",N(G2368)=0),"⚠ أكمل التاريخ والقيمة",IF(S2368="","⚠ التاريخ خارج السنة المالية",IF(H2368="","⚠ اختر بند الموازنة",IF(I2368="مرفوض","✖ مرفوض من المدير",IF(I2368&lt;&gt;"موافق","⏳ بانتظار موافقة المدير",IF(K2368&lt;&gt;"نعم","⚠ غير مسوى مع الحسابات","✔ معتمد ومسوى")))))))))</f>
        <v/>
      </c>
      <c r="R2368">
        <f>N(R2367)+IF(A2368="عهدة",1,0)</f>
        <v/>
      </c>
      <c r="S2368">
        <f>IF(C2368="","",IF(AND(C2368&gt;=DATE(2026,9,1),C2368&lt;=DATE(2027,8,31)),(YEAR(C2368)-2026)*12+MONTH(C2368)-8,""))</f>
        <v/>
      </c>
      <c r="T2368">
        <f>IF(AND(A2368="مصروف",R2368&gt;0,I2368="موافق",S2368&lt;&gt;"",H2368&lt;&gt;""),N(G2368),0)</f>
        <v/>
      </c>
    </row>
    <row r="2369">
      <c r="A2369" s="19" t="n"/>
      <c r="B2369" s="20">
        <f>IF(A2369="","",IF(R2369=0,"⚠ أضف سطر عهدة أولًا","BDR-"&amp;TEXT(R2369,"000")))</f>
        <v/>
      </c>
      <c r="C2369" s="21" t="n"/>
      <c r="D2369" s="20">
        <f>IF(C2369="","",IF(S2369="","خارج السنة المالية",INDEX(القوائم!$D$2:$D$13,S2369)))</f>
        <v/>
      </c>
      <c r="E2369" s="22" t="n"/>
      <c r="F2369" s="23" t="n"/>
      <c r="G2369" s="23" t="n"/>
      <c r="H2369" s="22" t="n"/>
      <c r="I2369" s="19" t="n"/>
      <c r="J2369" s="21" t="n"/>
      <c r="K2369" s="19" t="n"/>
      <c r="L2369" s="19" t="n"/>
      <c r="M2369" s="21" t="n"/>
      <c r="N2369" s="22" t="n"/>
      <c r="O2369" s="24">
        <f>IF(A2369&lt;&gt;"عهدة","",SUMIFS($G$8:$G$5007,$B$8:$B$5007,B2369,$A$8:$A$5007,"مصروف",$I$8:$I$5007,"&lt;&gt;مرفوض"))</f>
        <v/>
      </c>
      <c r="P2369" s="25">
        <f>IF(A2369&lt;&gt;"عهدة","",N(F2369)-O2369)</f>
        <v/>
      </c>
      <c r="Q2369" s="26">
        <f>IF(A2369="","",IF(A2369="عهدة",IF(N(F2369)=0,"⚠ أدخل قيمة العهدة",IF(P2369&lt;0,"⛔ عجز / زيادة مصروفات "&amp;TEXT(-P2369,"#,##0"),IF(COUNTIFS($B$8:$B$5007,B2369,$A$8:$A$5007,"مصروف",$I$8:$I$5007,"&lt;&gt;مرفوض",$K$8:$K$5007,"&lt;&gt;نعم")&gt;0,"⚠ "&amp;COUNTIFS($B$8:$B$5007,B2369,$A$8:$A$5007,"مصروف",$I$8:$I$5007,"&lt;&gt;مرفوض",$K$8:$K$5007,"&lt;&gt;نعم")&amp;" مصروف غير مسوى",IF(L2369="تمت التسوية",IF(P2369=0,"✔ متوازنة وتمت التسوية","✔ تمت التسوية – متبقي "&amp;TEXT(P2369,"#,##0")),IF(P2369&gt;0,"متبقي "&amp;TEXT(P2369,"#,##0"),"✔ متوازنة"))))),IF(R2369=0,"⚠ أضف سطر عهدة أولًا",IF(OR(C2369="",N(G2369)=0),"⚠ أكمل التاريخ والقيمة",IF(S2369="","⚠ التاريخ خارج السنة المالية",IF(H2369="","⚠ اختر بند الموازنة",IF(I2369="مرفوض","✖ مرفوض من المدير",IF(I2369&lt;&gt;"موافق","⏳ بانتظار موافقة المدير",IF(K2369&lt;&gt;"نعم","⚠ غير مسوى مع الحسابات","✔ معتمد ومسوى")))))))))</f>
        <v/>
      </c>
      <c r="R2369">
        <f>N(R2368)+IF(A2369="عهدة",1,0)</f>
        <v/>
      </c>
      <c r="S2369">
        <f>IF(C2369="","",IF(AND(C2369&gt;=DATE(2026,9,1),C2369&lt;=DATE(2027,8,31)),(YEAR(C2369)-2026)*12+MONTH(C2369)-8,""))</f>
        <v/>
      </c>
      <c r="T2369">
        <f>IF(AND(A2369="مصروف",R2369&gt;0,I2369="موافق",S2369&lt;&gt;"",H2369&lt;&gt;""),N(G2369),0)</f>
        <v/>
      </c>
    </row>
    <row r="2370">
      <c r="A2370" s="19" t="n"/>
      <c r="B2370" s="20">
        <f>IF(A2370="","",IF(R2370=0,"⚠ أضف سطر عهدة أولًا","BDR-"&amp;TEXT(R2370,"000")))</f>
        <v/>
      </c>
      <c r="C2370" s="21" t="n"/>
      <c r="D2370" s="20">
        <f>IF(C2370="","",IF(S2370="","خارج السنة المالية",INDEX(القوائم!$D$2:$D$13,S2370)))</f>
        <v/>
      </c>
      <c r="E2370" s="22" t="n"/>
      <c r="F2370" s="23" t="n"/>
      <c r="G2370" s="23" t="n"/>
      <c r="H2370" s="22" t="n"/>
      <c r="I2370" s="19" t="n"/>
      <c r="J2370" s="21" t="n"/>
      <c r="K2370" s="19" t="n"/>
      <c r="L2370" s="19" t="n"/>
      <c r="M2370" s="21" t="n"/>
      <c r="N2370" s="22" t="n"/>
      <c r="O2370" s="24">
        <f>IF(A2370&lt;&gt;"عهدة","",SUMIFS($G$8:$G$5007,$B$8:$B$5007,B2370,$A$8:$A$5007,"مصروف",$I$8:$I$5007,"&lt;&gt;مرفوض"))</f>
        <v/>
      </c>
      <c r="P2370" s="25">
        <f>IF(A2370&lt;&gt;"عهدة","",N(F2370)-O2370)</f>
        <v/>
      </c>
      <c r="Q2370" s="26">
        <f>IF(A2370="","",IF(A2370="عهدة",IF(N(F2370)=0,"⚠ أدخل قيمة العهدة",IF(P2370&lt;0,"⛔ عجز / زيادة مصروفات "&amp;TEXT(-P2370,"#,##0"),IF(COUNTIFS($B$8:$B$5007,B2370,$A$8:$A$5007,"مصروف",$I$8:$I$5007,"&lt;&gt;مرفوض",$K$8:$K$5007,"&lt;&gt;نعم")&gt;0,"⚠ "&amp;COUNTIFS($B$8:$B$5007,B2370,$A$8:$A$5007,"مصروف",$I$8:$I$5007,"&lt;&gt;مرفوض",$K$8:$K$5007,"&lt;&gt;نعم")&amp;" مصروف غير مسوى",IF(L2370="تمت التسوية",IF(P2370=0,"✔ متوازنة وتمت التسوية","✔ تمت التسوية – متبقي "&amp;TEXT(P2370,"#,##0")),IF(P2370&gt;0,"متبقي "&amp;TEXT(P2370,"#,##0"),"✔ متوازنة"))))),IF(R2370=0,"⚠ أضف سطر عهدة أولًا",IF(OR(C2370="",N(G2370)=0),"⚠ أكمل التاريخ والقيمة",IF(S2370="","⚠ التاريخ خارج السنة المالية",IF(H2370="","⚠ اختر بند الموازنة",IF(I2370="مرفوض","✖ مرفوض من المدير",IF(I2370&lt;&gt;"موافق","⏳ بانتظار موافقة المدير",IF(K2370&lt;&gt;"نعم","⚠ غير مسوى مع الحسابات","✔ معتمد ومسوى")))))))))</f>
        <v/>
      </c>
      <c r="R2370">
        <f>N(R2369)+IF(A2370="عهدة",1,0)</f>
        <v/>
      </c>
      <c r="S2370">
        <f>IF(C2370="","",IF(AND(C2370&gt;=DATE(2026,9,1),C2370&lt;=DATE(2027,8,31)),(YEAR(C2370)-2026)*12+MONTH(C2370)-8,""))</f>
        <v/>
      </c>
      <c r="T2370">
        <f>IF(AND(A2370="مصروف",R2370&gt;0,I2370="موافق",S2370&lt;&gt;"",H2370&lt;&gt;""),N(G2370),0)</f>
        <v/>
      </c>
    </row>
    <row r="2371">
      <c r="A2371" s="19" t="n"/>
      <c r="B2371" s="20">
        <f>IF(A2371="","",IF(R2371=0,"⚠ أضف سطر عهدة أولًا","BDR-"&amp;TEXT(R2371,"000")))</f>
        <v/>
      </c>
      <c r="C2371" s="21" t="n"/>
      <c r="D2371" s="20">
        <f>IF(C2371="","",IF(S2371="","خارج السنة المالية",INDEX(القوائم!$D$2:$D$13,S2371)))</f>
        <v/>
      </c>
      <c r="E2371" s="22" t="n"/>
      <c r="F2371" s="23" t="n"/>
      <c r="G2371" s="23" t="n"/>
      <c r="H2371" s="22" t="n"/>
      <c r="I2371" s="19" t="n"/>
      <c r="J2371" s="21" t="n"/>
      <c r="K2371" s="19" t="n"/>
      <c r="L2371" s="19" t="n"/>
      <c r="M2371" s="21" t="n"/>
      <c r="N2371" s="22" t="n"/>
      <c r="O2371" s="24">
        <f>IF(A2371&lt;&gt;"عهدة","",SUMIFS($G$8:$G$5007,$B$8:$B$5007,B2371,$A$8:$A$5007,"مصروف",$I$8:$I$5007,"&lt;&gt;مرفوض"))</f>
        <v/>
      </c>
      <c r="P2371" s="25">
        <f>IF(A2371&lt;&gt;"عهدة","",N(F2371)-O2371)</f>
        <v/>
      </c>
      <c r="Q2371" s="26">
        <f>IF(A2371="","",IF(A2371="عهدة",IF(N(F2371)=0,"⚠ أدخل قيمة العهدة",IF(P2371&lt;0,"⛔ عجز / زيادة مصروفات "&amp;TEXT(-P2371,"#,##0"),IF(COUNTIFS($B$8:$B$5007,B2371,$A$8:$A$5007,"مصروف",$I$8:$I$5007,"&lt;&gt;مرفوض",$K$8:$K$5007,"&lt;&gt;نعم")&gt;0,"⚠ "&amp;COUNTIFS($B$8:$B$5007,B2371,$A$8:$A$5007,"مصروف",$I$8:$I$5007,"&lt;&gt;مرفوض",$K$8:$K$5007,"&lt;&gt;نعم")&amp;" مصروف غير مسوى",IF(L2371="تمت التسوية",IF(P2371=0,"✔ متوازنة وتمت التسوية","✔ تمت التسوية – متبقي "&amp;TEXT(P2371,"#,##0")),IF(P2371&gt;0,"متبقي "&amp;TEXT(P2371,"#,##0"),"✔ متوازنة"))))),IF(R2371=0,"⚠ أضف سطر عهدة أولًا",IF(OR(C2371="",N(G2371)=0),"⚠ أكمل التاريخ والقيمة",IF(S2371="","⚠ التاريخ خارج السنة المالية",IF(H2371="","⚠ اختر بند الموازنة",IF(I2371="مرفوض","✖ مرفوض من المدير",IF(I2371&lt;&gt;"موافق","⏳ بانتظار موافقة المدير",IF(K2371&lt;&gt;"نعم","⚠ غير مسوى مع الحسابات","✔ معتمد ومسوى")))))))))</f>
        <v/>
      </c>
      <c r="R2371">
        <f>N(R2370)+IF(A2371="عهدة",1,0)</f>
        <v/>
      </c>
      <c r="S2371">
        <f>IF(C2371="","",IF(AND(C2371&gt;=DATE(2026,9,1),C2371&lt;=DATE(2027,8,31)),(YEAR(C2371)-2026)*12+MONTH(C2371)-8,""))</f>
        <v/>
      </c>
      <c r="T2371">
        <f>IF(AND(A2371="مصروف",R2371&gt;0,I2371="موافق",S2371&lt;&gt;"",H2371&lt;&gt;""),N(G2371),0)</f>
        <v/>
      </c>
    </row>
    <row r="2372">
      <c r="A2372" s="19" t="n"/>
      <c r="B2372" s="20">
        <f>IF(A2372="","",IF(R2372=0,"⚠ أضف سطر عهدة أولًا","BDR-"&amp;TEXT(R2372,"000")))</f>
        <v/>
      </c>
      <c r="C2372" s="21" t="n"/>
      <c r="D2372" s="20">
        <f>IF(C2372="","",IF(S2372="","خارج السنة المالية",INDEX(القوائم!$D$2:$D$13,S2372)))</f>
        <v/>
      </c>
      <c r="E2372" s="22" t="n"/>
      <c r="F2372" s="23" t="n"/>
      <c r="G2372" s="23" t="n"/>
      <c r="H2372" s="22" t="n"/>
      <c r="I2372" s="19" t="n"/>
      <c r="J2372" s="21" t="n"/>
      <c r="K2372" s="19" t="n"/>
      <c r="L2372" s="19" t="n"/>
      <c r="M2372" s="21" t="n"/>
      <c r="N2372" s="22" t="n"/>
      <c r="O2372" s="24">
        <f>IF(A2372&lt;&gt;"عهدة","",SUMIFS($G$8:$G$5007,$B$8:$B$5007,B2372,$A$8:$A$5007,"مصروف",$I$8:$I$5007,"&lt;&gt;مرفوض"))</f>
        <v/>
      </c>
      <c r="P2372" s="25">
        <f>IF(A2372&lt;&gt;"عهدة","",N(F2372)-O2372)</f>
        <v/>
      </c>
      <c r="Q2372" s="26">
        <f>IF(A2372="","",IF(A2372="عهدة",IF(N(F2372)=0,"⚠ أدخل قيمة العهدة",IF(P2372&lt;0,"⛔ عجز / زيادة مصروفات "&amp;TEXT(-P2372,"#,##0"),IF(COUNTIFS($B$8:$B$5007,B2372,$A$8:$A$5007,"مصروف",$I$8:$I$5007,"&lt;&gt;مرفوض",$K$8:$K$5007,"&lt;&gt;نعم")&gt;0,"⚠ "&amp;COUNTIFS($B$8:$B$5007,B2372,$A$8:$A$5007,"مصروف",$I$8:$I$5007,"&lt;&gt;مرفوض",$K$8:$K$5007,"&lt;&gt;نعم")&amp;" مصروف غير مسوى",IF(L2372="تمت التسوية",IF(P2372=0,"✔ متوازنة وتمت التسوية","✔ تمت التسوية – متبقي "&amp;TEXT(P2372,"#,##0")),IF(P2372&gt;0,"متبقي "&amp;TEXT(P2372,"#,##0"),"✔ متوازنة"))))),IF(R2372=0,"⚠ أضف سطر عهدة أولًا",IF(OR(C2372="",N(G2372)=0),"⚠ أكمل التاريخ والقيمة",IF(S2372="","⚠ التاريخ خارج السنة المالية",IF(H2372="","⚠ اختر بند الموازنة",IF(I2372="مرفوض","✖ مرفوض من المدير",IF(I2372&lt;&gt;"موافق","⏳ بانتظار موافقة المدير",IF(K2372&lt;&gt;"نعم","⚠ غير مسوى مع الحسابات","✔ معتمد ومسوى")))))))))</f>
        <v/>
      </c>
      <c r="R2372">
        <f>N(R2371)+IF(A2372="عهدة",1,0)</f>
        <v/>
      </c>
      <c r="S2372">
        <f>IF(C2372="","",IF(AND(C2372&gt;=DATE(2026,9,1),C2372&lt;=DATE(2027,8,31)),(YEAR(C2372)-2026)*12+MONTH(C2372)-8,""))</f>
        <v/>
      </c>
      <c r="T2372">
        <f>IF(AND(A2372="مصروف",R2372&gt;0,I2372="موافق",S2372&lt;&gt;"",H2372&lt;&gt;""),N(G2372),0)</f>
        <v/>
      </c>
    </row>
    <row r="2373">
      <c r="A2373" s="19" t="n"/>
      <c r="B2373" s="20">
        <f>IF(A2373="","",IF(R2373=0,"⚠ أضف سطر عهدة أولًا","BDR-"&amp;TEXT(R2373,"000")))</f>
        <v/>
      </c>
      <c r="C2373" s="21" t="n"/>
      <c r="D2373" s="20">
        <f>IF(C2373="","",IF(S2373="","خارج السنة المالية",INDEX(القوائم!$D$2:$D$13,S2373)))</f>
        <v/>
      </c>
      <c r="E2373" s="22" t="n"/>
      <c r="F2373" s="23" t="n"/>
      <c r="G2373" s="23" t="n"/>
      <c r="H2373" s="22" t="n"/>
      <c r="I2373" s="19" t="n"/>
      <c r="J2373" s="21" t="n"/>
      <c r="K2373" s="19" t="n"/>
      <c r="L2373" s="19" t="n"/>
      <c r="M2373" s="21" t="n"/>
      <c r="N2373" s="22" t="n"/>
      <c r="O2373" s="24">
        <f>IF(A2373&lt;&gt;"عهدة","",SUMIFS($G$8:$G$5007,$B$8:$B$5007,B2373,$A$8:$A$5007,"مصروف",$I$8:$I$5007,"&lt;&gt;مرفوض"))</f>
        <v/>
      </c>
      <c r="P2373" s="25">
        <f>IF(A2373&lt;&gt;"عهدة","",N(F2373)-O2373)</f>
        <v/>
      </c>
      <c r="Q2373" s="26">
        <f>IF(A2373="","",IF(A2373="عهدة",IF(N(F2373)=0,"⚠ أدخل قيمة العهدة",IF(P2373&lt;0,"⛔ عجز / زيادة مصروفات "&amp;TEXT(-P2373,"#,##0"),IF(COUNTIFS($B$8:$B$5007,B2373,$A$8:$A$5007,"مصروف",$I$8:$I$5007,"&lt;&gt;مرفوض",$K$8:$K$5007,"&lt;&gt;نعم")&gt;0,"⚠ "&amp;COUNTIFS($B$8:$B$5007,B2373,$A$8:$A$5007,"مصروف",$I$8:$I$5007,"&lt;&gt;مرفوض",$K$8:$K$5007,"&lt;&gt;نعم")&amp;" مصروف غير مسوى",IF(L2373="تمت التسوية",IF(P2373=0,"✔ متوازنة وتمت التسوية","✔ تمت التسوية – متبقي "&amp;TEXT(P2373,"#,##0")),IF(P2373&gt;0,"متبقي "&amp;TEXT(P2373,"#,##0"),"✔ متوازنة"))))),IF(R2373=0,"⚠ أضف سطر عهدة أولًا",IF(OR(C2373="",N(G2373)=0),"⚠ أكمل التاريخ والقيمة",IF(S2373="","⚠ التاريخ خارج السنة المالية",IF(H2373="","⚠ اختر بند الموازنة",IF(I2373="مرفوض","✖ مرفوض من المدير",IF(I2373&lt;&gt;"موافق","⏳ بانتظار موافقة المدير",IF(K2373&lt;&gt;"نعم","⚠ غير مسوى مع الحسابات","✔ معتمد ومسوى")))))))))</f>
        <v/>
      </c>
      <c r="R2373">
        <f>N(R2372)+IF(A2373="عهدة",1,0)</f>
        <v/>
      </c>
      <c r="S2373">
        <f>IF(C2373="","",IF(AND(C2373&gt;=DATE(2026,9,1),C2373&lt;=DATE(2027,8,31)),(YEAR(C2373)-2026)*12+MONTH(C2373)-8,""))</f>
        <v/>
      </c>
      <c r="T2373">
        <f>IF(AND(A2373="مصروف",R2373&gt;0,I2373="موافق",S2373&lt;&gt;"",H2373&lt;&gt;""),N(G2373),0)</f>
        <v/>
      </c>
    </row>
    <row r="2374">
      <c r="A2374" s="19" t="n"/>
      <c r="B2374" s="20">
        <f>IF(A2374="","",IF(R2374=0,"⚠ أضف سطر عهدة أولًا","BDR-"&amp;TEXT(R2374,"000")))</f>
        <v/>
      </c>
      <c r="C2374" s="21" t="n"/>
      <c r="D2374" s="20">
        <f>IF(C2374="","",IF(S2374="","خارج السنة المالية",INDEX(القوائم!$D$2:$D$13,S2374)))</f>
        <v/>
      </c>
      <c r="E2374" s="22" t="n"/>
      <c r="F2374" s="23" t="n"/>
      <c r="G2374" s="23" t="n"/>
      <c r="H2374" s="22" t="n"/>
      <c r="I2374" s="19" t="n"/>
      <c r="J2374" s="21" t="n"/>
      <c r="K2374" s="19" t="n"/>
      <c r="L2374" s="19" t="n"/>
      <c r="M2374" s="21" t="n"/>
      <c r="N2374" s="22" t="n"/>
      <c r="O2374" s="24">
        <f>IF(A2374&lt;&gt;"عهدة","",SUMIFS($G$8:$G$5007,$B$8:$B$5007,B2374,$A$8:$A$5007,"مصروف",$I$8:$I$5007,"&lt;&gt;مرفوض"))</f>
        <v/>
      </c>
      <c r="P2374" s="25">
        <f>IF(A2374&lt;&gt;"عهدة","",N(F2374)-O2374)</f>
        <v/>
      </c>
      <c r="Q2374" s="26">
        <f>IF(A2374="","",IF(A2374="عهدة",IF(N(F2374)=0,"⚠ أدخل قيمة العهدة",IF(P2374&lt;0,"⛔ عجز / زيادة مصروفات "&amp;TEXT(-P2374,"#,##0"),IF(COUNTIFS($B$8:$B$5007,B2374,$A$8:$A$5007,"مصروف",$I$8:$I$5007,"&lt;&gt;مرفوض",$K$8:$K$5007,"&lt;&gt;نعم")&gt;0,"⚠ "&amp;COUNTIFS($B$8:$B$5007,B2374,$A$8:$A$5007,"مصروف",$I$8:$I$5007,"&lt;&gt;مرفوض",$K$8:$K$5007,"&lt;&gt;نعم")&amp;" مصروف غير مسوى",IF(L2374="تمت التسوية",IF(P2374=0,"✔ متوازنة وتمت التسوية","✔ تمت التسوية – متبقي "&amp;TEXT(P2374,"#,##0")),IF(P2374&gt;0,"متبقي "&amp;TEXT(P2374,"#,##0"),"✔ متوازنة"))))),IF(R2374=0,"⚠ أضف سطر عهدة أولًا",IF(OR(C2374="",N(G2374)=0),"⚠ أكمل التاريخ والقيمة",IF(S2374="","⚠ التاريخ خارج السنة المالية",IF(H2374="","⚠ اختر بند الموازنة",IF(I2374="مرفوض","✖ مرفوض من المدير",IF(I2374&lt;&gt;"موافق","⏳ بانتظار موافقة المدير",IF(K2374&lt;&gt;"نعم","⚠ غير مسوى مع الحسابات","✔ معتمد ومسوى")))))))))</f>
        <v/>
      </c>
      <c r="R2374">
        <f>N(R2373)+IF(A2374="عهدة",1,0)</f>
        <v/>
      </c>
      <c r="S2374">
        <f>IF(C2374="","",IF(AND(C2374&gt;=DATE(2026,9,1),C2374&lt;=DATE(2027,8,31)),(YEAR(C2374)-2026)*12+MONTH(C2374)-8,""))</f>
        <v/>
      </c>
      <c r="T2374">
        <f>IF(AND(A2374="مصروف",R2374&gt;0,I2374="موافق",S2374&lt;&gt;"",H2374&lt;&gt;""),N(G2374),0)</f>
        <v/>
      </c>
    </row>
    <row r="2375">
      <c r="A2375" s="19" t="n"/>
      <c r="B2375" s="20">
        <f>IF(A2375="","",IF(R2375=0,"⚠ أضف سطر عهدة أولًا","BDR-"&amp;TEXT(R2375,"000")))</f>
        <v/>
      </c>
      <c r="C2375" s="21" t="n"/>
      <c r="D2375" s="20">
        <f>IF(C2375="","",IF(S2375="","خارج السنة المالية",INDEX(القوائم!$D$2:$D$13,S2375)))</f>
        <v/>
      </c>
      <c r="E2375" s="22" t="n"/>
      <c r="F2375" s="23" t="n"/>
      <c r="G2375" s="23" t="n"/>
      <c r="H2375" s="22" t="n"/>
      <c r="I2375" s="19" t="n"/>
      <c r="J2375" s="21" t="n"/>
      <c r="K2375" s="19" t="n"/>
      <c r="L2375" s="19" t="n"/>
      <c r="M2375" s="21" t="n"/>
      <c r="N2375" s="22" t="n"/>
      <c r="O2375" s="24">
        <f>IF(A2375&lt;&gt;"عهدة","",SUMIFS($G$8:$G$5007,$B$8:$B$5007,B2375,$A$8:$A$5007,"مصروف",$I$8:$I$5007,"&lt;&gt;مرفوض"))</f>
        <v/>
      </c>
      <c r="P2375" s="25">
        <f>IF(A2375&lt;&gt;"عهدة","",N(F2375)-O2375)</f>
        <v/>
      </c>
      <c r="Q2375" s="26">
        <f>IF(A2375="","",IF(A2375="عهدة",IF(N(F2375)=0,"⚠ أدخل قيمة العهدة",IF(P2375&lt;0,"⛔ عجز / زيادة مصروفات "&amp;TEXT(-P2375,"#,##0"),IF(COUNTIFS($B$8:$B$5007,B2375,$A$8:$A$5007,"مصروف",$I$8:$I$5007,"&lt;&gt;مرفوض",$K$8:$K$5007,"&lt;&gt;نعم")&gt;0,"⚠ "&amp;COUNTIFS($B$8:$B$5007,B2375,$A$8:$A$5007,"مصروف",$I$8:$I$5007,"&lt;&gt;مرفوض",$K$8:$K$5007,"&lt;&gt;نعم")&amp;" مصروف غير مسوى",IF(L2375="تمت التسوية",IF(P2375=0,"✔ متوازنة وتمت التسوية","✔ تمت التسوية – متبقي "&amp;TEXT(P2375,"#,##0")),IF(P2375&gt;0,"متبقي "&amp;TEXT(P2375,"#,##0"),"✔ متوازنة"))))),IF(R2375=0,"⚠ أضف سطر عهدة أولًا",IF(OR(C2375="",N(G2375)=0),"⚠ أكمل التاريخ والقيمة",IF(S2375="","⚠ التاريخ خارج السنة المالية",IF(H2375="","⚠ اختر بند الموازنة",IF(I2375="مرفوض","✖ مرفوض من المدير",IF(I2375&lt;&gt;"موافق","⏳ بانتظار موافقة المدير",IF(K2375&lt;&gt;"نعم","⚠ غير مسوى مع الحسابات","✔ معتمد ومسوى")))))))))</f>
        <v/>
      </c>
      <c r="R2375">
        <f>N(R2374)+IF(A2375="عهدة",1,0)</f>
        <v/>
      </c>
      <c r="S2375">
        <f>IF(C2375="","",IF(AND(C2375&gt;=DATE(2026,9,1),C2375&lt;=DATE(2027,8,31)),(YEAR(C2375)-2026)*12+MONTH(C2375)-8,""))</f>
        <v/>
      </c>
      <c r="T2375">
        <f>IF(AND(A2375="مصروف",R2375&gt;0,I2375="موافق",S2375&lt;&gt;"",H2375&lt;&gt;""),N(G2375),0)</f>
        <v/>
      </c>
    </row>
    <row r="2376">
      <c r="A2376" s="19" t="n"/>
      <c r="B2376" s="20">
        <f>IF(A2376="","",IF(R2376=0,"⚠ أضف سطر عهدة أولًا","BDR-"&amp;TEXT(R2376,"000")))</f>
        <v/>
      </c>
      <c r="C2376" s="21" t="n"/>
      <c r="D2376" s="20">
        <f>IF(C2376="","",IF(S2376="","خارج السنة المالية",INDEX(القوائم!$D$2:$D$13,S2376)))</f>
        <v/>
      </c>
      <c r="E2376" s="22" t="n"/>
      <c r="F2376" s="23" t="n"/>
      <c r="G2376" s="23" t="n"/>
      <c r="H2376" s="22" t="n"/>
      <c r="I2376" s="19" t="n"/>
      <c r="J2376" s="21" t="n"/>
      <c r="K2376" s="19" t="n"/>
      <c r="L2376" s="19" t="n"/>
      <c r="M2376" s="21" t="n"/>
      <c r="N2376" s="22" t="n"/>
      <c r="O2376" s="24">
        <f>IF(A2376&lt;&gt;"عهدة","",SUMIFS($G$8:$G$5007,$B$8:$B$5007,B2376,$A$8:$A$5007,"مصروف",$I$8:$I$5007,"&lt;&gt;مرفوض"))</f>
        <v/>
      </c>
      <c r="P2376" s="25">
        <f>IF(A2376&lt;&gt;"عهدة","",N(F2376)-O2376)</f>
        <v/>
      </c>
      <c r="Q2376" s="26">
        <f>IF(A2376="","",IF(A2376="عهدة",IF(N(F2376)=0,"⚠ أدخل قيمة العهدة",IF(P2376&lt;0,"⛔ عجز / زيادة مصروفات "&amp;TEXT(-P2376,"#,##0"),IF(COUNTIFS($B$8:$B$5007,B2376,$A$8:$A$5007,"مصروف",$I$8:$I$5007,"&lt;&gt;مرفوض",$K$8:$K$5007,"&lt;&gt;نعم")&gt;0,"⚠ "&amp;COUNTIFS($B$8:$B$5007,B2376,$A$8:$A$5007,"مصروف",$I$8:$I$5007,"&lt;&gt;مرفوض",$K$8:$K$5007,"&lt;&gt;نعم")&amp;" مصروف غير مسوى",IF(L2376="تمت التسوية",IF(P2376=0,"✔ متوازنة وتمت التسوية","✔ تمت التسوية – متبقي "&amp;TEXT(P2376,"#,##0")),IF(P2376&gt;0,"متبقي "&amp;TEXT(P2376,"#,##0"),"✔ متوازنة"))))),IF(R2376=0,"⚠ أضف سطر عهدة أولًا",IF(OR(C2376="",N(G2376)=0),"⚠ أكمل التاريخ والقيمة",IF(S2376="","⚠ التاريخ خارج السنة المالية",IF(H2376="","⚠ اختر بند الموازنة",IF(I2376="مرفوض","✖ مرفوض من المدير",IF(I2376&lt;&gt;"موافق","⏳ بانتظار موافقة المدير",IF(K2376&lt;&gt;"نعم","⚠ غير مسوى مع الحسابات","✔ معتمد ومسوى")))))))))</f>
        <v/>
      </c>
      <c r="R2376">
        <f>N(R2375)+IF(A2376="عهدة",1,0)</f>
        <v/>
      </c>
      <c r="S2376">
        <f>IF(C2376="","",IF(AND(C2376&gt;=DATE(2026,9,1),C2376&lt;=DATE(2027,8,31)),(YEAR(C2376)-2026)*12+MONTH(C2376)-8,""))</f>
        <v/>
      </c>
      <c r="T2376">
        <f>IF(AND(A2376="مصروف",R2376&gt;0,I2376="موافق",S2376&lt;&gt;"",H2376&lt;&gt;""),N(G2376),0)</f>
        <v/>
      </c>
    </row>
    <row r="2377">
      <c r="A2377" s="19" t="n"/>
      <c r="B2377" s="20">
        <f>IF(A2377="","",IF(R2377=0,"⚠ أضف سطر عهدة أولًا","BDR-"&amp;TEXT(R2377,"000")))</f>
        <v/>
      </c>
      <c r="C2377" s="21" t="n"/>
      <c r="D2377" s="20">
        <f>IF(C2377="","",IF(S2377="","خارج السنة المالية",INDEX(القوائم!$D$2:$D$13,S2377)))</f>
        <v/>
      </c>
      <c r="E2377" s="22" t="n"/>
      <c r="F2377" s="23" t="n"/>
      <c r="G2377" s="23" t="n"/>
      <c r="H2377" s="22" t="n"/>
      <c r="I2377" s="19" t="n"/>
      <c r="J2377" s="21" t="n"/>
      <c r="K2377" s="19" t="n"/>
      <c r="L2377" s="19" t="n"/>
      <c r="M2377" s="21" t="n"/>
      <c r="N2377" s="22" t="n"/>
      <c r="O2377" s="24">
        <f>IF(A2377&lt;&gt;"عهدة","",SUMIFS($G$8:$G$5007,$B$8:$B$5007,B2377,$A$8:$A$5007,"مصروف",$I$8:$I$5007,"&lt;&gt;مرفوض"))</f>
        <v/>
      </c>
      <c r="P2377" s="25">
        <f>IF(A2377&lt;&gt;"عهدة","",N(F2377)-O2377)</f>
        <v/>
      </c>
      <c r="Q2377" s="26">
        <f>IF(A2377="","",IF(A2377="عهدة",IF(N(F2377)=0,"⚠ أدخل قيمة العهدة",IF(P2377&lt;0,"⛔ عجز / زيادة مصروفات "&amp;TEXT(-P2377,"#,##0"),IF(COUNTIFS($B$8:$B$5007,B2377,$A$8:$A$5007,"مصروف",$I$8:$I$5007,"&lt;&gt;مرفوض",$K$8:$K$5007,"&lt;&gt;نعم")&gt;0,"⚠ "&amp;COUNTIFS($B$8:$B$5007,B2377,$A$8:$A$5007,"مصروف",$I$8:$I$5007,"&lt;&gt;مرفوض",$K$8:$K$5007,"&lt;&gt;نعم")&amp;" مصروف غير مسوى",IF(L2377="تمت التسوية",IF(P2377=0,"✔ متوازنة وتمت التسوية","✔ تمت التسوية – متبقي "&amp;TEXT(P2377,"#,##0")),IF(P2377&gt;0,"متبقي "&amp;TEXT(P2377,"#,##0"),"✔ متوازنة"))))),IF(R2377=0,"⚠ أضف سطر عهدة أولًا",IF(OR(C2377="",N(G2377)=0),"⚠ أكمل التاريخ والقيمة",IF(S2377="","⚠ التاريخ خارج السنة المالية",IF(H2377="","⚠ اختر بند الموازنة",IF(I2377="مرفوض","✖ مرفوض من المدير",IF(I2377&lt;&gt;"موافق","⏳ بانتظار موافقة المدير",IF(K2377&lt;&gt;"نعم","⚠ غير مسوى مع الحسابات","✔ معتمد ومسوى")))))))))</f>
        <v/>
      </c>
      <c r="R2377">
        <f>N(R2376)+IF(A2377="عهدة",1,0)</f>
        <v/>
      </c>
      <c r="S2377">
        <f>IF(C2377="","",IF(AND(C2377&gt;=DATE(2026,9,1),C2377&lt;=DATE(2027,8,31)),(YEAR(C2377)-2026)*12+MONTH(C2377)-8,""))</f>
        <v/>
      </c>
      <c r="T2377">
        <f>IF(AND(A2377="مصروف",R2377&gt;0,I2377="موافق",S2377&lt;&gt;"",H2377&lt;&gt;""),N(G2377),0)</f>
        <v/>
      </c>
    </row>
    <row r="2378">
      <c r="A2378" s="19" t="n"/>
      <c r="B2378" s="20">
        <f>IF(A2378="","",IF(R2378=0,"⚠ أضف سطر عهدة أولًا","BDR-"&amp;TEXT(R2378,"000")))</f>
        <v/>
      </c>
      <c r="C2378" s="21" t="n"/>
      <c r="D2378" s="20">
        <f>IF(C2378="","",IF(S2378="","خارج السنة المالية",INDEX(القوائم!$D$2:$D$13,S2378)))</f>
        <v/>
      </c>
      <c r="E2378" s="22" t="n"/>
      <c r="F2378" s="23" t="n"/>
      <c r="G2378" s="23" t="n"/>
      <c r="H2378" s="22" t="n"/>
      <c r="I2378" s="19" t="n"/>
      <c r="J2378" s="21" t="n"/>
      <c r="K2378" s="19" t="n"/>
      <c r="L2378" s="19" t="n"/>
      <c r="M2378" s="21" t="n"/>
      <c r="N2378" s="22" t="n"/>
      <c r="O2378" s="24">
        <f>IF(A2378&lt;&gt;"عهدة","",SUMIFS($G$8:$G$5007,$B$8:$B$5007,B2378,$A$8:$A$5007,"مصروف",$I$8:$I$5007,"&lt;&gt;مرفوض"))</f>
        <v/>
      </c>
      <c r="P2378" s="25">
        <f>IF(A2378&lt;&gt;"عهدة","",N(F2378)-O2378)</f>
        <v/>
      </c>
      <c r="Q2378" s="26">
        <f>IF(A2378="","",IF(A2378="عهدة",IF(N(F2378)=0,"⚠ أدخل قيمة العهدة",IF(P2378&lt;0,"⛔ عجز / زيادة مصروفات "&amp;TEXT(-P2378,"#,##0"),IF(COUNTIFS($B$8:$B$5007,B2378,$A$8:$A$5007,"مصروف",$I$8:$I$5007,"&lt;&gt;مرفوض",$K$8:$K$5007,"&lt;&gt;نعم")&gt;0,"⚠ "&amp;COUNTIFS($B$8:$B$5007,B2378,$A$8:$A$5007,"مصروف",$I$8:$I$5007,"&lt;&gt;مرفوض",$K$8:$K$5007,"&lt;&gt;نعم")&amp;" مصروف غير مسوى",IF(L2378="تمت التسوية",IF(P2378=0,"✔ متوازنة وتمت التسوية","✔ تمت التسوية – متبقي "&amp;TEXT(P2378,"#,##0")),IF(P2378&gt;0,"متبقي "&amp;TEXT(P2378,"#,##0"),"✔ متوازنة"))))),IF(R2378=0,"⚠ أضف سطر عهدة أولًا",IF(OR(C2378="",N(G2378)=0),"⚠ أكمل التاريخ والقيمة",IF(S2378="","⚠ التاريخ خارج السنة المالية",IF(H2378="","⚠ اختر بند الموازنة",IF(I2378="مرفوض","✖ مرفوض من المدير",IF(I2378&lt;&gt;"موافق","⏳ بانتظار موافقة المدير",IF(K2378&lt;&gt;"نعم","⚠ غير مسوى مع الحسابات","✔ معتمد ومسوى")))))))))</f>
        <v/>
      </c>
      <c r="R2378">
        <f>N(R2377)+IF(A2378="عهدة",1,0)</f>
        <v/>
      </c>
      <c r="S2378">
        <f>IF(C2378="","",IF(AND(C2378&gt;=DATE(2026,9,1),C2378&lt;=DATE(2027,8,31)),(YEAR(C2378)-2026)*12+MONTH(C2378)-8,""))</f>
        <v/>
      </c>
      <c r="T2378">
        <f>IF(AND(A2378="مصروف",R2378&gt;0,I2378="موافق",S2378&lt;&gt;"",H2378&lt;&gt;""),N(G2378),0)</f>
        <v/>
      </c>
    </row>
    <row r="2379">
      <c r="A2379" s="19" t="n"/>
      <c r="B2379" s="20">
        <f>IF(A2379="","",IF(R2379=0,"⚠ أضف سطر عهدة أولًا","BDR-"&amp;TEXT(R2379,"000")))</f>
        <v/>
      </c>
      <c r="C2379" s="21" t="n"/>
      <c r="D2379" s="20">
        <f>IF(C2379="","",IF(S2379="","خارج السنة المالية",INDEX(القوائم!$D$2:$D$13,S2379)))</f>
        <v/>
      </c>
      <c r="E2379" s="22" t="n"/>
      <c r="F2379" s="23" t="n"/>
      <c r="G2379" s="23" t="n"/>
      <c r="H2379" s="22" t="n"/>
      <c r="I2379" s="19" t="n"/>
      <c r="J2379" s="21" t="n"/>
      <c r="K2379" s="19" t="n"/>
      <c r="L2379" s="19" t="n"/>
      <c r="M2379" s="21" t="n"/>
      <c r="N2379" s="22" t="n"/>
      <c r="O2379" s="24">
        <f>IF(A2379&lt;&gt;"عهدة","",SUMIFS($G$8:$G$5007,$B$8:$B$5007,B2379,$A$8:$A$5007,"مصروف",$I$8:$I$5007,"&lt;&gt;مرفوض"))</f>
        <v/>
      </c>
      <c r="P2379" s="25">
        <f>IF(A2379&lt;&gt;"عهدة","",N(F2379)-O2379)</f>
        <v/>
      </c>
      <c r="Q2379" s="26">
        <f>IF(A2379="","",IF(A2379="عهدة",IF(N(F2379)=0,"⚠ أدخل قيمة العهدة",IF(P2379&lt;0,"⛔ عجز / زيادة مصروفات "&amp;TEXT(-P2379,"#,##0"),IF(COUNTIFS($B$8:$B$5007,B2379,$A$8:$A$5007,"مصروف",$I$8:$I$5007,"&lt;&gt;مرفوض",$K$8:$K$5007,"&lt;&gt;نعم")&gt;0,"⚠ "&amp;COUNTIFS($B$8:$B$5007,B2379,$A$8:$A$5007,"مصروف",$I$8:$I$5007,"&lt;&gt;مرفوض",$K$8:$K$5007,"&lt;&gt;نعم")&amp;" مصروف غير مسوى",IF(L2379="تمت التسوية",IF(P2379=0,"✔ متوازنة وتمت التسوية","✔ تمت التسوية – متبقي "&amp;TEXT(P2379,"#,##0")),IF(P2379&gt;0,"متبقي "&amp;TEXT(P2379,"#,##0"),"✔ متوازنة"))))),IF(R2379=0,"⚠ أضف سطر عهدة أولًا",IF(OR(C2379="",N(G2379)=0),"⚠ أكمل التاريخ والقيمة",IF(S2379="","⚠ التاريخ خارج السنة المالية",IF(H2379="","⚠ اختر بند الموازنة",IF(I2379="مرفوض","✖ مرفوض من المدير",IF(I2379&lt;&gt;"موافق","⏳ بانتظار موافقة المدير",IF(K2379&lt;&gt;"نعم","⚠ غير مسوى مع الحسابات","✔ معتمد ومسوى")))))))))</f>
        <v/>
      </c>
      <c r="R2379">
        <f>N(R2378)+IF(A2379="عهدة",1,0)</f>
        <v/>
      </c>
      <c r="S2379">
        <f>IF(C2379="","",IF(AND(C2379&gt;=DATE(2026,9,1),C2379&lt;=DATE(2027,8,31)),(YEAR(C2379)-2026)*12+MONTH(C2379)-8,""))</f>
        <v/>
      </c>
      <c r="T2379">
        <f>IF(AND(A2379="مصروف",R2379&gt;0,I2379="موافق",S2379&lt;&gt;"",H2379&lt;&gt;""),N(G2379),0)</f>
        <v/>
      </c>
    </row>
    <row r="2380">
      <c r="A2380" s="19" t="n"/>
      <c r="B2380" s="20">
        <f>IF(A2380="","",IF(R2380=0,"⚠ أضف سطر عهدة أولًا","BDR-"&amp;TEXT(R2380,"000")))</f>
        <v/>
      </c>
      <c r="C2380" s="21" t="n"/>
      <c r="D2380" s="20">
        <f>IF(C2380="","",IF(S2380="","خارج السنة المالية",INDEX(القوائم!$D$2:$D$13,S2380)))</f>
        <v/>
      </c>
      <c r="E2380" s="22" t="n"/>
      <c r="F2380" s="23" t="n"/>
      <c r="G2380" s="23" t="n"/>
      <c r="H2380" s="22" t="n"/>
      <c r="I2380" s="19" t="n"/>
      <c r="J2380" s="21" t="n"/>
      <c r="K2380" s="19" t="n"/>
      <c r="L2380" s="19" t="n"/>
      <c r="M2380" s="21" t="n"/>
      <c r="N2380" s="22" t="n"/>
      <c r="O2380" s="24">
        <f>IF(A2380&lt;&gt;"عهدة","",SUMIFS($G$8:$G$5007,$B$8:$B$5007,B2380,$A$8:$A$5007,"مصروف",$I$8:$I$5007,"&lt;&gt;مرفوض"))</f>
        <v/>
      </c>
      <c r="P2380" s="25">
        <f>IF(A2380&lt;&gt;"عهدة","",N(F2380)-O2380)</f>
        <v/>
      </c>
      <c r="Q2380" s="26">
        <f>IF(A2380="","",IF(A2380="عهدة",IF(N(F2380)=0,"⚠ أدخل قيمة العهدة",IF(P2380&lt;0,"⛔ عجز / زيادة مصروفات "&amp;TEXT(-P2380,"#,##0"),IF(COUNTIFS($B$8:$B$5007,B2380,$A$8:$A$5007,"مصروف",$I$8:$I$5007,"&lt;&gt;مرفوض",$K$8:$K$5007,"&lt;&gt;نعم")&gt;0,"⚠ "&amp;COUNTIFS($B$8:$B$5007,B2380,$A$8:$A$5007,"مصروف",$I$8:$I$5007,"&lt;&gt;مرفوض",$K$8:$K$5007,"&lt;&gt;نعم")&amp;" مصروف غير مسوى",IF(L2380="تمت التسوية",IF(P2380=0,"✔ متوازنة وتمت التسوية","✔ تمت التسوية – متبقي "&amp;TEXT(P2380,"#,##0")),IF(P2380&gt;0,"متبقي "&amp;TEXT(P2380,"#,##0"),"✔ متوازنة"))))),IF(R2380=0,"⚠ أضف سطر عهدة أولًا",IF(OR(C2380="",N(G2380)=0),"⚠ أكمل التاريخ والقيمة",IF(S2380="","⚠ التاريخ خارج السنة المالية",IF(H2380="","⚠ اختر بند الموازنة",IF(I2380="مرفوض","✖ مرفوض من المدير",IF(I2380&lt;&gt;"موافق","⏳ بانتظار موافقة المدير",IF(K2380&lt;&gt;"نعم","⚠ غير مسوى مع الحسابات","✔ معتمد ومسوى")))))))))</f>
        <v/>
      </c>
      <c r="R2380">
        <f>N(R2379)+IF(A2380="عهدة",1,0)</f>
        <v/>
      </c>
      <c r="S2380">
        <f>IF(C2380="","",IF(AND(C2380&gt;=DATE(2026,9,1),C2380&lt;=DATE(2027,8,31)),(YEAR(C2380)-2026)*12+MONTH(C2380)-8,""))</f>
        <v/>
      </c>
      <c r="T2380">
        <f>IF(AND(A2380="مصروف",R2380&gt;0,I2380="موافق",S2380&lt;&gt;"",H2380&lt;&gt;""),N(G2380),0)</f>
        <v/>
      </c>
    </row>
    <row r="2381">
      <c r="A2381" s="19" t="n"/>
      <c r="B2381" s="20">
        <f>IF(A2381="","",IF(R2381=0,"⚠ أضف سطر عهدة أولًا","BDR-"&amp;TEXT(R2381,"000")))</f>
        <v/>
      </c>
      <c r="C2381" s="21" t="n"/>
      <c r="D2381" s="20">
        <f>IF(C2381="","",IF(S2381="","خارج السنة المالية",INDEX(القوائم!$D$2:$D$13,S2381)))</f>
        <v/>
      </c>
      <c r="E2381" s="22" t="n"/>
      <c r="F2381" s="23" t="n"/>
      <c r="G2381" s="23" t="n"/>
      <c r="H2381" s="22" t="n"/>
      <c r="I2381" s="19" t="n"/>
      <c r="J2381" s="21" t="n"/>
      <c r="K2381" s="19" t="n"/>
      <c r="L2381" s="19" t="n"/>
      <c r="M2381" s="21" t="n"/>
      <c r="N2381" s="22" t="n"/>
      <c r="O2381" s="24">
        <f>IF(A2381&lt;&gt;"عهدة","",SUMIFS($G$8:$G$5007,$B$8:$B$5007,B2381,$A$8:$A$5007,"مصروف",$I$8:$I$5007,"&lt;&gt;مرفوض"))</f>
        <v/>
      </c>
      <c r="P2381" s="25">
        <f>IF(A2381&lt;&gt;"عهدة","",N(F2381)-O2381)</f>
        <v/>
      </c>
      <c r="Q2381" s="26">
        <f>IF(A2381="","",IF(A2381="عهدة",IF(N(F2381)=0,"⚠ أدخل قيمة العهدة",IF(P2381&lt;0,"⛔ عجز / زيادة مصروفات "&amp;TEXT(-P2381,"#,##0"),IF(COUNTIFS($B$8:$B$5007,B2381,$A$8:$A$5007,"مصروف",$I$8:$I$5007,"&lt;&gt;مرفوض",$K$8:$K$5007,"&lt;&gt;نعم")&gt;0,"⚠ "&amp;COUNTIFS($B$8:$B$5007,B2381,$A$8:$A$5007,"مصروف",$I$8:$I$5007,"&lt;&gt;مرفوض",$K$8:$K$5007,"&lt;&gt;نعم")&amp;" مصروف غير مسوى",IF(L2381="تمت التسوية",IF(P2381=0,"✔ متوازنة وتمت التسوية","✔ تمت التسوية – متبقي "&amp;TEXT(P2381,"#,##0")),IF(P2381&gt;0,"متبقي "&amp;TEXT(P2381,"#,##0"),"✔ متوازنة"))))),IF(R2381=0,"⚠ أضف سطر عهدة أولًا",IF(OR(C2381="",N(G2381)=0),"⚠ أكمل التاريخ والقيمة",IF(S2381="","⚠ التاريخ خارج السنة المالية",IF(H2381="","⚠ اختر بند الموازنة",IF(I2381="مرفوض","✖ مرفوض من المدير",IF(I2381&lt;&gt;"موافق","⏳ بانتظار موافقة المدير",IF(K2381&lt;&gt;"نعم","⚠ غير مسوى مع الحسابات","✔ معتمد ومسوى")))))))))</f>
        <v/>
      </c>
      <c r="R2381">
        <f>N(R2380)+IF(A2381="عهدة",1,0)</f>
        <v/>
      </c>
      <c r="S2381">
        <f>IF(C2381="","",IF(AND(C2381&gt;=DATE(2026,9,1),C2381&lt;=DATE(2027,8,31)),(YEAR(C2381)-2026)*12+MONTH(C2381)-8,""))</f>
        <v/>
      </c>
      <c r="T2381">
        <f>IF(AND(A2381="مصروف",R2381&gt;0,I2381="موافق",S2381&lt;&gt;"",H2381&lt;&gt;""),N(G2381),0)</f>
        <v/>
      </c>
    </row>
    <row r="2382">
      <c r="A2382" s="19" t="n"/>
      <c r="B2382" s="20">
        <f>IF(A2382="","",IF(R2382=0,"⚠ أضف سطر عهدة أولًا","BDR-"&amp;TEXT(R2382,"000")))</f>
        <v/>
      </c>
      <c r="C2382" s="21" t="n"/>
      <c r="D2382" s="20">
        <f>IF(C2382="","",IF(S2382="","خارج السنة المالية",INDEX(القوائم!$D$2:$D$13,S2382)))</f>
        <v/>
      </c>
      <c r="E2382" s="22" t="n"/>
      <c r="F2382" s="23" t="n"/>
      <c r="G2382" s="23" t="n"/>
      <c r="H2382" s="22" t="n"/>
      <c r="I2382" s="19" t="n"/>
      <c r="J2382" s="21" t="n"/>
      <c r="K2382" s="19" t="n"/>
      <c r="L2382" s="19" t="n"/>
      <c r="M2382" s="21" t="n"/>
      <c r="N2382" s="22" t="n"/>
      <c r="O2382" s="24">
        <f>IF(A2382&lt;&gt;"عهدة","",SUMIFS($G$8:$G$5007,$B$8:$B$5007,B2382,$A$8:$A$5007,"مصروف",$I$8:$I$5007,"&lt;&gt;مرفوض"))</f>
        <v/>
      </c>
      <c r="P2382" s="25">
        <f>IF(A2382&lt;&gt;"عهدة","",N(F2382)-O2382)</f>
        <v/>
      </c>
      <c r="Q2382" s="26">
        <f>IF(A2382="","",IF(A2382="عهدة",IF(N(F2382)=0,"⚠ أدخل قيمة العهدة",IF(P2382&lt;0,"⛔ عجز / زيادة مصروفات "&amp;TEXT(-P2382,"#,##0"),IF(COUNTIFS($B$8:$B$5007,B2382,$A$8:$A$5007,"مصروف",$I$8:$I$5007,"&lt;&gt;مرفوض",$K$8:$K$5007,"&lt;&gt;نعم")&gt;0,"⚠ "&amp;COUNTIFS($B$8:$B$5007,B2382,$A$8:$A$5007,"مصروف",$I$8:$I$5007,"&lt;&gt;مرفوض",$K$8:$K$5007,"&lt;&gt;نعم")&amp;" مصروف غير مسوى",IF(L2382="تمت التسوية",IF(P2382=0,"✔ متوازنة وتمت التسوية","✔ تمت التسوية – متبقي "&amp;TEXT(P2382,"#,##0")),IF(P2382&gt;0,"متبقي "&amp;TEXT(P2382,"#,##0"),"✔ متوازنة"))))),IF(R2382=0,"⚠ أضف سطر عهدة أولًا",IF(OR(C2382="",N(G2382)=0),"⚠ أكمل التاريخ والقيمة",IF(S2382="","⚠ التاريخ خارج السنة المالية",IF(H2382="","⚠ اختر بند الموازنة",IF(I2382="مرفوض","✖ مرفوض من المدير",IF(I2382&lt;&gt;"موافق","⏳ بانتظار موافقة المدير",IF(K2382&lt;&gt;"نعم","⚠ غير مسوى مع الحسابات","✔ معتمد ومسوى")))))))))</f>
        <v/>
      </c>
      <c r="R2382">
        <f>N(R2381)+IF(A2382="عهدة",1,0)</f>
        <v/>
      </c>
      <c r="S2382">
        <f>IF(C2382="","",IF(AND(C2382&gt;=DATE(2026,9,1),C2382&lt;=DATE(2027,8,31)),(YEAR(C2382)-2026)*12+MONTH(C2382)-8,""))</f>
        <v/>
      </c>
      <c r="T2382">
        <f>IF(AND(A2382="مصروف",R2382&gt;0,I2382="موافق",S2382&lt;&gt;"",H2382&lt;&gt;""),N(G2382),0)</f>
        <v/>
      </c>
    </row>
    <row r="2383">
      <c r="A2383" s="19" t="n"/>
      <c r="B2383" s="20">
        <f>IF(A2383="","",IF(R2383=0,"⚠ أضف سطر عهدة أولًا","BDR-"&amp;TEXT(R2383,"000")))</f>
        <v/>
      </c>
      <c r="C2383" s="21" t="n"/>
      <c r="D2383" s="20">
        <f>IF(C2383="","",IF(S2383="","خارج السنة المالية",INDEX(القوائم!$D$2:$D$13,S2383)))</f>
        <v/>
      </c>
      <c r="E2383" s="22" t="n"/>
      <c r="F2383" s="23" t="n"/>
      <c r="G2383" s="23" t="n"/>
      <c r="H2383" s="22" t="n"/>
      <c r="I2383" s="19" t="n"/>
      <c r="J2383" s="21" t="n"/>
      <c r="K2383" s="19" t="n"/>
      <c r="L2383" s="19" t="n"/>
      <c r="M2383" s="21" t="n"/>
      <c r="N2383" s="22" t="n"/>
      <c r="O2383" s="24">
        <f>IF(A2383&lt;&gt;"عهدة","",SUMIFS($G$8:$G$5007,$B$8:$B$5007,B2383,$A$8:$A$5007,"مصروف",$I$8:$I$5007,"&lt;&gt;مرفوض"))</f>
        <v/>
      </c>
      <c r="P2383" s="25">
        <f>IF(A2383&lt;&gt;"عهدة","",N(F2383)-O2383)</f>
        <v/>
      </c>
      <c r="Q2383" s="26">
        <f>IF(A2383="","",IF(A2383="عهدة",IF(N(F2383)=0,"⚠ أدخل قيمة العهدة",IF(P2383&lt;0,"⛔ عجز / زيادة مصروفات "&amp;TEXT(-P2383,"#,##0"),IF(COUNTIFS($B$8:$B$5007,B2383,$A$8:$A$5007,"مصروف",$I$8:$I$5007,"&lt;&gt;مرفوض",$K$8:$K$5007,"&lt;&gt;نعم")&gt;0,"⚠ "&amp;COUNTIFS($B$8:$B$5007,B2383,$A$8:$A$5007,"مصروف",$I$8:$I$5007,"&lt;&gt;مرفوض",$K$8:$K$5007,"&lt;&gt;نعم")&amp;" مصروف غير مسوى",IF(L2383="تمت التسوية",IF(P2383=0,"✔ متوازنة وتمت التسوية","✔ تمت التسوية – متبقي "&amp;TEXT(P2383,"#,##0")),IF(P2383&gt;0,"متبقي "&amp;TEXT(P2383,"#,##0"),"✔ متوازنة"))))),IF(R2383=0,"⚠ أضف سطر عهدة أولًا",IF(OR(C2383="",N(G2383)=0),"⚠ أكمل التاريخ والقيمة",IF(S2383="","⚠ التاريخ خارج السنة المالية",IF(H2383="","⚠ اختر بند الموازنة",IF(I2383="مرفوض","✖ مرفوض من المدير",IF(I2383&lt;&gt;"موافق","⏳ بانتظار موافقة المدير",IF(K2383&lt;&gt;"نعم","⚠ غير مسوى مع الحسابات","✔ معتمد ومسوى")))))))))</f>
        <v/>
      </c>
      <c r="R2383">
        <f>N(R2382)+IF(A2383="عهدة",1,0)</f>
        <v/>
      </c>
      <c r="S2383">
        <f>IF(C2383="","",IF(AND(C2383&gt;=DATE(2026,9,1),C2383&lt;=DATE(2027,8,31)),(YEAR(C2383)-2026)*12+MONTH(C2383)-8,""))</f>
        <v/>
      </c>
      <c r="T2383">
        <f>IF(AND(A2383="مصروف",R2383&gt;0,I2383="موافق",S2383&lt;&gt;"",H2383&lt;&gt;""),N(G2383),0)</f>
        <v/>
      </c>
    </row>
    <row r="2384">
      <c r="A2384" s="19" t="n"/>
      <c r="B2384" s="20">
        <f>IF(A2384="","",IF(R2384=0,"⚠ أضف سطر عهدة أولًا","BDR-"&amp;TEXT(R2384,"000")))</f>
        <v/>
      </c>
      <c r="C2384" s="21" t="n"/>
      <c r="D2384" s="20">
        <f>IF(C2384="","",IF(S2384="","خارج السنة المالية",INDEX(القوائم!$D$2:$D$13,S2384)))</f>
        <v/>
      </c>
      <c r="E2384" s="22" t="n"/>
      <c r="F2384" s="23" t="n"/>
      <c r="G2384" s="23" t="n"/>
      <c r="H2384" s="22" t="n"/>
      <c r="I2384" s="19" t="n"/>
      <c r="J2384" s="21" t="n"/>
      <c r="K2384" s="19" t="n"/>
      <c r="L2384" s="19" t="n"/>
      <c r="M2384" s="21" t="n"/>
      <c r="N2384" s="22" t="n"/>
      <c r="O2384" s="24">
        <f>IF(A2384&lt;&gt;"عهدة","",SUMIFS($G$8:$G$5007,$B$8:$B$5007,B2384,$A$8:$A$5007,"مصروف",$I$8:$I$5007,"&lt;&gt;مرفوض"))</f>
        <v/>
      </c>
      <c r="P2384" s="25">
        <f>IF(A2384&lt;&gt;"عهدة","",N(F2384)-O2384)</f>
        <v/>
      </c>
      <c r="Q2384" s="26">
        <f>IF(A2384="","",IF(A2384="عهدة",IF(N(F2384)=0,"⚠ أدخل قيمة العهدة",IF(P2384&lt;0,"⛔ عجز / زيادة مصروفات "&amp;TEXT(-P2384,"#,##0"),IF(COUNTIFS($B$8:$B$5007,B2384,$A$8:$A$5007,"مصروف",$I$8:$I$5007,"&lt;&gt;مرفوض",$K$8:$K$5007,"&lt;&gt;نعم")&gt;0,"⚠ "&amp;COUNTIFS($B$8:$B$5007,B2384,$A$8:$A$5007,"مصروف",$I$8:$I$5007,"&lt;&gt;مرفوض",$K$8:$K$5007,"&lt;&gt;نعم")&amp;" مصروف غير مسوى",IF(L2384="تمت التسوية",IF(P2384=0,"✔ متوازنة وتمت التسوية","✔ تمت التسوية – متبقي "&amp;TEXT(P2384,"#,##0")),IF(P2384&gt;0,"متبقي "&amp;TEXT(P2384,"#,##0"),"✔ متوازنة"))))),IF(R2384=0,"⚠ أضف سطر عهدة أولًا",IF(OR(C2384="",N(G2384)=0),"⚠ أكمل التاريخ والقيمة",IF(S2384="","⚠ التاريخ خارج السنة المالية",IF(H2384="","⚠ اختر بند الموازنة",IF(I2384="مرفوض","✖ مرفوض من المدير",IF(I2384&lt;&gt;"موافق","⏳ بانتظار موافقة المدير",IF(K2384&lt;&gt;"نعم","⚠ غير مسوى مع الحسابات","✔ معتمد ومسوى")))))))))</f>
        <v/>
      </c>
      <c r="R2384">
        <f>N(R2383)+IF(A2384="عهدة",1,0)</f>
        <v/>
      </c>
      <c r="S2384">
        <f>IF(C2384="","",IF(AND(C2384&gt;=DATE(2026,9,1),C2384&lt;=DATE(2027,8,31)),(YEAR(C2384)-2026)*12+MONTH(C2384)-8,""))</f>
        <v/>
      </c>
      <c r="T2384">
        <f>IF(AND(A2384="مصروف",R2384&gt;0,I2384="موافق",S2384&lt;&gt;"",H2384&lt;&gt;""),N(G2384),0)</f>
        <v/>
      </c>
    </row>
    <row r="2385">
      <c r="A2385" s="19" t="n"/>
      <c r="B2385" s="20">
        <f>IF(A2385="","",IF(R2385=0,"⚠ أضف سطر عهدة أولًا","BDR-"&amp;TEXT(R2385,"000")))</f>
        <v/>
      </c>
      <c r="C2385" s="21" t="n"/>
      <c r="D2385" s="20">
        <f>IF(C2385="","",IF(S2385="","خارج السنة المالية",INDEX(القوائم!$D$2:$D$13,S2385)))</f>
        <v/>
      </c>
      <c r="E2385" s="22" t="n"/>
      <c r="F2385" s="23" t="n"/>
      <c r="G2385" s="23" t="n"/>
      <c r="H2385" s="22" t="n"/>
      <c r="I2385" s="19" t="n"/>
      <c r="J2385" s="21" t="n"/>
      <c r="K2385" s="19" t="n"/>
      <c r="L2385" s="19" t="n"/>
      <c r="M2385" s="21" t="n"/>
      <c r="N2385" s="22" t="n"/>
      <c r="O2385" s="24">
        <f>IF(A2385&lt;&gt;"عهدة","",SUMIFS($G$8:$G$5007,$B$8:$B$5007,B2385,$A$8:$A$5007,"مصروف",$I$8:$I$5007,"&lt;&gt;مرفوض"))</f>
        <v/>
      </c>
      <c r="P2385" s="25">
        <f>IF(A2385&lt;&gt;"عهدة","",N(F2385)-O2385)</f>
        <v/>
      </c>
      <c r="Q2385" s="26">
        <f>IF(A2385="","",IF(A2385="عهدة",IF(N(F2385)=0,"⚠ أدخل قيمة العهدة",IF(P2385&lt;0,"⛔ عجز / زيادة مصروفات "&amp;TEXT(-P2385,"#,##0"),IF(COUNTIFS($B$8:$B$5007,B2385,$A$8:$A$5007,"مصروف",$I$8:$I$5007,"&lt;&gt;مرفوض",$K$8:$K$5007,"&lt;&gt;نعم")&gt;0,"⚠ "&amp;COUNTIFS($B$8:$B$5007,B2385,$A$8:$A$5007,"مصروف",$I$8:$I$5007,"&lt;&gt;مرفوض",$K$8:$K$5007,"&lt;&gt;نعم")&amp;" مصروف غير مسوى",IF(L2385="تمت التسوية",IF(P2385=0,"✔ متوازنة وتمت التسوية","✔ تمت التسوية – متبقي "&amp;TEXT(P2385,"#,##0")),IF(P2385&gt;0,"متبقي "&amp;TEXT(P2385,"#,##0"),"✔ متوازنة"))))),IF(R2385=0,"⚠ أضف سطر عهدة أولًا",IF(OR(C2385="",N(G2385)=0),"⚠ أكمل التاريخ والقيمة",IF(S2385="","⚠ التاريخ خارج السنة المالية",IF(H2385="","⚠ اختر بند الموازنة",IF(I2385="مرفوض","✖ مرفوض من المدير",IF(I2385&lt;&gt;"موافق","⏳ بانتظار موافقة المدير",IF(K2385&lt;&gt;"نعم","⚠ غير مسوى مع الحسابات","✔ معتمد ومسوى")))))))))</f>
        <v/>
      </c>
      <c r="R2385">
        <f>N(R2384)+IF(A2385="عهدة",1,0)</f>
        <v/>
      </c>
      <c r="S2385">
        <f>IF(C2385="","",IF(AND(C2385&gt;=DATE(2026,9,1),C2385&lt;=DATE(2027,8,31)),(YEAR(C2385)-2026)*12+MONTH(C2385)-8,""))</f>
        <v/>
      </c>
      <c r="T2385">
        <f>IF(AND(A2385="مصروف",R2385&gt;0,I2385="موافق",S2385&lt;&gt;"",H2385&lt;&gt;""),N(G2385),0)</f>
        <v/>
      </c>
    </row>
    <row r="2386">
      <c r="A2386" s="19" t="n"/>
      <c r="B2386" s="20">
        <f>IF(A2386="","",IF(R2386=0,"⚠ أضف سطر عهدة أولًا","BDR-"&amp;TEXT(R2386,"000")))</f>
        <v/>
      </c>
      <c r="C2386" s="21" t="n"/>
      <c r="D2386" s="20">
        <f>IF(C2386="","",IF(S2386="","خارج السنة المالية",INDEX(القوائم!$D$2:$D$13,S2386)))</f>
        <v/>
      </c>
      <c r="E2386" s="22" t="n"/>
      <c r="F2386" s="23" t="n"/>
      <c r="G2386" s="23" t="n"/>
      <c r="H2386" s="22" t="n"/>
      <c r="I2386" s="19" t="n"/>
      <c r="J2386" s="21" t="n"/>
      <c r="K2386" s="19" t="n"/>
      <c r="L2386" s="19" t="n"/>
      <c r="M2386" s="21" t="n"/>
      <c r="N2386" s="22" t="n"/>
      <c r="O2386" s="24">
        <f>IF(A2386&lt;&gt;"عهدة","",SUMIFS($G$8:$G$5007,$B$8:$B$5007,B2386,$A$8:$A$5007,"مصروف",$I$8:$I$5007,"&lt;&gt;مرفوض"))</f>
        <v/>
      </c>
      <c r="P2386" s="25">
        <f>IF(A2386&lt;&gt;"عهدة","",N(F2386)-O2386)</f>
        <v/>
      </c>
      <c r="Q2386" s="26">
        <f>IF(A2386="","",IF(A2386="عهدة",IF(N(F2386)=0,"⚠ أدخل قيمة العهدة",IF(P2386&lt;0,"⛔ عجز / زيادة مصروفات "&amp;TEXT(-P2386,"#,##0"),IF(COUNTIFS($B$8:$B$5007,B2386,$A$8:$A$5007,"مصروف",$I$8:$I$5007,"&lt;&gt;مرفوض",$K$8:$K$5007,"&lt;&gt;نعم")&gt;0,"⚠ "&amp;COUNTIFS($B$8:$B$5007,B2386,$A$8:$A$5007,"مصروف",$I$8:$I$5007,"&lt;&gt;مرفوض",$K$8:$K$5007,"&lt;&gt;نعم")&amp;" مصروف غير مسوى",IF(L2386="تمت التسوية",IF(P2386=0,"✔ متوازنة وتمت التسوية","✔ تمت التسوية – متبقي "&amp;TEXT(P2386,"#,##0")),IF(P2386&gt;0,"متبقي "&amp;TEXT(P2386,"#,##0"),"✔ متوازنة"))))),IF(R2386=0,"⚠ أضف سطر عهدة أولًا",IF(OR(C2386="",N(G2386)=0),"⚠ أكمل التاريخ والقيمة",IF(S2386="","⚠ التاريخ خارج السنة المالية",IF(H2386="","⚠ اختر بند الموازنة",IF(I2386="مرفوض","✖ مرفوض من المدير",IF(I2386&lt;&gt;"موافق","⏳ بانتظار موافقة المدير",IF(K2386&lt;&gt;"نعم","⚠ غير مسوى مع الحسابات","✔ معتمد ومسوى")))))))))</f>
        <v/>
      </c>
      <c r="R2386">
        <f>N(R2385)+IF(A2386="عهدة",1,0)</f>
        <v/>
      </c>
      <c r="S2386">
        <f>IF(C2386="","",IF(AND(C2386&gt;=DATE(2026,9,1),C2386&lt;=DATE(2027,8,31)),(YEAR(C2386)-2026)*12+MONTH(C2386)-8,""))</f>
        <v/>
      </c>
      <c r="T2386">
        <f>IF(AND(A2386="مصروف",R2386&gt;0,I2386="موافق",S2386&lt;&gt;"",H2386&lt;&gt;""),N(G2386),0)</f>
        <v/>
      </c>
    </row>
    <row r="2387">
      <c r="A2387" s="19" t="n"/>
      <c r="B2387" s="20">
        <f>IF(A2387="","",IF(R2387=0,"⚠ أضف سطر عهدة أولًا","BDR-"&amp;TEXT(R2387,"000")))</f>
        <v/>
      </c>
      <c r="C2387" s="21" t="n"/>
      <c r="D2387" s="20">
        <f>IF(C2387="","",IF(S2387="","خارج السنة المالية",INDEX(القوائم!$D$2:$D$13,S2387)))</f>
        <v/>
      </c>
      <c r="E2387" s="22" t="n"/>
      <c r="F2387" s="23" t="n"/>
      <c r="G2387" s="23" t="n"/>
      <c r="H2387" s="22" t="n"/>
      <c r="I2387" s="19" t="n"/>
      <c r="J2387" s="21" t="n"/>
      <c r="K2387" s="19" t="n"/>
      <c r="L2387" s="19" t="n"/>
      <c r="M2387" s="21" t="n"/>
      <c r="N2387" s="22" t="n"/>
      <c r="O2387" s="24">
        <f>IF(A2387&lt;&gt;"عهدة","",SUMIFS($G$8:$G$5007,$B$8:$B$5007,B2387,$A$8:$A$5007,"مصروف",$I$8:$I$5007,"&lt;&gt;مرفوض"))</f>
        <v/>
      </c>
      <c r="P2387" s="25">
        <f>IF(A2387&lt;&gt;"عهدة","",N(F2387)-O2387)</f>
        <v/>
      </c>
      <c r="Q2387" s="26">
        <f>IF(A2387="","",IF(A2387="عهدة",IF(N(F2387)=0,"⚠ أدخل قيمة العهدة",IF(P2387&lt;0,"⛔ عجز / زيادة مصروفات "&amp;TEXT(-P2387,"#,##0"),IF(COUNTIFS($B$8:$B$5007,B2387,$A$8:$A$5007,"مصروف",$I$8:$I$5007,"&lt;&gt;مرفوض",$K$8:$K$5007,"&lt;&gt;نعم")&gt;0,"⚠ "&amp;COUNTIFS($B$8:$B$5007,B2387,$A$8:$A$5007,"مصروف",$I$8:$I$5007,"&lt;&gt;مرفوض",$K$8:$K$5007,"&lt;&gt;نعم")&amp;" مصروف غير مسوى",IF(L2387="تمت التسوية",IF(P2387=0,"✔ متوازنة وتمت التسوية","✔ تمت التسوية – متبقي "&amp;TEXT(P2387,"#,##0")),IF(P2387&gt;0,"متبقي "&amp;TEXT(P2387,"#,##0"),"✔ متوازنة"))))),IF(R2387=0,"⚠ أضف سطر عهدة أولًا",IF(OR(C2387="",N(G2387)=0),"⚠ أكمل التاريخ والقيمة",IF(S2387="","⚠ التاريخ خارج السنة المالية",IF(H2387="","⚠ اختر بند الموازنة",IF(I2387="مرفوض","✖ مرفوض من المدير",IF(I2387&lt;&gt;"موافق","⏳ بانتظار موافقة المدير",IF(K2387&lt;&gt;"نعم","⚠ غير مسوى مع الحسابات","✔ معتمد ومسوى")))))))))</f>
        <v/>
      </c>
      <c r="R2387">
        <f>N(R2386)+IF(A2387="عهدة",1,0)</f>
        <v/>
      </c>
      <c r="S2387">
        <f>IF(C2387="","",IF(AND(C2387&gt;=DATE(2026,9,1),C2387&lt;=DATE(2027,8,31)),(YEAR(C2387)-2026)*12+MONTH(C2387)-8,""))</f>
        <v/>
      </c>
      <c r="T2387">
        <f>IF(AND(A2387="مصروف",R2387&gt;0,I2387="موافق",S2387&lt;&gt;"",H2387&lt;&gt;""),N(G2387),0)</f>
        <v/>
      </c>
    </row>
    <row r="2388">
      <c r="A2388" s="19" t="n"/>
      <c r="B2388" s="20">
        <f>IF(A2388="","",IF(R2388=0,"⚠ أضف سطر عهدة أولًا","BDR-"&amp;TEXT(R2388,"000")))</f>
        <v/>
      </c>
      <c r="C2388" s="21" t="n"/>
      <c r="D2388" s="20">
        <f>IF(C2388="","",IF(S2388="","خارج السنة المالية",INDEX(القوائم!$D$2:$D$13,S2388)))</f>
        <v/>
      </c>
      <c r="E2388" s="22" t="n"/>
      <c r="F2388" s="23" t="n"/>
      <c r="G2388" s="23" t="n"/>
      <c r="H2388" s="22" t="n"/>
      <c r="I2388" s="19" t="n"/>
      <c r="J2388" s="21" t="n"/>
      <c r="K2388" s="19" t="n"/>
      <c r="L2388" s="19" t="n"/>
      <c r="M2388" s="21" t="n"/>
      <c r="N2388" s="22" t="n"/>
      <c r="O2388" s="24">
        <f>IF(A2388&lt;&gt;"عهدة","",SUMIFS($G$8:$G$5007,$B$8:$B$5007,B2388,$A$8:$A$5007,"مصروف",$I$8:$I$5007,"&lt;&gt;مرفوض"))</f>
        <v/>
      </c>
      <c r="P2388" s="25">
        <f>IF(A2388&lt;&gt;"عهدة","",N(F2388)-O2388)</f>
        <v/>
      </c>
      <c r="Q2388" s="26">
        <f>IF(A2388="","",IF(A2388="عهدة",IF(N(F2388)=0,"⚠ أدخل قيمة العهدة",IF(P2388&lt;0,"⛔ عجز / زيادة مصروفات "&amp;TEXT(-P2388,"#,##0"),IF(COUNTIFS($B$8:$B$5007,B2388,$A$8:$A$5007,"مصروف",$I$8:$I$5007,"&lt;&gt;مرفوض",$K$8:$K$5007,"&lt;&gt;نعم")&gt;0,"⚠ "&amp;COUNTIFS($B$8:$B$5007,B2388,$A$8:$A$5007,"مصروف",$I$8:$I$5007,"&lt;&gt;مرفوض",$K$8:$K$5007,"&lt;&gt;نعم")&amp;" مصروف غير مسوى",IF(L2388="تمت التسوية",IF(P2388=0,"✔ متوازنة وتمت التسوية","✔ تمت التسوية – متبقي "&amp;TEXT(P2388,"#,##0")),IF(P2388&gt;0,"متبقي "&amp;TEXT(P2388,"#,##0"),"✔ متوازنة"))))),IF(R2388=0,"⚠ أضف سطر عهدة أولًا",IF(OR(C2388="",N(G2388)=0),"⚠ أكمل التاريخ والقيمة",IF(S2388="","⚠ التاريخ خارج السنة المالية",IF(H2388="","⚠ اختر بند الموازنة",IF(I2388="مرفوض","✖ مرفوض من المدير",IF(I2388&lt;&gt;"موافق","⏳ بانتظار موافقة المدير",IF(K2388&lt;&gt;"نعم","⚠ غير مسوى مع الحسابات","✔ معتمد ومسوى")))))))))</f>
        <v/>
      </c>
      <c r="R2388">
        <f>N(R2387)+IF(A2388="عهدة",1,0)</f>
        <v/>
      </c>
      <c r="S2388">
        <f>IF(C2388="","",IF(AND(C2388&gt;=DATE(2026,9,1),C2388&lt;=DATE(2027,8,31)),(YEAR(C2388)-2026)*12+MONTH(C2388)-8,""))</f>
        <v/>
      </c>
      <c r="T2388">
        <f>IF(AND(A2388="مصروف",R2388&gt;0,I2388="موافق",S2388&lt;&gt;"",H2388&lt;&gt;""),N(G2388),0)</f>
        <v/>
      </c>
    </row>
    <row r="2389">
      <c r="A2389" s="19" t="n"/>
      <c r="B2389" s="20">
        <f>IF(A2389="","",IF(R2389=0,"⚠ أضف سطر عهدة أولًا","BDR-"&amp;TEXT(R2389,"000")))</f>
        <v/>
      </c>
      <c r="C2389" s="21" t="n"/>
      <c r="D2389" s="20">
        <f>IF(C2389="","",IF(S2389="","خارج السنة المالية",INDEX(القوائم!$D$2:$D$13,S2389)))</f>
        <v/>
      </c>
      <c r="E2389" s="22" t="n"/>
      <c r="F2389" s="23" t="n"/>
      <c r="G2389" s="23" t="n"/>
      <c r="H2389" s="22" t="n"/>
      <c r="I2389" s="19" t="n"/>
      <c r="J2389" s="21" t="n"/>
      <c r="K2389" s="19" t="n"/>
      <c r="L2389" s="19" t="n"/>
      <c r="M2389" s="21" t="n"/>
      <c r="N2389" s="22" t="n"/>
      <c r="O2389" s="24">
        <f>IF(A2389&lt;&gt;"عهدة","",SUMIFS($G$8:$G$5007,$B$8:$B$5007,B2389,$A$8:$A$5007,"مصروف",$I$8:$I$5007,"&lt;&gt;مرفوض"))</f>
        <v/>
      </c>
      <c r="P2389" s="25">
        <f>IF(A2389&lt;&gt;"عهدة","",N(F2389)-O2389)</f>
        <v/>
      </c>
      <c r="Q2389" s="26">
        <f>IF(A2389="","",IF(A2389="عهدة",IF(N(F2389)=0,"⚠ أدخل قيمة العهدة",IF(P2389&lt;0,"⛔ عجز / زيادة مصروفات "&amp;TEXT(-P2389,"#,##0"),IF(COUNTIFS($B$8:$B$5007,B2389,$A$8:$A$5007,"مصروف",$I$8:$I$5007,"&lt;&gt;مرفوض",$K$8:$K$5007,"&lt;&gt;نعم")&gt;0,"⚠ "&amp;COUNTIFS($B$8:$B$5007,B2389,$A$8:$A$5007,"مصروف",$I$8:$I$5007,"&lt;&gt;مرفوض",$K$8:$K$5007,"&lt;&gt;نعم")&amp;" مصروف غير مسوى",IF(L2389="تمت التسوية",IF(P2389=0,"✔ متوازنة وتمت التسوية","✔ تمت التسوية – متبقي "&amp;TEXT(P2389,"#,##0")),IF(P2389&gt;0,"متبقي "&amp;TEXT(P2389,"#,##0"),"✔ متوازنة"))))),IF(R2389=0,"⚠ أضف سطر عهدة أولًا",IF(OR(C2389="",N(G2389)=0),"⚠ أكمل التاريخ والقيمة",IF(S2389="","⚠ التاريخ خارج السنة المالية",IF(H2389="","⚠ اختر بند الموازنة",IF(I2389="مرفوض","✖ مرفوض من المدير",IF(I2389&lt;&gt;"موافق","⏳ بانتظار موافقة المدير",IF(K2389&lt;&gt;"نعم","⚠ غير مسوى مع الحسابات","✔ معتمد ومسوى")))))))))</f>
        <v/>
      </c>
      <c r="R2389">
        <f>N(R2388)+IF(A2389="عهدة",1,0)</f>
        <v/>
      </c>
      <c r="S2389">
        <f>IF(C2389="","",IF(AND(C2389&gt;=DATE(2026,9,1),C2389&lt;=DATE(2027,8,31)),(YEAR(C2389)-2026)*12+MONTH(C2389)-8,""))</f>
        <v/>
      </c>
      <c r="T2389">
        <f>IF(AND(A2389="مصروف",R2389&gt;0,I2389="موافق",S2389&lt;&gt;"",H2389&lt;&gt;""),N(G2389),0)</f>
        <v/>
      </c>
    </row>
    <row r="2390">
      <c r="A2390" s="19" t="n"/>
      <c r="B2390" s="20">
        <f>IF(A2390="","",IF(R2390=0,"⚠ أضف سطر عهدة أولًا","BDR-"&amp;TEXT(R2390,"000")))</f>
        <v/>
      </c>
      <c r="C2390" s="21" t="n"/>
      <c r="D2390" s="20">
        <f>IF(C2390="","",IF(S2390="","خارج السنة المالية",INDEX(القوائم!$D$2:$D$13,S2390)))</f>
        <v/>
      </c>
      <c r="E2390" s="22" t="n"/>
      <c r="F2390" s="23" t="n"/>
      <c r="G2390" s="23" t="n"/>
      <c r="H2390" s="22" t="n"/>
      <c r="I2390" s="19" t="n"/>
      <c r="J2390" s="21" t="n"/>
      <c r="K2390" s="19" t="n"/>
      <c r="L2390" s="19" t="n"/>
      <c r="M2390" s="21" t="n"/>
      <c r="N2390" s="22" t="n"/>
      <c r="O2390" s="24">
        <f>IF(A2390&lt;&gt;"عهدة","",SUMIFS($G$8:$G$5007,$B$8:$B$5007,B2390,$A$8:$A$5007,"مصروف",$I$8:$I$5007,"&lt;&gt;مرفوض"))</f>
        <v/>
      </c>
      <c r="P2390" s="25">
        <f>IF(A2390&lt;&gt;"عهدة","",N(F2390)-O2390)</f>
        <v/>
      </c>
      <c r="Q2390" s="26">
        <f>IF(A2390="","",IF(A2390="عهدة",IF(N(F2390)=0,"⚠ أدخل قيمة العهدة",IF(P2390&lt;0,"⛔ عجز / زيادة مصروفات "&amp;TEXT(-P2390,"#,##0"),IF(COUNTIFS($B$8:$B$5007,B2390,$A$8:$A$5007,"مصروف",$I$8:$I$5007,"&lt;&gt;مرفوض",$K$8:$K$5007,"&lt;&gt;نعم")&gt;0,"⚠ "&amp;COUNTIFS($B$8:$B$5007,B2390,$A$8:$A$5007,"مصروف",$I$8:$I$5007,"&lt;&gt;مرفوض",$K$8:$K$5007,"&lt;&gt;نعم")&amp;" مصروف غير مسوى",IF(L2390="تمت التسوية",IF(P2390=0,"✔ متوازنة وتمت التسوية","✔ تمت التسوية – متبقي "&amp;TEXT(P2390,"#,##0")),IF(P2390&gt;0,"متبقي "&amp;TEXT(P2390,"#,##0"),"✔ متوازنة"))))),IF(R2390=0,"⚠ أضف سطر عهدة أولًا",IF(OR(C2390="",N(G2390)=0),"⚠ أكمل التاريخ والقيمة",IF(S2390="","⚠ التاريخ خارج السنة المالية",IF(H2390="","⚠ اختر بند الموازنة",IF(I2390="مرفوض","✖ مرفوض من المدير",IF(I2390&lt;&gt;"موافق","⏳ بانتظار موافقة المدير",IF(K2390&lt;&gt;"نعم","⚠ غير مسوى مع الحسابات","✔ معتمد ومسوى")))))))))</f>
        <v/>
      </c>
      <c r="R2390">
        <f>N(R2389)+IF(A2390="عهدة",1,0)</f>
        <v/>
      </c>
      <c r="S2390">
        <f>IF(C2390="","",IF(AND(C2390&gt;=DATE(2026,9,1),C2390&lt;=DATE(2027,8,31)),(YEAR(C2390)-2026)*12+MONTH(C2390)-8,""))</f>
        <v/>
      </c>
      <c r="T2390">
        <f>IF(AND(A2390="مصروف",R2390&gt;0,I2390="موافق",S2390&lt;&gt;"",H2390&lt;&gt;""),N(G2390),0)</f>
        <v/>
      </c>
    </row>
    <row r="2391">
      <c r="A2391" s="19" t="n"/>
      <c r="B2391" s="20">
        <f>IF(A2391="","",IF(R2391=0,"⚠ أضف سطر عهدة أولًا","BDR-"&amp;TEXT(R2391,"000")))</f>
        <v/>
      </c>
      <c r="C2391" s="21" t="n"/>
      <c r="D2391" s="20">
        <f>IF(C2391="","",IF(S2391="","خارج السنة المالية",INDEX(القوائم!$D$2:$D$13,S2391)))</f>
        <v/>
      </c>
      <c r="E2391" s="22" t="n"/>
      <c r="F2391" s="23" t="n"/>
      <c r="G2391" s="23" t="n"/>
      <c r="H2391" s="22" t="n"/>
      <c r="I2391" s="19" t="n"/>
      <c r="J2391" s="21" t="n"/>
      <c r="K2391" s="19" t="n"/>
      <c r="L2391" s="19" t="n"/>
      <c r="M2391" s="21" t="n"/>
      <c r="N2391" s="22" t="n"/>
      <c r="O2391" s="24">
        <f>IF(A2391&lt;&gt;"عهدة","",SUMIFS($G$8:$G$5007,$B$8:$B$5007,B2391,$A$8:$A$5007,"مصروف",$I$8:$I$5007,"&lt;&gt;مرفوض"))</f>
        <v/>
      </c>
      <c r="P2391" s="25">
        <f>IF(A2391&lt;&gt;"عهدة","",N(F2391)-O2391)</f>
        <v/>
      </c>
      <c r="Q2391" s="26">
        <f>IF(A2391="","",IF(A2391="عهدة",IF(N(F2391)=0,"⚠ أدخل قيمة العهدة",IF(P2391&lt;0,"⛔ عجز / زيادة مصروفات "&amp;TEXT(-P2391,"#,##0"),IF(COUNTIFS($B$8:$B$5007,B2391,$A$8:$A$5007,"مصروف",$I$8:$I$5007,"&lt;&gt;مرفوض",$K$8:$K$5007,"&lt;&gt;نعم")&gt;0,"⚠ "&amp;COUNTIFS($B$8:$B$5007,B2391,$A$8:$A$5007,"مصروف",$I$8:$I$5007,"&lt;&gt;مرفوض",$K$8:$K$5007,"&lt;&gt;نعم")&amp;" مصروف غير مسوى",IF(L2391="تمت التسوية",IF(P2391=0,"✔ متوازنة وتمت التسوية","✔ تمت التسوية – متبقي "&amp;TEXT(P2391,"#,##0")),IF(P2391&gt;0,"متبقي "&amp;TEXT(P2391,"#,##0"),"✔ متوازنة"))))),IF(R2391=0,"⚠ أضف سطر عهدة أولًا",IF(OR(C2391="",N(G2391)=0),"⚠ أكمل التاريخ والقيمة",IF(S2391="","⚠ التاريخ خارج السنة المالية",IF(H2391="","⚠ اختر بند الموازنة",IF(I2391="مرفوض","✖ مرفوض من المدير",IF(I2391&lt;&gt;"موافق","⏳ بانتظار موافقة المدير",IF(K2391&lt;&gt;"نعم","⚠ غير مسوى مع الحسابات","✔ معتمد ومسوى")))))))))</f>
        <v/>
      </c>
      <c r="R2391">
        <f>N(R2390)+IF(A2391="عهدة",1,0)</f>
        <v/>
      </c>
      <c r="S2391">
        <f>IF(C2391="","",IF(AND(C2391&gt;=DATE(2026,9,1),C2391&lt;=DATE(2027,8,31)),(YEAR(C2391)-2026)*12+MONTH(C2391)-8,""))</f>
        <v/>
      </c>
      <c r="T2391">
        <f>IF(AND(A2391="مصروف",R2391&gt;0,I2391="موافق",S2391&lt;&gt;"",H2391&lt;&gt;""),N(G2391),0)</f>
        <v/>
      </c>
    </row>
    <row r="2392">
      <c r="A2392" s="19" t="n"/>
      <c r="B2392" s="20">
        <f>IF(A2392="","",IF(R2392=0,"⚠ أضف سطر عهدة أولًا","BDR-"&amp;TEXT(R2392,"000")))</f>
        <v/>
      </c>
      <c r="C2392" s="21" t="n"/>
      <c r="D2392" s="20">
        <f>IF(C2392="","",IF(S2392="","خارج السنة المالية",INDEX(القوائم!$D$2:$D$13,S2392)))</f>
        <v/>
      </c>
      <c r="E2392" s="22" t="n"/>
      <c r="F2392" s="23" t="n"/>
      <c r="G2392" s="23" t="n"/>
      <c r="H2392" s="22" t="n"/>
      <c r="I2392" s="19" t="n"/>
      <c r="J2392" s="21" t="n"/>
      <c r="K2392" s="19" t="n"/>
      <c r="L2392" s="19" t="n"/>
      <c r="M2392" s="21" t="n"/>
      <c r="N2392" s="22" t="n"/>
      <c r="O2392" s="24">
        <f>IF(A2392&lt;&gt;"عهدة","",SUMIFS($G$8:$G$5007,$B$8:$B$5007,B2392,$A$8:$A$5007,"مصروف",$I$8:$I$5007,"&lt;&gt;مرفوض"))</f>
        <v/>
      </c>
      <c r="P2392" s="25">
        <f>IF(A2392&lt;&gt;"عهدة","",N(F2392)-O2392)</f>
        <v/>
      </c>
      <c r="Q2392" s="26">
        <f>IF(A2392="","",IF(A2392="عهدة",IF(N(F2392)=0,"⚠ أدخل قيمة العهدة",IF(P2392&lt;0,"⛔ عجز / زيادة مصروفات "&amp;TEXT(-P2392,"#,##0"),IF(COUNTIFS($B$8:$B$5007,B2392,$A$8:$A$5007,"مصروف",$I$8:$I$5007,"&lt;&gt;مرفوض",$K$8:$K$5007,"&lt;&gt;نعم")&gt;0,"⚠ "&amp;COUNTIFS($B$8:$B$5007,B2392,$A$8:$A$5007,"مصروف",$I$8:$I$5007,"&lt;&gt;مرفوض",$K$8:$K$5007,"&lt;&gt;نعم")&amp;" مصروف غير مسوى",IF(L2392="تمت التسوية",IF(P2392=0,"✔ متوازنة وتمت التسوية","✔ تمت التسوية – متبقي "&amp;TEXT(P2392,"#,##0")),IF(P2392&gt;0,"متبقي "&amp;TEXT(P2392,"#,##0"),"✔ متوازنة"))))),IF(R2392=0,"⚠ أضف سطر عهدة أولًا",IF(OR(C2392="",N(G2392)=0),"⚠ أكمل التاريخ والقيمة",IF(S2392="","⚠ التاريخ خارج السنة المالية",IF(H2392="","⚠ اختر بند الموازنة",IF(I2392="مرفوض","✖ مرفوض من المدير",IF(I2392&lt;&gt;"موافق","⏳ بانتظار موافقة المدير",IF(K2392&lt;&gt;"نعم","⚠ غير مسوى مع الحسابات","✔ معتمد ومسوى")))))))))</f>
        <v/>
      </c>
      <c r="R2392">
        <f>N(R2391)+IF(A2392="عهدة",1,0)</f>
        <v/>
      </c>
      <c r="S2392">
        <f>IF(C2392="","",IF(AND(C2392&gt;=DATE(2026,9,1),C2392&lt;=DATE(2027,8,31)),(YEAR(C2392)-2026)*12+MONTH(C2392)-8,""))</f>
        <v/>
      </c>
      <c r="T2392">
        <f>IF(AND(A2392="مصروف",R2392&gt;0,I2392="موافق",S2392&lt;&gt;"",H2392&lt;&gt;""),N(G2392),0)</f>
        <v/>
      </c>
    </row>
    <row r="2393">
      <c r="A2393" s="19" t="n"/>
      <c r="B2393" s="20">
        <f>IF(A2393="","",IF(R2393=0,"⚠ أضف سطر عهدة أولًا","BDR-"&amp;TEXT(R2393,"000")))</f>
        <v/>
      </c>
      <c r="C2393" s="21" t="n"/>
      <c r="D2393" s="20">
        <f>IF(C2393="","",IF(S2393="","خارج السنة المالية",INDEX(القوائم!$D$2:$D$13,S2393)))</f>
        <v/>
      </c>
      <c r="E2393" s="22" t="n"/>
      <c r="F2393" s="23" t="n"/>
      <c r="G2393" s="23" t="n"/>
      <c r="H2393" s="22" t="n"/>
      <c r="I2393" s="19" t="n"/>
      <c r="J2393" s="21" t="n"/>
      <c r="K2393" s="19" t="n"/>
      <c r="L2393" s="19" t="n"/>
      <c r="M2393" s="21" t="n"/>
      <c r="N2393" s="22" t="n"/>
      <c r="O2393" s="24">
        <f>IF(A2393&lt;&gt;"عهدة","",SUMIFS($G$8:$G$5007,$B$8:$B$5007,B2393,$A$8:$A$5007,"مصروف",$I$8:$I$5007,"&lt;&gt;مرفوض"))</f>
        <v/>
      </c>
      <c r="P2393" s="25">
        <f>IF(A2393&lt;&gt;"عهدة","",N(F2393)-O2393)</f>
        <v/>
      </c>
      <c r="Q2393" s="26">
        <f>IF(A2393="","",IF(A2393="عهدة",IF(N(F2393)=0,"⚠ أدخل قيمة العهدة",IF(P2393&lt;0,"⛔ عجز / زيادة مصروفات "&amp;TEXT(-P2393,"#,##0"),IF(COUNTIFS($B$8:$B$5007,B2393,$A$8:$A$5007,"مصروف",$I$8:$I$5007,"&lt;&gt;مرفوض",$K$8:$K$5007,"&lt;&gt;نعم")&gt;0,"⚠ "&amp;COUNTIFS($B$8:$B$5007,B2393,$A$8:$A$5007,"مصروف",$I$8:$I$5007,"&lt;&gt;مرفوض",$K$8:$K$5007,"&lt;&gt;نعم")&amp;" مصروف غير مسوى",IF(L2393="تمت التسوية",IF(P2393=0,"✔ متوازنة وتمت التسوية","✔ تمت التسوية – متبقي "&amp;TEXT(P2393,"#,##0")),IF(P2393&gt;0,"متبقي "&amp;TEXT(P2393,"#,##0"),"✔ متوازنة"))))),IF(R2393=0,"⚠ أضف سطر عهدة أولًا",IF(OR(C2393="",N(G2393)=0),"⚠ أكمل التاريخ والقيمة",IF(S2393="","⚠ التاريخ خارج السنة المالية",IF(H2393="","⚠ اختر بند الموازنة",IF(I2393="مرفوض","✖ مرفوض من المدير",IF(I2393&lt;&gt;"موافق","⏳ بانتظار موافقة المدير",IF(K2393&lt;&gt;"نعم","⚠ غير مسوى مع الحسابات","✔ معتمد ومسوى")))))))))</f>
        <v/>
      </c>
      <c r="R2393">
        <f>N(R2392)+IF(A2393="عهدة",1,0)</f>
        <v/>
      </c>
      <c r="S2393">
        <f>IF(C2393="","",IF(AND(C2393&gt;=DATE(2026,9,1),C2393&lt;=DATE(2027,8,31)),(YEAR(C2393)-2026)*12+MONTH(C2393)-8,""))</f>
        <v/>
      </c>
      <c r="T2393">
        <f>IF(AND(A2393="مصروف",R2393&gt;0,I2393="موافق",S2393&lt;&gt;"",H2393&lt;&gt;""),N(G2393),0)</f>
        <v/>
      </c>
    </row>
    <row r="2394">
      <c r="A2394" s="19" t="n"/>
      <c r="B2394" s="20">
        <f>IF(A2394="","",IF(R2394=0,"⚠ أضف سطر عهدة أولًا","BDR-"&amp;TEXT(R2394,"000")))</f>
        <v/>
      </c>
      <c r="C2394" s="21" t="n"/>
      <c r="D2394" s="20">
        <f>IF(C2394="","",IF(S2394="","خارج السنة المالية",INDEX(القوائم!$D$2:$D$13,S2394)))</f>
        <v/>
      </c>
      <c r="E2394" s="22" t="n"/>
      <c r="F2394" s="23" t="n"/>
      <c r="G2394" s="23" t="n"/>
      <c r="H2394" s="22" t="n"/>
      <c r="I2394" s="19" t="n"/>
      <c r="J2394" s="21" t="n"/>
      <c r="K2394" s="19" t="n"/>
      <c r="L2394" s="19" t="n"/>
      <c r="M2394" s="21" t="n"/>
      <c r="N2394" s="22" t="n"/>
      <c r="O2394" s="24">
        <f>IF(A2394&lt;&gt;"عهدة","",SUMIFS($G$8:$G$5007,$B$8:$B$5007,B2394,$A$8:$A$5007,"مصروف",$I$8:$I$5007,"&lt;&gt;مرفوض"))</f>
        <v/>
      </c>
      <c r="P2394" s="25">
        <f>IF(A2394&lt;&gt;"عهدة","",N(F2394)-O2394)</f>
        <v/>
      </c>
      <c r="Q2394" s="26">
        <f>IF(A2394="","",IF(A2394="عهدة",IF(N(F2394)=0,"⚠ أدخل قيمة العهدة",IF(P2394&lt;0,"⛔ عجز / زيادة مصروفات "&amp;TEXT(-P2394,"#,##0"),IF(COUNTIFS($B$8:$B$5007,B2394,$A$8:$A$5007,"مصروف",$I$8:$I$5007,"&lt;&gt;مرفوض",$K$8:$K$5007,"&lt;&gt;نعم")&gt;0,"⚠ "&amp;COUNTIFS($B$8:$B$5007,B2394,$A$8:$A$5007,"مصروف",$I$8:$I$5007,"&lt;&gt;مرفوض",$K$8:$K$5007,"&lt;&gt;نعم")&amp;" مصروف غير مسوى",IF(L2394="تمت التسوية",IF(P2394=0,"✔ متوازنة وتمت التسوية","✔ تمت التسوية – متبقي "&amp;TEXT(P2394,"#,##0")),IF(P2394&gt;0,"متبقي "&amp;TEXT(P2394,"#,##0"),"✔ متوازنة"))))),IF(R2394=0,"⚠ أضف سطر عهدة أولًا",IF(OR(C2394="",N(G2394)=0),"⚠ أكمل التاريخ والقيمة",IF(S2394="","⚠ التاريخ خارج السنة المالية",IF(H2394="","⚠ اختر بند الموازنة",IF(I2394="مرفوض","✖ مرفوض من المدير",IF(I2394&lt;&gt;"موافق","⏳ بانتظار موافقة المدير",IF(K2394&lt;&gt;"نعم","⚠ غير مسوى مع الحسابات","✔ معتمد ومسوى")))))))))</f>
        <v/>
      </c>
      <c r="R2394">
        <f>N(R2393)+IF(A2394="عهدة",1,0)</f>
        <v/>
      </c>
      <c r="S2394">
        <f>IF(C2394="","",IF(AND(C2394&gt;=DATE(2026,9,1),C2394&lt;=DATE(2027,8,31)),(YEAR(C2394)-2026)*12+MONTH(C2394)-8,""))</f>
        <v/>
      </c>
      <c r="T2394">
        <f>IF(AND(A2394="مصروف",R2394&gt;0,I2394="موافق",S2394&lt;&gt;"",H2394&lt;&gt;""),N(G2394),0)</f>
        <v/>
      </c>
    </row>
    <row r="2395">
      <c r="A2395" s="19" t="n"/>
      <c r="B2395" s="20">
        <f>IF(A2395="","",IF(R2395=0,"⚠ أضف سطر عهدة أولًا","BDR-"&amp;TEXT(R2395,"000")))</f>
        <v/>
      </c>
      <c r="C2395" s="21" t="n"/>
      <c r="D2395" s="20">
        <f>IF(C2395="","",IF(S2395="","خارج السنة المالية",INDEX(القوائم!$D$2:$D$13,S2395)))</f>
        <v/>
      </c>
      <c r="E2395" s="22" t="n"/>
      <c r="F2395" s="23" t="n"/>
      <c r="G2395" s="23" t="n"/>
      <c r="H2395" s="22" t="n"/>
      <c r="I2395" s="19" t="n"/>
      <c r="J2395" s="21" t="n"/>
      <c r="K2395" s="19" t="n"/>
      <c r="L2395" s="19" t="n"/>
      <c r="M2395" s="21" t="n"/>
      <c r="N2395" s="22" t="n"/>
      <c r="O2395" s="24">
        <f>IF(A2395&lt;&gt;"عهدة","",SUMIFS($G$8:$G$5007,$B$8:$B$5007,B2395,$A$8:$A$5007,"مصروف",$I$8:$I$5007,"&lt;&gt;مرفوض"))</f>
        <v/>
      </c>
      <c r="P2395" s="25">
        <f>IF(A2395&lt;&gt;"عهدة","",N(F2395)-O2395)</f>
        <v/>
      </c>
      <c r="Q2395" s="26">
        <f>IF(A2395="","",IF(A2395="عهدة",IF(N(F2395)=0,"⚠ أدخل قيمة العهدة",IF(P2395&lt;0,"⛔ عجز / زيادة مصروفات "&amp;TEXT(-P2395,"#,##0"),IF(COUNTIFS($B$8:$B$5007,B2395,$A$8:$A$5007,"مصروف",$I$8:$I$5007,"&lt;&gt;مرفوض",$K$8:$K$5007,"&lt;&gt;نعم")&gt;0,"⚠ "&amp;COUNTIFS($B$8:$B$5007,B2395,$A$8:$A$5007,"مصروف",$I$8:$I$5007,"&lt;&gt;مرفوض",$K$8:$K$5007,"&lt;&gt;نعم")&amp;" مصروف غير مسوى",IF(L2395="تمت التسوية",IF(P2395=0,"✔ متوازنة وتمت التسوية","✔ تمت التسوية – متبقي "&amp;TEXT(P2395,"#,##0")),IF(P2395&gt;0,"متبقي "&amp;TEXT(P2395,"#,##0"),"✔ متوازنة"))))),IF(R2395=0,"⚠ أضف سطر عهدة أولًا",IF(OR(C2395="",N(G2395)=0),"⚠ أكمل التاريخ والقيمة",IF(S2395="","⚠ التاريخ خارج السنة المالية",IF(H2395="","⚠ اختر بند الموازنة",IF(I2395="مرفوض","✖ مرفوض من المدير",IF(I2395&lt;&gt;"موافق","⏳ بانتظار موافقة المدير",IF(K2395&lt;&gt;"نعم","⚠ غير مسوى مع الحسابات","✔ معتمد ومسوى")))))))))</f>
        <v/>
      </c>
      <c r="R2395">
        <f>N(R2394)+IF(A2395="عهدة",1,0)</f>
        <v/>
      </c>
      <c r="S2395">
        <f>IF(C2395="","",IF(AND(C2395&gt;=DATE(2026,9,1),C2395&lt;=DATE(2027,8,31)),(YEAR(C2395)-2026)*12+MONTH(C2395)-8,""))</f>
        <v/>
      </c>
      <c r="T2395">
        <f>IF(AND(A2395="مصروف",R2395&gt;0,I2395="موافق",S2395&lt;&gt;"",H2395&lt;&gt;""),N(G2395),0)</f>
        <v/>
      </c>
    </row>
    <row r="2396">
      <c r="A2396" s="19" t="n"/>
      <c r="B2396" s="20">
        <f>IF(A2396="","",IF(R2396=0,"⚠ أضف سطر عهدة أولًا","BDR-"&amp;TEXT(R2396,"000")))</f>
        <v/>
      </c>
      <c r="C2396" s="21" t="n"/>
      <c r="D2396" s="20">
        <f>IF(C2396="","",IF(S2396="","خارج السنة المالية",INDEX(القوائم!$D$2:$D$13,S2396)))</f>
        <v/>
      </c>
      <c r="E2396" s="22" t="n"/>
      <c r="F2396" s="23" t="n"/>
      <c r="G2396" s="23" t="n"/>
      <c r="H2396" s="22" t="n"/>
      <c r="I2396" s="19" t="n"/>
      <c r="J2396" s="21" t="n"/>
      <c r="K2396" s="19" t="n"/>
      <c r="L2396" s="19" t="n"/>
      <c r="M2396" s="21" t="n"/>
      <c r="N2396" s="22" t="n"/>
      <c r="O2396" s="24">
        <f>IF(A2396&lt;&gt;"عهدة","",SUMIFS($G$8:$G$5007,$B$8:$B$5007,B2396,$A$8:$A$5007,"مصروف",$I$8:$I$5007,"&lt;&gt;مرفوض"))</f>
        <v/>
      </c>
      <c r="P2396" s="25">
        <f>IF(A2396&lt;&gt;"عهدة","",N(F2396)-O2396)</f>
        <v/>
      </c>
      <c r="Q2396" s="26">
        <f>IF(A2396="","",IF(A2396="عهدة",IF(N(F2396)=0,"⚠ أدخل قيمة العهدة",IF(P2396&lt;0,"⛔ عجز / زيادة مصروفات "&amp;TEXT(-P2396,"#,##0"),IF(COUNTIFS($B$8:$B$5007,B2396,$A$8:$A$5007,"مصروف",$I$8:$I$5007,"&lt;&gt;مرفوض",$K$8:$K$5007,"&lt;&gt;نعم")&gt;0,"⚠ "&amp;COUNTIFS($B$8:$B$5007,B2396,$A$8:$A$5007,"مصروف",$I$8:$I$5007,"&lt;&gt;مرفوض",$K$8:$K$5007,"&lt;&gt;نعم")&amp;" مصروف غير مسوى",IF(L2396="تمت التسوية",IF(P2396=0,"✔ متوازنة وتمت التسوية","✔ تمت التسوية – متبقي "&amp;TEXT(P2396,"#,##0")),IF(P2396&gt;0,"متبقي "&amp;TEXT(P2396,"#,##0"),"✔ متوازنة"))))),IF(R2396=0,"⚠ أضف سطر عهدة أولًا",IF(OR(C2396="",N(G2396)=0),"⚠ أكمل التاريخ والقيمة",IF(S2396="","⚠ التاريخ خارج السنة المالية",IF(H2396="","⚠ اختر بند الموازنة",IF(I2396="مرفوض","✖ مرفوض من المدير",IF(I2396&lt;&gt;"موافق","⏳ بانتظار موافقة المدير",IF(K2396&lt;&gt;"نعم","⚠ غير مسوى مع الحسابات","✔ معتمد ومسوى")))))))))</f>
        <v/>
      </c>
      <c r="R2396">
        <f>N(R2395)+IF(A2396="عهدة",1,0)</f>
        <v/>
      </c>
      <c r="S2396">
        <f>IF(C2396="","",IF(AND(C2396&gt;=DATE(2026,9,1),C2396&lt;=DATE(2027,8,31)),(YEAR(C2396)-2026)*12+MONTH(C2396)-8,""))</f>
        <v/>
      </c>
      <c r="T2396">
        <f>IF(AND(A2396="مصروف",R2396&gt;0,I2396="موافق",S2396&lt;&gt;"",H2396&lt;&gt;""),N(G2396),0)</f>
        <v/>
      </c>
    </row>
    <row r="2397">
      <c r="A2397" s="19" t="n"/>
      <c r="B2397" s="20">
        <f>IF(A2397="","",IF(R2397=0,"⚠ أضف سطر عهدة أولًا","BDR-"&amp;TEXT(R2397,"000")))</f>
        <v/>
      </c>
      <c r="C2397" s="21" t="n"/>
      <c r="D2397" s="20">
        <f>IF(C2397="","",IF(S2397="","خارج السنة المالية",INDEX(القوائم!$D$2:$D$13,S2397)))</f>
        <v/>
      </c>
      <c r="E2397" s="22" t="n"/>
      <c r="F2397" s="23" t="n"/>
      <c r="G2397" s="23" t="n"/>
      <c r="H2397" s="22" t="n"/>
      <c r="I2397" s="19" t="n"/>
      <c r="J2397" s="21" t="n"/>
      <c r="K2397" s="19" t="n"/>
      <c r="L2397" s="19" t="n"/>
      <c r="M2397" s="21" t="n"/>
      <c r="N2397" s="22" t="n"/>
      <c r="O2397" s="24">
        <f>IF(A2397&lt;&gt;"عهدة","",SUMIFS($G$8:$G$5007,$B$8:$B$5007,B2397,$A$8:$A$5007,"مصروف",$I$8:$I$5007,"&lt;&gt;مرفوض"))</f>
        <v/>
      </c>
      <c r="P2397" s="25">
        <f>IF(A2397&lt;&gt;"عهدة","",N(F2397)-O2397)</f>
        <v/>
      </c>
      <c r="Q2397" s="26">
        <f>IF(A2397="","",IF(A2397="عهدة",IF(N(F2397)=0,"⚠ أدخل قيمة العهدة",IF(P2397&lt;0,"⛔ عجز / زيادة مصروفات "&amp;TEXT(-P2397,"#,##0"),IF(COUNTIFS($B$8:$B$5007,B2397,$A$8:$A$5007,"مصروف",$I$8:$I$5007,"&lt;&gt;مرفوض",$K$8:$K$5007,"&lt;&gt;نعم")&gt;0,"⚠ "&amp;COUNTIFS($B$8:$B$5007,B2397,$A$8:$A$5007,"مصروف",$I$8:$I$5007,"&lt;&gt;مرفوض",$K$8:$K$5007,"&lt;&gt;نعم")&amp;" مصروف غير مسوى",IF(L2397="تمت التسوية",IF(P2397=0,"✔ متوازنة وتمت التسوية","✔ تمت التسوية – متبقي "&amp;TEXT(P2397,"#,##0")),IF(P2397&gt;0,"متبقي "&amp;TEXT(P2397,"#,##0"),"✔ متوازنة"))))),IF(R2397=0,"⚠ أضف سطر عهدة أولًا",IF(OR(C2397="",N(G2397)=0),"⚠ أكمل التاريخ والقيمة",IF(S2397="","⚠ التاريخ خارج السنة المالية",IF(H2397="","⚠ اختر بند الموازنة",IF(I2397="مرفوض","✖ مرفوض من المدير",IF(I2397&lt;&gt;"موافق","⏳ بانتظار موافقة المدير",IF(K2397&lt;&gt;"نعم","⚠ غير مسوى مع الحسابات","✔ معتمد ومسوى")))))))))</f>
        <v/>
      </c>
      <c r="R2397">
        <f>N(R2396)+IF(A2397="عهدة",1,0)</f>
        <v/>
      </c>
      <c r="S2397">
        <f>IF(C2397="","",IF(AND(C2397&gt;=DATE(2026,9,1),C2397&lt;=DATE(2027,8,31)),(YEAR(C2397)-2026)*12+MONTH(C2397)-8,""))</f>
        <v/>
      </c>
      <c r="T2397">
        <f>IF(AND(A2397="مصروف",R2397&gt;0,I2397="موافق",S2397&lt;&gt;"",H2397&lt;&gt;""),N(G2397),0)</f>
        <v/>
      </c>
    </row>
    <row r="2398">
      <c r="A2398" s="19" t="n"/>
      <c r="B2398" s="20">
        <f>IF(A2398="","",IF(R2398=0,"⚠ أضف سطر عهدة أولًا","BDR-"&amp;TEXT(R2398,"000")))</f>
        <v/>
      </c>
      <c r="C2398" s="21" t="n"/>
      <c r="D2398" s="20">
        <f>IF(C2398="","",IF(S2398="","خارج السنة المالية",INDEX(القوائم!$D$2:$D$13,S2398)))</f>
        <v/>
      </c>
      <c r="E2398" s="22" t="n"/>
      <c r="F2398" s="23" t="n"/>
      <c r="G2398" s="23" t="n"/>
      <c r="H2398" s="22" t="n"/>
      <c r="I2398" s="19" t="n"/>
      <c r="J2398" s="21" t="n"/>
      <c r="K2398" s="19" t="n"/>
      <c r="L2398" s="19" t="n"/>
      <c r="M2398" s="21" t="n"/>
      <c r="N2398" s="22" t="n"/>
      <c r="O2398" s="24">
        <f>IF(A2398&lt;&gt;"عهدة","",SUMIFS($G$8:$G$5007,$B$8:$B$5007,B2398,$A$8:$A$5007,"مصروف",$I$8:$I$5007,"&lt;&gt;مرفوض"))</f>
        <v/>
      </c>
      <c r="P2398" s="25">
        <f>IF(A2398&lt;&gt;"عهدة","",N(F2398)-O2398)</f>
        <v/>
      </c>
      <c r="Q2398" s="26">
        <f>IF(A2398="","",IF(A2398="عهدة",IF(N(F2398)=0,"⚠ أدخل قيمة العهدة",IF(P2398&lt;0,"⛔ عجز / زيادة مصروفات "&amp;TEXT(-P2398,"#,##0"),IF(COUNTIFS($B$8:$B$5007,B2398,$A$8:$A$5007,"مصروف",$I$8:$I$5007,"&lt;&gt;مرفوض",$K$8:$K$5007,"&lt;&gt;نعم")&gt;0,"⚠ "&amp;COUNTIFS($B$8:$B$5007,B2398,$A$8:$A$5007,"مصروف",$I$8:$I$5007,"&lt;&gt;مرفوض",$K$8:$K$5007,"&lt;&gt;نعم")&amp;" مصروف غير مسوى",IF(L2398="تمت التسوية",IF(P2398=0,"✔ متوازنة وتمت التسوية","✔ تمت التسوية – متبقي "&amp;TEXT(P2398,"#,##0")),IF(P2398&gt;0,"متبقي "&amp;TEXT(P2398,"#,##0"),"✔ متوازنة"))))),IF(R2398=0,"⚠ أضف سطر عهدة أولًا",IF(OR(C2398="",N(G2398)=0),"⚠ أكمل التاريخ والقيمة",IF(S2398="","⚠ التاريخ خارج السنة المالية",IF(H2398="","⚠ اختر بند الموازنة",IF(I2398="مرفوض","✖ مرفوض من المدير",IF(I2398&lt;&gt;"موافق","⏳ بانتظار موافقة المدير",IF(K2398&lt;&gt;"نعم","⚠ غير مسوى مع الحسابات","✔ معتمد ومسوى")))))))))</f>
        <v/>
      </c>
      <c r="R2398">
        <f>N(R2397)+IF(A2398="عهدة",1,0)</f>
        <v/>
      </c>
      <c r="S2398">
        <f>IF(C2398="","",IF(AND(C2398&gt;=DATE(2026,9,1),C2398&lt;=DATE(2027,8,31)),(YEAR(C2398)-2026)*12+MONTH(C2398)-8,""))</f>
        <v/>
      </c>
      <c r="T2398">
        <f>IF(AND(A2398="مصروف",R2398&gt;0,I2398="موافق",S2398&lt;&gt;"",H2398&lt;&gt;""),N(G2398),0)</f>
        <v/>
      </c>
    </row>
    <row r="2399">
      <c r="A2399" s="19" t="n"/>
      <c r="B2399" s="20">
        <f>IF(A2399="","",IF(R2399=0,"⚠ أضف سطر عهدة أولًا","BDR-"&amp;TEXT(R2399,"000")))</f>
        <v/>
      </c>
      <c r="C2399" s="21" t="n"/>
      <c r="D2399" s="20">
        <f>IF(C2399="","",IF(S2399="","خارج السنة المالية",INDEX(القوائم!$D$2:$D$13,S2399)))</f>
        <v/>
      </c>
      <c r="E2399" s="22" t="n"/>
      <c r="F2399" s="23" t="n"/>
      <c r="G2399" s="23" t="n"/>
      <c r="H2399" s="22" t="n"/>
      <c r="I2399" s="19" t="n"/>
      <c r="J2399" s="21" t="n"/>
      <c r="K2399" s="19" t="n"/>
      <c r="L2399" s="19" t="n"/>
      <c r="M2399" s="21" t="n"/>
      <c r="N2399" s="22" t="n"/>
      <c r="O2399" s="24">
        <f>IF(A2399&lt;&gt;"عهدة","",SUMIFS($G$8:$G$5007,$B$8:$B$5007,B2399,$A$8:$A$5007,"مصروف",$I$8:$I$5007,"&lt;&gt;مرفوض"))</f>
        <v/>
      </c>
      <c r="P2399" s="25">
        <f>IF(A2399&lt;&gt;"عهدة","",N(F2399)-O2399)</f>
        <v/>
      </c>
      <c r="Q2399" s="26">
        <f>IF(A2399="","",IF(A2399="عهدة",IF(N(F2399)=0,"⚠ أدخل قيمة العهدة",IF(P2399&lt;0,"⛔ عجز / زيادة مصروفات "&amp;TEXT(-P2399,"#,##0"),IF(COUNTIFS($B$8:$B$5007,B2399,$A$8:$A$5007,"مصروف",$I$8:$I$5007,"&lt;&gt;مرفوض",$K$8:$K$5007,"&lt;&gt;نعم")&gt;0,"⚠ "&amp;COUNTIFS($B$8:$B$5007,B2399,$A$8:$A$5007,"مصروف",$I$8:$I$5007,"&lt;&gt;مرفوض",$K$8:$K$5007,"&lt;&gt;نعم")&amp;" مصروف غير مسوى",IF(L2399="تمت التسوية",IF(P2399=0,"✔ متوازنة وتمت التسوية","✔ تمت التسوية – متبقي "&amp;TEXT(P2399,"#,##0")),IF(P2399&gt;0,"متبقي "&amp;TEXT(P2399,"#,##0"),"✔ متوازنة"))))),IF(R2399=0,"⚠ أضف سطر عهدة أولًا",IF(OR(C2399="",N(G2399)=0),"⚠ أكمل التاريخ والقيمة",IF(S2399="","⚠ التاريخ خارج السنة المالية",IF(H2399="","⚠ اختر بند الموازنة",IF(I2399="مرفوض","✖ مرفوض من المدير",IF(I2399&lt;&gt;"موافق","⏳ بانتظار موافقة المدير",IF(K2399&lt;&gt;"نعم","⚠ غير مسوى مع الحسابات","✔ معتمد ومسوى")))))))))</f>
        <v/>
      </c>
      <c r="R2399">
        <f>N(R2398)+IF(A2399="عهدة",1,0)</f>
        <v/>
      </c>
      <c r="S2399">
        <f>IF(C2399="","",IF(AND(C2399&gt;=DATE(2026,9,1),C2399&lt;=DATE(2027,8,31)),(YEAR(C2399)-2026)*12+MONTH(C2399)-8,""))</f>
        <v/>
      </c>
      <c r="T2399">
        <f>IF(AND(A2399="مصروف",R2399&gt;0,I2399="موافق",S2399&lt;&gt;"",H2399&lt;&gt;""),N(G2399),0)</f>
        <v/>
      </c>
    </row>
    <row r="2400">
      <c r="A2400" s="19" t="n"/>
      <c r="B2400" s="20">
        <f>IF(A2400="","",IF(R2400=0,"⚠ أضف سطر عهدة أولًا","BDR-"&amp;TEXT(R2400,"000")))</f>
        <v/>
      </c>
      <c r="C2400" s="21" t="n"/>
      <c r="D2400" s="20">
        <f>IF(C2400="","",IF(S2400="","خارج السنة المالية",INDEX(القوائم!$D$2:$D$13,S2400)))</f>
        <v/>
      </c>
      <c r="E2400" s="22" t="n"/>
      <c r="F2400" s="23" t="n"/>
      <c r="G2400" s="23" t="n"/>
      <c r="H2400" s="22" t="n"/>
      <c r="I2400" s="19" t="n"/>
      <c r="J2400" s="21" t="n"/>
      <c r="K2400" s="19" t="n"/>
      <c r="L2400" s="19" t="n"/>
      <c r="M2400" s="21" t="n"/>
      <c r="N2400" s="22" t="n"/>
      <c r="O2400" s="24">
        <f>IF(A2400&lt;&gt;"عهدة","",SUMIFS($G$8:$G$5007,$B$8:$B$5007,B2400,$A$8:$A$5007,"مصروف",$I$8:$I$5007,"&lt;&gt;مرفوض"))</f>
        <v/>
      </c>
      <c r="P2400" s="25">
        <f>IF(A2400&lt;&gt;"عهدة","",N(F2400)-O2400)</f>
        <v/>
      </c>
      <c r="Q2400" s="26">
        <f>IF(A2400="","",IF(A2400="عهدة",IF(N(F2400)=0,"⚠ أدخل قيمة العهدة",IF(P2400&lt;0,"⛔ عجز / زيادة مصروفات "&amp;TEXT(-P2400,"#,##0"),IF(COUNTIFS($B$8:$B$5007,B2400,$A$8:$A$5007,"مصروف",$I$8:$I$5007,"&lt;&gt;مرفوض",$K$8:$K$5007,"&lt;&gt;نعم")&gt;0,"⚠ "&amp;COUNTIFS($B$8:$B$5007,B2400,$A$8:$A$5007,"مصروف",$I$8:$I$5007,"&lt;&gt;مرفوض",$K$8:$K$5007,"&lt;&gt;نعم")&amp;" مصروف غير مسوى",IF(L2400="تمت التسوية",IF(P2400=0,"✔ متوازنة وتمت التسوية","✔ تمت التسوية – متبقي "&amp;TEXT(P2400,"#,##0")),IF(P2400&gt;0,"متبقي "&amp;TEXT(P2400,"#,##0"),"✔ متوازنة"))))),IF(R2400=0,"⚠ أضف سطر عهدة أولًا",IF(OR(C2400="",N(G2400)=0),"⚠ أكمل التاريخ والقيمة",IF(S2400="","⚠ التاريخ خارج السنة المالية",IF(H2400="","⚠ اختر بند الموازنة",IF(I2400="مرفوض","✖ مرفوض من المدير",IF(I2400&lt;&gt;"موافق","⏳ بانتظار موافقة المدير",IF(K2400&lt;&gt;"نعم","⚠ غير مسوى مع الحسابات","✔ معتمد ومسوى")))))))))</f>
        <v/>
      </c>
      <c r="R2400">
        <f>N(R2399)+IF(A2400="عهدة",1,0)</f>
        <v/>
      </c>
      <c r="S2400">
        <f>IF(C2400="","",IF(AND(C2400&gt;=DATE(2026,9,1),C2400&lt;=DATE(2027,8,31)),(YEAR(C2400)-2026)*12+MONTH(C2400)-8,""))</f>
        <v/>
      </c>
      <c r="T2400">
        <f>IF(AND(A2400="مصروف",R2400&gt;0,I2400="موافق",S2400&lt;&gt;"",H2400&lt;&gt;""),N(G2400),0)</f>
        <v/>
      </c>
    </row>
    <row r="2401">
      <c r="A2401" s="19" t="n"/>
      <c r="B2401" s="20">
        <f>IF(A2401="","",IF(R2401=0,"⚠ أضف سطر عهدة أولًا","BDR-"&amp;TEXT(R2401,"000")))</f>
        <v/>
      </c>
      <c r="C2401" s="21" t="n"/>
      <c r="D2401" s="20">
        <f>IF(C2401="","",IF(S2401="","خارج السنة المالية",INDEX(القوائم!$D$2:$D$13,S2401)))</f>
        <v/>
      </c>
      <c r="E2401" s="22" t="n"/>
      <c r="F2401" s="23" t="n"/>
      <c r="G2401" s="23" t="n"/>
      <c r="H2401" s="22" t="n"/>
      <c r="I2401" s="19" t="n"/>
      <c r="J2401" s="21" t="n"/>
      <c r="K2401" s="19" t="n"/>
      <c r="L2401" s="19" t="n"/>
      <c r="M2401" s="21" t="n"/>
      <c r="N2401" s="22" t="n"/>
      <c r="O2401" s="24">
        <f>IF(A2401&lt;&gt;"عهدة","",SUMIFS($G$8:$G$5007,$B$8:$B$5007,B2401,$A$8:$A$5007,"مصروف",$I$8:$I$5007,"&lt;&gt;مرفوض"))</f>
        <v/>
      </c>
      <c r="P2401" s="25">
        <f>IF(A2401&lt;&gt;"عهدة","",N(F2401)-O2401)</f>
        <v/>
      </c>
      <c r="Q2401" s="26">
        <f>IF(A2401="","",IF(A2401="عهدة",IF(N(F2401)=0,"⚠ أدخل قيمة العهدة",IF(P2401&lt;0,"⛔ عجز / زيادة مصروفات "&amp;TEXT(-P2401,"#,##0"),IF(COUNTIFS($B$8:$B$5007,B2401,$A$8:$A$5007,"مصروف",$I$8:$I$5007,"&lt;&gt;مرفوض",$K$8:$K$5007,"&lt;&gt;نعم")&gt;0,"⚠ "&amp;COUNTIFS($B$8:$B$5007,B2401,$A$8:$A$5007,"مصروف",$I$8:$I$5007,"&lt;&gt;مرفوض",$K$8:$K$5007,"&lt;&gt;نعم")&amp;" مصروف غير مسوى",IF(L2401="تمت التسوية",IF(P2401=0,"✔ متوازنة وتمت التسوية","✔ تمت التسوية – متبقي "&amp;TEXT(P2401,"#,##0")),IF(P2401&gt;0,"متبقي "&amp;TEXT(P2401,"#,##0"),"✔ متوازنة"))))),IF(R2401=0,"⚠ أضف سطر عهدة أولًا",IF(OR(C2401="",N(G2401)=0),"⚠ أكمل التاريخ والقيمة",IF(S2401="","⚠ التاريخ خارج السنة المالية",IF(H2401="","⚠ اختر بند الموازنة",IF(I2401="مرفوض","✖ مرفوض من المدير",IF(I2401&lt;&gt;"موافق","⏳ بانتظار موافقة المدير",IF(K2401&lt;&gt;"نعم","⚠ غير مسوى مع الحسابات","✔ معتمد ومسوى")))))))))</f>
        <v/>
      </c>
      <c r="R2401">
        <f>N(R2400)+IF(A2401="عهدة",1,0)</f>
        <v/>
      </c>
      <c r="S2401">
        <f>IF(C2401="","",IF(AND(C2401&gt;=DATE(2026,9,1),C2401&lt;=DATE(2027,8,31)),(YEAR(C2401)-2026)*12+MONTH(C2401)-8,""))</f>
        <v/>
      </c>
      <c r="T2401">
        <f>IF(AND(A2401="مصروف",R2401&gt;0,I2401="موافق",S2401&lt;&gt;"",H2401&lt;&gt;""),N(G2401),0)</f>
        <v/>
      </c>
    </row>
    <row r="2402">
      <c r="A2402" s="19" t="n"/>
      <c r="B2402" s="20">
        <f>IF(A2402="","",IF(R2402=0,"⚠ أضف سطر عهدة أولًا","BDR-"&amp;TEXT(R2402,"000")))</f>
        <v/>
      </c>
      <c r="C2402" s="21" t="n"/>
      <c r="D2402" s="20">
        <f>IF(C2402="","",IF(S2402="","خارج السنة المالية",INDEX(القوائم!$D$2:$D$13,S2402)))</f>
        <v/>
      </c>
      <c r="E2402" s="22" t="n"/>
      <c r="F2402" s="23" t="n"/>
      <c r="G2402" s="23" t="n"/>
      <c r="H2402" s="22" t="n"/>
      <c r="I2402" s="19" t="n"/>
      <c r="J2402" s="21" t="n"/>
      <c r="K2402" s="19" t="n"/>
      <c r="L2402" s="19" t="n"/>
      <c r="M2402" s="21" t="n"/>
      <c r="N2402" s="22" t="n"/>
      <c r="O2402" s="24">
        <f>IF(A2402&lt;&gt;"عهدة","",SUMIFS($G$8:$G$5007,$B$8:$B$5007,B2402,$A$8:$A$5007,"مصروف",$I$8:$I$5007,"&lt;&gt;مرفوض"))</f>
        <v/>
      </c>
      <c r="P2402" s="25">
        <f>IF(A2402&lt;&gt;"عهدة","",N(F2402)-O2402)</f>
        <v/>
      </c>
      <c r="Q2402" s="26">
        <f>IF(A2402="","",IF(A2402="عهدة",IF(N(F2402)=0,"⚠ أدخل قيمة العهدة",IF(P2402&lt;0,"⛔ عجز / زيادة مصروفات "&amp;TEXT(-P2402,"#,##0"),IF(COUNTIFS($B$8:$B$5007,B2402,$A$8:$A$5007,"مصروف",$I$8:$I$5007,"&lt;&gt;مرفوض",$K$8:$K$5007,"&lt;&gt;نعم")&gt;0,"⚠ "&amp;COUNTIFS($B$8:$B$5007,B2402,$A$8:$A$5007,"مصروف",$I$8:$I$5007,"&lt;&gt;مرفوض",$K$8:$K$5007,"&lt;&gt;نعم")&amp;" مصروف غير مسوى",IF(L2402="تمت التسوية",IF(P2402=0,"✔ متوازنة وتمت التسوية","✔ تمت التسوية – متبقي "&amp;TEXT(P2402,"#,##0")),IF(P2402&gt;0,"متبقي "&amp;TEXT(P2402,"#,##0"),"✔ متوازنة"))))),IF(R2402=0,"⚠ أضف سطر عهدة أولًا",IF(OR(C2402="",N(G2402)=0),"⚠ أكمل التاريخ والقيمة",IF(S2402="","⚠ التاريخ خارج السنة المالية",IF(H2402="","⚠ اختر بند الموازنة",IF(I2402="مرفوض","✖ مرفوض من المدير",IF(I2402&lt;&gt;"موافق","⏳ بانتظار موافقة المدير",IF(K2402&lt;&gt;"نعم","⚠ غير مسوى مع الحسابات","✔ معتمد ومسوى")))))))))</f>
        <v/>
      </c>
      <c r="R2402">
        <f>N(R2401)+IF(A2402="عهدة",1,0)</f>
        <v/>
      </c>
      <c r="S2402">
        <f>IF(C2402="","",IF(AND(C2402&gt;=DATE(2026,9,1),C2402&lt;=DATE(2027,8,31)),(YEAR(C2402)-2026)*12+MONTH(C2402)-8,""))</f>
        <v/>
      </c>
      <c r="T2402">
        <f>IF(AND(A2402="مصروف",R2402&gt;0,I2402="موافق",S2402&lt;&gt;"",H2402&lt;&gt;""),N(G2402),0)</f>
        <v/>
      </c>
    </row>
    <row r="2403">
      <c r="A2403" s="19" t="n"/>
      <c r="B2403" s="20">
        <f>IF(A2403="","",IF(R2403=0,"⚠ أضف سطر عهدة أولًا","BDR-"&amp;TEXT(R2403,"000")))</f>
        <v/>
      </c>
      <c r="C2403" s="21" t="n"/>
      <c r="D2403" s="20">
        <f>IF(C2403="","",IF(S2403="","خارج السنة المالية",INDEX(القوائم!$D$2:$D$13,S2403)))</f>
        <v/>
      </c>
      <c r="E2403" s="22" t="n"/>
      <c r="F2403" s="23" t="n"/>
      <c r="G2403" s="23" t="n"/>
      <c r="H2403" s="22" t="n"/>
      <c r="I2403" s="19" t="n"/>
      <c r="J2403" s="21" t="n"/>
      <c r="K2403" s="19" t="n"/>
      <c r="L2403" s="19" t="n"/>
      <c r="M2403" s="21" t="n"/>
      <c r="N2403" s="22" t="n"/>
      <c r="O2403" s="24">
        <f>IF(A2403&lt;&gt;"عهدة","",SUMIFS($G$8:$G$5007,$B$8:$B$5007,B2403,$A$8:$A$5007,"مصروف",$I$8:$I$5007,"&lt;&gt;مرفوض"))</f>
        <v/>
      </c>
      <c r="P2403" s="25">
        <f>IF(A2403&lt;&gt;"عهدة","",N(F2403)-O2403)</f>
        <v/>
      </c>
      <c r="Q2403" s="26">
        <f>IF(A2403="","",IF(A2403="عهدة",IF(N(F2403)=0,"⚠ أدخل قيمة العهدة",IF(P2403&lt;0,"⛔ عجز / زيادة مصروفات "&amp;TEXT(-P2403,"#,##0"),IF(COUNTIFS($B$8:$B$5007,B2403,$A$8:$A$5007,"مصروف",$I$8:$I$5007,"&lt;&gt;مرفوض",$K$8:$K$5007,"&lt;&gt;نعم")&gt;0,"⚠ "&amp;COUNTIFS($B$8:$B$5007,B2403,$A$8:$A$5007,"مصروف",$I$8:$I$5007,"&lt;&gt;مرفوض",$K$8:$K$5007,"&lt;&gt;نعم")&amp;" مصروف غير مسوى",IF(L2403="تمت التسوية",IF(P2403=0,"✔ متوازنة وتمت التسوية","✔ تمت التسوية – متبقي "&amp;TEXT(P2403,"#,##0")),IF(P2403&gt;0,"متبقي "&amp;TEXT(P2403,"#,##0"),"✔ متوازنة"))))),IF(R2403=0,"⚠ أضف سطر عهدة أولًا",IF(OR(C2403="",N(G2403)=0),"⚠ أكمل التاريخ والقيمة",IF(S2403="","⚠ التاريخ خارج السنة المالية",IF(H2403="","⚠ اختر بند الموازنة",IF(I2403="مرفوض","✖ مرفوض من المدير",IF(I2403&lt;&gt;"موافق","⏳ بانتظار موافقة المدير",IF(K2403&lt;&gt;"نعم","⚠ غير مسوى مع الحسابات","✔ معتمد ومسوى")))))))))</f>
        <v/>
      </c>
      <c r="R2403">
        <f>N(R2402)+IF(A2403="عهدة",1,0)</f>
        <v/>
      </c>
      <c r="S2403">
        <f>IF(C2403="","",IF(AND(C2403&gt;=DATE(2026,9,1),C2403&lt;=DATE(2027,8,31)),(YEAR(C2403)-2026)*12+MONTH(C2403)-8,""))</f>
        <v/>
      </c>
      <c r="T2403">
        <f>IF(AND(A2403="مصروف",R2403&gt;0,I2403="موافق",S2403&lt;&gt;"",H2403&lt;&gt;""),N(G2403),0)</f>
        <v/>
      </c>
    </row>
    <row r="2404">
      <c r="A2404" s="19" t="n"/>
      <c r="B2404" s="20">
        <f>IF(A2404="","",IF(R2404=0,"⚠ أضف سطر عهدة أولًا","BDR-"&amp;TEXT(R2404,"000")))</f>
        <v/>
      </c>
      <c r="C2404" s="21" t="n"/>
      <c r="D2404" s="20">
        <f>IF(C2404="","",IF(S2404="","خارج السنة المالية",INDEX(القوائم!$D$2:$D$13,S2404)))</f>
        <v/>
      </c>
      <c r="E2404" s="22" t="n"/>
      <c r="F2404" s="23" t="n"/>
      <c r="G2404" s="23" t="n"/>
      <c r="H2404" s="22" t="n"/>
      <c r="I2404" s="19" t="n"/>
      <c r="J2404" s="21" t="n"/>
      <c r="K2404" s="19" t="n"/>
      <c r="L2404" s="19" t="n"/>
      <c r="M2404" s="21" t="n"/>
      <c r="N2404" s="22" t="n"/>
      <c r="O2404" s="24">
        <f>IF(A2404&lt;&gt;"عهدة","",SUMIFS($G$8:$G$5007,$B$8:$B$5007,B2404,$A$8:$A$5007,"مصروف",$I$8:$I$5007,"&lt;&gt;مرفوض"))</f>
        <v/>
      </c>
      <c r="P2404" s="25">
        <f>IF(A2404&lt;&gt;"عهدة","",N(F2404)-O2404)</f>
        <v/>
      </c>
      <c r="Q2404" s="26">
        <f>IF(A2404="","",IF(A2404="عهدة",IF(N(F2404)=0,"⚠ أدخل قيمة العهدة",IF(P2404&lt;0,"⛔ عجز / زيادة مصروفات "&amp;TEXT(-P2404,"#,##0"),IF(COUNTIFS($B$8:$B$5007,B2404,$A$8:$A$5007,"مصروف",$I$8:$I$5007,"&lt;&gt;مرفوض",$K$8:$K$5007,"&lt;&gt;نعم")&gt;0,"⚠ "&amp;COUNTIFS($B$8:$B$5007,B2404,$A$8:$A$5007,"مصروف",$I$8:$I$5007,"&lt;&gt;مرفوض",$K$8:$K$5007,"&lt;&gt;نعم")&amp;" مصروف غير مسوى",IF(L2404="تمت التسوية",IF(P2404=0,"✔ متوازنة وتمت التسوية","✔ تمت التسوية – متبقي "&amp;TEXT(P2404,"#,##0")),IF(P2404&gt;0,"متبقي "&amp;TEXT(P2404,"#,##0"),"✔ متوازنة"))))),IF(R2404=0,"⚠ أضف سطر عهدة أولًا",IF(OR(C2404="",N(G2404)=0),"⚠ أكمل التاريخ والقيمة",IF(S2404="","⚠ التاريخ خارج السنة المالية",IF(H2404="","⚠ اختر بند الموازنة",IF(I2404="مرفوض","✖ مرفوض من المدير",IF(I2404&lt;&gt;"موافق","⏳ بانتظار موافقة المدير",IF(K2404&lt;&gt;"نعم","⚠ غير مسوى مع الحسابات","✔ معتمد ومسوى")))))))))</f>
        <v/>
      </c>
      <c r="R2404">
        <f>N(R2403)+IF(A2404="عهدة",1,0)</f>
        <v/>
      </c>
      <c r="S2404">
        <f>IF(C2404="","",IF(AND(C2404&gt;=DATE(2026,9,1),C2404&lt;=DATE(2027,8,31)),(YEAR(C2404)-2026)*12+MONTH(C2404)-8,""))</f>
        <v/>
      </c>
      <c r="T2404">
        <f>IF(AND(A2404="مصروف",R2404&gt;0,I2404="موافق",S2404&lt;&gt;"",H2404&lt;&gt;""),N(G2404),0)</f>
        <v/>
      </c>
    </row>
    <row r="2405">
      <c r="A2405" s="19" t="n"/>
      <c r="B2405" s="20">
        <f>IF(A2405="","",IF(R2405=0,"⚠ أضف سطر عهدة أولًا","BDR-"&amp;TEXT(R2405,"000")))</f>
        <v/>
      </c>
      <c r="C2405" s="21" t="n"/>
      <c r="D2405" s="20">
        <f>IF(C2405="","",IF(S2405="","خارج السنة المالية",INDEX(القوائم!$D$2:$D$13,S2405)))</f>
        <v/>
      </c>
      <c r="E2405" s="22" t="n"/>
      <c r="F2405" s="23" t="n"/>
      <c r="G2405" s="23" t="n"/>
      <c r="H2405" s="22" t="n"/>
      <c r="I2405" s="19" t="n"/>
      <c r="J2405" s="21" t="n"/>
      <c r="K2405" s="19" t="n"/>
      <c r="L2405" s="19" t="n"/>
      <c r="M2405" s="21" t="n"/>
      <c r="N2405" s="22" t="n"/>
      <c r="O2405" s="24">
        <f>IF(A2405&lt;&gt;"عهدة","",SUMIFS($G$8:$G$5007,$B$8:$B$5007,B2405,$A$8:$A$5007,"مصروف",$I$8:$I$5007,"&lt;&gt;مرفوض"))</f>
        <v/>
      </c>
      <c r="P2405" s="25">
        <f>IF(A2405&lt;&gt;"عهدة","",N(F2405)-O2405)</f>
        <v/>
      </c>
      <c r="Q2405" s="26">
        <f>IF(A2405="","",IF(A2405="عهدة",IF(N(F2405)=0,"⚠ أدخل قيمة العهدة",IF(P2405&lt;0,"⛔ عجز / زيادة مصروفات "&amp;TEXT(-P2405,"#,##0"),IF(COUNTIFS($B$8:$B$5007,B2405,$A$8:$A$5007,"مصروف",$I$8:$I$5007,"&lt;&gt;مرفوض",$K$8:$K$5007,"&lt;&gt;نعم")&gt;0,"⚠ "&amp;COUNTIFS($B$8:$B$5007,B2405,$A$8:$A$5007,"مصروف",$I$8:$I$5007,"&lt;&gt;مرفوض",$K$8:$K$5007,"&lt;&gt;نعم")&amp;" مصروف غير مسوى",IF(L2405="تمت التسوية",IF(P2405=0,"✔ متوازنة وتمت التسوية","✔ تمت التسوية – متبقي "&amp;TEXT(P2405,"#,##0")),IF(P2405&gt;0,"متبقي "&amp;TEXT(P2405,"#,##0"),"✔ متوازنة"))))),IF(R2405=0,"⚠ أضف سطر عهدة أولًا",IF(OR(C2405="",N(G2405)=0),"⚠ أكمل التاريخ والقيمة",IF(S2405="","⚠ التاريخ خارج السنة المالية",IF(H2405="","⚠ اختر بند الموازنة",IF(I2405="مرفوض","✖ مرفوض من المدير",IF(I2405&lt;&gt;"موافق","⏳ بانتظار موافقة المدير",IF(K2405&lt;&gt;"نعم","⚠ غير مسوى مع الحسابات","✔ معتمد ومسوى")))))))))</f>
        <v/>
      </c>
      <c r="R2405">
        <f>N(R2404)+IF(A2405="عهدة",1,0)</f>
        <v/>
      </c>
      <c r="S2405">
        <f>IF(C2405="","",IF(AND(C2405&gt;=DATE(2026,9,1),C2405&lt;=DATE(2027,8,31)),(YEAR(C2405)-2026)*12+MONTH(C2405)-8,""))</f>
        <v/>
      </c>
      <c r="T2405">
        <f>IF(AND(A2405="مصروف",R2405&gt;0,I2405="موافق",S2405&lt;&gt;"",H2405&lt;&gt;""),N(G2405),0)</f>
        <v/>
      </c>
    </row>
    <row r="2406">
      <c r="A2406" s="19" t="n"/>
      <c r="B2406" s="20">
        <f>IF(A2406="","",IF(R2406=0,"⚠ أضف سطر عهدة أولًا","BDR-"&amp;TEXT(R2406,"000")))</f>
        <v/>
      </c>
      <c r="C2406" s="21" t="n"/>
      <c r="D2406" s="20">
        <f>IF(C2406="","",IF(S2406="","خارج السنة المالية",INDEX(القوائم!$D$2:$D$13,S2406)))</f>
        <v/>
      </c>
      <c r="E2406" s="22" t="n"/>
      <c r="F2406" s="23" t="n"/>
      <c r="G2406" s="23" t="n"/>
      <c r="H2406" s="22" t="n"/>
      <c r="I2406" s="19" t="n"/>
      <c r="J2406" s="21" t="n"/>
      <c r="K2406" s="19" t="n"/>
      <c r="L2406" s="19" t="n"/>
      <c r="M2406" s="21" t="n"/>
      <c r="N2406" s="22" t="n"/>
      <c r="O2406" s="24">
        <f>IF(A2406&lt;&gt;"عهدة","",SUMIFS($G$8:$G$5007,$B$8:$B$5007,B2406,$A$8:$A$5007,"مصروف",$I$8:$I$5007,"&lt;&gt;مرفوض"))</f>
        <v/>
      </c>
      <c r="P2406" s="25">
        <f>IF(A2406&lt;&gt;"عهدة","",N(F2406)-O2406)</f>
        <v/>
      </c>
      <c r="Q2406" s="26">
        <f>IF(A2406="","",IF(A2406="عهدة",IF(N(F2406)=0,"⚠ أدخل قيمة العهدة",IF(P2406&lt;0,"⛔ عجز / زيادة مصروفات "&amp;TEXT(-P2406,"#,##0"),IF(COUNTIFS($B$8:$B$5007,B2406,$A$8:$A$5007,"مصروف",$I$8:$I$5007,"&lt;&gt;مرفوض",$K$8:$K$5007,"&lt;&gt;نعم")&gt;0,"⚠ "&amp;COUNTIFS($B$8:$B$5007,B2406,$A$8:$A$5007,"مصروف",$I$8:$I$5007,"&lt;&gt;مرفوض",$K$8:$K$5007,"&lt;&gt;نعم")&amp;" مصروف غير مسوى",IF(L2406="تمت التسوية",IF(P2406=0,"✔ متوازنة وتمت التسوية","✔ تمت التسوية – متبقي "&amp;TEXT(P2406,"#,##0")),IF(P2406&gt;0,"متبقي "&amp;TEXT(P2406,"#,##0"),"✔ متوازنة"))))),IF(R2406=0,"⚠ أضف سطر عهدة أولًا",IF(OR(C2406="",N(G2406)=0),"⚠ أكمل التاريخ والقيمة",IF(S2406="","⚠ التاريخ خارج السنة المالية",IF(H2406="","⚠ اختر بند الموازنة",IF(I2406="مرفوض","✖ مرفوض من المدير",IF(I2406&lt;&gt;"موافق","⏳ بانتظار موافقة المدير",IF(K2406&lt;&gt;"نعم","⚠ غير مسوى مع الحسابات","✔ معتمد ومسوى")))))))))</f>
        <v/>
      </c>
      <c r="R2406">
        <f>N(R2405)+IF(A2406="عهدة",1,0)</f>
        <v/>
      </c>
      <c r="S2406">
        <f>IF(C2406="","",IF(AND(C2406&gt;=DATE(2026,9,1),C2406&lt;=DATE(2027,8,31)),(YEAR(C2406)-2026)*12+MONTH(C2406)-8,""))</f>
        <v/>
      </c>
      <c r="T2406">
        <f>IF(AND(A2406="مصروف",R2406&gt;0,I2406="موافق",S2406&lt;&gt;"",H2406&lt;&gt;""),N(G2406),0)</f>
        <v/>
      </c>
    </row>
    <row r="2407">
      <c r="A2407" s="19" t="n"/>
      <c r="B2407" s="20">
        <f>IF(A2407="","",IF(R2407=0,"⚠ أضف سطر عهدة أولًا","BDR-"&amp;TEXT(R2407,"000")))</f>
        <v/>
      </c>
      <c r="C2407" s="21" t="n"/>
      <c r="D2407" s="20">
        <f>IF(C2407="","",IF(S2407="","خارج السنة المالية",INDEX(القوائم!$D$2:$D$13,S2407)))</f>
        <v/>
      </c>
      <c r="E2407" s="22" t="n"/>
      <c r="F2407" s="23" t="n"/>
      <c r="G2407" s="23" t="n"/>
      <c r="H2407" s="22" t="n"/>
      <c r="I2407" s="19" t="n"/>
      <c r="J2407" s="21" t="n"/>
      <c r="K2407" s="19" t="n"/>
      <c r="L2407" s="19" t="n"/>
      <c r="M2407" s="21" t="n"/>
      <c r="N2407" s="22" t="n"/>
      <c r="O2407" s="24">
        <f>IF(A2407&lt;&gt;"عهدة","",SUMIFS($G$8:$G$5007,$B$8:$B$5007,B2407,$A$8:$A$5007,"مصروف",$I$8:$I$5007,"&lt;&gt;مرفوض"))</f>
        <v/>
      </c>
      <c r="P2407" s="25">
        <f>IF(A2407&lt;&gt;"عهدة","",N(F2407)-O2407)</f>
        <v/>
      </c>
      <c r="Q2407" s="26">
        <f>IF(A2407="","",IF(A2407="عهدة",IF(N(F2407)=0,"⚠ أدخل قيمة العهدة",IF(P2407&lt;0,"⛔ عجز / زيادة مصروفات "&amp;TEXT(-P2407,"#,##0"),IF(COUNTIFS($B$8:$B$5007,B2407,$A$8:$A$5007,"مصروف",$I$8:$I$5007,"&lt;&gt;مرفوض",$K$8:$K$5007,"&lt;&gt;نعم")&gt;0,"⚠ "&amp;COUNTIFS($B$8:$B$5007,B2407,$A$8:$A$5007,"مصروف",$I$8:$I$5007,"&lt;&gt;مرفوض",$K$8:$K$5007,"&lt;&gt;نعم")&amp;" مصروف غير مسوى",IF(L2407="تمت التسوية",IF(P2407=0,"✔ متوازنة وتمت التسوية","✔ تمت التسوية – متبقي "&amp;TEXT(P2407,"#,##0")),IF(P2407&gt;0,"متبقي "&amp;TEXT(P2407,"#,##0"),"✔ متوازنة"))))),IF(R2407=0,"⚠ أضف سطر عهدة أولًا",IF(OR(C2407="",N(G2407)=0),"⚠ أكمل التاريخ والقيمة",IF(S2407="","⚠ التاريخ خارج السنة المالية",IF(H2407="","⚠ اختر بند الموازنة",IF(I2407="مرفوض","✖ مرفوض من المدير",IF(I2407&lt;&gt;"موافق","⏳ بانتظار موافقة المدير",IF(K2407&lt;&gt;"نعم","⚠ غير مسوى مع الحسابات","✔ معتمد ومسوى")))))))))</f>
        <v/>
      </c>
      <c r="R2407">
        <f>N(R2406)+IF(A2407="عهدة",1,0)</f>
        <v/>
      </c>
      <c r="S2407">
        <f>IF(C2407="","",IF(AND(C2407&gt;=DATE(2026,9,1),C2407&lt;=DATE(2027,8,31)),(YEAR(C2407)-2026)*12+MONTH(C2407)-8,""))</f>
        <v/>
      </c>
      <c r="T2407">
        <f>IF(AND(A2407="مصروف",R2407&gt;0,I2407="موافق",S2407&lt;&gt;"",H2407&lt;&gt;""),N(G2407),0)</f>
        <v/>
      </c>
    </row>
    <row r="2408">
      <c r="A2408" s="19" t="n"/>
      <c r="B2408" s="20">
        <f>IF(A2408="","",IF(R2408=0,"⚠ أضف سطر عهدة أولًا","BDR-"&amp;TEXT(R2408,"000")))</f>
        <v/>
      </c>
      <c r="C2408" s="21" t="n"/>
      <c r="D2408" s="20">
        <f>IF(C2408="","",IF(S2408="","خارج السنة المالية",INDEX(القوائم!$D$2:$D$13,S2408)))</f>
        <v/>
      </c>
      <c r="E2408" s="22" t="n"/>
      <c r="F2408" s="23" t="n"/>
      <c r="G2408" s="23" t="n"/>
      <c r="H2408" s="22" t="n"/>
      <c r="I2408" s="19" t="n"/>
      <c r="J2408" s="21" t="n"/>
      <c r="K2408" s="19" t="n"/>
      <c r="L2408" s="19" t="n"/>
      <c r="M2408" s="21" t="n"/>
      <c r="N2408" s="22" t="n"/>
      <c r="O2408" s="24">
        <f>IF(A2408&lt;&gt;"عهدة","",SUMIFS($G$8:$G$5007,$B$8:$B$5007,B2408,$A$8:$A$5007,"مصروف",$I$8:$I$5007,"&lt;&gt;مرفوض"))</f>
        <v/>
      </c>
      <c r="P2408" s="25">
        <f>IF(A2408&lt;&gt;"عهدة","",N(F2408)-O2408)</f>
        <v/>
      </c>
      <c r="Q2408" s="26">
        <f>IF(A2408="","",IF(A2408="عهدة",IF(N(F2408)=0,"⚠ أدخل قيمة العهدة",IF(P2408&lt;0,"⛔ عجز / زيادة مصروفات "&amp;TEXT(-P2408,"#,##0"),IF(COUNTIFS($B$8:$B$5007,B2408,$A$8:$A$5007,"مصروف",$I$8:$I$5007,"&lt;&gt;مرفوض",$K$8:$K$5007,"&lt;&gt;نعم")&gt;0,"⚠ "&amp;COUNTIFS($B$8:$B$5007,B2408,$A$8:$A$5007,"مصروف",$I$8:$I$5007,"&lt;&gt;مرفوض",$K$8:$K$5007,"&lt;&gt;نعم")&amp;" مصروف غير مسوى",IF(L2408="تمت التسوية",IF(P2408=0,"✔ متوازنة وتمت التسوية","✔ تمت التسوية – متبقي "&amp;TEXT(P2408,"#,##0")),IF(P2408&gt;0,"متبقي "&amp;TEXT(P2408,"#,##0"),"✔ متوازنة"))))),IF(R2408=0,"⚠ أضف سطر عهدة أولًا",IF(OR(C2408="",N(G2408)=0),"⚠ أكمل التاريخ والقيمة",IF(S2408="","⚠ التاريخ خارج السنة المالية",IF(H2408="","⚠ اختر بند الموازنة",IF(I2408="مرفوض","✖ مرفوض من المدير",IF(I2408&lt;&gt;"موافق","⏳ بانتظار موافقة المدير",IF(K2408&lt;&gt;"نعم","⚠ غير مسوى مع الحسابات","✔ معتمد ومسوى")))))))))</f>
        <v/>
      </c>
      <c r="R2408">
        <f>N(R2407)+IF(A2408="عهدة",1,0)</f>
        <v/>
      </c>
      <c r="S2408">
        <f>IF(C2408="","",IF(AND(C2408&gt;=DATE(2026,9,1),C2408&lt;=DATE(2027,8,31)),(YEAR(C2408)-2026)*12+MONTH(C2408)-8,""))</f>
        <v/>
      </c>
      <c r="T2408">
        <f>IF(AND(A2408="مصروف",R2408&gt;0,I2408="موافق",S2408&lt;&gt;"",H2408&lt;&gt;""),N(G2408),0)</f>
        <v/>
      </c>
    </row>
    <row r="2409">
      <c r="A2409" s="19" t="n"/>
      <c r="B2409" s="20">
        <f>IF(A2409="","",IF(R2409=0,"⚠ أضف سطر عهدة أولًا","BDR-"&amp;TEXT(R2409,"000")))</f>
        <v/>
      </c>
      <c r="C2409" s="21" t="n"/>
      <c r="D2409" s="20">
        <f>IF(C2409="","",IF(S2409="","خارج السنة المالية",INDEX(القوائم!$D$2:$D$13,S2409)))</f>
        <v/>
      </c>
      <c r="E2409" s="22" t="n"/>
      <c r="F2409" s="23" t="n"/>
      <c r="G2409" s="23" t="n"/>
      <c r="H2409" s="22" t="n"/>
      <c r="I2409" s="19" t="n"/>
      <c r="J2409" s="21" t="n"/>
      <c r="K2409" s="19" t="n"/>
      <c r="L2409" s="19" t="n"/>
      <c r="M2409" s="21" t="n"/>
      <c r="N2409" s="22" t="n"/>
      <c r="O2409" s="24">
        <f>IF(A2409&lt;&gt;"عهدة","",SUMIFS($G$8:$G$5007,$B$8:$B$5007,B2409,$A$8:$A$5007,"مصروف",$I$8:$I$5007,"&lt;&gt;مرفوض"))</f>
        <v/>
      </c>
      <c r="P2409" s="25">
        <f>IF(A2409&lt;&gt;"عهدة","",N(F2409)-O2409)</f>
        <v/>
      </c>
      <c r="Q2409" s="26">
        <f>IF(A2409="","",IF(A2409="عهدة",IF(N(F2409)=0,"⚠ أدخل قيمة العهدة",IF(P2409&lt;0,"⛔ عجز / زيادة مصروفات "&amp;TEXT(-P2409,"#,##0"),IF(COUNTIFS($B$8:$B$5007,B2409,$A$8:$A$5007,"مصروف",$I$8:$I$5007,"&lt;&gt;مرفوض",$K$8:$K$5007,"&lt;&gt;نعم")&gt;0,"⚠ "&amp;COUNTIFS($B$8:$B$5007,B2409,$A$8:$A$5007,"مصروف",$I$8:$I$5007,"&lt;&gt;مرفوض",$K$8:$K$5007,"&lt;&gt;نعم")&amp;" مصروف غير مسوى",IF(L2409="تمت التسوية",IF(P2409=0,"✔ متوازنة وتمت التسوية","✔ تمت التسوية – متبقي "&amp;TEXT(P2409,"#,##0")),IF(P2409&gt;0,"متبقي "&amp;TEXT(P2409,"#,##0"),"✔ متوازنة"))))),IF(R2409=0,"⚠ أضف سطر عهدة أولًا",IF(OR(C2409="",N(G2409)=0),"⚠ أكمل التاريخ والقيمة",IF(S2409="","⚠ التاريخ خارج السنة المالية",IF(H2409="","⚠ اختر بند الموازنة",IF(I2409="مرفوض","✖ مرفوض من المدير",IF(I2409&lt;&gt;"موافق","⏳ بانتظار موافقة المدير",IF(K2409&lt;&gt;"نعم","⚠ غير مسوى مع الحسابات","✔ معتمد ومسوى")))))))))</f>
        <v/>
      </c>
      <c r="R2409">
        <f>N(R2408)+IF(A2409="عهدة",1,0)</f>
        <v/>
      </c>
      <c r="S2409">
        <f>IF(C2409="","",IF(AND(C2409&gt;=DATE(2026,9,1),C2409&lt;=DATE(2027,8,31)),(YEAR(C2409)-2026)*12+MONTH(C2409)-8,""))</f>
        <v/>
      </c>
      <c r="T2409">
        <f>IF(AND(A2409="مصروف",R2409&gt;0,I2409="موافق",S2409&lt;&gt;"",H2409&lt;&gt;""),N(G2409),0)</f>
        <v/>
      </c>
    </row>
    <row r="2410">
      <c r="A2410" s="19" t="n"/>
      <c r="B2410" s="20">
        <f>IF(A2410="","",IF(R2410=0,"⚠ أضف سطر عهدة أولًا","BDR-"&amp;TEXT(R2410,"000")))</f>
        <v/>
      </c>
      <c r="C2410" s="21" t="n"/>
      <c r="D2410" s="20">
        <f>IF(C2410="","",IF(S2410="","خارج السنة المالية",INDEX(القوائم!$D$2:$D$13,S2410)))</f>
        <v/>
      </c>
      <c r="E2410" s="22" t="n"/>
      <c r="F2410" s="23" t="n"/>
      <c r="G2410" s="23" t="n"/>
      <c r="H2410" s="22" t="n"/>
      <c r="I2410" s="19" t="n"/>
      <c r="J2410" s="21" t="n"/>
      <c r="K2410" s="19" t="n"/>
      <c r="L2410" s="19" t="n"/>
      <c r="M2410" s="21" t="n"/>
      <c r="N2410" s="22" t="n"/>
      <c r="O2410" s="24">
        <f>IF(A2410&lt;&gt;"عهدة","",SUMIFS($G$8:$G$5007,$B$8:$B$5007,B2410,$A$8:$A$5007,"مصروف",$I$8:$I$5007,"&lt;&gt;مرفوض"))</f>
        <v/>
      </c>
      <c r="P2410" s="25">
        <f>IF(A2410&lt;&gt;"عهدة","",N(F2410)-O2410)</f>
        <v/>
      </c>
      <c r="Q2410" s="26">
        <f>IF(A2410="","",IF(A2410="عهدة",IF(N(F2410)=0,"⚠ أدخل قيمة العهدة",IF(P2410&lt;0,"⛔ عجز / زيادة مصروفات "&amp;TEXT(-P2410,"#,##0"),IF(COUNTIFS($B$8:$B$5007,B2410,$A$8:$A$5007,"مصروف",$I$8:$I$5007,"&lt;&gt;مرفوض",$K$8:$K$5007,"&lt;&gt;نعم")&gt;0,"⚠ "&amp;COUNTIFS($B$8:$B$5007,B2410,$A$8:$A$5007,"مصروف",$I$8:$I$5007,"&lt;&gt;مرفوض",$K$8:$K$5007,"&lt;&gt;نعم")&amp;" مصروف غير مسوى",IF(L2410="تمت التسوية",IF(P2410=0,"✔ متوازنة وتمت التسوية","✔ تمت التسوية – متبقي "&amp;TEXT(P2410,"#,##0")),IF(P2410&gt;0,"متبقي "&amp;TEXT(P2410,"#,##0"),"✔ متوازنة"))))),IF(R2410=0,"⚠ أضف سطر عهدة أولًا",IF(OR(C2410="",N(G2410)=0),"⚠ أكمل التاريخ والقيمة",IF(S2410="","⚠ التاريخ خارج السنة المالية",IF(H2410="","⚠ اختر بند الموازنة",IF(I2410="مرفوض","✖ مرفوض من المدير",IF(I2410&lt;&gt;"موافق","⏳ بانتظار موافقة المدير",IF(K2410&lt;&gt;"نعم","⚠ غير مسوى مع الحسابات","✔ معتمد ومسوى")))))))))</f>
        <v/>
      </c>
      <c r="R2410">
        <f>N(R2409)+IF(A2410="عهدة",1,0)</f>
        <v/>
      </c>
      <c r="S2410">
        <f>IF(C2410="","",IF(AND(C2410&gt;=DATE(2026,9,1),C2410&lt;=DATE(2027,8,31)),(YEAR(C2410)-2026)*12+MONTH(C2410)-8,""))</f>
        <v/>
      </c>
      <c r="T2410">
        <f>IF(AND(A2410="مصروف",R2410&gt;0,I2410="موافق",S2410&lt;&gt;"",H2410&lt;&gt;""),N(G2410),0)</f>
        <v/>
      </c>
    </row>
    <row r="2411">
      <c r="A2411" s="19" t="n"/>
      <c r="B2411" s="20">
        <f>IF(A2411="","",IF(R2411=0,"⚠ أضف سطر عهدة أولًا","BDR-"&amp;TEXT(R2411,"000")))</f>
        <v/>
      </c>
      <c r="C2411" s="21" t="n"/>
      <c r="D2411" s="20">
        <f>IF(C2411="","",IF(S2411="","خارج السنة المالية",INDEX(القوائم!$D$2:$D$13,S2411)))</f>
        <v/>
      </c>
      <c r="E2411" s="22" t="n"/>
      <c r="F2411" s="23" t="n"/>
      <c r="G2411" s="23" t="n"/>
      <c r="H2411" s="22" t="n"/>
      <c r="I2411" s="19" t="n"/>
      <c r="J2411" s="21" t="n"/>
      <c r="K2411" s="19" t="n"/>
      <c r="L2411" s="19" t="n"/>
      <c r="M2411" s="21" t="n"/>
      <c r="N2411" s="22" t="n"/>
      <c r="O2411" s="24">
        <f>IF(A2411&lt;&gt;"عهدة","",SUMIFS($G$8:$G$5007,$B$8:$B$5007,B2411,$A$8:$A$5007,"مصروف",$I$8:$I$5007,"&lt;&gt;مرفوض"))</f>
        <v/>
      </c>
      <c r="P2411" s="25">
        <f>IF(A2411&lt;&gt;"عهدة","",N(F2411)-O2411)</f>
        <v/>
      </c>
      <c r="Q2411" s="26">
        <f>IF(A2411="","",IF(A2411="عهدة",IF(N(F2411)=0,"⚠ أدخل قيمة العهدة",IF(P2411&lt;0,"⛔ عجز / زيادة مصروفات "&amp;TEXT(-P2411,"#,##0"),IF(COUNTIFS($B$8:$B$5007,B2411,$A$8:$A$5007,"مصروف",$I$8:$I$5007,"&lt;&gt;مرفوض",$K$8:$K$5007,"&lt;&gt;نعم")&gt;0,"⚠ "&amp;COUNTIFS($B$8:$B$5007,B2411,$A$8:$A$5007,"مصروف",$I$8:$I$5007,"&lt;&gt;مرفوض",$K$8:$K$5007,"&lt;&gt;نعم")&amp;" مصروف غير مسوى",IF(L2411="تمت التسوية",IF(P2411=0,"✔ متوازنة وتمت التسوية","✔ تمت التسوية – متبقي "&amp;TEXT(P2411,"#,##0")),IF(P2411&gt;0,"متبقي "&amp;TEXT(P2411,"#,##0"),"✔ متوازنة"))))),IF(R2411=0,"⚠ أضف سطر عهدة أولًا",IF(OR(C2411="",N(G2411)=0),"⚠ أكمل التاريخ والقيمة",IF(S2411="","⚠ التاريخ خارج السنة المالية",IF(H2411="","⚠ اختر بند الموازنة",IF(I2411="مرفوض","✖ مرفوض من المدير",IF(I2411&lt;&gt;"موافق","⏳ بانتظار موافقة المدير",IF(K2411&lt;&gt;"نعم","⚠ غير مسوى مع الحسابات","✔ معتمد ومسوى")))))))))</f>
        <v/>
      </c>
      <c r="R2411">
        <f>N(R2410)+IF(A2411="عهدة",1,0)</f>
        <v/>
      </c>
      <c r="S2411">
        <f>IF(C2411="","",IF(AND(C2411&gt;=DATE(2026,9,1),C2411&lt;=DATE(2027,8,31)),(YEAR(C2411)-2026)*12+MONTH(C2411)-8,""))</f>
        <v/>
      </c>
      <c r="T2411">
        <f>IF(AND(A2411="مصروف",R2411&gt;0,I2411="موافق",S2411&lt;&gt;"",H2411&lt;&gt;""),N(G2411),0)</f>
        <v/>
      </c>
    </row>
    <row r="2412">
      <c r="A2412" s="19" t="n"/>
      <c r="B2412" s="20">
        <f>IF(A2412="","",IF(R2412=0,"⚠ أضف سطر عهدة أولًا","BDR-"&amp;TEXT(R2412,"000")))</f>
        <v/>
      </c>
      <c r="C2412" s="21" t="n"/>
      <c r="D2412" s="20">
        <f>IF(C2412="","",IF(S2412="","خارج السنة المالية",INDEX(القوائم!$D$2:$D$13,S2412)))</f>
        <v/>
      </c>
      <c r="E2412" s="22" t="n"/>
      <c r="F2412" s="23" t="n"/>
      <c r="G2412" s="23" t="n"/>
      <c r="H2412" s="22" t="n"/>
      <c r="I2412" s="19" t="n"/>
      <c r="J2412" s="21" t="n"/>
      <c r="K2412" s="19" t="n"/>
      <c r="L2412" s="19" t="n"/>
      <c r="M2412" s="21" t="n"/>
      <c r="N2412" s="22" t="n"/>
      <c r="O2412" s="24">
        <f>IF(A2412&lt;&gt;"عهدة","",SUMIFS($G$8:$G$5007,$B$8:$B$5007,B2412,$A$8:$A$5007,"مصروف",$I$8:$I$5007,"&lt;&gt;مرفوض"))</f>
        <v/>
      </c>
      <c r="P2412" s="25">
        <f>IF(A2412&lt;&gt;"عهدة","",N(F2412)-O2412)</f>
        <v/>
      </c>
      <c r="Q2412" s="26">
        <f>IF(A2412="","",IF(A2412="عهدة",IF(N(F2412)=0,"⚠ أدخل قيمة العهدة",IF(P2412&lt;0,"⛔ عجز / زيادة مصروفات "&amp;TEXT(-P2412,"#,##0"),IF(COUNTIFS($B$8:$B$5007,B2412,$A$8:$A$5007,"مصروف",$I$8:$I$5007,"&lt;&gt;مرفوض",$K$8:$K$5007,"&lt;&gt;نعم")&gt;0,"⚠ "&amp;COUNTIFS($B$8:$B$5007,B2412,$A$8:$A$5007,"مصروف",$I$8:$I$5007,"&lt;&gt;مرفوض",$K$8:$K$5007,"&lt;&gt;نعم")&amp;" مصروف غير مسوى",IF(L2412="تمت التسوية",IF(P2412=0,"✔ متوازنة وتمت التسوية","✔ تمت التسوية – متبقي "&amp;TEXT(P2412,"#,##0")),IF(P2412&gt;0,"متبقي "&amp;TEXT(P2412,"#,##0"),"✔ متوازنة"))))),IF(R2412=0,"⚠ أضف سطر عهدة أولًا",IF(OR(C2412="",N(G2412)=0),"⚠ أكمل التاريخ والقيمة",IF(S2412="","⚠ التاريخ خارج السنة المالية",IF(H2412="","⚠ اختر بند الموازنة",IF(I2412="مرفوض","✖ مرفوض من المدير",IF(I2412&lt;&gt;"موافق","⏳ بانتظار موافقة المدير",IF(K2412&lt;&gt;"نعم","⚠ غير مسوى مع الحسابات","✔ معتمد ومسوى")))))))))</f>
        <v/>
      </c>
      <c r="R2412">
        <f>N(R2411)+IF(A2412="عهدة",1,0)</f>
        <v/>
      </c>
      <c r="S2412">
        <f>IF(C2412="","",IF(AND(C2412&gt;=DATE(2026,9,1),C2412&lt;=DATE(2027,8,31)),(YEAR(C2412)-2026)*12+MONTH(C2412)-8,""))</f>
        <v/>
      </c>
      <c r="T2412">
        <f>IF(AND(A2412="مصروف",R2412&gt;0,I2412="موافق",S2412&lt;&gt;"",H2412&lt;&gt;""),N(G2412),0)</f>
        <v/>
      </c>
    </row>
    <row r="2413">
      <c r="A2413" s="19" t="n"/>
      <c r="B2413" s="20">
        <f>IF(A2413="","",IF(R2413=0,"⚠ أضف سطر عهدة أولًا","BDR-"&amp;TEXT(R2413,"000")))</f>
        <v/>
      </c>
      <c r="C2413" s="21" t="n"/>
      <c r="D2413" s="20">
        <f>IF(C2413="","",IF(S2413="","خارج السنة المالية",INDEX(القوائم!$D$2:$D$13,S2413)))</f>
        <v/>
      </c>
      <c r="E2413" s="22" t="n"/>
      <c r="F2413" s="23" t="n"/>
      <c r="G2413" s="23" t="n"/>
      <c r="H2413" s="22" t="n"/>
      <c r="I2413" s="19" t="n"/>
      <c r="J2413" s="21" t="n"/>
      <c r="K2413" s="19" t="n"/>
      <c r="L2413" s="19" t="n"/>
      <c r="M2413" s="21" t="n"/>
      <c r="N2413" s="22" t="n"/>
      <c r="O2413" s="24">
        <f>IF(A2413&lt;&gt;"عهدة","",SUMIFS($G$8:$G$5007,$B$8:$B$5007,B2413,$A$8:$A$5007,"مصروف",$I$8:$I$5007,"&lt;&gt;مرفوض"))</f>
        <v/>
      </c>
      <c r="P2413" s="25">
        <f>IF(A2413&lt;&gt;"عهدة","",N(F2413)-O2413)</f>
        <v/>
      </c>
      <c r="Q2413" s="26">
        <f>IF(A2413="","",IF(A2413="عهدة",IF(N(F2413)=0,"⚠ أدخل قيمة العهدة",IF(P2413&lt;0,"⛔ عجز / زيادة مصروفات "&amp;TEXT(-P2413,"#,##0"),IF(COUNTIFS($B$8:$B$5007,B2413,$A$8:$A$5007,"مصروف",$I$8:$I$5007,"&lt;&gt;مرفوض",$K$8:$K$5007,"&lt;&gt;نعم")&gt;0,"⚠ "&amp;COUNTIFS($B$8:$B$5007,B2413,$A$8:$A$5007,"مصروف",$I$8:$I$5007,"&lt;&gt;مرفوض",$K$8:$K$5007,"&lt;&gt;نعم")&amp;" مصروف غير مسوى",IF(L2413="تمت التسوية",IF(P2413=0,"✔ متوازنة وتمت التسوية","✔ تمت التسوية – متبقي "&amp;TEXT(P2413,"#,##0")),IF(P2413&gt;0,"متبقي "&amp;TEXT(P2413,"#,##0"),"✔ متوازنة"))))),IF(R2413=0,"⚠ أضف سطر عهدة أولًا",IF(OR(C2413="",N(G2413)=0),"⚠ أكمل التاريخ والقيمة",IF(S2413="","⚠ التاريخ خارج السنة المالية",IF(H2413="","⚠ اختر بند الموازنة",IF(I2413="مرفوض","✖ مرفوض من المدير",IF(I2413&lt;&gt;"موافق","⏳ بانتظار موافقة المدير",IF(K2413&lt;&gt;"نعم","⚠ غير مسوى مع الحسابات","✔ معتمد ومسوى")))))))))</f>
        <v/>
      </c>
      <c r="R2413">
        <f>N(R2412)+IF(A2413="عهدة",1,0)</f>
        <v/>
      </c>
      <c r="S2413">
        <f>IF(C2413="","",IF(AND(C2413&gt;=DATE(2026,9,1),C2413&lt;=DATE(2027,8,31)),(YEAR(C2413)-2026)*12+MONTH(C2413)-8,""))</f>
        <v/>
      </c>
      <c r="T2413">
        <f>IF(AND(A2413="مصروف",R2413&gt;0,I2413="موافق",S2413&lt;&gt;"",H2413&lt;&gt;""),N(G2413),0)</f>
        <v/>
      </c>
    </row>
    <row r="2414">
      <c r="A2414" s="19" t="n"/>
      <c r="B2414" s="20">
        <f>IF(A2414="","",IF(R2414=0,"⚠ أضف سطر عهدة أولًا","BDR-"&amp;TEXT(R2414,"000")))</f>
        <v/>
      </c>
      <c r="C2414" s="21" t="n"/>
      <c r="D2414" s="20">
        <f>IF(C2414="","",IF(S2414="","خارج السنة المالية",INDEX(القوائم!$D$2:$D$13,S2414)))</f>
        <v/>
      </c>
      <c r="E2414" s="22" t="n"/>
      <c r="F2414" s="23" t="n"/>
      <c r="G2414" s="23" t="n"/>
      <c r="H2414" s="22" t="n"/>
      <c r="I2414" s="19" t="n"/>
      <c r="J2414" s="21" t="n"/>
      <c r="K2414" s="19" t="n"/>
      <c r="L2414" s="19" t="n"/>
      <c r="M2414" s="21" t="n"/>
      <c r="N2414" s="22" t="n"/>
      <c r="O2414" s="24">
        <f>IF(A2414&lt;&gt;"عهدة","",SUMIFS($G$8:$G$5007,$B$8:$B$5007,B2414,$A$8:$A$5007,"مصروف",$I$8:$I$5007,"&lt;&gt;مرفوض"))</f>
        <v/>
      </c>
      <c r="P2414" s="25">
        <f>IF(A2414&lt;&gt;"عهدة","",N(F2414)-O2414)</f>
        <v/>
      </c>
      <c r="Q2414" s="26">
        <f>IF(A2414="","",IF(A2414="عهدة",IF(N(F2414)=0,"⚠ أدخل قيمة العهدة",IF(P2414&lt;0,"⛔ عجز / زيادة مصروفات "&amp;TEXT(-P2414,"#,##0"),IF(COUNTIFS($B$8:$B$5007,B2414,$A$8:$A$5007,"مصروف",$I$8:$I$5007,"&lt;&gt;مرفوض",$K$8:$K$5007,"&lt;&gt;نعم")&gt;0,"⚠ "&amp;COUNTIFS($B$8:$B$5007,B2414,$A$8:$A$5007,"مصروف",$I$8:$I$5007,"&lt;&gt;مرفوض",$K$8:$K$5007,"&lt;&gt;نعم")&amp;" مصروف غير مسوى",IF(L2414="تمت التسوية",IF(P2414=0,"✔ متوازنة وتمت التسوية","✔ تمت التسوية – متبقي "&amp;TEXT(P2414,"#,##0")),IF(P2414&gt;0,"متبقي "&amp;TEXT(P2414,"#,##0"),"✔ متوازنة"))))),IF(R2414=0,"⚠ أضف سطر عهدة أولًا",IF(OR(C2414="",N(G2414)=0),"⚠ أكمل التاريخ والقيمة",IF(S2414="","⚠ التاريخ خارج السنة المالية",IF(H2414="","⚠ اختر بند الموازنة",IF(I2414="مرفوض","✖ مرفوض من المدير",IF(I2414&lt;&gt;"موافق","⏳ بانتظار موافقة المدير",IF(K2414&lt;&gt;"نعم","⚠ غير مسوى مع الحسابات","✔ معتمد ومسوى")))))))))</f>
        <v/>
      </c>
      <c r="R2414">
        <f>N(R2413)+IF(A2414="عهدة",1,0)</f>
        <v/>
      </c>
      <c r="S2414">
        <f>IF(C2414="","",IF(AND(C2414&gt;=DATE(2026,9,1),C2414&lt;=DATE(2027,8,31)),(YEAR(C2414)-2026)*12+MONTH(C2414)-8,""))</f>
        <v/>
      </c>
      <c r="T2414">
        <f>IF(AND(A2414="مصروف",R2414&gt;0,I2414="موافق",S2414&lt;&gt;"",H2414&lt;&gt;""),N(G2414),0)</f>
        <v/>
      </c>
    </row>
    <row r="2415">
      <c r="A2415" s="19" t="n"/>
      <c r="B2415" s="20">
        <f>IF(A2415="","",IF(R2415=0,"⚠ أضف سطر عهدة أولًا","BDR-"&amp;TEXT(R2415,"000")))</f>
        <v/>
      </c>
      <c r="C2415" s="21" t="n"/>
      <c r="D2415" s="20">
        <f>IF(C2415="","",IF(S2415="","خارج السنة المالية",INDEX(القوائم!$D$2:$D$13,S2415)))</f>
        <v/>
      </c>
      <c r="E2415" s="22" t="n"/>
      <c r="F2415" s="23" t="n"/>
      <c r="G2415" s="23" t="n"/>
      <c r="H2415" s="22" t="n"/>
      <c r="I2415" s="19" t="n"/>
      <c r="J2415" s="21" t="n"/>
      <c r="K2415" s="19" t="n"/>
      <c r="L2415" s="19" t="n"/>
      <c r="M2415" s="21" t="n"/>
      <c r="N2415" s="22" t="n"/>
      <c r="O2415" s="24">
        <f>IF(A2415&lt;&gt;"عهدة","",SUMIFS($G$8:$G$5007,$B$8:$B$5007,B2415,$A$8:$A$5007,"مصروف",$I$8:$I$5007,"&lt;&gt;مرفوض"))</f>
        <v/>
      </c>
      <c r="P2415" s="25">
        <f>IF(A2415&lt;&gt;"عهدة","",N(F2415)-O2415)</f>
        <v/>
      </c>
      <c r="Q2415" s="26">
        <f>IF(A2415="","",IF(A2415="عهدة",IF(N(F2415)=0,"⚠ أدخل قيمة العهدة",IF(P2415&lt;0,"⛔ عجز / زيادة مصروفات "&amp;TEXT(-P2415,"#,##0"),IF(COUNTIFS($B$8:$B$5007,B2415,$A$8:$A$5007,"مصروف",$I$8:$I$5007,"&lt;&gt;مرفوض",$K$8:$K$5007,"&lt;&gt;نعم")&gt;0,"⚠ "&amp;COUNTIFS($B$8:$B$5007,B2415,$A$8:$A$5007,"مصروف",$I$8:$I$5007,"&lt;&gt;مرفوض",$K$8:$K$5007,"&lt;&gt;نعم")&amp;" مصروف غير مسوى",IF(L2415="تمت التسوية",IF(P2415=0,"✔ متوازنة وتمت التسوية","✔ تمت التسوية – متبقي "&amp;TEXT(P2415,"#,##0")),IF(P2415&gt;0,"متبقي "&amp;TEXT(P2415,"#,##0"),"✔ متوازنة"))))),IF(R2415=0,"⚠ أضف سطر عهدة أولًا",IF(OR(C2415="",N(G2415)=0),"⚠ أكمل التاريخ والقيمة",IF(S2415="","⚠ التاريخ خارج السنة المالية",IF(H2415="","⚠ اختر بند الموازنة",IF(I2415="مرفوض","✖ مرفوض من المدير",IF(I2415&lt;&gt;"موافق","⏳ بانتظار موافقة المدير",IF(K2415&lt;&gt;"نعم","⚠ غير مسوى مع الحسابات","✔ معتمد ومسوى")))))))))</f>
        <v/>
      </c>
      <c r="R2415">
        <f>N(R2414)+IF(A2415="عهدة",1,0)</f>
        <v/>
      </c>
      <c r="S2415">
        <f>IF(C2415="","",IF(AND(C2415&gt;=DATE(2026,9,1),C2415&lt;=DATE(2027,8,31)),(YEAR(C2415)-2026)*12+MONTH(C2415)-8,""))</f>
        <v/>
      </c>
      <c r="T2415">
        <f>IF(AND(A2415="مصروف",R2415&gt;0,I2415="موافق",S2415&lt;&gt;"",H2415&lt;&gt;""),N(G2415),0)</f>
        <v/>
      </c>
    </row>
    <row r="2416">
      <c r="A2416" s="19" t="n"/>
      <c r="B2416" s="20">
        <f>IF(A2416="","",IF(R2416=0,"⚠ أضف سطر عهدة أولًا","BDR-"&amp;TEXT(R2416,"000")))</f>
        <v/>
      </c>
      <c r="C2416" s="21" t="n"/>
      <c r="D2416" s="20">
        <f>IF(C2416="","",IF(S2416="","خارج السنة المالية",INDEX(القوائم!$D$2:$D$13,S2416)))</f>
        <v/>
      </c>
      <c r="E2416" s="22" t="n"/>
      <c r="F2416" s="23" t="n"/>
      <c r="G2416" s="23" t="n"/>
      <c r="H2416" s="22" t="n"/>
      <c r="I2416" s="19" t="n"/>
      <c r="J2416" s="21" t="n"/>
      <c r="K2416" s="19" t="n"/>
      <c r="L2416" s="19" t="n"/>
      <c r="M2416" s="21" t="n"/>
      <c r="N2416" s="22" t="n"/>
      <c r="O2416" s="24">
        <f>IF(A2416&lt;&gt;"عهدة","",SUMIFS($G$8:$G$5007,$B$8:$B$5007,B2416,$A$8:$A$5007,"مصروف",$I$8:$I$5007,"&lt;&gt;مرفوض"))</f>
        <v/>
      </c>
      <c r="P2416" s="25">
        <f>IF(A2416&lt;&gt;"عهدة","",N(F2416)-O2416)</f>
        <v/>
      </c>
      <c r="Q2416" s="26">
        <f>IF(A2416="","",IF(A2416="عهدة",IF(N(F2416)=0,"⚠ أدخل قيمة العهدة",IF(P2416&lt;0,"⛔ عجز / زيادة مصروفات "&amp;TEXT(-P2416,"#,##0"),IF(COUNTIFS($B$8:$B$5007,B2416,$A$8:$A$5007,"مصروف",$I$8:$I$5007,"&lt;&gt;مرفوض",$K$8:$K$5007,"&lt;&gt;نعم")&gt;0,"⚠ "&amp;COUNTIFS($B$8:$B$5007,B2416,$A$8:$A$5007,"مصروف",$I$8:$I$5007,"&lt;&gt;مرفوض",$K$8:$K$5007,"&lt;&gt;نعم")&amp;" مصروف غير مسوى",IF(L2416="تمت التسوية",IF(P2416=0,"✔ متوازنة وتمت التسوية","✔ تمت التسوية – متبقي "&amp;TEXT(P2416,"#,##0")),IF(P2416&gt;0,"متبقي "&amp;TEXT(P2416,"#,##0"),"✔ متوازنة"))))),IF(R2416=0,"⚠ أضف سطر عهدة أولًا",IF(OR(C2416="",N(G2416)=0),"⚠ أكمل التاريخ والقيمة",IF(S2416="","⚠ التاريخ خارج السنة المالية",IF(H2416="","⚠ اختر بند الموازنة",IF(I2416="مرفوض","✖ مرفوض من المدير",IF(I2416&lt;&gt;"موافق","⏳ بانتظار موافقة المدير",IF(K2416&lt;&gt;"نعم","⚠ غير مسوى مع الحسابات","✔ معتمد ومسوى")))))))))</f>
        <v/>
      </c>
      <c r="R2416">
        <f>N(R2415)+IF(A2416="عهدة",1,0)</f>
        <v/>
      </c>
      <c r="S2416">
        <f>IF(C2416="","",IF(AND(C2416&gt;=DATE(2026,9,1),C2416&lt;=DATE(2027,8,31)),(YEAR(C2416)-2026)*12+MONTH(C2416)-8,""))</f>
        <v/>
      </c>
      <c r="T2416">
        <f>IF(AND(A2416="مصروف",R2416&gt;0,I2416="موافق",S2416&lt;&gt;"",H2416&lt;&gt;""),N(G2416),0)</f>
        <v/>
      </c>
    </row>
    <row r="2417">
      <c r="A2417" s="19" t="n"/>
      <c r="B2417" s="20">
        <f>IF(A2417="","",IF(R2417=0,"⚠ أضف سطر عهدة أولًا","BDR-"&amp;TEXT(R2417,"000")))</f>
        <v/>
      </c>
      <c r="C2417" s="21" t="n"/>
      <c r="D2417" s="20">
        <f>IF(C2417="","",IF(S2417="","خارج السنة المالية",INDEX(القوائم!$D$2:$D$13,S2417)))</f>
        <v/>
      </c>
      <c r="E2417" s="22" t="n"/>
      <c r="F2417" s="23" t="n"/>
      <c r="G2417" s="23" t="n"/>
      <c r="H2417" s="22" t="n"/>
      <c r="I2417" s="19" t="n"/>
      <c r="J2417" s="21" t="n"/>
      <c r="K2417" s="19" t="n"/>
      <c r="L2417" s="19" t="n"/>
      <c r="M2417" s="21" t="n"/>
      <c r="N2417" s="22" t="n"/>
      <c r="O2417" s="24">
        <f>IF(A2417&lt;&gt;"عهدة","",SUMIFS($G$8:$G$5007,$B$8:$B$5007,B2417,$A$8:$A$5007,"مصروف",$I$8:$I$5007,"&lt;&gt;مرفوض"))</f>
        <v/>
      </c>
      <c r="P2417" s="25">
        <f>IF(A2417&lt;&gt;"عهدة","",N(F2417)-O2417)</f>
        <v/>
      </c>
      <c r="Q2417" s="26">
        <f>IF(A2417="","",IF(A2417="عهدة",IF(N(F2417)=0,"⚠ أدخل قيمة العهدة",IF(P2417&lt;0,"⛔ عجز / زيادة مصروفات "&amp;TEXT(-P2417,"#,##0"),IF(COUNTIFS($B$8:$B$5007,B2417,$A$8:$A$5007,"مصروف",$I$8:$I$5007,"&lt;&gt;مرفوض",$K$8:$K$5007,"&lt;&gt;نعم")&gt;0,"⚠ "&amp;COUNTIFS($B$8:$B$5007,B2417,$A$8:$A$5007,"مصروف",$I$8:$I$5007,"&lt;&gt;مرفوض",$K$8:$K$5007,"&lt;&gt;نعم")&amp;" مصروف غير مسوى",IF(L2417="تمت التسوية",IF(P2417=0,"✔ متوازنة وتمت التسوية","✔ تمت التسوية – متبقي "&amp;TEXT(P2417,"#,##0")),IF(P2417&gt;0,"متبقي "&amp;TEXT(P2417,"#,##0"),"✔ متوازنة"))))),IF(R2417=0,"⚠ أضف سطر عهدة أولًا",IF(OR(C2417="",N(G2417)=0),"⚠ أكمل التاريخ والقيمة",IF(S2417="","⚠ التاريخ خارج السنة المالية",IF(H2417="","⚠ اختر بند الموازنة",IF(I2417="مرفوض","✖ مرفوض من المدير",IF(I2417&lt;&gt;"موافق","⏳ بانتظار موافقة المدير",IF(K2417&lt;&gt;"نعم","⚠ غير مسوى مع الحسابات","✔ معتمد ومسوى")))))))))</f>
        <v/>
      </c>
      <c r="R2417">
        <f>N(R2416)+IF(A2417="عهدة",1,0)</f>
        <v/>
      </c>
      <c r="S2417">
        <f>IF(C2417="","",IF(AND(C2417&gt;=DATE(2026,9,1),C2417&lt;=DATE(2027,8,31)),(YEAR(C2417)-2026)*12+MONTH(C2417)-8,""))</f>
        <v/>
      </c>
      <c r="T2417">
        <f>IF(AND(A2417="مصروف",R2417&gt;0,I2417="موافق",S2417&lt;&gt;"",H2417&lt;&gt;""),N(G2417),0)</f>
        <v/>
      </c>
    </row>
    <row r="2418">
      <c r="A2418" s="19" t="n"/>
      <c r="B2418" s="20">
        <f>IF(A2418="","",IF(R2418=0,"⚠ أضف سطر عهدة أولًا","BDR-"&amp;TEXT(R2418,"000")))</f>
        <v/>
      </c>
      <c r="C2418" s="21" t="n"/>
      <c r="D2418" s="20">
        <f>IF(C2418="","",IF(S2418="","خارج السنة المالية",INDEX(القوائم!$D$2:$D$13,S2418)))</f>
        <v/>
      </c>
      <c r="E2418" s="22" t="n"/>
      <c r="F2418" s="23" t="n"/>
      <c r="G2418" s="23" t="n"/>
      <c r="H2418" s="22" t="n"/>
      <c r="I2418" s="19" t="n"/>
      <c r="J2418" s="21" t="n"/>
      <c r="K2418" s="19" t="n"/>
      <c r="L2418" s="19" t="n"/>
      <c r="M2418" s="21" t="n"/>
      <c r="N2418" s="22" t="n"/>
      <c r="O2418" s="24">
        <f>IF(A2418&lt;&gt;"عهدة","",SUMIFS($G$8:$G$5007,$B$8:$B$5007,B2418,$A$8:$A$5007,"مصروف",$I$8:$I$5007,"&lt;&gt;مرفوض"))</f>
        <v/>
      </c>
      <c r="P2418" s="25">
        <f>IF(A2418&lt;&gt;"عهدة","",N(F2418)-O2418)</f>
        <v/>
      </c>
      <c r="Q2418" s="26">
        <f>IF(A2418="","",IF(A2418="عهدة",IF(N(F2418)=0,"⚠ أدخل قيمة العهدة",IF(P2418&lt;0,"⛔ عجز / زيادة مصروفات "&amp;TEXT(-P2418,"#,##0"),IF(COUNTIFS($B$8:$B$5007,B2418,$A$8:$A$5007,"مصروف",$I$8:$I$5007,"&lt;&gt;مرفوض",$K$8:$K$5007,"&lt;&gt;نعم")&gt;0,"⚠ "&amp;COUNTIFS($B$8:$B$5007,B2418,$A$8:$A$5007,"مصروف",$I$8:$I$5007,"&lt;&gt;مرفوض",$K$8:$K$5007,"&lt;&gt;نعم")&amp;" مصروف غير مسوى",IF(L2418="تمت التسوية",IF(P2418=0,"✔ متوازنة وتمت التسوية","✔ تمت التسوية – متبقي "&amp;TEXT(P2418,"#,##0")),IF(P2418&gt;0,"متبقي "&amp;TEXT(P2418,"#,##0"),"✔ متوازنة"))))),IF(R2418=0,"⚠ أضف سطر عهدة أولًا",IF(OR(C2418="",N(G2418)=0),"⚠ أكمل التاريخ والقيمة",IF(S2418="","⚠ التاريخ خارج السنة المالية",IF(H2418="","⚠ اختر بند الموازنة",IF(I2418="مرفوض","✖ مرفوض من المدير",IF(I2418&lt;&gt;"موافق","⏳ بانتظار موافقة المدير",IF(K2418&lt;&gt;"نعم","⚠ غير مسوى مع الحسابات","✔ معتمد ومسوى")))))))))</f>
        <v/>
      </c>
      <c r="R2418">
        <f>N(R2417)+IF(A2418="عهدة",1,0)</f>
        <v/>
      </c>
      <c r="S2418">
        <f>IF(C2418="","",IF(AND(C2418&gt;=DATE(2026,9,1),C2418&lt;=DATE(2027,8,31)),(YEAR(C2418)-2026)*12+MONTH(C2418)-8,""))</f>
        <v/>
      </c>
      <c r="T2418">
        <f>IF(AND(A2418="مصروف",R2418&gt;0,I2418="موافق",S2418&lt;&gt;"",H2418&lt;&gt;""),N(G2418),0)</f>
        <v/>
      </c>
    </row>
    <row r="2419">
      <c r="A2419" s="19" t="n"/>
      <c r="B2419" s="20">
        <f>IF(A2419="","",IF(R2419=0,"⚠ أضف سطر عهدة أولًا","BDR-"&amp;TEXT(R2419,"000")))</f>
        <v/>
      </c>
      <c r="C2419" s="21" t="n"/>
      <c r="D2419" s="20">
        <f>IF(C2419="","",IF(S2419="","خارج السنة المالية",INDEX(القوائم!$D$2:$D$13,S2419)))</f>
        <v/>
      </c>
      <c r="E2419" s="22" t="n"/>
      <c r="F2419" s="23" t="n"/>
      <c r="G2419" s="23" t="n"/>
      <c r="H2419" s="22" t="n"/>
      <c r="I2419" s="19" t="n"/>
      <c r="J2419" s="21" t="n"/>
      <c r="K2419" s="19" t="n"/>
      <c r="L2419" s="19" t="n"/>
      <c r="M2419" s="21" t="n"/>
      <c r="N2419" s="22" t="n"/>
      <c r="O2419" s="24">
        <f>IF(A2419&lt;&gt;"عهدة","",SUMIFS($G$8:$G$5007,$B$8:$B$5007,B2419,$A$8:$A$5007,"مصروف",$I$8:$I$5007,"&lt;&gt;مرفوض"))</f>
        <v/>
      </c>
      <c r="P2419" s="25">
        <f>IF(A2419&lt;&gt;"عهدة","",N(F2419)-O2419)</f>
        <v/>
      </c>
      <c r="Q2419" s="26">
        <f>IF(A2419="","",IF(A2419="عهدة",IF(N(F2419)=0,"⚠ أدخل قيمة العهدة",IF(P2419&lt;0,"⛔ عجز / زيادة مصروفات "&amp;TEXT(-P2419,"#,##0"),IF(COUNTIFS($B$8:$B$5007,B2419,$A$8:$A$5007,"مصروف",$I$8:$I$5007,"&lt;&gt;مرفوض",$K$8:$K$5007,"&lt;&gt;نعم")&gt;0,"⚠ "&amp;COUNTIFS($B$8:$B$5007,B2419,$A$8:$A$5007,"مصروف",$I$8:$I$5007,"&lt;&gt;مرفوض",$K$8:$K$5007,"&lt;&gt;نعم")&amp;" مصروف غير مسوى",IF(L2419="تمت التسوية",IF(P2419=0,"✔ متوازنة وتمت التسوية","✔ تمت التسوية – متبقي "&amp;TEXT(P2419,"#,##0")),IF(P2419&gt;0,"متبقي "&amp;TEXT(P2419,"#,##0"),"✔ متوازنة"))))),IF(R2419=0,"⚠ أضف سطر عهدة أولًا",IF(OR(C2419="",N(G2419)=0),"⚠ أكمل التاريخ والقيمة",IF(S2419="","⚠ التاريخ خارج السنة المالية",IF(H2419="","⚠ اختر بند الموازنة",IF(I2419="مرفوض","✖ مرفوض من المدير",IF(I2419&lt;&gt;"موافق","⏳ بانتظار موافقة المدير",IF(K2419&lt;&gt;"نعم","⚠ غير مسوى مع الحسابات","✔ معتمد ومسوى")))))))))</f>
        <v/>
      </c>
      <c r="R2419">
        <f>N(R2418)+IF(A2419="عهدة",1,0)</f>
        <v/>
      </c>
      <c r="S2419">
        <f>IF(C2419="","",IF(AND(C2419&gt;=DATE(2026,9,1),C2419&lt;=DATE(2027,8,31)),(YEAR(C2419)-2026)*12+MONTH(C2419)-8,""))</f>
        <v/>
      </c>
      <c r="T2419">
        <f>IF(AND(A2419="مصروف",R2419&gt;0,I2419="موافق",S2419&lt;&gt;"",H2419&lt;&gt;""),N(G2419),0)</f>
        <v/>
      </c>
    </row>
    <row r="2420">
      <c r="A2420" s="19" t="n"/>
      <c r="B2420" s="20">
        <f>IF(A2420="","",IF(R2420=0,"⚠ أضف سطر عهدة أولًا","BDR-"&amp;TEXT(R2420,"000")))</f>
        <v/>
      </c>
      <c r="C2420" s="21" t="n"/>
      <c r="D2420" s="20">
        <f>IF(C2420="","",IF(S2420="","خارج السنة المالية",INDEX(القوائم!$D$2:$D$13,S2420)))</f>
        <v/>
      </c>
      <c r="E2420" s="22" t="n"/>
      <c r="F2420" s="23" t="n"/>
      <c r="G2420" s="23" t="n"/>
      <c r="H2420" s="22" t="n"/>
      <c r="I2420" s="19" t="n"/>
      <c r="J2420" s="21" t="n"/>
      <c r="K2420" s="19" t="n"/>
      <c r="L2420" s="19" t="n"/>
      <c r="M2420" s="21" t="n"/>
      <c r="N2420" s="22" t="n"/>
      <c r="O2420" s="24">
        <f>IF(A2420&lt;&gt;"عهدة","",SUMIFS($G$8:$G$5007,$B$8:$B$5007,B2420,$A$8:$A$5007,"مصروف",$I$8:$I$5007,"&lt;&gt;مرفوض"))</f>
        <v/>
      </c>
      <c r="P2420" s="25">
        <f>IF(A2420&lt;&gt;"عهدة","",N(F2420)-O2420)</f>
        <v/>
      </c>
      <c r="Q2420" s="26">
        <f>IF(A2420="","",IF(A2420="عهدة",IF(N(F2420)=0,"⚠ أدخل قيمة العهدة",IF(P2420&lt;0,"⛔ عجز / زيادة مصروفات "&amp;TEXT(-P2420,"#,##0"),IF(COUNTIFS($B$8:$B$5007,B2420,$A$8:$A$5007,"مصروف",$I$8:$I$5007,"&lt;&gt;مرفوض",$K$8:$K$5007,"&lt;&gt;نعم")&gt;0,"⚠ "&amp;COUNTIFS($B$8:$B$5007,B2420,$A$8:$A$5007,"مصروف",$I$8:$I$5007,"&lt;&gt;مرفوض",$K$8:$K$5007,"&lt;&gt;نعم")&amp;" مصروف غير مسوى",IF(L2420="تمت التسوية",IF(P2420=0,"✔ متوازنة وتمت التسوية","✔ تمت التسوية – متبقي "&amp;TEXT(P2420,"#,##0")),IF(P2420&gt;0,"متبقي "&amp;TEXT(P2420,"#,##0"),"✔ متوازنة"))))),IF(R2420=0,"⚠ أضف سطر عهدة أولًا",IF(OR(C2420="",N(G2420)=0),"⚠ أكمل التاريخ والقيمة",IF(S2420="","⚠ التاريخ خارج السنة المالية",IF(H2420="","⚠ اختر بند الموازنة",IF(I2420="مرفوض","✖ مرفوض من المدير",IF(I2420&lt;&gt;"موافق","⏳ بانتظار موافقة المدير",IF(K2420&lt;&gt;"نعم","⚠ غير مسوى مع الحسابات","✔ معتمد ومسوى")))))))))</f>
        <v/>
      </c>
      <c r="R2420">
        <f>N(R2419)+IF(A2420="عهدة",1,0)</f>
        <v/>
      </c>
      <c r="S2420">
        <f>IF(C2420="","",IF(AND(C2420&gt;=DATE(2026,9,1),C2420&lt;=DATE(2027,8,31)),(YEAR(C2420)-2026)*12+MONTH(C2420)-8,""))</f>
        <v/>
      </c>
      <c r="T2420">
        <f>IF(AND(A2420="مصروف",R2420&gt;0,I2420="موافق",S2420&lt;&gt;"",H2420&lt;&gt;""),N(G2420),0)</f>
        <v/>
      </c>
    </row>
    <row r="2421">
      <c r="A2421" s="19" t="n"/>
      <c r="B2421" s="20">
        <f>IF(A2421="","",IF(R2421=0,"⚠ أضف سطر عهدة أولًا","BDR-"&amp;TEXT(R2421,"000")))</f>
        <v/>
      </c>
      <c r="C2421" s="21" t="n"/>
      <c r="D2421" s="20">
        <f>IF(C2421="","",IF(S2421="","خارج السنة المالية",INDEX(القوائم!$D$2:$D$13,S2421)))</f>
        <v/>
      </c>
      <c r="E2421" s="22" t="n"/>
      <c r="F2421" s="23" t="n"/>
      <c r="G2421" s="23" t="n"/>
      <c r="H2421" s="22" t="n"/>
      <c r="I2421" s="19" t="n"/>
      <c r="J2421" s="21" t="n"/>
      <c r="K2421" s="19" t="n"/>
      <c r="L2421" s="19" t="n"/>
      <c r="M2421" s="21" t="n"/>
      <c r="N2421" s="22" t="n"/>
      <c r="O2421" s="24">
        <f>IF(A2421&lt;&gt;"عهدة","",SUMIFS($G$8:$G$5007,$B$8:$B$5007,B2421,$A$8:$A$5007,"مصروف",$I$8:$I$5007,"&lt;&gt;مرفوض"))</f>
        <v/>
      </c>
      <c r="P2421" s="25">
        <f>IF(A2421&lt;&gt;"عهدة","",N(F2421)-O2421)</f>
        <v/>
      </c>
      <c r="Q2421" s="26">
        <f>IF(A2421="","",IF(A2421="عهدة",IF(N(F2421)=0,"⚠ أدخل قيمة العهدة",IF(P2421&lt;0,"⛔ عجز / زيادة مصروفات "&amp;TEXT(-P2421,"#,##0"),IF(COUNTIFS($B$8:$B$5007,B2421,$A$8:$A$5007,"مصروف",$I$8:$I$5007,"&lt;&gt;مرفوض",$K$8:$K$5007,"&lt;&gt;نعم")&gt;0,"⚠ "&amp;COUNTIFS($B$8:$B$5007,B2421,$A$8:$A$5007,"مصروف",$I$8:$I$5007,"&lt;&gt;مرفوض",$K$8:$K$5007,"&lt;&gt;نعم")&amp;" مصروف غير مسوى",IF(L2421="تمت التسوية",IF(P2421=0,"✔ متوازنة وتمت التسوية","✔ تمت التسوية – متبقي "&amp;TEXT(P2421,"#,##0")),IF(P2421&gt;0,"متبقي "&amp;TEXT(P2421,"#,##0"),"✔ متوازنة"))))),IF(R2421=0,"⚠ أضف سطر عهدة أولًا",IF(OR(C2421="",N(G2421)=0),"⚠ أكمل التاريخ والقيمة",IF(S2421="","⚠ التاريخ خارج السنة المالية",IF(H2421="","⚠ اختر بند الموازنة",IF(I2421="مرفوض","✖ مرفوض من المدير",IF(I2421&lt;&gt;"موافق","⏳ بانتظار موافقة المدير",IF(K2421&lt;&gt;"نعم","⚠ غير مسوى مع الحسابات","✔ معتمد ومسوى")))))))))</f>
        <v/>
      </c>
      <c r="R2421">
        <f>N(R2420)+IF(A2421="عهدة",1,0)</f>
        <v/>
      </c>
      <c r="S2421">
        <f>IF(C2421="","",IF(AND(C2421&gt;=DATE(2026,9,1),C2421&lt;=DATE(2027,8,31)),(YEAR(C2421)-2026)*12+MONTH(C2421)-8,""))</f>
        <v/>
      </c>
      <c r="T2421">
        <f>IF(AND(A2421="مصروف",R2421&gt;0,I2421="موافق",S2421&lt;&gt;"",H2421&lt;&gt;""),N(G2421),0)</f>
        <v/>
      </c>
    </row>
    <row r="2422">
      <c r="A2422" s="19" t="n"/>
      <c r="B2422" s="20">
        <f>IF(A2422="","",IF(R2422=0,"⚠ أضف سطر عهدة أولًا","BDR-"&amp;TEXT(R2422,"000")))</f>
        <v/>
      </c>
      <c r="C2422" s="21" t="n"/>
      <c r="D2422" s="20">
        <f>IF(C2422="","",IF(S2422="","خارج السنة المالية",INDEX(القوائم!$D$2:$D$13,S2422)))</f>
        <v/>
      </c>
      <c r="E2422" s="22" t="n"/>
      <c r="F2422" s="23" t="n"/>
      <c r="G2422" s="23" t="n"/>
      <c r="H2422" s="22" t="n"/>
      <c r="I2422" s="19" t="n"/>
      <c r="J2422" s="21" t="n"/>
      <c r="K2422" s="19" t="n"/>
      <c r="L2422" s="19" t="n"/>
      <c r="M2422" s="21" t="n"/>
      <c r="N2422" s="22" t="n"/>
      <c r="O2422" s="24">
        <f>IF(A2422&lt;&gt;"عهدة","",SUMIFS($G$8:$G$5007,$B$8:$B$5007,B2422,$A$8:$A$5007,"مصروف",$I$8:$I$5007,"&lt;&gt;مرفوض"))</f>
        <v/>
      </c>
      <c r="P2422" s="25">
        <f>IF(A2422&lt;&gt;"عهدة","",N(F2422)-O2422)</f>
        <v/>
      </c>
      <c r="Q2422" s="26">
        <f>IF(A2422="","",IF(A2422="عهدة",IF(N(F2422)=0,"⚠ أدخل قيمة العهدة",IF(P2422&lt;0,"⛔ عجز / زيادة مصروفات "&amp;TEXT(-P2422,"#,##0"),IF(COUNTIFS($B$8:$B$5007,B2422,$A$8:$A$5007,"مصروف",$I$8:$I$5007,"&lt;&gt;مرفوض",$K$8:$K$5007,"&lt;&gt;نعم")&gt;0,"⚠ "&amp;COUNTIFS($B$8:$B$5007,B2422,$A$8:$A$5007,"مصروف",$I$8:$I$5007,"&lt;&gt;مرفوض",$K$8:$K$5007,"&lt;&gt;نعم")&amp;" مصروف غير مسوى",IF(L2422="تمت التسوية",IF(P2422=0,"✔ متوازنة وتمت التسوية","✔ تمت التسوية – متبقي "&amp;TEXT(P2422,"#,##0")),IF(P2422&gt;0,"متبقي "&amp;TEXT(P2422,"#,##0"),"✔ متوازنة"))))),IF(R2422=0,"⚠ أضف سطر عهدة أولًا",IF(OR(C2422="",N(G2422)=0),"⚠ أكمل التاريخ والقيمة",IF(S2422="","⚠ التاريخ خارج السنة المالية",IF(H2422="","⚠ اختر بند الموازنة",IF(I2422="مرفوض","✖ مرفوض من المدير",IF(I2422&lt;&gt;"موافق","⏳ بانتظار موافقة المدير",IF(K2422&lt;&gt;"نعم","⚠ غير مسوى مع الحسابات","✔ معتمد ومسوى")))))))))</f>
        <v/>
      </c>
      <c r="R2422">
        <f>N(R2421)+IF(A2422="عهدة",1,0)</f>
        <v/>
      </c>
      <c r="S2422">
        <f>IF(C2422="","",IF(AND(C2422&gt;=DATE(2026,9,1),C2422&lt;=DATE(2027,8,31)),(YEAR(C2422)-2026)*12+MONTH(C2422)-8,""))</f>
        <v/>
      </c>
      <c r="T2422">
        <f>IF(AND(A2422="مصروف",R2422&gt;0,I2422="موافق",S2422&lt;&gt;"",H2422&lt;&gt;""),N(G2422),0)</f>
        <v/>
      </c>
    </row>
    <row r="2423">
      <c r="A2423" s="19" t="n"/>
      <c r="B2423" s="20">
        <f>IF(A2423="","",IF(R2423=0,"⚠ أضف سطر عهدة أولًا","BDR-"&amp;TEXT(R2423,"000")))</f>
        <v/>
      </c>
      <c r="C2423" s="21" t="n"/>
      <c r="D2423" s="20">
        <f>IF(C2423="","",IF(S2423="","خارج السنة المالية",INDEX(القوائم!$D$2:$D$13,S2423)))</f>
        <v/>
      </c>
      <c r="E2423" s="22" t="n"/>
      <c r="F2423" s="23" t="n"/>
      <c r="G2423" s="23" t="n"/>
      <c r="H2423" s="22" t="n"/>
      <c r="I2423" s="19" t="n"/>
      <c r="J2423" s="21" t="n"/>
      <c r="K2423" s="19" t="n"/>
      <c r="L2423" s="19" t="n"/>
      <c r="M2423" s="21" t="n"/>
      <c r="N2423" s="22" t="n"/>
      <c r="O2423" s="24">
        <f>IF(A2423&lt;&gt;"عهدة","",SUMIFS($G$8:$G$5007,$B$8:$B$5007,B2423,$A$8:$A$5007,"مصروف",$I$8:$I$5007,"&lt;&gt;مرفوض"))</f>
        <v/>
      </c>
      <c r="P2423" s="25">
        <f>IF(A2423&lt;&gt;"عهدة","",N(F2423)-O2423)</f>
        <v/>
      </c>
      <c r="Q2423" s="26">
        <f>IF(A2423="","",IF(A2423="عهدة",IF(N(F2423)=0,"⚠ أدخل قيمة العهدة",IF(P2423&lt;0,"⛔ عجز / زيادة مصروفات "&amp;TEXT(-P2423,"#,##0"),IF(COUNTIFS($B$8:$B$5007,B2423,$A$8:$A$5007,"مصروف",$I$8:$I$5007,"&lt;&gt;مرفوض",$K$8:$K$5007,"&lt;&gt;نعم")&gt;0,"⚠ "&amp;COUNTIFS($B$8:$B$5007,B2423,$A$8:$A$5007,"مصروف",$I$8:$I$5007,"&lt;&gt;مرفوض",$K$8:$K$5007,"&lt;&gt;نعم")&amp;" مصروف غير مسوى",IF(L2423="تمت التسوية",IF(P2423=0,"✔ متوازنة وتمت التسوية","✔ تمت التسوية – متبقي "&amp;TEXT(P2423,"#,##0")),IF(P2423&gt;0,"متبقي "&amp;TEXT(P2423,"#,##0"),"✔ متوازنة"))))),IF(R2423=0,"⚠ أضف سطر عهدة أولًا",IF(OR(C2423="",N(G2423)=0),"⚠ أكمل التاريخ والقيمة",IF(S2423="","⚠ التاريخ خارج السنة المالية",IF(H2423="","⚠ اختر بند الموازنة",IF(I2423="مرفوض","✖ مرفوض من المدير",IF(I2423&lt;&gt;"موافق","⏳ بانتظار موافقة المدير",IF(K2423&lt;&gt;"نعم","⚠ غير مسوى مع الحسابات","✔ معتمد ومسوى")))))))))</f>
        <v/>
      </c>
      <c r="R2423">
        <f>N(R2422)+IF(A2423="عهدة",1,0)</f>
        <v/>
      </c>
      <c r="S2423">
        <f>IF(C2423="","",IF(AND(C2423&gt;=DATE(2026,9,1),C2423&lt;=DATE(2027,8,31)),(YEAR(C2423)-2026)*12+MONTH(C2423)-8,""))</f>
        <v/>
      </c>
      <c r="T2423">
        <f>IF(AND(A2423="مصروف",R2423&gt;0,I2423="موافق",S2423&lt;&gt;"",H2423&lt;&gt;""),N(G2423),0)</f>
        <v/>
      </c>
    </row>
    <row r="2424">
      <c r="A2424" s="19" t="n"/>
      <c r="B2424" s="20">
        <f>IF(A2424="","",IF(R2424=0,"⚠ أضف سطر عهدة أولًا","BDR-"&amp;TEXT(R2424,"000")))</f>
        <v/>
      </c>
      <c r="C2424" s="21" t="n"/>
      <c r="D2424" s="20">
        <f>IF(C2424="","",IF(S2424="","خارج السنة المالية",INDEX(القوائم!$D$2:$D$13,S2424)))</f>
        <v/>
      </c>
      <c r="E2424" s="22" t="n"/>
      <c r="F2424" s="23" t="n"/>
      <c r="G2424" s="23" t="n"/>
      <c r="H2424" s="22" t="n"/>
      <c r="I2424" s="19" t="n"/>
      <c r="J2424" s="21" t="n"/>
      <c r="K2424" s="19" t="n"/>
      <c r="L2424" s="19" t="n"/>
      <c r="M2424" s="21" t="n"/>
      <c r="N2424" s="22" t="n"/>
      <c r="O2424" s="24">
        <f>IF(A2424&lt;&gt;"عهدة","",SUMIFS($G$8:$G$5007,$B$8:$B$5007,B2424,$A$8:$A$5007,"مصروف",$I$8:$I$5007,"&lt;&gt;مرفوض"))</f>
        <v/>
      </c>
      <c r="P2424" s="25">
        <f>IF(A2424&lt;&gt;"عهدة","",N(F2424)-O2424)</f>
        <v/>
      </c>
      <c r="Q2424" s="26">
        <f>IF(A2424="","",IF(A2424="عهدة",IF(N(F2424)=0,"⚠ أدخل قيمة العهدة",IF(P2424&lt;0,"⛔ عجز / زيادة مصروفات "&amp;TEXT(-P2424,"#,##0"),IF(COUNTIFS($B$8:$B$5007,B2424,$A$8:$A$5007,"مصروف",$I$8:$I$5007,"&lt;&gt;مرفوض",$K$8:$K$5007,"&lt;&gt;نعم")&gt;0,"⚠ "&amp;COUNTIFS($B$8:$B$5007,B2424,$A$8:$A$5007,"مصروف",$I$8:$I$5007,"&lt;&gt;مرفوض",$K$8:$K$5007,"&lt;&gt;نعم")&amp;" مصروف غير مسوى",IF(L2424="تمت التسوية",IF(P2424=0,"✔ متوازنة وتمت التسوية","✔ تمت التسوية – متبقي "&amp;TEXT(P2424,"#,##0")),IF(P2424&gt;0,"متبقي "&amp;TEXT(P2424,"#,##0"),"✔ متوازنة"))))),IF(R2424=0,"⚠ أضف سطر عهدة أولًا",IF(OR(C2424="",N(G2424)=0),"⚠ أكمل التاريخ والقيمة",IF(S2424="","⚠ التاريخ خارج السنة المالية",IF(H2424="","⚠ اختر بند الموازنة",IF(I2424="مرفوض","✖ مرفوض من المدير",IF(I2424&lt;&gt;"موافق","⏳ بانتظار موافقة المدير",IF(K2424&lt;&gt;"نعم","⚠ غير مسوى مع الحسابات","✔ معتمد ومسوى")))))))))</f>
        <v/>
      </c>
      <c r="R2424">
        <f>N(R2423)+IF(A2424="عهدة",1,0)</f>
        <v/>
      </c>
      <c r="S2424">
        <f>IF(C2424="","",IF(AND(C2424&gt;=DATE(2026,9,1),C2424&lt;=DATE(2027,8,31)),(YEAR(C2424)-2026)*12+MONTH(C2424)-8,""))</f>
        <v/>
      </c>
      <c r="T2424">
        <f>IF(AND(A2424="مصروف",R2424&gt;0,I2424="موافق",S2424&lt;&gt;"",H2424&lt;&gt;""),N(G2424),0)</f>
        <v/>
      </c>
    </row>
    <row r="2425">
      <c r="A2425" s="19" t="n"/>
      <c r="B2425" s="20">
        <f>IF(A2425="","",IF(R2425=0,"⚠ أضف سطر عهدة أولًا","BDR-"&amp;TEXT(R2425,"000")))</f>
        <v/>
      </c>
      <c r="C2425" s="21" t="n"/>
      <c r="D2425" s="20">
        <f>IF(C2425="","",IF(S2425="","خارج السنة المالية",INDEX(القوائم!$D$2:$D$13,S2425)))</f>
        <v/>
      </c>
      <c r="E2425" s="22" t="n"/>
      <c r="F2425" s="23" t="n"/>
      <c r="G2425" s="23" t="n"/>
      <c r="H2425" s="22" t="n"/>
      <c r="I2425" s="19" t="n"/>
      <c r="J2425" s="21" t="n"/>
      <c r="K2425" s="19" t="n"/>
      <c r="L2425" s="19" t="n"/>
      <c r="M2425" s="21" t="n"/>
      <c r="N2425" s="22" t="n"/>
      <c r="O2425" s="24">
        <f>IF(A2425&lt;&gt;"عهدة","",SUMIFS($G$8:$G$5007,$B$8:$B$5007,B2425,$A$8:$A$5007,"مصروف",$I$8:$I$5007,"&lt;&gt;مرفوض"))</f>
        <v/>
      </c>
      <c r="P2425" s="25">
        <f>IF(A2425&lt;&gt;"عهدة","",N(F2425)-O2425)</f>
        <v/>
      </c>
      <c r="Q2425" s="26">
        <f>IF(A2425="","",IF(A2425="عهدة",IF(N(F2425)=0,"⚠ أدخل قيمة العهدة",IF(P2425&lt;0,"⛔ عجز / زيادة مصروفات "&amp;TEXT(-P2425,"#,##0"),IF(COUNTIFS($B$8:$B$5007,B2425,$A$8:$A$5007,"مصروف",$I$8:$I$5007,"&lt;&gt;مرفوض",$K$8:$K$5007,"&lt;&gt;نعم")&gt;0,"⚠ "&amp;COUNTIFS($B$8:$B$5007,B2425,$A$8:$A$5007,"مصروف",$I$8:$I$5007,"&lt;&gt;مرفوض",$K$8:$K$5007,"&lt;&gt;نعم")&amp;" مصروف غير مسوى",IF(L2425="تمت التسوية",IF(P2425=0,"✔ متوازنة وتمت التسوية","✔ تمت التسوية – متبقي "&amp;TEXT(P2425,"#,##0")),IF(P2425&gt;0,"متبقي "&amp;TEXT(P2425,"#,##0"),"✔ متوازنة"))))),IF(R2425=0,"⚠ أضف سطر عهدة أولًا",IF(OR(C2425="",N(G2425)=0),"⚠ أكمل التاريخ والقيمة",IF(S2425="","⚠ التاريخ خارج السنة المالية",IF(H2425="","⚠ اختر بند الموازنة",IF(I2425="مرفوض","✖ مرفوض من المدير",IF(I2425&lt;&gt;"موافق","⏳ بانتظار موافقة المدير",IF(K2425&lt;&gt;"نعم","⚠ غير مسوى مع الحسابات","✔ معتمد ومسوى")))))))))</f>
        <v/>
      </c>
      <c r="R2425">
        <f>N(R2424)+IF(A2425="عهدة",1,0)</f>
        <v/>
      </c>
      <c r="S2425">
        <f>IF(C2425="","",IF(AND(C2425&gt;=DATE(2026,9,1),C2425&lt;=DATE(2027,8,31)),(YEAR(C2425)-2026)*12+MONTH(C2425)-8,""))</f>
        <v/>
      </c>
      <c r="T2425">
        <f>IF(AND(A2425="مصروف",R2425&gt;0,I2425="موافق",S2425&lt;&gt;"",H2425&lt;&gt;""),N(G2425),0)</f>
        <v/>
      </c>
    </row>
    <row r="2426">
      <c r="A2426" s="19" t="n"/>
      <c r="B2426" s="20">
        <f>IF(A2426="","",IF(R2426=0,"⚠ أضف سطر عهدة أولًا","BDR-"&amp;TEXT(R2426,"000")))</f>
        <v/>
      </c>
      <c r="C2426" s="21" t="n"/>
      <c r="D2426" s="20">
        <f>IF(C2426="","",IF(S2426="","خارج السنة المالية",INDEX(القوائم!$D$2:$D$13,S2426)))</f>
        <v/>
      </c>
      <c r="E2426" s="22" t="n"/>
      <c r="F2426" s="23" t="n"/>
      <c r="G2426" s="23" t="n"/>
      <c r="H2426" s="22" t="n"/>
      <c r="I2426" s="19" t="n"/>
      <c r="J2426" s="21" t="n"/>
      <c r="K2426" s="19" t="n"/>
      <c r="L2426" s="19" t="n"/>
      <c r="M2426" s="21" t="n"/>
      <c r="N2426" s="22" t="n"/>
      <c r="O2426" s="24">
        <f>IF(A2426&lt;&gt;"عهدة","",SUMIFS($G$8:$G$5007,$B$8:$B$5007,B2426,$A$8:$A$5007,"مصروف",$I$8:$I$5007,"&lt;&gt;مرفوض"))</f>
        <v/>
      </c>
      <c r="P2426" s="25">
        <f>IF(A2426&lt;&gt;"عهدة","",N(F2426)-O2426)</f>
        <v/>
      </c>
      <c r="Q2426" s="26">
        <f>IF(A2426="","",IF(A2426="عهدة",IF(N(F2426)=0,"⚠ أدخل قيمة العهدة",IF(P2426&lt;0,"⛔ عجز / زيادة مصروفات "&amp;TEXT(-P2426,"#,##0"),IF(COUNTIFS($B$8:$B$5007,B2426,$A$8:$A$5007,"مصروف",$I$8:$I$5007,"&lt;&gt;مرفوض",$K$8:$K$5007,"&lt;&gt;نعم")&gt;0,"⚠ "&amp;COUNTIFS($B$8:$B$5007,B2426,$A$8:$A$5007,"مصروف",$I$8:$I$5007,"&lt;&gt;مرفوض",$K$8:$K$5007,"&lt;&gt;نعم")&amp;" مصروف غير مسوى",IF(L2426="تمت التسوية",IF(P2426=0,"✔ متوازنة وتمت التسوية","✔ تمت التسوية – متبقي "&amp;TEXT(P2426,"#,##0")),IF(P2426&gt;0,"متبقي "&amp;TEXT(P2426,"#,##0"),"✔ متوازنة"))))),IF(R2426=0,"⚠ أضف سطر عهدة أولًا",IF(OR(C2426="",N(G2426)=0),"⚠ أكمل التاريخ والقيمة",IF(S2426="","⚠ التاريخ خارج السنة المالية",IF(H2426="","⚠ اختر بند الموازنة",IF(I2426="مرفوض","✖ مرفوض من المدير",IF(I2426&lt;&gt;"موافق","⏳ بانتظار موافقة المدير",IF(K2426&lt;&gt;"نعم","⚠ غير مسوى مع الحسابات","✔ معتمد ومسوى")))))))))</f>
        <v/>
      </c>
      <c r="R2426">
        <f>N(R2425)+IF(A2426="عهدة",1,0)</f>
        <v/>
      </c>
      <c r="S2426">
        <f>IF(C2426="","",IF(AND(C2426&gt;=DATE(2026,9,1),C2426&lt;=DATE(2027,8,31)),(YEAR(C2426)-2026)*12+MONTH(C2426)-8,""))</f>
        <v/>
      </c>
      <c r="T2426">
        <f>IF(AND(A2426="مصروف",R2426&gt;0,I2426="موافق",S2426&lt;&gt;"",H2426&lt;&gt;""),N(G2426),0)</f>
        <v/>
      </c>
    </row>
    <row r="2427">
      <c r="A2427" s="19" t="n"/>
      <c r="B2427" s="20">
        <f>IF(A2427="","",IF(R2427=0,"⚠ أضف سطر عهدة أولًا","BDR-"&amp;TEXT(R2427,"000")))</f>
        <v/>
      </c>
      <c r="C2427" s="21" t="n"/>
      <c r="D2427" s="20">
        <f>IF(C2427="","",IF(S2427="","خارج السنة المالية",INDEX(القوائم!$D$2:$D$13,S2427)))</f>
        <v/>
      </c>
      <c r="E2427" s="22" t="n"/>
      <c r="F2427" s="23" t="n"/>
      <c r="G2427" s="23" t="n"/>
      <c r="H2427" s="22" t="n"/>
      <c r="I2427" s="19" t="n"/>
      <c r="J2427" s="21" t="n"/>
      <c r="K2427" s="19" t="n"/>
      <c r="L2427" s="19" t="n"/>
      <c r="M2427" s="21" t="n"/>
      <c r="N2427" s="22" t="n"/>
      <c r="O2427" s="24">
        <f>IF(A2427&lt;&gt;"عهدة","",SUMIFS($G$8:$G$5007,$B$8:$B$5007,B2427,$A$8:$A$5007,"مصروف",$I$8:$I$5007,"&lt;&gt;مرفوض"))</f>
        <v/>
      </c>
      <c r="P2427" s="25">
        <f>IF(A2427&lt;&gt;"عهدة","",N(F2427)-O2427)</f>
        <v/>
      </c>
      <c r="Q2427" s="26">
        <f>IF(A2427="","",IF(A2427="عهدة",IF(N(F2427)=0,"⚠ أدخل قيمة العهدة",IF(P2427&lt;0,"⛔ عجز / زيادة مصروفات "&amp;TEXT(-P2427,"#,##0"),IF(COUNTIFS($B$8:$B$5007,B2427,$A$8:$A$5007,"مصروف",$I$8:$I$5007,"&lt;&gt;مرفوض",$K$8:$K$5007,"&lt;&gt;نعم")&gt;0,"⚠ "&amp;COUNTIFS($B$8:$B$5007,B2427,$A$8:$A$5007,"مصروف",$I$8:$I$5007,"&lt;&gt;مرفوض",$K$8:$K$5007,"&lt;&gt;نعم")&amp;" مصروف غير مسوى",IF(L2427="تمت التسوية",IF(P2427=0,"✔ متوازنة وتمت التسوية","✔ تمت التسوية – متبقي "&amp;TEXT(P2427,"#,##0")),IF(P2427&gt;0,"متبقي "&amp;TEXT(P2427,"#,##0"),"✔ متوازنة"))))),IF(R2427=0,"⚠ أضف سطر عهدة أولًا",IF(OR(C2427="",N(G2427)=0),"⚠ أكمل التاريخ والقيمة",IF(S2427="","⚠ التاريخ خارج السنة المالية",IF(H2427="","⚠ اختر بند الموازنة",IF(I2427="مرفوض","✖ مرفوض من المدير",IF(I2427&lt;&gt;"موافق","⏳ بانتظار موافقة المدير",IF(K2427&lt;&gt;"نعم","⚠ غير مسوى مع الحسابات","✔ معتمد ومسوى")))))))))</f>
        <v/>
      </c>
      <c r="R2427">
        <f>N(R2426)+IF(A2427="عهدة",1,0)</f>
        <v/>
      </c>
      <c r="S2427">
        <f>IF(C2427="","",IF(AND(C2427&gt;=DATE(2026,9,1),C2427&lt;=DATE(2027,8,31)),(YEAR(C2427)-2026)*12+MONTH(C2427)-8,""))</f>
        <v/>
      </c>
      <c r="T2427">
        <f>IF(AND(A2427="مصروف",R2427&gt;0,I2427="موافق",S2427&lt;&gt;"",H2427&lt;&gt;""),N(G2427),0)</f>
        <v/>
      </c>
    </row>
    <row r="2428">
      <c r="A2428" s="19" t="n"/>
      <c r="B2428" s="20">
        <f>IF(A2428="","",IF(R2428=0,"⚠ أضف سطر عهدة أولًا","BDR-"&amp;TEXT(R2428,"000")))</f>
        <v/>
      </c>
      <c r="C2428" s="21" t="n"/>
      <c r="D2428" s="20">
        <f>IF(C2428="","",IF(S2428="","خارج السنة المالية",INDEX(القوائم!$D$2:$D$13,S2428)))</f>
        <v/>
      </c>
      <c r="E2428" s="22" t="n"/>
      <c r="F2428" s="23" t="n"/>
      <c r="G2428" s="23" t="n"/>
      <c r="H2428" s="22" t="n"/>
      <c r="I2428" s="19" t="n"/>
      <c r="J2428" s="21" t="n"/>
      <c r="K2428" s="19" t="n"/>
      <c r="L2428" s="19" t="n"/>
      <c r="M2428" s="21" t="n"/>
      <c r="N2428" s="22" t="n"/>
      <c r="O2428" s="24">
        <f>IF(A2428&lt;&gt;"عهدة","",SUMIFS($G$8:$G$5007,$B$8:$B$5007,B2428,$A$8:$A$5007,"مصروف",$I$8:$I$5007,"&lt;&gt;مرفوض"))</f>
        <v/>
      </c>
      <c r="P2428" s="25">
        <f>IF(A2428&lt;&gt;"عهدة","",N(F2428)-O2428)</f>
        <v/>
      </c>
      <c r="Q2428" s="26">
        <f>IF(A2428="","",IF(A2428="عهدة",IF(N(F2428)=0,"⚠ أدخل قيمة العهدة",IF(P2428&lt;0,"⛔ عجز / زيادة مصروفات "&amp;TEXT(-P2428,"#,##0"),IF(COUNTIFS($B$8:$B$5007,B2428,$A$8:$A$5007,"مصروف",$I$8:$I$5007,"&lt;&gt;مرفوض",$K$8:$K$5007,"&lt;&gt;نعم")&gt;0,"⚠ "&amp;COUNTIFS($B$8:$B$5007,B2428,$A$8:$A$5007,"مصروف",$I$8:$I$5007,"&lt;&gt;مرفوض",$K$8:$K$5007,"&lt;&gt;نعم")&amp;" مصروف غير مسوى",IF(L2428="تمت التسوية",IF(P2428=0,"✔ متوازنة وتمت التسوية","✔ تمت التسوية – متبقي "&amp;TEXT(P2428,"#,##0")),IF(P2428&gt;0,"متبقي "&amp;TEXT(P2428,"#,##0"),"✔ متوازنة"))))),IF(R2428=0,"⚠ أضف سطر عهدة أولًا",IF(OR(C2428="",N(G2428)=0),"⚠ أكمل التاريخ والقيمة",IF(S2428="","⚠ التاريخ خارج السنة المالية",IF(H2428="","⚠ اختر بند الموازنة",IF(I2428="مرفوض","✖ مرفوض من المدير",IF(I2428&lt;&gt;"موافق","⏳ بانتظار موافقة المدير",IF(K2428&lt;&gt;"نعم","⚠ غير مسوى مع الحسابات","✔ معتمد ومسوى")))))))))</f>
        <v/>
      </c>
      <c r="R2428">
        <f>N(R2427)+IF(A2428="عهدة",1,0)</f>
        <v/>
      </c>
      <c r="S2428">
        <f>IF(C2428="","",IF(AND(C2428&gt;=DATE(2026,9,1),C2428&lt;=DATE(2027,8,31)),(YEAR(C2428)-2026)*12+MONTH(C2428)-8,""))</f>
        <v/>
      </c>
      <c r="T2428">
        <f>IF(AND(A2428="مصروف",R2428&gt;0,I2428="موافق",S2428&lt;&gt;"",H2428&lt;&gt;""),N(G2428),0)</f>
        <v/>
      </c>
    </row>
    <row r="2429">
      <c r="A2429" s="19" t="n"/>
      <c r="B2429" s="20">
        <f>IF(A2429="","",IF(R2429=0,"⚠ أضف سطر عهدة أولًا","BDR-"&amp;TEXT(R2429,"000")))</f>
        <v/>
      </c>
      <c r="C2429" s="21" t="n"/>
      <c r="D2429" s="20">
        <f>IF(C2429="","",IF(S2429="","خارج السنة المالية",INDEX(القوائم!$D$2:$D$13,S2429)))</f>
        <v/>
      </c>
      <c r="E2429" s="22" t="n"/>
      <c r="F2429" s="23" t="n"/>
      <c r="G2429" s="23" t="n"/>
      <c r="H2429" s="22" t="n"/>
      <c r="I2429" s="19" t="n"/>
      <c r="J2429" s="21" t="n"/>
      <c r="K2429" s="19" t="n"/>
      <c r="L2429" s="19" t="n"/>
      <c r="M2429" s="21" t="n"/>
      <c r="N2429" s="22" t="n"/>
      <c r="O2429" s="24">
        <f>IF(A2429&lt;&gt;"عهدة","",SUMIFS($G$8:$G$5007,$B$8:$B$5007,B2429,$A$8:$A$5007,"مصروف",$I$8:$I$5007,"&lt;&gt;مرفوض"))</f>
        <v/>
      </c>
      <c r="P2429" s="25">
        <f>IF(A2429&lt;&gt;"عهدة","",N(F2429)-O2429)</f>
        <v/>
      </c>
      <c r="Q2429" s="26">
        <f>IF(A2429="","",IF(A2429="عهدة",IF(N(F2429)=0,"⚠ أدخل قيمة العهدة",IF(P2429&lt;0,"⛔ عجز / زيادة مصروفات "&amp;TEXT(-P2429,"#,##0"),IF(COUNTIFS($B$8:$B$5007,B2429,$A$8:$A$5007,"مصروف",$I$8:$I$5007,"&lt;&gt;مرفوض",$K$8:$K$5007,"&lt;&gt;نعم")&gt;0,"⚠ "&amp;COUNTIFS($B$8:$B$5007,B2429,$A$8:$A$5007,"مصروف",$I$8:$I$5007,"&lt;&gt;مرفوض",$K$8:$K$5007,"&lt;&gt;نعم")&amp;" مصروف غير مسوى",IF(L2429="تمت التسوية",IF(P2429=0,"✔ متوازنة وتمت التسوية","✔ تمت التسوية – متبقي "&amp;TEXT(P2429,"#,##0")),IF(P2429&gt;0,"متبقي "&amp;TEXT(P2429,"#,##0"),"✔ متوازنة"))))),IF(R2429=0,"⚠ أضف سطر عهدة أولًا",IF(OR(C2429="",N(G2429)=0),"⚠ أكمل التاريخ والقيمة",IF(S2429="","⚠ التاريخ خارج السنة المالية",IF(H2429="","⚠ اختر بند الموازنة",IF(I2429="مرفوض","✖ مرفوض من المدير",IF(I2429&lt;&gt;"موافق","⏳ بانتظار موافقة المدير",IF(K2429&lt;&gt;"نعم","⚠ غير مسوى مع الحسابات","✔ معتمد ومسوى")))))))))</f>
        <v/>
      </c>
      <c r="R2429">
        <f>N(R2428)+IF(A2429="عهدة",1,0)</f>
        <v/>
      </c>
      <c r="S2429">
        <f>IF(C2429="","",IF(AND(C2429&gt;=DATE(2026,9,1),C2429&lt;=DATE(2027,8,31)),(YEAR(C2429)-2026)*12+MONTH(C2429)-8,""))</f>
        <v/>
      </c>
      <c r="T2429">
        <f>IF(AND(A2429="مصروف",R2429&gt;0,I2429="موافق",S2429&lt;&gt;"",H2429&lt;&gt;""),N(G2429),0)</f>
        <v/>
      </c>
    </row>
    <row r="2430">
      <c r="A2430" s="19" t="n"/>
      <c r="B2430" s="20">
        <f>IF(A2430="","",IF(R2430=0,"⚠ أضف سطر عهدة أولًا","BDR-"&amp;TEXT(R2430,"000")))</f>
        <v/>
      </c>
      <c r="C2430" s="21" t="n"/>
      <c r="D2430" s="20">
        <f>IF(C2430="","",IF(S2430="","خارج السنة المالية",INDEX(القوائم!$D$2:$D$13,S2430)))</f>
        <v/>
      </c>
      <c r="E2430" s="22" t="n"/>
      <c r="F2430" s="23" t="n"/>
      <c r="G2430" s="23" t="n"/>
      <c r="H2430" s="22" t="n"/>
      <c r="I2430" s="19" t="n"/>
      <c r="J2430" s="21" t="n"/>
      <c r="K2430" s="19" t="n"/>
      <c r="L2430" s="19" t="n"/>
      <c r="M2430" s="21" t="n"/>
      <c r="N2430" s="22" t="n"/>
      <c r="O2430" s="24">
        <f>IF(A2430&lt;&gt;"عهدة","",SUMIFS($G$8:$G$5007,$B$8:$B$5007,B2430,$A$8:$A$5007,"مصروف",$I$8:$I$5007,"&lt;&gt;مرفوض"))</f>
        <v/>
      </c>
      <c r="P2430" s="25">
        <f>IF(A2430&lt;&gt;"عهدة","",N(F2430)-O2430)</f>
        <v/>
      </c>
      <c r="Q2430" s="26">
        <f>IF(A2430="","",IF(A2430="عهدة",IF(N(F2430)=0,"⚠ أدخل قيمة العهدة",IF(P2430&lt;0,"⛔ عجز / زيادة مصروفات "&amp;TEXT(-P2430,"#,##0"),IF(COUNTIFS($B$8:$B$5007,B2430,$A$8:$A$5007,"مصروف",$I$8:$I$5007,"&lt;&gt;مرفوض",$K$8:$K$5007,"&lt;&gt;نعم")&gt;0,"⚠ "&amp;COUNTIFS($B$8:$B$5007,B2430,$A$8:$A$5007,"مصروف",$I$8:$I$5007,"&lt;&gt;مرفوض",$K$8:$K$5007,"&lt;&gt;نعم")&amp;" مصروف غير مسوى",IF(L2430="تمت التسوية",IF(P2430=0,"✔ متوازنة وتمت التسوية","✔ تمت التسوية – متبقي "&amp;TEXT(P2430,"#,##0")),IF(P2430&gt;0,"متبقي "&amp;TEXT(P2430,"#,##0"),"✔ متوازنة"))))),IF(R2430=0,"⚠ أضف سطر عهدة أولًا",IF(OR(C2430="",N(G2430)=0),"⚠ أكمل التاريخ والقيمة",IF(S2430="","⚠ التاريخ خارج السنة المالية",IF(H2430="","⚠ اختر بند الموازنة",IF(I2430="مرفوض","✖ مرفوض من المدير",IF(I2430&lt;&gt;"موافق","⏳ بانتظار موافقة المدير",IF(K2430&lt;&gt;"نعم","⚠ غير مسوى مع الحسابات","✔ معتمد ومسوى")))))))))</f>
        <v/>
      </c>
      <c r="R2430">
        <f>N(R2429)+IF(A2430="عهدة",1,0)</f>
        <v/>
      </c>
      <c r="S2430">
        <f>IF(C2430="","",IF(AND(C2430&gt;=DATE(2026,9,1),C2430&lt;=DATE(2027,8,31)),(YEAR(C2430)-2026)*12+MONTH(C2430)-8,""))</f>
        <v/>
      </c>
      <c r="T2430">
        <f>IF(AND(A2430="مصروف",R2430&gt;0,I2430="موافق",S2430&lt;&gt;"",H2430&lt;&gt;""),N(G2430),0)</f>
        <v/>
      </c>
    </row>
    <row r="2431">
      <c r="A2431" s="19" t="n"/>
      <c r="B2431" s="20">
        <f>IF(A2431="","",IF(R2431=0,"⚠ أضف سطر عهدة أولًا","BDR-"&amp;TEXT(R2431,"000")))</f>
        <v/>
      </c>
      <c r="C2431" s="21" t="n"/>
      <c r="D2431" s="20">
        <f>IF(C2431="","",IF(S2431="","خارج السنة المالية",INDEX(القوائم!$D$2:$D$13,S2431)))</f>
        <v/>
      </c>
      <c r="E2431" s="22" t="n"/>
      <c r="F2431" s="23" t="n"/>
      <c r="G2431" s="23" t="n"/>
      <c r="H2431" s="22" t="n"/>
      <c r="I2431" s="19" t="n"/>
      <c r="J2431" s="21" t="n"/>
      <c r="K2431" s="19" t="n"/>
      <c r="L2431" s="19" t="n"/>
      <c r="M2431" s="21" t="n"/>
      <c r="N2431" s="22" t="n"/>
      <c r="O2431" s="24">
        <f>IF(A2431&lt;&gt;"عهدة","",SUMIFS($G$8:$G$5007,$B$8:$B$5007,B2431,$A$8:$A$5007,"مصروف",$I$8:$I$5007,"&lt;&gt;مرفوض"))</f>
        <v/>
      </c>
      <c r="P2431" s="25">
        <f>IF(A2431&lt;&gt;"عهدة","",N(F2431)-O2431)</f>
        <v/>
      </c>
      <c r="Q2431" s="26">
        <f>IF(A2431="","",IF(A2431="عهدة",IF(N(F2431)=0,"⚠ أدخل قيمة العهدة",IF(P2431&lt;0,"⛔ عجز / زيادة مصروفات "&amp;TEXT(-P2431,"#,##0"),IF(COUNTIFS($B$8:$B$5007,B2431,$A$8:$A$5007,"مصروف",$I$8:$I$5007,"&lt;&gt;مرفوض",$K$8:$K$5007,"&lt;&gt;نعم")&gt;0,"⚠ "&amp;COUNTIFS($B$8:$B$5007,B2431,$A$8:$A$5007,"مصروف",$I$8:$I$5007,"&lt;&gt;مرفوض",$K$8:$K$5007,"&lt;&gt;نعم")&amp;" مصروف غير مسوى",IF(L2431="تمت التسوية",IF(P2431=0,"✔ متوازنة وتمت التسوية","✔ تمت التسوية – متبقي "&amp;TEXT(P2431,"#,##0")),IF(P2431&gt;0,"متبقي "&amp;TEXT(P2431,"#,##0"),"✔ متوازنة"))))),IF(R2431=0,"⚠ أضف سطر عهدة أولًا",IF(OR(C2431="",N(G2431)=0),"⚠ أكمل التاريخ والقيمة",IF(S2431="","⚠ التاريخ خارج السنة المالية",IF(H2431="","⚠ اختر بند الموازنة",IF(I2431="مرفوض","✖ مرفوض من المدير",IF(I2431&lt;&gt;"موافق","⏳ بانتظار موافقة المدير",IF(K2431&lt;&gt;"نعم","⚠ غير مسوى مع الحسابات","✔ معتمد ومسوى")))))))))</f>
        <v/>
      </c>
      <c r="R2431">
        <f>N(R2430)+IF(A2431="عهدة",1,0)</f>
        <v/>
      </c>
      <c r="S2431">
        <f>IF(C2431="","",IF(AND(C2431&gt;=DATE(2026,9,1),C2431&lt;=DATE(2027,8,31)),(YEAR(C2431)-2026)*12+MONTH(C2431)-8,""))</f>
        <v/>
      </c>
      <c r="T2431">
        <f>IF(AND(A2431="مصروف",R2431&gt;0,I2431="موافق",S2431&lt;&gt;"",H2431&lt;&gt;""),N(G2431),0)</f>
        <v/>
      </c>
    </row>
    <row r="2432">
      <c r="A2432" s="19" t="n"/>
      <c r="B2432" s="20">
        <f>IF(A2432="","",IF(R2432=0,"⚠ أضف سطر عهدة أولًا","BDR-"&amp;TEXT(R2432,"000")))</f>
        <v/>
      </c>
      <c r="C2432" s="21" t="n"/>
      <c r="D2432" s="20">
        <f>IF(C2432="","",IF(S2432="","خارج السنة المالية",INDEX(القوائم!$D$2:$D$13,S2432)))</f>
        <v/>
      </c>
      <c r="E2432" s="22" t="n"/>
      <c r="F2432" s="23" t="n"/>
      <c r="G2432" s="23" t="n"/>
      <c r="H2432" s="22" t="n"/>
      <c r="I2432" s="19" t="n"/>
      <c r="J2432" s="21" t="n"/>
      <c r="K2432" s="19" t="n"/>
      <c r="L2432" s="19" t="n"/>
      <c r="M2432" s="21" t="n"/>
      <c r="N2432" s="22" t="n"/>
      <c r="O2432" s="24">
        <f>IF(A2432&lt;&gt;"عهدة","",SUMIFS($G$8:$G$5007,$B$8:$B$5007,B2432,$A$8:$A$5007,"مصروف",$I$8:$I$5007,"&lt;&gt;مرفوض"))</f>
        <v/>
      </c>
      <c r="P2432" s="25">
        <f>IF(A2432&lt;&gt;"عهدة","",N(F2432)-O2432)</f>
        <v/>
      </c>
      <c r="Q2432" s="26">
        <f>IF(A2432="","",IF(A2432="عهدة",IF(N(F2432)=0,"⚠ أدخل قيمة العهدة",IF(P2432&lt;0,"⛔ عجز / زيادة مصروفات "&amp;TEXT(-P2432,"#,##0"),IF(COUNTIFS($B$8:$B$5007,B2432,$A$8:$A$5007,"مصروف",$I$8:$I$5007,"&lt;&gt;مرفوض",$K$8:$K$5007,"&lt;&gt;نعم")&gt;0,"⚠ "&amp;COUNTIFS($B$8:$B$5007,B2432,$A$8:$A$5007,"مصروف",$I$8:$I$5007,"&lt;&gt;مرفوض",$K$8:$K$5007,"&lt;&gt;نعم")&amp;" مصروف غير مسوى",IF(L2432="تمت التسوية",IF(P2432=0,"✔ متوازنة وتمت التسوية","✔ تمت التسوية – متبقي "&amp;TEXT(P2432,"#,##0")),IF(P2432&gt;0,"متبقي "&amp;TEXT(P2432,"#,##0"),"✔ متوازنة"))))),IF(R2432=0,"⚠ أضف سطر عهدة أولًا",IF(OR(C2432="",N(G2432)=0),"⚠ أكمل التاريخ والقيمة",IF(S2432="","⚠ التاريخ خارج السنة المالية",IF(H2432="","⚠ اختر بند الموازنة",IF(I2432="مرفوض","✖ مرفوض من المدير",IF(I2432&lt;&gt;"موافق","⏳ بانتظار موافقة المدير",IF(K2432&lt;&gt;"نعم","⚠ غير مسوى مع الحسابات","✔ معتمد ومسوى")))))))))</f>
        <v/>
      </c>
      <c r="R2432">
        <f>N(R2431)+IF(A2432="عهدة",1,0)</f>
        <v/>
      </c>
      <c r="S2432">
        <f>IF(C2432="","",IF(AND(C2432&gt;=DATE(2026,9,1),C2432&lt;=DATE(2027,8,31)),(YEAR(C2432)-2026)*12+MONTH(C2432)-8,""))</f>
        <v/>
      </c>
      <c r="T2432">
        <f>IF(AND(A2432="مصروف",R2432&gt;0,I2432="موافق",S2432&lt;&gt;"",H2432&lt;&gt;""),N(G2432),0)</f>
        <v/>
      </c>
    </row>
    <row r="2433">
      <c r="A2433" s="19" t="n"/>
      <c r="B2433" s="20">
        <f>IF(A2433="","",IF(R2433=0,"⚠ أضف سطر عهدة أولًا","BDR-"&amp;TEXT(R2433,"000")))</f>
        <v/>
      </c>
      <c r="C2433" s="21" t="n"/>
      <c r="D2433" s="20">
        <f>IF(C2433="","",IF(S2433="","خارج السنة المالية",INDEX(القوائم!$D$2:$D$13,S2433)))</f>
        <v/>
      </c>
      <c r="E2433" s="22" t="n"/>
      <c r="F2433" s="23" t="n"/>
      <c r="G2433" s="23" t="n"/>
      <c r="H2433" s="22" t="n"/>
      <c r="I2433" s="19" t="n"/>
      <c r="J2433" s="21" t="n"/>
      <c r="K2433" s="19" t="n"/>
      <c r="L2433" s="19" t="n"/>
      <c r="M2433" s="21" t="n"/>
      <c r="N2433" s="22" t="n"/>
      <c r="O2433" s="24">
        <f>IF(A2433&lt;&gt;"عهدة","",SUMIFS($G$8:$G$5007,$B$8:$B$5007,B2433,$A$8:$A$5007,"مصروف",$I$8:$I$5007,"&lt;&gt;مرفوض"))</f>
        <v/>
      </c>
      <c r="P2433" s="25">
        <f>IF(A2433&lt;&gt;"عهدة","",N(F2433)-O2433)</f>
        <v/>
      </c>
      <c r="Q2433" s="26">
        <f>IF(A2433="","",IF(A2433="عهدة",IF(N(F2433)=0,"⚠ أدخل قيمة العهدة",IF(P2433&lt;0,"⛔ عجز / زيادة مصروفات "&amp;TEXT(-P2433,"#,##0"),IF(COUNTIFS($B$8:$B$5007,B2433,$A$8:$A$5007,"مصروف",$I$8:$I$5007,"&lt;&gt;مرفوض",$K$8:$K$5007,"&lt;&gt;نعم")&gt;0,"⚠ "&amp;COUNTIFS($B$8:$B$5007,B2433,$A$8:$A$5007,"مصروف",$I$8:$I$5007,"&lt;&gt;مرفوض",$K$8:$K$5007,"&lt;&gt;نعم")&amp;" مصروف غير مسوى",IF(L2433="تمت التسوية",IF(P2433=0,"✔ متوازنة وتمت التسوية","✔ تمت التسوية – متبقي "&amp;TEXT(P2433,"#,##0")),IF(P2433&gt;0,"متبقي "&amp;TEXT(P2433,"#,##0"),"✔ متوازنة"))))),IF(R2433=0,"⚠ أضف سطر عهدة أولًا",IF(OR(C2433="",N(G2433)=0),"⚠ أكمل التاريخ والقيمة",IF(S2433="","⚠ التاريخ خارج السنة المالية",IF(H2433="","⚠ اختر بند الموازنة",IF(I2433="مرفوض","✖ مرفوض من المدير",IF(I2433&lt;&gt;"موافق","⏳ بانتظار موافقة المدير",IF(K2433&lt;&gt;"نعم","⚠ غير مسوى مع الحسابات","✔ معتمد ومسوى")))))))))</f>
        <v/>
      </c>
      <c r="R2433">
        <f>N(R2432)+IF(A2433="عهدة",1,0)</f>
        <v/>
      </c>
      <c r="S2433">
        <f>IF(C2433="","",IF(AND(C2433&gt;=DATE(2026,9,1),C2433&lt;=DATE(2027,8,31)),(YEAR(C2433)-2026)*12+MONTH(C2433)-8,""))</f>
        <v/>
      </c>
      <c r="T2433">
        <f>IF(AND(A2433="مصروف",R2433&gt;0,I2433="موافق",S2433&lt;&gt;"",H2433&lt;&gt;""),N(G2433),0)</f>
        <v/>
      </c>
    </row>
    <row r="2434">
      <c r="A2434" s="19" t="n"/>
      <c r="B2434" s="20">
        <f>IF(A2434="","",IF(R2434=0,"⚠ أضف سطر عهدة أولًا","BDR-"&amp;TEXT(R2434,"000")))</f>
        <v/>
      </c>
      <c r="C2434" s="21" t="n"/>
      <c r="D2434" s="20">
        <f>IF(C2434="","",IF(S2434="","خارج السنة المالية",INDEX(القوائم!$D$2:$D$13,S2434)))</f>
        <v/>
      </c>
      <c r="E2434" s="22" t="n"/>
      <c r="F2434" s="23" t="n"/>
      <c r="G2434" s="23" t="n"/>
      <c r="H2434" s="22" t="n"/>
      <c r="I2434" s="19" t="n"/>
      <c r="J2434" s="21" t="n"/>
      <c r="K2434" s="19" t="n"/>
      <c r="L2434" s="19" t="n"/>
      <c r="M2434" s="21" t="n"/>
      <c r="N2434" s="22" t="n"/>
      <c r="O2434" s="24">
        <f>IF(A2434&lt;&gt;"عهدة","",SUMIFS($G$8:$G$5007,$B$8:$B$5007,B2434,$A$8:$A$5007,"مصروف",$I$8:$I$5007,"&lt;&gt;مرفوض"))</f>
        <v/>
      </c>
      <c r="P2434" s="25">
        <f>IF(A2434&lt;&gt;"عهدة","",N(F2434)-O2434)</f>
        <v/>
      </c>
      <c r="Q2434" s="26">
        <f>IF(A2434="","",IF(A2434="عهدة",IF(N(F2434)=0,"⚠ أدخل قيمة العهدة",IF(P2434&lt;0,"⛔ عجز / زيادة مصروفات "&amp;TEXT(-P2434,"#,##0"),IF(COUNTIFS($B$8:$B$5007,B2434,$A$8:$A$5007,"مصروف",$I$8:$I$5007,"&lt;&gt;مرفوض",$K$8:$K$5007,"&lt;&gt;نعم")&gt;0,"⚠ "&amp;COUNTIFS($B$8:$B$5007,B2434,$A$8:$A$5007,"مصروف",$I$8:$I$5007,"&lt;&gt;مرفوض",$K$8:$K$5007,"&lt;&gt;نعم")&amp;" مصروف غير مسوى",IF(L2434="تمت التسوية",IF(P2434=0,"✔ متوازنة وتمت التسوية","✔ تمت التسوية – متبقي "&amp;TEXT(P2434,"#,##0")),IF(P2434&gt;0,"متبقي "&amp;TEXT(P2434,"#,##0"),"✔ متوازنة"))))),IF(R2434=0,"⚠ أضف سطر عهدة أولًا",IF(OR(C2434="",N(G2434)=0),"⚠ أكمل التاريخ والقيمة",IF(S2434="","⚠ التاريخ خارج السنة المالية",IF(H2434="","⚠ اختر بند الموازنة",IF(I2434="مرفوض","✖ مرفوض من المدير",IF(I2434&lt;&gt;"موافق","⏳ بانتظار موافقة المدير",IF(K2434&lt;&gt;"نعم","⚠ غير مسوى مع الحسابات","✔ معتمد ومسوى")))))))))</f>
        <v/>
      </c>
      <c r="R2434">
        <f>N(R2433)+IF(A2434="عهدة",1,0)</f>
        <v/>
      </c>
      <c r="S2434">
        <f>IF(C2434="","",IF(AND(C2434&gt;=DATE(2026,9,1),C2434&lt;=DATE(2027,8,31)),(YEAR(C2434)-2026)*12+MONTH(C2434)-8,""))</f>
        <v/>
      </c>
      <c r="T2434">
        <f>IF(AND(A2434="مصروف",R2434&gt;0,I2434="موافق",S2434&lt;&gt;"",H2434&lt;&gt;""),N(G2434),0)</f>
        <v/>
      </c>
    </row>
    <row r="2435">
      <c r="A2435" s="19" t="n"/>
      <c r="B2435" s="20">
        <f>IF(A2435="","",IF(R2435=0,"⚠ أضف سطر عهدة أولًا","BDR-"&amp;TEXT(R2435,"000")))</f>
        <v/>
      </c>
      <c r="C2435" s="21" t="n"/>
      <c r="D2435" s="20">
        <f>IF(C2435="","",IF(S2435="","خارج السنة المالية",INDEX(القوائم!$D$2:$D$13,S2435)))</f>
        <v/>
      </c>
      <c r="E2435" s="22" t="n"/>
      <c r="F2435" s="23" t="n"/>
      <c r="G2435" s="23" t="n"/>
      <c r="H2435" s="22" t="n"/>
      <c r="I2435" s="19" t="n"/>
      <c r="J2435" s="21" t="n"/>
      <c r="K2435" s="19" t="n"/>
      <c r="L2435" s="19" t="n"/>
      <c r="M2435" s="21" t="n"/>
      <c r="N2435" s="22" t="n"/>
      <c r="O2435" s="24">
        <f>IF(A2435&lt;&gt;"عهدة","",SUMIFS($G$8:$G$5007,$B$8:$B$5007,B2435,$A$8:$A$5007,"مصروف",$I$8:$I$5007,"&lt;&gt;مرفوض"))</f>
        <v/>
      </c>
      <c r="P2435" s="25">
        <f>IF(A2435&lt;&gt;"عهدة","",N(F2435)-O2435)</f>
        <v/>
      </c>
      <c r="Q2435" s="26">
        <f>IF(A2435="","",IF(A2435="عهدة",IF(N(F2435)=0,"⚠ أدخل قيمة العهدة",IF(P2435&lt;0,"⛔ عجز / زيادة مصروفات "&amp;TEXT(-P2435,"#,##0"),IF(COUNTIFS($B$8:$B$5007,B2435,$A$8:$A$5007,"مصروف",$I$8:$I$5007,"&lt;&gt;مرفوض",$K$8:$K$5007,"&lt;&gt;نعم")&gt;0,"⚠ "&amp;COUNTIFS($B$8:$B$5007,B2435,$A$8:$A$5007,"مصروف",$I$8:$I$5007,"&lt;&gt;مرفوض",$K$8:$K$5007,"&lt;&gt;نعم")&amp;" مصروف غير مسوى",IF(L2435="تمت التسوية",IF(P2435=0,"✔ متوازنة وتمت التسوية","✔ تمت التسوية – متبقي "&amp;TEXT(P2435,"#,##0")),IF(P2435&gt;0,"متبقي "&amp;TEXT(P2435,"#,##0"),"✔ متوازنة"))))),IF(R2435=0,"⚠ أضف سطر عهدة أولًا",IF(OR(C2435="",N(G2435)=0),"⚠ أكمل التاريخ والقيمة",IF(S2435="","⚠ التاريخ خارج السنة المالية",IF(H2435="","⚠ اختر بند الموازنة",IF(I2435="مرفوض","✖ مرفوض من المدير",IF(I2435&lt;&gt;"موافق","⏳ بانتظار موافقة المدير",IF(K2435&lt;&gt;"نعم","⚠ غير مسوى مع الحسابات","✔ معتمد ومسوى")))))))))</f>
        <v/>
      </c>
      <c r="R2435">
        <f>N(R2434)+IF(A2435="عهدة",1,0)</f>
        <v/>
      </c>
      <c r="S2435">
        <f>IF(C2435="","",IF(AND(C2435&gt;=DATE(2026,9,1),C2435&lt;=DATE(2027,8,31)),(YEAR(C2435)-2026)*12+MONTH(C2435)-8,""))</f>
        <v/>
      </c>
      <c r="T2435">
        <f>IF(AND(A2435="مصروف",R2435&gt;0,I2435="موافق",S2435&lt;&gt;"",H2435&lt;&gt;""),N(G2435),0)</f>
        <v/>
      </c>
    </row>
    <row r="2436">
      <c r="A2436" s="19" t="n"/>
      <c r="B2436" s="20">
        <f>IF(A2436="","",IF(R2436=0,"⚠ أضف سطر عهدة أولًا","BDR-"&amp;TEXT(R2436,"000")))</f>
        <v/>
      </c>
      <c r="C2436" s="21" t="n"/>
      <c r="D2436" s="20">
        <f>IF(C2436="","",IF(S2436="","خارج السنة المالية",INDEX(القوائم!$D$2:$D$13,S2436)))</f>
        <v/>
      </c>
      <c r="E2436" s="22" t="n"/>
      <c r="F2436" s="23" t="n"/>
      <c r="G2436" s="23" t="n"/>
      <c r="H2436" s="22" t="n"/>
      <c r="I2436" s="19" t="n"/>
      <c r="J2436" s="21" t="n"/>
      <c r="K2436" s="19" t="n"/>
      <c r="L2436" s="19" t="n"/>
      <c r="M2436" s="21" t="n"/>
      <c r="N2436" s="22" t="n"/>
      <c r="O2436" s="24">
        <f>IF(A2436&lt;&gt;"عهدة","",SUMIFS($G$8:$G$5007,$B$8:$B$5007,B2436,$A$8:$A$5007,"مصروف",$I$8:$I$5007,"&lt;&gt;مرفوض"))</f>
        <v/>
      </c>
      <c r="P2436" s="25">
        <f>IF(A2436&lt;&gt;"عهدة","",N(F2436)-O2436)</f>
        <v/>
      </c>
      <c r="Q2436" s="26">
        <f>IF(A2436="","",IF(A2436="عهدة",IF(N(F2436)=0,"⚠ أدخل قيمة العهدة",IF(P2436&lt;0,"⛔ عجز / زيادة مصروفات "&amp;TEXT(-P2436,"#,##0"),IF(COUNTIFS($B$8:$B$5007,B2436,$A$8:$A$5007,"مصروف",$I$8:$I$5007,"&lt;&gt;مرفوض",$K$8:$K$5007,"&lt;&gt;نعم")&gt;0,"⚠ "&amp;COUNTIFS($B$8:$B$5007,B2436,$A$8:$A$5007,"مصروف",$I$8:$I$5007,"&lt;&gt;مرفوض",$K$8:$K$5007,"&lt;&gt;نعم")&amp;" مصروف غير مسوى",IF(L2436="تمت التسوية",IF(P2436=0,"✔ متوازنة وتمت التسوية","✔ تمت التسوية – متبقي "&amp;TEXT(P2436,"#,##0")),IF(P2436&gt;0,"متبقي "&amp;TEXT(P2436,"#,##0"),"✔ متوازنة"))))),IF(R2436=0,"⚠ أضف سطر عهدة أولًا",IF(OR(C2436="",N(G2436)=0),"⚠ أكمل التاريخ والقيمة",IF(S2436="","⚠ التاريخ خارج السنة المالية",IF(H2436="","⚠ اختر بند الموازنة",IF(I2436="مرفوض","✖ مرفوض من المدير",IF(I2436&lt;&gt;"موافق","⏳ بانتظار موافقة المدير",IF(K2436&lt;&gt;"نعم","⚠ غير مسوى مع الحسابات","✔ معتمد ومسوى")))))))))</f>
        <v/>
      </c>
      <c r="R2436">
        <f>N(R2435)+IF(A2436="عهدة",1,0)</f>
        <v/>
      </c>
      <c r="S2436">
        <f>IF(C2436="","",IF(AND(C2436&gt;=DATE(2026,9,1),C2436&lt;=DATE(2027,8,31)),(YEAR(C2436)-2026)*12+MONTH(C2436)-8,""))</f>
        <v/>
      </c>
      <c r="T2436">
        <f>IF(AND(A2436="مصروف",R2436&gt;0,I2436="موافق",S2436&lt;&gt;"",H2436&lt;&gt;""),N(G2436),0)</f>
        <v/>
      </c>
    </row>
    <row r="2437">
      <c r="A2437" s="19" t="n"/>
      <c r="B2437" s="20">
        <f>IF(A2437="","",IF(R2437=0,"⚠ أضف سطر عهدة أولًا","BDR-"&amp;TEXT(R2437,"000")))</f>
        <v/>
      </c>
      <c r="C2437" s="21" t="n"/>
      <c r="D2437" s="20">
        <f>IF(C2437="","",IF(S2437="","خارج السنة المالية",INDEX(القوائم!$D$2:$D$13,S2437)))</f>
        <v/>
      </c>
      <c r="E2437" s="22" t="n"/>
      <c r="F2437" s="23" t="n"/>
      <c r="G2437" s="23" t="n"/>
      <c r="H2437" s="22" t="n"/>
      <c r="I2437" s="19" t="n"/>
      <c r="J2437" s="21" t="n"/>
      <c r="K2437" s="19" t="n"/>
      <c r="L2437" s="19" t="n"/>
      <c r="M2437" s="21" t="n"/>
      <c r="N2437" s="22" t="n"/>
      <c r="O2437" s="24">
        <f>IF(A2437&lt;&gt;"عهدة","",SUMIFS($G$8:$G$5007,$B$8:$B$5007,B2437,$A$8:$A$5007,"مصروف",$I$8:$I$5007,"&lt;&gt;مرفوض"))</f>
        <v/>
      </c>
      <c r="P2437" s="25">
        <f>IF(A2437&lt;&gt;"عهدة","",N(F2437)-O2437)</f>
        <v/>
      </c>
      <c r="Q2437" s="26">
        <f>IF(A2437="","",IF(A2437="عهدة",IF(N(F2437)=0,"⚠ أدخل قيمة العهدة",IF(P2437&lt;0,"⛔ عجز / زيادة مصروفات "&amp;TEXT(-P2437,"#,##0"),IF(COUNTIFS($B$8:$B$5007,B2437,$A$8:$A$5007,"مصروف",$I$8:$I$5007,"&lt;&gt;مرفوض",$K$8:$K$5007,"&lt;&gt;نعم")&gt;0,"⚠ "&amp;COUNTIFS($B$8:$B$5007,B2437,$A$8:$A$5007,"مصروف",$I$8:$I$5007,"&lt;&gt;مرفوض",$K$8:$K$5007,"&lt;&gt;نعم")&amp;" مصروف غير مسوى",IF(L2437="تمت التسوية",IF(P2437=0,"✔ متوازنة وتمت التسوية","✔ تمت التسوية – متبقي "&amp;TEXT(P2437,"#,##0")),IF(P2437&gt;0,"متبقي "&amp;TEXT(P2437,"#,##0"),"✔ متوازنة"))))),IF(R2437=0,"⚠ أضف سطر عهدة أولًا",IF(OR(C2437="",N(G2437)=0),"⚠ أكمل التاريخ والقيمة",IF(S2437="","⚠ التاريخ خارج السنة المالية",IF(H2437="","⚠ اختر بند الموازنة",IF(I2437="مرفوض","✖ مرفوض من المدير",IF(I2437&lt;&gt;"موافق","⏳ بانتظار موافقة المدير",IF(K2437&lt;&gt;"نعم","⚠ غير مسوى مع الحسابات","✔ معتمد ومسوى")))))))))</f>
        <v/>
      </c>
      <c r="R2437">
        <f>N(R2436)+IF(A2437="عهدة",1,0)</f>
        <v/>
      </c>
      <c r="S2437">
        <f>IF(C2437="","",IF(AND(C2437&gt;=DATE(2026,9,1),C2437&lt;=DATE(2027,8,31)),(YEAR(C2437)-2026)*12+MONTH(C2437)-8,""))</f>
        <v/>
      </c>
      <c r="T2437">
        <f>IF(AND(A2437="مصروف",R2437&gt;0,I2437="موافق",S2437&lt;&gt;"",H2437&lt;&gt;""),N(G2437),0)</f>
        <v/>
      </c>
    </row>
    <row r="2438">
      <c r="A2438" s="19" t="n"/>
      <c r="B2438" s="20">
        <f>IF(A2438="","",IF(R2438=0,"⚠ أضف سطر عهدة أولًا","BDR-"&amp;TEXT(R2438,"000")))</f>
        <v/>
      </c>
      <c r="C2438" s="21" t="n"/>
      <c r="D2438" s="20">
        <f>IF(C2438="","",IF(S2438="","خارج السنة المالية",INDEX(القوائم!$D$2:$D$13,S2438)))</f>
        <v/>
      </c>
      <c r="E2438" s="22" t="n"/>
      <c r="F2438" s="23" t="n"/>
      <c r="G2438" s="23" t="n"/>
      <c r="H2438" s="22" t="n"/>
      <c r="I2438" s="19" t="n"/>
      <c r="J2438" s="21" t="n"/>
      <c r="K2438" s="19" t="n"/>
      <c r="L2438" s="19" t="n"/>
      <c r="M2438" s="21" t="n"/>
      <c r="N2438" s="22" t="n"/>
      <c r="O2438" s="24">
        <f>IF(A2438&lt;&gt;"عهدة","",SUMIFS($G$8:$G$5007,$B$8:$B$5007,B2438,$A$8:$A$5007,"مصروف",$I$8:$I$5007,"&lt;&gt;مرفوض"))</f>
        <v/>
      </c>
      <c r="P2438" s="25">
        <f>IF(A2438&lt;&gt;"عهدة","",N(F2438)-O2438)</f>
        <v/>
      </c>
      <c r="Q2438" s="26">
        <f>IF(A2438="","",IF(A2438="عهدة",IF(N(F2438)=0,"⚠ أدخل قيمة العهدة",IF(P2438&lt;0,"⛔ عجز / زيادة مصروفات "&amp;TEXT(-P2438,"#,##0"),IF(COUNTIFS($B$8:$B$5007,B2438,$A$8:$A$5007,"مصروف",$I$8:$I$5007,"&lt;&gt;مرفوض",$K$8:$K$5007,"&lt;&gt;نعم")&gt;0,"⚠ "&amp;COUNTIFS($B$8:$B$5007,B2438,$A$8:$A$5007,"مصروف",$I$8:$I$5007,"&lt;&gt;مرفوض",$K$8:$K$5007,"&lt;&gt;نعم")&amp;" مصروف غير مسوى",IF(L2438="تمت التسوية",IF(P2438=0,"✔ متوازنة وتمت التسوية","✔ تمت التسوية – متبقي "&amp;TEXT(P2438,"#,##0")),IF(P2438&gt;0,"متبقي "&amp;TEXT(P2438,"#,##0"),"✔ متوازنة"))))),IF(R2438=0,"⚠ أضف سطر عهدة أولًا",IF(OR(C2438="",N(G2438)=0),"⚠ أكمل التاريخ والقيمة",IF(S2438="","⚠ التاريخ خارج السنة المالية",IF(H2438="","⚠ اختر بند الموازنة",IF(I2438="مرفوض","✖ مرفوض من المدير",IF(I2438&lt;&gt;"موافق","⏳ بانتظار موافقة المدير",IF(K2438&lt;&gt;"نعم","⚠ غير مسوى مع الحسابات","✔ معتمد ومسوى")))))))))</f>
        <v/>
      </c>
      <c r="R2438">
        <f>N(R2437)+IF(A2438="عهدة",1,0)</f>
        <v/>
      </c>
      <c r="S2438">
        <f>IF(C2438="","",IF(AND(C2438&gt;=DATE(2026,9,1),C2438&lt;=DATE(2027,8,31)),(YEAR(C2438)-2026)*12+MONTH(C2438)-8,""))</f>
        <v/>
      </c>
      <c r="T2438">
        <f>IF(AND(A2438="مصروف",R2438&gt;0,I2438="موافق",S2438&lt;&gt;"",H2438&lt;&gt;""),N(G2438),0)</f>
        <v/>
      </c>
    </row>
    <row r="2439">
      <c r="A2439" s="19" t="n"/>
      <c r="B2439" s="20">
        <f>IF(A2439="","",IF(R2439=0,"⚠ أضف سطر عهدة أولًا","BDR-"&amp;TEXT(R2439,"000")))</f>
        <v/>
      </c>
      <c r="C2439" s="21" t="n"/>
      <c r="D2439" s="20">
        <f>IF(C2439="","",IF(S2439="","خارج السنة المالية",INDEX(القوائم!$D$2:$D$13,S2439)))</f>
        <v/>
      </c>
      <c r="E2439" s="22" t="n"/>
      <c r="F2439" s="23" t="n"/>
      <c r="G2439" s="23" t="n"/>
      <c r="H2439" s="22" t="n"/>
      <c r="I2439" s="19" t="n"/>
      <c r="J2439" s="21" t="n"/>
      <c r="K2439" s="19" t="n"/>
      <c r="L2439" s="19" t="n"/>
      <c r="M2439" s="21" t="n"/>
      <c r="N2439" s="22" t="n"/>
      <c r="O2439" s="24">
        <f>IF(A2439&lt;&gt;"عهدة","",SUMIFS($G$8:$G$5007,$B$8:$B$5007,B2439,$A$8:$A$5007,"مصروف",$I$8:$I$5007,"&lt;&gt;مرفوض"))</f>
        <v/>
      </c>
      <c r="P2439" s="25">
        <f>IF(A2439&lt;&gt;"عهدة","",N(F2439)-O2439)</f>
        <v/>
      </c>
      <c r="Q2439" s="26">
        <f>IF(A2439="","",IF(A2439="عهدة",IF(N(F2439)=0,"⚠ أدخل قيمة العهدة",IF(P2439&lt;0,"⛔ عجز / زيادة مصروفات "&amp;TEXT(-P2439,"#,##0"),IF(COUNTIFS($B$8:$B$5007,B2439,$A$8:$A$5007,"مصروف",$I$8:$I$5007,"&lt;&gt;مرفوض",$K$8:$K$5007,"&lt;&gt;نعم")&gt;0,"⚠ "&amp;COUNTIFS($B$8:$B$5007,B2439,$A$8:$A$5007,"مصروف",$I$8:$I$5007,"&lt;&gt;مرفوض",$K$8:$K$5007,"&lt;&gt;نعم")&amp;" مصروف غير مسوى",IF(L2439="تمت التسوية",IF(P2439=0,"✔ متوازنة وتمت التسوية","✔ تمت التسوية – متبقي "&amp;TEXT(P2439,"#,##0")),IF(P2439&gt;0,"متبقي "&amp;TEXT(P2439,"#,##0"),"✔ متوازنة"))))),IF(R2439=0,"⚠ أضف سطر عهدة أولًا",IF(OR(C2439="",N(G2439)=0),"⚠ أكمل التاريخ والقيمة",IF(S2439="","⚠ التاريخ خارج السنة المالية",IF(H2439="","⚠ اختر بند الموازنة",IF(I2439="مرفوض","✖ مرفوض من المدير",IF(I2439&lt;&gt;"موافق","⏳ بانتظار موافقة المدير",IF(K2439&lt;&gt;"نعم","⚠ غير مسوى مع الحسابات","✔ معتمد ومسوى")))))))))</f>
        <v/>
      </c>
      <c r="R2439">
        <f>N(R2438)+IF(A2439="عهدة",1,0)</f>
        <v/>
      </c>
      <c r="S2439">
        <f>IF(C2439="","",IF(AND(C2439&gt;=DATE(2026,9,1),C2439&lt;=DATE(2027,8,31)),(YEAR(C2439)-2026)*12+MONTH(C2439)-8,""))</f>
        <v/>
      </c>
      <c r="T2439">
        <f>IF(AND(A2439="مصروف",R2439&gt;0,I2439="موافق",S2439&lt;&gt;"",H2439&lt;&gt;""),N(G2439),0)</f>
        <v/>
      </c>
    </row>
    <row r="2440">
      <c r="A2440" s="19" t="n"/>
      <c r="B2440" s="20">
        <f>IF(A2440="","",IF(R2440=0,"⚠ أضف سطر عهدة أولًا","BDR-"&amp;TEXT(R2440,"000")))</f>
        <v/>
      </c>
      <c r="C2440" s="21" t="n"/>
      <c r="D2440" s="20">
        <f>IF(C2440="","",IF(S2440="","خارج السنة المالية",INDEX(القوائم!$D$2:$D$13,S2440)))</f>
        <v/>
      </c>
      <c r="E2440" s="22" t="n"/>
      <c r="F2440" s="23" t="n"/>
      <c r="G2440" s="23" t="n"/>
      <c r="H2440" s="22" t="n"/>
      <c r="I2440" s="19" t="n"/>
      <c r="J2440" s="21" t="n"/>
      <c r="K2440" s="19" t="n"/>
      <c r="L2440" s="19" t="n"/>
      <c r="M2440" s="21" t="n"/>
      <c r="N2440" s="22" t="n"/>
      <c r="O2440" s="24">
        <f>IF(A2440&lt;&gt;"عهدة","",SUMIFS($G$8:$G$5007,$B$8:$B$5007,B2440,$A$8:$A$5007,"مصروف",$I$8:$I$5007,"&lt;&gt;مرفوض"))</f>
        <v/>
      </c>
      <c r="P2440" s="25">
        <f>IF(A2440&lt;&gt;"عهدة","",N(F2440)-O2440)</f>
        <v/>
      </c>
      <c r="Q2440" s="26">
        <f>IF(A2440="","",IF(A2440="عهدة",IF(N(F2440)=0,"⚠ أدخل قيمة العهدة",IF(P2440&lt;0,"⛔ عجز / زيادة مصروفات "&amp;TEXT(-P2440,"#,##0"),IF(COUNTIFS($B$8:$B$5007,B2440,$A$8:$A$5007,"مصروف",$I$8:$I$5007,"&lt;&gt;مرفوض",$K$8:$K$5007,"&lt;&gt;نعم")&gt;0,"⚠ "&amp;COUNTIFS($B$8:$B$5007,B2440,$A$8:$A$5007,"مصروف",$I$8:$I$5007,"&lt;&gt;مرفوض",$K$8:$K$5007,"&lt;&gt;نعم")&amp;" مصروف غير مسوى",IF(L2440="تمت التسوية",IF(P2440=0,"✔ متوازنة وتمت التسوية","✔ تمت التسوية – متبقي "&amp;TEXT(P2440,"#,##0")),IF(P2440&gt;0,"متبقي "&amp;TEXT(P2440,"#,##0"),"✔ متوازنة"))))),IF(R2440=0,"⚠ أضف سطر عهدة أولًا",IF(OR(C2440="",N(G2440)=0),"⚠ أكمل التاريخ والقيمة",IF(S2440="","⚠ التاريخ خارج السنة المالية",IF(H2440="","⚠ اختر بند الموازنة",IF(I2440="مرفوض","✖ مرفوض من المدير",IF(I2440&lt;&gt;"موافق","⏳ بانتظار موافقة المدير",IF(K2440&lt;&gt;"نعم","⚠ غير مسوى مع الحسابات","✔ معتمد ومسوى")))))))))</f>
        <v/>
      </c>
      <c r="R2440">
        <f>N(R2439)+IF(A2440="عهدة",1,0)</f>
        <v/>
      </c>
      <c r="S2440">
        <f>IF(C2440="","",IF(AND(C2440&gt;=DATE(2026,9,1),C2440&lt;=DATE(2027,8,31)),(YEAR(C2440)-2026)*12+MONTH(C2440)-8,""))</f>
        <v/>
      </c>
      <c r="T2440">
        <f>IF(AND(A2440="مصروف",R2440&gt;0,I2440="موافق",S2440&lt;&gt;"",H2440&lt;&gt;""),N(G2440),0)</f>
        <v/>
      </c>
    </row>
    <row r="2441">
      <c r="A2441" s="19" t="n"/>
      <c r="B2441" s="20">
        <f>IF(A2441="","",IF(R2441=0,"⚠ أضف سطر عهدة أولًا","BDR-"&amp;TEXT(R2441,"000")))</f>
        <v/>
      </c>
      <c r="C2441" s="21" t="n"/>
      <c r="D2441" s="20">
        <f>IF(C2441="","",IF(S2441="","خارج السنة المالية",INDEX(القوائم!$D$2:$D$13,S2441)))</f>
        <v/>
      </c>
      <c r="E2441" s="22" t="n"/>
      <c r="F2441" s="23" t="n"/>
      <c r="G2441" s="23" t="n"/>
      <c r="H2441" s="22" t="n"/>
      <c r="I2441" s="19" t="n"/>
      <c r="J2441" s="21" t="n"/>
      <c r="K2441" s="19" t="n"/>
      <c r="L2441" s="19" t="n"/>
      <c r="M2441" s="21" t="n"/>
      <c r="N2441" s="22" t="n"/>
      <c r="O2441" s="24">
        <f>IF(A2441&lt;&gt;"عهدة","",SUMIFS($G$8:$G$5007,$B$8:$B$5007,B2441,$A$8:$A$5007,"مصروف",$I$8:$I$5007,"&lt;&gt;مرفوض"))</f>
        <v/>
      </c>
      <c r="P2441" s="25">
        <f>IF(A2441&lt;&gt;"عهدة","",N(F2441)-O2441)</f>
        <v/>
      </c>
      <c r="Q2441" s="26">
        <f>IF(A2441="","",IF(A2441="عهدة",IF(N(F2441)=0,"⚠ أدخل قيمة العهدة",IF(P2441&lt;0,"⛔ عجز / زيادة مصروفات "&amp;TEXT(-P2441,"#,##0"),IF(COUNTIFS($B$8:$B$5007,B2441,$A$8:$A$5007,"مصروف",$I$8:$I$5007,"&lt;&gt;مرفوض",$K$8:$K$5007,"&lt;&gt;نعم")&gt;0,"⚠ "&amp;COUNTIFS($B$8:$B$5007,B2441,$A$8:$A$5007,"مصروف",$I$8:$I$5007,"&lt;&gt;مرفوض",$K$8:$K$5007,"&lt;&gt;نعم")&amp;" مصروف غير مسوى",IF(L2441="تمت التسوية",IF(P2441=0,"✔ متوازنة وتمت التسوية","✔ تمت التسوية – متبقي "&amp;TEXT(P2441,"#,##0")),IF(P2441&gt;0,"متبقي "&amp;TEXT(P2441,"#,##0"),"✔ متوازنة"))))),IF(R2441=0,"⚠ أضف سطر عهدة أولًا",IF(OR(C2441="",N(G2441)=0),"⚠ أكمل التاريخ والقيمة",IF(S2441="","⚠ التاريخ خارج السنة المالية",IF(H2441="","⚠ اختر بند الموازنة",IF(I2441="مرفوض","✖ مرفوض من المدير",IF(I2441&lt;&gt;"موافق","⏳ بانتظار موافقة المدير",IF(K2441&lt;&gt;"نعم","⚠ غير مسوى مع الحسابات","✔ معتمد ومسوى")))))))))</f>
        <v/>
      </c>
      <c r="R2441">
        <f>N(R2440)+IF(A2441="عهدة",1,0)</f>
        <v/>
      </c>
      <c r="S2441">
        <f>IF(C2441="","",IF(AND(C2441&gt;=DATE(2026,9,1),C2441&lt;=DATE(2027,8,31)),(YEAR(C2441)-2026)*12+MONTH(C2441)-8,""))</f>
        <v/>
      </c>
      <c r="T2441">
        <f>IF(AND(A2441="مصروف",R2441&gt;0,I2441="موافق",S2441&lt;&gt;"",H2441&lt;&gt;""),N(G2441),0)</f>
        <v/>
      </c>
    </row>
    <row r="2442">
      <c r="A2442" s="19" t="n"/>
      <c r="B2442" s="20">
        <f>IF(A2442="","",IF(R2442=0,"⚠ أضف سطر عهدة أولًا","BDR-"&amp;TEXT(R2442,"000")))</f>
        <v/>
      </c>
      <c r="C2442" s="21" t="n"/>
      <c r="D2442" s="20">
        <f>IF(C2442="","",IF(S2442="","خارج السنة المالية",INDEX(القوائم!$D$2:$D$13,S2442)))</f>
        <v/>
      </c>
      <c r="E2442" s="22" t="n"/>
      <c r="F2442" s="23" t="n"/>
      <c r="G2442" s="23" t="n"/>
      <c r="H2442" s="22" t="n"/>
      <c r="I2442" s="19" t="n"/>
      <c r="J2442" s="21" t="n"/>
      <c r="K2442" s="19" t="n"/>
      <c r="L2442" s="19" t="n"/>
      <c r="M2442" s="21" t="n"/>
      <c r="N2442" s="22" t="n"/>
      <c r="O2442" s="24">
        <f>IF(A2442&lt;&gt;"عهدة","",SUMIFS($G$8:$G$5007,$B$8:$B$5007,B2442,$A$8:$A$5007,"مصروف",$I$8:$I$5007,"&lt;&gt;مرفوض"))</f>
        <v/>
      </c>
      <c r="P2442" s="25">
        <f>IF(A2442&lt;&gt;"عهدة","",N(F2442)-O2442)</f>
        <v/>
      </c>
      <c r="Q2442" s="26">
        <f>IF(A2442="","",IF(A2442="عهدة",IF(N(F2442)=0,"⚠ أدخل قيمة العهدة",IF(P2442&lt;0,"⛔ عجز / زيادة مصروفات "&amp;TEXT(-P2442,"#,##0"),IF(COUNTIFS($B$8:$B$5007,B2442,$A$8:$A$5007,"مصروف",$I$8:$I$5007,"&lt;&gt;مرفوض",$K$8:$K$5007,"&lt;&gt;نعم")&gt;0,"⚠ "&amp;COUNTIFS($B$8:$B$5007,B2442,$A$8:$A$5007,"مصروف",$I$8:$I$5007,"&lt;&gt;مرفوض",$K$8:$K$5007,"&lt;&gt;نعم")&amp;" مصروف غير مسوى",IF(L2442="تمت التسوية",IF(P2442=0,"✔ متوازنة وتمت التسوية","✔ تمت التسوية – متبقي "&amp;TEXT(P2442,"#,##0")),IF(P2442&gt;0,"متبقي "&amp;TEXT(P2442,"#,##0"),"✔ متوازنة"))))),IF(R2442=0,"⚠ أضف سطر عهدة أولًا",IF(OR(C2442="",N(G2442)=0),"⚠ أكمل التاريخ والقيمة",IF(S2442="","⚠ التاريخ خارج السنة المالية",IF(H2442="","⚠ اختر بند الموازنة",IF(I2442="مرفوض","✖ مرفوض من المدير",IF(I2442&lt;&gt;"موافق","⏳ بانتظار موافقة المدير",IF(K2442&lt;&gt;"نعم","⚠ غير مسوى مع الحسابات","✔ معتمد ومسوى")))))))))</f>
        <v/>
      </c>
      <c r="R2442">
        <f>N(R2441)+IF(A2442="عهدة",1,0)</f>
        <v/>
      </c>
      <c r="S2442">
        <f>IF(C2442="","",IF(AND(C2442&gt;=DATE(2026,9,1),C2442&lt;=DATE(2027,8,31)),(YEAR(C2442)-2026)*12+MONTH(C2442)-8,""))</f>
        <v/>
      </c>
      <c r="T2442">
        <f>IF(AND(A2442="مصروف",R2442&gt;0,I2442="موافق",S2442&lt;&gt;"",H2442&lt;&gt;""),N(G2442),0)</f>
        <v/>
      </c>
    </row>
    <row r="2443">
      <c r="A2443" s="19" t="n"/>
      <c r="B2443" s="20">
        <f>IF(A2443="","",IF(R2443=0,"⚠ أضف سطر عهدة أولًا","BDR-"&amp;TEXT(R2443,"000")))</f>
        <v/>
      </c>
      <c r="C2443" s="21" t="n"/>
      <c r="D2443" s="20">
        <f>IF(C2443="","",IF(S2443="","خارج السنة المالية",INDEX(القوائم!$D$2:$D$13,S2443)))</f>
        <v/>
      </c>
      <c r="E2443" s="22" t="n"/>
      <c r="F2443" s="23" t="n"/>
      <c r="G2443" s="23" t="n"/>
      <c r="H2443" s="22" t="n"/>
      <c r="I2443" s="19" t="n"/>
      <c r="J2443" s="21" t="n"/>
      <c r="K2443" s="19" t="n"/>
      <c r="L2443" s="19" t="n"/>
      <c r="M2443" s="21" t="n"/>
      <c r="N2443" s="22" t="n"/>
      <c r="O2443" s="24">
        <f>IF(A2443&lt;&gt;"عهدة","",SUMIFS($G$8:$G$5007,$B$8:$B$5007,B2443,$A$8:$A$5007,"مصروف",$I$8:$I$5007,"&lt;&gt;مرفوض"))</f>
        <v/>
      </c>
      <c r="P2443" s="25">
        <f>IF(A2443&lt;&gt;"عهدة","",N(F2443)-O2443)</f>
        <v/>
      </c>
      <c r="Q2443" s="26">
        <f>IF(A2443="","",IF(A2443="عهدة",IF(N(F2443)=0,"⚠ أدخل قيمة العهدة",IF(P2443&lt;0,"⛔ عجز / زيادة مصروفات "&amp;TEXT(-P2443,"#,##0"),IF(COUNTIFS($B$8:$B$5007,B2443,$A$8:$A$5007,"مصروف",$I$8:$I$5007,"&lt;&gt;مرفوض",$K$8:$K$5007,"&lt;&gt;نعم")&gt;0,"⚠ "&amp;COUNTIFS($B$8:$B$5007,B2443,$A$8:$A$5007,"مصروف",$I$8:$I$5007,"&lt;&gt;مرفوض",$K$8:$K$5007,"&lt;&gt;نعم")&amp;" مصروف غير مسوى",IF(L2443="تمت التسوية",IF(P2443=0,"✔ متوازنة وتمت التسوية","✔ تمت التسوية – متبقي "&amp;TEXT(P2443,"#,##0")),IF(P2443&gt;0,"متبقي "&amp;TEXT(P2443,"#,##0"),"✔ متوازنة"))))),IF(R2443=0,"⚠ أضف سطر عهدة أولًا",IF(OR(C2443="",N(G2443)=0),"⚠ أكمل التاريخ والقيمة",IF(S2443="","⚠ التاريخ خارج السنة المالية",IF(H2443="","⚠ اختر بند الموازنة",IF(I2443="مرفوض","✖ مرفوض من المدير",IF(I2443&lt;&gt;"موافق","⏳ بانتظار موافقة المدير",IF(K2443&lt;&gt;"نعم","⚠ غير مسوى مع الحسابات","✔ معتمد ومسوى")))))))))</f>
        <v/>
      </c>
      <c r="R2443">
        <f>N(R2442)+IF(A2443="عهدة",1,0)</f>
        <v/>
      </c>
      <c r="S2443">
        <f>IF(C2443="","",IF(AND(C2443&gt;=DATE(2026,9,1),C2443&lt;=DATE(2027,8,31)),(YEAR(C2443)-2026)*12+MONTH(C2443)-8,""))</f>
        <v/>
      </c>
      <c r="T2443">
        <f>IF(AND(A2443="مصروف",R2443&gt;0,I2443="موافق",S2443&lt;&gt;"",H2443&lt;&gt;""),N(G2443),0)</f>
        <v/>
      </c>
    </row>
    <row r="2444">
      <c r="A2444" s="19" t="n"/>
      <c r="B2444" s="20">
        <f>IF(A2444="","",IF(R2444=0,"⚠ أضف سطر عهدة أولًا","BDR-"&amp;TEXT(R2444,"000")))</f>
        <v/>
      </c>
      <c r="C2444" s="21" t="n"/>
      <c r="D2444" s="20">
        <f>IF(C2444="","",IF(S2444="","خارج السنة المالية",INDEX(القوائم!$D$2:$D$13,S2444)))</f>
        <v/>
      </c>
      <c r="E2444" s="22" t="n"/>
      <c r="F2444" s="23" t="n"/>
      <c r="G2444" s="23" t="n"/>
      <c r="H2444" s="22" t="n"/>
      <c r="I2444" s="19" t="n"/>
      <c r="J2444" s="21" t="n"/>
      <c r="K2444" s="19" t="n"/>
      <c r="L2444" s="19" t="n"/>
      <c r="M2444" s="21" t="n"/>
      <c r="N2444" s="22" t="n"/>
      <c r="O2444" s="24">
        <f>IF(A2444&lt;&gt;"عهدة","",SUMIFS($G$8:$G$5007,$B$8:$B$5007,B2444,$A$8:$A$5007,"مصروف",$I$8:$I$5007,"&lt;&gt;مرفوض"))</f>
        <v/>
      </c>
      <c r="P2444" s="25">
        <f>IF(A2444&lt;&gt;"عهدة","",N(F2444)-O2444)</f>
        <v/>
      </c>
      <c r="Q2444" s="26">
        <f>IF(A2444="","",IF(A2444="عهدة",IF(N(F2444)=0,"⚠ أدخل قيمة العهدة",IF(P2444&lt;0,"⛔ عجز / زيادة مصروفات "&amp;TEXT(-P2444,"#,##0"),IF(COUNTIFS($B$8:$B$5007,B2444,$A$8:$A$5007,"مصروف",$I$8:$I$5007,"&lt;&gt;مرفوض",$K$8:$K$5007,"&lt;&gt;نعم")&gt;0,"⚠ "&amp;COUNTIFS($B$8:$B$5007,B2444,$A$8:$A$5007,"مصروف",$I$8:$I$5007,"&lt;&gt;مرفوض",$K$8:$K$5007,"&lt;&gt;نعم")&amp;" مصروف غير مسوى",IF(L2444="تمت التسوية",IF(P2444=0,"✔ متوازنة وتمت التسوية","✔ تمت التسوية – متبقي "&amp;TEXT(P2444,"#,##0")),IF(P2444&gt;0,"متبقي "&amp;TEXT(P2444,"#,##0"),"✔ متوازنة"))))),IF(R2444=0,"⚠ أضف سطر عهدة أولًا",IF(OR(C2444="",N(G2444)=0),"⚠ أكمل التاريخ والقيمة",IF(S2444="","⚠ التاريخ خارج السنة المالية",IF(H2444="","⚠ اختر بند الموازنة",IF(I2444="مرفوض","✖ مرفوض من المدير",IF(I2444&lt;&gt;"موافق","⏳ بانتظار موافقة المدير",IF(K2444&lt;&gt;"نعم","⚠ غير مسوى مع الحسابات","✔ معتمد ومسوى")))))))))</f>
        <v/>
      </c>
      <c r="R2444">
        <f>N(R2443)+IF(A2444="عهدة",1,0)</f>
        <v/>
      </c>
      <c r="S2444">
        <f>IF(C2444="","",IF(AND(C2444&gt;=DATE(2026,9,1),C2444&lt;=DATE(2027,8,31)),(YEAR(C2444)-2026)*12+MONTH(C2444)-8,""))</f>
        <v/>
      </c>
      <c r="T2444">
        <f>IF(AND(A2444="مصروف",R2444&gt;0,I2444="موافق",S2444&lt;&gt;"",H2444&lt;&gt;""),N(G2444),0)</f>
        <v/>
      </c>
    </row>
    <row r="2445">
      <c r="A2445" s="19" t="n"/>
      <c r="B2445" s="20">
        <f>IF(A2445="","",IF(R2445=0,"⚠ أضف سطر عهدة أولًا","BDR-"&amp;TEXT(R2445,"000")))</f>
        <v/>
      </c>
      <c r="C2445" s="21" t="n"/>
      <c r="D2445" s="20">
        <f>IF(C2445="","",IF(S2445="","خارج السنة المالية",INDEX(القوائم!$D$2:$D$13,S2445)))</f>
        <v/>
      </c>
      <c r="E2445" s="22" t="n"/>
      <c r="F2445" s="23" t="n"/>
      <c r="G2445" s="23" t="n"/>
      <c r="H2445" s="22" t="n"/>
      <c r="I2445" s="19" t="n"/>
      <c r="J2445" s="21" t="n"/>
      <c r="K2445" s="19" t="n"/>
      <c r="L2445" s="19" t="n"/>
      <c r="M2445" s="21" t="n"/>
      <c r="N2445" s="22" t="n"/>
      <c r="O2445" s="24">
        <f>IF(A2445&lt;&gt;"عهدة","",SUMIFS($G$8:$G$5007,$B$8:$B$5007,B2445,$A$8:$A$5007,"مصروف",$I$8:$I$5007,"&lt;&gt;مرفوض"))</f>
        <v/>
      </c>
      <c r="P2445" s="25">
        <f>IF(A2445&lt;&gt;"عهدة","",N(F2445)-O2445)</f>
        <v/>
      </c>
      <c r="Q2445" s="26">
        <f>IF(A2445="","",IF(A2445="عهدة",IF(N(F2445)=0,"⚠ أدخل قيمة العهدة",IF(P2445&lt;0,"⛔ عجز / زيادة مصروفات "&amp;TEXT(-P2445,"#,##0"),IF(COUNTIFS($B$8:$B$5007,B2445,$A$8:$A$5007,"مصروف",$I$8:$I$5007,"&lt;&gt;مرفوض",$K$8:$K$5007,"&lt;&gt;نعم")&gt;0,"⚠ "&amp;COUNTIFS($B$8:$B$5007,B2445,$A$8:$A$5007,"مصروف",$I$8:$I$5007,"&lt;&gt;مرفوض",$K$8:$K$5007,"&lt;&gt;نعم")&amp;" مصروف غير مسوى",IF(L2445="تمت التسوية",IF(P2445=0,"✔ متوازنة وتمت التسوية","✔ تمت التسوية – متبقي "&amp;TEXT(P2445,"#,##0")),IF(P2445&gt;0,"متبقي "&amp;TEXT(P2445,"#,##0"),"✔ متوازنة"))))),IF(R2445=0,"⚠ أضف سطر عهدة أولًا",IF(OR(C2445="",N(G2445)=0),"⚠ أكمل التاريخ والقيمة",IF(S2445="","⚠ التاريخ خارج السنة المالية",IF(H2445="","⚠ اختر بند الموازنة",IF(I2445="مرفوض","✖ مرفوض من المدير",IF(I2445&lt;&gt;"موافق","⏳ بانتظار موافقة المدير",IF(K2445&lt;&gt;"نعم","⚠ غير مسوى مع الحسابات","✔ معتمد ومسوى")))))))))</f>
        <v/>
      </c>
      <c r="R2445">
        <f>N(R2444)+IF(A2445="عهدة",1,0)</f>
        <v/>
      </c>
      <c r="S2445">
        <f>IF(C2445="","",IF(AND(C2445&gt;=DATE(2026,9,1),C2445&lt;=DATE(2027,8,31)),(YEAR(C2445)-2026)*12+MONTH(C2445)-8,""))</f>
        <v/>
      </c>
      <c r="T2445">
        <f>IF(AND(A2445="مصروف",R2445&gt;0,I2445="موافق",S2445&lt;&gt;"",H2445&lt;&gt;""),N(G2445),0)</f>
        <v/>
      </c>
    </row>
    <row r="2446">
      <c r="A2446" s="19" t="n"/>
      <c r="B2446" s="20">
        <f>IF(A2446="","",IF(R2446=0,"⚠ أضف سطر عهدة أولًا","BDR-"&amp;TEXT(R2446,"000")))</f>
        <v/>
      </c>
      <c r="C2446" s="21" t="n"/>
      <c r="D2446" s="20">
        <f>IF(C2446="","",IF(S2446="","خارج السنة المالية",INDEX(القوائم!$D$2:$D$13,S2446)))</f>
        <v/>
      </c>
      <c r="E2446" s="22" t="n"/>
      <c r="F2446" s="23" t="n"/>
      <c r="G2446" s="23" t="n"/>
      <c r="H2446" s="22" t="n"/>
      <c r="I2446" s="19" t="n"/>
      <c r="J2446" s="21" t="n"/>
      <c r="K2446" s="19" t="n"/>
      <c r="L2446" s="19" t="n"/>
      <c r="M2446" s="21" t="n"/>
      <c r="N2446" s="22" t="n"/>
      <c r="O2446" s="24">
        <f>IF(A2446&lt;&gt;"عهدة","",SUMIFS($G$8:$G$5007,$B$8:$B$5007,B2446,$A$8:$A$5007,"مصروف",$I$8:$I$5007,"&lt;&gt;مرفوض"))</f>
        <v/>
      </c>
      <c r="P2446" s="25">
        <f>IF(A2446&lt;&gt;"عهدة","",N(F2446)-O2446)</f>
        <v/>
      </c>
      <c r="Q2446" s="26">
        <f>IF(A2446="","",IF(A2446="عهدة",IF(N(F2446)=0,"⚠ أدخل قيمة العهدة",IF(P2446&lt;0,"⛔ عجز / زيادة مصروفات "&amp;TEXT(-P2446,"#,##0"),IF(COUNTIFS($B$8:$B$5007,B2446,$A$8:$A$5007,"مصروف",$I$8:$I$5007,"&lt;&gt;مرفوض",$K$8:$K$5007,"&lt;&gt;نعم")&gt;0,"⚠ "&amp;COUNTIFS($B$8:$B$5007,B2446,$A$8:$A$5007,"مصروف",$I$8:$I$5007,"&lt;&gt;مرفوض",$K$8:$K$5007,"&lt;&gt;نعم")&amp;" مصروف غير مسوى",IF(L2446="تمت التسوية",IF(P2446=0,"✔ متوازنة وتمت التسوية","✔ تمت التسوية – متبقي "&amp;TEXT(P2446,"#,##0")),IF(P2446&gt;0,"متبقي "&amp;TEXT(P2446,"#,##0"),"✔ متوازنة"))))),IF(R2446=0,"⚠ أضف سطر عهدة أولًا",IF(OR(C2446="",N(G2446)=0),"⚠ أكمل التاريخ والقيمة",IF(S2446="","⚠ التاريخ خارج السنة المالية",IF(H2446="","⚠ اختر بند الموازنة",IF(I2446="مرفوض","✖ مرفوض من المدير",IF(I2446&lt;&gt;"موافق","⏳ بانتظار موافقة المدير",IF(K2446&lt;&gt;"نعم","⚠ غير مسوى مع الحسابات","✔ معتمد ومسوى")))))))))</f>
        <v/>
      </c>
      <c r="R2446">
        <f>N(R2445)+IF(A2446="عهدة",1,0)</f>
        <v/>
      </c>
      <c r="S2446">
        <f>IF(C2446="","",IF(AND(C2446&gt;=DATE(2026,9,1),C2446&lt;=DATE(2027,8,31)),(YEAR(C2446)-2026)*12+MONTH(C2446)-8,""))</f>
        <v/>
      </c>
      <c r="T2446">
        <f>IF(AND(A2446="مصروف",R2446&gt;0,I2446="موافق",S2446&lt;&gt;"",H2446&lt;&gt;""),N(G2446),0)</f>
        <v/>
      </c>
    </row>
    <row r="2447">
      <c r="A2447" s="19" t="n"/>
      <c r="B2447" s="20">
        <f>IF(A2447="","",IF(R2447=0,"⚠ أضف سطر عهدة أولًا","BDR-"&amp;TEXT(R2447,"000")))</f>
        <v/>
      </c>
      <c r="C2447" s="21" t="n"/>
      <c r="D2447" s="20">
        <f>IF(C2447="","",IF(S2447="","خارج السنة المالية",INDEX(القوائم!$D$2:$D$13,S2447)))</f>
        <v/>
      </c>
      <c r="E2447" s="22" t="n"/>
      <c r="F2447" s="23" t="n"/>
      <c r="G2447" s="23" t="n"/>
      <c r="H2447" s="22" t="n"/>
      <c r="I2447" s="19" t="n"/>
      <c r="J2447" s="21" t="n"/>
      <c r="K2447" s="19" t="n"/>
      <c r="L2447" s="19" t="n"/>
      <c r="M2447" s="21" t="n"/>
      <c r="N2447" s="22" t="n"/>
      <c r="O2447" s="24">
        <f>IF(A2447&lt;&gt;"عهدة","",SUMIFS($G$8:$G$5007,$B$8:$B$5007,B2447,$A$8:$A$5007,"مصروف",$I$8:$I$5007,"&lt;&gt;مرفوض"))</f>
        <v/>
      </c>
      <c r="P2447" s="25">
        <f>IF(A2447&lt;&gt;"عهدة","",N(F2447)-O2447)</f>
        <v/>
      </c>
      <c r="Q2447" s="26">
        <f>IF(A2447="","",IF(A2447="عهدة",IF(N(F2447)=0,"⚠ أدخل قيمة العهدة",IF(P2447&lt;0,"⛔ عجز / زيادة مصروفات "&amp;TEXT(-P2447,"#,##0"),IF(COUNTIFS($B$8:$B$5007,B2447,$A$8:$A$5007,"مصروف",$I$8:$I$5007,"&lt;&gt;مرفوض",$K$8:$K$5007,"&lt;&gt;نعم")&gt;0,"⚠ "&amp;COUNTIFS($B$8:$B$5007,B2447,$A$8:$A$5007,"مصروف",$I$8:$I$5007,"&lt;&gt;مرفوض",$K$8:$K$5007,"&lt;&gt;نعم")&amp;" مصروف غير مسوى",IF(L2447="تمت التسوية",IF(P2447=0,"✔ متوازنة وتمت التسوية","✔ تمت التسوية – متبقي "&amp;TEXT(P2447,"#,##0")),IF(P2447&gt;0,"متبقي "&amp;TEXT(P2447,"#,##0"),"✔ متوازنة"))))),IF(R2447=0,"⚠ أضف سطر عهدة أولًا",IF(OR(C2447="",N(G2447)=0),"⚠ أكمل التاريخ والقيمة",IF(S2447="","⚠ التاريخ خارج السنة المالية",IF(H2447="","⚠ اختر بند الموازنة",IF(I2447="مرفوض","✖ مرفوض من المدير",IF(I2447&lt;&gt;"موافق","⏳ بانتظار موافقة المدير",IF(K2447&lt;&gt;"نعم","⚠ غير مسوى مع الحسابات","✔ معتمد ومسوى")))))))))</f>
        <v/>
      </c>
      <c r="R2447">
        <f>N(R2446)+IF(A2447="عهدة",1,0)</f>
        <v/>
      </c>
      <c r="S2447">
        <f>IF(C2447="","",IF(AND(C2447&gt;=DATE(2026,9,1),C2447&lt;=DATE(2027,8,31)),(YEAR(C2447)-2026)*12+MONTH(C2447)-8,""))</f>
        <v/>
      </c>
      <c r="T2447">
        <f>IF(AND(A2447="مصروف",R2447&gt;0,I2447="موافق",S2447&lt;&gt;"",H2447&lt;&gt;""),N(G2447),0)</f>
        <v/>
      </c>
    </row>
    <row r="2448">
      <c r="A2448" s="19" t="n"/>
      <c r="B2448" s="20">
        <f>IF(A2448="","",IF(R2448=0,"⚠ أضف سطر عهدة أولًا","BDR-"&amp;TEXT(R2448,"000")))</f>
        <v/>
      </c>
      <c r="C2448" s="21" t="n"/>
      <c r="D2448" s="20">
        <f>IF(C2448="","",IF(S2448="","خارج السنة المالية",INDEX(القوائم!$D$2:$D$13,S2448)))</f>
        <v/>
      </c>
      <c r="E2448" s="22" t="n"/>
      <c r="F2448" s="23" t="n"/>
      <c r="G2448" s="23" t="n"/>
      <c r="H2448" s="22" t="n"/>
      <c r="I2448" s="19" t="n"/>
      <c r="J2448" s="21" t="n"/>
      <c r="K2448" s="19" t="n"/>
      <c r="L2448" s="19" t="n"/>
      <c r="M2448" s="21" t="n"/>
      <c r="N2448" s="22" t="n"/>
      <c r="O2448" s="24">
        <f>IF(A2448&lt;&gt;"عهدة","",SUMIFS($G$8:$G$5007,$B$8:$B$5007,B2448,$A$8:$A$5007,"مصروف",$I$8:$I$5007,"&lt;&gt;مرفوض"))</f>
        <v/>
      </c>
      <c r="P2448" s="25">
        <f>IF(A2448&lt;&gt;"عهدة","",N(F2448)-O2448)</f>
        <v/>
      </c>
      <c r="Q2448" s="26">
        <f>IF(A2448="","",IF(A2448="عهدة",IF(N(F2448)=0,"⚠ أدخل قيمة العهدة",IF(P2448&lt;0,"⛔ عجز / زيادة مصروفات "&amp;TEXT(-P2448,"#,##0"),IF(COUNTIFS($B$8:$B$5007,B2448,$A$8:$A$5007,"مصروف",$I$8:$I$5007,"&lt;&gt;مرفوض",$K$8:$K$5007,"&lt;&gt;نعم")&gt;0,"⚠ "&amp;COUNTIFS($B$8:$B$5007,B2448,$A$8:$A$5007,"مصروف",$I$8:$I$5007,"&lt;&gt;مرفوض",$K$8:$K$5007,"&lt;&gt;نعم")&amp;" مصروف غير مسوى",IF(L2448="تمت التسوية",IF(P2448=0,"✔ متوازنة وتمت التسوية","✔ تمت التسوية – متبقي "&amp;TEXT(P2448,"#,##0")),IF(P2448&gt;0,"متبقي "&amp;TEXT(P2448,"#,##0"),"✔ متوازنة"))))),IF(R2448=0,"⚠ أضف سطر عهدة أولًا",IF(OR(C2448="",N(G2448)=0),"⚠ أكمل التاريخ والقيمة",IF(S2448="","⚠ التاريخ خارج السنة المالية",IF(H2448="","⚠ اختر بند الموازنة",IF(I2448="مرفوض","✖ مرفوض من المدير",IF(I2448&lt;&gt;"موافق","⏳ بانتظار موافقة المدير",IF(K2448&lt;&gt;"نعم","⚠ غير مسوى مع الحسابات","✔ معتمد ومسوى")))))))))</f>
        <v/>
      </c>
      <c r="R2448">
        <f>N(R2447)+IF(A2448="عهدة",1,0)</f>
        <v/>
      </c>
      <c r="S2448">
        <f>IF(C2448="","",IF(AND(C2448&gt;=DATE(2026,9,1),C2448&lt;=DATE(2027,8,31)),(YEAR(C2448)-2026)*12+MONTH(C2448)-8,""))</f>
        <v/>
      </c>
      <c r="T2448">
        <f>IF(AND(A2448="مصروف",R2448&gt;0,I2448="موافق",S2448&lt;&gt;"",H2448&lt;&gt;""),N(G2448),0)</f>
        <v/>
      </c>
    </row>
    <row r="2449">
      <c r="A2449" s="19" t="n"/>
      <c r="B2449" s="20">
        <f>IF(A2449="","",IF(R2449=0,"⚠ أضف سطر عهدة أولًا","BDR-"&amp;TEXT(R2449,"000")))</f>
        <v/>
      </c>
      <c r="C2449" s="21" t="n"/>
      <c r="D2449" s="20">
        <f>IF(C2449="","",IF(S2449="","خارج السنة المالية",INDEX(القوائم!$D$2:$D$13,S2449)))</f>
        <v/>
      </c>
      <c r="E2449" s="22" t="n"/>
      <c r="F2449" s="23" t="n"/>
      <c r="G2449" s="23" t="n"/>
      <c r="H2449" s="22" t="n"/>
      <c r="I2449" s="19" t="n"/>
      <c r="J2449" s="21" t="n"/>
      <c r="K2449" s="19" t="n"/>
      <c r="L2449" s="19" t="n"/>
      <c r="M2449" s="21" t="n"/>
      <c r="N2449" s="22" t="n"/>
      <c r="O2449" s="24">
        <f>IF(A2449&lt;&gt;"عهدة","",SUMIFS($G$8:$G$5007,$B$8:$B$5007,B2449,$A$8:$A$5007,"مصروف",$I$8:$I$5007,"&lt;&gt;مرفوض"))</f>
        <v/>
      </c>
      <c r="P2449" s="25">
        <f>IF(A2449&lt;&gt;"عهدة","",N(F2449)-O2449)</f>
        <v/>
      </c>
      <c r="Q2449" s="26">
        <f>IF(A2449="","",IF(A2449="عهدة",IF(N(F2449)=0,"⚠ أدخل قيمة العهدة",IF(P2449&lt;0,"⛔ عجز / زيادة مصروفات "&amp;TEXT(-P2449,"#,##0"),IF(COUNTIFS($B$8:$B$5007,B2449,$A$8:$A$5007,"مصروف",$I$8:$I$5007,"&lt;&gt;مرفوض",$K$8:$K$5007,"&lt;&gt;نعم")&gt;0,"⚠ "&amp;COUNTIFS($B$8:$B$5007,B2449,$A$8:$A$5007,"مصروف",$I$8:$I$5007,"&lt;&gt;مرفوض",$K$8:$K$5007,"&lt;&gt;نعم")&amp;" مصروف غير مسوى",IF(L2449="تمت التسوية",IF(P2449=0,"✔ متوازنة وتمت التسوية","✔ تمت التسوية – متبقي "&amp;TEXT(P2449,"#,##0")),IF(P2449&gt;0,"متبقي "&amp;TEXT(P2449,"#,##0"),"✔ متوازنة"))))),IF(R2449=0,"⚠ أضف سطر عهدة أولًا",IF(OR(C2449="",N(G2449)=0),"⚠ أكمل التاريخ والقيمة",IF(S2449="","⚠ التاريخ خارج السنة المالية",IF(H2449="","⚠ اختر بند الموازنة",IF(I2449="مرفوض","✖ مرفوض من المدير",IF(I2449&lt;&gt;"موافق","⏳ بانتظار موافقة المدير",IF(K2449&lt;&gt;"نعم","⚠ غير مسوى مع الحسابات","✔ معتمد ومسوى")))))))))</f>
        <v/>
      </c>
      <c r="R2449">
        <f>N(R2448)+IF(A2449="عهدة",1,0)</f>
        <v/>
      </c>
      <c r="S2449">
        <f>IF(C2449="","",IF(AND(C2449&gt;=DATE(2026,9,1),C2449&lt;=DATE(2027,8,31)),(YEAR(C2449)-2026)*12+MONTH(C2449)-8,""))</f>
        <v/>
      </c>
      <c r="T2449">
        <f>IF(AND(A2449="مصروف",R2449&gt;0,I2449="موافق",S2449&lt;&gt;"",H2449&lt;&gt;""),N(G2449),0)</f>
        <v/>
      </c>
    </row>
    <row r="2450">
      <c r="A2450" s="19" t="n"/>
      <c r="B2450" s="20">
        <f>IF(A2450="","",IF(R2450=0,"⚠ أضف سطر عهدة أولًا","BDR-"&amp;TEXT(R2450,"000")))</f>
        <v/>
      </c>
      <c r="C2450" s="21" t="n"/>
      <c r="D2450" s="20">
        <f>IF(C2450="","",IF(S2450="","خارج السنة المالية",INDEX(القوائم!$D$2:$D$13,S2450)))</f>
        <v/>
      </c>
      <c r="E2450" s="22" t="n"/>
      <c r="F2450" s="23" t="n"/>
      <c r="G2450" s="23" t="n"/>
      <c r="H2450" s="22" t="n"/>
      <c r="I2450" s="19" t="n"/>
      <c r="J2450" s="21" t="n"/>
      <c r="K2450" s="19" t="n"/>
      <c r="L2450" s="19" t="n"/>
      <c r="M2450" s="21" t="n"/>
      <c r="N2450" s="22" t="n"/>
      <c r="O2450" s="24">
        <f>IF(A2450&lt;&gt;"عهدة","",SUMIFS($G$8:$G$5007,$B$8:$B$5007,B2450,$A$8:$A$5007,"مصروف",$I$8:$I$5007,"&lt;&gt;مرفوض"))</f>
        <v/>
      </c>
      <c r="P2450" s="25">
        <f>IF(A2450&lt;&gt;"عهدة","",N(F2450)-O2450)</f>
        <v/>
      </c>
      <c r="Q2450" s="26">
        <f>IF(A2450="","",IF(A2450="عهدة",IF(N(F2450)=0,"⚠ أدخل قيمة العهدة",IF(P2450&lt;0,"⛔ عجز / زيادة مصروفات "&amp;TEXT(-P2450,"#,##0"),IF(COUNTIFS($B$8:$B$5007,B2450,$A$8:$A$5007,"مصروف",$I$8:$I$5007,"&lt;&gt;مرفوض",$K$8:$K$5007,"&lt;&gt;نعم")&gt;0,"⚠ "&amp;COUNTIFS($B$8:$B$5007,B2450,$A$8:$A$5007,"مصروف",$I$8:$I$5007,"&lt;&gt;مرفوض",$K$8:$K$5007,"&lt;&gt;نعم")&amp;" مصروف غير مسوى",IF(L2450="تمت التسوية",IF(P2450=0,"✔ متوازنة وتمت التسوية","✔ تمت التسوية – متبقي "&amp;TEXT(P2450,"#,##0")),IF(P2450&gt;0,"متبقي "&amp;TEXT(P2450,"#,##0"),"✔ متوازنة"))))),IF(R2450=0,"⚠ أضف سطر عهدة أولًا",IF(OR(C2450="",N(G2450)=0),"⚠ أكمل التاريخ والقيمة",IF(S2450="","⚠ التاريخ خارج السنة المالية",IF(H2450="","⚠ اختر بند الموازنة",IF(I2450="مرفوض","✖ مرفوض من المدير",IF(I2450&lt;&gt;"موافق","⏳ بانتظار موافقة المدير",IF(K2450&lt;&gt;"نعم","⚠ غير مسوى مع الحسابات","✔ معتمد ومسوى")))))))))</f>
        <v/>
      </c>
      <c r="R2450">
        <f>N(R2449)+IF(A2450="عهدة",1,0)</f>
        <v/>
      </c>
      <c r="S2450">
        <f>IF(C2450="","",IF(AND(C2450&gt;=DATE(2026,9,1),C2450&lt;=DATE(2027,8,31)),(YEAR(C2450)-2026)*12+MONTH(C2450)-8,""))</f>
        <v/>
      </c>
      <c r="T2450">
        <f>IF(AND(A2450="مصروف",R2450&gt;0,I2450="موافق",S2450&lt;&gt;"",H2450&lt;&gt;""),N(G2450),0)</f>
        <v/>
      </c>
    </row>
    <row r="2451">
      <c r="A2451" s="19" t="n"/>
      <c r="B2451" s="20">
        <f>IF(A2451="","",IF(R2451=0,"⚠ أضف سطر عهدة أولًا","BDR-"&amp;TEXT(R2451,"000")))</f>
        <v/>
      </c>
      <c r="C2451" s="21" t="n"/>
      <c r="D2451" s="20">
        <f>IF(C2451="","",IF(S2451="","خارج السنة المالية",INDEX(القوائم!$D$2:$D$13,S2451)))</f>
        <v/>
      </c>
      <c r="E2451" s="22" t="n"/>
      <c r="F2451" s="23" t="n"/>
      <c r="G2451" s="23" t="n"/>
      <c r="H2451" s="22" t="n"/>
      <c r="I2451" s="19" t="n"/>
      <c r="J2451" s="21" t="n"/>
      <c r="K2451" s="19" t="n"/>
      <c r="L2451" s="19" t="n"/>
      <c r="M2451" s="21" t="n"/>
      <c r="N2451" s="22" t="n"/>
      <c r="O2451" s="24">
        <f>IF(A2451&lt;&gt;"عهدة","",SUMIFS($G$8:$G$5007,$B$8:$B$5007,B2451,$A$8:$A$5007,"مصروف",$I$8:$I$5007,"&lt;&gt;مرفوض"))</f>
        <v/>
      </c>
      <c r="P2451" s="25">
        <f>IF(A2451&lt;&gt;"عهدة","",N(F2451)-O2451)</f>
        <v/>
      </c>
      <c r="Q2451" s="26">
        <f>IF(A2451="","",IF(A2451="عهدة",IF(N(F2451)=0,"⚠ أدخل قيمة العهدة",IF(P2451&lt;0,"⛔ عجز / زيادة مصروفات "&amp;TEXT(-P2451,"#,##0"),IF(COUNTIFS($B$8:$B$5007,B2451,$A$8:$A$5007,"مصروف",$I$8:$I$5007,"&lt;&gt;مرفوض",$K$8:$K$5007,"&lt;&gt;نعم")&gt;0,"⚠ "&amp;COUNTIFS($B$8:$B$5007,B2451,$A$8:$A$5007,"مصروف",$I$8:$I$5007,"&lt;&gt;مرفوض",$K$8:$K$5007,"&lt;&gt;نعم")&amp;" مصروف غير مسوى",IF(L2451="تمت التسوية",IF(P2451=0,"✔ متوازنة وتمت التسوية","✔ تمت التسوية – متبقي "&amp;TEXT(P2451,"#,##0")),IF(P2451&gt;0,"متبقي "&amp;TEXT(P2451,"#,##0"),"✔ متوازنة"))))),IF(R2451=0,"⚠ أضف سطر عهدة أولًا",IF(OR(C2451="",N(G2451)=0),"⚠ أكمل التاريخ والقيمة",IF(S2451="","⚠ التاريخ خارج السنة المالية",IF(H2451="","⚠ اختر بند الموازنة",IF(I2451="مرفوض","✖ مرفوض من المدير",IF(I2451&lt;&gt;"موافق","⏳ بانتظار موافقة المدير",IF(K2451&lt;&gt;"نعم","⚠ غير مسوى مع الحسابات","✔ معتمد ومسوى")))))))))</f>
        <v/>
      </c>
      <c r="R2451">
        <f>N(R2450)+IF(A2451="عهدة",1,0)</f>
        <v/>
      </c>
      <c r="S2451">
        <f>IF(C2451="","",IF(AND(C2451&gt;=DATE(2026,9,1),C2451&lt;=DATE(2027,8,31)),(YEAR(C2451)-2026)*12+MONTH(C2451)-8,""))</f>
        <v/>
      </c>
      <c r="T2451">
        <f>IF(AND(A2451="مصروف",R2451&gt;0,I2451="موافق",S2451&lt;&gt;"",H2451&lt;&gt;""),N(G2451),0)</f>
        <v/>
      </c>
    </row>
    <row r="2452">
      <c r="A2452" s="19" t="n"/>
      <c r="B2452" s="20">
        <f>IF(A2452="","",IF(R2452=0,"⚠ أضف سطر عهدة أولًا","BDR-"&amp;TEXT(R2452,"000")))</f>
        <v/>
      </c>
      <c r="C2452" s="21" t="n"/>
      <c r="D2452" s="20">
        <f>IF(C2452="","",IF(S2452="","خارج السنة المالية",INDEX(القوائم!$D$2:$D$13,S2452)))</f>
        <v/>
      </c>
      <c r="E2452" s="22" t="n"/>
      <c r="F2452" s="23" t="n"/>
      <c r="G2452" s="23" t="n"/>
      <c r="H2452" s="22" t="n"/>
      <c r="I2452" s="19" t="n"/>
      <c r="J2452" s="21" t="n"/>
      <c r="K2452" s="19" t="n"/>
      <c r="L2452" s="19" t="n"/>
      <c r="M2452" s="21" t="n"/>
      <c r="N2452" s="22" t="n"/>
      <c r="O2452" s="24">
        <f>IF(A2452&lt;&gt;"عهدة","",SUMIFS($G$8:$G$5007,$B$8:$B$5007,B2452,$A$8:$A$5007,"مصروف",$I$8:$I$5007,"&lt;&gt;مرفوض"))</f>
        <v/>
      </c>
      <c r="P2452" s="25">
        <f>IF(A2452&lt;&gt;"عهدة","",N(F2452)-O2452)</f>
        <v/>
      </c>
      <c r="Q2452" s="26">
        <f>IF(A2452="","",IF(A2452="عهدة",IF(N(F2452)=0,"⚠ أدخل قيمة العهدة",IF(P2452&lt;0,"⛔ عجز / زيادة مصروفات "&amp;TEXT(-P2452,"#,##0"),IF(COUNTIFS($B$8:$B$5007,B2452,$A$8:$A$5007,"مصروف",$I$8:$I$5007,"&lt;&gt;مرفوض",$K$8:$K$5007,"&lt;&gt;نعم")&gt;0,"⚠ "&amp;COUNTIFS($B$8:$B$5007,B2452,$A$8:$A$5007,"مصروف",$I$8:$I$5007,"&lt;&gt;مرفوض",$K$8:$K$5007,"&lt;&gt;نعم")&amp;" مصروف غير مسوى",IF(L2452="تمت التسوية",IF(P2452=0,"✔ متوازنة وتمت التسوية","✔ تمت التسوية – متبقي "&amp;TEXT(P2452,"#,##0")),IF(P2452&gt;0,"متبقي "&amp;TEXT(P2452,"#,##0"),"✔ متوازنة"))))),IF(R2452=0,"⚠ أضف سطر عهدة أولًا",IF(OR(C2452="",N(G2452)=0),"⚠ أكمل التاريخ والقيمة",IF(S2452="","⚠ التاريخ خارج السنة المالية",IF(H2452="","⚠ اختر بند الموازنة",IF(I2452="مرفوض","✖ مرفوض من المدير",IF(I2452&lt;&gt;"موافق","⏳ بانتظار موافقة المدير",IF(K2452&lt;&gt;"نعم","⚠ غير مسوى مع الحسابات","✔ معتمد ومسوى")))))))))</f>
        <v/>
      </c>
      <c r="R2452">
        <f>N(R2451)+IF(A2452="عهدة",1,0)</f>
        <v/>
      </c>
      <c r="S2452">
        <f>IF(C2452="","",IF(AND(C2452&gt;=DATE(2026,9,1),C2452&lt;=DATE(2027,8,31)),(YEAR(C2452)-2026)*12+MONTH(C2452)-8,""))</f>
        <v/>
      </c>
      <c r="T2452">
        <f>IF(AND(A2452="مصروف",R2452&gt;0,I2452="موافق",S2452&lt;&gt;"",H2452&lt;&gt;""),N(G2452),0)</f>
        <v/>
      </c>
    </row>
    <row r="2453">
      <c r="A2453" s="19" t="n"/>
      <c r="B2453" s="20">
        <f>IF(A2453="","",IF(R2453=0,"⚠ أضف سطر عهدة أولًا","BDR-"&amp;TEXT(R2453,"000")))</f>
        <v/>
      </c>
      <c r="C2453" s="21" t="n"/>
      <c r="D2453" s="20">
        <f>IF(C2453="","",IF(S2453="","خارج السنة المالية",INDEX(القوائم!$D$2:$D$13,S2453)))</f>
        <v/>
      </c>
      <c r="E2453" s="22" t="n"/>
      <c r="F2453" s="23" t="n"/>
      <c r="G2453" s="23" t="n"/>
      <c r="H2453" s="22" t="n"/>
      <c r="I2453" s="19" t="n"/>
      <c r="J2453" s="21" t="n"/>
      <c r="K2453" s="19" t="n"/>
      <c r="L2453" s="19" t="n"/>
      <c r="M2453" s="21" t="n"/>
      <c r="N2453" s="22" t="n"/>
      <c r="O2453" s="24">
        <f>IF(A2453&lt;&gt;"عهدة","",SUMIFS($G$8:$G$5007,$B$8:$B$5007,B2453,$A$8:$A$5007,"مصروف",$I$8:$I$5007,"&lt;&gt;مرفوض"))</f>
        <v/>
      </c>
      <c r="P2453" s="25">
        <f>IF(A2453&lt;&gt;"عهدة","",N(F2453)-O2453)</f>
        <v/>
      </c>
      <c r="Q2453" s="26">
        <f>IF(A2453="","",IF(A2453="عهدة",IF(N(F2453)=0,"⚠ أدخل قيمة العهدة",IF(P2453&lt;0,"⛔ عجز / زيادة مصروفات "&amp;TEXT(-P2453,"#,##0"),IF(COUNTIFS($B$8:$B$5007,B2453,$A$8:$A$5007,"مصروف",$I$8:$I$5007,"&lt;&gt;مرفوض",$K$8:$K$5007,"&lt;&gt;نعم")&gt;0,"⚠ "&amp;COUNTIFS($B$8:$B$5007,B2453,$A$8:$A$5007,"مصروف",$I$8:$I$5007,"&lt;&gt;مرفوض",$K$8:$K$5007,"&lt;&gt;نعم")&amp;" مصروف غير مسوى",IF(L2453="تمت التسوية",IF(P2453=0,"✔ متوازنة وتمت التسوية","✔ تمت التسوية – متبقي "&amp;TEXT(P2453,"#,##0")),IF(P2453&gt;0,"متبقي "&amp;TEXT(P2453,"#,##0"),"✔ متوازنة"))))),IF(R2453=0,"⚠ أضف سطر عهدة أولًا",IF(OR(C2453="",N(G2453)=0),"⚠ أكمل التاريخ والقيمة",IF(S2453="","⚠ التاريخ خارج السنة المالية",IF(H2453="","⚠ اختر بند الموازنة",IF(I2453="مرفوض","✖ مرفوض من المدير",IF(I2453&lt;&gt;"موافق","⏳ بانتظار موافقة المدير",IF(K2453&lt;&gt;"نعم","⚠ غير مسوى مع الحسابات","✔ معتمد ومسوى")))))))))</f>
        <v/>
      </c>
      <c r="R2453">
        <f>N(R2452)+IF(A2453="عهدة",1,0)</f>
        <v/>
      </c>
      <c r="S2453">
        <f>IF(C2453="","",IF(AND(C2453&gt;=DATE(2026,9,1),C2453&lt;=DATE(2027,8,31)),(YEAR(C2453)-2026)*12+MONTH(C2453)-8,""))</f>
        <v/>
      </c>
      <c r="T2453">
        <f>IF(AND(A2453="مصروف",R2453&gt;0,I2453="موافق",S2453&lt;&gt;"",H2453&lt;&gt;""),N(G2453),0)</f>
        <v/>
      </c>
    </row>
    <row r="2454">
      <c r="A2454" s="19" t="n"/>
      <c r="B2454" s="20">
        <f>IF(A2454="","",IF(R2454=0,"⚠ أضف سطر عهدة أولًا","BDR-"&amp;TEXT(R2454,"000")))</f>
        <v/>
      </c>
      <c r="C2454" s="21" t="n"/>
      <c r="D2454" s="20">
        <f>IF(C2454="","",IF(S2454="","خارج السنة المالية",INDEX(القوائم!$D$2:$D$13,S2454)))</f>
        <v/>
      </c>
      <c r="E2454" s="22" t="n"/>
      <c r="F2454" s="23" t="n"/>
      <c r="G2454" s="23" t="n"/>
      <c r="H2454" s="22" t="n"/>
      <c r="I2454" s="19" t="n"/>
      <c r="J2454" s="21" t="n"/>
      <c r="K2454" s="19" t="n"/>
      <c r="L2454" s="19" t="n"/>
      <c r="M2454" s="21" t="n"/>
      <c r="N2454" s="22" t="n"/>
      <c r="O2454" s="24">
        <f>IF(A2454&lt;&gt;"عهدة","",SUMIFS($G$8:$G$5007,$B$8:$B$5007,B2454,$A$8:$A$5007,"مصروف",$I$8:$I$5007,"&lt;&gt;مرفوض"))</f>
        <v/>
      </c>
      <c r="P2454" s="25">
        <f>IF(A2454&lt;&gt;"عهدة","",N(F2454)-O2454)</f>
        <v/>
      </c>
      <c r="Q2454" s="26">
        <f>IF(A2454="","",IF(A2454="عهدة",IF(N(F2454)=0,"⚠ أدخل قيمة العهدة",IF(P2454&lt;0,"⛔ عجز / زيادة مصروفات "&amp;TEXT(-P2454,"#,##0"),IF(COUNTIFS($B$8:$B$5007,B2454,$A$8:$A$5007,"مصروف",$I$8:$I$5007,"&lt;&gt;مرفوض",$K$8:$K$5007,"&lt;&gt;نعم")&gt;0,"⚠ "&amp;COUNTIFS($B$8:$B$5007,B2454,$A$8:$A$5007,"مصروف",$I$8:$I$5007,"&lt;&gt;مرفوض",$K$8:$K$5007,"&lt;&gt;نعم")&amp;" مصروف غير مسوى",IF(L2454="تمت التسوية",IF(P2454=0,"✔ متوازنة وتمت التسوية","✔ تمت التسوية – متبقي "&amp;TEXT(P2454,"#,##0")),IF(P2454&gt;0,"متبقي "&amp;TEXT(P2454,"#,##0"),"✔ متوازنة"))))),IF(R2454=0,"⚠ أضف سطر عهدة أولًا",IF(OR(C2454="",N(G2454)=0),"⚠ أكمل التاريخ والقيمة",IF(S2454="","⚠ التاريخ خارج السنة المالية",IF(H2454="","⚠ اختر بند الموازنة",IF(I2454="مرفوض","✖ مرفوض من المدير",IF(I2454&lt;&gt;"موافق","⏳ بانتظار موافقة المدير",IF(K2454&lt;&gt;"نعم","⚠ غير مسوى مع الحسابات","✔ معتمد ومسوى")))))))))</f>
        <v/>
      </c>
      <c r="R2454">
        <f>N(R2453)+IF(A2454="عهدة",1,0)</f>
        <v/>
      </c>
      <c r="S2454">
        <f>IF(C2454="","",IF(AND(C2454&gt;=DATE(2026,9,1),C2454&lt;=DATE(2027,8,31)),(YEAR(C2454)-2026)*12+MONTH(C2454)-8,""))</f>
        <v/>
      </c>
      <c r="T2454">
        <f>IF(AND(A2454="مصروف",R2454&gt;0,I2454="موافق",S2454&lt;&gt;"",H2454&lt;&gt;""),N(G2454),0)</f>
        <v/>
      </c>
    </row>
    <row r="2455">
      <c r="A2455" s="19" t="n"/>
      <c r="B2455" s="20">
        <f>IF(A2455="","",IF(R2455=0,"⚠ أضف سطر عهدة أولًا","BDR-"&amp;TEXT(R2455,"000")))</f>
        <v/>
      </c>
      <c r="C2455" s="21" t="n"/>
      <c r="D2455" s="20">
        <f>IF(C2455="","",IF(S2455="","خارج السنة المالية",INDEX(القوائم!$D$2:$D$13,S2455)))</f>
        <v/>
      </c>
      <c r="E2455" s="22" t="n"/>
      <c r="F2455" s="23" t="n"/>
      <c r="G2455" s="23" t="n"/>
      <c r="H2455" s="22" t="n"/>
      <c r="I2455" s="19" t="n"/>
      <c r="J2455" s="21" t="n"/>
      <c r="K2455" s="19" t="n"/>
      <c r="L2455" s="19" t="n"/>
      <c r="M2455" s="21" t="n"/>
      <c r="N2455" s="22" t="n"/>
      <c r="O2455" s="24">
        <f>IF(A2455&lt;&gt;"عهدة","",SUMIFS($G$8:$G$5007,$B$8:$B$5007,B2455,$A$8:$A$5007,"مصروف",$I$8:$I$5007,"&lt;&gt;مرفوض"))</f>
        <v/>
      </c>
      <c r="P2455" s="25">
        <f>IF(A2455&lt;&gt;"عهدة","",N(F2455)-O2455)</f>
        <v/>
      </c>
      <c r="Q2455" s="26">
        <f>IF(A2455="","",IF(A2455="عهدة",IF(N(F2455)=0,"⚠ أدخل قيمة العهدة",IF(P2455&lt;0,"⛔ عجز / زيادة مصروفات "&amp;TEXT(-P2455,"#,##0"),IF(COUNTIFS($B$8:$B$5007,B2455,$A$8:$A$5007,"مصروف",$I$8:$I$5007,"&lt;&gt;مرفوض",$K$8:$K$5007,"&lt;&gt;نعم")&gt;0,"⚠ "&amp;COUNTIFS($B$8:$B$5007,B2455,$A$8:$A$5007,"مصروف",$I$8:$I$5007,"&lt;&gt;مرفوض",$K$8:$K$5007,"&lt;&gt;نعم")&amp;" مصروف غير مسوى",IF(L2455="تمت التسوية",IF(P2455=0,"✔ متوازنة وتمت التسوية","✔ تمت التسوية – متبقي "&amp;TEXT(P2455,"#,##0")),IF(P2455&gt;0,"متبقي "&amp;TEXT(P2455,"#,##0"),"✔ متوازنة"))))),IF(R2455=0,"⚠ أضف سطر عهدة أولًا",IF(OR(C2455="",N(G2455)=0),"⚠ أكمل التاريخ والقيمة",IF(S2455="","⚠ التاريخ خارج السنة المالية",IF(H2455="","⚠ اختر بند الموازنة",IF(I2455="مرفوض","✖ مرفوض من المدير",IF(I2455&lt;&gt;"موافق","⏳ بانتظار موافقة المدير",IF(K2455&lt;&gt;"نعم","⚠ غير مسوى مع الحسابات","✔ معتمد ومسوى")))))))))</f>
        <v/>
      </c>
      <c r="R2455">
        <f>N(R2454)+IF(A2455="عهدة",1,0)</f>
        <v/>
      </c>
      <c r="S2455">
        <f>IF(C2455="","",IF(AND(C2455&gt;=DATE(2026,9,1),C2455&lt;=DATE(2027,8,31)),(YEAR(C2455)-2026)*12+MONTH(C2455)-8,""))</f>
        <v/>
      </c>
      <c r="T2455">
        <f>IF(AND(A2455="مصروف",R2455&gt;0,I2455="موافق",S2455&lt;&gt;"",H2455&lt;&gt;""),N(G2455),0)</f>
        <v/>
      </c>
    </row>
    <row r="2456">
      <c r="A2456" s="19" t="n"/>
      <c r="B2456" s="20">
        <f>IF(A2456="","",IF(R2456=0,"⚠ أضف سطر عهدة أولًا","BDR-"&amp;TEXT(R2456,"000")))</f>
        <v/>
      </c>
      <c r="C2456" s="21" t="n"/>
      <c r="D2456" s="20">
        <f>IF(C2456="","",IF(S2456="","خارج السنة المالية",INDEX(القوائم!$D$2:$D$13,S2456)))</f>
        <v/>
      </c>
      <c r="E2456" s="22" t="n"/>
      <c r="F2456" s="23" t="n"/>
      <c r="G2456" s="23" t="n"/>
      <c r="H2456" s="22" t="n"/>
      <c r="I2456" s="19" t="n"/>
      <c r="J2456" s="21" t="n"/>
      <c r="K2456" s="19" t="n"/>
      <c r="L2456" s="19" t="n"/>
      <c r="M2456" s="21" t="n"/>
      <c r="N2456" s="22" t="n"/>
      <c r="O2456" s="24">
        <f>IF(A2456&lt;&gt;"عهدة","",SUMIFS($G$8:$G$5007,$B$8:$B$5007,B2456,$A$8:$A$5007,"مصروف",$I$8:$I$5007,"&lt;&gt;مرفوض"))</f>
        <v/>
      </c>
      <c r="P2456" s="25">
        <f>IF(A2456&lt;&gt;"عهدة","",N(F2456)-O2456)</f>
        <v/>
      </c>
      <c r="Q2456" s="26">
        <f>IF(A2456="","",IF(A2456="عهدة",IF(N(F2456)=0,"⚠ أدخل قيمة العهدة",IF(P2456&lt;0,"⛔ عجز / زيادة مصروفات "&amp;TEXT(-P2456,"#,##0"),IF(COUNTIFS($B$8:$B$5007,B2456,$A$8:$A$5007,"مصروف",$I$8:$I$5007,"&lt;&gt;مرفوض",$K$8:$K$5007,"&lt;&gt;نعم")&gt;0,"⚠ "&amp;COUNTIFS($B$8:$B$5007,B2456,$A$8:$A$5007,"مصروف",$I$8:$I$5007,"&lt;&gt;مرفوض",$K$8:$K$5007,"&lt;&gt;نعم")&amp;" مصروف غير مسوى",IF(L2456="تمت التسوية",IF(P2456=0,"✔ متوازنة وتمت التسوية","✔ تمت التسوية – متبقي "&amp;TEXT(P2456,"#,##0")),IF(P2456&gt;0,"متبقي "&amp;TEXT(P2456,"#,##0"),"✔ متوازنة"))))),IF(R2456=0,"⚠ أضف سطر عهدة أولًا",IF(OR(C2456="",N(G2456)=0),"⚠ أكمل التاريخ والقيمة",IF(S2456="","⚠ التاريخ خارج السنة المالية",IF(H2456="","⚠ اختر بند الموازنة",IF(I2456="مرفوض","✖ مرفوض من المدير",IF(I2456&lt;&gt;"موافق","⏳ بانتظار موافقة المدير",IF(K2456&lt;&gt;"نعم","⚠ غير مسوى مع الحسابات","✔ معتمد ومسوى")))))))))</f>
        <v/>
      </c>
      <c r="R2456">
        <f>N(R2455)+IF(A2456="عهدة",1,0)</f>
        <v/>
      </c>
      <c r="S2456">
        <f>IF(C2456="","",IF(AND(C2456&gt;=DATE(2026,9,1),C2456&lt;=DATE(2027,8,31)),(YEAR(C2456)-2026)*12+MONTH(C2456)-8,""))</f>
        <v/>
      </c>
      <c r="T2456">
        <f>IF(AND(A2456="مصروف",R2456&gt;0,I2456="موافق",S2456&lt;&gt;"",H2456&lt;&gt;""),N(G2456),0)</f>
        <v/>
      </c>
    </row>
    <row r="2457">
      <c r="A2457" s="19" t="n"/>
      <c r="B2457" s="20">
        <f>IF(A2457="","",IF(R2457=0,"⚠ أضف سطر عهدة أولًا","BDR-"&amp;TEXT(R2457,"000")))</f>
        <v/>
      </c>
      <c r="C2457" s="21" t="n"/>
      <c r="D2457" s="20">
        <f>IF(C2457="","",IF(S2457="","خارج السنة المالية",INDEX(القوائم!$D$2:$D$13,S2457)))</f>
        <v/>
      </c>
      <c r="E2457" s="22" t="n"/>
      <c r="F2457" s="23" t="n"/>
      <c r="G2457" s="23" t="n"/>
      <c r="H2457" s="22" t="n"/>
      <c r="I2457" s="19" t="n"/>
      <c r="J2457" s="21" t="n"/>
      <c r="K2457" s="19" t="n"/>
      <c r="L2457" s="19" t="n"/>
      <c r="M2457" s="21" t="n"/>
      <c r="N2457" s="22" t="n"/>
      <c r="O2457" s="24">
        <f>IF(A2457&lt;&gt;"عهدة","",SUMIFS($G$8:$G$5007,$B$8:$B$5007,B2457,$A$8:$A$5007,"مصروف",$I$8:$I$5007,"&lt;&gt;مرفوض"))</f>
        <v/>
      </c>
      <c r="P2457" s="25">
        <f>IF(A2457&lt;&gt;"عهدة","",N(F2457)-O2457)</f>
        <v/>
      </c>
      <c r="Q2457" s="26">
        <f>IF(A2457="","",IF(A2457="عهدة",IF(N(F2457)=0,"⚠ أدخل قيمة العهدة",IF(P2457&lt;0,"⛔ عجز / زيادة مصروفات "&amp;TEXT(-P2457,"#,##0"),IF(COUNTIFS($B$8:$B$5007,B2457,$A$8:$A$5007,"مصروف",$I$8:$I$5007,"&lt;&gt;مرفوض",$K$8:$K$5007,"&lt;&gt;نعم")&gt;0,"⚠ "&amp;COUNTIFS($B$8:$B$5007,B2457,$A$8:$A$5007,"مصروف",$I$8:$I$5007,"&lt;&gt;مرفوض",$K$8:$K$5007,"&lt;&gt;نعم")&amp;" مصروف غير مسوى",IF(L2457="تمت التسوية",IF(P2457=0,"✔ متوازنة وتمت التسوية","✔ تمت التسوية – متبقي "&amp;TEXT(P2457,"#,##0")),IF(P2457&gt;0,"متبقي "&amp;TEXT(P2457,"#,##0"),"✔ متوازنة"))))),IF(R2457=0,"⚠ أضف سطر عهدة أولًا",IF(OR(C2457="",N(G2457)=0),"⚠ أكمل التاريخ والقيمة",IF(S2457="","⚠ التاريخ خارج السنة المالية",IF(H2457="","⚠ اختر بند الموازنة",IF(I2457="مرفوض","✖ مرفوض من المدير",IF(I2457&lt;&gt;"موافق","⏳ بانتظار موافقة المدير",IF(K2457&lt;&gt;"نعم","⚠ غير مسوى مع الحسابات","✔ معتمد ومسوى")))))))))</f>
        <v/>
      </c>
      <c r="R2457">
        <f>N(R2456)+IF(A2457="عهدة",1,0)</f>
        <v/>
      </c>
      <c r="S2457">
        <f>IF(C2457="","",IF(AND(C2457&gt;=DATE(2026,9,1),C2457&lt;=DATE(2027,8,31)),(YEAR(C2457)-2026)*12+MONTH(C2457)-8,""))</f>
        <v/>
      </c>
      <c r="T2457">
        <f>IF(AND(A2457="مصروف",R2457&gt;0,I2457="موافق",S2457&lt;&gt;"",H2457&lt;&gt;""),N(G2457),0)</f>
        <v/>
      </c>
    </row>
    <row r="2458">
      <c r="A2458" s="19" t="n"/>
      <c r="B2458" s="20">
        <f>IF(A2458="","",IF(R2458=0,"⚠ أضف سطر عهدة أولًا","BDR-"&amp;TEXT(R2458,"000")))</f>
        <v/>
      </c>
      <c r="C2458" s="21" t="n"/>
      <c r="D2458" s="20">
        <f>IF(C2458="","",IF(S2458="","خارج السنة المالية",INDEX(القوائم!$D$2:$D$13,S2458)))</f>
        <v/>
      </c>
      <c r="E2458" s="22" t="n"/>
      <c r="F2458" s="23" t="n"/>
      <c r="G2458" s="23" t="n"/>
      <c r="H2458" s="22" t="n"/>
      <c r="I2458" s="19" t="n"/>
      <c r="J2458" s="21" t="n"/>
      <c r="K2458" s="19" t="n"/>
      <c r="L2458" s="19" t="n"/>
      <c r="M2458" s="21" t="n"/>
      <c r="N2458" s="22" t="n"/>
      <c r="O2458" s="24">
        <f>IF(A2458&lt;&gt;"عهدة","",SUMIFS($G$8:$G$5007,$B$8:$B$5007,B2458,$A$8:$A$5007,"مصروف",$I$8:$I$5007,"&lt;&gt;مرفوض"))</f>
        <v/>
      </c>
      <c r="P2458" s="25">
        <f>IF(A2458&lt;&gt;"عهدة","",N(F2458)-O2458)</f>
        <v/>
      </c>
      <c r="Q2458" s="26">
        <f>IF(A2458="","",IF(A2458="عهدة",IF(N(F2458)=0,"⚠ أدخل قيمة العهدة",IF(P2458&lt;0,"⛔ عجز / زيادة مصروفات "&amp;TEXT(-P2458,"#,##0"),IF(COUNTIFS($B$8:$B$5007,B2458,$A$8:$A$5007,"مصروف",$I$8:$I$5007,"&lt;&gt;مرفوض",$K$8:$K$5007,"&lt;&gt;نعم")&gt;0,"⚠ "&amp;COUNTIFS($B$8:$B$5007,B2458,$A$8:$A$5007,"مصروف",$I$8:$I$5007,"&lt;&gt;مرفوض",$K$8:$K$5007,"&lt;&gt;نعم")&amp;" مصروف غير مسوى",IF(L2458="تمت التسوية",IF(P2458=0,"✔ متوازنة وتمت التسوية","✔ تمت التسوية – متبقي "&amp;TEXT(P2458,"#,##0")),IF(P2458&gt;0,"متبقي "&amp;TEXT(P2458,"#,##0"),"✔ متوازنة"))))),IF(R2458=0,"⚠ أضف سطر عهدة أولًا",IF(OR(C2458="",N(G2458)=0),"⚠ أكمل التاريخ والقيمة",IF(S2458="","⚠ التاريخ خارج السنة المالية",IF(H2458="","⚠ اختر بند الموازنة",IF(I2458="مرفوض","✖ مرفوض من المدير",IF(I2458&lt;&gt;"موافق","⏳ بانتظار موافقة المدير",IF(K2458&lt;&gt;"نعم","⚠ غير مسوى مع الحسابات","✔ معتمد ومسوى")))))))))</f>
        <v/>
      </c>
      <c r="R2458">
        <f>N(R2457)+IF(A2458="عهدة",1,0)</f>
        <v/>
      </c>
      <c r="S2458">
        <f>IF(C2458="","",IF(AND(C2458&gt;=DATE(2026,9,1),C2458&lt;=DATE(2027,8,31)),(YEAR(C2458)-2026)*12+MONTH(C2458)-8,""))</f>
        <v/>
      </c>
      <c r="T2458">
        <f>IF(AND(A2458="مصروف",R2458&gt;0,I2458="موافق",S2458&lt;&gt;"",H2458&lt;&gt;""),N(G2458),0)</f>
        <v/>
      </c>
    </row>
    <row r="2459">
      <c r="A2459" s="19" t="n"/>
      <c r="B2459" s="20">
        <f>IF(A2459="","",IF(R2459=0,"⚠ أضف سطر عهدة أولًا","BDR-"&amp;TEXT(R2459,"000")))</f>
        <v/>
      </c>
      <c r="C2459" s="21" t="n"/>
      <c r="D2459" s="20">
        <f>IF(C2459="","",IF(S2459="","خارج السنة المالية",INDEX(القوائم!$D$2:$D$13,S2459)))</f>
        <v/>
      </c>
      <c r="E2459" s="22" t="n"/>
      <c r="F2459" s="23" t="n"/>
      <c r="G2459" s="23" t="n"/>
      <c r="H2459" s="22" t="n"/>
      <c r="I2459" s="19" t="n"/>
      <c r="J2459" s="21" t="n"/>
      <c r="K2459" s="19" t="n"/>
      <c r="L2459" s="19" t="n"/>
      <c r="M2459" s="21" t="n"/>
      <c r="N2459" s="22" t="n"/>
      <c r="O2459" s="24">
        <f>IF(A2459&lt;&gt;"عهدة","",SUMIFS($G$8:$G$5007,$B$8:$B$5007,B2459,$A$8:$A$5007,"مصروف",$I$8:$I$5007,"&lt;&gt;مرفوض"))</f>
        <v/>
      </c>
      <c r="P2459" s="25">
        <f>IF(A2459&lt;&gt;"عهدة","",N(F2459)-O2459)</f>
        <v/>
      </c>
      <c r="Q2459" s="26">
        <f>IF(A2459="","",IF(A2459="عهدة",IF(N(F2459)=0,"⚠ أدخل قيمة العهدة",IF(P2459&lt;0,"⛔ عجز / زيادة مصروفات "&amp;TEXT(-P2459,"#,##0"),IF(COUNTIFS($B$8:$B$5007,B2459,$A$8:$A$5007,"مصروف",$I$8:$I$5007,"&lt;&gt;مرفوض",$K$8:$K$5007,"&lt;&gt;نعم")&gt;0,"⚠ "&amp;COUNTIFS($B$8:$B$5007,B2459,$A$8:$A$5007,"مصروف",$I$8:$I$5007,"&lt;&gt;مرفوض",$K$8:$K$5007,"&lt;&gt;نعم")&amp;" مصروف غير مسوى",IF(L2459="تمت التسوية",IF(P2459=0,"✔ متوازنة وتمت التسوية","✔ تمت التسوية – متبقي "&amp;TEXT(P2459,"#,##0")),IF(P2459&gt;0,"متبقي "&amp;TEXT(P2459,"#,##0"),"✔ متوازنة"))))),IF(R2459=0,"⚠ أضف سطر عهدة أولًا",IF(OR(C2459="",N(G2459)=0),"⚠ أكمل التاريخ والقيمة",IF(S2459="","⚠ التاريخ خارج السنة المالية",IF(H2459="","⚠ اختر بند الموازنة",IF(I2459="مرفوض","✖ مرفوض من المدير",IF(I2459&lt;&gt;"موافق","⏳ بانتظار موافقة المدير",IF(K2459&lt;&gt;"نعم","⚠ غير مسوى مع الحسابات","✔ معتمد ومسوى")))))))))</f>
        <v/>
      </c>
      <c r="R2459">
        <f>N(R2458)+IF(A2459="عهدة",1,0)</f>
        <v/>
      </c>
      <c r="S2459">
        <f>IF(C2459="","",IF(AND(C2459&gt;=DATE(2026,9,1),C2459&lt;=DATE(2027,8,31)),(YEAR(C2459)-2026)*12+MONTH(C2459)-8,""))</f>
        <v/>
      </c>
      <c r="T2459">
        <f>IF(AND(A2459="مصروف",R2459&gt;0,I2459="موافق",S2459&lt;&gt;"",H2459&lt;&gt;""),N(G2459),0)</f>
        <v/>
      </c>
    </row>
    <row r="2460">
      <c r="A2460" s="19" t="n"/>
      <c r="B2460" s="20">
        <f>IF(A2460="","",IF(R2460=0,"⚠ أضف سطر عهدة أولًا","BDR-"&amp;TEXT(R2460,"000")))</f>
        <v/>
      </c>
      <c r="C2460" s="21" t="n"/>
      <c r="D2460" s="20">
        <f>IF(C2460="","",IF(S2460="","خارج السنة المالية",INDEX(القوائم!$D$2:$D$13,S2460)))</f>
        <v/>
      </c>
      <c r="E2460" s="22" t="n"/>
      <c r="F2460" s="23" t="n"/>
      <c r="G2460" s="23" t="n"/>
      <c r="H2460" s="22" t="n"/>
      <c r="I2460" s="19" t="n"/>
      <c r="J2460" s="21" t="n"/>
      <c r="K2460" s="19" t="n"/>
      <c r="L2460" s="19" t="n"/>
      <c r="M2460" s="21" t="n"/>
      <c r="N2460" s="22" t="n"/>
      <c r="O2460" s="24">
        <f>IF(A2460&lt;&gt;"عهدة","",SUMIFS($G$8:$G$5007,$B$8:$B$5007,B2460,$A$8:$A$5007,"مصروف",$I$8:$I$5007,"&lt;&gt;مرفوض"))</f>
        <v/>
      </c>
      <c r="P2460" s="25">
        <f>IF(A2460&lt;&gt;"عهدة","",N(F2460)-O2460)</f>
        <v/>
      </c>
      <c r="Q2460" s="26">
        <f>IF(A2460="","",IF(A2460="عهدة",IF(N(F2460)=0,"⚠ أدخل قيمة العهدة",IF(P2460&lt;0,"⛔ عجز / زيادة مصروفات "&amp;TEXT(-P2460,"#,##0"),IF(COUNTIFS($B$8:$B$5007,B2460,$A$8:$A$5007,"مصروف",$I$8:$I$5007,"&lt;&gt;مرفوض",$K$8:$K$5007,"&lt;&gt;نعم")&gt;0,"⚠ "&amp;COUNTIFS($B$8:$B$5007,B2460,$A$8:$A$5007,"مصروف",$I$8:$I$5007,"&lt;&gt;مرفوض",$K$8:$K$5007,"&lt;&gt;نعم")&amp;" مصروف غير مسوى",IF(L2460="تمت التسوية",IF(P2460=0,"✔ متوازنة وتمت التسوية","✔ تمت التسوية – متبقي "&amp;TEXT(P2460,"#,##0")),IF(P2460&gt;0,"متبقي "&amp;TEXT(P2460,"#,##0"),"✔ متوازنة"))))),IF(R2460=0,"⚠ أضف سطر عهدة أولًا",IF(OR(C2460="",N(G2460)=0),"⚠ أكمل التاريخ والقيمة",IF(S2460="","⚠ التاريخ خارج السنة المالية",IF(H2460="","⚠ اختر بند الموازنة",IF(I2460="مرفوض","✖ مرفوض من المدير",IF(I2460&lt;&gt;"موافق","⏳ بانتظار موافقة المدير",IF(K2460&lt;&gt;"نعم","⚠ غير مسوى مع الحسابات","✔ معتمد ومسوى")))))))))</f>
        <v/>
      </c>
      <c r="R2460">
        <f>N(R2459)+IF(A2460="عهدة",1,0)</f>
        <v/>
      </c>
      <c r="S2460">
        <f>IF(C2460="","",IF(AND(C2460&gt;=DATE(2026,9,1),C2460&lt;=DATE(2027,8,31)),(YEAR(C2460)-2026)*12+MONTH(C2460)-8,""))</f>
        <v/>
      </c>
      <c r="T2460">
        <f>IF(AND(A2460="مصروف",R2460&gt;0,I2460="موافق",S2460&lt;&gt;"",H2460&lt;&gt;""),N(G2460),0)</f>
        <v/>
      </c>
    </row>
    <row r="2461">
      <c r="A2461" s="19" t="n"/>
      <c r="B2461" s="20">
        <f>IF(A2461="","",IF(R2461=0,"⚠ أضف سطر عهدة أولًا","BDR-"&amp;TEXT(R2461,"000")))</f>
        <v/>
      </c>
      <c r="C2461" s="21" t="n"/>
      <c r="D2461" s="20">
        <f>IF(C2461="","",IF(S2461="","خارج السنة المالية",INDEX(القوائم!$D$2:$D$13,S2461)))</f>
        <v/>
      </c>
      <c r="E2461" s="22" t="n"/>
      <c r="F2461" s="23" t="n"/>
      <c r="G2461" s="23" t="n"/>
      <c r="H2461" s="22" t="n"/>
      <c r="I2461" s="19" t="n"/>
      <c r="J2461" s="21" t="n"/>
      <c r="K2461" s="19" t="n"/>
      <c r="L2461" s="19" t="n"/>
      <c r="M2461" s="21" t="n"/>
      <c r="N2461" s="22" t="n"/>
      <c r="O2461" s="24">
        <f>IF(A2461&lt;&gt;"عهدة","",SUMIFS($G$8:$G$5007,$B$8:$B$5007,B2461,$A$8:$A$5007,"مصروف",$I$8:$I$5007,"&lt;&gt;مرفوض"))</f>
        <v/>
      </c>
      <c r="P2461" s="25">
        <f>IF(A2461&lt;&gt;"عهدة","",N(F2461)-O2461)</f>
        <v/>
      </c>
      <c r="Q2461" s="26">
        <f>IF(A2461="","",IF(A2461="عهدة",IF(N(F2461)=0,"⚠ أدخل قيمة العهدة",IF(P2461&lt;0,"⛔ عجز / زيادة مصروفات "&amp;TEXT(-P2461,"#,##0"),IF(COUNTIFS($B$8:$B$5007,B2461,$A$8:$A$5007,"مصروف",$I$8:$I$5007,"&lt;&gt;مرفوض",$K$8:$K$5007,"&lt;&gt;نعم")&gt;0,"⚠ "&amp;COUNTIFS($B$8:$B$5007,B2461,$A$8:$A$5007,"مصروف",$I$8:$I$5007,"&lt;&gt;مرفوض",$K$8:$K$5007,"&lt;&gt;نعم")&amp;" مصروف غير مسوى",IF(L2461="تمت التسوية",IF(P2461=0,"✔ متوازنة وتمت التسوية","✔ تمت التسوية – متبقي "&amp;TEXT(P2461,"#,##0")),IF(P2461&gt;0,"متبقي "&amp;TEXT(P2461,"#,##0"),"✔ متوازنة"))))),IF(R2461=0,"⚠ أضف سطر عهدة أولًا",IF(OR(C2461="",N(G2461)=0),"⚠ أكمل التاريخ والقيمة",IF(S2461="","⚠ التاريخ خارج السنة المالية",IF(H2461="","⚠ اختر بند الموازنة",IF(I2461="مرفوض","✖ مرفوض من المدير",IF(I2461&lt;&gt;"موافق","⏳ بانتظار موافقة المدير",IF(K2461&lt;&gt;"نعم","⚠ غير مسوى مع الحسابات","✔ معتمد ومسوى")))))))))</f>
        <v/>
      </c>
      <c r="R2461">
        <f>N(R2460)+IF(A2461="عهدة",1,0)</f>
        <v/>
      </c>
      <c r="S2461">
        <f>IF(C2461="","",IF(AND(C2461&gt;=DATE(2026,9,1),C2461&lt;=DATE(2027,8,31)),(YEAR(C2461)-2026)*12+MONTH(C2461)-8,""))</f>
        <v/>
      </c>
      <c r="T2461">
        <f>IF(AND(A2461="مصروف",R2461&gt;0,I2461="موافق",S2461&lt;&gt;"",H2461&lt;&gt;""),N(G2461),0)</f>
        <v/>
      </c>
    </row>
    <row r="2462">
      <c r="A2462" s="19" t="n"/>
      <c r="B2462" s="20">
        <f>IF(A2462="","",IF(R2462=0,"⚠ أضف سطر عهدة أولًا","BDR-"&amp;TEXT(R2462,"000")))</f>
        <v/>
      </c>
      <c r="C2462" s="21" t="n"/>
      <c r="D2462" s="20">
        <f>IF(C2462="","",IF(S2462="","خارج السنة المالية",INDEX(القوائم!$D$2:$D$13,S2462)))</f>
        <v/>
      </c>
      <c r="E2462" s="22" t="n"/>
      <c r="F2462" s="23" t="n"/>
      <c r="G2462" s="23" t="n"/>
      <c r="H2462" s="22" t="n"/>
      <c r="I2462" s="19" t="n"/>
      <c r="J2462" s="21" t="n"/>
      <c r="K2462" s="19" t="n"/>
      <c r="L2462" s="19" t="n"/>
      <c r="M2462" s="21" t="n"/>
      <c r="N2462" s="22" t="n"/>
      <c r="O2462" s="24">
        <f>IF(A2462&lt;&gt;"عهدة","",SUMIFS($G$8:$G$5007,$B$8:$B$5007,B2462,$A$8:$A$5007,"مصروف",$I$8:$I$5007,"&lt;&gt;مرفوض"))</f>
        <v/>
      </c>
      <c r="P2462" s="25">
        <f>IF(A2462&lt;&gt;"عهدة","",N(F2462)-O2462)</f>
        <v/>
      </c>
      <c r="Q2462" s="26">
        <f>IF(A2462="","",IF(A2462="عهدة",IF(N(F2462)=0,"⚠ أدخل قيمة العهدة",IF(P2462&lt;0,"⛔ عجز / زيادة مصروفات "&amp;TEXT(-P2462,"#,##0"),IF(COUNTIFS($B$8:$B$5007,B2462,$A$8:$A$5007,"مصروف",$I$8:$I$5007,"&lt;&gt;مرفوض",$K$8:$K$5007,"&lt;&gt;نعم")&gt;0,"⚠ "&amp;COUNTIFS($B$8:$B$5007,B2462,$A$8:$A$5007,"مصروف",$I$8:$I$5007,"&lt;&gt;مرفوض",$K$8:$K$5007,"&lt;&gt;نعم")&amp;" مصروف غير مسوى",IF(L2462="تمت التسوية",IF(P2462=0,"✔ متوازنة وتمت التسوية","✔ تمت التسوية – متبقي "&amp;TEXT(P2462,"#,##0")),IF(P2462&gt;0,"متبقي "&amp;TEXT(P2462,"#,##0"),"✔ متوازنة"))))),IF(R2462=0,"⚠ أضف سطر عهدة أولًا",IF(OR(C2462="",N(G2462)=0),"⚠ أكمل التاريخ والقيمة",IF(S2462="","⚠ التاريخ خارج السنة المالية",IF(H2462="","⚠ اختر بند الموازنة",IF(I2462="مرفوض","✖ مرفوض من المدير",IF(I2462&lt;&gt;"موافق","⏳ بانتظار موافقة المدير",IF(K2462&lt;&gt;"نعم","⚠ غير مسوى مع الحسابات","✔ معتمد ومسوى")))))))))</f>
        <v/>
      </c>
      <c r="R2462">
        <f>N(R2461)+IF(A2462="عهدة",1,0)</f>
        <v/>
      </c>
      <c r="S2462">
        <f>IF(C2462="","",IF(AND(C2462&gt;=DATE(2026,9,1),C2462&lt;=DATE(2027,8,31)),(YEAR(C2462)-2026)*12+MONTH(C2462)-8,""))</f>
        <v/>
      </c>
      <c r="T2462">
        <f>IF(AND(A2462="مصروف",R2462&gt;0,I2462="موافق",S2462&lt;&gt;"",H2462&lt;&gt;""),N(G2462),0)</f>
        <v/>
      </c>
    </row>
    <row r="2463">
      <c r="A2463" s="19" t="n"/>
      <c r="B2463" s="20">
        <f>IF(A2463="","",IF(R2463=0,"⚠ أضف سطر عهدة أولًا","BDR-"&amp;TEXT(R2463,"000")))</f>
        <v/>
      </c>
      <c r="C2463" s="21" t="n"/>
      <c r="D2463" s="20">
        <f>IF(C2463="","",IF(S2463="","خارج السنة المالية",INDEX(القوائم!$D$2:$D$13,S2463)))</f>
        <v/>
      </c>
      <c r="E2463" s="22" t="n"/>
      <c r="F2463" s="23" t="n"/>
      <c r="G2463" s="23" t="n"/>
      <c r="H2463" s="22" t="n"/>
      <c r="I2463" s="19" t="n"/>
      <c r="J2463" s="21" t="n"/>
      <c r="K2463" s="19" t="n"/>
      <c r="L2463" s="19" t="n"/>
      <c r="M2463" s="21" t="n"/>
      <c r="N2463" s="22" t="n"/>
      <c r="O2463" s="24">
        <f>IF(A2463&lt;&gt;"عهدة","",SUMIFS($G$8:$G$5007,$B$8:$B$5007,B2463,$A$8:$A$5007,"مصروف",$I$8:$I$5007,"&lt;&gt;مرفوض"))</f>
        <v/>
      </c>
      <c r="P2463" s="25">
        <f>IF(A2463&lt;&gt;"عهدة","",N(F2463)-O2463)</f>
        <v/>
      </c>
      <c r="Q2463" s="26">
        <f>IF(A2463="","",IF(A2463="عهدة",IF(N(F2463)=0,"⚠ أدخل قيمة العهدة",IF(P2463&lt;0,"⛔ عجز / زيادة مصروفات "&amp;TEXT(-P2463,"#,##0"),IF(COUNTIFS($B$8:$B$5007,B2463,$A$8:$A$5007,"مصروف",$I$8:$I$5007,"&lt;&gt;مرفوض",$K$8:$K$5007,"&lt;&gt;نعم")&gt;0,"⚠ "&amp;COUNTIFS($B$8:$B$5007,B2463,$A$8:$A$5007,"مصروف",$I$8:$I$5007,"&lt;&gt;مرفوض",$K$8:$K$5007,"&lt;&gt;نعم")&amp;" مصروف غير مسوى",IF(L2463="تمت التسوية",IF(P2463=0,"✔ متوازنة وتمت التسوية","✔ تمت التسوية – متبقي "&amp;TEXT(P2463,"#,##0")),IF(P2463&gt;0,"متبقي "&amp;TEXT(P2463,"#,##0"),"✔ متوازنة"))))),IF(R2463=0,"⚠ أضف سطر عهدة أولًا",IF(OR(C2463="",N(G2463)=0),"⚠ أكمل التاريخ والقيمة",IF(S2463="","⚠ التاريخ خارج السنة المالية",IF(H2463="","⚠ اختر بند الموازنة",IF(I2463="مرفوض","✖ مرفوض من المدير",IF(I2463&lt;&gt;"موافق","⏳ بانتظار موافقة المدير",IF(K2463&lt;&gt;"نعم","⚠ غير مسوى مع الحسابات","✔ معتمد ومسوى")))))))))</f>
        <v/>
      </c>
      <c r="R2463">
        <f>N(R2462)+IF(A2463="عهدة",1,0)</f>
        <v/>
      </c>
      <c r="S2463">
        <f>IF(C2463="","",IF(AND(C2463&gt;=DATE(2026,9,1),C2463&lt;=DATE(2027,8,31)),(YEAR(C2463)-2026)*12+MONTH(C2463)-8,""))</f>
        <v/>
      </c>
      <c r="T2463">
        <f>IF(AND(A2463="مصروف",R2463&gt;0,I2463="موافق",S2463&lt;&gt;"",H2463&lt;&gt;""),N(G2463),0)</f>
        <v/>
      </c>
    </row>
    <row r="2464">
      <c r="A2464" s="19" t="n"/>
      <c r="B2464" s="20">
        <f>IF(A2464="","",IF(R2464=0,"⚠ أضف سطر عهدة أولًا","BDR-"&amp;TEXT(R2464,"000")))</f>
        <v/>
      </c>
      <c r="C2464" s="21" t="n"/>
      <c r="D2464" s="20">
        <f>IF(C2464="","",IF(S2464="","خارج السنة المالية",INDEX(القوائم!$D$2:$D$13,S2464)))</f>
        <v/>
      </c>
      <c r="E2464" s="22" t="n"/>
      <c r="F2464" s="23" t="n"/>
      <c r="G2464" s="23" t="n"/>
      <c r="H2464" s="22" t="n"/>
      <c r="I2464" s="19" t="n"/>
      <c r="J2464" s="21" t="n"/>
      <c r="K2464" s="19" t="n"/>
      <c r="L2464" s="19" t="n"/>
      <c r="M2464" s="21" t="n"/>
      <c r="N2464" s="22" t="n"/>
      <c r="O2464" s="24">
        <f>IF(A2464&lt;&gt;"عهدة","",SUMIFS($G$8:$G$5007,$B$8:$B$5007,B2464,$A$8:$A$5007,"مصروف",$I$8:$I$5007,"&lt;&gt;مرفوض"))</f>
        <v/>
      </c>
      <c r="P2464" s="25">
        <f>IF(A2464&lt;&gt;"عهدة","",N(F2464)-O2464)</f>
        <v/>
      </c>
      <c r="Q2464" s="26">
        <f>IF(A2464="","",IF(A2464="عهدة",IF(N(F2464)=0,"⚠ أدخل قيمة العهدة",IF(P2464&lt;0,"⛔ عجز / زيادة مصروفات "&amp;TEXT(-P2464,"#,##0"),IF(COUNTIFS($B$8:$B$5007,B2464,$A$8:$A$5007,"مصروف",$I$8:$I$5007,"&lt;&gt;مرفوض",$K$8:$K$5007,"&lt;&gt;نعم")&gt;0,"⚠ "&amp;COUNTIFS($B$8:$B$5007,B2464,$A$8:$A$5007,"مصروف",$I$8:$I$5007,"&lt;&gt;مرفوض",$K$8:$K$5007,"&lt;&gt;نعم")&amp;" مصروف غير مسوى",IF(L2464="تمت التسوية",IF(P2464=0,"✔ متوازنة وتمت التسوية","✔ تمت التسوية – متبقي "&amp;TEXT(P2464,"#,##0")),IF(P2464&gt;0,"متبقي "&amp;TEXT(P2464,"#,##0"),"✔ متوازنة"))))),IF(R2464=0,"⚠ أضف سطر عهدة أولًا",IF(OR(C2464="",N(G2464)=0),"⚠ أكمل التاريخ والقيمة",IF(S2464="","⚠ التاريخ خارج السنة المالية",IF(H2464="","⚠ اختر بند الموازنة",IF(I2464="مرفوض","✖ مرفوض من المدير",IF(I2464&lt;&gt;"موافق","⏳ بانتظار موافقة المدير",IF(K2464&lt;&gt;"نعم","⚠ غير مسوى مع الحسابات","✔ معتمد ومسوى")))))))))</f>
        <v/>
      </c>
      <c r="R2464">
        <f>N(R2463)+IF(A2464="عهدة",1,0)</f>
        <v/>
      </c>
      <c r="S2464">
        <f>IF(C2464="","",IF(AND(C2464&gt;=DATE(2026,9,1),C2464&lt;=DATE(2027,8,31)),(YEAR(C2464)-2026)*12+MONTH(C2464)-8,""))</f>
        <v/>
      </c>
      <c r="T2464">
        <f>IF(AND(A2464="مصروف",R2464&gt;0,I2464="موافق",S2464&lt;&gt;"",H2464&lt;&gt;""),N(G2464),0)</f>
        <v/>
      </c>
    </row>
    <row r="2465">
      <c r="A2465" s="19" t="n"/>
      <c r="B2465" s="20">
        <f>IF(A2465="","",IF(R2465=0,"⚠ أضف سطر عهدة أولًا","BDR-"&amp;TEXT(R2465,"000")))</f>
        <v/>
      </c>
      <c r="C2465" s="21" t="n"/>
      <c r="D2465" s="20">
        <f>IF(C2465="","",IF(S2465="","خارج السنة المالية",INDEX(القوائم!$D$2:$D$13,S2465)))</f>
        <v/>
      </c>
      <c r="E2465" s="22" t="n"/>
      <c r="F2465" s="23" t="n"/>
      <c r="G2465" s="23" t="n"/>
      <c r="H2465" s="22" t="n"/>
      <c r="I2465" s="19" t="n"/>
      <c r="J2465" s="21" t="n"/>
      <c r="K2465" s="19" t="n"/>
      <c r="L2465" s="19" t="n"/>
      <c r="M2465" s="21" t="n"/>
      <c r="N2465" s="22" t="n"/>
      <c r="O2465" s="24">
        <f>IF(A2465&lt;&gt;"عهدة","",SUMIFS($G$8:$G$5007,$B$8:$B$5007,B2465,$A$8:$A$5007,"مصروف",$I$8:$I$5007,"&lt;&gt;مرفوض"))</f>
        <v/>
      </c>
      <c r="P2465" s="25">
        <f>IF(A2465&lt;&gt;"عهدة","",N(F2465)-O2465)</f>
        <v/>
      </c>
      <c r="Q2465" s="26">
        <f>IF(A2465="","",IF(A2465="عهدة",IF(N(F2465)=0,"⚠ أدخل قيمة العهدة",IF(P2465&lt;0,"⛔ عجز / زيادة مصروفات "&amp;TEXT(-P2465,"#,##0"),IF(COUNTIFS($B$8:$B$5007,B2465,$A$8:$A$5007,"مصروف",$I$8:$I$5007,"&lt;&gt;مرفوض",$K$8:$K$5007,"&lt;&gt;نعم")&gt;0,"⚠ "&amp;COUNTIFS($B$8:$B$5007,B2465,$A$8:$A$5007,"مصروف",$I$8:$I$5007,"&lt;&gt;مرفوض",$K$8:$K$5007,"&lt;&gt;نعم")&amp;" مصروف غير مسوى",IF(L2465="تمت التسوية",IF(P2465=0,"✔ متوازنة وتمت التسوية","✔ تمت التسوية – متبقي "&amp;TEXT(P2465,"#,##0")),IF(P2465&gt;0,"متبقي "&amp;TEXT(P2465,"#,##0"),"✔ متوازنة"))))),IF(R2465=0,"⚠ أضف سطر عهدة أولًا",IF(OR(C2465="",N(G2465)=0),"⚠ أكمل التاريخ والقيمة",IF(S2465="","⚠ التاريخ خارج السنة المالية",IF(H2465="","⚠ اختر بند الموازنة",IF(I2465="مرفوض","✖ مرفوض من المدير",IF(I2465&lt;&gt;"موافق","⏳ بانتظار موافقة المدير",IF(K2465&lt;&gt;"نعم","⚠ غير مسوى مع الحسابات","✔ معتمد ومسوى")))))))))</f>
        <v/>
      </c>
      <c r="R2465">
        <f>N(R2464)+IF(A2465="عهدة",1,0)</f>
        <v/>
      </c>
      <c r="S2465">
        <f>IF(C2465="","",IF(AND(C2465&gt;=DATE(2026,9,1),C2465&lt;=DATE(2027,8,31)),(YEAR(C2465)-2026)*12+MONTH(C2465)-8,""))</f>
        <v/>
      </c>
      <c r="T2465">
        <f>IF(AND(A2465="مصروف",R2465&gt;0,I2465="موافق",S2465&lt;&gt;"",H2465&lt;&gt;""),N(G2465),0)</f>
        <v/>
      </c>
    </row>
    <row r="2466">
      <c r="A2466" s="19" t="n"/>
      <c r="B2466" s="20">
        <f>IF(A2466="","",IF(R2466=0,"⚠ أضف سطر عهدة أولًا","BDR-"&amp;TEXT(R2466,"000")))</f>
        <v/>
      </c>
      <c r="C2466" s="21" t="n"/>
      <c r="D2466" s="20">
        <f>IF(C2466="","",IF(S2466="","خارج السنة المالية",INDEX(القوائم!$D$2:$D$13,S2466)))</f>
        <v/>
      </c>
      <c r="E2466" s="22" t="n"/>
      <c r="F2466" s="23" t="n"/>
      <c r="G2466" s="23" t="n"/>
      <c r="H2466" s="22" t="n"/>
      <c r="I2466" s="19" t="n"/>
      <c r="J2466" s="21" t="n"/>
      <c r="K2466" s="19" t="n"/>
      <c r="L2466" s="19" t="n"/>
      <c r="M2466" s="21" t="n"/>
      <c r="N2466" s="22" t="n"/>
      <c r="O2466" s="24">
        <f>IF(A2466&lt;&gt;"عهدة","",SUMIFS($G$8:$G$5007,$B$8:$B$5007,B2466,$A$8:$A$5007,"مصروف",$I$8:$I$5007,"&lt;&gt;مرفوض"))</f>
        <v/>
      </c>
      <c r="P2466" s="25">
        <f>IF(A2466&lt;&gt;"عهدة","",N(F2466)-O2466)</f>
        <v/>
      </c>
      <c r="Q2466" s="26">
        <f>IF(A2466="","",IF(A2466="عهدة",IF(N(F2466)=0,"⚠ أدخل قيمة العهدة",IF(P2466&lt;0,"⛔ عجز / زيادة مصروفات "&amp;TEXT(-P2466,"#,##0"),IF(COUNTIFS($B$8:$B$5007,B2466,$A$8:$A$5007,"مصروف",$I$8:$I$5007,"&lt;&gt;مرفوض",$K$8:$K$5007,"&lt;&gt;نعم")&gt;0,"⚠ "&amp;COUNTIFS($B$8:$B$5007,B2466,$A$8:$A$5007,"مصروف",$I$8:$I$5007,"&lt;&gt;مرفوض",$K$8:$K$5007,"&lt;&gt;نعم")&amp;" مصروف غير مسوى",IF(L2466="تمت التسوية",IF(P2466=0,"✔ متوازنة وتمت التسوية","✔ تمت التسوية – متبقي "&amp;TEXT(P2466,"#,##0")),IF(P2466&gt;0,"متبقي "&amp;TEXT(P2466,"#,##0"),"✔ متوازنة"))))),IF(R2466=0,"⚠ أضف سطر عهدة أولًا",IF(OR(C2466="",N(G2466)=0),"⚠ أكمل التاريخ والقيمة",IF(S2466="","⚠ التاريخ خارج السنة المالية",IF(H2466="","⚠ اختر بند الموازنة",IF(I2466="مرفوض","✖ مرفوض من المدير",IF(I2466&lt;&gt;"موافق","⏳ بانتظار موافقة المدير",IF(K2466&lt;&gt;"نعم","⚠ غير مسوى مع الحسابات","✔ معتمد ومسوى")))))))))</f>
        <v/>
      </c>
      <c r="R2466">
        <f>N(R2465)+IF(A2466="عهدة",1,0)</f>
        <v/>
      </c>
      <c r="S2466">
        <f>IF(C2466="","",IF(AND(C2466&gt;=DATE(2026,9,1),C2466&lt;=DATE(2027,8,31)),(YEAR(C2466)-2026)*12+MONTH(C2466)-8,""))</f>
        <v/>
      </c>
      <c r="T2466">
        <f>IF(AND(A2466="مصروف",R2466&gt;0,I2466="موافق",S2466&lt;&gt;"",H2466&lt;&gt;""),N(G2466),0)</f>
        <v/>
      </c>
    </row>
    <row r="2467">
      <c r="A2467" s="19" t="n"/>
      <c r="B2467" s="20">
        <f>IF(A2467="","",IF(R2467=0,"⚠ أضف سطر عهدة أولًا","BDR-"&amp;TEXT(R2467,"000")))</f>
        <v/>
      </c>
      <c r="C2467" s="21" t="n"/>
      <c r="D2467" s="20">
        <f>IF(C2467="","",IF(S2467="","خارج السنة المالية",INDEX(القوائم!$D$2:$D$13,S2467)))</f>
        <v/>
      </c>
      <c r="E2467" s="22" t="n"/>
      <c r="F2467" s="23" t="n"/>
      <c r="G2467" s="23" t="n"/>
      <c r="H2467" s="22" t="n"/>
      <c r="I2467" s="19" t="n"/>
      <c r="J2467" s="21" t="n"/>
      <c r="K2467" s="19" t="n"/>
      <c r="L2467" s="19" t="n"/>
      <c r="M2467" s="21" t="n"/>
      <c r="N2467" s="22" t="n"/>
      <c r="O2467" s="24">
        <f>IF(A2467&lt;&gt;"عهدة","",SUMIFS($G$8:$G$5007,$B$8:$B$5007,B2467,$A$8:$A$5007,"مصروف",$I$8:$I$5007,"&lt;&gt;مرفوض"))</f>
        <v/>
      </c>
      <c r="P2467" s="25">
        <f>IF(A2467&lt;&gt;"عهدة","",N(F2467)-O2467)</f>
        <v/>
      </c>
      <c r="Q2467" s="26">
        <f>IF(A2467="","",IF(A2467="عهدة",IF(N(F2467)=0,"⚠ أدخل قيمة العهدة",IF(P2467&lt;0,"⛔ عجز / زيادة مصروفات "&amp;TEXT(-P2467,"#,##0"),IF(COUNTIFS($B$8:$B$5007,B2467,$A$8:$A$5007,"مصروف",$I$8:$I$5007,"&lt;&gt;مرفوض",$K$8:$K$5007,"&lt;&gt;نعم")&gt;0,"⚠ "&amp;COUNTIFS($B$8:$B$5007,B2467,$A$8:$A$5007,"مصروف",$I$8:$I$5007,"&lt;&gt;مرفوض",$K$8:$K$5007,"&lt;&gt;نعم")&amp;" مصروف غير مسوى",IF(L2467="تمت التسوية",IF(P2467=0,"✔ متوازنة وتمت التسوية","✔ تمت التسوية – متبقي "&amp;TEXT(P2467,"#,##0")),IF(P2467&gt;0,"متبقي "&amp;TEXT(P2467,"#,##0"),"✔ متوازنة"))))),IF(R2467=0,"⚠ أضف سطر عهدة أولًا",IF(OR(C2467="",N(G2467)=0),"⚠ أكمل التاريخ والقيمة",IF(S2467="","⚠ التاريخ خارج السنة المالية",IF(H2467="","⚠ اختر بند الموازنة",IF(I2467="مرفوض","✖ مرفوض من المدير",IF(I2467&lt;&gt;"موافق","⏳ بانتظار موافقة المدير",IF(K2467&lt;&gt;"نعم","⚠ غير مسوى مع الحسابات","✔ معتمد ومسوى")))))))))</f>
        <v/>
      </c>
      <c r="R2467">
        <f>N(R2466)+IF(A2467="عهدة",1,0)</f>
        <v/>
      </c>
      <c r="S2467">
        <f>IF(C2467="","",IF(AND(C2467&gt;=DATE(2026,9,1),C2467&lt;=DATE(2027,8,31)),(YEAR(C2467)-2026)*12+MONTH(C2467)-8,""))</f>
        <v/>
      </c>
      <c r="T2467">
        <f>IF(AND(A2467="مصروف",R2467&gt;0,I2467="موافق",S2467&lt;&gt;"",H2467&lt;&gt;""),N(G2467),0)</f>
        <v/>
      </c>
    </row>
    <row r="2468">
      <c r="A2468" s="19" t="n"/>
      <c r="B2468" s="20">
        <f>IF(A2468="","",IF(R2468=0,"⚠ أضف سطر عهدة أولًا","BDR-"&amp;TEXT(R2468,"000")))</f>
        <v/>
      </c>
      <c r="C2468" s="21" t="n"/>
      <c r="D2468" s="20">
        <f>IF(C2468="","",IF(S2468="","خارج السنة المالية",INDEX(القوائم!$D$2:$D$13,S2468)))</f>
        <v/>
      </c>
      <c r="E2468" s="22" t="n"/>
      <c r="F2468" s="23" t="n"/>
      <c r="G2468" s="23" t="n"/>
      <c r="H2468" s="22" t="n"/>
      <c r="I2468" s="19" t="n"/>
      <c r="J2468" s="21" t="n"/>
      <c r="K2468" s="19" t="n"/>
      <c r="L2468" s="19" t="n"/>
      <c r="M2468" s="21" t="n"/>
      <c r="N2468" s="22" t="n"/>
      <c r="O2468" s="24">
        <f>IF(A2468&lt;&gt;"عهدة","",SUMIFS($G$8:$G$5007,$B$8:$B$5007,B2468,$A$8:$A$5007,"مصروف",$I$8:$I$5007,"&lt;&gt;مرفوض"))</f>
        <v/>
      </c>
      <c r="P2468" s="25">
        <f>IF(A2468&lt;&gt;"عهدة","",N(F2468)-O2468)</f>
        <v/>
      </c>
      <c r="Q2468" s="26">
        <f>IF(A2468="","",IF(A2468="عهدة",IF(N(F2468)=0,"⚠ أدخل قيمة العهدة",IF(P2468&lt;0,"⛔ عجز / زيادة مصروفات "&amp;TEXT(-P2468,"#,##0"),IF(COUNTIFS($B$8:$B$5007,B2468,$A$8:$A$5007,"مصروف",$I$8:$I$5007,"&lt;&gt;مرفوض",$K$8:$K$5007,"&lt;&gt;نعم")&gt;0,"⚠ "&amp;COUNTIFS($B$8:$B$5007,B2468,$A$8:$A$5007,"مصروف",$I$8:$I$5007,"&lt;&gt;مرفوض",$K$8:$K$5007,"&lt;&gt;نعم")&amp;" مصروف غير مسوى",IF(L2468="تمت التسوية",IF(P2468=0,"✔ متوازنة وتمت التسوية","✔ تمت التسوية – متبقي "&amp;TEXT(P2468,"#,##0")),IF(P2468&gt;0,"متبقي "&amp;TEXT(P2468,"#,##0"),"✔ متوازنة"))))),IF(R2468=0,"⚠ أضف سطر عهدة أولًا",IF(OR(C2468="",N(G2468)=0),"⚠ أكمل التاريخ والقيمة",IF(S2468="","⚠ التاريخ خارج السنة المالية",IF(H2468="","⚠ اختر بند الموازنة",IF(I2468="مرفوض","✖ مرفوض من المدير",IF(I2468&lt;&gt;"موافق","⏳ بانتظار موافقة المدير",IF(K2468&lt;&gt;"نعم","⚠ غير مسوى مع الحسابات","✔ معتمد ومسوى")))))))))</f>
        <v/>
      </c>
      <c r="R2468">
        <f>N(R2467)+IF(A2468="عهدة",1,0)</f>
        <v/>
      </c>
      <c r="S2468">
        <f>IF(C2468="","",IF(AND(C2468&gt;=DATE(2026,9,1),C2468&lt;=DATE(2027,8,31)),(YEAR(C2468)-2026)*12+MONTH(C2468)-8,""))</f>
        <v/>
      </c>
      <c r="T2468">
        <f>IF(AND(A2468="مصروف",R2468&gt;0,I2468="موافق",S2468&lt;&gt;"",H2468&lt;&gt;""),N(G2468),0)</f>
        <v/>
      </c>
    </row>
    <row r="2469">
      <c r="A2469" s="19" t="n"/>
      <c r="B2469" s="20">
        <f>IF(A2469="","",IF(R2469=0,"⚠ أضف سطر عهدة أولًا","BDR-"&amp;TEXT(R2469,"000")))</f>
        <v/>
      </c>
      <c r="C2469" s="21" t="n"/>
      <c r="D2469" s="20">
        <f>IF(C2469="","",IF(S2469="","خارج السنة المالية",INDEX(القوائم!$D$2:$D$13,S2469)))</f>
        <v/>
      </c>
      <c r="E2469" s="22" t="n"/>
      <c r="F2469" s="23" t="n"/>
      <c r="G2469" s="23" t="n"/>
      <c r="H2469" s="22" t="n"/>
      <c r="I2469" s="19" t="n"/>
      <c r="J2469" s="21" t="n"/>
      <c r="K2469" s="19" t="n"/>
      <c r="L2469" s="19" t="n"/>
      <c r="M2469" s="21" t="n"/>
      <c r="N2469" s="22" t="n"/>
      <c r="O2469" s="24">
        <f>IF(A2469&lt;&gt;"عهدة","",SUMIFS($G$8:$G$5007,$B$8:$B$5007,B2469,$A$8:$A$5007,"مصروف",$I$8:$I$5007,"&lt;&gt;مرفوض"))</f>
        <v/>
      </c>
      <c r="P2469" s="25">
        <f>IF(A2469&lt;&gt;"عهدة","",N(F2469)-O2469)</f>
        <v/>
      </c>
      <c r="Q2469" s="26">
        <f>IF(A2469="","",IF(A2469="عهدة",IF(N(F2469)=0,"⚠ أدخل قيمة العهدة",IF(P2469&lt;0,"⛔ عجز / زيادة مصروفات "&amp;TEXT(-P2469,"#,##0"),IF(COUNTIFS($B$8:$B$5007,B2469,$A$8:$A$5007,"مصروف",$I$8:$I$5007,"&lt;&gt;مرفوض",$K$8:$K$5007,"&lt;&gt;نعم")&gt;0,"⚠ "&amp;COUNTIFS($B$8:$B$5007,B2469,$A$8:$A$5007,"مصروف",$I$8:$I$5007,"&lt;&gt;مرفوض",$K$8:$K$5007,"&lt;&gt;نعم")&amp;" مصروف غير مسوى",IF(L2469="تمت التسوية",IF(P2469=0,"✔ متوازنة وتمت التسوية","✔ تمت التسوية – متبقي "&amp;TEXT(P2469,"#,##0")),IF(P2469&gt;0,"متبقي "&amp;TEXT(P2469,"#,##0"),"✔ متوازنة"))))),IF(R2469=0,"⚠ أضف سطر عهدة أولًا",IF(OR(C2469="",N(G2469)=0),"⚠ أكمل التاريخ والقيمة",IF(S2469="","⚠ التاريخ خارج السنة المالية",IF(H2469="","⚠ اختر بند الموازنة",IF(I2469="مرفوض","✖ مرفوض من المدير",IF(I2469&lt;&gt;"موافق","⏳ بانتظار موافقة المدير",IF(K2469&lt;&gt;"نعم","⚠ غير مسوى مع الحسابات","✔ معتمد ومسوى")))))))))</f>
        <v/>
      </c>
      <c r="R2469">
        <f>N(R2468)+IF(A2469="عهدة",1,0)</f>
        <v/>
      </c>
      <c r="S2469">
        <f>IF(C2469="","",IF(AND(C2469&gt;=DATE(2026,9,1),C2469&lt;=DATE(2027,8,31)),(YEAR(C2469)-2026)*12+MONTH(C2469)-8,""))</f>
        <v/>
      </c>
      <c r="T2469">
        <f>IF(AND(A2469="مصروف",R2469&gt;0,I2469="موافق",S2469&lt;&gt;"",H2469&lt;&gt;""),N(G2469),0)</f>
        <v/>
      </c>
    </row>
    <row r="2470">
      <c r="A2470" s="19" t="n"/>
      <c r="B2470" s="20">
        <f>IF(A2470="","",IF(R2470=0,"⚠ أضف سطر عهدة أولًا","BDR-"&amp;TEXT(R2470,"000")))</f>
        <v/>
      </c>
      <c r="C2470" s="21" t="n"/>
      <c r="D2470" s="20">
        <f>IF(C2470="","",IF(S2470="","خارج السنة المالية",INDEX(القوائم!$D$2:$D$13,S2470)))</f>
        <v/>
      </c>
      <c r="E2470" s="22" t="n"/>
      <c r="F2470" s="23" t="n"/>
      <c r="G2470" s="23" t="n"/>
      <c r="H2470" s="22" t="n"/>
      <c r="I2470" s="19" t="n"/>
      <c r="J2470" s="21" t="n"/>
      <c r="K2470" s="19" t="n"/>
      <c r="L2470" s="19" t="n"/>
      <c r="M2470" s="21" t="n"/>
      <c r="N2470" s="22" t="n"/>
      <c r="O2470" s="24">
        <f>IF(A2470&lt;&gt;"عهدة","",SUMIFS($G$8:$G$5007,$B$8:$B$5007,B2470,$A$8:$A$5007,"مصروف",$I$8:$I$5007,"&lt;&gt;مرفوض"))</f>
        <v/>
      </c>
      <c r="P2470" s="25">
        <f>IF(A2470&lt;&gt;"عهدة","",N(F2470)-O2470)</f>
        <v/>
      </c>
      <c r="Q2470" s="26">
        <f>IF(A2470="","",IF(A2470="عهدة",IF(N(F2470)=0,"⚠ أدخل قيمة العهدة",IF(P2470&lt;0,"⛔ عجز / زيادة مصروفات "&amp;TEXT(-P2470,"#,##0"),IF(COUNTIFS($B$8:$B$5007,B2470,$A$8:$A$5007,"مصروف",$I$8:$I$5007,"&lt;&gt;مرفوض",$K$8:$K$5007,"&lt;&gt;نعم")&gt;0,"⚠ "&amp;COUNTIFS($B$8:$B$5007,B2470,$A$8:$A$5007,"مصروف",$I$8:$I$5007,"&lt;&gt;مرفوض",$K$8:$K$5007,"&lt;&gt;نعم")&amp;" مصروف غير مسوى",IF(L2470="تمت التسوية",IF(P2470=0,"✔ متوازنة وتمت التسوية","✔ تمت التسوية – متبقي "&amp;TEXT(P2470,"#,##0")),IF(P2470&gt;0,"متبقي "&amp;TEXT(P2470,"#,##0"),"✔ متوازنة"))))),IF(R2470=0,"⚠ أضف سطر عهدة أولًا",IF(OR(C2470="",N(G2470)=0),"⚠ أكمل التاريخ والقيمة",IF(S2470="","⚠ التاريخ خارج السنة المالية",IF(H2470="","⚠ اختر بند الموازنة",IF(I2470="مرفوض","✖ مرفوض من المدير",IF(I2470&lt;&gt;"موافق","⏳ بانتظار موافقة المدير",IF(K2470&lt;&gt;"نعم","⚠ غير مسوى مع الحسابات","✔ معتمد ومسوى")))))))))</f>
        <v/>
      </c>
      <c r="R2470">
        <f>N(R2469)+IF(A2470="عهدة",1,0)</f>
        <v/>
      </c>
      <c r="S2470">
        <f>IF(C2470="","",IF(AND(C2470&gt;=DATE(2026,9,1),C2470&lt;=DATE(2027,8,31)),(YEAR(C2470)-2026)*12+MONTH(C2470)-8,""))</f>
        <v/>
      </c>
      <c r="T2470">
        <f>IF(AND(A2470="مصروف",R2470&gt;0,I2470="موافق",S2470&lt;&gt;"",H2470&lt;&gt;""),N(G2470),0)</f>
        <v/>
      </c>
    </row>
    <row r="2471">
      <c r="A2471" s="19" t="n"/>
      <c r="B2471" s="20">
        <f>IF(A2471="","",IF(R2471=0,"⚠ أضف سطر عهدة أولًا","BDR-"&amp;TEXT(R2471,"000")))</f>
        <v/>
      </c>
      <c r="C2471" s="21" t="n"/>
      <c r="D2471" s="20">
        <f>IF(C2471="","",IF(S2471="","خارج السنة المالية",INDEX(القوائم!$D$2:$D$13,S2471)))</f>
        <v/>
      </c>
      <c r="E2471" s="22" t="n"/>
      <c r="F2471" s="23" t="n"/>
      <c r="G2471" s="23" t="n"/>
      <c r="H2471" s="22" t="n"/>
      <c r="I2471" s="19" t="n"/>
      <c r="J2471" s="21" t="n"/>
      <c r="K2471" s="19" t="n"/>
      <c r="L2471" s="19" t="n"/>
      <c r="M2471" s="21" t="n"/>
      <c r="N2471" s="22" t="n"/>
      <c r="O2471" s="24">
        <f>IF(A2471&lt;&gt;"عهدة","",SUMIFS($G$8:$G$5007,$B$8:$B$5007,B2471,$A$8:$A$5007,"مصروف",$I$8:$I$5007,"&lt;&gt;مرفوض"))</f>
        <v/>
      </c>
      <c r="P2471" s="25">
        <f>IF(A2471&lt;&gt;"عهدة","",N(F2471)-O2471)</f>
        <v/>
      </c>
      <c r="Q2471" s="26">
        <f>IF(A2471="","",IF(A2471="عهدة",IF(N(F2471)=0,"⚠ أدخل قيمة العهدة",IF(P2471&lt;0,"⛔ عجز / زيادة مصروفات "&amp;TEXT(-P2471,"#,##0"),IF(COUNTIFS($B$8:$B$5007,B2471,$A$8:$A$5007,"مصروف",$I$8:$I$5007,"&lt;&gt;مرفوض",$K$8:$K$5007,"&lt;&gt;نعم")&gt;0,"⚠ "&amp;COUNTIFS($B$8:$B$5007,B2471,$A$8:$A$5007,"مصروف",$I$8:$I$5007,"&lt;&gt;مرفوض",$K$8:$K$5007,"&lt;&gt;نعم")&amp;" مصروف غير مسوى",IF(L2471="تمت التسوية",IF(P2471=0,"✔ متوازنة وتمت التسوية","✔ تمت التسوية – متبقي "&amp;TEXT(P2471,"#,##0")),IF(P2471&gt;0,"متبقي "&amp;TEXT(P2471,"#,##0"),"✔ متوازنة"))))),IF(R2471=0,"⚠ أضف سطر عهدة أولًا",IF(OR(C2471="",N(G2471)=0),"⚠ أكمل التاريخ والقيمة",IF(S2471="","⚠ التاريخ خارج السنة المالية",IF(H2471="","⚠ اختر بند الموازنة",IF(I2471="مرفوض","✖ مرفوض من المدير",IF(I2471&lt;&gt;"موافق","⏳ بانتظار موافقة المدير",IF(K2471&lt;&gt;"نعم","⚠ غير مسوى مع الحسابات","✔ معتمد ومسوى")))))))))</f>
        <v/>
      </c>
      <c r="R2471">
        <f>N(R2470)+IF(A2471="عهدة",1,0)</f>
        <v/>
      </c>
      <c r="S2471">
        <f>IF(C2471="","",IF(AND(C2471&gt;=DATE(2026,9,1),C2471&lt;=DATE(2027,8,31)),(YEAR(C2471)-2026)*12+MONTH(C2471)-8,""))</f>
        <v/>
      </c>
      <c r="T2471">
        <f>IF(AND(A2471="مصروف",R2471&gt;0,I2471="موافق",S2471&lt;&gt;"",H2471&lt;&gt;""),N(G2471),0)</f>
        <v/>
      </c>
    </row>
    <row r="2472">
      <c r="A2472" s="19" t="n"/>
      <c r="B2472" s="20">
        <f>IF(A2472="","",IF(R2472=0,"⚠ أضف سطر عهدة أولًا","BDR-"&amp;TEXT(R2472,"000")))</f>
        <v/>
      </c>
      <c r="C2472" s="21" t="n"/>
      <c r="D2472" s="20">
        <f>IF(C2472="","",IF(S2472="","خارج السنة المالية",INDEX(القوائم!$D$2:$D$13,S2472)))</f>
        <v/>
      </c>
      <c r="E2472" s="22" t="n"/>
      <c r="F2472" s="23" t="n"/>
      <c r="G2472" s="23" t="n"/>
      <c r="H2472" s="22" t="n"/>
      <c r="I2472" s="19" t="n"/>
      <c r="J2472" s="21" t="n"/>
      <c r="K2472" s="19" t="n"/>
      <c r="L2472" s="19" t="n"/>
      <c r="M2472" s="21" t="n"/>
      <c r="N2472" s="22" t="n"/>
      <c r="O2472" s="24">
        <f>IF(A2472&lt;&gt;"عهدة","",SUMIFS($G$8:$G$5007,$B$8:$B$5007,B2472,$A$8:$A$5007,"مصروف",$I$8:$I$5007,"&lt;&gt;مرفوض"))</f>
        <v/>
      </c>
      <c r="P2472" s="25">
        <f>IF(A2472&lt;&gt;"عهدة","",N(F2472)-O2472)</f>
        <v/>
      </c>
      <c r="Q2472" s="26">
        <f>IF(A2472="","",IF(A2472="عهدة",IF(N(F2472)=0,"⚠ أدخل قيمة العهدة",IF(P2472&lt;0,"⛔ عجز / زيادة مصروفات "&amp;TEXT(-P2472,"#,##0"),IF(COUNTIFS($B$8:$B$5007,B2472,$A$8:$A$5007,"مصروف",$I$8:$I$5007,"&lt;&gt;مرفوض",$K$8:$K$5007,"&lt;&gt;نعم")&gt;0,"⚠ "&amp;COUNTIFS($B$8:$B$5007,B2472,$A$8:$A$5007,"مصروف",$I$8:$I$5007,"&lt;&gt;مرفوض",$K$8:$K$5007,"&lt;&gt;نعم")&amp;" مصروف غير مسوى",IF(L2472="تمت التسوية",IF(P2472=0,"✔ متوازنة وتمت التسوية","✔ تمت التسوية – متبقي "&amp;TEXT(P2472,"#,##0")),IF(P2472&gt;0,"متبقي "&amp;TEXT(P2472,"#,##0"),"✔ متوازنة"))))),IF(R2472=0,"⚠ أضف سطر عهدة أولًا",IF(OR(C2472="",N(G2472)=0),"⚠ أكمل التاريخ والقيمة",IF(S2472="","⚠ التاريخ خارج السنة المالية",IF(H2472="","⚠ اختر بند الموازنة",IF(I2472="مرفوض","✖ مرفوض من المدير",IF(I2472&lt;&gt;"موافق","⏳ بانتظار موافقة المدير",IF(K2472&lt;&gt;"نعم","⚠ غير مسوى مع الحسابات","✔ معتمد ومسوى")))))))))</f>
        <v/>
      </c>
      <c r="R2472">
        <f>N(R2471)+IF(A2472="عهدة",1,0)</f>
        <v/>
      </c>
      <c r="S2472">
        <f>IF(C2472="","",IF(AND(C2472&gt;=DATE(2026,9,1),C2472&lt;=DATE(2027,8,31)),(YEAR(C2472)-2026)*12+MONTH(C2472)-8,""))</f>
        <v/>
      </c>
      <c r="T2472">
        <f>IF(AND(A2472="مصروف",R2472&gt;0,I2472="موافق",S2472&lt;&gt;"",H2472&lt;&gt;""),N(G2472),0)</f>
        <v/>
      </c>
    </row>
    <row r="2473">
      <c r="A2473" s="19" t="n"/>
      <c r="B2473" s="20">
        <f>IF(A2473="","",IF(R2473=0,"⚠ أضف سطر عهدة أولًا","BDR-"&amp;TEXT(R2473,"000")))</f>
        <v/>
      </c>
      <c r="C2473" s="21" t="n"/>
      <c r="D2473" s="20">
        <f>IF(C2473="","",IF(S2473="","خارج السنة المالية",INDEX(القوائم!$D$2:$D$13,S2473)))</f>
        <v/>
      </c>
      <c r="E2473" s="22" t="n"/>
      <c r="F2473" s="23" t="n"/>
      <c r="G2473" s="23" t="n"/>
      <c r="H2473" s="22" t="n"/>
      <c r="I2473" s="19" t="n"/>
      <c r="J2473" s="21" t="n"/>
      <c r="K2473" s="19" t="n"/>
      <c r="L2473" s="19" t="n"/>
      <c r="M2473" s="21" t="n"/>
      <c r="N2473" s="22" t="n"/>
      <c r="O2473" s="24">
        <f>IF(A2473&lt;&gt;"عهدة","",SUMIFS($G$8:$G$5007,$B$8:$B$5007,B2473,$A$8:$A$5007,"مصروف",$I$8:$I$5007,"&lt;&gt;مرفوض"))</f>
        <v/>
      </c>
      <c r="P2473" s="25">
        <f>IF(A2473&lt;&gt;"عهدة","",N(F2473)-O2473)</f>
        <v/>
      </c>
      <c r="Q2473" s="26">
        <f>IF(A2473="","",IF(A2473="عهدة",IF(N(F2473)=0,"⚠ أدخل قيمة العهدة",IF(P2473&lt;0,"⛔ عجز / زيادة مصروفات "&amp;TEXT(-P2473,"#,##0"),IF(COUNTIFS($B$8:$B$5007,B2473,$A$8:$A$5007,"مصروف",$I$8:$I$5007,"&lt;&gt;مرفوض",$K$8:$K$5007,"&lt;&gt;نعم")&gt;0,"⚠ "&amp;COUNTIFS($B$8:$B$5007,B2473,$A$8:$A$5007,"مصروف",$I$8:$I$5007,"&lt;&gt;مرفوض",$K$8:$K$5007,"&lt;&gt;نعم")&amp;" مصروف غير مسوى",IF(L2473="تمت التسوية",IF(P2473=0,"✔ متوازنة وتمت التسوية","✔ تمت التسوية – متبقي "&amp;TEXT(P2473,"#,##0")),IF(P2473&gt;0,"متبقي "&amp;TEXT(P2473,"#,##0"),"✔ متوازنة"))))),IF(R2473=0,"⚠ أضف سطر عهدة أولًا",IF(OR(C2473="",N(G2473)=0),"⚠ أكمل التاريخ والقيمة",IF(S2473="","⚠ التاريخ خارج السنة المالية",IF(H2473="","⚠ اختر بند الموازنة",IF(I2473="مرفوض","✖ مرفوض من المدير",IF(I2473&lt;&gt;"موافق","⏳ بانتظار موافقة المدير",IF(K2473&lt;&gt;"نعم","⚠ غير مسوى مع الحسابات","✔ معتمد ومسوى")))))))))</f>
        <v/>
      </c>
      <c r="R2473">
        <f>N(R2472)+IF(A2473="عهدة",1,0)</f>
        <v/>
      </c>
      <c r="S2473">
        <f>IF(C2473="","",IF(AND(C2473&gt;=DATE(2026,9,1),C2473&lt;=DATE(2027,8,31)),(YEAR(C2473)-2026)*12+MONTH(C2473)-8,""))</f>
        <v/>
      </c>
      <c r="T2473">
        <f>IF(AND(A2473="مصروف",R2473&gt;0,I2473="موافق",S2473&lt;&gt;"",H2473&lt;&gt;""),N(G2473),0)</f>
        <v/>
      </c>
    </row>
    <row r="2474">
      <c r="A2474" s="19" t="n"/>
      <c r="B2474" s="20">
        <f>IF(A2474="","",IF(R2474=0,"⚠ أضف سطر عهدة أولًا","BDR-"&amp;TEXT(R2474,"000")))</f>
        <v/>
      </c>
      <c r="C2474" s="21" t="n"/>
      <c r="D2474" s="20">
        <f>IF(C2474="","",IF(S2474="","خارج السنة المالية",INDEX(القوائم!$D$2:$D$13,S2474)))</f>
        <v/>
      </c>
      <c r="E2474" s="22" t="n"/>
      <c r="F2474" s="23" t="n"/>
      <c r="G2474" s="23" t="n"/>
      <c r="H2474" s="22" t="n"/>
      <c r="I2474" s="19" t="n"/>
      <c r="J2474" s="21" t="n"/>
      <c r="K2474" s="19" t="n"/>
      <c r="L2474" s="19" t="n"/>
      <c r="M2474" s="21" t="n"/>
      <c r="N2474" s="22" t="n"/>
      <c r="O2474" s="24">
        <f>IF(A2474&lt;&gt;"عهدة","",SUMIFS($G$8:$G$5007,$B$8:$B$5007,B2474,$A$8:$A$5007,"مصروف",$I$8:$I$5007,"&lt;&gt;مرفوض"))</f>
        <v/>
      </c>
      <c r="P2474" s="25">
        <f>IF(A2474&lt;&gt;"عهدة","",N(F2474)-O2474)</f>
        <v/>
      </c>
      <c r="Q2474" s="26">
        <f>IF(A2474="","",IF(A2474="عهدة",IF(N(F2474)=0,"⚠ أدخل قيمة العهدة",IF(P2474&lt;0,"⛔ عجز / زيادة مصروفات "&amp;TEXT(-P2474,"#,##0"),IF(COUNTIFS($B$8:$B$5007,B2474,$A$8:$A$5007,"مصروف",$I$8:$I$5007,"&lt;&gt;مرفوض",$K$8:$K$5007,"&lt;&gt;نعم")&gt;0,"⚠ "&amp;COUNTIFS($B$8:$B$5007,B2474,$A$8:$A$5007,"مصروف",$I$8:$I$5007,"&lt;&gt;مرفوض",$K$8:$K$5007,"&lt;&gt;نعم")&amp;" مصروف غير مسوى",IF(L2474="تمت التسوية",IF(P2474=0,"✔ متوازنة وتمت التسوية","✔ تمت التسوية – متبقي "&amp;TEXT(P2474,"#,##0")),IF(P2474&gt;0,"متبقي "&amp;TEXT(P2474,"#,##0"),"✔ متوازنة"))))),IF(R2474=0,"⚠ أضف سطر عهدة أولًا",IF(OR(C2474="",N(G2474)=0),"⚠ أكمل التاريخ والقيمة",IF(S2474="","⚠ التاريخ خارج السنة المالية",IF(H2474="","⚠ اختر بند الموازنة",IF(I2474="مرفوض","✖ مرفوض من المدير",IF(I2474&lt;&gt;"موافق","⏳ بانتظار موافقة المدير",IF(K2474&lt;&gt;"نعم","⚠ غير مسوى مع الحسابات","✔ معتمد ومسوى")))))))))</f>
        <v/>
      </c>
      <c r="R2474">
        <f>N(R2473)+IF(A2474="عهدة",1,0)</f>
        <v/>
      </c>
      <c r="S2474">
        <f>IF(C2474="","",IF(AND(C2474&gt;=DATE(2026,9,1),C2474&lt;=DATE(2027,8,31)),(YEAR(C2474)-2026)*12+MONTH(C2474)-8,""))</f>
        <v/>
      </c>
      <c r="T2474">
        <f>IF(AND(A2474="مصروف",R2474&gt;0,I2474="موافق",S2474&lt;&gt;"",H2474&lt;&gt;""),N(G2474),0)</f>
        <v/>
      </c>
    </row>
    <row r="2475">
      <c r="A2475" s="19" t="n"/>
      <c r="B2475" s="20">
        <f>IF(A2475="","",IF(R2475=0,"⚠ أضف سطر عهدة أولًا","BDR-"&amp;TEXT(R2475,"000")))</f>
        <v/>
      </c>
      <c r="C2475" s="21" t="n"/>
      <c r="D2475" s="20">
        <f>IF(C2475="","",IF(S2475="","خارج السنة المالية",INDEX(القوائم!$D$2:$D$13,S2475)))</f>
        <v/>
      </c>
      <c r="E2475" s="22" t="n"/>
      <c r="F2475" s="23" t="n"/>
      <c r="G2475" s="23" t="n"/>
      <c r="H2475" s="22" t="n"/>
      <c r="I2475" s="19" t="n"/>
      <c r="J2475" s="21" t="n"/>
      <c r="K2475" s="19" t="n"/>
      <c r="L2475" s="19" t="n"/>
      <c r="M2475" s="21" t="n"/>
      <c r="N2475" s="22" t="n"/>
      <c r="O2475" s="24">
        <f>IF(A2475&lt;&gt;"عهدة","",SUMIFS($G$8:$G$5007,$B$8:$B$5007,B2475,$A$8:$A$5007,"مصروف",$I$8:$I$5007,"&lt;&gt;مرفوض"))</f>
        <v/>
      </c>
      <c r="P2475" s="25">
        <f>IF(A2475&lt;&gt;"عهدة","",N(F2475)-O2475)</f>
        <v/>
      </c>
      <c r="Q2475" s="26">
        <f>IF(A2475="","",IF(A2475="عهدة",IF(N(F2475)=0,"⚠ أدخل قيمة العهدة",IF(P2475&lt;0,"⛔ عجز / زيادة مصروفات "&amp;TEXT(-P2475,"#,##0"),IF(COUNTIFS($B$8:$B$5007,B2475,$A$8:$A$5007,"مصروف",$I$8:$I$5007,"&lt;&gt;مرفوض",$K$8:$K$5007,"&lt;&gt;نعم")&gt;0,"⚠ "&amp;COUNTIFS($B$8:$B$5007,B2475,$A$8:$A$5007,"مصروف",$I$8:$I$5007,"&lt;&gt;مرفوض",$K$8:$K$5007,"&lt;&gt;نعم")&amp;" مصروف غير مسوى",IF(L2475="تمت التسوية",IF(P2475=0,"✔ متوازنة وتمت التسوية","✔ تمت التسوية – متبقي "&amp;TEXT(P2475,"#,##0")),IF(P2475&gt;0,"متبقي "&amp;TEXT(P2475,"#,##0"),"✔ متوازنة"))))),IF(R2475=0,"⚠ أضف سطر عهدة أولًا",IF(OR(C2475="",N(G2475)=0),"⚠ أكمل التاريخ والقيمة",IF(S2475="","⚠ التاريخ خارج السنة المالية",IF(H2475="","⚠ اختر بند الموازنة",IF(I2475="مرفوض","✖ مرفوض من المدير",IF(I2475&lt;&gt;"موافق","⏳ بانتظار موافقة المدير",IF(K2475&lt;&gt;"نعم","⚠ غير مسوى مع الحسابات","✔ معتمد ومسوى")))))))))</f>
        <v/>
      </c>
      <c r="R2475">
        <f>N(R2474)+IF(A2475="عهدة",1,0)</f>
        <v/>
      </c>
      <c r="S2475">
        <f>IF(C2475="","",IF(AND(C2475&gt;=DATE(2026,9,1),C2475&lt;=DATE(2027,8,31)),(YEAR(C2475)-2026)*12+MONTH(C2475)-8,""))</f>
        <v/>
      </c>
      <c r="T2475">
        <f>IF(AND(A2475="مصروف",R2475&gt;0,I2475="موافق",S2475&lt;&gt;"",H2475&lt;&gt;""),N(G2475),0)</f>
        <v/>
      </c>
    </row>
    <row r="2476">
      <c r="A2476" s="19" t="n"/>
      <c r="B2476" s="20">
        <f>IF(A2476="","",IF(R2476=0,"⚠ أضف سطر عهدة أولًا","BDR-"&amp;TEXT(R2476,"000")))</f>
        <v/>
      </c>
      <c r="C2476" s="21" t="n"/>
      <c r="D2476" s="20">
        <f>IF(C2476="","",IF(S2476="","خارج السنة المالية",INDEX(القوائم!$D$2:$D$13,S2476)))</f>
        <v/>
      </c>
      <c r="E2476" s="22" t="n"/>
      <c r="F2476" s="23" t="n"/>
      <c r="G2476" s="23" t="n"/>
      <c r="H2476" s="22" t="n"/>
      <c r="I2476" s="19" t="n"/>
      <c r="J2476" s="21" t="n"/>
      <c r="K2476" s="19" t="n"/>
      <c r="L2476" s="19" t="n"/>
      <c r="M2476" s="21" t="n"/>
      <c r="N2476" s="22" t="n"/>
      <c r="O2476" s="24">
        <f>IF(A2476&lt;&gt;"عهدة","",SUMIFS($G$8:$G$5007,$B$8:$B$5007,B2476,$A$8:$A$5007,"مصروف",$I$8:$I$5007,"&lt;&gt;مرفوض"))</f>
        <v/>
      </c>
      <c r="P2476" s="25">
        <f>IF(A2476&lt;&gt;"عهدة","",N(F2476)-O2476)</f>
        <v/>
      </c>
      <c r="Q2476" s="26">
        <f>IF(A2476="","",IF(A2476="عهدة",IF(N(F2476)=0,"⚠ أدخل قيمة العهدة",IF(P2476&lt;0,"⛔ عجز / زيادة مصروفات "&amp;TEXT(-P2476,"#,##0"),IF(COUNTIFS($B$8:$B$5007,B2476,$A$8:$A$5007,"مصروف",$I$8:$I$5007,"&lt;&gt;مرفوض",$K$8:$K$5007,"&lt;&gt;نعم")&gt;0,"⚠ "&amp;COUNTIFS($B$8:$B$5007,B2476,$A$8:$A$5007,"مصروف",$I$8:$I$5007,"&lt;&gt;مرفوض",$K$8:$K$5007,"&lt;&gt;نعم")&amp;" مصروف غير مسوى",IF(L2476="تمت التسوية",IF(P2476=0,"✔ متوازنة وتمت التسوية","✔ تمت التسوية – متبقي "&amp;TEXT(P2476,"#,##0")),IF(P2476&gt;0,"متبقي "&amp;TEXT(P2476,"#,##0"),"✔ متوازنة"))))),IF(R2476=0,"⚠ أضف سطر عهدة أولًا",IF(OR(C2476="",N(G2476)=0),"⚠ أكمل التاريخ والقيمة",IF(S2476="","⚠ التاريخ خارج السنة المالية",IF(H2476="","⚠ اختر بند الموازنة",IF(I2476="مرفوض","✖ مرفوض من المدير",IF(I2476&lt;&gt;"موافق","⏳ بانتظار موافقة المدير",IF(K2476&lt;&gt;"نعم","⚠ غير مسوى مع الحسابات","✔ معتمد ومسوى")))))))))</f>
        <v/>
      </c>
      <c r="R2476">
        <f>N(R2475)+IF(A2476="عهدة",1,0)</f>
        <v/>
      </c>
      <c r="S2476">
        <f>IF(C2476="","",IF(AND(C2476&gt;=DATE(2026,9,1),C2476&lt;=DATE(2027,8,31)),(YEAR(C2476)-2026)*12+MONTH(C2476)-8,""))</f>
        <v/>
      </c>
      <c r="T2476">
        <f>IF(AND(A2476="مصروف",R2476&gt;0,I2476="موافق",S2476&lt;&gt;"",H2476&lt;&gt;""),N(G2476),0)</f>
        <v/>
      </c>
    </row>
    <row r="2477">
      <c r="A2477" s="19" t="n"/>
      <c r="B2477" s="20">
        <f>IF(A2477="","",IF(R2477=0,"⚠ أضف سطر عهدة أولًا","BDR-"&amp;TEXT(R2477,"000")))</f>
        <v/>
      </c>
      <c r="C2477" s="21" t="n"/>
      <c r="D2477" s="20">
        <f>IF(C2477="","",IF(S2477="","خارج السنة المالية",INDEX(القوائم!$D$2:$D$13,S2477)))</f>
        <v/>
      </c>
      <c r="E2477" s="22" t="n"/>
      <c r="F2477" s="23" t="n"/>
      <c r="G2477" s="23" t="n"/>
      <c r="H2477" s="22" t="n"/>
      <c r="I2477" s="19" t="n"/>
      <c r="J2477" s="21" t="n"/>
      <c r="K2477" s="19" t="n"/>
      <c r="L2477" s="19" t="n"/>
      <c r="M2477" s="21" t="n"/>
      <c r="N2477" s="22" t="n"/>
      <c r="O2477" s="24">
        <f>IF(A2477&lt;&gt;"عهدة","",SUMIFS($G$8:$G$5007,$B$8:$B$5007,B2477,$A$8:$A$5007,"مصروف",$I$8:$I$5007,"&lt;&gt;مرفوض"))</f>
        <v/>
      </c>
      <c r="P2477" s="25">
        <f>IF(A2477&lt;&gt;"عهدة","",N(F2477)-O2477)</f>
        <v/>
      </c>
      <c r="Q2477" s="26">
        <f>IF(A2477="","",IF(A2477="عهدة",IF(N(F2477)=0,"⚠ أدخل قيمة العهدة",IF(P2477&lt;0,"⛔ عجز / زيادة مصروفات "&amp;TEXT(-P2477,"#,##0"),IF(COUNTIFS($B$8:$B$5007,B2477,$A$8:$A$5007,"مصروف",$I$8:$I$5007,"&lt;&gt;مرفوض",$K$8:$K$5007,"&lt;&gt;نعم")&gt;0,"⚠ "&amp;COUNTIFS($B$8:$B$5007,B2477,$A$8:$A$5007,"مصروف",$I$8:$I$5007,"&lt;&gt;مرفوض",$K$8:$K$5007,"&lt;&gt;نعم")&amp;" مصروف غير مسوى",IF(L2477="تمت التسوية",IF(P2477=0,"✔ متوازنة وتمت التسوية","✔ تمت التسوية – متبقي "&amp;TEXT(P2477,"#,##0")),IF(P2477&gt;0,"متبقي "&amp;TEXT(P2477,"#,##0"),"✔ متوازنة"))))),IF(R2477=0,"⚠ أضف سطر عهدة أولًا",IF(OR(C2477="",N(G2477)=0),"⚠ أكمل التاريخ والقيمة",IF(S2477="","⚠ التاريخ خارج السنة المالية",IF(H2477="","⚠ اختر بند الموازنة",IF(I2477="مرفوض","✖ مرفوض من المدير",IF(I2477&lt;&gt;"موافق","⏳ بانتظار موافقة المدير",IF(K2477&lt;&gt;"نعم","⚠ غير مسوى مع الحسابات","✔ معتمد ومسوى")))))))))</f>
        <v/>
      </c>
      <c r="R2477">
        <f>N(R2476)+IF(A2477="عهدة",1,0)</f>
        <v/>
      </c>
      <c r="S2477">
        <f>IF(C2477="","",IF(AND(C2477&gt;=DATE(2026,9,1),C2477&lt;=DATE(2027,8,31)),(YEAR(C2477)-2026)*12+MONTH(C2477)-8,""))</f>
        <v/>
      </c>
      <c r="T2477">
        <f>IF(AND(A2477="مصروف",R2477&gt;0,I2477="موافق",S2477&lt;&gt;"",H2477&lt;&gt;""),N(G2477),0)</f>
        <v/>
      </c>
    </row>
    <row r="2478">
      <c r="A2478" s="19" t="n"/>
      <c r="B2478" s="20">
        <f>IF(A2478="","",IF(R2478=0,"⚠ أضف سطر عهدة أولًا","BDR-"&amp;TEXT(R2478,"000")))</f>
        <v/>
      </c>
      <c r="C2478" s="21" t="n"/>
      <c r="D2478" s="20">
        <f>IF(C2478="","",IF(S2478="","خارج السنة المالية",INDEX(القوائم!$D$2:$D$13,S2478)))</f>
        <v/>
      </c>
      <c r="E2478" s="22" t="n"/>
      <c r="F2478" s="23" t="n"/>
      <c r="G2478" s="23" t="n"/>
      <c r="H2478" s="22" t="n"/>
      <c r="I2478" s="19" t="n"/>
      <c r="J2478" s="21" t="n"/>
      <c r="K2478" s="19" t="n"/>
      <c r="L2478" s="19" t="n"/>
      <c r="M2478" s="21" t="n"/>
      <c r="N2478" s="22" t="n"/>
      <c r="O2478" s="24">
        <f>IF(A2478&lt;&gt;"عهدة","",SUMIFS($G$8:$G$5007,$B$8:$B$5007,B2478,$A$8:$A$5007,"مصروف",$I$8:$I$5007,"&lt;&gt;مرفوض"))</f>
        <v/>
      </c>
      <c r="P2478" s="25">
        <f>IF(A2478&lt;&gt;"عهدة","",N(F2478)-O2478)</f>
        <v/>
      </c>
      <c r="Q2478" s="26">
        <f>IF(A2478="","",IF(A2478="عهدة",IF(N(F2478)=0,"⚠ أدخل قيمة العهدة",IF(P2478&lt;0,"⛔ عجز / زيادة مصروفات "&amp;TEXT(-P2478,"#,##0"),IF(COUNTIFS($B$8:$B$5007,B2478,$A$8:$A$5007,"مصروف",$I$8:$I$5007,"&lt;&gt;مرفوض",$K$8:$K$5007,"&lt;&gt;نعم")&gt;0,"⚠ "&amp;COUNTIFS($B$8:$B$5007,B2478,$A$8:$A$5007,"مصروف",$I$8:$I$5007,"&lt;&gt;مرفوض",$K$8:$K$5007,"&lt;&gt;نعم")&amp;" مصروف غير مسوى",IF(L2478="تمت التسوية",IF(P2478=0,"✔ متوازنة وتمت التسوية","✔ تمت التسوية – متبقي "&amp;TEXT(P2478,"#,##0")),IF(P2478&gt;0,"متبقي "&amp;TEXT(P2478,"#,##0"),"✔ متوازنة"))))),IF(R2478=0,"⚠ أضف سطر عهدة أولًا",IF(OR(C2478="",N(G2478)=0),"⚠ أكمل التاريخ والقيمة",IF(S2478="","⚠ التاريخ خارج السنة المالية",IF(H2478="","⚠ اختر بند الموازنة",IF(I2478="مرفوض","✖ مرفوض من المدير",IF(I2478&lt;&gt;"موافق","⏳ بانتظار موافقة المدير",IF(K2478&lt;&gt;"نعم","⚠ غير مسوى مع الحسابات","✔ معتمد ومسوى")))))))))</f>
        <v/>
      </c>
      <c r="R2478">
        <f>N(R2477)+IF(A2478="عهدة",1,0)</f>
        <v/>
      </c>
      <c r="S2478">
        <f>IF(C2478="","",IF(AND(C2478&gt;=DATE(2026,9,1),C2478&lt;=DATE(2027,8,31)),(YEAR(C2478)-2026)*12+MONTH(C2478)-8,""))</f>
        <v/>
      </c>
      <c r="T2478">
        <f>IF(AND(A2478="مصروف",R2478&gt;0,I2478="موافق",S2478&lt;&gt;"",H2478&lt;&gt;""),N(G2478),0)</f>
        <v/>
      </c>
    </row>
    <row r="2479">
      <c r="A2479" s="19" t="n"/>
      <c r="B2479" s="20">
        <f>IF(A2479="","",IF(R2479=0,"⚠ أضف سطر عهدة أولًا","BDR-"&amp;TEXT(R2479,"000")))</f>
        <v/>
      </c>
      <c r="C2479" s="21" t="n"/>
      <c r="D2479" s="20">
        <f>IF(C2479="","",IF(S2479="","خارج السنة المالية",INDEX(القوائم!$D$2:$D$13,S2479)))</f>
        <v/>
      </c>
      <c r="E2479" s="22" t="n"/>
      <c r="F2479" s="23" t="n"/>
      <c r="G2479" s="23" t="n"/>
      <c r="H2479" s="22" t="n"/>
      <c r="I2479" s="19" t="n"/>
      <c r="J2479" s="21" t="n"/>
      <c r="K2479" s="19" t="n"/>
      <c r="L2479" s="19" t="n"/>
      <c r="M2479" s="21" t="n"/>
      <c r="N2479" s="22" t="n"/>
      <c r="O2479" s="24">
        <f>IF(A2479&lt;&gt;"عهدة","",SUMIFS($G$8:$G$5007,$B$8:$B$5007,B2479,$A$8:$A$5007,"مصروف",$I$8:$I$5007,"&lt;&gt;مرفوض"))</f>
        <v/>
      </c>
      <c r="P2479" s="25">
        <f>IF(A2479&lt;&gt;"عهدة","",N(F2479)-O2479)</f>
        <v/>
      </c>
      <c r="Q2479" s="26">
        <f>IF(A2479="","",IF(A2479="عهدة",IF(N(F2479)=0,"⚠ أدخل قيمة العهدة",IF(P2479&lt;0,"⛔ عجز / زيادة مصروفات "&amp;TEXT(-P2479,"#,##0"),IF(COUNTIFS($B$8:$B$5007,B2479,$A$8:$A$5007,"مصروف",$I$8:$I$5007,"&lt;&gt;مرفوض",$K$8:$K$5007,"&lt;&gt;نعم")&gt;0,"⚠ "&amp;COUNTIFS($B$8:$B$5007,B2479,$A$8:$A$5007,"مصروف",$I$8:$I$5007,"&lt;&gt;مرفوض",$K$8:$K$5007,"&lt;&gt;نعم")&amp;" مصروف غير مسوى",IF(L2479="تمت التسوية",IF(P2479=0,"✔ متوازنة وتمت التسوية","✔ تمت التسوية – متبقي "&amp;TEXT(P2479,"#,##0")),IF(P2479&gt;0,"متبقي "&amp;TEXT(P2479,"#,##0"),"✔ متوازنة"))))),IF(R2479=0,"⚠ أضف سطر عهدة أولًا",IF(OR(C2479="",N(G2479)=0),"⚠ أكمل التاريخ والقيمة",IF(S2479="","⚠ التاريخ خارج السنة المالية",IF(H2479="","⚠ اختر بند الموازنة",IF(I2479="مرفوض","✖ مرفوض من المدير",IF(I2479&lt;&gt;"موافق","⏳ بانتظار موافقة المدير",IF(K2479&lt;&gt;"نعم","⚠ غير مسوى مع الحسابات","✔ معتمد ومسوى")))))))))</f>
        <v/>
      </c>
      <c r="R2479">
        <f>N(R2478)+IF(A2479="عهدة",1,0)</f>
        <v/>
      </c>
      <c r="S2479">
        <f>IF(C2479="","",IF(AND(C2479&gt;=DATE(2026,9,1),C2479&lt;=DATE(2027,8,31)),(YEAR(C2479)-2026)*12+MONTH(C2479)-8,""))</f>
        <v/>
      </c>
      <c r="T2479">
        <f>IF(AND(A2479="مصروف",R2479&gt;0,I2479="موافق",S2479&lt;&gt;"",H2479&lt;&gt;""),N(G2479),0)</f>
        <v/>
      </c>
    </row>
    <row r="2480">
      <c r="A2480" s="19" t="n"/>
      <c r="B2480" s="20">
        <f>IF(A2480="","",IF(R2480=0,"⚠ أضف سطر عهدة أولًا","BDR-"&amp;TEXT(R2480,"000")))</f>
        <v/>
      </c>
      <c r="C2480" s="21" t="n"/>
      <c r="D2480" s="20">
        <f>IF(C2480="","",IF(S2480="","خارج السنة المالية",INDEX(القوائم!$D$2:$D$13,S2480)))</f>
        <v/>
      </c>
      <c r="E2480" s="22" t="n"/>
      <c r="F2480" s="23" t="n"/>
      <c r="G2480" s="23" t="n"/>
      <c r="H2480" s="22" t="n"/>
      <c r="I2480" s="19" t="n"/>
      <c r="J2480" s="21" t="n"/>
      <c r="K2480" s="19" t="n"/>
      <c r="L2480" s="19" t="n"/>
      <c r="M2480" s="21" t="n"/>
      <c r="N2480" s="22" t="n"/>
      <c r="O2480" s="24">
        <f>IF(A2480&lt;&gt;"عهدة","",SUMIFS($G$8:$G$5007,$B$8:$B$5007,B2480,$A$8:$A$5007,"مصروف",$I$8:$I$5007,"&lt;&gt;مرفوض"))</f>
        <v/>
      </c>
      <c r="P2480" s="25">
        <f>IF(A2480&lt;&gt;"عهدة","",N(F2480)-O2480)</f>
        <v/>
      </c>
      <c r="Q2480" s="26">
        <f>IF(A2480="","",IF(A2480="عهدة",IF(N(F2480)=0,"⚠ أدخل قيمة العهدة",IF(P2480&lt;0,"⛔ عجز / زيادة مصروفات "&amp;TEXT(-P2480,"#,##0"),IF(COUNTIFS($B$8:$B$5007,B2480,$A$8:$A$5007,"مصروف",$I$8:$I$5007,"&lt;&gt;مرفوض",$K$8:$K$5007,"&lt;&gt;نعم")&gt;0,"⚠ "&amp;COUNTIFS($B$8:$B$5007,B2480,$A$8:$A$5007,"مصروف",$I$8:$I$5007,"&lt;&gt;مرفوض",$K$8:$K$5007,"&lt;&gt;نعم")&amp;" مصروف غير مسوى",IF(L2480="تمت التسوية",IF(P2480=0,"✔ متوازنة وتمت التسوية","✔ تمت التسوية – متبقي "&amp;TEXT(P2480,"#,##0")),IF(P2480&gt;0,"متبقي "&amp;TEXT(P2480,"#,##0"),"✔ متوازنة"))))),IF(R2480=0,"⚠ أضف سطر عهدة أولًا",IF(OR(C2480="",N(G2480)=0),"⚠ أكمل التاريخ والقيمة",IF(S2480="","⚠ التاريخ خارج السنة المالية",IF(H2480="","⚠ اختر بند الموازنة",IF(I2480="مرفوض","✖ مرفوض من المدير",IF(I2480&lt;&gt;"موافق","⏳ بانتظار موافقة المدير",IF(K2480&lt;&gt;"نعم","⚠ غير مسوى مع الحسابات","✔ معتمد ومسوى")))))))))</f>
        <v/>
      </c>
      <c r="R2480">
        <f>N(R2479)+IF(A2480="عهدة",1,0)</f>
        <v/>
      </c>
      <c r="S2480">
        <f>IF(C2480="","",IF(AND(C2480&gt;=DATE(2026,9,1),C2480&lt;=DATE(2027,8,31)),(YEAR(C2480)-2026)*12+MONTH(C2480)-8,""))</f>
        <v/>
      </c>
      <c r="T2480">
        <f>IF(AND(A2480="مصروف",R2480&gt;0,I2480="موافق",S2480&lt;&gt;"",H2480&lt;&gt;""),N(G2480),0)</f>
        <v/>
      </c>
    </row>
    <row r="2481">
      <c r="A2481" s="19" t="n"/>
      <c r="B2481" s="20">
        <f>IF(A2481="","",IF(R2481=0,"⚠ أضف سطر عهدة أولًا","BDR-"&amp;TEXT(R2481,"000")))</f>
        <v/>
      </c>
      <c r="C2481" s="21" t="n"/>
      <c r="D2481" s="20">
        <f>IF(C2481="","",IF(S2481="","خارج السنة المالية",INDEX(القوائم!$D$2:$D$13,S2481)))</f>
        <v/>
      </c>
      <c r="E2481" s="22" t="n"/>
      <c r="F2481" s="23" t="n"/>
      <c r="G2481" s="23" t="n"/>
      <c r="H2481" s="22" t="n"/>
      <c r="I2481" s="19" t="n"/>
      <c r="J2481" s="21" t="n"/>
      <c r="K2481" s="19" t="n"/>
      <c r="L2481" s="19" t="n"/>
      <c r="M2481" s="21" t="n"/>
      <c r="N2481" s="22" t="n"/>
      <c r="O2481" s="24">
        <f>IF(A2481&lt;&gt;"عهدة","",SUMIFS($G$8:$G$5007,$B$8:$B$5007,B2481,$A$8:$A$5007,"مصروف",$I$8:$I$5007,"&lt;&gt;مرفوض"))</f>
        <v/>
      </c>
      <c r="P2481" s="25">
        <f>IF(A2481&lt;&gt;"عهدة","",N(F2481)-O2481)</f>
        <v/>
      </c>
      <c r="Q2481" s="26">
        <f>IF(A2481="","",IF(A2481="عهدة",IF(N(F2481)=0,"⚠ أدخل قيمة العهدة",IF(P2481&lt;0,"⛔ عجز / زيادة مصروفات "&amp;TEXT(-P2481,"#,##0"),IF(COUNTIFS($B$8:$B$5007,B2481,$A$8:$A$5007,"مصروف",$I$8:$I$5007,"&lt;&gt;مرفوض",$K$8:$K$5007,"&lt;&gt;نعم")&gt;0,"⚠ "&amp;COUNTIFS($B$8:$B$5007,B2481,$A$8:$A$5007,"مصروف",$I$8:$I$5007,"&lt;&gt;مرفوض",$K$8:$K$5007,"&lt;&gt;نعم")&amp;" مصروف غير مسوى",IF(L2481="تمت التسوية",IF(P2481=0,"✔ متوازنة وتمت التسوية","✔ تمت التسوية – متبقي "&amp;TEXT(P2481,"#,##0")),IF(P2481&gt;0,"متبقي "&amp;TEXT(P2481,"#,##0"),"✔ متوازنة"))))),IF(R2481=0,"⚠ أضف سطر عهدة أولًا",IF(OR(C2481="",N(G2481)=0),"⚠ أكمل التاريخ والقيمة",IF(S2481="","⚠ التاريخ خارج السنة المالية",IF(H2481="","⚠ اختر بند الموازنة",IF(I2481="مرفوض","✖ مرفوض من المدير",IF(I2481&lt;&gt;"موافق","⏳ بانتظار موافقة المدير",IF(K2481&lt;&gt;"نعم","⚠ غير مسوى مع الحسابات","✔ معتمد ومسوى")))))))))</f>
        <v/>
      </c>
      <c r="R2481">
        <f>N(R2480)+IF(A2481="عهدة",1,0)</f>
        <v/>
      </c>
      <c r="S2481">
        <f>IF(C2481="","",IF(AND(C2481&gt;=DATE(2026,9,1),C2481&lt;=DATE(2027,8,31)),(YEAR(C2481)-2026)*12+MONTH(C2481)-8,""))</f>
        <v/>
      </c>
      <c r="T2481">
        <f>IF(AND(A2481="مصروف",R2481&gt;0,I2481="موافق",S2481&lt;&gt;"",H2481&lt;&gt;""),N(G2481),0)</f>
        <v/>
      </c>
    </row>
    <row r="2482">
      <c r="A2482" s="19" t="n"/>
      <c r="B2482" s="20">
        <f>IF(A2482="","",IF(R2482=0,"⚠ أضف سطر عهدة أولًا","BDR-"&amp;TEXT(R2482,"000")))</f>
        <v/>
      </c>
      <c r="C2482" s="21" t="n"/>
      <c r="D2482" s="20">
        <f>IF(C2482="","",IF(S2482="","خارج السنة المالية",INDEX(القوائم!$D$2:$D$13,S2482)))</f>
        <v/>
      </c>
      <c r="E2482" s="22" t="n"/>
      <c r="F2482" s="23" t="n"/>
      <c r="G2482" s="23" t="n"/>
      <c r="H2482" s="22" t="n"/>
      <c r="I2482" s="19" t="n"/>
      <c r="J2482" s="21" t="n"/>
      <c r="K2482" s="19" t="n"/>
      <c r="L2482" s="19" t="n"/>
      <c r="M2482" s="21" t="n"/>
      <c r="N2482" s="22" t="n"/>
      <c r="O2482" s="24">
        <f>IF(A2482&lt;&gt;"عهدة","",SUMIFS($G$8:$G$5007,$B$8:$B$5007,B2482,$A$8:$A$5007,"مصروف",$I$8:$I$5007,"&lt;&gt;مرفوض"))</f>
        <v/>
      </c>
      <c r="P2482" s="25">
        <f>IF(A2482&lt;&gt;"عهدة","",N(F2482)-O2482)</f>
        <v/>
      </c>
      <c r="Q2482" s="26">
        <f>IF(A2482="","",IF(A2482="عهدة",IF(N(F2482)=0,"⚠ أدخل قيمة العهدة",IF(P2482&lt;0,"⛔ عجز / زيادة مصروفات "&amp;TEXT(-P2482,"#,##0"),IF(COUNTIFS($B$8:$B$5007,B2482,$A$8:$A$5007,"مصروف",$I$8:$I$5007,"&lt;&gt;مرفوض",$K$8:$K$5007,"&lt;&gt;نعم")&gt;0,"⚠ "&amp;COUNTIFS($B$8:$B$5007,B2482,$A$8:$A$5007,"مصروف",$I$8:$I$5007,"&lt;&gt;مرفوض",$K$8:$K$5007,"&lt;&gt;نعم")&amp;" مصروف غير مسوى",IF(L2482="تمت التسوية",IF(P2482=0,"✔ متوازنة وتمت التسوية","✔ تمت التسوية – متبقي "&amp;TEXT(P2482,"#,##0")),IF(P2482&gt;0,"متبقي "&amp;TEXT(P2482,"#,##0"),"✔ متوازنة"))))),IF(R2482=0,"⚠ أضف سطر عهدة أولًا",IF(OR(C2482="",N(G2482)=0),"⚠ أكمل التاريخ والقيمة",IF(S2482="","⚠ التاريخ خارج السنة المالية",IF(H2482="","⚠ اختر بند الموازنة",IF(I2482="مرفوض","✖ مرفوض من المدير",IF(I2482&lt;&gt;"موافق","⏳ بانتظار موافقة المدير",IF(K2482&lt;&gt;"نعم","⚠ غير مسوى مع الحسابات","✔ معتمد ومسوى")))))))))</f>
        <v/>
      </c>
      <c r="R2482">
        <f>N(R2481)+IF(A2482="عهدة",1,0)</f>
        <v/>
      </c>
      <c r="S2482">
        <f>IF(C2482="","",IF(AND(C2482&gt;=DATE(2026,9,1),C2482&lt;=DATE(2027,8,31)),(YEAR(C2482)-2026)*12+MONTH(C2482)-8,""))</f>
        <v/>
      </c>
      <c r="T2482">
        <f>IF(AND(A2482="مصروف",R2482&gt;0,I2482="موافق",S2482&lt;&gt;"",H2482&lt;&gt;""),N(G2482),0)</f>
        <v/>
      </c>
    </row>
    <row r="2483">
      <c r="A2483" s="19" t="n"/>
      <c r="B2483" s="20">
        <f>IF(A2483="","",IF(R2483=0,"⚠ أضف سطر عهدة أولًا","BDR-"&amp;TEXT(R2483,"000")))</f>
        <v/>
      </c>
      <c r="C2483" s="21" t="n"/>
      <c r="D2483" s="20">
        <f>IF(C2483="","",IF(S2483="","خارج السنة المالية",INDEX(القوائم!$D$2:$D$13,S2483)))</f>
        <v/>
      </c>
      <c r="E2483" s="22" t="n"/>
      <c r="F2483" s="23" t="n"/>
      <c r="G2483" s="23" t="n"/>
      <c r="H2483" s="22" t="n"/>
      <c r="I2483" s="19" t="n"/>
      <c r="J2483" s="21" t="n"/>
      <c r="K2483" s="19" t="n"/>
      <c r="L2483" s="19" t="n"/>
      <c r="M2483" s="21" t="n"/>
      <c r="N2483" s="22" t="n"/>
      <c r="O2483" s="24">
        <f>IF(A2483&lt;&gt;"عهدة","",SUMIFS($G$8:$G$5007,$B$8:$B$5007,B2483,$A$8:$A$5007,"مصروف",$I$8:$I$5007,"&lt;&gt;مرفوض"))</f>
        <v/>
      </c>
      <c r="P2483" s="25">
        <f>IF(A2483&lt;&gt;"عهدة","",N(F2483)-O2483)</f>
        <v/>
      </c>
      <c r="Q2483" s="26">
        <f>IF(A2483="","",IF(A2483="عهدة",IF(N(F2483)=0,"⚠ أدخل قيمة العهدة",IF(P2483&lt;0,"⛔ عجز / زيادة مصروفات "&amp;TEXT(-P2483,"#,##0"),IF(COUNTIFS($B$8:$B$5007,B2483,$A$8:$A$5007,"مصروف",$I$8:$I$5007,"&lt;&gt;مرفوض",$K$8:$K$5007,"&lt;&gt;نعم")&gt;0,"⚠ "&amp;COUNTIFS($B$8:$B$5007,B2483,$A$8:$A$5007,"مصروف",$I$8:$I$5007,"&lt;&gt;مرفوض",$K$8:$K$5007,"&lt;&gt;نعم")&amp;" مصروف غير مسوى",IF(L2483="تمت التسوية",IF(P2483=0,"✔ متوازنة وتمت التسوية","✔ تمت التسوية – متبقي "&amp;TEXT(P2483,"#,##0")),IF(P2483&gt;0,"متبقي "&amp;TEXT(P2483,"#,##0"),"✔ متوازنة"))))),IF(R2483=0,"⚠ أضف سطر عهدة أولًا",IF(OR(C2483="",N(G2483)=0),"⚠ أكمل التاريخ والقيمة",IF(S2483="","⚠ التاريخ خارج السنة المالية",IF(H2483="","⚠ اختر بند الموازنة",IF(I2483="مرفوض","✖ مرفوض من المدير",IF(I2483&lt;&gt;"موافق","⏳ بانتظار موافقة المدير",IF(K2483&lt;&gt;"نعم","⚠ غير مسوى مع الحسابات","✔ معتمد ومسوى")))))))))</f>
        <v/>
      </c>
      <c r="R2483">
        <f>N(R2482)+IF(A2483="عهدة",1,0)</f>
        <v/>
      </c>
      <c r="S2483">
        <f>IF(C2483="","",IF(AND(C2483&gt;=DATE(2026,9,1),C2483&lt;=DATE(2027,8,31)),(YEAR(C2483)-2026)*12+MONTH(C2483)-8,""))</f>
        <v/>
      </c>
      <c r="T2483">
        <f>IF(AND(A2483="مصروف",R2483&gt;0,I2483="موافق",S2483&lt;&gt;"",H2483&lt;&gt;""),N(G2483),0)</f>
        <v/>
      </c>
    </row>
    <row r="2484">
      <c r="A2484" s="19" t="n"/>
      <c r="B2484" s="20">
        <f>IF(A2484="","",IF(R2484=0,"⚠ أضف سطر عهدة أولًا","BDR-"&amp;TEXT(R2484,"000")))</f>
        <v/>
      </c>
      <c r="C2484" s="21" t="n"/>
      <c r="D2484" s="20">
        <f>IF(C2484="","",IF(S2484="","خارج السنة المالية",INDEX(القوائم!$D$2:$D$13,S2484)))</f>
        <v/>
      </c>
      <c r="E2484" s="22" t="n"/>
      <c r="F2484" s="23" t="n"/>
      <c r="G2484" s="23" t="n"/>
      <c r="H2484" s="22" t="n"/>
      <c r="I2484" s="19" t="n"/>
      <c r="J2484" s="21" t="n"/>
      <c r="K2484" s="19" t="n"/>
      <c r="L2484" s="19" t="n"/>
      <c r="M2484" s="21" t="n"/>
      <c r="N2484" s="22" t="n"/>
      <c r="O2484" s="24">
        <f>IF(A2484&lt;&gt;"عهدة","",SUMIFS($G$8:$G$5007,$B$8:$B$5007,B2484,$A$8:$A$5007,"مصروف",$I$8:$I$5007,"&lt;&gt;مرفوض"))</f>
        <v/>
      </c>
      <c r="P2484" s="25">
        <f>IF(A2484&lt;&gt;"عهدة","",N(F2484)-O2484)</f>
        <v/>
      </c>
      <c r="Q2484" s="26">
        <f>IF(A2484="","",IF(A2484="عهدة",IF(N(F2484)=0,"⚠ أدخل قيمة العهدة",IF(P2484&lt;0,"⛔ عجز / زيادة مصروفات "&amp;TEXT(-P2484,"#,##0"),IF(COUNTIFS($B$8:$B$5007,B2484,$A$8:$A$5007,"مصروف",$I$8:$I$5007,"&lt;&gt;مرفوض",$K$8:$K$5007,"&lt;&gt;نعم")&gt;0,"⚠ "&amp;COUNTIFS($B$8:$B$5007,B2484,$A$8:$A$5007,"مصروف",$I$8:$I$5007,"&lt;&gt;مرفوض",$K$8:$K$5007,"&lt;&gt;نعم")&amp;" مصروف غير مسوى",IF(L2484="تمت التسوية",IF(P2484=0,"✔ متوازنة وتمت التسوية","✔ تمت التسوية – متبقي "&amp;TEXT(P2484,"#,##0")),IF(P2484&gt;0,"متبقي "&amp;TEXT(P2484,"#,##0"),"✔ متوازنة"))))),IF(R2484=0,"⚠ أضف سطر عهدة أولًا",IF(OR(C2484="",N(G2484)=0),"⚠ أكمل التاريخ والقيمة",IF(S2484="","⚠ التاريخ خارج السنة المالية",IF(H2484="","⚠ اختر بند الموازنة",IF(I2484="مرفوض","✖ مرفوض من المدير",IF(I2484&lt;&gt;"موافق","⏳ بانتظار موافقة المدير",IF(K2484&lt;&gt;"نعم","⚠ غير مسوى مع الحسابات","✔ معتمد ومسوى")))))))))</f>
        <v/>
      </c>
      <c r="R2484">
        <f>N(R2483)+IF(A2484="عهدة",1,0)</f>
        <v/>
      </c>
      <c r="S2484">
        <f>IF(C2484="","",IF(AND(C2484&gt;=DATE(2026,9,1),C2484&lt;=DATE(2027,8,31)),(YEAR(C2484)-2026)*12+MONTH(C2484)-8,""))</f>
        <v/>
      </c>
      <c r="T2484">
        <f>IF(AND(A2484="مصروف",R2484&gt;0,I2484="موافق",S2484&lt;&gt;"",H2484&lt;&gt;""),N(G2484),0)</f>
        <v/>
      </c>
    </row>
    <row r="2485">
      <c r="A2485" s="19" t="n"/>
      <c r="B2485" s="20">
        <f>IF(A2485="","",IF(R2485=0,"⚠ أضف سطر عهدة أولًا","BDR-"&amp;TEXT(R2485,"000")))</f>
        <v/>
      </c>
      <c r="C2485" s="21" t="n"/>
      <c r="D2485" s="20">
        <f>IF(C2485="","",IF(S2485="","خارج السنة المالية",INDEX(القوائم!$D$2:$D$13,S2485)))</f>
        <v/>
      </c>
      <c r="E2485" s="22" t="n"/>
      <c r="F2485" s="23" t="n"/>
      <c r="G2485" s="23" t="n"/>
      <c r="H2485" s="22" t="n"/>
      <c r="I2485" s="19" t="n"/>
      <c r="J2485" s="21" t="n"/>
      <c r="K2485" s="19" t="n"/>
      <c r="L2485" s="19" t="n"/>
      <c r="M2485" s="21" t="n"/>
      <c r="N2485" s="22" t="n"/>
      <c r="O2485" s="24">
        <f>IF(A2485&lt;&gt;"عهدة","",SUMIFS($G$8:$G$5007,$B$8:$B$5007,B2485,$A$8:$A$5007,"مصروف",$I$8:$I$5007,"&lt;&gt;مرفوض"))</f>
        <v/>
      </c>
      <c r="P2485" s="25">
        <f>IF(A2485&lt;&gt;"عهدة","",N(F2485)-O2485)</f>
        <v/>
      </c>
      <c r="Q2485" s="26">
        <f>IF(A2485="","",IF(A2485="عهدة",IF(N(F2485)=0,"⚠ أدخل قيمة العهدة",IF(P2485&lt;0,"⛔ عجز / زيادة مصروفات "&amp;TEXT(-P2485,"#,##0"),IF(COUNTIFS($B$8:$B$5007,B2485,$A$8:$A$5007,"مصروف",$I$8:$I$5007,"&lt;&gt;مرفوض",$K$8:$K$5007,"&lt;&gt;نعم")&gt;0,"⚠ "&amp;COUNTIFS($B$8:$B$5007,B2485,$A$8:$A$5007,"مصروف",$I$8:$I$5007,"&lt;&gt;مرفوض",$K$8:$K$5007,"&lt;&gt;نعم")&amp;" مصروف غير مسوى",IF(L2485="تمت التسوية",IF(P2485=0,"✔ متوازنة وتمت التسوية","✔ تمت التسوية – متبقي "&amp;TEXT(P2485,"#,##0")),IF(P2485&gt;0,"متبقي "&amp;TEXT(P2485,"#,##0"),"✔ متوازنة"))))),IF(R2485=0,"⚠ أضف سطر عهدة أولًا",IF(OR(C2485="",N(G2485)=0),"⚠ أكمل التاريخ والقيمة",IF(S2485="","⚠ التاريخ خارج السنة المالية",IF(H2485="","⚠ اختر بند الموازنة",IF(I2485="مرفوض","✖ مرفوض من المدير",IF(I2485&lt;&gt;"موافق","⏳ بانتظار موافقة المدير",IF(K2485&lt;&gt;"نعم","⚠ غير مسوى مع الحسابات","✔ معتمد ومسوى")))))))))</f>
        <v/>
      </c>
      <c r="R2485">
        <f>N(R2484)+IF(A2485="عهدة",1,0)</f>
        <v/>
      </c>
      <c r="S2485">
        <f>IF(C2485="","",IF(AND(C2485&gt;=DATE(2026,9,1),C2485&lt;=DATE(2027,8,31)),(YEAR(C2485)-2026)*12+MONTH(C2485)-8,""))</f>
        <v/>
      </c>
      <c r="T2485">
        <f>IF(AND(A2485="مصروف",R2485&gt;0,I2485="موافق",S2485&lt;&gt;"",H2485&lt;&gt;""),N(G2485),0)</f>
        <v/>
      </c>
    </row>
    <row r="2486">
      <c r="A2486" s="19" t="n"/>
      <c r="B2486" s="20">
        <f>IF(A2486="","",IF(R2486=0,"⚠ أضف سطر عهدة أولًا","BDR-"&amp;TEXT(R2486,"000")))</f>
        <v/>
      </c>
      <c r="C2486" s="21" t="n"/>
      <c r="D2486" s="20">
        <f>IF(C2486="","",IF(S2486="","خارج السنة المالية",INDEX(القوائم!$D$2:$D$13,S2486)))</f>
        <v/>
      </c>
      <c r="E2486" s="22" t="n"/>
      <c r="F2486" s="23" t="n"/>
      <c r="G2486" s="23" t="n"/>
      <c r="H2486" s="22" t="n"/>
      <c r="I2486" s="19" t="n"/>
      <c r="J2486" s="21" t="n"/>
      <c r="K2486" s="19" t="n"/>
      <c r="L2486" s="19" t="n"/>
      <c r="M2486" s="21" t="n"/>
      <c r="N2486" s="22" t="n"/>
      <c r="O2486" s="24">
        <f>IF(A2486&lt;&gt;"عهدة","",SUMIFS($G$8:$G$5007,$B$8:$B$5007,B2486,$A$8:$A$5007,"مصروف",$I$8:$I$5007,"&lt;&gt;مرفوض"))</f>
        <v/>
      </c>
      <c r="P2486" s="25">
        <f>IF(A2486&lt;&gt;"عهدة","",N(F2486)-O2486)</f>
        <v/>
      </c>
      <c r="Q2486" s="26">
        <f>IF(A2486="","",IF(A2486="عهدة",IF(N(F2486)=0,"⚠ أدخل قيمة العهدة",IF(P2486&lt;0,"⛔ عجز / زيادة مصروفات "&amp;TEXT(-P2486,"#,##0"),IF(COUNTIFS($B$8:$B$5007,B2486,$A$8:$A$5007,"مصروف",$I$8:$I$5007,"&lt;&gt;مرفوض",$K$8:$K$5007,"&lt;&gt;نعم")&gt;0,"⚠ "&amp;COUNTIFS($B$8:$B$5007,B2486,$A$8:$A$5007,"مصروف",$I$8:$I$5007,"&lt;&gt;مرفوض",$K$8:$K$5007,"&lt;&gt;نعم")&amp;" مصروف غير مسوى",IF(L2486="تمت التسوية",IF(P2486=0,"✔ متوازنة وتمت التسوية","✔ تمت التسوية – متبقي "&amp;TEXT(P2486,"#,##0")),IF(P2486&gt;0,"متبقي "&amp;TEXT(P2486,"#,##0"),"✔ متوازنة"))))),IF(R2486=0,"⚠ أضف سطر عهدة أولًا",IF(OR(C2486="",N(G2486)=0),"⚠ أكمل التاريخ والقيمة",IF(S2486="","⚠ التاريخ خارج السنة المالية",IF(H2486="","⚠ اختر بند الموازنة",IF(I2486="مرفوض","✖ مرفوض من المدير",IF(I2486&lt;&gt;"موافق","⏳ بانتظار موافقة المدير",IF(K2486&lt;&gt;"نعم","⚠ غير مسوى مع الحسابات","✔ معتمد ومسوى")))))))))</f>
        <v/>
      </c>
      <c r="R2486">
        <f>N(R2485)+IF(A2486="عهدة",1,0)</f>
        <v/>
      </c>
      <c r="S2486">
        <f>IF(C2486="","",IF(AND(C2486&gt;=DATE(2026,9,1),C2486&lt;=DATE(2027,8,31)),(YEAR(C2486)-2026)*12+MONTH(C2486)-8,""))</f>
        <v/>
      </c>
      <c r="T2486">
        <f>IF(AND(A2486="مصروف",R2486&gt;0,I2486="موافق",S2486&lt;&gt;"",H2486&lt;&gt;""),N(G2486),0)</f>
        <v/>
      </c>
    </row>
    <row r="2487">
      <c r="A2487" s="19" t="n"/>
      <c r="B2487" s="20">
        <f>IF(A2487="","",IF(R2487=0,"⚠ أضف سطر عهدة أولًا","BDR-"&amp;TEXT(R2487,"000")))</f>
        <v/>
      </c>
      <c r="C2487" s="21" t="n"/>
      <c r="D2487" s="20">
        <f>IF(C2487="","",IF(S2487="","خارج السنة المالية",INDEX(القوائم!$D$2:$D$13,S2487)))</f>
        <v/>
      </c>
      <c r="E2487" s="22" t="n"/>
      <c r="F2487" s="23" t="n"/>
      <c r="G2487" s="23" t="n"/>
      <c r="H2487" s="22" t="n"/>
      <c r="I2487" s="19" t="n"/>
      <c r="J2487" s="21" t="n"/>
      <c r="K2487" s="19" t="n"/>
      <c r="L2487" s="19" t="n"/>
      <c r="M2487" s="21" t="n"/>
      <c r="N2487" s="22" t="n"/>
      <c r="O2487" s="24">
        <f>IF(A2487&lt;&gt;"عهدة","",SUMIFS($G$8:$G$5007,$B$8:$B$5007,B2487,$A$8:$A$5007,"مصروف",$I$8:$I$5007,"&lt;&gt;مرفوض"))</f>
        <v/>
      </c>
      <c r="P2487" s="25">
        <f>IF(A2487&lt;&gt;"عهدة","",N(F2487)-O2487)</f>
        <v/>
      </c>
      <c r="Q2487" s="26">
        <f>IF(A2487="","",IF(A2487="عهدة",IF(N(F2487)=0,"⚠ أدخل قيمة العهدة",IF(P2487&lt;0,"⛔ عجز / زيادة مصروفات "&amp;TEXT(-P2487,"#,##0"),IF(COUNTIFS($B$8:$B$5007,B2487,$A$8:$A$5007,"مصروف",$I$8:$I$5007,"&lt;&gt;مرفوض",$K$8:$K$5007,"&lt;&gt;نعم")&gt;0,"⚠ "&amp;COUNTIFS($B$8:$B$5007,B2487,$A$8:$A$5007,"مصروف",$I$8:$I$5007,"&lt;&gt;مرفوض",$K$8:$K$5007,"&lt;&gt;نعم")&amp;" مصروف غير مسوى",IF(L2487="تمت التسوية",IF(P2487=0,"✔ متوازنة وتمت التسوية","✔ تمت التسوية – متبقي "&amp;TEXT(P2487,"#,##0")),IF(P2487&gt;0,"متبقي "&amp;TEXT(P2487,"#,##0"),"✔ متوازنة"))))),IF(R2487=0,"⚠ أضف سطر عهدة أولًا",IF(OR(C2487="",N(G2487)=0),"⚠ أكمل التاريخ والقيمة",IF(S2487="","⚠ التاريخ خارج السنة المالية",IF(H2487="","⚠ اختر بند الموازنة",IF(I2487="مرفوض","✖ مرفوض من المدير",IF(I2487&lt;&gt;"موافق","⏳ بانتظار موافقة المدير",IF(K2487&lt;&gt;"نعم","⚠ غير مسوى مع الحسابات","✔ معتمد ومسوى")))))))))</f>
        <v/>
      </c>
      <c r="R2487">
        <f>N(R2486)+IF(A2487="عهدة",1,0)</f>
        <v/>
      </c>
      <c r="S2487">
        <f>IF(C2487="","",IF(AND(C2487&gt;=DATE(2026,9,1),C2487&lt;=DATE(2027,8,31)),(YEAR(C2487)-2026)*12+MONTH(C2487)-8,""))</f>
        <v/>
      </c>
      <c r="T2487">
        <f>IF(AND(A2487="مصروف",R2487&gt;0,I2487="موافق",S2487&lt;&gt;"",H2487&lt;&gt;""),N(G2487),0)</f>
        <v/>
      </c>
    </row>
    <row r="2488">
      <c r="A2488" s="19" t="n"/>
      <c r="B2488" s="20">
        <f>IF(A2488="","",IF(R2488=0,"⚠ أضف سطر عهدة أولًا","BDR-"&amp;TEXT(R2488,"000")))</f>
        <v/>
      </c>
      <c r="C2488" s="21" t="n"/>
      <c r="D2488" s="20">
        <f>IF(C2488="","",IF(S2488="","خارج السنة المالية",INDEX(القوائم!$D$2:$D$13,S2488)))</f>
        <v/>
      </c>
      <c r="E2488" s="22" t="n"/>
      <c r="F2488" s="23" t="n"/>
      <c r="G2488" s="23" t="n"/>
      <c r="H2488" s="22" t="n"/>
      <c r="I2488" s="19" t="n"/>
      <c r="J2488" s="21" t="n"/>
      <c r="K2488" s="19" t="n"/>
      <c r="L2488" s="19" t="n"/>
      <c r="M2488" s="21" t="n"/>
      <c r="N2488" s="22" t="n"/>
      <c r="O2488" s="24">
        <f>IF(A2488&lt;&gt;"عهدة","",SUMIFS($G$8:$G$5007,$B$8:$B$5007,B2488,$A$8:$A$5007,"مصروف",$I$8:$I$5007,"&lt;&gt;مرفوض"))</f>
        <v/>
      </c>
      <c r="P2488" s="25">
        <f>IF(A2488&lt;&gt;"عهدة","",N(F2488)-O2488)</f>
        <v/>
      </c>
      <c r="Q2488" s="26">
        <f>IF(A2488="","",IF(A2488="عهدة",IF(N(F2488)=0,"⚠ أدخل قيمة العهدة",IF(P2488&lt;0,"⛔ عجز / زيادة مصروفات "&amp;TEXT(-P2488,"#,##0"),IF(COUNTIFS($B$8:$B$5007,B2488,$A$8:$A$5007,"مصروف",$I$8:$I$5007,"&lt;&gt;مرفوض",$K$8:$K$5007,"&lt;&gt;نعم")&gt;0,"⚠ "&amp;COUNTIFS($B$8:$B$5007,B2488,$A$8:$A$5007,"مصروف",$I$8:$I$5007,"&lt;&gt;مرفوض",$K$8:$K$5007,"&lt;&gt;نعم")&amp;" مصروف غير مسوى",IF(L2488="تمت التسوية",IF(P2488=0,"✔ متوازنة وتمت التسوية","✔ تمت التسوية – متبقي "&amp;TEXT(P2488,"#,##0")),IF(P2488&gt;0,"متبقي "&amp;TEXT(P2488,"#,##0"),"✔ متوازنة"))))),IF(R2488=0,"⚠ أضف سطر عهدة أولًا",IF(OR(C2488="",N(G2488)=0),"⚠ أكمل التاريخ والقيمة",IF(S2488="","⚠ التاريخ خارج السنة المالية",IF(H2488="","⚠ اختر بند الموازنة",IF(I2488="مرفوض","✖ مرفوض من المدير",IF(I2488&lt;&gt;"موافق","⏳ بانتظار موافقة المدير",IF(K2488&lt;&gt;"نعم","⚠ غير مسوى مع الحسابات","✔ معتمد ومسوى")))))))))</f>
        <v/>
      </c>
      <c r="R2488">
        <f>N(R2487)+IF(A2488="عهدة",1,0)</f>
        <v/>
      </c>
      <c r="S2488">
        <f>IF(C2488="","",IF(AND(C2488&gt;=DATE(2026,9,1),C2488&lt;=DATE(2027,8,31)),(YEAR(C2488)-2026)*12+MONTH(C2488)-8,""))</f>
        <v/>
      </c>
      <c r="T2488">
        <f>IF(AND(A2488="مصروف",R2488&gt;0,I2488="موافق",S2488&lt;&gt;"",H2488&lt;&gt;""),N(G2488),0)</f>
        <v/>
      </c>
    </row>
    <row r="2489">
      <c r="A2489" s="19" t="n"/>
      <c r="B2489" s="20">
        <f>IF(A2489="","",IF(R2489=0,"⚠ أضف سطر عهدة أولًا","BDR-"&amp;TEXT(R2489,"000")))</f>
        <v/>
      </c>
      <c r="C2489" s="21" t="n"/>
      <c r="D2489" s="20">
        <f>IF(C2489="","",IF(S2489="","خارج السنة المالية",INDEX(القوائم!$D$2:$D$13,S2489)))</f>
        <v/>
      </c>
      <c r="E2489" s="22" t="n"/>
      <c r="F2489" s="23" t="n"/>
      <c r="G2489" s="23" t="n"/>
      <c r="H2489" s="22" t="n"/>
      <c r="I2489" s="19" t="n"/>
      <c r="J2489" s="21" t="n"/>
      <c r="K2489" s="19" t="n"/>
      <c r="L2489" s="19" t="n"/>
      <c r="M2489" s="21" t="n"/>
      <c r="N2489" s="22" t="n"/>
      <c r="O2489" s="24">
        <f>IF(A2489&lt;&gt;"عهدة","",SUMIFS($G$8:$G$5007,$B$8:$B$5007,B2489,$A$8:$A$5007,"مصروف",$I$8:$I$5007,"&lt;&gt;مرفوض"))</f>
        <v/>
      </c>
      <c r="P2489" s="25">
        <f>IF(A2489&lt;&gt;"عهدة","",N(F2489)-O2489)</f>
        <v/>
      </c>
      <c r="Q2489" s="26">
        <f>IF(A2489="","",IF(A2489="عهدة",IF(N(F2489)=0,"⚠ أدخل قيمة العهدة",IF(P2489&lt;0,"⛔ عجز / زيادة مصروفات "&amp;TEXT(-P2489,"#,##0"),IF(COUNTIFS($B$8:$B$5007,B2489,$A$8:$A$5007,"مصروف",$I$8:$I$5007,"&lt;&gt;مرفوض",$K$8:$K$5007,"&lt;&gt;نعم")&gt;0,"⚠ "&amp;COUNTIFS($B$8:$B$5007,B2489,$A$8:$A$5007,"مصروف",$I$8:$I$5007,"&lt;&gt;مرفوض",$K$8:$K$5007,"&lt;&gt;نعم")&amp;" مصروف غير مسوى",IF(L2489="تمت التسوية",IF(P2489=0,"✔ متوازنة وتمت التسوية","✔ تمت التسوية – متبقي "&amp;TEXT(P2489,"#,##0")),IF(P2489&gt;0,"متبقي "&amp;TEXT(P2489,"#,##0"),"✔ متوازنة"))))),IF(R2489=0,"⚠ أضف سطر عهدة أولًا",IF(OR(C2489="",N(G2489)=0),"⚠ أكمل التاريخ والقيمة",IF(S2489="","⚠ التاريخ خارج السنة المالية",IF(H2489="","⚠ اختر بند الموازنة",IF(I2489="مرفوض","✖ مرفوض من المدير",IF(I2489&lt;&gt;"موافق","⏳ بانتظار موافقة المدير",IF(K2489&lt;&gt;"نعم","⚠ غير مسوى مع الحسابات","✔ معتمد ومسوى")))))))))</f>
        <v/>
      </c>
      <c r="R2489">
        <f>N(R2488)+IF(A2489="عهدة",1,0)</f>
        <v/>
      </c>
      <c r="S2489">
        <f>IF(C2489="","",IF(AND(C2489&gt;=DATE(2026,9,1),C2489&lt;=DATE(2027,8,31)),(YEAR(C2489)-2026)*12+MONTH(C2489)-8,""))</f>
        <v/>
      </c>
      <c r="T2489">
        <f>IF(AND(A2489="مصروف",R2489&gt;0,I2489="موافق",S2489&lt;&gt;"",H2489&lt;&gt;""),N(G2489),0)</f>
        <v/>
      </c>
    </row>
    <row r="2490">
      <c r="A2490" s="19" t="n"/>
      <c r="B2490" s="20">
        <f>IF(A2490="","",IF(R2490=0,"⚠ أضف سطر عهدة أولًا","BDR-"&amp;TEXT(R2490,"000")))</f>
        <v/>
      </c>
      <c r="C2490" s="21" t="n"/>
      <c r="D2490" s="20">
        <f>IF(C2490="","",IF(S2490="","خارج السنة المالية",INDEX(القوائم!$D$2:$D$13,S2490)))</f>
        <v/>
      </c>
      <c r="E2490" s="22" t="n"/>
      <c r="F2490" s="23" t="n"/>
      <c r="G2490" s="23" t="n"/>
      <c r="H2490" s="22" t="n"/>
      <c r="I2490" s="19" t="n"/>
      <c r="J2490" s="21" t="n"/>
      <c r="K2490" s="19" t="n"/>
      <c r="L2490" s="19" t="n"/>
      <c r="M2490" s="21" t="n"/>
      <c r="N2490" s="22" t="n"/>
      <c r="O2490" s="24">
        <f>IF(A2490&lt;&gt;"عهدة","",SUMIFS($G$8:$G$5007,$B$8:$B$5007,B2490,$A$8:$A$5007,"مصروف",$I$8:$I$5007,"&lt;&gt;مرفوض"))</f>
        <v/>
      </c>
      <c r="P2490" s="25">
        <f>IF(A2490&lt;&gt;"عهدة","",N(F2490)-O2490)</f>
        <v/>
      </c>
      <c r="Q2490" s="26">
        <f>IF(A2490="","",IF(A2490="عهدة",IF(N(F2490)=0,"⚠ أدخل قيمة العهدة",IF(P2490&lt;0,"⛔ عجز / زيادة مصروفات "&amp;TEXT(-P2490,"#,##0"),IF(COUNTIFS($B$8:$B$5007,B2490,$A$8:$A$5007,"مصروف",$I$8:$I$5007,"&lt;&gt;مرفوض",$K$8:$K$5007,"&lt;&gt;نعم")&gt;0,"⚠ "&amp;COUNTIFS($B$8:$B$5007,B2490,$A$8:$A$5007,"مصروف",$I$8:$I$5007,"&lt;&gt;مرفوض",$K$8:$K$5007,"&lt;&gt;نعم")&amp;" مصروف غير مسوى",IF(L2490="تمت التسوية",IF(P2490=0,"✔ متوازنة وتمت التسوية","✔ تمت التسوية – متبقي "&amp;TEXT(P2490,"#,##0")),IF(P2490&gt;0,"متبقي "&amp;TEXT(P2490,"#,##0"),"✔ متوازنة"))))),IF(R2490=0,"⚠ أضف سطر عهدة أولًا",IF(OR(C2490="",N(G2490)=0),"⚠ أكمل التاريخ والقيمة",IF(S2490="","⚠ التاريخ خارج السنة المالية",IF(H2490="","⚠ اختر بند الموازنة",IF(I2490="مرفوض","✖ مرفوض من المدير",IF(I2490&lt;&gt;"موافق","⏳ بانتظار موافقة المدير",IF(K2490&lt;&gt;"نعم","⚠ غير مسوى مع الحسابات","✔ معتمد ومسوى")))))))))</f>
        <v/>
      </c>
      <c r="R2490">
        <f>N(R2489)+IF(A2490="عهدة",1,0)</f>
        <v/>
      </c>
      <c r="S2490">
        <f>IF(C2490="","",IF(AND(C2490&gt;=DATE(2026,9,1),C2490&lt;=DATE(2027,8,31)),(YEAR(C2490)-2026)*12+MONTH(C2490)-8,""))</f>
        <v/>
      </c>
      <c r="T2490">
        <f>IF(AND(A2490="مصروف",R2490&gt;0,I2490="موافق",S2490&lt;&gt;"",H2490&lt;&gt;""),N(G2490),0)</f>
        <v/>
      </c>
    </row>
    <row r="2491">
      <c r="A2491" s="19" t="n"/>
      <c r="B2491" s="20">
        <f>IF(A2491="","",IF(R2491=0,"⚠ أضف سطر عهدة أولًا","BDR-"&amp;TEXT(R2491,"000")))</f>
        <v/>
      </c>
      <c r="C2491" s="21" t="n"/>
      <c r="D2491" s="20">
        <f>IF(C2491="","",IF(S2491="","خارج السنة المالية",INDEX(القوائم!$D$2:$D$13,S2491)))</f>
        <v/>
      </c>
      <c r="E2491" s="22" t="n"/>
      <c r="F2491" s="23" t="n"/>
      <c r="G2491" s="23" t="n"/>
      <c r="H2491" s="22" t="n"/>
      <c r="I2491" s="19" t="n"/>
      <c r="J2491" s="21" t="n"/>
      <c r="K2491" s="19" t="n"/>
      <c r="L2491" s="19" t="n"/>
      <c r="M2491" s="21" t="n"/>
      <c r="N2491" s="22" t="n"/>
      <c r="O2491" s="24">
        <f>IF(A2491&lt;&gt;"عهدة","",SUMIFS($G$8:$G$5007,$B$8:$B$5007,B2491,$A$8:$A$5007,"مصروف",$I$8:$I$5007,"&lt;&gt;مرفوض"))</f>
        <v/>
      </c>
      <c r="P2491" s="25">
        <f>IF(A2491&lt;&gt;"عهدة","",N(F2491)-O2491)</f>
        <v/>
      </c>
      <c r="Q2491" s="26">
        <f>IF(A2491="","",IF(A2491="عهدة",IF(N(F2491)=0,"⚠ أدخل قيمة العهدة",IF(P2491&lt;0,"⛔ عجز / زيادة مصروفات "&amp;TEXT(-P2491,"#,##0"),IF(COUNTIFS($B$8:$B$5007,B2491,$A$8:$A$5007,"مصروف",$I$8:$I$5007,"&lt;&gt;مرفوض",$K$8:$K$5007,"&lt;&gt;نعم")&gt;0,"⚠ "&amp;COUNTIFS($B$8:$B$5007,B2491,$A$8:$A$5007,"مصروف",$I$8:$I$5007,"&lt;&gt;مرفوض",$K$8:$K$5007,"&lt;&gt;نعم")&amp;" مصروف غير مسوى",IF(L2491="تمت التسوية",IF(P2491=0,"✔ متوازنة وتمت التسوية","✔ تمت التسوية – متبقي "&amp;TEXT(P2491,"#,##0")),IF(P2491&gt;0,"متبقي "&amp;TEXT(P2491,"#,##0"),"✔ متوازنة"))))),IF(R2491=0,"⚠ أضف سطر عهدة أولًا",IF(OR(C2491="",N(G2491)=0),"⚠ أكمل التاريخ والقيمة",IF(S2491="","⚠ التاريخ خارج السنة المالية",IF(H2491="","⚠ اختر بند الموازنة",IF(I2491="مرفوض","✖ مرفوض من المدير",IF(I2491&lt;&gt;"موافق","⏳ بانتظار موافقة المدير",IF(K2491&lt;&gt;"نعم","⚠ غير مسوى مع الحسابات","✔ معتمد ومسوى")))))))))</f>
        <v/>
      </c>
      <c r="R2491">
        <f>N(R2490)+IF(A2491="عهدة",1,0)</f>
        <v/>
      </c>
      <c r="S2491">
        <f>IF(C2491="","",IF(AND(C2491&gt;=DATE(2026,9,1),C2491&lt;=DATE(2027,8,31)),(YEAR(C2491)-2026)*12+MONTH(C2491)-8,""))</f>
        <v/>
      </c>
      <c r="T2491">
        <f>IF(AND(A2491="مصروف",R2491&gt;0,I2491="موافق",S2491&lt;&gt;"",H2491&lt;&gt;""),N(G2491),0)</f>
        <v/>
      </c>
    </row>
    <row r="2492">
      <c r="A2492" s="19" t="n"/>
      <c r="B2492" s="20">
        <f>IF(A2492="","",IF(R2492=0,"⚠ أضف سطر عهدة أولًا","BDR-"&amp;TEXT(R2492,"000")))</f>
        <v/>
      </c>
      <c r="C2492" s="21" t="n"/>
      <c r="D2492" s="20">
        <f>IF(C2492="","",IF(S2492="","خارج السنة المالية",INDEX(القوائم!$D$2:$D$13,S2492)))</f>
        <v/>
      </c>
      <c r="E2492" s="22" t="n"/>
      <c r="F2492" s="23" t="n"/>
      <c r="G2492" s="23" t="n"/>
      <c r="H2492" s="22" t="n"/>
      <c r="I2492" s="19" t="n"/>
      <c r="J2492" s="21" t="n"/>
      <c r="K2492" s="19" t="n"/>
      <c r="L2492" s="19" t="n"/>
      <c r="M2492" s="21" t="n"/>
      <c r="N2492" s="22" t="n"/>
      <c r="O2492" s="24">
        <f>IF(A2492&lt;&gt;"عهدة","",SUMIFS($G$8:$G$5007,$B$8:$B$5007,B2492,$A$8:$A$5007,"مصروف",$I$8:$I$5007,"&lt;&gt;مرفوض"))</f>
        <v/>
      </c>
      <c r="P2492" s="25">
        <f>IF(A2492&lt;&gt;"عهدة","",N(F2492)-O2492)</f>
        <v/>
      </c>
      <c r="Q2492" s="26">
        <f>IF(A2492="","",IF(A2492="عهدة",IF(N(F2492)=0,"⚠ أدخل قيمة العهدة",IF(P2492&lt;0,"⛔ عجز / زيادة مصروفات "&amp;TEXT(-P2492,"#,##0"),IF(COUNTIFS($B$8:$B$5007,B2492,$A$8:$A$5007,"مصروف",$I$8:$I$5007,"&lt;&gt;مرفوض",$K$8:$K$5007,"&lt;&gt;نعم")&gt;0,"⚠ "&amp;COUNTIFS($B$8:$B$5007,B2492,$A$8:$A$5007,"مصروف",$I$8:$I$5007,"&lt;&gt;مرفوض",$K$8:$K$5007,"&lt;&gt;نعم")&amp;" مصروف غير مسوى",IF(L2492="تمت التسوية",IF(P2492=0,"✔ متوازنة وتمت التسوية","✔ تمت التسوية – متبقي "&amp;TEXT(P2492,"#,##0")),IF(P2492&gt;0,"متبقي "&amp;TEXT(P2492,"#,##0"),"✔ متوازنة"))))),IF(R2492=0,"⚠ أضف سطر عهدة أولًا",IF(OR(C2492="",N(G2492)=0),"⚠ أكمل التاريخ والقيمة",IF(S2492="","⚠ التاريخ خارج السنة المالية",IF(H2492="","⚠ اختر بند الموازنة",IF(I2492="مرفوض","✖ مرفوض من المدير",IF(I2492&lt;&gt;"موافق","⏳ بانتظار موافقة المدير",IF(K2492&lt;&gt;"نعم","⚠ غير مسوى مع الحسابات","✔ معتمد ومسوى")))))))))</f>
        <v/>
      </c>
      <c r="R2492">
        <f>N(R2491)+IF(A2492="عهدة",1,0)</f>
        <v/>
      </c>
      <c r="S2492">
        <f>IF(C2492="","",IF(AND(C2492&gt;=DATE(2026,9,1),C2492&lt;=DATE(2027,8,31)),(YEAR(C2492)-2026)*12+MONTH(C2492)-8,""))</f>
        <v/>
      </c>
      <c r="T2492">
        <f>IF(AND(A2492="مصروف",R2492&gt;0,I2492="موافق",S2492&lt;&gt;"",H2492&lt;&gt;""),N(G2492),0)</f>
        <v/>
      </c>
    </row>
    <row r="2493">
      <c r="A2493" s="19" t="n"/>
      <c r="B2493" s="20">
        <f>IF(A2493="","",IF(R2493=0,"⚠ أضف سطر عهدة أولًا","BDR-"&amp;TEXT(R2493,"000")))</f>
        <v/>
      </c>
      <c r="C2493" s="21" t="n"/>
      <c r="D2493" s="20">
        <f>IF(C2493="","",IF(S2493="","خارج السنة المالية",INDEX(القوائم!$D$2:$D$13,S2493)))</f>
        <v/>
      </c>
      <c r="E2493" s="22" t="n"/>
      <c r="F2493" s="23" t="n"/>
      <c r="G2493" s="23" t="n"/>
      <c r="H2493" s="22" t="n"/>
      <c r="I2493" s="19" t="n"/>
      <c r="J2493" s="21" t="n"/>
      <c r="K2493" s="19" t="n"/>
      <c r="L2493" s="19" t="n"/>
      <c r="M2493" s="21" t="n"/>
      <c r="N2493" s="22" t="n"/>
      <c r="O2493" s="24">
        <f>IF(A2493&lt;&gt;"عهدة","",SUMIFS($G$8:$G$5007,$B$8:$B$5007,B2493,$A$8:$A$5007,"مصروف",$I$8:$I$5007,"&lt;&gt;مرفوض"))</f>
        <v/>
      </c>
      <c r="P2493" s="25">
        <f>IF(A2493&lt;&gt;"عهدة","",N(F2493)-O2493)</f>
        <v/>
      </c>
      <c r="Q2493" s="26">
        <f>IF(A2493="","",IF(A2493="عهدة",IF(N(F2493)=0,"⚠ أدخل قيمة العهدة",IF(P2493&lt;0,"⛔ عجز / زيادة مصروفات "&amp;TEXT(-P2493,"#,##0"),IF(COUNTIFS($B$8:$B$5007,B2493,$A$8:$A$5007,"مصروف",$I$8:$I$5007,"&lt;&gt;مرفوض",$K$8:$K$5007,"&lt;&gt;نعم")&gt;0,"⚠ "&amp;COUNTIFS($B$8:$B$5007,B2493,$A$8:$A$5007,"مصروف",$I$8:$I$5007,"&lt;&gt;مرفوض",$K$8:$K$5007,"&lt;&gt;نعم")&amp;" مصروف غير مسوى",IF(L2493="تمت التسوية",IF(P2493=0,"✔ متوازنة وتمت التسوية","✔ تمت التسوية – متبقي "&amp;TEXT(P2493,"#,##0")),IF(P2493&gt;0,"متبقي "&amp;TEXT(P2493,"#,##0"),"✔ متوازنة"))))),IF(R2493=0,"⚠ أضف سطر عهدة أولًا",IF(OR(C2493="",N(G2493)=0),"⚠ أكمل التاريخ والقيمة",IF(S2493="","⚠ التاريخ خارج السنة المالية",IF(H2493="","⚠ اختر بند الموازنة",IF(I2493="مرفوض","✖ مرفوض من المدير",IF(I2493&lt;&gt;"موافق","⏳ بانتظار موافقة المدير",IF(K2493&lt;&gt;"نعم","⚠ غير مسوى مع الحسابات","✔ معتمد ومسوى")))))))))</f>
        <v/>
      </c>
      <c r="R2493">
        <f>N(R2492)+IF(A2493="عهدة",1,0)</f>
        <v/>
      </c>
      <c r="S2493">
        <f>IF(C2493="","",IF(AND(C2493&gt;=DATE(2026,9,1),C2493&lt;=DATE(2027,8,31)),(YEAR(C2493)-2026)*12+MONTH(C2493)-8,""))</f>
        <v/>
      </c>
      <c r="T2493">
        <f>IF(AND(A2493="مصروف",R2493&gt;0,I2493="موافق",S2493&lt;&gt;"",H2493&lt;&gt;""),N(G2493),0)</f>
        <v/>
      </c>
    </row>
    <row r="2494">
      <c r="A2494" s="19" t="n"/>
      <c r="B2494" s="20">
        <f>IF(A2494="","",IF(R2494=0,"⚠ أضف سطر عهدة أولًا","BDR-"&amp;TEXT(R2494,"000")))</f>
        <v/>
      </c>
      <c r="C2494" s="21" t="n"/>
      <c r="D2494" s="20">
        <f>IF(C2494="","",IF(S2494="","خارج السنة المالية",INDEX(القوائم!$D$2:$D$13,S2494)))</f>
        <v/>
      </c>
      <c r="E2494" s="22" t="n"/>
      <c r="F2494" s="23" t="n"/>
      <c r="G2494" s="23" t="n"/>
      <c r="H2494" s="22" t="n"/>
      <c r="I2494" s="19" t="n"/>
      <c r="J2494" s="21" t="n"/>
      <c r="K2494" s="19" t="n"/>
      <c r="L2494" s="19" t="n"/>
      <c r="M2494" s="21" t="n"/>
      <c r="N2494" s="22" t="n"/>
      <c r="O2494" s="24">
        <f>IF(A2494&lt;&gt;"عهدة","",SUMIFS($G$8:$G$5007,$B$8:$B$5007,B2494,$A$8:$A$5007,"مصروف",$I$8:$I$5007,"&lt;&gt;مرفوض"))</f>
        <v/>
      </c>
      <c r="P2494" s="25">
        <f>IF(A2494&lt;&gt;"عهدة","",N(F2494)-O2494)</f>
        <v/>
      </c>
      <c r="Q2494" s="26">
        <f>IF(A2494="","",IF(A2494="عهدة",IF(N(F2494)=0,"⚠ أدخل قيمة العهدة",IF(P2494&lt;0,"⛔ عجز / زيادة مصروفات "&amp;TEXT(-P2494,"#,##0"),IF(COUNTIFS($B$8:$B$5007,B2494,$A$8:$A$5007,"مصروف",$I$8:$I$5007,"&lt;&gt;مرفوض",$K$8:$K$5007,"&lt;&gt;نعم")&gt;0,"⚠ "&amp;COUNTIFS($B$8:$B$5007,B2494,$A$8:$A$5007,"مصروف",$I$8:$I$5007,"&lt;&gt;مرفوض",$K$8:$K$5007,"&lt;&gt;نعم")&amp;" مصروف غير مسوى",IF(L2494="تمت التسوية",IF(P2494=0,"✔ متوازنة وتمت التسوية","✔ تمت التسوية – متبقي "&amp;TEXT(P2494,"#,##0")),IF(P2494&gt;0,"متبقي "&amp;TEXT(P2494,"#,##0"),"✔ متوازنة"))))),IF(R2494=0,"⚠ أضف سطر عهدة أولًا",IF(OR(C2494="",N(G2494)=0),"⚠ أكمل التاريخ والقيمة",IF(S2494="","⚠ التاريخ خارج السنة المالية",IF(H2494="","⚠ اختر بند الموازنة",IF(I2494="مرفوض","✖ مرفوض من المدير",IF(I2494&lt;&gt;"موافق","⏳ بانتظار موافقة المدير",IF(K2494&lt;&gt;"نعم","⚠ غير مسوى مع الحسابات","✔ معتمد ومسوى")))))))))</f>
        <v/>
      </c>
      <c r="R2494">
        <f>N(R2493)+IF(A2494="عهدة",1,0)</f>
        <v/>
      </c>
      <c r="S2494">
        <f>IF(C2494="","",IF(AND(C2494&gt;=DATE(2026,9,1),C2494&lt;=DATE(2027,8,31)),(YEAR(C2494)-2026)*12+MONTH(C2494)-8,""))</f>
        <v/>
      </c>
      <c r="T2494">
        <f>IF(AND(A2494="مصروف",R2494&gt;0,I2494="موافق",S2494&lt;&gt;"",H2494&lt;&gt;""),N(G2494),0)</f>
        <v/>
      </c>
    </row>
    <row r="2495">
      <c r="A2495" s="19" t="n"/>
      <c r="B2495" s="20">
        <f>IF(A2495="","",IF(R2495=0,"⚠ أضف سطر عهدة أولًا","BDR-"&amp;TEXT(R2495,"000")))</f>
        <v/>
      </c>
      <c r="C2495" s="21" t="n"/>
      <c r="D2495" s="20">
        <f>IF(C2495="","",IF(S2495="","خارج السنة المالية",INDEX(القوائم!$D$2:$D$13,S2495)))</f>
        <v/>
      </c>
      <c r="E2495" s="22" t="n"/>
      <c r="F2495" s="23" t="n"/>
      <c r="G2495" s="23" t="n"/>
      <c r="H2495" s="22" t="n"/>
      <c r="I2495" s="19" t="n"/>
      <c r="J2495" s="21" t="n"/>
      <c r="K2495" s="19" t="n"/>
      <c r="L2495" s="19" t="n"/>
      <c r="M2495" s="21" t="n"/>
      <c r="N2495" s="22" t="n"/>
      <c r="O2495" s="24">
        <f>IF(A2495&lt;&gt;"عهدة","",SUMIFS($G$8:$G$5007,$B$8:$B$5007,B2495,$A$8:$A$5007,"مصروف",$I$8:$I$5007,"&lt;&gt;مرفوض"))</f>
        <v/>
      </c>
      <c r="P2495" s="25">
        <f>IF(A2495&lt;&gt;"عهدة","",N(F2495)-O2495)</f>
        <v/>
      </c>
      <c r="Q2495" s="26">
        <f>IF(A2495="","",IF(A2495="عهدة",IF(N(F2495)=0,"⚠ أدخل قيمة العهدة",IF(P2495&lt;0,"⛔ عجز / زيادة مصروفات "&amp;TEXT(-P2495,"#,##0"),IF(COUNTIFS($B$8:$B$5007,B2495,$A$8:$A$5007,"مصروف",$I$8:$I$5007,"&lt;&gt;مرفوض",$K$8:$K$5007,"&lt;&gt;نعم")&gt;0,"⚠ "&amp;COUNTIFS($B$8:$B$5007,B2495,$A$8:$A$5007,"مصروف",$I$8:$I$5007,"&lt;&gt;مرفوض",$K$8:$K$5007,"&lt;&gt;نعم")&amp;" مصروف غير مسوى",IF(L2495="تمت التسوية",IF(P2495=0,"✔ متوازنة وتمت التسوية","✔ تمت التسوية – متبقي "&amp;TEXT(P2495,"#,##0")),IF(P2495&gt;0,"متبقي "&amp;TEXT(P2495,"#,##0"),"✔ متوازنة"))))),IF(R2495=0,"⚠ أضف سطر عهدة أولًا",IF(OR(C2495="",N(G2495)=0),"⚠ أكمل التاريخ والقيمة",IF(S2495="","⚠ التاريخ خارج السنة المالية",IF(H2495="","⚠ اختر بند الموازنة",IF(I2495="مرفوض","✖ مرفوض من المدير",IF(I2495&lt;&gt;"موافق","⏳ بانتظار موافقة المدير",IF(K2495&lt;&gt;"نعم","⚠ غير مسوى مع الحسابات","✔ معتمد ومسوى")))))))))</f>
        <v/>
      </c>
      <c r="R2495">
        <f>N(R2494)+IF(A2495="عهدة",1,0)</f>
        <v/>
      </c>
      <c r="S2495">
        <f>IF(C2495="","",IF(AND(C2495&gt;=DATE(2026,9,1),C2495&lt;=DATE(2027,8,31)),(YEAR(C2495)-2026)*12+MONTH(C2495)-8,""))</f>
        <v/>
      </c>
      <c r="T2495">
        <f>IF(AND(A2495="مصروف",R2495&gt;0,I2495="موافق",S2495&lt;&gt;"",H2495&lt;&gt;""),N(G2495),0)</f>
        <v/>
      </c>
    </row>
    <row r="2496">
      <c r="A2496" s="19" t="n"/>
      <c r="B2496" s="20">
        <f>IF(A2496="","",IF(R2496=0,"⚠ أضف سطر عهدة أولًا","BDR-"&amp;TEXT(R2496,"000")))</f>
        <v/>
      </c>
      <c r="C2496" s="21" t="n"/>
      <c r="D2496" s="20">
        <f>IF(C2496="","",IF(S2496="","خارج السنة المالية",INDEX(القوائم!$D$2:$D$13,S2496)))</f>
        <v/>
      </c>
      <c r="E2496" s="22" t="n"/>
      <c r="F2496" s="23" t="n"/>
      <c r="G2496" s="23" t="n"/>
      <c r="H2496" s="22" t="n"/>
      <c r="I2496" s="19" t="n"/>
      <c r="J2496" s="21" t="n"/>
      <c r="K2496" s="19" t="n"/>
      <c r="L2496" s="19" t="n"/>
      <c r="M2496" s="21" t="n"/>
      <c r="N2496" s="22" t="n"/>
      <c r="O2496" s="24">
        <f>IF(A2496&lt;&gt;"عهدة","",SUMIFS($G$8:$G$5007,$B$8:$B$5007,B2496,$A$8:$A$5007,"مصروف",$I$8:$I$5007,"&lt;&gt;مرفوض"))</f>
        <v/>
      </c>
      <c r="P2496" s="25">
        <f>IF(A2496&lt;&gt;"عهدة","",N(F2496)-O2496)</f>
        <v/>
      </c>
      <c r="Q2496" s="26">
        <f>IF(A2496="","",IF(A2496="عهدة",IF(N(F2496)=0,"⚠ أدخل قيمة العهدة",IF(P2496&lt;0,"⛔ عجز / زيادة مصروفات "&amp;TEXT(-P2496,"#,##0"),IF(COUNTIFS($B$8:$B$5007,B2496,$A$8:$A$5007,"مصروف",$I$8:$I$5007,"&lt;&gt;مرفوض",$K$8:$K$5007,"&lt;&gt;نعم")&gt;0,"⚠ "&amp;COUNTIFS($B$8:$B$5007,B2496,$A$8:$A$5007,"مصروف",$I$8:$I$5007,"&lt;&gt;مرفوض",$K$8:$K$5007,"&lt;&gt;نعم")&amp;" مصروف غير مسوى",IF(L2496="تمت التسوية",IF(P2496=0,"✔ متوازنة وتمت التسوية","✔ تمت التسوية – متبقي "&amp;TEXT(P2496,"#,##0")),IF(P2496&gt;0,"متبقي "&amp;TEXT(P2496,"#,##0"),"✔ متوازنة"))))),IF(R2496=0,"⚠ أضف سطر عهدة أولًا",IF(OR(C2496="",N(G2496)=0),"⚠ أكمل التاريخ والقيمة",IF(S2496="","⚠ التاريخ خارج السنة المالية",IF(H2496="","⚠ اختر بند الموازنة",IF(I2496="مرفوض","✖ مرفوض من المدير",IF(I2496&lt;&gt;"موافق","⏳ بانتظار موافقة المدير",IF(K2496&lt;&gt;"نعم","⚠ غير مسوى مع الحسابات","✔ معتمد ومسوى")))))))))</f>
        <v/>
      </c>
      <c r="R2496">
        <f>N(R2495)+IF(A2496="عهدة",1,0)</f>
        <v/>
      </c>
      <c r="S2496">
        <f>IF(C2496="","",IF(AND(C2496&gt;=DATE(2026,9,1),C2496&lt;=DATE(2027,8,31)),(YEAR(C2496)-2026)*12+MONTH(C2496)-8,""))</f>
        <v/>
      </c>
      <c r="T2496">
        <f>IF(AND(A2496="مصروف",R2496&gt;0,I2496="موافق",S2496&lt;&gt;"",H2496&lt;&gt;""),N(G2496),0)</f>
        <v/>
      </c>
    </row>
    <row r="2497">
      <c r="A2497" s="19" t="n"/>
      <c r="B2497" s="20">
        <f>IF(A2497="","",IF(R2497=0,"⚠ أضف سطر عهدة أولًا","BDR-"&amp;TEXT(R2497,"000")))</f>
        <v/>
      </c>
      <c r="C2497" s="21" t="n"/>
      <c r="D2497" s="20">
        <f>IF(C2497="","",IF(S2497="","خارج السنة المالية",INDEX(القوائم!$D$2:$D$13,S2497)))</f>
        <v/>
      </c>
      <c r="E2497" s="22" t="n"/>
      <c r="F2497" s="23" t="n"/>
      <c r="G2497" s="23" t="n"/>
      <c r="H2497" s="22" t="n"/>
      <c r="I2497" s="19" t="n"/>
      <c r="J2497" s="21" t="n"/>
      <c r="K2497" s="19" t="n"/>
      <c r="L2497" s="19" t="n"/>
      <c r="M2497" s="21" t="n"/>
      <c r="N2497" s="22" t="n"/>
      <c r="O2497" s="24">
        <f>IF(A2497&lt;&gt;"عهدة","",SUMIFS($G$8:$G$5007,$B$8:$B$5007,B2497,$A$8:$A$5007,"مصروف",$I$8:$I$5007,"&lt;&gt;مرفوض"))</f>
        <v/>
      </c>
      <c r="P2497" s="25">
        <f>IF(A2497&lt;&gt;"عهدة","",N(F2497)-O2497)</f>
        <v/>
      </c>
      <c r="Q2497" s="26">
        <f>IF(A2497="","",IF(A2497="عهدة",IF(N(F2497)=0,"⚠ أدخل قيمة العهدة",IF(P2497&lt;0,"⛔ عجز / زيادة مصروفات "&amp;TEXT(-P2497,"#,##0"),IF(COUNTIFS($B$8:$B$5007,B2497,$A$8:$A$5007,"مصروف",$I$8:$I$5007,"&lt;&gt;مرفوض",$K$8:$K$5007,"&lt;&gt;نعم")&gt;0,"⚠ "&amp;COUNTIFS($B$8:$B$5007,B2497,$A$8:$A$5007,"مصروف",$I$8:$I$5007,"&lt;&gt;مرفوض",$K$8:$K$5007,"&lt;&gt;نعم")&amp;" مصروف غير مسوى",IF(L2497="تمت التسوية",IF(P2497=0,"✔ متوازنة وتمت التسوية","✔ تمت التسوية – متبقي "&amp;TEXT(P2497,"#,##0")),IF(P2497&gt;0,"متبقي "&amp;TEXT(P2497,"#,##0"),"✔ متوازنة"))))),IF(R2497=0,"⚠ أضف سطر عهدة أولًا",IF(OR(C2497="",N(G2497)=0),"⚠ أكمل التاريخ والقيمة",IF(S2497="","⚠ التاريخ خارج السنة المالية",IF(H2497="","⚠ اختر بند الموازنة",IF(I2497="مرفوض","✖ مرفوض من المدير",IF(I2497&lt;&gt;"موافق","⏳ بانتظار موافقة المدير",IF(K2497&lt;&gt;"نعم","⚠ غير مسوى مع الحسابات","✔ معتمد ومسوى")))))))))</f>
        <v/>
      </c>
      <c r="R2497">
        <f>N(R2496)+IF(A2497="عهدة",1,0)</f>
        <v/>
      </c>
      <c r="S2497">
        <f>IF(C2497="","",IF(AND(C2497&gt;=DATE(2026,9,1),C2497&lt;=DATE(2027,8,31)),(YEAR(C2497)-2026)*12+MONTH(C2497)-8,""))</f>
        <v/>
      </c>
      <c r="T2497">
        <f>IF(AND(A2497="مصروف",R2497&gt;0,I2497="موافق",S2497&lt;&gt;"",H2497&lt;&gt;""),N(G2497),0)</f>
        <v/>
      </c>
    </row>
    <row r="2498">
      <c r="A2498" s="19" t="n"/>
      <c r="B2498" s="20">
        <f>IF(A2498="","",IF(R2498=0,"⚠ أضف سطر عهدة أولًا","BDR-"&amp;TEXT(R2498,"000")))</f>
        <v/>
      </c>
      <c r="C2498" s="21" t="n"/>
      <c r="D2498" s="20">
        <f>IF(C2498="","",IF(S2498="","خارج السنة المالية",INDEX(القوائم!$D$2:$D$13,S2498)))</f>
        <v/>
      </c>
      <c r="E2498" s="22" t="n"/>
      <c r="F2498" s="23" t="n"/>
      <c r="G2498" s="23" t="n"/>
      <c r="H2498" s="22" t="n"/>
      <c r="I2498" s="19" t="n"/>
      <c r="J2498" s="21" t="n"/>
      <c r="K2498" s="19" t="n"/>
      <c r="L2498" s="19" t="n"/>
      <c r="M2498" s="21" t="n"/>
      <c r="N2498" s="22" t="n"/>
      <c r="O2498" s="24">
        <f>IF(A2498&lt;&gt;"عهدة","",SUMIFS($G$8:$G$5007,$B$8:$B$5007,B2498,$A$8:$A$5007,"مصروف",$I$8:$I$5007,"&lt;&gt;مرفوض"))</f>
        <v/>
      </c>
      <c r="P2498" s="25">
        <f>IF(A2498&lt;&gt;"عهدة","",N(F2498)-O2498)</f>
        <v/>
      </c>
      <c r="Q2498" s="26">
        <f>IF(A2498="","",IF(A2498="عهدة",IF(N(F2498)=0,"⚠ أدخل قيمة العهدة",IF(P2498&lt;0,"⛔ عجز / زيادة مصروفات "&amp;TEXT(-P2498,"#,##0"),IF(COUNTIFS($B$8:$B$5007,B2498,$A$8:$A$5007,"مصروف",$I$8:$I$5007,"&lt;&gt;مرفوض",$K$8:$K$5007,"&lt;&gt;نعم")&gt;0,"⚠ "&amp;COUNTIFS($B$8:$B$5007,B2498,$A$8:$A$5007,"مصروف",$I$8:$I$5007,"&lt;&gt;مرفوض",$K$8:$K$5007,"&lt;&gt;نعم")&amp;" مصروف غير مسوى",IF(L2498="تمت التسوية",IF(P2498=0,"✔ متوازنة وتمت التسوية","✔ تمت التسوية – متبقي "&amp;TEXT(P2498,"#,##0")),IF(P2498&gt;0,"متبقي "&amp;TEXT(P2498,"#,##0"),"✔ متوازنة"))))),IF(R2498=0,"⚠ أضف سطر عهدة أولًا",IF(OR(C2498="",N(G2498)=0),"⚠ أكمل التاريخ والقيمة",IF(S2498="","⚠ التاريخ خارج السنة المالية",IF(H2498="","⚠ اختر بند الموازنة",IF(I2498="مرفوض","✖ مرفوض من المدير",IF(I2498&lt;&gt;"موافق","⏳ بانتظار موافقة المدير",IF(K2498&lt;&gt;"نعم","⚠ غير مسوى مع الحسابات","✔ معتمد ومسوى")))))))))</f>
        <v/>
      </c>
      <c r="R2498">
        <f>N(R2497)+IF(A2498="عهدة",1,0)</f>
        <v/>
      </c>
      <c r="S2498">
        <f>IF(C2498="","",IF(AND(C2498&gt;=DATE(2026,9,1),C2498&lt;=DATE(2027,8,31)),(YEAR(C2498)-2026)*12+MONTH(C2498)-8,""))</f>
        <v/>
      </c>
      <c r="T2498">
        <f>IF(AND(A2498="مصروف",R2498&gt;0,I2498="موافق",S2498&lt;&gt;"",H2498&lt;&gt;""),N(G2498),0)</f>
        <v/>
      </c>
    </row>
    <row r="2499">
      <c r="A2499" s="19" t="n"/>
      <c r="B2499" s="20">
        <f>IF(A2499="","",IF(R2499=0,"⚠ أضف سطر عهدة أولًا","BDR-"&amp;TEXT(R2499,"000")))</f>
        <v/>
      </c>
      <c r="C2499" s="21" t="n"/>
      <c r="D2499" s="20">
        <f>IF(C2499="","",IF(S2499="","خارج السنة المالية",INDEX(القوائم!$D$2:$D$13,S2499)))</f>
        <v/>
      </c>
      <c r="E2499" s="22" t="n"/>
      <c r="F2499" s="23" t="n"/>
      <c r="G2499" s="23" t="n"/>
      <c r="H2499" s="22" t="n"/>
      <c r="I2499" s="19" t="n"/>
      <c r="J2499" s="21" t="n"/>
      <c r="K2499" s="19" t="n"/>
      <c r="L2499" s="19" t="n"/>
      <c r="M2499" s="21" t="n"/>
      <c r="N2499" s="22" t="n"/>
      <c r="O2499" s="24">
        <f>IF(A2499&lt;&gt;"عهدة","",SUMIFS($G$8:$G$5007,$B$8:$B$5007,B2499,$A$8:$A$5007,"مصروف",$I$8:$I$5007,"&lt;&gt;مرفوض"))</f>
        <v/>
      </c>
      <c r="P2499" s="25">
        <f>IF(A2499&lt;&gt;"عهدة","",N(F2499)-O2499)</f>
        <v/>
      </c>
      <c r="Q2499" s="26">
        <f>IF(A2499="","",IF(A2499="عهدة",IF(N(F2499)=0,"⚠ أدخل قيمة العهدة",IF(P2499&lt;0,"⛔ عجز / زيادة مصروفات "&amp;TEXT(-P2499,"#,##0"),IF(COUNTIFS($B$8:$B$5007,B2499,$A$8:$A$5007,"مصروف",$I$8:$I$5007,"&lt;&gt;مرفوض",$K$8:$K$5007,"&lt;&gt;نعم")&gt;0,"⚠ "&amp;COUNTIFS($B$8:$B$5007,B2499,$A$8:$A$5007,"مصروف",$I$8:$I$5007,"&lt;&gt;مرفوض",$K$8:$K$5007,"&lt;&gt;نعم")&amp;" مصروف غير مسوى",IF(L2499="تمت التسوية",IF(P2499=0,"✔ متوازنة وتمت التسوية","✔ تمت التسوية – متبقي "&amp;TEXT(P2499,"#,##0")),IF(P2499&gt;0,"متبقي "&amp;TEXT(P2499,"#,##0"),"✔ متوازنة"))))),IF(R2499=0,"⚠ أضف سطر عهدة أولًا",IF(OR(C2499="",N(G2499)=0),"⚠ أكمل التاريخ والقيمة",IF(S2499="","⚠ التاريخ خارج السنة المالية",IF(H2499="","⚠ اختر بند الموازنة",IF(I2499="مرفوض","✖ مرفوض من المدير",IF(I2499&lt;&gt;"موافق","⏳ بانتظار موافقة المدير",IF(K2499&lt;&gt;"نعم","⚠ غير مسوى مع الحسابات","✔ معتمد ومسوى")))))))))</f>
        <v/>
      </c>
      <c r="R2499">
        <f>N(R2498)+IF(A2499="عهدة",1,0)</f>
        <v/>
      </c>
      <c r="S2499">
        <f>IF(C2499="","",IF(AND(C2499&gt;=DATE(2026,9,1),C2499&lt;=DATE(2027,8,31)),(YEAR(C2499)-2026)*12+MONTH(C2499)-8,""))</f>
        <v/>
      </c>
      <c r="T2499">
        <f>IF(AND(A2499="مصروف",R2499&gt;0,I2499="موافق",S2499&lt;&gt;"",H2499&lt;&gt;""),N(G2499),0)</f>
        <v/>
      </c>
    </row>
    <row r="2500">
      <c r="A2500" s="19" t="n"/>
      <c r="B2500" s="20">
        <f>IF(A2500="","",IF(R2500=0,"⚠ أضف سطر عهدة أولًا","BDR-"&amp;TEXT(R2500,"000")))</f>
        <v/>
      </c>
      <c r="C2500" s="21" t="n"/>
      <c r="D2500" s="20">
        <f>IF(C2500="","",IF(S2500="","خارج السنة المالية",INDEX(القوائم!$D$2:$D$13,S2500)))</f>
        <v/>
      </c>
      <c r="E2500" s="22" t="n"/>
      <c r="F2500" s="23" t="n"/>
      <c r="G2500" s="23" t="n"/>
      <c r="H2500" s="22" t="n"/>
      <c r="I2500" s="19" t="n"/>
      <c r="J2500" s="21" t="n"/>
      <c r="K2500" s="19" t="n"/>
      <c r="L2500" s="19" t="n"/>
      <c r="M2500" s="21" t="n"/>
      <c r="N2500" s="22" t="n"/>
      <c r="O2500" s="24">
        <f>IF(A2500&lt;&gt;"عهدة","",SUMIFS($G$8:$G$5007,$B$8:$B$5007,B2500,$A$8:$A$5007,"مصروف",$I$8:$I$5007,"&lt;&gt;مرفوض"))</f>
        <v/>
      </c>
      <c r="P2500" s="25">
        <f>IF(A2500&lt;&gt;"عهدة","",N(F2500)-O2500)</f>
        <v/>
      </c>
      <c r="Q2500" s="26">
        <f>IF(A2500="","",IF(A2500="عهدة",IF(N(F2500)=0,"⚠ أدخل قيمة العهدة",IF(P2500&lt;0,"⛔ عجز / زيادة مصروفات "&amp;TEXT(-P2500,"#,##0"),IF(COUNTIFS($B$8:$B$5007,B2500,$A$8:$A$5007,"مصروف",$I$8:$I$5007,"&lt;&gt;مرفوض",$K$8:$K$5007,"&lt;&gt;نعم")&gt;0,"⚠ "&amp;COUNTIFS($B$8:$B$5007,B2500,$A$8:$A$5007,"مصروف",$I$8:$I$5007,"&lt;&gt;مرفوض",$K$8:$K$5007,"&lt;&gt;نعم")&amp;" مصروف غير مسوى",IF(L2500="تمت التسوية",IF(P2500=0,"✔ متوازنة وتمت التسوية","✔ تمت التسوية – متبقي "&amp;TEXT(P2500,"#,##0")),IF(P2500&gt;0,"متبقي "&amp;TEXT(P2500,"#,##0"),"✔ متوازنة"))))),IF(R2500=0,"⚠ أضف سطر عهدة أولًا",IF(OR(C2500="",N(G2500)=0),"⚠ أكمل التاريخ والقيمة",IF(S2500="","⚠ التاريخ خارج السنة المالية",IF(H2500="","⚠ اختر بند الموازنة",IF(I2500="مرفوض","✖ مرفوض من المدير",IF(I2500&lt;&gt;"موافق","⏳ بانتظار موافقة المدير",IF(K2500&lt;&gt;"نعم","⚠ غير مسوى مع الحسابات","✔ معتمد ومسوى")))))))))</f>
        <v/>
      </c>
      <c r="R2500">
        <f>N(R2499)+IF(A2500="عهدة",1,0)</f>
        <v/>
      </c>
      <c r="S2500">
        <f>IF(C2500="","",IF(AND(C2500&gt;=DATE(2026,9,1),C2500&lt;=DATE(2027,8,31)),(YEAR(C2500)-2026)*12+MONTH(C2500)-8,""))</f>
        <v/>
      </c>
      <c r="T2500">
        <f>IF(AND(A2500="مصروف",R2500&gt;0,I2500="موافق",S2500&lt;&gt;"",H2500&lt;&gt;""),N(G2500),0)</f>
        <v/>
      </c>
    </row>
    <row r="2501">
      <c r="A2501" s="19" t="n"/>
      <c r="B2501" s="20">
        <f>IF(A2501="","",IF(R2501=0,"⚠ أضف سطر عهدة أولًا","BDR-"&amp;TEXT(R2501,"000")))</f>
        <v/>
      </c>
      <c r="C2501" s="21" t="n"/>
      <c r="D2501" s="20">
        <f>IF(C2501="","",IF(S2501="","خارج السنة المالية",INDEX(القوائم!$D$2:$D$13,S2501)))</f>
        <v/>
      </c>
      <c r="E2501" s="22" t="n"/>
      <c r="F2501" s="23" t="n"/>
      <c r="G2501" s="23" t="n"/>
      <c r="H2501" s="22" t="n"/>
      <c r="I2501" s="19" t="n"/>
      <c r="J2501" s="21" t="n"/>
      <c r="K2501" s="19" t="n"/>
      <c r="L2501" s="19" t="n"/>
      <c r="M2501" s="21" t="n"/>
      <c r="N2501" s="22" t="n"/>
      <c r="O2501" s="24">
        <f>IF(A2501&lt;&gt;"عهدة","",SUMIFS($G$8:$G$5007,$B$8:$B$5007,B2501,$A$8:$A$5007,"مصروف",$I$8:$I$5007,"&lt;&gt;مرفوض"))</f>
        <v/>
      </c>
      <c r="P2501" s="25">
        <f>IF(A2501&lt;&gt;"عهدة","",N(F2501)-O2501)</f>
        <v/>
      </c>
      <c r="Q2501" s="26">
        <f>IF(A2501="","",IF(A2501="عهدة",IF(N(F2501)=0,"⚠ أدخل قيمة العهدة",IF(P2501&lt;0,"⛔ عجز / زيادة مصروفات "&amp;TEXT(-P2501,"#,##0"),IF(COUNTIFS($B$8:$B$5007,B2501,$A$8:$A$5007,"مصروف",$I$8:$I$5007,"&lt;&gt;مرفوض",$K$8:$K$5007,"&lt;&gt;نعم")&gt;0,"⚠ "&amp;COUNTIFS($B$8:$B$5007,B2501,$A$8:$A$5007,"مصروف",$I$8:$I$5007,"&lt;&gt;مرفوض",$K$8:$K$5007,"&lt;&gt;نعم")&amp;" مصروف غير مسوى",IF(L2501="تمت التسوية",IF(P2501=0,"✔ متوازنة وتمت التسوية","✔ تمت التسوية – متبقي "&amp;TEXT(P2501,"#,##0")),IF(P2501&gt;0,"متبقي "&amp;TEXT(P2501,"#,##0"),"✔ متوازنة"))))),IF(R2501=0,"⚠ أضف سطر عهدة أولًا",IF(OR(C2501="",N(G2501)=0),"⚠ أكمل التاريخ والقيمة",IF(S2501="","⚠ التاريخ خارج السنة المالية",IF(H2501="","⚠ اختر بند الموازنة",IF(I2501="مرفوض","✖ مرفوض من المدير",IF(I2501&lt;&gt;"موافق","⏳ بانتظار موافقة المدير",IF(K2501&lt;&gt;"نعم","⚠ غير مسوى مع الحسابات","✔ معتمد ومسوى")))))))))</f>
        <v/>
      </c>
      <c r="R2501">
        <f>N(R2500)+IF(A2501="عهدة",1,0)</f>
        <v/>
      </c>
      <c r="S2501">
        <f>IF(C2501="","",IF(AND(C2501&gt;=DATE(2026,9,1),C2501&lt;=DATE(2027,8,31)),(YEAR(C2501)-2026)*12+MONTH(C2501)-8,""))</f>
        <v/>
      </c>
      <c r="T2501">
        <f>IF(AND(A2501="مصروف",R2501&gt;0,I2501="موافق",S2501&lt;&gt;"",H2501&lt;&gt;""),N(G2501),0)</f>
        <v/>
      </c>
    </row>
    <row r="2502">
      <c r="A2502" s="19" t="n"/>
      <c r="B2502" s="20">
        <f>IF(A2502="","",IF(R2502=0,"⚠ أضف سطر عهدة أولًا","BDR-"&amp;TEXT(R2502,"000")))</f>
        <v/>
      </c>
      <c r="C2502" s="21" t="n"/>
      <c r="D2502" s="20">
        <f>IF(C2502="","",IF(S2502="","خارج السنة المالية",INDEX(القوائم!$D$2:$D$13,S2502)))</f>
        <v/>
      </c>
      <c r="E2502" s="22" t="n"/>
      <c r="F2502" s="23" t="n"/>
      <c r="G2502" s="23" t="n"/>
      <c r="H2502" s="22" t="n"/>
      <c r="I2502" s="19" t="n"/>
      <c r="J2502" s="21" t="n"/>
      <c r="K2502" s="19" t="n"/>
      <c r="L2502" s="19" t="n"/>
      <c r="M2502" s="21" t="n"/>
      <c r="N2502" s="22" t="n"/>
      <c r="O2502" s="24">
        <f>IF(A2502&lt;&gt;"عهدة","",SUMIFS($G$8:$G$5007,$B$8:$B$5007,B2502,$A$8:$A$5007,"مصروف",$I$8:$I$5007,"&lt;&gt;مرفوض"))</f>
        <v/>
      </c>
      <c r="P2502" s="25">
        <f>IF(A2502&lt;&gt;"عهدة","",N(F2502)-O2502)</f>
        <v/>
      </c>
      <c r="Q2502" s="26">
        <f>IF(A2502="","",IF(A2502="عهدة",IF(N(F2502)=0,"⚠ أدخل قيمة العهدة",IF(P2502&lt;0,"⛔ عجز / زيادة مصروفات "&amp;TEXT(-P2502,"#,##0"),IF(COUNTIFS($B$8:$B$5007,B2502,$A$8:$A$5007,"مصروف",$I$8:$I$5007,"&lt;&gt;مرفوض",$K$8:$K$5007,"&lt;&gt;نعم")&gt;0,"⚠ "&amp;COUNTIFS($B$8:$B$5007,B2502,$A$8:$A$5007,"مصروف",$I$8:$I$5007,"&lt;&gt;مرفوض",$K$8:$K$5007,"&lt;&gt;نعم")&amp;" مصروف غير مسوى",IF(L2502="تمت التسوية",IF(P2502=0,"✔ متوازنة وتمت التسوية","✔ تمت التسوية – متبقي "&amp;TEXT(P2502,"#,##0")),IF(P2502&gt;0,"متبقي "&amp;TEXT(P2502,"#,##0"),"✔ متوازنة"))))),IF(R2502=0,"⚠ أضف سطر عهدة أولًا",IF(OR(C2502="",N(G2502)=0),"⚠ أكمل التاريخ والقيمة",IF(S2502="","⚠ التاريخ خارج السنة المالية",IF(H2502="","⚠ اختر بند الموازنة",IF(I2502="مرفوض","✖ مرفوض من المدير",IF(I2502&lt;&gt;"موافق","⏳ بانتظار موافقة المدير",IF(K2502&lt;&gt;"نعم","⚠ غير مسوى مع الحسابات","✔ معتمد ومسوى")))))))))</f>
        <v/>
      </c>
      <c r="R2502">
        <f>N(R2501)+IF(A2502="عهدة",1,0)</f>
        <v/>
      </c>
      <c r="S2502">
        <f>IF(C2502="","",IF(AND(C2502&gt;=DATE(2026,9,1),C2502&lt;=DATE(2027,8,31)),(YEAR(C2502)-2026)*12+MONTH(C2502)-8,""))</f>
        <v/>
      </c>
      <c r="T2502">
        <f>IF(AND(A2502="مصروف",R2502&gt;0,I2502="موافق",S2502&lt;&gt;"",H2502&lt;&gt;""),N(G2502),0)</f>
        <v/>
      </c>
    </row>
    <row r="2503">
      <c r="A2503" s="19" t="n"/>
      <c r="B2503" s="20">
        <f>IF(A2503="","",IF(R2503=0,"⚠ أضف سطر عهدة أولًا","BDR-"&amp;TEXT(R2503,"000")))</f>
        <v/>
      </c>
      <c r="C2503" s="21" t="n"/>
      <c r="D2503" s="20">
        <f>IF(C2503="","",IF(S2503="","خارج السنة المالية",INDEX(القوائم!$D$2:$D$13,S2503)))</f>
        <v/>
      </c>
      <c r="E2503" s="22" t="n"/>
      <c r="F2503" s="23" t="n"/>
      <c r="G2503" s="23" t="n"/>
      <c r="H2503" s="22" t="n"/>
      <c r="I2503" s="19" t="n"/>
      <c r="J2503" s="21" t="n"/>
      <c r="K2503" s="19" t="n"/>
      <c r="L2503" s="19" t="n"/>
      <c r="M2503" s="21" t="n"/>
      <c r="N2503" s="22" t="n"/>
      <c r="O2503" s="24">
        <f>IF(A2503&lt;&gt;"عهدة","",SUMIFS($G$8:$G$5007,$B$8:$B$5007,B2503,$A$8:$A$5007,"مصروف",$I$8:$I$5007,"&lt;&gt;مرفوض"))</f>
        <v/>
      </c>
      <c r="P2503" s="25">
        <f>IF(A2503&lt;&gt;"عهدة","",N(F2503)-O2503)</f>
        <v/>
      </c>
      <c r="Q2503" s="26">
        <f>IF(A2503="","",IF(A2503="عهدة",IF(N(F2503)=0,"⚠ أدخل قيمة العهدة",IF(P2503&lt;0,"⛔ عجز / زيادة مصروفات "&amp;TEXT(-P2503,"#,##0"),IF(COUNTIFS($B$8:$B$5007,B2503,$A$8:$A$5007,"مصروف",$I$8:$I$5007,"&lt;&gt;مرفوض",$K$8:$K$5007,"&lt;&gt;نعم")&gt;0,"⚠ "&amp;COUNTIFS($B$8:$B$5007,B2503,$A$8:$A$5007,"مصروف",$I$8:$I$5007,"&lt;&gt;مرفوض",$K$8:$K$5007,"&lt;&gt;نعم")&amp;" مصروف غير مسوى",IF(L2503="تمت التسوية",IF(P2503=0,"✔ متوازنة وتمت التسوية","✔ تمت التسوية – متبقي "&amp;TEXT(P2503,"#,##0")),IF(P2503&gt;0,"متبقي "&amp;TEXT(P2503,"#,##0"),"✔ متوازنة"))))),IF(R2503=0,"⚠ أضف سطر عهدة أولًا",IF(OR(C2503="",N(G2503)=0),"⚠ أكمل التاريخ والقيمة",IF(S2503="","⚠ التاريخ خارج السنة المالية",IF(H2503="","⚠ اختر بند الموازنة",IF(I2503="مرفوض","✖ مرفوض من المدير",IF(I2503&lt;&gt;"موافق","⏳ بانتظار موافقة المدير",IF(K2503&lt;&gt;"نعم","⚠ غير مسوى مع الحسابات","✔ معتمد ومسوى")))))))))</f>
        <v/>
      </c>
      <c r="R2503">
        <f>N(R2502)+IF(A2503="عهدة",1,0)</f>
        <v/>
      </c>
      <c r="S2503">
        <f>IF(C2503="","",IF(AND(C2503&gt;=DATE(2026,9,1),C2503&lt;=DATE(2027,8,31)),(YEAR(C2503)-2026)*12+MONTH(C2503)-8,""))</f>
        <v/>
      </c>
      <c r="T2503">
        <f>IF(AND(A2503="مصروف",R2503&gt;0,I2503="موافق",S2503&lt;&gt;"",H2503&lt;&gt;""),N(G2503),0)</f>
        <v/>
      </c>
    </row>
    <row r="2504">
      <c r="A2504" s="19" t="n"/>
      <c r="B2504" s="20">
        <f>IF(A2504="","",IF(R2504=0,"⚠ أضف سطر عهدة أولًا","BDR-"&amp;TEXT(R2504,"000")))</f>
        <v/>
      </c>
      <c r="C2504" s="21" t="n"/>
      <c r="D2504" s="20">
        <f>IF(C2504="","",IF(S2504="","خارج السنة المالية",INDEX(القوائم!$D$2:$D$13,S2504)))</f>
        <v/>
      </c>
      <c r="E2504" s="22" t="n"/>
      <c r="F2504" s="23" t="n"/>
      <c r="G2504" s="23" t="n"/>
      <c r="H2504" s="22" t="n"/>
      <c r="I2504" s="19" t="n"/>
      <c r="J2504" s="21" t="n"/>
      <c r="K2504" s="19" t="n"/>
      <c r="L2504" s="19" t="n"/>
      <c r="M2504" s="21" t="n"/>
      <c r="N2504" s="22" t="n"/>
      <c r="O2504" s="24">
        <f>IF(A2504&lt;&gt;"عهدة","",SUMIFS($G$8:$G$5007,$B$8:$B$5007,B2504,$A$8:$A$5007,"مصروف",$I$8:$I$5007,"&lt;&gt;مرفوض"))</f>
        <v/>
      </c>
      <c r="P2504" s="25">
        <f>IF(A2504&lt;&gt;"عهدة","",N(F2504)-O2504)</f>
        <v/>
      </c>
      <c r="Q2504" s="26">
        <f>IF(A2504="","",IF(A2504="عهدة",IF(N(F2504)=0,"⚠ أدخل قيمة العهدة",IF(P2504&lt;0,"⛔ عجز / زيادة مصروفات "&amp;TEXT(-P2504,"#,##0"),IF(COUNTIFS($B$8:$B$5007,B2504,$A$8:$A$5007,"مصروف",$I$8:$I$5007,"&lt;&gt;مرفوض",$K$8:$K$5007,"&lt;&gt;نعم")&gt;0,"⚠ "&amp;COUNTIFS($B$8:$B$5007,B2504,$A$8:$A$5007,"مصروف",$I$8:$I$5007,"&lt;&gt;مرفوض",$K$8:$K$5007,"&lt;&gt;نعم")&amp;" مصروف غير مسوى",IF(L2504="تمت التسوية",IF(P2504=0,"✔ متوازنة وتمت التسوية","✔ تمت التسوية – متبقي "&amp;TEXT(P2504,"#,##0")),IF(P2504&gt;0,"متبقي "&amp;TEXT(P2504,"#,##0"),"✔ متوازنة"))))),IF(R2504=0,"⚠ أضف سطر عهدة أولًا",IF(OR(C2504="",N(G2504)=0),"⚠ أكمل التاريخ والقيمة",IF(S2504="","⚠ التاريخ خارج السنة المالية",IF(H2504="","⚠ اختر بند الموازنة",IF(I2504="مرفوض","✖ مرفوض من المدير",IF(I2504&lt;&gt;"موافق","⏳ بانتظار موافقة المدير",IF(K2504&lt;&gt;"نعم","⚠ غير مسوى مع الحسابات","✔ معتمد ومسوى")))))))))</f>
        <v/>
      </c>
      <c r="R2504">
        <f>N(R2503)+IF(A2504="عهدة",1,0)</f>
        <v/>
      </c>
      <c r="S2504">
        <f>IF(C2504="","",IF(AND(C2504&gt;=DATE(2026,9,1),C2504&lt;=DATE(2027,8,31)),(YEAR(C2504)-2026)*12+MONTH(C2504)-8,""))</f>
        <v/>
      </c>
      <c r="T2504">
        <f>IF(AND(A2504="مصروف",R2504&gt;0,I2504="موافق",S2504&lt;&gt;"",H2504&lt;&gt;""),N(G2504),0)</f>
        <v/>
      </c>
    </row>
    <row r="2505">
      <c r="A2505" s="19" t="n"/>
      <c r="B2505" s="20">
        <f>IF(A2505="","",IF(R2505=0,"⚠ أضف سطر عهدة أولًا","BDR-"&amp;TEXT(R2505,"000")))</f>
        <v/>
      </c>
      <c r="C2505" s="21" t="n"/>
      <c r="D2505" s="20">
        <f>IF(C2505="","",IF(S2505="","خارج السنة المالية",INDEX(القوائم!$D$2:$D$13,S2505)))</f>
        <v/>
      </c>
      <c r="E2505" s="22" t="n"/>
      <c r="F2505" s="23" t="n"/>
      <c r="G2505" s="23" t="n"/>
      <c r="H2505" s="22" t="n"/>
      <c r="I2505" s="19" t="n"/>
      <c r="J2505" s="21" t="n"/>
      <c r="K2505" s="19" t="n"/>
      <c r="L2505" s="19" t="n"/>
      <c r="M2505" s="21" t="n"/>
      <c r="N2505" s="22" t="n"/>
      <c r="O2505" s="24">
        <f>IF(A2505&lt;&gt;"عهدة","",SUMIFS($G$8:$G$5007,$B$8:$B$5007,B2505,$A$8:$A$5007,"مصروف",$I$8:$I$5007,"&lt;&gt;مرفوض"))</f>
        <v/>
      </c>
      <c r="P2505" s="25">
        <f>IF(A2505&lt;&gt;"عهدة","",N(F2505)-O2505)</f>
        <v/>
      </c>
      <c r="Q2505" s="26">
        <f>IF(A2505="","",IF(A2505="عهدة",IF(N(F2505)=0,"⚠ أدخل قيمة العهدة",IF(P2505&lt;0,"⛔ عجز / زيادة مصروفات "&amp;TEXT(-P2505,"#,##0"),IF(COUNTIFS($B$8:$B$5007,B2505,$A$8:$A$5007,"مصروف",$I$8:$I$5007,"&lt;&gt;مرفوض",$K$8:$K$5007,"&lt;&gt;نعم")&gt;0,"⚠ "&amp;COUNTIFS($B$8:$B$5007,B2505,$A$8:$A$5007,"مصروف",$I$8:$I$5007,"&lt;&gt;مرفوض",$K$8:$K$5007,"&lt;&gt;نعم")&amp;" مصروف غير مسوى",IF(L2505="تمت التسوية",IF(P2505=0,"✔ متوازنة وتمت التسوية","✔ تمت التسوية – متبقي "&amp;TEXT(P2505,"#,##0")),IF(P2505&gt;0,"متبقي "&amp;TEXT(P2505,"#,##0"),"✔ متوازنة"))))),IF(R2505=0,"⚠ أضف سطر عهدة أولًا",IF(OR(C2505="",N(G2505)=0),"⚠ أكمل التاريخ والقيمة",IF(S2505="","⚠ التاريخ خارج السنة المالية",IF(H2505="","⚠ اختر بند الموازنة",IF(I2505="مرفوض","✖ مرفوض من المدير",IF(I2505&lt;&gt;"موافق","⏳ بانتظار موافقة المدير",IF(K2505&lt;&gt;"نعم","⚠ غير مسوى مع الحسابات","✔ معتمد ومسوى")))))))))</f>
        <v/>
      </c>
      <c r="R2505">
        <f>N(R2504)+IF(A2505="عهدة",1,0)</f>
        <v/>
      </c>
      <c r="S2505">
        <f>IF(C2505="","",IF(AND(C2505&gt;=DATE(2026,9,1),C2505&lt;=DATE(2027,8,31)),(YEAR(C2505)-2026)*12+MONTH(C2505)-8,""))</f>
        <v/>
      </c>
      <c r="T2505">
        <f>IF(AND(A2505="مصروف",R2505&gt;0,I2505="موافق",S2505&lt;&gt;"",H2505&lt;&gt;""),N(G2505),0)</f>
        <v/>
      </c>
    </row>
    <row r="2506">
      <c r="A2506" s="19" t="n"/>
      <c r="B2506" s="20">
        <f>IF(A2506="","",IF(R2506=0,"⚠ أضف سطر عهدة أولًا","BDR-"&amp;TEXT(R2506,"000")))</f>
        <v/>
      </c>
      <c r="C2506" s="21" t="n"/>
      <c r="D2506" s="20">
        <f>IF(C2506="","",IF(S2506="","خارج السنة المالية",INDEX(القوائم!$D$2:$D$13,S2506)))</f>
        <v/>
      </c>
      <c r="E2506" s="22" t="n"/>
      <c r="F2506" s="23" t="n"/>
      <c r="G2506" s="23" t="n"/>
      <c r="H2506" s="22" t="n"/>
      <c r="I2506" s="19" t="n"/>
      <c r="J2506" s="21" t="n"/>
      <c r="K2506" s="19" t="n"/>
      <c r="L2506" s="19" t="n"/>
      <c r="M2506" s="21" t="n"/>
      <c r="N2506" s="22" t="n"/>
      <c r="O2506" s="24">
        <f>IF(A2506&lt;&gt;"عهدة","",SUMIFS($G$8:$G$5007,$B$8:$B$5007,B2506,$A$8:$A$5007,"مصروف",$I$8:$I$5007,"&lt;&gt;مرفوض"))</f>
        <v/>
      </c>
      <c r="P2506" s="25">
        <f>IF(A2506&lt;&gt;"عهدة","",N(F2506)-O2506)</f>
        <v/>
      </c>
      <c r="Q2506" s="26">
        <f>IF(A2506="","",IF(A2506="عهدة",IF(N(F2506)=0,"⚠ أدخل قيمة العهدة",IF(P2506&lt;0,"⛔ عجز / زيادة مصروفات "&amp;TEXT(-P2506,"#,##0"),IF(COUNTIFS($B$8:$B$5007,B2506,$A$8:$A$5007,"مصروف",$I$8:$I$5007,"&lt;&gt;مرفوض",$K$8:$K$5007,"&lt;&gt;نعم")&gt;0,"⚠ "&amp;COUNTIFS($B$8:$B$5007,B2506,$A$8:$A$5007,"مصروف",$I$8:$I$5007,"&lt;&gt;مرفوض",$K$8:$K$5007,"&lt;&gt;نعم")&amp;" مصروف غير مسوى",IF(L2506="تمت التسوية",IF(P2506=0,"✔ متوازنة وتمت التسوية","✔ تمت التسوية – متبقي "&amp;TEXT(P2506,"#,##0")),IF(P2506&gt;0,"متبقي "&amp;TEXT(P2506,"#,##0"),"✔ متوازنة"))))),IF(R2506=0,"⚠ أضف سطر عهدة أولًا",IF(OR(C2506="",N(G2506)=0),"⚠ أكمل التاريخ والقيمة",IF(S2506="","⚠ التاريخ خارج السنة المالية",IF(H2506="","⚠ اختر بند الموازنة",IF(I2506="مرفوض","✖ مرفوض من المدير",IF(I2506&lt;&gt;"موافق","⏳ بانتظار موافقة المدير",IF(K2506&lt;&gt;"نعم","⚠ غير مسوى مع الحسابات","✔ معتمد ومسوى")))))))))</f>
        <v/>
      </c>
      <c r="R2506">
        <f>N(R2505)+IF(A2506="عهدة",1,0)</f>
        <v/>
      </c>
      <c r="S2506">
        <f>IF(C2506="","",IF(AND(C2506&gt;=DATE(2026,9,1),C2506&lt;=DATE(2027,8,31)),(YEAR(C2506)-2026)*12+MONTH(C2506)-8,""))</f>
        <v/>
      </c>
      <c r="T2506">
        <f>IF(AND(A2506="مصروف",R2506&gt;0,I2506="موافق",S2506&lt;&gt;"",H2506&lt;&gt;""),N(G2506),0)</f>
        <v/>
      </c>
    </row>
    <row r="2507">
      <c r="A2507" s="19" t="n"/>
      <c r="B2507" s="20">
        <f>IF(A2507="","",IF(R2507=0,"⚠ أضف سطر عهدة أولًا","BDR-"&amp;TEXT(R2507,"000")))</f>
        <v/>
      </c>
      <c r="C2507" s="21" t="n"/>
      <c r="D2507" s="20">
        <f>IF(C2507="","",IF(S2507="","خارج السنة المالية",INDEX(القوائم!$D$2:$D$13,S2507)))</f>
        <v/>
      </c>
      <c r="E2507" s="22" t="n"/>
      <c r="F2507" s="23" t="n"/>
      <c r="G2507" s="23" t="n"/>
      <c r="H2507" s="22" t="n"/>
      <c r="I2507" s="19" t="n"/>
      <c r="J2507" s="21" t="n"/>
      <c r="K2507" s="19" t="n"/>
      <c r="L2507" s="19" t="n"/>
      <c r="M2507" s="21" t="n"/>
      <c r="N2507" s="22" t="n"/>
      <c r="O2507" s="24">
        <f>IF(A2507&lt;&gt;"عهدة","",SUMIFS($G$8:$G$5007,$B$8:$B$5007,B2507,$A$8:$A$5007,"مصروف",$I$8:$I$5007,"&lt;&gt;مرفوض"))</f>
        <v/>
      </c>
      <c r="P2507" s="25">
        <f>IF(A2507&lt;&gt;"عهدة","",N(F2507)-O2507)</f>
        <v/>
      </c>
      <c r="Q2507" s="26">
        <f>IF(A2507="","",IF(A2507="عهدة",IF(N(F2507)=0,"⚠ أدخل قيمة العهدة",IF(P2507&lt;0,"⛔ عجز / زيادة مصروفات "&amp;TEXT(-P2507,"#,##0"),IF(COUNTIFS($B$8:$B$5007,B2507,$A$8:$A$5007,"مصروف",$I$8:$I$5007,"&lt;&gt;مرفوض",$K$8:$K$5007,"&lt;&gt;نعم")&gt;0,"⚠ "&amp;COUNTIFS($B$8:$B$5007,B2507,$A$8:$A$5007,"مصروف",$I$8:$I$5007,"&lt;&gt;مرفوض",$K$8:$K$5007,"&lt;&gt;نعم")&amp;" مصروف غير مسوى",IF(L2507="تمت التسوية",IF(P2507=0,"✔ متوازنة وتمت التسوية","✔ تمت التسوية – متبقي "&amp;TEXT(P2507,"#,##0")),IF(P2507&gt;0,"متبقي "&amp;TEXT(P2507,"#,##0"),"✔ متوازنة"))))),IF(R2507=0,"⚠ أضف سطر عهدة أولًا",IF(OR(C2507="",N(G2507)=0),"⚠ أكمل التاريخ والقيمة",IF(S2507="","⚠ التاريخ خارج السنة المالية",IF(H2507="","⚠ اختر بند الموازنة",IF(I2507="مرفوض","✖ مرفوض من المدير",IF(I2507&lt;&gt;"موافق","⏳ بانتظار موافقة المدير",IF(K2507&lt;&gt;"نعم","⚠ غير مسوى مع الحسابات","✔ معتمد ومسوى")))))))))</f>
        <v/>
      </c>
      <c r="R2507">
        <f>N(R2506)+IF(A2507="عهدة",1,0)</f>
        <v/>
      </c>
      <c r="S2507">
        <f>IF(C2507="","",IF(AND(C2507&gt;=DATE(2026,9,1),C2507&lt;=DATE(2027,8,31)),(YEAR(C2507)-2026)*12+MONTH(C2507)-8,""))</f>
        <v/>
      </c>
      <c r="T2507">
        <f>IF(AND(A2507="مصروف",R2507&gt;0,I2507="موافق",S2507&lt;&gt;"",H2507&lt;&gt;""),N(G2507),0)</f>
        <v/>
      </c>
    </row>
    <row r="2508">
      <c r="A2508" s="19" t="n"/>
      <c r="B2508" s="20">
        <f>IF(A2508="","",IF(R2508=0,"⚠ أضف سطر عهدة أولًا","BDR-"&amp;TEXT(R2508,"000")))</f>
        <v/>
      </c>
      <c r="C2508" s="21" t="n"/>
      <c r="D2508" s="20">
        <f>IF(C2508="","",IF(S2508="","خارج السنة المالية",INDEX(القوائم!$D$2:$D$13,S2508)))</f>
        <v/>
      </c>
      <c r="E2508" s="22" t="n"/>
      <c r="F2508" s="23" t="n"/>
      <c r="G2508" s="23" t="n"/>
      <c r="H2508" s="22" t="n"/>
      <c r="I2508" s="19" t="n"/>
      <c r="J2508" s="21" t="n"/>
      <c r="K2508" s="19" t="n"/>
      <c r="L2508" s="19" t="n"/>
      <c r="M2508" s="21" t="n"/>
      <c r="N2508" s="22" t="n"/>
      <c r="O2508" s="24">
        <f>IF(A2508&lt;&gt;"عهدة","",SUMIFS($G$8:$G$5007,$B$8:$B$5007,B2508,$A$8:$A$5007,"مصروف",$I$8:$I$5007,"&lt;&gt;مرفوض"))</f>
        <v/>
      </c>
      <c r="P2508" s="25">
        <f>IF(A2508&lt;&gt;"عهدة","",N(F2508)-O2508)</f>
        <v/>
      </c>
      <c r="Q2508" s="26">
        <f>IF(A2508="","",IF(A2508="عهدة",IF(N(F2508)=0,"⚠ أدخل قيمة العهدة",IF(P2508&lt;0,"⛔ عجز / زيادة مصروفات "&amp;TEXT(-P2508,"#,##0"),IF(COUNTIFS($B$8:$B$5007,B2508,$A$8:$A$5007,"مصروف",$I$8:$I$5007,"&lt;&gt;مرفوض",$K$8:$K$5007,"&lt;&gt;نعم")&gt;0,"⚠ "&amp;COUNTIFS($B$8:$B$5007,B2508,$A$8:$A$5007,"مصروف",$I$8:$I$5007,"&lt;&gt;مرفوض",$K$8:$K$5007,"&lt;&gt;نعم")&amp;" مصروف غير مسوى",IF(L2508="تمت التسوية",IF(P2508=0,"✔ متوازنة وتمت التسوية","✔ تمت التسوية – متبقي "&amp;TEXT(P2508,"#,##0")),IF(P2508&gt;0,"متبقي "&amp;TEXT(P2508,"#,##0"),"✔ متوازنة"))))),IF(R2508=0,"⚠ أضف سطر عهدة أولًا",IF(OR(C2508="",N(G2508)=0),"⚠ أكمل التاريخ والقيمة",IF(S2508="","⚠ التاريخ خارج السنة المالية",IF(H2508="","⚠ اختر بند الموازنة",IF(I2508="مرفوض","✖ مرفوض من المدير",IF(I2508&lt;&gt;"موافق","⏳ بانتظار موافقة المدير",IF(K2508&lt;&gt;"نعم","⚠ غير مسوى مع الحسابات","✔ معتمد ومسوى")))))))))</f>
        <v/>
      </c>
      <c r="R2508">
        <f>N(R2507)+IF(A2508="عهدة",1,0)</f>
        <v/>
      </c>
      <c r="S2508">
        <f>IF(C2508="","",IF(AND(C2508&gt;=DATE(2026,9,1),C2508&lt;=DATE(2027,8,31)),(YEAR(C2508)-2026)*12+MONTH(C2508)-8,""))</f>
        <v/>
      </c>
      <c r="T2508">
        <f>IF(AND(A2508="مصروف",R2508&gt;0,I2508="موافق",S2508&lt;&gt;"",H2508&lt;&gt;""),N(G2508),0)</f>
        <v/>
      </c>
    </row>
    <row r="2509">
      <c r="A2509" s="19" t="n"/>
      <c r="B2509" s="20">
        <f>IF(A2509="","",IF(R2509=0,"⚠ أضف سطر عهدة أولًا","BDR-"&amp;TEXT(R2509,"000")))</f>
        <v/>
      </c>
      <c r="C2509" s="21" t="n"/>
      <c r="D2509" s="20">
        <f>IF(C2509="","",IF(S2509="","خارج السنة المالية",INDEX(القوائم!$D$2:$D$13,S2509)))</f>
        <v/>
      </c>
      <c r="E2509" s="22" t="n"/>
      <c r="F2509" s="23" t="n"/>
      <c r="G2509" s="23" t="n"/>
      <c r="H2509" s="22" t="n"/>
      <c r="I2509" s="19" t="n"/>
      <c r="J2509" s="21" t="n"/>
      <c r="K2509" s="19" t="n"/>
      <c r="L2509" s="19" t="n"/>
      <c r="M2509" s="21" t="n"/>
      <c r="N2509" s="22" t="n"/>
      <c r="O2509" s="24">
        <f>IF(A2509&lt;&gt;"عهدة","",SUMIFS($G$8:$G$5007,$B$8:$B$5007,B2509,$A$8:$A$5007,"مصروف",$I$8:$I$5007,"&lt;&gt;مرفوض"))</f>
        <v/>
      </c>
      <c r="P2509" s="25">
        <f>IF(A2509&lt;&gt;"عهدة","",N(F2509)-O2509)</f>
        <v/>
      </c>
      <c r="Q2509" s="26">
        <f>IF(A2509="","",IF(A2509="عهدة",IF(N(F2509)=0,"⚠ أدخل قيمة العهدة",IF(P2509&lt;0,"⛔ عجز / زيادة مصروفات "&amp;TEXT(-P2509,"#,##0"),IF(COUNTIFS($B$8:$B$5007,B2509,$A$8:$A$5007,"مصروف",$I$8:$I$5007,"&lt;&gt;مرفوض",$K$8:$K$5007,"&lt;&gt;نعم")&gt;0,"⚠ "&amp;COUNTIFS($B$8:$B$5007,B2509,$A$8:$A$5007,"مصروف",$I$8:$I$5007,"&lt;&gt;مرفوض",$K$8:$K$5007,"&lt;&gt;نعم")&amp;" مصروف غير مسوى",IF(L2509="تمت التسوية",IF(P2509=0,"✔ متوازنة وتمت التسوية","✔ تمت التسوية – متبقي "&amp;TEXT(P2509,"#,##0")),IF(P2509&gt;0,"متبقي "&amp;TEXT(P2509,"#,##0"),"✔ متوازنة"))))),IF(R2509=0,"⚠ أضف سطر عهدة أولًا",IF(OR(C2509="",N(G2509)=0),"⚠ أكمل التاريخ والقيمة",IF(S2509="","⚠ التاريخ خارج السنة المالية",IF(H2509="","⚠ اختر بند الموازنة",IF(I2509="مرفوض","✖ مرفوض من المدير",IF(I2509&lt;&gt;"موافق","⏳ بانتظار موافقة المدير",IF(K2509&lt;&gt;"نعم","⚠ غير مسوى مع الحسابات","✔ معتمد ومسوى")))))))))</f>
        <v/>
      </c>
      <c r="R2509">
        <f>N(R2508)+IF(A2509="عهدة",1,0)</f>
        <v/>
      </c>
      <c r="S2509">
        <f>IF(C2509="","",IF(AND(C2509&gt;=DATE(2026,9,1),C2509&lt;=DATE(2027,8,31)),(YEAR(C2509)-2026)*12+MONTH(C2509)-8,""))</f>
        <v/>
      </c>
      <c r="T2509">
        <f>IF(AND(A2509="مصروف",R2509&gt;0,I2509="موافق",S2509&lt;&gt;"",H2509&lt;&gt;""),N(G2509),0)</f>
        <v/>
      </c>
    </row>
    <row r="2510">
      <c r="A2510" s="19" t="n"/>
      <c r="B2510" s="20">
        <f>IF(A2510="","",IF(R2510=0,"⚠ أضف سطر عهدة أولًا","BDR-"&amp;TEXT(R2510,"000")))</f>
        <v/>
      </c>
      <c r="C2510" s="21" t="n"/>
      <c r="D2510" s="20">
        <f>IF(C2510="","",IF(S2510="","خارج السنة المالية",INDEX(القوائم!$D$2:$D$13,S2510)))</f>
        <v/>
      </c>
      <c r="E2510" s="22" t="n"/>
      <c r="F2510" s="23" t="n"/>
      <c r="G2510" s="23" t="n"/>
      <c r="H2510" s="22" t="n"/>
      <c r="I2510" s="19" t="n"/>
      <c r="J2510" s="21" t="n"/>
      <c r="K2510" s="19" t="n"/>
      <c r="L2510" s="19" t="n"/>
      <c r="M2510" s="21" t="n"/>
      <c r="N2510" s="22" t="n"/>
      <c r="O2510" s="24">
        <f>IF(A2510&lt;&gt;"عهدة","",SUMIFS($G$8:$G$5007,$B$8:$B$5007,B2510,$A$8:$A$5007,"مصروف",$I$8:$I$5007,"&lt;&gt;مرفوض"))</f>
        <v/>
      </c>
      <c r="P2510" s="25">
        <f>IF(A2510&lt;&gt;"عهدة","",N(F2510)-O2510)</f>
        <v/>
      </c>
      <c r="Q2510" s="26">
        <f>IF(A2510="","",IF(A2510="عهدة",IF(N(F2510)=0,"⚠ أدخل قيمة العهدة",IF(P2510&lt;0,"⛔ عجز / زيادة مصروفات "&amp;TEXT(-P2510,"#,##0"),IF(COUNTIFS($B$8:$B$5007,B2510,$A$8:$A$5007,"مصروف",$I$8:$I$5007,"&lt;&gt;مرفوض",$K$8:$K$5007,"&lt;&gt;نعم")&gt;0,"⚠ "&amp;COUNTIFS($B$8:$B$5007,B2510,$A$8:$A$5007,"مصروف",$I$8:$I$5007,"&lt;&gt;مرفوض",$K$8:$K$5007,"&lt;&gt;نعم")&amp;" مصروف غير مسوى",IF(L2510="تمت التسوية",IF(P2510=0,"✔ متوازنة وتمت التسوية","✔ تمت التسوية – متبقي "&amp;TEXT(P2510,"#,##0")),IF(P2510&gt;0,"متبقي "&amp;TEXT(P2510,"#,##0"),"✔ متوازنة"))))),IF(R2510=0,"⚠ أضف سطر عهدة أولًا",IF(OR(C2510="",N(G2510)=0),"⚠ أكمل التاريخ والقيمة",IF(S2510="","⚠ التاريخ خارج السنة المالية",IF(H2510="","⚠ اختر بند الموازنة",IF(I2510="مرفوض","✖ مرفوض من المدير",IF(I2510&lt;&gt;"موافق","⏳ بانتظار موافقة المدير",IF(K2510&lt;&gt;"نعم","⚠ غير مسوى مع الحسابات","✔ معتمد ومسوى")))))))))</f>
        <v/>
      </c>
      <c r="R2510">
        <f>N(R2509)+IF(A2510="عهدة",1,0)</f>
        <v/>
      </c>
      <c r="S2510">
        <f>IF(C2510="","",IF(AND(C2510&gt;=DATE(2026,9,1),C2510&lt;=DATE(2027,8,31)),(YEAR(C2510)-2026)*12+MONTH(C2510)-8,""))</f>
        <v/>
      </c>
      <c r="T2510">
        <f>IF(AND(A2510="مصروف",R2510&gt;0,I2510="موافق",S2510&lt;&gt;"",H2510&lt;&gt;""),N(G2510),0)</f>
        <v/>
      </c>
    </row>
    <row r="2511">
      <c r="A2511" s="19" t="n"/>
      <c r="B2511" s="20">
        <f>IF(A2511="","",IF(R2511=0,"⚠ أضف سطر عهدة أولًا","BDR-"&amp;TEXT(R2511,"000")))</f>
        <v/>
      </c>
      <c r="C2511" s="21" t="n"/>
      <c r="D2511" s="20">
        <f>IF(C2511="","",IF(S2511="","خارج السنة المالية",INDEX(القوائم!$D$2:$D$13,S2511)))</f>
        <v/>
      </c>
      <c r="E2511" s="22" t="n"/>
      <c r="F2511" s="23" t="n"/>
      <c r="G2511" s="23" t="n"/>
      <c r="H2511" s="22" t="n"/>
      <c r="I2511" s="19" t="n"/>
      <c r="J2511" s="21" t="n"/>
      <c r="K2511" s="19" t="n"/>
      <c r="L2511" s="19" t="n"/>
      <c r="M2511" s="21" t="n"/>
      <c r="N2511" s="22" t="n"/>
      <c r="O2511" s="24">
        <f>IF(A2511&lt;&gt;"عهدة","",SUMIFS($G$8:$G$5007,$B$8:$B$5007,B2511,$A$8:$A$5007,"مصروف",$I$8:$I$5007,"&lt;&gt;مرفوض"))</f>
        <v/>
      </c>
      <c r="P2511" s="25">
        <f>IF(A2511&lt;&gt;"عهدة","",N(F2511)-O2511)</f>
        <v/>
      </c>
      <c r="Q2511" s="26">
        <f>IF(A2511="","",IF(A2511="عهدة",IF(N(F2511)=0,"⚠ أدخل قيمة العهدة",IF(P2511&lt;0,"⛔ عجز / زيادة مصروفات "&amp;TEXT(-P2511,"#,##0"),IF(COUNTIFS($B$8:$B$5007,B2511,$A$8:$A$5007,"مصروف",$I$8:$I$5007,"&lt;&gt;مرفوض",$K$8:$K$5007,"&lt;&gt;نعم")&gt;0,"⚠ "&amp;COUNTIFS($B$8:$B$5007,B2511,$A$8:$A$5007,"مصروف",$I$8:$I$5007,"&lt;&gt;مرفوض",$K$8:$K$5007,"&lt;&gt;نعم")&amp;" مصروف غير مسوى",IF(L2511="تمت التسوية",IF(P2511=0,"✔ متوازنة وتمت التسوية","✔ تمت التسوية – متبقي "&amp;TEXT(P2511,"#,##0")),IF(P2511&gt;0,"متبقي "&amp;TEXT(P2511,"#,##0"),"✔ متوازنة"))))),IF(R2511=0,"⚠ أضف سطر عهدة أولًا",IF(OR(C2511="",N(G2511)=0),"⚠ أكمل التاريخ والقيمة",IF(S2511="","⚠ التاريخ خارج السنة المالية",IF(H2511="","⚠ اختر بند الموازنة",IF(I2511="مرفوض","✖ مرفوض من المدير",IF(I2511&lt;&gt;"موافق","⏳ بانتظار موافقة المدير",IF(K2511&lt;&gt;"نعم","⚠ غير مسوى مع الحسابات","✔ معتمد ومسوى")))))))))</f>
        <v/>
      </c>
      <c r="R2511">
        <f>N(R2510)+IF(A2511="عهدة",1,0)</f>
        <v/>
      </c>
      <c r="S2511">
        <f>IF(C2511="","",IF(AND(C2511&gt;=DATE(2026,9,1),C2511&lt;=DATE(2027,8,31)),(YEAR(C2511)-2026)*12+MONTH(C2511)-8,""))</f>
        <v/>
      </c>
      <c r="T2511">
        <f>IF(AND(A2511="مصروف",R2511&gt;0,I2511="موافق",S2511&lt;&gt;"",H2511&lt;&gt;""),N(G2511),0)</f>
        <v/>
      </c>
    </row>
    <row r="2512">
      <c r="A2512" s="19" t="n"/>
      <c r="B2512" s="20">
        <f>IF(A2512="","",IF(R2512=0,"⚠ أضف سطر عهدة أولًا","BDR-"&amp;TEXT(R2512,"000")))</f>
        <v/>
      </c>
      <c r="C2512" s="21" t="n"/>
      <c r="D2512" s="20">
        <f>IF(C2512="","",IF(S2512="","خارج السنة المالية",INDEX(القوائم!$D$2:$D$13,S2512)))</f>
        <v/>
      </c>
      <c r="E2512" s="22" t="n"/>
      <c r="F2512" s="23" t="n"/>
      <c r="G2512" s="23" t="n"/>
      <c r="H2512" s="22" t="n"/>
      <c r="I2512" s="19" t="n"/>
      <c r="J2512" s="21" t="n"/>
      <c r="K2512" s="19" t="n"/>
      <c r="L2512" s="19" t="n"/>
      <c r="M2512" s="21" t="n"/>
      <c r="N2512" s="22" t="n"/>
      <c r="O2512" s="24">
        <f>IF(A2512&lt;&gt;"عهدة","",SUMIFS($G$8:$G$5007,$B$8:$B$5007,B2512,$A$8:$A$5007,"مصروف",$I$8:$I$5007,"&lt;&gt;مرفوض"))</f>
        <v/>
      </c>
      <c r="P2512" s="25">
        <f>IF(A2512&lt;&gt;"عهدة","",N(F2512)-O2512)</f>
        <v/>
      </c>
      <c r="Q2512" s="26">
        <f>IF(A2512="","",IF(A2512="عهدة",IF(N(F2512)=0,"⚠ أدخل قيمة العهدة",IF(P2512&lt;0,"⛔ عجز / زيادة مصروفات "&amp;TEXT(-P2512,"#,##0"),IF(COUNTIFS($B$8:$B$5007,B2512,$A$8:$A$5007,"مصروف",$I$8:$I$5007,"&lt;&gt;مرفوض",$K$8:$K$5007,"&lt;&gt;نعم")&gt;0,"⚠ "&amp;COUNTIFS($B$8:$B$5007,B2512,$A$8:$A$5007,"مصروف",$I$8:$I$5007,"&lt;&gt;مرفوض",$K$8:$K$5007,"&lt;&gt;نعم")&amp;" مصروف غير مسوى",IF(L2512="تمت التسوية",IF(P2512=0,"✔ متوازنة وتمت التسوية","✔ تمت التسوية – متبقي "&amp;TEXT(P2512,"#,##0")),IF(P2512&gt;0,"متبقي "&amp;TEXT(P2512,"#,##0"),"✔ متوازنة"))))),IF(R2512=0,"⚠ أضف سطر عهدة أولًا",IF(OR(C2512="",N(G2512)=0),"⚠ أكمل التاريخ والقيمة",IF(S2512="","⚠ التاريخ خارج السنة المالية",IF(H2512="","⚠ اختر بند الموازنة",IF(I2512="مرفوض","✖ مرفوض من المدير",IF(I2512&lt;&gt;"موافق","⏳ بانتظار موافقة المدير",IF(K2512&lt;&gt;"نعم","⚠ غير مسوى مع الحسابات","✔ معتمد ومسوى")))))))))</f>
        <v/>
      </c>
      <c r="R2512">
        <f>N(R2511)+IF(A2512="عهدة",1,0)</f>
        <v/>
      </c>
      <c r="S2512">
        <f>IF(C2512="","",IF(AND(C2512&gt;=DATE(2026,9,1),C2512&lt;=DATE(2027,8,31)),(YEAR(C2512)-2026)*12+MONTH(C2512)-8,""))</f>
        <v/>
      </c>
      <c r="T2512">
        <f>IF(AND(A2512="مصروف",R2512&gt;0,I2512="موافق",S2512&lt;&gt;"",H2512&lt;&gt;""),N(G2512),0)</f>
        <v/>
      </c>
    </row>
    <row r="2513">
      <c r="A2513" s="19" t="n"/>
      <c r="B2513" s="20">
        <f>IF(A2513="","",IF(R2513=0,"⚠ أضف سطر عهدة أولًا","BDR-"&amp;TEXT(R2513,"000")))</f>
        <v/>
      </c>
      <c r="C2513" s="21" t="n"/>
      <c r="D2513" s="20">
        <f>IF(C2513="","",IF(S2513="","خارج السنة المالية",INDEX(القوائم!$D$2:$D$13,S2513)))</f>
        <v/>
      </c>
      <c r="E2513" s="22" t="n"/>
      <c r="F2513" s="23" t="n"/>
      <c r="G2513" s="23" t="n"/>
      <c r="H2513" s="22" t="n"/>
      <c r="I2513" s="19" t="n"/>
      <c r="J2513" s="21" t="n"/>
      <c r="K2513" s="19" t="n"/>
      <c r="L2513" s="19" t="n"/>
      <c r="M2513" s="21" t="n"/>
      <c r="N2513" s="22" t="n"/>
      <c r="O2513" s="24">
        <f>IF(A2513&lt;&gt;"عهدة","",SUMIFS($G$8:$G$5007,$B$8:$B$5007,B2513,$A$8:$A$5007,"مصروف",$I$8:$I$5007,"&lt;&gt;مرفوض"))</f>
        <v/>
      </c>
      <c r="P2513" s="25">
        <f>IF(A2513&lt;&gt;"عهدة","",N(F2513)-O2513)</f>
        <v/>
      </c>
      <c r="Q2513" s="26">
        <f>IF(A2513="","",IF(A2513="عهدة",IF(N(F2513)=0,"⚠ أدخل قيمة العهدة",IF(P2513&lt;0,"⛔ عجز / زيادة مصروفات "&amp;TEXT(-P2513,"#,##0"),IF(COUNTIFS($B$8:$B$5007,B2513,$A$8:$A$5007,"مصروف",$I$8:$I$5007,"&lt;&gt;مرفوض",$K$8:$K$5007,"&lt;&gt;نعم")&gt;0,"⚠ "&amp;COUNTIFS($B$8:$B$5007,B2513,$A$8:$A$5007,"مصروف",$I$8:$I$5007,"&lt;&gt;مرفوض",$K$8:$K$5007,"&lt;&gt;نعم")&amp;" مصروف غير مسوى",IF(L2513="تمت التسوية",IF(P2513=0,"✔ متوازنة وتمت التسوية","✔ تمت التسوية – متبقي "&amp;TEXT(P2513,"#,##0")),IF(P2513&gt;0,"متبقي "&amp;TEXT(P2513,"#,##0"),"✔ متوازنة"))))),IF(R2513=0,"⚠ أضف سطر عهدة أولًا",IF(OR(C2513="",N(G2513)=0),"⚠ أكمل التاريخ والقيمة",IF(S2513="","⚠ التاريخ خارج السنة المالية",IF(H2513="","⚠ اختر بند الموازنة",IF(I2513="مرفوض","✖ مرفوض من المدير",IF(I2513&lt;&gt;"موافق","⏳ بانتظار موافقة المدير",IF(K2513&lt;&gt;"نعم","⚠ غير مسوى مع الحسابات","✔ معتمد ومسوى")))))))))</f>
        <v/>
      </c>
      <c r="R2513">
        <f>N(R2512)+IF(A2513="عهدة",1,0)</f>
        <v/>
      </c>
      <c r="S2513">
        <f>IF(C2513="","",IF(AND(C2513&gt;=DATE(2026,9,1),C2513&lt;=DATE(2027,8,31)),(YEAR(C2513)-2026)*12+MONTH(C2513)-8,""))</f>
        <v/>
      </c>
      <c r="T2513">
        <f>IF(AND(A2513="مصروف",R2513&gt;0,I2513="موافق",S2513&lt;&gt;"",H2513&lt;&gt;""),N(G2513),0)</f>
        <v/>
      </c>
    </row>
    <row r="2514">
      <c r="A2514" s="19" t="n"/>
      <c r="B2514" s="20">
        <f>IF(A2514="","",IF(R2514=0,"⚠ أضف سطر عهدة أولًا","BDR-"&amp;TEXT(R2514,"000")))</f>
        <v/>
      </c>
      <c r="C2514" s="21" t="n"/>
      <c r="D2514" s="20">
        <f>IF(C2514="","",IF(S2514="","خارج السنة المالية",INDEX(القوائم!$D$2:$D$13,S2514)))</f>
        <v/>
      </c>
      <c r="E2514" s="22" t="n"/>
      <c r="F2514" s="23" t="n"/>
      <c r="G2514" s="23" t="n"/>
      <c r="H2514" s="22" t="n"/>
      <c r="I2514" s="19" t="n"/>
      <c r="J2514" s="21" t="n"/>
      <c r="K2514" s="19" t="n"/>
      <c r="L2514" s="19" t="n"/>
      <c r="M2514" s="21" t="n"/>
      <c r="N2514" s="22" t="n"/>
      <c r="O2514" s="24">
        <f>IF(A2514&lt;&gt;"عهدة","",SUMIFS($G$8:$G$5007,$B$8:$B$5007,B2514,$A$8:$A$5007,"مصروف",$I$8:$I$5007,"&lt;&gt;مرفوض"))</f>
        <v/>
      </c>
      <c r="P2514" s="25">
        <f>IF(A2514&lt;&gt;"عهدة","",N(F2514)-O2514)</f>
        <v/>
      </c>
      <c r="Q2514" s="26">
        <f>IF(A2514="","",IF(A2514="عهدة",IF(N(F2514)=0,"⚠ أدخل قيمة العهدة",IF(P2514&lt;0,"⛔ عجز / زيادة مصروفات "&amp;TEXT(-P2514,"#,##0"),IF(COUNTIFS($B$8:$B$5007,B2514,$A$8:$A$5007,"مصروف",$I$8:$I$5007,"&lt;&gt;مرفوض",$K$8:$K$5007,"&lt;&gt;نعم")&gt;0,"⚠ "&amp;COUNTIFS($B$8:$B$5007,B2514,$A$8:$A$5007,"مصروف",$I$8:$I$5007,"&lt;&gt;مرفوض",$K$8:$K$5007,"&lt;&gt;نعم")&amp;" مصروف غير مسوى",IF(L2514="تمت التسوية",IF(P2514=0,"✔ متوازنة وتمت التسوية","✔ تمت التسوية – متبقي "&amp;TEXT(P2514,"#,##0")),IF(P2514&gt;0,"متبقي "&amp;TEXT(P2514,"#,##0"),"✔ متوازنة"))))),IF(R2514=0,"⚠ أضف سطر عهدة أولًا",IF(OR(C2514="",N(G2514)=0),"⚠ أكمل التاريخ والقيمة",IF(S2514="","⚠ التاريخ خارج السنة المالية",IF(H2514="","⚠ اختر بند الموازنة",IF(I2514="مرفوض","✖ مرفوض من المدير",IF(I2514&lt;&gt;"موافق","⏳ بانتظار موافقة المدير",IF(K2514&lt;&gt;"نعم","⚠ غير مسوى مع الحسابات","✔ معتمد ومسوى")))))))))</f>
        <v/>
      </c>
      <c r="R2514">
        <f>N(R2513)+IF(A2514="عهدة",1,0)</f>
        <v/>
      </c>
      <c r="S2514">
        <f>IF(C2514="","",IF(AND(C2514&gt;=DATE(2026,9,1),C2514&lt;=DATE(2027,8,31)),(YEAR(C2514)-2026)*12+MONTH(C2514)-8,""))</f>
        <v/>
      </c>
      <c r="T2514">
        <f>IF(AND(A2514="مصروف",R2514&gt;0,I2514="موافق",S2514&lt;&gt;"",H2514&lt;&gt;""),N(G2514),0)</f>
        <v/>
      </c>
    </row>
    <row r="2515">
      <c r="A2515" s="19" t="n"/>
      <c r="B2515" s="20">
        <f>IF(A2515="","",IF(R2515=0,"⚠ أضف سطر عهدة أولًا","BDR-"&amp;TEXT(R2515,"000")))</f>
        <v/>
      </c>
      <c r="C2515" s="21" t="n"/>
      <c r="D2515" s="20">
        <f>IF(C2515="","",IF(S2515="","خارج السنة المالية",INDEX(القوائم!$D$2:$D$13,S2515)))</f>
        <v/>
      </c>
      <c r="E2515" s="22" t="n"/>
      <c r="F2515" s="23" t="n"/>
      <c r="G2515" s="23" t="n"/>
      <c r="H2515" s="22" t="n"/>
      <c r="I2515" s="19" t="n"/>
      <c r="J2515" s="21" t="n"/>
      <c r="K2515" s="19" t="n"/>
      <c r="L2515" s="19" t="n"/>
      <c r="M2515" s="21" t="n"/>
      <c r="N2515" s="22" t="n"/>
      <c r="O2515" s="24">
        <f>IF(A2515&lt;&gt;"عهدة","",SUMIFS($G$8:$G$5007,$B$8:$B$5007,B2515,$A$8:$A$5007,"مصروف",$I$8:$I$5007,"&lt;&gt;مرفوض"))</f>
        <v/>
      </c>
      <c r="P2515" s="25">
        <f>IF(A2515&lt;&gt;"عهدة","",N(F2515)-O2515)</f>
        <v/>
      </c>
      <c r="Q2515" s="26">
        <f>IF(A2515="","",IF(A2515="عهدة",IF(N(F2515)=0,"⚠ أدخل قيمة العهدة",IF(P2515&lt;0,"⛔ عجز / زيادة مصروفات "&amp;TEXT(-P2515,"#,##0"),IF(COUNTIFS($B$8:$B$5007,B2515,$A$8:$A$5007,"مصروف",$I$8:$I$5007,"&lt;&gt;مرفوض",$K$8:$K$5007,"&lt;&gt;نعم")&gt;0,"⚠ "&amp;COUNTIFS($B$8:$B$5007,B2515,$A$8:$A$5007,"مصروف",$I$8:$I$5007,"&lt;&gt;مرفوض",$K$8:$K$5007,"&lt;&gt;نعم")&amp;" مصروف غير مسوى",IF(L2515="تمت التسوية",IF(P2515=0,"✔ متوازنة وتمت التسوية","✔ تمت التسوية – متبقي "&amp;TEXT(P2515,"#,##0")),IF(P2515&gt;0,"متبقي "&amp;TEXT(P2515,"#,##0"),"✔ متوازنة"))))),IF(R2515=0,"⚠ أضف سطر عهدة أولًا",IF(OR(C2515="",N(G2515)=0),"⚠ أكمل التاريخ والقيمة",IF(S2515="","⚠ التاريخ خارج السنة المالية",IF(H2515="","⚠ اختر بند الموازنة",IF(I2515="مرفوض","✖ مرفوض من المدير",IF(I2515&lt;&gt;"موافق","⏳ بانتظار موافقة المدير",IF(K2515&lt;&gt;"نعم","⚠ غير مسوى مع الحسابات","✔ معتمد ومسوى")))))))))</f>
        <v/>
      </c>
      <c r="R2515">
        <f>N(R2514)+IF(A2515="عهدة",1,0)</f>
        <v/>
      </c>
      <c r="S2515">
        <f>IF(C2515="","",IF(AND(C2515&gt;=DATE(2026,9,1),C2515&lt;=DATE(2027,8,31)),(YEAR(C2515)-2026)*12+MONTH(C2515)-8,""))</f>
        <v/>
      </c>
      <c r="T2515">
        <f>IF(AND(A2515="مصروف",R2515&gt;0,I2515="موافق",S2515&lt;&gt;"",H2515&lt;&gt;""),N(G2515),0)</f>
        <v/>
      </c>
    </row>
    <row r="2516">
      <c r="A2516" s="19" t="n"/>
      <c r="B2516" s="20">
        <f>IF(A2516="","",IF(R2516=0,"⚠ أضف سطر عهدة أولًا","BDR-"&amp;TEXT(R2516,"000")))</f>
        <v/>
      </c>
      <c r="C2516" s="21" t="n"/>
      <c r="D2516" s="20">
        <f>IF(C2516="","",IF(S2516="","خارج السنة المالية",INDEX(القوائم!$D$2:$D$13,S2516)))</f>
        <v/>
      </c>
      <c r="E2516" s="22" t="n"/>
      <c r="F2516" s="23" t="n"/>
      <c r="G2516" s="23" t="n"/>
      <c r="H2516" s="22" t="n"/>
      <c r="I2516" s="19" t="n"/>
      <c r="J2516" s="21" t="n"/>
      <c r="K2516" s="19" t="n"/>
      <c r="L2516" s="19" t="n"/>
      <c r="M2516" s="21" t="n"/>
      <c r="N2516" s="22" t="n"/>
      <c r="O2516" s="24">
        <f>IF(A2516&lt;&gt;"عهدة","",SUMIFS($G$8:$G$5007,$B$8:$B$5007,B2516,$A$8:$A$5007,"مصروف",$I$8:$I$5007,"&lt;&gt;مرفوض"))</f>
        <v/>
      </c>
      <c r="P2516" s="25">
        <f>IF(A2516&lt;&gt;"عهدة","",N(F2516)-O2516)</f>
        <v/>
      </c>
      <c r="Q2516" s="26">
        <f>IF(A2516="","",IF(A2516="عهدة",IF(N(F2516)=0,"⚠ أدخل قيمة العهدة",IF(P2516&lt;0,"⛔ عجز / زيادة مصروفات "&amp;TEXT(-P2516,"#,##0"),IF(COUNTIFS($B$8:$B$5007,B2516,$A$8:$A$5007,"مصروف",$I$8:$I$5007,"&lt;&gt;مرفوض",$K$8:$K$5007,"&lt;&gt;نعم")&gt;0,"⚠ "&amp;COUNTIFS($B$8:$B$5007,B2516,$A$8:$A$5007,"مصروف",$I$8:$I$5007,"&lt;&gt;مرفوض",$K$8:$K$5007,"&lt;&gt;نعم")&amp;" مصروف غير مسوى",IF(L2516="تمت التسوية",IF(P2516=0,"✔ متوازنة وتمت التسوية","✔ تمت التسوية – متبقي "&amp;TEXT(P2516,"#,##0")),IF(P2516&gt;0,"متبقي "&amp;TEXT(P2516,"#,##0"),"✔ متوازنة"))))),IF(R2516=0,"⚠ أضف سطر عهدة أولًا",IF(OR(C2516="",N(G2516)=0),"⚠ أكمل التاريخ والقيمة",IF(S2516="","⚠ التاريخ خارج السنة المالية",IF(H2516="","⚠ اختر بند الموازنة",IF(I2516="مرفوض","✖ مرفوض من المدير",IF(I2516&lt;&gt;"موافق","⏳ بانتظار موافقة المدير",IF(K2516&lt;&gt;"نعم","⚠ غير مسوى مع الحسابات","✔ معتمد ومسوى")))))))))</f>
        <v/>
      </c>
      <c r="R2516">
        <f>N(R2515)+IF(A2516="عهدة",1,0)</f>
        <v/>
      </c>
      <c r="S2516">
        <f>IF(C2516="","",IF(AND(C2516&gt;=DATE(2026,9,1),C2516&lt;=DATE(2027,8,31)),(YEAR(C2516)-2026)*12+MONTH(C2516)-8,""))</f>
        <v/>
      </c>
      <c r="T2516">
        <f>IF(AND(A2516="مصروف",R2516&gt;0,I2516="موافق",S2516&lt;&gt;"",H2516&lt;&gt;""),N(G2516),0)</f>
        <v/>
      </c>
    </row>
    <row r="2517">
      <c r="A2517" s="19" t="n"/>
      <c r="B2517" s="20">
        <f>IF(A2517="","",IF(R2517=0,"⚠ أضف سطر عهدة أولًا","BDR-"&amp;TEXT(R2517,"000")))</f>
        <v/>
      </c>
      <c r="C2517" s="21" t="n"/>
      <c r="D2517" s="20">
        <f>IF(C2517="","",IF(S2517="","خارج السنة المالية",INDEX(القوائم!$D$2:$D$13,S2517)))</f>
        <v/>
      </c>
      <c r="E2517" s="22" t="n"/>
      <c r="F2517" s="23" t="n"/>
      <c r="G2517" s="23" t="n"/>
      <c r="H2517" s="22" t="n"/>
      <c r="I2517" s="19" t="n"/>
      <c r="J2517" s="21" t="n"/>
      <c r="K2517" s="19" t="n"/>
      <c r="L2517" s="19" t="n"/>
      <c r="M2517" s="21" t="n"/>
      <c r="N2517" s="22" t="n"/>
      <c r="O2517" s="24">
        <f>IF(A2517&lt;&gt;"عهدة","",SUMIFS($G$8:$G$5007,$B$8:$B$5007,B2517,$A$8:$A$5007,"مصروف",$I$8:$I$5007,"&lt;&gt;مرفوض"))</f>
        <v/>
      </c>
      <c r="P2517" s="25">
        <f>IF(A2517&lt;&gt;"عهدة","",N(F2517)-O2517)</f>
        <v/>
      </c>
      <c r="Q2517" s="26">
        <f>IF(A2517="","",IF(A2517="عهدة",IF(N(F2517)=0,"⚠ أدخل قيمة العهدة",IF(P2517&lt;0,"⛔ عجز / زيادة مصروفات "&amp;TEXT(-P2517,"#,##0"),IF(COUNTIFS($B$8:$B$5007,B2517,$A$8:$A$5007,"مصروف",$I$8:$I$5007,"&lt;&gt;مرفوض",$K$8:$K$5007,"&lt;&gt;نعم")&gt;0,"⚠ "&amp;COUNTIFS($B$8:$B$5007,B2517,$A$8:$A$5007,"مصروف",$I$8:$I$5007,"&lt;&gt;مرفوض",$K$8:$K$5007,"&lt;&gt;نعم")&amp;" مصروف غير مسوى",IF(L2517="تمت التسوية",IF(P2517=0,"✔ متوازنة وتمت التسوية","✔ تمت التسوية – متبقي "&amp;TEXT(P2517,"#,##0")),IF(P2517&gt;0,"متبقي "&amp;TEXT(P2517,"#,##0"),"✔ متوازنة"))))),IF(R2517=0,"⚠ أضف سطر عهدة أولًا",IF(OR(C2517="",N(G2517)=0),"⚠ أكمل التاريخ والقيمة",IF(S2517="","⚠ التاريخ خارج السنة المالية",IF(H2517="","⚠ اختر بند الموازنة",IF(I2517="مرفوض","✖ مرفوض من المدير",IF(I2517&lt;&gt;"موافق","⏳ بانتظار موافقة المدير",IF(K2517&lt;&gt;"نعم","⚠ غير مسوى مع الحسابات","✔ معتمد ومسوى")))))))))</f>
        <v/>
      </c>
      <c r="R2517">
        <f>N(R2516)+IF(A2517="عهدة",1,0)</f>
        <v/>
      </c>
      <c r="S2517">
        <f>IF(C2517="","",IF(AND(C2517&gt;=DATE(2026,9,1),C2517&lt;=DATE(2027,8,31)),(YEAR(C2517)-2026)*12+MONTH(C2517)-8,""))</f>
        <v/>
      </c>
      <c r="T2517">
        <f>IF(AND(A2517="مصروف",R2517&gt;0,I2517="موافق",S2517&lt;&gt;"",H2517&lt;&gt;""),N(G2517),0)</f>
        <v/>
      </c>
    </row>
    <row r="2518">
      <c r="A2518" s="19" t="n"/>
      <c r="B2518" s="20">
        <f>IF(A2518="","",IF(R2518=0,"⚠ أضف سطر عهدة أولًا","BDR-"&amp;TEXT(R2518,"000")))</f>
        <v/>
      </c>
      <c r="C2518" s="21" t="n"/>
      <c r="D2518" s="20">
        <f>IF(C2518="","",IF(S2518="","خارج السنة المالية",INDEX(القوائم!$D$2:$D$13,S2518)))</f>
        <v/>
      </c>
      <c r="E2518" s="22" t="n"/>
      <c r="F2518" s="23" t="n"/>
      <c r="G2518" s="23" t="n"/>
      <c r="H2518" s="22" t="n"/>
      <c r="I2518" s="19" t="n"/>
      <c r="J2518" s="21" t="n"/>
      <c r="K2518" s="19" t="n"/>
      <c r="L2518" s="19" t="n"/>
      <c r="M2518" s="21" t="n"/>
      <c r="N2518" s="22" t="n"/>
      <c r="O2518" s="24">
        <f>IF(A2518&lt;&gt;"عهدة","",SUMIFS($G$8:$G$5007,$B$8:$B$5007,B2518,$A$8:$A$5007,"مصروف",$I$8:$I$5007,"&lt;&gt;مرفوض"))</f>
        <v/>
      </c>
      <c r="P2518" s="25">
        <f>IF(A2518&lt;&gt;"عهدة","",N(F2518)-O2518)</f>
        <v/>
      </c>
      <c r="Q2518" s="26">
        <f>IF(A2518="","",IF(A2518="عهدة",IF(N(F2518)=0,"⚠ أدخل قيمة العهدة",IF(P2518&lt;0,"⛔ عجز / زيادة مصروفات "&amp;TEXT(-P2518,"#,##0"),IF(COUNTIFS($B$8:$B$5007,B2518,$A$8:$A$5007,"مصروف",$I$8:$I$5007,"&lt;&gt;مرفوض",$K$8:$K$5007,"&lt;&gt;نعم")&gt;0,"⚠ "&amp;COUNTIFS($B$8:$B$5007,B2518,$A$8:$A$5007,"مصروف",$I$8:$I$5007,"&lt;&gt;مرفوض",$K$8:$K$5007,"&lt;&gt;نعم")&amp;" مصروف غير مسوى",IF(L2518="تمت التسوية",IF(P2518=0,"✔ متوازنة وتمت التسوية","✔ تمت التسوية – متبقي "&amp;TEXT(P2518,"#,##0")),IF(P2518&gt;0,"متبقي "&amp;TEXT(P2518,"#,##0"),"✔ متوازنة"))))),IF(R2518=0,"⚠ أضف سطر عهدة أولًا",IF(OR(C2518="",N(G2518)=0),"⚠ أكمل التاريخ والقيمة",IF(S2518="","⚠ التاريخ خارج السنة المالية",IF(H2518="","⚠ اختر بند الموازنة",IF(I2518="مرفوض","✖ مرفوض من المدير",IF(I2518&lt;&gt;"موافق","⏳ بانتظار موافقة المدير",IF(K2518&lt;&gt;"نعم","⚠ غير مسوى مع الحسابات","✔ معتمد ومسوى")))))))))</f>
        <v/>
      </c>
      <c r="R2518">
        <f>N(R2517)+IF(A2518="عهدة",1,0)</f>
        <v/>
      </c>
      <c r="S2518">
        <f>IF(C2518="","",IF(AND(C2518&gt;=DATE(2026,9,1),C2518&lt;=DATE(2027,8,31)),(YEAR(C2518)-2026)*12+MONTH(C2518)-8,""))</f>
        <v/>
      </c>
      <c r="T2518">
        <f>IF(AND(A2518="مصروف",R2518&gt;0,I2518="موافق",S2518&lt;&gt;"",H2518&lt;&gt;""),N(G2518),0)</f>
        <v/>
      </c>
    </row>
    <row r="2519">
      <c r="A2519" s="19" t="n"/>
      <c r="B2519" s="20">
        <f>IF(A2519="","",IF(R2519=0,"⚠ أضف سطر عهدة أولًا","BDR-"&amp;TEXT(R2519,"000")))</f>
        <v/>
      </c>
      <c r="C2519" s="21" t="n"/>
      <c r="D2519" s="20">
        <f>IF(C2519="","",IF(S2519="","خارج السنة المالية",INDEX(القوائم!$D$2:$D$13,S2519)))</f>
        <v/>
      </c>
      <c r="E2519" s="22" t="n"/>
      <c r="F2519" s="23" t="n"/>
      <c r="G2519" s="23" t="n"/>
      <c r="H2519" s="22" t="n"/>
      <c r="I2519" s="19" t="n"/>
      <c r="J2519" s="21" t="n"/>
      <c r="K2519" s="19" t="n"/>
      <c r="L2519" s="19" t="n"/>
      <c r="M2519" s="21" t="n"/>
      <c r="N2519" s="22" t="n"/>
      <c r="O2519" s="24">
        <f>IF(A2519&lt;&gt;"عهدة","",SUMIFS($G$8:$G$5007,$B$8:$B$5007,B2519,$A$8:$A$5007,"مصروف",$I$8:$I$5007,"&lt;&gt;مرفوض"))</f>
        <v/>
      </c>
      <c r="P2519" s="25">
        <f>IF(A2519&lt;&gt;"عهدة","",N(F2519)-O2519)</f>
        <v/>
      </c>
      <c r="Q2519" s="26">
        <f>IF(A2519="","",IF(A2519="عهدة",IF(N(F2519)=0,"⚠ أدخل قيمة العهدة",IF(P2519&lt;0,"⛔ عجز / زيادة مصروفات "&amp;TEXT(-P2519,"#,##0"),IF(COUNTIFS($B$8:$B$5007,B2519,$A$8:$A$5007,"مصروف",$I$8:$I$5007,"&lt;&gt;مرفوض",$K$8:$K$5007,"&lt;&gt;نعم")&gt;0,"⚠ "&amp;COUNTIFS($B$8:$B$5007,B2519,$A$8:$A$5007,"مصروف",$I$8:$I$5007,"&lt;&gt;مرفوض",$K$8:$K$5007,"&lt;&gt;نعم")&amp;" مصروف غير مسوى",IF(L2519="تمت التسوية",IF(P2519=0,"✔ متوازنة وتمت التسوية","✔ تمت التسوية – متبقي "&amp;TEXT(P2519,"#,##0")),IF(P2519&gt;0,"متبقي "&amp;TEXT(P2519,"#,##0"),"✔ متوازنة"))))),IF(R2519=0,"⚠ أضف سطر عهدة أولًا",IF(OR(C2519="",N(G2519)=0),"⚠ أكمل التاريخ والقيمة",IF(S2519="","⚠ التاريخ خارج السنة المالية",IF(H2519="","⚠ اختر بند الموازنة",IF(I2519="مرفوض","✖ مرفوض من المدير",IF(I2519&lt;&gt;"موافق","⏳ بانتظار موافقة المدير",IF(K2519&lt;&gt;"نعم","⚠ غير مسوى مع الحسابات","✔ معتمد ومسوى")))))))))</f>
        <v/>
      </c>
      <c r="R2519">
        <f>N(R2518)+IF(A2519="عهدة",1,0)</f>
        <v/>
      </c>
      <c r="S2519">
        <f>IF(C2519="","",IF(AND(C2519&gt;=DATE(2026,9,1),C2519&lt;=DATE(2027,8,31)),(YEAR(C2519)-2026)*12+MONTH(C2519)-8,""))</f>
        <v/>
      </c>
      <c r="T2519">
        <f>IF(AND(A2519="مصروف",R2519&gt;0,I2519="موافق",S2519&lt;&gt;"",H2519&lt;&gt;""),N(G2519),0)</f>
        <v/>
      </c>
    </row>
    <row r="2520">
      <c r="A2520" s="19" t="n"/>
      <c r="B2520" s="20">
        <f>IF(A2520="","",IF(R2520=0,"⚠ أضف سطر عهدة أولًا","BDR-"&amp;TEXT(R2520,"000")))</f>
        <v/>
      </c>
      <c r="C2520" s="21" t="n"/>
      <c r="D2520" s="20">
        <f>IF(C2520="","",IF(S2520="","خارج السنة المالية",INDEX(القوائم!$D$2:$D$13,S2520)))</f>
        <v/>
      </c>
      <c r="E2520" s="22" t="n"/>
      <c r="F2520" s="23" t="n"/>
      <c r="G2520" s="23" t="n"/>
      <c r="H2520" s="22" t="n"/>
      <c r="I2520" s="19" t="n"/>
      <c r="J2520" s="21" t="n"/>
      <c r="K2520" s="19" t="n"/>
      <c r="L2520" s="19" t="n"/>
      <c r="M2520" s="21" t="n"/>
      <c r="N2520" s="22" t="n"/>
      <c r="O2520" s="24">
        <f>IF(A2520&lt;&gt;"عهدة","",SUMIFS($G$8:$G$5007,$B$8:$B$5007,B2520,$A$8:$A$5007,"مصروف",$I$8:$I$5007,"&lt;&gt;مرفوض"))</f>
        <v/>
      </c>
      <c r="P2520" s="25">
        <f>IF(A2520&lt;&gt;"عهدة","",N(F2520)-O2520)</f>
        <v/>
      </c>
      <c r="Q2520" s="26">
        <f>IF(A2520="","",IF(A2520="عهدة",IF(N(F2520)=0,"⚠ أدخل قيمة العهدة",IF(P2520&lt;0,"⛔ عجز / زيادة مصروفات "&amp;TEXT(-P2520,"#,##0"),IF(COUNTIFS($B$8:$B$5007,B2520,$A$8:$A$5007,"مصروف",$I$8:$I$5007,"&lt;&gt;مرفوض",$K$8:$K$5007,"&lt;&gt;نعم")&gt;0,"⚠ "&amp;COUNTIFS($B$8:$B$5007,B2520,$A$8:$A$5007,"مصروف",$I$8:$I$5007,"&lt;&gt;مرفوض",$K$8:$K$5007,"&lt;&gt;نعم")&amp;" مصروف غير مسوى",IF(L2520="تمت التسوية",IF(P2520=0,"✔ متوازنة وتمت التسوية","✔ تمت التسوية – متبقي "&amp;TEXT(P2520,"#,##0")),IF(P2520&gt;0,"متبقي "&amp;TEXT(P2520,"#,##0"),"✔ متوازنة"))))),IF(R2520=0,"⚠ أضف سطر عهدة أولًا",IF(OR(C2520="",N(G2520)=0),"⚠ أكمل التاريخ والقيمة",IF(S2520="","⚠ التاريخ خارج السنة المالية",IF(H2520="","⚠ اختر بند الموازنة",IF(I2520="مرفوض","✖ مرفوض من المدير",IF(I2520&lt;&gt;"موافق","⏳ بانتظار موافقة المدير",IF(K2520&lt;&gt;"نعم","⚠ غير مسوى مع الحسابات","✔ معتمد ومسوى")))))))))</f>
        <v/>
      </c>
      <c r="R2520">
        <f>N(R2519)+IF(A2520="عهدة",1,0)</f>
        <v/>
      </c>
      <c r="S2520">
        <f>IF(C2520="","",IF(AND(C2520&gt;=DATE(2026,9,1),C2520&lt;=DATE(2027,8,31)),(YEAR(C2520)-2026)*12+MONTH(C2520)-8,""))</f>
        <v/>
      </c>
      <c r="T2520">
        <f>IF(AND(A2520="مصروف",R2520&gt;0,I2520="موافق",S2520&lt;&gt;"",H2520&lt;&gt;""),N(G2520),0)</f>
        <v/>
      </c>
    </row>
    <row r="2521">
      <c r="A2521" s="19" t="n"/>
      <c r="B2521" s="20">
        <f>IF(A2521="","",IF(R2521=0,"⚠ أضف سطر عهدة أولًا","BDR-"&amp;TEXT(R2521,"000")))</f>
        <v/>
      </c>
      <c r="C2521" s="21" t="n"/>
      <c r="D2521" s="20">
        <f>IF(C2521="","",IF(S2521="","خارج السنة المالية",INDEX(القوائم!$D$2:$D$13,S2521)))</f>
        <v/>
      </c>
      <c r="E2521" s="22" t="n"/>
      <c r="F2521" s="23" t="n"/>
      <c r="G2521" s="23" t="n"/>
      <c r="H2521" s="22" t="n"/>
      <c r="I2521" s="19" t="n"/>
      <c r="J2521" s="21" t="n"/>
      <c r="K2521" s="19" t="n"/>
      <c r="L2521" s="19" t="n"/>
      <c r="M2521" s="21" t="n"/>
      <c r="N2521" s="22" t="n"/>
      <c r="O2521" s="24">
        <f>IF(A2521&lt;&gt;"عهدة","",SUMIFS($G$8:$G$5007,$B$8:$B$5007,B2521,$A$8:$A$5007,"مصروف",$I$8:$I$5007,"&lt;&gt;مرفوض"))</f>
        <v/>
      </c>
      <c r="P2521" s="25">
        <f>IF(A2521&lt;&gt;"عهدة","",N(F2521)-O2521)</f>
        <v/>
      </c>
      <c r="Q2521" s="26">
        <f>IF(A2521="","",IF(A2521="عهدة",IF(N(F2521)=0,"⚠ أدخل قيمة العهدة",IF(P2521&lt;0,"⛔ عجز / زيادة مصروفات "&amp;TEXT(-P2521,"#,##0"),IF(COUNTIFS($B$8:$B$5007,B2521,$A$8:$A$5007,"مصروف",$I$8:$I$5007,"&lt;&gt;مرفوض",$K$8:$K$5007,"&lt;&gt;نعم")&gt;0,"⚠ "&amp;COUNTIFS($B$8:$B$5007,B2521,$A$8:$A$5007,"مصروف",$I$8:$I$5007,"&lt;&gt;مرفوض",$K$8:$K$5007,"&lt;&gt;نعم")&amp;" مصروف غير مسوى",IF(L2521="تمت التسوية",IF(P2521=0,"✔ متوازنة وتمت التسوية","✔ تمت التسوية – متبقي "&amp;TEXT(P2521,"#,##0")),IF(P2521&gt;0,"متبقي "&amp;TEXT(P2521,"#,##0"),"✔ متوازنة"))))),IF(R2521=0,"⚠ أضف سطر عهدة أولًا",IF(OR(C2521="",N(G2521)=0),"⚠ أكمل التاريخ والقيمة",IF(S2521="","⚠ التاريخ خارج السنة المالية",IF(H2521="","⚠ اختر بند الموازنة",IF(I2521="مرفوض","✖ مرفوض من المدير",IF(I2521&lt;&gt;"موافق","⏳ بانتظار موافقة المدير",IF(K2521&lt;&gt;"نعم","⚠ غير مسوى مع الحسابات","✔ معتمد ومسوى")))))))))</f>
        <v/>
      </c>
      <c r="R2521">
        <f>N(R2520)+IF(A2521="عهدة",1,0)</f>
        <v/>
      </c>
      <c r="S2521">
        <f>IF(C2521="","",IF(AND(C2521&gt;=DATE(2026,9,1),C2521&lt;=DATE(2027,8,31)),(YEAR(C2521)-2026)*12+MONTH(C2521)-8,""))</f>
        <v/>
      </c>
      <c r="T2521">
        <f>IF(AND(A2521="مصروف",R2521&gt;0,I2521="موافق",S2521&lt;&gt;"",H2521&lt;&gt;""),N(G2521),0)</f>
        <v/>
      </c>
    </row>
    <row r="2522">
      <c r="A2522" s="19" t="n"/>
      <c r="B2522" s="20">
        <f>IF(A2522="","",IF(R2522=0,"⚠ أضف سطر عهدة أولًا","BDR-"&amp;TEXT(R2522,"000")))</f>
        <v/>
      </c>
      <c r="C2522" s="21" t="n"/>
      <c r="D2522" s="20">
        <f>IF(C2522="","",IF(S2522="","خارج السنة المالية",INDEX(القوائم!$D$2:$D$13,S2522)))</f>
        <v/>
      </c>
      <c r="E2522" s="22" t="n"/>
      <c r="F2522" s="23" t="n"/>
      <c r="G2522" s="23" t="n"/>
      <c r="H2522" s="22" t="n"/>
      <c r="I2522" s="19" t="n"/>
      <c r="J2522" s="21" t="n"/>
      <c r="K2522" s="19" t="n"/>
      <c r="L2522" s="19" t="n"/>
      <c r="M2522" s="21" t="n"/>
      <c r="N2522" s="22" t="n"/>
      <c r="O2522" s="24">
        <f>IF(A2522&lt;&gt;"عهدة","",SUMIFS($G$8:$G$5007,$B$8:$B$5007,B2522,$A$8:$A$5007,"مصروف",$I$8:$I$5007,"&lt;&gt;مرفوض"))</f>
        <v/>
      </c>
      <c r="P2522" s="25">
        <f>IF(A2522&lt;&gt;"عهدة","",N(F2522)-O2522)</f>
        <v/>
      </c>
      <c r="Q2522" s="26">
        <f>IF(A2522="","",IF(A2522="عهدة",IF(N(F2522)=0,"⚠ أدخل قيمة العهدة",IF(P2522&lt;0,"⛔ عجز / زيادة مصروفات "&amp;TEXT(-P2522,"#,##0"),IF(COUNTIFS($B$8:$B$5007,B2522,$A$8:$A$5007,"مصروف",$I$8:$I$5007,"&lt;&gt;مرفوض",$K$8:$K$5007,"&lt;&gt;نعم")&gt;0,"⚠ "&amp;COUNTIFS($B$8:$B$5007,B2522,$A$8:$A$5007,"مصروف",$I$8:$I$5007,"&lt;&gt;مرفوض",$K$8:$K$5007,"&lt;&gt;نعم")&amp;" مصروف غير مسوى",IF(L2522="تمت التسوية",IF(P2522=0,"✔ متوازنة وتمت التسوية","✔ تمت التسوية – متبقي "&amp;TEXT(P2522,"#,##0")),IF(P2522&gt;0,"متبقي "&amp;TEXT(P2522,"#,##0"),"✔ متوازنة"))))),IF(R2522=0,"⚠ أضف سطر عهدة أولًا",IF(OR(C2522="",N(G2522)=0),"⚠ أكمل التاريخ والقيمة",IF(S2522="","⚠ التاريخ خارج السنة المالية",IF(H2522="","⚠ اختر بند الموازنة",IF(I2522="مرفوض","✖ مرفوض من المدير",IF(I2522&lt;&gt;"موافق","⏳ بانتظار موافقة المدير",IF(K2522&lt;&gt;"نعم","⚠ غير مسوى مع الحسابات","✔ معتمد ومسوى")))))))))</f>
        <v/>
      </c>
      <c r="R2522">
        <f>N(R2521)+IF(A2522="عهدة",1,0)</f>
        <v/>
      </c>
      <c r="S2522">
        <f>IF(C2522="","",IF(AND(C2522&gt;=DATE(2026,9,1),C2522&lt;=DATE(2027,8,31)),(YEAR(C2522)-2026)*12+MONTH(C2522)-8,""))</f>
        <v/>
      </c>
      <c r="T2522">
        <f>IF(AND(A2522="مصروف",R2522&gt;0,I2522="موافق",S2522&lt;&gt;"",H2522&lt;&gt;""),N(G2522),0)</f>
        <v/>
      </c>
    </row>
    <row r="2523">
      <c r="A2523" s="19" t="n"/>
      <c r="B2523" s="20">
        <f>IF(A2523="","",IF(R2523=0,"⚠ أضف سطر عهدة أولًا","BDR-"&amp;TEXT(R2523,"000")))</f>
        <v/>
      </c>
      <c r="C2523" s="21" t="n"/>
      <c r="D2523" s="20">
        <f>IF(C2523="","",IF(S2523="","خارج السنة المالية",INDEX(القوائم!$D$2:$D$13,S2523)))</f>
        <v/>
      </c>
      <c r="E2523" s="22" t="n"/>
      <c r="F2523" s="23" t="n"/>
      <c r="G2523" s="23" t="n"/>
      <c r="H2523" s="22" t="n"/>
      <c r="I2523" s="19" t="n"/>
      <c r="J2523" s="21" t="n"/>
      <c r="K2523" s="19" t="n"/>
      <c r="L2523" s="19" t="n"/>
      <c r="M2523" s="21" t="n"/>
      <c r="N2523" s="22" t="n"/>
      <c r="O2523" s="24">
        <f>IF(A2523&lt;&gt;"عهدة","",SUMIFS($G$8:$G$5007,$B$8:$B$5007,B2523,$A$8:$A$5007,"مصروف",$I$8:$I$5007,"&lt;&gt;مرفوض"))</f>
        <v/>
      </c>
      <c r="P2523" s="25">
        <f>IF(A2523&lt;&gt;"عهدة","",N(F2523)-O2523)</f>
        <v/>
      </c>
      <c r="Q2523" s="26">
        <f>IF(A2523="","",IF(A2523="عهدة",IF(N(F2523)=0,"⚠ أدخل قيمة العهدة",IF(P2523&lt;0,"⛔ عجز / زيادة مصروفات "&amp;TEXT(-P2523,"#,##0"),IF(COUNTIFS($B$8:$B$5007,B2523,$A$8:$A$5007,"مصروف",$I$8:$I$5007,"&lt;&gt;مرفوض",$K$8:$K$5007,"&lt;&gt;نعم")&gt;0,"⚠ "&amp;COUNTIFS($B$8:$B$5007,B2523,$A$8:$A$5007,"مصروف",$I$8:$I$5007,"&lt;&gt;مرفوض",$K$8:$K$5007,"&lt;&gt;نعم")&amp;" مصروف غير مسوى",IF(L2523="تمت التسوية",IF(P2523=0,"✔ متوازنة وتمت التسوية","✔ تمت التسوية – متبقي "&amp;TEXT(P2523,"#,##0")),IF(P2523&gt;0,"متبقي "&amp;TEXT(P2523,"#,##0"),"✔ متوازنة"))))),IF(R2523=0,"⚠ أضف سطر عهدة أولًا",IF(OR(C2523="",N(G2523)=0),"⚠ أكمل التاريخ والقيمة",IF(S2523="","⚠ التاريخ خارج السنة المالية",IF(H2523="","⚠ اختر بند الموازنة",IF(I2523="مرفوض","✖ مرفوض من المدير",IF(I2523&lt;&gt;"موافق","⏳ بانتظار موافقة المدير",IF(K2523&lt;&gt;"نعم","⚠ غير مسوى مع الحسابات","✔ معتمد ومسوى")))))))))</f>
        <v/>
      </c>
      <c r="R2523">
        <f>N(R2522)+IF(A2523="عهدة",1,0)</f>
        <v/>
      </c>
      <c r="S2523">
        <f>IF(C2523="","",IF(AND(C2523&gt;=DATE(2026,9,1),C2523&lt;=DATE(2027,8,31)),(YEAR(C2523)-2026)*12+MONTH(C2523)-8,""))</f>
        <v/>
      </c>
      <c r="T2523">
        <f>IF(AND(A2523="مصروف",R2523&gt;0,I2523="موافق",S2523&lt;&gt;"",H2523&lt;&gt;""),N(G2523),0)</f>
        <v/>
      </c>
    </row>
    <row r="2524">
      <c r="A2524" s="19" t="n"/>
      <c r="B2524" s="20">
        <f>IF(A2524="","",IF(R2524=0,"⚠ أضف سطر عهدة أولًا","BDR-"&amp;TEXT(R2524,"000")))</f>
        <v/>
      </c>
      <c r="C2524" s="21" t="n"/>
      <c r="D2524" s="20">
        <f>IF(C2524="","",IF(S2524="","خارج السنة المالية",INDEX(القوائم!$D$2:$D$13,S2524)))</f>
        <v/>
      </c>
      <c r="E2524" s="22" t="n"/>
      <c r="F2524" s="23" t="n"/>
      <c r="G2524" s="23" t="n"/>
      <c r="H2524" s="22" t="n"/>
      <c r="I2524" s="19" t="n"/>
      <c r="J2524" s="21" t="n"/>
      <c r="K2524" s="19" t="n"/>
      <c r="L2524" s="19" t="n"/>
      <c r="M2524" s="21" t="n"/>
      <c r="N2524" s="22" t="n"/>
      <c r="O2524" s="24">
        <f>IF(A2524&lt;&gt;"عهدة","",SUMIFS($G$8:$G$5007,$B$8:$B$5007,B2524,$A$8:$A$5007,"مصروف",$I$8:$I$5007,"&lt;&gt;مرفوض"))</f>
        <v/>
      </c>
      <c r="P2524" s="25">
        <f>IF(A2524&lt;&gt;"عهدة","",N(F2524)-O2524)</f>
        <v/>
      </c>
      <c r="Q2524" s="26">
        <f>IF(A2524="","",IF(A2524="عهدة",IF(N(F2524)=0,"⚠ أدخل قيمة العهدة",IF(P2524&lt;0,"⛔ عجز / زيادة مصروفات "&amp;TEXT(-P2524,"#,##0"),IF(COUNTIFS($B$8:$B$5007,B2524,$A$8:$A$5007,"مصروف",$I$8:$I$5007,"&lt;&gt;مرفوض",$K$8:$K$5007,"&lt;&gt;نعم")&gt;0,"⚠ "&amp;COUNTIFS($B$8:$B$5007,B2524,$A$8:$A$5007,"مصروف",$I$8:$I$5007,"&lt;&gt;مرفوض",$K$8:$K$5007,"&lt;&gt;نعم")&amp;" مصروف غير مسوى",IF(L2524="تمت التسوية",IF(P2524=0,"✔ متوازنة وتمت التسوية","✔ تمت التسوية – متبقي "&amp;TEXT(P2524,"#,##0")),IF(P2524&gt;0,"متبقي "&amp;TEXT(P2524,"#,##0"),"✔ متوازنة"))))),IF(R2524=0,"⚠ أضف سطر عهدة أولًا",IF(OR(C2524="",N(G2524)=0),"⚠ أكمل التاريخ والقيمة",IF(S2524="","⚠ التاريخ خارج السنة المالية",IF(H2524="","⚠ اختر بند الموازنة",IF(I2524="مرفوض","✖ مرفوض من المدير",IF(I2524&lt;&gt;"موافق","⏳ بانتظار موافقة المدير",IF(K2524&lt;&gt;"نعم","⚠ غير مسوى مع الحسابات","✔ معتمد ومسوى")))))))))</f>
        <v/>
      </c>
      <c r="R2524">
        <f>N(R2523)+IF(A2524="عهدة",1,0)</f>
        <v/>
      </c>
      <c r="S2524">
        <f>IF(C2524="","",IF(AND(C2524&gt;=DATE(2026,9,1),C2524&lt;=DATE(2027,8,31)),(YEAR(C2524)-2026)*12+MONTH(C2524)-8,""))</f>
        <v/>
      </c>
      <c r="T2524">
        <f>IF(AND(A2524="مصروف",R2524&gt;0,I2524="موافق",S2524&lt;&gt;"",H2524&lt;&gt;""),N(G2524),0)</f>
        <v/>
      </c>
    </row>
    <row r="2525">
      <c r="A2525" s="19" t="n"/>
      <c r="B2525" s="20">
        <f>IF(A2525="","",IF(R2525=0,"⚠ أضف سطر عهدة أولًا","BDR-"&amp;TEXT(R2525,"000")))</f>
        <v/>
      </c>
      <c r="C2525" s="21" t="n"/>
      <c r="D2525" s="20">
        <f>IF(C2525="","",IF(S2525="","خارج السنة المالية",INDEX(القوائم!$D$2:$D$13,S2525)))</f>
        <v/>
      </c>
      <c r="E2525" s="22" t="n"/>
      <c r="F2525" s="23" t="n"/>
      <c r="G2525" s="23" t="n"/>
      <c r="H2525" s="22" t="n"/>
      <c r="I2525" s="19" t="n"/>
      <c r="J2525" s="21" t="n"/>
      <c r="K2525" s="19" t="n"/>
      <c r="L2525" s="19" t="n"/>
      <c r="M2525" s="21" t="n"/>
      <c r="N2525" s="22" t="n"/>
      <c r="O2525" s="24">
        <f>IF(A2525&lt;&gt;"عهدة","",SUMIFS($G$8:$G$5007,$B$8:$B$5007,B2525,$A$8:$A$5007,"مصروف",$I$8:$I$5007,"&lt;&gt;مرفوض"))</f>
        <v/>
      </c>
      <c r="P2525" s="25">
        <f>IF(A2525&lt;&gt;"عهدة","",N(F2525)-O2525)</f>
        <v/>
      </c>
      <c r="Q2525" s="26">
        <f>IF(A2525="","",IF(A2525="عهدة",IF(N(F2525)=0,"⚠ أدخل قيمة العهدة",IF(P2525&lt;0,"⛔ عجز / زيادة مصروفات "&amp;TEXT(-P2525,"#,##0"),IF(COUNTIFS($B$8:$B$5007,B2525,$A$8:$A$5007,"مصروف",$I$8:$I$5007,"&lt;&gt;مرفوض",$K$8:$K$5007,"&lt;&gt;نعم")&gt;0,"⚠ "&amp;COUNTIFS($B$8:$B$5007,B2525,$A$8:$A$5007,"مصروف",$I$8:$I$5007,"&lt;&gt;مرفوض",$K$8:$K$5007,"&lt;&gt;نعم")&amp;" مصروف غير مسوى",IF(L2525="تمت التسوية",IF(P2525=0,"✔ متوازنة وتمت التسوية","✔ تمت التسوية – متبقي "&amp;TEXT(P2525,"#,##0")),IF(P2525&gt;0,"متبقي "&amp;TEXT(P2525,"#,##0"),"✔ متوازنة"))))),IF(R2525=0,"⚠ أضف سطر عهدة أولًا",IF(OR(C2525="",N(G2525)=0),"⚠ أكمل التاريخ والقيمة",IF(S2525="","⚠ التاريخ خارج السنة المالية",IF(H2525="","⚠ اختر بند الموازنة",IF(I2525="مرفوض","✖ مرفوض من المدير",IF(I2525&lt;&gt;"موافق","⏳ بانتظار موافقة المدير",IF(K2525&lt;&gt;"نعم","⚠ غير مسوى مع الحسابات","✔ معتمد ومسوى")))))))))</f>
        <v/>
      </c>
      <c r="R2525">
        <f>N(R2524)+IF(A2525="عهدة",1,0)</f>
        <v/>
      </c>
      <c r="S2525">
        <f>IF(C2525="","",IF(AND(C2525&gt;=DATE(2026,9,1),C2525&lt;=DATE(2027,8,31)),(YEAR(C2525)-2026)*12+MONTH(C2525)-8,""))</f>
        <v/>
      </c>
      <c r="T2525">
        <f>IF(AND(A2525="مصروف",R2525&gt;0,I2525="موافق",S2525&lt;&gt;"",H2525&lt;&gt;""),N(G2525),0)</f>
        <v/>
      </c>
    </row>
    <row r="2526">
      <c r="A2526" s="19" t="n"/>
      <c r="B2526" s="20">
        <f>IF(A2526="","",IF(R2526=0,"⚠ أضف سطر عهدة أولًا","BDR-"&amp;TEXT(R2526,"000")))</f>
        <v/>
      </c>
      <c r="C2526" s="21" t="n"/>
      <c r="D2526" s="20">
        <f>IF(C2526="","",IF(S2526="","خارج السنة المالية",INDEX(القوائم!$D$2:$D$13,S2526)))</f>
        <v/>
      </c>
      <c r="E2526" s="22" t="n"/>
      <c r="F2526" s="23" t="n"/>
      <c r="G2526" s="23" t="n"/>
      <c r="H2526" s="22" t="n"/>
      <c r="I2526" s="19" t="n"/>
      <c r="J2526" s="21" t="n"/>
      <c r="K2526" s="19" t="n"/>
      <c r="L2526" s="19" t="n"/>
      <c r="M2526" s="21" t="n"/>
      <c r="N2526" s="22" t="n"/>
      <c r="O2526" s="24">
        <f>IF(A2526&lt;&gt;"عهدة","",SUMIFS($G$8:$G$5007,$B$8:$B$5007,B2526,$A$8:$A$5007,"مصروف",$I$8:$I$5007,"&lt;&gt;مرفوض"))</f>
        <v/>
      </c>
      <c r="P2526" s="25">
        <f>IF(A2526&lt;&gt;"عهدة","",N(F2526)-O2526)</f>
        <v/>
      </c>
      <c r="Q2526" s="26">
        <f>IF(A2526="","",IF(A2526="عهدة",IF(N(F2526)=0,"⚠ أدخل قيمة العهدة",IF(P2526&lt;0,"⛔ عجز / زيادة مصروفات "&amp;TEXT(-P2526,"#,##0"),IF(COUNTIFS($B$8:$B$5007,B2526,$A$8:$A$5007,"مصروف",$I$8:$I$5007,"&lt;&gt;مرفوض",$K$8:$K$5007,"&lt;&gt;نعم")&gt;0,"⚠ "&amp;COUNTIFS($B$8:$B$5007,B2526,$A$8:$A$5007,"مصروف",$I$8:$I$5007,"&lt;&gt;مرفوض",$K$8:$K$5007,"&lt;&gt;نعم")&amp;" مصروف غير مسوى",IF(L2526="تمت التسوية",IF(P2526=0,"✔ متوازنة وتمت التسوية","✔ تمت التسوية – متبقي "&amp;TEXT(P2526,"#,##0")),IF(P2526&gt;0,"متبقي "&amp;TEXT(P2526,"#,##0"),"✔ متوازنة"))))),IF(R2526=0,"⚠ أضف سطر عهدة أولًا",IF(OR(C2526="",N(G2526)=0),"⚠ أكمل التاريخ والقيمة",IF(S2526="","⚠ التاريخ خارج السنة المالية",IF(H2526="","⚠ اختر بند الموازنة",IF(I2526="مرفوض","✖ مرفوض من المدير",IF(I2526&lt;&gt;"موافق","⏳ بانتظار موافقة المدير",IF(K2526&lt;&gt;"نعم","⚠ غير مسوى مع الحسابات","✔ معتمد ومسوى")))))))))</f>
        <v/>
      </c>
      <c r="R2526">
        <f>N(R2525)+IF(A2526="عهدة",1,0)</f>
        <v/>
      </c>
      <c r="S2526">
        <f>IF(C2526="","",IF(AND(C2526&gt;=DATE(2026,9,1),C2526&lt;=DATE(2027,8,31)),(YEAR(C2526)-2026)*12+MONTH(C2526)-8,""))</f>
        <v/>
      </c>
      <c r="T2526">
        <f>IF(AND(A2526="مصروف",R2526&gt;0,I2526="موافق",S2526&lt;&gt;"",H2526&lt;&gt;""),N(G2526),0)</f>
        <v/>
      </c>
    </row>
    <row r="2527">
      <c r="A2527" s="19" t="n"/>
      <c r="B2527" s="20">
        <f>IF(A2527="","",IF(R2527=0,"⚠ أضف سطر عهدة أولًا","BDR-"&amp;TEXT(R2527,"000")))</f>
        <v/>
      </c>
      <c r="C2527" s="21" t="n"/>
      <c r="D2527" s="20">
        <f>IF(C2527="","",IF(S2527="","خارج السنة المالية",INDEX(القوائم!$D$2:$D$13,S2527)))</f>
        <v/>
      </c>
      <c r="E2527" s="22" t="n"/>
      <c r="F2527" s="23" t="n"/>
      <c r="G2527" s="23" t="n"/>
      <c r="H2527" s="22" t="n"/>
      <c r="I2527" s="19" t="n"/>
      <c r="J2527" s="21" t="n"/>
      <c r="K2527" s="19" t="n"/>
      <c r="L2527" s="19" t="n"/>
      <c r="M2527" s="21" t="n"/>
      <c r="N2527" s="22" t="n"/>
      <c r="O2527" s="24">
        <f>IF(A2527&lt;&gt;"عهدة","",SUMIFS($G$8:$G$5007,$B$8:$B$5007,B2527,$A$8:$A$5007,"مصروف",$I$8:$I$5007,"&lt;&gt;مرفوض"))</f>
        <v/>
      </c>
      <c r="P2527" s="25">
        <f>IF(A2527&lt;&gt;"عهدة","",N(F2527)-O2527)</f>
        <v/>
      </c>
      <c r="Q2527" s="26">
        <f>IF(A2527="","",IF(A2527="عهدة",IF(N(F2527)=0,"⚠ أدخل قيمة العهدة",IF(P2527&lt;0,"⛔ عجز / زيادة مصروفات "&amp;TEXT(-P2527,"#,##0"),IF(COUNTIFS($B$8:$B$5007,B2527,$A$8:$A$5007,"مصروف",$I$8:$I$5007,"&lt;&gt;مرفوض",$K$8:$K$5007,"&lt;&gt;نعم")&gt;0,"⚠ "&amp;COUNTIFS($B$8:$B$5007,B2527,$A$8:$A$5007,"مصروف",$I$8:$I$5007,"&lt;&gt;مرفوض",$K$8:$K$5007,"&lt;&gt;نعم")&amp;" مصروف غير مسوى",IF(L2527="تمت التسوية",IF(P2527=0,"✔ متوازنة وتمت التسوية","✔ تمت التسوية – متبقي "&amp;TEXT(P2527,"#,##0")),IF(P2527&gt;0,"متبقي "&amp;TEXT(P2527,"#,##0"),"✔ متوازنة"))))),IF(R2527=0,"⚠ أضف سطر عهدة أولًا",IF(OR(C2527="",N(G2527)=0),"⚠ أكمل التاريخ والقيمة",IF(S2527="","⚠ التاريخ خارج السنة المالية",IF(H2527="","⚠ اختر بند الموازنة",IF(I2527="مرفوض","✖ مرفوض من المدير",IF(I2527&lt;&gt;"موافق","⏳ بانتظار موافقة المدير",IF(K2527&lt;&gt;"نعم","⚠ غير مسوى مع الحسابات","✔ معتمد ومسوى")))))))))</f>
        <v/>
      </c>
      <c r="R2527">
        <f>N(R2526)+IF(A2527="عهدة",1,0)</f>
        <v/>
      </c>
      <c r="S2527">
        <f>IF(C2527="","",IF(AND(C2527&gt;=DATE(2026,9,1),C2527&lt;=DATE(2027,8,31)),(YEAR(C2527)-2026)*12+MONTH(C2527)-8,""))</f>
        <v/>
      </c>
      <c r="T2527">
        <f>IF(AND(A2527="مصروف",R2527&gt;0,I2527="موافق",S2527&lt;&gt;"",H2527&lt;&gt;""),N(G2527),0)</f>
        <v/>
      </c>
    </row>
    <row r="2528">
      <c r="A2528" s="19" t="n"/>
      <c r="B2528" s="20">
        <f>IF(A2528="","",IF(R2528=0,"⚠ أضف سطر عهدة أولًا","BDR-"&amp;TEXT(R2528,"000")))</f>
        <v/>
      </c>
      <c r="C2528" s="21" t="n"/>
      <c r="D2528" s="20">
        <f>IF(C2528="","",IF(S2528="","خارج السنة المالية",INDEX(القوائم!$D$2:$D$13,S2528)))</f>
        <v/>
      </c>
      <c r="E2528" s="22" t="n"/>
      <c r="F2528" s="23" t="n"/>
      <c r="G2528" s="23" t="n"/>
      <c r="H2528" s="22" t="n"/>
      <c r="I2528" s="19" t="n"/>
      <c r="J2528" s="21" t="n"/>
      <c r="K2528" s="19" t="n"/>
      <c r="L2528" s="19" t="n"/>
      <c r="M2528" s="21" t="n"/>
      <c r="N2528" s="22" t="n"/>
      <c r="O2528" s="24">
        <f>IF(A2528&lt;&gt;"عهدة","",SUMIFS($G$8:$G$5007,$B$8:$B$5007,B2528,$A$8:$A$5007,"مصروف",$I$8:$I$5007,"&lt;&gt;مرفوض"))</f>
        <v/>
      </c>
      <c r="P2528" s="25">
        <f>IF(A2528&lt;&gt;"عهدة","",N(F2528)-O2528)</f>
        <v/>
      </c>
      <c r="Q2528" s="26">
        <f>IF(A2528="","",IF(A2528="عهدة",IF(N(F2528)=0,"⚠ أدخل قيمة العهدة",IF(P2528&lt;0,"⛔ عجز / زيادة مصروفات "&amp;TEXT(-P2528,"#,##0"),IF(COUNTIFS($B$8:$B$5007,B2528,$A$8:$A$5007,"مصروف",$I$8:$I$5007,"&lt;&gt;مرفوض",$K$8:$K$5007,"&lt;&gt;نعم")&gt;0,"⚠ "&amp;COUNTIFS($B$8:$B$5007,B2528,$A$8:$A$5007,"مصروف",$I$8:$I$5007,"&lt;&gt;مرفوض",$K$8:$K$5007,"&lt;&gt;نعم")&amp;" مصروف غير مسوى",IF(L2528="تمت التسوية",IF(P2528=0,"✔ متوازنة وتمت التسوية","✔ تمت التسوية – متبقي "&amp;TEXT(P2528,"#,##0")),IF(P2528&gt;0,"متبقي "&amp;TEXT(P2528,"#,##0"),"✔ متوازنة"))))),IF(R2528=0,"⚠ أضف سطر عهدة أولًا",IF(OR(C2528="",N(G2528)=0),"⚠ أكمل التاريخ والقيمة",IF(S2528="","⚠ التاريخ خارج السنة المالية",IF(H2528="","⚠ اختر بند الموازنة",IF(I2528="مرفوض","✖ مرفوض من المدير",IF(I2528&lt;&gt;"موافق","⏳ بانتظار موافقة المدير",IF(K2528&lt;&gt;"نعم","⚠ غير مسوى مع الحسابات","✔ معتمد ومسوى")))))))))</f>
        <v/>
      </c>
      <c r="R2528">
        <f>N(R2527)+IF(A2528="عهدة",1,0)</f>
        <v/>
      </c>
      <c r="S2528">
        <f>IF(C2528="","",IF(AND(C2528&gt;=DATE(2026,9,1),C2528&lt;=DATE(2027,8,31)),(YEAR(C2528)-2026)*12+MONTH(C2528)-8,""))</f>
        <v/>
      </c>
      <c r="T2528">
        <f>IF(AND(A2528="مصروف",R2528&gt;0,I2528="موافق",S2528&lt;&gt;"",H2528&lt;&gt;""),N(G2528),0)</f>
        <v/>
      </c>
    </row>
    <row r="2529">
      <c r="A2529" s="19" t="n"/>
      <c r="B2529" s="20">
        <f>IF(A2529="","",IF(R2529=0,"⚠ أضف سطر عهدة أولًا","BDR-"&amp;TEXT(R2529,"000")))</f>
        <v/>
      </c>
      <c r="C2529" s="21" t="n"/>
      <c r="D2529" s="20">
        <f>IF(C2529="","",IF(S2529="","خارج السنة المالية",INDEX(القوائم!$D$2:$D$13,S2529)))</f>
        <v/>
      </c>
      <c r="E2529" s="22" t="n"/>
      <c r="F2529" s="23" t="n"/>
      <c r="G2529" s="23" t="n"/>
      <c r="H2529" s="22" t="n"/>
      <c r="I2529" s="19" t="n"/>
      <c r="J2529" s="21" t="n"/>
      <c r="K2529" s="19" t="n"/>
      <c r="L2529" s="19" t="n"/>
      <c r="M2529" s="21" t="n"/>
      <c r="N2529" s="22" t="n"/>
      <c r="O2529" s="24">
        <f>IF(A2529&lt;&gt;"عهدة","",SUMIFS($G$8:$G$5007,$B$8:$B$5007,B2529,$A$8:$A$5007,"مصروف",$I$8:$I$5007,"&lt;&gt;مرفوض"))</f>
        <v/>
      </c>
      <c r="P2529" s="25">
        <f>IF(A2529&lt;&gt;"عهدة","",N(F2529)-O2529)</f>
        <v/>
      </c>
      <c r="Q2529" s="26">
        <f>IF(A2529="","",IF(A2529="عهدة",IF(N(F2529)=0,"⚠ أدخل قيمة العهدة",IF(P2529&lt;0,"⛔ عجز / زيادة مصروفات "&amp;TEXT(-P2529,"#,##0"),IF(COUNTIFS($B$8:$B$5007,B2529,$A$8:$A$5007,"مصروف",$I$8:$I$5007,"&lt;&gt;مرفوض",$K$8:$K$5007,"&lt;&gt;نعم")&gt;0,"⚠ "&amp;COUNTIFS($B$8:$B$5007,B2529,$A$8:$A$5007,"مصروف",$I$8:$I$5007,"&lt;&gt;مرفوض",$K$8:$K$5007,"&lt;&gt;نعم")&amp;" مصروف غير مسوى",IF(L2529="تمت التسوية",IF(P2529=0,"✔ متوازنة وتمت التسوية","✔ تمت التسوية – متبقي "&amp;TEXT(P2529,"#,##0")),IF(P2529&gt;0,"متبقي "&amp;TEXT(P2529,"#,##0"),"✔ متوازنة"))))),IF(R2529=0,"⚠ أضف سطر عهدة أولًا",IF(OR(C2529="",N(G2529)=0),"⚠ أكمل التاريخ والقيمة",IF(S2529="","⚠ التاريخ خارج السنة المالية",IF(H2529="","⚠ اختر بند الموازنة",IF(I2529="مرفوض","✖ مرفوض من المدير",IF(I2529&lt;&gt;"موافق","⏳ بانتظار موافقة المدير",IF(K2529&lt;&gt;"نعم","⚠ غير مسوى مع الحسابات","✔ معتمد ومسوى")))))))))</f>
        <v/>
      </c>
      <c r="R2529">
        <f>N(R2528)+IF(A2529="عهدة",1,0)</f>
        <v/>
      </c>
      <c r="S2529">
        <f>IF(C2529="","",IF(AND(C2529&gt;=DATE(2026,9,1),C2529&lt;=DATE(2027,8,31)),(YEAR(C2529)-2026)*12+MONTH(C2529)-8,""))</f>
        <v/>
      </c>
      <c r="T2529">
        <f>IF(AND(A2529="مصروف",R2529&gt;0,I2529="موافق",S2529&lt;&gt;"",H2529&lt;&gt;""),N(G2529),0)</f>
        <v/>
      </c>
    </row>
    <row r="2530">
      <c r="A2530" s="19" t="n"/>
      <c r="B2530" s="20">
        <f>IF(A2530="","",IF(R2530=0,"⚠ أضف سطر عهدة أولًا","BDR-"&amp;TEXT(R2530,"000")))</f>
        <v/>
      </c>
      <c r="C2530" s="21" t="n"/>
      <c r="D2530" s="20">
        <f>IF(C2530="","",IF(S2530="","خارج السنة المالية",INDEX(القوائم!$D$2:$D$13,S2530)))</f>
        <v/>
      </c>
      <c r="E2530" s="22" t="n"/>
      <c r="F2530" s="23" t="n"/>
      <c r="G2530" s="23" t="n"/>
      <c r="H2530" s="22" t="n"/>
      <c r="I2530" s="19" t="n"/>
      <c r="J2530" s="21" t="n"/>
      <c r="K2530" s="19" t="n"/>
      <c r="L2530" s="19" t="n"/>
      <c r="M2530" s="21" t="n"/>
      <c r="N2530" s="22" t="n"/>
      <c r="O2530" s="24">
        <f>IF(A2530&lt;&gt;"عهدة","",SUMIFS($G$8:$G$5007,$B$8:$B$5007,B2530,$A$8:$A$5007,"مصروف",$I$8:$I$5007,"&lt;&gt;مرفوض"))</f>
        <v/>
      </c>
      <c r="P2530" s="25">
        <f>IF(A2530&lt;&gt;"عهدة","",N(F2530)-O2530)</f>
        <v/>
      </c>
      <c r="Q2530" s="26">
        <f>IF(A2530="","",IF(A2530="عهدة",IF(N(F2530)=0,"⚠ أدخل قيمة العهدة",IF(P2530&lt;0,"⛔ عجز / زيادة مصروفات "&amp;TEXT(-P2530,"#,##0"),IF(COUNTIFS($B$8:$B$5007,B2530,$A$8:$A$5007,"مصروف",$I$8:$I$5007,"&lt;&gt;مرفوض",$K$8:$K$5007,"&lt;&gt;نعم")&gt;0,"⚠ "&amp;COUNTIFS($B$8:$B$5007,B2530,$A$8:$A$5007,"مصروف",$I$8:$I$5007,"&lt;&gt;مرفوض",$K$8:$K$5007,"&lt;&gt;نعم")&amp;" مصروف غير مسوى",IF(L2530="تمت التسوية",IF(P2530=0,"✔ متوازنة وتمت التسوية","✔ تمت التسوية – متبقي "&amp;TEXT(P2530,"#,##0")),IF(P2530&gt;0,"متبقي "&amp;TEXT(P2530,"#,##0"),"✔ متوازنة"))))),IF(R2530=0,"⚠ أضف سطر عهدة أولًا",IF(OR(C2530="",N(G2530)=0),"⚠ أكمل التاريخ والقيمة",IF(S2530="","⚠ التاريخ خارج السنة المالية",IF(H2530="","⚠ اختر بند الموازنة",IF(I2530="مرفوض","✖ مرفوض من المدير",IF(I2530&lt;&gt;"موافق","⏳ بانتظار موافقة المدير",IF(K2530&lt;&gt;"نعم","⚠ غير مسوى مع الحسابات","✔ معتمد ومسوى")))))))))</f>
        <v/>
      </c>
      <c r="R2530">
        <f>N(R2529)+IF(A2530="عهدة",1,0)</f>
        <v/>
      </c>
      <c r="S2530">
        <f>IF(C2530="","",IF(AND(C2530&gt;=DATE(2026,9,1),C2530&lt;=DATE(2027,8,31)),(YEAR(C2530)-2026)*12+MONTH(C2530)-8,""))</f>
        <v/>
      </c>
      <c r="T2530">
        <f>IF(AND(A2530="مصروف",R2530&gt;0,I2530="موافق",S2530&lt;&gt;"",H2530&lt;&gt;""),N(G2530),0)</f>
        <v/>
      </c>
    </row>
    <row r="2531">
      <c r="A2531" s="19" t="n"/>
      <c r="B2531" s="20">
        <f>IF(A2531="","",IF(R2531=0,"⚠ أضف سطر عهدة أولًا","BDR-"&amp;TEXT(R2531,"000")))</f>
        <v/>
      </c>
      <c r="C2531" s="21" t="n"/>
      <c r="D2531" s="20">
        <f>IF(C2531="","",IF(S2531="","خارج السنة المالية",INDEX(القوائم!$D$2:$D$13,S2531)))</f>
        <v/>
      </c>
      <c r="E2531" s="22" t="n"/>
      <c r="F2531" s="23" t="n"/>
      <c r="G2531" s="23" t="n"/>
      <c r="H2531" s="22" t="n"/>
      <c r="I2531" s="19" t="n"/>
      <c r="J2531" s="21" t="n"/>
      <c r="K2531" s="19" t="n"/>
      <c r="L2531" s="19" t="n"/>
      <c r="M2531" s="21" t="n"/>
      <c r="N2531" s="22" t="n"/>
      <c r="O2531" s="24">
        <f>IF(A2531&lt;&gt;"عهدة","",SUMIFS($G$8:$G$5007,$B$8:$B$5007,B2531,$A$8:$A$5007,"مصروف",$I$8:$I$5007,"&lt;&gt;مرفوض"))</f>
        <v/>
      </c>
      <c r="P2531" s="25">
        <f>IF(A2531&lt;&gt;"عهدة","",N(F2531)-O2531)</f>
        <v/>
      </c>
      <c r="Q2531" s="26">
        <f>IF(A2531="","",IF(A2531="عهدة",IF(N(F2531)=0,"⚠ أدخل قيمة العهدة",IF(P2531&lt;0,"⛔ عجز / زيادة مصروفات "&amp;TEXT(-P2531,"#,##0"),IF(COUNTIFS($B$8:$B$5007,B2531,$A$8:$A$5007,"مصروف",$I$8:$I$5007,"&lt;&gt;مرفوض",$K$8:$K$5007,"&lt;&gt;نعم")&gt;0,"⚠ "&amp;COUNTIFS($B$8:$B$5007,B2531,$A$8:$A$5007,"مصروف",$I$8:$I$5007,"&lt;&gt;مرفوض",$K$8:$K$5007,"&lt;&gt;نعم")&amp;" مصروف غير مسوى",IF(L2531="تمت التسوية",IF(P2531=0,"✔ متوازنة وتمت التسوية","✔ تمت التسوية – متبقي "&amp;TEXT(P2531,"#,##0")),IF(P2531&gt;0,"متبقي "&amp;TEXT(P2531,"#,##0"),"✔ متوازنة"))))),IF(R2531=0,"⚠ أضف سطر عهدة أولًا",IF(OR(C2531="",N(G2531)=0),"⚠ أكمل التاريخ والقيمة",IF(S2531="","⚠ التاريخ خارج السنة المالية",IF(H2531="","⚠ اختر بند الموازنة",IF(I2531="مرفوض","✖ مرفوض من المدير",IF(I2531&lt;&gt;"موافق","⏳ بانتظار موافقة المدير",IF(K2531&lt;&gt;"نعم","⚠ غير مسوى مع الحسابات","✔ معتمد ومسوى")))))))))</f>
        <v/>
      </c>
      <c r="R2531">
        <f>N(R2530)+IF(A2531="عهدة",1,0)</f>
        <v/>
      </c>
      <c r="S2531">
        <f>IF(C2531="","",IF(AND(C2531&gt;=DATE(2026,9,1),C2531&lt;=DATE(2027,8,31)),(YEAR(C2531)-2026)*12+MONTH(C2531)-8,""))</f>
        <v/>
      </c>
      <c r="T2531">
        <f>IF(AND(A2531="مصروف",R2531&gt;0,I2531="موافق",S2531&lt;&gt;"",H2531&lt;&gt;""),N(G2531),0)</f>
        <v/>
      </c>
    </row>
    <row r="2532">
      <c r="A2532" s="19" t="n"/>
      <c r="B2532" s="20">
        <f>IF(A2532="","",IF(R2532=0,"⚠ أضف سطر عهدة أولًا","BDR-"&amp;TEXT(R2532,"000")))</f>
        <v/>
      </c>
      <c r="C2532" s="21" t="n"/>
      <c r="D2532" s="20">
        <f>IF(C2532="","",IF(S2532="","خارج السنة المالية",INDEX(القوائم!$D$2:$D$13,S2532)))</f>
        <v/>
      </c>
      <c r="E2532" s="22" t="n"/>
      <c r="F2532" s="23" t="n"/>
      <c r="G2532" s="23" t="n"/>
      <c r="H2532" s="22" t="n"/>
      <c r="I2532" s="19" t="n"/>
      <c r="J2532" s="21" t="n"/>
      <c r="K2532" s="19" t="n"/>
      <c r="L2532" s="19" t="n"/>
      <c r="M2532" s="21" t="n"/>
      <c r="N2532" s="22" t="n"/>
      <c r="O2532" s="24">
        <f>IF(A2532&lt;&gt;"عهدة","",SUMIFS($G$8:$G$5007,$B$8:$B$5007,B2532,$A$8:$A$5007,"مصروف",$I$8:$I$5007,"&lt;&gt;مرفوض"))</f>
        <v/>
      </c>
      <c r="P2532" s="25">
        <f>IF(A2532&lt;&gt;"عهدة","",N(F2532)-O2532)</f>
        <v/>
      </c>
      <c r="Q2532" s="26">
        <f>IF(A2532="","",IF(A2532="عهدة",IF(N(F2532)=0,"⚠ أدخل قيمة العهدة",IF(P2532&lt;0,"⛔ عجز / زيادة مصروفات "&amp;TEXT(-P2532,"#,##0"),IF(COUNTIFS($B$8:$B$5007,B2532,$A$8:$A$5007,"مصروف",$I$8:$I$5007,"&lt;&gt;مرفوض",$K$8:$K$5007,"&lt;&gt;نعم")&gt;0,"⚠ "&amp;COUNTIFS($B$8:$B$5007,B2532,$A$8:$A$5007,"مصروف",$I$8:$I$5007,"&lt;&gt;مرفوض",$K$8:$K$5007,"&lt;&gt;نعم")&amp;" مصروف غير مسوى",IF(L2532="تمت التسوية",IF(P2532=0,"✔ متوازنة وتمت التسوية","✔ تمت التسوية – متبقي "&amp;TEXT(P2532,"#,##0")),IF(P2532&gt;0,"متبقي "&amp;TEXT(P2532,"#,##0"),"✔ متوازنة"))))),IF(R2532=0,"⚠ أضف سطر عهدة أولًا",IF(OR(C2532="",N(G2532)=0),"⚠ أكمل التاريخ والقيمة",IF(S2532="","⚠ التاريخ خارج السنة المالية",IF(H2532="","⚠ اختر بند الموازنة",IF(I2532="مرفوض","✖ مرفوض من المدير",IF(I2532&lt;&gt;"موافق","⏳ بانتظار موافقة المدير",IF(K2532&lt;&gt;"نعم","⚠ غير مسوى مع الحسابات","✔ معتمد ومسوى")))))))))</f>
        <v/>
      </c>
      <c r="R2532">
        <f>N(R2531)+IF(A2532="عهدة",1,0)</f>
        <v/>
      </c>
      <c r="S2532">
        <f>IF(C2532="","",IF(AND(C2532&gt;=DATE(2026,9,1),C2532&lt;=DATE(2027,8,31)),(YEAR(C2532)-2026)*12+MONTH(C2532)-8,""))</f>
        <v/>
      </c>
      <c r="T2532">
        <f>IF(AND(A2532="مصروف",R2532&gt;0,I2532="موافق",S2532&lt;&gt;"",H2532&lt;&gt;""),N(G2532),0)</f>
        <v/>
      </c>
    </row>
    <row r="2533">
      <c r="A2533" s="19" t="n"/>
      <c r="B2533" s="20">
        <f>IF(A2533="","",IF(R2533=0,"⚠ أضف سطر عهدة أولًا","BDR-"&amp;TEXT(R2533,"000")))</f>
        <v/>
      </c>
      <c r="C2533" s="21" t="n"/>
      <c r="D2533" s="20">
        <f>IF(C2533="","",IF(S2533="","خارج السنة المالية",INDEX(القوائم!$D$2:$D$13,S2533)))</f>
        <v/>
      </c>
      <c r="E2533" s="22" t="n"/>
      <c r="F2533" s="23" t="n"/>
      <c r="G2533" s="23" t="n"/>
      <c r="H2533" s="22" t="n"/>
      <c r="I2533" s="19" t="n"/>
      <c r="J2533" s="21" t="n"/>
      <c r="K2533" s="19" t="n"/>
      <c r="L2533" s="19" t="n"/>
      <c r="M2533" s="21" t="n"/>
      <c r="N2533" s="22" t="n"/>
      <c r="O2533" s="24">
        <f>IF(A2533&lt;&gt;"عهدة","",SUMIFS($G$8:$G$5007,$B$8:$B$5007,B2533,$A$8:$A$5007,"مصروف",$I$8:$I$5007,"&lt;&gt;مرفوض"))</f>
        <v/>
      </c>
      <c r="P2533" s="25">
        <f>IF(A2533&lt;&gt;"عهدة","",N(F2533)-O2533)</f>
        <v/>
      </c>
      <c r="Q2533" s="26">
        <f>IF(A2533="","",IF(A2533="عهدة",IF(N(F2533)=0,"⚠ أدخل قيمة العهدة",IF(P2533&lt;0,"⛔ عجز / زيادة مصروفات "&amp;TEXT(-P2533,"#,##0"),IF(COUNTIFS($B$8:$B$5007,B2533,$A$8:$A$5007,"مصروف",$I$8:$I$5007,"&lt;&gt;مرفوض",$K$8:$K$5007,"&lt;&gt;نعم")&gt;0,"⚠ "&amp;COUNTIFS($B$8:$B$5007,B2533,$A$8:$A$5007,"مصروف",$I$8:$I$5007,"&lt;&gt;مرفوض",$K$8:$K$5007,"&lt;&gt;نعم")&amp;" مصروف غير مسوى",IF(L2533="تمت التسوية",IF(P2533=0,"✔ متوازنة وتمت التسوية","✔ تمت التسوية – متبقي "&amp;TEXT(P2533,"#,##0")),IF(P2533&gt;0,"متبقي "&amp;TEXT(P2533,"#,##0"),"✔ متوازنة"))))),IF(R2533=0,"⚠ أضف سطر عهدة أولًا",IF(OR(C2533="",N(G2533)=0),"⚠ أكمل التاريخ والقيمة",IF(S2533="","⚠ التاريخ خارج السنة المالية",IF(H2533="","⚠ اختر بند الموازنة",IF(I2533="مرفوض","✖ مرفوض من المدير",IF(I2533&lt;&gt;"موافق","⏳ بانتظار موافقة المدير",IF(K2533&lt;&gt;"نعم","⚠ غير مسوى مع الحسابات","✔ معتمد ومسوى")))))))))</f>
        <v/>
      </c>
      <c r="R2533">
        <f>N(R2532)+IF(A2533="عهدة",1,0)</f>
        <v/>
      </c>
      <c r="S2533">
        <f>IF(C2533="","",IF(AND(C2533&gt;=DATE(2026,9,1),C2533&lt;=DATE(2027,8,31)),(YEAR(C2533)-2026)*12+MONTH(C2533)-8,""))</f>
        <v/>
      </c>
      <c r="T2533">
        <f>IF(AND(A2533="مصروف",R2533&gt;0,I2533="موافق",S2533&lt;&gt;"",H2533&lt;&gt;""),N(G2533),0)</f>
        <v/>
      </c>
    </row>
    <row r="2534">
      <c r="A2534" s="19" t="n"/>
      <c r="B2534" s="20">
        <f>IF(A2534="","",IF(R2534=0,"⚠ أضف سطر عهدة أولًا","BDR-"&amp;TEXT(R2534,"000")))</f>
        <v/>
      </c>
      <c r="C2534" s="21" t="n"/>
      <c r="D2534" s="20">
        <f>IF(C2534="","",IF(S2534="","خارج السنة المالية",INDEX(القوائم!$D$2:$D$13,S2534)))</f>
        <v/>
      </c>
      <c r="E2534" s="22" t="n"/>
      <c r="F2534" s="23" t="n"/>
      <c r="G2534" s="23" t="n"/>
      <c r="H2534" s="22" t="n"/>
      <c r="I2534" s="19" t="n"/>
      <c r="J2534" s="21" t="n"/>
      <c r="K2534" s="19" t="n"/>
      <c r="L2534" s="19" t="n"/>
      <c r="M2534" s="21" t="n"/>
      <c r="N2534" s="22" t="n"/>
      <c r="O2534" s="24">
        <f>IF(A2534&lt;&gt;"عهدة","",SUMIFS($G$8:$G$5007,$B$8:$B$5007,B2534,$A$8:$A$5007,"مصروف",$I$8:$I$5007,"&lt;&gt;مرفوض"))</f>
        <v/>
      </c>
      <c r="P2534" s="25">
        <f>IF(A2534&lt;&gt;"عهدة","",N(F2534)-O2534)</f>
        <v/>
      </c>
      <c r="Q2534" s="26">
        <f>IF(A2534="","",IF(A2534="عهدة",IF(N(F2534)=0,"⚠ أدخل قيمة العهدة",IF(P2534&lt;0,"⛔ عجز / زيادة مصروفات "&amp;TEXT(-P2534,"#,##0"),IF(COUNTIFS($B$8:$B$5007,B2534,$A$8:$A$5007,"مصروف",$I$8:$I$5007,"&lt;&gt;مرفوض",$K$8:$K$5007,"&lt;&gt;نعم")&gt;0,"⚠ "&amp;COUNTIFS($B$8:$B$5007,B2534,$A$8:$A$5007,"مصروف",$I$8:$I$5007,"&lt;&gt;مرفوض",$K$8:$K$5007,"&lt;&gt;نعم")&amp;" مصروف غير مسوى",IF(L2534="تمت التسوية",IF(P2534=0,"✔ متوازنة وتمت التسوية","✔ تمت التسوية – متبقي "&amp;TEXT(P2534,"#,##0")),IF(P2534&gt;0,"متبقي "&amp;TEXT(P2534,"#,##0"),"✔ متوازنة"))))),IF(R2534=0,"⚠ أضف سطر عهدة أولًا",IF(OR(C2534="",N(G2534)=0),"⚠ أكمل التاريخ والقيمة",IF(S2534="","⚠ التاريخ خارج السنة المالية",IF(H2534="","⚠ اختر بند الموازنة",IF(I2534="مرفوض","✖ مرفوض من المدير",IF(I2534&lt;&gt;"موافق","⏳ بانتظار موافقة المدير",IF(K2534&lt;&gt;"نعم","⚠ غير مسوى مع الحسابات","✔ معتمد ومسوى")))))))))</f>
        <v/>
      </c>
      <c r="R2534">
        <f>N(R2533)+IF(A2534="عهدة",1,0)</f>
        <v/>
      </c>
      <c r="S2534">
        <f>IF(C2534="","",IF(AND(C2534&gt;=DATE(2026,9,1),C2534&lt;=DATE(2027,8,31)),(YEAR(C2534)-2026)*12+MONTH(C2534)-8,""))</f>
        <v/>
      </c>
      <c r="T2534">
        <f>IF(AND(A2534="مصروف",R2534&gt;0,I2534="موافق",S2534&lt;&gt;"",H2534&lt;&gt;""),N(G2534),0)</f>
        <v/>
      </c>
    </row>
    <row r="2535">
      <c r="A2535" s="19" t="n"/>
      <c r="B2535" s="20">
        <f>IF(A2535="","",IF(R2535=0,"⚠ أضف سطر عهدة أولًا","BDR-"&amp;TEXT(R2535,"000")))</f>
        <v/>
      </c>
      <c r="C2535" s="21" t="n"/>
      <c r="D2535" s="20">
        <f>IF(C2535="","",IF(S2535="","خارج السنة المالية",INDEX(القوائم!$D$2:$D$13,S2535)))</f>
        <v/>
      </c>
      <c r="E2535" s="22" t="n"/>
      <c r="F2535" s="23" t="n"/>
      <c r="G2535" s="23" t="n"/>
      <c r="H2535" s="22" t="n"/>
      <c r="I2535" s="19" t="n"/>
      <c r="J2535" s="21" t="n"/>
      <c r="K2535" s="19" t="n"/>
      <c r="L2535" s="19" t="n"/>
      <c r="M2535" s="21" t="n"/>
      <c r="N2535" s="22" t="n"/>
      <c r="O2535" s="24">
        <f>IF(A2535&lt;&gt;"عهدة","",SUMIFS($G$8:$G$5007,$B$8:$B$5007,B2535,$A$8:$A$5007,"مصروف",$I$8:$I$5007,"&lt;&gt;مرفوض"))</f>
        <v/>
      </c>
      <c r="P2535" s="25">
        <f>IF(A2535&lt;&gt;"عهدة","",N(F2535)-O2535)</f>
        <v/>
      </c>
      <c r="Q2535" s="26">
        <f>IF(A2535="","",IF(A2535="عهدة",IF(N(F2535)=0,"⚠ أدخل قيمة العهدة",IF(P2535&lt;0,"⛔ عجز / زيادة مصروفات "&amp;TEXT(-P2535,"#,##0"),IF(COUNTIFS($B$8:$B$5007,B2535,$A$8:$A$5007,"مصروف",$I$8:$I$5007,"&lt;&gt;مرفوض",$K$8:$K$5007,"&lt;&gt;نعم")&gt;0,"⚠ "&amp;COUNTIFS($B$8:$B$5007,B2535,$A$8:$A$5007,"مصروف",$I$8:$I$5007,"&lt;&gt;مرفوض",$K$8:$K$5007,"&lt;&gt;نعم")&amp;" مصروف غير مسوى",IF(L2535="تمت التسوية",IF(P2535=0,"✔ متوازنة وتمت التسوية","✔ تمت التسوية – متبقي "&amp;TEXT(P2535,"#,##0")),IF(P2535&gt;0,"متبقي "&amp;TEXT(P2535,"#,##0"),"✔ متوازنة"))))),IF(R2535=0,"⚠ أضف سطر عهدة أولًا",IF(OR(C2535="",N(G2535)=0),"⚠ أكمل التاريخ والقيمة",IF(S2535="","⚠ التاريخ خارج السنة المالية",IF(H2535="","⚠ اختر بند الموازنة",IF(I2535="مرفوض","✖ مرفوض من المدير",IF(I2535&lt;&gt;"موافق","⏳ بانتظار موافقة المدير",IF(K2535&lt;&gt;"نعم","⚠ غير مسوى مع الحسابات","✔ معتمد ومسوى")))))))))</f>
        <v/>
      </c>
      <c r="R2535">
        <f>N(R2534)+IF(A2535="عهدة",1,0)</f>
        <v/>
      </c>
      <c r="S2535">
        <f>IF(C2535="","",IF(AND(C2535&gt;=DATE(2026,9,1),C2535&lt;=DATE(2027,8,31)),(YEAR(C2535)-2026)*12+MONTH(C2535)-8,""))</f>
        <v/>
      </c>
      <c r="T2535">
        <f>IF(AND(A2535="مصروف",R2535&gt;0,I2535="موافق",S2535&lt;&gt;"",H2535&lt;&gt;""),N(G2535),0)</f>
        <v/>
      </c>
    </row>
    <row r="2536">
      <c r="A2536" s="19" t="n"/>
      <c r="B2536" s="20">
        <f>IF(A2536="","",IF(R2536=0,"⚠ أضف سطر عهدة أولًا","BDR-"&amp;TEXT(R2536,"000")))</f>
        <v/>
      </c>
      <c r="C2536" s="21" t="n"/>
      <c r="D2536" s="20">
        <f>IF(C2536="","",IF(S2536="","خارج السنة المالية",INDEX(القوائم!$D$2:$D$13,S2536)))</f>
        <v/>
      </c>
      <c r="E2536" s="22" t="n"/>
      <c r="F2536" s="23" t="n"/>
      <c r="G2536" s="23" t="n"/>
      <c r="H2536" s="22" t="n"/>
      <c r="I2536" s="19" t="n"/>
      <c r="J2536" s="21" t="n"/>
      <c r="K2536" s="19" t="n"/>
      <c r="L2536" s="19" t="n"/>
      <c r="M2536" s="21" t="n"/>
      <c r="N2536" s="22" t="n"/>
      <c r="O2536" s="24">
        <f>IF(A2536&lt;&gt;"عهدة","",SUMIFS($G$8:$G$5007,$B$8:$B$5007,B2536,$A$8:$A$5007,"مصروف",$I$8:$I$5007,"&lt;&gt;مرفوض"))</f>
        <v/>
      </c>
      <c r="P2536" s="25">
        <f>IF(A2536&lt;&gt;"عهدة","",N(F2536)-O2536)</f>
        <v/>
      </c>
      <c r="Q2536" s="26">
        <f>IF(A2536="","",IF(A2536="عهدة",IF(N(F2536)=0,"⚠ أدخل قيمة العهدة",IF(P2536&lt;0,"⛔ عجز / زيادة مصروفات "&amp;TEXT(-P2536,"#,##0"),IF(COUNTIFS($B$8:$B$5007,B2536,$A$8:$A$5007,"مصروف",$I$8:$I$5007,"&lt;&gt;مرفوض",$K$8:$K$5007,"&lt;&gt;نعم")&gt;0,"⚠ "&amp;COUNTIFS($B$8:$B$5007,B2536,$A$8:$A$5007,"مصروف",$I$8:$I$5007,"&lt;&gt;مرفوض",$K$8:$K$5007,"&lt;&gt;نعم")&amp;" مصروف غير مسوى",IF(L2536="تمت التسوية",IF(P2536=0,"✔ متوازنة وتمت التسوية","✔ تمت التسوية – متبقي "&amp;TEXT(P2536,"#,##0")),IF(P2536&gt;0,"متبقي "&amp;TEXT(P2536,"#,##0"),"✔ متوازنة"))))),IF(R2536=0,"⚠ أضف سطر عهدة أولًا",IF(OR(C2536="",N(G2536)=0),"⚠ أكمل التاريخ والقيمة",IF(S2536="","⚠ التاريخ خارج السنة المالية",IF(H2536="","⚠ اختر بند الموازنة",IF(I2536="مرفوض","✖ مرفوض من المدير",IF(I2536&lt;&gt;"موافق","⏳ بانتظار موافقة المدير",IF(K2536&lt;&gt;"نعم","⚠ غير مسوى مع الحسابات","✔ معتمد ومسوى")))))))))</f>
        <v/>
      </c>
      <c r="R2536">
        <f>N(R2535)+IF(A2536="عهدة",1,0)</f>
        <v/>
      </c>
      <c r="S2536">
        <f>IF(C2536="","",IF(AND(C2536&gt;=DATE(2026,9,1),C2536&lt;=DATE(2027,8,31)),(YEAR(C2536)-2026)*12+MONTH(C2536)-8,""))</f>
        <v/>
      </c>
      <c r="T2536">
        <f>IF(AND(A2536="مصروف",R2536&gt;0,I2536="موافق",S2536&lt;&gt;"",H2536&lt;&gt;""),N(G2536),0)</f>
        <v/>
      </c>
    </row>
    <row r="2537">
      <c r="A2537" s="19" t="n"/>
      <c r="B2537" s="20">
        <f>IF(A2537="","",IF(R2537=0,"⚠ أضف سطر عهدة أولًا","BDR-"&amp;TEXT(R2537,"000")))</f>
        <v/>
      </c>
      <c r="C2537" s="21" t="n"/>
      <c r="D2537" s="20">
        <f>IF(C2537="","",IF(S2537="","خارج السنة المالية",INDEX(القوائم!$D$2:$D$13,S2537)))</f>
        <v/>
      </c>
      <c r="E2537" s="22" t="n"/>
      <c r="F2537" s="23" t="n"/>
      <c r="G2537" s="23" t="n"/>
      <c r="H2537" s="22" t="n"/>
      <c r="I2537" s="19" t="n"/>
      <c r="J2537" s="21" t="n"/>
      <c r="K2537" s="19" t="n"/>
      <c r="L2537" s="19" t="n"/>
      <c r="M2537" s="21" t="n"/>
      <c r="N2537" s="22" t="n"/>
      <c r="O2537" s="24">
        <f>IF(A2537&lt;&gt;"عهدة","",SUMIFS($G$8:$G$5007,$B$8:$B$5007,B2537,$A$8:$A$5007,"مصروف",$I$8:$I$5007,"&lt;&gt;مرفوض"))</f>
        <v/>
      </c>
      <c r="P2537" s="25">
        <f>IF(A2537&lt;&gt;"عهدة","",N(F2537)-O2537)</f>
        <v/>
      </c>
      <c r="Q2537" s="26">
        <f>IF(A2537="","",IF(A2537="عهدة",IF(N(F2537)=0,"⚠ أدخل قيمة العهدة",IF(P2537&lt;0,"⛔ عجز / زيادة مصروفات "&amp;TEXT(-P2537,"#,##0"),IF(COUNTIFS($B$8:$B$5007,B2537,$A$8:$A$5007,"مصروف",$I$8:$I$5007,"&lt;&gt;مرفوض",$K$8:$K$5007,"&lt;&gt;نعم")&gt;0,"⚠ "&amp;COUNTIFS($B$8:$B$5007,B2537,$A$8:$A$5007,"مصروف",$I$8:$I$5007,"&lt;&gt;مرفوض",$K$8:$K$5007,"&lt;&gt;نعم")&amp;" مصروف غير مسوى",IF(L2537="تمت التسوية",IF(P2537=0,"✔ متوازنة وتمت التسوية","✔ تمت التسوية – متبقي "&amp;TEXT(P2537,"#,##0")),IF(P2537&gt;0,"متبقي "&amp;TEXT(P2537,"#,##0"),"✔ متوازنة"))))),IF(R2537=0,"⚠ أضف سطر عهدة أولًا",IF(OR(C2537="",N(G2537)=0),"⚠ أكمل التاريخ والقيمة",IF(S2537="","⚠ التاريخ خارج السنة المالية",IF(H2537="","⚠ اختر بند الموازنة",IF(I2537="مرفوض","✖ مرفوض من المدير",IF(I2537&lt;&gt;"موافق","⏳ بانتظار موافقة المدير",IF(K2537&lt;&gt;"نعم","⚠ غير مسوى مع الحسابات","✔ معتمد ومسوى")))))))))</f>
        <v/>
      </c>
      <c r="R2537">
        <f>N(R2536)+IF(A2537="عهدة",1,0)</f>
        <v/>
      </c>
      <c r="S2537">
        <f>IF(C2537="","",IF(AND(C2537&gt;=DATE(2026,9,1),C2537&lt;=DATE(2027,8,31)),(YEAR(C2537)-2026)*12+MONTH(C2537)-8,""))</f>
        <v/>
      </c>
      <c r="T2537">
        <f>IF(AND(A2537="مصروف",R2537&gt;0,I2537="موافق",S2537&lt;&gt;"",H2537&lt;&gt;""),N(G2537),0)</f>
        <v/>
      </c>
    </row>
    <row r="2538">
      <c r="A2538" s="19" t="n"/>
      <c r="B2538" s="20">
        <f>IF(A2538="","",IF(R2538=0,"⚠ أضف سطر عهدة أولًا","BDR-"&amp;TEXT(R2538,"000")))</f>
        <v/>
      </c>
      <c r="C2538" s="21" t="n"/>
      <c r="D2538" s="20">
        <f>IF(C2538="","",IF(S2538="","خارج السنة المالية",INDEX(القوائم!$D$2:$D$13,S2538)))</f>
        <v/>
      </c>
      <c r="E2538" s="22" t="n"/>
      <c r="F2538" s="23" t="n"/>
      <c r="G2538" s="23" t="n"/>
      <c r="H2538" s="22" t="n"/>
      <c r="I2538" s="19" t="n"/>
      <c r="J2538" s="21" t="n"/>
      <c r="K2538" s="19" t="n"/>
      <c r="L2538" s="19" t="n"/>
      <c r="M2538" s="21" t="n"/>
      <c r="N2538" s="22" t="n"/>
      <c r="O2538" s="24">
        <f>IF(A2538&lt;&gt;"عهدة","",SUMIFS($G$8:$G$5007,$B$8:$B$5007,B2538,$A$8:$A$5007,"مصروف",$I$8:$I$5007,"&lt;&gt;مرفوض"))</f>
        <v/>
      </c>
      <c r="P2538" s="25">
        <f>IF(A2538&lt;&gt;"عهدة","",N(F2538)-O2538)</f>
        <v/>
      </c>
      <c r="Q2538" s="26">
        <f>IF(A2538="","",IF(A2538="عهدة",IF(N(F2538)=0,"⚠ أدخل قيمة العهدة",IF(P2538&lt;0,"⛔ عجز / زيادة مصروفات "&amp;TEXT(-P2538,"#,##0"),IF(COUNTIFS($B$8:$B$5007,B2538,$A$8:$A$5007,"مصروف",$I$8:$I$5007,"&lt;&gt;مرفوض",$K$8:$K$5007,"&lt;&gt;نعم")&gt;0,"⚠ "&amp;COUNTIFS($B$8:$B$5007,B2538,$A$8:$A$5007,"مصروف",$I$8:$I$5007,"&lt;&gt;مرفوض",$K$8:$K$5007,"&lt;&gt;نعم")&amp;" مصروف غير مسوى",IF(L2538="تمت التسوية",IF(P2538=0,"✔ متوازنة وتمت التسوية","✔ تمت التسوية – متبقي "&amp;TEXT(P2538,"#,##0")),IF(P2538&gt;0,"متبقي "&amp;TEXT(P2538,"#,##0"),"✔ متوازنة"))))),IF(R2538=0,"⚠ أضف سطر عهدة أولًا",IF(OR(C2538="",N(G2538)=0),"⚠ أكمل التاريخ والقيمة",IF(S2538="","⚠ التاريخ خارج السنة المالية",IF(H2538="","⚠ اختر بند الموازنة",IF(I2538="مرفوض","✖ مرفوض من المدير",IF(I2538&lt;&gt;"موافق","⏳ بانتظار موافقة المدير",IF(K2538&lt;&gt;"نعم","⚠ غير مسوى مع الحسابات","✔ معتمد ومسوى")))))))))</f>
        <v/>
      </c>
      <c r="R2538">
        <f>N(R2537)+IF(A2538="عهدة",1,0)</f>
        <v/>
      </c>
      <c r="S2538">
        <f>IF(C2538="","",IF(AND(C2538&gt;=DATE(2026,9,1),C2538&lt;=DATE(2027,8,31)),(YEAR(C2538)-2026)*12+MONTH(C2538)-8,""))</f>
        <v/>
      </c>
      <c r="T2538">
        <f>IF(AND(A2538="مصروف",R2538&gt;0,I2538="موافق",S2538&lt;&gt;"",H2538&lt;&gt;""),N(G2538),0)</f>
        <v/>
      </c>
    </row>
    <row r="2539">
      <c r="A2539" s="19" t="n"/>
      <c r="B2539" s="20">
        <f>IF(A2539="","",IF(R2539=0,"⚠ أضف سطر عهدة أولًا","BDR-"&amp;TEXT(R2539,"000")))</f>
        <v/>
      </c>
      <c r="C2539" s="21" t="n"/>
      <c r="D2539" s="20">
        <f>IF(C2539="","",IF(S2539="","خارج السنة المالية",INDEX(القوائم!$D$2:$D$13,S2539)))</f>
        <v/>
      </c>
      <c r="E2539" s="22" t="n"/>
      <c r="F2539" s="23" t="n"/>
      <c r="G2539" s="23" t="n"/>
      <c r="H2539" s="22" t="n"/>
      <c r="I2539" s="19" t="n"/>
      <c r="J2539" s="21" t="n"/>
      <c r="K2539" s="19" t="n"/>
      <c r="L2539" s="19" t="n"/>
      <c r="M2539" s="21" t="n"/>
      <c r="N2539" s="22" t="n"/>
      <c r="O2539" s="24">
        <f>IF(A2539&lt;&gt;"عهدة","",SUMIFS($G$8:$G$5007,$B$8:$B$5007,B2539,$A$8:$A$5007,"مصروف",$I$8:$I$5007,"&lt;&gt;مرفوض"))</f>
        <v/>
      </c>
      <c r="P2539" s="25">
        <f>IF(A2539&lt;&gt;"عهدة","",N(F2539)-O2539)</f>
        <v/>
      </c>
      <c r="Q2539" s="26">
        <f>IF(A2539="","",IF(A2539="عهدة",IF(N(F2539)=0,"⚠ أدخل قيمة العهدة",IF(P2539&lt;0,"⛔ عجز / زيادة مصروفات "&amp;TEXT(-P2539,"#,##0"),IF(COUNTIFS($B$8:$B$5007,B2539,$A$8:$A$5007,"مصروف",$I$8:$I$5007,"&lt;&gt;مرفوض",$K$8:$K$5007,"&lt;&gt;نعم")&gt;0,"⚠ "&amp;COUNTIFS($B$8:$B$5007,B2539,$A$8:$A$5007,"مصروف",$I$8:$I$5007,"&lt;&gt;مرفوض",$K$8:$K$5007,"&lt;&gt;نعم")&amp;" مصروف غير مسوى",IF(L2539="تمت التسوية",IF(P2539=0,"✔ متوازنة وتمت التسوية","✔ تمت التسوية – متبقي "&amp;TEXT(P2539,"#,##0")),IF(P2539&gt;0,"متبقي "&amp;TEXT(P2539,"#,##0"),"✔ متوازنة"))))),IF(R2539=0,"⚠ أضف سطر عهدة أولًا",IF(OR(C2539="",N(G2539)=0),"⚠ أكمل التاريخ والقيمة",IF(S2539="","⚠ التاريخ خارج السنة المالية",IF(H2539="","⚠ اختر بند الموازنة",IF(I2539="مرفوض","✖ مرفوض من المدير",IF(I2539&lt;&gt;"موافق","⏳ بانتظار موافقة المدير",IF(K2539&lt;&gt;"نعم","⚠ غير مسوى مع الحسابات","✔ معتمد ومسوى")))))))))</f>
        <v/>
      </c>
      <c r="R2539">
        <f>N(R2538)+IF(A2539="عهدة",1,0)</f>
        <v/>
      </c>
      <c r="S2539">
        <f>IF(C2539="","",IF(AND(C2539&gt;=DATE(2026,9,1),C2539&lt;=DATE(2027,8,31)),(YEAR(C2539)-2026)*12+MONTH(C2539)-8,""))</f>
        <v/>
      </c>
      <c r="T2539">
        <f>IF(AND(A2539="مصروف",R2539&gt;0,I2539="موافق",S2539&lt;&gt;"",H2539&lt;&gt;""),N(G2539),0)</f>
        <v/>
      </c>
    </row>
    <row r="2540">
      <c r="A2540" s="19" t="n"/>
      <c r="B2540" s="20">
        <f>IF(A2540="","",IF(R2540=0,"⚠ أضف سطر عهدة أولًا","BDR-"&amp;TEXT(R2540,"000")))</f>
        <v/>
      </c>
      <c r="C2540" s="21" t="n"/>
      <c r="D2540" s="20">
        <f>IF(C2540="","",IF(S2540="","خارج السنة المالية",INDEX(القوائم!$D$2:$D$13,S2540)))</f>
        <v/>
      </c>
      <c r="E2540" s="22" t="n"/>
      <c r="F2540" s="23" t="n"/>
      <c r="G2540" s="23" t="n"/>
      <c r="H2540" s="22" t="n"/>
      <c r="I2540" s="19" t="n"/>
      <c r="J2540" s="21" t="n"/>
      <c r="K2540" s="19" t="n"/>
      <c r="L2540" s="19" t="n"/>
      <c r="M2540" s="21" t="n"/>
      <c r="N2540" s="22" t="n"/>
      <c r="O2540" s="24">
        <f>IF(A2540&lt;&gt;"عهدة","",SUMIFS($G$8:$G$5007,$B$8:$B$5007,B2540,$A$8:$A$5007,"مصروف",$I$8:$I$5007,"&lt;&gt;مرفوض"))</f>
        <v/>
      </c>
      <c r="P2540" s="25">
        <f>IF(A2540&lt;&gt;"عهدة","",N(F2540)-O2540)</f>
        <v/>
      </c>
      <c r="Q2540" s="26">
        <f>IF(A2540="","",IF(A2540="عهدة",IF(N(F2540)=0,"⚠ أدخل قيمة العهدة",IF(P2540&lt;0,"⛔ عجز / زيادة مصروفات "&amp;TEXT(-P2540,"#,##0"),IF(COUNTIFS($B$8:$B$5007,B2540,$A$8:$A$5007,"مصروف",$I$8:$I$5007,"&lt;&gt;مرفوض",$K$8:$K$5007,"&lt;&gt;نعم")&gt;0,"⚠ "&amp;COUNTIFS($B$8:$B$5007,B2540,$A$8:$A$5007,"مصروف",$I$8:$I$5007,"&lt;&gt;مرفوض",$K$8:$K$5007,"&lt;&gt;نعم")&amp;" مصروف غير مسوى",IF(L2540="تمت التسوية",IF(P2540=0,"✔ متوازنة وتمت التسوية","✔ تمت التسوية – متبقي "&amp;TEXT(P2540,"#,##0")),IF(P2540&gt;0,"متبقي "&amp;TEXT(P2540,"#,##0"),"✔ متوازنة"))))),IF(R2540=0,"⚠ أضف سطر عهدة أولًا",IF(OR(C2540="",N(G2540)=0),"⚠ أكمل التاريخ والقيمة",IF(S2540="","⚠ التاريخ خارج السنة المالية",IF(H2540="","⚠ اختر بند الموازنة",IF(I2540="مرفوض","✖ مرفوض من المدير",IF(I2540&lt;&gt;"موافق","⏳ بانتظار موافقة المدير",IF(K2540&lt;&gt;"نعم","⚠ غير مسوى مع الحسابات","✔ معتمد ومسوى")))))))))</f>
        <v/>
      </c>
      <c r="R2540">
        <f>N(R2539)+IF(A2540="عهدة",1,0)</f>
        <v/>
      </c>
      <c r="S2540">
        <f>IF(C2540="","",IF(AND(C2540&gt;=DATE(2026,9,1),C2540&lt;=DATE(2027,8,31)),(YEAR(C2540)-2026)*12+MONTH(C2540)-8,""))</f>
        <v/>
      </c>
      <c r="T2540">
        <f>IF(AND(A2540="مصروف",R2540&gt;0,I2540="موافق",S2540&lt;&gt;"",H2540&lt;&gt;""),N(G2540),0)</f>
        <v/>
      </c>
    </row>
    <row r="2541">
      <c r="A2541" s="19" t="n"/>
      <c r="B2541" s="20">
        <f>IF(A2541="","",IF(R2541=0,"⚠ أضف سطر عهدة أولًا","BDR-"&amp;TEXT(R2541,"000")))</f>
        <v/>
      </c>
      <c r="C2541" s="21" t="n"/>
      <c r="D2541" s="20">
        <f>IF(C2541="","",IF(S2541="","خارج السنة المالية",INDEX(القوائم!$D$2:$D$13,S2541)))</f>
        <v/>
      </c>
      <c r="E2541" s="22" t="n"/>
      <c r="F2541" s="23" t="n"/>
      <c r="G2541" s="23" t="n"/>
      <c r="H2541" s="22" t="n"/>
      <c r="I2541" s="19" t="n"/>
      <c r="J2541" s="21" t="n"/>
      <c r="K2541" s="19" t="n"/>
      <c r="L2541" s="19" t="n"/>
      <c r="M2541" s="21" t="n"/>
      <c r="N2541" s="22" t="n"/>
      <c r="O2541" s="24">
        <f>IF(A2541&lt;&gt;"عهدة","",SUMIFS($G$8:$G$5007,$B$8:$B$5007,B2541,$A$8:$A$5007,"مصروف",$I$8:$I$5007,"&lt;&gt;مرفوض"))</f>
        <v/>
      </c>
      <c r="P2541" s="25">
        <f>IF(A2541&lt;&gt;"عهدة","",N(F2541)-O2541)</f>
        <v/>
      </c>
      <c r="Q2541" s="26">
        <f>IF(A2541="","",IF(A2541="عهدة",IF(N(F2541)=0,"⚠ أدخل قيمة العهدة",IF(P2541&lt;0,"⛔ عجز / زيادة مصروفات "&amp;TEXT(-P2541,"#,##0"),IF(COUNTIFS($B$8:$B$5007,B2541,$A$8:$A$5007,"مصروف",$I$8:$I$5007,"&lt;&gt;مرفوض",$K$8:$K$5007,"&lt;&gt;نعم")&gt;0,"⚠ "&amp;COUNTIFS($B$8:$B$5007,B2541,$A$8:$A$5007,"مصروف",$I$8:$I$5007,"&lt;&gt;مرفوض",$K$8:$K$5007,"&lt;&gt;نعم")&amp;" مصروف غير مسوى",IF(L2541="تمت التسوية",IF(P2541=0,"✔ متوازنة وتمت التسوية","✔ تمت التسوية – متبقي "&amp;TEXT(P2541,"#,##0")),IF(P2541&gt;0,"متبقي "&amp;TEXT(P2541,"#,##0"),"✔ متوازنة"))))),IF(R2541=0,"⚠ أضف سطر عهدة أولًا",IF(OR(C2541="",N(G2541)=0),"⚠ أكمل التاريخ والقيمة",IF(S2541="","⚠ التاريخ خارج السنة المالية",IF(H2541="","⚠ اختر بند الموازنة",IF(I2541="مرفوض","✖ مرفوض من المدير",IF(I2541&lt;&gt;"موافق","⏳ بانتظار موافقة المدير",IF(K2541&lt;&gt;"نعم","⚠ غير مسوى مع الحسابات","✔ معتمد ومسوى")))))))))</f>
        <v/>
      </c>
      <c r="R2541">
        <f>N(R2540)+IF(A2541="عهدة",1,0)</f>
        <v/>
      </c>
      <c r="S2541">
        <f>IF(C2541="","",IF(AND(C2541&gt;=DATE(2026,9,1),C2541&lt;=DATE(2027,8,31)),(YEAR(C2541)-2026)*12+MONTH(C2541)-8,""))</f>
        <v/>
      </c>
      <c r="T2541">
        <f>IF(AND(A2541="مصروف",R2541&gt;0,I2541="موافق",S2541&lt;&gt;"",H2541&lt;&gt;""),N(G2541),0)</f>
        <v/>
      </c>
    </row>
    <row r="2542">
      <c r="A2542" s="19" t="n"/>
      <c r="B2542" s="20">
        <f>IF(A2542="","",IF(R2542=0,"⚠ أضف سطر عهدة أولًا","BDR-"&amp;TEXT(R2542,"000")))</f>
        <v/>
      </c>
      <c r="C2542" s="21" t="n"/>
      <c r="D2542" s="20">
        <f>IF(C2542="","",IF(S2542="","خارج السنة المالية",INDEX(القوائم!$D$2:$D$13,S2542)))</f>
        <v/>
      </c>
      <c r="E2542" s="22" t="n"/>
      <c r="F2542" s="23" t="n"/>
      <c r="G2542" s="23" t="n"/>
      <c r="H2542" s="22" t="n"/>
      <c r="I2542" s="19" t="n"/>
      <c r="J2542" s="21" t="n"/>
      <c r="K2542" s="19" t="n"/>
      <c r="L2542" s="19" t="n"/>
      <c r="M2542" s="21" t="n"/>
      <c r="N2542" s="22" t="n"/>
      <c r="O2542" s="24">
        <f>IF(A2542&lt;&gt;"عهدة","",SUMIFS($G$8:$G$5007,$B$8:$B$5007,B2542,$A$8:$A$5007,"مصروف",$I$8:$I$5007,"&lt;&gt;مرفوض"))</f>
        <v/>
      </c>
      <c r="P2542" s="25">
        <f>IF(A2542&lt;&gt;"عهدة","",N(F2542)-O2542)</f>
        <v/>
      </c>
      <c r="Q2542" s="26">
        <f>IF(A2542="","",IF(A2542="عهدة",IF(N(F2542)=0,"⚠ أدخل قيمة العهدة",IF(P2542&lt;0,"⛔ عجز / زيادة مصروفات "&amp;TEXT(-P2542,"#,##0"),IF(COUNTIFS($B$8:$B$5007,B2542,$A$8:$A$5007,"مصروف",$I$8:$I$5007,"&lt;&gt;مرفوض",$K$8:$K$5007,"&lt;&gt;نعم")&gt;0,"⚠ "&amp;COUNTIFS($B$8:$B$5007,B2542,$A$8:$A$5007,"مصروف",$I$8:$I$5007,"&lt;&gt;مرفوض",$K$8:$K$5007,"&lt;&gt;نعم")&amp;" مصروف غير مسوى",IF(L2542="تمت التسوية",IF(P2542=0,"✔ متوازنة وتمت التسوية","✔ تمت التسوية – متبقي "&amp;TEXT(P2542,"#,##0")),IF(P2542&gt;0,"متبقي "&amp;TEXT(P2542,"#,##0"),"✔ متوازنة"))))),IF(R2542=0,"⚠ أضف سطر عهدة أولًا",IF(OR(C2542="",N(G2542)=0),"⚠ أكمل التاريخ والقيمة",IF(S2542="","⚠ التاريخ خارج السنة المالية",IF(H2542="","⚠ اختر بند الموازنة",IF(I2542="مرفوض","✖ مرفوض من المدير",IF(I2542&lt;&gt;"موافق","⏳ بانتظار موافقة المدير",IF(K2542&lt;&gt;"نعم","⚠ غير مسوى مع الحسابات","✔ معتمد ومسوى")))))))))</f>
        <v/>
      </c>
      <c r="R2542">
        <f>N(R2541)+IF(A2542="عهدة",1,0)</f>
        <v/>
      </c>
      <c r="S2542">
        <f>IF(C2542="","",IF(AND(C2542&gt;=DATE(2026,9,1),C2542&lt;=DATE(2027,8,31)),(YEAR(C2542)-2026)*12+MONTH(C2542)-8,""))</f>
        <v/>
      </c>
      <c r="T2542">
        <f>IF(AND(A2542="مصروف",R2542&gt;0,I2542="موافق",S2542&lt;&gt;"",H2542&lt;&gt;""),N(G2542),0)</f>
        <v/>
      </c>
    </row>
    <row r="2543">
      <c r="A2543" s="19" t="n"/>
      <c r="B2543" s="20">
        <f>IF(A2543="","",IF(R2543=0,"⚠ أضف سطر عهدة أولًا","BDR-"&amp;TEXT(R2543,"000")))</f>
        <v/>
      </c>
      <c r="C2543" s="21" t="n"/>
      <c r="D2543" s="20">
        <f>IF(C2543="","",IF(S2543="","خارج السنة المالية",INDEX(القوائم!$D$2:$D$13,S2543)))</f>
        <v/>
      </c>
      <c r="E2543" s="22" t="n"/>
      <c r="F2543" s="23" t="n"/>
      <c r="G2543" s="23" t="n"/>
      <c r="H2543" s="22" t="n"/>
      <c r="I2543" s="19" t="n"/>
      <c r="J2543" s="21" t="n"/>
      <c r="K2543" s="19" t="n"/>
      <c r="L2543" s="19" t="n"/>
      <c r="M2543" s="21" t="n"/>
      <c r="N2543" s="22" t="n"/>
      <c r="O2543" s="24">
        <f>IF(A2543&lt;&gt;"عهدة","",SUMIFS($G$8:$G$5007,$B$8:$B$5007,B2543,$A$8:$A$5007,"مصروف",$I$8:$I$5007,"&lt;&gt;مرفوض"))</f>
        <v/>
      </c>
      <c r="P2543" s="25">
        <f>IF(A2543&lt;&gt;"عهدة","",N(F2543)-O2543)</f>
        <v/>
      </c>
      <c r="Q2543" s="26">
        <f>IF(A2543="","",IF(A2543="عهدة",IF(N(F2543)=0,"⚠ أدخل قيمة العهدة",IF(P2543&lt;0,"⛔ عجز / زيادة مصروفات "&amp;TEXT(-P2543,"#,##0"),IF(COUNTIFS($B$8:$B$5007,B2543,$A$8:$A$5007,"مصروف",$I$8:$I$5007,"&lt;&gt;مرفوض",$K$8:$K$5007,"&lt;&gt;نعم")&gt;0,"⚠ "&amp;COUNTIFS($B$8:$B$5007,B2543,$A$8:$A$5007,"مصروف",$I$8:$I$5007,"&lt;&gt;مرفوض",$K$8:$K$5007,"&lt;&gt;نعم")&amp;" مصروف غير مسوى",IF(L2543="تمت التسوية",IF(P2543=0,"✔ متوازنة وتمت التسوية","✔ تمت التسوية – متبقي "&amp;TEXT(P2543,"#,##0")),IF(P2543&gt;0,"متبقي "&amp;TEXT(P2543,"#,##0"),"✔ متوازنة"))))),IF(R2543=0,"⚠ أضف سطر عهدة أولًا",IF(OR(C2543="",N(G2543)=0),"⚠ أكمل التاريخ والقيمة",IF(S2543="","⚠ التاريخ خارج السنة المالية",IF(H2543="","⚠ اختر بند الموازنة",IF(I2543="مرفوض","✖ مرفوض من المدير",IF(I2543&lt;&gt;"موافق","⏳ بانتظار موافقة المدير",IF(K2543&lt;&gt;"نعم","⚠ غير مسوى مع الحسابات","✔ معتمد ومسوى")))))))))</f>
        <v/>
      </c>
      <c r="R2543">
        <f>N(R2542)+IF(A2543="عهدة",1,0)</f>
        <v/>
      </c>
      <c r="S2543">
        <f>IF(C2543="","",IF(AND(C2543&gt;=DATE(2026,9,1),C2543&lt;=DATE(2027,8,31)),(YEAR(C2543)-2026)*12+MONTH(C2543)-8,""))</f>
        <v/>
      </c>
      <c r="T2543">
        <f>IF(AND(A2543="مصروف",R2543&gt;0,I2543="موافق",S2543&lt;&gt;"",H2543&lt;&gt;""),N(G2543),0)</f>
        <v/>
      </c>
    </row>
    <row r="2544">
      <c r="A2544" s="19" t="n"/>
      <c r="B2544" s="20">
        <f>IF(A2544="","",IF(R2544=0,"⚠ أضف سطر عهدة أولًا","BDR-"&amp;TEXT(R2544,"000")))</f>
        <v/>
      </c>
      <c r="C2544" s="21" t="n"/>
      <c r="D2544" s="20">
        <f>IF(C2544="","",IF(S2544="","خارج السنة المالية",INDEX(القوائم!$D$2:$D$13,S2544)))</f>
        <v/>
      </c>
      <c r="E2544" s="22" t="n"/>
      <c r="F2544" s="23" t="n"/>
      <c r="G2544" s="23" t="n"/>
      <c r="H2544" s="22" t="n"/>
      <c r="I2544" s="19" t="n"/>
      <c r="J2544" s="21" t="n"/>
      <c r="K2544" s="19" t="n"/>
      <c r="L2544" s="19" t="n"/>
      <c r="M2544" s="21" t="n"/>
      <c r="N2544" s="22" t="n"/>
      <c r="O2544" s="24">
        <f>IF(A2544&lt;&gt;"عهدة","",SUMIFS($G$8:$G$5007,$B$8:$B$5007,B2544,$A$8:$A$5007,"مصروف",$I$8:$I$5007,"&lt;&gt;مرفوض"))</f>
        <v/>
      </c>
      <c r="P2544" s="25">
        <f>IF(A2544&lt;&gt;"عهدة","",N(F2544)-O2544)</f>
        <v/>
      </c>
      <c r="Q2544" s="26">
        <f>IF(A2544="","",IF(A2544="عهدة",IF(N(F2544)=0,"⚠ أدخل قيمة العهدة",IF(P2544&lt;0,"⛔ عجز / زيادة مصروفات "&amp;TEXT(-P2544,"#,##0"),IF(COUNTIFS($B$8:$B$5007,B2544,$A$8:$A$5007,"مصروف",$I$8:$I$5007,"&lt;&gt;مرفوض",$K$8:$K$5007,"&lt;&gt;نعم")&gt;0,"⚠ "&amp;COUNTIFS($B$8:$B$5007,B2544,$A$8:$A$5007,"مصروف",$I$8:$I$5007,"&lt;&gt;مرفوض",$K$8:$K$5007,"&lt;&gt;نعم")&amp;" مصروف غير مسوى",IF(L2544="تمت التسوية",IF(P2544=0,"✔ متوازنة وتمت التسوية","✔ تمت التسوية – متبقي "&amp;TEXT(P2544,"#,##0")),IF(P2544&gt;0,"متبقي "&amp;TEXT(P2544,"#,##0"),"✔ متوازنة"))))),IF(R2544=0,"⚠ أضف سطر عهدة أولًا",IF(OR(C2544="",N(G2544)=0),"⚠ أكمل التاريخ والقيمة",IF(S2544="","⚠ التاريخ خارج السنة المالية",IF(H2544="","⚠ اختر بند الموازنة",IF(I2544="مرفوض","✖ مرفوض من المدير",IF(I2544&lt;&gt;"موافق","⏳ بانتظار موافقة المدير",IF(K2544&lt;&gt;"نعم","⚠ غير مسوى مع الحسابات","✔ معتمد ومسوى")))))))))</f>
        <v/>
      </c>
      <c r="R2544">
        <f>N(R2543)+IF(A2544="عهدة",1,0)</f>
        <v/>
      </c>
      <c r="S2544">
        <f>IF(C2544="","",IF(AND(C2544&gt;=DATE(2026,9,1),C2544&lt;=DATE(2027,8,31)),(YEAR(C2544)-2026)*12+MONTH(C2544)-8,""))</f>
        <v/>
      </c>
      <c r="T2544">
        <f>IF(AND(A2544="مصروف",R2544&gt;0,I2544="موافق",S2544&lt;&gt;"",H2544&lt;&gt;""),N(G2544),0)</f>
        <v/>
      </c>
    </row>
    <row r="2545">
      <c r="A2545" s="19" t="n"/>
      <c r="B2545" s="20">
        <f>IF(A2545="","",IF(R2545=0,"⚠ أضف سطر عهدة أولًا","BDR-"&amp;TEXT(R2545,"000")))</f>
        <v/>
      </c>
      <c r="C2545" s="21" t="n"/>
      <c r="D2545" s="20">
        <f>IF(C2545="","",IF(S2545="","خارج السنة المالية",INDEX(القوائم!$D$2:$D$13,S2545)))</f>
        <v/>
      </c>
      <c r="E2545" s="22" t="n"/>
      <c r="F2545" s="23" t="n"/>
      <c r="G2545" s="23" t="n"/>
      <c r="H2545" s="22" t="n"/>
      <c r="I2545" s="19" t="n"/>
      <c r="J2545" s="21" t="n"/>
      <c r="K2545" s="19" t="n"/>
      <c r="L2545" s="19" t="n"/>
      <c r="M2545" s="21" t="n"/>
      <c r="N2545" s="22" t="n"/>
      <c r="O2545" s="24">
        <f>IF(A2545&lt;&gt;"عهدة","",SUMIFS($G$8:$G$5007,$B$8:$B$5007,B2545,$A$8:$A$5007,"مصروف",$I$8:$I$5007,"&lt;&gt;مرفوض"))</f>
        <v/>
      </c>
      <c r="P2545" s="25">
        <f>IF(A2545&lt;&gt;"عهدة","",N(F2545)-O2545)</f>
        <v/>
      </c>
      <c r="Q2545" s="26">
        <f>IF(A2545="","",IF(A2545="عهدة",IF(N(F2545)=0,"⚠ أدخل قيمة العهدة",IF(P2545&lt;0,"⛔ عجز / زيادة مصروفات "&amp;TEXT(-P2545,"#,##0"),IF(COUNTIFS($B$8:$B$5007,B2545,$A$8:$A$5007,"مصروف",$I$8:$I$5007,"&lt;&gt;مرفوض",$K$8:$K$5007,"&lt;&gt;نعم")&gt;0,"⚠ "&amp;COUNTIFS($B$8:$B$5007,B2545,$A$8:$A$5007,"مصروف",$I$8:$I$5007,"&lt;&gt;مرفوض",$K$8:$K$5007,"&lt;&gt;نعم")&amp;" مصروف غير مسوى",IF(L2545="تمت التسوية",IF(P2545=0,"✔ متوازنة وتمت التسوية","✔ تمت التسوية – متبقي "&amp;TEXT(P2545,"#,##0")),IF(P2545&gt;0,"متبقي "&amp;TEXT(P2545,"#,##0"),"✔ متوازنة"))))),IF(R2545=0,"⚠ أضف سطر عهدة أولًا",IF(OR(C2545="",N(G2545)=0),"⚠ أكمل التاريخ والقيمة",IF(S2545="","⚠ التاريخ خارج السنة المالية",IF(H2545="","⚠ اختر بند الموازنة",IF(I2545="مرفوض","✖ مرفوض من المدير",IF(I2545&lt;&gt;"موافق","⏳ بانتظار موافقة المدير",IF(K2545&lt;&gt;"نعم","⚠ غير مسوى مع الحسابات","✔ معتمد ومسوى")))))))))</f>
        <v/>
      </c>
      <c r="R2545">
        <f>N(R2544)+IF(A2545="عهدة",1,0)</f>
        <v/>
      </c>
      <c r="S2545">
        <f>IF(C2545="","",IF(AND(C2545&gt;=DATE(2026,9,1),C2545&lt;=DATE(2027,8,31)),(YEAR(C2545)-2026)*12+MONTH(C2545)-8,""))</f>
        <v/>
      </c>
      <c r="T2545">
        <f>IF(AND(A2545="مصروف",R2545&gt;0,I2545="موافق",S2545&lt;&gt;"",H2545&lt;&gt;""),N(G2545),0)</f>
        <v/>
      </c>
    </row>
    <row r="2546">
      <c r="A2546" s="19" t="n"/>
      <c r="B2546" s="20">
        <f>IF(A2546="","",IF(R2546=0,"⚠ أضف سطر عهدة أولًا","BDR-"&amp;TEXT(R2546,"000")))</f>
        <v/>
      </c>
      <c r="C2546" s="21" t="n"/>
      <c r="D2546" s="20">
        <f>IF(C2546="","",IF(S2546="","خارج السنة المالية",INDEX(القوائم!$D$2:$D$13,S2546)))</f>
        <v/>
      </c>
      <c r="E2546" s="22" t="n"/>
      <c r="F2546" s="23" t="n"/>
      <c r="G2546" s="23" t="n"/>
      <c r="H2546" s="22" t="n"/>
      <c r="I2546" s="19" t="n"/>
      <c r="J2546" s="21" t="n"/>
      <c r="K2546" s="19" t="n"/>
      <c r="L2546" s="19" t="n"/>
      <c r="M2546" s="21" t="n"/>
      <c r="N2546" s="22" t="n"/>
      <c r="O2546" s="24">
        <f>IF(A2546&lt;&gt;"عهدة","",SUMIFS($G$8:$G$5007,$B$8:$B$5007,B2546,$A$8:$A$5007,"مصروف",$I$8:$I$5007,"&lt;&gt;مرفوض"))</f>
        <v/>
      </c>
      <c r="P2546" s="25">
        <f>IF(A2546&lt;&gt;"عهدة","",N(F2546)-O2546)</f>
        <v/>
      </c>
      <c r="Q2546" s="26">
        <f>IF(A2546="","",IF(A2546="عهدة",IF(N(F2546)=0,"⚠ أدخل قيمة العهدة",IF(P2546&lt;0,"⛔ عجز / زيادة مصروفات "&amp;TEXT(-P2546,"#,##0"),IF(COUNTIFS($B$8:$B$5007,B2546,$A$8:$A$5007,"مصروف",$I$8:$I$5007,"&lt;&gt;مرفوض",$K$8:$K$5007,"&lt;&gt;نعم")&gt;0,"⚠ "&amp;COUNTIFS($B$8:$B$5007,B2546,$A$8:$A$5007,"مصروف",$I$8:$I$5007,"&lt;&gt;مرفوض",$K$8:$K$5007,"&lt;&gt;نعم")&amp;" مصروف غير مسوى",IF(L2546="تمت التسوية",IF(P2546=0,"✔ متوازنة وتمت التسوية","✔ تمت التسوية – متبقي "&amp;TEXT(P2546,"#,##0")),IF(P2546&gt;0,"متبقي "&amp;TEXT(P2546,"#,##0"),"✔ متوازنة"))))),IF(R2546=0,"⚠ أضف سطر عهدة أولًا",IF(OR(C2546="",N(G2546)=0),"⚠ أكمل التاريخ والقيمة",IF(S2546="","⚠ التاريخ خارج السنة المالية",IF(H2546="","⚠ اختر بند الموازنة",IF(I2546="مرفوض","✖ مرفوض من المدير",IF(I2546&lt;&gt;"موافق","⏳ بانتظار موافقة المدير",IF(K2546&lt;&gt;"نعم","⚠ غير مسوى مع الحسابات","✔ معتمد ومسوى")))))))))</f>
        <v/>
      </c>
      <c r="R2546">
        <f>N(R2545)+IF(A2546="عهدة",1,0)</f>
        <v/>
      </c>
      <c r="S2546">
        <f>IF(C2546="","",IF(AND(C2546&gt;=DATE(2026,9,1),C2546&lt;=DATE(2027,8,31)),(YEAR(C2546)-2026)*12+MONTH(C2546)-8,""))</f>
        <v/>
      </c>
      <c r="T2546">
        <f>IF(AND(A2546="مصروف",R2546&gt;0,I2546="موافق",S2546&lt;&gt;"",H2546&lt;&gt;""),N(G2546),0)</f>
        <v/>
      </c>
    </row>
    <row r="2547">
      <c r="A2547" s="19" t="n"/>
      <c r="B2547" s="20">
        <f>IF(A2547="","",IF(R2547=0,"⚠ أضف سطر عهدة أولًا","BDR-"&amp;TEXT(R2547,"000")))</f>
        <v/>
      </c>
      <c r="C2547" s="21" t="n"/>
      <c r="D2547" s="20">
        <f>IF(C2547="","",IF(S2547="","خارج السنة المالية",INDEX(القوائم!$D$2:$D$13,S2547)))</f>
        <v/>
      </c>
      <c r="E2547" s="22" t="n"/>
      <c r="F2547" s="23" t="n"/>
      <c r="G2547" s="23" t="n"/>
      <c r="H2547" s="22" t="n"/>
      <c r="I2547" s="19" t="n"/>
      <c r="J2547" s="21" t="n"/>
      <c r="K2547" s="19" t="n"/>
      <c r="L2547" s="19" t="n"/>
      <c r="M2547" s="21" t="n"/>
      <c r="N2547" s="22" t="n"/>
      <c r="O2547" s="24">
        <f>IF(A2547&lt;&gt;"عهدة","",SUMIFS($G$8:$G$5007,$B$8:$B$5007,B2547,$A$8:$A$5007,"مصروف",$I$8:$I$5007,"&lt;&gt;مرفوض"))</f>
        <v/>
      </c>
      <c r="P2547" s="25">
        <f>IF(A2547&lt;&gt;"عهدة","",N(F2547)-O2547)</f>
        <v/>
      </c>
      <c r="Q2547" s="26">
        <f>IF(A2547="","",IF(A2547="عهدة",IF(N(F2547)=0,"⚠ أدخل قيمة العهدة",IF(P2547&lt;0,"⛔ عجز / زيادة مصروفات "&amp;TEXT(-P2547,"#,##0"),IF(COUNTIFS($B$8:$B$5007,B2547,$A$8:$A$5007,"مصروف",$I$8:$I$5007,"&lt;&gt;مرفوض",$K$8:$K$5007,"&lt;&gt;نعم")&gt;0,"⚠ "&amp;COUNTIFS($B$8:$B$5007,B2547,$A$8:$A$5007,"مصروف",$I$8:$I$5007,"&lt;&gt;مرفوض",$K$8:$K$5007,"&lt;&gt;نعم")&amp;" مصروف غير مسوى",IF(L2547="تمت التسوية",IF(P2547=0,"✔ متوازنة وتمت التسوية","✔ تمت التسوية – متبقي "&amp;TEXT(P2547,"#,##0")),IF(P2547&gt;0,"متبقي "&amp;TEXT(P2547,"#,##0"),"✔ متوازنة"))))),IF(R2547=0,"⚠ أضف سطر عهدة أولًا",IF(OR(C2547="",N(G2547)=0),"⚠ أكمل التاريخ والقيمة",IF(S2547="","⚠ التاريخ خارج السنة المالية",IF(H2547="","⚠ اختر بند الموازنة",IF(I2547="مرفوض","✖ مرفوض من المدير",IF(I2547&lt;&gt;"موافق","⏳ بانتظار موافقة المدير",IF(K2547&lt;&gt;"نعم","⚠ غير مسوى مع الحسابات","✔ معتمد ومسوى")))))))))</f>
        <v/>
      </c>
      <c r="R2547">
        <f>N(R2546)+IF(A2547="عهدة",1,0)</f>
        <v/>
      </c>
      <c r="S2547">
        <f>IF(C2547="","",IF(AND(C2547&gt;=DATE(2026,9,1),C2547&lt;=DATE(2027,8,31)),(YEAR(C2547)-2026)*12+MONTH(C2547)-8,""))</f>
        <v/>
      </c>
      <c r="T2547">
        <f>IF(AND(A2547="مصروف",R2547&gt;0,I2547="موافق",S2547&lt;&gt;"",H2547&lt;&gt;""),N(G2547),0)</f>
        <v/>
      </c>
    </row>
    <row r="2548">
      <c r="A2548" s="19" t="n"/>
      <c r="B2548" s="20">
        <f>IF(A2548="","",IF(R2548=0,"⚠ أضف سطر عهدة أولًا","BDR-"&amp;TEXT(R2548,"000")))</f>
        <v/>
      </c>
      <c r="C2548" s="21" t="n"/>
      <c r="D2548" s="20">
        <f>IF(C2548="","",IF(S2548="","خارج السنة المالية",INDEX(القوائم!$D$2:$D$13,S2548)))</f>
        <v/>
      </c>
      <c r="E2548" s="22" t="n"/>
      <c r="F2548" s="23" t="n"/>
      <c r="G2548" s="23" t="n"/>
      <c r="H2548" s="22" t="n"/>
      <c r="I2548" s="19" t="n"/>
      <c r="J2548" s="21" t="n"/>
      <c r="K2548" s="19" t="n"/>
      <c r="L2548" s="19" t="n"/>
      <c r="M2548" s="21" t="n"/>
      <c r="N2548" s="22" t="n"/>
      <c r="O2548" s="24">
        <f>IF(A2548&lt;&gt;"عهدة","",SUMIFS($G$8:$G$5007,$B$8:$B$5007,B2548,$A$8:$A$5007,"مصروف",$I$8:$I$5007,"&lt;&gt;مرفوض"))</f>
        <v/>
      </c>
      <c r="P2548" s="25">
        <f>IF(A2548&lt;&gt;"عهدة","",N(F2548)-O2548)</f>
        <v/>
      </c>
      <c r="Q2548" s="26">
        <f>IF(A2548="","",IF(A2548="عهدة",IF(N(F2548)=0,"⚠ أدخل قيمة العهدة",IF(P2548&lt;0,"⛔ عجز / زيادة مصروفات "&amp;TEXT(-P2548,"#,##0"),IF(COUNTIFS($B$8:$B$5007,B2548,$A$8:$A$5007,"مصروف",$I$8:$I$5007,"&lt;&gt;مرفوض",$K$8:$K$5007,"&lt;&gt;نعم")&gt;0,"⚠ "&amp;COUNTIFS($B$8:$B$5007,B2548,$A$8:$A$5007,"مصروف",$I$8:$I$5007,"&lt;&gt;مرفوض",$K$8:$K$5007,"&lt;&gt;نعم")&amp;" مصروف غير مسوى",IF(L2548="تمت التسوية",IF(P2548=0,"✔ متوازنة وتمت التسوية","✔ تمت التسوية – متبقي "&amp;TEXT(P2548,"#,##0")),IF(P2548&gt;0,"متبقي "&amp;TEXT(P2548,"#,##0"),"✔ متوازنة"))))),IF(R2548=0,"⚠ أضف سطر عهدة أولًا",IF(OR(C2548="",N(G2548)=0),"⚠ أكمل التاريخ والقيمة",IF(S2548="","⚠ التاريخ خارج السنة المالية",IF(H2548="","⚠ اختر بند الموازنة",IF(I2548="مرفوض","✖ مرفوض من المدير",IF(I2548&lt;&gt;"موافق","⏳ بانتظار موافقة المدير",IF(K2548&lt;&gt;"نعم","⚠ غير مسوى مع الحسابات","✔ معتمد ومسوى")))))))))</f>
        <v/>
      </c>
      <c r="R2548">
        <f>N(R2547)+IF(A2548="عهدة",1,0)</f>
        <v/>
      </c>
      <c r="S2548">
        <f>IF(C2548="","",IF(AND(C2548&gt;=DATE(2026,9,1),C2548&lt;=DATE(2027,8,31)),(YEAR(C2548)-2026)*12+MONTH(C2548)-8,""))</f>
        <v/>
      </c>
      <c r="T2548">
        <f>IF(AND(A2548="مصروف",R2548&gt;0,I2548="موافق",S2548&lt;&gt;"",H2548&lt;&gt;""),N(G2548),0)</f>
        <v/>
      </c>
    </row>
    <row r="2549">
      <c r="A2549" s="19" t="n"/>
      <c r="B2549" s="20">
        <f>IF(A2549="","",IF(R2549=0,"⚠ أضف سطر عهدة أولًا","BDR-"&amp;TEXT(R2549,"000")))</f>
        <v/>
      </c>
      <c r="C2549" s="21" t="n"/>
      <c r="D2549" s="20">
        <f>IF(C2549="","",IF(S2549="","خارج السنة المالية",INDEX(القوائم!$D$2:$D$13,S2549)))</f>
        <v/>
      </c>
      <c r="E2549" s="22" t="n"/>
      <c r="F2549" s="23" t="n"/>
      <c r="G2549" s="23" t="n"/>
      <c r="H2549" s="22" t="n"/>
      <c r="I2549" s="19" t="n"/>
      <c r="J2549" s="21" t="n"/>
      <c r="K2549" s="19" t="n"/>
      <c r="L2549" s="19" t="n"/>
      <c r="M2549" s="21" t="n"/>
      <c r="N2549" s="22" t="n"/>
      <c r="O2549" s="24">
        <f>IF(A2549&lt;&gt;"عهدة","",SUMIFS($G$8:$G$5007,$B$8:$B$5007,B2549,$A$8:$A$5007,"مصروف",$I$8:$I$5007,"&lt;&gt;مرفوض"))</f>
        <v/>
      </c>
      <c r="P2549" s="25">
        <f>IF(A2549&lt;&gt;"عهدة","",N(F2549)-O2549)</f>
        <v/>
      </c>
      <c r="Q2549" s="26">
        <f>IF(A2549="","",IF(A2549="عهدة",IF(N(F2549)=0,"⚠ أدخل قيمة العهدة",IF(P2549&lt;0,"⛔ عجز / زيادة مصروفات "&amp;TEXT(-P2549,"#,##0"),IF(COUNTIFS($B$8:$B$5007,B2549,$A$8:$A$5007,"مصروف",$I$8:$I$5007,"&lt;&gt;مرفوض",$K$8:$K$5007,"&lt;&gt;نعم")&gt;0,"⚠ "&amp;COUNTIFS($B$8:$B$5007,B2549,$A$8:$A$5007,"مصروف",$I$8:$I$5007,"&lt;&gt;مرفوض",$K$8:$K$5007,"&lt;&gt;نعم")&amp;" مصروف غير مسوى",IF(L2549="تمت التسوية",IF(P2549=0,"✔ متوازنة وتمت التسوية","✔ تمت التسوية – متبقي "&amp;TEXT(P2549,"#,##0")),IF(P2549&gt;0,"متبقي "&amp;TEXT(P2549,"#,##0"),"✔ متوازنة"))))),IF(R2549=0,"⚠ أضف سطر عهدة أولًا",IF(OR(C2549="",N(G2549)=0),"⚠ أكمل التاريخ والقيمة",IF(S2549="","⚠ التاريخ خارج السنة المالية",IF(H2549="","⚠ اختر بند الموازنة",IF(I2549="مرفوض","✖ مرفوض من المدير",IF(I2549&lt;&gt;"موافق","⏳ بانتظار موافقة المدير",IF(K2549&lt;&gt;"نعم","⚠ غير مسوى مع الحسابات","✔ معتمد ومسوى")))))))))</f>
        <v/>
      </c>
      <c r="R2549">
        <f>N(R2548)+IF(A2549="عهدة",1,0)</f>
        <v/>
      </c>
      <c r="S2549">
        <f>IF(C2549="","",IF(AND(C2549&gt;=DATE(2026,9,1),C2549&lt;=DATE(2027,8,31)),(YEAR(C2549)-2026)*12+MONTH(C2549)-8,""))</f>
        <v/>
      </c>
      <c r="T2549">
        <f>IF(AND(A2549="مصروف",R2549&gt;0,I2549="موافق",S2549&lt;&gt;"",H2549&lt;&gt;""),N(G2549),0)</f>
        <v/>
      </c>
    </row>
    <row r="2550">
      <c r="A2550" s="19" t="n"/>
      <c r="B2550" s="20">
        <f>IF(A2550="","",IF(R2550=0,"⚠ أضف سطر عهدة أولًا","BDR-"&amp;TEXT(R2550,"000")))</f>
        <v/>
      </c>
      <c r="C2550" s="21" t="n"/>
      <c r="D2550" s="20">
        <f>IF(C2550="","",IF(S2550="","خارج السنة المالية",INDEX(القوائم!$D$2:$D$13,S2550)))</f>
        <v/>
      </c>
      <c r="E2550" s="22" t="n"/>
      <c r="F2550" s="23" t="n"/>
      <c r="G2550" s="23" t="n"/>
      <c r="H2550" s="22" t="n"/>
      <c r="I2550" s="19" t="n"/>
      <c r="J2550" s="21" t="n"/>
      <c r="K2550" s="19" t="n"/>
      <c r="L2550" s="19" t="n"/>
      <c r="M2550" s="21" t="n"/>
      <c r="N2550" s="22" t="n"/>
      <c r="O2550" s="24">
        <f>IF(A2550&lt;&gt;"عهدة","",SUMIFS($G$8:$G$5007,$B$8:$B$5007,B2550,$A$8:$A$5007,"مصروف",$I$8:$I$5007,"&lt;&gt;مرفوض"))</f>
        <v/>
      </c>
      <c r="P2550" s="25">
        <f>IF(A2550&lt;&gt;"عهدة","",N(F2550)-O2550)</f>
        <v/>
      </c>
      <c r="Q2550" s="26">
        <f>IF(A2550="","",IF(A2550="عهدة",IF(N(F2550)=0,"⚠ أدخل قيمة العهدة",IF(P2550&lt;0,"⛔ عجز / زيادة مصروفات "&amp;TEXT(-P2550,"#,##0"),IF(COUNTIFS($B$8:$B$5007,B2550,$A$8:$A$5007,"مصروف",$I$8:$I$5007,"&lt;&gt;مرفوض",$K$8:$K$5007,"&lt;&gt;نعم")&gt;0,"⚠ "&amp;COUNTIFS($B$8:$B$5007,B2550,$A$8:$A$5007,"مصروف",$I$8:$I$5007,"&lt;&gt;مرفوض",$K$8:$K$5007,"&lt;&gt;نعم")&amp;" مصروف غير مسوى",IF(L2550="تمت التسوية",IF(P2550=0,"✔ متوازنة وتمت التسوية","✔ تمت التسوية – متبقي "&amp;TEXT(P2550,"#,##0")),IF(P2550&gt;0,"متبقي "&amp;TEXT(P2550,"#,##0"),"✔ متوازنة"))))),IF(R2550=0,"⚠ أضف سطر عهدة أولًا",IF(OR(C2550="",N(G2550)=0),"⚠ أكمل التاريخ والقيمة",IF(S2550="","⚠ التاريخ خارج السنة المالية",IF(H2550="","⚠ اختر بند الموازنة",IF(I2550="مرفوض","✖ مرفوض من المدير",IF(I2550&lt;&gt;"موافق","⏳ بانتظار موافقة المدير",IF(K2550&lt;&gt;"نعم","⚠ غير مسوى مع الحسابات","✔ معتمد ومسوى")))))))))</f>
        <v/>
      </c>
      <c r="R2550">
        <f>N(R2549)+IF(A2550="عهدة",1,0)</f>
        <v/>
      </c>
      <c r="S2550">
        <f>IF(C2550="","",IF(AND(C2550&gt;=DATE(2026,9,1),C2550&lt;=DATE(2027,8,31)),(YEAR(C2550)-2026)*12+MONTH(C2550)-8,""))</f>
        <v/>
      </c>
      <c r="T2550">
        <f>IF(AND(A2550="مصروف",R2550&gt;0,I2550="موافق",S2550&lt;&gt;"",H2550&lt;&gt;""),N(G2550),0)</f>
        <v/>
      </c>
    </row>
    <row r="2551">
      <c r="A2551" s="19" t="n"/>
      <c r="B2551" s="20">
        <f>IF(A2551="","",IF(R2551=0,"⚠ أضف سطر عهدة أولًا","BDR-"&amp;TEXT(R2551,"000")))</f>
        <v/>
      </c>
      <c r="C2551" s="21" t="n"/>
      <c r="D2551" s="20">
        <f>IF(C2551="","",IF(S2551="","خارج السنة المالية",INDEX(القوائم!$D$2:$D$13,S2551)))</f>
        <v/>
      </c>
      <c r="E2551" s="22" t="n"/>
      <c r="F2551" s="23" t="n"/>
      <c r="G2551" s="23" t="n"/>
      <c r="H2551" s="22" t="n"/>
      <c r="I2551" s="19" t="n"/>
      <c r="J2551" s="21" t="n"/>
      <c r="K2551" s="19" t="n"/>
      <c r="L2551" s="19" t="n"/>
      <c r="M2551" s="21" t="n"/>
      <c r="N2551" s="22" t="n"/>
      <c r="O2551" s="24">
        <f>IF(A2551&lt;&gt;"عهدة","",SUMIFS($G$8:$G$5007,$B$8:$B$5007,B2551,$A$8:$A$5007,"مصروف",$I$8:$I$5007,"&lt;&gt;مرفوض"))</f>
        <v/>
      </c>
      <c r="P2551" s="25">
        <f>IF(A2551&lt;&gt;"عهدة","",N(F2551)-O2551)</f>
        <v/>
      </c>
      <c r="Q2551" s="26">
        <f>IF(A2551="","",IF(A2551="عهدة",IF(N(F2551)=0,"⚠ أدخل قيمة العهدة",IF(P2551&lt;0,"⛔ عجز / زيادة مصروفات "&amp;TEXT(-P2551,"#,##0"),IF(COUNTIFS($B$8:$B$5007,B2551,$A$8:$A$5007,"مصروف",$I$8:$I$5007,"&lt;&gt;مرفوض",$K$8:$K$5007,"&lt;&gt;نعم")&gt;0,"⚠ "&amp;COUNTIFS($B$8:$B$5007,B2551,$A$8:$A$5007,"مصروف",$I$8:$I$5007,"&lt;&gt;مرفوض",$K$8:$K$5007,"&lt;&gt;نعم")&amp;" مصروف غير مسوى",IF(L2551="تمت التسوية",IF(P2551=0,"✔ متوازنة وتمت التسوية","✔ تمت التسوية – متبقي "&amp;TEXT(P2551,"#,##0")),IF(P2551&gt;0,"متبقي "&amp;TEXT(P2551,"#,##0"),"✔ متوازنة"))))),IF(R2551=0,"⚠ أضف سطر عهدة أولًا",IF(OR(C2551="",N(G2551)=0),"⚠ أكمل التاريخ والقيمة",IF(S2551="","⚠ التاريخ خارج السنة المالية",IF(H2551="","⚠ اختر بند الموازنة",IF(I2551="مرفوض","✖ مرفوض من المدير",IF(I2551&lt;&gt;"موافق","⏳ بانتظار موافقة المدير",IF(K2551&lt;&gt;"نعم","⚠ غير مسوى مع الحسابات","✔ معتمد ومسوى")))))))))</f>
        <v/>
      </c>
      <c r="R2551">
        <f>N(R2550)+IF(A2551="عهدة",1,0)</f>
        <v/>
      </c>
      <c r="S2551">
        <f>IF(C2551="","",IF(AND(C2551&gt;=DATE(2026,9,1),C2551&lt;=DATE(2027,8,31)),(YEAR(C2551)-2026)*12+MONTH(C2551)-8,""))</f>
        <v/>
      </c>
      <c r="T2551">
        <f>IF(AND(A2551="مصروف",R2551&gt;0,I2551="موافق",S2551&lt;&gt;"",H2551&lt;&gt;""),N(G2551),0)</f>
        <v/>
      </c>
    </row>
    <row r="2552">
      <c r="A2552" s="19" t="n"/>
      <c r="B2552" s="20">
        <f>IF(A2552="","",IF(R2552=0,"⚠ أضف سطر عهدة أولًا","BDR-"&amp;TEXT(R2552,"000")))</f>
        <v/>
      </c>
      <c r="C2552" s="21" t="n"/>
      <c r="D2552" s="20">
        <f>IF(C2552="","",IF(S2552="","خارج السنة المالية",INDEX(القوائم!$D$2:$D$13,S2552)))</f>
        <v/>
      </c>
      <c r="E2552" s="22" t="n"/>
      <c r="F2552" s="23" t="n"/>
      <c r="G2552" s="23" t="n"/>
      <c r="H2552" s="22" t="n"/>
      <c r="I2552" s="19" t="n"/>
      <c r="J2552" s="21" t="n"/>
      <c r="K2552" s="19" t="n"/>
      <c r="L2552" s="19" t="n"/>
      <c r="M2552" s="21" t="n"/>
      <c r="N2552" s="22" t="n"/>
      <c r="O2552" s="24">
        <f>IF(A2552&lt;&gt;"عهدة","",SUMIFS($G$8:$G$5007,$B$8:$B$5007,B2552,$A$8:$A$5007,"مصروف",$I$8:$I$5007,"&lt;&gt;مرفوض"))</f>
        <v/>
      </c>
      <c r="P2552" s="25">
        <f>IF(A2552&lt;&gt;"عهدة","",N(F2552)-O2552)</f>
        <v/>
      </c>
      <c r="Q2552" s="26">
        <f>IF(A2552="","",IF(A2552="عهدة",IF(N(F2552)=0,"⚠ أدخل قيمة العهدة",IF(P2552&lt;0,"⛔ عجز / زيادة مصروفات "&amp;TEXT(-P2552,"#,##0"),IF(COUNTIFS($B$8:$B$5007,B2552,$A$8:$A$5007,"مصروف",$I$8:$I$5007,"&lt;&gt;مرفوض",$K$8:$K$5007,"&lt;&gt;نعم")&gt;0,"⚠ "&amp;COUNTIFS($B$8:$B$5007,B2552,$A$8:$A$5007,"مصروف",$I$8:$I$5007,"&lt;&gt;مرفوض",$K$8:$K$5007,"&lt;&gt;نعم")&amp;" مصروف غير مسوى",IF(L2552="تمت التسوية",IF(P2552=0,"✔ متوازنة وتمت التسوية","✔ تمت التسوية – متبقي "&amp;TEXT(P2552,"#,##0")),IF(P2552&gt;0,"متبقي "&amp;TEXT(P2552,"#,##0"),"✔ متوازنة"))))),IF(R2552=0,"⚠ أضف سطر عهدة أولًا",IF(OR(C2552="",N(G2552)=0),"⚠ أكمل التاريخ والقيمة",IF(S2552="","⚠ التاريخ خارج السنة المالية",IF(H2552="","⚠ اختر بند الموازنة",IF(I2552="مرفوض","✖ مرفوض من المدير",IF(I2552&lt;&gt;"موافق","⏳ بانتظار موافقة المدير",IF(K2552&lt;&gt;"نعم","⚠ غير مسوى مع الحسابات","✔ معتمد ومسوى")))))))))</f>
        <v/>
      </c>
      <c r="R2552">
        <f>N(R2551)+IF(A2552="عهدة",1,0)</f>
        <v/>
      </c>
      <c r="S2552">
        <f>IF(C2552="","",IF(AND(C2552&gt;=DATE(2026,9,1),C2552&lt;=DATE(2027,8,31)),(YEAR(C2552)-2026)*12+MONTH(C2552)-8,""))</f>
        <v/>
      </c>
      <c r="T2552">
        <f>IF(AND(A2552="مصروف",R2552&gt;0,I2552="موافق",S2552&lt;&gt;"",H2552&lt;&gt;""),N(G2552),0)</f>
        <v/>
      </c>
    </row>
    <row r="2553">
      <c r="A2553" s="19" t="n"/>
      <c r="B2553" s="20">
        <f>IF(A2553="","",IF(R2553=0,"⚠ أضف سطر عهدة أولًا","BDR-"&amp;TEXT(R2553,"000")))</f>
        <v/>
      </c>
      <c r="C2553" s="21" t="n"/>
      <c r="D2553" s="20">
        <f>IF(C2553="","",IF(S2553="","خارج السنة المالية",INDEX(القوائم!$D$2:$D$13,S2553)))</f>
        <v/>
      </c>
      <c r="E2553" s="22" t="n"/>
      <c r="F2553" s="23" t="n"/>
      <c r="G2553" s="23" t="n"/>
      <c r="H2553" s="22" t="n"/>
      <c r="I2553" s="19" t="n"/>
      <c r="J2553" s="21" t="n"/>
      <c r="K2553" s="19" t="n"/>
      <c r="L2553" s="19" t="n"/>
      <c r="M2553" s="21" t="n"/>
      <c r="N2553" s="22" t="n"/>
      <c r="O2553" s="24">
        <f>IF(A2553&lt;&gt;"عهدة","",SUMIFS($G$8:$G$5007,$B$8:$B$5007,B2553,$A$8:$A$5007,"مصروف",$I$8:$I$5007,"&lt;&gt;مرفوض"))</f>
        <v/>
      </c>
      <c r="P2553" s="25">
        <f>IF(A2553&lt;&gt;"عهدة","",N(F2553)-O2553)</f>
        <v/>
      </c>
      <c r="Q2553" s="26">
        <f>IF(A2553="","",IF(A2553="عهدة",IF(N(F2553)=0,"⚠ أدخل قيمة العهدة",IF(P2553&lt;0,"⛔ عجز / زيادة مصروفات "&amp;TEXT(-P2553,"#,##0"),IF(COUNTIFS($B$8:$B$5007,B2553,$A$8:$A$5007,"مصروف",$I$8:$I$5007,"&lt;&gt;مرفوض",$K$8:$K$5007,"&lt;&gt;نعم")&gt;0,"⚠ "&amp;COUNTIFS($B$8:$B$5007,B2553,$A$8:$A$5007,"مصروف",$I$8:$I$5007,"&lt;&gt;مرفوض",$K$8:$K$5007,"&lt;&gt;نعم")&amp;" مصروف غير مسوى",IF(L2553="تمت التسوية",IF(P2553=0,"✔ متوازنة وتمت التسوية","✔ تمت التسوية – متبقي "&amp;TEXT(P2553,"#,##0")),IF(P2553&gt;0,"متبقي "&amp;TEXT(P2553,"#,##0"),"✔ متوازنة"))))),IF(R2553=0,"⚠ أضف سطر عهدة أولًا",IF(OR(C2553="",N(G2553)=0),"⚠ أكمل التاريخ والقيمة",IF(S2553="","⚠ التاريخ خارج السنة المالية",IF(H2553="","⚠ اختر بند الموازنة",IF(I2553="مرفوض","✖ مرفوض من المدير",IF(I2553&lt;&gt;"موافق","⏳ بانتظار موافقة المدير",IF(K2553&lt;&gt;"نعم","⚠ غير مسوى مع الحسابات","✔ معتمد ومسوى")))))))))</f>
        <v/>
      </c>
      <c r="R2553">
        <f>N(R2552)+IF(A2553="عهدة",1,0)</f>
        <v/>
      </c>
      <c r="S2553">
        <f>IF(C2553="","",IF(AND(C2553&gt;=DATE(2026,9,1),C2553&lt;=DATE(2027,8,31)),(YEAR(C2553)-2026)*12+MONTH(C2553)-8,""))</f>
        <v/>
      </c>
      <c r="T2553">
        <f>IF(AND(A2553="مصروف",R2553&gt;0,I2553="موافق",S2553&lt;&gt;"",H2553&lt;&gt;""),N(G2553),0)</f>
        <v/>
      </c>
    </row>
    <row r="2554">
      <c r="A2554" s="19" t="n"/>
      <c r="B2554" s="20">
        <f>IF(A2554="","",IF(R2554=0,"⚠ أضف سطر عهدة أولًا","BDR-"&amp;TEXT(R2554,"000")))</f>
        <v/>
      </c>
      <c r="C2554" s="21" t="n"/>
      <c r="D2554" s="20">
        <f>IF(C2554="","",IF(S2554="","خارج السنة المالية",INDEX(القوائم!$D$2:$D$13,S2554)))</f>
        <v/>
      </c>
      <c r="E2554" s="22" t="n"/>
      <c r="F2554" s="23" t="n"/>
      <c r="G2554" s="23" t="n"/>
      <c r="H2554" s="22" t="n"/>
      <c r="I2554" s="19" t="n"/>
      <c r="J2554" s="21" t="n"/>
      <c r="K2554" s="19" t="n"/>
      <c r="L2554" s="19" t="n"/>
      <c r="M2554" s="21" t="n"/>
      <c r="N2554" s="22" t="n"/>
      <c r="O2554" s="24">
        <f>IF(A2554&lt;&gt;"عهدة","",SUMIFS($G$8:$G$5007,$B$8:$B$5007,B2554,$A$8:$A$5007,"مصروف",$I$8:$I$5007,"&lt;&gt;مرفوض"))</f>
        <v/>
      </c>
      <c r="P2554" s="25">
        <f>IF(A2554&lt;&gt;"عهدة","",N(F2554)-O2554)</f>
        <v/>
      </c>
      <c r="Q2554" s="26">
        <f>IF(A2554="","",IF(A2554="عهدة",IF(N(F2554)=0,"⚠ أدخل قيمة العهدة",IF(P2554&lt;0,"⛔ عجز / زيادة مصروفات "&amp;TEXT(-P2554,"#,##0"),IF(COUNTIFS($B$8:$B$5007,B2554,$A$8:$A$5007,"مصروف",$I$8:$I$5007,"&lt;&gt;مرفوض",$K$8:$K$5007,"&lt;&gt;نعم")&gt;0,"⚠ "&amp;COUNTIFS($B$8:$B$5007,B2554,$A$8:$A$5007,"مصروف",$I$8:$I$5007,"&lt;&gt;مرفوض",$K$8:$K$5007,"&lt;&gt;نعم")&amp;" مصروف غير مسوى",IF(L2554="تمت التسوية",IF(P2554=0,"✔ متوازنة وتمت التسوية","✔ تمت التسوية – متبقي "&amp;TEXT(P2554,"#,##0")),IF(P2554&gt;0,"متبقي "&amp;TEXT(P2554,"#,##0"),"✔ متوازنة"))))),IF(R2554=0,"⚠ أضف سطر عهدة أولًا",IF(OR(C2554="",N(G2554)=0),"⚠ أكمل التاريخ والقيمة",IF(S2554="","⚠ التاريخ خارج السنة المالية",IF(H2554="","⚠ اختر بند الموازنة",IF(I2554="مرفوض","✖ مرفوض من المدير",IF(I2554&lt;&gt;"موافق","⏳ بانتظار موافقة المدير",IF(K2554&lt;&gt;"نعم","⚠ غير مسوى مع الحسابات","✔ معتمد ومسوى")))))))))</f>
        <v/>
      </c>
      <c r="R2554">
        <f>N(R2553)+IF(A2554="عهدة",1,0)</f>
        <v/>
      </c>
      <c r="S2554">
        <f>IF(C2554="","",IF(AND(C2554&gt;=DATE(2026,9,1),C2554&lt;=DATE(2027,8,31)),(YEAR(C2554)-2026)*12+MONTH(C2554)-8,""))</f>
        <v/>
      </c>
      <c r="T2554">
        <f>IF(AND(A2554="مصروف",R2554&gt;0,I2554="موافق",S2554&lt;&gt;"",H2554&lt;&gt;""),N(G2554),0)</f>
        <v/>
      </c>
    </row>
    <row r="2555">
      <c r="A2555" s="19" t="n"/>
      <c r="B2555" s="20">
        <f>IF(A2555="","",IF(R2555=0,"⚠ أضف سطر عهدة أولًا","BDR-"&amp;TEXT(R2555,"000")))</f>
        <v/>
      </c>
      <c r="C2555" s="21" t="n"/>
      <c r="D2555" s="20">
        <f>IF(C2555="","",IF(S2555="","خارج السنة المالية",INDEX(القوائم!$D$2:$D$13,S2555)))</f>
        <v/>
      </c>
      <c r="E2555" s="22" t="n"/>
      <c r="F2555" s="23" t="n"/>
      <c r="G2555" s="23" t="n"/>
      <c r="H2555" s="22" t="n"/>
      <c r="I2555" s="19" t="n"/>
      <c r="J2555" s="21" t="n"/>
      <c r="K2555" s="19" t="n"/>
      <c r="L2555" s="19" t="n"/>
      <c r="M2555" s="21" t="n"/>
      <c r="N2555" s="22" t="n"/>
      <c r="O2555" s="24">
        <f>IF(A2555&lt;&gt;"عهدة","",SUMIFS($G$8:$G$5007,$B$8:$B$5007,B2555,$A$8:$A$5007,"مصروف",$I$8:$I$5007,"&lt;&gt;مرفوض"))</f>
        <v/>
      </c>
      <c r="P2555" s="25">
        <f>IF(A2555&lt;&gt;"عهدة","",N(F2555)-O2555)</f>
        <v/>
      </c>
      <c r="Q2555" s="26">
        <f>IF(A2555="","",IF(A2555="عهدة",IF(N(F2555)=0,"⚠ أدخل قيمة العهدة",IF(P2555&lt;0,"⛔ عجز / زيادة مصروفات "&amp;TEXT(-P2555,"#,##0"),IF(COUNTIFS($B$8:$B$5007,B2555,$A$8:$A$5007,"مصروف",$I$8:$I$5007,"&lt;&gt;مرفوض",$K$8:$K$5007,"&lt;&gt;نعم")&gt;0,"⚠ "&amp;COUNTIFS($B$8:$B$5007,B2555,$A$8:$A$5007,"مصروف",$I$8:$I$5007,"&lt;&gt;مرفوض",$K$8:$K$5007,"&lt;&gt;نعم")&amp;" مصروف غير مسوى",IF(L2555="تمت التسوية",IF(P2555=0,"✔ متوازنة وتمت التسوية","✔ تمت التسوية – متبقي "&amp;TEXT(P2555,"#,##0")),IF(P2555&gt;0,"متبقي "&amp;TEXT(P2555,"#,##0"),"✔ متوازنة"))))),IF(R2555=0,"⚠ أضف سطر عهدة أولًا",IF(OR(C2555="",N(G2555)=0),"⚠ أكمل التاريخ والقيمة",IF(S2555="","⚠ التاريخ خارج السنة المالية",IF(H2555="","⚠ اختر بند الموازنة",IF(I2555="مرفوض","✖ مرفوض من المدير",IF(I2555&lt;&gt;"موافق","⏳ بانتظار موافقة المدير",IF(K2555&lt;&gt;"نعم","⚠ غير مسوى مع الحسابات","✔ معتمد ومسوى")))))))))</f>
        <v/>
      </c>
      <c r="R2555">
        <f>N(R2554)+IF(A2555="عهدة",1,0)</f>
        <v/>
      </c>
      <c r="S2555">
        <f>IF(C2555="","",IF(AND(C2555&gt;=DATE(2026,9,1),C2555&lt;=DATE(2027,8,31)),(YEAR(C2555)-2026)*12+MONTH(C2555)-8,""))</f>
        <v/>
      </c>
      <c r="T2555">
        <f>IF(AND(A2555="مصروف",R2555&gt;0,I2555="موافق",S2555&lt;&gt;"",H2555&lt;&gt;""),N(G2555),0)</f>
        <v/>
      </c>
    </row>
    <row r="2556">
      <c r="A2556" s="19" t="n"/>
      <c r="B2556" s="20">
        <f>IF(A2556="","",IF(R2556=0,"⚠ أضف سطر عهدة أولًا","BDR-"&amp;TEXT(R2556,"000")))</f>
        <v/>
      </c>
      <c r="C2556" s="21" t="n"/>
      <c r="D2556" s="20">
        <f>IF(C2556="","",IF(S2556="","خارج السنة المالية",INDEX(القوائم!$D$2:$D$13,S2556)))</f>
        <v/>
      </c>
      <c r="E2556" s="22" t="n"/>
      <c r="F2556" s="23" t="n"/>
      <c r="G2556" s="23" t="n"/>
      <c r="H2556" s="22" t="n"/>
      <c r="I2556" s="19" t="n"/>
      <c r="J2556" s="21" t="n"/>
      <c r="K2556" s="19" t="n"/>
      <c r="L2556" s="19" t="n"/>
      <c r="M2556" s="21" t="n"/>
      <c r="N2556" s="22" t="n"/>
      <c r="O2556" s="24">
        <f>IF(A2556&lt;&gt;"عهدة","",SUMIFS($G$8:$G$5007,$B$8:$B$5007,B2556,$A$8:$A$5007,"مصروف",$I$8:$I$5007,"&lt;&gt;مرفوض"))</f>
        <v/>
      </c>
      <c r="P2556" s="25">
        <f>IF(A2556&lt;&gt;"عهدة","",N(F2556)-O2556)</f>
        <v/>
      </c>
      <c r="Q2556" s="26">
        <f>IF(A2556="","",IF(A2556="عهدة",IF(N(F2556)=0,"⚠ أدخل قيمة العهدة",IF(P2556&lt;0,"⛔ عجز / زيادة مصروفات "&amp;TEXT(-P2556,"#,##0"),IF(COUNTIFS($B$8:$B$5007,B2556,$A$8:$A$5007,"مصروف",$I$8:$I$5007,"&lt;&gt;مرفوض",$K$8:$K$5007,"&lt;&gt;نعم")&gt;0,"⚠ "&amp;COUNTIFS($B$8:$B$5007,B2556,$A$8:$A$5007,"مصروف",$I$8:$I$5007,"&lt;&gt;مرفوض",$K$8:$K$5007,"&lt;&gt;نعم")&amp;" مصروف غير مسوى",IF(L2556="تمت التسوية",IF(P2556=0,"✔ متوازنة وتمت التسوية","✔ تمت التسوية – متبقي "&amp;TEXT(P2556,"#,##0")),IF(P2556&gt;0,"متبقي "&amp;TEXT(P2556,"#,##0"),"✔ متوازنة"))))),IF(R2556=0,"⚠ أضف سطر عهدة أولًا",IF(OR(C2556="",N(G2556)=0),"⚠ أكمل التاريخ والقيمة",IF(S2556="","⚠ التاريخ خارج السنة المالية",IF(H2556="","⚠ اختر بند الموازنة",IF(I2556="مرفوض","✖ مرفوض من المدير",IF(I2556&lt;&gt;"موافق","⏳ بانتظار موافقة المدير",IF(K2556&lt;&gt;"نعم","⚠ غير مسوى مع الحسابات","✔ معتمد ومسوى")))))))))</f>
        <v/>
      </c>
      <c r="R2556">
        <f>N(R2555)+IF(A2556="عهدة",1,0)</f>
        <v/>
      </c>
      <c r="S2556">
        <f>IF(C2556="","",IF(AND(C2556&gt;=DATE(2026,9,1),C2556&lt;=DATE(2027,8,31)),(YEAR(C2556)-2026)*12+MONTH(C2556)-8,""))</f>
        <v/>
      </c>
      <c r="T2556">
        <f>IF(AND(A2556="مصروف",R2556&gt;0,I2556="موافق",S2556&lt;&gt;"",H2556&lt;&gt;""),N(G2556),0)</f>
        <v/>
      </c>
    </row>
    <row r="2557">
      <c r="A2557" s="19" t="n"/>
      <c r="B2557" s="20">
        <f>IF(A2557="","",IF(R2557=0,"⚠ أضف سطر عهدة أولًا","BDR-"&amp;TEXT(R2557,"000")))</f>
        <v/>
      </c>
      <c r="C2557" s="21" t="n"/>
      <c r="D2557" s="20">
        <f>IF(C2557="","",IF(S2557="","خارج السنة المالية",INDEX(القوائم!$D$2:$D$13,S2557)))</f>
        <v/>
      </c>
      <c r="E2557" s="22" t="n"/>
      <c r="F2557" s="23" t="n"/>
      <c r="G2557" s="23" t="n"/>
      <c r="H2557" s="22" t="n"/>
      <c r="I2557" s="19" t="n"/>
      <c r="J2557" s="21" t="n"/>
      <c r="K2557" s="19" t="n"/>
      <c r="L2557" s="19" t="n"/>
      <c r="M2557" s="21" t="n"/>
      <c r="N2557" s="22" t="n"/>
      <c r="O2557" s="24">
        <f>IF(A2557&lt;&gt;"عهدة","",SUMIFS($G$8:$G$5007,$B$8:$B$5007,B2557,$A$8:$A$5007,"مصروف",$I$8:$I$5007,"&lt;&gt;مرفوض"))</f>
        <v/>
      </c>
      <c r="P2557" s="25">
        <f>IF(A2557&lt;&gt;"عهدة","",N(F2557)-O2557)</f>
        <v/>
      </c>
      <c r="Q2557" s="26">
        <f>IF(A2557="","",IF(A2557="عهدة",IF(N(F2557)=0,"⚠ أدخل قيمة العهدة",IF(P2557&lt;0,"⛔ عجز / زيادة مصروفات "&amp;TEXT(-P2557,"#,##0"),IF(COUNTIFS($B$8:$B$5007,B2557,$A$8:$A$5007,"مصروف",$I$8:$I$5007,"&lt;&gt;مرفوض",$K$8:$K$5007,"&lt;&gt;نعم")&gt;0,"⚠ "&amp;COUNTIFS($B$8:$B$5007,B2557,$A$8:$A$5007,"مصروف",$I$8:$I$5007,"&lt;&gt;مرفوض",$K$8:$K$5007,"&lt;&gt;نعم")&amp;" مصروف غير مسوى",IF(L2557="تمت التسوية",IF(P2557=0,"✔ متوازنة وتمت التسوية","✔ تمت التسوية – متبقي "&amp;TEXT(P2557,"#,##0")),IF(P2557&gt;0,"متبقي "&amp;TEXT(P2557,"#,##0"),"✔ متوازنة"))))),IF(R2557=0,"⚠ أضف سطر عهدة أولًا",IF(OR(C2557="",N(G2557)=0),"⚠ أكمل التاريخ والقيمة",IF(S2557="","⚠ التاريخ خارج السنة المالية",IF(H2557="","⚠ اختر بند الموازنة",IF(I2557="مرفوض","✖ مرفوض من المدير",IF(I2557&lt;&gt;"موافق","⏳ بانتظار موافقة المدير",IF(K2557&lt;&gt;"نعم","⚠ غير مسوى مع الحسابات","✔ معتمد ومسوى")))))))))</f>
        <v/>
      </c>
      <c r="R2557">
        <f>N(R2556)+IF(A2557="عهدة",1,0)</f>
        <v/>
      </c>
      <c r="S2557">
        <f>IF(C2557="","",IF(AND(C2557&gt;=DATE(2026,9,1),C2557&lt;=DATE(2027,8,31)),(YEAR(C2557)-2026)*12+MONTH(C2557)-8,""))</f>
        <v/>
      </c>
      <c r="T2557">
        <f>IF(AND(A2557="مصروف",R2557&gt;0,I2557="موافق",S2557&lt;&gt;"",H2557&lt;&gt;""),N(G2557),0)</f>
        <v/>
      </c>
    </row>
    <row r="2558">
      <c r="A2558" s="19" t="n"/>
      <c r="B2558" s="20">
        <f>IF(A2558="","",IF(R2558=0,"⚠ أضف سطر عهدة أولًا","BDR-"&amp;TEXT(R2558,"000")))</f>
        <v/>
      </c>
      <c r="C2558" s="21" t="n"/>
      <c r="D2558" s="20">
        <f>IF(C2558="","",IF(S2558="","خارج السنة المالية",INDEX(القوائم!$D$2:$D$13,S2558)))</f>
        <v/>
      </c>
      <c r="E2558" s="22" t="n"/>
      <c r="F2558" s="23" t="n"/>
      <c r="G2558" s="23" t="n"/>
      <c r="H2558" s="22" t="n"/>
      <c r="I2558" s="19" t="n"/>
      <c r="J2558" s="21" t="n"/>
      <c r="K2558" s="19" t="n"/>
      <c r="L2558" s="19" t="n"/>
      <c r="M2558" s="21" t="n"/>
      <c r="N2558" s="22" t="n"/>
      <c r="O2558" s="24">
        <f>IF(A2558&lt;&gt;"عهدة","",SUMIFS($G$8:$G$5007,$B$8:$B$5007,B2558,$A$8:$A$5007,"مصروف",$I$8:$I$5007,"&lt;&gt;مرفوض"))</f>
        <v/>
      </c>
      <c r="P2558" s="25">
        <f>IF(A2558&lt;&gt;"عهدة","",N(F2558)-O2558)</f>
        <v/>
      </c>
      <c r="Q2558" s="26">
        <f>IF(A2558="","",IF(A2558="عهدة",IF(N(F2558)=0,"⚠ أدخل قيمة العهدة",IF(P2558&lt;0,"⛔ عجز / زيادة مصروفات "&amp;TEXT(-P2558,"#,##0"),IF(COUNTIFS($B$8:$B$5007,B2558,$A$8:$A$5007,"مصروف",$I$8:$I$5007,"&lt;&gt;مرفوض",$K$8:$K$5007,"&lt;&gt;نعم")&gt;0,"⚠ "&amp;COUNTIFS($B$8:$B$5007,B2558,$A$8:$A$5007,"مصروف",$I$8:$I$5007,"&lt;&gt;مرفوض",$K$8:$K$5007,"&lt;&gt;نعم")&amp;" مصروف غير مسوى",IF(L2558="تمت التسوية",IF(P2558=0,"✔ متوازنة وتمت التسوية","✔ تمت التسوية – متبقي "&amp;TEXT(P2558,"#,##0")),IF(P2558&gt;0,"متبقي "&amp;TEXT(P2558,"#,##0"),"✔ متوازنة"))))),IF(R2558=0,"⚠ أضف سطر عهدة أولًا",IF(OR(C2558="",N(G2558)=0),"⚠ أكمل التاريخ والقيمة",IF(S2558="","⚠ التاريخ خارج السنة المالية",IF(H2558="","⚠ اختر بند الموازنة",IF(I2558="مرفوض","✖ مرفوض من المدير",IF(I2558&lt;&gt;"موافق","⏳ بانتظار موافقة المدير",IF(K2558&lt;&gt;"نعم","⚠ غير مسوى مع الحسابات","✔ معتمد ومسوى")))))))))</f>
        <v/>
      </c>
      <c r="R2558">
        <f>N(R2557)+IF(A2558="عهدة",1,0)</f>
        <v/>
      </c>
      <c r="S2558">
        <f>IF(C2558="","",IF(AND(C2558&gt;=DATE(2026,9,1),C2558&lt;=DATE(2027,8,31)),(YEAR(C2558)-2026)*12+MONTH(C2558)-8,""))</f>
        <v/>
      </c>
      <c r="T2558">
        <f>IF(AND(A2558="مصروف",R2558&gt;0,I2558="موافق",S2558&lt;&gt;"",H2558&lt;&gt;""),N(G2558),0)</f>
        <v/>
      </c>
    </row>
    <row r="2559">
      <c r="A2559" s="19" t="n"/>
      <c r="B2559" s="20">
        <f>IF(A2559="","",IF(R2559=0,"⚠ أضف سطر عهدة أولًا","BDR-"&amp;TEXT(R2559,"000")))</f>
        <v/>
      </c>
      <c r="C2559" s="21" t="n"/>
      <c r="D2559" s="20">
        <f>IF(C2559="","",IF(S2559="","خارج السنة المالية",INDEX(القوائم!$D$2:$D$13,S2559)))</f>
        <v/>
      </c>
      <c r="E2559" s="22" t="n"/>
      <c r="F2559" s="23" t="n"/>
      <c r="G2559" s="23" t="n"/>
      <c r="H2559" s="22" t="n"/>
      <c r="I2559" s="19" t="n"/>
      <c r="J2559" s="21" t="n"/>
      <c r="K2559" s="19" t="n"/>
      <c r="L2559" s="19" t="n"/>
      <c r="M2559" s="21" t="n"/>
      <c r="N2559" s="22" t="n"/>
      <c r="O2559" s="24">
        <f>IF(A2559&lt;&gt;"عهدة","",SUMIFS($G$8:$G$5007,$B$8:$B$5007,B2559,$A$8:$A$5007,"مصروف",$I$8:$I$5007,"&lt;&gt;مرفوض"))</f>
        <v/>
      </c>
      <c r="P2559" s="25">
        <f>IF(A2559&lt;&gt;"عهدة","",N(F2559)-O2559)</f>
        <v/>
      </c>
      <c r="Q2559" s="26">
        <f>IF(A2559="","",IF(A2559="عهدة",IF(N(F2559)=0,"⚠ أدخل قيمة العهدة",IF(P2559&lt;0,"⛔ عجز / زيادة مصروفات "&amp;TEXT(-P2559,"#,##0"),IF(COUNTIFS($B$8:$B$5007,B2559,$A$8:$A$5007,"مصروف",$I$8:$I$5007,"&lt;&gt;مرفوض",$K$8:$K$5007,"&lt;&gt;نعم")&gt;0,"⚠ "&amp;COUNTIFS($B$8:$B$5007,B2559,$A$8:$A$5007,"مصروف",$I$8:$I$5007,"&lt;&gt;مرفوض",$K$8:$K$5007,"&lt;&gt;نعم")&amp;" مصروف غير مسوى",IF(L2559="تمت التسوية",IF(P2559=0,"✔ متوازنة وتمت التسوية","✔ تمت التسوية – متبقي "&amp;TEXT(P2559,"#,##0")),IF(P2559&gt;0,"متبقي "&amp;TEXT(P2559,"#,##0"),"✔ متوازنة"))))),IF(R2559=0,"⚠ أضف سطر عهدة أولًا",IF(OR(C2559="",N(G2559)=0),"⚠ أكمل التاريخ والقيمة",IF(S2559="","⚠ التاريخ خارج السنة المالية",IF(H2559="","⚠ اختر بند الموازنة",IF(I2559="مرفوض","✖ مرفوض من المدير",IF(I2559&lt;&gt;"موافق","⏳ بانتظار موافقة المدير",IF(K2559&lt;&gt;"نعم","⚠ غير مسوى مع الحسابات","✔ معتمد ومسوى")))))))))</f>
        <v/>
      </c>
      <c r="R2559">
        <f>N(R2558)+IF(A2559="عهدة",1,0)</f>
        <v/>
      </c>
      <c r="S2559">
        <f>IF(C2559="","",IF(AND(C2559&gt;=DATE(2026,9,1),C2559&lt;=DATE(2027,8,31)),(YEAR(C2559)-2026)*12+MONTH(C2559)-8,""))</f>
        <v/>
      </c>
      <c r="T2559">
        <f>IF(AND(A2559="مصروف",R2559&gt;0,I2559="موافق",S2559&lt;&gt;"",H2559&lt;&gt;""),N(G2559),0)</f>
        <v/>
      </c>
    </row>
    <row r="2560">
      <c r="A2560" s="19" t="n"/>
      <c r="B2560" s="20">
        <f>IF(A2560="","",IF(R2560=0,"⚠ أضف سطر عهدة أولًا","BDR-"&amp;TEXT(R2560,"000")))</f>
        <v/>
      </c>
      <c r="C2560" s="21" t="n"/>
      <c r="D2560" s="20">
        <f>IF(C2560="","",IF(S2560="","خارج السنة المالية",INDEX(القوائم!$D$2:$D$13,S2560)))</f>
        <v/>
      </c>
      <c r="E2560" s="22" t="n"/>
      <c r="F2560" s="23" t="n"/>
      <c r="G2560" s="23" t="n"/>
      <c r="H2560" s="22" t="n"/>
      <c r="I2560" s="19" t="n"/>
      <c r="J2560" s="21" t="n"/>
      <c r="K2560" s="19" t="n"/>
      <c r="L2560" s="19" t="n"/>
      <c r="M2560" s="21" t="n"/>
      <c r="N2560" s="22" t="n"/>
      <c r="O2560" s="24">
        <f>IF(A2560&lt;&gt;"عهدة","",SUMIFS($G$8:$G$5007,$B$8:$B$5007,B2560,$A$8:$A$5007,"مصروف",$I$8:$I$5007,"&lt;&gt;مرفوض"))</f>
        <v/>
      </c>
      <c r="P2560" s="25">
        <f>IF(A2560&lt;&gt;"عهدة","",N(F2560)-O2560)</f>
        <v/>
      </c>
      <c r="Q2560" s="26">
        <f>IF(A2560="","",IF(A2560="عهدة",IF(N(F2560)=0,"⚠ أدخل قيمة العهدة",IF(P2560&lt;0,"⛔ عجز / زيادة مصروفات "&amp;TEXT(-P2560,"#,##0"),IF(COUNTIFS($B$8:$B$5007,B2560,$A$8:$A$5007,"مصروف",$I$8:$I$5007,"&lt;&gt;مرفوض",$K$8:$K$5007,"&lt;&gt;نعم")&gt;0,"⚠ "&amp;COUNTIFS($B$8:$B$5007,B2560,$A$8:$A$5007,"مصروف",$I$8:$I$5007,"&lt;&gt;مرفوض",$K$8:$K$5007,"&lt;&gt;نعم")&amp;" مصروف غير مسوى",IF(L2560="تمت التسوية",IF(P2560=0,"✔ متوازنة وتمت التسوية","✔ تمت التسوية – متبقي "&amp;TEXT(P2560,"#,##0")),IF(P2560&gt;0,"متبقي "&amp;TEXT(P2560,"#,##0"),"✔ متوازنة"))))),IF(R2560=0,"⚠ أضف سطر عهدة أولًا",IF(OR(C2560="",N(G2560)=0),"⚠ أكمل التاريخ والقيمة",IF(S2560="","⚠ التاريخ خارج السنة المالية",IF(H2560="","⚠ اختر بند الموازنة",IF(I2560="مرفوض","✖ مرفوض من المدير",IF(I2560&lt;&gt;"موافق","⏳ بانتظار موافقة المدير",IF(K2560&lt;&gt;"نعم","⚠ غير مسوى مع الحسابات","✔ معتمد ومسوى")))))))))</f>
        <v/>
      </c>
      <c r="R2560">
        <f>N(R2559)+IF(A2560="عهدة",1,0)</f>
        <v/>
      </c>
      <c r="S2560">
        <f>IF(C2560="","",IF(AND(C2560&gt;=DATE(2026,9,1),C2560&lt;=DATE(2027,8,31)),(YEAR(C2560)-2026)*12+MONTH(C2560)-8,""))</f>
        <v/>
      </c>
      <c r="T2560">
        <f>IF(AND(A2560="مصروف",R2560&gt;0,I2560="موافق",S2560&lt;&gt;"",H2560&lt;&gt;""),N(G2560),0)</f>
        <v/>
      </c>
    </row>
    <row r="2561">
      <c r="A2561" s="19" t="n"/>
      <c r="B2561" s="20">
        <f>IF(A2561="","",IF(R2561=0,"⚠ أضف سطر عهدة أولًا","BDR-"&amp;TEXT(R2561,"000")))</f>
        <v/>
      </c>
      <c r="C2561" s="21" t="n"/>
      <c r="D2561" s="20">
        <f>IF(C2561="","",IF(S2561="","خارج السنة المالية",INDEX(القوائم!$D$2:$D$13,S2561)))</f>
        <v/>
      </c>
      <c r="E2561" s="22" t="n"/>
      <c r="F2561" s="23" t="n"/>
      <c r="G2561" s="23" t="n"/>
      <c r="H2561" s="22" t="n"/>
      <c r="I2561" s="19" t="n"/>
      <c r="J2561" s="21" t="n"/>
      <c r="K2561" s="19" t="n"/>
      <c r="L2561" s="19" t="n"/>
      <c r="M2561" s="21" t="n"/>
      <c r="N2561" s="22" t="n"/>
      <c r="O2561" s="24">
        <f>IF(A2561&lt;&gt;"عهدة","",SUMIFS($G$8:$G$5007,$B$8:$B$5007,B2561,$A$8:$A$5007,"مصروف",$I$8:$I$5007,"&lt;&gt;مرفوض"))</f>
        <v/>
      </c>
      <c r="P2561" s="25">
        <f>IF(A2561&lt;&gt;"عهدة","",N(F2561)-O2561)</f>
        <v/>
      </c>
      <c r="Q2561" s="26">
        <f>IF(A2561="","",IF(A2561="عهدة",IF(N(F2561)=0,"⚠ أدخل قيمة العهدة",IF(P2561&lt;0,"⛔ عجز / زيادة مصروفات "&amp;TEXT(-P2561,"#,##0"),IF(COUNTIFS($B$8:$B$5007,B2561,$A$8:$A$5007,"مصروف",$I$8:$I$5007,"&lt;&gt;مرفوض",$K$8:$K$5007,"&lt;&gt;نعم")&gt;0,"⚠ "&amp;COUNTIFS($B$8:$B$5007,B2561,$A$8:$A$5007,"مصروف",$I$8:$I$5007,"&lt;&gt;مرفوض",$K$8:$K$5007,"&lt;&gt;نعم")&amp;" مصروف غير مسوى",IF(L2561="تمت التسوية",IF(P2561=0,"✔ متوازنة وتمت التسوية","✔ تمت التسوية – متبقي "&amp;TEXT(P2561,"#,##0")),IF(P2561&gt;0,"متبقي "&amp;TEXT(P2561,"#,##0"),"✔ متوازنة"))))),IF(R2561=0,"⚠ أضف سطر عهدة أولًا",IF(OR(C2561="",N(G2561)=0),"⚠ أكمل التاريخ والقيمة",IF(S2561="","⚠ التاريخ خارج السنة المالية",IF(H2561="","⚠ اختر بند الموازنة",IF(I2561="مرفوض","✖ مرفوض من المدير",IF(I2561&lt;&gt;"موافق","⏳ بانتظار موافقة المدير",IF(K2561&lt;&gt;"نعم","⚠ غير مسوى مع الحسابات","✔ معتمد ومسوى")))))))))</f>
        <v/>
      </c>
      <c r="R2561">
        <f>N(R2560)+IF(A2561="عهدة",1,0)</f>
        <v/>
      </c>
      <c r="S2561">
        <f>IF(C2561="","",IF(AND(C2561&gt;=DATE(2026,9,1),C2561&lt;=DATE(2027,8,31)),(YEAR(C2561)-2026)*12+MONTH(C2561)-8,""))</f>
        <v/>
      </c>
      <c r="T2561">
        <f>IF(AND(A2561="مصروف",R2561&gt;0,I2561="موافق",S2561&lt;&gt;"",H2561&lt;&gt;""),N(G2561),0)</f>
        <v/>
      </c>
    </row>
    <row r="2562">
      <c r="A2562" s="19" t="n"/>
      <c r="B2562" s="20">
        <f>IF(A2562="","",IF(R2562=0,"⚠ أضف سطر عهدة أولًا","BDR-"&amp;TEXT(R2562,"000")))</f>
        <v/>
      </c>
      <c r="C2562" s="21" t="n"/>
      <c r="D2562" s="20">
        <f>IF(C2562="","",IF(S2562="","خارج السنة المالية",INDEX(القوائم!$D$2:$D$13,S2562)))</f>
        <v/>
      </c>
      <c r="E2562" s="22" t="n"/>
      <c r="F2562" s="23" t="n"/>
      <c r="G2562" s="23" t="n"/>
      <c r="H2562" s="22" t="n"/>
      <c r="I2562" s="19" t="n"/>
      <c r="J2562" s="21" t="n"/>
      <c r="K2562" s="19" t="n"/>
      <c r="L2562" s="19" t="n"/>
      <c r="M2562" s="21" t="n"/>
      <c r="N2562" s="22" t="n"/>
      <c r="O2562" s="24">
        <f>IF(A2562&lt;&gt;"عهدة","",SUMIFS($G$8:$G$5007,$B$8:$B$5007,B2562,$A$8:$A$5007,"مصروف",$I$8:$I$5007,"&lt;&gt;مرفوض"))</f>
        <v/>
      </c>
      <c r="P2562" s="25">
        <f>IF(A2562&lt;&gt;"عهدة","",N(F2562)-O2562)</f>
        <v/>
      </c>
      <c r="Q2562" s="26">
        <f>IF(A2562="","",IF(A2562="عهدة",IF(N(F2562)=0,"⚠ أدخل قيمة العهدة",IF(P2562&lt;0,"⛔ عجز / زيادة مصروفات "&amp;TEXT(-P2562,"#,##0"),IF(COUNTIFS($B$8:$B$5007,B2562,$A$8:$A$5007,"مصروف",$I$8:$I$5007,"&lt;&gt;مرفوض",$K$8:$K$5007,"&lt;&gt;نعم")&gt;0,"⚠ "&amp;COUNTIFS($B$8:$B$5007,B2562,$A$8:$A$5007,"مصروف",$I$8:$I$5007,"&lt;&gt;مرفوض",$K$8:$K$5007,"&lt;&gt;نعم")&amp;" مصروف غير مسوى",IF(L2562="تمت التسوية",IF(P2562=0,"✔ متوازنة وتمت التسوية","✔ تمت التسوية – متبقي "&amp;TEXT(P2562,"#,##0")),IF(P2562&gt;0,"متبقي "&amp;TEXT(P2562,"#,##0"),"✔ متوازنة"))))),IF(R2562=0,"⚠ أضف سطر عهدة أولًا",IF(OR(C2562="",N(G2562)=0),"⚠ أكمل التاريخ والقيمة",IF(S2562="","⚠ التاريخ خارج السنة المالية",IF(H2562="","⚠ اختر بند الموازنة",IF(I2562="مرفوض","✖ مرفوض من المدير",IF(I2562&lt;&gt;"موافق","⏳ بانتظار موافقة المدير",IF(K2562&lt;&gt;"نعم","⚠ غير مسوى مع الحسابات","✔ معتمد ومسوى")))))))))</f>
        <v/>
      </c>
      <c r="R2562">
        <f>N(R2561)+IF(A2562="عهدة",1,0)</f>
        <v/>
      </c>
      <c r="S2562">
        <f>IF(C2562="","",IF(AND(C2562&gt;=DATE(2026,9,1),C2562&lt;=DATE(2027,8,31)),(YEAR(C2562)-2026)*12+MONTH(C2562)-8,""))</f>
        <v/>
      </c>
      <c r="T2562">
        <f>IF(AND(A2562="مصروف",R2562&gt;0,I2562="موافق",S2562&lt;&gt;"",H2562&lt;&gt;""),N(G2562),0)</f>
        <v/>
      </c>
    </row>
    <row r="2563">
      <c r="A2563" s="19" t="n"/>
      <c r="B2563" s="20">
        <f>IF(A2563="","",IF(R2563=0,"⚠ أضف سطر عهدة أولًا","BDR-"&amp;TEXT(R2563,"000")))</f>
        <v/>
      </c>
      <c r="C2563" s="21" t="n"/>
      <c r="D2563" s="20">
        <f>IF(C2563="","",IF(S2563="","خارج السنة المالية",INDEX(القوائم!$D$2:$D$13,S2563)))</f>
        <v/>
      </c>
      <c r="E2563" s="22" t="n"/>
      <c r="F2563" s="23" t="n"/>
      <c r="G2563" s="23" t="n"/>
      <c r="H2563" s="22" t="n"/>
      <c r="I2563" s="19" t="n"/>
      <c r="J2563" s="21" t="n"/>
      <c r="K2563" s="19" t="n"/>
      <c r="L2563" s="19" t="n"/>
      <c r="M2563" s="21" t="n"/>
      <c r="N2563" s="22" t="n"/>
      <c r="O2563" s="24">
        <f>IF(A2563&lt;&gt;"عهدة","",SUMIFS($G$8:$G$5007,$B$8:$B$5007,B2563,$A$8:$A$5007,"مصروف",$I$8:$I$5007,"&lt;&gt;مرفوض"))</f>
        <v/>
      </c>
      <c r="P2563" s="25">
        <f>IF(A2563&lt;&gt;"عهدة","",N(F2563)-O2563)</f>
        <v/>
      </c>
      <c r="Q2563" s="26">
        <f>IF(A2563="","",IF(A2563="عهدة",IF(N(F2563)=0,"⚠ أدخل قيمة العهدة",IF(P2563&lt;0,"⛔ عجز / زيادة مصروفات "&amp;TEXT(-P2563,"#,##0"),IF(COUNTIFS($B$8:$B$5007,B2563,$A$8:$A$5007,"مصروف",$I$8:$I$5007,"&lt;&gt;مرفوض",$K$8:$K$5007,"&lt;&gt;نعم")&gt;0,"⚠ "&amp;COUNTIFS($B$8:$B$5007,B2563,$A$8:$A$5007,"مصروف",$I$8:$I$5007,"&lt;&gt;مرفوض",$K$8:$K$5007,"&lt;&gt;نعم")&amp;" مصروف غير مسوى",IF(L2563="تمت التسوية",IF(P2563=0,"✔ متوازنة وتمت التسوية","✔ تمت التسوية – متبقي "&amp;TEXT(P2563,"#,##0")),IF(P2563&gt;0,"متبقي "&amp;TEXT(P2563,"#,##0"),"✔ متوازنة"))))),IF(R2563=0,"⚠ أضف سطر عهدة أولًا",IF(OR(C2563="",N(G2563)=0),"⚠ أكمل التاريخ والقيمة",IF(S2563="","⚠ التاريخ خارج السنة المالية",IF(H2563="","⚠ اختر بند الموازنة",IF(I2563="مرفوض","✖ مرفوض من المدير",IF(I2563&lt;&gt;"موافق","⏳ بانتظار موافقة المدير",IF(K2563&lt;&gt;"نعم","⚠ غير مسوى مع الحسابات","✔ معتمد ومسوى")))))))))</f>
        <v/>
      </c>
      <c r="R2563">
        <f>N(R2562)+IF(A2563="عهدة",1,0)</f>
        <v/>
      </c>
      <c r="S2563">
        <f>IF(C2563="","",IF(AND(C2563&gt;=DATE(2026,9,1),C2563&lt;=DATE(2027,8,31)),(YEAR(C2563)-2026)*12+MONTH(C2563)-8,""))</f>
        <v/>
      </c>
      <c r="T2563">
        <f>IF(AND(A2563="مصروف",R2563&gt;0,I2563="موافق",S2563&lt;&gt;"",H2563&lt;&gt;""),N(G2563),0)</f>
        <v/>
      </c>
    </row>
    <row r="2564">
      <c r="A2564" s="19" t="n"/>
      <c r="B2564" s="20">
        <f>IF(A2564="","",IF(R2564=0,"⚠ أضف سطر عهدة أولًا","BDR-"&amp;TEXT(R2564,"000")))</f>
        <v/>
      </c>
      <c r="C2564" s="21" t="n"/>
      <c r="D2564" s="20">
        <f>IF(C2564="","",IF(S2564="","خارج السنة المالية",INDEX(القوائم!$D$2:$D$13,S2564)))</f>
        <v/>
      </c>
      <c r="E2564" s="22" t="n"/>
      <c r="F2564" s="23" t="n"/>
      <c r="G2564" s="23" t="n"/>
      <c r="H2564" s="22" t="n"/>
      <c r="I2564" s="19" t="n"/>
      <c r="J2564" s="21" t="n"/>
      <c r="K2564" s="19" t="n"/>
      <c r="L2564" s="19" t="n"/>
      <c r="M2564" s="21" t="n"/>
      <c r="N2564" s="22" t="n"/>
      <c r="O2564" s="24">
        <f>IF(A2564&lt;&gt;"عهدة","",SUMIFS($G$8:$G$5007,$B$8:$B$5007,B2564,$A$8:$A$5007,"مصروف",$I$8:$I$5007,"&lt;&gt;مرفوض"))</f>
        <v/>
      </c>
      <c r="P2564" s="25">
        <f>IF(A2564&lt;&gt;"عهدة","",N(F2564)-O2564)</f>
        <v/>
      </c>
      <c r="Q2564" s="26">
        <f>IF(A2564="","",IF(A2564="عهدة",IF(N(F2564)=0,"⚠ أدخل قيمة العهدة",IF(P2564&lt;0,"⛔ عجز / زيادة مصروفات "&amp;TEXT(-P2564,"#,##0"),IF(COUNTIFS($B$8:$B$5007,B2564,$A$8:$A$5007,"مصروف",$I$8:$I$5007,"&lt;&gt;مرفوض",$K$8:$K$5007,"&lt;&gt;نعم")&gt;0,"⚠ "&amp;COUNTIFS($B$8:$B$5007,B2564,$A$8:$A$5007,"مصروف",$I$8:$I$5007,"&lt;&gt;مرفوض",$K$8:$K$5007,"&lt;&gt;نعم")&amp;" مصروف غير مسوى",IF(L2564="تمت التسوية",IF(P2564=0,"✔ متوازنة وتمت التسوية","✔ تمت التسوية – متبقي "&amp;TEXT(P2564,"#,##0")),IF(P2564&gt;0,"متبقي "&amp;TEXT(P2564,"#,##0"),"✔ متوازنة"))))),IF(R2564=0,"⚠ أضف سطر عهدة أولًا",IF(OR(C2564="",N(G2564)=0),"⚠ أكمل التاريخ والقيمة",IF(S2564="","⚠ التاريخ خارج السنة المالية",IF(H2564="","⚠ اختر بند الموازنة",IF(I2564="مرفوض","✖ مرفوض من المدير",IF(I2564&lt;&gt;"موافق","⏳ بانتظار موافقة المدير",IF(K2564&lt;&gt;"نعم","⚠ غير مسوى مع الحسابات","✔ معتمد ومسوى")))))))))</f>
        <v/>
      </c>
      <c r="R2564">
        <f>N(R2563)+IF(A2564="عهدة",1,0)</f>
        <v/>
      </c>
      <c r="S2564">
        <f>IF(C2564="","",IF(AND(C2564&gt;=DATE(2026,9,1),C2564&lt;=DATE(2027,8,31)),(YEAR(C2564)-2026)*12+MONTH(C2564)-8,""))</f>
        <v/>
      </c>
      <c r="T2564">
        <f>IF(AND(A2564="مصروف",R2564&gt;0,I2564="موافق",S2564&lt;&gt;"",H2564&lt;&gt;""),N(G2564),0)</f>
        <v/>
      </c>
    </row>
    <row r="2565">
      <c r="A2565" s="19" t="n"/>
      <c r="B2565" s="20">
        <f>IF(A2565="","",IF(R2565=0,"⚠ أضف سطر عهدة أولًا","BDR-"&amp;TEXT(R2565,"000")))</f>
        <v/>
      </c>
      <c r="C2565" s="21" t="n"/>
      <c r="D2565" s="20">
        <f>IF(C2565="","",IF(S2565="","خارج السنة المالية",INDEX(القوائم!$D$2:$D$13,S2565)))</f>
        <v/>
      </c>
      <c r="E2565" s="22" t="n"/>
      <c r="F2565" s="23" t="n"/>
      <c r="G2565" s="23" t="n"/>
      <c r="H2565" s="22" t="n"/>
      <c r="I2565" s="19" t="n"/>
      <c r="J2565" s="21" t="n"/>
      <c r="K2565" s="19" t="n"/>
      <c r="L2565" s="19" t="n"/>
      <c r="M2565" s="21" t="n"/>
      <c r="N2565" s="22" t="n"/>
      <c r="O2565" s="24">
        <f>IF(A2565&lt;&gt;"عهدة","",SUMIFS($G$8:$G$5007,$B$8:$B$5007,B2565,$A$8:$A$5007,"مصروف",$I$8:$I$5007,"&lt;&gt;مرفوض"))</f>
        <v/>
      </c>
      <c r="P2565" s="25">
        <f>IF(A2565&lt;&gt;"عهدة","",N(F2565)-O2565)</f>
        <v/>
      </c>
      <c r="Q2565" s="26">
        <f>IF(A2565="","",IF(A2565="عهدة",IF(N(F2565)=0,"⚠ أدخل قيمة العهدة",IF(P2565&lt;0,"⛔ عجز / زيادة مصروفات "&amp;TEXT(-P2565,"#,##0"),IF(COUNTIFS($B$8:$B$5007,B2565,$A$8:$A$5007,"مصروف",$I$8:$I$5007,"&lt;&gt;مرفوض",$K$8:$K$5007,"&lt;&gt;نعم")&gt;0,"⚠ "&amp;COUNTIFS($B$8:$B$5007,B2565,$A$8:$A$5007,"مصروف",$I$8:$I$5007,"&lt;&gt;مرفوض",$K$8:$K$5007,"&lt;&gt;نعم")&amp;" مصروف غير مسوى",IF(L2565="تمت التسوية",IF(P2565=0,"✔ متوازنة وتمت التسوية","✔ تمت التسوية – متبقي "&amp;TEXT(P2565,"#,##0")),IF(P2565&gt;0,"متبقي "&amp;TEXT(P2565,"#,##0"),"✔ متوازنة"))))),IF(R2565=0,"⚠ أضف سطر عهدة أولًا",IF(OR(C2565="",N(G2565)=0),"⚠ أكمل التاريخ والقيمة",IF(S2565="","⚠ التاريخ خارج السنة المالية",IF(H2565="","⚠ اختر بند الموازنة",IF(I2565="مرفوض","✖ مرفوض من المدير",IF(I2565&lt;&gt;"موافق","⏳ بانتظار موافقة المدير",IF(K2565&lt;&gt;"نعم","⚠ غير مسوى مع الحسابات","✔ معتمد ومسوى")))))))))</f>
        <v/>
      </c>
      <c r="R2565">
        <f>N(R2564)+IF(A2565="عهدة",1,0)</f>
        <v/>
      </c>
      <c r="S2565">
        <f>IF(C2565="","",IF(AND(C2565&gt;=DATE(2026,9,1),C2565&lt;=DATE(2027,8,31)),(YEAR(C2565)-2026)*12+MONTH(C2565)-8,""))</f>
        <v/>
      </c>
      <c r="T2565">
        <f>IF(AND(A2565="مصروف",R2565&gt;0,I2565="موافق",S2565&lt;&gt;"",H2565&lt;&gt;""),N(G2565),0)</f>
        <v/>
      </c>
    </row>
    <row r="2566">
      <c r="A2566" s="19" t="n"/>
      <c r="B2566" s="20">
        <f>IF(A2566="","",IF(R2566=0,"⚠ أضف سطر عهدة أولًا","BDR-"&amp;TEXT(R2566,"000")))</f>
        <v/>
      </c>
      <c r="C2566" s="21" t="n"/>
      <c r="D2566" s="20">
        <f>IF(C2566="","",IF(S2566="","خارج السنة المالية",INDEX(القوائم!$D$2:$D$13,S2566)))</f>
        <v/>
      </c>
      <c r="E2566" s="22" t="n"/>
      <c r="F2566" s="23" t="n"/>
      <c r="G2566" s="23" t="n"/>
      <c r="H2566" s="22" t="n"/>
      <c r="I2566" s="19" t="n"/>
      <c r="J2566" s="21" t="n"/>
      <c r="K2566" s="19" t="n"/>
      <c r="L2566" s="19" t="n"/>
      <c r="M2566" s="21" t="n"/>
      <c r="N2566" s="22" t="n"/>
      <c r="O2566" s="24">
        <f>IF(A2566&lt;&gt;"عهدة","",SUMIFS($G$8:$G$5007,$B$8:$B$5007,B2566,$A$8:$A$5007,"مصروف",$I$8:$I$5007,"&lt;&gt;مرفوض"))</f>
        <v/>
      </c>
      <c r="P2566" s="25">
        <f>IF(A2566&lt;&gt;"عهدة","",N(F2566)-O2566)</f>
        <v/>
      </c>
      <c r="Q2566" s="26">
        <f>IF(A2566="","",IF(A2566="عهدة",IF(N(F2566)=0,"⚠ أدخل قيمة العهدة",IF(P2566&lt;0,"⛔ عجز / زيادة مصروفات "&amp;TEXT(-P2566,"#,##0"),IF(COUNTIFS($B$8:$B$5007,B2566,$A$8:$A$5007,"مصروف",$I$8:$I$5007,"&lt;&gt;مرفوض",$K$8:$K$5007,"&lt;&gt;نعم")&gt;0,"⚠ "&amp;COUNTIFS($B$8:$B$5007,B2566,$A$8:$A$5007,"مصروف",$I$8:$I$5007,"&lt;&gt;مرفوض",$K$8:$K$5007,"&lt;&gt;نعم")&amp;" مصروف غير مسوى",IF(L2566="تمت التسوية",IF(P2566=0,"✔ متوازنة وتمت التسوية","✔ تمت التسوية – متبقي "&amp;TEXT(P2566,"#,##0")),IF(P2566&gt;0,"متبقي "&amp;TEXT(P2566,"#,##0"),"✔ متوازنة"))))),IF(R2566=0,"⚠ أضف سطر عهدة أولًا",IF(OR(C2566="",N(G2566)=0),"⚠ أكمل التاريخ والقيمة",IF(S2566="","⚠ التاريخ خارج السنة المالية",IF(H2566="","⚠ اختر بند الموازنة",IF(I2566="مرفوض","✖ مرفوض من المدير",IF(I2566&lt;&gt;"موافق","⏳ بانتظار موافقة المدير",IF(K2566&lt;&gt;"نعم","⚠ غير مسوى مع الحسابات","✔ معتمد ومسوى")))))))))</f>
        <v/>
      </c>
      <c r="R2566">
        <f>N(R2565)+IF(A2566="عهدة",1,0)</f>
        <v/>
      </c>
      <c r="S2566">
        <f>IF(C2566="","",IF(AND(C2566&gt;=DATE(2026,9,1),C2566&lt;=DATE(2027,8,31)),(YEAR(C2566)-2026)*12+MONTH(C2566)-8,""))</f>
        <v/>
      </c>
      <c r="T2566">
        <f>IF(AND(A2566="مصروف",R2566&gt;0,I2566="موافق",S2566&lt;&gt;"",H2566&lt;&gt;""),N(G2566),0)</f>
        <v/>
      </c>
    </row>
    <row r="2567">
      <c r="A2567" s="19" t="n"/>
      <c r="B2567" s="20">
        <f>IF(A2567="","",IF(R2567=0,"⚠ أضف سطر عهدة أولًا","BDR-"&amp;TEXT(R2567,"000")))</f>
        <v/>
      </c>
      <c r="C2567" s="21" t="n"/>
      <c r="D2567" s="20">
        <f>IF(C2567="","",IF(S2567="","خارج السنة المالية",INDEX(القوائم!$D$2:$D$13,S2567)))</f>
        <v/>
      </c>
      <c r="E2567" s="22" t="n"/>
      <c r="F2567" s="23" t="n"/>
      <c r="G2567" s="23" t="n"/>
      <c r="H2567" s="22" t="n"/>
      <c r="I2567" s="19" t="n"/>
      <c r="J2567" s="21" t="n"/>
      <c r="K2567" s="19" t="n"/>
      <c r="L2567" s="19" t="n"/>
      <c r="M2567" s="21" t="n"/>
      <c r="N2567" s="22" t="n"/>
      <c r="O2567" s="24">
        <f>IF(A2567&lt;&gt;"عهدة","",SUMIFS($G$8:$G$5007,$B$8:$B$5007,B2567,$A$8:$A$5007,"مصروف",$I$8:$I$5007,"&lt;&gt;مرفوض"))</f>
        <v/>
      </c>
      <c r="P2567" s="25">
        <f>IF(A2567&lt;&gt;"عهدة","",N(F2567)-O2567)</f>
        <v/>
      </c>
      <c r="Q2567" s="26">
        <f>IF(A2567="","",IF(A2567="عهدة",IF(N(F2567)=0,"⚠ أدخل قيمة العهدة",IF(P2567&lt;0,"⛔ عجز / زيادة مصروفات "&amp;TEXT(-P2567,"#,##0"),IF(COUNTIFS($B$8:$B$5007,B2567,$A$8:$A$5007,"مصروف",$I$8:$I$5007,"&lt;&gt;مرفوض",$K$8:$K$5007,"&lt;&gt;نعم")&gt;0,"⚠ "&amp;COUNTIFS($B$8:$B$5007,B2567,$A$8:$A$5007,"مصروف",$I$8:$I$5007,"&lt;&gt;مرفوض",$K$8:$K$5007,"&lt;&gt;نعم")&amp;" مصروف غير مسوى",IF(L2567="تمت التسوية",IF(P2567=0,"✔ متوازنة وتمت التسوية","✔ تمت التسوية – متبقي "&amp;TEXT(P2567,"#,##0")),IF(P2567&gt;0,"متبقي "&amp;TEXT(P2567,"#,##0"),"✔ متوازنة"))))),IF(R2567=0,"⚠ أضف سطر عهدة أولًا",IF(OR(C2567="",N(G2567)=0),"⚠ أكمل التاريخ والقيمة",IF(S2567="","⚠ التاريخ خارج السنة المالية",IF(H2567="","⚠ اختر بند الموازنة",IF(I2567="مرفوض","✖ مرفوض من المدير",IF(I2567&lt;&gt;"موافق","⏳ بانتظار موافقة المدير",IF(K2567&lt;&gt;"نعم","⚠ غير مسوى مع الحسابات","✔ معتمد ومسوى")))))))))</f>
        <v/>
      </c>
      <c r="R2567">
        <f>N(R2566)+IF(A2567="عهدة",1,0)</f>
        <v/>
      </c>
      <c r="S2567">
        <f>IF(C2567="","",IF(AND(C2567&gt;=DATE(2026,9,1),C2567&lt;=DATE(2027,8,31)),(YEAR(C2567)-2026)*12+MONTH(C2567)-8,""))</f>
        <v/>
      </c>
      <c r="T2567">
        <f>IF(AND(A2567="مصروف",R2567&gt;0,I2567="موافق",S2567&lt;&gt;"",H2567&lt;&gt;""),N(G2567),0)</f>
        <v/>
      </c>
    </row>
    <row r="2568">
      <c r="A2568" s="19" t="n"/>
      <c r="B2568" s="20">
        <f>IF(A2568="","",IF(R2568=0,"⚠ أضف سطر عهدة أولًا","BDR-"&amp;TEXT(R2568,"000")))</f>
        <v/>
      </c>
      <c r="C2568" s="21" t="n"/>
      <c r="D2568" s="20">
        <f>IF(C2568="","",IF(S2568="","خارج السنة المالية",INDEX(القوائم!$D$2:$D$13,S2568)))</f>
        <v/>
      </c>
      <c r="E2568" s="22" t="n"/>
      <c r="F2568" s="23" t="n"/>
      <c r="G2568" s="23" t="n"/>
      <c r="H2568" s="22" t="n"/>
      <c r="I2568" s="19" t="n"/>
      <c r="J2568" s="21" t="n"/>
      <c r="K2568" s="19" t="n"/>
      <c r="L2568" s="19" t="n"/>
      <c r="M2568" s="21" t="n"/>
      <c r="N2568" s="22" t="n"/>
      <c r="O2568" s="24">
        <f>IF(A2568&lt;&gt;"عهدة","",SUMIFS($G$8:$G$5007,$B$8:$B$5007,B2568,$A$8:$A$5007,"مصروف",$I$8:$I$5007,"&lt;&gt;مرفوض"))</f>
        <v/>
      </c>
      <c r="P2568" s="25">
        <f>IF(A2568&lt;&gt;"عهدة","",N(F2568)-O2568)</f>
        <v/>
      </c>
      <c r="Q2568" s="26">
        <f>IF(A2568="","",IF(A2568="عهدة",IF(N(F2568)=0,"⚠ أدخل قيمة العهدة",IF(P2568&lt;0,"⛔ عجز / زيادة مصروفات "&amp;TEXT(-P2568,"#,##0"),IF(COUNTIFS($B$8:$B$5007,B2568,$A$8:$A$5007,"مصروف",$I$8:$I$5007,"&lt;&gt;مرفوض",$K$8:$K$5007,"&lt;&gt;نعم")&gt;0,"⚠ "&amp;COUNTIFS($B$8:$B$5007,B2568,$A$8:$A$5007,"مصروف",$I$8:$I$5007,"&lt;&gt;مرفوض",$K$8:$K$5007,"&lt;&gt;نعم")&amp;" مصروف غير مسوى",IF(L2568="تمت التسوية",IF(P2568=0,"✔ متوازنة وتمت التسوية","✔ تمت التسوية – متبقي "&amp;TEXT(P2568,"#,##0")),IF(P2568&gt;0,"متبقي "&amp;TEXT(P2568,"#,##0"),"✔ متوازنة"))))),IF(R2568=0,"⚠ أضف سطر عهدة أولًا",IF(OR(C2568="",N(G2568)=0),"⚠ أكمل التاريخ والقيمة",IF(S2568="","⚠ التاريخ خارج السنة المالية",IF(H2568="","⚠ اختر بند الموازنة",IF(I2568="مرفوض","✖ مرفوض من المدير",IF(I2568&lt;&gt;"موافق","⏳ بانتظار موافقة المدير",IF(K2568&lt;&gt;"نعم","⚠ غير مسوى مع الحسابات","✔ معتمد ومسوى")))))))))</f>
        <v/>
      </c>
      <c r="R2568">
        <f>N(R2567)+IF(A2568="عهدة",1,0)</f>
        <v/>
      </c>
      <c r="S2568">
        <f>IF(C2568="","",IF(AND(C2568&gt;=DATE(2026,9,1),C2568&lt;=DATE(2027,8,31)),(YEAR(C2568)-2026)*12+MONTH(C2568)-8,""))</f>
        <v/>
      </c>
      <c r="T2568">
        <f>IF(AND(A2568="مصروف",R2568&gt;0,I2568="موافق",S2568&lt;&gt;"",H2568&lt;&gt;""),N(G2568),0)</f>
        <v/>
      </c>
    </row>
    <row r="2569">
      <c r="A2569" s="19" t="n"/>
      <c r="B2569" s="20">
        <f>IF(A2569="","",IF(R2569=0,"⚠ أضف سطر عهدة أولًا","BDR-"&amp;TEXT(R2569,"000")))</f>
        <v/>
      </c>
      <c r="C2569" s="21" t="n"/>
      <c r="D2569" s="20">
        <f>IF(C2569="","",IF(S2569="","خارج السنة المالية",INDEX(القوائم!$D$2:$D$13,S2569)))</f>
        <v/>
      </c>
      <c r="E2569" s="22" t="n"/>
      <c r="F2569" s="23" t="n"/>
      <c r="G2569" s="23" t="n"/>
      <c r="H2569" s="22" t="n"/>
      <c r="I2569" s="19" t="n"/>
      <c r="J2569" s="21" t="n"/>
      <c r="K2569" s="19" t="n"/>
      <c r="L2569" s="19" t="n"/>
      <c r="M2569" s="21" t="n"/>
      <c r="N2569" s="22" t="n"/>
      <c r="O2569" s="24">
        <f>IF(A2569&lt;&gt;"عهدة","",SUMIFS($G$8:$G$5007,$B$8:$B$5007,B2569,$A$8:$A$5007,"مصروف",$I$8:$I$5007,"&lt;&gt;مرفوض"))</f>
        <v/>
      </c>
      <c r="P2569" s="25">
        <f>IF(A2569&lt;&gt;"عهدة","",N(F2569)-O2569)</f>
        <v/>
      </c>
      <c r="Q2569" s="26">
        <f>IF(A2569="","",IF(A2569="عهدة",IF(N(F2569)=0,"⚠ أدخل قيمة العهدة",IF(P2569&lt;0,"⛔ عجز / زيادة مصروفات "&amp;TEXT(-P2569,"#,##0"),IF(COUNTIFS($B$8:$B$5007,B2569,$A$8:$A$5007,"مصروف",$I$8:$I$5007,"&lt;&gt;مرفوض",$K$8:$K$5007,"&lt;&gt;نعم")&gt;0,"⚠ "&amp;COUNTIFS($B$8:$B$5007,B2569,$A$8:$A$5007,"مصروف",$I$8:$I$5007,"&lt;&gt;مرفوض",$K$8:$K$5007,"&lt;&gt;نعم")&amp;" مصروف غير مسوى",IF(L2569="تمت التسوية",IF(P2569=0,"✔ متوازنة وتمت التسوية","✔ تمت التسوية – متبقي "&amp;TEXT(P2569,"#,##0")),IF(P2569&gt;0,"متبقي "&amp;TEXT(P2569,"#,##0"),"✔ متوازنة"))))),IF(R2569=0,"⚠ أضف سطر عهدة أولًا",IF(OR(C2569="",N(G2569)=0),"⚠ أكمل التاريخ والقيمة",IF(S2569="","⚠ التاريخ خارج السنة المالية",IF(H2569="","⚠ اختر بند الموازنة",IF(I2569="مرفوض","✖ مرفوض من المدير",IF(I2569&lt;&gt;"موافق","⏳ بانتظار موافقة المدير",IF(K2569&lt;&gt;"نعم","⚠ غير مسوى مع الحسابات","✔ معتمد ومسوى")))))))))</f>
        <v/>
      </c>
      <c r="R2569">
        <f>N(R2568)+IF(A2569="عهدة",1,0)</f>
        <v/>
      </c>
      <c r="S2569">
        <f>IF(C2569="","",IF(AND(C2569&gt;=DATE(2026,9,1),C2569&lt;=DATE(2027,8,31)),(YEAR(C2569)-2026)*12+MONTH(C2569)-8,""))</f>
        <v/>
      </c>
      <c r="T2569">
        <f>IF(AND(A2569="مصروف",R2569&gt;0,I2569="موافق",S2569&lt;&gt;"",H2569&lt;&gt;""),N(G2569),0)</f>
        <v/>
      </c>
    </row>
    <row r="2570">
      <c r="A2570" s="19" t="n"/>
      <c r="B2570" s="20">
        <f>IF(A2570="","",IF(R2570=0,"⚠ أضف سطر عهدة أولًا","BDR-"&amp;TEXT(R2570,"000")))</f>
        <v/>
      </c>
      <c r="C2570" s="21" t="n"/>
      <c r="D2570" s="20">
        <f>IF(C2570="","",IF(S2570="","خارج السنة المالية",INDEX(القوائم!$D$2:$D$13,S2570)))</f>
        <v/>
      </c>
      <c r="E2570" s="22" t="n"/>
      <c r="F2570" s="23" t="n"/>
      <c r="G2570" s="23" t="n"/>
      <c r="H2570" s="22" t="n"/>
      <c r="I2570" s="19" t="n"/>
      <c r="J2570" s="21" t="n"/>
      <c r="K2570" s="19" t="n"/>
      <c r="L2570" s="19" t="n"/>
      <c r="M2570" s="21" t="n"/>
      <c r="N2570" s="22" t="n"/>
      <c r="O2570" s="24">
        <f>IF(A2570&lt;&gt;"عهدة","",SUMIFS($G$8:$G$5007,$B$8:$B$5007,B2570,$A$8:$A$5007,"مصروف",$I$8:$I$5007,"&lt;&gt;مرفوض"))</f>
        <v/>
      </c>
      <c r="P2570" s="25">
        <f>IF(A2570&lt;&gt;"عهدة","",N(F2570)-O2570)</f>
        <v/>
      </c>
      <c r="Q2570" s="26">
        <f>IF(A2570="","",IF(A2570="عهدة",IF(N(F2570)=0,"⚠ أدخل قيمة العهدة",IF(P2570&lt;0,"⛔ عجز / زيادة مصروفات "&amp;TEXT(-P2570,"#,##0"),IF(COUNTIFS($B$8:$B$5007,B2570,$A$8:$A$5007,"مصروف",$I$8:$I$5007,"&lt;&gt;مرفوض",$K$8:$K$5007,"&lt;&gt;نعم")&gt;0,"⚠ "&amp;COUNTIFS($B$8:$B$5007,B2570,$A$8:$A$5007,"مصروف",$I$8:$I$5007,"&lt;&gt;مرفوض",$K$8:$K$5007,"&lt;&gt;نعم")&amp;" مصروف غير مسوى",IF(L2570="تمت التسوية",IF(P2570=0,"✔ متوازنة وتمت التسوية","✔ تمت التسوية – متبقي "&amp;TEXT(P2570,"#,##0")),IF(P2570&gt;0,"متبقي "&amp;TEXT(P2570,"#,##0"),"✔ متوازنة"))))),IF(R2570=0,"⚠ أضف سطر عهدة أولًا",IF(OR(C2570="",N(G2570)=0),"⚠ أكمل التاريخ والقيمة",IF(S2570="","⚠ التاريخ خارج السنة المالية",IF(H2570="","⚠ اختر بند الموازنة",IF(I2570="مرفوض","✖ مرفوض من المدير",IF(I2570&lt;&gt;"موافق","⏳ بانتظار موافقة المدير",IF(K2570&lt;&gt;"نعم","⚠ غير مسوى مع الحسابات","✔ معتمد ومسوى")))))))))</f>
        <v/>
      </c>
      <c r="R2570">
        <f>N(R2569)+IF(A2570="عهدة",1,0)</f>
        <v/>
      </c>
      <c r="S2570">
        <f>IF(C2570="","",IF(AND(C2570&gt;=DATE(2026,9,1),C2570&lt;=DATE(2027,8,31)),(YEAR(C2570)-2026)*12+MONTH(C2570)-8,""))</f>
        <v/>
      </c>
      <c r="T2570">
        <f>IF(AND(A2570="مصروف",R2570&gt;0,I2570="موافق",S2570&lt;&gt;"",H2570&lt;&gt;""),N(G2570),0)</f>
        <v/>
      </c>
    </row>
    <row r="2571">
      <c r="A2571" s="19" t="n"/>
      <c r="B2571" s="20">
        <f>IF(A2571="","",IF(R2571=0,"⚠ أضف سطر عهدة أولًا","BDR-"&amp;TEXT(R2571,"000")))</f>
        <v/>
      </c>
      <c r="C2571" s="21" t="n"/>
      <c r="D2571" s="20">
        <f>IF(C2571="","",IF(S2571="","خارج السنة المالية",INDEX(القوائم!$D$2:$D$13,S2571)))</f>
        <v/>
      </c>
      <c r="E2571" s="22" t="n"/>
      <c r="F2571" s="23" t="n"/>
      <c r="G2571" s="23" t="n"/>
      <c r="H2571" s="22" t="n"/>
      <c r="I2571" s="19" t="n"/>
      <c r="J2571" s="21" t="n"/>
      <c r="K2571" s="19" t="n"/>
      <c r="L2571" s="19" t="n"/>
      <c r="M2571" s="21" t="n"/>
      <c r="N2571" s="22" t="n"/>
      <c r="O2571" s="24">
        <f>IF(A2571&lt;&gt;"عهدة","",SUMIFS($G$8:$G$5007,$B$8:$B$5007,B2571,$A$8:$A$5007,"مصروف",$I$8:$I$5007,"&lt;&gt;مرفوض"))</f>
        <v/>
      </c>
      <c r="P2571" s="25">
        <f>IF(A2571&lt;&gt;"عهدة","",N(F2571)-O2571)</f>
        <v/>
      </c>
      <c r="Q2571" s="26">
        <f>IF(A2571="","",IF(A2571="عهدة",IF(N(F2571)=0,"⚠ أدخل قيمة العهدة",IF(P2571&lt;0,"⛔ عجز / زيادة مصروفات "&amp;TEXT(-P2571,"#,##0"),IF(COUNTIFS($B$8:$B$5007,B2571,$A$8:$A$5007,"مصروف",$I$8:$I$5007,"&lt;&gt;مرفوض",$K$8:$K$5007,"&lt;&gt;نعم")&gt;0,"⚠ "&amp;COUNTIFS($B$8:$B$5007,B2571,$A$8:$A$5007,"مصروف",$I$8:$I$5007,"&lt;&gt;مرفوض",$K$8:$K$5007,"&lt;&gt;نعم")&amp;" مصروف غير مسوى",IF(L2571="تمت التسوية",IF(P2571=0,"✔ متوازنة وتمت التسوية","✔ تمت التسوية – متبقي "&amp;TEXT(P2571,"#,##0")),IF(P2571&gt;0,"متبقي "&amp;TEXT(P2571,"#,##0"),"✔ متوازنة"))))),IF(R2571=0,"⚠ أضف سطر عهدة أولًا",IF(OR(C2571="",N(G2571)=0),"⚠ أكمل التاريخ والقيمة",IF(S2571="","⚠ التاريخ خارج السنة المالية",IF(H2571="","⚠ اختر بند الموازنة",IF(I2571="مرفوض","✖ مرفوض من المدير",IF(I2571&lt;&gt;"موافق","⏳ بانتظار موافقة المدير",IF(K2571&lt;&gt;"نعم","⚠ غير مسوى مع الحسابات","✔ معتمد ومسوى")))))))))</f>
        <v/>
      </c>
      <c r="R2571">
        <f>N(R2570)+IF(A2571="عهدة",1,0)</f>
        <v/>
      </c>
      <c r="S2571">
        <f>IF(C2571="","",IF(AND(C2571&gt;=DATE(2026,9,1),C2571&lt;=DATE(2027,8,31)),(YEAR(C2571)-2026)*12+MONTH(C2571)-8,""))</f>
        <v/>
      </c>
      <c r="T2571">
        <f>IF(AND(A2571="مصروف",R2571&gt;0,I2571="موافق",S2571&lt;&gt;"",H2571&lt;&gt;""),N(G2571),0)</f>
        <v/>
      </c>
    </row>
    <row r="2572">
      <c r="A2572" s="19" t="n"/>
      <c r="B2572" s="20">
        <f>IF(A2572="","",IF(R2572=0,"⚠ أضف سطر عهدة أولًا","BDR-"&amp;TEXT(R2572,"000")))</f>
        <v/>
      </c>
      <c r="C2572" s="21" t="n"/>
      <c r="D2572" s="20">
        <f>IF(C2572="","",IF(S2572="","خارج السنة المالية",INDEX(القوائم!$D$2:$D$13,S2572)))</f>
        <v/>
      </c>
      <c r="E2572" s="22" t="n"/>
      <c r="F2572" s="23" t="n"/>
      <c r="G2572" s="23" t="n"/>
      <c r="H2572" s="22" t="n"/>
      <c r="I2572" s="19" t="n"/>
      <c r="J2572" s="21" t="n"/>
      <c r="K2572" s="19" t="n"/>
      <c r="L2572" s="19" t="n"/>
      <c r="M2572" s="21" t="n"/>
      <c r="N2572" s="22" t="n"/>
      <c r="O2572" s="24">
        <f>IF(A2572&lt;&gt;"عهدة","",SUMIFS($G$8:$G$5007,$B$8:$B$5007,B2572,$A$8:$A$5007,"مصروف",$I$8:$I$5007,"&lt;&gt;مرفوض"))</f>
        <v/>
      </c>
      <c r="P2572" s="25">
        <f>IF(A2572&lt;&gt;"عهدة","",N(F2572)-O2572)</f>
        <v/>
      </c>
      <c r="Q2572" s="26">
        <f>IF(A2572="","",IF(A2572="عهدة",IF(N(F2572)=0,"⚠ أدخل قيمة العهدة",IF(P2572&lt;0,"⛔ عجز / زيادة مصروفات "&amp;TEXT(-P2572,"#,##0"),IF(COUNTIFS($B$8:$B$5007,B2572,$A$8:$A$5007,"مصروف",$I$8:$I$5007,"&lt;&gt;مرفوض",$K$8:$K$5007,"&lt;&gt;نعم")&gt;0,"⚠ "&amp;COUNTIFS($B$8:$B$5007,B2572,$A$8:$A$5007,"مصروف",$I$8:$I$5007,"&lt;&gt;مرفوض",$K$8:$K$5007,"&lt;&gt;نعم")&amp;" مصروف غير مسوى",IF(L2572="تمت التسوية",IF(P2572=0,"✔ متوازنة وتمت التسوية","✔ تمت التسوية – متبقي "&amp;TEXT(P2572,"#,##0")),IF(P2572&gt;0,"متبقي "&amp;TEXT(P2572,"#,##0"),"✔ متوازنة"))))),IF(R2572=0,"⚠ أضف سطر عهدة أولًا",IF(OR(C2572="",N(G2572)=0),"⚠ أكمل التاريخ والقيمة",IF(S2572="","⚠ التاريخ خارج السنة المالية",IF(H2572="","⚠ اختر بند الموازنة",IF(I2572="مرفوض","✖ مرفوض من المدير",IF(I2572&lt;&gt;"موافق","⏳ بانتظار موافقة المدير",IF(K2572&lt;&gt;"نعم","⚠ غير مسوى مع الحسابات","✔ معتمد ومسوى")))))))))</f>
        <v/>
      </c>
      <c r="R2572">
        <f>N(R2571)+IF(A2572="عهدة",1,0)</f>
        <v/>
      </c>
      <c r="S2572">
        <f>IF(C2572="","",IF(AND(C2572&gt;=DATE(2026,9,1),C2572&lt;=DATE(2027,8,31)),(YEAR(C2572)-2026)*12+MONTH(C2572)-8,""))</f>
        <v/>
      </c>
      <c r="T2572">
        <f>IF(AND(A2572="مصروف",R2572&gt;0,I2572="موافق",S2572&lt;&gt;"",H2572&lt;&gt;""),N(G2572),0)</f>
        <v/>
      </c>
    </row>
    <row r="2573">
      <c r="A2573" s="19" t="n"/>
      <c r="B2573" s="20">
        <f>IF(A2573="","",IF(R2573=0,"⚠ أضف سطر عهدة أولًا","BDR-"&amp;TEXT(R2573,"000")))</f>
        <v/>
      </c>
      <c r="C2573" s="21" t="n"/>
      <c r="D2573" s="20">
        <f>IF(C2573="","",IF(S2573="","خارج السنة المالية",INDEX(القوائم!$D$2:$D$13,S2573)))</f>
        <v/>
      </c>
      <c r="E2573" s="22" t="n"/>
      <c r="F2573" s="23" t="n"/>
      <c r="G2573" s="23" t="n"/>
      <c r="H2573" s="22" t="n"/>
      <c r="I2573" s="19" t="n"/>
      <c r="J2573" s="21" t="n"/>
      <c r="K2573" s="19" t="n"/>
      <c r="L2573" s="19" t="n"/>
      <c r="M2573" s="21" t="n"/>
      <c r="N2573" s="22" t="n"/>
      <c r="O2573" s="24">
        <f>IF(A2573&lt;&gt;"عهدة","",SUMIFS($G$8:$G$5007,$B$8:$B$5007,B2573,$A$8:$A$5007,"مصروف",$I$8:$I$5007,"&lt;&gt;مرفوض"))</f>
        <v/>
      </c>
      <c r="P2573" s="25">
        <f>IF(A2573&lt;&gt;"عهدة","",N(F2573)-O2573)</f>
        <v/>
      </c>
      <c r="Q2573" s="26">
        <f>IF(A2573="","",IF(A2573="عهدة",IF(N(F2573)=0,"⚠ أدخل قيمة العهدة",IF(P2573&lt;0,"⛔ عجز / زيادة مصروفات "&amp;TEXT(-P2573,"#,##0"),IF(COUNTIFS($B$8:$B$5007,B2573,$A$8:$A$5007,"مصروف",$I$8:$I$5007,"&lt;&gt;مرفوض",$K$8:$K$5007,"&lt;&gt;نعم")&gt;0,"⚠ "&amp;COUNTIFS($B$8:$B$5007,B2573,$A$8:$A$5007,"مصروف",$I$8:$I$5007,"&lt;&gt;مرفوض",$K$8:$K$5007,"&lt;&gt;نعم")&amp;" مصروف غير مسوى",IF(L2573="تمت التسوية",IF(P2573=0,"✔ متوازنة وتمت التسوية","✔ تمت التسوية – متبقي "&amp;TEXT(P2573,"#,##0")),IF(P2573&gt;0,"متبقي "&amp;TEXT(P2573,"#,##0"),"✔ متوازنة"))))),IF(R2573=0,"⚠ أضف سطر عهدة أولًا",IF(OR(C2573="",N(G2573)=0),"⚠ أكمل التاريخ والقيمة",IF(S2573="","⚠ التاريخ خارج السنة المالية",IF(H2573="","⚠ اختر بند الموازنة",IF(I2573="مرفوض","✖ مرفوض من المدير",IF(I2573&lt;&gt;"موافق","⏳ بانتظار موافقة المدير",IF(K2573&lt;&gt;"نعم","⚠ غير مسوى مع الحسابات","✔ معتمد ومسوى")))))))))</f>
        <v/>
      </c>
      <c r="R2573">
        <f>N(R2572)+IF(A2573="عهدة",1,0)</f>
        <v/>
      </c>
      <c r="S2573">
        <f>IF(C2573="","",IF(AND(C2573&gt;=DATE(2026,9,1),C2573&lt;=DATE(2027,8,31)),(YEAR(C2573)-2026)*12+MONTH(C2573)-8,""))</f>
        <v/>
      </c>
      <c r="T2573">
        <f>IF(AND(A2573="مصروف",R2573&gt;0,I2573="موافق",S2573&lt;&gt;"",H2573&lt;&gt;""),N(G2573),0)</f>
        <v/>
      </c>
    </row>
    <row r="2574">
      <c r="A2574" s="19" t="n"/>
      <c r="B2574" s="20">
        <f>IF(A2574="","",IF(R2574=0,"⚠ أضف سطر عهدة أولًا","BDR-"&amp;TEXT(R2574,"000")))</f>
        <v/>
      </c>
      <c r="C2574" s="21" t="n"/>
      <c r="D2574" s="20">
        <f>IF(C2574="","",IF(S2574="","خارج السنة المالية",INDEX(القوائم!$D$2:$D$13,S2574)))</f>
        <v/>
      </c>
      <c r="E2574" s="22" t="n"/>
      <c r="F2574" s="23" t="n"/>
      <c r="G2574" s="23" t="n"/>
      <c r="H2574" s="22" t="n"/>
      <c r="I2574" s="19" t="n"/>
      <c r="J2574" s="21" t="n"/>
      <c r="K2574" s="19" t="n"/>
      <c r="L2574" s="19" t="n"/>
      <c r="M2574" s="21" t="n"/>
      <c r="N2574" s="22" t="n"/>
      <c r="O2574" s="24">
        <f>IF(A2574&lt;&gt;"عهدة","",SUMIFS($G$8:$G$5007,$B$8:$B$5007,B2574,$A$8:$A$5007,"مصروف",$I$8:$I$5007,"&lt;&gt;مرفوض"))</f>
        <v/>
      </c>
      <c r="P2574" s="25">
        <f>IF(A2574&lt;&gt;"عهدة","",N(F2574)-O2574)</f>
        <v/>
      </c>
      <c r="Q2574" s="26">
        <f>IF(A2574="","",IF(A2574="عهدة",IF(N(F2574)=0,"⚠ أدخل قيمة العهدة",IF(P2574&lt;0,"⛔ عجز / زيادة مصروفات "&amp;TEXT(-P2574,"#,##0"),IF(COUNTIFS($B$8:$B$5007,B2574,$A$8:$A$5007,"مصروف",$I$8:$I$5007,"&lt;&gt;مرفوض",$K$8:$K$5007,"&lt;&gt;نعم")&gt;0,"⚠ "&amp;COUNTIFS($B$8:$B$5007,B2574,$A$8:$A$5007,"مصروف",$I$8:$I$5007,"&lt;&gt;مرفوض",$K$8:$K$5007,"&lt;&gt;نعم")&amp;" مصروف غير مسوى",IF(L2574="تمت التسوية",IF(P2574=0,"✔ متوازنة وتمت التسوية","✔ تمت التسوية – متبقي "&amp;TEXT(P2574,"#,##0")),IF(P2574&gt;0,"متبقي "&amp;TEXT(P2574,"#,##0"),"✔ متوازنة"))))),IF(R2574=0,"⚠ أضف سطر عهدة أولًا",IF(OR(C2574="",N(G2574)=0),"⚠ أكمل التاريخ والقيمة",IF(S2574="","⚠ التاريخ خارج السنة المالية",IF(H2574="","⚠ اختر بند الموازنة",IF(I2574="مرفوض","✖ مرفوض من المدير",IF(I2574&lt;&gt;"موافق","⏳ بانتظار موافقة المدير",IF(K2574&lt;&gt;"نعم","⚠ غير مسوى مع الحسابات","✔ معتمد ومسوى")))))))))</f>
        <v/>
      </c>
      <c r="R2574">
        <f>N(R2573)+IF(A2574="عهدة",1,0)</f>
        <v/>
      </c>
      <c r="S2574">
        <f>IF(C2574="","",IF(AND(C2574&gt;=DATE(2026,9,1),C2574&lt;=DATE(2027,8,31)),(YEAR(C2574)-2026)*12+MONTH(C2574)-8,""))</f>
        <v/>
      </c>
      <c r="T2574">
        <f>IF(AND(A2574="مصروف",R2574&gt;0,I2574="موافق",S2574&lt;&gt;"",H2574&lt;&gt;""),N(G2574),0)</f>
        <v/>
      </c>
    </row>
    <row r="2575">
      <c r="A2575" s="19" t="n"/>
      <c r="B2575" s="20">
        <f>IF(A2575="","",IF(R2575=0,"⚠ أضف سطر عهدة أولًا","BDR-"&amp;TEXT(R2575,"000")))</f>
        <v/>
      </c>
      <c r="C2575" s="21" t="n"/>
      <c r="D2575" s="20">
        <f>IF(C2575="","",IF(S2575="","خارج السنة المالية",INDEX(القوائم!$D$2:$D$13,S2575)))</f>
        <v/>
      </c>
      <c r="E2575" s="22" t="n"/>
      <c r="F2575" s="23" t="n"/>
      <c r="G2575" s="23" t="n"/>
      <c r="H2575" s="22" t="n"/>
      <c r="I2575" s="19" t="n"/>
      <c r="J2575" s="21" t="n"/>
      <c r="K2575" s="19" t="n"/>
      <c r="L2575" s="19" t="n"/>
      <c r="M2575" s="21" t="n"/>
      <c r="N2575" s="22" t="n"/>
      <c r="O2575" s="24">
        <f>IF(A2575&lt;&gt;"عهدة","",SUMIFS($G$8:$G$5007,$B$8:$B$5007,B2575,$A$8:$A$5007,"مصروف",$I$8:$I$5007,"&lt;&gt;مرفوض"))</f>
        <v/>
      </c>
      <c r="P2575" s="25">
        <f>IF(A2575&lt;&gt;"عهدة","",N(F2575)-O2575)</f>
        <v/>
      </c>
      <c r="Q2575" s="26">
        <f>IF(A2575="","",IF(A2575="عهدة",IF(N(F2575)=0,"⚠ أدخل قيمة العهدة",IF(P2575&lt;0,"⛔ عجز / زيادة مصروفات "&amp;TEXT(-P2575,"#,##0"),IF(COUNTIFS($B$8:$B$5007,B2575,$A$8:$A$5007,"مصروف",$I$8:$I$5007,"&lt;&gt;مرفوض",$K$8:$K$5007,"&lt;&gt;نعم")&gt;0,"⚠ "&amp;COUNTIFS($B$8:$B$5007,B2575,$A$8:$A$5007,"مصروف",$I$8:$I$5007,"&lt;&gt;مرفوض",$K$8:$K$5007,"&lt;&gt;نعم")&amp;" مصروف غير مسوى",IF(L2575="تمت التسوية",IF(P2575=0,"✔ متوازنة وتمت التسوية","✔ تمت التسوية – متبقي "&amp;TEXT(P2575,"#,##0")),IF(P2575&gt;0,"متبقي "&amp;TEXT(P2575,"#,##0"),"✔ متوازنة"))))),IF(R2575=0,"⚠ أضف سطر عهدة أولًا",IF(OR(C2575="",N(G2575)=0),"⚠ أكمل التاريخ والقيمة",IF(S2575="","⚠ التاريخ خارج السنة المالية",IF(H2575="","⚠ اختر بند الموازنة",IF(I2575="مرفوض","✖ مرفوض من المدير",IF(I2575&lt;&gt;"موافق","⏳ بانتظار موافقة المدير",IF(K2575&lt;&gt;"نعم","⚠ غير مسوى مع الحسابات","✔ معتمد ومسوى")))))))))</f>
        <v/>
      </c>
      <c r="R2575">
        <f>N(R2574)+IF(A2575="عهدة",1,0)</f>
        <v/>
      </c>
      <c r="S2575">
        <f>IF(C2575="","",IF(AND(C2575&gt;=DATE(2026,9,1),C2575&lt;=DATE(2027,8,31)),(YEAR(C2575)-2026)*12+MONTH(C2575)-8,""))</f>
        <v/>
      </c>
      <c r="T2575">
        <f>IF(AND(A2575="مصروف",R2575&gt;0,I2575="موافق",S2575&lt;&gt;"",H2575&lt;&gt;""),N(G2575),0)</f>
        <v/>
      </c>
    </row>
    <row r="2576">
      <c r="A2576" s="19" t="n"/>
      <c r="B2576" s="20">
        <f>IF(A2576="","",IF(R2576=0,"⚠ أضف سطر عهدة أولًا","BDR-"&amp;TEXT(R2576,"000")))</f>
        <v/>
      </c>
      <c r="C2576" s="21" t="n"/>
      <c r="D2576" s="20">
        <f>IF(C2576="","",IF(S2576="","خارج السنة المالية",INDEX(القوائم!$D$2:$D$13,S2576)))</f>
        <v/>
      </c>
      <c r="E2576" s="22" t="n"/>
      <c r="F2576" s="23" t="n"/>
      <c r="G2576" s="23" t="n"/>
      <c r="H2576" s="22" t="n"/>
      <c r="I2576" s="19" t="n"/>
      <c r="J2576" s="21" t="n"/>
      <c r="K2576" s="19" t="n"/>
      <c r="L2576" s="19" t="n"/>
      <c r="M2576" s="21" t="n"/>
      <c r="N2576" s="22" t="n"/>
      <c r="O2576" s="24">
        <f>IF(A2576&lt;&gt;"عهدة","",SUMIFS($G$8:$G$5007,$B$8:$B$5007,B2576,$A$8:$A$5007,"مصروف",$I$8:$I$5007,"&lt;&gt;مرفوض"))</f>
        <v/>
      </c>
      <c r="P2576" s="25">
        <f>IF(A2576&lt;&gt;"عهدة","",N(F2576)-O2576)</f>
        <v/>
      </c>
      <c r="Q2576" s="26">
        <f>IF(A2576="","",IF(A2576="عهدة",IF(N(F2576)=0,"⚠ أدخل قيمة العهدة",IF(P2576&lt;0,"⛔ عجز / زيادة مصروفات "&amp;TEXT(-P2576,"#,##0"),IF(COUNTIFS($B$8:$B$5007,B2576,$A$8:$A$5007,"مصروف",$I$8:$I$5007,"&lt;&gt;مرفوض",$K$8:$K$5007,"&lt;&gt;نعم")&gt;0,"⚠ "&amp;COUNTIFS($B$8:$B$5007,B2576,$A$8:$A$5007,"مصروف",$I$8:$I$5007,"&lt;&gt;مرفوض",$K$8:$K$5007,"&lt;&gt;نعم")&amp;" مصروف غير مسوى",IF(L2576="تمت التسوية",IF(P2576=0,"✔ متوازنة وتمت التسوية","✔ تمت التسوية – متبقي "&amp;TEXT(P2576,"#,##0")),IF(P2576&gt;0,"متبقي "&amp;TEXT(P2576,"#,##0"),"✔ متوازنة"))))),IF(R2576=0,"⚠ أضف سطر عهدة أولًا",IF(OR(C2576="",N(G2576)=0),"⚠ أكمل التاريخ والقيمة",IF(S2576="","⚠ التاريخ خارج السنة المالية",IF(H2576="","⚠ اختر بند الموازنة",IF(I2576="مرفوض","✖ مرفوض من المدير",IF(I2576&lt;&gt;"موافق","⏳ بانتظار موافقة المدير",IF(K2576&lt;&gt;"نعم","⚠ غير مسوى مع الحسابات","✔ معتمد ومسوى")))))))))</f>
        <v/>
      </c>
      <c r="R2576">
        <f>N(R2575)+IF(A2576="عهدة",1,0)</f>
        <v/>
      </c>
      <c r="S2576">
        <f>IF(C2576="","",IF(AND(C2576&gt;=DATE(2026,9,1),C2576&lt;=DATE(2027,8,31)),(YEAR(C2576)-2026)*12+MONTH(C2576)-8,""))</f>
        <v/>
      </c>
      <c r="T2576">
        <f>IF(AND(A2576="مصروف",R2576&gt;0,I2576="موافق",S2576&lt;&gt;"",H2576&lt;&gt;""),N(G2576),0)</f>
        <v/>
      </c>
    </row>
    <row r="2577">
      <c r="A2577" s="19" t="n"/>
      <c r="B2577" s="20">
        <f>IF(A2577="","",IF(R2577=0,"⚠ أضف سطر عهدة أولًا","BDR-"&amp;TEXT(R2577,"000")))</f>
        <v/>
      </c>
      <c r="C2577" s="21" t="n"/>
      <c r="D2577" s="20">
        <f>IF(C2577="","",IF(S2577="","خارج السنة المالية",INDEX(القوائم!$D$2:$D$13,S2577)))</f>
        <v/>
      </c>
      <c r="E2577" s="22" t="n"/>
      <c r="F2577" s="23" t="n"/>
      <c r="G2577" s="23" t="n"/>
      <c r="H2577" s="22" t="n"/>
      <c r="I2577" s="19" t="n"/>
      <c r="J2577" s="21" t="n"/>
      <c r="K2577" s="19" t="n"/>
      <c r="L2577" s="19" t="n"/>
      <c r="M2577" s="21" t="n"/>
      <c r="N2577" s="22" t="n"/>
      <c r="O2577" s="24">
        <f>IF(A2577&lt;&gt;"عهدة","",SUMIFS($G$8:$G$5007,$B$8:$B$5007,B2577,$A$8:$A$5007,"مصروف",$I$8:$I$5007,"&lt;&gt;مرفوض"))</f>
        <v/>
      </c>
      <c r="P2577" s="25">
        <f>IF(A2577&lt;&gt;"عهدة","",N(F2577)-O2577)</f>
        <v/>
      </c>
      <c r="Q2577" s="26">
        <f>IF(A2577="","",IF(A2577="عهدة",IF(N(F2577)=0,"⚠ أدخل قيمة العهدة",IF(P2577&lt;0,"⛔ عجز / زيادة مصروفات "&amp;TEXT(-P2577,"#,##0"),IF(COUNTIFS($B$8:$B$5007,B2577,$A$8:$A$5007,"مصروف",$I$8:$I$5007,"&lt;&gt;مرفوض",$K$8:$K$5007,"&lt;&gt;نعم")&gt;0,"⚠ "&amp;COUNTIFS($B$8:$B$5007,B2577,$A$8:$A$5007,"مصروف",$I$8:$I$5007,"&lt;&gt;مرفوض",$K$8:$K$5007,"&lt;&gt;نعم")&amp;" مصروف غير مسوى",IF(L2577="تمت التسوية",IF(P2577=0,"✔ متوازنة وتمت التسوية","✔ تمت التسوية – متبقي "&amp;TEXT(P2577,"#,##0")),IF(P2577&gt;0,"متبقي "&amp;TEXT(P2577,"#,##0"),"✔ متوازنة"))))),IF(R2577=0,"⚠ أضف سطر عهدة أولًا",IF(OR(C2577="",N(G2577)=0),"⚠ أكمل التاريخ والقيمة",IF(S2577="","⚠ التاريخ خارج السنة المالية",IF(H2577="","⚠ اختر بند الموازنة",IF(I2577="مرفوض","✖ مرفوض من المدير",IF(I2577&lt;&gt;"موافق","⏳ بانتظار موافقة المدير",IF(K2577&lt;&gt;"نعم","⚠ غير مسوى مع الحسابات","✔ معتمد ومسوى")))))))))</f>
        <v/>
      </c>
      <c r="R2577">
        <f>N(R2576)+IF(A2577="عهدة",1,0)</f>
        <v/>
      </c>
      <c r="S2577">
        <f>IF(C2577="","",IF(AND(C2577&gt;=DATE(2026,9,1),C2577&lt;=DATE(2027,8,31)),(YEAR(C2577)-2026)*12+MONTH(C2577)-8,""))</f>
        <v/>
      </c>
      <c r="T2577">
        <f>IF(AND(A2577="مصروف",R2577&gt;0,I2577="موافق",S2577&lt;&gt;"",H2577&lt;&gt;""),N(G2577),0)</f>
        <v/>
      </c>
    </row>
    <row r="2578">
      <c r="A2578" s="19" t="n"/>
      <c r="B2578" s="20">
        <f>IF(A2578="","",IF(R2578=0,"⚠ أضف سطر عهدة أولًا","BDR-"&amp;TEXT(R2578,"000")))</f>
        <v/>
      </c>
      <c r="C2578" s="21" t="n"/>
      <c r="D2578" s="20">
        <f>IF(C2578="","",IF(S2578="","خارج السنة المالية",INDEX(القوائم!$D$2:$D$13,S2578)))</f>
        <v/>
      </c>
      <c r="E2578" s="22" t="n"/>
      <c r="F2578" s="23" t="n"/>
      <c r="G2578" s="23" t="n"/>
      <c r="H2578" s="22" t="n"/>
      <c r="I2578" s="19" t="n"/>
      <c r="J2578" s="21" t="n"/>
      <c r="K2578" s="19" t="n"/>
      <c r="L2578" s="19" t="n"/>
      <c r="M2578" s="21" t="n"/>
      <c r="N2578" s="22" t="n"/>
      <c r="O2578" s="24">
        <f>IF(A2578&lt;&gt;"عهدة","",SUMIFS($G$8:$G$5007,$B$8:$B$5007,B2578,$A$8:$A$5007,"مصروف",$I$8:$I$5007,"&lt;&gt;مرفوض"))</f>
        <v/>
      </c>
      <c r="P2578" s="25">
        <f>IF(A2578&lt;&gt;"عهدة","",N(F2578)-O2578)</f>
        <v/>
      </c>
      <c r="Q2578" s="26">
        <f>IF(A2578="","",IF(A2578="عهدة",IF(N(F2578)=0,"⚠ أدخل قيمة العهدة",IF(P2578&lt;0,"⛔ عجز / زيادة مصروفات "&amp;TEXT(-P2578,"#,##0"),IF(COUNTIFS($B$8:$B$5007,B2578,$A$8:$A$5007,"مصروف",$I$8:$I$5007,"&lt;&gt;مرفوض",$K$8:$K$5007,"&lt;&gt;نعم")&gt;0,"⚠ "&amp;COUNTIFS($B$8:$B$5007,B2578,$A$8:$A$5007,"مصروف",$I$8:$I$5007,"&lt;&gt;مرفوض",$K$8:$K$5007,"&lt;&gt;نعم")&amp;" مصروف غير مسوى",IF(L2578="تمت التسوية",IF(P2578=0,"✔ متوازنة وتمت التسوية","✔ تمت التسوية – متبقي "&amp;TEXT(P2578,"#,##0")),IF(P2578&gt;0,"متبقي "&amp;TEXT(P2578,"#,##0"),"✔ متوازنة"))))),IF(R2578=0,"⚠ أضف سطر عهدة أولًا",IF(OR(C2578="",N(G2578)=0),"⚠ أكمل التاريخ والقيمة",IF(S2578="","⚠ التاريخ خارج السنة المالية",IF(H2578="","⚠ اختر بند الموازنة",IF(I2578="مرفوض","✖ مرفوض من المدير",IF(I2578&lt;&gt;"موافق","⏳ بانتظار موافقة المدير",IF(K2578&lt;&gt;"نعم","⚠ غير مسوى مع الحسابات","✔ معتمد ومسوى")))))))))</f>
        <v/>
      </c>
      <c r="R2578">
        <f>N(R2577)+IF(A2578="عهدة",1,0)</f>
        <v/>
      </c>
      <c r="S2578">
        <f>IF(C2578="","",IF(AND(C2578&gt;=DATE(2026,9,1),C2578&lt;=DATE(2027,8,31)),(YEAR(C2578)-2026)*12+MONTH(C2578)-8,""))</f>
        <v/>
      </c>
      <c r="T2578">
        <f>IF(AND(A2578="مصروف",R2578&gt;0,I2578="موافق",S2578&lt;&gt;"",H2578&lt;&gt;""),N(G2578),0)</f>
        <v/>
      </c>
    </row>
    <row r="2579">
      <c r="A2579" s="19" t="n"/>
      <c r="B2579" s="20">
        <f>IF(A2579="","",IF(R2579=0,"⚠ أضف سطر عهدة أولًا","BDR-"&amp;TEXT(R2579,"000")))</f>
        <v/>
      </c>
      <c r="C2579" s="21" t="n"/>
      <c r="D2579" s="20">
        <f>IF(C2579="","",IF(S2579="","خارج السنة المالية",INDEX(القوائم!$D$2:$D$13,S2579)))</f>
        <v/>
      </c>
      <c r="E2579" s="22" t="n"/>
      <c r="F2579" s="23" t="n"/>
      <c r="G2579" s="23" t="n"/>
      <c r="H2579" s="22" t="n"/>
      <c r="I2579" s="19" t="n"/>
      <c r="J2579" s="21" t="n"/>
      <c r="K2579" s="19" t="n"/>
      <c r="L2579" s="19" t="n"/>
      <c r="M2579" s="21" t="n"/>
      <c r="N2579" s="22" t="n"/>
      <c r="O2579" s="24">
        <f>IF(A2579&lt;&gt;"عهدة","",SUMIFS($G$8:$G$5007,$B$8:$B$5007,B2579,$A$8:$A$5007,"مصروف",$I$8:$I$5007,"&lt;&gt;مرفوض"))</f>
        <v/>
      </c>
      <c r="P2579" s="25">
        <f>IF(A2579&lt;&gt;"عهدة","",N(F2579)-O2579)</f>
        <v/>
      </c>
      <c r="Q2579" s="26">
        <f>IF(A2579="","",IF(A2579="عهدة",IF(N(F2579)=0,"⚠ أدخل قيمة العهدة",IF(P2579&lt;0,"⛔ عجز / زيادة مصروفات "&amp;TEXT(-P2579,"#,##0"),IF(COUNTIFS($B$8:$B$5007,B2579,$A$8:$A$5007,"مصروف",$I$8:$I$5007,"&lt;&gt;مرفوض",$K$8:$K$5007,"&lt;&gt;نعم")&gt;0,"⚠ "&amp;COUNTIFS($B$8:$B$5007,B2579,$A$8:$A$5007,"مصروف",$I$8:$I$5007,"&lt;&gt;مرفوض",$K$8:$K$5007,"&lt;&gt;نعم")&amp;" مصروف غير مسوى",IF(L2579="تمت التسوية",IF(P2579=0,"✔ متوازنة وتمت التسوية","✔ تمت التسوية – متبقي "&amp;TEXT(P2579,"#,##0")),IF(P2579&gt;0,"متبقي "&amp;TEXT(P2579,"#,##0"),"✔ متوازنة"))))),IF(R2579=0,"⚠ أضف سطر عهدة أولًا",IF(OR(C2579="",N(G2579)=0),"⚠ أكمل التاريخ والقيمة",IF(S2579="","⚠ التاريخ خارج السنة المالية",IF(H2579="","⚠ اختر بند الموازنة",IF(I2579="مرفوض","✖ مرفوض من المدير",IF(I2579&lt;&gt;"موافق","⏳ بانتظار موافقة المدير",IF(K2579&lt;&gt;"نعم","⚠ غير مسوى مع الحسابات","✔ معتمد ومسوى")))))))))</f>
        <v/>
      </c>
      <c r="R2579">
        <f>N(R2578)+IF(A2579="عهدة",1,0)</f>
        <v/>
      </c>
      <c r="S2579">
        <f>IF(C2579="","",IF(AND(C2579&gt;=DATE(2026,9,1),C2579&lt;=DATE(2027,8,31)),(YEAR(C2579)-2026)*12+MONTH(C2579)-8,""))</f>
        <v/>
      </c>
      <c r="T2579">
        <f>IF(AND(A2579="مصروف",R2579&gt;0,I2579="موافق",S2579&lt;&gt;"",H2579&lt;&gt;""),N(G2579),0)</f>
        <v/>
      </c>
    </row>
    <row r="2580">
      <c r="A2580" s="19" t="n"/>
      <c r="B2580" s="20">
        <f>IF(A2580="","",IF(R2580=0,"⚠ أضف سطر عهدة أولًا","BDR-"&amp;TEXT(R2580,"000")))</f>
        <v/>
      </c>
      <c r="C2580" s="21" t="n"/>
      <c r="D2580" s="20">
        <f>IF(C2580="","",IF(S2580="","خارج السنة المالية",INDEX(القوائم!$D$2:$D$13,S2580)))</f>
        <v/>
      </c>
      <c r="E2580" s="22" t="n"/>
      <c r="F2580" s="23" t="n"/>
      <c r="G2580" s="23" t="n"/>
      <c r="H2580" s="22" t="n"/>
      <c r="I2580" s="19" t="n"/>
      <c r="J2580" s="21" t="n"/>
      <c r="K2580" s="19" t="n"/>
      <c r="L2580" s="19" t="n"/>
      <c r="M2580" s="21" t="n"/>
      <c r="N2580" s="22" t="n"/>
      <c r="O2580" s="24">
        <f>IF(A2580&lt;&gt;"عهدة","",SUMIFS($G$8:$G$5007,$B$8:$B$5007,B2580,$A$8:$A$5007,"مصروف",$I$8:$I$5007,"&lt;&gt;مرفوض"))</f>
        <v/>
      </c>
      <c r="P2580" s="25">
        <f>IF(A2580&lt;&gt;"عهدة","",N(F2580)-O2580)</f>
        <v/>
      </c>
      <c r="Q2580" s="26">
        <f>IF(A2580="","",IF(A2580="عهدة",IF(N(F2580)=0,"⚠ أدخل قيمة العهدة",IF(P2580&lt;0,"⛔ عجز / زيادة مصروفات "&amp;TEXT(-P2580,"#,##0"),IF(COUNTIFS($B$8:$B$5007,B2580,$A$8:$A$5007,"مصروف",$I$8:$I$5007,"&lt;&gt;مرفوض",$K$8:$K$5007,"&lt;&gt;نعم")&gt;0,"⚠ "&amp;COUNTIFS($B$8:$B$5007,B2580,$A$8:$A$5007,"مصروف",$I$8:$I$5007,"&lt;&gt;مرفوض",$K$8:$K$5007,"&lt;&gt;نعم")&amp;" مصروف غير مسوى",IF(L2580="تمت التسوية",IF(P2580=0,"✔ متوازنة وتمت التسوية","✔ تمت التسوية – متبقي "&amp;TEXT(P2580,"#,##0")),IF(P2580&gt;0,"متبقي "&amp;TEXT(P2580,"#,##0"),"✔ متوازنة"))))),IF(R2580=0,"⚠ أضف سطر عهدة أولًا",IF(OR(C2580="",N(G2580)=0),"⚠ أكمل التاريخ والقيمة",IF(S2580="","⚠ التاريخ خارج السنة المالية",IF(H2580="","⚠ اختر بند الموازنة",IF(I2580="مرفوض","✖ مرفوض من المدير",IF(I2580&lt;&gt;"موافق","⏳ بانتظار موافقة المدير",IF(K2580&lt;&gt;"نعم","⚠ غير مسوى مع الحسابات","✔ معتمد ومسوى")))))))))</f>
        <v/>
      </c>
      <c r="R2580">
        <f>N(R2579)+IF(A2580="عهدة",1,0)</f>
        <v/>
      </c>
      <c r="S2580">
        <f>IF(C2580="","",IF(AND(C2580&gt;=DATE(2026,9,1),C2580&lt;=DATE(2027,8,31)),(YEAR(C2580)-2026)*12+MONTH(C2580)-8,""))</f>
        <v/>
      </c>
      <c r="T2580">
        <f>IF(AND(A2580="مصروف",R2580&gt;0,I2580="موافق",S2580&lt;&gt;"",H2580&lt;&gt;""),N(G2580),0)</f>
        <v/>
      </c>
    </row>
    <row r="2581">
      <c r="A2581" s="19" t="n"/>
      <c r="B2581" s="20">
        <f>IF(A2581="","",IF(R2581=0,"⚠ أضف سطر عهدة أولًا","BDR-"&amp;TEXT(R2581,"000")))</f>
        <v/>
      </c>
      <c r="C2581" s="21" t="n"/>
      <c r="D2581" s="20">
        <f>IF(C2581="","",IF(S2581="","خارج السنة المالية",INDEX(القوائم!$D$2:$D$13,S2581)))</f>
        <v/>
      </c>
      <c r="E2581" s="22" t="n"/>
      <c r="F2581" s="23" t="n"/>
      <c r="G2581" s="23" t="n"/>
      <c r="H2581" s="22" t="n"/>
      <c r="I2581" s="19" t="n"/>
      <c r="J2581" s="21" t="n"/>
      <c r="K2581" s="19" t="n"/>
      <c r="L2581" s="19" t="n"/>
      <c r="M2581" s="21" t="n"/>
      <c r="N2581" s="22" t="n"/>
      <c r="O2581" s="24">
        <f>IF(A2581&lt;&gt;"عهدة","",SUMIFS($G$8:$G$5007,$B$8:$B$5007,B2581,$A$8:$A$5007,"مصروف",$I$8:$I$5007,"&lt;&gt;مرفوض"))</f>
        <v/>
      </c>
      <c r="P2581" s="25">
        <f>IF(A2581&lt;&gt;"عهدة","",N(F2581)-O2581)</f>
        <v/>
      </c>
      <c r="Q2581" s="26">
        <f>IF(A2581="","",IF(A2581="عهدة",IF(N(F2581)=0,"⚠ أدخل قيمة العهدة",IF(P2581&lt;0,"⛔ عجز / زيادة مصروفات "&amp;TEXT(-P2581,"#,##0"),IF(COUNTIFS($B$8:$B$5007,B2581,$A$8:$A$5007,"مصروف",$I$8:$I$5007,"&lt;&gt;مرفوض",$K$8:$K$5007,"&lt;&gt;نعم")&gt;0,"⚠ "&amp;COUNTIFS($B$8:$B$5007,B2581,$A$8:$A$5007,"مصروف",$I$8:$I$5007,"&lt;&gt;مرفوض",$K$8:$K$5007,"&lt;&gt;نعم")&amp;" مصروف غير مسوى",IF(L2581="تمت التسوية",IF(P2581=0,"✔ متوازنة وتمت التسوية","✔ تمت التسوية – متبقي "&amp;TEXT(P2581,"#,##0")),IF(P2581&gt;0,"متبقي "&amp;TEXT(P2581,"#,##0"),"✔ متوازنة"))))),IF(R2581=0,"⚠ أضف سطر عهدة أولًا",IF(OR(C2581="",N(G2581)=0),"⚠ أكمل التاريخ والقيمة",IF(S2581="","⚠ التاريخ خارج السنة المالية",IF(H2581="","⚠ اختر بند الموازنة",IF(I2581="مرفوض","✖ مرفوض من المدير",IF(I2581&lt;&gt;"موافق","⏳ بانتظار موافقة المدير",IF(K2581&lt;&gt;"نعم","⚠ غير مسوى مع الحسابات","✔ معتمد ومسوى")))))))))</f>
        <v/>
      </c>
      <c r="R2581">
        <f>N(R2580)+IF(A2581="عهدة",1,0)</f>
        <v/>
      </c>
      <c r="S2581">
        <f>IF(C2581="","",IF(AND(C2581&gt;=DATE(2026,9,1),C2581&lt;=DATE(2027,8,31)),(YEAR(C2581)-2026)*12+MONTH(C2581)-8,""))</f>
        <v/>
      </c>
      <c r="T2581">
        <f>IF(AND(A2581="مصروف",R2581&gt;0,I2581="موافق",S2581&lt;&gt;"",H2581&lt;&gt;""),N(G2581),0)</f>
        <v/>
      </c>
    </row>
    <row r="2582">
      <c r="A2582" s="19" t="n"/>
      <c r="B2582" s="20">
        <f>IF(A2582="","",IF(R2582=0,"⚠ أضف سطر عهدة أولًا","BDR-"&amp;TEXT(R2582,"000")))</f>
        <v/>
      </c>
      <c r="C2582" s="21" t="n"/>
      <c r="D2582" s="20">
        <f>IF(C2582="","",IF(S2582="","خارج السنة المالية",INDEX(القوائم!$D$2:$D$13,S2582)))</f>
        <v/>
      </c>
      <c r="E2582" s="22" t="n"/>
      <c r="F2582" s="23" t="n"/>
      <c r="G2582" s="23" t="n"/>
      <c r="H2582" s="22" t="n"/>
      <c r="I2582" s="19" t="n"/>
      <c r="J2582" s="21" t="n"/>
      <c r="K2582" s="19" t="n"/>
      <c r="L2582" s="19" t="n"/>
      <c r="M2582" s="21" t="n"/>
      <c r="N2582" s="22" t="n"/>
      <c r="O2582" s="24">
        <f>IF(A2582&lt;&gt;"عهدة","",SUMIFS($G$8:$G$5007,$B$8:$B$5007,B2582,$A$8:$A$5007,"مصروف",$I$8:$I$5007,"&lt;&gt;مرفوض"))</f>
        <v/>
      </c>
      <c r="P2582" s="25">
        <f>IF(A2582&lt;&gt;"عهدة","",N(F2582)-O2582)</f>
        <v/>
      </c>
      <c r="Q2582" s="26">
        <f>IF(A2582="","",IF(A2582="عهدة",IF(N(F2582)=0,"⚠ أدخل قيمة العهدة",IF(P2582&lt;0,"⛔ عجز / زيادة مصروفات "&amp;TEXT(-P2582,"#,##0"),IF(COUNTIFS($B$8:$B$5007,B2582,$A$8:$A$5007,"مصروف",$I$8:$I$5007,"&lt;&gt;مرفوض",$K$8:$K$5007,"&lt;&gt;نعم")&gt;0,"⚠ "&amp;COUNTIFS($B$8:$B$5007,B2582,$A$8:$A$5007,"مصروف",$I$8:$I$5007,"&lt;&gt;مرفوض",$K$8:$K$5007,"&lt;&gt;نعم")&amp;" مصروف غير مسوى",IF(L2582="تمت التسوية",IF(P2582=0,"✔ متوازنة وتمت التسوية","✔ تمت التسوية – متبقي "&amp;TEXT(P2582,"#,##0")),IF(P2582&gt;0,"متبقي "&amp;TEXT(P2582,"#,##0"),"✔ متوازنة"))))),IF(R2582=0,"⚠ أضف سطر عهدة أولًا",IF(OR(C2582="",N(G2582)=0),"⚠ أكمل التاريخ والقيمة",IF(S2582="","⚠ التاريخ خارج السنة المالية",IF(H2582="","⚠ اختر بند الموازنة",IF(I2582="مرفوض","✖ مرفوض من المدير",IF(I2582&lt;&gt;"موافق","⏳ بانتظار موافقة المدير",IF(K2582&lt;&gt;"نعم","⚠ غير مسوى مع الحسابات","✔ معتمد ومسوى")))))))))</f>
        <v/>
      </c>
      <c r="R2582">
        <f>N(R2581)+IF(A2582="عهدة",1,0)</f>
        <v/>
      </c>
      <c r="S2582">
        <f>IF(C2582="","",IF(AND(C2582&gt;=DATE(2026,9,1),C2582&lt;=DATE(2027,8,31)),(YEAR(C2582)-2026)*12+MONTH(C2582)-8,""))</f>
        <v/>
      </c>
      <c r="T2582">
        <f>IF(AND(A2582="مصروف",R2582&gt;0,I2582="موافق",S2582&lt;&gt;"",H2582&lt;&gt;""),N(G2582),0)</f>
        <v/>
      </c>
    </row>
    <row r="2583">
      <c r="A2583" s="19" t="n"/>
      <c r="B2583" s="20">
        <f>IF(A2583="","",IF(R2583=0,"⚠ أضف سطر عهدة أولًا","BDR-"&amp;TEXT(R2583,"000")))</f>
        <v/>
      </c>
      <c r="C2583" s="21" t="n"/>
      <c r="D2583" s="20">
        <f>IF(C2583="","",IF(S2583="","خارج السنة المالية",INDEX(القوائم!$D$2:$D$13,S2583)))</f>
        <v/>
      </c>
      <c r="E2583" s="22" t="n"/>
      <c r="F2583" s="23" t="n"/>
      <c r="G2583" s="23" t="n"/>
      <c r="H2583" s="22" t="n"/>
      <c r="I2583" s="19" t="n"/>
      <c r="J2583" s="21" t="n"/>
      <c r="K2583" s="19" t="n"/>
      <c r="L2583" s="19" t="n"/>
      <c r="M2583" s="21" t="n"/>
      <c r="N2583" s="22" t="n"/>
      <c r="O2583" s="24">
        <f>IF(A2583&lt;&gt;"عهدة","",SUMIFS($G$8:$G$5007,$B$8:$B$5007,B2583,$A$8:$A$5007,"مصروف",$I$8:$I$5007,"&lt;&gt;مرفوض"))</f>
        <v/>
      </c>
      <c r="P2583" s="25">
        <f>IF(A2583&lt;&gt;"عهدة","",N(F2583)-O2583)</f>
        <v/>
      </c>
      <c r="Q2583" s="26">
        <f>IF(A2583="","",IF(A2583="عهدة",IF(N(F2583)=0,"⚠ أدخل قيمة العهدة",IF(P2583&lt;0,"⛔ عجز / زيادة مصروفات "&amp;TEXT(-P2583,"#,##0"),IF(COUNTIFS($B$8:$B$5007,B2583,$A$8:$A$5007,"مصروف",$I$8:$I$5007,"&lt;&gt;مرفوض",$K$8:$K$5007,"&lt;&gt;نعم")&gt;0,"⚠ "&amp;COUNTIFS($B$8:$B$5007,B2583,$A$8:$A$5007,"مصروف",$I$8:$I$5007,"&lt;&gt;مرفوض",$K$8:$K$5007,"&lt;&gt;نعم")&amp;" مصروف غير مسوى",IF(L2583="تمت التسوية",IF(P2583=0,"✔ متوازنة وتمت التسوية","✔ تمت التسوية – متبقي "&amp;TEXT(P2583,"#,##0")),IF(P2583&gt;0,"متبقي "&amp;TEXT(P2583,"#,##0"),"✔ متوازنة"))))),IF(R2583=0,"⚠ أضف سطر عهدة أولًا",IF(OR(C2583="",N(G2583)=0),"⚠ أكمل التاريخ والقيمة",IF(S2583="","⚠ التاريخ خارج السنة المالية",IF(H2583="","⚠ اختر بند الموازنة",IF(I2583="مرفوض","✖ مرفوض من المدير",IF(I2583&lt;&gt;"موافق","⏳ بانتظار موافقة المدير",IF(K2583&lt;&gt;"نعم","⚠ غير مسوى مع الحسابات","✔ معتمد ومسوى")))))))))</f>
        <v/>
      </c>
      <c r="R2583">
        <f>N(R2582)+IF(A2583="عهدة",1,0)</f>
        <v/>
      </c>
      <c r="S2583">
        <f>IF(C2583="","",IF(AND(C2583&gt;=DATE(2026,9,1),C2583&lt;=DATE(2027,8,31)),(YEAR(C2583)-2026)*12+MONTH(C2583)-8,""))</f>
        <v/>
      </c>
      <c r="T2583">
        <f>IF(AND(A2583="مصروف",R2583&gt;0,I2583="موافق",S2583&lt;&gt;"",H2583&lt;&gt;""),N(G2583),0)</f>
        <v/>
      </c>
    </row>
    <row r="2584">
      <c r="A2584" s="19" t="n"/>
      <c r="B2584" s="20">
        <f>IF(A2584="","",IF(R2584=0,"⚠ أضف سطر عهدة أولًا","BDR-"&amp;TEXT(R2584,"000")))</f>
        <v/>
      </c>
      <c r="C2584" s="21" t="n"/>
      <c r="D2584" s="20">
        <f>IF(C2584="","",IF(S2584="","خارج السنة المالية",INDEX(القوائم!$D$2:$D$13,S2584)))</f>
        <v/>
      </c>
      <c r="E2584" s="22" t="n"/>
      <c r="F2584" s="23" t="n"/>
      <c r="G2584" s="23" t="n"/>
      <c r="H2584" s="22" t="n"/>
      <c r="I2584" s="19" t="n"/>
      <c r="J2584" s="21" t="n"/>
      <c r="K2584" s="19" t="n"/>
      <c r="L2584" s="19" t="n"/>
      <c r="M2584" s="21" t="n"/>
      <c r="N2584" s="22" t="n"/>
      <c r="O2584" s="24">
        <f>IF(A2584&lt;&gt;"عهدة","",SUMIFS($G$8:$G$5007,$B$8:$B$5007,B2584,$A$8:$A$5007,"مصروف",$I$8:$I$5007,"&lt;&gt;مرفوض"))</f>
        <v/>
      </c>
      <c r="P2584" s="25">
        <f>IF(A2584&lt;&gt;"عهدة","",N(F2584)-O2584)</f>
        <v/>
      </c>
      <c r="Q2584" s="26">
        <f>IF(A2584="","",IF(A2584="عهدة",IF(N(F2584)=0,"⚠ أدخل قيمة العهدة",IF(P2584&lt;0,"⛔ عجز / زيادة مصروفات "&amp;TEXT(-P2584,"#,##0"),IF(COUNTIFS($B$8:$B$5007,B2584,$A$8:$A$5007,"مصروف",$I$8:$I$5007,"&lt;&gt;مرفوض",$K$8:$K$5007,"&lt;&gt;نعم")&gt;0,"⚠ "&amp;COUNTIFS($B$8:$B$5007,B2584,$A$8:$A$5007,"مصروف",$I$8:$I$5007,"&lt;&gt;مرفوض",$K$8:$K$5007,"&lt;&gt;نعم")&amp;" مصروف غير مسوى",IF(L2584="تمت التسوية",IF(P2584=0,"✔ متوازنة وتمت التسوية","✔ تمت التسوية – متبقي "&amp;TEXT(P2584,"#,##0")),IF(P2584&gt;0,"متبقي "&amp;TEXT(P2584,"#,##0"),"✔ متوازنة"))))),IF(R2584=0,"⚠ أضف سطر عهدة أولًا",IF(OR(C2584="",N(G2584)=0),"⚠ أكمل التاريخ والقيمة",IF(S2584="","⚠ التاريخ خارج السنة المالية",IF(H2584="","⚠ اختر بند الموازنة",IF(I2584="مرفوض","✖ مرفوض من المدير",IF(I2584&lt;&gt;"موافق","⏳ بانتظار موافقة المدير",IF(K2584&lt;&gt;"نعم","⚠ غير مسوى مع الحسابات","✔ معتمد ومسوى")))))))))</f>
        <v/>
      </c>
      <c r="R2584">
        <f>N(R2583)+IF(A2584="عهدة",1,0)</f>
        <v/>
      </c>
      <c r="S2584">
        <f>IF(C2584="","",IF(AND(C2584&gt;=DATE(2026,9,1),C2584&lt;=DATE(2027,8,31)),(YEAR(C2584)-2026)*12+MONTH(C2584)-8,""))</f>
        <v/>
      </c>
      <c r="T2584">
        <f>IF(AND(A2584="مصروف",R2584&gt;0,I2584="موافق",S2584&lt;&gt;"",H2584&lt;&gt;""),N(G2584),0)</f>
        <v/>
      </c>
    </row>
    <row r="2585">
      <c r="A2585" s="19" t="n"/>
      <c r="B2585" s="20">
        <f>IF(A2585="","",IF(R2585=0,"⚠ أضف سطر عهدة أولًا","BDR-"&amp;TEXT(R2585,"000")))</f>
        <v/>
      </c>
      <c r="C2585" s="21" t="n"/>
      <c r="D2585" s="20">
        <f>IF(C2585="","",IF(S2585="","خارج السنة المالية",INDEX(القوائم!$D$2:$D$13,S2585)))</f>
        <v/>
      </c>
      <c r="E2585" s="22" t="n"/>
      <c r="F2585" s="23" t="n"/>
      <c r="G2585" s="23" t="n"/>
      <c r="H2585" s="22" t="n"/>
      <c r="I2585" s="19" t="n"/>
      <c r="J2585" s="21" t="n"/>
      <c r="K2585" s="19" t="n"/>
      <c r="L2585" s="19" t="n"/>
      <c r="M2585" s="21" t="n"/>
      <c r="N2585" s="22" t="n"/>
      <c r="O2585" s="24">
        <f>IF(A2585&lt;&gt;"عهدة","",SUMIFS($G$8:$G$5007,$B$8:$B$5007,B2585,$A$8:$A$5007,"مصروف",$I$8:$I$5007,"&lt;&gt;مرفوض"))</f>
        <v/>
      </c>
      <c r="P2585" s="25">
        <f>IF(A2585&lt;&gt;"عهدة","",N(F2585)-O2585)</f>
        <v/>
      </c>
      <c r="Q2585" s="26">
        <f>IF(A2585="","",IF(A2585="عهدة",IF(N(F2585)=0,"⚠ أدخل قيمة العهدة",IF(P2585&lt;0,"⛔ عجز / زيادة مصروفات "&amp;TEXT(-P2585,"#,##0"),IF(COUNTIFS($B$8:$B$5007,B2585,$A$8:$A$5007,"مصروف",$I$8:$I$5007,"&lt;&gt;مرفوض",$K$8:$K$5007,"&lt;&gt;نعم")&gt;0,"⚠ "&amp;COUNTIFS($B$8:$B$5007,B2585,$A$8:$A$5007,"مصروف",$I$8:$I$5007,"&lt;&gt;مرفوض",$K$8:$K$5007,"&lt;&gt;نعم")&amp;" مصروف غير مسوى",IF(L2585="تمت التسوية",IF(P2585=0,"✔ متوازنة وتمت التسوية","✔ تمت التسوية – متبقي "&amp;TEXT(P2585,"#,##0")),IF(P2585&gt;0,"متبقي "&amp;TEXT(P2585,"#,##0"),"✔ متوازنة"))))),IF(R2585=0,"⚠ أضف سطر عهدة أولًا",IF(OR(C2585="",N(G2585)=0),"⚠ أكمل التاريخ والقيمة",IF(S2585="","⚠ التاريخ خارج السنة المالية",IF(H2585="","⚠ اختر بند الموازنة",IF(I2585="مرفوض","✖ مرفوض من المدير",IF(I2585&lt;&gt;"موافق","⏳ بانتظار موافقة المدير",IF(K2585&lt;&gt;"نعم","⚠ غير مسوى مع الحسابات","✔ معتمد ومسوى")))))))))</f>
        <v/>
      </c>
      <c r="R2585">
        <f>N(R2584)+IF(A2585="عهدة",1,0)</f>
        <v/>
      </c>
      <c r="S2585">
        <f>IF(C2585="","",IF(AND(C2585&gt;=DATE(2026,9,1),C2585&lt;=DATE(2027,8,31)),(YEAR(C2585)-2026)*12+MONTH(C2585)-8,""))</f>
        <v/>
      </c>
      <c r="T2585">
        <f>IF(AND(A2585="مصروف",R2585&gt;0,I2585="موافق",S2585&lt;&gt;"",H2585&lt;&gt;""),N(G2585),0)</f>
        <v/>
      </c>
    </row>
    <row r="2586">
      <c r="A2586" s="19" t="n"/>
      <c r="B2586" s="20">
        <f>IF(A2586="","",IF(R2586=0,"⚠ أضف سطر عهدة أولًا","BDR-"&amp;TEXT(R2586,"000")))</f>
        <v/>
      </c>
      <c r="C2586" s="21" t="n"/>
      <c r="D2586" s="20">
        <f>IF(C2586="","",IF(S2586="","خارج السنة المالية",INDEX(القوائم!$D$2:$D$13,S2586)))</f>
        <v/>
      </c>
      <c r="E2586" s="22" t="n"/>
      <c r="F2586" s="23" t="n"/>
      <c r="G2586" s="23" t="n"/>
      <c r="H2586" s="22" t="n"/>
      <c r="I2586" s="19" t="n"/>
      <c r="J2586" s="21" t="n"/>
      <c r="K2586" s="19" t="n"/>
      <c r="L2586" s="19" t="n"/>
      <c r="M2586" s="21" t="n"/>
      <c r="N2586" s="22" t="n"/>
      <c r="O2586" s="24">
        <f>IF(A2586&lt;&gt;"عهدة","",SUMIFS($G$8:$G$5007,$B$8:$B$5007,B2586,$A$8:$A$5007,"مصروف",$I$8:$I$5007,"&lt;&gt;مرفوض"))</f>
        <v/>
      </c>
      <c r="P2586" s="25">
        <f>IF(A2586&lt;&gt;"عهدة","",N(F2586)-O2586)</f>
        <v/>
      </c>
      <c r="Q2586" s="26">
        <f>IF(A2586="","",IF(A2586="عهدة",IF(N(F2586)=0,"⚠ أدخل قيمة العهدة",IF(P2586&lt;0,"⛔ عجز / زيادة مصروفات "&amp;TEXT(-P2586,"#,##0"),IF(COUNTIFS($B$8:$B$5007,B2586,$A$8:$A$5007,"مصروف",$I$8:$I$5007,"&lt;&gt;مرفوض",$K$8:$K$5007,"&lt;&gt;نعم")&gt;0,"⚠ "&amp;COUNTIFS($B$8:$B$5007,B2586,$A$8:$A$5007,"مصروف",$I$8:$I$5007,"&lt;&gt;مرفوض",$K$8:$K$5007,"&lt;&gt;نعم")&amp;" مصروف غير مسوى",IF(L2586="تمت التسوية",IF(P2586=0,"✔ متوازنة وتمت التسوية","✔ تمت التسوية – متبقي "&amp;TEXT(P2586,"#,##0")),IF(P2586&gt;0,"متبقي "&amp;TEXT(P2586,"#,##0"),"✔ متوازنة"))))),IF(R2586=0,"⚠ أضف سطر عهدة أولًا",IF(OR(C2586="",N(G2586)=0),"⚠ أكمل التاريخ والقيمة",IF(S2586="","⚠ التاريخ خارج السنة المالية",IF(H2586="","⚠ اختر بند الموازنة",IF(I2586="مرفوض","✖ مرفوض من المدير",IF(I2586&lt;&gt;"موافق","⏳ بانتظار موافقة المدير",IF(K2586&lt;&gt;"نعم","⚠ غير مسوى مع الحسابات","✔ معتمد ومسوى")))))))))</f>
        <v/>
      </c>
      <c r="R2586">
        <f>N(R2585)+IF(A2586="عهدة",1,0)</f>
        <v/>
      </c>
      <c r="S2586">
        <f>IF(C2586="","",IF(AND(C2586&gt;=DATE(2026,9,1),C2586&lt;=DATE(2027,8,31)),(YEAR(C2586)-2026)*12+MONTH(C2586)-8,""))</f>
        <v/>
      </c>
      <c r="T2586">
        <f>IF(AND(A2586="مصروف",R2586&gt;0,I2586="موافق",S2586&lt;&gt;"",H2586&lt;&gt;""),N(G2586),0)</f>
        <v/>
      </c>
    </row>
    <row r="2587">
      <c r="A2587" s="19" t="n"/>
      <c r="B2587" s="20">
        <f>IF(A2587="","",IF(R2587=0,"⚠ أضف سطر عهدة أولًا","BDR-"&amp;TEXT(R2587,"000")))</f>
        <v/>
      </c>
      <c r="C2587" s="21" t="n"/>
      <c r="D2587" s="20">
        <f>IF(C2587="","",IF(S2587="","خارج السنة المالية",INDEX(القوائم!$D$2:$D$13,S2587)))</f>
        <v/>
      </c>
      <c r="E2587" s="22" t="n"/>
      <c r="F2587" s="23" t="n"/>
      <c r="G2587" s="23" t="n"/>
      <c r="H2587" s="22" t="n"/>
      <c r="I2587" s="19" t="n"/>
      <c r="J2587" s="21" t="n"/>
      <c r="K2587" s="19" t="n"/>
      <c r="L2587" s="19" t="n"/>
      <c r="M2587" s="21" t="n"/>
      <c r="N2587" s="22" t="n"/>
      <c r="O2587" s="24">
        <f>IF(A2587&lt;&gt;"عهدة","",SUMIFS($G$8:$G$5007,$B$8:$B$5007,B2587,$A$8:$A$5007,"مصروف",$I$8:$I$5007,"&lt;&gt;مرفوض"))</f>
        <v/>
      </c>
      <c r="P2587" s="25">
        <f>IF(A2587&lt;&gt;"عهدة","",N(F2587)-O2587)</f>
        <v/>
      </c>
      <c r="Q2587" s="26">
        <f>IF(A2587="","",IF(A2587="عهدة",IF(N(F2587)=0,"⚠ أدخل قيمة العهدة",IF(P2587&lt;0,"⛔ عجز / زيادة مصروفات "&amp;TEXT(-P2587,"#,##0"),IF(COUNTIFS($B$8:$B$5007,B2587,$A$8:$A$5007,"مصروف",$I$8:$I$5007,"&lt;&gt;مرفوض",$K$8:$K$5007,"&lt;&gt;نعم")&gt;0,"⚠ "&amp;COUNTIFS($B$8:$B$5007,B2587,$A$8:$A$5007,"مصروف",$I$8:$I$5007,"&lt;&gt;مرفوض",$K$8:$K$5007,"&lt;&gt;نعم")&amp;" مصروف غير مسوى",IF(L2587="تمت التسوية",IF(P2587=0,"✔ متوازنة وتمت التسوية","✔ تمت التسوية – متبقي "&amp;TEXT(P2587,"#,##0")),IF(P2587&gt;0,"متبقي "&amp;TEXT(P2587,"#,##0"),"✔ متوازنة"))))),IF(R2587=0,"⚠ أضف سطر عهدة أولًا",IF(OR(C2587="",N(G2587)=0),"⚠ أكمل التاريخ والقيمة",IF(S2587="","⚠ التاريخ خارج السنة المالية",IF(H2587="","⚠ اختر بند الموازنة",IF(I2587="مرفوض","✖ مرفوض من المدير",IF(I2587&lt;&gt;"موافق","⏳ بانتظار موافقة المدير",IF(K2587&lt;&gt;"نعم","⚠ غير مسوى مع الحسابات","✔ معتمد ومسوى")))))))))</f>
        <v/>
      </c>
      <c r="R2587">
        <f>N(R2586)+IF(A2587="عهدة",1,0)</f>
        <v/>
      </c>
      <c r="S2587">
        <f>IF(C2587="","",IF(AND(C2587&gt;=DATE(2026,9,1),C2587&lt;=DATE(2027,8,31)),(YEAR(C2587)-2026)*12+MONTH(C2587)-8,""))</f>
        <v/>
      </c>
      <c r="T2587">
        <f>IF(AND(A2587="مصروف",R2587&gt;0,I2587="موافق",S2587&lt;&gt;"",H2587&lt;&gt;""),N(G2587),0)</f>
        <v/>
      </c>
    </row>
    <row r="2588">
      <c r="A2588" s="19" t="n"/>
      <c r="B2588" s="20">
        <f>IF(A2588="","",IF(R2588=0,"⚠ أضف سطر عهدة أولًا","BDR-"&amp;TEXT(R2588,"000")))</f>
        <v/>
      </c>
      <c r="C2588" s="21" t="n"/>
      <c r="D2588" s="20">
        <f>IF(C2588="","",IF(S2588="","خارج السنة المالية",INDEX(القوائم!$D$2:$D$13,S2588)))</f>
        <v/>
      </c>
      <c r="E2588" s="22" t="n"/>
      <c r="F2588" s="23" t="n"/>
      <c r="G2588" s="23" t="n"/>
      <c r="H2588" s="22" t="n"/>
      <c r="I2588" s="19" t="n"/>
      <c r="J2588" s="21" t="n"/>
      <c r="K2588" s="19" t="n"/>
      <c r="L2588" s="19" t="n"/>
      <c r="M2588" s="21" t="n"/>
      <c r="N2588" s="22" t="n"/>
      <c r="O2588" s="24">
        <f>IF(A2588&lt;&gt;"عهدة","",SUMIFS($G$8:$G$5007,$B$8:$B$5007,B2588,$A$8:$A$5007,"مصروف",$I$8:$I$5007,"&lt;&gt;مرفوض"))</f>
        <v/>
      </c>
      <c r="P2588" s="25">
        <f>IF(A2588&lt;&gt;"عهدة","",N(F2588)-O2588)</f>
        <v/>
      </c>
      <c r="Q2588" s="26">
        <f>IF(A2588="","",IF(A2588="عهدة",IF(N(F2588)=0,"⚠ أدخل قيمة العهدة",IF(P2588&lt;0,"⛔ عجز / زيادة مصروفات "&amp;TEXT(-P2588,"#,##0"),IF(COUNTIFS($B$8:$B$5007,B2588,$A$8:$A$5007,"مصروف",$I$8:$I$5007,"&lt;&gt;مرفوض",$K$8:$K$5007,"&lt;&gt;نعم")&gt;0,"⚠ "&amp;COUNTIFS($B$8:$B$5007,B2588,$A$8:$A$5007,"مصروف",$I$8:$I$5007,"&lt;&gt;مرفوض",$K$8:$K$5007,"&lt;&gt;نعم")&amp;" مصروف غير مسوى",IF(L2588="تمت التسوية",IF(P2588=0,"✔ متوازنة وتمت التسوية","✔ تمت التسوية – متبقي "&amp;TEXT(P2588,"#,##0")),IF(P2588&gt;0,"متبقي "&amp;TEXT(P2588,"#,##0"),"✔ متوازنة"))))),IF(R2588=0,"⚠ أضف سطر عهدة أولًا",IF(OR(C2588="",N(G2588)=0),"⚠ أكمل التاريخ والقيمة",IF(S2588="","⚠ التاريخ خارج السنة المالية",IF(H2588="","⚠ اختر بند الموازنة",IF(I2588="مرفوض","✖ مرفوض من المدير",IF(I2588&lt;&gt;"موافق","⏳ بانتظار موافقة المدير",IF(K2588&lt;&gt;"نعم","⚠ غير مسوى مع الحسابات","✔ معتمد ومسوى")))))))))</f>
        <v/>
      </c>
      <c r="R2588">
        <f>N(R2587)+IF(A2588="عهدة",1,0)</f>
        <v/>
      </c>
      <c r="S2588">
        <f>IF(C2588="","",IF(AND(C2588&gt;=DATE(2026,9,1),C2588&lt;=DATE(2027,8,31)),(YEAR(C2588)-2026)*12+MONTH(C2588)-8,""))</f>
        <v/>
      </c>
      <c r="T2588">
        <f>IF(AND(A2588="مصروف",R2588&gt;0,I2588="موافق",S2588&lt;&gt;"",H2588&lt;&gt;""),N(G2588),0)</f>
        <v/>
      </c>
    </row>
    <row r="2589">
      <c r="A2589" s="19" t="n"/>
      <c r="B2589" s="20">
        <f>IF(A2589="","",IF(R2589=0,"⚠ أضف سطر عهدة أولًا","BDR-"&amp;TEXT(R2589,"000")))</f>
        <v/>
      </c>
      <c r="C2589" s="21" t="n"/>
      <c r="D2589" s="20">
        <f>IF(C2589="","",IF(S2589="","خارج السنة المالية",INDEX(القوائم!$D$2:$D$13,S2589)))</f>
        <v/>
      </c>
      <c r="E2589" s="22" t="n"/>
      <c r="F2589" s="23" t="n"/>
      <c r="G2589" s="23" t="n"/>
      <c r="H2589" s="22" t="n"/>
      <c r="I2589" s="19" t="n"/>
      <c r="J2589" s="21" t="n"/>
      <c r="K2589" s="19" t="n"/>
      <c r="L2589" s="19" t="n"/>
      <c r="M2589" s="21" t="n"/>
      <c r="N2589" s="22" t="n"/>
      <c r="O2589" s="24">
        <f>IF(A2589&lt;&gt;"عهدة","",SUMIFS($G$8:$G$5007,$B$8:$B$5007,B2589,$A$8:$A$5007,"مصروف",$I$8:$I$5007,"&lt;&gt;مرفوض"))</f>
        <v/>
      </c>
      <c r="P2589" s="25">
        <f>IF(A2589&lt;&gt;"عهدة","",N(F2589)-O2589)</f>
        <v/>
      </c>
      <c r="Q2589" s="26">
        <f>IF(A2589="","",IF(A2589="عهدة",IF(N(F2589)=0,"⚠ أدخل قيمة العهدة",IF(P2589&lt;0,"⛔ عجز / زيادة مصروفات "&amp;TEXT(-P2589,"#,##0"),IF(COUNTIFS($B$8:$B$5007,B2589,$A$8:$A$5007,"مصروف",$I$8:$I$5007,"&lt;&gt;مرفوض",$K$8:$K$5007,"&lt;&gt;نعم")&gt;0,"⚠ "&amp;COUNTIFS($B$8:$B$5007,B2589,$A$8:$A$5007,"مصروف",$I$8:$I$5007,"&lt;&gt;مرفوض",$K$8:$K$5007,"&lt;&gt;نعم")&amp;" مصروف غير مسوى",IF(L2589="تمت التسوية",IF(P2589=0,"✔ متوازنة وتمت التسوية","✔ تمت التسوية – متبقي "&amp;TEXT(P2589,"#,##0")),IF(P2589&gt;0,"متبقي "&amp;TEXT(P2589,"#,##0"),"✔ متوازنة"))))),IF(R2589=0,"⚠ أضف سطر عهدة أولًا",IF(OR(C2589="",N(G2589)=0),"⚠ أكمل التاريخ والقيمة",IF(S2589="","⚠ التاريخ خارج السنة المالية",IF(H2589="","⚠ اختر بند الموازنة",IF(I2589="مرفوض","✖ مرفوض من المدير",IF(I2589&lt;&gt;"موافق","⏳ بانتظار موافقة المدير",IF(K2589&lt;&gt;"نعم","⚠ غير مسوى مع الحسابات","✔ معتمد ومسوى")))))))))</f>
        <v/>
      </c>
      <c r="R2589">
        <f>N(R2588)+IF(A2589="عهدة",1,0)</f>
        <v/>
      </c>
      <c r="S2589">
        <f>IF(C2589="","",IF(AND(C2589&gt;=DATE(2026,9,1),C2589&lt;=DATE(2027,8,31)),(YEAR(C2589)-2026)*12+MONTH(C2589)-8,""))</f>
        <v/>
      </c>
      <c r="T2589">
        <f>IF(AND(A2589="مصروف",R2589&gt;0,I2589="موافق",S2589&lt;&gt;"",H2589&lt;&gt;""),N(G2589),0)</f>
        <v/>
      </c>
    </row>
    <row r="2590">
      <c r="A2590" s="19" t="n"/>
      <c r="B2590" s="20">
        <f>IF(A2590="","",IF(R2590=0,"⚠ أضف سطر عهدة أولًا","BDR-"&amp;TEXT(R2590,"000")))</f>
        <v/>
      </c>
      <c r="C2590" s="21" t="n"/>
      <c r="D2590" s="20">
        <f>IF(C2590="","",IF(S2590="","خارج السنة المالية",INDEX(القوائم!$D$2:$D$13,S2590)))</f>
        <v/>
      </c>
      <c r="E2590" s="22" t="n"/>
      <c r="F2590" s="23" t="n"/>
      <c r="G2590" s="23" t="n"/>
      <c r="H2590" s="22" t="n"/>
      <c r="I2590" s="19" t="n"/>
      <c r="J2590" s="21" t="n"/>
      <c r="K2590" s="19" t="n"/>
      <c r="L2590" s="19" t="n"/>
      <c r="M2590" s="21" t="n"/>
      <c r="N2590" s="22" t="n"/>
      <c r="O2590" s="24">
        <f>IF(A2590&lt;&gt;"عهدة","",SUMIFS($G$8:$G$5007,$B$8:$B$5007,B2590,$A$8:$A$5007,"مصروف",$I$8:$I$5007,"&lt;&gt;مرفوض"))</f>
        <v/>
      </c>
      <c r="P2590" s="25">
        <f>IF(A2590&lt;&gt;"عهدة","",N(F2590)-O2590)</f>
        <v/>
      </c>
      <c r="Q2590" s="26">
        <f>IF(A2590="","",IF(A2590="عهدة",IF(N(F2590)=0,"⚠ أدخل قيمة العهدة",IF(P2590&lt;0,"⛔ عجز / زيادة مصروفات "&amp;TEXT(-P2590,"#,##0"),IF(COUNTIFS($B$8:$B$5007,B2590,$A$8:$A$5007,"مصروف",$I$8:$I$5007,"&lt;&gt;مرفوض",$K$8:$K$5007,"&lt;&gt;نعم")&gt;0,"⚠ "&amp;COUNTIFS($B$8:$B$5007,B2590,$A$8:$A$5007,"مصروف",$I$8:$I$5007,"&lt;&gt;مرفوض",$K$8:$K$5007,"&lt;&gt;نعم")&amp;" مصروف غير مسوى",IF(L2590="تمت التسوية",IF(P2590=0,"✔ متوازنة وتمت التسوية","✔ تمت التسوية – متبقي "&amp;TEXT(P2590,"#,##0")),IF(P2590&gt;0,"متبقي "&amp;TEXT(P2590,"#,##0"),"✔ متوازنة"))))),IF(R2590=0,"⚠ أضف سطر عهدة أولًا",IF(OR(C2590="",N(G2590)=0),"⚠ أكمل التاريخ والقيمة",IF(S2590="","⚠ التاريخ خارج السنة المالية",IF(H2590="","⚠ اختر بند الموازنة",IF(I2590="مرفوض","✖ مرفوض من المدير",IF(I2590&lt;&gt;"موافق","⏳ بانتظار موافقة المدير",IF(K2590&lt;&gt;"نعم","⚠ غير مسوى مع الحسابات","✔ معتمد ومسوى")))))))))</f>
        <v/>
      </c>
      <c r="R2590">
        <f>N(R2589)+IF(A2590="عهدة",1,0)</f>
        <v/>
      </c>
      <c r="S2590">
        <f>IF(C2590="","",IF(AND(C2590&gt;=DATE(2026,9,1),C2590&lt;=DATE(2027,8,31)),(YEAR(C2590)-2026)*12+MONTH(C2590)-8,""))</f>
        <v/>
      </c>
      <c r="T2590">
        <f>IF(AND(A2590="مصروف",R2590&gt;0,I2590="موافق",S2590&lt;&gt;"",H2590&lt;&gt;""),N(G2590),0)</f>
        <v/>
      </c>
    </row>
    <row r="2591">
      <c r="A2591" s="19" t="n"/>
      <c r="B2591" s="20">
        <f>IF(A2591="","",IF(R2591=0,"⚠ أضف سطر عهدة أولًا","BDR-"&amp;TEXT(R2591,"000")))</f>
        <v/>
      </c>
      <c r="C2591" s="21" t="n"/>
      <c r="D2591" s="20">
        <f>IF(C2591="","",IF(S2591="","خارج السنة المالية",INDEX(القوائم!$D$2:$D$13,S2591)))</f>
        <v/>
      </c>
      <c r="E2591" s="22" t="n"/>
      <c r="F2591" s="23" t="n"/>
      <c r="G2591" s="23" t="n"/>
      <c r="H2591" s="22" t="n"/>
      <c r="I2591" s="19" t="n"/>
      <c r="J2591" s="21" t="n"/>
      <c r="K2591" s="19" t="n"/>
      <c r="L2591" s="19" t="n"/>
      <c r="M2591" s="21" t="n"/>
      <c r="N2591" s="22" t="n"/>
      <c r="O2591" s="24">
        <f>IF(A2591&lt;&gt;"عهدة","",SUMIFS($G$8:$G$5007,$B$8:$B$5007,B2591,$A$8:$A$5007,"مصروف",$I$8:$I$5007,"&lt;&gt;مرفوض"))</f>
        <v/>
      </c>
      <c r="P2591" s="25">
        <f>IF(A2591&lt;&gt;"عهدة","",N(F2591)-O2591)</f>
        <v/>
      </c>
      <c r="Q2591" s="26">
        <f>IF(A2591="","",IF(A2591="عهدة",IF(N(F2591)=0,"⚠ أدخل قيمة العهدة",IF(P2591&lt;0,"⛔ عجز / زيادة مصروفات "&amp;TEXT(-P2591,"#,##0"),IF(COUNTIFS($B$8:$B$5007,B2591,$A$8:$A$5007,"مصروف",$I$8:$I$5007,"&lt;&gt;مرفوض",$K$8:$K$5007,"&lt;&gt;نعم")&gt;0,"⚠ "&amp;COUNTIFS($B$8:$B$5007,B2591,$A$8:$A$5007,"مصروف",$I$8:$I$5007,"&lt;&gt;مرفوض",$K$8:$K$5007,"&lt;&gt;نعم")&amp;" مصروف غير مسوى",IF(L2591="تمت التسوية",IF(P2591=0,"✔ متوازنة وتمت التسوية","✔ تمت التسوية – متبقي "&amp;TEXT(P2591,"#,##0")),IF(P2591&gt;0,"متبقي "&amp;TEXT(P2591,"#,##0"),"✔ متوازنة"))))),IF(R2591=0,"⚠ أضف سطر عهدة أولًا",IF(OR(C2591="",N(G2591)=0),"⚠ أكمل التاريخ والقيمة",IF(S2591="","⚠ التاريخ خارج السنة المالية",IF(H2591="","⚠ اختر بند الموازنة",IF(I2591="مرفوض","✖ مرفوض من المدير",IF(I2591&lt;&gt;"موافق","⏳ بانتظار موافقة المدير",IF(K2591&lt;&gt;"نعم","⚠ غير مسوى مع الحسابات","✔ معتمد ومسوى")))))))))</f>
        <v/>
      </c>
      <c r="R2591">
        <f>N(R2590)+IF(A2591="عهدة",1,0)</f>
        <v/>
      </c>
      <c r="S2591">
        <f>IF(C2591="","",IF(AND(C2591&gt;=DATE(2026,9,1),C2591&lt;=DATE(2027,8,31)),(YEAR(C2591)-2026)*12+MONTH(C2591)-8,""))</f>
        <v/>
      </c>
      <c r="T2591">
        <f>IF(AND(A2591="مصروف",R2591&gt;0,I2591="موافق",S2591&lt;&gt;"",H2591&lt;&gt;""),N(G2591),0)</f>
        <v/>
      </c>
    </row>
    <row r="2592">
      <c r="A2592" s="19" t="n"/>
      <c r="B2592" s="20">
        <f>IF(A2592="","",IF(R2592=0,"⚠ أضف سطر عهدة أولًا","BDR-"&amp;TEXT(R2592,"000")))</f>
        <v/>
      </c>
      <c r="C2592" s="21" t="n"/>
      <c r="D2592" s="20">
        <f>IF(C2592="","",IF(S2592="","خارج السنة المالية",INDEX(القوائم!$D$2:$D$13,S2592)))</f>
        <v/>
      </c>
      <c r="E2592" s="22" t="n"/>
      <c r="F2592" s="23" t="n"/>
      <c r="G2592" s="23" t="n"/>
      <c r="H2592" s="22" t="n"/>
      <c r="I2592" s="19" t="n"/>
      <c r="J2592" s="21" t="n"/>
      <c r="K2592" s="19" t="n"/>
      <c r="L2592" s="19" t="n"/>
      <c r="M2592" s="21" t="n"/>
      <c r="N2592" s="22" t="n"/>
      <c r="O2592" s="24">
        <f>IF(A2592&lt;&gt;"عهدة","",SUMIFS($G$8:$G$5007,$B$8:$B$5007,B2592,$A$8:$A$5007,"مصروف",$I$8:$I$5007,"&lt;&gt;مرفوض"))</f>
        <v/>
      </c>
      <c r="P2592" s="25">
        <f>IF(A2592&lt;&gt;"عهدة","",N(F2592)-O2592)</f>
        <v/>
      </c>
      <c r="Q2592" s="26">
        <f>IF(A2592="","",IF(A2592="عهدة",IF(N(F2592)=0,"⚠ أدخل قيمة العهدة",IF(P2592&lt;0,"⛔ عجز / زيادة مصروفات "&amp;TEXT(-P2592,"#,##0"),IF(COUNTIFS($B$8:$B$5007,B2592,$A$8:$A$5007,"مصروف",$I$8:$I$5007,"&lt;&gt;مرفوض",$K$8:$K$5007,"&lt;&gt;نعم")&gt;0,"⚠ "&amp;COUNTIFS($B$8:$B$5007,B2592,$A$8:$A$5007,"مصروف",$I$8:$I$5007,"&lt;&gt;مرفوض",$K$8:$K$5007,"&lt;&gt;نعم")&amp;" مصروف غير مسوى",IF(L2592="تمت التسوية",IF(P2592=0,"✔ متوازنة وتمت التسوية","✔ تمت التسوية – متبقي "&amp;TEXT(P2592,"#,##0")),IF(P2592&gt;0,"متبقي "&amp;TEXT(P2592,"#,##0"),"✔ متوازنة"))))),IF(R2592=0,"⚠ أضف سطر عهدة أولًا",IF(OR(C2592="",N(G2592)=0),"⚠ أكمل التاريخ والقيمة",IF(S2592="","⚠ التاريخ خارج السنة المالية",IF(H2592="","⚠ اختر بند الموازنة",IF(I2592="مرفوض","✖ مرفوض من المدير",IF(I2592&lt;&gt;"موافق","⏳ بانتظار موافقة المدير",IF(K2592&lt;&gt;"نعم","⚠ غير مسوى مع الحسابات","✔ معتمد ومسوى")))))))))</f>
        <v/>
      </c>
      <c r="R2592">
        <f>N(R2591)+IF(A2592="عهدة",1,0)</f>
        <v/>
      </c>
      <c r="S2592">
        <f>IF(C2592="","",IF(AND(C2592&gt;=DATE(2026,9,1),C2592&lt;=DATE(2027,8,31)),(YEAR(C2592)-2026)*12+MONTH(C2592)-8,""))</f>
        <v/>
      </c>
      <c r="T2592">
        <f>IF(AND(A2592="مصروف",R2592&gt;0,I2592="موافق",S2592&lt;&gt;"",H2592&lt;&gt;""),N(G2592),0)</f>
        <v/>
      </c>
    </row>
    <row r="2593">
      <c r="A2593" s="19" t="n"/>
      <c r="B2593" s="20">
        <f>IF(A2593="","",IF(R2593=0,"⚠ أضف سطر عهدة أولًا","BDR-"&amp;TEXT(R2593,"000")))</f>
        <v/>
      </c>
      <c r="C2593" s="21" t="n"/>
      <c r="D2593" s="20">
        <f>IF(C2593="","",IF(S2593="","خارج السنة المالية",INDEX(القوائم!$D$2:$D$13,S2593)))</f>
        <v/>
      </c>
      <c r="E2593" s="22" t="n"/>
      <c r="F2593" s="23" t="n"/>
      <c r="G2593" s="23" t="n"/>
      <c r="H2593" s="22" t="n"/>
      <c r="I2593" s="19" t="n"/>
      <c r="J2593" s="21" t="n"/>
      <c r="K2593" s="19" t="n"/>
      <c r="L2593" s="19" t="n"/>
      <c r="M2593" s="21" t="n"/>
      <c r="N2593" s="22" t="n"/>
      <c r="O2593" s="24">
        <f>IF(A2593&lt;&gt;"عهدة","",SUMIFS($G$8:$G$5007,$B$8:$B$5007,B2593,$A$8:$A$5007,"مصروف",$I$8:$I$5007,"&lt;&gt;مرفوض"))</f>
        <v/>
      </c>
      <c r="P2593" s="25">
        <f>IF(A2593&lt;&gt;"عهدة","",N(F2593)-O2593)</f>
        <v/>
      </c>
      <c r="Q2593" s="26">
        <f>IF(A2593="","",IF(A2593="عهدة",IF(N(F2593)=0,"⚠ أدخل قيمة العهدة",IF(P2593&lt;0,"⛔ عجز / زيادة مصروفات "&amp;TEXT(-P2593,"#,##0"),IF(COUNTIFS($B$8:$B$5007,B2593,$A$8:$A$5007,"مصروف",$I$8:$I$5007,"&lt;&gt;مرفوض",$K$8:$K$5007,"&lt;&gt;نعم")&gt;0,"⚠ "&amp;COUNTIFS($B$8:$B$5007,B2593,$A$8:$A$5007,"مصروف",$I$8:$I$5007,"&lt;&gt;مرفوض",$K$8:$K$5007,"&lt;&gt;نعم")&amp;" مصروف غير مسوى",IF(L2593="تمت التسوية",IF(P2593=0,"✔ متوازنة وتمت التسوية","✔ تمت التسوية – متبقي "&amp;TEXT(P2593,"#,##0")),IF(P2593&gt;0,"متبقي "&amp;TEXT(P2593,"#,##0"),"✔ متوازنة"))))),IF(R2593=0,"⚠ أضف سطر عهدة أولًا",IF(OR(C2593="",N(G2593)=0),"⚠ أكمل التاريخ والقيمة",IF(S2593="","⚠ التاريخ خارج السنة المالية",IF(H2593="","⚠ اختر بند الموازنة",IF(I2593="مرفوض","✖ مرفوض من المدير",IF(I2593&lt;&gt;"موافق","⏳ بانتظار موافقة المدير",IF(K2593&lt;&gt;"نعم","⚠ غير مسوى مع الحسابات","✔ معتمد ومسوى")))))))))</f>
        <v/>
      </c>
      <c r="R2593">
        <f>N(R2592)+IF(A2593="عهدة",1,0)</f>
        <v/>
      </c>
      <c r="S2593">
        <f>IF(C2593="","",IF(AND(C2593&gt;=DATE(2026,9,1),C2593&lt;=DATE(2027,8,31)),(YEAR(C2593)-2026)*12+MONTH(C2593)-8,""))</f>
        <v/>
      </c>
      <c r="T2593">
        <f>IF(AND(A2593="مصروف",R2593&gt;0,I2593="موافق",S2593&lt;&gt;"",H2593&lt;&gt;""),N(G2593),0)</f>
        <v/>
      </c>
    </row>
    <row r="2594">
      <c r="A2594" s="19" t="n"/>
      <c r="B2594" s="20">
        <f>IF(A2594="","",IF(R2594=0,"⚠ أضف سطر عهدة أولًا","BDR-"&amp;TEXT(R2594,"000")))</f>
        <v/>
      </c>
      <c r="C2594" s="21" t="n"/>
      <c r="D2594" s="20">
        <f>IF(C2594="","",IF(S2594="","خارج السنة المالية",INDEX(القوائم!$D$2:$D$13,S2594)))</f>
        <v/>
      </c>
      <c r="E2594" s="22" t="n"/>
      <c r="F2594" s="23" t="n"/>
      <c r="G2594" s="23" t="n"/>
      <c r="H2594" s="22" t="n"/>
      <c r="I2594" s="19" t="n"/>
      <c r="J2594" s="21" t="n"/>
      <c r="K2594" s="19" t="n"/>
      <c r="L2594" s="19" t="n"/>
      <c r="M2594" s="21" t="n"/>
      <c r="N2594" s="22" t="n"/>
      <c r="O2594" s="24">
        <f>IF(A2594&lt;&gt;"عهدة","",SUMIFS($G$8:$G$5007,$B$8:$B$5007,B2594,$A$8:$A$5007,"مصروف",$I$8:$I$5007,"&lt;&gt;مرفوض"))</f>
        <v/>
      </c>
      <c r="P2594" s="25">
        <f>IF(A2594&lt;&gt;"عهدة","",N(F2594)-O2594)</f>
        <v/>
      </c>
      <c r="Q2594" s="26">
        <f>IF(A2594="","",IF(A2594="عهدة",IF(N(F2594)=0,"⚠ أدخل قيمة العهدة",IF(P2594&lt;0,"⛔ عجز / زيادة مصروفات "&amp;TEXT(-P2594,"#,##0"),IF(COUNTIFS($B$8:$B$5007,B2594,$A$8:$A$5007,"مصروف",$I$8:$I$5007,"&lt;&gt;مرفوض",$K$8:$K$5007,"&lt;&gt;نعم")&gt;0,"⚠ "&amp;COUNTIFS($B$8:$B$5007,B2594,$A$8:$A$5007,"مصروف",$I$8:$I$5007,"&lt;&gt;مرفوض",$K$8:$K$5007,"&lt;&gt;نعم")&amp;" مصروف غير مسوى",IF(L2594="تمت التسوية",IF(P2594=0,"✔ متوازنة وتمت التسوية","✔ تمت التسوية – متبقي "&amp;TEXT(P2594,"#,##0")),IF(P2594&gt;0,"متبقي "&amp;TEXT(P2594,"#,##0"),"✔ متوازنة"))))),IF(R2594=0,"⚠ أضف سطر عهدة أولًا",IF(OR(C2594="",N(G2594)=0),"⚠ أكمل التاريخ والقيمة",IF(S2594="","⚠ التاريخ خارج السنة المالية",IF(H2594="","⚠ اختر بند الموازنة",IF(I2594="مرفوض","✖ مرفوض من المدير",IF(I2594&lt;&gt;"موافق","⏳ بانتظار موافقة المدير",IF(K2594&lt;&gt;"نعم","⚠ غير مسوى مع الحسابات","✔ معتمد ومسوى")))))))))</f>
        <v/>
      </c>
      <c r="R2594">
        <f>N(R2593)+IF(A2594="عهدة",1,0)</f>
        <v/>
      </c>
      <c r="S2594">
        <f>IF(C2594="","",IF(AND(C2594&gt;=DATE(2026,9,1),C2594&lt;=DATE(2027,8,31)),(YEAR(C2594)-2026)*12+MONTH(C2594)-8,""))</f>
        <v/>
      </c>
      <c r="T2594">
        <f>IF(AND(A2594="مصروف",R2594&gt;0,I2594="موافق",S2594&lt;&gt;"",H2594&lt;&gt;""),N(G2594),0)</f>
        <v/>
      </c>
    </row>
    <row r="2595">
      <c r="A2595" s="19" t="n"/>
      <c r="B2595" s="20">
        <f>IF(A2595="","",IF(R2595=0,"⚠ أضف سطر عهدة أولًا","BDR-"&amp;TEXT(R2595,"000")))</f>
        <v/>
      </c>
      <c r="C2595" s="21" t="n"/>
      <c r="D2595" s="20">
        <f>IF(C2595="","",IF(S2595="","خارج السنة المالية",INDEX(القوائم!$D$2:$D$13,S2595)))</f>
        <v/>
      </c>
      <c r="E2595" s="22" t="n"/>
      <c r="F2595" s="23" t="n"/>
      <c r="G2595" s="23" t="n"/>
      <c r="H2595" s="22" t="n"/>
      <c r="I2595" s="19" t="n"/>
      <c r="J2595" s="21" t="n"/>
      <c r="K2595" s="19" t="n"/>
      <c r="L2595" s="19" t="n"/>
      <c r="M2595" s="21" t="n"/>
      <c r="N2595" s="22" t="n"/>
      <c r="O2595" s="24">
        <f>IF(A2595&lt;&gt;"عهدة","",SUMIFS($G$8:$G$5007,$B$8:$B$5007,B2595,$A$8:$A$5007,"مصروف",$I$8:$I$5007,"&lt;&gt;مرفوض"))</f>
        <v/>
      </c>
      <c r="P2595" s="25">
        <f>IF(A2595&lt;&gt;"عهدة","",N(F2595)-O2595)</f>
        <v/>
      </c>
      <c r="Q2595" s="26">
        <f>IF(A2595="","",IF(A2595="عهدة",IF(N(F2595)=0,"⚠ أدخل قيمة العهدة",IF(P2595&lt;0,"⛔ عجز / زيادة مصروفات "&amp;TEXT(-P2595,"#,##0"),IF(COUNTIFS($B$8:$B$5007,B2595,$A$8:$A$5007,"مصروف",$I$8:$I$5007,"&lt;&gt;مرفوض",$K$8:$K$5007,"&lt;&gt;نعم")&gt;0,"⚠ "&amp;COUNTIFS($B$8:$B$5007,B2595,$A$8:$A$5007,"مصروف",$I$8:$I$5007,"&lt;&gt;مرفوض",$K$8:$K$5007,"&lt;&gt;نعم")&amp;" مصروف غير مسوى",IF(L2595="تمت التسوية",IF(P2595=0,"✔ متوازنة وتمت التسوية","✔ تمت التسوية – متبقي "&amp;TEXT(P2595,"#,##0")),IF(P2595&gt;0,"متبقي "&amp;TEXT(P2595,"#,##0"),"✔ متوازنة"))))),IF(R2595=0,"⚠ أضف سطر عهدة أولًا",IF(OR(C2595="",N(G2595)=0),"⚠ أكمل التاريخ والقيمة",IF(S2595="","⚠ التاريخ خارج السنة المالية",IF(H2595="","⚠ اختر بند الموازنة",IF(I2595="مرفوض","✖ مرفوض من المدير",IF(I2595&lt;&gt;"موافق","⏳ بانتظار موافقة المدير",IF(K2595&lt;&gt;"نعم","⚠ غير مسوى مع الحسابات","✔ معتمد ومسوى")))))))))</f>
        <v/>
      </c>
      <c r="R2595">
        <f>N(R2594)+IF(A2595="عهدة",1,0)</f>
        <v/>
      </c>
      <c r="S2595">
        <f>IF(C2595="","",IF(AND(C2595&gt;=DATE(2026,9,1),C2595&lt;=DATE(2027,8,31)),(YEAR(C2595)-2026)*12+MONTH(C2595)-8,""))</f>
        <v/>
      </c>
      <c r="T2595">
        <f>IF(AND(A2595="مصروف",R2595&gt;0,I2595="موافق",S2595&lt;&gt;"",H2595&lt;&gt;""),N(G2595),0)</f>
        <v/>
      </c>
    </row>
    <row r="2596">
      <c r="A2596" s="19" t="n"/>
      <c r="B2596" s="20">
        <f>IF(A2596="","",IF(R2596=0,"⚠ أضف سطر عهدة أولًا","BDR-"&amp;TEXT(R2596,"000")))</f>
        <v/>
      </c>
      <c r="C2596" s="21" t="n"/>
      <c r="D2596" s="20">
        <f>IF(C2596="","",IF(S2596="","خارج السنة المالية",INDEX(القوائم!$D$2:$D$13,S2596)))</f>
        <v/>
      </c>
      <c r="E2596" s="22" t="n"/>
      <c r="F2596" s="23" t="n"/>
      <c r="G2596" s="23" t="n"/>
      <c r="H2596" s="22" t="n"/>
      <c r="I2596" s="19" t="n"/>
      <c r="J2596" s="21" t="n"/>
      <c r="K2596" s="19" t="n"/>
      <c r="L2596" s="19" t="n"/>
      <c r="M2596" s="21" t="n"/>
      <c r="N2596" s="22" t="n"/>
      <c r="O2596" s="24">
        <f>IF(A2596&lt;&gt;"عهدة","",SUMIFS($G$8:$G$5007,$B$8:$B$5007,B2596,$A$8:$A$5007,"مصروف",$I$8:$I$5007,"&lt;&gt;مرفوض"))</f>
        <v/>
      </c>
      <c r="P2596" s="25">
        <f>IF(A2596&lt;&gt;"عهدة","",N(F2596)-O2596)</f>
        <v/>
      </c>
      <c r="Q2596" s="26">
        <f>IF(A2596="","",IF(A2596="عهدة",IF(N(F2596)=0,"⚠ أدخل قيمة العهدة",IF(P2596&lt;0,"⛔ عجز / زيادة مصروفات "&amp;TEXT(-P2596,"#,##0"),IF(COUNTIFS($B$8:$B$5007,B2596,$A$8:$A$5007,"مصروف",$I$8:$I$5007,"&lt;&gt;مرفوض",$K$8:$K$5007,"&lt;&gt;نعم")&gt;0,"⚠ "&amp;COUNTIFS($B$8:$B$5007,B2596,$A$8:$A$5007,"مصروف",$I$8:$I$5007,"&lt;&gt;مرفوض",$K$8:$K$5007,"&lt;&gt;نعم")&amp;" مصروف غير مسوى",IF(L2596="تمت التسوية",IF(P2596=0,"✔ متوازنة وتمت التسوية","✔ تمت التسوية – متبقي "&amp;TEXT(P2596,"#,##0")),IF(P2596&gt;0,"متبقي "&amp;TEXT(P2596,"#,##0"),"✔ متوازنة"))))),IF(R2596=0,"⚠ أضف سطر عهدة أولًا",IF(OR(C2596="",N(G2596)=0),"⚠ أكمل التاريخ والقيمة",IF(S2596="","⚠ التاريخ خارج السنة المالية",IF(H2596="","⚠ اختر بند الموازنة",IF(I2596="مرفوض","✖ مرفوض من المدير",IF(I2596&lt;&gt;"موافق","⏳ بانتظار موافقة المدير",IF(K2596&lt;&gt;"نعم","⚠ غير مسوى مع الحسابات","✔ معتمد ومسوى")))))))))</f>
        <v/>
      </c>
      <c r="R2596">
        <f>N(R2595)+IF(A2596="عهدة",1,0)</f>
        <v/>
      </c>
      <c r="S2596">
        <f>IF(C2596="","",IF(AND(C2596&gt;=DATE(2026,9,1),C2596&lt;=DATE(2027,8,31)),(YEAR(C2596)-2026)*12+MONTH(C2596)-8,""))</f>
        <v/>
      </c>
      <c r="T2596">
        <f>IF(AND(A2596="مصروف",R2596&gt;0,I2596="موافق",S2596&lt;&gt;"",H2596&lt;&gt;""),N(G2596),0)</f>
        <v/>
      </c>
    </row>
    <row r="2597">
      <c r="A2597" s="19" t="n"/>
      <c r="B2597" s="20">
        <f>IF(A2597="","",IF(R2597=0,"⚠ أضف سطر عهدة أولًا","BDR-"&amp;TEXT(R2597,"000")))</f>
        <v/>
      </c>
      <c r="C2597" s="21" t="n"/>
      <c r="D2597" s="20">
        <f>IF(C2597="","",IF(S2597="","خارج السنة المالية",INDEX(القوائم!$D$2:$D$13,S2597)))</f>
        <v/>
      </c>
      <c r="E2597" s="22" t="n"/>
      <c r="F2597" s="23" t="n"/>
      <c r="G2597" s="23" t="n"/>
      <c r="H2597" s="22" t="n"/>
      <c r="I2597" s="19" t="n"/>
      <c r="J2597" s="21" t="n"/>
      <c r="K2597" s="19" t="n"/>
      <c r="L2597" s="19" t="n"/>
      <c r="M2597" s="21" t="n"/>
      <c r="N2597" s="22" t="n"/>
      <c r="O2597" s="24">
        <f>IF(A2597&lt;&gt;"عهدة","",SUMIFS($G$8:$G$5007,$B$8:$B$5007,B2597,$A$8:$A$5007,"مصروف",$I$8:$I$5007,"&lt;&gt;مرفوض"))</f>
        <v/>
      </c>
      <c r="P2597" s="25">
        <f>IF(A2597&lt;&gt;"عهدة","",N(F2597)-O2597)</f>
        <v/>
      </c>
      <c r="Q2597" s="26">
        <f>IF(A2597="","",IF(A2597="عهدة",IF(N(F2597)=0,"⚠ أدخل قيمة العهدة",IF(P2597&lt;0,"⛔ عجز / زيادة مصروفات "&amp;TEXT(-P2597,"#,##0"),IF(COUNTIFS($B$8:$B$5007,B2597,$A$8:$A$5007,"مصروف",$I$8:$I$5007,"&lt;&gt;مرفوض",$K$8:$K$5007,"&lt;&gt;نعم")&gt;0,"⚠ "&amp;COUNTIFS($B$8:$B$5007,B2597,$A$8:$A$5007,"مصروف",$I$8:$I$5007,"&lt;&gt;مرفوض",$K$8:$K$5007,"&lt;&gt;نعم")&amp;" مصروف غير مسوى",IF(L2597="تمت التسوية",IF(P2597=0,"✔ متوازنة وتمت التسوية","✔ تمت التسوية – متبقي "&amp;TEXT(P2597,"#,##0")),IF(P2597&gt;0,"متبقي "&amp;TEXT(P2597,"#,##0"),"✔ متوازنة"))))),IF(R2597=0,"⚠ أضف سطر عهدة أولًا",IF(OR(C2597="",N(G2597)=0),"⚠ أكمل التاريخ والقيمة",IF(S2597="","⚠ التاريخ خارج السنة المالية",IF(H2597="","⚠ اختر بند الموازنة",IF(I2597="مرفوض","✖ مرفوض من المدير",IF(I2597&lt;&gt;"موافق","⏳ بانتظار موافقة المدير",IF(K2597&lt;&gt;"نعم","⚠ غير مسوى مع الحسابات","✔ معتمد ومسوى")))))))))</f>
        <v/>
      </c>
      <c r="R2597">
        <f>N(R2596)+IF(A2597="عهدة",1,0)</f>
        <v/>
      </c>
      <c r="S2597">
        <f>IF(C2597="","",IF(AND(C2597&gt;=DATE(2026,9,1),C2597&lt;=DATE(2027,8,31)),(YEAR(C2597)-2026)*12+MONTH(C2597)-8,""))</f>
        <v/>
      </c>
      <c r="T2597">
        <f>IF(AND(A2597="مصروف",R2597&gt;0,I2597="موافق",S2597&lt;&gt;"",H2597&lt;&gt;""),N(G2597),0)</f>
        <v/>
      </c>
    </row>
    <row r="2598">
      <c r="A2598" s="19" t="n"/>
      <c r="B2598" s="20">
        <f>IF(A2598="","",IF(R2598=0,"⚠ أضف سطر عهدة أولًا","BDR-"&amp;TEXT(R2598,"000")))</f>
        <v/>
      </c>
      <c r="C2598" s="21" t="n"/>
      <c r="D2598" s="20">
        <f>IF(C2598="","",IF(S2598="","خارج السنة المالية",INDEX(القوائم!$D$2:$D$13,S2598)))</f>
        <v/>
      </c>
      <c r="E2598" s="22" t="n"/>
      <c r="F2598" s="23" t="n"/>
      <c r="G2598" s="23" t="n"/>
      <c r="H2598" s="22" t="n"/>
      <c r="I2598" s="19" t="n"/>
      <c r="J2598" s="21" t="n"/>
      <c r="K2598" s="19" t="n"/>
      <c r="L2598" s="19" t="n"/>
      <c r="M2598" s="21" t="n"/>
      <c r="N2598" s="22" t="n"/>
      <c r="O2598" s="24">
        <f>IF(A2598&lt;&gt;"عهدة","",SUMIFS($G$8:$G$5007,$B$8:$B$5007,B2598,$A$8:$A$5007,"مصروف",$I$8:$I$5007,"&lt;&gt;مرفوض"))</f>
        <v/>
      </c>
      <c r="P2598" s="25">
        <f>IF(A2598&lt;&gt;"عهدة","",N(F2598)-O2598)</f>
        <v/>
      </c>
      <c r="Q2598" s="26">
        <f>IF(A2598="","",IF(A2598="عهدة",IF(N(F2598)=0,"⚠ أدخل قيمة العهدة",IF(P2598&lt;0,"⛔ عجز / زيادة مصروفات "&amp;TEXT(-P2598,"#,##0"),IF(COUNTIFS($B$8:$B$5007,B2598,$A$8:$A$5007,"مصروف",$I$8:$I$5007,"&lt;&gt;مرفوض",$K$8:$K$5007,"&lt;&gt;نعم")&gt;0,"⚠ "&amp;COUNTIFS($B$8:$B$5007,B2598,$A$8:$A$5007,"مصروف",$I$8:$I$5007,"&lt;&gt;مرفوض",$K$8:$K$5007,"&lt;&gt;نعم")&amp;" مصروف غير مسوى",IF(L2598="تمت التسوية",IF(P2598=0,"✔ متوازنة وتمت التسوية","✔ تمت التسوية – متبقي "&amp;TEXT(P2598,"#,##0")),IF(P2598&gt;0,"متبقي "&amp;TEXT(P2598,"#,##0"),"✔ متوازنة"))))),IF(R2598=0,"⚠ أضف سطر عهدة أولًا",IF(OR(C2598="",N(G2598)=0),"⚠ أكمل التاريخ والقيمة",IF(S2598="","⚠ التاريخ خارج السنة المالية",IF(H2598="","⚠ اختر بند الموازنة",IF(I2598="مرفوض","✖ مرفوض من المدير",IF(I2598&lt;&gt;"موافق","⏳ بانتظار موافقة المدير",IF(K2598&lt;&gt;"نعم","⚠ غير مسوى مع الحسابات","✔ معتمد ومسوى")))))))))</f>
        <v/>
      </c>
      <c r="R2598">
        <f>N(R2597)+IF(A2598="عهدة",1,0)</f>
        <v/>
      </c>
      <c r="S2598">
        <f>IF(C2598="","",IF(AND(C2598&gt;=DATE(2026,9,1),C2598&lt;=DATE(2027,8,31)),(YEAR(C2598)-2026)*12+MONTH(C2598)-8,""))</f>
        <v/>
      </c>
      <c r="T2598">
        <f>IF(AND(A2598="مصروف",R2598&gt;0,I2598="موافق",S2598&lt;&gt;"",H2598&lt;&gt;""),N(G2598),0)</f>
        <v/>
      </c>
    </row>
    <row r="2599">
      <c r="A2599" s="19" t="n"/>
      <c r="B2599" s="20">
        <f>IF(A2599="","",IF(R2599=0,"⚠ أضف سطر عهدة أولًا","BDR-"&amp;TEXT(R2599,"000")))</f>
        <v/>
      </c>
      <c r="C2599" s="21" t="n"/>
      <c r="D2599" s="20">
        <f>IF(C2599="","",IF(S2599="","خارج السنة المالية",INDEX(القوائم!$D$2:$D$13,S2599)))</f>
        <v/>
      </c>
      <c r="E2599" s="22" t="n"/>
      <c r="F2599" s="23" t="n"/>
      <c r="G2599" s="23" t="n"/>
      <c r="H2599" s="22" t="n"/>
      <c r="I2599" s="19" t="n"/>
      <c r="J2599" s="21" t="n"/>
      <c r="K2599" s="19" t="n"/>
      <c r="L2599" s="19" t="n"/>
      <c r="M2599" s="21" t="n"/>
      <c r="N2599" s="22" t="n"/>
      <c r="O2599" s="24">
        <f>IF(A2599&lt;&gt;"عهدة","",SUMIFS($G$8:$G$5007,$B$8:$B$5007,B2599,$A$8:$A$5007,"مصروف",$I$8:$I$5007,"&lt;&gt;مرفوض"))</f>
        <v/>
      </c>
      <c r="P2599" s="25">
        <f>IF(A2599&lt;&gt;"عهدة","",N(F2599)-O2599)</f>
        <v/>
      </c>
      <c r="Q2599" s="26">
        <f>IF(A2599="","",IF(A2599="عهدة",IF(N(F2599)=0,"⚠ أدخل قيمة العهدة",IF(P2599&lt;0,"⛔ عجز / زيادة مصروفات "&amp;TEXT(-P2599,"#,##0"),IF(COUNTIFS($B$8:$B$5007,B2599,$A$8:$A$5007,"مصروف",$I$8:$I$5007,"&lt;&gt;مرفوض",$K$8:$K$5007,"&lt;&gt;نعم")&gt;0,"⚠ "&amp;COUNTIFS($B$8:$B$5007,B2599,$A$8:$A$5007,"مصروف",$I$8:$I$5007,"&lt;&gt;مرفوض",$K$8:$K$5007,"&lt;&gt;نعم")&amp;" مصروف غير مسوى",IF(L2599="تمت التسوية",IF(P2599=0,"✔ متوازنة وتمت التسوية","✔ تمت التسوية – متبقي "&amp;TEXT(P2599,"#,##0")),IF(P2599&gt;0,"متبقي "&amp;TEXT(P2599,"#,##0"),"✔ متوازنة"))))),IF(R2599=0,"⚠ أضف سطر عهدة أولًا",IF(OR(C2599="",N(G2599)=0),"⚠ أكمل التاريخ والقيمة",IF(S2599="","⚠ التاريخ خارج السنة المالية",IF(H2599="","⚠ اختر بند الموازنة",IF(I2599="مرفوض","✖ مرفوض من المدير",IF(I2599&lt;&gt;"موافق","⏳ بانتظار موافقة المدير",IF(K2599&lt;&gt;"نعم","⚠ غير مسوى مع الحسابات","✔ معتمد ومسوى")))))))))</f>
        <v/>
      </c>
      <c r="R2599">
        <f>N(R2598)+IF(A2599="عهدة",1,0)</f>
        <v/>
      </c>
      <c r="S2599">
        <f>IF(C2599="","",IF(AND(C2599&gt;=DATE(2026,9,1),C2599&lt;=DATE(2027,8,31)),(YEAR(C2599)-2026)*12+MONTH(C2599)-8,""))</f>
        <v/>
      </c>
      <c r="T2599">
        <f>IF(AND(A2599="مصروف",R2599&gt;0,I2599="موافق",S2599&lt;&gt;"",H2599&lt;&gt;""),N(G2599),0)</f>
        <v/>
      </c>
    </row>
    <row r="2600">
      <c r="A2600" s="19" t="n"/>
      <c r="B2600" s="20">
        <f>IF(A2600="","",IF(R2600=0,"⚠ أضف سطر عهدة أولًا","BDR-"&amp;TEXT(R2600,"000")))</f>
        <v/>
      </c>
      <c r="C2600" s="21" t="n"/>
      <c r="D2600" s="20">
        <f>IF(C2600="","",IF(S2600="","خارج السنة المالية",INDEX(القوائم!$D$2:$D$13,S2600)))</f>
        <v/>
      </c>
      <c r="E2600" s="22" t="n"/>
      <c r="F2600" s="23" t="n"/>
      <c r="G2600" s="23" t="n"/>
      <c r="H2600" s="22" t="n"/>
      <c r="I2600" s="19" t="n"/>
      <c r="J2600" s="21" t="n"/>
      <c r="K2600" s="19" t="n"/>
      <c r="L2600" s="19" t="n"/>
      <c r="M2600" s="21" t="n"/>
      <c r="N2600" s="22" t="n"/>
      <c r="O2600" s="24">
        <f>IF(A2600&lt;&gt;"عهدة","",SUMIFS($G$8:$G$5007,$B$8:$B$5007,B2600,$A$8:$A$5007,"مصروف",$I$8:$I$5007,"&lt;&gt;مرفوض"))</f>
        <v/>
      </c>
      <c r="P2600" s="25">
        <f>IF(A2600&lt;&gt;"عهدة","",N(F2600)-O2600)</f>
        <v/>
      </c>
      <c r="Q2600" s="26">
        <f>IF(A2600="","",IF(A2600="عهدة",IF(N(F2600)=0,"⚠ أدخل قيمة العهدة",IF(P2600&lt;0,"⛔ عجز / زيادة مصروفات "&amp;TEXT(-P2600,"#,##0"),IF(COUNTIFS($B$8:$B$5007,B2600,$A$8:$A$5007,"مصروف",$I$8:$I$5007,"&lt;&gt;مرفوض",$K$8:$K$5007,"&lt;&gt;نعم")&gt;0,"⚠ "&amp;COUNTIFS($B$8:$B$5007,B2600,$A$8:$A$5007,"مصروف",$I$8:$I$5007,"&lt;&gt;مرفوض",$K$8:$K$5007,"&lt;&gt;نعم")&amp;" مصروف غير مسوى",IF(L2600="تمت التسوية",IF(P2600=0,"✔ متوازنة وتمت التسوية","✔ تمت التسوية – متبقي "&amp;TEXT(P2600,"#,##0")),IF(P2600&gt;0,"متبقي "&amp;TEXT(P2600,"#,##0"),"✔ متوازنة"))))),IF(R2600=0,"⚠ أضف سطر عهدة أولًا",IF(OR(C2600="",N(G2600)=0),"⚠ أكمل التاريخ والقيمة",IF(S2600="","⚠ التاريخ خارج السنة المالية",IF(H2600="","⚠ اختر بند الموازنة",IF(I2600="مرفوض","✖ مرفوض من المدير",IF(I2600&lt;&gt;"موافق","⏳ بانتظار موافقة المدير",IF(K2600&lt;&gt;"نعم","⚠ غير مسوى مع الحسابات","✔ معتمد ومسوى")))))))))</f>
        <v/>
      </c>
      <c r="R2600">
        <f>N(R2599)+IF(A2600="عهدة",1,0)</f>
        <v/>
      </c>
      <c r="S2600">
        <f>IF(C2600="","",IF(AND(C2600&gt;=DATE(2026,9,1),C2600&lt;=DATE(2027,8,31)),(YEAR(C2600)-2026)*12+MONTH(C2600)-8,""))</f>
        <v/>
      </c>
      <c r="T2600">
        <f>IF(AND(A2600="مصروف",R2600&gt;0,I2600="موافق",S2600&lt;&gt;"",H2600&lt;&gt;""),N(G2600),0)</f>
        <v/>
      </c>
    </row>
    <row r="2601">
      <c r="A2601" s="19" t="n"/>
      <c r="B2601" s="20">
        <f>IF(A2601="","",IF(R2601=0,"⚠ أضف سطر عهدة أولًا","BDR-"&amp;TEXT(R2601,"000")))</f>
        <v/>
      </c>
      <c r="C2601" s="21" t="n"/>
      <c r="D2601" s="20">
        <f>IF(C2601="","",IF(S2601="","خارج السنة المالية",INDEX(القوائم!$D$2:$D$13,S2601)))</f>
        <v/>
      </c>
      <c r="E2601" s="22" t="n"/>
      <c r="F2601" s="23" t="n"/>
      <c r="G2601" s="23" t="n"/>
      <c r="H2601" s="22" t="n"/>
      <c r="I2601" s="19" t="n"/>
      <c r="J2601" s="21" t="n"/>
      <c r="K2601" s="19" t="n"/>
      <c r="L2601" s="19" t="n"/>
      <c r="M2601" s="21" t="n"/>
      <c r="N2601" s="22" t="n"/>
      <c r="O2601" s="24">
        <f>IF(A2601&lt;&gt;"عهدة","",SUMIFS($G$8:$G$5007,$B$8:$B$5007,B2601,$A$8:$A$5007,"مصروف",$I$8:$I$5007,"&lt;&gt;مرفوض"))</f>
        <v/>
      </c>
      <c r="P2601" s="25">
        <f>IF(A2601&lt;&gt;"عهدة","",N(F2601)-O2601)</f>
        <v/>
      </c>
      <c r="Q2601" s="26">
        <f>IF(A2601="","",IF(A2601="عهدة",IF(N(F2601)=0,"⚠ أدخل قيمة العهدة",IF(P2601&lt;0,"⛔ عجز / زيادة مصروفات "&amp;TEXT(-P2601,"#,##0"),IF(COUNTIFS($B$8:$B$5007,B2601,$A$8:$A$5007,"مصروف",$I$8:$I$5007,"&lt;&gt;مرفوض",$K$8:$K$5007,"&lt;&gt;نعم")&gt;0,"⚠ "&amp;COUNTIFS($B$8:$B$5007,B2601,$A$8:$A$5007,"مصروف",$I$8:$I$5007,"&lt;&gt;مرفوض",$K$8:$K$5007,"&lt;&gt;نعم")&amp;" مصروف غير مسوى",IF(L2601="تمت التسوية",IF(P2601=0,"✔ متوازنة وتمت التسوية","✔ تمت التسوية – متبقي "&amp;TEXT(P2601,"#,##0")),IF(P2601&gt;0,"متبقي "&amp;TEXT(P2601,"#,##0"),"✔ متوازنة"))))),IF(R2601=0,"⚠ أضف سطر عهدة أولًا",IF(OR(C2601="",N(G2601)=0),"⚠ أكمل التاريخ والقيمة",IF(S2601="","⚠ التاريخ خارج السنة المالية",IF(H2601="","⚠ اختر بند الموازنة",IF(I2601="مرفوض","✖ مرفوض من المدير",IF(I2601&lt;&gt;"موافق","⏳ بانتظار موافقة المدير",IF(K2601&lt;&gt;"نعم","⚠ غير مسوى مع الحسابات","✔ معتمد ومسوى")))))))))</f>
        <v/>
      </c>
      <c r="R2601">
        <f>N(R2600)+IF(A2601="عهدة",1,0)</f>
        <v/>
      </c>
      <c r="S2601">
        <f>IF(C2601="","",IF(AND(C2601&gt;=DATE(2026,9,1),C2601&lt;=DATE(2027,8,31)),(YEAR(C2601)-2026)*12+MONTH(C2601)-8,""))</f>
        <v/>
      </c>
      <c r="T2601">
        <f>IF(AND(A2601="مصروف",R2601&gt;0,I2601="موافق",S2601&lt;&gt;"",H2601&lt;&gt;""),N(G2601),0)</f>
        <v/>
      </c>
    </row>
    <row r="2602">
      <c r="A2602" s="19" t="n"/>
      <c r="B2602" s="20">
        <f>IF(A2602="","",IF(R2602=0,"⚠ أضف سطر عهدة أولًا","BDR-"&amp;TEXT(R2602,"000")))</f>
        <v/>
      </c>
      <c r="C2602" s="21" t="n"/>
      <c r="D2602" s="20">
        <f>IF(C2602="","",IF(S2602="","خارج السنة المالية",INDEX(القوائم!$D$2:$D$13,S2602)))</f>
        <v/>
      </c>
      <c r="E2602" s="22" t="n"/>
      <c r="F2602" s="23" t="n"/>
      <c r="G2602" s="23" t="n"/>
      <c r="H2602" s="22" t="n"/>
      <c r="I2602" s="19" t="n"/>
      <c r="J2602" s="21" t="n"/>
      <c r="K2602" s="19" t="n"/>
      <c r="L2602" s="19" t="n"/>
      <c r="M2602" s="21" t="n"/>
      <c r="N2602" s="22" t="n"/>
      <c r="O2602" s="24">
        <f>IF(A2602&lt;&gt;"عهدة","",SUMIFS($G$8:$G$5007,$B$8:$B$5007,B2602,$A$8:$A$5007,"مصروف",$I$8:$I$5007,"&lt;&gt;مرفوض"))</f>
        <v/>
      </c>
      <c r="P2602" s="25">
        <f>IF(A2602&lt;&gt;"عهدة","",N(F2602)-O2602)</f>
        <v/>
      </c>
      <c r="Q2602" s="26">
        <f>IF(A2602="","",IF(A2602="عهدة",IF(N(F2602)=0,"⚠ أدخل قيمة العهدة",IF(P2602&lt;0,"⛔ عجز / زيادة مصروفات "&amp;TEXT(-P2602,"#,##0"),IF(COUNTIFS($B$8:$B$5007,B2602,$A$8:$A$5007,"مصروف",$I$8:$I$5007,"&lt;&gt;مرفوض",$K$8:$K$5007,"&lt;&gt;نعم")&gt;0,"⚠ "&amp;COUNTIFS($B$8:$B$5007,B2602,$A$8:$A$5007,"مصروف",$I$8:$I$5007,"&lt;&gt;مرفوض",$K$8:$K$5007,"&lt;&gt;نعم")&amp;" مصروف غير مسوى",IF(L2602="تمت التسوية",IF(P2602=0,"✔ متوازنة وتمت التسوية","✔ تمت التسوية – متبقي "&amp;TEXT(P2602,"#,##0")),IF(P2602&gt;0,"متبقي "&amp;TEXT(P2602,"#,##0"),"✔ متوازنة"))))),IF(R2602=0,"⚠ أضف سطر عهدة أولًا",IF(OR(C2602="",N(G2602)=0),"⚠ أكمل التاريخ والقيمة",IF(S2602="","⚠ التاريخ خارج السنة المالية",IF(H2602="","⚠ اختر بند الموازنة",IF(I2602="مرفوض","✖ مرفوض من المدير",IF(I2602&lt;&gt;"موافق","⏳ بانتظار موافقة المدير",IF(K2602&lt;&gt;"نعم","⚠ غير مسوى مع الحسابات","✔ معتمد ومسوى")))))))))</f>
        <v/>
      </c>
      <c r="R2602">
        <f>N(R2601)+IF(A2602="عهدة",1,0)</f>
        <v/>
      </c>
      <c r="S2602">
        <f>IF(C2602="","",IF(AND(C2602&gt;=DATE(2026,9,1),C2602&lt;=DATE(2027,8,31)),(YEAR(C2602)-2026)*12+MONTH(C2602)-8,""))</f>
        <v/>
      </c>
      <c r="T2602">
        <f>IF(AND(A2602="مصروف",R2602&gt;0,I2602="موافق",S2602&lt;&gt;"",H2602&lt;&gt;""),N(G2602),0)</f>
        <v/>
      </c>
    </row>
    <row r="2603">
      <c r="A2603" s="19" t="n"/>
      <c r="B2603" s="20">
        <f>IF(A2603="","",IF(R2603=0,"⚠ أضف سطر عهدة أولًا","BDR-"&amp;TEXT(R2603,"000")))</f>
        <v/>
      </c>
      <c r="C2603" s="21" t="n"/>
      <c r="D2603" s="20">
        <f>IF(C2603="","",IF(S2603="","خارج السنة المالية",INDEX(القوائم!$D$2:$D$13,S2603)))</f>
        <v/>
      </c>
      <c r="E2603" s="22" t="n"/>
      <c r="F2603" s="23" t="n"/>
      <c r="G2603" s="23" t="n"/>
      <c r="H2603" s="22" t="n"/>
      <c r="I2603" s="19" t="n"/>
      <c r="J2603" s="21" t="n"/>
      <c r="K2603" s="19" t="n"/>
      <c r="L2603" s="19" t="n"/>
      <c r="M2603" s="21" t="n"/>
      <c r="N2603" s="22" t="n"/>
      <c r="O2603" s="24">
        <f>IF(A2603&lt;&gt;"عهدة","",SUMIFS($G$8:$G$5007,$B$8:$B$5007,B2603,$A$8:$A$5007,"مصروف",$I$8:$I$5007,"&lt;&gt;مرفوض"))</f>
        <v/>
      </c>
      <c r="P2603" s="25">
        <f>IF(A2603&lt;&gt;"عهدة","",N(F2603)-O2603)</f>
        <v/>
      </c>
      <c r="Q2603" s="26">
        <f>IF(A2603="","",IF(A2603="عهدة",IF(N(F2603)=0,"⚠ أدخل قيمة العهدة",IF(P2603&lt;0,"⛔ عجز / زيادة مصروفات "&amp;TEXT(-P2603,"#,##0"),IF(COUNTIFS($B$8:$B$5007,B2603,$A$8:$A$5007,"مصروف",$I$8:$I$5007,"&lt;&gt;مرفوض",$K$8:$K$5007,"&lt;&gt;نعم")&gt;0,"⚠ "&amp;COUNTIFS($B$8:$B$5007,B2603,$A$8:$A$5007,"مصروف",$I$8:$I$5007,"&lt;&gt;مرفوض",$K$8:$K$5007,"&lt;&gt;نعم")&amp;" مصروف غير مسوى",IF(L2603="تمت التسوية",IF(P2603=0,"✔ متوازنة وتمت التسوية","✔ تمت التسوية – متبقي "&amp;TEXT(P2603,"#,##0")),IF(P2603&gt;0,"متبقي "&amp;TEXT(P2603,"#,##0"),"✔ متوازنة"))))),IF(R2603=0,"⚠ أضف سطر عهدة أولًا",IF(OR(C2603="",N(G2603)=0),"⚠ أكمل التاريخ والقيمة",IF(S2603="","⚠ التاريخ خارج السنة المالية",IF(H2603="","⚠ اختر بند الموازنة",IF(I2603="مرفوض","✖ مرفوض من المدير",IF(I2603&lt;&gt;"موافق","⏳ بانتظار موافقة المدير",IF(K2603&lt;&gt;"نعم","⚠ غير مسوى مع الحسابات","✔ معتمد ومسوى")))))))))</f>
        <v/>
      </c>
      <c r="R2603">
        <f>N(R2602)+IF(A2603="عهدة",1,0)</f>
        <v/>
      </c>
      <c r="S2603">
        <f>IF(C2603="","",IF(AND(C2603&gt;=DATE(2026,9,1),C2603&lt;=DATE(2027,8,31)),(YEAR(C2603)-2026)*12+MONTH(C2603)-8,""))</f>
        <v/>
      </c>
      <c r="T2603">
        <f>IF(AND(A2603="مصروف",R2603&gt;0,I2603="موافق",S2603&lt;&gt;"",H2603&lt;&gt;""),N(G2603),0)</f>
        <v/>
      </c>
    </row>
    <row r="2604">
      <c r="A2604" s="19" t="n"/>
      <c r="B2604" s="20">
        <f>IF(A2604="","",IF(R2604=0,"⚠ أضف سطر عهدة أولًا","BDR-"&amp;TEXT(R2604,"000")))</f>
        <v/>
      </c>
      <c r="C2604" s="21" t="n"/>
      <c r="D2604" s="20">
        <f>IF(C2604="","",IF(S2604="","خارج السنة المالية",INDEX(القوائم!$D$2:$D$13,S2604)))</f>
        <v/>
      </c>
      <c r="E2604" s="22" t="n"/>
      <c r="F2604" s="23" t="n"/>
      <c r="G2604" s="23" t="n"/>
      <c r="H2604" s="22" t="n"/>
      <c r="I2604" s="19" t="n"/>
      <c r="J2604" s="21" t="n"/>
      <c r="K2604" s="19" t="n"/>
      <c r="L2604" s="19" t="n"/>
      <c r="M2604" s="21" t="n"/>
      <c r="N2604" s="22" t="n"/>
      <c r="O2604" s="24">
        <f>IF(A2604&lt;&gt;"عهدة","",SUMIFS($G$8:$G$5007,$B$8:$B$5007,B2604,$A$8:$A$5007,"مصروف",$I$8:$I$5007,"&lt;&gt;مرفوض"))</f>
        <v/>
      </c>
      <c r="P2604" s="25">
        <f>IF(A2604&lt;&gt;"عهدة","",N(F2604)-O2604)</f>
        <v/>
      </c>
      <c r="Q2604" s="26">
        <f>IF(A2604="","",IF(A2604="عهدة",IF(N(F2604)=0,"⚠ أدخل قيمة العهدة",IF(P2604&lt;0,"⛔ عجز / زيادة مصروفات "&amp;TEXT(-P2604,"#,##0"),IF(COUNTIFS($B$8:$B$5007,B2604,$A$8:$A$5007,"مصروف",$I$8:$I$5007,"&lt;&gt;مرفوض",$K$8:$K$5007,"&lt;&gt;نعم")&gt;0,"⚠ "&amp;COUNTIFS($B$8:$B$5007,B2604,$A$8:$A$5007,"مصروف",$I$8:$I$5007,"&lt;&gt;مرفوض",$K$8:$K$5007,"&lt;&gt;نعم")&amp;" مصروف غير مسوى",IF(L2604="تمت التسوية",IF(P2604=0,"✔ متوازنة وتمت التسوية","✔ تمت التسوية – متبقي "&amp;TEXT(P2604,"#,##0")),IF(P2604&gt;0,"متبقي "&amp;TEXT(P2604,"#,##0"),"✔ متوازنة"))))),IF(R2604=0,"⚠ أضف سطر عهدة أولًا",IF(OR(C2604="",N(G2604)=0),"⚠ أكمل التاريخ والقيمة",IF(S2604="","⚠ التاريخ خارج السنة المالية",IF(H2604="","⚠ اختر بند الموازنة",IF(I2604="مرفوض","✖ مرفوض من المدير",IF(I2604&lt;&gt;"موافق","⏳ بانتظار موافقة المدير",IF(K2604&lt;&gt;"نعم","⚠ غير مسوى مع الحسابات","✔ معتمد ومسوى")))))))))</f>
        <v/>
      </c>
      <c r="R2604">
        <f>N(R2603)+IF(A2604="عهدة",1,0)</f>
        <v/>
      </c>
      <c r="S2604">
        <f>IF(C2604="","",IF(AND(C2604&gt;=DATE(2026,9,1),C2604&lt;=DATE(2027,8,31)),(YEAR(C2604)-2026)*12+MONTH(C2604)-8,""))</f>
        <v/>
      </c>
      <c r="T2604">
        <f>IF(AND(A2604="مصروف",R2604&gt;0,I2604="موافق",S2604&lt;&gt;"",H2604&lt;&gt;""),N(G2604),0)</f>
        <v/>
      </c>
    </row>
    <row r="2605">
      <c r="A2605" s="19" t="n"/>
      <c r="B2605" s="20">
        <f>IF(A2605="","",IF(R2605=0,"⚠ أضف سطر عهدة أولًا","BDR-"&amp;TEXT(R2605,"000")))</f>
        <v/>
      </c>
      <c r="C2605" s="21" t="n"/>
      <c r="D2605" s="20">
        <f>IF(C2605="","",IF(S2605="","خارج السنة المالية",INDEX(القوائم!$D$2:$D$13,S2605)))</f>
        <v/>
      </c>
      <c r="E2605" s="22" t="n"/>
      <c r="F2605" s="23" t="n"/>
      <c r="G2605" s="23" t="n"/>
      <c r="H2605" s="22" t="n"/>
      <c r="I2605" s="19" t="n"/>
      <c r="J2605" s="21" t="n"/>
      <c r="K2605" s="19" t="n"/>
      <c r="L2605" s="19" t="n"/>
      <c r="M2605" s="21" t="n"/>
      <c r="N2605" s="22" t="n"/>
      <c r="O2605" s="24">
        <f>IF(A2605&lt;&gt;"عهدة","",SUMIFS($G$8:$G$5007,$B$8:$B$5007,B2605,$A$8:$A$5007,"مصروف",$I$8:$I$5007,"&lt;&gt;مرفوض"))</f>
        <v/>
      </c>
      <c r="P2605" s="25">
        <f>IF(A2605&lt;&gt;"عهدة","",N(F2605)-O2605)</f>
        <v/>
      </c>
      <c r="Q2605" s="26">
        <f>IF(A2605="","",IF(A2605="عهدة",IF(N(F2605)=0,"⚠ أدخل قيمة العهدة",IF(P2605&lt;0,"⛔ عجز / زيادة مصروفات "&amp;TEXT(-P2605,"#,##0"),IF(COUNTIFS($B$8:$B$5007,B2605,$A$8:$A$5007,"مصروف",$I$8:$I$5007,"&lt;&gt;مرفوض",$K$8:$K$5007,"&lt;&gt;نعم")&gt;0,"⚠ "&amp;COUNTIFS($B$8:$B$5007,B2605,$A$8:$A$5007,"مصروف",$I$8:$I$5007,"&lt;&gt;مرفوض",$K$8:$K$5007,"&lt;&gt;نعم")&amp;" مصروف غير مسوى",IF(L2605="تمت التسوية",IF(P2605=0,"✔ متوازنة وتمت التسوية","✔ تمت التسوية – متبقي "&amp;TEXT(P2605,"#,##0")),IF(P2605&gt;0,"متبقي "&amp;TEXT(P2605,"#,##0"),"✔ متوازنة"))))),IF(R2605=0,"⚠ أضف سطر عهدة أولًا",IF(OR(C2605="",N(G2605)=0),"⚠ أكمل التاريخ والقيمة",IF(S2605="","⚠ التاريخ خارج السنة المالية",IF(H2605="","⚠ اختر بند الموازنة",IF(I2605="مرفوض","✖ مرفوض من المدير",IF(I2605&lt;&gt;"موافق","⏳ بانتظار موافقة المدير",IF(K2605&lt;&gt;"نعم","⚠ غير مسوى مع الحسابات","✔ معتمد ومسوى")))))))))</f>
        <v/>
      </c>
      <c r="R2605">
        <f>N(R2604)+IF(A2605="عهدة",1,0)</f>
        <v/>
      </c>
      <c r="S2605">
        <f>IF(C2605="","",IF(AND(C2605&gt;=DATE(2026,9,1),C2605&lt;=DATE(2027,8,31)),(YEAR(C2605)-2026)*12+MONTH(C2605)-8,""))</f>
        <v/>
      </c>
      <c r="T2605">
        <f>IF(AND(A2605="مصروف",R2605&gt;0,I2605="موافق",S2605&lt;&gt;"",H2605&lt;&gt;""),N(G2605),0)</f>
        <v/>
      </c>
    </row>
    <row r="2606">
      <c r="A2606" s="19" t="n"/>
      <c r="B2606" s="20">
        <f>IF(A2606="","",IF(R2606=0,"⚠ أضف سطر عهدة أولًا","BDR-"&amp;TEXT(R2606,"000")))</f>
        <v/>
      </c>
      <c r="C2606" s="21" t="n"/>
      <c r="D2606" s="20">
        <f>IF(C2606="","",IF(S2606="","خارج السنة المالية",INDEX(القوائم!$D$2:$D$13,S2606)))</f>
        <v/>
      </c>
      <c r="E2606" s="22" t="n"/>
      <c r="F2606" s="23" t="n"/>
      <c r="G2606" s="23" t="n"/>
      <c r="H2606" s="22" t="n"/>
      <c r="I2606" s="19" t="n"/>
      <c r="J2606" s="21" t="n"/>
      <c r="K2606" s="19" t="n"/>
      <c r="L2606" s="19" t="n"/>
      <c r="M2606" s="21" t="n"/>
      <c r="N2606" s="22" t="n"/>
      <c r="O2606" s="24">
        <f>IF(A2606&lt;&gt;"عهدة","",SUMIFS($G$8:$G$5007,$B$8:$B$5007,B2606,$A$8:$A$5007,"مصروف",$I$8:$I$5007,"&lt;&gt;مرفوض"))</f>
        <v/>
      </c>
      <c r="P2606" s="25">
        <f>IF(A2606&lt;&gt;"عهدة","",N(F2606)-O2606)</f>
        <v/>
      </c>
      <c r="Q2606" s="26">
        <f>IF(A2606="","",IF(A2606="عهدة",IF(N(F2606)=0,"⚠ أدخل قيمة العهدة",IF(P2606&lt;0,"⛔ عجز / زيادة مصروفات "&amp;TEXT(-P2606,"#,##0"),IF(COUNTIFS($B$8:$B$5007,B2606,$A$8:$A$5007,"مصروف",$I$8:$I$5007,"&lt;&gt;مرفوض",$K$8:$K$5007,"&lt;&gt;نعم")&gt;0,"⚠ "&amp;COUNTIFS($B$8:$B$5007,B2606,$A$8:$A$5007,"مصروف",$I$8:$I$5007,"&lt;&gt;مرفوض",$K$8:$K$5007,"&lt;&gt;نعم")&amp;" مصروف غير مسوى",IF(L2606="تمت التسوية",IF(P2606=0,"✔ متوازنة وتمت التسوية","✔ تمت التسوية – متبقي "&amp;TEXT(P2606,"#,##0")),IF(P2606&gt;0,"متبقي "&amp;TEXT(P2606,"#,##0"),"✔ متوازنة"))))),IF(R2606=0,"⚠ أضف سطر عهدة أولًا",IF(OR(C2606="",N(G2606)=0),"⚠ أكمل التاريخ والقيمة",IF(S2606="","⚠ التاريخ خارج السنة المالية",IF(H2606="","⚠ اختر بند الموازنة",IF(I2606="مرفوض","✖ مرفوض من المدير",IF(I2606&lt;&gt;"موافق","⏳ بانتظار موافقة المدير",IF(K2606&lt;&gt;"نعم","⚠ غير مسوى مع الحسابات","✔ معتمد ومسوى")))))))))</f>
        <v/>
      </c>
      <c r="R2606">
        <f>N(R2605)+IF(A2606="عهدة",1,0)</f>
        <v/>
      </c>
      <c r="S2606">
        <f>IF(C2606="","",IF(AND(C2606&gt;=DATE(2026,9,1),C2606&lt;=DATE(2027,8,31)),(YEAR(C2606)-2026)*12+MONTH(C2606)-8,""))</f>
        <v/>
      </c>
      <c r="T2606">
        <f>IF(AND(A2606="مصروف",R2606&gt;0,I2606="موافق",S2606&lt;&gt;"",H2606&lt;&gt;""),N(G2606),0)</f>
        <v/>
      </c>
    </row>
    <row r="2607">
      <c r="A2607" s="19" t="n"/>
      <c r="B2607" s="20">
        <f>IF(A2607="","",IF(R2607=0,"⚠ أضف سطر عهدة أولًا","BDR-"&amp;TEXT(R2607,"000")))</f>
        <v/>
      </c>
      <c r="C2607" s="21" t="n"/>
      <c r="D2607" s="20">
        <f>IF(C2607="","",IF(S2607="","خارج السنة المالية",INDEX(القوائم!$D$2:$D$13,S2607)))</f>
        <v/>
      </c>
      <c r="E2607" s="22" t="n"/>
      <c r="F2607" s="23" t="n"/>
      <c r="G2607" s="23" t="n"/>
      <c r="H2607" s="22" t="n"/>
      <c r="I2607" s="19" t="n"/>
      <c r="J2607" s="21" t="n"/>
      <c r="K2607" s="19" t="n"/>
      <c r="L2607" s="19" t="n"/>
      <c r="M2607" s="21" t="n"/>
      <c r="N2607" s="22" t="n"/>
      <c r="O2607" s="24">
        <f>IF(A2607&lt;&gt;"عهدة","",SUMIFS($G$8:$G$5007,$B$8:$B$5007,B2607,$A$8:$A$5007,"مصروف",$I$8:$I$5007,"&lt;&gt;مرفوض"))</f>
        <v/>
      </c>
      <c r="P2607" s="25">
        <f>IF(A2607&lt;&gt;"عهدة","",N(F2607)-O2607)</f>
        <v/>
      </c>
      <c r="Q2607" s="26">
        <f>IF(A2607="","",IF(A2607="عهدة",IF(N(F2607)=0,"⚠ أدخل قيمة العهدة",IF(P2607&lt;0,"⛔ عجز / زيادة مصروفات "&amp;TEXT(-P2607,"#,##0"),IF(COUNTIFS($B$8:$B$5007,B2607,$A$8:$A$5007,"مصروف",$I$8:$I$5007,"&lt;&gt;مرفوض",$K$8:$K$5007,"&lt;&gt;نعم")&gt;0,"⚠ "&amp;COUNTIFS($B$8:$B$5007,B2607,$A$8:$A$5007,"مصروف",$I$8:$I$5007,"&lt;&gt;مرفوض",$K$8:$K$5007,"&lt;&gt;نعم")&amp;" مصروف غير مسوى",IF(L2607="تمت التسوية",IF(P2607=0,"✔ متوازنة وتمت التسوية","✔ تمت التسوية – متبقي "&amp;TEXT(P2607,"#,##0")),IF(P2607&gt;0,"متبقي "&amp;TEXT(P2607,"#,##0"),"✔ متوازنة"))))),IF(R2607=0,"⚠ أضف سطر عهدة أولًا",IF(OR(C2607="",N(G2607)=0),"⚠ أكمل التاريخ والقيمة",IF(S2607="","⚠ التاريخ خارج السنة المالية",IF(H2607="","⚠ اختر بند الموازنة",IF(I2607="مرفوض","✖ مرفوض من المدير",IF(I2607&lt;&gt;"موافق","⏳ بانتظار موافقة المدير",IF(K2607&lt;&gt;"نعم","⚠ غير مسوى مع الحسابات","✔ معتمد ومسوى")))))))))</f>
        <v/>
      </c>
      <c r="R2607">
        <f>N(R2606)+IF(A2607="عهدة",1,0)</f>
        <v/>
      </c>
      <c r="S2607">
        <f>IF(C2607="","",IF(AND(C2607&gt;=DATE(2026,9,1),C2607&lt;=DATE(2027,8,31)),(YEAR(C2607)-2026)*12+MONTH(C2607)-8,""))</f>
        <v/>
      </c>
      <c r="T2607">
        <f>IF(AND(A2607="مصروف",R2607&gt;0,I2607="موافق",S2607&lt;&gt;"",H2607&lt;&gt;""),N(G2607),0)</f>
        <v/>
      </c>
    </row>
    <row r="2608">
      <c r="A2608" s="19" t="n"/>
      <c r="B2608" s="20">
        <f>IF(A2608="","",IF(R2608=0,"⚠ أضف سطر عهدة أولًا","BDR-"&amp;TEXT(R2608,"000")))</f>
        <v/>
      </c>
      <c r="C2608" s="21" t="n"/>
      <c r="D2608" s="20">
        <f>IF(C2608="","",IF(S2608="","خارج السنة المالية",INDEX(القوائم!$D$2:$D$13,S2608)))</f>
        <v/>
      </c>
      <c r="E2608" s="22" t="n"/>
      <c r="F2608" s="23" t="n"/>
      <c r="G2608" s="23" t="n"/>
      <c r="H2608" s="22" t="n"/>
      <c r="I2608" s="19" t="n"/>
      <c r="J2608" s="21" t="n"/>
      <c r="K2608" s="19" t="n"/>
      <c r="L2608" s="19" t="n"/>
      <c r="M2608" s="21" t="n"/>
      <c r="N2608" s="22" t="n"/>
      <c r="O2608" s="24">
        <f>IF(A2608&lt;&gt;"عهدة","",SUMIFS($G$8:$G$5007,$B$8:$B$5007,B2608,$A$8:$A$5007,"مصروف",$I$8:$I$5007,"&lt;&gt;مرفوض"))</f>
        <v/>
      </c>
      <c r="P2608" s="25">
        <f>IF(A2608&lt;&gt;"عهدة","",N(F2608)-O2608)</f>
        <v/>
      </c>
      <c r="Q2608" s="26">
        <f>IF(A2608="","",IF(A2608="عهدة",IF(N(F2608)=0,"⚠ أدخل قيمة العهدة",IF(P2608&lt;0,"⛔ عجز / زيادة مصروفات "&amp;TEXT(-P2608,"#,##0"),IF(COUNTIFS($B$8:$B$5007,B2608,$A$8:$A$5007,"مصروف",$I$8:$I$5007,"&lt;&gt;مرفوض",$K$8:$K$5007,"&lt;&gt;نعم")&gt;0,"⚠ "&amp;COUNTIFS($B$8:$B$5007,B2608,$A$8:$A$5007,"مصروف",$I$8:$I$5007,"&lt;&gt;مرفوض",$K$8:$K$5007,"&lt;&gt;نعم")&amp;" مصروف غير مسوى",IF(L2608="تمت التسوية",IF(P2608=0,"✔ متوازنة وتمت التسوية","✔ تمت التسوية – متبقي "&amp;TEXT(P2608,"#,##0")),IF(P2608&gt;0,"متبقي "&amp;TEXT(P2608,"#,##0"),"✔ متوازنة"))))),IF(R2608=0,"⚠ أضف سطر عهدة أولًا",IF(OR(C2608="",N(G2608)=0),"⚠ أكمل التاريخ والقيمة",IF(S2608="","⚠ التاريخ خارج السنة المالية",IF(H2608="","⚠ اختر بند الموازنة",IF(I2608="مرفوض","✖ مرفوض من المدير",IF(I2608&lt;&gt;"موافق","⏳ بانتظار موافقة المدير",IF(K2608&lt;&gt;"نعم","⚠ غير مسوى مع الحسابات","✔ معتمد ومسوى")))))))))</f>
        <v/>
      </c>
      <c r="R2608">
        <f>N(R2607)+IF(A2608="عهدة",1,0)</f>
        <v/>
      </c>
      <c r="S2608">
        <f>IF(C2608="","",IF(AND(C2608&gt;=DATE(2026,9,1),C2608&lt;=DATE(2027,8,31)),(YEAR(C2608)-2026)*12+MONTH(C2608)-8,""))</f>
        <v/>
      </c>
      <c r="T2608">
        <f>IF(AND(A2608="مصروف",R2608&gt;0,I2608="موافق",S2608&lt;&gt;"",H2608&lt;&gt;""),N(G2608),0)</f>
        <v/>
      </c>
    </row>
    <row r="2609">
      <c r="A2609" s="19" t="n"/>
      <c r="B2609" s="20">
        <f>IF(A2609="","",IF(R2609=0,"⚠ أضف سطر عهدة أولًا","BDR-"&amp;TEXT(R2609,"000")))</f>
        <v/>
      </c>
      <c r="C2609" s="21" t="n"/>
      <c r="D2609" s="20">
        <f>IF(C2609="","",IF(S2609="","خارج السنة المالية",INDEX(القوائم!$D$2:$D$13,S2609)))</f>
        <v/>
      </c>
      <c r="E2609" s="22" t="n"/>
      <c r="F2609" s="23" t="n"/>
      <c r="G2609" s="23" t="n"/>
      <c r="H2609" s="22" t="n"/>
      <c r="I2609" s="19" t="n"/>
      <c r="J2609" s="21" t="n"/>
      <c r="K2609" s="19" t="n"/>
      <c r="L2609" s="19" t="n"/>
      <c r="M2609" s="21" t="n"/>
      <c r="N2609" s="22" t="n"/>
      <c r="O2609" s="24">
        <f>IF(A2609&lt;&gt;"عهدة","",SUMIFS($G$8:$G$5007,$B$8:$B$5007,B2609,$A$8:$A$5007,"مصروف",$I$8:$I$5007,"&lt;&gt;مرفوض"))</f>
        <v/>
      </c>
      <c r="P2609" s="25">
        <f>IF(A2609&lt;&gt;"عهدة","",N(F2609)-O2609)</f>
        <v/>
      </c>
      <c r="Q2609" s="26">
        <f>IF(A2609="","",IF(A2609="عهدة",IF(N(F2609)=0,"⚠ أدخل قيمة العهدة",IF(P2609&lt;0,"⛔ عجز / زيادة مصروفات "&amp;TEXT(-P2609,"#,##0"),IF(COUNTIFS($B$8:$B$5007,B2609,$A$8:$A$5007,"مصروف",$I$8:$I$5007,"&lt;&gt;مرفوض",$K$8:$K$5007,"&lt;&gt;نعم")&gt;0,"⚠ "&amp;COUNTIFS($B$8:$B$5007,B2609,$A$8:$A$5007,"مصروف",$I$8:$I$5007,"&lt;&gt;مرفوض",$K$8:$K$5007,"&lt;&gt;نعم")&amp;" مصروف غير مسوى",IF(L2609="تمت التسوية",IF(P2609=0,"✔ متوازنة وتمت التسوية","✔ تمت التسوية – متبقي "&amp;TEXT(P2609,"#,##0")),IF(P2609&gt;0,"متبقي "&amp;TEXT(P2609,"#,##0"),"✔ متوازنة"))))),IF(R2609=0,"⚠ أضف سطر عهدة أولًا",IF(OR(C2609="",N(G2609)=0),"⚠ أكمل التاريخ والقيمة",IF(S2609="","⚠ التاريخ خارج السنة المالية",IF(H2609="","⚠ اختر بند الموازنة",IF(I2609="مرفوض","✖ مرفوض من المدير",IF(I2609&lt;&gt;"موافق","⏳ بانتظار موافقة المدير",IF(K2609&lt;&gt;"نعم","⚠ غير مسوى مع الحسابات","✔ معتمد ومسوى")))))))))</f>
        <v/>
      </c>
      <c r="R2609">
        <f>N(R2608)+IF(A2609="عهدة",1,0)</f>
        <v/>
      </c>
      <c r="S2609">
        <f>IF(C2609="","",IF(AND(C2609&gt;=DATE(2026,9,1),C2609&lt;=DATE(2027,8,31)),(YEAR(C2609)-2026)*12+MONTH(C2609)-8,""))</f>
        <v/>
      </c>
      <c r="T2609">
        <f>IF(AND(A2609="مصروف",R2609&gt;0,I2609="موافق",S2609&lt;&gt;"",H2609&lt;&gt;""),N(G2609),0)</f>
        <v/>
      </c>
    </row>
    <row r="2610">
      <c r="A2610" s="19" t="n"/>
      <c r="B2610" s="20">
        <f>IF(A2610="","",IF(R2610=0,"⚠ أضف سطر عهدة أولًا","BDR-"&amp;TEXT(R2610,"000")))</f>
        <v/>
      </c>
      <c r="C2610" s="21" t="n"/>
      <c r="D2610" s="20">
        <f>IF(C2610="","",IF(S2610="","خارج السنة المالية",INDEX(القوائم!$D$2:$D$13,S2610)))</f>
        <v/>
      </c>
      <c r="E2610" s="22" t="n"/>
      <c r="F2610" s="23" t="n"/>
      <c r="G2610" s="23" t="n"/>
      <c r="H2610" s="22" t="n"/>
      <c r="I2610" s="19" t="n"/>
      <c r="J2610" s="21" t="n"/>
      <c r="K2610" s="19" t="n"/>
      <c r="L2610" s="19" t="n"/>
      <c r="M2610" s="21" t="n"/>
      <c r="N2610" s="22" t="n"/>
      <c r="O2610" s="24">
        <f>IF(A2610&lt;&gt;"عهدة","",SUMIFS($G$8:$G$5007,$B$8:$B$5007,B2610,$A$8:$A$5007,"مصروف",$I$8:$I$5007,"&lt;&gt;مرفوض"))</f>
        <v/>
      </c>
      <c r="P2610" s="25">
        <f>IF(A2610&lt;&gt;"عهدة","",N(F2610)-O2610)</f>
        <v/>
      </c>
      <c r="Q2610" s="26">
        <f>IF(A2610="","",IF(A2610="عهدة",IF(N(F2610)=0,"⚠ أدخل قيمة العهدة",IF(P2610&lt;0,"⛔ عجز / زيادة مصروفات "&amp;TEXT(-P2610,"#,##0"),IF(COUNTIFS($B$8:$B$5007,B2610,$A$8:$A$5007,"مصروف",$I$8:$I$5007,"&lt;&gt;مرفوض",$K$8:$K$5007,"&lt;&gt;نعم")&gt;0,"⚠ "&amp;COUNTIFS($B$8:$B$5007,B2610,$A$8:$A$5007,"مصروف",$I$8:$I$5007,"&lt;&gt;مرفوض",$K$8:$K$5007,"&lt;&gt;نعم")&amp;" مصروف غير مسوى",IF(L2610="تمت التسوية",IF(P2610=0,"✔ متوازنة وتمت التسوية","✔ تمت التسوية – متبقي "&amp;TEXT(P2610,"#,##0")),IF(P2610&gt;0,"متبقي "&amp;TEXT(P2610,"#,##0"),"✔ متوازنة"))))),IF(R2610=0,"⚠ أضف سطر عهدة أولًا",IF(OR(C2610="",N(G2610)=0),"⚠ أكمل التاريخ والقيمة",IF(S2610="","⚠ التاريخ خارج السنة المالية",IF(H2610="","⚠ اختر بند الموازنة",IF(I2610="مرفوض","✖ مرفوض من المدير",IF(I2610&lt;&gt;"موافق","⏳ بانتظار موافقة المدير",IF(K2610&lt;&gt;"نعم","⚠ غير مسوى مع الحسابات","✔ معتمد ومسوى")))))))))</f>
        <v/>
      </c>
      <c r="R2610">
        <f>N(R2609)+IF(A2610="عهدة",1,0)</f>
        <v/>
      </c>
      <c r="S2610">
        <f>IF(C2610="","",IF(AND(C2610&gt;=DATE(2026,9,1),C2610&lt;=DATE(2027,8,31)),(YEAR(C2610)-2026)*12+MONTH(C2610)-8,""))</f>
        <v/>
      </c>
      <c r="T2610">
        <f>IF(AND(A2610="مصروف",R2610&gt;0,I2610="موافق",S2610&lt;&gt;"",H2610&lt;&gt;""),N(G2610),0)</f>
        <v/>
      </c>
    </row>
    <row r="2611">
      <c r="A2611" s="19" t="n"/>
      <c r="B2611" s="20">
        <f>IF(A2611="","",IF(R2611=0,"⚠ أضف سطر عهدة أولًا","BDR-"&amp;TEXT(R2611,"000")))</f>
        <v/>
      </c>
      <c r="C2611" s="21" t="n"/>
      <c r="D2611" s="20">
        <f>IF(C2611="","",IF(S2611="","خارج السنة المالية",INDEX(القوائم!$D$2:$D$13,S2611)))</f>
        <v/>
      </c>
      <c r="E2611" s="22" t="n"/>
      <c r="F2611" s="23" t="n"/>
      <c r="G2611" s="23" t="n"/>
      <c r="H2611" s="22" t="n"/>
      <c r="I2611" s="19" t="n"/>
      <c r="J2611" s="21" t="n"/>
      <c r="K2611" s="19" t="n"/>
      <c r="L2611" s="19" t="n"/>
      <c r="M2611" s="21" t="n"/>
      <c r="N2611" s="22" t="n"/>
      <c r="O2611" s="24">
        <f>IF(A2611&lt;&gt;"عهدة","",SUMIFS($G$8:$G$5007,$B$8:$B$5007,B2611,$A$8:$A$5007,"مصروف",$I$8:$I$5007,"&lt;&gt;مرفوض"))</f>
        <v/>
      </c>
      <c r="P2611" s="25">
        <f>IF(A2611&lt;&gt;"عهدة","",N(F2611)-O2611)</f>
        <v/>
      </c>
      <c r="Q2611" s="26">
        <f>IF(A2611="","",IF(A2611="عهدة",IF(N(F2611)=0,"⚠ أدخل قيمة العهدة",IF(P2611&lt;0,"⛔ عجز / زيادة مصروفات "&amp;TEXT(-P2611,"#,##0"),IF(COUNTIFS($B$8:$B$5007,B2611,$A$8:$A$5007,"مصروف",$I$8:$I$5007,"&lt;&gt;مرفوض",$K$8:$K$5007,"&lt;&gt;نعم")&gt;0,"⚠ "&amp;COUNTIFS($B$8:$B$5007,B2611,$A$8:$A$5007,"مصروف",$I$8:$I$5007,"&lt;&gt;مرفوض",$K$8:$K$5007,"&lt;&gt;نعم")&amp;" مصروف غير مسوى",IF(L2611="تمت التسوية",IF(P2611=0,"✔ متوازنة وتمت التسوية","✔ تمت التسوية – متبقي "&amp;TEXT(P2611,"#,##0")),IF(P2611&gt;0,"متبقي "&amp;TEXT(P2611,"#,##0"),"✔ متوازنة"))))),IF(R2611=0,"⚠ أضف سطر عهدة أولًا",IF(OR(C2611="",N(G2611)=0),"⚠ أكمل التاريخ والقيمة",IF(S2611="","⚠ التاريخ خارج السنة المالية",IF(H2611="","⚠ اختر بند الموازنة",IF(I2611="مرفوض","✖ مرفوض من المدير",IF(I2611&lt;&gt;"موافق","⏳ بانتظار موافقة المدير",IF(K2611&lt;&gt;"نعم","⚠ غير مسوى مع الحسابات","✔ معتمد ومسوى")))))))))</f>
        <v/>
      </c>
      <c r="R2611">
        <f>N(R2610)+IF(A2611="عهدة",1,0)</f>
        <v/>
      </c>
      <c r="S2611">
        <f>IF(C2611="","",IF(AND(C2611&gt;=DATE(2026,9,1),C2611&lt;=DATE(2027,8,31)),(YEAR(C2611)-2026)*12+MONTH(C2611)-8,""))</f>
        <v/>
      </c>
      <c r="T2611">
        <f>IF(AND(A2611="مصروف",R2611&gt;0,I2611="موافق",S2611&lt;&gt;"",H2611&lt;&gt;""),N(G2611),0)</f>
        <v/>
      </c>
    </row>
    <row r="2612">
      <c r="A2612" s="19" t="n"/>
      <c r="B2612" s="20">
        <f>IF(A2612="","",IF(R2612=0,"⚠ أضف سطر عهدة أولًا","BDR-"&amp;TEXT(R2612,"000")))</f>
        <v/>
      </c>
      <c r="C2612" s="21" t="n"/>
      <c r="D2612" s="20">
        <f>IF(C2612="","",IF(S2612="","خارج السنة المالية",INDEX(القوائم!$D$2:$D$13,S2612)))</f>
        <v/>
      </c>
      <c r="E2612" s="22" t="n"/>
      <c r="F2612" s="23" t="n"/>
      <c r="G2612" s="23" t="n"/>
      <c r="H2612" s="22" t="n"/>
      <c r="I2612" s="19" t="n"/>
      <c r="J2612" s="21" t="n"/>
      <c r="K2612" s="19" t="n"/>
      <c r="L2612" s="19" t="n"/>
      <c r="M2612" s="21" t="n"/>
      <c r="N2612" s="22" t="n"/>
      <c r="O2612" s="24">
        <f>IF(A2612&lt;&gt;"عهدة","",SUMIFS($G$8:$G$5007,$B$8:$B$5007,B2612,$A$8:$A$5007,"مصروف",$I$8:$I$5007,"&lt;&gt;مرفوض"))</f>
        <v/>
      </c>
      <c r="P2612" s="25">
        <f>IF(A2612&lt;&gt;"عهدة","",N(F2612)-O2612)</f>
        <v/>
      </c>
      <c r="Q2612" s="26">
        <f>IF(A2612="","",IF(A2612="عهدة",IF(N(F2612)=0,"⚠ أدخل قيمة العهدة",IF(P2612&lt;0,"⛔ عجز / زيادة مصروفات "&amp;TEXT(-P2612,"#,##0"),IF(COUNTIFS($B$8:$B$5007,B2612,$A$8:$A$5007,"مصروف",$I$8:$I$5007,"&lt;&gt;مرفوض",$K$8:$K$5007,"&lt;&gt;نعم")&gt;0,"⚠ "&amp;COUNTIFS($B$8:$B$5007,B2612,$A$8:$A$5007,"مصروف",$I$8:$I$5007,"&lt;&gt;مرفوض",$K$8:$K$5007,"&lt;&gt;نعم")&amp;" مصروف غير مسوى",IF(L2612="تمت التسوية",IF(P2612=0,"✔ متوازنة وتمت التسوية","✔ تمت التسوية – متبقي "&amp;TEXT(P2612,"#,##0")),IF(P2612&gt;0,"متبقي "&amp;TEXT(P2612,"#,##0"),"✔ متوازنة"))))),IF(R2612=0,"⚠ أضف سطر عهدة أولًا",IF(OR(C2612="",N(G2612)=0),"⚠ أكمل التاريخ والقيمة",IF(S2612="","⚠ التاريخ خارج السنة المالية",IF(H2612="","⚠ اختر بند الموازنة",IF(I2612="مرفوض","✖ مرفوض من المدير",IF(I2612&lt;&gt;"موافق","⏳ بانتظار موافقة المدير",IF(K2612&lt;&gt;"نعم","⚠ غير مسوى مع الحسابات","✔ معتمد ومسوى")))))))))</f>
        <v/>
      </c>
      <c r="R2612">
        <f>N(R2611)+IF(A2612="عهدة",1,0)</f>
        <v/>
      </c>
      <c r="S2612">
        <f>IF(C2612="","",IF(AND(C2612&gt;=DATE(2026,9,1),C2612&lt;=DATE(2027,8,31)),(YEAR(C2612)-2026)*12+MONTH(C2612)-8,""))</f>
        <v/>
      </c>
      <c r="T2612">
        <f>IF(AND(A2612="مصروف",R2612&gt;0,I2612="موافق",S2612&lt;&gt;"",H2612&lt;&gt;""),N(G2612),0)</f>
        <v/>
      </c>
    </row>
    <row r="2613">
      <c r="A2613" s="19" t="n"/>
      <c r="B2613" s="20">
        <f>IF(A2613="","",IF(R2613=0,"⚠ أضف سطر عهدة أولًا","BDR-"&amp;TEXT(R2613,"000")))</f>
        <v/>
      </c>
      <c r="C2613" s="21" t="n"/>
      <c r="D2613" s="20">
        <f>IF(C2613="","",IF(S2613="","خارج السنة المالية",INDEX(القوائم!$D$2:$D$13,S2613)))</f>
        <v/>
      </c>
      <c r="E2613" s="22" t="n"/>
      <c r="F2613" s="23" t="n"/>
      <c r="G2613" s="23" t="n"/>
      <c r="H2613" s="22" t="n"/>
      <c r="I2613" s="19" t="n"/>
      <c r="J2613" s="21" t="n"/>
      <c r="K2613" s="19" t="n"/>
      <c r="L2613" s="19" t="n"/>
      <c r="M2613" s="21" t="n"/>
      <c r="N2613" s="22" t="n"/>
      <c r="O2613" s="24">
        <f>IF(A2613&lt;&gt;"عهدة","",SUMIFS($G$8:$G$5007,$B$8:$B$5007,B2613,$A$8:$A$5007,"مصروف",$I$8:$I$5007,"&lt;&gt;مرفوض"))</f>
        <v/>
      </c>
      <c r="P2613" s="25">
        <f>IF(A2613&lt;&gt;"عهدة","",N(F2613)-O2613)</f>
        <v/>
      </c>
      <c r="Q2613" s="26">
        <f>IF(A2613="","",IF(A2613="عهدة",IF(N(F2613)=0,"⚠ أدخل قيمة العهدة",IF(P2613&lt;0,"⛔ عجز / زيادة مصروفات "&amp;TEXT(-P2613,"#,##0"),IF(COUNTIFS($B$8:$B$5007,B2613,$A$8:$A$5007,"مصروف",$I$8:$I$5007,"&lt;&gt;مرفوض",$K$8:$K$5007,"&lt;&gt;نعم")&gt;0,"⚠ "&amp;COUNTIFS($B$8:$B$5007,B2613,$A$8:$A$5007,"مصروف",$I$8:$I$5007,"&lt;&gt;مرفوض",$K$8:$K$5007,"&lt;&gt;نعم")&amp;" مصروف غير مسوى",IF(L2613="تمت التسوية",IF(P2613=0,"✔ متوازنة وتمت التسوية","✔ تمت التسوية – متبقي "&amp;TEXT(P2613,"#,##0")),IF(P2613&gt;0,"متبقي "&amp;TEXT(P2613,"#,##0"),"✔ متوازنة"))))),IF(R2613=0,"⚠ أضف سطر عهدة أولًا",IF(OR(C2613="",N(G2613)=0),"⚠ أكمل التاريخ والقيمة",IF(S2613="","⚠ التاريخ خارج السنة المالية",IF(H2613="","⚠ اختر بند الموازنة",IF(I2613="مرفوض","✖ مرفوض من المدير",IF(I2613&lt;&gt;"موافق","⏳ بانتظار موافقة المدير",IF(K2613&lt;&gt;"نعم","⚠ غير مسوى مع الحسابات","✔ معتمد ومسوى")))))))))</f>
        <v/>
      </c>
      <c r="R2613">
        <f>N(R2612)+IF(A2613="عهدة",1,0)</f>
        <v/>
      </c>
      <c r="S2613">
        <f>IF(C2613="","",IF(AND(C2613&gt;=DATE(2026,9,1),C2613&lt;=DATE(2027,8,31)),(YEAR(C2613)-2026)*12+MONTH(C2613)-8,""))</f>
        <v/>
      </c>
      <c r="T2613">
        <f>IF(AND(A2613="مصروف",R2613&gt;0,I2613="موافق",S2613&lt;&gt;"",H2613&lt;&gt;""),N(G2613),0)</f>
        <v/>
      </c>
    </row>
    <row r="2614">
      <c r="A2614" s="19" t="n"/>
      <c r="B2614" s="20">
        <f>IF(A2614="","",IF(R2614=0,"⚠ أضف سطر عهدة أولًا","BDR-"&amp;TEXT(R2614,"000")))</f>
        <v/>
      </c>
      <c r="C2614" s="21" t="n"/>
      <c r="D2614" s="20">
        <f>IF(C2614="","",IF(S2614="","خارج السنة المالية",INDEX(القوائم!$D$2:$D$13,S2614)))</f>
        <v/>
      </c>
      <c r="E2614" s="22" t="n"/>
      <c r="F2614" s="23" t="n"/>
      <c r="G2614" s="23" t="n"/>
      <c r="H2614" s="22" t="n"/>
      <c r="I2614" s="19" t="n"/>
      <c r="J2614" s="21" t="n"/>
      <c r="K2614" s="19" t="n"/>
      <c r="L2614" s="19" t="n"/>
      <c r="M2614" s="21" t="n"/>
      <c r="N2614" s="22" t="n"/>
      <c r="O2614" s="24">
        <f>IF(A2614&lt;&gt;"عهدة","",SUMIFS($G$8:$G$5007,$B$8:$B$5007,B2614,$A$8:$A$5007,"مصروف",$I$8:$I$5007,"&lt;&gt;مرفوض"))</f>
        <v/>
      </c>
      <c r="P2614" s="25">
        <f>IF(A2614&lt;&gt;"عهدة","",N(F2614)-O2614)</f>
        <v/>
      </c>
      <c r="Q2614" s="26">
        <f>IF(A2614="","",IF(A2614="عهدة",IF(N(F2614)=0,"⚠ أدخل قيمة العهدة",IF(P2614&lt;0,"⛔ عجز / زيادة مصروفات "&amp;TEXT(-P2614,"#,##0"),IF(COUNTIFS($B$8:$B$5007,B2614,$A$8:$A$5007,"مصروف",$I$8:$I$5007,"&lt;&gt;مرفوض",$K$8:$K$5007,"&lt;&gt;نعم")&gt;0,"⚠ "&amp;COUNTIFS($B$8:$B$5007,B2614,$A$8:$A$5007,"مصروف",$I$8:$I$5007,"&lt;&gt;مرفوض",$K$8:$K$5007,"&lt;&gt;نعم")&amp;" مصروف غير مسوى",IF(L2614="تمت التسوية",IF(P2614=0,"✔ متوازنة وتمت التسوية","✔ تمت التسوية – متبقي "&amp;TEXT(P2614,"#,##0")),IF(P2614&gt;0,"متبقي "&amp;TEXT(P2614,"#,##0"),"✔ متوازنة"))))),IF(R2614=0,"⚠ أضف سطر عهدة أولًا",IF(OR(C2614="",N(G2614)=0),"⚠ أكمل التاريخ والقيمة",IF(S2614="","⚠ التاريخ خارج السنة المالية",IF(H2614="","⚠ اختر بند الموازنة",IF(I2614="مرفوض","✖ مرفوض من المدير",IF(I2614&lt;&gt;"موافق","⏳ بانتظار موافقة المدير",IF(K2614&lt;&gt;"نعم","⚠ غير مسوى مع الحسابات","✔ معتمد ومسوى")))))))))</f>
        <v/>
      </c>
      <c r="R2614">
        <f>N(R2613)+IF(A2614="عهدة",1,0)</f>
        <v/>
      </c>
      <c r="S2614">
        <f>IF(C2614="","",IF(AND(C2614&gt;=DATE(2026,9,1),C2614&lt;=DATE(2027,8,31)),(YEAR(C2614)-2026)*12+MONTH(C2614)-8,""))</f>
        <v/>
      </c>
      <c r="T2614">
        <f>IF(AND(A2614="مصروف",R2614&gt;0,I2614="موافق",S2614&lt;&gt;"",H2614&lt;&gt;""),N(G2614),0)</f>
        <v/>
      </c>
    </row>
    <row r="2615">
      <c r="A2615" s="19" t="n"/>
      <c r="B2615" s="20">
        <f>IF(A2615="","",IF(R2615=0,"⚠ أضف سطر عهدة أولًا","BDR-"&amp;TEXT(R2615,"000")))</f>
        <v/>
      </c>
      <c r="C2615" s="21" t="n"/>
      <c r="D2615" s="20">
        <f>IF(C2615="","",IF(S2615="","خارج السنة المالية",INDEX(القوائم!$D$2:$D$13,S2615)))</f>
        <v/>
      </c>
      <c r="E2615" s="22" t="n"/>
      <c r="F2615" s="23" t="n"/>
      <c r="G2615" s="23" t="n"/>
      <c r="H2615" s="22" t="n"/>
      <c r="I2615" s="19" t="n"/>
      <c r="J2615" s="21" t="n"/>
      <c r="K2615" s="19" t="n"/>
      <c r="L2615" s="19" t="n"/>
      <c r="M2615" s="21" t="n"/>
      <c r="N2615" s="22" t="n"/>
      <c r="O2615" s="24">
        <f>IF(A2615&lt;&gt;"عهدة","",SUMIFS($G$8:$G$5007,$B$8:$B$5007,B2615,$A$8:$A$5007,"مصروف",$I$8:$I$5007,"&lt;&gt;مرفوض"))</f>
        <v/>
      </c>
      <c r="P2615" s="25">
        <f>IF(A2615&lt;&gt;"عهدة","",N(F2615)-O2615)</f>
        <v/>
      </c>
      <c r="Q2615" s="26">
        <f>IF(A2615="","",IF(A2615="عهدة",IF(N(F2615)=0,"⚠ أدخل قيمة العهدة",IF(P2615&lt;0,"⛔ عجز / زيادة مصروفات "&amp;TEXT(-P2615,"#,##0"),IF(COUNTIFS($B$8:$B$5007,B2615,$A$8:$A$5007,"مصروف",$I$8:$I$5007,"&lt;&gt;مرفوض",$K$8:$K$5007,"&lt;&gt;نعم")&gt;0,"⚠ "&amp;COUNTIFS($B$8:$B$5007,B2615,$A$8:$A$5007,"مصروف",$I$8:$I$5007,"&lt;&gt;مرفوض",$K$8:$K$5007,"&lt;&gt;نعم")&amp;" مصروف غير مسوى",IF(L2615="تمت التسوية",IF(P2615=0,"✔ متوازنة وتمت التسوية","✔ تمت التسوية – متبقي "&amp;TEXT(P2615,"#,##0")),IF(P2615&gt;0,"متبقي "&amp;TEXT(P2615,"#,##0"),"✔ متوازنة"))))),IF(R2615=0,"⚠ أضف سطر عهدة أولًا",IF(OR(C2615="",N(G2615)=0),"⚠ أكمل التاريخ والقيمة",IF(S2615="","⚠ التاريخ خارج السنة المالية",IF(H2615="","⚠ اختر بند الموازنة",IF(I2615="مرفوض","✖ مرفوض من المدير",IF(I2615&lt;&gt;"موافق","⏳ بانتظار موافقة المدير",IF(K2615&lt;&gt;"نعم","⚠ غير مسوى مع الحسابات","✔ معتمد ومسوى")))))))))</f>
        <v/>
      </c>
      <c r="R2615">
        <f>N(R2614)+IF(A2615="عهدة",1,0)</f>
        <v/>
      </c>
      <c r="S2615">
        <f>IF(C2615="","",IF(AND(C2615&gt;=DATE(2026,9,1),C2615&lt;=DATE(2027,8,31)),(YEAR(C2615)-2026)*12+MONTH(C2615)-8,""))</f>
        <v/>
      </c>
      <c r="T2615">
        <f>IF(AND(A2615="مصروف",R2615&gt;0,I2615="موافق",S2615&lt;&gt;"",H2615&lt;&gt;""),N(G2615),0)</f>
        <v/>
      </c>
    </row>
    <row r="2616">
      <c r="A2616" s="19" t="n"/>
      <c r="B2616" s="20">
        <f>IF(A2616="","",IF(R2616=0,"⚠ أضف سطر عهدة أولًا","BDR-"&amp;TEXT(R2616,"000")))</f>
        <v/>
      </c>
      <c r="C2616" s="21" t="n"/>
      <c r="D2616" s="20">
        <f>IF(C2616="","",IF(S2616="","خارج السنة المالية",INDEX(القوائم!$D$2:$D$13,S2616)))</f>
        <v/>
      </c>
      <c r="E2616" s="22" t="n"/>
      <c r="F2616" s="23" t="n"/>
      <c r="G2616" s="23" t="n"/>
      <c r="H2616" s="22" t="n"/>
      <c r="I2616" s="19" t="n"/>
      <c r="J2616" s="21" t="n"/>
      <c r="K2616" s="19" t="n"/>
      <c r="L2616" s="19" t="n"/>
      <c r="M2616" s="21" t="n"/>
      <c r="N2616" s="22" t="n"/>
      <c r="O2616" s="24">
        <f>IF(A2616&lt;&gt;"عهدة","",SUMIFS($G$8:$G$5007,$B$8:$B$5007,B2616,$A$8:$A$5007,"مصروف",$I$8:$I$5007,"&lt;&gt;مرفوض"))</f>
        <v/>
      </c>
      <c r="P2616" s="25">
        <f>IF(A2616&lt;&gt;"عهدة","",N(F2616)-O2616)</f>
        <v/>
      </c>
      <c r="Q2616" s="26">
        <f>IF(A2616="","",IF(A2616="عهدة",IF(N(F2616)=0,"⚠ أدخل قيمة العهدة",IF(P2616&lt;0,"⛔ عجز / زيادة مصروفات "&amp;TEXT(-P2616,"#,##0"),IF(COUNTIFS($B$8:$B$5007,B2616,$A$8:$A$5007,"مصروف",$I$8:$I$5007,"&lt;&gt;مرفوض",$K$8:$K$5007,"&lt;&gt;نعم")&gt;0,"⚠ "&amp;COUNTIFS($B$8:$B$5007,B2616,$A$8:$A$5007,"مصروف",$I$8:$I$5007,"&lt;&gt;مرفوض",$K$8:$K$5007,"&lt;&gt;نعم")&amp;" مصروف غير مسوى",IF(L2616="تمت التسوية",IF(P2616=0,"✔ متوازنة وتمت التسوية","✔ تمت التسوية – متبقي "&amp;TEXT(P2616,"#,##0")),IF(P2616&gt;0,"متبقي "&amp;TEXT(P2616,"#,##0"),"✔ متوازنة"))))),IF(R2616=0,"⚠ أضف سطر عهدة أولًا",IF(OR(C2616="",N(G2616)=0),"⚠ أكمل التاريخ والقيمة",IF(S2616="","⚠ التاريخ خارج السنة المالية",IF(H2616="","⚠ اختر بند الموازنة",IF(I2616="مرفوض","✖ مرفوض من المدير",IF(I2616&lt;&gt;"موافق","⏳ بانتظار موافقة المدير",IF(K2616&lt;&gt;"نعم","⚠ غير مسوى مع الحسابات","✔ معتمد ومسوى")))))))))</f>
        <v/>
      </c>
      <c r="R2616">
        <f>N(R2615)+IF(A2616="عهدة",1,0)</f>
        <v/>
      </c>
      <c r="S2616">
        <f>IF(C2616="","",IF(AND(C2616&gt;=DATE(2026,9,1),C2616&lt;=DATE(2027,8,31)),(YEAR(C2616)-2026)*12+MONTH(C2616)-8,""))</f>
        <v/>
      </c>
      <c r="T2616">
        <f>IF(AND(A2616="مصروف",R2616&gt;0,I2616="موافق",S2616&lt;&gt;"",H2616&lt;&gt;""),N(G2616),0)</f>
        <v/>
      </c>
    </row>
    <row r="2617">
      <c r="A2617" s="19" t="n"/>
      <c r="B2617" s="20">
        <f>IF(A2617="","",IF(R2617=0,"⚠ أضف سطر عهدة أولًا","BDR-"&amp;TEXT(R2617,"000")))</f>
        <v/>
      </c>
      <c r="C2617" s="21" t="n"/>
      <c r="D2617" s="20">
        <f>IF(C2617="","",IF(S2617="","خارج السنة المالية",INDEX(القوائم!$D$2:$D$13,S2617)))</f>
        <v/>
      </c>
      <c r="E2617" s="22" t="n"/>
      <c r="F2617" s="23" t="n"/>
      <c r="G2617" s="23" t="n"/>
      <c r="H2617" s="22" t="n"/>
      <c r="I2617" s="19" t="n"/>
      <c r="J2617" s="21" t="n"/>
      <c r="K2617" s="19" t="n"/>
      <c r="L2617" s="19" t="n"/>
      <c r="M2617" s="21" t="n"/>
      <c r="N2617" s="22" t="n"/>
      <c r="O2617" s="24">
        <f>IF(A2617&lt;&gt;"عهدة","",SUMIFS($G$8:$G$5007,$B$8:$B$5007,B2617,$A$8:$A$5007,"مصروف",$I$8:$I$5007,"&lt;&gt;مرفوض"))</f>
        <v/>
      </c>
      <c r="P2617" s="25">
        <f>IF(A2617&lt;&gt;"عهدة","",N(F2617)-O2617)</f>
        <v/>
      </c>
      <c r="Q2617" s="26">
        <f>IF(A2617="","",IF(A2617="عهدة",IF(N(F2617)=0,"⚠ أدخل قيمة العهدة",IF(P2617&lt;0,"⛔ عجز / زيادة مصروفات "&amp;TEXT(-P2617,"#,##0"),IF(COUNTIFS($B$8:$B$5007,B2617,$A$8:$A$5007,"مصروف",$I$8:$I$5007,"&lt;&gt;مرفوض",$K$8:$K$5007,"&lt;&gt;نعم")&gt;0,"⚠ "&amp;COUNTIFS($B$8:$B$5007,B2617,$A$8:$A$5007,"مصروف",$I$8:$I$5007,"&lt;&gt;مرفوض",$K$8:$K$5007,"&lt;&gt;نعم")&amp;" مصروف غير مسوى",IF(L2617="تمت التسوية",IF(P2617=0,"✔ متوازنة وتمت التسوية","✔ تمت التسوية – متبقي "&amp;TEXT(P2617,"#,##0")),IF(P2617&gt;0,"متبقي "&amp;TEXT(P2617,"#,##0"),"✔ متوازنة"))))),IF(R2617=0,"⚠ أضف سطر عهدة أولًا",IF(OR(C2617="",N(G2617)=0),"⚠ أكمل التاريخ والقيمة",IF(S2617="","⚠ التاريخ خارج السنة المالية",IF(H2617="","⚠ اختر بند الموازنة",IF(I2617="مرفوض","✖ مرفوض من المدير",IF(I2617&lt;&gt;"موافق","⏳ بانتظار موافقة المدير",IF(K2617&lt;&gt;"نعم","⚠ غير مسوى مع الحسابات","✔ معتمد ومسوى")))))))))</f>
        <v/>
      </c>
      <c r="R2617">
        <f>N(R2616)+IF(A2617="عهدة",1,0)</f>
        <v/>
      </c>
      <c r="S2617">
        <f>IF(C2617="","",IF(AND(C2617&gt;=DATE(2026,9,1),C2617&lt;=DATE(2027,8,31)),(YEAR(C2617)-2026)*12+MONTH(C2617)-8,""))</f>
        <v/>
      </c>
      <c r="T2617">
        <f>IF(AND(A2617="مصروف",R2617&gt;0,I2617="موافق",S2617&lt;&gt;"",H2617&lt;&gt;""),N(G2617),0)</f>
        <v/>
      </c>
    </row>
    <row r="2618">
      <c r="A2618" s="19" t="n"/>
      <c r="B2618" s="20">
        <f>IF(A2618="","",IF(R2618=0,"⚠ أضف سطر عهدة أولًا","BDR-"&amp;TEXT(R2618,"000")))</f>
        <v/>
      </c>
      <c r="C2618" s="21" t="n"/>
      <c r="D2618" s="20">
        <f>IF(C2618="","",IF(S2618="","خارج السنة المالية",INDEX(القوائم!$D$2:$D$13,S2618)))</f>
        <v/>
      </c>
      <c r="E2618" s="22" t="n"/>
      <c r="F2618" s="23" t="n"/>
      <c r="G2618" s="23" t="n"/>
      <c r="H2618" s="22" t="n"/>
      <c r="I2618" s="19" t="n"/>
      <c r="J2618" s="21" t="n"/>
      <c r="K2618" s="19" t="n"/>
      <c r="L2618" s="19" t="n"/>
      <c r="M2618" s="21" t="n"/>
      <c r="N2618" s="22" t="n"/>
      <c r="O2618" s="24">
        <f>IF(A2618&lt;&gt;"عهدة","",SUMIFS($G$8:$G$5007,$B$8:$B$5007,B2618,$A$8:$A$5007,"مصروف",$I$8:$I$5007,"&lt;&gt;مرفوض"))</f>
        <v/>
      </c>
      <c r="P2618" s="25">
        <f>IF(A2618&lt;&gt;"عهدة","",N(F2618)-O2618)</f>
        <v/>
      </c>
      <c r="Q2618" s="26">
        <f>IF(A2618="","",IF(A2618="عهدة",IF(N(F2618)=0,"⚠ أدخل قيمة العهدة",IF(P2618&lt;0,"⛔ عجز / زيادة مصروفات "&amp;TEXT(-P2618,"#,##0"),IF(COUNTIFS($B$8:$B$5007,B2618,$A$8:$A$5007,"مصروف",$I$8:$I$5007,"&lt;&gt;مرفوض",$K$8:$K$5007,"&lt;&gt;نعم")&gt;0,"⚠ "&amp;COUNTIFS($B$8:$B$5007,B2618,$A$8:$A$5007,"مصروف",$I$8:$I$5007,"&lt;&gt;مرفوض",$K$8:$K$5007,"&lt;&gt;نعم")&amp;" مصروف غير مسوى",IF(L2618="تمت التسوية",IF(P2618=0,"✔ متوازنة وتمت التسوية","✔ تمت التسوية – متبقي "&amp;TEXT(P2618,"#,##0")),IF(P2618&gt;0,"متبقي "&amp;TEXT(P2618,"#,##0"),"✔ متوازنة"))))),IF(R2618=0,"⚠ أضف سطر عهدة أولًا",IF(OR(C2618="",N(G2618)=0),"⚠ أكمل التاريخ والقيمة",IF(S2618="","⚠ التاريخ خارج السنة المالية",IF(H2618="","⚠ اختر بند الموازنة",IF(I2618="مرفوض","✖ مرفوض من المدير",IF(I2618&lt;&gt;"موافق","⏳ بانتظار موافقة المدير",IF(K2618&lt;&gt;"نعم","⚠ غير مسوى مع الحسابات","✔ معتمد ومسوى")))))))))</f>
        <v/>
      </c>
      <c r="R2618">
        <f>N(R2617)+IF(A2618="عهدة",1,0)</f>
        <v/>
      </c>
      <c r="S2618">
        <f>IF(C2618="","",IF(AND(C2618&gt;=DATE(2026,9,1),C2618&lt;=DATE(2027,8,31)),(YEAR(C2618)-2026)*12+MONTH(C2618)-8,""))</f>
        <v/>
      </c>
      <c r="T2618">
        <f>IF(AND(A2618="مصروف",R2618&gt;0,I2618="موافق",S2618&lt;&gt;"",H2618&lt;&gt;""),N(G2618),0)</f>
        <v/>
      </c>
    </row>
    <row r="2619">
      <c r="A2619" s="19" t="n"/>
      <c r="B2619" s="20">
        <f>IF(A2619="","",IF(R2619=0,"⚠ أضف سطر عهدة أولًا","BDR-"&amp;TEXT(R2619,"000")))</f>
        <v/>
      </c>
      <c r="C2619" s="21" t="n"/>
      <c r="D2619" s="20">
        <f>IF(C2619="","",IF(S2619="","خارج السنة المالية",INDEX(القوائم!$D$2:$D$13,S2619)))</f>
        <v/>
      </c>
      <c r="E2619" s="22" t="n"/>
      <c r="F2619" s="23" t="n"/>
      <c r="G2619" s="23" t="n"/>
      <c r="H2619" s="22" t="n"/>
      <c r="I2619" s="19" t="n"/>
      <c r="J2619" s="21" t="n"/>
      <c r="K2619" s="19" t="n"/>
      <c r="L2619" s="19" t="n"/>
      <c r="M2619" s="21" t="n"/>
      <c r="N2619" s="22" t="n"/>
      <c r="O2619" s="24">
        <f>IF(A2619&lt;&gt;"عهدة","",SUMIFS($G$8:$G$5007,$B$8:$B$5007,B2619,$A$8:$A$5007,"مصروف",$I$8:$I$5007,"&lt;&gt;مرفوض"))</f>
        <v/>
      </c>
      <c r="P2619" s="25">
        <f>IF(A2619&lt;&gt;"عهدة","",N(F2619)-O2619)</f>
        <v/>
      </c>
      <c r="Q2619" s="26">
        <f>IF(A2619="","",IF(A2619="عهدة",IF(N(F2619)=0,"⚠ أدخل قيمة العهدة",IF(P2619&lt;0,"⛔ عجز / زيادة مصروفات "&amp;TEXT(-P2619,"#,##0"),IF(COUNTIFS($B$8:$B$5007,B2619,$A$8:$A$5007,"مصروف",$I$8:$I$5007,"&lt;&gt;مرفوض",$K$8:$K$5007,"&lt;&gt;نعم")&gt;0,"⚠ "&amp;COUNTIFS($B$8:$B$5007,B2619,$A$8:$A$5007,"مصروف",$I$8:$I$5007,"&lt;&gt;مرفوض",$K$8:$K$5007,"&lt;&gt;نعم")&amp;" مصروف غير مسوى",IF(L2619="تمت التسوية",IF(P2619=0,"✔ متوازنة وتمت التسوية","✔ تمت التسوية – متبقي "&amp;TEXT(P2619,"#,##0")),IF(P2619&gt;0,"متبقي "&amp;TEXT(P2619,"#,##0"),"✔ متوازنة"))))),IF(R2619=0,"⚠ أضف سطر عهدة أولًا",IF(OR(C2619="",N(G2619)=0),"⚠ أكمل التاريخ والقيمة",IF(S2619="","⚠ التاريخ خارج السنة المالية",IF(H2619="","⚠ اختر بند الموازنة",IF(I2619="مرفوض","✖ مرفوض من المدير",IF(I2619&lt;&gt;"موافق","⏳ بانتظار موافقة المدير",IF(K2619&lt;&gt;"نعم","⚠ غير مسوى مع الحسابات","✔ معتمد ومسوى")))))))))</f>
        <v/>
      </c>
      <c r="R2619">
        <f>N(R2618)+IF(A2619="عهدة",1,0)</f>
        <v/>
      </c>
      <c r="S2619">
        <f>IF(C2619="","",IF(AND(C2619&gt;=DATE(2026,9,1),C2619&lt;=DATE(2027,8,31)),(YEAR(C2619)-2026)*12+MONTH(C2619)-8,""))</f>
        <v/>
      </c>
      <c r="T2619">
        <f>IF(AND(A2619="مصروف",R2619&gt;0,I2619="موافق",S2619&lt;&gt;"",H2619&lt;&gt;""),N(G2619),0)</f>
        <v/>
      </c>
    </row>
    <row r="2620">
      <c r="A2620" s="19" t="n"/>
      <c r="B2620" s="20">
        <f>IF(A2620="","",IF(R2620=0,"⚠ أضف سطر عهدة أولًا","BDR-"&amp;TEXT(R2620,"000")))</f>
        <v/>
      </c>
      <c r="C2620" s="21" t="n"/>
      <c r="D2620" s="20">
        <f>IF(C2620="","",IF(S2620="","خارج السنة المالية",INDEX(القوائم!$D$2:$D$13,S2620)))</f>
        <v/>
      </c>
      <c r="E2620" s="22" t="n"/>
      <c r="F2620" s="23" t="n"/>
      <c r="G2620" s="23" t="n"/>
      <c r="H2620" s="22" t="n"/>
      <c r="I2620" s="19" t="n"/>
      <c r="J2620" s="21" t="n"/>
      <c r="K2620" s="19" t="n"/>
      <c r="L2620" s="19" t="n"/>
      <c r="M2620" s="21" t="n"/>
      <c r="N2620" s="22" t="n"/>
      <c r="O2620" s="24">
        <f>IF(A2620&lt;&gt;"عهدة","",SUMIFS($G$8:$G$5007,$B$8:$B$5007,B2620,$A$8:$A$5007,"مصروف",$I$8:$I$5007,"&lt;&gt;مرفوض"))</f>
        <v/>
      </c>
      <c r="P2620" s="25">
        <f>IF(A2620&lt;&gt;"عهدة","",N(F2620)-O2620)</f>
        <v/>
      </c>
      <c r="Q2620" s="26">
        <f>IF(A2620="","",IF(A2620="عهدة",IF(N(F2620)=0,"⚠ أدخل قيمة العهدة",IF(P2620&lt;0,"⛔ عجز / زيادة مصروفات "&amp;TEXT(-P2620,"#,##0"),IF(COUNTIFS($B$8:$B$5007,B2620,$A$8:$A$5007,"مصروف",$I$8:$I$5007,"&lt;&gt;مرفوض",$K$8:$K$5007,"&lt;&gt;نعم")&gt;0,"⚠ "&amp;COUNTIFS($B$8:$B$5007,B2620,$A$8:$A$5007,"مصروف",$I$8:$I$5007,"&lt;&gt;مرفوض",$K$8:$K$5007,"&lt;&gt;نعم")&amp;" مصروف غير مسوى",IF(L2620="تمت التسوية",IF(P2620=0,"✔ متوازنة وتمت التسوية","✔ تمت التسوية – متبقي "&amp;TEXT(P2620,"#,##0")),IF(P2620&gt;0,"متبقي "&amp;TEXT(P2620,"#,##0"),"✔ متوازنة"))))),IF(R2620=0,"⚠ أضف سطر عهدة أولًا",IF(OR(C2620="",N(G2620)=0),"⚠ أكمل التاريخ والقيمة",IF(S2620="","⚠ التاريخ خارج السنة المالية",IF(H2620="","⚠ اختر بند الموازنة",IF(I2620="مرفوض","✖ مرفوض من المدير",IF(I2620&lt;&gt;"موافق","⏳ بانتظار موافقة المدير",IF(K2620&lt;&gt;"نعم","⚠ غير مسوى مع الحسابات","✔ معتمد ومسوى")))))))))</f>
        <v/>
      </c>
      <c r="R2620">
        <f>N(R2619)+IF(A2620="عهدة",1,0)</f>
        <v/>
      </c>
      <c r="S2620">
        <f>IF(C2620="","",IF(AND(C2620&gt;=DATE(2026,9,1),C2620&lt;=DATE(2027,8,31)),(YEAR(C2620)-2026)*12+MONTH(C2620)-8,""))</f>
        <v/>
      </c>
      <c r="T2620">
        <f>IF(AND(A2620="مصروف",R2620&gt;0,I2620="موافق",S2620&lt;&gt;"",H2620&lt;&gt;""),N(G2620),0)</f>
        <v/>
      </c>
    </row>
    <row r="2621">
      <c r="A2621" s="19" t="n"/>
      <c r="B2621" s="20">
        <f>IF(A2621="","",IF(R2621=0,"⚠ أضف سطر عهدة أولًا","BDR-"&amp;TEXT(R2621,"000")))</f>
        <v/>
      </c>
      <c r="C2621" s="21" t="n"/>
      <c r="D2621" s="20">
        <f>IF(C2621="","",IF(S2621="","خارج السنة المالية",INDEX(القوائم!$D$2:$D$13,S2621)))</f>
        <v/>
      </c>
      <c r="E2621" s="22" t="n"/>
      <c r="F2621" s="23" t="n"/>
      <c r="G2621" s="23" t="n"/>
      <c r="H2621" s="22" t="n"/>
      <c r="I2621" s="19" t="n"/>
      <c r="J2621" s="21" t="n"/>
      <c r="K2621" s="19" t="n"/>
      <c r="L2621" s="19" t="n"/>
      <c r="M2621" s="21" t="n"/>
      <c r="N2621" s="22" t="n"/>
      <c r="O2621" s="24">
        <f>IF(A2621&lt;&gt;"عهدة","",SUMIFS($G$8:$G$5007,$B$8:$B$5007,B2621,$A$8:$A$5007,"مصروف",$I$8:$I$5007,"&lt;&gt;مرفوض"))</f>
        <v/>
      </c>
      <c r="P2621" s="25">
        <f>IF(A2621&lt;&gt;"عهدة","",N(F2621)-O2621)</f>
        <v/>
      </c>
      <c r="Q2621" s="26">
        <f>IF(A2621="","",IF(A2621="عهدة",IF(N(F2621)=0,"⚠ أدخل قيمة العهدة",IF(P2621&lt;0,"⛔ عجز / زيادة مصروفات "&amp;TEXT(-P2621,"#,##0"),IF(COUNTIFS($B$8:$B$5007,B2621,$A$8:$A$5007,"مصروف",$I$8:$I$5007,"&lt;&gt;مرفوض",$K$8:$K$5007,"&lt;&gt;نعم")&gt;0,"⚠ "&amp;COUNTIFS($B$8:$B$5007,B2621,$A$8:$A$5007,"مصروف",$I$8:$I$5007,"&lt;&gt;مرفوض",$K$8:$K$5007,"&lt;&gt;نعم")&amp;" مصروف غير مسوى",IF(L2621="تمت التسوية",IF(P2621=0,"✔ متوازنة وتمت التسوية","✔ تمت التسوية – متبقي "&amp;TEXT(P2621,"#,##0")),IF(P2621&gt;0,"متبقي "&amp;TEXT(P2621,"#,##0"),"✔ متوازنة"))))),IF(R2621=0,"⚠ أضف سطر عهدة أولًا",IF(OR(C2621="",N(G2621)=0),"⚠ أكمل التاريخ والقيمة",IF(S2621="","⚠ التاريخ خارج السنة المالية",IF(H2621="","⚠ اختر بند الموازنة",IF(I2621="مرفوض","✖ مرفوض من المدير",IF(I2621&lt;&gt;"موافق","⏳ بانتظار موافقة المدير",IF(K2621&lt;&gt;"نعم","⚠ غير مسوى مع الحسابات","✔ معتمد ومسوى")))))))))</f>
        <v/>
      </c>
      <c r="R2621">
        <f>N(R2620)+IF(A2621="عهدة",1,0)</f>
        <v/>
      </c>
      <c r="S2621">
        <f>IF(C2621="","",IF(AND(C2621&gt;=DATE(2026,9,1),C2621&lt;=DATE(2027,8,31)),(YEAR(C2621)-2026)*12+MONTH(C2621)-8,""))</f>
        <v/>
      </c>
      <c r="T2621">
        <f>IF(AND(A2621="مصروف",R2621&gt;0,I2621="موافق",S2621&lt;&gt;"",H2621&lt;&gt;""),N(G2621),0)</f>
        <v/>
      </c>
    </row>
    <row r="2622">
      <c r="A2622" s="19" t="n"/>
      <c r="B2622" s="20">
        <f>IF(A2622="","",IF(R2622=0,"⚠ أضف سطر عهدة أولًا","BDR-"&amp;TEXT(R2622,"000")))</f>
        <v/>
      </c>
      <c r="C2622" s="21" t="n"/>
      <c r="D2622" s="20">
        <f>IF(C2622="","",IF(S2622="","خارج السنة المالية",INDEX(القوائم!$D$2:$D$13,S2622)))</f>
        <v/>
      </c>
      <c r="E2622" s="22" t="n"/>
      <c r="F2622" s="23" t="n"/>
      <c r="G2622" s="23" t="n"/>
      <c r="H2622" s="22" t="n"/>
      <c r="I2622" s="19" t="n"/>
      <c r="J2622" s="21" t="n"/>
      <c r="K2622" s="19" t="n"/>
      <c r="L2622" s="19" t="n"/>
      <c r="M2622" s="21" t="n"/>
      <c r="N2622" s="22" t="n"/>
      <c r="O2622" s="24">
        <f>IF(A2622&lt;&gt;"عهدة","",SUMIFS($G$8:$G$5007,$B$8:$B$5007,B2622,$A$8:$A$5007,"مصروف",$I$8:$I$5007,"&lt;&gt;مرفوض"))</f>
        <v/>
      </c>
      <c r="P2622" s="25">
        <f>IF(A2622&lt;&gt;"عهدة","",N(F2622)-O2622)</f>
        <v/>
      </c>
      <c r="Q2622" s="26">
        <f>IF(A2622="","",IF(A2622="عهدة",IF(N(F2622)=0,"⚠ أدخل قيمة العهدة",IF(P2622&lt;0,"⛔ عجز / زيادة مصروفات "&amp;TEXT(-P2622,"#,##0"),IF(COUNTIFS($B$8:$B$5007,B2622,$A$8:$A$5007,"مصروف",$I$8:$I$5007,"&lt;&gt;مرفوض",$K$8:$K$5007,"&lt;&gt;نعم")&gt;0,"⚠ "&amp;COUNTIFS($B$8:$B$5007,B2622,$A$8:$A$5007,"مصروف",$I$8:$I$5007,"&lt;&gt;مرفوض",$K$8:$K$5007,"&lt;&gt;نعم")&amp;" مصروف غير مسوى",IF(L2622="تمت التسوية",IF(P2622=0,"✔ متوازنة وتمت التسوية","✔ تمت التسوية – متبقي "&amp;TEXT(P2622,"#,##0")),IF(P2622&gt;0,"متبقي "&amp;TEXT(P2622,"#,##0"),"✔ متوازنة"))))),IF(R2622=0,"⚠ أضف سطر عهدة أولًا",IF(OR(C2622="",N(G2622)=0),"⚠ أكمل التاريخ والقيمة",IF(S2622="","⚠ التاريخ خارج السنة المالية",IF(H2622="","⚠ اختر بند الموازنة",IF(I2622="مرفوض","✖ مرفوض من المدير",IF(I2622&lt;&gt;"موافق","⏳ بانتظار موافقة المدير",IF(K2622&lt;&gt;"نعم","⚠ غير مسوى مع الحسابات","✔ معتمد ومسوى")))))))))</f>
        <v/>
      </c>
      <c r="R2622">
        <f>N(R2621)+IF(A2622="عهدة",1,0)</f>
        <v/>
      </c>
      <c r="S2622">
        <f>IF(C2622="","",IF(AND(C2622&gt;=DATE(2026,9,1),C2622&lt;=DATE(2027,8,31)),(YEAR(C2622)-2026)*12+MONTH(C2622)-8,""))</f>
        <v/>
      </c>
      <c r="T2622">
        <f>IF(AND(A2622="مصروف",R2622&gt;0,I2622="موافق",S2622&lt;&gt;"",H2622&lt;&gt;""),N(G2622),0)</f>
        <v/>
      </c>
    </row>
    <row r="2623">
      <c r="A2623" s="19" t="n"/>
      <c r="B2623" s="20">
        <f>IF(A2623="","",IF(R2623=0,"⚠ أضف سطر عهدة أولًا","BDR-"&amp;TEXT(R2623,"000")))</f>
        <v/>
      </c>
      <c r="C2623" s="21" t="n"/>
      <c r="D2623" s="20">
        <f>IF(C2623="","",IF(S2623="","خارج السنة المالية",INDEX(القوائم!$D$2:$D$13,S2623)))</f>
        <v/>
      </c>
      <c r="E2623" s="22" t="n"/>
      <c r="F2623" s="23" t="n"/>
      <c r="G2623" s="23" t="n"/>
      <c r="H2623" s="22" t="n"/>
      <c r="I2623" s="19" t="n"/>
      <c r="J2623" s="21" t="n"/>
      <c r="K2623" s="19" t="n"/>
      <c r="L2623" s="19" t="n"/>
      <c r="M2623" s="21" t="n"/>
      <c r="N2623" s="22" t="n"/>
      <c r="O2623" s="24">
        <f>IF(A2623&lt;&gt;"عهدة","",SUMIFS($G$8:$G$5007,$B$8:$B$5007,B2623,$A$8:$A$5007,"مصروف",$I$8:$I$5007,"&lt;&gt;مرفوض"))</f>
        <v/>
      </c>
      <c r="P2623" s="25">
        <f>IF(A2623&lt;&gt;"عهدة","",N(F2623)-O2623)</f>
        <v/>
      </c>
      <c r="Q2623" s="26">
        <f>IF(A2623="","",IF(A2623="عهدة",IF(N(F2623)=0,"⚠ أدخل قيمة العهدة",IF(P2623&lt;0,"⛔ عجز / زيادة مصروفات "&amp;TEXT(-P2623,"#,##0"),IF(COUNTIFS($B$8:$B$5007,B2623,$A$8:$A$5007,"مصروف",$I$8:$I$5007,"&lt;&gt;مرفوض",$K$8:$K$5007,"&lt;&gt;نعم")&gt;0,"⚠ "&amp;COUNTIFS($B$8:$B$5007,B2623,$A$8:$A$5007,"مصروف",$I$8:$I$5007,"&lt;&gt;مرفوض",$K$8:$K$5007,"&lt;&gt;نعم")&amp;" مصروف غير مسوى",IF(L2623="تمت التسوية",IF(P2623=0,"✔ متوازنة وتمت التسوية","✔ تمت التسوية – متبقي "&amp;TEXT(P2623,"#,##0")),IF(P2623&gt;0,"متبقي "&amp;TEXT(P2623,"#,##0"),"✔ متوازنة"))))),IF(R2623=0,"⚠ أضف سطر عهدة أولًا",IF(OR(C2623="",N(G2623)=0),"⚠ أكمل التاريخ والقيمة",IF(S2623="","⚠ التاريخ خارج السنة المالية",IF(H2623="","⚠ اختر بند الموازنة",IF(I2623="مرفوض","✖ مرفوض من المدير",IF(I2623&lt;&gt;"موافق","⏳ بانتظار موافقة المدير",IF(K2623&lt;&gt;"نعم","⚠ غير مسوى مع الحسابات","✔ معتمد ومسوى")))))))))</f>
        <v/>
      </c>
      <c r="R2623">
        <f>N(R2622)+IF(A2623="عهدة",1,0)</f>
        <v/>
      </c>
      <c r="S2623">
        <f>IF(C2623="","",IF(AND(C2623&gt;=DATE(2026,9,1),C2623&lt;=DATE(2027,8,31)),(YEAR(C2623)-2026)*12+MONTH(C2623)-8,""))</f>
        <v/>
      </c>
      <c r="T2623">
        <f>IF(AND(A2623="مصروف",R2623&gt;0,I2623="موافق",S2623&lt;&gt;"",H2623&lt;&gt;""),N(G2623),0)</f>
        <v/>
      </c>
    </row>
    <row r="2624">
      <c r="A2624" s="19" t="n"/>
      <c r="B2624" s="20">
        <f>IF(A2624="","",IF(R2624=0,"⚠ أضف سطر عهدة أولًا","BDR-"&amp;TEXT(R2624,"000")))</f>
        <v/>
      </c>
      <c r="C2624" s="21" t="n"/>
      <c r="D2624" s="20">
        <f>IF(C2624="","",IF(S2624="","خارج السنة المالية",INDEX(القوائم!$D$2:$D$13,S2624)))</f>
        <v/>
      </c>
      <c r="E2624" s="22" t="n"/>
      <c r="F2624" s="23" t="n"/>
      <c r="G2624" s="23" t="n"/>
      <c r="H2624" s="22" t="n"/>
      <c r="I2624" s="19" t="n"/>
      <c r="J2624" s="21" t="n"/>
      <c r="K2624" s="19" t="n"/>
      <c r="L2624" s="19" t="n"/>
      <c r="M2624" s="21" t="n"/>
      <c r="N2624" s="22" t="n"/>
      <c r="O2624" s="24">
        <f>IF(A2624&lt;&gt;"عهدة","",SUMIFS($G$8:$G$5007,$B$8:$B$5007,B2624,$A$8:$A$5007,"مصروف",$I$8:$I$5007,"&lt;&gt;مرفوض"))</f>
        <v/>
      </c>
      <c r="P2624" s="25">
        <f>IF(A2624&lt;&gt;"عهدة","",N(F2624)-O2624)</f>
        <v/>
      </c>
      <c r="Q2624" s="26">
        <f>IF(A2624="","",IF(A2624="عهدة",IF(N(F2624)=0,"⚠ أدخل قيمة العهدة",IF(P2624&lt;0,"⛔ عجز / زيادة مصروفات "&amp;TEXT(-P2624,"#,##0"),IF(COUNTIFS($B$8:$B$5007,B2624,$A$8:$A$5007,"مصروف",$I$8:$I$5007,"&lt;&gt;مرفوض",$K$8:$K$5007,"&lt;&gt;نعم")&gt;0,"⚠ "&amp;COUNTIFS($B$8:$B$5007,B2624,$A$8:$A$5007,"مصروف",$I$8:$I$5007,"&lt;&gt;مرفوض",$K$8:$K$5007,"&lt;&gt;نعم")&amp;" مصروف غير مسوى",IF(L2624="تمت التسوية",IF(P2624=0,"✔ متوازنة وتمت التسوية","✔ تمت التسوية – متبقي "&amp;TEXT(P2624,"#,##0")),IF(P2624&gt;0,"متبقي "&amp;TEXT(P2624,"#,##0"),"✔ متوازنة"))))),IF(R2624=0,"⚠ أضف سطر عهدة أولًا",IF(OR(C2624="",N(G2624)=0),"⚠ أكمل التاريخ والقيمة",IF(S2624="","⚠ التاريخ خارج السنة المالية",IF(H2624="","⚠ اختر بند الموازنة",IF(I2624="مرفوض","✖ مرفوض من المدير",IF(I2624&lt;&gt;"موافق","⏳ بانتظار موافقة المدير",IF(K2624&lt;&gt;"نعم","⚠ غير مسوى مع الحسابات","✔ معتمد ومسوى")))))))))</f>
        <v/>
      </c>
      <c r="R2624">
        <f>N(R2623)+IF(A2624="عهدة",1,0)</f>
        <v/>
      </c>
      <c r="S2624">
        <f>IF(C2624="","",IF(AND(C2624&gt;=DATE(2026,9,1),C2624&lt;=DATE(2027,8,31)),(YEAR(C2624)-2026)*12+MONTH(C2624)-8,""))</f>
        <v/>
      </c>
      <c r="T2624">
        <f>IF(AND(A2624="مصروف",R2624&gt;0,I2624="موافق",S2624&lt;&gt;"",H2624&lt;&gt;""),N(G2624),0)</f>
        <v/>
      </c>
    </row>
    <row r="2625">
      <c r="A2625" s="19" t="n"/>
      <c r="B2625" s="20">
        <f>IF(A2625="","",IF(R2625=0,"⚠ أضف سطر عهدة أولًا","BDR-"&amp;TEXT(R2625,"000")))</f>
        <v/>
      </c>
      <c r="C2625" s="21" t="n"/>
      <c r="D2625" s="20">
        <f>IF(C2625="","",IF(S2625="","خارج السنة المالية",INDEX(القوائم!$D$2:$D$13,S2625)))</f>
        <v/>
      </c>
      <c r="E2625" s="22" t="n"/>
      <c r="F2625" s="23" t="n"/>
      <c r="G2625" s="23" t="n"/>
      <c r="H2625" s="22" t="n"/>
      <c r="I2625" s="19" t="n"/>
      <c r="J2625" s="21" t="n"/>
      <c r="K2625" s="19" t="n"/>
      <c r="L2625" s="19" t="n"/>
      <c r="M2625" s="21" t="n"/>
      <c r="N2625" s="22" t="n"/>
      <c r="O2625" s="24">
        <f>IF(A2625&lt;&gt;"عهدة","",SUMIFS($G$8:$G$5007,$B$8:$B$5007,B2625,$A$8:$A$5007,"مصروف",$I$8:$I$5007,"&lt;&gt;مرفوض"))</f>
        <v/>
      </c>
      <c r="P2625" s="25">
        <f>IF(A2625&lt;&gt;"عهدة","",N(F2625)-O2625)</f>
        <v/>
      </c>
      <c r="Q2625" s="26">
        <f>IF(A2625="","",IF(A2625="عهدة",IF(N(F2625)=0,"⚠ أدخل قيمة العهدة",IF(P2625&lt;0,"⛔ عجز / زيادة مصروفات "&amp;TEXT(-P2625,"#,##0"),IF(COUNTIFS($B$8:$B$5007,B2625,$A$8:$A$5007,"مصروف",$I$8:$I$5007,"&lt;&gt;مرفوض",$K$8:$K$5007,"&lt;&gt;نعم")&gt;0,"⚠ "&amp;COUNTIFS($B$8:$B$5007,B2625,$A$8:$A$5007,"مصروف",$I$8:$I$5007,"&lt;&gt;مرفوض",$K$8:$K$5007,"&lt;&gt;نعم")&amp;" مصروف غير مسوى",IF(L2625="تمت التسوية",IF(P2625=0,"✔ متوازنة وتمت التسوية","✔ تمت التسوية – متبقي "&amp;TEXT(P2625,"#,##0")),IF(P2625&gt;0,"متبقي "&amp;TEXT(P2625,"#,##0"),"✔ متوازنة"))))),IF(R2625=0,"⚠ أضف سطر عهدة أولًا",IF(OR(C2625="",N(G2625)=0),"⚠ أكمل التاريخ والقيمة",IF(S2625="","⚠ التاريخ خارج السنة المالية",IF(H2625="","⚠ اختر بند الموازنة",IF(I2625="مرفوض","✖ مرفوض من المدير",IF(I2625&lt;&gt;"موافق","⏳ بانتظار موافقة المدير",IF(K2625&lt;&gt;"نعم","⚠ غير مسوى مع الحسابات","✔ معتمد ومسوى")))))))))</f>
        <v/>
      </c>
      <c r="R2625">
        <f>N(R2624)+IF(A2625="عهدة",1,0)</f>
        <v/>
      </c>
      <c r="S2625">
        <f>IF(C2625="","",IF(AND(C2625&gt;=DATE(2026,9,1),C2625&lt;=DATE(2027,8,31)),(YEAR(C2625)-2026)*12+MONTH(C2625)-8,""))</f>
        <v/>
      </c>
      <c r="T2625">
        <f>IF(AND(A2625="مصروف",R2625&gt;0,I2625="موافق",S2625&lt;&gt;"",H2625&lt;&gt;""),N(G2625),0)</f>
        <v/>
      </c>
    </row>
    <row r="2626">
      <c r="A2626" s="19" t="n"/>
      <c r="B2626" s="20">
        <f>IF(A2626="","",IF(R2626=0,"⚠ أضف سطر عهدة أولًا","BDR-"&amp;TEXT(R2626,"000")))</f>
        <v/>
      </c>
      <c r="C2626" s="21" t="n"/>
      <c r="D2626" s="20">
        <f>IF(C2626="","",IF(S2626="","خارج السنة المالية",INDEX(القوائم!$D$2:$D$13,S2626)))</f>
        <v/>
      </c>
      <c r="E2626" s="22" t="n"/>
      <c r="F2626" s="23" t="n"/>
      <c r="G2626" s="23" t="n"/>
      <c r="H2626" s="22" t="n"/>
      <c r="I2626" s="19" t="n"/>
      <c r="J2626" s="21" t="n"/>
      <c r="K2626" s="19" t="n"/>
      <c r="L2626" s="19" t="n"/>
      <c r="M2626" s="21" t="n"/>
      <c r="N2626" s="22" t="n"/>
      <c r="O2626" s="24">
        <f>IF(A2626&lt;&gt;"عهدة","",SUMIFS($G$8:$G$5007,$B$8:$B$5007,B2626,$A$8:$A$5007,"مصروف",$I$8:$I$5007,"&lt;&gt;مرفوض"))</f>
        <v/>
      </c>
      <c r="P2626" s="25">
        <f>IF(A2626&lt;&gt;"عهدة","",N(F2626)-O2626)</f>
        <v/>
      </c>
      <c r="Q2626" s="26">
        <f>IF(A2626="","",IF(A2626="عهدة",IF(N(F2626)=0,"⚠ أدخل قيمة العهدة",IF(P2626&lt;0,"⛔ عجز / زيادة مصروفات "&amp;TEXT(-P2626,"#,##0"),IF(COUNTIFS($B$8:$B$5007,B2626,$A$8:$A$5007,"مصروف",$I$8:$I$5007,"&lt;&gt;مرفوض",$K$8:$K$5007,"&lt;&gt;نعم")&gt;0,"⚠ "&amp;COUNTIFS($B$8:$B$5007,B2626,$A$8:$A$5007,"مصروف",$I$8:$I$5007,"&lt;&gt;مرفوض",$K$8:$K$5007,"&lt;&gt;نعم")&amp;" مصروف غير مسوى",IF(L2626="تمت التسوية",IF(P2626=0,"✔ متوازنة وتمت التسوية","✔ تمت التسوية – متبقي "&amp;TEXT(P2626,"#,##0")),IF(P2626&gt;0,"متبقي "&amp;TEXT(P2626,"#,##0"),"✔ متوازنة"))))),IF(R2626=0,"⚠ أضف سطر عهدة أولًا",IF(OR(C2626="",N(G2626)=0),"⚠ أكمل التاريخ والقيمة",IF(S2626="","⚠ التاريخ خارج السنة المالية",IF(H2626="","⚠ اختر بند الموازنة",IF(I2626="مرفوض","✖ مرفوض من المدير",IF(I2626&lt;&gt;"موافق","⏳ بانتظار موافقة المدير",IF(K2626&lt;&gt;"نعم","⚠ غير مسوى مع الحسابات","✔ معتمد ومسوى")))))))))</f>
        <v/>
      </c>
      <c r="R2626">
        <f>N(R2625)+IF(A2626="عهدة",1,0)</f>
        <v/>
      </c>
      <c r="S2626">
        <f>IF(C2626="","",IF(AND(C2626&gt;=DATE(2026,9,1),C2626&lt;=DATE(2027,8,31)),(YEAR(C2626)-2026)*12+MONTH(C2626)-8,""))</f>
        <v/>
      </c>
      <c r="T2626">
        <f>IF(AND(A2626="مصروف",R2626&gt;0,I2626="موافق",S2626&lt;&gt;"",H2626&lt;&gt;""),N(G2626),0)</f>
        <v/>
      </c>
    </row>
    <row r="2627">
      <c r="A2627" s="19" t="n"/>
      <c r="B2627" s="20">
        <f>IF(A2627="","",IF(R2627=0,"⚠ أضف سطر عهدة أولًا","BDR-"&amp;TEXT(R2627,"000")))</f>
        <v/>
      </c>
      <c r="C2627" s="21" t="n"/>
      <c r="D2627" s="20">
        <f>IF(C2627="","",IF(S2627="","خارج السنة المالية",INDEX(القوائم!$D$2:$D$13,S2627)))</f>
        <v/>
      </c>
      <c r="E2627" s="22" t="n"/>
      <c r="F2627" s="23" t="n"/>
      <c r="G2627" s="23" t="n"/>
      <c r="H2627" s="22" t="n"/>
      <c r="I2627" s="19" t="n"/>
      <c r="J2627" s="21" t="n"/>
      <c r="K2627" s="19" t="n"/>
      <c r="L2627" s="19" t="n"/>
      <c r="M2627" s="21" t="n"/>
      <c r="N2627" s="22" t="n"/>
      <c r="O2627" s="24">
        <f>IF(A2627&lt;&gt;"عهدة","",SUMIFS($G$8:$G$5007,$B$8:$B$5007,B2627,$A$8:$A$5007,"مصروف",$I$8:$I$5007,"&lt;&gt;مرفوض"))</f>
        <v/>
      </c>
      <c r="P2627" s="25">
        <f>IF(A2627&lt;&gt;"عهدة","",N(F2627)-O2627)</f>
        <v/>
      </c>
      <c r="Q2627" s="26">
        <f>IF(A2627="","",IF(A2627="عهدة",IF(N(F2627)=0,"⚠ أدخل قيمة العهدة",IF(P2627&lt;0,"⛔ عجز / زيادة مصروفات "&amp;TEXT(-P2627,"#,##0"),IF(COUNTIFS($B$8:$B$5007,B2627,$A$8:$A$5007,"مصروف",$I$8:$I$5007,"&lt;&gt;مرفوض",$K$8:$K$5007,"&lt;&gt;نعم")&gt;0,"⚠ "&amp;COUNTIFS($B$8:$B$5007,B2627,$A$8:$A$5007,"مصروف",$I$8:$I$5007,"&lt;&gt;مرفوض",$K$8:$K$5007,"&lt;&gt;نعم")&amp;" مصروف غير مسوى",IF(L2627="تمت التسوية",IF(P2627=0,"✔ متوازنة وتمت التسوية","✔ تمت التسوية – متبقي "&amp;TEXT(P2627,"#,##0")),IF(P2627&gt;0,"متبقي "&amp;TEXT(P2627,"#,##0"),"✔ متوازنة"))))),IF(R2627=0,"⚠ أضف سطر عهدة أولًا",IF(OR(C2627="",N(G2627)=0),"⚠ أكمل التاريخ والقيمة",IF(S2627="","⚠ التاريخ خارج السنة المالية",IF(H2627="","⚠ اختر بند الموازنة",IF(I2627="مرفوض","✖ مرفوض من المدير",IF(I2627&lt;&gt;"موافق","⏳ بانتظار موافقة المدير",IF(K2627&lt;&gt;"نعم","⚠ غير مسوى مع الحسابات","✔ معتمد ومسوى")))))))))</f>
        <v/>
      </c>
      <c r="R2627">
        <f>N(R2626)+IF(A2627="عهدة",1,0)</f>
        <v/>
      </c>
      <c r="S2627">
        <f>IF(C2627="","",IF(AND(C2627&gt;=DATE(2026,9,1),C2627&lt;=DATE(2027,8,31)),(YEAR(C2627)-2026)*12+MONTH(C2627)-8,""))</f>
        <v/>
      </c>
      <c r="T2627">
        <f>IF(AND(A2627="مصروف",R2627&gt;0,I2627="موافق",S2627&lt;&gt;"",H2627&lt;&gt;""),N(G2627),0)</f>
        <v/>
      </c>
    </row>
    <row r="2628">
      <c r="A2628" s="19" t="n"/>
      <c r="B2628" s="20">
        <f>IF(A2628="","",IF(R2628=0,"⚠ أضف سطر عهدة أولًا","BDR-"&amp;TEXT(R2628,"000")))</f>
        <v/>
      </c>
      <c r="C2628" s="21" t="n"/>
      <c r="D2628" s="20">
        <f>IF(C2628="","",IF(S2628="","خارج السنة المالية",INDEX(القوائم!$D$2:$D$13,S2628)))</f>
        <v/>
      </c>
      <c r="E2628" s="22" t="n"/>
      <c r="F2628" s="23" t="n"/>
      <c r="G2628" s="23" t="n"/>
      <c r="H2628" s="22" t="n"/>
      <c r="I2628" s="19" t="n"/>
      <c r="J2628" s="21" t="n"/>
      <c r="K2628" s="19" t="n"/>
      <c r="L2628" s="19" t="n"/>
      <c r="M2628" s="21" t="n"/>
      <c r="N2628" s="22" t="n"/>
      <c r="O2628" s="24">
        <f>IF(A2628&lt;&gt;"عهدة","",SUMIFS($G$8:$G$5007,$B$8:$B$5007,B2628,$A$8:$A$5007,"مصروف",$I$8:$I$5007,"&lt;&gt;مرفوض"))</f>
        <v/>
      </c>
      <c r="P2628" s="25">
        <f>IF(A2628&lt;&gt;"عهدة","",N(F2628)-O2628)</f>
        <v/>
      </c>
      <c r="Q2628" s="26">
        <f>IF(A2628="","",IF(A2628="عهدة",IF(N(F2628)=0,"⚠ أدخل قيمة العهدة",IF(P2628&lt;0,"⛔ عجز / زيادة مصروفات "&amp;TEXT(-P2628,"#,##0"),IF(COUNTIFS($B$8:$B$5007,B2628,$A$8:$A$5007,"مصروف",$I$8:$I$5007,"&lt;&gt;مرفوض",$K$8:$K$5007,"&lt;&gt;نعم")&gt;0,"⚠ "&amp;COUNTIFS($B$8:$B$5007,B2628,$A$8:$A$5007,"مصروف",$I$8:$I$5007,"&lt;&gt;مرفوض",$K$8:$K$5007,"&lt;&gt;نعم")&amp;" مصروف غير مسوى",IF(L2628="تمت التسوية",IF(P2628=0,"✔ متوازنة وتمت التسوية","✔ تمت التسوية – متبقي "&amp;TEXT(P2628,"#,##0")),IF(P2628&gt;0,"متبقي "&amp;TEXT(P2628,"#,##0"),"✔ متوازنة"))))),IF(R2628=0,"⚠ أضف سطر عهدة أولًا",IF(OR(C2628="",N(G2628)=0),"⚠ أكمل التاريخ والقيمة",IF(S2628="","⚠ التاريخ خارج السنة المالية",IF(H2628="","⚠ اختر بند الموازنة",IF(I2628="مرفوض","✖ مرفوض من المدير",IF(I2628&lt;&gt;"موافق","⏳ بانتظار موافقة المدير",IF(K2628&lt;&gt;"نعم","⚠ غير مسوى مع الحسابات","✔ معتمد ومسوى")))))))))</f>
        <v/>
      </c>
      <c r="R2628">
        <f>N(R2627)+IF(A2628="عهدة",1,0)</f>
        <v/>
      </c>
      <c r="S2628">
        <f>IF(C2628="","",IF(AND(C2628&gt;=DATE(2026,9,1),C2628&lt;=DATE(2027,8,31)),(YEAR(C2628)-2026)*12+MONTH(C2628)-8,""))</f>
        <v/>
      </c>
      <c r="T2628">
        <f>IF(AND(A2628="مصروف",R2628&gt;0,I2628="موافق",S2628&lt;&gt;"",H2628&lt;&gt;""),N(G2628),0)</f>
        <v/>
      </c>
    </row>
    <row r="2629">
      <c r="A2629" s="19" t="n"/>
      <c r="B2629" s="20">
        <f>IF(A2629="","",IF(R2629=0,"⚠ أضف سطر عهدة أولًا","BDR-"&amp;TEXT(R2629,"000")))</f>
        <v/>
      </c>
      <c r="C2629" s="21" t="n"/>
      <c r="D2629" s="20">
        <f>IF(C2629="","",IF(S2629="","خارج السنة المالية",INDEX(القوائم!$D$2:$D$13,S2629)))</f>
        <v/>
      </c>
      <c r="E2629" s="22" t="n"/>
      <c r="F2629" s="23" t="n"/>
      <c r="G2629" s="23" t="n"/>
      <c r="H2629" s="22" t="n"/>
      <c r="I2629" s="19" t="n"/>
      <c r="J2629" s="21" t="n"/>
      <c r="K2629" s="19" t="n"/>
      <c r="L2629" s="19" t="n"/>
      <c r="M2629" s="21" t="n"/>
      <c r="N2629" s="22" t="n"/>
      <c r="O2629" s="24">
        <f>IF(A2629&lt;&gt;"عهدة","",SUMIFS($G$8:$G$5007,$B$8:$B$5007,B2629,$A$8:$A$5007,"مصروف",$I$8:$I$5007,"&lt;&gt;مرفوض"))</f>
        <v/>
      </c>
      <c r="P2629" s="25">
        <f>IF(A2629&lt;&gt;"عهدة","",N(F2629)-O2629)</f>
        <v/>
      </c>
      <c r="Q2629" s="26">
        <f>IF(A2629="","",IF(A2629="عهدة",IF(N(F2629)=0,"⚠ أدخل قيمة العهدة",IF(P2629&lt;0,"⛔ عجز / زيادة مصروفات "&amp;TEXT(-P2629,"#,##0"),IF(COUNTIFS($B$8:$B$5007,B2629,$A$8:$A$5007,"مصروف",$I$8:$I$5007,"&lt;&gt;مرفوض",$K$8:$K$5007,"&lt;&gt;نعم")&gt;0,"⚠ "&amp;COUNTIFS($B$8:$B$5007,B2629,$A$8:$A$5007,"مصروف",$I$8:$I$5007,"&lt;&gt;مرفوض",$K$8:$K$5007,"&lt;&gt;نعم")&amp;" مصروف غير مسوى",IF(L2629="تمت التسوية",IF(P2629=0,"✔ متوازنة وتمت التسوية","✔ تمت التسوية – متبقي "&amp;TEXT(P2629,"#,##0")),IF(P2629&gt;0,"متبقي "&amp;TEXT(P2629,"#,##0"),"✔ متوازنة"))))),IF(R2629=0,"⚠ أضف سطر عهدة أولًا",IF(OR(C2629="",N(G2629)=0),"⚠ أكمل التاريخ والقيمة",IF(S2629="","⚠ التاريخ خارج السنة المالية",IF(H2629="","⚠ اختر بند الموازنة",IF(I2629="مرفوض","✖ مرفوض من المدير",IF(I2629&lt;&gt;"موافق","⏳ بانتظار موافقة المدير",IF(K2629&lt;&gt;"نعم","⚠ غير مسوى مع الحسابات","✔ معتمد ومسوى")))))))))</f>
        <v/>
      </c>
      <c r="R2629">
        <f>N(R2628)+IF(A2629="عهدة",1,0)</f>
        <v/>
      </c>
      <c r="S2629">
        <f>IF(C2629="","",IF(AND(C2629&gt;=DATE(2026,9,1),C2629&lt;=DATE(2027,8,31)),(YEAR(C2629)-2026)*12+MONTH(C2629)-8,""))</f>
        <v/>
      </c>
      <c r="T2629">
        <f>IF(AND(A2629="مصروف",R2629&gt;0,I2629="موافق",S2629&lt;&gt;"",H2629&lt;&gt;""),N(G2629),0)</f>
        <v/>
      </c>
    </row>
    <row r="2630">
      <c r="A2630" s="19" t="n"/>
      <c r="B2630" s="20">
        <f>IF(A2630="","",IF(R2630=0,"⚠ أضف سطر عهدة أولًا","BDR-"&amp;TEXT(R2630,"000")))</f>
        <v/>
      </c>
      <c r="C2630" s="21" t="n"/>
      <c r="D2630" s="20">
        <f>IF(C2630="","",IF(S2630="","خارج السنة المالية",INDEX(القوائم!$D$2:$D$13,S2630)))</f>
        <v/>
      </c>
      <c r="E2630" s="22" t="n"/>
      <c r="F2630" s="23" t="n"/>
      <c r="G2630" s="23" t="n"/>
      <c r="H2630" s="22" t="n"/>
      <c r="I2630" s="19" t="n"/>
      <c r="J2630" s="21" t="n"/>
      <c r="K2630" s="19" t="n"/>
      <c r="L2630" s="19" t="n"/>
      <c r="M2630" s="21" t="n"/>
      <c r="N2630" s="22" t="n"/>
      <c r="O2630" s="24">
        <f>IF(A2630&lt;&gt;"عهدة","",SUMIFS($G$8:$G$5007,$B$8:$B$5007,B2630,$A$8:$A$5007,"مصروف",$I$8:$I$5007,"&lt;&gt;مرفوض"))</f>
        <v/>
      </c>
      <c r="P2630" s="25">
        <f>IF(A2630&lt;&gt;"عهدة","",N(F2630)-O2630)</f>
        <v/>
      </c>
      <c r="Q2630" s="26">
        <f>IF(A2630="","",IF(A2630="عهدة",IF(N(F2630)=0,"⚠ أدخل قيمة العهدة",IF(P2630&lt;0,"⛔ عجز / زيادة مصروفات "&amp;TEXT(-P2630,"#,##0"),IF(COUNTIFS($B$8:$B$5007,B2630,$A$8:$A$5007,"مصروف",$I$8:$I$5007,"&lt;&gt;مرفوض",$K$8:$K$5007,"&lt;&gt;نعم")&gt;0,"⚠ "&amp;COUNTIFS($B$8:$B$5007,B2630,$A$8:$A$5007,"مصروف",$I$8:$I$5007,"&lt;&gt;مرفوض",$K$8:$K$5007,"&lt;&gt;نعم")&amp;" مصروف غير مسوى",IF(L2630="تمت التسوية",IF(P2630=0,"✔ متوازنة وتمت التسوية","✔ تمت التسوية – متبقي "&amp;TEXT(P2630,"#,##0")),IF(P2630&gt;0,"متبقي "&amp;TEXT(P2630,"#,##0"),"✔ متوازنة"))))),IF(R2630=0,"⚠ أضف سطر عهدة أولًا",IF(OR(C2630="",N(G2630)=0),"⚠ أكمل التاريخ والقيمة",IF(S2630="","⚠ التاريخ خارج السنة المالية",IF(H2630="","⚠ اختر بند الموازنة",IF(I2630="مرفوض","✖ مرفوض من المدير",IF(I2630&lt;&gt;"موافق","⏳ بانتظار موافقة المدير",IF(K2630&lt;&gt;"نعم","⚠ غير مسوى مع الحسابات","✔ معتمد ومسوى")))))))))</f>
        <v/>
      </c>
      <c r="R2630">
        <f>N(R2629)+IF(A2630="عهدة",1,0)</f>
        <v/>
      </c>
      <c r="S2630">
        <f>IF(C2630="","",IF(AND(C2630&gt;=DATE(2026,9,1),C2630&lt;=DATE(2027,8,31)),(YEAR(C2630)-2026)*12+MONTH(C2630)-8,""))</f>
        <v/>
      </c>
      <c r="T2630">
        <f>IF(AND(A2630="مصروف",R2630&gt;0,I2630="موافق",S2630&lt;&gt;"",H2630&lt;&gt;""),N(G2630),0)</f>
        <v/>
      </c>
    </row>
    <row r="2631">
      <c r="A2631" s="19" t="n"/>
      <c r="B2631" s="20">
        <f>IF(A2631="","",IF(R2631=0,"⚠ أضف سطر عهدة أولًا","BDR-"&amp;TEXT(R2631,"000")))</f>
        <v/>
      </c>
      <c r="C2631" s="21" t="n"/>
      <c r="D2631" s="20">
        <f>IF(C2631="","",IF(S2631="","خارج السنة المالية",INDEX(القوائم!$D$2:$D$13,S2631)))</f>
        <v/>
      </c>
      <c r="E2631" s="22" t="n"/>
      <c r="F2631" s="23" t="n"/>
      <c r="G2631" s="23" t="n"/>
      <c r="H2631" s="22" t="n"/>
      <c r="I2631" s="19" t="n"/>
      <c r="J2631" s="21" t="n"/>
      <c r="K2631" s="19" t="n"/>
      <c r="L2631" s="19" t="n"/>
      <c r="M2631" s="21" t="n"/>
      <c r="N2631" s="22" t="n"/>
      <c r="O2631" s="24">
        <f>IF(A2631&lt;&gt;"عهدة","",SUMIFS($G$8:$G$5007,$B$8:$B$5007,B2631,$A$8:$A$5007,"مصروف",$I$8:$I$5007,"&lt;&gt;مرفوض"))</f>
        <v/>
      </c>
      <c r="P2631" s="25">
        <f>IF(A2631&lt;&gt;"عهدة","",N(F2631)-O2631)</f>
        <v/>
      </c>
      <c r="Q2631" s="26">
        <f>IF(A2631="","",IF(A2631="عهدة",IF(N(F2631)=0,"⚠ أدخل قيمة العهدة",IF(P2631&lt;0,"⛔ عجز / زيادة مصروفات "&amp;TEXT(-P2631,"#,##0"),IF(COUNTIFS($B$8:$B$5007,B2631,$A$8:$A$5007,"مصروف",$I$8:$I$5007,"&lt;&gt;مرفوض",$K$8:$K$5007,"&lt;&gt;نعم")&gt;0,"⚠ "&amp;COUNTIFS($B$8:$B$5007,B2631,$A$8:$A$5007,"مصروف",$I$8:$I$5007,"&lt;&gt;مرفوض",$K$8:$K$5007,"&lt;&gt;نعم")&amp;" مصروف غير مسوى",IF(L2631="تمت التسوية",IF(P2631=0,"✔ متوازنة وتمت التسوية","✔ تمت التسوية – متبقي "&amp;TEXT(P2631,"#,##0")),IF(P2631&gt;0,"متبقي "&amp;TEXT(P2631,"#,##0"),"✔ متوازنة"))))),IF(R2631=0,"⚠ أضف سطر عهدة أولًا",IF(OR(C2631="",N(G2631)=0),"⚠ أكمل التاريخ والقيمة",IF(S2631="","⚠ التاريخ خارج السنة المالية",IF(H2631="","⚠ اختر بند الموازنة",IF(I2631="مرفوض","✖ مرفوض من المدير",IF(I2631&lt;&gt;"موافق","⏳ بانتظار موافقة المدير",IF(K2631&lt;&gt;"نعم","⚠ غير مسوى مع الحسابات","✔ معتمد ومسوى")))))))))</f>
        <v/>
      </c>
      <c r="R2631">
        <f>N(R2630)+IF(A2631="عهدة",1,0)</f>
        <v/>
      </c>
      <c r="S2631">
        <f>IF(C2631="","",IF(AND(C2631&gt;=DATE(2026,9,1),C2631&lt;=DATE(2027,8,31)),(YEAR(C2631)-2026)*12+MONTH(C2631)-8,""))</f>
        <v/>
      </c>
      <c r="T2631">
        <f>IF(AND(A2631="مصروف",R2631&gt;0,I2631="موافق",S2631&lt;&gt;"",H2631&lt;&gt;""),N(G2631),0)</f>
        <v/>
      </c>
    </row>
    <row r="2632">
      <c r="A2632" s="19" t="n"/>
      <c r="B2632" s="20">
        <f>IF(A2632="","",IF(R2632=0,"⚠ أضف سطر عهدة أولًا","BDR-"&amp;TEXT(R2632,"000")))</f>
        <v/>
      </c>
      <c r="C2632" s="21" t="n"/>
      <c r="D2632" s="20">
        <f>IF(C2632="","",IF(S2632="","خارج السنة المالية",INDEX(القوائم!$D$2:$D$13,S2632)))</f>
        <v/>
      </c>
      <c r="E2632" s="22" t="n"/>
      <c r="F2632" s="23" t="n"/>
      <c r="G2632" s="23" t="n"/>
      <c r="H2632" s="22" t="n"/>
      <c r="I2632" s="19" t="n"/>
      <c r="J2632" s="21" t="n"/>
      <c r="K2632" s="19" t="n"/>
      <c r="L2632" s="19" t="n"/>
      <c r="M2632" s="21" t="n"/>
      <c r="N2632" s="22" t="n"/>
      <c r="O2632" s="24">
        <f>IF(A2632&lt;&gt;"عهدة","",SUMIFS($G$8:$G$5007,$B$8:$B$5007,B2632,$A$8:$A$5007,"مصروف",$I$8:$I$5007,"&lt;&gt;مرفوض"))</f>
        <v/>
      </c>
      <c r="P2632" s="25">
        <f>IF(A2632&lt;&gt;"عهدة","",N(F2632)-O2632)</f>
        <v/>
      </c>
      <c r="Q2632" s="26">
        <f>IF(A2632="","",IF(A2632="عهدة",IF(N(F2632)=0,"⚠ أدخل قيمة العهدة",IF(P2632&lt;0,"⛔ عجز / زيادة مصروفات "&amp;TEXT(-P2632,"#,##0"),IF(COUNTIFS($B$8:$B$5007,B2632,$A$8:$A$5007,"مصروف",$I$8:$I$5007,"&lt;&gt;مرفوض",$K$8:$K$5007,"&lt;&gt;نعم")&gt;0,"⚠ "&amp;COUNTIFS($B$8:$B$5007,B2632,$A$8:$A$5007,"مصروف",$I$8:$I$5007,"&lt;&gt;مرفوض",$K$8:$K$5007,"&lt;&gt;نعم")&amp;" مصروف غير مسوى",IF(L2632="تمت التسوية",IF(P2632=0,"✔ متوازنة وتمت التسوية","✔ تمت التسوية – متبقي "&amp;TEXT(P2632,"#,##0")),IF(P2632&gt;0,"متبقي "&amp;TEXT(P2632,"#,##0"),"✔ متوازنة"))))),IF(R2632=0,"⚠ أضف سطر عهدة أولًا",IF(OR(C2632="",N(G2632)=0),"⚠ أكمل التاريخ والقيمة",IF(S2632="","⚠ التاريخ خارج السنة المالية",IF(H2632="","⚠ اختر بند الموازنة",IF(I2632="مرفوض","✖ مرفوض من المدير",IF(I2632&lt;&gt;"موافق","⏳ بانتظار موافقة المدير",IF(K2632&lt;&gt;"نعم","⚠ غير مسوى مع الحسابات","✔ معتمد ومسوى")))))))))</f>
        <v/>
      </c>
      <c r="R2632">
        <f>N(R2631)+IF(A2632="عهدة",1,0)</f>
        <v/>
      </c>
      <c r="S2632">
        <f>IF(C2632="","",IF(AND(C2632&gt;=DATE(2026,9,1),C2632&lt;=DATE(2027,8,31)),(YEAR(C2632)-2026)*12+MONTH(C2632)-8,""))</f>
        <v/>
      </c>
      <c r="T2632">
        <f>IF(AND(A2632="مصروف",R2632&gt;0,I2632="موافق",S2632&lt;&gt;"",H2632&lt;&gt;""),N(G2632),0)</f>
        <v/>
      </c>
    </row>
    <row r="2633">
      <c r="A2633" s="19" t="n"/>
      <c r="B2633" s="20">
        <f>IF(A2633="","",IF(R2633=0,"⚠ أضف سطر عهدة أولًا","BDR-"&amp;TEXT(R2633,"000")))</f>
        <v/>
      </c>
      <c r="C2633" s="21" t="n"/>
      <c r="D2633" s="20">
        <f>IF(C2633="","",IF(S2633="","خارج السنة المالية",INDEX(القوائم!$D$2:$D$13,S2633)))</f>
        <v/>
      </c>
      <c r="E2633" s="22" t="n"/>
      <c r="F2633" s="23" t="n"/>
      <c r="G2633" s="23" t="n"/>
      <c r="H2633" s="22" t="n"/>
      <c r="I2633" s="19" t="n"/>
      <c r="J2633" s="21" t="n"/>
      <c r="K2633" s="19" t="n"/>
      <c r="L2633" s="19" t="n"/>
      <c r="M2633" s="21" t="n"/>
      <c r="N2633" s="22" t="n"/>
      <c r="O2633" s="24">
        <f>IF(A2633&lt;&gt;"عهدة","",SUMIFS($G$8:$G$5007,$B$8:$B$5007,B2633,$A$8:$A$5007,"مصروف",$I$8:$I$5007,"&lt;&gt;مرفوض"))</f>
        <v/>
      </c>
      <c r="P2633" s="25">
        <f>IF(A2633&lt;&gt;"عهدة","",N(F2633)-O2633)</f>
        <v/>
      </c>
      <c r="Q2633" s="26">
        <f>IF(A2633="","",IF(A2633="عهدة",IF(N(F2633)=0,"⚠ أدخل قيمة العهدة",IF(P2633&lt;0,"⛔ عجز / زيادة مصروفات "&amp;TEXT(-P2633,"#,##0"),IF(COUNTIFS($B$8:$B$5007,B2633,$A$8:$A$5007,"مصروف",$I$8:$I$5007,"&lt;&gt;مرفوض",$K$8:$K$5007,"&lt;&gt;نعم")&gt;0,"⚠ "&amp;COUNTIFS($B$8:$B$5007,B2633,$A$8:$A$5007,"مصروف",$I$8:$I$5007,"&lt;&gt;مرفوض",$K$8:$K$5007,"&lt;&gt;نعم")&amp;" مصروف غير مسوى",IF(L2633="تمت التسوية",IF(P2633=0,"✔ متوازنة وتمت التسوية","✔ تمت التسوية – متبقي "&amp;TEXT(P2633,"#,##0")),IF(P2633&gt;0,"متبقي "&amp;TEXT(P2633,"#,##0"),"✔ متوازنة"))))),IF(R2633=0,"⚠ أضف سطر عهدة أولًا",IF(OR(C2633="",N(G2633)=0),"⚠ أكمل التاريخ والقيمة",IF(S2633="","⚠ التاريخ خارج السنة المالية",IF(H2633="","⚠ اختر بند الموازنة",IF(I2633="مرفوض","✖ مرفوض من المدير",IF(I2633&lt;&gt;"موافق","⏳ بانتظار موافقة المدير",IF(K2633&lt;&gt;"نعم","⚠ غير مسوى مع الحسابات","✔ معتمد ومسوى")))))))))</f>
        <v/>
      </c>
      <c r="R2633">
        <f>N(R2632)+IF(A2633="عهدة",1,0)</f>
        <v/>
      </c>
      <c r="S2633">
        <f>IF(C2633="","",IF(AND(C2633&gt;=DATE(2026,9,1),C2633&lt;=DATE(2027,8,31)),(YEAR(C2633)-2026)*12+MONTH(C2633)-8,""))</f>
        <v/>
      </c>
      <c r="T2633">
        <f>IF(AND(A2633="مصروف",R2633&gt;0,I2633="موافق",S2633&lt;&gt;"",H2633&lt;&gt;""),N(G2633),0)</f>
        <v/>
      </c>
    </row>
    <row r="2634">
      <c r="A2634" s="19" t="n"/>
      <c r="B2634" s="20">
        <f>IF(A2634="","",IF(R2634=0,"⚠ أضف سطر عهدة أولًا","BDR-"&amp;TEXT(R2634,"000")))</f>
        <v/>
      </c>
      <c r="C2634" s="21" t="n"/>
      <c r="D2634" s="20">
        <f>IF(C2634="","",IF(S2634="","خارج السنة المالية",INDEX(القوائم!$D$2:$D$13,S2634)))</f>
        <v/>
      </c>
      <c r="E2634" s="22" t="n"/>
      <c r="F2634" s="23" t="n"/>
      <c r="G2634" s="23" t="n"/>
      <c r="H2634" s="22" t="n"/>
      <c r="I2634" s="19" t="n"/>
      <c r="J2634" s="21" t="n"/>
      <c r="K2634" s="19" t="n"/>
      <c r="L2634" s="19" t="n"/>
      <c r="M2634" s="21" t="n"/>
      <c r="N2634" s="22" t="n"/>
      <c r="O2634" s="24">
        <f>IF(A2634&lt;&gt;"عهدة","",SUMIFS($G$8:$G$5007,$B$8:$B$5007,B2634,$A$8:$A$5007,"مصروف",$I$8:$I$5007,"&lt;&gt;مرفوض"))</f>
        <v/>
      </c>
      <c r="P2634" s="25">
        <f>IF(A2634&lt;&gt;"عهدة","",N(F2634)-O2634)</f>
        <v/>
      </c>
      <c r="Q2634" s="26">
        <f>IF(A2634="","",IF(A2634="عهدة",IF(N(F2634)=0,"⚠ أدخل قيمة العهدة",IF(P2634&lt;0,"⛔ عجز / زيادة مصروفات "&amp;TEXT(-P2634,"#,##0"),IF(COUNTIFS($B$8:$B$5007,B2634,$A$8:$A$5007,"مصروف",$I$8:$I$5007,"&lt;&gt;مرفوض",$K$8:$K$5007,"&lt;&gt;نعم")&gt;0,"⚠ "&amp;COUNTIFS($B$8:$B$5007,B2634,$A$8:$A$5007,"مصروف",$I$8:$I$5007,"&lt;&gt;مرفوض",$K$8:$K$5007,"&lt;&gt;نعم")&amp;" مصروف غير مسوى",IF(L2634="تمت التسوية",IF(P2634=0,"✔ متوازنة وتمت التسوية","✔ تمت التسوية – متبقي "&amp;TEXT(P2634,"#,##0")),IF(P2634&gt;0,"متبقي "&amp;TEXT(P2634,"#,##0"),"✔ متوازنة"))))),IF(R2634=0,"⚠ أضف سطر عهدة أولًا",IF(OR(C2634="",N(G2634)=0),"⚠ أكمل التاريخ والقيمة",IF(S2634="","⚠ التاريخ خارج السنة المالية",IF(H2634="","⚠ اختر بند الموازنة",IF(I2634="مرفوض","✖ مرفوض من المدير",IF(I2634&lt;&gt;"موافق","⏳ بانتظار موافقة المدير",IF(K2634&lt;&gt;"نعم","⚠ غير مسوى مع الحسابات","✔ معتمد ومسوى")))))))))</f>
        <v/>
      </c>
      <c r="R2634">
        <f>N(R2633)+IF(A2634="عهدة",1,0)</f>
        <v/>
      </c>
      <c r="S2634">
        <f>IF(C2634="","",IF(AND(C2634&gt;=DATE(2026,9,1),C2634&lt;=DATE(2027,8,31)),(YEAR(C2634)-2026)*12+MONTH(C2634)-8,""))</f>
        <v/>
      </c>
      <c r="T2634">
        <f>IF(AND(A2634="مصروف",R2634&gt;0,I2634="موافق",S2634&lt;&gt;"",H2634&lt;&gt;""),N(G2634),0)</f>
        <v/>
      </c>
    </row>
    <row r="2635">
      <c r="A2635" s="19" t="n"/>
      <c r="B2635" s="20">
        <f>IF(A2635="","",IF(R2635=0,"⚠ أضف سطر عهدة أولًا","BDR-"&amp;TEXT(R2635,"000")))</f>
        <v/>
      </c>
      <c r="C2635" s="21" t="n"/>
      <c r="D2635" s="20">
        <f>IF(C2635="","",IF(S2635="","خارج السنة المالية",INDEX(القوائم!$D$2:$D$13,S2635)))</f>
        <v/>
      </c>
      <c r="E2635" s="22" t="n"/>
      <c r="F2635" s="23" t="n"/>
      <c r="G2635" s="23" t="n"/>
      <c r="H2635" s="22" t="n"/>
      <c r="I2635" s="19" t="n"/>
      <c r="J2635" s="21" t="n"/>
      <c r="K2635" s="19" t="n"/>
      <c r="L2635" s="19" t="n"/>
      <c r="M2635" s="21" t="n"/>
      <c r="N2635" s="22" t="n"/>
      <c r="O2635" s="24">
        <f>IF(A2635&lt;&gt;"عهدة","",SUMIFS($G$8:$G$5007,$B$8:$B$5007,B2635,$A$8:$A$5007,"مصروف",$I$8:$I$5007,"&lt;&gt;مرفوض"))</f>
        <v/>
      </c>
      <c r="P2635" s="25">
        <f>IF(A2635&lt;&gt;"عهدة","",N(F2635)-O2635)</f>
        <v/>
      </c>
      <c r="Q2635" s="26">
        <f>IF(A2635="","",IF(A2635="عهدة",IF(N(F2635)=0,"⚠ أدخل قيمة العهدة",IF(P2635&lt;0,"⛔ عجز / زيادة مصروفات "&amp;TEXT(-P2635,"#,##0"),IF(COUNTIFS($B$8:$B$5007,B2635,$A$8:$A$5007,"مصروف",$I$8:$I$5007,"&lt;&gt;مرفوض",$K$8:$K$5007,"&lt;&gt;نعم")&gt;0,"⚠ "&amp;COUNTIFS($B$8:$B$5007,B2635,$A$8:$A$5007,"مصروف",$I$8:$I$5007,"&lt;&gt;مرفوض",$K$8:$K$5007,"&lt;&gt;نعم")&amp;" مصروف غير مسوى",IF(L2635="تمت التسوية",IF(P2635=0,"✔ متوازنة وتمت التسوية","✔ تمت التسوية – متبقي "&amp;TEXT(P2635,"#,##0")),IF(P2635&gt;0,"متبقي "&amp;TEXT(P2635,"#,##0"),"✔ متوازنة"))))),IF(R2635=0,"⚠ أضف سطر عهدة أولًا",IF(OR(C2635="",N(G2635)=0),"⚠ أكمل التاريخ والقيمة",IF(S2635="","⚠ التاريخ خارج السنة المالية",IF(H2635="","⚠ اختر بند الموازنة",IF(I2635="مرفوض","✖ مرفوض من المدير",IF(I2635&lt;&gt;"موافق","⏳ بانتظار موافقة المدير",IF(K2635&lt;&gt;"نعم","⚠ غير مسوى مع الحسابات","✔ معتمد ومسوى")))))))))</f>
        <v/>
      </c>
      <c r="R2635">
        <f>N(R2634)+IF(A2635="عهدة",1,0)</f>
        <v/>
      </c>
      <c r="S2635">
        <f>IF(C2635="","",IF(AND(C2635&gt;=DATE(2026,9,1),C2635&lt;=DATE(2027,8,31)),(YEAR(C2635)-2026)*12+MONTH(C2635)-8,""))</f>
        <v/>
      </c>
      <c r="T2635">
        <f>IF(AND(A2635="مصروف",R2635&gt;0,I2635="موافق",S2635&lt;&gt;"",H2635&lt;&gt;""),N(G2635),0)</f>
        <v/>
      </c>
    </row>
    <row r="2636">
      <c r="A2636" s="19" t="n"/>
      <c r="B2636" s="20">
        <f>IF(A2636="","",IF(R2636=0,"⚠ أضف سطر عهدة أولًا","BDR-"&amp;TEXT(R2636,"000")))</f>
        <v/>
      </c>
      <c r="C2636" s="21" t="n"/>
      <c r="D2636" s="20">
        <f>IF(C2636="","",IF(S2636="","خارج السنة المالية",INDEX(القوائم!$D$2:$D$13,S2636)))</f>
        <v/>
      </c>
      <c r="E2636" s="22" t="n"/>
      <c r="F2636" s="23" t="n"/>
      <c r="G2636" s="23" t="n"/>
      <c r="H2636" s="22" t="n"/>
      <c r="I2636" s="19" t="n"/>
      <c r="J2636" s="21" t="n"/>
      <c r="K2636" s="19" t="n"/>
      <c r="L2636" s="19" t="n"/>
      <c r="M2636" s="21" t="n"/>
      <c r="N2636" s="22" t="n"/>
      <c r="O2636" s="24">
        <f>IF(A2636&lt;&gt;"عهدة","",SUMIFS($G$8:$G$5007,$B$8:$B$5007,B2636,$A$8:$A$5007,"مصروف",$I$8:$I$5007,"&lt;&gt;مرفوض"))</f>
        <v/>
      </c>
      <c r="P2636" s="25">
        <f>IF(A2636&lt;&gt;"عهدة","",N(F2636)-O2636)</f>
        <v/>
      </c>
      <c r="Q2636" s="26">
        <f>IF(A2636="","",IF(A2636="عهدة",IF(N(F2636)=0,"⚠ أدخل قيمة العهدة",IF(P2636&lt;0,"⛔ عجز / زيادة مصروفات "&amp;TEXT(-P2636,"#,##0"),IF(COUNTIFS($B$8:$B$5007,B2636,$A$8:$A$5007,"مصروف",$I$8:$I$5007,"&lt;&gt;مرفوض",$K$8:$K$5007,"&lt;&gt;نعم")&gt;0,"⚠ "&amp;COUNTIFS($B$8:$B$5007,B2636,$A$8:$A$5007,"مصروف",$I$8:$I$5007,"&lt;&gt;مرفوض",$K$8:$K$5007,"&lt;&gt;نعم")&amp;" مصروف غير مسوى",IF(L2636="تمت التسوية",IF(P2636=0,"✔ متوازنة وتمت التسوية","✔ تمت التسوية – متبقي "&amp;TEXT(P2636,"#,##0")),IF(P2636&gt;0,"متبقي "&amp;TEXT(P2636,"#,##0"),"✔ متوازنة"))))),IF(R2636=0,"⚠ أضف سطر عهدة أولًا",IF(OR(C2636="",N(G2636)=0),"⚠ أكمل التاريخ والقيمة",IF(S2636="","⚠ التاريخ خارج السنة المالية",IF(H2636="","⚠ اختر بند الموازنة",IF(I2636="مرفوض","✖ مرفوض من المدير",IF(I2636&lt;&gt;"موافق","⏳ بانتظار موافقة المدير",IF(K2636&lt;&gt;"نعم","⚠ غير مسوى مع الحسابات","✔ معتمد ومسوى")))))))))</f>
        <v/>
      </c>
      <c r="R2636">
        <f>N(R2635)+IF(A2636="عهدة",1,0)</f>
        <v/>
      </c>
      <c r="S2636">
        <f>IF(C2636="","",IF(AND(C2636&gt;=DATE(2026,9,1),C2636&lt;=DATE(2027,8,31)),(YEAR(C2636)-2026)*12+MONTH(C2636)-8,""))</f>
        <v/>
      </c>
      <c r="T2636">
        <f>IF(AND(A2636="مصروف",R2636&gt;0,I2636="موافق",S2636&lt;&gt;"",H2636&lt;&gt;""),N(G2636),0)</f>
        <v/>
      </c>
    </row>
    <row r="2637">
      <c r="A2637" s="19" t="n"/>
      <c r="B2637" s="20">
        <f>IF(A2637="","",IF(R2637=0,"⚠ أضف سطر عهدة أولًا","BDR-"&amp;TEXT(R2637,"000")))</f>
        <v/>
      </c>
      <c r="C2637" s="21" t="n"/>
      <c r="D2637" s="20">
        <f>IF(C2637="","",IF(S2637="","خارج السنة المالية",INDEX(القوائم!$D$2:$D$13,S2637)))</f>
        <v/>
      </c>
      <c r="E2637" s="22" t="n"/>
      <c r="F2637" s="23" t="n"/>
      <c r="G2637" s="23" t="n"/>
      <c r="H2637" s="22" t="n"/>
      <c r="I2637" s="19" t="n"/>
      <c r="J2637" s="21" t="n"/>
      <c r="K2637" s="19" t="n"/>
      <c r="L2637" s="19" t="n"/>
      <c r="M2637" s="21" t="n"/>
      <c r="N2637" s="22" t="n"/>
      <c r="O2637" s="24">
        <f>IF(A2637&lt;&gt;"عهدة","",SUMIFS($G$8:$G$5007,$B$8:$B$5007,B2637,$A$8:$A$5007,"مصروف",$I$8:$I$5007,"&lt;&gt;مرفوض"))</f>
        <v/>
      </c>
      <c r="P2637" s="25">
        <f>IF(A2637&lt;&gt;"عهدة","",N(F2637)-O2637)</f>
        <v/>
      </c>
      <c r="Q2637" s="26">
        <f>IF(A2637="","",IF(A2637="عهدة",IF(N(F2637)=0,"⚠ أدخل قيمة العهدة",IF(P2637&lt;0,"⛔ عجز / زيادة مصروفات "&amp;TEXT(-P2637,"#,##0"),IF(COUNTIFS($B$8:$B$5007,B2637,$A$8:$A$5007,"مصروف",$I$8:$I$5007,"&lt;&gt;مرفوض",$K$8:$K$5007,"&lt;&gt;نعم")&gt;0,"⚠ "&amp;COUNTIFS($B$8:$B$5007,B2637,$A$8:$A$5007,"مصروف",$I$8:$I$5007,"&lt;&gt;مرفوض",$K$8:$K$5007,"&lt;&gt;نعم")&amp;" مصروف غير مسوى",IF(L2637="تمت التسوية",IF(P2637=0,"✔ متوازنة وتمت التسوية","✔ تمت التسوية – متبقي "&amp;TEXT(P2637,"#,##0")),IF(P2637&gt;0,"متبقي "&amp;TEXT(P2637,"#,##0"),"✔ متوازنة"))))),IF(R2637=0,"⚠ أضف سطر عهدة أولًا",IF(OR(C2637="",N(G2637)=0),"⚠ أكمل التاريخ والقيمة",IF(S2637="","⚠ التاريخ خارج السنة المالية",IF(H2637="","⚠ اختر بند الموازنة",IF(I2637="مرفوض","✖ مرفوض من المدير",IF(I2637&lt;&gt;"موافق","⏳ بانتظار موافقة المدير",IF(K2637&lt;&gt;"نعم","⚠ غير مسوى مع الحسابات","✔ معتمد ومسوى")))))))))</f>
        <v/>
      </c>
      <c r="R2637">
        <f>N(R2636)+IF(A2637="عهدة",1,0)</f>
        <v/>
      </c>
      <c r="S2637">
        <f>IF(C2637="","",IF(AND(C2637&gt;=DATE(2026,9,1),C2637&lt;=DATE(2027,8,31)),(YEAR(C2637)-2026)*12+MONTH(C2637)-8,""))</f>
        <v/>
      </c>
      <c r="T2637">
        <f>IF(AND(A2637="مصروف",R2637&gt;0,I2637="موافق",S2637&lt;&gt;"",H2637&lt;&gt;""),N(G2637),0)</f>
        <v/>
      </c>
    </row>
    <row r="2638">
      <c r="A2638" s="19" t="n"/>
      <c r="B2638" s="20">
        <f>IF(A2638="","",IF(R2638=0,"⚠ أضف سطر عهدة أولًا","BDR-"&amp;TEXT(R2638,"000")))</f>
        <v/>
      </c>
      <c r="C2638" s="21" t="n"/>
      <c r="D2638" s="20">
        <f>IF(C2638="","",IF(S2638="","خارج السنة المالية",INDEX(القوائم!$D$2:$D$13,S2638)))</f>
        <v/>
      </c>
      <c r="E2638" s="22" t="n"/>
      <c r="F2638" s="23" t="n"/>
      <c r="G2638" s="23" t="n"/>
      <c r="H2638" s="22" t="n"/>
      <c r="I2638" s="19" t="n"/>
      <c r="J2638" s="21" t="n"/>
      <c r="K2638" s="19" t="n"/>
      <c r="L2638" s="19" t="n"/>
      <c r="M2638" s="21" t="n"/>
      <c r="N2638" s="22" t="n"/>
      <c r="O2638" s="24">
        <f>IF(A2638&lt;&gt;"عهدة","",SUMIFS($G$8:$G$5007,$B$8:$B$5007,B2638,$A$8:$A$5007,"مصروف",$I$8:$I$5007,"&lt;&gt;مرفوض"))</f>
        <v/>
      </c>
      <c r="P2638" s="25">
        <f>IF(A2638&lt;&gt;"عهدة","",N(F2638)-O2638)</f>
        <v/>
      </c>
      <c r="Q2638" s="26">
        <f>IF(A2638="","",IF(A2638="عهدة",IF(N(F2638)=0,"⚠ أدخل قيمة العهدة",IF(P2638&lt;0,"⛔ عجز / زيادة مصروفات "&amp;TEXT(-P2638,"#,##0"),IF(COUNTIFS($B$8:$B$5007,B2638,$A$8:$A$5007,"مصروف",$I$8:$I$5007,"&lt;&gt;مرفوض",$K$8:$K$5007,"&lt;&gt;نعم")&gt;0,"⚠ "&amp;COUNTIFS($B$8:$B$5007,B2638,$A$8:$A$5007,"مصروف",$I$8:$I$5007,"&lt;&gt;مرفوض",$K$8:$K$5007,"&lt;&gt;نعم")&amp;" مصروف غير مسوى",IF(L2638="تمت التسوية",IF(P2638=0,"✔ متوازنة وتمت التسوية","✔ تمت التسوية – متبقي "&amp;TEXT(P2638,"#,##0")),IF(P2638&gt;0,"متبقي "&amp;TEXT(P2638,"#,##0"),"✔ متوازنة"))))),IF(R2638=0,"⚠ أضف سطر عهدة أولًا",IF(OR(C2638="",N(G2638)=0),"⚠ أكمل التاريخ والقيمة",IF(S2638="","⚠ التاريخ خارج السنة المالية",IF(H2638="","⚠ اختر بند الموازنة",IF(I2638="مرفوض","✖ مرفوض من المدير",IF(I2638&lt;&gt;"موافق","⏳ بانتظار موافقة المدير",IF(K2638&lt;&gt;"نعم","⚠ غير مسوى مع الحسابات","✔ معتمد ومسوى")))))))))</f>
        <v/>
      </c>
      <c r="R2638">
        <f>N(R2637)+IF(A2638="عهدة",1,0)</f>
        <v/>
      </c>
      <c r="S2638">
        <f>IF(C2638="","",IF(AND(C2638&gt;=DATE(2026,9,1),C2638&lt;=DATE(2027,8,31)),(YEAR(C2638)-2026)*12+MONTH(C2638)-8,""))</f>
        <v/>
      </c>
      <c r="T2638">
        <f>IF(AND(A2638="مصروف",R2638&gt;0,I2638="موافق",S2638&lt;&gt;"",H2638&lt;&gt;""),N(G2638),0)</f>
        <v/>
      </c>
    </row>
    <row r="2639">
      <c r="A2639" s="19" t="n"/>
      <c r="B2639" s="20">
        <f>IF(A2639="","",IF(R2639=0,"⚠ أضف سطر عهدة أولًا","BDR-"&amp;TEXT(R2639,"000")))</f>
        <v/>
      </c>
      <c r="C2639" s="21" t="n"/>
      <c r="D2639" s="20">
        <f>IF(C2639="","",IF(S2639="","خارج السنة المالية",INDEX(القوائم!$D$2:$D$13,S2639)))</f>
        <v/>
      </c>
      <c r="E2639" s="22" t="n"/>
      <c r="F2639" s="23" t="n"/>
      <c r="G2639" s="23" t="n"/>
      <c r="H2639" s="22" t="n"/>
      <c r="I2639" s="19" t="n"/>
      <c r="J2639" s="21" t="n"/>
      <c r="K2639" s="19" t="n"/>
      <c r="L2639" s="19" t="n"/>
      <c r="M2639" s="21" t="n"/>
      <c r="N2639" s="22" t="n"/>
      <c r="O2639" s="24">
        <f>IF(A2639&lt;&gt;"عهدة","",SUMIFS($G$8:$G$5007,$B$8:$B$5007,B2639,$A$8:$A$5007,"مصروف",$I$8:$I$5007,"&lt;&gt;مرفوض"))</f>
        <v/>
      </c>
      <c r="P2639" s="25">
        <f>IF(A2639&lt;&gt;"عهدة","",N(F2639)-O2639)</f>
        <v/>
      </c>
      <c r="Q2639" s="26">
        <f>IF(A2639="","",IF(A2639="عهدة",IF(N(F2639)=0,"⚠ أدخل قيمة العهدة",IF(P2639&lt;0,"⛔ عجز / زيادة مصروفات "&amp;TEXT(-P2639,"#,##0"),IF(COUNTIFS($B$8:$B$5007,B2639,$A$8:$A$5007,"مصروف",$I$8:$I$5007,"&lt;&gt;مرفوض",$K$8:$K$5007,"&lt;&gt;نعم")&gt;0,"⚠ "&amp;COUNTIFS($B$8:$B$5007,B2639,$A$8:$A$5007,"مصروف",$I$8:$I$5007,"&lt;&gt;مرفوض",$K$8:$K$5007,"&lt;&gt;نعم")&amp;" مصروف غير مسوى",IF(L2639="تمت التسوية",IF(P2639=0,"✔ متوازنة وتمت التسوية","✔ تمت التسوية – متبقي "&amp;TEXT(P2639,"#,##0")),IF(P2639&gt;0,"متبقي "&amp;TEXT(P2639,"#,##0"),"✔ متوازنة"))))),IF(R2639=0,"⚠ أضف سطر عهدة أولًا",IF(OR(C2639="",N(G2639)=0),"⚠ أكمل التاريخ والقيمة",IF(S2639="","⚠ التاريخ خارج السنة المالية",IF(H2639="","⚠ اختر بند الموازنة",IF(I2639="مرفوض","✖ مرفوض من المدير",IF(I2639&lt;&gt;"موافق","⏳ بانتظار موافقة المدير",IF(K2639&lt;&gt;"نعم","⚠ غير مسوى مع الحسابات","✔ معتمد ومسوى")))))))))</f>
        <v/>
      </c>
      <c r="R2639">
        <f>N(R2638)+IF(A2639="عهدة",1,0)</f>
        <v/>
      </c>
      <c r="S2639">
        <f>IF(C2639="","",IF(AND(C2639&gt;=DATE(2026,9,1),C2639&lt;=DATE(2027,8,31)),(YEAR(C2639)-2026)*12+MONTH(C2639)-8,""))</f>
        <v/>
      </c>
      <c r="T2639">
        <f>IF(AND(A2639="مصروف",R2639&gt;0,I2639="موافق",S2639&lt;&gt;"",H2639&lt;&gt;""),N(G2639),0)</f>
        <v/>
      </c>
    </row>
    <row r="2640">
      <c r="A2640" s="19" t="n"/>
      <c r="B2640" s="20">
        <f>IF(A2640="","",IF(R2640=0,"⚠ أضف سطر عهدة أولًا","BDR-"&amp;TEXT(R2640,"000")))</f>
        <v/>
      </c>
      <c r="C2640" s="21" t="n"/>
      <c r="D2640" s="20">
        <f>IF(C2640="","",IF(S2640="","خارج السنة المالية",INDEX(القوائم!$D$2:$D$13,S2640)))</f>
        <v/>
      </c>
      <c r="E2640" s="22" t="n"/>
      <c r="F2640" s="23" t="n"/>
      <c r="G2640" s="23" t="n"/>
      <c r="H2640" s="22" t="n"/>
      <c r="I2640" s="19" t="n"/>
      <c r="J2640" s="21" t="n"/>
      <c r="K2640" s="19" t="n"/>
      <c r="L2640" s="19" t="n"/>
      <c r="M2640" s="21" t="n"/>
      <c r="N2640" s="22" t="n"/>
      <c r="O2640" s="24">
        <f>IF(A2640&lt;&gt;"عهدة","",SUMIFS($G$8:$G$5007,$B$8:$B$5007,B2640,$A$8:$A$5007,"مصروف",$I$8:$I$5007,"&lt;&gt;مرفوض"))</f>
        <v/>
      </c>
      <c r="P2640" s="25">
        <f>IF(A2640&lt;&gt;"عهدة","",N(F2640)-O2640)</f>
        <v/>
      </c>
      <c r="Q2640" s="26">
        <f>IF(A2640="","",IF(A2640="عهدة",IF(N(F2640)=0,"⚠ أدخل قيمة العهدة",IF(P2640&lt;0,"⛔ عجز / زيادة مصروفات "&amp;TEXT(-P2640,"#,##0"),IF(COUNTIFS($B$8:$B$5007,B2640,$A$8:$A$5007,"مصروف",$I$8:$I$5007,"&lt;&gt;مرفوض",$K$8:$K$5007,"&lt;&gt;نعم")&gt;0,"⚠ "&amp;COUNTIFS($B$8:$B$5007,B2640,$A$8:$A$5007,"مصروف",$I$8:$I$5007,"&lt;&gt;مرفوض",$K$8:$K$5007,"&lt;&gt;نعم")&amp;" مصروف غير مسوى",IF(L2640="تمت التسوية",IF(P2640=0,"✔ متوازنة وتمت التسوية","✔ تمت التسوية – متبقي "&amp;TEXT(P2640,"#,##0")),IF(P2640&gt;0,"متبقي "&amp;TEXT(P2640,"#,##0"),"✔ متوازنة"))))),IF(R2640=0,"⚠ أضف سطر عهدة أولًا",IF(OR(C2640="",N(G2640)=0),"⚠ أكمل التاريخ والقيمة",IF(S2640="","⚠ التاريخ خارج السنة المالية",IF(H2640="","⚠ اختر بند الموازنة",IF(I2640="مرفوض","✖ مرفوض من المدير",IF(I2640&lt;&gt;"موافق","⏳ بانتظار موافقة المدير",IF(K2640&lt;&gt;"نعم","⚠ غير مسوى مع الحسابات","✔ معتمد ومسوى")))))))))</f>
        <v/>
      </c>
      <c r="R2640">
        <f>N(R2639)+IF(A2640="عهدة",1,0)</f>
        <v/>
      </c>
      <c r="S2640">
        <f>IF(C2640="","",IF(AND(C2640&gt;=DATE(2026,9,1),C2640&lt;=DATE(2027,8,31)),(YEAR(C2640)-2026)*12+MONTH(C2640)-8,""))</f>
        <v/>
      </c>
      <c r="T2640">
        <f>IF(AND(A2640="مصروف",R2640&gt;0,I2640="موافق",S2640&lt;&gt;"",H2640&lt;&gt;""),N(G2640),0)</f>
        <v/>
      </c>
    </row>
    <row r="2641">
      <c r="A2641" s="19" t="n"/>
      <c r="B2641" s="20">
        <f>IF(A2641="","",IF(R2641=0,"⚠ أضف سطر عهدة أولًا","BDR-"&amp;TEXT(R2641,"000")))</f>
        <v/>
      </c>
      <c r="C2641" s="21" t="n"/>
      <c r="D2641" s="20">
        <f>IF(C2641="","",IF(S2641="","خارج السنة المالية",INDEX(القوائم!$D$2:$D$13,S2641)))</f>
        <v/>
      </c>
      <c r="E2641" s="22" t="n"/>
      <c r="F2641" s="23" t="n"/>
      <c r="G2641" s="23" t="n"/>
      <c r="H2641" s="22" t="n"/>
      <c r="I2641" s="19" t="n"/>
      <c r="J2641" s="21" t="n"/>
      <c r="K2641" s="19" t="n"/>
      <c r="L2641" s="19" t="n"/>
      <c r="M2641" s="21" t="n"/>
      <c r="N2641" s="22" t="n"/>
      <c r="O2641" s="24">
        <f>IF(A2641&lt;&gt;"عهدة","",SUMIFS($G$8:$G$5007,$B$8:$B$5007,B2641,$A$8:$A$5007,"مصروف",$I$8:$I$5007,"&lt;&gt;مرفوض"))</f>
        <v/>
      </c>
      <c r="P2641" s="25">
        <f>IF(A2641&lt;&gt;"عهدة","",N(F2641)-O2641)</f>
        <v/>
      </c>
      <c r="Q2641" s="26">
        <f>IF(A2641="","",IF(A2641="عهدة",IF(N(F2641)=0,"⚠ أدخل قيمة العهدة",IF(P2641&lt;0,"⛔ عجز / زيادة مصروفات "&amp;TEXT(-P2641,"#,##0"),IF(COUNTIFS($B$8:$B$5007,B2641,$A$8:$A$5007,"مصروف",$I$8:$I$5007,"&lt;&gt;مرفوض",$K$8:$K$5007,"&lt;&gt;نعم")&gt;0,"⚠ "&amp;COUNTIFS($B$8:$B$5007,B2641,$A$8:$A$5007,"مصروف",$I$8:$I$5007,"&lt;&gt;مرفوض",$K$8:$K$5007,"&lt;&gt;نعم")&amp;" مصروف غير مسوى",IF(L2641="تمت التسوية",IF(P2641=0,"✔ متوازنة وتمت التسوية","✔ تمت التسوية – متبقي "&amp;TEXT(P2641,"#,##0")),IF(P2641&gt;0,"متبقي "&amp;TEXT(P2641,"#,##0"),"✔ متوازنة"))))),IF(R2641=0,"⚠ أضف سطر عهدة أولًا",IF(OR(C2641="",N(G2641)=0),"⚠ أكمل التاريخ والقيمة",IF(S2641="","⚠ التاريخ خارج السنة المالية",IF(H2641="","⚠ اختر بند الموازنة",IF(I2641="مرفوض","✖ مرفوض من المدير",IF(I2641&lt;&gt;"موافق","⏳ بانتظار موافقة المدير",IF(K2641&lt;&gt;"نعم","⚠ غير مسوى مع الحسابات","✔ معتمد ومسوى")))))))))</f>
        <v/>
      </c>
      <c r="R2641">
        <f>N(R2640)+IF(A2641="عهدة",1,0)</f>
        <v/>
      </c>
      <c r="S2641">
        <f>IF(C2641="","",IF(AND(C2641&gt;=DATE(2026,9,1),C2641&lt;=DATE(2027,8,31)),(YEAR(C2641)-2026)*12+MONTH(C2641)-8,""))</f>
        <v/>
      </c>
      <c r="T2641">
        <f>IF(AND(A2641="مصروف",R2641&gt;0,I2641="موافق",S2641&lt;&gt;"",H2641&lt;&gt;""),N(G2641),0)</f>
        <v/>
      </c>
    </row>
    <row r="2642">
      <c r="A2642" s="19" t="n"/>
      <c r="B2642" s="20">
        <f>IF(A2642="","",IF(R2642=0,"⚠ أضف سطر عهدة أولًا","BDR-"&amp;TEXT(R2642,"000")))</f>
        <v/>
      </c>
      <c r="C2642" s="21" t="n"/>
      <c r="D2642" s="20">
        <f>IF(C2642="","",IF(S2642="","خارج السنة المالية",INDEX(القوائم!$D$2:$D$13,S2642)))</f>
        <v/>
      </c>
      <c r="E2642" s="22" t="n"/>
      <c r="F2642" s="23" t="n"/>
      <c r="G2642" s="23" t="n"/>
      <c r="H2642" s="22" t="n"/>
      <c r="I2642" s="19" t="n"/>
      <c r="J2642" s="21" t="n"/>
      <c r="K2642" s="19" t="n"/>
      <c r="L2642" s="19" t="n"/>
      <c r="M2642" s="21" t="n"/>
      <c r="N2642" s="22" t="n"/>
      <c r="O2642" s="24">
        <f>IF(A2642&lt;&gt;"عهدة","",SUMIFS($G$8:$G$5007,$B$8:$B$5007,B2642,$A$8:$A$5007,"مصروف",$I$8:$I$5007,"&lt;&gt;مرفوض"))</f>
        <v/>
      </c>
      <c r="P2642" s="25">
        <f>IF(A2642&lt;&gt;"عهدة","",N(F2642)-O2642)</f>
        <v/>
      </c>
      <c r="Q2642" s="26">
        <f>IF(A2642="","",IF(A2642="عهدة",IF(N(F2642)=0,"⚠ أدخل قيمة العهدة",IF(P2642&lt;0,"⛔ عجز / زيادة مصروفات "&amp;TEXT(-P2642,"#,##0"),IF(COUNTIFS($B$8:$B$5007,B2642,$A$8:$A$5007,"مصروف",$I$8:$I$5007,"&lt;&gt;مرفوض",$K$8:$K$5007,"&lt;&gt;نعم")&gt;0,"⚠ "&amp;COUNTIFS($B$8:$B$5007,B2642,$A$8:$A$5007,"مصروف",$I$8:$I$5007,"&lt;&gt;مرفوض",$K$8:$K$5007,"&lt;&gt;نعم")&amp;" مصروف غير مسوى",IF(L2642="تمت التسوية",IF(P2642=0,"✔ متوازنة وتمت التسوية","✔ تمت التسوية – متبقي "&amp;TEXT(P2642,"#,##0")),IF(P2642&gt;0,"متبقي "&amp;TEXT(P2642,"#,##0"),"✔ متوازنة"))))),IF(R2642=0,"⚠ أضف سطر عهدة أولًا",IF(OR(C2642="",N(G2642)=0),"⚠ أكمل التاريخ والقيمة",IF(S2642="","⚠ التاريخ خارج السنة المالية",IF(H2642="","⚠ اختر بند الموازنة",IF(I2642="مرفوض","✖ مرفوض من المدير",IF(I2642&lt;&gt;"موافق","⏳ بانتظار موافقة المدير",IF(K2642&lt;&gt;"نعم","⚠ غير مسوى مع الحسابات","✔ معتمد ومسوى")))))))))</f>
        <v/>
      </c>
      <c r="R2642">
        <f>N(R2641)+IF(A2642="عهدة",1,0)</f>
        <v/>
      </c>
      <c r="S2642">
        <f>IF(C2642="","",IF(AND(C2642&gt;=DATE(2026,9,1),C2642&lt;=DATE(2027,8,31)),(YEAR(C2642)-2026)*12+MONTH(C2642)-8,""))</f>
        <v/>
      </c>
      <c r="T2642">
        <f>IF(AND(A2642="مصروف",R2642&gt;0,I2642="موافق",S2642&lt;&gt;"",H2642&lt;&gt;""),N(G2642),0)</f>
        <v/>
      </c>
    </row>
    <row r="2643">
      <c r="A2643" s="19" t="n"/>
      <c r="B2643" s="20">
        <f>IF(A2643="","",IF(R2643=0,"⚠ أضف سطر عهدة أولًا","BDR-"&amp;TEXT(R2643,"000")))</f>
        <v/>
      </c>
      <c r="C2643" s="21" t="n"/>
      <c r="D2643" s="20">
        <f>IF(C2643="","",IF(S2643="","خارج السنة المالية",INDEX(القوائم!$D$2:$D$13,S2643)))</f>
        <v/>
      </c>
      <c r="E2643" s="22" t="n"/>
      <c r="F2643" s="23" t="n"/>
      <c r="G2643" s="23" t="n"/>
      <c r="H2643" s="22" t="n"/>
      <c r="I2643" s="19" t="n"/>
      <c r="J2643" s="21" t="n"/>
      <c r="K2643" s="19" t="n"/>
      <c r="L2643" s="19" t="n"/>
      <c r="M2643" s="21" t="n"/>
      <c r="N2643" s="22" t="n"/>
      <c r="O2643" s="24">
        <f>IF(A2643&lt;&gt;"عهدة","",SUMIFS($G$8:$G$5007,$B$8:$B$5007,B2643,$A$8:$A$5007,"مصروف",$I$8:$I$5007,"&lt;&gt;مرفوض"))</f>
        <v/>
      </c>
      <c r="P2643" s="25">
        <f>IF(A2643&lt;&gt;"عهدة","",N(F2643)-O2643)</f>
        <v/>
      </c>
      <c r="Q2643" s="26">
        <f>IF(A2643="","",IF(A2643="عهدة",IF(N(F2643)=0,"⚠ أدخل قيمة العهدة",IF(P2643&lt;0,"⛔ عجز / زيادة مصروفات "&amp;TEXT(-P2643,"#,##0"),IF(COUNTIFS($B$8:$B$5007,B2643,$A$8:$A$5007,"مصروف",$I$8:$I$5007,"&lt;&gt;مرفوض",$K$8:$K$5007,"&lt;&gt;نعم")&gt;0,"⚠ "&amp;COUNTIFS($B$8:$B$5007,B2643,$A$8:$A$5007,"مصروف",$I$8:$I$5007,"&lt;&gt;مرفوض",$K$8:$K$5007,"&lt;&gt;نعم")&amp;" مصروف غير مسوى",IF(L2643="تمت التسوية",IF(P2643=0,"✔ متوازنة وتمت التسوية","✔ تمت التسوية – متبقي "&amp;TEXT(P2643,"#,##0")),IF(P2643&gt;0,"متبقي "&amp;TEXT(P2643,"#,##0"),"✔ متوازنة"))))),IF(R2643=0,"⚠ أضف سطر عهدة أولًا",IF(OR(C2643="",N(G2643)=0),"⚠ أكمل التاريخ والقيمة",IF(S2643="","⚠ التاريخ خارج السنة المالية",IF(H2643="","⚠ اختر بند الموازنة",IF(I2643="مرفوض","✖ مرفوض من المدير",IF(I2643&lt;&gt;"موافق","⏳ بانتظار موافقة المدير",IF(K2643&lt;&gt;"نعم","⚠ غير مسوى مع الحسابات","✔ معتمد ومسوى")))))))))</f>
        <v/>
      </c>
      <c r="R2643">
        <f>N(R2642)+IF(A2643="عهدة",1,0)</f>
        <v/>
      </c>
      <c r="S2643">
        <f>IF(C2643="","",IF(AND(C2643&gt;=DATE(2026,9,1),C2643&lt;=DATE(2027,8,31)),(YEAR(C2643)-2026)*12+MONTH(C2643)-8,""))</f>
        <v/>
      </c>
      <c r="T2643">
        <f>IF(AND(A2643="مصروف",R2643&gt;0,I2643="موافق",S2643&lt;&gt;"",H2643&lt;&gt;""),N(G2643),0)</f>
        <v/>
      </c>
    </row>
    <row r="2644">
      <c r="A2644" s="19" t="n"/>
      <c r="B2644" s="20">
        <f>IF(A2644="","",IF(R2644=0,"⚠ أضف سطر عهدة أولًا","BDR-"&amp;TEXT(R2644,"000")))</f>
        <v/>
      </c>
      <c r="C2644" s="21" t="n"/>
      <c r="D2644" s="20">
        <f>IF(C2644="","",IF(S2644="","خارج السنة المالية",INDEX(القوائم!$D$2:$D$13,S2644)))</f>
        <v/>
      </c>
      <c r="E2644" s="22" t="n"/>
      <c r="F2644" s="23" t="n"/>
      <c r="G2644" s="23" t="n"/>
      <c r="H2644" s="22" t="n"/>
      <c r="I2644" s="19" t="n"/>
      <c r="J2644" s="21" t="n"/>
      <c r="K2644" s="19" t="n"/>
      <c r="L2644" s="19" t="n"/>
      <c r="M2644" s="21" t="n"/>
      <c r="N2644" s="22" t="n"/>
      <c r="O2644" s="24">
        <f>IF(A2644&lt;&gt;"عهدة","",SUMIFS($G$8:$G$5007,$B$8:$B$5007,B2644,$A$8:$A$5007,"مصروف",$I$8:$I$5007,"&lt;&gt;مرفوض"))</f>
        <v/>
      </c>
      <c r="P2644" s="25">
        <f>IF(A2644&lt;&gt;"عهدة","",N(F2644)-O2644)</f>
        <v/>
      </c>
      <c r="Q2644" s="26">
        <f>IF(A2644="","",IF(A2644="عهدة",IF(N(F2644)=0,"⚠ أدخل قيمة العهدة",IF(P2644&lt;0,"⛔ عجز / زيادة مصروفات "&amp;TEXT(-P2644,"#,##0"),IF(COUNTIFS($B$8:$B$5007,B2644,$A$8:$A$5007,"مصروف",$I$8:$I$5007,"&lt;&gt;مرفوض",$K$8:$K$5007,"&lt;&gt;نعم")&gt;0,"⚠ "&amp;COUNTIFS($B$8:$B$5007,B2644,$A$8:$A$5007,"مصروف",$I$8:$I$5007,"&lt;&gt;مرفوض",$K$8:$K$5007,"&lt;&gt;نعم")&amp;" مصروف غير مسوى",IF(L2644="تمت التسوية",IF(P2644=0,"✔ متوازنة وتمت التسوية","✔ تمت التسوية – متبقي "&amp;TEXT(P2644,"#,##0")),IF(P2644&gt;0,"متبقي "&amp;TEXT(P2644,"#,##0"),"✔ متوازنة"))))),IF(R2644=0,"⚠ أضف سطر عهدة أولًا",IF(OR(C2644="",N(G2644)=0),"⚠ أكمل التاريخ والقيمة",IF(S2644="","⚠ التاريخ خارج السنة المالية",IF(H2644="","⚠ اختر بند الموازنة",IF(I2644="مرفوض","✖ مرفوض من المدير",IF(I2644&lt;&gt;"موافق","⏳ بانتظار موافقة المدير",IF(K2644&lt;&gt;"نعم","⚠ غير مسوى مع الحسابات","✔ معتمد ومسوى")))))))))</f>
        <v/>
      </c>
      <c r="R2644">
        <f>N(R2643)+IF(A2644="عهدة",1,0)</f>
        <v/>
      </c>
      <c r="S2644">
        <f>IF(C2644="","",IF(AND(C2644&gt;=DATE(2026,9,1),C2644&lt;=DATE(2027,8,31)),(YEAR(C2644)-2026)*12+MONTH(C2644)-8,""))</f>
        <v/>
      </c>
      <c r="T2644">
        <f>IF(AND(A2644="مصروف",R2644&gt;0,I2644="موافق",S2644&lt;&gt;"",H2644&lt;&gt;""),N(G2644),0)</f>
        <v/>
      </c>
    </row>
    <row r="2645">
      <c r="A2645" s="19" t="n"/>
      <c r="B2645" s="20">
        <f>IF(A2645="","",IF(R2645=0,"⚠ أضف سطر عهدة أولًا","BDR-"&amp;TEXT(R2645,"000")))</f>
        <v/>
      </c>
      <c r="C2645" s="21" t="n"/>
      <c r="D2645" s="20">
        <f>IF(C2645="","",IF(S2645="","خارج السنة المالية",INDEX(القوائم!$D$2:$D$13,S2645)))</f>
        <v/>
      </c>
      <c r="E2645" s="22" t="n"/>
      <c r="F2645" s="23" t="n"/>
      <c r="G2645" s="23" t="n"/>
      <c r="H2645" s="22" t="n"/>
      <c r="I2645" s="19" t="n"/>
      <c r="J2645" s="21" t="n"/>
      <c r="K2645" s="19" t="n"/>
      <c r="L2645" s="19" t="n"/>
      <c r="M2645" s="21" t="n"/>
      <c r="N2645" s="22" t="n"/>
      <c r="O2645" s="24">
        <f>IF(A2645&lt;&gt;"عهدة","",SUMIFS($G$8:$G$5007,$B$8:$B$5007,B2645,$A$8:$A$5007,"مصروف",$I$8:$I$5007,"&lt;&gt;مرفوض"))</f>
        <v/>
      </c>
      <c r="P2645" s="25">
        <f>IF(A2645&lt;&gt;"عهدة","",N(F2645)-O2645)</f>
        <v/>
      </c>
      <c r="Q2645" s="26">
        <f>IF(A2645="","",IF(A2645="عهدة",IF(N(F2645)=0,"⚠ أدخل قيمة العهدة",IF(P2645&lt;0,"⛔ عجز / زيادة مصروفات "&amp;TEXT(-P2645,"#,##0"),IF(COUNTIFS($B$8:$B$5007,B2645,$A$8:$A$5007,"مصروف",$I$8:$I$5007,"&lt;&gt;مرفوض",$K$8:$K$5007,"&lt;&gt;نعم")&gt;0,"⚠ "&amp;COUNTIFS($B$8:$B$5007,B2645,$A$8:$A$5007,"مصروف",$I$8:$I$5007,"&lt;&gt;مرفوض",$K$8:$K$5007,"&lt;&gt;نعم")&amp;" مصروف غير مسوى",IF(L2645="تمت التسوية",IF(P2645=0,"✔ متوازنة وتمت التسوية","✔ تمت التسوية – متبقي "&amp;TEXT(P2645,"#,##0")),IF(P2645&gt;0,"متبقي "&amp;TEXT(P2645,"#,##0"),"✔ متوازنة"))))),IF(R2645=0,"⚠ أضف سطر عهدة أولًا",IF(OR(C2645="",N(G2645)=0),"⚠ أكمل التاريخ والقيمة",IF(S2645="","⚠ التاريخ خارج السنة المالية",IF(H2645="","⚠ اختر بند الموازنة",IF(I2645="مرفوض","✖ مرفوض من المدير",IF(I2645&lt;&gt;"موافق","⏳ بانتظار موافقة المدير",IF(K2645&lt;&gt;"نعم","⚠ غير مسوى مع الحسابات","✔ معتمد ومسوى")))))))))</f>
        <v/>
      </c>
      <c r="R2645">
        <f>N(R2644)+IF(A2645="عهدة",1,0)</f>
        <v/>
      </c>
      <c r="S2645">
        <f>IF(C2645="","",IF(AND(C2645&gt;=DATE(2026,9,1),C2645&lt;=DATE(2027,8,31)),(YEAR(C2645)-2026)*12+MONTH(C2645)-8,""))</f>
        <v/>
      </c>
      <c r="T2645">
        <f>IF(AND(A2645="مصروف",R2645&gt;0,I2645="موافق",S2645&lt;&gt;"",H2645&lt;&gt;""),N(G2645),0)</f>
        <v/>
      </c>
    </row>
    <row r="2646">
      <c r="A2646" s="19" t="n"/>
      <c r="B2646" s="20">
        <f>IF(A2646="","",IF(R2646=0,"⚠ أضف سطر عهدة أولًا","BDR-"&amp;TEXT(R2646,"000")))</f>
        <v/>
      </c>
      <c r="C2646" s="21" t="n"/>
      <c r="D2646" s="20">
        <f>IF(C2646="","",IF(S2646="","خارج السنة المالية",INDEX(القوائم!$D$2:$D$13,S2646)))</f>
        <v/>
      </c>
      <c r="E2646" s="22" t="n"/>
      <c r="F2646" s="23" t="n"/>
      <c r="G2646" s="23" t="n"/>
      <c r="H2646" s="22" t="n"/>
      <c r="I2646" s="19" t="n"/>
      <c r="J2646" s="21" t="n"/>
      <c r="K2646" s="19" t="n"/>
      <c r="L2646" s="19" t="n"/>
      <c r="M2646" s="21" t="n"/>
      <c r="N2646" s="22" t="n"/>
      <c r="O2646" s="24">
        <f>IF(A2646&lt;&gt;"عهدة","",SUMIFS($G$8:$G$5007,$B$8:$B$5007,B2646,$A$8:$A$5007,"مصروف",$I$8:$I$5007,"&lt;&gt;مرفوض"))</f>
        <v/>
      </c>
      <c r="P2646" s="25">
        <f>IF(A2646&lt;&gt;"عهدة","",N(F2646)-O2646)</f>
        <v/>
      </c>
      <c r="Q2646" s="26">
        <f>IF(A2646="","",IF(A2646="عهدة",IF(N(F2646)=0,"⚠ أدخل قيمة العهدة",IF(P2646&lt;0,"⛔ عجز / زيادة مصروفات "&amp;TEXT(-P2646,"#,##0"),IF(COUNTIFS($B$8:$B$5007,B2646,$A$8:$A$5007,"مصروف",$I$8:$I$5007,"&lt;&gt;مرفوض",$K$8:$K$5007,"&lt;&gt;نعم")&gt;0,"⚠ "&amp;COUNTIFS($B$8:$B$5007,B2646,$A$8:$A$5007,"مصروف",$I$8:$I$5007,"&lt;&gt;مرفوض",$K$8:$K$5007,"&lt;&gt;نعم")&amp;" مصروف غير مسوى",IF(L2646="تمت التسوية",IF(P2646=0,"✔ متوازنة وتمت التسوية","✔ تمت التسوية – متبقي "&amp;TEXT(P2646,"#,##0")),IF(P2646&gt;0,"متبقي "&amp;TEXT(P2646,"#,##0"),"✔ متوازنة"))))),IF(R2646=0,"⚠ أضف سطر عهدة أولًا",IF(OR(C2646="",N(G2646)=0),"⚠ أكمل التاريخ والقيمة",IF(S2646="","⚠ التاريخ خارج السنة المالية",IF(H2646="","⚠ اختر بند الموازنة",IF(I2646="مرفوض","✖ مرفوض من المدير",IF(I2646&lt;&gt;"موافق","⏳ بانتظار موافقة المدير",IF(K2646&lt;&gt;"نعم","⚠ غير مسوى مع الحسابات","✔ معتمد ومسوى")))))))))</f>
        <v/>
      </c>
      <c r="R2646">
        <f>N(R2645)+IF(A2646="عهدة",1,0)</f>
        <v/>
      </c>
      <c r="S2646">
        <f>IF(C2646="","",IF(AND(C2646&gt;=DATE(2026,9,1),C2646&lt;=DATE(2027,8,31)),(YEAR(C2646)-2026)*12+MONTH(C2646)-8,""))</f>
        <v/>
      </c>
      <c r="T2646">
        <f>IF(AND(A2646="مصروف",R2646&gt;0,I2646="موافق",S2646&lt;&gt;"",H2646&lt;&gt;""),N(G2646),0)</f>
        <v/>
      </c>
    </row>
    <row r="2647">
      <c r="A2647" s="19" t="n"/>
      <c r="B2647" s="20">
        <f>IF(A2647="","",IF(R2647=0,"⚠ أضف سطر عهدة أولًا","BDR-"&amp;TEXT(R2647,"000")))</f>
        <v/>
      </c>
      <c r="C2647" s="21" t="n"/>
      <c r="D2647" s="20">
        <f>IF(C2647="","",IF(S2647="","خارج السنة المالية",INDEX(القوائم!$D$2:$D$13,S2647)))</f>
        <v/>
      </c>
      <c r="E2647" s="22" t="n"/>
      <c r="F2647" s="23" t="n"/>
      <c r="G2647" s="23" t="n"/>
      <c r="H2647" s="22" t="n"/>
      <c r="I2647" s="19" t="n"/>
      <c r="J2647" s="21" t="n"/>
      <c r="K2647" s="19" t="n"/>
      <c r="L2647" s="19" t="n"/>
      <c r="M2647" s="21" t="n"/>
      <c r="N2647" s="22" t="n"/>
      <c r="O2647" s="24">
        <f>IF(A2647&lt;&gt;"عهدة","",SUMIFS($G$8:$G$5007,$B$8:$B$5007,B2647,$A$8:$A$5007,"مصروف",$I$8:$I$5007,"&lt;&gt;مرفوض"))</f>
        <v/>
      </c>
      <c r="P2647" s="25">
        <f>IF(A2647&lt;&gt;"عهدة","",N(F2647)-O2647)</f>
        <v/>
      </c>
      <c r="Q2647" s="26">
        <f>IF(A2647="","",IF(A2647="عهدة",IF(N(F2647)=0,"⚠ أدخل قيمة العهدة",IF(P2647&lt;0,"⛔ عجز / زيادة مصروفات "&amp;TEXT(-P2647,"#,##0"),IF(COUNTIFS($B$8:$B$5007,B2647,$A$8:$A$5007,"مصروف",$I$8:$I$5007,"&lt;&gt;مرفوض",$K$8:$K$5007,"&lt;&gt;نعم")&gt;0,"⚠ "&amp;COUNTIFS($B$8:$B$5007,B2647,$A$8:$A$5007,"مصروف",$I$8:$I$5007,"&lt;&gt;مرفوض",$K$8:$K$5007,"&lt;&gt;نعم")&amp;" مصروف غير مسوى",IF(L2647="تمت التسوية",IF(P2647=0,"✔ متوازنة وتمت التسوية","✔ تمت التسوية – متبقي "&amp;TEXT(P2647,"#,##0")),IF(P2647&gt;0,"متبقي "&amp;TEXT(P2647,"#,##0"),"✔ متوازنة"))))),IF(R2647=0,"⚠ أضف سطر عهدة أولًا",IF(OR(C2647="",N(G2647)=0),"⚠ أكمل التاريخ والقيمة",IF(S2647="","⚠ التاريخ خارج السنة المالية",IF(H2647="","⚠ اختر بند الموازنة",IF(I2647="مرفوض","✖ مرفوض من المدير",IF(I2647&lt;&gt;"موافق","⏳ بانتظار موافقة المدير",IF(K2647&lt;&gt;"نعم","⚠ غير مسوى مع الحسابات","✔ معتمد ومسوى")))))))))</f>
        <v/>
      </c>
      <c r="R2647">
        <f>N(R2646)+IF(A2647="عهدة",1,0)</f>
        <v/>
      </c>
      <c r="S2647">
        <f>IF(C2647="","",IF(AND(C2647&gt;=DATE(2026,9,1),C2647&lt;=DATE(2027,8,31)),(YEAR(C2647)-2026)*12+MONTH(C2647)-8,""))</f>
        <v/>
      </c>
      <c r="T2647">
        <f>IF(AND(A2647="مصروف",R2647&gt;0,I2647="موافق",S2647&lt;&gt;"",H2647&lt;&gt;""),N(G2647),0)</f>
        <v/>
      </c>
    </row>
    <row r="2648">
      <c r="A2648" s="19" t="n"/>
      <c r="B2648" s="20">
        <f>IF(A2648="","",IF(R2648=0,"⚠ أضف سطر عهدة أولًا","BDR-"&amp;TEXT(R2648,"000")))</f>
        <v/>
      </c>
      <c r="C2648" s="21" t="n"/>
      <c r="D2648" s="20">
        <f>IF(C2648="","",IF(S2648="","خارج السنة المالية",INDEX(القوائم!$D$2:$D$13,S2648)))</f>
        <v/>
      </c>
      <c r="E2648" s="22" t="n"/>
      <c r="F2648" s="23" t="n"/>
      <c r="G2648" s="23" t="n"/>
      <c r="H2648" s="22" t="n"/>
      <c r="I2648" s="19" t="n"/>
      <c r="J2648" s="21" t="n"/>
      <c r="K2648" s="19" t="n"/>
      <c r="L2648" s="19" t="n"/>
      <c r="M2648" s="21" t="n"/>
      <c r="N2648" s="22" t="n"/>
      <c r="O2648" s="24">
        <f>IF(A2648&lt;&gt;"عهدة","",SUMIFS($G$8:$G$5007,$B$8:$B$5007,B2648,$A$8:$A$5007,"مصروف",$I$8:$I$5007,"&lt;&gt;مرفوض"))</f>
        <v/>
      </c>
      <c r="P2648" s="25">
        <f>IF(A2648&lt;&gt;"عهدة","",N(F2648)-O2648)</f>
        <v/>
      </c>
      <c r="Q2648" s="26">
        <f>IF(A2648="","",IF(A2648="عهدة",IF(N(F2648)=0,"⚠ أدخل قيمة العهدة",IF(P2648&lt;0,"⛔ عجز / زيادة مصروفات "&amp;TEXT(-P2648,"#,##0"),IF(COUNTIFS($B$8:$B$5007,B2648,$A$8:$A$5007,"مصروف",$I$8:$I$5007,"&lt;&gt;مرفوض",$K$8:$K$5007,"&lt;&gt;نعم")&gt;0,"⚠ "&amp;COUNTIFS($B$8:$B$5007,B2648,$A$8:$A$5007,"مصروف",$I$8:$I$5007,"&lt;&gt;مرفوض",$K$8:$K$5007,"&lt;&gt;نعم")&amp;" مصروف غير مسوى",IF(L2648="تمت التسوية",IF(P2648=0,"✔ متوازنة وتمت التسوية","✔ تمت التسوية – متبقي "&amp;TEXT(P2648,"#,##0")),IF(P2648&gt;0,"متبقي "&amp;TEXT(P2648,"#,##0"),"✔ متوازنة"))))),IF(R2648=0,"⚠ أضف سطر عهدة أولًا",IF(OR(C2648="",N(G2648)=0),"⚠ أكمل التاريخ والقيمة",IF(S2648="","⚠ التاريخ خارج السنة المالية",IF(H2648="","⚠ اختر بند الموازنة",IF(I2648="مرفوض","✖ مرفوض من المدير",IF(I2648&lt;&gt;"موافق","⏳ بانتظار موافقة المدير",IF(K2648&lt;&gt;"نعم","⚠ غير مسوى مع الحسابات","✔ معتمد ومسوى")))))))))</f>
        <v/>
      </c>
      <c r="R2648">
        <f>N(R2647)+IF(A2648="عهدة",1,0)</f>
        <v/>
      </c>
      <c r="S2648">
        <f>IF(C2648="","",IF(AND(C2648&gt;=DATE(2026,9,1),C2648&lt;=DATE(2027,8,31)),(YEAR(C2648)-2026)*12+MONTH(C2648)-8,""))</f>
        <v/>
      </c>
      <c r="T2648">
        <f>IF(AND(A2648="مصروف",R2648&gt;0,I2648="موافق",S2648&lt;&gt;"",H2648&lt;&gt;""),N(G2648),0)</f>
        <v/>
      </c>
    </row>
    <row r="2649">
      <c r="A2649" s="19" t="n"/>
      <c r="B2649" s="20">
        <f>IF(A2649="","",IF(R2649=0,"⚠ أضف سطر عهدة أولًا","BDR-"&amp;TEXT(R2649,"000")))</f>
        <v/>
      </c>
      <c r="C2649" s="21" t="n"/>
      <c r="D2649" s="20">
        <f>IF(C2649="","",IF(S2649="","خارج السنة المالية",INDEX(القوائم!$D$2:$D$13,S2649)))</f>
        <v/>
      </c>
      <c r="E2649" s="22" t="n"/>
      <c r="F2649" s="23" t="n"/>
      <c r="G2649" s="23" t="n"/>
      <c r="H2649" s="22" t="n"/>
      <c r="I2649" s="19" t="n"/>
      <c r="J2649" s="21" t="n"/>
      <c r="K2649" s="19" t="n"/>
      <c r="L2649" s="19" t="n"/>
      <c r="M2649" s="21" t="n"/>
      <c r="N2649" s="22" t="n"/>
      <c r="O2649" s="24">
        <f>IF(A2649&lt;&gt;"عهدة","",SUMIFS($G$8:$G$5007,$B$8:$B$5007,B2649,$A$8:$A$5007,"مصروف",$I$8:$I$5007,"&lt;&gt;مرفوض"))</f>
        <v/>
      </c>
      <c r="P2649" s="25">
        <f>IF(A2649&lt;&gt;"عهدة","",N(F2649)-O2649)</f>
        <v/>
      </c>
      <c r="Q2649" s="26">
        <f>IF(A2649="","",IF(A2649="عهدة",IF(N(F2649)=0,"⚠ أدخل قيمة العهدة",IF(P2649&lt;0,"⛔ عجز / زيادة مصروفات "&amp;TEXT(-P2649,"#,##0"),IF(COUNTIFS($B$8:$B$5007,B2649,$A$8:$A$5007,"مصروف",$I$8:$I$5007,"&lt;&gt;مرفوض",$K$8:$K$5007,"&lt;&gt;نعم")&gt;0,"⚠ "&amp;COUNTIFS($B$8:$B$5007,B2649,$A$8:$A$5007,"مصروف",$I$8:$I$5007,"&lt;&gt;مرفوض",$K$8:$K$5007,"&lt;&gt;نعم")&amp;" مصروف غير مسوى",IF(L2649="تمت التسوية",IF(P2649=0,"✔ متوازنة وتمت التسوية","✔ تمت التسوية – متبقي "&amp;TEXT(P2649,"#,##0")),IF(P2649&gt;0,"متبقي "&amp;TEXT(P2649,"#,##0"),"✔ متوازنة"))))),IF(R2649=0,"⚠ أضف سطر عهدة أولًا",IF(OR(C2649="",N(G2649)=0),"⚠ أكمل التاريخ والقيمة",IF(S2649="","⚠ التاريخ خارج السنة المالية",IF(H2649="","⚠ اختر بند الموازنة",IF(I2649="مرفوض","✖ مرفوض من المدير",IF(I2649&lt;&gt;"موافق","⏳ بانتظار موافقة المدير",IF(K2649&lt;&gt;"نعم","⚠ غير مسوى مع الحسابات","✔ معتمد ومسوى")))))))))</f>
        <v/>
      </c>
      <c r="R2649">
        <f>N(R2648)+IF(A2649="عهدة",1,0)</f>
        <v/>
      </c>
      <c r="S2649">
        <f>IF(C2649="","",IF(AND(C2649&gt;=DATE(2026,9,1),C2649&lt;=DATE(2027,8,31)),(YEAR(C2649)-2026)*12+MONTH(C2649)-8,""))</f>
        <v/>
      </c>
      <c r="T2649">
        <f>IF(AND(A2649="مصروف",R2649&gt;0,I2649="موافق",S2649&lt;&gt;"",H2649&lt;&gt;""),N(G2649),0)</f>
        <v/>
      </c>
    </row>
    <row r="2650">
      <c r="A2650" s="19" t="n"/>
      <c r="B2650" s="20">
        <f>IF(A2650="","",IF(R2650=0,"⚠ أضف سطر عهدة أولًا","BDR-"&amp;TEXT(R2650,"000")))</f>
        <v/>
      </c>
      <c r="C2650" s="21" t="n"/>
      <c r="D2650" s="20">
        <f>IF(C2650="","",IF(S2650="","خارج السنة المالية",INDEX(القوائم!$D$2:$D$13,S2650)))</f>
        <v/>
      </c>
      <c r="E2650" s="22" t="n"/>
      <c r="F2650" s="23" t="n"/>
      <c r="G2650" s="23" t="n"/>
      <c r="H2650" s="22" t="n"/>
      <c r="I2650" s="19" t="n"/>
      <c r="J2650" s="21" t="n"/>
      <c r="K2650" s="19" t="n"/>
      <c r="L2650" s="19" t="n"/>
      <c r="M2650" s="21" t="n"/>
      <c r="N2650" s="22" t="n"/>
      <c r="O2650" s="24">
        <f>IF(A2650&lt;&gt;"عهدة","",SUMIFS($G$8:$G$5007,$B$8:$B$5007,B2650,$A$8:$A$5007,"مصروف",$I$8:$I$5007,"&lt;&gt;مرفوض"))</f>
        <v/>
      </c>
      <c r="P2650" s="25">
        <f>IF(A2650&lt;&gt;"عهدة","",N(F2650)-O2650)</f>
        <v/>
      </c>
      <c r="Q2650" s="26">
        <f>IF(A2650="","",IF(A2650="عهدة",IF(N(F2650)=0,"⚠ أدخل قيمة العهدة",IF(P2650&lt;0,"⛔ عجز / زيادة مصروفات "&amp;TEXT(-P2650,"#,##0"),IF(COUNTIFS($B$8:$B$5007,B2650,$A$8:$A$5007,"مصروف",$I$8:$I$5007,"&lt;&gt;مرفوض",$K$8:$K$5007,"&lt;&gt;نعم")&gt;0,"⚠ "&amp;COUNTIFS($B$8:$B$5007,B2650,$A$8:$A$5007,"مصروف",$I$8:$I$5007,"&lt;&gt;مرفوض",$K$8:$K$5007,"&lt;&gt;نعم")&amp;" مصروف غير مسوى",IF(L2650="تمت التسوية",IF(P2650=0,"✔ متوازنة وتمت التسوية","✔ تمت التسوية – متبقي "&amp;TEXT(P2650,"#,##0")),IF(P2650&gt;0,"متبقي "&amp;TEXT(P2650,"#,##0"),"✔ متوازنة"))))),IF(R2650=0,"⚠ أضف سطر عهدة أولًا",IF(OR(C2650="",N(G2650)=0),"⚠ أكمل التاريخ والقيمة",IF(S2650="","⚠ التاريخ خارج السنة المالية",IF(H2650="","⚠ اختر بند الموازنة",IF(I2650="مرفوض","✖ مرفوض من المدير",IF(I2650&lt;&gt;"موافق","⏳ بانتظار موافقة المدير",IF(K2650&lt;&gt;"نعم","⚠ غير مسوى مع الحسابات","✔ معتمد ومسوى")))))))))</f>
        <v/>
      </c>
      <c r="R2650">
        <f>N(R2649)+IF(A2650="عهدة",1,0)</f>
        <v/>
      </c>
      <c r="S2650">
        <f>IF(C2650="","",IF(AND(C2650&gt;=DATE(2026,9,1),C2650&lt;=DATE(2027,8,31)),(YEAR(C2650)-2026)*12+MONTH(C2650)-8,""))</f>
        <v/>
      </c>
      <c r="T2650">
        <f>IF(AND(A2650="مصروف",R2650&gt;0,I2650="موافق",S2650&lt;&gt;"",H2650&lt;&gt;""),N(G2650),0)</f>
        <v/>
      </c>
    </row>
    <row r="2651">
      <c r="A2651" s="19" t="n"/>
      <c r="B2651" s="20">
        <f>IF(A2651="","",IF(R2651=0,"⚠ أضف سطر عهدة أولًا","BDR-"&amp;TEXT(R2651,"000")))</f>
        <v/>
      </c>
      <c r="C2651" s="21" t="n"/>
      <c r="D2651" s="20">
        <f>IF(C2651="","",IF(S2651="","خارج السنة المالية",INDEX(القوائم!$D$2:$D$13,S2651)))</f>
        <v/>
      </c>
      <c r="E2651" s="22" t="n"/>
      <c r="F2651" s="23" t="n"/>
      <c r="G2651" s="23" t="n"/>
      <c r="H2651" s="22" t="n"/>
      <c r="I2651" s="19" t="n"/>
      <c r="J2651" s="21" t="n"/>
      <c r="K2651" s="19" t="n"/>
      <c r="L2651" s="19" t="n"/>
      <c r="M2651" s="21" t="n"/>
      <c r="N2651" s="22" t="n"/>
      <c r="O2651" s="24">
        <f>IF(A2651&lt;&gt;"عهدة","",SUMIFS($G$8:$G$5007,$B$8:$B$5007,B2651,$A$8:$A$5007,"مصروف",$I$8:$I$5007,"&lt;&gt;مرفوض"))</f>
        <v/>
      </c>
      <c r="P2651" s="25">
        <f>IF(A2651&lt;&gt;"عهدة","",N(F2651)-O2651)</f>
        <v/>
      </c>
      <c r="Q2651" s="26">
        <f>IF(A2651="","",IF(A2651="عهدة",IF(N(F2651)=0,"⚠ أدخل قيمة العهدة",IF(P2651&lt;0,"⛔ عجز / زيادة مصروفات "&amp;TEXT(-P2651,"#,##0"),IF(COUNTIFS($B$8:$B$5007,B2651,$A$8:$A$5007,"مصروف",$I$8:$I$5007,"&lt;&gt;مرفوض",$K$8:$K$5007,"&lt;&gt;نعم")&gt;0,"⚠ "&amp;COUNTIFS($B$8:$B$5007,B2651,$A$8:$A$5007,"مصروف",$I$8:$I$5007,"&lt;&gt;مرفوض",$K$8:$K$5007,"&lt;&gt;نعم")&amp;" مصروف غير مسوى",IF(L2651="تمت التسوية",IF(P2651=0,"✔ متوازنة وتمت التسوية","✔ تمت التسوية – متبقي "&amp;TEXT(P2651,"#,##0")),IF(P2651&gt;0,"متبقي "&amp;TEXT(P2651,"#,##0"),"✔ متوازنة"))))),IF(R2651=0,"⚠ أضف سطر عهدة أولًا",IF(OR(C2651="",N(G2651)=0),"⚠ أكمل التاريخ والقيمة",IF(S2651="","⚠ التاريخ خارج السنة المالية",IF(H2651="","⚠ اختر بند الموازنة",IF(I2651="مرفوض","✖ مرفوض من المدير",IF(I2651&lt;&gt;"موافق","⏳ بانتظار موافقة المدير",IF(K2651&lt;&gt;"نعم","⚠ غير مسوى مع الحسابات","✔ معتمد ومسوى")))))))))</f>
        <v/>
      </c>
      <c r="R2651">
        <f>N(R2650)+IF(A2651="عهدة",1,0)</f>
        <v/>
      </c>
      <c r="S2651">
        <f>IF(C2651="","",IF(AND(C2651&gt;=DATE(2026,9,1),C2651&lt;=DATE(2027,8,31)),(YEAR(C2651)-2026)*12+MONTH(C2651)-8,""))</f>
        <v/>
      </c>
      <c r="T2651">
        <f>IF(AND(A2651="مصروف",R2651&gt;0,I2651="موافق",S2651&lt;&gt;"",H2651&lt;&gt;""),N(G2651),0)</f>
        <v/>
      </c>
    </row>
    <row r="2652">
      <c r="A2652" s="19" t="n"/>
      <c r="B2652" s="20">
        <f>IF(A2652="","",IF(R2652=0,"⚠ أضف سطر عهدة أولًا","BDR-"&amp;TEXT(R2652,"000")))</f>
        <v/>
      </c>
      <c r="C2652" s="21" t="n"/>
      <c r="D2652" s="20">
        <f>IF(C2652="","",IF(S2652="","خارج السنة المالية",INDEX(القوائم!$D$2:$D$13,S2652)))</f>
        <v/>
      </c>
      <c r="E2652" s="22" t="n"/>
      <c r="F2652" s="23" t="n"/>
      <c r="G2652" s="23" t="n"/>
      <c r="H2652" s="22" t="n"/>
      <c r="I2652" s="19" t="n"/>
      <c r="J2652" s="21" t="n"/>
      <c r="K2652" s="19" t="n"/>
      <c r="L2652" s="19" t="n"/>
      <c r="M2652" s="21" t="n"/>
      <c r="N2652" s="22" t="n"/>
      <c r="O2652" s="24">
        <f>IF(A2652&lt;&gt;"عهدة","",SUMIFS($G$8:$G$5007,$B$8:$B$5007,B2652,$A$8:$A$5007,"مصروف",$I$8:$I$5007,"&lt;&gt;مرفوض"))</f>
        <v/>
      </c>
      <c r="P2652" s="25">
        <f>IF(A2652&lt;&gt;"عهدة","",N(F2652)-O2652)</f>
        <v/>
      </c>
      <c r="Q2652" s="26">
        <f>IF(A2652="","",IF(A2652="عهدة",IF(N(F2652)=0,"⚠ أدخل قيمة العهدة",IF(P2652&lt;0,"⛔ عجز / زيادة مصروفات "&amp;TEXT(-P2652,"#,##0"),IF(COUNTIFS($B$8:$B$5007,B2652,$A$8:$A$5007,"مصروف",$I$8:$I$5007,"&lt;&gt;مرفوض",$K$8:$K$5007,"&lt;&gt;نعم")&gt;0,"⚠ "&amp;COUNTIFS($B$8:$B$5007,B2652,$A$8:$A$5007,"مصروف",$I$8:$I$5007,"&lt;&gt;مرفوض",$K$8:$K$5007,"&lt;&gt;نعم")&amp;" مصروف غير مسوى",IF(L2652="تمت التسوية",IF(P2652=0,"✔ متوازنة وتمت التسوية","✔ تمت التسوية – متبقي "&amp;TEXT(P2652,"#,##0")),IF(P2652&gt;0,"متبقي "&amp;TEXT(P2652,"#,##0"),"✔ متوازنة"))))),IF(R2652=0,"⚠ أضف سطر عهدة أولًا",IF(OR(C2652="",N(G2652)=0),"⚠ أكمل التاريخ والقيمة",IF(S2652="","⚠ التاريخ خارج السنة المالية",IF(H2652="","⚠ اختر بند الموازنة",IF(I2652="مرفوض","✖ مرفوض من المدير",IF(I2652&lt;&gt;"موافق","⏳ بانتظار موافقة المدير",IF(K2652&lt;&gt;"نعم","⚠ غير مسوى مع الحسابات","✔ معتمد ومسوى")))))))))</f>
        <v/>
      </c>
      <c r="R2652">
        <f>N(R2651)+IF(A2652="عهدة",1,0)</f>
        <v/>
      </c>
      <c r="S2652">
        <f>IF(C2652="","",IF(AND(C2652&gt;=DATE(2026,9,1),C2652&lt;=DATE(2027,8,31)),(YEAR(C2652)-2026)*12+MONTH(C2652)-8,""))</f>
        <v/>
      </c>
      <c r="T2652">
        <f>IF(AND(A2652="مصروف",R2652&gt;0,I2652="موافق",S2652&lt;&gt;"",H2652&lt;&gt;""),N(G2652),0)</f>
        <v/>
      </c>
    </row>
    <row r="2653">
      <c r="A2653" s="19" t="n"/>
      <c r="B2653" s="20">
        <f>IF(A2653="","",IF(R2653=0,"⚠ أضف سطر عهدة أولًا","BDR-"&amp;TEXT(R2653,"000")))</f>
        <v/>
      </c>
      <c r="C2653" s="21" t="n"/>
      <c r="D2653" s="20">
        <f>IF(C2653="","",IF(S2653="","خارج السنة المالية",INDEX(القوائم!$D$2:$D$13,S2653)))</f>
        <v/>
      </c>
      <c r="E2653" s="22" t="n"/>
      <c r="F2653" s="23" t="n"/>
      <c r="G2653" s="23" t="n"/>
      <c r="H2653" s="22" t="n"/>
      <c r="I2653" s="19" t="n"/>
      <c r="J2653" s="21" t="n"/>
      <c r="K2653" s="19" t="n"/>
      <c r="L2653" s="19" t="n"/>
      <c r="M2653" s="21" t="n"/>
      <c r="N2653" s="22" t="n"/>
      <c r="O2653" s="24">
        <f>IF(A2653&lt;&gt;"عهدة","",SUMIFS($G$8:$G$5007,$B$8:$B$5007,B2653,$A$8:$A$5007,"مصروف",$I$8:$I$5007,"&lt;&gt;مرفوض"))</f>
        <v/>
      </c>
      <c r="P2653" s="25">
        <f>IF(A2653&lt;&gt;"عهدة","",N(F2653)-O2653)</f>
        <v/>
      </c>
      <c r="Q2653" s="26">
        <f>IF(A2653="","",IF(A2653="عهدة",IF(N(F2653)=0,"⚠ أدخل قيمة العهدة",IF(P2653&lt;0,"⛔ عجز / زيادة مصروفات "&amp;TEXT(-P2653,"#,##0"),IF(COUNTIFS($B$8:$B$5007,B2653,$A$8:$A$5007,"مصروف",$I$8:$I$5007,"&lt;&gt;مرفوض",$K$8:$K$5007,"&lt;&gt;نعم")&gt;0,"⚠ "&amp;COUNTIFS($B$8:$B$5007,B2653,$A$8:$A$5007,"مصروف",$I$8:$I$5007,"&lt;&gt;مرفوض",$K$8:$K$5007,"&lt;&gt;نعم")&amp;" مصروف غير مسوى",IF(L2653="تمت التسوية",IF(P2653=0,"✔ متوازنة وتمت التسوية","✔ تمت التسوية – متبقي "&amp;TEXT(P2653,"#,##0")),IF(P2653&gt;0,"متبقي "&amp;TEXT(P2653,"#,##0"),"✔ متوازنة"))))),IF(R2653=0,"⚠ أضف سطر عهدة أولًا",IF(OR(C2653="",N(G2653)=0),"⚠ أكمل التاريخ والقيمة",IF(S2653="","⚠ التاريخ خارج السنة المالية",IF(H2653="","⚠ اختر بند الموازنة",IF(I2653="مرفوض","✖ مرفوض من المدير",IF(I2653&lt;&gt;"موافق","⏳ بانتظار موافقة المدير",IF(K2653&lt;&gt;"نعم","⚠ غير مسوى مع الحسابات","✔ معتمد ومسوى")))))))))</f>
        <v/>
      </c>
      <c r="R2653">
        <f>N(R2652)+IF(A2653="عهدة",1,0)</f>
        <v/>
      </c>
      <c r="S2653">
        <f>IF(C2653="","",IF(AND(C2653&gt;=DATE(2026,9,1),C2653&lt;=DATE(2027,8,31)),(YEAR(C2653)-2026)*12+MONTH(C2653)-8,""))</f>
        <v/>
      </c>
      <c r="T2653">
        <f>IF(AND(A2653="مصروف",R2653&gt;0,I2653="موافق",S2653&lt;&gt;"",H2653&lt;&gt;""),N(G2653),0)</f>
        <v/>
      </c>
    </row>
    <row r="2654">
      <c r="A2654" s="19" t="n"/>
      <c r="B2654" s="20">
        <f>IF(A2654="","",IF(R2654=0,"⚠ أضف سطر عهدة أولًا","BDR-"&amp;TEXT(R2654,"000")))</f>
        <v/>
      </c>
      <c r="C2654" s="21" t="n"/>
      <c r="D2654" s="20">
        <f>IF(C2654="","",IF(S2654="","خارج السنة المالية",INDEX(القوائم!$D$2:$D$13,S2654)))</f>
        <v/>
      </c>
      <c r="E2654" s="22" t="n"/>
      <c r="F2654" s="23" t="n"/>
      <c r="G2654" s="23" t="n"/>
      <c r="H2654" s="22" t="n"/>
      <c r="I2654" s="19" t="n"/>
      <c r="J2654" s="21" t="n"/>
      <c r="K2654" s="19" t="n"/>
      <c r="L2654" s="19" t="n"/>
      <c r="M2654" s="21" t="n"/>
      <c r="N2654" s="22" t="n"/>
      <c r="O2654" s="24">
        <f>IF(A2654&lt;&gt;"عهدة","",SUMIFS($G$8:$G$5007,$B$8:$B$5007,B2654,$A$8:$A$5007,"مصروف",$I$8:$I$5007,"&lt;&gt;مرفوض"))</f>
        <v/>
      </c>
      <c r="P2654" s="25">
        <f>IF(A2654&lt;&gt;"عهدة","",N(F2654)-O2654)</f>
        <v/>
      </c>
      <c r="Q2654" s="26">
        <f>IF(A2654="","",IF(A2654="عهدة",IF(N(F2654)=0,"⚠ أدخل قيمة العهدة",IF(P2654&lt;0,"⛔ عجز / زيادة مصروفات "&amp;TEXT(-P2654,"#,##0"),IF(COUNTIFS($B$8:$B$5007,B2654,$A$8:$A$5007,"مصروف",$I$8:$I$5007,"&lt;&gt;مرفوض",$K$8:$K$5007,"&lt;&gt;نعم")&gt;0,"⚠ "&amp;COUNTIFS($B$8:$B$5007,B2654,$A$8:$A$5007,"مصروف",$I$8:$I$5007,"&lt;&gt;مرفوض",$K$8:$K$5007,"&lt;&gt;نعم")&amp;" مصروف غير مسوى",IF(L2654="تمت التسوية",IF(P2654=0,"✔ متوازنة وتمت التسوية","✔ تمت التسوية – متبقي "&amp;TEXT(P2654,"#,##0")),IF(P2654&gt;0,"متبقي "&amp;TEXT(P2654,"#,##0"),"✔ متوازنة"))))),IF(R2654=0,"⚠ أضف سطر عهدة أولًا",IF(OR(C2654="",N(G2654)=0),"⚠ أكمل التاريخ والقيمة",IF(S2654="","⚠ التاريخ خارج السنة المالية",IF(H2654="","⚠ اختر بند الموازنة",IF(I2654="مرفوض","✖ مرفوض من المدير",IF(I2654&lt;&gt;"موافق","⏳ بانتظار موافقة المدير",IF(K2654&lt;&gt;"نعم","⚠ غير مسوى مع الحسابات","✔ معتمد ومسوى")))))))))</f>
        <v/>
      </c>
      <c r="R2654">
        <f>N(R2653)+IF(A2654="عهدة",1,0)</f>
        <v/>
      </c>
      <c r="S2654">
        <f>IF(C2654="","",IF(AND(C2654&gt;=DATE(2026,9,1),C2654&lt;=DATE(2027,8,31)),(YEAR(C2654)-2026)*12+MONTH(C2654)-8,""))</f>
        <v/>
      </c>
      <c r="T2654">
        <f>IF(AND(A2654="مصروف",R2654&gt;0,I2654="موافق",S2654&lt;&gt;"",H2654&lt;&gt;""),N(G2654),0)</f>
        <v/>
      </c>
    </row>
    <row r="2655">
      <c r="A2655" s="19" t="n"/>
      <c r="B2655" s="20">
        <f>IF(A2655="","",IF(R2655=0,"⚠ أضف سطر عهدة أولًا","BDR-"&amp;TEXT(R2655,"000")))</f>
        <v/>
      </c>
      <c r="C2655" s="21" t="n"/>
      <c r="D2655" s="20">
        <f>IF(C2655="","",IF(S2655="","خارج السنة المالية",INDEX(القوائم!$D$2:$D$13,S2655)))</f>
        <v/>
      </c>
      <c r="E2655" s="22" t="n"/>
      <c r="F2655" s="23" t="n"/>
      <c r="G2655" s="23" t="n"/>
      <c r="H2655" s="22" t="n"/>
      <c r="I2655" s="19" t="n"/>
      <c r="J2655" s="21" t="n"/>
      <c r="K2655" s="19" t="n"/>
      <c r="L2655" s="19" t="n"/>
      <c r="M2655" s="21" t="n"/>
      <c r="N2655" s="22" t="n"/>
      <c r="O2655" s="24">
        <f>IF(A2655&lt;&gt;"عهدة","",SUMIFS($G$8:$G$5007,$B$8:$B$5007,B2655,$A$8:$A$5007,"مصروف",$I$8:$I$5007,"&lt;&gt;مرفوض"))</f>
        <v/>
      </c>
      <c r="P2655" s="25">
        <f>IF(A2655&lt;&gt;"عهدة","",N(F2655)-O2655)</f>
        <v/>
      </c>
      <c r="Q2655" s="26">
        <f>IF(A2655="","",IF(A2655="عهدة",IF(N(F2655)=0,"⚠ أدخل قيمة العهدة",IF(P2655&lt;0,"⛔ عجز / زيادة مصروفات "&amp;TEXT(-P2655,"#,##0"),IF(COUNTIFS($B$8:$B$5007,B2655,$A$8:$A$5007,"مصروف",$I$8:$I$5007,"&lt;&gt;مرفوض",$K$8:$K$5007,"&lt;&gt;نعم")&gt;0,"⚠ "&amp;COUNTIFS($B$8:$B$5007,B2655,$A$8:$A$5007,"مصروف",$I$8:$I$5007,"&lt;&gt;مرفوض",$K$8:$K$5007,"&lt;&gt;نعم")&amp;" مصروف غير مسوى",IF(L2655="تمت التسوية",IF(P2655=0,"✔ متوازنة وتمت التسوية","✔ تمت التسوية – متبقي "&amp;TEXT(P2655,"#,##0")),IF(P2655&gt;0,"متبقي "&amp;TEXT(P2655,"#,##0"),"✔ متوازنة"))))),IF(R2655=0,"⚠ أضف سطر عهدة أولًا",IF(OR(C2655="",N(G2655)=0),"⚠ أكمل التاريخ والقيمة",IF(S2655="","⚠ التاريخ خارج السنة المالية",IF(H2655="","⚠ اختر بند الموازنة",IF(I2655="مرفوض","✖ مرفوض من المدير",IF(I2655&lt;&gt;"موافق","⏳ بانتظار موافقة المدير",IF(K2655&lt;&gt;"نعم","⚠ غير مسوى مع الحسابات","✔ معتمد ومسوى")))))))))</f>
        <v/>
      </c>
      <c r="R2655">
        <f>N(R2654)+IF(A2655="عهدة",1,0)</f>
        <v/>
      </c>
      <c r="S2655">
        <f>IF(C2655="","",IF(AND(C2655&gt;=DATE(2026,9,1),C2655&lt;=DATE(2027,8,31)),(YEAR(C2655)-2026)*12+MONTH(C2655)-8,""))</f>
        <v/>
      </c>
      <c r="T2655">
        <f>IF(AND(A2655="مصروف",R2655&gt;0,I2655="موافق",S2655&lt;&gt;"",H2655&lt;&gt;""),N(G2655),0)</f>
        <v/>
      </c>
    </row>
    <row r="2656">
      <c r="A2656" s="19" t="n"/>
      <c r="B2656" s="20">
        <f>IF(A2656="","",IF(R2656=0,"⚠ أضف سطر عهدة أولًا","BDR-"&amp;TEXT(R2656,"000")))</f>
        <v/>
      </c>
      <c r="C2656" s="21" t="n"/>
      <c r="D2656" s="20">
        <f>IF(C2656="","",IF(S2656="","خارج السنة المالية",INDEX(القوائم!$D$2:$D$13,S2656)))</f>
        <v/>
      </c>
      <c r="E2656" s="22" t="n"/>
      <c r="F2656" s="23" t="n"/>
      <c r="G2656" s="23" t="n"/>
      <c r="H2656" s="22" t="n"/>
      <c r="I2656" s="19" t="n"/>
      <c r="J2656" s="21" t="n"/>
      <c r="K2656" s="19" t="n"/>
      <c r="L2656" s="19" t="n"/>
      <c r="M2656" s="21" t="n"/>
      <c r="N2656" s="22" t="n"/>
      <c r="O2656" s="24">
        <f>IF(A2656&lt;&gt;"عهدة","",SUMIFS($G$8:$G$5007,$B$8:$B$5007,B2656,$A$8:$A$5007,"مصروف",$I$8:$I$5007,"&lt;&gt;مرفوض"))</f>
        <v/>
      </c>
      <c r="P2656" s="25">
        <f>IF(A2656&lt;&gt;"عهدة","",N(F2656)-O2656)</f>
        <v/>
      </c>
      <c r="Q2656" s="26">
        <f>IF(A2656="","",IF(A2656="عهدة",IF(N(F2656)=0,"⚠ أدخل قيمة العهدة",IF(P2656&lt;0,"⛔ عجز / زيادة مصروفات "&amp;TEXT(-P2656,"#,##0"),IF(COUNTIFS($B$8:$B$5007,B2656,$A$8:$A$5007,"مصروف",$I$8:$I$5007,"&lt;&gt;مرفوض",$K$8:$K$5007,"&lt;&gt;نعم")&gt;0,"⚠ "&amp;COUNTIFS($B$8:$B$5007,B2656,$A$8:$A$5007,"مصروف",$I$8:$I$5007,"&lt;&gt;مرفوض",$K$8:$K$5007,"&lt;&gt;نعم")&amp;" مصروف غير مسوى",IF(L2656="تمت التسوية",IF(P2656=0,"✔ متوازنة وتمت التسوية","✔ تمت التسوية – متبقي "&amp;TEXT(P2656,"#,##0")),IF(P2656&gt;0,"متبقي "&amp;TEXT(P2656,"#,##0"),"✔ متوازنة"))))),IF(R2656=0,"⚠ أضف سطر عهدة أولًا",IF(OR(C2656="",N(G2656)=0),"⚠ أكمل التاريخ والقيمة",IF(S2656="","⚠ التاريخ خارج السنة المالية",IF(H2656="","⚠ اختر بند الموازنة",IF(I2656="مرفوض","✖ مرفوض من المدير",IF(I2656&lt;&gt;"موافق","⏳ بانتظار موافقة المدير",IF(K2656&lt;&gt;"نعم","⚠ غير مسوى مع الحسابات","✔ معتمد ومسوى")))))))))</f>
        <v/>
      </c>
      <c r="R2656">
        <f>N(R2655)+IF(A2656="عهدة",1,0)</f>
        <v/>
      </c>
      <c r="S2656">
        <f>IF(C2656="","",IF(AND(C2656&gt;=DATE(2026,9,1),C2656&lt;=DATE(2027,8,31)),(YEAR(C2656)-2026)*12+MONTH(C2656)-8,""))</f>
        <v/>
      </c>
      <c r="T2656">
        <f>IF(AND(A2656="مصروف",R2656&gt;0,I2656="موافق",S2656&lt;&gt;"",H2656&lt;&gt;""),N(G2656),0)</f>
        <v/>
      </c>
    </row>
    <row r="2657">
      <c r="A2657" s="19" t="n"/>
      <c r="B2657" s="20">
        <f>IF(A2657="","",IF(R2657=0,"⚠ أضف سطر عهدة أولًا","BDR-"&amp;TEXT(R2657,"000")))</f>
        <v/>
      </c>
      <c r="C2657" s="21" t="n"/>
      <c r="D2657" s="20">
        <f>IF(C2657="","",IF(S2657="","خارج السنة المالية",INDEX(القوائم!$D$2:$D$13,S2657)))</f>
        <v/>
      </c>
      <c r="E2657" s="22" t="n"/>
      <c r="F2657" s="23" t="n"/>
      <c r="G2657" s="23" t="n"/>
      <c r="H2657" s="22" t="n"/>
      <c r="I2657" s="19" t="n"/>
      <c r="J2657" s="21" t="n"/>
      <c r="K2657" s="19" t="n"/>
      <c r="L2657" s="19" t="n"/>
      <c r="M2657" s="21" t="n"/>
      <c r="N2657" s="22" t="n"/>
      <c r="O2657" s="24">
        <f>IF(A2657&lt;&gt;"عهدة","",SUMIFS($G$8:$G$5007,$B$8:$B$5007,B2657,$A$8:$A$5007,"مصروف",$I$8:$I$5007,"&lt;&gt;مرفوض"))</f>
        <v/>
      </c>
      <c r="P2657" s="25">
        <f>IF(A2657&lt;&gt;"عهدة","",N(F2657)-O2657)</f>
        <v/>
      </c>
      <c r="Q2657" s="26">
        <f>IF(A2657="","",IF(A2657="عهدة",IF(N(F2657)=0,"⚠ أدخل قيمة العهدة",IF(P2657&lt;0,"⛔ عجز / زيادة مصروفات "&amp;TEXT(-P2657,"#,##0"),IF(COUNTIFS($B$8:$B$5007,B2657,$A$8:$A$5007,"مصروف",$I$8:$I$5007,"&lt;&gt;مرفوض",$K$8:$K$5007,"&lt;&gt;نعم")&gt;0,"⚠ "&amp;COUNTIFS($B$8:$B$5007,B2657,$A$8:$A$5007,"مصروف",$I$8:$I$5007,"&lt;&gt;مرفوض",$K$8:$K$5007,"&lt;&gt;نعم")&amp;" مصروف غير مسوى",IF(L2657="تمت التسوية",IF(P2657=0,"✔ متوازنة وتمت التسوية","✔ تمت التسوية – متبقي "&amp;TEXT(P2657,"#,##0")),IF(P2657&gt;0,"متبقي "&amp;TEXT(P2657,"#,##0"),"✔ متوازنة"))))),IF(R2657=0,"⚠ أضف سطر عهدة أولًا",IF(OR(C2657="",N(G2657)=0),"⚠ أكمل التاريخ والقيمة",IF(S2657="","⚠ التاريخ خارج السنة المالية",IF(H2657="","⚠ اختر بند الموازنة",IF(I2657="مرفوض","✖ مرفوض من المدير",IF(I2657&lt;&gt;"موافق","⏳ بانتظار موافقة المدير",IF(K2657&lt;&gt;"نعم","⚠ غير مسوى مع الحسابات","✔ معتمد ومسوى")))))))))</f>
        <v/>
      </c>
      <c r="R2657">
        <f>N(R2656)+IF(A2657="عهدة",1,0)</f>
        <v/>
      </c>
      <c r="S2657">
        <f>IF(C2657="","",IF(AND(C2657&gt;=DATE(2026,9,1),C2657&lt;=DATE(2027,8,31)),(YEAR(C2657)-2026)*12+MONTH(C2657)-8,""))</f>
        <v/>
      </c>
      <c r="T2657">
        <f>IF(AND(A2657="مصروف",R2657&gt;0,I2657="موافق",S2657&lt;&gt;"",H2657&lt;&gt;""),N(G2657),0)</f>
        <v/>
      </c>
    </row>
    <row r="2658">
      <c r="A2658" s="19" t="n"/>
      <c r="B2658" s="20">
        <f>IF(A2658="","",IF(R2658=0,"⚠ أضف سطر عهدة أولًا","BDR-"&amp;TEXT(R2658,"000")))</f>
        <v/>
      </c>
      <c r="C2658" s="21" t="n"/>
      <c r="D2658" s="20">
        <f>IF(C2658="","",IF(S2658="","خارج السنة المالية",INDEX(القوائم!$D$2:$D$13,S2658)))</f>
        <v/>
      </c>
      <c r="E2658" s="22" t="n"/>
      <c r="F2658" s="23" t="n"/>
      <c r="G2658" s="23" t="n"/>
      <c r="H2658" s="22" t="n"/>
      <c r="I2658" s="19" t="n"/>
      <c r="J2658" s="21" t="n"/>
      <c r="K2658" s="19" t="n"/>
      <c r="L2658" s="19" t="n"/>
      <c r="M2658" s="21" t="n"/>
      <c r="N2658" s="22" t="n"/>
      <c r="O2658" s="24">
        <f>IF(A2658&lt;&gt;"عهدة","",SUMIFS($G$8:$G$5007,$B$8:$B$5007,B2658,$A$8:$A$5007,"مصروف",$I$8:$I$5007,"&lt;&gt;مرفوض"))</f>
        <v/>
      </c>
      <c r="P2658" s="25">
        <f>IF(A2658&lt;&gt;"عهدة","",N(F2658)-O2658)</f>
        <v/>
      </c>
      <c r="Q2658" s="26">
        <f>IF(A2658="","",IF(A2658="عهدة",IF(N(F2658)=0,"⚠ أدخل قيمة العهدة",IF(P2658&lt;0,"⛔ عجز / زيادة مصروفات "&amp;TEXT(-P2658,"#,##0"),IF(COUNTIFS($B$8:$B$5007,B2658,$A$8:$A$5007,"مصروف",$I$8:$I$5007,"&lt;&gt;مرفوض",$K$8:$K$5007,"&lt;&gt;نعم")&gt;0,"⚠ "&amp;COUNTIFS($B$8:$B$5007,B2658,$A$8:$A$5007,"مصروف",$I$8:$I$5007,"&lt;&gt;مرفوض",$K$8:$K$5007,"&lt;&gt;نعم")&amp;" مصروف غير مسوى",IF(L2658="تمت التسوية",IF(P2658=0,"✔ متوازنة وتمت التسوية","✔ تمت التسوية – متبقي "&amp;TEXT(P2658,"#,##0")),IF(P2658&gt;0,"متبقي "&amp;TEXT(P2658,"#,##0"),"✔ متوازنة"))))),IF(R2658=0,"⚠ أضف سطر عهدة أولًا",IF(OR(C2658="",N(G2658)=0),"⚠ أكمل التاريخ والقيمة",IF(S2658="","⚠ التاريخ خارج السنة المالية",IF(H2658="","⚠ اختر بند الموازنة",IF(I2658="مرفوض","✖ مرفوض من المدير",IF(I2658&lt;&gt;"موافق","⏳ بانتظار موافقة المدير",IF(K2658&lt;&gt;"نعم","⚠ غير مسوى مع الحسابات","✔ معتمد ومسوى")))))))))</f>
        <v/>
      </c>
      <c r="R2658">
        <f>N(R2657)+IF(A2658="عهدة",1,0)</f>
        <v/>
      </c>
      <c r="S2658">
        <f>IF(C2658="","",IF(AND(C2658&gt;=DATE(2026,9,1),C2658&lt;=DATE(2027,8,31)),(YEAR(C2658)-2026)*12+MONTH(C2658)-8,""))</f>
        <v/>
      </c>
      <c r="T2658">
        <f>IF(AND(A2658="مصروف",R2658&gt;0,I2658="موافق",S2658&lt;&gt;"",H2658&lt;&gt;""),N(G2658),0)</f>
        <v/>
      </c>
    </row>
    <row r="2659">
      <c r="A2659" s="19" t="n"/>
      <c r="B2659" s="20">
        <f>IF(A2659="","",IF(R2659=0,"⚠ أضف سطر عهدة أولًا","BDR-"&amp;TEXT(R2659,"000")))</f>
        <v/>
      </c>
      <c r="C2659" s="21" t="n"/>
      <c r="D2659" s="20">
        <f>IF(C2659="","",IF(S2659="","خارج السنة المالية",INDEX(القوائم!$D$2:$D$13,S2659)))</f>
        <v/>
      </c>
      <c r="E2659" s="22" t="n"/>
      <c r="F2659" s="23" t="n"/>
      <c r="G2659" s="23" t="n"/>
      <c r="H2659" s="22" t="n"/>
      <c r="I2659" s="19" t="n"/>
      <c r="J2659" s="21" t="n"/>
      <c r="K2659" s="19" t="n"/>
      <c r="L2659" s="19" t="n"/>
      <c r="M2659" s="21" t="n"/>
      <c r="N2659" s="22" t="n"/>
      <c r="O2659" s="24">
        <f>IF(A2659&lt;&gt;"عهدة","",SUMIFS($G$8:$G$5007,$B$8:$B$5007,B2659,$A$8:$A$5007,"مصروف",$I$8:$I$5007,"&lt;&gt;مرفوض"))</f>
        <v/>
      </c>
      <c r="P2659" s="25">
        <f>IF(A2659&lt;&gt;"عهدة","",N(F2659)-O2659)</f>
        <v/>
      </c>
      <c r="Q2659" s="26">
        <f>IF(A2659="","",IF(A2659="عهدة",IF(N(F2659)=0,"⚠ أدخل قيمة العهدة",IF(P2659&lt;0,"⛔ عجز / زيادة مصروفات "&amp;TEXT(-P2659,"#,##0"),IF(COUNTIFS($B$8:$B$5007,B2659,$A$8:$A$5007,"مصروف",$I$8:$I$5007,"&lt;&gt;مرفوض",$K$8:$K$5007,"&lt;&gt;نعم")&gt;0,"⚠ "&amp;COUNTIFS($B$8:$B$5007,B2659,$A$8:$A$5007,"مصروف",$I$8:$I$5007,"&lt;&gt;مرفوض",$K$8:$K$5007,"&lt;&gt;نعم")&amp;" مصروف غير مسوى",IF(L2659="تمت التسوية",IF(P2659=0,"✔ متوازنة وتمت التسوية","✔ تمت التسوية – متبقي "&amp;TEXT(P2659,"#,##0")),IF(P2659&gt;0,"متبقي "&amp;TEXT(P2659,"#,##0"),"✔ متوازنة"))))),IF(R2659=0,"⚠ أضف سطر عهدة أولًا",IF(OR(C2659="",N(G2659)=0),"⚠ أكمل التاريخ والقيمة",IF(S2659="","⚠ التاريخ خارج السنة المالية",IF(H2659="","⚠ اختر بند الموازنة",IF(I2659="مرفوض","✖ مرفوض من المدير",IF(I2659&lt;&gt;"موافق","⏳ بانتظار موافقة المدير",IF(K2659&lt;&gt;"نعم","⚠ غير مسوى مع الحسابات","✔ معتمد ومسوى")))))))))</f>
        <v/>
      </c>
      <c r="R2659">
        <f>N(R2658)+IF(A2659="عهدة",1,0)</f>
        <v/>
      </c>
      <c r="S2659">
        <f>IF(C2659="","",IF(AND(C2659&gt;=DATE(2026,9,1),C2659&lt;=DATE(2027,8,31)),(YEAR(C2659)-2026)*12+MONTH(C2659)-8,""))</f>
        <v/>
      </c>
      <c r="T2659">
        <f>IF(AND(A2659="مصروف",R2659&gt;0,I2659="موافق",S2659&lt;&gt;"",H2659&lt;&gt;""),N(G2659),0)</f>
        <v/>
      </c>
    </row>
    <row r="2660">
      <c r="A2660" s="19" t="n"/>
      <c r="B2660" s="20">
        <f>IF(A2660="","",IF(R2660=0,"⚠ أضف سطر عهدة أولًا","BDR-"&amp;TEXT(R2660,"000")))</f>
        <v/>
      </c>
      <c r="C2660" s="21" t="n"/>
      <c r="D2660" s="20">
        <f>IF(C2660="","",IF(S2660="","خارج السنة المالية",INDEX(القوائم!$D$2:$D$13,S2660)))</f>
        <v/>
      </c>
      <c r="E2660" s="22" t="n"/>
      <c r="F2660" s="23" t="n"/>
      <c r="G2660" s="23" t="n"/>
      <c r="H2660" s="22" t="n"/>
      <c r="I2660" s="19" t="n"/>
      <c r="J2660" s="21" t="n"/>
      <c r="K2660" s="19" t="n"/>
      <c r="L2660" s="19" t="n"/>
      <c r="M2660" s="21" t="n"/>
      <c r="N2660" s="22" t="n"/>
      <c r="O2660" s="24">
        <f>IF(A2660&lt;&gt;"عهدة","",SUMIFS($G$8:$G$5007,$B$8:$B$5007,B2660,$A$8:$A$5007,"مصروف",$I$8:$I$5007,"&lt;&gt;مرفوض"))</f>
        <v/>
      </c>
      <c r="P2660" s="25">
        <f>IF(A2660&lt;&gt;"عهدة","",N(F2660)-O2660)</f>
        <v/>
      </c>
      <c r="Q2660" s="26">
        <f>IF(A2660="","",IF(A2660="عهدة",IF(N(F2660)=0,"⚠ أدخل قيمة العهدة",IF(P2660&lt;0,"⛔ عجز / زيادة مصروفات "&amp;TEXT(-P2660,"#,##0"),IF(COUNTIFS($B$8:$B$5007,B2660,$A$8:$A$5007,"مصروف",$I$8:$I$5007,"&lt;&gt;مرفوض",$K$8:$K$5007,"&lt;&gt;نعم")&gt;0,"⚠ "&amp;COUNTIFS($B$8:$B$5007,B2660,$A$8:$A$5007,"مصروف",$I$8:$I$5007,"&lt;&gt;مرفوض",$K$8:$K$5007,"&lt;&gt;نعم")&amp;" مصروف غير مسوى",IF(L2660="تمت التسوية",IF(P2660=0,"✔ متوازنة وتمت التسوية","✔ تمت التسوية – متبقي "&amp;TEXT(P2660,"#,##0")),IF(P2660&gt;0,"متبقي "&amp;TEXT(P2660,"#,##0"),"✔ متوازنة"))))),IF(R2660=0,"⚠ أضف سطر عهدة أولًا",IF(OR(C2660="",N(G2660)=0),"⚠ أكمل التاريخ والقيمة",IF(S2660="","⚠ التاريخ خارج السنة المالية",IF(H2660="","⚠ اختر بند الموازنة",IF(I2660="مرفوض","✖ مرفوض من المدير",IF(I2660&lt;&gt;"موافق","⏳ بانتظار موافقة المدير",IF(K2660&lt;&gt;"نعم","⚠ غير مسوى مع الحسابات","✔ معتمد ومسوى")))))))))</f>
        <v/>
      </c>
      <c r="R2660">
        <f>N(R2659)+IF(A2660="عهدة",1,0)</f>
        <v/>
      </c>
      <c r="S2660">
        <f>IF(C2660="","",IF(AND(C2660&gt;=DATE(2026,9,1),C2660&lt;=DATE(2027,8,31)),(YEAR(C2660)-2026)*12+MONTH(C2660)-8,""))</f>
        <v/>
      </c>
      <c r="T2660">
        <f>IF(AND(A2660="مصروف",R2660&gt;0,I2660="موافق",S2660&lt;&gt;"",H2660&lt;&gt;""),N(G2660),0)</f>
        <v/>
      </c>
    </row>
    <row r="2661">
      <c r="A2661" s="19" t="n"/>
      <c r="B2661" s="20">
        <f>IF(A2661="","",IF(R2661=0,"⚠ أضف سطر عهدة أولًا","BDR-"&amp;TEXT(R2661,"000")))</f>
        <v/>
      </c>
      <c r="C2661" s="21" t="n"/>
      <c r="D2661" s="20">
        <f>IF(C2661="","",IF(S2661="","خارج السنة المالية",INDEX(القوائم!$D$2:$D$13,S2661)))</f>
        <v/>
      </c>
      <c r="E2661" s="22" t="n"/>
      <c r="F2661" s="23" t="n"/>
      <c r="G2661" s="23" t="n"/>
      <c r="H2661" s="22" t="n"/>
      <c r="I2661" s="19" t="n"/>
      <c r="J2661" s="21" t="n"/>
      <c r="K2661" s="19" t="n"/>
      <c r="L2661" s="19" t="n"/>
      <c r="M2661" s="21" t="n"/>
      <c r="N2661" s="22" t="n"/>
      <c r="O2661" s="24">
        <f>IF(A2661&lt;&gt;"عهدة","",SUMIFS($G$8:$G$5007,$B$8:$B$5007,B2661,$A$8:$A$5007,"مصروف",$I$8:$I$5007,"&lt;&gt;مرفوض"))</f>
        <v/>
      </c>
      <c r="P2661" s="25">
        <f>IF(A2661&lt;&gt;"عهدة","",N(F2661)-O2661)</f>
        <v/>
      </c>
      <c r="Q2661" s="26">
        <f>IF(A2661="","",IF(A2661="عهدة",IF(N(F2661)=0,"⚠ أدخل قيمة العهدة",IF(P2661&lt;0,"⛔ عجز / زيادة مصروفات "&amp;TEXT(-P2661,"#,##0"),IF(COUNTIFS($B$8:$B$5007,B2661,$A$8:$A$5007,"مصروف",$I$8:$I$5007,"&lt;&gt;مرفوض",$K$8:$K$5007,"&lt;&gt;نعم")&gt;0,"⚠ "&amp;COUNTIFS($B$8:$B$5007,B2661,$A$8:$A$5007,"مصروف",$I$8:$I$5007,"&lt;&gt;مرفوض",$K$8:$K$5007,"&lt;&gt;نعم")&amp;" مصروف غير مسوى",IF(L2661="تمت التسوية",IF(P2661=0,"✔ متوازنة وتمت التسوية","✔ تمت التسوية – متبقي "&amp;TEXT(P2661,"#,##0")),IF(P2661&gt;0,"متبقي "&amp;TEXT(P2661,"#,##0"),"✔ متوازنة"))))),IF(R2661=0,"⚠ أضف سطر عهدة أولًا",IF(OR(C2661="",N(G2661)=0),"⚠ أكمل التاريخ والقيمة",IF(S2661="","⚠ التاريخ خارج السنة المالية",IF(H2661="","⚠ اختر بند الموازنة",IF(I2661="مرفوض","✖ مرفوض من المدير",IF(I2661&lt;&gt;"موافق","⏳ بانتظار موافقة المدير",IF(K2661&lt;&gt;"نعم","⚠ غير مسوى مع الحسابات","✔ معتمد ومسوى")))))))))</f>
        <v/>
      </c>
      <c r="R2661">
        <f>N(R2660)+IF(A2661="عهدة",1,0)</f>
        <v/>
      </c>
      <c r="S2661">
        <f>IF(C2661="","",IF(AND(C2661&gt;=DATE(2026,9,1),C2661&lt;=DATE(2027,8,31)),(YEAR(C2661)-2026)*12+MONTH(C2661)-8,""))</f>
        <v/>
      </c>
      <c r="T2661">
        <f>IF(AND(A2661="مصروف",R2661&gt;0,I2661="موافق",S2661&lt;&gt;"",H2661&lt;&gt;""),N(G2661),0)</f>
        <v/>
      </c>
    </row>
    <row r="2662">
      <c r="A2662" s="19" t="n"/>
      <c r="B2662" s="20">
        <f>IF(A2662="","",IF(R2662=0,"⚠ أضف سطر عهدة أولًا","BDR-"&amp;TEXT(R2662,"000")))</f>
        <v/>
      </c>
      <c r="C2662" s="21" t="n"/>
      <c r="D2662" s="20">
        <f>IF(C2662="","",IF(S2662="","خارج السنة المالية",INDEX(القوائم!$D$2:$D$13,S2662)))</f>
        <v/>
      </c>
      <c r="E2662" s="22" t="n"/>
      <c r="F2662" s="23" t="n"/>
      <c r="G2662" s="23" t="n"/>
      <c r="H2662" s="22" t="n"/>
      <c r="I2662" s="19" t="n"/>
      <c r="J2662" s="21" t="n"/>
      <c r="K2662" s="19" t="n"/>
      <c r="L2662" s="19" t="n"/>
      <c r="M2662" s="21" t="n"/>
      <c r="N2662" s="22" t="n"/>
      <c r="O2662" s="24">
        <f>IF(A2662&lt;&gt;"عهدة","",SUMIFS($G$8:$G$5007,$B$8:$B$5007,B2662,$A$8:$A$5007,"مصروف",$I$8:$I$5007,"&lt;&gt;مرفوض"))</f>
        <v/>
      </c>
      <c r="P2662" s="25">
        <f>IF(A2662&lt;&gt;"عهدة","",N(F2662)-O2662)</f>
        <v/>
      </c>
      <c r="Q2662" s="26">
        <f>IF(A2662="","",IF(A2662="عهدة",IF(N(F2662)=0,"⚠ أدخل قيمة العهدة",IF(P2662&lt;0,"⛔ عجز / زيادة مصروفات "&amp;TEXT(-P2662,"#,##0"),IF(COUNTIFS($B$8:$B$5007,B2662,$A$8:$A$5007,"مصروف",$I$8:$I$5007,"&lt;&gt;مرفوض",$K$8:$K$5007,"&lt;&gt;نعم")&gt;0,"⚠ "&amp;COUNTIFS($B$8:$B$5007,B2662,$A$8:$A$5007,"مصروف",$I$8:$I$5007,"&lt;&gt;مرفوض",$K$8:$K$5007,"&lt;&gt;نعم")&amp;" مصروف غير مسوى",IF(L2662="تمت التسوية",IF(P2662=0,"✔ متوازنة وتمت التسوية","✔ تمت التسوية – متبقي "&amp;TEXT(P2662,"#,##0")),IF(P2662&gt;0,"متبقي "&amp;TEXT(P2662,"#,##0"),"✔ متوازنة"))))),IF(R2662=0,"⚠ أضف سطر عهدة أولًا",IF(OR(C2662="",N(G2662)=0),"⚠ أكمل التاريخ والقيمة",IF(S2662="","⚠ التاريخ خارج السنة المالية",IF(H2662="","⚠ اختر بند الموازنة",IF(I2662="مرفوض","✖ مرفوض من المدير",IF(I2662&lt;&gt;"موافق","⏳ بانتظار موافقة المدير",IF(K2662&lt;&gt;"نعم","⚠ غير مسوى مع الحسابات","✔ معتمد ومسوى")))))))))</f>
        <v/>
      </c>
      <c r="R2662">
        <f>N(R2661)+IF(A2662="عهدة",1,0)</f>
        <v/>
      </c>
      <c r="S2662">
        <f>IF(C2662="","",IF(AND(C2662&gt;=DATE(2026,9,1),C2662&lt;=DATE(2027,8,31)),(YEAR(C2662)-2026)*12+MONTH(C2662)-8,""))</f>
        <v/>
      </c>
      <c r="T2662">
        <f>IF(AND(A2662="مصروف",R2662&gt;0,I2662="موافق",S2662&lt;&gt;"",H2662&lt;&gt;""),N(G2662),0)</f>
        <v/>
      </c>
    </row>
    <row r="2663">
      <c r="A2663" s="19" t="n"/>
      <c r="B2663" s="20">
        <f>IF(A2663="","",IF(R2663=0,"⚠ أضف سطر عهدة أولًا","BDR-"&amp;TEXT(R2663,"000")))</f>
        <v/>
      </c>
      <c r="C2663" s="21" t="n"/>
      <c r="D2663" s="20">
        <f>IF(C2663="","",IF(S2663="","خارج السنة المالية",INDEX(القوائم!$D$2:$D$13,S2663)))</f>
        <v/>
      </c>
      <c r="E2663" s="22" t="n"/>
      <c r="F2663" s="23" t="n"/>
      <c r="G2663" s="23" t="n"/>
      <c r="H2663" s="22" t="n"/>
      <c r="I2663" s="19" t="n"/>
      <c r="J2663" s="21" t="n"/>
      <c r="K2663" s="19" t="n"/>
      <c r="L2663" s="19" t="n"/>
      <c r="M2663" s="21" t="n"/>
      <c r="N2663" s="22" t="n"/>
      <c r="O2663" s="24">
        <f>IF(A2663&lt;&gt;"عهدة","",SUMIFS($G$8:$G$5007,$B$8:$B$5007,B2663,$A$8:$A$5007,"مصروف",$I$8:$I$5007,"&lt;&gt;مرفوض"))</f>
        <v/>
      </c>
      <c r="P2663" s="25">
        <f>IF(A2663&lt;&gt;"عهدة","",N(F2663)-O2663)</f>
        <v/>
      </c>
      <c r="Q2663" s="26">
        <f>IF(A2663="","",IF(A2663="عهدة",IF(N(F2663)=0,"⚠ أدخل قيمة العهدة",IF(P2663&lt;0,"⛔ عجز / زيادة مصروفات "&amp;TEXT(-P2663,"#,##0"),IF(COUNTIFS($B$8:$B$5007,B2663,$A$8:$A$5007,"مصروف",$I$8:$I$5007,"&lt;&gt;مرفوض",$K$8:$K$5007,"&lt;&gt;نعم")&gt;0,"⚠ "&amp;COUNTIFS($B$8:$B$5007,B2663,$A$8:$A$5007,"مصروف",$I$8:$I$5007,"&lt;&gt;مرفوض",$K$8:$K$5007,"&lt;&gt;نعم")&amp;" مصروف غير مسوى",IF(L2663="تمت التسوية",IF(P2663=0,"✔ متوازنة وتمت التسوية","✔ تمت التسوية – متبقي "&amp;TEXT(P2663,"#,##0")),IF(P2663&gt;0,"متبقي "&amp;TEXT(P2663,"#,##0"),"✔ متوازنة"))))),IF(R2663=0,"⚠ أضف سطر عهدة أولًا",IF(OR(C2663="",N(G2663)=0),"⚠ أكمل التاريخ والقيمة",IF(S2663="","⚠ التاريخ خارج السنة المالية",IF(H2663="","⚠ اختر بند الموازنة",IF(I2663="مرفوض","✖ مرفوض من المدير",IF(I2663&lt;&gt;"موافق","⏳ بانتظار موافقة المدير",IF(K2663&lt;&gt;"نعم","⚠ غير مسوى مع الحسابات","✔ معتمد ومسوى")))))))))</f>
        <v/>
      </c>
      <c r="R2663">
        <f>N(R2662)+IF(A2663="عهدة",1,0)</f>
        <v/>
      </c>
      <c r="S2663">
        <f>IF(C2663="","",IF(AND(C2663&gt;=DATE(2026,9,1),C2663&lt;=DATE(2027,8,31)),(YEAR(C2663)-2026)*12+MONTH(C2663)-8,""))</f>
        <v/>
      </c>
      <c r="T2663">
        <f>IF(AND(A2663="مصروف",R2663&gt;0,I2663="موافق",S2663&lt;&gt;"",H2663&lt;&gt;""),N(G2663),0)</f>
        <v/>
      </c>
    </row>
    <row r="2664">
      <c r="A2664" s="19" t="n"/>
      <c r="B2664" s="20">
        <f>IF(A2664="","",IF(R2664=0,"⚠ أضف سطر عهدة أولًا","BDR-"&amp;TEXT(R2664,"000")))</f>
        <v/>
      </c>
      <c r="C2664" s="21" t="n"/>
      <c r="D2664" s="20">
        <f>IF(C2664="","",IF(S2664="","خارج السنة المالية",INDEX(القوائم!$D$2:$D$13,S2664)))</f>
        <v/>
      </c>
      <c r="E2664" s="22" t="n"/>
      <c r="F2664" s="23" t="n"/>
      <c r="G2664" s="23" t="n"/>
      <c r="H2664" s="22" t="n"/>
      <c r="I2664" s="19" t="n"/>
      <c r="J2664" s="21" t="n"/>
      <c r="K2664" s="19" t="n"/>
      <c r="L2664" s="19" t="n"/>
      <c r="M2664" s="21" t="n"/>
      <c r="N2664" s="22" t="n"/>
      <c r="O2664" s="24">
        <f>IF(A2664&lt;&gt;"عهدة","",SUMIFS($G$8:$G$5007,$B$8:$B$5007,B2664,$A$8:$A$5007,"مصروف",$I$8:$I$5007,"&lt;&gt;مرفوض"))</f>
        <v/>
      </c>
      <c r="P2664" s="25">
        <f>IF(A2664&lt;&gt;"عهدة","",N(F2664)-O2664)</f>
        <v/>
      </c>
      <c r="Q2664" s="26">
        <f>IF(A2664="","",IF(A2664="عهدة",IF(N(F2664)=0,"⚠ أدخل قيمة العهدة",IF(P2664&lt;0,"⛔ عجز / زيادة مصروفات "&amp;TEXT(-P2664,"#,##0"),IF(COUNTIFS($B$8:$B$5007,B2664,$A$8:$A$5007,"مصروف",$I$8:$I$5007,"&lt;&gt;مرفوض",$K$8:$K$5007,"&lt;&gt;نعم")&gt;0,"⚠ "&amp;COUNTIFS($B$8:$B$5007,B2664,$A$8:$A$5007,"مصروف",$I$8:$I$5007,"&lt;&gt;مرفوض",$K$8:$K$5007,"&lt;&gt;نعم")&amp;" مصروف غير مسوى",IF(L2664="تمت التسوية",IF(P2664=0,"✔ متوازنة وتمت التسوية","✔ تمت التسوية – متبقي "&amp;TEXT(P2664,"#,##0")),IF(P2664&gt;0,"متبقي "&amp;TEXT(P2664,"#,##0"),"✔ متوازنة"))))),IF(R2664=0,"⚠ أضف سطر عهدة أولًا",IF(OR(C2664="",N(G2664)=0),"⚠ أكمل التاريخ والقيمة",IF(S2664="","⚠ التاريخ خارج السنة المالية",IF(H2664="","⚠ اختر بند الموازنة",IF(I2664="مرفوض","✖ مرفوض من المدير",IF(I2664&lt;&gt;"موافق","⏳ بانتظار موافقة المدير",IF(K2664&lt;&gt;"نعم","⚠ غير مسوى مع الحسابات","✔ معتمد ومسوى")))))))))</f>
        <v/>
      </c>
      <c r="R2664">
        <f>N(R2663)+IF(A2664="عهدة",1,0)</f>
        <v/>
      </c>
      <c r="S2664">
        <f>IF(C2664="","",IF(AND(C2664&gt;=DATE(2026,9,1),C2664&lt;=DATE(2027,8,31)),(YEAR(C2664)-2026)*12+MONTH(C2664)-8,""))</f>
        <v/>
      </c>
      <c r="T2664">
        <f>IF(AND(A2664="مصروف",R2664&gt;0,I2664="موافق",S2664&lt;&gt;"",H2664&lt;&gt;""),N(G2664),0)</f>
        <v/>
      </c>
    </row>
    <row r="2665">
      <c r="A2665" s="19" t="n"/>
      <c r="B2665" s="20">
        <f>IF(A2665="","",IF(R2665=0,"⚠ أضف سطر عهدة أولًا","BDR-"&amp;TEXT(R2665,"000")))</f>
        <v/>
      </c>
      <c r="C2665" s="21" t="n"/>
      <c r="D2665" s="20">
        <f>IF(C2665="","",IF(S2665="","خارج السنة المالية",INDEX(القوائم!$D$2:$D$13,S2665)))</f>
        <v/>
      </c>
      <c r="E2665" s="22" t="n"/>
      <c r="F2665" s="23" t="n"/>
      <c r="G2665" s="23" t="n"/>
      <c r="H2665" s="22" t="n"/>
      <c r="I2665" s="19" t="n"/>
      <c r="J2665" s="21" t="n"/>
      <c r="K2665" s="19" t="n"/>
      <c r="L2665" s="19" t="n"/>
      <c r="M2665" s="21" t="n"/>
      <c r="N2665" s="22" t="n"/>
      <c r="O2665" s="24">
        <f>IF(A2665&lt;&gt;"عهدة","",SUMIFS($G$8:$G$5007,$B$8:$B$5007,B2665,$A$8:$A$5007,"مصروف",$I$8:$I$5007,"&lt;&gt;مرفوض"))</f>
        <v/>
      </c>
      <c r="P2665" s="25">
        <f>IF(A2665&lt;&gt;"عهدة","",N(F2665)-O2665)</f>
        <v/>
      </c>
      <c r="Q2665" s="26">
        <f>IF(A2665="","",IF(A2665="عهدة",IF(N(F2665)=0,"⚠ أدخل قيمة العهدة",IF(P2665&lt;0,"⛔ عجز / زيادة مصروفات "&amp;TEXT(-P2665,"#,##0"),IF(COUNTIFS($B$8:$B$5007,B2665,$A$8:$A$5007,"مصروف",$I$8:$I$5007,"&lt;&gt;مرفوض",$K$8:$K$5007,"&lt;&gt;نعم")&gt;0,"⚠ "&amp;COUNTIFS($B$8:$B$5007,B2665,$A$8:$A$5007,"مصروف",$I$8:$I$5007,"&lt;&gt;مرفوض",$K$8:$K$5007,"&lt;&gt;نعم")&amp;" مصروف غير مسوى",IF(L2665="تمت التسوية",IF(P2665=0,"✔ متوازنة وتمت التسوية","✔ تمت التسوية – متبقي "&amp;TEXT(P2665,"#,##0")),IF(P2665&gt;0,"متبقي "&amp;TEXT(P2665,"#,##0"),"✔ متوازنة"))))),IF(R2665=0,"⚠ أضف سطر عهدة أولًا",IF(OR(C2665="",N(G2665)=0),"⚠ أكمل التاريخ والقيمة",IF(S2665="","⚠ التاريخ خارج السنة المالية",IF(H2665="","⚠ اختر بند الموازنة",IF(I2665="مرفوض","✖ مرفوض من المدير",IF(I2665&lt;&gt;"موافق","⏳ بانتظار موافقة المدير",IF(K2665&lt;&gt;"نعم","⚠ غير مسوى مع الحسابات","✔ معتمد ومسوى")))))))))</f>
        <v/>
      </c>
      <c r="R2665">
        <f>N(R2664)+IF(A2665="عهدة",1,0)</f>
        <v/>
      </c>
      <c r="S2665">
        <f>IF(C2665="","",IF(AND(C2665&gt;=DATE(2026,9,1),C2665&lt;=DATE(2027,8,31)),(YEAR(C2665)-2026)*12+MONTH(C2665)-8,""))</f>
        <v/>
      </c>
      <c r="T2665">
        <f>IF(AND(A2665="مصروف",R2665&gt;0,I2665="موافق",S2665&lt;&gt;"",H2665&lt;&gt;""),N(G2665),0)</f>
        <v/>
      </c>
    </row>
    <row r="2666">
      <c r="A2666" s="19" t="n"/>
      <c r="B2666" s="20">
        <f>IF(A2666="","",IF(R2666=0,"⚠ أضف سطر عهدة أولًا","BDR-"&amp;TEXT(R2666,"000")))</f>
        <v/>
      </c>
      <c r="C2666" s="21" t="n"/>
      <c r="D2666" s="20">
        <f>IF(C2666="","",IF(S2666="","خارج السنة المالية",INDEX(القوائم!$D$2:$D$13,S2666)))</f>
        <v/>
      </c>
      <c r="E2666" s="22" t="n"/>
      <c r="F2666" s="23" t="n"/>
      <c r="G2666" s="23" t="n"/>
      <c r="H2666" s="22" t="n"/>
      <c r="I2666" s="19" t="n"/>
      <c r="J2666" s="21" t="n"/>
      <c r="K2666" s="19" t="n"/>
      <c r="L2666" s="19" t="n"/>
      <c r="M2666" s="21" t="n"/>
      <c r="N2666" s="22" t="n"/>
      <c r="O2666" s="24">
        <f>IF(A2666&lt;&gt;"عهدة","",SUMIFS($G$8:$G$5007,$B$8:$B$5007,B2666,$A$8:$A$5007,"مصروف",$I$8:$I$5007,"&lt;&gt;مرفوض"))</f>
        <v/>
      </c>
      <c r="P2666" s="25">
        <f>IF(A2666&lt;&gt;"عهدة","",N(F2666)-O2666)</f>
        <v/>
      </c>
      <c r="Q2666" s="26">
        <f>IF(A2666="","",IF(A2666="عهدة",IF(N(F2666)=0,"⚠ أدخل قيمة العهدة",IF(P2666&lt;0,"⛔ عجز / زيادة مصروفات "&amp;TEXT(-P2666,"#,##0"),IF(COUNTIFS($B$8:$B$5007,B2666,$A$8:$A$5007,"مصروف",$I$8:$I$5007,"&lt;&gt;مرفوض",$K$8:$K$5007,"&lt;&gt;نعم")&gt;0,"⚠ "&amp;COUNTIFS($B$8:$B$5007,B2666,$A$8:$A$5007,"مصروف",$I$8:$I$5007,"&lt;&gt;مرفوض",$K$8:$K$5007,"&lt;&gt;نعم")&amp;" مصروف غير مسوى",IF(L2666="تمت التسوية",IF(P2666=0,"✔ متوازنة وتمت التسوية","✔ تمت التسوية – متبقي "&amp;TEXT(P2666,"#,##0")),IF(P2666&gt;0,"متبقي "&amp;TEXT(P2666,"#,##0"),"✔ متوازنة"))))),IF(R2666=0,"⚠ أضف سطر عهدة أولًا",IF(OR(C2666="",N(G2666)=0),"⚠ أكمل التاريخ والقيمة",IF(S2666="","⚠ التاريخ خارج السنة المالية",IF(H2666="","⚠ اختر بند الموازنة",IF(I2666="مرفوض","✖ مرفوض من المدير",IF(I2666&lt;&gt;"موافق","⏳ بانتظار موافقة المدير",IF(K2666&lt;&gt;"نعم","⚠ غير مسوى مع الحسابات","✔ معتمد ومسوى")))))))))</f>
        <v/>
      </c>
      <c r="R2666">
        <f>N(R2665)+IF(A2666="عهدة",1,0)</f>
        <v/>
      </c>
      <c r="S2666">
        <f>IF(C2666="","",IF(AND(C2666&gt;=DATE(2026,9,1),C2666&lt;=DATE(2027,8,31)),(YEAR(C2666)-2026)*12+MONTH(C2666)-8,""))</f>
        <v/>
      </c>
      <c r="T2666">
        <f>IF(AND(A2666="مصروف",R2666&gt;0,I2666="موافق",S2666&lt;&gt;"",H2666&lt;&gt;""),N(G2666),0)</f>
        <v/>
      </c>
    </row>
    <row r="2667">
      <c r="A2667" s="19" t="n"/>
      <c r="B2667" s="20">
        <f>IF(A2667="","",IF(R2667=0,"⚠ أضف سطر عهدة أولًا","BDR-"&amp;TEXT(R2667,"000")))</f>
        <v/>
      </c>
      <c r="C2667" s="21" t="n"/>
      <c r="D2667" s="20">
        <f>IF(C2667="","",IF(S2667="","خارج السنة المالية",INDEX(القوائم!$D$2:$D$13,S2667)))</f>
        <v/>
      </c>
      <c r="E2667" s="22" t="n"/>
      <c r="F2667" s="23" t="n"/>
      <c r="G2667" s="23" t="n"/>
      <c r="H2667" s="22" t="n"/>
      <c r="I2667" s="19" t="n"/>
      <c r="J2667" s="21" t="n"/>
      <c r="K2667" s="19" t="n"/>
      <c r="L2667" s="19" t="n"/>
      <c r="M2667" s="21" t="n"/>
      <c r="N2667" s="22" t="n"/>
      <c r="O2667" s="24">
        <f>IF(A2667&lt;&gt;"عهدة","",SUMIFS($G$8:$G$5007,$B$8:$B$5007,B2667,$A$8:$A$5007,"مصروف",$I$8:$I$5007,"&lt;&gt;مرفوض"))</f>
        <v/>
      </c>
      <c r="P2667" s="25">
        <f>IF(A2667&lt;&gt;"عهدة","",N(F2667)-O2667)</f>
        <v/>
      </c>
      <c r="Q2667" s="26">
        <f>IF(A2667="","",IF(A2667="عهدة",IF(N(F2667)=0,"⚠ أدخل قيمة العهدة",IF(P2667&lt;0,"⛔ عجز / زيادة مصروفات "&amp;TEXT(-P2667,"#,##0"),IF(COUNTIFS($B$8:$B$5007,B2667,$A$8:$A$5007,"مصروف",$I$8:$I$5007,"&lt;&gt;مرفوض",$K$8:$K$5007,"&lt;&gt;نعم")&gt;0,"⚠ "&amp;COUNTIFS($B$8:$B$5007,B2667,$A$8:$A$5007,"مصروف",$I$8:$I$5007,"&lt;&gt;مرفوض",$K$8:$K$5007,"&lt;&gt;نعم")&amp;" مصروف غير مسوى",IF(L2667="تمت التسوية",IF(P2667=0,"✔ متوازنة وتمت التسوية","✔ تمت التسوية – متبقي "&amp;TEXT(P2667,"#,##0")),IF(P2667&gt;0,"متبقي "&amp;TEXT(P2667,"#,##0"),"✔ متوازنة"))))),IF(R2667=0,"⚠ أضف سطر عهدة أولًا",IF(OR(C2667="",N(G2667)=0),"⚠ أكمل التاريخ والقيمة",IF(S2667="","⚠ التاريخ خارج السنة المالية",IF(H2667="","⚠ اختر بند الموازنة",IF(I2667="مرفوض","✖ مرفوض من المدير",IF(I2667&lt;&gt;"موافق","⏳ بانتظار موافقة المدير",IF(K2667&lt;&gt;"نعم","⚠ غير مسوى مع الحسابات","✔ معتمد ومسوى")))))))))</f>
        <v/>
      </c>
      <c r="R2667">
        <f>N(R2666)+IF(A2667="عهدة",1,0)</f>
        <v/>
      </c>
      <c r="S2667">
        <f>IF(C2667="","",IF(AND(C2667&gt;=DATE(2026,9,1),C2667&lt;=DATE(2027,8,31)),(YEAR(C2667)-2026)*12+MONTH(C2667)-8,""))</f>
        <v/>
      </c>
      <c r="T2667">
        <f>IF(AND(A2667="مصروف",R2667&gt;0,I2667="موافق",S2667&lt;&gt;"",H2667&lt;&gt;""),N(G2667),0)</f>
        <v/>
      </c>
    </row>
    <row r="2668">
      <c r="A2668" s="19" t="n"/>
      <c r="B2668" s="20">
        <f>IF(A2668="","",IF(R2668=0,"⚠ أضف سطر عهدة أولًا","BDR-"&amp;TEXT(R2668,"000")))</f>
        <v/>
      </c>
      <c r="C2668" s="21" t="n"/>
      <c r="D2668" s="20">
        <f>IF(C2668="","",IF(S2668="","خارج السنة المالية",INDEX(القوائم!$D$2:$D$13,S2668)))</f>
        <v/>
      </c>
      <c r="E2668" s="22" t="n"/>
      <c r="F2668" s="23" t="n"/>
      <c r="G2668" s="23" t="n"/>
      <c r="H2668" s="22" t="n"/>
      <c r="I2668" s="19" t="n"/>
      <c r="J2668" s="21" t="n"/>
      <c r="K2668" s="19" t="n"/>
      <c r="L2668" s="19" t="n"/>
      <c r="M2668" s="21" t="n"/>
      <c r="N2668" s="22" t="n"/>
      <c r="O2668" s="24">
        <f>IF(A2668&lt;&gt;"عهدة","",SUMIFS($G$8:$G$5007,$B$8:$B$5007,B2668,$A$8:$A$5007,"مصروف",$I$8:$I$5007,"&lt;&gt;مرفوض"))</f>
        <v/>
      </c>
      <c r="P2668" s="25">
        <f>IF(A2668&lt;&gt;"عهدة","",N(F2668)-O2668)</f>
        <v/>
      </c>
      <c r="Q2668" s="26">
        <f>IF(A2668="","",IF(A2668="عهدة",IF(N(F2668)=0,"⚠ أدخل قيمة العهدة",IF(P2668&lt;0,"⛔ عجز / زيادة مصروفات "&amp;TEXT(-P2668,"#,##0"),IF(COUNTIFS($B$8:$B$5007,B2668,$A$8:$A$5007,"مصروف",$I$8:$I$5007,"&lt;&gt;مرفوض",$K$8:$K$5007,"&lt;&gt;نعم")&gt;0,"⚠ "&amp;COUNTIFS($B$8:$B$5007,B2668,$A$8:$A$5007,"مصروف",$I$8:$I$5007,"&lt;&gt;مرفوض",$K$8:$K$5007,"&lt;&gt;نعم")&amp;" مصروف غير مسوى",IF(L2668="تمت التسوية",IF(P2668=0,"✔ متوازنة وتمت التسوية","✔ تمت التسوية – متبقي "&amp;TEXT(P2668,"#,##0")),IF(P2668&gt;0,"متبقي "&amp;TEXT(P2668,"#,##0"),"✔ متوازنة"))))),IF(R2668=0,"⚠ أضف سطر عهدة أولًا",IF(OR(C2668="",N(G2668)=0),"⚠ أكمل التاريخ والقيمة",IF(S2668="","⚠ التاريخ خارج السنة المالية",IF(H2668="","⚠ اختر بند الموازنة",IF(I2668="مرفوض","✖ مرفوض من المدير",IF(I2668&lt;&gt;"موافق","⏳ بانتظار موافقة المدير",IF(K2668&lt;&gt;"نعم","⚠ غير مسوى مع الحسابات","✔ معتمد ومسوى")))))))))</f>
        <v/>
      </c>
      <c r="R2668">
        <f>N(R2667)+IF(A2668="عهدة",1,0)</f>
        <v/>
      </c>
      <c r="S2668">
        <f>IF(C2668="","",IF(AND(C2668&gt;=DATE(2026,9,1),C2668&lt;=DATE(2027,8,31)),(YEAR(C2668)-2026)*12+MONTH(C2668)-8,""))</f>
        <v/>
      </c>
      <c r="T2668">
        <f>IF(AND(A2668="مصروف",R2668&gt;0,I2668="موافق",S2668&lt;&gt;"",H2668&lt;&gt;""),N(G2668),0)</f>
        <v/>
      </c>
    </row>
    <row r="2669">
      <c r="A2669" s="19" t="n"/>
      <c r="B2669" s="20">
        <f>IF(A2669="","",IF(R2669=0,"⚠ أضف سطر عهدة أولًا","BDR-"&amp;TEXT(R2669,"000")))</f>
        <v/>
      </c>
      <c r="C2669" s="21" t="n"/>
      <c r="D2669" s="20">
        <f>IF(C2669="","",IF(S2669="","خارج السنة المالية",INDEX(القوائم!$D$2:$D$13,S2669)))</f>
        <v/>
      </c>
      <c r="E2669" s="22" t="n"/>
      <c r="F2669" s="23" t="n"/>
      <c r="G2669" s="23" t="n"/>
      <c r="H2669" s="22" t="n"/>
      <c r="I2669" s="19" t="n"/>
      <c r="J2669" s="21" t="n"/>
      <c r="K2669" s="19" t="n"/>
      <c r="L2669" s="19" t="n"/>
      <c r="M2669" s="21" t="n"/>
      <c r="N2669" s="22" t="n"/>
      <c r="O2669" s="24">
        <f>IF(A2669&lt;&gt;"عهدة","",SUMIFS($G$8:$G$5007,$B$8:$B$5007,B2669,$A$8:$A$5007,"مصروف",$I$8:$I$5007,"&lt;&gt;مرفوض"))</f>
        <v/>
      </c>
      <c r="P2669" s="25">
        <f>IF(A2669&lt;&gt;"عهدة","",N(F2669)-O2669)</f>
        <v/>
      </c>
      <c r="Q2669" s="26">
        <f>IF(A2669="","",IF(A2669="عهدة",IF(N(F2669)=0,"⚠ أدخل قيمة العهدة",IF(P2669&lt;0,"⛔ عجز / زيادة مصروفات "&amp;TEXT(-P2669,"#,##0"),IF(COUNTIFS($B$8:$B$5007,B2669,$A$8:$A$5007,"مصروف",$I$8:$I$5007,"&lt;&gt;مرفوض",$K$8:$K$5007,"&lt;&gt;نعم")&gt;0,"⚠ "&amp;COUNTIFS($B$8:$B$5007,B2669,$A$8:$A$5007,"مصروف",$I$8:$I$5007,"&lt;&gt;مرفوض",$K$8:$K$5007,"&lt;&gt;نعم")&amp;" مصروف غير مسوى",IF(L2669="تمت التسوية",IF(P2669=0,"✔ متوازنة وتمت التسوية","✔ تمت التسوية – متبقي "&amp;TEXT(P2669,"#,##0")),IF(P2669&gt;0,"متبقي "&amp;TEXT(P2669,"#,##0"),"✔ متوازنة"))))),IF(R2669=0,"⚠ أضف سطر عهدة أولًا",IF(OR(C2669="",N(G2669)=0),"⚠ أكمل التاريخ والقيمة",IF(S2669="","⚠ التاريخ خارج السنة المالية",IF(H2669="","⚠ اختر بند الموازنة",IF(I2669="مرفوض","✖ مرفوض من المدير",IF(I2669&lt;&gt;"موافق","⏳ بانتظار موافقة المدير",IF(K2669&lt;&gt;"نعم","⚠ غير مسوى مع الحسابات","✔ معتمد ومسوى")))))))))</f>
        <v/>
      </c>
      <c r="R2669">
        <f>N(R2668)+IF(A2669="عهدة",1,0)</f>
        <v/>
      </c>
      <c r="S2669">
        <f>IF(C2669="","",IF(AND(C2669&gt;=DATE(2026,9,1),C2669&lt;=DATE(2027,8,31)),(YEAR(C2669)-2026)*12+MONTH(C2669)-8,""))</f>
        <v/>
      </c>
      <c r="T2669">
        <f>IF(AND(A2669="مصروف",R2669&gt;0,I2669="موافق",S2669&lt;&gt;"",H2669&lt;&gt;""),N(G2669),0)</f>
        <v/>
      </c>
    </row>
    <row r="2670">
      <c r="A2670" s="19" t="n"/>
      <c r="B2670" s="20">
        <f>IF(A2670="","",IF(R2670=0,"⚠ أضف سطر عهدة أولًا","BDR-"&amp;TEXT(R2670,"000")))</f>
        <v/>
      </c>
      <c r="C2670" s="21" t="n"/>
      <c r="D2670" s="20">
        <f>IF(C2670="","",IF(S2670="","خارج السنة المالية",INDEX(القوائم!$D$2:$D$13,S2670)))</f>
        <v/>
      </c>
      <c r="E2670" s="22" t="n"/>
      <c r="F2670" s="23" t="n"/>
      <c r="G2670" s="23" t="n"/>
      <c r="H2670" s="22" t="n"/>
      <c r="I2670" s="19" t="n"/>
      <c r="J2670" s="21" t="n"/>
      <c r="K2670" s="19" t="n"/>
      <c r="L2670" s="19" t="n"/>
      <c r="M2670" s="21" t="n"/>
      <c r="N2670" s="22" t="n"/>
      <c r="O2670" s="24">
        <f>IF(A2670&lt;&gt;"عهدة","",SUMIFS($G$8:$G$5007,$B$8:$B$5007,B2670,$A$8:$A$5007,"مصروف",$I$8:$I$5007,"&lt;&gt;مرفوض"))</f>
        <v/>
      </c>
      <c r="P2670" s="25">
        <f>IF(A2670&lt;&gt;"عهدة","",N(F2670)-O2670)</f>
        <v/>
      </c>
      <c r="Q2670" s="26">
        <f>IF(A2670="","",IF(A2670="عهدة",IF(N(F2670)=0,"⚠ أدخل قيمة العهدة",IF(P2670&lt;0,"⛔ عجز / زيادة مصروفات "&amp;TEXT(-P2670,"#,##0"),IF(COUNTIFS($B$8:$B$5007,B2670,$A$8:$A$5007,"مصروف",$I$8:$I$5007,"&lt;&gt;مرفوض",$K$8:$K$5007,"&lt;&gt;نعم")&gt;0,"⚠ "&amp;COUNTIFS($B$8:$B$5007,B2670,$A$8:$A$5007,"مصروف",$I$8:$I$5007,"&lt;&gt;مرفوض",$K$8:$K$5007,"&lt;&gt;نعم")&amp;" مصروف غير مسوى",IF(L2670="تمت التسوية",IF(P2670=0,"✔ متوازنة وتمت التسوية","✔ تمت التسوية – متبقي "&amp;TEXT(P2670,"#,##0")),IF(P2670&gt;0,"متبقي "&amp;TEXT(P2670,"#,##0"),"✔ متوازنة"))))),IF(R2670=0,"⚠ أضف سطر عهدة أولًا",IF(OR(C2670="",N(G2670)=0),"⚠ أكمل التاريخ والقيمة",IF(S2670="","⚠ التاريخ خارج السنة المالية",IF(H2670="","⚠ اختر بند الموازنة",IF(I2670="مرفوض","✖ مرفوض من المدير",IF(I2670&lt;&gt;"موافق","⏳ بانتظار موافقة المدير",IF(K2670&lt;&gt;"نعم","⚠ غير مسوى مع الحسابات","✔ معتمد ومسوى")))))))))</f>
        <v/>
      </c>
      <c r="R2670">
        <f>N(R2669)+IF(A2670="عهدة",1,0)</f>
        <v/>
      </c>
      <c r="S2670">
        <f>IF(C2670="","",IF(AND(C2670&gt;=DATE(2026,9,1),C2670&lt;=DATE(2027,8,31)),(YEAR(C2670)-2026)*12+MONTH(C2670)-8,""))</f>
        <v/>
      </c>
      <c r="T2670">
        <f>IF(AND(A2670="مصروف",R2670&gt;0,I2670="موافق",S2670&lt;&gt;"",H2670&lt;&gt;""),N(G2670),0)</f>
        <v/>
      </c>
    </row>
    <row r="2671">
      <c r="A2671" s="19" t="n"/>
      <c r="B2671" s="20">
        <f>IF(A2671="","",IF(R2671=0,"⚠ أضف سطر عهدة أولًا","BDR-"&amp;TEXT(R2671,"000")))</f>
        <v/>
      </c>
      <c r="C2671" s="21" t="n"/>
      <c r="D2671" s="20">
        <f>IF(C2671="","",IF(S2671="","خارج السنة المالية",INDEX(القوائم!$D$2:$D$13,S2671)))</f>
        <v/>
      </c>
      <c r="E2671" s="22" t="n"/>
      <c r="F2671" s="23" t="n"/>
      <c r="G2671" s="23" t="n"/>
      <c r="H2671" s="22" t="n"/>
      <c r="I2671" s="19" t="n"/>
      <c r="J2671" s="21" t="n"/>
      <c r="K2671" s="19" t="n"/>
      <c r="L2671" s="19" t="n"/>
      <c r="M2671" s="21" t="n"/>
      <c r="N2671" s="22" t="n"/>
      <c r="O2671" s="24">
        <f>IF(A2671&lt;&gt;"عهدة","",SUMIFS($G$8:$G$5007,$B$8:$B$5007,B2671,$A$8:$A$5007,"مصروف",$I$8:$I$5007,"&lt;&gt;مرفوض"))</f>
        <v/>
      </c>
      <c r="P2671" s="25">
        <f>IF(A2671&lt;&gt;"عهدة","",N(F2671)-O2671)</f>
        <v/>
      </c>
      <c r="Q2671" s="26">
        <f>IF(A2671="","",IF(A2671="عهدة",IF(N(F2671)=0,"⚠ أدخل قيمة العهدة",IF(P2671&lt;0,"⛔ عجز / زيادة مصروفات "&amp;TEXT(-P2671,"#,##0"),IF(COUNTIFS($B$8:$B$5007,B2671,$A$8:$A$5007,"مصروف",$I$8:$I$5007,"&lt;&gt;مرفوض",$K$8:$K$5007,"&lt;&gt;نعم")&gt;0,"⚠ "&amp;COUNTIFS($B$8:$B$5007,B2671,$A$8:$A$5007,"مصروف",$I$8:$I$5007,"&lt;&gt;مرفوض",$K$8:$K$5007,"&lt;&gt;نعم")&amp;" مصروف غير مسوى",IF(L2671="تمت التسوية",IF(P2671=0,"✔ متوازنة وتمت التسوية","✔ تمت التسوية – متبقي "&amp;TEXT(P2671,"#,##0")),IF(P2671&gt;0,"متبقي "&amp;TEXT(P2671,"#,##0"),"✔ متوازنة"))))),IF(R2671=0,"⚠ أضف سطر عهدة أولًا",IF(OR(C2671="",N(G2671)=0),"⚠ أكمل التاريخ والقيمة",IF(S2671="","⚠ التاريخ خارج السنة المالية",IF(H2671="","⚠ اختر بند الموازنة",IF(I2671="مرفوض","✖ مرفوض من المدير",IF(I2671&lt;&gt;"موافق","⏳ بانتظار موافقة المدير",IF(K2671&lt;&gt;"نعم","⚠ غير مسوى مع الحسابات","✔ معتمد ومسوى")))))))))</f>
        <v/>
      </c>
      <c r="R2671">
        <f>N(R2670)+IF(A2671="عهدة",1,0)</f>
        <v/>
      </c>
      <c r="S2671">
        <f>IF(C2671="","",IF(AND(C2671&gt;=DATE(2026,9,1),C2671&lt;=DATE(2027,8,31)),(YEAR(C2671)-2026)*12+MONTH(C2671)-8,""))</f>
        <v/>
      </c>
      <c r="T2671">
        <f>IF(AND(A2671="مصروف",R2671&gt;0,I2671="موافق",S2671&lt;&gt;"",H2671&lt;&gt;""),N(G2671),0)</f>
        <v/>
      </c>
    </row>
    <row r="2672">
      <c r="A2672" s="19" t="n"/>
      <c r="B2672" s="20">
        <f>IF(A2672="","",IF(R2672=0,"⚠ أضف سطر عهدة أولًا","BDR-"&amp;TEXT(R2672,"000")))</f>
        <v/>
      </c>
      <c r="C2672" s="21" t="n"/>
      <c r="D2672" s="20">
        <f>IF(C2672="","",IF(S2672="","خارج السنة المالية",INDEX(القوائم!$D$2:$D$13,S2672)))</f>
        <v/>
      </c>
      <c r="E2672" s="22" t="n"/>
      <c r="F2672" s="23" t="n"/>
      <c r="G2672" s="23" t="n"/>
      <c r="H2672" s="22" t="n"/>
      <c r="I2672" s="19" t="n"/>
      <c r="J2672" s="21" t="n"/>
      <c r="K2672" s="19" t="n"/>
      <c r="L2672" s="19" t="n"/>
      <c r="M2672" s="21" t="n"/>
      <c r="N2672" s="22" t="n"/>
      <c r="O2672" s="24">
        <f>IF(A2672&lt;&gt;"عهدة","",SUMIFS($G$8:$G$5007,$B$8:$B$5007,B2672,$A$8:$A$5007,"مصروف",$I$8:$I$5007,"&lt;&gt;مرفوض"))</f>
        <v/>
      </c>
      <c r="P2672" s="25">
        <f>IF(A2672&lt;&gt;"عهدة","",N(F2672)-O2672)</f>
        <v/>
      </c>
      <c r="Q2672" s="26">
        <f>IF(A2672="","",IF(A2672="عهدة",IF(N(F2672)=0,"⚠ أدخل قيمة العهدة",IF(P2672&lt;0,"⛔ عجز / زيادة مصروفات "&amp;TEXT(-P2672,"#,##0"),IF(COUNTIFS($B$8:$B$5007,B2672,$A$8:$A$5007,"مصروف",$I$8:$I$5007,"&lt;&gt;مرفوض",$K$8:$K$5007,"&lt;&gt;نعم")&gt;0,"⚠ "&amp;COUNTIFS($B$8:$B$5007,B2672,$A$8:$A$5007,"مصروف",$I$8:$I$5007,"&lt;&gt;مرفوض",$K$8:$K$5007,"&lt;&gt;نعم")&amp;" مصروف غير مسوى",IF(L2672="تمت التسوية",IF(P2672=0,"✔ متوازنة وتمت التسوية","✔ تمت التسوية – متبقي "&amp;TEXT(P2672,"#,##0")),IF(P2672&gt;0,"متبقي "&amp;TEXT(P2672,"#,##0"),"✔ متوازنة"))))),IF(R2672=0,"⚠ أضف سطر عهدة أولًا",IF(OR(C2672="",N(G2672)=0),"⚠ أكمل التاريخ والقيمة",IF(S2672="","⚠ التاريخ خارج السنة المالية",IF(H2672="","⚠ اختر بند الموازنة",IF(I2672="مرفوض","✖ مرفوض من المدير",IF(I2672&lt;&gt;"موافق","⏳ بانتظار موافقة المدير",IF(K2672&lt;&gt;"نعم","⚠ غير مسوى مع الحسابات","✔ معتمد ومسوى")))))))))</f>
        <v/>
      </c>
      <c r="R2672">
        <f>N(R2671)+IF(A2672="عهدة",1,0)</f>
        <v/>
      </c>
      <c r="S2672">
        <f>IF(C2672="","",IF(AND(C2672&gt;=DATE(2026,9,1),C2672&lt;=DATE(2027,8,31)),(YEAR(C2672)-2026)*12+MONTH(C2672)-8,""))</f>
        <v/>
      </c>
      <c r="T2672">
        <f>IF(AND(A2672="مصروف",R2672&gt;0,I2672="موافق",S2672&lt;&gt;"",H2672&lt;&gt;""),N(G2672),0)</f>
        <v/>
      </c>
    </row>
    <row r="2673">
      <c r="A2673" s="19" t="n"/>
      <c r="B2673" s="20">
        <f>IF(A2673="","",IF(R2673=0,"⚠ أضف سطر عهدة أولًا","BDR-"&amp;TEXT(R2673,"000")))</f>
        <v/>
      </c>
      <c r="C2673" s="21" t="n"/>
      <c r="D2673" s="20">
        <f>IF(C2673="","",IF(S2673="","خارج السنة المالية",INDEX(القوائم!$D$2:$D$13,S2673)))</f>
        <v/>
      </c>
      <c r="E2673" s="22" t="n"/>
      <c r="F2673" s="23" t="n"/>
      <c r="G2673" s="23" t="n"/>
      <c r="H2673" s="22" t="n"/>
      <c r="I2673" s="19" t="n"/>
      <c r="J2673" s="21" t="n"/>
      <c r="K2673" s="19" t="n"/>
      <c r="L2673" s="19" t="n"/>
      <c r="M2673" s="21" t="n"/>
      <c r="N2673" s="22" t="n"/>
      <c r="O2673" s="24">
        <f>IF(A2673&lt;&gt;"عهدة","",SUMIFS($G$8:$G$5007,$B$8:$B$5007,B2673,$A$8:$A$5007,"مصروف",$I$8:$I$5007,"&lt;&gt;مرفوض"))</f>
        <v/>
      </c>
      <c r="P2673" s="25">
        <f>IF(A2673&lt;&gt;"عهدة","",N(F2673)-O2673)</f>
        <v/>
      </c>
      <c r="Q2673" s="26">
        <f>IF(A2673="","",IF(A2673="عهدة",IF(N(F2673)=0,"⚠ أدخل قيمة العهدة",IF(P2673&lt;0,"⛔ عجز / زيادة مصروفات "&amp;TEXT(-P2673,"#,##0"),IF(COUNTIFS($B$8:$B$5007,B2673,$A$8:$A$5007,"مصروف",$I$8:$I$5007,"&lt;&gt;مرفوض",$K$8:$K$5007,"&lt;&gt;نعم")&gt;0,"⚠ "&amp;COUNTIFS($B$8:$B$5007,B2673,$A$8:$A$5007,"مصروف",$I$8:$I$5007,"&lt;&gt;مرفوض",$K$8:$K$5007,"&lt;&gt;نعم")&amp;" مصروف غير مسوى",IF(L2673="تمت التسوية",IF(P2673=0,"✔ متوازنة وتمت التسوية","✔ تمت التسوية – متبقي "&amp;TEXT(P2673,"#,##0")),IF(P2673&gt;0,"متبقي "&amp;TEXT(P2673,"#,##0"),"✔ متوازنة"))))),IF(R2673=0,"⚠ أضف سطر عهدة أولًا",IF(OR(C2673="",N(G2673)=0),"⚠ أكمل التاريخ والقيمة",IF(S2673="","⚠ التاريخ خارج السنة المالية",IF(H2673="","⚠ اختر بند الموازنة",IF(I2673="مرفوض","✖ مرفوض من المدير",IF(I2673&lt;&gt;"موافق","⏳ بانتظار موافقة المدير",IF(K2673&lt;&gt;"نعم","⚠ غير مسوى مع الحسابات","✔ معتمد ومسوى")))))))))</f>
        <v/>
      </c>
      <c r="R2673">
        <f>N(R2672)+IF(A2673="عهدة",1,0)</f>
        <v/>
      </c>
      <c r="S2673">
        <f>IF(C2673="","",IF(AND(C2673&gt;=DATE(2026,9,1),C2673&lt;=DATE(2027,8,31)),(YEAR(C2673)-2026)*12+MONTH(C2673)-8,""))</f>
        <v/>
      </c>
      <c r="T2673">
        <f>IF(AND(A2673="مصروف",R2673&gt;0,I2673="موافق",S2673&lt;&gt;"",H2673&lt;&gt;""),N(G2673),0)</f>
        <v/>
      </c>
    </row>
    <row r="2674">
      <c r="A2674" s="19" t="n"/>
      <c r="B2674" s="20">
        <f>IF(A2674="","",IF(R2674=0,"⚠ أضف سطر عهدة أولًا","BDR-"&amp;TEXT(R2674,"000")))</f>
        <v/>
      </c>
      <c r="C2674" s="21" t="n"/>
      <c r="D2674" s="20">
        <f>IF(C2674="","",IF(S2674="","خارج السنة المالية",INDEX(القوائم!$D$2:$D$13,S2674)))</f>
        <v/>
      </c>
      <c r="E2674" s="22" t="n"/>
      <c r="F2674" s="23" t="n"/>
      <c r="G2674" s="23" t="n"/>
      <c r="H2674" s="22" t="n"/>
      <c r="I2674" s="19" t="n"/>
      <c r="J2674" s="21" t="n"/>
      <c r="K2674" s="19" t="n"/>
      <c r="L2674" s="19" t="n"/>
      <c r="M2674" s="21" t="n"/>
      <c r="N2674" s="22" t="n"/>
      <c r="O2674" s="24">
        <f>IF(A2674&lt;&gt;"عهدة","",SUMIFS($G$8:$G$5007,$B$8:$B$5007,B2674,$A$8:$A$5007,"مصروف",$I$8:$I$5007,"&lt;&gt;مرفوض"))</f>
        <v/>
      </c>
      <c r="P2674" s="25">
        <f>IF(A2674&lt;&gt;"عهدة","",N(F2674)-O2674)</f>
        <v/>
      </c>
      <c r="Q2674" s="26">
        <f>IF(A2674="","",IF(A2674="عهدة",IF(N(F2674)=0,"⚠ أدخل قيمة العهدة",IF(P2674&lt;0,"⛔ عجز / زيادة مصروفات "&amp;TEXT(-P2674,"#,##0"),IF(COUNTIFS($B$8:$B$5007,B2674,$A$8:$A$5007,"مصروف",$I$8:$I$5007,"&lt;&gt;مرفوض",$K$8:$K$5007,"&lt;&gt;نعم")&gt;0,"⚠ "&amp;COUNTIFS($B$8:$B$5007,B2674,$A$8:$A$5007,"مصروف",$I$8:$I$5007,"&lt;&gt;مرفوض",$K$8:$K$5007,"&lt;&gt;نعم")&amp;" مصروف غير مسوى",IF(L2674="تمت التسوية",IF(P2674=0,"✔ متوازنة وتمت التسوية","✔ تمت التسوية – متبقي "&amp;TEXT(P2674,"#,##0")),IF(P2674&gt;0,"متبقي "&amp;TEXT(P2674,"#,##0"),"✔ متوازنة"))))),IF(R2674=0,"⚠ أضف سطر عهدة أولًا",IF(OR(C2674="",N(G2674)=0),"⚠ أكمل التاريخ والقيمة",IF(S2674="","⚠ التاريخ خارج السنة المالية",IF(H2674="","⚠ اختر بند الموازنة",IF(I2674="مرفوض","✖ مرفوض من المدير",IF(I2674&lt;&gt;"موافق","⏳ بانتظار موافقة المدير",IF(K2674&lt;&gt;"نعم","⚠ غير مسوى مع الحسابات","✔ معتمد ومسوى")))))))))</f>
        <v/>
      </c>
      <c r="R2674">
        <f>N(R2673)+IF(A2674="عهدة",1,0)</f>
        <v/>
      </c>
      <c r="S2674">
        <f>IF(C2674="","",IF(AND(C2674&gt;=DATE(2026,9,1),C2674&lt;=DATE(2027,8,31)),(YEAR(C2674)-2026)*12+MONTH(C2674)-8,""))</f>
        <v/>
      </c>
      <c r="T2674">
        <f>IF(AND(A2674="مصروف",R2674&gt;0,I2674="موافق",S2674&lt;&gt;"",H2674&lt;&gt;""),N(G2674),0)</f>
        <v/>
      </c>
    </row>
    <row r="2675">
      <c r="A2675" s="19" t="n"/>
      <c r="B2675" s="20">
        <f>IF(A2675="","",IF(R2675=0,"⚠ أضف سطر عهدة أولًا","BDR-"&amp;TEXT(R2675,"000")))</f>
        <v/>
      </c>
      <c r="C2675" s="21" t="n"/>
      <c r="D2675" s="20">
        <f>IF(C2675="","",IF(S2675="","خارج السنة المالية",INDEX(القوائم!$D$2:$D$13,S2675)))</f>
        <v/>
      </c>
      <c r="E2675" s="22" t="n"/>
      <c r="F2675" s="23" t="n"/>
      <c r="G2675" s="23" t="n"/>
      <c r="H2675" s="22" t="n"/>
      <c r="I2675" s="19" t="n"/>
      <c r="J2675" s="21" t="n"/>
      <c r="K2675" s="19" t="n"/>
      <c r="L2675" s="19" t="n"/>
      <c r="M2675" s="21" t="n"/>
      <c r="N2675" s="22" t="n"/>
      <c r="O2675" s="24">
        <f>IF(A2675&lt;&gt;"عهدة","",SUMIFS($G$8:$G$5007,$B$8:$B$5007,B2675,$A$8:$A$5007,"مصروف",$I$8:$I$5007,"&lt;&gt;مرفوض"))</f>
        <v/>
      </c>
      <c r="P2675" s="25">
        <f>IF(A2675&lt;&gt;"عهدة","",N(F2675)-O2675)</f>
        <v/>
      </c>
      <c r="Q2675" s="26">
        <f>IF(A2675="","",IF(A2675="عهدة",IF(N(F2675)=0,"⚠ أدخل قيمة العهدة",IF(P2675&lt;0,"⛔ عجز / زيادة مصروفات "&amp;TEXT(-P2675,"#,##0"),IF(COUNTIFS($B$8:$B$5007,B2675,$A$8:$A$5007,"مصروف",$I$8:$I$5007,"&lt;&gt;مرفوض",$K$8:$K$5007,"&lt;&gt;نعم")&gt;0,"⚠ "&amp;COUNTIFS($B$8:$B$5007,B2675,$A$8:$A$5007,"مصروف",$I$8:$I$5007,"&lt;&gt;مرفوض",$K$8:$K$5007,"&lt;&gt;نعم")&amp;" مصروف غير مسوى",IF(L2675="تمت التسوية",IF(P2675=0,"✔ متوازنة وتمت التسوية","✔ تمت التسوية – متبقي "&amp;TEXT(P2675,"#,##0")),IF(P2675&gt;0,"متبقي "&amp;TEXT(P2675,"#,##0"),"✔ متوازنة"))))),IF(R2675=0,"⚠ أضف سطر عهدة أولًا",IF(OR(C2675="",N(G2675)=0),"⚠ أكمل التاريخ والقيمة",IF(S2675="","⚠ التاريخ خارج السنة المالية",IF(H2675="","⚠ اختر بند الموازنة",IF(I2675="مرفوض","✖ مرفوض من المدير",IF(I2675&lt;&gt;"موافق","⏳ بانتظار موافقة المدير",IF(K2675&lt;&gt;"نعم","⚠ غير مسوى مع الحسابات","✔ معتمد ومسوى")))))))))</f>
        <v/>
      </c>
      <c r="R2675">
        <f>N(R2674)+IF(A2675="عهدة",1,0)</f>
        <v/>
      </c>
      <c r="S2675">
        <f>IF(C2675="","",IF(AND(C2675&gt;=DATE(2026,9,1),C2675&lt;=DATE(2027,8,31)),(YEAR(C2675)-2026)*12+MONTH(C2675)-8,""))</f>
        <v/>
      </c>
      <c r="T2675">
        <f>IF(AND(A2675="مصروف",R2675&gt;0,I2675="موافق",S2675&lt;&gt;"",H2675&lt;&gt;""),N(G2675),0)</f>
        <v/>
      </c>
    </row>
    <row r="2676">
      <c r="A2676" s="19" t="n"/>
      <c r="B2676" s="20">
        <f>IF(A2676="","",IF(R2676=0,"⚠ أضف سطر عهدة أولًا","BDR-"&amp;TEXT(R2676,"000")))</f>
        <v/>
      </c>
      <c r="C2676" s="21" t="n"/>
      <c r="D2676" s="20">
        <f>IF(C2676="","",IF(S2676="","خارج السنة المالية",INDEX(القوائم!$D$2:$D$13,S2676)))</f>
        <v/>
      </c>
      <c r="E2676" s="22" t="n"/>
      <c r="F2676" s="23" t="n"/>
      <c r="G2676" s="23" t="n"/>
      <c r="H2676" s="22" t="n"/>
      <c r="I2676" s="19" t="n"/>
      <c r="J2676" s="21" t="n"/>
      <c r="K2676" s="19" t="n"/>
      <c r="L2676" s="19" t="n"/>
      <c r="M2676" s="21" t="n"/>
      <c r="N2676" s="22" t="n"/>
      <c r="O2676" s="24">
        <f>IF(A2676&lt;&gt;"عهدة","",SUMIFS($G$8:$G$5007,$B$8:$B$5007,B2676,$A$8:$A$5007,"مصروف",$I$8:$I$5007,"&lt;&gt;مرفوض"))</f>
        <v/>
      </c>
      <c r="P2676" s="25">
        <f>IF(A2676&lt;&gt;"عهدة","",N(F2676)-O2676)</f>
        <v/>
      </c>
      <c r="Q2676" s="26">
        <f>IF(A2676="","",IF(A2676="عهدة",IF(N(F2676)=0,"⚠ أدخل قيمة العهدة",IF(P2676&lt;0,"⛔ عجز / زيادة مصروفات "&amp;TEXT(-P2676,"#,##0"),IF(COUNTIFS($B$8:$B$5007,B2676,$A$8:$A$5007,"مصروف",$I$8:$I$5007,"&lt;&gt;مرفوض",$K$8:$K$5007,"&lt;&gt;نعم")&gt;0,"⚠ "&amp;COUNTIFS($B$8:$B$5007,B2676,$A$8:$A$5007,"مصروف",$I$8:$I$5007,"&lt;&gt;مرفوض",$K$8:$K$5007,"&lt;&gt;نعم")&amp;" مصروف غير مسوى",IF(L2676="تمت التسوية",IF(P2676=0,"✔ متوازنة وتمت التسوية","✔ تمت التسوية – متبقي "&amp;TEXT(P2676,"#,##0")),IF(P2676&gt;0,"متبقي "&amp;TEXT(P2676,"#,##0"),"✔ متوازنة"))))),IF(R2676=0,"⚠ أضف سطر عهدة أولًا",IF(OR(C2676="",N(G2676)=0),"⚠ أكمل التاريخ والقيمة",IF(S2676="","⚠ التاريخ خارج السنة المالية",IF(H2676="","⚠ اختر بند الموازنة",IF(I2676="مرفوض","✖ مرفوض من المدير",IF(I2676&lt;&gt;"موافق","⏳ بانتظار موافقة المدير",IF(K2676&lt;&gt;"نعم","⚠ غير مسوى مع الحسابات","✔ معتمد ومسوى")))))))))</f>
        <v/>
      </c>
      <c r="R2676">
        <f>N(R2675)+IF(A2676="عهدة",1,0)</f>
        <v/>
      </c>
      <c r="S2676">
        <f>IF(C2676="","",IF(AND(C2676&gt;=DATE(2026,9,1),C2676&lt;=DATE(2027,8,31)),(YEAR(C2676)-2026)*12+MONTH(C2676)-8,""))</f>
        <v/>
      </c>
      <c r="T2676">
        <f>IF(AND(A2676="مصروف",R2676&gt;0,I2676="موافق",S2676&lt;&gt;"",H2676&lt;&gt;""),N(G2676),0)</f>
        <v/>
      </c>
    </row>
    <row r="2677">
      <c r="A2677" s="19" t="n"/>
      <c r="B2677" s="20">
        <f>IF(A2677="","",IF(R2677=0,"⚠ أضف سطر عهدة أولًا","BDR-"&amp;TEXT(R2677,"000")))</f>
        <v/>
      </c>
      <c r="C2677" s="21" t="n"/>
      <c r="D2677" s="20">
        <f>IF(C2677="","",IF(S2677="","خارج السنة المالية",INDEX(القوائم!$D$2:$D$13,S2677)))</f>
        <v/>
      </c>
      <c r="E2677" s="22" t="n"/>
      <c r="F2677" s="23" t="n"/>
      <c r="G2677" s="23" t="n"/>
      <c r="H2677" s="22" t="n"/>
      <c r="I2677" s="19" t="n"/>
      <c r="J2677" s="21" t="n"/>
      <c r="K2677" s="19" t="n"/>
      <c r="L2677" s="19" t="n"/>
      <c r="M2677" s="21" t="n"/>
      <c r="N2677" s="22" t="n"/>
      <c r="O2677" s="24">
        <f>IF(A2677&lt;&gt;"عهدة","",SUMIFS($G$8:$G$5007,$B$8:$B$5007,B2677,$A$8:$A$5007,"مصروف",$I$8:$I$5007,"&lt;&gt;مرفوض"))</f>
        <v/>
      </c>
      <c r="P2677" s="25">
        <f>IF(A2677&lt;&gt;"عهدة","",N(F2677)-O2677)</f>
        <v/>
      </c>
      <c r="Q2677" s="26">
        <f>IF(A2677="","",IF(A2677="عهدة",IF(N(F2677)=0,"⚠ أدخل قيمة العهدة",IF(P2677&lt;0,"⛔ عجز / زيادة مصروفات "&amp;TEXT(-P2677,"#,##0"),IF(COUNTIFS($B$8:$B$5007,B2677,$A$8:$A$5007,"مصروف",$I$8:$I$5007,"&lt;&gt;مرفوض",$K$8:$K$5007,"&lt;&gt;نعم")&gt;0,"⚠ "&amp;COUNTIFS($B$8:$B$5007,B2677,$A$8:$A$5007,"مصروف",$I$8:$I$5007,"&lt;&gt;مرفوض",$K$8:$K$5007,"&lt;&gt;نعم")&amp;" مصروف غير مسوى",IF(L2677="تمت التسوية",IF(P2677=0,"✔ متوازنة وتمت التسوية","✔ تمت التسوية – متبقي "&amp;TEXT(P2677,"#,##0")),IF(P2677&gt;0,"متبقي "&amp;TEXT(P2677,"#,##0"),"✔ متوازنة"))))),IF(R2677=0,"⚠ أضف سطر عهدة أولًا",IF(OR(C2677="",N(G2677)=0),"⚠ أكمل التاريخ والقيمة",IF(S2677="","⚠ التاريخ خارج السنة المالية",IF(H2677="","⚠ اختر بند الموازنة",IF(I2677="مرفوض","✖ مرفوض من المدير",IF(I2677&lt;&gt;"موافق","⏳ بانتظار موافقة المدير",IF(K2677&lt;&gt;"نعم","⚠ غير مسوى مع الحسابات","✔ معتمد ومسوى")))))))))</f>
        <v/>
      </c>
      <c r="R2677">
        <f>N(R2676)+IF(A2677="عهدة",1,0)</f>
        <v/>
      </c>
      <c r="S2677">
        <f>IF(C2677="","",IF(AND(C2677&gt;=DATE(2026,9,1),C2677&lt;=DATE(2027,8,31)),(YEAR(C2677)-2026)*12+MONTH(C2677)-8,""))</f>
        <v/>
      </c>
      <c r="T2677">
        <f>IF(AND(A2677="مصروف",R2677&gt;0,I2677="موافق",S2677&lt;&gt;"",H2677&lt;&gt;""),N(G2677),0)</f>
        <v/>
      </c>
    </row>
    <row r="2678">
      <c r="A2678" s="19" t="n"/>
      <c r="B2678" s="20">
        <f>IF(A2678="","",IF(R2678=0,"⚠ أضف سطر عهدة أولًا","BDR-"&amp;TEXT(R2678,"000")))</f>
        <v/>
      </c>
      <c r="C2678" s="21" t="n"/>
      <c r="D2678" s="20">
        <f>IF(C2678="","",IF(S2678="","خارج السنة المالية",INDEX(القوائم!$D$2:$D$13,S2678)))</f>
        <v/>
      </c>
      <c r="E2678" s="22" t="n"/>
      <c r="F2678" s="23" t="n"/>
      <c r="G2678" s="23" t="n"/>
      <c r="H2678" s="22" t="n"/>
      <c r="I2678" s="19" t="n"/>
      <c r="J2678" s="21" t="n"/>
      <c r="K2678" s="19" t="n"/>
      <c r="L2678" s="19" t="n"/>
      <c r="M2678" s="21" t="n"/>
      <c r="N2678" s="22" t="n"/>
      <c r="O2678" s="24">
        <f>IF(A2678&lt;&gt;"عهدة","",SUMIFS($G$8:$G$5007,$B$8:$B$5007,B2678,$A$8:$A$5007,"مصروف",$I$8:$I$5007,"&lt;&gt;مرفوض"))</f>
        <v/>
      </c>
      <c r="P2678" s="25">
        <f>IF(A2678&lt;&gt;"عهدة","",N(F2678)-O2678)</f>
        <v/>
      </c>
      <c r="Q2678" s="26">
        <f>IF(A2678="","",IF(A2678="عهدة",IF(N(F2678)=0,"⚠ أدخل قيمة العهدة",IF(P2678&lt;0,"⛔ عجز / زيادة مصروفات "&amp;TEXT(-P2678,"#,##0"),IF(COUNTIFS($B$8:$B$5007,B2678,$A$8:$A$5007,"مصروف",$I$8:$I$5007,"&lt;&gt;مرفوض",$K$8:$K$5007,"&lt;&gt;نعم")&gt;0,"⚠ "&amp;COUNTIFS($B$8:$B$5007,B2678,$A$8:$A$5007,"مصروف",$I$8:$I$5007,"&lt;&gt;مرفوض",$K$8:$K$5007,"&lt;&gt;نعم")&amp;" مصروف غير مسوى",IF(L2678="تمت التسوية",IF(P2678=0,"✔ متوازنة وتمت التسوية","✔ تمت التسوية – متبقي "&amp;TEXT(P2678,"#,##0")),IF(P2678&gt;0,"متبقي "&amp;TEXT(P2678,"#,##0"),"✔ متوازنة"))))),IF(R2678=0,"⚠ أضف سطر عهدة أولًا",IF(OR(C2678="",N(G2678)=0),"⚠ أكمل التاريخ والقيمة",IF(S2678="","⚠ التاريخ خارج السنة المالية",IF(H2678="","⚠ اختر بند الموازنة",IF(I2678="مرفوض","✖ مرفوض من المدير",IF(I2678&lt;&gt;"موافق","⏳ بانتظار موافقة المدير",IF(K2678&lt;&gt;"نعم","⚠ غير مسوى مع الحسابات","✔ معتمد ومسوى")))))))))</f>
        <v/>
      </c>
      <c r="R2678">
        <f>N(R2677)+IF(A2678="عهدة",1,0)</f>
        <v/>
      </c>
      <c r="S2678">
        <f>IF(C2678="","",IF(AND(C2678&gt;=DATE(2026,9,1),C2678&lt;=DATE(2027,8,31)),(YEAR(C2678)-2026)*12+MONTH(C2678)-8,""))</f>
        <v/>
      </c>
      <c r="T2678">
        <f>IF(AND(A2678="مصروف",R2678&gt;0,I2678="موافق",S2678&lt;&gt;"",H2678&lt;&gt;""),N(G2678),0)</f>
        <v/>
      </c>
    </row>
    <row r="2679">
      <c r="A2679" s="19" t="n"/>
      <c r="B2679" s="20">
        <f>IF(A2679="","",IF(R2679=0,"⚠ أضف سطر عهدة أولًا","BDR-"&amp;TEXT(R2679,"000")))</f>
        <v/>
      </c>
      <c r="C2679" s="21" t="n"/>
      <c r="D2679" s="20">
        <f>IF(C2679="","",IF(S2679="","خارج السنة المالية",INDEX(القوائم!$D$2:$D$13,S2679)))</f>
        <v/>
      </c>
      <c r="E2679" s="22" t="n"/>
      <c r="F2679" s="23" t="n"/>
      <c r="G2679" s="23" t="n"/>
      <c r="H2679" s="22" t="n"/>
      <c r="I2679" s="19" t="n"/>
      <c r="J2679" s="21" t="n"/>
      <c r="K2679" s="19" t="n"/>
      <c r="L2679" s="19" t="n"/>
      <c r="M2679" s="21" t="n"/>
      <c r="N2679" s="22" t="n"/>
      <c r="O2679" s="24">
        <f>IF(A2679&lt;&gt;"عهدة","",SUMIFS($G$8:$G$5007,$B$8:$B$5007,B2679,$A$8:$A$5007,"مصروف",$I$8:$I$5007,"&lt;&gt;مرفوض"))</f>
        <v/>
      </c>
      <c r="P2679" s="25">
        <f>IF(A2679&lt;&gt;"عهدة","",N(F2679)-O2679)</f>
        <v/>
      </c>
      <c r="Q2679" s="26">
        <f>IF(A2679="","",IF(A2679="عهدة",IF(N(F2679)=0,"⚠ أدخل قيمة العهدة",IF(P2679&lt;0,"⛔ عجز / زيادة مصروفات "&amp;TEXT(-P2679,"#,##0"),IF(COUNTIFS($B$8:$B$5007,B2679,$A$8:$A$5007,"مصروف",$I$8:$I$5007,"&lt;&gt;مرفوض",$K$8:$K$5007,"&lt;&gt;نعم")&gt;0,"⚠ "&amp;COUNTIFS($B$8:$B$5007,B2679,$A$8:$A$5007,"مصروف",$I$8:$I$5007,"&lt;&gt;مرفوض",$K$8:$K$5007,"&lt;&gt;نعم")&amp;" مصروف غير مسوى",IF(L2679="تمت التسوية",IF(P2679=0,"✔ متوازنة وتمت التسوية","✔ تمت التسوية – متبقي "&amp;TEXT(P2679,"#,##0")),IF(P2679&gt;0,"متبقي "&amp;TEXT(P2679,"#,##0"),"✔ متوازنة"))))),IF(R2679=0,"⚠ أضف سطر عهدة أولًا",IF(OR(C2679="",N(G2679)=0),"⚠ أكمل التاريخ والقيمة",IF(S2679="","⚠ التاريخ خارج السنة المالية",IF(H2679="","⚠ اختر بند الموازنة",IF(I2679="مرفوض","✖ مرفوض من المدير",IF(I2679&lt;&gt;"موافق","⏳ بانتظار موافقة المدير",IF(K2679&lt;&gt;"نعم","⚠ غير مسوى مع الحسابات","✔ معتمد ومسوى")))))))))</f>
        <v/>
      </c>
      <c r="R2679">
        <f>N(R2678)+IF(A2679="عهدة",1,0)</f>
        <v/>
      </c>
      <c r="S2679">
        <f>IF(C2679="","",IF(AND(C2679&gt;=DATE(2026,9,1),C2679&lt;=DATE(2027,8,31)),(YEAR(C2679)-2026)*12+MONTH(C2679)-8,""))</f>
        <v/>
      </c>
      <c r="T2679">
        <f>IF(AND(A2679="مصروف",R2679&gt;0,I2679="موافق",S2679&lt;&gt;"",H2679&lt;&gt;""),N(G2679),0)</f>
        <v/>
      </c>
    </row>
    <row r="2680">
      <c r="A2680" s="19" t="n"/>
      <c r="B2680" s="20">
        <f>IF(A2680="","",IF(R2680=0,"⚠ أضف سطر عهدة أولًا","BDR-"&amp;TEXT(R2680,"000")))</f>
        <v/>
      </c>
      <c r="C2680" s="21" t="n"/>
      <c r="D2680" s="20">
        <f>IF(C2680="","",IF(S2680="","خارج السنة المالية",INDEX(القوائم!$D$2:$D$13,S2680)))</f>
        <v/>
      </c>
      <c r="E2680" s="22" t="n"/>
      <c r="F2680" s="23" t="n"/>
      <c r="G2680" s="23" t="n"/>
      <c r="H2680" s="22" t="n"/>
      <c r="I2680" s="19" t="n"/>
      <c r="J2680" s="21" t="n"/>
      <c r="K2680" s="19" t="n"/>
      <c r="L2680" s="19" t="n"/>
      <c r="M2680" s="21" t="n"/>
      <c r="N2680" s="22" t="n"/>
      <c r="O2680" s="24">
        <f>IF(A2680&lt;&gt;"عهدة","",SUMIFS($G$8:$G$5007,$B$8:$B$5007,B2680,$A$8:$A$5007,"مصروف",$I$8:$I$5007,"&lt;&gt;مرفوض"))</f>
        <v/>
      </c>
      <c r="P2680" s="25">
        <f>IF(A2680&lt;&gt;"عهدة","",N(F2680)-O2680)</f>
        <v/>
      </c>
      <c r="Q2680" s="26">
        <f>IF(A2680="","",IF(A2680="عهدة",IF(N(F2680)=0,"⚠ أدخل قيمة العهدة",IF(P2680&lt;0,"⛔ عجز / زيادة مصروفات "&amp;TEXT(-P2680,"#,##0"),IF(COUNTIFS($B$8:$B$5007,B2680,$A$8:$A$5007,"مصروف",$I$8:$I$5007,"&lt;&gt;مرفوض",$K$8:$K$5007,"&lt;&gt;نعم")&gt;0,"⚠ "&amp;COUNTIFS($B$8:$B$5007,B2680,$A$8:$A$5007,"مصروف",$I$8:$I$5007,"&lt;&gt;مرفوض",$K$8:$K$5007,"&lt;&gt;نعم")&amp;" مصروف غير مسوى",IF(L2680="تمت التسوية",IF(P2680=0,"✔ متوازنة وتمت التسوية","✔ تمت التسوية – متبقي "&amp;TEXT(P2680,"#,##0")),IF(P2680&gt;0,"متبقي "&amp;TEXT(P2680,"#,##0"),"✔ متوازنة"))))),IF(R2680=0,"⚠ أضف سطر عهدة أولًا",IF(OR(C2680="",N(G2680)=0),"⚠ أكمل التاريخ والقيمة",IF(S2680="","⚠ التاريخ خارج السنة المالية",IF(H2680="","⚠ اختر بند الموازنة",IF(I2680="مرفوض","✖ مرفوض من المدير",IF(I2680&lt;&gt;"موافق","⏳ بانتظار موافقة المدير",IF(K2680&lt;&gt;"نعم","⚠ غير مسوى مع الحسابات","✔ معتمد ومسوى")))))))))</f>
        <v/>
      </c>
      <c r="R2680">
        <f>N(R2679)+IF(A2680="عهدة",1,0)</f>
        <v/>
      </c>
      <c r="S2680">
        <f>IF(C2680="","",IF(AND(C2680&gt;=DATE(2026,9,1),C2680&lt;=DATE(2027,8,31)),(YEAR(C2680)-2026)*12+MONTH(C2680)-8,""))</f>
        <v/>
      </c>
      <c r="T2680">
        <f>IF(AND(A2680="مصروف",R2680&gt;0,I2680="موافق",S2680&lt;&gt;"",H2680&lt;&gt;""),N(G2680),0)</f>
        <v/>
      </c>
    </row>
    <row r="2681">
      <c r="A2681" s="19" t="n"/>
      <c r="B2681" s="20">
        <f>IF(A2681="","",IF(R2681=0,"⚠ أضف سطر عهدة أولًا","BDR-"&amp;TEXT(R2681,"000")))</f>
        <v/>
      </c>
      <c r="C2681" s="21" t="n"/>
      <c r="D2681" s="20">
        <f>IF(C2681="","",IF(S2681="","خارج السنة المالية",INDEX(القوائم!$D$2:$D$13,S2681)))</f>
        <v/>
      </c>
      <c r="E2681" s="22" t="n"/>
      <c r="F2681" s="23" t="n"/>
      <c r="G2681" s="23" t="n"/>
      <c r="H2681" s="22" t="n"/>
      <c r="I2681" s="19" t="n"/>
      <c r="J2681" s="21" t="n"/>
      <c r="K2681" s="19" t="n"/>
      <c r="L2681" s="19" t="n"/>
      <c r="M2681" s="21" t="n"/>
      <c r="N2681" s="22" t="n"/>
      <c r="O2681" s="24">
        <f>IF(A2681&lt;&gt;"عهدة","",SUMIFS($G$8:$G$5007,$B$8:$B$5007,B2681,$A$8:$A$5007,"مصروف",$I$8:$I$5007,"&lt;&gt;مرفوض"))</f>
        <v/>
      </c>
      <c r="P2681" s="25">
        <f>IF(A2681&lt;&gt;"عهدة","",N(F2681)-O2681)</f>
        <v/>
      </c>
      <c r="Q2681" s="26">
        <f>IF(A2681="","",IF(A2681="عهدة",IF(N(F2681)=0,"⚠ أدخل قيمة العهدة",IF(P2681&lt;0,"⛔ عجز / زيادة مصروفات "&amp;TEXT(-P2681,"#,##0"),IF(COUNTIFS($B$8:$B$5007,B2681,$A$8:$A$5007,"مصروف",$I$8:$I$5007,"&lt;&gt;مرفوض",$K$8:$K$5007,"&lt;&gt;نعم")&gt;0,"⚠ "&amp;COUNTIFS($B$8:$B$5007,B2681,$A$8:$A$5007,"مصروف",$I$8:$I$5007,"&lt;&gt;مرفوض",$K$8:$K$5007,"&lt;&gt;نعم")&amp;" مصروف غير مسوى",IF(L2681="تمت التسوية",IF(P2681=0,"✔ متوازنة وتمت التسوية","✔ تمت التسوية – متبقي "&amp;TEXT(P2681,"#,##0")),IF(P2681&gt;0,"متبقي "&amp;TEXT(P2681,"#,##0"),"✔ متوازنة"))))),IF(R2681=0,"⚠ أضف سطر عهدة أولًا",IF(OR(C2681="",N(G2681)=0),"⚠ أكمل التاريخ والقيمة",IF(S2681="","⚠ التاريخ خارج السنة المالية",IF(H2681="","⚠ اختر بند الموازنة",IF(I2681="مرفوض","✖ مرفوض من المدير",IF(I2681&lt;&gt;"موافق","⏳ بانتظار موافقة المدير",IF(K2681&lt;&gt;"نعم","⚠ غير مسوى مع الحسابات","✔ معتمد ومسوى")))))))))</f>
        <v/>
      </c>
      <c r="R2681">
        <f>N(R2680)+IF(A2681="عهدة",1,0)</f>
        <v/>
      </c>
      <c r="S2681">
        <f>IF(C2681="","",IF(AND(C2681&gt;=DATE(2026,9,1),C2681&lt;=DATE(2027,8,31)),(YEAR(C2681)-2026)*12+MONTH(C2681)-8,""))</f>
        <v/>
      </c>
      <c r="T2681">
        <f>IF(AND(A2681="مصروف",R2681&gt;0,I2681="موافق",S2681&lt;&gt;"",H2681&lt;&gt;""),N(G2681),0)</f>
        <v/>
      </c>
    </row>
    <row r="2682">
      <c r="A2682" s="19" t="n"/>
      <c r="B2682" s="20">
        <f>IF(A2682="","",IF(R2682=0,"⚠ أضف سطر عهدة أولًا","BDR-"&amp;TEXT(R2682,"000")))</f>
        <v/>
      </c>
      <c r="C2682" s="21" t="n"/>
      <c r="D2682" s="20">
        <f>IF(C2682="","",IF(S2682="","خارج السنة المالية",INDEX(القوائم!$D$2:$D$13,S2682)))</f>
        <v/>
      </c>
      <c r="E2682" s="22" t="n"/>
      <c r="F2682" s="23" t="n"/>
      <c r="G2682" s="23" t="n"/>
      <c r="H2682" s="22" t="n"/>
      <c r="I2682" s="19" t="n"/>
      <c r="J2682" s="21" t="n"/>
      <c r="K2682" s="19" t="n"/>
      <c r="L2682" s="19" t="n"/>
      <c r="M2682" s="21" t="n"/>
      <c r="N2682" s="22" t="n"/>
      <c r="O2682" s="24">
        <f>IF(A2682&lt;&gt;"عهدة","",SUMIFS($G$8:$G$5007,$B$8:$B$5007,B2682,$A$8:$A$5007,"مصروف",$I$8:$I$5007,"&lt;&gt;مرفوض"))</f>
        <v/>
      </c>
      <c r="P2682" s="25">
        <f>IF(A2682&lt;&gt;"عهدة","",N(F2682)-O2682)</f>
        <v/>
      </c>
      <c r="Q2682" s="26">
        <f>IF(A2682="","",IF(A2682="عهدة",IF(N(F2682)=0,"⚠ أدخل قيمة العهدة",IF(P2682&lt;0,"⛔ عجز / زيادة مصروفات "&amp;TEXT(-P2682,"#,##0"),IF(COUNTIFS($B$8:$B$5007,B2682,$A$8:$A$5007,"مصروف",$I$8:$I$5007,"&lt;&gt;مرفوض",$K$8:$K$5007,"&lt;&gt;نعم")&gt;0,"⚠ "&amp;COUNTIFS($B$8:$B$5007,B2682,$A$8:$A$5007,"مصروف",$I$8:$I$5007,"&lt;&gt;مرفوض",$K$8:$K$5007,"&lt;&gt;نعم")&amp;" مصروف غير مسوى",IF(L2682="تمت التسوية",IF(P2682=0,"✔ متوازنة وتمت التسوية","✔ تمت التسوية – متبقي "&amp;TEXT(P2682,"#,##0")),IF(P2682&gt;0,"متبقي "&amp;TEXT(P2682,"#,##0"),"✔ متوازنة"))))),IF(R2682=0,"⚠ أضف سطر عهدة أولًا",IF(OR(C2682="",N(G2682)=0),"⚠ أكمل التاريخ والقيمة",IF(S2682="","⚠ التاريخ خارج السنة المالية",IF(H2682="","⚠ اختر بند الموازنة",IF(I2682="مرفوض","✖ مرفوض من المدير",IF(I2682&lt;&gt;"موافق","⏳ بانتظار موافقة المدير",IF(K2682&lt;&gt;"نعم","⚠ غير مسوى مع الحسابات","✔ معتمد ومسوى")))))))))</f>
        <v/>
      </c>
      <c r="R2682">
        <f>N(R2681)+IF(A2682="عهدة",1,0)</f>
        <v/>
      </c>
      <c r="S2682">
        <f>IF(C2682="","",IF(AND(C2682&gt;=DATE(2026,9,1),C2682&lt;=DATE(2027,8,31)),(YEAR(C2682)-2026)*12+MONTH(C2682)-8,""))</f>
        <v/>
      </c>
      <c r="T2682">
        <f>IF(AND(A2682="مصروف",R2682&gt;0,I2682="موافق",S2682&lt;&gt;"",H2682&lt;&gt;""),N(G2682),0)</f>
        <v/>
      </c>
    </row>
    <row r="2683">
      <c r="A2683" s="19" t="n"/>
      <c r="B2683" s="20">
        <f>IF(A2683="","",IF(R2683=0,"⚠ أضف سطر عهدة أولًا","BDR-"&amp;TEXT(R2683,"000")))</f>
        <v/>
      </c>
      <c r="C2683" s="21" t="n"/>
      <c r="D2683" s="20">
        <f>IF(C2683="","",IF(S2683="","خارج السنة المالية",INDEX(القوائم!$D$2:$D$13,S2683)))</f>
        <v/>
      </c>
      <c r="E2683" s="22" t="n"/>
      <c r="F2683" s="23" t="n"/>
      <c r="G2683" s="23" t="n"/>
      <c r="H2683" s="22" t="n"/>
      <c r="I2683" s="19" t="n"/>
      <c r="J2683" s="21" t="n"/>
      <c r="K2683" s="19" t="n"/>
      <c r="L2683" s="19" t="n"/>
      <c r="M2683" s="21" t="n"/>
      <c r="N2683" s="22" t="n"/>
      <c r="O2683" s="24">
        <f>IF(A2683&lt;&gt;"عهدة","",SUMIFS($G$8:$G$5007,$B$8:$B$5007,B2683,$A$8:$A$5007,"مصروف",$I$8:$I$5007,"&lt;&gt;مرفوض"))</f>
        <v/>
      </c>
      <c r="P2683" s="25">
        <f>IF(A2683&lt;&gt;"عهدة","",N(F2683)-O2683)</f>
        <v/>
      </c>
      <c r="Q2683" s="26">
        <f>IF(A2683="","",IF(A2683="عهدة",IF(N(F2683)=0,"⚠ أدخل قيمة العهدة",IF(P2683&lt;0,"⛔ عجز / زيادة مصروفات "&amp;TEXT(-P2683,"#,##0"),IF(COUNTIFS($B$8:$B$5007,B2683,$A$8:$A$5007,"مصروف",$I$8:$I$5007,"&lt;&gt;مرفوض",$K$8:$K$5007,"&lt;&gt;نعم")&gt;0,"⚠ "&amp;COUNTIFS($B$8:$B$5007,B2683,$A$8:$A$5007,"مصروف",$I$8:$I$5007,"&lt;&gt;مرفوض",$K$8:$K$5007,"&lt;&gt;نعم")&amp;" مصروف غير مسوى",IF(L2683="تمت التسوية",IF(P2683=0,"✔ متوازنة وتمت التسوية","✔ تمت التسوية – متبقي "&amp;TEXT(P2683,"#,##0")),IF(P2683&gt;0,"متبقي "&amp;TEXT(P2683,"#,##0"),"✔ متوازنة"))))),IF(R2683=0,"⚠ أضف سطر عهدة أولًا",IF(OR(C2683="",N(G2683)=0),"⚠ أكمل التاريخ والقيمة",IF(S2683="","⚠ التاريخ خارج السنة المالية",IF(H2683="","⚠ اختر بند الموازنة",IF(I2683="مرفوض","✖ مرفوض من المدير",IF(I2683&lt;&gt;"موافق","⏳ بانتظار موافقة المدير",IF(K2683&lt;&gt;"نعم","⚠ غير مسوى مع الحسابات","✔ معتمد ومسوى")))))))))</f>
        <v/>
      </c>
      <c r="R2683">
        <f>N(R2682)+IF(A2683="عهدة",1,0)</f>
        <v/>
      </c>
      <c r="S2683">
        <f>IF(C2683="","",IF(AND(C2683&gt;=DATE(2026,9,1),C2683&lt;=DATE(2027,8,31)),(YEAR(C2683)-2026)*12+MONTH(C2683)-8,""))</f>
        <v/>
      </c>
      <c r="T2683">
        <f>IF(AND(A2683="مصروف",R2683&gt;0,I2683="موافق",S2683&lt;&gt;"",H2683&lt;&gt;""),N(G2683),0)</f>
        <v/>
      </c>
    </row>
    <row r="2684">
      <c r="A2684" s="19" t="n"/>
      <c r="B2684" s="20">
        <f>IF(A2684="","",IF(R2684=0,"⚠ أضف سطر عهدة أولًا","BDR-"&amp;TEXT(R2684,"000")))</f>
        <v/>
      </c>
      <c r="C2684" s="21" t="n"/>
      <c r="D2684" s="20">
        <f>IF(C2684="","",IF(S2684="","خارج السنة المالية",INDEX(القوائم!$D$2:$D$13,S2684)))</f>
        <v/>
      </c>
      <c r="E2684" s="22" t="n"/>
      <c r="F2684" s="23" t="n"/>
      <c r="G2684" s="23" t="n"/>
      <c r="H2684" s="22" t="n"/>
      <c r="I2684" s="19" t="n"/>
      <c r="J2684" s="21" t="n"/>
      <c r="K2684" s="19" t="n"/>
      <c r="L2684" s="19" t="n"/>
      <c r="M2684" s="21" t="n"/>
      <c r="N2684" s="22" t="n"/>
      <c r="O2684" s="24">
        <f>IF(A2684&lt;&gt;"عهدة","",SUMIFS($G$8:$G$5007,$B$8:$B$5007,B2684,$A$8:$A$5007,"مصروف",$I$8:$I$5007,"&lt;&gt;مرفوض"))</f>
        <v/>
      </c>
      <c r="P2684" s="25">
        <f>IF(A2684&lt;&gt;"عهدة","",N(F2684)-O2684)</f>
        <v/>
      </c>
      <c r="Q2684" s="26">
        <f>IF(A2684="","",IF(A2684="عهدة",IF(N(F2684)=0,"⚠ أدخل قيمة العهدة",IF(P2684&lt;0,"⛔ عجز / زيادة مصروفات "&amp;TEXT(-P2684,"#,##0"),IF(COUNTIFS($B$8:$B$5007,B2684,$A$8:$A$5007,"مصروف",$I$8:$I$5007,"&lt;&gt;مرفوض",$K$8:$K$5007,"&lt;&gt;نعم")&gt;0,"⚠ "&amp;COUNTIFS($B$8:$B$5007,B2684,$A$8:$A$5007,"مصروف",$I$8:$I$5007,"&lt;&gt;مرفوض",$K$8:$K$5007,"&lt;&gt;نعم")&amp;" مصروف غير مسوى",IF(L2684="تمت التسوية",IF(P2684=0,"✔ متوازنة وتمت التسوية","✔ تمت التسوية – متبقي "&amp;TEXT(P2684,"#,##0")),IF(P2684&gt;0,"متبقي "&amp;TEXT(P2684,"#,##0"),"✔ متوازنة"))))),IF(R2684=0,"⚠ أضف سطر عهدة أولًا",IF(OR(C2684="",N(G2684)=0),"⚠ أكمل التاريخ والقيمة",IF(S2684="","⚠ التاريخ خارج السنة المالية",IF(H2684="","⚠ اختر بند الموازنة",IF(I2684="مرفوض","✖ مرفوض من المدير",IF(I2684&lt;&gt;"موافق","⏳ بانتظار موافقة المدير",IF(K2684&lt;&gt;"نعم","⚠ غير مسوى مع الحسابات","✔ معتمد ومسوى")))))))))</f>
        <v/>
      </c>
      <c r="R2684">
        <f>N(R2683)+IF(A2684="عهدة",1,0)</f>
        <v/>
      </c>
      <c r="S2684">
        <f>IF(C2684="","",IF(AND(C2684&gt;=DATE(2026,9,1),C2684&lt;=DATE(2027,8,31)),(YEAR(C2684)-2026)*12+MONTH(C2684)-8,""))</f>
        <v/>
      </c>
      <c r="T2684">
        <f>IF(AND(A2684="مصروف",R2684&gt;0,I2684="موافق",S2684&lt;&gt;"",H2684&lt;&gt;""),N(G2684),0)</f>
        <v/>
      </c>
    </row>
    <row r="2685">
      <c r="A2685" s="19" t="n"/>
      <c r="B2685" s="20">
        <f>IF(A2685="","",IF(R2685=0,"⚠ أضف سطر عهدة أولًا","BDR-"&amp;TEXT(R2685,"000")))</f>
        <v/>
      </c>
      <c r="C2685" s="21" t="n"/>
      <c r="D2685" s="20">
        <f>IF(C2685="","",IF(S2685="","خارج السنة المالية",INDEX(القوائم!$D$2:$D$13,S2685)))</f>
        <v/>
      </c>
      <c r="E2685" s="22" t="n"/>
      <c r="F2685" s="23" t="n"/>
      <c r="G2685" s="23" t="n"/>
      <c r="H2685" s="22" t="n"/>
      <c r="I2685" s="19" t="n"/>
      <c r="J2685" s="21" t="n"/>
      <c r="K2685" s="19" t="n"/>
      <c r="L2685" s="19" t="n"/>
      <c r="M2685" s="21" t="n"/>
      <c r="N2685" s="22" t="n"/>
      <c r="O2685" s="24">
        <f>IF(A2685&lt;&gt;"عهدة","",SUMIFS($G$8:$G$5007,$B$8:$B$5007,B2685,$A$8:$A$5007,"مصروف",$I$8:$I$5007,"&lt;&gt;مرفوض"))</f>
        <v/>
      </c>
      <c r="P2685" s="25">
        <f>IF(A2685&lt;&gt;"عهدة","",N(F2685)-O2685)</f>
        <v/>
      </c>
      <c r="Q2685" s="26">
        <f>IF(A2685="","",IF(A2685="عهدة",IF(N(F2685)=0,"⚠ أدخل قيمة العهدة",IF(P2685&lt;0,"⛔ عجز / زيادة مصروفات "&amp;TEXT(-P2685,"#,##0"),IF(COUNTIFS($B$8:$B$5007,B2685,$A$8:$A$5007,"مصروف",$I$8:$I$5007,"&lt;&gt;مرفوض",$K$8:$K$5007,"&lt;&gt;نعم")&gt;0,"⚠ "&amp;COUNTIFS($B$8:$B$5007,B2685,$A$8:$A$5007,"مصروف",$I$8:$I$5007,"&lt;&gt;مرفوض",$K$8:$K$5007,"&lt;&gt;نعم")&amp;" مصروف غير مسوى",IF(L2685="تمت التسوية",IF(P2685=0,"✔ متوازنة وتمت التسوية","✔ تمت التسوية – متبقي "&amp;TEXT(P2685,"#,##0")),IF(P2685&gt;0,"متبقي "&amp;TEXT(P2685,"#,##0"),"✔ متوازنة"))))),IF(R2685=0,"⚠ أضف سطر عهدة أولًا",IF(OR(C2685="",N(G2685)=0),"⚠ أكمل التاريخ والقيمة",IF(S2685="","⚠ التاريخ خارج السنة المالية",IF(H2685="","⚠ اختر بند الموازنة",IF(I2685="مرفوض","✖ مرفوض من المدير",IF(I2685&lt;&gt;"موافق","⏳ بانتظار موافقة المدير",IF(K2685&lt;&gt;"نعم","⚠ غير مسوى مع الحسابات","✔ معتمد ومسوى")))))))))</f>
        <v/>
      </c>
      <c r="R2685">
        <f>N(R2684)+IF(A2685="عهدة",1,0)</f>
        <v/>
      </c>
      <c r="S2685">
        <f>IF(C2685="","",IF(AND(C2685&gt;=DATE(2026,9,1),C2685&lt;=DATE(2027,8,31)),(YEAR(C2685)-2026)*12+MONTH(C2685)-8,""))</f>
        <v/>
      </c>
      <c r="T2685">
        <f>IF(AND(A2685="مصروف",R2685&gt;0,I2685="موافق",S2685&lt;&gt;"",H2685&lt;&gt;""),N(G2685),0)</f>
        <v/>
      </c>
    </row>
    <row r="2686">
      <c r="A2686" s="19" t="n"/>
      <c r="B2686" s="20">
        <f>IF(A2686="","",IF(R2686=0,"⚠ أضف سطر عهدة أولًا","BDR-"&amp;TEXT(R2686,"000")))</f>
        <v/>
      </c>
      <c r="C2686" s="21" t="n"/>
      <c r="D2686" s="20">
        <f>IF(C2686="","",IF(S2686="","خارج السنة المالية",INDEX(القوائم!$D$2:$D$13,S2686)))</f>
        <v/>
      </c>
      <c r="E2686" s="22" t="n"/>
      <c r="F2686" s="23" t="n"/>
      <c r="G2686" s="23" t="n"/>
      <c r="H2686" s="22" t="n"/>
      <c r="I2686" s="19" t="n"/>
      <c r="J2686" s="21" t="n"/>
      <c r="K2686" s="19" t="n"/>
      <c r="L2686" s="19" t="n"/>
      <c r="M2686" s="21" t="n"/>
      <c r="N2686" s="22" t="n"/>
      <c r="O2686" s="24">
        <f>IF(A2686&lt;&gt;"عهدة","",SUMIFS($G$8:$G$5007,$B$8:$B$5007,B2686,$A$8:$A$5007,"مصروف",$I$8:$I$5007,"&lt;&gt;مرفوض"))</f>
        <v/>
      </c>
      <c r="P2686" s="25">
        <f>IF(A2686&lt;&gt;"عهدة","",N(F2686)-O2686)</f>
        <v/>
      </c>
      <c r="Q2686" s="26">
        <f>IF(A2686="","",IF(A2686="عهدة",IF(N(F2686)=0,"⚠ أدخل قيمة العهدة",IF(P2686&lt;0,"⛔ عجز / زيادة مصروفات "&amp;TEXT(-P2686,"#,##0"),IF(COUNTIFS($B$8:$B$5007,B2686,$A$8:$A$5007,"مصروف",$I$8:$I$5007,"&lt;&gt;مرفوض",$K$8:$K$5007,"&lt;&gt;نعم")&gt;0,"⚠ "&amp;COUNTIFS($B$8:$B$5007,B2686,$A$8:$A$5007,"مصروف",$I$8:$I$5007,"&lt;&gt;مرفوض",$K$8:$K$5007,"&lt;&gt;نعم")&amp;" مصروف غير مسوى",IF(L2686="تمت التسوية",IF(P2686=0,"✔ متوازنة وتمت التسوية","✔ تمت التسوية – متبقي "&amp;TEXT(P2686,"#,##0")),IF(P2686&gt;0,"متبقي "&amp;TEXT(P2686,"#,##0"),"✔ متوازنة"))))),IF(R2686=0,"⚠ أضف سطر عهدة أولًا",IF(OR(C2686="",N(G2686)=0),"⚠ أكمل التاريخ والقيمة",IF(S2686="","⚠ التاريخ خارج السنة المالية",IF(H2686="","⚠ اختر بند الموازنة",IF(I2686="مرفوض","✖ مرفوض من المدير",IF(I2686&lt;&gt;"موافق","⏳ بانتظار موافقة المدير",IF(K2686&lt;&gt;"نعم","⚠ غير مسوى مع الحسابات","✔ معتمد ومسوى")))))))))</f>
        <v/>
      </c>
      <c r="R2686">
        <f>N(R2685)+IF(A2686="عهدة",1,0)</f>
        <v/>
      </c>
      <c r="S2686">
        <f>IF(C2686="","",IF(AND(C2686&gt;=DATE(2026,9,1),C2686&lt;=DATE(2027,8,31)),(YEAR(C2686)-2026)*12+MONTH(C2686)-8,""))</f>
        <v/>
      </c>
      <c r="T2686">
        <f>IF(AND(A2686="مصروف",R2686&gt;0,I2686="موافق",S2686&lt;&gt;"",H2686&lt;&gt;""),N(G2686),0)</f>
        <v/>
      </c>
    </row>
    <row r="2687">
      <c r="A2687" s="19" t="n"/>
      <c r="B2687" s="20">
        <f>IF(A2687="","",IF(R2687=0,"⚠ أضف سطر عهدة أولًا","BDR-"&amp;TEXT(R2687,"000")))</f>
        <v/>
      </c>
      <c r="C2687" s="21" t="n"/>
      <c r="D2687" s="20">
        <f>IF(C2687="","",IF(S2687="","خارج السنة المالية",INDEX(القوائم!$D$2:$D$13,S2687)))</f>
        <v/>
      </c>
      <c r="E2687" s="22" t="n"/>
      <c r="F2687" s="23" t="n"/>
      <c r="G2687" s="23" t="n"/>
      <c r="H2687" s="22" t="n"/>
      <c r="I2687" s="19" t="n"/>
      <c r="J2687" s="21" t="n"/>
      <c r="K2687" s="19" t="n"/>
      <c r="L2687" s="19" t="n"/>
      <c r="M2687" s="21" t="n"/>
      <c r="N2687" s="22" t="n"/>
      <c r="O2687" s="24">
        <f>IF(A2687&lt;&gt;"عهدة","",SUMIFS($G$8:$G$5007,$B$8:$B$5007,B2687,$A$8:$A$5007,"مصروف",$I$8:$I$5007,"&lt;&gt;مرفوض"))</f>
        <v/>
      </c>
      <c r="P2687" s="25">
        <f>IF(A2687&lt;&gt;"عهدة","",N(F2687)-O2687)</f>
        <v/>
      </c>
      <c r="Q2687" s="26">
        <f>IF(A2687="","",IF(A2687="عهدة",IF(N(F2687)=0,"⚠ أدخل قيمة العهدة",IF(P2687&lt;0,"⛔ عجز / زيادة مصروفات "&amp;TEXT(-P2687,"#,##0"),IF(COUNTIFS($B$8:$B$5007,B2687,$A$8:$A$5007,"مصروف",$I$8:$I$5007,"&lt;&gt;مرفوض",$K$8:$K$5007,"&lt;&gt;نعم")&gt;0,"⚠ "&amp;COUNTIFS($B$8:$B$5007,B2687,$A$8:$A$5007,"مصروف",$I$8:$I$5007,"&lt;&gt;مرفوض",$K$8:$K$5007,"&lt;&gt;نعم")&amp;" مصروف غير مسوى",IF(L2687="تمت التسوية",IF(P2687=0,"✔ متوازنة وتمت التسوية","✔ تمت التسوية – متبقي "&amp;TEXT(P2687,"#,##0")),IF(P2687&gt;0,"متبقي "&amp;TEXT(P2687,"#,##0"),"✔ متوازنة"))))),IF(R2687=0,"⚠ أضف سطر عهدة أولًا",IF(OR(C2687="",N(G2687)=0),"⚠ أكمل التاريخ والقيمة",IF(S2687="","⚠ التاريخ خارج السنة المالية",IF(H2687="","⚠ اختر بند الموازنة",IF(I2687="مرفوض","✖ مرفوض من المدير",IF(I2687&lt;&gt;"موافق","⏳ بانتظار موافقة المدير",IF(K2687&lt;&gt;"نعم","⚠ غير مسوى مع الحسابات","✔ معتمد ومسوى")))))))))</f>
        <v/>
      </c>
      <c r="R2687">
        <f>N(R2686)+IF(A2687="عهدة",1,0)</f>
        <v/>
      </c>
      <c r="S2687">
        <f>IF(C2687="","",IF(AND(C2687&gt;=DATE(2026,9,1),C2687&lt;=DATE(2027,8,31)),(YEAR(C2687)-2026)*12+MONTH(C2687)-8,""))</f>
        <v/>
      </c>
      <c r="T2687">
        <f>IF(AND(A2687="مصروف",R2687&gt;0,I2687="موافق",S2687&lt;&gt;"",H2687&lt;&gt;""),N(G2687),0)</f>
        <v/>
      </c>
    </row>
    <row r="2688">
      <c r="A2688" s="19" t="n"/>
      <c r="B2688" s="20">
        <f>IF(A2688="","",IF(R2688=0,"⚠ أضف سطر عهدة أولًا","BDR-"&amp;TEXT(R2688,"000")))</f>
        <v/>
      </c>
      <c r="C2688" s="21" t="n"/>
      <c r="D2688" s="20">
        <f>IF(C2688="","",IF(S2688="","خارج السنة المالية",INDEX(القوائم!$D$2:$D$13,S2688)))</f>
        <v/>
      </c>
      <c r="E2688" s="22" t="n"/>
      <c r="F2688" s="23" t="n"/>
      <c r="G2688" s="23" t="n"/>
      <c r="H2688" s="22" t="n"/>
      <c r="I2688" s="19" t="n"/>
      <c r="J2688" s="21" t="n"/>
      <c r="K2688" s="19" t="n"/>
      <c r="L2688" s="19" t="n"/>
      <c r="M2688" s="21" t="n"/>
      <c r="N2688" s="22" t="n"/>
      <c r="O2688" s="24">
        <f>IF(A2688&lt;&gt;"عهدة","",SUMIFS($G$8:$G$5007,$B$8:$B$5007,B2688,$A$8:$A$5007,"مصروف",$I$8:$I$5007,"&lt;&gt;مرفوض"))</f>
        <v/>
      </c>
      <c r="P2688" s="25">
        <f>IF(A2688&lt;&gt;"عهدة","",N(F2688)-O2688)</f>
        <v/>
      </c>
      <c r="Q2688" s="26">
        <f>IF(A2688="","",IF(A2688="عهدة",IF(N(F2688)=0,"⚠ أدخل قيمة العهدة",IF(P2688&lt;0,"⛔ عجز / زيادة مصروفات "&amp;TEXT(-P2688,"#,##0"),IF(COUNTIFS($B$8:$B$5007,B2688,$A$8:$A$5007,"مصروف",$I$8:$I$5007,"&lt;&gt;مرفوض",$K$8:$K$5007,"&lt;&gt;نعم")&gt;0,"⚠ "&amp;COUNTIFS($B$8:$B$5007,B2688,$A$8:$A$5007,"مصروف",$I$8:$I$5007,"&lt;&gt;مرفوض",$K$8:$K$5007,"&lt;&gt;نعم")&amp;" مصروف غير مسوى",IF(L2688="تمت التسوية",IF(P2688=0,"✔ متوازنة وتمت التسوية","✔ تمت التسوية – متبقي "&amp;TEXT(P2688,"#,##0")),IF(P2688&gt;0,"متبقي "&amp;TEXT(P2688,"#,##0"),"✔ متوازنة"))))),IF(R2688=0,"⚠ أضف سطر عهدة أولًا",IF(OR(C2688="",N(G2688)=0),"⚠ أكمل التاريخ والقيمة",IF(S2688="","⚠ التاريخ خارج السنة المالية",IF(H2688="","⚠ اختر بند الموازنة",IF(I2688="مرفوض","✖ مرفوض من المدير",IF(I2688&lt;&gt;"موافق","⏳ بانتظار موافقة المدير",IF(K2688&lt;&gt;"نعم","⚠ غير مسوى مع الحسابات","✔ معتمد ومسوى")))))))))</f>
        <v/>
      </c>
      <c r="R2688">
        <f>N(R2687)+IF(A2688="عهدة",1,0)</f>
        <v/>
      </c>
      <c r="S2688">
        <f>IF(C2688="","",IF(AND(C2688&gt;=DATE(2026,9,1),C2688&lt;=DATE(2027,8,31)),(YEAR(C2688)-2026)*12+MONTH(C2688)-8,""))</f>
        <v/>
      </c>
      <c r="T2688">
        <f>IF(AND(A2688="مصروف",R2688&gt;0,I2688="موافق",S2688&lt;&gt;"",H2688&lt;&gt;""),N(G2688),0)</f>
        <v/>
      </c>
    </row>
    <row r="2689">
      <c r="A2689" s="19" t="n"/>
      <c r="B2689" s="20">
        <f>IF(A2689="","",IF(R2689=0,"⚠ أضف سطر عهدة أولًا","BDR-"&amp;TEXT(R2689,"000")))</f>
        <v/>
      </c>
      <c r="C2689" s="21" t="n"/>
      <c r="D2689" s="20">
        <f>IF(C2689="","",IF(S2689="","خارج السنة المالية",INDEX(القوائم!$D$2:$D$13,S2689)))</f>
        <v/>
      </c>
      <c r="E2689" s="22" t="n"/>
      <c r="F2689" s="23" t="n"/>
      <c r="G2689" s="23" t="n"/>
      <c r="H2689" s="22" t="n"/>
      <c r="I2689" s="19" t="n"/>
      <c r="J2689" s="21" t="n"/>
      <c r="K2689" s="19" t="n"/>
      <c r="L2689" s="19" t="n"/>
      <c r="M2689" s="21" t="n"/>
      <c r="N2689" s="22" t="n"/>
      <c r="O2689" s="24">
        <f>IF(A2689&lt;&gt;"عهدة","",SUMIFS($G$8:$G$5007,$B$8:$B$5007,B2689,$A$8:$A$5007,"مصروف",$I$8:$I$5007,"&lt;&gt;مرفوض"))</f>
        <v/>
      </c>
      <c r="P2689" s="25">
        <f>IF(A2689&lt;&gt;"عهدة","",N(F2689)-O2689)</f>
        <v/>
      </c>
      <c r="Q2689" s="26">
        <f>IF(A2689="","",IF(A2689="عهدة",IF(N(F2689)=0,"⚠ أدخل قيمة العهدة",IF(P2689&lt;0,"⛔ عجز / زيادة مصروفات "&amp;TEXT(-P2689,"#,##0"),IF(COUNTIFS($B$8:$B$5007,B2689,$A$8:$A$5007,"مصروف",$I$8:$I$5007,"&lt;&gt;مرفوض",$K$8:$K$5007,"&lt;&gt;نعم")&gt;0,"⚠ "&amp;COUNTIFS($B$8:$B$5007,B2689,$A$8:$A$5007,"مصروف",$I$8:$I$5007,"&lt;&gt;مرفوض",$K$8:$K$5007,"&lt;&gt;نعم")&amp;" مصروف غير مسوى",IF(L2689="تمت التسوية",IF(P2689=0,"✔ متوازنة وتمت التسوية","✔ تمت التسوية – متبقي "&amp;TEXT(P2689,"#,##0")),IF(P2689&gt;0,"متبقي "&amp;TEXT(P2689,"#,##0"),"✔ متوازنة"))))),IF(R2689=0,"⚠ أضف سطر عهدة أولًا",IF(OR(C2689="",N(G2689)=0),"⚠ أكمل التاريخ والقيمة",IF(S2689="","⚠ التاريخ خارج السنة المالية",IF(H2689="","⚠ اختر بند الموازنة",IF(I2689="مرفوض","✖ مرفوض من المدير",IF(I2689&lt;&gt;"موافق","⏳ بانتظار موافقة المدير",IF(K2689&lt;&gt;"نعم","⚠ غير مسوى مع الحسابات","✔ معتمد ومسوى")))))))))</f>
        <v/>
      </c>
      <c r="R2689">
        <f>N(R2688)+IF(A2689="عهدة",1,0)</f>
        <v/>
      </c>
      <c r="S2689">
        <f>IF(C2689="","",IF(AND(C2689&gt;=DATE(2026,9,1),C2689&lt;=DATE(2027,8,31)),(YEAR(C2689)-2026)*12+MONTH(C2689)-8,""))</f>
        <v/>
      </c>
      <c r="T2689">
        <f>IF(AND(A2689="مصروف",R2689&gt;0,I2689="موافق",S2689&lt;&gt;"",H2689&lt;&gt;""),N(G2689),0)</f>
        <v/>
      </c>
    </row>
    <row r="2690">
      <c r="A2690" s="19" t="n"/>
      <c r="B2690" s="20">
        <f>IF(A2690="","",IF(R2690=0,"⚠ أضف سطر عهدة أولًا","BDR-"&amp;TEXT(R2690,"000")))</f>
        <v/>
      </c>
      <c r="C2690" s="21" t="n"/>
      <c r="D2690" s="20">
        <f>IF(C2690="","",IF(S2690="","خارج السنة المالية",INDEX(القوائم!$D$2:$D$13,S2690)))</f>
        <v/>
      </c>
      <c r="E2690" s="22" t="n"/>
      <c r="F2690" s="23" t="n"/>
      <c r="G2690" s="23" t="n"/>
      <c r="H2690" s="22" t="n"/>
      <c r="I2690" s="19" t="n"/>
      <c r="J2690" s="21" t="n"/>
      <c r="K2690" s="19" t="n"/>
      <c r="L2690" s="19" t="n"/>
      <c r="M2690" s="21" t="n"/>
      <c r="N2690" s="22" t="n"/>
      <c r="O2690" s="24">
        <f>IF(A2690&lt;&gt;"عهدة","",SUMIFS($G$8:$G$5007,$B$8:$B$5007,B2690,$A$8:$A$5007,"مصروف",$I$8:$I$5007,"&lt;&gt;مرفوض"))</f>
        <v/>
      </c>
      <c r="P2690" s="25">
        <f>IF(A2690&lt;&gt;"عهدة","",N(F2690)-O2690)</f>
        <v/>
      </c>
      <c r="Q2690" s="26">
        <f>IF(A2690="","",IF(A2690="عهدة",IF(N(F2690)=0,"⚠ أدخل قيمة العهدة",IF(P2690&lt;0,"⛔ عجز / زيادة مصروفات "&amp;TEXT(-P2690,"#,##0"),IF(COUNTIFS($B$8:$B$5007,B2690,$A$8:$A$5007,"مصروف",$I$8:$I$5007,"&lt;&gt;مرفوض",$K$8:$K$5007,"&lt;&gt;نعم")&gt;0,"⚠ "&amp;COUNTIFS($B$8:$B$5007,B2690,$A$8:$A$5007,"مصروف",$I$8:$I$5007,"&lt;&gt;مرفوض",$K$8:$K$5007,"&lt;&gt;نعم")&amp;" مصروف غير مسوى",IF(L2690="تمت التسوية",IF(P2690=0,"✔ متوازنة وتمت التسوية","✔ تمت التسوية – متبقي "&amp;TEXT(P2690,"#,##0")),IF(P2690&gt;0,"متبقي "&amp;TEXT(P2690,"#,##0"),"✔ متوازنة"))))),IF(R2690=0,"⚠ أضف سطر عهدة أولًا",IF(OR(C2690="",N(G2690)=0),"⚠ أكمل التاريخ والقيمة",IF(S2690="","⚠ التاريخ خارج السنة المالية",IF(H2690="","⚠ اختر بند الموازنة",IF(I2690="مرفوض","✖ مرفوض من المدير",IF(I2690&lt;&gt;"موافق","⏳ بانتظار موافقة المدير",IF(K2690&lt;&gt;"نعم","⚠ غير مسوى مع الحسابات","✔ معتمد ومسوى")))))))))</f>
        <v/>
      </c>
      <c r="R2690">
        <f>N(R2689)+IF(A2690="عهدة",1,0)</f>
        <v/>
      </c>
      <c r="S2690">
        <f>IF(C2690="","",IF(AND(C2690&gt;=DATE(2026,9,1),C2690&lt;=DATE(2027,8,31)),(YEAR(C2690)-2026)*12+MONTH(C2690)-8,""))</f>
        <v/>
      </c>
      <c r="T2690">
        <f>IF(AND(A2690="مصروف",R2690&gt;0,I2690="موافق",S2690&lt;&gt;"",H2690&lt;&gt;""),N(G2690),0)</f>
        <v/>
      </c>
    </row>
    <row r="2691">
      <c r="A2691" s="19" t="n"/>
      <c r="B2691" s="20">
        <f>IF(A2691="","",IF(R2691=0,"⚠ أضف سطر عهدة أولًا","BDR-"&amp;TEXT(R2691,"000")))</f>
        <v/>
      </c>
      <c r="C2691" s="21" t="n"/>
      <c r="D2691" s="20">
        <f>IF(C2691="","",IF(S2691="","خارج السنة المالية",INDEX(القوائم!$D$2:$D$13,S2691)))</f>
        <v/>
      </c>
      <c r="E2691" s="22" t="n"/>
      <c r="F2691" s="23" t="n"/>
      <c r="G2691" s="23" t="n"/>
      <c r="H2691" s="22" t="n"/>
      <c r="I2691" s="19" t="n"/>
      <c r="J2691" s="21" t="n"/>
      <c r="K2691" s="19" t="n"/>
      <c r="L2691" s="19" t="n"/>
      <c r="M2691" s="21" t="n"/>
      <c r="N2691" s="22" t="n"/>
      <c r="O2691" s="24">
        <f>IF(A2691&lt;&gt;"عهدة","",SUMIFS($G$8:$G$5007,$B$8:$B$5007,B2691,$A$8:$A$5007,"مصروف",$I$8:$I$5007,"&lt;&gt;مرفوض"))</f>
        <v/>
      </c>
      <c r="P2691" s="25">
        <f>IF(A2691&lt;&gt;"عهدة","",N(F2691)-O2691)</f>
        <v/>
      </c>
      <c r="Q2691" s="26">
        <f>IF(A2691="","",IF(A2691="عهدة",IF(N(F2691)=0,"⚠ أدخل قيمة العهدة",IF(P2691&lt;0,"⛔ عجز / زيادة مصروفات "&amp;TEXT(-P2691,"#,##0"),IF(COUNTIFS($B$8:$B$5007,B2691,$A$8:$A$5007,"مصروف",$I$8:$I$5007,"&lt;&gt;مرفوض",$K$8:$K$5007,"&lt;&gt;نعم")&gt;0,"⚠ "&amp;COUNTIFS($B$8:$B$5007,B2691,$A$8:$A$5007,"مصروف",$I$8:$I$5007,"&lt;&gt;مرفوض",$K$8:$K$5007,"&lt;&gt;نعم")&amp;" مصروف غير مسوى",IF(L2691="تمت التسوية",IF(P2691=0,"✔ متوازنة وتمت التسوية","✔ تمت التسوية – متبقي "&amp;TEXT(P2691,"#,##0")),IF(P2691&gt;0,"متبقي "&amp;TEXT(P2691,"#,##0"),"✔ متوازنة"))))),IF(R2691=0,"⚠ أضف سطر عهدة أولًا",IF(OR(C2691="",N(G2691)=0),"⚠ أكمل التاريخ والقيمة",IF(S2691="","⚠ التاريخ خارج السنة المالية",IF(H2691="","⚠ اختر بند الموازنة",IF(I2691="مرفوض","✖ مرفوض من المدير",IF(I2691&lt;&gt;"موافق","⏳ بانتظار موافقة المدير",IF(K2691&lt;&gt;"نعم","⚠ غير مسوى مع الحسابات","✔ معتمد ومسوى")))))))))</f>
        <v/>
      </c>
      <c r="R2691">
        <f>N(R2690)+IF(A2691="عهدة",1,0)</f>
        <v/>
      </c>
      <c r="S2691">
        <f>IF(C2691="","",IF(AND(C2691&gt;=DATE(2026,9,1),C2691&lt;=DATE(2027,8,31)),(YEAR(C2691)-2026)*12+MONTH(C2691)-8,""))</f>
        <v/>
      </c>
      <c r="T2691">
        <f>IF(AND(A2691="مصروف",R2691&gt;0,I2691="موافق",S2691&lt;&gt;"",H2691&lt;&gt;""),N(G2691),0)</f>
        <v/>
      </c>
    </row>
    <row r="2692">
      <c r="A2692" s="19" t="n"/>
      <c r="B2692" s="20">
        <f>IF(A2692="","",IF(R2692=0,"⚠ أضف سطر عهدة أولًا","BDR-"&amp;TEXT(R2692,"000")))</f>
        <v/>
      </c>
      <c r="C2692" s="21" t="n"/>
      <c r="D2692" s="20">
        <f>IF(C2692="","",IF(S2692="","خارج السنة المالية",INDEX(القوائم!$D$2:$D$13,S2692)))</f>
        <v/>
      </c>
      <c r="E2692" s="22" t="n"/>
      <c r="F2692" s="23" t="n"/>
      <c r="G2692" s="23" t="n"/>
      <c r="H2692" s="22" t="n"/>
      <c r="I2692" s="19" t="n"/>
      <c r="J2692" s="21" t="n"/>
      <c r="K2692" s="19" t="n"/>
      <c r="L2692" s="19" t="n"/>
      <c r="M2692" s="21" t="n"/>
      <c r="N2692" s="22" t="n"/>
      <c r="O2692" s="24">
        <f>IF(A2692&lt;&gt;"عهدة","",SUMIFS($G$8:$G$5007,$B$8:$B$5007,B2692,$A$8:$A$5007,"مصروف",$I$8:$I$5007,"&lt;&gt;مرفوض"))</f>
        <v/>
      </c>
      <c r="P2692" s="25">
        <f>IF(A2692&lt;&gt;"عهدة","",N(F2692)-O2692)</f>
        <v/>
      </c>
      <c r="Q2692" s="26">
        <f>IF(A2692="","",IF(A2692="عهدة",IF(N(F2692)=0,"⚠ أدخل قيمة العهدة",IF(P2692&lt;0,"⛔ عجز / زيادة مصروفات "&amp;TEXT(-P2692,"#,##0"),IF(COUNTIFS($B$8:$B$5007,B2692,$A$8:$A$5007,"مصروف",$I$8:$I$5007,"&lt;&gt;مرفوض",$K$8:$K$5007,"&lt;&gt;نعم")&gt;0,"⚠ "&amp;COUNTIFS($B$8:$B$5007,B2692,$A$8:$A$5007,"مصروف",$I$8:$I$5007,"&lt;&gt;مرفوض",$K$8:$K$5007,"&lt;&gt;نعم")&amp;" مصروف غير مسوى",IF(L2692="تمت التسوية",IF(P2692=0,"✔ متوازنة وتمت التسوية","✔ تمت التسوية – متبقي "&amp;TEXT(P2692,"#,##0")),IF(P2692&gt;0,"متبقي "&amp;TEXT(P2692,"#,##0"),"✔ متوازنة"))))),IF(R2692=0,"⚠ أضف سطر عهدة أولًا",IF(OR(C2692="",N(G2692)=0),"⚠ أكمل التاريخ والقيمة",IF(S2692="","⚠ التاريخ خارج السنة المالية",IF(H2692="","⚠ اختر بند الموازنة",IF(I2692="مرفوض","✖ مرفوض من المدير",IF(I2692&lt;&gt;"موافق","⏳ بانتظار موافقة المدير",IF(K2692&lt;&gt;"نعم","⚠ غير مسوى مع الحسابات","✔ معتمد ومسوى")))))))))</f>
        <v/>
      </c>
      <c r="R2692">
        <f>N(R2691)+IF(A2692="عهدة",1,0)</f>
        <v/>
      </c>
      <c r="S2692">
        <f>IF(C2692="","",IF(AND(C2692&gt;=DATE(2026,9,1),C2692&lt;=DATE(2027,8,31)),(YEAR(C2692)-2026)*12+MONTH(C2692)-8,""))</f>
        <v/>
      </c>
      <c r="T2692">
        <f>IF(AND(A2692="مصروف",R2692&gt;0,I2692="موافق",S2692&lt;&gt;"",H2692&lt;&gt;""),N(G2692),0)</f>
        <v/>
      </c>
    </row>
    <row r="2693">
      <c r="A2693" s="19" t="n"/>
      <c r="B2693" s="20">
        <f>IF(A2693="","",IF(R2693=0,"⚠ أضف سطر عهدة أولًا","BDR-"&amp;TEXT(R2693,"000")))</f>
        <v/>
      </c>
      <c r="C2693" s="21" t="n"/>
      <c r="D2693" s="20">
        <f>IF(C2693="","",IF(S2693="","خارج السنة المالية",INDEX(القوائم!$D$2:$D$13,S2693)))</f>
        <v/>
      </c>
      <c r="E2693" s="22" t="n"/>
      <c r="F2693" s="23" t="n"/>
      <c r="G2693" s="23" t="n"/>
      <c r="H2693" s="22" t="n"/>
      <c r="I2693" s="19" t="n"/>
      <c r="J2693" s="21" t="n"/>
      <c r="K2693" s="19" t="n"/>
      <c r="L2693" s="19" t="n"/>
      <c r="M2693" s="21" t="n"/>
      <c r="N2693" s="22" t="n"/>
      <c r="O2693" s="24">
        <f>IF(A2693&lt;&gt;"عهدة","",SUMIFS($G$8:$G$5007,$B$8:$B$5007,B2693,$A$8:$A$5007,"مصروف",$I$8:$I$5007,"&lt;&gt;مرفوض"))</f>
        <v/>
      </c>
      <c r="P2693" s="25">
        <f>IF(A2693&lt;&gt;"عهدة","",N(F2693)-O2693)</f>
        <v/>
      </c>
      <c r="Q2693" s="26">
        <f>IF(A2693="","",IF(A2693="عهدة",IF(N(F2693)=0,"⚠ أدخل قيمة العهدة",IF(P2693&lt;0,"⛔ عجز / زيادة مصروفات "&amp;TEXT(-P2693,"#,##0"),IF(COUNTIFS($B$8:$B$5007,B2693,$A$8:$A$5007,"مصروف",$I$8:$I$5007,"&lt;&gt;مرفوض",$K$8:$K$5007,"&lt;&gt;نعم")&gt;0,"⚠ "&amp;COUNTIFS($B$8:$B$5007,B2693,$A$8:$A$5007,"مصروف",$I$8:$I$5007,"&lt;&gt;مرفوض",$K$8:$K$5007,"&lt;&gt;نعم")&amp;" مصروف غير مسوى",IF(L2693="تمت التسوية",IF(P2693=0,"✔ متوازنة وتمت التسوية","✔ تمت التسوية – متبقي "&amp;TEXT(P2693,"#,##0")),IF(P2693&gt;0,"متبقي "&amp;TEXT(P2693,"#,##0"),"✔ متوازنة"))))),IF(R2693=0,"⚠ أضف سطر عهدة أولًا",IF(OR(C2693="",N(G2693)=0),"⚠ أكمل التاريخ والقيمة",IF(S2693="","⚠ التاريخ خارج السنة المالية",IF(H2693="","⚠ اختر بند الموازنة",IF(I2693="مرفوض","✖ مرفوض من المدير",IF(I2693&lt;&gt;"موافق","⏳ بانتظار موافقة المدير",IF(K2693&lt;&gt;"نعم","⚠ غير مسوى مع الحسابات","✔ معتمد ومسوى")))))))))</f>
        <v/>
      </c>
      <c r="R2693">
        <f>N(R2692)+IF(A2693="عهدة",1,0)</f>
        <v/>
      </c>
      <c r="S2693">
        <f>IF(C2693="","",IF(AND(C2693&gt;=DATE(2026,9,1),C2693&lt;=DATE(2027,8,31)),(YEAR(C2693)-2026)*12+MONTH(C2693)-8,""))</f>
        <v/>
      </c>
      <c r="T2693">
        <f>IF(AND(A2693="مصروف",R2693&gt;0,I2693="موافق",S2693&lt;&gt;"",H2693&lt;&gt;""),N(G2693),0)</f>
        <v/>
      </c>
    </row>
    <row r="2694">
      <c r="A2694" s="19" t="n"/>
      <c r="B2694" s="20">
        <f>IF(A2694="","",IF(R2694=0,"⚠ أضف سطر عهدة أولًا","BDR-"&amp;TEXT(R2694,"000")))</f>
        <v/>
      </c>
      <c r="C2694" s="21" t="n"/>
      <c r="D2694" s="20">
        <f>IF(C2694="","",IF(S2694="","خارج السنة المالية",INDEX(القوائم!$D$2:$D$13,S2694)))</f>
        <v/>
      </c>
      <c r="E2694" s="22" t="n"/>
      <c r="F2694" s="23" t="n"/>
      <c r="G2694" s="23" t="n"/>
      <c r="H2694" s="22" t="n"/>
      <c r="I2694" s="19" t="n"/>
      <c r="J2694" s="21" t="n"/>
      <c r="K2694" s="19" t="n"/>
      <c r="L2694" s="19" t="n"/>
      <c r="M2694" s="21" t="n"/>
      <c r="N2694" s="22" t="n"/>
      <c r="O2694" s="24">
        <f>IF(A2694&lt;&gt;"عهدة","",SUMIFS($G$8:$G$5007,$B$8:$B$5007,B2694,$A$8:$A$5007,"مصروف",$I$8:$I$5007,"&lt;&gt;مرفوض"))</f>
        <v/>
      </c>
      <c r="P2694" s="25">
        <f>IF(A2694&lt;&gt;"عهدة","",N(F2694)-O2694)</f>
        <v/>
      </c>
      <c r="Q2694" s="26">
        <f>IF(A2694="","",IF(A2694="عهدة",IF(N(F2694)=0,"⚠ أدخل قيمة العهدة",IF(P2694&lt;0,"⛔ عجز / زيادة مصروفات "&amp;TEXT(-P2694,"#,##0"),IF(COUNTIFS($B$8:$B$5007,B2694,$A$8:$A$5007,"مصروف",$I$8:$I$5007,"&lt;&gt;مرفوض",$K$8:$K$5007,"&lt;&gt;نعم")&gt;0,"⚠ "&amp;COUNTIFS($B$8:$B$5007,B2694,$A$8:$A$5007,"مصروف",$I$8:$I$5007,"&lt;&gt;مرفوض",$K$8:$K$5007,"&lt;&gt;نعم")&amp;" مصروف غير مسوى",IF(L2694="تمت التسوية",IF(P2694=0,"✔ متوازنة وتمت التسوية","✔ تمت التسوية – متبقي "&amp;TEXT(P2694,"#,##0")),IF(P2694&gt;0,"متبقي "&amp;TEXT(P2694,"#,##0"),"✔ متوازنة"))))),IF(R2694=0,"⚠ أضف سطر عهدة أولًا",IF(OR(C2694="",N(G2694)=0),"⚠ أكمل التاريخ والقيمة",IF(S2694="","⚠ التاريخ خارج السنة المالية",IF(H2694="","⚠ اختر بند الموازنة",IF(I2694="مرفوض","✖ مرفوض من المدير",IF(I2694&lt;&gt;"موافق","⏳ بانتظار موافقة المدير",IF(K2694&lt;&gt;"نعم","⚠ غير مسوى مع الحسابات","✔ معتمد ومسوى")))))))))</f>
        <v/>
      </c>
      <c r="R2694">
        <f>N(R2693)+IF(A2694="عهدة",1,0)</f>
        <v/>
      </c>
      <c r="S2694">
        <f>IF(C2694="","",IF(AND(C2694&gt;=DATE(2026,9,1),C2694&lt;=DATE(2027,8,31)),(YEAR(C2694)-2026)*12+MONTH(C2694)-8,""))</f>
        <v/>
      </c>
      <c r="T2694">
        <f>IF(AND(A2694="مصروف",R2694&gt;0,I2694="موافق",S2694&lt;&gt;"",H2694&lt;&gt;""),N(G2694),0)</f>
        <v/>
      </c>
    </row>
    <row r="2695">
      <c r="A2695" s="19" t="n"/>
      <c r="B2695" s="20">
        <f>IF(A2695="","",IF(R2695=0,"⚠ أضف سطر عهدة أولًا","BDR-"&amp;TEXT(R2695,"000")))</f>
        <v/>
      </c>
      <c r="C2695" s="21" t="n"/>
      <c r="D2695" s="20">
        <f>IF(C2695="","",IF(S2695="","خارج السنة المالية",INDEX(القوائم!$D$2:$D$13,S2695)))</f>
        <v/>
      </c>
      <c r="E2695" s="22" t="n"/>
      <c r="F2695" s="23" t="n"/>
      <c r="G2695" s="23" t="n"/>
      <c r="H2695" s="22" t="n"/>
      <c r="I2695" s="19" t="n"/>
      <c r="J2695" s="21" t="n"/>
      <c r="K2695" s="19" t="n"/>
      <c r="L2695" s="19" t="n"/>
      <c r="M2695" s="21" t="n"/>
      <c r="N2695" s="22" t="n"/>
      <c r="O2695" s="24">
        <f>IF(A2695&lt;&gt;"عهدة","",SUMIFS($G$8:$G$5007,$B$8:$B$5007,B2695,$A$8:$A$5007,"مصروف",$I$8:$I$5007,"&lt;&gt;مرفوض"))</f>
        <v/>
      </c>
      <c r="P2695" s="25">
        <f>IF(A2695&lt;&gt;"عهدة","",N(F2695)-O2695)</f>
        <v/>
      </c>
      <c r="Q2695" s="26">
        <f>IF(A2695="","",IF(A2695="عهدة",IF(N(F2695)=0,"⚠ أدخل قيمة العهدة",IF(P2695&lt;0,"⛔ عجز / زيادة مصروفات "&amp;TEXT(-P2695,"#,##0"),IF(COUNTIFS($B$8:$B$5007,B2695,$A$8:$A$5007,"مصروف",$I$8:$I$5007,"&lt;&gt;مرفوض",$K$8:$K$5007,"&lt;&gt;نعم")&gt;0,"⚠ "&amp;COUNTIFS($B$8:$B$5007,B2695,$A$8:$A$5007,"مصروف",$I$8:$I$5007,"&lt;&gt;مرفوض",$K$8:$K$5007,"&lt;&gt;نعم")&amp;" مصروف غير مسوى",IF(L2695="تمت التسوية",IF(P2695=0,"✔ متوازنة وتمت التسوية","✔ تمت التسوية – متبقي "&amp;TEXT(P2695,"#,##0")),IF(P2695&gt;0,"متبقي "&amp;TEXT(P2695,"#,##0"),"✔ متوازنة"))))),IF(R2695=0,"⚠ أضف سطر عهدة أولًا",IF(OR(C2695="",N(G2695)=0),"⚠ أكمل التاريخ والقيمة",IF(S2695="","⚠ التاريخ خارج السنة المالية",IF(H2695="","⚠ اختر بند الموازنة",IF(I2695="مرفوض","✖ مرفوض من المدير",IF(I2695&lt;&gt;"موافق","⏳ بانتظار موافقة المدير",IF(K2695&lt;&gt;"نعم","⚠ غير مسوى مع الحسابات","✔ معتمد ومسوى")))))))))</f>
        <v/>
      </c>
      <c r="R2695">
        <f>N(R2694)+IF(A2695="عهدة",1,0)</f>
        <v/>
      </c>
      <c r="S2695">
        <f>IF(C2695="","",IF(AND(C2695&gt;=DATE(2026,9,1),C2695&lt;=DATE(2027,8,31)),(YEAR(C2695)-2026)*12+MONTH(C2695)-8,""))</f>
        <v/>
      </c>
      <c r="T2695">
        <f>IF(AND(A2695="مصروف",R2695&gt;0,I2695="موافق",S2695&lt;&gt;"",H2695&lt;&gt;""),N(G2695),0)</f>
        <v/>
      </c>
    </row>
    <row r="2696">
      <c r="A2696" s="19" t="n"/>
      <c r="B2696" s="20">
        <f>IF(A2696="","",IF(R2696=0,"⚠ أضف سطر عهدة أولًا","BDR-"&amp;TEXT(R2696,"000")))</f>
        <v/>
      </c>
      <c r="C2696" s="21" t="n"/>
      <c r="D2696" s="20">
        <f>IF(C2696="","",IF(S2696="","خارج السنة المالية",INDEX(القوائم!$D$2:$D$13,S2696)))</f>
        <v/>
      </c>
      <c r="E2696" s="22" t="n"/>
      <c r="F2696" s="23" t="n"/>
      <c r="G2696" s="23" t="n"/>
      <c r="H2696" s="22" t="n"/>
      <c r="I2696" s="19" t="n"/>
      <c r="J2696" s="21" t="n"/>
      <c r="K2696" s="19" t="n"/>
      <c r="L2696" s="19" t="n"/>
      <c r="M2696" s="21" t="n"/>
      <c r="N2696" s="22" t="n"/>
      <c r="O2696" s="24">
        <f>IF(A2696&lt;&gt;"عهدة","",SUMIFS($G$8:$G$5007,$B$8:$B$5007,B2696,$A$8:$A$5007,"مصروف",$I$8:$I$5007,"&lt;&gt;مرفوض"))</f>
        <v/>
      </c>
      <c r="P2696" s="25">
        <f>IF(A2696&lt;&gt;"عهدة","",N(F2696)-O2696)</f>
        <v/>
      </c>
      <c r="Q2696" s="26">
        <f>IF(A2696="","",IF(A2696="عهدة",IF(N(F2696)=0,"⚠ أدخل قيمة العهدة",IF(P2696&lt;0,"⛔ عجز / زيادة مصروفات "&amp;TEXT(-P2696,"#,##0"),IF(COUNTIFS($B$8:$B$5007,B2696,$A$8:$A$5007,"مصروف",$I$8:$I$5007,"&lt;&gt;مرفوض",$K$8:$K$5007,"&lt;&gt;نعم")&gt;0,"⚠ "&amp;COUNTIFS($B$8:$B$5007,B2696,$A$8:$A$5007,"مصروف",$I$8:$I$5007,"&lt;&gt;مرفوض",$K$8:$K$5007,"&lt;&gt;نعم")&amp;" مصروف غير مسوى",IF(L2696="تمت التسوية",IF(P2696=0,"✔ متوازنة وتمت التسوية","✔ تمت التسوية – متبقي "&amp;TEXT(P2696,"#,##0")),IF(P2696&gt;0,"متبقي "&amp;TEXT(P2696,"#,##0"),"✔ متوازنة"))))),IF(R2696=0,"⚠ أضف سطر عهدة أولًا",IF(OR(C2696="",N(G2696)=0),"⚠ أكمل التاريخ والقيمة",IF(S2696="","⚠ التاريخ خارج السنة المالية",IF(H2696="","⚠ اختر بند الموازنة",IF(I2696="مرفوض","✖ مرفوض من المدير",IF(I2696&lt;&gt;"موافق","⏳ بانتظار موافقة المدير",IF(K2696&lt;&gt;"نعم","⚠ غير مسوى مع الحسابات","✔ معتمد ومسوى")))))))))</f>
        <v/>
      </c>
      <c r="R2696">
        <f>N(R2695)+IF(A2696="عهدة",1,0)</f>
        <v/>
      </c>
      <c r="S2696">
        <f>IF(C2696="","",IF(AND(C2696&gt;=DATE(2026,9,1),C2696&lt;=DATE(2027,8,31)),(YEAR(C2696)-2026)*12+MONTH(C2696)-8,""))</f>
        <v/>
      </c>
      <c r="T2696">
        <f>IF(AND(A2696="مصروف",R2696&gt;0,I2696="موافق",S2696&lt;&gt;"",H2696&lt;&gt;""),N(G2696),0)</f>
        <v/>
      </c>
    </row>
    <row r="2697">
      <c r="A2697" s="19" t="n"/>
      <c r="B2697" s="20">
        <f>IF(A2697="","",IF(R2697=0,"⚠ أضف سطر عهدة أولًا","BDR-"&amp;TEXT(R2697,"000")))</f>
        <v/>
      </c>
      <c r="C2697" s="21" t="n"/>
      <c r="D2697" s="20">
        <f>IF(C2697="","",IF(S2697="","خارج السنة المالية",INDEX(القوائم!$D$2:$D$13,S2697)))</f>
        <v/>
      </c>
      <c r="E2697" s="22" t="n"/>
      <c r="F2697" s="23" t="n"/>
      <c r="G2697" s="23" t="n"/>
      <c r="H2697" s="22" t="n"/>
      <c r="I2697" s="19" t="n"/>
      <c r="J2697" s="21" t="n"/>
      <c r="K2697" s="19" t="n"/>
      <c r="L2697" s="19" t="n"/>
      <c r="M2697" s="21" t="n"/>
      <c r="N2697" s="22" t="n"/>
      <c r="O2697" s="24">
        <f>IF(A2697&lt;&gt;"عهدة","",SUMIFS($G$8:$G$5007,$B$8:$B$5007,B2697,$A$8:$A$5007,"مصروف",$I$8:$I$5007,"&lt;&gt;مرفوض"))</f>
        <v/>
      </c>
      <c r="P2697" s="25">
        <f>IF(A2697&lt;&gt;"عهدة","",N(F2697)-O2697)</f>
        <v/>
      </c>
      <c r="Q2697" s="26">
        <f>IF(A2697="","",IF(A2697="عهدة",IF(N(F2697)=0,"⚠ أدخل قيمة العهدة",IF(P2697&lt;0,"⛔ عجز / زيادة مصروفات "&amp;TEXT(-P2697,"#,##0"),IF(COUNTIFS($B$8:$B$5007,B2697,$A$8:$A$5007,"مصروف",$I$8:$I$5007,"&lt;&gt;مرفوض",$K$8:$K$5007,"&lt;&gt;نعم")&gt;0,"⚠ "&amp;COUNTIFS($B$8:$B$5007,B2697,$A$8:$A$5007,"مصروف",$I$8:$I$5007,"&lt;&gt;مرفوض",$K$8:$K$5007,"&lt;&gt;نعم")&amp;" مصروف غير مسوى",IF(L2697="تمت التسوية",IF(P2697=0,"✔ متوازنة وتمت التسوية","✔ تمت التسوية – متبقي "&amp;TEXT(P2697,"#,##0")),IF(P2697&gt;0,"متبقي "&amp;TEXT(P2697,"#,##0"),"✔ متوازنة"))))),IF(R2697=0,"⚠ أضف سطر عهدة أولًا",IF(OR(C2697="",N(G2697)=0),"⚠ أكمل التاريخ والقيمة",IF(S2697="","⚠ التاريخ خارج السنة المالية",IF(H2697="","⚠ اختر بند الموازنة",IF(I2697="مرفوض","✖ مرفوض من المدير",IF(I2697&lt;&gt;"موافق","⏳ بانتظار موافقة المدير",IF(K2697&lt;&gt;"نعم","⚠ غير مسوى مع الحسابات","✔ معتمد ومسوى")))))))))</f>
        <v/>
      </c>
      <c r="R2697">
        <f>N(R2696)+IF(A2697="عهدة",1,0)</f>
        <v/>
      </c>
      <c r="S2697">
        <f>IF(C2697="","",IF(AND(C2697&gt;=DATE(2026,9,1),C2697&lt;=DATE(2027,8,31)),(YEAR(C2697)-2026)*12+MONTH(C2697)-8,""))</f>
        <v/>
      </c>
      <c r="T2697">
        <f>IF(AND(A2697="مصروف",R2697&gt;0,I2697="موافق",S2697&lt;&gt;"",H2697&lt;&gt;""),N(G2697),0)</f>
        <v/>
      </c>
    </row>
    <row r="2698">
      <c r="A2698" s="19" t="n"/>
      <c r="B2698" s="20">
        <f>IF(A2698="","",IF(R2698=0,"⚠ أضف سطر عهدة أولًا","BDR-"&amp;TEXT(R2698,"000")))</f>
        <v/>
      </c>
      <c r="C2698" s="21" t="n"/>
      <c r="D2698" s="20">
        <f>IF(C2698="","",IF(S2698="","خارج السنة المالية",INDEX(القوائم!$D$2:$D$13,S2698)))</f>
        <v/>
      </c>
      <c r="E2698" s="22" t="n"/>
      <c r="F2698" s="23" t="n"/>
      <c r="G2698" s="23" t="n"/>
      <c r="H2698" s="22" t="n"/>
      <c r="I2698" s="19" t="n"/>
      <c r="J2698" s="21" t="n"/>
      <c r="K2698" s="19" t="n"/>
      <c r="L2698" s="19" t="n"/>
      <c r="M2698" s="21" t="n"/>
      <c r="N2698" s="22" t="n"/>
      <c r="O2698" s="24">
        <f>IF(A2698&lt;&gt;"عهدة","",SUMIFS($G$8:$G$5007,$B$8:$B$5007,B2698,$A$8:$A$5007,"مصروف",$I$8:$I$5007,"&lt;&gt;مرفوض"))</f>
        <v/>
      </c>
      <c r="P2698" s="25">
        <f>IF(A2698&lt;&gt;"عهدة","",N(F2698)-O2698)</f>
        <v/>
      </c>
      <c r="Q2698" s="26">
        <f>IF(A2698="","",IF(A2698="عهدة",IF(N(F2698)=0,"⚠ أدخل قيمة العهدة",IF(P2698&lt;0,"⛔ عجز / زيادة مصروفات "&amp;TEXT(-P2698,"#,##0"),IF(COUNTIFS($B$8:$B$5007,B2698,$A$8:$A$5007,"مصروف",$I$8:$I$5007,"&lt;&gt;مرفوض",$K$8:$K$5007,"&lt;&gt;نعم")&gt;0,"⚠ "&amp;COUNTIFS($B$8:$B$5007,B2698,$A$8:$A$5007,"مصروف",$I$8:$I$5007,"&lt;&gt;مرفوض",$K$8:$K$5007,"&lt;&gt;نعم")&amp;" مصروف غير مسوى",IF(L2698="تمت التسوية",IF(P2698=0,"✔ متوازنة وتمت التسوية","✔ تمت التسوية – متبقي "&amp;TEXT(P2698,"#,##0")),IF(P2698&gt;0,"متبقي "&amp;TEXT(P2698,"#,##0"),"✔ متوازنة"))))),IF(R2698=0,"⚠ أضف سطر عهدة أولًا",IF(OR(C2698="",N(G2698)=0),"⚠ أكمل التاريخ والقيمة",IF(S2698="","⚠ التاريخ خارج السنة المالية",IF(H2698="","⚠ اختر بند الموازنة",IF(I2698="مرفوض","✖ مرفوض من المدير",IF(I2698&lt;&gt;"موافق","⏳ بانتظار موافقة المدير",IF(K2698&lt;&gt;"نعم","⚠ غير مسوى مع الحسابات","✔ معتمد ومسوى")))))))))</f>
        <v/>
      </c>
      <c r="R2698">
        <f>N(R2697)+IF(A2698="عهدة",1,0)</f>
        <v/>
      </c>
      <c r="S2698">
        <f>IF(C2698="","",IF(AND(C2698&gt;=DATE(2026,9,1),C2698&lt;=DATE(2027,8,31)),(YEAR(C2698)-2026)*12+MONTH(C2698)-8,""))</f>
        <v/>
      </c>
      <c r="T2698">
        <f>IF(AND(A2698="مصروف",R2698&gt;0,I2698="موافق",S2698&lt;&gt;"",H2698&lt;&gt;""),N(G2698),0)</f>
        <v/>
      </c>
    </row>
    <row r="2699">
      <c r="A2699" s="19" t="n"/>
      <c r="B2699" s="20">
        <f>IF(A2699="","",IF(R2699=0,"⚠ أضف سطر عهدة أولًا","BDR-"&amp;TEXT(R2699,"000")))</f>
        <v/>
      </c>
      <c r="C2699" s="21" t="n"/>
      <c r="D2699" s="20">
        <f>IF(C2699="","",IF(S2699="","خارج السنة المالية",INDEX(القوائم!$D$2:$D$13,S2699)))</f>
        <v/>
      </c>
      <c r="E2699" s="22" t="n"/>
      <c r="F2699" s="23" t="n"/>
      <c r="G2699" s="23" t="n"/>
      <c r="H2699" s="22" t="n"/>
      <c r="I2699" s="19" t="n"/>
      <c r="J2699" s="21" t="n"/>
      <c r="K2699" s="19" t="n"/>
      <c r="L2699" s="19" t="n"/>
      <c r="M2699" s="21" t="n"/>
      <c r="N2699" s="22" t="n"/>
      <c r="O2699" s="24">
        <f>IF(A2699&lt;&gt;"عهدة","",SUMIFS($G$8:$G$5007,$B$8:$B$5007,B2699,$A$8:$A$5007,"مصروف",$I$8:$I$5007,"&lt;&gt;مرفوض"))</f>
        <v/>
      </c>
      <c r="P2699" s="25">
        <f>IF(A2699&lt;&gt;"عهدة","",N(F2699)-O2699)</f>
        <v/>
      </c>
      <c r="Q2699" s="26">
        <f>IF(A2699="","",IF(A2699="عهدة",IF(N(F2699)=0,"⚠ أدخل قيمة العهدة",IF(P2699&lt;0,"⛔ عجز / زيادة مصروفات "&amp;TEXT(-P2699,"#,##0"),IF(COUNTIFS($B$8:$B$5007,B2699,$A$8:$A$5007,"مصروف",$I$8:$I$5007,"&lt;&gt;مرفوض",$K$8:$K$5007,"&lt;&gt;نعم")&gt;0,"⚠ "&amp;COUNTIFS($B$8:$B$5007,B2699,$A$8:$A$5007,"مصروف",$I$8:$I$5007,"&lt;&gt;مرفوض",$K$8:$K$5007,"&lt;&gt;نعم")&amp;" مصروف غير مسوى",IF(L2699="تمت التسوية",IF(P2699=0,"✔ متوازنة وتمت التسوية","✔ تمت التسوية – متبقي "&amp;TEXT(P2699,"#,##0")),IF(P2699&gt;0,"متبقي "&amp;TEXT(P2699,"#,##0"),"✔ متوازنة"))))),IF(R2699=0,"⚠ أضف سطر عهدة أولًا",IF(OR(C2699="",N(G2699)=0),"⚠ أكمل التاريخ والقيمة",IF(S2699="","⚠ التاريخ خارج السنة المالية",IF(H2699="","⚠ اختر بند الموازنة",IF(I2699="مرفوض","✖ مرفوض من المدير",IF(I2699&lt;&gt;"موافق","⏳ بانتظار موافقة المدير",IF(K2699&lt;&gt;"نعم","⚠ غير مسوى مع الحسابات","✔ معتمد ومسوى")))))))))</f>
        <v/>
      </c>
      <c r="R2699">
        <f>N(R2698)+IF(A2699="عهدة",1,0)</f>
        <v/>
      </c>
      <c r="S2699">
        <f>IF(C2699="","",IF(AND(C2699&gt;=DATE(2026,9,1),C2699&lt;=DATE(2027,8,31)),(YEAR(C2699)-2026)*12+MONTH(C2699)-8,""))</f>
        <v/>
      </c>
      <c r="T2699">
        <f>IF(AND(A2699="مصروف",R2699&gt;0,I2699="موافق",S2699&lt;&gt;"",H2699&lt;&gt;""),N(G2699),0)</f>
        <v/>
      </c>
    </row>
    <row r="2700">
      <c r="A2700" s="19" t="n"/>
      <c r="B2700" s="20">
        <f>IF(A2700="","",IF(R2700=0,"⚠ أضف سطر عهدة أولًا","BDR-"&amp;TEXT(R2700,"000")))</f>
        <v/>
      </c>
      <c r="C2700" s="21" t="n"/>
      <c r="D2700" s="20">
        <f>IF(C2700="","",IF(S2700="","خارج السنة المالية",INDEX(القوائم!$D$2:$D$13,S2700)))</f>
        <v/>
      </c>
      <c r="E2700" s="22" t="n"/>
      <c r="F2700" s="23" t="n"/>
      <c r="G2700" s="23" t="n"/>
      <c r="H2700" s="22" t="n"/>
      <c r="I2700" s="19" t="n"/>
      <c r="J2700" s="21" t="n"/>
      <c r="K2700" s="19" t="n"/>
      <c r="L2700" s="19" t="n"/>
      <c r="M2700" s="21" t="n"/>
      <c r="N2700" s="22" t="n"/>
      <c r="O2700" s="24">
        <f>IF(A2700&lt;&gt;"عهدة","",SUMIFS($G$8:$G$5007,$B$8:$B$5007,B2700,$A$8:$A$5007,"مصروف",$I$8:$I$5007,"&lt;&gt;مرفوض"))</f>
        <v/>
      </c>
      <c r="P2700" s="25">
        <f>IF(A2700&lt;&gt;"عهدة","",N(F2700)-O2700)</f>
        <v/>
      </c>
      <c r="Q2700" s="26">
        <f>IF(A2700="","",IF(A2700="عهدة",IF(N(F2700)=0,"⚠ أدخل قيمة العهدة",IF(P2700&lt;0,"⛔ عجز / زيادة مصروفات "&amp;TEXT(-P2700,"#,##0"),IF(COUNTIFS($B$8:$B$5007,B2700,$A$8:$A$5007,"مصروف",$I$8:$I$5007,"&lt;&gt;مرفوض",$K$8:$K$5007,"&lt;&gt;نعم")&gt;0,"⚠ "&amp;COUNTIFS($B$8:$B$5007,B2700,$A$8:$A$5007,"مصروف",$I$8:$I$5007,"&lt;&gt;مرفوض",$K$8:$K$5007,"&lt;&gt;نعم")&amp;" مصروف غير مسوى",IF(L2700="تمت التسوية",IF(P2700=0,"✔ متوازنة وتمت التسوية","✔ تمت التسوية – متبقي "&amp;TEXT(P2700,"#,##0")),IF(P2700&gt;0,"متبقي "&amp;TEXT(P2700,"#,##0"),"✔ متوازنة"))))),IF(R2700=0,"⚠ أضف سطر عهدة أولًا",IF(OR(C2700="",N(G2700)=0),"⚠ أكمل التاريخ والقيمة",IF(S2700="","⚠ التاريخ خارج السنة المالية",IF(H2700="","⚠ اختر بند الموازنة",IF(I2700="مرفوض","✖ مرفوض من المدير",IF(I2700&lt;&gt;"موافق","⏳ بانتظار موافقة المدير",IF(K2700&lt;&gt;"نعم","⚠ غير مسوى مع الحسابات","✔ معتمد ومسوى")))))))))</f>
        <v/>
      </c>
      <c r="R2700">
        <f>N(R2699)+IF(A2700="عهدة",1,0)</f>
        <v/>
      </c>
      <c r="S2700">
        <f>IF(C2700="","",IF(AND(C2700&gt;=DATE(2026,9,1),C2700&lt;=DATE(2027,8,31)),(YEAR(C2700)-2026)*12+MONTH(C2700)-8,""))</f>
        <v/>
      </c>
      <c r="T2700">
        <f>IF(AND(A2700="مصروف",R2700&gt;0,I2700="موافق",S2700&lt;&gt;"",H2700&lt;&gt;""),N(G2700),0)</f>
        <v/>
      </c>
    </row>
    <row r="2701">
      <c r="A2701" s="19" t="n"/>
      <c r="B2701" s="20">
        <f>IF(A2701="","",IF(R2701=0,"⚠ أضف سطر عهدة أولًا","BDR-"&amp;TEXT(R2701,"000")))</f>
        <v/>
      </c>
      <c r="C2701" s="21" t="n"/>
      <c r="D2701" s="20">
        <f>IF(C2701="","",IF(S2701="","خارج السنة المالية",INDEX(القوائم!$D$2:$D$13,S2701)))</f>
        <v/>
      </c>
      <c r="E2701" s="22" t="n"/>
      <c r="F2701" s="23" t="n"/>
      <c r="G2701" s="23" t="n"/>
      <c r="H2701" s="22" t="n"/>
      <c r="I2701" s="19" t="n"/>
      <c r="J2701" s="21" t="n"/>
      <c r="K2701" s="19" t="n"/>
      <c r="L2701" s="19" t="n"/>
      <c r="M2701" s="21" t="n"/>
      <c r="N2701" s="22" t="n"/>
      <c r="O2701" s="24">
        <f>IF(A2701&lt;&gt;"عهدة","",SUMIFS($G$8:$G$5007,$B$8:$B$5007,B2701,$A$8:$A$5007,"مصروف",$I$8:$I$5007,"&lt;&gt;مرفوض"))</f>
        <v/>
      </c>
      <c r="P2701" s="25">
        <f>IF(A2701&lt;&gt;"عهدة","",N(F2701)-O2701)</f>
        <v/>
      </c>
      <c r="Q2701" s="26">
        <f>IF(A2701="","",IF(A2701="عهدة",IF(N(F2701)=0,"⚠ أدخل قيمة العهدة",IF(P2701&lt;0,"⛔ عجز / زيادة مصروفات "&amp;TEXT(-P2701,"#,##0"),IF(COUNTIFS($B$8:$B$5007,B2701,$A$8:$A$5007,"مصروف",$I$8:$I$5007,"&lt;&gt;مرفوض",$K$8:$K$5007,"&lt;&gt;نعم")&gt;0,"⚠ "&amp;COUNTIFS($B$8:$B$5007,B2701,$A$8:$A$5007,"مصروف",$I$8:$I$5007,"&lt;&gt;مرفوض",$K$8:$K$5007,"&lt;&gt;نعم")&amp;" مصروف غير مسوى",IF(L2701="تمت التسوية",IF(P2701=0,"✔ متوازنة وتمت التسوية","✔ تمت التسوية – متبقي "&amp;TEXT(P2701,"#,##0")),IF(P2701&gt;0,"متبقي "&amp;TEXT(P2701,"#,##0"),"✔ متوازنة"))))),IF(R2701=0,"⚠ أضف سطر عهدة أولًا",IF(OR(C2701="",N(G2701)=0),"⚠ أكمل التاريخ والقيمة",IF(S2701="","⚠ التاريخ خارج السنة المالية",IF(H2701="","⚠ اختر بند الموازنة",IF(I2701="مرفوض","✖ مرفوض من المدير",IF(I2701&lt;&gt;"موافق","⏳ بانتظار موافقة المدير",IF(K2701&lt;&gt;"نعم","⚠ غير مسوى مع الحسابات","✔ معتمد ومسوى")))))))))</f>
        <v/>
      </c>
      <c r="R2701">
        <f>N(R2700)+IF(A2701="عهدة",1,0)</f>
        <v/>
      </c>
      <c r="S2701">
        <f>IF(C2701="","",IF(AND(C2701&gt;=DATE(2026,9,1),C2701&lt;=DATE(2027,8,31)),(YEAR(C2701)-2026)*12+MONTH(C2701)-8,""))</f>
        <v/>
      </c>
      <c r="T2701">
        <f>IF(AND(A2701="مصروف",R2701&gt;0,I2701="موافق",S2701&lt;&gt;"",H2701&lt;&gt;""),N(G2701),0)</f>
        <v/>
      </c>
    </row>
    <row r="2702">
      <c r="A2702" s="19" t="n"/>
      <c r="B2702" s="20">
        <f>IF(A2702="","",IF(R2702=0,"⚠ أضف سطر عهدة أولًا","BDR-"&amp;TEXT(R2702,"000")))</f>
        <v/>
      </c>
      <c r="C2702" s="21" t="n"/>
      <c r="D2702" s="20">
        <f>IF(C2702="","",IF(S2702="","خارج السنة المالية",INDEX(القوائم!$D$2:$D$13,S2702)))</f>
        <v/>
      </c>
      <c r="E2702" s="22" t="n"/>
      <c r="F2702" s="23" t="n"/>
      <c r="G2702" s="23" t="n"/>
      <c r="H2702" s="22" t="n"/>
      <c r="I2702" s="19" t="n"/>
      <c r="J2702" s="21" t="n"/>
      <c r="K2702" s="19" t="n"/>
      <c r="L2702" s="19" t="n"/>
      <c r="M2702" s="21" t="n"/>
      <c r="N2702" s="22" t="n"/>
      <c r="O2702" s="24">
        <f>IF(A2702&lt;&gt;"عهدة","",SUMIFS($G$8:$G$5007,$B$8:$B$5007,B2702,$A$8:$A$5007,"مصروف",$I$8:$I$5007,"&lt;&gt;مرفوض"))</f>
        <v/>
      </c>
      <c r="P2702" s="25">
        <f>IF(A2702&lt;&gt;"عهدة","",N(F2702)-O2702)</f>
        <v/>
      </c>
      <c r="Q2702" s="26">
        <f>IF(A2702="","",IF(A2702="عهدة",IF(N(F2702)=0,"⚠ أدخل قيمة العهدة",IF(P2702&lt;0,"⛔ عجز / زيادة مصروفات "&amp;TEXT(-P2702,"#,##0"),IF(COUNTIFS($B$8:$B$5007,B2702,$A$8:$A$5007,"مصروف",$I$8:$I$5007,"&lt;&gt;مرفوض",$K$8:$K$5007,"&lt;&gt;نعم")&gt;0,"⚠ "&amp;COUNTIFS($B$8:$B$5007,B2702,$A$8:$A$5007,"مصروف",$I$8:$I$5007,"&lt;&gt;مرفوض",$K$8:$K$5007,"&lt;&gt;نعم")&amp;" مصروف غير مسوى",IF(L2702="تمت التسوية",IF(P2702=0,"✔ متوازنة وتمت التسوية","✔ تمت التسوية – متبقي "&amp;TEXT(P2702,"#,##0")),IF(P2702&gt;0,"متبقي "&amp;TEXT(P2702,"#,##0"),"✔ متوازنة"))))),IF(R2702=0,"⚠ أضف سطر عهدة أولًا",IF(OR(C2702="",N(G2702)=0),"⚠ أكمل التاريخ والقيمة",IF(S2702="","⚠ التاريخ خارج السنة المالية",IF(H2702="","⚠ اختر بند الموازنة",IF(I2702="مرفوض","✖ مرفوض من المدير",IF(I2702&lt;&gt;"موافق","⏳ بانتظار موافقة المدير",IF(K2702&lt;&gt;"نعم","⚠ غير مسوى مع الحسابات","✔ معتمد ومسوى")))))))))</f>
        <v/>
      </c>
      <c r="R2702">
        <f>N(R2701)+IF(A2702="عهدة",1,0)</f>
        <v/>
      </c>
      <c r="S2702">
        <f>IF(C2702="","",IF(AND(C2702&gt;=DATE(2026,9,1),C2702&lt;=DATE(2027,8,31)),(YEAR(C2702)-2026)*12+MONTH(C2702)-8,""))</f>
        <v/>
      </c>
      <c r="T2702">
        <f>IF(AND(A2702="مصروف",R2702&gt;0,I2702="موافق",S2702&lt;&gt;"",H2702&lt;&gt;""),N(G2702),0)</f>
        <v/>
      </c>
    </row>
    <row r="2703">
      <c r="A2703" s="19" t="n"/>
      <c r="B2703" s="20">
        <f>IF(A2703="","",IF(R2703=0,"⚠ أضف سطر عهدة أولًا","BDR-"&amp;TEXT(R2703,"000")))</f>
        <v/>
      </c>
      <c r="C2703" s="21" t="n"/>
      <c r="D2703" s="20">
        <f>IF(C2703="","",IF(S2703="","خارج السنة المالية",INDEX(القوائم!$D$2:$D$13,S2703)))</f>
        <v/>
      </c>
      <c r="E2703" s="22" t="n"/>
      <c r="F2703" s="23" t="n"/>
      <c r="G2703" s="23" t="n"/>
      <c r="H2703" s="22" t="n"/>
      <c r="I2703" s="19" t="n"/>
      <c r="J2703" s="21" t="n"/>
      <c r="K2703" s="19" t="n"/>
      <c r="L2703" s="19" t="n"/>
      <c r="M2703" s="21" t="n"/>
      <c r="N2703" s="22" t="n"/>
      <c r="O2703" s="24">
        <f>IF(A2703&lt;&gt;"عهدة","",SUMIFS($G$8:$G$5007,$B$8:$B$5007,B2703,$A$8:$A$5007,"مصروف",$I$8:$I$5007,"&lt;&gt;مرفوض"))</f>
        <v/>
      </c>
      <c r="P2703" s="25">
        <f>IF(A2703&lt;&gt;"عهدة","",N(F2703)-O2703)</f>
        <v/>
      </c>
      <c r="Q2703" s="26">
        <f>IF(A2703="","",IF(A2703="عهدة",IF(N(F2703)=0,"⚠ أدخل قيمة العهدة",IF(P2703&lt;0,"⛔ عجز / زيادة مصروفات "&amp;TEXT(-P2703,"#,##0"),IF(COUNTIFS($B$8:$B$5007,B2703,$A$8:$A$5007,"مصروف",$I$8:$I$5007,"&lt;&gt;مرفوض",$K$8:$K$5007,"&lt;&gt;نعم")&gt;0,"⚠ "&amp;COUNTIFS($B$8:$B$5007,B2703,$A$8:$A$5007,"مصروف",$I$8:$I$5007,"&lt;&gt;مرفوض",$K$8:$K$5007,"&lt;&gt;نعم")&amp;" مصروف غير مسوى",IF(L2703="تمت التسوية",IF(P2703=0,"✔ متوازنة وتمت التسوية","✔ تمت التسوية – متبقي "&amp;TEXT(P2703,"#,##0")),IF(P2703&gt;0,"متبقي "&amp;TEXT(P2703,"#,##0"),"✔ متوازنة"))))),IF(R2703=0,"⚠ أضف سطر عهدة أولًا",IF(OR(C2703="",N(G2703)=0),"⚠ أكمل التاريخ والقيمة",IF(S2703="","⚠ التاريخ خارج السنة المالية",IF(H2703="","⚠ اختر بند الموازنة",IF(I2703="مرفوض","✖ مرفوض من المدير",IF(I2703&lt;&gt;"موافق","⏳ بانتظار موافقة المدير",IF(K2703&lt;&gt;"نعم","⚠ غير مسوى مع الحسابات","✔ معتمد ومسوى")))))))))</f>
        <v/>
      </c>
      <c r="R2703">
        <f>N(R2702)+IF(A2703="عهدة",1,0)</f>
        <v/>
      </c>
      <c r="S2703">
        <f>IF(C2703="","",IF(AND(C2703&gt;=DATE(2026,9,1),C2703&lt;=DATE(2027,8,31)),(YEAR(C2703)-2026)*12+MONTH(C2703)-8,""))</f>
        <v/>
      </c>
      <c r="T2703">
        <f>IF(AND(A2703="مصروف",R2703&gt;0,I2703="موافق",S2703&lt;&gt;"",H2703&lt;&gt;""),N(G2703),0)</f>
        <v/>
      </c>
    </row>
    <row r="2704">
      <c r="A2704" s="19" t="n"/>
      <c r="B2704" s="20">
        <f>IF(A2704="","",IF(R2704=0,"⚠ أضف سطر عهدة أولًا","BDR-"&amp;TEXT(R2704,"000")))</f>
        <v/>
      </c>
      <c r="C2704" s="21" t="n"/>
      <c r="D2704" s="20">
        <f>IF(C2704="","",IF(S2704="","خارج السنة المالية",INDEX(القوائم!$D$2:$D$13,S2704)))</f>
        <v/>
      </c>
      <c r="E2704" s="22" t="n"/>
      <c r="F2704" s="23" t="n"/>
      <c r="G2704" s="23" t="n"/>
      <c r="H2704" s="22" t="n"/>
      <c r="I2704" s="19" t="n"/>
      <c r="J2704" s="21" t="n"/>
      <c r="K2704" s="19" t="n"/>
      <c r="L2704" s="19" t="n"/>
      <c r="M2704" s="21" t="n"/>
      <c r="N2704" s="22" t="n"/>
      <c r="O2704" s="24">
        <f>IF(A2704&lt;&gt;"عهدة","",SUMIFS($G$8:$G$5007,$B$8:$B$5007,B2704,$A$8:$A$5007,"مصروف",$I$8:$I$5007,"&lt;&gt;مرفوض"))</f>
        <v/>
      </c>
      <c r="P2704" s="25">
        <f>IF(A2704&lt;&gt;"عهدة","",N(F2704)-O2704)</f>
        <v/>
      </c>
      <c r="Q2704" s="26">
        <f>IF(A2704="","",IF(A2704="عهدة",IF(N(F2704)=0,"⚠ أدخل قيمة العهدة",IF(P2704&lt;0,"⛔ عجز / زيادة مصروفات "&amp;TEXT(-P2704,"#,##0"),IF(COUNTIFS($B$8:$B$5007,B2704,$A$8:$A$5007,"مصروف",$I$8:$I$5007,"&lt;&gt;مرفوض",$K$8:$K$5007,"&lt;&gt;نعم")&gt;0,"⚠ "&amp;COUNTIFS($B$8:$B$5007,B2704,$A$8:$A$5007,"مصروف",$I$8:$I$5007,"&lt;&gt;مرفوض",$K$8:$K$5007,"&lt;&gt;نعم")&amp;" مصروف غير مسوى",IF(L2704="تمت التسوية",IF(P2704=0,"✔ متوازنة وتمت التسوية","✔ تمت التسوية – متبقي "&amp;TEXT(P2704,"#,##0")),IF(P2704&gt;0,"متبقي "&amp;TEXT(P2704,"#,##0"),"✔ متوازنة"))))),IF(R2704=0,"⚠ أضف سطر عهدة أولًا",IF(OR(C2704="",N(G2704)=0),"⚠ أكمل التاريخ والقيمة",IF(S2704="","⚠ التاريخ خارج السنة المالية",IF(H2704="","⚠ اختر بند الموازنة",IF(I2704="مرفوض","✖ مرفوض من المدير",IF(I2704&lt;&gt;"موافق","⏳ بانتظار موافقة المدير",IF(K2704&lt;&gt;"نعم","⚠ غير مسوى مع الحسابات","✔ معتمد ومسوى")))))))))</f>
        <v/>
      </c>
      <c r="R2704">
        <f>N(R2703)+IF(A2704="عهدة",1,0)</f>
        <v/>
      </c>
      <c r="S2704">
        <f>IF(C2704="","",IF(AND(C2704&gt;=DATE(2026,9,1),C2704&lt;=DATE(2027,8,31)),(YEAR(C2704)-2026)*12+MONTH(C2704)-8,""))</f>
        <v/>
      </c>
      <c r="T2704">
        <f>IF(AND(A2704="مصروف",R2704&gt;0,I2704="موافق",S2704&lt;&gt;"",H2704&lt;&gt;""),N(G2704),0)</f>
        <v/>
      </c>
    </row>
    <row r="2705">
      <c r="A2705" s="19" t="n"/>
      <c r="B2705" s="20">
        <f>IF(A2705="","",IF(R2705=0,"⚠ أضف سطر عهدة أولًا","BDR-"&amp;TEXT(R2705,"000")))</f>
        <v/>
      </c>
      <c r="C2705" s="21" t="n"/>
      <c r="D2705" s="20">
        <f>IF(C2705="","",IF(S2705="","خارج السنة المالية",INDEX(القوائم!$D$2:$D$13,S2705)))</f>
        <v/>
      </c>
      <c r="E2705" s="22" t="n"/>
      <c r="F2705" s="23" t="n"/>
      <c r="G2705" s="23" t="n"/>
      <c r="H2705" s="22" t="n"/>
      <c r="I2705" s="19" t="n"/>
      <c r="J2705" s="21" t="n"/>
      <c r="K2705" s="19" t="n"/>
      <c r="L2705" s="19" t="n"/>
      <c r="M2705" s="21" t="n"/>
      <c r="N2705" s="22" t="n"/>
      <c r="O2705" s="24">
        <f>IF(A2705&lt;&gt;"عهدة","",SUMIFS($G$8:$G$5007,$B$8:$B$5007,B2705,$A$8:$A$5007,"مصروف",$I$8:$I$5007,"&lt;&gt;مرفوض"))</f>
        <v/>
      </c>
      <c r="P2705" s="25">
        <f>IF(A2705&lt;&gt;"عهدة","",N(F2705)-O2705)</f>
        <v/>
      </c>
      <c r="Q2705" s="26">
        <f>IF(A2705="","",IF(A2705="عهدة",IF(N(F2705)=0,"⚠ أدخل قيمة العهدة",IF(P2705&lt;0,"⛔ عجز / زيادة مصروفات "&amp;TEXT(-P2705,"#,##0"),IF(COUNTIFS($B$8:$B$5007,B2705,$A$8:$A$5007,"مصروف",$I$8:$I$5007,"&lt;&gt;مرفوض",$K$8:$K$5007,"&lt;&gt;نعم")&gt;0,"⚠ "&amp;COUNTIFS($B$8:$B$5007,B2705,$A$8:$A$5007,"مصروف",$I$8:$I$5007,"&lt;&gt;مرفوض",$K$8:$K$5007,"&lt;&gt;نعم")&amp;" مصروف غير مسوى",IF(L2705="تمت التسوية",IF(P2705=0,"✔ متوازنة وتمت التسوية","✔ تمت التسوية – متبقي "&amp;TEXT(P2705,"#,##0")),IF(P2705&gt;0,"متبقي "&amp;TEXT(P2705,"#,##0"),"✔ متوازنة"))))),IF(R2705=0,"⚠ أضف سطر عهدة أولًا",IF(OR(C2705="",N(G2705)=0),"⚠ أكمل التاريخ والقيمة",IF(S2705="","⚠ التاريخ خارج السنة المالية",IF(H2705="","⚠ اختر بند الموازنة",IF(I2705="مرفوض","✖ مرفوض من المدير",IF(I2705&lt;&gt;"موافق","⏳ بانتظار موافقة المدير",IF(K2705&lt;&gt;"نعم","⚠ غير مسوى مع الحسابات","✔ معتمد ومسوى")))))))))</f>
        <v/>
      </c>
      <c r="R2705">
        <f>N(R2704)+IF(A2705="عهدة",1,0)</f>
        <v/>
      </c>
      <c r="S2705">
        <f>IF(C2705="","",IF(AND(C2705&gt;=DATE(2026,9,1),C2705&lt;=DATE(2027,8,31)),(YEAR(C2705)-2026)*12+MONTH(C2705)-8,""))</f>
        <v/>
      </c>
      <c r="T2705">
        <f>IF(AND(A2705="مصروف",R2705&gt;0,I2705="موافق",S2705&lt;&gt;"",H2705&lt;&gt;""),N(G2705),0)</f>
        <v/>
      </c>
    </row>
    <row r="2706">
      <c r="A2706" s="19" t="n"/>
      <c r="B2706" s="20">
        <f>IF(A2706="","",IF(R2706=0,"⚠ أضف سطر عهدة أولًا","BDR-"&amp;TEXT(R2706,"000")))</f>
        <v/>
      </c>
      <c r="C2706" s="21" t="n"/>
      <c r="D2706" s="20">
        <f>IF(C2706="","",IF(S2706="","خارج السنة المالية",INDEX(القوائم!$D$2:$D$13,S2706)))</f>
        <v/>
      </c>
      <c r="E2706" s="22" t="n"/>
      <c r="F2706" s="23" t="n"/>
      <c r="G2706" s="23" t="n"/>
      <c r="H2706" s="22" t="n"/>
      <c r="I2706" s="19" t="n"/>
      <c r="J2706" s="21" t="n"/>
      <c r="K2706" s="19" t="n"/>
      <c r="L2706" s="19" t="n"/>
      <c r="M2706" s="21" t="n"/>
      <c r="N2706" s="22" t="n"/>
      <c r="O2706" s="24">
        <f>IF(A2706&lt;&gt;"عهدة","",SUMIFS($G$8:$G$5007,$B$8:$B$5007,B2706,$A$8:$A$5007,"مصروف",$I$8:$I$5007,"&lt;&gt;مرفوض"))</f>
        <v/>
      </c>
      <c r="P2706" s="25">
        <f>IF(A2706&lt;&gt;"عهدة","",N(F2706)-O2706)</f>
        <v/>
      </c>
      <c r="Q2706" s="26">
        <f>IF(A2706="","",IF(A2706="عهدة",IF(N(F2706)=0,"⚠ أدخل قيمة العهدة",IF(P2706&lt;0,"⛔ عجز / زيادة مصروفات "&amp;TEXT(-P2706,"#,##0"),IF(COUNTIFS($B$8:$B$5007,B2706,$A$8:$A$5007,"مصروف",$I$8:$I$5007,"&lt;&gt;مرفوض",$K$8:$K$5007,"&lt;&gt;نعم")&gt;0,"⚠ "&amp;COUNTIFS($B$8:$B$5007,B2706,$A$8:$A$5007,"مصروف",$I$8:$I$5007,"&lt;&gt;مرفوض",$K$8:$K$5007,"&lt;&gt;نعم")&amp;" مصروف غير مسوى",IF(L2706="تمت التسوية",IF(P2706=0,"✔ متوازنة وتمت التسوية","✔ تمت التسوية – متبقي "&amp;TEXT(P2706,"#,##0")),IF(P2706&gt;0,"متبقي "&amp;TEXT(P2706,"#,##0"),"✔ متوازنة"))))),IF(R2706=0,"⚠ أضف سطر عهدة أولًا",IF(OR(C2706="",N(G2706)=0),"⚠ أكمل التاريخ والقيمة",IF(S2706="","⚠ التاريخ خارج السنة المالية",IF(H2706="","⚠ اختر بند الموازنة",IF(I2706="مرفوض","✖ مرفوض من المدير",IF(I2706&lt;&gt;"موافق","⏳ بانتظار موافقة المدير",IF(K2706&lt;&gt;"نعم","⚠ غير مسوى مع الحسابات","✔ معتمد ومسوى")))))))))</f>
        <v/>
      </c>
      <c r="R2706">
        <f>N(R2705)+IF(A2706="عهدة",1,0)</f>
        <v/>
      </c>
      <c r="S2706">
        <f>IF(C2706="","",IF(AND(C2706&gt;=DATE(2026,9,1),C2706&lt;=DATE(2027,8,31)),(YEAR(C2706)-2026)*12+MONTH(C2706)-8,""))</f>
        <v/>
      </c>
      <c r="T2706">
        <f>IF(AND(A2706="مصروف",R2706&gt;0,I2706="موافق",S2706&lt;&gt;"",H2706&lt;&gt;""),N(G2706),0)</f>
        <v/>
      </c>
    </row>
    <row r="2707">
      <c r="A2707" s="19" t="n"/>
      <c r="B2707" s="20">
        <f>IF(A2707="","",IF(R2707=0,"⚠ أضف سطر عهدة أولًا","BDR-"&amp;TEXT(R2707,"000")))</f>
        <v/>
      </c>
      <c r="C2707" s="21" t="n"/>
      <c r="D2707" s="20">
        <f>IF(C2707="","",IF(S2707="","خارج السنة المالية",INDEX(القوائم!$D$2:$D$13,S2707)))</f>
        <v/>
      </c>
      <c r="E2707" s="22" t="n"/>
      <c r="F2707" s="23" t="n"/>
      <c r="G2707" s="23" t="n"/>
      <c r="H2707" s="22" t="n"/>
      <c r="I2707" s="19" t="n"/>
      <c r="J2707" s="21" t="n"/>
      <c r="K2707" s="19" t="n"/>
      <c r="L2707" s="19" t="n"/>
      <c r="M2707" s="21" t="n"/>
      <c r="N2707" s="22" t="n"/>
      <c r="O2707" s="24">
        <f>IF(A2707&lt;&gt;"عهدة","",SUMIFS($G$8:$G$5007,$B$8:$B$5007,B2707,$A$8:$A$5007,"مصروف",$I$8:$I$5007,"&lt;&gt;مرفوض"))</f>
        <v/>
      </c>
      <c r="P2707" s="25">
        <f>IF(A2707&lt;&gt;"عهدة","",N(F2707)-O2707)</f>
        <v/>
      </c>
      <c r="Q2707" s="26">
        <f>IF(A2707="","",IF(A2707="عهدة",IF(N(F2707)=0,"⚠ أدخل قيمة العهدة",IF(P2707&lt;0,"⛔ عجز / زيادة مصروفات "&amp;TEXT(-P2707,"#,##0"),IF(COUNTIFS($B$8:$B$5007,B2707,$A$8:$A$5007,"مصروف",$I$8:$I$5007,"&lt;&gt;مرفوض",$K$8:$K$5007,"&lt;&gt;نعم")&gt;0,"⚠ "&amp;COUNTIFS($B$8:$B$5007,B2707,$A$8:$A$5007,"مصروف",$I$8:$I$5007,"&lt;&gt;مرفوض",$K$8:$K$5007,"&lt;&gt;نعم")&amp;" مصروف غير مسوى",IF(L2707="تمت التسوية",IF(P2707=0,"✔ متوازنة وتمت التسوية","✔ تمت التسوية – متبقي "&amp;TEXT(P2707,"#,##0")),IF(P2707&gt;0,"متبقي "&amp;TEXT(P2707,"#,##0"),"✔ متوازنة"))))),IF(R2707=0,"⚠ أضف سطر عهدة أولًا",IF(OR(C2707="",N(G2707)=0),"⚠ أكمل التاريخ والقيمة",IF(S2707="","⚠ التاريخ خارج السنة المالية",IF(H2707="","⚠ اختر بند الموازنة",IF(I2707="مرفوض","✖ مرفوض من المدير",IF(I2707&lt;&gt;"موافق","⏳ بانتظار موافقة المدير",IF(K2707&lt;&gt;"نعم","⚠ غير مسوى مع الحسابات","✔ معتمد ومسوى")))))))))</f>
        <v/>
      </c>
      <c r="R2707">
        <f>N(R2706)+IF(A2707="عهدة",1,0)</f>
        <v/>
      </c>
      <c r="S2707">
        <f>IF(C2707="","",IF(AND(C2707&gt;=DATE(2026,9,1),C2707&lt;=DATE(2027,8,31)),(YEAR(C2707)-2026)*12+MONTH(C2707)-8,""))</f>
        <v/>
      </c>
      <c r="T2707">
        <f>IF(AND(A2707="مصروف",R2707&gt;0,I2707="موافق",S2707&lt;&gt;"",H2707&lt;&gt;""),N(G2707),0)</f>
        <v/>
      </c>
    </row>
    <row r="2708">
      <c r="A2708" s="19" t="n"/>
      <c r="B2708" s="20">
        <f>IF(A2708="","",IF(R2708=0,"⚠ أضف سطر عهدة أولًا","BDR-"&amp;TEXT(R2708,"000")))</f>
        <v/>
      </c>
      <c r="C2708" s="21" t="n"/>
      <c r="D2708" s="20">
        <f>IF(C2708="","",IF(S2708="","خارج السنة المالية",INDEX(القوائم!$D$2:$D$13,S2708)))</f>
        <v/>
      </c>
      <c r="E2708" s="22" t="n"/>
      <c r="F2708" s="23" t="n"/>
      <c r="G2708" s="23" t="n"/>
      <c r="H2708" s="22" t="n"/>
      <c r="I2708" s="19" t="n"/>
      <c r="J2708" s="21" t="n"/>
      <c r="K2708" s="19" t="n"/>
      <c r="L2708" s="19" t="n"/>
      <c r="M2708" s="21" t="n"/>
      <c r="N2708" s="22" t="n"/>
      <c r="O2708" s="24">
        <f>IF(A2708&lt;&gt;"عهدة","",SUMIFS($G$8:$G$5007,$B$8:$B$5007,B2708,$A$8:$A$5007,"مصروف",$I$8:$I$5007,"&lt;&gt;مرفوض"))</f>
        <v/>
      </c>
      <c r="P2708" s="25">
        <f>IF(A2708&lt;&gt;"عهدة","",N(F2708)-O2708)</f>
        <v/>
      </c>
      <c r="Q2708" s="26">
        <f>IF(A2708="","",IF(A2708="عهدة",IF(N(F2708)=0,"⚠ أدخل قيمة العهدة",IF(P2708&lt;0,"⛔ عجز / زيادة مصروفات "&amp;TEXT(-P2708,"#,##0"),IF(COUNTIFS($B$8:$B$5007,B2708,$A$8:$A$5007,"مصروف",$I$8:$I$5007,"&lt;&gt;مرفوض",$K$8:$K$5007,"&lt;&gt;نعم")&gt;0,"⚠ "&amp;COUNTIFS($B$8:$B$5007,B2708,$A$8:$A$5007,"مصروف",$I$8:$I$5007,"&lt;&gt;مرفوض",$K$8:$K$5007,"&lt;&gt;نعم")&amp;" مصروف غير مسوى",IF(L2708="تمت التسوية",IF(P2708=0,"✔ متوازنة وتمت التسوية","✔ تمت التسوية – متبقي "&amp;TEXT(P2708,"#,##0")),IF(P2708&gt;0,"متبقي "&amp;TEXT(P2708,"#,##0"),"✔ متوازنة"))))),IF(R2708=0,"⚠ أضف سطر عهدة أولًا",IF(OR(C2708="",N(G2708)=0),"⚠ أكمل التاريخ والقيمة",IF(S2708="","⚠ التاريخ خارج السنة المالية",IF(H2708="","⚠ اختر بند الموازنة",IF(I2708="مرفوض","✖ مرفوض من المدير",IF(I2708&lt;&gt;"موافق","⏳ بانتظار موافقة المدير",IF(K2708&lt;&gt;"نعم","⚠ غير مسوى مع الحسابات","✔ معتمد ومسوى")))))))))</f>
        <v/>
      </c>
      <c r="R2708">
        <f>N(R2707)+IF(A2708="عهدة",1,0)</f>
        <v/>
      </c>
      <c r="S2708">
        <f>IF(C2708="","",IF(AND(C2708&gt;=DATE(2026,9,1),C2708&lt;=DATE(2027,8,31)),(YEAR(C2708)-2026)*12+MONTH(C2708)-8,""))</f>
        <v/>
      </c>
      <c r="T2708">
        <f>IF(AND(A2708="مصروف",R2708&gt;0,I2708="موافق",S2708&lt;&gt;"",H2708&lt;&gt;""),N(G2708),0)</f>
        <v/>
      </c>
    </row>
    <row r="2709">
      <c r="A2709" s="19" t="n"/>
      <c r="B2709" s="20">
        <f>IF(A2709="","",IF(R2709=0,"⚠ أضف سطر عهدة أولًا","BDR-"&amp;TEXT(R2709,"000")))</f>
        <v/>
      </c>
      <c r="C2709" s="21" t="n"/>
      <c r="D2709" s="20">
        <f>IF(C2709="","",IF(S2709="","خارج السنة المالية",INDEX(القوائم!$D$2:$D$13,S2709)))</f>
        <v/>
      </c>
      <c r="E2709" s="22" t="n"/>
      <c r="F2709" s="23" t="n"/>
      <c r="G2709" s="23" t="n"/>
      <c r="H2709" s="22" t="n"/>
      <c r="I2709" s="19" t="n"/>
      <c r="J2709" s="21" t="n"/>
      <c r="K2709" s="19" t="n"/>
      <c r="L2709" s="19" t="n"/>
      <c r="M2709" s="21" t="n"/>
      <c r="N2709" s="22" t="n"/>
      <c r="O2709" s="24">
        <f>IF(A2709&lt;&gt;"عهدة","",SUMIFS($G$8:$G$5007,$B$8:$B$5007,B2709,$A$8:$A$5007,"مصروف",$I$8:$I$5007,"&lt;&gt;مرفوض"))</f>
        <v/>
      </c>
      <c r="P2709" s="25">
        <f>IF(A2709&lt;&gt;"عهدة","",N(F2709)-O2709)</f>
        <v/>
      </c>
      <c r="Q2709" s="26">
        <f>IF(A2709="","",IF(A2709="عهدة",IF(N(F2709)=0,"⚠ أدخل قيمة العهدة",IF(P2709&lt;0,"⛔ عجز / زيادة مصروفات "&amp;TEXT(-P2709,"#,##0"),IF(COUNTIFS($B$8:$B$5007,B2709,$A$8:$A$5007,"مصروف",$I$8:$I$5007,"&lt;&gt;مرفوض",$K$8:$K$5007,"&lt;&gt;نعم")&gt;0,"⚠ "&amp;COUNTIFS($B$8:$B$5007,B2709,$A$8:$A$5007,"مصروف",$I$8:$I$5007,"&lt;&gt;مرفوض",$K$8:$K$5007,"&lt;&gt;نعم")&amp;" مصروف غير مسوى",IF(L2709="تمت التسوية",IF(P2709=0,"✔ متوازنة وتمت التسوية","✔ تمت التسوية – متبقي "&amp;TEXT(P2709,"#,##0")),IF(P2709&gt;0,"متبقي "&amp;TEXT(P2709,"#,##0"),"✔ متوازنة"))))),IF(R2709=0,"⚠ أضف سطر عهدة أولًا",IF(OR(C2709="",N(G2709)=0),"⚠ أكمل التاريخ والقيمة",IF(S2709="","⚠ التاريخ خارج السنة المالية",IF(H2709="","⚠ اختر بند الموازنة",IF(I2709="مرفوض","✖ مرفوض من المدير",IF(I2709&lt;&gt;"موافق","⏳ بانتظار موافقة المدير",IF(K2709&lt;&gt;"نعم","⚠ غير مسوى مع الحسابات","✔ معتمد ومسوى")))))))))</f>
        <v/>
      </c>
      <c r="R2709">
        <f>N(R2708)+IF(A2709="عهدة",1,0)</f>
        <v/>
      </c>
      <c r="S2709">
        <f>IF(C2709="","",IF(AND(C2709&gt;=DATE(2026,9,1),C2709&lt;=DATE(2027,8,31)),(YEAR(C2709)-2026)*12+MONTH(C2709)-8,""))</f>
        <v/>
      </c>
      <c r="T2709">
        <f>IF(AND(A2709="مصروف",R2709&gt;0,I2709="موافق",S2709&lt;&gt;"",H2709&lt;&gt;""),N(G2709),0)</f>
        <v/>
      </c>
    </row>
    <row r="2710">
      <c r="A2710" s="19" t="n"/>
      <c r="B2710" s="20">
        <f>IF(A2710="","",IF(R2710=0,"⚠ أضف سطر عهدة أولًا","BDR-"&amp;TEXT(R2710,"000")))</f>
        <v/>
      </c>
      <c r="C2710" s="21" t="n"/>
      <c r="D2710" s="20">
        <f>IF(C2710="","",IF(S2710="","خارج السنة المالية",INDEX(القوائم!$D$2:$D$13,S2710)))</f>
        <v/>
      </c>
      <c r="E2710" s="22" t="n"/>
      <c r="F2710" s="23" t="n"/>
      <c r="G2710" s="23" t="n"/>
      <c r="H2710" s="22" t="n"/>
      <c r="I2710" s="19" t="n"/>
      <c r="J2710" s="21" t="n"/>
      <c r="K2710" s="19" t="n"/>
      <c r="L2710" s="19" t="n"/>
      <c r="M2710" s="21" t="n"/>
      <c r="N2710" s="22" t="n"/>
      <c r="O2710" s="24">
        <f>IF(A2710&lt;&gt;"عهدة","",SUMIFS($G$8:$G$5007,$B$8:$B$5007,B2710,$A$8:$A$5007,"مصروف",$I$8:$I$5007,"&lt;&gt;مرفوض"))</f>
        <v/>
      </c>
      <c r="P2710" s="25">
        <f>IF(A2710&lt;&gt;"عهدة","",N(F2710)-O2710)</f>
        <v/>
      </c>
      <c r="Q2710" s="26">
        <f>IF(A2710="","",IF(A2710="عهدة",IF(N(F2710)=0,"⚠ أدخل قيمة العهدة",IF(P2710&lt;0,"⛔ عجز / زيادة مصروفات "&amp;TEXT(-P2710,"#,##0"),IF(COUNTIFS($B$8:$B$5007,B2710,$A$8:$A$5007,"مصروف",$I$8:$I$5007,"&lt;&gt;مرفوض",$K$8:$K$5007,"&lt;&gt;نعم")&gt;0,"⚠ "&amp;COUNTIFS($B$8:$B$5007,B2710,$A$8:$A$5007,"مصروف",$I$8:$I$5007,"&lt;&gt;مرفوض",$K$8:$K$5007,"&lt;&gt;نعم")&amp;" مصروف غير مسوى",IF(L2710="تمت التسوية",IF(P2710=0,"✔ متوازنة وتمت التسوية","✔ تمت التسوية – متبقي "&amp;TEXT(P2710,"#,##0")),IF(P2710&gt;0,"متبقي "&amp;TEXT(P2710,"#,##0"),"✔ متوازنة"))))),IF(R2710=0,"⚠ أضف سطر عهدة أولًا",IF(OR(C2710="",N(G2710)=0),"⚠ أكمل التاريخ والقيمة",IF(S2710="","⚠ التاريخ خارج السنة المالية",IF(H2710="","⚠ اختر بند الموازنة",IF(I2710="مرفوض","✖ مرفوض من المدير",IF(I2710&lt;&gt;"موافق","⏳ بانتظار موافقة المدير",IF(K2710&lt;&gt;"نعم","⚠ غير مسوى مع الحسابات","✔ معتمد ومسوى")))))))))</f>
        <v/>
      </c>
      <c r="R2710">
        <f>N(R2709)+IF(A2710="عهدة",1,0)</f>
        <v/>
      </c>
      <c r="S2710">
        <f>IF(C2710="","",IF(AND(C2710&gt;=DATE(2026,9,1),C2710&lt;=DATE(2027,8,31)),(YEAR(C2710)-2026)*12+MONTH(C2710)-8,""))</f>
        <v/>
      </c>
      <c r="T2710">
        <f>IF(AND(A2710="مصروف",R2710&gt;0,I2710="موافق",S2710&lt;&gt;"",H2710&lt;&gt;""),N(G2710),0)</f>
        <v/>
      </c>
    </row>
    <row r="2711">
      <c r="A2711" s="19" t="n"/>
      <c r="B2711" s="20">
        <f>IF(A2711="","",IF(R2711=0,"⚠ أضف سطر عهدة أولًا","BDR-"&amp;TEXT(R2711,"000")))</f>
        <v/>
      </c>
      <c r="C2711" s="21" t="n"/>
      <c r="D2711" s="20">
        <f>IF(C2711="","",IF(S2711="","خارج السنة المالية",INDEX(القوائم!$D$2:$D$13,S2711)))</f>
        <v/>
      </c>
      <c r="E2711" s="22" t="n"/>
      <c r="F2711" s="23" t="n"/>
      <c r="G2711" s="23" t="n"/>
      <c r="H2711" s="22" t="n"/>
      <c r="I2711" s="19" t="n"/>
      <c r="J2711" s="21" t="n"/>
      <c r="K2711" s="19" t="n"/>
      <c r="L2711" s="19" t="n"/>
      <c r="M2711" s="21" t="n"/>
      <c r="N2711" s="22" t="n"/>
      <c r="O2711" s="24">
        <f>IF(A2711&lt;&gt;"عهدة","",SUMIFS($G$8:$G$5007,$B$8:$B$5007,B2711,$A$8:$A$5007,"مصروف",$I$8:$I$5007,"&lt;&gt;مرفوض"))</f>
        <v/>
      </c>
      <c r="P2711" s="25">
        <f>IF(A2711&lt;&gt;"عهدة","",N(F2711)-O2711)</f>
        <v/>
      </c>
      <c r="Q2711" s="26">
        <f>IF(A2711="","",IF(A2711="عهدة",IF(N(F2711)=0,"⚠ أدخل قيمة العهدة",IF(P2711&lt;0,"⛔ عجز / زيادة مصروفات "&amp;TEXT(-P2711,"#,##0"),IF(COUNTIFS($B$8:$B$5007,B2711,$A$8:$A$5007,"مصروف",$I$8:$I$5007,"&lt;&gt;مرفوض",$K$8:$K$5007,"&lt;&gt;نعم")&gt;0,"⚠ "&amp;COUNTIFS($B$8:$B$5007,B2711,$A$8:$A$5007,"مصروف",$I$8:$I$5007,"&lt;&gt;مرفوض",$K$8:$K$5007,"&lt;&gt;نعم")&amp;" مصروف غير مسوى",IF(L2711="تمت التسوية",IF(P2711=0,"✔ متوازنة وتمت التسوية","✔ تمت التسوية – متبقي "&amp;TEXT(P2711,"#,##0")),IF(P2711&gt;0,"متبقي "&amp;TEXT(P2711,"#,##0"),"✔ متوازنة"))))),IF(R2711=0,"⚠ أضف سطر عهدة أولًا",IF(OR(C2711="",N(G2711)=0),"⚠ أكمل التاريخ والقيمة",IF(S2711="","⚠ التاريخ خارج السنة المالية",IF(H2711="","⚠ اختر بند الموازنة",IF(I2711="مرفوض","✖ مرفوض من المدير",IF(I2711&lt;&gt;"موافق","⏳ بانتظار موافقة المدير",IF(K2711&lt;&gt;"نعم","⚠ غير مسوى مع الحسابات","✔ معتمد ومسوى")))))))))</f>
        <v/>
      </c>
      <c r="R2711">
        <f>N(R2710)+IF(A2711="عهدة",1,0)</f>
        <v/>
      </c>
      <c r="S2711">
        <f>IF(C2711="","",IF(AND(C2711&gt;=DATE(2026,9,1),C2711&lt;=DATE(2027,8,31)),(YEAR(C2711)-2026)*12+MONTH(C2711)-8,""))</f>
        <v/>
      </c>
      <c r="T2711">
        <f>IF(AND(A2711="مصروف",R2711&gt;0,I2711="موافق",S2711&lt;&gt;"",H2711&lt;&gt;""),N(G2711),0)</f>
        <v/>
      </c>
    </row>
    <row r="2712">
      <c r="A2712" s="19" t="n"/>
      <c r="B2712" s="20">
        <f>IF(A2712="","",IF(R2712=0,"⚠ أضف سطر عهدة أولًا","BDR-"&amp;TEXT(R2712,"000")))</f>
        <v/>
      </c>
      <c r="C2712" s="21" t="n"/>
      <c r="D2712" s="20">
        <f>IF(C2712="","",IF(S2712="","خارج السنة المالية",INDEX(القوائم!$D$2:$D$13,S2712)))</f>
        <v/>
      </c>
      <c r="E2712" s="22" t="n"/>
      <c r="F2712" s="23" t="n"/>
      <c r="G2712" s="23" t="n"/>
      <c r="H2712" s="22" t="n"/>
      <c r="I2712" s="19" t="n"/>
      <c r="J2712" s="21" t="n"/>
      <c r="K2712" s="19" t="n"/>
      <c r="L2712" s="19" t="n"/>
      <c r="M2712" s="21" t="n"/>
      <c r="N2712" s="22" t="n"/>
      <c r="O2712" s="24">
        <f>IF(A2712&lt;&gt;"عهدة","",SUMIFS($G$8:$G$5007,$B$8:$B$5007,B2712,$A$8:$A$5007,"مصروف",$I$8:$I$5007,"&lt;&gt;مرفوض"))</f>
        <v/>
      </c>
      <c r="P2712" s="25">
        <f>IF(A2712&lt;&gt;"عهدة","",N(F2712)-O2712)</f>
        <v/>
      </c>
      <c r="Q2712" s="26">
        <f>IF(A2712="","",IF(A2712="عهدة",IF(N(F2712)=0,"⚠ أدخل قيمة العهدة",IF(P2712&lt;0,"⛔ عجز / زيادة مصروفات "&amp;TEXT(-P2712,"#,##0"),IF(COUNTIFS($B$8:$B$5007,B2712,$A$8:$A$5007,"مصروف",$I$8:$I$5007,"&lt;&gt;مرفوض",$K$8:$K$5007,"&lt;&gt;نعم")&gt;0,"⚠ "&amp;COUNTIFS($B$8:$B$5007,B2712,$A$8:$A$5007,"مصروف",$I$8:$I$5007,"&lt;&gt;مرفوض",$K$8:$K$5007,"&lt;&gt;نعم")&amp;" مصروف غير مسوى",IF(L2712="تمت التسوية",IF(P2712=0,"✔ متوازنة وتمت التسوية","✔ تمت التسوية – متبقي "&amp;TEXT(P2712,"#,##0")),IF(P2712&gt;0,"متبقي "&amp;TEXT(P2712,"#,##0"),"✔ متوازنة"))))),IF(R2712=0,"⚠ أضف سطر عهدة أولًا",IF(OR(C2712="",N(G2712)=0),"⚠ أكمل التاريخ والقيمة",IF(S2712="","⚠ التاريخ خارج السنة المالية",IF(H2712="","⚠ اختر بند الموازنة",IF(I2712="مرفوض","✖ مرفوض من المدير",IF(I2712&lt;&gt;"موافق","⏳ بانتظار موافقة المدير",IF(K2712&lt;&gt;"نعم","⚠ غير مسوى مع الحسابات","✔ معتمد ومسوى")))))))))</f>
        <v/>
      </c>
      <c r="R2712">
        <f>N(R2711)+IF(A2712="عهدة",1,0)</f>
        <v/>
      </c>
      <c r="S2712">
        <f>IF(C2712="","",IF(AND(C2712&gt;=DATE(2026,9,1),C2712&lt;=DATE(2027,8,31)),(YEAR(C2712)-2026)*12+MONTH(C2712)-8,""))</f>
        <v/>
      </c>
      <c r="T2712">
        <f>IF(AND(A2712="مصروف",R2712&gt;0,I2712="موافق",S2712&lt;&gt;"",H2712&lt;&gt;""),N(G2712),0)</f>
        <v/>
      </c>
    </row>
    <row r="2713">
      <c r="A2713" s="19" t="n"/>
      <c r="B2713" s="20">
        <f>IF(A2713="","",IF(R2713=0,"⚠ أضف سطر عهدة أولًا","BDR-"&amp;TEXT(R2713,"000")))</f>
        <v/>
      </c>
      <c r="C2713" s="21" t="n"/>
      <c r="D2713" s="20">
        <f>IF(C2713="","",IF(S2713="","خارج السنة المالية",INDEX(القوائم!$D$2:$D$13,S2713)))</f>
        <v/>
      </c>
      <c r="E2713" s="22" t="n"/>
      <c r="F2713" s="23" t="n"/>
      <c r="G2713" s="23" t="n"/>
      <c r="H2713" s="22" t="n"/>
      <c r="I2713" s="19" t="n"/>
      <c r="J2713" s="21" t="n"/>
      <c r="K2713" s="19" t="n"/>
      <c r="L2713" s="19" t="n"/>
      <c r="M2713" s="21" t="n"/>
      <c r="N2713" s="22" t="n"/>
      <c r="O2713" s="24">
        <f>IF(A2713&lt;&gt;"عهدة","",SUMIFS($G$8:$G$5007,$B$8:$B$5007,B2713,$A$8:$A$5007,"مصروف",$I$8:$I$5007,"&lt;&gt;مرفوض"))</f>
        <v/>
      </c>
      <c r="P2713" s="25">
        <f>IF(A2713&lt;&gt;"عهدة","",N(F2713)-O2713)</f>
        <v/>
      </c>
      <c r="Q2713" s="26">
        <f>IF(A2713="","",IF(A2713="عهدة",IF(N(F2713)=0,"⚠ أدخل قيمة العهدة",IF(P2713&lt;0,"⛔ عجز / زيادة مصروفات "&amp;TEXT(-P2713,"#,##0"),IF(COUNTIFS($B$8:$B$5007,B2713,$A$8:$A$5007,"مصروف",$I$8:$I$5007,"&lt;&gt;مرفوض",$K$8:$K$5007,"&lt;&gt;نعم")&gt;0,"⚠ "&amp;COUNTIFS($B$8:$B$5007,B2713,$A$8:$A$5007,"مصروف",$I$8:$I$5007,"&lt;&gt;مرفوض",$K$8:$K$5007,"&lt;&gt;نعم")&amp;" مصروف غير مسوى",IF(L2713="تمت التسوية",IF(P2713=0,"✔ متوازنة وتمت التسوية","✔ تمت التسوية – متبقي "&amp;TEXT(P2713,"#,##0")),IF(P2713&gt;0,"متبقي "&amp;TEXT(P2713,"#,##0"),"✔ متوازنة"))))),IF(R2713=0,"⚠ أضف سطر عهدة أولًا",IF(OR(C2713="",N(G2713)=0),"⚠ أكمل التاريخ والقيمة",IF(S2713="","⚠ التاريخ خارج السنة المالية",IF(H2713="","⚠ اختر بند الموازنة",IF(I2713="مرفوض","✖ مرفوض من المدير",IF(I2713&lt;&gt;"موافق","⏳ بانتظار موافقة المدير",IF(K2713&lt;&gt;"نعم","⚠ غير مسوى مع الحسابات","✔ معتمد ومسوى")))))))))</f>
        <v/>
      </c>
      <c r="R2713">
        <f>N(R2712)+IF(A2713="عهدة",1,0)</f>
        <v/>
      </c>
      <c r="S2713">
        <f>IF(C2713="","",IF(AND(C2713&gt;=DATE(2026,9,1),C2713&lt;=DATE(2027,8,31)),(YEAR(C2713)-2026)*12+MONTH(C2713)-8,""))</f>
        <v/>
      </c>
      <c r="T2713">
        <f>IF(AND(A2713="مصروف",R2713&gt;0,I2713="موافق",S2713&lt;&gt;"",H2713&lt;&gt;""),N(G2713),0)</f>
        <v/>
      </c>
    </row>
    <row r="2714">
      <c r="A2714" s="19" t="n"/>
      <c r="B2714" s="20">
        <f>IF(A2714="","",IF(R2714=0,"⚠ أضف سطر عهدة أولًا","BDR-"&amp;TEXT(R2714,"000")))</f>
        <v/>
      </c>
      <c r="C2714" s="21" t="n"/>
      <c r="D2714" s="20">
        <f>IF(C2714="","",IF(S2714="","خارج السنة المالية",INDEX(القوائم!$D$2:$D$13,S2714)))</f>
        <v/>
      </c>
      <c r="E2714" s="22" t="n"/>
      <c r="F2714" s="23" t="n"/>
      <c r="G2714" s="23" t="n"/>
      <c r="H2714" s="22" t="n"/>
      <c r="I2714" s="19" t="n"/>
      <c r="J2714" s="21" t="n"/>
      <c r="K2714" s="19" t="n"/>
      <c r="L2714" s="19" t="n"/>
      <c r="M2714" s="21" t="n"/>
      <c r="N2714" s="22" t="n"/>
      <c r="O2714" s="24">
        <f>IF(A2714&lt;&gt;"عهدة","",SUMIFS($G$8:$G$5007,$B$8:$B$5007,B2714,$A$8:$A$5007,"مصروف",$I$8:$I$5007,"&lt;&gt;مرفوض"))</f>
        <v/>
      </c>
      <c r="P2714" s="25">
        <f>IF(A2714&lt;&gt;"عهدة","",N(F2714)-O2714)</f>
        <v/>
      </c>
      <c r="Q2714" s="26">
        <f>IF(A2714="","",IF(A2714="عهدة",IF(N(F2714)=0,"⚠ أدخل قيمة العهدة",IF(P2714&lt;0,"⛔ عجز / زيادة مصروفات "&amp;TEXT(-P2714,"#,##0"),IF(COUNTIFS($B$8:$B$5007,B2714,$A$8:$A$5007,"مصروف",$I$8:$I$5007,"&lt;&gt;مرفوض",$K$8:$K$5007,"&lt;&gt;نعم")&gt;0,"⚠ "&amp;COUNTIFS($B$8:$B$5007,B2714,$A$8:$A$5007,"مصروف",$I$8:$I$5007,"&lt;&gt;مرفوض",$K$8:$K$5007,"&lt;&gt;نعم")&amp;" مصروف غير مسوى",IF(L2714="تمت التسوية",IF(P2714=0,"✔ متوازنة وتمت التسوية","✔ تمت التسوية – متبقي "&amp;TEXT(P2714,"#,##0")),IF(P2714&gt;0,"متبقي "&amp;TEXT(P2714,"#,##0"),"✔ متوازنة"))))),IF(R2714=0,"⚠ أضف سطر عهدة أولًا",IF(OR(C2714="",N(G2714)=0),"⚠ أكمل التاريخ والقيمة",IF(S2714="","⚠ التاريخ خارج السنة المالية",IF(H2714="","⚠ اختر بند الموازنة",IF(I2714="مرفوض","✖ مرفوض من المدير",IF(I2714&lt;&gt;"موافق","⏳ بانتظار موافقة المدير",IF(K2714&lt;&gt;"نعم","⚠ غير مسوى مع الحسابات","✔ معتمد ومسوى")))))))))</f>
        <v/>
      </c>
      <c r="R2714">
        <f>N(R2713)+IF(A2714="عهدة",1,0)</f>
        <v/>
      </c>
      <c r="S2714">
        <f>IF(C2714="","",IF(AND(C2714&gt;=DATE(2026,9,1),C2714&lt;=DATE(2027,8,31)),(YEAR(C2714)-2026)*12+MONTH(C2714)-8,""))</f>
        <v/>
      </c>
      <c r="T2714">
        <f>IF(AND(A2714="مصروف",R2714&gt;0,I2714="موافق",S2714&lt;&gt;"",H2714&lt;&gt;""),N(G2714),0)</f>
        <v/>
      </c>
    </row>
    <row r="2715">
      <c r="A2715" s="19" t="n"/>
      <c r="B2715" s="20">
        <f>IF(A2715="","",IF(R2715=0,"⚠ أضف سطر عهدة أولًا","BDR-"&amp;TEXT(R2715,"000")))</f>
        <v/>
      </c>
      <c r="C2715" s="21" t="n"/>
      <c r="D2715" s="20">
        <f>IF(C2715="","",IF(S2715="","خارج السنة المالية",INDEX(القوائم!$D$2:$D$13,S2715)))</f>
        <v/>
      </c>
      <c r="E2715" s="22" t="n"/>
      <c r="F2715" s="23" t="n"/>
      <c r="G2715" s="23" t="n"/>
      <c r="H2715" s="22" t="n"/>
      <c r="I2715" s="19" t="n"/>
      <c r="J2715" s="21" t="n"/>
      <c r="K2715" s="19" t="n"/>
      <c r="L2715" s="19" t="n"/>
      <c r="M2715" s="21" t="n"/>
      <c r="N2715" s="22" t="n"/>
      <c r="O2715" s="24">
        <f>IF(A2715&lt;&gt;"عهدة","",SUMIFS($G$8:$G$5007,$B$8:$B$5007,B2715,$A$8:$A$5007,"مصروف",$I$8:$I$5007,"&lt;&gt;مرفوض"))</f>
        <v/>
      </c>
      <c r="P2715" s="25">
        <f>IF(A2715&lt;&gt;"عهدة","",N(F2715)-O2715)</f>
        <v/>
      </c>
      <c r="Q2715" s="26">
        <f>IF(A2715="","",IF(A2715="عهدة",IF(N(F2715)=0,"⚠ أدخل قيمة العهدة",IF(P2715&lt;0,"⛔ عجز / زيادة مصروفات "&amp;TEXT(-P2715,"#,##0"),IF(COUNTIFS($B$8:$B$5007,B2715,$A$8:$A$5007,"مصروف",$I$8:$I$5007,"&lt;&gt;مرفوض",$K$8:$K$5007,"&lt;&gt;نعم")&gt;0,"⚠ "&amp;COUNTIFS($B$8:$B$5007,B2715,$A$8:$A$5007,"مصروف",$I$8:$I$5007,"&lt;&gt;مرفوض",$K$8:$K$5007,"&lt;&gt;نعم")&amp;" مصروف غير مسوى",IF(L2715="تمت التسوية",IF(P2715=0,"✔ متوازنة وتمت التسوية","✔ تمت التسوية – متبقي "&amp;TEXT(P2715,"#,##0")),IF(P2715&gt;0,"متبقي "&amp;TEXT(P2715,"#,##0"),"✔ متوازنة"))))),IF(R2715=0,"⚠ أضف سطر عهدة أولًا",IF(OR(C2715="",N(G2715)=0),"⚠ أكمل التاريخ والقيمة",IF(S2715="","⚠ التاريخ خارج السنة المالية",IF(H2715="","⚠ اختر بند الموازنة",IF(I2715="مرفوض","✖ مرفوض من المدير",IF(I2715&lt;&gt;"موافق","⏳ بانتظار موافقة المدير",IF(K2715&lt;&gt;"نعم","⚠ غير مسوى مع الحسابات","✔ معتمد ومسوى")))))))))</f>
        <v/>
      </c>
      <c r="R2715">
        <f>N(R2714)+IF(A2715="عهدة",1,0)</f>
        <v/>
      </c>
      <c r="S2715">
        <f>IF(C2715="","",IF(AND(C2715&gt;=DATE(2026,9,1),C2715&lt;=DATE(2027,8,31)),(YEAR(C2715)-2026)*12+MONTH(C2715)-8,""))</f>
        <v/>
      </c>
      <c r="T2715">
        <f>IF(AND(A2715="مصروف",R2715&gt;0,I2715="موافق",S2715&lt;&gt;"",H2715&lt;&gt;""),N(G2715),0)</f>
        <v/>
      </c>
    </row>
    <row r="2716">
      <c r="A2716" s="19" t="n"/>
      <c r="B2716" s="20">
        <f>IF(A2716="","",IF(R2716=0,"⚠ أضف سطر عهدة أولًا","BDR-"&amp;TEXT(R2716,"000")))</f>
        <v/>
      </c>
      <c r="C2716" s="21" t="n"/>
      <c r="D2716" s="20">
        <f>IF(C2716="","",IF(S2716="","خارج السنة المالية",INDEX(القوائم!$D$2:$D$13,S2716)))</f>
        <v/>
      </c>
      <c r="E2716" s="22" t="n"/>
      <c r="F2716" s="23" t="n"/>
      <c r="G2716" s="23" t="n"/>
      <c r="H2716" s="22" t="n"/>
      <c r="I2716" s="19" t="n"/>
      <c r="J2716" s="21" t="n"/>
      <c r="K2716" s="19" t="n"/>
      <c r="L2716" s="19" t="n"/>
      <c r="M2716" s="21" t="n"/>
      <c r="N2716" s="22" t="n"/>
      <c r="O2716" s="24">
        <f>IF(A2716&lt;&gt;"عهدة","",SUMIFS($G$8:$G$5007,$B$8:$B$5007,B2716,$A$8:$A$5007,"مصروف",$I$8:$I$5007,"&lt;&gt;مرفوض"))</f>
        <v/>
      </c>
      <c r="P2716" s="25">
        <f>IF(A2716&lt;&gt;"عهدة","",N(F2716)-O2716)</f>
        <v/>
      </c>
      <c r="Q2716" s="26">
        <f>IF(A2716="","",IF(A2716="عهدة",IF(N(F2716)=0,"⚠ أدخل قيمة العهدة",IF(P2716&lt;0,"⛔ عجز / زيادة مصروفات "&amp;TEXT(-P2716,"#,##0"),IF(COUNTIFS($B$8:$B$5007,B2716,$A$8:$A$5007,"مصروف",$I$8:$I$5007,"&lt;&gt;مرفوض",$K$8:$K$5007,"&lt;&gt;نعم")&gt;0,"⚠ "&amp;COUNTIFS($B$8:$B$5007,B2716,$A$8:$A$5007,"مصروف",$I$8:$I$5007,"&lt;&gt;مرفوض",$K$8:$K$5007,"&lt;&gt;نعم")&amp;" مصروف غير مسوى",IF(L2716="تمت التسوية",IF(P2716=0,"✔ متوازنة وتمت التسوية","✔ تمت التسوية – متبقي "&amp;TEXT(P2716,"#,##0")),IF(P2716&gt;0,"متبقي "&amp;TEXT(P2716,"#,##0"),"✔ متوازنة"))))),IF(R2716=0,"⚠ أضف سطر عهدة أولًا",IF(OR(C2716="",N(G2716)=0),"⚠ أكمل التاريخ والقيمة",IF(S2716="","⚠ التاريخ خارج السنة المالية",IF(H2716="","⚠ اختر بند الموازنة",IF(I2716="مرفوض","✖ مرفوض من المدير",IF(I2716&lt;&gt;"موافق","⏳ بانتظار موافقة المدير",IF(K2716&lt;&gt;"نعم","⚠ غير مسوى مع الحسابات","✔ معتمد ومسوى")))))))))</f>
        <v/>
      </c>
      <c r="R2716">
        <f>N(R2715)+IF(A2716="عهدة",1,0)</f>
        <v/>
      </c>
      <c r="S2716">
        <f>IF(C2716="","",IF(AND(C2716&gt;=DATE(2026,9,1),C2716&lt;=DATE(2027,8,31)),(YEAR(C2716)-2026)*12+MONTH(C2716)-8,""))</f>
        <v/>
      </c>
      <c r="T2716">
        <f>IF(AND(A2716="مصروف",R2716&gt;0,I2716="موافق",S2716&lt;&gt;"",H2716&lt;&gt;""),N(G2716),0)</f>
        <v/>
      </c>
    </row>
    <row r="2717">
      <c r="A2717" s="19" t="n"/>
      <c r="B2717" s="20">
        <f>IF(A2717="","",IF(R2717=0,"⚠ أضف سطر عهدة أولًا","BDR-"&amp;TEXT(R2717,"000")))</f>
        <v/>
      </c>
      <c r="C2717" s="21" t="n"/>
      <c r="D2717" s="20">
        <f>IF(C2717="","",IF(S2717="","خارج السنة المالية",INDEX(القوائم!$D$2:$D$13,S2717)))</f>
        <v/>
      </c>
      <c r="E2717" s="22" t="n"/>
      <c r="F2717" s="23" t="n"/>
      <c r="G2717" s="23" t="n"/>
      <c r="H2717" s="22" t="n"/>
      <c r="I2717" s="19" t="n"/>
      <c r="J2717" s="21" t="n"/>
      <c r="K2717" s="19" t="n"/>
      <c r="L2717" s="19" t="n"/>
      <c r="M2717" s="21" t="n"/>
      <c r="N2717" s="22" t="n"/>
      <c r="O2717" s="24">
        <f>IF(A2717&lt;&gt;"عهدة","",SUMIFS($G$8:$G$5007,$B$8:$B$5007,B2717,$A$8:$A$5007,"مصروف",$I$8:$I$5007,"&lt;&gt;مرفوض"))</f>
        <v/>
      </c>
      <c r="P2717" s="25">
        <f>IF(A2717&lt;&gt;"عهدة","",N(F2717)-O2717)</f>
        <v/>
      </c>
      <c r="Q2717" s="26">
        <f>IF(A2717="","",IF(A2717="عهدة",IF(N(F2717)=0,"⚠ أدخل قيمة العهدة",IF(P2717&lt;0,"⛔ عجز / زيادة مصروفات "&amp;TEXT(-P2717,"#,##0"),IF(COUNTIFS($B$8:$B$5007,B2717,$A$8:$A$5007,"مصروف",$I$8:$I$5007,"&lt;&gt;مرفوض",$K$8:$K$5007,"&lt;&gt;نعم")&gt;0,"⚠ "&amp;COUNTIFS($B$8:$B$5007,B2717,$A$8:$A$5007,"مصروف",$I$8:$I$5007,"&lt;&gt;مرفوض",$K$8:$K$5007,"&lt;&gt;نعم")&amp;" مصروف غير مسوى",IF(L2717="تمت التسوية",IF(P2717=0,"✔ متوازنة وتمت التسوية","✔ تمت التسوية – متبقي "&amp;TEXT(P2717,"#,##0")),IF(P2717&gt;0,"متبقي "&amp;TEXT(P2717,"#,##0"),"✔ متوازنة"))))),IF(R2717=0,"⚠ أضف سطر عهدة أولًا",IF(OR(C2717="",N(G2717)=0),"⚠ أكمل التاريخ والقيمة",IF(S2717="","⚠ التاريخ خارج السنة المالية",IF(H2717="","⚠ اختر بند الموازنة",IF(I2717="مرفوض","✖ مرفوض من المدير",IF(I2717&lt;&gt;"موافق","⏳ بانتظار موافقة المدير",IF(K2717&lt;&gt;"نعم","⚠ غير مسوى مع الحسابات","✔ معتمد ومسوى")))))))))</f>
        <v/>
      </c>
      <c r="R2717">
        <f>N(R2716)+IF(A2717="عهدة",1,0)</f>
        <v/>
      </c>
      <c r="S2717">
        <f>IF(C2717="","",IF(AND(C2717&gt;=DATE(2026,9,1),C2717&lt;=DATE(2027,8,31)),(YEAR(C2717)-2026)*12+MONTH(C2717)-8,""))</f>
        <v/>
      </c>
      <c r="T2717">
        <f>IF(AND(A2717="مصروف",R2717&gt;0,I2717="موافق",S2717&lt;&gt;"",H2717&lt;&gt;""),N(G2717),0)</f>
        <v/>
      </c>
    </row>
    <row r="2718">
      <c r="A2718" s="19" t="n"/>
      <c r="B2718" s="20">
        <f>IF(A2718="","",IF(R2718=0,"⚠ أضف سطر عهدة أولًا","BDR-"&amp;TEXT(R2718,"000")))</f>
        <v/>
      </c>
      <c r="C2718" s="21" t="n"/>
      <c r="D2718" s="20">
        <f>IF(C2718="","",IF(S2718="","خارج السنة المالية",INDEX(القوائم!$D$2:$D$13,S2718)))</f>
        <v/>
      </c>
      <c r="E2718" s="22" t="n"/>
      <c r="F2718" s="23" t="n"/>
      <c r="G2718" s="23" t="n"/>
      <c r="H2718" s="22" t="n"/>
      <c r="I2718" s="19" t="n"/>
      <c r="J2718" s="21" t="n"/>
      <c r="K2718" s="19" t="n"/>
      <c r="L2718" s="19" t="n"/>
      <c r="M2718" s="21" t="n"/>
      <c r="N2718" s="22" t="n"/>
      <c r="O2718" s="24">
        <f>IF(A2718&lt;&gt;"عهدة","",SUMIFS($G$8:$G$5007,$B$8:$B$5007,B2718,$A$8:$A$5007,"مصروف",$I$8:$I$5007,"&lt;&gt;مرفوض"))</f>
        <v/>
      </c>
      <c r="P2718" s="25">
        <f>IF(A2718&lt;&gt;"عهدة","",N(F2718)-O2718)</f>
        <v/>
      </c>
      <c r="Q2718" s="26">
        <f>IF(A2718="","",IF(A2718="عهدة",IF(N(F2718)=0,"⚠ أدخل قيمة العهدة",IF(P2718&lt;0,"⛔ عجز / زيادة مصروفات "&amp;TEXT(-P2718,"#,##0"),IF(COUNTIFS($B$8:$B$5007,B2718,$A$8:$A$5007,"مصروف",$I$8:$I$5007,"&lt;&gt;مرفوض",$K$8:$K$5007,"&lt;&gt;نعم")&gt;0,"⚠ "&amp;COUNTIFS($B$8:$B$5007,B2718,$A$8:$A$5007,"مصروف",$I$8:$I$5007,"&lt;&gt;مرفوض",$K$8:$K$5007,"&lt;&gt;نعم")&amp;" مصروف غير مسوى",IF(L2718="تمت التسوية",IF(P2718=0,"✔ متوازنة وتمت التسوية","✔ تمت التسوية – متبقي "&amp;TEXT(P2718,"#,##0")),IF(P2718&gt;0,"متبقي "&amp;TEXT(P2718,"#,##0"),"✔ متوازنة"))))),IF(R2718=0,"⚠ أضف سطر عهدة أولًا",IF(OR(C2718="",N(G2718)=0),"⚠ أكمل التاريخ والقيمة",IF(S2718="","⚠ التاريخ خارج السنة المالية",IF(H2718="","⚠ اختر بند الموازنة",IF(I2718="مرفوض","✖ مرفوض من المدير",IF(I2718&lt;&gt;"موافق","⏳ بانتظار موافقة المدير",IF(K2718&lt;&gt;"نعم","⚠ غير مسوى مع الحسابات","✔ معتمد ومسوى")))))))))</f>
        <v/>
      </c>
      <c r="R2718">
        <f>N(R2717)+IF(A2718="عهدة",1,0)</f>
        <v/>
      </c>
      <c r="S2718">
        <f>IF(C2718="","",IF(AND(C2718&gt;=DATE(2026,9,1),C2718&lt;=DATE(2027,8,31)),(YEAR(C2718)-2026)*12+MONTH(C2718)-8,""))</f>
        <v/>
      </c>
      <c r="T2718">
        <f>IF(AND(A2718="مصروف",R2718&gt;0,I2718="موافق",S2718&lt;&gt;"",H2718&lt;&gt;""),N(G2718),0)</f>
        <v/>
      </c>
    </row>
    <row r="2719">
      <c r="A2719" s="19" t="n"/>
      <c r="B2719" s="20">
        <f>IF(A2719="","",IF(R2719=0,"⚠ أضف سطر عهدة أولًا","BDR-"&amp;TEXT(R2719,"000")))</f>
        <v/>
      </c>
      <c r="C2719" s="21" t="n"/>
      <c r="D2719" s="20">
        <f>IF(C2719="","",IF(S2719="","خارج السنة المالية",INDEX(القوائم!$D$2:$D$13,S2719)))</f>
        <v/>
      </c>
      <c r="E2719" s="22" t="n"/>
      <c r="F2719" s="23" t="n"/>
      <c r="G2719" s="23" t="n"/>
      <c r="H2719" s="22" t="n"/>
      <c r="I2719" s="19" t="n"/>
      <c r="J2719" s="21" t="n"/>
      <c r="K2719" s="19" t="n"/>
      <c r="L2719" s="19" t="n"/>
      <c r="M2719" s="21" t="n"/>
      <c r="N2719" s="22" t="n"/>
      <c r="O2719" s="24">
        <f>IF(A2719&lt;&gt;"عهدة","",SUMIFS($G$8:$G$5007,$B$8:$B$5007,B2719,$A$8:$A$5007,"مصروف",$I$8:$I$5007,"&lt;&gt;مرفوض"))</f>
        <v/>
      </c>
      <c r="P2719" s="25">
        <f>IF(A2719&lt;&gt;"عهدة","",N(F2719)-O2719)</f>
        <v/>
      </c>
      <c r="Q2719" s="26">
        <f>IF(A2719="","",IF(A2719="عهدة",IF(N(F2719)=0,"⚠ أدخل قيمة العهدة",IF(P2719&lt;0,"⛔ عجز / زيادة مصروفات "&amp;TEXT(-P2719,"#,##0"),IF(COUNTIFS($B$8:$B$5007,B2719,$A$8:$A$5007,"مصروف",$I$8:$I$5007,"&lt;&gt;مرفوض",$K$8:$K$5007,"&lt;&gt;نعم")&gt;0,"⚠ "&amp;COUNTIFS($B$8:$B$5007,B2719,$A$8:$A$5007,"مصروف",$I$8:$I$5007,"&lt;&gt;مرفوض",$K$8:$K$5007,"&lt;&gt;نعم")&amp;" مصروف غير مسوى",IF(L2719="تمت التسوية",IF(P2719=0,"✔ متوازنة وتمت التسوية","✔ تمت التسوية – متبقي "&amp;TEXT(P2719,"#,##0")),IF(P2719&gt;0,"متبقي "&amp;TEXT(P2719,"#,##0"),"✔ متوازنة"))))),IF(R2719=0,"⚠ أضف سطر عهدة أولًا",IF(OR(C2719="",N(G2719)=0),"⚠ أكمل التاريخ والقيمة",IF(S2719="","⚠ التاريخ خارج السنة المالية",IF(H2719="","⚠ اختر بند الموازنة",IF(I2719="مرفوض","✖ مرفوض من المدير",IF(I2719&lt;&gt;"موافق","⏳ بانتظار موافقة المدير",IF(K2719&lt;&gt;"نعم","⚠ غير مسوى مع الحسابات","✔ معتمد ومسوى")))))))))</f>
        <v/>
      </c>
      <c r="R2719">
        <f>N(R2718)+IF(A2719="عهدة",1,0)</f>
        <v/>
      </c>
      <c r="S2719">
        <f>IF(C2719="","",IF(AND(C2719&gt;=DATE(2026,9,1),C2719&lt;=DATE(2027,8,31)),(YEAR(C2719)-2026)*12+MONTH(C2719)-8,""))</f>
        <v/>
      </c>
      <c r="T2719">
        <f>IF(AND(A2719="مصروف",R2719&gt;0,I2719="موافق",S2719&lt;&gt;"",H2719&lt;&gt;""),N(G2719),0)</f>
        <v/>
      </c>
    </row>
    <row r="2720">
      <c r="A2720" s="19" t="n"/>
      <c r="B2720" s="20">
        <f>IF(A2720="","",IF(R2720=0,"⚠ أضف سطر عهدة أولًا","BDR-"&amp;TEXT(R2720,"000")))</f>
        <v/>
      </c>
      <c r="C2720" s="21" t="n"/>
      <c r="D2720" s="20">
        <f>IF(C2720="","",IF(S2720="","خارج السنة المالية",INDEX(القوائم!$D$2:$D$13,S2720)))</f>
        <v/>
      </c>
      <c r="E2720" s="22" t="n"/>
      <c r="F2720" s="23" t="n"/>
      <c r="G2720" s="23" t="n"/>
      <c r="H2720" s="22" t="n"/>
      <c r="I2720" s="19" t="n"/>
      <c r="J2720" s="21" t="n"/>
      <c r="K2720" s="19" t="n"/>
      <c r="L2720" s="19" t="n"/>
      <c r="M2720" s="21" t="n"/>
      <c r="N2720" s="22" t="n"/>
      <c r="O2720" s="24">
        <f>IF(A2720&lt;&gt;"عهدة","",SUMIFS($G$8:$G$5007,$B$8:$B$5007,B2720,$A$8:$A$5007,"مصروف",$I$8:$I$5007,"&lt;&gt;مرفوض"))</f>
        <v/>
      </c>
      <c r="P2720" s="25">
        <f>IF(A2720&lt;&gt;"عهدة","",N(F2720)-O2720)</f>
        <v/>
      </c>
      <c r="Q2720" s="26">
        <f>IF(A2720="","",IF(A2720="عهدة",IF(N(F2720)=0,"⚠ أدخل قيمة العهدة",IF(P2720&lt;0,"⛔ عجز / زيادة مصروفات "&amp;TEXT(-P2720,"#,##0"),IF(COUNTIFS($B$8:$B$5007,B2720,$A$8:$A$5007,"مصروف",$I$8:$I$5007,"&lt;&gt;مرفوض",$K$8:$K$5007,"&lt;&gt;نعم")&gt;0,"⚠ "&amp;COUNTIFS($B$8:$B$5007,B2720,$A$8:$A$5007,"مصروف",$I$8:$I$5007,"&lt;&gt;مرفوض",$K$8:$K$5007,"&lt;&gt;نعم")&amp;" مصروف غير مسوى",IF(L2720="تمت التسوية",IF(P2720=0,"✔ متوازنة وتمت التسوية","✔ تمت التسوية – متبقي "&amp;TEXT(P2720,"#,##0")),IF(P2720&gt;0,"متبقي "&amp;TEXT(P2720,"#,##0"),"✔ متوازنة"))))),IF(R2720=0,"⚠ أضف سطر عهدة أولًا",IF(OR(C2720="",N(G2720)=0),"⚠ أكمل التاريخ والقيمة",IF(S2720="","⚠ التاريخ خارج السنة المالية",IF(H2720="","⚠ اختر بند الموازنة",IF(I2720="مرفوض","✖ مرفوض من المدير",IF(I2720&lt;&gt;"موافق","⏳ بانتظار موافقة المدير",IF(K2720&lt;&gt;"نعم","⚠ غير مسوى مع الحسابات","✔ معتمد ومسوى")))))))))</f>
        <v/>
      </c>
      <c r="R2720">
        <f>N(R2719)+IF(A2720="عهدة",1,0)</f>
        <v/>
      </c>
      <c r="S2720">
        <f>IF(C2720="","",IF(AND(C2720&gt;=DATE(2026,9,1),C2720&lt;=DATE(2027,8,31)),(YEAR(C2720)-2026)*12+MONTH(C2720)-8,""))</f>
        <v/>
      </c>
      <c r="T2720">
        <f>IF(AND(A2720="مصروف",R2720&gt;0,I2720="موافق",S2720&lt;&gt;"",H2720&lt;&gt;""),N(G2720),0)</f>
        <v/>
      </c>
    </row>
    <row r="2721">
      <c r="A2721" s="19" t="n"/>
      <c r="B2721" s="20">
        <f>IF(A2721="","",IF(R2721=0,"⚠ أضف سطر عهدة أولًا","BDR-"&amp;TEXT(R2721,"000")))</f>
        <v/>
      </c>
      <c r="C2721" s="21" t="n"/>
      <c r="D2721" s="20">
        <f>IF(C2721="","",IF(S2721="","خارج السنة المالية",INDEX(القوائم!$D$2:$D$13,S2721)))</f>
        <v/>
      </c>
      <c r="E2721" s="22" t="n"/>
      <c r="F2721" s="23" t="n"/>
      <c r="G2721" s="23" t="n"/>
      <c r="H2721" s="22" t="n"/>
      <c r="I2721" s="19" t="n"/>
      <c r="J2721" s="21" t="n"/>
      <c r="K2721" s="19" t="n"/>
      <c r="L2721" s="19" t="n"/>
      <c r="M2721" s="21" t="n"/>
      <c r="N2721" s="22" t="n"/>
      <c r="O2721" s="24">
        <f>IF(A2721&lt;&gt;"عهدة","",SUMIFS($G$8:$G$5007,$B$8:$B$5007,B2721,$A$8:$A$5007,"مصروف",$I$8:$I$5007,"&lt;&gt;مرفوض"))</f>
        <v/>
      </c>
      <c r="P2721" s="25">
        <f>IF(A2721&lt;&gt;"عهدة","",N(F2721)-O2721)</f>
        <v/>
      </c>
      <c r="Q2721" s="26">
        <f>IF(A2721="","",IF(A2721="عهدة",IF(N(F2721)=0,"⚠ أدخل قيمة العهدة",IF(P2721&lt;0,"⛔ عجز / زيادة مصروفات "&amp;TEXT(-P2721,"#,##0"),IF(COUNTIFS($B$8:$B$5007,B2721,$A$8:$A$5007,"مصروف",$I$8:$I$5007,"&lt;&gt;مرفوض",$K$8:$K$5007,"&lt;&gt;نعم")&gt;0,"⚠ "&amp;COUNTIFS($B$8:$B$5007,B2721,$A$8:$A$5007,"مصروف",$I$8:$I$5007,"&lt;&gt;مرفوض",$K$8:$K$5007,"&lt;&gt;نعم")&amp;" مصروف غير مسوى",IF(L2721="تمت التسوية",IF(P2721=0,"✔ متوازنة وتمت التسوية","✔ تمت التسوية – متبقي "&amp;TEXT(P2721,"#,##0")),IF(P2721&gt;0,"متبقي "&amp;TEXT(P2721,"#,##0"),"✔ متوازنة"))))),IF(R2721=0,"⚠ أضف سطر عهدة أولًا",IF(OR(C2721="",N(G2721)=0),"⚠ أكمل التاريخ والقيمة",IF(S2721="","⚠ التاريخ خارج السنة المالية",IF(H2721="","⚠ اختر بند الموازنة",IF(I2721="مرفوض","✖ مرفوض من المدير",IF(I2721&lt;&gt;"موافق","⏳ بانتظار موافقة المدير",IF(K2721&lt;&gt;"نعم","⚠ غير مسوى مع الحسابات","✔ معتمد ومسوى")))))))))</f>
        <v/>
      </c>
      <c r="R2721">
        <f>N(R2720)+IF(A2721="عهدة",1,0)</f>
        <v/>
      </c>
      <c r="S2721">
        <f>IF(C2721="","",IF(AND(C2721&gt;=DATE(2026,9,1),C2721&lt;=DATE(2027,8,31)),(YEAR(C2721)-2026)*12+MONTH(C2721)-8,""))</f>
        <v/>
      </c>
      <c r="T2721">
        <f>IF(AND(A2721="مصروف",R2721&gt;0,I2721="موافق",S2721&lt;&gt;"",H2721&lt;&gt;""),N(G2721),0)</f>
        <v/>
      </c>
    </row>
    <row r="2722">
      <c r="A2722" s="19" t="n"/>
      <c r="B2722" s="20">
        <f>IF(A2722="","",IF(R2722=0,"⚠ أضف سطر عهدة أولًا","BDR-"&amp;TEXT(R2722,"000")))</f>
        <v/>
      </c>
      <c r="C2722" s="21" t="n"/>
      <c r="D2722" s="20">
        <f>IF(C2722="","",IF(S2722="","خارج السنة المالية",INDEX(القوائم!$D$2:$D$13,S2722)))</f>
        <v/>
      </c>
      <c r="E2722" s="22" t="n"/>
      <c r="F2722" s="23" t="n"/>
      <c r="G2722" s="23" t="n"/>
      <c r="H2722" s="22" t="n"/>
      <c r="I2722" s="19" t="n"/>
      <c r="J2722" s="21" t="n"/>
      <c r="K2722" s="19" t="n"/>
      <c r="L2722" s="19" t="n"/>
      <c r="M2722" s="21" t="n"/>
      <c r="N2722" s="22" t="n"/>
      <c r="O2722" s="24">
        <f>IF(A2722&lt;&gt;"عهدة","",SUMIFS($G$8:$G$5007,$B$8:$B$5007,B2722,$A$8:$A$5007,"مصروف",$I$8:$I$5007,"&lt;&gt;مرفوض"))</f>
        <v/>
      </c>
      <c r="P2722" s="25">
        <f>IF(A2722&lt;&gt;"عهدة","",N(F2722)-O2722)</f>
        <v/>
      </c>
      <c r="Q2722" s="26">
        <f>IF(A2722="","",IF(A2722="عهدة",IF(N(F2722)=0,"⚠ أدخل قيمة العهدة",IF(P2722&lt;0,"⛔ عجز / زيادة مصروفات "&amp;TEXT(-P2722,"#,##0"),IF(COUNTIFS($B$8:$B$5007,B2722,$A$8:$A$5007,"مصروف",$I$8:$I$5007,"&lt;&gt;مرفوض",$K$8:$K$5007,"&lt;&gt;نعم")&gt;0,"⚠ "&amp;COUNTIFS($B$8:$B$5007,B2722,$A$8:$A$5007,"مصروف",$I$8:$I$5007,"&lt;&gt;مرفوض",$K$8:$K$5007,"&lt;&gt;نعم")&amp;" مصروف غير مسوى",IF(L2722="تمت التسوية",IF(P2722=0,"✔ متوازنة وتمت التسوية","✔ تمت التسوية – متبقي "&amp;TEXT(P2722,"#,##0")),IF(P2722&gt;0,"متبقي "&amp;TEXT(P2722,"#,##0"),"✔ متوازنة"))))),IF(R2722=0,"⚠ أضف سطر عهدة أولًا",IF(OR(C2722="",N(G2722)=0),"⚠ أكمل التاريخ والقيمة",IF(S2722="","⚠ التاريخ خارج السنة المالية",IF(H2722="","⚠ اختر بند الموازنة",IF(I2722="مرفوض","✖ مرفوض من المدير",IF(I2722&lt;&gt;"موافق","⏳ بانتظار موافقة المدير",IF(K2722&lt;&gt;"نعم","⚠ غير مسوى مع الحسابات","✔ معتمد ومسوى")))))))))</f>
        <v/>
      </c>
      <c r="R2722">
        <f>N(R2721)+IF(A2722="عهدة",1,0)</f>
        <v/>
      </c>
      <c r="S2722">
        <f>IF(C2722="","",IF(AND(C2722&gt;=DATE(2026,9,1),C2722&lt;=DATE(2027,8,31)),(YEAR(C2722)-2026)*12+MONTH(C2722)-8,""))</f>
        <v/>
      </c>
      <c r="T2722">
        <f>IF(AND(A2722="مصروف",R2722&gt;0,I2722="موافق",S2722&lt;&gt;"",H2722&lt;&gt;""),N(G2722),0)</f>
        <v/>
      </c>
    </row>
    <row r="2723">
      <c r="A2723" s="19" t="n"/>
      <c r="B2723" s="20">
        <f>IF(A2723="","",IF(R2723=0,"⚠ أضف سطر عهدة أولًا","BDR-"&amp;TEXT(R2723,"000")))</f>
        <v/>
      </c>
      <c r="C2723" s="21" t="n"/>
      <c r="D2723" s="20">
        <f>IF(C2723="","",IF(S2723="","خارج السنة المالية",INDEX(القوائم!$D$2:$D$13,S2723)))</f>
        <v/>
      </c>
      <c r="E2723" s="22" t="n"/>
      <c r="F2723" s="23" t="n"/>
      <c r="G2723" s="23" t="n"/>
      <c r="H2723" s="22" t="n"/>
      <c r="I2723" s="19" t="n"/>
      <c r="J2723" s="21" t="n"/>
      <c r="K2723" s="19" t="n"/>
      <c r="L2723" s="19" t="n"/>
      <c r="M2723" s="21" t="n"/>
      <c r="N2723" s="22" t="n"/>
      <c r="O2723" s="24">
        <f>IF(A2723&lt;&gt;"عهدة","",SUMIFS($G$8:$G$5007,$B$8:$B$5007,B2723,$A$8:$A$5007,"مصروف",$I$8:$I$5007,"&lt;&gt;مرفوض"))</f>
        <v/>
      </c>
      <c r="P2723" s="25">
        <f>IF(A2723&lt;&gt;"عهدة","",N(F2723)-O2723)</f>
        <v/>
      </c>
      <c r="Q2723" s="26">
        <f>IF(A2723="","",IF(A2723="عهدة",IF(N(F2723)=0,"⚠ أدخل قيمة العهدة",IF(P2723&lt;0,"⛔ عجز / زيادة مصروفات "&amp;TEXT(-P2723,"#,##0"),IF(COUNTIFS($B$8:$B$5007,B2723,$A$8:$A$5007,"مصروف",$I$8:$I$5007,"&lt;&gt;مرفوض",$K$8:$K$5007,"&lt;&gt;نعم")&gt;0,"⚠ "&amp;COUNTIFS($B$8:$B$5007,B2723,$A$8:$A$5007,"مصروف",$I$8:$I$5007,"&lt;&gt;مرفوض",$K$8:$K$5007,"&lt;&gt;نعم")&amp;" مصروف غير مسوى",IF(L2723="تمت التسوية",IF(P2723=0,"✔ متوازنة وتمت التسوية","✔ تمت التسوية – متبقي "&amp;TEXT(P2723,"#,##0")),IF(P2723&gt;0,"متبقي "&amp;TEXT(P2723,"#,##0"),"✔ متوازنة"))))),IF(R2723=0,"⚠ أضف سطر عهدة أولًا",IF(OR(C2723="",N(G2723)=0),"⚠ أكمل التاريخ والقيمة",IF(S2723="","⚠ التاريخ خارج السنة المالية",IF(H2723="","⚠ اختر بند الموازنة",IF(I2723="مرفوض","✖ مرفوض من المدير",IF(I2723&lt;&gt;"موافق","⏳ بانتظار موافقة المدير",IF(K2723&lt;&gt;"نعم","⚠ غير مسوى مع الحسابات","✔ معتمد ومسوى")))))))))</f>
        <v/>
      </c>
      <c r="R2723">
        <f>N(R2722)+IF(A2723="عهدة",1,0)</f>
        <v/>
      </c>
      <c r="S2723">
        <f>IF(C2723="","",IF(AND(C2723&gt;=DATE(2026,9,1),C2723&lt;=DATE(2027,8,31)),(YEAR(C2723)-2026)*12+MONTH(C2723)-8,""))</f>
        <v/>
      </c>
      <c r="T2723">
        <f>IF(AND(A2723="مصروف",R2723&gt;0,I2723="موافق",S2723&lt;&gt;"",H2723&lt;&gt;""),N(G2723),0)</f>
        <v/>
      </c>
    </row>
    <row r="2724">
      <c r="A2724" s="19" t="n"/>
      <c r="B2724" s="20">
        <f>IF(A2724="","",IF(R2724=0,"⚠ أضف سطر عهدة أولًا","BDR-"&amp;TEXT(R2724,"000")))</f>
        <v/>
      </c>
      <c r="C2724" s="21" t="n"/>
      <c r="D2724" s="20">
        <f>IF(C2724="","",IF(S2724="","خارج السنة المالية",INDEX(القوائم!$D$2:$D$13,S2724)))</f>
        <v/>
      </c>
      <c r="E2724" s="22" t="n"/>
      <c r="F2724" s="23" t="n"/>
      <c r="G2724" s="23" t="n"/>
      <c r="H2724" s="22" t="n"/>
      <c r="I2724" s="19" t="n"/>
      <c r="J2724" s="21" t="n"/>
      <c r="K2724" s="19" t="n"/>
      <c r="L2724" s="19" t="n"/>
      <c r="M2724" s="21" t="n"/>
      <c r="N2724" s="22" t="n"/>
      <c r="O2724" s="24">
        <f>IF(A2724&lt;&gt;"عهدة","",SUMIFS($G$8:$G$5007,$B$8:$B$5007,B2724,$A$8:$A$5007,"مصروف",$I$8:$I$5007,"&lt;&gt;مرفوض"))</f>
        <v/>
      </c>
      <c r="P2724" s="25">
        <f>IF(A2724&lt;&gt;"عهدة","",N(F2724)-O2724)</f>
        <v/>
      </c>
      <c r="Q2724" s="26">
        <f>IF(A2724="","",IF(A2724="عهدة",IF(N(F2724)=0,"⚠ أدخل قيمة العهدة",IF(P2724&lt;0,"⛔ عجز / زيادة مصروفات "&amp;TEXT(-P2724,"#,##0"),IF(COUNTIFS($B$8:$B$5007,B2724,$A$8:$A$5007,"مصروف",$I$8:$I$5007,"&lt;&gt;مرفوض",$K$8:$K$5007,"&lt;&gt;نعم")&gt;0,"⚠ "&amp;COUNTIFS($B$8:$B$5007,B2724,$A$8:$A$5007,"مصروف",$I$8:$I$5007,"&lt;&gt;مرفوض",$K$8:$K$5007,"&lt;&gt;نعم")&amp;" مصروف غير مسوى",IF(L2724="تمت التسوية",IF(P2724=0,"✔ متوازنة وتمت التسوية","✔ تمت التسوية – متبقي "&amp;TEXT(P2724,"#,##0")),IF(P2724&gt;0,"متبقي "&amp;TEXT(P2724,"#,##0"),"✔ متوازنة"))))),IF(R2724=0,"⚠ أضف سطر عهدة أولًا",IF(OR(C2724="",N(G2724)=0),"⚠ أكمل التاريخ والقيمة",IF(S2724="","⚠ التاريخ خارج السنة المالية",IF(H2724="","⚠ اختر بند الموازنة",IF(I2724="مرفوض","✖ مرفوض من المدير",IF(I2724&lt;&gt;"موافق","⏳ بانتظار موافقة المدير",IF(K2724&lt;&gt;"نعم","⚠ غير مسوى مع الحسابات","✔ معتمد ومسوى")))))))))</f>
        <v/>
      </c>
      <c r="R2724">
        <f>N(R2723)+IF(A2724="عهدة",1,0)</f>
        <v/>
      </c>
      <c r="S2724">
        <f>IF(C2724="","",IF(AND(C2724&gt;=DATE(2026,9,1),C2724&lt;=DATE(2027,8,31)),(YEAR(C2724)-2026)*12+MONTH(C2724)-8,""))</f>
        <v/>
      </c>
      <c r="T2724">
        <f>IF(AND(A2724="مصروف",R2724&gt;0,I2724="موافق",S2724&lt;&gt;"",H2724&lt;&gt;""),N(G2724),0)</f>
        <v/>
      </c>
    </row>
    <row r="2725">
      <c r="A2725" s="19" t="n"/>
      <c r="B2725" s="20">
        <f>IF(A2725="","",IF(R2725=0,"⚠ أضف سطر عهدة أولًا","BDR-"&amp;TEXT(R2725,"000")))</f>
        <v/>
      </c>
      <c r="C2725" s="21" t="n"/>
      <c r="D2725" s="20">
        <f>IF(C2725="","",IF(S2725="","خارج السنة المالية",INDEX(القوائم!$D$2:$D$13,S2725)))</f>
        <v/>
      </c>
      <c r="E2725" s="22" t="n"/>
      <c r="F2725" s="23" t="n"/>
      <c r="G2725" s="23" t="n"/>
      <c r="H2725" s="22" t="n"/>
      <c r="I2725" s="19" t="n"/>
      <c r="J2725" s="21" t="n"/>
      <c r="K2725" s="19" t="n"/>
      <c r="L2725" s="19" t="n"/>
      <c r="M2725" s="21" t="n"/>
      <c r="N2725" s="22" t="n"/>
      <c r="O2725" s="24">
        <f>IF(A2725&lt;&gt;"عهدة","",SUMIFS($G$8:$G$5007,$B$8:$B$5007,B2725,$A$8:$A$5007,"مصروف",$I$8:$I$5007,"&lt;&gt;مرفوض"))</f>
        <v/>
      </c>
      <c r="P2725" s="25">
        <f>IF(A2725&lt;&gt;"عهدة","",N(F2725)-O2725)</f>
        <v/>
      </c>
      <c r="Q2725" s="26">
        <f>IF(A2725="","",IF(A2725="عهدة",IF(N(F2725)=0,"⚠ أدخل قيمة العهدة",IF(P2725&lt;0,"⛔ عجز / زيادة مصروفات "&amp;TEXT(-P2725,"#,##0"),IF(COUNTIFS($B$8:$B$5007,B2725,$A$8:$A$5007,"مصروف",$I$8:$I$5007,"&lt;&gt;مرفوض",$K$8:$K$5007,"&lt;&gt;نعم")&gt;0,"⚠ "&amp;COUNTIFS($B$8:$B$5007,B2725,$A$8:$A$5007,"مصروف",$I$8:$I$5007,"&lt;&gt;مرفوض",$K$8:$K$5007,"&lt;&gt;نعم")&amp;" مصروف غير مسوى",IF(L2725="تمت التسوية",IF(P2725=0,"✔ متوازنة وتمت التسوية","✔ تمت التسوية – متبقي "&amp;TEXT(P2725,"#,##0")),IF(P2725&gt;0,"متبقي "&amp;TEXT(P2725,"#,##0"),"✔ متوازنة"))))),IF(R2725=0,"⚠ أضف سطر عهدة أولًا",IF(OR(C2725="",N(G2725)=0),"⚠ أكمل التاريخ والقيمة",IF(S2725="","⚠ التاريخ خارج السنة المالية",IF(H2725="","⚠ اختر بند الموازنة",IF(I2725="مرفوض","✖ مرفوض من المدير",IF(I2725&lt;&gt;"موافق","⏳ بانتظار موافقة المدير",IF(K2725&lt;&gt;"نعم","⚠ غير مسوى مع الحسابات","✔ معتمد ومسوى")))))))))</f>
        <v/>
      </c>
      <c r="R2725">
        <f>N(R2724)+IF(A2725="عهدة",1,0)</f>
        <v/>
      </c>
      <c r="S2725">
        <f>IF(C2725="","",IF(AND(C2725&gt;=DATE(2026,9,1),C2725&lt;=DATE(2027,8,31)),(YEAR(C2725)-2026)*12+MONTH(C2725)-8,""))</f>
        <v/>
      </c>
      <c r="T2725">
        <f>IF(AND(A2725="مصروف",R2725&gt;0,I2725="موافق",S2725&lt;&gt;"",H2725&lt;&gt;""),N(G2725),0)</f>
        <v/>
      </c>
    </row>
    <row r="2726">
      <c r="A2726" s="19" t="n"/>
      <c r="B2726" s="20">
        <f>IF(A2726="","",IF(R2726=0,"⚠ أضف سطر عهدة أولًا","BDR-"&amp;TEXT(R2726,"000")))</f>
        <v/>
      </c>
      <c r="C2726" s="21" t="n"/>
      <c r="D2726" s="20">
        <f>IF(C2726="","",IF(S2726="","خارج السنة المالية",INDEX(القوائم!$D$2:$D$13,S2726)))</f>
        <v/>
      </c>
      <c r="E2726" s="22" t="n"/>
      <c r="F2726" s="23" t="n"/>
      <c r="G2726" s="23" t="n"/>
      <c r="H2726" s="22" t="n"/>
      <c r="I2726" s="19" t="n"/>
      <c r="J2726" s="21" t="n"/>
      <c r="K2726" s="19" t="n"/>
      <c r="L2726" s="19" t="n"/>
      <c r="M2726" s="21" t="n"/>
      <c r="N2726" s="22" t="n"/>
      <c r="O2726" s="24">
        <f>IF(A2726&lt;&gt;"عهدة","",SUMIFS($G$8:$G$5007,$B$8:$B$5007,B2726,$A$8:$A$5007,"مصروف",$I$8:$I$5007,"&lt;&gt;مرفوض"))</f>
        <v/>
      </c>
      <c r="P2726" s="25">
        <f>IF(A2726&lt;&gt;"عهدة","",N(F2726)-O2726)</f>
        <v/>
      </c>
      <c r="Q2726" s="26">
        <f>IF(A2726="","",IF(A2726="عهدة",IF(N(F2726)=0,"⚠ أدخل قيمة العهدة",IF(P2726&lt;0,"⛔ عجز / زيادة مصروفات "&amp;TEXT(-P2726,"#,##0"),IF(COUNTIFS($B$8:$B$5007,B2726,$A$8:$A$5007,"مصروف",$I$8:$I$5007,"&lt;&gt;مرفوض",$K$8:$K$5007,"&lt;&gt;نعم")&gt;0,"⚠ "&amp;COUNTIFS($B$8:$B$5007,B2726,$A$8:$A$5007,"مصروف",$I$8:$I$5007,"&lt;&gt;مرفوض",$K$8:$K$5007,"&lt;&gt;نعم")&amp;" مصروف غير مسوى",IF(L2726="تمت التسوية",IF(P2726=0,"✔ متوازنة وتمت التسوية","✔ تمت التسوية – متبقي "&amp;TEXT(P2726,"#,##0")),IF(P2726&gt;0,"متبقي "&amp;TEXT(P2726,"#,##0"),"✔ متوازنة"))))),IF(R2726=0,"⚠ أضف سطر عهدة أولًا",IF(OR(C2726="",N(G2726)=0),"⚠ أكمل التاريخ والقيمة",IF(S2726="","⚠ التاريخ خارج السنة المالية",IF(H2726="","⚠ اختر بند الموازنة",IF(I2726="مرفوض","✖ مرفوض من المدير",IF(I2726&lt;&gt;"موافق","⏳ بانتظار موافقة المدير",IF(K2726&lt;&gt;"نعم","⚠ غير مسوى مع الحسابات","✔ معتمد ومسوى")))))))))</f>
        <v/>
      </c>
      <c r="R2726">
        <f>N(R2725)+IF(A2726="عهدة",1,0)</f>
        <v/>
      </c>
      <c r="S2726">
        <f>IF(C2726="","",IF(AND(C2726&gt;=DATE(2026,9,1),C2726&lt;=DATE(2027,8,31)),(YEAR(C2726)-2026)*12+MONTH(C2726)-8,""))</f>
        <v/>
      </c>
      <c r="T2726">
        <f>IF(AND(A2726="مصروف",R2726&gt;0,I2726="موافق",S2726&lt;&gt;"",H2726&lt;&gt;""),N(G2726),0)</f>
        <v/>
      </c>
    </row>
    <row r="2727">
      <c r="A2727" s="19" t="n"/>
      <c r="B2727" s="20">
        <f>IF(A2727="","",IF(R2727=0,"⚠ أضف سطر عهدة أولًا","BDR-"&amp;TEXT(R2727,"000")))</f>
        <v/>
      </c>
      <c r="C2727" s="21" t="n"/>
      <c r="D2727" s="20">
        <f>IF(C2727="","",IF(S2727="","خارج السنة المالية",INDEX(القوائم!$D$2:$D$13,S2727)))</f>
        <v/>
      </c>
      <c r="E2727" s="22" t="n"/>
      <c r="F2727" s="23" t="n"/>
      <c r="G2727" s="23" t="n"/>
      <c r="H2727" s="22" t="n"/>
      <c r="I2727" s="19" t="n"/>
      <c r="J2727" s="21" t="n"/>
      <c r="K2727" s="19" t="n"/>
      <c r="L2727" s="19" t="n"/>
      <c r="M2727" s="21" t="n"/>
      <c r="N2727" s="22" t="n"/>
      <c r="O2727" s="24">
        <f>IF(A2727&lt;&gt;"عهدة","",SUMIFS($G$8:$G$5007,$B$8:$B$5007,B2727,$A$8:$A$5007,"مصروف",$I$8:$I$5007,"&lt;&gt;مرفوض"))</f>
        <v/>
      </c>
      <c r="P2727" s="25">
        <f>IF(A2727&lt;&gt;"عهدة","",N(F2727)-O2727)</f>
        <v/>
      </c>
      <c r="Q2727" s="26">
        <f>IF(A2727="","",IF(A2727="عهدة",IF(N(F2727)=0,"⚠ أدخل قيمة العهدة",IF(P2727&lt;0,"⛔ عجز / زيادة مصروفات "&amp;TEXT(-P2727,"#,##0"),IF(COUNTIFS($B$8:$B$5007,B2727,$A$8:$A$5007,"مصروف",$I$8:$I$5007,"&lt;&gt;مرفوض",$K$8:$K$5007,"&lt;&gt;نعم")&gt;0,"⚠ "&amp;COUNTIFS($B$8:$B$5007,B2727,$A$8:$A$5007,"مصروف",$I$8:$I$5007,"&lt;&gt;مرفوض",$K$8:$K$5007,"&lt;&gt;نعم")&amp;" مصروف غير مسوى",IF(L2727="تمت التسوية",IF(P2727=0,"✔ متوازنة وتمت التسوية","✔ تمت التسوية – متبقي "&amp;TEXT(P2727,"#,##0")),IF(P2727&gt;0,"متبقي "&amp;TEXT(P2727,"#,##0"),"✔ متوازنة"))))),IF(R2727=0,"⚠ أضف سطر عهدة أولًا",IF(OR(C2727="",N(G2727)=0),"⚠ أكمل التاريخ والقيمة",IF(S2727="","⚠ التاريخ خارج السنة المالية",IF(H2727="","⚠ اختر بند الموازنة",IF(I2727="مرفوض","✖ مرفوض من المدير",IF(I2727&lt;&gt;"موافق","⏳ بانتظار موافقة المدير",IF(K2727&lt;&gt;"نعم","⚠ غير مسوى مع الحسابات","✔ معتمد ومسوى")))))))))</f>
        <v/>
      </c>
      <c r="R2727">
        <f>N(R2726)+IF(A2727="عهدة",1,0)</f>
        <v/>
      </c>
      <c r="S2727">
        <f>IF(C2727="","",IF(AND(C2727&gt;=DATE(2026,9,1),C2727&lt;=DATE(2027,8,31)),(YEAR(C2727)-2026)*12+MONTH(C2727)-8,""))</f>
        <v/>
      </c>
      <c r="T2727">
        <f>IF(AND(A2727="مصروف",R2727&gt;0,I2727="موافق",S2727&lt;&gt;"",H2727&lt;&gt;""),N(G2727),0)</f>
        <v/>
      </c>
    </row>
    <row r="2728">
      <c r="A2728" s="19" t="n"/>
      <c r="B2728" s="20">
        <f>IF(A2728="","",IF(R2728=0,"⚠ أضف سطر عهدة أولًا","BDR-"&amp;TEXT(R2728,"000")))</f>
        <v/>
      </c>
      <c r="C2728" s="21" t="n"/>
      <c r="D2728" s="20">
        <f>IF(C2728="","",IF(S2728="","خارج السنة المالية",INDEX(القوائم!$D$2:$D$13,S2728)))</f>
        <v/>
      </c>
      <c r="E2728" s="22" t="n"/>
      <c r="F2728" s="23" t="n"/>
      <c r="G2728" s="23" t="n"/>
      <c r="H2728" s="22" t="n"/>
      <c r="I2728" s="19" t="n"/>
      <c r="J2728" s="21" t="n"/>
      <c r="K2728" s="19" t="n"/>
      <c r="L2728" s="19" t="n"/>
      <c r="M2728" s="21" t="n"/>
      <c r="N2728" s="22" t="n"/>
      <c r="O2728" s="24">
        <f>IF(A2728&lt;&gt;"عهدة","",SUMIFS($G$8:$G$5007,$B$8:$B$5007,B2728,$A$8:$A$5007,"مصروف",$I$8:$I$5007,"&lt;&gt;مرفوض"))</f>
        <v/>
      </c>
      <c r="P2728" s="25">
        <f>IF(A2728&lt;&gt;"عهدة","",N(F2728)-O2728)</f>
        <v/>
      </c>
      <c r="Q2728" s="26">
        <f>IF(A2728="","",IF(A2728="عهدة",IF(N(F2728)=0,"⚠ أدخل قيمة العهدة",IF(P2728&lt;0,"⛔ عجز / زيادة مصروفات "&amp;TEXT(-P2728,"#,##0"),IF(COUNTIFS($B$8:$B$5007,B2728,$A$8:$A$5007,"مصروف",$I$8:$I$5007,"&lt;&gt;مرفوض",$K$8:$K$5007,"&lt;&gt;نعم")&gt;0,"⚠ "&amp;COUNTIFS($B$8:$B$5007,B2728,$A$8:$A$5007,"مصروف",$I$8:$I$5007,"&lt;&gt;مرفوض",$K$8:$K$5007,"&lt;&gt;نعم")&amp;" مصروف غير مسوى",IF(L2728="تمت التسوية",IF(P2728=0,"✔ متوازنة وتمت التسوية","✔ تمت التسوية – متبقي "&amp;TEXT(P2728,"#,##0")),IF(P2728&gt;0,"متبقي "&amp;TEXT(P2728,"#,##0"),"✔ متوازنة"))))),IF(R2728=0,"⚠ أضف سطر عهدة أولًا",IF(OR(C2728="",N(G2728)=0),"⚠ أكمل التاريخ والقيمة",IF(S2728="","⚠ التاريخ خارج السنة المالية",IF(H2728="","⚠ اختر بند الموازنة",IF(I2728="مرفوض","✖ مرفوض من المدير",IF(I2728&lt;&gt;"موافق","⏳ بانتظار موافقة المدير",IF(K2728&lt;&gt;"نعم","⚠ غير مسوى مع الحسابات","✔ معتمد ومسوى")))))))))</f>
        <v/>
      </c>
      <c r="R2728">
        <f>N(R2727)+IF(A2728="عهدة",1,0)</f>
        <v/>
      </c>
      <c r="S2728">
        <f>IF(C2728="","",IF(AND(C2728&gt;=DATE(2026,9,1),C2728&lt;=DATE(2027,8,31)),(YEAR(C2728)-2026)*12+MONTH(C2728)-8,""))</f>
        <v/>
      </c>
      <c r="T2728">
        <f>IF(AND(A2728="مصروف",R2728&gt;0,I2728="موافق",S2728&lt;&gt;"",H2728&lt;&gt;""),N(G2728),0)</f>
        <v/>
      </c>
    </row>
    <row r="2729">
      <c r="A2729" s="19" t="n"/>
      <c r="B2729" s="20">
        <f>IF(A2729="","",IF(R2729=0,"⚠ أضف سطر عهدة أولًا","BDR-"&amp;TEXT(R2729,"000")))</f>
        <v/>
      </c>
      <c r="C2729" s="21" t="n"/>
      <c r="D2729" s="20">
        <f>IF(C2729="","",IF(S2729="","خارج السنة المالية",INDEX(القوائم!$D$2:$D$13,S2729)))</f>
        <v/>
      </c>
      <c r="E2729" s="22" t="n"/>
      <c r="F2729" s="23" t="n"/>
      <c r="G2729" s="23" t="n"/>
      <c r="H2729" s="22" t="n"/>
      <c r="I2729" s="19" t="n"/>
      <c r="J2729" s="21" t="n"/>
      <c r="K2729" s="19" t="n"/>
      <c r="L2729" s="19" t="n"/>
      <c r="M2729" s="21" t="n"/>
      <c r="N2729" s="22" t="n"/>
      <c r="O2729" s="24">
        <f>IF(A2729&lt;&gt;"عهدة","",SUMIFS($G$8:$G$5007,$B$8:$B$5007,B2729,$A$8:$A$5007,"مصروف",$I$8:$I$5007,"&lt;&gt;مرفوض"))</f>
        <v/>
      </c>
      <c r="P2729" s="25">
        <f>IF(A2729&lt;&gt;"عهدة","",N(F2729)-O2729)</f>
        <v/>
      </c>
      <c r="Q2729" s="26">
        <f>IF(A2729="","",IF(A2729="عهدة",IF(N(F2729)=0,"⚠ أدخل قيمة العهدة",IF(P2729&lt;0,"⛔ عجز / زيادة مصروفات "&amp;TEXT(-P2729,"#,##0"),IF(COUNTIFS($B$8:$B$5007,B2729,$A$8:$A$5007,"مصروف",$I$8:$I$5007,"&lt;&gt;مرفوض",$K$8:$K$5007,"&lt;&gt;نعم")&gt;0,"⚠ "&amp;COUNTIFS($B$8:$B$5007,B2729,$A$8:$A$5007,"مصروف",$I$8:$I$5007,"&lt;&gt;مرفوض",$K$8:$K$5007,"&lt;&gt;نعم")&amp;" مصروف غير مسوى",IF(L2729="تمت التسوية",IF(P2729=0,"✔ متوازنة وتمت التسوية","✔ تمت التسوية – متبقي "&amp;TEXT(P2729,"#,##0")),IF(P2729&gt;0,"متبقي "&amp;TEXT(P2729,"#,##0"),"✔ متوازنة"))))),IF(R2729=0,"⚠ أضف سطر عهدة أولًا",IF(OR(C2729="",N(G2729)=0),"⚠ أكمل التاريخ والقيمة",IF(S2729="","⚠ التاريخ خارج السنة المالية",IF(H2729="","⚠ اختر بند الموازنة",IF(I2729="مرفوض","✖ مرفوض من المدير",IF(I2729&lt;&gt;"موافق","⏳ بانتظار موافقة المدير",IF(K2729&lt;&gt;"نعم","⚠ غير مسوى مع الحسابات","✔ معتمد ومسوى")))))))))</f>
        <v/>
      </c>
      <c r="R2729">
        <f>N(R2728)+IF(A2729="عهدة",1,0)</f>
        <v/>
      </c>
      <c r="S2729">
        <f>IF(C2729="","",IF(AND(C2729&gt;=DATE(2026,9,1),C2729&lt;=DATE(2027,8,31)),(YEAR(C2729)-2026)*12+MONTH(C2729)-8,""))</f>
        <v/>
      </c>
      <c r="T2729">
        <f>IF(AND(A2729="مصروف",R2729&gt;0,I2729="موافق",S2729&lt;&gt;"",H2729&lt;&gt;""),N(G2729),0)</f>
        <v/>
      </c>
    </row>
    <row r="2730">
      <c r="A2730" s="19" t="n"/>
      <c r="B2730" s="20">
        <f>IF(A2730="","",IF(R2730=0,"⚠ أضف سطر عهدة أولًا","BDR-"&amp;TEXT(R2730,"000")))</f>
        <v/>
      </c>
      <c r="C2730" s="21" t="n"/>
      <c r="D2730" s="20">
        <f>IF(C2730="","",IF(S2730="","خارج السنة المالية",INDEX(القوائم!$D$2:$D$13,S2730)))</f>
        <v/>
      </c>
      <c r="E2730" s="22" t="n"/>
      <c r="F2730" s="23" t="n"/>
      <c r="G2730" s="23" t="n"/>
      <c r="H2730" s="22" t="n"/>
      <c r="I2730" s="19" t="n"/>
      <c r="J2730" s="21" t="n"/>
      <c r="K2730" s="19" t="n"/>
      <c r="L2730" s="19" t="n"/>
      <c r="M2730" s="21" t="n"/>
      <c r="N2730" s="22" t="n"/>
      <c r="O2730" s="24">
        <f>IF(A2730&lt;&gt;"عهدة","",SUMIFS($G$8:$G$5007,$B$8:$B$5007,B2730,$A$8:$A$5007,"مصروف",$I$8:$I$5007,"&lt;&gt;مرفوض"))</f>
        <v/>
      </c>
      <c r="P2730" s="25">
        <f>IF(A2730&lt;&gt;"عهدة","",N(F2730)-O2730)</f>
        <v/>
      </c>
      <c r="Q2730" s="26">
        <f>IF(A2730="","",IF(A2730="عهدة",IF(N(F2730)=0,"⚠ أدخل قيمة العهدة",IF(P2730&lt;0,"⛔ عجز / زيادة مصروفات "&amp;TEXT(-P2730,"#,##0"),IF(COUNTIFS($B$8:$B$5007,B2730,$A$8:$A$5007,"مصروف",$I$8:$I$5007,"&lt;&gt;مرفوض",$K$8:$K$5007,"&lt;&gt;نعم")&gt;0,"⚠ "&amp;COUNTIFS($B$8:$B$5007,B2730,$A$8:$A$5007,"مصروف",$I$8:$I$5007,"&lt;&gt;مرفوض",$K$8:$K$5007,"&lt;&gt;نعم")&amp;" مصروف غير مسوى",IF(L2730="تمت التسوية",IF(P2730=0,"✔ متوازنة وتمت التسوية","✔ تمت التسوية – متبقي "&amp;TEXT(P2730,"#,##0")),IF(P2730&gt;0,"متبقي "&amp;TEXT(P2730,"#,##0"),"✔ متوازنة"))))),IF(R2730=0,"⚠ أضف سطر عهدة أولًا",IF(OR(C2730="",N(G2730)=0),"⚠ أكمل التاريخ والقيمة",IF(S2730="","⚠ التاريخ خارج السنة المالية",IF(H2730="","⚠ اختر بند الموازنة",IF(I2730="مرفوض","✖ مرفوض من المدير",IF(I2730&lt;&gt;"موافق","⏳ بانتظار موافقة المدير",IF(K2730&lt;&gt;"نعم","⚠ غير مسوى مع الحسابات","✔ معتمد ومسوى")))))))))</f>
        <v/>
      </c>
      <c r="R2730">
        <f>N(R2729)+IF(A2730="عهدة",1,0)</f>
        <v/>
      </c>
      <c r="S2730">
        <f>IF(C2730="","",IF(AND(C2730&gt;=DATE(2026,9,1),C2730&lt;=DATE(2027,8,31)),(YEAR(C2730)-2026)*12+MONTH(C2730)-8,""))</f>
        <v/>
      </c>
      <c r="T2730">
        <f>IF(AND(A2730="مصروف",R2730&gt;0,I2730="موافق",S2730&lt;&gt;"",H2730&lt;&gt;""),N(G2730),0)</f>
        <v/>
      </c>
    </row>
    <row r="2731">
      <c r="A2731" s="19" t="n"/>
      <c r="B2731" s="20">
        <f>IF(A2731="","",IF(R2731=0,"⚠ أضف سطر عهدة أولًا","BDR-"&amp;TEXT(R2731,"000")))</f>
        <v/>
      </c>
      <c r="C2731" s="21" t="n"/>
      <c r="D2731" s="20">
        <f>IF(C2731="","",IF(S2731="","خارج السنة المالية",INDEX(القوائم!$D$2:$D$13,S2731)))</f>
        <v/>
      </c>
      <c r="E2731" s="22" t="n"/>
      <c r="F2731" s="23" t="n"/>
      <c r="G2731" s="23" t="n"/>
      <c r="H2731" s="22" t="n"/>
      <c r="I2731" s="19" t="n"/>
      <c r="J2731" s="21" t="n"/>
      <c r="K2731" s="19" t="n"/>
      <c r="L2731" s="19" t="n"/>
      <c r="M2731" s="21" t="n"/>
      <c r="N2731" s="22" t="n"/>
      <c r="O2731" s="24">
        <f>IF(A2731&lt;&gt;"عهدة","",SUMIFS($G$8:$G$5007,$B$8:$B$5007,B2731,$A$8:$A$5007,"مصروف",$I$8:$I$5007,"&lt;&gt;مرفوض"))</f>
        <v/>
      </c>
      <c r="P2731" s="25">
        <f>IF(A2731&lt;&gt;"عهدة","",N(F2731)-O2731)</f>
        <v/>
      </c>
      <c r="Q2731" s="26">
        <f>IF(A2731="","",IF(A2731="عهدة",IF(N(F2731)=0,"⚠ أدخل قيمة العهدة",IF(P2731&lt;0,"⛔ عجز / زيادة مصروفات "&amp;TEXT(-P2731,"#,##0"),IF(COUNTIFS($B$8:$B$5007,B2731,$A$8:$A$5007,"مصروف",$I$8:$I$5007,"&lt;&gt;مرفوض",$K$8:$K$5007,"&lt;&gt;نعم")&gt;0,"⚠ "&amp;COUNTIFS($B$8:$B$5007,B2731,$A$8:$A$5007,"مصروف",$I$8:$I$5007,"&lt;&gt;مرفوض",$K$8:$K$5007,"&lt;&gt;نعم")&amp;" مصروف غير مسوى",IF(L2731="تمت التسوية",IF(P2731=0,"✔ متوازنة وتمت التسوية","✔ تمت التسوية – متبقي "&amp;TEXT(P2731,"#,##0")),IF(P2731&gt;0,"متبقي "&amp;TEXT(P2731,"#,##0"),"✔ متوازنة"))))),IF(R2731=0,"⚠ أضف سطر عهدة أولًا",IF(OR(C2731="",N(G2731)=0),"⚠ أكمل التاريخ والقيمة",IF(S2731="","⚠ التاريخ خارج السنة المالية",IF(H2731="","⚠ اختر بند الموازنة",IF(I2731="مرفوض","✖ مرفوض من المدير",IF(I2731&lt;&gt;"موافق","⏳ بانتظار موافقة المدير",IF(K2731&lt;&gt;"نعم","⚠ غير مسوى مع الحسابات","✔ معتمد ومسوى")))))))))</f>
        <v/>
      </c>
      <c r="R2731">
        <f>N(R2730)+IF(A2731="عهدة",1,0)</f>
        <v/>
      </c>
      <c r="S2731">
        <f>IF(C2731="","",IF(AND(C2731&gt;=DATE(2026,9,1),C2731&lt;=DATE(2027,8,31)),(YEAR(C2731)-2026)*12+MONTH(C2731)-8,""))</f>
        <v/>
      </c>
      <c r="T2731">
        <f>IF(AND(A2731="مصروف",R2731&gt;0,I2731="موافق",S2731&lt;&gt;"",H2731&lt;&gt;""),N(G2731),0)</f>
        <v/>
      </c>
    </row>
    <row r="2732">
      <c r="A2732" s="19" t="n"/>
      <c r="B2732" s="20">
        <f>IF(A2732="","",IF(R2732=0,"⚠ أضف سطر عهدة أولًا","BDR-"&amp;TEXT(R2732,"000")))</f>
        <v/>
      </c>
      <c r="C2732" s="21" t="n"/>
      <c r="D2732" s="20">
        <f>IF(C2732="","",IF(S2732="","خارج السنة المالية",INDEX(القوائم!$D$2:$D$13,S2732)))</f>
        <v/>
      </c>
      <c r="E2732" s="22" t="n"/>
      <c r="F2732" s="23" t="n"/>
      <c r="G2732" s="23" t="n"/>
      <c r="H2732" s="22" t="n"/>
      <c r="I2732" s="19" t="n"/>
      <c r="J2732" s="21" t="n"/>
      <c r="K2732" s="19" t="n"/>
      <c r="L2732" s="19" t="n"/>
      <c r="M2732" s="21" t="n"/>
      <c r="N2732" s="22" t="n"/>
      <c r="O2732" s="24">
        <f>IF(A2732&lt;&gt;"عهدة","",SUMIFS($G$8:$G$5007,$B$8:$B$5007,B2732,$A$8:$A$5007,"مصروف",$I$8:$I$5007,"&lt;&gt;مرفوض"))</f>
        <v/>
      </c>
      <c r="P2732" s="25">
        <f>IF(A2732&lt;&gt;"عهدة","",N(F2732)-O2732)</f>
        <v/>
      </c>
      <c r="Q2732" s="26">
        <f>IF(A2732="","",IF(A2732="عهدة",IF(N(F2732)=0,"⚠ أدخل قيمة العهدة",IF(P2732&lt;0,"⛔ عجز / زيادة مصروفات "&amp;TEXT(-P2732,"#,##0"),IF(COUNTIFS($B$8:$B$5007,B2732,$A$8:$A$5007,"مصروف",$I$8:$I$5007,"&lt;&gt;مرفوض",$K$8:$K$5007,"&lt;&gt;نعم")&gt;0,"⚠ "&amp;COUNTIFS($B$8:$B$5007,B2732,$A$8:$A$5007,"مصروف",$I$8:$I$5007,"&lt;&gt;مرفوض",$K$8:$K$5007,"&lt;&gt;نعم")&amp;" مصروف غير مسوى",IF(L2732="تمت التسوية",IF(P2732=0,"✔ متوازنة وتمت التسوية","✔ تمت التسوية – متبقي "&amp;TEXT(P2732,"#,##0")),IF(P2732&gt;0,"متبقي "&amp;TEXT(P2732,"#,##0"),"✔ متوازنة"))))),IF(R2732=0,"⚠ أضف سطر عهدة أولًا",IF(OR(C2732="",N(G2732)=0),"⚠ أكمل التاريخ والقيمة",IF(S2732="","⚠ التاريخ خارج السنة المالية",IF(H2732="","⚠ اختر بند الموازنة",IF(I2732="مرفوض","✖ مرفوض من المدير",IF(I2732&lt;&gt;"موافق","⏳ بانتظار موافقة المدير",IF(K2732&lt;&gt;"نعم","⚠ غير مسوى مع الحسابات","✔ معتمد ومسوى")))))))))</f>
        <v/>
      </c>
      <c r="R2732">
        <f>N(R2731)+IF(A2732="عهدة",1,0)</f>
        <v/>
      </c>
      <c r="S2732">
        <f>IF(C2732="","",IF(AND(C2732&gt;=DATE(2026,9,1),C2732&lt;=DATE(2027,8,31)),(YEAR(C2732)-2026)*12+MONTH(C2732)-8,""))</f>
        <v/>
      </c>
      <c r="T2732">
        <f>IF(AND(A2732="مصروف",R2732&gt;0,I2732="موافق",S2732&lt;&gt;"",H2732&lt;&gt;""),N(G2732),0)</f>
        <v/>
      </c>
    </row>
    <row r="2733">
      <c r="A2733" s="19" t="n"/>
      <c r="B2733" s="20">
        <f>IF(A2733="","",IF(R2733=0,"⚠ أضف سطر عهدة أولًا","BDR-"&amp;TEXT(R2733,"000")))</f>
        <v/>
      </c>
      <c r="C2733" s="21" t="n"/>
      <c r="D2733" s="20">
        <f>IF(C2733="","",IF(S2733="","خارج السنة المالية",INDEX(القوائم!$D$2:$D$13,S2733)))</f>
        <v/>
      </c>
      <c r="E2733" s="22" t="n"/>
      <c r="F2733" s="23" t="n"/>
      <c r="G2733" s="23" t="n"/>
      <c r="H2733" s="22" t="n"/>
      <c r="I2733" s="19" t="n"/>
      <c r="J2733" s="21" t="n"/>
      <c r="K2733" s="19" t="n"/>
      <c r="L2733" s="19" t="n"/>
      <c r="M2733" s="21" t="n"/>
      <c r="N2733" s="22" t="n"/>
      <c r="O2733" s="24">
        <f>IF(A2733&lt;&gt;"عهدة","",SUMIFS($G$8:$G$5007,$B$8:$B$5007,B2733,$A$8:$A$5007,"مصروف",$I$8:$I$5007,"&lt;&gt;مرفوض"))</f>
        <v/>
      </c>
      <c r="P2733" s="25">
        <f>IF(A2733&lt;&gt;"عهدة","",N(F2733)-O2733)</f>
        <v/>
      </c>
      <c r="Q2733" s="26">
        <f>IF(A2733="","",IF(A2733="عهدة",IF(N(F2733)=0,"⚠ أدخل قيمة العهدة",IF(P2733&lt;0,"⛔ عجز / زيادة مصروفات "&amp;TEXT(-P2733,"#,##0"),IF(COUNTIFS($B$8:$B$5007,B2733,$A$8:$A$5007,"مصروف",$I$8:$I$5007,"&lt;&gt;مرفوض",$K$8:$K$5007,"&lt;&gt;نعم")&gt;0,"⚠ "&amp;COUNTIFS($B$8:$B$5007,B2733,$A$8:$A$5007,"مصروف",$I$8:$I$5007,"&lt;&gt;مرفوض",$K$8:$K$5007,"&lt;&gt;نعم")&amp;" مصروف غير مسوى",IF(L2733="تمت التسوية",IF(P2733=0,"✔ متوازنة وتمت التسوية","✔ تمت التسوية – متبقي "&amp;TEXT(P2733,"#,##0")),IF(P2733&gt;0,"متبقي "&amp;TEXT(P2733,"#,##0"),"✔ متوازنة"))))),IF(R2733=0,"⚠ أضف سطر عهدة أولًا",IF(OR(C2733="",N(G2733)=0),"⚠ أكمل التاريخ والقيمة",IF(S2733="","⚠ التاريخ خارج السنة المالية",IF(H2733="","⚠ اختر بند الموازنة",IF(I2733="مرفوض","✖ مرفوض من المدير",IF(I2733&lt;&gt;"موافق","⏳ بانتظار موافقة المدير",IF(K2733&lt;&gt;"نعم","⚠ غير مسوى مع الحسابات","✔ معتمد ومسوى")))))))))</f>
        <v/>
      </c>
      <c r="R2733">
        <f>N(R2732)+IF(A2733="عهدة",1,0)</f>
        <v/>
      </c>
      <c r="S2733">
        <f>IF(C2733="","",IF(AND(C2733&gt;=DATE(2026,9,1),C2733&lt;=DATE(2027,8,31)),(YEAR(C2733)-2026)*12+MONTH(C2733)-8,""))</f>
        <v/>
      </c>
      <c r="T2733">
        <f>IF(AND(A2733="مصروف",R2733&gt;0,I2733="موافق",S2733&lt;&gt;"",H2733&lt;&gt;""),N(G2733),0)</f>
        <v/>
      </c>
    </row>
    <row r="2734">
      <c r="A2734" s="19" t="n"/>
      <c r="B2734" s="20">
        <f>IF(A2734="","",IF(R2734=0,"⚠ أضف سطر عهدة أولًا","BDR-"&amp;TEXT(R2734,"000")))</f>
        <v/>
      </c>
      <c r="C2734" s="21" t="n"/>
      <c r="D2734" s="20">
        <f>IF(C2734="","",IF(S2734="","خارج السنة المالية",INDEX(القوائم!$D$2:$D$13,S2734)))</f>
        <v/>
      </c>
      <c r="E2734" s="22" t="n"/>
      <c r="F2734" s="23" t="n"/>
      <c r="G2734" s="23" t="n"/>
      <c r="H2734" s="22" t="n"/>
      <c r="I2734" s="19" t="n"/>
      <c r="J2734" s="21" t="n"/>
      <c r="K2734" s="19" t="n"/>
      <c r="L2734" s="19" t="n"/>
      <c r="M2734" s="21" t="n"/>
      <c r="N2734" s="22" t="n"/>
      <c r="O2734" s="24">
        <f>IF(A2734&lt;&gt;"عهدة","",SUMIFS($G$8:$G$5007,$B$8:$B$5007,B2734,$A$8:$A$5007,"مصروف",$I$8:$I$5007,"&lt;&gt;مرفوض"))</f>
        <v/>
      </c>
      <c r="P2734" s="25">
        <f>IF(A2734&lt;&gt;"عهدة","",N(F2734)-O2734)</f>
        <v/>
      </c>
      <c r="Q2734" s="26">
        <f>IF(A2734="","",IF(A2734="عهدة",IF(N(F2734)=0,"⚠ أدخل قيمة العهدة",IF(P2734&lt;0,"⛔ عجز / زيادة مصروفات "&amp;TEXT(-P2734,"#,##0"),IF(COUNTIFS($B$8:$B$5007,B2734,$A$8:$A$5007,"مصروف",$I$8:$I$5007,"&lt;&gt;مرفوض",$K$8:$K$5007,"&lt;&gt;نعم")&gt;0,"⚠ "&amp;COUNTIFS($B$8:$B$5007,B2734,$A$8:$A$5007,"مصروف",$I$8:$I$5007,"&lt;&gt;مرفوض",$K$8:$K$5007,"&lt;&gt;نعم")&amp;" مصروف غير مسوى",IF(L2734="تمت التسوية",IF(P2734=0,"✔ متوازنة وتمت التسوية","✔ تمت التسوية – متبقي "&amp;TEXT(P2734,"#,##0")),IF(P2734&gt;0,"متبقي "&amp;TEXT(P2734,"#,##0"),"✔ متوازنة"))))),IF(R2734=0,"⚠ أضف سطر عهدة أولًا",IF(OR(C2734="",N(G2734)=0),"⚠ أكمل التاريخ والقيمة",IF(S2734="","⚠ التاريخ خارج السنة المالية",IF(H2734="","⚠ اختر بند الموازنة",IF(I2734="مرفوض","✖ مرفوض من المدير",IF(I2734&lt;&gt;"موافق","⏳ بانتظار موافقة المدير",IF(K2734&lt;&gt;"نعم","⚠ غير مسوى مع الحسابات","✔ معتمد ومسوى")))))))))</f>
        <v/>
      </c>
      <c r="R2734">
        <f>N(R2733)+IF(A2734="عهدة",1,0)</f>
        <v/>
      </c>
      <c r="S2734">
        <f>IF(C2734="","",IF(AND(C2734&gt;=DATE(2026,9,1),C2734&lt;=DATE(2027,8,31)),(YEAR(C2734)-2026)*12+MONTH(C2734)-8,""))</f>
        <v/>
      </c>
      <c r="T2734">
        <f>IF(AND(A2734="مصروف",R2734&gt;0,I2734="موافق",S2734&lt;&gt;"",H2734&lt;&gt;""),N(G2734),0)</f>
        <v/>
      </c>
    </row>
    <row r="2735">
      <c r="A2735" s="19" t="n"/>
      <c r="B2735" s="20">
        <f>IF(A2735="","",IF(R2735=0,"⚠ أضف سطر عهدة أولًا","BDR-"&amp;TEXT(R2735,"000")))</f>
        <v/>
      </c>
      <c r="C2735" s="21" t="n"/>
      <c r="D2735" s="20">
        <f>IF(C2735="","",IF(S2735="","خارج السنة المالية",INDEX(القوائم!$D$2:$D$13,S2735)))</f>
        <v/>
      </c>
      <c r="E2735" s="22" t="n"/>
      <c r="F2735" s="23" t="n"/>
      <c r="G2735" s="23" t="n"/>
      <c r="H2735" s="22" t="n"/>
      <c r="I2735" s="19" t="n"/>
      <c r="J2735" s="21" t="n"/>
      <c r="K2735" s="19" t="n"/>
      <c r="L2735" s="19" t="n"/>
      <c r="M2735" s="21" t="n"/>
      <c r="N2735" s="22" t="n"/>
      <c r="O2735" s="24">
        <f>IF(A2735&lt;&gt;"عهدة","",SUMIFS($G$8:$G$5007,$B$8:$B$5007,B2735,$A$8:$A$5007,"مصروف",$I$8:$I$5007,"&lt;&gt;مرفوض"))</f>
        <v/>
      </c>
      <c r="P2735" s="25">
        <f>IF(A2735&lt;&gt;"عهدة","",N(F2735)-O2735)</f>
        <v/>
      </c>
      <c r="Q2735" s="26">
        <f>IF(A2735="","",IF(A2735="عهدة",IF(N(F2735)=0,"⚠ أدخل قيمة العهدة",IF(P2735&lt;0,"⛔ عجز / زيادة مصروفات "&amp;TEXT(-P2735,"#,##0"),IF(COUNTIFS($B$8:$B$5007,B2735,$A$8:$A$5007,"مصروف",$I$8:$I$5007,"&lt;&gt;مرفوض",$K$8:$K$5007,"&lt;&gt;نعم")&gt;0,"⚠ "&amp;COUNTIFS($B$8:$B$5007,B2735,$A$8:$A$5007,"مصروف",$I$8:$I$5007,"&lt;&gt;مرفوض",$K$8:$K$5007,"&lt;&gt;نعم")&amp;" مصروف غير مسوى",IF(L2735="تمت التسوية",IF(P2735=0,"✔ متوازنة وتمت التسوية","✔ تمت التسوية – متبقي "&amp;TEXT(P2735,"#,##0")),IF(P2735&gt;0,"متبقي "&amp;TEXT(P2735,"#,##0"),"✔ متوازنة"))))),IF(R2735=0,"⚠ أضف سطر عهدة أولًا",IF(OR(C2735="",N(G2735)=0),"⚠ أكمل التاريخ والقيمة",IF(S2735="","⚠ التاريخ خارج السنة المالية",IF(H2735="","⚠ اختر بند الموازنة",IF(I2735="مرفوض","✖ مرفوض من المدير",IF(I2735&lt;&gt;"موافق","⏳ بانتظار موافقة المدير",IF(K2735&lt;&gt;"نعم","⚠ غير مسوى مع الحسابات","✔ معتمد ومسوى")))))))))</f>
        <v/>
      </c>
      <c r="R2735">
        <f>N(R2734)+IF(A2735="عهدة",1,0)</f>
        <v/>
      </c>
      <c r="S2735">
        <f>IF(C2735="","",IF(AND(C2735&gt;=DATE(2026,9,1),C2735&lt;=DATE(2027,8,31)),(YEAR(C2735)-2026)*12+MONTH(C2735)-8,""))</f>
        <v/>
      </c>
      <c r="T2735">
        <f>IF(AND(A2735="مصروف",R2735&gt;0,I2735="موافق",S2735&lt;&gt;"",H2735&lt;&gt;""),N(G2735),0)</f>
        <v/>
      </c>
    </row>
    <row r="2736">
      <c r="A2736" s="19" t="n"/>
      <c r="B2736" s="20">
        <f>IF(A2736="","",IF(R2736=0,"⚠ أضف سطر عهدة أولًا","BDR-"&amp;TEXT(R2736,"000")))</f>
        <v/>
      </c>
      <c r="C2736" s="21" t="n"/>
      <c r="D2736" s="20">
        <f>IF(C2736="","",IF(S2736="","خارج السنة المالية",INDEX(القوائم!$D$2:$D$13,S2736)))</f>
        <v/>
      </c>
      <c r="E2736" s="22" t="n"/>
      <c r="F2736" s="23" t="n"/>
      <c r="G2736" s="23" t="n"/>
      <c r="H2736" s="22" t="n"/>
      <c r="I2736" s="19" t="n"/>
      <c r="J2736" s="21" t="n"/>
      <c r="K2736" s="19" t="n"/>
      <c r="L2736" s="19" t="n"/>
      <c r="M2736" s="21" t="n"/>
      <c r="N2736" s="22" t="n"/>
      <c r="O2736" s="24">
        <f>IF(A2736&lt;&gt;"عهدة","",SUMIFS($G$8:$G$5007,$B$8:$B$5007,B2736,$A$8:$A$5007,"مصروف",$I$8:$I$5007,"&lt;&gt;مرفوض"))</f>
        <v/>
      </c>
      <c r="P2736" s="25">
        <f>IF(A2736&lt;&gt;"عهدة","",N(F2736)-O2736)</f>
        <v/>
      </c>
      <c r="Q2736" s="26">
        <f>IF(A2736="","",IF(A2736="عهدة",IF(N(F2736)=0,"⚠ أدخل قيمة العهدة",IF(P2736&lt;0,"⛔ عجز / زيادة مصروفات "&amp;TEXT(-P2736,"#,##0"),IF(COUNTIFS($B$8:$B$5007,B2736,$A$8:$A$5007,"مصروف",$I$8:$I$5007,"&lt;&gt;مرفوض",$K$8:$K$5007,"&lt;&gt;نعم")&gt;0,"⚠ "&amp;COUNTIFS($B$8:$B$5007,B2736,$A$8:$A$5007,"مصروف",$I$8:$I$5007,"&lt;&gt;مرفوض",$K$8:$K$5007,"&lt;&gt;نعم")&amp;" مصروف غير مسوى",IF(L2736="تمت التسوية",IF(P2736=0,"✔ متوازنة وتمت التسوية","✔ تمت التسوية – متبقي "&amp;TEXT(P2736,"#,##0")),IF(P2736&gt;0,"متبقي "&amp;TEXT(P2736,"#,##0"),"✔ متوازنة"))))),IF(R2736=0,"⚠ أضف سطر عهدة أولًا",IF(OR(C2736="",N(G2736)=0),"⚠ أكمل التاريخ والقيمة",IF(S2736="","⚠ التاريخ خارج السنة المالية",IF(H2736="","⚠ اختر بند الموازنة",IF(I2736="مرفوض","✖ مرفوض من المدير",IF(I2736&lt;&gt;"موافق","⏳ بانتظار موافقة المدير",IF(K2736&lt;&gt;"نعم","⚠ غير مسوى مع الحسابات","✔ معتمد ومسوى")))))))))</f>
        <v/>
      </c>
      <c r="R2736">
        <f>N(R2735)+IF(A2736="عهدة",1,0)</f>
        <v/>
      </c>
      <c r="S2736">
        <f>IF(C2736="","",IF(AND(C2736&gt;=DATE(2026,9,1),C2736&lt;=DATE(2027,8,31)),(YEAR(C2736)-2026)*12+MONTH(C2736)-8,""))</f>
        <v/>
      </c>
      <c r="T2736">
        <f>IF(AND(A2736="مصروف",R2736&gt;0,I2736="موافق",S2736&lt;&gt;"",H2736&lt;&gt;""),N(G2736),0)</f>
        <v/>
      </c>
    </row>
    <row r="2737">
      <c r="A2737" s="19" t="n"/>
      <c r="B2737" s="20">
        <f>IF(A2737="","",IF(R2737=0,"⚠ أضف سطر عهدة أولًا","BDR-"&amp;TEXT(R2737,"000")))</f>
        <v/>
      </c>
      <c r="C2737" s="21" t="n"/>
      <c r="D2737" s="20">
        <f>IF(C2737="","",IF(S2737="","خارج السنة المالية",INDEX(القوائم!$D$2:$D$13,S2737)))</f>
        <v/>
      </c>
      <c r="E2737" s="22" t="n"/>
      <c r="F2737" s="23" t="n"/>
      <c r="G2737" s="23" t="n"/>
      <c r="H2737" s="22" t="n"/>
      <c r="I2737" s="19" t="n"/>
      <c r="J2737" s="21" t="n"/>
      <c r="K2737" s="19" t="n"/>
      <c r="L2737" s="19" t="n"/>
      <c r="M2737" s="21" t="n"/>
      <c r="N2737" s="22" t="n"/>
      <c r="O2737" s="24">
        <f>IF(A2737&lt;&gt;"عهدة","",SUMIFS($G$8:$G$5007,$B$8:$B$5007,B2737,$A$8:$A$5007,"مصروف",$I$8:$I$5007,"&lt;&gt;مرفوض"))</f>
        <v/>
      </c>
      <c r="P2737" s="25">
        <f>IF(A2737&lt;&gt;"عهدة","",N(F2737)-O2737)</f>
        <v/>
      </c>
      <c r="Q2737" s="26">
        <f>IF(A2737="","",IF(A2737="عهدة",IF(N(F2737)=0,"⚠ أدخل قيمة العهدة",IF(P2737&lt;0,"⛔ عجز / زيادة مصروفات "&amp;TEXT(-P2737,"#,##0"),IF(COUNTIFS($B$8:$B$5007,B2737,$A$8:$A$5007,"مصروف",$I$8:$I$5007,"&lt;&gt;مرفوض",$K$8:$K$5007,"&lt;&gt;نعم")&gt;0,"⚠ "&amp;COUNTIFS($B$8:$B$5007,B2737,$A$8:$A$5007,"مصروف",$I$8:$I$5007,"&lt;&gt;مرفوض",$K$8:$K$5007,"&lt;&gt;نعم")&amp;" مصروف غير مسوى",IF(L2737="تمت التسوية",IF(P2737=0,"✔ متوازنة وتمت التسوية","✔ تمت التسوية – متبقي "&amp;TEXT(P2737,"#,##0")),IF(P2737&gt;0,"متبقي "&amp;TEXT(P2737,"#,##0"),"✔ متوازنة"))))),IF(R2737=0,"⚠ أضف سطر عهدة أولًا",IF(OR(C2737="",N(G2737)=0),"⚠ أكمل التاريخ والقيمة",IF(S2737="","⚠ التاريخ خارج السنة المالية",IF(H2737="","⚠ اختر بند الموازنة",IF(I2737="مرفوض","✖ مرفوض من المدير",IF(I2737&lt;&gt;"موافق","⏳ بانتظار موافقة المدير",IF(K2737&lt;&gt;"نعم","⚠ غير مسوى مع الحسابات","✔ معتمد ومسوى")))))))))</f>
        <v/>
      </c>
      <c r="R2737">
        <f>N(R2736)+IF(A2737="عهدة",1,0)</f>
        <v/>
      </c>
      <c r="S2737">
        <f>IF(C2737="","",IF(AND(C2737&gt;=DATE(2026,9,1),C2737&lt;=DATE(2027,8,31)),(YEAR(C2737)-2026)*12+MONTH(C2737)-8,""))</f>
        <v/>
      </c>
      <c r="T2737">
        <f>IF(AND(A2737="مصروف",R2737&gt;0,I2737="موافق",S2737&lt;&gt;"",H2737&lt;&gt;""),N(G2737),0)</f>
        <v/>
      </c>
    </row>
    <row r="2738">
      <c r="A2738" s="19" t="n"/>
      <c r="B2738" s="20">
        <f>IF(A2738="","",IF(R2738=0,"⚠ أضف سطر عهدة أولًا","BDR-"&amp;TEXT(R2738,"000")))</f>
        <v/>
      </c>
      <c r="C2738" s="21" t="n"/>
      <c r="D2738" s="20">
        <f>IF(C2738="","",IF(S2738="","خارج السنة المالية",INDEX(القوائم!$D$2:$D$13,S2738)))</f>
        <v/>
      </c>
      <c r="E2738" s="22" t="n"/>
      <c r="F2738" s="23" t="n"/>
      <c r="G2738" s="23" t="n"/>
      <c r="H2738" s="22" t="n"/>
      <c r="I2738" s="19" t="n"/>
      <c r="J2738" s="21" t="n"/>
      <c r="K2738" s="19" t="n"/>
      <c r="L2738" s="19" t="n"/>
      <c r="M2738" s="21" t="n"/>
      <c r="N2738" s="22" t="n"/>
      <c r="O2738" s="24">
        <f>IF(A2738&lt;&gt;"عهدة","",SUMIFS($G$8:$G$5007,$B$8:$B$5007,B2738,$A$8:$A$5007,"مصروف",$I$8:$I$5007,"&lt;&gt;مرفوض"))</f>
        <v/>
      </c>
      <c r="P2738" s="25">
        <f>IF(A2738&lt;&gt;"عهدة","",N(F2738)-O2738)</f>
        <v/>
      </c>
      <c r="Q2738" s="26">
        <f>IF(A2738="","",IF(A2738="عهدة",IF(N(F2738)=0,"⚠ أدخل قيمة العهدة",IF(P2738&lt;0,"⛔ عجز / زيادة مصروفات "&amp;TEXT(-P2738,"#,##0"),IF(COUNTIFS($B$8:$B$5007,B2738,$A$8:$A$5007,"مصروف",$I$8:$I$5007,"&lt;&gt;مرفوض",$K$8:$K$5007,"&lt;&gt;نعم")&gt;0,"⚠ "&amp;COUNTIFS($B$8:$B$5007,B2738,$A$8:$A$5007,"مصروف",$I$8:$I$5007,"&lt;&gt;مرفوض",$K$8:$K$5007,"&lt;&gt;نعم")&amp;" مصروف غير مسوى",IF(L2738="تمت التسوية",IF(P2738=0,"✔ متوازنة وتمت التسوية","✔ تمت التسوية – متبقي "&amp;TEXT(P2738,"#,##0")),IF(P2738&gt;0,"متبقي "&amp;TEXT(P2738,"#,##0"),"✔ متوازنة"))))),IF(R2738=0,"⚠ أضف سطر عهدة أولًا",IF(OR(C2738="",N(G2738)=0),"⚠ أكمل التاريخ والقيمة",IF(S2738="","⚠ التاريخ خارج السنة المالية",IF(H2738="","⚠ اختر بند الموازنة",IF(I2738="مرفوض","✖ مرفوض من المدير",IF(I2738&lt;&gt;"موافق","⏳ بانتظار موافقة المدير",IF(K2738&lt;&gt;"نعم","⚠ غير مسوى مع الحسابات","✔ معتمد ومسوى")))))))))</f>
        <v/>
      </c>
      <c r="R2738">
        <f>N(R2737)+IF(A2738="عهدة",1,0)</f>
        <v/>
      </c>
      <c r="S2738">
        <f>IF(C2738="","",IF(AND(C2738&gt;=DATE(2026,9,1),C2738&lt;=DATE(2027,8,31)),(YEAR(C2738)-2026)*12+MONTH(C2738)-8,""))</f>
        <v/>
      </c>
      <c r="T2738">
        <f>IF(AND(A2738="مصروف",R2738&gt;0,I2738="موافق",S2738&lt;&gt;"",H2738&lt;&gt;""),N(G2738),0)</f>
        <v/>
      </c>
    </row>
    <row r="2739">
      <c r="A2739" s="19" t="n"/>
      <c r="B2739" s="20">
        <f>IF(A2739="","",IF(R2739=0,"⚠ أضف سطر عهدة أولًا","BDR-"&amp;TEXT(R2739,"000")))</f>
        <v/>
      </c>
      <c r="C2739" s="21" t="n"/>
      <c r="D2739" s="20">
        <f>IF(C2739="","",IF(S2739="","خارج السنة المالية",INDEX(القوائم!$D$2:$D$13,S2739)))</f>
        <v/>
      </c>
      <c r="E2739" s="22" t="n"/>
      <c r="F2739" s="23" t="n"/>
      <c r="G2739" s="23" t="n"/>
      <c r="H2739" s="22" t="n"/>
      <c r="I2739" s="19" t="n"/>
      <c r="J2739" s="21" t="n"/>
      <c r="K2739" s="19" t="n"/>
      <c r="L2739" s="19" t="n"/>
      <c r="M2739" s="21" t="n"/>
      <c r="N2739" s="22" t="n"/>
      <c r="O2739" s="24">
        <f>IF(A2739&lt;&gt;"عهدة","",SUMIFS($G$8:$G$5007,$B$8:$B$5007,B2739,$A$8:$A$5007,"مصروف",$I$8:$I$5007,"&lt;&gt;مرفوض"))</f>
        <v/>
      </c>
      <c r="P2739" s="25">
        <f>IF(A2739&lt;&gt;"عهدة","",N(F2739)-O2739)</f>
        <v/>
      </c>
      <c r="Q2739" s="26">
        <f>IF(A2739="","",IF(A2739="عهدة",IF(N(F2739)=0,"⚠ أدخل قيمة العهدة",IF(P2739&lt;0,"⛔ عجز / زيادة مصروفات "&amp;TEXT(-P2739,"#,##0"),IF(COUNTIFS($B$8:$B$5007,B2739,$A$8:$A$5007,"مصروف",$I$8:$I$5007,"&lt;&gt;مرفوض",$K$8:$K$5007,"&lt;&gt;نعم")&gt;0,"⚠ "&amp;COUNTIFS($B$8:$B$5007,B2739,$A$8:$A$5007,"مصروف",$I$8:$I$5007,"&lt;&gt;مرفوض",$K$8:$K$5007,"&lt;&gt;نعم")&amp;" مصروف غير مسوى",IF(L2739="تمت التسوية",IF(P2739=0,"✔ متوازنة وتمت التسوية","✔ تمت التسوية – متبقي "&amp;TEXT(P2739,"#,##0")),IF(P2739&gt;0,"متبقي "&amp;TEXT(P2739,"#,##0"),"✔ متوازنة"))))),IF(R2739=0,"⚠ أضف سطر عهدة أولًا",IF(OR(C2739="",N(G2739)=0),"⚠ أكمل التاريخ والقيمة",IF(S2739="","⚠ التاريخ خارج السنة المالية",IF(H2739="","⚠ اختر بند الموازنة",IF(I2739="مرفوض","✖ مرفوض من المدير",IF(I2739&lt;&gt;"موافق","⏳ بانتظار موافقة المدير",IF(K2739&lt;&gt;"نعم","⚠ غير مسوى مع الحسابات","✔ معتمد ومسوى")))))))))</f>
        <v/>
      </c>
      <c r="R2739">
        <f>N(R2738)+IF(A2739="عهدة",1,0)</f>
        <v/>
      </c>
      <c r="S2739">
        <f>IF(C2739="","",IF(AND(C2739&gt;=DATE(2026,9,1),C2739&lt;=DATE(2027,8,31)),(YEAR(C2739)-2026)*12+MONTH(C2739)-8,""))</f>
        <v/>
      </c>
      <c r="T2739">
        <f>IF(AND(A2739="مصروف",R2739&gt;0,I2739="موافق",S2739&lt;&gt;"",H2739&lt;&gt;""),N(G2739),0)</f>
        <v/>
      </c>
    </row>
    <row r="2740">
      <c r="A2740" s="19" t="n"/>
      <c r="B2740" s="20">
        <f>IF(A2740="","",IF(R2740=0,"⚠ أضف سطر عهدة أولًا","BDR-"&amp;TEXT(R2740,"000")))</f>
        <v/>
      </c>
      <c r="C2740" s="21" t="n"/>
      <c r="D2740" s="20">
        <f>IF(C2740="","",IF(S2740="","خارج السنة المالية",INDEX(القوائم!$D$2:$D$13,S2740)))</f>
        <v/>
      </c>
      <c r="E2740" s="22" t="n"/>
      <c r="F2740" s="23" t="n"/>
      <c r="G2740" s="23" t="n"/>
      <c r="H2740" s="22" t="n"/>
      <c r="I2740" s="19" t="n"/>
      <c r="J2740" s="21" t="n"/>
      <c r="K2740" s="19" t="n"/>
      <c r="L2740" s="19" t="n"/>
      <c r="M2740" s="21" t="n"/>
      <c r="N2740" s="22" t="n"/>
      <c r="O2740" s="24">
        <f>IF(A2740&lt;&gt;"عهدة","",SUMIFS($G$8:$G$5007,$B$8:$B$5007,B2740,$A$8:$A$5007,"مصروف",$I$8:$I$5007,"&lt;&gt;مرفوض"))</f>
        <v/>
      </c>
      <c r="P2740" s="25">
        <f>IF(A2740&lt;&gt;"عهدة","",N(F2740)-O2740)</f>
        <v/>
      </c>
      <c r="Q2740" s="26">
        <f>IF(A2740="","",IF(A2740="عهدة",IF(N(F2740)=0,"⚠ أدخل قيمة العهدة",IF(P2740&lt;0,"⛔ عجز / زيادة مصروفات "&amp;TEXT(-P2740,"#,##0"),IF(COUNTIFS($B$8:$B$5007,B2740,$A$8:$A$5007,"مصروف",$I$8:$I$5007,"&lt;&gt;مرفوض",$K$8:$K$5007,"&lt;&gt;نعم")&gt;0,"⚠ "&amp;COUNTIFS($B$8:$B$5007,B2740,$A$8:$A$5007,"مصروف",$I$8:$I$5007,"&lt;&gt;مرفوض",$K$8:$K$5007,"&lt;&gt;نعم")&amp;" مصروف غير مسوى",IF(L2740="تمت التسوية",IF(P2740=0,"✔ متوازنة وتمت التسوية","✔ تمت التسوية – متبقي "&amp;TEXT(P2740,"#,##0")),IF(P2740&gt;0,"متبقي "&amp;TEXT(P2740,"#,##0"),"✔ متوازنة"))))),IF(R2740=0,"⚠ أضف سطر عهدة أولًا",IF(OR(C2740="",N(G2740)=0),"⚠ أكمل التاريخ والقيمة",IF(S2740="","⚠ التاريخ خارج السنة المالية",IF(H2740="","⚠ اختر بند الموازنة",IF(I2740="مرفوض","✖ مرفوض من المدير",IF(I2740&lt;&gt;"موافق","⏳ بانتظار موافقة المدير",IF(K2740&lt;&gt;"نعم","⚠ غير مسوى مع الحسابات","✔ معتمد ومسوى")))))))))</f>
        <v/>
      </c>
      <c r="R2740">
        <f>N(R2739)+IF(A2740="عهدة",1,0)</f>
        <v/>
      </c>
      <c r="S2740">
        <f>IF(C2740="","",IF(AND(C2740&gt;=DATE(2026,9,1),C2740&lt;=DATE(2027,8,31)),(YEAR(C2740)-2026)*12+MONTH(C2740)-8,""))</f>
        <v/>
      </c>
      <c r="T2740">
        <f>IF(AND(A2740="مصروف",R2740&gt;0,I2740="موافق",S2740&lt;&gt;"",H2740&lt;&gt;""),N(G2740),0)</f>
        <v/>
      </c>
    </row>
    <row r="2741">
      <c r="A2741" s="19" t="n"/>
      <c r="B2741" s="20">
        <f>IF(A2741="","",IF(R2741=0,"⚠ أضف سطر عهدة أولًا","BDR-"&amp;TEXT(R2741,"000")))</f>
        <v/>
      </c>
      <c r="C2741" s="21" t="n"/>
      <c r="D2741" s="20">
        <f>IF(C2741="","",IF(S2741="","خارج السنة المالية",INDEX(القوائم!$D$2:$D$13,S2741)))</f>
        <v/>
      </c>
      <c r="E2741" s="22" t="n"/>
      <c r="F2741" s="23" t="n"/>
      <c r="G2741" s="23" t="n"/>
      <c r="H2741" s="22" t="n"/>
      <c r="I2741" s="19" t="n"/>
      <c r="J2741" s="21" t="n"/>
      <c r="K2741" s="19" t="n"/>
      <c r="L2741" s="19" t="n"/>
      <c r="M2741" s="21" t="n"/>
      <c r="N2741" s="22" t="n"/>
      <c r="O2741" s="24">
        <f>IF(A2741&lt;&gt;"عهدة","",SUMIFS($G$8:$G$5007,$B$8:$B$5007,B2741,$A$8:$A$5007,"مصروف",$I$8:$I$5007,"&lt;&gt;مرفوض"))</f>
        <v/>
      </c>
      <c r="P2741" s="25">
        <f>IF(A2741&lt;&gt;"عهدة","",N(F2741)-O2741)</f>
        <v/>
      </c>
      <c r="Q2741" s="26">
        <f>IF(A2741="","",IF(A2741="عهدة",IF(N(F2741)=0,"⚠ أدخل قيمة العهدة",IF(P2741&lt;0,"⛔ عجز / زيادة مصروفات "&amp;TEXT(-P2741,"#,##0"),IF(COUNTIFS($B$8:$B$5007,B2741,$A$8:$A$5007,"مصروف",$I$8:$I$5007,"&lt;&gt;مرفوض",$K$8:$K$5007,"&lt;&gt;نعم")&gt;0,"⚠ "&amp;COUNTIFS($B$8:$B$5007,B2741,$A$8:$A$5007,"مصروف",$I$8:$I$5007,"&lt;&gt;مرفوض",$K$8:$K$5007,"&lt;&gt;نعم")&amp;" مصروف غير مسوى",IF(L2741="تمت التسوية",IF(P2741=0,"✔ متوازنة وتمت التسوية","✔ تمت التسوية – متبقي "&amp;TEXT(P2741,"#,##0")),IF(P2741&gt;0,"متبقي "&amp;TEXT(P2741,"#,##0"),"✔ متوازنة"))))),IF(R2741=0,"⚠ أضف سطر عهدة أولًا",IF(OR(C2741="",N(G2741)=0),"⚠ أكمل التاريخ والقيمة",IF(S2741="","⚠ التاريخ خارج السنة المالية",IF(H2741="","⚠ اختر بند الموازنة",IF(I2741="مرفوض","✖ مرفوض من المدير",IF(I2741&lt;&gt;"موافق","⏳ بانتظار موافقة المدير",IF(K2741&lt;&gt;"نعم","⚠ غير مسوى مع الحسابات","✔ معتمد ومسوى")))))))))</f>
        <v/>
      </c>
      <c r="R2741">
        <f>N(R2740)+IF(A2741="عهدة",1,0)</f>
        <v/>
      </c>
      <c r="S2741">
        <f>IF(C2741="","",IF(AND(C2741&gt;=DATE(2026,9,1),C2741&lt;=DATE(2027,8,31)),(YEAR(C2741)-2026)*12+MONTH(C2741)-8,""))</f>
        <v/>
      </c>
      <c r="T2741">
        <f>IF(AND(A2741="مصروف",R2741&gt;0,I2741="موافق",S2741&lt;&gt;"",H2741&lt;&gt;""),N(G2741),0)</f>
        <v/>
      </c>
    </row>
    <row r="2742">
      <c r="A2742" s="19" t="n"/>
      <c r="B2742" s="20">
        <f>IF(A2742="","",IF(R2742=0,"⚠ أضف سطر عهدة أولًا","BDR-"&amp;TEXT(R2742,"000")))</f>
        <v/>
      </c>
      <c r="C2742" s="21" t="n"/>
      <c r="D2742" s="20">
        <f>IF(C2742="","",IF(S2742="","خارج السنة المالية",INDEX(القوائم!$D$2:$D$13,S2742)))</f>
        <v/>
      </c>
      <c r="E2742" s="22" t="n"/>
      <c r="F2742" s="23" t="n"/>
      <c r="G2742" s="23" t="n"/>
      <c r="H2742" s="22" t="n"/>
      <c r="I2742" s="19" t="n"/>
      <c r="J2742" s="21" t="n"/>
      <c r="K2742" s="19" t="n"/>
      <c r="L2742" s="19" t="n"/>
      <c r="M2742" s="21" t="n"/>
      <c r="N2742" s="22" t="n"/>
      <c r="O2742" s="24">
        <f>IF(A2742&lt;&gt;"عهدة","",SUMIFS($G$8:$G$5007,$B$8:$B$5007,B2742,$A$8:$A$5007,"مصروف",$I$8:$I$5007,"&lt;&gt;مرفوض"))</f>
        <v/>
      </c>
      <c r="P2742" s="25">
        <f>IF(A2742&lt;&gt;"عهدة","",N(F2742)-O2742)</f>
        <v/>
      </c>
      <c r="Q2742" s="26">
        <f>IF(A2742="","",IF(A2742="عهدة",IF(N(F2742)=0,"⚠ أدخل قيمة العهدة",IF(P2742&lt;0,"⛔ عجز / زيادة مصروفات "&amp;TEXT(-P2742,"#,##0"),IF(COUNTIFS($B$8:$B$5007,B2742,$A$8:$A$5007,"مصروف",$I$8:$I$5007,"&lt;&gt;مرفوض",$K$8:$K$5007,"&lt;&gt;نعم")&gt;0,"⚠ "&amp;COUNTIFS($B$8:$B$5007,B2742,$A$8:$A$5007,"مصروف",$I$8:$I$5007,"&lt;&gt;مرفوض",$K$8:$K$5007,"&lt;&gt;نعم")&amp;" مصروف غير مسوى",IF(L2742="تمت التسوية",IF(P2742=0,"✔ متوازنة وتمت التسوية","✔ تمت التسوية – متبقي "&amp;TEXT(P2742,"#,##0")),IF(P2742&gt;0,"متبقي "&amp;TEXT(P2742,"#,##0"),"✔ متوازنة"))))),IF(R2742=0,"⚠ أضف سطر عهدة أولًا",IF(OR(C2742="",N(G2742)=0),"⚠ أكمل التاريخ والقيمة",IF(S2742="","⚠ التاريخ خارج السنة المالية",IF(H2742="","⚠ اختر بند الموازنة",IF(I2742="مرفوض","✖ مرفوض من المدير",IF(I2742&lt;&gt;"موافق","⏳ بانتظار موافقة المدير",IF(K2742&lt;&gt;"نعم","⚠ غير مسوى مع الحسابات","✔ معتمد ومسوى")))))))))</f>
        <v/>
      </c>
      <c r="R2742">
        <f>N(R2741)+IF(A2742="عهدة",1,0)</f>
        <v/>
      </c>
      <c r="S2742">
        <f>IF(C2742="","",IF(AND(C2742&gt;=DATE(2026,9,1),C2742&lt;=DATE(2027,8,31)),(YEAR(C2742)-2026)*12+MONTH(C2742)-8,""))</f>
        <v/>
      </c>
      <c r="T2742">
        <f>IF(AND(A2742="مصروف",R2742&gt;0,I2742="موافق",S2742&lt;&gt;"",H2742&lt;&gt;""),N(G2742),0)</f>
        <v/>
      </c>
    </row>
    <row r="2743">
      <c r="A2743" s="19" t="n"/>
      <c r="B2743" s="20">
        <f>IF(A2743="","",IF(R2743=0,"⚠ أضف سطر عهدة أولًا","BDR-"&amp;TEXT(R2743,"000")))</f>
        <v/>
      </c>
      <c r="C2743" s="21" t="n"/>
      <c r="D2743" s="20">
        <f>IF(C2743="","",IF(S2743="","خارج السنة المالية",INDEX(القوائم!$D$2:$D$13,S2743)))</f>
        <v/>
      </c>
      <c r="E2743" s="22" t="n"/>
      <c r="F2743" s="23" t="n"/>
      <c r="G2743" s="23" t="n"/>
      <c r="H2743" s="22" t="n"/>
      <c r="I2743" s="19" t="n"/>
      <c r="J2743" s="21" t="n"/>
      <c r="K2743" s="19" t="n"/>
      <c r="L2743" s="19" t="n"/>
      <c r="M2743" s="21" t="n"/>
      <c r="N2743" s="22" t="n"/>
      <c r="O2743" s="24">
        <f>IF(A2743&lt;&gt;"عهدة","",SUMIFS($G$8:$G$5007,$B$8:$B$5007,B2743,$A$8:$A$5007,"مصروف",$I$8:$I$5007,"&lt;&gt;مرفوض"))</f>
        <v/>
      </c>
      <c r="P2743" s="25">
        <f>IF(A2743&lt;&gt;"عهدة","",N(F2743)-O2743)</f>
        <v/>
      </c>
      <c r="Q2743" s="26">
        <f>IF(A2743="","",IF(A2743="عهدة",IF(N(F2743)=0,"⚠ أدخل قيمة العهدة",IF(P2743&lt;0,"⛔ عجز / زيادة مصروفات "&amp;TEXT(-P2743,"#,##0"),IF(COUNTIFS($B$8:$B$5007,B2743,$A$8:$A$5007,"مصروف",$I$8:$I$5007,"&lt;&gt;مرفوض",$K$8:$K$5007,"&lt;&gt;نعم")&gt;0,"⚠ "&amp;COUNTIFS($B$8:$B$5007,B2743,$A$8:$A$5007,"مصروف",$I$8:$I$5007,"&lt;&gt;مرفوض",$K$8:$K$5007,"&lt;&gt;نعم")&amp;" مصروف غير مسوى",IF(L2743="تمت التسوية",IF(P2743=0,"✔ متوازنة وتمت التسوية","✔ تمت التسوية – متبقي "&amp;TEXT(P2743,"#,##0")),IF(P2743&gt;0,"متبقي "&amp;TEXT(P2743,"#,##0"),"✔ متوازنة"))))),IF(R2743=0,"⚠ أضف سطر عهدة أولًا",IF(OR(C2743="",N(G2743)=0),"⚠ أكمل التاريخ والقيمة",IF(S2743="","⚠ التاريخ خارج السنة المالية",IF(H2743="","⚠ اختر بند الموازنة",IF(I2743="مرفوض","✖ مرفوض من المدير",IF(I2743&lt;&gt;"موافق","⏳ بانتظار موافقة المدير",IF(K2743&lt;&gt;"نعم","⚠ غير مسوى مع الحسابات","✔ معتمد ومسوى")))))))))</f>
        <v/>
      </c>
      <c r="R2743">
        <f>N(R2742)+IF(A2743="عهدة",1,0)</f>
        <v/>
      </c>
      <c r="S2743">
        <f>IF(C2743="","",IF(AND(C2743&gt;=DATE(2026,9,1),C2743&lt;=DATE(2027,8,31)),(YEAR(C2743)-2026)*12+MONTH(C2743)-8,""))</f>
        <v/>
      </c>
      <c r="T2743">
        <f>IF(AND(A2743="مصروف",R2743&gt;0,I2743="موافق",S2743&lt;&gt;"",H2743&lt;&gt;""),N(G2743),0)</f>
        <v/>
      </c>
    </row>
    <row r="2744">
      <c r="A2744" s="19" t="n"/>
      <c r="B2744" s="20">
        <f>IF(A2744="","",IF(R2744=0,"⚠ أضف سطر عهدة أولًا","BDR-"&amp;TEXT(R2744,"000")))</f>
        <v/>
      </c>
      <c r="C2744" s="21" t="n"/>
      <c r="D2744" s="20">
        <f>IF(C2744="","",IF(S2744="","خارج السنة المالية",INDEX(القوائم!$D$2:$D$13,S2744)))</f>
        <v/>
      </c>
      <c r="E2744" s="22" t="n"/>
      <c r="F2744" s="23" t="n"/>
      <c r="G2744" s="23" t="n"/>
      <c r="H2744" s="22" t="n"/>
      <c r="I2744" s="19" t="n"/>
      <c r="J2744" s="21" t="n"/>
      <c r="K2744" s="19" t="n"/>
      <c r="L2744" s="19" t="n"/>
      <c r="M2744" s="21" t="n"/>
      <c r="N2744" s="22" t="n"/>
      <c r="O2744" s="24">
        <f>IF(A2744&lt;&gt;"عهدة","",SUMIFS($G$8:$G$5007,$B$8:$B$5007,B2744,$A$8:$A$5007,"مصروف",$I$8:$I$5007,"&lt;&gt;مرفوض"))</f>
        <v/>
      </c>
      <c r="P2744" s="25">
        <f>IF(A2744&lt;&gt;"عهدة","",N(F2744)-O2744)</f>
        <v/>
      </c>
      <c r="Q2744" s="26">
        <f>IF(A2744="","",IF(A2744="عهدة",IF(N(F2744)=0,"⚠ أدخل قيمة العهدة",IF(P2744&lt;0,"⛔ عجز / زيادة مصروفات "&amp;TEXT(-P2744,"#,##0"),IF(COUNTIFS($B$8:$B$5007,B2744,$A$8:$A$5007,"مصروف",$I$8:$I$5007,"&lt;&gt;مرفوض",$K$8:$K$5007,"&lt;&gt;نعم")&gt;0,"⚠ "&amp;COUNTIFS($B$8:$B$5007,B2744,$A$8:$A$5007,"مصروف",$I$8:$I$5007,"&lt;&gt;مرفوض",$K$8:$K$5007,"&lt;&gt;نعم")&amp;" مصروف غير مسوى",IF(L2744="تمت التسوية",IF(P2744=0,"✔ متوازنة وتمت التسوية","✔ تمت التسوية – متبقي "&amp;TEXT(P2744,"#,##0")),IF(P2744&gt;0,"متبقي "&amp;TEXT(P2744,"#,##0"),"✔ متوازنة"))))),IF(R2744=0,"⚠ أضف سطر عهدة أولًا",IF(OR(C2744="",N(G2744)=0),"⚠ أكمل التاريخ والقيمة",IF(S2744="","⚠ التاريخ خارج السنة المالية",IF(H2744="","⚠ اختر بند الموازنة",IF(I2744="مرفوض","✖ مرفوض من المدير",IF(I2744&lt;&gt;"موافق","⏳ بانتظار موافقة المدير",IF(K2744&lt;&gt;"نعم","⚠ غير مسوى مع الحسابات","✔ معتمد ومسوى")))))))))</f>
        <v/>
      </c>
      <c r="R2744">
        <f>N(R2743)+IF(A2744="عهدة",1,0)</f>
        <v/>
      </c>
      <c r="S2744">
        <f>IF(C2744="","",IF(AND(C2744&gt;=DATE(2026,9,1),C2744&lt;=DATE(2027,8,31)),(YEAR(C2744)-2026)*12+MONTH(C2744)-8,""))</f>
        <v/>
      </c>
      <c r="T2744">
        <f>IF(AND(A2744="مصروف",R2744&gt;0,I2744="موافق",S2744&lt;&gt;"",H2744&lt;&gt;""),N(G2744),0)</f>
        <v/>
      </c>
    </row>
    <row r="2745">
      <c r="A2745" s="19" t="n"/>
      <c r="B2745" s="20">
        <f>IF(A2745="","",IF(R2745=0,"⚠ أضف سطر عهدة أولًا","BDR-"&amp;TEXT(R2745,"000")))</f>
        <v/>
      </c>
      <c r="C2745" s="21" t="n"/>
      <c r="D2745" s="20">
        <f>IF(C2745="","",IF(S2745="","خارج السنة المالية",INDEX(القوائم!$D$2:$D$13,S2745)))</f>
        <v/>
      </c>
      <c r="E2745" s="22" t="n"/>
      <c r="F2745" s="23" t="n"/>
      <c r="G2745" s="23" t="n"/>
      <c r="H2745" s="22" t="n"/>
      <c r="I2745" s="19" t="n"/>
      <c r="J2745" s="21" t="n"/>
      <c r="K2745" s="19" t="n"/>
      <c r="L2745" s="19" t="n"/>
      <c r="M2745" s="21" t="n"/>
      <c r="N2745" s="22" t="n"/>
      <c r="O2745" s="24">
        <f>IF(A2745&lt;&gt;"عهدة","",SUMIFS($G$8:$G$5007,$B$8:$B$5007,B2745,$A$8:$A$5007,"مصروف",$I$8:$I$5007,"&lt;&gt;مرفوض"))</f>
        <v/>
      </c>
      <c r="P2745" s="25">
        <f>IF(A2745&lt;&gt;"عهدة","",N(F2745)-O2745)</f>
        <v/>
      </c>
      <c r="Q2745" s="26">
        <f>IF(A2745="","",IF(A2745="عهدة",IF(N(F2745)=0,"⚠ أدخل قيمة العهدة",IF(P2745&lt;0,"⛔ عجز / زيادة مصروفات "&amp;TEXT(-P2745,"#,##0"),IF(COUNTIFS($B$8:$B$5007,B2745,$A$8:$A$5007,"مصروف",$I$8:$I$5007,"&lt;&gt;مرفوض",$K$8:$K$5007,"&lt;&gt;نعم")&gt;0,"⚠ "&amp;COUNTIFS($B$8:$B$5007,B2745,$A$8:$A$5007,"مصروف",$I$8:$I$5007,"&lt;&gt;مرفوض",$K$8:$K$5007,"&lt;&gt;نعم")&amp;" مصروف غير مسوى",IF(L2745="تمت التسوية",IF(P2745=0,"✔ متوازنة وتمت التسوية","✔ تمت التسوية – متبقي "&amp;TEXT(P2745,"#,##0")),IF(P2745&gt;0,"متبقي "&amp;TEXT(P2745,"#,##0"),"✔ متوازنة"))))),IF(R2745=0,"⚠ أضف سطر عهدة أولًا",IF(OR(C2745="",N(G2745)=0),"⚠ أكمل التاريخ والقيمة",IF(S2745="","⚠ التاريخ خارج السنة المالية",IF(H2745="","⚠ اختر بند الموازنة",IF(I2745="مرفوض","✖ مرفوض من المدير",IF(I2745&lt;&gt;"موافق","⏳ بانتظار موافقة المدير",IF(K2745&lt;&gt;"نعم","⚠ غير مسوى مع الحسابات","✔ معتمد ومسوى")))))))))</f>
        <v/>
      </c>
      <c r="R2745">
        <f>N(R2744)+IF(A2745="عهدة",1,0)</f>
        <v/>
      </c>
      <c r="S2745">
        <f>IF(C2745="","",IF(AND(C2745&gt;=DATE(2026,9,1),C2745&lt;=DATE(2027,8,31)),(YEAR(C2745)-2026)*12+MONTH(C2745)-8,""))</f>
        <v/>
      </c>
      <c r="T2745">
        <f>IF(AND(A2745="مصروف",R2745&gt;0,I2745="موافق",S2745&lt;&gt;"",H2745&lt;&gt;""),N(G2745),0)</f>
        <v/>
      </c>
    </row>
    <row r="2746">
      <c r="A2746" s="19" t="n"/>
      <c r="B2746" s="20">
        <f>IF(A2746="","",IF(R2746=0,"⚠ أضف سطر عهدة أولًا","BDR-"&amp;TEXT(R2746,"000")))</f>
        <v/>
      </c>
      <c r="C2746" s="21" t="n"/>
      <c r="D2746" s="20">
        <f>IF(C2746="","",IF(S2746="","خارج السنة المالية",INDEX(القوائم!$D$2:$D$13,S2746)))</f>
        <v/>
      </c>
      <c r="E2746" s="22" t="n"/>
      <c r="F2746" s="23" t="n"/>
      <c r="G2746" s="23" t="n"/>
      <c r="H2746" s="22" t="n"/>
      <c r="I2746" s="19" t="n"/>
      <c r="J2746" s="21" t="n"/>
      <c r="K2746" s="19" t="n"/>
      <c r="L2746" s="19" t="n"/>
      <c r="M2746" s="21" t="n"/>
      <c r="N2746" s="22" t="n"/>
      <c r="O2746" s="24">
        <f>IF(A2746&lt;&gt;"عهدة","",SUMIFS($G$8:$G$5007,$B$8:$B$5007,B2746,$A$8:$A$5007,"مصروف",$I$8:$I$5007,"&lt;&gt;مرفوض"))</f>
        <v/>
      </c>
      <c r="P2746" s="25">
        <f>IF(A2746&lt;&gt;"عهدة","",N(F2746)-O2746)</f>
        <v/>
      </c>
      <c r="Q2746" s="26">
        <f>IF(A2746="","",IF(A2746="عهدة",IF(N(F2746)=0,"⚠ أدخل قيمة العهدة",IF(P2746&lt;0,"⛔ عجز / زيادة مصروفات "&amp;TEXT(-P2746,"#,##0"),IF(COUNTIFS($B$8:$B$5007,B2746,$A$8:$A$5007,"مصروف",$I$8:$I$5007,"&lt;&gt;مرفوض",$K$8:$K$5007,"&lt;&gt;نعم")&gt;0,"⚠ "&amp;COUNTIFS($B$8:$B$5007,B2746,$A$8:$A$5007,"مصروف",$I$8:$I$5007,"&lt;&gt;مرفوض",$K$8:$K$5007,"&lt;&gt;نعم")&amp;" مصروف غير مسوى",IF(L2746="تمت التسوية",IF(P2746=0,"✔ متوازنة وتمت التسوية","✔ تمت التسوية – متبقي "&amp;TEXT(P2746,"#,##0")),IF(P2746&gt;0,"متبقي "&amp;TEXT(P2746,"#,##0"),"✔ متوازنة"))))),IF(R2746=0,"⚠ أضف سطر عهدة أولًا",IF(OR(C2746="",N(G2746)=0),"⚠ أكمل التاريخ والقيمة",IF(S2746="","⚠ التاريخ خارج السنة المالية",IF(H2746="","⚠ اختر بند الموازنة",IF(I2746="مرفوض","✖ مرفوض من المدير",IF(I2746&lt;&gt;"موافق","⏳ بانتظار موافقة المدير",IF(K2746&lt;&gt;"نعم","⚠ غير مسوى مع الحسابات","✔ معتمد ومسوى")))))))))</f>
        <v/>
      </c>
      <c r="R2746">
        <f>N(R2745)+IF(A2746="عهدة",1,0)</f>
        <v/>
      </c>
      <c r="S2746">
        <f>IF(C2746="","",IF(AND(C2746&gt;=DATE(2026,9,1),C2746&lt;=DATE(2027,8,31)),(YEAR(C2746)-2026)*12+MONTH(C2746)-8,""))</f>
        <v/>
      </c>
      <c r="T2746">
        <f>IF(AND(A2746="مصروف",R2746&gt;0,I2746="موافق",S2746&lt;&gt;"",H2746&lt;&gt;""),N(G2746),0)</f>
        <v/>
      </c>
    </row>
    <row r="2747">
      <c r="A2747" s="19" t="n"/>
      <c r="B2747" s="20">
        <f>IF(A2747="","",IF(R2747=0,"⚠ أضف سطر عهدة أولًا","BDR-"&amp;TEXT(R2747,"000")))</f>
        <v/>
      </c>
      <c r="C2747" s="21" t="n"/>
      <c r="D2747" s="20">
        <f>IF(C2747="","",IF(S2747="","خارج السنة المالية",INDEX(القوائم!$D$2:$D$13,S2747)))</f>
        <v/>
      </c>
      <c r="E2747" s="22" t="n"/>
      <c r="F2747" s="23" t="n"/>
      <c r="G2747" s="23" t="n"/>
      <c r="H2747" s="22" t="n"/>
      <c r="I2747" s="19" t="n"/>
      <c r="J2747" s="21" t="n"/>
      <c r="K2747" s="19" t="n"/>
      <c r="L2747" s="19" t="n"/>
      <c r="M2747" s="21" t="n"/>
      <c r="N2747" s="22" t="n"/>
      <c r="O2747" s="24">
        <f>IF(A2747&lt;&gt;"عهدة","",SUMIFS($G$8:$G$5007,$B$8:$B$5007,B2747,$A$8:$A$5007,"مصروف",$I$8:$I$5007,"&lt;&gt;مرفوض"))</f>
        <v/>
      </c>
      <c r="P2747" s="25">
        <f>IF(A2747&lt;&gt;"عهدة","",N(F2747)-O2747)</f>
        <v/>
      </c>
      <c r="Q2747" s="26">
        <f>IF(A2747="","",IF(A2747="عهدة",IF(N(F2747)=0,"⚠ أدخل قيمة العهدة",IF(P2747&lt;0,"⛔ عجز / زيادة مصروفات "&amp;TEXT(-P2747,"#,##0"),IF(COUNTIFS($B$8:$B$5007,B2747,$A$8:$A$5007,"مصروف",$I$8:$I$5007,"&lt;&gt;مرفوض",$K$8:$K$5007,"&lt;&gt;نعم")&gt;0,"⚠ "&amp;COUNTIFS($B$8:$B$5007,B2747,$A$8:$A$5007,"مصروف",$I$8:$I$5007,"&lt;&gt;مرفوض",$K$8:$K$5007,"&lt;&gt;نعم")&amp;" مصروف غير مسوى",IF(L2747="تمت التسوية",IF(P2747=0,"✔ متوازنة وتمت التسوية","✔ تمت التسوية – متبقي "&amp;TEXT(P2747,"#,##0")),IF(P2747&gt;0,"متبقي "&amp;TEXT(P2747,"#,##0"),"✔ متوازنة"))))),IF(R2747=0,"⚠ أضف سطر عهدة أولًا",IF(OR(C2747="",N(G2747)=0),"⚠ أكمل التاريخ والقيمة",IF(S2747="","⚠ التاريخ خارج السنة المالية",IF(H2747="","⚠ اختر بند الموازنة",IF(I2747="مرفوض","✖ مرفوض من المدير",IF(I2747&lt;&gt;"موافق","⏳ بانتظار موافقة المدير",IF(K2747&lt;&gt;"نعم","⚠ غير مسوى مع الحسابات","✔ معتمد ومسوى")))))))))</f>
        <v/>
      </c>
      <c r="R2747">
        <f>N(R2746)+IF(A2747="عهدة",1,0)</f>
        <v/>
      </c>
      <c r="S2747">
        <f>IF(C2747="","",IF(AND(C2747&gt;=DATE(2026,9,1),C2747&lt;=DATE(2027,8,31)),(YEAR(C2747)-2026)*12+MONTH(C2747)-8,""))</f>
        <v/>
      </c>
      <c r="T2747">
        <f>IF(AND(A2747="مصروف",R2747&gt;0,I2747="موافق",S2747&lt;&gt;"",H2747&lt;&gt;""),N(G2747),0)</f>
        <v/>
      </c>
    </row>
    <row r="2748">
      <c r="A2748" s="19" t="n"/>
      <c r="B2748" s="20">
        <f>IF(A2748="","",IF(R2748=0,"⚠ أضف سطر عهدة أولًا","BDR-"&amp;TEXT(R2748,"000")))</f>
        <v/>
      </c>
      <c r="C2748" s="21" t="n"/>
      <c r="D2748" s="20">
        <f>IF(C2748="","",IF(S2748="","خارج السنة المالية",INDEX(القوائم!$D$2:$D$13,S2748)))</f>
        <v/>
      </c>
      <c r="E2748" s="22" t="n"/>
      <c r="F2748" s="23" t="n"/>
      <c r="G2748" s="23" t="n"/>
      <c r="H2748" s="22" t="n"/>
      <c r="I2748" s="19" t="n"/>
      <c r="J2748" s="21" t="n"/>
      <c r="K2748" s="19" t="n"/>
      <c r="L2748" s="19" t="n"/>
      <c r="M2748" s="21" t="n"/>
      <c r="N2748" s="22" t="n"/>
      <c r="O2748" s="24">
        <f>IF(A2748&lt;&gt;"عهدة","",SUMIFS($G$8:$G$5007,$B$8:$B$5007,B2748,$A$8:$A$5007,"مصروف",$I$8:$I$5007,"&lt;&gt;مرفوض"))</f>
        <v/>
      </c>
      <c r="P2748" s="25">
        <f>IF(A2748&lt;&gt;"عهدة","",N(F2748)-O2748)</f>
        <v/>
      </c>
      <c r="Q2748" s="26">
        <f>IF(A2748="","",IF(A2748="عهدة",IF(N(F2748)=0,"⚠ أدخل قيمة العهدة",IF(P2748&lt;0,"⛔ عجز / زيادة مصروفات "&amp;TEXT(-P2748,"#,##0"),IF(COUNTIFS($B$8:$B$5007,B2748,$A$8:$A$5007,"مصروف",$I$8:$I$5007,"&lt;&gt;مرفوض",$K$8:$K$5007,"&lt;&gt;نعم")&gt;0,"⚠ "&amp;COUNTIFS($B$8:$B$5007,B2748,$A$8:$A$5007,"مصروف",$I$8:$I$5007,"&lt;&gt;مرفوض",$K$8:$K$5007,"&lt;&gt;نعم")&amp;" مصروف غير مسوى",IF(L2748="تمت التسوية",IF(P2748=0,"✔ متوازنة وتمت التسوية","✔ تمت التسوية – متبقي "&amp;TEXT(P2748,"#,##0")),IF(P2748&gt;0,"متبقي "&amp;TEXT(P2748,"#,##0"),"✔ متوازنة"))))),IF(R2748=0,"⚠ أضف سطر عهدة أولًا",IF(OR(C2748="",N(G2748)=0),"⚠ أكمل التاريخ والقيمة",IF(S2748="","⚠ التاريخ خارج السنة المالية",IF(H2748="","⚠ اختر بند الموازنة",IF(I2748="مرفوض","✖ مرفوض من المدير",IF(I2748&lt;&gt;"موافق","⏳ بانتظار موافقة المدير",IF(K2748&lt;&gt;"نعم","⚠ غير مسوى مع الحسابات","✔ معتمد ومسوى")))))))))</f>
        <v/>
      </c>
      <c r="R2748">
        <f>N(R2747)+IF(A2748="عهدة",1,0)</f>
        <v/>
      </c>
      <c r="S2748">
        <f>IF(C2748="","",IF(AND(C2748&gt;=DATE(2026,9,1),C2748&lt;=DATE(2027,8,31)),(YEAR(C2748)-2026)*12+MONTH(C2748)-8,""))</f>
        <v/>
      </c>
      <c r="T2748">
        <f>IF(AND(A2748="مصروف",R2748&gt;0,I2748="موافق",S2748&lt;&gt;"",H2748&lt;&gt;""),N(G2748),0)</f>
        <v/>
      </c>
    </row>
    <row r="2749">
      <c r="A2749" s="19" t="n"/>
      <c r="B2749" s="20">
        <f>IF(A2749="","",IF(R2749=0,"⚠ أضف سطر عهدة أولًا","BDR-"&amp;TEXT(R2749,"000")))</f>
        <v/>
      </c>
      <c r="C2749" s="21" t="n"/>
      <c r="D2749" s="20">
        <f>IF(C2749="","",IF(S2749="","خارج السنة المالية",INDEX(القوائم!$D$2:$D$13,S2749)))</f>
        <v/>
      </c>
      <c r="E2749" s="22" t="n"/>
      <c r="F2749" s="23" t="n"/>
      <c r="G2749" s="23" t="n"/>
      <c r="H2749" s="22" t="n"/>
      <c r="I2749" s="19" t="n"/>
      <c r="J2749" s="21" t="n"/>
      <c r="K2749" s="19" t="n"/>
      <c r="L2749" s="19" t="n"/>
      <c r="M2749" s="21" t="n"/>
      <c r="N2749" s="22" t="n"/>
      <c r="O2749" s="24">
        <f>IF(A2749&lt;&gt;"عهدة","",SUMIFS($G$8:$G$5007,$B$8:$B$5007,B2749,$A$8:$A$5007,"مصروف",$I$8:$I$5007,"&lt;&gt;مرفوض"))</f>
        <v/>
      </c>
      <c r="P2749" s="25">
        <f>IF(A2749&lt;&gt;"عهدة","",N(F2749)-O2749)</f>
        <v/>
      </c>
      <c r="Q2749" s="26">
        <f>IF(A2749="","",IF(A2749="عهدة",IF(N(F2749)=0,"⚠ أدخل قيمة العهدة",IF(P2749&lt;0,"⛔ عجز / زيادة مصروفات "&amp;TEXT(-P2749,"#,##0"),IF(COUNTIFS($B$8:$B$5007,B2749,$A$8:$A$5007,"مصروف",$I$8:$I$5007,"&lt;&gt;مرفوض",$K$8:$K$5007,"&lt;&gt;نعم")&gt;0,"⚠ "&amp;COUNTIFS($B$8:$B$5007,B2749,$A$8:$A$5007,"مصروف",$I$8:$I$5007,"&lt;&gt;مرفوض",$K$8:$K$5007,"&lt;&gt;نعم")&amp;" مصروف غير مسوى",IF(L2749="تمت التسوية",IF(P2749=0,"✔ متوازنة وتمت التسوية","✔ تمت التسوية – متبقي "&amp;TEXT(P2749,"#,##0")),IF(P2749&gt;0,"متبقي "&amp;TEXT(P2749,"#,##0"),"✔ متوازنة"))))),IF(R2749=0,"⚠ أضف سطر عهدة أولًا",IF(OR(C2749="",N(G2749)=0),"⚠ أكمل التاريخ والقيمة",IF(S2749="","⚠ التاريخ خارج السنة المالية",IF(H2749="","⚠ اختر بند الموازنة",IF(I2749="مرفوض","✖ مرفوض من المدير",IF(I2749&lt;&gt;"موافق","⏳ بانتظار موافقة المدير",IF(K2749&lt;&gt;"نعم","⚠ غير مسوى مع الحسابات","✔ معتمد ومسوى")))))))))</f>
        <v/>
      </c>
      <c r="R2749">
        <f>N(R2748)+IF(A2749="عهدة",1,0)</f>
        <v/>
      </c>
      <c r="S2749">
        <f>IF(C2749="","",IF(AND(C2749&gt;=DATE(2026,9,1),C2749&lt;=DATE(2027,8,31)),(YEAR(C2749)-2026)*12+MONTH(C2749)-8,""))</f>
        <v/>
      </c>
      <c r="T2749">
        <f>IF(AND(A2749="مصروف",R2749&gt;0,I2749="موافق",S2749&lt;&gt;"",H2749&lt;&gt;""),N(G2749),0)</f>
        <v/>
      </c>
    </row>
    <row r="2750">
      <c r="A2750" s="19" t="n"/>
      <c r="B2750" s="20">
        <f>IF(A2750="","",IF(R2750=0,"⚠ أضف سطر عهدة أولًا","BDR-"&amp;TEXT(R2750,"000")))</f>
        <v/>
      </c>
      <c r="C2750" s="21" t="n"/>
      <c r="D2750" s="20">
        <f>IF(C2750="","",IF(S2750="","خارج السنة المالية",INDEX(القوائم!$D$2:$D$13,S2750)))</f>
        <v/>
      </c>
      <c r="E2750" s="22" t="n"/>
      <c r="F2750" s="23" t="n"/>
      <c r="G2750" s="23" t="n"/>
      <c r="H2750" s="22" t="n"/>
      <c r="I2750" s="19" t="n"/>
      <c r="J2750" s="21" t="n"/>
      <c r="K2750" s="19" t="n"/>
      <c r="L2750" s="19" t="n"/>
      <c r="M2750" s="21" t="n"/>
      <c r="N2750" s="22" t="n"/>
      <c r="O2750" s="24">
        <f>IF(A2750&lt;&gt;"عهدة","",SUMIFS($G$8:$G$5007,$B$8:$B$5007,B2750,$A$8:$A$5007,"مصروف",$I$8:$I$5007,"&lt;&gt;مرفوض"))</f>
        <v/>
      </c>
      <c r="P2750" s="25">
        <f>IF(A2750&lt;&gt;"عهدة","",N(F2750)-O2750)</f>
        <v/>
      </c>
      <c r="Q2750" s="26">
        <f>IF(A2750="","",IF(A2750="عهدة",IF(N(F2750)=0,"⚠ أدخل قيمة العهدة",IF(P2750&lt;0,"⛔ عجز / زيادة مصروفات "&amp;TEXT(-P2750,"#,##0"),IF(COUNTIFS($B$8:$B$5007,B2750,$A$8:$A$5007,"مصروف",$I$8:$I$5007,"&lt;&gt;مرفوض",$K$8:$K$5007,"&lt;&gt;نعم")&gt;0,"⚠ "&amp;COUNTIFS($B$8:$B$5007,B2750,$A$8:$A$5007,"مصروف",$I$8:$I$5007,"&lt;&gt;مرفوض",$K$8:$K$5007,"&lt;&gt;نعم")&amp;" مصروف غير مسوى",IF(L2750="تمت التسوية",IF(P2750=0,"✔ متوازنة وتمت التسوية","✔ تمت التسوية – متبقي "&amp;TEXT(P2750,"#,##0")),IF(P2750&gt;0,"متبقي "&amp;TEXT(P2750,"#,##0"),"✔ متوازنة"))))),IF(R2750=0,"⚠ أضف سطر عهدة أولًا",IF(OR(C2750="",N(G2750)=0),"⚠ أكمل التاريخ والقيمة",IF(S2750="","⚠ التاريخ خارج السنة المالية",IF(H2750="","⚠ اختر بند الموازنة",IF(I2750="مرفوض","✖ مرفوض من المدير",IF(I2750&lt;&gt;"موافق","⏳ بانتظار موافقة المدير",IF(K2750&lt;&gt;"نعم","⚠ غير مسوى مع الحسابات","✔ معتمد ومسوى")))))))))</f>
        <v/>
      </c>
      <c r="R2750">
        <f>N(R2749)+IF(A2750="عهدة",1,0)</f>
        <v/>
      </c>
      <c r="S2750">
        <f>IF(C2750="","",IF(AND(C2750&gt;=DATE(2026,9,1),C2750&lt;=DATE(2027,8,31)),(YEAR(C2750)-2026)*12+MONTH(C2750)-8,""))</f>
        <v/>
      </c>
      <c r="T2750">
        <f>IF(AND(A2750="مصروف",R2750&gt;0,I2750="موافق",S2750&lt;&gt;"",H2750&lt;&gt;""),N(G2750),0)</f>
        <v/>
      </c>
    </row>
    <row r="2751">
      <c r="A2751" s="19" t="n"/>
      <c r="B2751" s="20">
        <f>IF(A2751="","",IF(R2751=0,"⚠ أضف سطر عهدة أولًا","BDR-"&amp;TEXT(R2751,"000")))</f>
        <v/>
      </c>
      <c r="C2751" s="21" t="n"/>
      <c r="D2751" s="20">
        <f>IF(C2751="","",IF(S2751="","خارج السنة المالية",INDEX(القوائم!$D$2:$D$13,S2751)))</f>
        <v/>
      </c>
      <c r="E2751" s="22" t="n"/>
      <c r="F2751" s="23" t="n"/>
      <c r="G2751" s="23" t="n"/>
      <c r="H2751" s="22" t="n"/>
      <c r="I2751" s="19" t="n"/>
      <c r="J2751" s="21" t="n"/>
      <c r="K2751" s="19" t="n"/>
      <c r="L2751" s="19" t="n"/>
      <c r="M2751" s="21" t="n"/>
      <c r="N2751" s="22" t="n"/>
      <c r="O2751" s="24">
        <f>IF(A2751&lt;&gt;"عهدة","",SUMIFS($G$8:$G$5007,$B$8:$B$5007,B2751,$A$8:$A$5007,"مصروف",$I$8:$I$5007,"&lt;&gt;مرفوض"))</f>
        <v/>
      </c>
      <c r="P2751" s="25">
        <f>IF(A2751&lt;&gt;"عهدة","",N(F2751)-O2751)</f>
        <v/>
      </c>
      <c r="Q2751" s="26">
        <f>IF(A2751="","",IF(A2751="عهدة",IF(N(F2751)=0,"⚠ أدخل قيمة العهدة",IF(P2751&lt;0,"⛔ عجز / زيادة مصروفات "&amp;TEXT(-P2751,"#,##0"),IF(COUNTIFS($B$8:$B$5007,B2751,$A$8:$A$5007,"مصروف",$I$8:$I$5007,"&lt;&gt;مرفوض",$K$8:$K$5007,"&lt;&gt;نعم")&gt;0,"⚠ "&amp;COUNTIFS($B$8:$B$5007,B2751,$A$8:$A$5007,"مصروف",$I$8:$I$5007,"&lt;&gt;مرفوض",$K$8:$K$5007,"&lt;&gt;نعم")&amp;" مصروف غير مسوى",IF(L2751="تمت التسوية",IF(P2751=0,"✔ متوازنة وتمت التسوية","✔ تمت التسوية – متبقي "&amp;TEXT(P2751,"#,##0")),IF(P2751&gt;0,"متبقي "&amp;TEXT(P2751,"#,##0"),"✔ متوازنة"))))),IF(R2751=0,"⚠ أضف سطر عهدة أولًا",IF(OR(C2751="",N(G2751)=0),"⚠ أكمل التاريخ والقيمة",IF(S2751="","⚠ التاريخ خارج السنة المالية",IF(H2751="","⚠ اختر بند الموازنة",IF(I2751="مرفوض","✖ مرفوض من المدير",IF(I2751&lt;&gt;"موافق","⏳ بانتظار موافقة المدير",IF(K2751&lt;&gt;"نعم","⚠ غير مسوى مع الحسابات","✔ معتمد ومسوى")))))))))</f>
        <v/>
      </c>
      <c r="R2751">
        <f>N(R2750)+IF(A2751="عهدة",1,0)</f>
        <v/>
      </c>
      <c r="S2751">
        <f>IF(C2751="","",IF(AND(C2751&gt;=DATE(2026,9,1),C2751&lt;=DATE(2027,8,31)),(YEAR(C2751)-2026)*12+MONTH(C2751)-8,""))</f>
        <v/>
      </c>
      <c r="T2751">
        <f>IF(AND(A2751="مصروف",R2751&gt;0,I2751="موافق",S2751&lt;&gt;"",H2751&lt;&gt;""),N(G2751),0)</f>
        <v/>
      </c>
    </row>
    <row r="2752">
      <c r="A2752" s="19" t="n"/>
      <c r="B2752" s="20">
        <f>IF(A2752="","",IF(R2752=0,"⚠ أضف سطر عهدة أولًا","BDR-"&amp;TEXT(R2752,"000")))</f>
        <v/>
      </c>
      <c r="C2752" s="21" t="n"/>
      <c r="D2752" s="20">
        <f>IF(C2752="","",IF(S2752="","خارج السنة المالية",INDEX(القوائم!$D$2:$D$13,S2752)))</f>
        <v/>
      </c>
      <c r="E2752" s="22" t="n"/>
      <c r="F2752" s="23" t="n"/>
      <c r="G2752" s="23" t="n"/>
      <c r="H2752" s="22" t="n"/>
      <c r="I2752" s="19" t="n"/>
      <c r="J2752" s="21" t="n"/>
      <c r="K2752" s="19" t="n"/>
      <c r="L2752" s="19" t="n"/>
      <c r="M2752" s="21" t="n"/>
      <c r="N2752" s="22" t="n"/>
      <c r="O2752" s="24">
        <f>IF(A2752&lt;&gt;"عهدة","",SUMIFS($G$8:$G$5007,$B$8:$B$5007,B2752,$A$8:$A$5007,"مصروف",$I$8:$I$5007,"&lt;&gt;مرفوض"))</f>
        <v/>
      </c>
      <c r="P2752" s="25">
        <f>IF(A2752&lt;&gt;"عهدة","",N(F2752)-O2752)</f>
        <v/>
      </c>
      <c r="Q2752" s="26">
        <f>IF(A2752="","",IF(A2752="عهدة",IF(N(F2752)=0,"⚠ أدخل قيمة العهدة",IF(P2752&lt;0,"⛔ عجز / زيادة مصروفات "&amp;TEXT(-P2752,"#,##0"),IF(COUNTIFS($B$8:$B$5007,B2752,$A$8:$A$5007,"مصروف",$I$8:$I$5007,"&lt;&gt;مرفوض",$K$8:$K$5007,"&lt;&gt;نعم")&gt;0,"⚠ "&amp;COUNTIFS($B$8:$B$5007,B2752,$A$8:$A$5007,"مصروف",$I$8:$I$5007,"&lt;&gt;مرفوض",$K$8:$K$5007,"&lt;&gt;نعم")&amp;" مصروف غير مسوى",IF(L2752="تمت التسوية",IF(P2752=0,"✔ متوازنة وتمت التسوية","✔ تمت التسوية – متبقي "&amp;TEXT(P2752,"#,##0")),IF(P2752&gt;0,"متبقي "&amp;TEXT(P2752,"#,##0"),"✔ متوازنة"))))),IF(R2752=0,"⚠ أضف سطر عهدة أولًا",IF(OR(C2752="",N(G2752)=0),"⚠ أكمل التاريخ والقيمة",IF(S2752="","⚠ التاريخ خارج السنة المالية",IF(H2752="","⚠ اختر بند الموازنة",IF(I2752="مرفوض","✖ مرفوض من المدير",IF(I2752&lt;&gt;"موافق","⏳ بانتظار موافقة المدير",IF(K2752&lt;&gt;"نعم","⚠ غير مسوى مع الحسابات","✔ معتمد ومسوى")))))))))</f>
        <v/>
      </c>
      <c r="R2752">
        <f>N(R2751)+IF(A2752="عهدة",1,0)</f>
        <v/>
      </c>
      <c r="S2752">
        <f>IF(C2752="","",IF(AND(C2752&gt;=DATE(2026,9,1),C2752&lt;=DATE(2027,8,31)),(YEAR(C2752)-2026)*12+MONTH(C2752)-8,""))</f>
        <v/>
      </c>
      <c r="T2752">
        <f>IF(AND(A2752="مصروف",R2752&gt;0,I2752="موافق",S2752&lt;&gt;"",H2752&lt;&gt;""),N(G2752),0)</f>
        <v/>
      </c>
    </row>
    <row r="2753">
      <c r="A2753" s="19" t="n"/>
      <c r="B2753" s="20">
        <f>IF(A2753="","",IF(R2753=0,"⚠ أضف سطر عهدة أولًا","BDR-"&amp;TEXT(R2753,"000")))</f>
        <v/>
      </c>
      <c r="C2753" s="21" t="n"/>
      <c r="D2753" s="20">
        <f>IF(C2753="","",IF(S2753="","خارج السنة المالية",INDEX(القوائم!$D$2:$D$13,S2753)))</f>
        <v/>
      </c>
      <c r="E2753" s="22" t="n"/>
      <c r="F2753" s="23" t="n"/>
      <c r="G2753" s="23" t="n"/>
      <c r="H2753" s="22" t="n"/>
      <c r="I2753" s="19" t="n"/>
      <c r="J2753" s="21" t="n"/>
      <c r="K2753" s="19" t="n"/>
      <c r="L2753" s="19" t="n"/>
      <c r="M2753" s="21" t="n"/>
      <c r="N2753" s="22" t="n"/>
      <c r="O2753" s="24">
        <f>IF(A2753&lt;&gt;"عهدة","",SUMIFS($G$8:$G$5007,$B$8:$B$5007,B2753,$A$8:$A$5007,"مصروف",$I$8:$I$5007,"&lt;&gt;مرفوض"))</f>
        <v/>
      </c>
      <c r="P2753" s="25">
        <f>IF(A2753&lt;&gt;"عهدة","",N(F2753)-O2753)</f>
        <v/>
      </c>
      <c r="Q2753" s="26">
        <f>IF(A2753="","",IF(A2753="عهدة",IF(N(F2753)=0,"⚠ أدخل قيمة العهدة",IF(P2753&lt;0,"⛔ عجز / زيادة مصروفات "&amp;TEXT(-P2753,"#,##0"),IF(COUNTIFS($B$8:$B$5007,B2753,$A$8:$A$5007,"مصروف",$I$8:$I$5007,"&lt;&gt;مرفوض",$K$8:$K$5007,"&lt;&gt;نعم")&gt;0,"⚠ "&amp;COUNTIFS($B$8:$B$5007,B2753,$A$8:$A$5007,"مصروف",$I$8:$I$5007,"&lt;&gt;مرفوض",$K$8:$K$5007,"&lt;&gt;نعم")&amp;" مصروف غير مسوى",IF(L2753="تمت التسوية",IF(P2753=0,"✔ متوازنة وتمت التسوية","✔ تمت التسوية – متبقي "&amp;TEXT(P2753,"#,##0")),IF(P2753&gt;0,"متبقي "&amp;TEXT(P2753,"#,##0"),"✔ متوازنة"))))),IF(R2753=0,"⚠ أضف سطر عهدة أولًا",IF(OR(C2753="",N(G2753)=0),"⚠ أكمل التاريخ والقيمة",IF(S2753="","⚠ التاريخ خارج السنة المالية",IF(H2753="","⚠ اختر بند الموازنة",IF(I2753="مرفوض","✖ مرفوض من المدير",IF(I2753&lt;&gt;"موافق","⏳ بانتظار موافقة المدير",IF(K2753&lt;&gt;"نعم","⚠ غير مسوى مع الحسابات","✔ معتمد ومسوى")))))))))</f>
        <v/>
      </c>
      <c r="R2753">
        <f>N(R2752)+IF(A2753="عهدة",1,0)</f>
        <v/>
      </c>
      <c r="S2753">
        <f>IF(C2753="","",IF(AND(C2753&gt;=DATE(2026,9,1),C2753&lt;=DATE(2027,8,31)),(YEAR(C2753)-2026)*12+MONTH(C2753)-8,""))</f>
        <v/>
      </c>
      <c r="T2753">
        <f>IF(AND(A2753="مصروف",R2753&gt;0,I2753="موافق",S2753&lt;&gt;"",H2753&lt;&gt;""),N(G2753),0)</f>
        <v/>
      </c>
    </row>
    <row r="2754">
      <c r="A2754" s="19" t="n"/>
      <c r="B2754" s="20">
        <f>IF(A2754="","",IF(R2754=0,"⚠ أضف سطر عهدة أولًا","BDR-"&amp;TEXT(R2754,"000")))</f>
        <v/>
      </c>
      <c r="C2754" s="21" t="n"/>
      <c r="D2754" s="20">
        <f>IF(C2754="","",IF(S2754="","خارج السنة المالية",INDEX(القوائم!$D$2:$D$13,S2754)))</f>
        <v/>
      </c>
      <c r="E2754" s="22" t="n"/>
      <c r="F2754" s="23" t="n"/>
      <c r="G2754" s="23" t="n"/>
      <c r="H2754" s="22" t="n"/>
      <c r="I2754" s="19" t="n"/>
      <c r="J2754" s="21" t="n"/>
      <c r="K2754" s="19" t="n"/>
      <c r="L2754" s="19" t="n"/>
      <c r="M2754" s="21" t="n"/>
      <c r="N2754" s="22" t="n"/>
      <c r="O2754" s="24">
        <f>IF(A2754&lt;&gt;"عهدة","",SUMIFS($G$8:$G$5007,$B$8:$B$5007,B2754,$A$8:$A$5007,"مصروف",$I$8:$I$5007,"&lt;&gt;مرفوض"))</f>
        <v/>
      </c>
      <c r="P2754" s="25">
        <f>IF(A2754&lt;&gt;"عهدة","",N(F2754)-O2754)</f>
        <v/>
      </c>
      <c r="Q2754" s="26">
        <f>IF(A2754="","",IF(A2754="عهدة",IF(N(F2754)=0,"⚠ أدخل قيمة العهدة",IF(P2754&lt;0,"⛔ عجز / زيادة مصروفات "&amp;TEXT(-P2754,"#,##0"),IF(COUNTIFS($B$8:$B$5007,B2754,$A$8:$A$5007,"مصروف",$I$8:$I$5007,"&lt;&gt;مرفوض",$K$8:$K$5007,"&lt;&gt;نعم")&gt;0,"⚠ "&amp;COUNTIFS($B$8:$B$5007,B2754,$A$8:$A$5007,"مصروف",$I$8:$I$5007,"&lt;&gt;مرفوض",$K$8:$K$5007,"&lt;&gt;نعم")&amp;" مصروف غير مسوى",IF(L2754="تمت التسوية",IF(P2754=0,"✔ متوازنة وتمت التسوية","✔ تمت التسوية – متبقي "&amp;TEXT(P2754,"#,##0")),IF(P2754&gt;0,"متبقي "&amp;TEXT(P2754,"#,##0"),"✔ متوازنة"))))),IF(R2754=0,"⚠ أضف سطر عهدة أولًا",IF(OR(C2754="",N(G2754)=0),"⚠ أكمل التاريخ والقيمة",IF(S2754="","⚠ التاريخ خارج السنة المالية",IF(H2754="","⚠ اختر بند الموازنة",IF(I2754="مرفوض","✖ مرفوض من المدير",IF(I2754&lt;&gt;"موافق","⏳ بانتظار موافقة المدير",IF(K2754&lt;&gt;"نعم","⚠ غير مسوى مع الحسابات","✔ معتمد ومسوى")))))))))</f>
        <v/>
      </c>
      <c r="R2754">
        <f>N(R2753)+IF(A2754="عهدة",1,0)</f>
        <v/>
      </c>
      <c r="S2754">
        <f>IF(C2754="","",IF(AND(C2754&gt;=DATE(2026,9,1),C2754&lt;=DATE(2027,8,31)),(YEAR(C2754)-2026)*12+MONTH(C2754)-8,""))</f>
        <v/>
      </c>
      <c r="T2754">
        <f>IF(AND(A2754="مصروف",R2754&gt;0,I2754="موافق",S2754&lt;&gt;"",H2754&lt;&gt;""),N(G2754),0)</f>
        <v/>
      </c>
    </row>
    <row r="2755">
      <c r="A2755" s="19" t="n"/>
      <c r="B2755" s="20">
        <f>IF(A2755="","",IF(R2755=0,"⚠ أضف سطر عهدة أولًا","BDR-"&amp;TEXT(R2755,"000")))</f>
        <v/>
      </c>
      <c r="C2755" s="21" t="n"/>
      <c r="D2755" s="20">
        <f>IF(C2755="","",IF(S2755="","خارج السنة المالية",INDEX(القوائم!$D$2:$D$13,S2755)))</f>
        <v/>
      </c>
      <c r="E2755" s="22" t="n"/>
      <c r="F2755" s="23" t="n"/>
      <c r="G2755" s="23" t="n"/>
      <c r="H2755" s="22" t="n"/>
      <c r="I2755" s="19" t="n"/>
      <c r="J2755" s="21" t="n"/>
      <c r="K2755" s="19" t="n"/>
      <c r="L2755" s="19" t="n"/>
      <c r="M2755" s="21" t="n"/>
      <c r="N2755" s="22" t="n"/>
      <c r="O2755" s="24">
        <f>IF(A2755&lt;&gt;"عهدة","",SUMIFS($G$8:$G$5007,$B$8:$B$5007,B2755,$A$8:$A$5007,"مصروف",$I$8:$I$5007,"&lt;&gt;مرفوض"))</f>
        <v/>
      </c>
      <c r="P2755" s="25">
        <f>IF(A2755&lt;&gt;"عهدة","",N(F2755)-O2755)</f>
        <v/>
      </c>
      <c r="Q2755" s="26">
        <f>IF(A2755="","",IF(A2755="عهدة",IF(N(F2755)=0,"⚠ أدخل قيمة العهدة",IF(P2755&lt;0,"⛔ عجز / زيادة مصروفات "&amp;TEXT(-P2755,"#,##0"),IF(COUNTIFS($B$8:$B$5007,B2755,$A$8:$A$5007,"مصروف",$I$8:$I$5007,"&lt;&gt;مرفوض",$K$8:$K$5007,"&lt;&gt;نعم")&gt;0,"⚠ "&amp;COUNTIFS($B$8:$B$5007,B2755,$A$8:$A$5007,"مصروف",$I$8:$I$5007,"&lt;&gt;مرفوض",$K$8:$K$5007,"&lt;&gt;نعم")&amp;" مصروف غير مسوى",IF(L2755="تمت التسوية",IF(P2755=0,"✔ متوازنة وتمت التسوية","✔ تمت التسوية – متبقي "&amp;TEXT(P2755,"#,##0")),IF(P2755&gt;0,"متبقي "&amp;TEXT(P2755,"#,##0"),"✔ متوازنة"))))),IF(R2755=0,"⚠ أضف سطر عهدة أولًا",IF(OR(C2755="",N(G2755)=0),"⚠ أكمل التاريخ والقيمة",IF(S2755="","⚠ التاريخ خارج السنة المالية",IF(H2755="","⚠ اختر بند الموازنة",IF(I2755="مرفوض","✖ مرفوض من المدير",IF(I2755&lt;&gt;"موافق","⏳ بانتظار موافقة المدير",IF(K2755&lt;&gt;"نعم","⚠ غير مسوى مع الحسابات","✔ معتمد ومسوى")))))))))</f>
        <v/>
      </c>
      <c r="R2755">
        <f>N(R2754)+IF(A2755="عهدة",1,0)</f>
        <v/>
      </c>
      <c r="S2755">
        <f>IF(C2755="","",IF(AND(C2755&gt;=DATE(2026,9,1),C2755&lt;=DATE(2027,8,31)),(YEAR(C2755)-2026)*12+MONTH(C2755)-8,""))</f>
        <v/>
      </c>
      <c r="T2755">
        <f>IF(AND(A2755="مصروف",R2755&gt;0,I2755="موافق",S2755&lt;&gt;"",H2755&lt;&gt;""),N(G2755),0)</f>
        <v/>
      </c>
    </row>
    <row r="2756">
      <c r="A2756" s="19" t="n"/>
      <c r="B2756" s="20">
        <f>IF(A2756="","",IF(R2756=0,"⚠ أضف سطر عهدة أولًا","BDR-"&amp;TEXT(R2756,"000")))</f>
        <v/>
      </c>
      <c r="C2756" s="21" t="n"/>
      <c r="D2756" s="20">
        <f>IF(C2756="","",IF(S2756="","خارج السنة المالية",INDEX(القوائم!$D$2:$D$13,S2756)))</f>
        <v/>
      </c>
      <c r="E2756" s="22" t="n"/>
      <c r="F2756" s="23" t="n"/>
      <c r="G2756" s="23" t="n"/>
      <c r="H2756" s="22" t="n"/>
      <c r="I2756" s="19" t="n"/>
      <c r="J2756" s="21" t="n"/>
      <c r="K2756" s="19" t="n"/>
      <c r="L2756" s="19" t="n"/>
      <c r="M2756" s="21" t="n"/>
      <c r="N2756" s="22" t="n"/>
      <c r="O2756" s="24">
        <f>IF(A2756&lt;&gt;"عهدة","",SUMIFS($G$8:$G$5007,$B$8:$B$5007,B2756,$A$8:$A$5007,"مصروف",$I$8:$I$5007,"&lt;&gt;مرفوض"))</f>
        <v/>
      </c>
      <c r="P2756" s="25">
        <f>IF(A2756&lt;&gt;"عهدة","",N(F2756)-O2756)</f>
        <v/>
      </c>
      <c r="Q2756" s="26">
        <f>IF(A2756="","",IF(A2756="عهدة",IF(N(F2756)=0,"⚠ أدخل قيمة العهدة",IF(P2756&lt;0,"⛔ عجز / زيادة مصروفات "&amp;TEXT(-P2756,"#,##0"),IF(COUNTIFS($B$8:$B$5007,B2756,$A$8:$A$5007,"مصروف",$I$8:$I$5007,"&lt;&gt;مرفوض",$K$8:$K$5007,"&lt;&gt;نعم")&gt;0,"⚠ "&amp;COUNTIFS($B$8:$B$5007,B2756,$A$8:$A$5007,"مصروف",$I$8:$I$5007,"&lt;&gt;مرفوض",$K$8:$K$5007,"&lt;&gt;نعم")&amp;" مصروف غير مسوى",IF(L2756="تمت التسوية",IF(P2756=0,"✔ متوازنة وتمت التسوية","✔ تمت التسوية – متبقي "&amp;TEXT(P2756,"#,##0")),IF(P2756&gt;0,"متبقي "&amp;TEXT(P2756,"#,##0"),"✔ متوازنة"))))),IF(R2756=0,"⚠ أضف سطر عهدة أولًا",IF(OR(C2756="",N(G2756)=0),"⚠ أكمل التاريخ والقيمة",IF(S2756="","⚠ التاريخ خارج السنة المالية",IF(H2756="","⚠ اختر بند الموازنة",IF(I2756="مرفوض","✖ مرفوض من المدير",IF(I2756&lt;&gt;"موافق","⏳ بانتظار موافقة المدير",IF(K2756&lt;&gt;"نعم","⚠ غير مسوى مع الحسابات","✔ معتمد ومسوى")))))))))</f>
        <v/>
      </c>
      <c r="R2756">
        <f>N(R2755)+IF(A2756="عهدة",1,0)</f>
        <v/>
      </c>
      <c r="S2756">
        <f>IF(C2756="","",IF(AND(C2756&gt;=DATE(2026,9,1),C2756&lt;=DATE(2027,8,31)),(YEAR(C2756)-2026)*12+MONTH(C2756)-8,""))</f>
        <v/>
      </c>
      <c r="T2756">
        <f>IF(AND(A2756="مصروف",R2756&gt;0,I2756="موافق",S2756&lt;&gt;"",H2756&lt;&gt;""),N(G2756),0)</f>
        <v/>
      </c>
    </row>
    <row r="2757">
      <c r="A2757" s="19" t="n"/>
      <c r="B2757" s="20">
        <f>IF(A2757="","",IF(R2757=0,"⚠ أضف سطر عهدة أولًا","BDR-"&amp;TEXT(R2757,"000")))</f>
        <v/>
      </c>
      <c r="C2757" s="21" t="n"/>
      <c r="D2757" s="20">
        <f>IF(C2757="","",IF(S2757="","خارج السنة المالية",INDEX(القوائم!$D$2:$D$13,S2757)))</f>
        <v/>
      </c>
      <c r="E2757" s="22" t="n"/>
      <c r="F2757" s="23" t="n"/>
      <c r="G2757" s="23" t="n"/>
      <c r="H2757" s="22" t="n"/>
      <c r="I2757" s="19" t="n"/>
      <c r="J2757" s="21" t="n"/>
      <c r="K2757" s="19" t="n"/>
      <c r="L2757" s="19" t="n"/>
      <c r="M2757" s="21" t="n"/>
      <c r="N2757" s="22" t="n"/>
      <c r="O2757" s="24">
        <f>IF(A2757&lt;&gt;"عهدة","",SUMIFS($G$8:$G$5007,$B$8:$B$5007,B2757,$A$8:$A$5007,"مصروف",$I$8:$I$5007,"&lt;&gt;مرفوض"))</f>
        <v/>
      </c>
      <c r="P2757" s="25">
        <f>IF(A2757&lt;&gt;"عهدة","",N(F2757)-O2757)</f>
        <v/>
      </c>
      <c r="Q2757" s="26">
        <f>IF(A2757="","",IF(A2757="عهدة",IF(N(F2757)=0,"⚠ أدخل قيمة العهدة",IF(P2757&lt;0,"⛔ عجز / زيادة مصروفات "&amp;TEXT(-P2757,"#,##0"),IF(COUNTIFS($B$8:$B$5007,B2757,$A$8:$A$5007,"مصروف",$I$8:$I$5007,"&lt;&gt;مرفوض",$K$8:$K$5007,"&lt;&gt;نعم")&gt;0,"⚠ "&amp;COUNTIFS($B$8:$B$5007,B2757,$A$8:$A$5007,"مصروف",$I$8:$I$5007,"&lt;&gt;مرفوض",$K$8:$K$5007,"&lt;&gt;نعم")&amp;" مصروف غير مسوى",IF(L2757="تمت التسوية",IF(P2757=0,"✔ متوازنة وتمت التسوية","✔ تمت التسوية – متبقي "&amp;TEXT(P2757,"#,##0")),IF(P2757&gt;0,"متبقي "&amp;TEXT(P2757,"#,##0"),"✔ متوازنة"))))),IF(R2757=0,"⚠ أضف سطر عهدة أولًا",IF(OR(C2757="",N(G2757)=0),"⚠ أكمل التاريخ والقيمة",IF(S2757="","⚠ التاريخ خارج السنة المالية",IF(H2757="","⚠ اختر بند الموازنة",IF(I2757="مرفوض","✖ مرفوض من المدير",IF(I2757&lt;&gt;"موافق","⏳ بانتظار موافقة المدير",IF(K2757&lt;&gt;"نعم","⚠ غير مسوى مع الحسابات","✔ معتمد ومسوى")))))))))</f>
        <v/>
      </c>
      <c r="R2757">
        <f>N(R2756)+IF(A2757="عهدة",1,0)</f>
        <v/>
      </c>
      <c r="S2757">
        <f>IF(C2757="","",IF(AND(C2757&gt;=DATE(2026,9,1),C2757&lt;=DATE(2027,8,31)),(YEAR(C2757)-2026)*12+MONTH(C2757)-8,""))</f>
        <v/>
      </c>
      <c r="T2757">
        <f>IF(AND(A2757="مصروف",R2757&gt;0,I2757="موافق",S2757&lt;&gt;"",H2757&lt;&gt;""),N(G2757),0)</f>
        <v/>
      </c>
    </row>
    <row r="2758">
      <c r="A2758" s="19" t="n"/>
      <c r="B2758" s="20">
        <f>IF(A2758="","",IF(R2758=0,"⚠ أضف سطر عهدة أولًا","BDR-"&amp;TEXT(R2758,"000")))</f>
        <v/>
      </c>
      <c r="C2758" s="21" t="n"/>
      <c r="D2758" s="20">
        <f>IF(C2758="","",IF(S2758="","خارج السنة المالية",INDEX(القوائم!$D$2:$D$13,S2758)))</f>
        <v/>
      </c>
      <c r="E2758" s="22" t="n"/>
      <c r="F2758" s="23" t="n"/>
      <c r="G2758" s="23" t="n"/>
      <c r="H2758" s="22" t="n"/>
      <c r="I2758" s="19" t="n"/>
      <c r="J2758" s="21" t="n"/>
      <c r="K2758" s="19" t="n"/>
      <c r="L2758" s="19" t="n"/>
      <c r="M2758" s="21" t="n"/>
      <c r="N2758" s="22" t="n"/>
      <c r="O2758" s="24">
        <f>IF(A2758&lt;&gt;"عهدة","",SUMIFS($G$8:$G$5007,$B$8:$B$5007,B2758,$A$8:$A$5007,"مصروف",$I$8:$I$5007,"&lt;&gt;مرفوض"))</f>
        <v/>
      </c>
      <c r="P2758" s="25">
        <f>IF(A2758&lt;&gt;"عهدة","",N(F2758)-O2758)</f>
        <v/>
      </c>
      <c r="Q2758" s="26">
        <f>IF(A2758="","",IF(A2758="عهدة",IF(N(F2758)=0,"⚠ أدخل قيمة العهدة",IF(P2758&lt;0,"⛔ عجز / زيادة مصروفات "&amp;TEXT(-P2758,"#,##0"),IF(COUNTIFS($B$8:$B$5007,B2758,$A$8:$A$5007,"مصروف",$I$8:$I$5007,"&lt;&gt;مرفوض",$K$8:$K$5007,"&lt;&gt;نعم")&gt;0,"⚠ "&amp;COUNTIFS($B$8:$B$5007,B2758,$A$8:$A$5007,"مصروف",$I$8:$I$5007,"&lt;&gt;مرفوض",$K$8:$K$5007,"&lt;&gt;نعم")&amp;" مصروف غير مسوى",IF(L2758="تمت التسوية",IF(P2758=0,"✔ متوازنة وتمت التسوية","✔ تمت التسوية – متبقي "&amp;TEXT(P2758,"#,##0")),IF(P2758&gt;0,"متبقي "&amp;TEXT(P2758,"#,##0"),"✔ متوازنة"))))),IF(R2758=0,"⚠ أضف سطر عهدة أولًا",IF(OR(C2758="",N(G2758)=0),"⚠ أكمل التاريخ والقيمة",IF(S2758="","⚠ التاريخ خارج السنة المالية",IF(H2758="","⚠ اختر بند الموازنة",IF(I2758="مرفوض","✖ مرفوض من المدير",IF(I2758&lt;&gt;"موافق","⏳ بانتظار موافقة المدير",IF(K2758&lt;&gt;"نعم","⚠ غير مسوى مع الحسابات","✔ معتمد ومسوى")))))))))</f>
        <v/>
      </c>
      <c r="R2758">
        <f>N(R2757)+IF(A2758="عهدة",1,0)</f>
        <v/>
      </c>
      <c r="S2758">
        <f>IF(C2758="","",IF(AND(C2758&gt;=DATE(2026,9,1),C2758&lt;=DATE(2027,8,31)),(YEAR(C2758)-2026)*12+MONTH(C2758)-8,""))</f>
        <v/>
      </c>
      <c r="T2758">
        <f>IF(AND(A2758="مصروف",R2758&gt;0,I2758="موافق",S2758&lt;&gt;"",H2758&lt;&gt;""),N(G2758),0)</f>
        <v/>
      </c>
    </row>
    <row r="2759">
      <c r="A2759" s="19" t="n"/>
      <c r="B2759" s="20">
        <f>IF(A2759="","",IF(R2759=0,"⚠ أضف سطر عهدة أولًا","BDR-"&amp;TEXT(R2759,"000")))</f>
        <v/>
      </c>
      <c r="C2759" s="21" t="n"/>
      <c r="D2759" s="20">
        <f>IF(C2759="","",IF(S2759="","خارج السنة المالية",INDEX(القوائم!$D$2:$D$13,S2759)))</f>
        <v/>
      </c>
      <c r="E2759" s="22" t="n"/>
      <c r="F2759" s="23" t="n"/>
      <c r="G2759" s="23" t="n"/>
      <c r="H2759" s="22" t="n"/>
      <c r="I2759" s="19" t="n"/>
      <c r="J2759" s="21" t="n"/>
      <c r="K2759" s="19" t="n"/>
      <c r="L2759" s="19" t="n"/>
      <c r="M2759" s="21" t="n"/>
      <c r="N2759" s="22" t="n"/>
      <c r="O2759" s="24">
        <f>IF(A2759&lt;&gt;"عهدة","",SUMIFS($G$8:$G$5007,$B$8:$B$5007,B2759,$A$8:$A$5007,"مصروف",$I$8:$I$5007,"&lt;&gt;مرفوض"))</f>
        <v/>
      </c>
      <c r="P2759" s="25">
        <f>IF(A2759&lt;&gt;"عهدة","",N(F2759)-O2759)</f>
        <v/>
      </c>
      <c r="Q2759" s="26">
        <f>IF(A2759="","",IF(A2759="عهدة",IF(N(F2759)=0,"⚠ أدخل قيمة العهدة",IF(P2759&lt;0,"⛔ عجز / زيادة مصروفات "&amp;TEXT(-P2759,"#,##0"),IF(COUNTIFS($B$8:$B$5007,B2759,$A$8:$A$5007,"مصروف",$I$8:$I$5007,"&lt;&gt;مرفوض",$K$8:$K$5007,"&lt;&gt;نعم")&gt;0,"⚠ "&amp;COUNTIFS($B$8:$B$5007,B2759,$A$8:$A$5007,"مصروف",$I$8:$I$5007,"&lt;&gt;مرفوض",$K$8:$K$5007,"&lt;&gt;نعم")&amp;" مصروف غير مسوى",IF(L2759="تمت التسوية",IF(P2759=0,"✔ متوازنة وتمت التسوية","✔ تمت التسوية – متبقي "&amp;TEXT(P2759,"#,##0")),IF(P2759&gt;0,"متبقي "&amp;TEXT(P2759,"#,##0"),"✔ متوازنة"))))),IF(R2759=0,"⚠ أضف سطر عهدة أولًا",IF(OR(C2759="",N(G2759)=0),"⚠ أكمل التاريخ والقيمة",IF(S2759="","⚠ التاريخ خارج السنة المالية",IF(H2759="","⚠ اختر بند الموازنة",IF(I2759="مرفوض","✖ مرفوض من المدير",IF(I2759&lt;&gt;"موافق","⏳ بانتظار موافقة المدير",IF(K2759&lt;&gt;"نعم","⚠ غير مسوى مع الحسابات","✔ معتمد ومسوى")))))))))</f>
        <v/>
      </c>
      <c r="R2759">
        <f>N(R2758)+IF(A2759="عهدة",1,0)</f>
        <v/>
      </c>
      <c r="S2759">
        <f>IF(C2759="","",IF(AND(C2759&gt;=DATE(2026,9,1),C2759&lt;=DATE(2027,8,31)),(YEAR(C2759)-2026)*12+MONTH(C2759)-8,""))</f>
        <v/>
      </c>
      <c r="T2759">
        <f>IF(AND(A2759="مصروف",R2759&gt;0,I2759="موافق",S2759&lt;&gt;"",H2759&lt;&gt;""),N(G2759),0)</f>
        <v/>
      </c>
    </row>
    <row r="2760">
      <c r="A2760" s="19" t="n"/>
      <c r="B2760" s="20">
        <f>IF(A2760="","",IF(R2760=0,"⚠ أضف سطر عهدة أولًا","BDR-"&amp;TEXT(R2760,"000")))</f>
        <v/>
      </c>
      <c r="C2760" s="21" t="n"/>
      <c r="D2760" s="20">
        <f>IF(C2760="","",IF(S2760="","خارج السنة المالية",INDEX(القوائم!$D$2:$D$13,S2760)))</f>
        <v/>
      </c>
      <c r="E2760" s="22" t="n"/>
      <c r="F2760" s="23" t="n"/>
      <c r="G2760" s="23" t="n"/>
      <c r="H2760" s="22" t="n"/>
      <c r="I2760" s="19" t="n"/>
      <c r="J2760" s="21" t="n"/>
      <c r="K2760" s="19" t="n"/>
      <c r="L2760" s="19" t="n"/>
      <c r="M2760" s="21" t="n"/>
      <c r="N2760" s="22" t="n"/>
      <c r="O2760" s="24">
        <f>IF(A2760&lt;&gt;"عهدة","",SUMIFS($G$8:$G$5007,$B$8:$B$5007,B2760,$A$8:$A$5007,"مصروف",$I$8:$I$5007,"&lt;&gt;مرفوض"))</f>
        <v/>
      </c>
      <c r="P2760" s="25">
        <f>IF(A2760&lt;&gt;"عهدة","",N(F2760)-O2760)</f>
        <v/>
      </c>
      <c r="Q2760" s="26">
        <f>IF(A2760="","",IF(A2760="عهدة",IF(N(F2760)=0,"⚠ أدخل قيمة العهدة",IF(P2760&lt;0,"⛔ عجز / زيادة مصروفات "&amp;TEXT(-P2760,"#,##0"),IF(COUNTIFS($B$8:$B$5007,B2760,$A$8:$A$5007,"مصروف",$I$8:$I$5007,"&lt;&gt;مرفوض",$K$8:$K$5007,"&lt;&gt;نعم")&gt;0,"⚠ "&amp;COUNTIFS($B$8:$B$5007,B2760,$A$8:$A$5007,"مصروف",$I$8:$I$5007,"&lt;&gt;مرفوض",$K$8:$K$5007,"&lt;&gt;نعم")&amp;" مصروف غير مسوى",IF(L2760="تمت التسوية",IF(P2760=0,"✔ متوازنة وتمت التسوية","✔ تمت التسوية – متبقي "&amp;TEXT(P2760,"#,##0")),IF(P2760&gt;0,"متبقي "&amp;TEXT(P2760,"#,##0"),"✔ متوازنة"))))),IF(R2760=0,"⚠ أضف سطر عهدة أولًا",IF(OR(C2760="",N(G2760)=0),"⚠ أكمل التاريخ والقيمة",IF(S2760="","⚠ التاريخ خارج السنة المالية",IF(H2760="","⚠ اختر بند الموازنة",IF(I2760="مرفوض","✖ مرفوض من المدير",IF(I2760&lt;&gt;"موافق","⏳ بانتظار موافقة المدير",IF(K2760&lt;&gt;"نعم","⚠ غير مسوى مع الحسابات","✔ معتمد ومسوى")))))))))</f>
        <v/>
      </c>
      <c r="R2760">
        <f>N(R2759)+IF(A2760="عهدة",1,0)</f>
        <v/>
      </c>
      <c r="S2760">
        <f>IF(C2760="","",IF(AND(C2760&gt;=DATE(2026,9,1),C2760&lt;=DATE(2027,8,31)),(YEAR(C2760)-2026)*12+MONTH(C2760)-8,""))</f>
        <v/>
      </c>
      <c r="T2760">
        <f>IF(AND(A2760="مصروف",R2760&gt;0,I2760="موافق",S2760&lt;&gt;"",H2760&lt;&gt;""),N(G2760),0)</f>
        <v/>
      </c>
    </row>
    <row r="2761">
      <c r="A2761" s="19" t="n"/>
      <c r="B2761" s="20">
        <f>IF(A2761="","",IF(R2761=0,"⚠ أضف سطر عهدة أولًا","BDR-"&amp;TEXT(R2761,"000")))</f>
        <v/>
      </c>
      <c r="C2761" s="21" t="n"/>
      <c r="D2761" s="20">
        <f>IF(C2761="","",IF(S2761="","خارج السنة المالية",INDEX(القوائم!$D$2:$D$13,S2761)))</f>
        <v/>
      </c>
      <c r="E2761" s="22" t="n"/>
      <c r="F2761" s="23" t="n"/>
      <c r="G2761" s="23" t="n"/>
      <c r="H2761" s="22" t="n"/>
      <c r="I2761" s="19" t="n"/>
      <c r="J2761" s="21" t="n"/>
      <c r="K2761" s="19" t="n"/>
      <c r="L2761" s="19" t="n"/>
      <c r="M2761" s="21" t="n"/>
      <c r="N2761" s="22" t="n"/>
      <c r="O2761" s="24">
        <f>IF(A2761&lt;&gt;"عهدة","",SUMIFS($G$8:$G$5007,$B$8:$B$5007,B2761,$A$8:$A$5007,"مصروف",$I$8:$I$5007,"&lt;&gt;مرفوض"))</f>
        <v/>
      </c>
      <c r="P2761" s="25">
        <f>IF(A2761&lt;&gt;"عهدة","",N(F2761)-O2761)</f>
        <v/>
      </c>
      <c r="Q2761" s="26">
        <f>IF(A2761="","",IF(A2761="عهدة",IF(N(F2761)=0,"⚠ أدخل قيمة العهدة",IF(P2761&lt;0,"⛔ عجز / زيادة مصروفات "&amp;TEXT(-P2761,"#,##0"),IF(COUNTIFS($B$8:$B$5007,B2761,$A$8:$A$5007,"مصروف",$I$8:$I$5007,"&lt;&gt;مرفوض",$K$8:$K$5007,"&lt;&gt;نعم")&gt;0,"⚠ "&amp;COUNTIFS($B$8:$B$5007,B2761,$A$8:$A$5007,"مصروف",$I$8:$I$5007,"&lt;&gt;مرفوض",$K$8:$K$5007,"&lt;&gt;نعم")&amp;" مصروف غير مسوى",IF(L2761="تمت التسوية",IF(P2761=0,"✔ متوازنة وتمت التسوية","✔ تمت التسوية – متبقي "&amp;TEXT(P2761,"#,##0")),IF(P2761&gt;0,"متبقي "&amp;TEXT(P2761,"#,##0"),"✔ متوازنة"))))),IF(R2761=0,"⚠ أضف سطر عهدة أولًا",IF(OR(C2761="",N(G2761)=0),"⚠ أكمل التاريخ والقيمة",IF(S2761="","⚠ التاريخ خارج السنة المالية",IF(H2761="","⚠ اختر بند الموازنة",IF(I2761="مرفوض","✖ مرفوض من المدير",IF(I2761&lt;&gt;"موافق","⏳ بانتظار موافقة المدير",IF(K2761&lt;&gt;"نعم","⚠ غير مسوى مع الحسابات","✔ معتمد ومسوى")))))))))</f>
        <v/>
      </c>
      <c r="R2761">
        <f>N(R2760)+IF(A2761="عهدة",1,0)</f>
        <v/>
      </c>
      <c r="S2761">
        <f>IF(C2761="","",IF(AND(C2761&gt;=DATE(2026,9,1),C2761&lt;=DATE(2027,8,31)),(YEAR(C2761)-2026)*12+MONTH(C2761)-8,""))</f>
        <v/>
      </c>
      <c r="T2761">
        <f>IF(AND(A2761="مصروف",R2761&gt;0,I2761="موافق",S2761&lt;&gt;"",H2761&lt;&gt;""),N(G2761),0)</f>
        <v/>
      </c>
    </row>
    <row r="2762">
      <c r="A2762" s="19" t="n"/>
      <c r="B2762" s="20">
        <f>IF(A2762="","",IF(R2762=0,"⚠ أضف سطر عهدة أولًا","BDR-"&amp;TEXT(R2762,"000")))</f>
        <v/>
      </c>
      <c r="C2762" s="21" t="n"/>
      <c r="D2762" s="20">
        <f>IF(C2762="","",IF(S2762="","خارج السنة المالية",INDEX(القوائم!$D$2:$D$13,S2762)))</f>
        <v/>
      </c>
      <c r="E2762" s="22" t="n"/>
      <c r="F2762" s="23" t="n"/>
      <c r="G2762" s="23" t="n"/>
      <c r="H2762" s="22" t="n"/>
      <c r="I2762" s="19" t="n"/>
      <c r="J2762" s="21" t="n"/>
      <c r="K2762" s="19" t="n"/>
      <c r="L2762" s="19" t="n"/>
      <c r="M2762" s="21" t="n"/>
      <c r="N2762" s="22" t="n"/>
      <c r="O2762" s="24">
        <f>IF(A2762&lt;&gt;"عهدة","",SUMIFS($G$8:$G$5007,$B$8:$B$5007,B2762,$A$8:$A$5007,"مصروف",$I$8:$I$5007,"&lt;&gt;مرفوض"))</f>
        <v/>
      </c>
      <c r="P2762" s="25">
        <f>IF(A2762&lt;&gt;"عهدة","",N(F2762)-O2762)</f>
        <v/>
      </c>
      <c r="Q2762" s="26">
        <f>IF(A2762="","",IF(A2762="عهدة",IF(N(F2762)=0,"⚠ أدخل قيمة العهدة",IF(P2762&lt;0,"⛔ عجز / زيادة مصروفات "&amp;TEXT(-P2762,"#,##0"),IF(COUNTIFS($B$8:$B$5007,B2762,$A$8:$A$5007,"مصروف",$I$8:$I$5007,"&lt;&gt;مرفوض",$K$8:$K$5007,"&lt;&gt;نعم")&gt;0,"⚠ "&amp;COUNTIFS($B$8:$B$5007,B2762,$A$8:$A$5007,"مصروف",$I$8:$I$5007,"&lt;&gt;مرفوض",$K$8:$K$5007,"&lt;&gt;نعم")&amp;" مصروف غير مسوى",IF(L2762="تمت التسوية",IF(P2762=0,"✔ متوازنة وتمت التسوية","✔ تمت التسوية – متبقي "&amp;TEXT(P2762,"#,##0")),IF(P2762&gt;0,"متبقي "&amp;TEXT(P2762,"#,##0"),"✔ متوازنة"))))),IF(R2762=0,"⚠ أضف سطر عهدة أولًا",IF(OR(C2762="",N(G2762)=0),"⚠ أكمل التاريخ والقيمة",IF(S2762="","⚠ التاريخ خارج السنة المالية",IF(H2762="","⚠ اختر بند الموازنة",IF(I2762="مرفوض","✖ مرفوض من المدير",IF(I2762&lt;&gt;"موافق","⏳ بانتظار موافقة المدير",IF(K2762&lt;&gt;"نعم","⚠ غير مسوى مع الحسابات","✔ معتمد ومسوى")))))))))</f>
        <v/>
      </c>
      <c r="R2762">
        <f>N(R2761)+IF(A2762="عهدة",1,0)</f>
        <v/>
      </c>
      <c r="S2762">
        <f>IF(C2762="","",IF(AND(C2762&gt;=DATE(2026,9,1),C2762&lt;=DATE(2027,8,31)),(YEAR(C2762)-2026)*12+MONTH(C2762)-8,""))</f>
        <v/>
      </c>
      <c r="T2762">
        <f>IF(AND(A2762="مصروف",R2762&gt;0,I2762="موافق",S2762&lt;&gt;"",H2762&lt;&gt;""),N(G2762),0)</f>
        <v/>
      </c>
    </row>
    <row r="2763">
      <c r="A2763" s="19" t="n"/>
      <c r="B2763" s="20">
        <f>IF(A2763="","",IF(R2763=0,"⚠ أضف سطر عهدة أولًا","BDR-"&amp;TEXT(R2763,"000")))</f>
        <v/>
      </c>
      <c r="C2763" s="21" t="n"/>
      <c r="D2763" s="20">
        <f>IF(C2763="","",IF(S2763="","خارج السنة المالية",INDEX(القوائم!$D$2:$D$13,S2763)))</f>
        <v/>
      </c>
      <c r="E2763" s="22" t="n"/>
      <c r="F2763" s="23" t="n"/>
      <c r="G2763" s="23" t="n"/>
      <c r="H2763" s="22" t="n"/>
      <c r="I2763" s="19" t="n"/>
      <c r="J2763" s="21" t="n"/>
      <c r="K2763" s="19" t="n"/>
      <c r="L2763" s="19" t="n"/>
      <c r="M2763" s="21" t="n"/>
      <c r="N2763" s="22" t="n"/>
      <c r="O2763" s="24">
        <f>IF(A2763&lt;&gt;"عهدة","",SUMIFS($G$8:$G$5007,$B$8:$B$5007,B2763,$A$8:$A$5007,"مصروف",$I$8:$I$5007,"&lt;&gt;مرفوض"))</f>
        <v/>
      </c>
      <c r="P2763" s="25">
        <f>IF(A2763&lt;&gt;"عهدة","",N(F2763)-O2763)</f>
        <v/>
      </c>
      <c r="Q2763" s="26">
        <f>IF(A2763="","",IF(A2763="عهدة",IF(N(F2763)=0,"⚠ أدخل قيمة العهدة",IF(P2763&lt;0,"⛔ عجز / زيادة مصروفات "&amp;TEXT(-P2763,"#,##0"),IF(COUNTIFS($B$8:$B$5007,B2763,$A$8:$A$5007,"مصروف",$I$8:$I$5007,"&lt;&gt;مرفوض",$K$8:$K$5007,"&lt;&gt;نعم")&gt;0,"⚠ "&amp;COUNTIFS($B$8:$B$5007,B2763,$A$8:$A$5007,"مصروف",$I$8:$I$5007,"&lt;&gt;مرفوض",$K$8:$K$5007,"&lt;&gt;نعم")&amp;" مصروف غير مسوى",IF(L2763="تمت التسوية",IF(P2763=0,"✔ متوازنة وتمت التسوية","✔ تمت التسوية – متبقي "&amp;TEXT(P2763,"#,##0")),IF(P2763&gt;0,"متبقي "&amp;TEXT(P2763,"#,##0"),"✔ متوازنة"))))),IF(R2763=0,"⚠ أضف سطر عهدة أولًا",IF(OR(C2763="",N(G2763)=0),"⚠ أكمل التاريخ والقيمة",IF(S2763="","⚠ التاريخ خارج السنة المالية",IF(H2763="","⚠ اختر بند الموازنة",IF(I2763="مرفوض","✖ مرفوض من المدير",IF(I2763&lt;&gt;"موافق","⏳ بانتظار موافقة المدير",IF(K2763&lt;&gt;"نعم","⚠ غير مسوى مع الحسابات","✔ معتمد ومسوى")))))))))</f>
        <v/>
      </c>
      <c r="R2763">
        <f>N(R2762)+IF(A2763="عهدة",1,0)</f>
        <v/>
      </c>
      <c r="S2763">
        <f>IF(C2763="","",IF(AND(C2763&gt;=DATE(2026,9,1),C2763&lt;=DATE(2027,8,31)),(YEAR(C2763)-2026)*12+MONTH(C2763)-8,""))</f>
        <v/>
      </c>
      <c r="T2763">
        <f>IF(AND(A2763="مصروف",R2763&gt;0,I2763="موافق",S2763&lt;&gt;"",H2763&lt;&gt;""),N(G2763),0)</f>
        <v/>
      </c>
    </row>
    <row r="2764">
      <c r="A2764" s="19" t="n"/>
      <c r="B2764" s="20">
        <f>IF(A2764="","",IF(R2764=0,"⚠ أضف سطر عهدة أولًا","BDR-"&amp;TEXT(R2764,"000")))</f>
        <v/>
      </c>
      <c r="C2764" s="21" t="n"/>
      <c r="D2764" s="20">
        <f>IF(C2764="","",IF(S2764="","خارج السنة المالية",INDEX(القوائم!$D$2:$D$13,S2764)))</f>
        <v/>
      </c>
      <c r="E2764" s="22" t="n"/>
      <c r="F2764" s="23" t="n"/>
      <c r="G2764" s="23" t="n"/>
      <c r="H2764" s="22" t="n"/>
      <c r="I2764" s="19" t="n"/>
      <c r="J2764" s="21" t="n"/>
      <c r="K2764" s="19" t="n"/>
      <c r="L2764" s="19" t="n"/>
      <c r="M2764" s="21" t="n"/>
      <c r="N2764" s="22" t="n"/>
      <c r="O2764" s="24">
        <f>IF(A2764&lt;&gt;"عهدة","",SUMIFS($G$8:$G$5007,$B$8:$B$5007,B2764,$A$8:$A$5007,"مصروف",$I$8:$I$5007,"&lt;&gt;مرفوض"))</f>
        <v/>
      </c>
      <c r="P2764" s="25">
        <f>IF(A2764&lt;&gt;"عهدة","",N(F2764)-O2764)</f>
        <v/>
      </c>
      <c r="Q2764" s="26">
        <f>IF(A2764="","",IF(A2764="عهدة",IF(N(F2764)=0,"⚠ أدخل قيمة العهدة",IF(P2764&lt;0,"⛔ عجز / زيادة مصروفات "&amp;TEXT(-P2764,"#,##0"),IF(COUNTIFS($B$8:$B$5007,B2764,$A$8:$A$5007,"مصروف",$I$8:$I$5007,"&lt;&gt;مرفوض",$K$8:$K$5007,"&lt;&gt;نعم")&gt;0,"⚠ "&amp;COUNTIFS($B$8:$B$5007,B2764,$A$8:$A$5007,"مصروف",$I$8:$I$5007,"&lt;&gt;مرفوض",$K$8:$K$5007,"&lt;&gt;نعم")&amp;" مصروف غير مسوى",IF(L2764="تمت التسوية",IF(P2764=0,"✔ متوازنة وتمت التسوية","✔ تمت التسوية – متبقي "&amp;TEXT(P2764,"#,##0")),IF(P2764&gt;0,"متبقي "&amp;TEXT(P2764,"#,##0"),"✔ متوازنة"))))),IF(R2764=0,"⚠ أضف سطر عهدة أولًا",IF(OR(C2764="",N(G2764)=0),"⚠ أكمل التاريخ والقيمة",IF(S2764="","⚠ التاريخ خارج السنة المالية",IF(H2764="","⚠ اختر بند الموازنة",IF(I2764="مرفوض","✖ مرفوض من المدير",IF(I2764&lt;&gt;"موافق","⏳ بانتظار موافقة المدير",IF(K2764&lt;&gt;"نعم","⚠ غير مسوى مع الحسابات","✔ معتمد ومسوى")))))))))</f>
        <v/>
      </c>
      <c r="R2764">
        <f>N(R2763)+IF(A2764="عهدة",1,0)</f>
        <v/>
      </c>
      <c r="S2764">
        <f>IF(C2764="","",IF(AND(C2764&gt;=DATE(2026,9,1),C2764&lt;=DATE(2027,8,31)),(YEAR(C2764)-2026)*12+MONTH(C2764)-8,""))</f>
        <v/>
      </c>
      <c r="T2764">
        <f>IF(AND(A2764="مصروف",R2764&gt;0,I2764="موافق",S2764&lt;&gt;"",H2764&lt;&gt;""),N(G2764),0)</f>
        <v/>
      </c>
    </row>
    <row r="2765">
      <c r="A2765" s="19" t="n"/>
      <c r="B2765" s="20">
        <f>IF(A2765="","",IF(R2765=0,"⚠ أضف سطر عهدة أولًا","BDR-"&amp;TEXT(R2765,"000")))</f>
        <v/>
      </c>
      <c r="C2765" s="21" t="n"/>
      <c r="D2765" s="20">
        <f>IF(C2765="","",IF(S2765="","خارج السنة المالية",INDEX(القوائم!$D$2:$D$13,S2765)))</f>
        <v/>
      </c>
      <c r="E2765" s="22" t="n"/>
      <c r="F2765" s="23" t="n"/>
      <c r="G2765" s="23" t="n"/>
      <c r="H2765" s="22" t="n"/>
      <c r="I2765" s="19" t="n"/>
      <c r="J2765" s="21" t="n"/>
      <c r="K2765" s="19" t="n"/>
      <c r="L2765" s="19" t="n"/>
      <c r="M2765" s="21" t="n"/>
      <c r="N2765" s="22" t="n"/>
      <c r="O2765" s="24">
        <f>IF(A2765&lt;&gt;"عهدة","",SUMIFS($G$8:$G$5007,$B$8:$B$5007,B2765,$A$8:$A$5007,"مصروف",$I$8:$I$5007,"&lt;&gt;مرفوض"))</f>
        <v/>
      </c>
      <c r="P2765" s="25">
        <f>IF(A2765&lt;&gt;"عهدة","",N(F2765)-O2765)</f>
        <v/>
      </c>
      <c r="Q2765" s="26">
        <f>IF(A2765="","",IF(A2765="عهدة",IF(N(F2765)=0,"⚠ أدخل قيمة العهدة",IF(P2765&lt;0,"⛔ عجز / زيادة مصروفات "&amp;TEXT(-P2765,"#,##0"),IF(COUNTIFS($B$8:$B$5007,B2765,$A$8:$A$5007,"مصروف",$I$8:$I$5007,"&lt;&gt;مرفوض",$K$8:$K$5007,"&lt;&gt;نعم")&gt;0,"⚠ "&amp;COUNTIFS($B$8:$B$5007,B2765,$A$8:$A$5007,"مصروف",$I$8:$I$5007,"&lt;&gt;مرفوض",$K$8:$K$5007,"&lt;&gt;نعم")&amp;" مصروف غير مسوى",IF(L2765="تمت التسوية",IF(P2765=0,"✔ متوازنة وتمت التسوية","✔ تمت التسوية – متبقي "&amp;TEXT(P2765,"#,##0")),IF(P2765&gt;0,"متبقي "&amp;TEXT(P2765,"#,##0"),"✔ متوازنة"))))),IF(R2765=0,"⚠ أضف سطر عهدة أولًا",IF(OR(C2765="",N(G2765)=0),"⚠ أكمل التاريخ والقيمة",IF(S2765="","⚠ التاريخ خارج السنة المالية",IF(H2765="","⚠ اختر بند الموازنة",IF(I2765="مرفوض","✖ مرفوض من المدير",IF(I2765&lt;&gt;"موافق","⏳ بانتظار موافقة المدير",IF(K2765&lt;&gt;"نعم","⚠ غير مسوى مع الحسابات","✔ معتمد ومسوى")))))))))</f>
        <v/>
      </c>
      <c r="R2765">
        <f>N(R2764)+IF(A2765="عهدة",1,0)</f>
        <v/>
      </c>
      <c r="S2765">
        <f>IF(C2765="","",IF(AND(C2765&gt;=DATE(2026,9,1),C2765&lt;=DATE(2027,8,31)),(YEAR(C2765)-2026)*12+MONTH(C2765)-8,""))</f>
        <v/>
      </c>
      <c r="T2765">
        <f>IF(AND(A2765="مصروف",R2765&gt;0,I2765="موافق",S2765&lt;&gt;"",H2765&lt;&gt;""),N(G2765),0)</f>
        <v/>
      </c>
    </row>
    <row r="2766">
      <c r="A2766" s="19" t="n"/>
      <c r="B2766" s="20">
        <f>IF(A2766="","",IF(R2766=0,"⚠ أضف سطر عهدة أولًا","BDR-"&amp;TEXT(R2766,"000")))</f>
        <v/>
      </c>
      <c r="C2766" s="21" t="n"/>
      <c r="D2766" s="20">
        <f>IF(C2766="","",IF(S2766="","خارج السنة المالية",INDEX(القوائم!$D$2:$D$13,S2766)))</f>
        <v/>
      </c>
      <c r="E2766" s="22" t="n"/>
      <c r="F2766" s="23" t="n"/>
      <c r="G2766" s="23" t="n"/>
      <c r="H2766" s="22" t="n"/>
      <c r="I2766" s="19" t="n"/>
      <c r="J2766" s="21" t="n"/>
      <c r="K2766" s="19" t="n"/>
      <c r="L2766" s="19" t="n"/>
      <c r="M2766" s="21" t="n"/>
      <c r="N2766" s="22" t="n"/>
      <c r="O2766" s="24">
        <f>IF(A2766&lt;&gt;"عهدة","",SUMIFS($G$8:$G$5007,$B$8:$B$5007,B2766,$A$8:$A$5007,"مصروف",$I$8:$I$5007,"&lt;&gt;مرفوض"))</f>
        <v/>
      </c>
      <c r="P2766" s="25">
        <f>IF(A2766&lt;&gt;"عهدة","",N(F2766)-O2766)</f>
        <v/>
      </c>
      <c r="Q2766" s="26">
        <f>IF(A2766="","",IF(A2766="عهدة",IF(N(F2766)=0,"⚠ أدخل قيمة العهدة",IF(P2766&lt;0,"⛔ عجز / زيادة مصروفات "&amp;TEXT(-P2766,"#,##0"),IF(COUNTIFS($B$8:$B$5007,B2766,$A$8:$A$5007,"مصروف",$I$8:$I$5007,"&lt;&gt;مرفوض",$K$8:$K$5007,"&lt;&gt;نعم")&gt;0,"⚠ "&amp;COUNTIFS($B$8:$B$5007,B2766,$A$8:$A$5007,"مصروف",$I$8:$I$5007,"&lt;&gt;مرفوض",$K$8:$K$5007,"&lt;&gt;نعم")&amp;" مصروف غير مسوى",IF(L2766="تمت التسوية",IF(P2766=0,"✔ متوازنة وتمت التسوية","✔ تمت التسوية – متبقي "&amp;TEXT(P2766,"#,##0")),IF(P2766&gt;0,"متبقي "&amp;TEXT(P2766,"#,##0"),"✔ متوازنة"))))),IF(R2766=0,"⚠ أضف سطر عهدة أولًا",IF(OR(C2766="",N(G2766)=0),"⚠ أكمل التاريخ والقيمة",IF(S2766="","⚠ التاريخ خارج السنة المالية",IF(H2766="","⚠ اختر بند الموازنة",IF(I2766="مرفوض","✖ مرفوض من المدير",IF(I2766&lt;&gt;"موافق","⏳ بانتظار موافقة المدير",IF(K2766&lt;&gt;"نعم","⚠ غير مسوى مع الحسابات","✔ معتمد ومسوى")))))))))</f>
        <v/>
      </c>
      <c r="R2766">
        <f>N(R2765)+IF(A2766="عهدة",1,0)</f>
        <v/>
      </c>
      <c r="S2766">
        <f>IF(C2766="","",IF(AND(C2766&gt;=DATE(2026,9,1),C2766&lt;=DATE(2027,8,31)),(YEAR(C2766)-2026)*12+MONTH(C2766)-8,""))</f>
        <v/>
      </c>
      <c r="T2766">
        <f>IF(AND(A2766="مصروف",R2766&gt;0,I2766="موافق",S2766&lt;&gt;"",H2766&lt;&gt;""),N(G2766),0)</f>
        <v/>
      </c>
    </row>
    <row r="2767">
      <c r="A2767" s="19" t="n"/>
      <c r="B2767" s="20">
        <f>IF(A2767="","",IF(R2767=0,"⚠ أضف سطر عهدة أولًا","BDR-"&amp;TEXT(R2767,"000")))</f>
        <v/>
      </c>
      <c r="C2767" s="21" t="n"/>
      <c r="D2767" s="20">
        <f>IF(C2767="","",IF(S2767="","خارج السنة المالية",INDEX(القوائم!$D$2:$D$13,S2767)))</f>
        <v/>
      </c>
      <c r="E2767" s="22" t="n"/>
      <c r="F2767" s="23" t="n"/>
      <c r="G2767" s="23" t="n"/>
      <c r="H2767" s="22" t="n"/>
      <c r="I2767" s="19" t="n"/>
      <c r="J2767" s="21" t="n"/>
      <c r="K2767" s="19" t="n"/>
      <c r="L2767" s="19" t="n"/>
      <c r="M2767" s="21" t="n"/>
      <c r="N2767" s="22" t="n"/>
      <c r="O2767" s="24">
        <f>IF(A2767&lt;&gt;"عهدة","",SUMIFS($G$8:$G$5007,$B$8:$B$5007,B2767,$A$8:$A$5007,"مصروف",$I$8:$I$5007,"&lt;&gt;مرفوض"))</f>
        <v/>
      </c>
      <c r="P2767" s="25">
        <f>IF(A2767&lt;&gt;"عهدة","",N(F2767)-O2767)</f>
        <v/>
      </c>
      <c r="Q2767" s="26">
        <f>IF(A2767="","",IF(A2767="عهدة",IF(N(F2767)=0,"⚠ أدخل قيمة العهدة",IF(P2767&lt;0,"⛔ عجز / زيادة مصروفات "&amp;TEXT(-P2767,"#,##0"),IF(COUNTIFS($B$8:$B$5007,B2767,$A$8:$A$5007,"مصروف",$I$8:$I$5007,"&lt;&gt;مرفوض",$K$8:$K$5007,"&lt;&gt;نعم")&gt;0,"⚠ "&amp;COUNTIFS($B$8:$B$5007,B2767,$A$8:$A$5007,"مصروف",$I$8:$I$5007,"&lt;&gt;مرفوض",$K$8:$K$5007,"&lt;&gt;نعم")&amp;" مصروف غير مسوى",IF(L2767="تمت التسوية",IF(P2767=0,"✔ متوازنة وتمت التسوية","✔ تمت التسوية – متبقي "&amp;TEXT(P2767,"#,##0")),IF(P2767&gt;0,"متبقي "&amp;TEXT(P2767,"#,##0"),"✔ متوازنة"))))),IF(R2767=0,"⚠ أضف سطر عهدة أولًا",IF(OR(C2767="",N(G2767)=0),"⚠ أكمل التاريخ والقيمة",IF(S2767="","⚠ التاريخ خارج السنة المالية",IF(H2767="","⚠ اختر بند الموازنة",IF(I2767="مرفوض","✖ مرفوض من المدير",IF(I2767&lt;&gt;"موافق","⏳ بانتظار موافقة المدير",IF(K2767&lt;&gt;"نعم","⚠ غير مسوى مع الحسابات","✔ معتمد ومسوى")))))))))</f>
        <v/>
      </c>
      <c r="R2767">
        <f>N(R2766)+IF(A2767="عهدة",1,0)</f>
        <v/>
      </c>
      <c r="S2767">
        <f>IF(C2767="","",IF(AND(C2767&gt;=DATE(2026,9,1),C2767&lt;=DATE(2027,8,31)),(YEAR(C2767)-2026)*12+MONTH(C2767)-8,""))</f>
        <v/>
      </c>
      <c r="T2767">
        <f>IF(AND(A2767="مصروف",R2767&gt;0,I2767="موافق",S2767&lt;&gt;"",H2767&lt;&gt;""),N(G2767),0)</f>
        <v/>
      </c>
    </row>
    <row r="2768">
      <c r="A2768" s="19" t="n"/>
      <c r="B2768" s="20">
        <f>IF(A2768="","",IF(R2768=0,"⚠ أضف سطر عهدة أولًا","BDR-"&amp;TEXT(R2768,"000")))</f>
        <v/>
      </c>
      <c r="C2768" s="21" t="n"/>
      <c r="D2768" s="20">
        <f>IF(C2768="","",IF(S2768="","خارج السنة المالية",INDEX(القوائم!$D$2:$D$13,S2768)))</f>
        <v/>
      </c>
      <c r="E2768" s="22" t="n"/>
      <c r="F2768" s="23" t="n"/>
      <c r="G2768" s="23" t="n"/>
      <c r="H2768" s="22" t="n"/>
      <c r="I2768" s="19" t="n"/>
      <c r="J2768" s="21" t="n"/>
      <c r="K2768" s="19" t="n"/>
      <c r="L2768" s="19" t="n"/>
      <c r="M2768" s="21" t="n"/>
      <c r="N2768" s="22" t="n"/>
      <c r="O2768" s="24">
        <f>IF(A2768&lt;&gt;"عهدة","",SUMIFS($G$8:$G$5007,$B$8:$B$5007,B2768,$A$8:$A$5007,"مصروف",$I$8:$I$5007,"&lt;&gt;مرفوض"))</f>
        <v/>
      </c>
      <c r="P2768" s="25">
        <f>IF(A2768&lt;&gt;"عهدة","",N(F2768)-O2768)</f>
        <v/>
      </c>
      <c r="Q2768" s="26">
        <f>IF(A2768="","",IF(A2768="عهدة",IF(N(F2768)=0,"⚠ أدخل قيمة العهدة",IF(P2768&lt;0,"⛔ عجز / زيادة مصروفات "&amp;TEXT(-P2768,"#,##0"),IF(COUNTIFS($B$8:$B$5007,B2768,$A$8:$A$5007,"مصروف",$I$8:$I$5007,"&lt;&gt;مرفوض",$K$8:$K$5007,"&lt;&gt;نعم")&gt;0,"⚠ "&amp;COUNTIFS($B$8:$B$5007,B2768,$A$8:$A$5007,"مصروف",$I$8:$I$5007,"&lt;&gt;مرفوض",$K$8:$K$5007,"&lt;&gt;نعم")&amp;" مصروف غير مسوى",IF(L2768="تمت التسوية",IF(P2768=0,"✔ متوازنة وتمت التسوية","✔ تمت التسوية – متبقي "&amp;TEXT(P2768,"#,##0")),IF(P2768&gt;0,"متبقي "&amp;TEXT(P2768,"#,##0"),"✔ متوازنة"))))),IF(R2768=0,"⚠ أضف سطر عهدة أولًا",IF(OR(C2768="",N(G2768)=0),"⚠ أكمل التاريخ والقيمة",IF(S2768="","⚠ التاريخ خارج السنة المالية",IF(H2768="","⚠ اختر بند الموازنة",IF(I2768="مرفوض","✖ مرفوض من المدير",IF(I2768&lt;&gt;"موافق","⏳ بانتظار موافقة المدير",IF(K2768&lt;&gt;"نعم","⚠ غير مسوى مع الحسابات","✔ معتمد ومسوى")))))))))</f>
        <v/>
      </c>
      <c r="R2768">
        <f>N(R2767)+IF(A2768="عهدة",1,0)</f>
        <v/>
      </c>
      <c r="S2768">
        <f>IF(C2768="","",IF(AND(C2768&gt;=DATE(2026,9,1),C2768&lt;=DATE(2027,8,31)),(YEAR(C2768)-2026)*12+MONTH(C2768)-8,""))</f>
        <v/>
      </c>
      <c r="T2768">
        <f>IF(AND(A2768="مصروف",R2768&gt;0,I2768="موافق",S2768&lt;&gt;"",H2768&lt;&gt;""),N(G2768),0)</f>
        <v/>
      </c>
    </row>
    <row r="2769">
      <c r="A2769" s="19" t="n"/>
      <c r="B2769" s="20">
        <f>IF(A2769="","",IF(R2769=0,"⚠ أضف سطر عهدة أولًا","BDR-"&amp;TEXT(R2769,"000")))</f>
        <v/>
      </c>
      <c r="C2769" s="21" t="n"/>
      <c r="D2769" s="20">
        <f>IF(C2769="","",IF(S2769="","خارج السنة المالية",INDEX(القوائم!$D$2:$D$13,S2769)))</f>
        <v/>
      </c>
      <c r="E2769" s="22" t="n"/>
      <c r="F2769" s="23" t="n"/>
      <c r="G2769" s="23" t="n"/>
      <c r="H2769" s="22" t="n"/>
      <c r="I2769" s="19" t="n"/>
      <c r="J2769" s="21" t="n"/>
      <c r="K2769" s="19" t="n"/>
      <c r="L2769" s="19" t="n"/>
      <c r="M2769" s="21" t="n"/>
      <c r="N2769" s="22" t="n"/>
      <c r="O2769" s="24">
        <f>IF(A2769&lt;&gt;"عهدة","",SUMIFS($G$8:$G$5007,$B$8:$B$5007,B2769,$A$8:$A$5007,"مصروف",$I$8:$I$5007,"&lt;&gt;مرفوض"))</f>
        <v/>
      </c>
      <c r="P2769" s="25">
        <f>IF(A2769&lt;&gt;"عهدة","",N(F2769)-O2769)</f>
        <v/>
      </c>
      <c r="Q2769" s="26">
        <f>IF(A2769="","",IF(A2769="عهدة",IF(N(F2769)=0,"⚠ أدخل قيمة العهدة",IF(P2769&lt;0,"⛔ عجز / زيادة مصروفات "&amp;TEXT(-P2769,"#,##0"),IF(COUNTIFS($B$8:$B$5007,B2769,$A$8:$A$5007,"مصروف",$I$8:$I$5007,"&lt;&gt;مرفوض",$K$8:$K$5007,"&lt;&gt;نعم")&gt;0,"⚠ "&amp;COUNTIFS($B$8:$B$5007,B2769,$A$8:$A$5007,"مصروف",$I$8:$I$5007,"&lt;&gt;مرفوض",$K$8:$K$5007,"&lt;&gt;نعم")&amp;" مصروف غير مسوى",IF(L2769="تمت التسوية",IF(P2769=0,"✔ متوازنة وتمت التسوية","✔ تمت التسوية – متبقي "&amp;TEXT(P2769,"#,##0")),IF(P2769&gt;0,"متبقي "&amp;TEXT(P2769,"#,##0"),"✔ متوازنة"))))),IF(R2769=0,"⚠ أضف سطر عهدة أولًا",IF(OR(C2769="",N(G2769)=0),"⚠ أكمل التاريخ والقيمة",IF(S2769="","⚠ التاريخ خارج السنة المالية",IF(H2769="","⚠ اختر بند الموازنة",IF(I2769="مرفوض","✖ مرفوض من المدير",IF(I2769&lt;&gt;"موافق","⏳ بانتظار موافقة المدير",IF(K2769&lt;&gt;"نعم","⚠ غير مسوى مع الحسابات","✔ معتمد ومسوى")))))))))</f>
        <v/>
      </c>
      <c r="R2769">
        <f>N(R2768)+IF(A2769="عهدة",1,0)</f>
        <v/>
      </c>
      <c r="S2769">
        <f>IF(C2769="","",IF(AND(C2769&gt;=DATE(2026,9,1),C2769&lt;=DATE(2027,8,31)),(YEAR(C2769)-2026)*12+MONTH(C2769)-8,""))</f>
        <v/>
      </c>
      <c r="T2769">
        <f>IF(AND(A2769="مصروف",R2769&gt;0,I2769="موافق",S2769&lt;&gt;"",H2769&lt;&gt;""),N(G2769),0)</f>
        <v/>
      </c>
    </row>
    <row r="2770">
      <c r="A2770" s="19" t="n"/>
      <c r="B2770" s="20">
        <f>IF(A2770="","",IF(R2770=0,"⚠ أضف سطر عهدة أولًا","BDR-"&amp;TEXT(R2770,"000")))</f>
        <v/>
      </c>
      <c r="C2770" s="21" t="n"/>
      <c r="D2770" s="20">
        <f>IF(C2770="","",IF(S2770="","خارج السنة المالية",INDEX(القوائم!$D$2:$D$13,S2770)))</f>
        <v/>
      </c>
      <c r="E2770" s="22" t="n"/>
      <c r="F2770" s="23" t="n"/>
      <c r="G2770" s="23" t="n"/>
      <c r="H2770" s="22" t="n"/>
      <c r="I2770" s="19" t="n"/>
      <c r="J2770" s="21" t="n"/>
      <c r="K2770" s="19" t="n"/>
      <c r="L2770" s="19" t="n"/>
      <c r="M2770" s="21" t="n"/>
      <c r="N2770" s="22" t="n"/>
      <c r="O2770" s="24">
        <f>IF(A2770&lt;&gt;"عهدة","",SUMIFS($G$8:$G$5007,$B$8:$B$5007,B2770,$A$8:$A$5007,"مصروف",$I$8:$I$5007,"&lt;&gt;مرفوض"))</f>
        <v/>
      </c>
      <c r="P2770" s="25">
        <f>IF(A2770&lt;&gt;"عهدة","",N(F2770)-O2770)</f>
        <v/>
      </c>
      <c r="Q2770" s="26">
        <f>IF(A2770="","",IF(A2770="عهدة",IF(N(F2770)=0,"⚠ أدخل قيمة العهدة",IF(P2770&lt;0,"⛔ عجز / زيادة مصروفات "&amp;TEXT(-P2770,"#,##0"),IF(COUNTIFS($B$8:$B$5007,B2770,$A$8:$A$5007,"مصروف",$I$8:$I$5007,"&lt;&gt;مرفوض",$K$8:$K$5007,"&lt;&gt;نعم")&gt;0,"⚠ "&amp;COUNTIFS($B$8:$B$5007,B2770,$A$8:$A$5007,"مصروف",$I$8:$I$5007,"&lt;&gt;مرفوض",$K$8:$K$5007,"&lt;&gt;نعم")&amp;" مصروف غير مسوى",IF(L2770="تمت التسوية",IF(P2770=0,"✔ متوازنة وتمت التسوية","✔ تمت التسوية – متبقي "&amp;TEXT(P2770,"#,##0")),IF(P2770&gt;0,"متبقي "&amp;TEXT(P2770,"#,##0"),"✔ متوازنة"))))),IF(R2770=0,"⚠ أضف سطر عهدة أولًا",IF(OR(C2770="",N(G2770)=0),"⚠ أكمل التاريخ والقيمة",IF(S2770="","⚠ التاريخ خارج السنة المالية",IF(H2770="","⚠ اختر بند الموازنة",IF(I2770="مرفوض","✖ مرفوض من المدير",IF(I2770&lt;&gt;"موافق","⏳ بانتظار موافقة المدير",IF(K2770&lt;&gt;"نعم","⚠ غير مسوى مع الحسابات","✔ معتمد ومسوى")))))))))</f>
        <v/>
      </c>
      <c r="R2770">
        <f>N(R2769)+IF(A2770="عهدة",1,0)</f>
        <v/>
      </c>
      <c r="S2770">
        <f>IF(C2770="","",IF(AND(C2770&gt;=DATE(2026,9,1),C2770&lt;=DATE(2027,8,31)),(YEAR(C2770)-2026)*12+MONTH(C2770)-8,""))</f>
        <v/>
      </c>
      <c r="T2770">
        <f>IF(AND(A2770="مصروف",R2770&gt;0,I2770="موافق",S2770&lt;&gt;"",H2770&lt;&gt;""),N(G2770),0)</f>
        <v/>
      </c>
    </row>
    <row r="2771">
      <c r="A2771" s="19" t="n"/>
      <c r="B2771" s="20">
        <f>IF(A2771="","",IF(R2771=0,"⚠ أضف سطر عهدة أولًا","BDR-"&amp;TEXT(R2771,"000")))</f>
        <v/>
      </c>
      <c r="C2771" s="21" t="n"/>
      <c r="D2771" s="20">
        <f>IF(C2771="","",IF(S2771="","خارج السنة المالية",INDEX(القوائم!$D$2:$D$13,S2771)))</f>
        <v/>
      </c>
      <c r="E2771" s="22" t="n"/>
      <c r="F2771" s="23" t="n"/>
      <c r="G2771" s="23" t="n"/>
      <c r="H2771" s="22" t="n"/>
      <c r="I2771" s="19" t="n"/>
      <c r="J2771" s="21" t="n"/>
      <c r="K2771" s="19" t="n"/>
      <c r="L2771" s="19" t="n"/>
      <c r="M2771" s="21" t="n"/>
      <c r="N2771" s="22" t="n"/>
      <c r="O2771" s="24">
        <f>IF(A2771&lt;&gt;"عهدة","",SUMIFS($G$8:$G$5007,$B$8:$B$5007,B2771,$A$8:$A$5007,"مصروف",$I$8:$I$5007,"&lt;&gt;مرفوض"))</f>
        <v/>
      </c>
      <c r="P2771" s="25">
        <f>IF(A2771&lt;&gt;"عهدة","",N(F2771)-O2771)</f>
        <v/>
      </c>
      <c r="Q2771" s="26">
        <f>IF(A2771="","",IF(A2771="عهدة",IF(N(F2771)=0,"⚠ أدخل قيمة العهدة",IF(P2771&lt;0,"⛔ عجز / زيادة مصروفات "&amp;TEXT(-P2771,"#,##0"),IF(COUNTIFS($B$8:$B$5007,B2771,$A$8:$A$5007,"مصروف",$I$8:$I$5007,"&lt;&gt;مرفوض",$K$8:$K$5007,"&lt;&gt;نعم")&gt;0,"⚠ "&amp;COUNTIFS($B$8:$B$5007,B2771,$A$8:$A$5007,"مصروف",$I$8:$I$5007,"&lt;&gt;مرفوض",$K$8:$K$5007,"&lt;&gt;نعم")&amp;" مصروف غير مسوى",IF(L2771="تمت التسوية",IF(P2771=0,"✔ متوازنة وتمت التسوية","✔ تمت التسوية – متبقي "&amp;TEXT(P2771,"#,##0")),IF(P2771&gt;0,"متبقي "&amp;TEXT(P2771,"#,##0"),"✔ متوازنة"))))),IF(R2771=0,"⚠ أضف سطر عهدة أولًا",IF(OR(C2771="",N(G2771)=0),"⚠ أكمل التاريخ والقيمة",IF(S2771="","⚠ التاريخ خارج السنة المالية",IF(H2771="","⚠ اختر بند الموازنة",IF(I2771="مرفوض","✖ مرفوض من المدير",IF(I2771&lt;&gt;"موافق","⏳ بانتظار موافقة المدير",IF(K2771&lt;&gt;"نعم","⚠ غير مسوى مع الحسابات","✔ معتمد ومسوى")))))))))</f>
        <v/>
      </c>
      <c r="R2771">
        <f>N(R2770)+IF(A2771="عهدة",1,0)</f>
        <v/>
      </c>
      <c r="S2771">
        <f>IF(C2771="","",IF(AND(C2771&gt;=DATE(2026,9,1),C2771&lt;=DATE(2027,8,31)),(YEAR(C2771)-2026)*12+MONTH(C2771)-8,""))</f>
        <v/>
      </c>
      <c r="T2771">
        <f>IF(AND(A2771="مصروف",R2771&gt;0,I2771="موافق",S2771&lt;&gt;"",H2771&lt;&gt;""),N(G2771),0)</f>
        <v/>
      </c>
    </row>
    <row r="2772">
      <c r="A2772" s="19" t="n"/>
      <c r="B2772" s="20">
        <f>IF(A2772="","",IF(R2772=0,"⚠ أضف سطر عهدة أولًا","BDR-"&amp;TEXT(R2772,"000")))</f>
        <v/>
      </c>
      <c r="C2772" s="21" t="n"/>
      <c r="D2772" s="20">
        <f>IF(C2772="","",IF(S2772="","خارج السنة المالية",INDEX(القوائم!$D$2:$D$13,S2772)))</f>
        <v/>
      </c>
      <c r="E2772" s="22" t="n"/>
      <c r="F2772" s="23" t="n"/>
      <c r="G2772" s="23" t="n"/>
      <c r="H2772" s="22" t="n"/>
      <c r="I2772" s="19" t="n"/>
      <c r="J2772" s="21" t="n"/>
      <c r="K2772" s="19" t="n"/>
      <c r="L2772" s="19" t="n"/>
      <c r="M2772" s="21" t="n"/>
      <c r="N2772" s="22" t="n"/>
      <c r="O2772" s="24">
        <f>IF(A2772&lt;&gt;"عهدة","",SUMIFS($G$8:$G$5007,$B$8:$B$5007,B2772,$A$8:$A$5007,"مصروف",$I$8:$I$5007,"&lt;&gt;مرفوض"))</f>
        <v/>
      </c>
      <c r="P2772" s="25">
        <f>IF(A2772&lt;&gt;"عهدة","",N(F2772)-O2772)</f>
        <v/>
      </c>
      <c r="Q2772" s="26">
        <f>IF(A2772="","",IF(A2772="عهدة",IF(N(F2772)=0,"⚠ أدخل قيمة العهدة",IF(P2772&lt;0,"⛔ عجز / زيادة مصروفات "&amp;TEXT(-P2772,"#,##0"),IF(COUNTIFS($B$8:$B$5007,B2772,$A$8:$A$5007,"مصروف",$I$8:$I$5007,"&lt;&gt;مرفوض",$K$8:$K$5007,"&lt;&gt;نعم")&gt;0,"⚠ "&amp;COUNTIFS($B$8:$B$5007,B2772,$A$8:$A$5007,"مصروف",$I$8:$I$5007,"&lt;&gt;مرفوض",$K$8:$K$5007,"&lt;&gt;نعم")&amp;" مصروف غير مسوى",IF(L2772="تمت التسوية",IF(P2772=0,"✔ متوازنة وتمت التسوية","✔ تمت التسوية – متبقي "&amp;TEXT(P2772,"#,##0")),IF(P2772&gt;0,"متبقي "&amp;TEXT(P2772,"#,##0"),"✔ متوازنة"))))),IF(R2772=0,"⚠ أضف سطر عهدة أولًا",IF(OR(C2772="",N(G2772)=0),"⚠ أكمل التاريخ والقيمة",IF(S2772="","⚠ التاريخ خارج السنة المالية",IF(H2772="","⚠ اختر بند الموازنة",IF(I2772="مرفوض","✖ مرفوض من المدير",IF(I2772&lt;&gt;"موافق","⏳ بانتظار موافقة المدير",IF(K2772&lt;&gt;"نعم","⚠ غير مسوى مع الحسابات","✔ معتمد ومسوى")))))))))</f>
        <v/>
      </c>
      <c r="R2772">
        <f>N(R2771)+IF(A2772="عهدة",1,0)</f>
        <v/>
      </c>
      <c r="S2772">
        <f>IF(C2772="","",IF(AND(C2772&gt;=DATE(2026,9,1),C2772&lt;=DATE(2027,8,31)),(YEAR(C2772)-2026)*12+MONTH(C2772)-8,""))</f>
        <v/>
      </c>
      <c r="T2772">
        <f>IF(AND(A2772="مصروف",R2772&gt;0,I2772="موافق",S2772&lt;&gt;"",H2772&lt;&gt;""),N(G2772),0)</f>
        <v/>
      </c>
    </row>
    <row r="2773">
      <c r="A2773" s="19" t="n"/>
      <c r="B2773" s="20">
        <f>IF(A2773="","",IF(R2773=0,"⚠ أضف سطر عهدة أولًا","BDR-"&amp;TEXT(R2773,"000")))</f>
        <v/>
      </c>
      <c r="C2773" s="21" t="n"/>
      <c r="D2773" s="20">
        <f>IF(C2773="","",IF(S2773="","خارج السنة المالية",INDEX(القوائم!$D$2:$D$13,S2773)))</f>
        <v/>
      </c>
      <c r="E2773" s="22" t="n"/>
      <c r="F2773" s="23" t="n"/>
      <c r="G2773" s="23" t="n"/>
      <c r="H2773" s="22" t="n"/>
      <c r="I2773" s="19" t="n"/>
      <c r="J2773" s="21" t="n"/>
      <c r="K2773" s="19" t="n"/>
      <c r="L2773" s="19" t="n"/>
      <c r="M2773" s="21" t="n"/>
      <c r="N2773" s="22" t="n"/>
      <c r="O2773" s="24">
        <f>IF(A2773&lt;&gt;"عهدة","",SUMIFS($G$8:$G$5007,$B$8:$B$5007,B2773,$A$8:$A$5007,"مصروف",$I$8:$I$5007,"&lt;&gt;مرفوض"))</f>
        <v/>
      </c>
      <c r="P2773" s="25">
        <f>IF(A2773&lt;&gt;"عهدة","",N(F2773)-O2773)</f>
        <v/>
      </c>
      <c r="Q2773" s="26">
        <f>IF(A2773="","",IF(A2773="عهدة",IF(N(F2773)=0,"⚠ أدخل قيمة العهدة",IF(P2773&lt;0,"⛔ عجز / زيادة مصروفات "&amp;TEXT(-P2773,"#,##0"),IF(COUNTIFS($B$8:$B$5007,B2773,$A$8:$A$5007,"مصروف",$I$8:$I$5007,"&lt;&gt;مرفوض",$K$8:$K$5007,"&lt;&gt;نعم")&gt;0,"⚠ "&amp;COUNTIFS($B$8:$B$5007,B2773,$A$8:$A$5007,"مصروف",$I$8:$I$5007,"&lt;&gt;مرفوض",$K$8:$K$5007,"&lt;&gt;نعم")&amp;" مصروف غير مسوى",IF(L2773="تمت التسوية",IF(P2773=0,"✔ متوازنة وتمت التسوية","✔ تمت التسوية – متبقي "&amp;TEXT(P2773,"#,##0")),IF(P2773&gt;0,"متبقي "&amp;TEXT(P2773,"#,##0"),"✔ متوازنة"))))),IF(R2773=0,"⚠ أضف سطر عهدة أولًا",IF(OR(C2773="",N(G2773)=0),"⚠ أكمل التاريخ والقيمة",IF(S2773="","⚠ التاريخ خارج السنة المالية",IF(H2773="","⚠ اختر بند الموازنة",IF(I2773="مرفوض","✖ مرفوض من المدير",IF(I2773&lt;&gt;"موافق","⏳ بانتظار موافقة المدير",IF(K2773&lt;&gt;"نعم","⚠ غير مسوى مع الحسابات","✔ معتمد ومسوى")))))))))</f>
        <v/>
      </c>
      <c r="R2773">
        <f>N(R2772)+IF(A2773="عهدة",1,0)</f>
        <v/>
      </c>
      <c r="S2773">
        <f>IF(C2773="","",IF(AND(C2773&gt;=DATE(2026,9,1),C2773&lt;=DATE(2027,8,31)),(YEAR(C2773)-2026)*12+MONTH(C2773)-8,""))</f>
        <v/>
      </c>
      <c r="T2773">
        <f>IF(AND(A2773="مصروف",R2773&gt;0,I2773="موافق",S2773&lt;&gt;"",H2773&lt;&gt;""),N(G2773),0)</f>
        <v/>
      </c>
    </row>
    <row r="2774">
      <c r="A2774" s="19" t="n"/>
      <c r="B2774" s="20">
        <f>IF(A2774="","",IF(R2774=0,"⚠ أضف سطر عهدة أولًا","BDR-"&amp;TEXT(R2774,"000")))</f>
        <v/>
      </c>
      <c r="C2774" s="21" t="n"/>
      <c r="D2774" s="20">
        <f>IF(C2774="","",IF(S2774="","خارج السنة المالية",INDEX(القوائم!$D$2:$D$13,S2774)))</f>
        <v/>
      </c>
      <c r="E2774" s="22" t="n"/>
      <c r="F2774" s="23" t="n"/>
      <c r="G2774" s="23" t="n"/>
      <c r="H2774" s="22" t="n"/>
      <c r="I2774" s="19" t="n"/>
      <c r="J2774" s="21" t="n"/>
      <c r="K2774" s="19" t="n"/>
      <c r="L2774" s="19" t="n"/>
      <c r="M2774" s="21" t="n"/>
      <c r="N2774" s="22" t="n"/>
      <c r="O2774" s="24">
        <f>IF(A2774&lt;&gt;"عهدة","",SUMIFS($G$8:$G$5007,$B$8:$B$5007,B2774,$A$8:$A$5007,"مصروف",$I$8:$I$5007,"&lt;&gt;مرفوض"))</f>
        <v/>
      </c>
      <c r="P2774" s="25">
        <f>IF(A2774&lt;&gt;"عهدة","",N(F2774)-O2774)</f>
        <v/>
      </c>
      <c r="Q2774" s="26">
        <f>IF(A2774="","",IF(A2774="عهدة",IF(N(F2774)=0,"⚠ أدخل قيمة العهدة",IF(P2774&lt;0,"⛔ عجز / زيادة مصروفات "&amp;TEXT(-P2774,"#,##0"),IF(COUNTIFS($B$8:$B$5007,B2774,$A$8:$A$5007,"مصروف",$I$8:$I$5007,"&lt;&gt;مرفوض",$K$8:$K$5007,"&lt;&gt;نعم")&gt;0,"⚠ "&amp;COUNTIFS($B$8:$B$5007,B2774,$A$8:$A$5007,"مصروف",$I$8:$I$5007,"&lt;&gt;مرفوض",$K$8:$K$5007,"&lt;&gt;نعم")&amp;" مصروف غير مسوى",IF(L2774="تمت التسوية",IF(P2774=0,"✔ متوازنة وتمت التسوية","✔ تمت التسوية – متبقي "&amp;TEXT(P2774,"#,##0")),IF(P2774&gt;0,"متبقي "&amp;TEXT(P2774,"#,##0"),"✔ متوازنة"))))),IF(R2774=0,"⚠ أضف سطر عهدة أولًا",IF(OR(C2774="",N(G2774)=0),"⚠ أكمل التاريخ والقيمة",IF(S2774="","⚠ التاريخ خارج السنة المالية",IF(H2774="","⚠ اختر بند الموازنة",IF(I2774="مرفوض","✖ مرفوض من المدير",IF(I2774&lt;&gt;"موافق","⏳ بانتظار موافقة المدير",IF(K2774&lt;&gt;"نعم","⚠ غير مسوى مع الحسابات","✔ معتمد ومسوى")))))))))</f>
        <v/>
      </c>
      <c r="R2774">
        <f>N(R2773)+IF(A2774="عهدة",1,0)</f>
        <v/>
      </c>
      <c r="S2774">
        <f>IF(C2774="","",IF(AND(C2774&gt;=DATE(2026,9,1),C2774&lt;=DATE(2027,8,31)),(YEAR(C2774)-2026)*12+MONTH(C2774)-8,""))</f>
        <v/>
      </c>
      <c r="T2774">
        <f>IF(AND(A2774="مصروف",R2774&gt;0,I2774="موافق",S2774&lt;&gt;"",H2774&lt;&gt;""),N(G2774),0)</f>
        <v/>
      </c>
    </row>
    <row r="2775">
      <c r="A2775" s="19" t="n"/>
      <c r="B2775" s="20">
        <f>IF(A2775="","",IF(R2775=0,"⚠ أضف سطر عهدة أولًا","BDR-"&amp;TEXT(R2775,"000")))</f>
        <v/>
      </c>
      <c r="C2775" s="21" t="n"/>
      <c r="D2775" s="20">
        <f>IF(C2775="","",IF(S2775="","خارج السنة المالية",INDEX(القوائم!$D$2:$D$13,S2775)))</f>
        <v/>
      </c>
      <c r="E2775" s="22" t="n"/>
      <c r="F2775" s="23" t="n"/>
      <c r="G2775" s="23" t="n"/>
      <c r="H2775" s="22" t="n"/>
      <c r="I2775" s="19" t="n"/>
      <c r="J2775" s="21" t="n"/>
      <c r="K2775" s="19" t="n"/>
      <c r="L2775" s="19" t="n"/>
      <c r="M2775" s="21" t="n"/>
      <c r="N2775" s="22" t="n"/>
      <c r="O2775" s="24">
        <f>IF(A2775&lt;&gt;"عهدة","",SUMIFS($G$8:$G$5007,$B$8:$B$5007,B2775,$A$8:$A$5007,"مصروف",$I$8:$I$5007,"&lt;&gt;مرفوض"))</f>
        <v/>
      </c>
      <c r="P2775" s="25">
        <f>IF(A2775&lt;&gt;"عهدة","",N(F2775)-O2775)</f>
        <v/>
      </c>
      <c r="Q2775" s="26">
        <f>IF(A2775="","",IF(A2775="عهدة",IF(N(F2775)=0,"⚠ أدخل قيمة العهدة",IF(P2775&lt;0,"⛔ عجز / زيادة مصروفات "&amp;TEXT(-P2775,"#,##0"),IF(COUNTIFS($B$8:$B$5007,B2775,$A$8:$A$5007,"مصروف",$I$8:$I$5007,"&lt;&gt;مرفوض",$K$8:$K$5007,"&lt;&gt;نعم")&gt;0,"⚠ "&amp;COUNTIFS($B$8:$B$5007,B2775,$A$8:$A$5007,"مصروف",$I$8:$I$5007,"&lt;&gt;مرفوض",$K$8:$K$5007,"&lt;&gt;نعم")&amp;" مصروف غير مسوى",IF(L2775="تمت التسوية",IF(P2775=0,"✔ متوازنة وتمت التسوية","✔ تمت التسوية – متبقي "&amp;TEXT(P2775,"#,##0")),IF(P2775&gt;0,"متبقي "&amp;TEXT(P2775,"#,##0"),"✔ متوازنة"))))),IF(R2775=0,"⚠ أضف سطر عهدة أولًا",IF(OR(C2775="",N(G2775)=0),"⚠ أكمل التاريخ والقيمة",IF(S2775="","⚠ التاريخ خارج السنة المالية",IF(H2775="","⚠ اختر بند الموازنة",IF(I2775="مرفوض","✖ مرفوض من المدير",IF(I2775&lt;&gt;"موافق","⏳ بانتظار موافقة المدير",IF(K2775&lt;&gt;"نعم","⚠ غير مسوى مع الحسابات","✔ معتمد ومسوى")))))))))</f>
        <v/>
      </c>
      <c r="R2775">
        <f>N(R2774)+IF(A2775="عهدة",1,0)</f>
        <v/>
      </c>
      <c r="S2775">
        <f>IF(C2775="","",IF(AND(C2775&gt;=DATE(2026,9,1),C2775&lt;=DATE(2027,8,31)),(YEAR(C2775)-2026)*12+MONTH(C2775)-8,""))</f>
        <v/>
      </c>
      <c r="T2775">
        <f>IF(AND(A2775="مصروف",R2775&gt;0,I2775="موافق",S2775&lt;&gt;"",H2775&lt;&gt;""),N(G2775),0)</f>
        <v/>
      </c>
    </row>
    <row r="2776">
      <c r="A2776" s="19" t="n"/>
      <c r="B2776" s="20">
        <f>IF(A2776="","",IF(R2776=0,"⚠ أضف سطر عهدة أولًا","BDR-"&amp;TEXT(R2776,"000")))</f>
        <v/>
      </c>
      <c r="C2776" s="21" t="n"/>
      <c r="D2776" s="20">
        <f>IF(C2776="","",IF(S2776="","خارج السنة المالية",INDEX(القوائم!$D$2:$D$13,S2776)))</f>
        <v/>
      </c>
      <c r="E2776" s="22" t="n"/>
      <c r="F2776" s="23" t="n"/>
      <c r="G2776" s="23" t="n"/>
      <c r="H2776" s="22" t="n"/>
      <c r="I2776" s="19" t="n"/>
      <c r="J2776" s="21" t="n"/>
      <c r="K2776" s="19" t="n"/>
      <c r="L2776" s="19" t="n"/>
      <c r="M2776" s="21" t="n"/>
      <c r="N2776" s="22" t="n"/>
      <c r="O2776" s="24">
        <f>IF(A2776&lt;&gt;"عهدة","",SUMIFS($G$8:$G$5007,$B$8:$B$5007,B2776,$A$8:$A$5007,"مصروف",$I$8:$I$5007,"&lt;&gt;مرفوض"))</f>
        <v/>
      </c>
      <c r="P2776" s="25">
        <f>IF(A2776&lt;&gt;"عهدة","",N(F2776)-O2776)</f>
        <v/>
      </c>
      <c r="Q2776" s="26">
        <f>IF(A2776="","",IF(A2776="عهدة",IF(N(F2776)=0,"⚠ أدخل قيمة العهدة",IF(P2776&lt;0,"⛔ عجز / زيادة مصروفات "&amp;TEXT(-P2776,"#,##0"),IF(COUNTIFS($B$8:$B$5007,B2776,$A$8:$A$5007,"مصروف",$I$8:$I$5007,"&lt;&gt;مرفوض",$K$8:$K$5007,"&lt;&gt;نعم")&gt;0,"⚠ "&amp;COUNTIFS($B$8:$B$5007,B2776,$A$8:$A$5007,"مصروف",$I$8:$I$5007,"&lt;&gt;مرفوض",$K$8:$K$5007,"&lt;&gt;نعم")&amp;" مصروف غير مسوى",IF(L2776="تمت التسوية",IF(P2776=0,"✔ متوازنة وتمت التسوية","✔ تمت التسوية – متبقي "&amp;TEXT(P2776,"#,##0")),IF(P2776&gt;0,"متبقي "&amp;TEXT(P2776,"#,##0"),"✔ متوازنة"))))),IF(R2776=0,"⚠ أضف سطر عهدة أولًا",IF(OR(C2776="",N(G2776)=0),"⚠ أكمل التاريخ والقيمة",IF(S2776="","⚠ التاريخ خارج السنة المالية",IF(H2776="","⚠ اختر بند الموازنة",IF(I2776="مرفوض","✖ مرفوض من المدير",IF(I2776&lt;&gt;"موافق","⏳ بانتظار موافقة المدير",IF(K2776&lt;&gt;"نعم","⚠ غير مسوى مع الحسابات","✔ معتمد ومسوى")))))))))</f>
        <v/>
      </c>
      <c r="R2776">
        <f>N(R2775)+IF(A2776="عهدة",1,0)</f>
        <v/>
      </c>
      <c r="S2776">
        <f>IF(C2776="","",IF(AND(C2776&gt;=DATE(2026,9,1),C2776&lt;=DATE(2027,8,31)),(YEAR(C2776)-2026)*12+MONTH(C2776)-8,""))</f>
        <v/>
      </c>
      <c r="T2776">
        <f>IF(AND(A2776="مصروف",R2776&gt;0,I2776="موافق",S2776&lt;&gt;"",H2776&lt;&gt;""),N(G2776),0)</f>
        <v/>
      </c>
    </row>
    <row r="2777">
      <c r="A2777" s="19" t="n"/>
      <c r="B2777" s="20">
        <f>IF(A2777="","",IF(R2777=0,"⚠ أضف سطر عهدة أولًا","BDR-"&amp;TEXT(R2777,"000")))</f>
        <v/>
      </c>
      <c r="C2777" s="21" t="n"/>
      <c r="D2777" s="20">
        <f>IF(C2777="","",IF(S2777="","خارج السنة المالية",INDEX(القوائم!$D$2:$D$13,S2777)))</f>
        <v/>
      </c>
      <c r="E2777" s="22" t="n"/>
      <c r="F2777" s="23" t="n"/>
      <c r="G2777" s="23" t="n"/>
      <c r="H2777" s="22" t="n"/>
      <c r="I2777" s="19" t="n"/>
      <c r="J2777" s="21" t="n"/>
      <c r="K2777" s="19" t="n"/>
      <c r="L2777" s="19" t="n"/>
      <c r="M2777" s="21" t="n"/>
      <c r="N2777" s="22" t="n"/>
      <c r="O2777" s="24">
        <f>IF(A2777&lt;&gt;"عهدة","",SUMIFS($G$8:$G$5007,$B$8:$B$5007,B2777,$A$8:$A$5007,"مصروف",$I$8:$I$5007,"&lt;&gt;مرفوض"))</f>
        <v/>
      </c>
      <c r="P2777" s="25">
        <f>IF(A2777&lt;&gt;"عهدة","",N(F2777)-O2777)</f>
        <v/>
      </c>
      <c r="Q2777" s="26">
        <f>IF(A2777="","",IF(A2777="عهدة",IF(N(F2777)=0,"⚠ أدخل قيمة العهدة",IF(P2777&lt;0,"⛔ عجز / زيادة مصروفات "&amp;TEXT(-P2777,"#,##0"),IF(COUNTIFS($B$8:$B$5007,B2777,$A$8:$A$5007,"مصروف",$I$8:$I$5007,"&lt;&gt;مرفوض",$K$8:$K$5007,"&lt;&gt;نعم")&gt;0,"⚠ "&amp;COUNTIFS($B$8:$B$5007,B2777,$A$8:$A$5007,"مصروف",$I$8:$I$5007,"&lt;&gt;مرفوض",$K$8:$K$5007,"&lt;&gt;نعم")&amp;" مصروف غير مسوى",IF(L2777="تمت التسوية",IF(P2777=0,"✔ متوازنة وتمت التسوية","✔ تمت التسوية – متبقي "&amp;TEXT(P2777,"#,##0")),IF(P2777&gt;0,"متبقي "&amp;TEXT(P2777,"#,##0"),"✔ متوازنة"))))),IF(R2777=0,"⚠ أضف سطر عهدة أولًا",IF(OR(C2777="",N(G2777)=0),"⚠ أكمل التاريخ والقيمة",IF(S2777="","⚠ التاريخ خارج السنة المالية",IF(H2777="","⚠ اختر بند الموازنة",IF(I2777="مرفوض","✖ مرفوض من المدير",IF(I2777&lt;&gt;"موافق","⏳ بانتظار موافقة المدير",IF(K2777&lt;&gt;"نعم","⚠ غير مسوى مع الحسابات","✔ معتمد ومسوى")))))))))</f>
        <v/>
      </c>
      <c r="R2777">
        <f>N(R2776)+IF(A2777="عهدة",1,0)</f>
        <v/>
      </c>
      <c r="S2777">
        <f>IF(C2777="","",IF(AND(C2777&gt;=DATE(2026,9,1),C2777&lt;=DATE(2027,8,31)),(YEAR(C2777)-2026)*12+MONTH(C2777)-8,""))</f>
        <v/>
      </c>
      <c r="T2777">
        <f>IF(AND(A2777="مصروف",R2777&gt;0,I2777="موافق",S2777&lt;&gt;"",H2777&lt;&gt;""),N(G2777),0)</f>
        <v/>
      </c>
    </row>
    <row r="2778">
      <c r="A2778" s="19" t="n"/>
      <c r="B2778" s="20">
        <f>IF(A2778="","",IF(R2778=0,"⚠ أضف سطر عهدة أولًا","BDR-"&amp;TEXT(R2778,"000")))</f>
        <v/>
      </c>
      <c r="C2778" s="21" t="n"/>
      <c r="D2778" s="20">
        <f>IF(C2778="","",IF(S2778="","خارج السنة المالية",INDEX(القوائم!$D$2:$D$13,S2778)))</f>
        <v/>
      </c>
      <c r="E2778" s="22" t="n"/>
      <c r="F2778" s="23" t="n"/>
      <c r="G2778" s="23" t="n"/>
      <c r="H2778" s="22" t="n"/>
      <c r="I2778" s="19" t="n"/>
      <c r="J2778" s="21" t="n"/>
      <c r="K2778" s="19" t="n"/>
      <c r="L2778" s="19" t="n"/>
      <c r="M2778" s="21" t="n"/>
      <c r="N2778" s="22" t="n"/>
      <c r="O2778" s="24">
        <f>IF(A2778&lt;&gt;"عهدة","",SUMIFS($G$8:$G$5007,$B$8:$B$5007,B2778,$A$8:$A$5007,"مصروف",$I$8:$I$5007,"&lt;&gt;مرفوض"))</f>
        <v/>
      </c>
      <c r="P2778" s="25">
        <f>IF(A2778&lt;&gt;"عهدة","",N(F2778)-O2778)</f>
        <v/>
      </c>
      <c r="Q2778" s="26">
        <f>IF(A2778="","",IF(A2778="عهدة",IF(N(F2778)=0,"⚠ أدخل قيمة العهدة",IF(P2778&lt;0,"⛔ عجز / زيادة مصروفات "&amp;TEXT(-P2778,"#,##0"),IF(COUNTIFS($B$8:$B$5007,B2778,$A$8:$A$5007,"مصروف",$I$8:$I$5007,"&lt;&gt;مرفوض",$K$8:$K$5007,"&lt;&gt;نعم")&gt;0,"⚠ "&amp;COUNTIFS($B$8:$B$5007,B2778,$A$8:$A$5007,"مصروف",$I$8:$I$5007,"&lt;&gt;مرفوض",$K$8:$K$5007,"&lt;&gt;نعم")&amp;" مصروف غير مسوى",IF(L2778="تمت التسوية",IF(P2778=0,"✔ متوازنة وتمت التسوية","✔ تمت التسوية – متبقي "&amp;TEXT(P2778,"#,##0")),IF(P2778&gt;0,"متبقي "&amp;TEXT(P2778,"#,##0"),"✔ متوازنة"))))),IF(R2778=0,"⚠ أضف سطر عهدة أولًا",IF(OR(C2778="",N(G2778)=0),"⚠ أكمل التاريخ والقيمة",IF(S2778="","⚠ التاريخ خارج السنة المالية",IF(H2778="","⚠ اختر بند الموازنة",IF(I2778="مرفوض","✖ مرفوض من المدير",IF(I2778&lt;&gt;"موافق","⏳ بانتظار موافقة المدير",IF(K2778&lt;&gt;"نعم","⚠ غير مسوى مع الحسابات","✔ معتمد ومسوى")))))))))</f>
        <v/>
      </c>
      <c r="R2778">
        <f>N(R2777)+IF(A2778="عهدة",1,0)</f>
        <v/>
      </c>
      <c r="S2778">
        <f>IF(C2778="","",IF(AND(C2778&gt;=DATE(2026,9,1),C2778&lt;=DATE(2027,8,31)),(YEAR(C2778)-2026)*12+MONTH(C2778)-8,""))</f>
        <v/>
      </c>
      <c r="T2778">
        <f>IF(AND(A2778="مصروف",R2778&gt;0,I2778="موافق",S2778&lt;&gt;"",H2778&lt;&gt;""),N(G2778),0)</f>
        <v/>
      </c>
    </row>
    <row r="2779">
      <c r="A2779" s="19" t="n"/>
      <c r="B2779" s="20">
        <f>IF(A2779="","",IF(R2779=0,"⚠ أضف سطر عهدة أولًا","BDR-"&amp;TEXT(R2779,"000")))</f>
        <v/>
      </c>
      <c r="C2779" s="21" t="n"/>
      <c r="D2779" s="20">
        <f>IF(C2779="","",IF(S2779="","خارج السنة المالية",INDEX(القوائم!$D$2:$D$13,S2779)))</f>
        <v/>
      </c>
      <c r="E2779" s="22" t="n"/>
      <c r="F2779" s="23" t="n"/>
      <c r="G2779" s="23" t="n"/>
      <c r="H2779" s="22" t="n"/>
      <c r="I2779" s="19" t="n"/>
      <c r="J2779" s="21" t="n"/>
      <c r="K2779" s="19" t="n"/>
      <c r="L2779" s="19" t="n"/>
      <c r="M2779" s="21" t="n"/>
      <c r="N2779" s="22" t="n"/>
      <c r="O2779" s="24">
        <f>IF(A2779&lt;&gt;"عهدة","",SUMIFS($G$8:$G$5007,$B$8:$B$5007,B2779,$A$8:$A$5007,"مصروف",$I$8:$I$5007,"&lt;&gt;مرفوض"))</f>
        <v/>
      </c>
      <c r="P2779" s="25">
        <f>IF(A2779&lt;&gt;"عهدة","",N(F2779)-O2779)</f>
        <v/>
      </c>
      <c r="Q2779" s="26">
        <f>IF(A2779="","",IF(A2779="عهدة",IF(N(F2779)=0,"⚠ أدخل قيمة العهدة",IF(P2779&lt;0,"⛔ عجز / زيادة مصروفات "&amp;TEXT(-P2779,"#,##0"),IF(COUNTIFS($B$8:$B$5007,B2779,$A$8:$A$5007,"مصروف",$I$8:$I$5007,"&lt;&gt;مرفوض",$K$8:$K$5007,"&lt;&gt;نعم")&gt;0,"⚠ "&amp;COUNTIFS($B$8:$B$5007,B2779,$A$8:$A$5007,"مصروف",$I$8:$I$5007,"&lt;&gt;مرفوض",$K$8:$K$5007,"&lt;&gt;نعم")&amp;" مصروف غير مسوى",IF(L2779="تمت التسوية",IF(P2779=0,"✔ متوازنة وتمت التسوية","✔ تمت التسوية – متبقي "&amp;TEXT(P2779,"#,##0")),IF(P2779&gt;0,"متبقي "&amp;TEXT(P2779,"#,##0"),"✔ متوازنة"))))),IF(R2779=0,"⚠ أضف سطر عهدة أولًا",IF(OR(C2779="",N(G2779)=0),"⚠ أكمل التاريخ والقيمة",IF(S2779="","⚠ التاريخ خارج السنة المالية",IF(H2779="","⚠ اختر بند الموازنة",IF(I2779="مرفوض","✖ مرفوض من المدير",IF(I2779&lt;&gt;"موافق","⏳ بانتظار موافقة المدير",IF(K2779&lt;&gt;"نعم","⚠ غير مسوى مع الحسابات","✔ معتمد ومسوى")))))))))</f>
        <v/>
      </c>
      <c r="R2779">
        <f>N(R2778)+IF(A2779="عهدة",1,0)</f>
        <v/>
      </c>
      <c r="S2779">
        <f>IF(C2779="","",IF(AND(C2779&gt;=DATE(2026,9,1),C2779&lt;=DATE(2027,8,31)),(YEAR(C2779)-2026)*12+MONTH(C2779)-8,""))</f>
        <v/>
      </c>
      <c r="T2779">
        <f>IF(AND(A2779="مصروف",R2779&gt;0,I2779="موافق",S2779&lt;&gt;"",H2779&lt;&gt;""),N(G2779),0)</f>
        <v/>
      </c>
    </row>
    <row r="2780">
      <c r="A2780" s="19" t="n"/>
      <c r="B2780" s="20">
        <f>IF(A2780="","",IF(R2780=0,"⚠ أضف سطر عهدة أولًا","BDR-"&amp;TEXT(R2780,"000")))</f>
        <v/>
      </c>
      <c r="C2780" s="21" t="n"/>
      <c r="D2780" s="20">
        <f>IF(C2780="","",IF(S2780="","خارج السنة المالية",INDEX(القوائم!$D$2:$D$13,S2780)))</f>
        <v/>
      </c>
      <c r="E2780" s="22" t="n"/>
      <c r="F2780" s="23" t="n"/>
      <c r="G2780" s="23" t="n"/>
      <c r="H2780" s="22" t="n"/>
      <c r="I2780" s="19" t="n"/>
      <c r="J2780" s="21" t="n"/>
      <c r="K2780" s="19" t="n"/>
      <c r="L2780" s="19" t="n"/>
      <c r="M2780" s="21" t="n"/>
      <c r="N2780" s="22" t="n"/>
      <c r="O2780" s="24">
        <f>IF(A2780&lt;&gt;"عهدة","",SUMIFS($G$8:$G$5007,$B$8:$B$5007,B2780,$A$8:$A$5007,"مصروف",$I$8:$I$5007,"&lt;&gt;مرفوض"))</f>
        <v/>
      </c>
      <c r="P2780" s="25">
        <f>IF(A2780&lt;&gt;"عهدة","",N(F2780)-O2780)</f>
        <v/>
      </c>
      <c r="Q2780" s="26">
        <f>IF(A2780="","",IF(A2780="عهدة",IF(N(F2780)=0,"⚠ أدخل قيمة العهدة",IF(P2780&lt;0,"⛔ عجز / زيادة مصروفات "&amp;TEXT(-P2780,"#,##0"),IF(COUNTIFS($B$8:$B$5007,B2780,$A$8:$A$5007,"مصروف",$I$8:$I$5007,"&lt;&gt;مرفوض",$K$8:$K$5007,"&lt;&gt;نعم")&gt;0,"⚠ "&amp;COUNTIFS($B$8:$B$5007,B2780,$A$8:$A$5007,"مصروف",$I$8:$I$5007,"&lt;&gt;مرفوض",$K$8:$K$5007,"&lt;&gt;نعم")&amp;" مصروف غير مسوى",IF(L2780="تمت التسوية",IF(P2780=0,"✔ متوازنة وتمت التسوية","✔ تمت التسوية – متبقي "&amp;TEXT(P2780,"#,##0")),IF(P2780&gt;0,"متبقي "&amp;TEXT(P2780,"#,##0"),"✔ متوازنة"))))),IF(R2780=0,"⚠ أضف سطر عهدة أولًا",IF(OR(C2780="",N(G2780)=0),"⚠ أكمل التاريخ والقيمة",IF(S2780="","⚠ التاريخ خارج السنة المالية",IF(H2780="","⚠ اختر بند الموازنة",IF(I2780="مرفوض","✖ مرفوض من المدير",IF(I2780&lt;&gt;"موافق","⏳ بانتظار موافقة المدير",IF(K2780&lt;&gt;"نعم","⚠ غير مسوى مع الحسابات","✔ معتمد ومسوى")))))))))</f>
        <v/>
      </c>
      <c r="R2780">
        <f>N(R2779)+IF(A2780="عهدة",1,0)</f>
        <v/>
      </c>
      <c r="S2780">
        <f>IF(C2780="","",IF(AND(C2780&gt;=DATE(2026,9,1),C2780&lt;=DATE(2027,8,31)),(YEAR(C2780)-2026)*12+MONTH(C2780)-8,""))</f>
        <v/>
      </c>
      <c r="T2780">
        <f>IF(AND(A2780="مصروف",R2780&gt;0,I2780="موافق",S2780&lt;&gt;"",H2780&lt;&gt;""),N(G2780),0)</f>
        <v/>
      </c>
    </row>
    <row r="2781">
      <c r="A2781" s="19" t="n"/>
      <c r="B2781" s="20">
        <f>IF(A2781="","",IF(R2781=0,"⚠ أضف سطر عهدة أولًا","BDR-"&amp;TEXT(R2781,"000")))</f>
        <v/>
      </c>
      <c r="C2781" s="21" t="n"/>
      <c r="D2781" s="20">
        <f>IF(C2781="","",IF(S2781="","خارج السنة المالية",INDEX(القوائم!$D$2:$D$13,S2781)))</f>
        <v/>
      </c>
      <c r="E2781" s="22" t="n"/>
      <c r="F2781" s="23" t="n"/>
      <c r="G2781" s="23" t="n"/>
      <c r="H2781" s="22" t="n"/>
      <c r="I2781" s="19" t="n"/>
      <c r="J2781" s="21" t="n"/>
      <c r="K2781" s="19" t="n"/>
      <c r="L2781" s="19" t="n"/>
      <c r="M2781" s="21" t="n"/>
      <c r="N2781" s="22" t="n"/>
      <c r="O2781" s="24">
        <f>IF(A2781&lt;&gt;"عهدة","",SUMIFS($G$8:$G$5007,$B$8:$B$5007,B2781,$A$8:$A$5007,"مصروف",$I$8:$I$5007,"&lt;&gt;مرفوض"))</f>
        <v/>
      </c>
      <c r="P2781" s="25">
        <f>IF(A2781&lt;&gt;"عهدة","",N(F2781)-O2781)</f>
        <v/>
      </c>
      <c r="Q2781" s="26">
        <f>IF(A2781="","",IF(A2781="عهدة",IF(N(F2781)=0,"⚠ أدخل قيمة العهدة",IF(P2781&lt;0,"⛔ عجز / زيادة مصروفات "&amp;TEXT(-P2781,"#,##0"),IF(COUNTIFS($B$8:$B$5007,B2781,$A$8:$A$5007,"مصروف",$I$8:$I$5007,"&lt;&gt;مرفوض",$K$8:$K$5007,"&lt;&gt;نعم")&gt;0,"⚠ "&amp;COUNTIFS($B$8:$B$5007,B2781,$A$8:$A$5007,"مصروف",$I$8:$I$5007,"&lt;&gt;مرفوض",$K$8:$K$5007,"&lt;&gt;نعم")&amp;" مصروف غير مسوى",IF(L2781="تمت التسوية",IF(P2781=0,"✔ متوازنة وتمت التسوية","✔ تمت التسوية – متبقي "&amp;TEXT(P2781,"#,##0")),IF(P2781&gt;0,"متبقي "&amp;TEXT(P2781,"#,##0"),"✔ متوازنة"))))),IF(R2781=0,"⚠ أضف سطر عهدة أولًا",IF(OR(C2781="",N(G2781)=0),"⚠ أكمل التاريخ والقيمة",IF(S2781="","⚠ التاريخ خارج السنة المالية",IF(H2781="","⚠ اختر بند الموازنة",IF(I2781="مرفوض","✖ مرفوض من المدير",IF(I2781&lt;&gt;"موافق","⏳ بانتظار موافقة المدير",IF(K2781&lt;&gt;"نعم","⚠ غير مسوى مع الحسابات","✔ معتمد ومسوى")))))))))</f>
        <v/>
      </c>
      <c r="R2781">
        <f>N(R2780)+IF(A2781="عهدة",1,0)</f>
        <v/>
      </c>
      <c r="S2781">
        <f>IF(C2781="","",IF(AND(C2781&gt;=DATE(2026,9,1),C2781&lt;=DATE(2027,8,31)),(YEAR(C2781)-2026)*12+MONTH(C2781)-8,""))</f>
        <v/>
      </c>
      <c r="T2781">
        <f>IF(AND(A2781="مصروف",R2781&gt;0,I2781="موافق",S2781&lt;&gt;"",H2781&lt;&gt;""),N(G2781),0)</f>
        <v/>
      </c>
    </row>
    <row r="2782">
      <c r="A2782" s="19" t="n"/>
      <c r="B2782" s="20">
        <f>IF(A2782="","",IF(R2782=0,"⚠ أضف سطر عهدة أولًا","BDR-"&amp;TEXT(R2782,"000")))</f>
        <v/>
      </c>
      <c r="C2782" s="21" t="n"/>
      <c r="D2782" s="20">
        <f>IF(C2782="","",IF(S2782="","خارج السنة المالية",INDEX(القوائم!$D$2:$D$13,S2782)))</f>
        <v/>
      </c>
      <c r="E2782" s="22" t="n"/>
      <c r="F2782" s="23" t="n"/>
      <c r="G2782" s="23" t="n"/>
      <c r="H2782" s="22" t="n"/>
      <c r="I2782" s="19" t="n"/>
      <c r="J2782" s="21" t="n"/>
      <c r="K2782" s="19" t="n"/>
      <c r="L2782" s="19" t="n"/>
      <c r="M2782" s="21" t="n"/>
      <c r="N2782" s="22" t="n"/>
      <c r="O2782" s="24">
        <f>IF(A2782&lt;&gt;"عهدة","",SUMIFS($G$8:$G$5007,$B$8:$B$5007,B2782,$A$8:$A$5007,"مصروف",$I$8:$I$5007,"&lt;&gt;مرفوض"))</f>
        <v/>
      </c>
      <c r="P2782" s="25">
        <f>IF(A2782&lt;&gt;"عهدة","",N(F2782)-O2782)</f>
        <v/>
      </c>
      <c r="Q2782" s="26">
        <f>IF(A2782="","",IF(A2782="عهدة",IF(N(F2782)=0,"⚠ أدخل قيمة العهدة",IF(P2782&lt;0,"⛔ عجز / زيادة مصروفات "&amp;TEXT(-P2782,"#,##0"),IF(COUNTIFS($B$8:$B$5007,B2782,$A$8:$A$5007,"مصروف",$I$8:$I$5007,"&lt;&gt;مرفوض",$K$8:$K$5007,"&lt;&gt;نعم")&gt;0,"⚠ "&amp;COUNTIFS($B$8:$B$5007,B2782,$A$8:$A$5007,"مصروف",$I$8:$I$5007,"&lt;&gt;مرفوض",$K$8:$K$5007,"&lt;&gt;نعم")&amp;" مصروف غير مسوى",IF(L2782="تمت التسوية",IF(P2782=0,"✔ متوازنة وتمت التسوية","✔ تمت التسوية – متبقي "&amp;TEXT(P2782,"#,##0")),IF(P2782&gt;0,"متبقي "&amp;TEXT(P2782,"#,##0"),"✔ متوازنة"))))),IF(R2782=0,"⚠ أضف سطر عهدة أولًا",IF(OR(C2782="",N(G2782)=0),"⚠ أكمل التاريخ والقيمة",IF(S2782="","⚠ التاريخ خارج السنة المالية",IF(H2782="","⚠ اختر بند الموازنة",IF(I2782="مرفوض","✖ مرفوض من المدير",IF(I2782&lt;&gt;"موافق","⏳ بانتظار موافقة المدير",IF(K2782&lt;&gt;"نعم","⚠ غير مسوى مع الحسابات","✔ معتمد ومسوى")))))))))</f>
        <v/>
      </c>
      <c r="R2782">
        <f>N(R2781)+IF(A2782="عهدة",1,0)</f>
        <v/>
      </c>
      <c r="S2782">
        <f>IF(C2782="","",IF(AND(C2782&gt;=DATE(2026,9,1),C2782&lt;=DATE(2027,8,31)),(YEAR(C2782)-2026)*12+MONTH(C2782)-8,""))</f>
        <v/>
      </c>
      <c r="T2782">
        <f>IF(AND(A2782="مصروف",R2782&gt;0,I2782="موافق",S2782&lt;&gt;"",H2782&lt;&gt;""),N(G2782),0)</f>
        <v/>
      </c>
    </row>
    <row r="2783">
      <c r="A2783" s="19" t="n"/>
      <c r="B2783" s="20">
        <f>IF(A2783="","",IF(R2783=0,"⚠ أضف سطر عهدة أولًا","BDR-"&amp;TEXT(R2783,"000")))</f>
        <v/>
      </c>
      <c r="C2783" s="21" t="n"/>
      <c r="D2783" s="20">
        <f>IF(C2783="","",IF(S2783="","خارج السنة المالية",INDEX(القوائم!$D$2:$D$13,S2783)))</f>
        <v/>
      </c>
      <c r="E2783" s="22" t="n"/>
      <c r="F2783" s="23" t="n"/>
      <c r="G2783" s="23" t="n"/>
      <c r="H2783" s="22" t="n"/>
      <c r="I2783" s="19" t="n"/>
      <c r="J2783" s="21" t="n"/>
      <c r="K2783" s="19" t="n"/>
      <c r="L2783" s="19" t="n"/>
      <c r="M2783" s="21" t="n"/>
      <c r="N2783" s="22" t="n"/>
      <c r="O2783" s="24">
        <f>IF(A2783&lt;&gt;"عهدة","",SUMIFS($G$8:$G$5007,$B$8:$B$5007,B2783,$A$8:$A$5007,"مصروف",$I$8:$I$5007,"&lt;&gt;مرفوض"))</f>
        <v/>
      </c>
      <c r="P2783" s="25">
        <f>IF(A2783&lt;&gt;"عهدة","",N(F2783)-O2783)</f>
        <v/>
      </c>
      <c r="Q2783" s="26">
        <f>IF(A2783="","",IF(A2783="عهدة",IF(N(F2783)=0,"⚠ أدخل قيمة العهدة",IF(P2783&lt;0,"⛔ عجز / زيادة مصروفات "&amp;TEXT(-P2783,"#,##0"),IF(COUNTIFS($B$8:$B$5007,B2783,$A$8:$A$5007,"مصروف",$I$8:$I$5007,"&lt;&gt;مرفوض",$K$8:$K$5007,"&lt;&gt;نعم")&gt;0,"⚠ "&amp;COUNTIFS($B$8:$B$5007,B2783,$A$8:$A$5007,"مصروف",$I$8:$I$5007,"&lt;&gt;مرفوض",$K$8:$K$5007,"&lt;&gt;نعم")&amp;" مصروف غير مسوى",IF(L2783="تمت التسوية",IF(P2783=0,"✔ متوازنة وتمت التسوية","✔ تمت التسوية – متبقي "&amp;TEXT(P2783,"#,##0")),IF(P2783&gt;0,"متبقي "&amp;TEXT(P2783,"#,##0"),"✔ متوازنة"))))),IF(R2783=0,"⚠ أضف سطر عهدة أولًا",IF(OR(C2783="",N(G2783)=0),"⚠ أكمل التاريخ والقيمة",IF(S2783="","⚠ التاريخ خارج السنة المالية",IF(H2783="","⚠ اختر بند الموازنة",IF(I2783="مرفوض","✖ مرفوض من المدير",IF(I2783&lt;&gt;"موافق","⏳ بانتظار موافقة المدير",IF(K2783&lt;&gt;"نعم","⚠ غير مسوى مع الحسابات","✔ معتمد ومسوى")))))))))</f>
        <v/>
      </c>
      <c r="R2783">
        <f>N(R2782)+IF(A2783="عهدة",1,0)</f>
        <v/>
      </c>
      <c r="S2783">
        <f>IF(C2783="","",IF(AND(C2783&gt;=DATE(2026,9,1),C2783&lt;=DATE(2027,8,31)),(YEAR(C2783)-2026)*12+MONTH(C2783)-8,""))</f>
        <v/>
      </c>
      <c r="T2783">
        <f>IF(AND(A2783="مصروف",R2783&gt;0,I2783="موافق",S2783&lt;&gt;"",H2783&lt;&gt;""),N(G2783),0)</f>
        <v/>
      </c>
    </row>
    <row r="2784">
      <c r="A2784" s="19" t="n"/>
      <c r="B2784" s="20">
        <f>IF(A2784="","",IF(R2784=0,"⚠ أضف سطر عهدة أولًا","BDR-"&amp;TEXT(R2784,"000")))</f>
        <v/>
      </c>
      <c r="C2784" s="21" t="n"/>
      <c r="D2784" s="20">
        <f>IF(C2784="","",IF(S2784="","خارج السنة المالية",INDEX(القوائم!$D$2:$D$13,S2784)))</f>
        <v/>
      </c>
      <c r="E2784" s="22" t="n"/>
      <c r="F2784" s="23" t="n"/>
      <c r="G2784" s="23" t="n"/>
      <c r="H2784" s="22" t="n"/>
      <c r="I2784" s="19" t="n"/>
      <c r="J2784" s="21" t="n"/>
      <c r="K2784" s="19" t="n"/>
      <c r="L2784" s="19" t="n"/>
      <c r="M2784" s="21" t="n"/>
      <c r="N2784" s="22" t="n"/>
      <c r="O2784" s="24">
        <f>IF(A2784&lt;&gt;"عهدة","",SUMIFS($G$8:$G$5007,$B$8:$B$5007,B2784,$A$8:$A$5007,"مصروف",$I$8:$I$5007,"&lt;&gt;مرفوض"))</f>
        <v/>
      </c>
      <c r="P2784" s="25">
        <f>IF(A2784&lt;&gt;"عهدة","",N(F2784)-O2784)</f>
        <v/>
      </c>
      <c r="Q2784" s="26">
        <f>IF(A2784="","",IF(A2784="عهدة",IF(N(F2784)=0,"⚠ أدخل قيمة العهدة",IF(P2784&lt;0,"⛔ عجز / زيادة مصروفات "&amp;TEXT(-P2784,"#,##0"),IF(COUNTIFS($B$8:$B$5007,B2784,$A$8:$A$5007,"مصروف",$I$8:$I$5007,"&lt;&gt;مرفوض",$K$8:$K$5007,"&lt;&gt;نعم")&gt;0,"⚠ "&amp;COUNTIFS($B$8:$B$5007,B2784,$A$8:$A$5007,"مصروف",$I$8:$I$5007,"&lt;&gt;مرفوض",$K$8:$K$5007,"&lt;&gt;نعم")&amp;" مصروف غير مسوى",IF(L2784="تمت التسوية",IF(P2784=0,"✔ متوازنة وتمت التسوية","✔ تمت التسوية – متبقي "&amp;TEXT(P2784,"#,##0")),IF(P2784&gt;0,"متبقي "&amp;TEXT(P2784,"#,##0"),"✔ متوازنة"))))),IF(R2784=0,"⚠ أضف سطر عهدة أولًا",IF(OR(C2784="",N(G2784)=0),"⚠ أكمل التاريخ والقيمة",IF(S2784="","⚠ التاريخ خارج السنة المالية",IF(H2784="","⚠ اختر بند الموازنة",IF(I2784="مرفوض","✖ مرفوض من المدير",IF(I2784&lt;&gt;"موافق","⏳ بانتظار موافقة المدير",IF(K2784&lt;&gt;"نعم","⚠ غير مسوى مع الحسابات","✔ معتمد ومسوى")))))))))</f>
        <v/>
      </c>
      <c r="R2784">
        <f>N(R2783)+IF(A2784="عهدة",1,0)</f>
        <v/>
      </c>
      <c r="S2784">
        <f>IF(C2784="","",IF(AND(C2784&gt;=DATE(2026,9,1),C2784&lt;=DATE(2027,8,31)),(YEAR(C2784)-2026)*12+MONTH(C2784)-8,""))</f>
        <v/>
      </c>
      <c r="T2784">
        <f>IF(AND(A2784="مصروف",R2784&gt;0,I2784="موافق",S2784&lt;&gt;"",H2784&lt;&gt;""),N(G2784),0)</f>
        <v/>
      </c>
    </row>
    <row r="2785">
      <c r="A2785" s="19" t="n"/>
      <c r="B2785" s="20">
        <f>IF(A2785="","",IF(R2785=0,"⚠ أضف سطر عهدة أولًا","BDR-"&amp;TEXT(R2785,"000")))</f>
        <v/>
      </c>
      <c r="C2785" s="21" t="n"/>
      <c r="D2785" s="20">
        <f>IF(C2785="","",IF(S2785="","خارج السنة المالية",INDEX(القوائم!$D$2:$D$13,S2785)))</f>
        <v/>
      </c>
      <c r="E2785" s="22" t="n"/>
      <c r="F2785" s="23" t="n"/>
      <c r="G2785" s="23" t="n"/>
      <c r="H2785" s="22" t="n"/>
      <c r="I2785" s="19" t="n"/>
      <c r="J2785" s="21" t="n"/>
      <c r="K2785" s="19" t="n"/>
      <c r="L2785" s="19" t="n"/>
      <c r="M2785" s="21" t="n"/>
      <c r="N2785" s="22" t="n"/>
      <c r="O2785" s="24">
        <f>IF(A2785&lt;&gt;"عهدة","",SUMIFS($G$8:$G$5007,$B$8:$B$5007,B2785,$A$8:$A$5007,"مصروف",$I$8:$I$5007,"&lt;&gt;مرفوض"))</f>
        <v/>
      </c>
      <c r="P2785" s="25">
        <f>IF(A2785&lt;&gt;"عهدة","",N(F2785)-O2785)</f>
        <v/>
      </c>
      <c r="Q2785" s="26">
        <f>IF(A2785="","",IF(A2785="عهدة",IF(N(F2785)=0,"⚠ أدخل قيمة العهدة",IF(P2785&lt;0,"⛔ عجز / زيادة مصروفات "&amp;TEXT(-P2785,"#,##0"),IF(COUNTIFS($B$8:$B$5007,B2785,$A$8:$A$5007,"مصروف",$I$8:$I$5007,"&lt;&gt;مرفوض",$K$8:$K$5007,"&lt;&gt;نعم")&gt;0,"⚠ "&amp;COUNTIFS($B$8:$B$5007,B2785,$A$8:$A$5007,"مصروف",$I$8:$I$5007,"&lt;&gt;مرفوض",$K$8:$K$5007,"&lt;&gt;نعم")&amp;" مصروف غير مسوى",IF(L2785="تمت التسوية",IF(P2785=0,"✔ متوازنة وتمت التسوية","✔ تمت التسوية – متبقي "&amp;TEXT(P2785,"#,##0")),IF(P2785&gt;0,"متبقي "&amp;TEXT(P2785,"#,##0"),"✔ متوازنة"))))),IF(R2785=0,"⚠ أضف سطر عهدة أولًا",IF(OR(C2785="",N(G2785)=0),"⚠ أكمل التاريخ والقيمة",IF(S2785="","⚠ التاريخ خارج السنة المالية",IF(H2785="","⚠ اختر بند الموازنة",IF(I2785="مرفوض","✖ مرفوض من المدير",IF(I2785&lt;&gt;"موافق","⏳ بانتظار موافقة المدير",IF(K2785&lt;&gt;"نعم","⚠ غير مسوى مع الحسابات","✔ معتمد ومسوى")))))))))</f>
        <v/>
      </c>
      <c r="R2785">
        <f>N(R2784)+IF(A2785="عهدة",1,0)</f>
        <v/>
      </c>
      <c r="S2785">
        <f>IF(C2785="","",IF(AND(C2785&gt;=DATE(2026,9,1),C2785&lt;=DATE(2027,8,31)),(YEAR(C2785)-2026)*12+MONTH(C2785)-8,""))</f>
        <v/>
      </c>
      <c r="T2785">
        <f>IF(AND(A2785="مصروف",R2785&gt;0,I2785="موافق",S2785&lt;&gt;"",H2785&lt;&gt;""),N(G2785),0)</f>
        <v/>
      </c>
    </row>
    <row r="2786">
      <c r="A2786" s="19" t="n"/>
      <c r="B2786" s="20">
        <f>IF(A2786="","",IF(R2786=0,"⚠ أضف سطر عهدة أولًا","BDR-"&amp;TEXT(R2786,"000")))</f>
        <v/>
      </c>
      <c r="C2786" s="21" t="n"/>
      <c r="D2786" s="20">
        <f>IF(C2786="","",IF(S2786="","خارج السنة المالية",INDEX(القوائم!$D$2:$D$13,S2786)))</f>
        <v/>
      </c>
      <c r="E2786" s="22" t="n"/>
      <c r="F2786" s="23" t="n"/>
      <c r="G2786" s="23" t="n"/>
      <c r="H2786" s="22" t="n"/>
      <c r="I2786" s="19" t="n"/>
      <c r="J2786" s="21" t="n"/>
      <c r="K2786" s="19" t="n"/>
      <c r="L2786" s="19" t="n"/>
      <c r="M2786" s="21" t="n"/>
      <c r="N2786" s="22" t="n"/>
      <c r="O2786" s="24">
        <f>IF(A2786&lt;&gt;"عهدة","",SUMIFS($G$8:$G$5007,$B$8:$B$5007,B2786,$A$8:$A$5007,"مصروف",$I$8:$I$5007,"&lt;&gt;مرفوض"))</f>
        <v/>
      </c>
      <c r="P2786" s="25">
        <f>IF(A2786&lt;&gt;"عهدة","",N(F2786)-O2786)</f>
        <v/>
      </c>
      <c r="Q2786" s="26">
        <f>IF(A2786="","",IF(A2786="عهدة",IF(N(F2786)=0,"⚠ أدخل قيمة العهدة",IF(P2786&lt;0,"⛔ عجز / زيادة مصروفات "&amp;TEXT(-P2786,"#,##0"),IF(COUNTIFS($B$8:$B$5007,B2786,$A$8:$A$5007,"مصروف",$I$8:$I$5007,"&lt;&gt;مرفوض",$K$8:$K$5007,"&lt;&gt;نعم")&gt;0,"⚠ "&amp;COUNTIFS($B$8:$B$5007,B2786,$A$8:$A$5007,"مصروف",$I$8:$I$5007,"&lt;&gt;مرفوض",$K$8:$K$5007,"&lt;&gt;نعم")&amp;" مصروف غير مسوى",IF(L2786="تمت التسوية",IF(P2786=0,"✔ متوازنة وتمت التسوية","✔ تمت التسوية – متبقي "&amp;TEXT(P2786,"#,##0")),IF(P2786&gt;0,"متبقي "&amp;TEXT(P2786,"#,##0"),"✔ متوازنة"))))),IF(R2786=0,"⚠ أضف سطر عهدة أولًا",IF(OR(C2786="",N(G2786)=0),"⚠ أكمل التاريخ والقيمة",IF(S2786="","⚠ التاريخ خارج السنة المالية",IF(H2786="","⚠ اختر بند الموازنة",IF(I2786="مرفوض","✖ مرفوض من المدير",IF(I2786&lt;&gt;"موافق","⏳ بانتظار موافقة المدير",IF(K2786&lt;&gt;"نعم","⚠ غير مسوى مع الحسابات","✔ معتمد ومسوى")))))))))</f>
        <v/>
      </c>
      <c r="R2786">
        <f>N(R2785)+IF(A2786="عهدة",1,0)</f>
        <v/>
      </c>
      <c r="S2786">
        <f>IF(C2786="","",IF(AND(C2786&gt;=DATE(2026,9,1),C2786&lt;=DATE(2027,8,31)),(YEAR(C2786)-2026)*12+MONTH(C2786)-8,""))</f>
        <v/>
      </c>
      <c r="T2786">
        <f>IF(AND(A2786="مصروف",R2786&gt;0,I2786="موافق",S2786&lt;&gt;"",H2786&lt;&gt;""),N(G2786),0)</f>
        <v/>
      </c>
    </row>
    <row r="2787">
      <c r="A2787" s="19" t="n"/>
      <c r="B2787" s="20">
        <f>IF(A2787="","",IF(R2787=0,"⚠ أضف سطر عهدة أولًا","BDR-"&amp;TEXT(R2787,"000")))</f>
        <v/>
      </c>
      <c r="C2787" s="21" t="n"/>
      <c r="D2787" s="20">
        <f>IF(C2787="","",IF(S2787="","خارج السنة المالية",INDEX(القوائم!$D$2:$D$13,S2787)))</f>
        <v/>
      </c>
      <c r="E2787" s="22" t="n"/>
      <c r="F2787" s="23" t="n"/>
      <c r="G2787" s="23" t="n"/>
      <c r="H2787" s="22" t="n"/>
      <c r="I2787" s="19" t="n"/>
      <c r="J2787" s="21" t="n"/>
      <c r="K2787" s="19" t="n"/>
      <c r="L2787" s="19" t="n"/>
      <c r="M2787" s="21" t="n"/>
      <c r="N2787" s="22" t="n"/>
      <c r="O2787" s="24">
        <f>IF(A2787&lt;&gt;"عهدة","",SUMIFS($G$8:$G$5007,$B$8:$B$5007,B2787,$A$8:$A$5007,"مصروف",$I$8:$I$5007,"&lt;&gt;مرفوض"))</f>
        <v/>
      </c>
      <c r="P2787" s="25">
        <f>IF(A2787&lt;&gt;"عهدة","",N(F2787)-O2787)</f>
        <v/>
      </c>
      <c r="Q2787" s="26">
        <f>IF(A2787="","",IF(A2787="عهدة",IF(N(F2787)=0,"⚠ أدخل قيمة العهدة",IF(P2787&lt;0,"⛔ عجز / زيادة مصروفات "&amp;TEXT(-P2787,"#,##0"),IF(COUNTIFS($B$8:$B$5007,B2787,$A$8:$A$5007,"مصروف",$I$8:$I$5007,"&lt;&gt;مرفوض",$K$8:$K$5007,"&lt;&gt;نعم")&gt;0,"⚠ "&amp;COUNTIFS($B$8:$B$5007,B2787,$A$8:$A$5007,"مصروف",$I$8:$I$5007,"&lt;&gt;مرفوض",$K$8:$K$5007,"&lt;&gt;نعم")&amp;" مصروف غير مسوى",IF(L2787="تمت التسوية",IF(P2787=0,"✔ متوازنة وتمت التسوية","✔ تمت التسوية – متبقي "&amp;TEXT(P2787,"#,##0")),IF(P2787&gt;0,"متبقي "&amp;TEXT(P2787,"#,##0"),"✔ متوازنة"))))),IF(R2787=0,"⚠ أضف سطر عهدة أولًا",IF(OR(C2787="",N(G2787)=0),"⚠ أكمل التاريخ والقيمة",IF(S2787="","⚠ التاريخ خارج السنة المالية",IF(H2787="","⚠ اختر بند الموازنة",IF(I2787="مرفوض","✖ مرفوض من المدير",IF(I2787&lt;&gt;"موافق","⏳ بانتظار موافقة المدير",IF(K2787&lt;&gt;"نعم","⚠ غير مسوى مع الحسابات","✔ معتمد ومسوى")))))))))</f>
        <v/>
      </c>
      <c r="R2787">
        <f>N(R2786)+IF(A2787="عهدة",1,0)</f>
        <v/>
      </c>
      <c r="S2787">
        <f>IF(C2787="","",IF(AND(C2787&gt;=DATE(2026,9,1),C2787&lt;=DATE(2027,8,31)),(YEAR(C2787)-2026)*12+MONTH(C2787)-8,""))</f>
        <v/>
      </c>
      <c r="T2787">
        <f>IF(AND(A2787="مصروف",R2787&gt;0,I2787="موافق",S2787&lt;&gt;"",H2787&lt;&gt;""),N(G2787),0)</f>
        <v/>
      </c>
    </row>
    <row r="2788">
      <c r="A2788" s="19" t="n"/>
      <c r="B2788" s="20">
        <f>IF(A2788="","",IF(R2788=0,"⚠ أضف سطر عهدة أولًا","BDR-"&amp;TEXT(R2788,"000")))</f>
        <v/>
      </c>
      <c r="C2788" s="21" t="n"/>
      <c r="D2788" s="20">
        <f>IF(C2788="","",IF(S2788="","خارج السنة المالية",INDEX(القوائم!$D$2:$D$13,S2788)))</f>
        <v/>
      </c>
      <c r="E2788" s="22" t="n"/>
      <c r="F2788" s="23" t="n"/>
      <c r="G2788" s="23" t="n"/>
      <c r="H2788" s="22" t="n"/>
      <c r="I2788" s="19" t="n"/>
      <c r="J2788" s="21" t="n"/>
      <c r="K2788" s="19" t="n"/>
      <c r="L2788" s="19" t="n"/>
      <c r="M2788" s="21" t="n"/>
      <c r="N2788" s="22" t="n"/>
      <c r="O2788" s="24">
        <f>IF(A2788&lt;&gt;"عهدة","",SUMIFS($G$8:$G$5007,$B$8:$B$5007,B2788,$A$8:$A$5007,"مصروف",$I$8:$I$5007,"&lt;&gt;مرفوض"))</f>
        <v/>
      </c>
      <c r="P2788" s="25">
        <f>IF(A2788&lt;&gt;"عهدة","",N(F2788)-O2788)</f>
        <v/>
      </c>
      <c r="Q2788" s="26">
        <f>IF(A2788="","",IF(A2788="عهدة",IF(N(F2788)=0,"⚠ أدخل قيمة العهدة",IF(P2788&lt;0,"⛔ عجز / زيادة مصروفات "&amp;TEXT(-P2788,"#,##0"),IF(COUNTIFS($B$8:$B$5007,B2788,$A$8:$A$5007,"مصروف",$I$8:$I$5007,"&lt;&gt;مرفوض",$K$8:$K$5007,"&lt;&gt;نعم")&gt;0,"⚠ "&amp;COUNTIFS($B$8:$B$5007,B2788,$A$8:$A$5007,"مصروف",$I$8:$I$5007,"&lt;&gt;مرفوض",$K$8:$K$5007,"&lt;&gt;نعم")&amp;" مصروف غير مسوى",IF(L2788="تمت التسوية",IF(P2788=0,"✔ متوازنة وتمت التسوية","✔ تمت التسوية – متبقي "&amp;TEXT(P2788,"#,##0")),IF(P2788&gt;0,"متبقي "&amp;TEXT(P2788,"#,##0"),"✔ متوازنة"))))),IF(R2788=0,"⚠ أضف سطر عهدة أولًا",IF(OR(C2788="",N(G2788)=0),"⚠ أكمل التاريخ والقيمة",IF(S2788="","⚠ التاريخ خارج السنة المالية",IF(H2788="","⚠ اختر بند الموازنة",IF(I2788="مرفوض","✖ مرفوض من المدير",IF(I2788&lt;&gt;"موافق","⏳ بانتظار موافقة المدير",IF(K2788&lt;&gt;"نعم","⚠ غير مسوى مع الحسابات","✔ معتمد ومسوى")))))))))</f>
        <v/>
      </c>
      <c r="R2788">
        <f>N(R2787)+IF(A2788="عهدة",1,0)</f>
        <v/>
      </c>
      <c r="S2788">
        <f>IF(C2788="","",IF(AND(C2788&gt;=DATE(2026,9,1),C2788&lt;=DATE(2027,8,31)),(YEAR(C2788)-2026)*12+MONTH(C2788)-8,""))</f>
        <v/>
      </c>
      <c r="T2788">
        <f>IF(AND(A2788="مصروف",R2788&gt;0,I2788="موافق",S2788&lt;&gt;"",H2788&lt;&gt;""),N(G2788),0)</f>
        <v/>
      </c>
    </row>
    <row r="2789">
      <c r="A2789" s="19" t="n"/>
      <c r="B2789" s="20">
        <f>IF(A2789="","",IF(R2789=0,"⚠ أضف سطر عهدة أولًا","BDR-"&amp;TEXT(R2789,"000")))</f>
        <v/>
      </c>
      <c r="C2789" s="21" t="n"/>
      <c r="D2789" s="20">
        <f>IF(C2789="","",IF(S2789="","خارج السنة المالية",INDEX(القوائم!$D$2:$D$13,S2789)))</f>
        <v/>
      </c>
      <c r="E2789" s="22" t="n"/>
      <c r="F2789" s="23" t="n"/>
      <c r="G2789" s="23" t="n"/>
      <c r="H2789" s="22" t="n"/>
      <c r="I2789" s="19" t="n"/>
      <c r="J2789" s="21" t="n"/>
      <c r="K2789" s="19" t="n"/>
      <c r="L2789" s="19" t="n"/>
      <c r="M2789" s="21" t="n"/>
      <c r="N2789" s="22" t="n"/>
      <c r="O2789" s="24">
        <f>IF(A2789&lt;&gt;"عهدة","",SUMIFS($G$8:$G$5007,$B$8:$B$5007,B2789,$A$8:$A$5007,"مصروف",$I$8:$I$5007,"&lt;&gt;مرفوض"))</f>
        <v/>
      </c>
      <c r="P2789" s="25">
        <f>IF(A2789&lt;&gt;"عهدة","",N(F2789)-O2789)</f>
        <v/>
      </c>
      <c r="Q2789" s="26">
        <f>IF(A2789="","",IF(A2789="عهدة",IF(N(F2789)=0,"⚠ أدخل قيمة العهدة",IF(P2789&lt;0,"⛔ عجز / زيادة مصروفات "&amp;TEXT(-P2789,"#,##0"),IF(COUNTIFS($B$8:$B$5007,B2789,$A$8:$A$5007,"مصروف",$I$8:$I$5007,"&lt;&gt;مرفوض",$K$8:$K$5007,"&lt;&gt;نعم")&gt;0,"⚠ "&amp;COUNTIFS($B$8:$B$5007,B2789,$A$8:$A$5007,"مصروف",$I$8:$I$5007,"&lt;&gt;مرفوض",$K$8:$K$5007,"&lt;&gt;نعم")&amp;" مصروف غير مسوى",IF(L2789="تمت التسوية",IF(P2789=0,"✔ متوازنة وتمت التسوية","✔ تمت التسوية – متبقي "&amp;TEXT(P2789,"#,##0")),IF(P2789&gt;0,"متبقي "&amp;TEXT(P2789,"#,##0"),"✔ متوازنة"))))),IF(R2789=0,"⚠ أضف سطر عهدة أولًا",IF(OR(C2789="",N(G2789)=0),"⚠ أكمل التاريخ والقيمة",IF(S2789="","⚠ التاريخ خارج السنة المالية",IF(H2789="","⚠ اختر بند الموازنة",IF(I2789="مرفوض","✖ مرفوض من المدير",IF(I2789&lt;&gt;"موافق","⏳ بانتظار موافقة المدير",IF(K2789&lt;&gt;"نعم","⚠ غير مسوى مع الحسابات","✔ معتمد ومسوى")))))))))</f>
        <v/>
      </c>
      <c r="R2789">
        <f>N(R2788)+IF(A2789="عهدة",1,0)</f>
        <v/>
      </c>
      <c r="S2789">
        <f>IF(C2789="","",IF(AND(C2789&gt;=DATE(2026,9,1),C2789&lt;=DATE(2027,8,31)),(YEAR(C2789)-2026)*12+MONTH(C2789)-8,""))</f>
        <v/>
      </c>
      <c r="T2789">
        <f>IF(AND(A2789="مصروف",R2789&gt;0,I2789="موافق",S2789&lt;&gt;"",H2789&lt;&gt;""),N(G2789),0)</f>
        <v/>
      </c>
    </row>
    <row r="2790">
      <c r="A2790" s="19" t="n"/>
      <c r="B2790" s="20">
        <f>IF(A2790="","",IF(R2790=0,"⚠ أضف سطر عهدة أولًا","BDR-"&amp;TEXT(R2790,"000")))</f>
        <v/>
      </c>
      <c r="C2790" s="21" t="n"/>
      <c r="D2790" s="20">
        <f>IF(C2790="","",IF(S2790="","خارج السنة المالية",INDEX(القوائم!$D$2:$D$13,S2790)))</f>
        <v/>
      </c>
      <c r="E2790" s="22" t="n"/>
      <c r="F2790" s="23" t="n"/>
      <c r="G2790" s="23" t="n"/>
      <c r="H2790" s="22" t="n"/>
      <c r="I2790" s="19" t="n"/>
      <c r="J2790" s="21" t="n"/>
      <c r="K2790" s="19" t="n"/>
      <c r="L2790" s="19" t="n"/>
      <c r="M2790" s="21" t="n"/>
      <c r="N2790" s="22" t="n"/>
      <c r="O2790" s="24">
        <f>IF(A2790&lt;&gt;"عهدة","",SUMIFS($G$8:$G$5007,$B$8:$B$5007,B2790,$A$8:$A$5007,"مصروف",$I$8:$I$5007,"&lt;&gt;مرفوض"))</f>
        <v/>
      </c>
      <c r="P2790" s="25">
        <f>IF(A2790&lt;&gt;"عهدة","",N(F2790)-O2790)</f>
        <v/>
      </c>
      <c r="Q2790" s="26">
        <f>IF(A2790="","",IF(A2790="عهدة",IF(N(F2790)=0,"⚠ أدخل قيمة العهدة",IF(P2790&lt;0,"⛔ عجز / زيادة مصروفات "&amp;TEXT(-P2790,"#,##0"),IF(COUNTIFS($B$8:$B$5007,B2790,$A$8:$A$5007,"مصروف",$I$8:$I$5007,"&lt;&gt;مرفوض",$K$8:$K$5007,"&lt;&gt;نعم")&gt;0,"⚠ "&amp;COUNTIFS($B$8:$B$5007,B2790,$A$8:$A$5007,"مصروف",$I$8:$I$5007,"&lt;&gt;مرفوض",$K$8:$K$5007,"&lt;&gt;نعم")&amp;" مصروف غير مسوى",IF(L2790="تمت التسوية",IF(P2790=0,"✔ متوازنة وتمت التسوية","✔ تمت التسوية – متبقي "&amp;TEXT(P2790,"#,##0")),IF(P2790&gt;0,"متبقي "&amp;TEXT(P2790,"#,##0"),"✔ متوازنة"))))),IF(R2790=0,"⚠ أضف سطر عهدة أولًا",IF(OR(C2790="",N(G2790)=0),"⚠ أكمل التاريخ والقيمة",IF(S2790="","⚠ التاريخ خارج السنة المالية",IF(H2790="","⚠ اختر بند الموازنة",IF(I2790="مرفوض","✖ مرفوض من المدير",IF(I2790&lt;&gt;"موافق","⏳ بانتظار موافقة المدير",IF(K2790&lt;&gt;"نعم","⚠ غير مسوى مع الحسابات","✔ معتمد ومسوى")))))))))</f>
        <v/>
      </c>
      <c r="R2790">
        <f>N(R2789)+IF(A2790="عهدة",1,0)</f>
        <v/>
      </c>
      <c r="S2790">
        <f>IF(C2790="","",IF(AND(C2790&gt;=DATE(2026,9,1),C2790&lt;=DATE(2027,8,31)),(YEAR(C2790)-2026)*12+MONTH(C2790)-8,""))</f>
        <v/>
      </c>
      <c r="T2790">
        <f>IF(AND(A2790="مصروف",R2790&gt;0,I2790="موافق",S2790&lt;&gt;"",H2790&lt;&gt;""),N(G2790),0)</f>
        <v/>
      </c>
    </row>
    <row r="2791">
      <c r="A2791" s="19" t="n"/>
      <c r="B2791" s="20">
        <f>IF(A2791="","",IF(R2791=0,"⚠ أضف سطر عهدة أولًا","BDR-"&amp;TEXT(R2791,"000")))</f>
        <v/>
      </c>
      <c r="C2791" s="21" t="n"/>
      <c r="D2791" s="20">
        <f>IF(C2791="","",IF(S2791="","خارج السنة المالية",INDEX(القوائم!$D$2:$D$13,S2791)))</f>
        <v/>
      </c>
      <c r="E2791" s="22" t="n"/>
      <c r="F2791" s="23" t="n"/>
      <c r="G2791" s="23" t="n"/>
      <c r="H2791" s="22" t="n"/>
      <c r="I2791" s="19" t="n"/>
      <c r="J2791" s="21" t="n"/>
      <c r="K2791" s="19" t="n"/>
      <c r="L2791" s="19" t="n"/>
      <c r="M2791" s="21" t="n"/>
      <c r="N2791" s="22" t="n"/>
      <c r="O2791" s="24">
        <f>IF(A2791&lt;&gt;"عهدة","",SUMIFS($G$8:$G$5007,$B$8:$B$5007,B2791,$A$8:$A$5007,"مصروف",$I$8:$I$5007,"&lt;&gt;مرفوض"))</f>
        <v/>
      </c>
      <c r="P2791" s="25">
        <f>IF(A2791&lt;&gt;"عهدة","",N(F2791)-O2791)</f>
        <v/>
      </c>
      <c r="Q2791" s="26">
        <f>IF(A2791="","",IF(A2791="عهدة",IF(N(F2791)=0,"⚠ أدخل قيمة العهدة",IF(P2791&lt;0,"⛔ عجز / زيادة مصروفات "&amp;TEXT(-P2791,"#,##0"),IF(COUNTIFS($B$8:$B$5007,B2791,$A$8:$A$5007,"مصروف",$I$8:$I$5007,"&lt;&gt;مرفوض",$K$8:$K$5007,"&lt;&gt;نعم")&gt;0,"⚠ "&amp;COUNTIFS($B$8:$B$5007,B2791,$A$8:$A$5007,"مصروف",$I$8:$I$5007,"&lt;&gt;مرفوض",$K$8:$K$5007,"&lt;&gt;نعم")&amp;" مصروف غير مسوى",IF(L2791="تمت التسوية",IF(P2791=0,"✔ متوازنة وتمت التسوية","✔ تمت التسوية – متبقي "&amp;TEXT(P2791,"#,##0")),IF(P2791&gt;0,"متبقي "&amp;TEXT(P2791,"#,##0"),"✔ متوازنة"))))),IF(R2791=0,"⚠ أضف سطر عهدة أولًا",IF(OR(C2791="",N(G2791)=0),"⚠ أكمل التاريخ والقيمة",IF(S2791="","⚠ التاريخ خارج السنة المالية",IF(H2791="","⚠ اختر بند الموازنة",IF(I2791="مرفوض","✖ مرفوض من المدير",IF(I2791&lt;&gt;"موافق","⏳ بانتظار موافقة المدير",IF(K2791&lt;&gt;"نعم","⚠ غير مسوى مع الحسابات","✔ معتمد ومسوى")))))))))</f>
        <v/>
      </c>
      <c r="R2791">
        <f>N(R2790)+IF(A2791="عهدة",1,0)</f>
        <v/>
      </c>
      <c r="S2791">
        <f>IF(C2791="","",IF(AND(C2791&gt;=DATE(2026,9,1),C2791&lt;=DATE(2027,8,31)),(YEAR(C2791)-2026)*12+MONTH(C2791)-8,""))</f>
        <v/>
      </c>
      <c r="T2791">
        <f>IF(AND(A2791="مصروف",R2791&gt;0,I2791="موافق",S2791&lt;&gt;"",H2791&lt;&gt;""),N(G2791),0)</f>
        <v/>
      </c>
    </row>
    <row r="2792">
      <c r="A2792" s="19" t="n"/>
      <c r="B2792" s="20">
        <f>IF(A2792="","",IF(R2792=0,"⚠ أضف سطر عهدة أولًا","BDR-"&amp;TEXT(R2792,"000")))</f>
        <v/>
      </c>
      <c r="C2792" s="21" t="n"/>
      <c r="D2792" s="20">
        <f>IF(C2792="","",IF(S2792="","خارج السنة المالية",INDEX(القوائم!$D$2:$D$13,S2792)))</f>
        <v/>
      </c>
      <c r="E2792" s="22" t="n"/>
      <c r="F2792" s="23" t="n"/>
      <c r="G2792" s="23" t="n"/>
      <c r="H2792" s="22" t="n"/>
      <c r="I2792" s="19" t="n"/>
      <c r="J2792" s="21" t="n"/>
      <c r="K2792" s="19" t="n"/>
      <c r="L2792" s="19" t="n"/>
      <c r="M2792" s="21" t="n"/>
      <c r="N2792" s="22" t="n"/>
      <c r="O2792" s="24">
        <f>IF(A2792&lt;&gt;"عهدة","",SUMIFS($G$8:$G$5007,$B$8:$B$5007,B2792,$A$8:$A$5007,"مصروف",$I$8:$I$5007,"&lt;&gt;مرفوض"))</f>
        <v/>
      </c>
      <c r="P2792" s="25">
        <f>IF(A2792&lt;&gt;"عهدة","",N(F2792)-O2792)</f>
        <v/>
      </c>
      <c r="Q2792" s="26">
        <f>IF(A2792="","",IF(A2792="عهدة",IF(N(F2792)=0,"⚠ أدخل قيمة العهدة",IF(P2792&lt;0,"⛔ عجز / زيادة مصروفات "&amp;TEXT(-P2792,"#,##0"),IF(COUNTIFS($B$8:$B$5007,B2792,$A$8:$A$5007,"مصروف",$I$8:$I$5007,"&lt;&gt;مرفوض",$K$8:$K$5007,"&lt;&gt;نعم")&gt;0,"⚠ "&amp;COUNTIFS($B$8:$B$5007,B2792,$A$8:$A$5007,"مصروف",$I$8:$I$5007,"&lt;&gt;مرفوض",$K$8:$K$5007,"&lt;&gt;نعم")&amp;" مصروف غير مسوى",IF(L2792="تمت التسوية",IF(P2792=0,"✔ متوازنة وتمت التسوية","✔ تمت التسوية – متبقي "&amp;TEXT(P2792,"#,##0")),IF(P2792&gt;0,"متبقي "&amp;TEXT(P2792,"#,##0"),"✔ متوازنة"))))),IF(R2792=0,"⚠ أضف سطر عهدة أولًا",IF(OR(C2792="",N(G2792)=0),"⚠ أكمل التاريخ والقيمة",IF(S2792="","⚠ التاريخ خارج السنة المالية",IF(H2792="","⚠ اختر بند الموازنة",IF(I2792="مرفوض","✖ مرفوض من المدير",IF(I2792&lt;&gt;"موافق","⏳ بانتظار موافقة المدير",IF(K2792&lt;&gt;"نعم","⚠ غير مسوى مع الحسابات","✔ معتمد ومسوى")))))))))</f>
        <v/>
      </c>
      <c r="R2792">
        <f>N(R2791)+IF(A2792="عهدة",1,0)</f>
        <v/>
      </c>
      <c r="S2792">
        <f>IF(C2792="","",IF(AND(C2792&gt;=DATE(2026,9,1),C2792&lt;=DATE(2027,8,31)),(YEAR(C2792)-2026)*12+MONTH(C2792)-8,""))</f>
        <v/>
      </c>
      <c r="T2792">
        <f>IF(AND(A2792="مصروف",R2792&gt;0,I2792="موافق",S2792&lt;&gt;"",H2792&lt;&gt;""),N(G2792),0)</f>
        <v/>
      </c>
    </row>
    <row r="2793">
      <c r="A2793" s="19" t="n"/>
      <c r="B2793" s="20">
        <f>IF(A2793="","",IF(R2793=0,"⚠ أضف سطر عهدة أولًا","BDR-"&amp;TEXT(R2793,"000")))</f>
        <v/>
      </c>
      <c r="C2793" s="21" t="n"/>
      <c r="D2793" s="20">
        <f>IF(C2793="","",IF(S2793="","خارج السنة المالية",INDEX(القوائم!$D$2:$D$13,S2793)))</f>
        <v/>
      </c>
      <c r="E2793" s="22" t="n"/>
      <c r="F2793" s="23" t="n"/>
      <c r="G2793" s="23" t="n"/>
      <c r="H2793" s="22" t="n"/>
      <c r="I2793" s="19" t="n"/>
      <c r="J2793" s="21" t="n"/>
      <c r="K2793" s="19" t="n"/>
      <c r="L2793" s="19" t="n"/>
      <c r="M2793" s="21" t="n"/>
      <c r="N2793" s="22" t="n"/>
      <c r="O2793" s="24">
        <f>IF(A2793&lt;&gt;"عهدة","",SUMIFS($G$8:$G$5007,$B$8:$B$5007,B2793,$A$8:$A$5007,"مصروف",$I$8:$I$5007,"&lt;&gt;مرفوض"))</f>
        <v/>
      </c>
      <c r="P2793" s="25">
        <f>IF(A2793&lt;&gt;"عهدة","",N(F2793)-O2793)</f>
        <v/>
      </c>
      <c r="Q2793" s="26">
        <f>IF(A2793="","",IF(A2793="عهدة",IF(N(F2793)=0,"⚠ أدخل قيمة العهدة",IF(P2793&lt;0,"⛔ عجز / زيادة مصروفات "&amp;TEXT(-P2793,"#,##0"),IF(COUNTIFS($B$8:$B$5007,B2793,$A$8:$A$5007,"مصروف",$I$8:$I$5007,"&lt;&gt;مرفوض",$K$8:$K$5007,"&lt;&gt;نعم")&gt;0,"⚠ "&amp;COUNTIFS($B$8:$B$5007,B2793,$A$8:$A$5007,"مصروف",$I$8:$I$5007,"&lt;&gt;مرفوض",$K$8:$K$5007,"&lt;&gt;نعم")&amp;" مصروف غير مسوى",IF(L2793="تمت التسوية",IF(P2793=0,"✔ متوازنة وتمت التسوية","✔ تمت التسوية – متبقي "&amp;TEXT(P2793,"#,##0")),IF(P2793&gt;0,"متبقي "&amp;TEXT(P2793,"#,##0"),"✔ متوازنة"))))),IF(R2793=0,"⚠ أضف سطر عهدة أولًا",IF(OR(C2793="",N(G2793)=0),"⚠ أكمل التاريخ والقيمة",IF(S2793="","⚠ التاريخ خارج السنة المالية",IF(H2793="","⚠ اختر بند الموازنة",IF(I2793="مرفوض","✖ مرفوض من المدير",IF(I2793&lt;&gt;"موافق","⏳ بانتظار موافقة المدير",IF(K2793&lt;&gt;"نعم","⚠ غير مسوى مع الحسابات","✔ معتمد ومسوى")))))))))</f>
        <v/>
      </c>
      <c r="R2793">
        <f>N(R2792)+IF(A2793="عهدة",1,0)</f>
        <v/>
      </c>
      <c r="S2793">
        <f>IF(C2793="","",IF(AND(C2793&gt;=DATE(2026,9,1),C2793&lt;=DATE(2027,8,31)),(YEAR(C2793)-2026)*12+MONTH(C2793)-8,""))</f>
        <v/>
      </c>
      <c r="T2793">
        <f>IF(AND(A2793="مصروف",R2793&gt;0,I2793="موافق",S2793&lt;&gt;"",H2793&lt;&gt;""),N(G2793),0)</f>
        <v/>
      </c>
    </row>
    <row r="2794">
      <c r="A2794" s="19" t="n"/>
      <c r="B2794" s="20">
        <f>IF(A2794="","",IF(R2794=0,"⚠ أضف سطر عهدة أولًا","BDR-"&amp;TEXT(R2794,"000")))</f>
        <v/>
      </c>
      <c r="C2794" s="21" t="n"/>
      <c r="D2794" s="20">
        <f>IF(C2794="","",IF(S2794="","خارج السنة المالية",INDEX(القوائم!$D$2:$D$13,S2794)))</f>
        <v/>
      </c>
      <c r="E2794" s="22" t="n"/>
      <c r="F2794" s="23" t="n"/>
      <c r="G2794" s="23" t="n"/>
      <c r="H2794" s="22" t="n"/>
      <c r="I2794" s="19" t="n"/>
      <c r="J2794" s="21" t="n"/>
      <c r="K2794" s="19" t="n"/>
      <c r="L2794" s="19" t="n"/>
      <c r="M2794" s="21" t="n"/>
      <c r="N2794" s="22" t="n"/>
      <c r="O2794" s="24">
        <f>IF(A2794&lt;&gt;"عهدة","",SUMIFS($G$8:$G$5007,$B$8:$B$5007,B2794,$A$8:$A$5007,"مصروف",$I$8:$I$5007,"&lt;&gt;مرفوض"))</f>
        <v/>
      </c>
      <c r="P2794" s="25">
        <f>IF(A2794&lt;&gt;"عهدة","",N(F2794)-O2794)</f>
        <v/>
      </c>
      <c r="Q2794" s="26">
        <f>IF(A2794="","",IF(A2794="عهدة",IF(N(F2794)=0,"⚠ أدخل قيمة العهدة",IF(P2794&lt;0,"⛔ عجز / زيادة مصروفات "&amp;TEXT(-P2794,"#,##0"),IF(COUNTIFS($B$8:$B$5007,B2794,$A$8:$A$5007,"مصروف",$I$8:$I$5007,"&lt;&gt;مرفوض",$K$8:$K$5007,"&lt;&gt;نعم")&gt;0,"⚠ "&amp;COUNTIFS($B$8:$B$5007,B2794,$A$8:$A$5007,"مصروف",$I$8:$I$5007,"&lt;&gt;مرفوض",$K$8:$K$5007,"&lt;&gt;نعم")&amp;" مصروف غير مسوى",IF(L2794="تمت التسوية",IF(P2794=0,"✔ متوازنة وتمت التسوية","✔ تمت التسوية – متبقي "&amp;TEXT(P2794,"#,##0")),IF(P2794&gt;0,"متبقي "&amp;TEXT(P2794,"#,##0"),"✔ متوازنة"))))),IF(R2794=0,"⚠ أضف سطر عهدة أولًا",IF(OR(C2794="",N(G2794)=0),"⚠ أكمل التاريخ والقيمة",IF(S2794="","⚠ التاريخ خارج السنة المالية",IF(H2794="","⚠ اختر بند الموازنة",IF(I2794="مرفوض","✖ مرفوض من المدير",IF(I2794&lt;&gt;"موافق","⏳ بانتظار موافقة المدير",IF(K2794&lt;&gt;"نعم","⚠ غير مسوى مع الحسابات","✔ معتمد ومسوى")))))))))</f>
        <v/>
      </c>
      <c r="R2794">
        <f>N(R2793)+IF(A2794="عهدة",1,0)</f>
        <v/>
      </c>
      <c r="S2794">
        <f>IF(C2794="","",IF(AND(C2794&gt;=DATE(2026,9,1),C2794&lt;=DATE(2027,8,31)),(YEAR(C2794)-2026)*12+MONTH(C2794)-8,""))</f>
        <v/>
      </c>
      <c r="T2794">
        <f>IF(AND(A2794="مصروف",R2794&gt;0,I2794="موافق",S2794&lt;&gt;"",H2794&lt;&gt;""),N(G2794),0)</f>
        <v/>
      </c>
    </row>
    <row r="2795">
      <c r="A2795" s="19" t="n"/>
      <c r="B2795" s="20">
        <f>IF(A2795="","",IF(R2795=0,"⚠ أضف سطر عهدة أولًا","BDR-"&amp;TEXT(R2795,"000")))</f>
        <v/>
      </c>
      <c r="C2795" s="21" t="n"/>
      <c r="D2795" s="20">
        <f>IF(C2795="","",IF(S2795="","خارج السنة المالية",INDEX(القوائم!$D$2:$D$13,S2795)))</f>
        <v/>
      </c>
      <c r="E2795" s="22" t="n"/>
      <c r="F2795" s="23" t="n"/>
      <c r="G2795" s="23" t="n"/>
      <c r="H2795" s="22" t="n"/>
      <c r="I2795" s="19" t="n"/>
      <c r="J2795" s="21" t="n"/>
      <c r="K2795" s="19" t="n"/>
      <c r="L2795" s="19" t="n"/>
      <c r="M2795" s="21" t="n"/>
      <c r="N2795" s="22" t="n"/>
      <c r="O2795" s="24">
        <f>IF(A2795&lt;&gt;"عهدة","",SUMIFS($G$8:$G$5007,$B$8:$B$5007,B2795,$A$8:$A$5007,"مصروف",$I$8:$I$5007,"&lt;&gt;مرفوض"))</f>
        <v/>
      </c>
      <c r="P2795" s="25">
        <f>IF(A2795&lt;&gt;"عهدة","",N(F2795)-O2795)</f>
        <v/>
      </c>
      <c r="Q2795" s="26">
        <f>IF(A2795="","",IF(A2795="عهدة",IF(N(F2795)=0,"⚠ أدخل قيمة العهدة",IF(P2795&lt;0,"⛔ عجز / زيادة مصروفات "&amp;TEXT(-P2795,"#,##0"),IF(COUNTIFS($B$8:$B$5007,B2795,$A$8:$A$5007,"مصروف",$I$8:$I$5007,"&lt;&gt;مرفوض",$K$8:$K$5007,"&lt;&gt;نعم")&gt;0,"⚠ "&amp;COUNTIFS($B$8:$B$5007,B2795,$A$8:$A$5007,"مصروف",$I$8:$I$5007,"&lt;&gt;مرفوض",$K$8:$K$5007,"&lt;&gt;نعم")&amp;" مصروف غير مسوى",IF(L2795="تمت التسوية",IF(P2795=0,"✔ متوازنة وتمت التسوية","✔ تمت التسوية – متبقي "&amp;TEXT(P2795,"#,##0")),IF(P2795&gt;0,"متبقي "&amp;TEXT(P2795,"#,##0"),"✔ متوازنة"))))),IF(R2795=0,"⚠ أضف سطر عهدة أولًا",IF(OR(C2795="",N(G2795)=0),"⚠ أكمل التاريخ والقيمة",IF(S2795="","⚠ التاريخ خارج السنة المالية",IF(H2795="","⚠ اختر بند الموازنة",IF(I2795="مرفوض","✖ مرفوض من المدير",IF(I2795&lt;&gt;"موافق","⏳ بانتظار موافقة المدير",IF(K2795&lt;&gt;"نعم","⚠ غير مسوى مع الحسابات","✔ معتمد ومسوى")))))))))</f>
        <v/>
      </c>
      <c r="R2795">
        <f>N(R2794)+IF(A2795="عهدة",1,0)</f>
        <v/>
      </c>
      <c r="S2795">
        <f>IF(C2795="","",IF(AND(C2795&gt;=DATE(2026,9,1),C2795&lt;=DATE(2027,8,31)),(YEAR(C2795)-2026)*12+MONTH(C2795)-8,""))</f>
        <v/>
      </c>
      <c r="T2795">
        <f>IF(AND(A2795="مصروف",R2795&gt;0,I2795="موافق",S2795&lt;&gt;"",H2795&lt;&gt;""),N(G2795),0)</f>
        <v/>
      </c>
    </row>
    <row r="2796">
      <c r="A2796" s="19" t="n"/>
      <c r="B2796" s="20">
        <f>IF(A2796="","",IF(R2796=0,"⚠ أضف سطر عهدة أولًا","BDR-"&amp;TEXT(R2796,"000")))</f>
        <v/>
      </c>
      <c r="C2796" s="21" t="n"/>
      <c r="D2796" s="20">
        <f>IF(C2796="","",IF(S2796="","خارج السنة المالية",INDEX(القوائم!$D$2:$D$13,S2796)))</f>
        <v/>
      </c>
      <c r="E2796" s="22" t="n"/>
      <c r="F2796" s="23" t="n"/>
      <c r="G2796" s="23" t="n"/>
      <c r="H2796" s="22" t="n"/>
      <c r="I2796" s="19" t="n"/>
      <c r="J2796" s="21" t="n"/>
      <c r="K2796" s="19" t="n"/>
      <c r="L2796" s="19" t="n"/>
      <c r="M2796" s="21" t="n"/>
      <c r="N2796" s="22" t="n"/>
      <c r="O2796" s="24">
        <f>IF(A2796&lt;&gt;"عهدة","",SUMIFS($G$8:$G$5007,$B$8:$B$5007,B2796,$A$8:$A$5007,"مصروف",$I$8:$I$5007,"&lt;&gt;مرفوض"))</f>
        <v/>
      </c>
      <c r="P2796" s="25">
        <f>IF(A2796&lt;&gt;"عهدة","",N(F2796)-O2796)</f>
        <v/>
      </c>
      <c r="Q2796" s="26">
        <f>IF(A2796="","",IF(A2796="عهدة",IF(N(F2796)=0,"⚠ أدخل قيمة العهدة",IF(P2796&lt;0,"⛔ عجز / زيادة مصروفات "&amp;TEXT(-P2796,"#,##0"),IF(COUNTIFS($B$8:$B$5007,B2796,$A$8:$A$5007,"مصروف",$I$8:$I$5007,"&lt;&gt;مرفوض",$K$8:$K$5007,"&lt;&gt;نعم")&gt;0,"⚠ "&amp;COUNTIFS($B$8:$B$5007,B2796,$A$8:$A$5007,"مصروف",$I$8:$I$5007,"&lt;&gt;مرفوض",$K$8:$K$5007,"&lt;&gt;نعم")&amp;" مصروف غير مسوى",IF(L2796="تمت التسوية",IF(P2796=0,"✔ متوازنة وتمت التسوية","✔ تمت التسوية – متبقي "&amp;TEXT(P2796,"#,##0")),IF(P2796&gt;0,"متبقي "&amp;TEXT(P2796,"#,##0"),"✔ متوازنة"))))),IF(R2796=0,"⚠ أضف سطر عهدة أولًا",IF(OR(C2796="",N(G2796)=0),"⚠ أكمل التاريخ والقيمة",IF(S2796="","⚠ التاريخ خارج السنة المالية",IF(H2796="","⚠ اختر بند الموازنة",IF(I2796="مرفوض","✖ مرفوض من المدير",IF(I2796&lt;&gt;"موافق","⏳ بانتظار موافقة المدير",IF(K2796&lt;&gt;"نعم","⚠ غير مسوى مع الحسابات","✔ معتمد ومسوى")))))))))</f>
        <v/>
      </c>
      <c r="R2796">
        <f>N(R2795)+IF(A2796="عهدة",1,0)</f>
        <v/>
      </c>
      <c r="S2796">
        <f>IF(C2796="","",IF(AND(C2796&gt;=DATE(2026,9,1),C2796&lt;=DATE(2027,8,31)),(YEAR(C2796)-2026)*12+MONTH(C2796)-8,""))</f>
        <v/>
      </c>
      <c r="T2796">
        <f>IF(AND(A2796="مصروف",R2796&gt;0,I2796="موافق",S2796&lt;&gt;"",H2796&lt;&gt;""),N(G2796),0)</f>
        <v/>
      </c>
    </row>
    <row r="2797">
      <c r="A2797" s="19" t="n"/>
      <c r="B2797" s="20">
        <f>IF(A2797="","",IF(R2797=0,"⚠ أضف سطر عهدة أولًا","BDR-"&amp;TEXT(R2797,"000")))</f>
        <v/>
      </c>
      <c r="C2797" s="21" t="n"/>
      <c r="D2797" s="20">
        <f>IF(C2797="","",IF(S2797="","خارج السنة المالية",INDEX(القوائم!$D$2:$D$13,S2797)))</f>
        <v/>
      </c>
      <c r="E2797" s="22" t="n"/>
      <c r="F2797" s="23" t="n"/>
      <c r="G2797" s="23" t="n"/>
      <c r="H2797" s="22" t="n"/>
      <c r="I2797" s="19" t="n"/>
      <c r="J2797" s="21" t="n"/>
      <c r="K2797" s="19" t="n"/>
      <c r="L2797" s="19" t="n"/>
      <c r="M2797" s="21" t="n"/>
      <c r="N2797" s="22" t="n"/>
      <c r="O2797" s="24">
        <f>IF(A2797&lt;&gt;"عهدة","",SUMIFS($G$8:$G$5007,$B$8:$B$5007,B2797,$A$8:$A$5007,"مصروف",$I$8:$I$5007,"&lt;&gt;مرفوض"))</f>
        <v/>
      </c>
      <c r="P2797" s="25">
        <f>IF(A2797&lt;&gt;"عهدة","",N(F2797)-O2797)</f>
        <v/>
      </c>
      <c r="Q2797" s="26">
        <f>IF(A2797="","",IF(A2797="عهدة",IF(N(F2797)=0,"⚠ أدخل قيمة العهدة",IF(P2797&lt;0,"⛔ عجز / زيادة مصروفات "&amp;TEXT(-P2797,"#,##0"),IF(COUNTIFS($B$8:$B$5007,B2797,$A$8:$A$5007,"مصروف",$I$8:$I$5007,"&lt;&gt;مرفوض",$K$8:$K$5007,"&lt;&gt;نعم")&gt;0,"⚠ "&amp;COUNTIFS($B$8:$B$5007,B2797,$A$8:$A$5007,"مصروف",$I$8:$I$5007,"&lt;&gt;مرفوض",$K$8:$K$5007,"&lt;&gt;نعم")&amp;" مصروف غير مسوى",IF(L2797="تمت التسوية",IF(P2797=0,"✔ متوازنة وتمت التسوية","✔ تمت التسوية – متبقي "&amp;TEXT(P2797,"#,##0")),IF(P2797&gt;0,"متبقي "&amp;TEXT(P2797,"#,##0"),"✔ متوازنة"))))),IF(R2797=0,"⚠ أضف سطر عهدة أولًا",IF(OR(C2797="",N(G2797)=0),"⚠ أكمل التاريخ والقيمة",IF(S2797="","⚠ التاريخ خارج السنة المالية",IF(H2797="","⚠ اختر بند الموازنة",IF(I2797="مرفوض","✖ مرفوض من المدير",IF(I2797&lt;&gt;"موافق","⏳ بانتظار موافقة المدير",IF(K2797&lt;&gt;"نعم","⚠ غير مسوى مع الحسابات","✔ معتمد ومسوى")))))))))</f>
        <v/>
      </c>
      <c r="R2797">
        <f>N(R2796)+IF(A2797="عهدة",1,0)</f>
        <v/>
      </c>
      <c r="S2797">
        <f>IF(C2797="","",IF(AND(C2797&gt;=DATE(2026,9,1),C2797&lt;=DATE(2027,8,31)),(YEAR(C2797)-2026)*12+MONTH(C2797)-8,""))</f>
        <v/>
      </c>
      <c r="T2797">
        <f>IF(AND(A2797="مصروف",R2797&gt;0,I2797="موافق",S2797&lt;&gt;"",H2797&lt;&gt;""),N(G2797),0)</f>
        <v/>
      </c>
    </row>
    <row r="2798">
      <c r="A2798" s="19" t="n"/>
      <c r="B2798" s="20">
        <f>IF(A2798="","",IF(R2798=0,"⚠ أضف سطر عهدة أولًا","BDR-"&amp;TEXT(R2798,"000")))</f>
        <v/>
      </c>
      <c r="C2798" s="21" t="n"/>
      <c r="D2798" s="20">
        <f>IF(C2798="","",IF(S2798="","خارج السنة المالية",INDEX(القوائم!$D$2:$D$13,S2798)))</f>
        <v/>
      </c>
      <c r="E2798" s="22" t="n"/>
      <c r="F2798" s="23" t="n"/>
      <c r="G2798" s="23" t="n"/>
      <c r="H2798" s="22" t="n"/>
      <c r="I2798" s="19" t="n"/>
      <c r="J2798" s="21" t="n"/>
      <c r="K2798" s="19" t="n"/>
      <c r="L2798" s="19" t="n"/>
      <c r="M2798" s="21" t="n"/>
      <c r="N2798" s="22" t="n"/>
      <c r="O2798" s="24">
        <f>IF(A2798&lt;&gt;"عهدة","",SUMIFS($G$8:$G$5007,$B$8:$B$5007,B2798,$A$8:$A$5007,"مصروف",$I$8:$I$5007,"&lt;&gt;مرفوض"))</f>
        <v/>
      </c>
      <c r="P2798" s="25">
        <f>IF(A2798&lt;&gt;"عهدة","",N(F2798)-O2798)</f>
        <v/>
      </c>
      <c r="Q2798" s="26">
        <f>IF(A2798="","",IF(A2798="عهدة",IF(N(F2798)=0,"⚠ أدخل قيمة العهدة",IF(P2798&lt;0,"⛔ عجز / زيادة مصروفات "&amp;TEXT(-P2798,"#,##0"),IF(COUNTIFS($B$8:$B$5007,B2798,$A$8:$A$5007,"مصروف",$I$8:$I$5007,"&lt;&gt;مرفوض",$K$8:$K$5007,"&lt;&gt;نعم")&gt;0,"⚠ "&amp;COUNTIFS($B$8:$B$5007,B2798,$A$8:$A$5007,"مصروف",$I$8:$I$5007,"&lt;&gt;مرفوض",$K$8:$K$5007,"&lt;&gt;نعم")&amp;" مصروف غير مسوى",IF(L2798="تمت التسوية",IF(P2798=0,"✔ متوازنة وتمت التسوية","✔ تمت التسوية – متبقي "&amp;TEXT(P2798,"#,##0")),IF(P2798&gt;0,"متبقي "&amp;TEXT(P2798,"#,##0"),"✔ متوازنة"))))),IF(R2798=0,"⚠ أضف سطر عهدة أولًا",IF(OR(C2798="",N(G2798)=0),"⚠ أكمل التاريخ والقيمة",IF(S2798="","⚠ التاريخ خارج السنة المالية",IF(H2798="","⚠ اختر بند الموازنة",IF(I2798="مرفوض","✖ مرفوض من المدير",IF(I2798&lt;&gt;"موافق","⏳ بانتظار موافقة المدير",IF(K2798&lt;&gt;"نعم","⚠ غير مسوى مع الحسابات","✔ معتمد ومسوى")))))))))</f>
        <v/>
      </c>
      <c r="R2798">
        <f>N(R2797)+IF(A2798="عهدة",1,0)</f>
        <v/>
      </c>
      <c r="S2798">
        <f>IF(C2798="","",IF(AND(C2798&gt;=DATE(2026,9,1),C2798&lt;=DATE(2027,8,31)),(YEAR(C2798)-2026)*12+MONTH(C2798)-8,""))</f>
        <v/>
      </c>
      <c r="T2798">
        <f>IF(AND(A2798="مصروف",R2798&gt;0,I2798="موافق",S2798&lt;&gt;"",H2798&lt;&gt;""),N(G2798),0)</f>
        <v/>
      </c>
    </row>
    <row r="2799">
      <c r="A2799" s="19" t="n"/>
      <c r="B2799" s="20">
        <f>IF(A2799="","",IF(R2799=0,"⚠ أضف سطر عهدة أولًا","BDR-"&amp;TEXT(R2799,"000")))</f>
        <v/>
      </c>
      <c r="C2799" s="21" t="n"/>
      <c r="D2799" s="20">
        <f>IF(C2799="","",IF(S2799="","خارج السنة المالية",INDEX(القوائم!$D$2:$D$13,S2799)))</f>
        <v/>
      </c>
      <c r="E2799" s="22" t="n"/>
      <c r="F2799" s="23" t="n"/>
      <c r="G2799" s="23" t="n"/>
      <c r="H2799" s="22" t="n"/>
      <c r="I2799" s="19" t="n"/>
      <c r="J2799" s="21" t="n"/>
      <c r="K2799" s="19" t="n"/>
      <c r="L2799" s="19" t="n"/>
      <c r="M2799" s="21" t="n"/>
      <c r="N2799" s="22" t="n"/>
      <c r="O2799" s="24">
        <f>IF(A2799&lt;&gt;"عهدة","",SUMIFS($G$8:$G$5007,$B$8:$B$5007,B2799,$A$8:$A$5007,"مصروف",$I$8:$I$5007,"&lt;&gt;مرفوض"))</f>
        <v/>
      </c>
      <c r="P2799" s="25">
        <f>IF(A2799&lt;&gt;"عهدة","",N(F2799)-O2799)</f>
        <v/>
      </c>
      <c r="Q2799" s="26">
        <f>IF(A2799="","",IF(A2799="عهدة",IF(N(F2799)=0,"⚠ أدخل قيمة العهدة",IF(P2799&lt;0,"⛔ عجز / زيادة مصروفات "&amp;TEXT(-P2799,"#,##0"),IF(COUNTIFS($B$8:$B$5007,B2799,$A$8:$A$5007,"مصروف",$I$8:$I$5007,"&lt;&gt;مرفوض",$K$8:$K$5007,"&lt;&gt;نعم")&gt;0,"⚠ "&amp;COUNTIFS($B$8:$B$5007,B2799,$A$8:$A$5007,"مصروف",$I$8:$I$5007,"&lt;&gt;مرفوض",$K$8:$K$5007,"&lt;&gt;نعم")&amp;" مصروف غير مسوى",IF(L2799="تمت التسوية",IF(P2799=0,"✔ متوازنة وتمت التسوية","✔ تمت التسوية – متبقي "&amp;TEXT(P2799,"#,##0")),IF(P2799&gt;0,"متبقي "&amp;TEXT(P2799,"#,##0"),"✔ متوازنة"))))),IF(R2799=0,"⚠ أضف سطر عهدة أولًا",IF(OR(C2799="",N(G2799)=0),"⚠ أكمل التاريخ والقيمة",IF(S2799="","⚠ التاريخ خارج السنة المالية",IF(H2799="","⚠ اختر بند الموازنة",IF(I2799="مرفوض","✖ مرفوض من المدير",IF(I2799&lt;&gt;"موافق","⏳ بانتظار موافقة المدير",IF(K2799&lt;&gt;"نعم","⚠ غير مسوى مع الحسابات","✔ معتمد ومسوى")))))))))</f>
        <v/>
      </c>
      <c r="R2799">
        <f>N(R2798)+IF(A2799="عهدة",1,0)</f>
        <v/>
      </c>
      <c r="S2799">
        <f>IF(C2799="","",IF(AND(C2799&gt;=DATE(2026,9,1),C2799&lt;=DATE(2027,8,31)),(YEAR(C2799)-2026)*12+MONTH(C2799)-8,""))</f>
        <v/>
      </c>
      <c r="T2799">
        <f>IF(AND(A2799="مصروف",R2799&gt;0,I2799="موافق",S2799&lt;&gt;"",H2799&lt;&gt;""),N(G2799),0)</f>
        <v/>
      </c>
    </row>
    <row r="2800">
      <c r="A2800" s="19" t="n"/>
      <c r="B2800" s="20">
        <f>IF(A2800="","",IF(R2800=0,"⚠ أضف سطر عهدة أولًا","BDR-"&amp;TEXT(R2800,"000")))</f>
        <v/>
      </c>
      <c r="C2800" s="21" t="n"/>
      <c r="D2800" s="20">
        <f>IF(C2800="","",IF(S2800="","خارج السنة المالية",INDEX(القوائم!$D$2:$D$13,S2800)))</f>
        <v/>
      </c>
      <c r="E2800" s="22" t="n"/>
      <c r="F2800" s="23" t="n"/>
      <c r="G2800" s="23" t="n"/>
      <c r="H2800" s="22" t="n"/>
      <c r="I2800" s="19" t="n"/>
      <c r="J2800" s="21" t="n"/>
      <c r="K2800" s="19" t="n"/>
      <c r="L2800" s="19" t="n"/>
      <c r="M2800" s="21" t="n"/>
      <c r="N2800" s="22" t="n"/>
      <c r="O2800" s="24">
        <f>IF(A2800&lt;&gt;"عهدة","",SUMIFS($G$8:$G$5007,$B$8:$B$5007,B2800,$A$8:$A$5007,"مصروف",$I$8:$I$5007,"&lt;&gt;مرفوض"))</f>
        <v/>
      </c>
      <c r="P2800" s="25">
        <f>IF(A2800&lt;&gt;"عهدة","",N(F2800)-O2800)</f>
        <v/>
      </c>
      <c r="Q2800" s="26">
        <f>IF(A2800="","",IF(A2800="عهدة",IF(N(F2800)=0,"⚠ أدخل قيمة العهدة",IF(P2800&lt;0,"⛔ عجز / زيادة مصروفات "&amp;TEXT(-P2800,"#,##0"),IF(COUNTIFS($B$8:$B$5007,B2800,$A$8:$A$5007,"مصروف",$I$8:$I$5007,"&lt;&gt;مرفوض",$K$8:$K$5007,"&lt;&gt;نعم")&gt;0,"⚠ "&amp;COUNTIFS($B$8:$B$5007,B2800,$A$8:$A$5007,"مصروف",$I$8:$I$5007,"&lt;&gt;مرفوض",$K$8:$K$5007,"&lt;&gt;نعم")&amp;" مصروف غير مسوى",IF(L2800="تمت التسوية",IF(P2800=0,"✔ متوازنة وتمت التسوية","✔ تمت التسوية – متبقي "&amp;TEXT(P2800,"#,##0")),IF(P2800&gt;0,"متبقي "&amp;TEXT(P2800,"#,##0"),"✔ متوازنة"))))),IF(R2800=0,"⚠ أضف سطر عهدة أولًا",IF(OR(C2800="",N(G2800)=0),"⚠ أكمل التاريخ والقيمة",IF(S2800="","⚠ التاريخ خارج السنة المالية",IF(H2800="","⚠ اختر بند الموازنة",IF(I2800="مرفوض","✖ مرفوض من المدير",IF(I2800&lt;&gt;"موافق","⏳ بانتظار موافقة المدير",IF(K2800&lt;&gt;"نعم","⚠ غير مسوى مع الحسابات","✔ معتمد ومسوى")))))))))</f>
        <v/>
      </c>
      <c r="R2800">
        <f>N(R2799)+IF(A2800="عهدة",1,0)</f>
        <v/>
      </c>
      <c r="S2800">
        <f>IF(C2800="","",IF(AND(C2800&gt;=DATE(2026,9,1),C2800&lt;=DATE(2027,8,31)),(YEAR(C2800)-2026)*12+MONTH(C2800)-8,""))</f>
        <v/>
      </c>
      <c r="T2800">
        <f>IF(AND(A2800="مصروف",R2800&gt;0,I2800="موافق",S2800&lt;&gt;"",H2800&lt;&gt;""),N(G2800),0)</f>
        <v/>
      </c>
    </row>
    <row r="2801">
      <c r="A2801" s="19" t="n"/>
      <c r="B2801" s="20">
        <f>IF(A2801="","",IF(R2801=0,"⚠ أضف سطر عهدة أولًا","BDR-"&amp;TEXT(R2801,"000")))</f>
        <v/>
      </c>
      <c r="C2801" s="21" t="n"/>
      <c r="D2801" s="20">
        <f>IF(C2801="","",IF(S2801="","خارج السنة المالية",INDEX(القوائم!$D$2:$D$13,S2801)))</f>
        <v/>
      </c>
      <c r="E2801" s="22" t="n"/>
      <c r="F2801" s="23" t="n"/>
      <c r="G2801" s="23" t="n"/>
      <c r="H2801" s="22" t="n"/>
      <c r="I2801" s="19" t="n"/>
      <c r="J2801" s="21" t="n"/>
      <c r="K2801" s="19" t="n"/>
      <c r="L2801" s="19" t="n"/>
      <c r="M2801" s="21" t="n"/>
      <c r="N2801" s="22" t="n"/>
      <c r="O2801" s="24">
        <f>IF(A2801&lt;&gt;"عهدة","",SUMIFS($G$8:$G$5007,$B$8:$B$5007,B2801,$A$8:$A$5007,"مصروف",$I$8:$I$5007,"&lt;&gt;مرفوض"))</f>
        <v/>
      </c>
      <c r="P2801" s="25">
        <f>IF(A2801&lt;&gt;"عهدة","",N(F2801)-O2801)</f>
        <v/>
      </c>
      <c r="Q2801" s="26">
        <f>IF(A2801="","",IF(A2801="عهدة",IF(N(F2801)=0,"⚠ أدخل قيمة العهدة",IF(P2801&lt;0,"⛔ عجز / زيادة مصروفات "&amp;TEXT(-P2801,"#,##0"),IF(COUNTIFS($B$8:$B$5007,B2801,$A$8:$A$5007,"مصروف",$I$8:$I$5007,"&lt;&gt;مرفوض",$K$8:$K$5007,"&lt;&gt;نعم")&gt;0,"⚠ "&amp;COUNTIFS($B$8:$B$5007,B2801,$A$8:$A$5007,"مصروف",$I$8:$I$5007,"&lt;&gt;مرفوض",$K$8:$K$5007,"&lt;&gt;نعم")&amp;" مصروف غير مسوى",IF(L2801="تمت التسوية",IF(P2801=0,"✔ متوازنة وتمت التسوية","✔ تمت التسوية – متبقي "&amp;TEXT(P2801,"#,##0")),IF(P2801&gt;0,"متبقي "&amp;TEXT(P2801,"#,##0"),"✔ متوازنة"))))),IF(R2801=0,"⚠ أضف سطر عهدة أولًا",IF(OR(C2801="",N(G2801)=0),"⚠ أكمل التاريخ والقيمة",IF(S2801="","⚠ التاريخ خارج السنة المالية",IF(H2801="","⚠ اختر بند الموازنة",IF(I2801="مرفوض","✖ مرفوض من المدير",IF(I2801&lt;&gt;"موافق","⏳ بانتظار موافقة المدير",IF(K2801&lt;&gt;"نعم","⚠ غير مسوى مع الحسابات","✔ معتمد ومسوى")))))))))</f>
        <v/>
      </c>
      <c r="R2801">
        <f>N(R2800)+IF(A2801="عهدة",1,0)</f>
        <v/>
      </c>
      <c r="S2801">
        <f>IF(C2801="","",IF(AND(C2801&gt;=DATE(2026,9,1),C2801&lt;=DATE(2027,8,31)),(YEAR(C2801)-2026)*12+MONTH(C2801)-8,""))</f>
        <v/>
      </c>
      <c r="T2801">
        <f>IF(AND(A2801="مصروف",R2801&gt;0,I2801="موافق",S2801&lt;&gt;"",H2801&lt;&gt;""),N(G2801),0)</f>
        <v/>
      </c>
    </row>
    <row r="2802">
      <c r="A2802" s="19" t="n"/>
      <c r="B2802" s="20">
        <f>IF(A2802="","",IF(R2802=0,"⚠ أضف سطر عهدة أولًا","BDR-"&amp;TEXT(R2802,"000")))</f>
        <v/>
      </c>
      <c r="C2802" s="21" t="n"/>
      <c r="D2802" s="20">
        <f>IF(C2802="","",IF(S2802="","خارج السنة المالية",INDEX(القوائم!$D$2:$D$13,S2802)))</f>
        <v/>
      </c>
      <c r="E2802" s="22" t="n"/>
      <c r="F2802" s="23" t="n"/>
      <c r="G2802" s="23" t="n"/>
      <c r="H2802" s="22" t="n"/>
      <c r="I2802" s="19" t="n"/>
      <c r="J2802" s="21" t="n"/>
      <c r="K2802" s="19" t="n"/>
      <c r="L2802" s="19" t="n"/>
      <c r="M2802" s="21" t="n"/>
      <c r="N2802" s="22" t="n"/>
      <c r="O2802" s="24">
        <f>IF(A2802&lt;&gt;"عهدة","",SUMIFS($G$8:$G$5007,$B$8:$B$5007,B2802,$A$8:$A$5007,"مصروف",$I$8:$I$5007,"&lt;&gt;مرفوض"))</f>
        <v/>
      </c>
      <c r="P2802" s="25">
        <f>IF(A2802&lt;&gt;"عهدة","",N(F2802)-O2802)</f>
        <v/>
      </c>
      <c r="Q2802" s="26">
        <f>IF(A2802="","",IF(A2802="عهدة",IF(N(F2802)=0,"⚠ أدخل قيمة العهدة",IF(P2802&lt;0,"⛔ عجز / زيادة مصروفات "&amp;TEXT(-P2802,"#,##0"),IF(COUNTIFS($B$8:$B$5007,B2802,$A$8:$A$5007,"مصروف",$I$8:$I$5007,"&lt;&gt;مرفوض",$K$8:$K$5007,"&lt;&gt;نعم")&gt;0,"⚠ "&amp;COUNTIFS($B$8:$B$5007,B2802,$A$8:$A$5007,"مصروف",$I$8:$I$5007,"&lt;&gt;مرفوض",$K$8:$K$5007,"&lt;&gt;نعم")&amp;" مصروف غير مسوى",IF(L2802="تمت التسوية",IF(P2802=0,"✔ متوازنة وتمت التسوية","✔ تمت التسوية – متبقي "&amp;TEXT(P2802,"#,##0")),IF(P2802&gt;0,"متبقي "&amp;TEXT(P2802,"#,##0"),"✔ متوازنة"))))),IF(R2802=0,"⚠ أضف سطر عهدة أولًا",IF(OR(C2802="",N(G2802)=0),"⚠ أكمل التاريخ والقيمة",IF(S2802="","⚠ التاريخ خارج السنة المالية",IF(H2802="","⚠ اختر بند الموازنة",IF(I2802="مرفوض","✖ مرفوض من المدير",IF(I2802&lt;&gt;"موافق","⏳ بانتظار موافقة المدير",IF(K2802&lt;&gt;"نعم","⚠ غير مسوى مع الحسابات","✔ معتمد ومسوى")))))))))</f>
        <v/>
      </c>
      <c r="R2802">
        <f>N(R2801)+IF(A2802="عهدة",1,0)</f>
        <v/>
      </c>
      <c r="S2802">
        <f>IF(C2802="","",IF(AND(C2802&gt;=DATE(2026,9,1),C2802&lt;=DATE(2027,8,31)),(YEAR(C2802)-2026)*12+MONTH(C2802)-8,""))</f>
        <v/>
      </c>
      <c r="T2802">
        <f>IF(AND(A2802="مصروف",R2802&gt;0,I2802="موافق",S2802&lt;&gt;"",H2802&lt;&gt;""),N(G2802),0)</f>
        <v/>
      </c>
    </row>
    <row r="2803">
      <c r="A2803" s="19" t="n"/>
      <c r="B2803" s="20">
        <f>IF(A2803="","",IF(R2803=0,"⚠ أضف سطر عهدة أولًا","BDR-"&amp;TEXT(R2803,"000")))</f>
        <v/>
      </c>
      <c r="C2803" s="21" t="n"/>
      <c r="D2803" s="20">
        <f>IF(C2803="","",IF(S2803="","خارج السنة المالية",INDEX(القوائم!$D$2:$D$13,S2803)))</f>
        <v/>
      </c>
      <c r="E2803" s="22" t="n"/>
      <c r="F2803" s="23" t="n"/>
      <c r="G2803" s="23" t="n"/>
      <c r="H2803" s="22" t="n"/>
      <c r="I2803" s="19" t="n"/>
      <c r="J2803" s="21" t="n"/>
      <c r="K2803" s="19" t="n"/>
      <c r="L2803" s="19" t="n"/>
      <c r="M2803" s="21" t="n"/>
      <c r="N2803" s="22" t="n"/>
      <c r="O2803" s="24">
        <f>IF(A2803&lt;&gt;"عهدة","",SUMIFS($G$8:$G$5007,$B$8:$B$5007,B2803,$A$8:$A$5007,"مصروف",$I$8:$I$5007,"&lt;&gt;مرفوض"))</f>
        <v/>
      </c>
      <c r="P2803" s="25">
        <f>IF(A2803&lt;&gt;"عهدة","",N(F2803)-O2803)</f>
        <v/>
      </c>
      <c r="Q2803" s="26">
        <f>IF(A2803="","",IF(A2803="عهدة",IF(N(F2803)=0,"⚠ أدخل قيمة العهدة",IF(P2803&lt;0,"⛔ عجز / زيادة مصروفات "&amp;TEXT(-P2803,"#,##0"),IF(COUNTIFS($B$8:$B$5007,B2803,$A$8:$A$5007,"مصروف",$I$8:$I$5007,"&lt;&gt;مرفوض",$K$8:$K$5007,"&lt;&gt;نعم")&gt;0,"⚠ "&amp;COUNTIFS($B$8:$B$5007,B2803,$A$8:$A$5007,"مصروف",$I$8:$I$5007,"&lt;&gt;مرفوض",$K$8:$K$5007,"&lt;&gt;نعم")&amp;" مصروف غير مسوى",IF(L2803="تمت التسوية",IF(P2803=0,"✔ متوازنة وتمت التسوية","✔ تمت التسوية – متبقي "&amp;TEXT(P2803,"#,##0")),IF(P2803&gt;0,"متبقي "&amp;TEXT(P2803,"#,##0"),"✔ متوازنة"))))),IF(R2803=0,"⚠ أضف سطر عهدة أولًا",IF(OR(C2803="",N(G2803)=0),"⚠ أكمل التاريخ والقيمة",IF(S2803="","⚠ التاريخ خارج السنة المالية",IF(H2803="","⚠ اختر بند الموازنة",IF(I2803="مرفوض","✖ مرفوض من المدير",IF(I2803&lt;&gt;"موافق","⏳ بانتظار موافقة المدير",IF(K2803&lt;&gt;"نعم","⚠ غير مسوى مع الحسابات","✔ معتمد ومسوى")))))))))</f>
        <v/>
      </c>
      <c r="R2803">
        <f>N(R2802)+IF(A2803="عهدة",1,0)</f>
        <v/>
      </c>
      <c r="S2803">
        <f>IF(C2803="","",IF(AND(C2803&gt;=DATE(2026,9,1),C2803&lt;=DATE(2027,8,31)),(YEAR(C2803)-2026)*12+MONTH(C2803)-8,""))</f>
        <v/>
      </c>
      <c r="T2803">
        <f>IF(AND(A2803="مصروف",R2803&gt;0,I2803="موافق",S2803&lt;&gt;"",H2803&lt;&gt;""),N(G2803),0)</f>
        <v/>
      </c>
    </row>
    <row r="2804">
      <c r="A2804" s="19" t="n"/>
      <c r="B2804" s="20">
        <f>IF(A2804="","",IF(R2804=0,"⚠ أضف سطر عهدة أولًا","BDR-"&amp;TEXT(R2804,"000")))</f>
        <v/>
      </c>
      <c r="C2804" s="21" t="n"/>
      <c r="D2804" s="20">
        <f>IF(C2804="","",IF(S2804="","خارج السنة المالية",INDEX(القوائم!$D$2:$D$13,S2804)))</f>
        <v/>
      </c>
      <c r="E2804" s="22" t="n"/>
      <c r="F2804" s="23" t="n"/>
      <c r="G2804" s="23" t="n"/>
      <c r="H2804" s="22" t="n"/>
      <c r="I2804" s="19" t="n"/>
      <c r="J2804" s="21" t="n"/>
      <c r="K2804" s="19" t="n"/>
      <c r="L2804" s="19" t="n"/>
      <c r="M2804" s="21" t="n"/>
      <c r="N2804" s="22" t="n"/>
      <c r="O2804" s="24">
        <f>IF(A2804&lt;&gt;"عهدة","",SUMIFS($G$8:$G$5007,$B$8:$B$5007,B2804,$A$8:$A$5007,"مصروف",$I$8:$I$5007,"&lt;&gt;مرفوض"))</f>
        <v/>
      </c>
      <c r="P2804" s="25">
        <f>IF(A2804&lt;&gt;"عهدة","",N(F2804)-O2804)</f>
        <v/>
      </c>
      <c r="Q2804" s="26">
        <f>IF(A2804="","",IF(A2804="عهدة",IF(N(F2804)=0,"⚠ أدخل قيمة العهدة",IF(P2804&lt;0,"⛔ عجز / زيادة مصروفات "&amp;TEXT(-P2804,"#,##0"),IF(COUNTIFS($B$8:$B$5007,B2804,$A$8:$A$5007,"مصروف",$I$8:$I$5007,"&lt;&gt;مرفوض",$K$8:$K$5007,"&lt;&gt;نعم")&gt;0,"⚠ "&amp;COUNTIFS($B$8:$B$5007,B2804,$A$8:$A$5007,"مصروف",$I$8:$I$5007,"&lt;&gt;مرفوض",$K$8:$K$5007,"&lt;&gt;نعم")&amp;" مصروف غير مسوى",IF(L2804="تمت التسوية",IF(P2804=0,"✔ متوازنة وتمت التسوية","✔ تمت التسوية – متبقي "&amp;TEXT(P2804,"#,##0")),IF(P2804&gt;0,"متبقي "&amp;TEXT(P2804,"#,##0"),"✔ متوازنة"))))),IF(R2804=0,"⚠ أضف سطر عهدة أولًا",IF(OR(C2804="",N(G2804)=0),"⚠ أكمل التاريخ والقيمة",IF(S2804="","⚠ التاريخ خارج السنة المالية",IF(H2804="","⚠ اختر بند الموازنة",IF(I2804="مرفوض","✖ مرفوض من المدير",IF(I2804&lt;&gt;"موافق","⏳ بانتظار موافقة المدير",IF(K2804&lt;&gt;"نعم","⚠ غير مسوى مع الحسابات","✔ معتمد ومسوى")))))))))</f>
        <v/>
      </c>
      <c r="R2804">
        <f>N(R2803)+IF(A2804="عهدة",1,0)</f>
        <v/>
      </c>
      <c r="S2804">
        <f>IF(C2804="","",IF(AND(C2804&gt;=DATE(2026,9,1),C2804&lt;=DATE(2027,8,31)),(YEAR(C2804)-2026)*12+MONTH(C2804)-8,""))</f>
        <v/>
      </c>
      <c r="T2804">
        <f>IF(AND(A2804="مصروف",R2804&gt;0,I2804="موافق",S2804&lt;&gt;"",H2804&lt;&gt;""),N(G2804),0)</f>
        <v/>
      </c>
    </row>
    <row r="2805">
      <c r="A2805" s="19" t="n"/>
      <c r="B2805" s="20">
        <f>IF(A2805="","",IF(R2805=0,"⚠ أضف سطر عهدة أولًا","BDR-"&amp;TEXT(R2805,"000")))</f>
        <v/>
      </c>
      <c r="C2805" s="21" t="n"/>
      <c r="D2805" s="20">
        <f>IF(C2805="","",IF(S2805="","خارج السنة المالية",INDEX(القوائم!$D$2:$D$13,S2805)))</f>
        <v/>
      </c>
      <c r="E2805" s="22" t="n"/>
      <c r="F2805" s="23" t="n"/>
      <c r="G2805" s="23" t="n"/>
      <c r="H2805" s="22" t="n"/>
      <c r="I2805" s="19" t="n"/>
      <c r="J2805" s="21" t="n"/>
      <c r="K2805" s="19" t="n"/>
      <c r="L2805" s="19" t="n"/>
      <c r="M2805" s="21" t="n"/>
      <c r="N2805" s="22" t="n"/>
      <c r="O2805" s="24">
        <f>IF(A2805&lt;&gt;"عهدة","",SUMIFS($G$8:$G$5007,$B$8:$B$5007,B2805,$A$8:$A$5007,"مصروف",$I$8:$I$5007,"&lt;&gt;مرفوض"))</f>
        <v/>
      </c>
      <c r="P2805" s="25">
        <f>IF(A2805&lt;&gt;"عهدة","",N(F2805)-O2805)</f>
        <v/>
      </c>
      <c r="Q2805" s="26">
        <f>IF(A2805="","",IF(A2805="عهدة",IF(N(F2805)=0,"⚠ أدخل قيمة العهدة",IF(P2805&lt;0,"⛔ عجز / زيادة مصروفات "&amp;TEXT(-P2805,"#,##0"),IF(COUNTIFS($B$8:$B$5007,B2805,$A$8:$A$5007,"مصروف",$I$8:$I$5007,"&lt;&gt;مرفوض",$K$8:$K$5007,"&lt;&gt;نعم")&gt;0,"⚠ "&amp;COUNTIFS($B$8:$B$5007,B2805,$A$8:$A$5007,"مصروف",$I$8:$I$5007,"&lt;&gt;مرفوض",$K$8:$K$5007,"&lt;&gt;نعم")&amp;" مصروف غير مسوى",IF(L2805="تمت التسوية",IF(P2805=0,"✔ متوازنة وتمت التسوية","✔ تمت التسوية – متبقي "&amp;TEXT(P2805,"#,##0")),IF(P2805&gt;0,"متبقي "&amp;TEXT(P2805,"#,##0"),"✔ متوازنة"))))),IF(R2805=0,"⚠ أضف سطر عهدة أولًا",IF(OR(C2805="",N(G2805)=0),"⚠ أكمل التاريخ والقيمة",IF(S2805="","⚠ التاريخ خارج السنة المالية",IF(H2805="","⚠ اختر بند الموازنة",IF(I2805="مرفوض","✖ مرفوض من المدير",IF(I2805&lt;&gt;"موافق","⏳ بانتظار موافقة المدير",IF(K2805&lt;&gt;"نعم","⚠ غير مسوى مع الحسابات","✔ معتمد ومسوى")))))))))</f>
        <v/>
      </c>
      <c r="R2805">
        <f>N(R2804)+IF(A2805="عهدة",1,0)</f>
        <v/>
      </c>
      <c r="S2805">
        <f>IF(C2805="","",IF(AND(C2805&gt;=DATE(2026,9,1),C2805&lt;=DATE(2027,8,31)),(YEAR(C2805)-2026)*12+MONTH(C2805)-8,""))</f>
        <v/>
      </c>
      <c r="T2805">
        <f>IF(AND(A2805="مصروف",R2805&gt;0,I2805="موافق",S2805&lt;&gt;"",H2805&lt;&gt;""),N(G2805),0)</f>
        <v/>
      </c>
    </row>
    <row r="2806">
      <c r="A2806" s="19" t="n"/>
      <c r="B2806" s="20">
        <f>IF(A2806="","",IF(R2806=0,"⚠ أضف سطر عهدة أولًا","BDR-"&amp;TEXT(R2806,"000")))</f>
        <v/>
      </c>
      <c r="C2806" s="21" t="n"/>
      <c r="D2806" s="20">
        <f>IF(C2806="","",IF(S2806="","خارج السنة المالية",INDEX(القوائم!$D$2:$D$13,S2806)))</f>
        <v/>
      </c>
      <c r="E2806" s="22" t="n"/>
      <c r="F2806" s="23" t="n"/>
      <c r="G2806" s="23" t="n"/>
      <c r="H2806" s="22" t="n"/>
      <c r="I2806" s="19" t="n"/>
      <c r="J2806" s="21" t="n"/>
      <c r="K2806" s="19" t="n"/>
      <c r="L2806" s="19" t="n"/>
      <c r="M2806" s="21" t="n"/>
      <c r="N2806" s="22" t="n"/>
      <c r="O2806" s="24">
        <f>IF(A2806&lt;&gt;"عهدة","",SUMIFS($G$8:$G$5007,$B$8:$B$5007,B2806,$A$8:$A$5007,"مصروف",$I$8:$I$5007,"&lt;&gt;مرفوض"))</f>
        <v/>
      </c>
      <c r="P2806" s="25">
        <f>IF(A2806&lt;&gt;"عهدة","",N(F2806)-O2806)</f>
        <v/>
      </c>
      <c r="Q2806" s="26">
        <f>IF(A2806="","",IF(A2806="عهدة",IF(N(F2806)=0,"⚠ أدخل قيمة العهدة",IF(P2806&lt;0,"⛔ عجز / زيادة مصروفات "&amp;TEXT(-P2806,"#,##0"),IF(COUNTIFS($B$8:$B$5007,B2806,$A$8:$A$5007,"مصروف",$I$8:$I$5007,"&lt;&gt;مرفوض",$K$8:$K$5007,"&lt;&gt;نعم")&gt;0,"⚠ "&amp;COUNTIFS($B$8:$B$5007,B2806,$A$8:$A$5007,"مصروف",$I$8:$I$5007,"&lt;&gt;مرفوض",$K$8:$K$5007,"&lt;&gt;نعم")&amp;" مصروف غير مسوى",IF(L2806="تمت التسوية",IF(P2806=0,"✔ متوازنة وتمت التسوية","✔ تمت التسوية – متبقي "&amp;TEXT(P2806,"#,##0")),IF(P2806&gt;0,"متبقي "&amp;TEXT(P2806,"#,##0"),"✔ متوازنة"))))),IF(R2806=0,"⚠ أضف سطر عهدة أولًا",IF(OR(C2806="",N(G2806)=0),"⚠ أكمل التاريخ والقيمة",IF(S2806="","⚠ التاريخ خارج السنة المالية",IF(H2806="","⚠ اختر بند الموازنة",IF(I2806="مرفوض","✖ مرفوض من المدير",IF(I2806&lt;&gt;"موافق","⏳ بانتظار موافقة المدير",IF(K2806&lt;&gt;"نعم","⚠ غير مسوى مع الحسابات","✔ معتمد ومسوى")))))))))</f>
        <v/>
      </c>
      <c r="R2806">
        <f>N(R2805)+IF(A2806="عهدة",1,0)</f>
        <v/>
      </c>
      <c r="S2806">
        <f>IF(C2806="","",IF(AND(C2806&gt;=DATE(2026,9,1),C2806&lt;=DATE(2027,8,31)),(YEAR(C2806)-2026)*12+MONTH(C2806)-8,""))</f>
        <v/>
      </c>
      <c r="T2806">
        <f>IF(AND(A2806="مصروف",R2806&gt;0,I2806="موافق",S2806&lt;&gt;"",H2806&lt;&gt;""),N(G2806),0)</f>
        <v/>
      </c>
    </row>
    <row r="2807">
      <c r="A2807" s="19" t="n"/>
      <c r="B2807" s="20">
        <f>IF(A2807="","",IF(R2807=0,"⚠ أضف سطر عهدة أولًا","BDR-"&amp;TEXT(R2807,"000")))</f>
        <v/>
      </c>
      <c r="C2807" s="21" t="n"/>
      <c r="D2807" s="20">
        <f>IF(C2807="","",IF(S2807="","خارج السنة المالية",INDEX(القوائم!$D$2:$D$13,S2807)))</f>
        <v/>
      </c>
      <c r="E2807" s="22" t="n"/>
      <c r="F2807" s="23" t="n"/>
      <c r="G2807" s="23" t="n"/>
      <c r="H2807" s="22" t="n"/>
      <c r="I2807" s="19" t="n"/>
      <c r="J2807" s="21" t="n"/>
      <c r="K2807" s="19" t="n"/>
      <c r="L2807" s="19" t="n"/>
      <c r="M2807" s="21" t="n"/>
      <c r="N2807" s="22" t="n"/>
      <c r="O2807" s="24">
        <f>IF(A2807&lt;&gt;"عهدة","",SUMIFS($G$8:$G$5007,$B$8:$B$5007,B2807,$A$8:$A$5007,"مصروف",$I$8:$I$5007,"&lt;&gt;مرفوض"))</f>
        <v/>
      </c>
      <c r="P2807" s="25">
        <f>IF(A2807&lt;&gt;"عهدة","",N(F2807)-O2807)</f>
        <v/>
      </c>
      <c r="Q2807" s="26">
        <f>IF(A2807="","",IF(A2807="عهدة",IF(N(F2807)=0,"⚠ أدخل قيمة العهدة",IF(P2807&lt;0,"⛔ عجز / زيادة مصروفات "&amp;TEXT(-P2807,"#,##0"),IF(COUNTIFS($B$8:$B$5007,B2807,$A$8:$A$5007,"مصروف",$I$8:$I$5007,"&lt;&gt;مرفوض",$K$8:$K$5007,"&lt;&gt;نعم")&gt;0,"⚠ "&amp;COUNTIFS($B$8:$B$5007,B2807,$A$8:$A$5007,"مصروف",$I$8:$I$5007,"&lt;&gt;مرفوض",$K$8:$K$5007,"&lt;&gt;نعم")&amp;" مصروف غير مسوى",IF(L2807="تمت التسوية",IF(P2807=0,"✔ متوازنة وتمت التسوية","✔ تمت التسوية – متبقي "&amp;TEXT(P2807,"#,##0")),IF(P2807&gt;0,"متبقي "&amp;TEXT(P2807,"#,##0"),"✔ متوازنة"))))),IF(R2807=0,"⚠ أضف سطر عهدة أولًا",IF(OR(C2807="",N(G2807)=0),"⚠ أكمل التاريخ والقيمة",IF(S2807="","⚠ التاريخ خارج السنة المالية",IF(H2807="","⚠ اختر بند الموازنة",IF(I2807="مرفوض","✖ مرفوض من المدير",IF(I2807&lt;&gt;"موافق","⏳ بانتظار موافقة المدير",IF(K2807&lt;&gt;"نعم","⚠ غير مسوى مع الحسابات","✔ معتمد ومسوى")))))))))</f>
        <v/>
      </c>
      <c r="R2807">
        <f>N(R2806)+IF(A2807="عهدة",1,0)</f>
        <v/>
      </c>
      <c r="S2807">
        <f>IF(C2807="","",IF(AND(C2807&gt;=DATE(2026,9,1),C2807&lt;=DATE(2027,8,31)),(YEAR(C2807)-2026)*12+MONTH(C2807)-8,""))</f>
        <v/>
      </c>
      <c r="T2807">
        <f>IF(AND(A2807="مصروف",R2807&gt;0,I2807="موافق",S2807&lt;&gt;"",H2807&lt;&gt;""),N(G2807),0)</f>
        <v/>
      </c>
    </row>
    <row r="2808">
      <c r="A2808" s="19" t="n"/>
      <c r="B2808" s="20">
        <f>IF(A2808="","",IF(R2808=0,"⚠ أضف سطر عهدة أولًا","BDR-"&amp;TEXT(R2808,"000")))</f>
        <v/>
      </c>
      <c r="C2808" s="21" t="n"/>
      <c r="D2808" s="20">
        <f>IF(C2808="","",IF(S2808="","خارج السنة المالية",INDEX(القوائم!$D$2:$D$13,S2808)))</f>
        <v/>
      </c>
      <c r="E2808" s="22" t="n"/>
      <c r="F2808" s="23" t="n"/>
      <c r="G2808" s="23" t="n"/>
      <c r="H2808" s="22" t="n"/>
      <c r="I2808" s="19" t="n"/>
      <c r="J2808" s="21" t="n"/>
      <c r="K2808" s="19" t="n"/>
      <c r="L2808" s="19" t="n"/>
      <c r="M2808" s="21" t="n"/>
      <c r="N2808" s="22" t="n"/>
      <c r="O2808" s="24">
        <f>IF(A2808&lt;&gt;"عهدة","",SUMIFS($G$8:$G$5007,$B$8:$B$5007,B2808,$A$8:$A$5007,"مصروف",$I$8:$I$5007,"&lt;&gt;مرفوض"))</f>
        <v/>
      </c>
      <c r="P2808" s="25">
        <f>IF(A2808&lt;&gt;"عهدة","",N(F2808)-O2808)</f>
        <v/>
      </c>
      <c r="Q2808" s="26">
        <f>IF(A2808="","",IF(A2808="عهدة",IF(N(F2808)=0,"⚠ أدخل قيمة العهدة",IF(P2808&lt;0,"⛔ عجز / زيادة مصروفات "&amp;TEXT(-P2808,"#,##0"),IF(COUNTIFS($B$8:$B$5007,B2808,$A$8:$A$5007,"مصروف",$I$8:$I$5007,"&lt;&gt;مرفوض",$K$8:$K$5007,"&lt;&gt;نعم")&gt;0,"⚠ "&amp;COUNTIFS($B$8:$B$5007,B2808,$A$8:$A$5007,"مصروف",$I$8:$I$5007,"&lt;&gt;مرفوض",$K$8:$K$5007,"&lt;&gt;نعم")&amp;" مصروف غير مسوى",IF(L2808="تمت التسوية",IF(P2808=0,"✔ متوازنة وتمت التسوية","✔ تمت التسوية – متبقي "&amp;TEXT(P2808,"#,##0")),IF(P2808&gt;0,"متبقي "&amp;TEXT(P2808,"#,##0"),"✔ متوازنة"))))),IF(R2808=0,"⚠ أضف سطر عهدة أولًا",IF(OR(C2808="",N(G2808)=0),"⚠ أكمل التاريخ والقيمة",IF(S2808="","⚠ التاريخ خارج السنة المالية",IF(H2808="","⚠ اختر بند الموازنة",IF(I2808="مرفوض","✖ مرفوض من المدير",IF(I2808&lt;&gt;"موافق","⏳ بانتظار موافقة المدير",IF(K2808&lt;&gt;"نعم","⚠ غير مسوى مع الحسابات","✔ معتمد ومسوى")))))))))</f>
        <v/>
      </c>
      <c r="R2808">
        <f>N(R2807)+IF(A2808="عهدة",1,0)</f>
        <v/>
      </c>
      <c r="S2808">
        <f>IF(C2808="","",IF(AND(C2808&gt;=DATE(2026,9,1),C2808&lt;=DATE(2027,8,31)),(YEAR(C2808)-2026)*12+MONTH(C2808)-8,""))</f>
        <v/>
      </c>
      <c r="T2808">
        <f>IF(AND(A2808="مصروف",R2808&gt;0,I2808="موافق",S2808&lt;&gt;"",H2808&lt;&gt;""),N(G2808),0)</f>
        <v/>
      </c>
    </row>
    <row r="2809">
      <c r="A2809" s="19" t="n"/>
      <c r="B2809" s="20">
        <f>IF(A2809="","",IF(R2809=0,"⚠ أضف سطر عهدة أولًا","BDR-"&amp;TEXT(R2809,"000")))</f>
        <v/>
      </c>
      <c r="C2809" s="21" t="n"/>
      <c r="D2809" s="20">
        <f>IF(C2809="","",IF(S2809="","خارج السنة المالية",INDEX(القوائم!$D$2:$D$13,S2809)))</f>
        <v/>
      </c>
      <c r="E2809" s="22" t="n"/>
      <c r="F2809" s="23" t="n"/>
      <c r="G2809" s="23" t="n"/>
      <c r="H2809" s="22" t="n"/>
      <c r="I2809" s="19" t="n"/>
      <c r="J2809" s="21" t="n"/>
      <c r="K2809" s="19" t="n"/>
      <c r="L2809" s="19" t="n"/>
      <c r="M2809" s="21" t="n"/>
      <c r="N2809" s="22" t="n"/>
      <c r="O2809" s="24">
        <f>IF(A2809&lt;&gt;"عهدة","",SUMIFS($G$8:$G$5007,$B$8:$B$5007,B2809,$A$8:$A$5007,"مصروف",$I$8:$I$5007,"&lt;&gt;مرفوض"))</f>
        <v/>
      </c>
      <c r="P2809" s="25">
        <f>IF(A2809&lt;&gt;"عهدة","",N(F2809)-O2809)</f>
        <v/>
      </c>
      <c r="Q2809" s="26">
        <f>IF(A2809="","",IF(A2809="عهدة",IF(N(F2809)=0,"⚠ أدخل قيمة العهدة",IF(P2809&lt;0,"⛔ عجز / زيادة مصروفات "&amp;TEXT(-P2809,"#,##0"),IF(COUNTIFS($B$8:$B$5007,B2809,$A$8:$A$5007,"مصروف",$I$8:$I$5007,"&lt;&gt;مرفوض",$K$8:$K$5007,"&lt;&gt;نعم")&gt;0,"⚠ "&amp;COUNTIFS($B$8:$B$5007,B2809,$A$8:$A$5007,"مصروف",$I$8:$I$5007,"&lt;&gt;مرفوض",$K$8:$K$5007,"&lt;&gt;نعم")&amp;" مصروف غير مسوى",IF(L2809="تمت التسوية",IF(P2809=0,"✔ متوازنة وتمت التسوية","✔ تمت التسوية – متبقي "&amp;TEXT(P2809,"#,##0")),IF(P2809&gt;0,"متبقي "&amp;TEXT(P2809,"#,##0"),"✔ متوازنة"))))),IF(R2809=0,"⚠ أضف سطر عهدة أولًا",IF(OR(C2809="",N(G2809)=0),"⚠ أكمل التاريخ والقيمة",IF(S2809="","⚠ التاريخ خارج السنة المالية",IF(H2809="","⚠ اختر بند الموازنة",IF(I2809="مرفوض","✖ مرفوض من المدير",IF(I2809&lt;&gt;"موافق","⏳ بانتظار موافقة المدير",IF(K2809&lt;&gt;"نعم","⚠ غير مسوى مع الحسابات","✔ معتمد ومسوى")))))))))</f>
        <v/>
      </c>
      <c r="R2809">
        <f>N(R2808)+IF(A2809="عهدة",1,0)</f>
        <v/>
      </c>
      <c r="S2809">
        <f>IF(C2809="","",IF(AND(C2809&gt;=DATE(2026,9,1),C2809&lt;=DATE(2027,8,31)),(YEAR(C2809)-2026)*12+MONTH(C2809)-8,""))</f>
        <v/>
      </c>
      <c r="T2809">
        <f>IF(AND(A2809="مصروف",R2809&gt;0,I2809="موافق",S2809&lt;&gt;"",H2809&lt;&gt;""),N(G2809),0)</f>
        <v/>
      </c>
    </row>
    <row r="2810">
      <c r="A2810" s="19" t="n"/>
      <c r="B2810" s="20">
        <f>IF(A2810="","",IF(R2810=0,"⚠ أضف سطر عهدة أولًا","BDR-"&amp;TEXT(R2810,"000")))</f>
        <v/>
      </c>
      <c r="C2810" s="21" t="n"/>
      <c r="D2810" s="20">
        <f>IF(C2810="","",IF(S2810="","خارج السنة المالية",INDEX(القوائم!$D$2:$D$13,S2810)))</f>
        <v/>
      </c>
      <c r="E2810" s="22" t="n"/>
      <c r="F2810" s="23" t="n"/>
      <c r="G2810" s="23" t="n"/>
      <c r="H2810" s="22" t="n"/>
      <c r="I2810" s="19" t="n"/>
      <c r="J2810" s="21" t="n"/>
      <c r="K2810" s="19" t="n"/>
      <c r="L2810" s="19" t="n"/>
      <c r="M2810" s="21" t="n"/>
      <c r="N2810" s="22" t="n"/>
      <c r="O2810" s="24">
        <f>IF(A2810&lt;&gt;"عهدة","",SUMIFS($G$8:$G$5007,$B$8:$B$5007,B2810,$A$8:$A$5007,"مصروف",$I$8:$I$5007,"&lt;&gt;مرفوض"))</f>
        <v/>
      </c>
      <c r="P2810" s="25">
        <f>IF(A2810&lt;&gt;"عهدة","",N(F2810)-O2810)</f>
        <v/>
      </c>
      <c r="Q2810" s="26">
        <f>IF(A2810="","",IF(A2810="عهدة",IF(N(F2810)=0,"⚠ أدخل قيمة العهدة",IF(P2810&lt;0,"⛔ عجز / زيادة مصروفات "&amp;TEXT(-P2810,"#,##0"),IF(COUNTIFS($B$8:$B$5007,B2810,$A$8:$A$5007,"مصروف",$I$8:$I$5007,"&lt;&gt;مرفوض",$K$8:$K$5007,"&lt;&gt;نعم")&gt;0,"⚠ "&amp;COUNTIFS($B$8:$B$5007,B2810,$A$8:$A$5007,"مصروف",$I$8:$I$5007,"&lt;&gt;مرفوض",$K$8:$K$5007,"&lt;&gt;نعم")&amp;" مصروف غير مسوى",IF(L2810="تمت التسوية",IF(P2810=0,"✔ متوازنة وتمت التسوية","✔ تمت التسوية – متبقي "&amp;TEXT(P2810,"#,##0")),IF(P2810&gt;0,"متبقي "&amp;TEXT(P2810,"#,##0"),"✔ متوازنة"))))),IF(R2810=0,"⚠ أضف سطر عهدة أولًا",IF(OR(C2810="",N(G2810)=0),"⚠ أكمل التاريخ والقيمة",IF(S2810="","⚠ التاريخ خارج السنة المالية",IF(H2810="","⚠ اختر بند الموازنة",IF(I2810="مرفوض","✖ مرفوض من المدير",IF(I2810&lt;&gt;"موافق","⏳ بانتظار موافقة المدير",IF(K2810&lt;&gt;"نعم","⚠ غير مسوى مع الحسابات","✔ معتمد ومسوى")))))))))</f>
        <v/>
      </c>
      <c r="R2810">
        <f>N(R2809)+IF(A2810="عهدة",1,0)</f>
        <v/>
      </c>
      <c r="S2810">
        <f>IF(C2810="","",IF(AND(C2810&gt;=DATE(2026,9,1),C2810&lt;=DATE(2027,8,31)),(YEAR(C2810)-2026)*12+MONTH(C2810)-8,""))</f>
        <v/>
      </c>
      <c r="T2810">
        <f>IF(AND(A2810="مصروف",R2810&gt;0,I2810="موافق",S2810&lt;&gt;"",H2810&lt;&gt;""),N(G2810),0)</f>
        <v/>
      </c>
    </row>
    <row r="2811">
      <c r="A2811" s="19" t="n"/>
      <c r="B2811" s="20">
        <f>IF(A2811="","",IF(R2811=0,"⚠ أضف سطر عهدة أولًا","BDR-"&amp;TEXT(R2811,"000")))</f>
        <v/>
      </c>
      <c r="C2811" s="21" t="n"/>
      <c r="D2811" s="20">
        <f>IF(C2811="","",IF(S2811="","خارج السنة المالية",INDEX(القوائم!$D$2:$D$13,S2811)))</f>
        <v/>
      </c>
      <c r="E2811" s="22" t="n"/>
      <c r="F2811" s="23" t="n"/>
      <c r="G2811" s="23" t="n"/>
      <c r="H2811" s="22" t="n"/>
      <c r="I2811" s="19" t="n"/>
      <c r="J2811" s="21" t="n"/>
      <c r="K2811" s="19" t="n"/>
      <c r="L2811" s="19" t="n"/>
      <c r="M2811" s="21" t="n"/>
      <c r="N2811" s="22" t="n"/>
      <c r="O2811" s="24">
        <f>IF(A2811&lt;&gt;"عهدة","",SUMIFS($G$8:$G$5007,$B$8:$B$5007,B2811,$A$8:$A$5007,"مصروف",$I$8:$I$5007,"&lt;&gt;مرفوض"))</f>
        <v/>
      </c>
      <c r="P2811" s="25">
        <f>IF(A2811&lt;&gt;"عهدة","",N(F2811)-O2811)</f>
        <v/>
      </c>
      <c r="Q2811" s="26">
        <f>IF(A2811="","",IF(A2811="عهدة",IF(N(F2811)=0,"⚠ أدخل قيمة العهدة",IF(P2811&lt;0,"⛔ عجز / زيادة مصروفات "&amp;TEXT(-P2811,"#,##0"),IF(COUNTIFS($B$8:$B$5007,B2811,$A$8:$A$5007,"مصروف",$I$8:$I$5007,"&lt;&gt;مرفوض",$K$8:$K$5007,"&lt;&gt;نعم")&gt;0,"⚠ "&amp;COUNTIFS($B$8:$B$5007,B2811,$A$8:$A$5007,"مصروف",$I$8:$I$5007,"&lt;&gt;مرفوض",$K$8:$K$5007,"&lt;&gt;نعم")&amp;" مصروف غير مسوى",IF(L2811="تمت التسوية",IF(P2811=0,"✔ متوازنة وتمت التسوية","✔ تمت التسوية – متبقي "&amp;TEXT(P2811,"#,##0")),IF(P2811&gt;0,"متبقي "&amp;TEXT(P2811,"#,##0"),"✔ متوازنة"))))),IF(R2811=0,"⚠ أضف سطر عهدة أولًا",IF(OR(C2811="",N(G2811)=0),"⚠ أكمل التاريخ والقيمة",IF(S2811="","⚠ التاريخ خارج السنة المالية",IF(H2811="","⚠ اختر بند الموازنة",IF(I2811="مرفوض","✖ مرفوض من المدير",IF(I2811&lt;&gt;"موافق","⏳ بانتظار موافقة المدير",IF(K2811&lt;&gt;"نعم","⚠ غير مسوى مع الحسابات","✔ معتمد ومسوى")))))))))</f>
        <v/>
      </c>
      <c r="R2811">
        <f>N(R2810)+IF(A2811="عهدة",1,0)</f>
        <v/>
      </c>
      <c r="S2811">
        <f>IF(C2811="","",IF(AND(C2811&gt;=DATE(2026,9,1),C2811&lt;=DATE(2027,8,31)),(YEAR(C2811)-2026)*12+MONTH(C2811)-8,""))</f>
        <v/>
      </c>
      <c r="T2811">
        <f>IF(AND(A2811="مصروف",R2811&gt;0,I2811="موافق",S2811&lt;&gt;"",H2811&lt;&gt;""),N(G2811),0)</f>
        <v/>
      </c>
    </row>
    <row r="2812">
      <c r="A2812" s="19" t="n"/>
      <c r="B2812" s="20">
        <f>IF(A2812="","",IF(R2812=0,"⚠ أضف سطر عهدة أولًا","BDR-"&amp;TEXT(R2812,"000")))</f>
        <v/>
      </c>
      <c r="C2812" s="21" t="n"/>
      <c r="D2812" s="20">
        <f>IF(C2812="","",IF(S2812="","خارج السنة المالية",INDEX(القوائم!$D$2:$D$13,S2812)))</f>
        <v/>
      </c>
      <c r="E2812" s="22" t="n"/>
      <c r="F2812" s="23" t="n"/>
      <c r="G2812" s="23" t="n"/>
      <c r="H2812" s="22" t="n"/>
      <c r="I2812" s="19" t="n"/>
      <c r="J2812" s="21" t="n"/>
      <c r="K2812" s="19" t="n"/>
      <c r="L2812" s="19" t="n"/>
      <c r="M2812" s="21" t="n"/>
      <c r="N2812" s="22" t="n"/>
      <c r="O2812" s="24">
        <f>IF(A2812&lt;&gt;"عهدة","",SUMIFS($G$8:$G$5007,$B$8:$B$5007,B2812,$A$8:$A$5007,"مصروف",$I$8:$I$5007,"&lt;&gt;مرفوض"))</f>
        <v/>
      </c>
      <c r="P2812" s="25">
        <f>IF(A2812&lt;&gt;"عهدة","",N(F2812)-O2812)</f>
        <v/>
      </c>
      <c r="Q2812" s="26">
        <f>IF(A2812="","",IF(A2812="عهدة",IF(N(F2812)=0,"⚠ أدخل قيمة العهدة",IF(P2812&lt;0,"⛔ عجز / زيادة مصروفات "&amp;TEXT(-P2812,"#,##0"),IF(COUNTIFS($B$8:$B$5007,B2812,$A$8:$A$5007,"مصروف",$I$8:$I$5007,"&lt;&gt;مرفوض",$K$8:$K$5007,"&lt;&gt;نعم")&gt;0,"⚠ "&amp;COUNTIFS($B$8:$B$5007,B2812,$A$8:$A$5007,"مصروف",$I$8:$I$5007,"&lt;&gt;مرفوض",$K$8:$K$5007,"&lt;&gt;نعم")&amp;" مصروف غير مسوى",IF(L2812="تمت التسوية",IF(P2812=0,"✔ متوازنة وتمت التسوية","✔ تمت التسوية – متبقي "&amp;TEXT(P2812,"#,##0")),IF(P2812&gt;0,"متبقي "&amp;TEXT(P2812,"#,##0"),"✔ متوازنة"))))),IF(R2812=0,"⚠ أضف سطر عهدة أولًا",IF(OR(C2812="",N(G2812)=0),"⚠ أكمل التاريخ والقيمة",IF(S2812="","⚠ التاريخ خارج السنة المالية",IF(H2812="","⚠ اختر بند الموازنة",IF(I2812="مرفوض","✖ مرفوض من المدير",IF(I2812&lt;&gt;"موافق","⏳ بانتظار موافقة المدير",IF(K2812&lt;&gt;"نعم","⚠ غير مسوى مع الحسابات","✔ معتمد ومسوى")))))))))</f>
        <v/>
      </c>
      <c r="R2812">
        <f>N(R2811)+IF(A2812="عهدة",1,0)</f>
        <v/>
      </c>
      <c r="S2812">
        <f>IF(C2812="","",IF(AND(C2812&gt;=DATE(2026,9,1),C2812&lt;=DATE(2027,8,31)),(YEAR(C2812)-2026)*12+MONTH(C2812)-8,""))</f>
        <v/>
      </c>
      <c r="T2812">
        <f>IF(AND(A2812="مصروف",R2812&gt;0,I2812="موافق",S2812&lt;&gt;"",H2812&lt;&gt;""),N(G2812),0)</f>
        <v/>
      </c>
    </row>
    <row r="2813">
      <c r="A2813" s="19" t="n"/>
      <c r="B2813" s="20">
        <f>IF(A2813="","",IF(R2813=0,"⚠ أضف سطر عهدة أولًا","BDR-"&amp;TEXT(R2813,"000")))</f>
        <v/>
      </c>
      <c r="C2813" s="21" t="n"/>
      <c r="D2813" s="20">
        <f>IF(C2813="","",IF(S2813="","خارج السنة المالية",INDEX(القوائم!$D$2:$D$13,S2813)))</f>
        <v/>
      </c>
      <c r="E2813" s="22" t="n"/>
      <c r="F2813" s="23" t="n"/>
      <c r="G2813" s="23" t="n"/>
      <c r="H2813" s="22" t="n"/>
      <c r="I2813" s="19" t="n"/>
      <c r="J2813" s="21" t="n"/>
      <c r="K2813" s="19" t="n"/>
      <c r="L2813" s="19" t="n"/>
      <c r="M2813" s="21" t="n"/>
      <c r="N2813" s="22" t="n"/>
      <c r="O2813" s="24">
        <f>IF(A2813&lt;&gt;"عهدة","",SUMIFS($G$8:$G$5007,$B$8:$B$5007,B2813,$A$8:$A$5007,"مصروف",$I$8:$I$5007,"&lt;&gt;مرفوض"))</f>
        <v/>
      </c>
      <c r="P2813" s="25">
        <f>IF(A2813&lt;&gt;"عهدة","",N(F2813)-O2813)</f>
        <v/>
      </c>
      <c r="Q2813" s="26">
        <f>IF(A2813="","",IF(A2813="عهدة",IF(N(F2813)=0,"⚠ أدخل قيمة العهدة",IF(P2813&lt;0,"⛔ عجز / زيادة مصروفات "&amp;TEXT(-P2813,"#,##0"),IF(COUNTIFS($B$8:$B$5007,B2813,$A$8:$A$5007,"مصروف",$I$8:$I$5007,"&lt;&gt;مرفوض",$K$8:$K$5007,"&lt;&gt;نعم")&gt;0,"⚠ "&amp;COUNTIFS($B$8:$B$5007,B2813,$A$8:$A$5007,"مصروف",$I$8:$I$5007,"&lt;&gt;مرفوض",$K$8:$K$5007,"&lt;&gt;نعم")&amp;" مصروف غير مسوى",IF(L2813="تمت التسوية",IF(P2813=0,"✔ متوازنة وتمت التسوية","✔ تمت التسوية – متبقي "&amp;TEXT(P2813,"#,##0")),IF(P2813&gt;0,"متبقي "&amp;TEXT(P2813,"#,##0"),"✔ متوازنة"))))),IF(R2813=0,"⚠ أضف سطر عهدة أولًا",IF(OR(C2813="",N(G2813)=0),"⚠ أكمل التاريخ والقيمة",IF(S2813="","⚠ التاريخ خارج السنة المالية",IF(H2813="","⚠ اختر بند الموازنة",IF(I2813="مرفوض","✖ مرفوض من المدير",IF(I2813&lt;&gt;"موافق","⏳ بانتظار موافقة المدير",IF(K2813&lt;&gt;"نعم","⚠ غير مسوى مع الحسابات","✔ معتمد ومسوى")))))))))</f>
        <v/>
      </c>
      <c r="R2813">
        <f>N(R2812)+IF(A2813="عهدة",1,0)</f>
        <v/>
      </c>
      <c r="S2813">
        <f>IF(C2813="","",IF(AND(C2813&gt;=DATE(2026,9,1),C2813&lt;=DATE(2027,8,31)),(YEAR(C2813)-2026)*12+MONTH(C2813)-8,""))</f>
        <v/>
      </c>
      <c r="T2813">
        <f>IF(AND(A2813="مصروف",R2813&gt;0,I2813="موافق",S2813&lt;&gt;"",H2813&lt;&gt;""),N(G2813),0)</f>
        <v/>
      </c>
    </row>
    <row r="2814">
      <c r="A2814" s="19" t="n"/>
      <c r="B2814" s="20">
        <f>IF(A2814="","",IF(R2814=0,"⚠ أضف سطر عهدة أولًا","BDR-"&amp;TEXT(R2814,"000")))</f>
        <v/>
      </c>
      <c r="C2814" s="21" t="n"/>
      <c r="D2814" s="20">
        <f>IF(C2814="","",IF(S2814="","خارج السنة المالية",INDEX(القوائم!$D$2:$D$13,S2814)))</f>
        <v/>
      </c>
      <c r="E2814" s="22" t="n"/>
      <c r="F2814" s="23" t="n"/>
      <c r="G2814" s="23" t="n"/>
      <c r="H2814" s="22" t="n"/>
      <c r="I2814" s="19" t="n"/>
      <c r="J2814" s="21" t="n"/>
      <c r="K2814" s="19" t="n"/>
      <c r="L2814" s="19" t="n"/>
      <c r="M2814" s="21" t="n"/>
      <c r="N2814" s="22" t="n"/>
      <c r="O2814" s="24">
        <f>IF(A2814&lt;&gt;"عهدة","",SUMIFS($G$8:$G$5007,$B$8:$B$5007,B2814,$A$8:$A$5007,"مصروف",$I$8:$I$5007,"&lt;&gt;مرفوض"))</f>
        <v/>
      </c>
      <c r="P2814" s="25">
        <f>IF(A2814&lt;&gt;"عهدة","",N(F2814)-O2814)</f>
        <v/>
      </c>
      <c r="Q2814" s="26">
        <f>IF(A2814="","",IF(A2814="عهدة",IF(N(F2814)=0,"⚠ أدخل قيمة العهدة",IF(P2814&lt;0,"⛔ عجز / زيادة مصروفات "&amp;TEXT(-P2814,"#,##0"),IF(COUNTIFS($B$8:$B$5007,B2814,$A$8:$A$5007,"مصروف",$I$8:$I$5007,"&lt;&gt;مرفوض",$K$8:$K$5007,"&lt;&gt;نعم")&gt;0,"⚠ "&amp;COUNTIFS($B$8:$B$5007,B2814,$A$8:$A$5007,"مصروف",$I$8:$I$5007,"&lt;&gt;مرفوض",$K$8:$K$5007,"&lt;&gt;نعم")&amp;" مصروف غير مسوى",IF(L2814="تمت التسوية",IF(P2814=0,"✔ متوازنة وتمت التسوية","✔ تمت التسوية – متبقي "&amp;TEXT(P2814,"#,##0")),IF(P2814&gt;0,"متبقي "&amp;TEXT(P2814,"#,##0"),"✔ متوازنة"))))),IF(R2814=0,"⚠ أضف سطر عهدة أولًا",IF(OR(C2814="",N(G2814)=0),"⚠ أكمل التاريخ والقيمة",IF(S2814="","⚠ التاريخ خارج السنة المالية",IF(H2814="","⚠ اختر بند الموازنة",IF(I2814="مرفوض","✖ مرفوض من المدير",IF(I2814&lt;&gt;"موافق","⏳ بانتظار موافقة المدير",IF(K2814&lt;&gt;"نعم","⚠ غير مسوى مع الحسابات","✔ معتمد ومسوى")))))))))</f>
        <v/>
      </c>
      <c r="R2814">
        <f>N(R2813)+IF(A2814="عهدة",1,0)</f>
        <v/>
      </c>
      <c r="S2814">
        <f>IF(C2814="","",IF(AND(C2814&gt;=DATE(2026,9,1),C2814&lt;=DATE(2027,8,31)),(YEAR(C2814)-2026)*12+MONTH(C2814)-8,""))</f>
        <v/>
      </c>
      <c r="T2814">
        <f>IF(AND(A2814="مصروف",R2814&gt;0,I2814="موافق",S2814&lt;&gt;"",H2814&lt;&gt;""),N(G2814),0)</f>
        <v/>
      </c>
    </row>
    <row r="2815">
      <c r="A2815" s="19" t="n"/>
      <c r="B2815" s="20">
        <f>IF(A2815="","",IF(R2815=0,"⚠ أضف سطر عهدة أولًا","BDR-"&amp;TEXT(R2815,"000")))</f>
        <v/>
      </c>
      <c r="C2815" s="21" t="n"/>
      <c r="D2815" s="20">
        <f>IF(C2815="","",IF(S2815="","خارج السنة المالية",INDEX(القوائم!$D$2:$D$13,S2815)))</f>
        <v/>
      </c>
      <c r="E2815" s="22" t="n"/>
      <c r="F2815" s="23" t="n"/>
      <c r="G2815" s="23" t="n"/>
      <c r="H2815" s="22" t="n"/>
      <c r="I2815" s="19" t="n"/>
      <c r="J2815" s="21" t="n"/>
      <c r="K2815" s="19" t="n"/>
      <c r="L2815" s="19" t="n"/>
      <c r="M2815" s="21" t="n"/>
      <c r="N2815" s="22" t="n"/>
      <c r="O2815" s="24">
        <f>IF(A2815&lt;&gt;"عهدة","",SUMIFS($G$8:$G$5007,$B$8:$B$5007,B2815,$A$8:$A$5007,"مصروف",$I$8:$I$5007,"&lt;&gt;مرفوض"))</f>
        <v/>
      </c>
      <c r="P2815" s="25">
        <f>IF(A2815&lt;&gt;"عهدة","",N(F2815)-O2815)</f>
        <v/>
      </c>
      <c r="Q2815" s="26">
        <f>IF(A2815="","",IF(A2815="عهدة",IF(N(F2815)=0,"⚠ أدخل قيمة العهدة",IF(P2815&lt;0,"⛔ عجز / زيادة مصروفات "&amp;TEXT(-P2815,"#,##0"),IF(COUNTIFS($B$8:$B$5007,B2815,$A$8:$A$5007,"مصروف",$I$8:$I$5007,"&lt;&gt;مرفوض",$K$8:$K$5007,"&lt;&gt;نعم")&gt;0,"⚠ "&amp;COUNTIFS($B$8:$B$5007,B2815,$A$8:$A$5007,"مصروف",$I$8:$I$5007,"&lt;&gt;مرفوض",$K$8:$K$5007,"&lt;&gt;نعم")&amp;" مصروف غير مسوى",IF(L2815="تمت التسوية",IF(P2815=0,"✔ متوازنة وتمت التسوية","✔ تمت التسوية – متبقي "&amp;TEXT(P2815,"#,##0")),IF(P2815&gt;0,"متبقي "&amp;TEXT(P2815,"#,##0"),"✔ متوازنة"))))),IF(R2815=0,"⚠ أضف سطر عهدة أولًا",IF(OR(C2815="",N(G2815)=0),"⚠ أكمل التاريخ والقيمة",IF(S2815="","⚠ التاريخ خارج السنة المالية",IF(H2815="","⚠ اختر بند الموازنة",IF(I2815="مرفوض","✖ مرفوض من المدير",IF(I2815&lt;&gt;"موافق","⏳ بانتظار موافقة المدير",IF(K2815&lt;&gt;"نعم","⚠ غير مسوى مع الحسابات","✔ معتمد ومسوى")))))))))</f>
        <v/>
      </c>
      <c r="R2815">
        <f>N(R2814)+IF(A2815="عهدة",1,0)</f>
        <v/>
      </c>
      <c r="S2815">
        <f>IF(C2815="","",IF(AND(C2815&gt;=DATE(2026,9,1),C2815&lt;=DATE(2027,8,31)),(YEAR(C2815)-2026)*12+MONTH(C2815)-8,""))</f>
        <v/>
      </c>
      <c r="T2815">
        <f>IF(AND(A2815="مصروف",R2815&gt;0,I2815="موافق",S2815&lt;&gt;"",H2815&lt;&gt;""),N(G2815),0)</f>
        <v/>
      </c>
    </row>
    <row r="2816">
      <c r="A2816" s="19" t="n"/>
      <c r="B2816" s="20">
        <f>IF(A2816="","",IF(R2816=0,"⚠ أضف سطر عهدة أولًا","BDR-"&amp;TEXT(R2816,"000")))</f>
        <v/>
      </c>
      <c r="C2816" s="21" t="n"/>
      <c r="D2816" s="20">
        <f>IF(C2816="","",IF(S2816="","خارج السنة المالية",INDEX(القوائم!$D$2:$D$13,S2816)))</f>
        <v/>
      </c>
      <c r="E2816" s="22" t="n"/>
      <c r="F2816" s="23" t="n"/>
      <c r="G2816" s="23" t="n"/>
      <c r="H2816" s="22" t="n"/>
      <c r="I2816" s="19" t="n"/>
      <c r="J2816" s="21" t="n"/>
      <c r="K2816" s="19" t="n"/>
      <c r="L2816" s="19" t="n"/>
      <c r="M2816" s="21" t="n"/>
      <c r="N2816" s="22" t="n"/>
      <c r="O2816" s="24">
        <f>IF(A2816&lt;&gt;"عهدة","",SUMIFS($G$8:$G$5007,$B$8:$B$5007,B2816,$A$8:$A$5007,"مصروف",$I$8:$I$5007,"&lt;&gt;مرفوض"))</f>
        <v/>
      </c>
      <c r="P2816" s="25">
        <f>IF(A2816&lt;&gt;"عهدة","",N(F2816)-O2816)</f>
        <v/>
      </c>
      <c r="Q2816" s="26">
        <f>IF(A2816="","",IF(A2816="عهدة",IF(N(F2816)=0,"⚠ أدخل قيمة العهدة",IF(P2816&lt;0,"⛔ عجز / زيادة مصروفات "&amp;TEXT(-P2816,"#,##0"),IF(COUNTIFS($B$8:$B$5007,B2816,$A$8:$A$5007,"مصروف",$I$8:$I$5007,"&lt;&gt;مرفوض",$K$8:$K$5007,"&lt;&gt;نعم")&gt;0,"⚠ "&amp;COUNTIFS($B$8:$B$5007,B2816,$A$8:$A$5007,"مصروف",$I$8:$I$5007,"&lt;&gt;مرفوض",$K$8:$K$5007,"&lt;&gt;نعم")&amp;" مصروف غير مسوى",IF(L2816="تمت التسوية",IF(P2816=0,"✔ متوازنة وتمت التسوية","✔ تمت التسوية – متبقي "&amp;TEXT(P2816,"#,##0")),IF(P2816&gt;0,"متبقي "&amp;TEXT(P2816,"#,##0"),"✔ متوازنة"))))),IF(R2816=0,"⚠ أضف سطر عهدة أولًا",IF(OR(C2816="",N(G2816)=0),"⚠ أكمل التاريخ والقيمة",IF(S2816="","⚠ التاريخ خارج السنة المالية",IF(H2816="","⚠ اختر بند الموازنة",IF(I2816="مرفوض","✖ مرفوض من المدير",IF(I2816&lt;&gt;"موافق","⏳ بانتظار موافقة المدير",IF(K2816&lt;&gt;"نعم","⚠ غير مسوى مع الحسابات","✔ معتمد ومسوى")))))))))</f>
        <v/>
      </c>
      <c r="R2816">
        <f>N(R2815)+IF(A2816="عهدة",1,0)</f>
        <v/>
      </c>
      <c r="S2816">
        <f>IF(C2816="","",IF(AND(C2816&gt;=DATE(2026,9,1),C2816&lt;=DATE(2027,8,31)),(YEAR(C2816)-2026)*12+MONTH(C2816)-8,""))</f>
        <v/>
      </c>
      <c r="T2816">
        <f>IF(AND(A2816="مصروف",R2816&gt;0,I2816="موافق",S2816&lt;&gt;"",H2816&lt;&gt;""),N(G2816),0)</f>
        <v/>
      </c>
    </row>
    <row r="2817">
      <c r="A2817" s="19" t="n"/>
      <c r="B2817" s="20">
        <f>IF(A2817="","",IF(R2817=0,"⚠ أضف سطر عهدة أولًا","BDR-"&amp;TEXT(R2817,"000")))</f>
        <v/>
      </c>
      <c r="C2817" s="21" t="n"/>
      <c r="D2817" s="20">
        <f>IF(C2817="","",IF(S2817="","خارج السنة المالية",INDEX(القوائم!$D$2:$D$13,S2817)))</f>
        <v/>
      </c>
      <c r="E2817" s="22" t="n"/>
      <c r="F2817" s="23" t="n"/>
      <c r="G2817" s="23" t="n"/>
      <c r="H2817" s="22" t="n"/>
      <c r="I2817" s="19" t="n"/>
      <c r="J2817" s="21" t="n"/>
      <c r="K2817" s="19" t="n"/>
      <c r="L2817" s="19" t="n"/>
      <c r="M2817" s="21" t="n"/>
      <c r="N2817" s="22" t="n"/>
      <c r="O2817" s="24">
        <f>IF(A2817&lt;&gt;"عهدة","",SUMIFS($G$8:$G$5007,$B$8:$B$5007,B2817,$A$8:$A$5007,"مصروف",$I$8:$I$5007,"&lt;&gt;مرفوض"))</f>
        <v/>
      </c>
      <c r="P2817" s="25">
        <f>IF(A2817&lt;&gt;"عهدة","",N(F2817)-O2817)</f>
        <v/>
      </c>
      <c r="Q2817" s="26">
        <f>IF(A2817="","",IF(A2817="عهدة",IF(N(F2817)=0,"⚠ أدخل قيمة العهدة",IF(P2817&lt;0,"⛔ عجز / زيادة مصروفات "&amp;TEXT(-P2817,"#,##0"),IF(COUNTIFS($B$8:$B$5007,B2817,$A$8:$A$5007,"مصروف",$I$8:$I$5007,"&lt;&gt;مرفوض",$K$8:$K$5007,"&lt;&gt;نعم")&gt;0,"⚠ "&amp;COUNTIFS($B$8:$B$5007,B2817,$A$8:$A$5007,"مصروف",$I$8:$I$5007,"&lt;&gt;مرفوض",$K$8:$K$5007,"&lt;&gt;نعم")&amp;" مصروف غير مسوى",IF(L2817="تمت التسوية",IF(P2817=0,"✔ متوازنة وتمت التسوية","✔ تمت التسوية – متبقي "&amp;TEXT(P2817,"#,##0")),IF(P2817&gt;0,"متبقي "&amp;TEXT(P2817,"#,##0"),"✔ متوازنة"))))),IF(R2817=0,"⚠ أضف سطر عهدة أولًا",IF(OR(C2817="",N(G2817)=0),"⚠ أكمل التاريخ والقيمة",IF(S2817="","⚠ التاريخ خارج السنة المالية",IF(H2817="","⚠ اختر بند الموازنة",IF(I2817="مرفوض","✖ مرفوض من المدير",IF(I2817&lt;&gt;"موافق","⏳ بانتظار موافقة المدير",IF(K2817&lt;&gt;"نعم","⚠ غير مسوى مع الحسابات","✔ معتمد ومسوى")))))))))</f>
        <v/>
      </c>
      <c r="R2817">
        <f>N(R2816)+IF(A2817="عهدة",1,0)</f>
        <v/>
      </c>
      <c r="S2817">
        <f>IF(C2817="","",IF(AND(C2817&gt;=DATE(2026,9,1),C2817&lt;=DATE(2027,8,31)),(YEAR(C2817)-2026)*12+MONTH(C2817)-8,""))</f>
        <v/>
      </c>
      <c r="T2817">
        <f>IF(AND(A2817="مصروف",R2817&gt;0,I2817="موافق",S2817&lt;&gt;"",H2817&lt;&gt;""),N(G2817),0)</f>
        <v/>
      </c>
    </row>
    <row r="2818">
      <c r="A2818" s="19" t="n"/>
      <c r="B2818" s="20">
        <f>IF(A2818="","",IF(R2818=0,"⚠ أضف سطر عهدة أولًا","BDR-"&amp;TEXT(R2818,"000")))</f>
        <v/>
      </c>
      <c r="C2818" s="21" t="n"/>
      <c r="D2818" s="20">
        <f>IF(C2818="","",IF(S2818="","خارج السنة المالية",INDEX(القوائم!$D$2:$D$13,S2818)))</f>
        <v/>
      </c>
      <c r="E2818" s="22" t="n"/>
      <c r="F2818" s="23" t="n"/>
      <c r="G2818" s="23" t="n"/>
      <c r="H2818" s="22" t="n"/>
      <c r="I2818" s="19" t="n"/>
      <c r="J2818" s="21" t="n"/>
      <c r="K2818" s="19" t="n"/>
      <c r="L2818" s="19" t="n"/>
      <c r="M2818" s="21" t="n"/>
      <c r="N2818" s="22" t="n"/>
      <c r="O2818" s="24">
        <f>IF(A2818&lt;&gt;"عهدة","",SUMIFS($G$8:$G$5007,$B$8:$B$5007,B2818,$A$8:$A$5007,"مصروف",$I$8:$I$5007,"&lt;&gt;مرفوض"))</f>
        <v/>
      </c>
      <c r="P2818" s="25">
        <f>IF(A2818&lt;&gt;"عهدة","",N(F2818)-O2818)</f>
        <v/>
      </c>
      <c r="Q2818" s="26">
        <f>IF(A2818="","",IF(A2818="عهدة",IF(N(F2818)=0,"⚠ أدخل قيمة العهدة",IF(P2818&lt;0,"⛔ عجز / زيادة مصروفات "&amp;TEXT(-P2818,"#,##0"),IF(COUNTIFS($B$8:$B$5007,B2818,$A$8:$A$5007,"مصروف",$I$8:$I$5007,"&lt;&gt;مرفوض",$K$8:$K$5007,"&lt;&gt;نعم")&gt;0,"⚠ "&amp;COUNTIFS($B$8:$B$5007,B2818,$A$8:$A$5007,"مصروف",$I$8:$I$5007,"&lt;&gt;مرفوض",$K$8:$K$5007,"&lt;&gt;نعم")&amp;" مصروف غير مسوى",IF(L2818="تمت التسوية",IF(P2818=0,"✔ متوازنة وتمت التسوية","✔ تمت التسوية – متبقي "&amp;TEXT(P2818,"#,##0")),IF(P2818&gt;0,"متبقي "&amp;TEXT(P2818,"#,##0"),"✔ متوازنة"))))),IF(R2818=0,"⚠ أضف سطر عهدة أولًا",IF(OR(C2818="",N(G2818)=0),"⚠ أكمل التاريخ والقيمة",IF(S2818="","⚠ التاريخ خارج السنة المالية",IF(H2818="","⚠ اختر بند الموازنة",IF(I2818="مرفوض","✖ مرفوض من المدير",IF(I2818&lt;&gt;"موافق","⏳ بانتظار موافقة المدير",IF(K2818&lt;&gt;"نعم","⚠ غير مسوى مع الحسابات","✔ معتمد ومسوى")))))))))</f>
        <v/>
      </c>
      <c r="R2818">
        <f>N(R2817)+IF(A2818="عهدة",1,0)</f>
        <v/>
      </c>
      <c r="S2818">
        <f>IF(C2818="","",IF(AND(C2818&gt;=DATE(2026,9,1),C2818&lt;=DATE(2027,8,31)),(YEAR(C2818)-2026)*12+MONTH(C2818)-8,""))</f>
        <v/>
      </c>
      <c r="T2818">
        <f>IF(AND(A2818="مصروف",R2818&gt;0,I2818="موافق",S2818&lt;&gt;"",H2818&lt;&gt;""),N(G2818),0)</f>
        <v/>
      </c>
    </row>
    <row r="2819">
      <c r="A2819" s="19" t="n"/>
      <c r="B2819" s="20">
        <f>IF(A2819="","",IF(R2819=0,"⚠ أضف سطر عهدة أولًا","BDR-"&amp;TEXT(R2819,"000")))</f>
        <v/>
      </c>
      <c r="C2819" s="21" t="n"/>
      <c r="D2819" s="20">
        <f>IF(C2819="","",IF(S2819="","خارج السنة المالية",INDEX(القوائم!$D$2:$D$13,S2819)))</f>
        <v/>
      </c>
      <c r="E2819" s="22" t="n"/>
      <c r="F2819" s="23" t="n"/>
      <c r="G2819" s="23" t="n"/>
      <c r="H2819" s="22" t="n"/>
      <c r="I2819" s="19" t="n"/>
      <c r="J2819" s="21" t="n"/>
      <c r="K2819" s="19" t="n"/>
      <c r="L2819" s="19" t="n"/>
      <c r="M2819" s="21" t="n"/>
      <c r="N2819" s="22" t="n"/>
      <c r="O2819" s="24">
        <f>IF(A2819&lt;&gt;"عهدة","",SUMIFS($G$8:$G$5007,$B$8:$B$5007,B2819,$A$8:$A$5007,"مصروف",$I$8:$I$5007,"&lt;&gt;مرفوض"))</f>
        <v/>
      </c>
      <c r="P2819" s="25">
        <f>IF(A2819&lt;&gt;"عهدة","",N(F2819)-O2819)</f>
        <v/>
      </c>
      <c r="Q2819" s="26">
        <f>IF(A2819="","",IF(A2819="عهدة",IF(N(F2819)=0,"⚠ أدخل قيمة العهدة",IF(P2819&lt;0,"⛔ عجز / زيادة مصروفات "&amp;TEXT(-P2819,"#,##0"),IF(COUNTIFS($B$8:$B$5007,B2819,$A$8:$A$5007,"مصروف",$I$8:$I$5007,"&lt;&gt;مرفوض",$K$8:$K$5007,"&lt;&gt;نعم")&gt;0,"⚠ "&amp;COUNTIFS($B$8:$B$5007,B2819,$A$8:$A$5007,"مصروف",$I$8:$I$5007,"&lt;&gt;مرفوض",$K$8:$K$5007,"&lt;&gt;نعم")&amp;" مصروف غير مسوى",IF(L2819="تمت التسوية",IF(P2819=0,"✔ متوازنة وتمت التسوية","✔ تمت التسوية – متبقي "&amp;TEXT(P2819,"#,##0")),IF(P2819&gt;0,"متبقي "&amp;TEXT(P2819,"#,##0"),"✔ متوازنة"))))),IF(R2819=0,"⚠ أضف سطر عهدة أولًا",IF(OR(C2819="",N(G2819)=0),"⚠ أكمل التاريخ والقيمة",IF(S2819="","⚠ التاريخ خارج السنة المالية",IF(H2819="","⚠ اختر بند الموازنة",IF(I2819="مرفوض","✖ مرفوض من المدير",IF(I2819&lt;&gt;"موافق","⏳ بانتظار موافقة المدير",IF(K2819&lt;&gt;"نعم","⚠ غير مسوى مع الحسابات","✔ معتمد ومسوى")))))))))</f>
        <v/>
      </c>
      <c r="R2819">
        <f>N(R2818)+IF(A2819="عهدة",1,0)</f>
        <v/>
      </c>
      <c r="S2819">
        <f>IF(C2819="","",IF(AND(C2819&gt;=DATE(2026,9,1),C2819&lt;=DATE(2027,8,31)),(YEAR(C2819)-2026)*12+MONTH(C2819)-8,""))</f>
        <v/>
      </c>
      <c r="T2819">
        <f>IF(AND(A2819="مصروف",R2819&gt;0,I2819="موافق",S2819&lt;&gt;"",H2819&lt;&gt;""),N(G2819),0)</f>
        <v/>
      </c>
    </row>
    <row r="2820">
      <c r="A2820" s="19" t="n"/>
      <c r="B2820" s="20">
        <f>IF(A2820="","",IF(R2820=0,"⚠ أضف سطر عهدة أولًا","BDR-"&amp;TEXT(R2820,"000")))</f>
        <v/>
      </c>
      <c r="C2820" s="21" t="n"/>
      <c r="D2820" s="20">
        <f>IF(C2820="","",IF(S2820="","خارج السنة المالية",INDEX(القوائم!$D$2:$D$13,S2820)))</f>
        <v/>
      </c>
      <c r="E2820" s="22" t="n"/>
      <c r="F2820" s="23" t="n"/>
      <c r="G2820" s="23" t="n"/>
      <c r="H2820" s="22" t="n"/>
      <c r="I2820" s="19" t="n"/>
      <c r="J2820" s="21" t="n"/>
      <c r="K2820" s="19" t="n"/>
      <c r="L2820" s="19" t="n"/>
      <c r="M2820" s="21" t="n"/>
      <c r="N2820" s="22" t="n"/>
      <c r="O2820" s="24">
        <f>IF(A2820&lt;&gt;"عهدة","",SUMIFS($G$8:$G$5007,$B$8:$B$5007,B2820,$A$8:$A$5007,"مصروف",$I$8:$I$5007,"&lt;&gt;مرفوض"))</f>
        <v/>
      </c>
      <c r="P2820" s="25">
        <f>IF(A2820&lt;&gt;"عهدة","",N(F2820)-O2820)</f>
        <v/>
      </c>
      <c r="Q2820" s="26">
        <f>IF(A2820="","",IF(A2820="عهدة",IF(N(F2820)=0,"⚠ أدخل قيمة العهدة",IF(P2820&lt;0,"⛔ عجز / زيادة مصروفات "&amp;TEXT(-P2820,"#,##0"),IF(COUNTIFS($B$8:$B$5007,B2820,$A$8:$A$5007,"مصروف",$I$8:$I$5007,"&lt;&gt;مرفوض",$K$8:$K$5007,"&lt;&gt;نعم")&gt;0,"⚠ "&amp;COUNTIFS($B$8:$B$5007,B2820,$A$8:$A$5007,"مصروف",$I$8:$I$5007,"&lt;&gt;مرفوض",$K$8:$K$5007,"&lt;&gt;نعم")&amp;" مصروف غير مسوى",IF(L2820="تمت التسوية",IF(P2820=0,"✔ متوازنة وتمت التسوية","✔ تمت التسوية – متبقي "&amp;TEXT(P2820,"#,##0")),IF(P2820&gt;0,"متبقي "&amp;TEXT(P2820,"#,##0"),"✔ متوازنة"))))),IF(R2820=0,"⚠ أضف سطر عهدة أولًا",IF(OR(C2820="",N(G2820)=0),"⚠ أكمل التاريخ والقيمة",IF(S2820="","⚠ التاريخ خارج السنة المالية",IF(H2820="","⚠ اختر بند الموازنة",IF(I2820="مرفوض","✖ مرفوض من المدير",IF(I2820&lt;&gt;"موافق","⏳ بانتظار موافقة المدير",IF(K2820&lt;&gt;"نعم","⚠ غير مسوى مع الحسابات","✔ معتمد ومسوى")))))))))</f>
        <v/>
      </c>
      <c r="R2820">
        <f>N(R2819)+IF(A2820="عهدة",1,0)</f>
        <v/>
      </c>
      <c r="S2820">
        <f>IF(C2820="","",IF(AND(C2820&gt;=DATE(2026,9,1),C2820&lt;=DATE(2027,8,31)),(YEAR(C2820)-2026)*12+MONTH(C2820)-8,""))</f>
        <v/>
      </c>
      <c r="T2820">
        <f>IF(AND(A2820="مصروف",R2820&gt;0,I2820="موافق",S2820&lt;&gt;"",H2820&lt;&gt;""),N(G2820),0)</f>
        <v/>
      </c>
    </row>
    <row r="2821">
      <c r="A2821" s="19" t="n"/>
      <c r="B2821" s="20">
        <f>IF(A2821="","",IF(R2821=0,"⚠ أضف سطر عهدة أولًا","BDR-"&amp;TEXT(R2821,"000")))</f>
        <v/>
      </c>
      <c r="C2821" s="21" t="n"/>
      <c r="D2821" s="20">
        <f>IF(C2821="","",IF(S2821="","خارج السنة المالية",INDEX(القوائم!$D$2:$D$13,S2821)))</f>
        <v/>
      </c>
      <c r="E2821" s="22" t="n"/>
      <c r="F2821" s="23" t="n"/>
      <c r="G2821" s="23" t="n"/>
      <c r="H2821" s="22" t="n"/>
      <c r="I2821" s="19" t="n"/>
      <c r="J2821" s="21" t="n"/>
      <c r="K2821" s="19" t="n"/>
      <c r="L2821" s="19" t="n"/>
      <c r="M2821" s="21" t="n"/>
      <c r="N2821" s="22" t="n"/>
      <c r="O2821" s="24">
        <f>IF(A2821&lt;&gt;"عهدة","",SUMIFS($G$8:$G$5007,$B$8:$B$5007,B2821,$A$8:$A$5007,"مصروف",$I$8:$I$5007,"&lt;&gt;مرفوض"))</f>
        <v/>
      </c>
      <c r="P2821" s="25">
        <f>IF(A2821&lt;&gt;"عهدة","",N(F2821)-O2821)</f>
        <v/>
      </c>
      <c r="Q2821" s="26">
        <f>IF(A2821="","",IF(A2821="عهدة",IF(N(F2821)=0,"⚠ أدخل قيمة العهدة",IF(P2821&lt;0,"⛔ عجز / زيادة مصروفات "&amp;TEXT(-P2821,"#,##0"),IF(COUNTIFS($B$8:$B$5007,B2821,$A$8:$A$5007,"مصروف",$I$8:$I$5007,"&lt;&gt;مرفوض",$K$8:$K$5007,"&lt;&gt;نعم")&gt;0,"⚠ "&amp;COUNTIFS($B$8:$B$5007,B2821,$A$8:$A$5007,"مصروف",$I$8:$I$5007,"&lt;&gt;مرفوض",$K$8:$K$5007,"&lt;&gt;نعم")&amp;" مصروف غير مسوى",IF(L2821="تمت التسوية",IF(P2821=0,"✔ متوازنة وتمت التسوية","✔ تمت التسوية – متبقي "&amp;TEXT(P2821,"#,##0")),IF(P2821&gt;0,"متبقي "&amp;TEXT(P2821,"#,##0"),"✔ متوازنة"))))),IF(R2821=0,"⚠ أضف سطر عهدة أولًا",IF(OR(C2821="",N(G2821)=0),"⚠ أكمل التاريخ والقيمة",IF(S2821="","⚠ التاريخ خارج السنة المالية",IF(H2821="","⚠ اختر بند الموازنة",IF(I2821="مرفوض","✖ مرفوض من المدير",IF(I2821&lt;&gt;"موافق","⏳ بانتظار موافقة المدير",IF(K2821&lt;&gt;"نعم","⚠ غير مسوى مع الحسابات","✔ معتمد ومسوى")))))))))</f>
        <v/>
      </c>
      <c r="R2821">
        <f>N(R2820)+IF(A2821="عهدة",1,0)</f>
        <v/>
      </c>
      <c r="S2821">
        <f>IF(C2821="","",IF(AND(C2821&gt;=DATE(2026,9,1),C2821&lt;=DATE(2027,8,31)),(YEAR(C2821)-2026)*12+MONTH(C2821)-8,""))</f>
        <v/>
      </c>
      <c r="T2821">
        <f>IF(AND(A2821="مصروف",R2821&gt;0,I2821="موافق",S2821&lt;&gt;"",H2821&lt;&gt;""),N(G2821),0)</f>
        <v/>
      </c>
    </row>
    <row r="2822">
      <c r="A2822" s="19" t="n"/>
      <c r="B2822" s="20">
        <f>IF(A2822="","",IF(R2822=0,"⚠ أضف سطر عهدة أولًا","BDR-"&amp;TEXT(R2822,"000")))</f>
        <v/>
      </c>
      <c r="C2822" s="21" t="n"/>
      <c r="D2822" s="20">
        <f>IF(C2822="","",IF(S2822="","خارج السنة المالية",INDEX(القوائم!$D$2:$D$13,S2822)))</f>
        <v/>
      </c>
      <c r="E2822" s="22" t="n"/>
      <c r="F2822" s="23" t="n"/>
      <c r="G2822" s="23" t="n"/>
      <c r="H2822" s="22" t="n"/>
      <c r="I2822" s="19" t="n"/>
      <c r="J2822" s="21" t="n"/>
      <c r="K2822" s="19" t="n"/>
      <c r="L2822" s="19" t="n"/>
      <c r="M2822" s="21" t="n"/>
      <c r="N2822" s="22" t="n"/>
      <c r="O2822" s="24">
        <f>IF(A2822&lt;&gt;"عهدة","",SUMIFS($G$8:$G$5007,$B$8:$B$5007,B2822,$A$8:$A$5007,"مصروف",$I$8:$I$5007,"&lt;&gt;مرفوض"))</f>
        <v/>
      </c>
      <c r="P2822" s="25">
        <f>IF(A2822&lt;&gt;"عهدة","",N(F2822)-O2822)</f>
        <v/>
      </c>
      <c r="Q2822" s="26">
        <f>IF(A2822="","",IF(A2822="عهدة",IF(N(F2822)=0,"⚠ أدخل قيمة العهدة",IF(P2822&lt;0,"⛔ عجز / زيادة مصروفات "&amp;TEXT(-P2822,"#,##0"),IF(COUNTIFS($B$8:$B$5007,B2822,$A$8:$A$5007,"مصروف",$I$8:$I$5007,"&lt;&gt;مرفوض",$K$8:$K$5007,"&lt;&gt;نعم")&gt;0,"⚠ "&amp;COUNTIFS($B$8:$B$5007,B2822,$A$8:$A$5007,"مصروف",$I$8:$I$5007,"&lt;&gt;مرفوض",$K$8:$K$5007,"&lt;&gt;نعم")&amp;" مصروف غير مسوى",IF(L2822="تمت التسوية",IF(P2822=0,"✔ متوازنة وتمت التسوية","✔ تمت التسوية – متبقي "&amp;TEXT(P2822,"#,##0")),IF(P2822&gt;0,"متبقي "&amp;TEXT(P2822,"#,##0"),"✔ متوازنة"))))),IF(R2822=0,"⚠ أضف سطر عهدة أولًا",IF(OR(C2822="",N(G2822)=0),"⚠ أكمل التاريخ والقيمة",IF(S2822="","⚠ التاريخ خارج السنة المالية",IF(H2822="","⚠ اختر بند الموازنة",IF(I2822="مرفوض","✖ مرفوض من المدير",IF(I2822&lt;&gt;"موافق","⏳ بانتظار موافقة المدير",IF(K2822&lt;&gt;"نعم","⚠ غير مسوى مع الحسابات","✔ معتمد ومسوى")))))))))</f>
        <v/>
      </c>
      <c r="R2822">
        <f>N(R2821)+IF(A2822="عهدة",1,0)</f>
        <v/>
      </c>
      <c r="S2822">
        <f>IF(C2822="","",IF(AND(C2822&gt;=DATE(2026,9,1),C2822&lt;=DATE(2027,8,31)),(YEAR(C2822)-2026)*12+MONTH(C2822)-8,""))</f>
        <v/>
      </c>
      <c r="T2822">
        <f>IF(AND(A2822="مصروف",R2822&gt;0,I2822="موافق",S2822&lt;&gt;"",H2822&lt;&gt;""),N(G2822),0)</f>
        <v/>
      </c>
    </row>
    <row r="2823">
      <c r="A2823" s="19" t="n"/>
      <c r="B2823" s="20">
        <f>IF(A2823="","",IF(R2823=0,"⚠ أضف سطر عهدة أولًا","BDR-"&amp;TEXT(R2823,"000")))</f>
        <v/>
      </c>
      <c r="C2823" s="21" t="n"/>
      <c r="D2823" s="20">
        <f>IF(C2823="","",IF(S2823="","خارج السنة المالية",INDEX(القوائم!$D$2:$D$13,S2823)))</f>
        <v/>
      </c>
      <c r="E2823" s="22" t="n"/>
      <c r="F2823" s="23" t="n"/>
      <c r="G2823" s="23" t="n"/>
      <c r="H2823" s="22" t="n"/>
      <c r="I2823" s="19" t="n"/>
      <c r="J2823" s="21" t="n"/>
      <c r="K2823" s="19" t="n"/>
      <c r="L2823" s="19" t="n"/>
      <c r="M2823" s="21" t="n"/>
      <c r="N2823" s="22" t="n"/>
      <c r="O2823" s="24">
        <f>IF(A2823&lt;&gt;"عهدة","",SUMIFS($G$8:$G$5007,$B$8:$B$5007,B2823,$A$8:$A$5007,"مصروف",$I$8:$I$5007,"&lt;&gt;مرفوض"))</f>
        <v/>
      </c>
      <c r="P2823" s="25">
        <f>IF(A2823&lt;&gt;"عهدة","",N(F2823)-O2823)</f>
        <v/>
      </c>
      <c r="Q2823" s="26">
        <f>IF(A2823="","",IF(A2823="عهدة",IF(N(F2823)=0,"⚠ أدخل قيمة العهدة",IF(P2823&lt;0,"⛔ عجز / زيادة مصروفات "&amp;TEXT(-P2823,"#,##0"),IF(COUNTIFS($B$8:$B$5007,B2823,$A$8:$A$5007,"مصروف",$I$8:$I$5007,"&lt;&gt;مرفوض",$K$8:$K$5007,"&lt;&gt;نعم")&gt;0,"⚠ "&amp;COUNTIFS($B$8:$B$5007,B2823,$A$8:$A$5007,"مصروف",$I$8:$I$5007,"&lt;&gt;مرفوض",$K$8:$K$5007,"&lt;&gt;نعم")&amp;" مصروف غير مسوى",IF(L2823="تمت التسوية",IF(P2823=0,"✔ متوازنة وتمت التسوية","✔ تمت التسوية – متبقي "&amp;TEXT(P2823,"#,##0")),IF(P2823&gt;0,"متبقي "&amp;TEXT(P2823,"#,##0"),"✔ متوازنة"))))),IF(R2823=0,"⚠ أضف سطر عهدة أولًا",IF(OR(C2823="",N(G2823)=0),"⚠ أكمل التاريخ والقيمة",IF(S2823="","⚠ التاريخ خارج السنة المالية",IF(H2823="","⚠ اختر بند الموازنة",IF(I2823="مرفوض","✖ مرفوض من المدير",IF(I2823&lt;&gt;"موافق","⏳ بانتظار موافقة المدير",IF(K2823&lt;&gt;"نعم","⚠ غير مسوى مع الحسابات","✔ معتمد ومسوى")))))))))</f>
        <v/>
      </c>
      <c r="R2823">
        <f>N(R2822)+IF(A2823="عهدة",1,0)</f>
        <v/>
      </c>
      <c r="S2823">
        <f>IF(C2823="","",IF(AND(C2823&gt;=DATE(2026,9,1),C2823&lt;=DATE(2027,8,31)),(YEAR(C2823)-2026)*12+MONTH(C2823)-8,""))</f>
        <v/>
      </c>
      <c r="T2823">
        <f>IF(AND(A2823="مصروف",R2823&gt;0,I2823="موافق",S2823&lt;&gt;"",H2823&lt;&gt;""),N(G2823),0)</f>
        <v/>
      </c>
    </row>
    <row r="2824">
      <c r="A2824" s="19" t="n"/>
      <c r="B2824" s="20">
        <f>IF(A2824="","",IF(R2824=0,"⚠ أضف سطر عهدة أولًا","BDR-"&amp;TEXT(R2824,"000")))</f>
        <v/>
      </c>
      <c r="C2824" s="21" t="n"/>
      <c r="D2824" s="20">
        <f>IF(C2824="","",IF(S2824="","خارج السنة المالية",INDEX(القوائم!$D$2:$D$13,S2824)))</f>
        <v/>
      </c>
      <c r="E2824" s="22" t="n"/>
      <c r="F2824" s="23" t="n"/>
      <c r="G2824" s="23" t="n"/>
      <c r="H2824" s="22" t="n"/>
      <c r="I2824" s="19" t="n"/>
      <c r="J2824" s="21" t="n"/>
      <c r="K2824" s="19" t="n"/>
      <c r="L2824" s="19" t="n"/>
      <c r="M2824" s="21" t="n"/>
      <c r="N2824" s="22" t="n"/>
      <c r="O2824" s="24">
        <f>IF(A2824&lt;&gt;"عهدة","",SUMIFS($G$8:$G$5007,$B$8:$B$5007,B2824,$A$8:$A$5007,"مصروف",$I$8:$I$5007,"&lt;&gt;مرفوض"))</f>
        <v/>
      </c>
      <c r="P2824" s="25">
        <f>IF(A2824&lt;&gt;"عهدة","",N(F2824)-O2824)</f>
        <v/>
      </c>
      <c r="Q2824" s="26">
        <f>IF(A2824="","",IF(A2824="عهدة",IF(N(F2824)=0,"⚠ أدخل قيمة العهدة",IF(P2824&lt;0,"⛔ عجز / زيادة مصروفات "&amp;TEXT(-P2824,"#,##0"),IF(COUNTIFS($B$8:$B$5007,B2824,$A$8:$A$5007,"مصروف",$I$8:$I$5007,"&lt;&gt;مرفوض",$K$8:$K$5007,"&lt;&gt;نعم")&gt;0,"⚠ "&amp;COUNTIFS($B$8:$B$5007,B2824,$A$8:$A$5007,"مصروف",$I$8:$I$5007,"&lt;&gt;مرفوض",$K$8:$K$5007,"&lt;&gt;نعم")&amp;" مصروف غير مسوى",IF(L2824="تمت التسوية",IF(P2824=0,"✔ متوازنة وتمت التسوية","✔ تمت التسوية – متبقي "&amp;TEXT(P2824,"#,##0")),IF(P2824&gt;0,"متبقي "&amp;TEXT(P2824,"#,##0"),"✔ متوازنة"))))),IF(R2824=0,"⚠ أضف سطر عهدة أولًا",IF(OR(C2824="",N(G2824)=0),"⚠ أكمل التاريخ والقيمة",IF(S2824="","⚠ التاريخ خارج السنة المالية",IF(H2824="","⚠ اختر بند الموازنة",IF(I2824="مرفوض","✖ مرفوض من المدير",IF(I2824&lt;&gt;"موافق","⏳ بانتظار موافقة المدير",IF(K2824&lt;&gt;"نعم","⚠ غير مسوى مع الحسابات","✔ معتمد ومسوى")))))))))</f>
        <v/>
      </c>
      <c r="R2824">
        <f>N(R2823)+IF(A2824="عهدة",1,0)</f>
        <v/>
      </c>
      <c r="S2824">
        <f>IF(C2824="","",IF(AND(C2824&gt;=DATE(2026,9,1),C2824&lt;=DATE(2027,8,31)),(YEAR(C2824)-2026)*12+MONTH(C2824)-8,""))</f>
        <v/>
      </c>
      <c r="T2824">
        <f>IF(AND(A2824="مصروف",R2824&gt;0,I2824="موافق",S2824&lt;&gt;"",H2824&lt;&gt;""),N(G2824),0)</f>
        <v/>
      </c>
    </row>
    <row r="2825">
      <c r="A2825" s="19" t="n"/>
      <c r="B2825" s="20">
        <f>IF(A2825="","",IF(R2825=0,"⚠ أضف سطر عهدة أولًا","BDR-"&amp;TEXT(R2825,"000")))</f>
        <v/>
      </c>
      <c r="C2825" s="21" t="n"/>
      <c r="D2825" s="20">
        <f>IF(C2825="","",IF(S2825="","خارج السنة المالية",INDEX(القوائم!$D$2:$D$13,S2825)))</f>
        <v/>
      </c>
      <c r="E2825" s="22" t="n"/>
      <c r="F2825" s="23" t="n"/>
      <c r="G2825" s="23" t="n"/>
      <c r="H2825" s="22" t="n"/>
      <c r="I2825" s="19" t="n"/>
      <c r="J2825" s="21" t="n"/>
      <c r="K2825" s="19" t="n"/>
      <c r="L2825" s="19" t="n"/>
      <c r="M2825" s="21" t="n"/>
      <c r="N2825" s="22" t="n"/>
      <c r="O2825" s="24">
        <f>IF(A2825&lt;&gt;"عهدة","",SUMIFS($G$8:$G$5007,$B$8:$B$5007,B2825,$A$8:$A$5007,"مصروف",$I$8:$I$5007,"&lt;&gt;مرفوض"))</f>
        <v/>
      </c>
      <c r="P2825" s="25">
        <f>IF(A2825&lt;&gt;"عهدة","",N(F2825)-O2825)</f>
        <v/>
      </c>
      <c r="Q2825" s="26">
        <f>IF(A2825="","",IF(A2825="عهدة",IF(N(F2825)=0,"⚠ أدخل قيمة العهدة",IF(P2825&lt;0,"⛔ عجز / زيادة مصروفات "&amp;TEXT(-P2825,"#,##0"),IF(COUNTIFS($B$8:$B$5007,B2825,$A$8:$A$5007,"مصروف",$I$8:$I$5007,"&lt;&gt;مرفوض",$K$8:$K$5007,"&lt;&gt;نعم")&gt;0,"⚠ "&amp;COUNTIFS($B$8:$B$5007,B2825,$A$8:$A$5007,"مصروف",$I$8:$I$5007,"&lt;&gt;مرفوض",$K$8:$K$5007,"&lt;&gt;نعم")&amp;" مصروف غير مسوى",IF(L2825="تمت التسوية",IF(P2825=0,"✔ متوازنة وتمت التسوية","✔ تمت التسوية – متبقي "&amp;TEXT(P2825,"#,##0")),IF(P2825&gt;0,"متبقي "&amp;TEXT(P2825,"#,##0"),"✔ متوازنة"))))),IF(R2825=0,"⚠ أضف سطر عهدة أولًا",IF(OR(C2825="",N(G2825)=0),"⚠ أكمل التاريخ والقيمة",IF(S2825="","⚠ التاريخ خارج السنة المالية",IF(H2825="","⚠ اختر بند الموازنة",IF(I2825="مرفوض","✖ مرفوض من المدير",IF(I2825&lt;&gt;"موافق","⏳ بانتظار موافقة المدير",IF(K2825&lt;&gt;"نعم","⚠ غير مسوى مع الحسابات","✔ معتمد ومسوى")))))))))</f>
        <v/>
      </c>
      <c r="R2825">
        <f>N(R2824)+IF(A2825="عهدة",1,0)</f>
        <v/>
      </c>
      <c r="S2825">
        <f>IF(C2825="","",IF(AND(C2825&gt;=DATE(2026,9,1),C2825&lt;=DATE(2027,8,31)),(YEAR(C2825)-2026)*12+MONTH(C2825)-8,""))</f>
        <v/>
      </c>
      <c r="T2825">
        <f>IF(AND(A2825="مصروف",R2825&gt;0,I2825="موافق",S2825&lt;&gt;"",H2825&lt;&gt;""),N(G2825),0)</f>
        <v/>
      </c>
    </row>
    <row r="2826">
      <c r="A2826" s="19" t="n"/>
      <c r="B2826" s="20">
        <f>IF(A2826="","",IF(R2826=0,"⚠ أضف سطر عهدة أولًا","BDR-"&amp;TEXT(R2826,"000")))</f>
        <v/>
      </c>
      <c r="C2826" s="21" t="n"/>
      <c r="D2826" s="20">
        <f>IF(C2826="","",IF(S2826="","خارج السنة المالية",INDEX(القوائم!$D$2:$D$13,S2826)))</f>
        <v/>
      </c>
      <c r="E2826" s="22" t="n"/>
      <c r="F2826" s="23" t="n"/>
      <c r="G2826" s="23" t="n"/>
      <c r="H2826" s="22" t="n"/>
      <c r="I2826" s="19" t="n"/>
      <c r="J2826" s="21" t="n"/>
      <c r="K2826" s="19" t="n"/>
      <c r="L2826" s="19" t="n"/>
      <c r="M2826" s="21" t="n"/>
      <c r="N2826" s="22" t="n"/>
      <c r="O2826" s="24">
        <f>IF(A2826&lt;&gt;"عهدة","",SUMIFS($G$8:$G$5007,$B$8:$B$5007,B2826,$A$8:$A$5007,"مصروف",$I$8:$I$5007,"&lt;&gt;مرفوض"))</f>
        <v/>
      </c>
      <c r="P2826" s="25">
        <f>IF(A2826&lt;&gt;"عهدة","",N(F2826)-O2826)</f>
        <v/>
      </c>
      <c r="Q2826" s="26">
        <f>IF(A2826="","",IF(A2826="عهدة",IF(N(F2826)=0,"⚠ أدخل قيمة العهدة",IF(P2826&lt;0,"⛔ عجز / زيادة مصروفات "&amp;TEXT(-P2826,"#,##0"),IF(COUNTIFS($B$8:$B$5007,B2826,$A$8:$A$5007,"مصروف",$I$8:$I$5007,"&lt;&gt;مرفوض",$K$8:$K$5007,"&lt;&gt;نعم")&gt;0,"⚠ "&amp;COUNTIFS($B$8:$B$5007,B2826,$A$8:$A$5007,"مصروف",$I$8:$I$5007,"&lt;&gt;مرفوض",$K$8:$K$5007,"&lt;&gt;نعم")&amp;" مصروف غير مسوى",IF(L2826="تمت التسوية",IF(P2826=0,"✔ متوازنة وتمت التسوية","✔ تمت التسوية – متبقي "&amp;TEXT(P2826,"#,##0")),IF(P2826&gt;0,"متبقي "&amp;TEXT(P2826,"#,##0"),"✔ متوازنة"))))),IF(R2826=0,"⚠ أضف سطر عهدة أولًا",IF(OR(C2826="",N(G2826)=0),"⚠ أكمل التاريخ والقيمة",IF(S2826="","⚠ التاريخ خارج السنة المالية",IF(H2826="","⚠ اختر بند الموازنة",IF(I2826="مرفوض","✖ مرفوض من المدير",IF(I2826&lt;&gt;"موافق","⏳ بانتظار موافقة المدير",IF(K2826&lt;&gt;"نعم","⚠ غير مسوى مع الحسابات","✔ معتمد ومسوى")))))))))</f>
        <v/>
      </c>
      <c r="R2826">
        <f>N(R2825)+IF(A2826="عهدة",1,0)</f>
        <v/>
      </c>
      <c r="S2826">
        <f>IF(C2826="","",IF(AND(C2826&gt;=DATE(2026,9,1),C2826&lt;=DATE(2027,8,31)),(YEAR(C2826)-2026)*12+MONTH(C2826)-8,""))</f>
        <v/>
      </c>
      <c r="T2826">
        <f>IF(AND(A2826="مصروف",R2826&gt;0,I2826="موافق",S2826&lt;&gt;"",H2826&lt;&gt;""),N(G2826),0)</f>
        <v/>
      </c>
    </row>
    <row r="2827">
      <c r="A2827" s="19" t="n"/>
      <c r="B2827" s="20">
        <f>IF(A2827="","",IF(R2827=0,"⚠ أضف سطر عهدة أولًا","BDR-"&amp;TEXT(R2827,"000")))</f>
        <v/>
      </c>
      <c r="C2827" s="21" t="n"/>
      <c r="D2827" s="20">
        <f>IF(C2827="","",IF(S2827="","خارج السنة المالية",INDEX(القوائم!$D$2:$D$13,S2827)))</f>
        <v/>
      </c>
      <c r="E2827" s="22" t="n"/>
      <c r="F2827" s="23" t="n"/>
      <c r="G2827" s="23" t="n"/>
      <c r="H2827" s="22" t="n"/>
      <c r="I2827" s="19" t="n"/>
      <c r="J2827" s="21" t="n"/>
      <c r="K2827" s="19" t="n"/>
      <c r="L2827" s="19" t="n"/>
      <c r="M2827" s="21" t="n"/>
      <c r="N2827" s="22" t="n"/>
      <c r="O2827" s="24">
        <f>IF(A2827&lt;&gt;"عهدة","",SUMIFS($G$8:$G$5007,$B$8:$B$5007,B2827,$A$8:$A$5007,"مصروف",$I$8:$I$5007,"&lt;&gt;مرفوض"))</f>
        <v/>
      </c>
      <c r="P2827" s="25">
        <f>IF(A2827&lt;&gt;"عهدة","",N(F2827)-O2827)</f>
        <v/>
      </c>
      <c r="Q2827" s="26">
        <f>IF(A2827="","",IF(A2827="عهدة",IF(N(F2827)=0,"⚠ أدخل قيمة العهدة",IF(P2827&lt;0,"⛔ عجز / زيادة مصروفات "&amp;TEXT(-P2827,"#,##0"),IF(COUNTIFS($B$8:$B$5007,B2827,$A$8:$A$5007,"مصروف",$I$8:$I$5007,"&lt;&gt;مرفوض",$K$8:$K$5007,"&lt;&gt;نعم")&gt;0,"⚠ "&amp;COUNTIFS($B$8:$B$5007,B2827,$A$8:$A$5007,"مصروف",$I$8:$I$5007,"&lt;&gt;مرفوض",$K$8:$K$5007,"&lt;&gt;نعم")&amp;" مصروف غير مسوى",IF(L2827="تمت التسوية",IF(P2827=0,"✔ متوازنة وتمت التسوية","✔ تمت التسوية – متبقي "&amp;TEXT(P2827,"#,##0")),IF(P2827&gt;0,"متبقي "&amp;TEXT(P2827,"#,##0"),"✔ متوازنة"))))),IF(R2827=0,"⚠ أضف سطر عهدة أولًا",IF(OR(C2827="",N(G2827)=0),"⚠ أكمل التاريخ والقيمة",IF(S2827="","⚠ التاريخ خارج السنة المالية",IF(H2827="","⚠ اختر بند الموازنة",IF(I2827="مرفوض","✖ مرفوض من المدير",IF(I2827&lt;&gt;"موافق","⏳ بانتظار موافقة المدير",IF(K2827&lt;&gt;"نعم","⚠ غير مسوى مع الحسابات","✔ معتمد ومسوى")))))))))</f>
        <v/>
      </c>
      <c r="R2827">
        <f>N(R2826)+IF(A2827="عهدة",1,0)</f>
        <v/>
      </c>
      <c r="S2827">
        <f>IF(C2827="","",IF(AND(C2827&gt;=DATE(2026,9,1),C2827&lt;=DATE(2027,8,31)),(YEAR(C2827)-2026)*12+MONTH(C2827)-8,""))</f>
        <v/>
      </c>
      <c r="T2827">
        <f>IF(AND(A2827="مصروف",R2827&gt;0,I2827="موافق",S2827&lt;&gt;"",H2827&lt;&gt;""),N(G2827),0)</f>
        <v/>
      </c>
    </row>
    <row r="2828">
      <c r="A2828" s="19" t="n"/>
      <c r="B2828" s="20">
        <f>IF(A2828="","",IF(R2828=0,"⚠ أضف سطر عهدة أولًا","BDR-"&amp;TEXT(R2828,"000")))</f>
        <v/>
      </c>
      <c r="C2828" s="21" t="n"/>
      <c r="D2828" s="20">
        <f>IF(C2828="","",IF(S2828="","خارج السنة المالية",INDEX(القوائم!$D$2:$D$13,S2828)))</f>
        <v/>
      </c>
      <c r="E2828" s="22" t="n"/>
      <c r="F2828" s="23" t="n"/>
      <c r="G2828" s="23" t="n"/>
      <c r="H2828" s="22" t="n"/>
      <c r="I2828" s="19" t="n"/>
      <c r="J2828" s="21" t="n"/>
      <c r="K2828" s="19" t="n"/>
      <c r="L2828" s="19" t="n"/>
      <c r="M2828" s="21" t="n"/>
      <c r="N2828" s="22" t="n"/>
      <c r="O2828" s="24">
        <f>IF(A2828&lt;&gt;"عهدة","",SUMIFS($G$8:$G$5007,$B$8:$B$5007,B2828,$A$8:$A$5007,"مصروف",$I$8:$I$5007,"&lt;&gt;مرفوض"))</f>
        <v/>
      </c>
      <c r="P2828" s="25">
        <f>IF(A2828&lt;&gt;"عهدة","",N(F2828)-O2828)</f>
        <v/>
      </c>
      <c r="Q2828" s="26">
        <f>IF(A2828="","",IF(A2828="عهدة",IF(N(F2828)=0,"⚠ أدخل قيمة العهدة",IF(P2828&lt;0,"⛔ عجز / زيادة مصروفات "&amp;TEXT(-P2828,"#,##0"),IF(COUNTIFS($B$8:$B$5007,B2828,$A$8:$A$5007,"مصروف",$I$8:$I$5007,"&lt;&gt;مرفوض",$K$8:$K$5007,"&lt;&gt;نعم")&gt;0,"⚠ "&amp;COUNTIFS($B$8:$B$5007,B2828,$A$8:$A$5007,"مصروف",$I$8:$I$5007,"&lt;&gt;مرفوض",$K$8:$K$5007,"&lt;&gt;نعم")&amp;" مصروف غير مسوى",IF(L2828="تمت التسوية",IF(P2828=0,"✔ متوازنة وتمت التسوية","✔ تمت التسوية – متبقي "&amp;TEXT(P2828,"#,##0")),IF(P2828&gt;0,"متبقي "&amp;TEXT(P2828,"#,##0"),"✔ متوازنة"))))),IF(R2828=0,"⚠ أضف سطر عهدة أولًا",IF(OR(C2828="",N(G2828)=0),"⚠ أكمل التاريخ والقيمة",IF(S2828="","⚠ التاريخ خارج السنة المالية",IF(H2828="","⚠ اختر بند الموازنة",IF(I2828="مرفوض","✖ مرفوض من المدير",IF(I2828&lt;&gt;"موافق","⏳ بانتظار موافقة المدير",IF(K2828&lt;&gt;"نعم","⚠ غير مسوى مع الحسابات","✔ معتمد ومسوى")))))))))</f>
        <v/>
      </c>
      <c r="R2828">
        <f>N(R2827)+IF(A2828="عهدة",1,0)</f>
        <v/>
      </c>
      <c r="S2828">
        <f>IF(C2828="","",IF(AND(C2828&gt;=DATE(2026,9,1),C2828&lt;=DATE(2027,8,31)),(YEAR(C2828)-2026)*12+MONTH(C2828)-8,""))</f>
        <v/>
      </c>
      <c r="T2828">
        <f>IF(AND(A2828="مصروف",R2828&gt;0,I2828="موافق",S2828&lt;&gt;"",H2828&lt;&gt;""),N(G2828),0)</f>
        <v/>
      </c>
    </row>
    <row r="2829">
      <c r="A2829" s="19" t="n"/>
      <c r="B2829" s="20">
        <f>IF(A2829="","",IF(R2829=0,"⚠ أضف سطر عهدة أولًا","BDR-"&amp;TEXT(R2829,"000")))</f>
        <v/>
      </c>
      <c r="C2829" s="21" t="n"/>
      <c r="D2829" s="20">
        <f>IF(C2829="","",IF(S2829="","خارج السنة المالية",INDEX(القوائم!$D$2:$D$13,S2829)))</f>
        <v/>
      </c>
      <c r="E2829" s="22" t="n"/>
      <c r="F2829" s="23" t="n"/>
      <c r="G2829" s="23" t="n"/>
      <c r="H2829" s="22" t="n"/>
      <c r="I2829" s="19" t="n"/>
      <c r="J2829" s="21" t="n"/>
      <c r="K2829" s="19" t="n"/>
      <c r="L2829" s="19" t="n"/>
      <c r="M2829" s="21" t="n"/>
      <c r="N2829" s="22" t="n"/>
      <c r="O2829" s="24">
        <f>IF(A2829&lt;&gt;"عهدة","",SUMIFS($G$8:$G$5007,$B$8:$B$5007,B2829,$A$8:$A$5007,"مصروف",$I$8:$I$5007,"&lt;&gt;مرفوض"))</f>
        <v/>
      </c>
      <c r="P2829" s="25">
        <f>IF(A2829&lt;&gt;"عهدة","",N(F2829)-O2829)</f>
        <v/>
      </c>
      <c r="Q2829" s="26">
        <f>IF(A2829="","",IF(A2829="عهدة",IF(N(F2829)=0,"⚠ أدخل قيمة العهدة",IF(P2829&lt;0,"⛔ عجز / زيادة مصروفات "&amp;TEXT(-P2829,"#,##0"),IF(COUNTIFS($B$8:$B$5007,B2829,$A$8:$A$5007,"مصروف",$I$8:$I$5007,"&lt;&gt;مرفوض",$K$8:$K$5007,"&lt;&gt;نعم")&gt;0,"⚠ "&amp;COUNTIFS($B$8:$B$5007,B2829,$A$8:$A$5007,"مصروف",$I$8:$I$5007,"&lt;&gt;مرفوض",$K$8:$K$5007,"&lt;&gt;نعم")&amp;" مصروف غير مسوى",IF(L2829="تمت التسوية",IF(P2829=0,"✔ متوازنة وتمت التسوية","✔ تمت التسوية – متبقي "&amp;TEXT(P2829,"#,##0")),IF(P2829&gt;0,"متبقي "&amp;TEXT(P2829,"#,##0"),"✔ متوازنة"))))),IF(R2829=0,"⚠ أضف سطر عهدة أولًا",IF(OR(C2829="",N(G2829)=0),"⚠ أكمل التاريخ والقيمة",IF(S2829="","⚠ التاريخ خارج السنة المالية",IF(H2829="","⚠ اختر بند الموازنة",IF(I2829="مرفوض","✖ مرفوض من المدير",IF(I2829&lt;&gt;"موافق","⏳ بانتظار موافقة المدير",IF(K2829&lt;&gt;"نعم","⚠ غير مسوى مع الحسابات","✔ معتمد ومسوى")))))))))</f>
        <v/>
      </c>
      <c r="R2829">
        <f>N(R2828)+IF(A2829="عهدة",1,0)</f>
        <v/>
      </c>
      <c r="S2829">
        <f>IF(C2829="","",IF(AND(C2829&gt;=DATE(2026,9,1),C2829&lt;=DATE(2027,8,31)),(YEAR(C2829)-2026)*12+MONTH(C2829)-8,""))</f>
        <v/>
      </c>
      <c r="T2829">
        <f>IF(AND(A2829="مصروف",R2829&gt;0,I2829="موافق",S2829&lt;&gt;"",H2829&lt;&gt;""),N(G2829),0)</f>
        <v/>
      </c>
    </row>
    <row r="2830">
      <c r="A2830" s="19" t="n"/>
      <c r="B2830" s="20">
        <f>IF(A2830="","",IF(R2830=0,"⚠ أضف سطر عهدة أولًا","BDR-"&amp;TEXT(R2830,"000")))</f>
        <v/>
      </c>
      <c r="C2830" s="21" t="n"/>
      <c r="D2830" s="20">
        <f>IF(C2830="","",IF(S2830="","خارج السنة المالية",INDEX(القوائم!$D$2:$D$13,S2830)))</f>
        <v/>
      </c>
      <c r="E2830" s="22" t="n"/>
      <c r="F2830" s="23" t="n"/>
      <c r="G2830" s="23" t="n"/>
      <c r="H2830" s="22" t="n"/>
      <c r="I2830" s="19" t="n"/>
      <c r="J2830" s="21" t="n"/>
      <c r="K2830" s="19" t="n"/>
      <c r="L2830" s="19" t="n"/>
      <c r="M2830" s="21" t="n"/>
      <c r="N2830" s="22" t="n"/>
      <c r="O2830" s="24">
        <f>IF(A2830&lt;&gt;"عهدة","",SUMIFS($G$8:$G$5007,$B$8:$B$5007,B2830,$A$8:$A$5007,"مصروف",$I$8:$I$5007,"&lt;&gt;مرفوض"))</f>
        <v/>
      </c>
      <c r="P2830" s="25">
        <f>IF(A2830&lt;&gt;"عهدة","",N(F2830)-O2830)</f>
        <v/>
      </c>
      <c r="Q2830" s="26">
        <f>IF(A2830="","",IF(A2830="عهدة",IF(N(F2830)=0,"⚠ أدخل قيمة العهدة",IF(P2830&lt;0,"⛔ عجز / زيادة مصروفات "&amp;TEXT(-P2830,"#,##0"),IF(COUNTIFS($B$8:$B$5007,B2830,$A$8:$A$5007,"مصروف",$I$8:$I$5007,"&lt;&gt;مرفوض",$K$8:$K$5007,"&lt;&gt;نعم")&gt;0,"⚠ "&amp;COUNTIFS($B$8:$B$5007,B2830,$A$8:$A$5007,"مصروف",$I$8:$I$5007,"&lt;&gt;مرفوض",$K$8:$K$5007,"&lt;&gt;نعم")&amp;" مصروف غير مسوى",IF(L2830="تمت التسوية",IF(P2830=0,"✔ متوازنة وتمت التسوية","✔ تمت التسوية – متبقي "&amp;TEXT(P2830,"#,##0")),IF(P2830&gt;0,"متبقي "&amp;TEXT(P2830,"#,##0"),"✔ متوازنة"))))),IF(R2830=0,"⚠ أضف سطر عهدة أولًا",IF(OR(C2830="",N(G2830)=0),"⚠ أكمل التاريخ والقيمة",IF(S2830="","⚠ التاريخ خارج السنة المالية",IF(H2830="","⚠ اختر بند الموازنة",IF(I2830="مرفوض","✖ مرفوض من المدير",IF(I2830&lt;&gt;"موافق","⏳ بانتظار موافقة المدير",IF(K2830&lt;&gt;"نعم","⚠ غير مسوى مع الحسابات","✔ معتمد ومسوى")))))))))</f>
        <v/>
      </c>
      <c r="R2830">
        <f>N(R2829)+IF(A2830="عهدة",1,0)</f>
        <v/>
      </c>
      <c r="S2830">
        <f>IF(C2830="","",IF(AND(C2830&gt;=DATE(2026,9,1),C2830&lt;=DATE(2027,8,31)),(YEAR(C2830)-2026)*12+MONTH(C2830)-8,""))</f>
        <v/>
      </c>
      <c r="T2830">
        <f>IF(AND(A2830="مصروف",R2830&gt;0,I2830="موافق",S2830&lt;&gt;"",H2830&lt;&gt;""),N(G2830),0)</f>
        <v/>
      </c>
    </row>
    <row r="2831">
      <c r="A2831" s="19" t="n"/>
      <c r="B2831" s="20">
        <f>IF(A2831="","",IF(R2831=0,"⚠ أضف سطر عهدة أولًا","BDR-"&amp;TEXT(R2831,"000")))</f>
        <v/>
      </c>
      <c r="C2831" s="21" t="n"/>
      <c r="D2831" s="20">
        <f>IF(C2831="","",IF(S2831="","خارج السنة المالية",INDEX(القوائم!$D$2:$D$13,S2831)))</f>
        <v/>
      </c>
      <c r="E2831" s="22" t="n"/>
      <c r="F2831" s="23" t="n"/>
      <c r="G2831" s="23" t="n"/>
      <c r="H2831" s="22" t="n"/>
      <c r="I2831" s="19" t="n"/>
      <c r="J2831" s="21" t="n"/>
      <c r="K2831" s="19" t="n"/>
      <c r="L2831" s="19" t="n"/>
      <c r="M2831" s="21" t="n"/>
      <c r="N2831" s="22" t="n"/>
      <c r="O2831" s="24">
        <f>IF(A2831&lt;&gt;"عهدة","",SUMIFS($G$8:$G$5007,$B$8:$B$5007,B2831,$A$8:$A$5007,"مصروف",$I$8:$I$5007,"&lt;&gt;مرفوض"))</f>
        <v/>
      </c>
      <c r="P2831" s="25">
        <f>IF(A2831&lt;&gt;"عهدة","",N(F2831)-O2831)</f>
        <v/>
      </c>
      <c r="Q2831" s="26">
        <f>IF(A2831="","",IF(A2831="عهدة",IF(N(F2831)=0,"⚠ أدخل قيمة العهدة",IF(P2831&lt;0,"⛔ عجز / زيادة مصروفات "&amp;TEXT(-P2831,"#,##0"),IF(COUNTIFS($B$8:$B$5007,B2831,$A$8:$A$5007,"مصروف",$I$8:$I$5007,"&lt;&gt;مرفوض",$K$8:$K$5007,"&lt;&gt;نعم")&gt;0,"⚠ "&amp;COUNTIFS($B$8:$B$5007,B2831,$A$8:$A$5007,"مصروف",$I$8:$I$5007,"&lt;&gt;مرفوض",$K$8:$K$5007,"&lt;&gt;نعم")&amp;" مصروف غير مسوى",IF(L2831="تمت التسوية",IF(P2831=0,"✔ متوازنة وتمت التسوية","✔ تمت التسوية – متبقي "&amp;TEXT(P2831,"#,##0")),IF(P2831&gt;0,"متبقي "&amp;TEXT(P2831,"#,##0"),"✔ متوازنة"))))),IF(R2831=0,"⚠ أضف سطر عهدة أولًا",IF(OR(C2831="",N(G2831)=0),"⚠ أكمل التاريخ والقيمة",IF(S2831="","⚠ التاريخ خارج السنة المالية",IF(H2831="","⚠ اختر بند الموازنة",IF(I2831="مرفوض","✖ مرفوض من المدير",IF(I2831&lt;&gt;"موافق","⏳ بانتظار موافقة المدير",IF(K2831&lt;&gt;"نعم","⚠ غير مسوى مع الحسابات","✔ معتمد ومسوى")))))))))</f>
        <v/>
      </c>
      <c r="R2831">
        <f>N(R2830)+IF(A2831="عهدة",1,0)</f>
        <v/>
      </c>
      <c r="S2831">
        <f>IF(C2831="","",IF(AND(C2831&gt;=DATE(2026,9,1),C2831&lt;=DATE(2027,8,31)),(YEAR(C2831)-2026)*12+MONTH(C2831)-8,""))</f>
        <v/>
      </c>
      <c r="T2831">
        <f>IF(AND(A2831="مصروف",R2831&gt;0,I2831="موافق",S2831&lt;&gt;"",H2831&lt;&gt;""),N(G2831),0)</f>
        <v/>
      </c>
    </row>
    <row r="2832">
      <c r="A2832" s="19" t="n"/>
      <c r="B2832" s="20">
        <f>IF(A2832="","",IF(R2832=0,"⚠ أضف سطر عهدة أولًا","BDR-"&amp;TEXT(R2832,"000")))</f>
        <v/>
      </c>
      <c r="C2832" s="21" t="n"/>
      <c r="D2832" s="20">
        <f>IF(C2832="","",IF(S2832="","خارج السنة المالية",INDEX(القوائم!$D$2:$D$13,S2832)))</f>
        <v/>
      </c>
      <c r="E2832" s="22" t="n"/>
      <c r="F2832" s="23" t="n"/>
      <c r="G2832" s="23" t="n"/>
      <c r="H2832" s="22" t="n"/>
      <c r="I2832" s="19" t="n"/>
      <c r="J2832" s="21" t="n"/>
      <c r="K2832" s="19" t="n"/>
      <c r="L2832" s="19" t="n"/>
      <c r="M2832" s="21" t="n"/>
      <c r="N2832" s="22" t="n"/>
      <c r="O2832" s="24">
        <f>IF(A2832&lt;&gt;"عهدة","",SUMIFS($G$8:$G$5007,$B$8:$B$5007,B2832,$A$8:$A$5007,"مصروف",$I$8:$I$5007,"&lt;&gt;مرفوض"))</f>
        <v/>
      </c>
      <c r="P2832" s="25">
        <f>IF(A2832&lt;&gt;"عهدة","",N(F2832)-O2832)</f>
        <v/>
      </c>
      <c r="Q2832" s="26">
        <f>IF(A2832="","",IF(A2832="عهدة",IF(N(F2832)=0,"⚠ أدخل قيمة العهدة",IF(P2832&lt;0,"⛔ عجز / زيادة مصروفات "&amp;TEXT(-P2832,"#,##0"),IF(COUNTIFS($B$8:$B$5007,B2832,$A$8:$A$5007,"مصروف",$I$8:$I$5007,"&lt;&gt;مرفوض",$K$8:$K$5007,"&lt;&gt;نعم")&gt;0,"⚠ "&amp;COUNTIFS($B$8:$B$5007,B2832,$A$8:$A$5007,"مصروف",$I$8:$I$5007,"&lt;&gt;مرفوض",$K$8:$K$5007,"&lt;&gt;نعم")&amp;" مصروف غير مسوى",IF(L2832="تمت التسوية",IF(P2832=0,"✔ متوازنة وتمت التسوية","✔ تمت التسوية – متبقي "&amp;TEXT(P2832,"#,##0")),IF(P2832&gt;0,"متبقي "&amp;TEXT(P2832,"#,##0"),"✔ متوازنة"))))),IF(R2832=0,"⚠ أضف سطر عهدة أولًا",IF(OR(C2832="",N(G2832)=0),"⚠ أكمل التاريخ والقيمة",IF(S2832="","⚠ التاريخ خارج السنة المالية",IF(H2832="","⚠ اختر بند الموازنة",IF(I2832="مرفوض","✖ مرفوض من المدير",IF(I2832&lt;&gt;"موافق","⏳ بانتظار موافقة المدير",IF(K2832&lt;&gt;"نعم","⚠ غير مسوى مع الحسابات","✔ معتمد ومسوى")))))))))</f>
        <v/>
      </c>
      <c r="R2832">
        <f>N(R2831)+IF(A2832="عهدة",1,0)</f>
        <v/>
      </c>
      <c r="S2832">
        <f>IF(C2832="","",IF(AND(C2832&gt;=DATE(2026,9,1),C2832&lt;=DATE(2027,8,31)),(YEAR(C2832)-2026)*12+MONTH(C2832)-8,""))</f>
        <v/>
      </c>
      <c r="T2832">
        <f>IF(AND(A2832="مصروف",R2832&gt;0,I2832="موافق",S2832&lt;&gt;"",H2832&lt;&gt;""),N(G2832),0)</f>
        <v/>
      </c>
    </row>
    <row r="2833">
      <c r="A2833" s="19" t="n"/>
      <c r="B2833" s="20">
        <f>IF(A2833="","",IF(R2833=0,"⚠ أضف سطر عهدة أولًا","BDR-"&amp;TEXT(R2833,"000")))</f>
        <v/>
      </c>
      <c r="C2833" s="21" t="n"/>
      <c r="D2833" s="20">
        <f>IF(C2833="","",IF(S2833="","خارج السنة المالية",INDEX(القوائم!$D$2:$D$13,S2833)))</f>
        <v/>
      </c>
      <c r="E2833" s="22" t="n"/>
      <c r="F2833" s="23" t="n"/>
      <c r="G2833" s="23" t="n"/>
      <c r="H2833" s="22" t="n"/>
      <c r="I2833" s="19" t="n"/>
      <c r="J2833" s="21" t="n"/>
      <c r="K2833" s="19" t="n"/>
      <c r="L2833" s="19" t="n"/>
      <c r="M2833" s="21" t="n"/>
      <c r="N2833" s="22" t="n"/>
      <c r="O2833" s="24">
        <f>IF(A2833&lt;&gt;"عهدة","",SUMIFS($G$8:$G$5007,$B$8:$B$5007,B2833,$A$8:$A$5007,"مصروف",$I$8:$I$5007,"&lt;&gt;مرفوض"))</f>
        <v/>
      </c>
      <c r="P2833" s="25">
        <f>IF(A2833&lt;&gt;"عهدة","",N(F2833)-O2833)</f>
        <v/>
      </c>
      <c r="Q2833" s="26">
        <f>IF(A2833="","",IF(A2833="عهدة",IF(N(F2833)=0,"⚠ أدخل قيمة العهدة",IF(P2833&lt;0,"⛔ عجز / زيادة مصروفات "&amp;TEXT(-P2833,"#,##0"),IF(COUNTIFS($B$8:$B$5007,B2833,$A$8:$A$5007,"مصروف",$I$8:$I$5007,"&lt;&gt;مرفوض",$K$8:$K$5007,"&lt;&gt;نعم")&gt;0,"⚠ "&amp;COUNTIFS($B$8:$B$5007,B2833,$A$8:$A$5007,"مصروف",$I$8:$I$5007,"&lt;&gt;مرفوض",$K$8:$K$5007,"&lt;&gt;نعم")&amp;" مصروف غير مسوى",IF(L2833="تمت التسوية",IF(P2833=0,"✔ متوازنة وتمت التسوية","✔ تمت التسوية – متبقي "&amp;TEXT(P2833,"#,##0")),IF(P2833&gt;0,"متبقي "&amp;TEXT(P2833,"#,##0"),"✔ متوازنة"))))),IF(R2833=0,"⚠ أضف سطر عهدة أولًا",IF(OR(C2833="",N(G2833)=0),"⚠ أكمل التاريخ والقيمة",IF(S2833="","⚠ التاريخ خارج السنة المالية",IF(H2833="","⚠ اختر بند الموازنة",IF(I2833="مرفوض","✖ مرفوض من المدير",IF(I2833&lt;&gt;"موافق","⏳ بانتظار موافقة المدير",IF(K2833&lt;&gt;"نعم","⚠ غير مسوى مع الحسابات","✔ معتمد ومسوى")))))))))</f>
        <v/>
      </c>
      <c r="R2833">
        <f>N(R2832)+IF(A2833="عهدة",1,0)</f>
        <v/>
      </c>
      <c r="S2833">
        <f>IF(C2833="","",IF(AND(C2833&gt;=DATE(2026,9,1),C2833&lt;=DATE(2027,8,31)),(YEAR(C2833)-2026)*12+MONTH(C2833)-8,""))</f>
        <v/>
      </c>
      <c r="T2833">
        <f>IF(AND(A2833="مصروف",R2833&gt;0,I2833="موافق",S2833&lt;&gt;"",H2833&lt;&gt;""),N(G2833),0)</f>
        <v/>
      </c>
    </row>
    <row r="2834">
      <c r="A2834" s="19" t="n"/>
      <c r="B2834" s="20">
        <f>IF(A2834="","",IF(R2834=0,"⚠ أضف سطر عهدة أولًا","BDR-"&amp;TEXT(R2834,"000")))</f>
        <v/>
      </c>
      <c r="C2834" s="21" t="n"/>
      <c r="D2834" s="20">
        <f>IF(C2834="","",IF(S2834="","خارج السنة المالية",INDEX(القوائم!$D$2:$D$13,S2834)))</f>
        <v/>
      </c>
      <c r="E2834" s="22" t="n"/>
      <c r="F2834" s="23" t="n"/>
      <c r="G2834" s="23" t="n"/>
      <c r="H2834" s="22" t="n"/>
      <c r="I2834" s="19" t="n"/>
      <c r="J2834" s="21" t="n"/>
      <c r="K2834" s="19" t="n"/>
      <c r="L2834" s="19" t="n"/>
      <c r="M2834" s="21" t="n"/>
      <c r="N2834" s="22" t="n"/>
      <c r="O2834" s="24">
        <f>IF(A2834&lt;&gt;"عهدة","",SUMIFS($G$8:$G$5007,$B$8:$B$5007,B2834,$A$8:$A$5007,"مصروف",$I$8:$I$5007,"&lt;&gt;مرفوض"))</f>
        <v/>
      </c>
      <c r="P2834" s="25">
        <f>IF(A2834&lt;&gt;"عهدة","",N(F2834)-O2834)</f>
        <v/>
      </c>
      <c r="Q2834" s="26">
        <f>IF(A2834="","",IF(A2834="عهدة",IF(N(F2834)=0,"⚠ أدخل قيمة العهدة",IF(P2834&lt;0,"⛔ عجز / زيادة مصروفات "&amp;TEXT(-P2834,"#,##0"),IF(COUNTIFS($B$8:$B$5007,B2834,$A$8:$A$5007,"مصروف",$I$8:$I$5007,"&lt;&gt;مرفوض",$K$8:$K$5007,"&lt;&gt;نعم")&gt;0,"⚠ "&amp;COUNTIFS($B$8:$B$5007,B2834,$A$8:$A$5007,"مصروف",$I$8:$I$5007,"&lt;&gt;مرفوض",$K$8:$K$5007,"&lt;&gt;نعم")&amp;" مصروف غير مسوى",IF(L2834="تمت التسوية",IF(P2834=0,"✔ متوازنة وتمت التسوية","✔ تمت التسوية – متبقي "&amp;TEXT(P2834,"#,##0")),IF(P2834&gt;0,"متبقي "&amp;TEXT(P2834,"#,##0"),"✔ متوازنة"))))),IF(R2834=0,"⚠ أضف سطر عهدة أولًا",IF(OR(C2834="",N(G2834)=0),"⚠ أكمل التاريخ والقيمة",IF(S2834="","⚠ التاريخ خارج السنة المالية",IF(H2834="","⚠ اختر بند الموازنة",IF(I2834="مرفوض","✖ مرفوض من المدير",IF(I2834&lt;&gt;"موافق","⏳ بانتظار موافقة المدير",IF(K2834&lt;&gt;"نعم","⚠ غير مسوى مع الحسابات","✔ معتمد ومسوى")))))))))</f>
        <v/>
      </c>
      <c r="R2834">
        <f>N(R2833)+IF(A2834="عهدة",1,0)</f>
        <v/>
      </c>
      <c r="S2834">
        <f>IF(C2834="","",IF(AND(C2834&gt;=DATE(2026,9,1),C2834&lt;=DATE(2027,8,31)),(YEAR(C2834)-2026)*12+MONTH(C2834)-8,""))</f>
        <v/>
      </c>
      <c r="T2834">
        <f>IF(AND(A2834="مصروف",R2834&gt;0,I2834="موافق",S2834&lt;&gt;"",H2834&lt;&gt;""),N(G2834),0)</f>
        <v/>
      </c>
    </row>
    <row r="2835">
      <c r="A2835" s="19" t="n"/>
      <c r="B2835" s="20">
        <f>IF(A2835="","",IF(R2835=0,"⚠ أضف سطر عهدة أولًا","BDR-"&amp;TEXT(R2835,"000")))</f>
        <v/>
      </c>
      <c r="C2835" s="21" t="n"/>
      <c r="D2835" s="20">
        <f>IF(C2835="","",IF(S2835="","خارج السنة المالية",INDEX(القوائم!$D$2:$D$13,S2835)))</f>
        <v/>
      </c>
      <c r="E2835" s="22" t="n"/>
      <c r="F2835" s="23" t="n"/>
      <c r="G2835" s="23" t="n"/>
      <c r="H2835" s="22" t="n"/>
      <c r="I2835" s="19" t="n"/>
      <c r="J2835" s="21" t="n"/>
      <c r="K2835" s="19" t="n"/>
      <c r="L2835" s="19" t="n"/>
      <c r="M2835" s="21" t="n"/>
      <c r="N2835" s="22" t="n"/>
      <c r="O2835" s="24">
        <f>IF(A2835&lt;&gt;"عهدة","",SUMIFS($G$8:$G$5007,$B$8:$B$5007,B2835,$A$8:$A$5007,"مصروف",$I$8:$I$5007,"&lt;&gt;مرفوض"))</f>
        <v/>
      </c>
      <c r="P2835" s="25">
        <f>IF(A2835&lt;&gt;"عهدة","",N(F2835)-O2835)</f>
        <v/>
      </c>
      <c r="Q2835" s="26">
        <f>IF(A2835="","",IF(A2835="عهدة",IF(N(F2835)=0,"⚠ أدخل قيمة العهدة",IF(P2835&lt;0,"⛔ عجز / زيادة مصروفات "&amp;TEXT(-P2835,"#,##0"),IF(COUNTIFS($B$8:$B$5007,B2835,$A$8:$A$5007,"مصروف",$I$8:$I$5007,"&lt;&gt;مرفوض",$K$8:$K$5007,"&lt;&gt;نعم")&gt;0,"⚠ "&amp;COUNTIFS($B$8:$B$5007,B2835,$A$8:$A$5007,"مصروف",$I$8:$I$5007,"&lt;&gt;مرفوض",$K$8:$K$5007,"&lt;&gt;نعم")&amp;" مصروف غير مسوى",IF(L2835="تمت التسوية",IF(P2835=0,"✔ متوازنة وتمت التسوية","✔ تمت التسوية – متبقي "&amp;TEXT(P2835,"#,##0")),IF(P2835&gt;0,"متبقي "&amp;TEXT(P2835,"#,##0"),"✔ متوازنة"))))),IF(R2835=0,"⚠ أضف سطر عهدة أولًا",IF(OR(C2835="",N(G2835)=0),"⚠ أكمل التاريخ والقيمة",IF(S2835="","⚠ التاريخ خارج السنة المالية",IF(H2835="","⚠ اختر بند الموازنة",IF(I2835="مرفوض","✖ مرفوض من المدير",IF(I2835&lt;&gt;"موافق","⏳ بانتظار موافقة المدير",IF(K2835&lt;&gt;"نعم","⚠ غير مسوى مع الحسابات","✔ معتمد ومسوى")))))))))</f>
        <v/>
      </c>
      <c r="R2835">
        <f>N(R2834)+IF(A2835="عهدة",1,0)</f>
        <v/>
      </c>
      <c r="S2835">
        <f>IF(C2835="","",IF(AND(C2835&gt;=DATE(2026,9,1),C2835&lt;=DATE(2027,8,31)),(YEAR(C2835)-2026)*12+MONTH(C2835)-8,""))</f>
        <v/>
      </c>
      <c r="T2835">
        <f>IF(AND(A2835="مصروف",R2835&gt;0,I2835="موافق",S2835&lt;&gt;"",H2835&lt;&gt;""),N(G2835),0)</f>
        <v/>
      </c>
    </row>
    <row r="2836">
      <c r="A2836" s="19" t="n"/>
      <c r="B2836" s="20">
        <f>IF(A2836="","",IF(R2836=0,"⚠ أضف سطر عهدة أولًا","BDR-"&amp;TEXT(R2836,"000")))</f>
        <v/>
      </c>
      <c r="C2836" s="21" t="n"/>
      <c r="D2836" s="20">
        <f>IF(C2836="","",IF(S2836="","خارج السنة المالية",INDEX(القوائم!$D$2:$D$13,S2836)))</f>
        <v/>
      </c>
      <c r="E2836" s="22" t="n"/>
      <c r="F2836" s="23" t="n"/>
      <c r="G2836" s="23" t="n"/>
      <c r="H2836" s="22" t="n"/>
      <c r="I2836" s="19" t="n"/>
      <c r="J2836" s="21" t="n"/>
      <c r="K2836" s="19" t="n"/>
      <c r="L2836" s="19" t="n"/>
      <c r="M2836" s="21" t="n"/>
      <c r="N2836" s="22" t="n"/>
      <c r="O2836" s="24">
        <f>IF(A2836&lt;&gt;"عهدة","",SUMIFS($G$8:$G$5007,$B$8:$B$5007,B2836,$A$8:$A$5007,"مصروف",$I$8:$I$5007,"&lt;&gt;مرفوض"))</f>
        <v/>
      </c>
      <c r="P2836" s="25">
        <f>IF(A2836&lt;&gt;"عهدة","",N(F2836)-O2836)</f>
        <v/>
      </c>
      <c r="Q2836" s="26">
        <f>IF(A2836="","",IF(A2836="عهدة",IF(N(F2836)=0,"⚠ أدخل قيمة العهدة",IF(P2836&lt;0,"⛔ عجز / زيادة مصروفات "&amp;TEXT(-P2836,"#,##0"),IF(COUNTIFS($B$8:$B$5007,B2836,$A$8:$A$5007,"مصروف",$I$8:$I$5007,"&lt;&gt;مرفوض",$K$8:$K$5007,"&lt;&gt;نعم")&gt;0,"⚠ "&amp;COUNTIFS($B$8:$B$5007,B2836,$A$8:$A$5007,"مصروف",$I$8:$I$5007,"&lt;&gt;مرفوض",$K$8:$K$5007,"&lt;&gt;نعم")&amp;" مصروف غير مسوى",IF(L2836="تمت التسوية",IF(P2836=0,"✔ متوازنة وتمت التسوية","✔ تمت التسوية – متبقي "&amp;TEXT(P2836,"#,##0")),IF(P2836&gt;0,"متبقي "&amp;TEXT(P2836,"#,##0"),"✔ متوازنة"))))),IF(R2836=0,"⚠ أضف سطر عهدة أولًا",IF(OR(C2836="",N(G2836)=0),"⚠ أكمل التاريخ والقيمة",IF(S2836="","⚠ التاريخ خارج السنة المالية",IF(H2836="","⚠ اختر بند الموازنة",IF(I2836="مرفوض","✖ مرفوض من المدير",IF(I2836&lt;&gt;"موافق","⏳ بانتظار موافقة المدير",IF(K2836&lt;&gt;"نعم","⚠ غير مسوى مع الحسابات","✔ معتمد ومسوى")))))))))</f>
        <v/>
      </c>
      <c r="R2836">
        <f>N(R2835)+IF(A2836="عهدة",1,0)</f>
        <v/>
      </c>
      <c r="S2836">
        <f>IF(C2836="","",IF(AND(C2836&gt;=DATE(2026,9,1),C2836&lt;=DATE(2027,8,31)),(YEAR(C2836)-2026)*12+MONTH(C2836)-8,""))</f>
        <v/>
      </c>
      <c r="T2836">
        <f>IF(AND(A2836="مصروف",R2836&gt;0,I2836="موافق",S2836&lt;&gt;"",H2836&lt;&gt;""),N(G2836),0)</f>
        <v/>
      </c>
    </row>
    <row r="2837">
      <c r="A2837" s="19" t="n"/>
      <c r="B2837" s="20">
        <f>IF(A2837="","",IF(R2837=0,"⚠ أضف سطر عهدة أولًا","BDR-"&amp;TEXT(R2837,"000")))</f>
        <v/>
      </c>
      <c r="C2837" s="21" t="n"/>
      <c r="D2837" s="20">
        <f>IF(C2837="","",IF(S2837="","خارج السنة المالية",INDEX(القوائم!$D$2:$D$13,S2837)))</f>
        <v/>
      </c>
      <c r="E2837" s="22" t="n"/>
      <c r="F2837" s="23" t="n"/>
      <c r="G2837" s="23" t="n"/>
      <c r="H2837" s="22" t="n"/>
      <c r="I2837" s="19" t="n"/>
      <c r="J2837" s="21" t="n"/>
      <c r="K2837" s="19" t="n"/>
      <c r="L2837" s="19" t="n"/>
      <c r="M2837" s="21" t="n"/>
      <c r="N2837" s="22" t="n"/>
      <c r="O2837" s="24">
        <f>IF(A2837&lt;&gt;"عهدة","",SUMIFS($G$8:$G$5007,$B$8:$B$5007,B2837,$A$8:$A$5007,"مصروف",$I$8:$I$5007,"&lt;&gt;مرفوض"))</f>
        <v/>
      </c>
      <c r="P2837" s="25">
        <f>IF(A2837&lt;&gt;"عهدة","",N(F2837)-O2837)</f>
        <v/>
      </c>
      <c r="Q2837" s="26">
        <f>IF(A2837="","",IF(A2837="عهدة",IF(N(F2837)=0,"⚠ أدخل قيمة العهدة",IF(P2837&lt;0,"⛔ عجز / زيادة مصروفات "&amp;TEXT(-P2837,"#,##0"),IF(COUNTIFS($B$8:$B$5007,B2837,$A$8:$A$5007,"مصروف",$I$8:$I$5007,"&lt;&gt;مرفوض",$K$8:$K$5007,"&lt;&gt;نعم")&gt;0,"⚠ "&amp;COUNTIFS($B$8:$B$5007,B2837,$A$8:$A$5007,"مصروف",$I$8:$I$5007,"&lt;&gt;مرفوض",$K$8:$K$5007,"&lt;&gt;نعم")&amp;" مصروف غير مسوى",IF(L2837="تمت التسوية",IF(P2837=0,"✔ متوازنة وتمت التسوية","✔ تمت التسوية – متبقي "&amp;TEXT(P2837,"#,##0")),IF(P2837&gt;0,"متبقي "&amp;TEXT(P2837,"#,##0"),"✔ متوازنة"))))),IF(R2837=0,"⚠ أضف سطر عهدة أولًا",IF(OR(C2837="",N(G2837)=0),"⚠ أكمل التاريخ والقيمة",IF(S2837="","⚠ التاريخ خارج السنة المالية",IF(H2837="","⚠ اختر بند الموازنة",IF(I2837="مرفوض","✖ مرفوض من المدير",IF(I2837&lt;&gt;"موافق","⏳ بانتظار موافقة المدير",IF(K2837&lt;&gt;"نعم","⚠ غير مسوى مع الحسابات","✔ معتمد ومسوى")))))))))</f>
        <v/>
      </c>
      <c r="R2837">
        <f>N(R2836)+IF(A2837="عهدة",1,0)</f>
        <v/>
      </c>
      <c r="S2837">
        <f>IF(C2837="","",IF(AND(C2837&gt;=DATE(2026,9,1),C2837&lt;=DATE(2027,8,31)),(YEAR(C2837)-2026)*12+MONTH(C2837)-8,""))</f>
        <v/>
      </c>
      <c r="T2837">
        <f>IF(AND(A2837="مصروف",R2837&gt;0,I2837="موافق",S2837&lt;&gt;"",H2837&lt;&gt;""),N(G2837),0)</f>
        <v/>
      </c>
    </row>
    <row r="2838">
      <c r="A2838" s="19" t="n"/>
      <c r="B2838" s="20">
        <f>IF(A2838="","",IF(R2838=0,"⚠ أضف سطر عهدة أولًا","BDR-"&amp;TEXT(R2838,"000")))</f>
        <v/>
      </c>
      <c r="C2838" s="21" t="n"/>
      <c r="D2838" s="20">
        <f>IF(C2838="","",IF(S2838="","خارج السنة المالية",INDEX(القوائم!$D$2:$D$13,S2838)))</f>
        <v/>
      </c>
      <c r="E2838" s="22" t="n"/>
      <c r="F2838" s="23" t="n"/>
      <c r="G2838" s="23" t="n"/>
      <c r="H2838" s="22" t="n"/>
      <c r="I2838" s="19" t="n"/>
      <c r="J2838" s="21" t="n"/>
      <c r="K2838" s="19" t="n"/>
      <c r="L2838" s="19" t="n"/>
      <c r="M2838" s="21" t="n"/>
      <c r="N2838" s="22" t="n"/>
      <c r="O2838" s="24">
        <f>IF(A2838&lt;&gt;"عهدة","",SUMIFS($G$8:$G$5007,$B$8:$B$5007,B2838,$A$8:$A$5007,"مصروف",$I$8:$I$5007,"&lt;&gt;مرفوض"))</f>
        <v/>
      </c>
      <c r="P2838" s="25">
        <f>IF(A2838&lt;&gt;"عهدة","",N(F2838)-O2838)</f>
        <v/>
      </c>
      <c r="Q2838" s="26">
        <f>IF(A2838="","",IF(A2838="عهدة",IF(N(F2838)=0,"⚠ أدخل قيمة العهدة",IF(P2838&lt;0,"⛔ عجز / زيادة مصروفات "&amp;TEXT(-P2838,"#,##0"),IF(COUNTIFS($B$8:$B$5007,B2838,$A$8:$A$5007,"مصروف",$I$8:$I$5007,"&lt;&gt;مرفوض",$K$8:$K$5007,"&lt;&gt;نعم")&gt;0,"⚠ "&amp;COUNTIFS($B$8:$B$5007,B2838,$A$8:$A$5007,"مصروف",$I$8:$I$5007,"&lt;&gt;مرفوض",$K$8:$K$5007,"&lt;&gt;نعم")&amp;" مصروف غير مسوى",IF(L2838="تمت التسوية",IF(P2838=0,"✔ متوازنة وتمت التسوية","✔ تمت التسوية – متبقي "&amp;TEXT(P2838,"#,##0")),IF(P2838&gt;0,"متبقي "&amp;TEXT(P2838,"#,##0"),"✔ متوازنة"))))),IF(R2838=0,"⚠ أضف سطر عهدة أولًا",IF(OR(C2838="",N(G2838)=0),"⚠ أكمل التاريخ والقيمة",IF(S2838="","⚠ التاريخ خارج السنة المالية",IF(H2838="","⚠ اختر بند الموازنة",IF(I2838="مرفوض","✖ مرفوض من المدير",IF(I2838&lt;&gt;"موافق","⏳ بانتظار موافقة المدير",IF(K2838&lt;&gt;"نعم","⚠ غير مسوى مع الحسابات","✔ معتمد ومسوى")))))))))</f>
        <v/>
      </c>
      <c r="R2838">
        <f>N(R2837)+IF(A2838="عهدة",1,0)</f>
        <v/>
      </c>
      <c r="S2838">
        <f>IF(C2838="","",IF(AND(C2838&gt;=DATE(2026,9,1),C2838&lt;=DATE(2027,8,31)),(YEAR(C2838)-2026)*12+MONTH(C2838)-8,""))</f>
        <v/>
      </c>
      <c r="T2838">
        <f>IF(AND(A2838="مصروف",R2838&gt;0,I2838="موافق",S2838&lt;&gt;"",H2838&lt;&gt;""),N(G2838),0)</f>
        <v/>
      </c>
    </row>
    <row r="2839">
      <c r="A2839" s="19" t="n"/>
      <c r="B2839" s="20">
        <f>IF(A2839="","",IF(R2839=0,"⚠ أضف سطر عهدة أولًا","BDR-"&amp;TEXT(R2839,"000")))</f>
        <v/>
      </c>
      <c r="C2839" s="21" t="n"/>
      <c r="D2839" s="20">
        <f>IF(C2839="","",IF(S2839="","خارج السنة المالية",INDEX(القوائم!$D$2:$D$13,S2839)))</f>
        <v/>
      </c>
      <c r="E2839" s="22" t="n"/>
      <c r="F2839" s="23" t="n"/>
      <c r="G2839" s="23" t="n"/>
      <c r="H2839" s="22" t="n"/>
      <c r="I2839" s="19" t="n"/>
      <c r="J2839" s="21" t="n"/>
      <c r="K2839" s="19" t="n"/>
      <c r="L2839" s="19" t="n"/>
      <c r="M2839" s="21" t="n"/>
      <c r="N2839" s="22" t="n"/>
      <c r="O2839" s="24">
        <f>IF(A2839&lt;&gt;"عهدة","",SUMIFS($G$8:$G$5007,$B$8:$B$5007,B2839,$A$8:$A$5007,"مصروف",$I$8:$I$5007,"&lt;&gt;مرفوض"))</f>
        <v/>
      </c>
      <c r="P2839" s="25">
        <f>IF(A2839&lt;&gt;"عهدة","",N(F2839)-O2839)</f>
        <v/>
      </c>
      <c r="Q2839" s="26">
        <f>IF(A2839="","",IF(A2839="عهدة",IF(N(F2839)=0,"⚠ أدخل قيمة العهدة",IF(P2839&lt;0,"⛔ عجز / زيادة مصروفات "&amp;TEXT(-P2839,"#,##0"),IF(COUNTIFS($B$8:$B$5007,B2839,$A$8:$A$5007,"مصروف",$I$8:$I$5007,"&lt;&gt;مرفوض",$K$8:$K$5007,"&lt;&gt;نعم")&gt;0,"⚠ "&amp;COUNTIFS($B$8:$B$5007,B2839,$A$8:$A$5007,"مصروف",$I$8:$I$5007,"&lt;&gt;مرفوض",$K$8:$K$5007,"&lt;&gt;نعم")&amp;" مصروف غير مسوى",IF(L2839="تمت التسوية",IF(P2839=0,"✔ متوازنة وتمت التسوية","✔ تمت التسوية – متبقي "&amp;TEXT(P2839,"#,##0")),IF(P2839&gt;0,"متبقي "&amp;TEXT(P2839,"#,##0"),"✔ متوازنة"))))),IF(R2839=0,"⚠ أضف سطر عهدة أولًا",IF(OR(C2839="",N(G2839)=0),"⚠ أكمل التاريخ والقيمة",IF(S2839="","⚠ التاريخ خارج السنة المالية",IF(H2839="","⚠ اختر بند الموازنة",IF(I2839="مرفوض","✖ مرفوض من المدير",IF(I2839&lt;&gt;"موافق","⏳ بانتظار موافقة المدير",IF(K2839&lt;&gt;"نعم","⚠ غير مسوى مع الحسابات","✔ معتمد ومسوى")))))))))</f>
        <v/>
      </c>
      <c r="R2839">
        <f>N(R2838)+IF(A2839="عهدة",1,0)</f>
        <v/>
      </c>
      <c r="S2839">
        <f>IF(C2839="","",IF(AND(C2839&gt;=DATE(2026,9,1),C2839&lt;=DATE(2027,8,31)),(YEAR(C2839)-2026)*12+MONTH(C2839)-8,""))</f>
        <v/>
      </c>
      <c r="T2839">
        <f>IF(AND(A2839="مصروف",R2839&gt;0,I2839="موافق",S2839&lt;&gt;"",H2839&lt;&gt;""),N(G2839),0)</f>
        <v/>
      </c>
    </row>
    <row r="2840">
      <c r="A2840" s="19" t="n"/>
      <c r="B2840" s="20">
        <f>IF(A2840="","",IF(R2840=0,"⚠ أضف سطر عهدة أولًا","BDR-"&amp;TEXT(R2840,"000")))</f>
        <v/>
      </c>
      <c r="C2840" s="21" t="n"/>
      <c r="D2840" s="20">
        <f>IF(C2840="","",IF(S2840="","خارج السنة المالية",INDEX(القوائم!$D$2:$D$13,S2840)))</f>
        <v/>
      </c>
      <c r="E2840" s="22" t="n"/>
      <c r="F2840" s="23" t="n"/>
      <c r="G2840" s="23" t="n"/>
      <c r="H2840" s="22" t="n"/>
      <c r="I2840" s="19" t="n"/>
      <c r="J2840" s="21" t="n"/>
      <c r="K2840" s="19" t="n"/>
      <c r="L2840" s="19" t="n"/>
      <c r="M2840" s="21" t="n"/>
      <c r="N2840" s="22" t="n"/>
      <c r="O2840" s="24">
        <f>IF(A2840&lt;&gt;"عهدة","",SUMIFS($G$8:$G$5007,$B$8:$B$5007,B2840,$A$8:$A$5007,"مصروف",$I$8:$I$5007,"&lt;&gt;مرفوض"))</f>
        <v/>
      </c>
      <c r="P2840" s="25">
        <f>IF(A2840&lt;&gt;"عهدة","",N(F2840)-O2840)</f>
        <v/>
      </c>
      <c r="Q2840" s="26">
        <f>IF(A2840="","",IF(A2840="عهدة",IF(N(F2840)=0,"⚠ أدخل قيمة العهدة",IF(P2840&lt;0,"⛔ عجز / زيادة مصروفات "&amp;TEXT(-P2840,"#,##0"),IF(COUNTIFS($B$8:$B$5007,B2840,$A$8:$A$5007,"مصروف",$I$8:$I$5007,"&lt;&gt;مرفوض",$K$8:$K$5007,"&lt;&gt;نعم")&gt;0,"⚠ "&amp;COUNTIFS($B$8:$B$5007,B2840,$A$8:$A$5007,"مصروف",$I$8:$I$5007,"&lt;&gt;مرفوض",$K$8:$K$5007,"&lt;&gt;نعم")&amp;" مصروف غير مسوى",IF(L2840="تمت التسوية",IF(P2840=0,"✔ متوازنة وتمت التسوية","✔ تمت التسوية – متبقي "&amp;TEXT(P2840,"#,##0")),IF(P2840&gt;0,"متبقي "&amp;TEXT(P2840,"#,##0"),"✔ متوازنة"))))),IF(R2840=0,"⚠ أضف سطر عهدة أولًا",IF(OR(C2840="",N(G2840)=0),"⚠ أكمل التاريخ والقيمة",IF(S2840="","⚠ التاريخ خارج السنة المالية",IF(H2840="","⚠ اختر بند الموازنة",IF(I2840="مرفوض","✖ مرفوض من المدير",IF(I2840&lt;&gt;"موافق","⏳ بانتظار موافقة المدير",IF(K2840&lt;&gt;"نعم","⚠ غير مسوى مع الحسابات","✔ معتمد ومسوى")))))))))</f>
        <v/>
      </c>
      <c r="R2840">
        <f>N(R2839)+IF(A2840="عهدة",1,0)</f>
        <v/>
      </c>
      <c r="S2840">
        <f>IF(C2840="","",IF(AND(C2840&gt;=DATE(2026,9,1),C2840&lt;=DATE(2027,8,31)),(YEAR(C2840)-2026)*12+MONTH(C2840)-8,""))</f>
        <v/>
      </c>
      <c r="T2840">
        <f>IF(AND(A2840="مصروف",R2840&gt;0,I2840="موافق",S2840&lt;&gt;"",H2840&lt;&gt;""),N(G2840),0)</f>
        <v/>
      </c>
    </row>
    <row r="2841">
      <c r="A2841" s="19" t="n"/>
      <c r="B2841" s="20">
        <f>IF(A2841="","",IF(R2841=0,"⚠ أضف سطر عهدة أولًا","BDR-"&amp;TEXT(R2841,"000")))</f>
        <v/>
      </c>
      <c r="C2841" s="21" t="n"/>
      <c r="D2841" s="20">
        <f>IF(C2841="","",IF(S2841="","خارج السنة المالية",INDEX(القوائم!$D$2:$D$13,S2841)))</f>
        <v/>
      </c>
      <c r="E2841" s="22" t="n"/>
      <c r="F2841" s="23" t="n"/>
      <c r="G2841" s="23" t="n"/>
      <c r="H2841" s="22" t="n"/>
      <c r="I2841" s="19" t="n"/>
      <c r="J2841" s="21" t="n"/>
      <c r="K2841" s="19" t="n"/>
      <c r="L2841" s="19" t="n"/>
      <c r="M2841" s="21" t="n"/>
      <c r="N2841" s="22" t="n"/>
      <c r="O2841" s="24">
        <f>IF(A2841&lt;&gt;"عهدة","",SUMIFS($G$8:$G$5007,$B$8:$B$5007,B2841,$A$8:$A$5007,"مصروف",$I$8:$I$5007,"&lt;&gt;مرفوض"))</f>
        <v/>
      </c>
      <c r="P2841" s="25">
        <f>IF(A2841&lt;&gt;"عهدة","",N(F2841)-O2841)</f>
        <v/>
      </c>
      <c r="Q2841" s="26">
        <f>IF(A2841="","",IF(A2841="عهدة",IF(N(F2841)=0,"⚠ أدخل قيمة العهدة",IF(P2841&lt;0,"⛔ عجز / زيادة مصروفات "&amp;TEXT(-P2841,"#,##0"),IF(COUNTIFS($B$8:$B$5007,B2841,$A$8:$A$5007,"مصروف",$I$8:$I$5007,"&lt;&gt;مرفوض",$K$8:$K$5007,"&lt;&gt;نعم")&gt;0,"⚠ "&amp;COUNTIFS($B$8:$B$5007,B2841,$A$8:$A$5007,"مصروف",$I$8:$I$5007,"&lt;&gt;مرفوض",$K$8:$K$5007,"&lt;&gt;نعم")&amp;" مصروف غير مسوى",IF(L2841="تمت التسوية",IF(P2841=0,"✔ متوازنة وتمت التسوية","✔ تمت التسوية – متبقي "&amp;TEXT(P2841,"#,##0")),IF(P2841&gt;0,"متبقي "&amp;TEXT(P2841,"#,##0"),"✔ متوازنة"))))),IF(R2841=0,"⚠ أضف سطر عهدة أولًا",IF(OR(C2841="",N(G2841)=0),"⚠ أكمل التاريخ والقيمة",IF(S2841="","⚠ التاريخ خارج السنة المالية",IF(H2841="","⚠ اختر بند الموازنة",IF(I2841="مرفوض","✖ مرفوض من المدير",IF(I2841&lt;&gt;"موافق","⏳ بانتظار موافقة المدير",IF(K2841&lt;&gt;"نعم","⚠ غير مسوى مع الحسابات","✔ معتمد ومسوى")))))))))</f>
        <v/>
      </c>
      <c r="R2841">
        <f>N(R2840)+IF(A2841="عهدة",1,0)</f>
        <v/>
      </c>
      <c r="S2841">
        <f>IF(C2841="","",IF(AND(C2841&gt;=DATE(2026,9,1),C2841&lt;=DATE(2027,8,31)),(YEAR(C2841)-2026)*12+MONTH(C2841)-8,""))</f>
        <v/>
      </c>
      <c r="T2841">
        <f>IF(AND(A2841="مصروف",R2841&gt;0,I2841="موافق",S2841&lt;&gt;"",H2841&lt;&gt;""),N(G2841),0)</f>
        <v/>
      </c>
    </row>
    <row r="2842">
      <c r="A2842" s="19" t="n"/>
      <c r="B2842" s="20">
        <f>IF(A2842="","",IF(R2842=0,"⚠ أضف سطر عهدة أولًا","BDR-"&amp;TEXT(R2842,"000")))</f>
        <v/>
      </c>
      <c r="C2842" s="21" t="n"/>
      <c r="D2842" s="20">
        <f>IF(C2842="","",IF(S2842="","خارج السنة المالية",INDEX(القوائم!$D$2:$D$13,S2842)))</f>
        <v/>
      </c>
      <c r="E2842" s="22" t="n"/>
      <c r="F2842" s="23" t="n"/>
      <c r="G2842" s="23" t="n"/>
      <c r="H2842" s="22" t="n"/>
      <c r="I2842" s="19" t="n"/>
      <c r="J2842" s="21" t="n"/>
      <c r="K2842" s="19" t="n"/>
      <c r="L2842" s="19" t="n"/>
      <c r="M2842" s="21" t="n"/>
      <c r="N2842" s="22" t="n"/>
      <c r="O2842" s="24">
        <f>IF(A2842&lt;&gt;"عهدة","",SUMIFS($G$8:$G$5007,$B$8:$B$5007,B2842,$A$8:$A$5007,"مصروف",$I$8:$I$5007,"&lt;&gt;مرفوض"))</f>
        <v/>
      </c>
      <c r="P2842" s="25">
        <f>IF(A2842&lt;&gt;"عهدة","",N(F2842)-O2842)</f>
        <v/>
      </c>
      <c r="Q2842" s="26">
        <f>IF(A2842="","",IF(A2842="عهدة",IF(N(F2842)=0,"⚠ أدخل قيمة العهدة",IF(P2842&lt;0,"⛔ عجز / زيادة مصروفات "&amp;TEXT(-P2842,"#,##0"),IF(COUNTIFS($B$8:$B$5007,B2842,$A$8:$A$5007,"مصروف",$I$8:$I$5007,"&lt;&gt;مرفوض",$K$8:$K$5007,"&lt;&gt;نعم")&gt;0,"⚠ "&amp;COUNTIFS($B$8:$B$5007,B2842,$A$8:$A$5007,"مصروف",$I$8:$I$5007,"&lt;&gt;مرفوض",$K$8:$K$5007,"&lt;&gt;نعم")&amp;" مصروف غير مسوى",IF(L2842="تمت التسوية",IF(P2842=0,"✔ متوازنة وتمت التسوية","✔ تمت التسوية – متبقي "&amp;TEXT(P2842,"#,##0")),IF(P2842&gt;0,"متبقي "&amp;TEXT(P2842,"#,##0"),"✔ متوازنة"))))),IF(R2842=0,"⚠ أضف سطر عهدة أولًا",IF(OR(C2842="",N(G2842)=0),"⚠ أكمل التاريخ والقيمة",IF(S2842="","⚠ التاريخ خارج السنة المالية",IF(H2842="","⚠ اختر بند الموازنة",IF(I2842="مرفوض","✖ مرفوض من المدير",IF(I2842&lt;&gt;"موافق","⏳ بانتظار موافقة المدير",IF(K2842&lt;&gt;"نعم","⚠ غير مسوى مع الحسابات","✔ معتمد ومسوى")))))))))</f>
        <v/>
      </c>
      <c r="R2842">
        <f>N(R2841)+IF(A2842="عهدة",1,0)</f>
        <v/>
      </c>
      <c r="S2842">
        <f>IF(C2842="","",IF(AND(C2842&gt;=DATE(2026,9,1),C2842&lt;=DATE(2027,8,31)),(YEAR(C2842)-2026)*12+MONTH(C2842)-8,""))</f>
        <v/>
      </c>
      <c r="T2842">
        <f>IF(AND(A2842="مصروف",R2842&gt;0,I2842="موافق",S2842&lt;&gt;"",H2842&lt;&gt;""),N(G2842),0)</f>
        <v/>
      </c>
    </row>
    <row r="2843">
      <c r="A2843" s="19" t="n"/>
      <c r="B2843" s="20">
        <f>IF(A2843="","",IF(R2843=0,"⚠ أضف سطر عهدة أولًا","BDR-"&amp;TEXT(R2843,"000")))</f>
        <v/>
      </c>
      <c r="C2843" s="21" t="n"/>
      <c r="D2843" s="20">
        <f>IF(C2843="","",IF(S2843="","خارج السنة المالية",INDEX(القوائم!$D$2:$D$13,S2843)))</f>
        <v/>
      </c>
      <c r="E2843" s="22" t="n"/>
      <c r="F2843" s="23" t="n"/>
      <c r="G2843" s="23" t="n"/>
      <c r="H2843" s="22" t="n"/>
      <c r="I2843" s="19" t="n"/>
      <c r="J2843" s="21" t="n"/>
      <c r="K2843" s="19" t="n"/>
      <c r="L2843" s="19" t="n"/>
      <c r="M2843" s="21" t="n"/>
      <c r="N2843" s="22" t="n"/>
      <c r="O2843" s="24">
        <f>IF(A2843&lt;&gt;"عهدة","",SUMIFS($G$8:$G$5007,$B$8:$B$5007,B2843,$A$8:$A$5007,"مصروف",$I$8:$I$5007,"&lt;&gt;مرفوض"))</f>
        <v/>
      </c>
      <c r="P2843" s="25">
        <f>IF(A2843&lt;&gt;"عهدة","",N(F2843)-O2843)</f>
        <v/>
      </c>
      <c r="Q2843" s="26">
        <f>IF(A2843="","",IF(A2843="عهدة",IF(N(F2843)=0,"⚠ أدخل قيمة العهدة",IF(P2843&lt;0,"⛔ عجز / زيادة مصروفات "&amp;TEXT(-P2843,"#,##0"),IF(COUNTIFS($B$8:$B$5007,B2843,$A$8:$A$5007,"مصروف",$I$8:$I$5007,"&lt;&gt;مرفوض",$K$8:$K$5007,"&lt;&gt;نعم")&gt;0,"⚠ "&amp;COUNTIFS($B$8:$B$5007,B2843,$A$8:$A$5007,"مصروف",$I$8:$I$5007,"&lt;&gt;مرفوض",$K$8:$K$5007,"&lt;&gt;نعم")&amp;" مصروف غير مسوى",IF(L2843="تمت التسوية",IF(P2843=0,"✔ متوازنة وتمت التسوية","✔ تمت التسوية – متبقي "&amp;TEXT(P2843,"#,##0")),IF(P2843&gt;0,"متبقي "&amp;TEXT(P2843,"#,##0"),"✔ متوازنة"))))),IF(R2843=0,"⚠ أضف سطر عهدة أولًا",IF(OR(C2843="",N(G2843)=0),"⚠ أكمل التاريخ والقيمة",IF(S2843="","⚠ التاريخ خارج السنة المالية",IF(H2843="","⚠ اختر بند الموازنة",IF(I2843="مرفوض","✖ مرفوض من المدير",IF(I2843&lt;&gt;"موافق","⏳ بانتظار موافقة المدير",IF(K2843&lt;&gt;"نعم","⚠ غير مسوى مع الحسابات","✔ معتمد ومسوى")))))))))</f>
        <v/>
      </c>
      <c r="R2843">
        <f>N(R2842)+IF(A2843="عهدة",1,0)</f>
        <v/>
      </c>
      <c r="S2843">
        <f>IF(C2843="","",IF(AND(C2843&gt;=DATE(2026,9,1),C2843&lt;=DATE(2027,8,31)),(YEAR(C2843)-2026)*12+MONTH(C2843)-8,""))</f>
        <v/>
      </c>
      <c r="T2843">
        <f>IF(AND(A2843="مصروف",R2843&gt;0,I2843="موافق",S2843&lt;&gt;"",H2843&lt;&gt;""),N(G2843),0)</f>
        <v/>
      </c>
    </row>
    <row r="2844">
      <c r="A2844" s="19" t="n"/>
      <c r="B2844" s="20">
        <f>IF(A2844="","",IF(R2844=0,"⚠ أضف سطر عهدة أولًا","BDR-"&amp;TEXT(R2844,"000")))</f>
        <v/>
      </c>
      <c r="C2844" s="21" t="n"/>
      <c r="D2844" s="20">
        <f>IF(C2844="","",IF(S2844="","خارج السنة المالية",INDEX(القوائم!$D$2:$D$13,S2844)))</f>
        <v/>
      </c>
      <c r="E2844" s="22" t="n"/>
      <c r="F2844" s="23" t="n"/>
      <c r="G2844" s="23" t="n"/>
      <c r="H2844" s="22" t="n"/>
      <c r="I2844" s="19" t="n"/>
      <c r="J2844" s="21" t="n"/>
      <c r="K2844" s="19" t="n"/>
      <c r="L2844" s="19" t="n"/>
      <c r="M2844" s="21" t="n"/>
      <c r="N2844" s="22" t="n"/>
      <c r="O2844" s="24">
        <f>IF(A2844&lt;&gt;"عهدة","",SUMIFS($G$8:$G$5007,$B$8:$B$5007,B2844,$A$8:$A$5007,"مصروف",$I$8:$I$5007,"&lt;&gt;مرفوض"))</f>
        <v/>
      </c>
      <c r="P2844" s="25">
        <f>IF(A2844&lt;&gt;"عهدة","",N(F2844)-O2844)</f>
        <v/>
      </c>
      <c r="Q2844" s="26">
        <f>IF(A2844="","",IF(A2844="عهدة",IF(N(F2844)=0,"⚠ أدخل قيمة العهدة",IF(P2844&lt;0,"⛔ عجز / زيادة مصروفات "&amp;TEXT(-P2844,"#,##0"),IF(COUNTIFS($B$8:$B$5007,B2844,$A$8:$A$5007,"مصروف",$I$8:$I$5007,"&lt;&gt;مرفوض",$K$8:$K$5007,"&lt;&gt;نعم")&gt;0,"⚠ "&amp;COUNTIFS($B$8:$B$5007,B2844,$A$8:$A$5007,"مصروف",$I$8:$I$5007,"&lt;&gt;مرفوض",$K$8:$K$5007,"&lt;&gt;نعم")&amp;" مصروف غير مسوى",IF(L2844="تمت التسوية",IF(P2844=0,"✔ متوازنة وتمت التسوية","✔ تمت التسوية – متبقي "&amp;TEXT(P2844,"#,##0")),IF(P2844&gt;0,"متبقي "&amp;TEXT(P2844,"#,##0"),"✔ متوازنة"))))),IF(R2844=0,"⚠ أضف سطر عهدة أولًا",IF(OR(C2844="",N(G2844)=0),"⚠ أكمل التاريخ والقيمة",IF(S2844="","⚠ التاريخ خارج السنة المالية",IF(H2844="","⚠ اختر بند الموازنة",IF(I2844="مرفوض","✖ مرفوض من المدير",IF(I2844&lt;&gt;"موافق","⏳ بانتظار موافقة المدير",IF(K2844&lt;&gt;"نعم","⚠ غير مسوى مع الحسابات","✔ معتمد ومسوى")))))))))</f>
        <v/>
      </c>
      <c r="R2844">
        <f>N(R2843)+IF(A2844="عهدة",1,0)</f>
        <v/>
      </c>
      <c r="S2844">
        <f>IF(C2844="","",IF(AND(C2844&gt;=DATE(2026,9,1),C2844&lt;=DATE(2027,8,31)),(YEAR(C2844)-2026)*12+MONTH(C2844)-8,""))</f>
        <v/>
      </c>
      <c r="T2844">
        <f>IF(AND(A2844="مصروف",R2844&gt;0,I2844="موافق",S2844&lt;&gt;"",H2844&lt;&gt;""),N(G2844),0)</f>
        <v/>
      </c>
    </row>
    <row r="2845">
      <c r="A2845" s="19" t="n"/>
      <c r="B2845" s="20">
        <f>IF(A2845="","",IF(R2845=0,"⚠ أضف سطر عهدة أولًا","BDR-"&amp;TEXT(R2845,"000")))</f>
        <v/>
      </c>
      <c r="C2845" s="21" t="n"/>
      <c r="D2845" s="20">
        <f>IF(C2845="","",IF(S2845="","خارج السنة المالية",INDEX(القوائم!$D$2:$D$13,S2845)))</f>
        <v/>
      </c>
      <c r="E2845" s="22" t="n"/>
      <c r="F2845" s="23" t="n"/>
      <c r="G2845" s="23" t="n"/>
      <c r="H2845" s="22" t="n"/>
      <c r="I2845" s="19" t="n"/>
      <c r="J2845" s="21" t="n"/>
      <c r="K2845" s="19" t="n"/>
      <c r="L2845" s="19" t="n"/>
      <c r="M2845" s="21" t="n"/>
      <c r="N2845" s="22" t="n"/>
      <c r="O2845" s="24">
        <f>IF(A2845&lt;&gt;"عهدة","",SUMIFS($G$8:$G$5007,$B$8:$B$5007,B2845,$A$8:$A$5007,"مصروف",$I$8:$I$5007,"&lt;&gt;مرفوض"))</f>
        <v/>
      </c>
      <c r="P2845" s="25">
        <f>IF(A2845&lt;&gt;"عهدة","",N(F2845)-O2845)</f>
        <v/>
      </c>
      <c r="Q2845" s="26">
        <f>IF(A2845="","",IF(A2845="عهدة",IF(N(F2845)=0,"⚠ أدخل قيمة العهدة",IF(P2845&lt;0,"⛔ عجز / زيادة مصروفات "&amp;TEXT(-P2845,"#,##0"),IF(COUNTIFS($B$8:$B$5007,B2845,$A$8:$A$5007,"مصروف",$I$8:$I$5007,"&lt;&gt;مرفوض",$K$8:$K$5007,"&lt;&gt;نعم")&gt;0,"⚠ "&amp;COUNTIFS($B$8:$B$5007,B2845,$A$8:$A$5007,"مصروف",$I$8:$I$5007,"&lt;&gt;مرفوض",$K$8:$K$5007,"&lt;&gt;نعم")&amp;" مصروف غير مسوى",IF(L2845="تمت التسوية",IF(P2845=0,"✔ متوازنة وتمت التسوية","✔ تمت التسوية – متبقي "&amp;TEXT(P2845,"#,##0")),IF(P2845&gt;0,"متبقي "&amp;TEXT(P2845,"#,##0"),"✔ متوازنة"))))),IF(R2845=0,"⚠ أضف سطر عهدة أولًا",IF(OR(C2845="",N(G2845)=0),"⚠ أكمل التاريخ والقيمة",IF(S2845="","⚠ التاريخ خارج السنة المالية",IF(H2845="","⚠ اختر بند الموازنة",IF(I2845="مرفوض","✖ مرفوض من المدير",IF(I2845&lt;&gt;"موافق","⏳ بانتظار موافقة المدير",IF(K2845&lt;&gt;"نعم","⚠ غير مسوى مع الحسابات","✔ معتمد ومسوى")))))))))</f>
        <v/>
      </c>
      <c r="R2845">
        <f>N(R2844)+IF(A2845="عهدة",1,0)</f>
        <v/>
      </c>
      <c r="S2845">
        <f>IF(C2845="","",IF(AND(C2845&gt;=DATE(2026,9,1),C2845&lt;=DATE(2027,8,31)),(YEAR(C2845)-2026)*12+MONTH(C2845)-8,""))</f>
        <v/>
      </c>
      <c r="T2845">
        <f>IF(AND(A2845="مصروف",R2845&gt;0,I2845="موافق",S2845&lt;&gt;"",H2845&lt;&gt;""),N(G2845),0)</f>
        <v/>
      </c>
    </row>
    <row r="2846">
      <c r="A2846" s="19" t="n"/>
      <c r="B2846" s="20">
        <f>IF(A2846="","",IF(R2846=0,"⚠ أضف سطر عهدة أولًا","BDR-"&amp;TEXT(R2846,"000")))</f>
        <v/>
      </c>
      <c r="C2846" s="21" t="n"/>
      <c r="D2846" s="20">
        <f>IF(C2846="","",IF(S2846="","خارج السنة المالية",INDEX(القوائم!$D$2:$D$13,S2846)))</f>
        <v/>
      </c>
      <c r="E2846" s="22" t="n"/>
      <c r="F2846" s="23" t="n"/>
      <c r="G2846" s="23" t="n"/>
      <c r="H2846" s="22" t="n"/>
      <c r="I2846" s="19" t="n"/>
      <c r="J2846" s="21" t="n"/>
      <c r="K2846" s="19" t="n"/>
      <c r="L2846" s="19" t="n"/>
      <c r="M2846" s="21" t="n"/>
      <c r="N2846" s="22" t="n"/>
      <c r="O2846" s="24">
        <f>IF(A2846&lt;&gt;"عهدة","",SUMIFS($G$8:$G$5007,$B$8:$B$5007,B2846,$A$8:$A$5007,"مصروف",$I$8:$I$5007,"&lt;&gt;مرفوض"))</f>
        <v/>
      </c>
      <c r="P2846" s="25">
        <f>IF(A2846&lt;&gt;"عهدة","",N(F2846)-O2846)</f>
        <v/>
      </c>
      <c r="Q2846" s="26">
        <f>IF(A2846="","",IF(A2846="عهدة",IF(N(F2846)=0,"⚠ أدخل قيمة العهدة",IF(P2846&lt;0,"⛔ عجز / زيادة مصروفات "&amp;TEXT(-P2846,"#,##0"),IF(COUNTIFS($B$8:$B$5007,B2846,$A$8:$A$5007,"مصروف",$I$8:$I$5007,"&lt;&gt;مرفوض",$K$8:$K$5007,"&lt;&gt;نعم")&gt;0,"⚠ "&amp;COUNTIFS($B$8:$B$5007,B2846,$A$8:$A$5007,"مصروف",$I$8:$I$5007,"&lt;&gt;مرفوض",$K$8:$K$5007,"&lt;&gt;نعم")&amp;" مصروف غير مسوى",IF(L2846="تمت التسوية",IF(P2846=0,"✔ متوازنة وتمت التسوية","✔ تمت التسوية – متبقي "&amp;TEXT(P2846,"#,##0")),IF(P2846&gt;0,"متبقي "&amp;TEXT(P2846,"#,##0"),"✔ متوازنة"))))),IF(R2846=0,"⚠ أضف سطر عهدة أولًا",IF(OR(C2846="",N(G2846)=0),"⚠ أكمل التاريخ والقيمة",IF(S2846="","⚠ التاريخ خارج السنة المالية",IF(H2846="","⚠ اختر بند الموازنة",IF(I2846="مرفوض","✖ مرفوض من المدير",IF(I2846&lt;&gt;"موافق","⏳ بانتظار موافقة المدير",IF(K2846&lt;&gt;"نعم","⚠ غير مسوى مع الحسابات","✔ معتمد ومسوى")))))))))</f>
        <v/>
      </c>
      <c r="R2846">
        <f>N(R2845)+IF(A2846="عهدة",1,0)</f>
        <v/>
      </c>
      <c r="S2846">
        <f>IF(C2846="","",IF(AND(C2846&gt;=DATE(2026,9,1),C2846&lt;=DATE(2027,8,31)),(YEAR(C2846)-2026)*12+MONTH(C2846)-8,""))</f>
        <v/>
      </c>
      <c r="T2846">
        <f>IF(AND(A2846="مصروف",R2846&gt;0,I2846="موافق",S2846&lt;&gt;"",H2846&lt;&gt;""),N(G2846),0)</f>
        <v/>
      </c>
    </row>
    <row r="2847">
      <c r="A2847" s="19" t="n"/>
      <c r="B2847" s="20">
        <f>IF(A2847="","",IF(R2847=0,"⚠ أضف سطر عهدة أولًا","BDR-"&amp;TEXT(R2847,"000")))</f>
        <v/>
      </c>
      <c r="C2847" s="21" t="n"/>
      <c r="D2847" s="20">
        <f>IF(C2847="","",IF(S2847="","خارج السنة المالية",INDEX(القوائم!$D$2:$D$13,S2847)))</f>
        <v/>
      </c>
      <c r="E2847" s="22" t="n"/>
      <c r="F2847" s="23" t="n"/>
      <c r="G2847" s="23" t="n"/>
      <c r="H2847" s="22" t="n"/>
      <c r="I2847" s="19" t="n"/>
      <c r="J2847" s="21" t="n"/>
      <c r="K2847" s="19" t="n"/>
      <c r="L2847" s="19" t="n"/>
      <c r="M2847" s="21" t="n"/>
      <c r="N2847" s="22" t="n"/>
      <c r="O2847" s="24">
        <f>IF(A2847&lt;&gt;"عهدة","",SUMIFS($G$8:$G$5007,$B$8:$B$5007,B2847,$A$8:$A$5007,"مصروف",$I$8:$I$5007,"&lt;&gt;مرفوض"))</f>
        <v/>
      </c>
      <c r="P2847" s="25">
        <f>IF(A2847&lt;&gt;"عهدة","",N(F2847)-O2847)</f>
        <v/>
      </c>
      <c r="Q2847" s="26">
        <f>IF(A2847="","",IF(A2847="عهدة",IF(N(F2847)=0,"⚠ أدخل قيمة العهدة",IF(P2847&lt;0,"⛔ عجز / زيادة مصروفات "&amp;TEXT(-P2847,"#,##0"),IF(COUNTIFS($B$8:$B$5007,B2847,$A$8:$A$5007,"مصروف",$I$8:$I$5007,"&lt;&gt;مرفوض",$K$8:$K$5007,"&lt;&gt;نعم")&gt;0,"⚠ "&amp;COUNTIFS($B$8:$B$5007,B2847,$A$8:$A$5007,"مصروف",$I$8:$I$5007,"&lt;&gt;مرفوض",$K$8:$K$5007,"&lt;&gt;نعم")&amp;" مصروف غير مسوى",IF(L2847="تمت التسوية",IF(P2847=0,"✔ متوازنة وتمت التسوية","✔ تمت التسوية – متبقي "&amp;TEXT(P2847,"#,##0")),IF(P2847&gt;0,"متبقي "&amp;TEXT(P2847,"#,##0"),"✔ متوازنة"))))),IF(R2847=0,"⚠ أضف سطر عهدة أولًا",IF(OR(C2847="",N(G2847)=0),"⚠ أكمل التاريخ والقيمة",IF(S2847="","⚠ التاريخ خارج السنة المالية",IF(H2847="","⚠ اختر بند الموازنة",IF(I2847="مرفوض","✖ مرفوض من المدير",IF(I2847&lt;&gt;"موافق","⏳ بانتظار موافقة المدير",IF(K2847&lt;&gt;"نعم","⚠ غير مسوى مع الحسابات","✔ معتمد ومسوى")))))))))</f>
        <v/>
      </c>
      <c r="R2847">
        <f>N(R2846)+IF(A2847="عهدة",1,0)</f>
        <v/>
      </c>
      <c r="S2847">
        <f>IF(C2847="","",IF(AND(C2847&gt;=DATE(2026,9,1),C2847&lt;=DATE(2027,8,31)),(YEAR(C2847)-2026)*12+MONTH(C2847)-8,""))</f>
        <v/>
      </c>
      <c r="T2847">
        <f>IF(AND(A2847="مصروف",R2847&gt;0,I2847="موافق",S2847&lt;&gt;"",H2847&lt;&gt;""),N(G2847),0)</f>
        <v/>
      </c>
    </row>
    <row r="2848">
      <c r="A2848" s="19" t="n"/>
      <c r="B2848" s="20">
        <f>IF(A2848="","",IF(R2848=0,"⚠ أضف سطر عهدة أولًا","BDR-"&amp;TEXT(R2848,"000")))</f>
        <v/>
      </c>
      <c r="C2848" s="21" t="n"/>
      <c r="D2848" s="20">
        <f>IF(C2848="","",IF(S2848="","خارج السنة المالية",INDEX(القوائم!$D$2:$D$13,S2848)))</f>
        <v/>
      </c>
      <c r="E2848" s="22" t="n"/>
      <c r="F2848" s="23" t="n"/>
      <c r="G2848" s="23" t="n"/>
      <c r="H2848" s="22" t="n"/>
      <c r="I2848" s="19" t="n"/>
      <c r="J2848" s="21" t="n"/>
      <c r="K2848" s="19" t="n"/>
      <c r="L2848" s="19" t="n"/>
      <c r="M2848" s="21" t="n"/>
      <c r="N2848" s="22" t="n"/>
      <c r="O2848" s="24">
        <f>IF(A2848&lt;&gt;"عهدة","",SUMIFS($G$8:$G$5007,$B$8:$B$5007,B2848,$A$8:$A$5007,"مصروف",$I$8:$I$5007,"&lt;&gt;مرفوض"))</f>
        <v/>
      </c>
      <c r="P2848" s="25">
        <f>IF(A2848&lt;&gt;"عهدة","",N(F2848)-O2848)</f>
        <v/>
      </c>
      <c r="Q2848" s="26">
        <f>IF(A2848="","",IF(A2848="عهدة",IF(N(F2848)=0,"⚠ أدخل قيمة العهدة",IF(P2848&lt;0,"⛔ عجز / زيادة مصروفات "&amp;TEXT(-P2848,"#,##0"),IF(COUNTIFS($B$8:$B$5007,B2848,$A$8:$A$5007,"مصروف",$I$8:$I$5007,"&lt;&gt;مرفوض",$K$8:$K$5007,"&lt;&gt;نعم")&gt;0,"⚠ "&amp;COUNTIFS($B$8:$B$5007,B2848,$A$8:$A$5007,"مصروف",$I$8:$I$5007,"&lt;&gt;مرفوض",$K$8:$K$5007,"&lt;&gt;نعم")&amp;" مصروف غير مسوى",IF(L2848="تمت التسوية",IF(P2848=0,"✔ متوازنة وتمت التسوية","✔ تمت التسوية – متبقي "&amp;TEXT(P2848,"#,##0")),IF(P2848&gt;0,"متبقي "&amp;TEXT(P2848,"#,##0"),"✔ متوازنة"))))),IF(R2848=0,"⚠ أضف سطر عهدة أولًا",IF(OR(C2848="",N(G2848)=0),"⚠ أكمل التاريخ والقيمة",IF(S2848="","⚠ التاريخ خارج السنة المالية",IF(H2848="","⚠ اختر بند الموازنة",IF(I2848="مرفوض","✖ مرفوض من المدير",IF(I2848&lt;&gt;"موافق","⏳ بانتظار موافقة المدير",IF(K2848&lt;&gt;"نعم","⚠ غير مسوى مع الحسابات","✔ معتمد ومسوى")))))))))</f>
        <v/>
      </c>
      <c r="R2848">
        <f>N(R2847)+IF(A2848="عهدة",1,0)</f>
        <v/>
      </c>
      <c r="S2848">
        <f>IF(C2848="","",IF(AND(C2848&gt;=DATE(2026,9,1),C2848&lt;=DATE(2027,8,31)),(YEAR(C2848)-2026)*12+MONTH(C2848)-8,""))</f>
        <v/>
      </c>
      <c r="T2848">
        <f>IF(AND(A2848="مصروف",R2848&gt;0,I2848="موافق",S2848&lt;&gt;"",H2848&lt;&gt;""),N(G2848),0)</f>
        <v/>
      </c>
    </row>
    <row r="2849">
      <c r="A2849" s="19" t="n"/>
      <c r="B2849" s="20">
        <f>IF(A2849="","",IF(R2849=0,"⚠ أضف سطر عهدة أولًا","BDR-"&amp;TEXT(R2849,"000")))</f>
        <v/>
      </c>
      <c r="C2849" s="21" t="n"/>
      <c r="D2849" s="20">
        <f>IF(C2849="","",IF(S2849="","خارج السنة المالية",INDEX(القوائم!$D$2:$D$13,S2849)))</f>
        <v/>
      </c>
      <c r="E2849" s="22" t="n"/>
      <c r="F2849" s="23" t="n"/>
      <c r="G2849" s="23" t="n"/>
      <c r="H2849" s="22" t="n"/>
      <c r="I2849" s="19" t="n"/>
      <c r="J2849" s="21" t="n"/>
      <c r="K2849" s="19" t="n"/>
      <c r="L2849" s="19" t="n"/>
      <c r="M2849" s="21" t="n"/>
      <c r="N2849" s="22" t="n"/>
      <c r="O2849" s="24">
        <f>IF(A2849&lt;&gt;"عهدة","",SUMIFS($G$8:$G$5007,$B$8:$B$5007,B2849,$A$8:$A$5007,"مصروف",$I$8:$I$5007,"&lt;&gt;مرفوض"))</f>
        <v/>
      </c>
      <c r="P2849" s="25">
        <f>IF(A2849&lt;&gt;"عهدة","",N(F2849)-O2849)</f>
        <v/>
      </c>
      <c r="Q2849" s="26">
        <f>IF(A2849="","",IF(A2849="عهدة",IF(N(F2849)=0,"⚠ أدخل قيمة العهدة",IF(P2849&lt;0,"⛔ عجز / زيادة مصروفات "&amp;TEXT(-P2849,"#,##0"),IF(COUNTIFS($B$8:$B$5007,B2849,$A$8:$A$5007,"مصروف",$I$8:$I$5007,"&lt;&gt;مرفوض",$K$8:$K$5007,"&lt;&gt;نعم")&gt;0,"⚠ "&amp;COUNTIFS($B$8:$B$5007,B2849,$A$8:$A$5007,"مصروف",$I$8:$I$5007,"&lt;&gt;مرفوض",$K$8:$K$5007,"&lt;&gt;نعم")&amp;" مصروف غير مسوى",IF(L2849="تمت التسوية",IF(P2849=0,"✔ متوازنة وتمت التسوية","✔ تمت التسوية – متبقي "&amp;TEXT(P2849,"#,##0")),IF(P2849&gt;0,"متبقي "&amp;TEXT(P2849,"#,##0"),"✔ متوازنة"))))),IF(R2849=0,"⚠ أضف سطر عهدة أولًا",IF(OR(C2849="",N(G2849)=0),"⚠ أكمل التاريخ والقيمة",IF(S2849="","⚠ التاريخ خارج السنة المالية",IF(H2849="","⚠ اختر بند الموازنة",IF(I2849="مرفوض","✖ مرفوض من المدير",IF(I2849&lt;&gt;"موافق","⏳ بانتظار موافقة المدير",IF(K2849&lt;&gt;"نعم","⚠ غير مسوى مع الحسابات","✔ معتمد ومسوى")))))))))</f>
        <v/>
      </c>
      <c r="R2849">
        <f>N(R2848)+IF(A2849="عهدة",1,0)</f>
        <v/>
      </c>
      <c r="S2849">
        <f>IF(C2849="","",IF(AND(C2849&gt;=DATE(2026,9,1),C2849&lt;=DATE(2027,8,31)),(YEAR(C2849)-2026)*12+MONTH(C2849)-8,""))</f>
        <v/>
      </c>
      <c r="T2849">
        <f>IF(AND(A2849="مصروف",R2849&gt;0,I2849="موافق",S2849&lt;&gt;"",H2849&lt;&gt;""),N(G2849),0)</f>
        <v/>
      </c>
    </row>
    <row r="2850">
      <c r="A2850" s="19" t="n"/>
      <c r="B2850" s="20">
        <f>IF(A2850="","",IF(R2850=0,"⚠ أضف سطر عهدة أولًا","BDR-"&amp;TEXT(R2850,"000")))</f>
        <v/>
      </c>
      <c r="C2850" s="21" t="n"/>
      <c r="D2850" s="20">
        <f>IF(C2850="","",IF(S2850="","خارج السنة المالية",INDEX(القوائم!$D$2:$D$13,S2850)))</f>
        <v/>
      </c>
      <c r="E2850" s="22" t="n"/>
      <c r="F2850" s="23" t="n"/>
      <c r="G2850" s="23" t="n"/>
      <c r="H2850" s="22" t="n"/>
      <c r="I2850" s="19" t="n"/>
      <c r="J2850" s="21" t="n"/>
      <c r="K2850" s="19" t="n"/>
      <c r="L2850" s="19" t="n"/>
      <c r="M2850" s="21" t="n"/>
      <c r="N2850" s="22" t="n"/>
      <c r="O2850" s="24">
        <f>IF(A2850&lt;&gt;"عهدة","",SUMIFS($G$8:$G$5007,$B$8:$B$5007,B2850,$A$8:$A$5007,"مصروف",$I$8:$I$5007,"&lt;&gt;مرفوض"))</f>
        <v/>
      </c>
      <c r="P2850" s="25">
        <f>IF(A2850&lt;&gt;"عهدة","",N(F2850)-O2850)</f>
        <v/>
      </c>
      <c r="Q2850" s="26">
        <f>IF(A2850="","",IF(A2850="عهدة",IF(N(F2850)=0,"⚠ أدخل قيمة العهدة",IF(P2850&lt;0,"⛔ عجز / زيادة مصروفات "&amp;TEXT(-P2850,"#,##0"),IF(COUNTIFS($B$8:$B$5007,B2850,$A$8:$A$5007,"مصروف",$I$8:$I$5007,"&lt;&gt;مرفوض",$K$8:$K$5007,"&lt;&gt;نعم")&gt;0,"⚠ "&amp;COUNTIFS($B$8:$B$5007,B2850,$A$8:$A$5007,"مصروف",$I$8:$I$5007,"&lt;&gt;مرفوض",$K$8:$K$5007,"&lt;&gt;نعم")&amp;" مصروف غير مسوى",IF(L2850="تمت التسوية",IF(P2850=0,"✔ متوازنة وتمت التسوية","✔ تمت التسوية – متبقي "&amp;TEXT(P2850,"#,##0")),IF(P2850&gt;0,"متبقي "&amp;TEXT(P2850,"#,##0"),"✔ متوازنة"))))),IF(R2850=0,"⚠ أضف سطر عهدة أولًا",IF(OR(C2850="",N(G2850)=0),"⚠ أكمل التاريخ والقيمة",IF(S2850="","⚠ التاريخ خارج السنة المالية",IF(H2850="","⚠ اختر بند الموازنة",IF(I2850="مرفوض","✖ مرفوض من المدير",IF(I2850&lt;&gt;"موافق","⏳ بانتظار موافقة المدير",IF(K2850&lt;&gt;"نعم","⚠ غير مسوى مع الحسابات","✔ معتمد ومسوى")))))))))</f>
        <v/>
      </c>
      <c r="R2850">
        <f>N(R2849)+IF(A2850="عهدة",1,0)</f>
        <v/>
      </c>
      <c r="S2850">
        <f>IF(C2850="","",IF(AND(C2850&gt;=DATE(2026,9,1),C2850&lt;=DATE(2027,8,31)),(YEAR(C2850)-2026)*12+MONTH(C2850)-8,""))</f>
        <v/>
      </c>
      <c r="T2850">
        <f>IF(AND(A2850="مصروف",R2850&gt;0,I2850="موافق",S2850&lt;&gt;"",H2850&lt;&gt;""),N(G2850),0)</f>
        <v/>
      </c>
    </row>
    <row r="2851">
      <c r="A2851" s="19" t="n"/>
      <c r="B2851" s="20">
        <f>IF(A2851="","",IF(R2851=0,"⚠ أضف سطر عهدة أولًا","BDR-"&amp;TEXT(R2851,"000")))</f>
        <v/>
      </c>
      <c r="C2851" s="21" t="n"/>
      <c r="D2851" s="20">
        <f>IF(C2851="","",IF(S2851="","خارج السنة المالية",INDEX(القوائم!$D$2:$D$13,S2851)))</f>
        <v/>
      </c>
      <c r="E2851" s="22" t="n"/>
      <c r="F2851" s="23" t="n"/>
      <c r="G2851" s="23" t="n"/>
      <c r="H2851" s="22" t="n"/>
      <c r="I2851" s="19" t="n"/>
      <c r="J2851" s="21" t="n"/>
      <c r="K2851" s="19" t="n"/>
      <c r="L2851" s="19" t="n"/>
      <c r="M2851" s="21" t="n"/>
      <c r="N2851" s="22" t="n"/>
      <c r="O2851" s="24">
        <f>IF(A2851&lt;&gt;"عهدة","",SUMIFS($G$8:$G$5007,$B$8:$B$5007,B2851,$A$8:$A$5007,"مصروف",$I$8:$I$5007,"&lt;&gt;مرفوض"))</f>
        <v/>
      </c>
      <c r="P2851" s="25">
        <f>IF(A2851&lt;&gt;"عهدة","",N(F2851)-O2851)</f>
        <v/>
      </c>
      <c r="Q2851" s="26">
        <f>IF(A2851="","",IF(A2851="عهدة",IF(N(F2851)=0,"⚠ أدخل قيمة العهدة",IF(P2851&lt;0,"⛔ عجز / زيادة مصروفات "&amp;TEXT(-P2851,"#,##0"),IF(COUNTIFS($B$8:$B$5007,B2851,$A$8:$A$5007,"مصروف",$I$8:$I$5007,"&lt;&gt;مرفوض",$K$8:$K$5007,"&lt;&gt;نعم")&gt;0,"⚠ "&amp;COUNTIFS($B$8:$B$5007,B2851,$A$8:$A$5007,"مصروف",$I$8:$I$5007,"&lt;&gt;مرفوض",$K$8:$K$5007,"&lt;&gt;نعم")&amp;" مصروف غير مسوى",IF(L2851="تمت التسوية",IF(P2851=0,"✔ متوازنة وتمت التسوية","✔ تمت التسوية – متبقي "&amp;TEXT(P2851,"#,##0")),IF(P2851&gt;0,"متبقي "&amp;TEXT(P2851,"#,##0"),"✔ متوازنة"))))),IF(R2851=0,"⚠ أضف سطر عهدة أولًا",IF(OR(C2851="",N(G2851)=0),"⚠ أكمل التاريخ والقيمة",IF(S2851="","⚠ التاريخ خارج السنة المالية",IF(H2851="","⚠ اختر بند الموازنة",IF(I2851="مرفوض","✖ مرفوض من المدير",IF(I2851&lt;&gt;"موافق","⏳ بانتظار موافقة المدير",IF(K2851&lt;&gt;"نعم","⚠ غير مسوى مع الحسابات","✔ معتمد ومسوى")))))))))</f>
        <v/>
      </c>
      <c r="R2851">
        <f>N(R2850)+IF(A2851="عهدة",1,0)</f>
        <v/>
      </c>
      <c r="S2851">
        <f>IF(C2851="","",IF(AND(C2851&gt;=DATE(2026,9,1),C2851&lt;=DATE(2027,8,31)),(YEAR(C2851)-2026)*12+MONTH(C2851)-8,""))</f>
        <v/>
      </c>
      <c r="T2851">
        <f>IF(AND(A2851="مصروف",R2851&gt;0,I2851="موافق",S2851&lt;&gt;"",H2851&lt;&gt;""),N(G2851),0)</f>
        <v/>
      </c>
    </row>
    <row r="2852">
      <c r="A2852" s="19" t="n"/>
      <c r="B2852" s="20">
        <f>IF(A2852="","",IF(R2852=0,"⚠ أضف سطر عهدة أولًا","BDR-"&amp;TEXT(R2852,"000")))</f>
        <v/>
      </c>
      <c r="C2852" s="21" t="n"/>
      <c r="D2852" s="20">
        <f>IF(C2852="","",IF(S2852="","خارج السنة المالية",INDEX(القوائم!$D$2:$D$13,S2852)))</f>
        <v/>
      </c>
      <c r="E2852" s="22" t="n"/>
      <c r="F2852" s="23" t="n"/>
      <c r="G2852" s="23" t="n"/>
      <c r="H2852" s="22" t="n"/>
      <c r="I2852" s="19" t="n"/>
      <c r="J2852" s="21" t="n"/>
      <c r="K2852" s="19" t="n"/>
      <c r="L2852" s="19" t="n"/>
      <c r="M2852" s="21" t="n"/>
      <c r="N2852" s="22" t="n"/>
      <c r="O2852" s="24">
        <f>IF(A2852&lt;&gt;"عهدة","",SUMIFS($G$8:$G$5007,$B$8:$B$5007,B2852,$A$8:$A$5007,"مصروف",$I$8:$I$5007,"&lt;&gt;مرفوض"))</f>
        <v/>
      </c>
      <c r="P2852" s="25">
        <f>IF(A2852&lt;&gt;"عهدة","",N(F2852)-O2852)</f>
        <v/>
      </c>
      <c r="Q2852" s="26">
        <f>IF(A2852="","",IF(A2852="عهدة",IF(N(F2852)=0,"⚠ أدخل قيمة العهدة",IF(P2852&lt;0,"⛔ عجز / زيادة مصروفات "&amp;TEXT(-P2852,"#,##0"),IF(COUNTIFS($B$8:$B$5007,B2852,$A$8:$A$5007,"مصروف",$I$8:$I$5007,"&lt;&gt;مرفوض",$K$8:$K$5007,"&lt;&gt;نعم")&gt;0,"⚠ "&amp;COUNTIFS($B$8:$B$5007,B2852,$A$8:$A$5007,"مصروف",$I$8:$I$5007,"&lt;&gt;مرفوض",$K$8:$K$5007,"&lt;&gt;نعم")&amp;" مصروف غير مسوى",IF(L2852="تمت التسوية",IF(P2852=0,"✔ متوازنة وتمت التسوية","✔ تمت التسوية – متبقي "&amp;TEXT(P2852,"#,##0")),IF(P2852&gt;0,"متبقي "&amp;TEXT(P2852,"#,##0"),"✔ متوازنة"))))),IF(R2852=0,"⚠ أضف سطر عهدة أولًا",IF(OR(C2852="",N(G2852)=0),"⚠ أكمل التاريخ والقيمة",IF(S2852="","⚠ التاريخ خارج السنة المالية",IF(H2852="","⚠ اختر بند الموازنة",IF(I2852="مرفوض","✖ مرفوض من المدير",IF(I2852&lt;&gt;"موافق","⏳ بانتظار موافقة المدير",IF(K2852&lt;&gt;"نعم","⚠ غير مسوى مع الحسابات","✔ معتمد ومسوى")))))))))</f>
        <v/>
      </c>
      <c r="R2852">
        <f>N(R2851)+IF(A2852="عهدة",1,0)</f>
        <v/>
      </c>
      <c r="S2852">
        <f>IF(C2852="","",IF(AND(C2852&gt;=DATE(2026,9,1),C2852&lt;=DATE(2027,8,31)),(YEAR(C2852)-2026)*12+MONTH(C2852)-8,""))</f>
        <v/>
      </c>
      <c r="T2852">
        <f>IF(AND(A2852="مصروف",R2852&gt;0,I2852="موافق",S2852&lt;&gt;"",H2852&lt;&gt;""),N(G2852),0)</f>
        <v/>
      </c>
    </row>
    <row r="2853">
      <c r="A2853" s="19" t="n"/>
      <c r="B2853" s="20">
        <f>IF(A2853="","",IF(R2853=0,"⚠ أضف سطر عهدة أولًا","BDR-"&amp;TEXT(R2853,"000")))</f>
        <v/>
      </c>
      <c r="C2853" s="21" t="n"/>
      <c r="D2853" s="20">
        <f>IF(C2853="","",IF(S2853="","خارج السنة المالية",INDEX(القوائم!$D$2:$D$13,S2853)))</f>
        <v/>
      </c>
      <c r="E2853" s="22" t="n"/>
      <c r="F2853" s="23" t="n"/>
      <c r="G2853" s="23" t="n"/>
      <c r="H2853" s="22" t="n"/>
      <c r="I2853" s="19" t="n"/>
      <c r="J2853" s="21" t="n"/>
      <c r="K2853" s="19" t="n"/>
      <c r="L2853" s="19" t="n"/>
      <c r="M2853" s="21" t="n"/>
      <c r="N2853" s="22" t="n"/>
      <c r="O2853" s="24">
        <f>IF(A2853&lt;&gt;"عهدة","",SUMIFS($G$8:$G$5007,$B$8:$B$5007,B2853,$A$8:$A$5007,"مصروف",$I$8:$I$5007,"&lt;&gt;مرفوض"))</f>
        <v/>
      </c>
      <c r="P2853" s="25">
        <f>IF(A2853&lt;&gt;"عهدة","",N(F2853)-O2853)</f>
        <v/>
      </c>
      <c r="Q2853" s="26">
        <f>IF(A2853="","",IF(A2853="عهدة",IF(N(F2853)=0,"⚠ أدخل قيمة العهدة",IF(P2853&lt;0,"⛔ عجز / زيادة مصروفات "&amp;TEXT(-P2853,"#,##0"),IF(COUNTIFS($B$8:$B$5007,B2853,$A$8:$A$5007,"مصروف",$I$8:$I$5007,"&lt;&gt;مرفوض",$K$8:$K$5007,"&lt;&gt;نعم")&gt;0,"⚠ "&amp;COUNTIFS($B$8:$B$5007,B2853,$A$8:$A$5007,"مصروف",$I$8:$I$5007,"&lt;&gt;مرفوض",$K$8:$K$5007,"&lt;&gt;نعم")&amp;" مصروف غير مسوى",IF(L2853="تمت التسوية",IF(P2853=0,"✔ متوازنة وتمت التسوية","✔ تمت التسوية – متبقي "&amp;TEXT(P2853,"#,##0")),IF(P2853&gt;0,"متبقي "&amp;TEXT(P2853,"#,##0"),"✔ متوازنة"))))),IF(R2853=0,"⚠ أضف سطر عهدة أولًا",IF(OR(C2853="",N(G2853)=0),"⚠ أكمل التاريخ والقيمة",IF(S2853="","⚠ التاريخ خارج السنة المالية",IF(H2853="","⚠ اختر بند الموازنة",IF(I2853="مرفوض","✖ مرفوض من المدير",IF(I2853&lt;&gt;"موافق","⏳ بانتظار موافقة المدير",IF(K2853&lt;&gt;"نعم","⚠ غير مسوى مع الحسابات","✔ معتمد ومسوى")))))))))</f>
        <v/>
      </c>
      <c r="R2853">
        <f>N(R2852)+IF(A2853="عهدة",1,0)</f>
        <v/>
      </c>
      <c r="S2853">
        <f>IF(C2853="","",IF(AND(C2853&gt;=DATE(2026,9,1),C2853&lt;=DATE(2027,8,31)),(YEAR(C2853)-2026)*12+MONTH(C2853)-8,""))</f>
        <v/>
      </c>
      <c r="T2853">
        <f>IF(AND(A2853="مصروف",R2853&gt;0,I2853="موافق",S2853&lt;&gt;"",H2853&lt;&gt;""),N(G2853),0)</f>
        <v/>
      </c>
    </row>
    <row r="2854">
      <c r="A2854" s="19" t="n"/>
      <c r="B2854" s="20">
        <f>IF(A2854="","",IF(R2854=0,"⚠ أضف سطر عهدة أولًا","BDR-"&amp;TEXT(R2854,"000")))</f>
        <v/>
      </c>
      <c r="C2854" s="21" t="n"/>
      <c r="D2854" s="20">
        <f>IF(C2854="","",IF(S2854="","خارج السنة المالية",INDEX(القوائم!$D$2:$D$13,S2854)))</f>
        <v/>
      </c>
      <c r="E2854" s="22" t="n"/>
      <c r="F2854" s="23" t="n"/>
      <c r="G2854" s="23" t="n"/>
      <c r="H2854" s="22" t="n"/>
      <c r="I2854" s="19" t="n"/>
      <c r="J2854" s="21" t="n"/>
      <c r="K2854" s="19" t="n"/>
      <c r="L2854" s="19" t="n"/>
      <c r="M2854" s="21" t="n"/>
      <c r="N2854" s="22" t="n"/>
      <c r="O2854" s="24">
        <f>IF(A2854&lt;&gt;"عهدة","",SUMIFS($G$8:$G$5007,$B$8:$B$5007,B2854,$A$8:$A$5007,"مصروف",$I$8:$I$5007,"&lt;&gt;مرفوض"))</f>
        <v/>
      </c>
      <c r="P2854" s="25">
        <f>IF(A2854&lt;&gt;"عهدة","",N(F2854)-O2854)</f>
        <v/>
      </c>
      <c r="Q2854" s="26">
        <f>IF(A2854="","",IF(A2854="عهدة",IF(N(F2854)=0,"⚠ أدخل قيمة العهدة",IF(P2854&lt;0,"⛔ عجز / زيادة مصروفات "&amp;TEXT(-P2854,"#,##0"),IF(COUNTIFS($B$8:$B$5007,B2854,$A$8:$A$5007,"مصروف",$I$8:$I$5007,"&lt;&gt;مرفوض",$K$8:$K$5007,"&lt;&gt;نعم")&gt;0,"⚠ "&amp;COUNTIFS($B$8:$B$5007,B2854,$A$8:$A$5007,"مصروف",$I$8:$I$5007,"&lt;&gt;مرفوض",$K$8:$K$5007,"&lt;&gt;نعم")&amp;" مصروف غير مسوى",IF(L2854="تمت التسوية",IF(P2854=0,"✔ متوازنة وتمت التسوية","✔ تمت التسوية – متبقي "&amp;TEXT(P2854,"#,##0")),IF(P2854&gt;0,"متبقي "&amp;TEXT(P2854,"#,##0"),"✔ متوازنة"))))),IF(R2854=0,"⚠ أضف سطر عهدة أولًا",IF(OR(C2854="",N(G2854)=0),"⚠ أكمل التاريخ والقيمة",IF(S2854="","⚠ التاريخ خارج السنة المالية",IF(H2854="","⚠ اختر بند الموازنة",IF(I2854="مرفوض","✖ مرفوض من المدير",IF(I2854&lt;&gt;"موافق","⏳ بانتظار موافقة المدير",IF(K2854&lt;&gt;"نعم","⚠ غير مسوى مع الحسابات","✔ معتمد ومسوى")))))))))</f>
        <v/>
      </c>
      <c r="R2854">
        <f>N(R2853)+IF(A2854="عهدة",1,0)</f>
        <v/>
      </c>
      <c r="S2854">
        <f>IF(C2854="","",IF(AND(C2854&gt;=DATE(2026,9,1),C2854&lt;=DATE(2027,8,31)),(YEAR(C2854)-2026)*12+MONTH(C2854)-8,""))</f>
        <v/>
      </c>
      <c r="T2854">
        <f>IF(AND(A2854="مصروف",R2854&gt;0,I2854="موافق",S2854&lt;&gt;"",H2854&lt;&gt;""),N(G2854),0)</f>
        <v/>
      </c>
    </row>
    <row r="2855">
      <c r="A2855" s="19" t="n"/>
      <c r="B2855" s="20">
        <f>IF(A2855="","",IF(R2855=0,"⚠ أضف سطر عهدة أولًا","BDR-"&amp;TEXT(R2855,"000")))</f>
        <v/>
      </c>
      <c r="C2855" s="21" t="n"/>
      <c r="D2855" s="20">
        <f>IF(C2855="","",IF(S2855="","خارج السنة المالية",INDEX(القوائم!$D$2:$D$13,S2855)))</f>
        <v/>
      </c>
      <c r="E2855" s="22" t="n"/>
      <c r="F2855" s="23" t="n"/>
      <c r="G2855" s="23" t="n"/>
      <c r="H2855" s="22" t="n"/>
      <c r="I2855" s="19" t="n"/>
      <c r="J2855" s="21" t="n"/>
      <c r="K2855" s="19" t="n"/>
      <c r="L2855" s="19" t="n"/>
      <c r="M2855" s="21" t="n"/>
      <c r="N2855" s="22" t="n"/>
      <c r="O2855" s="24">
        <f>IF(A2855&lt;&gt;"عهدة","",SUMIFS($G$8:$G$5007,$B$8:$B$5007,B2855,$A$8:$A$5007,"مصروف",$I$8:$I$5007,"&lt;&gt;مرفوض"))</f>
        <v/>
      </c>
      <c r="P2855" s="25">
        <f>IF(A2855&lt;&gt;"عهدة","",N(F2855)-O2855)</f>
        <v/>
      </c>
      <c r="Q2855" s="26">
        <f>IF(A2855="","",IF(A2855="عهدة",IF(N(F2855)=0,"⚠ أدخل قيمة العهدة",IF(P2855&lt;0,"⛔ عجز / زيادة مصروفات "&amp;TEXT(-P2855,"#,##0"),IF(COUNTIFS($B$8:$B$5007,B2855,$A$8:$A$5007,"مصروف",$I$8:$I$5007,"&lt;&gt;مرفوض",$K$8:$K$5007,"&lt;&gt;نعم")&gt;0,"⚠ "&amp;COUNTIFS($B$8:$B$5007,B2855,$A$8:$A$5007,"مصروف",$I$8:$I$5007,"&lt;&gt;مرفوض",$K$8:$K$5007,"&lt;&gt;نعم")&amp;" مصروف غير مسوى",IF(L2855="تمت التسوية",IF(P2855=0,"✔ متوازنة وتمت التسوية","✔ تمت التسوية – متبقي "&amp;TEXT(P2855,"#,##0")),IF(P2855&gt;0,"متبقي "&amp;TEXT(P2855,"#,##0"),"✔ متوازنة"))))),IF(R2855=0,"⚠ أضف سطر عهدة أولًا",IF(OR(C2855="",N(G2855)=0),"⚠ أكمل التاريخ والقيمة",IF(S2855="","⚠ التاريخ خارج السنة المالية",IF(H2855="","⚠ اختر بند الموازنة",IF(I2855="مرفوض","✖ مرفوض من المدير",IF(I2855&lt;&gt;"موافق","⏳ بانتظار موافقة المدير",IF(K2855&lt;&gt;"نعم","⚠ غير مسوى مع الحسابات","✔ معتمد ومسوى")))))))))</f>
        <v/>
      </c>
      <c r="R2855">
        <f>N(R2854)+IF(A2855="عهدة",1,0)</f>
        <v/>
      </c>
      <c r="S2855">
        <f>IF(C2855="","",IF(AND(C2855&gt;=DATE(2026,9,1),C2855&lt;=DATE(2027,8,31)),(YEAR(C2855)-2026)*12+MONTH(C2855)-8,""))</f>
        <v/>
      </c>
      <c r="T2855">
        <f>IF(AND(A2855="مصروف",R2855&gt;0,I2855="موافق",S2855&lt;&gt;"",H2855&lt;&gt;""),N(G2855),0)</f>
        <v/>
      </c>
    </row>
    <row r="2856">
      <c r="A2856" s="19" t="n"/>
      <c r="B2856" s="20">
        <f>IF(A2856="","",IF(R2856=0,"⚠ أضف سطر عهدة أولًا","BDR-"&amp;TEXT(R2856,"000")))</f>
        <v/>
      </c>
      <c r="C2856" s="21" t="n"/>
      <c r="D2856" s="20">
        <f>IF(C2856="","",IF(S2856="","خارج السنة المالية",INDEX(القوائم!$D$2:$D$13,S2856)))</f>
        <v/>
      </c>
      <c r="E2856" s="22" t="n"/>
      <c r="F2856" s="23" t="n"/>
      <c r="G2856" s="23" t="n"/>
      <c r="H2856" s="22" t="n"/>
      <c r="I2856" s="19" t="n"/>
      <c r="J2856" s="21" t="n"/>
      <c r="K2856" s="19" t="n"/>
      <c r="L2856" s="19" t="n"/>
      <c r="M2856" s="21" t="n"/>
      <c r="N2856" s="22" t="n"/>
      <c r="O2856" s="24">
        <f>IF(A2856&lt;&gt;"عهدة","",SUMIFS($G$8:$G$5007,$B$8:$B$5007,B2856,$A$8:$A$5007,"مصروف",$I$8:$I$5007,"&lt;&gt;مرفوض"))</f>
        <v/>
      </c>
      <c r="P2856" s="25">
        <f>IF(A2856&lt;&gt;"عهدة","",N(F2856)-O2856)</f>
        <v/>
      </c>
      <c r="Q2856" s="26">
        <f>IF(A2856="","",IF(A2856="عهدة",IF(N(F2856)=0,"⚠ أدخل قيمة العهدة",IF(P2856&lt;0,"⛔ عجز / زيادة مصروفات "&amp;TEXT(-P2856,"#,##0"),IF(COUNTIFS($B$8:$B$5007,B2856,$A$8:$A$5007,"مصروف",$I$8:$I$5007,"&lt;&gt;مرفوض",$K$8:$K$5007,"&lt;&gt;نعم")&gt;0,"⚠ "&amp;COUNTIFS($B$8:$B$5007,B2856,$A$8:$A$5007,"مصروف",$I$8:$I$5007,"&lt;&gt;مرفوض",$K$8:$K$5007,"&lt;&gt;نعم")&amp;" مصروف غير مسوى",IF(L2856="تمت التسوية",IF(P2856=0,"✔ متوازنة وتمت التسوية","✔ تمت التسوية – متبقي "&amp;TEXT(P2856,"#,##0")),IF(P2856&gt;0,"متبقي "&amp;TEXT(P2856,"#,##0"),"✔ متوازنة"))))),IF(R2856=0,"⚠ أضف سطر عهدة أولًا",IF(OR(C2856="",N(G2856)=0),"⚠ أكمل التاريخ والقيمة",IF(S2856="","⚠ التاريخ خارج السنة المالية",IF(H2856="","⚠ اختر بند الموازنة",IF(I2856="مرفوض","✖ مرفوض من المدير",IF(I2856&lt;&gt;"موافق","⏳ بانتظار موافقة المدير",IF(K2856&lt;&gt;"نعم","⚠ غير مسوى مع الحسابات","✔ معتمد ومسوى")))))))))</f>
        <v/>
      </c>
      <c r="R2856">
        <f>N(R2855)+IF(A2856="عهدة",1,0)</f>
        <v/>
      </c>
      <c r="S2856">
        <f>IF(C2856="","",IF(AND(C2856&gt;=DATE(2026,9,1),C2856&lt;=DATE(2027,8,31)),(YEAR(C2856)-2026)*12+MONTH(C2856)-8,""))</f>
        <v/>
      </c>
      <c r="T2856">
        <f>IF(AND(A2856="مصروف",R2856&gt;0,I2856="موافق",S2856&lt;&gt;"",H2856&lt;&gt;""),N(G2856),0)</f>
        <v/>
      </c>
    </row>
    <row r="2857">
      <c r="A2857" s="19" t="n"/>
      <c r="B2857" s="20">
        <f>IF(A2857="","",IF(R2857=0,"⚠ أضف سطر عهدة أولًا","BDR-"&amp;TEXT(R2857,"000")))</f>
        <v/>
      </c>
      <c r="C2857" s="21" t="n"/>
      <c r="D2857" s="20">
        <f>IF(C2857="","",IF(S2857="","خارج السنة المالية",INDEX(القوائم!$D$2:$D$13,S2857)))</f>
        <v/>
      </c>
      <c r="E2857" s="22" t="n"/>
      <c r="F2857" s="23" t="n"/>
      <c r="G2857" s="23" t="n"/>
      <c r="H2857" s="22" t="n"/>
      <c r="I2857" s="19" t="n"/>
      <c r="J2857" s="21" t="n"/>
      <c r="K2857" s="19" t="n"/>
      <c r="L2857" s="19" t="n"/>
      <c r="M2857" s="21" t="n"/>
      <c r="N2857" s="22" t="n"/>
      <c r="O2857" s="24">
        <f>IF(A2857&lt;&gt;"عهدة","",SUMIFS($G$8:$G$5007,$B$8:$B$5007,B2857,$A$8:$A$5007,"مصروف",$I$8:$I$5007,"&lt;&gt;مرفوض"))</f>
        <v/>
      </c>
      <c r="P2857" s="25">
        <f>IF(A2857&lt;&gt;"عهدة","",N(F2857)-O2857)</f>
        <v/>
      </c>
      <c r="Q2857" s="26">
        <f>IF(A2857="","",IF(A2857="عهدة",IF(N(F2857)=0,"⚠ أدخل قيمة العهدة",IF(P2857&lt;0,"⛔ عجز / زيادة مصروفات "&amp;TEXT(-P2857,"#,##0"),IF(COUNTIFS($B$8:$B$5007,B2857,$A$8:$A$5007,"مصروف",$I$8:$I$5007,"&lt;&gt;مرفوض",$K$8:$K$5007,"&lt;&gt;نعم")&gt;0,"⚠ "&amp;COUNTIFS($B$8:$B$5007,B2857,$A$8:$A$5007,"مصروف",$I$8:$I$5007,"&lt;&gt;مرفوض",$K$8:$K$5007,"&lt;&gt;نعم")&amp;" مصروف غير مسوى",IF(L2857="تمت التسوية",IF(P2857=0,"✔ متوازنة وتمت التسوية","✔ تمت التسوية – متبقي "&amp;TEXT(P2857,"#,##0")),IF(P2857&gt;0,"متبقي "&amp;TEXT(P2857,"#,##0"),"✔ متوازنة"))))),IF(R2857=0,"⚠ أضف سطر عهدة أولًا",IF(OR(C2857="",N(G2857)=0),"⚠ أكمل التاريخ والقيمة",IF(S2857="","⚠ التاريخ خارج السنة المالية",IF(H2857="","⚠ اختر بند الموازنة",IF(I2857="مرفوض","✖ مرفوض من المدير",IF(I2857&lt;&gt;"موافق","⏳ بانتظار موافقة المدير",IF(K2857&lt;&gt;"نعم","⚠ غير مسوى مع الحسابات","✔ معتمد ومسوى")))))))))</f>
        <v/>
      </c>
      <c r="R2857">
        <f>N(R2856)+IF(A2857="عهدة",1,0)</f>
        <v/>
      </c>
      <c r="S2857">
        <f>IF(C2857="","",IF(AND(C2857&gt;=DATE(2026,9,1),C2857&lt;=DATE(2027,8,31)),(YEAR(C2857)-2026)*12+MONTH(C2857)-8,""))</f>
        <v/>
      </c>
      <c r="T2857">
        <f>IF(AND(A2857="مصروف",R2857&gt;0,I2857="موافق",S2857&lt;&gt;"",H2857&lt;&gt;""),N(G2857),0)</f>
        <v/>
      </c>
    </row>
    <row r="2858">
      <c r="A2858" s="19" t="n"/>
      <c r="B2858" s="20">
        <f>IF(A2858="","",IF(R2858=0,"⚠ أضف سطر عهدة أولًا","BDR-"&amp;TEXT(R2858,"000")))</f>
        <v/>
      </c>
      <c r="C2858" s="21" t="n"/>
      <c r="D2858" s="20">
        <f>IF(C2858="","",IF(S2858="","خارج السنة المالية",INDEX(القوائم!$D$2:$D$13,S2858)))</f>
        <v/>
      </c>
      <c r="E2858" s="22" t="n"/>
      <c r="F2858" s="23" t="n"/>
      <c r="G2858" s="23" t="n"/>
      <c r="H2858" s="22" t="n"/>
      <c r="I2858" s="19" t="n"/>
      <c r="J2858" s="21" t="n"/>
      <c r="K2858" s="19" t="n"/>
      <c r="L2858" s="19" t="n"/>
      <c r="M2858" s="21" t="n"/>
      <c r="N2858" s="22" t="n"/>
      <c r="O2858" s="24">
        <f>IF(A2858&lt;&gt;"عهدة","",SUMIFS($G$8:$G$5007,$B$8:$B$5007,B2858,$A$8:$A$5007,"مصروف",$I$8:$I$5007,"&lt;&gt;مرفوض"))</f>
        <v/>
      </c>
      <c r="P2858" s="25">
        <f>IF(A2858&lt;&gt;"عهدة","",N(F2858)-O2858)</f>
        <v/>
      </c>
      <c r="Q2858" s="26">
        <f>IF(A2858="","",IF(A2858="عهدة",IF(N(F2858)=0,"⚠ أدخل قيمة العهدة",IF(P2858&lt;0,"⛔ عجز / زيادة مصروفات "&amp;TEXT(-P2858,"#,##0"),IF(COUNTIFS($B$8:$B$5007,B2858,$A$8:$A$5007,"مصروف",$I$8:$I$5007,"&lt;&gt;مرفوض",$K$8:$K$5007,"&lt;&gt;نعم")&gt;0,"⚠ "&amp;COUNTIFS($B$8:$B$5007,B2858,$A$8:$A$5007,"مصروف",$I$8:$I$5007,"&lt;&gt;مرفوض",$K$8:$K$5007,"&lt;&gt;نعم")&amp;" مصروف غير مسوى",IF(L2858="تمت التسوية",IF(P2858=0,"✔ متوازنة وتمت التسوية","✔ تمت التسوية – متبقي "&amp;TEXT(P2858,"#,##0")),IF(P2858&gt;0,"متبقي "&amp;TEXT(P2858,"#,##0"),"✔ متوازنة"))))),IF(R2858=0,"⚠ أضف سطر عهدة أولًا",IF(OR(C2858="",N(G2858)=0),"⚠ أكمل التاريخ والقيمة",IF(S2858="","⚠ التاريخ خارج السنة المالية",IF(H2858="","⚠ اختر بند الموازنة",IF(I2858="مرفوض","✖ مرفوض من المدير",IF(I2858&lt;&gt;"موافق","⏳ بانتظار موافقة المدير",IF(K2858&lt;&gt;"نعم","⚠ غير مسوى مع الحسابات","✔ معتمد ومسوى")))))))))</f>
        <v/>
      </c>
      <c r="R2858">
        <f>N(R2857)+IF(A2858="عهدة",1,0)</f>
        <v/>
      </c>
      <c r="S2858">
        <f>IF(C2858="","",IF(AND(C2858&gt;=DATE(2026,9,1),C2858&lt;=DATE(2027,8,31)),(YEAR(C2858)-2026)*12+MONTH(C2858)-8,""))</f>
        <v/>
      </c>
      <c r="T2858">
        <f>IF(AND(A2858="مصروف",R2858&gt;0,I2858="موافق",S2858&lt;&gt;"",H2858&lt;&gt;""),N(G2858),0)</f>
        <v/>
      </c>
    </row>
    <row r="2859">
      <c r="A2859" s="19" t="n"/>
      <c r="B2859" s="20">
        <f>IF(A2859="","",IF(R2859=0,"⚠ أضف سطر عهدة أولًا","BDR-"&amp;TEXT(R2859,"000")))</f>
        <v/>
      </c>
      <c r="C2859" s="21" t="n"/>
      <c r="D2859" s="20">
        <f>IF(C2859="","",IF(S2859="","خارج السنة المالية",INDEX(القوائم!$D$2:$D$13,S2859)))</f>
        <v/>
      </c>
      <c r="E2859" s="22" t="n"/>
      <c r="F2859" s="23" t="n"/>
      <c r="G2859" s="23" t="n"/>
      <c r="H2859" s="22" t="n"/>
      <c r="I2859" s="19" t="n"/>
      <c r="J2859" s="21" t="n"/>
      <c r="K2859" s="19" t="n"/>
      <c r="L2859" s="19" t="n"/>
      <c r="M2859" s="21" t="n"/>
      <c r="N2859" s="22" t="n"/>
      <c r="O2859" s="24">
        <f>IF(A2859&lt;&gt;"عهدة","",SUMIFS($G$8:$G$5007,$B$8:$B$5007,B2859,$A$8:$A$5007,"مصروف",$I$8:$I$5007,"&lt;&gt;مرفوض"))</f>
        <v/>
      </c>
      <c r="P2859" s="25">
        <f>IF(A2859&lt;&gt;"عهدة","",N(F2859)-O2859)</f>
        <v/>
      </c>
      <c r="Q2859" s="26">
        <f>IF(A2859="","",IF(A2859="عهدة",IF(N(F2859)=0,"⚠ أدخل قيمة العهدة",IF(P2859&lt;0,"⛔ عجز / زيادة مصروفات "&amp;TEXT(-P2859,"#,##0"),IF(COUNTIFS($B$8:$B$5007,B2859,$A$8:$A$5007,"مصروف",$I$8:$I$5007,"&lt;&gt;مرفوض",$K$8:$K$5007,"&lt;&gt;نعم")&gt;0,"⚠ "&amp;COUNTIFS($B$8:$B$5007,B2859,$A$8:$A$5007,"مصروف",$I$8:$I$5007,"&lt;&gt;مرفوض",$K$8:$K$5007,"&lt;&gt;نعم")&amp;" مصروف غير مسوى",IF(L2859="تمت التسوية",IF(P2859=0,"✔ متوازنة وتمت التسوية","✔ تمت التسوية – متبقي "&amp;TEXT(P2859,"#,##0")),IF(P2859&gt;0,"متبقي "&amp;TEXT(P2859,"#,##0"),"✔ متوازنة"))))),IF(R2859=0,"⚠ أضف سطر عهدة أولًا",IF(OR(C2859="",N(G2859)=0),"⚠ أكمل التاريخ والقيمة",IF(S2859="","⚠ التاريخ خارج السنة المالية",IF(H2859="","⚠ اختر بند الموازنة",IF(I2859="مرفوض","✖ مرفوض من المدير",IF(I2859&lt;&gt;"موافق","⏳ بانتظار موافقة المدير",IF(K2859&lt;&gt;"نعم","⚠ غير مسوى مع الحسابات","✔ معتمد ومسوى")))))))))</f>
        <v/>
      </c>
      <c r="R2859">
        <f>N(R2858)+IF(A2859="عهدة",1,0)</f>
        <v/>
      </c>
      <c r="S2859">
        <f>IF(C2859="","",IF(AND(C2859&gt;=DATE(2026,9,1),C2859&lt;=DATE(2027,8,31)),(YEAR(C2859)-2026)*12+MONTH(C2859)-8,""))</f>
        <v/>
      </c>
      <c r="T2859">
        <f>IF(AND(A2859="مصروف",R2859&gt;0,I2859="موافق",S2859&lt;&gt;"",H2859&lt;&gt;""),N(G2859),0)</f>
        <v/>
      </c>
    </row>
    <row r="2860">
      <c r="A2860" s="19" t="n"/>
      <c r="B2860" s="20">
        <f>IF(A2860="","",IF(R2860=0,"⚠ أضف سطر عهدة أولًا","BDR-"&amp;TEXT(R2860,"000")))</f>
        <v/>
      </c>
      <c r="C2860" s="21" t="n"/>
      <c r="D2860" s="20">
        <f>IF(C2860="","",IF(S2860="","خارج السنة المالية",INDEX(القوائم!$D$2:$D$13,S2860)))</f>
        <v/>
      </c>
      <c r="E2860" s="22" t="n"/>
      <c r="F2860" s="23" t="n"/>
      <c r="G2860" s="23" t="n"/>
      <c r="H2860" s="22" t="n"/>
      <c r="I2860" s="19" t="n"/>
      <c r="J2860" s="21" t="n"/>
      <c r="K2860" s="19" t="n"/>
      <c r="L2860" s="19" t="n"/>
      <c r="M2860" s="21" t="n"/>
      <c r="N2860" s="22" t="n"/>
      <c r="O2860" s="24">
        <f>IF(A2860&lt;&gt;"عهدة","",SUMIFS($G$8:$G$5007,$B$8:$B$5007,B2860,$A$8:$A$5007,"مصروف",$I$8:$I$5007,"&lt;&gt;مرفوض"))</f>
        <v/>
      </c>
      <c r="P2860" s="25">
        <f>IF(A2860&lt;&gt;"عهدة","",N(F2860)-O2860)</f>
        <v/>
      </c>
      <c r="Q2860" s="26">
        <f>IF(A2860="","",IF(A2860="عهدة",IF(N(F2860)=0,"⚠ أدخل قيمة العهدة",IF(P2860&lt;0,"⛔ عجز / زيادة مصروفات "&amp;TEXT(-P2860,"#,##0"),IF(COUNTIFS($B$8:$B$5007,B2860,$A$8:$A$5007,"مصروف",$I$8:$I$5007,"&lt;&gt;مرفوض",$K$8:$K$5007,"&lt;&gt;نعم")&gt;0,"⚠ "&amp;COUNTIFS($B$8:$B$5007,B2860,$A$8:$A$5007,"مصروف",$I$8:$I$5007,"&lt;&gt;مرفوض",$K$8:$K$5007,"&lt;&gt;نعم")&amp;" مصروف غير مسوى",IF(L2860="تمت التسوية",IF(P2860=0,"✔ متوازنة وتمت التسوية","✔ تمت التسوية – متبقي "&amp;TEXT(P2860,"#,##0")),IF(P2860&gt;0,"متبقي "&amp;TEXT(P2860,"#,##0"),"✔ متوازنة"))))),IF(R2860=0,"⚠ أضف سطر عهدة أولًا",IF(OR(C2860="",N(G2860)=0),"⚠ أكمل التاريخ والقيمة",IF(S2860="","⚠ التاريخ خارج السنة المالية",IF(H2860="","⚠ اختر بند الموازنة",IF(I2860="مرفوض","✖ مرفوض من المدير",IF(I2860&lt;&gt;"موافق","⏳ بانتظار موافقة المدير",IF(K2860&lt;&gt;"نعم","⚠ غير مسوى مع الحسابات","✔ معتمد ومسوى")))))))))</f>
        <v/>
      </c>
      <c r="R2860">
        <f>N(R2859)+IF(A2860="عهدة",1,0)</f>
        <v/>
      </c>
      <c r="S2860">
        <f>IF(C2860="","",IF(AND(C2860&gt;=DATE(2026,9,1),C2860&lt;=DATE(2027,8,31)),(YEAR(C2860)-2026)*12+MONTH(C2860)-8,""))</f>
        <v/>
      </c>
      <c r="T2860">
        <f>IF(AND(A2860="مصروف",R2860&gt;0,I2860="موافق",S2860&lt;&gt;"",H2860&lt;&gt;""),N(G2860),0)</f>
        <v/>
      </c>
    </row>
    <row r="2861">
      <c r="A2861" s="19" t="n"/>
      <c r="B2861" s="20">
        <f>IF(A2861="","",IF(R2861=0,"⚠ أضف سطر عهدة أولًا","BDR-"&amp;TEXT(R2861,"000")))</f>
        <v/>
      </c>
      <c r="C2861" s="21" t="n"/>
      <c r="D2861" s="20">
        <f>IF(C2861="","",IF(S2861="","خارج السنة المالية",INDEX(القوائم!$D$2:$D$13,S2861)))</f>
        <v/>
      </c>
      <c r="E2861" s="22" t="n"/>
      <c r="F2861" s="23" t="n"/>
      <c r="G2861" s="23" t="n"/>
      <c r="H2861" s="22" t="n"/>
      <c r="I2861" s="19" t="n"/>
      <c r="J2861" s="21" t="n"/>
      <c r="K2861" s="19" t="n"/>
      <c r="L2861" s="19" t="n"/>
      <c r="M2861" s="21" t="n"/>
      <c r="N2861" s="22" t="n"/>
      <c r="O2861" s="24">
        <f>IF(A2861&lt;&gt;"عهدة","",SUMIFS($G$8:$G$5007,$B$8:$B$5007,B2861,$A$8:$A$5007,"مصروف",$I$8:$I$5007,"&lt;&gt;مرفوض"))</f>
        <v/>
      </c>
      <c r="P2861" s="25">
        <f>IF(A2861&lt;&gt;"عهدة","",N(F2861)-O2861)</f>
        <v/>
      </c>
      <c r="Q2861" s="26">
        <f>IF(A2861="","",IF(A2861="عهدة",IF(N(F2861)=0,"⚠ أدخل قيمة العهدة",IF(P2861&lt;0,"⛔ عجز / زيادة مصروفات "&amp;TEXT(-P2861,"#,##0"),IF(COUNTIFS($B$8:$B$5007,B2861,$A$8:$A$5007,"مصروف",$I$8:$I$5007,"&lt;&gt;مرفوض",$K$8:$K$5007,"&lt;&gt;نعم")&gt;0,"⚠ "&amp;COUNTIFS($B$8:$B$5007,B2861,$A$8:$A$5007,"مصروف",$I$8:$I$5007,"&lt;&gt;مرفوض",$K$8:$K$5007,"&lt;&gt;نعم")&amp;" مصروف غير مسوى",IF(L2861="تمت التسوية",IF(P2861=0,"✔ متوازنة وتمت التسوية","✔ تمت التسوية – متبقي "&amp;TEXT(P2861,"#,##0")),IF(P2861&gt;0,"متبقي "&amp;TEXT(P2861,"#,##0"),"✔ متوازنة"))))),IF(R2861=0,"⚠ أضف سطر عهدة أولًا",IF(OR(C2861="",N(G2861)=0),"⚠ أكمل التاريخ والقيمة",IF(S2861="","⚠ التاريخ خارج السنة المالية",IF(H2861="","⚠ اختر بند الموازنة",IF(I2861="مرفوض","✖ مرفوض من المدير",IF(I2861&lt;&gt;"موافق","⏳ بانتظار موافقة المدير",IF(K2861&lt;&gt;"نعم","⚠ غير مسوى مع الحسابات","✔ معتمد ومسوى")))))))))</f>
        <v/>
      </c>
      <c r="R2861">
        <f>N(R2860)+IF(A2861="عهدة",1,0)</f>
        <v/>
      </c>
      <c r="S2861">
        <f>IF(C2861="","",IF(AND(C2861&gt;=DATE(2026,9,1),C2861&lt;=DATE(2027,8,31)),(YEAR(C2861)-2026)*12+MONTH(C2861)-8,""))</f>
        <v/>
      </c>
      <c r="T2861">
        <f>IF(AND(A2861="مصروف",R2861&gt;0,I2861="موافق",S2861&lt;&gt;"",H2861&lt;&gt;""),N(G2861),0)</f>
        <v/>
      </c>
    </row>
    <row r="2862">
      <c r="A2862" s="19" t="n"/>
      <c r="B2862" s="20">
        <f>IF(A2862="","",IF(R2862=0,"⚠ أضف سطر عهدة أولًا","BDR-"&amp;TEXT(R2862,"000")))</f>
        <v/>
      </c>
      <c r="C2862" s="21" t="n"/>
      <c r="D2862" s="20">
        <f>IF(C2862="","",IF(S2862="","خارج السنة المالية",INDEX(القوائم!$D$2:$D$13,S2862)))</f>
        <v/>
      </c>
      <c r="E2862" s="22" t="n"/>
      <c r="F2862" s="23" t="n"/>
      <c r="G2862" s="23" t="n"/>
      <c r="H2862" s="22" t="n"/>
      <c r="I2862" s="19" t="n"/>
      <c r="J2862" s="21" t="n"/>
      <c r="K2862" s="19" t="n"/>
      <c r="L2862" s="19" t="n"/>
      <c r="M2862" s="21" t="n"/>
      <c r="N2862" s="22" t="n"/>
      <c r="O2862" s="24">
        <f>IF(A2862&lt;&gt;"عهدة","",SUMIFS($G$8:$G$5007,$B$8:$B$5007,B2862,$A$8:$A$5007,"مصروف",$I$8:$I$5007,"&lt;&gt;مرفوض"))</f>
        <v/>
      </c>
      <c r="P2862" s="25">
        <f>IF(A2862&lt;&gt;"عهدة","",N(F2862)-O2862)</f>
        <v/>
      </c>
      <c r="Q2862" s="26">
        <f>IF(A2862="","",IF(A2862="عهدة",IF(N(F2862)=0,"⚠ أدخل قيمة العهدة",IF(P2862&lt;0,"⛔ عجز / زيادة مصروفات "&amp;TEXT(-P2862,"#,##0"),IF(COUNTIFS($B$8:$B$5007,B2862,$A$8:$A$5007,"مصروف",$I$8:$I$5007,"&lt;&gt;مرفوض",$K$8:$K$5007,"&lt;&gt;نعم")&gt;0,"⚠ "&amp;COUNTIFS($B$8:$B$5007,B2862,$A$8:$A$5007,"مصروف",$I$8:$I$5007,"&lt;&gt;مرفوض",$K$8:$K$5007,"&lt;&gt;نعم")&amp;" مصروف غير مسوى",IF(L2862="تمت التسوية",IF(P2862=0,"✔ متوازنة وتمت التسوية","✔ تمت التسوية – متبقي "&amp;TEXT(P2862,"#,##0")),IF(P2862&gt;0,"متبقي "&amp;TEXT(P2862,"#,##0"),"✔ متوازنة"))))),IF(R2862=0,"⚠ أضف سطر عهدة أولًا",IF(OR(C2862="",N(G2862)=0),"⚠ أكمل التاريخ والقيمة",IF(S2862="","⚠ التاريخ خارج السنة المالية",IF(H2862="","⚠ اختر بند الموازنة",IF(I2862="مرفوض","✖ مرفوض من المدير",IF(I2862&lt;&gt;"موافق","⏳ بانتظار موافقة المدير",IF(K2862&lt;&gt;"نعم","⚠ غير مسوى مع الحسابات","✔ معتمد ومسوى")))))))))</f>
        <v/>
      </c>
      <c r="R2862">
        <f>N(R2861)+IF(A2862="عهدة",1,0)</f>
        <v/>
      </c>
      <c r="S2862">
        <f>IF(C2862="","",IF(AND(C2862&gt;=DATE(2026,9,1),C2862&lt;=DATE(2027,8,31)),(YEAR(C2862)-2026)*12+MONTH(C2862)-8,""))</f>
        <v/>
      </c>
      <c r="T2862">
        <f>IF(AND(A2862="مصروف",R2862&gt;0,I2862="موافق",S2862&lt;&gt;"",H2862&lt;&gt;""),N(G2862),0)</f>
        <v/>
      </c>
    </row>
    <row r="2863">
      <c r="A2863" s="19" t="n"/>
      <c r="B2863" s="20">
        <f>IF(A2863="","",IF(R2863=0,"⚠ أضف سطر عهدة أولًا","BDR-"&amp;TEXT(R2863,"000")))</f>
        <v/>
      </c>
      <c r="C2863" s="21" t="n"/>
      <c r="D2863" s="20">
        <f>IF(C2863="","",IF(S2863="","خارج السنة المالية",INDEX(القوائم!$D$2:$D$13,S2863)))</f>
        <v/>
      </c>
      <c r="E2863" s="22" t="n"/>
      <c r="F2863" s="23" t="n"/>
      <c r="G2863" s="23" t="n"/>
      <c r="H2863" s="22" t="n"/>
      <c r="I2863" s="19" t="n"/>
      <c r="J2863" s="21" t="n"/>
      <c r="K2863" s="19" t="n"/>
      <c r="L2863" s="19" t="n"/>
      <c r="M2863" s="21" t="n"/>
      <c r="N2863" s="22" t="n"/>
      <c r="O2863" s="24">
        <f>IF(A2863&lt;&gt;"عهدة","",SUMIFS($G$8:$G$5007,$B$8:$B$5007,B2863,$A$8:$A$5007,"مصروف",$I$8:$I$5007,"&lt;&gt;مرفوض"))</f>
        <v/>
      </c>
      <c r="P2863" s="25">
        <f>IF(A2863&lt;&gt;"عهدة","",N(F2863)-O2863)</f>
        <v/>
      </c>
      <c r="Q2863" s="26">
        <f>IF(A2863="","",IF(A2863="عهدة",IF(N(F2863)=0,"⚠ أدخل قيمة العهدة",IF(P2863&lt;0,"⛔ عجز / زيادة مصروفات "&amp;TEXT(-P2863,"#,##0"),IF(COUNTIFS($B$8:$B$5007,B2863,$A$8:$A$5007,"مصروف",$I$8:$I$5007,"&lt;&gt;مرفوض",$K$8:$K$5007,"&lt;&gt;نعم")&gt;0,"⚠ "&amp;COUNTIFS($B$8:$B$5007,B2863,$A$8:$A$5007,"مصروف",$I$8:$I$5007,"&lt;&gt;مرفوض",$K$8:$K$5007,"&lt;&gt;نعم")&amp;" مصروف غير مسوى",IF(L2863="تمت التسوية",IF(P2863=0,"✔ متوازنة وتمت التسوية","✔ تمت التسوية – متبقي "&amp;TEXT(P2863,"#,##0")),IF(P2863&gt;0,"متبقي "&amp;TEXT(P2863,"#,##0"),"✔ متوازنة"))))),IF(R2863=0,"⚠ أضف سطر عهدة أولًا",IF(OR(C2863="",N(G2863)=0),"⚠ أكمل التاريخ والقيمة",IF(S2863="","⚠ التاريخ خارج السنة المالية",IF(H2863="","⚠ اختر بند الموازنة",IF(I2863="مرفوض","✖ مرفوض من المدير",IF(I2863&lt;&gt;"موافق","⏳ بانتظار موافقة المدير",IF(K2863&lt;&gt;"نعم","⚠ غير مسوى مع الحسابات","✔ معتمد ومسوى")))))))))</f>
        <v/>
      </c>
      <c r="R2863">
        <f>N(R2862)+IF(A2863="عهدة",1,0)</f>
        <v/>
      </c>
      <c r="S2863">
        <f>IF(C2863="","",IF(AND(C2863&gt;=DATE(2026,9,1),C2863&lt;=DATE(2027,8,31)),(YEAR(C2863)-2026)*12+MONTH(C2863)-8,""))</f>
        <v/>
      </c>
      <c r="T2863">
        <f>IF(AND(A2863="مصروف",R2863&gt;0,I2863="موافق",S2863&lt;&gt;"",H2863&lt;&gt;""),N(G2863),0)</f>
        <v/>
      </c>
    </row>
    <row r="2864">
      <c r="A2864" s="19" t="n"/>
      <c r="B2864" s="20">
        <f>IF(A2864="","",IF(R2864=0,"⚠ أضف سطر عهدة أولًا","BDR-"&amp;TEXT(R2864,"000")))</f>
        <v/>
      </c>
      <c r="C2864" s="21" t="n"/>
      <c r="D2864" s="20">
        <f>IF(C2864="","",IF(S2864="","خارج السنة المالية",INDEX(القوائم!$D$2:$D$13,S2864)))</f>
        <v/>
      </c>
      <c r="E2864" s="22" t="n"/>
      <c r="F2864" s="23" t="n"/>
      <c r="G2864" s="23" t="n"/>
      <c r="H2864" s="22" t="n"/>
      <c r="I2864" s="19" t="n"/>
      <c r="J2864" s="21" t="n"/>
      <c r="K2864" s="19" t="n"/>
      <c r="L2864" s="19" t="n"/>
      <c r="M2864" s="21" t="n"/>
      <c r="N2864" s="22" t="n"/>
      <c r="O2864" s="24">
        <f>IF(A2864&lt;&gt;"عهدة","",SUMIFS($G$8:$G$5007,$B$8:$B$5007,B2864,$A$8:$A$5007,"مصروف",$I$8:$I$5007,"&lt;&gt;مرفوض"))</f>
        <v/>
      </c>
      <c r="P2864" s="25">
        <f>IF(A2864&lt;&gt;"عهدة","",N(F2864)-O2864)</f>
        <v/>
      </c>
      <c r="Q2864" s="26">
        <f>IF(A2864="","",IF(A2864="عهدة",IF(N(F2864)=0,"⚠ أدخل قيمة العهدة",IF(P2864&lt;0,"⛔ عجز / زيادة مصروفات "&amp;TEXT(-P2864,"#,##0"),IF(COUNTIFS($B$8:$B$5007,B2864,$A$8:$A$5007,"مصروف",$I$8:$I$5007,"&lt;&gt;مرفوض",$K$8:$K$5007,"&lt;&gt;نعم")&gt;0,"⚠ "&amp;COUNTIFS($B$8:$B$5007,B2864,$A$8:$A$5007,"مصروف",$I$8:$I$5007,"&lt;&gt;مرفوض",$K$8:$K$5007,"&lt;&gt;نعم")&amp;" مصروف غير مسوى",IF(L2864="تمت التسوية",IF(P2864=0,"✔ متوازنة وتمت التسوية","✔ تمت التسوية – متبقي "&amp;TEXT(P2864,"#,##0")),IF(P2864&gt;0,"متبقي "&amp;TEXT(P2864,"#,##0"),"✔ متوازنة"))))),IF(R2864=0,"⚠ أضف سطر عهدة أولًا",IF(OR(C2864="",N(G2864)=0),"⚠ أكمل التاريخ والقيمة",IF(S2864="","⚠ التاريخ خارج السنة المالية",IF(H2864="","⚠ اختر بند الموازنة",IF(I2864="مرفوض","✖ مرفوض من المدير",IF(I2864&lt;&gt;"موافق","⏳ بانتظار موافقة المدير",IF(K2864&lt;&gt;"نعم","⚠ غير مسوى مع الحسابات","✔ معتمد ومسوى")))))))))</f>
        <v/>
      </c>
      <c r="R2864">
        <f>N(R2863)+IF(A2864="عهدة",1,0)</f>
        <v/>
      </c>
      <c r="S2864">
        <f>IF(C2864="","",IF(AND(C2864&gt;=DATE(2026,9,1),C2864&lt;=DATE(2027,8,31)),(YEAR(C2864)-2026)*12+MONTH(C2864)-8,""))</f>
        <v/>
      </c>
      <c r="T2864">
        <f>IF(AND(A2864="مصروف",R2864&gt;0,I2864="موافق",S2864&lt;&gt;"",H2864&lt;&gt;""),N(G2864),0)</f>
        <v/>
      </c>
    </row>
    <row r="2865">
      <c r="A2865" s="19" t="n"/>
      <c r="B2865" s="20">
        <f>IF(A2865="","",IF(R2865=0,"⚠ أضف سطر عهدة أولًا","BDR-"&amp;TEXT(R2865,"000")))</f>
        <v/>
      </c>
      <c r="C2865" s="21" t="n"/>
      <c r="D2865" s="20">
        <f>IF(C2865="","",IF(S2865="","خارج السنة المالية",INDEX(القوائم!$D$2:$D$13,S2865)))</f>
        <v/>
      </c>
      <c r="E2865" s="22" t="n"/>
      <c r="F2865" s="23" t="n"/>
      <c r="G2865" s="23" t="n"/>
      <c r="H2865" s="22" t="n"/>
      <c r="I2865" s="19" t="n"/>
      <c r="J2865" s="21" t="n"/>
      <c r="K2865" s="19" t="n"/>
      <c r="L2865" s="19" t="n"/>
      <c r="M2865" s="21" t="n"/>
      <c r="N2865" s="22" t="n"/>
      <c r="O2865" s="24">
        <f>IF(A2865&lt;&gt;"عهدة","",SUMIFS($G$8:$G$5007,$B$8:$B$5007,B2865,$A$8:$A$5007,"مصروف",$I$8:$I$5007,"&lt;&gt;مرفوض"))</f>
        <v/>
      </c>
      <c r="P2865" s="25">
        <f>IF(A2865&lt;&gt;"عهدة","",N(F2865)-O2865)</f>
        <v/>
      </c>
      <c r="Q2865" s="26">
        <f>IF(A2865="","",IF(A2865="عهدة",IF(N(F2865)=0,"⚠ أدخل قيمة العهدة",IF(P2865&lt;0,"⛔ عجز / زيادة مصروفات "&amp;TEXT(-P2865,"#,##0"),IF(COUNTIFS($B$8:$B$5007,B2865,$A$8:$A$5007,"مصروف",$I$8:$I$5007,"&lt;&gt;مرفوض",$K$8:$K$5007,"&lt;&gt;نعم")&gt;0,"⚠ "&amp;COUNTIFS($B$8:$B$5007,B2865,$A$8:$A$5007,"مصروف",$I$8:$I$5007,"&lt;&gt;مرفوض",$K$8:$K$5007,"&lt;&gt;نعم")&amp;" مصروف غير مسوى",IF(L2865="تمت التسوية",IF(P2865=0,"✔ متوازنة وتمت التسوية","✔ تمت التسوية – متبقي "&amp;TEXT(P2865,"#,##0")),IF(P2865&gt;0,"متبقي "&amp;TEXT(P2865,"#,##0"),"✔ متوازنة"))))),IF(R2865=0,"⚠ أضف سطر عهدة أولًا",IF(OR(C2865="",N(G2865)=0),"⚠ أكمل التاريخ والقيمة",IF(S2865="","⚠ التاريخ خارج السنة المالية",IF(H2865="","⚠ اختر بند الموازنة",IF(I2865="مرفوض","✖ مرفوض من المدير",IF(I2865&lt;&gt;"موافق","⏳ بانتظار موافقة المدير",IF(K2865&lt;&gt;"نعم","⚠ غير مسوى مع الحسابات","✔ معتمد ومسوى")))))))))</f>
        <v/>
      </c>
      <c r="R2865">
        <f>N(R2864)+IF(A2865="عهدة",1,0)</f>
        <v/>
      </c>
      <c r="S2865">
        <f>IF(C2865="","",IF(AND(C2865&gt;=DATE(2026,9,1),C2865&lt;=DATE(2027,8,31)),(YEAR(C2865)-2026)*12+MONTH(C2865)-8,""))</f>
        <v/>
      </c>
      <c r="T2865">
        <f>IF(AND(A2865="مصروف",R2865&gt;0,I2865="موافق",S2865&lt;&gt;"",H2865&lt;&gt;""),N(G2865),0)</f>
        <v/>
      </c>
    </row>
    <row r="2866">
      <c r="A2866" s="19" t="n"/>
      <c r="B2866" s="20">
        <f>IF(A2866="","",IF(R2866=0,"⚠ أضف سطر عهدة أولًا","BDR-"&amp;TEXT(R2866,"000")))</f>
        <v/>
      </c>
      <c r="C2866" s="21" t="n"/>
      <c r="D2866" s="20">
        <f>IF(C2866="","",IF(S2866="","خارج السنة المالية",INDEX(القوائم!$D$2:$D$13,S2866)))</f>
        <v/>
      </c>
      <c r="E2866" s="22" t="n"/>
      <c r="F2866" s="23" t="n"/>
      <c r="G2866" s="23" t="n"/>
      <c r="H2866" s="22" t="n"/>
      <c r="I2866" s="19" t="n"/>
      <c r="J2866" s="21" t="n"/>
      <c r="K2866" s="19" t="n"/>
      <c r="L2866" s="19" t="n"/>
      <c r="M2866" s="21" t="n"/>
      <c r="N2866" s="22" t="n"/>
      <c r="O2866" s="24">
        <f>IF(A2866&lt;&gt;"عهدة","",SUMIFS($G$8:$G$5007,$B$8:$B$5007,B2866,$A$8:$A$5007,"مصروف",$I$8:$I$5007,"&lt;&gt;مرفوض"))</f>
        <v/>
      </c>
      <c r="P2866" s="25">
        <f>IF(A2866&lt;&gt;"عهدة","",N(F2866)-O2866)</f>
        <v/>
      </c>
      <c r="Q2866" s="26">
        <f>IF(A2866="","",IF(A2866="عهدة",IF(N(F2866)=0,"⚠ أدخل قيمة العهدة",IF(P2866&lt;0,"⛔ عجز / زيادة مصروفات "&amp;TEXT(-P2866,"#,##0"),IF(COUNTIFS($B$8:$B$5007,B2866,$A$8:$A$5007,"مصروف",$I$8:$I$5007,"&lt;&gt;مرفوض",$K$8:$K$5007,"&lt;&gt;نعم")&gt;0,"⚠ "&amp;COUNTIFS($B$8:$B$5007,B2866,$A$8:$A$5007,"مصروف",$I$8:$I$5007,"&lt;&gt;مرفوض",$K$8:$K$5007,"&lt;&gt;نعم")&amp;" مصروف غير مسوى",IF(L2866="تمت التسوية",IF(P2866=0,"✔ متوازنة وتمت التسوية","✔ تمت التسوية – متبقي "&amp;TEXT(P2866,"#,##0")),IF(P2866&gt;0,"متبقي "&amp;TEXT(P2866,"#,##0"),"✔ متوازنة"))))),IF(R2866=0,"⚠ أضف سطر عهدة أولًا",IF(OR(C2866="",N(G2866)=0),"⚠ أكمل التاريخ والقيمة",IF(S2866="","⚠ التاريخ خارج السنة المالية",IF(H2866="","⚠ اختر بند الموازنة",IF(I2866="مرفوض","✖ مرفوض من المدير",IF(I2866&lt;&gt;"موافق","⏳ بانتظار موافقة المدير",IF(K2866&lt;&gt;"نعم","⚠ غير مسوى مع الحسابات","✔ معتمد ومسوى")))))))))</f>
        <v/>
      </c>
      <c r="R2866">
        <f>N(R2865)+IF(A2866="عهدة",1,0)</f>
        <v/>
      </c>
      <c r="S2866">
        <f>IF(C2866="","",IF(AND(C2866&gt;=DATE(2026,9,1),C2866&lt;=DATE(2027,8,31)),(YEAR(C2866)-2026)*12+MONTH(C2866)-8,""))</f>
        <v/>
      </c>
      <c r="T2866">
        <f>IF(AND(A2866="مصروف",R2866&gt;0,I2866="موافق",S2866&lt;&gt;"",H2866&lt;&gt;""),N(G2866),0)</f>
        <v/>
      </c>
    </row>
    <row r="2867">
      <c r="A2867" s="19" t="n"/>
      <c r="B2867" s="20">
        <f>IF(A2867="","",IF(R2867=0,"⚠ أضف سطر عهدة أولًا","BDR-"&amp;TEXT(R2867,"000")))</f>
        <v/>
      </c>
      <c r="C2867" s="21" t="n"/>
      <c r="D2867" s="20">
        <f>IF(C2867="","",IF(S2867="","خارج السنة المالية",INDEX(القوائم!$D$2:$D$13,S2867)))</f>
        <v/>
      </c>
      <c r="E2867" s="22" t="n"/>
      <c r="F2867" s="23" t="n"/>
      <c r="G2867" s="23" t="n"/>
      <c r="H2867" s="22" t="n"/>
      <c r="I2867" s="19" t="n"/>
      <c r="J2867" s="21" t="n"/>
      <c r="K2867" s="19" t="n"/>
      <c r="L2867" s="19" t="n"/>
      <c r="M2867" s="21" t="n"/>
      <c r="N2867" s="22" t="n"/>
      <c r="O2867" s="24">
        <f>IF(A2867&lt;&gt;"عهدة","",SUMIFS($G$8:$G$5007,$B$8:$B$5007,B2867,$A$8:$A$5007,"مصروف",$I$8:$I$5007,"&lt;&gt;مرفوض"))</f>
        <v/>
      </c>
      <c r="P2867" s="25">
        <f>IF(A2867&lt;&gt;"عهدة","",N(F2867)-O2867)</f>
        <v/>
      </c>
      <c r="Q2867" s="26">
        <f>IF(A2867="","",IF(A2867="عهدة",IF(N(F2867)=0,"⚠ أدخل قيمة العهدة",IF(P2867&lt;0,"⛔ عجز / زيادة مصروفات "&amp;TEXT(-P2867,"#,##0"),IF(COUNTIFS($B$8:$B$5007,B2867,$A$8:$A$5007,"مصروف",$I$8:$I$5007,"&lt;&gt;مرفوض",$K$8:$K$5007,"&lt;&gt;نعم")&gt;0,"⚠ "&amp;COUNTIFS($B$8:$B$5007,B2867,$A$8:$A$5007,"مصروف",$I$8:$I$5007,"&lt;&gt;مرفوض",$K$8:$K$5007,"&lt;&gt;نعم")&amp;" مصروف غير مسوى",IF(L2867="تمت التسوية",IF(P2867=0,"✔ متوازنة وتمت التسوية","✔ تمت التسوية – متبقي "&amp;TEXT(P2867,"#,##0")),IF(P2867&gt;0,"متبقي "&amp;TEXT(P2867,"#,##0"),"✔ متوازنة"))))),IF(R2867=0,"⚠ أضف سطر عهدة أولًا",IF(OR(C2867="",N(G2867)=0),"⚠ أكمل التاريخ والقيمة",IF(S2867="","⚠ التاريخ خارج السنة المالية",IF(H2867="","⚠ اختر بند الموازنة",IF(I2867="مرفوض","✖ مرفوض من المدير",IF(I2867&lt;&gt;"موافق","⏳ بانتظار موافقة المدير",IF(K2867&lt;&gt;"نعم","⚠ غير مسوى مع الحسابات","✔ معتمد ومسوى")))))))))</f>
        <v/>
      </c>
      <c r="R2867">
        <f>N(R2866)+IF(A2867="عهدة",1,0)</f>
        <v/>
      </c>
      <c r="S2867">
        <f>IF(C2867="","",IF(AND(C2867&gt;=DATE(2026,9,1),C2867&lt;=DATE(2027,8,31)),(YEAR(C2867)-2026)*12+MONTH(C2867)-8,""))</f>
        <v/>
      </c>
      <c r="T2867">
        <f>IF(AND(A2867="مصروف",R2867&gt;0,I2867="موافق",S2867&lt;&gt;"",H2867&lt;&gt;""),N(G2867),0)</f>
        <v/>
      </c>
    </row>
    <row r="2868">
      <c r="A2868" s="19" t="n"/>
      <c r="B2868" s="20">
        <f>IF(A2868="","",IF(R2868=0,"⚠ أضف سطر عهدة أولًا","BDR-"&amp;TEXT(R2868,"000")))</f>
        <v/>
      </c>
      <c r="C2868" s="21" t="n"/>
      <c r="D2868" s="20">
        <f>IF(C2868="","",IF(S2868="","خارج السنة المالية",INDEX(القوائم!$D$2:$D$13,S2868)))</f>
        <v/>
      </c>
      <c r="E2868" s="22" t="n"/>
      <c r="F2868" s="23" t="n"/>
      <c r="G2868" s="23" t="n"/>
      <c r="H2868" s="22" t="n"/>
      <c r="I2868" s="19" t="n"/>
      <c r="J2868" s="21" t="n"/>
      <c r="K2868" s="19" t="n"/>
      <c r="L2868" s="19" t="n"/>
      <c r="M2868" s="21" t="n"/>
      <c r="N2868" s="22" t="n"/>
      <c r="O2868" s="24">
        <f>IF(A2868&lt;&gt;"عهدة","",SUMIFS($G$8:$G$5007,$B$8:$B$5007,B2868,$A$8:$A$5007,"مصروف",$I$8:$I$5007,"&lt;&gt;مرفوض"))</f>
        <v/>
      </c>
      <c r="P2868" s="25">
        <f>IF(A2868&lt;&gt;"عهدة","",N(F2868)-O2868)</f>
        <v/>
      </c>
      <c r="Q2868" s="26">
        <f>IF(A2868="","",IF(A2868="عهدة",IF(N(F2868)=0,"⚠ أدخل قيمة العهدة",IF(P2868&lt;0,"⛔ عجز / زيادة مصروفات "&amp;TEXT(-P2868,"#,##0"),IF(COUNTIFS($B$8:$B$5007,B2868,$A$8:$A$5007,"مصروف",$I$8:$I$5007,"&lt;&gt;مرفوض",$K$8:$K$5007,"&lt;&gt;نعم")&gt;0,"⚠ "&amp;COUNTIFS($B$8:$B$5007,B2868,$A$8:$A$5007,"مصروف",$I$8:$I$5007,"&lt;&gt;مرفوض",$K$8:$K$5007,"&lt;&gt;نعم")&amp;" مصروف غير مسوى",IF(L2868="تمت التسوية",IF(P2868=0,"✔ متوازنة وتمت التسوية","✔ تمت التسوية – متبقي "&amp;TEXT(P2868,"#,##0")),IF(P2868&gt;0,"متبقي "&amp;TEXT(P2868,"#,##0"),"✔ متوازنة"))))),IF(R2868=0,"⚠ أضف سطر عهدة أولًا",IF(OR(C2868="",N(G2868)=0),"⚠ أكمل التاريخ والقيمة",IF(S2868="","⚠ التاريخ خارج السنة المالية",IF(H2868="","⚠ اختر بند الموازنة",IF(I2868="مرفوض","✖ مرفوض من المدير",IF(I2868&lt;&gt;"موافق","⏳ بانتظار موافقة المدير",IF(K2868&lt;&gt;"نعم","⚠ غير مسوى مع الحسابات","✔ معتمد ومسوى")))))))))</f>
        <v/>
      </c>
      <c r="R2868">
        <f>N(R2867)+IF(A2868="عهدة",1,0)</f>
        <v/>
      </c>
      <c r="S2868">
        <f>IF(C2868="","",IF(AND(C2868&gt;=DATE(2026,9,1),C2868&lt;=DATE(2027,8,31)),(YEAR(C2868)-2026)*12+MONTH(C2868)-8,""))</f>
        <v/>
      </c>
      <c r="T2868">
        <f>IF(AND(A2868="مصروف",R2868&gt;0,I2868="موافق",S2868&lt;&gt;"",H2868&lt;&gt;""),N(G2868),0)</f>
        <v/>
      </c>
    </row>
    <row r="2869">
      <c r="A2869" s="19" t="n"/>
      <c r="B2869" s="20">
        <f>IF(A2869="","",IF(R2869=0,"⚠ أضف سطر عهدة أولًا","BDR-"&amp;TEXT(R2869,"000")))</f>
        <v/>
      </c>
      <c r="C2869" s="21" t="n"/>
      <c r="D2869" s="20">
        <f>IF(C2869="","",IF(S2869="","خارج السنة المالية",INDEX(القوائم!$D$2:$D$13,S2869)))</f>
        <v/>
      </c>
      <c r="E2869" s="22" t="n"/>
      <c r="F2869" s="23" t="n"/>
      <c r="G2869" s="23" t="n"/>
      <c r="H2869" s="22" t="n"/>
      <c r="I2869" s="19" t="n"/>
      <c r="J2869" s="21" t="n"/>
      <c r="K2869" s="19" t="n"/>
      <c r="L2869" s="19" t="n"/>
      <c r="M2869" s="21" t="n"/>
      <c r="N2869" s="22" t="n"/>
      <c r="O2869" s="24">
        <f>IF(A2869&lt;&gt;"عهدة","",SUMIFS($G$8:$G$5007,$B$8:$B$5007,B2869,$A$8:$A$5007,"مصروف",$I$8:$I$5007,"&lt;&gt;مرفوض"))</f>
        <v/>
      </c>
      <c r="P2869" s="25">
        <f>IF(A2869&lt;&gt;"عهدة","",N(F2869)-O2869)</f>
        <v/>
      </c>
      <c r="Q2869" s="26">
        <f>IF(A2869="","",IF(A2869="عهدة",IF(N(F2869)=0,"⚠ أدخل قيمة العهدة",IF(P2869&lt;0,"⛔ عجز / زيادة مصروفات "&amp;TEXT(-P2869,"#,##0"),IF(COUNTIFS($B$8:$B$5007,B2869,$A$8:$A$5007,"مصروف",$I$8:$I$5007,"&lt;&gt;مرفوض",$K$8:$K$5007,"&lt;&gt;نعم")&gt;0,"⚠ "&amp;COUNTIFS($B$8:$B$5007,B2869,$A$8:$A$5007,"مصروف",$I$8:$I$5007,"&lt;&gt;مرفوض",$K$8:$K$5007,"&lt;&gt;نعم")&amp;" مصروف غير مسوى",IF(L2869="تمت التسوية",IF(P2869=0,"✔ متوازنة وتمت التسوية","✔ تمت التسوية – متبقي "&amp;TEXT(P2869,"#,##0")),IF(P2869&gt;0,"متبقي "&amp;TEXT(P2869,"#,##0"),"✔ متوازنة"))))),IF(R2869=0,"⚠ أضف سطر عهدة أولًا",IF(OR(C2869="",N(G2869)=0),"⚠ أكمل التاريخ والقيمة",IF(S2869="","⚠ التاريخ خارج السنة المالية",IF(H2869="","⚠ اختر بند الموازنة",IF(I2869="مرفوض","✖ مرفوض من المدير",IF(I2869&lt;&gt;"موافق","⏳ بانتظار موافقة المدير",IF(K2869&lt;&gt;"نعم","⚠ غير مسوى مع الحسابات","✔ معتمد ومسوى")))))))))</f>
        <v/>
      </c>
      <c r="R2869">
        <f>N(R2868)+IF(A2869="عهدة",1,0)</f>
        <v/>
      </c>
      <c r="S2869">
        <f>IF(C2869="","",IF(AND(C2869&gt;=DATE(2026,9,1),C2869&lt;=DATE(2027,8,31)),(YEAR(C2869)-2026)*12+MONTH(C2869)-8,""))</f>
        <v/>
      </c>
      <c r="T2869">
        <f>IF(AND(A2869="مصروف",R2869&gt;0,I2869="موافق",S2869&lt;&gt;"",H2869&lt;&gt;""),N(G2869),0)</f>
        <v/>
      </c>
    </row>
    <row r="2870">
      <c r="A2870" s="19" t="n"/>
      <c r="B2870" s="20">
        <f>IF(A2870="","",IF(R2870=0,"⚠ أضف سطر عهدة أولًا","BDR-"&amp;TEXT(R2870,"000")))</f>
        <v/>
      </c>
      <c r="C2870" s="21" t="n"/>
      <c r="D2870" s="20">
        <f>IF(C2870="","",IF(S2870="","خارج السنة المالية",INDEX(القوائم!$D$2:$D$13,S2870)))</f>
        <v/>
      </c>
      <c r="E2870" s="22" t="n"/>
      <c r="F2870" s="23" t="n"/>
      <c r="G2870" s="23" t="n"/>
      <c r="H2870" s="22" t="n"/>
      <c r="I2870" s="19" t="n"/>
      <c r="J2870" s="21" t="n"/>
      <c r="K2870" s="19" t="n"/>
      <c r="L2870" s="19" t="n"/>
      <c r="M2870" s="21" t="n"/>
      <c r="N2870" s="22" t="n"/>
      <c r="O2870" s="24">
        <f>IF(A2870&lt;&gt;"عهدة","",SUMIFS($G$8:$G$5007,$B$8:$B$5007,B2870,$A$8:$A$5007,"مصروف",$I$8:$I$5007,"&lt;&gt;مرفوض"))</f>
        <v/>
      </c>
      <c r="P2870" s="25">
        <f>IF(A2870&lt;&gt;"عهدة","",N(F2870)-O2870)</f>
        <v/>
      </c>
      <c r="Q2870" s="26">
        <f>IF(A2870="","",IF(A2870="عهدة",IF(N(F2870)=0,"⚠ أدخل قيمة العهدة",IF(P2870&lt;0,"⛔ عجز / زيادة مصروفات "&amp;TEXT(-P2870,"#,##0"),IF(COUNTIFS($B$8:$B$5007,B2870,$A$8:$A$5007,"مصروف",$I$8:$I$5007,"&lt;&gt;مرفوض",$K$8:$K$5007,"&lt;&gt;نعم")&gt;0,"⚠ "&amp;COUNTIFS($B$8:$B$5007,B2870,$A$8:$A$5007,"مصروف",$I$8:$I$5007,"&lt;&gt;مرفوض",$K$8:$K$5007,"&lt;&gt;نعم")&amp;" مصروف غير مسوى",IF(L2870="تمت التسوية",IF(P2870=0,"✔ متوازنة وتمت التسوية","✔ تمت التسوية – متبقي "&amp;TEXT(P2870,"#,##0")),IF(P2870&gt;0,"متبقي "&amp;TEXT(P2870,"#,##0"),"✔ متوازنة"))))),IF(R2870=0,"⚠ أضف سطر عهدة أولًا",IF(OR(C2870="",N(G2870)=0),"⚠ أكمل التاريخ والقيمة",IF(S2870="","⚠ التاريخ خارج السنة المالية",IF(H2870="","⚠ اختر بند الموازنة",IF(I2870="مرفوض","✖ مرفوض من المدير",IF(I2870&lt;&gt;"موافق","⏳ بانتظار موافقة المدير",IF(K2870&lt;&gt;"نعم","⚠ غير مسوى مع الحسابات","✔ معتمد ومسوى")))))))))</f>
        <v/>
      </c>
      <c r="R2870">
        <f>N(R2869)+IF(A2870="عهدة",1,0)</f>
        <v/>
      </c>
      <c r="S2870">
        <f>IF(C2870="","",IF(AND(C2870&gt;=DATE(2026,9,1),C2870&lt;=DATE(2027,8,31)),(YEAR(C2870)-2026)*12+MONTH(C2870)-8,""))</f>
        <v/>
      </c>
      <c r="T2870">
        <f>IF(AND(A2870="مصروف",R2870&gt;0,I2870="موافق",S2870&lt;&gt;"",H2870&lt;&gt;""),N(G2870),0)</f>
        <v/>
      </c>
    </row>
    <row r="2871">
      <c r="A2871" s="19" t="n"/>
      <c r="B2871" s="20">
        <f>IF(A2871="","",IF(R2871=0,"⚠ أضف سطر عهدة أولًا","BDR-"&amp;TEXT(R2871,"000")))</f>
        <v/>
      </c>
      <c r="C2871" s="21" t="n"/>
      <c r="D2871" s="20">
        <f>IF(C2871="","",IF(S2871="","خارج السنة المالية",INDEX(القوائم!$D$2:$D$13,S2871)))</f>
        <v/>
      </c>
      <c r="E2871" s="22" t="n"/>
      <c r="F2871" s="23" t="n"/>
      <c r="G2871" s="23" t="n"/>
      <c r="H2871" s="22" t="n"/>
      <c r="I2871" s="19" t="n"/>
      <c r="J2871" s="21" t="n"/>
      <c r="K2871" s="19" t="n"/>
      <c r="L2871" s="19" t="n"/>
      <c r="M2871" s="21" t="n"/>
      <c r="N2871" s="22" t="n"/>
      <c r="O2871" s="24">
        <f>IF(A2871&lt;&gt;"عهدة","",SUMIFS($G$8:$G$5007,$B$8:$B$5007,B2871,$A$8:$A$5007,"مصروف",$I$8:$I$5007,"&lt;&gt;مرفوض"))</f>
        <v/>
      </c>
      <c r="P2871" s="25">
        <f>IF(A2871&lt;&gt;"عهدة","",N(F2871)-O2871)</f>
        <v/>
      </c>
      <c r="Q2871" s="26">
        <f>IF(A2871="","",IF(A2871="عهدة",IF(N(F2871)=0,"⚠ أدخل قيمة العهدة",IF(P2871&lt;0,"⛔ عجز / زيادة مصروفات "&amp;TEXT(-P2871,"#,##0"),IF(COUNTIFS($B$8:$B$5007,B2871,$A$8:$A$5007,"مصروف",$I$8:$I$5007,"&lt;&gt;مرفوض",$K$8:$K$5007,"&lt;&gt;نعم")&gt;0,"⚠ "&amp;COUNTIFS($B$8:$B$5007,B2871,$A$8:$A$5007,"مصروف",$I$8:$I$5007,"&lt;&gt;مرفوض",$K$8:$K$5007,"&lt;&gt;نعم")&amp;" مصروف غير مسوى",IF(L2871="تمت التسوية",IF(P2871=0,"✔ متوازنة وتمت التسوية","✔ تمت التسوية – متبقي "&amp;TEXT(P2871,"#,##0")),IF(P2871&gt;0,"متبقي "&amp;TEXT(P2871,"#,##0"),"✔ متوازنة"))))),IF(R2871=0,"⚠ أضف سطر عهدة أولًا",IF(OR(C2871="",N(G2871)=0),"⚠ أكمل التاريخ والقيمة",IF(S2871="","⚠ التاريخ خارج السنة المالية",IF(H2871="","⚠ اختر بند الموازنة",IF(I2871="مرفوض","✖ مرفوض من المدير",IF(I2871&lt;&gt;"موافق","⏳ بانتظار موافقة المدير",IF(K2871&lt;&gt;"نعم","⚠ غير مسوى مع الحسابات","✔ معتمد ومسوى")))))))))</f>
        <v/>
      </c>
      <c r="R2871">
        <f>N(R2870)+IF(A2871="عهدة",1,0)</f>
        <v/>
      </c>
      <c r="S2871">
        <f>IF(C2871="","",IF(AND(C2871&gt;=DATE(2026,9,1),C2871&lt;=DATE(2027,8,31)),(YEAR(C2871)-2026)*12+MONTH(C2871)-8,""))</f>
        <v/>
      </c>
      <c r="T2871">
        <f>IF(AND(A2871="مصروف",R2871&gt;0,I2871="موافق",S2871&lt;&gt;"",H2871&lt;&gt;""),N(G2871),0)</f>
        <v/>
      </c>
    </row>
    <row r="2872">
      <c r="A2872" s="19" t="n"/>
      <c r="B2872" s="20">
        <f>IF(A2872="","",IF(R2872=0,"⚠ أضف سطر عهدة أولًا","BDR-"&amp;TEXT(R2872,"000")))</f>
        <v/>
      </c>
      <c r="C2872" s="21" t="n"/>
      <c r="D2872" s="20">
        <f>IF(C2872="","",IF(S2872="","خارج السنة المالية",INDEX(القوائم!$D$2:$D$13,S2872)))</f>
        <v/>
      </c>
      <c r="E2872" s="22" t="n"/>
      <c r="F2872" s="23" t="n"/>
      <c r="G2872" s="23" t="n"/>
      <c r="H2872" s="22" t="n"/>
      <c r="I2872" s="19" t="n"/>
      <c r="J2872" s="21" t="n"/>
      <c r="K2872" s="19" t="n"/>
      <c r="L2872" s="19" t="n"/>
      <c r="M2872" s="21" t="n"/>
      <c r="N2872" s="22" t="n"/>
      <c r="O2872" s="24">
        <f>IF(A2872&lt;&gt;"عهدة","",SUMIFS($G$8:$G$5007,$B$8:$B$5007,B2872,$A$8:$A$5007,"مصروف",$I$8:$I$5007,"&lt;&gt;مرفوض"))</f>
        <v/>
      </c>
      <c r="P2872" s="25">
        <f>IF(A2872&lt;&gt;"عهدة","",N(F2872)-O2872)</f>
        <v/>
      </c>
      <c r="Q2872" s="26">
        <f>IF(A2872="","",IF(A2872="عهدة",IF(N(F2872)=0,"⚠ أدخل قيمة العهدة",IF(P2872&lt;0,"⛔ عجز / زيادة مصروفات "&amp;TEXT(-P2872,"#,##0"),IF(COUNTIFS($B$8:$B$5007,B2872,$A$8:$A$5007,"مصروف",$I$8:$I$5007,"&lt;&gt;مرفوض",$K$8:$K$5007,"&lt;&gt;نعم")&gt;0,"⚠ "&amp;COUNTIFS($B$8:$B$5007,B2872,$A$8:$A$5007,"مصروف",$I$8:$I$5007,"&lt;&gt;مرفوض",$K$8:$K$5007,"&lt;&gt;نعم")&amp;" مصروف غير مسوى",IF(L2872="تمت التسوية",IF(P2872=0,"✔ متوازنة وتمت التسوية","✔ تمت التسوية – متبقي "&amp;TEXT(P2872,"#,##0")),IF(P2872&gt;0,"متبقي "&amp;TEXT(P2872,"#,##0"),"✔ متوازنة"))))),IF(R2872=0,"⚠ أضف سطر عهدة أولًا",IF(OR(C2872="",N(G2872)=0),"⚠ أكمل التاريخ والقيمة",IF(S2872="","⚠ التاريخ خارج السنة المالية",IF(H2872="","⚠ اختر بند الموازنة",IF(I2872="مرفوض","✖ مرفوض من المدير",IF(I2872&lt;&gt;"موافق","⏳ بانتظار موافقة المدير",IF(K2872&lt;&gt;"نعم","⚠ غير مسوى مع الحسابات","✔ معتمد ومسوى")))))))))</f>
        <v/>
      </c>
      <c r="R2872">
        <f>N(R2871)+IF(A2872="عهدة",1,0)</f>
        <v/>
      </c>
      <c r="S2872">
        <f>IF(C2872="","",IF(AND(C2872&gt;=DATE(2026,9,1),C2872&lt;=DATE(2027,8,31)),(YEAR(C2872)-2026)*12+MONTH(C2872)-8,""))</f>
        <v/>
      </c>
      <c r="T2872">
        <f>IF(AND(A2872="مصروف",R2872&gt;0,I2872="موافق",S2872&lt;&gt;"",H2872&lt;&gt;""),N(G2872),0)</f>
        <v/>
      </c>
    </row>
    <row r="2873">
      <c r="A2873" s="19" t="n"/>
      <c r="B2873" s="20">
        <f>IF(A2873="","",IF(R2873=0,"⚠ أضف سطر عهدة أولًا","BDR-"&amp;TEXT(R2873,"000")))</f>
        <v/>
      </c>
      <c r="C2873" s="21" t="n"/>
      <c r="D2873" s="20">
        <f>IF(C2873="","",IF(S2873="","خارج السنة المالية",INDEX(القوائم!$D$2:$D$13,S2873)))</f>
        <v/>
      </c>
      <c r="E2873" s="22" t="n"/>
      <c r="F2873" s="23" t="n"/>
      <c r="G2873" s="23" t="n"/>
      <c r="H2873" s="22" t="n"/>
      <c r="I2873" s="19" t="n"/>
      <c r="J2873" s="21" t="n"/>
      <c r="K2873" s="19" t="n"/>
      <c r="L2873" s="19" t="n"/>
      <c r="M2873" s="21" t="n"/>
      <c r="N2873" s="22" t="n"/>
      <c r="O2873" s="24">
        <f>IF(A2873&lt;&gt;"عهدة","",SUMIFS($G$8:$G$5007,$B$8:$B$5007,B2873,$A$8:$A$5007,"مصروف",$I$8:$I$5007,"&lt;&gt;مرفوض"))</f>
        <v/>
      </c>
      <c r="P2873" s="25">
        <f>IF(A2873&lt;&gt;"عهدة","",N(F2873)-O2873)</f>
        <v/>
      </c>
      <c r="Q2873" s="26">
        <f>IF(A2873="","",IF(A2873="عهدة",IF(N(F2873)=0,"⚠ أدخل قيمة العهدة",IF(P2873&lt;0,"⛔ عجز / زيادة مصروفات "&amp;TEXT(-P2873,"#,##0"),IF(COUNTIFS($B$8:$B$5007,B2873,$A$8:$A$5007,"مصروف",$I$8:$I$5007,"&lt;&gt;مرفوض",$K$8:$K$5007,"&lt;&gt;نعم")&gt;0,"⚠ "&amp;COUNTIFS($B$8:$B$5007,B2873,$A$8:$A$5007,"مصروف",$I$8:$I$5007,"&lt;&gt;مرفوض",$K$8:$K$5007,"&lt;&gt;نعم")&amp;" مصروف غير مسوى",IF(L2873="تمت التسوية",IF(P2873=0,"✔ متوازنة وتمت التسوية","✔ تمت التسوية – متبقي "&amp;TEXT(P2873,"#,##0")),IF(P2873&gt;0,"متبقي "&amp;TEXT(P2873,"#,##0"),"✔ متوازنة"))))),IF(R2873=0,"⚠ أضف سطر عهدة أولًا",IF(OR(C2873="",N(G2873)=0),"⚠ أكمل التاريخ والقيمة",IF(S2873="","⚠ التاريخ خارج السنة المالية",IF(H2873="","⚠ اختر بند الموازنة",IF(I2873="مرفوض","✖ مرفوض من المدير",IF(I2873&lt;&gt;"موافق","⏳ بانتظار موافقة المدير",IF(K2873&lt;&gt;"نعم","⚠ غير مسوى مع الحسابات","✔ معتمد ومسوى")))))))))</f>
        <v/>
      </c>
      <c r="R2873">
        <f>N(R2872)+IF(A2873="عهدة",1,0)</f>
        <v/>
      </c>
      <c r="S2873">
        <f>IF(C2873="","",IF(AND(C2873&gt;=DATE(2026,9,1),C2873&lt;=DATE(2027,8,31)),(YEAR(C2873)-2026)*12+MONTH(C2873)-8,""))</f>
        <v/>
      </c>
      <c r="T2873">
        <f>IF(AND(A2873="مصروف",R2873&gt;0,I2873="موافق",S2873&lt;&gt;"",H2873&lt;&gt;""),N(G2873),0)</f>
        <v/>
      </c>
    </row>
    <row r="2874">
      <c r="A2874" s="19" t="n"/>
      <c r="B2874" s="20">
        <f>IF(A2874="","",IF(R2874=0,"⚠ أضف سطر عهدة أولًا","BDR-"&amp;TEXT(R2874,"000")))</f>
        <v/>
      </c>
      <c r="C2874" s="21" t="n"/>
      <c r="D2874" s="20">
        <f>IF(C2874="","",IF(S2874="","خارج السنة المالية",INDEX(القوائم!$D$2:$D$13,S2874)))</f>
        <v/>
      </c>
      <c r="E2874" s="22" t="n"/>
      <c r="F2874" s="23" t="n"/>
      <c r="G2874" s="23" t="n"/>
      <c r="H2874" s="22" t="n"/>
      <c r="I2874" s="19" t="n"/>
      <c r="J2874" s="21" t="n"/>
      <c r="K2874" s="19" t="n"/>
      <c r="L2874" s="19" t="n"/>
      <c r="M2874" s="21" t="n"/>
      <c r="N2874" s="22" t="n"/>
      <c r="O2874" s="24">
        <f>IF(A2874&lt;&gt;"عهدة","",SUMIFS($G$8:$G$5007,$B$8:$B$5007,B2874,$A$8:$A$5007,"مصروف",$I$8:$I$5007,"&lt;&gt;مرفوض"))</f>
        <v/>
      </c>
      <c r="P2874" s="25">
        <f>IF(A2874&lt;&gt;"عهدة","",N(F2874)-O2874)</f>
        <v/>
      </c>
      <c r="Q2874" s="26">
        <f>IF(A2874="","",IF(A2874="عهدة",IF(N(F2874)=0,"⚠ أدخل قيمة العهدة",IF(P2874&lt;0,"⛔ عجز / زيادة مصروفات "&amp;TEXT(-P2874,"#,##0"),IF(COUNTIFS($B$8:$B$5007,B2874,$A$8:$A$5007,"مصروف",$I$8:$I$5007,"&lt;&gt;مرفوض",$K$8:$K$5007,"&lt;&gt;نعم")&gt;0,"⚠ "&amp;COUNTIFS($B$8:$B$5007,B2874,$A$8:$A$5007,"مصروف",$I$8:$I$5007,"&lt;&gt;مرفوض",$K$8:$K$5007,"&lt;&gt;نعم")&amp;" مصروف غير مسوى",IF(L2874="تمت التسوية",IF(P2874=0,"✔ متوازنة وتمت التسوية","✔ تمت التسوية – متبقي "&amp;TEXT(P2874,"#,##0")),IF(P2874&gt;0,"متبقي "&amp;TEXT(P2874,"#,##0"),"✔ متوازنة"))))),IF(R2874=0,"⚠ أضف سطر عهدة أولًا",IF(OR(C2874="",N(G2874)=0),"⚠ أكمل التاريخ والقيمة",IF(S2874="","⚠ التاريخ خارج السنة المالية",IF(H2874="","⚠ اختر بند الموازنة",IF(I2874="مرفوض","✖ مرفوض من المدير",IF(I2874&lt;&gt;"موافق","⏳ بانتظار موافقة المدير",IF(K2874&lt;&gt;"نعم","⚠ غير مسوى مع الحسابات","✔ معتمد ومسوى")))))))))</f>
        <v/>
      </c>
      <c r="R2874">
        <f>N(R2873)+IF(A2874="عهدة",1,0)</f>
        <v/>
      </c>
      <c r="S2874">
        <f>IF(C2874="","",IF(AND(C2874&gt;=DATE(2026,9,1),C2874&lt;=DATE(2027,8,31)),(YEAR(C2874)-2026)*12+MONTH(C2874)-8,""))</f>
        <v/>
      </c>
      <c r="T2874">
        <f>IF(AND(A2874="مصروف",R2874&gt;0,I2874="موافق",S2874&lt;&gt;"",H2874&lt;&gt;""),N(G2874),0)</f>
        <v/>
      </c>
    </row>
    <row r="2875">
      <c r="A2875" s="19" t="n"/>
      <c r="B2875" s="20">
        <f>IF(A2875="","",IF(R2875=0,"⚠ أضف سطر عهدة أولًا","BDR-"&amp;TEXT(R2875,"000")))</f>
        <v/>
      </c>
      <c r="C2875" s="21" t="n"/>
      <c r="D2875" s="20">
        <f>IF(C2875="","",IF(S2875="","خارج السنة المالية",INDEX(القوائم!$D$2:$D$13,S2875)))</f>
        <v/>
      </c>
      <c r="E2875" s="22" t="n"/>
      <c r="F2875" s="23" t="n"/>
      <c r="G2875" s="23" t="n"/>
      <c r="H2875" s="22" t="n"/>
      <c r="I2875" s="19" t="n"/>
      <c r="J2875" s="21" t="n"/>
      <c r="K2875" s="19" t="n"/>
      <c r="L2875" s="19" t="n"/>
      <c r="M2875" s="21" t="n"/>
      <c r="N2875" s="22" t="n"/>
      <c r="O2875" s="24">
        <f>IF(A2875&lt;&gt;"عهدة","",SUMIFS($G$8:$G$5007,$B$8:$B$5007,B2875,$A$8:$A$5007,"مصروف",$I$8:$I$5007,"&lt;&gt;مرفوض"))</f>
        <v/>
      </c>
      <c r="P2875" s="25">
        <f>IF(A2875&lt;&gt;"عهدة","",N(F2875)-O2875)</f>
        <v/>
      </c>
      <c r="Q2875" s="26">
        <f>IF(A2875="","",IF(A2875="عهدة",IF(N(F2875)=0,"⚠ أدخل قيمة العهدة",IF(P2875&lt;0,"⛔ عجز / زيادة مصروفات "&amp;TEXT(-P2875,"#,##0"),IF(COUNTIFS($B$8:$B$5007,B2875,$A$8:$A$5007,"مصروف",$I$8:$I$5007,"&lt;&gt;مرفوض",$K$8:$K$5007,"&lt;&gt;نعم")&gt;0,"⚠ "&amp;COUNTIFS($B$8:$B$5007,B2875,$A$8:$A$5007,"مصروف",$I$8:$I$5007,"&lt;&gt;مرفوض",$K$8:$K$5007,"&lt;&gt;نعم")&amp;" مصروف غير مسوى",IF(L2875="تمت التسوية",IF(P2875=0,"✔ متوازنة وتمت التسوية","✔ تمت التسوية – متبقي "&amp;TEXT(P2875,"#,##0")),IF(P2875&gt;0,"متبقي "&amp;TEXT(P2875,"#,##0"),"✔ متوازنة"))))),IF(R2875=0,"⚠ أضف سطر عهدة أولًا",IF(OR(C2875="",N(G2875)=0),"⚠ أكمل التاريخ والقيمة",IF(S2875="","⚠ التاريخ خارج السنة المالية",IF(H2875="","⚠ اختر بند الموازنة",IF(I2875="مرفوض","✖ مرفوض من المدير",IF(I2875&lt;&gt;"موافق","⏳ بانتظار موافقة المدير",IF(K2875&lt;&gt;"نعم","⚠ غير مسوى مع الحسابات","✔ معتمد ومسوى")))))))))</f>
        <v/>
      </c>
      <c r="R2875">
        <f>N(R2874)+IF(A2875="عهدة",1,0)</f>
        <v/>
      </c>
      <c r="S2875">
        <f>IF(C2875="","",IF(AND(C2875&gt;=DATE(2026,9,1),C2875&lt;=DATE(2027,8,31)),(YEAR(C2875)-2026)*12+MONTH(C2875)-8,""))</f>
        <v/>
      </c>
      <c r="T2875">
        <f>IF(AND(A2875="مصروف",R2875&gt;0,I2875="موافق",S2875&lt;&gt;"",H2875&lt;&gt;""),N(G2875),0)</f>
        <v/>
      </c>
    </row>
    <row r="2876">
      <c r="A2876" s="19" t="n"/>
      <c r="B2876" s="20">
        <f>IF(A2876="","",IF(R2876=0,"⚠ أضف سطر عهدة أولًا","BDR-"&amp;TEXT(R2876,"000")))</f>
        <v/>
      </c>
      <c r="C2876" s="21" t="n"/>
      <c r="D2876" s="20">
        <f>IF(C2876="","",IF(S2876="","خارج السنة المالية",INDEX(القوائم!$D$2:$D$13,S2876)))</f>
        <v/>
      </c>
      <c r="E2876" s="22" t="n"/>
      <c r="F2876" s="23" t="n"/>
      <c r="G2876" s="23" t="n"/>
      <c r="H2876" s="22" t="n"/>
      <c r="I2876" s="19" t="n"/>
      <c r="J2876" s="21" t="n"/>
      <c r="K2876" s="19" t="n"/>
      <c r="L2876" s="19" t="n"/>
      <c r="M2876" s="21" t="n"/>
      <c r="N2876" s="22" t="n"/>
      <c r="O2876" s="24">
        <f>IF(A2876&lt;&gt;"عهدة","",SUMIFS($G$8:$G$5007,$B$8:$B$5007,B2876,$A$8:$A$5007,"مصروف",$I$8:$I$5007,"&lt;&gt;مرفوض"))</f>
        <v/>
      </c>
      <c r="P2876" s="25">
        <f>IF(A2876&lt;&gt;"عهدة","",N(F2876)-O2876)</f>
        <v/>
      </c>
      <c r="Q2876" s="26">
        <f>IF(A2876="","",IF(A2876="عهدة",IF(N(F2876)=0,"⚠ أدخل قيمة العهدة",IF(P2876&lt;0,"⛔ عجز / زيادة مصروفات "&amp;TEXT(-P2876,"#,##0"),IF(COUNTIFS($B$8:$B$5007,B2876,$A$8:$A$5007,"مصروف",$I$8:$I$5007,"&lt;&gt;مرفوض",$K$8:$K$5007,"&lt;&gt;نعم")&gt;0,"⚠ "&amp;COUNTIFS($B$8:$B$5007,B2876,$A$8:$A$5007,"مصروف",$I$8:$I$5007,"&lt;&gt;مرفوض",$K$8:$K$5007,"&lt;&gt;نعم")&amp;" مصروف غير مسوى",IF(L2876="تمت التسوية",IF(P2876=0,"✔ متوازنة وتمت التسوية","✔ تمت التسوية – متبقي "&amp;TEXT(P2876,"#,##0")),IF(P2876&gt;0,"متبقي "&amp;TEXT(P2876,"#,##0"),"✔ متوازنة"))))),IF(R2876=0,"⚠ أضف سطر عهدة أولًا",IF(OR(C2876="",N(G2876)=0),"⚠ أكمل التاريخ والقيمة",IF(S2876="","⚠ التاريخ خارج السنة المالية",IF(H2876="","⚠ اختر بند الموازنة",IF(I2876="مرفوض","✖ مرفوض من المدير",IF(I2876&lt;&gt;"موافق","⏳ بانتظار موافقة المدير",IF(K2876&lt;&gt;"نعم","⚠ غير مسوى مع الحسابات","✔ معتمد ومسوى")))))))))</f>
        <v/>
      </c>
      <c r="R2876">
        <f>N(R2875)+IF(A2876="عهدة",1,0)</f>
        <v/>
      </c>
      <c r="S2876">
        <f>IF(C2876="","",IF(AND(C2876&gt;=DATE(2026,9,1),C2876&lt;=DATE(2027,8,31)),(YEAR(C2876)-2026)*12+MONTH(C2876)-8,""))</f>
        <v/>
      </c>
      <c r="T2876">
        <f>IF(AND(A2876="مصروف",R2876&gt;0,I2876="موافق",S2876&lt;&gt;"",H2876&lt;&gt;""),N(G2876),0)</f>
        <v/>
      </c>
    </row>
    <row r="2877">
      <c r="A2877" s="19" t="n"/>
      <c r="B2877" s="20">
        <f>IF(A2877="","",IF(R2877=0,"⚠ أضف سطر عهدة أولًا","BDR-"&amp;TEXT(R2877,"000")))</f>
        <v/>
      </c>
      <c r="C2877" s="21" t="n"/>
      <c r="D2877" s="20">
        <f>IF(C2877="","",IF(S2877="","خارج السنة المالية",INDEX(القوائم!$D$2:$D$13,S2877)))</f>
        <v/>
      </c>
      <c r="E2877" s="22" t="n"/>
      <c r="F2877" s="23" t="n"/>
      <c r="G2877" s="23" t="n"/>
      <c r="H2877" s="22" t="n"/>
      <c r="I2877" s="19" t="n"/>
      <c r="J2877" s="21" t="n"/>
      <c r="K2877" s="19" t="n"/>
      <c r="L2877" s="19" t="n"/>
      <c r="M2877" s="21" t="n"/>
      <c r="N2877" s="22" t="n"/>
      <c r="O2877" s="24">
        <f>IF(A2877&lt;&gt;"عهدة","",SUMIFS($G$8:$G$5007,$B$8:$B$5007,B2877,$A$8:$A$5007,"مصروف",$I$8:$I$5007,"&lt;&gt;مرفوض"))</f>
        <v/>
      </c>
      <c r="P2877" s="25">
        <f>IF(A2877&lt;&gt;"عهدة","",N(F2877)-O2877)</f>
        <v/>
      </c>
      <c r="Q2877" s="26">
        <f>IF(A2877="","",IF(A2877="عهدة",IF(N(F2877)=0,"⚠ أدخل قيمة العهدة",IF(P2877&lt;0,"⛔ عجز / زيادة مصروفات "&amp;TEXT(-P2877,"#,##0"),IF(COUNTIFS($B$8:$B$5007,B2877,$A$8:$A$5007,"مصروف",$I$8:$I$5007,"&lt;&gt;مرفوض",$K$8:$K$5007,"&lt;&gt;نعم")&gt;0,"⚠ "&amp;COUNTIFS($B$8:$B$5007,B2877,$A$8:$A$5007,"مصروف",$I$8:$I$5007,"&lt;&gt;مرفوض",$K$8:$K$5007,"&lt;&gt;نعم")&amp;" مصروف غير مسوى",IF(L2877="تمت التسوية",IF(P2877=0,"✔ متوازنة وتمت التسوية","✔ تمت التسوية – متبقي "&amp;TEXT(P2877,"#,##0")),IF(P2877&gt;0,"متبقي "&amp;TEXT(P2877,"#,##0"),"✔ متوازنة"))))),IF(R2877=0,"⚠ أضف سطر عهدة أولًا",IF(OR(C2877="",N(G2877)=0),"⚠ أكمل التاريخ والقيمة",IF(S2877="","⚠ التاريخ خارج السنة المالية",IF(H2877="","⚠ اختر بند الموازنة",IF(I2877="مرفوض","✖ مرفوض من المدير",IF(I2877&lt;&gt;"موافق","⏳ بانتظار موافقة المدير",IF(K2877&lt;&gt;"نعم","⚠ غير مسوى مع الحسابات","✔ معتمد ومسوى")))))))))</f>
        <v/>
      </c>
      <c r="R2877">
        <f>N(R2876)+IF(A2877="عهدة",1,0)</f>
        <v/>
      </c>
      <c r="S2877">
        <f>IF(C2877="","",IF(AND(C2877&gt;=DATE(2026,9,1),C2877&lt;=DATE(2027,8,31)),(YEAR(C2877)-2026)*12+MONTH(C2877)-8,""))</f>
        <v/>
      </c>
      <c r="T2877">
        <f>IF(AND(A2877="مصروف",R2877&gt;0,I2877="موافق",S2877&lt;&gt;"",H2877&lt;&gt;""),N(G2877),0)</f>
        <v/>
      </c>
    </row>
    <row r="2878">
      <c r="A2878" s="19" t="n"/>
      <c r="B2878" s="20">
        <f>IF(A2878="","",IF(R2878=0,"⚠ أضف سطر عهدة أولًا","BDR-"&amp;TEXT(R2878,"000")))</f>
        <v/>
      </c>
      <c r="C2878" s="21" t="n"/>
      <c r="D2878" s="20">
        <f>IF(C2878="","",IF(S2878="","خارج السنة المالية",INDEX(القوائم!$D$2:$D$13,S2878)))</f>
        <v/>
      </c>
      <c r="E2878" s="22" t="n"/>
      <c r="F2878" s="23" t="n"/>
      <c r="G2878" s="23" t="n"/>
      <c r="H2878" s="22" t="n"/>
      <c r="I2878" s="19" t="n"/>
      <c r="J2878" s="21" t="n"/>
      <c r="K2878" s="19" t="n"/>
      <c r="L2878" s="19" t="n"/>
      <c r="M2878" s="21" t="n"/>
      <c r="N2878" s="22" t="n"/>
      <c r="O2878" s="24">
        <f>IF(A2878&lt;&gt;"عهدة","",SUMIFS($G$8:$G$5007,$B$8:$B$5007,B2878,$A$8:$A$5007,"مصروف",$I$8:$I$5007,"&lt;&gt;مرفوض"))</f>
        <v/>
      </c>
      <c r="P2878" s="25">
        <f>IF(A2878&lt;&gt;"عهدة","",N(F2878)-O2878)</f>
        <v/>
      </c>
      <c r="Q2878" s="26">
        <f>IF(A2878="","",IF(A2878="عهدة",IF(N(F2878)=0,"⚠ أدخل قيمة العهدة",IF(P2878&lt;0,"⛔ عجز / زيادة مصروفات "&amp;TEXT(-P2878,"#,##0"),IF(COUNTIFS($B$8:$B$5007,B2878,$A$8:$A$5007,"مصروف",$I$8:$I$5007,"&lt;&gt;مرفوض",$K$8:$K$5007,"&lt;&gt;نعم")&gt;0,"⚠ "&amp;COUNTIFS($B$8:$B$5007,B2878,$A$8:$A$5007,"مصروف",$I$8:$I$5007,"&lt;&gt;مرفوض",$K$8:$K$5007,"&lt;&gt;نعم")&amp;" مصروف غير مسوى",IF(L2878="تمت التسوية",IF(P2878=0,"✔ متوازنة وتمت التسوية","✔ تمت التسوية – متبقي "&amp;TEXT(P2878,"#,##0")),IF(P2878&gt;0,"متبقي "&amp;TEXT(P2878,"#,##0"),"✔ متوازنة"))))),IF(R2878=0,"⚠ أضف سطر عهدة أولًا",IF(OR(C2878="",N(G2878)=0),"⚠ أكمل التاريخ والقيمة",IF(S2878="","⚠ التاريخ خارج السنة المالية",IF(H2878="","⚠ اختر بند الموازنة",IF(I2878="مرفوض","✖ مرفوض من المدير",IF(I2878&lt;&gt;"موافق","⏳ بانتظار موافقة المدير",IF(K2878&lt;&gt;"نعم","⚠ غير مسوى مع الحسابات","✔ معتمد ومسوى")))))))))</f>
        <v/>
      </c>
      <c r="R2878">
        <f>N(R2877)+IF(A2878="عهدة",1,0)</f>
        <v/>
      </c>
      <c r="S2878">
        <f>IF(C2878="","",IF(AND(C2878&gt;=DATE(2026,9,1),C2878&lt;=DATE(2027,8,31)),(YEAR(C2878)-2026)*12+MONTH(C2878)-8,""))</f>
        <v/>
      </c>
      <c r="T2878">
        <f>IF(AND(A2878="مصروف",R2878&gt;0,I2878="موافق",S2878&lt;&gt;"",H2878&lt;&gt;""),N(G2878),0)</f>
        <v/>
      </c>
    </row>
    <row r="2879">
      <c r="A2879" s="19" t="n"/>
      <c r="B2879" s="20">
        <f>IF(A2879="","",IF(R2879=0,"⚠ أضف سطر عهدة أولًا","BDR-"&amp;TEXT(R2879,"000")))</f>
        <v/>
      </c>
      <c r="C2879" s="21" t="n"/>
      <c r="D2879" s="20">
        <f>IF(C2879="","",IF(S2879="","خارج السنة المالية",INDEX(القوائم!$D$2:$D$13,S2879)))</f>
        <v/>
      </c>
      <c r="E2879" s="22" t="n"/>
      <c r="F2879" s="23" t="n"/>
      <c r="G2879" s="23" t="n"/>
      <c r="H2879" s="22" t="n"/>
      <c r="I2879" s="19" t="n"/>
      <c r="J2879" s="21" t="n"/>
      <c r="K2879" s="19" t="n"/>
      <c r="L2879" s="19" t="n"/>
      <c r="M2879" s="21" t="n"/>
      <c r="N2879" s="22" t="n"/>
      <c r="O2879" s="24">
        <f>IF(A2879&lt;&gt;"عهدة","",SUMIFS($G$8:$G$5007,$B$8:$B$5007,B2879,$A$8:$A$5007,"مصروف",$I$8:$I$5007,"&lt;&gt;مرفوض"))</f>
        <v/>
      </c>
      <c r="P2879" s="25">
        <f>IF(A2879&lt;&gt;"عهدة","",N(F2879)-O2879)</f>
        <v/>
      </c>
      <c r="Q2879" s="26">
        <f>IF(A2879="","",IF(A2879="عهدة",IF(N(F2879)=0,"⚠ أدخل قيمة العهدة",IF(P2879&lt;0,"⛔ عجز / زيادة مصروفات "&amp;TEXT(-P2879,"#,##0"),IF(COUNTIFS($B$8:$B$5007,B2879,$A$8:$A$5007,"مصروف",$I$8:$I$5007,"&lt;&gt;مرفوض",$K$8:$K$5007,"&lt;&gt;نعم")&gt;0,"⚠ "&amp;COUNTIFS($B$8:$B$5007,B2879,$A$8:$A$5007,"مصروف",$I$8:$I$5007,"&lt;&gt;مرفوض",$K$8:$K$5007,"&lt;&gt;نعم")&amp;" مصروف غير مسوى",IF(L2879="تمت التسوية",IF(P2879=0,"✔ متوازنة وتمت التسوية","✔ تمت التسوية – متبقي "&amp;TEXT(P2879,"#,##0")),IF(P2879&gt;0,"متبقي "&amp;TEXT(P2879,"#,##0"),"✔ متوازنة"))))),IF(R2879=0,"⚠ أضف سطر عهدة أولًا",IF(OR(C2879="",N(G2879)=0),"⚠ أكمل التاريخ والقيمة",IF(S2879="","⚠ التاريخ خارج السنة المالية",IF(H2879="","⚠ اختر بند الموازنة",IF(I2879="مرفوض","✖ مرفوض من المدير",IF(I2879&lt;&gt;"موافق","⏳ بانتظار موافقة المدير",IF(K2879&lt;&gt;"نعم","⚠ غير مسوى مع الحسابات","✔ معتمد ومسوى")))))))))</f>
        <v/>
      </c>
      <c r="R2879">
        <f>N(R2878)+IF(A2879="عهدة",1,0)</f>
        <v/>
      </c>
      <c r="S2879">
        <f>IF(C2879="","",IF(AND(C2879&gt;=DATE(2026,9,1),C2879&lt;=DATE(2027,8,31)),(YEAR(C2879)-2026)*12+MONTH(C2879)-8,""))</f>
        <v/>
      </c>
      <c r="T2879">
        <f>IF(AND(A2879="مصروف",R2879&gt;0,I2879="موافق",S2879&lt;&gt;"",H2879&lt;&gt;""),N(G2879),0)</f>
        <v/>
      </c>
    </row>
    <row r="2880">
      <c r="A2880" s="19" t="n"/>
      <c r="B2880" s="20">
        <f>IF(A2880="","",IF(R2880=0,"⚠ أضف سطر عهدة أولًا","BDR-"&amp;TEXT(R2880,"000")))</f>
        <v/>
      </c>
      <c r="C2880" s="21" t="n"/>
      <c r="D2880" s="20">
        <f>IF(C2880="","",IF(S2880="","خارج السنة المالية",INDEX(القوائم!$D$2:$D$13,S2880)))</f>
        <v/>
      </c>
      <c r="E2880" s="22" t="n"/>
      <c r="F2880" s="23" t="n"/>
      <c r="G2880" s="23" t="n"/>
      <c r="H2880" s="22" t="n"/>
      <c r="I2880" s="19" t="n"/>
      <c r="J2880" s="21" t="n"/>
      <c r="K2880" s="19" t="n"/>
      <c r="L2880" s="19" t="n"/>
      <c r="M2880" s="21" t="n"/>
      <c r="N2880" s="22" t="n"/>
      <c r="O2880" s="24">
        <f>IF(A2880&lt;&gt;"عهدة","",SUMIFS($G$8:$G$5007,$B$8:$B$5007,B2880,$A$8:$A$5007,"مصروف",$I$8:$I$5007,"&lt;&gt;مرفوض"))</f>
        <v/>
      </c>
      <c r="P2880" s="25">
        <f>IF(A2880&lt;&gt;"عهدة","",N(F2880)-O2880)</f>
        <v/>
      </c>
      <c r="Q2880" s="26">
        <f>IF(A2880="","",IF(A2880="عهدة",IF(N(F2880)=0,"⚠ أدخل قيمة العهدة",IF(P2880&lt;0,"⛔ عجز / زيادة مصروفات "&amp;TEXT(-P2880,"#,##0"),IF(COUNTIFS($B$8:$B$5007,B2880,$A$8:$A$5007,"مصروف",$I$8:$I$5007,"&lt;&gt;مرفوض",$K$8:$K$5007,"&lt;&gt;نعم")&gt;0,"⚠ "&amp;COUNTIFS($B$8:$B$5007,B2880,$A$8:$A$5007,"مصروف",$I$8:$I$5007,"&lt;&gt;مرفوض",$K$8:$K$5007,"&lt;&gt;نعم")&amp;" مصروف غير مسوى",IF(L2880="تمت التسوية",IF(P2880=0,"✔ متوازنة وتمت التسوية","✔ تمت التسوية – متبقي "&amp;TEXT(P2880,"#,##0")),IF(P2880&gt;0,"متبقي "&amp;TEXT(P2880,"#,##0"),"✔ متوازنة"))))),IF(R2880=0,"⚠ أضف سطر عهدة أولًا",IF(OR(C2880="",N(G2880)=0),"⚠ أكمل التاريخ والقيمة",IF(S2880="","⚠ التاريخ خارج السنة المالية",IF(H2880="","⚠ اختر بند الموازنة",IF(I2880="مرفوض","✖ مرفوض من المدير",IF(I2880&lt;&gt;"موافق","⏳ بانتظار موافقة المدير",IF(K2880&lt;&gt;"نعم","⚠ غير مسوى مع الحسابات","✔ معتمد ومسوى")))))))))</f>
        <v/>
      </c>
      <c r="R2880">
        <f>N(R2879)+IF(A2880="عهدة",1,0)</f>
        <v/>
      </c>
      <c r="S2880">
        <f>IF(C2880="","",IF(AND(C2880&gt;=DATE(2026,9,1),C2880&lt;=DATE(2027,8,31)),(YEAR(C2880)-2026)*12+MONTH(C2880)-8,""))</f>
        <v/>
      </c>
      <c r="T2880">
        <f>IF(AND(A2880="مصروف",R2880&gt;0,I2880="موافق",S2880&lt;&gt;"",H2880&lt;&gt;""),N(G2880),0)</f>
        <v/>
      </c>
    </row>
    <row r="2881">
      <c r="A2881" s="19" t="n"/>
      <c r="B2881" s="20">
        <f>IF(A2881="","",IF(R2881=0,"⚠ أضف سطر عهدة أولًا","BDR-"&amp;TEXT(R2881,"000")))</f>
        <v/>
      </c>
      <c r="C2881" s="21" t="n"/>
      <c r="D2881" s="20">
        <f>IF(C2881="","",IF(S2881="","خارج السنة المالية",INDEX(القوائم!$D$2:$D$13,S2881)))</f>
        <v/>
      </c>
      <c r="E2881" s="22" t="n"/>
      <c r="F2881" s="23" t="n"/>
      <c r="G2881" s="23" t="n"/>
      <c r="H2881" s="22" t="n"/>
      <c r="I2881" s="19" t="n"/>
      <c r="J2881" s="21" t="n"/>
      <c r="K2881" s="19" t="n"/>
      <c r="L2881" s="19" t="n"/>
      <c r="M2881" s="21" t="n"/>
      <c r="N2881" s="22" t="n"/>
      <c r="O2881" s="24">
        <f>IF(A2881&lt;&gt;"عهدة","",SUMIFS($G$8:$G$5007,$B$8:$B$5007,B2881,$A$8:$A$5007,"مصروف",$I$8:$I$5007,"&lt;&gt;مرفوض"))</f>
        <v/>
      </c>
      <c r="P2881" s="25">
        <f>IF(A2881&lt;&gt;"عهدة","",N(F2881)-O2881)</f>
        <v/>
      </c>
      <c r="Q2881" s="26">
        <f>IF(A2881="","",IF(A2881="عهدة",IF(N(F2881)=0,"⚠ أدخل قيمة العهدة",IF(P2881&lt;0,"⛔ عجز / زيادة مصروفات "&amp;TEXT(-P2881,"#,##0"),IF(COUNTIFS($B$8:$B$5007,B2881,$A$8:$A$5007,"مصروف",$I$8:$I$5007,"&lt;&gt;مرفوض",$K$8:$K$5007,"&lt;&gt;نعم")&gt;0,"⚠ "&amp;COUNTIFS($B$8:$B$5007,B2881,$A$8:$A$5007,"مصروف",$I$8:$I$5007,"&lt;&gt;مرفوض",$K$8:$K$5007,"&lt;&gt;نعم")&amp;" مصروف غير مسوى",IF(L2881="تمت التسوية",IF(P2881=0,"✔ متوازنة وتمت التسوية","✔ تمت التسوية – متبقي "&amp;TEXT(P2881,"#,##0")),IF(P2881&gt;0,"متبقي "&amp;TEXT(P2881,"#,##0"),"✔ متوازنة"))))),IF(R2881=0,"⚠ أضف سطر عهدة أولًا",IF(OR(C2881="",N(G2881)=0),"⚠ أكمل التاريخ والقيمة",IF(S2881="","⚠ التاريخ خارج السنة المالية",IF(H2881="","⚠ اختر بند الموازنة",IF(I2881="مرفوض","✖ مرفوض من المدير",IF(I2881&lt;&gt;"موافق","⏳ بانتظار موافقة المدير",IF(K2881&lt;&gt;"نعم","⚠ غير مسوى مع الحسابات","✔ معتمد ومسوى")))))))))</f>
        <v/>
      </c>
      <c r="R2881">
        <f>N(R2880)+IF(A2881="عهدة",1,0)</f>
        <v/>
      </c>
      <c r="S2881">
        <f>IF(C2881="","",IF(AND(C2881&gt;=DATE(2026,9,1),C2881&lt;=DATE(2027,8,31)),(YEAR(C2881)-2026)*12+MONTH(C2881)-8,""))</f>
        <v/>
      </c>
      <c r="T2881">
        <f>IF(AND(A2881="مصروف",R2881&gt;0,I2881="موافق",S2881&lt;&gt;"",H2881&lt;&gt;""),N(G2881),0)</f>
        <v/>
      </c>
    </row>
    <row r="2882">
      <c r="A2882" s="19" t="n"/>
      <c r="B2882" s="20">
        <f>IF(A2882="","",IF(R2882=0,"⚠ أضف سطر عهدة أولًا","BDR-"&amp;TEXT(R2882,"000")))</f>
        <v/>
      </c>
      <c r="C2882" s="21" t="n"/>
      <c r="D2882" s="20">
        <f>IF(C2882="","",IF(S2882="","خارج السنة المالية",INDEX(القوائم!$D$2:$D$13,S2882)))</f>
        <v/>
      </c>
      <c r="E2882" s="22" t="n"/>
      <c r="F2882" s="23" t="n"/>
      <c r="G2882" s="23" t="n"/>
      <c r="H2882" s="22" t="n"/>
      <c r="I2882" s="19" t="n"/>
      <c r="J2882" s="21" t="n"/>
      <c r="K2882" s="19" t="n"/>
      <c r="L2882" s="19" t="n"/>
      <c r="M2882" s="21" t="n"/>
      <c r="N2882" s="22" t="n"/>
      <c r="O2882" s="24">
        <f>IF(A2882&lt;&gt;"عهدة","",SUMIFS($G$8:$G$5007,$B$8:$B$5007,B2882,$A$8:$A$5007,"مصروف",$I$8:$I$5007,"&lt;&gt;مرفوض"))</f>
        <v/>
      </c>
      <c r="P2882" s="25">
        <f>IF(A2882&lt;&gt;"عهدة","",N(F2882)-O2882)</f>
        <v/>
      </c>
      <c r="Q2882" s="26">
        <f>IF(A2882="","",IF(A2882="عهدة",IF(N(F2882)=0,"⚠ أدخل قيمة العهدة",IF(P2882&lt;0,"⛔ عجز / زيادة مصروفات "&amp;TEXT(-P2882,"#,##0"),IF(COUNTIFS($B$8:$B$5007,B2882,$A$8:$A$5007,"مصروف",$I$8:$I$5007,"&lt;&gt;مرفوض",$K$8:$K$5007,"&lt;&gt;نعم")&gt;0,"⚠ "&amp;COUNTIFS($B$8:$B$5007,B2882,$A$8:$A$5007,"مصروف",$I$8:$I$5007,"&lt;&gt;مرفوض",$K$8:$K$5007,"&lt;&gt;نعم")&amp;" مصروف غير مسوى",IF(L2882="تمت التسوية",IF(P2882=0,"✔ متوازنة وتمت التسوية","✔ تمت التسوية – متبقي "&amp;TEXT(P2882,"#,##0")),IF(P2882&gt;0,"متبقي "&amp;TEXT(P2882,"#,##0"),"✔ متوازنة"))))),IF(R2882=0,"⚠ أضف سطر عهدة أولًا",IF(OR(C2882="",N(G2882)=0),"⚠ أكمل التاريخ والقيمة",IF(S2882="","⚠ التاريخ خارج السنة المالية",IF(H2882="","⚠ اختر بند الموازنة",IF(I2882="مرفوض","✖ مرفوض من المدير",IF(I2882&lt;&gt;"موافق","⏳ بانتظار موافقة المدير",IF(K2882&lt;&gt;"نعم","⚠ غير مسوى مع الحسابات","✔ معتمد ومسوى")))))))))</f>
        <v/>
      </c>
      <c r="R2882">
        <f>N(R2881)+IF(A2882="عهدة",1,0)</f>
        <v/>
      </c>
      <c r="S2882">
        <f>IF(C2882="","",IF(AND(C2882&gt;=DATE(2026,9,1),C2882&lt;=DATE(2027,8,31)),(YEAR(C2882)-2026)*12+MONTH(C2882)-8,""))</f>
        <v/>
      </c>
      <c r="T2882">
        <f>IF(AND(A2882="مصروف",R2882&gt;0,I2882="موافق",S2882&lt;&gt;"",H2882&lt;&gt;""),N(G2882),0)</f>
        <v/>
      </c>
    </row>
    <row r="2883">
      <c r="A2883" s="19" t="n"/>
      <c r="B2883" s="20">
        <f>IF(A2883="","",IF(R2883=0,"⚠ أضف سطر عهدة أولًا","BDR-"&amp;TEXT(R2883,"000")))</f>
        <v/>
      </c>
      <c r="C2883" s="21" t="n"/>
      <c r="D2883" s="20">
        <f>IF(C2883="","",IF(S2883="","خارج السنة المالية",INDEX(القوائم!$D$2:$D$13,S2883)))</f>
        <v/>
      </c>
      <c r="E2883" s="22" t="n"/>
      <c r="F2883" s="23" t="n"/>
      <c r="G2883" s="23" t="n"/>
      <c r="H2883" s="22" t="n"/>
      <c r="I2883" s="19" t="n"/>
      <c r="J2883" s="21" t="n"/>
      <c r="K2883" s="19" t="n"/>
      <c r="L2883" s="19" t="n"/>
      <c r="M2883" s="21" t="n"/>
      <c r="N2883" s="22" t="n"/>
      <c r="O2883" s="24">
        <f>IF(A2883&lt;&gt;"عهدة","",SUMIFS($G$8:$G$5007,$B$8:$B$5007,B2883,$A$8:$A$5007,"مصروف",$I$8:$I$5007,"&lt;&gt;مرفوض"))</f>
        <v/>
      </c>
      <c r="P2883" s="25">
        <f>IF(A2883&lt;&gt;"عهدة","",N(F2883)-O2883)</f>
        <v/>
      </c>
      <c r="Q2883" s="26">
        <f>IF(A2883="","",IF(A2883="عهدة",IF(N(F2883)=0,"⚠ أدخل قيمة العهدة",IF(P2883&lt;0,"⛔ عجز / زيادة مصروفات "&amp;TEXT(-P2883,"#,##0"),IF(COUNTIFS($B$8:$B$5007,B2883,$A$8:$A$5007,"مصروف",$I$8:$I$5007,"&lt;&gt;مرفوض",$K$8:$K$5007,"&lt;&gt;نعم")&gt;0,"⚠ "&amp;COUNTIFS($B$8:$B$5007,B2883,$A$8:$A$5007,"مصروف",$I$8:$I$5007,"&lt;&gt;مرفوض",$K$8:$K$5007,"&lt;&gt;نعم")&amp;" مصروف غير مسوى",IF(L2883="تمت التسوية",IF(P2883=0,"✔ متوازنة وتمت التسوية","✔ تمت التسوية – متبقي "&amp;TEXT(P2883,"#,##0")),IF(P2883&gt;0,"متبقي "&amp;TEXT(P2883,"#,##0"),"✔ متوازنة"))))),IF(R2883=0,"⚠ أضف سطر عهدة أولًا",IF(OR(C2883="",N(G2883)=0),"⚠ أكمل التاريخ والقيمة",IF(S2883="","⚠ التاريخ خارج السنة المالية",IF(H2883="","⚠ اختر بند الموازنة",IF(I2883="مرفوض","✖ مرفوض من المدير",IF(I2883&lt;&gt;"موافق","⏳ بانتظار موافقة المدير",IF(K2883&lt;&gt;"نعم","⚠ غير مسوى مع الحسابات","✔ معتمد ومسوى")))))))))</f>
        <v/>
      </c>
      <c r="R2883">
        <f>N(R2882)+IF(A2883="عهدة",1,0)</f>
        <v/>
      </c>
      <c r="S2883">
        <f>IF(C2883="","",IF(AND(C2883&gt;=DATE(2026,9,1),C2883&lt;=DATE(2027,8,31)),(YEAR(C2883)-2026)*12+MONTH(C2883)-8,""))</f>
        <v/>
      </c>
      <c r="T2883">
        <f>IF(AND(A2883="مصروف",R2883&gt;0,I2883="موافق",S2883&lt;&gt;"",H2883&lt;&gt;""),N(G2883),0)</f>
        <v/>
      </c>
    </row>
    <row r="2884">
      <c r="A2884" s="19" t="n"/>
      <c r="B2884" s="20">
        <f>IF(A2884="","",IF(R2884=0,"⚠ أضف سطر عهدة أولًا","BDR-"&amp;TEXT(R2884,"000")))</f>
        <v/>
      </c>
      <c r="C2884" s="21" t="n"/>
      <c r="D2884" s="20">
        <f>IF(C2884="","",IF(S2884="","خارج السنة المالية",INDEX(القوائم!$D$2:$D$13,S2884)))</f>
        <v/>
      </c>
      <c r="E2884" s="22" t="n"/>
      <c r="F2884" s="23" t="n"/>
      <c r="G2884" s="23" t="n"/>
      <c r="H2884" s="22" t="n"/>
      <c r="I2884" s="19" t="n"/>
      <c r="J2884" s="21" t="n"/>
      <c r="K2884" s="19" t="n"/>
      <c r="L2884" s="19" t="n"/>
      <c r="M2884" s="21" t="n"/>
      <c r="N2884" s="22" t="n"/>
      <c r="O2884" s="24">
        <f>IF(A2884&lt;&gt;"عهدة","",SUMIFS($G$8:$G$5007,$B$8:$B$5007,B2884,$A$8:$A$5007,"مصروف",$I$8:$I$5007,"&lt;&gt;مرفوض"))</f>
        <v/>
      </c>
      <c r="P2884" s="25">
        <f>IF(A2884&lt;&gt;"عهدة","",N(F2884)-O2884)</f>
        <v/>
      </c>
      <c r="Q2884" s="26">
        <f>IF(A2884="","",IF(A2884="عهدة",IF(N(F2884)=0,"⚠ أدخل قيمة العهدة",IF(P2884&lt;0,"⛔ عجز / زيادة مصروفات "&amp;TEXT(-P2884,"#,##0"),IF(COUNTIFS($B$8:$B$5007,B2884,$A$8:$A$5007,"مصروف",$I$8:$I$5007,"&lt;&gt;مرفوض",$K$8:$K$5007,"&lt;&gt;نعم")&gt;0,"⚠ "&amp;COUNTIFS($B$8:$B$5007,B2884,$A$8:$A$5007,"مصروف",$I$8:$I$5007,"&lt;&gt;مرفوض",$K$8:$K$5007,"&lt;&gt;نعم")&amp;" مصروف غير مسوى",IF(L2884="تمت التسوية",IF(P2884=0,"✔ متوازنة وتمت التسوية","✔ تمت التسوية – متبقي "&amp;TEXT(P2884,"#,##0")),IF(P2884&gt;0,"متبقي "&amp;TEXT(P2884,"#,##0"),"✔ متوازنة"))))),IF(R2884=0,"⚠ أضف سطر عهدة أولًا",IF(OR(C2884="",N(G2884)=0),"⚠ أكمل التاريخ والقيمة",IF(S2884="","⚠ التاريخ خارج السنة المالية",IF(H2884="","⚠ اختر بند الموازنة",IF(I2884="مرفوض","✖ مرفوض من المدير",IF(I2884&lt;&gt;"موافق","⏳ بانتظار موافقة المدير",IF(K2884&lt;&gt;"نعم","⚠ غير مسوى مع الحسابات","✔ معتمد ومسوى")))))))))</f>
        <v/>
      </c>
      <c r="R2884">
        <f>N(R2883)+IF(A2884="عهدة",1,0)</f>
        <v/>
      </c>
      <c r="S2884">
        <f>IF(C2884="","",IF(AND(C2884&gt;=DATE(2026,9,1),C2884&lt;=DATE(2027,8,31)),(YEAR(C2884)-2026)*12+MONTH(C2884)-8,""))</f>
        <v/>
      </c>
      <c r="T2884">
        <f>IF(AND(A2884="مصروف",R2884&gt;0,I2884="موافق",S2884&lt;&gt;"",H2884&lt;&gt;""),N(G2884),0)</f>
        <v/>
      </c>
    </row>
    <row r="2885">
      <c r="A2885" s="19" t="n"/>
      <c r="B2885" s="20">
        <f>IF(A2885="","",IF(R2885=0,"⚠ أضف سطر عهدة أولًا","BDR-"&amp;TEXT(R2885,"000")))</f>
        <v/>
      </c>
      <c r="C2885" s="21" t="n"/>
      <c r="D2885" s="20">
        <f>IF(C2885="","",IF(S2885="","خارج السنة المالية",INDEX(القوائم!$D$2:$D$13,S2885)))</f>
        <v/>
      </c>
      <c r="E2885" s="22" t="n"/>
      <c r="F2885" s="23" t="n"/>
      <c r="G2885" s="23" t="n"/>
      <c r="H2885" s="22" t="n"/>
      <c r="I2885" s="19" t="n"/>
      <c r="J2885" s="21" t="n"/>
      <c r="K2885" s="19" t="n"/>
      <c r="L2885" s="19" t="n"/>
      <c r="M2885" s="21" t="n"/>
      <c r="N2885" s="22" t="n"/>
      <c r="O2885" s="24">
        <f>IF(A2885&lt;&gt;"عهدة","",SUMIFS($G$8:$G$5007,$B$8:$B$5007,B2885,$A$8:$A$5007,"مصروف",$I$8:$I$5007,"&lt;&gt;مرفوض"))</f>
        <v/>
      </c>
      <c r="P2885" s="25">
        <f>IF(A2885&lt;&gt;"عهدة","",N(F2885)-O2885)</f>
        <v/>
      </c>
      <c r="Q2885" s="26">
        <f>IF(A2885="","",IF(A2885="عهدة",IF(N(F2885)=0,"⚠ أدخل قيمة العهدة",IF(P2885&lt;0,"⛔ عجز / زيادة مصروفات "&amp;TEXT(-P2885,"#,##0"),IF(COUNTIFS($B$8:$B$5007,B2885,$A$8:$A$5007,"مصروف",$I$8:$I$5007,"&lt;&gt;مرفوض",$K$8:$K$5007,"&lt;&gt;نعم")&gt;0,"⚠ "&amp;COUNTIFS($B$8:$B$5007,B2885,$A$8:$A$5007,"مصروف",$I$8:$I$5007,"&lt;&gt;مرفوض",$K$8:$K$5007,"&lt;&gt;نعم")&amp;" مصروف غير مسوى",IF(L2885="تمت التسوية",IF(P2885=0,"✔ متوازنة وتمت التسوية","✔ تمت التسوية – متبقي "&amp;TEXT(P2885,"#,##0")),IF(P2885&gt;0,"متبقي "&amp;TEXT(P2885,"#,##0"),"✔ متوازنة"))))),IF(R2885=0,"⚠ أضف سطر عهدة أولًا",IF(OR(C2885="",N(G2885)=0),"⚠ أكمل التاريخ والقيمة",IF(S2885="","⚠ التاريخ خارج السنة المالية",IF(H2885="","⚠ اختر بند الموازنة",IF(I2885="مرفوض","✖ مرفوض من المدير",IF(I2885&lt;&gt;"موافق","⏳ بانتظار موافقة المدير",IF(K2885&lt;&gt;"نعم","⚠ غير مسوى مع الحسابات","✔ معتمد ومسوى")))))))))</f>
        <v/>
      </c>
      <c r="R2885">
        <f>N(R2884)+IF(A2885="عهدة",1,0)</f>
        <v/>
      </c>
      <c r="S2885">
        <f>IF(C2885="","",IF(AND(C2885&gt;=DATE(2026,9,1),C2885&lt;=DATE(2027,8,31)),(YEAR(C2885)-2026)*12+MONTH(C2885)-8,""))</f>
        <v/>
      </c>
      <c r="T2885">
        <f>IF(AND(A2885="مصروف",R2885&gt;0,I2885="موافق",S2885&lt;&gt;"",H2885&lt;&gt;""),N(G2885),0)</f>
        <v/>
      </c>
    </row>
    <row r="2886">
      <c r="A2886" s="19" t="n"/>
      <c r="B2886" s="20">
        <f>IF(A2886="","",IF(R2886=0,"⚠ أضف سطر عهدة أولًا","BDR-"&amp;TEXT(R2886,"000")))</f>
        <v/>
      </c>
      <c r="C2886" s="21" t="n"/>
      <c r="D2886" s="20">
        <f>IF(C2886="","",IF(S2886="","خارج السنة المالية",INDEX(القوائم!$D$2:$D$13,S2886)))</f>
        <v/>
      </c>
      <c r="E2886" s="22" t="n"/>
      <c r="F2886" s="23" t="n"/>
      <c r="G2886" s="23" t="n"/>
      <c r="H2886" s="22" t="n"/>
      <c r="I2886" s="19" t="n"/>
      <c r="J2886" s="21" t="n"/>
      <c r="K2886" s="19" t="n"/>
      <c r="L2886" s="19" t="n"/>
      <c r="M2886" s="21" t="n"/>
      <c r="N2886" s="22" t="n"/>
      <c r="O2886" s="24">
        <f>IF(A2886&lt;&gt;"عهدة","",SUMIFS($G$8:$G$5007,$B$8:$B$5007,B2886,$A$8:$A$5007,"مصروف",$I$8:$I$5007,"&lt;&gt;مرفوض"))</f>
        <v/>
      </c>
      <c r="P2886" s="25">
        <f>IF(A2886&lt;&gt;"عهدة","",N(F2886)-O2886)</f>
        <v/>
      </c>
      <c r="Q2886" s="26">
        <f>IF(A2886="","",IF(A2886="عهدة",IF(N(F2886)=0,"⚠ أدخل قيمة العهدة",IF(P2886&lt;0,"⛔ عجز / زيادة مصروفات "&amp;TEXT(-P2886,"#,##0"),IF(COUNTIFS($B$8:$B$5007,B2886,$A$8:$A$5007,"مصروف",$I$8:$I$5007,"&lt;&gt;مرفوض",$K$8:$K$5007,"&lt;&gt;نعم")&gt;0,"⚠ "&amp;COUNTIFS($B$8:$B$5007,B2886,$A$8:$A$5007,"مصروف",$I$8:$I$5007,"&lt;&gt;مرفوض",$K$8:$K$5007,"&lt;&gt;نعم")&amp;" مصروف غير مسوى",IF(L2886="تمت التسوية",IF(P2886=0,"✔ متوازنة وتمت التسوية","✔ تمت التسوية – متبقي "&amp;TEXT(P2886,"#,##0")),IF(P2886&gt;0,"متبقي "&amp;TEXT(P2886,"#,##0"),"✔ متوازنة"))))),IF(R2886=0,"⚠ أضف سطر عهدة أولًا",IF(OR(C2886="",N(G2886)=0),"⚠ أكمل التاريخ والقيمة",IF(S2886="","⚠ التاريخ خارج السنة المالية",IF(H2886="","⚠ اختر بند الموازنة",IF(I2886="مرفوض","✖ مرفوض من المدير",IF(I2886&lt;&gt;"موافق","⏳ بانتظار موافقة المدير",IF(K2886&lt;&gt;"نعم","⚠ غير مسوى مع الحسابات","✔ معتمد ومسوى")))))))))</f>
        <v/>
      </c>
      <c r="R2886">
        <f>N(R2885)+IF(A2886="عهدة",1,0)</f>
        <v/>
      </c>
      <c r="S2886">
        <f>IF(C2886="","",IF(AND(C2886&gt;=DATE(2026,9,1),C2886&lt;=DATE(2027,8,31)),(YEAR(C2886)-2026)*12+MONTH(C2886)-8,""))</f>
        <v/>
      </c>
      <c r="T2886">
        <f>IF(AND(A2886="مصروف",R2886&gt;0,I2886="موافق",S2886&lt;&gt;"",H2886&lt;&gt;""),N(G2886),0)</f>
        <v/>
      </c>
    </row>
    <row r="2887">
      <c r="A2887" s="19" t="n"/>
      <c r="B2887" s="20">
        <f>IF(A2887="","",IF(R2887=0,"⚠ أضف سطر عهدة أولًا","BDR-"&amp;TEXT(R2887,"000")))</f>
        <v/>
      </c>
      <c r="C2887" s="21" t="n"/>
      <c r="D2887" s="20">
        <f>IF(C2887="","",IF(S2887="","خارج السنة المالية",INDEX(القوائم!$D$2:$D$13,S2887)))</f>
        <v/>
      </c>
      <c r="E2887" s="22" t="n"/>
      <c r="F2887" s="23" t="n"/>
      <c r="G2887" s="23" t="n"/>
      <c r="H2887" s="22" t="n"/>
      <c r="I2887" s="19" t="n"/>
      <c r="J2887" s="21" t="n"/>
      <c r="K2887" s="19" t="n"/>
      <c r="L2887" s="19" t="n"/>
      <c r="M2887" s="21" t="n"/>
      <c r="N2887" s="22" t="n"/>
      <c r="O2887" s="24">
        <f>IF(A2887&lt;&gt;"عهدة","",SUMIFS($G$8:$G$5007,$B$8:$B$5007,B2887,$A$8:$A$5007,"مصروف",$I$8:$I$5007,"&lt;&gt;مرفوض"))</f>
        <v/>
      </c>
      <c r="P2887" s="25">
        <f>IF(A2887&lt;&gt;"عهدة","",N(F2887)-O2887)</f>
        <v/>
      </c>
      <c r="Q2887" s="26">
        <f>IF(A2887="","",IF(A2887="عهدة",IF(N(F2887)=0,"⚠ أدخل قيمة العهدة",IF(P2887&lt;0,"⛔ عجز / زيادة مصروفات "&amp;TEXT(-P2887,"#,##0"),IF(COUNTIFS($B$8:$B$5007,B2887,$A$8:$A$5007,"مصروف",$I$8:$I$5007,"&lt;&gt;مرفوض",$K$8:$K$5007,"&lt;&gt;نعم")&gt;0,"⚠ "&amp;COUNTIFS($B$8:$B$5007,B2887,$A$8:$A$5007,"مصروف",$I$8:$I$5007,"&lt;&gt;مرفوض",$K$8:$K$5007,"&lt;&gt;نعم")&amp;" مصروف غير مسوى",IF(L2887="تمت التسوية",IF(P2887=0,"✔ متوازنة وتمت التسوية","✔ تمت التسوية – متبقي "&amp;TEXT(P2887,"#,##0")),IF(P2887&gt;0,"متبقي "&amp;TEXT(P2887,"#,##0"),"✔ متوازنة"))))),IF(R2887=0,"⚠ أضف سطر عهدة أولًا",IF(OR(C2887="",N(G2887)=0),"⚠ أكمل التاريخ والقيمة",IF(S2887="","⚠ التاريخ خارج السنة المالية",IF(H2887="","⚠ اختر بند الموازنة",IF(I2887="مرفوض","✖ مرفوض من المدير",IF(I2887&lt;&gt;"موافق","⏳ بانتظار موافقة المدير",IF(K2887&lt;&gt;"نعم","⚠ غير مسوى مع الحسابات","✔ معتمد ومسوى")))))))))</f>
        <v/>
      </c>
      <c r="R2887">
        <f>N(R2886)+IF(A2887="عهدة",1,0)</f>
        <v/>
      </c>
      <c r="S2887">
        <f>IF(C2887="","",IF(AND(C2887&gt;=DATE(2026,9,1),C2887&lt;=DATE(2027,8,31)),(YEAR(C2887)-2026)*12+MONTH(C2887)-8,""))</f>
        <v/>
      </c>
      <c r="T2887">
        <f>IF(AND(A2887="مصروف",R2887&gt;0,I2887="موافق",S2887&lt;&gt;"",H2887&lt;&gt;""),N(G2887),0)</f>
        <v/>
      </c>
    </row>
    <row r="2888">
      <c r="A2888" s="19" t="n"/>
      <c r="B2888" s="20">
        <f>IF(A2888="","",IF(R2888=0,"⚠ أضف سطر عهدة أولًا","BDR-"&amp;TEXT(R2888,"000")))</f>
        <v/>
      </c>
      <c r="C2888" s="21" t="n"/>
      <c r="D2888" s="20">
        <f>IF(C2888="","",IF(S2888="","خارج السنة المالية",INDEX(القوائم!$D$2:$D$13,S2888)))</f>
        <v/>
      </c>
      <c r="E2888" s="22" t="n"/>
      <c r="F2888" s="23" t="n"/>
      <c r="G2888" s="23" t="n"/>
      <c r="H2888" s="22" t="n"/>
      <c r="I2888" s="19" t="n"/>
      <c r="J2888" s="21" t="n"/>
      <c r="K2888" s="19" t="n"/>
      <c r="L2888" s="19" t="n"/>
      <c r="M2888" s="21" t="n"/>
      <c r="N2888" s="22" t="n"/>
      <c r="O2888" s="24">
        <f>IF(A2888&lt;&gt;"عهدة","",SUMIFS($G$8:$G$5007,$B$8:$B$5007,B2888,$A$8:$A$5007,"مصروف",$I$8:$I$5007,"&lt;&gt;مرفوض"))</f>
        <v/>
      </c>
      <c r="P2888" s="25">
        <f>IF(A2888&lt;&gt;"عهدة","",N(F2888)-O2888)</f>
        <v/>
      </c>
      <c r="Q2888" s="26">
        <f>IF(A2888="","",IF(A2888="عهدة",IF(N(F2888)=0,"⚠ أدخل قيمة العهدة",IF(P2888&lt;0,"⛔ عجز / زيادة مصروفات "&amp;TEXT(-P2888,"#,##0"),IF(COUNTIFS($B$8:$B$5007,B2888,$A$8:$A$5007,"مصروف",$I$8:$I$5007,"&lt;&gt;مرفوض",$K$8:$K$5007,"&lt;&gt;نعم")&gt;0,"⚠ "&amp;COUNTIFS($B$8:$B$5007,B2888,$A$8:$A$5007,"مصروف",$I$8:$I$5007,"&lt;&gt;مرفوض",$K$8:$K$5007,"&lt;&gt;نعم")&amp;" مصروف غير مسوى",IF(L2888="تمت التسوية",IF(P2888=0,"✔ متوازنة وتمت التسوية","✔ تمت التسوية – متبقي "&amp;TEXT(P2888,"#,##0")),IF(P2888&gt;0,"متبقي "&amp;TEXT(P2888,"#,##0"),"✔ متوازنة"))))),IF(R2888=0,"⚠ أضف سطر عهدة أولًا",IF(OR(C2888="",N(G2888)=0),"⚠ أكمل التاريخ والقيمة",IF(S2888="","⚠ التاريخ خارج السنة المالية",IF(H2888="","⚠ اختر بند الموازنة",IF(I2888="مرفوض","✖ مرفوض من المدير",IF(I2888&lt;&gt;"موافق","⏳ بانتظار موافقة المدير",IF(K2888&lt;&gt;"نعم","⚠ غير مسوى مع الحسابات","✔ معتمد ومسوى")))))))))</f>
        <v/>
      </c>
      <c r="R2888">
        <f>N(R2887)+IF(A2888="عهدة",1,0)</f>
        <v/>
      </c>
      <c r="S2888">
        <f>IF(C2888="","",IF(AND(C2888&gt;=DATE(2026,9,1),C2888&lt;=DATE(2027,8,31)),(YEAR(C2888)-2026)*12+MONTH(C2888)-8,""))</f>
        <v/>
      </c>
      <c r="T2888">
        <f>IF(AND(A2888="مصروف",R2888&gt;0,I2888="موافق",S2888&lt;&gt;"",H2888&lt;&gt;""),N(G2888),0)</f>
        <v/>
      </c>
    </row>
    <row r="2889">
      <c r="A2889" s="19" t="n"/>
      <c r="B2889" s="20">
        <f>IF(A2889="","",IF(R2889=0,"⚠ أضف سطر عهدة أولًا","BDR-"&amp;TEXT(R2889,"000")))</f>
        <v/>
      </c>
      <c r="C2889" s="21" t="n"/>
      <c r="D2889" s="20">
        <f>IF(C2889="","",IF(S2889="","خارج السنة المالية",INDEX(القوائم!$D$2:$D$13,S2889)))</f>
        <v/>
      </c>
      <c r="E2889" s="22" t="n"/>
      <c r="F2889" s="23" t="n"/>
      <c r="G2889" s="23" t="n"/>
      <c r="H2889" s="22" t="n"/>
      <c r="I2889" s="19" t="n"/>
      <c r="J2889" s="21" t="n"/>
      <c r="K2889" s="19" t="n"/>
      <c r="L2889" s="19" t="n"/>
      <c r="M2889" s="21" t="n"/>
      <c r="N2889" s="22" t="n"/>
      <c r="O2889" s="24">
        <f>IF(A2889&lt;&gt;"عهدة","",SUMIFS($G$8:$G$5007,$B$8:$B$5007,B2889,$A$8:$A$5007,"مصروف",$I$8:$I$5007,"&lt;&gt;مرفوض"))</f>
        <v/>
      </c>
      <c r="P2889" s="25">
        <f>IF(A2889&lt;&gt;"عهدة","",N(F2889)-O2889)</f>
        <v/>
      </c>
      <c r="Q2889" s="26">
        <f>IF(A2889="","",IF(A2889="عهدة",IF(N(F2889)=0,"⚠ أدخل قيمة العهدة",IF(P2889&lt;0,"⛔ عجز / زيادة مصروفات "&amp;TEXT(-P2889,"#,##0"),IF(COUNTIFS($B$8:$B$5007,B2889,$A$8:$A$5007,"مصروف",$I$8:$I$5007,"&lt;&gt;مرفوض",$K$8:$K$5007,"&lt;&gt;نعم")&gt;0,"⚠ "&amp;COUNTIFS($B$8:$B$5007,B2889,$A$8:$A$5007,"مصروف",$I$8:$I$5007,"&lt;&gt;مرفوض",$K$8:$K$5007,"&lt;&gt;نعم")&amp;" مصروف غير مسوى",IF(L2889="تمت التسوية",IF(P2889=0,"✔ متوازنة وتمت التسوية","✔ تمت التسوية – متبقي "&amp;TEXT(P2889,"#,##0")),IF(P2889&gt;0,"متبقي "&amp;TEXT(P2889,"#,##0"),"✔ متوازنة"))))),IF(R2889=0,"⚠ أضف سطر عهدة أولًا",IF(OR(C2889="",N(G2889)=0),"⚠ أكمل التاريخ والقيمة",IF(S2889="","⚠ التاريخ خارج السنة المالية",IF(H2889="","⚠ اختر بند الموازنة",IF(I2889="مرفوض","✖ مرفوض من المدير",IF(I2889&lt;&gt;"موافق","⏳ بانتظار موافقة المدير",IF(K2889&lt;&gt;"نعم","⚠ غير مسوى مع الحسابات","✔ معتمد ومسوى")))))))))</f>
        <v/>
      </c>
      <c r="R2889">
        <f>N(R2888)+IF(A2889="عهدة",1,0)</f>
        <v/>
      </c>
      <c r="S2889">
        <f>IF(C2889="","",IF(AND(C2889&gt;=DATE(2026,9,1),C2889&lt;=DATE(2027,8,31)),(YEAR(C2889)-2026)*12+MONTH(C2889)-8,""))</f>
        <v/>
      </c>
      <c r="T2889">
        <f>IF(AND(A2889="مصروف",R2889&gt;0,I2889="موافق",S2889&lt;&gt;"",H2889&lt;&gt;""),N(G2889),0)</f>
        <v/>
      </c>
    </row>
    <row r="2890">
      <c r="A2890" s="19" t="n"/>
      <c r="B2890" s="20">
        <f>IF(A2890="","",IF(R2890=0,"⚠ أضف سطر عهدة أولًا","BDR-"&amp;TEXT(R2890,"000")))</f>
        <v/>
      </c>
      <c r="C2890" s="21" t="n"/>
      <c r="D2890" s="20">
        <f>IF(C2890="","",IF(S2890="","خارج السنة المالية",INDEX(القوائم!$D$2:$D$13,S2890)))</f>
        <v/>
      </c>
      <c r="E2890" s="22" t="n"/>
      <c r="F2890" s="23" t="n"/>
      <c r="G2890" s="23" t="n"/>
      <c r="H2890" s="22" t="n"/>
      <c r="I2890" s="19" t="n"/>
      <c r="J2890" s="21" t="n"/>
      <c r="K2890" s="19" t="n"/>
      <c r="L2890" s="19" t="n"/>
      <c r="M2890" s="21" t="n"/>
      <c r="N2890" s="22" t="n"/>
      <c r="O2890" s="24">
        <f>IF(A2890&lt;&gt;"عهدة","",SUMIFS($G$8:$G$5007,$B$8:$B$5007,B2890,$A$8:$A$5007,"مصروف",$I$8:$I$5007,"&lt;&gt;مرفوض"))</f>
        <v/>
      </c>
      <c r="P2890" s="25">
        <f>IF(A2890&lt;&gt;"عهدة","",N(F2890)-O2890)</f>
        <v/>
      </c>
      <c r="Q2890" s="26">
        <f>IF(A2890="","",IF(A2890="عهدة",IF(N(F2890)=0,"⚠ أدخل قيمة العهدة",IF(P2890&lt;0,"⛔ عجز / زيادة مصروفات "&amp;TEXT(-P2890,"#,##0"),IF(COUNTIFS($B$8:$B$5007,B2890,$A$8:$A$5007,"مصروف",$I$8:$I$5007,"&lt;&gt;مرفوض",$K$8:$K$5007,"&lt;&gt;نعم")&gt;0,"⚠ "&amp;COUNTIFS($B$8:$B$5007,B2890,$A$8:$A$5007,"مصروف",$I$8:$I$5007,"&lt;&gt;مرفوض",$K$8:$K$5007,"&lt;&gt;نعم")&amp;" مصروف غير مسوى",IF(L2890="تمت التسوية",IF(P2890=0,"✔ متوازنة وتمت التسوية","✔ تمت التسوية – متبقي "&amp;TEXT(P2890,"#,##0")),IF(P2890&gt;0,"متبقي "&amp;TEXT(P2890,"#,##0"),"✔ متوازنة"))))),IF(R2890=0,"⚠ أضف سطر عهدة أولًا",IF(OR(C2890="",N(G2890)=0),"⚠ أكمل التاريخ والقيمة",IF(S2890="","⚠ التاريخ خارج السنة المالية",IF(H2890="","⚠ اختر بند الموازنة",IF(I2890="مرفوض","✖ مرفوض من المدير",IF(I2890&lt;&gt;"موافق","⏳ بانتظار موافقة المدير",IF(K2890&lt;&gt;"نعم","⚠ غير مسوى مع الحسابات","✔ معتمد ومسوى")))))))))</f>
        <v/>
      </c>
      <c r="R2890">
        <f>N(R2889)+IF(A2890="عهدة",1,0)</f>
        <v/>
      </c>
      <c r="S2890">
        <f>IF(C2890="","",IF(AND(C2890&gt;=DATE(2026,9,1),C2890&lt;=DATE(2027,8,31)),(YEAR(C2890)-2026)*12+MONTH(C2890)-8,""))</f>
        <v/>
      </c>
      <c r="T2890">
        <f>IF(AND(A2890="مصروف",R2890&gt;0,I2890="موافق",S2890&lt;&gt;"",H2890&lt;&gt;""),N(G2890),0)</f>
        <v/>
      </c>
    </row>
    <row r="2891">
      <c r="A2891" s="19" t="n"/>
      <c r="B2891" s="20">
        <f>IF(A2891="","",IF(R2891=0,"⚠ أضف سطر عهدة أولًا","BDR-"&amp;TEXT(R2891,"000")))</f>
        <v/>
      </c>
      <c r="C2891" s="21" t="n"/>
      <c r="D2891" s="20">
        <f>IF(C2891="","",IF(S2891="","خارج السنة المالية",INDEX(القوائم!$D$2:$D$13,S2891)))</f>
        <v/>
      </c>
      <c r="E2891" s="22" t="n"/>
      <c r="F2891" s="23" t="n"/>
      <c r="G2891" s="23" t="n"/>
      <c r="H2891" s="22" t="n"/>
      <c r="I2891" s="19" t="n"/>
      <c r="J2891" s="21" t="n"/>
      <c r="K2891" s="19" t="n"/>
      <c r="L2891" s="19" t="n"/>
      <c r="M2891" s="21" t="n"/>
      <c r="N2891" s="22" t="n"/>
      <c r="O2891" s="24">
        <f>IF(A2891&lt;&gt;"عهدة","",SUMIFS($G$8:$G$5007,$B$8:$B$5007,B2891,$A$8:$A$5007,"مصروف",$I$8:$I$5007,"&lt;&gt;مرفوض"))</f>
        <v/>
      </c>
      <c r="P2891" s="25">
        <f>IF(A2891&lt;&gt;"عهدة","",N(F2891)-O2891)</f>
        <v/>
      </c>
      <c r="Q2891" s="26">
        <f>IF(A2891="","",IF(A2891="عهدة",IF(N(F2891)=0,"⚠ أدخل قيمة العهدة",IF(P2891&lt;0,"⛔ عجز / زيادة مصروفات "&amp;TEXT(-P2891,"#,##0"),IF(COUNTIFS($B$8:$B$5007,B2891,$A$8:$A$5007,"مصروف",$I$8:$I$5007,"&lt;&gt;مرفوض",$K$8:$K$5007,"&lt;&gt;نعم")&gt;0,"⚠ "&amp;COUNTIFS($B$8:$B$5007,B2891,$A$8:$A$5007,"مصروف",$I$8:$I$5007,"&lt;&gt;مرفوض",$K$8:$K$5007,"&lt;&gt;نعم")&amp;" مصروف غير مسوى",IF(L2891="تمت التسوية",IF(P2891=0,"✔ متوازنة وتمت التسوية","✔ تمت التسوية – متبقي "&amp;TEXT(P2891,"#,##0")),IF(P2891&gt;0,"متبقي "&amp;TEXT(P2891,"#,##0"),"✔ متوازنة"))))),IF(R2891=0,"⚠ أضف سطر عهدة أولًا",IF(OR(C2891="",N(G2891)=0),"⚠ أكمل التاريخ والقيمة",IF(S2891="","⚠ التاريخ خارج السنة المالية",IF(H2891="","⚠ اختر بند الموازنة",IF(I2891="مرفوض","✖ مرفوض من المدير",IF(I2891&lt;&gt;"موافق","⏳ بانتظار موافقة المدير",IF(K2891&lt;&gt;"نعم","⚠ غير مسوى مع الحسابات","✔ معتمد ومسوى")))))))))</f>
        <v/>
      </c>
      <c r="R2891">
        <f>N(R2890)+IF(A2891="عهدة",1,0)</f>
        <v/>
      </c>
      <c r="S2891">
        <f>IF(C2891="","",IF(AND(C2891&gt;=DATE(2026,9,1),C2891&lt;=DATE(2027,8,31)),(YEAR(C2891)-2026)*12+MONTH(C2891)-8,""))</f>
        <v/>
      </c>
      <c r="T2891">
        <f>IF(AND(A2891="مصروف",R2891&gt;0,I2891="موافق",S2891&lt;&gt;"",H2891&lt;&gt;""),N(G2891),0)</f>
        <v/>
      </c>
    </row>
    <row r="2892">
      <c r="A2892" s="19" t="n"/>
      <c r="B2892" s="20">
        <f>IF(A2892="","",IF(R2892=0,"⚠ أضف سطر عهدة أولًا","BDR-"&amp;TEXT(R2892,"000")))</f>
        <v/>
      </c>
      <c r="C2892" s="21" t="n"/>
      <c r="D2892" s="20">
        <f>IF(C2892="","",IF(S2892="","خارج السنة المالية",INDEX(القوائم!$D$2:$D$13,S2892)))</f>
        <v/>
      </c>
      <c r="E2892" s="22" t="n"/>
      <c r="F2892" s="23" t="n"/>
      <c r="G2892" s="23" t="n"/>
      <c r="H2892" s="22" t="n"/>
      <c r="I2892" s="19" t="n"/>
      <c r="J2892" s="21" t="n"/>
      <c r="K2892" s="19" t="n"/>
      <c r="L2892" s="19" t="n"/>
      <c r="M2892" s="21" t="n"/>
      <c r="N2892" s="22" t="n"/>
      <c r="O2892" s="24">
        <f>IF(A2892&lt;&gt;"عهدة","",SUMIFS($G$8:$G$5007,$B$8:$B$5007,B2892,$A$8:$A$5007,"مصروف",$I$8:$I$5007,"&lt;&gt;مرفوض"))</f>
        <v/>
      </c>
      <c r="P2892" s="25">
        <f>IF(A2892&lt;&gt;"عهدة","",N(F2892)-O2892)</f>
        <v/>
      </c>
      <c r="Q2892" s="26">
        <f>IF(A2892="","",IF(A2892="عهدة",IF(N(F2892)=0,"⚠ أدخل قيمة العهدة",IF(P2892&lt;0,"⛔ عجز / زيادة مصروفات "&amp;TEXT(-P2892,"#,##0"),IF(COUNTIFS($B$8:$B$5007,B2892,$A$8:$A$5007,"مصروف",$I$8:$I$5007,"&lt;&gt;مرفوض",$K$8:$K$5007,"&lt;&gt;نعم")&gt;0,"⚠ "&amp;COUNTIFS($B$8:$B$5007,B2892,$A$8:$A$5007,"مصروف",$I$8:$I$5007,"&lt;&gt;مرفوض",$K$8:$K$5007,"&lt;&gt;نعم")&amp;" مصروف غير مسوى",IF(L2892="تمت التسوية",IF(P2892=0,"✔ متوازنة وتمت التسوية","✔ تمت التسوية – متبقي "&amp;TEXT(P2892,"#,##0")),IF(P2892&gt;0,"متبقي "&amp;TEXT(P2892,"#,##0"),"✔ متوازنة"))))),IF(R2892=0,"⚠ أضف سطر عهدة أولًا",IF(OR(C2892="",N(G2892)=0),"⚠ أكمل التاريخ والقيمة",IF(S2892="","⚠ التاريخ خارج السنة المالية",IF(H2892="","⚠ اختر بند الموازنة",IF(I2892="مرفوض","✖ مرفوض من المدير",IF(I2892&lt;&gt;"موافق","⏳ بانتظار موافقة المدير",IF(K2892&lt;&gt;"نعم","⚠ غير مسوى مع الحسابات","✔ معتمد ومسوى")))))))))</f>
        <v/>
      </c>
      <c r="R2892">
        <f>N(R2891)+IF(A2892="عهدة",1,0)</f>
        <v/>
      </c>
      <c r="S2892">
        <f>IF(C2892="","",IF(AND(C2892&gt;=DATE(2026,9,1),C2892&lt;=DATE(2027,8,31)),(YEAR(C2892)-2026)*12+MONTH(C2892)-8,""))</f>
        <v/>
      </c>
      <c r="T2892">
        <f>IF(AND(A2892="مصروف",R2892&gt;0,I2892="موافق",S2892&lt;&gt;"",H2892&lt;&gt;""),N(G2892),0)</f>
        <v/>
      </c>
    </row>
    <row r="2893">
      <c r="A2893" s="19" t="n"/>
      <c r="B2893" s="20">
        <f>IF(A2893="","",IF(R2893=0,"⚠ أضف سطر عهدة أولًا","BDR-"&amp;TEXT(R2893,"000")))</f>
        <v/>
      </c>
      <c r="C2893" s="21" t="n"/>
      <c r="D2893" s="20">
        <f>IF(C2893="","",IF(S2893="","خارج السنة المالية",INDEX(القوائم!$D$2:$D$13,S2893)))</f>
        <v/>
      </c>
      <c r="E2893" s="22" t="n"/>
      <c r="F2893" s="23" t="n"/>
      <c r="G2893" s="23" t="n"/>
      <c r="H2893" s="22" t="n"/>
      <c r="I2893" s="19" t="n"/>
      <c r="J2893" s="21" t="n"/>
      <c r="K2893" s="19" t="n"/>
      <c r="L2893" s="19" t="n"/>
      <c r="M2893" s="21" t="n"/>
      <c r="N2893" s="22" t="n"/>
      <c r="O2893" s="24">
        <f>IF(A2893&lt;&gt;"عهدة","",SUMIFS($G$8:$G$5007,$B$8:$B$5007,B2893,$A$8:$A$5007,"مصروف",$I$8:$I$5007,"&lt;&gt;مرفوض"))</f>
        <v/>
      </c>
      <c r="P2893" s="25">
        <f>IF(A2893&lt;&gt;"عهدة","",N(F2893)-O2893)</f>
        <v/>
      </c>
      <c r="Q2893" s="26">
        <f>IF(A2893="","",IF(A2893="عهدة",IF(N(F2893)=0,"⚠ أدخل قيمة العهدة",IF(P2893&lt;0,"⛔ عجز / زيادة مصروفات "&amp;TEXT(-P2893,"#,##0"),IF(COUNTIFS($B$8:$B$5007,B2893,$A$8:$A$5007,"مصروف",$I$8:$I$5007,"&lt;&gt;مرفوض",$K$8:$K$5007,"&lt;&gt;نعم")&gt;0,"⚠ "&amp;COUNTIFS($B$8:$B$5007,B2893,$A$8:$A$5007,"مصروف",$I$8:$I$5007,"&lt;&gt;مرفوض",$K$8:$K$5007,"&lt;&gt;نعم")&amp;" مصروف غير مسوى",IF(L2893="تمت التسوية",IF(P2893=0,"✔ متوازنة وتمت التسوية","✔ تمت التسوية – متبقي "&amp;TEXT(P2893,"#,##0")),IF(P2893&gt;0,"متبقي "&amp;TEXT(P2893,"#,##0"),"✔ متوازنة"))))),IF(R2893=0,"⚠ أضف سطر عهدة أولًا",IF(OR(C2893="",N(G2893)=0),"⚠ أكمل التاريخ والقيمة",IF(S2893="","⚠ التاريخ خارج السنة المالية",IF(H2893="","⚠ اختر بند الموازنة",IF(I2893="مرفوض","✖ مرفوض من المدير",IF(I2893&lt;&gt;"موافق","⏳ بانتظار موافقة المدير",IF(K2893&lt;&gt;"نعم","⚠ غير مسوى مع الحسابات","✔ معتمد ومسوى")))))))))</f>
        <v/>
      </c>
      <c r="R2893">
        <f>N(R2892)+IF(A2893="عهدة",1,0)</f>
        <v/>
      </c>
      <c r="S2893">
        <f>IF(C2893="","",IF(AND(C2893&gt;=DATE(2026,9,1),C2893&lt;=DATE(2027,8,31)),(YEAR(C2893)-2026)*12+MONTH(C2893)-8,""))</f>
        <v/>
      </c>
      <c r="T2893">
        <f>IF(AND(A2893="مصروف",R2893&gt;0,I2893="موافق",S2893&lt;&gt;"",H2893&lt;&gt;""),N(G2893),0)</f>
        <v/>
      </c>
    </row>
    <row r="2894">
      <c r="A2894" s="19" t="n"/>
      <c r="B2894" s="20">
        <f>IF(A2894="","",IF(R2894=0,"⚠ أضف سطر عهدة أولًا","BDR-"&amp;TEXT(R2894,"000")))</f>
        <v/>
      </c>
      <c r="C2894" s="21" t="n"/>
      <c r="D2894" s="20">
        <f>IF(C2894="","",IF(S2894="","خارج السنة المالية",INDEX(القوائم!$D$2:$D$13,S2894)))</f>
        <v/>
      </c>
      <c r="E2894" s="22" t="n"/>
      <c r="F2894" s="23" t="n"/>
      <c r="G2894" s="23" t="n"/>
      <c r="H2894" s="22" t="n"/>
      <c r="I2894" s="19" t="n"/>
      <c r="J2894" s="21" t="n"/>
      <c r="K2894" s="19" t="n"/>
      <c r="L2894" s="19" t="n"/>
      <c r="M2894" s="21" t="n"/>
      <c r="N2894" s="22" t="n"/>
      <c r="O2894" s="24">
        <f>IF(A2894&lt;&gt;"عهدة","",SUMIFS($G$8:$G$5007,$B$8:$B$5007,B2894,$A$8:$A$5007,"مصروف",$I$8:$I$5007,"&lt;&gt;مرفوض"))</f>
        <v/>
      </c>
      <c r="P2894" s="25">
        <f>IF(A2894&lt;&gt;"عهدة","",N(F2894)-O2894)</f>
        <v/>
      </c>
      <c r="Q2894" s="26">
        <f>IF(A2894="","",IF(A2894="عهدة",IF(N(F2894)=0,"⚠ أدخل قيمة العهدة",IF(P2894&lt;0,"⛔ عجز / زيادة مصروفات "&amp;TEXT(-P2894,"#,##0"),IF(COUNTIFS($B$8:$B$5007,B2894,$A$8:$A$5007,"مصروف",$I$8:$I$5007,"&lt;&gt;مرفوض",$K$8:$K$5007,"&lt;&gt;نعم")&gt;0,"⚠ "&amp;COUNTIFS($B$8:$B$5007,B2894,$A$8:$A$5007,"مصروف",$I$8:$I$5007,"&lt;&gt;مرفوض",$K$8:$K$5007,"&lt;&gt;نعم")&amp;" مصروف غير مسوى",IF(L2894="تمت التسوية",IF(P2894=0,"✔ متوازنة وتمت التسوية","✔ تمت التسوية – متبقي "&amp;TEXT(P2894,"#,##0")),IF(P2894&gt;0,"متبقي "&amp;TEXT(P2894,"#,##0"),"✔ متوازنة"))))),IF(R2894=0,"⚠ أضف سطر عهدة أولًا",IF(OR(C2894="",N(G2894)=0),"⚠ أكمل التاريخ والقيمة",IF(S2894="","⚠ التاريخ خارج السنة المالية",IF(H2894="","⚠ اختر بند الموازنة",IF(I2894="مرفوض","✖ مرفوض من المدير",IF(I2894&lt;&gt;"موافق","⏳ بانتظار موافقة المدير",IF(K2894&lt;&gt;"نعم","⚠ غير مسوى مع الحسابات","✔ معتمد ومسوى")))))))))</f>
        <v/>
      </c>
      <c r="R2894">
        <f>N(R2893)+IF(A2894="عهدة",1,0)</f>
        <v/>
      </c>
      <c r="S2894">
        <f>IF(C2894="","",IF(AND(C2894&gt;=DATE(2026,9,1),C2894&lt;=DATE(2027,8,31)),(YEAR(C2894)-2026)*12+MONTH(C2894)-8,""))</f>
        <v/>
      </c>
      <c r="T2894">
        <f>IF(AND(A2894="مصروف",R2894&gt;0,I2894="موافق",S2894&lt;&gt;"",H2894&lt;&gt;""),N(G2894),0)</f>
        <v/>
      </c>
    </row>
    <row r="2895">
      <c r="A2895" s="19" t="n"/>
      <c r="B2895" s="20">
        <f>IF(A2895="","",IF(R2895=0,"⚠ أضف سطر عهدة أولًا","BDR-"&amp;TEXT(R2895,"000")))</f>
        <v/>
      </c>
      <c r="C2895" s="21" t="n"/>
      <c r="D2895" s="20">
        <f>IF(C2895="","",IF(S2895="","خارج السنة المالية",INDEX(القوائم!$D$2:$D$13,S2895)))</f>
        <v/>
      </c>
      <c r="E2895" s="22" t="n"/>
      <c r="F2895" s="23" t="n"/>
      <c r="G2895" s="23" t="n"/>
      <c r="H2895" s="22" t="n"/>
      <c r="I2895" s="19" t="n"/>
      <c r="J2895" s="21" t="n"/>
      <c r="K2895" s="19" t="n"/>
      <c r="L2895" s="19" t="n"/>
      <c r="M2895" s="21" t="n"/>
      <c r="N2895" s="22" t="n"/>
      <c r="O2895" s="24">
        <f>IF(A2895&lt;&gt;"عهدة","",SUMIFS($G$8:$G$5007,$B$8:$B$5007,B2895,$A$8:$A$5007,"مصروف",$I$8:$I$5007,"&lt;&gt;مرفوض"))</f>
        <v/>
      </c>
      <c r="P2895" s="25">
        <f>IF(A2895&lt;&gt;"عهدة","",N(F2895)-O2895)</f>
        <v/>
      </c>
      <c r="Q2895" s="26">
        <f>IF(A2895="","",IF(A2895="عهدة",IF(N(F2895)=0,"⚠ أدخل قيمة العهدة",IF(P2895&lt;0,"⛔ عجز / زيادة مصروفات "&amp;TEXT(-P2895,"#,##0"),IF(COUNTIFS($B$8:$B$5007,B2895,$A$8:$A$5007,"مصروف",$I$8:$I$5007,"&lt;&gt;مرفوض",$K$8:$K$5007,"&lt;&gt;نعم")&gt;0,"⚠ "&amp;COUNTIFS($B$8:$B$5007,B2895,$A$8:$A$5007,"مصروف",$I$8:$I$5007,"&lt;&gt;مرفوض",$K$8:$K$5007,"&lt;&gt;نعم")&amp;" مصروف غير مسوى",IF(L2895="تمت التسوية",IF(P2895=0,"✔ متوازنة وتمت التسوية","✔ تمت التسوية – متبقي "&amp;TEXT(P2895,"#,##0")),IF(P2895&gt;0,"متبقي "&amp;TEXT(P2895,"#,##0"),"✔ متوازنة"))))),IF(R2895=0,"⚠ أضف سطر عهدة أولًا",IF(OR(C2895="",N(G2895)=0),"⚠ أكمل التاريخ والقيمة",IF(S2895="","⚠ التاريخ خارج السنة المالية",IF(H2895="","⚠ اختر بند الموازنة",IF(I2895="مرفوض","✖ مرفوض من المدير",IF(I2895&lt;&gt;"موافق","⏳ بانتظار موافقة المدير",IF(K2895&lt;&gt;"نعم","⚠ غير مسوى مع الحسابات","✔ معتمد ومسوى")))))))))</f>
        <v/>
      </c>
      <c r="R2895">
        <f>N(R2894)+IF(A2895="عهدة",1,0)</f>
        <v/>
      </c>
      <c r="S2895">
        <f>IF(C2895="","",IF(AND(C2895&gt;=DATE(2026,9,1),C2895&lt;=DATE(2027,8,31)),(YEAR(C2895)-2026)*12+MONTH(C2895)-8,""))</f>
        <v/>
      </c>
      <c r="T2895">
        <f>IF(AND(A2895="مصروف",R2895&gt;0,I2895="موافق",S2895&lt;&gt;"",H2895&lt;&gt;""),N(G2895),0)</f>
        <v/>
      </c>
    </row>
    <row r="2896">
      <c r="A2896" s="19" t="n"/>
      <c r="B2896" s="20">
        <f>IF(A2896="","",IF(R2896=0,"⚠ أضف سطر عهدة أولًا","BDR-"&amp;TEXT(R2896,"000")))</f>
        <v/>
      </c>
      <c r="C2896" s="21" t="n"/>
      <c r="D2896" s="20">
        <f>IF(C2896="","",IF(S2896="","خارج السنة المالية",INDEX(القوائم!$D$2:$D$13,S2896)))</f>
        <v/>
      </c>
      <c r="E2896" s="22" t="n"/>
      <c r="F2896" s="23" t="n"/>
      <c r="G2896" s="23" t="n"/>
      <c r="H2896" s="22" t="n"/>
      <c r="I2896" s="19" t="n"/>
      <c r="J2896" s="21" t="n"/>
      <c r="K2896" s="19" t="n"/>
      <c r="L2896" s="19" t="n"/>
      <c r="M2896" s="21" t="n"/>
      <c r="N2896" s="22" t="n"/>
      <c r="O2896" s="24">
        <f>IF(A2896&lt;&gt;"عهدة","",SUMIFS($G$8:$G$5007,$B$8:$B$5007,B2896,$A$8:$A$5007,"مصروف",$I$8:$I$5007,"&lt;&gt;مرفوض"))</f>
        <v/>
      </c>
      <c r="P2896" s="25">
        <f>IF(A2896&lt;&gt;"عهدة","",N(F2896)-O2896)</f>
        <v/>
      </c>
      <c r="Q2896" s="26">
        <f>IF(A2896="","",IF(A2896="عهدة",IF(N(F2896)=0,"⚠ أدخل قيمة العهدة",IF(P2896&lt;0,"⛔ عجز / زيادة مصروفات "&amp;TEXT(-P2896,"#,##0"),IF(COUNTIFS($B$8:$B$5007,B2896,$A$8:$A$5007,"مصروف",$I$8:$I$5007,"&lt;&gt;مرفوض",$K$8:$K$5007,"&lt;&gt;نعم")&gt;0,"⚠ "&amp;COUNTIFS($B$8:$B$5007,B2896,$A$8:$A$5007,"مصروف",$I$8:$I$5007,"&lt;&gt;مرفوض",$K$8:$K$5007,"&lt;&gt;نعم")&amp;" مصروف غير مسوى",IF(L2896="تمت التسوية",IF(P2896=0,"✔ متوازنة وتمت التسوية","✔ تمت التسوية – متبقي "&amp;TEXT(P2896,"#,##0")),IF(P2896&gt;0,"متبقي "&amp;TEXT(P2896,"#,##0"),"✔ متوازنة"))))),IF(R2896=0,"⚠ أضف سطر عهدة أولًا",IF(OR(C2896="",N(G2896)=0),"⚠ أكمل التاريخ والقيمة",IF(S2896="","⚠ التاريخ خارج السنة المالية",IF(H2896="","⚠ اختر بند الموازنة",IF(I2896="مرفوض","✖ مرفوض من المدير",IF(I2896&lt;&gt;"موافق","⏳ بانتظار موافقة المدير",IF(K2896&lt;&gt;"نعم","⚠ غير مسوى مع الحسابات","✔ معتمد ومسوى")))))))))</f>
        <v/>
      </c>
      <c r="R2896">
        <f>N(R2895)+IF(A2896="عهدة",1,0)</f>
        <v/>
      </c>
      <c r="S2896">
        <f>IF(C2896="","",IF(AND(C2896&gt;=DATE(2026,9,1),C2896&lt;=DATE(2027,8,31)),(YEAR(C2896)-2026)*12+MONTH(C2896)-8,""))</f>
        <v/>
      </c>
      <c r="T2896">
        <f>IF(AND(A2896="مصروف",R2896&gt;0,I2896="موافق",S2896&lt;&gt;"",H2896&lt;&gt;""),N(G2896),0)</f>
        <v/>
      </c>
    </row>
    <row r="2897">
      <c r="A2897" s="19" t="n"/>
      <c r="B2897" s="20">
        <f>IF(A2897="","",IF(R2897=0,"⚠ أضف سطر عهدة أولًا","BDR-"&amp;TEXT(R2897,"000")))</f>
        <v/>
      </c>
      <c r="C2897" s="21" t="n"/>
      <c r="D2897" s="20">
        <f>IF(C2897="","",IF(S2897="","خارج السنة المالية",INDEX(القوائم!$D$2:$D$13,S2897)))</f>
        <v/>
      </c>
      <c r="E2897" s="22" t="n"/>
      <c r="F2897" s="23" t="n"/>
      <c r="G2897" s="23" t="n"/>
      <c r="H2897" s="22" t="n"/>
      <c r="I2897" s="19" t="n"/>
      <c r="J2897" s="21" t="n"/>
      <c r="K2897" s="19" t="n"/>
      <c r="L2897" s="19" t="n"/>
      <c r="M2897" s="21" t="n"/>
      <c r="N2897" s="22" t="n"/>
      <c r="O2897" s="24">
        <f>IF(A2897&lt;&gt;"عهدة","",SUMIFS($G$8:$G$5007,$B$8:$B$5007,B2897,$A$8:$A$5007,"مصروف",$I$8:$I$5007,"&lt;&gt;مرفوض"))</f>
        <v/>
      </c>
      <c r="P2897" s="25">
        <f>IF(A2897&lt;&gt;"عهدة","",N(F2897)-O2897)</f>
        <v/>
      </c>
      <c r="Q2897" s="26">
        <f>IF(A2897="","",IF(A2897="عهدة",IF(N(F2897)=0,"⚠ أدخل قيمة العهدة",IF(P2897&lt;0,"⛔ عجز / زيادة مصروفات "&amp;TEXT(-P2897,"#,##0"),IF(COUNTIFS($B$8:$B$5007,B2897,$A$8:$A$5007,"مصروف",$I$8:$I$5007,"&lt;&gt;مرفوض",$K$8:$K$5007,"&lt;&gt;نعم")&gt;0,"⚠ "&amp;COUNTIFS($B$8:$B$5007,B2897,$A$8:$A$5007,"مصروف",$I$8:$I$5007,"&lt;&gt;مرفوض",$K$8:$K$5007,"&lt;&gt;نعم")&amp;" مصروف غير مسوى",IF(L2897="تمت التسوية",IF(P2897=0,"✔ متوازنة وتمت التسوية","✔ تمت التسوية – متبقي "&amp;TEXT(P2897,"#,##0")),IF(P2897&gt;0,"متبقي "&amp;TEXT(P2897,"#,##0"),"✔ متوازنة"))))),IF(R2897=0,"⚠ أضف سطر عهدة أولًا",IF(OR(C2897="",N(G2897)=0),"⚠ أكمل التاريخ والقيمة",IF(S2897="","⚠ التاريخ خارج السنة المالية",IF(H2897="","⚠ اختر بند الموازنة",IF(I2897="مرفوض","✖ مرفوض من المدير",IF(I2897&lt;&gt;"موافق","⏳ بانتظار موافقة المدير",IF(K2897&lt;&gt;"نعم","⚠ غير مسوى مع الحسابات","✔ معتمد ومسوى")))))))))</f>
        <v/>
      </c>
      <c r="R2897">
        <f>N(R2896)+IF(A2897="عهدة",1,0)</f>
        <v/>
      </c>
      <c r="S2897">
        <f>IF(C2897="","",IF(AND(C2897&gt;=DATE(2026,9,1),C2897&lt;=DATE(2027,8,31)),(YEAR(C2897)-2026)*12+MONTH(C2897)-8,""))</f>
        <v/>
      </c>
      <c r="T2897">
        <f>IF(AND(A2897="مصروف",R2897&gt;0,I2897="موافق",S2897&lt;&gt;"",H2897&lt;&gt;""),N(G2897),0)</f>
        <v/>
      </c>
    </row>
    <row r="2898">
      <c r="A2898" s="19" t="n"/>
      <c r="B2898" s="20">
        <f>IF(A2898="","",IF(R2898=0,"⚠ أضف سطر عهدة أولًا","BDR-"&amp;TEXT(R2898,"000")))</f>
        <v/>
      </c>
      <c r="C2898" s="21" t="n"/>
      <c r="D2898" s="20">
        <f>IF(C2898="","",IF(S2898="","خارج السنة المالية",INDEX(القوائم!$D$2:$D$13,S2898)))</f>
        <v/>
      </c>
      <c r="E2898" s="22" t="n"/>
      <c r="F2898" s="23" t="n"/>
      <c r="G2898" s="23" t="n"/>
      <c r="H2898" s="22" t="n"/>
      <c r="I2898" s="19" t="n"/>
      <c r="J2898" s="21" t="n"/>
      <c r="K2898" s="19" t="n"/>
      <c r="L2898" s="19" t="n"/>
      <c r="M2898" s="21" t="n"/>
      <c r="N2898" s="22" t="n"/>
      <c r="O2898" s="24">
        <f>IF(A2898&lt;&gt;"عهدة","",SUMIFS($G$8:$G$5007,$B$8:$B$5007,B2898,$A$8:$A$5007,"مصروف",$I$8:$I$5007,"&lt;&gt;مرفوض"))</f>
        <v/>
      </c>
      <c r="P2898" s="25">
        <f>IF(A2898&lt;&gt;"عهدة","",N(F2898)-O2898)</f>
        <v/>
      </c>
      <c r="Q2898" s="26">
        <f>IF(A2898="","",IF(A2898="عهدة",IF(N(F2898)=0,"⚠ أدخل قيمة العهدة",IF(P2898&lt;0,"⛔ عجز / زيادة مصروفات "&amp;TEXT(-P2898,"#,##0"),IF(COUNTIFS($B$8:$B$5007,B2898,$A$8:$A$5007,"مصروف",$I$8:$I$5007,"&lt;&gt;مرفوض",$K$8:$K$5007,"&lt;&gt;نعم")&gt;0,"⚠ "&amp;COUNTIFS($B$8:$B$5007,B2898,$A$8:$A$5007,"مصروف",$I$8:$I$5007,"&lt;&gt;مرفوض",$K$8:$K$5007,"&lt;&gt;نعم")&amp;" مصروف غير مسوى",IF(L2898="تمت التسوية",IF(P2898=0,"✔ متوازنة وتمت التسوية","✔ تمت التسوية – متبقي "&amp;TEXT(P2898,"#,##0")),IF(P2898&gt;0,"متبقي "&amp;TEXT(P2898,"#,##0"),"✔ متوازنة"))))),IF(R2898=0,"⚠ أضف سطر عهدة أولًا",IF(OR(C2898="",N(G2898)=0),"⚠ أكمل التاريخ والقيمة",IF(S2898="","⚠ التاريخ خارج السنة المالية",IF(H2898="","⚠ اختر بند الموازنة",IF(I2898="مرفوض","✖ مرفوض من المدير",IF(I2898&lt;&gt;"موافق","⏳ بانتظار موافقة المدير",IF(K2898&lt;&gt;"نعم","⚠ غير مسوى مع الحسابات","✔ معتمد ومسوى")))))))))</f>
        <v/>
      </c>
      <c r="R2898">
        <f>N(R2897)+IF(A2898="عهدة",1,0)</f>
        <v/>
      </c>
      <c r="S2898">
        <f>IF(C2898="","",IF(AND(C2898&gt;=DATE(2026,9,1),C2898&lt;=DATE(2027,8,31)),(YEAR(C2898)-2026)*12+MONTH(C2898)-8,""))</f>
        <v/>
      </c>
      <c r="T2898">
        <f>IF(AND(A2898="مصروف",R2898&gt;0,I2898="موافق",S2898&lt;&gt;"",H2898&lt;&gt;""),N(G2898),0)</f>
        <v/>
      </c>
    </row>
    <row r="2899">
      <c r="A2899" s="19" t="n"/>
      <c r="B2899" s="20">
        <f>IF(A2899="","",IF(R2899=0,"⚠ أضف سطر عهدة أولًا","BDR-"&amp;TEXT(R2899,"000")))</f>
        <v/>
      </c>
      <c r="C2899" s="21" t="n"/>
      <c r="D2899" s="20">
        <f>IF(C2899="","",IF(S2899="","خارج السنة المالية",INDEX(القوائم!$D$2:$D$13,S2899)))</f>
        <v/>
      </c>
      <c r="E2899" s="22" t="n"/>
      <c r="F2899" s="23" t="n"/>
      <c r="G2899" s="23" t="n"/>
      <c r="H2899" s="22" t="n"/>
      <c r="I2899" s="19" t="n"/>
      <c r="J2899" s="21" t="n"/>
      <c r="K2899" s="19" t="n"/>
      <c r="L2899" s="19" t="n"/>
      <c r="M2899" s="21" t="n"/>
      <c r="N2899" s="22" t="n"/>
      <c r="O2899" s="24">
        <f>IF(A2899&lt;&gt;"عهدة","",SUMIFS($G$8:$G$5007,$B$8:$B$5007,B2899,$A$8:$A$5007,"مصروف",$I$8:$I$5007,"&lt;&gt;مرفوض"))</f>
        <v/>
      </c>
      <c r="P2899" s="25">
        <f>IF(A2899&lt;&gt;"عهدة","",N(F2899)-O2899)</f>
        <v/>
      </c>
      <c r="Q2899" s="26">
        <f>IF(A2899="","",IF(A2899="عهدة",IF(N(F2899)=0,"⚠ أدخل قيمة العهدة",IF(P2899&lt;0,"⛔ عجز / زيادة مصروفات "&amp;TEXT(-P2899,"#,##0"),IF(COUNTIFS($B$8:$B$5007,B2899,$A$8:$A$5007,"مصروف",$I$8:$I$5007,"&lt;&gt;مرفوض",$K$8:$K$5007,"&lt;&gt;نعم")&gt;0,"⚠ "&amp;COUNTIFS($B$8:$B$5007,B2899,$A$8:$A$5007,"مصروف",$I$8:$I$5007,"&lt;&gt;مرفوض",$K$8:$K$5007,"&lt;&gt;نعم")&amp;" مصروف غير مسوى",IF(L2899="تمت التسوية",IF(P2899=0,"✔ متوازنة وتمت التسوية","✔ تمت التسوية – متبقي "&amp;TEXT(P2899,"#,##0")),IF(P2899&gt;0,"متبقي "&amp;TEXT(P2899,"#,##0"),"✔ متوازنة"))))),IF(R2899=0,"⚠ أضف سطر عهدة أولًا",IF(OR(C2899="",N(G2899)=0),"⚠ أكمل التاريخ والقيمة",IF(S2899="","⚠ التاريخ خارج السنة المالية",IF(H2899="","⚠ اختر بند الموازنة",IF(I2899="مرفوض","✖ مرفوض من المدير",IF(I2899&lt;&gt;"موافق","⏳ بانتظار موافقة المدير",IF(K2899&lt;&gt;"نعم","⚠ غير مسوى مع الحسابات","✔ معتمد ومسوى")))))))))</f>
        <v/>
      </c>
      <c r="R2899">
        <f>N(R2898)+IF(A2899="عهدة",1,0)</f>
        <v/>
      </c>
      <c r="S2899">
        <f>IF(C2899="","",IF(AND(C2899&gt;=DATE(2026,9,1),C2899&lt;=DATE(2027,8,31)),(YEAR(C2899)-2026)*12+MONTH(C2899)-8,""))</f>
        <v/>
      </c>
      <c r="T2899">
        <f>IF(AND(A2899="مصروف",R2899&gt;0,I2899="موافق",S2899&lt;&gt;"",H2899&lt;&gt;""),N(G2899),0)</f>
        <v/>
      </c>
    </row>
    <row r="2900">
      <c r="A2900" s="19" t="n"/>
      <c r="B2900" s="20">
        <f>IF(A2900="","",IF(R2900=0,"⚠ أضف سطر عهدة أولًا","BDR-"&amp;TEXT(R2900,"000")))</f>
        <v/>
      </c>
      <c r="C2900" s="21" t="n"/>
      <c r="D2900" s="20">
        <f>IF(C2900="","",IF(S2900="","خارج السنة المالية",INDEX(القوائم!$D$2:$D$13,S2900)))</f>
        <v/>
      </c>
      <c r="E2900" s="22" t="n"/>
      <c r="F2900" s="23" t="n"/>
      <c r="G2900" s="23" t="n"/>
      <c r="H2900" s="22" t="n"/>
      <c r="I2900" s="19" t="n"/>
      <c r="J2900" s="21" t="n"/>
      <c r="K2900" s="19" t="n"/>
      <c r="L2900" s="19" t="n"/>
      <c r="M2900" s="21" t="n"/>
      <c r="N2900" s="22" t="n"/>
      <c r="O2900" s="24">
        <f>IF(A2900&lt;&gt;"عهدة","",SUMIFS($G$8:$G$5007,$B$8:$B$5007,B2900,$A$8:$A$5007,"مصروف",$I$8:$I$5007,"&lt;&gt;مرفوض"))</f>
        <v/>
      </c>
      <c r="P2900" s="25">
        <f>IF(A2900&lt;&gt;"عهدة","",N(F2900)-O2900)</f>
        <v/>
      </c>
      <c r="Q2900" s="26">
        <f>IF(A2900="","",IF(A2900="عهدة",IF(N(F2900)=0,"⚠ أدخل قيمة العهدة",IF(P2900&lt;0,"⛔ عجز / زيادة مصروفات "&amp;TEXT(-P2900,"#,##0"),IF(COUNTIFS($B$8:$B$5007,B2900,$A$8:$A$5007,"مصروف",$I$8:$I$5007,"&lt;&gt;مرفوض",$K$8:$K$5007,"&lt;&gt;نعم")&gt;0,"⚠ "&amp;COUNTIFS($B$8:$B$5007,B2900,$A$8:$A$5007,"مصروف",$I$8:$I$5007,"&lt;&gt;مرفوض",$K$8:$K$5007,"&lt;&gt;نعم")&amp;" مصروف غير مسوى",IF(L2900="تمت التسوية",IF(P2900=0,"✔ متوازنة وتمت التسوية","✔ تمت التسوية – متبقي "&amp;TEXT(P2900,"#,##0")),IF(P2900&gt;0,"متبقي "&amp;TEXT(P2900,"#,##0"),"✔ متوازنة"))))),IF(R2900=0,"⚠ أضف سطر عهدة أولًا",IF(OR(C2900="",N(G2900)=0),"⚠ أكمل التاريخ والقيمة",IF(S2900="","⚠ التاريخ خارج السنة المالية",IF(H2900="","⚠ اختر بند الموازنة",IF(I2900="مرفوض","✖ مرفوض من المدير",IF(I2900&lt;&gt;"موافق","⏳ بانتظار موافقة المدير",IF(K2900&lt;&gt;"نعم","⚠ غير مسوى مع الحسابات","✔ معتمد ومسوى")))))))))</f>
        <v/>
      </c>
      <c r="R2900">
        <f>N(R2899)+IF(A2900="عهدة",1,0)</f>
        <v/>
      </c>
      <c r="S2900">
        <f>IF(C2900="","",IF(AND(C2900&gt;=DATE(2026,9,1),C2900&lt;=DATE(2027,8,31)),(YEAR(C2900)-2026)*12+MONTH(C2900)-8,""))</f>
        <v/>
      </c>
      <c r="T2900">
        <f>IF(AND(A2900="مصروف",R2900&gt;0,I2900="موافق",S2900&lt;&gt;"",H2900&lt;&gt;""),N(G2900),0)</f>
        <v/>
      </c>
    </row>
    <row r="2901">
      <c r="A2901" s="19" t="n"/>
      <c r="B2901" s="20">
        <f>IF(A2901="","",IF(R2901=0,"⚠ أضف سطر عهدة أولًا","BDR-"&amp;TEXT(R2901,"000")))</f>
        <v/>
      </c>
      <c r="C2901" s="21" t="n"/>
      <c r="D2901" s="20">
        <f>IF(C2901="","",IF(S2901="","خارج السنة المالية",INDEX(القوائم!$D$2:$D$13,S2901)))</f>
        <v/>
      </c>
      <c r="E2901" s="22" t="n"/>
      <c r="F2901" s="23" t="n"/>
      <c r="G2901" s="23" t="n"/>
      <c r="H2901" s="22" t="n"/>
      <c r="I2901" s="19" t="n"/>
      <c r="J2901" s="21" t="n"/>
      <c r="K2901" s="19" t="n"/>
      <c r="L2901" s="19" t="n"/>
      <c r="M2901" s="21" t="n"/>
      <c r="N2901" s="22" t="n"/>
      <c r="O2901" s="24">
        <f>IF(A2901&lt;&gt;"عهدة","",SUMIFS($G$8:$G$5007,$B$8:$B$5007,B2901,$A$8:$A$5007,"مصروف",$I$8:$I$5007,"&lt;&gt;مرفوض"))</f>
        <v/>
      </c>
      <c r="P2901" s="25">
        <f>IF(A2901&lt;&gt;"عهدة","",N(F2901)-O2901)</f>
        <v/>
      </c>
      <c r="Q2901" s="26">
        <f>IF(A2901="","",IF(A2901="عهدة",IF(N(F2901)=0,"⚠ أدخل قيمة العهدة",IF(P2901&lt;0,"⛔ عجز / زيادة مصروفات "&amp;TEXT(-P2901,"#,##0"),IF(COUNTIFS($B$8:$B$5007,B2901,$A$8:$A$5007,"مصروف",$I$8:$I$5007,"&lt;&gt;مرفوض",$K$8:$K$5007,"&lt;&gt;نعم")&gt;0,"⚠ "&amp;COUNTIFS($B$8:$B$5007,B2901,$A$8:$A$5007,"مصروف",$I$8:$I$5007,"&lt;&gt;مرفوض",$K$8:$K$5007,"&lt;&gt;نعم")&amp;" مصروف غير مسوى",IF(L2901="تمت التسوية",IF(P2901=0,"✔ متوازنة وتمت التسوية","✔ تمت التسوية – متبقي "&amp;TEXT(P2901,"#,##0")),IF(P2901&gt;0,"متبقي "&amp;TEXT(P2901,"#,##0"),"✔ متوازنة"))))),IF(R2901=0,"⚠ أضف سطر عهدة أولًا",IF(OR(C2901="",N(G2901)=0),"⚠ أكمل التاريخ والقيمة",IF(S2901="","⚠ التاريخ خارج السنة المالية",IF(H2901="","⚠ اختر بند الموازنة",IF(I2901="مرفوض","✖ مرفوض من المدير",IF(I2901&lt;&gt;"موافق","⏳ بانتظار موافقة المدير",IF(K2901&lt;&gt;"نعم","⚠ غير مسوى مع الحسابات","✔ معتمد ومسوى")))))))))</f>
        <v/>
      </c>
      <c r="R2901">
        <f>N(R2900)+IF(A2901="عهدة",1,0)</f>
        <v/>
      </c>
      <c r="S2901">
        <f>IF(C2901="","",IF(AND(C2901&gt;=DATE(2026,9,1),C2901&lt;=DATE(2027,8,31)),(YEAR(C2901)-2026)*12+MONTH(C2901)-8,""))</f>
        <v/>
      </c>
      <c r="T2901">
        <f>IF(AND(A2901="مصروف",R2901&gt;0,I2901="موافق",S2901&lt;&gt;"",H2901&lt;&gt;""),N(G2901),0)</f>
        <v/>
      </c>
    </row>
    <row r="2902">
      <c r="A2902" s="19" t="n"/>
      <c r="B2902" s="20">
        <f>IF(A2902="","",IF(R2902=0,"⚠ أضف سطر عهدة أولًا","BDR-"&amp;TEXT(R2902,"000")))</f>
        <v/>
      </c>
      <c r="C2902" s="21" t="n"/>
      <c r="D2902" s="20">
        <f>IF(C2902="","",IF(S2902="","خارج السنة المالية",INDEX(القوائم!$D$2:$D$13,S2902)))</f>
        <v/>
      </c>
      <c r="E2902" s="22" t="n"/>
      <c r="F2902" s="23" t="n"/>
      <c r="G2902" s="23" t="n"/>
      <c r="H2902" s="22" t="n"/>
      <c r="I2902" s="19" t="n"/>
      <c r="J2902" s="21" t="n"/>
      <c r="K2902" s="19" t="n"/>
      <c r="L2902" s="19" t="n"/>
      <c r="M2902" s="21" t="n"/>
      <c r="N2902" s="22" t="n"/>
      <c r="O2902" s="24">
        <f>IF(A2902&lt;&gt;"عهدة","",SUMIFS($G$8:$G$5007,$B$8:$B$5007,B2902,$A$8:$A$5007,"مصروف",$I$8:$I$5007,"&lt;&gt;مرفوض"))</f>
        <v/>
      </c>
      <c r="P2902" s="25">
        <f>IF(A2902&lt;&gt;"عهدة","",N(F2902)-O2902)</f>
        <v/>
      </c>
      <c r="Q2902" s="26">
        <f>IF(A2902="","",IF(A2902="عهدة",IF(N(F2902)=0,"⚠ أدخل قيمة العهدة",IF(P2902&lt;0,"⛔ عجز / زيادة مصروفات "&amp;TEXT(-P2902,"#,##0"),IF(COUNTIFS($B$8:$B$5007,B2902,$A$8:$A$5007,"مصروف",$I$8:$I$5007,"&lt;&gt;مرفوض",$K$8:$K$5007,"&lt;&gt;نعم")&gt;0,"⚠ "&amp;COUNTIFS($B$8:$B$5007,B2902,$A$8:$A$5007,"مصروف",$I$8:$I$5007,"&lt;&gt;مرفوض",$K$8:$K$5007,"&lt;&gt;نعم")&amp;" مصروف غير مسوى",IF(L2902="تمت التسوية",IF(P2902=0,"✔ متوازنة وتمت التسوية","✔ تمت التسوية – متبقي "&amp;TEXT(P2902,"#,##0")),IF(P2902&gt;0,"متبقي "&amp;TEXT(P2902,"#,##0"),"✔ متوازنة"))))),IF(R2902=0,"⚠ أضف سطر عهدة أولًا",IF(OR(C2902="",N(G2902)=0),"⚠ أكمل التاريخ والقيمة",IF(S2902="","⚠ التاريخ خارج السنة المالية",IF(H2902="","⚠ اختر بند الموازنة",IF(I2902="مرفوض","✖ مرفوض من المدير",IF(I2902&lt;&gt;"موافق","⏳ بانتظار موافقة المدير",IF(K2902&lt;&gt;"نعم","⚠ غير مسوى مع الحسابات","✔ معتمد ومسوى")))))))))</f>
        <v/>
      </c>
      <c r="R2902">
        <f>N(R2901)+IF(A2902="عهدة",1,0)</f>
        <v/>
      </c>
      <c r="S2902">
        <f>IF(C2902="","",IF(AND(C2902&gt;=DATE(2026,9,1),C2902&lt;=DATE(2027,8,31)),(YEAR(C2902)-2026)*12+MONTH(C2902)-8,""))</f>
        <v/>
      </c>
      <c r="T2902">
        <f>IF(AND(A2902="مصروف",R2902&gt;0,I2902="موافق",S2902&lt;&gt;"",H2902&lt;&gt;""),N(G2902),0)</f>
        <v/>
      </c>
    </row>
    <row r="2903">
      <c r="A2903" s="19" t="n"/>
      <c r="B2903" s="20">
        <f>IF(A2903="","",IF(R2903=0,"⚠ أضف سطر عهدة أولًا","BDR-"&amp;TEXT(R2903,"000")))</f>
        <v/>
      </c>
      <c r="C2903" s="21" t="n"/>
      <c r="D2903" s="20">
        <f>IF(C2903="","",IF(S2903="","خارج السنة المالية",INDEX(القوائم!$D$2:$D$13,S2903)))</f>
        <v/>
      </c>
      <c r="E2903" s="22" t="n"/>
      <c r="F2903" s="23" t="n"/>
      <c r="G2903" s="23" t="n"/>
      <c r="H2903" s="22" t="n"/>
      <c r="I2903" s="19" t="n"/>
      <c r="J2903" s="21" t="n"/>
      <c r="K2903" s="19" t="n"/>
      <c r="L2903" s="19" t="n"/>
      <c r="M2903" s="21" t="n"/>
      <c r="N2903" s="22" t="n"/>
      <c r="O2903" s="24">
        <f>IF(A2903&lt;&gt;"عهدة","",SUMIFS($G$8:$G$5007,$B$8:$B$5007,B2903,$A$8:$A$5007,"مصروف",$I$8:$I$5007,"&lt;&gt;مرفوض"))</f>
        <v/>
      </c>
      <c r="P2903" s="25">
        <f>IF(A2903&lt;&gt;"عهدة","",N(F2903)-O2903)</f>
        <v/>
      </c>
      <c r="Q2903" s="26">
        <f>IF(A2903="","",IF(A2903="عهدة",IF(N(F2903)=0,"⚠ أدخل قيمة العهدة",IF(P2903&lt;0,"⛔ عجز / زيادة مصروفات "&amp;TEXT(-P2903,"#,##0"),IF(COUNTIFS($B$8:$B$5007,B2903,$A$8:$A$5007,"مصروف",$I$8:$I$5007,"&lt;&gt;مرفوض",$K$8:$K$5007,"&lt;&gt;نعم")&gt;0,"⚠ "&amp;COUNTIFS($B$8:$B$5007,B2903,$A$8:$A$5007,"مصروف",$I$8:$I$5007,"&lt;&gt;مرفوض",$K$8:$K$5007,"&lt;&gt;نعم")&amp;" مصروف غير مسوى",IF(L2903="تمت التسوية",IF(P2903=0,"✔ متوازنة وتمت التسوية","✔ تمت التسوية – متبقي "&amp;TEXT(P2903,"#,##0")),IF(P2903&gt;0,"متبقي "&amp;TEXT(P2903,"#,##0"),"✔ متوازنة"))))),IF(R2903=0,"⚠ أضف سطر عهدة أولًا",IF(OR(C2903="",N(G2903)=0),"⚠ أكمل التاريخ والقيمة",IF(S2903="","⚠ التاريخ خارج السنة المالية",IF(H2903="","⚠ اختر بند الموازنة",IF(I2903="مرفوض","✖ مرفوض من المدير",IF(I2903&lt;&gt;"موافق","⏳ بانتظار موافقة المدير",IF(K2903&lt;&gt;"نعم","⚠ غير مسوى مع الحسابات","✔ معتمد ومسوى")))))))))</f>
        <v/>
      </c>
      <c r="R2903">
        <f>N(R2902)+IF(A2903="عهدة",1,0)</f>
        <v/>
      </c>
      <c r="S2903">
        <f>IF(C2903="","",IF(AND(C2903&gt;=DATE(2026,9,1),C2903&lt;=DATE(2027,8,31)),(YEAR(C2903)-2026)*12+MONTH(C2903)-8,""))</f>
        <v/>
      </c>
      <c r="T2903">
        <f>IF(AND(A2903="مصروف",R2903&gt;0,I2903="موافق",S2903&lt;&gt;"",H2903&lt;&gt;""),N(G2903),0)</f>
        <v/>
      </c>
    </row>
    <row r="2904">
      <c r="A2904" s="19" t="n"/>
      <c r="B2904" s="20">
        <f>IF(A2904="","",IF(R2904=0,"⚠ أضف سطر عهدة أولًا","BDR-"&amp;TEXT(R2904,"000")))</f>
        <v/>
      </c>
      <c r="C2904" s="21" t="n"/>
      <c r="D2904" s="20">
        <f>IF(C2904="","",IF(S2904="","خارج السنة المالية",INDEX(القوائم!$D$2:$D$13,S2904)))</f>
        <v/>
      </c>
      <c r="E2904" s="22" t="n"/>
      <c r="F2904" s="23" t="n"/>
      <c r="G2904" s="23" t="n"/>
      <c r="H2904" s="22" t="n"/>
      <c r="I2904" s="19" t="n"/>
      <c r="J2904" s="21" t="n"/>
      <c r="K2904" s="19" t="n"/>
      <c r="L2904" s="19" t="n"/>
      <c r="M2904" s="21" t="n"/>
      <c r="N2904" s="22" t="n"/>
      <c r="O2904" s="24">
        <f>IF(A2904&lt;&gt;"عهدة","",SUMIFS($G$8:$G$5007,$B$8:$B$5007,B2904,$A$8:$A$5007,"مصروف",$I$8:$I$5007,"&lt;&gt;مرفوض"))</f>
        <v/>
      </c>
      <c r="P2904" s="25">
        <f>IF(A2904&lt;&gt;"عهدة","",N(F2904)-O2904)</f>
        <v/>
      </c>
      <c r="Q2904" s="26">
        <f>IF(A2904="","",IF(A2904="عهدة",IF(N(F2904)=0,"⚠ أدخل قيمة العهدة",IF(P2904&lt;0,"⛔ عجز / زيادة مصروفات "&amp;TEXT(-P2904,"#,##0"),IF(COUNTIFS($B$8:$B$5007,B2904,$A$8:$A$5007,"مصروف",$I$8:$I$5007,"&lt;&gt;مرفوض",$K$8:$K$5007,"&lt;&gt;نعم")&gt;0,"⚠ "&amp;COUNTIFS($B$8:$B$5007,B2904,$A$8:$A$5007,"مصروف",$I$8:$I$5007,"&lt;&gt;مرفوض",$K$8:$K$5007,"&lt;&gt;نعم")&amp;" مصروف غير مسوى",IF(L2904="تمت التسوية",IF(P2904=0,"✔ متوازنة وتمت التسوية","✔ تمت التسوية – متبقي "&amp;TEXT(P2904,"#,##0")),IF(P2904&gt;0,"متبقي "&amp;TEXT(P2904,"#,##0"),"✔ متوازنة"))))),IF(R2904=0,"⚠ أضف سطر عهدة أولًا",IF(OR(C2904="",N(G2904)=0),"⚠ أكمل التاريخ والقيمة",IF(S2904="","⚠ التاريخ خارج السنة المالية",IF(H2904="","⚠ اختر بند الموازنة",IF(I2904="مرفوض","✖ مرفوض من المدير",IF(I2904&lt;&gt;"موافق","⏳ بانتظار موافقة المدير",IF(K2904&lt;&gt;"نعم","⚠ غير مسوى مع الحسابات","✔ معتمد ومسوى")))))))))</f>
        <v/>
      </c>
      <c r="R2904">
        <f>N(R2903)+IF(A2904="عهدة",1,0)</f>
        <v/>
      </c>
      <c r="S2904">
        <f>IF(C2904="","",IF(AND(C2904&gt;=DATE(2026,9,1),C2904&lt;=DATE(2027,8,31)),(YEAR(C2904)-2026)*12+MONTH(C2904)-8,""))</f>
        <v/>
      </c>
      <c r="T2904">
        <f>IF(AND(A2904="مصروف",R2904&gt;0,I2904="موافق",S2904&lt;&gt;"",H2904&lt;&gt;""),N(G2904),0)</f>
        <v/>
      </c>
    </row>
    <row r="2905">
      <c r="A2905" s="19" t="n"/>
      <c r="B2905" s="20">
        <f>IF(A2905="","",IF(R2905=0,"⚠ أضف سطر عهدة أولًا","BDR-"&amp;TEXT(R2905,"000")))</f>
        <v/>
      </c>
      <c r="C2905" s="21" t="n"/>
      <c r="D2905" s="20">
        <f>IF(C2905="","",IF(S2905="","خارج السنة المالية",INDEX(القوائم!$D$2:$D$13,S2905)))</f>
        <v/>
      </c>
      <c r="E2905" s="22" t="n"/>
      <c r="F2905" s="23" t="n"/>
      <c r="G2905" s="23" t="n"/>
      <c r="H2905" s="22" t="n"/>
      <c r="I2905" s="19" t="n"/>
      <c r="J2905" s="21" t="n"/>
      <c r="K2905" s="19" t="n"/>
      <c r="L2905" s="19" t="n"/>
      <c r="M2905" s="21" t="n"/>
      <c r="N2905" s="22" t="n"/>
      <c r="O2905" s="24">
        <f>IF(A2905&lt;&gt;"عهدة","",SUMIFS($G$8:$G$5007,$B$8:$B$5007,B2905,$A$8:$A$5007,"مصروف",$I$8:$I$5007,"&lt;&gt;مرفوض"))</f>
        <v/>
      </c>
      <c r="P2905" s="25">
        <f>IF(A2905&lt;&gt;"عهدة","",N(F2905)-O2905)</f>
        <v/>
      </c>
      <c r="Q2905" s="26">
        <f>IF(A2905="","",IF(A2905="عهدة",IF(N(F2905)=0,"⚠ أدخل قيمة العهدة",IF(P2905&lt;0,"⛔ عجز / زيادة مصروفات "&amp;TEXT(-P2905,"#,##0"),IF(COUNTIFS($B$8:$B$5007,B2905,$A$8:$A$5007,"مصروف",$I$8:$I$5007,"&lt;&gt;مرفوض",$K$8:$K$5007,"&lt;&gt;نعم")&gt;0,"⚠ "&amp;COUNTIFS($B$8:$B$5007,B2905,$A$8:$A$5007,"مصروف",$I$8:$I$5007,"&lt;&gt;مرفوض",$K$8:$K$5007,"&lt;&gt;نعم")&amp;" مصروف غير مسوى",IF(L2905="تمت التسوية",IF(P2905=0,"✔ متوازنة وتمت التسوية","✔ تمت التسوية – متبقي "&amp;TEXT(P2905,"#,##0")),IF(P2905&gt;0,"متبقي "&amp;TEXT(P2905,"#,##0"),"✔ متوازنة"))))),IF(R2905=0,"⚠ أضف سطر عهدة أولًا",IF(OR(C2905="",N(G2905)=0),"⚠ أكمل التاريخ والقيمة",IF(S2905="","⚠ التاريخ خارج السنة المالية",IF(H2905="","⚠ اختر بند الموازنة",IF(I2905="مرفوض","✖ مرفوض من المدير",IF(I2905&lt;&gt;"موافق","⏳ بانتظار موافقة المدير",IF(K2905&lt;&gt;"نعم","⚠ غير مسوى مع الحسابات","✔ معتمد ومسوى")))))))))</f>
        <v/>
      </c>
      <c r="R2905">
        <f>N(R2904)+IF(A2905="عهدة",1,0)</f>
        <v/>
      </c>
      <c r="S2905">
        <f>IF(C2905="","",IF(AND(C2905&gt;=DATE(2026,9,1),C2905&lt;=DATE(2027,8,31)),(YEAR(C2905)-2026)*12+MONTH(C2905)-8,""))</f>
        <v/>
      </c>
      <c r="T2905">
        <f>IF(AND(A2905="مصروف",R2905&gt;0,I2905="موافق",S2905&lt;&gt;"",H2905&lt;&gt;""),N(G2905),0)</f>
        <v/>
      </c>
    </row>
    <row r="2906">
      <c r="A2906" s="19" t="n"/>
      <c r="B2906" s="20">
        <f>IF(A2906="","",IF(R2906=0,"⚠ أضف سطر عهدة أولًا","BDR-"&amp;TEXT(R2906,"000")))</f>
        <v/>
      </c>
      <c r="C2906" s="21" t="n"/>
      <c r="D2906" s="20">
        <f>IF(C2906="","",IF(S2906="","خارج السنة المالية",INDEX(القوائم!$D$2:$D$13,S2906)))</f>
        <v/>
      </c>
      <c r="E2906" s="22" t="n"/>
      <c r="F2906" s="23" t="n"/>
      <c r="G2906" s="23" t="n"/>
      <c r="H2906" s="22" t="n"/>
      <c r="I2906" s="19" t="n"/>
      <c r="J2906" s="21" t="n"/>
      <c r="K2906" s="19" t="n"/>
      <c r="L2906" s="19" t="n"/>
      <c r="M2906" s="21" t="n"/>
      <c r="N2906" s="22" t="n"/>
      <c r="O2906" s="24">
        <f>IF(A2906&lt;&gt;"عهدة","",SUMIFS($G$8:$G$5007,$B$8:$B$5007,B2906,$A$8:$A$5007,"مصروف",$I$8:$I$5007,"&lt;&gt;مرفوض"))</f>
        <v/>
      </c>
      <c r="P2906" s="25">
        <f>IF(A2906&lt;&gt;"عهدة","",N(F2906)-O2906)</f>
        <v/>
      </c>
      <c r="Q2906" s="26">
        <f>IF(A2906="","",IF(A2906="عهدة",IF(N(F2906)=0,"⚠ أدخل قيمة العهدة",IF(P2906&lt;0,"⛔ عجز / زيادة مصروفات "&amp;TEXT(-P2906,"#,##0"),IF(COUNTIFS($B$8:$B$5007,B2906,$A$8:$A$5007,"مصروف",$I$8:$I$5007,"&lt;&gt;مرفوض",$K$8:$K$5007,"&lt;&gt;نعم")&gt;0,"⚠ "&amp;COUNTIFS($B$8:$B$5007,B2906,$A$8:$A$5007,"مصروف",$I$8:$I$5007,"&lt;&gt;مرفوض",$K$8:$K$5007,"&lt;&gt;نعم")&amp;" مصروف غير مسوى",IF(L2906="تمت التسوية",IF(P2906=0,"✔ متوازنة وتمت التسوية","✔ تمت التسوية – متبقي "&amp;TEXT(P2906,"#,##0")),IF(P2906&gt;0,"متبقي "&amp;TEXT(P2906,"#,##0"),"✔ متوازنة"))))),IF(R2906=0,"⚠ أضف سطر عهدة أولًا",IF(OR(C2906="",N(G2906)=0),"⚠ أكمل التاريخ والقيمة",IF(S2906="","⚠ التاريخ خارج السنة المالية",IF(H2906="","⚠ اختر بند الموازنة",IF(I2906="مرفوض","✖ مرفوض من المدير",IF(I2906&lt;&gt;"موافق","⏳ بانتظار موافقة المدير",IF(K2906&lt;&gt;"نعم","⚠ غير مسوى مع الحسابات","✔ معتمد ومسوى")))))))))</f>
        <v/>
      </c>
      <c r="R2906">
        <f>N(R2905)+IF(A2906="عهدة",1,0)</f>
        <v/>
      </c>
      <c r="S2906">
        <f>IF(C2906="","",IF(AND(C2906&gt;=DATE(2026,9,1),C2906&lt;=DATE(2027,8,31)),(YEAR(C2906)-2026)*12+MONTH(C2906)-8,""))</f>
        <v/>
      </c>
      <c r="T2906">
        <f>IF(AND(A2906="مصروف",R2906&gt;0,I2906="موافق",S2906&lt;&gt;"",H2906&lt;&gt;""),N(G2906),0)</f>
        <v/>
      </c>
    </row>
    <row r="2907">
      <c r="A2907" s="19" t="n"/>
      <c r="B2907" s="20">
        <f>IF(A2907="","",IF(R2907=0,"⚠ أضف سطر عهدة أولًا","BDR-"&amp;TEXT(R2907,"000")))</f>
        <v/>
      </c>
      <c r="C2907" s="21" t="n"/>
      <c r="D2907" s="20">
        <f>IF(C2907="","",IF(S2907="","خارج السنة المالية",INDEX(القوائم!$D$2:$D$13,S2907)))</f>
        <v/>
      </c>
      <c r="E2907" s="22" t="n"/>
      <c r="F2907" s="23" t="n"/>
      <c r="G2907" s="23" t="n"/>
      <c r="H2907" s="22" t="n"/>
      <c r="I2907" s="19" t="n"/>
      <c r="J2907" s="21" t="n"/>
      <c r="K2907" s="19" t="n"/>
      <c r="L2907" s="19" t="n"/>
      <c r="M2907" s="21" t="n"/>
      <c r="N2907" s="22" t="n"/>
      <c r="O2907" s="24">
        <f>IF(A2907&lt;&gt;"عهدة","",SUMIFS($G$8:$G$5007,$B$8:$B$5007,B2907,$A$8:$A$5007,"مصروف",$I$8:$I$5007,"&lt;&gt;مرفوض"))</f>
        <v/>
      </c>
      <c r="P2907" s="25">
        <f>IF(A2907&lt;&gt;"عهدة","",N(F2907)-O2907)</f>
        <v/>
      </c>
      <c r="Q2907" s="26">
        <f>IF(A2907="","",IF(A2907="عهدة",IF(N(F2907)=0,"⚠ أدخل قيمة العهدة",IF(P2907&lt;0,"⛔ عجز / زيادة مصروفات "&amp;TEXT(-P2907,"#,##0"),IF(COUNTIFS($B$8:$B$5007,B2907,$A$8:$A$5007,"مصروف",$I$8:$I$5007,"&lt;&gt;مرفوض",$K$8:$K$5007,"&lt;&gt;نعم")&gt;0,"⚠ "&amp;COUNTIFS($B$8:$B$5007,B2907,$A$8:$A$5007,"مصروف",$I$8:$I$5007,"&lt;&gt;مرفوض",$K$8:$K$5007,"&lt;&gt;نعم")&amp;" مصروف غير مسوى",IF(L2907="تمت التسوية",IF(P2907=0,"✔ متوازنة وتمت التسوية","✔ تمت التسوية – متبقي "&amp;TEXT(P2907,"#,##0")),IF(P2907&gt;0,"متبقي "&amp;TEXT(P2907,"#,##0"),"✔ متوازنة"))))),IF(R2907=0,"⚠ أضف سطر عهدة أولًا",IF(OR(C2907="",N(G2907)=0),"⚠ أكمل التاريخ والقيمة",IF(S2907="","⚠ التاريخ خارج السنة المالية",IF(H2907="","⚠ اختر بند الموازنة",IF(I2907="مرفوض","✖ مرفوض من المدير",IF(I2907&lt;&gt;"موافق","⏳ بانتظار موافقة المدير",IF(K2907&lt;&gt;"نعم","⚠ غير مسوى مع الحسابات","✔ معتمد ومسوى")))))))))</f>
        <v/>
      </c>
      <c r="R2907">
        <f>N(R2906)+IF(A2907="عهدة",1,0)</f>
        <v/>
      </c>
      <c r="S2907">
        <f>IF(C2907="","",IF(AND(C2907&gt;=DATE(2026,9,1),C2907&lt;=DATE(2027,8,31)),(YEAR(C2907)-2026)*12+MONTH(C2907)-8,""))</f>
        <v/>
      </c>
      <c r="T2907">
        <f>IF(AND(A2907="مصروف",R2907&gt;0,I2907="موافق",S2907&lt;&gt;"",H2907&lt;&gt;""),N(G2907),0)</f>
        <v/>
      </c>
    </row>
    <row r="2908">
      <c r="A2908" s="19" t="n"/>
      <c r="B2908" s="20">
        <f>IF(A2908="","",IF(R2908=0,"⚠ أضف سطر عهدة أولًا","BDR-"&amp;TEXT(R2908,"000")))</f>
        <v/>
      </c>
      <c r="C2908" s="21" t="n"/>
      <c r="D2908" s="20">
        <f>IF(C2908="","",IF(S2908="","خارج السنة المالية",INDEX(القوائم!$D$2:$D$13,S2908)))</f>
        <v/>
      </c>
      <c r="E2908" s="22" t="n"/>
      <c r="F2908" s="23" t="n"/>
      <c r="G2908" s="23" t="n"/>
      <c r="H2908" s="22" t="n"/>
      <c r="I2908" s="19" t="n"/>
      <c r="J2908" s="21" t="n"/>
      <c r="K2908" s="19" t="n"/>
      <c r="L2908" s="19" t="n"/>
      <c r="M2908" s="21" t="n"/>
      <c r="N2908" s="22" t="n"/>
      <c r="O2908" s="24">
        <f>IF(A2908&lt;&gt;"عهدة","",SUMIFS($G$8:$G$5007,$B$8:$B$5007,B2908,$A$8:$A$5007,"مصروف",$I$8:$I$5007,"&lt;&gt;مرفوض"))</f>
        <v/>
      </c>
      <c r="P2908" s="25">
        <f>IF(A2908&lt;&gt;"عهدة","",N(F2908)-O2908)</f>
        <v/>
      </c>
      <c r="Q2908" s="26">
        <f>IF(A2908="","",IF(A2908="عهدة",IF(N(F2908)=0,"⚠ أدخل قيمة العهدة",IF(P2908&lt;0,"⛔ عجز / زيادة مصروفات "&amp;TEXT(-P2908,"#,##0"),IF(COUNTIFS($B$8:$B$5007,B2908,$A$8:$A$5007,"مصروف",$I$8:$I$5007,"&lt;&gt;مرفوض",$K$8:$K$5007,"&lt;&gt;نعم")&gt;0,"⚠ "&amp;COUNTIFS($B$8:$B$5007,B2908,$A$8:$A$5007,"مصروف",$I$8:$I$5007,"&lt;&gt;مرفوض",$K$8:$K$5007,"&lt;&gt;نعم")&amp;" مصروف غير مسوى",IF(L2908="تمت التسوية",IF(P2908=0,"✔ متوازنة وتمت التسوية","✔ تمت التسوية – متبقي "&amp;TEXT(P2908,"#,##0")),IF(P2908&gt;0,"متبقي "&amp;TEXT(P2908,"#,##0"),"✔ متوازنة"))))),IF(R2908=0,"⚠ أضف سطر عهدة أولًا",IF(OR(C2908="",N(G2908)=0),"⚠ أكمل التاريخ والقيمة",IF(S2908="","⚠ التاريخ خارج السنة المالية",IF(H2908="","⚠ اختر بند الموازنة",IF(I2908="مرفوض","✖ مرفوض من المدير",IF(I2908&lt;&gt;"موافق","⏳ بانتظار موافقة المدير",IF(K2908&lt;&gt;"نعم","⚠ غير مسوى مع الحسابات","✔ معتمد ومسوى")))))))))</f>
        <v/>
      </c>
      <c r="R2908">
        <f>N(R2907)+IF(A2908="عهدة",1,0)</f>
        <v/>
      </c>
      <c r="S2908">
        <f>IF(C2908="","",IF(AND(C2908&gt;=DATE(2026,9,1),C2908&lt;=DATE(2027,8,31)),(YEAR(C2908)-2026)*12+MONTH(C2908)-8,""))</f>
        <v/>
      </c>
      <c r="T2908">
        <f>IF(AND(A2908="مصروف",R2908&gt;0,I2908="موافق",S2908&lt;&gt;"",H2908&lt;&gt;""),N(G2908),0)</f>
        <v/>
      </c>
    </row>
    <row r="2909">
      <c r="A2909" s="19" t="n"/>
      <c r="B2909" s="20">
        <f>IF(A2909="","",IF(R2909=0,"⚠ أضف سطر عهدة أولًا","BDR-"&amp;TEXT(R2909,"000")))</f>
        <v/>
      </c>
      <c r="C2909" s="21" t="n"/>
      <c r="D2909" s="20">
        <f>IF(C2909="","",IF(S2909="","خارج السنة المالية",INDEX(القوائم!$D$2:$D$13,S2909)))</f>
        <v/>
      </c>
      <c r="E2909" s="22" t="n"/>
      <c r="F2909" s="23" t="n"/>
      <c r="G2909" s="23" t="n"/>
      <c r="H2909" s="22" t="n"/>
      <c r="I2909" s="19" t="n"/>
      <c r="J2909" s="21" t="n"/>
      <c r="K2909" s="19" t="n"/>
      <c r="L2909" s="19" t="n"/>
      <c r="M2909" s="21" t="n"/>
      <c r="N2909" s="22" t="n"/>
      <c r="O2909" s="24">
        <f>IF(A2909&lt;&gt;"عهدة","",SUMIFS($G$8:$G$5007,$B$8:$B$5007,B2909,$A$8:$A$5007,"مصروف",$I$8:$I$5007,"&lt;&gt;مرفوض"))</f>
        <v/>
      </c>
      <c r="P2909" s="25">
        <f>IF(A2909&lt;&gt;"عهدة","",N(F2909)-O2909)</f>
        <v/>
      </c>
      <c r="Q2909" s="26">
        <f>IF(A2909="","",IF(A2909="عهدة",IF(N(F2909)=0,"⚠ أدخل قيمة العهدة",IF(P2909&lt;0,"⛔ عجز / زيادة مصروفات "&amp;TEXT(-P2909,"#,##0"),IF(COUNTIFS($B$8:$B$5007,B2909,$A$8:$A$5007,"مصروف",$I$8:$I$5007,"&lt;&gt;مرفوض",$K$8:$K$5007,"&lt;&gt;نعم")&gt;0,"⚠ "&amp;COUNTIFS($B$8:$B$5007,B2909,$A$8:$A$5007,"مصروف",$I$8:$I$5007,"&lt;&gt;مرفوض",$K$8:$K$5007,"&lt;&gt;نعم")&amp;" مصروف غير مسوى",IF(L2909="تمت التسوية",IF(P2909=0,"✔ متوازنة وتمت التسوية","✔ تمت التسوية – متبقي "&amp;TEXT(P2909,"#,##0")),IF(P2909&gt;0,"متبقي "&amp;TEXT(P2909,"#,##0"),"✔ متوازنة"))))),IF(R2909=0,"⚠ أضف سطر عهدة أولًا",IF(OR(C2909="",N(G2909)=0),"⚠ أكمل التاريخ والقيمة",IF(S2909="","⚠ التاريخ خارج السنة المالية",IF(H2909="","⚠ اختر بند الموازنة",IF(I2909="مرفوض","✖ مرفوض من المدير",IF(I2909&lt;&gt;"موافق","⏳ بانتظار موافقة المدير",IF(K2909&lt;&gt;"نعم","⚠ غير مسوى مع الحسابات","✔ معتمد ومسوى")))))))))</f>
        <v/>
      </c>
      <c r="R2909">
        <f>N(R2908)+IF(A2909="عهدة",1,0)</f>
        <v/>
      </c>
      <c r="S2909">
        <f>IF(C2909="","",IF(AND(C2909&gt;=DATE(2026,9,1),C2909&lt;=DATE(2027,8,31)),(YEAR(C2909)-2026)*12+MONTH(C2909)-8,""))</f>
        <v/>
      </c>
      <c r="T2909">
        <f>IF(AND(A2909="مصروف",R2909&gt;0,I2909="موافق",S2909&lt;&gt;"",H2909&lt;&gt;""),N(G2909),0)</f>
        <v/>
      </c>
    </row>
    <row r="2910">
      <c r="A2910" s="19" t="n"/>
      <c r="B2910" s="20">
        <f>IF(A2910="","",IF(R2910=0,"⚠ أضف سطر عهدة أولًا","BDR-"&amp;TEXT(R2910,"000")))</f>
        <v/>
      </c>
      <c r="C2910" s="21" t="n"/>
      <c r="D2910" s="20">
        <f>IF(C2910="","",IF(S2910="","خارج السنة المالية",INDEX(القوائم!$D$2:$D$13,S2910)))</f>
        <v/>
      </c>
      <c r="E2910" s="22" t="n"/>
      <c r="F2910" s="23" t="n"/>
      <c r="G2910" s="23" t="n"/>
      <c r="H2910" s="22" t="n"/>
      <c r="I2910" s="19" t="n"/>
      <c r="J2910" s="21" t="n"/>
      <c r="K2910" s="19" t="n"/>
      <c r="L2910" s="19" t="n"/>
      <c r="M2910" s="21" t="n"/>
      <c r="N2910" s="22" t="n"/>
      <c r="O2910" s="24">
        <f>IF(A2910&lt;&gt;"عهدة","",SUMIFS($G$8:$G$5007,$B$8:$B$5007,B2910,$A$8:$A$5007,"مصروف",$I$8:$I$5007,"&lt;&gt;مرفوض"))</f>
        <v/>
      </c>
      <c r="P2910" s="25">
        <f>IF(A2910&lt;&gt;"عهدة","",N(F2910)-O2910)</f>
        <v/>
      </c>
      <c r="Q2910" s="26">
        <f>IF(A2910="","",IF(A2910="عهدة",IF(N(F2910)=0,"⚠ أدخل قيمة العهدة",IF(P2910&lt;0,"⛔ عجز / زيادة مصروفات "&amp;TEXT(-P2910,"#,##0"),IF(COUNTIFS($B$8:$B$5007,B2910,$A$8:$A$5007,"مصروف",$I$8:$I$5007,"&lt;&gt;مرفوض",$K$8:$K$5007,"&lt;&gt;نعم")&gt;0,"⚠ "&amp;COUNTIFS($B$8:$B$5007,B2910,$A$8:$A$5007,"مصروف",$I$8:$I$5007,"&lt;&gt;مرفوض",$K$8:$K$5007,"&lt;&gt;نعم")&amp;" مصروف غير مسوى",IF(L2910="تمت التسوية",IF(P2910=0,"✔ متوازنة وتمت التسوية","✔ تمت التسوية – متبقي "&amp;TEXT(P2910,"#,##0")),IF(P2910&gt;0,"متبقي "&amp;TEXT(P2910,"#,##0"),"✔ متوازنة"))))),IF(R2910=0,"⚠ أضف سطر عهدة أولًا",IF(OR(C2910="",N(G2910)=0),"⚠ أكمل التاريخ والقيمة",IF(S2910="","⚠ التاريخ خارج السنة المالية",IF(H2910="","⚠ اختر بند الموازنة",IF(I2910="مرفوض","✖ مرفوض من المدير",IF(I2910&lt;&gt;"موافق","⏳ بانتظار موافقة المدير",IF(K2910&lt;&gt;"نعم","⚠ غير مسوى مع الحسابات","✔ معتمد ومسوى")))))))))</f>
        <v/>
      </c>
      <c r="R2910">
        <f>N(R2909)+IF(A2910="عهدة",1,0)</f>
        <v/>
      </c>
      <c r="S2910">
        <f>IF(C2910="","",IF(AND(C2910&gt;=DATE(2026,9,1),C2910&lt;=DATE(2027,8,31)),(YEAR(C2910)-2026)*12+MONTH(C2910)-8,""))</f>
        <v/>
      </c>
      <c r="T2910">
        <f>IF(AND(A2910="مصروف",R2910&gt;0,I2910="موافق",S2910&lt;&gt;"",H2910&lt;&gt;""),N(G2910),0)</f>
        <v/>
      </c>
    </row>
    <row r="2911">
      <c r="A2911" s="19" t="n"/>
      <c r="B2911" s="20">
        <f>IF(A2911="","",IF(R2911=0,"⚠ أضف سطر عهدة أولًا","BDR-"&amp;TEXT(R2911,"000")))</f>
        <v/>
      </c>
      <c r="C2911" s="21" t="n"/>
      <c r="D2911" s="20">
        <f>IF(C2911="","",IF(S2911="","خارج السنة المالية",INDEX(القوائم!$D$2:$D$13,S2911)))</f>
        <v/>
      </c>
      <c r="E2911" s="22" t="n"/>
      <c r="F2911" s="23" t="n"/>
      <c r="G2911" s="23" t="n"/>
      <c r="H2911" s="22" t="n"/>
      <c r="I2911" s="19" t="n"/>
      <c r="J2911" s="21" t="n"/>
      <c r="K2911" s="19" t="n"/>
      <c r="L2911" s="19" t="n"/>
      <c r="M2911" s="21" t="n"/>
      <c r="N2911" s="22" t="n"/>
      <c r="O2911" s="24">
        <f>IF(A2911&lt;&gt;"عهدة","",SUMIFS($G$8:$G$5007,$B$8:$B$5007,B2911,$A$8:$A$5007,"مصروف",$I$8:$I$5007,"&lt;&gt;مرفوض"))</f>
        <v/>
      </c>
      <c r="P2911" s="25">
        <f>IF(A2911&lt;&gt;"عهدة","",N(F2911)-O2911)</f>
        <v/>
      </c>
      <c r="Q2911" s="26">
        <f>IF(A2911="","",IF(A2911="عهدة",IF(N(F2911)=0,"⚠ أدخل قيمة العهدة",IF(P2911&lt;0,"⛔ عجز / زيادة مصروفات "&amp;TEXT(-P2911,"#,##0"),IF(COUNTIFS($B$8:$B$5007,B2911,$A$8:$A$5007,"مصروف",$I$8:$I$5007,"&lt;&gt;مرفوض",$K$8:$K$5007,"&lt;&gt;نعم")&gt;0,"⚠ "&amp;COUNTIFS($B$8:$B$5007,B2911,$A$8:$A$5007,"مصروف",$I$8:$I$5007,"&lt;&gt;مرفوض",$K$8:$K$5007,"&lt;&gt;نعم")&amp;" مصروف غير مسوى",IF(L2911="تمت التسوية",IF(P2911=0,"✔ متوازنة وتمت التسوية","✔ تمت التسوية – متبقي "&amp;TEXT(P2911,"#,##0")),IF(P2911&gt;0,"متبقي "&amp;TEXT(P2911,"#,##0"),"✔ متوازنة"))))),IF(R2911=0,"⚠ أضف سطر عهدة أولًا",IF(OR(C2911="",N(G2911)=0),"⚠ أكمل التاريخ والقيمة",IF(S2911="","⚠ التاريخ خارج السنة المالية",IF(H2911="","⚠ اختر بند الموازنة",IF(I2911="مرفوض","✖ مرفوض من المدير",IF(I2911&lt;&gt;"موافق","⏳ بانتظار موافقة المدير",IF(K2911&lt;&gt;"نعم","⚠ غير مسوى مع الحسابات","✔ معتمد ومسوى")))))))))</f>
        <v/>
      </c>
      <c r="R2911">
        <f>N(R2910)+IF(A2911="عهدة",1,0)</f>
        <v/>
      </c>
      <c r="S2911">
        <f>IF(C2911="","",IF(AND(C2911&gt;=DATE(2026,9,1),C2911&lt;=DATE(2027,8,31)),(YEAR(C2911)-2026)*12+MONTH(C2911)-8,""))</f>
        <v/>
      </c>
      <c r="T2911">
        <f>IF(AND(A2911="مصروف",R2911&gt;0,I2911="موافق",S2911&lt;&gt;"",H2911&lt;&gt;""),N(G2911),0)</f>
        <v/>
      </c>
    </row>
    <row r="2912">
      <c r="A2912" s="19" t="n"/>
      <c r="B2912" s="20">
        <f>IF(A2912="","",IF(R2912=0,"⚠ أضف سطر عهدة أولًا","BDR-"&amp;TEXT(R2912,"000")))</f>
        <v/>
      </c>
      <c r="C2912" s="21" t="n"/>
      <c r="D2912" s="20">
        <f>IF(C2912="","",IF(S2912="","خارج السنة المالية",INDEX(القوائم!$D$2:$D$13,S2912)))</f>
        <v/>
      </c>
      <c r="E2912" s="22" t="n"/>
      <c r="F2912" s="23" t="n"/>
      <c r="G2912" s="23" t="n"/>
      <c r="H2912" s="22" t="n"/>
      <c r="I2912" s="19" t="n"/>
      <c r="J2912" s="21" t="n"/>
      <c r="K2912" s="19" t="n"/>
      <c r="L2912" s="19" t="n"/>
      <c r="M2912" s="21" t="n"/>
      <c r="N2912" s="22" t="n"/>
      <c r="O2912" s="24">
        <f>IF(A2912&lt;&gt;"عهدة","",SUMIFS($G$8:$G$5007,$B$8:$B$5007,B2912,$A$8:$A$5007,"مصروف",$I$8:$I$5007,"&lt;&gt;مرفوض"))</f>
        <v/>
      </c>
      <c r="P2912" s="25">
        <f>IF(A2912&lt;&gt;"عهدة","",N(F2912)-O2912)</f>
        <v/>
      </c>
      <c r="Q2912" s="26">
        <f>IF(A2912="","",IF(A2912="عهدة",IF(N(F2912)=0,"⚠ أدخل قيمة العهدة",IF(P2912&lt;0,"⛔ عجز / زيادة مصروفات "&amp;TEXT(-P2912,"#,##0"),IF(COUNTIFS($B$8:$B$5007,B2912,$A$8:$A$5007,"مصروف",$I$8:$I$5007,"&lt;&gt;مرفوض",$K$8:$K$5007,"&lt;&gt;نعم")&gt;0,"⚠ "&amp;COUNTIFS($B$8:$B$5007,B2912,$A$8:$A$5007,"مصروف",$I$8:$I$5007,"&lt;&gt;مرفوض",$K$8:$K$5007,"&lt;&gt;نعم")&amp;" مصروف غير مسوى",IF(L2912="تمت التسوية",IF(P2912=0,"✔ متوازنة وتمت التسوية","✔ تمت التسوية – متبقي "&amp;TEXT(P2912,"#,##0")),IF(P2912&gt;0,"متبقي "&amp;TEXT(P2912,"#,##0"),"✔ متوازنة"))))),IF(R2912=0,"⚠ أضف سطر عهدة أولًا",IF(OR(C2912="",N(G2912)=0),"⚠ أكمل التاريخ والقيمة",IF(S2912="","⚠ التاريخ خارج السنة المالية",IF(H2912="","⚠ اختر بند الموازنة",IF(I2912="مرفوض","✖ مرفوض من المدير",IF(I2912&lt;&gt;"موافق","⏳ بانتظار موافقة المدير",IF(K2912&lt;&gt;"نعم","⚠ غير مسوى مع الحسابات","✔ معتمد ومسوى")))))))))</f>
        <v/>
      </c>
      <c r="R2912">
        <f>N(R2911)+IF(A2912="عهدة",1,0)</f>
        <v/>
      </c>
      <c r="S2912">
        <f>IF(C2912="","",IF(AND(C2912&gt;=DATE(2026,9,1),C2912&lt;=DATE(2027,8,31)),(YEAR(C2912)-2026)*12+MONTH(C2912)-8,""))</f>
        <v/>
      </c>
      <c r="T2912">
        <f>IF(AND(A2912="مصروف",R2912&gt;0,I2912="موافق",S2912&lt;&gt;"",H2912&lt;&gt;""),N(G2912),0)</f>
        <v/>
      </c>
    </row>
    <row r="2913">
      <c r="A2913" s="19" t="n"/>
      <c r="B2913" s="20">
        <f>IF(A2913="","",IF(R2913=0,"⚠ أضف سطر عهدة أولًا","BDR-"&amp;TEXT(R2913,"000")))</f>
        <v/>
      </c>
      <c r="C2913" s="21" t="n"/>
      <c r="D2913" s="20">
        <f>IF(C2913="","",IF(S2913="","خارج السنة المالية",INDEX(القوائم!$D$2:$D$13,S2913)))</f>
        <v/>
      </c>
      <c r="E2913" s="22" t="n"/>
      <c r="F2913" s="23" t="n"/>
      <c r="G2913" s="23" t="n"/>
      <c r="H2913" s="22" t="n"/>
      <c r="I2913" s="19" t="n"/>
      <c r="J2913" s="21" t="n"/>
      <c r="K2913" s="19" t="n"/>
      <c r="L2913" s="19" t="n"/>
      <c r="M2913" s="21" t="n"/>
      <c r="N2913" s="22" t="n"/>
      <c r="O2913" s="24">
        <f>IF(A2913&lt;&gt;"عهدة","",SUMIFS($G$8:$G$5007,$B$8:$B$5007,B2913,$A$8:$A$5007,"مصروف",$I$8:$I$5007,"&lt;&gt;مرفوض"))</f>
        <v/>
      </c>
      <c r="P2913" s="25">
        <f>IF(A2913&lt;&gt;"عهدة","",N(F2913)-O2913)</f>
        <v/>
      </c>
      <c r="Q2913" s="26">
        <f>IF(A2913="","",IF(A2913="عهدة",IF(N(F2913)=0,"⚠ أدخل قيمة العهدة",IF(P2913&lt;0,"⛔ عجز / زيادة مصروفات "&amp;TEXT(-P2913,"#,##0"),IF(COUNTIFS($B$8:$B$5007,B2913,$A$8:$A$5007,"مصروف",$I$8:$I$5007,"&lt;&gt;مرفوض",$K$8:$K$5007,"&lt;&gt;نعم")&gt;0,"⚠ "&amp;COUNTIFS($B$8:$B$5007,B2913,$A$8:$A$5007,"مصروف",$I$8:$I$5007,"&lt;&gt;مرفوض",$K$8:$K$5007,"&lt;&gt;نعم")&amp;" مصروف غير مسوى",IF(L2913="تمت التسوية",IF(P2913=0,"✔ متوازنة وتمت التسوية","✔ تمت التسوية – متبقي "&amp;TEXT(P2913,"#,##0")),IF(P2913&gt;0,"متبقي "&amp;TEXT(P2913,"#,##0"),"✔ متوازنة"))))),IF(R2913=0,"⚠ أضف سطر عهدة أولًا",IF(OR(C2913="",N(G2913)=0),"⚠ أكمل التاريخ والقيمة",IF(S2913="","⚠ التاريخ خارج السنة المالية",IF(H2913="","⚠ اختر بند الموازنة",IF(I2913="مرفوض","✖ مرفوض من المدير",IF(I2913&lt;&gt;"موافق","⏳ بانتظار موافقة المدير",IF(K2913&lt;&gt;"نعم","⚠ غير مسوى مع الحسابات","✔ معتمد ومسوى")))))))))</f>
        <v/>
      </c>
      <c r="R2913">
        <f>N(R2912)+IF(A2913="عهدة",1,0)</f>
        <v/>
      </c>
      <c r="S2913">
        <f>IF(C2913="","",IF(AND(C2913&gt;=DATE(2026,9,1),C2913&lt;=DATE(2027,8,31)),(YEAR(C2913)-2026)*12+MONTH(C2913)-8,""))</f>
        <v/>
      </c>
      <c r="T2913">
        <f>IF(AND(A2913="مصروف",R2913&gt;0,I2913="موافق",S2913&lt;&gt;"",H2913&lt;&gt;""),N(G2913),0)</f>
        <v/>
      </c>
    </row>
    <row r="2914">
      <c r="A2914" s="19" t="n"/>
      <c r="B2914" s="20">
        <f>IF(A2914="","",IF(R2914=0,"⚠ أضف سطر عهدة أولًا","BDR-"&amp;TEXT(R2914,"000")))</f>
        <v/>
      </c>
      <c r="C2914" s="21" t="n"/>
      <c r="D2914" s="20">
        <f>IF(C2914="","",IF(S2914="","خارج السنة المالية",INDEX(القوائم!$D$2:$D$13,S2914)))</f>
        <v/>
      </c>
      <c r="E2914" s="22" t="n"/>
      <c r="F2914" s="23" t="n"/>
      <c r="G2914" s="23" t="n"/>
      <c r="H2914" s="22" t="n"/>
      <c r="I2914" s="19" t="n"/>
      <c r="J2914" s="21" t="n"/>
      <c r="K2914" s="19" t="n"/>
      <c r="L2914" s="19" t="n"/>
      <c r="M2914" s="21" t="n"/>
      <c r="N2914" s="22" t="n"/>
      <c r="O2914" s="24">
        <f>IF(A2914&lt;&gt;"عهدة","",SUMIFS($G$8:$G$5007,$B$8:$B$5007,B2914,$A$8:$A$5007,"مصروف",$I$8:$I$5007,"&lt;&gt;مرفوض"))</f>
        <v/>
      </c>
      <c r="P2914" s="25">
        <f>IF(A2914&lt;&gt;"عهدة","",N(F2914)-O2914)</f>
        <v/>
      </c>
      <c r="Q2914" s="26">
        <f>IF(A2914="","",IF(A2914="عهدة",IF(N(F2914)=0,"⚠ أدخل قيمة العهدة",IF(P2914&lt;0,"⛔ عجز / زيادة مصروفات "&amp;TEXT(-P2914,"#,##0"),IF(COUNTIFS($B$8:$B$5007,B2914,$A$8:$A$5007,"مصروف",$I$8:$I$5007,"&lt;&gt;مرفوض",$K$8:$K$5007,"&lt;&gt;نعم")&gt;0,"⚠ "&amp;COUNTIFS($B$8:$B$5007,B2914,$A$8:$A$5007,"مصروف",$I$8:$I$5007,"&lt;&gt;مرفوض",$K$8:$K$5007,"&lt;&gt;نعم")&amp;" مصروف غير مسوى",IF(L2914="تمت التسوية",IF(P2914=0,"✔ متوازنة وتمت التسوية","✔ تمت التسوية – متبقي "&amp;TEXT(P2914,"#,##0")),IF(P2914&gt;0,"متبقي "&amp;TEXT(P2914,"#,##0"),"✔ متوازنة"))))),IF(R2914=0,"⚠ أضف سطر عهدة أولًا",IF(OR(C2914="",N(G2914)=0),"⚠ أكمل التاريخ والقيمة",IF(S2914="","⚠ التاريخ خارج السنة المالية",IF(H2914="","⚠ اختر بند الموازنة",IF(I2914="مرفوض","✖ مرفوض من المدير",IF(I2914&lt;&gt;"موافق","⏳ بانتظار موافقة المدير",IF(K2914&lt;&gt;"نعم","⚠ غير مسوى مع الحسابات","✔ معتمد ومسوى")))))))))</f>
        <v/>
      </c>
      <c r="R2914">
        <f>N(R2913)+IF(A2914="عهدة",1,0)</f>
        <v/>
      </c>
      <c r="S2914">
        <f>IF(C2914="","",IF(AND(C2914&gt;=DATE(2026,9,1),C2914&lt;=DATE(2027,8,31)),(YEAR(C2914)-2026)*12+MONTH(C2914)-8,""))</f>
        <v/>
      </c>
      <c r="T2914">
        <f>IF(AND(A2914="مصروف",R2914&gt;0,I2914="موافق",S2914&lt;&gt;"",H2914&lt;&gt;""),N(G2914),0)</f>
        <v/>
      </c>
    </row>
    <row r="2915">
      <c r="A2915" s="19" t="n"/>
      <c r="B2915" s="20">
        <f>IF(A2915="","",IF(R2915=0,"⚠ أضف سطر عهدة أولًا","BDR-"&amp;TEXT(R2915,"000")))</f>
        <v/>
      </c>
      <c r="C2915" s="21" t="n"/>
      <c r="D2915" s="20">
        <f>IF(C2915="","",IF(S2915="","خارج السنة المالية",INDEX(القوائم!$D$2:$D$13,S2915)))</f>
        <v/>
      </c>
      <c r="E2915" s="22" t="n"/>
      <c r="F2915" s="23" t="n"/>
      <c r="G2915" s="23" t="n"/>
      <c r="H2915" s="22" t="n"/>
      <c r="I2915" s="19" t="n"/>
      <c r="J2915" s="21" t="n"/>
      <c r="K2915" s="19" t="n"/>
      <c r="L2915" s="19" t="n"/>
      <c r="M2915" s="21" t="n"/>
      <c r="N2915" s="22" t="n"/>
      <c r="O2915" s="24">
        <f>IF(A2915&lt;&gt;"عهدة","",SUMIFS($G$8:$G$5007,$B$8:$B$5007,B2915,$A$8:$A$5007,"مصروف",$I$8:$I$5007,"&lt;&gt;مرفوض"))</f>
        <v/>
      </c>
      <c r="P2915" s="25">
        <f>IF(A2915&lt;&gt;"عهدة","",N(F2915)-O2915)</f>
        <v/>
      </c>
      <c r="Q2915" s="26">
        <f>IF(A2915="","",IF(A2915="عهدة",IF(N(F2915)=0,"⚠ أدخل قيمة العهدة",IF(P2915&lt;0,"⛔ عجز / زيادة مصروفات "&amp;TEXT(-P2915,"#,##0"),IF(COUNTIFS($B$8:$B$5007,B2915,$A$8:$A$5007,"مصروف",$I$8:$I$5007,"&lt;&gt;مرفوض",$K$8:$K$5007,"&lt;&gt;نعم")&gt;0,"⚠ "&amp;COUNTIFS($B$8:$B$5007,B2915,$A$8:$A$5007,"مصروف",$I$8:$I$5007,"&lt;&gt;مرفوض",$K$8:$K$5007,"&lt;&gt;نعم")&amp;" مصروف غير مسوى",IF(L2915="تمت التسوية",IF(P2915=0,"✔ متوازنة وتمت التسوية","✔ تمت التسوية – متبقي "&amp;TEXT(P2915,"#,##0")),IF(P2915&gt;0,"متبقي "&amp;TEXT(P2915,"#,##0"),"✔ متوازنة"))))),IF(R2915=0,"⚠ أضف سطر عهدة أولًا",IF(OR(C2915="",N(G2915)=0),"⚠ أكمل التاريخ والقيمة",IF(S2915="","⚠ التاريخ خارج السنة المالية",IF(H2915="","⚠ اختر بند الموازنة",IF(I2915="مرفوض","✖ مرفوض من المدير",IF(I2915&lt;&gt;"موافق","⏳ بانتظار موافقة المدير",IF(K2915&lt;&gt;"نعم","⚠ غير مسوى مع الحسابات","✔ معتمد ومسوى")))))))))</f>
        <v/>
      </c>
      <c r="R2915">
        <f>N(R2914)+IF(A2915="عهدة",1,0)</f>
        <v/>
      </c>
      <c r="S2915">
        <f>IF(C2915="","",IF(AND(C2915&gt;=DATE(2026,9,1),C2915&lt;=DATE(2027,8,31)),(YEAR(C2915)-2026)*12+MONTH(C2915)-8,""))</f>
        <v/>
      </c>
      <c r="T2915">
        <f>IF(AND(A2915="مصروف",R2915&gt;0,I2915="موافق",S2915&lt;&gt;"",H2915&lt;&gt;""),N(G2915),0)</f>
        <v/>
      </c>
    </row>
    <row r="2916">
      <c r="A2916" s="19" t="n"/>
      <c r="B2916" s="20">
        <f>IF(A2916="","",IF(R2916=0,"⚠ أضف سطر عهدة أولًا","BDR-"&amp;TEXT(R2916,"000")))</f>
        <v/>
      </c>
      <c r="C2916" s="21" t="n"/>
      <c r="D2916" s="20">
        <f>IF(C2916="","",IF(S2916="","خارج السنة المالية",INDEX(القوائم!$D$2:$D$13,S2916)))</f>
        <v/>
      </c>
      <c r="E2916" s="22" t="n"/>
      <c r="F2916" s="23" t="n"/>
      <c r="G2916" s="23" t="n"/>
      <c r="H2916" s="22" t="n"/>
      <c r="I2916" s="19" t="n"/>
      <c r="J2916" s="21" t="n"/>
      <c r="K2916" s="19" t="n"/>
      <c r="L2916" s="19" t="n"/>
      <c r="M2916" s="21" t="n"/>
      <c r="N2916" s="22" t="n"/>
      <c r="O2916" s="24">
        <f>IF(A2916&lt;&gt;"عهدة","",SUMIFS($G$8:$G$5007,$B$8:$B$5007,B2916,$A$8:$A$5007,"مصروف",$I$8:$I$5007,"&lt;&gt;مرفوض"))</f>
        <v/>
      </c>
      <c r="P2916" s="25">
        <f>IF(A2916&lt;&gt;"عهدة","",N(F2916)-O2916)</f>
        <v/>
      </c>
      <c r="Q2916" s="26">
        <f>IF(A2916="","",IF(A2916="عهدة",IF(N(F2916)=0,"⚠ أدخل قيمة العهدة",IF(P2916&lt;0,"⛔ عجز / زيادة مصروفات "&amp;TEXT(-P2916,"#,##0"),IF(COUNTIFS($B$8:$B$5007,B2916,$A$8:$A$5007,"مصروف",$I$8:$I$5007,"&lt;&gt;مرفوض",$K$8:$K$5007,"&lt;&gt;نعم")&gt;0,"⚠ "&amp;COUNTIFS($B$8:$B$5007,B2916,$A$8:$A$5007,"مصروف",$I$8:$I$5007,"&lt;&gt;مرفوض",$K$8:$K$5007,"&lt;&gt;نعم")&amp;" مصروف غير مسوى",IF(L2916="تمت التسوية",IF(P2916=0,"✔ متوازنة وتمت التسوية","✔ تمت التسوية – متبقي "&amp;TEXT(P2916,"#,##0")),IF(P2916&gt;0,"متبقي "&amp;TEXT(P2916,"#,##0"),"✔ متوازنة"))))),IF(R2916=0,"⚠ أضف سطر عهدة أولًا",IF(OR(C2916="",N(G2916)=0),"⚠ أكمل التاريخ والقيمة",IF(S2916="","⚠ التاريخ خارج السنة المالية",IF(H2916="","⚠ اختر بند الموازنة",IF(I2916="مرفوض","✖ مرفوض من المدير",IF(I2916&lt;&gt;"موافق","⏳ بانتظار موافقة المدير",IF(K2916&lt;&gt;"نعم","⚠ غير مسوى مع الحسابات","✔ معتمد ومسوى")))))))))</f>
        <v/>
      </c>
      <c r="R2916">
        <f>N(R2915)+IF(A2916="عهدة",1,0)</f>
        <v/>
      </c>
      <c r="S2916">
        <f>IF(C2916="","",IF(AND(C2916&gt;=DATE(2026,9,1),C2916&lt;=DATE(2027,8,31)),(YEAR(C2916)-2026)*12+MONTH(C2916)-8,""))</f>
        <v/>
      </c>
      <c r="T2916">
        <f>IF(AND(A2916="مصروف",R2916&gt;0,I2916="موافق",S2916&lt;&gt;"",H2916&lt;&gt;""),N(G2916),0)</f>
        <v/>
      </c>
    </row>
    <row r="2917">
      <c r="A2917" s="19" t="n"/>
      <c r="B2917" s="20">
        <f>IF(A2917="","",IF(R2917=0,"⚠ أضف سطر عهدة أولًا","BDR-"&amp;TEXT(R2917,"000")))</f>
        <v/>
      </c>
      <c r="C2917" s="21" t="n"/>
      <c r="D2917" s="20">
        <f>IF(C2917="","",IF(S2917="","خارج السنة المالية",INDEX(القوائم!$D$2:$D$13,S2917)))</f>
        <v/>
      </c>
      <c r="E2917" s="22" t="n"/>
      <c r="F2917" s="23" t="n"/>
      <c r="G2917" s="23" t="n"/>
      <c r="H2917" s="22" t="n"/>
      <c r="I2917" s="19" t="n"/>
      <c r="J2917" s="21" t="n"/>
      <c r="K2917" s="19" t="n"/>
      <c r="L2917" s="19" t="n"/>
      <c r="M2917" s="21" t="n"/>
      <c r="N2917" s="22" t="n"/>
      <c r="O2917" s="24">
        <f>IF(A2917&lt;&gt;"عهدة","",SUMIFS($G$8:$G$5007,$B$8:$B$5007,B2917,$A$8:$A$5007,"مصروف",$I$8:$I$5007,"&lt;&gt;مرفوض"))</f>
        <v/>
      </c>
      <c r="P2917" s="25">
        <f>IF(A2917&lt;&gt;"عهدة","",N(F2917)-O2917)</f>
        <v/>
      </c>
      <c r="Q2917" s="26">
        <f>IF(A2917="","",IF(A2917="عهدة",IF(N(F2917)=0,"⚠ أدخل قيمة العهدة",IF(P2917&lt;0,"⛔ عجز / زيادة مصروفات "&amp;TEXT(-P2917,"#,##0"),IF(COUNTIFS($B$8:$B$5007,B2917,$A$8:$A$5007,"مصروف",$I$8:$I$5007,"&lt;&gt;مرفوض",$K$8:$K$5007,"&lt;&gt;نعم")&gt;0,"⚠ "&amp;COUNTIFS($B$8:$B$5007,B2917,$A$8:$A$5007,"مصروف",$I$8:$I$5007,"&lt;&gt;مرفوض",$K$8:$K$5007,"&lt;&gt;نعم")&amp;" مصروف غير مسوى",IF(L2917="تمت التسوية",IF(P2917=0,"✔ متوازنة وتمت التسوية","✔ تمت التسوية – متبقي "&amp;TEXT(P2917,"#,##0")),IF(P2917&gt;0,"متبقي "&amp;TEXT(P2917,"#,##0"),"✔ متوازنة"))))),IF(R2917=0,"⚠ أضف سطر عهدة أولًا",IF(OR(C2917="",N(G2917)=0),"⚠ أكمل التاريخ والقيمة",IF(S2917="","⚠ التاريخ خارج السنة المالية",IF(H2917="","⚠ اختر بند الموازنة",IF(I2917="مرفوض","✖ مرفوض من المدير",IF(I2917&lt;&gt;"موافق","⏳ بانتظار موافقة المدير",IF(K2917&lt;&gt;"نعم","⚠ غير مسوى مع الحسابات","✔ معتمد ومسوى")))))))))</f>
        <v/>
      </c>
      <c r="R2917">
        <f>N(R2916)+IF(A2917="عهدة",1,0)</f>
        <v/>
      </c>
      <c r="S2917">
        <f>IF(C2917="","",IF(AND(C2917&gt;=DATE(2026,9,1),C2917&lt;=DATE(2027,8,31)),(YEAR(C2917)-2026)*12+MONTH(C2917)-8,""))</f>
        <v/>
      </c>
      <c r="T2917">
        <f>IF(AND(A2917="مصروف",R2917&gt;0,I2917="موافق",S2917&lt;&gt;"",H2917&lt;&gt;""),N(G2917),0)</f>
        <v/>
      </c>
    </row>
    <row r="2918">
      <c r="A2918" s="19" t="n"/>
      <c r="B2918" s="20">
        <f>IF(A2918="","",IF(R2918=0,"⚠ أضف سطر عهدة أولًا","BDR-"&amp;TEXT(R2918,"000")))</f>
        <v/>
      </c>
      <c r="C2918" s="21" t="n"/>
      <c r="D2918" s="20">
        <f>IF(C2918="","",IF(S2918="","خارج السنة المالية",INDEX(القوائم!$D$2:$D$13,S2918)))</f>
        <v/>
      </c>
      <c r="E2918" s="22" t="n"/>
      <c r="F2918" s="23" t="n"/>
      <c r="G2918" s="23" t="n"/>
      <c r="H2918" s="22" t="n"/>
      <c r="I2918" s="19" t="n"/>
      <c r="J2918" s="21" t="n"/>
      <c r="K2918" s="19" t="n"/>
      <c r="L2918" s="19" t="n"/>
      <c r="M2918" s="21" t="n"/>
      <c r="N2918" s="22" t="n"/>
      <c r="O2918" s="24">
        <f>IF(A2918&lt;&gt;"عهدة","",SUMIFS($G$8:$G$5007,$B$8:$B$5007,B2918,$A$8:$A$5007,"مصروف",$I$8:$I$5007,"&lt;&gt;مرفوض"))</f>
        <v/>
      </c>
      <c r="P2918" s="25">
        <f>IF(A2918&lt;&gt;"عهدة","",N(F2918)-O2918)</f>
        <v/>
      </c>
      <c r="Q2918" s="26">
        <f>IF(A2918="","",IF(A2918="عهدة",IF(N(F2918)=0,"⚠ أدخل قيمة العهدة",IF(P2918&lt;0,"⛔ عجز / زيادة مصروفات "&amp;TEXT(-P2918,"#,##0"),IF(COUNTIFS($B$8:$B$5007,B2918,$A$8:$A$5007,"مصروف",$I$8:$I$5007,"&lt;&gt;مرفوض",$K$8:$K$5007,"&lt;&gt;نعم")&gt;0,"⚠ "&amp;COUNTIFS($B$8:$B$5007,B2918,$A$8:$A$5007,"مصروف",$I$8:$I$5007,"&lt;&gt;مرفوض",$K$8:$K$5007,"&lt;&gt;نعم")&amp;" مصروف غير مسوى",IF(L2918="تمت التسوية",IF(P2918=0,"✔ متوازنة وتمت التسوية","✔ تمت التسوية – متبقي "&amp;TEXT(P2918,"#,##0")),IF(P2918&gt;0,"متبقي "&amp;TEXT(P2918,"#,##0"),"✔ متوازنة"))))),IF(R2918=0,"⚠ أضف سطر عهدة أولًا",IF(OR(C2918="",N(G2918)=0),"⚠ أكمل التاريخ والقيمة",IF(S2918="","⚠ التاريخ خارج السنة المالية",IF(H2918="","⚠ اختر بند الموازنة",IF(I2918="مرفوض","✖ مرفوض من المدير",IF(I2918&lt;&gt;"موافق","⏳ بانتظار موافقة المدير",IF(K2918&lt;&gt;"نعم","⚠ غير مسوى مع الحسابات","✔ معتمد ومسوى")))))))))</f>
        <v/>
      </c>
      <c r="R2918">
        <f>N(R2917)+IF(A2918="عهدة",1,0)</f>
        <v/>
      </c>
      <c r="S2918">
        <f>IF(C2918="","",IF(AND(C2918&gt;=DATE(2026,9,1),C2918&lt;=DATE(2027,8,31)),(YEAR(C2918)-2026)*12+MONTH(C2918)-8,""))</f>
        <v/>
      </c>
      <c r="T2918">
        <f>IF(AND(A2918="مصروف",R2918&gt;0,I2918="موافق",S2918&lt;&gt;"",H2918&lt;&gt;""),N(G2918),0)</f>
        <v/>
      </c>
    </row>
    <row r="2919">
      <c r="A2919" s="19" t="n"/>
      <c r="B2919" s="20">
        <f>IF(A2919="","",IF(R2919=0,"⚠ أضف سطر عهدة أولًا","BDR-"&amp;TEXT(R2919,"000")))</f>
        <v/>
      </c>
      <c r="C2919" s="21" t="n"/>
      <c r="D2919" s="20">
        <f>IF(C2919="","",IF(S2919="","خارج السنة المالية",INDEX(القوائم!$D$2:$D$13,S2919)))</f>
        <v/>
      </c>
      <c r="E2919" s="22" t="n"/>
      <c r="F2919" s="23" t="n"/>
      <c r="G2919" s="23" t="n"/>
      <c r="H2919" s="22" t="n"/>
      <c r="I2919" s="19" t="n"/>
      <c r="J2919" s="21" t="n"/>
      <c r="K2919" s="19" t="n"/>
      <c r="L2919" s="19" t="n"/>
      <c r="M2919" s="21" t="n"/>
      <c r="N2919" s="22" t="n"/>
      <c r="O2919" s="24">
        <f>IF(A2919&lt;&gt;"عهدة","",SUMIFS($G$8:$G$5007,$B$8:$B$5007,B2919,$A$8:$A$5007,"مصروف",$I$8:$I$5007,"&lt;&gt;مرفوض"))</f>
        <v/>
      </c>
      <c r="P2919" s="25">
        <f>IF(A2919&lt;&gt;"عهدة","",N(F2919)-O2919)</f>
        <v/>
      </c>
      <c r="Q2919" s="26">
        <f>IF(A2919="","",IF(A2919="عهدة",IF(N(F2919)=0,"⚠ أدخل قيمة العهدة",IF(P2919&lt;0,"⛔ عجز / زيادة مصروفات "&amp;TEXT(-P2919,"#,##0"),IF(COUNTIFS($B$8:$B$5007,B2919,$A$8:$A$5007,"مصروف",$I$8:$I$5007,"&lt;&gt;مرفوض",$K$8:$K$5007,"&lt;&gt;نعم")&gt;0,"⚠ "&amp;COUNTIFS($B$8:$B$5007,B2919,$A$8:$A$5007,"مصروف",$I$8:$I$5007,"&lt;&gt;مرفوض",$K$8:$K$5007,"&lt;&gt;نعم")&amp;" مصروف غير مسوى",IF(L2919="تمت التسوية",IF(P2919=0,"✔ متوازنة وتمت التسوية","✔ تمت التسوية – متبقي "&amp;TEXT(P2919,"#,##0")),IF(P2919&gt;0,"متبقي "&amp;TEXT(P2919,"#,##0"),"✔ متوازنة"))))),IF(R2919=0,"⚠ أضف سطر عهدة أولًا",IF(OR(C2919="",N(G2919)=0),"⚠ أكمل التاريخ والقيمة",IF(S2919="","⚠ التاريخ خارج السنة المالية",IF(H2919="","⚠ اختر بند الموازنة",IF(I2919="مرفوض","✖ مرفوض من المدير",IF(I2919&lt;&gt;"موافق","⏳ بانتظار موافقة المدير",IF(K2919&lt;&gt;"نعم","⚠ غير مسوى مع الحسابات","✔ معتمد ومسوى")))))))))</f>
        <v/>
      </c>
      <c r="R2919">
        <f>N(R2918)+IF(A2919="عهدة",1,0)</f>
        <v/>
      </c>
      <c r="S2919">
        <f>IF(C2919="","",IF(AND(C2919&gt;=DATE(2026,9,1),C2919&lt;=DATE(2027,8,31)),(YEAR(C2919)-2026)*12+MONTH(C2919)-8,""))</f>
        <v/>
      </c>
      <c r="T2919">
        <f>IF(AND(A2919="مصروف",R2919&gt;0,I2919="موافق",S2919&lt;&gt;"",H2919&lt;&gt;""),N(G2919),0)</f>
        <v/>
      </c>
    </row>
    <row r="2920">
      <c r="A2920" s="19" t="n"/>
      <c r="B2920" s="20">
        <f>IF(A2920="","",IF(R2920=0,"⚠ أضف سطر عهدة أولًا","BDR-"&amp;TEXT(R2920,"000")))</f>
        <v/>
      </c>
      <c r="C2920" s="21" t="n"/>
      <c r="D2920" s="20">
        <f>IF(C2920="","",IF(S2920="","خارج السنة المالية",INDEX(القوائم!$D$2:$D$13,S2920)))</f>
        <v/>
      </c>
      <c r="E2920" s="22" t="n"/>
      <c r="F2920" s="23" t="n"/>
      <c r="G2920" s="23" t="n"/>
      <c r="H2920" s="22" t="n"/>
      <c r="I2920" s="19" t="n"/>
      <c r="J2920" s="21" t="n"/>
      <c r="K2920" s="19" t="n"/>
      <c r="L2920" s="19" t="n"/>
      <c r="M2920" s="21" t="n"/>
      <c r="N2920" s="22" t="n"/>
      <c r="O2920" s="24">
        <f>IF(A2920&lt;&gt;"عهدة","",SUMIFS($G$8:$G$5007,$B$8:$B$5007,B2920,$A$8:$A$5007,"مصروف",$I$8:$I$5007,"&lt;&gt;مرفوض"))</f>
        <v/>
      </c>
      <c r="P2920" s="25">
        <f>IF(A2920&lt;&gt;"عهدة","",N(F2920)-O2920)</f>
        <v/>
      </c>
      <c r="Q2920" s="26">
        <f>IF(A2920="","",IF(A2920="عهدة",IF(N(F2920)=0,"⚠ أدخل قيمة العهدة",IF(P2920&lt;0,"⛔ عجز / زيادة مصروفات "&amp;TEXT(-P2920,"#,##0"),IF(COUNTIFS($B$8:$B$5007,B2920,$A$8:$A$5007,"مصروف",$I$8:$I$5007,"&lt;&gt;مرفوض",$K$8:$K$5007,"&lt;&gt;نعم")&gt;0,"⚠ "&amp;COUNTIFS($B$8:$B$5007,B2920,$A$8:$A$5007,"مصروف",$I$8:$I$5007,"&lt;&gt;مرفوض",$K$8:$K$5007,"&lt;&gt;نعم")&amp;" مصروف غير مسوى",IF(L2920="تمت التسوية",IF(P2920=0,"✔ متوازنة وتمت التسوية","✔ تمت التسوية – متبقي "&amp;TEXT(P2920,"#,##0")),IF(P2920&gt;0,"متبقي "&amp;TEXT(P2920,"#,##0"),"✔ متوازنة"))))),IF(R2920=0,"⚠ أضف سطر عهدة أولًا",IF(OR(C2920="",N(G2920)=0),"⚠ أكمل التاريخ والقيمة",IF(S2920="","⚠ التاريخ خارج السنة المالية",IF(H2920="","⚠ اختر بند الموازنة",IF(I2920="مرفوض","✖ مرفوض من المدير",IF(I2920&lt;&gt;"موافق","⏳ بانتظار موافقة المدير",IF(K2920&lt;&gt;"نعم","⚠ غير مسوى مع الحسابات","✔ معتمد ومسوى")))))))))</f>
        <v/>
      </c>
      <c r="R2920">
        <f>N(R2919)+IF(A2920="عهدة",1,0)</f>
        <v/>
      </c>
      <c r="S2920">
        <f>IF(C2920="","",IF(AND(C2920&gt;=DATE(2026,9,1),C2920&lt;=DATE(2027,8,31)),(YEAR(C2920)-2026)*12+MONTH(C2920)-8,""))</f>
        <v/>
      </c>
      <c r="T2920">
        <f>IF(AND(A2920="مصروف",R2920&gt;0,I2920="موافق",S2920&lt;&gt;"",H2920&lt;&gt;""),N(G2920),0)</f>
        <v/>
      </c>
    </row>
    <row r="2921">
      <c r="A2921" s="19" t="n"/>
      <c r="B2921" s="20">
        <f>IF(A2921="","",IF(R2921=0,"⚠ أضف سطر عهدة أولًا","BDR-"&amp;TEXT(R2921,"000")))</f>
        <v/>
      </c>
      <c r="C2921" s="21" t="n"/>
      <c r="D2921" s="20">
        <f>IF(C2921="","",IF(S2921="","خارج السنة المالية",INDEX(القوائم!$D$2:$D$13,S2921)))</f>
        <v/>
      </c>
      <c r="E2921" s="22" t="n"/>
      <c r="F2921" s="23" t="n"/>
      <c r="G2921" s="23" t="n"/>
      <c r="H2921" s="22" t="n"/>
      <c r="I2921" s="19" t="n"/>
      <c r="J2921" s="21" t="n"/>
      <c r="K2921" s="19" t="n"/>
      <c r="L2921" s="19" t="n"/>
      <c r="M2921" s="21" t="n"/>
      <c r="N2921" s="22" t="n"/>
      <c r="O2921" s="24">
        <f>IF(A2921&lt;&gt;"عهدة","",SUMIFS($G$8:$G$5007,$B$8:$B$5007,B2921,$A$8:$A$5007,"مصروف",$I$8:$I$5007,"&lt;&gt;مرفوض"))</f>
        <v/>
      </c>
      <c r="P2921" s="25">
        <f>IF(A2921&lt;&gt;"عهدة","",N(F2921)-O2921)</f>
        <v/>
      </c>
      <c r="Q2921" s="26">
        <f>IF(A2921="","",IF(A2921="عهدة",IF(N(F2921)=0,"⚠ أدخل قيمة العهدة",IF(P2921&lt;0,"⛔ عجز / زيادة مصروفات "&amp;TEXT(-P2921,"#,##0"),IF(COUNTIFS($B$8:$B$5007,B2921,$A$8:$A$5007,"مصروف",$I$8:$I$5007,"&lt;&gt;مرفوض",$K$8:$K$5007,"&lt;&gt;نعم")&gt;0,"⚠ "&amp;COUNTIFS($B$8:$B$5007,B2921,$A$8:$A$5007,"مصروف",$I$8:$I$5007,"&lt;&gt;مرفوض",$K$8:$K$5007,"&lt;&gt;نعم")&amp;" مصروف غير مسوى",IF(L2921="تمت التسوية",IF(P2921=0,"✔ متوازنة وتمت التسوية","✔ تمت التسوية – متبقي "&amp;TEXT(P2921,"#,##0")),IF(P2921&gt;0,"متبقي "&amp;TEXT(P2921,"#,##0"),"✔ متوازنة"))))),IF(R2921=0,"⚠ أضف سطر عهدة أولًا",IF(OR(C2921="",N(G2921)=0),"⚠ أكمل التاريخ والقيمة",IF(S2921="","⚠ التاريخ خارج السنة المالية",IF(H2921="","⚠ اختر بند الموازنة",IF(I2921="مرفوض","✖ مرفوض من المدير",IF(I2921&lt;&gt;"موافق","⏳ بانتظار موافقة المدير",IF(K2921&lt;&gt;"نعم","⚠ غير مسوى مع الحسابات","✔ معتمد ومسوى")))))))))</f>
        <v/>
      </c>
      <c r="R2921">
        <f>N(R2920)+IF(A2921="عهدة",1,0)</f>
        <v/>
      </c>
      <c r="S2921">
        <f>IF(C2921="","",IF(AND(C2921&gt;=DATE(2026,9,1),C2921&lt;=DATE(2027,8,31)),(YEAR(C2921)-2026)*12+MONTH(C2921)-8,""))</f>
        <v/>
      </c>
      <c r="T2921">
        <f>IF(AND(A2921="مصروف",R2921&gt;0,I2921="موافق",S2921&lt;&gt;"",H2921&lt;&gt;""),N(G2921),0)</f>
        <v/>
      </c>
    </row>
    <row r="2922">
      <c r="A2922" s="19" t="n"/>
      <c r="B2922" s="20">
        <f>IF(A2922="","",IF(R2922=0,"⚠ أضف سطر عهدة أولًا","BDR-"&amp;TEXT(R2922,"000")))</f>
        <v/>
      </c>
      <c r="C2922" s="21" t="n"/>
      <c r="D2922" s="20">
        <f>IF(C2922="","",IF(S2922="","خارج السنة المالية",INDEX(القوائم!$D$2:$D$13,S2922)))</f>
        <v/>
      </c>
      <c r="E2922" s="22" t="n"/>
      <c r="F2922" s="23" t="n"/>
      <c r="G2922" s="23" t="n"/>
      <c r="H2922" s="22" t="n"/>
      <c r="I2922" s="19" t="n"/>
      <c r="J2922" s="21" t="n"/>
      <c r="K2922" s="19" t="n"/>
      <c r="L2922" s="19" t="n"/>
      <c r="M2922" s="21" t="n"/>
      <c r="N2922" s="22" t="n"/>
      <c r="O2922" s="24">
        <f>IF(A2922&lt;&gt;"عهدة","",SUMIFS($G$8:$G$5007,$B$8:$B$5007,B2922,$A$8:$A$5007,"مصروف",$I$8:$I$5007,"&lt;&gt;مرفوض"))</f>
        <v/>
      </c>
      <c r="P2922" s="25">
        <f>IF(A2922&lt;&gt;"عهدة","",N(F2922)-O2922)</f>
        <v/>
      </c>
      <c r="Q2922" s="26">
        <f>IF(A2922="","",IF(A2922="عهدة",IF(N(F2922)=0,"⚠ أدخل قيمة العهدة",IF(P2922&lt;0,"⛔ عجز / زيادة مصروفات "&amp;TEXT(-P2922,"#,##0"),IF(COUNTIFS($B$8:$B$5007,B2922,$A$8:$A$5007,"مصروف",$I$8:$I$5007,"&lt;&gt;مرفوض",$K$8:$K$5007,"&lt;&gt;نعم")&gt;0,"⚠ "&amp;COUNTIFS($B$8:$B$5007,B2922,$A$8:$A$5007,"مصروف",$I$8:$I$5007,"&lt;&gt;مرفوض",$K$8:$K$5007,"&lt;&gt;نعم")&amp;" مصروف غير مسوى",IF(L2922="تمت التسوية",IF(P2922=0,"✔ متوازنة وتمت التسوية","✔ تمت التسوية – متبقي "&amp;TEXT(P2922,"#,##0")),IF(P2922&gt;0,"متبقي "&amp;TEXT(P2922,"#,##0"),"✔ متوازنة"))))),IF(R2922=0,"⚠ أضف سطر عهدة أولًا",IF(OR(C2922="",N(G2922)=0),"⚠ أكمل التاريخ والقيمة",IF(S2922="","⚠ التاريخ خارج السنة المالية",IF(H2922="","⚠ اختر بند الموازنة",IF(I2922="مرفوض","✖ مرفوض من المدير",IF(I2922&lt;&gt;"موافق","⏳ بانتظار موافقة المدير",IF(K2922&lt;&gt;"نعم","⚠ غير مسوى مع الحسابات","✔ معتمد ومسوى")))))))))</f>
        <v/>
      </c>
      <c r="R2922">
        <f>N(R2921)+IF(A2922="عهدة",1,0)</f>
        <v/>
      </c>
      <c r="S2922">
        <f>IF(C2922="","",IF(AND(C2922&gt;=DATE(2026,9,1),C2922&lt;=DATE(2027,8,31)),(YEAR(C2922)-2026)*12+MONTH(C2922)-8,""))</f>
        <v/>
      </c>
      <c r="T2922">
        <f>IF(AND(A2922="مصروف",R2922&gt;0,I2922="موافق",S2922&lt;&gt;"",H2922&lt;&gt;""),N(G2922),0)</f>
        <v/>
      </c>
    </row>
    <row r="2923">
      <c r="A2923" s="19" t="n"/>
      <c r="B2923" s="20">
        <f>IF(A2923="","",IF(R2923=0,"⚠ أضف سطر عهدة أولًا","BDR-"&amp;TEXT(R2923,"000")))</f>
        <v/>
      </c>
      <c r="C2923" s="21" t="n"/>
      <c r="D2923" s="20">
        <f>IF(C2923="","",IF(S2923="","خارج السنة المالية",INDEX(القوائم!$D$2:$D$13,S2923)))</f>
        <v/>
      </c>
      <c r="E2923" s="22" t="n"/>
      <c r="F2923" s="23" t="n"/>
      <c r="G2923" s="23" t="n"/>
      <c r="H2923" s="22" t="n"/>
      <c r="I2923" s="19" t="n"/>
      <c r="J2923" s="21" t="n"/>
      <c r="K2923" s="19" t="n"/>
      <c r="L2923" s="19" t="n"/>
      <c r="M2923" s="21" t="n"/>
      <c r="N2923" s="22" t="n"/>
      <c r="O2923" s="24">
        <f>IF(A2923&lt;&gt;"عهدة","",SUMIFS($G$8:$G$5007,$B$8:$B$5007,B2923,$A$8:$A$5007,"مصروف",$I$8:$I$5007,"&lt;&gt;مرفوض"))</f>
        <v/>
      </c>
      <c r="P2923" s="25">
        <f>IF(A2923&lt;&gt;"عهدة","",N(F2923)-O2923)</f>
        <v/>
      </c>
      <c r="Q2923" s="26">
        <f>IF(A2923="","",IF(A2923="عهدة",IF(N(F2923)=0,"⚠ أدخل قيمة العهدة",IF(P2923&lt;0,"⛔ عجز / زيادة مصروفات "&amp;TEXT(-P2923,"#,##0"),IF(COUNTIFS($B$8:$B$5007,B2923,$A$8:$A$5007,"مصروف",$I$8:$I$5007,"&lt;&gt;مرفوض",$K$8:$K$5007,"&lt;&gt;نعم")&gt;0,"⚠ "&amp;COUNTIFS($B$8:$B$5007,B2923,$A$8:$A$5007,"مصروف",$I$8:$I$5007,"&lt;&gt;مرفوض",$K$8:$K$5007,"&lt;&gt;نعم")&amp;" مصروف غير مسوى",IF(L2923="تمت التسوية",IF(P2923=0,"✔ متوازنة وتمت التسوية","✔ تمت التسوية – متبقي "&amp;TEXT(P2923,"#,##0")),IF(P2923&gt;0,"متبقي "&amp;TEXT(P2923,"#,##0"),"✔ متوازنة"))))),IF(R2923=0,"⚠ أضف سطر عهدة أولًا",IF(OR(C2923="",N(G2923)=0),"⚠ أكمل التاريخ والقيمة",IF(S2923="","⚠ التاريخ خارج السنة المالية",IF(H2923="","⚠ اختر بند الموازنة",IF(I2923="مرفوض","✖ مرفوض من المدير",IF(I2923&lt;&gt;"موافق","⏳ بانتظار موافقة المدير",IF(K2923&lt;&gt;"نعم","⚠ غير مسوى مع الحسابات","✔ معتمد ومسوى")))))))))</f>
        <v/>
      </c>
      <c r="R2923">
        <f>N(R2922)+IF(A2923="عهدة",1,0)</f>
        <v/>
      </c>
      <c r="S2923">
        <f>IF(C2923="","",IF(AND(C2923&gt;=DATE(2026,9,1),C2923&lt;=DATE(2027,8,31)),(YEAR(C2923)-2026)*12+MONTH(C2923)-8,""))</f>
        <v/>
      </c>
      <c r="T2923">
        <f>IF(AND(A2923="مصروف",R2923&gt;0,I2923="موافق",S2923&lt;&gt;"",H2923&lt;&gt;""),N(G2923),0)</f>
        <v/>
      </c>
    </row>
    <row r="2924">
      <c r="A2924" s="19" t="n"/>
      <c r="B2924" s="20">
        <f>IF(A2924="","",IF(R2924=0,"⚠ أضف سطر عهدة أولًا","BDR-"&amp;TEXT(R2924,"000")))</f>
        <v/>
      </c>
      <c r="C2924" s="21" t="n"/>
      <c r="D2924" s="20">
        <f>IF(C2924="","",IF(S2924="","خارج السنة المالية",INDEX(القوائم!$D$2:$D$13,S2924)))</f>
        <v/>
      </c>
      <c r="E2924" s="22" t="n"/>
      <c r="F2924" s="23" t="n"/>
      <c r="G2924" s="23" t="n"/>
      <c r="H2924" s="22" t="n"/>
      <c r="I2924" s="19" t="n"/>
      <c r="J2924" s="21" t="n"/>
      <c r="K2924" s="19" t="n"/>
      <c r="L2924" s="19" t="n"/>
      <c r="M2924" s="21" t="n"/>
      <c r="N2924" s="22" t="n"/>
      <c r="O2924" s="24">
        <f>IF(A2924&lt;&gt;"عهدة","",SUMIFS($G$8:$G$5007,$B$8:$B$5007,B2924,$A$8:$A$5007,"مصروف",$I$8:$I$5007,"&lt;&gt;مرفوض"))</f>
        <v/>
      </c>
      <c r="P2924" s="25">
        <f>IF(A2924&lt;&gt;"عهدة","",N(F2924)-O2924)</f>
        <v/>
      </c>
      <c r="Q2924" s="26">
        <f>IF(A2924="","",IF(A2924="عهدة",IF(N(F2924)=0,"⚠ أدخل قيمة العهدة",IF(P2924&lt;0,"⛔ عجز / زيادة مصروفات "&amp;TEXT(-P2924,"#,##0"),IF(COUNTIFS($B$8:$B$5007,B2924,$A$8:$A$5007,"مصروف",$I$8:$I$5007,"&lt;&gt;مرفوض",$K$8:$K$5007,"&lt;&gt;نعم")&gt;0,"⚠ "&amp;COUNTIFS($B$8:$B$5007,B2924,$A$8:$A$5007,"مصروف",$I$8:$I$5007,"&lt;&gt;مرفوض",$K$8:$K$5007,"&lt;&gt;نعم")&amp;" مصروف غير مسوى",IF(L2924="تمت التسوية",IF(P2924=0,"✔ متوازنة وتمت التسوية","✔ تمت التسوية – متبقي "&amp;TEXT(P2924,"#,##0")),IF(P2924&gt;0,"متبقي "&amp;TEXT(P2924,"#,##0"),"✔ متوازنة"))))),IF(R2924=0,"⚠ أضف سطر عهدة أولًا",IF(OR(C2924="",N(G2924)=0),"⚠ أكمل التاريخ والقيمة",IF(S2924="","⚠ التاريخ خارج السنة المالية",IF(H2924="","⚠ اختر بند الموازنة",IF(I2924="مرفوض","✖ مرفوض من المدير",IF(I2924&lt;&gt;"موافق","⏳ بانتظار موافقة المدير",IF(K2924&lt;&gt;"نعم","⚠ غير مسوى مع الحسابات","✔ معتمد ومسوى")))))))))</f>
        <v/>
      </c>
      <c r="R2924">
        <f>N(R2923)+IF(A2924="عهدة",1,0)</f>
        <v/>
      </c>
      <c r="S2924">
        <f>IF(C2924="","",IF(AND(C2924&gt;=DATE(2026,9,1),C2924&lt;=DATE(2027,8,31)),(YEAR(C2924)-2026)*12+MONTH(C2924)-8,""))</f>
        <v/>
      </c>
      <c r="T2924">
        <f>IF(AND(A2924="مصروف",R2924&gt;0,I2924="موافق",S2924&lt;&gt;"",H2924&lt;&gt;""),N(G2924),0)</f>
        <v/>
      </c>
    </row>
    <row r="2925">
      <c r="A2925" s="19" t="n"/>
      <c r="B2925" s="20">
        <f>IF(A2925="","",IF(R2925=0,"⚠ أضف سطر عهدة أولًا","BDR-"&amp;TEXT(R2925,"000")))</f>
        <v/>
      </c>
      <c r="C2925" s="21" t="n"/>
      <c r="D2925" s="20">
        <f>IF(C2925="","",IF(S2925="","خارج السنة المالية",INDEX(القوائم!$D$2:$D$13,S2925)))</f>
        <v/>
      </c>
      <c r="E2925" s="22" t="n"/>
      <c r="F2925" s="23" t="n"/>
      <c r="G2925" s="23" t="n"/>
      <c r="H2925" s="22" t="n"/>
      <c r="I2925" s="19" t="n"/>
      <c r="J2925" s="21" t="n"/>
      <c r="K2925" s="19" t="n"/>
      <c r="L2925" s="19" t="n"/>
      <c r="M2925" s="21" t="n"/>
      <c r="N2925" s="22" t="n"/>
      <c r="O2925" s="24">
        <f>IF(A2925&lt;&gt;"عهدة","",SUMIFS($G$8:$G$5007,$B$8:$B$5007,B2925,$A$8:$A$5007,"مصروف",$I$8:$I$5007,"&lt;&gt;مرفوض"))</f>
        <v/>
      </c>
      <c r="P2925" s="25">
        <f>IF(A2925&lt;&gt;"عهدة","",N(F2925)-O2925)</f>
        <v/>
      </c>
      <c r="Q2925" s="26">
        <f>IF(A2925="","",IF(A2925="عهدة",IF(N(F2925)=0,"⚠ أدخل قيمة العهدة",IF(P2925&lt;0,"⛔ عجز / زيادة مصروفات "&amp;TEXT(-P2925,"#,##0"),IF(COUNTIFS($B$8:$B$5007,B2925,$A$8:$A$5007,"مصروف",$I$8:$I$5007,"&lt;&gt;مرفوض",$K$8:$K$5007,"&lt;&gt;نعم")&gt;0,"⚠ "&amp;COUNTIFS($B$8:$B$5007,B2925,$A$8:$A$5007,"مصروف",$I$8:$I$5007,"&lt;&gt;مرفوض",$K$8:$K$5007,"&lt;&gt;نعم")&amp;" مصروف غير مسوى",IF(L2925="تمت التسوية",IF(P2925=0,"✔ متوازنة وتمت التسوية","✔ تمت التسوية – متبقي "&amp;TEXT(P2925,"#,##0")),IF(P2925&gt;0,"متبقي "&amp;TEXT(P2925,"#,##0"),"✔ متوازنة"))))),IF(R2925=0,"⚠ أضف سطر عهدة أولًا",IF(OR(C2925="",N(G2925)=0),"⚠ أكمل التاريخ والقيمة",IF(S2925="","⚠ التاريخ خارج السنة المالية",IF(H2925="","⚠ اختر بند الموازنة",IF(I2925="مرفوض","✖ مرفوض من المدير",IF(I2925&lt;&gt;"موافق","⏳ بانتظار موافقة المدير",IF(K2925&lt;&gt;"نعم","⚠ غير مسوى مع الحسابات","✔ معتمد ومسوى")))))))))</f>
        <v/>
      </c>
      <c r="R2925">
        <f>N(R2924)+IF(A2925="عهدة",1,0)</f>
        <v/>
      </c>
      <c r="S2925">
        <f>IF(C2925="","",IF(AND(C2925&gt;=DATE(2026,9,1),C2925&lt;=DATE(2027,8,31)),(YEAR(C2925)-2026)*12+MONTH(C2925)-8,""))</f>
        <v/>
      </c>
      <c r="T2925">
        <f>IF(AND(A2925="مصروف",R2925&gt;0,I2925="موافق",S2925&lt;&gt;"",H2925&lt;&gt;""),N(G2925),0)</f>
        <v/>
      </c>
    </row>
    <row r="2926">
      <c r="A2926" s="19" t="n"/>
      <c r="B2926" s="20">
        <f>IF(A2926="","",IF(R2926=0,"⚠ أضف سطر عهدة أولًا","BDR-"&amp;TEXT(R2926,"000")))</f>
        <v/>
      </c>
      <c r="C2926" s="21" t="n"/>
      <c r="D2926" s="20">
        <f>IF(C2926="","",IF(S2926="","خارج السنة المالية",INDEX(القوائم!$D$2:$D$13,S2926)))</f>
        <v/>
      </c>
      <c r="E2926" s="22" t="n"/>
      <c r="F2926" s="23" t="n"/>
      <c r="G2926" s="23" t="n"/>
      <c r="H2926" s="22" t="n"/>
      <c r="I2926" s="19" t="n"/>
      <c r="J2926" s="21" t="n"/>
      <c r="K2926" s="19" t="n"/>
      <c r="L2926" s="19" t="n"/>
      <c r="M2926" s="21" t="n"/>
      <c r="N2926" s="22" t="n"/>
      <c r="O2926" s="24">
        <f>IF(A2926&lt;&gt;"عهدة","",SUMIFS($G$8:$G$5007,$B$8:$B$5007,B2926,$A$8:$A$5007,"مصروف",$I$8:$I$5007,"&lt;&gt;مرفوض"))</f>
        <v/>
      </c>
      <c r="P2926" s="25">
        <f>IF(A2926&lt;&gt;"عهدة","",N(F2926)-O2926)</f>
        <v/>
      </c>
      <c r="Q2926" s="26">
        <f>IF(A2926="","",IF(A2926="عهدة",IF(N(F2926)=0,"⚠ أدخل قيمة العهدة",IF(P2926&lt;0,"⛔ عجز / زيادة مصروفات "&amp;TEXT(-P2926,"#,##0"),IF(COUNTIFS($B$8:$B$5007,B2926,$A$8:$A$5007,"مصروف",$I$8:$I$5007,"&lt;&gt;مرفوض",$K$8:$K$5007,"&lt;&gt;نعم")&gt;0,"⚠ "&amp;COUNTIFS($B$8:$B$5007,B2926,$A$8:$A$5007,"مصروف",$I$8:$I$5007,"&lt;&gt;مرفوض",$K$8:$K$5007,"&lt;&gt;نعم")&amp;" مصروف غير مسوى",IF(L2926="تمت التسوية",IF(P2926=0,"✔ متوازنة وتمت التسوية","✔ تمت التسوية – متبقي "&amp;TEXT(P2926,"#,##0")),IF(P2926&gt;0,"متبقي "&amp;TEXT(P2926,"#,##0"),"✔ متوازنة"))))),IF(R2926=0,"⚠ أضف سطر عهدة أولًا",IF(OR(C2926="",N(G2926)=0),"⚠ أكمل التاريخ والقيمة",IF(S2926="","⚠ التاريخ خارج السنة المالية",IF(H2926="","⚠ اختر بند الموازنة",IF(I2926="مرفوض","✖ مرفوض من المدير",IF(I2926&lt;&gt;"موافق","⏳ بانتظار موافقة المدير",IF(K2926&lt;&gt;"نعم","⚠ غير مسوى مع الحسابات","✔ معتمد ومسوى")))))))))</f>
        <v/>
      </c>
      <c r="R2926">
        <f>N(R2925)+IF(A2926="عهدة",1,0)</f>
        <v/>
      </c>
      <c r="S2926">
        <f>IF(C2926="","",IF(AND(C2926&gt;=DATE(2026,9,1),C2926&lt;=DATE(2027,8,31)),(YEAR(C2926)-2026)*12+MONTH(C2926)-8,""))</f>
        <v/>
      </c>
      <c r="T2926">
        <f>IF(AND(A2926="مصروف",R2926&gt;0,I2926="موافق",S2926&lt;&gt;"",H2926&lt;&gt;""),N(G2926),0)</f>
        <v/>
      </c>
    </row>
    <row r="2927">
      <c r="A2927" s="19" t="n"/>
      <c r="B2927" s="20">
        <f>IF(A2927="","",IF(R2927=0,"⚠ أضف سطر عهدة أولًا","BDR-"&amp;TEXT(R2927,"000")))</f>
        <v/>
      </c>
      <c r="C2927" s="21" t="n"/>
      <c r="D2927" s="20">
        <f>IF(C2927="","",IF(S2927="","خارج السنة المالية",INDEX(القوائم!$D$2:$D$13,S2927)))</f>
        <v/>
      </c>
      <c r="E2927" s="22" t="n"/>
      <c r="F2927" s="23" t="n"/>
      <c r="G2927" s="23" t="n"/>
      <c r="H2927" s="22" t="n"/>
      <c r="I2927" s="19" t="n"/>
      <c r="J2927" s="21" t="n"/>
      <c r="K2927" s="19" t="n"/>
      <c r="L2927" s="19" t="n"/>
      <c r="M2927" s="21" t="n"/>
      <c r="N2927" s="22" t="n"/>
      <c r="O2927" s="24">
        <f>IF(A2927&lt;&gt;"عهدة","",SUMIFS($G$8:$G$5007,$B$8:$B$5007,B2927,$A$8:$A$5007,"مصروف",$I$8:$I$5007,"&lt;&gt;مرفوض"))</f>
        <v/>
      </c>
      <c r="P2927" s="25">
        <f>IF(A2927&lt;&gt;"عهدة","",N(F2927)-O2927)</f>
        <v/>
      </c>
      <c r="Q2927" s="26">
        <f>IF(A2927="","",IF(A2927="عهدة",IF(N(F2927)=0,"⚠ أدخل قيمة العهدة",IF(P2927&lt;0,"⛔ عجز / زيادة مصروفات "&amp;TEXT(-P2927,"#,##0"),IF(COUNTIFS($B$8:$B$5007,B2927,$A$8:$A$5007,"مصروف",$I$8:$I$5007,"&lt;&gt;مرفوض",$K$8:$K$5007,"&lt;&gt;نعم")&gt;0,"⚠ "&amp;COUNTIFS($B$8:$B$5007,B2927,$A$8:$A$5007,"مصروف",$I$8:$I$5007,"&lt;&gt;مرفوض",$K$8:$K$5007,"&lt;&gt;نعم")&amp;" مصروف غير مسوى",IF(L2927="تمت التسوية",IF(P2927=0,"✔ متوازنة وتمت التسوية","✔ تمت التسوية – متبقي "&amp;TEXT(P2927,"#,##0")),IF(P2927&gt;0,"متبقي "&amp;TEXT(P2927,"#,##0"),"✔ متوازنة"))))),IF(R2927=0,"⚠ أضف سطر عهدة أولًا",IF(OR(C2927="",N(G2927)=0),"⚠ أكمل التاريخ والقيمة",IF(S2927="","⚠ التاريخ خارج السنة المالية",IF(H2927="","⚠ اختر بند الموازنة",IF(I2927="مرفوض","✖ مرفوض من المدير",IF(I2927&lt;&gt;"موافق","⏳ بانتظار موافقة المدير",IF(K2927&lt;&gt;"نعم","⚠ غير مسوى مع الحسابات","✔ معتمد ومسوى")))))))))</f>
        <v/>
      </c>
      <c r="R2927">
        <f>N(R2926)+IF(A2927="عهدة",1,0)</f>
        <v/>
      </c>
      <c r="S2927">
        <f>IF(C2927="","",IF(AND(C2927&gt;=DATE(2026,9,1),C2927&lt;=DATE(2027,8,31)),(YEAR(C2927)-2026)*12+MONTH(C2927)-8,""))</f>
        <v/>
      </c>
      <c r="T2927">
        <f>IF(AND(A2927="مصروف",R2927&gt;0,I2927="موافق",S2927&lt;&gt;"",H2927&lt;&gt;""),N(G2927),0)</f>
        <v/>
      </c>
    </row>
    <row r="2928">
      <c r="A2928" s="19" t="n"/>
      <c r="B2928" s="20">
        <f>IF(A2928="","",IF(R2928=0,"⚠ أضف سطر عهدة أولًا","BDR-"&amp;TEXT(R2928,"000")))</f>
        <v/>
      </c>
      <c r="C2928" s="21" t="n"/>
      <c r="D2928" s="20">
        <f>IF(C2928="","",IF(S2928="","خارج السنة المالية",INDEX(القوائم!$D$2:$D$13,S2928)))</f>
        <v/>
      </c>
      <c r="E2928" s="22" t="n"/>
      <c r="F2928" s="23" t="n"/>
      <c r="G2928" s="23" t="n"/>
      <c r="H2928" s="22" t="n"/>
      <c r="I2928" s="19" t="n"/>
      <c r="J2928" s="21" t="n"/>
      <c r="K2928" s="19" t="n"/>
      <c r="L2928" s="19" t="n"/>
      <c r="M2928" s="21" t="n"/>
      <c r="N2928" s="22" t="n"/>
      <c r="O2928" s="24">
        <f>IF(A2928&lt;&gt;"عهدة","",SUMIFS($G$8:$G$5007,$B$8:$B$5007,B2928,$A$8:$A$5007,"مصروف",$I$8:$I$5007,"&lt;&gt;مرفوض"))</f>
        <v/>
      </c>
      <c r="P2928" s="25">
        <f>IF(A2928&lt;&gt;"عهدة","",N(F2928)-O2928)</f>
        <v/>
      </c>
      <c r="Q2928" s="26">
        <f>IF(A2928="","",IF(A2928="عهدة",IF(N(F2928)=0,"⚠ أدخل قيمة العهدة",IF(P2928&lt;0,"⛔ عجز / زيادة مصروفات "&amp;TEXT(-P2928,"#,##0"),IF(COUNTIFS($B$8:$B$5007,B2928,$A$8:$A$5007,"مصروف",$I$8:$I$5007,"&lt;&gt;مرفوض",$K$8:$K$5007,"&lt;&gt;نعم")&gt;0,"⚠ "&amp;COUNTIFS($B$8:$B$5007,B2928,$A$8:$A$5007,"مصروف",$I$8:$I$5007,"&lt;&gt;مرفوض",$K$8:$K$5007,"&lt;&gt;نعم")&amp;" مصروف غير مسوى",IF(L2928="تمت التسوية",IF(P2928=0,"✔ متوازنة وتمت التسوية","✔ تمت التسوية – متبقي "&amp;TEXT(P2928,"#,##0")),IF(P2928&gt;0,"متبقي "&amp;TEXT(P2928,"#,##0"),"✔ متوازنة"))))),IF(R2928=0,"⚠ أضف سطر عهدة أولًا",IF(OR(C2928="",N(G2928)=0),"⚠ أكمل التاريخ والقيمة",IF(S2928="","⚠ التاريخ خارج السنة المالية",IF(H2928="","⚠ اختر بند الموازنة",IF(I2928="مرفوض","✖ مرفوض من المدير",IF(I2928&lt;&gt;"موافق","⏳ بانتظار موافقة المدير",IF(K2928&lt;&gt;"نعم","⚠ غير مسوى مع الحسابات","✔ معتمد ومسوى")))))))))</f>
        <v/>
      </c>
      <c r="R2928">
        <f>N(R2927)+IF(A2928="عهدة",1,0)</f>
        <v/>
      </c>
      <c r="S2928">
        <f>IF(C2928="","",IF(AND(C2928&gt;=DATE(2026,9,1),C2928&lt;=DATE(2027,8,31)),(YEAR(C2928)-2026)*12+MONTH(C2928)-8,""))</f>
        <v/>
      </c>
      <c r="T2928">
        <f>IF(AND(A2928="مصروف",R2928&gt;0,I2928="موافق",S2928&lt;&gt;"",H2928&lt;&gt;""),N(G2928),0)</f>
        <v/>
      </c>
    </row>
    <row r="2929">
      <c r="A2929" s="19" t="n"/>
      <c r="B2929" s="20">
        <f>IF(A2929="","",IF(R2929=0,"⚠ أضف سطر عهدة أولًا","BDR-"&amp;TEXT(R2929,"000")))</f>
        <v/>
      </c>
      <c r="C2929" s="21" t="n"/>
      <c r="D2929" s="20">
        <f>IF(C2929="","",IF(S2929="","خارج السنة المالية",INDEX(القوائم!$D$2:$D$13,S2929)))</f>
        <v/>
      </c>
      <c r="E2929" s="22" t="n"/>
      <c r="F2929" s="23" t="n"/>
      <c r="G2929" s="23" t="n"/>
      <c r="H2929" s="22" t="n"/>
      <c r="I2929" s="19" t="n"/>
      <c r="J2929" s="21" t="n"/>
      <c r="K2929" s="19" t="n"/>
      <c r="L2929" s="19" t="n"/>
      <c r="M2929" s="21" t="n"/>
      <c r="N2929" s="22" t="n"/>
      <c r="O2929" s="24">
        <f>IF(A2929&lt;&gt;"عهدة","",SUMIFS($G$8:$G$5007,$B$8:$B$5007,B2929,$A$8:$A$5007,"مصروف",$I$8:$I$5007,"&lt;&gt;مرفوض"))</f>
        <v/>
      </c>
      <c r="P2929" s="25">
        <f>IF(A2929&lt;&gt;"عهدة","",N(F2929)-O2929)</f>
        <v/>
      </c>
      <c r="Q2929" s="26">
        <f>IF(A2929="","",IF(A2929="عهدة",IF(N(F2929)=0,"⚠ أدخل قيمة العهدة",IF(P2929&lt;0,"⛔ عجز / زيادة مصروفات "&amp;TEXT(-P2929,"#,##0"),IF(COUNTIFS($B$8:$B$5007,B2929,$A$8:$A$5007,"مصروف",$I$8:$I$5007,"&lt;&gt;مرفوض",$K$8:$K$5007,"&lt;&gt;نعم")&gt;0,"⚠ "&amp;COUNTIFS($B$8:$B$5007,B2929,$A$8:$A$5007,"مصروف",$I$8:$I$5007,"&lt;&gt;مرفوض",$K$8:$K$5007,"&lt;&gt;نعم")&amp;" مصروف غير مسوى",IF(L2929="تمت التسوية",IF(P2929=0,"✔ متوازنة وتمت التسوية","✔ تمت التسوية – متبقي "&amp;TEXT(P2929,"#,##0")),IF(P2929&gt;0,"متبقي "&amp;TEXT(P2929,"#,##0"),"✔ متوازنة"))))),IF(R2929=0,"⚠ أضف سطر عهدة أولًا",IF(OR(C2929="",N(G2929)=0),"⚠ أكمل التاريخ والقيمة",IF(S2929="","⚠ التاريخ خارج السنة المالية",IF(H2929="","⚠ اختر بند الموازنة",IF(I2929="مرفوض","✖ مرفوض من المدير",IF(I2929&lt;&gt;"موافق","⏳ بانتظار موافقة المدير",IF(K2929&lt;&gt;"نعم","⚠ غير مسوى مع الحسابات","✔ معتمد ومسوى")))))))))</f>
        <v/>
      </c>
      <c r="R2929">
        <f>N(R2928)+IF(A2929="عهدة",1,0)</f>
        <v/>
      </c>
      <c r="S2929">
        <f>IF(C2929="","",IF(AND(C2929&gt;=DATE(2026,9,1),C2929&lt;=DATE(2027,8,31)),(YEAR(C2929)-2026)*12+MONTH(C2929)-8,""))</f>
        <v/>
      </c>
      <c r="T2929">
        <f>IF(AND(A2929="مصروف",R2929&gt;0,I2929="موافق",S2929&lt;&gt;"",H2929&lt;&gt;""),N(G2929),0)</f>
        <v/>
      </c>
    </row>
    <row r="2930">
      <c r="A2930" s="19" t="n"/>
      <c r="B2930" s="20">
        <f>IF(A2930="","",IF(R2930=0,"⚠ أضف سطر عهدة أولًا","BDR-"&amp;TEXT(R2930,"000")))</f>
        <v/>
      </c>
      <c r="C2930" s="21" t="n"/>
      <c r="D2930" s="20">
        <f>IF(C2930="","",IF(S2930="","خارج السنة المالية",INDEX(القوائم!$D$2:$D$13,S2930)))</f>
        <v/>
      </c>
      <c r="E2930" s="22" t="n"/>
      <c r="F2930" s="23" t="n"/>
      <c r="G2930" s="23" t="n"/>
      <c r="H2930" s="22" t="n"/>
      <c r="I2930" s="19" t="n"/>
      <c r="J2930" s="21" t="n"/>
      <c r="K2930" s="19" t="n"/>
      <c r="L2930" s="19" t="n"/>
      <c r="M2930" s="21" t="n"/>
      <c r="N2930" s="22" t="n"/>
      <c r="O2930" s="24">
        <f>IF(A2930&lt;&gt;"عهدة","",SUMIFS($G$8:$G$5007,$B$8:$B$5007,B2930,$A$8:$A$5007,"مصروف",$I$8:$I$5007,"&lt;&gt;مرفوض"))</f>
        <v/>
      </c>
      <c r="P2930" s="25">
        <f>IF(A2930&lt;&gt;"عهدة","",N(F2930)-O2930)</f>
        <v/>
      </c>
      <c r="Q2930" s="26">
        <f>IF(A2930="","",IF(A2930="عهدة",IF(N(F2930)=0,"⚠ أدخل قيمة العهدة",IF(P2930&lt;0,"⛔ عجز / زيادة مصروفات "&amp;TEXT(-P2930,"#,##0"),IF(COUNTIFS($B$8:$B$5007,B2930,$A$8:$A$5007,"مصروف",$I$8:$I$5007,"&lt;&gt;مرفوض",$K$8:$K$5007,"&lt;&gt;نعم")&gt;0,"⚠ "&amp;COUNTIFS($B$8:$B$5007,B2930,$A$8:$A$5007,"مصروف",$I$8:$I$5007,"&lt;&gt;مرفوض",$K$8:$K$5007,"&lt;&gt;نعم")&amp;" مصروف غير مسوى",IF(L2930="تمت التسوية",IF(P2930=0,"✔ متوازنة وتمت التسوية","✔ تمت التسوية – متبقي "&amp;TEXT(P2930,"#,##0")),IF(P2930&gt;0,"متبقي "&amp;TEXT(P2930,"#,##0"),"✔ متوازنة"))))),IF(R2930=0,"⚠ أضف سطر عهدة أولًا",IF(OR(C2930="",N(G2930)=0),"⚠ أكمل التاريخ والقيمة",IF(S2930="","⚠ التاريخ خارج السنة المالية",IF(H2930="","⚠ اختر بند الموازنة",IF(I2930="مرفوض","✖ مرفوض من المدير",IF(I2930&lt;&gt;"موافق","⏳ بانتظار موافقة المدير",IF(K2930&lt;&gt;"نعم","⚠ غير مسوى مع الحسابات","✔ معتمد ومسوى")))))))))</f>
        <v/>
      </c>
      <c r="R2930">
        <f>N(R2929)+IF(A2930="عهدة",1,0)</f>
        <v/>
      </c>
      <c r="S2930">
        <f>IF(C2930="","",IF(AND(C2930&gt;=DATE(2026,9,1),C2930&lt;=DATE(2027,8,31)),(YEAR(C2930)-2026)*12+MONTH(C2930)-8,""))</f>
        <v/>
      </c>
      <c r="T2930">
        <f>IF(AND(A2930="مصروف",R2930&gt;0,I2930="موافق",S2930&lt;&gt;"",H2930&lt;&gt;""),N(G2930),0)</f>
        <v/>
      </c>
    </row>
    <row r="2931">
      <c r="A2931" s="19" t="n"/>
      <c r="B2931" s="20">
        <f>IF(A2931="","",IF(R2931=0,"⚠ أضف سطر عهدة أولًا","BDR-"&amp;TEXT(R2931,"000")))</f>
        <v/>
      </c>
      <c r="C2931" s="21" t="n"/>
      <c r="D2931" s="20">
        <f>IF(C2931="","",IF(S2931="","خارج السنة المالية",INDEX(القوائم!$D$2:$D$13,S2931)))</f>
        <v/>
      </c>
      <c r="E2931" s="22" t="n"/>
      <c r="F2931" s="23" t="n"/>
      <c r="G2931" s="23" t="n"/>
      <c r="H2931" s="22" t="n"/>
      <c r="I2931" s="19" t="n"/>
      <c r="J2931" s="21" t="n"/>
      <c r="K2931" s="19" t="n"/>
      <c r="L2931" s="19" t="n"/>
      <c r="M2931" s="21" t="n"/>
      <c r="N2931" s="22" t="n"/>
      <c r="O2931" s="24">
        <f>IF(A2931&lt;&gt;"عهدة","",SUMIFS($G$8:$G$5007,$B$8:$B$5007,B2931,$A$8:$A$5007,"مصروف",$I$8:$I$5007,"&lt;&gt;مرفوض"))</f>
        <v/>
      </c>
      <c r="P2931" s="25">
        <f>IF(A2931&lt;&gt;"عهدة","",N(F2931)-O2931)</f>
        <v/>
      </c>
      <c r="Q2931" s="26">
        <f>IF(A2931="","",IF(A2931="عهدة",IF(N(F2931)=0,"⚠ أدخل قيمة العهدة",IF(P2931&lt;0,"⛔ عجز / زيادة مصروفات "&amp;TEXT(-P2931,"#,##0"),IF(COUNTIFS($B$8:$B$5007,B2931,$A$8:$A$5007,"مصروف",$I$8:$I$5007,"&lt;&gt;مرفوض",$K$8:$K$5007,"&lt;&gt;نعم")&gt;0,"⚠ "&amp;COUNTIFS($B$8:$B$5007,B2931,$A$8:$A$5007,"مصروف",$I$8:$I$5007,"&lt;&gt;مرفوض",$K$8:$K$5007,"&lt;&gt;نعم")&amp;" مصروف غير مسوى",IF(L2931="تمت التسوية",IF(P2931=0,"✔ متوازنة وتمت التسوية","✔ تمت التسوية – متبقي "&amp;TEXT(P2931,"#,##0")),IF(P2931&gt;0,"متبقي "&amp;TEXT(P2931,"#,##0"),"✔ متوازنة"))))),IF(R2931=0,"⚠ أضف سطر عهدة أولًا",IF(OR(C2931="",N(G2931)=0),"⚠ أكمل التاريخ والقيمة",IF(S2931="","⚠ التاريخ خارج السنة المالية",IF(H2931="","⚠ اختر بند الموازنة",IF(I2931="مرفوض","✖ مرفوض من المدير",IF(I2931&lt;&gt;"موافق","⏳ بانتظار موافقة المدير",IF(K2931&lt;&gt;"نعم","⚠ غير مسوى مع الحسابات","✔ معتمد ومسوى")))))))))</f>
        <v/>
      </c>
      <c r="R2931">
        <f>N(R2930)+IF(A2931="عهدة",1,0)</f>
        <v/>
      </c>
      <c r="S2931">
        <f>IF(C2931="","",IF(AND(C2931&gt;=DATE(2026,9,1),C2931&lt;=DATE(2027,8,31)),(YEAR(C2931)-2026)*12+MONTH(C2931)-8,""))</f>
        <v/>
      </c>
      <c r="T2931">
        <f>IF(AND(A2931="مصروف",R2931&gt;0,I2931="موافق",S2931&lt;&gt;"",H2931&lt;&gt;""),N(G2931),0)</f>
        <v/>
      </c>
    </row>
    <row r="2932">
      <c r="A2932" s="19" t="n"/>
      <c r="B2932" s="20">
        <f>IF(A2932="","",IF(R2932=0,"⚠ أضف سطر عهدة أولًا","BDR-"&amp;TEXT(R2932,"000")))</f>
        <v/>
      </c>
      <c r="C2932" s="21" t="n"/>
      <c r="D2932" s="20">
        <f>IF(C2932="","",IF(S2932="","خارج السنة المالية",INDEX(القوائم!$D$2:$D$13,S2932)))</f>
        <v/>
      </c>
      <c r="E2932" s="22" t="n"/>
      <c r="F2932" s="23" t="n"/>
      <c r="G2932" s="23" t="n"/>
      <c r="H2932" s="22" t="n"/>
      <c r="I2932" s="19" t="n"/>
      <c r="J2932" s="21" t="n"/>
      <c r="K2932" s="19" t="n"/>
      <c r="L2932" s="19" t="n"/>
      <c r="M2932" s="21" t="n"/>
      <c r="N2932" s="22" t="n"/>
      <c r="O2932" s="24">
        <f>IF(A2932&lt;&gt;"عهدة","",SUMIFS($G$8:$G$5007,$B$8:$B$5007,B2932,$A$8:$A$5007,"مصروف",$I$8:$I$5007,"&lt;&gt;مرفوض"))</f>
        <v/>
      </c>
      <c r="P2932" s="25">
        <f>IF(A2932&lt;&gt;"عهدة","",N(F2932)-O2932)</f>
        <v/>
      </c>
      <c r="Q2932" s="26">
        <f>IF(A2932="","",IF(A2932="عهدة",IF(N(F2932)=0,"⚠ أدخل قيمة العهدة",IF(P2932&lt;0,"⛔ عجز / زيادة مصروفات "&amp;TEXT(-P2932,"#,##0"),IF(COUNTIFS($B$8:$B$5007,B2932,$A$8:$A$5007,"مصروف",$I$8:$I$5007,"&lt;&gt;مرفوض",$K$8:$K$5007,"&lt;&gt;نعم")&gt;0,"⚠ "&amp;COUNTIFS($B$8:$B$5007,B2932,$A$8:$A$5007,"مصروف",$I$8:$I$5007,"&lt;&gt;مرفوض",$K$8:$K$5007,"&lt;&gt;نعم")&amp;" مصروف غير مسوى",IF(L2932="تمت التسوية",IF(P2932=0,"✔ متوازنة وتمت التسوية","✔ تمت التسوية – متبقي "&amp;TEXT(P2932,"#,##0")),IF(P2932&gt;0,"متبقي "&amp;TEXT(P2932,"#,##0"),"✔ متوازنة"))))),IF(R2932=0,"⚠ أضف سطر عهدة أولًا",IF(OR(C2932="",N(G2932)=0),"⚠ أكمل التاريخ والقيمة",IF(S2932="","⚠ التاريخ خارج السنة المالية",IF(H2932="","⚠ اختر بند الموازنة",IF(I2932="مرفوض","✖ مرفوض من المدير",IF(I2932&lt;&gt;"موافق","⏳ بانتظار موافقة المدير",IF(K2932&lt;&gt;"نعم","⚠ غير مسوى مع الحسابات","✔ معتمد ومسوى")))))))))</f>
        <v/>
      </c>
      <c r="R2932">
        <f>N(R2931)+IF(A2932="عهدة",1,0)</f>
        <v/>
      </c>
      <c r="S2932">
        <f>IF(C2932="","",IF(AND(C2932&gt;=DATE(2026,9,1),C2932&lt;=DATE(2027,8,31)),(YEAR(C2932)-2026)*12+MONTH(C2932)-8,""))</f>
        <v/>
      </c>
      <c r="T2932">
        <f>IF(AND(A2932="مصروف",R2932&gt;0,I2932="موافق",S2932&lt;&gt;"",H2932&lt;&gt;""),N(G2932),0)</f>
        <v/>
      </c>
    </row>
    <row r="2933">
      <c r="A2933" s="19" t="n"/>
      <c r="B2933" s="20">
        <f>IF(A2933="","",IF(R2933=0,"⚠ أضف سطر عهدة أولًا","BDR-"&amp;TEXT(R2933,"000")))</f>
        <v/>
      </c>
      <c r="C2933" s="21" t="n"/>
      <c r="D2933" s="20">
        <f>IF(C2933="","",IF(S2933="","خارج السنة المالية",INDEX(القوائم!$D$2:$D$13,S2933)))</f>
        <v/>
      </c>
      <c r="E2933" s="22" t="n"/>
      <c r="F2933" s="23" t="n"/>
      <c r="G2933" s="23" t="n"/>
      <c r="H2933" s="22" t="n"/>
      <c r="I2933" s="19" t="n"/>
      <c r="J2933" s="21" t="n"/>
      <c r="K2933" s="19" t="n"/>
      <c r="L2933" s="19" t="n"/>
      <c r="M2933" s="21" t="n"/>
      <c r="N2933" s="22" t="n"/>
      <c r="O2933" s="24">
        <f>IF(A2933&lt;&gt;"عهدة","",SUMIFS($G$8:$G$5007,$B$8:$B$5007,B2933,$A$8:$A$5007,"مصروف",$I$8:$I$5007,"&lt;&gt;مرفوض"))</f>
        <v/>
      </c>
      <c r="P2933" s="25">
        <f>IF(A2933&lt;&gt;"عهدة","",N(F2933)-O2933)</f>
        <v/>
      </c>
      <c r="Q2933" s="26">
        <f>IF(A2933="","",IF(A2933="عهدة",IF(N(F2933)=0,"⚠ أدخل قيمة العهدة",IF(P2933&lt;0,"⛔ عجز / زيادة مصروفات "&amp;TEXT(-P2933,"#,##0"),IF(COUNTIFS($B$8:$B$5007,B2933,$A$8:$A$5007,"مصروف",$I$8:$I$5007,"&lt;&gt;مرفوض",$K$8:$K$5007,"&lt;&gt;نعم")&gt;0,"⚠ "&amp;COUNTIFS($B$8:$B$5007,B2933,$A$8:$A$5007,"مصروف",$I$8:$I$5007,"&lt;&gt;مرفوض",$K$8:$K$5007,"&lt;&gt;نعم")&amp;" مصروف غير مسوى",IF(L2933="تمت التسوية",IF(P2933=0,"✔ متوازنة وتمت التسوية","✔ تمت التسوية – متبقي "&amp;TEXT(P2933,"#,##0")),IF(P2933&gt;0,"متبقي "&amp;TEXT(P2933,"#,##0"),"✔ متوازنة"))))),IF(R2933=0,"⚠ أضف سطر عهدة أولًا",IF(OR(C2933="",N(G2933)=0),"⚠ أكمل التاريخ والقيمة",IF(S2933="","⚠ التاريخ خارج السنة المالية",IF(H2933="","⚠ اختر بند الموازنة",IF(I2933="مرفوض","✖ مرفوض من المدير",IF(I2933&lt;&gt;"موافق","⏳ بانتظار موافقة المدير",IF(K2933&lt;&gt;"نعم","⚠ غير مسوى مع الحسابات","✔ معتمد ومسوى")))))))))</f>
        <v/>
      </c>
      <c r="R2933">
        <f>N(R2932)+IF(A2933="عهدة",1,0)</f>
        <v/>
      </c>
      <c r="S2933">
        <f>IF(C2933="","",IF(AND(C2933&gt;=DATE(2026,9,1),C2933&lt;=DATE(2027,8,31)),(YEAR(C2933)-2026)*12+MONTH(C2933)-8,""))</f>
        <v/>
      </c>
      <c r="T2933">
        <f>IF(AND(A2933="مصروف",R2933&gt;0,I2933="موافق",S2933&lt;&gt;"",H2933&lt;&gt;""),N(G2933),0)</f>
        <v/>
      </c>
    </row>
    <row r="2934">
      <c r="A2934" s="19" t="n"/>
      <c r="B2934" s="20">
        <f>IF(A2934="","",IF(R2934=0,"⚠ أضف سطر عهدة أولًا","BDR-"&amp;TEXT(R2934,"000")))</f>
        <v/>
      </c>
      <c r="C2934" s="21" t="n"/>
      <c r="D2934" s="20">
        <f>IF(C2934="","",IF(S2934="","خارج السنة المالية",INDEX(القوائم!$D$2:$D$13,S2934)))</f>
        <v/>
      </c>
      <c r="E2934" s="22" t="n"/>
      <c r="F2934" s="23" t="n"/>
      <c r="G2934" s="23" t="n"/>
      <c r="H2934" s="22" t="n"/>
      <c r="I2934" s="19" t="n"/>
      <c r="J2934" s="21" t="n"/>
      <c r="K2934" s="19" t="n"/>
      <c r="L2934" s="19" t="n"/>
      <c r="M2934" s="21" t="n"/>
      <c r="N2934" s="22" t="n"/>
      <c r="O2934" s="24">
        <f>IF(A2934&lt;&gt;"عهدة","",SUMIFS($G$8:$G$5007,$B$8:$B$5007,B2934,$A$8:$A$5007,"مصروف",$I$8:$I$5007,"&lt;&gt;مرفوض"))</f>
        <v/>
      </c>
      <c r="P2934" s="25">
        <f>IF(A2934&lt;&gt;"عهدة","",N(F2934)-O2934)</f>
        <v/>
      </c>
      <c r="Q2934" s="26">
        <f>IF(A2934="","",IF(A2934="عهدة",IF(N(F2934)=0,"⚠ أدخل قيمة العهدة",IF(P2934&lt;0,"⛔ عجز / زيادة مصروفات "&amp;TEXT(-P2934,"#,##0"),IF(COUNTIFS($B$8:$B$5007,B2934,$A$8:$A$5007,"مصروف",$I$8:$I$5007,"&lt;&gt;مرفوض",$K$8:$K$5007,"&lt;&gt;نعم")&gt;0,"⚠ "&amp;COUNTIFS($B$8:$B$5007,B2934,$A$8:$A$5007,"مصروف",$I$8:$I$5007,"&lt;&gt;مرفوض",$K$8:$K$5007,"&lt;&gt;نعم")&amp;" مصروف غير مسوى",IF(L2934="تمت التسوية",IF(P2934=0,"✔ متوازنة وتمت التسوية","✔ تمت التسوية – متبقي "&amp;TEXT(P2934,"#,##0")),IF(P2934&gt;0,"متبقي "&amp;TEXT(P2934,"#,##0"),"✔ متوازنة"))))),IF(R2934=0,"⚠ أضف سطر عهدة أولًا",IF(OR(C2934="",N(G2934)=0),"⚠ أكمل التاريخ والقيمة",IF(S2934="","⚠ التاريخ خارج السنة المالية",IF(H2934="","⚠ اختر بند الموازنة",IF(I2934="مرفوض","✖ مرفوض من المدير",IF(I2934&lt;&gt;"موافق","⏳ بانتظار موافقة المدير",IF(K2934&lt;&gt;"نعم","⚠ غير مسوى مع الحسابات","✔ معتمد ومسوى")))))))))</f>
        <v/>
      </c>
      <c r="R2934">
        <f>N(R2933)+IF(A2934="عهدة",1,0)</f>
        <v/>
      </c>
      <c r="S2934">
        <f>IF(C2934="","",IF(AND(C2934&gt;=DATE(2026,9,1),C2934&lt;=DATE(2027,8,31)),(YEAR(C2934)-2026)*12+MONTH(C2934)-8,""))</f>
        <v/>
      </c>
      <c r="T2934">
        <f>IF(AND(A2934="مصروف",R2934&gt;0,I2934="موافق",S2934&lt;&gt;"",H2934&lt;&gt;""),N(G2934),0)</f>
        <v/>
      </c>
    </row>
    <row r="2935">
      <c r="A2935" s="19" t="n"/>
      <c r="B2935" s="20">
        <f>IF(A2935="","",IF(R2935=0,"⚠ أضف سطر عهدة أولًا","BDR-"&amp;TEXT(R2935,"000")))</f>
        <v/>
      </c>
      <c r="C2935" s="21" t="n"/>
      <c r="D2935" s="20">
        <f>IF(C2935="","",IF(S2935="","خارج السنة المالية",INDEX(القوائم!$D$2:$D$13,S2935)))</f>
        <v/>
      </c>
      <c r="E2935" s="22" t="n"/>
      <c r="F2935" s="23" t="n"/>
      <c r="G2935" s="23" t="n"/>
      <c r="H2935" s="22" t="n"/>
      <c r="I2935" s="19" t="n"/>
      <c r="J2935" s="21" t="n"/>
      <c r="K2935" s="19" t="n"/>
      <c r="L2935" s="19" t="n"/>
      <c r="M2935" s="21" t="n"/>
      <c r="N2935" s="22" t="n"/>
      <c r="O2935" s="24">
        <f>IF(A2935&lt;&gt;"عهدة","",SUMIFS($G$8:$G$5007,$B$8:$B$5007,B2935,$A$8:$A$5007,"مصروف",$I$8:$I$5007,"&lt;&gt;مرفوض"))</f>
        <v/>
      </c>
      <c r="P2935" s="25">
        <f>IF(A2935&lt;&gt;"عهدة","",N(F2935)-O2935)</f>
        <v/>
      </c>
      <c r="Q2935" s="26">
        <f>IF(A2935="","",IF(A2935="عهدة",IF(N(F2935)=0,"⚠ أدخل قيمة العهدة",IF(P2935&lt;0,"⛔ عجز / زيادة مصروفات "&amp;TEXT(-P2935,"#,##0"),IF(COUNTIFS($B$8:$B$5007,B2935,$A$8:$A$5007,"مصروف",$I$8:$I$5007,"&lt;&gt;مرفوض",$K$8:$K$5007,"&lt;&gt;نعم")&gt;0,"⚠ "&amp;COUNTIFS($B$8:$B$5007,B2935,$A$8:$A$5007,"مصروف",$I$8:$I$5007,"&lt;&gt;مرفوض",$K$8:$K$5007,"&lt;&gt;نعم")&amp;" مصروف غير مسوى",IF(L2935="تمت التسوية",IF(P2935=0,"✔ متوازنة وتمت التسوية","✔ تمت التسوية – متبقي "&amp;TEXT(P2935,"#,##0")),IF(P2935&gt;0,"متبقي "&amp;TEXT(P2935,"#,##0"),"✔ متوازنة"))))),IF(R2935=0,"⚠ أضف سطر عهدة أولًا",IF(OR(C2935="",N(G2935)=0),"⚠ أكمل التاريخ والقيمة",IF(S2935="","⚠ التاريخ خارج السنة المالية",IF(H2935="","⚠ اختر بند الموازنة",IF(I2935="مرفوض","✖ مرفوض من المدير",IF(I2935&lt;&gt;"موافق","⏳ بانتظار موافقة المدير",IF(K2935&lt;&gt;"نعم","⚠ غير مسوى مع الحسابات","✔ معتمد ومسوى")))))))))</f>
        <v/>
      </c>
      <c r="R2935">
        <f>N(R2934)+IF(A2935="عهدة",1,0)</f>
        <v/>
      </c>
      <c r="S2935">
        <f>IF(C2935="","",IF(AND(C2935&gt;=DATE(2026,9,1),C2935&lt;=DATE(2027,8,31)),(YEAR(C2935)-2026)*12+MONTH(C2935)-8,""))</f>
        <v/>
      </c>
      <c r="T2935">
        <f>IF(AND(A2935="مصروف",R2935&gt;0,I2935="موافق",S2935&lt;&gt;"",H2935&lt;&gt;""),N(G2935),0)</f>
        <v/>
      </c>
    </row>
    <row r="2936">
      <c r="A2936" s="19" t="n"/>
      <c r="B2936" s="20">
        <f>IF(A2936="","",IF(R2936=0,"⚠ أضف سطر عهدة أولًا","BDR-"&amp;TEXT(R2936,"000")))</f>
        <v/>
      </c>
      <c r="C2936" s="21" t="n"/>
      <c r="D2936" s="20">
        <f>IF(C2936="","",IF(S2936="","خارج السنة المالية",INDEX(القوائم!$D$2:$D$13,S2936)))</f>
        <v/>
      </c>
      <c r="E2936" s="22" t="n"/>
      <c r="F2936" s="23" t="n"/>
      <c r="G2936" s="23" t="n"/>
      <c r="H2936" s="22" t="n"/>
      <c r="I2936" s="19" t="n"/>
      <c r="J2936" s="21" t="n"/>
      <c r="K2936" s="19" t="n"/>
      <c r="L2936" s="19" t="n"/>
      <c r="M2936" s="21" t="n"/>
      <c r="N2936" s="22" t="n"/>
      <c r="O2936" s="24">
        <f>IF(A2936&lt;&gt;"عهدة","",SUMIFS($G$8:$G$5007,$B$8:$B$5007,B2936,$A$8:$A$5007,"مصروف",$I$8:$I$5007,"&lt;&gt;مرفوض"))</f>
        <v/>
      </c>
      <c r="P2936" s="25">
        <f>IF(A2936&lt;&gt;"عهدة","",N(F2936)-O2936)</f>
        <v/>
      </c>
      <c r="Q2936" s="26">
        <f>IF(A2936="","",IF(A2936="عهدة",IF(N(F2936)=0,"⚠ أدخل قيمة العهدة",IF(P2936&lt;0,"⛔ عجز / زيادة مصروفات "&amp;TEXT(-P2936,"#,##0"),IF(COUNTIFS($B$8:$B$5007,B2936,$A$8:$A$5007,"مصروف",$I$8:$I$5007,"&lt;&gt;مرفوض",$K$8:$K$5007,"&lt;&gt;نعم")&gt;0,"⚠ "&amp;COUNTIFS($B$8:$B$5007,B2936,$A$8:$A$5007,"مصروف",$I$8:$I$5007,"&lt;&gt;مرفوض",$K$8:$K$5007,"&lt;&gt;نعم")&amp;" مصروف غير مسوى",IF(L2936="تمت التسوية",IF(P2936=0,"✔ متوازنة وتمت التسوية","✔ تمت التسوية – متبقي "&amp;TEXT(P2936,"#,##0")),IF(P2936&gt;0,"متبقي "&amp;TEXT(P2936,"#,##0"),"✔ متوازنة"))))),IF(R2936=0,"⚠ أضف سطر عهدة أولًا",IF(OR(C2936="",N(G2936)=0),"⚠ أكمل التاريخ والقيمة",IF(S2936="","⚠ التاريخ خارج السنة المالية",IF(H2936="","⚠ اختر بند الموازنة",IF(I2936="مرفوض","✖ مرفوض من المدير",IF(I2936&lt;&gt;"موافق","⏳ بانتظار موافقة المدير",IF(K2936&lt;&gt;"نعم","⚠ غير مسوى مع الحسابات","✔ معتمد ومسوى")))))))))</f>
        <v/>
      </c>
      <c r="R2936">
        <f>N(R2935)+IF(A2936="عهدة",1,0)</f>
        <v/>
      </c>
      <c r="S2936">
        <f>IF(C2936="","",IF(AND(C2936&gt;=DATE(2026,9,1),C2936&lt;=DATE(2027,8,31)),(YEAR(C2936)-2026)*12+MONTH(C2936)-8,""))</f>
        <v/>
      </c>
      <c r="T2936">
        <f>IF(AND(A2936="مصروف",R2936&gt;0,I2936="موافق",S2936&lt;&gt;"",H2936&lt;&gt;""),N(G2936),0)</f>
        <v/>
      </c>
    </row>
    <row r="2937">
      <c r="A2937" s="19" t="n"/>
      <c r="B2937" s="20">
        <f>IF(A2937="","",IF(R2937=0,"⚠ أضف سطر عهدة أولًا","BDR-"&amp;TEXT(R2937,"000")))</f>
        <v/>
      </c>
      <c r="C2937" s="21" t="n"/>
      <c r="D2937" s="20">
        <f>IF(C2937="","",IF(S2937="","خارج السنة المالية",INDEX(القوائم!$D$2:$D$13,S2937)))</f>
        <v/>
      </c>
      <c r="E2937" s="22" t="n"/>
      <c r="F2937" s="23" t="n"/>
      <c r="G2937" s="23" t="n"/>
      <c r="H2937" s="22" t="n"/>
      <c r="I2937" s="19" t="n"/>
      <c r="J2937" s="21" t="n"/>
      <c r="K2937" s="19" t="n"/>
      <c r="L2937" s="19" t="n"/>
      <c r="M2937" s="21" t="n"/>
      <c r="N2937" s="22" t="n"/>
      <c r="O2937" s="24">
        <f>IF(A2937&lt;&gt;"عهدة","",SUMIFS($G$8:$G$5007,$B$8:$B$5007,B2937,$A$8:$A$5007,"مصروف",$I$8:$I$5007,"&lt;&gt;مرفوض"))</f>
        <v/>
      </c>
      <c r="P2937" s="25">
        <f>IF(A2937&lt;&gt;"عهدة","",N(F2937)-O2937)</f>
        <v/>
      </c>
      <c r="Q2937" s="26">
        <f>IF(A2937="","",IF(A2937="عهدة",IF(N(F2937)=0,"⚠ أدخل قيمة العهدة",IF(P2937&lt;0,"⛔ عجز / زيادة مصروفات "&amp;TEXT(-P2937,"#,##0"),IF(COUNTIFS($B$8:$B$5007,B2937,$A$8:$A$5007,"مصروف",$I$8:$I$5007,"&lt;&gt;مرفوض",$K$8:$K$5007,"&lt;&gt;نعم")&gt;0,"⚠ "&amp;COUNTIFS($B$8:$B$5007,B2937,$A$8:$A$5007,"مصروف",$I$8:$I$5007,"&lt;&gt;مرفوض",$K$8:$K$5007,"&lt;&gt;نعم")&amp;" مصروف غير مسوى",IF(L2937="تمت التسوية",IF(P2937=0,"✔ متوازنة وتمت التسوية","✔ تمت التسوية – متبقي "&amp;TEXT(P2937,"#,##0")),IF(P2937&gt;0,"متبقي "&amp;TEXT(P2937,"#,##0"),"✔ متوازنة"))))),IF(R2937=0,"⚠ أضف سطر عهدة أولًا",IF(OR(C2937="",N(G2937)=0),"⚠ أكمل التاريخ والقيمة",IF(S2937="","⚠ التاريخ خارج السنة المالية",IF(H2937="","⚠ اختر بند الموازنة",IF(I2937="مرفوض","✖ مرفوض من المدير",IF(I2937&lt;&gt;"موافق","⏳ بانتظار موافقة المدير",IF(K2937&lt;&gt;"نعم","⚠ غير مسوى مع الحسابات","✔ معتمد ومسوى")))))))))</f>
        <v/>
      </c>
      <c r="R2937">
        <f>N(R2936)+IF(A2937="عهدة",1,0)</f>
        <v/>
      </c>
      <c r="S2937">
        <f>IF(C2937="","",IF(AND(C2937&gt;=DATE(2026,9,1),C2937&lt;=DATE(2027,8,31)),(YEAR(C2937)-2026)*12+MONTH(C2937)-8,""))</f>
        <v/>
      </c>
      <c r="T2937">
        <f>IF(AND(A2937="مصروف",R2937&gt;0,I2937="موافق",S2937&lt;&gt;"",H2937&lt;&gt;""),N(G2937),0)</f>
        <v/>
      </c>
    </row>
    <row r="2938">
      <c r="A2938" s="19" t="n"/>
      <c r="B2938" s="20">
        <f>IF(A2938="","",IF(R2938=0,"⚠ أضف سطر عهدة أولًا","BDR-"&amp;TEXT(R2938,"000")))</f>
        <v/>
      </c>
      <c r="C2938" s="21" t="n"/>
      <c r="D2938" s="20">
        <f>IF(C2938="","",IF(S2938="","خارج السنة المالية",INDEX(القوائم!$D$2:$D$13,S2938)))</f>
        <v/>
      </c>
      <c r="E2938" s="22" t="n"/>
      <c r="F2938" s="23" t="n"/>
      <c r="G2938" s="23" t="n"/>
      <c r="H2938" s="22" t="n"/>
      <c r="I2938" s="19" t="n"/>
      <c r="J2938" s="21" t="n"/>
      <c r="K2938" s="19" t="n"/>
      <c r="L2938" s="19" t="n"/>
      <c r="M2938" s="21" t="n"/>
      <c r="N2938" s="22" t="n"/>
      <c r="O2938" s="24">
        <f>IF(A2938&lt;&gt;"عهدة","",SUMIFS($G$8:$G$5007,$B$8:$B$5007,B2938,$A$8:$A$5007,"مصروف",$I$8:$I$5007,"&lt;&gt;مرفوض"))</f>
        <v/>
      </c>
      <c r="P2938" s="25">
        <f>IF(A2938&lt;&gt;"عهدة","",N(F2938)-O2938)</f>
        <v/>
      </c>
      <c r="Q2938" s="26">
        <f>IF(A2938="","",IF(A2938="عهدة",IF(N(F2938)=0,"⚠ أدخل قيمة العهدة",IF(P2938&lt;0,"⛔ عجز / زيادة مصروفات "&amp;TEXT(-P2938,"#,##0"),IF(COUNTIFS($B$8:$B$5007,B2938,$A$8:$A$5007,"مصروف",$I$8:$I$5007,"&lt;&gt;مرفوض",$K$8:$K$5007,"&lt;&gt;نعم")&gt;0,"⚠ "&amp;COUNTIFS($B$8:$B$5007,B2938,$A$8:$A$5007,"مصروف",$I$8:$I$5007,"&lt;&gt;مرفوض",$K$8:$K$5007,"&lt;&gt;نعم")&amp;" مصروف غير مسوى",IF(L2938="تمت التسوية",IF(P2938=0,"✔ متوازنة وتمت التسوية","✔ تمت التسوية – متبقي "&amp;TEXT(P2938,"#,##0")),IF(P2938&gt;0,"متبقي "&amp;TEXT(P2938,"#,##0"),"✔ متوازنة"))))),IF(R2938=0,"⚠ أضف سطر عهدة أولًا",IF(OR(C2938="",N(G2938)=0),"⚠ أكمل التاريخ والقيمة",IF(S2938="","⚠ التاريخ خارج السنة المالية",IF(H2938="","⚠ اختر بند الموازنة",IF(I2938="مرفوض","✖ مرفوض من المدير",IF(I2938&lt;&gt;"موافق","⏳ بانتظار موافقة المدير",IF(K2938&lt;&gt;"نعم","⚠ غير مسوى مع الحسابات","✔ معتمد ومسوى")))))))))</f>
        <v/>
      </c>
      <c r="R2938">
        <f>N(R2937)+IF(A2938="عهدة",1,0)</f>
        <v/>
      </c>
      <c r="S2938">
        <f>IF(C2938="","",IF(AND(C2938&gt;=DATE(2026,9,1),C2938&lt;=DATE(2027,8,31)),(YEAR(C2938)-2026)*12+MONTH(C2938)-8,""))</f>
        <v/>
      </c>
      <c r="T2938">
        <f>IF(AND(A2938="مصروف",R2938&gt;0,I2938="موافق",S2938&lt;&gt;"",H2938&lt;&gt;""),N(G2938),0)</f>
        <v/>
      </c>
    </row>
    <row r="2939">
      <c r="A2939" s="19" t="n"/>
      <c r="B2939" s="20">
        <f>IF(A2939="","",IF(R2939=0,"⚠ أضف سطر عهدة أولًا","BDR-"&amp;TEXT(R2939,"000")))</f>
        <v/>
      </c>
      <c r="C2939" s="21" t="n"/>
      <c r="D2939" s="20">
        <f>IF(C2939="","",IF(S2939="","خارج السنة المالية",INDEX(القوائم!$D$2:$D$13,S2939)))</f>
        <v/>
      </c>
      <c r="E2939" s="22" t="n"/>
      <c r="F2939" s="23" t="n"/>
      <c r="G2939" s="23" t="n"/>
      <c r="H2939" s="22" t="n"/>
      <c r="I2939" s="19" t="n"/>
      <c r="J2939" s="21" t="n"/>
      <c r="K2939" s="19" t="n"/>
      <c r="L2939" s="19" t="n"/>
      <c r="M2939" s="21" t="n"/>
      <c r="N2939" s="22" t="n"/>
      <c r="O2939" s="24">
        <f>IF(A2939&lt;&gt;"عهدة","",SUMIFS($G$8:$G$5007,$B$8:$B$5007,B2939,$A$8:$A$5007,"مصروف",$I$8:$I$5007,"&lt;&gt;مرفوض"))</f>
        <v/>
      </c>
      <c r="P2939" s="25">
        <f>IF(A2939&lt;&gt;"عهدة","",N(F2939)-O2939)</f>
        <v/>
      </c>
      <c r="Q2939" s="26">
        <f>IF(A2939="","",IF(A2939="عهدة",IF(N(F2939)=0,"⚠ أدخل قيمة العهدة",IF(P2939&lt;0,"⛔ عجز / زيادة مصروفات "&amp;TEXT(-P2939,"#,##0"),IF(COUNTIFS($B$8:$B$5007,B2939,$A$8:$A$5007,"مصروف",$I$8:$I$5007,"&lt;&gt;مرفوض",$K$8:$K$5007,"&lt;&gt;نعم")&gt;0,"⚠ "&amp;COUNTIFS($B$8:$B$5007,B2939,$A$8:$A$5007,"مصروف",$I$8:$I$5007,"&lt;&gt;مرفوض",$K$8:$K$5007,"&lt;&gt;نعم")&amp;" مصروف غير مسوى",IF(L2939="تمت التسوية",IF(P2939=0,"✔ متوازنة وتمت التسوية","✔ تمت التسوية – متبقي "&amp;TEXT(P2939,"#,##0")),IF(P2939&gt;0,"متبقي "&amp;TEXT(P2939,"#,##0"),"✔ متوازنة"))))),IF(R2939=0,"⚠ أضف سطر عهدة أولًا",IF(OR(C2939="",N(G2939)=0),"⚠ أكمل التاريخ والقيمة",IF(S2939="","⚠ التاريخ خارج السنة المالية",IF(H2939="","⚠ اختر بند الموازنة",IF(I2939="مرفوض","✖ مرفوض من المدير",IF(I2939&lt;&gt;"موافق","⏳ بانتظار موافقة المدير",IF(K2939&lt;&gt;"نعم","⚠ غير مسوى مع الحسابات","✔ معتمد ومسوى")))))))))</f>
        <v/>
      </c>
      <c r="R2939">
        <f>N(R2938)+IF(A2939="عهدة",1,0)</f>
        <v/>
      </c>
      <c r="S2939">
        <f>IF(C2939="","",IF(AND(C2939&gt;=DATE(2026,9,1),C2939&lt;=DATE(2027,8,31)),(YEAR(C2939)-2026)*12+MONTH(C2939)-8,""))</f>
        <v/>
      </c>
      <c r="T2939">
        <f>IF(AND(A2939="مصروف",R2939&gt;0,I2939="موافق",S2939&lt;&gt;"",H2939&lt;&gt;""),N(G2939),0)</f>
        <v/>
      </c>
    </row>
    <row r="2940">
      <c r="A2940" s="19" t="n"/>
      <c r="B2940" s="20">
        <f>IF(A2940="","",IF(R2940=0,"⚠ أضف سطر عهدة أولًا","BDR-"&amp;TEXT(R2940,"000")))</f>
        <v/>
      </c>
      <c r="C2940" s="21" t="n"/>
      <c r="D2940" s="20">
        <f>IF(C2940="","",IF(S2940="","خارج السنة المالية",INDEX(القوائم!$D$2:$D$13,S2940)))</f>
        <v/>
      </c>
      <c r="E2940" s="22" t="n"/>
      <c r="F2940" s="23" t="n"/>
      <c r="G2940" s="23" t="n"/>
      <c r="H2940" s="22" t="n"/>
      <c r="I2940" s="19" t="n"/>
      <c r="J2940" s="21" t="n"/>
      <c r="K2940" s="19" t="n"/>
      <c r="L2940" s="19" t="n"/>
      <c r="M2940" s="21" t="n"/>
      <c r="N2940" s="22" t="n"/>
      <c r="O2940" s="24">
        <f>IF(A2940&lt;&gt;"عهدة","",SUMIFS($G$8:$G$5007,$B$8:$B$5007,B2940,$A$8:$A$5007,"مصروف",$I$8:$I$5007,"&lt;&gt;مرفوض"))</f>
        <v/>
      </c>
      <c r="P2940" s="25">
        <f>IF(A2940&lt;&gt;"عهدة","",N(F2940)-O2940)</f>
        <v/>
      </c>
      <c r="Q2940" s="26">
        <f>IF(A2940="","",IF(A2940="عهدة",IF(N(F2940)=0,"⚠ أدخل قيمة العهدة",IF(P2940&lt;0,"⛔ عجز / زيادة مصروفات "&amp;TEXT(-P2940,"#,##0"),IF(COUNTIFS($B$8:$B$5007,B2940,$A$8:$A$5007,"مصروف",$I$8:$I$5007,"&lt;&gt;مرفوض",$K$8:$K$5007,"&lt;&gt;نعم")&gt;0,"⚠ "&amp;COUNTIFS($B$8:$B$5007,B2940,$A$8:$A$5007,"مصروف",$I$8:$I$5007,"&lt;&gt;مرفوض",$K$8:$K$5007,"&lt;&gt;نعم")&amp;" مصروف غير مسوى",IF(L2940="تمت التسوية",IF(P2940=0,"✔ متوازنة وتمت التسوية","✔ تمت التسوية – متبقي "&amp;TEXT(P2940,"#,##0")),IF(P2940&gt;0,"متبقي "&amp;TEXT(P2940,"#,##0"),"✔ متوازنة"))))),IF(R2940=0,"⚠ أضف سطر عهدة أولًا",IF(OR(C2940="",N(G2940)=0),"⚠ أكمل التاريخ والقيمة",IF(S2940="","⚠ التاريخ خارج السنة المالية",IF(H2940="","⚠ اختر بند الموازنة",IF(I2940="مرفوض","✖ مرفوض من المدير",IF(I2940&lt;&gt;"موافق","⏳ بانتظار موافقة المدير",IF(K2940&lt;&gt;"نعم","⚠ غير مسوى مع الحسابات","✔ معتمد ومسوى")))))))))</f>
        <v/>
      </c>
      <c r="R2940">
        <f>N(R2939)+IF(A2940="عهدة",1,0)</f>
        <v/>
      </c>
      <c r="S2940">
        <f>IF(C2940="","",IF(AND(C2940&gt;=DATE(2026,9,1),C2940&lt;=DATE(2027,8,31)),(YEAR(C2940)-2026)*12+MONTH(C2940)-8,""))</f>
        <v/>
      </c>
      <c r="T2940">
        <f>IF(AND(A2940="مصروف",R2940&gt;0,I2940="موافق",S2940&lt;&gt;"",H2940&lt;&gt;""),N(G2940),0)</f>
        <v/>
      </c>
    </row>
    <row r="2941">
      <c r="A2941" s="19" t="n"/>
      <c r="B2941" s="20">
        <f>IF(A2941="","",IF(R2941=0,"⚠ أضف سطر عهدة أولًا","BDR-"&amp;TEXT(R2941,"000")))</f>
        <v/>
      </c>
      <c r="C2941" s="21" t="n"/>
      <c r="D2941" s="20">
        <f>IF(C2941="","",IF(S2941="","خارج السنة المالية",INDEX(القوائم!$D$2:$D$13,S2941)))</f>
        <v/>
      </c>
      <c r="E2941" s="22" t="n"/>
      <c r="F2941" s="23" t="n"/>
      <c r="G2941" s="23" t="n"/>
      <c r="H2941" s="22" t="n"/>
      <c r="I2941" s="19" t="n"/>
      <c r="J2941" s="21" t="n"/>
      <c r="K2941" s="19" t="n"/>
      <c r="L2941" s="19" t="n"/>
      <c r="M2941" s="21" t="n"/>
      <c r="N2941" s="22" t="n"/>
      <c r="O2941" s="24">
        <f>IF(A2941&lt;&gt;"عهدة","",SUMIFS($G$8:$G$5007,$B$8:$B$5007,B2941,$A$8:$A$5007,"مصروف",$I$8:$I$5007,"&lt;&gt;مرفوض"))</f>
        <v/>
      </c>
      <c r="P2941" s="25">
        <f>IF(A2941&lt;&gt;"عهدة","",N(F2941)-O2941)</f>
        <v/>
      </c>
      <c r="Q2941" s="26">
        <f>IF(A2941="","",IF(A2941="عهدة",IF(N(F2941)=0,"⚠ أدخل قيمة العهدة",IF(P2941&lt;0,"⛔ عجز / زيادة مصروفات "&amp;TEXT(-P2941,"#,##0"),IF(COUNTIFS($B$8:$B$5007,B2941,$A$8:$A$5007,"مصروف",$I$8:$I$5007,"&lt;&gt;مرفوض",$K$8:$K$5007,"&lt;&gt;نعم")&gt;0,"⚠ "&amp;COUNTIFS($B$8:$B$5007,B2941,$A$8:$A$5007,"مصروف",$I$8:$I$5007,"&lt;&gt;مرفوض",$K$8:$K$5007,"&lt;&gt;نعم")&amp;" مصروف غير مسوى",IF(L2941="تمت التسوية",IF(P2941=0,"✔ متوازنة وتمت التسوية","✔ تمت التسوية – متبقي "&amp;TEXT(P2941,"#,##0")),IF(P2941&gt;0,"متبقي "&amp;TEXT(P2941,"#,##0"),"✔ متوازنة"))))),IF(R2941=0,"⚠ أضف سطر عهدة أولًا",IF(OR(C2941="",N(G2941)=0),"⚠ أكمل التاريخ والقيمة",IF(S2941="","⚠ التاريخ خارج السنة المالية",IF(H2941="","⚠ اختر بند الموازنة",IF(I2941="مرفوض","✖ مرفوض من المدير",IF(I2941&lt;&gt;"موافق","⏳ بانتظار موافقة المدير",IF(K2941&lt;&gt;"نعم","⚠ غير مسوى مع الحسابات","✔ معتمد ومسوى")))))))))</f>
        <v/>
      </c>
      <c r="R2941">
        <f>N(R2940)+IF(A2941="عهدة",1,0)</f>
        <v/>
      </c>
      <c r="S2941">
        <f>IF(C2941="","",IF(AND(C2941&gt;=DATE(2026,9,1),C2941&lt;=DATE(2027,8,31)),(YEAR(C2941)-2026)*12+MONTH(C2941)-8,""))</f>
        <v/>
      </c>
      <c r="T2941">
        <f>IF(AND(A2941="مصروف",R2941&gt;0,I2941="موافق",S2941&lt;&gt;"",H2941&lt;&gt;""),N(G2941),0)</f>
        <v/>
      </c>
    </row>
    <row r="2942">
      <c r="A2942" s="19" t="n"/>
      <c r="B2942" s="20">
        <f>IF(A2942="","",IF(R2942=0,"⚠ أضف سطر عهدة أولًا","BDR-"&amp;TEXT(R2942,"000")))</f>
        <v/>
      </c>
      <c r="C2942" s="21" t="n"/>
      <c r="D2942" s="20">
        <f>IF(C2942="","",IF(S2942="","خارج السنة المالية",INDEX(القوائم!$D$2:$D$13,S2942)))</f>
        <v/>
      </c>
      <c r="E2942" s="22" t="n"/>
      <c r="F2942" s="23" t="n"/>
      <c r="G2942" s="23" t="n"/>
      <c r="H2942" s="22" t="n"/>
      <c r="I2942" s="19" t="n"/>
      <c r="J2942" s="21" t="n"/>
      <c r="K2942" s="19" t="n"/>
      <c r="L2942" s="19" t="n"/>
      <c r="M2942" s="21" t="n"/>
      <c r="N2942" s="22" t="n"/>
      <c r="O2942" s="24">
        <f>IF(A2942&lt;&gt;"عهدة","",SUMIFS($G$8:$G$5007,$B$8:$B$5007,B2942,$A$8:$A$5007,"مصروف",$I$8:$I$5007,"&lt;&gt;مرفوض"))</f>
        <v/>
      </c>
      <c r="P2942" s="25">
        <f>IF(A2942&lt;&gt;"عهدة","",N(F2942)-O2942)</f>
        <v/>
      </c>
      <c r="Q2942" s="26">
        <f>IF(A2942="","",IF(A2942="عهدة",IF(N(F2942)=0,"⚠ أدخل قيمة العهدة",IF(P2942&lt;0,"⛔ عجز / زيادة مصروفات "&amp;TEXT(-P2942,"#,##0"),IF(COUNTIFS($B$8:$B$5007,B2942,$A$8:$A$5007,"مصروف",$I$8:$I$5007,"&lt;&gt;مرفوض",$K$8:$K$5007,"&lt;&gt;نعم")&gt;0,"⚠ "&amp;COUNTIFS($B$8:$B$5007,B2942,$A$8:$A$5007,"مصروف",$I$8:$I$5007,"&lt;&gt;مرفوض",$K$8:$K$5007,"&lt;&gt;نعم")&amp;" مصروف غير مسوى",IF(L2942="تمت التسوية",IF(P2942=0,"✔ متوازنة وتمت التسوية","✔ تمت التسوية – متبقي "&amp;TEXT(P2942,"#,##0")),IF(P2942&gt;0,"متبقي "&amp;TEXT(P2942,"#,##0"),"✔ متوازنة"))))),IF(R2942=0,"⚠ أضف سطر عهدة أولًا",IF(OR(C2942="",N(G2942)=0),"⚠ أكمل التاريخ والقيمة",IF(S2942="","⚠ التاريخ خارج السنة المالية",IF(H2942="","⚠ اختر بند الموازنة",IF(I2942="مرفوض","✖ مرفوض من المدير",IF(I2942&lt;&gt;"موافق","⏳ بانتظار موافقة المدير",IF(K2942&lt;&gt;"نعم","⚠ غير مسوى مع الحسابات","✔ معتمد ومسوى")))))))))</f>
        <v/>
      </c>
      <c r="R2942">
        <f>N(R2941)+IF(A2942="عهدة",1,0)</f>
        <v/>
      </c>
      <c r="S2942">
        <f>IF(C2942="","",IF(AND(C2942&gt;=DATE(2026,9,1),C2942&lt;=DATE(2027,8,31)),(YEAR(C2942)-2026)*12+MONTH(C2942)-8,""))</f>
        <v/>
      </c>
      <c r="T2942">
        <f>IF(AND(A2942="مصروف",R2942&gt;0,I2942="موافق",S2942&lt;&gt;"",H2942&lt;&gt;""),N(G2942),0)</f>
        <v/>
      </c>
    </row>
    <row r="2943">
      <c r="A2943" s="19" t="n"/>
      <c r="B2943" s="20">
        <f>IF(A2943="","",IF(R2943=0,"⚠ أضف سطر عهدة أولًا","BDR-"&amp;TEXT(R2943,"000")))</f>
        <v/>
      </c>
      <c r="C2943" s="21" t="n"/>
      <c r="D2943" s="20">
        <f>IF(C2943="","",IF(S2943="","خارج السنة المالية",INDEX(القوائم!$D$2:$D$13,S2943)))</f>
        <v/>
      </c>
      <c r="E2943" s="22" t="n"/>
      <c r="F2943" s="23" t="n"/>
      <c r="G2943" s="23" t="n"/>
      <c r="H2943" s="22" t="n"/>
      <c r="I2943" s="19" t="n"/>
      <c r="J2943" s="21" t="n"/>
      <c r="K2943" s="19" t="n"/>
      <c r="L2943" s="19" t="n"/>
      <c r="M2943" s="21" t="n"/>
      <c r="N2943" s="22" t="n"/>
      <c r="O2943" s="24">
        <f>IF(A2943&lt;&gt;"عهدة","",SUMIFS($G$8:$G$5007,$B$8:$B$5007,B2943,$A$8:$A$5007,"مصروف",$I$8:$I$5007,"&lt;&gt;مرفوض"))</f>
        <v/>
      </c>
      <c r="P2943" s="25">
        <f>IF(A2943&lt;&gt;"عهدة","",N(F2943)-O2943)</f>
        <v/>
      </c>
      <c r="Q2943" s="26">
        <f>IF(A2943="","",IF(A2943="عهدة",IF(N(F2943)=0,"⚠ أدخل قيمة العهدة",IF(P2943&lt;0,"⛔ عجز / زيادة مصروفات "&amp;TEXT(-P2943,"#,##0"),IF(COUNTIFS($B$8:$B$5007,B2943,$A$8:$A$5007,"مصروف",$I$8:$I$5007,"&lt;&gt;مرفوض",$K$8:$K$5007,"&lt;&gt;نعم")&gt;0,"⚠ "&amp;COUNTIFS($B$8:$B$5007,B2943,$A$8:$A$5007,"مصروف",$I$8:$I$5007,"&lt;&gt;مرفوض",$K$8:$K$5007,"&lt;&gt;نعم")&amp;" مصروف غير مسوى",IF(L2943="تمت التسوية",IF(P2943=0,"✔ متوازنة وتمت التسوية","✔ تمت التسوية – متبقي "&amp;TEXT(P2943,"#,##0")),IF(P2943&gt;0,"متبقي "&amp;TEXT(P2943,"#,##0"),"✔ متوازنة"))))),IF(R2943=0,"⚠ أضف سطر عهدة أولًا",IF(OR(C2943="",N(G2943)=0),"⚠ أكمل التاريخ والقيمة",IF(S2943="","⚠ التاريخ خارج السنة المالية",IF(H2943="","⚠ اختر بند الموازنة",IF(I2943="مرفوض","✖ مرفوض من المدير",IF(I2943&lt;&gt;"موافق","⏳ بانتظار موافقة المدير",IF(K2943&lt;&gt;"نعم","⚠ غير مسوى مع الحسابات","✔ معتمد ومسوى")))))))))</f>
        <v/>
      </c>
      <c r="R2943">
        <f>N(R2942)+IF(A2943="عهدة",1,0)</f>
        <v/>
      </c>
      <c r="S2943">
        <f>IF(C2943="","",IF(AND(C2943&gt;=DATE(2026,9,1),C2943&lt;=DATE(2027,8,31)),(YEAR(C2943)-2026)*12+MONTH(C2943)-8,""))</f>
        <v/>
      </c>
      <c r="T2943">
        <f>IF(AND(A2943="مصروف",R2943&gt;0,I2943="موافق",S2943&lt;&gt;"",H2943&lt;&gt;""),N(G2943),0)</f>
        <v/>
      </c>
    </row>
    <row r="2944">
      <c r="A2944" s="19" t="n"/>
      <c r="B2944" s="20">
        <f>IF(A2944="","",IF(R2944=0,"⚠ أضف سطر عهدة أولًا","BDR-"&amp;TEXT(R2944,"000")))</f>
        <v/>
      </c>
      <c r="C2944" s="21" t="n"/>
      <c r="D2944" s="20">
        <f>IF(C2944="","",IF(S2944="","خارج السنة المالية",INDEX(القوائم!$D$2:$D$13,S2944)))</f>
        <v/>
      </c>
      <c r="E2944" s="22" t="n"/>
      <c r="F2944" s="23" t="n"/>
      <c r="G2944" s="23" t="n"/>
      <c r="H2944" s="22" t="n"/>
      <c r="I2944" s="19" t="n"/>
      <c r="J2944" s="21" t="n"/>
      <c r="K2944" s="19" t="n"/>
      <c r="L2944" s="19" t="n"/>
      <c r="M2944" s="21" t="n"/>
      <c r="N2944" s="22" t="n"/>
      <c r="O2944" s="24">
        <f>IF(A2944&lt;&gt;"عهدة","",SUMIFS($G$8:$G$5007,$B$8:$B$5007,B2944,$A$8:$A$5007,"مصروف",$I$8:$I$5007,"&lt;&gt;مرفوض"))</f>
        <v/>
      </c>
      <c r="P2944" s="25">
        <f>IF(A2944&lt;&gt;"عهدة","",N(F2944)-O2944)</f>
        <v/>
      </c>
      <c r="Q2944" s="26">
        <f>IF(A2944="","",IF(A2944="عهدة",IF(N(F2944)=0,"⚠ أدخل قيمة العهدة",IF(P2944&lt;0,"⛔ عجز / زيادة مصروفات "&amp;TEXT(-P2944,"#,##0"),IF(COUNTIFS($B$8:$B$5007,B2944,$A$8:$A$5007,"مصروف",$I$8:$I$5007,"&lt;&gt;مرفوض",$K$8:$K$5007,"&lt;&gt;نعم")&gt;0,"⚠ "&amp;COUNTIFS($B$8:$B$5007,B2944,$A$8:$A$5007,"مصروف",$I$8:$I$5007,"&lt;&gt;مرفوض",$K$8:$K$5007,"&lt;&gt;نعم")&amp;" مصروف غير مسوى",IF(L2944="تمت التسوية",IF(P2944=0,"✔ متوازنة وتمت التسوية","✔ تمت التسوية – متبقي "&amp;TEXT(P2944,"#,##0")),IF(P2944&gt;0,"متبقي "&amp;TEXT(P2944,"#,##0"),"✔ متوازنة"))))),IF(R2944=0,"⚠ أضف سطر عهدة أولًا",IF(OR(C2944="",N(G2944)=0),"⚠ أكمل التاريخ والقيمة",IF(S2944="","⚠ التاريخ خارج السنة المالية",IF(H2944="","⚠ اختر بند الموازنة",IF(I2944="مرفوض","✖ مرفوض من المدير",IF(I2944&lt;&gt;"موافق","⏳ بانتظار موافقة المدير",IF(K2944&lt;&gt;"نعم","⚠ غير مسوى مع الحسابات","✔ معتمد ومسوى")))))))))</f>
        <v/>
      </c>
      <c r="R2944">
        <f>N(R2943)+IF(A2944="عهدة",1,0)</f>
        <v/>
      </c>
      <c r="S2944">
        <f>IF(C2944="","",IF(AND(C2944&gt;=DATE(2026,9,1),C2944&lt;=DATE(2027,8,31)),(YEAR(C2944)-2026)*12+MONTH(C2944)-8,""))</f>
        <v/>
      </c>
      <c r="T2944">
        <f>IF(AND(A2944="مصروف",R2944&gt;0,I2944="موافق",S2944&lt;&gt;"",H2944&lt;&gt;""),N(G2944),0)</f>
        <v/>
      </c>
    </row>
    <row r="2945">
      <c r="A2945" s="19" t="n"/>
      <c r="B2945" s="20">
        <f>IF(A2945="","",IF(R2945=0,"⚠ أضف سطر عهدة أولًا","BDR-"&amp;TEXT(R2945,"000")))</f>
        <v/>
      </c>
      <c r="C2945" s="21" t="n"/>
      <c r="D2945" s="20">
        <f>IF(C2945="","",IF(S2945="","خارج السنة المالية",INDEX(القوائم!$D$2:$D$13,S2945)))</f>
        <v/>
      </c>
      <c r="E2945" s="22" t="n"/>
      <c r="F2945" s="23" t="n"/>
      <c r="G2945" s="23" t="n"/>
      <c r="H2945" s="22" t="n"/>
      <c r="I2945" s="19" t="n"/>
      <c r="J2945" s="21" t="n"/>
      <c r="K2945" s="19" t="n"/>
      <c r="L2945" s="19" t="n"/>
      <c r="M2945" s="21" t="n"/>
      <c r="N2945" s="22" t="n"/>
      <c r="O2945" s="24">
        <f>IF(A2945&lt;&gt;"عهدة","",SUMIFS($G$8:$G$5007,$B$8:$B$5007,B2945,$A$8:$A$5007,"مصروف",$I$8:$I$5007,"&lt;&gt;مرفوض"))</f>
        <v/>
      </c>
      <c r="P2945" s="25">
        <f>IF(A2945&lt;&gt;"عهدة","",N(F2945)-O2945)</f>
        <v/>
      </c>
      <c r="Q2945" s="26">
        <f>IF(A2945="","",IF(A2945="عهدة",IF(N(F2945)=0,"⚠ أدخل قيمة العهدة",IF(P2945&lt;0,"⛔ عجز / زيادة مصروفات "&amp;TEXT(-P2945,"#,##0"),IF(COUNTIFS($B$8:$B$5007,B2945,$A$8:$A$5007,"مصروف",$I$8:$I$5007,"&lt;&gt;مرفوض",$K$8:$K$5007,"&lt;&gt;نعم")&gt;0,"⚠ "&amp;COUNTIFS($B$8:$B$5007,B2945,$A$8:$A$5007,"مصروف",$I$8:$I$5007,"&lt;&gt;مرفوض",$K$8:$K$5007,"&lt;&gt;نعم")&amp;" مصروف غير مسوى",IF(L2945="تمت التسوية",IF(P2945=0,"✔ متوازنة وتمت التسوية","✔ تمت التسوية – متبقي "&amp;TEXT(P2945,"#,##0")),IF(P2945&gt;0,"متبقي "&amp;TEXT(P2945,"#,##0"),"✔ متوازنة"))))),IF(R2945=0,"⚠ أضف سطر عهدة أولًا",IF(OR(C2945="",N(G2945)=0),"⚠ أكمل التاريخ والقيمة",IF(S2945="","⚠ التاريخ خارج السنة المالية",IF(H2945="","⚠ اختر بند الموازنة",IF(I2945="مرفوض","✖ مرفوض من المدير",IF(I2945&lt;&gt;"موافق","⏳ بانتظار موافقة المدير",IF(K2945&lt;&gt;"نعم","⚠ غير مسوى مع الحسابات","✔ معتمد ومسوى")))))))))</f>
        <v/>
      </c>
      <c r="R2945">
        <f>N(R2944)+IF(A2945="عهدة",1,0)</f>
        <v/>
      </c>
      <c r="S2945">
        <f>IF(C2945="","",IF(AND(C2945&gt;=DATE(2026,9,1),C2945&lt;=DATE(2027,8,31)),(YEAR(C2945)-2026)*12+MONTH(C2945)-8,""))</f>
        <v/>
      </c>
      <c r="T2945">
        <f>IF(AND(A2945="مصروف",R2945&gt;0,I2945="موافق",S2945&lt;&gt;"",H2945&lt;&gt;""),N(G2945),0)</f>
        <v/>
      </c>
    </row>
    <row r="2946">
      <c r="A2946" s="19" t="n"/>
      <c r="B2946" s="20">
        <f>IF(A2946="","",IF(R2946=0,"⚠ أضف سطر عهدة أولًا","BDR-"&amp;TEXT(R2946,"000")))</f>
        <v/>
      </c>
      <c r="C2946" s="21" t="n"/>
      <c r="D2946" s="20">
        <f>IF(C2946="","",IF(S2946="","خارج السنة المالية",INDEX(القوائم!$D$2:$D$13,S2946)))</f>
        <v/>
      </c>
      <c r="E2946" s="22" t="n"/>
      <c r="F2946" s="23" t="n"/>
      <c r="G2946" s="23" t="n"/>
      <c r="H2946" s="22" t="n"/>
      <c r="I2946" s="19" t="n"/>
      <c r="J2946" s="21" t="n"/>
      <c r="K2946" s="19" t="n"/>
      <c r="L2946" s="19" t="n"/>
      <c r="M2946" s="21" t="n"/>
      <c r="N2946" s="22" t="n"/>
      <c r="O2946" s="24">
        <f>IF(A2946&lt;&gt;"عهدة","",SUMIFS($G$8:$G$5007,$B$8:$B$5007,B2946,$A$8:$A$5007,"مصروف",$I$8:$I$5007,"&lt;&gt;مرفوض"))</f>
        <v/>
      </c>
      <c r="P2946" s="25">
        <f>IF(A2946&lt;&gt;"عهدة","",N(F2946)-O2946)</f>
        <v/>
      </c>
      <c r="Q2946" s="26">
        <f>IF(A2946="","",IF(A2946="عهدة",IF(N(F2946)=0,"⚠ أدخل قيمة العهدة",IF(P2946&lt;0,"⛔ عجز / زيادة مصروفات "&amp;TEXT(-P2946,"#,##0"),IF(COUNTIFS($B$8:$B$5007,B2946,$A$8:$A$5007,"مصروف",$I$8:$I$5007,"&lt;&gt;مرفوض",$K$8:$K$5007,"&lt;&gt;نعم")&gt;0,"⚠ "&amp;COUNTIFS($B$8:$B$5007,B2946,$A$8:$A$5007,"مصروف",$I$8:$I$5007,"&lt;&gt;مرفوض",$K$8:$K$5007,"&lt;&gt;نعم")&amp;" مصروف غير مسوى",IF(L2946="تمت التسوية",IF(P2946=0,"✔ متوازنة وتمت التسوية","✔ تمت التسوية – متبقي "&amp;TEXT(P2946,"#,##0")),IF(P2946&gt;0,"متبقي "&amp;TEXT(P2946,"#,##0"),"✔ متوازنة"))))),IF(R2946=0,"⚠ أضف سطر عهدة أولًا",IF(OR(C2946="",N(G2946)=0),"⚠ أكمل التاريخ والقيمة",IF(S2946="","⚠ التاريخ خارج السنة المالية",IF(H2946="","⚠ اختر بند الموازنة",IF(I2946="مرفوض","✖ مرفوض من المدير",IF(I2946&lt;&gt;"موافق","⏳ بانتظار موافقة المدير",IF(K2946&lt;&gt;"نعم","⚠ غير مسوى مع الحسابات","✔ معتمد ومسوى")))))))))</f>
        <v/>
      </c>
      <c r="R2946">
        <f>N(R2945)+IF(A2946="عهدة",1,0)</f>
        <v/>
      </c>
      <c r="S2946">
        <f>IF(C2946="","",IF(AND(C2946&gt;=DATE(2026,9,1),C2946&lt;=DATE(2027,8,31)),(YEAR(C2946)-2026)*12+MONTH(C2946)-8,""))</f>
        <v/>
      </c>
      <c r="T2946">
        <f>IF(AND(A2946="مصروف",R2946&gt;0,I2946="موافق",S2946&lt;&gt;"",H2946&lt;&gt;""),N(G2946),0)</f>
        <v/>
      </c>
    </row>
    <row r="2947">
      <c r="A2947" s="19" t="n"/>
      <c r="B2947" s="20">
        <f>IF(A2947="","",IF(R2947=0,"⚠ أضف سطر عهدة أولًا","BDR-"&amp;TEXT(R2947,"000")))</f>
        <v/>
      </c>
      <c r="C2947" s="21" t="n"/>
      <c r="D2947" s="20">
        <f>IF(C2947="","",IF(S2947="","خارج السنة المالية",INDEX(القوائم!$D$2:$D$13,S2947)))</f>
        <v/>
      </c>
      <c r="E2947" s="22" t="n"/>
      <c r="F2947" s="23" t="n"/>
      <c r="G2947" s="23" t="n"/>
      <c r="H2947" s="22" t="n"/>
      <c r="I2947" s="19" t="n"/>
      <c r="J2947" s="21" t="n"/>
      <c r="K2947" s="19" t="n"/>
      <c r="L2947" s="19" t="n"/>
      <c r="M2947" s="21" t="n"/>
      <c r="N2947" s="22" t="n"/>
      <c r="O2947" s="24">
        <f>IF(A2947&lt;&gt;"عهدة","",SUMIFS($G$8:$G$5007,$B$8:$B$5007,B2947,$A$8:$A$5007,"مصروف",$I$8:$I$5007,"&lt;&gt;مرفوض"))</f>
        <v/>
      </c>
      <c r="P2947" s="25">
        <f>IF(A2947&lt;&gt;"عهدة","",N(F2947)-O2947)</f>
        <v/>
      </c>
      <c r="Q2947" s="26">
        <f>IF(A2947="","",IF(A2947="عهدة",IF(N(F2947)=0,"⚠ أدخل قيمة العهدة",IF(P2947&lt;0,"⛔ عجز / زيادة مصروفات "&amp;TEXT(-P2947,"#,##0"),IF(COUNTIFS($B$8:$B$5007,B2947,$A$8:$A$5007,"مصروف",$I$8:$I$5007,"&lt;&gt;مرفوض",$K$8:$K$5007,"&lt;&gt;نعم")&gt;0,"⚠ "&amp;COUNTIFS($B$8:$B$5007,B2947,$A$8:$A$5007,"مصروف",$I$8:$I$5007,"&lt;&gt;مرفوض",$K$8:$K$5007,"&lt;&gt;نعم")&amp;" مصروف غير مسوى",IF(L2947="تمت التسوية",IF(P2947=0,"✔ متوازنة وتمت التسوية","✔ تمت التسوية – متبقي "&amp;TEXT(P2947,"#,##0")),IF(P2947&gt;0,"متبقي "&amp;TEXT(P2947,"#,##0"),"✔ متوازنة"))))),IF(R2947=0,"⚠ أضف سطر عهدة أولًا",IF(OR(C2947="",N(G2947)=0),"⚠ أكمل التاريخ والقيمة",IF(S2947="","⚠ التاريخ خارج السنة المالية",IF(H2947="","⚠ اختر بند الموازنة",IF(I2947="مرفوض","✖ مرفوض من المدير",IF(I2947&lt;&gt;"موافق","⏳ بانتظار موافقة المدير",IF(K2947&lt;&gt;"نعم","⚠ غير مسوى مع الحسابات","✔ معتمد ومسوى")))))))))</f>
        <v/>
      </c>
      <c r="R2947">
        <f>N(R2946)+IF(A2947="عهدة",1,0)</f>
        <v/>
      </c>
      <c r="S2947">
        <f>IF(C2947="","",IF(AND(C2947&gt;=DATE(2026,9,1),C2947&lt;=DATE(2027,8,31)),(YEAR(C2947)-2026)*12+MONTH(C2947)-8,""))</f>
        <v/>
      </c>
      <c r="T2947">
        <f>IF(AND(A2947="مصروف",R2947&gt;0,I2947="موافق",S2947&lt;&gt;"",H2947&lt;&gt;""),N(G2947),0)</f>
        <v/>
      </c>
    </row>
    <row r="2948">
      <c r="A2948" s="19" t="n"/>
      <c r="B2948" s="20">
        <f>IF(A2948="","",IF(R2948=0,"⚠ أضف سطر عهدة أولًا","BDR-"&amp;TEXT(R2948,"000")))</f>
        <v/>
      </c>
      <c r="C2948" s="21" t="n"/>
      <c r="D2948" s="20">
        <f>IF(C2948="","",IF(S2948="","خارج السنة المالية",INDEX(القوائم!$D$2:$D$13,S2948)))</f>
        <v/>
      </c>
      <c r="E2948" s="22" t="n"/>
      <c r="F2948" s="23" t="n"/>
      <c r="G2948" s="23" t="n"/>
      <c r="H2948" s="22" t="n"/>
      <c r="I2948" s="19" t="n"/>
      <c r="J2948" s="21" t="n"/>
      <c r="K2948" s="19" t="n"/>
      <c r="L2948" s="19" t="n"/>
      <c r="M2948" s="21" t="n"/>
      <c r="N2948" s="22" t="n"/>
      <c r="O2948" s="24">
        <f>IF(A2948&lt;&gt;"عهدة","",SUMIFS($G$8:$G$5007,$B$8:$B$5007,B2948,$A$8:$A$5007,"مصروف",$I$8:$I$5007,"&lt;&gt;مرفوض"))</f>
        <v/>
      </c>
      <c r="P2948" s="25">
        <f>IF(A2948&lt;&gt;"عهدة","",N(F2948)-O2948)</f>
        <v/>
      </c>
      <c r="Q2948" s="26">
        <f>IF(A2948="","",IF(A2948="عهدة",IF(N(F2948)=0,"⚠ أدخل قيمة العهدة",IF(P2948&lt;0,"⛔ عجز / زيادة مصروفات "&amp;TEXT(-P2948,"#,##0"),IF(COUNTIFS($B$8:$B$5007,B2948,$A$8:$A$5007,"مصروف",$I$8:$I$5007,"&lt;&gt;مرفوض",$K$8:$K$5007,"&lt;&gt;نعم")&gt;0,"⚠ "&amp;COUNTIFS($B$8:$B$5007,B2948,$A$8:$A$5007,"مصروف",$I$8:$I$5007,"&lt;&gt;مرفوض",$K$8:$K$5007,"&lt;&gt;نعم")&amp;" مصروف غير مسوى",IF(L2948="تمت التسوية",IF(P2948=0,"✔ متوازنة وتمت التسوية","✔ تمت التسوية – متبقي "&amp;TEXT(P2948,"#,##0")),IF(P2948&gt;0,"متبقي "&amp;TEXT(P2948,"#,##0"),"✔ متوازنة"))))),IF(R2948=0,"⚠ أضف سطر عهدة أولًا",IF(OR(C2948="",N(G2948)=0),"⚠ أكمل التاريخ والقيمة",IF(S2948="","⚠ التاريخ خارج السنة المالية",IF(H2948="","⚠ اختر بند الموازنة",IF(I2948="مرفوض","✖ مرفوض من المدير",IF(I2948&lt;&gt;"موافق","⏳ بانتظار موافقة المدير",IF(K2948&lt;&gt;"نعم","⚠ غير مسوى مع الحسابات","✔ معتمد ومسوى")))))))))</f>
        <v/>
      </c>
      <c r="R2948">
        <f>N(R2947)+IF(A2948="عهدة",1,0)</f>
        <v/>
      </c>
      <c r="S2948">
        <f>IF(C2948="","",IF(AND(C2948&gt;=DATE(2026,9,1),C2948&lt;=DATE(2027,8,31)),(YEAR(C2948)-2026)*12+MONTH(C2948)-8,""))</f>
        <v/>
      </c>
      <c r="T2948">
        <f>IF(AND(A2948="مصروف",R2948&gt;0,I2948="موافق",S2948&lt;&gt;"",H2948&lt;&gt;""),N(G2948),0)</f>
        <v/>
      </c>
    </row>
    <row r="2949">
      <c r="A2949" s="19" t="n"/>
      <c r="B2949" s="20">
        <f>IF(A2949="","",IF(R2949=0,"⚠ أضف سطر عهدة أولًا","BDR-"&amp;TEXT(R2949,"000")))</f>
        <v/>
      </c>
      <c r="C2949" s="21" t="n"/>
      <c r="D2949" s="20">
        <f>IF(C2949="","",IF(S2949="","خارج السنة المالية",INDEX(القوائم!$D$2:$D$13,S2949)))</f>
        <v/>
      </c>
      <c r="E2949" s="22" t="n"/>
      <c r="F2949" s="23" t="n"/>
      <c r="G2949" s="23" t="n"/>
      <c r="H2949" s="22" t="n"/>
      <c r="I2949" s="19" t="n"/>
      <c r="J2949" s="21" t="n"/>
      <c r="K2949" s="19" t="n"/>
      <c r="L2949" s="19" t="n"/>
      <c r="M2949" s="21" t="n"/>
      <c r="N2949" s="22" t="n"/>
      <c r="O2949" s="24">
        <f>IF(A2949&lt;&gt;"عهدة","",SUMIFS($G$8:$G$5007,$B$8:$B$5007,B2949,$A$8:$A$5007,"مصروف",$I$8:$I$5007,"&lt;&gt;مرفوض"))</f>
        <v/>
      </c>
      <c r="P2949" s="25">
        <f>IF(A2949&lt;&gt;"عهدة","",N(F2949)-O2949)</f>
        <v/>
      </c>
      <c r="Q2949" s="26">
        <f>IF(A2949="","",IF(A2949="عهدة",IF(N(F2949)=0,"⚠ أدخل قيمة العهدة",IF(P2949&lt;0,"⛔ عجز / زيادة مصروفات "&amp;TEXT(-P2949,"#,##0"),IF(COUNTIFS($B$8:$B$5007,B2949,$A$8:$A$5007,"مصروف",$I$8:$I$5007,"&lt;&gt;مرفوض",$K$8:$K$5007,"&lt;&gt;نعم")&gt;0,"⚠ "&amp;COUNTIFS($B$8:$B$5007,B2949,$A$8:$A$5007,"مصروف",$I$8:$I$5007,"&lt;&gt;مرفوض",$K$8:$K$5007,"&lt;&gt;نعم")&amp;" مصروف غير مسوى",IF(L2949="تمت التسوية",IF(P2949=0,"✔ متوازنة وتمت التسوية","✔ تمت التسوية – متبقي "&amp;TEXT(P2949,"#,##0")),IF(P2949&gt;0,"متبقي "&amp;TEXT(P2949,"#,##0"),"✔ متوازنة"))))),IF(R2949=0,"⚠ أضف سطر عهدة أولًا",IF(OR(C2949="",N(G2949)=0),"⚠ أكمل التاريخ والقيمة",IF(S2949="","⚠ التاريخ خارج السنة المالية",IF(H2949="","⚠ اختر بند الموازنة",IF(I2949="مرفوض","✖ مرفوض من المدير",IF(I2949&lt;&gt;"موافق","⏳ بانتظار موافقة المدير",IF(K2949&lt;&gt;"نعم","⚠ غير مسوى مع الحسابات","✔ معتمد ومسوى")))))))))</f>
        <v/>
      </c>
      <c r="R2949">
        <f>N(R2948)+IF(A2949="عهدة",1,0)</f>
        <v/>
      </c>
      <c r="S2949">
        <f>IF(C2949="","",IF(AND(C2949&gt;=DATE(2026,9,1),C2949&lt;=DATE(2027,8,31)),(YEAR(C2949)-2026)*12+MONTH(C2949)-8,""))</f>
        <v/>
      </c>
      <c r="T2949">
        <f>IF(AND(A2949="مصروف",R2949&gt;0,I2949="موافق",S2949&lt;&gt;"",H2949&lt;&gt;""),N(G2949),0)</f>
        <v/>
      </c>
    </row>
    <row r="2950">
      <c r="A2950" s="19" t="n"/>
      <c r="B2950" s="20">
        <f>IF(A2950="","",IF(R2950=0,"⚠ أضف سطر عهدة أولًا","BDR-"&amp;TEXT(R2950,"000")))</f>
        <v/>
      </c>
      <c r="C2950" s="21" t="n"/>
      <c r="D2950" s="20">
        <f>IF(C2950="","",IF(S2950="","خارج السنة المالية",INDEX(القوائم!$D$2:$D$13,S2950)))</f>
        <v/>
      </c>
      <c r="E2950" s="22" t="n"/>
      <c r="F2950" s="23" t="n"/>
      <c r="G2950" s="23" t="n"/>
      <c r="H2950" s="22" t="n"/>
      <c r="I2950" s="19" t="n"/>
      <c r="J2950" s="21" t="n"/>
      <c r="K2950" s="19" t="n"/>
      <c r="L2950" s="19" t="n"/>
      <c r="M2950" s="21" t="n"/>
      <c r="N2950" s="22" t="n"/>
      <c r="O2950" s="24">
        <f>IF(A2950&lt;&gt;"عهدة","",SUMIFS($G$8:$G$5007,$B$8:$B$5007,B2950,$A$8:$A$5007,"مصروف",$I$8:$I$5007,"&lt;&gt;مرفوض"))</f>
        <v/>
      </c>
      <c r="P2950" s="25">
        <f>IF(A2950&lt;&gt;"عهدة","",N(F2950)-O2950)</f>
        <v/>
      </c>
      <c r="Q2950" s="26">
        <f>IF(A2950="","",IF(A2950="عهدة",IF(N(F2950)=0,"⚠ أدخل قيمة العهدة",IF(P2950&lt;0,"⛔ عجز / زيادة مصروفات "&amp;TEXT(-P2950,"#,##0"),IF(COUNTIFS($B$8:$B$5007,B2950,$A$8:$A$5007,"مصروف",$I$8:$I$5007,"&lt;&gt;مرفوض",$K$8:$K$5007,"&lt;&gt;نعم")&gt;0,"⚠ "&amp;COUNTIFS($B$8:$B$5007,B2950,$A$8:$A$5007,"مصروف",$I$8:$I$5007,"&lt;&gt;مرفوض",$K$8:$K$5007,"&lt;&gt;نعم")&amp;" مصروف غير مسوى",IF(L2950="تمت التسوية",IF(P2950=0,"✔ متوازنة وتمت التسوية","✔ تمت التسوية – متبقي "&amp;TEXT(P2950,"#,##0")),IF(P2950&gt;0,"متبقي "&amp;TEXT(P2950,"#,##0"),"✔ متوازنة"))))),IF(R2950=0,"⚠ أضف سطر عهدة أولًا",IF(OR(C2950="",N(G2950)=0),"⚠ أكمل التاريخ والقيمة",IF(S2950="","⚠ التاريخ خارج السنة المالية",IF(H2950="","⚠ اختر بند الموازنة",IF(I2950="مرفوض","✖ مرفوض من المدير",IF(I2950&lt;&gt;"موافق","⏳ بانتظار موافقة المدير",IF(K2950&lt;&gt;"نعم","⚠ غير مسوى مع الحسابات","✔ معتمد ومسوى")))))))))</f>
        <v/>
      </c>
      <c r="R2950">
        <f>N(R2949)+IF(A2950="عهدة",1,0)</f>
        <v/>
      </c>
      <c r="S2950">
        <f>IF(C2950="","",IF(AND(C2950&gt;=DATE(2026,9,1),C2950&lt;=DATE(2027,8,31)),(YEAR(C2950)-2026)*12+MONTH(C2950)-8,""))</f>
        <v/>
      </c>
      <c r="T2950">
        <f>IF(AND(A2950="مصروف",R2950&gt;0,I2950="موافق",S2950&lt;&gt;"",H2950&lt;&gt;""),N(G2950),0)</f>
        <v/>
      </c>
    </row>
    <row r="2951">
      <c r="A2951" s="19" t="n"/>
      <c r="B2951" s="20">
        <f>IF(A2951="","",IF(R2951=0,"⚠ أضف سطر عهدة أولًا","BDR-"&amp;TEXT(R2951,"000")))</f>
        <v/>
      </c>
      <c r="C2951" s="21" t="n"/>
      <c r="D2951" s="20">
        <f>IF(C2951="","",IF(S2951="","خارج السنة المالية",INDEX(القوائم!$D$2:$D$13,S2951)))</f>
        <v/>
      </c>
      <c r="E2951" s="22" t="n"/>
      <c r="F2951" s="23" t="n"/>
      <c r="G2951" s="23" t="n"/>
      <c r="H2951" s="22" t="n"/>
      <c r="I2951" s="19" t="n"/>
      <c r="J2951" s="21" t="n"/>
      <c r="K2951" s="19" t="n"/>
      <c r="L2951" s="19" t="n"/>
      <c r="M2951" s="21" t="n"/>
      <c r="N2951" s="22" t="n"/>
      <c r="O2951" s="24">
        <f>IF(A2951&lt;&gt;"عهدة","",SUMIFS($G$8:$G$5007,$B$8:$B$5007,B2951,$A$8:$A$5007,"مصروف",$I$8:$I$5007,"&lt;&gt;مرفوض"))</f>
        <v/>
      </c>
      <c r="P2951" s="25">
        <f>IF(A2951&lt;&gt;"عهدة","",N(F2951)-O2951)</f>
        <v/>
      </c>
      <c r="Q2951" s="26">
        <f>IF(A2951="","",IF(A2951="عهدة",IF(N(F2951)=0,"⚠ أدخل قيمة العهدة",IF(P2951&lt;0,"⛔ عجز / زيادة مصروفات "&amp;TEXT(-P2951,"#,##0"),IF(COUNTIFS($B$8:$B$5007,B2951,$A$8:$A$5007,"مصروف",$I$8:$I$5007,"&lt;&gt;مرفوض",$K$8:$K$5007,"&lt;&gt;نعم")&gt;0,"⚠ "&amp;COUNTIFS($B$8:$B$5007,B2951,$A$8:$A$5007,"مصروف",$I$8:$I$5007,"&lt;&gt;مرفوض",$K$8:$K$5007,"&lt;&gt;نعم")&amp;" مصروف غير مسوى",IF(L2951="تمت التسوية",IF(P2951=0,"✔ متوازنة وتمت التسوية","✔ تمت التسوية – متبقي "&amp;TEXT(P2951,"#,##0")),IF(P2951&gt;0,"متبقي "&amp;TEXT(P2951,"#,##0"),"✔ متوازنة"))))),IF(R2951=0,"⚠ أضف سطر عهدة أولًا",IF(OR(C2951="",N(G2951)=0),"⚠ أكمل التاريخ والقيمة",IF(S2951="","⚠ التاريخ خارج السنة المالية",IF(H2951="","⚠ اختر بند الموازنة",IF(I2951="مرفوض","✖ مرفوض من المدير",IF(I2951&lt;&gt;"موافق","⏳ بانتظار موافقة المدير",IF(K2951&lt;&gt;"نعم","⚠ غير مسوى مع الحسابات","✔ معتمد ومسوى")))))))))</f>
        <v/>
      </c>
      <c r="R2951">
        <f>N(R2950)+IF(A2951="عهدة",1,0)</f>
        <v/>
      </c>
      <c r="S2951">
        <f>IF(C2951="","",IF(AND(C2951&gt;=DATE(2026,9,1),C2951&lt;=DATE(2027,8,31)),(YEAR(C2951)-2026)*12+MONTH(C2951)-8,""))</f>
        <v/>
      </c>
      <c r="T2951">
        <f>IF(AND(A2951="مصروف",R2951&gt;0,I2951="موافق",S2951&lt;&gt;"",H2951&lt;&gt;""),N(G2951),0)</f>
        <v/>
      </c>
    </row>
    <row r="2952">
      <c r="A2952" s="19" t="n"/>
      <c r="B2952" s="20">
        <f>IF(A2952="","",IF(R2952=0,"⚠ أضف سطر عهدة أولًا","BDR-"&amp;TEXT(R2952,"000")))</f>
        <v/>
      </c>
      <c r="C2952" s="21" t="n"/>
      <c r="D2952" s="20">
        <f>IF(C2952="","",IF(S2952="","خارج السنة المالية",INDEX(القوائم!$D$2:$D$13,S2952)))</f>
        <v/>
      </c>
      <c r="E2952" s="22" t="n"/>
      <c r="F2952" s="23" t="n"/>
      <c r="G2952" s="23" t="n"/>
      <c r="H2952" s="22" t="n"/>
      <c r="I2952" s="19" t="n"/>
      <c r="J2952" s="21" t="n"/>
      <c r="K2952" s="19" t="n"/>
      <c r="L2952" s="19" t="n"/>
      <c r="M2952" s="21" t="n"/>
      <c r="N2952" s="22" t="n"/>
      <c r="O2952" s="24">
        <f>IF(A2952&lt;&gt;"عهدة","",SUMIFS($G$8:$G$5007,$B$8:$B$5007,B2952,$A$8:$A$5007,"مصروف",$I$8:$I$5007,"&lt;&gt;مرفوض"))</f>
        <v/>
      </c>
      <c r="P2952" s="25">
        <f>IF(A2952&lt;&gt;"عهدة","",N(F2952)-O2952)</f>
        <v/>
      </c>
      <c r="Q2952" s="26">
        <f>IF(A2952="","",IF(A2952="عهدة",IF(N(F2952)=0,"⚠ أدخل قيمة العهدة",IF(P2952&lt;0,"⛔ عجز / زيادة مصروفات "&amp;TEXT(-P2952,"#,##0"),IF(COUNTIFS($B$8:$B$5007,B2952,$A$8:$A$5007,"مصروف",$I$8:$I$5007,"&lt;&gt;مرفوض",$K$8:$K$5007,"&lt;&gt;نعم")&gt;0,"⚠ "&amp;COUNTIFS($B$8:$B$5007,B2952,$A$8:$A$5007,"مصروف",$I$8:$I$5007,"&lt;&gt;مرفوض",$K$8:$K$5007,"&lt;&gt;نعم")&amp;" مصروف غير مسوى",IF(L2952="تمت التسوية",IF(P2952=0,"✔ متوازنة وتمت التسوية","✔ تمت التسوية – متبقي "&amp;TEXT(P2952,"#,##0")),IF(P2952&gt;0,"متبقي "&amp;TEXT(P2952,"#,##0"),"✔ متوازنة"))))),IF(R2952=0,"⚠ أضف سطر عهدة أولًا",IF(OR(C2952="",N(G2952)=0),"⚠ أكمل التاريخ والقيمة",IF(S2952="","⚠ التاريخ خارج السنة المالية",IF(H2952="","⚠ اختر بند الموازنة",IF(I2952="مرفوض","✖ مرفوض من المدير",IF(I2952&lt;&gt;"موافق","⏳ بانتظار موافقة المدير",IF(K2952&lt;&gt;"نعم","⚠ غير مسوى مع الحسابات","✔ معتمد ومسوى")))))))))</f>
        <v/>
      </c>
      <c r="R2952">
        <f>N(R2951)+IF(A2952="عهدة",1,0)</f>
        <v/>
      </c>
      <c r="S2952">
        <f>IF(C2952="","",IF(AND(C2952&gt;=DATE(2026,9,1),C2952&lt;=DATE(2027,8,31)),(YEAR(C2952)-2026)*12+MONTH(C2952)-8,""))</f>
        <v/>
      </c>
      <c r="T2952">
        <f>IF(AND(A2952="مصروف",R2952&gt;0,I2952="موافق",S2952&lt;&gt;"",H2952&lt;&gt;""),N(G2952),0)</f>
        <v/>
      </c>
    </row>
    <row r="2953">
      <c r="A2953" s="19" t="n"/>
      <c r="B2953" s="20">
        <f>IF(A2953="","",IF(R2953=0,"⚠ أضف سطر عهدة أولًا","BDR-"&amp;TEXT(R2953,"000")))</f>
        <v/>
      </c>
      <c r="C2953" s="21" t="n"/>
      <c r="D2953" s="20">
        <f>IF(C2953="","",IF(S2953="","خارج السنة المالية",INDEX(القوائم!$D$2:$D$13,S2953)))</f>
        <v/>
      </c>
      <c r="E2953" s="22" t="n"/>
      <c r="F2953" s="23" t="n"/>
      <c r="G2953" s="23" t="n"/>
      <c r="H2953" s="22" t="n"/>
      <c r="I2953" s="19" t="n"/>
      <c r="J2953" s="21" t="n"/>
      <c r="K2953" s="19" t="n"/>
      <c r="L2953" s="19" t="n"/>
      <c r="M2953" s="21" t="n"/>
      <c r="N2953" s="22" t="n"/>
      <c r="O2953" s="24">
        <f>IF(A2953&lt;&gt;"عهدة","",SUMIFS($G$8:$G$5007,$B$8:$B$5007,B2953,$A$8:$A$5007,"مصروف",$I$8:$I$5007,"&lt;&gt;مرفوض"))</f>
        <v/>
      </c>
      <c r="P2953" s="25">
        <f>IF(A2953&lt;&gt;"عهدة","",N(F2953)-O2953)</f>
        <v/>
      </c>
      <c r="Q2953" s="26">
        <f>IF(A2953="","",IF(A2953="عهدة",IF(N(F2953)=0,"⚠ أدخل قيمة العهدة",IF(P2953&lt;0,"⛔ عجز / زيادة مصروفات "&amp;TEXT(-P2953,"#,##0"),IF(COUNTIFS($B$8:$B$5007,B2953,$A$8:$A$5007,"مصروف",$I$8:$I$5007,"&lt;&gt;مرفوض",$K$8:$K$5007,"&lt;&gt;نعم")&gt;0,"⚠ "&amp;COUNTIFS($B$8:$B$5007,B2953,$A$8:$A$5007,"مصروف",$I$8:$I$5007,"&lt;&gt;مرفوض",$K$8:$K$5007,"&lt;&gt;نعم")&amp;" مصروف غير مسوى",IF(L2953="تمت التسوية",IF(P2953=0,"✔ متوازنة وتمت التسوية","✔ تمت التسوية – متبقي "&amp;TEXT(P2953,"#,##0")),IF(P2953&gt;0,"متبقي "&amp;TEXT(P2953,"#,##0"),"✔ متوازنة"))))),IF(R2953=0,"⚠ أضف سطر عهدة أولًا",IF(OR(C2953="",N(G2953)=0),"⚠ أكمل التاريخ والقيمة",IF(S2953="","⚠ التاريخ خارج السنة المالية",IF(H2953="","⚠ اختر بند الموازنة",IF(I2953="مرفوض","✖ مرفوض من المدير",IF(I2953&lt;&gt;"موافق","⏳ بانتظار موافقة المدير",IF(K2953&lt;&gt;"نعم","⚠ غير مسوى مع الحسابات","✔ معتمد ومسوى")))))))))</f>
        <v/>
      </c>
      <c r="R2953">
        <f>N(R2952)+IF(A2953="عهدة",1,0)</f>
        <v/>
      </c>
      <c r="S2953">
        <f>IF(C2953="","",IF(AND(C2953&gt;=DATE(2026,9,1),C2953&lt;=DATE(2027,8,31)),(YEAR(C2953)-2026)*12+MONTH(C2953)-8,""))</f>
        <v/>
      </c>
      <c r="T2953">
        <f>IF(AND(A2953="مصروف",R2953&gt;0,I2953="موافق",S2953&lt;&gt;"",H2953&lt;&gt;""),N(G2953),0)</f>
        <v/>
      </c>
    </row>
    <row r="2954">
      <c r="A2954" s="19" t="n"/>
      <c r="B2954" s="20">
        <f>IF(A2954="","",IF(R2954=0,"⚠ أضف سطر عهدة أولًا","BDR-"&amp;TEXT(R2954,"000")))</f>
        <v/>
      </c>
      <c r="C2954" s="21" t="n"/>
      <c r="D2954" s="20">
        <f>IF(C2954="","",IF(S2954="","خارج السنة المالية",INDEX(القوائم!$D$2:$D$13,S2954)))</f>
        <v/>
      </c>
      <c r="E2954" s="22" t="n"/>
      <c r="F2954" s="23" t="n"/>
      <c r="G2954" s="23" t="n"/>
      <c r="H2954" s="22" t="n"/>
      <c r="I2954" s="19" t="n"/>
      <c r="J2954" s="21" t="n"/>
      <c r="K2954" s="19" t="n"/>
      <c r="L2954" s="19" t="n"/>
      <c r="M2954" s="21" t="n"/>
      <c r="N2954" s="22" t="n"/>
      <c r="O2954" s="24">
        <f>IF(A2954&lt;&gt;"عهدة","",SUMIFS($G$8:$G$5007,$B$8:$B$5007,B2954,$A$8:$A$5007,"مصروف",$I$8:$I$5007,"&lt;&gt;مرفوض"))</f>
        <v/>
      </c>
      <c r="P2954" s="25">
        <f>IF(A2954&lt;&gt;"عهدة","",N(F2954)-O2954)</f>
        <v/>
      </c>
      <c r="Q2954" s="26">
        <f>IF(A2954="","",IF(A2954="عهدة",IF(N(F2954)=0,"⚠ أدخل قيمة العهدة",IF(P2954&lt;0,"⛔ عجز / زيادة مصروفات "&amp;TEXT(-P2954,"#,##0"),IF(COUNTIFS($B$8:$B$5007,B2954,$A$8:$A$5007,"مصروف",$I$8:$I$5007,"&lt;&gt;مرفوض",$K$8:$K$5007,"&lt;&gt;نعم")&gt;0,"⚠ "&amp;COUNTIFS($B$8:$B$5007,B2954,$A$8:$A$5007,"مصروف",$I$8:$I$5007,"&lt;&gt;مرفوض",$K$8:$K$5007,"&lt;&gt;نعم")&amp;" مصروف غير مسوى",IF(L2954="تمت التسوية",IF(P2954=0,"✔ متوازنة وتمت التسوية","✔ تمت التسوية – متبقي "&amp;TEXT(P2954,"#,##0")),IF(P2954&gt;0,"متبقي "&amp;TEXT(P2954,"#,##0"),"✔ متوازنة"))))),IF(R2954=0,"⚠ أضف سطر عهدة أولًا",IF(OR(C2954="",N(G2954)=0),"⚠ أكمل التاريخ والقيمة",IF(S2954="","⚠ التاريخ خارج السنة المالية",IF(H2954="","⚠ اختر بند الموازنة",IF(I2954="مرفوض","✖ مرفوض من المدير",IF(I2954&lt;&gt;"موافق","⏳ بانتظار موافقة المدير",IF(K2954&lt;&gt;"نعم","⚠ غير مسوى مع الحسابات","✔ معتمد ومسوى")))))))))</f>
        <v/>
      </c>
      <c r="R2954">
        <f>N(R2953)+IF(A2954="عهدة",1,0)</f>
        <v/>
      </c>
      <c r="S2954">
        <f>IF(C2954="","",IF(AND(C2954&gt;=DATE(2026,9,1),C2954&lt;=DATE(2027,8,31)),(YEAR(C2954)-2026)*12+MONTH(C2954)-8,""))</f>
        <v/>
      </c>
      <c r="T2954">
        <f>IF(AND(A2954="مصروف",R2954&gt;0,I2954="موافق",S2954&lt;&gt;"",H2954&lt;&gt;""),N(G2954),0)</f>
        <v/>
      </c>
    </row>
    <row r="2955">
      <c r="A2955" s="19" t="n"/>
      <c r="B2955" s="20">
        <f>IF(A2955="","",IF(R2955=0,"⚠ أضف سطر عهدة أولًا","BDR-"&amp;TEXT(R2955,"000")))</f>
        <v/>
      </c>
      <c r="C2955" s="21" t="n"/>
      <c r="D2955" s="20">
        <f>IF(C2955="","",IF(S2955="","خارج السنة المالية",INDEX(القوائم!$D$2:$D$13,S2955)))</f>
        <v/>
      </c>
      <c r="E2955" s="22" t="n"/>
      <c r="F2955" s="23" t="n"/>
      <c r="G2955" s="23" t="n"/>
      <c r="H2955" s="22" t="n"/>
      <c r="I2955" s="19" t="n"/>
      <c r="J2955" s="21" t="n"/>
      <c r="K2955" s="19" t="n"/>
      <c r="L2955" s="19" t="n"/>
      <c r="M2955" s="21" t="n"/>
      <c r="N2955" s="22" t="n"/>
      <c r="O2955" s="24">
        <f>IF(A2955&lt;&gt;"عهدة","",SUMIFS($G$8:$G$5007,$B$8:$B$5007,B2955,$A$8:$A$5007,"مصروف",$I$8:$I$5007,"&lt;&gt;مرفوض"))</f>
        <v/>
      </c>
      <c r="P2955" s="25">
        <f>IF(A2955&lt;&gt;"عهدة","",N(F2955)-O2955)</f>
        <v/>
      </c>
      <c r="Q2955" s="26">
        <f>IF(A2955="","",IF(A2955="عهدة",IF(N(F2955)=0,"⚠ أدخل قيمة العهدة",IF(P2955&lt;0,"⛔ عجز / زيادة مصروفات "&amp;TEXT(-P2955,"#,##0"),IF(COUNTIFS($B$8:$B$5007,B2955,$A$8:$A$5007,"مصروف",$I$8:$I$5007,"&lt;&gt;مرفوض",$K$8:$K$5007,"&lt;&gt;نعم")&gt;0,"⚠ "&amp;COUNTIFS($B$8:$B$5007,B2955,$A$8:$A$5007,"مصروف",$I$8:$I$5007,"&lt;&gt;مرفوض",$K$8:$K$5007,"&lt;&gt;نعم")&amp;" مصروف غير مسوى",IF(L2955="تمت التسوية",IF(P2955=0,"✔ متوازنة وتمت التسوية","✔ تمت التسوية – متبقي "&amp;TEXT(P2955,"#,##0")),IF(P2955&gt;0,"متبقي "&amp;TEXT(P2955,"#,##0"),"✔ متوازنة"))))),IF(R2955=0,"⚠ أضف سطر عهدة أولًا",IF(OR(C2955="",N(G2955)=0),"⚠ أكمل التاريخ والقيمة",IF(S2955="","⚠ التاريخ خارج السنة المالية",IF(H2955="","⚠ اختر بند الموازنة",IF(I2955="مرفوض","✖ مرفوض من المدير",IF(I2955&lt;&gt;"موافق","⏳ بانتظار موافقة المدير",IF(K2955&lt;&gt;"نعم","⚠ غير مسوى مع الحسابات","✔ معتمد ومسوى")))))))))</f>
        <v/>
      </c>
      <c r="R2955">
        <f>N(R2954)+IF(A2955="عهدة",1,0)</f>
        <v/>
      </c>
      <c r="S2955">
        <f>IF(C2955="","",IF(AND(C2955&gt;=DATE(2026,9,1),C2955&lt;=DATE(2027,8,31)),(YEAR(C2955)-2026)*12+MONTH(C2955)-8,""))</f>
        <v/>
      </c>
      <c r="T2955">
        <f>IF(AND(A2955="مصروف",R2955&gt;0,I2955="موافق",S2955&lt;&gt;"",H2955&lt;&gt;""),N(G2955),0)</f>
        <v/>
      </c>
    </row>
    <row r="2956">
      <c r="A2956" s="19" t="n"/>
      <c r="B2956" s="20">
        <f>IF(A2956="","",IF(R2956=0,"⚠ أضف سطر عهدة أولًا","BDR-"&amp;TEXT(R2956,"000")))</f>
        <v/>
      </c>
      <c r="C2956" s="21" t="n"/>
      <c r="D2956" s="20">
        <f>IF(C2956="","",IF(S2956="","خارج السنة المالية",INDEX(القوائم!$D$2:$D$13,S2956)))</f>
        <v/>
      </c>
      <c r="E2956" s="22" t="n"/>
      <c r="F2956" s="23" t="n"/>
      <c r="G2956" s="23" t="n"/>
      <c r="H2956" s="22" t="n"/>
      <c r="I2956" s="19" t="n"/>
      <c r="J2956" s="21" t="n"/>
      <c r="K2956" s="19" t="n"/>
      <c r="L2956" s="19" t="n"/>
      <c r="M2956" s="21" t="n"/>
      <c r="N2956" s="22" t="n"/>
      <c r="O2956" s="24">
        <f>IF(A2956&lt;&gt;"عهدة","",SUMIFS($G$8:$G$5007,$B$8:$B$5007,B2956,$A$8:$A$5007,"مصروف",$I$8:$I$5007,"&lt;&gt;مرفوض"))</f>
        <v/>
      </c>
      <c r="P2956" s="25">
        <f>IF(A2956&lt;&gt;"عهدة","",N(F2956)-O2956)</f>
        <v/>
      </c>
      <c r="Q2956" s="26">
        <f>IF(A2956="","",IF(A2956="عهدة",IF(N(F2956)=0,"⚠ أدخل قيمة العهدة",IF(P2956&lt;0,"⛔ عجز / زيادة مصروفات "&amp;TEXT(-P2956,"#,##0"),IF(COUNTIFS($B$8:$B$5007,B2956,$A$8:$A$5007,"مصروف",$I$8:$I$5007,"&lt;&gt;مرفوض",$K$8:$K$5007,"&lt;&gt;نعم")&gt;0,"⚠ "&amp;COUNTIFS($B$8:$B$5007,B2956,$A$8:$A$5007,"مصروف",$I$8:$I$5007,"&lt;&gt;مرفوض",$K$8:$K$5007,"&lt;&gt;نعم")&amp;" مصروف غير مسوى",IF(L2956="تمت التسوية",IF(P2956=0,"✔ متوازنة وتمت التسوية","✔ تمت التسوية – متبقي "&amp;TEXT(P2956,"#,##0")),IF(P2956&gt;0,"متبقي "&amp;TEXT(P2956,"#,##0"),"✔ متوازنة"))))),IF(R2956=0,"⚠ أضف سطر عهدة أولًا",IF(OR(C2956="",N(G2956)=0),"⚠ أكمل التاريخ والقيمة",IF(S2956="","⚠ التاريخ خارج السنة المالية",IF(H2956="","⚠ اختر بند الموازنة",IF(I2956="مرفوض","✖ مرفوض من المدير",IF(I2956&lt;&gt;"موافق","⏳ بانتظار موافقة المدير",IF(K2956&lt;&gt;"نعم","⚠ غير مسوى مع الحسابات","✔ معتمد ومسوى")))))))))</f>
        <v/>
      </c>
      <c r="R2956">
        <f>N(R2955)+IF(A2956="عهدة",1,0)</f>
        <v/>
      </c>
      <c r="S2956">
        <f>IF(C2956="","",IF(AND(C2956&gt;=DATE(2026,9,1),C2956&lt;=DATE(2027,8,31)),(YEAR(C2956)-2026)*12+MONTH(C2956)-8,""))</f>
        <v/>
      </c>
      <c r="T2956">
        <f>IF(AND(A2956="مصروف",R2956&gt;0,I2956="موافق",S2956&lt;&gt;"",H2956&lt;&gt;""),N(G2956),0)</f>
        <v/>
      </c>
    </row>
    <row r="2957">
      <c r="A2957" s="19" t="n"/>
      <c r="B2957" s="20">
        <f>IF(A2957="","",IF(R2957=0,"⚠ أضف سطر عهدة أولًا","BDR-"&amp;TEXT(R2957,"000")))</f>
        <v/>
      </c>
      <c r="C2957" s="21" t="n"/>
      <c r="D2957" s="20">
        <f>IF(C2957="","",IF(S2957="","خارج السنة المالية",INDEX(القوائم!$D$2:$D$13,S2957)))</f>
        <v/>
      </c>
      <c r="E2957" s="22" t="n"/>
      <c r="F2957" s="23" t="n"/>
      <c r="G2957" s="23" t="n"/>
      <c r="H2957" s="22" t="n"/>
      <c r="I2957" s="19" t="n"/>
      <c r="J2957" s="21" t="n"/>
      <c r="K2957" s="19" t="n"/>
      <c r="L2957" s="19" t="n"/>
      <c r="M2957" s="21" t="n"/>
      <c r="N2957" s="22" t="n"/>
      <c r="O2957" s="24">
        <f>IF(A2957&lt;&gt;"عهدة","",SUMIFS($G$8:$G$5007,$B$8:$B$5007,B2957,$A$8:$A$5007,"مصروف",$I$8:$I$5007,"&lt;&gt;مرفوض"))</f>
        <v/>
      </c>
      <c r="P2957" s="25">
        <f>IF(A2957&lt;&gt;"عهدة","",N(F2957)-O2957)</f>
        <v/>
      </c>
      <c r="Q2957" s="26">
        <f>IF(A2957="","",IF(A2957="عهدة",IF(N(F2957)=0,"⚠ أدخل قيمة العهدة",IF(P2957&lt;0,"⛔ عجز / زيادة مصروفات "&amp;TEXT(-P2957,"#,##0"),IF(COUNTIFS($B$8:$B$5007,B2957,$A$8:$A$5007,"مصروف",$I$8:$I$5007,"&lt;&gt;مرفوض",$K$8:$K$5007,"&lt;&gt;نعم")&gt;0,"⚠ "&amp;COUNTIFS($B$8:$B$5007,B2957,$A$8:$A$5007,"مصروف",$I$8:$I$5007,"&lt;&gt;مرفوض",$K$8:$K$5007,"&lt;&gt;نعم")&amp;" مصروف غير مسوى",IF(L2957="تمت التسوية",IF(P2957=0,"✔ متوازنة وتمت التسوية","✔ تمت التسوية – متبقي "&amp;TEXT(P2957,"#,##0")),IF(P2957&gt;0,"متبقي "&amp;TEXT(P2957,"#,##0"),"✔ متوازنة"))))),IF(R2957=0,"⚠ أضف سطر عهدة أولًا",IF(OR(C2957="",N(G2957)=0),"⚠ أكمل التاريخ والقيمة",IF(S2957="","⚠ التاريخ خارج السنة المالية",IF(H2957="","⚠ اختر بند الموازنة",IF(I2957="مرفوض","✖ مرفوض من المدير",IF(I2957&lt;&gt;"موافق","⏳ بانتظار موافقة المدير",IF(K2957&lt;&gt;"نعم","⚠ غير مسوى مع الحسابات","✔ معتمد ومسوى")))))))))</f>
        <v/>
      </c>
      <c r="R2957">
        <f>N(R2956)+IF(A2957="عهدة",1,0)</f>
        <v/>
      </c>
      <c r="S2957">
        <f>IF(C2957="","",IF(AND(C2957&gt;=DATE(2026,9,1),C2957&lt;=DATE(2027,8,31)),(YEAR(C2957)-2026)*12+MONTH(C2957)-8,""))</f>
        <v/>
      </c>
      <c r="T2957">
        <f>IF(AND(A2957="مصروف",R2957&gt;0,I2957="موافق",S2957&lt;&gt;"",H2957&lt;&gt;""),N(G2957),0)</f>
        <v/>
      </c>
    </row>
    <row r="2958">
      <c r="A2958" s="19" t="n"/>
      <c r="B2958" s="20">
        <f>IF(A2958="","",IF(R2958=0,"⚠ أضف سطر عهدة أولًا","BDR-"&amp;TEXT(R2958,"000")))</f>
        <v/>
      </c>
      <c r="C2958" s="21" t="n"/>
      <c r="D2958" s="20">
        <f>IF(C2958="","",IF(S2958="","خارج السنة المالية",INDEX(القوائم!$D$2:$D$13,S2958)))</f>
        <v/>
      </c>
      <c r="E2958" s="22" t="n"/>
      <c r="F2958" s="23" t="n"/>
      <c r="G2958" s="23" t="n"/>
      <c r="H2958" s="22" t="n"/>
      <c r="I2958" s="19" t="n"/>
      <c r="J2958" s="21" t="n"/>
      <c r="K2958" s="19" t="n"/>
      <c r="L2958" s="19" t="n"/>
      <c r="M2958" s="21" t="n"/>
      <c r="N2958" s="22" t="n"/>
      <c r="O2958" s="24">
        <f>IF(A2958&lt;&gt;"عهدة","",SUMIFS($G$8:$G$5007,$B$8:$B$5007,B2958,$A$8:$A$5007,"مصروف",$I$8:$I$5007,"&lt;&gt;مرفوض"))</f>
        <v/>
      </c>
      <c r="P2958" s="25">
        <f>IF(A2958&lt;&gt;"عهدة","",N(F2958)-O2958)</f>
        <v/>
      </c>
      <c r="Q2958" s="26">
        <f>IF(A2958="","",IF(A2958="عهدة",IF(N(F2958)=0,"⚠ أدخل قيمة العهدة",IF(P2958&lt;0,"⛔ عجز / زيادة مصروفات "&amp;TEXT(-P2958,"#,##0"),IF(COUNTIFS($B$8:$B$5007,B2958,$A$8:$A$5007,"مصروف",$I$8:$I$5007,"&lt;&gt;مرفوض",$K$8:$K$5007,"&lt;&gt;نعم")&gt;0,"⚠ "&amp;COUNTIFS($B$8:$B$5007,B2958,$A$8:$A$5007,"مصروف",$I$8:$I$5007,"&lt;&gt;مرفوض",$K$8:$K$5007,"&lt;&gt;نعم")&amp;" مصروف غير مسوى",IF(L2958="تمت التسوية",IF(P2958=0,"✔ متوازنة وتمت التسوية","✔ تمت التسوية – متبقي "&amp;TEXT(P2958,"#,##0")),IF(P2958&gt;0,"متبقي "&amp;TEXT(P2958,"#,##0"),"✔ متوازنة"))))),IF(R2958=0,"⚠ أضف سطر عهدة أولًا",IF(OR(C2958="",N(G2958)=0),"⚠ أكمل التاريخ والقيمة",IF(S2958="","⚠ التاريخ خارج السنة المالية",IF(H2958="","⚠ اختر بند الموازنة",IF(I2958="مرفوض","✖ مرفوض من المدير",IF(I2958&lt;&gt;"موافق","⏳ بانتظار موافقة المدير",IF(K2958&lt;&gt;"نعم","⚠ غير مسوى مع الحسابات","✔ معتمد ومسوى")))))))))</f>
        <v/>
      </c>
      <c r="R2958">
        <f>N(R2957)+IF(A2958="عهدة",1,0)</f>
        <v/>
      </c>
      <c r="S2958">
        <f>IF(C2958="","",IF(AND(C2958&gt;=DATE(2026,9,1),C2958&lt;=DATE(2027,8,31)),(YEAR(C2958)-2026)*12+MONTH(C2958)-8,""))</f>
        <v/>
      </c>
      <c r="T2958">
        <f>IF(AND(A2958="مصروف",R2958&gt;0,I2958="موافق",S2958&lt;&gt;"",H2958&lt;&gt;""),N(G2958),0)</f>
        <v/>
      </c>
    </row>
    <row r="2959">
      <c r="A2959" s="19" t="n"/>
      <c r="B2959" s="20">
        <f>IF(A2959="","",IF(R2959=0,"⚠ أضف سطر عهدة أولًا","BDR-"&amp;TEXT(R2959,"000")))</f>
        <v/>
      </c>
      <c r="C2959" s="21" t="n"/>
      <c r="D2959" s="20">
        <f>IF(C2959="","",IF(S2959="","خارج السنة المالية",INDEX(القوائم!$D$2:$D$13,S2959)))</f>
        <v/>
      </c>
      <c r="E2959" s="22" t="n"/>
      <c r="F2959" s="23" t="n"/>
      <c r="G2959" s="23" t="n"/>
      <c r="H2959" s="22" t="n"/>
      <c r="I2959" s="19" t="n"/>
      <c r="J2959" s="21" t="n"/>
      <c r="K2959" s="19" t="n"/>
      <c r="L2959" s="19" t="n"/>
      <c r="M2959" s="21" t="n"/>
      <c r="N2959" s="22" t="n"/>
      <c r="O2959" s="24">
        <f>IF(A2959&lt;&gt;"عهدة","",SUMIFS($G$8:$G$5007,$B$8:$B$5007,B2959,$A$8:$A$5007,"مصروف",$I$8:$I$5007,"&lt;&gt;مرفوض"))</f>
        <v/>
      </c>
      <c r="P2959" s="25">
        <f>IF(A2959&lt;&gt;"عهدة","",N(F2959)-O2959)</f>
        <v/>
      </c>
      <c r="Q2959" s="26">
        <f>IF(A2959="","",IF(A2959="عهدة",IF(N(F2959)=0,"⚠ أدخل قيمة العهدة",IF(P2959&lt;0,"⛔ عجز / زيادة مصروفات "&amp;TEXT(-P2959,"#,##0"),IF(COUNTIFS($B$8:$B$5007,B2959,$A$8:$A$5007,"مصروف",$I$8:$I$5007,"&lt;&gt;مرفوض",$K$8:$K$5007,"&lt;&gt;نعم")&gt;0,"⚠ "&amp;COUNTIFS($B$8:$B$5007,B2959,$A$8:$A$5007,"مصروف",$I$8:$I$5007,"&lt;&gt;مرفوض",$K$8:$K$5007,"&lt;&gt;نعم")&amp;" مصروف غير مسوى",IF(L2959="تمت التسوية",IF(P2959=0,"✔ متوازنة وتمت التسوية","✔ تمت التسوية – متبقي "&amp;TEXT(P2959,"#,##0")),IF(P2959&gt;0,"متبقي "&amp;TEXT(P2959,"#,##0"),"✔ متوازنة"))))),IF(R2959=0,"⚠ أضف سطر عهدة أولًا",IF(OR(C2959="",N(G2959)=0),"⚠ أكمل التاريخ والقيمة",IF(S2959="","⚠ التاريخ خارج السنة المالية",IF(H2959="","⚠ اختر بند الموازنة",IF(I2959="مرفوض","✖ مرفوض من المدير",IF(I2959&lt;&gt;"موافق","⏳ بانتظار موافقة المدير",IF(K2959&lt;&gt;"نعم","⚠ غير مسوى مع الحسابات","✔ معتمد ومسوى")))))))))</f>
        <v/>
      </c>
      <c r="R2959">
        <f>N(R2958)+IF(A2959="عهدة",1,0)</f>
        <v/>
      </c>
      <c r="S2959">
        <f>IF(C2959="","",IF(AND(C2959&gt;=DATE(2026,9,1),C2959&lt;=DATE(2027,8,31)),(YEAR(C2959)-2026)*12+MONTH(C2959)-8,""))</f>
        <v/>
      </c>
      <c r="T2959">
        <f>IF(AND(A2959="مصروف",R2959&gt;0,I2959="موافق",S2959&lt;&gt;"",H2959&lt;&gt;""),N(G2959),0)</f>
        <v/>
      </c>
    </row>
    <row r="2960">
      <c r="A2960" s="19" t="n"/>
      <c r="B2960" s="20">
        <f>IF(A2960="","",IF(R2960=0,"⚠ أضف سطر عهدة أولًا","BDR-"&amp;TEXT(R2960,"000")))</f>
        <v/>
      </c>
      <c r="C2960" s="21" t="n"/>
      <c r="D2960" s="20">
        <f>IF(C2960="","",IF(S2960="","خارج السنة المالية",INDEX(القوائم!$D$2:$D$13,S2960)))</f>
        <v/>
      </c>
      <c r="E2960" s="22" t="n"/>
      <c r="F2960" s="23" t="n"/>
      <c r="G2960" s="23" t="n"/>
      <c r="H2960" s="22" t="n"/>
      <c r="I2960" s="19" t="n"/>
      <c r="J2960" s="21" t="n"/>
      <c r="K2960" s="19" t="n"/>
      <c r="L2960" s="19" t="n"/>
      <c r="M2960" s="21" t="n"/>
      <c r="N2960" s="22" t="n"/>
      <c r="O2960" s="24">
        <f>IF(A2960&lt;&gt;"عهدة","",SUMIFS($G$8:$G$5007,$B$8:$B$5007,B2960,$A$8:$A$5007,"مصروف",$I$8:$I$5007,"&lt;&gt;مرفوض"))</f>
        <v/>
      </c>
      <c r="P2960" s="25">
        <f>IF(A2960&lt;&gt;"عهدة","",N(F2960)-O2960)</f>
        <v/>
      </c>
      <c r="Q2960" s="26">
        <f>IF(A2960="","",IF(A2960="عهدة",IF(N(F2960)=0,"⚠ أدخل قيمة العهدة",IF(P2960&lt;0,"⛔ عجز / زيادة مصروفات "&amp;TEXT(-P2960,"#,##0"),IF(COUNTIFS($B$8:$B$5007,B2960,$A$8:$A$5007,"مصروف",$I$8:$I$5007,"&lt;&gt;مرفوض",$K$8:$K$5007,"&lt;&gt;نعم")&gt;0,"⚠ "&amp;COUNTIFS($B$8:$B$5007,B2960,$A$8:$A$5007,"مصروف",$I$8:$I$5007,"&lt;&gt;مرفوض",$K$8:$K$5007,"&lt;&gt;نعم")&amp;" مصروف غير مسوى",IF(L2960="تمت التسوية",IF(P2960=0,"✔ متوازنة وتمت التسوية","✔ تمت التسوية – متبقي "&amp;TEXT(P2960,"#,##0")),IF(P2960&gt;0,"متبقي "&amp;TEXT(P2960,"#,##0"),"✔ متوازنة"))))),IF(R2960=0,"⚠ أضف سطر عهدة أولًا",IF(OR(C2960="",N(G2960)=0),"⚠ أكمل التاريخ والقيمة",IF(S2960="","⚠ التاريخ خارج السنة المالية",IF(H2960="","⚠ اختر بند الموازنة",IF(I2960="مرفوض","✖ مرفوض من المدير",IF(I2960&lt;&gt;"موافق","⏳ بانتظار موافقة المدير",IF(K2960&lt;&gt;"نعم","⚠ غير مسوى مع الحسابات","✔ معتمد ومسوى")))))))))</f>
        <v/>
      </c>
      <c r="R2960">
        <f>N(R2959)+IF(A2960="عهدة",1,0)</f>
        <v/>
      </c>
      <c r="S2960">
        <f>IF(C2960="","",IF(AND(C2960&gt;=DATE(2026,9,1),C2960&lt;=DATE(2027,8,31)),(YEAR(C2960)-2026)*12+MONTH(C2960)-8,""))</f>
        <v/>
      </c>
      <c r="T2960">
        <f>IF(AND(A2960="مصروف",R2960&gt;0,I2960="موافق",S2960&lt;&gt;"",H2960&lt;&gt;""),N(G2960),0)</f>
        <v/>
      </c>
    </row>
    <row r="2961">
      <c r="A2961" s="19" t="n"/>
      <c r="B2961" s="20">
        <f>IF(A2961="","",IF(R2961=0,"⚠ أضف سطر عهدة أولًا","BDR-"&amp;TEXT(R2961,"000")))</f>
        <v/>
      </c>
      <c r="C2961" s="21" t="n"/>
      <c r="D2961" s="20">
        <f>IF(C2961="","",IF(S2961="","خارج السنة المالية",INDEX(القوائم!$D$2:$D$13,S2961)))</f>
        <v/>
      </c>
      <c r="E2961" s="22" t="n"/>
      <c r="F2961" s="23" t="n"/>
      <c r="G2961" s="23" t="n"/>
      <c r="H2961" s="22" t="n"/>
      <c r="I2961" s="19" t="n"/>
      <c r="J2961" s="21" t="n"/>
      <c r="K2961" s="19" t="n"/>
      <c r="L2961" s="19" t="n"/>
      <c r="M2961" s="21" t="n"/>
      <c r="N2961" s="22" t="n"/>
      <c r="O2961" s="24">
        <f>IF(A2961&lt;&gt;"عهدة","",SUMIFS($G$8:$G$5007,$B$8:$B$5007,B2961,$A$8:$A$5007,"مصروف",$I$8:$I$5007,"&lt;&gt;مرفوض"))</f>
        <v/>
      </c>
      <c r="P2961" s="25">
        <f>IF(A2961&lt;&gt;"عهدة","",N(F2961)-O2961)</f>
        <v/>
      </c>
      <c r="Q2961" s="26">
        <f>IF(A2961="","",IF(A2961="عهدة",IF(N(F2961)=0,"⚠ أدخل قيمة العهدة",IF(P2961&lt;0,"⛔ عجز / زيادة مصروفات "&amp;TEXT(-P2961,"#,##0"),IF(COUNTIFS($B$8:$B$5007,B2961,$A$8:$A$5007,"مصروف",$I$8:$I$5007,"&lt;&gt;مرفوض",$K$8:$K$5007,"&lt;&gt;نعم")&gt;0,"⚠ "&amp;COUNTIFS($B$8:$B$5007,B2961,$A$8:$A$5007,"مصروف",$I$8:$I$5007,"&lt;&gt;مرفوض",$K$8:$K$5007,"&lt;&gt;نعم")&amp;" مصروف غير مسوى",IF(L2961="تمت التسوية",IF(P2961=0,"✔ متوازنة وتمت التسوية","✔ تمت التسوية – متبقي "&amp;TEXT(P2961,"#,##0")),IF(P2961&gt;0,"متبقي "&amp;TEXT(P2961,"#,##0"),"✔ متوازنة"))))),IF(R2961=0,"⚠ أضف سطر عهدة أولًا",IF(OR(C2961="",N(G2961)=0),"⚠ أكمل التاريخ والقيمة",IF(S2961="","⚠ التاريخ خارج السنة المالية",IF(H2961="","⚠ اختر بند الموازنة",IF(I2961="مرفوض","✖ مرفوض من المدير",IF(I2961&lt;&gt;"موافق","⏳ بانتظار موافقة المدير",IF(K2961&lt;&gt;"نعم","⚠ غير مسوى مع الحسابات","✔ معتمد ومسوى")))))))))</f>
        <v/>
      </c>
      <c r="R2961">
        <f>N(R2960)+IF(A2961="عهدة",1,0)</f>
        <v/>
      </c>
      <c r="S2961">
        <f>IF(C2961="","",IF(AND(C2961&gt;=DATE(2026,9,1),C2961&lt;=DATE(2027,8,31)),(YEAR(C2961)-2026)*12+MONTH(C2961)-8,""))</f>
        <v/>
      </c>
      <c r="T2961">
        <f>IF(AND(A2961="مصروف",R2961&gt;0,I2961="موافق",S2961&lt;&gt;"",H2961&lt;&gt;""),N(G2961),0)</f>
        <v/>
      </c>
    </row>
    <row r="2962">
      <c r="A2962" s="19" t="n"/>
      <c r="B2962" s="20">
        <f>IF(A2962="","",IF(R2962=0,"⚠ أضف سطر عهدة أولًا","BDR-"&amp;TEXT(R2962,"000")))</f>
        <v/>
      </c>
      <c r="C2962" s="21" t="n"/>
      <c r="D2962" s="20">
        <f>IF(C2962="","",IF(S2962="","خارج السنة المالية",INDEX(القوائم!$D$2:$D$13,S2962)))</f>
        <v/>
      </c>
      <c r="E2962" s="22" t="n"/>
      <c r="F2962" s="23" t="n"/>
      <c r="G2962" s="23" t="n"/>
      <c r="H2962" s="22" t="n"/>
      <c r="I2962" s="19" t="n"/>
      <c r="J2962" s="21" t="n"/>
      <c r="K2962" s="19" t="n"/>
      <c r="L2962" s="19" t="n"/>
      <c r="M2962" s="21" t="n"/>
      <c r="N2962" s="22" t="n"/>
      <c r="O2962" s="24">
        <f>IF(A2962&lt;&gt;"عهدة","",SUMIFS($G$8:$G$5007,$B$8:$B$5007,B2962,$A$8:$A$5007,"مصروف",$I$8:$I$5007,"&lt;&gt;مرفوض"))</f>
        <v/>
      </c>
      <c r="P2962" s="25">
        <f>IF(A2962&lt;&gt;"عهدة","",N(F2962)-O2962)</f>
        <v/>
      </c>
      <c r="Q2962" s="26">
        <f>IF(A2962="","",IF(A2962="عهدة",IF(N(F2962)=0,"⚠ أدخل قيمة العهدة",IF(P2962&lt;0,"⛔ عجز / زيادة مصروفات "&amp;TEXT(-P2962,"#,##0"),IF(COUNTIFS($B$8:$B$5007,B2962,$A$8:$A$5007,"مصروف",$I$8:$I$5007,"&lt;&gt;مرفوض",$K$8:$K$5007,"&lt;&gt;نعم")&gt;0,"⚠ "&amp;COUNTIFS($B$8:$B$5007,B2962,$A$8:$A$5007,"مصروف",$I$8:$I$5007,"&lt;&gt;مرفوض",$K$8:$K$5007,"&lt;&gt;نعم")&amp;" مصروف غير مسوى",IF(L2962="تمت التسوية",IF(P2962=0,"✔ متوازنة وتمت التسوية","✔ تمت التسوية – متبقي "&amp;TEXT(P2962,"#,##0")),IF(P2962&gt;0,"متبقي "&amp;TEXT(P2962,"#,##0"),"✔ متوازنة"))))),IF(R2962=0,"⚠ أضف سطر عهدة أولًا",IF(OR(C2962="",N(G2962)=0),"⚠ أكمل التاريخ والقيمة",IF(S2962="","⚠ التاريخ خارج السنة المالية",IF(H2962="","⚠ اختر بند الموازنة",IF(I2962="مرفوض","✖ مرفوض من المدير",IF(I2962&lt;&gt;"موافق","⏳ بانتظار موافقة المدير",IF(K2962&lt;&gt;"نعم","⚠ غير مسوى مع الحسابات","✔ معتمد ومسوى")))))))))</f>
        <v/>
      </c>
      <c r="R2962">
        <f>N(R2961)+IF(A2962="عهدة",1,0)</f>
        <v/>
      </c>
      <c r="S2962">
        <f>IF(C2962="","",IF(AND(C2962&gt;=DATE(2026,9,1),C2962&lt;=DATE(2027,8,31)),(YEAR(C2962)-2026)*12+MONTH(C2962)-8,""))</f>
        <v/>
      </c>
      <c r="T2962">
        <f>IF(AND(A2962="مصروف",R2962&gt;0,I2962="موافق",S2962&lt;&gt;"",H2962&lt;&gt;""),N(G2962),0)</f>
        <v/>
      </c>
    </row>
    <row r="2963">
      <c r="A2963" s="19" t="n"/>
      <c r="B2963" s="20">
        <f>IF(A2963="","",IF(R2963=0,"⚠ أضف سطر عهدة أولًا","BDR-"&amp;TEXT(R2963,"000")))</f>
        <v/>
      </c>
      <c r="C2963" s="21" t="n"/>
      <c r="D2963" s="20">
        <f>IF(C2963="","",IF(S2963="","خارج السنة المالية",INDEX(القوائم!$D$2:$D$13,S2963)))</f>
        <v/>
      </c>
      <c r="E2963" s="22" t="n"/>
      <c r="F2963" s="23" t="n"/>
      <c r="G2963" s="23" t="n"/>
      <c r="H2963" s="22" t="n"/>
      <c r="I2963" s="19" t="n"/>
      <c r="J2963" s="21" t="n"/>
      <c r="K2963" s="19" t="n"/>
      <c r="L2963" s="19" t="n"/>
      <c r="M2963" s="21" t="n"/>
      <c r="N2963" s="22" t="n"/>
      <c r="O2963" s="24">
        <f>IF(A2963&lt;&gt;"عهدة","",SUMIFS($G$8:$G$5007,$B$8:$B$5007,B2963,$A$8:$A$5007,"مصروف",$I$8:$I$5007,"&lt;&gt;مرفوض"))</f>
        <v/>
      </c>
      <c r="P2963" s="25">
        <f>IF(A2963&lt;&gt;"عهدة","",N(F2963)-O2963)</f>
        <v/>
      </c>
      <c r="Q2963" s="26">
        <f>IF(A2963="","",IF(A2963="عهدة",IF(N(F2963)=0,"⚠ أدخل قيمة العهدة",IF(P2963&lt;0,"⛔ عجز / زيادة مصروفات "&amp;TEXT(-P2963,"#,##0"),IF(COUNTIFS($B$8:$B$5007,B2963,$A$8:$A$5007,"مصروف",$I$8:$I$5007,"&lt;&gt;مرفوض",$K$8:$K$5007,"&lt;&gt;نعم")&gt;0,"⚠ "&amp;COUNTIFS($B$8:$B$5007,B2963,$A$8:$A$5007,"مصروف",$I$8:$I$5007,"&lt;&gt;مرفوض",$K$8:$K$5007,"&lt;&gt;نعم")&amp;" مصروف غير مسوى",IF(L2963="تمت التسوية",IF(P2963=0,"✔ متوازنة وتمت التسوية","✔ تمت التسوية – متبقي "&amp;TEXT(P2963,"#,##0")),IF(P2963&gt;0,"متبقي "&amp;TEXT(P2963,"#,##0"),"✔ متوازنة"))))),IF(R2963=0,"⚠ أضف سطر عهدة أولًا",IF(OR(C2963="",N(G2963)=0),"⚠ أكمل التاريخ والقيمة",IF(S2963="","⚠ التاريخ خارج السنة المالية",IF(H2963="","⚠ اختر بند الموازنة",IF(I2963="مرفوض","✖ مرفوض من المدير",IF(I2963&lt;&gt;"موافق","⏳ بانتظار موافقة المدير",IF(K2963&lt;&gt;"نعم","⚠ غير مسوى مع الحسابات","✔ معتمد ومسوى")))))))))</f>
        <v/>
      </c>
      <c r="R2963">
        <f>N(R2962)+IF(A2963="عهدة",1,0)</f>
        <v/>
      </c>
      <c r="S2963">
        <f>IF(C2963="","",IF(AND(C2963&gt;=DATE(2026,9,1),C2963&lt;=DATE(2027,8,31)),(YEAR(C2963)-2026)*12+MONTH(C2963)-8,""))</f>
        <v/>
      </c>
      <c r="T2963">
        <f>IF(AND(A2963="مصروف",R2963&gt;0,I2963="موافق",S2963&lt;&gt;"",H2963&lt;&gt;""),N(G2963),0)</f>
        <v/>
      </c>
    </row>
    <row r="2964">
      <c r="A2964" s="19" t="n"/>
      <c r="B2964" s="20">
        <f>IF(A2964="","",IF(R2964=0,"⚠ أضف سطر عهدة أولًا","BDR-"&amp;TEXT(R2964,"000")))</f>
        <v/>
      </c>
      <c r="C2964" s="21" t="n"/>
      <c r="D2964" s="20">
        <f>IF(C2964="","",IF(S2964="","خارج السنة المالية",INDEX(القوائم!$D$2:$D$13,S2964)))</f>
        <v/>
      </c>
      <c r="E2964" s="22" t="n"/>
      <c r="F2964" s="23" t="n"/>
      <c r="G2964" s="23" t="n"/>
      <c r="H2964" s="22" t="n"/>
      <c r="I2964" s="19" t="n"/>
      <c r="J2964" s="21" t="n"/>
      <c r="K2964" s="19" t="n"/>
      <c r="L2964" s="19" t="n"/>
      <c r="M2964" s="21" t="n"/>
      <c r="N2964" s="22" t="n"/>
      <c r="O2964" s="24">
        <f>IF(A2964&lt;&gt;"عهدة","",SUMIFS($G$8:$G$5007,$B$8:$B$5007,B2964,$A$8:$A$5007,"مصروف",$I$8:$I$5007,"&lt;&gt;مرفوض"))</f>
        <v/>
      </c>
      <c r="P2964" s="25">
        <f>IF(A2964&lt;&gt;"عهدة","",N(F2964)-O2964)</f>
        <v/>
      </c>
      <c r="Q2964" s="26">
        <f>IF(A2964="","",IF(A2964="عهدة",IF(N(F2964)=0,"⚠ أدخل قيمة العهدة",IF(P2964&lt;0,"⛔ عجز / زيادة مصروفات "&amp;TEXT(-P2964,"#,##0"),IF(COUNTIFS($B$8:$B$5007,B2964,$A$8:$A$5007,"مصروف",$I$8:$I$5007,"&lt;&gt;مرفوض",$K$8:$K$5007,"&lt;&gt;نعم")&gt;0,"⚠ "&amp;COUNTIFS($B$8:$B$5007,B2964,$A$8:$A$5007,"مصروف",$I$8:$I$5007,"&lt;&gt;مرفوض",$K$8:$K$5007,"&lt;&gt;نعم")&amp;" مصروف غير مسوى",IF(L2964="تمت التسوية",IF(P2964=0,"✔ متوازنة وتمت التسوية","✔ تمت التسوية – متبقي "&amp;TEXT(P2964,"#,##0")),IF(P2964&gt;0,"متبقي "&amp;TEXT(P2964,"#,##0"),"✔ متوازنة"))))),IF(R2964=0,"⚠ أضف سطر عهدة أولًا",IF(OR(C2964="",N(G2964)=0),"⚠ أكمل التاريخ والقيمة",IF(S2964="","⚠ التاريخ خارج السنة المالية",IF(H2964="","⚠ اختر بند الموازنة",IF(I2964="مرفوض","✖ مرفوض من المدير",IF(I2964&lt;&gt;"موافق","⏳ بانتظار موافقة المدير",IF(K2964&lt;&gt;"نعم","⚠ غير مسوى مع الحسابات","✔ معتمد ومسوى")))))))))</f>
        <v/>
      </c>
      <c r="R2964">
        <f>N(R2963)+IF(A2964="عهدة",1,0)</f>
        <v/>
      </c>
      <c r="S2964">
        <f>IF(C2964="","",IF(AND(C2964&gt;=DATE(2026,9,1),C2964&lt;=DATE(2027,8,31)),(YEAR(C2964)-2026)*12+MONTH(C2964)-8,""))</f>
        <v/>
      </c>
      <c r="T2964">
        <f>IF(AND(A2964="مصروف",R2964&gt;0,I2964="موافق",S2964&lt;&gt;"",H2964&lt;&gt;""),N(G2964),0)</f>
        <v/>
      </c>
    </row>
    <row r="2965">
      <c r="A2965" s="19" t="n"/>
      <c r="B2965" s="20">
        <f>IF(A2965="","",IF(R2965=0,"⚠ أضف سطر عهدة أولًا","BDR-"&amp;TEXT(R2965,"000")))</f>
        <v/>
      </c>
      <c r="C2965" s="21" t="n"/>
      <c r="D2965" s="20">
        <f>IF(C2965="","",IF(S2965="","خارج السنة المالية",INDEX(القوائم!$D$2:$D$13,S2965)))</f>
        <v/>
      </c>
      <c r="E2965" s="22" t="n"/>
      <c r="F2965" s="23" t="n"/>
      <c r="G2965" s="23" t="n"/>
      <c r="H2965" s="22" t="n"/>
      <c r="I2965" s="19" t="n"/>
      <c r="J2965" s="21" t="n"/>
      <c r="K2965" s="19" t="n"/>
      <c r="L2965" s="19" t="n"/>
      <c r="M2965" s="21" t="n"/>
      <c r="N2965" s="22" t="n"/>
      <c r="O2965" s="24">
        <f>IF(A2965&lt;&gt;"عهدة","",SUMIFS($G$8:$G$5007,$B$8:$B$5007,B2965,$A$8:$A$5007,"مصروف",$I$8:$I$5007,"&lt;&gt;مرفوض"))</f>
        <v/>
      </c>
      <c r="P2965" s="25">
        <f>IF(A2965&lt;&gt;"عهدة","",N(F2965)-O2965)</f>
        <v/>
      </c>
      <c r="Q2965" s="26">
        <f>IF(A2965="","",IF(A2965="عهدة",IF(N(F2965)=0,"⚠ أدخل قيمة العهدة",IF(P2965&lt;0,"⛔ عجز / زيادة مصروفات "&amp;TEXT(-P2965,"#,##0"),IF(COUNTIFS($B$8:$B$5007,B2965,$A$8:$A$5007,"مصروف",$I$8:$I$5007,"&lt;&gt;مرفوض",$K$8:$K$5007,"&lt;&gt;نعم")&gt;0,"⚠ "&amp;COUNTIFS($B$8:$B$5007,B2965,$A$8:$A$5007,"مصروف",$I$8:$I$5007,"&lt;&gt;مرفوض",$K$8:$K$5007,"&lt;&gt;نعم")&amp;" مصروف غير مسوى",IF(L2965="تمت التسوية",IF(P2965=0,"✔ متوازنة وتمت التسوية","✔ تمت التسوية – متبقي "&amp;TEXT(P2965,"#,##0")),IF(P2965&gt;0,"متبقي "&amp;TEXT(P2965,"#,##0"),"✔ متوازنة"))))),IF(R2965=0,"⚠ أضف سطر عهدة أولًا",IF(OR(C2965="",N(G2965)=0),"⚠ أكمل التاريخ والقيمة",IF(S2965="","⚠ التاريخ خارج السنة المالية",IF(H2965="","⚠ اختر بند الموازنة",IF(I2965="مرفوض","✖ مرفوض من المدير",IF(I2965&lt;&gt;"موافق","⏳ بانتظار موافقة المدير",IF(K2965&lt;&gt;"نعم","⚠ غير مسوى مع الحسابات","✔ معتمد ومسوى")))))))))</f>
        <v/>
      </c>
      <c r="R2965">
        <f>N(R2964)+IF(A2965="عهدة",1,0)</f>
        <v/>
      </c>
      <c r="S2965">
        <f>IF(C2965="","",IF(AND(C2965&gt;=DATE(2026,9,1),C2965&lt;=DATE(2027,8,31)),(YEAR(C2965)-2026)*12+MONTH(C2965)-8,""))</f>
        <v/>
      </c>
      <c r="T2965">
        <f>IF(AND(A2965="مصروف",R2965&gt;0,I2965="موافق",S2965&lt;&gt;"",H2965&lt;&gt;""),N(G2965),0)</f>
        <v/>
      </c>
    </row>
    <row r="2966">
      <c r="A2966" s="19" t="n"/>
      <c r="B2966" s="20">
        <f>IF(A2966="","",IF(R2966=0,"⚠ أضف سطر عهدة أولًا","BDR-"&amp;TEXT(R2966,"000")))</f>
        <v/>
      </c>
      <c r="C2966" s="21" t="n"/>
      <c r="D2966" s="20">
        <f>IF(C2966="","",IF(S2966="","خارج السنة المالية",INDEX(القوائم!$D$2:$D$13,S2966)))</f>
        <v/>
      </c>
      <c r="E2966" s="22" t="n"/>
      <c r="F2966" s="23" t="n"/>
      <c r="G2966" s="23" t="n"/>
      <c r="H2966" s="22" t="n"/>
      <c r="I2966" s="19" t="n"/>
      <c r="J2966" s="21" t="n"/>
      <c r="K2966" s="19" t="n"/>
      <c r="L2966" s="19" t="n"/>
      <c r="M2966" s="21" t="n"/>
      <c r="N2966" s="22" t="n"/>
      <c r="O2966" s="24">
        <f>IF(A2966&lt;&gt;"عهدة","",SUMIFS($G$8:$G$5007,$B$8:$B$5007,B2966,$A$8:$A$5007,"مصروف",$I$8:$I$5007,"&lt;&gt;مرفوض"))</f>
        <v/>
      </c>
      <c r="P2966" s="25">
        <f>IF(A2966&lt;&gt;"عهدة","",N(F2966)-O2966)</f>
        <v/>
      </c>
      <c r="Q2966" s="26">
        <f>IF(A2966="","",IF(A2966="عهدة",IF(N(F2966)=0,"⚠ أدخل قيمة العهدة",IF(P2966&lt;0,"⛔ عجز / زيادة مصروفات "&amp;TEXT(-P2966,"#,##0"),IF(COUNTIFS($B$8:$B$5007,B2966,$A$8:$A$5007,"مصروف",$I$8:$I$5007,"&lt;&gt;مرفوض",$K$8:$K$5007,"&lt;&gt;نعم")&gt;0,"⚠ "&amp;COUNTIFS($B$8:$B$5007,B2966,$A$8:$A$5007,"مصروف",$I$8:$I$5007,"&lt;&gt;مرفوض",$K$8:$K$5007,"&lt;&gt;نعم")&amp;" مصروف غير مسوى",IF(L2966="تمت التسوية",IF(P2966=0,"✔ متوازنة وتمت التسوية","✔ تمت التسوية – متبقي "&amp;TEXT(P2966,"#,##0")),IF(P2966&gt;0,"متبقي "&amp;TEXT(P2966,"#,##0"),"✔ متوازنة"))))),IF(R2966=0,"⚠ أضف سطر عهدة أولًا",IF(OR(C2966="",N(G2966)=0),"⚠ أكمل التاريخ والقيمة",IF(S2966="","⚠ التاريخ خارج السنة المالية",IF(H2966="","⚠ اختر بند الموازنة",IF(I2966="مرفوض","✖ مرفوض من المدير",IF(I2966&lt;&gt;"موافق","⏳ بانتظار موافقة المدير",IF(K2966&lt;&gt;"نعم","⚠ غير مسوى مع الحسابات","✔ معتمد ومسوى")))))))))</f>
        <v/>
      </c>
      <c r="R2966">
        <f>N(R2965)+IF(A2966="عهدة",1,0)</f>
        <v/>
      </c>
      <c r="S2966">
        <f>IF(C2966="","",IF(AND(C2966&gt;=DATE(2026,9,1),C2966&lt;=DATE(2027,8,31)),(YEAR(C2966)-2026)*12+MONTH(C2966)-8,""))</f>
        <v/>
      </c>
      <c r="T2966">
        <f>IF(AND(A2966="مصروف",R2966&gt;0,I2966="موافق",S2966&lt;&gt;"",H2966&lt;&gt;""),N(G2966),0)</f>
        <v/>
      </c>
    </row>
    <row r="2967">
      <c r="A2967" s="19" t="n"/>
      <c r="B2967" s="20">
        <f>IF(A2967="","",IF(R2967=0,"⚠ أضف سطر عهدة أولًا","BDR-"&amp;TEXT(R2967,"000")))</f>
        <v/>
      </c>
      <c r="C2967" s="21" t="n"/>
      <c r="D2967" s="20">
        <f>IF(C2967="","",IF(S2967="","خارج السنة المالية",INDEX(القوائم!$D$2:$D$13,S2967)))</f>
        <v/>
      </c>
      <c r="E2967" s="22" t="n"/>
      <c r="F2967" s="23" t="n"/>
      <c r="G2967" s="23" t="n"/>
      <c r="H2967" s="22" t="n"/>
      <c r="I2967" s="19" t="n"/>
      <c r="J2967" s="21" t="n"/>
      <c r="K2967" s="19" t="n"/>
      <c r="L2967" s="19" t="n"/>
      <c r="M2967" s="21" t="n"/>
      <c r="N2967" s="22" t="n"/>
      <c r="O2967" s="24">
        <f>IF(A2967&lt;&gt;"عهدة","",SUMIFS($G$8:$G$5007,$B$8:$B$5007,B2967,$A$8:$A$5007,"مصروف",$I$8:$I$5007,"&lt;&gt;مرفوض"))</f>
        <v/>
      </c>
      <c r="P2967" s="25">
        <f>IF(A2967&lt;&gt;"عهدة","",N(F2967)-O2967)</f>
        <v/>
      </c>
      <c r="Q2967" s="26">
        <f>IF(A2967="","",IF(A2967="عهدة",IF(N(F2967)=0,"⚠ أدخل قيمة العهدة",IF(P2967&lt;0,"⛔ عجز / زيادة مصروفات "&amp;TEXT(-P2967,"#,##0"),IF(COUNTIFS($B$8:$B$5007,B2967,$A$8:$A$5007,"مصروف",$I$8:$I$5007,"&lt;&gt;مرفوض",$K$8:$K$5007,"&lt;&gt;نعم")&gt;0,"⚠ "&amp;COUNTIFS($B$8:$B$5007,B2967,$A$8:$A$5007,"مصروف",$I$8:$I$5007,"&lt;&gt;مرفوض",$K$8:$K$5007,"&lt;&gt;نعم")&amp;" مصروف غير مسوى",IF(L2967="تمت التسوية",IF(P2967=0,"✔ متوازنة وتمت التسوية","✔ تمت التسوية – متبقي "&amp;TEXT(P2967,"#,##0")),IF(P2967&gt;0,"متبقي "&amp;TEXT(P2967,"#,##0"),"✔ متوازنة"))))),IF(R2967=0,"⚠ أضف سطر عهدة أولًا",IF(OR(C2967="",N(G2967)=0),"⚠ أكمل التاريخ والقيمة",IF(S2967="","⚠ التاريخ خارج السنة المالية",IF(H2967="","⚠ اختر بند الموازنة",IF(I2967="مرفوض","✖ مرفوض من المدير",IF(I2967&lt;&gt;"موافق","⏳ بانتظار موافقة المدير",IF(K2967&lt;&gt;"نعم","⚠ غير مسوى مع الحسابات","✔ معتمد ومسوى")))))))))</f>
        <v/>
      </c>
      <c r="R2967">
        <f>N(R2966)+IF(A2967="عهدة",1,0)</f>
        <v/>
      </c>
      <c r="S2967">
        <f>IF(C2967="","",IF(AND(C2967&gt;=DATE(2026,9,1),C2967&lt;=DATE(2027,8,31)),(YEAR(C2967)-2026)*12+MONTH(C2967)-8,""))</f>
        <v/>
      </c>
      <c r="T2967">
        <f>IF(AND(A2967="مصروف",R2967&gt;0,I2967="موافق",S2967&lt;&gt;"",H2967&lt;&gt;""),N(G2967),0)</f>
        <v/>
      </c>
    </row>
    <row r="2968">
      <c r="A2968" s="19" t="n"/>
      <c r="B2968" s="20">
        <f>IF(A2968="","",IF(R2968=0,"⚠ أضف سطر عهدة أولًا","BDR-"&amp;TEXT(R2968,"000")))</f>
        <v/>
      </c>
      <c r="C2968" s="21" t="n"/>
      <c r="D2968" s="20">
        <f>IF(C2968="","",IF(S2968="","خارج السنة المالية",INDEX(القوائم!$D$2:$D$13,S2968)))</f>
        <v/>
      </c>
      <c r="E2968" s="22" t="n"/>
      <c r="F2968" s="23" t="n"/>
      <c r="G2968" s="23" t="n"/>
      <c r="H2968" s="22" t="n"/>
      <c r="I2968" s="19" t="n"/>
      <c r="J2968" s="21" t="n"/>
      <c r="K2968" s="19" t="n"/>
      <c r="L2968" s="19" t="n"/>
      <c r="M2968" s="21" t="n"/>
      <c r="N2968" s="22" t="n"/>
      <c r="O2968" s="24">
        <f>IF(A2968&lt;&gt;"عهدة","",SUMIFS($G$8:$G$5007,$B$8:$B$5007,B2968,$A$8:$A$5007,"مصروف",$I$8:$I$5007,"&lt;&gt;مرفوض"))</f>
        <v/>
      </c>
      <c r="P2968" s="25">
        <f>IF(A2968&lt;&gt;"عهدة","",N(F2968)-O2968)</f>
        <v/>
      </c>
      <c r="Q2968" s="26">
        <f>IF(A2968="","",IF(A2968="عهدة",IF(N(F2968)=0,"⚠ أدخل قيمة العهدة",IF(P2968&lt;0,"⛔ عجز / زيادة مصروفات "&amp;TEXT(-P2968,"#,##0"),IF(COUNTIFS($B$8:$B$5007,B2968,$A$8:$A$5007,"مصروف",$I$8:$I$5007,"&lt;&gt;مرفوض",$K$8:$K$5007,"&lt;&gt;نعم")&gt;0,"⚠ "&amp;COUNTIFS($B$8:$B$5007,B2968,$A$8:$A$5007,"مصروف",$I$8:$I$5007,"&lt;&gt;مرفوض",$K$8:$K$5007,"&lt;&gt;نعم")&amp;" مصروف غير مسوى",IF(L2968="تمت التسوية",IF(P2968=0,"✔ متوازنة وتمت التسوية","✔ تمت التسوية – متبقي "&amp;TEXT(P2968,"#,##0")),IF(P2968&gt;0,"متبقي "&amp;TEXT(P2968,"#,##0"),"✔ متوازنة"))))),IF(R2968=0,"⚠ أضف سطر عهدة أولًا",IF(OR(C2968="",N(G2968)=0),"⚠ أكمل التاريخ والقيمة",IF(S2968="","⚠ التاريخ خارج السنة المالية",IF(H2968="","⚠ اختر بند الموازنة",IF(I2968="مرفوض","✖ مرفوض من المدير",IF(I2968&lt;&gt;"موافق","⏳ بانتظار موافقة المدير",IF(K2968&lt;&gt;"نعم","⚠ غير مسوى مع الحسابات","✔ معتمد ومسوى")))))))))</f>
        <v/>
      </c>
      <c r="R2968">
        <f>N(R2967)+IF(A2968="عهدة",1,0)</f>
        <v/>
      </c>
      <c r="S2968">
        <f>IF(C2968="","",IF(AND(C2968&gt;=DATE(2026,9,1),C2968&lt;=DATE(2027,8,31)),(YEAR(C2968)-2026)*12+MONTH(C2968)-8,""))</f>
        <v/>
      </c>
      <c r="T2968">
        <f>IF(AND(A2968="مصروف",R2968&gt;0,I2968="موافق",S2968&lt;&gt;"",H2968&lt;&gt;""),N(G2968),0)</f>
        <v/>
      </c>
    </row>
    <row r="2969">
      <c r="A2969" s="19" t="n"/>
      <c r="B2969" s="20">
        <f>IF(A2969="","",IF(R2969=0,"⚠ أضف سطر عهدة أولًا","BDR-"&amp;TEXT(R2969,"000")))</f>
        <v/>
      </c>
      <c r="C2969" s="21" t="n"/>
      <c r="D2969" s="20">
        <f>IF(C2969="","",IF(S2969="","خارج السنة المالية",INDEX(القوائم!$D$2:$D$13,S2969)))</f>
        <v/>
      </c>
      <c r="E2969" s="22" t="n"/>
      <c r="F2969" s="23" t="n"/>
      <c r="G2969" s="23" t="n"/>
      <c r="H2969" s="22" t="n"/>
      <c r="I2969" s="19" t="n"/>
      <c r="J2969" s="21" t="n"/>
      <c r="K2969" s="19" t="n"/>
      <c r="L2969" s="19" t="n"/>
      <c r="M2969" s="21" t="n"/>
      <c r="N2969" s="22" t="n"/>
      <c r="O2969" s="24">
        <f>IF(A2969&lt;&gt;"عهدة","",SUMIFS($G$8:$G$5007,$B$8:$B$5007,B2969,$A$8:$A$5007,"مصروف",$I$8:$I$5007,"&lt;&gt;مرفوض"))</f>
        <v/>
      </c>
      <c r="P2969" s="25">
        <f>IF(A2969&lt;&gt;"عهدة","",N(F2969)-O2969)</f>
        <v/>
      </c>
      <c r="Q2969" s="26">
        <f>IF(A2969="","",IF(A2969="عهدة",IF(N(F2969)=0,"⚠ أدخل قيمة العهدة",IF(P2969&lt;0,"⛔ عجز / زيادة مصروفات "&amp;TEXT(-P2969,"#,##0"),IF(COUNTIFS($B$8:$B$5007,B2969,$A$8:$A$5007,"مصروف",$I$8:$I$5007,"&lt;&gt;مرفوض",$K$8:$K$5007,"&lt;&gt;نعم")&gt;0,"⚠ "&amp;COUNTIFS($B$8:$B$5007,B2969,$A$8:$A$5007,"مصروف",$I$8:$I$5007,"&lt;&gt;مرفوض",$K$8:$K$5007,"&lt;&gt;نعم")&amp;" مصروف غير مسوى",IF(L2969="تمت التسوية",IF(P2969=0,"✔ متوازنة وتمت التسوية","✔ تمت التسوية – متبقي "&amp;TEXT(P2969,"#,##0")),IF(P2969&gt;0,"متبقي "&amp;TEXT(P2969,"#,##0"),"✔ متوازنة"))))),IF(R2969=0,"⚠ أضف سطر عهدة أولًا",IF(OR(C2969="",N(G2969)=0),"⚠ أكمل التاريخ والقيمة",IF(S2969="","⚠ التاريخ خارج السنة المالية",IF(H2969="","⚠ اختر بند الموازنة",IF(I2969="مرفوض","✖ مرفوض من المدير",IF(I2969&lt;&gt;"موافق","⏳ بانتظار موافقة المدير",IF(K2969&lt;&gt;"نعم","⚠ غير مسوى مع الحسابات","✔ معتمد ومسوى")))))))))</f>
        <v/>
      </c>
      <c r="R2969">
        <f>N(R2968)+IF(A2969="عهدة",1,0)</f>
        <v/>
      </c>
      <c r="S2969">
        <f>IF(C2969="","",IF(AND(C2969&gt;=DATE(2026,9,1),C2969&lt;=DATE(2027,8,31)),(YEAR(C2969)-2026)*12+MONTH(C2969)-8,""))</f>
        <v/>
      </c>
      <c r="T2969">
        <f>IF(AND(A2969="مصروف",R2969&gt;0,I2969="موافق",S2969&lt;&gt;"",H2969&lt;&gt;""),N(G2969),0)</f>
        <v/>
      </c>
    </row>
    <row r="2970">
      <c r="A2970" s="19" t="n"/>
      <c r="B2970" s="20">
        <f>IF(A2970="","",IF(R2970=0,"⚠ أضف سطر عهدة أولًا","BDR-"&amp;TEXT(R2970,"000")))</f>
        <v/>
      </c>
      <c r="C2970" s="21" t="n"/>
      <c r="D2970" s="20">
        <f>IF(C2970="","",IF(S2970="","خارج السنة المالية",INDEX(القوائم!$D$2:$D$13,S2970)))</f>
        <v/>
      </c>
      <c r="E2970" s="22" t="n"/>
      <c r="F2970" s="23" t="n"/>
      <c r="G2970" s="23" t="n"/>
      <c r="H2970" s="22" t="n"/>
      <c r="I2970" s="19" t="n"/>
      <c r="J2970" s="21" t="n"/>
      <c r="K2970" s="19" t="n"/>
      <c r="L2970" s="19" t="n"/>
      <c r="M2970" s="21" t="n"/>
      <c r="N2970" s="22" t="n"/>
      <c r="O2970" s="24">
        <f>IF(A2970&lt;&gt;"عهدة","",SUMIFS($G$8:$G$5007,$B$8:$B$5007,B2970,$A$8:$A$5007,"مصروف",$I$8:$I$5007,"&lt;&gt;مرفوض"))</f>
        <v/>
      </c>
      <c r="P2970" s="25">
        <f>IF(A2970&lt;&gt;"عهدة","",N(F2970)-O2970)</f>
        <v/>
      </c>
      <c r="Q2970" s="26">
        <f>IF(A2970="","",IF(A2970="عهدة",IF(N(F2970)=0,"⚠ أدخل قيمة العهدة",IF(P2970&lt;0,"⛔ عجز / زيادة مصروفات "&amp;TEXT(-P2970,"#,##0"),IF(COUNTIFS($B$8:$B$5007,B2970,$A$8:$A$5007,"مصروف",$I$8:$I$5007,"&lt;&gt;مرفوض",$K$8:$K$5007,"&lt;&gt;نعم")&gt;0,"⚠ "&amp;COUNTIFS($B$8:$B$5007,B2970,$A$8:$A$5007,"مصروف",$I$8:$I$5007,"&lt;&gt;مرفوض",$K$8:$K$5007,"&lt;&gt;نعم")&amp;" مصروف غير مسوى",IF(L2970="تمت التسوية",IF(P2970=0,"✔ متوازنة وتمت التسوية","✔ تمت التسوية – متبقي "&amp;TEXT(P2970,"#,##0")),IF(P2970&gt;0,"متبقي "&amp;TEXT(P2970,"#,##0"),"✔ متوازنة"))))),IF(R2970=0,"⚠ أضف سطر عهدة أولًا",IF(OR(C2970="",N(G2970)=0),"⚠ أكمل التاريخ والقيمة",IF(S2970="","⚠ التاريخ خارج السنة المالية",IF(H2970="","⚠ اختر بند الموازنة",IF(I2970="مرفوض","✖ مرفوض من المدير",IF(I2970&lt;&gt;"موافق","⏳ بانتظار موافقة المدير",IF(K2970&lt;&gt;"نعم","⚠ غير مسوى مع الحسابات","✔ معتمد ومسوى")))))))))</f>
        <v/>
      </c>
      <c r="R2970">
        <f>N(R2969)+IF(A2970="عهدة",1,0)</f>
        <v/>
      </c>
      <c r="S2970">
        <f>IF(C2970="","",IF(AND(C2970&gt;=DATE(2026,9,1),C2970&lt;=DATE(2027,8,31)),(YEAR(C2970)-2026)*12+MONTH(C2970)-8,""))</f>
        <v/>
      </c>
      <c r="T2970">
        <f>IF(AND(A2970="مصروف",R2970&gt;0,I2970="موافق",S2970&lt;&gt;"",H2970&lt;&gt;""),N(G2970),0)</f>
        <v/>
      </c>
    </row>
    <row r="2971">
      <c r="A2971" s="19" t="n"/>
      <c r="B2971" s="20">
        <f>IF(A2971="","",IF(R2971=0,"⚠ أضف سطر عهدة أولًا","BDR-"&amp;TEXT(R2971,"000")))</f>
        <v/>
      </c>
      <c r="C2971" s="21" t="n"/>
      <c r="D2971" s="20">
        <f>IF(C2971="","",IF(S2971="","خارج السنة المالية",INDEX(القوائم!$D$2:$D$13,S2971)))</f>
        <v/>
      </c>
      <c r="E2971" s="22" t="n"/>
      <c r="F2971" s="23" t="n"/>
      <c r="G2971" s="23" t="n"/>
      <c r="H2971" s="22" t="n"/>
      <c r="I2971" s="19" t="n"/>
      <c r="J2971" s="21" t="n"/>
      <c r="K2971" s="19" t="n"/>
      <c r="L2971" s="19" t="n"/>
      <c r="M2971" s="21" t="n"/>
      <c r="N2971" s="22" t="n"/>
      <c r="O2971" s="24">
        <f>IF(A2971&lt;&gt;"عهدة","",SUMIFS($G$8:$G$5007,$B$8:$B$5007,B2971,$A$8:$A$5007,"مصروف",$I$8:$I$5007,"&lt;&gt;مرفوض"))</f>
        <v/>
      </c>
      <c r="P2971" s="25">
        <f>IF(A2971&lt;&gt;"عهدة","",N(F2971)-O2971)</f>
        <v/>
      </c>
      <c r="Q2971" s="26">
        <f>IF(A2971="","",IF(A2971="عهدة",IF(N(F2971)=0,"⚠ أدخل قيمة العهدة",IF(P2971&lt;0,"⛔ عجز / زيادة مصروفات "&amp;TEXT(-P2971,"#,##0"),IF(COUNTIFS($B$8:$B$5007,B2971,$A$8:$A$5007,"مصروف",$I$8:$I$5007,"&lt;&gt;مرفوض",$K$8:$K$5007,"&lt;&gt;نعم")&gt;0,"⚠ "&amp;COUNTIFS($B$8:$B$5007,B2971,$A$8:$A$5007,"مصروف",$I$8:$I$5007,"&lt;&gt;مرفوض",$K$8:$K$5007,"&lt;&gt;نعم")&amp;" مصروف غير مسوى",IF(L2971="تمت التسوية",IF(P2971=0,"✔ متوازنة وتمت التسوية","✔ تمت التسوية – متبقي "&amp;TEXT(P2971,"#,##0")),IF(P2971&gt;0,"متبقي "&amp;TEXT(P2971,"#,##0"),"✔ متوازنة"))))),IF(R2971=0,"⚠ أضف سطر عهدة أولًا",IF(OR(C2971="",N(G2971)=0),"⚠ أكمل التاريخ والقيمة",IF(S2971="","⚠ التاريخ خارج السنة المالية",IF(H2971="","⚠ اختر بند الموازنة",IF(I2971="مرفوض","✖ مرفوض من المدير",IF(I2971&lt;&gt;"موافق","⏳ بانتظار موافقة المدير",IF(K2971&lt;&gt;"نعم","⚠ غير مسوى مع الحسابات","✔ معتمد ومسوى")))))))))</f>
        <v/>
      </c>
      <c r="R2971">
        <f>N(R2970)+IF(A2971="عهدة",1,0)</f>
        <v/>
      </c>
      <c r="S2971">
        <f>IF(C2971="","",IF(AND(C2971&gt;=DATE(2026,9,1),C2971&lt;=DATE(2027,8,31)),(YEAR(C2971)-2026)*12+MONTH(C2971)-8,""))</f>
        <v/>
      </c>
      <c r="T2971">
        <f>IF(AND(A2971="مصروف",R2971&gt;0,I2971="موافق",S2971&lt;&gt;"",H2971&lt;&gt;""),N(G2971),0)</f>
        <v/>
      </c>
    </row>
    <row r="2972">
      <c r="A2972" s="19" t="n"/>
      <c r="B2972" s="20">
        <f>IF(A2972="","",IF(R2972=0,"⚠ أضف سطر عهدة أولًا","BDR-"&amp;TEXT(R2972,"000")))</f>
        <v/>
      </c>
      <c r="C2972" s="21" t="n"/>
      <c r="D2972" s="20">
        <f>IF(C2972="","",IF(S2972="","خارج السنة المالية",INDEX(القوائم!$D$2:$D$13,S2972)))</f>
        <v/>
      </c>
      <c r="E2972" s="22" t="n"/>
      <c r="F2972" s="23" t="n"/>
      <c r="G2972" s="23" t="n"/>
      <c r="H2972" s="22" t="n"/>
      <c r="I2972" s="19" t="n"/>
      <c r="J2972" s="21" t="n"/>
      <c r="K2972" s="19" t="n"/>
      <c r="L2972" s="19" t="n"/>
      <c r="M2972" s="21" t="n"/>
      <c r="N2972" s="22" t="n"/>
      <c r="O2972" s="24">
        <f>IF(A2972&lt;&gt;"عهدة","",SUMIFS($G$8:$G$5007,$B$8:$B$5007,B2972,$A$8:$A$5007,"مصروف",$I$8:$I$5007,"&lt;&gt;مرفوض"))</f>
        <v/>
      </c>
      <c r="P2972" s="25">
        <f>IF(A2972&lt;&gt;"عهدة","",N(F2972)-O2972)</f>
        <v/>
      </c>
      <c r="Q2972" s="26">
        <f>IF(A2972="","",IF(A2972="عهدة",IF(N(F2972)=0,"⚠ أدخل قيمة العهدة",IF(P2972&lt;0,"⛔ عجز / زيادة مصروفات "&amp;TEXT(-P2972,"#,##0"),IF(COUNTIFS($B$8:$B$5007,B2972,$A$8:$A$5007,"مصروف",$I$8:$I$5007,"&lt;&gt;مرفوض",$K$8:$K$5007,"&lt;&gt;نعم")&gt;0,"⚠ "&amp;COUNTIFS($B$8:$B$5007,B2972,$A$8:$A$5007,"مصروف",$I$8:$I$5007,"&lt;&gt;مرفوض",$K$8:$K$5007,"&lt;&gt;نعم")&amp;" مصروف غير مسوى",IF(L2972="تمت التسوية",IF(P2972=0,"✔ متوازنة وتمت التسوية","✔ تمت التسوية – متبقي "&amp;TEXT(P2972,"#,##0")),IF(P2972&gt;0,"متبقي "&amp;TEXT(P2972,"#,##0"),"✔ متوازنة"))))),IF(R2972=0,"⚠ أضف سطر عهدة أولًا",IF(OR(C2972="",N(G2972)=0),"⚠ أكمل التاريخ والقيمة",IF(S2972="","⚠ التاريخ خارج السنة المالية",IF(H2972="","⚠ اختر بند الموازنة",IF(I2972="مرفوض","✖ مرفوض من المدير",IF(I2972&lt;&gt;"موافق","⏳ بانتظار موافقة المدير",IF(K2972&lt;&gt;"نعم","⚠ غير مسوى مع الحسابات","✔ معتمد ومسوى")))))))))</f>
        <v/>
      </c>
      <c r="R2972">
        <f>N(R2971)+IF(A2972="عهدة",1,0)</f>
        <v/>
      </c>
      <c r="S2972">
        <f>IF(C2972="","",IF(AND(C2972&gt;=DATE(2026,9,1),C2972&lt;=DATE(2027,8,31)),(YEAR(C2972)-2026)*12+MONTH(C2972)-8,""))</f>
        <v/>
      </c>
      <c r="T2972">
        <f>IF(AND(A2972="مصروف",R2972&gt;0,I2972="موافق",S2972&lt;&gt;"",H2972&lt;&gt;""),N(G2972),0)</f>
        <v/>
      </c>
    </row>
    <row r="2973">
      <c r="A2973" s="19" t="n"/>
      <c r="B2973" s="20">
        <f>IF(A2973="","",IF(R2973=0,"⚠ أضف سطر عهدة أولًا","BDR-"&amp;TEXT(R2973,"000")))</f>
        <v/>
      </c>
      <c r="C2973" s="21" t="n"/>
      <c r="D2973" s="20">
        <f>IF(C2973="","",IF(S2973="","خارج السنة المالية",INDEX(القوائم!$D$2:$D$13,S2973)))</f>
        <v/>
      </c>
      <c r="E2973" s="22" t="n"/>
      <c r="F2973" s="23" t="n"/>
      <c r="G2973" s="23" t="n"/>
      <c r="H2973" s="22" t="n"/>
      <c r="I2973" s="19" t="n"/>
      <c r="J2973" s="21" t="n"/>
      <c r="K2973" s="19" t="n"/>
      <c r="L2973" s="19" t="n"/>
      <c r="M2973" s="21" t="n"/>
      <c r="N2973" s="22" t="n"/>
      <c r="O2973" s="24">
        <f>IF(A2973&lt;&gt;"عهدة","",SUMIFS($G$8:$G$5007,$B$8:$B$5007,B2973,$A$8:$A$5007,"مصروف",$I$8:$I$5007,"&lt;&gt;مرفوض"))</f>
        <v/>
      </c>
      <c r="P2973" s="25">
        <f>IF(A2973&lt;&gt;"عهدة","",N(F2973)-O2973)</f>
        <v/>
      </c>
      <c r="Q2973" s="26">
        <f>IF(A2973="","",IF(A2973="عهدة",IF(N(F2973)=0,"⚠ أدخل قيمة العهدة",IF(P2973&lt;0,"⛔ عجز / زيادة مصروفات "&amp;TEXT(-P2973,"#,##0"),IF(COUNTIFS($B$8:$B$5007,B2973,$A$8:$A$5007,"مصروف",$I$8:$I$5007,"&lt;&gt;مرفوض",$K$8:$K$5007,"&lt;&gt;نعم")&gt;0,"⚠ "&amp;COUNTIFS($B$8:$B$5007,B2973,$A$8:$A$5007,"مصروف",$I$8:$I$5007,"&lt;&gt;مرفوض",$K$8:$K$5007,"&lt;&gt;نعم")&amp;" مصروف غير مسوى",IF(L2973="تمت التسوية",IF(P2973=0,"✔ متوازنة وتمت التسوية","✔ تمت التسوية – متبقي "&amp;TEXT(P2973,"#,##0")),IF(P2973&gt;0,"متبقي "&amp;TEXT(P2973,"#,##0"),"✔ متوازنة"))))),IF(R2973=0,"⚠ أضف سطر عهدة أولًا",IF(OR(C2973="",N(G2973)=0),"⚠ أكمل التاريخ والقيمة",IF(S2973="","⚠ التاريخ خارج السنة المالية",IF(H2973="","⚠ اختر بند الموازنة",IF(I2973="مرفوض","✖ مرفوض من المدير",IF(I2973&lt;&gt;"موافق","⏳ بانتظار موافقة المدير",IF(K2973&lt;&gt;"نعم","⚠ غير مسوى مع الحسابات","✔ معتمد ومسوى")))))))))</f>
        <v/>
      </c>
      <c r="R2973">
        <f>N(R2972)+IF(A2973="عهدة",1,0)</f>
        <v/>
      </c>
      <c r="S2973">
        <f>IF(C2973="","",IF(AND(C2973&gt;=DATE(2026,9,1),C2973&lt;=DATE(2027,8,31)),(YEAR(C2973)-2026)*12+MONTH(C2973)-8,""))</f>
        <v/>
      </c>
      <c r="T2973">
        <f>IF(AND(A2973="مصروف",R2973&gt;0,I2973="موافق",S2973&lt;&gt;"",H2973&lt;&gt;""),N(G2973),0)</f>
        <v/>
      </c>
    </row>
    <row r="2974">
      <c r="A2974" s="19" t="n"/>
      <c r="B2974" s="20">
        <f>IF(A2974="","",IF(R2974=0,"⚠ أضف سطر عهدة أولًا","BDR-"&amp;TEXT(R2974,"000")))</f>
        <v/>
      </c>
      <c r="C2974" s="21" t="n"/>
      <c r="D2974" s="20">
        <f>IF(C2974="","",IF(S2974="","خارج السنة المالية",INDEX(القوائم!$D$2:$D$13,S2974)))</f>
        <v/>
      </c>
      <c r="E2974" s="22" t="n"/>
      <c r="F2974" s="23" t="n"/>
      <c r="G2974" s="23" t="n"/>
      <c r="H2974" s="22" t="n"/>
      <c r="I2974" s="19" t="n"/>
      <c r="J2974" s="21" t="n"/>
      <c r="K2974" s="19" t="n"/>
      <c r="L2974" s="19" t="n"/>
      <c r="M2974" s="21" t="n"/>
      <c r="N2974" s="22" t="n"/>
      <c r="O2974" s="24">
        <f>IF(A2974&lt;&gt;"عهدة","",SUMIFS($G$8:$G$5007,$B$8:$B$5007,B2974,$A$8:$A$5007,"مصروف",$I$8:$I$5007,"&lt;&gt;مرفوض"))</f>
        <v/>
      </c>
      <c r="P2974" s="25">
        <f>IF(A2974&lt;&gt;"عهدة","",N(F2974)-O2974)</f>
        <v/>
      </c>
      <c r="Q2974" s="26">
        <f>IF(A2974="","",IF(A2974="عهدة",IF(N(F2974)=0,"⚠ أدخل قيمة العهدة",IF(P2974&lt;0,"⛔ عجز / زيادة مصروفات "&amp;TEXT(-P2974,"#,##0"),IF(COUNTIFS($B$8:$B$5007,B2974,$A$8:$A$5007,"مصروف",$I$8:$I$5007,"&lt;&gt;مرفوض",$K$8:$K$5007,"&lt;&gt;نعم")&gt;0,"⚠ "&amp;COUNTIFS($B$8:$B$5007,B2974,$A$8:$A$5007,"مصروف",$I$8:$I$5007,"&lt;&gt;مرفوض",$K$8:$K$5007,"&lt;&gt;نعم")&amp;" مصروف غير مسوى",IF(L2974="تمت التسوية",IF(P2974=0,"✔ متوازنة وتمت التسوية","✔ تمت التسوية – متبقي "&amp;TEXT(P2974,"#,##0")),IF(P2974&gt;0,"متبقي "&amp;TEXT(P2974,"#,##0"),"✔ متوازنة"))))),IF(R2974=0,"⚠ أضف سطر عهدة أولًا",IF(OR(C2974="",N(G2974)=0),"⚠ أكمل التاريخ والقيمة",IF(S2974="","⚠ التاريخ خارج السنة المالية",IF(H2974="","⚠ اختر بند الموازنة",IF(I2974="مرفوض","✖ مرفوض من المدير",IF(I2974&lt;&gt;"موافق","⏳ بانتظار موافقة المدير",IF(K2974&lt;&gt;"نعم","⚠ غير مسوى مع الحسابات","✔ معتمد ومسوى")))))))))</f>
        <v/>
      </c>
      <c r="R2974">
        <f>N(R2973)+IF(A2974="عهدة",1,0)</f>
        <v/>
      </c>
      <c r="S2974">
        <f>IF(C2974="","",IF(AND(C2974&gt;=DATE(2026,9,1),C2974&lt;=DATE(2027,8,31)),(YEAR(C2974)-2026)*12+MONTH(C2974)-8,""))</f>
        <v/>
      </c>
      <c r="T2974">
        <f>IF(AND(A2974="مصروف",R2974&gt;0,I2974="موافق",S2974&lt;&gt;"",H2974&lt;&gt;""),N(G2974),0)</f>
        <v/>
      </c>
    </row>
    <row r="2975">
      <c r="A2975" s="19" t="n"/>
      <c r="B2975" s="20">
        <f>IF(A2975="","",IF(R2975=0,"⚠ أضف سطر عهدة أولًا","BDR-"&amp;TEXT(R2975,"000")))</f>
        <v/>
      </c>
      <c r="C2975" s="21" t="n"/>
      <c r="D2975" s="20">
        <f>IF(C2975="","",IF(S2975="","خارج السنة المالية",INDEX(القوائم!$D$2:$D$13,S2975)))</f>
        <v/>
      </c>
      <c r="E2975" s="22" t="n"/>
      <c r="F2975" s="23" t="n"/>
      <c r="G2975" s="23" t="n"/>
      <c r="H2975" s="22" t="n"/>
      <c r="I2975" s="19" t="n"/>
      <c r="J2975" s="21" t="n"/>
      <c r="K2975" s="19" t="n"/>
      <c r="L2975" s="19" t="n"/>
      <c r="M2975" s="21" t="n"/>
      <c r="N2975" s="22" t="n"/>
      <c r="O2975" s="24">
        <f>IF(A2975&lt;&gt;"عهدة","",SUMIFS($G$8:$G$5007,$B$8:$B$5007,B2975,$A$8:$A$5007,"مصروف",$I$8:$I$5007,"&lt;&gt;مرفوض"))</f>
        <v/>
      </c>
      <c r="P2975" s="25">
        <f>IF(A2975&lt;&gt;"عهدة","",N(F2975)-O2975)</f>
        <v/>
      </c>
      <c r="Q2975" s="26">
        <f>IF(A2975="","",IF(A2975="عهدة",IF(N(F2975)=0,"⚠ أدخل قيمة العهدة",IF(P2975&lt;0,"⛔ عجز / زيادة مصروفات "&amp;TEXT(-P2975,"#,##0"),IF(COUNTIFS($B$8:$B$5007,B2975,$A$8:$A$5007,"مصروف",$I$8:$I$5007,"&lt;&gt;مرفوض",$K$8:$K$5007,"&lt;&gt;نعم")&gt;0,"⚠ "&amp;COUNTIFS($B$8:$B$5007,B2975,$A$8:$A$5007,"مصروف",$I$8:$I$5007,"&lt;&gt;مرفوض",$K$8:$K$5007,"&lt;&gt;نعم")&amp;" مصروف غير مسوى",IF(L2975="تمت التسوية",IF(P2975=0,"✔ متوازنة وتمت التسوية","✔ تمت التسوية – متبقي "&amp;TEXT(P2975,"#,##0")),IF(P2975&gt;0,"متبقي "&amp;TEXT(P2975,"#,##0"),"✔ متوازنة"))))),IF(R2975=0,"⚠ أضف سطر عهدة أولًا",IF(OR(C2975="",N(G2975)=0),"⚠ أكمل التاريخ والقيمة",IF(S2975="","⚠ التاريخ خارج السنة المالية",IF(H2975="","⚠ اختر بند الموازنة",IF(I2975="مرفوض","✖ مرفوض من المدير",IF(I2975&lt;&gt;"موافق","⏳ بانتظار موافقة المدير",IF(K2975&lt;&gt;"نعم","⚠ غير مسوى مع الحسابات","✔ معتمد ومسوى")))))))))</f>
        <v/>
      </c>
      <c r="R2975">
        <f>N(R2974)+IF(A2975="عهدة",1,0)</f>
        <v/>
      </c>
      <c r="S2975">
        <f>IF(C2975="","",IF(AND(C2975&gt;=DATE(2026,9,1),C2975&lt;=DATE(2027,8,31)),(YEAR(C2975)-2026)*12+MONTH(C2975)-8,""))</f>
        <v/>
      </c>
      <c r="T2975">
        <f>IF(AND(A2975="مصروف",R2975&gt;0,I2975="موافق",S2975&lt;&gt;"",H2975&lt;&gt;""),N(G2975),0)</f>
        <v/>
      </c>
    </row>
    <row r="2976">
      <c r="A2976" s="19" t="n"/>
      <c r="B2976" s="20">
        <f>IF(A2976="","",IF(R2976=0,"⚠ أضف سطر عهدة أولًا","BDR-"&amp;TEXT(R2976,"000")))</f>
        <v/>
      </c>
      <c r="C2976" s="21" t="n"/>
      <c r="D2976" s="20">
        <f>IF(C2976="","",IF(S2976="","خارج السنة المالية",INDEX(القوائم!$D$2:$D$13,S2976)))</f>
        <v/>
      </c>
      <c r="E2976" s="22" t="n"/>
      <c r="F2976" s="23" t="n"/>
      <c r="G2976" s="23" t="n"/>
      <c r="H2976" s="22" t="n"/>
      <c r="I2976" s="19" t="n"/>
      <c r="J2976" s="21" t="n"/>
      <c r="K2976" s="19" t="n"/>
      <c r="L2976" s="19" t="n"/>
      <c r="M2976" s="21" t="n"/>
      <c r="N2976" s="22" t="n"/>
      <c r="O2976" s="24">
        <f>IF(A2976&lt;&gt;"عهدة","",SUMIFS($G$8:$G$5007,$B$8:$B$5007,B2976,$A$8:$A$5007,"مصروف",$I$8:$I$5007,"&lt;&gt;مرفوض"))</f>
        <v/>
      </c>
      <c r="P2976" s="25">
        <f>IF(A2976&lt;&gt;"عهدة","",N(F2976)-O2976)</f>
        <v/>
      </c>
      <c r="Q2976" s="26">
        <f>IF(A2976="","",IF(A2976="عهدة",IF(N(F2976)=0,"⚠ أدخل قيمة العهدة",IF(P2976&lt;0,"⛔ عجز / زيادة مصروفات "&amp;TEXT(-P2976,"#,##0"),IF(COUNTIFS($B$8:$B$5007,B2976,$A$8:$A$5007,"مصروف",$I$8:$I$5007,"&lt;&gt;مرفوض",$K$8:$K$5007,"&lt;&gt;نعم")&gt;0,"⚠ "&amp;COUNTIFS($B$8:$B$5007,B2976,$A$8:$A$5007,"مصروف",$I$8:$I$5007,"&lt;&gt;مرفوض",$K$8:$K$5007,"&lt;&gt;نعم")&amp;" مصروف غير مسوى",IF(L2976="تمت التسوية",IF(P2976=0,"✔ متوازنة وتمت التسوية","✔ تمت التسوية – متبقي "&amp;TEXT(P2976,"#,##0")),IF(P2976&gt;0,"متبقي "&amp;TEXT(P2976,"#,##0"),"✔ متوازنة"))))),IF(R2976=0,"⚠ أضف سطر عهدة أولًا",IF(OR(C2976="",N(G2976)=0),"⚠ أكمل التاريخ والقيمة",IF(S2976="","⚠ التاريخ خارج السنة المالية",IF(H2976="","⚠ اختر بند الموازنة",IF(I2976="مرفوض","✖ مرفوض من المدير",IF(I2976&lt;&gt;"موافق","⏳ بانتظار موافقة المدير",IF(K2976&lt;&gt;"نعم","⚠ غير مسوى مع الحسابات","✔ معتمد ومسوى")))))))))</f>
        <v/>
      </c>
      <c r="R2976">
        <f>N(R2975)+IF(A2976="عهدة",1,0)</f>
        <v/>
      </c>
      <c r="S2976">
        <f>IF(C2976="","",IF(AND(C2976&gt;=DATE(2026,9,1),C2976&lt;=DATE(2027,8,31)),(YEAR(C2976)-2026)*12+MONTH(C2976)-8,""))</f>
        <v/>
      </c>
      <c r="T2976">
        <f>IF(AND(A2976="مصروف",R2976&gt;0,I2976="موافق",S2976&lt;&gt;"",H2976&lt;&gt;""),N(G2976),0)</f>
        <v/>
      </c>
    </row>
    <row r="2977">
      <c r="A2977" s="19" t="n"/>
      <c r="B2977" s="20">
        <f>IF(A2977="","",IF(R2977=0,"⚠ أضف سطر عهدة أولًا","BDR-"&amp;TEXT(R2977,"000")))</f>
        <v/>
      </c>
      <c r="C2977" s="21" t="n"/>
      <c r="D2977" s="20">
        <f>IF(C2977="","",IF(S2977="","خارج السنة المالية",INDEX(القوائم!$D$2:$D$13,S2977)))</f>
        <v/>
      </c>
      <c r="E2977" s="22" t="n"/>
      <c r="F2977" s="23" t="n"/>
      <c r="G2977" s="23" t="n"/>
      <c r="H2977" s="22" t="n"/>
      <c r="I2977" s="19" t="n"/>
      <c r="J2977" s="21" t="n"/>
      <c r="K2977" s="19" t="n"/>
      <c r="L2977" s="19" t="n"/>
      <c r="M2977" s="21" t="n"/>
      <c r="N2977" s="22" t="n"/>
      <c r="O2977" s="24">
        <f>IF(A2977&lt;&gt;"عهدة","",SUMIFS($G$8:$G$5007,$B$8:$B$5007,B2977,$A$8:$A$5007,"مصروف",$I$8:$I$5007,"&lt;&gt;مرفوض"))</f>
        <v/>
      </c>
      <c r="P2977" s="25">
        <f>IF(A2977&lt;&gt;"عهدة","",N(F2977)-O2977)</f>
        <v/>
      </c>
      <c r="Q2977" s="26">
        <f>IF(A2977="","",IF(A2977="عهدة",IF(N(F2977)=0,"⚠ أدخل قيمة العهدة",IF(P2977&lt;0,"⛔ عجز / زيادة مصروفات "&amp;TEXT(-P2977,"#,##0"),IF(COUNTIFS($B$8:$B$5007,B2977,$A$8:$A$5007,"مصروف",$I$8:$I$5007,"&lt;&gt;مرفوض",$K$8:$K$5007,"&lt;&gt;نعم")&gt;0,"⚠ "&amp;COUNTIFS($B$8:$B$5007,B2977,$A$8:$A$5007,"مصروف",$I$8:$I$5007,"&lt;&gt;مرفوض",$K$8:$K$5007,"&lt;&gt;نعم")&amp;" مصروف غير مسوى",IF(L2977="تمت التسوية",IF(P2977=0,"✔ متوازنة وتمت التسوية","✔ تمت التسوية – متبقي "&amp;TEXT(P2977,"#,##0")),IF(P2977&gt;0,"متبقي "&amp;TEXT(P2977,"#,##0"),"✔ متوازنة"))))),IF(R2977=0,"⚠ أضف سطر عهدة أولًا",IF(OR(C2977="",N(G2977)=0),"⚠ أكمل التاريخ والقيمة",IF(S2977="","⚠ التاريخ خارج السنة المالية",IF(H2977="","⚠ اختر بند الموازنة",IF(I2977="مرفوض","✖ مرفوض من المدير",IF(I2977&lt;&gt;"موافق","⏳ بانتظار موافقة المدير",IF(K2977&lt;&gt;"نعم","⚠ غير مسوى مع الحسابات","✔ معتمد ومسوى")))))))))</f>
        <v/>
      </c>
      <c r="R2977">
        <f>N(R2976)+IF(A2977="عهدة",1,0)</f>
        <v/>
      </c>
      <c r="S2977">
        <f>IF(C2977="","",IF(AND(C2977&gt;=DATE(2026,9,1),C2977&lt;=DATE(2027,8,31)),(YEAR(C2977)-2026)*12+MONTH(C2977)-8,""))</f>
        <v/>
      </c>
      <c r="T2977">
        <f>IF(AND(A2977="مصروف",R2977&gt;0,I2977="موافق",S2977&lt;&gt;"",H2977&lt;&gt;""),N(G2977),0)</f>
        <v/>
      </c>
    </row>
    <row r="2978">
      <c r="A2978" s="19" t="n"/>
      <c r="B2978" s="20">
        <f>IF(A2978="","",IF(R2978=0,"⚠ أضف سطر عهدة أولًا","BDR-"&amp;TEXT(R2978,"000")))</f>
        <v/>
      </c>
      <c r="C2978" s="21" t="n"/>
      <c r="D2978" s="20">
        <f>IF(C2978="","",IF(S2978="","خارج السنة المالية",INDEX(القوائم!$D$2:$D$13,S2978)))</f>
        <v/>
      </c>
      <c r="E2978" s="22" t="n"/>
      <c r="F2978" s="23" t="n"/>
      <c r="G2978" s="23" t="n"/>
      <c r="H2978" s="22" t="n"/>
      <c r="I2978" s="19" t="n"/>
      <c r="J2978" s="21" t="n"/>
      <c r="K2978" s="19" t="n"/>
      <c r="L2978" s="19" t="n"/>
      <c r="M2978" s="21" t="n"/>
      <c r="N2978" s="22" t="n"/>
      <c r="O2978" s="24">
        <f>IF(A2978&lt;&gt;"عهدة","",SUMIFS($G$8:$G$5007,$B$8:$B$5007,B2978,$A$8:$A$5007,"مصروف",$I$8:$I$5007,"&lt;&gt;مرفوض"))</f>
        <v/>
      </c>
      <c r="P2978" s="25">
        <f>IF(A2978&lt;&gt;"عهدة","",N(F2978)-O2978)</f>
        <v/>
      </c>
      <c r="Q2978" s="26">
        <f>IF(A2978="","",IF(A2978="عهدة",IF(N(F2978)=0,"⚠ أدخل قيمة العهدة",IF(P2978&lt;0,"⛔ عجز / زيادة مصروفات "&amp;TEXT(-P2978,"#,##0"),IF(COUNTIFS($B$8:$B$5007,B2978,$A$8:$A$5007,"مصروف",$I$8:$I$5007,"&lt;&gt;مرفوض",$K$8:$K$5007,"&lt;&gt;نعم")&gt;0,"⚠ "&amp;COUNTIFS($B$8:$B$5007,B2978,$A$8:$A$5007,"مصروف",$I$8:$I$5007,"&lt;&gt;مرفوض",$K$8:$K$5007,"&lt;&gt;نعم")&amp;" مصروف غير مسوى",IF(L2978="تمت التسوية",IF(P2978=0,"✔ متوازنة وتمت التسوية","✔ تمت التسوية – متبقي "&amp;TEXT(P2978,"#,##0")),IF(P2978&gt;0,"متبقي "&amp;TEXT(P2978,"#,##0"),"✔ متوازنة"))))),IF(R2978=0,"⚠ أضف سطر عهدة أولًا",IF(OR(C2978="",N(G2978)=0),"⚠ أكمل التاريخ والقيمة",IF(S2978="","⚠ التاريخ خارج السنة المالية",IF(H2978="","⚠ اختر بند الموازنة",IF(I2978="مرفوض","✖ مرفوض من المدير",IF(I2978&lt;&gt;"موافق","⏳ بانتظار موافقة المدير",IF(K2978&lt;&gt;"نعم","⚠ غير مسوى مع الحسابات","✔ معتمد ومسوى")))))))))</f>
        <v/>
      </c>
      <c r="R2978">
        <f>N(R2977)+IF(A2978="عهدة",1,0)</f>
        <v/>
      </c>
      <c r="S2978">
        <f>IF(C2978="","",IF(AND(C2978&gt;=DATE(2026,9,1),C2978&lt;=DATE(2027,8,31)),(YEAR(C2978)-2026)*12+MONTH(C2978)-8,""))</f>
        <v/>
      </c>
      <c r="T2978">
        <f>IF(AND(A2978="مصروف",R2978&gt;0,I2978="موافق",S2978&lt;&gt;"",H2978&lt;&gt;""),N(G2978),0)</f>
        <v/>
      </c>
    </row>
    <row r="2979">
      <c r="A2979" s="19" t="n"/>
      <c r="B2979" s="20">
        <f>IF(A2979="","",IF(R2979=0,"⚠ أضف سطر عهدة أولًا","BDR-"&amp;TEXT(R2979,"000")))</f>
        <v/>
      </c>
      <c r="C2979" s="21" t="n"/>
      <c r="D2979" s="20">
        <f>IF(C2979="","",IF(S2979="","خارج السنة المالية",INDEX(القوائم!$D$2:$D$13,S2979)))</f>
        <v/>
      </c>
      <c r="E2979" s="22" t="n"/>
      <c r="F2979" s="23" t="n"/>
      <c r="G2979" s="23" t="n"/>
      <c r="H2979" s="22" t="n"/>
      <c r="I2979" s="19" t="n"/>
      <c r="J2979" s="21" t="n"/>
      <c r="K2979" s="19" t="n"/>
      <c r="L2979" s="19" t="n"/>
      <c r="M2979" s="21" t="n"/>
      <c r="N2979" s="22" t="n"/>
      <c r="O2979" s="24">
        <f>IF(A2979&lt;&gt;"عهدة","",SUMIFS($G$8:$G$5007,$B$8:$B$5007,B2979,$A$8:$A$5007,"مصروف",$I$8:$I$5007,"&lt;&gt;مرفوض"))</f>
        <v/>
      </c>
      <c r="P2979" s="25">
        <f>IF(A2979&lt;&gt;"عهدة","",N(F2979)-O2979)</f>
        <v/>
      </c>
      <c r="Q2979" s="26">
        <f>IF(A2979="","",IF(A2979="عهدة",IF(N(F2979)=0,"⚠ أدخل قيمة العهدة",IF(P2979&lt;0,"⛔ عجز / زيادة مصروفات "&amp;TEXT(-P2979,"#,##0"),IF(COUNTIFS($B$8:$B$5007,B2979,$A$8:$A$5007,"مصروف",$I$8:$I$5007,"&lt;&gt;مرفوض",$K$8:$K$5007,"&lt;&gt;نعم")&gt;0,"⚠ "&amp;COUNTIFS($B$8:$B$5007,B2979,$A$8:$A$5007,"مصروف",$I$8:$I$5007,"&lt;&gt;مرفوض",$K$8:$K$5007,"&lt;&gt;نعم")&amp;" مصروف غير مسوى",IF(L2979="تمت التسوية",IF(P2979=0,"✔ متوازنة وتمت التسوية","✔ تمت التسوية – متبقي "&amp;TEXT(P2979,"#,##0")),IF(P2979&gt;0,"متبقي "&amp;TEXT(P2979,"#,##0"),"✔ متوازنة"))))),IF(R2979=0,"⚠ أضف سطر عهدة أولًا",IF(OR(C2979="",N(G2979)=0),"⚠ أكمل التاريخ والقيمة",IF(S2979="","⚠ التاريخ خارج السنة المالية",IF(H2979="","⚠ اختر بند الموازنة",IF(I2979="مرفوض","✖ مرفوض من المدير",IF(I2979&lt;&gt;"موافق","⏳ بانتظار موافقة المدير",IF(K2979&lt;&gt;"نعم","⚠ غير مسوى مع الحسابات","✔ معتمد ومسوى")))))))))</f>
        <v/>
      </c>
      <c r="R2979">
        <f>N(R2978)+IF(A2979="عهدة",1,0)</f>
        <v/>
      </c>
      <c r="S2979">
        <f>IF(C2979="","",IF(AND(C2979&gt;=DATE(2026,9,1),C2979&lt;=DATE(2027,8,31)),(YEAR(C2979)-2026)*12+MONTH(C2979)-8,""))</f>
        <v/>
      </c>
      <c r="T2979">
        <f>IF(AND(A2979="مصروف",R2979&gt;0,I2979="موافق",S2979&lt;&gt;"",H2979&lt;&gt;""),N(G2979),0)</f>
        <v/>
      </c>
    </row>
    <row r="2980">
      <c r="A2980" s="19" t="n"/>
      <c r="B2980" s="20">
        <f>IF(A2980="","",IF(R2980=0,"⚠ أضف سطر عهدة أولًا","BDR-"&amp;TEXT(R2980,"000")))</f>
        <v/>
      </c>
      <c r="C2980" s="21" t="n"/>
      <c r="D2980" s="20">
        <f>IF(C2980="","",IF(S2980="","خارج السنة المالية",INDEX(القوائم!$D$2:$D$13,S2980)))</f>
        <v/>
      </c>
      <c r="E2980" s="22" t="n"/>
      <c r="F2980" s="23" t="n"/>
      <c r="G2980" s="23" t="n"/>
      <c r="H2980" s="22" t="n"/>
      <c r="I2980" s="19" t="n"/>
      <c r="J2980" s="21" t="n"/>
      <c r="K2980" s="19" t="n"/>
      <c r="L2980" s="19" t="n"/>
      <c r="M2980" s="21" t="n"/>
      <c r="N2980" s="22" t="n"/>
      <c r="O2980" s="24">
        <f>IF(A2980&lt;&gt;"عهدة","",SUMIFS($G$8:$G$5007,$B$8:$B$5007,B2980,$A$8:$A$5007,"مصروف",$I$8:$I$5007,"&lt;&gt;مرفوض"))</f>
        <v/>
      </c>
      <c r="P2980" s="25">
        <f>IF(A2980&lt;&gt;"عهدة","",N(F2980)-O2980)</f>
        <v/>
      </c>
      <c r="Q2980" s="26">
        <f>IF(A2980="","",IF(A2980="عهدة",IF(N(F2980)=0,"⚠ أدخل قيمة العهدة",IF(P2980&lt;0,"⛔ عجز / زيادة مصروفات "&amp;TEXT(-P2980,"#,##0"),IF(COUNTIFS($B$8:$B$5007,B2980,$A$8:$A$5007,"مصروف",$I$8:$I$5007,"&lt;&gt;مرفوض",$K$8:$K$5007,"&lt;&gt;نعم")&gt;0,"⚠ "&amp;COUNTIFS($B$8:$B$5007,B2980,$A$8:$A$5007,"مصروف",$I$8:$I$5007,"&lt;&gt;مرفوض",$K$8:$K$5007,"&lt;&gt;نعم")&amp;" مصروف غير مسوى",IF(L2980="تمت التسوية",IF(P2980=0,"✔ متوازنة وتمت التسوية","✔ تمت التسوية – متبقي "&amp;TEXT(P2980,"#,##0")),IF(P2980&gt;0,"متبقي "&amp;TEXT(P2980,"#,##0"),"✔ متوازنة"))))),IF(R2980=0,"⚠ أضف سطر عهدة أولًا",IF(OR(C2980="",N(G2980)=0),"⚠ أكمل التاريخ والقيمة",IF(S2980="","⚠ التاريخ خارج السنة المالية",IF(H2980="","⚠ اختر بند الموازنة",IF(I2980="مرفوض","✖ مرفوض من المدير",IF(I2980&lt;&gt;"موافق","⏳ بانتظار موافقة المدير",IF(K2980&lt;&gt;"نعم","⚠ غير مسوى مع الحسابات","✔ معتمد ومسوى")))))))))</f>
        <v/>
      </c>
      <c r="R2980">
        <f>N(R2979)+IF(A2980="عهدة",1,0)</f>
        <v/>
      </c>
      <c r="S2980">
        <f>IF(C2980="","",IF(AND(C2980&gt;=DATE(2026,9,1),C2980&lt;=DATE(2027,8,31)),(YEAR(C2980)-2026)*12+MONTH(C2980)-8,""))</f>
        <v/>
      </c>
      <c r="T2980">
        <f>IF(AND(A2980="مصروف",R2980&gt;0,I2980="موافق",S2980&lt;&gt;"",H2980&lt;&gt;""),N(G2980),0)</f>
        <v/>
      </c>
    </row>
    <row r="2981">
      <c r="A2981" s="19" t="n"/>
      <c r="B2981" s="20">
        <f>IF(A2981="","",IF(R2981=0,"⚠ أضف سطر عهدة أولًا","BDR-"&amp;TEXT(R2981,"000")))</f>
        <v/>
      </c>
      <c r="C2981" s="21" t="n"/>
      <c r="D2981" s="20">
        <f>IF(C2981="","",IF(S2981="","خارج السنة المالية",INDEX(القوائم!$D$2:$D$13,S2981)))</f>
        <v/>
      </c>
      <c r="E2981" s="22" t="n"/>
      <c r="F2981" s="23" t="n"/>
      <c r="G2981" s="23" t="n"/>
      <c r="H2981" s="22" t="n"/>
      <c r="I2981" s="19" t="n"/>
      <c r="J2981" s="21" t="n"/>
      <c r="K2981" s="19" t="n"/>
      <c r="L2981" s="19" t="n"/>
      <c r="M2981" s="21" t="n"/>
      <c r="N2981" s="22" t="n"/>
      <c r="O2981" s="24">
        <f>IF(A2981&lt;&gt;"عهدة","",SUMIFS($G$8:$G$5007,$B$8:$B$5007,B2981,$A$8:$A$5007,"مصروف",$I$8:$I$5007,"&lt;&gt;مرفوض"))</f>
        <v/>
      </c>
      <c r="P2981" s="25">
        <f>IF(A2981&lt;&gt;"عهدة","",N(F2981)-O2981)</f>
        <v/>
      </c>
      <c r="Q2981" s="26">
        <f>IF(A2981="","",IF(A2981="عهدة",IF(N(F2981)=0,"⚠ أدخل قيمة العهدة",IF(P2981&lt;0,"⛔ عجز / زيادة مصروفات "&amp;TEXT(-P2981,"#,##0"),IF(COUNTIFS($B$8:$B$5007,B2981,$A$8:$A$5007,"مصروف",$I$8:$I$5007,"&lt;&gt;مرفوض",$K$8:$K$5007,"&lt;&gt;نعم")&gt;0,"⚠ "&amp;COUNTIFS($B$8:$B$5007,B2981,$A$8:$A$5007,"مصروف",$I$8:$I$5007,"&lt;&gt;مرفوض",$K$8:$K$5007,"&lt;&gt;نعم")&amp;" مصروف غير مسوى",IF(L2981="تمت التسوية",IF(P2981=0,"✔ متوازنة وتمت التسوية","✔ تمت التسوية – متبقي "&amp;TEXT(P2981,"#,##0")),IF(P2981&gt;0,"متبقي "&amp;TEXT(P2981,"#,##0"),"✔ متوازنة"))))),IF(R2981=0,"⚠ أضف سطر عهدة أولًا",IF(OR(C2981="",N(G2981)=0),"⚠ أكمل التاريخ والقيمة",IF(S2981="","⚠ التاريخ خارج السنة المالية",IF(H2981="","⚠ اختر بند الموازنة",IF(I2981="مرفوض","✖ مرفوض من المدير",IF(I2981&lt;&gt;"موافق","⏳ بانتظار موافقة المدير",IF(K2981&lt;&gt;"نعم","⚠ غير مسوى مع الحسابات","✔ معتمد ومسوى")))))))))</f>
        <v/>
      </c>
      <c r="R2981">
        <f>N(R2980)+IF(A2981="عهدة",1,0)</f>
        <v/>
      </c>
      <c r="S2981">
        <f>IF(C2981="","",IF(AND(C2981&gt;=DATE(2026,9,1),C2981&lt;=DATE(2027,8,31)),(YEAR(C2981)-2026)*12+MONTH(C2981)-8,""))</f>
        <v/>
      </c>
      <c r="T2981">
        <f>IF(AND(A2981="مصروف",R2981&gt;0,I2981="موافق",S2981&lt;&gt;"",H2981&lt;&gt;""),N(G2981),0)</f>
        <v/>
      </c>
    </row>
    <row r="2982">
      <c r="A2982" s="19" t="n"/>
      <c r="B2982" s="20">
        <f>IF(A2982="","",IF(R2982=0,"⚠ أضف سطر عهدة أولًا","BDR-"&amp;TEXT(R2982,"000")))</f>
        <v/>
      </c>
      <c r="C2982" s="21" t="n"/>
      <c r="D2982" s="20">
        <f>IF(C2982="","",IF(S2982="","خارج السنة المالية",INDEX(القوائم!$D$2:$D$13,S2982)))</f>
        <v/>
      </c>
      <c r="E2982" s="22" t="n"/>
      <c r="F2982" s="23" t="n"/>
      <c r="G2982" s="23" t="n"/>
      <c r="H2982" s="22" t="n"/>
      <c r="I2982" s="19" t="n"/>
      <c r="J2982" s="21" t="n"/>
      <c r="K2982" s="19" t="n"/>
      <c r="L2982" s="19" t="n"/>
      <c r="M2982" s="21" t="n"/>
      <c r="N2982" s="22" t="n"/>
      <c r="O2982" s="24">
        <f>IF(A2982&lt;&gt;"عهدة","",SUMIFS($G$8:$G$5007,$B$8:$B$5007,B2982,$A$8:$A$5007,"مصروف",$I$8:$I$5007,"&lt;&gt;مرفوض"))</f>
        <v/>
      </c>
      <c r="P2982" s="25">
        <f>IF(A2982&lt;&gt;"عهدة","",N(F2982)-O2982)</f>
        <v/>
      </c>
      <c r="Q2982" s="26">
        <f>IF(A2982="","",IF(A2982="عهدة",IF(N(F2982)=0,"⚠ أدخل قيمة العهدة",IF(P2982&lt;0,"⛔ عجز / زيادة مصروفات "&amp;TEXT(-P2982,"#,##0"),IF(COUNTIFS($B$8:$B$5007,B2982,$A$8:$A$5007,"مصروف",$I$8:$I$5007,"&lt;&gt;مرفوض",$K$8:$K$5007,"&lt;&gt;نعم")&gt;0,"⚠ "&amp;COUNTIFS($B$8:$B$5007,B2982,$A$8:$A$5007,"مصروف",$I$8:$I$5007,"&lt;&gt;مرفوض",$K$8:$K$5007,"&lt;&gt;نعم")&amp;" مصروف غير مسوى",IF(L2982="تمت التسوية",IF(P2982=0,"✔ متوازنة وتمت التسوية","✔ تمت التسوية – متبقي "&amp;TEXT(P2982,"#,##0")),IF(P2982&gt;0,"متبقي "&amp;TEXT(P2982,"#,##0"),"✔ متوازنة"))))),IF(R2982=0,"⚠ أضف سطر عهدة أولًا",IF(OR(C2982="",N(G2982)=0),"⚠ أكمل التاريخ والقيمة",IF(S2982="","⚠ التاريخ خارج السنة المالية",IF(H2982="","⚠ اختر بند الموازنة",IF(I2982="مرفوض","✖ مرفوض من المدير",IF(I2982&lt;&gt;"موافق","⏳ بانتظار موافقة المدير",IF(K2982&lt;&gt;"نعم","⚠ غير مسوى مع الحسابات","✔ معتمد ومسوى")))))))))</f>
        <v/>
      </c>
      <c r="R2982">
        <f>N(R2981)+IF(A2982="عهدة",1,0)</f>
        <v/>
      </c>
      <c r="S2982">
        <f>IF(C2982="","",IF(AND(C2982&gt;=DATE(2026,9,1),C2982&lt;=DATE(2027,8,31)),(YEAR(C2982)-2026)*12+MONTH(C2982)-8,""))</f>
        <v/>
      </c>
      <c r="T2982">
        <f>IF(AND(A2982="مصروف",R2982&gt;0,I2982="موافق",S2982&lt;&gt;"",H2982&lt;&gt;""),N(G2982),0)</f>
        <v/>
      </c>
    </row>
    <row r="2983">
      <c r="A2983" s="19" t="n"/>
      <c r="B2983" s="20">
        <f>IF(A2983="","",IF(R2983=0,"⚠ أضف سطر عهدة أولًا","BDR-"&amp;TEXT(R2983,"000")))</f>
        <v/>
      </c>
      <c r="C2983" s="21" t="n"/>
      <c r="D2983" s="20">
        <f>IF(C2983="","",IF(S2983="","خارج السنة المالية",INDEX(القوائم!$D$2:$D$13,S2983)))</f>
        <v/>
      </c>
      <c r="E2983" s="22" t="n"/>
      <c r="F2983" s="23" t="n"/>
      <c r="G2983" s="23" t="n"/>
      <c r="H2983" s="22" t="n"/>
      <c r="I2983" s="19" t="n"/>
      <c r="J2983" s="21" t="n"/>
      <c r="K2983" s="19" t="n"/>
      <c r="L2983" s="19" t="n"/>
      <c r="M2983" s="21" t="n"/>
      <c r="N2983" s="22" t="n"/>
      <c r="O2983" s="24">
        <f>IF(A2983&lt;&gt;"عهدة","",SUMIFS($G$8:$G$5007,$B$8:$B$5007,B2983,$A$8:$A$5007,"مصروف",$I$8:$I$5007,"&lt;&gt;مرفوض"))</f>
        <v/>
      </c>
      <c r="P2983" s="25">
        <f>IF(A2983&lt;&gt;"عهدة","",N(F2983)-O2983)</f>
        <v/>
      </c>
      <c r="Q2983" s="26">
        <f>IF(A2983="","",IF(A2983="عهدة",IF(N(F2983)=0,"⚠ أدخل قيمة العهدة",IF(P2983&lt;0,"⛔ عجز / زيادة مصروفات "&amp;TEXT(-P2983,"#,##0"),IF(COUNTIFS($B$8:$B$5007,B2983,$A$8:$A$5007,"مصروف",$I$8:$I$5007,"&lt;&gt;مرفوض",$K$8:$K$5007,"&lt;&gt;نعم")&gt;0,"⚠ "&amp;COUNTIFS($B$8:$B$5007,B2983,$A$8:$A$5007,"مصروف",$I$8:$I$5007,"&lt;&gt;مرفوض",$K$8:$K$5007,"&lt;&gt;نعم")&amp;" مصروف غير مسوى",IF(L2983="تمت التسوية",IF(P2983=0,"✔ متوازنة وتمت التسوية","✔ تمت التسوية – متبقي "&amp;TEXT(P2983,"#,##0")),IF(P2983&gt;0,"متبقي "&amp;TEXT(P2983,"#,##0"),"✔ متوازنة"))))),IF(R2983=0,"⚠ أضف سطر عهدة أولًا",IF(OR(C2983="",N(G2983)=0),"⚠ أكمل التاريخ والقيمة",IF(S2983="","⚠ التاريخ خارج السنة المالية",IF(H2983="","⚠ اختر بند الموازنة",IF(I2983="مرفوض","✖ مرفوض من المدير",IF(I2983&lt;&gt;"موافق","⏳ بانتظار موافقة المدير",IF(K2983&lt;&gt;"نعم","⚠ غير مسوى مع الحسابات","✔ معتمد ومسوى")))))))))</f>
        <v/>
      </c>
      <c r="R2983">
        <f>N(R2982)+IF(A2983="عهدة",1,0)</f>
        <v/>
      </c>
      <c r="S2983">
        <f>IF(C2983="","",IF(AND(C2983&gt;=DATE(2026,9,1),C2983&lt;=DATE(2027,8,31)),(YEAR(C2983)-2026)*12+MONTH(C2983)-8,""))</f>
        <v/>
      </c>
      <c r="T2983">
        <f>IF(AND(A2983="مصروف",R2983&gt;0,I2983="موافق",S2983&lt;&gt;"",H2983&lt;&gt;""),N(G2983),0)</f>
        <v/>
      </c>
    </row>
    <row r="2984">
      <c r="A2984" s="19" t="n"/>
      <c r="B2984" s="20">
        <f>IF(A2984="","",IF(R2984=0,"⚠ أضف سطر عهدة أولًا","BDR-"&amp;TEXT(R2984,"000")))</f>
        <v/>
      </c>
      <c r="C2984" s="21" t="n"/>
      <c r="D2984" s="20">
        <f>IF(C2984="","",IF(S2984="","خارج السنة المالية",INDEX(القوائم!$D$2:$D$13,S2984)))</f>
        <v/>
      </c>
      <c r="E2984" s="22" t="n"/>
      <c r="F2984" s="23" t="n"/>
      <c r="G2984" s="23" t="n"/>
      <c r="H2984" s="22" t="n"/>
      <c r="I2984" s="19" t="n"/>
      <c r="J2984" s="21" t="n"/>
      <c r="K2984" s="19" t="n"/>
      <c r="L2984" s="19" t="n"/>
      <c r="M2984" s="21" t="n"/>
      <c r="N2984" s="22" t="n"/>
      <c r="O2984" s="24">
        <f>IF(A2984&lt;&gt;"عهدة","",SUMIFS($G$8:$G$5007,$B$8:$B$5007,B2984,$A$8:$A$5007,"مصروف",$I$8:$I$5007,"&lt;&gt;مرفوض"))</f>
        <v/>
      </c>
      <c r="P2984" s="25">
        <f>IF(A2984&lt;&gt;"عهدة","",N(F2984)-O2984)</f>
        <v/>
      </c>
      <c r="Q2984" s="26">
        <f>IF(A2984="","",IF(A2984="عهدة",IF(N(F2984)=0,"⚠ أدخل قيمة العهدة",IF(P2984&lt;0,"⛔ عجز / زيادة مصروفات "&amp;TEXT(-P2984,"#,##0"),IF(COUNTIFS($B$8:$B$5007,B2984,$A$8:$A$5007,"مصروف",$I$8:$I$5007,"&lt;&gt;مرفوض",$K$8:$K$5007,"&lt;&gt;نعم")&gt;0,"⚠ "&amp;COUNTIFS($B$8:$B$5007,B2984,$A$8:$A$5007,"مصروف",$I$8:$I$5007,"&lt;&gt;مرفوض",$K$8:$K$5007,"&lt;&gt;نعم")&amp;" مصروف غير مسوى",IF(L2984="تمت التسوية",IF(P2984=0,"✔ متوازنة وتمت التسوية","✔ تمت التسوية – متبقي "&amp;TEXT(P2984,"#,##0")),IF(P2984&gt;0,"متبقي "&amp;TEXT(P2984,"#,##0"),"✔ متوازنة"))))),IF(R2984=0,"⚠ أضف سطر عهدة أولًا",IF(OR(C2984="",N(G2984)=0),"⚠ أكمل التاريخ والقيمة",IF(S2984="","⚠ التاريخ خارج السنة المالية",IF(H2984="","⚠ اختر بند الموازنة",IF(I2984="مرفوض","✖ مرفوض من المدير",IF(I2984&lt;&gt;"موافق","⏳ بانتظار موافقة المدير",IF(K2984&lt;&gt;"نعم","⚠ غير مسوى مع الحسابات","✔ معتمد ومسوى")))))))))</f>
        <v/>
      </c>
      <c r="R2984">
        <f>N(R2983)+IF(A2984="عهدة",1,0)</f>
        <v/>
      </c>
      <c r="S2984">
        <f>IF(C2984="","",IF(AND(C2984&gt;=DATE(2026,9,1),C2984&lt;=DATE(2027,8,31)),(YEAR(C2984)-2026)*12+MONTH(C2984)-8,""))</f>
        <v/>
      </c>
      <c r="T2984">
        <f>IF(AND(A2984="مصروف",R2984&gt;0,I2984="موافق",S2984&lt;&gt;"",H2984&lt;&gt;""),N(G2984),0)</f>
        <v/>
      </c>
    </row>
    <row r="2985">
      <c r="A2985" s="19" t="n"/>
      <c r="B2985" s="20">
        <f>IF(A2985="","",IF(R2985=0,"⚠ أضف سطر عهدة أولًا","BDR-"&amp;TEXT(R2985,"000")))</f>
        <v/>
      </c>
      <c r="C2985" s="21" t="n"/>
      <c r="D2985" s="20">
        <f>IF(C2985="","",IF(S2985="","خارج السنة المالية",INDEX(القوائم!$D$2:$D$13,S2985)))</f>
        <v/>
      </c>
      <c r="E2985" s="22" t="n"/>
      <c r="F2985" s="23" t="n"/>
      <c r="G2985" s="23" t="n"/>
      <c r="H2985" s="22" t="n"/>
      <c r="I2985" s="19" t="n"/>
      <c r="J2985" s="21" t="n"/>
      <c r="K2985" s="19" t="n"/>
      <c r="L2985" s="19" t="n"/>
      <c r="M2985" s="21" t="n"/>
      <c r="N2985" s="22" t="n"/>
      <c r="O2985" s="24">
        <f>IF(A2985&lt;&gt;"عهدة","",SUMIFS($G$8:$G$5007,$B$8:$B$5007,B2985,$A$8:$A$5007,"مصروف",$I$8:$I$5007,"&lt;&gt;مرفوض"))</f>
        <v/>
      </c>
      <c r="P2985" s="25">
        <f>IF(A2985&lt;&gt;"عهدة","",N(F2985)-O2985)</f>
        <v/>
      </c>
      <c r="Q2985" s="26">
        <f>IF(A2985="","",IF(A2985="عهدة",IF(N(F2985)=0,"⚠ أدخل قيمة العهدة",IF(P2985&lt;0,"⛔ عجز / زيادة مصروفات "&amp;TEXT(-P2985,"#,##0"),IF(COUNTIFS($B$8:$B$5007,B2985,$A$8:$A$5007,"مصروف",$I$8:$I$5007,"&lt;&gt;مرفوض",$K$8:$K$5007,"&lt;&gt;نعم")&gt;0,"⚠ "&amp;COUNTIFS($B$8:$B$5007,B2985,$A$8:$A$5007,"مصروف",$I$8:$I$5007,"&lt;&gt;مرفوض",$K$8:$K$5007,"&lt;&gt;نعم")&amp;" مصروف غير مسوى",IF(L2985="تمت التسوية",IF(P2985=0,"✔ متوازنة وتمت التسوية","✔ تمت التسوية – متبقي "&amp;TEXT(P2985,"#,##0")),IF(P2985&gt;0,"متبقي "&amp;TEXT(P2985,"#,##0"),"✔ متوازنة"))))),IF(R2985=0,"⚠ أضف سطر عهدة أولًا",IF(OR(C2985="",N(G2985)=0),"⚠ أكمل التاريخ والقيمة",IF(S2985="","⚠ التاريخ خارج السنة المالية",IF(H2985="","⚠ اختر بند الموازنة",IF(I2985="مرفوض","✖ مرفوض من المدير",IF(I2985&lt;&gt;"موافق","⏳ بانتظار موافقة المدير",IF(K2985&lt;&gt;"نعم","⚠ غير مسوى مع الحسابات","✔ معتمد ومسوى")))))))))</f>
        <v/>
      </c>
      <c r="R2985">
        <f>N(R2984)+IF(A2985="عهدة",1,0)</f>
        <v/>
      </c>
      <c r="S2985">
        <f>IF(C2985="","",IF(AND(C2985&gt;=DATE(2026,9,1),C2985&lt;=DATE(2027,8,31)),(YEAR(C2985)-2026)*12+MONTH(C2985)-8,""))</f>
        <v/>
      </c>
      <c r="T2985">
        <f>IF(AND(A2985="مصروف",R2985&gt;0,I2985="موافق",S2985&lt;&gt;"",H2985&lt;&gt;""),N(G2985),0)</f>
        <v/>
      </c>
    </row>
    <row r="2986">
      <c r="A2986" s="19" t="n"/>
      <c r="B2986" s="20">
        <f>IF(A2986="","",IF(R2986=0,"⚠ أضف سطر عهدة أولًا","BDR-"&amp;TEXT(R2986,"000")))</f>
        <v/>
      </c>
      <c r="C2986" s="21" t="n"/>
      <c r="D2986" s="20">
        <f>IF(C2986="","",IF(S2986="","خارج السنة المالية",INDEX(القوائم!$D$2:$D$13,S2986)))</f>
        <v/>
      </c>
      <c r="E2986" s="22" t="n"/>
      <c r="F2986" s="23" t="n"/>
      <c r="G2986" s="23" t="n"/>
      <c r="H2986" s="22" t="n"/>
      <c r="I2986" s="19" t="n"/>
      <c r="J2986" s="21" t="n"/>
      <c r="K2986" s="19" t="n"/>
      <c r="L2986" s="19" t="n"/>
      <c r="M2986" s="21" t="n"/>
      <c r="N2986" s="22" t="n"/>
      <c r="O2986" s="24">
        <f>IF(A2986&lt;&gt;"عهدة","",SUMIFS($G$8:$G$5007,$B$8:$B$5007,B2986,$A$8:$A$5007,"مصروف",$I$8:$I$5007,"&lt;&gt;مرفوض"))</f>
        <v/>
      </c>
      <c r="P2986" s="25">
        <f>IF(A2986&lt;&gt;"عهدة","",N(F2986)-O2986)</f>
        <v/>
      </c>
      <c r="Q2986" s="26">
        <f>IF(A2986="","",IF(A2986="عهدة",IF(N(F2986)=0,"⚠ أدخل قيمة العهدة",IF(P2986&lt;0,"⛔ عجز / زيادة مصروفات "&amp;TEXT(-P2986,"#,##0"),IF(COUNTIFS($B$8:$B$5007,B2986,$A$8:$A$5007,"مصروف",$I$8:$I$5007,"&lt;&gt;مرفوض",$K$8:$K$5007,"&lt;&gt;نعم")&gt;0,"⚠ "&amp;COUNTIFS($B$8:$B$5007,B2986,$A$8:$A$5007,"مصروف",$I$8:$I$5007,"&lt;&gt;مرفوض",$K$8:$K$5007,"&lt;&gt;نعم")&amp;" مصروف غير مسوى",IF(L2986="تمت التسوية",IF(P2986=0,"✔ متوازنة وتمت التسوية","✔ تمت التسوية – متبقي "&amp;TEXT(P2986,"#,##0")),IF(P2986&gt;0,"متبقي "&amp;TEXT(P2986,"#,##0"),"✔ متوازنة"))))),IF(R2986=0,"⚠ أضف سطر عهدة أولًا",IF(OR(C2986="",N(G2986)=0),"⚠ أكمل التاريخ والقيمة",IF(S2986="","⚠ التاريخ خارج السنة المالية",IF(H2986="","⚠ اختر بند الموازنة",IF(I2986="مرفوض","✖ مرفوض من المدير",IF(I2986&lt;&gt;"موافق","⏳ بانتظار موافقة المدير",IF(K2986&lt;&gt;"نعم","⚠ غير مسوى مع الحسابات","✔ معتمد ومسوى")))))))))</f>
        <v/>
      </c>
      <c r="R2986">
        <f>N(R2985)+IF(A2986="عهدة",1,0)</f>
        <v/>
      </c>
      <c r="S2986">
        <f>IF(C2986="","",IF(AND(C2986&gt;=DATE(2026,9,1),C2986&lt;=DATE(2027,8,31)),(YEAR(C2986)-2026)*12+MONTH(C2986)-8,""))</f>
        <v/>
      </c>
      <c r="T2986">
        <f>IF(AND(A2986="مصروف",R2986&gt;0,I2986="موافق",S2986&lt;&gt;"",H2986&lt;&gt;""),N(G2986),0)</f>
        <v/>
      </c>
    </row>
    <row r="2987">
      <c r="A2987" s="19" t="n"/>
      <c r="B2987" s="20">
        <f>IF(A2987="","",IF(R2987=0,"⚠ أضف سطر عهدة أولًا","BDR-"&amp;TEXT(R2987,"000")))</f>
        <v/>
      </c>
      <c r="C2987" s="21" t="n"/>
      <c r="D2987" s="20">
        <f>IF(C2987="","",IF(S2987="","خارج السنة المالية",INDEX(القوائم!$D$2:$D$13,S2987)))</f>
        <v/>
      </c>
      <c r="E2987" s="22" t="n"/>
      <c r="F2987" s="23" t="n"/>
      <c r="G2987" s="23" t="n"/>
      <c r="H2987" s="22" t="n"/>
      <c r="I2987" s="19" t="n"/>
      <c r="J2987" s="21" t="n"/>
      <c r="K2987" s="19" t="n"/>
      <c r="L2987" s="19" t="n"/>
      <c r="M2987" s="21" t="n"/>
      <c r="N2987" s="22" t="n"/>
      <c r="O2987" s="24">
        <f>IF(A2987&lt;&gt;"عهدة","",SUMIFS($G$8:$G$5007,$B$8:$B$5007,B2987,$A$8:$A$5007,"مصروف",$I$8:$I$5007,"&lt;&gt;مرفوض"))</f>
        <v/>
      </c>
      <c r="P2987" s="25">
        <f>IF(A2987&lt;&gt;"عهدة","",N(F2987)-O2987)</f>
        <v/>
      </c>
      <c r="Q2987" s="26">
        <f>IF(A2987="","",IF(A2987="عهدة",IF(N(F2987)=0,"⚠ أدخل قيمة العهدة",IF(P2987&lt;0,"⛔ عجز / زيادة مصروفات "&amp;TEXT(-P2987,"#,##0"),IF(COUNTIFS($B$8:$B$5007,B2987,$A$8:$A$5007,"مصروف",$I$8:$I$5007,"&lt;&gt;مرفوض",$K$8:$K$5007,"&lt;&gt;نعم")&gt;0,"⚠ "&amp;COUNTIFS($B$8:$B$5007,B2987,$A$8:$A$5007,"مصروف",$I$8:$I$5007,"&lt;&gt;مرفوض",$K$8:$K$5007,"&lt;&gt;نعم")&amp;" مصروف غير مسوى",IF(L2987="تمت التسوية",IF(P2987=0,"✔ متوازنة وتمت التسوية","✔ تمت التسوية – متبقي "&amp;TEXT(P2987,"#,##0")),IF(P2987&gt;0,"متبقي "&amp;TEXT(P2987,"#,##0"),"✔ متوازنة"))))),IF(R2987=0,"⚠ أضف سطر عهدة أولًا",IF(OR(C2987="",N(G2987)=0),"⚠ أكمل التاريخ والقيمة",IF(S2987="","⚠ التاريخ خارج السنة المالية",IF(H2987="","⚠ اختر بند الموازنة",IF(I2987="مرفوض","✖ مرفوض من المدير",IF(I2987&lt;&gt;"موافق","⏳ بانتظار موافقة المدير",IF(K2987&lt;&gt;"نعم","⚠ غير مسوى مع الحسابات","✔ معتمد ومسوى")))))))))</f>
        <v/>
      </c>
      <c r="R2987">
        <f>N(R2986)+IF(A2987="عهدة",1,0)</f>
        <v/>
      </c>
      <c r="S2987">
        <f>IF(C2987="","",IF(AND(C2987&gt;=DATE(2026,9,1),C2987&lt;=DATE(2027,8,31)),(YEAR(C2987)-2026)*12+MONTH(C2987)-8,""))</f>
        <v/>
      </c>
      <c r="T2987">
        <f>IF(AND(A2987="مصروف",R2987&gt;0,I2987="موافق",S2987&lt;&gt;"",H2987&lt;&gt;""),N(G2987),0)</f>
        <v/>
      </c>
    </row>
    <row r="2988">
      <c r="A2988" s="19" t="n"/>
      <c r="B2988" s="20">
        <f>IF(A2988="","",IF(R2988=0,"⚠ أضف سطر عهدة أولًا","BDR-"&amp;TEXT(R2988,"000")))</f>
        <v/>
      </c>
      <c r="C2988" s="21" t="n"/>
      <c r="D2988" s="20">
        <f>IF(C2988="","",IF(S2988="","خارج السنة المالية",INDEX(القوائم!$D$2:$D$13,S2988)))</f>
        <v/>
      </c>
      <c r="E2988" s="22" t="n"/>
      <c r="F2988" s="23" t="n"/>
      <c r="G2988" s="23" t="n"/>
      <c r="H2988" s="22" t="n"/>
      <c r="I2988" s="19" t="n"/>
      <c r="J2988" s="21" t="n"/>
      <c r="K2988" s="19" t="n"/>
      <c r="L2988" s="19" t="n"/>
      <c r="M2988" s="21" t="n"/>
      <c r="N2988" s="22" t="n"/>
      <c r="O2988" s="24">
        <f>IF(A2988&lt;&gt;"عهدة","",SUMIFS($G$8:$G$5007,$B$8:$B$5007,B2988,$A$8:$A$5007,"مصروف",$I$8:$I$5007,"&lt;&gt;مرفوض"))</f>
        <v/>
      </c>
      <c r="P2988" s="25">
        <f>IF(A2988&lt;&gt;"عهدة","",N(F2988)-O2988)</f>
        <v/>
      </c>
      <c r="Q2988" s="26">
        <f>IF(A2988="","",IF(A2988="عهدة",IF(N(F2988)=0,"⚠ أدخل قيمة العهدة",IF(P2988&lt;0,"⛔ عجز / زيادة مصروفات "&amp;TEXT(-P2988,"#,##0"),IF(COUNTIFS($B$8:$B$5007,B2988,$A$8:$A$5007,"مصروف",$I$8:$I$5007,"&lt;&gt;مرفوض",$K$8:$K$5007,"&lt;&gt;نعم")&gt;0,"⚠ "&amp;COUNTIFS($B$8:$B$5007,B2988,$A$8:$A$5007,"مصروف",$I$8:$I$5007,"&lt;&gt;مرفوض",$K$8:$K$5007,"&lt;&gt;نعم")&amp;" مصروف غير مسوى",IF(L2988="تمت التسوية",IF(P2988=0,"✔ متوازنة وتمت التسوية","✔ تمت التسوية – متبقي "&amp;TEXT(P2988,"#,##0")),IF(P2988&gt;0,"متبقي "&amp;TEXT(P2988,"#,##0"),"✔ متوازنة"))))),IF(R2988=0,"⚠ أضف سطر عهدة أولًا",IF(OR(C2988="",N(G2988)=0),"⚠ أكمل التاريخ والقيمة",IF(S2988="","⚠ التاريخ خارج السنة المالية",IF(H2988="","⚠ اختر بند الموازنة",IF(I2988="مرفوض","✖ مرفوض من المدير",IF(I2988&lt;&gt;"موافق","⏳ بانتظار موافقة المدير",IF(K2988&lt;&gt;"نعم","⚠ غير مسوى مع الحسابات","✔ معتمد ومسوى")))))))))</f>
        <v/>
      </c>
      <c r="R2988">
        <f>N(R2987)+IF(A2988="عهدة",1,0)</f>
        <v/>
      </c>
      <c r="S2988">
        <f>IF(C2988="","",IF(AND(C2988&gt;=DATE(2026,9,1),C2988&lt;=DATE(2027,8,31)),(YEAR(C2988)-2026)*12+MONTH(C2988)-8,""))</f>
        <v/>
      </c>
      <c r="T2988">
        <f>IF(AND(A2988="مصروف",R2988&gt;0,I2988="موافق",S2988&lt;&gt;"",H2988&lt;&gt;""),N(G2988),0)</f>
        <v/>
      </c>
    </row>
    <row r="2989">
      <c r="A2989" s="19" t="n"/>
      <c r="B2989" s="20">
        <f>IF(A2989="","",IF(R2989=0,"⚠ أضف سطر عهدة أولًا","BDR-"&amp;TEXT(R2989,"000")))</f>
        <v/>
      </c>
      <c r="C2989" s="21" t="n"/>
      <c r="D2989" s="20">
        <f>IF(C2989="","",IF(S2989="","خارج السنة المالية",INDEX(القوائم!$D$2:$D$13,S2989)))</f>
        <v/>
      </c>
      <c r="E2989" s="22" t="n"/>
      <c r="F2989" s="23" t="n"/>
      <c r="G2989" s="23" t="n"/>
      <c r="H2989" s="22" t="n"/>
      <c r="I2989" s="19" t="n"/>
      <c r="J2989" s="21" t="n"/>
      <c r="K2989" s="19" t="n"/>
      <c r="L2989" s="19" t="n"/>
      <c r="M2989" s="21" t="n"/>
      <c r="N2989" s="22" t="n"/>
      <c r="O2989" s="24">
        <f>IF(A2989&lt;&gt;"عهدة","",SUMIFS($G$8:$G$5007,$B$8:$B$5007,B2989,$A$8:$A$5007,"مصروف",$I$8:$I$5007,"&lt;&gt;مرفوض"))</f>
        <v/>
      </c>
      <c r="P2989" s="25">
        <f>IF(A2989&lt;&gt;"عهدة","",N(F2989)-O2989)</f>
        <v/>
      </c>
      <c r="Q2989" s="26">
        <f>IF(A2989="","",IF(A2989="عهدة",IF(N(F2989)=0,"⚠ أدخل قيمة العهدة",IF(P2989&lt;0,"⛔ عجز / زيادة مصروفات "&amp;TEXT(-P2989,"#,##0"),IF(COUNTIFS($B$8:$B$5007,B2989,$A$8:$A$5007,"مصروف",$I$8:$I$5007,"&lt;&gt;مرفوض",$K$8:$K$5007,"&lt;&gt;نعم")&gt;0,"⚠ "&amp;COUNTIFS($B$8:$B$5007,B2989,$A$8:$A$5007,"مصروف",$I$8:$I$5007,"&lt;&gt;مرفوض",$K$8:$K$5007,"&lt;&gt;نعم")&amp;" مصروف غير مسوى",IF(L2989="تمت التسوية",IF(P2989=0,"✔ متوازنة وتمت التسوية","✔ تمت التسوية – متبقي "&amp;TEXT(P2989,"#,##0")),IF(P2989&gt;0,"متبقي "&amp;TEXT(P2989,"#,##0"),"✔ متوازنة"))))),IF(R2989=0,"⚠ أضف سطر عهدة أولًا",IF(OR(C2989="",N(G2989)=0),"⚠ أكمل التاريخ والقيمة",IF(S2989="","⚠ التاريخ خارج السنة المالية",IF(H2989="","⚠ اختر بند الموازنة",IF(I2989="مرفوض","✖ مرفوض من المدير",IF(I2989&lt;&gt;"موافق","⏳ بانتظار موافقة المدير",IF(K2989&lt;&gt;"نعم","⚠ غير مسوى مع الحسابات","✔ معتمد ومسوى")))))))))</f>
        <v/>
      </c>
      <c r="R2989">
        <f>N(R2988)+IF(A2989="عهدة",1,0)</f>
        <v/>
      </c>
      <c r="S2989">
        <f>IF(C2989="","",IF(AND(C2989&gt;=DATE(2026,9,1),C2989&lt;=DATE(2027,8,31)),(YEAR(C2989)-2026)*12+MONTH(C2989)-8,""))</f>
        <v/>
      </c>
      <c r="T2989">
        <f>IF(AND(A2989="مصروف",R2989&gt;0,I2989="موافق",S2989&lt;&gt;"",H2989&lt;&gt;""),N(G2989),0)</f>
        <v/>
      </c>
    </row>
    <row r="2990">
      <c r="A2990" s="19" t="n"/>
      <c r="B2990" s="20">
        <f>IF(A2990="","",IF(R2990=0,"⚠ أضف سطر عهدة أولًا","BDR-"&amp;TEXT(R2990,"000")))</f>
        <v/>
      </c>
      <c r="C2990" s="21" t="n"/>
      <c r="D2990" s="20">
        <f>IF(C2990="","",IF(S2990="","خارج السنة المالية",INDEX(القوائم!$D$2:$D$13,S2990)))</f>
        <v/>
      </c>
      <c r="E2990" s="22" t="n"/>
      <c r="F2990" s="23" t="n"/>
      <c r="G2990" s="23" t="n"/>
      <c r="H2990" s="22" t="n"/>
      <c r="I2990" s="19" t="n"/>
      <c r="J2990" s="21" t="n"/>
      <c r="K2990" s="19" t="n"/>
      <c r="L2990" s="19" t="n"/>
      <c r="M2990" s="21" t="n"/>
      <c r="N2990" s="22" t="n"/>
      <c r="O2990" s="24">
        <f>IF(A2990&lt;&gt;"عهدة","",SUMIFS($G$8:$G$5007,$B$8:$B$5007,B2990,$A$8:$A$5007,"مصروف",$I$8:$I$5007,"&lt;&gt;مرفوض"))</f>
        <v/>
      </c>
      <c r="P2990" s="25">
        <f>IF(A2990&lt;&gt;"عهدة","",N(F2990)-O2990)</f>
        <v/>
      </c>
      <c r="Q2990" s="26">
        <f>IF(A2990="","",IF(A2990="عهدة",IF(N(F2990)=0,"⚠ أدخل قيمة العهدة",IF(P2990&lt;0,"⛔ عجز / زيادة مصروفات "&amp;TEXT(-P2990,"#,##0"),IF(COUNTIFS($B$8:$B$5007,B2990,$A$8:$A$5007,"مصروف",$I$8:$I$5007,"&lt;&gt;مرفوض",$K$8:$K$5007,"&lt;&gt;نعم")&gt;0,"⚠ "&amp;COUNTIFS($B$8:$B$5007,B2990,$A$8:$A$5007,"مصروف",$I$8:$I$5007,"&lt;&gt;مرفوض",$K$8:$K$5007,"&lt;&gt;نعم")&amp;" مصروف غير مسوى",IF(L2990="تمت التسوية",IF(P2990=0,"✔ متوازنة وتمت التسوية","✔ تمت التسوية – متبقي "&amp;TEXT(P2990,"#,##0")),IF(P2990&gt;0,"متبقي "&amp;TEXT(P2990,"#,##0"),"✔ متوازنة"))))),IF(R2990=0,"⚠ أضف سطر عهدة أولًا",IF(OR(C2990="",N(G2990)=0),"⚠ أكمل التاريخ والقيمة",IF(S2990="","⚠ التاريخ خارج السنة المالية",IF(H2990="","⚠ اختر بند الموازنة",IF(I2990="مرفوض","✖ مرفوض من المدير",IF(I2990&lt;&gt;"موافق","⏳ بانتظار موافقة المدير",IF(K2990&lt;&gt;"نعم","⚠ غير مسوى مع الحسابات","✔ معتمد ومسوى")))))))))</f>
        <v/>
      </c>
      <c r="R2990">
        <f>N(R2989)+IF(A2990="عهدة",1,0)</f>
        <v/>
      </c>
      <c r="S2990">
        <f>IF(C2990="","",IF(AND(C2990&gt;=DATE(2026,9,1),C2990&lt;=DATE(2027,8,31)),(YEAR(C2990)-2026)*12+MONTH(C2990)-8,""))</f>
        <v/>
      </c>
      <c r="T2990">
        <f>IF(AND(A2990="مصروف",R2990&gt;0,I2990="موافق",S2990&lt;&gt;"",H2990&lt;&gt;""),N(G2990),0)</f>
        <v/>
      </c>
    </row>
    <row r="2991">
      <c r="A2991" s="19" t="n"/>
      <c r="B2991" s="20">
        <f>IF(A2991="","",IF(R2991=0,"⚠ أضف سطر عهدة أولًا","BDR-"&amp;TEXT(R2991,"000")))</f>
        <v/>
      </c>
      <c r="C2991" s="21" t="n"/>
      <c r="D2991" s="20">
        <f>IF(C2991="","",IF(S2991="","خارج السنة المالية",INDEX(القوائم!$D$2:$D$13,S2991)))</f>
        <v/>
      </c>
      <c r="E2991" s="22" t="n"/>
      <c r="F2991" s="23" t="n"/>
      <c r="G2991" s="23" t="n"/>
      <c r="H2991" s="22" t="n"/>
      <c r="I2991" s="19" t="n"/>
      <c r="J2991" s="21" t="n"/>
      <c r="K2991" s="19" t="n"/>
      <c r="L2991" s="19" t="n"/>
      <c r="M2991" s="21" t="n"/>
      <c r="N2991" s="22" t="n"/>
      <c r="O2991" s="24">
        <f>IF(A2991&lt;&gt;"عهدة","",SUMIFS($G$8:$G$5007,$B$8:$B$5007,B2991,$A$8:$A$5007,"مصروف",$I$8:$I$5007,"&lt;&gt;مرفوض"))</f>
        <v/>
      </c>
      <c r="P2991" s="25">
        <f>IF(A2991&lt;&gt;"عهدة","",N(F2991)-O2991)</f>
        <v/>
      </c>
      <c r="Q2991" s="26">
        <f>IF(A2991="","",IF(A2991="عهدة",IF(N(F2991)=0,"⚠ أدخل قيمة العهدة",IF(P2991&lt;0,"⛔ عجز / زيادة مصروفات "&amp;TEXT(-P2991,"#,##0"),IF(COUNTIFS($B$8:$B$5007,B2991,$A$8:$A$5007,"مصروف",$I$8:$I$5007,"&lt;&gt;مرفوض",$K$8:$K$5007,"&lt;&gt;نعم")&gt;0,"⚠ "&amp;COUNTIFS($B$8:$B$5007,B2991,$A$8:$A$5007,"مصروف",$I$8:$I$5007,"&lt;&gt;مرفوض",$K$8:$K$5007,"&lt;&gt;نعم")&amp;" مصروف غير مسوى",IF(L2991="تمت التسوية",IF(P2991=0,"✔ متوازنة وتمت التسوية","✔ تمت التسوية – متبقي "&amp;TEXT(P2991,"#,##0")),IF(P2991&gt;0,"متبقي "&amp;TEXT(P2991,"#,##0"),"✔ متوازنة"))))),IF(R2991=0,"⚠ أضف سطر عهدة أولًا",IF(OR(C2991="",N(G2991)=0),"⚠ أكمل التاريخ والقيمة",IF(S2991="","⚠ التاريخ خارج السنة المالية",IF(H2991="","⚠ اختر بند الموازنة",IF(I2991="مرفوض","✖ مرفوض من المدير",IF(I2991&lt;&gt;"موافق","⏳ بانتظار موافقة المدير",IF(K2991&lt;&gt;"نعم","⚠ غير مسوى مع الحسابات","✔ معتمد ومسوى")))))))))</f>
        <v/>
      </c>
      <c r="R2991">
        <f>N(R2990)+IF(A2991="عهدة",1,0)</f>
        <v/>
      </c>
      <c r="S2991">
        <f>IF(C2991="","",IF(AND(C2991&gt;=DATE(2026,9,1),C2991&lt;=DATE(2027,8,31)),(YEAR(C2991)-2026)*12+MONTH(C2991)-8,""))</f>
        <v/>
      </c>
      <c r="T2991">
        <f>IF(AND(A2991="مصروف",R2991&gt;0,I2991="موافق",S2991&lt;&gt;"",H2991&lt;&gt;""),N(G2991),0)</f>
        <v/>
      </c>
    </row>
    <row r="2992">
      <c r="A2992" s="19" t="n"/>
      <c r="B2992" s="20">
        <f>IF(A2992="","",IF(R2992=0,"⚠ أضف سطر عهدة أولًا","BDR-"&amp;TEXT(R2992,"000")))</f>
        <v/>
      </c>
      <c r="C2992" s="21" t="n"/>
      <c r="D2992" s="20">
        <f>IF(C2992="","",IF(S2992="","خارج السنة المالية",INDEX(القوائم!$D$2:$D$13,S2992)))</f>
        <v/>
      </c>
      <c r="E2992" s="22" t="n"/>
      <c r="F2992" s="23" t="n"/>
      <c r="G2992" s="23" t="n"/>
      <c r="H2992" s="22" t="n"/>
      <c r="I2992" s="19" t="n"/>
      <c r="J2992" s="21" t="n"/>
      <c r="K2992" s="19" t="n"/>
      <c r="L2992" s="19" t="n"/>
      <c r="M2992" s="21" t="n"/>
      <c r="N2992" s="22" t="n"/>
      <c r="O2992" s="24">
        <f>IF(A2992&lt;&gt;"عهدة","",SUMIFS($G$8:$G$5007,$B$8:$B$5007,B2992,$A$8:$A$5007,"مصروف",$I$8:$I$5007,"&lt;&gt;مرفوض"))</f>
        <v/>
      </c>
      <c r="P2992" s="25">
        <f>IF(A2992&lt;&gt;"عهدة","",N(F2992)-O2992)</f>
        <v/>
      </c>
      <c r="Q2992" s="26">
        <f>IF(A2992="","",IF(A2992="عهدة",IF(N(F2992)=0,"⚠ أدخل قيمة العهدة",IF(P2992&lt;0,"⛔ عجز / زيادة مصروفات "&amp;TEXT(-P2992,"#,##0"),IF(COUNTIFS($B$8:$B$5007,B2992,$A$8:$A$5007,"مصروف",$I$8:$I$5007,"&lt;&gt;مرفوض",$K$8:$K$5007,"&lt;&gt;نعم")&gt;0,"⚠ "&amp;COUNTIFS($B$8:$B$5007,B2992,$A$8:$A$5007,"مصروف",$I$8:$I$5007,"&lt;&gt;مرفوض",$K$8:$K$5007,"&lt;&gt;نعم")&amp;" مصروف غير مسوى",IF(L2992="تمت التسوية",IF(P2992=0,"✔ متوازنة وتمت التسوية","✔ تمت التسوية – متبقي "&amp;TEXT(P2992,"#,##0")),IF(P2992&gt;0,"متبقي "&amp;TEXT(P2992,"#,##0"),"✔ متوازنة"))))),IF(R2992=0,"⚠ أضف سطر عهدة أولًا",IF(OR(C2992="",N(G2992)=0),"⚠ أكمل التاريخ والقيمة",IF(S2992="","⚠ التاريخ خارج السنة المالية",IF(H2992="","⚠ اختر بند الموازنة",IF(I2992="مرفوض","✖ مرفوض من المدير",IF(I2992&lt;&gt;"موافق","⏳ بانتظار موافقة المدير",IF(K2992&lt;&gt;"نعم","⚠ غير مسوى مع الحسابات","✔ معتمد ومسوى")))))))))</f>
        <v/>
      </c>
      <c r="R2992">
        <f>N(R2991)+IF(A2992="عهدة",1,0)</f>
        <v/>
      </c>
      <c r="S2992">
        <f>IF(C2992="","",IF(AND(C2992&gt;=DATE(2026,9,1),C2992&lt;=DATE(2027,8,31)),(YEAR(C2992)-2026)*12+MONTH(C2992)-8,""))</f>
        <v/>
      </c>
      <c r="T2992">
        <f>IF(AND(A2992="مصروف",R2992&gt;0,I2992="موافق",S2992&lt;&gt;"",H2992&lt;&gt;""),N(G2992),0)</f>
        <v/>
      </c>
    </row>
    <row r="2993">
      <c r="A2993" s="19" t="n"/>
      <c r="B2993" s="20">
        <f>IF(A2993="","",IF(R2993=0,"⚠ أضف سطر عهدة أولًا","BDR-"&amp;TEXT(R2993,"000")))</f>
        <v/>
      </c>
      <c r="C2993" s="21" t="n"/>
      <c r="D2993" s="20">
        <f>IF(C2993="","",IF(S2993="","خارج السنة المالية",INDEX(القوائم!$D$2:$D$13,S2993)))</f>
        <v/>
      </c>
      <c r="E2993" s="22" t="n"/>
      <c r="F2993" s="23" t="n"/>
      <c r="G2993" s="23" t="n"/>
      <c r="H2993" s="22" t="n"/>
      <c r="I2993" s="19" t="n"/>
      <c r="J2993" s="21" t="n"/>
      <c r="K2993" s="19" t="n"/>
      <c r="L2993" s="19" t="n"/>
      <c r="M2993" s="21" t="n"/>
      <c r="N2993" s="22" t="n"/>
      <c r="O2993" s="24">
        <f>IF(A2993&lt;&gt;"عهدة","",SUMIFS($G$8:$G$5007,$B$8:$B$5007,B2993,$A$8:$A$5007,"مصروف",$I$8:$I$5007,"&lt;&gt;مرفوض"))</f>
        <v/>
      </c>
      <c r="P2993" s="25">
        <f>IF(A2993&lt;&gt;"عهدة","",N(F2993)-O2993)</f>
        <v/>
      </c>
      <c r="Q2993" s="26">
        <f>IF(A2993="","",IF(A2993="عهدة",IF(N(F2993)=0,"⚠ أدخل قيمة العهدة",IF(P2993&lt;0,"⛔ عجز / زيادة مصروفات "&amp;TEXT(-P2993,"#,##0"),IF(COUNTIFS($B$8:$B$5007,B2993,$A$8:$A$5007,"مصروف",$I$8:$I$5007,"&lt;&gt;مرفوض",$K$8:$K$5007,"&lt;&gt;نعم")&gt;0,"⚠ "&amp;COUNTIFS($B$8:$B$5007,B2993,$A$8:$A$5007,"مصروف",$I$8:$I$5007,"&lt;&gt;مرفوض",$K$8:$K$5007,"&lt;&gt;نعم")&amp;" مصروف غير مسوى",IF(L2993="تمت التسوية",IF(P2993=0,"✔ متوازنة وتمت التسوية","✔ تمت التسوية – متبقي "&amp;TEXT(P2993,"#,##0")),IF(P2993&gt;0,"متبقي "&amp;TEXT(P2993,"#,##0"),"✔ متوازنة"))))),IF(R2993=0,"⚠ أضف سطر عهدة أولًا",IF(OR(C2993="",N(G2993)=0),"⚠ أكمل التاريخ والقيمة",IF(S2993="","⚠ التاريخ خارج السنة المالية",IF(H2993="","⚠ اختر بند الموازنة",IF(I2993="مرفوض","✖ مرفوض من المدير",IF(I2993&lt;&gt;"موافق","⏳ بانتظار موافقة المدير",IF(K2993&lt;&gt;"نعم","⚠ غير مسوى مع الحسابات","✔ معتمد ومسوى")))))))))</f>
        <v/>
      </c>
      <c r="R2993">
        <f>N(R2992)+IF(A2993="عهدة",1,0)</f>
        <v/>
      </c>
      <c r="S2993">
        <f>IF(C2993="","",IF(AND(C2993&gt;=DATE(2026,9,1),C2993&lt;=DATE(2027,8,31)),(YEAR(C2993)-2026)*12+MONTH(C2993)-8,""))</f>
        <v/>
      </c>
      <c r="T2993">
        <f>IF(AND(A2993="مصروف",R2993&gt;0,I2993="موافق",S2993&lt;&gt;"",H2993&lt;&gt;""),N(G2993),0)</f>
        <v/>
      </c>
    </row>
    <row r="2994">
      <c r="A2994" s="19" t="n"/>
      <c r="B2994" s="20">
        <f>IF(A2994="","",IF(R2994=0,"⚠ أضف سطر عهدة أولًا","BDR-"&amp;TEXT(R2994,"000")))</f>
        <v/>
      </c>
      <c r="C2994" s="21" t="n"/>
      <c r="D2994" s="20">
        <f>IF(C2994="","",IF(S2994="","خارج السنة المالية",INDEX(القوائم!$D$2:$D$13,S2994)))</f>
        <v/>
      </c>
      <c r="E2994" s="22" t="n"/>
      <c r="F2994" s="23" t="n"/>
      <c r="G2994" s="23" t="n"/>
      <c r="H2994" s="22" t="n"/>
      <c r="I2994" s="19" t="n"/>
      <c r="J2994" s="21" t="n"/>
      <c r="K2994" s="19" t="n"/>
      <c r="L2994" s="19" t="n"/>
      <c r="M2994" s="21" t="n"/>
      <c r="N2994" s="22" t="n"/>
      <c r="O2994" s="24">
        <f>IF(A2994&lt;&gt;"عهدة","",SUMIFS($G$8:$G$5007,$B$8:$B$5007,B2994,$A$8:$A$5007,"مصروف",$I$8:$I$5007,"&lt;&gt;مرفوض"))</f>
        <v/>
      </c>
      <c r="P2994" s="25">
        <f>IF(A2994&lt;&gt;"عهدة","",N(F2994)-O2994)</f>
        <v/>
      </c>
      <c r="Q2994" s="26">
        <f>IF(A2994="","",IF(A2994="عهدة",IF(N(F2994)=0,"⚠ أدخل قيمة العهدة",IF(P2994&lt;0,"⛔ عجز / زيادة مصروفات "&amp;TEXT(-P2994,"#,##0"),IF(COUNTIFS($B$8:$B$5007,B2994,$A$8:$A$5007,"مصروف",$I$8:$I$5007,"&lt;&gt;مرفوض",$K$8:$K$5007,"&lt;&gt;نعم")&gt;0,"⚠ "&amp;COUNTIFS($B$8:$B$5007,B2994,$A$8:$A$5007,"مصروف",$I$8:$I$5007,"&lt;&gt;مرفوض",$K$8:$K$5007,"&lt;&gt;نعم")&amp;" مصروف غير مسوى",IF(L2994="تمت التسوية",IF(P2994=0,"✔ متوازنة وتمت التسوية","✔ تمت التسوية – متبقي "&amp;TEXT(P2994,"#,##0")),IF(P2994&gt;0,"متبقي "&amp;TEXT(P2994,"#,##0"),"✔ متوازنة"))))),IF(R2994=0,"⚠ أضف سطر عهدة أولًا",IF(OR(C2994="",N(G2994)=0),"⚠ أكمل التاريخ والقيمة",IF(S2994="","⚠ التاريخ خارج السنة المالية",IF(H2994="","⚠ اختر بند الموازنة",IF(I2994="مرفوض","✖ مرفوض من المدير",IF(I2994&lt;&gt;"موافق","⏳ بانتظار موافقة المدير",IF(K2994&lt;&gt;"نعم","⚠ غير مسوى مع الحسابات","✔ معتمد ومسوى")))))))))</f>
        <v/>
      </c>
      <c r="R2994">
        <f>N(R2993)+IF(A2994="عهدة",1,0)</f>
        <v/>
      </c>
      <c r="S2994">
        <f>IF(C2994="","",IF(AND(C2994&gt;=DATE(2026,9,1),C2994&lt;=DATE(2027,8,31)),(YEAR(C2994)-2026)*12+MONTH(C2994)-8,""))</f>
        <v/>
      </c>
      <c r="T2994">
        <f>IF(AND(A2994="مصروف",R2994&gt;0,I2994="موافق",S2994&lt;&gt;"",H2994&lt;&gt;""),N(G2994),0)</f>
        <v/>
      </c>
    </row>
    <row r="2995">
      <c r="A2995" s="19" t="n"/>
      <c r="B2995" s="20">
        <f>IF(A2995="","",IF(R2995=0,"⚠ أضف سطر عهدة أولًا","BDR-"&amp;TEXT(R2995,"000")))</f>
        <v/>
      </c>
      <c r="C2995" s="21" t="n"/>
      <c r="D2995" s="20">
        <f>IF(C2995="","",IF(S2995="","خارج السنة المالية",INDEX(القوائم!$D$2:$D$13,S2995)))</f>
        <v/>
      </c>
      <c r="E2995" s="22" t="n"/>
      <c r="F2995" s="23" t="n"/>
      <c r="G2995" s="23" t="n"/>
      <c r="H2995" s="22" t="n"/>
      <c r="I2995" s="19" t="n"/>
      <c r="J2995" s="21" t="n"/>
      <c r="K2995" s="19" t="n"/>
      <c r="L2995" s="19" t="n"/>
      <c r="M2995" s="21" t="n"/>
      <c r="N2995" s="22" t="n"/>
      <c r="O2995" s="24">
        <f>IF(A2995&lt;&gt;"عهدة","",SUMIFS($G$8:$G$5007,$B$8:$B$5007,B2995,$A$8:$A$5007,"مصروف",$I$8:$I$5007,"&lt;&gt;مرفوض"))</f>
        <v/>
      </c>
      <c r="P2995" s="25">
        <f>IF(A2995&lt;&gt;"عهدة","",N(F2995)-O2995)</f>
        <v/>
      </c>
      <c r="Q2995" s="26">
        <f>IF(A2995="","",IF(A2995="عهدة",IF(N(F2995)=0,"⚠ أدخل قيمة العهدة",IF(P2995&lt;0,"⛔ عجز / زيادة مصروفات "&amp;TEXT(-P2995,"#,##0"),IF(COUNTIFS($B$8:$B$5007,B2995,$A$8:$A$5007,"مصروف",$I$8:$I$5007,"&lt;&gt;مرفوض",$K$8:$K$5007,"&lt;&gt;نعم")&gt;0,"⚠ "&amp;COUNTIFS($B$8:$B$5007,B2995,$A$8:$A$5007,"مصروف",$I$8:$I$5007,"&lt;&gt;مرفوض",$K$8:$K$5007,"&lt;&gt;نعم")&amp;" مصروف غير مسوى",IF(L2995="تمت التسوية",IF(P2995=0,"✔ متوازنة وتمت التسوية","✔ تمت التسوية – متبقي "&amp;TEXT(P2995,"#,##0")),IF(P2995&gt;0,"متبقي "&amp;TEXT(P2995,"#,##0"),"✔ متوازنة"))))),IF(R2995=0,"⚠ أضف سطر عهدة أولًا",IF(OR(C2995="",N(G2995)=0),"⚠ أكمل التاريخ والقيمة",IF(S2995="","⚠ التاريخ خارج السنة المالية",IF(H2995="","⚠ اختر بند الموازنة",IF(I2995="مرفوض","✖ مرفوض من المدير",IF(I2995&lt;&gt;"موافق","⏳ بانتظار موافقة المدير",IF(K2995&lt;&gt;"نعم","⚠ غير مسوى مع الحسابات","✔ معتمد ومسوى")))))))))</f>
        <v/>
      </c>
      <c r="R2995">
        <f>N(R2994)+IF(A2995="عهدة",1,0)</f>
        <v/>
      </c>
      <c r="S2995">
        <f>IF(C2995="","",IF(AND(C2995&gt;=DATE(2026,9,1),C2995&lt;=DATE(2027,8,31)),(YEAR(C2995)-2026)*12+MONTH(C2995)-8,""))</f>
        <v/>
      </c>
      <c r="T2995">
        <f>IF(AND(A2995="مصروف",R2995&gt;0,I2995="موافق",S2995&lt;&gt;"",H2995&lt;&gt;""),N(G2995),0)</f>
        <v/>
      </c>
    </row>
    <row r="2996">
      <c r="A2996" s="19" t="n"/>
      <c r="B2996" s="20">
        <f>IF(A2996="","",IF(R2996=0,"⚠ أضف سطر عهدة أولًا","BDR-"&amp;TEXT(R2996,"000")))</f>
        <v/>
      </c>
      <c r="C2996" s="21" t="n"/>
      <c r="D2996" s="20">
        <f>IF(C2996="","",IF(S2996="","خارج السنة المالية",INDEX(القوائم!$D$2:$D$13,S2996)))</f>
        <v/>
      </c>
      <c r="E2996" s="22" t="n"/>
      <c r="F2996" s="23" t="n"/>
      <c r="G2996" s="23" t="n"/>
      <c r="H2996" s="22" t="n"/>
      <c r="I2996" s="19" t="n"/>
      <c r="J2996" s="21" t="n"/>
      <c r="K2996" s="19" t="n"/>
      <c r="L2996" s="19" t="n"/>
      <c r="M2996" s="21" t="n"/>
      <c r="N2996" s="22" t="n"/>
      <c r="O2996" s="24">
        <f>IF(A2996&lt;&gt;"عهدة","",SUMIFS($G$8:$G$5007,$B$8:$B$5007,B2996,$A$8:$A$5007,"مصروف",$I$8:$I$5007,"&lt;&gt;مرفوض"))</f>
        <v/>
      </c>
      <c r="P2996" s="25">
        <f>IF(A2996&lt;&gt;"عهدة","",N(F2996)-O2996)</f>
        <v/>
      </c>
      <c r="Q2996" s="26">
        <f>IF(A2996="","",IF(A2996="عهدة",IF(N(F2996)=0,"⚠ أدخل قيمة العهدة",IF(P2996&lt;0,"⛔ عجز / زيادة مصروفات "&amp;TEXT(-P2996,"#,##0"),IF(COUNTIFS($B$8:$B$5007,B2996,$A$8:$A$5007,"مصروف",$I$8:$I$5007,"&lt;&gt;مرفوض",$K$8:$K$5007,"&lt;&gt;نعم")&gt;0,"⚠ "&amp;COUNTIFS($B$8:$B$5007,B2996,$A$8:$A$5007,"مصروف",$I$8:$I$5007,"&lt;&gt;مرفوض",$K$8:$K$5007,"&lt;&gt;نعم")&amp;" مصروف غير مسوى",IF(L2996="تمت التسوية",IF(P2996=0,"✔ متوازنة وتمت التسوية","✔ تمت التسوية – متبقي "&amp;TEXT(P2996,"#,##0")),IF(P2996&gt;0,"متبقي "&amp;TEXT(P2996,"#,##0"),"✔ متوازنة"))))),IF(R2996=0,"⚠ أضف سطر عهدة أولًا",IF(OR(C2996="",N(G2996)=0),"⚠ أكمل التاريخ والقيمة",IF(S2996="","⚠ التاريخ خارج السنة المالية",IF(H2996="","⚠ اختر بند الموازنة",IF(I2996="مرفوض","✖ مرفوض من المدير",IF(I2996&lt;&gt;"موافق","⏳ بانتظار موافقة المدير",IF(K2996&lt;&gt;"نعم","⚠ غير مسوى مع الحسابات","✔ معتمد ومسوى")))))))))</f>
        <v/>
      </c>
      <c r="R2996">
        <f>N(R2995)+IF(A2996="عهدة",1,0)</f>
        <v/>
      </c>
      <c r="S2996">
        <f>IF(C2996="","",IF(AND(C2996&gt;=DATE(2026,9,1),C2996&lt;=DATE(2027,8,31)),(YEAR(C2996)-2026)*12+MONTH(C2996)-8,""))</f>
        <v/>
      </c>
      <c r="T2996">
        <f>IF(AND(A2996="مصروف",R2996&gt;0,I2996="موافق",S2996&lt;&gt;"",H2996&lt;&gt;""),N(G2996),0)</f>
        <v/>
      </c>
    </row>
    <row r="2997">
      <c r="A2997" s="19" t="n"/>
      <c r="B2997" s="20">
        <f>IF(A2997="","",IF(R2997=0,"⚠ أضف سطر عهدة أولًا","BDR-"&amp;TEXT(R2997,"000")))</f>
        <v/>
      </c>
      <c r="C2997" s="21" t="n"/>
      <c r="D2997" s="20">
        <f>IF(C2997="","",IF(S2997="","خارج السنة المالية",INDEX(القوائم!$D$2:$D$13,S2997)))</f>
        <v/>
      </c>
      <c r="E2997" s="22" t="n"/>
      <c r="F2997" s="23" t="n"/>
      <c r="G2997" s="23" t="n"/>
      <c r="H2997" s="22" t="n"/>
      <c r="I2997" s="19" t="n"/>
      <c r="J2997" s="21" t="n"/>
      <c r="K2997" s="19" t="n"/>
      <c r="L2997" s="19" t="n"/>
      <c r="M2997" s="21" t="n"/>
      <c r="N2997" s="22" t="n"/>
      <c r="O2997" s="24">
        <f>IF(A2997&lt;&gt;"عهدة","",SUMIFS($G$8:$G$5007,$B$8:$B$5007,B2997,$A$8:$A$5007,"مصروف",$I$8:$I$5007,"&lt;&gt;مرفوض"))</f>
        <v/>
      </c>
      <c r="P2997" s="25">
        <f>IF(A2997&lt;&gt;"عهدة","",N(F2997)-O2997)</f>
        <v/>
      </c>
      <c r="Q2997" s="26">
        <f>IF(A2997="","",IF(A2997="عهدة",IF(N(F2997)=0,"⚠ أدخل قيمة العهدة",IF(P2997&lt;0,"⛔ عجز / زيادة مصروفات "&amp;TEXT(-P2997,"#,##0"),IF(COUNTIFS($B$8:$B$5007,B2997,$A$8:$A$5007,"مصروف",$I$8:$I$5007,"&lt;&gt;مرفوض",$K$8:$K$5007,"&lt;&gt;نعم")&gt;0,"⚠ "&amp;COUNTIFS($B$8:$B$5007,B2997,$A$8:$A$5007,"مصروف",$I$8:$I$5007,"&lt;&gt;مرفوض",$K$8:$K$5007,"&lt;&gt;نعم")&amp;" مصروف غير مسوى",IF(L2997="تمت التسوية",IF(P2997=0,"✔ متوازنة وتمت التسوية","✔ تمت التسوية – متبقي "&amp;TEXT(P2997,"#,##0")),IF(P2997&gt;0,"متبقي "&amp;TEXT(P2997,"#,##0"),"✔ متوازنة"))))),IF(R2997=0,"⚠ أضف سطر عهدة أولًا",IF(OR(C2997="",N(G2997)=0),"⚠ أكمل التاريخ والقيمة",IF(S2997="","⚠ التاريخ خارج السنة المالية",IF(H2997="","⚠ اختر بند الموازنة",IF(I2997="مرفوض","✖ مرفوض من المدير",IF(I2997&lt;&gt;"موافق","⏳ بانتظار موافقة المدير",IF(K2997&lt;&gt;"نعم","⚠ غير مسوى مع الحسابات","✔ معتمد ومسوى")))))))))</f>
        <v/>
      </c>
      <c r="R2997">
        <f>N(R2996)+IF(A2997="عهدة",1,0)</f>
        <v/>
      </c>
      <c r="S2997">
        <f>IF(C2997="","",IF(AND(C2997&gt;=DATE(2026,9,1),C2997&lt;=DATE(2027,8,31)),(YEAR(C2997)-2026)*12+MONTH(C2997)-8,""))</f>
        <v/>
      </c>
      <c r="T2997">
        <f>IF(AND(A2997="مصروف",R2997&gt;0,I2997="موافق",S2997&lt;&gt;"",H2997&lt;&gt;""),N(G2997),0)</f>
        <v/>
      </c>
    </row>
    <row r="2998">
      <c r="A2998" s="19" t="n"/>
      <c r="B2998" s="20">
        <f>IF(A2998="","",IF(R2998=0,"⚠ أضف سطر عهدة أولًا","BDR-"&amp;TEXT(R2998,"000")))</f>
        <v/>
      </c>
      <c r="C2998" s="21" t="n"/>
      <c r="D2998" s="20">
        <f>IF(C2998="","",IF(S2998="","خارج السنة المالية",INDEX(القوائم!$D$2:$D$13,S2998)))</f>
        <v/>
      </c>
      <c r="E2998" s="22" t="n"/>
      <c r="F2998" s="23" t="n"/>
      <c r="G2998" s="23" t="n"/>
      <c r="H2998" s="22" t="n"/>
      <c r="I2998" s="19" t="n"/>
      <c r="J2998" s="21" t="n"/>
      <c r="K2998" s="19" t="n"/>
      <c r="L2998" s="19" t="n"/>
      <c r="M2998" s="21" t="n"/>
      <c r="N2998" s="22" t="n"/>
      <c r="O2998" s="24">
        <f>IF(A2998&lt;&gt;"عهدة","",SUMIFS($G$8:$G$5007,$B$8:$B$5007,B2998,$A$8:$A$5007,"مصروف",$I$8:$I$5007,"&lt;&gt;مرفوض"))</f>
        <v/>
      </c>
      <c r="P2998" s="25">
        <f>IF(A2998&lt;&gt;"عهدة","",N(F2998)-O2998)</f>
        <v/>
      </c>
      <c r="Q2998" s="26">
        <f>IF(A2998="","",IF(A2998="عهدة",IF(N(F2998)=0,"⚠ أدخل قيمة العهدة",IF(P2998&lt;0,"⛔ عجز / زيادة مصروفات "&amp;TEXT(-P2998,"#,##0"),IF(COUNTIFS($B$8:$B$5007,B2998,$A$8:$A$5007,"مصروف",$I$8:$I$5007,"&lt;&gt;مرفوض",$K$8:$K$5007,"&lt;&gt;نعم")&gt;0,"⚠ "&amp;COUNTIFS($B$8:$B$5007,B2998,$A$8:$A$5007,"مصروف",$I$8:$I$5007,"&lt;&gt;مرفوض",$K$8:$K$5007,"&lt;&gt;نعم")&amp;" مصروف غير مسوى",IF(L2998="تمت التسوية",IF(P2998=0,"✔ متوازنة وتمت التسوية","✔ تمت التسوية – متبقي "&amp;TEXT(P2998,"#,##0")),IF(P2998&gt;0,"متبقي "&amp;TEXT(P2998,"#,##0"),"✔ متوازنة"))))),IF(R2998=0,"⚠ أضف سطر عهدة أولًا",IF(OR(C2998="",N(G2998)=0),"⚠ أكمل التاريخ والقيمة",IF(S2998="","⚠ التاريخ خارج السنة المالية",IF(H2998="","⚠ اختر بند الموازنة",IF(I2998="مرفوض","✖ مرفوض من المدير",IF(I2998&lt;&gt;"موافق","⏳ بانتظار موافقة المدير",IF(K2998&lt;&gt;"نعم","⚠ غير مسوى مع الحسابات","✔ معتمد ومسوى")))))))))</f>
        <v/>
      </c>
      <c r="R2998">
        <f>N(R2997)+IF(A2998="عهدة",1,0)</f>
        <v/>
      </c>
      <c r="S2998">
        <f>IF(C2998="","",IF(AND(C2998&gt;=DATE(2026,9,1),C2998&lt;=DATE(2027,8,31)),(YEAR(C2998)-2026)*12+MONTH(C2998)-8,""))</f>
        <v/>
      </c>
      <c r="T2998">
        <f>IF(AND(A2998="مصروف",R2998&gt;0,I2998="موافق",S2998&lt;&gt;"",H2998&lt;&gt;""),N(G2998),0)</f>
        <v/>
      </c>
    </row>
    <row r="2999">
      <c r="A2999" s="19" t="n"/>
      <c r="B2999" s="20">
        <f>IF(A2999="","",IF(R2999=0,"⚠ أضف سطر عهدة أولًا","BDR-"&amp;TEXT(R2999,"000")))</f>
        <v/>
      </c>
      <c r="C2999" s="21" t="n"/>
      <c r="D2999" s="20">
        <f>IF(C2999="","",IF(S2999="","خارج السنة المالية",INDEX(القوائم!$D$2:$D$13,S2999)))</f>
        <v/>
      </c>
      <c r="E2999" s="22" t="n"/>
      <c r="F2999" s="23" t="n"/>
      <c r="G2999" s="23" t="n"/>
      <c r="H2999" s="22" t="n"/>
      <c r="I2999" s="19" t="n"/>
      <c r="J2999" s="21" t="n"/>
      <c r="K2999" s="19" t="n"/>
      <c r="L2999" s="19" t="n"/>
      <c r="M2999" s="21" t="n"/>
      <c r="N2999" s="22" t="n"/>
      <c r="O2999" s="24">
        <f>IF(A2999&lt;&gt;"عهدة","",SUMIFS($G$8:$G$5007,$B$8:$B$5007,B2999,$A$8:$A$5007,"مصروف",$I$8:$I$5007,"&lt;&gt;مرفوض"))</f>
        <v/>
      </c>
      <c r="P2999" s="25">
        <f>IF(A2999&lt;&gt;"عهدة","",N(F2999)-O2999)</f>
        <v/>
      </c>
      <c r="Q2999" s="26">
        <f>IF(A2999="","",IF(A2999="عهدة",IF(N(F2999)=0,"⚠ أدخل قيمة العهدة",IF(P2999&lt;0,"⛔ عجز / زيادة مصروفات "&amp;TEXT(-P2999,"#,##0"),IF(COUNTIFS($B$8:$B$5007,B2999,$A$8:$A$5007,"مصروف",$I$8:$I$5007,"&lt;&gt;مرفوض",$K$8:$K$5007,"&lt;&gt;نعم")&gt;0,"⚠ "&amp;COUNTIFS($B$8:$B$5007,B2999,$A$8:$A$5007,"مصروف",$I$8:$I$5007,"&lt;&gt;مرفوض",$K$8:$K$5007,"&lt;&gt;نعم")&amp;" مصروف غير مسوى",IF(L2999="تمت التسوية",IF(P2999=0,"✔ متوازنة وتمت التسوية","✔ تمت التسوية – متبقي "&amp;TEXT(P2999,"#,##0")),IF(P2999&gt;0,"متبقي "&amp;TEXT(P2999,"#,##0"),"✔ متوازنة"))))),IF(R2999=0,"⚠ أضف سطر عهدة أولًا",IF(OR(C2999="",N(G2999)=0),"⚠ أكمل التاريخ والقيمة",IF(S2999="","⚠ التاريخ خارج السنة المالية",IF(H2999="","⚠ اختر بند الموازنة",IF(I2999="مرفوض","✖ مرفوض من المدير",IF(I2999&lt;&gt;"موافق","⏳ بانتظار موافقة المدير",IF(K2999&lt;&gt;"نعم","⚠ غير مسوى مع الحسابات","✔ معتمد ومسوى")))))))))</f>
        <v/>
      </c>
      <c r="R2999">
        <f>N(R2998)+IF(A2999="عهدة",1,0)</f>
        <v/>
      </c>
      <c r="S2999">
        <f>IF(C2999="","",IF(AND(C2999&gt;=DATE(2026,9,1),C2999&lt;=DATE(2027,8,31)),(YEAR(C2999)-2026)*12+MONTH(C2999)-8,""))</f>
        <v/>
      </c>
      <c r="T2999">
        <f>IF(AND(A2999="مصروف",R2999&gt;0,I2999="موافق",S2999&lt;&gt;"",H2999&lt;&gt;""),N(G2999),0)</f>
        <v/>
      </c>
    </row>
    <row r="3000">
      <c r="A3000" s="19" t="n"/>
      <c r="B3000" s="20">
        <f>IF(A3000="","",IF(R3000=0,"⚠ أضف سطر عهدة أولًا","BDR-"&amp;TEXT(R3000,"000")))</f>
        <v/>
      </c>
      <c r="C3000" s="21" t="n"/>
      <c r="D3000" s="20">
        <f>IF(C3000="","",IF(S3000="","خارج السنة المالية",INDEX(القوائم!$D$2:$D$13,S3000)))</f>
        <v/>
      </c>
      <c r="E3000" s="22" t="n"/>
      <c r="F3000" s="23" t="n"/>
      <c r="G3000" s="23" t="n"/>
      <c r="H3000" s="22" t="n"/>
      <c r="I3000" s="19" t="n"/>
      <c r="J3000" s="21" t="n"/>
      <c r="K3000" s="19" t="n"/>
      <c r="L3000" s="19" t="n"/>
      <c r="M3000" s="21" t="n"/>
      <c r="N3000" s="22" t="n"/>
      <c r="O3000" s="24">
        <f>IF(A3000&lt;&gt;"عهدة","",SUMIFS($G$8:$G$5007,$B$8:$B$5007,B3000,$A$8:$A$5007,"مصروف",$I$8:$I$5007,"&lt;&gt;مرفوض"))</f>
        <v/>
      </c>
      <c r="P3000" s="25">
        <f>IF(A3000&lt;&gt;"عهدة","",N(F3000)-O3000)</f>
        <v/>
      </c>
      <c r="Q3000" s="26">
        <f>IF(A3000="","",IF(A3000="عهدة",IF(N(F3000)=0,"⚠ أدخل قيمة العهدة",IF(P3000&lt;0,"⛔ عجز / زيادة مصروفات "&amp;TEXT(-P3000,"#,##0"),IF(COUNTIFS($B$8:$B$5007,B3000,$A$8:$A$5007,"مصروف",$I$8:$I$5007,"&lt;&gt;مرفوض",$K$8:$K$5007,"&lt;&gt;نعم")&gt;0,"⚠ "&amp;COUNTIFS($B$8:$B$5007,B3000,$A$8:$A$5007,"مصروف",$I$8:$I$5007,"&lt;&gt;مرفوض",$K$8:$K$5007,"&lt;&gt;نعم")&amp;" مصروف غير مسوى",IF(L3000="تمت التسوية",IF(P3000=0,"✔ متوازنة وتمت التسوية","✔ تمت التسوية – متبقي "&amp;TEXT(P3000,"#,##0")),IF(P3000&gt;0,"متبقي "&amp;TEXT(P3000,"#,##0"),"✔ متوازنة"))))),IF(R3000=0,"⚠ أضف سطر عهدة أولًا",IF(OR(C3000="",N(G3000)=0),"⚠ أكمل التاريخ والقيمة",IF(S3000="","⚠ التاريخ خارج السنة المالية",IF(H3000="","⚠ اختر بند الموازنة",IF(I3000="مرفوض","✖ مرفوض من المدير",IF(I3000&lt;&gt;"موافق","⏳ بانتظار موافقة المدير",IF(K3000&lt;&gt;"نعم","⚠ غير مسوى مع الحسابات","✔ معتمد ومسوى")))))))))</f>
        <v/>
      </c>
      <c r="R3000">
        <f>N(R2999)+IF(A3000="عهدة",1,0)</f>
        <v/>
      </c>
      <c r="S3000">
        <f>IF(C3000="","",IF(AND(C3000&gt;=DATE(2026,9,1),C3000&lt;=DATE(2027,8,31)),(YEAR(C3000)-2026)*12+MONTH(C3000)-8,""))</f>
        <v/>
      </c>
      <c r="T3000">
        <f>IF(AND(A3000="مصروف",R3000&gt;0,I3000="موافق",S3000&lt;&gt;"",H3000&lt;&gt;""),N(G3000),0)</f>
        <v/>
      </c>
    </row>
    <row r="3001">
      <c r="A3001" s="19" t="n"/>
      <c r="B3001" s="20">
        <f>IF(A3001="","",IF(R3001=0,"⚠ أضف سطر عهدة أولًا","BDR-"&amp;TEXT(R3001,"000")))</f>
        <v/>
      </c>
      <c r="C3001" s="21" t="n"/>
      <c r="D3001" s="20">
        <f>IF(C3001="","",IF(S3001="","خارج السنة المالية",INDEX(القوائم!$D$2:$D$13,S3001)))</f>
        <v/>
      </c>
      <c r="E3001" s="22" t="n"/>
      <c r="F3001" s="23" t="n"/>
      <c r="G3001" s="23" t="n"/>
      <c r="H3001" s="22" t="n"/>
      <c r="I3001" s="19" t="n"/>
      <c r="J3001" s="21" t="n"/>
      <c r="K3001" s="19" t="n"/>
      <c r="L3001" s="19" t="n"/>
      <c r="M3001" s="21" t="n"/>
      <c r="N3001" s="22" t="n"/>
      <c r="O3001" s="24">
        <f>IF(A3001&lt;&gt;"عهدة","",SUMIFS($G$8:$G$5007,$B$8:$B$5007,B3001,$A$8:$A$5007,"مصروف",$I$8:$I$5007,"&lt;&gt;مرفوض"))</f>
        <v/>
      </c>
      <c r="P3001" s="25">
        <f>IF(A3001&lt;&gt;"عهدة","",N(F3001)-O3001)</f>
        <v/>
      </c>
      <c r="Q3001" s="26">
        <f>IF(A3001="","",IF(A3001="عهدة",IF(N(F3001)=0,"⚠ أدخل قيمة العهدة",IF(P3001&lt;0,"⛔ عجز / زيادة مصروفات "&amp;TEXT(-P3001,"#,##0"),IF(COUNTIFS($B$8:$B$5007,B3001,$A$8:$A$5007,"مصروف",$I$8:$I$5007,"&lt;&gt;مرفوض",$K$8:$K$5007,"&lt;&gt;نعم")&gt;0,"⚠ "&amp;COUNTIFS($B$8:$B$5007,B3001,$A$8:$A$5007,"مصروف",$I$8:$I$5007,"&lt;&gt;مرفوض",$K$8:$K$5007,"&lt;&gt;نعم")&amp;" مصروف غير مسوى",IF(L3001="تمت التسوية",IF(P3001=0,"✔ متوازنة وتمت التسوية","✔ تمت التسوية – متبقي "&amp;TEXT(P3001,"#,##0")),IF(P3001&gt;0,"متبقي "&amp;TEXT(P3001,"#,##0"),"✔ متوازنة"))))),IF(R3001=0,"⚠ أضف سطر عهدة أولًا",IF(OR(C3001="",N(G3001)=0),"⚠ أكمل التاريخ والقيمة",IF(S3001="","⚠ التاريخ خارج السنة المالية",IF(H3001="","⚠ اختر بند الموازنة",IF(I3001="مرفوض","✖ مرفوض من المدير",IF(I3001&lt;&gt;"موافق","⏳ بانتظار موافقة المدير",IF(K3001&lt;&gt;"نعم","⚠ غير مسوى مع الحسابات","✔ معتمد ومسوى")))))))))</f>
        <v/>
      </c>
      <c r="R3001">
        <f>N(R3000)+IF(A3001="عهدة",1,0)</f>
        <v/>
      </c>
      <c r="S3001">
        <f>IF(C3001="","",IF(AND(C3001&gt;=DATE(2026,9,1),C3001&lt;=DATE(2027,8,31)),(YEAR(C3001)-2026)*12+MONTH(C3001)-8,""))</f>
        <v/>
      </c>
      <c r="T3001">
        <f>IF(AND(A3001="مصروف",R3001&gt;0,I3001="موافق",S3001&lt;&gt;"",H3001&lt;&gt;""),N(G3001),0)</f>
        <v/>
      </c>
    </row>
    <row r="3002">
      <c r="A3002" s="19" t="n"/>
      <c r="B3002" s="20">
        <f>IF(A3002="","",IF(R3002=0,"⚠ أضف سطر عهدة أولًا","BDR-"&amp;TEXT(R3002,"000")))</f>
        <v/>
      </c>
      <c r="C3002" s="21" t="n"/>
      <c r="D3002" s="20">
        <f>IF(C3002="","",IF(S3002="","خارج السنة المالية",INDEX(القوائم!$D$2:$D$13,S3002)))</f>
        <v/>
      </c>
      <c r="E3002" s="22" t="n"/>
      <c r="F3002" s="23" t="n"/>
      <c r="G3002" s="23" t="n"/>
      <c r="H3002" s="22" t="n"/>
      <c r="I3002" s="19" t="n"/>
      <c r="J3002" s="21" t="n"/>
      <c r="K3002" s="19" t="n"/>
      <c r="L3002" s="19" t="n"/>
      <c r="M3002" s="21" t="n"/>
      <c r="N3002" s="22" t="n"/>
      <c r="O3002" s="24">
        <f>IF(A3002&lt;&gt;"عهدة","",SUMIFS($G$8:$G$5007,$B$8:$B$5007,B3002,$A$8:$A$5007,"مصروف",$I$8:$I$5007,"&lt;&gt;مرفوض"))</f>
        <v/>
      </c>
      <c r="P3002" s="25">
        <f>IF(A3002&lt;&gt;"عهدة","",N(F3002)-O3002)</f>
        <v/>
      </c>
      <c r="Q3002" s="26">
        <f>IF(A3002="","",IF(A3002="عهدة",IF(N(F3002)=0,"⚠ أدخل قيمة العهدة",IF(P3002&lt;0,"⛔ عجز / زيادة مصروفات "&amp;TEXT(-P3002,"#,##0"),IF(COUNTIFS($B$8:$B$5007,B3002,$A$8:$A$5007,"مصروف",$I$8:$I$5007,"&lt;&gt;مرفوض",$K$8:$K$5007,"&lt;&gt;نعم")&gt;0,"⚠ "&amp;COUNTIFS($B$8:$B$5007,B3002,$A$8:$A$5007,"مصروف",$I$8:$I$5007,"&lt;&gt;مرفوض",$K$8:$K$5007,"&lt;&gt;نعم")&amp;" مصروف غير مسوى",IF(L3002="تمت التسوية",IF(P3002=0,"✔ متوازنة وتمت التسوية","✔ تمت التسوية – متبقي "&amp;TEXT(P3002,"#,##0")),IF(P3002&gt;0,"متبقي "&amp;TEXT(P3002,"#,##0"),"✔ متوازنة"))))),IF(R3002=0,"⚠ أضف سطر عهدة أولًا",IF(OR(C3002="",N(G3002)=0),"⚠ أكمل التاريخ والقيمة",IF(S3002="","⚠ التاريخ خارج السنة المالية",IF(H3002="","⚠ اختر بند الموازنة",IF(I3002="مرفوض","✖ مرفوض من المدير",IF(I3002&lt;&gt;"موافق","⏳ بانتظار موافقة المدير",IF(K3002&lt;&gt;"نعم","⚠ غير مسوى مع الحسابات","✔ معتمد ومسوى")))))))))</f>
        <v/>
      </c>
      <c r="R3002">
        <f>N(R3001)+IF(A3002="عهدة",1,0)</f>
        <v/>
      </c>
      <c r="S3002">
        <f>IF(C3002="","",IF(AND(C3002&gt;=DATE(2026,9,1),C3002&lt;=DATE(2027,8,31)),(YEAR(C3002)-2026)*12+MONTH(C3002)-8,""))</f>
        <v/>
      </c>
      <c r="T3002">
        <f>IF(AND(A3002="مصروف",R3002&gt;0,I3002="موافق",S3002&lt;&gt;"",H3002&lt;&gt;""),N(G3002),0)</f>
        <v/>
      </c>
    </row>
    <row r="3003">
      <c r="A3003" s="19" t="n"/>
      <c r="B3003" s="20">
        <f>IF(A3003="","",IF(R3003=0,"⚠ أضف سطر عهدة أولًا","BDR-"&amp;TEXT(R3003,"000")))</f>
        <v/>
      </c>
      <c r="C3003" s="21" t="n"/>
      <c r="D3003" s="20">
        <f>IF(C3003="","",IF(S3003="","خارج السنة المالية",INDEX(القوائم!$D$2:$D$13,S3003)))</f>
        <v/>
      </c>
      <c r="E3003" s="22" t="n"/>
      <c r="F3003" s="23" t="n"/>
      <c r="G3003" s="23" t="n"/>
      <c r="H3003" s="22" t="n"/>
      <c r="I3003" s="19" t="n"/>
      <c r="J3003" s="21" t="n"/>
      <c r="K3003" s="19" t="n"/>
      <c r="L3003" s="19" t="n"/>
      <c r="M3003" s="21" t="n"/>
      <c r="N3003" s="22" t="n"/>
      <c r="O3003" s="24">
        <f>IF(A3003&lt;&gt;"عهدة","",SUMIFS($G$8:$G$5007,$B$8:$B$5007,B3003,$A$8:$A$5007,"مصروف",$I$8:$I$5007,"&lt;&gt;مرفوض"))</f>
        <v/>
      </c>
      <c r="P3003" s="25">
        <f>IF(A3003&lt;&gt;"عهدة","",N(F3003)-O3003)</f>
        <v/>
      </c>
      <c r="Q3003" s="26">
        <f>IF(A3003="","",IF(A3003="عهدة",IF(N(F3003)=0,"⚠ أدخل قيمة العهدة",IF(P3003&lt;0,"⛔ عجز / زيادة مصروفات "&amp;TEXT(-P3003,"#,##0"),IF(COUNTIFS($B$8:$B$5007,B3003,$A$8:$A$5007,"مصروف",$I$8:$I$5007,"&lt;&gt;مرفوض",$K$8:$K$5007,"&lt;&gt;نعم")&gt;0,"⚠ "&amp;COUNTIFS($B$8:$B$5007,B3003,$A$8:$A$5007,"مصروف",$I$8:$I$5007,"&lt;&gt;مرفوض",$K$8:$K$5007,"&lt;&gt;نعم")&amp;" مصروف غير مسوى",IF(L3003="تمت التسوية",IF(P3003=0,"✔ متوازنة وتمت التسوية","✔ تمت التسوية – متبقي "&amp;TEXT(P3003,"#,##0")),IF(P3003&gt;0,"متبقي "&amp;TEXT(P3003,"#,##0"),"✔ متوازنة"))))),IF(R3003=0,"⚠ أضف سطر عهدة أولًا",IF(OR(C3003="",N(G3003)=0),"⚠ أكمل التاريخ والقيمة",IF(S3003="","⚠ التاريخ خارج السنة المالية",IF(H3003="","⚠ اختر بند الموازنة",IF(I3003="مرفوض","✖ مرفوض من المدير",IF(I3003&lt;&gt;"موافق","⏳ بانتظار موافقة المدير",IF(K3003&lt;&gt;"نعم","⚠ غير مسوى مع الحسابات","✔ معتمد ومسوى")))))))))</f>
        <v/>
      </c>
      <c r="R3003">
        <f>N(R3002)+IF(A3003="عهدة",1,0)</f>
        <v/>
      </c>
      <c r="S3003">
        <f>IF(C3003="","",IF(AND(C3003&gt;=DATE(2026,9,1),C3003&lt;=DATE(2027,8,31)),(YEAR(C3003)-2026)*12+MONTH(C3003)-8,""))</f>
        <v/>
      </c>
      <c r="T3003">
        <f>IF(AND(A3003="مصروف",R3003&gt;0,I3003="موافق",S3003&lt;&gt;"",H3003&lt;&gt;""),N(G3003),0)</f>
        <v/>
      </c>
    </row>
    <row r="3004">
      <c r="A3004" s="19" t="n"/>
      <c r="B3004" s="20">
        <f>IF(A3004="","",IF(R3004=0,"⚠ أضف سطر عهدة أولًا","BDR-"&amp;TEXT(R3004,"000")))</f>
        <v/>
      </c>
      <c r="C3004" s="21" t="n"/>
      <c r="D3004" s="20">
        <f>IF(C3004="","",IF(S3004="","خارج السنة المالية",INDEX(القوائم!$D$2:$D$13,S3004)))</f>
        <v/>
      </c>
      <c r="E3004" s="22" t="n"/>
      <c r="F3004" s="23" t="n"/>
      <c r="G3004" s="23" t="n"/>
      <c r="H3004" s="22" t="n"/>
      <c r="I3004" s="19" t="n"/>
      <c r="J3004" s="21" t="n"/>
      <c r="K3004" s="19" t="n"/>
      <c r="L3004" s="19" t="n"/>
      <c r="M3004" s="21" t="n"/>
      <c r="N3004" s="22" t="n"/>
      <c r="O3004" s="24">
        <f>IF(A3004&lt;&gt;"عهدة","",SUMIFS($G$8:$G$5007,$B$8:$B$5007,B3004,$A$8:$A$5007,"مصروف",$I$8:$I$5007,"&lt;&gt;مرفوض"))</f>
        <v/>
      </c>
      <c r="P3004" s="25">
        <f>IF(A3004&lt;&gt;"عهدة","",N(F3004)-O3004)</f>
        <v/>
      </c>
      <c r="Q3004" s="26">
        <f>IF(A3004="","",IF(A3004="عهدة",IF(N(F3004)=0,"⚠ أدخل قيمة العهدة",IF(P3004&lt;0,"⛔ عجز / زيادة مصروفات "&amp;TEXT(-P3004,"#,##0"),IF(COUNTIFS($B$8:$B$5007,B3004,$A$8:$A$5007,"مصروف",$I$8:$I$5007,"&lt;&gt;مرفوض",$K$8:$K$5007,"&lt;&gt;نعم")&gt;0,"⚠ "&amp;COUNTIFS($B$8:$B$5007,B3004,$A$8:$A$5007,"مصروف",$I$8:$I$5007,"&lt;&gt;مرفوض",$K$8:$K$5007,"&lt;&gt;نعم")&amp;" مصروف غير مسوى",IF(L3004="تمت التسوية",IF(P3004=0,"✔ متوازنة وتمت التسوية","✔ تمت التسوية – متبقي "&amp;TEXT(P3004,"#,##0")),IF(P3004&gt;0,"متبقي "&amp;TEXT(P3004,"#,##0"),"✔ متوازنة"))))),IF(R3004=0,"⚠ أضف سطر عهدة أولًا",IF(OR(C3004="",N(G3004)=0),"⚠ أكمل التاريخ والقيمة",IF(S3004="","⚠ التاريخ خارج السنة المالية",IF(H3004="","⚠ اختر بند الموازنة",IF(I3004="مرفوض","✖ مرفوض من المدير",IF(I3004&lt;&gt;"موافق","⏳ بانتظار موافقة المدير",IF(K3004&lt;&gt;"نعم","⚠ غير مسوى مع الحسابات","✔ معتمد ومسوى")))))))))</f>
        <v/>
      </c>
      <c r="R3004">
        <f>N(R3003)+IF(A3004="عهدة",1,0)</f>
        <v/>
      </c>
      <c r="S3004">
        <f>IF(C3004="","",IF(AND(C3004&gt;=DATE(2026,9,1),C3004&lt;=DATE(2027,8,31)),(YEAR(C3004)-2026)*12+MONTH(C3004)-8,""))</f>
        <v/>
      </c>
      <c r="T3004">
        <f>IF(AND(A3004="مصروف",R3004&gt;0,I3004="موافق",S3004&lt;&gt;"",H3004&lt;&gt;""),N(G3004),0)</f>
        <v/>
      </c>
    </row>
    <row r="3005">
      <c r="A3005" s="19" t="n"/>
      <c r="B3005" s="20">
        <f>IF(A3005="","",IF(R3005=0,"⚠ أضف سطر عهدة أولًا","BDR-"&amp;TEXT(R3005,"000")))</f>
        <v/>
      </c>
      <c r="C3005" s="21" t="n"/>
      <c r="D3005" s="20">
        <f>IF(C3005="","",IF(S3005="","خارج السنة المالية",INDEX(القوائم!$D$2:$D$13,S3005)))</f>
        <v/>
      </c>
      <c r="E3005" s="22" t="n"/>
      <c r="F3005" s="23" t="n"/>
      <c r="G3005" s="23" t="n"/>
      <c r="H3005" s="22" t="n"/>
      <c r="I3005" s="19" t="n"/>
      <c r="J3005" s="21" t="n"/>
      <c r="K3005" s="19" t="n"/>
      <c r="L3005" s="19" t="n"/>
      <c r="M3005" s="21" t="n"/>
      <c r="N3005" s="22" t="n"/>
      <c r="O3005" s="24">
        <f>IF(A3005&lt;&gt;"عهدة","",SUMIFS($G$8:$G$5007,$B$8:$B$5007,B3005,$A$8:$A$5007,"مصروف",$I$8:$I$5007,"&lt;&gt;مرفوض"))</f>
        <v/>
      </c>
      <c r="P3005" s="25">
        <f>IF(A3005&lt;&gt;"عهدة","",N(F3005)-O3005)</f>
        <v/>
      </c>
      <c r="Q3005" s="26">
        <f>IF(A3005="","",IF(A3005="عهدة",IF(N(F3005)=0,"⚠ أدخل قيمة العهدة",IF(P3005&lt;0,"⛔ عجز / زيادة مصروفات "&amp;TEXT(-P3005,"#,##0"),IF(COUNTIFS($B$8:$B$5007,B3005,$A$8:$A$5007,"مصروف",$I$8:$I$5007,"&lt;&gt;مرفوض",$K$8:$K$5007,"&lt;&gt;نعم")&gt;0,"⚠ "&amp;COUNTIFS($B$8:$B$5007,B3005,$A$8:$A$5007,"مصروف",$I$8:$I$5007,"&lt;&gt;مرفوض",$K$8:$K$5007,"&lt;&gt;نعم")&amp;" مصروف غير مسوى",IF(L3005="تمت التسوية",IF(P3005=0,"✔ متوازنة وتمت التسوية","✔ تمت التسوية – متبقي "&amp;TEXT(P3005,"#,##0")),IF(P3005&gt;0,"متبقي "&amp;TEXT(P3005,"#,##0"),"✔ متوازنة"))))),IF(R3005=0,"⚠ أضف سطر عهدة أولًا",IF(OR(C3005="",N(G3005)=0),"⚠ أكمل التاريخ والقيمة",IF(S3005="","⚠ التاريخ خارج السنة المالية",IF(H3005="","⚠ اختر بند الموازنة",IF(I3005="مرفوض","✖ مرفوض من المدير",IF(I3005&lt;&gt;"موافق","⏳ بانتظار موافقة المدير",IF(K3005&lt;&gt;"نعم","⚠ غير مسوى مع الحسابات","✔ معتمد ومسوى")))))))))</f>
        <v/>
      </c>
      <c r="R3005">
        <f>N(R3004)+IF(A3005="عهدة",1,0)</f>
        <v/>
      </c>
      <c r="S3005">
        <f>IF(C3005="","",IF(AND(C3005&gt;=DATE(2026,9,1),C3005&lt;=DATE(2027,8,31)),(YEAR(C3005)-2026)*12+MONTH(C3005)-8,""))</f>
        <v/>
      </c>
      <c r="T3005">
        <f>IF(AND(A3005="مصروف",R3005&gt;0,I3005="موافق",S3005&lt;&gt;"",H3005&lt;&gt;""),N(G3005),0)</f>
        <v/>
      </c>
    </row>
    <row r="3006">
      <c r="A3006" s="19" t="n"/>
      <c r="B3006" s="20">
        <f>IF(A3006="","",IF(R3006=0,"⚠ أضف سطر عهدة أولًا","BDR-"&amp;TEXT(R3006,"000")))</f>
        <v/>
      </c>
      <c r="C3006" s="21" t="n"/>
      <c r="D3006" s="20">
        <f>IF(C3006="","",IF(S3006="","خارج السنة المالية",INDEX(القوائم!$D$2:$D$13,S3006)))</f>
        <v/>
      </c>
      <c r="E3006" s="22" t="n"/>
      <c r="F3006" s="23" t="n"/>
      <c r="G3006" s="23" t="n"/>
      <c r="H3006" s="22" t="n"/>
      <c r="I3006" s="19" t="n"/>
      <c r="J3006" s="21" t="n"/>
      <c r="K3006" s="19" t="n"/>
      <c r="L3006" s="19" t="n"/>
      <c r="M3006" s="21" t="n"/>
      <c r="N3006" s="22" t="n"/>
      <c r="O3006" s="24">
        <f>IF(A3006&lt;&gt;"عهدة","",SUMIFS($G$8:$G$5007,$B$8:$B$5007,B3006,$A$8:$A$5007,"مصروف",$I$8:$I$5007,"&lt;&gt;مرفوض"))</f>
        <v/>
      </c>
      <c r="P3006" s="25">
        <f>IF(A3006&lt;&gt;"عهدة","",N(F3006)-O3006)</f>
        <v/>
      </c>
      <c r="Q3006" s="26">
        <f>IF(A3006="","",IF(A3006="عهدة",IF(N(F3006)=0,"⚠ أدخل قيمة العهدة",IF(P3006&lt;0,"⛔ عجز / زيادة مصروفات "&amp;TEXT(-P3006,"#,##0"),IF(COUNTIFS($B$8:$B$5007,B3006,$A$8:$A$5007,"مصروف",$I$8:$I$5007,"&lt;&gt;مرفوض",$K$8:$K$5007,"&lt;&gt;نعم")&gt;0,"⚠ "&amp;COUNTIFS($B$8:$B$5007,B3006,$A$8:$A$5007,"مصروف",$I$8:$I$5007,"&lt;&gt;مرفوض",$K$8:$K$5007,"&lt;&gt;نعم")&amp;" مصروف غير مسوى",IF(L3006="تمت التسوية",IF(P3006=0,"✔ متوازنة وتمت التسوية","✔ تمت التسوية – متبقي "&amp;TEXT(P3006,"#,##0")),IF(P3006&gt;0,"متبقي "&amp;TEXT(P3006,"#,##0"),"✔ متوازنة"))))),IF(R3006=0,"⚠ أضف سطر عهدة أولًا",IF(OR(C3006="",N(G3006)=0),"⚠ أكمل التاريخ والقيمة",IF(S3006="","⚠ التاريخ خارج السنة المالية",IF(H3006="","⚠ اختر بند الموازنة",IF(I3006="مرفوض","✖ مرفوض من المدير",IF(I3006&lt;&gt;"موافق","⏳ بانتظار موافقة المدير",IF(K3006&lt;&gt;"نعم","⚠ غير مسوى مع الحسابات","✔ معتمد ومسوى")))))))))</f>
        <v/>
      </c>
      <c r="R3006">
        <f>N(R3005)+IF(A3006="عهدة",1,0)</f>
        <v/>
      </c>
      <c r="S3006">
        <f>IF(C3006="","",IF(AND(C3006&gt;=DATE(2026,9,1),C3006&lt;=DATE(2027,8,31)),(YEAR(C3006)-2026)*12+MONTH(C3006)-8,""))</f>
        <v/>
      </c>
      <c r="T3006">
        <f>IF(AND(A3006="مصروف",R3006&gt;0,I3006="موافق",S3006&lt;&gt;"",H3006&lt;&gt;""),N(G3006),0)</f>
        <v/>
      </c>
    </row>
    <row r="3007">
      <c r="A3007" s="19" t="n"/>
      <c r="B3007" s="20">
        <f>IF(A3007="","",IF(R3007=0,"⚠ أضف سطر عهدة أولًا","BDR-"&amp;TEXT(R3007,"000")))</f>
        <v/>
      </c>
      <c r="C3007" s="21" t="n"/>
      <c r="D3007" s="20">
        <f>IF(C3007="","",IF(S3007="","خارج السنة المالية",INDEX(القوائم!$D$2:$D$13,S3007)))</f>
        <v/>
      </c>
      <c r="E3007" s="22" t="n"/>
      <c r="F3007" s="23" t="n"/>
      <c r="G3007" s="23" t="n"/>
      <c r="H3007" s="22" t="n"/>
      <c r="I3007" s="19" t="n"/>
      <c r="J3007" s="21" t="n"/>
      <c r="K3007" s="19" t="n"/>
      <c r="L3007" s="19" t="n"/>
      <c r="M3007" s="21" t="n"/>
      <c r="N3007" s="22" t="n"/>
      <c r="O3007" s="24">
        <f>IF(A3007&lt;&gt;"عهدة","",SUMIFS($G$8:$G$5007,$B$8:$B$5007,B3007,$A$8:$A$5007,"مصروف",$I$8:$I$5007,"&lt;&gt;مرفوض"))</f>
        <v/>
      </c>
      <c r="P3007" s="25">
        <f>IF(A3007&lt;&gt;"عهدة","",N(F3007)-O3007)</f>
        <v/>
      </c>
      <c r="Q3007" s="26">
        <f>IF(A3007="","",IF(A3007="عهدة",IF(N(F3007)=0,"⚠ أدخل قيمة العهدة",IF(P3007&lt;0,"⛔ عجز / زيادة مصروفات "&amp;TEXT(-P3007,"#,##0"),IF(COUNTIFS($B$8:$B$5007,B3007,$A$8:$A$5007,"مصروف",$I$8:$I$5007,"&lt;&gt;مرفوض",$K$8:$K$5007,"&lt;&gt;نعم")&gt;0,"⚠ "&amp;COUNTIFS($B$8:$B$5007,B3007,$A$8:$A$5007,"مصروف",$I$8:$I$5007,"&lt;&gt;مرفوض",$K$8:$K$5007,"&lt;&gt;نعم")&amp;" مصروف غير مسوى",IF(L3007="تمت التسوية",IF(P3007=0,"✔ متوازنة وتمت التسوية","✔ تمت التسوية – متبقي "&amp;TEXT(P3007,"#,##0")),IF(P3007&gt;0,"متبقي "&amp;TEXT(P3007,"#,##0"),"✔ متوازنة"))))),IF(R3007=0,"⚠ أضف سطر عهدة أولًا",IF(OR(C3007="",N(G3007)=0),"⚠ أكمل التاريخ والقيمة",IF(S3007="","⚠ التاريخ خارج السنة المالية",IF(H3007="","⚠ اختر بند الموازنة",IF(I3007="مرفوض","✖ مرفوض من المدير",IF(I3007&lt;&gt;"موافق","⏳ بانتظار موافقة المدير",IF(K3007&lt;&gt;"نعم","⚠ غير مسوى مع الحسابات","✔ معتمد ومسوى")))))))))</f>
        <v/>
      </c>
      <c r="R3007">
        <f>N(R3006)+IF(A3007="عهدة",1,0)</f>
        <v/>
      </c>
      <c r="S3007">
        <f>IF(C3007="","",IF(AND(C3007&gt;=DATE(2026,9,1),C3007&lt;=DATE(2027,8,31)),(YEAR(C3007)-2026)*12+MONTH(C3007)-8,""))</f>
        <v/>
      </c>
      <c r="T3007">
        <f>IF(AND(A3007="مصروف",R3007&gt;0,I3007="موافق",S3007&lt;&gt;"",H3007&lt;&gt;""),N(G3007),0)</f>
        <v/>
      </c>
    </row>
    <row r="3008">
      <c r="A3008" s="19" t="n"/>
      <c r="B3008" s="20">
        <f>IF(A3008="","",IF(R3008=0,"⚠ أضف سطر عهدة أولًا","BDR-"&amp;TEXT(R3008,"000")))</f>
        <v/>
      </c>
      <c r="C3008" s="21" t="n"/>
      <c r="D3008" s="20">
        <f>IF(C3008="","",IF(S3008="","خارج السنة المالية",INDEX(القوائم!$D$2:$D$13,S3008)))</f>
        <v/>
      </c>
      <c r="E3008" s="22" t="n"/>
      <c r="F3008" s="23" t="n"/>
      <c r="G3008" s="23" t="n"/>
      <c r="H3008" s="22" t="n"/>
      <c r="I3008" s="19" t="n"/>
      <c r="J3008" s="21" t="n"/>
      <c r="K3008" s="19" t="n"/>
      <c r="L3008" s="19" t="n"/>
      <c r="M3008" s="21" t="n"/>
      <c r="N3008" s="22" t="n"/>
      <c r="O3008" s="24">
        <f>IF(A3008&lt;&gt;"عهدة","",SUMIFS($G$8:$G$5007,$B$8:$B$5007,B3008,$A$8:$A$5007,"مصروف",$I$8:$I$5007,"&lt;&gt;مرفوض"))</f>
        <v/>
      </c>
      <c r="P3008" s="25">
        <f>IF(A3008&lt;&gt;"عهدة","",N(F3008)-O3008)</f>
        <v/>
      </c>
      <c r="Q3008" s="26">
        <f>IF(A3008="","",IF(A3008="عهدة",IF(N(F3008)=0,"⚠ أدخل قيمة العهدة",IF(P3008&lt;0,"⛔ عجز / زيادة مصروفات "&amp;TEXT(-P3008,"#,##0"),IF(COUNTIFS($B$8:$B$5007,B3008,$A$8:$A$5007,"مصروف",$I$8:$I$5007,"&lt;&gt;مرفوض",$K$8:$K$5007,"&lt;&gt;نعم")&gt;0,"⚠ "&amp;COUNTIFS($B$8:$B$5007,B3008,$A$8:$A$5007,"مصروف",$I$8:$I$5007,"&lt;&gt;مرفوض",$K$8:$K$5007,"&lt;&gt;نعم")&amp;" مصروف غير مسوى",IF(L3008="تمت التسوية",IF(P3008=0,"✔ متوازنة وتمت التسوية","✔ تمت التسوية – متبقي "&amp;TEXT(P3008,"#,##0")),IF(P3008&gt;0,"متبقي "&amp;TEXT(P3008,"#,##0"),"✔ متوازنة"))))),IF(R3008=0,"⚠ أضف سطر عهدة أولًا",IF(OR(C3008="",N(G3008)=0),"⚠ أكمل التاريخ والقيمة",IF(S3008="","⚠ التاريخ خارج السنة المالية",IF(H3008="","⚠ اختر بند الموازنة",IF(I3008="مرفوض","✖ مرفوض من المدير",IF(I3008&lt;&gt;"موافق","⏳ بانتظار موافقة المدير",IF(K3008&lt;&gt;"نعم","⚠ غير مسوى مع الحسابات","✔ معتمد ومسوى")))))))))</f>
        <v/>
      </c>
      <c r="R3008">
        <f>N(R3007)+IF(A3008="عهدة",1,0)</f>
        <v/>
      </c>
      <c r="S3008">
        <f>IF(C3008="","",IF(AND(C3008&gt;=DATE(2026,9,1),C3008&lt;=DATE(2027,8,31)),(YEAR(C3008)-2026)*12+MONTH(C3008)-8,""))</f>
        <v/>
      </c>
      <c r="T3008">
        <f>IF(AND(A3008="مصروف",R3008&gt;0,I3008="موافق",S3008&lt;&gt;"",H3008&lt;&gt;""),N(G3008),0)</f>
        <v/>
      </c>
    </row>
    <row r="3009">
      <c r="A3009" s="19" t="n"/>
      <c r="B3009" s="20">
        <f>IF(A3009="","",IF(R3009=0,"⚠ أضف سطر عهدة أولًا","BDR-"&amp;TEXT(R3009,"000")))</f>
        <v/>
      </c>
      <c r="C3009" s="21" t="n"/>
      <c r="D3009" s="20">
        <f>IF(C3009="","",IF(S3009="","خارج السنة المالية",INDEX(القوائم!$D$2:$D$13,S3009)))</f>
        <v/>
      </c>
      <c r="E3009" s="22" t="n"/>
      <c r="F3009" s="23" t="n"/>
      <c r="G3009" s="23" t="n"/>
      <c r="H3009" s="22" t="n"/>
      <c r="I3009" s="19" t="n"/>
      <c r="J3009" s="21" t="n"/>
      <c r="K3009" s="19" t="n"/>
      <c r="L3009" s="19" t="n"/>
      <c r="M3009" s="21" t="n"/>
      <c r="N3009" s="22" t="n"/>
      <c r="O3009" s="24">
        <f>IF(A3009&lt;&gt;"عهدة","",SUMIFS($G$8:$G$5007,$B$8:$B$5007,B3009,$A$8:$A$5007,"مصروف",$I$8:$I$5007,"&lt;&gt;مرفوض"))</f>
        <v/>
      </c>
      <c r="P3009" s="25">
        <f>IF(A3009&lt;&gt;"عهدة","",N(F3009)-O3009)</f>
        <v/>
      </c>
      <c r="Q3009" s="26">
        <f>IF(A3009="","",IF(A3009="عهدة",IF(N(F3009)=0,"⚠ أدخل قيمة العهدة",IF(P3009&lt;0,"⛔ عجز / زيادة مصروفات "&amp;TEXT(-P3009,"#,##0"),IF(COUNTIFS($B$8:$B$5007,B3009,$A$8:$A$5007,"مصروف",$I$8:$I$5007,"&lt;&gt;مرفوض",$K$8:$K$5007,"&lt;&gt;نعم")&gt;0,"⚠ "&amp;COUNTIFS($B$8:$B$5007,B3009,$A$8:$A$5007,"مصروف",$I$8:$I$5007,"&lt;&gt;مرفوض",$K$8:$K$5007,"&lt;&gt;نعم")&amp;" مصروف غير مسوى",IF(L3009="تمت التسوية",IF(P3009=0,"✔ متوازنة وتمت التسوية","✔ تمت التسوية – متبقي "&amp;TEXT(P3009,"#,##0")),IF(P3009&gt;0,"متبقي "&amp;TEXT(P3009,"#,##0"),"✔ متوازنة"))))),IF(R3009=0,"⚠ أضف سطر عهدة أولًا",IF(OR(C3009="",N(G3009)=0),"⚠ أكمل التاريخ والقيمة",IF(S3009="","⚠ التاريخ خارج السنة المالية",IF(H3009="","⚠ اختر بند الموازنة",IF(I3009="مرفوض","✖ مرفوض من المدير",IF(I3009&lt;&gt;"موافق","⏳ بانتظار موافقة المدير",IF(K3009&lt;&gt;"نعم","⚠ غير مسوى مع الحسابات","✔ معتمد ومسوى")))))))))</f>
        <v/>
      </c>
      <c r="R3009">
        <f>N(R3008)+IF(A3009="عهدة",1,0)</f>
        <v/>
      </c>
      <c r="S3009">
        <f>IF(C3009="","",IF(AND(C3009&gt;=DATE(2026,9,1),C3009&lt;=DATE(2027,8,31)),(YEAR(C3009)-2026)*12+MONTH(C3009)-8,""))</f>
        <v/>
      </c>
      <c r="T3009">
        <f>IF(AND(A3009="مصروف",R3009&gt;0,I3009="موافق",S3009&lt;&gt;"",H3009&lt;&gt;""),N(G3009),0)</f>
        <v/>
      </c>
    </row>
    <row r="3010">
      <c r="A3010" s="19" t="n"/>
      <c r="B3010" s="20">
        <f>IF(A3010="","",IF(R3010=0,"⚠ أضف سطر عهدة أولًا","BDR-"&amp;TEXT(R3010,"000")))</f>
        <v/>
      </c>
      <c r="C3010" s="21" t="n"/>
      <c r="D3010" s="20">
        <f>IF(C3010="","",IF(S3010="","خارج السنة المالية",INDEX(القوائم!$D$2:$D$13,S3010)))</f>
        <v/>
      </c>
      <c r="E3010" s="22" t="n"/>
      <c r="F3010" s="23" t="n"/>
      <c r="G3010" s="23" t="n"/>
      <c r="H3010" s="22" t="n"/>
      <c r="I3010" s="19" t="n"/>
      <c r="J3010" s="21" t="n"/>
      <c r="K3010" s="19" t="n"/>
      <c r="L3010" s="19" t="n"/>
      <c r="M3010" s="21" t="n"/>
      <c r="N3010" s="22" t="n"/>
      <c r="O3010" s="24">
        <f>IF(A3010&lt;&gt;"عهدة","",SUMIFS($G$8:$G$5007,$B$8:$B$5007,B3010,$A$8:$A$5007,"مصروف",$I$8:$I$5007,"&lt;&gt;مرفوض"))</f>
        <v/>
      </c>
      <c r="P3010" s="25">
        <f>IF(A3010&lt;&gt;"عهدة","",N(F3010)-O3010)</f>
        <v/>
      </c>
      <c r="Q3010" s="26">
        <f>IF(A3010="","",IF(A3010="عهدة",IF(N(F3010)=0,"⚠ أدخل قيمة العهدة",IF(P3010&lt;0,"⛔ عجز / زيادة مصروفات "&amp;TEXT(-P3010,"#,##0"),IF(COUNTIFS($B$8:$B$5007,B3010,$A$8:$A$5007,"مصروف",$I$8:$I$5007,"&lt;&gt;مرفوض",$K$8:$K$5007,"&lt;&gt;نعم")&gt;0,"⚠ "&amp;COUNTIFS($B$8:$B$5007,B3010,$A$8:$A$5007,"مصروف",$I$8:$I$5007,"&lt;&gt;مرفوض",$K$8:$K$5007,"&lt;&gt;نعم")&amp;" مصروف غير مسوى",IF(L3010="تمت التسوية",IF(P3010=0,"✔ متوازنة وتمت التسوية","✔ تمت التسوية – متبقي "&amp;TEXT(P3010,"#,##0")),IF(P3010&gt;0,"متبقي "&amp;TEXT(P3010,"#,##0"),"✔ متوازنة"))))),IF(R3010=0,"⚠ أضف سطر عهدة أولًا",IF(OR(C3010="",N(G3010)=0),"⚠ أكمل التاريخ والقيمة",IF(S3010="","⚠ التاريخ خارج السنة المالية",IF(H3010="","⚠ اختر بند الموازنة",IF(I3010="مرفوض","✖ مرفوض من المدير",IF(I3010&lt;&gt;"موافق","⏳ بانتظار موافقة المدير",IF(K3010&lt;&gt;"نعم","⚠ غير مسوى مع الحسابات","✔ معتمد ومسوى")))))))))</f>
        <v/>
      </c>
      <c r="R3010">
        <f>N(R3009)+IF(A3010="عهدة",1,0)</f>
        <v/>
      </c>
      <c r="S3010">
        <f>IF(C3010="","",IF(AND(C3010&gt;=DATE(2026,9,1),C3010&lt;=DATE(2027,8,31)),(YEAR(C3010)-2026)*12+MONTH(C3010)-8,""))</f>
        <v/>
      </c>
      <c r="T3010">
        <f>IF(AND(A3010="مصروف",R3010&gt;0,I3010="موافق",S3010&lt;&gt;"",H3010&lt;&gt;""),N(G3010),0)</f>
        <v/>
      </c>
    </row>
    <row r="3011">
      <c r="A3011" s="19" t="n"/>
      <c r="B3011" s="20">
        <f>IF(A3011="","",IF(R3011=0,"⚠ أضف سطر عهدة أولًا","BDR-"&amp;TEXT(R3011,"000")))</f>
        <v/>
      </c>
      <c r="C3011" s="21" t="n"/>
      <c r="D3011" s="20">
        <f>IF(C3011="","",IF(S3011="","خارج السنة المالية",INDEX(القوائم!$D$2:$D$13,S3011)))</f>
        <v/>
      </c>
      <c r="E3011" s="22" t="n"/>
      <c r="F3011" s="23" t="n"/>
      <c r="G3011" s="23" t="n"/>
      <c r="H3011" s="22" t="n"/>
      <c r="I3011" s="19" t="n"/>
      <c r="J3011" s="21" t="n"/>
      <c r="K3011" s="19" t="n"/>
      <c r="L3011" s="19" t="n"/>
      <c r="M3011" s="21" t="n"/>
      <c r="N3011" s="22" t="n"/>
      <c r="O3011" s="24">
        <f>IF(A3011&lt;&gt;"عهدة","",SUMIFS($G$8:$G$5007,$B$8:$B$5007,B3011,$A$8:$A$5007,"مصروف",$I$8:$I$5007,"&lt;&gt;مرفوض"))</f>
        <v/>
      </c>
      <c r="P3011" s="25">
        <f>IF(A3011&lt;&gt;"عهدة","",N(F3011)-O3011)</f>
        <v/>
      </c>
      <c r="Q3011" s="26">
        <f>IF(A3011="","",IF(A3011="عهدة",IF(N(F3011)=0,"⚠ أدخل قيمة العهدة",IF(P3011&lt;0,"⛔ عجز / زيادة مصروفات "&amp;TEXT(-P3011,"#,##0"),IF(COUNTIFS($B$8:$B$5007,B3011,$A$8:$A$5007,"مصروف",$I$8:$I$5007,"&lt;&gt;مرفوض",$K$8:$K$5007,"&lt;&gt;نعم")&gt;0,"⚠ "&amp;COUNTIFS($B$8:$B$5007,B3011,$A$8:$A$5007,"مصروف",$I$8:$I$5007,"&lt;&gt;مرفوض",$K$8:$K$5007,"&lt;&gt;نعم")&amp;" مصروف غير مسوى",IF(L3011="تمت التسوية",IF(P3011=0,"✔ متوازنة وتمت التسوية","✔ تمت التسوية – متبقي "&amp;TEXT(P3011,"#,##0")),IF(P3011&gt;0,"متبقي "&amp;TEXT(P3011,"#,##0"),"✔ متوازنة"))))),IF(R3011=0,"⚠ أضف سطر عهدة أولًا",IF(OR(C3011="",N(G3011)=0),"⚠ أكمل التاريخ والقيمة",IF(S3011="","⚠ التاريخ خارج السنة المالية",IF(H3011="","⚠ اختر بند الموازنة",IF(I3011="مرفوض","✖ مرفوض من المدير",IF(I3011&lt;&gt;"موافق","⏳ بانتظار موافقة المدير",IF(K3011&lt;&gt;"نعم","⚠ غير مسوى مع الحسابات","✔ معتمد ومسوى")))))))))</f>
        <v/>
      </c>
      <c r="R3011">
        <f>N(R3010)+IF(A3011="عهدة",1,0)</f>
        <v/>
      </c>
      <c r="S3011">
        <f>IF(C3011="","",IF(AND(C3011&gt;=DATE(2026,9,1),C3011&lt;=DATE(2027,8,31)),(YEAR(C3011)-2026)*12+MONTH(C3011)-8,""))</f>
        <v/>
      </c>
      <c r="T3011">
        <f>IF(AND(A3011="مصروف",R3011&gt;0,I3011="موافق",S3011&lt;&gt;"",H3011&lt;&gt;""),N(G3011),0)</f>
        <v/>
      </c>
    </row>
    <row r="3012">
      <c r="A3012" s="19" t="n"/>
      <c r="B3012" s="20">
        <f>IF(A3012="","",IF(R3012=0,"⚠ أضف سطر عهدة أولًا","BDR-"&amp;TEXT(R3012,"000")))</f>
        <v/>
      </c>
      <c r="C3012" s="21" t="n"/>
      <c r="D3012" s="20">
        <f>IF(C3012="","",IF(S3012="","خارج السنة المالية",INDEX(القوائم!$D$2:$D$13,S3012)))</f>
        <v/>
      </c>
      <c r="E3012" s="22" t="n"/>
      <c r="F3012" s="23" t="n"/>
      <c r="G3012" s="23" t="n"/>
      <c r="H3012" s="22" t="n"/>
      <c r="I3012" s="19" t="n"/>
      <c r="J3012" s="21" t="n"/>
      <c r="K3012" s="19" t="n"/>
      <c r="L3012" s="19" t="n"/>
      <c r="M3012" s="21" t="n"/>
      <c r="N3012" s="22" t="n"/>
      <c r="O3012" s="24">
        <f>IF(A3012&lt;&gt;"عهدة","",SUMIFS($G$8:$G$5007,$B$8:$B$5007,B3012,$A$8:$A$5007,"مصروف",$I$8:$I$5007,"&lt;&gt;مرفوض"))</f>
        <v/>
      </c>
      <c r="P3012" s="25">
        <f>IF(A3012&lt;&gt;"عهدة","",N(F3012)-O3012)</f>
        <v/>
      </c>
      <c r="Q3012" s="26">
        <f>IF(A3012="","",IF(A3012="عهدة",IF(N(F3012)=0,"⚠ أدخل قيمة العهدة",IF(P3012&lt;0,"⛔ عجز / زيادة مصروفات "&amp;TEXT(-P3012,"#,##0"),IF(COUNTIFS($B$8:$B$5007,B3012,$A$8:$A$5007,"مصروف",$I$8:$I$5007,"&lt;&gt;مرفوض",$K$8:$K$5007,"&lt;&gt;نعم")&gt;0,"⚠ "&amp;COUNTIFS($B$8:$B$5007,B3012,$A$8:$A$5007,"مصروف",$I$8:$I$5007,"&lt;&gt;مرفوض",$K$8:$K$5007,"&lt;&gt;نعم")&amp;" مصروف غير مسوى",IF(L3012="تمت التسوية",IF(P3012=0,"✔ متوازنة وتمت التسوية","✔ تمت التسوية – متبقي "&amp;TEXT(P3012,"#,##0")),IF(P3012&gt;0,"متبقي "&amp;TEXT(P3012,"#,##0"),"✔ متوازنة"))))),IF(R3012=0,"⚠ أضف سطر عهدة أولًا",IF(OR(C3012="",N(G3012)=0),"⚠ أكمل التاريخ والقيمة",IF(S3012="","⚠ التاريخ خارج السنة المالية",IF(H3012="","⚠ اختر بند الموازنة",IF(I3012="مرفوض","✖ مرفوض من المدير",IF(I3012&lt;&gt;"موافق","⏳ بانتظار موافقة المدير",IF(K3012&lt;&gt;"نعم","⚠ غير مسوى مع الحسابات","✔ معتمد ومسوى")))))))))</f>
        <v/>
      </c>
      <c r="R3012">
        <f>N(R3011)+IF(A3012="عهدة",1,0)</f>
        <v/>
      </c>
      <c r="S3012">
        <f>IF(C3012="","",IF(AND(C3012&gt;=DATE(2026,9,1),C3012&lt;=DATE(2027,8,31)),(YEAR(C3012)-2026)*12+MONTH(C3012)-8,""))</f>
        <v/>
      </c>
      <c r="T3012">
        <f>IF(AND(A3012="مصروف",R3012&gt;0,I3012="موافق",S3012&lt;&gt;"",H3012&lt;&gt;""),N(G3012),0)</f>
        <v/>
      </c>
    </row>
    <row r="3013">
      <c r="A3013" s="19" t="n"/>
      <c r="B3013" s="20">
        <f>IF(A3013="","",IF(R3013=0,"⚠ أضف سطر عهدة أولًا","BDR-"&amp;TEXT(R3013,"000")))</f>
        <v/>
      </c>
      <c r="C3013" s="21" t="n"/>
      <c r="D3013" s="20">
        <f>IF(C3013="","",IF(S3013="","خارج السنة المالية",INDEX(القوائم!$D$2:$D$13,S3013)))</f>
        <v/>
      </c>
      <c r="E3013" s="22" t="n"/>
      <c r="F3013" s="23" t="n"/>
      <c r="G3013" s="23" t="n"/>
      <c r="H3013" s="22" t="n"/>
      <c r="I3013" s="19" t="n"/>
      <c r="J3013" s="21" t="n"/>
      <c r="K3013" s="19" t="n"/>
      <c r="L3013" s="19" t="n"/>
      <c r="M3013" s="21" t="n"/>
      <c r="N3013" s="22" t="n"/>
      <c r="O3013" s="24">
        <f>IF(A3013&lt;&gt;"عهدة","",SUMIFS($G$8:$G$5007,$B$8:$B$5007,B3013,$A$8:$A$5007,"مصروف",$I$8:$I$5007,"&lt;&gt;مرفوض"))</f>
        <v/>
      </c>
      <c r="P3013" s="25">
        <f>IF(A3013&lt;&gt;"عهدة","",N(F3013)-O3013)</f>
        <v/>
      </c>
      <c r="Q3013" s="26">
        <f>IF(A3013="","",IF(A3013="عهدة",IF(N(F3013)=0,"⚠ أدخل قيمة العهدة",IF(P3013&lt;0,"⛔ عجز / زيادة مصروفات "&amp;TEXT(-P3013,"#,##0"),IF(COUNTIFS($B$8:$B$5007,B3013,$A$8:$A$5007,"مصروف",$I$8:$I$5007,"&lt;&gt;مرفوض",$K$8:$K$5007,"&lt;&gt;نعم")&gt;0,"⚠ "&amp;COUNTIFS($B$8:$B$5007,B3013,$A$8:$A$5007,"مصروف",$I$8:$I$5007,"&lt;&gt;مرفوض",$K$8:$K$5007,"&lt;&gt;نعم")&amp;" مصروف غير مسوى",IF(L3013="تمت التسوية",IF(P3013=0,"✔ متوازنة وتمت التسوية","✔ تمت التسوية – متبقي "&amp;TEXT(P3013,"#,##0")),IF(P3013&gt;0,"متبقي "&amp;TEXT(P3013,"#,##0"),"✔ متوازنة"))))),IF(R3013=0,"⚠ أضف سطر عهدة أولًا",IF(OR(C3013="",N(G3013)=0),"⚠ أكمل التاريخ والقيمة",IF(S3013="","⚠ التاريخ خارج السنة المالية",IF(H3013="","⚠ اختر بند الموازنة",IF(I3013="مرفوض","✖ مرفوض من المدير",IF(I3013&lt;&gt;"موافق","⏳ بانتظار موافقة المدير",IF(K3013&lt;&gt;"نعم","⚠ غير مسوى مع الحسابات","✔ معتمد ومسوى")))))))))</f>
        <v/>
      </c>
      <c r="R3013">
        <f>N(R3012)+IF(A3013="عهدة",1,0)</f>
        <v/>
      </c>
      <c r="S3013">
        <f>IF(C3013="","",IF(AND(C3013&gt;=DATE(2026,9,1),C3013&lt;=DATE(2027,8,31)),(YEAR(C3013)-2026)*12+MONTH(C3013)-8,""))</f>
        <v/>
      </c>
      <c r="T3013">
        <f>IF(AND(A3013="مصروف",R3013&gt;0,I3013="موافق",S3013&lt;&gt;"",H3013&lt;&gt;""),N(G3013),0)</f>
        <v/>
      </c>
    </row>
    <row r="3014">
      <c r="A3014" s="19" t="n"/>
      <c r="B3014" s="20">
        <f>IF(A3014="","",IF(R3014=0,"⚠ أضف سطر عهدة أولًا","BDR-"&amp;TEXT(R3014,"000")))</f>
        <v/>
      </c>
      <c r="C3014" s="21" t="n"/>
      <c r="D3014" s="20">
        <f>IF(C3014="","",IF(S3014="","خارج السنة المالية",INDEX(القوائم!$D$2:$D$13,S3014)))</f>
        <v/>
      </c>
      <c r="E3014" s="22" t="n"/>
      <c r="F3014" s="23" t="n"/>
      <c r="G3014" s="23" t="n"/>
      <c r="H3014" s="22" t="n"/>
      <c r="I3014" s="19" t="n"/>
      <c r="J3014" s="21" t="n"/>
      <c r="K3014" s="19" t="n"/>
      <c r="L3014" s="19" t="n"/>
      <c r="M3014" s="21" t="n"/>
      <c r="N3014" s="22" t="n"/>
      <c r="O3014" s="24">
        <f>IF(A3014&lt;&gt;"عهدة","",SUMIFS($G$8:$G$5007,$B$8:$B$5007,B3014,$A$8:$A$5007,"مصروف",$I$8:$I$5007,"&lt;&gt;مرفوض"))</f>
        <v/>
      </c>
      <c r="P3014" s="25">
        <f>IF(A3014&lt;&gt;"عهدة","",N(F3014)-O3014)</f>
        <v/>
      </c>
      <c r="Q3014" s="26">
        <f>IF(A3014="","",IF(A3014="عهدة",IF(N(F3014)=0,"⚠ أدخل قيمة العهدة",IF(P3014&lt;0,"⛔ عجز / زيادة مصروفات "&amp;TEXT(-P3014,"#,##0"),IF(COUNTIFS($B$8:$B$5007,B3014,$A$8:$A$5007,"مصروف",$I$8:$I$5007,"&lt;&gt;مرفوض",$K$8:$K$5007,"&lt;&gt;نعم")&gt;0,"⚠ "&amp;COUNTIFS($B$8:$B$5007,B3014,$A$8:$A$5007,"مصروف",$I$8:$I$5007,"&lt;&gt;مرفوض",$K$8:$K$5007,"&lt;&gt;نعم")&amp;" مصروف غير مسوى",IF(L3014="تمت التسوية",IF(P3014=0,"✔ متوازنة وتمت التسوية","✔ تمت التسوية – متبقي "&amp;TEXT(P3014,"#,##0")),IF(P3014&gt;0,"متبقي "&amp;TEXT(P3014,"#,##0"),"✔ متوازنة"))))),IF(R3014=0,"⚠ أضف سطر عهدة أولًا",IF(OR(C3014="",N(G3014)=0),"⚠ أكمل التاريخ والقيمة",IF(S3014="","⚠ التاريخ خارج السنة المالية",IF(H3014="","⚠ اختر بند الموازنة",IF(I3014="مرفوض","✖ مرفوض من المدير",IF(I3014&lt;&gt;"موافق","⏳ بانتظار موافقة المدير",IF(K3014&lt;&gt;"نعم","⚠ غير مسوى مع الحسابات","✔ معتمد ومسوى")))))))))</f>
        <v/>
      </c>
      <c r="R3014">
        <f>N(R3013)+IF(A3014="عهدة",1,0)</f>
        <v/>
      </c>
      <c r="S3014">
        <f>IF(C3014="","",IF(AND(C3014&gt;=DATE(2026,9,1),C3014&lt;=DATE(2027,8,31)),(YEAR(C3014)-2026)*12+MONTH(C3014)-8,""))</f>
        <v/>
      </c>
      <c r="T3014">
        <f>IF(AND(A3014="مصروف",R3014&gt;0,I3014="موافق",S3014&lt;&gt;"",H3014&lt;&gt;""),N(G3014),0)</f>
        <v/>
      </c>
    </row>
    <row r="3015">
      <c r="A3015" s="19" t="n"/>
      <c r="B3015" s="20">
        <f>IF(A3015="","",IF(R3015=0,"⚠ أضف سطر عهدة أولًا","BDR-"&amp;TEXT(R3015,"000")))</f>
        <v/>
      </c>
      <c r="C3015" s="21" t="n"/>
      <c r="D3015" s="20">
        <f>IF(C3015="","",IF(S3015="","خارج السنة المالية",INDEX(القوائم!$D$2:$D$13,S3015)))</f>
        <v/>
      </c>
      <c r="E3015" s="22" t="n"/>
      <c r="F3015" s="23" t="n"/>
      <c r="G3015" s="23" t="n"/>
      <c r="H3015" s="22" t="n"/>
      <c r="I3015" s="19" t="n"/>
      <c r="J3015" s="21" t="n"/>
      <c r="K3015" s="19" t="n"/>
      <c r="L3015" s="19" t="n"/>
      <c r="M3015" s="21" t="n"/>
      <c r="N3015" s="22" t="n"/>
      <c r="O3015" s="24">
        <f>IF(A3015&lt;&gt;"عهدة","",SUMIFS($G$8:$G$5007,$B$8:$B$5007,B3015,$A$8:$A$5007,"مصروف",$I$8:$I$5007,"&lt;&gt;مرفوض"))</f>
        <v/>
      </c>
      <c r="P3015" s="25">
        <f>IF(A3015&lt;&gt;"عهدة","",N(F3015)-O3015)</f>
        <v/>
      </c>
      <c r="Q3015" s="26">
        <f>IF(A3015="","",IF(A3015="عهدة",IF(N(F3015)=0,"⚠ أدخل قيمة العهدة",IF(P3015&lt;0,"⛔ عجز / زيادة مصروفات "&amp;TEXT(-P3015,"#,##0"),IF(COUNTIFS($B$8:$B$5007,B3015,$A$8:$A$5007,"مصروف",$I$8:$I$5007,"&lt;&gt;مرفوض",$K$8:$K$5007,"&lt;&gt;نعم")&gt;0,"⚠ "&amp;COUNTIFS($B$8:$B$5007,B3015,$A$8:$A$5007,"مصروف",$I$8:$I$5007,"&lt;&gt;مرفوض",$K$8:$K$5007,"&lt;&gt;نعم")&amp;" مصروف غير مسوى",IF(L3015="تمت التسوية",IF(P3015=0,"✔ متوازنة وتمت التسوية","✔ تمت التسوية – متبقي "&amp;TEXT(P3015,"#,##0")),IF(P3015&gt;0,"متبقي "&amp;TEXT(P3015,"#,##0"),"✔ متوازنة"))))),IF(R3015=0,"⚠ أضف سطر عهدة أولًا",IF(OR(C3015="",N(G3015)=0),"⚠ أكمل التاريخ والقيمة",IF(S3015="","⚠ التاريخ خارج السنة المالية",IF(H3015="","⚠ اختر بند الموازنة",IF(I3015="مرفوض","✖ مرفوض من المدير",IF(I3015&lt;&gt;"موافق","⏳ بانتظار موافقة المدير",IF(K3015&lt;&gt;"نعم","⚠ غير مسوى مع الحسابات","✔ معتمد ومسوى")))))))))</f>
        <v/>
      </c>
      <c r="R3015">
        <f>N(R3014)+IF(A3015="عهدة",1,0)</f>
        <v/>
      </c>
      <c r="S3015">
        <f>IF(C3015="","",IF(AND(C3015&gt;=DATE(2026,9,1),C3015&lt;=DATE(2027,8,31)),(YEAR(C3015)-2026)*12+MONTH(C3015)-8,""))</f>
        <v/>
      </c>
      <c r="T3015">
        <f>IF(AND(A3015="مصروف",R3015&gt;0,I3015="موافق",S3015&lt;&gt;"",H3015&lt;&gt;""),N(G3015),0)</f>
        <v/>
      </c>
    </row>
    <row r="3016">
      <c r="A3016" s="19" t="n"/>
      <c r="B3016" s="20">
        <f>IF(A3016="","",IF(R3016=0,"⚠ أضف سطر عهدة أولًا","BDR-"&amp;TEXT(R3016,"000")))</f>
        <v/>
      </c>
      <c r="C3016" s="21" t="n"/>
      <c r="D3016" s="20">
        <f>IF(C3016="","",IF(S3016="","خارج السنة المالية",INDEX(القوائم!$D$2:$D$13,S3016)))</f>
        <v/>
      </c>
      <c r="E3016" s="22" t="n"/>
      <c r="F3016" s="23" t="n"/>
      <c r="G3016" s="23" t="n"/>
      <c r="H3016" s="22" t="n"/>
      <c r="I3016" s="19" t="n"/>
      <c r="J3016" s="21" t="n"/>
      <c r="K3016" s="19" t="n"/>
      <c r="L3016" s="19" t="n"/>
      <c r="M3016" s="21" t="n"/>
      <c r="N3016" s="22" t="n"/>
      <c r="O3016" s="24">
        <f>IF(A3016&lt;&gt;"عهدة","",SUMIFS($G$8:$G$5007,$B$8:$B$5007,B3016,$A$8:$A$5007,"مصروف",$I$8:$I$5007,"&lt;&gt;مرفوض"))</f>
        <v/>
      </c>
      <c r="P3016" s="25">
        <f>IF(A3016&lt;&gt;"عهدة","",N(F3016)-O3016)</f>
        <v/>
      </c>
      <c r="Q3016" s="26">
        <f>IF(A3016="","",IF(A3016="عهدة",IF(N(F3016)=0,"⚠ أدخل قيمة العهدة",IF(P3016&lt;0,"⛔ عجز / زيادة مصروفات "&amp;TEXT(-P3016,"#,##0"),IF(COUNTIFS($B$8:$B$5007,B3016,$A$8:$A$5007,"مصروف",$I$8:$I$5007,"&lt;&gt;مرفوض",$K$8:$K$5007,"&lt;&gt;نعم")&gt;0,"⚠ "&amp;COUNTIFS($B$8:$B$5007,B3016,$A$8:$A$5007,"مصروف",$I$8:$I$5007,"&lt;&gt;مرفوض",$K$8:$K$5007,"&lt;&gt;نعم")&amp;" مصروف غير مسوى",IF(L3016="تمت التسوية",IF(P3016=0,"✔ متوازنة وتمت التسوية","✔ تمت التسوية – متبقي "&amp;TEXT(P3016,"#,##0")),IF(P3016&gt;0,"متبقي "&amp;TEXT(P3016,"#,##0"),"✔ متوازنة"))))),IF(R3016=0,"⚠ أضف سطر عهدة أولًا",IF(OR(C3016="",N(G3016)=0),"⚠ أكمل التاريخ والقيمة",IF(S3016="","⚠ التاريخ خارج السنة المالية",IF(H3016="","⚠ اختر بند الموازنة",IF(I3016="مرفوض","✖ مرفوض من المدير",IF(I3016&lt;&gt;"موافق","⏳ بانتظار موافقة المدير",IF(K3016&lt;&gt;"نعم","⚠ غير مسوى مع الحسابات","✔ معتمد ومسوى")))))))))</f>
        <v/>
      </c>
      <c r="R3016">
        <f>N(R3015)+IF(A3016="عهدة",1,0)</f>
        <v/>
      </c>
      <c r="S3016">
        <f>IF(C3016="","",IF(AND(C3016&gt;=DATE(2026,9,1),C3016&lt;=DATE(2027,8,31)),(YEAR(C3016)-2026)*12+MONTH(C3016)-8,""))</f>
        <v/>
      </c>
      <c r="T3016">
        <f>IF(AND(A3016="مصروف",R3016&gt;0,I3016="موافق",S3016&lt;&gt;"",H3016&lt;&gt;""),N(G3016),0)</f>
        <v/>
      </c>
    </row>
    <row r="3017">
      <c r="A3017" s="19" t="n"/>
      <c r="B3017" s="20">
        <f>IF(A3017="","",IF(R3017=0,"⚠ أضف سطر عهدة أولًا","BDR-"&amp;TEXT(R3017,"000")))</f>
        <v/>
      </c>
      <c r="C3017" s="21" t="n"/>
      <c r="D3017" s="20">
        <f>IF(C3017="","",IF(S3017="","خارج السنة المالية",INDEX(القوائم!$D$2:$D$13,S3017)))</f>
        <v/>
      </c>
      <c r="E3017" s="22" t="n"/>
      <c r="F3017" s="23" t="n"/>
      <c r="G3017" s="23" t="n"/>
      <c r="H3017" s="22" t="n"/>
      <c r="I3017" s="19" t="n"/>
      <c r="J3017" s="21" t="n"/>
      <c r="K3017" s="19" t="n"/>
      <c r="L3017" s="19" t="n"/>
      <c r="M3017" s="21" t="n"/>
      <c r="N3017" s="22" t="n"/>
      <c r="O3017" s="24">
        <f>IF(A3017&lt;&gt;"عهدة","",SUMIFS($G$8:$G$5007,$B$8:$B$5007,B3017,$A$8:$A$5007,"مصروف",$I$8:$I$5007,"&lt;&gt;مرفوض"))</f>
        <v/>
      </c>
      <c r="P3017" s="25">
        <f>IF(A3017&lt;&gt;"عهدة","",N(F3017)-O3017)</f>
        <v/>
      </c>
      <c r="Q3017" s="26">
        <f>IF(A3017="","",IF(A3017="عهدة",IF(N(F3017)=0,"⚠ أدخل قيمة العهدة",IF(P3017&lt;0,"⛔ عجز / زيادة مصروفات "&amp;TEXT(-P3017,"#,##0"),IF(COUNTIFS($B$8:$B$5007,B3017,$A$8:$A$5007,"مصروف",$I$8:$I$5007,"&lt;&gt;مرفوض",$K$8:$K$5007,"&lt;&gt;نعم")&gt;0,"⚠ "&amp;COUNTIFS($B$8:$B$5007,B3017,$A$8:$A$5007,"مصروف",$I$8:$I$5007,"&lt;&gt;مرفوض",$K$8:$K$5007,"&lt;&gt;نعم")&amp;" مصروف غير مسوى",IF(L3017="تمت التسوية",IF(P3017=0,"✔ متوازنة وتمت التسوية","✔ تمت التسوية – متبقي "&amp;TEXT(P3017,"#,##0")),IF(P3017&gt;0,"متبقي "&amp;TEXT(P3017,"#,##0"),"✔ متوازنة"))))),IF(R3017=0,"⚠ أضف سطر عهدة أولًا",IF(OR(C3017="",N(G3017)=0),"⚠ أكمل التاريخ والقيمة",IF(S3017="","⚠ التاريخ خارج السنة المالية",IF(H3017="","⚠ اختر بند الموازنة",IF(I3017="مرفوض","✖ مرفوض من المدير",IF(I3017&lt;&gt;"موافق","⏳ بانتظار موافقة المدير",IF(K3017&lt;&gt;"نعم","⚠ غير مسوى مع الحسابات","✔ معتمد ومسوى")))))))))</f>
        <v/>
      </c>
      <c r="R3017">
        <f>N(R3016)+IF(A3017="عهدة",1,0)</f>
        <v/>
      </c>
      <c r="S3017">
        <f>IF(C3017="","",IF(AND(C3017&gt;=DATE(2026,9,1),C3017&lt;=DATE(2027,8,31)),(YEAR(C3017)-2026)*12+MONTH(C3017)-8,""))</f>
        <v/>
      </c>
      <c r="T3017">
        <f>IF(AND(A3017="مصروف",R3017&gt;0,I3017="موافق",S3017&lt;&gt;"",H3017&lt;&gt;""),N(G3017),0)</f>
        <v/>
      </c>
    </row>
    <row r="3018">
      <c r="A3018" s="19" t="n"/>
      <c r="B3018" s="20">
        <f>IF(A3018="","",IF(R3018=0,"⚠ أضف سطر عهدة أولًا","BDR-"&amp;TEXT(R3018,"000")))</f>
        <v/>
      </c>
      <c r="C3018" s="21" t="n"/>
      <c r="D3018" s="20">
        <f>IF(C3018="","",IF(S3018="","خارج السنة المالية",INDEX(القوائم!$D$2:$D$13,S3018)))</f>
        <v/>
      </c>
      <c r="E3018" s="22" t="n"/>
      <c r="F3018" s="23" t="n"/>
      <c r="G3018" s="23" t="n"/>
      <c r="H3018" s="22" t="n"/>
      <c r="I3018" s="19" t="n"/>
      <c r="J3018" s="21" t="n"/>
      <c r="K3018" s="19" t="n"/>
      <c r="L3018" s="19" t="n"/>
      <c r="M3018" s="21" t="n"/>
      <c r="N3018" s="22" t="n"/>
      <c r="O3018" s="24">
        <f>IF(A3018&lt;&gt;"عهدة","",SUMIFS($G$8:$G$5007,$B$8:$B$5007,B3018,$A$8:$A$5007,"مصروف",$I$8:$I$5007,"&lt;&gt;مرفوض"))</f>
        <v/>
      </c>
      <c r="P3018" s="25">
        <f>IF(A3018&lt;&gt;"عهدة","",N(F3018)-O3018)</f>
        <v/>
      </c>
      <c r="Q3018" s="26">
        <f>IF(A3018="","",IF(A3018="عهدة",IF(N(F3018)=0,"⚠ أدخل قيمة العهدة",IF(P3018&lt;0,"⛔ عجز / زيادة مصروفات "&amp;TEXT(-P3018,"#,##0"),IF(COUNTIFS($B$8:$B$5007,B3018,$A$8:$A$5007,"مصروف",$I$8:$I$5007,"&lt;&gt;مرفوض",$K$8:$K$5007,"&lt;&gt;نعم")&gt;0,"⚠ "&amp;COUNTIFS($B$8:$B$5007,B3018,$A$8:$A$5007,"مصروف",$I$8:$I$5007,"&lt;&gt;مرفوض",$K$8:$K$5007,"&lt;&gt;نعم")&amp;" مصروف غير مسوى",IF(L3018="تمت التسوية",IF(P3018=0,"✔ متوازنة وتمت التسوية","✔ تمت التسوية – متبقي "&amp;TEXT(P3018,"#,##0")),IF(P3018&gt;0,"متبقي "&amp;TEXT(P3018,"#,##0"),"✔ متوازنة"))))),IF(R3018=0,"⚠ أضف سطر عهدة أولًا",IF(OR(C3018="",N(G3018)=0),"⚠ أكمل التاريخ والقيمة",IF(S3018="","⚠ التاريخ خارج السنة المالية",IF(H3018="","⚠ اختر بند الموازنة",IF(I3018="مرفوض","✖ مرفوض من المدير",IF(I3018&lt;&gt;"موافق","⏳ بانتظار موافقة المدير",IF(K3018&lt;&gt;"نعم","⚠ غير مسوى مع الحسابات","✔ معتمد ومسوى")))))))))</f>
        <v/>
      </c>
      <c r="R3018">
        <f>N(R3017)+IF(A3018="عهدة",1,0)</f>
        <v/>
      </c>
      <c r="S3018">
        <f>IF(C3018="","",IF(AND(C3018&gt;=DATE(2026,9,1),C3018&lt;=DATE(2027,8,31)),(YEAR(C3018)-2026)*12+MONTH(C3018)-8,""))</f>
        <v/>
      </c>
      <c r="T3018">
        <f>IF(AND(A3018="مصروف",R3018&gt;0,I3018="موافق",S3018&lt;&gt;"",H3018&lt;&gt;""),N(G3018),0)</f>
        <v/>
      </c>
    </row>
    <row r="3019">
      <c r="A3019" s="19" t="n"/>
      <c r="B3019" s="20">
        <f>IF(A3019="","",IF(R3019=0,"⚠ أضف سطر عهدة أولًا","BDR-"&amp;TEXT(R3019,"000")))</f>
        <v/>
      </c>
      <c r="C3019" s="21" t="n"/>
      <c r="D3019" s="20">
        <f>IF(C3019="","",IF(S3019="","خارج السنة المالية",INDEX(القوائم!$D$2:$D$13,S3019)))</f>
        <v/>
      </c>
      <c r="E3019" s="22" t="n"/>
      <c r="F3019" s="23" t="n"/>
      <c r="G3019" s="23" t="n"/>
      <c r="H3019" s="22" t="n"/>
      <c r="I3019" s="19" t="n"/>
      <c r="J3019" s="21" t="n"/>
      <c r="K3019" s="19" t="n"/>
      <c r="L3019" s="19" t="n"/>
      <c r="M3019" s="21" t="n"/>
      <c r="N3019" s="22" t="n"/>
      <c r="O3019" s="24">
        <f>IF(A3019&lt;&gt;"عهدة","",SUMIFS($G$8:$G$5007,$B$8:$B$5007,B3019,$A$8:$A$5007,"مصروف",$I$8:$I$5007,"&lt;&gt;مرفوض"))</f>
        <v/>
      </c>
      <c r="P3019" s="25">
        <f>IF(A3019&lt;&gt;"عهدة","",N(F3019)-O3019)</f>
        <v/>
      </c>
      <c r="Q3019" s="26">
        <f>IF(A3019="","",IF(A3019="عهدة",IF(N(F3019)=0,"⚠ أدخل قيمة العهدة",IF(P3019&lt;0,"⛔ عجز / زيادة مصروفات "&amp;TEXT(-P3019,"#,##0"),IF(COUNTIFS($B$8:$B$5007,B3019,$A$8:$A$5007,"مصروف",$I$8:$I$5007,"&lt;&gt;مرفوض",$K$8:$K$5007,"&lt;&gt;نعم")&gt;0,"⚠ "&amp;COUNTIFS($B$8:$B$5007,B3019,$A$8:$A$5007,"مصروف",$I$8:$I$5007,"&lt;&gt;مرفوض",$K$8:$K$5007,"&lt;&gt;نعم")&amp;" مصروف غير مسوى",IF(L3019="تمت التسوية",IF(P3019=0,"✔ متوازنة وتمت التسوية","✔ تمت التسوية – متبقي "&amp;TEXT(P3019,"#,##0")),IF(P3019&gt;0,"متبقي "&amp;TEXT(P3019,"#,##0"),"✔ متوازنة"))))),IF(R3019=0,"⚠ أضف سطر عهدة أولًا",IF(OR(C3019="",N(G3019)=0),"⚠ أكمل التاريخ والقيمة",IF(S3019="","⚠ التاريخ خارج السنة المالية",IF(H3019="","⚠ اختر بند الموازنة",IF(I3019="مرفوض","✖ مرفوض من المدير",IF(I3019&lt;&gt;"موافق","⏳ بانتظار موافقة المدير",IF(K3019&lt;&gt;"نعم","⚠ غير مسوى مع الحسابات","✔ معتمد ومسوى")))))))))</f>
        <v/>
      </c>
      <c r="R3019">
        <f>N(R3018)+IF(A3019="عهدة",1,0)</f>
        <v/>
      </c>
      <c r="S3019">
        <f>IF(C3019="","",IF(AND(C3019&gt;=DATE(2026,9,1),C3019&lt;=DATE(2027,8,31)),(YEAR(C3019)-2026)*12+MONTH(C3019)-8,""))</f>
        <v/>
      </c>
      <c r="T3019">
        <f>IF(AND(A3019="مصروف",R3019&gt;0,I3019="موافق",S3019&lt;&gt;"",H3019&lt;&gt;""),N(G3019),0)</f>
        <v/>
      </c>
    </row>
    <row r="3020">
      <c r="A3020" s="19" t="n"/>
      <c r="B3020" s="20">
        <f>IF(A3020="","",IF(R3020=0,"⚠ أضف سطر عهدة أولًا","BDR-"&amp;TEXT(R3020,"000")))</f>
        <v/>
      </c>
      <c r="C3020" s="21" t="n"/>
      <c r="D3020" s="20">
        <f>IF(C3020="","",IF(S3020="","خارج السنة المالية",INDEX(القوائم!$D$2:$D$13,S3020)))</f>
        <v/>
      </c>
      <c r="E3020" s="22" t="n"/>
      <c r="F3020" s="23" t="n"/>
      <c r="G3020" s="23" t="n"/>
      <c r="H3020" s="22" t="n"/>
      <c r="I3020" s="19" t="n"/>
      <c r="J3020" s="21" t="n"/>
      <c r="K3020" s="19" t="n"/>
      <c r="L3020" s="19" t="n"/>
      <c r="M3020" s="21" t="n"/>
      <c r="N3020" s="22" t="n"/>
      <c r="O3020" s="24">
        <f>IF(A3020&lt;&gt;"عهدة","",SUMIFS($G$8:$G$5007,$B$8:$B$5007,B3020,$A$8:$A$5007,"مصروف",$I$8:$I$5007,"&lt;&gt;مرفوض"))</f>
        <v/>
      </c>
      <c r="P3020" s="25">
        <f>IF(A3020&lt;&gt;"عهدة","",N(F3020)-O3020)</f>
        <v/>
      </c>
      <c r="Q3020" s="26">
        <f>IF(A3020="","",IF(A3020="عهدة",IF(N(F3020)=0,"⚠ أدخل قيمة العهدة",IF(P3020&lt;0,"⛔ عجز / زيادة مصروفات "&amp;TEXT(-P3020,"#,##0"),IF(COUNTIFS($B$8:$B$5007,B3020,$A$8:$A$5007,"مصروف",$I$8:$I$5007,"&lt;&gt;مرفوض",$K$8:$K$5007,"&lt;&gt;نعم")&gt;0,"⚠ "&amp;COUNTIFS($B$8:$B$5007,B3020,$A$8:$A$5007,"مصروف",$I$8:$I$5007,"&lt;&gt;مرفوض",$K$8:$K$5007,"&lt;&gt;نعم")&amp;" مصروف غير مسوى",IF(L3020="تمت التسوية",IF(P3020=0,"✔ متوازنة وتمت التسوية","✔ تمت التسوية – متبقي "&amp;TEXT(P3020,"#,##0")),IF(P3020&gt;0,"متبقي "&amp;TEXT(P3020,"#,##0"),"✔ متوازنة"))))),IF(R3020=0,"⚠ أضف سطر عهدة أولًا",IF(OR(C3020="",N(G3020)=0),"⚠ أكمل التاريخ والقيمة",IF(S3020="","⚠ التاريخ خارج السنة المالية",IF(H3020="","⚠ اختر بند الموازنة",IF(I3020="مرفوض","✖ مرفوض من المدير",IF(I3020&lt;&gt;"موافق","⏳ بانتظار موافقة المدير",IF(K3020&lt;&gt;"نعم","⚠ غير مسوى مع الحسابات","✔ معتمد ومسوى")))))))))</f>
        <v/>
      </c>
      <c r="R3020">
        <f>N(R3019)+IF(A3020="عهدة",1,0)</f>
        <v/>
      </c>
      <c r="S3020">
        <f>IF(C3020="","",IF(AND(C3020&gt;=DATE(2026,9,1),C3020&lt;=DATE(2027,8,31)),(YEAR(C3020)-2026)*12+MONTH(C3020)-8,""))</f>
        <v/>
      </c>
      <c r="T3020">
        <f>IF(AND(A3020="مصروف",R3020&gt;0,I3020="موافق",S3020&lt;&gt;"",H3020&lt;&gt;""),N(G3020),0)</f>
        <v/>
      </c>
    </row>
    <row r="3021">
      <c r="A3021" s="19" t="n"/>
      <c r="B3021" s="20">
        <f>IF(A3021="","",IF(R3021=0,"⚠ أضف سطر عهدة أولًا","BDR-"&amp;TEXT(R3021,"000")))</f>
        <v/>
      </c>
      <c r="C3021" s="21" t="n"/>
      <c r="D3021" s="20">
        <f>IF(C3021="","",IF(S3021="","خارج السنة المالية",INDEX(القوائم!$D$2:$D$13,S3021)))</f>
        <v/>
      </c>
      <c r="E3021" s="22" t="n"/>
      <c r="F3021" s="23" t="n"/>
      <c r="G3021" s="23" t="n"/>
      <c r="H3021" s="22" t="n"/>
      <c r="I3021" s="19" t="n"/>
      <c r="J3021" s="21" t="n"/>
      <c r="K3021" s="19" t="n"/>
      <c r="L3021" s="19" t="n"/>
      <c r="M3021" s="21" t="n"/>
      <c r="N3021" s="22" t="n"/>
      <c r="O3021" s="24">
        <f>IF(A3021&lt;&gt;"عهدة","",SUMIFS($G$8:$G$5007,$B$8:$B$5007,B3021,$A$8:$A$5007,"مصروف",$I$8:$I$5007,"&lt;&gt;مرفوض"))</f>
        <v/>
      </c>
      <c r="P3021" s="25">
        <f>IF(A3021&lt;&gt;"عهدة","",N(F3021)-O3021)</f>
        <v/>
      </c>
      <c r="Q3021" s="26">
        <f>IF(A3021="","",IF(A3021="عهدة",IF(N(F3021)=0,"⚠ أدخل قيمة العهدة",IF(P3021&lt;0,"⛔ عجز / زيادة مصروفات "&amp;TEXT(-P3021,"#,##0"),IF(COUNTIFS($B$8:$B$5007,B3021,$A$8:$A$5007,"مصروف",$I$8:$I$5007,"&lt;&gt;مرفوض",$K$8:$K$5007,"&lt;&gt;نعم")&gt;0,"⚠ "&amp;COUNTIFS($B$8:$B$5007,B3021,$A$8:$A$5007,"مصروف",$I$8:$I$5007,"&lt;&gt;مرفوض",$K$8:$K$5007,"&lt;&gt;نعم")&amp;" مصروف غير مسوى",IF(L3021="تمت التسوية",IF(P3021=0,"✔ متوازنة وتمت التسوية","✔ تمت التسوية – متبقي "&amp;TEXT(P3021,"#,##0")),IF(P3021&gt;0,"متبقي "&amp;TEXT(P3021,"#,##0"),"✔ متوازنة"))))),IF(R3021=0,"⚠ أضف سطر عهدة أولًا",IF(OR(C3021="",N(G3021)=0),"⚠ أكمل التاريخ والقيمة",IF(S3021="","⚠ التاريخ خارج السنة المالية",IF(H3021="","⚠ اختر بند الموازنة",IF(I3021="مرفوض","✖ مرفوض من المدير",IF(I3021&lt;&gt;"موافق","⏳ بانتظار موافقة المدير",IF(K3021&lt;&gt;"نعم","⚠ غير مسوى مع الحسابات","✔ معتمد ومسوى")))))))))</f>
        <v/>
      </c>
      <c r="R3021">
        <f>N(R3020)+IF(A3021="عهدة",1,0)</f>
        <v/>
      </c>
      <c r="S3021">
        <f>IF(C3021="","",IF(AND(C3021&gt;=DATE(2026,9,1),C3021&lt;=DATE(2027,8,31)),(YEAR(C3021)-2026)*12+MONTH(C3021)-8,""))</f>
        <v/>
      </c>
      <c r="T3021">
        <f>IF(AND(A3021="مصروف",R3021&gt;0,I3021="موافق",S3021&lt;&gt;"",H3021&lt;&gt;""),N(G3021),0)</f>
        <v/>
      </c>
    </row>
    <row r="3022">
      <c r="A3022" s="19" t="n"/>
      <c r="B3022" s="20">
        <f>IF(A3022="","",IF(R3022=0,"⚠ أضف سطر عهدة أولًا","BDR-"&amp;TEXT(R3022,"000")))</f>
        <v/>
      </c>
      <c r="C3022" s="21" t="n"/>
      <c r="D3022" s="20">
        <f>IF(C3022="","",IF(S3022="","خارج السنة المالية",INDEX(القوائم!$D$2:$D$13,S3022)))</f>
        <v/>
      </c>
      <c r="E3022" s="22" t="n"/>
      <c r="F3022" s="23" t="n"/>
      <c r="G3022" s="23" t="n"/>
      <c r="H3022" s="22" t="n"/>
      <c r="I3022" s="19" t="n"/>
      <c r="J3022" s="21" t="n"/>
      <c r="K3022" s="19" t="n"/>
      <c r="L3022" s="19" t="n"/>
      <c r="M3022" s="21" t="n"/>
      <c r="N3022" s="22" t="n"/>
      <c r="O3022" s="24">
        <f>IF(A3022&lt;&gt;"عهدة","",SUMIFS($G$8:$G$5007,$B$8:$B$5007,B3022,$A$8:$A$5007,"مصروف",$I$8:$I$5007,"&lt;&gt;مرفوض"))</f>
        <v/>
      </c>
      <c r="P3022" s="25">
        <f>IF(A3022&lt;&gt;"عهدة","",N(F3022)-O3022)</f>
        <v/>
      </c>
      <c r="Q3022" s="26">
        <f>IF(A3022="","",IF(A3022="عهدة",IF(N(F3022)=0,"⚠ أدخل قيمة العهدة",IF(P3022&lt;0,"⛔ عجز / زيادة مصروفات "&amp;TEXT(-P3022,"#,##0"),IF(COUNTIFS($B$8:$B$5007,B3022,$A$8:$A$5007,"مصروف",$I$8:$I$5007,"&lt;&gt;مرفوض",$K$8:$K$5007,"&lt;&gt;نعم")&gt;0,"⚠ "&amp;COUNTIFS($B$8:$B$5007,B3022,$A$8:$A$5007,"مصروف",$I$8:$I$5007,"&lt;&gt;مرفوض",$K$8:$K$5007,"&lt;&gt;نعم")&amp;" مصروف غير مسوى",IF(L3022="تمت التسوية",IF(P3022=0,"✔ متوازنة وتمت التسوية","✔ تمت التسوية – متبقي "&amp;TEXT(P3022,"#,##0")),IF(P3022&gt;0,"متبقي "&amp;TEXT(P3022,"#,##0"),"✔ متوازنة"))))),IF(R3022=0,"⚠ أضف سطر عهدة أولًا",IF(OR(C3022="",N(G3022)=0),"⚠ أكمل التاريخ والقيمة",IF(S3022="","⚠ التاريخ خارج السنة المالية",IF(H3022="","⚠ اختر بند الموازنة",IF(I3022="مرفوض","✖ مرفوض من المدير",IF(I3022&lt;&gt;"موافق","⏳ بانتظار موافقة المدير",IF(K3022&lt;&gt;"نعم","⚠ غير مسوى مع الحسابات","✔ معتمد ومسوى")))))))))</f>
        <v/>
      </c>
      <c r="R3022">
        <f>N(R3021)+IF(A3022="عهدة",1,0)</f>
        <v/>
      </c>
      <c r="S3022">
        <f>IF(C3022="","",IF(AND(C3022&gt;=DATE(2026,9,1),C3022&lt;=DATE(2027,8,31)),(YEAR(C3022)-2026)*12+MONTH(C3022)-8,""))</f>
        <v/>
      </c>
      <c r="T3022">
        <f>IF(AND(A3022="مصروف",R3022&gt;0,I3022="موافق",S3022&lt;&gt;"",H3022&lt;&gt;""),N(G3022),0)</f>
        <v/>
      </c>
    </row>
    <row r="3023">
      <c r="A3023" s="19" t="n"/>
      <c r="B3023" s="20">
        <f>IF(A3023="","",IF(R3023=0,"⚠ أضف سطر عهدة أولًا","BDR-"&amp;TEXT(R3023,"000")))</f>
        <v/>
      </c>
      <c r="C3023" s="21" t="n"/>
      <c r="D3023" s="20">
        <f>IF(C3023="","",IF(S3023="","خارج السنة المالية",INDEX(القوائم!$D$2:$D$13,S3023)))</f>
        <v/>
      </c>
      <c r="E3023" s="22" t="n"/>
      <c r="F3023" s="23" t="n"/>
      <c r="G3023" s="23" t="n"/>
      <c r="H3023" s="22" t="n"/>
      <c r="I3023" s="19" t="n"/>
      <c r="J3023" s="21" t="n"/>
      <c r="K3023" s="19" t="n"/>
      <c r="L3023" s="19" t="n"/>
      <c r="M3023" s="21" t="n"/>
      <c r="N3023" s="22" t="n"/>
      <c r="O3023" s="24">
        <f>IF(A3023&lt;&gt;"عهدة","",SUMIFS($G$8:$G$5007,$B$8:$B$5007,B3023,$A$8:$A$5007,"مصروف",$I$8:$I$5007,"&lt;&gt;مرفوض"))</f>
        <v/>
      </c>
      <c r="P3023" s="25">
        <f>IF(A3023&lt;&gt;"عهدة","",N(F3023)-O3023)</f>
        <v/>
      </c>
      <c r="Q3023" s="26">
        <f>IF(A3023="","",IF(A3023="عهدة",IF(N(F3023)=0,"⚠ أدخل قيمة العهدة",IF(P3023&lt;0,"⛔ عجز / زيادة مصروفات "&amp;TEXT(-P3023,"#,##0"),IF(COUNTIFS($B$8:$B$5007,B3023,$A$8:$A$5007,"مصروف",$I$8:$I$5007,"&lt;&gt;مرفوض",$K$8:$K$5007,"&lt;&gt;نعم")&gt;0,"⚠ "&amp;COUNTIFS($B$8:$B$5007,B3023,$A$8:$A$5007,"مصروف",$I$8:$I$5007,"&lt;&gt;مرفوض",$K$8:$K$5007,"&lt;&gt;نعم")&amp;" مصروف غير مسوى",IF(L3023="تمت التسوية",IF(P3023=0,"✔ متوازنة وتمت التسوية","✔ تمت التسوية – متبقي "&amp;TEXT(P3023,"#,##0")),IF(P3023&gt;0,"متبقي "&amp;TEXT(P3023,"#,##0"),"✔ متوازنة"))))),IF(R3023=0,"⚠ أضف سطر عهدة أولًا",IF(OR(C3023="",N(G3023)=0),"⚠ أكمل التاريخ والقيمة",IF(S3023="","⚠ التاريخ خارج السنة المالية",IF(H3023="","⚠ اختر بند الموازنة",IF(I3023="مرفوض","✖ مرفوض من المدير",IF(I3023&lt;&gt;"موافق","⏳ بانتظار موافقة المدير",IF(K3023&lt;&gt;"نعم","⚠ غير مسوى مع الحسابات","✔ معتمد ومسوى")))))))))</f>
        <v/>
      </c>
      <c r="R3023">
        <f>N(R3022)+IF(A3023="عهدة",1,0)</f>
        <v/>
      </c>
      <c r="S3023">
        <f>IF(C3023="","",IF(AND(C3023&gt;=DATE(2026,9,1),C3023&lt;=DATE(2027,8,31)),(YEAR(C3023)-2026)*12+MONTH(C3023)-8,""))</f>
        <v/>
      </c>
      <c r="T3023">
        <f>IF(AND(A3023="مصروف",R3023&gt;0,I3023="موافق",S3023&lt;&gt;"",H3023&lt;&gt;""),N(G3023),0)</f>
        <v/>
      </c>
    </row>
    <row r="3024">
      <c r="A3024" s="19" t="n"/>
      <c r="B3024" s="20">
        <f>IF(A3024="","",IF(R3024=0,"⚠ أضف سطر عهدة أولًا","BDR-"&amp;TEXT(R3024,"000")))</f>
        <v/>
      </c>
      <c r="C3024" s="21" t="n"/>
      <c r="D3024" s="20">
        <f>IF(C3024="","",IF(S3024="","خارج السنة المالية",INDEX(القوائم!$D$2:$D$13,S3024)))</f>
        <v/>
      </c>
      <c r="E3024" s="22" t="n"/>
      <c r="F3024" s="23" t="n"/>
      <c r="G3024" s="23" t="n"/>
      <c r="H3024" s="22" t="n"/>
      <c r="I3024" s="19" t="n"/>
      <c r="J3024" s="21" t="n"/>
      <c r="K3024" s="19" t="n"/>
      <c r="L3024" s="19" t="n"/>
      <c r="M3024" s="21" t="n"/>
      <c r="N3024" s="22" t="n"/>
      <c r="O3024" s="24">
        <f>IF(A3024&lt;&gt;"عهدة","",SUMIFS($G$8:$G$5007,$B$8:$B$5007,B3024,$A$8:$A$5007,"مصروف",$I$8:$I$5007,"&lt;&gt;مرفوض"))</f>
        <v/>
      </c>
      <c r="P3024" s="25">
        <f>IF(A3024&lt;&gt;"عهدة","",N(F3024)-O3024)</f>
        <v/>
      </c>
      <c r="Q3024" s="26">
        <f>IF(A3024="","",IF(A3024="عهدة",IF(N(F3024)=0,"⚠ أدخل قيمة العهدة",IF(P3024&lt;0,"⛔ عجز / زيادة مصروفات "&amp;TEXT(-P3024,"#,##0"),IF(COUNTIFS($B$8:$B$5007,B3024,$A$8:$A$5007,"مصروف",$I$8:$I$5007,"&lt;&gt;مرفوض",$K$8:$K$5007,"&lt;&gt;نعم")&gt;0,"⚠ "&amp;COUNTIFS($B$8:$B$5007,B3024,$A$8:$A$5007,"مصروف",$I$8:$I$5007,"&lt;&gt;مرفوض",$K$8:$K$5007,"&lt;&gt;نعم")&amp;" مصروف غير مسوى",IF(L3024="تمت التسوية",IF(P3024=0,"✔ متوازنة وتمت التسوية","✔ تمت التسوية – متبقي "&amp;TEXT(P3024,"#,##0")),IF(P3024&gt;0,"متبقي "&amp;TEXT(P3024,"#,##0"),"✔ متوازنة"))))),IF(R3024=0,"⚠ أضف سطر عهدة أولًا",IF(OR(C3024="",N(G3024)=0),"⚠ أكمل التاريخ والقيمة",IF(S3024="","⚠ التاريخ خارج السنة المالية",IF(H3024="","⚠ اختر بند الموازنة",IF(I3024="مرفوض","✖ مرفوض من المدير",IF(I3024&lt;&gt;"موافق","⏳ بانتظار موافقة المدير",IF(K3024&lt;&gt;"نعم","⚠ غير مسوى مع الحسابات","✔ معتمد ومسوى")))))))))</f>
        <v/>
      </c>
      <c r="R3024">
        <f>N(R3023)+IF(A3024="عهدة",1,0)</f>
        <v/>
      </c>
      <c r="S3024">
        <f>IF(C3024="","",IF(AND(C3024&gt;=DATE(2026,9,1),C3024&lt;=DATE(2027,8,31)),(YEAR(C3024)-2026)*12+MONTH(C3024)-8,""))</f>
        <v/>
      </c>
      <c r="T3024">
        <f>IF(AND(A3024="مصروف",R3024&gt;0,I3024="موافق",S3024&lt;&gt;"",H3024&lt;&gt;""),N(G3024),0)</f>
        <v/>
      </c>
    </row>
    <row r="3025">
      <c r="A3025" s="19" t="n"/>
      <c r="B3025" s="20">
        <f>IF(A3025="","",IF(R3025=0,"⚠ أضف سطر عهدة أولًا","BDR-"&amp;TEXT(R3025,"000")))</f>
        <v/>
      </c>
      <c r="C3025" s="21" t="n"/>
      <c r="D3025" s="20">
        <f>IF(C3025="","",IF(S3025="","خارج السنة المالية",INDEX(القوائم!$D$2:$D$13,S3025)))</f>
        <v/>
      </c>
      <c r="E3025" s="22" t="n"/>
      <c r="F3025" s="23" t="n"/>
      <c r="G3025" s="23" t="n"/>
      <c r="H3025" s="22" t="n"/>
      <c r="I3025" s="19" t="n"/>
      <c r="J3025" s="21" t="n"/>
      <c r="K3025" s="19" t="n"/>
      <c r="L3025" s="19" t="n"/>
      <c r="M3025" s="21" t="n"/>
      <c r="N3025" s="22" t="n"/>
      <c r="O3025" s="24">
        <f>IF(A3025&lt;&gt;"عهدة","",SUMIFS($G$8:$G$5007,$B$8:$B$5007,B3025,$A$8:$A$5007,"مصروف",$I$8:$I$5007,"&lt;&gt;مرفوض"))</f>
        <v/>
      </c>
      <c r="P3025" s="25">
        <f>IF(A3025&lt;&gt;"عهدة","",N(F3025)-O3025)</f>
        <v/>
      </c>
      <c r="Q3025" s="26">
        <f>IF(A3025="","",IF(A3025="عهدة",IF(N(F3025)=0,"⚠ أدخل قيمة العهدة",IF(P3025&lt;0,"⛔ عجز / زيادة مصروفات "&amp;TEXT(-P3025,"#,##0"),IF(COUNTIFS($B$8:$B$5007,B3025,$A$8:$A$5007,"مصروف",$I$8:$I$5007,"&lt;&gt;مرفوض",$K$8:$K$5007,"&lt;&gt;نعم")&gt;0,"⚠ "&amp;COUNTIFS($B$8:$B$5007,B3025,$A$8:$A$5007,"مصروف",$I$8:$I$5007,"&lt;&gt;مرفوض",$K$8:$K$5007,"&lt;&gt;نعم")&amp;" مصروف غير مسوى",IF(L3025="تمت التسوية",IF(P3025=0,"✔ متوازنة وتمت التسوية","✔ تمت التسوية – متبقي "&amp;TEXT(P3025,"#,##0")),IF(P3025&gt;0,"متبقي "&amp;TEXT(P3025,"#,##0"),"✔ متوازنة"))))),IF(R3025=0,"⚠ أضف سطر عهدة أولًا",IF(OR(C3025="",N(G3025)=0),"⚠ أكمل التاريخ والقيمة",IF(S3025="","⚠ التاريخ خارج السنة المالية",IF(H3025="","⚠ اختر بند الموازنة",IF(I3025="مرفوض","✖ مرفوض من المدير",IF(I3025&lt;&gt;"موافق","⏳ بانتظار موافقة المدير",IF(K3025&lt;&gt;"نعم","⚠ غير مسوى مع الحسابات","✔ معتمد ومسوى")))))))))</f>
        <v/>
      </c>
      <c r="R3025">
        <f>N(R3024)+IF(A3025="عهدة",1,0)</f>
        <v/>
      </c>
      <c r="S3025">
        <f>IF(C3025="","",IF(AND(C3025&gt;=DATE(2026,9,1),C3025&lt;=DATE(2027,8,31)),(YEAR(C3025)-2026)*12+MONTH(C3025)-8,""))</f>
        <v/>
      </c>
      <c r="T3025">
        <f>IF(AND(A3025="مصروف",R3025&gt;0,I3025="موافق",S3025&lt;&gt;"",H3025&lt;&gt;""),N(G3025),0)</f>
        <v/>
      </c>
    </row>
    <row r="3026">
      <c r="A3026" s="19" t="n"/>
      <c r="B3026" s="20">
        <f>IF(A3026="","",IF(R3026=0,"⚠ أضف سطر عهدة أولًا","BDR-"&amp;TEXT(R3026,"000")))</f>
        <v/>
      </c>
      <c r="C3026" s="21" t="n"/>
      <c r="D3026" s="20">
        <f>IF(C3026="","",IF(S3026="","خارج السنة المالية",INDEX(القوائم!$D$2:$D$13,S3026)))</f>
        <v/>
      </c>
      <c r="E3026" s="22" t="n"/>
      <c r="F3026" s="23" t="n"/>
      <c r="G3026" s="23" t="n"/>
      <c r="H3026" s="22" t="n"/>
      <c r="I3026" s="19" t="n"/>
      <c r="J3026" s="21" t="n"/>
      <c r="K3026" s="19" t="n"/>
      <c r="L3026" s="19" t="n"/>
      <c r="M3026" s="21" t="n"/>
      <c r="N3026" s="22" t="n"/>
      <c r="O3026" s="24">
        <f>IF(A3026&lt;&gt;"عهدة","",SUMIFS($G$8:$G$5007,$B$8:$B$5007,B3026,$A$8:$A$5007,"مصروف",$I$8:$I$5007,"&lt;&gt;مرفوض"))</f>
        <v/>
      </c>
      <c r="P3026" s="25">
        <f>IF(A3026&lt;&gt;"عهدة","",N(F3026)-O3026)</f>
        <v/>
      </c>
      <c r="Q3026" s="26">
        <f>IF(A3026="","",IF(A3026="عهدة",IF(N(F3026)=0,"⚠ أدخل قيمة العهدة",IF(P3026&lt;0,"⛔ عجز / زيادة مصروفات "&amp;TEXT(-P3026,"#,##0"),IF(COUNTIFS($B$8:$B$5007,B3026,$A$8:$A$5007,"مصروف",$I$8:$I$5007,"&lt;&gt;مرفوض",$K$8:$K$5007,"&lt;&gt;نعم")&gt;0,"⚠ "&amp;COUNTIFS($B$8:$B$5007,B3026,$A$8:$A$5007,"مصروف",$I$8:$I$5007,"&lt;&gt;مرفوض",$K$8:$K$5007,"&lt;&gt;نعم")&amp;" مصروف غير مسوى",IF(L3026="تمت التسوية",IF(P3026=0,"✔ متوازنة وتمت التسوية","✔ تمت التسوية – متبقي "&amp;TEXT(P3026,"#,##0")),IF(P3026&gt;0,"متبقي "&amp;TEXT(P3026,"#,##0"),"✔ متوازنة"))))),IF(R3026=0,"⚠ أضف سطر عهدة أولًا",IF(OR(C3026="",N(G3026)=0),"⚠ أكمل التاريخ والقيمة",IF(S3026="","⚠ التاريخ خارج السنة المالية",IF(H3026="","⚠ اختر بند الموازنة",IF(I3026="مرفوض","✖ مرفوض من المدير",IF(I3026&lt;&gt;"موافق","⏳ بانتظار موافقة المدير",IF(K3026&lt;&gt;"نعم","⚠ غير مسوى مع الحسابات","✔ معتمد ومسوى")))))))))</f>
        <v/>
      </c>
      <c r="R3026">
        <f>N(R3025)+IF(A3026="عهدة",1,0)</f>
        <v/>
      </c>
      <c r="S3026">
        <f>IF(C3026="","",IF(AND(C3026&gt;=DATE(2026,9,1),C3026&lt;=DATE(2027,8,31)),(YEAR(C3026)-2026)*12+MONTH(C3026)-8,""))</f>
        <v/>
      </c>
      <c r="T3026">
        <f>IF(AND(A3026="مصروف",R3026&gt;0,I3026="موافق",S3026&lt;&gt;"",H3026&lt;&gt;""),N(G3026),0)</f>
        <v/>
      </c>
    </row>
    <row r="3027">
      <c r="A3027" s="19" t="n"/>
      <c r="B3027" s="20">
        <f>IF(A3027="","",IF(R3027=0,"⚠ أضف سطر عهدة أولًا","BDR-"&amp;TEXT(R3027,"000")))</f>
        <v/>
      </c>
      <c r="C3027" s="21" t="n"/>
      <c r="D3027" s="20">
        <f>IF(C3027="","",IF(S3027="","خارج السنة المالية",INDEX(القوائم!$D$2:$D$13,S3027)))</f>
        <v/>
      </c>
      <c r="E3027" s="22" t="n"/>
      <c r="F3027" s="23" t="n"/>
      <c r="G3027" s="23" t="n"/>
      <c r="H3027" s="22" t="n"/>
      <c r="I3027" s="19" t="n"/>
      <c r="J3027" s="21" t="n"/>
      <c r="K3027" s="19" t="n"/>
      <c r="L3027" s="19" t="n"/>
      <c r="M3027" s="21" t="n"/>
      <c r="N3027" s="22" t="n"/>
      <c r="O3027" s="24">
        <f>IF(A3027&lt;&gt;"عهدة","",SUMIFS($G$8:$G$5007,$B$8:$B$5007,B3027,$A$8:$A$5007,"مصروف",$I$8:$I$5007,"&lt;&gt;مرفوض"))</f>
        <v/>
      </c>
      <c r="P3027" s="25">
        <f>IF(A3027&lt;&gt;"عهدة","",N(F3027)-O3027)</f>
        <v/>
      </c>
      <c r="Q3027" s="26">
        <f>IF(A3027="","",IF(A3027="عهدة",IF(N(F3027)=0,"⚠ أدخل قيمة العهدة",IF(P3027&lt;0,"⛔ عجز / زيادة مصروفات "&amp;TEXT(-P3027,"#,##0"),IF(COUNTIFS($B$8:$B$5007,B3027,$A$8:$A$5007,"مصروف",$I$8:$I$5007,"&lt;&gt;مرفوض",$K$8:$K$5007,"&lt;&gt;نعم")&gt;0,"⚠ "&amp;COUNTIFS($B$8:$B$5007,B3027,$A$8:$A$5007,"مصروف",$I$8:$I$5007,"&lt;&gt;مرفوض",$K$8:$K$5007,"&lt;&gt;نعم")&amp;" مصروف غير مسوى",IF(L3027="تمت التسوية",IF(P3027=0,"✔ متوازنة وتمت التسوية","✔ تمت التسوية – متبقي "&amp;TEXT(P3027,"#,##0")),IF(P3027&gt;0,"متبقي "&amp;TEXT(P3027,"#,##0"),"✔ متوازنة"))))),IF(R3027=0,"⚠ أضف سطر عهدة أولًا",IF(OR(C3027="",N(G3027)=0),"⚠ أكمل التاريخ والقيمة",IF(S3027="","⚠ التاريخ خارج السنة المالية",IF(H3027="","⚠ اختر بند الموازنة",IF(I3027="مرفوض","✖ مرفوض من المدير",IF(I3027&lt;&gt;"موافق","⏳ بانتظار موافقة المدير",IF(K3027&lt;&gt;"نعم","⚠ غير مسوى مع الحسابات","✔ معتمد ومسوى")))))))))</f>
        <v/>
      </c>
      <c r="R3027">
        <f>N(R3026)+IF(A3027="عهدة",1,0)</f>
        <v/>
      </c>
      <c r="S3027">
        <f>IF(C3027="","",IF(AND(C3027&gt;=DATE(2026,9,1),C3027&lt;=DATE(2027,8,31)),(YEAR(C3027)-2026)*12+MONTH(C3027)-8,""))</f>
        <v/>
      </c>
      <c r="T3027">
        <f>IF(AND(A3027="مصروف",R3027&gt;0,I3027="موافق",S3027&lt;&gt;"",H3027&lt;&gt;""),N(G3027),0)</f>
        <v/>
      </c>
    </row>
    <row r="3028">
      <c r="A3028" s="19" t="n"/>
      <c r="B3028" s="20">
        <f>IF(A3028="","",IF(R3028=0,"⚠ أضف سطر عهدة أولًا","BDR-"&amp;TEXT(R3028,"000")))</f>
        <v/>
      </c>
      <c r="C3028" s="21" t="n"/>
      <c r="D3028" s="20">
        <f>IF(C3028="","",IF(S3028="","خارج السنة المالية",INDEX(القوائم!$D$2:$D$13,S3028)))</f>
        <v/>
      </c>
      <c r="E3028" s="22" t="n"/>
      <c r="F3028" s="23" t="n"/>
      <c r="G3028" s="23" t="n"/>
      <c r="H3028" s="22" t="n"/>
      <c r="I3028" s="19" t="n"/>
      <c r="J3028" s="21" t="n"/>
      <c r="K3028" s="19" t="n"/>
      <c r="L3028" s="19" t="n"/>
      <c r="M3028" s="21" t="n"/>
      <c r="N3028" s="22" t="n"/>
      <c r="O3028" s="24">
        <f>IF(A3028&lt;&gt;"عهدة","",SUMIFS($G$8:$G$5007,$B$8:$B$5007,B3028,$A$8:$A$5007,"مصروف",$I$8:$I$5007,"&lt;&gt;مرفوض"))</f>
        <v/>
      </c>
      <c r="P3028" s="25">
        <f>IF(A3028&lt;&gt;"عهدة","",N(F3028)-O3028)</f>
        <v/>
      </c>
      <c r="Q3028" s="26">
        <f>IF(A3028="","",IF(A3028="عهدة",IF(N(F3028)=0,"⚠ أدخل قيمة العهدة",IF(P3028&lt;0,"⛔ عجز / زيادة مصروفات "&amp;TEXT(-P3028,"#,##0"),IF(COUNTIFS($B$8:$B$5007,B3028,$A$8:$A$5007,"مصروف",$I$8:$I$5007,"&lt;&gt;مرفوض",$K$8:$K$5007,"&lt;&gt;نعم")&gt;0,"⚠ "&amp;COUNTIFS($B$8:$B$5007,B3028,$A$8:$A$5007,"مصروف",$I$8:$I$5007,"&lt;&gt;مرفوض",$K$8:$K$5007,"&lt;&gt;نعم")&amp;" مصروف غير مسوى",IF(L3028="تمت التسوية",IF(P3028=0,"✔ متوازنة وتمت التسوية","✔ تمت التسوية – متبقي "&amp;TEXT(P3028,"#,##0")),IF(P3028&gt;0,"متبقي "&amp;TEXT(P3028,"#,##0"),"✔ متوازنة"))))),IF(R3028=0,"⚠ أضف سطر عهدة أولًا",IF(OR(C3028="",N(G3028)=0),"⚠ أكمل التاريخ والقيمة",IF(S3028="","⚠ التاريخ خارج السنة المالية",IF(H3028="","⚠ اختر بند الموازنة",IF(I3028="مرفوض","✖ مرفوض من المدير",IF(I3028&lt;&gt;"موافق","⏳ بانتظار موافقة المدير",IF(K3028&lt;&gt;"نعم","⚠ غير مسوى مع الحسابات","✔ معتمد ومسوى")))))))))</f>
        <v/>
      </c>
      <c r="R3028">
        <f>N(R3027)+IF(A3028="عهدة",1,0)</f>
        <v/>
      </c>
      <c r="S3028">
        <f>IF(C3028="","",IF(AND(C3028&gt;=DATE(2026,9,1),C3028&lt;=DATE(2027,8,31)),(YEAR(C3028)-2026)*12+MONTH(C3028)-8,""))</f>
        <v/>
      </c>
      <c r="T3028">
        <f>IF(AND(A3028="مصروف",R3028&gt;0,I3028="موافق",S3028&lt;&gt;"",H3028&lt;&gt;""),N(G3028),0)</f>
        <v/>
      </c>
    </row>
    <row r="3029">
      <c r="A3029" s="19" t="n"/>
      <c r="B3029" s="20">
        <f>IF(A3029="","",IF(R3029=0,"⚠ أضف سطر عهدة أولًا","BDR-"&amp;TEXT(R3029,"000")))</f>
        <v/>
      </c>
      <c r="C3029" s="21" t="n"/>
      <c r="D3029" s="20">
        <f>IF(C3029="","",IF(S3029="","خارج السنة المالية",INDEX(القوائم!$D$2:$D$13,S3029)))</f>
        <v/>
      </c>
      <c r="E3029" s="22" t="n"/>
      <c r="F3029" s="23" t="n"/>
      <c r="G3029" s="23" t="n"/>
      <c r="H3029" s="22" t="n"/>
      <c r="I3029" s="19" t="n"/>
      <c r="J3029" s="21" t="n"/>
      <c r="K3029" s="19" t="n"/>
      <c r="L3029" s="19" t="n"/>
      <c r="M3029" s="21" t="n"/>
      <c r="N3029" s="22" t="n"/>
      <c r="O3029" s="24">
        <f>IF(A3029&lt;&gt;"عهدة","",SUMIFS($G$8:$G$5007,$B$8:$B$5007,B3029,$A$8:$A$5007,"مصروف",$I$8:$I$5007,"&lt;&gt;مرفوض"))</f>
        <v/>
      </c>
      <c r="P3029" s="25">
        <f>IF(A3029&lt;&gt;"عهدة","",N(F3029)-O3029)</f>
        <v/>
      </c>
      <c r="Q3029" s="26">
        <f>IF(A3029="","",IF(A3029="عهدة",IF(N(F3029)=0,"⚠ أدخل قيمة العهدة",IF(P3029&lt;0,"⛔ عجز / زيادة مصروفات "&amp;TEXT(-P3029,"#,##0"),IF(COUNTIFS($B$8:$B$5007,B3029,$A$8:$A$5007,"مصروف",$I$8:$I$5007,"&lt;&gt;مرفوض",$K$8:$K$5007,"&lt;&gt;نعم")&gt;0,"⚠ "&amp;COUNTIFS($B$8:$B$5007,B3029,$A$8:$A$5007,"مصروف",$I$8:$I$5007,"&lt;&gt;مرفوض",$K$8:$K$5007,"&lt;&gt;نعم")&amp;" مصروف غير مسوى",IF(L3029="تمت التسوية",IF(P3029=0,"✔ متوازنة وتمت التسوية","✔ تمت التسوية – متبقي "&amp;TEXT(P3029,"#,##0")),IF(P3029&gt;0,"متبقي "&amp;TEXT(P3029,"#,##0"),"✔ متوازنة"))))),IF(R3029=0,"⚠ أضف سطر عهدة أولًا",IF(OR(C3029="",N(G3029)=0),"⚠ أكمل التاريخ والقيمة",IF(S3029="","⚠ التاريخ خارج السنة المالية",IF(H3029="","⚠ اختر بند الموازنة",IF(I3029="مرفوض","✖ مرفوض من المدير",IF(I3029&lt;&gt;"موافق","⏳ بانتظار موافقة المدير",IF(K3029&lt;&gt;"نعم","⚠ غير مسوى مع الحسابات","✔ معتمد ومسوى")))))))))</f>
        <v/>
      </c>
      <c r="R3029">
        <f>N(R3028)+IF(A3029="عهدة",1,0)</f>
        <v/>
      </c>
      <c r="S3029">
        <f>IF(C3029="","",IF(AND(C3029&gt;=DATE(2026,9,1),C3029&lt;=DATE(2027,8,31)),(YEAR(C3029)-2026)*12+MONTH(C3029)-8,""))</f>
        <v/>
      </c>
      <c r="T3029">
        <f>IF(AND(A3029="مصروف",R3029&gt;0,I3029="موافق",S3029&lt;&gt;"",H3029&lt;&gt;""),N(G3029),0)</f>
        <v/>
      </c>
    </row>
    <row r="3030">
      <c r="A3030" s="19" t="n"/>
      <c r="B3030" s="20">
        <f>IF(A3030="","",IF(R3030=0,"⚠ أضف سطر عهدة أولًا","BDR-"&amp;TEXT(R3030,"000")))</f>
        <v/>
      </c>
      <c r="C3030" s="21" t="n"/>
      <c r="D3030" s="20">
        <f>IF(C3030="","",IF(S3030="","خارج السنة المالية",INDEX(القوائم!$D$2:$D$13,S3030)))</f>
        <v/>
      </c>
      <c r="E3030" s="22" t="n"/>
      <c r="F3030" s="23" t="n"/>
      <c r="G3030" s="23" t="n"/>
      <c r="H3030" s="22" t="n"/>
      <c r="I3030" s="19" t="n"/>
      <c r="J3030" s="21" t="n"/>
      <c r="K3030" s="19" t="n"/>
      <c r="L3030" s="19" t="n"/>
      <c r="M3030" s="21" t="n"/>
      <c r="N3030" s="22" t="n"/>
      <c r="O3030" s="24">
        <f>IF(A3030&lt;&gt;"عهدة","",SUMIFS($G$8:$G$5007,$B$8:$B$5007,B3030,$A$8:$A$5007,"مصروف",$I$8:$I$5007,"&lt;&gt;مرفوض"))</f>
        <v/>
      </c>
      <c r="P3030" s="25">
        <f>IF(A3030&lt;&gt;"عهدة","",N(F3030)-O3030)</f>
        <v/>
      </c>
      <c r="Q3030" s="26">
        <f>IF(A3030="","",IF(A3030="عهدة",IF(N(F3030)=0,"⚠ أدخل قيمة العهدة",IF(P3030&lt;0,"⛔ عجز / زيادة مصروفات "&amp;TEXT(-P3030,"#,##0"),IF(COUNTIFS($B$8:$B$5007,B3030,$A$8:$A$5007,"مصروف",$I$8:$I$5007,"&lt;&gt;مرفوض",$K$8:$K$5007,"&lt;&gt;نعم")&gt;0,"⚠ "&amp;COUNTIFS($B$8:$B$5007,B3030,$A$8:$A$5007,"مصروف",$I$8:$I$5007,"&lt;&gt;مرفوض",$K$8:$K$5007,"&lt;&gt;نعم")&amp;" مصروف غير مسوى",IF(L3030="تمت التسوية",IF(P3030=0,"✔ متوازنة وتمت التسوية","✔ تمت التسوية – متبقي "&amp;TEXT(P3030,"#,##0")),IF(P3030&gt;0,"متبقي "&amp;TEXT(P3030,"#,##0"),"✔ متوازنة"))))),IF(R3030=0,"⚠ أضف سطر عهدة أولًا",IF(OR(C3030="",N(G3030)=0),"⚠ أكمل التاريخ والقيمة",IF(S3030="","⚠ التاريخ خارج السنة المالية",IF(H3030="","⚠ اختر بند الموازنة",IF(I3030="مرفوض","✖ مرفوض من المدير",IF(I3030&lt;&gt;"موافق","⏳ بانتظار موافقة المدير",IF(K3030&lt;&gt;"نعم","⚠ غير مسوى مع الحسابات","✔ معتمد ومسوى")))))))))</f>
        <v/>
      </c>
      <c r="R3030">
        <f>N(R3029)+IF(A3030="عهدة",1,0)</f>
        <v/>
      </c>
      <c r="S3030">
        <f>IF(C3030="","",IF(AND(C3030&gt;=DATE(2026,9,1),C3030&lt;=DATE(2027,8,31)),(YEAR(C3030)-2026)*12+MONTH(C3030)-8,""))</f>
        <v/>
      </c>
      <c r="T3030">
        <f>IF(AND(A3030="مصروف",R3030&gt;0,I3030="موافق",S3030&lt;&gt;"",H3030&lt;&gt;""),N(G3030),0)</f>
        <v/>
      </c>
    </row>
    <row r="3031">
      <c r="A3031" s="19" t="n"/>
      <c r="B3031" s="20">
        <f>IF(A3031="","",IF(R3031=0,"⚠ أضف سطر عهدة أولًا","BDR-"&amp;TEXT(R3031,"000")))</f>
        <v/>
      </c>
      <c r="C3031" s="21" t="n"/>
      <c r="D3031" s="20">
        <f>IF(C3031="","",IF(S3031="","خارج السنة المالية",INDEX(القوائم!$D$2:$D$13,S3031)))</f>
        <v/>
      </c>
      <c r="E3031" s="22" t="n"/>
      <c r="F3031" s="23" t="n"/>
      <c r="G3031" s="23" t="n"/>
      <c r="H3031" s="22" t="n"/>
      <c r="I3031" s="19" t="n"/>
      <c r="J3031" s="21" t="n"/>
      <c r="K3031" s="19" t="n"/>
      <c r="L3031" s="19" t="n"/>
      <c r="M3031" s="21" t="n"/>
      <c r="N3031" s="22" t="n"/>
      <c r="O3031" s="24">
        <f>IF(A3031&lt;&gt;"عهدة","",SUMIFS($G$8:$G$5007,$B$8:$B$5007,B3031,$A$8:$A$5007,"مصروف",$I$8:$I$5007,"&lt;&gt;مرفوض"))</f>
        <v/>
      </c>
      <c r="P3031" s="25">
        <f>IF(A3031&lt;&gt;"عهدة","",N(F3031)-O3031)</f>
        <v/>
      </c>
      <c r="Q3031" s="26">
        <f>IF(A3031="","",IF(A3031="عهدة",IF(N(F3031)=0,"⚠ أدخل قيمة العهدة",IF(P3031&lt;0,"⛔ عجز / زيادة مصروفات "&amp;TEXT(-P3031,"#,##0"),IF(COUNTIFS($B$8:$B$5007,B3031,$A$8:$A$5007,"مصروف",$I$8:$I$5007,"&lt;&gt;مرفوض",$K$8:$K$5007,"&lt;&gt;نعم")&gt;0,"⚠ "&amp;COUNTIFS($B$8:$B$5007,B3031,$A$8:$A$5007,"مصروف",$I$8:$I$5007,"&lt;&gt;مرفوض",$K$8:$K$5007,"&lt;&gt;نعم")&amp;" مصروف غير مسوى",IF(L3031="تمت التسوية",IF(P3031=0,"✔ متوازنة وتمت التسوية","✔ تمت التسوية – متبقي "&amp;TEXT(P3031,"#,##0")),IF(P3031&gt;0,"متبقي "&amp;TEXT(P3031,"#,##0"),"✔ متوازنة"))))),IF(R3031=0,"⚠ أضف سطر عهدة أولًا",IF(OR(C3031="",N(G3031)=0),"⚠ أكمل التاريخ والقيمة",IF(S3031="","⚠ التاريخ خارج السنة المالية",IF(H3031="","⚠ اختر بند الموازنة",IF(I3031="مرفوض","✖ مرفوض من المدير",IF(I3031&lt;&gt;"موافق","⏳ بانتظار موافقة المدير",IF(K3031&lt;&gt;"نعم","⚠ غير مسوى مع الحسابات","✔ معتمد ومسوى")))))))))</f>
        <v/>
      </c>
      <c r="R3031">
        <f>N(R3030)+IF(A3031="عهدة",1,0)</f>
        <v/>
      </c>
      <c r="S3031">
        <f>IF(C3031="","",IF(AND(C3031&gt;=DATE(2026,9,1),C3031&lt;=DATE(2027,8,31)),(YEAR(C3031)-2026)*12+MONTH(C3031)-8,""))</f>
        <v/>
      </c>
      <c r="T3031">
        <f>IF(AND(A3031="مصروف",R3031&gt;0,I3031="موافق",S3031&lt;&gt;"",H3031&lt;&gt;""),N(G3031),0)</f>
        <v/>
      </c>
    </row>
    <row r="3032">
      <c r="A3032" s="19" t="n"/>
      <c r="B3032" s="20">
        <f>IF(A3032="","",IF(R3032=0,"⚠ أضف سطر عهدة أولًا","BDR-"&amp;TEXT(R3032,"000")))</f>
        <v/>
      </c>
      <c r="C3032" s="21" t="n"/>
      <c r="D3032" s="20">
        <f>IF(C3032="","",IF(S3032="","خارج السنة المالية",INDEX(القوائم!$D$2:$D$13,S3032)))</f>
        <v/>
      </c>
      <c r="E3032" s="22" t="n"/>
      <c r="F3032" s="23" t="n"/>
      <c r="G3032" s="23" t="n"/>
      <c r="H3032" s="22" t="n"/>
      <c r="I3032" s="19" t="n"/>
      <c r="J3032" s="21" t="n"/>
      <c r="K3032" s="19" t="n"/>
      <c r="L3032" s="19" t="n"/>
      <c r="M3032" s="21" t="n"/>
      <c r="N3032" s="22" t="n"/>
      <c r="O3032" s="24">
        <f>IF(A3032&lt;&gt;"عهدة","",SUMIFS($G$8:$G$5007,$B$8:$B$5007,B3032,$A$8:$A$5007,"مصروف",$I$8:$I$5007,"&lt;&gt;مرفوض"))</f>
        <v/>
      </c>
      <c r="P3032" s="25">
        <f>IF(A3032&lt;&gt;"عهدة","",N(F3032)-O3032)</f>
        <v/>
      </c>
      <c r="Q3032" s="26">
        <f>IF(A3032="","",IF(A3032="عهدة",IF(N(F3032)=0,"⚠ أدخل قيمة العهدة",IF(P3032&lt;0,"⛔ عجز / زيادة مصروفات "&amp;TEXT(-P3032,"#,##0"),IF(COUNTIFS($B$8:$B$5007,B3032,$A$8:$A$5007,"مصروف",$I$8:$I$5007,"&lt;&gt;مرفوض",$K$8:$K$5007,"&lt;&gt;نعم")&gt;0,"⚠ "&amp;COUNTIFS($B$8:$B$5007,B3032,$A$8:$A$5007,"مصروف",$I$8:$I$5007,"&lt;&gt;مرفوض",$K$8:$K$5007,"&lt;&gt;نعم")&amp;" مصروف غير مسوى",IF(L3032="تمت التسوية",IF(P3032=0,"✔ متوازنة وتمت التسوية","✔ تمت التسوية – متبقي "&amp;TEXT(P3032,"#,##0")),IF(P3032&gt;0,"متبقي "&amp;TEXT(P3032,"#,##0"),"✔ متوازنة"))))),IF(R3032=0,"⚠ أضف سطر عهدة أولًا",IF(OR(C3032="",N(G3032)=0),"⚠ أكمل التاريخ والقيمة",IF(S3032="","⚠ التاريخ خارج السنة المالية",IF(H3032="","⚠ اختر بند الموازنة",IF(I3032="مرفوض","✖ مرفوض من المدير",IF(I3032&lt;&gt;"موافق","⏳ بانتظار موافقة المدير",IF(K3032&lt;&gt;"نعم","⚠ غير مسوى مع الحسابات","✔ معتمد ومسوى")))))))))</f>
        <v/>
      </c>
      <c r="R3032">
        <f>N(R3031)+IF(A3032="عهدة",1,0)</f>
        <v/>
      </c>
      <c r="S3032">
        <f>IF(C3032="","",IF(AND(C3032&gt;=DATE(2026,9,1),C3032&lt;=DATE(2027,8,31)),(YEAR(C3032)-2026)*12+MONTH(C3032)-8,""))</f>
        <v/>
      </c>
      <c r="T3032">
        <f>IF(AND(A3032="مصروف",R3032&gt;0,I3032="موافق",S3032&lt;&gt;"",H3032&lt;&gt;""),N(G3032),0)</f>
        <v/>
      </c>
    </row>
    <row r="3033">
      <c r="A3033" s="19" t="n"/>
      <c r="B3033" s="20">
        <f>IF(A3033="","",IF(R3033=0,"⚠ أضف سطر عهدة أولًا","BDR-"&amp;TEXT(R3033,"000")))</f>
        <v/>
      </c>
      <c r="C3033" s="21" t="n"/>
      <c r="D3033" s="20">
        <f>IF(C3033="","",IF(S3033="","خارج السنة المالية",INDEX(القوائم!$D$2:$D$13,S3033)))</f>
        <v/>
      </c>
      <c r="E3033" s="22" t="n"/>
      <c r="F3033" s="23" t="n"/>
      <c r="G3033" s="23" t="n"/>
      <c r="H3033" s="22" t="n"/>
      <c r="I3033" s="19" t="n"/>
      <c r="J3033" s="21" t="n"/>
      <c r="K3033" s="19" t="n"/>
      <c r="L3033" s="19" t="n"/>
      <c r="M3033" s="21" t="n"/>
      <c r="N3033" s="22" t="n"/>
      <c r="O3033" s="24">
        <f>IF(A3033&lt;&gt;"عهدة","",SUMIFS($G$8:$G$5007,$B$8:$B$5007,B3033,$A$8:$A$5007,"مصروف",$I$8:$I$5007,"&lt;&gt;مرفوض"))</f>
        <v/>
      </c>
      <c r="P3033" s="25">
        <f>IF(A3033&lt;&gt;"عهدة","",N(F3033)-O3033)</f>
        <v/>
      </c>
      <c r="Q3033" s="26">
        <f>IF(A3033="","",IF(A3033="عهدة",IF(N(F3033)=0,"⚠ أدخل قيمة العهدة",IF(P3033&lt;0,"⛔ عجز / زيادة مصروفات "&amp;TEXT(-P3033,"#,##0"),IF(COUNTIFS($B$8:$B$5007,B3033,$A$8:$A$5007,"مصروف",$I$8:$I$5007,"&lt;&gt;مرفوض",$K$8:$K$5007,"&lt;&gt;نعم")&gt;0,"⚠ "&amp;COUNTIFS($B$8:$B$5007,B3033,$A$8:$A$5007,"مصروف",$I$8:$I$5007,"&lt;&gt;مرفوض",$K$8:$K$5007,"&lt;&gt;نعم")&amp;" مصروف غير مسوى",IF(L3033="تمت التسوية",IF(P3033=0,"✔ متوازنة وتمت التسوية","✔ تمت التسوية – متبقي "&amp;TEXT(P3033,"#,##0")),IF(P3033&gt;0,"متبقي "&amp;TEXT(P3033,"#,##0"),"✔ متوازنة"))))),IF(R3033=0,"⚠ أضف سطر عهدة أولًا",IF(OR(C3033="",N(G3033)=0),"⚠ أكمل التاريخ والقيمة",IF(S3033="","⚠ التاريخ خارج السنة المالية",IF(H3033="","⚠ اختر بند الموازنة",IF(I3033="مرفوض","✖ مرفوض من المدير",IF(I3033&lt;&gt;"موافق","⏳ بانتظار موافقة المدير",IF(K3033&lt;&gt;"نعم","⚠ غير مسوى مع الحسابات","✔ معتمد ومسوى")))))))))</f>
        <v/>
      </c>
      <c r="R3033">
        <f>N(R3032)+IF(A3033="عهدة",1,0)</f>
        <v/>
      </c>
      <c r="S3033">
        <f>IF(C3033="","",IF(AND(C3033&gt;=DATE(2026,9,1),C3033&lt;=DATE(2027,8,31)),(YEAR(C3033)-2026)*12+MONTH(C3033)-8,""))</f>
        <v/>
      </c>
      <c r="T3033">
        <f>IF(AND(A3033="مصروف",R3033&gt;0,I3033="موافق",S3033&lt;&gt;"",H3033&lt;&gt;""),N(G3033),0)</f>
        <v/>
      </c>
    </row>
    <row r="3034">
      <c r="A3034" s="19" t="n"/>
      <c r="B3034" s="20">
        <f>IF(A3034="","",IF(R3034=0,"⚠ أضف سطر عهدة أولًا","BDR-"&amp;TEXT(R3034,"000")))</f>
        <v/>
      </c>
      <c r="C3034" s="21" t="n"/>
      <c r="D3034" s="20">
        <f>IF(C3034="","",IF(S3034="","خارج السنة المالية",INDEX(القوائم!$D$2:$D$13,S3034)))</f>
        <v/>
      </c>
      <c r="E3034" s="22" t="n"/>
      <c r="F3034" s="23" t="n"/>
      <c r="G3034" s="23" t="n"/>
      <c r="H3034" s="22" t="n"/>
      <c r="I3034" s="19" t="n"/>
      <c r="J3034" s="21" t="n"/>
      <c r="K3034" s="19" t="n"/>
      <c r="L3034" s="19" t="n"/>
      <c r="M3034" s="21" t="n"/>
      <c r="N3034" s="22" t="n"/>
      <c r="O3034" s="24">
        <f>IF(A3034&lt;&gt;"عهدة","",SUMIFS($G$8:$G$5007,$B$8:$B$5007,B3034,$A$8:$A$5007,"مصروف",$I$8:$I$5007,"&lt;&gt;مرفوض"))</f>
        <v/>
      </c>
      <c r="P3034" s="25">
        <f>IF(A3034&lt;&gt;"عهدة","",N(F3034)-O3034)</f>
        <v/>
      </c>
      <c r="Q3034" s="26">
        <f>IF(A3034="","",IF(A3034="عهدة",IF(N(F3034)=0,"⚠ أدخل قيمة العهدة",IF(P3034&lt;0,"⛔ عجز / زيادة مصروفات "&amp;TEXT(-P3034,"#,##0"),IF(COUNTIFS($B$8:$B$5007,B3034,$A$8:$A$5007,"مصروف",$I$8:$I$5007,"&lt;&gt;مرفوض",$K$8:$K$5007,"&lt;&gt;نعم")&gt;0,"⚠ "&amp;COUNTIFS($B$8:$B$5007,B3034,$A$8:$A$5007,"مصروف",$I$8:$I$5007,"&lt;&gt;مرفوض",$K$8:$K$5007,"&lt;&gt;نعم")&amp;" مصروف غير مسوى",IF(L3034="تمت التسوية",IF(P3034=0,"✔ متوازنة وتمت التسوية","✔ تمت التسوية – متبقي "&amp;TEXT(P3034,"#,##0")),IF(P3034&gt;0,"متبقي "&amp;TEXT(P3034,"#,##0"),"✔ متوازنة"))))),IF(R3034=0,"⚠ أضف سطر عهدة أولًا",IF(OR(C3034="",N(G3034)=0),"⚠ أكمل التاريخ والقيمة",IF(S3034="","⚠ التاريخ خارج السنة المالية",IF(H3034="","⚠ اختر بند الموازنة",IF(I3034="مرفوض","✖ مرفوض من المدير",IF(I3034&lt;&gt;"موافق","⏳ بانتظار موافقة المدير",IF(K3034&lt;&gt;"نعم","⚠ غير مسوى مع الحسابات","✔ معتمد ومسوى")))))))))</f>
        <v/>
      </c>
      <c r="R3034">
        <f>N(R3033)+IF(A3034="عهدة",1,0)</f>
        <v/>
      </c>
      <c r="S3034">
        <f>IF(C3034="","",IF(AND(C3034&gt;=DATE(2026,9,1),C3034&lt;=DATE(2027,8,31)),(YEAR(C3034)-2026)*12+MONTH(C3034)-8,""))</f>
        <v/>
      </c>
      <c r="T3034">
        <f>IF(AND(A3034="مصروف",R3034&gt;0,I3034="موافق",S3034&lt;&gt;"",H3034&lt;&gt;""),N(G3034),0)</f>
        <v/>
      </c>
    </row>
    <row r="3035">
      <c r="A3035" s="19" t="n"/>
      <c r="B3035" s="20">
        <f>IF(A3035="","",IF(R3035=0,"⚠ أضف سطر عهدة أولًا","BDR-"&amp;TEXT(R3035,"000")))</f>
        <v/>
      </c>
      <c r="C3035" s="21" t="n"/>
      <c r="D3035" s="20">
        <f>IF(C3035="","",IF(S3035="","خارج السنة المالية",INDEX(القوائم!$D$2:$D$13,S3035)))</f>
        <v/>
      </c>
      <c r="E3035" s="22" t="n"/>
      <c r="F3035" s="23" t="n"/>
      <c r="G3035" s="23" t="n"/>
      <c r="H3035" s="22" t="n"/>
      <c r="I3035" s="19" t="n"/>
      <c r="J3035" s="21" t="n"/>
      <c r="K3035" s="19" t="n"/>
      <c r="L3035" s="19" t="n"/>
      <c r="M3035" s="21" t="n"/>
      <c r="N3035" s="22" t="n"/>
      <c r="O3035" s="24">
        <f>IF(A3035&lt;&gt;"عهدة","",SUMIFS($G$8:$G$5007,$B$8:$B$5007,B3035,$A$8:$A$5007,"مصروف",$I$8:$I$5007,"&lt;&gt;مرفوض"))</f>
        <v/>
      </c>
      <c r="P3035" s="25">
        <f>IF(A3035&lt;&gt;"عهدة","",N(F3035)-O3035)</f>
        <v/>
      </c>
      <c r="Q3035" s="26">
        <f>IF(A3035="","",IF(A3035="عهدة",IF(N(F3035)=0,"⚠ أدخل قيمة العهدة",IF(P3035&lt;0,"⛔ عجز / زيادة مصروفات "&amp;TEXT(-P3035,"#,##0"),IF(COUNTIFS($B$8:$B$5007,B3035,$A$8:$A$5007,"مصروف",$I$8:$I$5007,"&lt;&gt;مرفوض",$K$8:$K$5007,"&lt;&gt;نعم")&gt;0,"⚠ "&amp;COUNTIFS($B$8:$B$5007,B3035,$A$8:$A$5007,"مصروف",$I$8:$I$5007,"&lt;&gt;مرفوض",$K$8:$K$5007,"&lt;&gt;نعم")&amp;" مصروف غير مسوى",IF(L3035="تمت التسوية",IF(P3035=0,"✔ متوازنة وتمت التسوية","✔ تمت التسوية – متبقي "&amp;TEXT(P3035,"#,##0")),IF(P3035&gt;0,"متبقي "&amp;TEXT(P3035,"#,##0"),"✔ متوازنة"))))),IF(R3035=0,"⚠ أضف سطر عهدة أولًا",IF(OR(C3035="",N(G3035)=0),"⚠ أكمل التاريخ والقيمة",IF(S3035="","⚠ التاريخ خارج السنة المالية",IF(H3035="","⚠ اختر بند الموازنة",IF(I3035="مرفوض","✖ مرفوض من المدير",IF(I3035&lt;&gt;"موافق","⏳ بانتظار موافقة المدير",IF(K3035&lt;&gt;"نعم","⚠ غير مسوى مع الحسابات","✔ معتمد ومسوى")))))))))</f>
        <v/>
      </c>
      <c r="R3035">
        <f>N(R3034)+IF(A3035="عهدة",1,0)</f>
        <v/>
      </c>
      <c r="S3035">
        <f>IF(C3035="","",IF(AND(C3035&gt;=DATE(2026,9,1),C3035&lt;=DATE(2027,8,31)),(YEAR(C3035)-2026)*12+MONTH(C3035)-8,""))</f>
        <v/>
      </c>
      <c r="T3035">
        <f>IF(AND(A3035="مصروف",R3035&gt;0,I3035="موافق",S3035&lt;&gt;"",H3035&lt;&gt;""),N(G3035),0)</f>
        <v/>
      </c>
    </row>
    <row r="3036">
      <c r="A3036" s="19" t="n"/>
      <c r="B3036" s="20">
        <f>IF(A3036="","",IF(R3036=0,"⚠ أضف سطر عهدة أولًا","BDR-"&amp;TEXT(R3036,"000")))</f>
        <v/>
      </c>
      <c r="C3036" s="21" t="n"/>
      <c r="D3036" s="20">
        <f>IF(C3036="","",IF(S3036="","خارج السنة المالية",INDEX(القوائم!$D$2:$D$13,S3036)))</f>
        <v/>
      </c>
      <c r="E3036" s="22" t="n"/>
      <c r="F3036" s="23" t="n"/>
      <c r="G3036" s="23" t="n"/>
      <c r="H3036" s="22" t="n"/>
      <c r="I3036" s="19" t="n"/>
      <c r="J3036" s="21" t="n"/>
      <c r="K3036" s="19" t="n"/>
      <c r="L3036" s="19" t="n"/>
      <c r="M3036" s="21" t="n"/>
      <c r="N3036" s="22" t="n"/>
      <c r="O3036" s="24">
        <f>IF(A3036&lt;&gt;"عهدة","",SUMIFS($G$8:$G$5007,$B$8:$B$5007,B3036,$A$8:$A$5007,"مصروف",$I$8:$I$5007,"&lt;&gt;مرفوض"))</f>
        <v/>
      </c>
      <c r="P3036" s="25">
        <f>IF(A3036&lt;&gt;"عهدة","",N(F3036)-O3036)</f>
        <v/>
      </c>
      <c r="Q3036" s="26">
        <f>IF(A3036="","",IF(A3036="عهدة",IF(N(F3036)=0,"⚠ أدخل قيمة العهدة",IF(P3036&lt;0,"⛔ عجز / زيادة مصروفات "&amp;TEXT(-P3036,"#,##0"),IF(COUNTIFS($B$8:$B$5007,B3036,$A$8:$A$5007,"مصروف",$I$8:$I$5007,"&lt;&gt;مرفوض",$K$8:$K$5007,"&lt;&gt;نعم")&gt;0,"⚠ "&amp;COUNTIFS($B$8:$B$5007,B3036,$A$8:$A$5007,"مصروف",$I$8:$I$5007,"&lt;&gt;مرفوض",$K$8:$K$5007,"&lt;&gt;نعم")&amp;" مصروف غير مسوى",IF(L3036="تمت التسوية",IF(P3036=0,"✔ متوازنة وتمت التسوية","✔ تمت التسوية – متبقي "&amp;TEXT(P3036,"#,##0")),IF(P3036&gt;0,"متبقي "&amp;TEXT(P3036,"#,##0"),"✔ متوازنة"))))),IF(R3036=0,"⚠ أضف سطر عهدة أولًا",IF(OR(C3036="",N(G3036)=0),"⚠ أكمل التاريخ والقيمة",IF(S3036="","⚠ التاريخ خارج السنة المالية",IF(H3036="","⚠ اختر بند الموازنة",IF(I3036="مرفوض","✖ مرفوض من المدير",IF(I3036&lt;&gt;"موافق","⏳ بانتظار موافقة المدير",IF(K3036&lt;&gt;"نعم","⚠ غير مسوى مع الحسابات","✔ معتمد ومسوى")))))))))</f>
        <v/>
      </c>
      <c r="R3036">
        <f>N(R3035)+IF(A3036="عهدة",1,0)</f>
        <v/>
      </c>
      <c r="S3036">
        <f>IF(C3036="","",IF(AND(C3036&gt;=DATE(2026,9,1),C3036&lt;=DATE(2027,8,31)),(YEAR(C3036)-2026)*12+MONTH(C3036)-8,""))</f>
        <v/>
      </c>
      <c r="T3036">
        <f>IF(AND(A3036="مصروف",R3036&gt;0,I3036="موافق",S3036&lt;&gt;"",H3036&lt;&gt;""),N(G3036),0)</f>
        <v/>
      </c>
    </row>
    <row r="3037">
      <c r="A3037" s="19" t="n"/>
      <c r="B3037" s="20">
        <f>IF(A3037="","",IF(R3037=0,"⚠ أضف سطر عهدة أولًا","BDR-"&amp;TEXT(R3037,"000")))</f>
        <v/>
      </c>
      <c r="C3037" s="21" t="n"/>
      <c r="D3037" s="20">
        <f>IF(C3037="","",IF(S3037="","خارج السنة المالية",INDEX(القوائم!$D$2:$D$13,S3037)))</f>
        <v/>
      </c>
      <c r="E3037" s="22" t="n"/>
      <c r="F3037" s="23" t="n"/>
      <c r="G3037" s="23" t="n"/>
      <c r="H3037" s="22" t="n"/>
      <c r="I3037" s="19" t="n"/>
      <c r="J3037" s="21" t="n"/>
      <c r="K3037" s="19" t="n"/>
      <c r="L3037" s="19" t="n"/>
      <c r="M3037" s="21" t="n"/>
      <c r="N3037" s="22" t="n"/>
      <c r="O3037" s="24">
        <f>IF(A3037&lt;&gt;"عهدة","",SUMIFS($G$8:$G$5007,$B$8:$B$5007,B3037,$A$8:$A$5007,"مصروف",$I$8:$I$5007,"&lt;&gt;مرفوض"))</f>
        <v/>
      </c>
      <c r="P3037" s="25">
        <f>IF(A3037&lt;&gt;"عهدة","",N(F3037)-O3037)</f>
        <v/>
      </c>
      <c r="Q3037" s="26">
        <f>IF(A3037="","",IF(A3037="عهدة",IF(N(F3037)=0,"⚠ أدخل قيمة العهدة",IF(P3037&lt;0,"⛔ عجز / زيادة مصروفات "&amp;TEXT(-P3037,"#,##0"),IF(COUNTIFS($B$8:$B$5007,B3037,$A$8:$A$5007,"مصروف",$I$8:$I$5007,"&lt;&gt;مرفوض",$K$8:$K$5007,"&lt;&gt;نعم")&gt;0,"⚠ "&amp;COUNTIFS($B$8:$B$5007,B3037,$A$8:$A$5007,"مصروف",$I$8:$I$5007,"&lt;&gt;مرفوض",$K$8:$K$5007,"&lt;&gt;نعم")&amp;" مصروف غير مسوى",IF(L3037="تمت التسوية",IF(P3037=0,"✔ متوازنة وتمت التسوية","✔ تمت التسوية – متبقي "&amp;TEXT(P3037,"#,##0")),IF(P3037&gt;0,"متبقي "&amp;TEXT(P3037,"#,##0"),"✔ متوازنة"))))),IF(R3037=0,"⚠ أضف سطر عهدة أولًا",IF(OR(C3037="",N(G3037)=0),"⚠ أكمل التاريخ والقيمة",IF(S3037="","⚠ التاريخ خارج السنة المالية",IF(H3037="","⚠ اختر بند الموازنة",IF(I3037="مرفوض","✖ مرفوض من المدير",IF(I3037&lt;&gt;"موافق","⏳ بانتظار موافقة المدير",IF(K3037&lt;&gt;"نعم","⚠ غير مسوى مع الحسابات","✔ معتمد ومسوى")))))))))</f>
        <v/>
      </c>
      <c r="R3037">
        <f>N(R3036)+IF(A3037="عهدة",1,0)</f>
        <v/>
      </c>
      <c r="S3037">
        <f>IF(C3037="","",IF(AND(C3037&gt;=DATE(2026,9,1),C3037&lt;=DATE(2027,8,31)),(YEAR(C3037)-2026)*12+MONTH(C3037)-8,""))</f>
        <v/>
      </c>
      <c r="T3037">
        <f>IF(AND(A3037="مصروف",R3037&gt;0,I3037="موافق",S3037&lt;&gt;"",H3037&lt;&gt;""),N(G3037),0)</f>
        <v/>
      </c>
    </row>
    <row r="3038">
      <c r="A3038" s="19" t="n"/>
      <c r="B3038" s="20">
        <f>IF(A3038="","",IF(R3038=0,"⚠ أضف سطر عهدة أولًا","BDR-"&amp;TEXT(R3038,"000")))</f>
        <v/>
      </c>
      <c r="C3038" s="21" t="n"/>
      <c r="D3038" s="20">
        <f>IF(C3038="","",IF(S3038="","خارج السنة المالية",INDEX(القوائم!$D$2:$D$13,S3038)))</f>
        <v/>
      </c>
      <c r="E3038" s="22" t="n"/>
      <c r="F3038" s="23" t="n"/>
      <c r="G3038" s="23" t="n"/>
      <c r="H3038" s="22" t="n"/>
      <c r="I3038" s="19" t="n"/>
      <c r="J3038" s="21" t="n"/>
      <c r="K3038" s="19" t="n"/>
      <c r="L3038" s="19" t="n"/>
      <c r="M3038" s="21" t="n"/>
      <c r="N3038" s="22" t="n"/>
      <c r="O3038" s="24">
        <f>IF(A3038&lt;&gt;"عهدة","",SUMIFS($G$8:$G$5007,$B$8:$B$5007,B3038,$A$8:$A$5007,"مصروف",$I$8:$I$5007,"&lt;&gt;مرفوض"))</f>
        <v/>
      </c>
      <c r="P3038" s="25">
        <f>IF(A3038&lt;&gt;"عهدة","",N(F3038)-O3038)</f>
        <v/>
      </c>
      <c r="Q3038" s="26">
        <f>IF(A3038="","",IF(A3038="عهدة",IF(N(F3038)=0,"⚠ أدخل قيمة العهدة",IF(P3038&lt;0,"⛔ عجز / زيادة مصروفات "&amp;TEXT(-P3038,"#,##0"),IF(COUNTIFS($B$8:$B$5007,B3038,$A$8:$A$5007,"مصروف",$I$8:$I$5007,"&lt;&gt;مرفوض",$K$8:$K$5007,"&lt;&gt;نعم")&gt;0,"⚠ "&amp;COUNTIFS($B$8:$B$5007,B3038,$A$8:$A$5007,"مصروف",$I$8:$I$5007,"&lt;&gt;مرفوض",$K$8:$K$5007,"&lt;&gt;نعم")&amp;" مصروف غير مسوى",IF(L3038="تمت التسوية",IF(P3038=0,"✔ متوازنة وتمت التسوية","✔ تمت التسوية – متبقي "&amp;TEXT(P3038,"#,##0")),IF(P3038&gt;0,"متبقي "&amp;TEXT(P3038,"#,##0"),"✔ متوازنة"))))),IF(R3038=0,"⚠ أضف سطر عهدة أولًا",IF(OR(C3038="",N(G3038)=0),"⚠ أكمل التاريخ والقيمة",IF(S3038="","⚠ التاريخ خارج السنة المالية",IF(H3038="","⚠ اختر بند الموازنة",IF(I3038="مرفوض","✖ مرفوض من المدير",IF(I3038&lt;&gt;"موافق","⏳ بانتظار موافقة المدير",IF(K3038&lt;&gt;"نعم","⚠ غير مسوى مع الحسابات","✔ معتمد ومسوى")))))))))</f>
        <v/>
      </c>
      <c r="R3038">
        <f>N(R3037)+IF(A3038="عهدة",1,0)</f>
        <v/>
      </c>
      <c r="S3038">
        <f>IF(C3038="","",IF(AND(C3038&gt;=DATE(2026,9,1),C3038&lt;=DATE(2027,8,31)),(YEAR(C3038)-2026)*12+MONTH(C3038)-8,""))</f>
        <v/>
      </c>
      <c r="T3038">
        <f>IF(AND(A3038="مصروف",R3038&gt;0,I3038="موافق",S3038&lt;&gt;"",H3038&lt;&gt;""),N(G3038),0)</f>
        <v/>
      </c>
    </row>
    <row r="3039">
      <c r="A3039" s="19" t="n"/>
      <c r="B3039" s="20">
        <f>IF(A3039="","",IF(R3039=0,"⚠ أضف سطر عهدة أولًا","BDR-"&amp;TEXT(R3039,"000")))</f>
        <v/>
      </c>
      <c r="C3039" s="21" t="n"/>
      <c r="D3039" s="20">
        <f>IF(C3039="","",IF(S3039="","خارج السنة المالية",INDEX(القوائم!$D$2:$D$13,S3039)))</f>
        <v/>
      </c>
      <c r="E3039" s="22" t="n"/>
      <c r="F3039" s="23" t="n"/>
      <c r="G3039" s="23" t="n"/>
      <c r="H3039" s="22" t="n"/>
      <c r="I3039" s="19" t="n"/>
      <c r="J3039" s="21" t="n"/>
      <c r="K3039" s="19" t="n"/>
      <c r="L3039" s="19" t="n"/>
      <c r="M3039" s="21" t="n"/>
      <c r="N3039" s="22" t="n"/>
      <c r="O3039" s="24">
        <f>IF(A3039&lt;&gt;"عهدة","",SUMIFS($G$8:$G$5007,$B$8:$B$5007,B3039,$A$8:$A$5007,"مصروف",$I$8:$I$5007,"&lt;&gt;مرفوض"))</f>
        <v/>
      </c>
      <c r="P3039" s="25">
        <f>IF(A3039&lt;&gt;"عهدة","",N(F3039)-O3039)</f>
        <v/>
      </c>
      <c r="Q3039" s="26">
        <f>IF(A3039="","",IF(A3039="عهدة",IF(N(F3039)=0,"⚠ أدخل قيمة العهدة",IF(P3039&lt;0,"⛔ عجز / زيادة مصروفات "&amp;TEXT(-P3039,"#,##0"),IF(COUNTIFS($B$8:$B$5007,B3039,$A$8:$A$5007,"مصروف",$I$8:$I$5007,"&lt;&gt;مرفوض",$K$8:$K$5007,"&lt;&gt;نعم")&gt;0,"⚠ "&amp;COUNTIFS($B$8:$B$5007,B3039,$A$8:$A$5007,"مصروف",$I$8:$I$5007,"&lt;&gt;مرفوض",$K$8:$K$5007,"&lt;&gt;نعم")&amp;" مصروف غير مسوى",IF(L3039="تمت التسوية",IF(P3039=0,"✔ متوازنة وتمت التسوية","✔ تمت التسوية – متبقي "&amp;TEXT(P3039,"#,##0")),IF(P3039&gt;0,"متبقي "&amp;TEXT(P3039,"#,##0"),"✔ متوازنة"))))),IF(R3039=0,"⚠ أضف سطر عهدة أولًا",IF(OR(C3039="",N(G3039)=0),"⚠ أكمل التاريخ والقيمة",IF(S3039="","⚠ التاريخ خارج السنة المالية",IF(H3039="","⚠ اختر بند الموازنة",IF(I3039="مرفوض","✖ مرفوض من المدير",IF(I3039&lt;&gt;"موافق","⏳ بانتظار موافقة المدير",IF(K3039&lt;&gt;"نعم","⚠ غير مسوى مع الحسابات","✔ معتمد ومسوى")))))))))</f>
        <v/>
      </c>
      <c r="R3039">
        <f>N(R3038)+IF(A3039="عهدة",1,0)</f>
        <v/>
      </c>
      <c r="S3039">
        <f>IF(C3039="","",IF(AND(C3039&gt;=DATE(2026,9,1),C3039&lt;=DATE(2027,8,31)),(YEAR(C3039)-2026)*12+MONTH(C3039)-8,""))</f>
        <v/>
      </c>
      <c r="T3039">
        <f>IF(AND(A3039="مصروف",R3039&gt;0,I3039="موافق",S3039&lt;&gt;"",H3039&lt;&gt;""),N(G3039),0)</f>
        <v/>
      </c>
    </row>
    <row r="3040">
      <c r="A3040" s="19" t="n"/>
      <c r="B3040" s="20">
        <f>IF(A3040="","",IF(R3040=0,"⚠ أضف سطر عهدة أولًا","BDR-"&amp;TEXT(R3040,"000")))</f>
        <v/>
      </c>
      <c r="C3040" s="21" t="n"/>
      <c r="D3040" s="20">
        <f>IF(C3040="","",IF(S3040="","خارج السنة المالية",INDEX(القوائم!$D$2:$D$13,S3040)))</f>
        <v/>
      </c>
      <c r="E3040" s="22" t="n"/>
      <c r="F3040" s="23" t="n"/>
      <c r="G3040" s="23" t="n"/>
      <c r="H3040" s="22" t="n"/>
      <c r="I3040" s="19" t="n"/>
      <c r="J3040" s="21" t="n"/>
      <c r="K3040" s="19" t="n"/>
      <c r="L3040" s="19" t="n"/>
      <c r="M3040" s="21" t="n"/>
      <c r="N3040" s="22" t="n"/>
      <c r="O3040" s="24">
        <f>IF(A3040&lt;&gt;"عهدة","",SUMIFS($G$8:$G$5007,$B$8:$B$5007,B3040,$A$8:$A$5007,"مصروف",$I$8:$I$5007,"&lt;&gt;مرفوض"))</f>
        <v/>
      </c>
      <c r="P3040" s="25">
        <f>IF(A3040&lt;&gt;"عهدة","",N(F3040)-O3040)</f>
        <v/>
      </c>
      <c r="Q3040" s="26">
        <f>IF(A3040="","",IF(A3040="عهدة",IF(N(F3040)=0,"⚠ أدخل قيمة العهدة",IF(P3040&lt;0,"⛔ عجز / زيادة مصروفات "&amp;TEXT(-P3040,"#,##0"),IF(COUNTIFS($B$8:$B$5007,B3040,$A$8:$A$5007,"مصروف",$I$8:$I$5007,"&lt;&gt;مرفوض",$K$8:$K$5007,"&lt;&gt;نعم")&gt;0,"⚠ "&amp;COUNTIFS($B$8:$B$5007,B3040,$A$8:$A$5007,"مصروف",$I$8:$I$5007,"&lt;&gt;مرفوض",$K$8:$K$5007,"&lt;&gt;نعم")&amp;" مصروف غير مسوى",IF(L3040="تمت التسوية",IF(P3040=0,"✔ متوازنة وتمت التسوية","✔ تمت التسوية – متبقي "&amp;TEXT(P3040,"#,##0")),IF(P3040&gt;0,"متبقي "&amp;TEXT(P3040,"#,##0"),"✔ متوازنة"))))),IF(R3040=0,"⚠ أضف سطر عهدة أولًا",IF(OR(C3040="",N(G3040)=0),"⚠ أكمل التاريخ والقيمة",IF(S3040="","⚠ التاريخ خارج السنة المالية",IF(H3040="","⚠ اختر بند الموازنة",IF(I3040="مرفوض","✖ مرفوض من المدير",IF(I3040&lt;&gt;"موافق","⏳ بانتظار موافقة المدير",IF(K3040&lt;&gt;"نعم","⚠ غير مسوى مع الحسابات","✔ معتمد ومسوى")))))))))</f>
        <v/>
      </c>
      <c r="R3040">
        <f>N(R3039)+IF(A3040="عهدة",1,0)</f>
        <v/>
      </c>
      <c r="S3040">
        <f>IF(C3040="","",IF(AND(C3040&gt;=DATE(2026,9,1),C3040&lt;=DATE(2027,8,31)),(YEAR(C3040)-2026)*12+MONTH(C3040)-8,""))</f>
        <v/>
      </c>
      <c r="T3040">
        <f>IF(AND(A3040="مصروف",R3040&gt;0,I3040="موافق",S3040&lt;&gt;"",H3040&lt;&gt;""),N(G3040),0)</f>
        <v/>
      </c>
    </row>
    <row r="3041">
      <c r="A3041" s="19" t="n"/>
      <c r="B3041" s="20">
        <f>IF(A3041="","",IF(R3041=0,"⚠ أضف سطر عهدة أولًا","BDR-"&amp;TEXT(R3041,"000")))</f>
        <v/>
      </c>
      <c r="C3041" s="21" t="n"/>
      <c r="D3041" s="20">
        <f>IF(C3041="","",IF(S3041="","خارج السنة المالية",INDEX(القوائم!$D$2:$D$13,S3041)))</f>
        <v/>
      </c>
      <c r="E3041" s="22" t="n"/>
      <c r="F3041" s="23" t="n"/>
      <c r="G3041" s="23" t="n"/>
      <c r="H3041" s="22" t="n"/>
      <c r="I3041" s="19" t="n"/>
      <c r="J3041" s="21" t="n"/>
      <c r="K3041" s="19" t="n"/>
      <c r="L3041" s="19" t="n"/>
      <c r="M3041" s="21" t="n"/>
      <c r="N3041" s="22" t="n"/>
      <c r="O3041" s="24">
        <f>IF(A3041&lt;&gt;"عهدة","",SUMIFS($G$8:$G$5007,$B$8:$B$5007,B3041,$A$8:$A$5007,"مصروف",$I$8:$I$5007,"&lt;&gt;مرفوض"))</f>
        <v/>
      </c>
      <c r="P3041" s="25">
        <f>IF(A3041&lt;&gt;"عهدة","",N(F3041)-O3041)</f>
        <v/>
      </c>
      <c r="Q3041" s="26">
        <f>IF(A3041="","",IF(A3041="عهدة",IF(N(F3041)=0,"⚠ أدخل قيمة العهدة",IF(P3041&lt;0,"⛔ عجز / زيادة مصروفات "&amp;TEXT(-P3041,"#,##0"),IF(COUNTIFS($B$8:$B$5007,B3041,$A$8:$A$5007,"مصروف",$I$8:$I$5007,"&lt;&gt;مرفوض",$K$8:$K$5007,"&lt;&gt;نعم")&gt;0,"⚠ "&amp;COUNTIFS($B$8:$B$5007,B3041,$A$8:$A$5007,"مصروف",$I$8:$I$5007,"&lt;&gt;مرفوض",$K$8:$K$5007,"&lt;&gt;نعم")&amp;" مصروف غير مسوى",IF(L3041="تمت التسوية",IF(P3041=0,"✔ متوازنة وتمت التسوية","✔ تمت التسوية – متبقي "&amp;TEXT(P3041,"#,##0")),IF(P3041&gt;0,"متبقي "&amp;TEXT(P3041,"#,##0"),"✔ متوازنة"))))),IF(R3041=0,"⚠ أضف سطر عهدة أولًا",IF(OR(C3041="",N(G3041)=0),"⚠ أكمل التاريخ والقيمة",IF(S3041="","⚠ التاريخ خارج السنة المالية",IF(H3041="","⚠ اختر بند الموازنة",IF(I3041="مرفوض","✖ مرفوض من المدير",IF(I3041&lt;&gt;"موافق","⏳ بانتظار موافقة المدير",IF(K3041&lt;&gt;"نعم","⚠ غير مسوى مع الحسابات","✔ معتمد ومسوى")))))))))</f>
        <v/>
      </c>
      <c r="R3041">
        <f>N(R3040)+IF(A3041="عهدة",1,0)</f>
        <v/>
      </c>
      <c r="S3041">
        <f>IF(C3041="","",IF(AND(C3041&gt;=DATE(2026,9,1),C3041&lt;=DATE(2027,8,31)),(YEAR(C3041)-2026)*12+MONTH(C3041)-8,""))</f>
        <v/>
      </c>
      <c r="T3041">
        <f>IF(AND(A3041="مصروف",R3041&gt;0,I3041="موافق",S3041&lt;&gt;"",H3041&lt;&gt;""),N(G3041),0)</f>
        <v/>
      </c>
    </row>
    <row r="3042">
      <c r="A3042" s="19" t="n"/>
      <c r="B3042" s="20">
        <f>IF(A3042="","",IF(R3042=0,"⚠ أضف سطر عهدة أولًا","BDR-"&amp;TEXT(R3042,"000")))</f>
        <v/>
      </c>
      <c r="C3042" s="21" t="n"/>
      <c r="D3042" s="20">
        <f>IF(C3042="","",IF(S3042="","خارج السنة المالية",INDEX(القوائم!$D$2:$D$13,S3042)))</f>
        <v/>
      </c>
      <c r="E3042" s="22" t="n"/>
      <c r="F3042" s="23" t="n"/>
      <c r="G3042" s="23" t="n"/>
      <c r="H3042" s="22" t="n"/>
      <c r="I3042" s="19" t="n"/>
      <c r="J3042" s="21" t="n"/>
      <c r="K3042" s="19" t="n"/>
      <c r="L3042" s="19" t="n"/>
      <c r="M3042" s="21" t="n"/>
      <c r="N3042" s="22" t="n"/>
      <c r="O3042" s="24">
        <f>IF(A3042&lt;&gt;"عهدة","",SUMIFS($G$8:$G$5007,$B$8:$B$5007,B3042,$A$8:$A$5007,"مصروف",$I$8:$I$5007,"&lt;&gt;مرفوض"))</f>
        <v/>
      </c>
      <c r="P3042" s="25">
        <f>IF(A3042&lt;&gt;"عهدة","",N(F3042)-O3042)</f>
        <v/>
      </c>
      <c r="Q3042" s="26">
        <f>IF(A3042="","",IF(A3042="عهدة",IF(N(F3042)=0,"⚠ أدخل قيمة العهدة",IF(P3042&lt;0,"⛔ عجز / زيادة مصروفات "&amp;TEXT(-P3042,"#,##0"),IF(COUNTIFS($B$8:$B$5007,B3042,$A$8:$A$5007,"مصروف",$I$8:$I$5007,"&lt;&gt;مرفوض",$K$8:$K$5007,"&lt;&gt;نعم")&gt;0,"⚠ "&amp;COUNTIFS($B$8:$B$5007,B3042,$A$8:$A$5007,"مصروف",$I$8:$I$5007,"&lt;&gt;مرفوض",$K$8:$K$5007,"&lt;&gt;نعم")&amp;" مصروف غير مسوى",IF(L3042="تمت التسوية",IF(P3042=0,"✔ متوازنة وتمت التسوية","✔ تمت التسوية – متبقي "&amp;TEXT(P3042,"#,##0")),IF(P3042&gt;0,"متبقي "&amp;TEXT(P3042,"#,##0"),"✔ متوازنة"))))),IF(R3042=0,"⚠ أضف سطر عهدة أولًا",IF(OR(C3042="",N(G3042)=0),"⚠ أكمل التاريخ والقيمة",IF(S3042="","⚠ التاريخ خارج السنة المالية",IF(H3042="","⚠ اختر بند الموازنة",IF(I3042="مرفوض","✖ مرفوض من المدير",IF(I3042&lt;&gt;"موافق","⏳ بانتظار موافقة المدير",IF(K3042&lt;&gt;"نعم","⚠ غير مسوى مع الحسابات","✔ معتمد ومسوى")))))))))</f>
        <v/>
      </c>
      <c r="R3042">
        <f>N(R3041)+IF(A3042="عهدة",1,0)</f>
        <v/>
      </c>
      <c r="S3042">
        <f>IF(C3042="","",IF(AND(C3042&gt;=DATE(2026,9,1),C3042&lt;=DATE(2027,8,31)),(YEAR(C3042)-2026)*12+MONTH(C3042)-8,""))</f>
        <v/>
      </c>
      <c r="T3042">
        <f>IF(AND(A3042="مصروف",R3042&gt;0,I3042="موافق",S3042&lt;&gt;"",H3042&lt;&gt;""),N(G3042),0)</f>
        <v/>
      </c>
    </row>
    <row r="3043">
      <c r="A3043" s="19" t="n"/>
      <c r="B3043" s="20">
        <f>IF(A3043="","",IF(R3043=0,"⚠ أضف سطر عهدة أولًا","BDR-"&amp;TEXT(R3043,"000")))</f>
        <v/>
      </c>
      <c r="C3043" s="21" t="n"/>
      <c r="D3043" s="20">
        <f>IF(C3043="","",IF(S3043="","خارج السنة المالية",INDEX(القوائم!$D$2:$D$13,S3043)))</f>
        <v/>
      </c>
      <c r="E3043" s="22" t="n"/>
      <c r="F3043" s="23" t="n"/>
      <c r="G3043" s="23" t="n"/>
      <c r="H3043" s="22" t="n"/>
      <c r="I3043" s="19" t="n"/>
      <c r="J3043" s="21" t="n"/>
      <c r="K3043" s="19" t="n"/>
      <c r="L3043" s="19" t="n"/>
      <c r="M3043" s="21" t="n"/>
      <c r="N3043" s="22" t="n"/>
      <c r="O3043" s="24">
        <f>IF(A3043&lt;&gt;"عهدة","",SUMIFS($G$8:$G$5007,$B$8:$B$5007,B3043,$A$8:$A$5007,"مصروف",$I$8:$I$5007,"&lt;&gt;مرفوض"))</f>
        <v/>
      </c>
      <c r="P3043" s="25">
        <f>IF(A3043&lt;&gt;"عهدة","",N(F3043)-O3043)</f>
        <v/>
      </c>
      <c r="Q3043" s="26">
        <f>IF(A3043="","",IF(A3043="عهدة",IF(N(F3043)=0,"⚠ أدخل قيمة العهدة",IF(P3043&lt;0,"⛔ عجز / زيادة مصروفات "&amp;TEXT(-P3043,"#,##0"),IF(COUNTIFS($B$8:$B$5007,B3043,$A$8:$A$5007,"مصروف",$I$8:$I$5007,"&lt;&gt;مرفوض",$K$8:$K$5007,"&lt;&gt;نعم")&gt;0,"⚠ "&amp;COUNTIFS($B$8:$B$5007,B3043,$A$8:$A$5007,"مصروف",$I$8:$I$5007,"&lt;&gt;مرفوض",$K$8:$K$5007,"&lt;&gt;نعم")&amp;" مصروف غير مسوى",IF(L3043="تمت التسوية",IF(P3043=0,"✔ متوازنة وتمت التسوية","✔ تمت التسوية – متبقي "&amp;TEXT(P3043,"#,##0")),IF(P3043&gt;0,"متبقي "&amp;TEXT(P3043,"#,##0"),"✔ متوازنة"))))),IF(R3043=0,"⚠ أضف سطر عهدة أولًا",IF(OR(C3043="",N(G3043)=0),"⚠ أكمل التاريخ والقيمة",IF(S3043="","⚠ التاريخ خارج السنة المالية",IF(H3043="","⚠ اختر بند الموازنة",IF(I3043="مرفوض","✖ مرفوض من المدير",IF(I3043&lt;&gt;"موافق","⏳ بانتظار موافقة المدير",IF(K3043&lt;&gt;"نعم","⚠ غير مسوى مع الحسابات","✔ معتمد ومسوى")))))))))</f>
        <v/>
      </c>
      <c r="R3043">
        <f>N(R3042)+IF(A3043="عهدة",1,0)</f>
        <v/>
      </c>
      <c r="S3043">
        <f>IF(C3043="","",IF(AND(C3043&gt;=DATE(2026,9,1),C3043&lt;=DATE(2027,8,31)),(YEAR(C3043)-2026)*12+MONTH(C3043)-8,""))</f>
        <v/>
      </c>
      <c r="T3043">
        <f>IF(AND(A3043="مصروف",R3043&gt;0,I3043="موافق",S3043&lt;&gt;"",H3043&lt;&gt;""),N(G3043),0)</f>
        <v/>
      </c>
    </row>
    <row r="3044">
      <c r="A3044" s="19" t="n"/>
      <c r="B3044" s="20">
        <f>IF(A3044="","",IF(R3044=0,"⚠ أضف سطر عهدة أولًا","BDR-"&amp;TEXT(R3044,"000")))</f>
        <v/>
      </c>
      <c r="C3044" s="21" t="n"/>
      <c r="D3044" s="20">
        <f>IF(C3044="","",IF(S3044="","خارج السنة المالية",INDEX(القوائم!$D$2:$D$13,S3044)))</f>
        <v/>
      </c>
      <c r="E3044" s="22" t="n"/>
      <c r="F3044" s="23" t="n"/>
      <c r="G3044" s="23" t="n"/>
      <c r="H3044" s="22" t="n"/>
      <c r="I3044" s="19" t="n"/>
      <c r="J3044" s="21" t="n"/>
      <c r="K3044" s="19" t="n"/>
      <c r="L3044" s="19" t="n"/>
      <c r="M3044" s="21" t="n"/>
      <c r="N3044" s="22" t="n"/>
      <c r="O3044" s="24">
        <f>IF(A3044&lt;&gt;"عهدة","",SUMIFS($G$8:$G$5007,$B$8:$B$5007,B3044,$A$8:$A$5007,"مصروف",$I$8:$I$5007,"&lt;&gt;مرفوض"))</f>
        <v/>
      </c>
      <c r="P3044" s="25">
        <f>IF(A3044&lt;&gt;"عهدة","",N(F3044)-O3044)</f>
        <v/>
      </c>
      <c r="Q3044" s="26">
        <f>IF(A3044="","",IF(A3044="عهدة",IF(N(F3044)=0,"⚠ أدخل قيمة العهدة",IF(P3044&lt;0,"⛔ عجز / زيادة مصروفات "&amp;TEXT(-P3044,"#,##0"),IF(COUNTIFS($B$8:$B$5007,B3044,$A$8:$A$5007,"مصروف",$I$8:$I$5007,"&lt;&gt;مرفوض",$K$8:$K$5007,"&lt;&gt;نعم")&gt;0,"⚠ "&amp;COUNTIFS($B$8:$B$5007,B3044,$A$8:$A$5007,"مصروف",$I$8:$I$5007,"&lt;&gt;مرفوض",$K$8:$K$5007,"&lt;&gt;نعم")&amp;" مصروف غير مسوى",IF(L3044="تمت التسوية",IF(P3044=0,"✔ متوازنة وتمت التسوية","✔ تمت التسوية – متبقي "&amp;TEXT(P3044,"#,##0")),IF(P3044&gt;0,"متبقي "&amp;TEXT(P3044,"#,##0"),"✔ متوازنة"))))),IF(R3044=0,"⚠ أضف سطر عهدة أولًا",IF(OR(C3044="",N(G3044)=0),"⚠ أكمل التاريخ والقيمة",IF(S3044="","⚠ التاريخ خارج السنة المالية",IF(H3044="","⚠ اختر بند الموازنة",IF(I3044="مرفوض","✖ مرفوض من المدير",IF(I3044&lt;&gt;"موافق","⏳ بانتظار موافقة المدير",IF(K3044&lt;&gt;"نعم","⚠ غير مسوى مع الحسابات","✔ معتمد ومسوى")))))))))</f>
        <v/>
      </c>
      <c r="R3044">
        <f>N(R3043)+IF(A3044="عهدة",1,0)</f>
        <v/>
      </c>
      <c r="S3044">
        <f>IF(C3044="","",IF(AND(C3044&gt;=DATE(2026,9,1),C3044&lt;=DATE(2027,8,31)),(YEAR(C3044)-2026)*12+MONTH(C3044)-8,""))</f>
        <v/>
      </c>
      <c r="T3044">
        <f>IF(AND(A3044="مصروف",R3044&gt;0,I3044="موافق",S3044&lt;&gt;"",H3044&lt;&gt;""),N(G3044),0)</f>
        <v/>
      </c>
    </row>
    <row r="3045">
      <c r="A3045" s="19" t="n"/>
      <c r="B3045" s="20">
        <f>IF(A3045="","",IF(R3045=0,"⚠ أضف سطر عهدة أولًا","BDR-"&amp;TEXT(R3045,"000")))</f>
        <v/>
      </c>
      <c r="C3045" s="21" t="n"/>
      <c r="D3045" s="20">
        <f>IF(C3045="","",IF(S3045="","خارج السنة المالية",INDEX(القوائم!$D$2:$D$13,S3045)))</f>
        <v/>
      </c>
      <c r="E3045" s="22" t="n"/>
      <c r="F3045" s="23" t="n"/>
      <c r="G3045" s="23" t="n"/>
      <c r="H3045" s="22" t="n"/>
      <c r="I3045" s="19" t="n"/>
      <c r="J3045" s="21" t="n"/>
      <c r="K3045" s="19" t="n"/>
      <c r="L3045" s="19" t="n"/>
      <c r="M3045" s="21" t="n"/>
      <c r="N3045" s="22" t="n"/>
      <c r="O3045" s="24">
        <f>IF(A3045&lt;&gt;"عهدة","",SUMIFS($G$8:$G$5007,$B$8:$B$5007,B3045,$A$8:$A$5007,"مصروف",$I$8:$I$5007,"&lt;&gt;مرفوض"))</f>
        <v/>
      </c>
      <c r="P3045" s="25">
        <f>IF(A3045&lt;&gt;"عهدة","",N(F3045)-O3045)</f>
        <v/>
      </c>
      <c r="Q3045" s="26">
        <f>IF(A3045="","",IF(A3045="عهدة",IF(N(F3045)=0,"⚠ أدخل قيمة العهدة",IF(P3045&lt;0,"⛔ عجز / زيادة مصروفات "&amp;TEXT(-P3045,"#,##0"),IF(COUNTIFS($B$8:$B$5007,B3045,$A$8:$A$5007,"مصروف",$I$8:$I$5007,"&lt;&gt;مرفوض",$K$8:$K$5007,"&lt;&gt;نعم")&gt;0,"⚠ "&amp;COUNTIFS($B$8:$B$5007,B3045,$A$8:$A$5007,"مصروف",$I$8:$I$5007,"&lt;&gt;مرفوض",$K$8:$K$5007,"&lt;&gt;نعم")&amp;" مصروف غير مسوى",IF(L3045="تمت التسوية",IF(P3045=0,"✔ متوازنة وتمت التسوية","✔ تمت التسوية – متبقي "&amp;TEXT(P3045,"#,##0")),IF(P3045&gt;0,"متبقي "&amp;TEXT(P3045,"#,##0"),"✔ متوازنة"))))),IF(R3045=0,"⚠ أضف سطر عهدة أولًا",IF(OR(C3045="",N(G3045)=0),"⚠ أكمل التاريخ والقيمة",IF(S3045="","⚠ التاريخ خارج السنة المالية",IF(H3045="","⚠ اختر بند الموازنة",IF(I3045="مرفوض","✖ مرفوض من المدير",IF(I3045&lt;&gt;"موافق","⏳ بانتظار موافقة المدير",IF(K3045&lt;&gt;"نعم","⚠ غير مسوى مع الحسابات","✔ معتمد ومسوى")))))))))</f>
        <v/>
      </c>
      <c r="R3045">
        <f>N(R3044)+IF(A3045="عهدة",1,0)</f>
        <v/>
      </c>
      <c r="S3045">
        <f>IF(C3045="","",IF(AND(C3045&gt;=DATE(2026,9,1),C3045&lt;=DATE(2027,8,31)),(YEAR(C3045)-2026)*12+MONTH(C3045)-8,""))</f>
        <v/>
      </c>
      <c r="T3045">
        <f>IF(AND(A3045="مصروف",R3045&gt;0,I3045="موافق",S3045&lt;&gt;"",H3045&lt;&gt;""),N(G3045),0)</f>
        <v/>
      </c>
    </row>
    <row r="3046">
      <c r="A3046" s="19" t="n"/>
      <c r="B3046" s="20">
        <f>IF(A3046="","",IF(R3046=0,"⚠ أضف سطر عهدة أولًا","BDR-"&amp;TEXT(R3046,"000")))</f>
        <v/>
      </c>
      <c r="C3046" s="21" t="n"/>
      <c r="D3046" s="20">
        <f>IF(C3046="","",IF(S3046="","خارج السنة المالية",INDEX(القوائم!$D$2:$D$13,S3046)))</f>
        <v/>
      </c>
      <c r="E3046" s="22" t="n"/>
      <c r="F3046" s="23" t="n"/>
      <c r="G3046" s="23" t="n"/>
      <c r="H3046" s="22" t="n"/>
      <c r="I3046" s="19" t="n"/>
      <c r="J3046" s="21" t="n"/>
      <c r="K3046" s="19" t="n"/>
      <c r="L3046" s="19" t="n"/>
      <c r="M3046" s="21" t="n"/>
      <c r="N3046" s="22" t="n"/>
      <c r="O3046" s="24">
        <f>IF(A3046&lt;&gt;"عهدة","",SUMIFS($G$8:$G$5007,$B$8:$B$5007,B3046,$A$8:$A$5007,"مصروف",$I$8:$I$5007,"&lt;&gt;مرفوض"))</f>
        <v/>
      </c>
      <c r="P3046" s="25">
        <f>IF(A3046&lt;&gt;"عهدة","",N(F3046)-O3046)</f>
        <v/>
      </c>
      <c r="Q3046" s="26">
        <f>IF(A3046="","",IF(A3046="عهدة",IF(N(F3046)=0,"⚠ أدخل قيمة العهدة",IF(P3046&lt;0,"⛔ عجز / زيادة مصروفات "&amp;TEXT(-P3046,"#,##0"),IF(COUNTIFS($B$8:$B$5007,B3046,$A$8:$A$5007,"مصروف",$I$8:$I$5007,"&lt;&gt;مرفوض",$K$8:$K$5007,"&lt;&gt;نعم")&gt;0,"⚠ "&amp;COUNTIFS($B$8:$B$5007,B3046,$A$8:$A$5007,"مصروف",$I$8:$I$5007,"&lt;&gt;مرفوض",$K$8:$K$5007,"&lt;&gt;نعم")&amp;" مصروف غير مسوى",IF(L3046="تمت التسوية",IF(P3046=0,"✔ متوازنة وتمت التسوية","✔ تمت التسوية – متبقي "&amp;TEXT(P3046,"#,##0")),IF(P3046&gt;0,"متبقي "&amp;TEXT(P3046,"#,##0"),"✔ متوازنة"))))),IF(R3046=0,"⚠ أضف سطر عهدة أولًا",IF(OR(C3046="",N(G3046)=0),"⚠ أكمل التاريخ والقيمة",IF(S3046="","⚠ التاريخ خارج السنة المالية",IF(H3046="","⚠ اختر بند الموازنة",IF(I3046="مرفوض","✖ مرفوض من المدير",IF(I3046&lt;&gt;"موافق","⏳ بانتظار موافقة المدير",IF(K3046&lt;&gt;"نعم","⚠ غير مسوى مع الحسابات","✔ معتمد ومسوى")))))))))</f>
        <v/>
      </c>
      <c r="R3046">
        <f>N(R3045)+IF(A3046="عهدة",1,0)</f>
        <v/>
      </c>
      <c r="S3046">
        <f>IF(C3046="","",IF(AND(C3046&gt;=DATE(2026,9,1),C3046&lt;=DATE(2027,8,31)),(YEAR(C3046)-2026)*12+MONTH(C3046)-8,""))</f>
        <v/>
      </c>
      <c r="T3046">
        <f>IF(AND(A3046="مصروف",R3046&gt;0,I3046="موافق",S3046&lt;&gt;"",H3046&lt;&gt;""),N(G3046),0)</f>
        <v/>
      </c>
    </row>
    <row r="3047">
      <c r="A3047" s="19" t="n"/>
      <c r="B3047" s="20">
        <f>IF(A3047="","",IF(R3047=0,"⚠ أضف سطر عهدة أولًا","BDR-"&amp;TEXT(R3047,"000")))</f>
        <v/>
      </c>
      <c r="C3047" s="21" t="n"/>
      <c r="D3047" s="20">
        <f>IF(C3047="","",IF(S3047="","خارج السنة المالية",INDEX(القوائم!$D$2:$D$13,S3047)))</f>
        <v/>
      </c>
      <c r="E3047" s="22" t="n"/>
      <c r="F3047" s="23" t="n"/>
      <c r="G3047" s="23" t="n"/>
      <c r="H3047" s="22" t="n"/>
      <c r="I3047" s="19" t="n"/>
      <c r="J3047" s="21" t="n"/>
      <c r="K3047" s="19" t="n"/>
      <c r="L3047" s="19" t="n"/>
      <c r="M3047" s="21" t="n"/>
      <c r="N3047" s="22" t="n"/>
      <c r="O3047" s="24">
        <f>IF(A3047&lt;&gt;"عهدة","",SUMIFS($G$8:$G$5007,$B$8:$B$5007,B3047,$A$8:$A$5007,"مصروف",$I$8:$I$5007,"&lt;&gt;مرفوض"))</f>
        <v/>
      </c>
      <c r="P3047" s="25">
        <f>IF(A3047&lt;&gt;"عهدة","",N(F3047)-O3047)</f>
        <v/>
      </c>
      <c r="Q3047" s="26">
        <f>IF(A3047="","",IF(A3047="عهدة",IF(N(F3047)=0,"⚠ أدخل قيمة العهدة",IF(P3047&lt;0,"⛔ عجز / زيادة مصروفات "&amp;TEXT(-P3047,"#,##0"),IF(COUNTIFS($B$8:$B$5007,B3047,$A$8:$A$5007,"مصروف",$I$8:$I$5007,"&lt;&gt;مرفوض",$K$8:$K$5007,"&lt;&gt;نعم")&gt;0,"⚠ "&amp;COUNTIFS($B$8:$B$5007,B3047,$A$8:$A$5007,"مصروف",$I$8:$I$5007,"&lt;&gt;مرفوض",$K$8:$K$5007,"&lt;&gt;نعم")&amp;" مصروف غير مسوى",IF(L3047="تمت التسوية",IF(P3047=0,"✔ متوازنة وتمت التسوية","✔ تمت التسوية – متبقي "&amp;TEXT(P3047,"#,##0")),IF(P3047&gt;0,"متبقي "&amp;TEXT(P3047,"#,##0"),"✔ متوازنة"))))),IF(R3047=0,"⚠ أضف سطر عهدة أولًا",IF(OR(C3047="",N(G3047)=0),"⚠ أكمل التاريخ والقيمة",IF(S3047="","⚠ التاريخ خارج السنة المالية",IF(H3047="","⚠ اختر بند الموازنة",IF(I3047="مرفوض","✖ مرفوض من المدير",IF(I3047&lt;&gt;"موافق","⏳ بانتظار موافقة المدير",IF(K3047&lt;&gt;"نعم","⚠ غير مسوى مع الحسابات","✔ معتمد ومسوى")))))))))</f>
        <v/>
      </c>
      <c r="R3047">
        <f>N(R3046)+IF(A3047="عهدة",1,0)</f>
        <v/>
      </c>
      <c r="S3047">
        <f>IF(C3047="","",IF(AND(C3047&gt;=DATE(2026,9,1),C3047&lt;=DATE(2027,8,31)),(YEAR(C3047)-2026)*12+MONTH(C3047)-8,""))</f>
        <v/>
      </c>
      <c r="T3047">
        <f>IF(AND(A3047="مصروف",R3047&gt;0,I3047="موافق",S3047&lt;&gt;"",H3047&lt;&gt;""),N(G3047),0)</f>
        <v/>
      </c>
    </row>
    <row r="3048">
      <c r="A3048" s="19" t="n"/>
      <c r="B3048" s="20">
        <f>IF(A3048="","",IF(R3048=0,"⚠ أضف سطر عهدة أولًا","BDR-"&amp;TEXT(R3048,"000")))</f>
        <v/>
      </c>
      <c r="C3048" s="21" t="n"/>
      <c r="D3048" s="20">
        <f>IF(C3048="","",IF(S3048="","خارج السنة المالية",INDEX(القوائم!$D$2:$D$13,S3048)))</f>
        <v/>
      </c>
      <c r="E3048" s="22" t="n"/>
      <c r="F3048" s="23" t="n"/>
      <c r="G3048" s="23" t="n"/>
      <c r="H3048" s="22" t="n"/>
      <c r="I3048" s="19" t="n"/>
      <c r="J3048" s="21" t="n"/>
      <c r="K3048" s="19" t="n"/>
      <c r="L3048" s="19" t="n"/>
      <c r="M3048" s="21" t="n"/>
      <c r="N3048" s="22" t="n"/>
      <c r="O3048" s="24">
        <f>IF(A3048&lt;&gt;"عهدة","",SUMIFS($G$8:$G$5007,$B$8:$B$5007,B3048,$A$8:$A$5007,"مصروف",$I$8:$I$5007,"&lt;&gt;مرفوض"))</f>
        <v/>
      </c>
      <c r="P3048" s="25">
        <f>IF(A3048&lt;&gt;"عهدة","",N(F3048)-O3048)</f>
        <v/>
      </c>
      <c r="Q3048" s="26">
        <f>IF(A3048="","",IF(A3048="عهدة",IF(N(F3048)=0,"⚠ أدخل قيمة العهدة",IF(P3048&lt;0,"⛔ عجز / زيادة مصروفات "&amp;TEXT(-P3048,"#,##0"),IF(COUNTIFS($B$8:$B$5007,B3048,$A$8:$A$5007,"مصروف",$I$8:$I$5007,"&lt;&gt;مرفوض",$K$8:$K$5007,"&lt;&gt;نعم")&gt;0,"⚠ "&amp;COUNTIFS($B$8:$B$5007,B3048,$A$8:$A$5007,"مصروف",$I$8:$I$5007,"&lt;&gt;مرفوض",$K$8:$K$5007,"&lt;&gt;نعم")&amp;" مصروف غير مسوى",IF(L3048="تمت التسوية",IF(P3048=0,"✔ متوازنة وتمت التسوية","✔ تمت التسوية – متبقي "&amp;TEXT(P3048,"#,##0")),IF(P3048&gt;0,"متبقي "&amp;TEXT(P3048,"#,##0"),"✔ متوازنة"))))),IF(R3048=0,"⚠ أضف سطر عهدة أولًا",IF(OR(C3048="",N(G3048)=0),"⚠ أكمل التاريخ والقيمة",IF(S3048="","⚠ التاريخ خارج السنة المالية",IF(H3048="","⚠ اختر بند الموازنة",IF(I3048="مرفوض","✖ مرفوض من المدير",IF(I3048&lt;&gt;"موافق","⏳ بانتظار موافقة المدير",IF(K3048&lt;&gt;"نعم","⚠ غير مسوى مع الحسابات","✔ معتمد ومسوى")))))))))</f>
        <v/>
      </c>
      <c r="R3048">
        <f>N(R3047)+IF(A3048="عهدة",1,0)</f>
        <v/>
      </c>
      <c r="S3048">
        <f>IF(C3048="","",IF(AND(C3048&gt;=DATE(2026,9,1),C3048&lt;=DATE(2027,8,31)),(YEAR(C3048)-2026)*12+MONTH(C3048)-8,""))</f>
        <v/>
      </c>
      <c r="T3048">
        <f>IF(AND(A3048="مصروف",R3048&gt;0,I3048="موافق",S3048&lt;&gt;"",H3048&lt;&gt;""),N(G3048),0)</f>
        <v/>
      </c>
    </row>
    <row r="3049">
      <c r="A3049" s="19" t="n"/>
      <c r="B3049" s="20">
        <f>IF(A3049="","",IF(R3049=0,"⚠ أضف سطر عهدة أولًا","BDR-"&amp;TEXT(R3049,"000")))</f>
        <v/>
      </c>
      <c r="C3049" s="21" t="n"/>
      <c r="D3049" s="20">
        <f>IF(C3049="","",IF(S3049="","خارج السنة المالية",INDEX(القوائم!$D$2:$D$13,S3049)))</f>
        <v/>
      </c>
      <c r="E3049" s="22" t="n"/>
      <c r="F3049" s="23" t="n"/>
      <c r="G3049" s="23" t="n"/>
      <c r="H3049" s="22" t="n"/>
      <c r="I3049" s="19" t="n"/>
      <c r="J3049" s="21" t="n"/>
      <c r="K3049" s="19" t="n"/>
      <c r="L3049" s="19" t="n"/>
      <c r="M3049" s="21" t="n"/>
      <c r="N3049" s="22" t="n"/>
      <c r="O3049" s="24">
        <f>IF(A3049&lt;&gt;"عهدة","",SUMIFS($G$8:$G$5007,$B$8:$B$5007,B3049,$A$8:$A$5007,"مصروف",$I$8:$I$5007,"&lt;&gt;مرفوض"))</f>
        <v/>
      </c>
      <c r="P3049" s="25">
        <f>IF(A3049&lt;&gt;"عهدة","",N(F3049)-O3049)</f>
        <v/>
      </c>
      <c r="Q3049" s="26">
        <f>IF(A3049="","",IF(A3049="عهدة",IF(N(F3049)=0,"⚠ أدخل قيمة العهدة",IF(P3049&lt;0,"⛔ عجز / زيادة مصروفات "&amp;TEXT(-P3049,"#,##0"),IF(COUNTIFS($B$8:$B$5007,B3049,$A$8:$A$5007,"مصروف",$I$8:$I$5007,"&lt;&gt;مرفوض",$K$8:$K$5007,"&lt;&gt;نعم")&gt;0,"⚠ "&amp;COUNTIFS($B$8:$B$5007,B3049,$A$8:$A$5007,"مصروف",$I$8:$I$5007,"&lt;&gt;مرفوض",$K$8:$K$5007,"&lt;&gt;نعم")&amp;" مصروف غير مسوى",IF(L3049="تمت التسوية",IF(P3049=0,"✔ متوازنة وتمت التسوية","✔ تمت التسوية – متبقي "&amp;TEXT(P3049,"#,##0")),IF(P3049&gt;0,"متبقي "&amp;TEXT(P3049,"#,##0"),"✔ متوازنة"))))),IF(R3049=0,"⚠ أضف سطر عهدة أولًا",IF(OR(C3049="",N(G3049)=0),"⚠ أكمل التاريخ والقيمة",IF(S3049="","⚠ التاريخ خارج السنة المالية",IF(H3049="","⚠ اختر بند الموازنة",IF(I3049="مرفوض","✖ مرفوض من المدير",IF(I3049&lt;&gt;"موافق","⏳ بانتظار موافقة المدير",IF(K3049&lt;&gt;"نعم","⚠ غير مسوى مع الحسابات","✔ معتمد ومسوى")))))))))</f>
        <v/>
      </c>
      <c r="R3049">
        <f>N(R3048)+IF(A3049="عهدة",1,0)</f>
        <v/>
      </c>
      <c r="S3049">
        <f>IF(C3049="","",IF(AND(C3049&gt;=DATE(2026,9,1),C3049&lt;=DATE(2027,8,31)),(YEAR(C3049)-2026)*12+MONTH(C3049)-8,""))</f>
        <v/>
      </c>
      <c r="T3049">
        <f>IF(AND(A3049="مصروف",R3049&gt;0,I3049="موافق",S3049&lt;&gt;"",H3049&lt;&gt;""),N(G3049),0)</f>
        <v/>
      </c>
    </row>
    <row r="3050">
      <c r="A3050" s="19" t="n"/>
      <c r="B3050" s="20">
        <f>IF(A3050="","",IF(R3050=0,"⚠ أضف سطر عهدة أولًا","BDR-"&amp;TEXT(R3050,"000")))</f>
        <v/>
      </c>
      <c r="C3050" s="21" t="n"/>
      <c r="D3050" s="20">
        <f>IF(C3050="","",IF(S3050="","خارج السنة المالية",INDEX(القوائم!$D$2:$D$13,S3050)))</f>
        <v/>
      </c>
      <c r="E3050" s="22" t="n"/>
      <c r="F3050" s="23" t="n"/>
      <c r="G3050" s="23" t="n"/>
      <c r="H3050" s="22" t="n"/>
      <c r="I3050" s="19" t="n"/>
      <c r="J3050" s="21" t="n"/>
      <c r="K3050" s="19" t="n"/>
      <c r="L3050" s="19" t="n"/>
      <c r="M3050" s="21" t="n"/>
      <c r="N3050" s="22" t="n"/>
      <c r="O3050" s="24">
        <f>IF(A3050&lt;&gt;"عهدة","",SUMIFS($G$8:$G$5007,$B$8:$B$5007,B3050,$A$8:$A$5007,"مصروف",$I$8:$I$5007,"&lt;&gt;مرفوض"))</f>
        <v/>
      </c>
      <c r="P3050" s="25">
        <f>IF(A3050&lt;&gt;"عهدة","",N(F3050)-O3050)</f>
        <v/>
      </c>
      <c r="Q3050" s="26">
        <f>IF(A3050="","",IF(A3050="عهدة",IF(N(F3050)=0,"⚠ أدخل قيمة العهدة",IF(P3050&lt;0,"⛔ عجز / زيادة مصروفات "&amp;TEXT(-P3050,"#,##0"),IF(COUNTIFS($B$8:$B$5007,B3050,$A$8:$A$5007,"مصروف",$I$8:$I$5007,"&lt;&gt;مرفوض",$K$8:$K$5007,"&lt;&gt;نعم")&gt;0,"⚠ "&amp;COUNTIFS($B$8:$B$5007,B3050,$A$8:$A$5007,"مصروف",$I$8:$I$5007,"&lt;&gt;مرفوض",$K$8:$K$5007,"&lt;&gt;نعم")&amp;" مصروف غير مسوى",IF(L3050="تمت التسوية",IF(P3050=0,"✔ متوازنة وتمت التسوية","✔ تمت التسوية – متبقي "&amp;TEXT(P3050,"#,##0")),IF(P3050&gt;0,"متبقي "&amp;TEXT(P3050,"#,##0"),"✔ متوازنة"))))),IF(R3050=0,"⚠ أضف سطر عهدة أولًا",IF(OR(C3050="",N(G3050)=0),"⚠ أكمل التاريخ والقيمة",IF(S3050="","⚠ التاريخ خارج السنة المالية",IF(H3050="","⚠ اختر بند الموازنة",IF(I3050="مرفوض","✖ مرفوض من المدير",IF(I3050&lt;&gt;"موافق","⏳ بانتظار موافقة المدير",IF(K3050&lt;&gt;"نعم","⚠ غير مسوى مع الحسابات","✔ معتمد ومسوى")))))))))</f>
        <v/>
      </c>
      <c r="R3050">
        <f>N(R3049)+IF(A3050="عهدة",1,0)</f>
        <v/>
      </c>
      <c r="S3050">
        <f>IF(C3050="","",IF(AND(C3050&gt;=DATE(2026,9,1),C3050&lt;=DATE(2027,8,31)),(YEAR(C3050)-2026)*12+MONTH(C3050)-8,""))</f>
        <v/>
      </c>
      <c r="T3050">
        <f>IF(AND(A3050="مصروف",R3050&gt;0,I3050="موافق",S3050&lt;&gt;"",H3050&lt;&gt;""),N(G3050),0)</f>
        <v/>
      </c>
    </row>
    <row r="3051">
      <c r="A3051" s="19" t="n"/>
      <c r="B3051" s="20">
        <f>IF(A3051="","",IF(R3051=0,"⚠ أضف سطر عهدة أولًا","BDR-"&amp;TEXT(R3051,"000")))</f>
        <v/>
      </c>
      <c r="C3051" s="21" t="n"/>
      <c r="D3051" s="20">
        <f>IF(C3051="","",IF(S3051="","خارج السنة المالية",INDEX(القوائم!$D$2:$D$13,S3051)))</f>
        <v/>
      </c>
      <c r="E3051" s="22" t="n"/>
      <c r="F3051" s="23" t="n"/>
      <c r="G3051" s="23" t="n"/>
      <c r="H3051" s="22" t="n"/>
      <c r="I3051" s="19" t="n"/>
      <c r="J3051" s="21" t="n"/>
      <c r="K3051" s="19" t="n"/>
      <c r="L3051" s="19" t="n"/>
      <c r="M3051" s="21" t="n"/>
      <c r="N3051" s="22" t="n"/>
      <c r="O3051" s="24">
        <f>IF(A3051&lt;&gt;"عهدة","",SUMIFS($G$8:$G$5007,$B$8:$B$5007,B3051,$A$8:$A$5007,"مصروف",$I$8:$I$5007,"&lt;&gt;مرفوض"))</f>
        <v/>
      </c>
      <c r="P3051" s="25">
        <f>IF(A3051&lt;&gt;"عهدة","",N(F3051)-O3051)</f>
        <v/>
      </c>
      <c r="Q3051" s="26">
        <f>IF(A3051="","",IF(A3051="عهدة",IF(N(F3051)=0,"⚠ أدخل قيمة العهدة",IF(P3051&lt;0,"⛔ عجز / زيادة مصروفات "&amp;TEXT(-P3051,"#,##0"),IF(COUNTIFS($B$8:$B$5007,B3051,$A$8:$A$5007,"مصروف",$I$8:$I$5007,"&lt;&gt;مرفوض",$K$8:$K$5007,"&lt;&gt;نعم")&gt;0,"⚠ "&amp;COUNTIFS($B$8:$B$5007,B3051,$A$8:$A$5007,"مصروف",$I$8:$I$5007,"&lt;&gt;مرفوض",$K$8:$K$5007,"&lt;&gt;نعم")&amp;" مصروف غير مسوى",IF(L3051="تمت التسوية",IF(P3051=0,"✔ متوازنة وتمت التسوية","✔ تمت التسوية – متبقي "&amp;TEXT(P3051,"#,##0")),IF(P3051&gt;0,"متبقي "&amp;TEXT(P3051,"#,##0"),"✔ متوازنة"))))),IF(R3051=0,"⚠ أضف سطر عهدة أولًا",IF(OR(C3051="",N(G3051)=0),"⚠ أكمل التاريخ والقيمة",IF(S3051="","⚠ التاريخ خارج السنة المالية",IF(H3051="","⚠ اختر بند الموازنة",IF(I3051="مرفوض","✖ مرفوض من المدير",IF(I3051&lt;&gt;"موافق","⏳ بانتظار موافقة المدير",IF(K3051&lt;&gt;"نعم","⚠ غير مسوى مع الحسابات","✔ معتمد ومسوى")))))))))</f>
        <v/>
      </c>
      <c r="R3051">
        <f>N(R3050)+IF(A3051="عهدة",1,0)</f>
        <v/>
      </c>
      <c r="S3051">
        <f>IF(C3051="","",IF(AND(C3051&gt;=DATE(2026,9,1),C3051&lt;=DATE(2027,8,31)),(YEAR(C3051)-2026)*12+MONTH(C3051)-8,""))</f>
        <v/>
      </c>
      <c r="T3051">
        <f>IF(AND(A3051="مصروف",R3051&gt;0,I3051="موافق",S3051&lt;&gt;"",H3051&lt;&gt;""),N(G3051),0)</f>
        <v/>
      </c>
    </row>
    <row r="3052">
      <c r="A3052" s="19" t="n"/>
      <c r="B3052" s="20">
        <f>IF(A3052="","",IF(R3052=0,"⚠ أضف سطر عهدة أولًا","BDR-"&amp;TEXT(R3052,"000")))</f>
        <v/>
      </c>
      <c r="C3052" s="21" t="n"/>
      <c r="D3052" s="20">
        <f>IF(C3052="","",IF(S3052="","خارج السنة المالية",INDEX(القوائم!$D$2:$D$13,S3052)))</f>
        <v/>
      </c>
      <c r="E3052" s="22" t="n"/>
      <c r="F3052" s="23" t="n"/>
      <c r="G3052" s="23" t="n"/>
      <c r="H3052" s="22" t="n"/>
      <c r="I3052" s="19" t="n"/>
      <c r="J3052" s="21" t="n"/>
      <c r="K3052" s="19" t="n"/>
      <c r="L3052" s="19" t="n"/>
      <c r="M3052" s="21" t="n"/>
      <c r="N3052" s="22" t="n"/>
      <c r="O3052" s="24">
        <f>IF(A3052&lt;&gt;"عهدة","",SUMIFS($G$8:$G$5007,$B$8:$B$5007,B3052,$A$8:$A$5007,"مصروف",$I$8:$I$5007,"&lt;&gt;مرفوض"))</f>
        <v/>
      </c>
      <c r="P3052" s="25">
        <f>IF(A3052&lt;&gt;"عهدة","",N(F3052)-O3052)</f>
        <v/>
      </c>
      <c r="Q3052" s="26">
        <f>IF(A3052="","",IF(A3052="عهدة",IF(N(F3052)=0,"⚠ أدخل قيمة العهدة",IF(P3052&lt;0,"⛔ عجز / زيادة مصروفات "&amp;TEXT(-P3052,"#,##0"),IF(COUNTIFS($B$8:$B$5007,B3052,$A$8:$A$5007,"مصروف",$I$8:$I$5007,"&lt;&gt;مرفوض",$K$8:$K$5007,"&lt;&gt;نعم")&gt;0,"⚠ "&amp;COUNTIFS($B$8:$B$5007,B3052,$A$8:$A$5007,"مصروف",$I$8:$I$5007,"&lt;&gt;مرفوض",$K$8:$K$5007,"&lt;&gt;نعم")&amp;" مصروف غير مسوى",IF(L3052="تمت التسوية",IF(P3052=0,"✔ متوازنة وتمت التسوية","✔ تمت التسوية – متبقي "&amp;TEXT(P3052,"#,##0")),IF(P3052&gt;0,"متبقي "&amp;TEXT(P3052,"#,##0"),"✔ متوازنة"))))),IF(R3052=0,"⚠ أضف سطر عهدة أولًا",IF(OR(C3052="",N(G3052)=0),"⚠ أكمل التاريخ والقيمة",IF(S3052="","⚠ التاريخ خارج السنة المالية",IF(H3052="","⚠ اختر بند الموازنة",IF(I3052="مرفوض","✖ مرفوض من المدير",IF(I3052&lt;&gt;"موافق","⏳ بانتظار موافقة المدير",IF(K3052&lt;&gt;"نعم","⚠ غير مسوى مع الحسابات","✔ معتمد ومسوى")))))))))</f>
        <v/>
      </c>
      <c r="R3052">
        <f>N(R3051)+IF(A3052="عهدة",1,0)</f>
        <v/>
      </c>
      <c r="S3052">
        <f>IF(C3052="","",IF(AND(C3052&gt;=DATE(2026,9,1),C3052&lt;=DATE(2027,8,31)),(YEAR(C3052)-2026)*12+MONTH(C3052)-8,""))</f>
        <v/>
      </c>
      <c r="T3052">
        <f>IF(AND(A3052="مصروف",R3052&gt;0,I3052="موافق",S3052&lt;&gt;"",H3052&lt;&gt;""),N(G3052),0)</f>
        <v/>
      </c>
    </row>
    <row r="3053">
      <c r="A3053" s="19" t="n"/>
      <c r="B3053" s="20">
        <f>IF(A3053="","",IF(R3053=0,"⚠ أضف سطر عهدة أولًا","BDR-"&amp;TEXT(R3053,"000")))</f>
        <v/>
      </c>
      <c r="C3053" s="21" t="n"/>
      <c r="D3053" s="20">
        <f>IF(C3053="","",IF(S3053="","خارج السنة المالية",INDEX(القوائم!$D$2:$D$13,S3053)))</f>
        <v/>
      </c>
      <c r="E3053" s="22" t="n"/>
      <c r="F3053" s="23" t="n"/>
      <c r="G3053" s="23" t="n"/>
      <c r="H3053" s="22" t="n"/>
      <c r="I3053" s="19" t="n"/>
      <c r="J3053" s="21" t="n"/>
      <c r="K3053" s="19" t="n"/>
      <c r="L3053" s="19" t="n"/>
      <c r="M3053" s="21" t="n"/>
      <c r="N3053" s="22" t="n"/>
      <c r="O3053" s="24">
        <f>IF(A3053&lt;&gt;"عهدة","",SUMIFS($G$8:$G$5007,$B$8:$B$5007,B3053,$A$8:$A$5007,"مصروف",$I$8:$I$5007,"&lt;&gt;مرفوض"))</f>
        <v/>
      </c>
      <c r="P3053" s="25">
        <f>IF(A3053&lt;&gt;"عهدة","",N(F3053)-O3053)</f>
        <v/>
      </c>
      <c r="Q3053" s="26">
        <f>IF(A3053="","",IF(A3053="عهدة",IF(N(F3053)=0,"⚠ أدخل قيمة العهدة",IF(P3053&lt;0,"⛔ عجز / زيادة مصروفات "&amp;TEXT(-P3053,"#,##0"),IF(COUNTIFS($B$8:$B$5007,B3053,$A$8:$A$5007,"مصروف",$I$8:$I$5007,"&lt;&gt;مرفوض",$K$8:$K$5007,"&lt;&gt;نعم")&gt;0,"⚠ "&amp;COUNTIFS($B$8:$B$5007,B3053,$A$8:$A$5007,"مصروف",$I$8:$I$5007,"&lt;&gt;مرفوض",$K$8:$K$5007,"&lt;&gt;نعم")&amp;" مصروف غير مسوى",IF(L3053="تمت التسوية",IF(P3053=0,"✔ متوازنة وتمت التسوية","✔ تمت التسوية – متبقي "&amp;TEXT(P3053,"#,##0")),IF(P3053&gt;0,"متبقي "&amp;TEXT(P3053,"#,##0"),"✔ متوازنة"))))),IF(R3053=0,"⚠ أضف سطر عهدة أولًا",IF(OR(C3053="",N(G3053)=0),"⚠ أكمل التاريخ والقيمة",IF(S3053="","⚠ التاريخ خارج السنة المالية",IF(H3053="","⚠ اختر بند الموازنة",IF(I3053="مرفوض","✖ مرفوض من المدير",IF(I3053&lt;&gt;"موافق","⏳ بانتظار موافقة المدير",IF(K3053&lt;&gt;"نعم","⚠ غير مسوى مع الحسابات","✔ معتمد ومسوى")))))))))</f>
        <v/>
      </c>
      <c r="R3053">
        <f>N(R3052)+IF(A3053="عهدة",1,0)</f>
        <v/>
      </c>
      <c r="S3053">
        <f>IF(C3053="","",IF(AND(C3053&gt;=DATE(2026,9,1),C3053&lt;=DATE(2027,8,31)),(YEAR(C3053)-2026)*12+MONTH(C3053)-8,""))</f>
        <v/>
      </c>
      <c r="T3053">
        <f>IF(AND(A3053="مصروف",R3053&gt;0,I3053="موافق",S3053&lt;&gt;"",H3053&lt;&gt;""),N(G3053),0)</f>
        <v/>
      </c>
    </row>
    <row r="3054">
      <c r="A3054" s="19" t="n"/>
      <c r="B3054" s="20">
        <f>IF(A3054="","",IF(R3054=0,"⚠ أضف سطر عهدة أولًا","BDR-"&amp;TEXT(R3054,"000")))</f>
        <v/>
      </c>
      <c r="C3054" s="21" t="n"/>
      <c r="D3054" s="20">
        <f>IF(C3054="","",IF(S3054="","خارج السنة المالية",INDEX(القوائم!$D$2:$D$13,S3054)))</f>
        <v/>
      </c>
      <c r="E3054" s="22" t="n"/>
      <c r="F3054" s="23" t="n"/>
      <c r="G3054" s="23" t="n"/>
      <c r="H3054" s="22" t="n"/>
      <c r="I3054" s="19" t="n"/>
      <c r="J3054" s="21" t="n"/>
      <c r="K3054" s="19" t="n"/>
      <c r="L3054" s="19" t="n"/>
      <c r="M3054" s="21" t="n"/>
      <c r="N3054" s="22" t="n"/>
      <c r="O3054" s="24">
        <f>IF(A3054&lt;&gt;"عهدة","",SUMIFS($G$8:$G$5007,$B$8:$B$5007,B3054,$A$8:$A$5007,"مصروف",$I$8:$I$5007,"&lt;&gt;مرفوض"))</f>
        <v/>
      </c>
      <c r="P3054" s="25">
        <f>IF(A3054&lt;&gt;"عهدة","",N(F3054)-O3054)</f>
        <v/>
      </c>
      <c r="Q3054" s="26">
        <f>IF(A3054="","",IF(A3054="عهدة",IF(N(F3054)=0,"⚠ أدخل قيمة العهدة",IF(P3054&lt;0,"⛔ عجز / زيادة مصروفات "&amp;TEXT(-P3054,"#,##0"),IF(COUNTIFS($B$8:$B$5007,B3054,$A$8:$A$5007,"مصروف",$I$8:$I$5007,"&lt;&gt;مرفوض",$K$8:$K$5007,"&lt;&gt;نعم")&gt;0,"⚠ "&amp;COUNTIFS($B$8:$B$5007,B3054,$A$8:$A$5007,"مصروف",$I$8:$I$5007,"&lt;&gt;مرفوض",$K$8:$K$5007,"&lt;&gt;نعم")&amp;" مصروف غير مسوى",IF(L3054="تمت التسوية",IF(P3054=0,"✔ متوازنة وتمت التسوية","✔ تمت التسوية – متبقي "&amp;TEXT(P3054,"#,##0")),IF(P3054&gt;0,"متبقي "&amp;TEXT(P3054,"#,##0"),"✔ متوازنة"))))),IF(R3054=0,"⚠ أضف سطر عهدة أولًا",IF(OR(C3054="",N(G3054)=0),"⚠ أكمل التاريخ والقيمة",IF(S3054="","⚠ التاريخ خارج السنة المالية",IF(H3054="","⚠ اختر بند الموازنة",IF(I3054="مرفوض","✖ مرفوض من المدير",IF(I3054&lt;&gt;"موافق","⏳ بانتظار موافقة المدير",IF(K3054&lt;&gt;"نعم","⚠ غير مسوى مع الحسابات","✔ معتمد ومسوى")))))))))</f>
        <v/>
      </c>
      <c r="R3054">
        <f>N(R3053)+IF(A3054="عهدة",1,0)</f>
        <v/>
      </c>
      <c r="S3054">
        <f>IF(C3054="","",IF(AND(C3054&gt;=DATE(2026,9,1),C3054&lt;=DATE(2027,8,31)),(YEAR(C3054)-2026)*12+MONTH(C3054)-8,""))</f>
        <v/>
      </c>
      <c r="T3054">
        <f>IF(AND(A3054="مصروف",R3054&gt;0,I3054="موافق",S3054&lt;&gt;"",H3054&lt;&gt;""),N(G3054),0)</f>
        <v/>
      </c>
    </row>
    <row r="3055">
      <c r="A3055" s="19" t="n"/>
      <c r="B3055" s="20">
        <f>IF(A3055="","",IF(R3055=0,"⚠ أضف سطر عهدة أولًا","BDR-"&amp;TEXT(R3055,"000")))</f>
        <v/>
      </c>
      <c r="C3055" s="21" t="n"/>
      <c r="D3055" s="20">
        <f>IF(C3055="","",IF(S3055="","خارج السنة المالية",INDEX(القوائم!$D$2:$D$13,S3055)))</f>
        <v/>
      </c>
      <c r="E3055" s="22" t="n"/>
      <c r="F3055" s="23" t="n"/>
      <c r="G3055" s="23" t="n"/>
      <c r="H3055" s="22" t="n"/>
      <c r="I3055" s="19" t="n"/>
      <c r="J3055" s="21" t="n"/>
      <c r="K3055" s="19" t="n"/>
      <c r="L3055" s="19" t="n"/>
      <c r="M3055" s="21" t="n"/>
      <c r="N3055" s="22" t="n"/>
      <c r="O3055" s="24">
        <f>IF(A3055&lt;&gt;"عهدة","",SUMIFS($G$8:$G$5007,$B$8:$B$5007,B3055,$A$8:$A$5007,"مصروف",$I$8:$I$5007,"&lt;&gt;مرفوض"))</f>
        <v/>
      </c>
      <c r="P3055" s="25">
        <f>IF(A3055&lt;&gt;"عهدة","",N(F3055)-O3055)</f>
        <v/>
      </c>
      <c r="Q3055" s="26">
        <f>IF(A3055="","",IF(A3055="عهدة",IF(N(F3055)=0,"⚠ أدخل قيمة العهدة",IF(P3055&lt;0,"⛔ عجز / زيادة مصروفات "&amp;TEXT(-P3055,"#,##0"),IF(COUNTIFS($B$8:$B$5007,B3055,$A$8:$A$5007,"مصروف",$I$8:$I$5007,"&lt;&gt;مرفوض",$K$8:$K$5007,"&lt;&gt;نعم")&gt;0,"⚠ "&amp;COUNTIFS($B$8:$B$5007,B3055,$A$8:$A$5007,"مصروف",$I$8:$I$5007,"&lt;&gt;مرفوض",$K$8:$K$5007,"&lt;&gt;نعم")&amp;" مصروف غير مسوى",IF(L3055="تمت التسوية",IF(P3055=0,"✔ متوازنة وتمت التسوية","✔ تمت التسوية – متبقي "&amp;TEXT(P3055,"#,##0")),IF(P3055&gt;0,"متبقي "&amp;TEXT(P3055,"#,##0"),"✔ متوازنة"))))),IF(R3055=0,"⚠ أضف سطر عهدة أولًا",IF(OR(C3055="",N(G3055)=0),"⚠ أكمل التاريخ والقيمة",IF(S3055="","⚠ التاريخ خارج السنة المالية",IF(H3055="","⚠ اختر بند الموازنة",IF(I3055="مرفوض","✖ مرفوض من المدير",IF(I3055&lt;&gt;"موافق","⏳ بانتظار موافقة المدير",IF(K3055&lt;&gt;"نعم","⚠ غير مسوى مع الحسابات","✔ معتمد ومسوى")))))))))</f>
        <v/>
      </c>
      <c r="R3055">
        <f>N(R3054)+IF(A3055="عهدة",1,0)</f>
        <v/>
      </c>
      <c r="S3055">
        <f>IF(C3055="","",IF(AND(C3055&gt;=DATE(2026,9,1),C3055&lt;=DATE(2027,8,31)),(YEAR(C3055)-2026)*12+MONTH(C3055)-8,""))</f>
        <v/>
      </c>
      <c r="T3055">
        <f>IF(AND(A3055="مصروف",R3055&gt;0,I3055="موافق",S3055&lt;&gt;"",H3055&lt;&gt;""),N(G3055),0)</f>
        <v/>
      </c>
    </row>
    <row r="3056">
      <c r="A3056" s="19" t="n"/>
      <c r="B3056" s="20">
        <f>IF(A3056="","",IF(R3056=0,"⚠ أضف سطر عهدة أولًا","BDR-"&amp;TEXT(R3056,"000")))</f>
        <v/>
      </c>
      <c r="C3056" s="21" t="n"/>
      <c r="D3056" s="20">
        <f>IF(C3056="","",IF(S3056="","خارج السنة المالية",INDEX(القوائم!$D$2:$D$13,S3056)))</f>
        <v/>
      </c>
      <c r="E3056" s="22" t="n"/>
      <c r="F3056" s="23" t="n"/>
      <c r="G3056" s="23" t="n"/>
      <c r="H3056" s="22" t="n"/>
      <c r="I3056" s="19" t="n"/>
      <c r="J3056" s="21" t="n"/>
      <c r="K3056" s="19" t="n"/>
      <c r="L3056" s="19" t="n"/>
      <c r="M3056" s="21" t="n"/>
      <c r="N3056" s="22" t="n"/>
      <c r="O3056" s="24">
        <f>IF(A3056&lt;&gt;"عهدة","",SUMIFS($G$8:$G$5007,$B$8:$B$5007,B3056,$A$8:$A$5007,"مصروف",$I$8:$I$5007,"&lt;&gt;مرفوض"))</f>
        <v/>
      </c>
      <c r="P3056" s="25">
        <f>IF(A3056&lt;&gt;"عهدة","",N(F3056)-O3056)</f>
        <v/>
      </c>
      <c r="Q3056" s="26">
        <f>IF(A3056="","",IF(A3056="عهدة",IF(N(F3056)=0,"⚠ أدخل قيمة العهدة",IF(P3056&lt;0,"⛔ عجز / زيادة مصروفات "&amp;TEXT(-P3056,"#,##0"),IF(COUNTIFS($B$8:$B$5007,B3056,$A$8:$A$5007,"مصروف",$I$8:$I$5007,"&lt;&gt;مرفوض",$K$8:$K$5007,"&lt;&gt;نعم")&gt;0,"⚠ "&amp;COUNTIFS($B$8:$B$5007,B3056,$A$8:$A$5007,"مصروف",$I$8:$I$5007,"&lt;&gt;مرفوض",$K$8:$K$5007,"&lt;&gt;نعم")&amp;" مصروف غير مسوى",IF(L3056="تمت التسوية",IF(P3056=0,"✔ متوازنة وتمت التسوية","✔ تمت التسوية – متبقي "&amp;TEXT(P3056,"#,##0")),IF(P3056&gt;0,"متبقي "&amp;TEXT(P3056,"#,##0"),"✔ متوازنة"))))),IF(R3056=0,"⚠ أضف سطر عهدة أولًا",IF(OR(C3056="",N(G3056)=0),"⚠ أكمل التاريخ والقيمة",IF(S3056="","⚠ التاريخ خارج السنة المالية",IF(H3056="","⚠ اختر بند الموازنة",IF(I3056="مرفوض","✖ مرفوض من المدير",IF(I3056&lt;&gt;"موافق","⏳ بانتظار موافقة المدير",IF(K3056&lt;&gt;"نعم","⚠ غير مسوى مع الحسابات","✔ معتمد ومسوى")))))))))</f>
        <v/>
      </c>
      <c r="R3056">
        <f>N(R3055)+IF(A3056="عهدة",1,0)</f>
        <v/>
      </c>
      <c r="S3056">
        <f>IF(C3056="","",IF(AND(C3056&gt;=DATE(2026,9,1),C3056&lt;=DATE(2027,8,31)),(YEAR(C3056)-2026)*12+MONTH(C3056)-8,""))</f>
        <v/>
      </c>
      <c r="T3056">
        <f>IF(AND(A3056="مصروف",R3056&gt;0,I3056="موافق",S3056&lt;&gt;"",H3056&lt;&gt;""),N(G3056),0)</f>
        <v/>
      </c>
    </row>
    <row r="3057">
      <c r="A3057" s="19" t="n"/>
      <c r="B3057" s="20">
        <f>IF(A3057="","",IF(R3057=0,"⚠ أضف سطر عهدة أولًا","BDR-"&amp;TEXT(R3057,"000")))</f>
        <v/>
      </c>
      <c r="C3057" s="21" t="n"/>
      <c r="D3057" s="20">
        <f>IF(C3057="","",IF(S3057="","خارج السنة المالية",INDEX(القوائم!$D$2:$D$13,S3057)))</f>
        <v/>
      </c>
      <c r="E3057" s="22" t="n"/>
      <c r="F3057" s="23" t="n"/>
      <c r="G3057" s="23" t="n"/>
      <c r="H3057" s="22" t="n"/>
      <c r="I3057" s="19" t="n"/>
      <c r="J3057" s="21" t="n"/>
      <c r="K3057" s="19" t="n"/>
      <c r="L3057" s="19" t="n"/>
      <c r="M3057" s="21" t="n"/>
      <c r="N3057" s="22" t="n"/>
      <c r="O3057" s="24">
        <f>IF(A3057&lt;&gt;"عهدة","",SUMIFS($G$8:$G$5007,$B$8:$B$5007,B3057,$A$8:$A$5007,"مصروف",$I$8:$I$5007,"&lt;&gt;مرفوض"))</f>
        <v/>
      </c>
      <c r="P3057" s="25">
        <f>IF(A3057&lt;&gt;"عهدة","",N(F3057)-O3057)</f>
        <v/>
      </c>
      <c r="Q3057" s="26">
        <f>IF(A3057="","",IF(A3057="عهدة",IF(N(F3057)=0,"⚠ أدخل قيمة العهدة",IF(P3057&lt;0,"⛔ عجز / زيادة مصروفات "&amp;TEXT(-P3057,"#,##0"),IF(COUNTIFS($B$8:$B$5007,B3057,$A$8:$A$5007,"مصروف",$I$8:$I$5007,"&lt;&gt;مرفوض",$K$8:$K$5007,"&lt;&gt;نعم")&gt;0,"⚠ "&amp;COUNTIFS($B$8:$B$5007,B3057,$A$8:$A$5007,"مصروف",$I$8:$I$5007,"&lt;&gt;مرفوض",$K$8:$K$5007,"&lt;&gt;نعم")&amp;" مصروف غير مسوى",IF(L3057="تمت التسوية",IF(P3057=0,"✔ متوازنة وتمت التسوية","✔ تمت التسوية – متبقي "&amp;TEXT(P3057,"#,##0")),IF(P3057&gt;0,"متبقي "&amp;TEXT(P3057,"#,##0"),"✔ متوازنة"))))),IF(R3057=0,"⚠ أضف سطر عهدة أولًا",IF(OR(C3057="",N(G3057)=0),"⚠ أكمل التاريخ والقيمة",IF(S3057="","⚠ التاريخ خارج السنة المالية",IF(H3057="","⚠ اختر بند الموازنة",IF(I3057="مرفوض","✖ مرفوض من المدير",IF(I3057&lt;&gt;"موافق","⏳ بانتظار موافقة المدير",IF(K3057&lt;&gt;"نعم","⚠ غير مسوى مع الحسابات","✔ معتمد ومسوى")))))))))</f>
        <v/>
      </c>
      <c r="R3057">
        <f>N(R3056)+IF(A3057="عهدة",1,0)</f>
        <v/>
      </c>
      <c r="S3057">
        <f>IF(C3057="","",IF(AND(C3057&gt;=DATE(2026,9,1),C3057&lt;=DATE(2027,8,31)),(YEAR(C3057)-2026)*12+MONTH(C3057)-8,""))</f>
        <v/>
      </c>
      <c r="T3057">
        <f>IF(AND(A3057="مصروف",R3057&gt;0,I3057="موافق",S3057&lt;&gt;"",H3057&lt;&gt;""),N(G3057),0)</f>
        <v/>
      </c>
    </row>
    <row r="3058">
      <c r="A3058" s="19" t="n"/>
      <c r="B3058" s="20">
        <f>IF(A3058="","",IF(R3058=0,"⚠ أضف سطر عهدة أولًا","BDR-"&amp;TEXT(R3058,"000")))</f>
        <v/>
      </c>
      <c r="C3058" s="21" t="n"/>
      <c r="D3058" s="20">
        <f>IF(C3058="","",IF(S3058="","خارج السنة المالية",INDEX(القوائم!$D$2:$D$13,S3058)))</f>
        <v/>
      </c>
      <c r="E3058" s="22" t="n"/>
      <c r="F3058" s="23" t="n"/>
      <c r="G3058" s="23" t="n"/>
      <c r="H3058" s="22" t="n"/>
      <c r="I3058" s="19" t="n"/>
      <c r="J3058" s="21" t="n"/>
      <c r="K3058" s="19" t="n"/>
      <c r="L3058" s="19" t="n"/>
      <c r="M3058" s="21" t="n"/>
      <c r="N3058" s="22" t="n"/>
      <c r="O3058" s="24">
        <f>IF(A3058&lt;&gt;"عهدة","",SUMIFS($G$8:$G$5007,$B$8:$B$5007,B3058,$A$8:$A$5007,"مصروف",$I$8:$I$5007,"&lt;&gt;مرفوض"))</f>
        <v/>
      </c>
      <c r="P3058" s="25">
        <f>IF(A3058&lt;&gt;"عهدة","",N(F3058)-O3058)</f>
        <v/>
      </c>
      <c r="Q3058" s="26">
        <f>IF(A3058="","",IF(A3058="عهدة",IF(N(F3058)=0,"⚠ أدخل قيمة العهدة",IF(P3058&lt;0,"⛔ عجز / زيادة مصروفات "&amp;TEXT(-P3058,"#,##0"),IF(COUNTIFS($B$8:$B$5007,B3058,$A$8:$A$5007,"مصروف",$I$8:$I$5007,"&lt;&gt;مرفوض",$K$8:$K$5007,"&lt;&gt;نعم")&gt;0,"⚠ "&amp;COUNTIFS($B$8:$B$5007,B3058,$A$8:$A$5007,"مصروف",$I$8:$I$5007,"&lt;&gt;مرفوض",$K$8:$K$5007,"&lt;&gt;نعم")&amp;" مصروف غير مسوى",IF(L3058="تمت التسوية",IF(P3058=0,"✔ متوازنة وتمت التسوية","✔ تمت التسوية – متبقي "&amp;TEXT(P3058,"#,##0")),IF(P3058&gt;0,"متبقي "&amp;TEXT(P3058,"#,##0"),"✔ متوازنة"))))),IF(R3058=0,"⚠ أضف سطر عهدة أولًا",IF(OR(C3058="",N(G3058)=0),"⚠ أكمل التاريخ والقيمة",IF(S3058="","⚠ التاريخ خارج السنة المالية",IF(H3058="","⚠ اختر بند الموازنة",IF(I3058="مرفوض","✖ مرفوض من المدير",IF(I3058&lt;&gt;"موافق","⏳ بانتظار موافقة المدير",IF(K3058&lt;&gt;"نعم","⚠ غير مسوى مع الحسابات","✔ معتمد ومسوى")))))))))</f>
        <v/>
      </c>
      <c r="R3058">
        <f>N(R3057)+IF(A3058="عهدة",1,0)</f>
        <v/>
      </c>
      <c r="S3058">
        <f>IF(C3058="","",IF(AND(C3058&gt;=DATE(2026,9,1),C3058&lt;=DATE(2027,8,31)),(YEAR(C3058)-2026)*12+MONTH(C3058)-8,""))</f>
        <v/>
      </c>
      <c r="T3058">
        <f>IF(AND(A3058="مصروف",R3058&gt;0,I3058="موافق",S3058&lt;&gt;"",H3058&lt;&gt;""),N(G3058),0)</f>
        <v/>
      </c>
    </row>
    <row r="3059">
      <c r="A3059" s="19" t="n"/>
      <c r="B3059" s="20">
        <f>IF(A3059="","",IF(R3059=0,"⚠ أضف سطر عهدة أولًا","BDR-"&amp;TEXT(R3059,"000")))</f>
        <v/>
      </c>
      <c r="C3059" s="21" t="n"/>
      <c r="D3059" s="20">
        <f>IF(C3059="","",IF(S3059="","خارج السنة المالية",INDEX(القوائم!$D$2:$D$13,S3059)))</f>
        <v/>
      </c>
      <c r="E3059" s="22" t="n"/>
      <c r="F3059" s="23" t="n"/>
      <c r="G3059" s="23" t="n"/>
      <c r="H3059" s="22" t="n"/>
      <c r="I3059" s="19" t="n"/>
      <c r="J3059" s="21" t="n"/>
      <c r="K3059" s="19" t="n"/>
      <c r="L3059" s="19" t="n"/>
      <c r="M3059" s="21" t="n"/>
      <c r="N3059" s="22" t="n"/>
      <c r="O3059" s="24">
        <f>IF(A3059&lt;&gt;"عهدة","",SUMIFS($G$8:$G$5007,$B$8:$B$5007,B3059,$A$8:$A$5007,"مصروف",$I$8:$I$5007,"&lt;&gt;مرفوض"))</f>
        <v/>
      </c>
      <c r="P3059" s="25">
        <f>IF(A3059&lt;&gt;"عهدة","",N(F3059)-O3059)</f>
        <v/>
      </c>
      <c r="Q3059" s="26">
        <f>IF(A3059="","",IF(A3059="عهدة",IF(N(F3059)=0,"⚠ أدخل قيمة العهدة",IF(P3059&lt;0,"⛔ عجز / زيادة مصروفات "&amp;TEXT(-P3059,"#,##0"),IF(COUNTIFS($B$8:$B$5007,B3059,$A$8:$A$5007,"مصروف",$I$8:$I$5007,"&lt;&gt;مرفوض",$K$8:$K$5007,"&lt;&gt;نعم")&gt;0,"⚠ "&amp;COUNTIFS($B$8:$B$5007,B3059,$A$8:$A$5007,"مصروف",$I$8:$I$5007,"&lt;&gt;مرفوض",$K$8:$K$5007,"&lt;&gt;نعم")&amp;" مصروف غير مسوى",IF(L3059="تمت التسوية",IF(P3059=0,"✔ متوازنة وتمت التسوية","✔ تمت التسوية – متبقي "&amp;TEXT(P3059,"#,##0")),IF(P3059&gt;0,"متبقي "&amp;TEXT(P3059,"#,##0"),"✔ متوازنة"))))),IF(R3059=0,"⚠ أضف سطر عهدة أولًا",IF(OR(C3059="",N(G3059)=0),"⚠ أكمل التاريخ والقيمة",IF(S3059="","⚠ التاريخ خارج السنة المالية",IF(H3059="","⚠ اختر بند الموازنة",IF(I3059="مرفوض","✖ مرفوض من المدير",IF(I3059&lt;&gt;"موافق","⏳ بانتظار موافقة المدير",IF(K3059&lt;&gt;"نعم","⚠ غير مسوى مع الحسابات","✔ معتمد ومسوى")))))))))</f>
        <v/>
      </c>
      <c r="R3059">
        <f>N(R3058)+IF(A3059="عهدة",1,0)</f>
        <v/>
      </c>
      <c r="S3059">
        <f>IF(C3059="","",IF(AND(C3059&gt;=DATE(2026,9,1),C3059&lt;=DATE(2027,8,31)),(YEAR(C3059)-2026)*12+MONTH(C3059)-8,""))</f>
        <v/>
      </c>
      <c r="T3059">
        <f>IF(AND(A3059="مصروف",R3059&gt;0,I3059="موافق",S3059&lt;&gt;"",H3059&lt;&gt;""),N(G3059),0)</f>
        <v/>
      </c>
    </row>
    <row r="3060">
      <c r="A3060" s="19" t="n"/>
      <c r="B3060" s="20">
        <f>IF(A3060="","",IF(R3060=0,"⚠ أضف سطر عهدة أولًا","BDR-"&amp;TEXT(R3060,"000")))</f>
        <v/>
      </c>
      <c r="C3060" s="21" t="n"/>
      <c r="D3060" s="20">
        <f>IF(C3060="","",IF(S3060="","خارج السنة المالية",INDEX(القوائم!$D$2:$D$13,S3060)))</f>
        <v/>
      </c>
      <c r="E3060" s="22" t="n"/>
      <c r="F3060" s="23" t="n"/>
      <c r="G3060" s="23" t="n"/>
      <c r="H3060" s="22" t="n"/>
      <c r="I3060" s="19" t="n"/>
      <c r="J3060" s="21" t="n"/>
      <c r="K3060" s="19" t="n"/>
      <c r="L3060" s="19" t="n"/>
      <c r="M3060" s="21" t="n"/>
      <c r="N3060" s="22" t="n"/>
      <c r="O3060" s="24">
        <f>IF(A3060&lt;&gt;"عهدة","",SUMIFS($G$8:$G$5007,$B$8:$B$5007,B3060,$A$8:$A$5007,"مصروف",$I$8:$I$5007,"&lt;&gt;مرفوض"))</f>
        <v/>
      </c>
      <c r="P3060" s="25">
        <f>IF(A3060&lt;&gt;"عهدة","",N(F3060)-O3060)</f>
        <v/>
      </c>
      <c r="Q3060" s="26">
        <f>IF(A3060="","",IF(A3060="عهدة",IF(N(F3060)=0,"⚠ أدخل قيمة العهدة",IF(P3060&lt;0,"⛔ عجز / زيادة مصروفات "&amp;TEXT(-P3060,"#,##0"),IF(COUNTIFS($B$8:$B$5007,B3060,$A$8:$A$5007,"مصروف",$I$8:$I$5007,"&lt;&gt;مرفوض",$K$8:$K$5007,"&lt;&gt;نعم")&gt;0,"⚠ "&amp;COUNTIFS($B$8:$B$5007,B3060,$A$8:$A$5007,"مصروف",$I$8:$I$5007,"&lt;&gt;مرفوض",$K$8:$K$5007,"&lt;&gt;نعم")&amp;" مصروف غير مسوى",IF(L3060="تمت التسوية",IF(P3060=0,"✔ متوازنة وتمت التسوية","✔ تمت التسوية – متبقي "&amp;TEXT(P3060,"#,##0")),IF(P3060&gt;0,"متبقي "&amp;TEXT(P3060,"#,##0"),"✔ متوازنة"))))),IF(R3060=0,"⚠ أضف سطر عهدة أولًا",IF(OR(C3060="",N(G3060)=0),"⚠ أكمل التاريخ والقيمة",IF(S3060="","⚠ التاريخ خارج السنة المالية",IF(H3060="","⚠ اختر بند الموازنة",IF(I3060="مرفوض","✖ مرفوض من المدير",IF(I3060&lt;&gt;"موافق","⏳ بانتظار موافقة المدير",IF(K3060&lt;&gt;"نعم","⚠ غير مسوى مع الحسابات","✔ معتمد ومسوى")))))))))</f>
        <v/>
      </c>
      <c r="R3060">
        <f>N(R3059)+IF(A3060="عهدة",1,0)</f>
        <v/>
      </c>
      <c r="S3060">
        <f>IF(C3060="","",IF(AND(C3060&gt;=DATE(2026,9,1),C3060&lt;=DATE(2027,8,31)),(YEAR(C3060)-2026)*12+MONTH(C3060)-8,""))</f>
        <v/>
      </c>
      <c r="T3060">
        <f>IF(AND(A3060="مصروف",R3060&gt;0,I3060="موافق",S3060&lt;&gt;"",H3060&lt;&gt;""),N(G3060),0)</f>
        <v/>
      </c>
    </row>
    <row r="3061">
      <c r="A3061" s="19" t="n"/>
      <c r="B3061" s="20">
        <f>IF(A3061="","",IF(R3061=0,"⚠ أضف سطر عهدة أولًا","BDR-"&amp;TEXT(R3061,"000")))</f>
        <v/>
      </c>
      <c r="C3061" s="21" t="n"/>
      <c r="D3061" s="20">
        <f>IF(C3061="","",IF(S3061="","خارج السنة المالية",INDEX(القوائم!$D$2:$D$13,S3061)))</f>
        <v/>
      </c>
      <c r="E3061" s="22" t="n"/>
      <c r="F3061" s="23" t="n"/>
      <c r="G3061" s="23" t="n"/>
      <c r="H3061" s="22" t="n"/>
      <c r="I3061" s="19" t="n"/>
      <c r="J3061" s="21" t="n"/>
      <c r="K3061" s="19" t="n"/>
      <c r="L3061" s="19" t="n"/>
      <c r="M3061" s="21" t="n"/>
      <c r="N3061" s="22" t="n"/>
      <c r="O3061" s="24">
        <f>IF(A3061&lt;&gt;"عهدة","",SUMIFS($G$8:$G$5007,$B$8:$B$5007,B3061,$A$8:$A$5007,"مصروف",$I$8:$I$5007,"&lt;&gt;مرفوض"))</f>
        <v/>
      </c>
      <c r="P3061" s="25">
        <f>IF(A3061&lt;&gt;"عهدة","",N(F3061)-O3061)</f>
        <v/>
      </c>
      <c r="Q3061" s="26">
        <f>IF(A3061="","",IF(A3061="عهدة",IF(N(F3061)=0,"⚠ أدخل قيمة العهدة",IF(P3061&lt;0,"⛔ عجز / زيادة مصروفات "&amp;TEXT(-P3061,"#,##0"),IF(COUNTIFS($B$8:$B$5007,B3061,$A$8:$A$5007,"مصروف",$I$8:$I$5007,"&lt;&gt;مرفوض",$K$8:$K$5007,"&lt;&gt;نعم")&gt;0,"⚠ "&amp;COUNTIFS($B$8:$B$5007,B3061,$A$8:$A$5007,"مصروف",$I$8:$I$5007,"&lt;&gt;مرفوض",$K$8:$K$5007,"&lt;&gt;نعم")&amp;" مصروف غير مسوى",IF(L3061="تمت التسوية",IF(P3061=0,"✔ متوازنة وتمت التسوية","✔ تمت التسوية – متبقي "&amp;TEXT(P3061,"#,##0")),IF(P3061&gt;0,"متبقي "&amp;TEXT(P3061,"#,##0"),"✔ متوازنة"))))),IF(R3061=0,"⚠ أضف سطر عهدة أولًا",IF(OR(C3061="",N(G3061)=0),"⚠ أكمل التاريخ والقيمة",IF(S3061="","⚠ التاريخ خارج السنة المالية",IF(H3061="","⚠ اختر بند الموازنة",IF(I3061="مرفوض","✖ مرفوض من المدير",IF(I3061&lt;&gt;"موافق","⏳ بانتظار موافقة المدير",IF(K3061&lt;&gt;"نعم","⚠ غير مسوى مع الحسابات","✔ معتمد ومسوى")))))))))</f>
        <v/>
      </c>
      <c r="R3061">
        <f>N(R3060)+IF(A3061="عهدة",1,0)</f>
        <v/>
      </c>
      <c r="S3061">
        <f>IF(C3061="","",IF(AND(C3061&gt;=DATE(2026,9,1),C3061&lt;=DATE(2027,8,31)),(YEAR(C3061)-2026)*12+MONTH(C3061)-8,""))</f>
        <v/>
      </c>
      <c r="T3061">
        <f>IF(AND(A3061="مصروف",R3061&gt;0,I3061="موافق",S3061&lt;&gt;"",H3061&lt;&gt;""),N(G3061),0)</f>
        <v/>
      </c>
    </row>
    <row r="3062">
      <c r="A3062" s="19" t="n"/>
      <c r="B3062" s="20">
        <f>IF(A3062="","",IF(R3062=0,"⚠ أضف سطر عهدة أولًا","BDR-"&amp;TEXT(R3062,"000")))</f>
        <v/>
      </c>
      <c r="C3062" s="21" t="n"/>
      <c r="D3062" s="20">
        <f>IF(C3062="","",IF(S3062="","خارج السنة المالية",INDEX(القوائم!$D$2:$D$13,S3062)))</f>
        <v/>
      </c>
      <c r="E3062" s="22" t="n"/>
      <c r="F3062" s="23" t="n"/>
      <c r="G3062" s="23" t="n"/>
      <c r="H3062" s="22" t="n"/>
      <c r="I3062" s="19" t="n"/>
      <c r="J3062" s="21" t="n"/>
      <c r="K3062" s="19" t="n"/>
      <c r="L3062" s="19" t="n"/>
      <c r="M3062" s="21" t="n"/>
      <c r="N3062" s="22" t="n"/>
      <c r="O3062" s="24">
        <f>IF(A3062&lt;&gt;"عهدة","",SUMIFS($G$8:$G$5007,$B$8:$B$5007,B3062,$A$8:$A$5007,"مصروف",$I$8:$I$5007,"&lt;&gt;مرفوض"))</f>
        <v/>
      </c>
      <c r="P3062" s="25">
        <f>IF(A3062&lt;&gt;"عهدة","",N(F3062)-O3062)</f>
        <v/>
      </c>
      <c r="Q3062" s="26">
        <f>IF(A3062="","",IF(A3062="عهدة",IF(N(F3062)=0,"⚠ أدخل قيمة العهدة",IF(P3062&lt;0,"⛔ عجز / زيادة مصروفات "&amp;TEXT(-P3062,"#,##0"),IF(COUNTIFS($B$8:$B$5007,B3062,$A$8:$A$5007,"مصروف",$I$8:$I$5007,"&lt;&gt;مرفوض",$K$8:$K$5007,"&lt;&gt;نعم")&gt;0,"⚠ "&amp;COUNTIFS($B$8:$B$5007,B3062,$A$8:$A$5007,"مصروف",$I$8:$I$5007,"&lt;&gt;مرفوض",$K$8:$K$5007,"&lt;&gt;نعم")&amp;" مصروف غير مسوى",IF(L3062="تمت التسوية",IF(P3062=0,"✔ متوازنة وتمت التسوية","✔ تمت التسوية – متبقي "&amp;TEXT(P3062,"#,##0")),IF(P3062&gt;0,"متبقي "&amp;TEXT(P3062,"#,##0"),"✔ متوازنة"))))),IF(R3062=0,"⚠ أضف سطر عهدة أولًا",IF(OR(C3062="",N(G3062)=0),"⚠ أكمل التاريخ والقيمة",IF(S3062="","⚠ التاريخ خارج السنة المالية",IF(H3062="","⚠ اختر بند الموازنة",IF(I3062="مرفوض","✖ مرفوض من المدير",IF(I3062&lt;&gt;"موافق","⏳ بانتظار موافقة المدير",IF(K3062&lt;&gt;"نعم","⚠ غير مسوى مع الحسابات","✔ معتمد ومسوى")))))))))</f>
        <v/>
      </c>
      <c r="R3062">
        <f>N(R3061)+IF(A3062="عهدة",1,0)</f>
        <v/>
      </c>
      <c r="S3062">
        <f>IF(C3062="","",IF(AND(C3062&gt;=DATE(2026,9,1),C3062&lt;=DATE(2027,8,31)),(YEAR(C3062)-2026)*12+MONTH(C3062)-8,""))</f>
        <v/>
      </c>
      <c r="T3062">
        <f>IF(AND(A3062="مصروف",R3062&gt;0,I3062="موافق",S3062&lt;&gt;"",H3062&lt;&gt;""),N(G3062),0)</f>
        <v/>
      </c>
    </row>
    <row r="3063">
      <c r="A3063" s="19" t="n"/>
      <c r="B3063" s="20">
        <f>IF(A3063="","",IF(R3063=0,"⚠ أضف سطر عهدة أولًا","BDR-"&amp;TEXT(R3063,"000")))</f>
        <v/>
      </c>
      <c r="C3063" s="21" t="n"/>
      <c r="D3063" s="20">
        <f>IF(C3063="","",IF(S3063="","خارج السنة المالية",INDEX(القوائم!$D$2:$D$13,S3063)))</f>
        <v/>
      </c>
      <c r="E3063" s="22" t="n"/>
      <c r="F3063" s="23" t="n"/>
      <c r="G3063" s="23" t="n"/>
      <c r="H3063" s="22" t="n"/>
      <c r="I3063" s="19" t="n"/>
      <c r="J3063" s="21" t="n"/>
      <c r="K3063" s="19" t="n"/>
      <c r="L3063" s="19" t="n"/>
      <c r="M3063" s="21" t="n"/>
      <c r="N3063" s="22" t="n"/>
      <c r="O3063" s="24">
        <f>IF(A3063&lt;&gt;"عهدة","",SUMIFS($G$8:$G$5007,$B$8:$B$5007,B3063,$A$8:$A$5007,"مصروف",$I$8:$I$5007,"&lt;&gt;مرفوض"))</f>
        <v/>
      </c>
      <c r="P3063" s="25">
        <f>IF(A3063&lt;&gt;"عهدة","",N(F3063)-O3063)</f>
        <v/>
      </c>
      <c r="Q3063" s="26">
        <f>IF(A3063="","",IF(A3063="عهدة",IF(N(F3063)=0,"⚠ أدخل قيمة العهدة",IF(P3063&lt;0,"⛔ عجز / زيادة مصروفات "&amp;TEXT(-P3063,"#,##0"),IF(COUNTIFS($B$8:$B$5007,B3063,$A$8:$A$5007,"مصروف",$I$8:$I$5007,"&lt;&gt;مرفوض",$K$8:$K$5007,"&lt;&gt;نعم")&gt;0,"⚠ "&amp;COUNTIFS($B$8:$B$5007,B3063,$A$8:$A$5007,"مصروف",$I$8:$I$5007,"&lt;&gt;مرفوض",$K$8:$K$5007,"&lt;&gt;نعم")&amp;" مصروف غير مسوى",IF(L3063="تمت التسوية",IF(P3063=0,"✔ متوازنة وتمت التسوية","✔ تمت التسوية – متبقي "&amp;TEXT(P3063,"#,##0")),IF(P3063&gt;0,"متبقي "&amp;TEXT(P3063,"#,##0"),"✔ متوازنة"))))),IF(R3063=0,"⚠ أضف سطر عهدة أولًا",IF(OR(C3063="",N(G3063)=0),"⚠ أكمل التاريخ والقيمة",IF(S3063="","⚠ التاريخ خارج السنة المالية",IF(H3063="","⚠ اختر بند الموازنة",IF(I3063="مرفوض","✖ مرفوض من المدير",IF(I3063&lt;&gt;"موافق","⏳ بانتظار موافقة المدير",IF(K3063&lt;&gt;"نعم","⚠ غير مسوى مع الحسابات","✔ معتمد ومسوى")))))))))</f>
        <v/>
      </c>
      <c r="R3063">
        <f>N(R3062)+IF(A3063="عهدة",1,0)</f>
        <v/>
      </c>
      <c r="S3063">
        <f>IF(C3063="","",IF(AND(C3063&gt;=DATE(2026,9,1),C3063&lt;=DATE(2027,8,31)),(YEAR(C3063)-2026)*12+MONTH(C3063)-8,""))</f>
        <v/>
      </c>
      <c r="T3063">
        <f>IF(AND(A3063="مصروف",R3063&gt;0,I3063="موافق",S3063&lt;&gt;"",H3063&lt;&gt;""),N(G3063),0)</f>
        <v/>
      </c>
    </row>
    <row r="3064">
      <c r="A3064" s="19" t="n"/>
      <c r="B3064" s="20">
        <f>IF(A3064="","",IF(R3064=0,"⚠ أضف سطر عهدة أولًا","BDR-"&amp;TEXT(R3064,"000")))</f>
        <v/>
      </c>
      <c r="C3064" s="21" t="n"/>
      <c r="D3064" s="20">
        <f>IF(C3064="","",IF(S3064="","خارج السنة المالية",INDEX(القوائم!$D$2:$D$13,S3064)))</f>
        <v/>
      </c>
      <c r="E3064" s="22" t="n"/>
      <c r="F3064" s="23" t="n"/>
      <c r="G3064" s="23" t="n"/>
      <c r="H3064" s="22" t="n"/>
      <c r="I3064" s="19" t="n"/>
      <c r="J3064" s="21" t="n"/>
      <c r="K3064" s="19" t="n"/>
      <c r="L3064" s="19" t="n"/>
      <c r="M3064" s="21" t="n"/>
      <c r="N3064" s="22" t="n"/>
      <c r="O3064" s="24">
        <f>IF(A3064&lt;&gt;"عهدة","",SUMIFS($G$8:$G$5007,$B$8:$B$5007,B3064,$A$8:$A$5007,"مصروف",$I$8:$I$5007,"&lt;&gt;مرفوض"))</f>
        <v/>
      </c>
      <c r="P3064" s="25">
        <f>IF(A3064&lt;&gt;"عهدة","",N(F3064)-O3064)</f>
        <v/>
      </c>
      <c r="Q3064" s="26">
        <f>IF(A3064="","",IF(A3064="عهدة",IF(N(F3064)=0,"⚠ أدخل قيمة العهدة",IF(P3064&lt;0,"⛔ عجز / زيادة مصروفات "&amp;TEXT(-P3064,"#,##0"),IF(COUNTIFS($B$8:$B$5007,B3064,$A$8:$A$5007,"مصروف",$I$8:$I$5007,"&lt;&gt;مرفوض",$K$8:$K$5007,"&lt;&gt;نعم")&gt;0,"⚠ "&amp;COUNTIFS($B$8:$B$5007,B3064,$A$8:$A$5007,"مصروف",$I$8:$I$5007,"&lt;&gt;مرفوض",$K$8:$K$5007,"&lt;&gt;نعم")&amp;" مصروف غير مسوى",IF(L3064="تمت التسوية",IF(P3064=0,"✔ متوازنة وتمت التسوية","✔ تمت التسوية – متبقي "&amp;TEXT(P3064,"#,##0")),IF(P3064&gt;0,"متبقي "&amp;TEXT(P3064,"#,##0"),"✔ متوازنة"))))),IF(R3064=0,"⚠ أضف سطر عهدة أولًا",IF(OR(C3064="",N(G3064)=0),"⚠ أكمل التاريخ والقيمة",IF(S3064="","⚠ التاريخ خارج السنة المالية",IF(H3064="","⚠ اختر بند الموازنة",IF(I3064="مرفوض","✖ مرفوض من المدير",IF(I3064&lt;&gt;"موافق","⏳ بانتظار موافقة المدير",IF(K3064&lt;&gt;"نعم","⚠ غير مسوى مع الحسابات","✔ معتمد ومسوى")))))))))</f>
        <v/>
      </c>
      <c r="R3064">
        <f>N(R3063)+IF(A3064="عهدة",1,0)</f>
        <v/>
      </c>
      <c r="S3064">
        <f>IF(C3064="","",IF(AND(C3064&gt;=DATE(2026,9,1),C3064&lt;=DATE(2027,8,31)),(YEAR(C3064)-2026)*12+MONTH(C3064)-8,""))</f>
        <v/>
      </c>
      <c r="T3064">
        <f>IF(AND(A3064="مصروف",R3064&gt;0,I3064="موافق",S3064&lt;&gt;"",H3064&lt;&gt;""),N(G3064),0)</f>
        <v/>
      </c>
    </row>
    <row r="3065">
      <c r="A3065" s="19" t="n"/>
      <c r="B3065" s="20">
        <f>IF(A3065="","",IF(R3065=0,"⚠ أضف سطر عهدة أولًا","BDR-"&amp;TEXT(R3065,"000")))</f>
        <v/>
      </c>
      <c r="C3065" s="21" t="n"/>
      <c r="D3065" s="20">
        <f>IF(C3065="","",IF(S3065="","خارج السنة المالية",INDEX(القوائم!$D$2:$D$13,S3065)))</f>
        <v/>
      </c>
      <c r="E3065" s="22" t="n"/>
      <c r="F3065" s="23" t="n"/>
      <c r="G3065" s="23" t="n"/>
      <c r="H3065" s="22" t="n"/>
      <c r="I3065" s="19" t="n"/>
      <c r="J3065" s="21" t="n"/>
      <c r="K3065" s="19" t="n"/>
      <c r="L3065" s="19" t="n"/>
      <c r="M3065" s="21" t="n"/>
      <c r="N3065" s="22" t="n"/>
      <c r="O3065" s="24">
        <f>IF(A3065&lt;&gt;"عهدة","",SUMIFS($G$8:$G$5007,$B$8:$B$5007,B3065,$A$8:$A$5007,"مصروف",$I$8:$I$5007,"&lt;&gt;مرفوض"))</f>
        <v/>
      </c>
      <c r="P3065" s="25">
        <f>IF(A3065&lt;&gt;"عهدة","",N(F3065)-O3065)</f>
        <v/>
      </c>
      <c r="Q3065" s="26">
        <f>IF(A3065="","",IF(A3065="عهدة",IF(N(F3065)=0,"⚠ أدخل قيمة العهدة",IF(P3065&lt;0,"⛔ عجز / زيادة مصروفات "&amp;TEXT(-P3065,"#,##0"),IF(COUNTIFS($B$8:$B$5007,B3065,$A$8:$A$5007,"مصروف",$I$8:$I$5007,"&lt;&gt;مرفوض",$K$8:$K$5007,"&lt;&gt;نعم")&gt;0,"⚠ "&amp;COUNTIFS($B$8:$B$5007,B3065,$A$8:$A$5007,"مصروف",$I$8:$I$5007,"&lt;&gt;مرفوض",$K$8:$K$5007,"&lt;&gt;نعم")&amp;" مصروف غير مسوى",IF(L3065="تمت التسوية",IF(P3065=0,"✔ متوازنة وتمت التسوية","✔ تمت التسوية – متبقي "&amp;TEXT(P3065,"#,##0")),IF(P3065&gt;0,"متبقي "&amp;TEXT(P3065,"#,##0"),"✔ متوازنة"))))),IF(R3065=0,"⚠ أضف سطر عهدة أولًا",IF(OR(C3065="",N(G3065)=0),"⚠ أكمل التاريخ والقيمة",IF(S3065="","⚠ التاريخ خارج السنة المالية",IF(H3065="","⚠ اختر بند الموازنة",IF(I3065="مرفوض","✖ مرفوض من المدير",IF(I3065&lt;&gt;"موافق","⏳ بانتظار موافقة المدير",IF(K3065&lt;&gt;"نعم","⚠ غير مسوى مع الحسابات","✔ معتمد ومسوى")))))))))</f>
        <v/>
      </c>
      <c r="R3065">
        <f>N(R3064)+IF(A3065="عهدة",1,0)</f>
        <v/>
      </c>
      <c r="S3065">
        <f>IF(C3065="","",IF(AND(C3065&gt;=DATE(2026,9,1),C3065&lt;=DATE(2027,8,31)),(YEAR(C3065)-2026)*12+MONTH(C3065)-8,""))</f>
        <v/>
      </c>
      <c r="T3065">
        <f>IF(AND(A3065="مصروف",R3065&gt;0,I3065="موافق",S3065&lt;&gt;"",H3065&lt;&gt;""),N(G3065),0)</f>
        <v/>
      </c>
    </row>
    <row r="3066">
      <c r="A3066" s="19" t="n"/>
      <c r="B3066" s="20">
        <f>IF(A3066="","",IF(R3066=0,"⚠ أضف سطر عهدة أولًا","BDR-"&amp;TEXT(R3066,"000")))</f>
        <v/>
      </c>
      <c r="C3066" s="21" t="n"/>
      <c r="D3066" s="20">
        <f>IF(C3066="","",IF(S3066="","خارج السنة المالية",INDEX(القوائم!$D$2:$D$13,S3066)))</f>
        <v/>
      </c>
      <c r="E3066" s="22" t="n"/>
      <c r="F3066" s="23" t="n"/>
      <c r="G3066" s="23" t="n"/>
      <c r="H3066" s="22" t="n"/>
      <c r="I3066" s="19" t="n"/>
      <c r="J3066" s="21" t="n"/>
      <c r="K3066" s="19" t="n"/>
      <c r="L3066" s="19" t="n"/>
      <c r="M3066" s="21" t="n"/>
      <c r="N3066" s="22" t="n"/>
      <c r="O3066" s="24">
        <f>IF(A3066&lt;&gt;"عهدة","",SUMIFS($G$8:$G$5007,$B$8:$B$5007,B3066,$A$8:$A$5007,"مصروف",$I$8:$I$5007,"&lt;&gt;مرفوض"))</f>
        <v/>
      </c>
      <c r="P3066" s="25">
        <f>IF(A3066&lt;&gt;"عهدة","",N(F3066)-O3066)</f>
        <v/>
      </c>
      <c r="Q3066" s="26">
        <f>IF(A3066="","",IF(A3066="عهدة",IF(N(F3066)=0,"⚠ أدخل قيمة العهدة",IF(P3066&lt;0,"⛔ عجز / زيادة مصروفات "&amp;TEXT(-P3066,"#,##0"),IF(COUNTIFS($B$8:$B$5007,B3066,$A$8:$A$5007,"مصروف",$I$8:$I$5007,"&lt;&gt;مرفوض",$K$8:$K$5007,"&lt;&gt;نعم")&gt;0,"⚠ "&amp;COUNTIFS($B$8:$B$5007,B3066,$A$8:$A$5007,"مصروف",$I$8:$I$5007,"&lt;&gt;مرفوض",$K$8:$K$5007,"&lt;&gt;نعم")&amp;" مصروف غير مسوى",IF(L3066="تمت التسوية",IF(P3066=0,"✔ متوازنة وتمت التسوية","✔ تمت التسوية – متبقي "&amp;TEXT(P3066,"#,##0")),IF(P3066&gt;0,"متبقي "&amp;TEXT(P3066,"#,##0"),"✔ متوازنة"))))),IF(R3066=0,"⚠ أضف سطر عهدة أولًا",IF(OR(C3066="",N(G3066)=0),"⚠ أكمل التاريخ والقيمة",IF(S3066="","⚠ التاريخ خارج السنة المالية",IF(H3066="","⚠ اختر بند الموازنة",IF(I3066="مرفوض","✖ مرفوض من المدير",IF(I3066&lt;&gt;"موافق","⏳ بانتظار موافقة المدير",IF(K3066&lt;&gt;"نعم","⚠ غير مسوى مع الحسابات","✔ معتمد ومسوى")))))))))</f>
        <v/>
      </c>
      <c r="R3066">
        <f>N(R3065)+IF(A3066="عهدة",1,0)</f>
        <v/>
      </c>
      <c r="S3066">
        <f>IF(C3066="","",IF(AND(C3066&gt;=DATE(2026,9,1),C3066&lt;=DATE(2027,8,31)),(YEAR(C3066)-2026)*12+MONTH(C3066)-8,""))</f>
        <v/>
      </c>
      <c r="T3066">
        <f>IF(AND(A3066="مصروف",R3066&gt;0,I3066="موافق",S3066&lt;&gt;"",H3066&lt;&gt;""),N(G3066),0)</f>
        <v/>
      </c>
    </row>
    <row r="3067">
      <c r="A3067" s="19" t="n"/>
      <c r="B3067" s="20">
        <f>IF(A3067="","",IF(R3067=0,"⚠ أضف سطر عهدة أولًا","BDR-"&amp;TEXT(R3067,"000")))</f>
        <v/>
      </c>
      <c r="C3067" s="21" t="n"/>
      <c r="D3067" s="20">
        <f>IF(C3067="","",IF(S3067="","خارج السنة المالية",INDEX(القوائم!$D$2:$D$13,S3067)))</f>
        <v/>
      </c>
      <c r="E3067" s="22" t="n"/>
      <c r="F3067" s="23" t="n"/>
      <c r="G3067" s="23" t="n"/>
      <c r="H3067" s="22" t="n"/>
      <c r="I3067" s="19" t="n"/>
      <c r="J3067" s="21" t="n"/>
      <c r="K3067" s="19" t="n"/>
      <c r="L3067" s="19" t="n"/>
      <c r="M3067" s="21" t="n"/>
      <c r="N3067" s="22" t="n"/>
      <c r="O3067" s="24">
        <f>IF(A3067&lt;&gt;"عهدة","",SUMIFS($G$8:$G$5007,$B$8:$B$5007,B3067,$A$8:$A$5007,"مصروف",$I$8:$I$5007,"&lt;&gt;مرفوض"))</f>
        <v/>
      </c>
      <c r="P3067" s="25">
        <f>IF(A3067&lt;&gt;"عهدة","",N(F3067)-O3067)</f>
        <v/>
      </c>
      <c r="Q3067" s="26">
        <f>IF(A3067="","",IF(A3067="عهدة",IF(N(F3067)=0,"⚠ أدخل قيمة العهدة",IF(P3067&lt;0,"⛔ عجز / زيادة مصروفات "&amp;TEXT(-P3067,"#,##0"),IF(COUNTIFS($B$8:$B$5007,B3067,$A$8:$A$5007,"مصروف",$I$8:$I$5007,"&lt;&gt;مرفوض",$K$8:$K$5007,"&lt;&gt;نعم")&gt;0,"⚠ "&amp;COUNTIFS($B$8:$B$5007,B3067,$A$8:$A$5007,"مصروف",$I$8:$I$5007,"&lt;&gt;مرفوض",$K$8:$K$5007,"&lt;&gt;نعم")&amp;" مصروف غير مسوى",IF(L3067="تمت التسوية",IF(P3067=0,"✔ متوازنة وتمت التسوية","✔ تمت التسوية – متبقي "&amp;TEXT(P3067,"#,##0")),IF(P3067&gt;0,"متبقي "&amp;TEXT(P3067,"#,##0"),"✔ متوازنة"))))),IF(R3067=0,"⚠ أضف سطر عهدة أولًا",IF(OR(C3067="",N(G3067)=0),"⚠ أكمل التاريخ والقيمة",IF(S3067="","⚠ التاريخ خارج السنة المالية",IF(H3067="","⚠ اختر بند الموازنة",IF(I3067="مرفوض","✖ مرفوض من المدير",IF(I3067&lt;&gt;"موافق","⏳ بانتظار موافقة المدير",IF(K3067&lt;&gt;"نعم","⚠ غير مسوى مع الحسابات","✔ معتمد ومسوى")))))))))</f>
        <v/>
      </c>
      <c r="R3067">
        <f>N(R3066)+IF(A3067="عهدة",1,0)</f>
        <v/>
      </c>
      <c r="S3067">
        <f>IF(C3067="","",IF(AND(C3067&gt;=DATE(2026,9,1),C3067&lt;=DATE(2027,8,31)),(YEAR(C3067)-2026)*12+MONTH(C3067)-8,""))</f>
        <v/>
      </c>
      <c r="T3067">
        <f>IF(AND(A3067="مصروف",R3067&gt;0,I3067="موافق",S3067&lt;&gt;"",H3067&lt;&gt;""),N(G3067),0)</f>
        <v/>
      </c>
    </row>
    <row r="3068">
      <c r="A3068" s="19" t="n"/>
      <c r="B3068" s="20">
        <f>IF(A3068="","",IF(R3068=0,"⚠ أضف سطر عهدة أولًا","BDR-"&amp;TEXT(R3068,"000")))</f>
        <v/>
      </c>
      <c r="C3068" s="21" t="n"/>
      <c r="D3068" s="20">
        <f>IF(C3068="","",IF(S3068="","خارج السنة المالية",INDEX(القوائم!$D$2:$D$13,S3068)))</f>
        <v/>
      </c>
      <c r="E3068" s="22" t="n"/>
      <c r="F3068" s="23" t="n"/>
      <c r="G3068" s="23" t="n"/>
      <c r="H3068" s="22" t="n"/>
      <c r="I3068" s="19" t="n"/>
      <c r="J3068" s="21" t="n"/>
      <c r="K3068" s="19" t="n"/>
      <c r="L3068" s="19" t="n"/>
      <c r="M3068" s="21" t="n"/>
      <c r="N3068" s="22" t="n"/>
      <c r="O3068" s="24">
        <f>IF(A3068&lt;&gt;"عهدة","",SUMIFS($G$8:$G$5007,$B$8:$B$5007,B3068,$A$8:$A$5007,"مصروف",$I$8:$I$5007,"&lt;&gt;مرفوض"))</f>
        <v/>
      </c>
      <c r="P3068" s="25">
        <f>IF(A3068&lt;&gt;"عهدة","",N(F3068)-O3068)</f>
        <v/>
      </c>
      <c r="Q3068" s="26">
        <f>IF(A3068="","",IF(A3068="عهدة",IF(N(F3068)=0,"⚠ أدخل قيمة العهدة",IF(P3068&lt;0,"⛔ عجز / زيادة مصروفات "&amp;TEXT(-P3068,"#,##0"),IF(COUNTIFS($B$8:$B$5007,B3068,$A$8:$A$5007,"مصروف",$I$8:$I$5007,"&lt;&gt;مرفوض",$K$8:$K$5007,"&lt;&gt;نعم")&gt;0,"⚠ "&amp;COUNTIFS($B$8:$B$5007,B3068,$A$8:$A$5007,"مصروف",$I$8:$I$5007,"&lt;&gt;مرفوض",$K$8:$K$5007,"&lt;&gt;نعم")&amp;" مصروف غير مسوى",IF(L3068="تمت التسوية",IF(P3068=0,"✔ متوازنة وتمت التسوية","✔ تمت التسوية – متبقي "&amp;TEXT(P3068,"#,##0")),IF(P3068&gt;0,"متبقي "&amp;TEXT(P3068,"#,##0"),"✔ متوازنة"))))),IF(R3068=0,"⚠ أضف سطر عهدة أولًا",IF(OR(C3068="",N(G3068)=0),"⚠ أكمل التاريخ والقيمة",IF(S3068="","⚠ التاريخ خارج السنة المالية",IF(H3068="","⚠ اختر بند الموازنة",IF(I3068="مرفوض","✖ مرفوض من المدير",IF(I3068&lt;&gt;"موافق","⏳ بانتظار موافقة المدير",IF(K3068&lt;&gt;"نعم","⚠ غير مسوى مع الحسابات","✔ معتمد ومسوى")))))))))</f>
        <v/>
      </c>
      <c r="R3068">
        <f>N(R3067)+IF(A3068="عهدة",1,0)</f>
        <v/>
      </c>
      <c r="S3068">
        <f>IF(C3068="","",IF(AND(C3068&gt;=DATE(2026,9,1),C3068&lt;=DATE(2027,8,31)),(YEAR(C3068)-2026)*12+MONTH(C3068)-8,""))</f>
        <v/>
      </c>
      <c r="T3068">
        <f>IF(AND(A3068="مصروف",R3068&gt;0,I3068="موافق",S3068&lt;&gt;"",H3068&lt;&gt;""),N(G3068),0)</f>
        <v/>
      </c>
    </row>
    <row r="3069">
      <c r="A3069" s="19" t="n"/>
      <c r="B3069" s="20">
        <f>IF(A3069="","",IF(R3069=0,"⚠ أضف سطر عهدة أولًا","BDR-"&amp;TEXT(R3069,"000")))</f>
        <v/>
      </c>
      <c r="C3069" s="21" t="n"/>
      <c r="D3069" s="20">
        <f>IF(C3069="","",IF(S3069="","خارج السنة المالية",INDEX(القوائم!$D$2:$D$13,S3069)))</f>
        <v/>
      </c>
      <c r="E3069" s="22" t="n"/>
      <c r="F3069" s="23" t="n"/>
      <c r="G3069" s="23" t="n"/>
      <c r="H3069" s="22" t="n"/>
      <c r="I3069" s="19" t="n"/>
      <c r="J3069" s="21" t="n"/>
      <c r="K3069" s="19" t="n"/>
      <c r="L3069" s="19" t="n"/>
      <c r="M3069" s="21" t="n"/>
      <c r="N3069" s="22" t="n"/>
      <c r="O3069" s="24">
        <f>IF(A3069&lt;&gt;"عهدة","",SUMIFS($G$8:$G$5007,$B$8:$B$5007,B3069,$A$8:$A$5007,"مصروف",$I$8:$I$5007,"&lt;&gt;مرفوض"))</f>
        <v/>
      </c>
      <c r="P3069" s="25">
        <f>IF(A3069&lt;&gt;"عهدة","",N(F3069)-O3069)</f>
        <v/>
      </c>
      <c r="Q3069" s="26">
        <f>IF(A3069="","",IF(A3069="عهدة",IF(N(F3069)=0,"⚠ أدخل قيمة العهدة",IF(P3069&lt;0,"⛔ عجز / زيادة مصروفات "&amp;TEXT(-P3069,"#,##0"),IF(COUNTIFS($B$8:$B$5007,B3069,$A$8:$A$5007,"مصروف",$I$8:$I$5007,"&lt;&gt;مرفوض",$K$8:$K$5007,"&lt;&gt;نعم")&gt;0,"⚠ "&amp;COUNTIFS($B$8:$B$5007,B3069,$A$8:$A$5007,"مصروف",$I$8:$I$5007,"&lt;&gt;مرفوض",$K$8:$K$5007,"&lt;&gt;نعم")&amp;" مصروف غير مسوى",IF(L3069="تمت التسوية",IF(P3069=0,"✔ متوازنة وتمت التسوية","✔ تمت التسوية – متبقي "&amp;TEXT(P3069,"#,##0")),IF(P3069&gt;0,"متبقي "&amp;TEXT(P3069,"#,##0"),"✔ متوازنة"))))),IF(R3069=0,"⚠ أضف سطر عهدة أولًا",IF(OR(C3069="",N(G3069)=0),"⚠ أكمل التاريخ والقيمة",IF(S3069="","⚠ التاريخ خارج السنة المالية",IF(H3069="","⚠ اختر بند الموازنة",IF(I3069="مرفوض","✖ مرفوض من المدير",IF(I3069&lt;&gt;"موافق","⏳ بانتظار موافقة المدير",IF(K3069&lt;&gt;"نعم","⚠ غير مسوى مع الحسابات","✔ معتمد ومسوى")))))))))</f>
        <v/>
      </c>
      <c r="R3069">
        <f>N(R3068)+IF(A3069="عهدة",1,0)</f>
        <v/>
      </c>
      <c r="S3069">
        <f>IF(C3069="","",IF(AND(C3069&gt;=DATE(2026,9,1),C3069&lt;=DATE(2027,8,31)),(YEAR(C3069)-2026)*12+MONTH(C3069)-8,""))</f>
        <v/>
      </c>
      <c r="T3069">
        <f>IF(AND(A3069="مصروف",R3069&gt;0,I3069="موافق",S3069&lt;&gt;"",H3069&lt;&gt;""),N(G3069),0)</f>
        <v/>
      </c>
    </row>
    <row r="3070">
      <c r="A3070" s="19" t="n"/>
      <c r="B3070" s="20">
        <f>IF(A3070="","",IF(R3070=0,"⚠ أضف سطر عهدة أولًا","BDR-"&amp;TEXT(R3070,"000")))</f>
        <v/>
      </c>
      <c r="C3070" s="21" t="n"/>
      <c r="D3070" s="20">
        <f>IF(C3070="","",IF(S3070="","خارج السنة المالية",INDEX(القوائم!$D$2:$D$13,S3070)))</f>
        <v/>
      </c>
      <c r="E3070" s="22" t="n"/>
      <c r="F3070" s="23" t="n"/>
      <c r="G3070" s="23" t="n"/>
      <c r="H3070" s="22" t="n"/>
      <c r="I3070" s="19" t="n"/>
      <c r="J3070" s="21" t="n"/>
      <c r="K3070" s="19" t="n"/>
      <c r="L3070" s="19" t="n"/>
      <c r="M3070" s="21" t="n"/>
      <c r="N3070" s="22" t="n"/>
      <c r="O3070" s="24">
        <f>IF(A3070&lt;&gt;"عهدة","",SUMIFS($G$8:$G$5007,$B$8:$B$5007,B3070,$A$8:$A$5007,"مصروف",$I$8:$I$5007,"&lt;&gt;مرفوض"))</f>
        <v/>
      </c>
      <c r="P3070" s="25">
        <f>IF(A3070&lt;&gt;"عهدة","",N(F3070)-O3070)</f>
        <v/>
      </c>
      <c r="Q3070" s="26">
        <f>IF(A3070="","",IF(A3070="عهدة",IF(N(F3070)=0,"⚠ أدخل قيمة العهدة",IF(P3070&lt;0,"⛔ عجز / زيادة مصروفات "&amp;TEXT(-P3070,"#,##0"),IF(COUNTIFS($B$8:$B$5007,B3070,$A$8:$A$5007,"مصروف",$I$8:$I$5007,"&lt;&gt;مرفوض",$K$8:$K$5007,"&lt;&gt;نعم")&gt;0,"⚠ "&amp;COUNTIFS($B$8:$B$5007,B3070,$A$8:$A$5007,"مصروف",$I$8:$I$5007,"&lt;&gt;مرفوض",$K$8:$K$5007,"&lt;&gt;نعم")&amp;" مصروف غير مسوى",IF(L3070="تمت التسوية",IF(P3070=0,"✔ متوازنة وتمت التسوية","✔ تمت التسوية – متبقي "&amp;TEXT(P3070,"#,##0")),IF(P3070&gt;0,"متبقي "&amp;TEXT(P3070,"#,##0"),"✔ متوازنة"))))),IF(R3070=0,"⚠ أضف سطر عهدة أولًا",IF(OR(C3070="",N(G3070)=0),"⚠ أكمل التاريخ والقيمة",IF(S3070="","⚠ التاريخ خارج السنة المالية",IF(H3070="","⚠ اختر بند الموازنة",IF(I3070="مرفوض","✖ مرفوض من المدير",IF(I3070&lt;&gt;"موافق","⏳ بانتظار موافقة المدير",IF(K3070&lt;&gt;"نعم","⚠ غير مسوى مع الحسابات","✔ معتمد ومسوى")))))))))</f>
        <v/>
      </c>
      <c r="R3070">
        <f>N(R3069)+IF(A3070="عهدة",1,0)</f>
        <v/>
      </c>
      <c r="S3070">
        <f>IF(C3070="","",IF(AND(C3070&gt;=DATE(2026,9,1),C3070&lt;=DATE(2027,8,31)),(YEAR(C3070)-2026)*12+MONTH(C3070)-8,""))</f>
        <v/>
      </c>
      <c r="T3070">
        <f>IF(AND(A3070="مصروف",R3070&gt;0,I3070="موافق",S3070&lt;&gt;"",H3070&lt;&gt;""),N(G3070),0)</f>
        <v/>
      </c>
    </row>
    <row r="3071">
      <c r="A3071" s="19" t="n"/>
      <c r="B3071" s="20">
        <f>IF(A3071="","",IF(R3071=0,"⚠ أضف سطر عهدة أولًا","BDR-"&amp;TEXT(R3071,"000")))</f>
        <v/>
      </c>
      <c r="C3071" s="21" t="n"/>
      <c r="D3071" s="20">
        <f>IF(C3071="","",IF(S3071="","خارج السنة المالية",INDEX(القوائم!$D$2:$D$13,S3071)))</f>
        <v/>
      </c>
      <c r="E3071" s="22" t="n"/>
      <c r="F3071" s="23" t="n"/>
      <c r="G3071" s="23" t="n"/>
      <c r="H3071" s="22" t="n"/>
      <c r="I3071" s="19" t="n"/>
      <c r="J3071" s="21" t="n"/>
      <c r="K3071" s="19" t="n"/>
      <c r="L3071" s="19" t="n"/>
      <c r="M3071" s="21" t="n"/>
      <c r="N3071" s="22" t="n"/>
      <c r="O3071" s="24">
        <f>IF(A3071&lt;&gt;"عهدة","",SUMIFS($G$8:$G$5007,$B$8:$B$5007,B3071,$A$8:$A$5007,"مصروف",$I$8:$I$5007,"&lt;&gt;مرفوض"))</f>
        <v/>
      </c>
      <c r="P3071" s="25">
        <f>IF(A3071&lt;&gt;"عهدة","",N(F3071)-O3071)</f>
        <v/>
      </c>
      <c r="Q3071" s="26">
        <f>IF(A3071="","",IF(A3071="عهدة",IF(N(F3071)=0,"⚠ أدخل قيمة العهدة",IF(P3071&lt;0,"⛔ عجز / زيادة مصروفات "&amp;TEXT(-P3071,"#,##0"),IF(COUNTIFS($B$8:$B$5007,B3071,$A$8:$A$5007,"مصروف",$I$8:$I$5007,"&lt;&gt;مرفوض",$K$8:$K$5007,"&lt;&gt;نعم")&gt;0,"⚠ "&amp;COUNTIFS($B$8:$B$5007,B3071,$A$8:$A$5007,"مصروف",$I$8:$I$5007,"&lt;&gt;مرفوض",$K$8:$K$5007,"&lt;&gt;نعم")&amp;" مصروف غير مسوى",IF(L3071="تمت التسوية",IF(P3071=0,"✔ متوازنة وتمت التسوية","✔ تمت التسوية – متبقي "&amp;TEXT(P3071,"#,##0")),IF(P3071&gt;0,"متبقي "&amp;TEXT(P3071,"#,##0"),"✔ متوازنة"))))),IF(R3071=0,"⚠ أضف سطر عهدة أولًا",IF(OR(C3071="",N(G3071)=0),"⚠ أكمل التاريخ والقيمة",IF(S3071="","⚠ التاريخ خارج السنة المالية",IF(H3071="","⚠ اختر بند الموازنة",IF(I3071="مرفوض","✖ مرفوض من المدير",IF(I3071&lt;&gt;"موافق","⏳ بانتظار موافقة المدير",IF(K3071&lt;&gt;"نعم","⚠ غير مسوى مع الحسابات","✔ معتمد ومسوى")))))))))</f>
        <v/>
      </c>
      <c r="R3071">
        <f>N(R3070)+IF(A3071="عهدة",1,0)</f>
        <v/>
      </c>
      <c r="S3071">
        <f>IF(C3071="","",IF(AND(C3071&gt;=DATE(2026,9,1),C3071&lt;=DATE(2027,8,31)),(YEAR(C3071)-2026)*12+MONTH(C3071)-8,""))</f>
        <v/>
      </c>
      <c r="T3071">
        <f>IF(AND(A3071="مصروف",R3071&gt;0,I3071="موافق",S3071&lt;&gt;"",H3071&lt;&gt;""),N(G3071),0)</f>
        <v/>
      </c>
    </row>
    <row r="3072">
      <c r="A3072" s="19" t="n"/>
      <c r="B3072" s="20">
        <f>IF(A3072="","",IF(R3072=0,"⚠ أضف سطر عهدة أولًا","BDR-"&amp;TEXT(R3072,"000")))</f>
        <v/>
      </c>
      <c r="C3072" s="21" t="n"/>
      <c r="D3072" s="20">
        <f>IF(C3072="","",IF(S3072="","خارج السنة المالية",INDEX(القوائم!$D$2:$D$13,S3072)))</f>
        <v/>
      </c>
      <c r="E3072" s="22" t="n"/>
      <c r="F3072" s="23" t="n"/>
      <c r="G3072" s="23" t="n"/>
      <c r="H3072" s="22" t="n"/>
      <c r="I3072" s="19" t="n"/>
      <c r="J3072" s="21" t="n"/>
      <c r="K3072" s="19" t="n"/>
      <c r="L3072" s="19" t="n"/>
      <c r="M3072" s="21" t="n"/>
      <c r="N3072" s="22" t="n"/>
      <c r="O3072" s="24">
        <f>IF(A3072&lt;&gt;"عهدة","",SUMIFS($G$8:$G$5007,$B$8:$B$5007,B3072,$A$8:$A$5007,"مصروف",$I$8:$I$5007,"&lt;&gt;مرفوض"))</f>
        <v/>
      </c>
      <c r="P3072" s="25">
        <f>IF(A3072&lt;&gt;"عهدة","",N(F3072)-O3072)</f>
        <v/>
      </c>
      <c r="Q3072" s="26">
        <f>IF(A3072="","",IF(A3072="عهدة",IF(N(F3072)=0,"⚠ أدخل قيمة العهدة",IF(P3072&lt;0,"⛔ عجز / زيادة مصروفات "&amp;TEXT(-P3072,"#,##0"),IF(COUNTIFS($B$8:$B$5007,B3072,$A$8:$A$5007,"مصروف",$I$8:$I$5007,"&lt;&gt;مرفوض",$K$8:$K$5007,"&lt;&gt;نعم")&gt;0,"⚠ "&amp;COUNTIFS($B$8:$B$5007,B3072,$A$8:$A$5007,"مصروف",$I$8:$I$5007,"&lt;&gt;مرفوض",$K$8:$K$5007,"&lt;&gt;نعم")&amp;" مصروف غير مسوى",IF(L3072="تمت التسوية",IF(P3072=0,"✔ متوازنة وتمت التسوية","✔ تمت التسوية – متبقي "&amp;TEXT(P3072,"#,##0")),IF(P3072&gt;0,"متبقي "&amp;TEXT(P3072,"#,##0"),"✔ متوازنة"))))),IF(R3072=0,"⚠ أضف سطر عهدة أولًا",IF(OR(C3072="",N(G3072)=0),"⚠ أكمل التاريخ والقيمة",IF(S3072="","⚠ التاريخ خارج السنة المالية",IF(H3072="","⚠ اختر بند الموازنة",IF(I3072="مرفوض","✖ مرفوض من المدير",IF(I3072&lt;&gt;"موافق","⏳ بانتظار موافقة المدير",IF(K3072&lt;&gt;"نعم","⚠ غير مسوى مع الحسابات","✔ معتمد ومسوى")))))))))</f>
        <v/>
      </c>
      <c r="R3072">
        <f>N(R3071)+IF(A3072="عهدة",1,0)</f>
        <v/>
      </c>
      <c r="S3072">
        <f>IF(C3072="","",IF(AND(C3072&gt;=DATE(2026,9,1),C3072&lt;=DATE(2027,8,31)),(YEAR(C3072)-2026)*12+MONTH(C3072)-8,""))</f>
        <v/>
      </c>
      <c r="T3072">
        <f>IF(AND(A3072="مصروف",R3072&gt;0,I3072="موافق",S3072&lt;&gt;"",H3072&lt;&gt;""),N(G3072),0)</f>
        <v/>
      </c>
    </row>
    <row r="3073">
      <c r="A3073" s="19" t="n"/>
      <c r="B3073" s="20">
        <f>IF(A3073="","",IF(R3073=0,"⚠ أضف سطر عهدة أولًا","BDR-"&amp;TEXT(R3073,"000")))</f>
        <v/>
      </c>
      <c r="C3073" s="21" t="n"/>
      <c r="D3073" s="20">
        <f>IF(C3073="","",IF(S3073="","خارج السنة المالية",INDEX(القوائم!$D$2:$D$13,S3073)))</f>
        <v/>
      </c>
      <c r="E3073" s="22" t="n"/>
      <c r="F3073" s="23" t="n"/>
      <c r="G3073" s="23" t="n"/>
      <c r="H3073" s="22" t="n"/>
      <c r="I3073" s="19" t="n"/>
      <c r="J3073" s="21" t="n"/>
      <c r="K3073" s="19" t="n"/>
      <c r="L3073" s="19" t="n"/>
      <c r="M3073" s="21" t="n"/>
      <c r="N3073" s="22" t="n"/>
      <c r="O3073" s="24">
        <f>IF(A3073&lt;&gt;"عهدة","",SUMIFS($G$8:$G$5007,$B$8:$B$5007,B3073,$A$8:$A$5007,"مصروف",$I$8:$I$5007,"&lt;&gt;مرفوض"))</f>
        <v/>
      </c>
      <c r="P3073" s="25">
        <f>IF(A3073&lt;&gt;"عهدة","",N(F3073)-O3073)</f>
        <v/>
      </c>
      <c r="Q3073" s="26">
        <f>IF(A3073="","",IF(A3073="عهدة",IF(N(F3073)=0,"⚠ أدخل قيمة العهدة",IF(P3073&lt;0,"⛔ عجز / زيادة مصروفات "&amp;TEXT(-P3073,"#,##0"),IF(COUNTIFS($B$8:$B$5007,B3073,$A$8:$A$5007,"مصروف",$I$8:$I$5007,"&lt;&gt;مرفوض",$K$8:$K$5007,"&lt;&gt;نعم")&gt;0,"⚠ "&amp;COUNTIFS($B$8:$B$5007,B3073,$A$8:$A$5007,"مصروف",$I$8:$I$5007,"&lt;&gt;مرفوض",$K$8:$K$5007,"&lt;&gt;نعم")&amp;" مصروف غير مسوى",IF(L3073="تمت التسوية",IF(P3073=0,"✔ متوازنة وتمت التسوية","✔ تمت التسوية – متبقي "&amp;TEXT(P3073,"#,##0")),IF(P3073&gt;0,"متبقي "&amp;TEXT(P3073,"#,##0"),"✔ متوازنة"))))),IF(R3073=0,"⚠ أضف سطر عهدة أولًا",IF(OR(C3073="",N(G3073)=0),"⚠ أكمل التاريخ والقيمة",IF(S3073="","⚠ التاريخ خارج السنة المالية",IF(H3073="","⚠ اختر بند الموازنة",IF(I3073="مرفوض","✖ مرفوض من المدير",IF(I3073&lt;&gt;"موافق","⏳ بانتظار موافقة المدير",IF(K3073&lt;&gt;"نعم","⚠ غير مسوى مع الحسابات","✔ معتمد ومسوى")))))))))</f>
        <v/>
      </c>
      <c r="R3073">
        <f>N(R3072)+IF(A3073="عهدة",1,0)</f>
        <v/>
      </c>
      <c r="S3073">
        <f>IF(C3073="","",IF(AND(C3073&gt;=DATE(2026,9,1),C3073&lt;=DATE(2027,8,31)),(YEAR(C3073)-2026)*12+MONTH(C3073)-8,""))</f>
        <v/>
      </c>
      <c r="T3073">
        <f>IF(AND(A3073="مصروف",R3073&gt;0,I3073="موافق",S3073&lt;&gt;"",H3073&lt;&gt;""),N(G3073),0)</f>
        <v/>
      </c>
    </row>
    <row r="3074">
      <c r="A3074" s="19" t="n"/>
      <c r="B3074" s="20">
        <f>IF(A3074="","",IF(R3074=0,"⚠ أضف سطر عهدة أولًا","BDR-"&amp;TEXT(R3074,"000")))</f>
        <v/>
      </c>
      <c r="C3074" s="21" t="n"/>
      <c r="D3074" s="20">
        <f>IF(C3074="","",IF(S3074="","خارج السنة المالية",INDEX(القوائم!$D$2:$D$13,S3074)))</f>
        <v/>
      </c>
      <c r="E3074" s="22" t="n"/>
      <c r="F3074" s="23" t="n"/>
      <c r="G3074" s="23" t="n"/>
      <c r="H3074" s="22" t="n"/>
      <c r="I3074" s="19" t="n"/>
      <c r="J3074" s="21" t="n"/>
      <c r="K3074" s="19" t="n"/>
      <c r="L3074" s="19" t="n"/>
      <c r="M3074" s="21" t="n"/>
      <c r="N3074" s="22" t="n"/>
      <c r="O3074" s="24">
        <f>IF(A3074&lt;&gt;"عهدة","",SUMIFS($G$8:$G$5007,$B$8:$B$5007,B3074,$A$8:$A$5007,"مصروف",$I$8:$I$5007,"&lt;&gt;مرفوض"))</f>
        <v/>
      </c>
      <c r="P3074" s="25">
        <f>IF(A3074&lt;&gt;"عهدة","",N(F3074)-O3074)</f>
        <v/>
      </c>
      <c r="Q3074" s="26">
        <f>IF(A3074="","",IF(A3074="عهدة",IF(N(F3074)=0,"⚠ أدخل قيمة العهدة",IF(P3074&lt;0,"⛔ عجز / زيادة مصروفات "&amp;TEXT(-P3074,"#,##0"),IF(COUNTIFS($B$8:$B$5007,B3074,$A$8:$A$5007,"مصروف",$I$8:$I$5007,"&lt;&gt;مرفوض",$K$8:$K$5007,"&lt;&gt;نعم")&gt;0,"⚠ "&amp;COUNTIFS($B$8:$B$5007,B3074,$A$8:$A$5007,"مصروف",$I$8:$I$5007,"&lt;&gt;مرفوض",$K$8:$K$5007,"&lt;&gt;نعم")&amp;" مصروف غير مسوى",IF(L3074="تمت التسوية",IF(P3074=0,"✔ متوازنة وتمت التسوية","✔ تمت التسوية – متبقي "&amp;TEXT(P3074,"#,##0")),IF(P3074&gt;0,"متبقي "&amp;TEXT(P3074,"#,##0"),"✔ متوازنة"))))),IF(R3074=0,"⚠ أضف سطر عهدة أولًا",IF(OR(C3074="",N(G3074)=0),"⚠ أكمل التاريخ والقيمة",IF(S3074="","⚠ التاريخ خارج السنة المالية",IF(H3074="","⚠ اختر بند الموازنة",IF(I3074="مرفوض","✖ مرفوض من المدير",IF(I3074&lt;&gt;"موافق","⏳ بانتظار موافقة المدير",IF(K3074&lt;&gt;"نعم","⚠ غير مسوى مع الحسابات","✔ معتمد ومسوى")))))))))</f>
        <v/>
      </c>
      <c r="R3074">
        <f>N(R3073)+IF(A3074="عهدة",1,0)</f>
        <v/>
      </c>
      <c r="S3074">
        <f>IF(C3074="","",IF(AND(C3074&gt;=DATE(2026,9,1),C3074&lt;=DATE(2027,8,31)),(YEAR(C3074)-2026)*12+MONTH(C3074)-8,""))</f>
        <v/>
      </c>
      <c r="T3074">
        <f>IF(AND(A3074="مصروف",R3074&gt;0,I3074="موافق",S3074&lt;&gt;"",H3074&lt;&gt;""),N(G3074),0)</f>
        <v/>
      </c>
    </row>
    <row r="3075">
      <c r="A3075" s="19" t="n"/>
      <c r="B3075" s="20">
        <f>IF(A3075="","",IF(R3075=0,"⚠ أضف سطر عهدة أولًا","BDR-"&amp;TEXT(R3075,"000")))</f>
        <v/>
      </c>
      <c r="C3075" s="21" t="n"/>
      <c r="D3075" s="20">
        <f>IF(C3075="","",IF(S3075="","خارج السنة المالية",INDEX(القوائم!$D$2:$D$13,S3075)))</f>
        <v/>
      </c>
      <c r="E3075" s="22" t="n"/>
      <c r="F3075" s="23" t="n"/>
      <c r="G3075" s="23" t="n"/>
      <c r="H3075" s="22" t="n"/>
      <c r="I3075" s="19" t="n"/>
      <c r="J3075" s="21" t="n"/>
      <c r="K3075" s="19" t="n"/>
      <c r="L3075" s="19" t="n"/>
      <c r="M3075" s="21" t="n"/>
      <c r="N3075" s="22" t="n"/>
      <c r="O3075" s="24">
        <f>IF(A3075&lt;&gt;"عهدة","",SUMIFS($G$8:$G$5007,$B$8:$B$5007,B3075,$A$8:$A$5007,"مصروف",$I$8:$I$5007,"&lt;&gt;مرفوض"))</f>
        <v/>
      </c>
      <c r="P3075" s="25">
        <f>IF(A3075&lt;&gt;"عهدة","",N(F3075)-O3075)</f>
        <v/>
      </c>
      <c r="Q3075" s="26">
        <f>IF(A3075="","",IF(A3075="عهدة",IF(N(F3075)=0,"⚠ أدخل قيمة العهدة",IF(P3075&lt;0,"⛔ عجز / زيادة مصروفات "&amp;TEXT(-P3075,"#,##0"),IF(COUNTIFS($B$8:$B$5007,B3075,$A$8:$A$5007,"مصروف",$I$8:$I$5007,"&lt;&gt;مرفوض",$K$8:$K$5007,"&lt;&gt;نعم")&gt;0,"⚠ "&amp;COUNTIFS($B$8:$B$5007,B3075,$A$8:$A$5007,"مصروف",$I$8:$I$5007,"&lt;&gt;مرفوض",$K$8:$K$5007,"&lt;&gt;نعم")&amp;" مصروف غير مسوى",IF(L3075="تمت التسوية",IF(P3075=0,"✔ متوازنة وتمت التسوية","✔ تمت التسوية – متبقي "&amp;TEXT(P3075,"#,##0")),IF(P3075&gt;0,"متبقي "&amp;TEXT(P3075,"#,##0"),"✔ متوازنة"))))),IF(R3075=0,"⚠ أضف سطر عهدة أولًا",IF(OR(C3075="",N(G3075)=0),"⚠ أكمل التاريخ والقيمة",IF(S3075="","⚠ التاريخ خارج السنة المالية",IF(H3075="","⚠ اختر بند الموازنة",IF(I3075="مرفوض","✖ مرفوض من المدير",IF(I3075&lt;&gt;"موافق","⏳ بانتظار موافقة المدير",IF(K3075&lt;&gt;"نعم","⚠ غير مسوى مع الحسابات","✔ معتمد ومسوى")))))))))</f>
        <v/>
      </c>
      <c r="R3075">
        <f>N(R3074)+IF(A3075="عهدة",1,0)</f>
        <v/>
      </c>
      <c r="S3075">
        <f>IF(C3075="","",IF(AND(C3075&gt;=DATE(2026,9,1),C3075&lt;=DATE(2027,8,31)),(YEAR(C3075)-2026)*12+MONTH(C3075)-8,""))</f>
        <v/>
      </c>
      <c r="T3075">
        <f>IF(AND(A3075="مصروف",R3075&gt;0,I3075="موافق",S3075&lt;&gt;"",H3075&lt;&gt;""),N(G3075),0)</f>
        <v/>
      </c>
    </row>
    <row r="3076">
      <c r="A3076" s="19" t="n"/>
      <c r="B3076" s="20">
        <f>IF(A3076="","",IF(R3076=0,"⚠ أضف سطر عهدة أولًا","BDR-"&amp;TEXT(R3076,"000")))</f>
        <v/>
      </c>
      <c r="C3076" s="21" t="n"/>
      <c r="D3076" s="20">
        <f>IF(C3076="","",IF(S3076="","خارج السنة المالية",INDEX(القوائم!$D$2:$D$13,S3076)))</f>
        <v/>
      </c>
      <c r="E3076" s="22" t="n"/>
      <c r="F3076" s="23" t="n"/>
      <c r="G3076" s="23" t="n"/>
      <c r="H3076" s="22" t="n"/>
      <c r="I3076" s="19" t="n"/>
      <c r="J3076" s="21" t="n"/>
      <c r="K3076" s="19" t="n"/>
      <c r="L3076" s="19" t="n"/>
      <c r="M3076" s="21" t="n"/>
      <c r="N3076" s="22" t="n"/>
      <c r="O3076" s="24">
        <f>IF(A3076&lt;&gt;"عهدة","",SUMIFS($G$8:$G$5007,$B$8:$B$5007,B3076,$A$8:$A$5007,"مصروف",$I$8:$I$5007,"&lt;&gt;مرفوض"))</f>
        <v/>
      </c>
      <c r="P3076" s="25">
        <f>IF(A3076&lt;&gt;"عهدة","",N(F3076)-O3076)</f>
        <v/>
      </c>
      <c r="Q3076" s="26">
        <f>IF(A3076="","",IF(A3076="عهدة",IF(N(F3076)=0,"⚠ أدخل قيمة العهدة",IF(P3076&lt;0,"⛔ عجز / زيادة مصروفات "&amp;TEXT(-P3076,"#,##0"),IF(COUNTIFS($B$8:$B$5007,B3076,$A$8:$A$5007,"مصروف",$I$8:$I$5007,"&lt;&gt;مرفوض",$K$8:$K$5007,"&lt;&gt;نعم")&gt;0,"⚠ "&amp;COUNTIFS($B$8:$B$5007,B3076,$A$8:$A$5007,"مصروف",$I$8:$I$5007,"&lt;&gt;مرفوض",$K$8:$K$5007,"&lt;&gt;نعم")&amp;" مصروف غير مسوى",IF(L3076="تمت التسوية",IF(P3076=0,"✔ متوازنة وتمت التسوية","✔ تمت التسوية – متبقي "&amp;TEXT(P3076,"#,##0")),IF(P3076&gt;0,"متبقي "&amp;TEXT(P3076,"#,##0"),"✔ متوازنة"))))),IF(R3076=0,"⚠ أضف سطر عهدة أولًا",IF(OR(C3076="",N(G3076)=0),"⚠ أكمل التاريخ والقيمة",IF(S3076="","⚠ التاريخ خارج السنة المالية",IF(H3076="","⚠ اختر بند الموازنة",IF(I3076="مرفوض","✖ مرفوض من المدير",IF(I3076&lt;&gt;"موافق","⏳ بانتظار موافقة المدير",IF(K3076&lt;&gt;"نعم","⚠ غير مسوى مع الحسابات","✔ معتمد ومسوى")))))))))</f>
        <v/>
      </c>
      <c r="R3076">
        <f>N(R3075)+IF(A3076="عهدة",1,0)</f>
        <v/>
      </c>
      <c r="S3076">
        <f>IF(C3076="","",IF(AND(C3076&gt;=DATE(2026,9,1),C3076&lt;=DATE(2027,8,31)),(YEAR(C3076)-2026)*12+MONTH(C3076)-8,""))</f>
        <v/>
      </c>
      <c r="T3076">
        <f>IF(AND(A3076="مصروف",R3076&gt;0,I3076="موافق",S3076&lt;&gt;"",H3076&lt;&gt;""),N(G3076),0)</f>
        <v/>
      </c>
    </row>
    <row r="3077">
      <c r="A3077" s="19" t="n"/>
      <c r="B3077" s="20">
        <f>IF(A3077="","",IF(R3077=0,"⚠ أضف سطر عهدة أولًا","BDR-"&amp;TEXT(R3077,"000")))</f>
        <v/>
      </c>
      <c r="C3077" s="21" t="n"/>
      <c r="D3077" s="20">
        <f>IF(C3077="","",IF(S3077="","خارج السنة المالية",INDEX(القوائم!$D$2:$D$13,S3077)))</f>
        <v/>
      </c>
      <c r="E3077" s="22" t="n"/>
      <c r="F3077" s="23" t="n"/>
      <c r="G3077" s="23" t="n"/>
      <c r="H3077" s="22" t="n"/>
      <c r="I3077" s="19" t="n"/>
      <c r="J3077" s="21" t="n"/>
      <c r="K3077" s="19" t="n"/>
      <c r="L3077" s="19" t="n"/>
      <c r="M3077" s="21" t="n"/>
      <c r="N3077" s="22" t="n"/>
      <c r="O3077" s="24">
        <f>IF(A3077&lt;&gt;"عهدة","",SUMIFS($G$8:$G$5007,$B$8:$B$5007,B3077,$A$8:$A$5007,"مصروف",$I$8:$I$5007,"&lt;&gt;مرفوض"))</f>
        <v/>
      </c>
      <c r="P3077" s="25">
        <f>IF(A3077&lt;&gt;"عهدة","",N(F3077)-O3077)</f>
        <v/>
      </c>
      <c r="Q3077" s="26">
        <f>IF(A3077="","",IF(A3077="عهدة",IF(N(F3077)=0,"⚠ أدخل قيمة العهدة",IF(P3077&lt;0,"⛔ عجز / زيادة مصروفات "&amp;TEXT(-P3077,"#,##0"),IF(COUNTIFS($B$8:$B$5007,B3077,$A$8:$A$5007,"مصروف",$I$8:$I$5007,"&lt;&gt;مرفوض",$K$8:$K$5007,"&lt;&gt;نعم")&gt;0,"⚠ "&amp;COUNTIFS($B$8:$B$5007,B3077,$A$8:$A$5007,"مصروف",$I$8:$I$5007,"&lt;&gt;مرفوض",$K$8:$K$5007,"&lt;&gt;نعم")&amp;" مصروف غير مسوى",IF(L3077="تمت التسوية",IF(P3077=0,"✔ متوازنة وتمت التسوية","✔ تمت التسوية – متبقي "&amp;TEXT(P3077,"#,##0")),IF(P3077&gt;0,"متبقي "&amp;TEXT(P3077,"#,##0"),"✔ متوازنة"))))),IF(R3077=0,"⚠ أضف سطر عهدة أولًا",IF(OR(C3077="",N(G3077)=0),"⚠ أكمل التاريخ والقيمة",IF(S3077="","⚠ التاريخ خارج السنة المالية",IF(H3077="","⚠ اختر بند الموازنة",IF(I3077="مرفوض","✖ مرفوض من المدير",IF(I3077&lt;&gt;"موافق","⏳ بانتظار موافقة المدير",IF(K3077&lt;&gt;"نعم","⚠ غير مسوى مع الحسابات","✔ معتمد ومسوى")))))))))</f>
        <v/>
      </c>
      <c r="R3077">
        <f>N(R3076)+IF(A3077="عهدة",1,0)</f>
        <v/>
      </c>
      <c r="S3077">
        <f>IF(C3077="","",IF(AND(C3077&gt;=DATE(2026,9,1),C3077&lt;=DATE(2027,8,31)),(YEAR(C3077)-2026)*12+MONTH(C3077)-8,""))</f>
        <v/>
      </c>
      <c r="T3077">
        <f>IF(AND(A3077="مصروف",R3077&gt;0,I3077="موافق",S3077&lt;&gt;"",H3077&lt;&gt;""),N(G3077),0)</f>
        <v/>
      </c>
    </row>
    <row r="3078">
      <c r="A3078" s="19" t="n"/>
      <c r="B3078" s="20">
        <f>IF(A3078="","",IF(R3078=0,"⚠ أضف سطر عهدة أولًا","BDR-"&amp;TEXT(R3078,"000")))</f>
        <v/>
      </c>
      <c r="C3078" s="21" t="n"/>
      <c r="D3078" s="20">
        <f>IF(C3078="","",IF(S3078="","خارج السنة المالية",INDEX(القوائم!$D$2:$D$13,S3078)))</f>
        <v/>
      </c>
      <c r="E3078" s="22" t="n"/>
      <c r="F3078" s="23" t="n"/>
      <c r="G3078" s="23" t="n"/>
      <c r="H3078" s="22" t="n"/>
      <c r="I3078" s="19" t="n"/>
      <c r="J3078" s="21" t="n"/>
      <c r="K3078" s="19" t="n"/>
      <c r="L3078" s="19" t="n"/>
      <c r="M3078" s="21" t="n"/>
      <c r="N3078" s="22" t="n"/>
      <c r="O3078" s="24">
        <f>IF(A3078&lt;&gt;"عهدة","",SUMIFS($G$8:$G$5007,$B$8:$B$5007,B3078,$A$8:$A$5007,"مصروف",$I$8:$I$5007,"&lt;&gt;مرفوض"))</f>
        <v/>
      </c>
      <c r="P3078" s="25">
        <f>IF(A3078&lt;&gt;"عهدة","",N(F3078)-O3078)</f>
        <v/>
      </c>
      <c r="Q3078" s="26">
        <f>IF(A3078="","",IF(A3078="عهدة",IF(N(F3078)=0,"⚠ أدخل قيمة العهدة",IF(P3078&lt;0,"⛔ عجز / زيادة مصروفات "&amp;TEXT(-P3078,"#,##0"),IF(COUNTIFS($B$8:$B$5007,B3078,$A$8:$A$5007,"مصروف",$I$8:$I$5007,"&lt;&gt;مرفوض",$K$8:$K$5007,"&lt;&gt;نعم")&gt;0,"⚠ "&amp;COUNTIFS($B$8:$B$5007,B3078,$A$8:$A$5007,"مصروف",$I$8:$I$5007,"&lt;&gt;مرفوض",$K$8:$K$5007,"&lt;&gt;نعم")&amp;" مصروف غير مسوى",IF(L3078="تمت التسوية",IF(P3078=0,"✔ متوازنة وتمت التسوية","✔ تمت التسوية – متبقي "&amp;TEXT(P3078,"#,##0")),IF(P3078&gt;0,"متبقي "&amp;TEXT(P3078,"#,##0"),"✔ متوازنة"))))),IF(R3078=0,"⚠ أضف سطر عهدة أولًا",IF(OR(C3078="",N(G3078)=0),"⚠ أكمل التاريخ والقيمة",IF(S3078="","⚠ التاريخ خارج السنة المالية",IF(H3078="","⚠ اختر بند الموازنة",IF(I3078="مرفوض","✖ مرفوض من المدير",IF(I3078&lt;&gt;"موافق","⏳ بانتظار موافقة المدير",IF(K3078&lt;&gt;"نعم","⚠ غير مسوى مع الحسابات","✔ معتمد ومسوى")))))))))</f>
        <v/>
      </c>
      <c r="R3078">
        <f>N(R3077)+IF(A3078="عهدة",1,0)</f>
        <v/>
      </c>
      <c r="S3078">
        <f>IF(C3078="","",IF(AND(C3078&gt;=DATE(2026,9,1),C3078&lt;=DATE(2027,8,31)),(YEAR(C3078)-2026)*12+MONTH(C3078)-8,""))</f>
        <v/>
      </c>
      <c r="T3078">
        <f>IF(AND(A3078="مصروف",R3078&gt;0,I3078="موافق",S3078&lt;&gt;"",H3078&lt;&gt;""),N(G3078),0)</f>
        <v/>
      </c>
    </row>
    <row r="3079">
      <c r="A3079" s="19" t="n"/>
      <c r="B3079" s="20">
        <f>IF(A3079="","",IF(R3079=0,"⚠ أضف سطر عهدة أولًا","BDR-"&amp;TEXT(R3079,"000")))</f>
        <v/>
      </c>
      <c r="C3079" s="21" t="n"/>
      <c r="D3079" s="20">
        <f>IF(C3079="","",IF(S3079="","خارج السنة المالية",INDEX(القوائم!$D$2:$D$13,S3079)))</f>
        <v/>
      </c>
      <c r="E3079" s="22" t="n"/>
      <c r="F3079" s="23" t="n"/>
      <c r="G3079" s="23" t="n"/>
      <c r="H3079" s="22" t="n"/>
      <c r="I3079" s="19" t="n"/>
      <c r="J3079" s="21" t="n"/>
      <c r="K3079" s="19" t="n"/>
      <c r="L3079" s="19" t="n"/>
      <c r="M3079" s="21" t="n"/>
      <c r="N3079" s="22" t="n"/>
      <c r="O3079" s="24">
        <f>IF(A3079&lt;&gt;"عهدة","",SUMIFS($G$8:$G$5007,$B$8:$B$5007,B3079,$A$8:$A$5007,"مصروف",$I$8:$I$5007,"&lt;&gt;مرفوض"))</f>
        <v/>
      </c>
      <c r="P3079" s="25">
        <f>IF(A3079&lt;&gt;"عهدة","",N(F3079)-O3079)</f>
        <v/>
      </c>
      <c r="Q3079" s="26">
        <f>IF(A3079="","",IF(A3079="عهدة",IF(N(F3079)=0,"⚠ أدخل قيمة العهدة",IF(P3079&lt;0,"⛔ عجز / زيادة مصروفات "&amp;TEXT(-P3079,"#,##0"),IF(COUNTIFS($B$8:$B$5007,B3079,$A$8:$A$5007,"مصروف",$I$8:$I$5007,"&lt;&gt;مرفوض",$K$8:$K$5007,"&lt;&gt;نعم")&gt;0,"⚠ "&amp;COUNTIFS($B$8:$B$5007,B3079,$A$8:$A$5007,"مصروف",$I$8:$I$5007,"&lt;&gt;مرفوض",$K$8:$K$5007,"&lt;&gt;نعم")&amp;" مصروف غير مسوى",IF(L3079="تمت التسوية",IF(P3079=0,"✔ متوازنة وتمت التسوية","✔ تمت التسوية – متبقي "&amp;TEXT(P3079,"#,##0")),IF(P3079&gt;0,"متبقي "&amp;TEXT(P3079,"#,##0"),"✔ متوازنة"))))),IF(R3079=0,"⚠ أضف سطر عهدة أولًا",IF(OR(C3079="",N(G3079)=0),"⚠ أكمل التاريخ والقيمة",IF(S3079="","⚠ التاريخ خارج السنة المالية",IF(H3079="","⚠ اختر بند الموازنة",IF(I3079="مرفوض","✖ مرفوض من المدير",IF(I3079&lt;&gt;"موافق","⏳ بانتظار موافقة المدير",IF(K3079&lt;&gt;"نعم","⚠ غير مسوى مع الحسابات","✔ معتمد ومسوى")))))))))</f>
        <v/>
      </c>
      <c r="R3079">
        <f>N(R3078)+IF(A3079="عهدة",1,0)</f>
        <v/>
      </c>
      <c r="S3079">
        <f>IF(C3079="","",IF(AND(C3079&gt;=DATE(2026,9,1),C3079&lt;=DATE(2027,8,31)),(YEAR(C3079)-2026)*12+MONTH(C3079)-8,""))</f>
        <v/>
      </c>
      <c r="T3079">
        <f>IF(AND(A3079="مصروف",R3079&gt;0,I3079="موافق",S3079&lt;&gt;"",H3079&lt;&gt;""),N(G3079),0)</f>
        <v/>
      </c>
    </row>
    <row r="3080">
      <c r="A3080" s="19" t="n"/>
      <c r="B3080" s="20">
        <f>IF(A3080="","",IF(R3080=0,"⚠ أضف سطر عهدة أولًا","BDR-"&amp;TEXT(R3080,"000")))</f>
        <v/>
      </c>
      <c r="C3080" s="21" t="n"/>
      <c r="D3080" s="20">
        <f>IF(C3080="","",IF(S3080="","خارج السنة المالية",INDEX(القوائم!$D$2:$D$13,S3080)))</f>
        <v/>
      </c>
      <c r="E3080" s="22" t="n"/>
      <c r="F3080" s="23" t="n"/>
      <c r="G3080" s="23" t="n"/>
      <c r="H3080" s="22" t="n"/>
      <c r="I3080" s="19" t="n"/>
      <c r="J3080" s="21" t="n"/>
      <c r="K3080" s="19" t="n"/>
      <c r="L3080" s="19" t="n"/>
      <c r="M3080" s="21" t="n"/>
      <c r="N3080" s="22" t="n"/>
      <c r="O3080" s="24">
        <f>IF(A3080&lt;&gt;"عهدة","",SUMIFS($G$8:$G$5007,$B$8:$B$5007,B3080,$A$8:$A$5007,"مصروف",$I$8:$I$5007,"&lt;&gt;مرفوض"))</f>
        <v/>
      </c>
      <c r="P3080" s="25">
        <f>IF(A3080&lt;&gt;"عهدة","",N(F3080)-O3080)</f>
        <v/>
      </c>
      <c r="Q3080" s="26">
        <f>IF(A3080="","",IF(A3080="عهدة",IF(N(F3080)=0,"⚠ أدخل قيمة العهدة",IF(P3080&lt;0,"⛔ عجز / زيادة مصروفات "&amp;TEXT(-P3080,"#,##0"),IF(COUNTIFS($B$8:$B$5007,B3080,$A$8:$A$5007,"مصروف",$I$8:$I$5007,"&lt;&gt;مرفوض",$K$8:$K$5007,"&lt;&gt;نعم")&gt;0,"⚠ "&amp;COUNTIFS($B$8:$B$5007,B3080,$A$8:$A$5007,"مصروف",$I$8:$I$5007,"&lt;&gt;مرفوض",$K$8:$K$5007,"&lt;&gt;نعم")&amp;" مصروف غير مسوى",IF(L3080="تمت التسوية",IF(P3080=0,"✔ متوازنة وتمت التسوية","✔ تمت التسوية – متبقي "&amp;TEXT(P3080,"#,##0")),IF(P3080&gt;0,"متبقي "&amp;TEXT(P3080,"#,##0"),"✔ متوازنة"))))),IF(R3080=0,"⚠ أضف سطر عهدة أولًا",IF(OR(C3080="",N(G3080)=0),"⚠ أكمل التاريخ والقيمة",IF(S3080="","⚠ التاريخ خارج السنة المالية",IF(H3080="","⚠ اختر بند الموازنة",IF(I3080="مرفوض","✖ مرفوض من المدير",IF(I3080&lt;&gt;"موافق","⏳ بانتظار موافقة المدير",IF(K3080&lt;&gt;"نعم","⚠ غير مسوى مع الحسابات","✔ معتمد ومسوى")))))))))</f>
        <v/>
      </c>
      <c r="R3080">
        <f>N(R3079)+IF(A3080="عهدة",1,0)</f>
        <v/>
      </c>
      <c r="S3080">
        <f>IF(C3080="","",IF(AND(C3080&gt;=DATE(2026,9,1),C3080&lt;=DATE(2027,8,31)),(YEAR(C3080)-2026)*12+MONTH(C3080)-8,""))</f>
        <v/>
      </c>
      <c r="T3080">
        <f>IF(AND(A3080="مصروف",R3080&gt;0,I3080="موافق",S3080&lt;&gt;"",H3080&lt;&gt;""),N(G3080),0)</f>
        <v/>
      </c>
    </row>
    <row r="3081">
      <c r="A3081" s="19" t="n"/>
      <c r="B3081" s="20">
        <f>IF(A3081="","",IF(R3081=0,"⚠ أضف سطر عهدة أولًا","BDR-"&amp;TEXT(R3081,"000")))</f>
        <v/>
      </c>
      <c r="C3081" s="21" t="n"/>
      <c r="D3081" s="20">
        <f>IF(C3081="","",IF(S3081="","خارج السنة المالية",INDEX(القوائم!$D$2:$D$13,S3081)))</f>
        <v/>
      </c>
      <c r="E3081" s="22" t="n"/>
      <c r="F3081" s="23" t="n"/>
      <c r="G3081" s="23" t="n"/>
      <c r="H3081" s="22" t="n"/>
      <c r="I3081" s="19" t="n"/>
      <c r="J3081" s="21" t="n"/>
      <c r="K3081" s="19" t="n"/>
      <c r="L3081" s="19" t="n"/>
      <c r="M3081" s="21" t="n"/>
      <c r="N3081" s="22" t="n"/>
      <c r="O3081" s="24">
        <f>IF(A3081&lt;&gt;"عهدة","",SUMIFS($G$8:$G$5007,$B$8:$B$5007,B3081,$A$8:$A$5007,"مصروف",$I$8:$I$5007,"&lt;&gt;مرفوض"))</f>
        <v/>
      </c>
      <c r="P3081" s="25">
        <f>IF(A3081&lt;&gt;"عهدة","",N(F3081)-O3081)</f>
        <v/>
      </c>
      <c r="Q3081" s="26">
        <f>IF(A3081="","",IF(A3081="عهدة",IF(N(F3081)=0,"⚠ أدخل قيمة العهدة",IF(P3081&lt;0,"⛔ عجز / زيادة مصروفات "&amp;TEXT(-P3081,"#,##0"),IF(COUNTIFS($B$8:$B$5007,B3081,$A$8:$A$5007,"مصروف",$I$8:$I$5007,"&lt;&gt;مرفوض",$K$8:$K$5007,"&lt;&gt;نعم")&gt;0,"⚠ "&amp;COUNTIFS($B$8:$B$5007,B3081,$A$8:$A$5007,"مصروف",$I$8:$I$5007,"&lt;&gt;مرفوض",$K$8:$K$5007,"&lt;&gt;نعم")&amp;" مصروف غير مسوى",IF(L3081="تمت التسوية",IF(P3081=0,"✔ متوازنة وتمت التسوية","✔ تمت التسوية – متبقي "&amp;TEXT(P3081,"#,##0")),IF(P3081&gt;0,"متبقي "&amp;TEXT(P3081,"#,##0"),"✔ متوازنة"))))),IF(R3081=0,"⚠ أضف سطر عهدة أولًا",IF(OR(C3081="",N(G3081)=0),"⚠ أكمل التاريخ والقيمة",IF(S3081="","⚠ التاريخ خارج السنة المالية",IF(H3081="","⚠ اختر بند الموازنة",IF(I3081="مرفوض","✖ مرفوض من المدير",IF(I3081&lt;&gt;"موافق","⏳ بانتظار موافقة المدير",IF(K3081&lt;&gt;"نعم","⚠ غير مسوى مع الحسابات","✔ معتمد ومسوى")))))))))</f>
        <v/>
      </c>
      <c r="R3081">
        <f>N(R3080)+IF(A3081="عهدة",1,0)</f>
        <v/>
      </c>
      <c r="S3081">
        <f>IF(C3081="","",IF(AND(C3081&gt;=DATE(2026,9,1),C3081&lt;=DATE(2027,8,31)),(YEAR(C3081)-2026)*12+MONTH(C3081)-8,""))</f>
        <v/>
      </c>
      <c r="T3081">
        <f>IF(AND(A3081="مصروف",R3081&gt;0,I3081="موافق",S3081&lt;&gt;"",H3081&lt;&gt;""),N(G3081),0)</f>
        <v/>
      </c>
    </row>
    <row r="3082">
      <c r="A3082" s="19" t="n"/>
      <c r="B3082" s="20">
        <f>IF(A3082="","",IF(R3082=0,"⚠ أضف سطر عهدة أولًا","BDR-"&amp;TEXT(R3082,"000")))</f>
        <v/>
      </c>
      <c r="C3082" s="21" t="n"/>
      <c r="D3082" s="20">
        <f>IF(C3082="","",IF(S3082="","خارج السنة المالية",INDEX(القوائم!$D$2:$D$13,S3082)))</f>
        <v/>
      </c>
      <c r="E3082" s="22" t="n"/>
      <c r="F3082" s="23" t="n"/>
      <c r="G3082" s="23" t="n"/>
      <c r="H3082" s="22" t="n"/>
      <c r="I3082" s="19" t="n"/>
      <c r="J3082" s="21" t="n"/>
      <c r="K3082" s="19" t="n"/>
      <c r="L3082" s="19" t="n"/>
      <c r="M3082" s="21" t="n"/>
      <c r="N3082" s="22" t="n"/>
      <c r="O3082" s="24">
        <f>IF(A3082&lt;&gt;"عهدة","",SUMIFS($G$8:$G$5007,$B$8:$B$5007,B3082,$A$8:$A$5007,"مصروف",$I$8:$I$5007,"&lt;&gt;مرفوض"))</f>
        <v/>
      </c>
      <c r="P3082" s="25">
        <f>IF(A3082&lt;&gt;"عهدة","",N(F3082)-O3082)</f>
        <v/>
      </c>
      <c r="Q3082" s="26">
        <f>IF(A3082="","",IF(A3082="عهدة",IF(N(F3082)=0,"⚠ أدخل قيمة العهدة",IF(P3082&lt;0,"⛔ عجز / زيادة مصروفات "&amp;TEXT(-P3082,"#,##0"),IF(COUNTIFS($B$8:$B$5007,B3082,$A$8:$A$5007,"مصروف",$I$8:$I$5007,"&lt;&gt;مرفوض",$K$8:$K$5007,"&lt;&gt;نعم")&gt;0,"⚠ "&amp;COUNTIFS($B$8:$B$5007,B3082,$A$8:$A$5007,"مصروف",$I$8:$I$5007,"&lt;&gt;مرفوض",$K$8:$K$5007,"&lt;&gt;نعم")&amp;" مصروف غير مسوى",IF(L3082="تمت التسوية",IF(P3082=0,"✔ متوازنة وتمت التسوية","✔ تمت التسوية – متبقي "&amp;TEXT(P3082,"#,##0")),IF(P3082&gt;0,"متبقي "&amp;TEXT(P3082,"#,##0"),"✔ متوازنة"))))),IF(R3082=0,"⚠ أضف سطر عهدة أولًا",IF(OR(C3082="",N(G3082)=0),"⚠ أكمل التاريخ والقيمة",IF(S3082="","⚠ التاريخ خارج السنة المالية",IF(H3082="","⚠ اختر بند الموازنة",IF(I3082="مرفوض","✖ مرفوض من المدير",IF(I3082&lt;&gt;"موافق","⏳ بانتظار موافقة المدير",IF(K3082&lt;&gt;"نعم","⚠ غير مسوى مع الحسابات","✔ معتمد ومسوى")))))))))</f>
        <v/>
      </c>
      <c r="R3082">
        <f>N(R3081)+IF(A3082="عهدة",1,0)</f>
        <v/>
      </c>
      <c r="S3082">
        <f>IF(C3082="","",IF(AND(C3082&gt;=DATE(2026,9,1),C3082&lt;=DATE(2027,8,31)),(YEAR(C3082)-2026)*12+MONTH(C3082)-8,""))</f>
        <v/>
      </c>
      <c r="T3082">
        <f>IF(AND(A3082="مصروف",R3082&gt;0,I3082="موافق",S3082&lt;&gt;"",H3082&lt;&gt;""),N(G3082),0)</f>
        <v/>
      </c>
    </row>
    <row r="3083">
      <c r="A3083" s="19" t="n"/>
      <c r="B3083" s="20">
        <f>IF(A3083="","",IF(R3083=0,"⚠ أضف سطر عهدة أولًا","BDR-"&amp;TEXT(R3083,"000")))</f>
        <v/>
      </c>
      <c r="C3083" s="21" t="n"/>
      <c r="D3083" s="20">
        <f>IF(C3083="","",IF(S3083="","خارج السنة المالية",INDEX(القوائم!$D$2:$D$13,S3083)))</f>
        <v/>
      </c>
      <c r="E3083" s="22" t="n"/>
      <c r="F3083" s="23" t="n"/>
      <c r="G3083" s="23" t="n"/>
      <c r="H3083" s="22" t="n"/>
      <c r="I3083" s="19" t="n"/>
      <c r="J3083" s="21" t="n"/>
      <c r="K3083" s="19" t="n"/>
      <c r="L3083" s="19" t="n"/>
      <c r="M3083" s="21" t="n"/>
      <c r="N3083" s="22" t="n"/>
      <c r="O3083" s="24">
        <f>IF(A3083&lt;&gt;"عهدة","",SUMIFS($G$8:$G$5007,$B$8:$B$5007,B3083,$A$8:$A$5007,"مصروف",$I$8:$I$5007,"&lt;&gt;مرفوض"))</f>
        <v/>
      </c>
      <c r="P3083" s="25">
        <f>IF(A3083&lt;&gt;"عهدة","",N(F3083)-O3083)</f>
        <v/>
      </c>
      <c r="Q3083" s="26">
        <f>IF(A3083="","",IF(A3083="عهدة",IF(N(F3083)=0,"⚠ أدخل قيمة العهدة",IF(P3083&lt;0,"⛔ عجز / زيادة مصروفات "&amp;TEXT(-P3083,"#,##0"),IF(COUNTIFS($B$8:$B$5007,B3083,$A$8:$A$5007,"مصروف",$I$8:$I$5007,"&lt;&gt;مرفوض",$K$8:$K$5007,"&lt;&gt;نعم")&gt;0,"⚠ "&amp;COUNTIFS($B$8:$B$5007,B3083,$A$8:$A$5007,"مصروف",$I$8:$I$5007,"&lt;&gt;مرفوض",$K$8:$K$5007,"&lt;&gt;نعم")&amp;" مصروف غير مسوى",IF(L3083="تمت التسوية",IF(P3083=0,"✔ متوازنة وتمت التسوية","✔ تمت التسوية – متبقي "&amp;TEXT(P3083,"#,##0")),IF(P3083&gt;0,"متبقي "&amp;TEXT(P3083,"#,##0"),"✔ متوازنة"))))),IF(R3083=0,"⚠ أضف سطر عهدة أولًا",IF(OR(C3083="",N(G3083)=0),"⚠ أكمل التاريخ والقيمة",IF(S3083="","⚠ التاريخ خارج السنة المالية",IF(H3083="","⚠ اختر بند الموازنة",IF(I3083="مرفوض","✖ مرفوض من المدير",IF(I3083&lt;&gt;"موافق","⏳ بانتظار موافقة المدير",IF(K3083&lt;&gt;"نعم","⚠ غير مسوى مع الحسابات","✔ معتمد ومسوى")))))))))</f>
        <v/>
      </c>
      <c r="R3083">
        <f>N(R3082)+IF(A3083="عهدة",1,0)</f>
        <v/>
      </c>
      <c r="S3083">
        <f>IF(C3083="","",IF(AND(C3083&gt;=DATE(2026,9,1),C3083&lt;=DATE(2027,8,31)),(YEAR(C3083)-2026)*12+MONTH(C3083)-8,""))</f>
        <v/>
      </c>
      <c r="T3083">
        <f>IF(AND(A3083="مصروف",R3083&gt;0,I3083="موافق",S3083&lt;&gt;"",H3083&lt;&gt;""),N(G3083),0)</f>
        <v/>
      </c>
    </row>
    <row r="3084">
      <c r="A3084" s="19" t="n"/>
      <c r="B3084" s="20">
        <f>IF(A3084="","",IF(R3084=0,"⚠ أضف سطر عهدة أولًا","BDR-"&amp;TEXT(R3084,"000")))</f>
        <v/>
      </c>
      <c r="C3084" s="21" t="n"/>
      <c r="D3084" s="20">
        <f>IF(C3084="","",IF(S3084="","خارج السنة المالية",INDEX(القوائم!$D$2:$D$13,S3084)))</f>
        <v/>
      </c>
      <c r="E3084" s="22" t="n"/>
      <c r="F3084" s="23" t="n"/>
      <c r="G3084" s="23" t="n"/>
      <c r="H3084" s="22" t="n"/>
      <c r="I3084" s="19" t="n"/>
      <c r="J3084" s="21" t="n"/>
      <c r="K3084" s="19" t="n"/>
      <c r="L3084" s="19" t="n"/>
      <c r="M3084" s="21" t="n"/>
      <c r="N3084" s="22" t="n"/>
      <c r="O3084" s="24">
        <f>IF(A3084&lt;&gt;"عهدة","",SUMIFS($G$8:$G$5007,$B$8:$B$5007,B3084,$A$8:$A$5007,"مصروف",$I$8:$I$5007,"&lt;&gt;مرفوض"))</f>
        <v/>
      </c>
      <c r="P3084" s="25">
        <f>IF(A3084&lt;&gt;"عهدة","",N(F3084)-O3084)</f>
        <v/>
      </c>
      <c r="Q3084" s="26">
        <f>IF(A3084="","",IF(A3084="عهدة",IF(N(F3084)=0,"⚠ أدخل قيمة العهدة",IF(P3084&lt;0,"⛔ عجز / زيادة مصروفات "&amp;TEXT(-P3084,"#,##0"),IF(COUNTIFS($B$8:$B$5007,B3084,$A$8:$A$5007,"مصروف",$I$8:$I$5007,"&lt;&gt;مرفوض",$K$8:$K$5007,"&lt;&gt;نعم")&gt;0,"⚠ "&amp;COUNTIFS($B$8:$B$5007,B3084,$A$8:$A$5007,"مصروف",$I$8:$I$5007,"&lt;&gt;مرفوض",$K$8:$K$5007,"&lt;&gt;نعم")&amp;" مصروف غير مسوى",IF(L3084="تمت التسوية",IF(P3084=0,"✔ متوازنة وتمت التسوية","✔ تمت التسوية – متبقي "&amp;TEXT(P3084,"#,##0")),IF(P3084&gt;0,"متبقي "&amp;TEXT(P3084,"#,##0"),"✔ متوازنة"))))),IF(R3084=0,"⚠ أضف سطر عهدة أولًا",IF(OR(C3084="",N(G3084)=0),"⚠ أكمل التاريخ والقيمة",IF(S3084="","⚠ التاريخ خارج السنة المالية",IF(H3084="","⚠ اختر بند الموازنة",IF(I3084="مرفوض","✖ مرفوض من المدير",IF(I3084&lt;&gt;"موافق","⏳ بانتظار موافقة المدير",IF(K3084&lt;&gt;"نعم","⚠ غير مسوى مع الحسابات","✔ معتمد ومسوى")))))))))</f>
        <v/>
      </c>
      <c r="R3084">
        <f>N(R3083)+IF(A3084="عهدة",1,0)</f>
        <v/>
      </c>
      <c r="S3084">
        <f>IF(C3084="","",IF(AND(C3084&gt;=DATE(2026,9,1),C3084&lt;=DATE(2027,8,31)),(YEAR(C3084)-2026)*12+MONTH(C3084)-8,""))</f>
        <v/>
      </c>
      <c r="T3084">
        <f>IF(AND(A3084="مصروف",R3084&gt;0,I3084="موافق",S3084&lt;&gt;"",H3084&lt;&gt;""),N(G3084),0)</f>
        <v/>
      </c>
    </row>
    <row r="3085">
      <c r="A3085" s="19" t="n"/>
      <c r="B3085" s="20">
        <f>IF(A3085="","",IF(R3085=0,"⚠ أضف سطر عهدة أولًا","BDR-"&amp;TEXT(R3085,"000")))</f>
        <v/>
      </c>
      <c r="C3085" s="21" t="n"/>
      <c r="D3085" s="20">
        <f>IF(C3085="","",IF(S3085="","خارج السنة المالية",INDEX(القوائم!$D$2:$D$13,S3085)))</f>
        <v/>
      </c>
      <c r="E3085" s="22" t="n"/>
      <c r="F3085" s="23" t="n"/>
      <c r="G3085" s="23" t="n"/>
      <c r="H3085" s="22" t="n"/>
      <c r="I3085" s="19" t="n"/>
      <c r="J3085" s="21" t="n"/>
      <c r="K3085" s="19" t="n"/>
      <c r="L3085" s="19" t="n"/>
      <c r="M3085" s="21" t="n"/>
      <c r="N3085" s="22" t="n"/>
      <c r="O3085" s="24">
        <f>IF(A3085&lt;&gt;"عهدة","",SUMIFS($G$8:$G$5007,$B$8:$B$5007,B3085,$A$8:$A$5007,"مصروف",$I$8:$I$5007,"&lt;&gt;مرفوض"))</f>
        <v/>
      </c>
      <c r="P3085" s="25">
        <f>IF(A3085&lt;&gt;"عهدة","",N(F3085)-O3085)</f>
        <v/>
      </c>
      <c r="Q3085" s="26">
        <f>IF(A3085="","",IF(A3085="عهدة",IF(N(F3085)=0,"⚠ أدخل قيمة العهدة",IF(P3085&lt;0,"⛔ عجز / زيادة مصروفات "&amp;TEXT(-P3085,"#,##0"),IF(COUNTIFS($B$8:$B$5007,B3085,$A$8:$A$5007,"مصروف",$I$8:$I$5007,"&lt;&gt;مرفوض",$K$8:$K$5007,"&lt;&gt;نعم")&gt;0,"⚠ "&amp;COUNTIFS($B$8:$B$5007,B3085,$A$8:$A$5007,"مصروف",$I$8:$I$5007,"&lt;&gt;مرفوض",$K$8:$K$5007,"&lt;&gt;نعم")&amp;" مصروف غير مسوى",IF(L3085="تمت التسوية",IF(P3085=0,"✔ متوازنة وتمت التسوية","✔ تمت التسوية – متبقي "&amp;TEXT(P3085,"#,##0")),IF(P3085&gt;0,"متبقي "&amp;TEXT(P3085,"#,##0"),"✔ متوازنة"))))),IF(R3085=0,"⚠ أضف سطر عهدة أولًا",IF(OR(C3085="",N(G3085)=0),"⚠ أكمل التاريخ والقيمة",IF(S3085="","⚠ التاريخ خارج السنة المالية",IF(H3085="","⚠ اختر بند الموازنة",IF(I3085="مرفوض","✖ مرفوض من المدير",IF(I3085&lt;&gt;"موافق","⏳ بانتظار موافقة المدير",IF(K3085&lt;&gt;"نعم","⚠ غير مسوى مع الحسابات","✔ معتمد ومسوى")))))))))</f>
        <v/>
      </c>
      <c r="R3085">
        <f>N(R3084)+IF(A3085="عهدة",1,0)</f>
        <v/>
      </c>
      <c r="S3085">
        <f>IF(C3085="","",IF(AND(C3085&gt;=DATE(2026,9,1),C3085&lt;=DATE(2027,8,31)),(YEAR(C3085)-2026)*12+MONTH(C3085)-8,""))</f>
        <v/>
      </c>
      <c r="T3085">
        <f>IF(AND(A3085="مصروف",R3085&gt;0,I3085="موافق",S3085&lt;&gt;"",H3085&lt;&gt;""),N(G3085),0)</f>
        <v/>
      </c>
    </row>
    <row r="3086">
      <c r="A3086" s="19" t="n"/>
      <c r="B3086" s="20">
        <f>IF(A3086="","",IF(R3086=0,"⚠ أضف سطر عهدة أولًا","BDR-"&amp;TEXT(R3086,"000")))</f>
        <v/>
      </c>
      <c r="C3086" s="21" t="n"/>
      <c r="D3086" s="20">
        <f>IF(C3086="","",IF(S3086="","خارج السنة المالية",INDEX(القوائم!$D$2:$D$13,S3086)))</f>
        <v/>
      </c>
      <c r="E3086" s="22" t="n"/>
      <c r="F3086" s="23" t="n"/>
      <c r="G3086" s="23" t="n"/>
      <c r="H3086" s="22" t="n"/>
      <c r="I3086" s="19" t="n"/>
      <c r="J3086" s="21" t="n"/>
      <c r="K3086" s="19" t="n"/>
      <c r="L3086" s="19" t="n"/>
      <c r="M3086" s="21" t="n"/>
      <c r="N3086" s="22" t="n"/>
      <c r="O3086" s="24">
        <f>IF(A3086&lt;&gt;"عهدة","",SUMIFS($G$8:$G$5007,$B$8:$B$5007,B3086,$A$8:$A$5007,"مصروف",$I$8:$I$5007,"&lt;&gt;مرفوض"))</f>
        <v/>
      </c>
      <c r="P3086" s="25">
        <f>IF(A3086&lt;&gt;"عهدة","",N(F3086)-O3086)</f>
        <v/>
      </c>
      <c r="Q3086" s="26">
        <f>IF(A3086="","",IF(A3086="عهدة",IF(N(F3086)=0,"⚠ أدخل قيمة العهدة",IF(P3086&lt;0,"⛔ عجز / زيادة مصروفات "&amp;TEXT(-P3086,"#,##0"),IF(COUNTIFS($B$8:$B$5007,B3086,$A$8:$A$5007,"مصروف",$I$8:$I$5007,"&lt;&gt;مرفوض",$K$8:$K$5007,"&lt;&gt;نعم")&gt;0,"⚠ "&amp;COUNTIFS($B$8:$B$5007,B3086,$A$8:$A$5007,"مصروف",$I$8:$I$5007,"&lt;&gt;مرفوض",$K$8:$K$5007,"&lt;&gt;نعم")&amp;" مصروف غير مسوى",IF(L3086="تمت التسوية",IF(P3086=0,"✔ متوازنة وتمت التسوية","✔ تمت التسوية – متبقي "&amp;TEXT(P3086,"#,##0")),IF(P3086&gt;0,"متبقي "&amp;TEXT(P3086,"#,##0"),"✔ متوازنة"))))),IF(R3086=0,"⚠ أضف سطر عهدة أولًا",IF(OR(C3086="",N(G3086)=0),"⚠ أكمل التاريخ والقيمة",IF(S3086="","⚠ التاريخ خارج السنة المالية",IF(H3086="","⚠ اختر بند الموازنة",IF(I3086="مرفوض","✖ مرفوض من المدير",IF(I3086&lt;&gt;"موافق","⏳ بانتظار موافقة المدير",IF(K3086&lt;&gt;"نعم","⚠ غير مسوى مع الحسابات","✔ معتمد ومسوى")))))))))</f>
        <v/>
      </c>
      <c r="R3086">
        <f>N(R3085)+IF(A3086="عهدة",1,0)</f>
        <v/>
      </c>
      <c r="S3086">
        <f>IF(C3086="","",IF(AND(C3086&gt;=DATE(2026,9,1),C3086&lt;=DATE(2027,8,31)),(YEAR(C3086)-2026)*12+MONTH(C3086)-8,""))</f>
        <v/>
      </c>
      <c r="T3086">
        <f>IF(AND(A3086="مصروف",R3086&gt;0,I3086="موافق",S3086&lt;&gt;"",H3086&lt;&gt;""),N(G3086),0)</f>
        <v/>
      </c>
    </row>
    <row r="3087">
      <c r="A3087" s="19" t="n"/>
      <c r="B3087" s="20">
        <f>IF(A3087="","",IF(R3087=0,"⚠ أضف سطر عهدة أولًا","BDR-"&amp;TEXT(R3087,"000")))</f>
        <v/>
      </c>
      <c r="C3087" s="21" t="n"/>
      <c r="D3087" s="20">
        <f>IF(C3087="","",IF(S3087="","خارج السنة المالية",INDEX(القوائم!$D$2:$D$13,S3087)))</f>
        <v/>
      </c>
      <c r="E3087" s="22" t="n"/>
      <c r="F3087" s="23" t="n"/>
      <c r="G3087" s="23" t="n"/>
      <c r="H3087" s="22" t="n"/>
      <c r="I3087" s="19" t="n"/>
      <c r="J3087" s="21" t="n"/>
      <c r="K3087" s="19" t="n"/>
      <c r="L3087" s="19" t="n"/>
      <c r="M3087" s="21" t="n"/>
      <c r="N3087" s="22" t="n"/>
      <c r="O3087" s="24">
        <f>IF(A3087&lt;&gt;"عهدة","",SUMIFS($G$8:$G$5007,$B$8:$B$5007,B3087,$A$8:$A$5007,"مصروف",$I$8:$I$5007,"&lt;&gt;مرفوض"))</f>
        <v/>
      </c>
      <c r="P3087" s="25">
        <f>IF(A3087&lt;&gt;"عهدة","",N(F3087)-O3087)</f>
        <v/>
      </c>
      <c r="Q3087" s="26">
        <f>IF(A3087="","",IF(A3087="عهدة",IF(N(F3087)=0,"⚠ أدخل قيمة العهدة",IF(P3087&lt;0,"⛔ عجز / زيادة مصروفات "&amp;TEXT(-P3087,"#,##0"),IF(COUNTIFS($B$8:$B$5007,B3087,$A$8:$A$5007,"مصروف",$I$8:$I$5007,"&lt;&gt;مرفوض",$K$8:$K$5007,"&lt;&gt;نعم")&gt;0,"⚠ "&amp;COUNTIFS($B$8:$B$5007,B3087,$A$8:$A$5007,"مصروف",$I$8:$I$5007,"&lt;&gt;مرفوض",$K$8:$K$5007,"&lt;&gt;نعم")&amp;" مصروف غير مسوى",IF(L3087="تمت التسوية",IF(P3087=0,"✔ متوازنة وتمت التسوية","✔ تمت التسوية – متبقي "&amp;TEXT(P3087,"#,##0")),IF(P3087&gt;0,"متبقي "&amp;TEXT(P3087,"#,##0"),"✔ متوازنة"))))),IF(R3087=0,"⚠ أضف سطر عهدة أولًا",IF(OR(C3087="",N(G3087)=0),"⚠ أكمل التاريخ والقيمة",IF(S3087="","⚠ التاريخ خارج السنة المالية",IF(H3087="","⚠ اختر بند الموازنة",IF(I3087="مرفوض","✖ مرفوض من المدير",IF(I3087&lt;&gt;"موافق","⏳ بانتظار موافقة المدير",IF(K3087&lt;&gt;"نعم","⚠ غير مسوى مع الحسابات","✔ معتمد ومسوى")))))))))</f>
        <v/>
      </c>
      <c r="R3087">
        <f>N(R3086)+IF(A3087="عهدة",1,0)</f>
        <v/>
      </c>
      <c r="S3087">
        <f>IF(C3087="","",IF(AND(C3087&gt;=DATE(2026,9,1),C3087&lt;=DATE(2027,8,31)),(YEAR(C3087)-2026)*12+MONTH(C3087)-8,""))</f>
        <v/>
      </c>
      <c r="T3087">
        <f>IF(AND(A3087="مصروف",R3087&gt;0,I3087="موافق",S3087&lt;&gt;"",H3087&lt;&gt;""),N(G3087),0)</f>
        <v/>
      </c>
    </row>
    <row r="3088">
      <c r="A3088" s="19" t="n"/>
      <c r="B3088" s="20">
        <f>IF(A3088="","",IF(R3088=0,"⚠ أضف سطر عهدة أولًا","BDR-"&amp;TEXT(R3088,"000")))</f>
        <v/>
      </c>
      <c r="C3088" s="21" t="n"/>
      <c r="D3088" s="20">
        <f>IF(C3088="","",IF(S3088="","خارج السنة المالية",INDEX(القوائم!$D$2:$D$13,S3088)))</f>
        <v/>
      </c>
      <c r="E3088" s="22" t="n"/>
      <c r="F3088" s="23" t="n"/>
      <c r="G3088" s="23" t="n"/>
      <c r="H3088" s="22" t="n"/>
      <c r="I3088" s="19" t="n"/>
      <c r="J3088" s="21" t="n"/>
      <c r="K3088" s="19" t="n"/>
      <c r="L3088" s="19" t="n"/>
      <c r="M3088" s="21" t="n"/>
      <c r="N3088" s="22" t="n"/>
      <c r="O3088" s="24">
        <f>IF(A3088&lt;&gt;"عهدة","",SUMIFS($G$8:$G$5007,$B$8:$B$5007,B3088,$A$8:$A$5007,"مصروف",$I$8:$I$5007,"&lt;&gt;مرفوض"))</f>
        <v/>
      </c>
      <c r="P3088" s="25">
        <f>IF(A3088&lt;&gt;"عهدة","",N(F3088)-O3088)</f>
        <v/>
      </c>
      <c r="Q3088" s="26">
        <f>IF(A3088="","",IF(A3088="عهدة",IF(N(F3088)=0,"⚠ أدخل قيمة العهدة",IF(P3088&lt;0,"⛔ عجز / زيادة مصروفات "&amp;TEXT(-P3088,"#,##0"),IF(COUNTIFS($B$8:$B$5007,B3088,$A$8:$A$5007,"مصروف",$I$8:$I$5007,"&lt;&gt;مرفوض",$K$8:$K$5007,"&lt;&gt;نعم")&gt;0,"⚠ "&amp;COUNTIFS($B$8:$B$5007,B3088,$A$8:$A$5007,"مصروف",$I$8:$I$5007,"&lt;&gt;مرفوض",$K$8:$K$5007,"&lt;&gt;نعم")&amp;" مصروف غير مسوى",IF(L3088="تمت التسوية",IF(P3088=0,"✔ متوازنة وتمت التسوية","✔ تمت التسوية – متبقي "&amp;TEXT(P3088,"#,##0")),IF(P3088&gt;0,"متبقي "&amp;TEXT(P3088,"#,##0"),"✔ متوازنة"))))),IF(R3088=0,"⚠ أضف سطر عهدة أولًا",IF(OR(C3088="",N(G3088)=0),"⚠ أكمل التاريخ والقيمة",IF(S3088="","⚠ التاريخ خارج السنة المالية",IF(H3088="","⚠ اختر بند الموازنة",IF(I3088="مرفوض","✖ مرفوض من المدير",IF(I3088&lt;&gt;"موافق","⏳ بانتظار موافقة المدير",IF(K3088&lt;&gt;"نعم","⚠ غير مسوى مع الحسابات","✔ معتمد ومسوى")))))))))</f>
        <v/>
      </c>
      <c r="R3088">
        <f>N(R3087)+IF(A3088="عهدة",1,0)</f>
        <v/>
      </c>
      <c r="S3088">
        <f>IF(C3088="","",IF(AND(C3088&gt;=DATE(2026,9,1),C3088&lt;=DATE(2027,8,31)),(YEAR(C3088)-2026)*12+MONTH(C3088)-8,""))</f>
        <v/>
      </c>
      <c r="T3088">
        <f>IF(AND(A3088="مصروف",R3088&gt;0,I3088="موافق",S3088&lt;&gt;"",H3088&lt;&gt;""),N(G3088),0)</f>
        <v/>
      </c>
    </row>
    <row r="3089">
      <c r="A3089" s="19" t="n"/>
      <c r="B3089" s="20">
        <f>IF(A3089="","",IF(R3089=0,"⚠ أضف سطر عهدة أولًا","BDR-"&amp;TEXT(R3089,"000")))</f>
        <v/>
      </c>
      <c r="C3089" s="21" t="n"/>
      <c r="D3089" s="20">
        <f>IF(C3089="","",IF(S3089="","خارج السنة المالية",INDEX(القوائم!$D$2:$D$13,S3089)))</f>
        <v/>
      </c>
      <c r="E3089" s="22" t="n"/>
      <c r="F3089" s="23" t="n"/>
      <c r="G3089" s="23" t="n"/>
      <c r="H3089" s="22" t="n"/>
      <c r="I3089" s="19" t="n"/>
      <c r="J3089" s="21" t="n"/>
      <c r="K3089" s="19" t="n"/>
      <c r="L3089" s="19" t="n"/>
      <c r="M3089" s="21" t="n"/>
      <c r="N3089" s="22" t="n"/>
      <c r="O3089" s="24">
        <f>IF(A3089&lt;&gt;"عهدة","",SUMIFS($G$8:$G$5007,$B$8:$B$5007,B3089,$A$8:$A$5007,"مصروف",$I$8:$I$5007,"&lt;&gt;مرفوض"))</f>
        <v/>
      </c>
      <c r="P3089" s="25">
        <f>IF(A3089&lt;&gt;"عهدة","",N(F3089)-O3089)</f>
        <v/>
      </c>
      <c r="Q3089" s="26">
        <f>IF(A3089="","",IF(A3089="عهدة",IF(N(F3089)=0,"⚠ أدخل قيمة العهدة",IF(P3089&lt;0,"⛔ عجز / زيادة مصروفات "&amp;TEXT(-P3089,"#,##0"),IF(COUNTIFS($B$8:$B$5007,B3089,$A$8:$A$5007,"مصروف",$I$8:$I$5007,"&lt;&gt;مرفوض",$K$8:$K$5007,"&lt;&gt;نعم")&gt;0,"⚠ "&amp;COUNTIFS($B$8:$B$5007,B3089,$A$8:$A$5007,"مصروف",$I$8:$I$5007,"&lt;&gt;مرفوض",$K$8:$K$5007,"&lt;&gt;نعم")&amp;" مصروف غير مسوى",IF(L3089="تمت التسوية",IF(P3089=0,"✔ متوازنة وتمت التسوية","✔ تمت التسوية – متبقي "&amp;TEXT(P3089,"#,##0")),IF(P3089&gt;0,"متبقي "&amp;TEXT(P3089,"#,##0"),"✔ متوازنة"))))),IF(R3089=0,"⚠ أضف سطر عهدة أولًا",IF(OR(C3089="",N(G3089)=0),"⚠ أكمل التاريخ والقيمة",IF(S3089="","⚠ التاريخ خارج السنة المالية",IF(H3089="","⚠ اختر بند الموازنة",IF(I3089="مرفوض","✖ مرفوض من المدير",IF(I3089&lt;&gt;"موافق","⏳ بانتظار موافقة المدير",IF(K3089&lt;&gt;"نعم","⚠ غير مسوى مع الحسابات","✔ معتمد ومسوى")))))))))</f>
        <v/>
      </c>
      <c r="R3089">
        <f>N(R3088)+IF(A3089="عهدة",1,0)</f>
        <v/>
      </c>
      <c r="S3089">
        <f>IF(C3089="","",IF(AND(C3089&gt;=DATE(2026,9,1),C3089&lt;=DATE(2027,8,31)),(YEAR(C3089)-2026)*12+MONTH(C3089)-8,""))</f>
        <v/>
      </c>
      <c r="T3089">
        <f>IF(AND(A3089="مصروف",R3089&gt;0,I3089="موافق",S3089&lt;&gt;"",H3089&lt;&gt;""),N(G3089),0)</f>
        <v/>
      </c>
    </row>
    <row r="3090">
      <c r="A3090" s="19" t="n"/>
      <c r="B3090" s="20">
        <f>IF(A3090="","",IF(R3090=0,"⚠ أضف سطر عهدة أولًا","BDR-"&amp;TEXT(R3090,"000")))</f>
        <v/>
      </c>
      <c r="C3090" s="21" t="n"/>
      <c r="D3090" s="20">
        <f>IF(C3090="","",IF(S3090="","خارج السنة المالية",INDEX(القوائم!$D$2:$D$13,S3090)))</f>
        <v/>
      </c>
      <c r="E3090" s="22" t="n"/>
      <c r="F3090" s="23" t="n"/>
      <c r="G3090" s="23" t="n"/>
      <c r="H3090" s="22" t="n"/>
      <c r="I3090" s="19" t="n"/>
      <c r="J3090" s="21" t="n"/>
      <c r="K3090" s="19" t="n"/>
      <c r="L3090" s="19" t="n"/>
      <c r="M3090" s="21" t="n"/>
      <c r="N3090" s="22" t="n"/>
      <c r="O3090" s="24">
        <f>IF(A3090&lt;&gt;"عهدة","",SUMIFS($G$8:$G$5007,$B$8:$B$5007,B3090,$A$8:$A$5007,"مصروف",$I$8:$I$5007,"&lt;&gt;مرفوض"))</f>
        <v/>
      </c>
      <c r="P3090" s="25">
        <f>IF(A3090&lt;&gt;"عهدة","",N(F3090)-O3090)</f>
        <v/>
      </c>
      <c r="Q3090" s="26">
        <f>IF(A3090="","",IF(A3090="عهدة",IF(N(F3090)=0,"⚠ أدخل قيمة العهدة",IF(P3090&lt;0,"⛔ عجز / زيادة مصروفات "&amp;TEXT(-P3090,"#,##0"),IF(COUNTIFS($B$8:$B$5007,B3090,$A$8:$A$5007,"مصروف",$I$8:$I$5007,"&lt;&gt;مرفوض",$K$8:$K$5007,"&lt;&gt;نعم")&gt;0,"⚠ "&amp;COUNTIFS($B$8:$B$5007,B3090,$A$8:$A$5007,"مصروف",$I$8:$I$5007,"&lt;&gt;مرفوض",$K$8:$K$5007,"&lt;&gt;نعم")&amp;" مصروف غير مسوى",IF(L3090="تمت التسوية",IF(P3090=0,"✔ متوازنة وتمت التسوية","✔ تمت التسوية – متبقي "&amp;TEXT(P3090,"#,##0")),IF(P3090&gt;0,"متبقي "&amp;TEXT(P3090,"#,##0"),"✔ متوازنة"))))),IF(R3090=0,"⚠ أضف سطر عهدة أولًا",IF(OR(C3090="",N(G3090)=0),"⚠ أكمل التاريخ والقيمة",IF(S3090="","⚠ التاريخ خارج السنة المالية",IF(H3090="","⚠ اختر بند الموازنة",IF(I3090="مرفوض","✖ مرفوض من المدير",IF(I3090&lt;&gt;"موافق","⏳ بانتظار موافقة المدير",IF(K3090&lt;&gt;"نعم","⚠ غير مسوى مع الحسابات","✔ معتمد ومسوى")))))))))</f>
        <v/>
      </c>
      <c r="R3090">
        <f>N(R3089)+IF(A3090="عهدة",1,0)</f>
        <v/>
      </c>
      <c r="S3090">
        <f>IF(C3090="","",IF(AND(C3090&gt;=DATE(2026,9,1),C3090&lt;=DATE(2027,8,31)),(YEAR(C3090)-2026)*12+MONTH(C3090)-8,""))</f>
        <v/>
      </c>
      <c r="T3090">
        <f>IF(AND(A3090="مصروف",R3090&gt;0,I3090="موافق",S3090&lt;&gt;"",H3090&lt;&gt;""),N(G3090),0)</f>
        <v/>
      </c>
    </row>
    <row r="3091">
      <c r="A3091" s="19" t="n"/>
      <c r="B3091" s="20">
        <f>IF(A3091="","",IF(R3091=0,"⚠ أضف سطر عهدة أولًا","BDR-"&amp;TEXT(R3091,"000")))</f>
        <v/>
      </c>
      <c r="C3091" s="21" t="n"/>
      <c r="D3091" s="20">
        <f>IF(C3091="","",IF(S3091="","خارج السنة المالية",INDEX(القوائم!$D$2:$D$13,S3091)))</f>
        <v/>
      </c>
      <c r="E3091" s="22" t="n"/>
      <c r="F3091" s="23" t="n"/>
      <c r="G3091" s="23" t="n"/>
      <c r="H3091" s="22" t="n"/>
      <c r="I3091" s="19" t="n"/>
      <c r="J3091" s="21" t="n"/>
      <c r="K3091" s="19" t="n"/>
      <c r="L3091" s="19" t="n"/>
      <c r="M3091" s="21" t="n"/>
      <c r="N3091" s="22" t="n"/>
      <c r="O3091" s="24">
        <f>IF(A3091&lt;&gt;"عهدة","",SUMIFS($G$8:$G$5007,$B$8:$B$5007,B3091,$A$8:$A$5007,"مصروف",$I$8:$I$5007,"&lt;&gt;مرفوض"))</f>
        <v/>
      </c>
      <c r="P3091" s="25">
        <f>IF(A3091&lt;&gt;"عهدة","",N(F3091)-O3091)</f>
        <v/>
      </c>
      <c r="Q3091" s="26">
        <f>IF(A3091="","",IF(A3091="عهدة",IF(N(F3091)=0,"⚠ أدخل قيمة العهدة",IF(P3091&lt;0,"⛔ عجز / زيادة مصروفات "&amp;TEXT(-P3091,"#,##0"),IF(COUNTIFS($B$8:$B$5007,B3091,$A$8:$A$5007,"مصروف",$I$8:$I$5007,"&lt;&gt;مرفوض",$K$8:$K$5007,"&lt;&gt;نعم")&gt;0,"⚠ "&amp;COUNTIFS($B$8:$B$5007,B3091,$A$8:$A$5007,"مصروف",$I$8:$I$5007,"&lt;&gt;مرفوض",$K$8:$K$5007,"&lt;&gt;نعم")&amp;" مصروف غير مسوى",IF(L3091="تمت التسوية",IF(P3091=0,"✔ متوازنة وتمت التسوية","✔ تمت التسوية – متبقي "&amp;TEXT(P3091,"#,##0")),IF(P3091&gt;0,"متبقي "&amp;TEXT(P3091,"#,##0"),"✔ متوازنة"))))),IF(R3091=0,"⚠ أضف سطر عهدة أولًا",IF(OR(C3091="",N(G3091)=0),"⚠ أكمل التاريخ والقيمة",IF(S3091="","⚠ التاريخ خارج السنة المالية",IF(H3091="","⚠ اختر بند الموازنة",IF(I3091="مرفوض","✖ مرفوض من المدير",IF(I3091&lt;&gt;"موافق","⏳ بانتظار موافقة المدير",IF(K3091&lt;&gt;"نعم","⚠ غير مسوى مع الحسابات","✔ معتمد ومسوى")))))))))</f>
        <v/>
      </c>
      <c r="R3091">
        <f>N(R3090)+IF(A3091="عهدة",1,0)</f>
        <v/>
      </c>
      <c r="S3091">
        <f>IF(C3091="","",IF(AND(C3091&gt;=DATE(2026,9,1),C3091&lt;=DATE(2027,8,31)),(YEAR(C3091)-2026)*12+MONTH(C3091)-8,""))</f>
        <v/>
      </c>
      <c r="T3091">
        <f>IF(AND(A3091="مصروف",R3091&gt;0,I3091="موافق",S3091&lt;&gt;"",H3091&lt;&gt;""),N(G3091),0)</f>
        <v/>
      </c>
    </row>
    <row r="3092">
      <c r="A3092" s="19" t="n"/>
      <c r="B3092" s="20">
        <f>IF(A3092="","",IF(R3092=0,"⚠ أضف سطر عهدة أولًا","BDR-"&amp;TEXT(R3092,"000")))</f>
        <v/>
      </c>
      <c r="C3092" s="21" t="n"/>
      <c r="D3092" s="20">
        <f>IF(C3092="","",IF(S3092="","خارج السنة المالية",INDEX(القوائم!$D$2:$D$13,S3092)))</f>
        <v/>
      </c>
      <c r="E3092" s="22" t="n"/>
      <c r="F3092" s="23" t="n"/>
      <c r="G3092" s="23" t="n"/>
      <c r="H3092" s="22" t="n"/>
      <c r="I3092" s="19" t="n"/>
      <c r="J3092" s="21" t="n"/>
      <c r="K3092" s="19" t="n"/>
      <c r="L3092" s="19" t="n"/>
      <c r="M3092" s="21" t="n"/>
      <c r="N3092" s="22" t="n"/>
      <c r="O3092" s="24">
        <f>IF(A3092&lt;&gt;"عهدة","",SUMIFS($G$8:$G$5007,$B$8:$B$5007,B3092,$A$8:$A$5007,"مصروف",$I$8:$I$5007,"&lt;&gt;مرفوض"))</f>
        <v/>
      </c>
      <c r="P3092" s="25">
        <f>IF(A3092&lt;&gt;"عهدة","",N(F3092)-O3092)</f>
        <v/>
      </c>
      <c r="Q3092" s="26">
        <f>IF(A3092="","",IF(A3092="عهدة",IF(N(F3092)=0,"⚠ أدخل قيمة العهدة",IF(P3092&lt;0,"⛔ عجز / زيادة مصروفات "&amp;TEXT(-P3092,"#,##0"),IF(COUNTIFS($B$8:$B$5007,B3092,$A$8:$A$5007,"مصروف",$I$8:$I$5007,"&lt;&gt;مرفوض",$K$8:$K$5007,"&lt;&gt;نعم")&gt;0,"⚠ "&amp;COUNTIFS($B$8:$B$5007,B3092,$A$8:$A$5007,"مصروف",$I$8:$I$5007,"&lt;&gt;مرفوض",$K$8:$K$5007,"&lt;&gt;نعم")&amp;" مصروف غير مسوى",IF(L3092="تمت التسوية",IF(P3092=0,"✔ متوازنة وتمت التسوية","✔ تمت التسوية – متبقي "&amp;TEXT(P3092,"#,##0")),IF(P3092&gt;0,"متبقي "&amp;TEXT(P3092,"#,##0"),"✔ متوازنة"))))),IF(R3092=0,"⚠ أضف سطر عهدة أولًا",IF(OR(C3092="",N(G3092)=0),"⚠ أكمل التاريخ والقيمة",IF(S3092="","⚠ التاريخ خارج السنة المالية",IF(H3092="","⚠ اختر بند الموازنة",IF(I3092="مرفوض","✖ مرفوض من المدير",IF(I3092&lt;&gt;"موافق","⏳ بانتظار موافقة المدير",IF(K3092&lt;&gt;"نعم","⚠ غير مسوى مع الحسابات","✔ معتمد ومسوى")))))))))</f>
        <v/>
      </c>
      <c r="R3092">
        <f>N(R3091)+IF(A3092="عهدة",1,0)</f>
        <v/>
      </c>
      <c r="S3092">
        <f>IF(C3092="","",IF(AND(C3092&gt;=DATE(2026,9,1),C3092&lt;=DATE(2027,8,31)),(YEAR(C3092)-2026)*12+MONTH(C3092)-8,""))</f>
        <v/>
      </c>
      <c r="T3092">
        <f>IF(AND(A3092="مصروف",R3092&gt;0,I3092="موافق",S3092&lt;&gt;"",H3092&lt;&gt;""),N(G3092),0)</f>
        <v/>
      </c>
    </row>
    <row r="3093">
      <c r="A3093" s="19" t="n"/>
      <c r="B3093" s="20">
        <f>IF(A3093="","",IF(R3093=0,"⚠ أضف سطر عهدة أولًا","BDR-"&amp;TEXT(R3093,"000")))</f>
        <v/>
      </c>
      <c r="C3093" s="21" t="n"/>
      <c r="D3093" s="20">
        <f>IF(C3093="","",IF(S3093="","خارج السنة المالية",INDEX(القوائم!$D$2:$D$13,S3093)))</f>
        <v/>
      </c>
      <c r="E3093" s="22" t="n"/>
      <c r="F3093" s="23" t="n"/>
      <c r="G3093" s="23" t="n"/>
      <c r="H3093" s="22" t="n"/>
      <c r="I3093" s="19" t="n"/>
      <c r="J3093" s="21" t="n"/>
      <c r="K3093" s="19" t="n"/>
      <c r="L3093" s="19" t="n"/>
      <c r="M3093" s="21" t="n"/>
      <c r="N3093" s="22" t="n"/>
      <c r="O3093" s="24">
        <f>IF(A3093&lt;&gt;"عهدة","",SUMIFS($G$8:$G$5007,$B$8:$B$5007,B3093,$A$8:$A$5007,"مصروف",$I$8:$I$5007,"&lt;&gt;مرفوض"))</f>
        <v/>
      </c>
      <c r="P3093" s="25">
        <f>IF(A3093&lt;&gt;"عهدة","",N(F3093)-O3093)</f>
        <v/>
      </c>
      <c r="Q3093" s="26">
        <f>IF(A3093="","",IF(A3093="عهدة",IF(N(F3093)=0,"⚠ أدخل قيمة العهدة",IF(P3093&lt;0,"⛔ عجز / زيادة مصروفات "&amp;TEXT(-P3093,"#,##0"),IF(COUNTIFS($B$8:$B$5007,B3093,$A$8:$A$5007,"مصروف",$I$8:$I$5007,"&lt;&gt;مرفوض",$K$8:$K$5007,"&lt;&gt;نعم")&gt;0,"⚠ "&amp;COUNTIFS($B$8:$B$5007,B3093,$A$8:$A$5007,"مصروف",$I$8:$I$5007,"&lt;&gt;مرفوض",$K$8:$K$5007,"&lt;&gt;نعم")&amp;" مصروف غير مسوى",IF(L3093="تمت التسوية",IF(P3093=0,"✔ متوازنة وتمت التسوية","✔ تمت التسوية – متبقي "&amp;TEXT(P3093,"#,##0")),IF(P3093&gt;0,"متبقي "&amp;TEXT(P3093,"#,##0"),"✔ متوازنة"))))),IF(R3093=0,"⚠ أضف سطر عهدة أولًا",IF(OR(C3093="",N(G3093)=0),"⚠ أكمل التاريخ والقيمة",IF(S3093="","⚠ التاريخ خارج السنة المالية",IF(H3093="","⚠ اختر بند الموازنة",IF(I3093="مرفوض","✖ مرفوض من المدير",IF(I3093&lt;&gt;"موافق","⏳ بانتظار موافقة المدير",IF(K3093&lt;&gt;"نعم","⚠ غير مسوى مع الحسابات","✔ معتمد ومسوى")))))))))</f>
        <v/>
      </c>
      <c r="R3093">
        <f>N(R3092)+IF(A3093="عهدة",1,0)</f>
        <v/>
      </c>
      <c r="S3093">
        <f>IF(C3093="","",IF(AND(C3093&gt;=DATE(2026,9,1),C3093&lt;=DATE(2027,8,31)),(YEAR(C3093)-2026)*12+MONTH(C3093)-8,""))</f>
        <v/>
      </c>
      <c r="T3093">
        <f>IF(AND(A3093="مصروف",R3093&gt;0,I3093="موافق",S3093&lt;&gt;"",H3093&lt;&gt;""),N(G3093),0)</f>
        <v/>
      </c>
    </row>
    <row r="3094">
      <c r="A3094" s="19" t="n"/>
      <c r="B3094" s="20">
        <f>IF(A3094="","",IF(R3094=0,"⚠ أضف سطر عهدة أولًا","BDR-"&amp;TEXT(R3094,"000")))</f>
        <v/>
      </c>
      <c r="C3094" s="21" t="n"/>
      <c r="D3094" s="20">
        <f>IF(C3094="","",IF(S3094="","خارج السنة المالية",INDEX(القوائم!$D$2:$D$13,S3094)))</f>
        <v/>
      </c>
      <c r="E3094" s="22" t="n"/>
      <c r="F3094" s="23" t="n"/>
      <c r="G3094" s="23" t="n"/>
      <c r="H3094" s="22" t="n"/>
      <c r="I3094" s="19" t="n"/>
      <c r="J3094" s="21" t="n"/>
      <c r="K3094" s="19" t="n"/>
      <c r="L3094" s="19" t="n"/>
      <c r="M3094" s="21" t="n"/>
      <c r="N3094" s="22" t="n"/>
      <c r="O3094" s="24">
        <f>IF(A3094&lt;&gt;"عهدة","",SUMIFS($G$8:$G$5007,$B$8:$B$5007,B3094,$A$8:$A$5007,"مصروف",$I$8:$I$5007,"&lt;&gt;مرفوض"))</f>
        <v/>
      </c>
      <c r="P3094" s="25">
        <f>IF(A3094&lt;&gt;"عهدة","",N(F3094)-O3094)</f>
        <v/>
      </c>
      <c r="Q3094" s="26">
        <f>IF(A3094="","",IF(A3094="عهدة",IF(N(F3094)=0,"⚠ أدخل قيمة العهدة",IF(P3094&lt;0,"⛔ عجز / زيادة مصروفات "&amp;TEXT(-P3094,"#,##0"),IF(COUNTIFS($B$8:$B$5007,B3094,$A$8:$A$5007,"مصروف",$I$8:$I$5007,"&lt;&gt;مرفوض",$K$8:$K$5007,"&lt;&gt;نعم")&gt;0,"⚠ "&amp;COUNTIFS($B$8:$B$5007,B3094,$A$8:$A$5007,"مصروف",$I$8:$I$5007,"&lt;&gt;مرفوض",$K$8:$K$5007,"&lt;&gt;نعم")&amp;" مصروف غير مسوى",IF(L3094="تمت التسوية",IF(P3094=0,"✔ متوازنة وتمت التسوية","✔ تمت التسوية – متبقي "&amp;TEXT(P3094,"#,##0")),IF(P3094&gt;0,"متبقي "&amp;TEXT(P3094,"#,##0"),"✔ متوازنة"))))),IF(R3094=0,"⚠ أضف سطر عهدة أولًا",IF(OR(C3094="",N(G3094)=0),"⚠ أكمل التاريخ والقيمة",IF(S3094="","⚠ التاريخ خارج السنة المالية",IF(H3094="","⚠ اختر بند الموازنة",IF(I3094="مرفوض","✖ مرفوض من المدير",IF(I3094&lt;&gt;"موافق","⏳ بانتظار موافقة المدير",IF(K3094&lt;&gt;"نعم","⚠ غير مسوى مع الحسابات","✔ معتمد ومسوى")))))))))</f>
        <v/>
      </c>
      <c r="R3094">
        <f>N(R3093)+IF(A3094="عهدة",1,0)</f>
        <v/>
      </c>
      <c r="S3094">
        <f>IF(C3094="","",IF(AND(C3094&gt;=DATE(2026,9,1),C3094&lt;=DATE(2027,8,31)),(YEAR(C3094)-2026)*12+MONTH(C3094)-8,""))</f>
        <v/>
      </c>
      <c r="T3094">
        <f>IF(AND(A3094="مصروف",R3094&gt;0,I3094="موافق",S3094&lt;&gt;"",H3094&lt;&gt;""),N(G3094),0)</f>
        <v/>
      </c>
    </row>
    <row r="3095">
      <c r="A3095" s="19" t="n"/>
      <c r="B3095" s="20">
        <f>IF(A3095="","",IF(R3095=0,"⚠ أضف سطر عهدة أولًا","BDR-"&amp;TEXT(R3095,"000")))</f>
        <v/>
      </c>
      <c r="C3095" s="21" t="n"/>
      <c r="D3095" s="20">
        <f>IF(C3095="","",IF(S3095="","خارج السنة المالية",INDEX(القوائم!$D$2:$D$13,S3095)))</f>
        <v/>
      </c>
      <c r="E3095" s="22" t="n"/>
      <c r="F3095" s="23" t="n"/>
      <c r="G3095" s="23" t="n"/>
      <c r="H3095" s="22" t="n"/>
      <c r="I3095" s="19" t="n"/>
      <c r="J3095" s="21" t="n"/>
      <c r="K3095" s="19" t="n"/>
      <c r="L3095" s="19" t="n"/>
      <c r="M3095" s="21" t="n"/>
      <c r="N3095" s="22" t="n"/>
      <c r="O3095" s="24">
        <f>IF(A3095&lt;&gt;"عهدة","",SUMIFS($G$8:$G$5007,$B$8:$B$5007,B3095,$A$8:$A$5007,"مصروف",$I$8:$I$5007,"&lt;&gt;مرفوض"))</f>
        <v/>
      </c>
      <c r="P3095" s="25">
        <f>IF(A3095&lt;&gt;"عهدة","",N(F3095)-O3095)</f>
        <v/>
      </c>
      <c r="Q3095" s="26">
        <f>IF(A3095="","",IF(A3095="عهدة",IF(N(F3095)=0,"⚠ أدخل قيمة العهدة",IF(P3095&lt;0,"⛔ عجز / زيادة مصروفات "&amp;TEXT(-P3095,"#,##0"),IF(COUNTIFS($B$8:$B$5007,B3095,$A$8:$A$5007,"مصروف",$I$8:$I$5007,"&lt;&gt;مرفوض",$K$8:$K$5007,"&lt;&gt;نعم")&gt;0,"⚠ "&amp;COUNTIFS($B$8:$B$5007,B3095,$A$8:$A$5007,"مصروف",$I$8:$I$5007,"&lt;&gt;مرفوض",$K$8:$K$5007,"&lt;&gt;نعم")&amp;" مصروف غير مسوى",IF(L3095="تمت التسوية",IF(P3095=0,"✔ متوازنة وتمت التسوية","✔ تمت التسوية – متبقي "&amp;TEXT(P3095,"#,##0")),IF(P3095&gt;0,"متبقي "&amp;TEXT(P3095,"#,##0"),"✔ متوازنة"))))),IF(R3095=0,"⚠ أضف سطر عهدة أولًا",IF(OR(C3095="",N(G3095)=0),"⚠ أكمل التاريخ والقيمة",IF(S3095="","⚠ التاريخ خارج السنة المالية",IF(H3095="","⚠ اختر بند الموازنة",IF(I3095="مرفوض","✖ مرفوض من المدير",IF(I3095&lt;&gt;"موافق","⏳ بانتظار موافقة المدير",IF(K3095&lt;&gt;"نعم","⚠ غير مسوى مع الحسابات","✔ معتمد ومسوى")))))))))</f>
        <v/>
      </c>
      <c r="R3095">
        <f>N(R3094)+IF(A3095="عهدة",1,0)</f>
        <v/>
      </c>
      <c r="S3095">
        <f>IF(C3095="","",IF(AND(C3095&gt;=DATE(2026,9,1),C3095&lt;=DATE(2027,8,31)),(YEAR(C3095)-2026)*12+MONTH(C3095)-8,""))</f>
        <v/>
      </c>
      <c r="T3095">
        <f>IF(AND(A3095="مصروف",R3095&gt;0,I3095="موافق",S3095&lt;&gt;"",H3095&lt;&gt;""),N(G3095),0)</f>
        <v/>
      </c>
    </row>
    <row r="3096">
      <c r="A3096" s="19" t="n"/>
      <c r="B3096" s="20">
        <f>IF(A3096="","",IF(R3096=0,"⚠ أضف سطر عهدة أولًا","BDR-"&amp;TEXT(R3096,"000")))</f>
        <v/>
      </c>
      <c r="C3096" s="21" t="n"/>
      <c r="D3096" s="20">
        <f>IF(C3096="","",IF(S3096="","خارج السنة المالية",INDEX(القوائم!$D$2:$D$13,S3096)))</f>
        <v/>
      </c>
      <c r="E3096" s="22" t="n"/>
      <c r="F3096" s="23" t="n"/>
      <c r="G3096" s="23" t="n"/>
      <c r="H3096" s="22" t="n"/>
      <c r="I3096" s="19" t="n"/>
      <c r="J3096" s="21" t="n"/>
      <c r="K3096" s="19" t="n"/>
      <c r="L3096" s="19" t="n"/>
      <c r="M3096" s="21" t="n"/>
      <c r="N3096" s="22" t="n"/>
      <c r="O3096" s="24">
        <f>IF(A3096&lt;&gt;"عهدة","",SUMIFS($G$8:$G$5007,$B$8:$B$5007,B3096,$A$8:$A$5007,"مصروف",$I$8:$I$5007,"&lt;&gt;مرفوض"))</f>
        <v/>
      </c>
      <c r="P3096" s="25">
        <f>IF(A3096&lt;&gt;"عهدة","",N(F3096)-O3096)</f>
        <v/>
      </c>
      <c r="Q3096" s="26">
        <f>IF(A3096="","",IF(A3096="عهدة",IF(N(F3096)=0,"⚠ أدخل قيمة العهدة",IF(P3096&lt;0,"⛔ عجز / زيادة مصروفات "&amp;TEXT(-P3096,"#,##0"),IF(COUNTIFS($B$8:$B$5007,B3096,$A$8:$A$5007,"مصروف",$I$8:$I$5007,"&lt;&gt;مرفوض",$K$8:$K$5007,"&lt;&gt;نعم")&gt;0,"⚠ "&amp;COUNTIFS($B$8:$B$5007,B3096,$A$8:$A$5007,"مصروف",$I$8:$I$5007,"&lt;&gt;مرفوض",$K$8:$K$5007,"&lt;&gt;نعم")&amp;" مصروف غير مسوى",IF(L3096="تمت التسوية",IF(P3096=0,"✔ متوازنة وتمت التسوية","✔ تمت التسوية – متبقي "&amp;TEXT(P3096,"#,##0")),IF(P3096&gt;0,"متبقي "&amp;TEXT(P3096,"#,##0"),"✔ متوازنة"))))),IF(R3096=0,"⚠ أضف سطر عهدة أولًا",IF(OR(C3096="",N(G3096)=0),"⚠ أكمل التاريخ والقيمة",IF(S3096="","⚠ التاريخ خارج السنة المالية",IF(H3096="","⚠ اختر بند الموازنة",IF(I3096="مرفوض","✖ مرفوض من المدير",IF(I3096&lt;&gt;"موافق","⏳ بانتظار موافقة المدير",IF(K3096&lt;&gt;"نعم","⚠ غير مسوى مع الحسابات","✔ معتمد ومسوى")))))))))</f>
        <v/>
      </c>
      <c r="R3096">
        <f>N(R3095)+IF(A3096="عهدة",1,0)</f>
        <v/>
      </c>
      <c r="S3096">
        <f>IF(C3096="","",IF(AND(C3096&gt;=DATE(2026,9,1),C3096&lt;=DATE(2027,8,31)),(YEAR(C3096)-2026)*12+MONTH(C3096)-8,""))</f>
        <v/>
      </c>
      <c r="T3096">
        <f>IF(AND(A3096="مصروف",R3096&gt;0,I3096="موافق",S3096&lt;&gt;"",H3096&lt;&gt;""),N(G3096),0)</f>
        <v/>
      </c>
    </row>
    <row r="3097">
      <c r="A3097" s="19" t="n"/>
      <c r="B3097" s="20">
        <f>IF(A3097="","",IF(R3097=0,"⚠ أضف سطر عهدة أولًا","BDR-"&amp;TEXT(R3097,"000")))</f>
        <v/>
      </c>
      <c r="C3097" s="21" t="n"/>
      <c r="D3097" s="20">
        <f>IF(C3097="","",IF(S3097="","خارج السنة المالية",INDEX(القوائم!$D$2:$D$13,S3097)))</f>
        <v/>
      </c>
      <c r="E3097" s="22" t="n"/>
      <c r="F3097" s="23" t="n"/>
      <c r="G3097" s="23" t="n"/>
      <c r="H3097" s="22" t="n"/>
      <c r="I3097" s="19" t="n"/>
      <c r="J3097" s="21" t="n"/>
      <c r="K3097" s="19" t="n"/>
      <c r="L3097" s="19" t="n"/>
      <c r="M3097" s="21" t="n"/>
      <c r="N3097" s="22" t="n"/>
      <c r="O3097" s="24">
        <f>IF(A3097&lt;&gt;"عهدة","",SUMIFS($G$8:$G$5007,$B$8:$B$5007,B3097,$A$8:$A$5007,"مصروف",$I$8:$I$5007,"&lt;&gt;مرفوض"))</f>
        <v/>
      </c>
      <c r="P3097" s="25">
        <f>IF(A3097&lt;&gt;"عهدة","",N(F3097)-O3097)</f>
        <v/>
      </c>
      <c r="Q3097" s="26">
        <f>IF(A3097="","",IF(A3097="عهدة",IF(N(F3097)=0,"⚠ أدخل قيمة العهدة",IF(P3097&lt;0,"⛔ عجز / زيادة مصروفات "&amp;TEXT(-P3097,"#,##0"),IF(COUNTIFS($B$8:$B$5007,B3097,$A$8:$A$5007,"مصروف",$I$8:$I$5007,"&lt;&gt;مرفوض",$K$8:$K$5007,"&lt;&gt;نعم")&gt;0,"⚠ "&amp;COUNTIFS($B$8:$B$5007,B3097,$A$8:$A$5007,"مصروف",$I$8:$I$5007,"&lt;&gt;مرفوض",$K$8:$K$5007,"&lt;&gt;نعم")&amp;" مصروف غير مسوى",IF(L3097="تمت التسوية",IF(P3097=0,"✔ متوازنة وتمت التسوية","✔ تمت التسوية – متبقي "&amp;TEXT(P3097,"#,##0")),IF(P3097&gt;0,"متبقي "&amp;TEXT(P3097,"#,##0"),"✔ متوازنة"))))),IF(R3097=0,"⚠ أضف سطر عهدة أولًا",IF(OR(C3097="",N(G3097)=0),"⚠ أكمل التاريخ والقيمة",IF(S3097="","⚠ التاريخ خارج السنة المالية",IF(H3097="","⚠ اختر بند الموازنة",IF(I3097="مرفوض","✖ مرفوض من المدير",IF(I3097&lt;&gt;"موافق","⏳ بانتظار موافقة المدير",IF(K3097&lt;&gt;"نعم","⚠ غير مسوى مع الحسابات","✔ معتمد ومسوى")))))))))</f>
        <v/>
      </c>
      <c r="R3097">
        <f>N(R3096)+IF(A3097="عهدة",1,0)</f>
        <v/>
      </c>
      <c r="S3097">
        <f>IF(C3097="","",IF(AND(C3097&gt;=DATE(2026,9,1),C3097&lt;=DATE(2027,8,31)),(YEAR(C3097)-2026)*12+MONTH(C3097)-8,""))</f>
        <v/>
      </c>
      <c r="T3097">
        <f>IF(AND(A3097="مصروف",R3097&gt;0,I3097="موافق",S3097&lt;&gt;"",H3097&lt;&gt;""),N(G3097),0)</f>
        <v/>
      </c>
    </row>
    <row r="3098">
      <c r="A3098" s="19" t="n"/>
      <c r="B3098" s="20">
        <f>IF(A3098="","",IF(R3098=0,"⚠ أضف سطر عهدة أولًا","BDR-"&amp;TEXT(R3098,"000")))</f>
        <v/>
      </c>
      <c r="C3098" s="21" t="n"/>
      <c r="D3098" s="20">
        <f>IF(C3098="","",IF(S3098="","خارج السنة المالية",INDEX(القوائم!$D$2:$D$13,S3098)))</f>
        <v/>
      </c>
      <c r="E3098" s="22" t="n"/>
      <c r="F3098" s="23" t="n"/>
      <c r="G3098" s="23" t="n"/>
      <c r="H3098" s="22" t="n"/>
      <c r="I3098" s="19" t="n"/>
      <c r="J3098" s="21" t="n"/>
      <c r="K3098" s="19" t="n"/>
      <c r="L3098" s="19" t="n"/>
      <c r="M3098" s="21" t="n"/>
      <c r="N3098" s="22" t="n"/>
      <c r="O3098" s="24">
        <f>IF(A3098&lt;&gt;"عهدة","",SUMIFS($G$8:$G$5007,$B$8:$B$5007,B3098,$A$8:$A$5007,"مصروف",$I$8:$I$5007,"&lt;&gt;مرفوض"))</f>
        <v/>
      </c>
      <c r="P3098" s="25">
        <f>IF(A3098&lt;&gt;"عهدة","",N(F3098)-O3098)</f>
        <v/>
      </c>
      <c r="Q3098" s="26">
        <f>IF(A3098="","",IF(A3098="عهدة",IF(N(F3098)=0,"⚠ أدخل قيمة العهدة",IF(P3098&lt;0,"⛔ عجز / زيادة مصروفات "&amp;TEXT(-P3098,"#,##0"),IF(COUNTIFS($B$8:$B$5007,B3098,$A$8:$A$5007,"مصروف",$I$8:$I$5007,"&lt;&gt;مرفوض",$K$8:$K$5007,"&lt;&gt;نعم")&gt;0,"⚠ "&amp;COUNTIFS($B$8:$B$5007,B3098,$A$8:$A$5007,"مصروف",$I$8:$I$5007,"&lt;&gt;مرفوض",$K$8:$K$5007,"&lt;&gt;نعم")&amp;" مصروف غير مسوى",IF(L3098="تمت التسوية",IF(P3098=0,"✔ متوازنة وتمت التسوية","✔ تمت التسوية – متبقي "&amp;TEXT(P3098,"#,##0")),IF(P3098&gt;0,"متبقي "&amp;TEXT(P3098,"#,##0"),"✔ متوازنة"))))),IF(R3098=0,"⚠ أضف سطر عهدة أولًا",IF(OR(C3098="",N(G3098)=0),"⚠ أكمل التاريخ والقيمة",IF(S3098="","⚠ التاريخ خارج السنة المالية",IF(H3098="","⚠ اختر بند الموازنة",IF(I3098="مرفوض","✖ مرفوض من المدير",IF(I3098&lt;&gt;"موافق","⏳ بانتظار موافقة المدير",IF(K3098&lt;&gt;"نعم","⚠ غير مسوى مع الحسابات","✔ معتمد ومسوى")))))))))</f>
        <v/>
      </c>
      <c r="R3098">
        <f>N(R3097)+IF(A3098="عهدة",1,0)</f>
        <v/>
      </c>
      <c r="S3098">
        <f>IF(C3098="","",IF(AND(C3098&gt;=DATE(2026,9,1),C3098&lt;=DATE(2027,8,31)),(YEAR(C3098)-2026)*12+MONTH(C3098)-8,""))</f>
        <v/>
      </c>
      <c r="T3098">
        <f>IF(AND(A3098="مصروف",R3098&gt;0,I3098="موافق",S3098&lt;&gt;"",H3098&lt;&gt;""),N(G3098),0)</f>
        <v/>
      </c>
    </row>
    <row r="3099">
      <c r="A3099" s="19" t="n"/>
      <c r="B3099" s="20">
        <f>IF(A3099="","",IF(R3099=0,"⚠ أضف سطر عهدة أولًا","BDR-"&amp;TEXT(R3099,"000")))</f>
        <v/>
      </c>
      <c r="C3099" s="21" t="n"/>
      <c r="D3099" s="20">
        <f>IF(C3099="","",IF(S3099="","خارج السنة المالية",INDEX(القوائم!$D$2:$D$13,S3099)))</f>
        <v/>
      </c>
      <c r="E3099" s="22" t="n"/>
      <c r="F3099" s="23" t="n"/>
      <c r="G3099" s="23" t="n"/>
      <c r="H3099" s="22" t="n"/>
      <c r="I3099" s="19" t="n"/>
      <c r="J3099" s="21" t="n"/>
      <c r="K3099" s="19" t="n"/>
      <c r="L3099" s="19" t="n"/>
      <c r="M3099" s="21" t="n"/>
      <c r="N3099" s="22" t="n"/>
      <c r="O3099" s="24">
        <f>IF(A3099&lt;&gt;"عهدة","",SUMIFS($G$8:$G$5007,$B$8:$B$5007,B3099,$A$8:$A$5007,"مصروف",$I$8:$I$5007,"&lt;&gt;مرفوض"))</f>
        <v/>
      </c>
      <c r="P3099" s="25">
        <f>IF(A3099&lt;&gt;"عهدة","",N(F3099)-O3099)</f>
        <v/>
      </c>
      <c r="Q3099" s="26">
        <f>IF(A3099="","",IF(A3099="عهدة",IF(N(F3099)=0,"⚠ أدخل قيمة العهدة",IF(P3099&lt;0,"⛔ عجز / زيادة مصروفات "&amp;TEXT(-P3099,"#,##0"),IF(COUNTIFS($B$8:$B$5007,B3099,$A$8:$A$5007,"مصروف",$I$8:$I$5007,"&lt;&gt;مرفوض",$K$8:$K$5007,"&lt;&gt;نعم")&gt;0,"⚠ "&amp;COUNTIFS($B$8:$B$5007,B3099,$A$8:$A$5007,"مصروف",$I$8:$I$5007,"&lt;&gt;مرفوض",$K$8:$K$5007,"&lt;&gt;نعم")&amp;" مصروف غير مسوى",IF(L3099="تمت التسوية",IF(P3099=0,"✔ متوازنة وتمت التسوية","✔ تمت التسوية – متبقي "&amp;TEXT(P3099,"#,##0")),IF(P3099&gt;0,"متبقي "&amp;TEXT(P3099,"#,##0"),"✔ متوازنة"))))),IF(R3099=0,"⚠ أضف سطر عهدة أولًا",IF(OR(C3099="",N(G3099)=0),"⚠ أكمل التاريخ والقيمة",IF(S3099="","⚠ التاريخ خارج السنة المالية",IF(H3099="","⚠ اختر بند الموازنة",IF(I3099="مرفوض","✖ مرفوض من المدير",IF(I3099&lt;&gt;"موافق","⏳ بانتظار موافقة المدير",IF(K3099&lt;&gt;"نعم","⚠ غير مسوى مع الحسابات","✔ معتمد ومسوى")))))))))</f>
        <v/>
      </c>
      <c r="R3099">
        <f>N(R3098)+IF(A3099="عهدة",1,0)</f>
        <v/>
      </c>
      <c r="S3099">
        <f>IF(C3099="","",IF(AND(C3099&gt;=DATE(2026,9,1),C3099&lt;=DATE(2027,8,31)),(YEAR(C3099)-2026)*12+MONTH(C3099)-8,""))</f>
        <v/>
      </c>
      <c r="T3099">
        <f>IF(AND(A3099="مصروف",R3099&gt;0,I3099="موافق",S3099&lt;&gt;"",H3099&lt;&gt;""),N(G3099),0)</f>
        <v/>
      </c>
    </row>
    <row r="3100">
      <c r="A3100" s="19" t="n"/>
      <c r="B3100" s="20">
        <f>IF(A3100="","",IF(R3100=0,"⚠ أضف سطر عهدة أولًا","BDR-"&amp;TEXT(R3100,"000")))</f>
        <v/>
      </c>
      <c r="C3100" s="21" t="n"/>
      <c r="D3100" s="20">
        <f>IF(C3100="","",IF(S3100="","خارج السنة المالية",INDEX(القوائم!$D$2:$D$13,S3100)))</f>
        <v/>
      </c>
      <c r="E3100" s="22" t="n"/>
      <c r="F3100" s="23" t="n"/>
      <c r="G3100" s="23" t="n"/>
      <c r="H3100" s="22" t="n"/>
      <c r="I3100" s="19" t="n"/>
      <c r="J3100" s="21" t="n"/>
      <c r="K3100" s="19" t="n"/>
      <c r="L3100" s="19" t="n"/>
      <c r="M3100" s="21" t="n"/>
      <c r="N3100" s="22" t="n"/>
      <c r="O3100" s="24">
        <f>IF(A3100&lt;&gt;"عهدة","",SUMIFS($G$8:$G$5007,$B$8:$B$5007,B3100,$A$8:$A$5007,"مصروف",$I$8:$I$5007,"&lt;&gt;مرفوض"))</f>
        <v/>
      </c>
      <c r="P3100" s="25">
        <f>IF(A3100&lt;&gt;"عهدة","",N(F3100)-O3100)</f>
        <v/>
      </c>
      <c r="Q3100" s="26">
        <f>IF(A3100="","",IF(A3100="عهدة",IF(N(F3100)=0,"⚠ أدخل قيمة العهدة",IF(P3100&lt;0,"⛔ عجز / زيادة مصروفات "&amp;TEXT(-P3100,"#,##0"),IF(COUNTIFS($B$8:$B$5007,B3100,$A$8:$A$5007,"مصروف",$I$8:$I$5007,"&lt;&gt;مرفوض",$K$8:$K$5007,"&lt;&gt;نعم")&gt;0,"⚠ "&amp;COUNTIFS($B$8:$B$5007,B3100,$A$8:$A$5007,"مصروف",$I$8:$I$5007,"&lt;&gt;مرفوض",$K$8:$K$5007,"&lt;&gt;نعم")&amp;" مصروف غير مسوى",IF(L3100="تمت التسوية",IF(P3100=0,"✔ متوازنة وتمت التسوية","✔ تمت التسوية – متبقي "&amp;TEXT(P3100,"#,##0")),IF(P3100&gt;0,"متبقي "&amp;TEXT(P3100,"#,##0"),"✔ متوازنة"))))),IF(R3100=0,"⚠ أضف سطر عهدة أولًا",IF(OR(C3100="",N(G3100)=0),"⚠ أكمل التاريخ والقيمة",IF(S3100="","⚠ التاريخ خارج السنة المالية",IF(H3100="","⚠ اختر بند الموازنة",IF(I3100="مرفوض","✖ مرفوض من المدير",IF(I3100&lt;&gt;"موافق","⏳ بانتظار موافقة المدير",IF(K3100&lt;&gt;"نعم","⚠ غير مسوى مع الحسابات","✔ معتمد ومسوى")))))))))</f>
        <v/>
      </c>
      <c r="R3100">
        <f>N(R3099)+IF(A3100="عهدة",1,0)</f>
        <v/>
      </c>
      <c r="S3100">
        <f>IF(C3100="","",IF(AND(C3100&gt;=DATE(2026,9,1),C3100&lt;=DATE(2027,8,31)),(YEAR(C3100)-2026)*12+MONTH(C3100)-8,""))</f>
        <v/>
      </c>
      <c r="T3100">
        <f>IF(AND(A3100="مصروف",R3100&gt;0,I3100="موافق",S3100&lt;&gt;"",H3100&lt;&gt;""),N(G3100),0)</f>
        <v/>
      </c>
    </row>
    <row r="3101">
      <c r="A3101" s="19" t="n"/>
      <c r="B3101" s="20">
        <f>IF(A3101="","",IF(R3101=0,"⚠ أضف سطر عهدة أولًا","BDR-"&amp;TEXT(R3101,"000")))</f>
        <v/>
      </c>
      <c r="C3101" s="21" t="n"/>
      <c r="D3101" s="20">
        <f>IF(C3101="","",IF(S3101="","خارج السنة المالية",INDEX(القوائم!$D$2:$D$13,S3101)))</f>
        <v/>
      </c>
      <c r="E3101" s="22" t="n"/>
      <c r="F3101" s="23" t="n"/>
      <c r="G3101" s="23" t="n"/>
      <c r="H3101" s="22" t="n"/>
      <c r="I3101" s="19" t="n"/>
      <c r="J3101" s="21" t="n"/>
      <c r="K3101" s="19" t="n"/>
      <c r="L3101" s="19" t="n"/>
      <c r="M3101" s="21" t="n"/>
      <c r="N3101" s="22" t="n"/>
      <c r="O3101" s="24">
        <f>IF(A3101&lt;&gt;"عهدة","",SUMIFS($G$8:$G$5007,$B$8:$B$5007,B3101,$A$8:$A$5007,"مصروف",$I$8:$I$5007,"&lt;&gt;مرفوض"))</f>
        <v/>
      </c>
      <c r="P3101" s="25">
        <f>IF(A3101&lt;&gt;"عهدة","",N(F3101)-O3101)</f>
        <v/>
      </c>
      <c r="Q3101" s="26">
        <f>IF(A3101="","",IF(A3101="عهدة",IF(N(F3101)=0,"⚠ أدخل قيمة العهدة",IF(P3101&lt;0,"⛔ عجز / زيادة مصروفات "&amp;TEXT(-P3101,"#,##0"),IF(COUNTIFS($B$8:$B$5007,B3101,$A$8:$A$5007,"مصروف",$I$8:$I$5007,"&lt;&gt;مرفوض",$K$8:$K$5007,"&lt;&gt;نعم")&gt;0,"⚠ "&amp;COUNTIFS($B$8:$B$5007,B3101,$A$8:$A$5007,"مصروف",$I$8:$I$5007,"&lt;&gt;مرفوض",$K$8:$K$5007,"&lt;&gt;نعم")&amp;" مصروف غير مسوى",IF(L3101="تمت التسوية",IF(P3101=0,"✔ متوازنة وتمت التسوية","✔ تمت التسوية – متبقي "&amp;TEXT(P3101,"#,##0")),IF(P3101&gt;0,"متبقي "&amp;TEXT(P3101,"#,##0"),"✔ متوازنة"))))),IF(R3101=0,"⚠ أضف سطر عهدة أولًا",IF(OR(C3101="",N(G3101)=0),"⚠ أكمل التاريخ والقيمة",IF(S3101="","⚠ التاريخ خارج السنة المالية",IF(H3101="","⚠ اختر بند الموازنة",IF(I3101="مرفوض","✖ مرفوض من المدير",IF(I3101&lt;&gt;"موافق","⏳ بانتظار موافقة المدير",IF(K3101&lt;&gt;"نعم","⚠ غير مسوى مع الحسابات","✔ معتمد ومسوى")))))))))</f>
        <v/>
      </c>
      <c r="R3101">
        <f>N(R3100)+IF(A3101="عهدة",1,0)</f>
        <v/>
      </c>
      <c r="S3101">
        <f>IF(C3101="","",IF(AND(C3101&gt;=DATE(2026,9,1),C3101&lt;=DATE(2027,8,31)),(YEAR(C3101)-2026)*12+MONTH(C3101)-8,""))</f>
        <v/>
      </c>
      <c r="T3101">
        <f>IF(AND(A3101="مصروف",R3101&gt;0,I3101="موافق",S3101&lt;&gt;"",H3101&lt;&gt;""),N(G3101),0)</f>
        <v/>
      </c>
    </row>
    <row r="3102">
      <c r="A3102" s="19" t="n"/>
      <c r="B3102" s="20">
        <f>IF(A3102="","",IF(R3102=0,"⚠ أضف سطر عهدة أولًا","BDR-"&amp;TEXT(R3102,"000")))</f>
        <v/>
      </c>
      <c r="C3102" s="21" t="n"/>
      <c r="D3102" s="20">
        <f>IF(C3102="","",IF(S3102="","خارج السنة المالية",INDEX(القوائم!$D$2:$D$13,S3102)))</f>
        <v/>
      </c>
      <c r="E3102" s="22" t="n"/>
      <c r="F3102" s="23" t="n"/>
      <c r="G3102" s="23" t="n"/>
      <c r="H3102" s="22" t="n"/>
      <c r="I3102" s="19" t="n"/>
      <c r="J3102" s="21" t="n"/>
      <c r="K3102" s="19" t="n"/>
      <c r="L3102" s="19" t="n"/>
      <c r="M3102" s="21" t="n"/>
      <c r="N3102" s="22" t="n"/>
      <c r="O3102" s="24">
        <f>IF(A3102&lt;&gt;"عهدة","",SUMIFS($G$8:$G$5007,$B$8:$B$5007,B3102,$A$8:$A$5007,"مصروف",$I$8:$I$5007,"&lt;&gt;مرفوض"))</f>
        <v/>
      </c>
      <c r="P3102" s="25">
        <f>IF(A3102&lt;&gt;"عهدة","",N(F3102)-O3102)</f>
        <v/>
      </c>
      <c r="Q3102" s="26">
        <f>IF(A3102="","",IF(A3102="عهدة",IF(N(F3102)=0,"⚠ أدخل قيمة العهدة",IF(P3102&lt;0,"⛔ عجز / زيادة مصروفات "&amp;TEXT(-P3102,"#,##0"),IF(COUNTIFS($B$8:$B$5007,B3102,$A$8:$A$5007,"مصروف",$I$8:$I$5007,"&lt;&gt;مرفوض",$K$8:$K$5007,"&lt;&gt;نعم")&gt;0,"⚠ "&amp;COUNTIFS($B$8:$B$5007,B3102,$A$8:$A$5007,"مصروف",$I$8:$I$5007,"&lt;&gt;مرفوض",$K$8:$K$5007,"&lt;&gt;نعم")&amp;" مصروف غير مسوى",IF(L3102="تمت التسوية",IF(P3102=0,"✔ متوازنة وتمت التسوية","✔ تمت التسوية – متبقي "&amp;TEXT(P3102,"#,##0")),IF(P3102&gt;0,"متبقي "&amp;TEXT(P3102,"#,##0"),"✔ متوازنة"))))),IF(R3102=0,"⚠ أضف سطر عهدة أولًا",IF(OR(C3102="",N(G3102)=0),"⚠ أكمل التاريخ والقيمة",IF(S3102="","⚠ التاريخ خارج السنة المالية",IF(H3102="","⚠ اختر بند الموازنة",IF(I3102="مرفوض","✖ مرفوض من المدير",IF(I3102&lt;&gt;"موافق","⏳ بانتظار موافقة المدير",IF(K3102&lt;&gt;"نعم","⚠ غير مسوى مع الحسابات","✔ معتمد ومسوى")))))))))</f>
        <v/>
      </c>
      <c r="R3102">
        <f>N(R3101)+IF(A3102="عهدة",1,0)</f>
        <v/>
      </c>
      <c r="S3102">
        <f>IF(C3102="","",IF(AND(C3102&gt;=DATE(2026,9,1),C3102&lt;=DATE(2027,8,31)),(YEAR(C3102)-2026)*12+MONTH(C3102)-8,""))</f>
        <v/>
      </c>
      <c r="T3102">
        <f>IF(AND(A3102="مصروف",R3102&gt;0,I3102="موافق",S3102&lt;&gt;"",H3102&lt;&gt;""),N(G3102),0)</f>
        <v/>
      </c>
    </row>
    <row r="3103">
      <c r="A3103" s="19" t="n"/>
      <c r="B3103" s="20">
        <f>IF(A3103="","",IF(R3103=0,"⚠ أضف سطر عهدة أولًا","BDR-"&amp;TEXT(R3103,"000")))</f>
        <v/>
      </c>
      <c r="C3103" s="21" t="n"/>
      <c r="D3103" s="20">
        <f>IF(C3103="","",IF(S3103="","خارج السنة المالية",INDEX(القوائم!$D$2:$D$13,S3103)))</f>
        <v/>
      </c>
      <c r="E3103" s="22" t="n"/>
      <c r="F3103" s="23" t="n"/>
      <c r="G3103" s="23" t="n"/>
      <c r="H3103" s="22" t="n"/>
      <c r="I3103" s="19" t="n"/>
      <c r="J3103" s="21" t="n"/>
      <c r="K3103" s="19" t="n"/>
      <c r="L3103" s="19" t="n"/>
      <c r="M3103" s="21" t="n"/>
      <c r="N3103" s="22" t="n"/>
      <c r="O3103" s="24">
        <f>IF(A3103&lt;&gt;"عهدة","",SUMIFS($G$8:$G$5007,$B$8:$B$5007,B3103,$A$8:$A$5007,"مصروف",$I$8:$I$5007,"&lt;&gt;مرفوض"))</f>
        <v/>
      </c>
      <c r="P3103" s="25">
        <f>IF(A3103&lt;&gt;"عهدة","",N(F3103)-O3103)</f>
        <v/>
      </c>
      <c r="Q3103" s="26">
        <f>IF(A3103="","",IF(A3103="عهدة",IF(N(F3103)=0,"⚠ أدخل قيمة العهدة",IF(P3103&lt;0,"⛔ عجز / زيادة مصروفات "&amp;TEXT(-P3103,"#,##0"),IF(COUNTIFS($B$8:$B$5007,B3103,$A$8:$A$5007,"مصروف",$I$8:$I$5007,"&lt;&gt;مرفوض",$K$8:$K$5007,"&lt;&gt;نعم")&gt;0,"⚠ "&amp;COUNTIFS($B$8:$B$5007,B3103,$A$8:$A$5007,"مصروف",$I$8:$I$5007,"&lt;&gt;مرفوض",$K$8:$K$5007,"&lt;&gt;نعم")&amp;" مصروف غير مسوى",IF(L3103="تمت التسوية",IF(P3103=0,"✔ متوازنة وتمت التسوية","✔ تمت التسوية – متبقي "&amp;TEXT(P3103,"#,##0")),IF(P3103&gt;0,"متبقي "&amp;TEXT(P3103,"#,##0"),"✔ متوازنة"))))),IF(R3103=0,"⚠ أضف سطر عهدة أولًا",IF(OR(C3103="",N(G3103)=0),"⚠ أكمل التاريخ والقيمة",IF(S3103="","⚠ التاريخ خارج السنة المالية",IF(H3103="","⚠ اختر بند الموازنة",IF(I3103="مرفوض","✖ مرفوض من المدير",IF(I3103&lt;&gt;"موافق","⏳ بانتظار موافقة المدير",IF(K3103&lt;&gt;"نعم","⚠ غير مسوى مع الحسابات","✔ معتمد ومسوى")))))))))</f>
        <v/>
      </c>
      <c r="R3103">
        <f>N(R3102)+IF(A3103="عهدة",1,0)</f>
        <v/>
      </c>
      <c r="S3103">
        <f>IF(C3103="","",IF(AND(C3103&gt;=DATE(2026,9,1),C3103&lt;=DATE(2027,8,31)),(YEAR(C3103)-2026)*12+MONTH(C3103)-8,""))</f>
        <v/>
      </c>
      <c r="T3103">
        <f>IF(AND(A3103="مصروف",R3103&gt;0,I3103="موافق",S3103&lt;&gt;"",H3103&lt;&gt;""),N(G3103),0)</f>
        <v/>
      </c>
    </row>
    <row r="3104">
      <c r="A3104" s="19" t="n"/>
      <c r="B3104" s="20">
        <f>IF(A3104="","",IF(R3104=0,"⚠ أضف سطر عهدة أولًا","BDR-"&amp;TEXT(R3104,"000")))</f>
        <v/>
      </c>
      <c r="C3104" s="21" t="n"/>
      <c r="D3104" s="20">
        <f>IF(C3104="","",IF(S3104="","خارج السنة المالية",INDEX(القوائم!$D$2:$D$13,S3104)))</f>
        <v/>
      </c>
      <c r="E3104" s="22" t="n"/>
      <c r="F3104" s="23" t="n"/>
      <c r="G3104" s="23" t="n"/>
      <c r="H3104" s="22" t="n"/>
      <c r="I3104" s="19" t="n"/>
      <c r="J3104" s="21" t="n"/>
      <c r="K3104" s="19" t="n"/>
      <c r="L3104" s="19" t="n"/>
      <c r="M3104" s="21" t="n"/>
      <c r="N3104" s="22" t="n"/>
      <c r="O3104" s="24">
        <f>IF(A3104&lt;&gt;"عهدة","",SUMIFS($G$8:$G$5007,$B$8:$B$5007,B3104,$A$8:$A$5007,"مصروف",$I$8:$I$5007,"&lt;&gt;مرفوض"))</f>
        <v/>
      </c>
      <c r="P3104" s="25">
        <f>IF(A3104&lt;&gt;"عهدة","",N(F3104)-O3104)</f>
        <v/>
      </c>
      <c r="Q3104" s="26">
        <f>IF(A3104="","",IF(A3104="عهدة",IF(N(F3104)=0,"⚠ أدخل قيمة العهدة",IF(P3104&lt;0,"⛔ عجز / زيادة مصروفات "&amp;TEXT(-P3104,"#,##0"),IF(COUNTIFS($B$8:$B$5007,B3104,$A$8:$A$5007,"مصروف",$I$8:$I$5007,"&lt;&gt;مرفوض",$K$8:$K$5007,"&lt;&gt;نعم")&gt;0,"⚠ "&amp;COUNTIFS($B$8:$B$5007,B3104,$A$8:$A$5007,"مصروف",$I$8:$I$5007,"&lt;&gt;مرفوض",$K$8:$K$5007,"&lt;&gt;نعم")&amp;" مصروف غير مسوى",IF(L3104="تمت التسوية",IF(P3104=0,"✔ متوازنة وتمت التسوية","✔ تمت التسوية – متبقي "&amp;TEXT(P3104,"#,##0")),IF(P3104&gt;0,"متبقي "&amp;TEXT(P3104,"#,##0"),"✔ متوازنة"))))),IF(R3104=0,"⚠ أضف سطر عهدة أولًا",IF(OR(C3104="",N(G3104)=0),"⚠ أكمل التاريخ والقيمة",IF(S3104="","⚠ التاريخ خارج السنة المالية",IF(H3104="","⚠ اختر بند الموازنة",IF(I3104="مرفوض","✖ مرفوض من المدير",IF(I3104&lt;&gt;"موافق","⏳ بانتظار موافقة المدير",IF(K3104&lt;&gt;"نعم","⚠ غير مسوى مع الحسابات","✔ معتمد ومسوى")))))))))</f>
        <v/>
      </c>
      <c r="R3104">
        <f>N(R3103)+IF(A3104="عهدة",1,0)</f>
        <v/>
      </c>
      <c r="S3104">
        <f>IF(C3104="","",IF(AND(C3104&gt;=DATE(2026,9,1),C3104&lt;=DATE(2027,8,31)),(YEAR(C3104)-2026)*12+MONTH(C3104)-8,""))</f>
        <v/>
      </c>
      <c r="T3104">
        <f>IF(AND(A3104="مصروف",R3104&gt;0,I3104="موافق",S3104&lt;&gt;"",H3104&lt;&gt;""),N(G3104),0)</f>
        <v/>
      </c>
    </row>
    <row r="3105">
      <c r="A3105" s="19" t="n"/>
      <c r="B3105" s="20">
        <f>IF(A3105="","",IF(R3105=0,"⚠ أضف سطر عهدة أولًا","BDR-"&amp;TEXT(R3105,"000")))</f>
        <v/>
      </c>
      <c r="C3105" s="21" t="n"/>
      <c r="D3105" s="20">
        <f>IF(C3105="","",IF(S3105="","خارج السنة المالية",INDEX(القوائم!$D$2:$D$13,S3105)))</f>
        <v/>
      </c>
      <c r="E3105" s="22" t="n"/>
      <c r="F3105" s="23" t="n"/>
      <c r="G3105" s="23" t="n"/>
      <c r="H3105" s="22" t="n"/>
      <c r="I3105" s="19" t="n"/>
      <c r="J3105" s="21" t="n"/>
      <c r="K3105" s="19" t="n"/>
      <c r="L3105" s="19" t="n"/>
      <c r="M3105" s="21" t="n"/>
      <c r="N3105" s="22" t="n"/>
      <c r="O3105" s="24">
        <f>IF(A3105&lt;&gt;"عهدة","",SUMIFS($G$8:$G$5007,$B$8:$B$5007,B3105,$A$8:$A$5007,"مصروف",$I$8:$I$5007,"&lt;&gt;مرفوض"))</f>
        <v/>
      </c>
      <c r="P3105" s="25">
        <f>IF(A3105&lt;&gt;"عهدة","",N(F3105)-O3105)</f>
        <v/>
      </c>
      <c r="Q3105" s="26">
        <f>IF(A3105="","",IF(A3105="عهدة",IF(N(F3105)=0,"⚠ أدخل قيمة العهدة",IF(P3105&lt;0,"⛔ عجز / زيادة مصروفات "&amp;TEXT(-P3105,"#,##0"),IF(COUNTIFS($B$8:$B$5007,B3105,$A$8:$A$5007,"مصروف",$I$8:$I$5007,"&lt;&gt;مرفوض",$K$8:$K$5007,"&lt;&gt;نعم")&gt;0,"⚠ "&amp;COUNTIFS($B$8:$B$5007,B3105,$A$8:$A$5007,"مصروف",$I$8:$I$5007,"&lt;&gt;مرفوض",$K$8:$K$5007,"&lt;&gt;نعم")&amp;" مصروف غير مسوى",IF(L3105="تمت التسوية",IF(P3105=0,"✔ متوازنة وتمت التسوية","✔ تمت التسوية – متبقي "&amp;TEXT(P3105,"#,##0")),IF(P3105&gt;0,"متبقي "&amp;TEXT(P3105,"#,##0"),"✔ متوازنة"))))),IF(R3105=0,"⚠ أضف سطر عهدة أولًا",IF(OR(C3105="",N(G3105)=0),"⚠ أكمل التاريخ والقيمة",IF(S3105="","⚠ التاريخ خارج السنة المالية",IF(H3105="","⚠ اختر بند الموازنة",IF(I3105="مرفوض","✖ مرفوض من المدير",IF(I3105&lt;&gt;"موافق","⏳ بانتظار موافقة المدير",IF(K3105&lt;&gt;"نعم","⚠ غير مسوى مع الحسابات","✔ معتمد ومسوى")))))))))</f>
        <v/>
      </c>
      <c r="R3105">
        <f>N(R3104)+IF(A3105="عهدة",1,0)</f>
        <v/>
      </c>
      <c r="S3105">
        <f>IF(C3105="","",IF(AND(C3105&gt;=DATE(2026,9,1),C3105&lt;=DATE(2027,8,31)),(YEAR(C3105)-2026)*12+MONTH(C3105)-8,""))</f>
        <v/>
      </c>
      <c r="T3105">
        <f>IF(AND(A3105="مصروف",R3105&gt;0,I3105="موافق",S3105&lt;&gt;"",H3105&lt;&gt;""),N(G3105),0)</f>
        <v/>
      </c>
    </row>
    <row r="3106">
      <c r="A3106" s="19" t="n"/>
      <c r="B3106" s="20">
        <f>IF(A3106="","",IF(R3106=0,"⚠ أضف سطر عهدة أولًا","BDR-"&amp;TEXT(R3106,"000")))</f>
        <v/>
      </c>
      <c r="C3106" s="21" t="n"/>
      <c r="D3106" s="20">
        <f>IF(C3106="","",IF(S3106="","خارج السنة المالية",INDEX(القوائم!$D$2:$D$13,S3106)))</f>
        <v/>
      </c>
      <c r="E3106" s="22" t="n"/>
      <c r="F3106" s="23" t="n"/>
      <c r="G3106" s="23" t="n"/>
      <c r="H3106" s="22" t="n"/>
      <c r="I3106" s="19" t="n"/>
      <c r="J3106" s="21" t="n"/>
      <c r="K3106" s="19" t="n"/>
      <c r="L3106" s="19" t="n"/>
      <c r="M3106" s="21" t="n"/>
      <c r="N3106" s="22" t="n"/>
      <c r="O3106" s="24">
        <f>IF(A3106&lt;&gt;"عهدة","",SUMIFS($G$8:$G$5007,$B$8:$B$5007,B3106,$A$8:$A$5007,"مصروف",$I$8:$I$5007,"&lt;&gt;مرفوض"))</f>
        <v/>
      </c>
      <c r="P3106" s="25">
        <f>IF(A3106&lt;&gt;"عهدة","",N(F3106)-O3106)</f>
        <v/>
      </c>
      <c r="Q3106" s="26">
        <f>IF(A3106="","",IF(A3106="عهدة",IF(N(F3106)=0,"⚠ أدخل قيمة العهدة",IF(P3106&lt;0,"⛔ عجز / زيادة مصروفات "&amp;TEXT(-P3106,"#,##0"),IF(COUNTIFS($B$8:$B$5007,B3106,$A$8:$A$5007,"مصروف",$I$8:$I$5007,"&lt;&gt;مرفوض",$K$8:$K$5007,"&lt;&gt;نعم")&gt;0,"⚠ "&amp;COUNTIFS($B$8:$B$5007,B3106,$A$8:$A$5007,"مصروف",$I$8:$I$5007,"&lt;&gt;مرفوض",$K$8:$K$5007,"&lt;&gt;نعم")&amp;" مصروف غير مسوى",IF(L3106="تمت التسوية",IF(P3106=0,"✔ متوازنة وتمت التسوية","✔ تمت التسوية – متبقي "&amp;TEXT(P3106,"#,##0")),IF(P3106&gt;0,"متبقي "&amp;TEXT(P3106,"#,##0"),"✔ متوازنة"))))),IF(R3106=0,"⚠ أضف سطر عهدة أولًا",IF(OR(C3106="",N(G3106)=0),"⚠ أكمل التاريخ والقيمة",IF(S3106="","⚠ التاريخ خارج السنة المالية",IF(H3106="","⚠ اختر بند الموازنة",IF(I3106="مرفوض","✖ مرفوض من المدير",IF(I3106&lt;&gt;"موافق","⏳ بانتظار موافقة المدير",IF(K3106&lt;&gt;"نعم","⚠ غير مسوى مع الحسابات","✔ معتمد ومسوى")))))))))</f>
        <v/>
      </c>
      <c r="R3106">
        <f>N(R3105)+IF(A3106="عهدة",1,0)</f>
        <v/>
      </c>
      <c r="S3106">
        <f>IF(C3106="","",IF(AND(C3106&gt;=DATE(2026,9,1),C3106&lt;=DATE(2027,8,31)),(YEAR(C3106)-2026)*12+MONTH(C3106)-8,""))</f>
        <v/>
      </c>
      <c r="T3106">
        <f>IF(AND(A3106="مصروف",R3106&gt;0,I3106="موافق",S3106&lt;&gt;"",H3106&lt;&gt;""),N(G3106),0)</f>
        <v/>
      </c>
    </row>
    <row r="3107">
      <c r="A3107" s="19" t="n"/>
      <c r="B3107" s="20">
        <f>IF(A3107="","",IF(R3107=0,"⚠ أضف سطر عهدة أولًا","BDR-"&amp;TEXT(R3107,"000")))</f>
        <v/>
      </c>
      <c r="C3107" s="21" t="n"/>
      <c r="D3107" s="20">
        <f>IF(C3107="","",IF(S3107="","خارج السنة المالية",INDEX(القوائم!$D$2:$D$13,S3107)))</f>
        <v/>
      </c>
      <c r="E3107" s="22" t="n"/>
      <c r="F3107" s="23" t="n"/>
      <c r="G3107" s="23" t="n"/>
      <c r="H3107" s="22" t="n"/>
      <c r="I3107" s="19" t="n"/>
      <c r="J3107" s="21" t="n"/>
      <c r="K3107" s="19" t="n"/>
      <c r="L3107" s="19" t="n"/>
      <c r="M3107" s="21" t="n"/>
      <c r="N3107" s="22" t="n"/>
      <c r="O3107" s="24">
        <f>IF(A3107&lt;&gt;"عهدة","",SUMIFS($G$8:$G$5007,$B$8:$B$5007,B3107,$A$8:$A$5007,"مصروف",$I$8:$I$5007,"&lt;&gt;مرفوض"))</f>
        <v/>
      </c>
      <c r="P3107" s="25">
        <f>IF(A3107&lt;&gt;"عهدة","",N(F3107)-O3107)</f>
        <v/>
      </c>
      <c r="Q3107" s="26">
        <f>IF(A3107="","",IF(A3107="عهدة",IF(N(F3107)=0,"⚠ أدخل قيمة العهدة",IF(P3107&lt;0,"⛔ عجز / زيادة مصروفات "&amp;TEXT(-P3107,"#,##0"),IF(COUNTIFS($B$8:$B$5007,B3107,$A$8:$A$5007,"مصروف",$I$8:$I$5007,"&lt;&gt;مرفوض",$K$8:$K$5007,"&lt;&gt;نعم")&gt;0,"⚠ "&amp;COUNTIFS($B$8:$B$5007,B3107,$A$8:$A$5007,"مصروف",$I$8:$I$5007,"&lt;&gt;مرفوض",$K$8:$K$5007,"&lt;&gt;نعم")&amp;" مصروف غير مسوى",IF(L3107="تمت التسوية",IF(P3107=0,"✔ متوازنة وتمت التسوية","✔ تمت التسوية – متبقي "&amp;TEXT(P3107,"#,##0")),IF(P3107&gt;0,"متبقي "&amp;TEXT(P3107,"#,##0"),"✔ متوازنة"))))),IF(R3107=0,"⚠ أضف سطر عهدة أولًا",IF(OR(C3107="",N(G3107)=0),"⚠ أكمل التاريخ والقيمة",IF(S3107="","⚠ التاريخ خارج السنة المالية",IF(H3107="","⚠ اختر بند الموازنة",IF(I3107="مرفوض","✖ مرفوض من المدير",IF(I3107&lt;&gt;"موافق","⏳ بانتظار موافقة المدير",IF(K3107&lt;&gt;"نعم","⚠ غير مسوى مع الحسابات","✔ معتمد ومسوى")))))))))</f>
        <v/>
      </c>
      <c r="R3107">
        <f>N(R3106)+IF(A3107="عهدة",1,0)</f>
        <v/>
      </c>
      <c r="S3107">
        <f>IF(C3107="","",IF(AND(C3107&gt;=DATE(2026,9,1),C3107&lt;=DATE(2027,8,31)),(YEAR(C3107)-2026)*12+MONTH(C3107)-8,""))</f>
        <v/>
      </c>
      <c r="T3107">
        <f>IF(AND(A3107="مصروف",R3107&gt;0,I3107="موافق",S3107&lt;&gt;"",H3107&lt;&gt;""),N(G3107),0)</f>
        <v/>
      </c>
    </row>
    <row r="3108">
      <c r="A3108" s="19" t="n"/>
      <c r="B3108" s="20">
        <f>IF(A3108="","",IF(R3108=0,"⚠ أضف سطر عهدة أولًا","BDR-"&amp;TEXT(R3108,"000")))</f>
        <v/>
      </c>
      <c r="C3108" s="21" t="n"/>
      <c r="D3108" s="20">
        <f>IF(C3108="","",IF(S3108="","خارج السنة المالية",INDEX(القوائم!$D$2:$D$13,S3108)))</f>
        <v/>
      </c>
      <c r="E3108" s="22" t="n"/>
      <c r="F3108" s="23" t="n"/>
      <c r="G3108" s="23" t="n"/>
      <c r="H3108" s="22" t="n"/>
      <c r="I3108" s="19" t="n"/>
      <c r="J3108" s="21" t="n"/>
      <c r="K3108" s="19" t="n"/>
      <c r="L3108" s="19" t="n"/>
      <c r="M3108" s="21" t="n"/>
      <c r="N3108" s="22" t="n"/>
      <c r="O3108" s="24">
        <f>IF(A3108&lt;&gt;"عهدة","",SUMIFS($G$8:$G$5007,$B$8:$B$5007,B3108,$A$8:$A$5007,"مصروف",$I$8:$I$5007,"&lt;&gt;مرفوض"))</f>
        <v/>
      </c>
      <c r="P3108" s="25">
        <f>IF(A3108&lt;&gt;"عهدة","",N(F3108)-O3108)</f>
        <v/>
      </c>
      <c r="Q3108" s="26">
        <f>IF(A3108="","",IF(A3108="عهدة",IF(N(F3108)=0,"⚠ أدخل قيمة العهدة",IF(P3108&lt;0,"⛔ عجز / زيادة مصروفات "&amp;TEXT(-P3108,"#,##0"),IF(COUNTIFS($B$8:$B$5007,B3108,$A$8:$A$5007,"مصروف",$I$8:$I$5007,"&lt;&gt;مرفوض",$K$8:$K$5007,"&lt;&gt;نعم")&gt;0,"⚠ "&amp;COUNTIFS($B$8:$B$5007,B3108,$A$8:$A$5007,"مصروف",$I$8:$I$5007,"&lt;&gt;مرفوض",$K$8:$K$5007,"&lt;&gt;نعم")&amp;" مصروف غير مسوى",IF(L3108="تمت التسوية",IF(P3108=0,"✔ متوازنة وتمت التسوية","✔ تمت التسوية – متبقي "&amp;TEXT(P3108,"#,##0")),IF(P3108&gt;0,"متبقي "&amp;TEXT(P3108,"#,##0"),"✔ متوازنة"))))),IF(R3108=0,"⚠ أضف سطر عهدة أولًا",IF(OR(C3108="",N(G3108)=0),"⚠ أكمل التاريخ والقيمة",IF(S3108="","⚠ التاريخ خارج السنة المالية",IF(H3108="","⚠ اختر بند الموازنة",IF(I3108="مرفوض","✖ مرفوض من المدير",IF(I3108&lt;&gt;"موافق","⏳ بانتظار موافقة المدير",IF(K3108&lt;&gt;"نعم","⚠ غير مسوى مع الحسابات","✔ معتمد ومسوى")))))))))</f>
        <v/>
      </c>
      <c r="R3108">
        <f>N(R3107)+IF(A3108="عهدة",1,0)</f>
        <v/>
      </c>
      <c r="S3108">
        <f>IF(C3108="","",IF(AND(C3108&gt;=DATE(2026,9,1),C3108&lt;=DATE(2027,8,31)),(YEAR(C3108)-2026)*12+MONTH(C3108)-8,""))</f>
        <v/>
      </c>
      <c r="T3108">
        <f>IF(AND(A3108="مصروف",R3108&gt;0,I3108="موافق",S3108&lt;&gt;"",H3108&lt;&gt;""),N(G3108),0)</f>
        <v/>
      </c>
    </row>
    <row r="3109">
      <c r="A3109" s="19" t="n"/>
      <c r="B3109" s="20">
        <f>IF(A3109="","",IF(R3109=0,"⚠ أضف سطر عهدة أولًا","BDR-"&amp;TEXT(R3109,"000")))</f>
        <v/>
      </c>
      <c r="C3109" s="21" t="n"/>
      <c r="D3109" s="20">
        <f>IF(C3109="","",IF(S3109="","خارج السنة المالية",INDEX(القوائم!$D$2:$D$13,S3109)))</f>
        <v/>
      </c>
      <c r="E3109" s="22" t="n"/>
      <c r="F3109" s="23" t="n"/>
      <c r="G3109" s="23" t="n"/>
      <c r="H3109" s="22" t="n"/>
      <c r="I3109" s="19" t="n"/>
      <c r="J3109" s="21" t="n"/>
      <c r="K3109" s="19" t="n"/>
      <c r="L3109" s="19" t="n"/>
      <c r="M3109" s="21" t="n"/>
      <c r="N3109" s="22" t="n"/>
      <c r="O3109" s="24">
        <f>IF(A3109&lt;&gt;"عهدة","",SUMIFS($G$8:$G$5007,$B$8:$B$5007,B3109,$A$8:$A$5007,"مصروف",$I$8:$I$5007,"&lt;&gt;مرفوض"))</f>
        <v/>
      </c>
      <c r="P3109" s="25">
        <f>IF(A3109&lt;&gt;"عهدة","",N(F3109)-O3109)</f>
        <v/>
      </c>
      <c r="Q3109" s="26">
        <f>IF(A3109="","",IF(A3109="عهدة",IF(N(F3109)=0,"⚠ أدخل قيمة العهدة",IF(P3109&lt;0,"⛔ عجز / زيادة مصروفات "&amp;TEXT(-P3109,"#,##0"),IF(COUNTIFS($B$8:$B$5007,B3109,$A$8:$A$5007,"مصروف",$I$8:$I$5007,"&lt;&gt;مرفوض",$K$8:$K$5007,"&lt;&gt;نعم")&gt;0,"⚠ "&amp;COUNTIFS($B$8:$B$5007,B3109,$A$8:$A$5007,"مصروف",$I$8:$I$5007,"&lt;&gt;مرفوض",$K$8:$K$5007,"&lt;&gt;نعم")&amp;" مصروف غير مسوى",IF(L3109="تمت التسوية",IF(P3109=0,"✔ متوازنة وتمت التسوية","✔ تمت التسوية – متبقي "&amp;TEXT(P3109,"#,##0")),IF(P3109&gt;0,"متبقي "&amp;TEXT(P3109,"#,##0"),"✔ متوازنة"))))),IF(R3109=0,"⚠ أضف سطر عهدة أولًا",IF(OR(C3109="",N(G3109)=0),"⚠ أكمل التاريخ والقيمة",IF(S3109="","⚠ التاريخ خارج السنة المالية",IF(H3109="","⚠ اختر بند الموازنة",IF(I3109="مرفوض","✖ مرفوض من المدير",IF(I3109&lt;&gt;"موافق","⏳ بانتظار موافقة المدير",IF(K3109&lt;&gt;"نعم","⚠ غير مسوى مع الحسابات","✔ معتمد ومسوى")))))))))</f>
        <v/>
      </c>
      <c r="R3109">
        <f>N(R3108)+IF(A3109="عهدة",1,0)</f>
        <v/>
      </c>
      <c r="S3109">
        <f>IF(C3109="","",IF(AND(C3109&gt;=DATE(2026,9,1),C3109&lt;=DATE(2027,8,31)),(YEAR(C3109)-2026)*12+MONTH(C3109)-8,""))</f>
        <v/>
      </c>
      <c r="T3109">
        <f>IF(AND(A3109="مصروف",R3109&gt;0,I3109="موافق",S3109&lt;&gt;"",H3109&lt;&gt;""),N(G3109),0)</f>
        <v/>
      </c>
    </row>
    <row r="3110">
      <c r="A3110" s="19" t="n"/>
      <c r="B3110" s="20">
        <f>IF(A3110="","",IF(R3110=0,"⚠ أضف سطر عهدة أولًا","BDR-"&amp;TEXT(R3110,"000")))</f>
        <v/>
      </c>
      <c r="C3110" s="21" t="n"/>
      <c r="D3110" s="20">
        <f>IF(C3110="","",IF(S3110="","خارج السنة المالية",INDEX(القوائم!$D$2:$D$13,S3110)))</f>
        <v/>
      </c>
      <c r="E3110" s="22" t="n"/>
      <c r="F3110" s="23" t="n"/>
      <c r="G3110" s="23" t="n"/>
      <c r="H3110" s="22" t="n"/>
      <c r="I3110" s="19" t="n"/>
      <c r="J3110" s="21" t="n"/>
      <c r="K3110" s="19" t="n"/>
      <c r="L3110" s="19" t="n"/>
      <c r="M3110" s="21" t="n"/>
      <c r="N3110" s="22" t="n"/>
      <c r="O3110" s="24">
        <f>IF(A3110&lt;&gt;"عهدة","",SUMIFS($G$8:$G$5007,$B$8:$B$5007,B3110,$A$8:$A$5007,"مصروف",$I$8:$I$5007,"&lt;&gt;مرفوض"))</f>
        <v/>
      </c>
      <c r="P3110" s="25">
        <f>IF(A3110&lt;&gt;"عهدة","",N(F3110)-O3110)</f>
        <v/>
      </c>
      <c r="Q3110" s="26">
        <f>IF(A3110="","",IF(A3110="عهدة",IF(N(F3110)=0,"⚠ أدخل قيمة العهدة",IF(P3110&lt;0,"⛔ عجز / زيادة مصروفات "&amp;TEXT(-P3110,"#,##0"),IF(COUNTIFS($B$8:$B$5007,B3110,$A$8:$A$5007,"مصروف",$I$8:$I$5007,"&lt;&gt;مرفوض",$K$8:$K$5007,"&lt;&gt;نعم")&gt;0,"⚠ "&amp;COUNTIFS($B$8:$B$5007,B3110,$A$8:$A$5007,"مصروف",$I$8:$I$5007,"&lt;&gt;مرفوض",$K$8:$K$5007,"&lt;&gt;نعم")&amp;" مصروف غير مسوى",IF(L3110="تمت التسوية",IF(P3110=0,"✔ متوازنة وتمت التسوية","✔ تمت التسوية – متبقي "&amp;TEXT(P3110,"#,##0")),IF(P3110&gt;0,"متبقي "&amp;TEXT(P3110,"#,##0"),"✔ متوازنة"))))),IF(R3110=0,"⚠ أضف سطر عهدة أولًا",IF(OR(C3110="",N(G3110)=0),"⚠ أكمل التاريخ والقيمة",IF(S3110="","⚠ التاريخ خارج السنة المالية",IF(H3110="","⚠ اختر بند الموازنة",IF(I3110="مرفوض","✖ مرفوض من المدير",IF(I3110&lt;&gt;"موافق","⏳ بانتظار موافقة المدير",IF(K3110&lt;&gt;"نعم","⚠ غير مسوى مع الحسابات","✔ معتمد ومسوى")))))))))</f>
        <v/>
      </c>
      <c r="R3110">
        <f>N(R3109)+IF(A3110="عهدة",1,0)</f>
        <v/>
      </c>
      <c r="S3110">
        <f>IF(C3110="","",IF(AND(C3110&gt;=DATE(2026,9,1),C3110&lt;=DATE(2027,8,31)),(YEAR(C3110)-2026)*12+MONTH(C3110)-8,""))</f>
        <v/>
      </c>
      <c r="T3110">
        <f>IF(AND(A3110="مصروف",R3110&gt;0,I3110="موافق",S3110&lt;&gt;"",H3110&lt;&gt;""),N(G3110),0)</f>
        <v/>
      </c>
    </row>
    <row r="3111">
      <c r="A3111" s="19" t="n"/>
      <c r="B3111" s="20">
        <f>IF(A3111="","",IF(R3111=0,"⚠ أضف سطر عهدة أولًا","BDR-"&amp;TEXT(R3111,"000")))</f>
        <v/>
      </c>
      <c r="C3111" s="21" t="n"/>
      <c r="D3111" s="20">
        <f>IF(C3111="","",IF(S3111="","خارج السنة المالية",INDEX(القوائم!$D$2:$D$13,S3111)))</f>
        <v/>
      </c>
      <c r="E3111" s="22" t="n"/>
      <c r="F3111" s="23" t="n"/>
      <c r="G3111" s="23" t="n"/>
      <c r="H3111" s="22" t="n"/>
      <c r="I3111" s="19" t="n"/>
      <c r="J3111" s="21" t="n"/>
      <c r="K3111" s="19" t="n"/>
      <c r="L3111" s="19" t="n"/>
      <c r="M3111" s="21" t="n"/>
      <c r="N3111" s="22" t="n"/>
      <c r="O3111" s="24">
        <f>IF(A3111&lt;&gt;"عهدة","",SUMIFS($G$8:$G$5007,$B$8:$B$5007,B3111,$A$8:$A$5007,"مصروف",$I$8:$I$5007,"&lt;&gt;مرفوض"))</f>
        <v/>
      </c>
      <c r="P3111" s="25">
        <f>IF(A3111&lt;&gt;"عهدة","",N(F3111)-O3111)</f>
        <v/>
      </c>
      <c r="Q3111" s="26">
        <f>IF(A3111="","",IF(A3111="عهدة",IF(N(F3111)=0,"⚠ أدخل قيمة العهدة",IF(P3111&lt;0,"⛔ عجز / زيادة مصروفات "&amp;TEXT(-P3111,"#,##0"),IF(COUNTIFS($B$8:$B$5007,B3111,$A$8:$A$5007,"مصروف",$I$8:$I$5007,"&lt;&gt;مرفوض",$K$8:$K$5007,"&lt;&gt;نعم")&gt;0,"⚠ "&amp;COUNTIFS($B$8:$B$5007,B3111,$A$8:$A$5007,"مصروف",$I$8:$I$5007,"&lt;&gt;مرفوض",$K$8:$K$5007,"&lt;&gt;نعم")&amp;" مصروف غير مسوى",IF(L3111="تمت التسوية",IF(P3111=0,"✔ متوازنة وتمت التسوية","✔ تمت التسوية – متبقي "&amp;TEXT(P3111,"#,##0")),IF(P3111&gt;0,"متبقي "&amp;TEXT(P3111,"#,##0"),"✔ متوازنة"))))),IF(R3111=0,"⚠ أضف سطر عهدة أولًا",IF(OR(C3111="",N(G3111)=0),"⚠ أكمل التاريخ والقيمة",IF(S3111="","⚠ التاريخ خارج السنة المالية",IF(H3111="","⚠ اختر بند الموازنة",IF(I3111="مرفوض","✖ مرفوض من المدير",IF(I3111&lt;&gt;"موافق","⏳ بانتظار موافقة المدير",IF(K3111&lt;&gt;"نعم","⚠ غير مسوى مع الحسابات","✔ معتمد ومسوى")))))))))</f>
        <v/>
      </c>
      <c r="R3111">
        <f>N(R3110)+IF(A3111="عهدة",1,0)</f>
        <v/>
      </c>
      <c r="S3111">
        <f>IF(C3111="","",IF(AND(C3111&gt;=DATE(2026,9,1),C3111&lt;=DATE(2027,8,31)),(YEAR(C3111)-2026)*12+MONTH(C3111)-8,""))</f>
        <v/>
      </c>
      <c r="T3111">
        <f>IF(AND(A3111="مصروف",R3111&gt;0,I3111="موافق",S3111&lt;&gt;"",H3111&lt;&gt;""),N(G3111),0)</f>
        <v/>
      </c>
    </row>
    <row r="3112">
      <c r="A3112" s="19" t="n"/>
      <c r="B3112" s="20">
        <f>IF(A3112="","",IF(R3112=0,"⚠ أضف سطر عهدة أولًا","BDR-"&amp;TEXT(R3112,"000")))</f>
        <v/>
      </c>
      <c r="C3112" s="21" t="n"/>
      <c r="D3112" s="20">
        <f>IF(C3112="","",IF(S3112="","خارج السنة المالية",INDEX(القوائم!$D$2:$D$13,S3112)))</f>
        <v/>
      </c>
      <c r="E3112" s="22" t="n"/>
      <c r="F3112" s="23" t="n"/>
      <c r="G3112" s="23" t="n"/>
      <c r="H3112" s="22" t="n"/>
      <c r="I3112" s="19" t="n"/>
      <c r="J3112" s="21" t="n"/>
      <c r="K3112" s="19" t="n"/>
      <c r="L3112" s="19" t="n"/>
      <c r="M3112" s="21" t="n"/>
      <c r="N3112" s="22" t="n"/>
      <c r="O3112" s="24">
        <f>IF(A3112&lt;&gt;"عهدة","",SUMIFS($G$8:$G$5007,$B$8:$B$5007,B3112,$A$8:$A$5007,"مصروف",$I$8:$I$5007,"&lt;&gt;مرفوض"))</f>
        <v/>
      </c>
      <c r="P3112" s="25">
        <f>IF(A3112&lt;&gt;"عهدة","",N(F3112)-O3112)</f>
        <v/>
      </c>
      <c r="Q3112" s="26">
        <f>IF(A3112="","",IF(A3112="عهدة",IF(N(F3112)=0,"⚠ أدخل قيمة العهدة",IF(P3112&lt;0,"⛔ عجز / زيادة مصروفات "&amp;TEXT(-P3112,"#,##0"),IF(COUNTIFS($B$8:$B$5007,B3112,$A$8:$A$5007,"مصروف",$I$8:$I$5007,"&lt;&gt;مرفوض",$K$8:$K$5007,"&lt;&gt;نعم")&gt;0,"⚠ "&amp;COUNTIFS($B$8:$B$5007,B3112,$A$8:$A$5007,"مصروف",$I$8:$I$5007,"&lt;&gt;مرفوض",$K$8:$K$5007,"&lt;&gt;نعم")&amp;" مصروف غير مسوى",IF(L3112="تمت التسوية",IF(P3112=0,"✔ متوازنة وتمت التسوية","✔ تمت التسوية – متبقي "&amp;TEXT(P3112,"#,##0")),IF(P3112&gt;0,"متبقي "&amp;TEXT(P3112,"#,##0"),"✔ متوازنة"))))),IF(R3112=0,"⚠ أضف سطر عهدة أولًا",IF(OR(C3112="",N(G3112)=0),"⚠ أكمل التاريخ والقيمة",IF(S3112="","⚠ التاريخ خارج السنة المالية",IF(H3112="","⚠ اختر بند الموازنة",IF(I3112="مرفوض","✖ مرفوض من المدير",IF(I3112&lt;&gt;"موافق","⏳ بانتظار موافقة المدير",IF(K3112&lt;&gt;"نعم","⚠ غير مسوى مع الحسابات","✔ معتمد ومسوى")))))))))</f>
        <v/>
      </c>
      <c r="R3112">
        <f>N(R3111)+IF(A3112="عهدة",1,0)</f>
        <v/>
      </c>
      <c r="S3112">
        <f>IF(C3112="","",IF(AND(C3112&gt;=DATE(2026,9,1),C3112&lt;=DATE(2027,8,31)),(YEAR(C3112)-2026)*12+MONTH(C3112)-8,""))</f>
        <v/>
      </c>
      <c r="T3112">
        <f>IF(AND(A3112="مصروف",R3112&gt;0,I3112="موافق",S3112&lt;&gt;"",H3112&lt;&gt;""),N(G3112),0)</f>
        <v/>
      </c>
    </row>
    <row r="3113">
      <c r="A3113" s="19" t="n"/>
      <c r="B3113" s="20">
        <f>IF(A3113="","",IF(R3113=0,"⚠ أضف سطر عهدة أولًا","BDR-"&amp;TEXT(R3113,"000")))</f>
        <v/>
      </c>
      <c r="C3113" s="21" t="n"/>
      <c r="D3113" s="20">
        <f>IF(C3113="","",IF(S3113="","خارج السنة المالية",INDEX(القوائم!$D$2:$D$13,S3113)))</f>
        <v/>
      </c>
      <c r="E3113" s="22" t="n"/>
      <c r="F3113" s="23" t="n"/>
      <c r="G3113" s="23" t="n"/>
      <c r="H3113" s="22" t="n"/>
      <c r="I3113" s="19" t="n"/>
      <c r="J3113" s="21" t="n"/>
      <c r="K3113" s="19" t="n"/>
      <c r="L3113" s="19" t="n"/>
      <c r="M3113" s="21" t="n"/>
      <c r="N3113" s="22" t="n"/>
      <c r="O3113" s="24">
        <f>IF(A3113&lt;&gt;"عهدة","",SUMIFS($G$8:$G$5007,$B$8:$B$5007,B3113,$A$8:$A$5007,"مصروف",$I$8:$I$5007,"&lt;&gt;مرفوض"))</f>
        <v/>
      </c>
      <c r="P3113" s="25">
        <f>IF(A3113&lt;&gt;"عهدة","",N(F3113)-O3113)</f>
        <v/>
      </c>
      <c r="Q3113" s="26">
        <f>IF(A3113="","",IF(A3113="عهدة",IF(N(F3113)=0,"⚠ أدخل قيمة العهدة",IF(P3113&lt;0,"⛔ عجز / زيادة مصروفات "&amp;TEXT(-P3113,"#,##0"),IF(COUNTIFS($B$8:$B$5007,B3113,$A$8:$A$5007,"مصروف",$I$8:$I$5007,"&lt;&gt;مرفوض",$K$8:$K$5007,"&lt;&gt;نعم")&gt;0,"⚠ "&amp;COUNTIFS($B$8:$B$5007,B3113,$A$8:$A$5007,"مصروف",$I$8:$I$5007,"&lt;&gt;مرفوض",$K$8:$K$5007,"&lt;&gt;نعم")&amp;" مصروف غير مسوى",IF(L3113="تمت التسوية",IF(P3113=0,"✔ متوازنة وتمت التسوية","✔ تمت التسوية – متبقي "&amp;TEXT(P3113,"#,##0")),IF(P3113&gt;0,"متبقي "&amp;TEXT(P3113,"#,##0"),"✔ متوازنة"))))),IF(R3113=0,"⚠ أضف سطر عهدة أولًا",IF(OR(C3113="",N(G3113)=0),"⚠ أكمل التاريخ والقيمة",IF(S3113="","⚠ التاريخ خارج السنة المالية",IF(H3113="","⚠ اختر بند الموازنة",IF(I3113="مرفوض","✖ مرفوض من المدير",IF(I3113&lt;&gt;"موافق","⏳ بانتظار موافقة المدير",IF(K3113&lt;&gt;"نعم","⚠ غير مسوى مع الحسابات","✔ معتمد ومسوى")))))))))</f>
        <v/>
      </c>
      <c r="R3113">
        <f>N(R3112)+IF(A3113="عهدة",1,0)</f>
        <v/>
      </c>
      <c r="S3113">
        <f>IF(C3113="","",IF(AND(C3113&gt;=DATE(2026,9,1),C3113&lt;=DATE(2027,8,31)),(YEAR(C3113)-2026)*12+MONTH(C3113)-8,""))</f>
        <v/>
      </c>
      <c r="T3113">
        <f>IF(AND(A3113="مصروف",R3113&gt;0,I3113="موافق",S3113&lt;&gt;"",H3113&lt;&gt;""),N(G3113),0)</f>
        <v/>
      </c>
    </row>
    <row r="3114">
      <c r="A3114" s="19" t="n"/>
      <c r="B3114" s="20">
        <f>IF(A3114="","",IF(R3114=0,"⚠ أضف سطر عهدة أولًا","BDR-"&amp;TEXT(R3114,"000")))</f>
        <v/>
      </c>
      <c r="C3114" s="21" t="n"/>
      <c r="D3114" s="20">
        <f>IF(C3114="","",IF(S3114="","خارج السنة المالية",INDEX(القوائم!$D$2:$D$13,S3114)))</f>
        <v/>
      </c>
      <c r="E3114" s="22" t="n"/>
      <c r="F3114" s="23" t="n"/>
      <c r="G3114" s="23" t="n"/>
      <c r="H3114" s="22" t="n"/>
      <c r="I3114" s="19" t="n"/>
      <c r="J3114" s="21" t="n"/>
      <c r="K3114" s="19" t="n"/>
      <c r="L3114" s="19" t="n"/>
      <c r="M3114" s="21" t="n"/>
      <c r="N3114" s="22" t="n"/>
      <c r="O3114" s="24">
        <f>IF(A3114&lt;&gt;"عهدة","",SUMIFS($G$8:$G$5007,$B$8:$B$5007,B3114,$A$8:$A$5007,"مصروف",$I$8:$I$5007,"&lt;&gt;مرفوض"))</f>
        <v/>
      </c>
      <c r="P3114" s="25">
        <f>IF(A3114&lt;&gt;"عهدة","",N(F3114)-O3114)</f>
        <v/>
      </c>
      <c r="Q3114" s="26">
        <f>IF(A3114="","",IF(A3114="عهدة",IF(N(F3114)=0,"⚠ أدخل قيمة العهدة",IF(P3114&lt;0,"⛔ عجز / زيادة مصروفات "&amp;TEXT(-P3114,"#,##0"),IF(COUNTIFS($B$8:$B$5007,B3114,$A$8:$A$5007,"مصروف",$I$8:$I$5007,"&lt;&gt;مرفوض",$K$8:$K$5007,"&lt;&gt;نعم")&gt;0,"⚠ "&amp;COUNTIFS($B$8:$B$5007,B3114,$A$8:$A$5007,"مصروف",$I$8:$I$5007,"&lt;&gt;مرفوض",$K$8:$K$5007,"&lt;&gt;نعم")&amp;" مصروف غير مسوى",IF(L3114="تمت التسوية",IF(P3114=0,"✔ متوازنة وتمت التسوية","✔ تمت التسوية – متبقي "&amp;TEXT(P3114,"#,##0")),IF(P3114&gt;0,"متبقي "&amp;TEXT(P3114,"#,##0"),"✔ متوازنة"))))),IF(R3114=0,"⚠ أضف سطر عهدة أولًا",IF(OR(C3114="",N(G3114)=0),"⚠ أكمل التاريخ والقيمة",IF(S3114="","⚠ التاريخ خارج السنة المالية",IF(H3114="","⚠ اختر بند الموازنة",IF(I3114="مرفوض","✖ مرفوض من المدير",IF(I3114&lt;&gt;"موافق","⏳ بانتظار موافقة المدير",IF(K3114&lt;&gt;"نعم","⚠ غير مسوى مع الحسابات","✔ معتمد ومسوى")))))))))</f>
        <v/>
      </c>
      <c r="R3114">
        <f>N(R3113)+IF(A3114="عهدة",1,0)</f>
        <v/>
      </c>
      <c r="S3114">
        <f>IF(C3114="","",IF(AND(C3114&gt;=DATE(2026,9,1),C3114&lt;=DATE(2027,8,31)),(YEAR(C3114)-2026)*12+MONTH(C3114)-8,""))</f>
        <v/>
      </c>
      <c r="T3114">
        <f>IF(AND(A3114="مصروف",R3114&gt;0,I3114="موافق",S3114&lt;&gt;"",H3114&lt;&gt;""),N(G3114),0)</f>
        <v/>
      </c>
    </row>
    <row r="3115">
      <c r="A3115" s="19" t="n"/>
      <c r="B3115" s="20">
        <f>IF(A3115="","",IF(R3115=0,"⚠ أضف سطر عهدة أولًا","BDR-"&amp;TEXT(R3115,"000")))</f>
        <v/>
      </c>
      <c r="C3115" s="21" t="n"/>
      <c r="D3115" s="20">
        <f>IF(C3115="","",IF(S3115="","خارج السنة المالية",INDEX(القوائم!$D$2:$D$13,S3115)))</f>
        <v/>
      </c>
      <c r="E3115" s="22" t="n"/>
      <c r="F3115" s="23" t="n"/>
      <c r="G3115" s="23" t="n"/>
      <c r="H3115" s="22" t="n"/>
      <c r="I3115" s="19" t="n"/>
      <c r="J3115" s="21" t="n"/>
      <c r="K3115" s="19" t="n"/>
      <c r="L3115" s="19" t="n"/>
      <c r="M3115" s="21" t="n"/>
      <c r="N3115" s="22" t="n"/>
      <c r="O3115" s="24">
        <f>IF(A3115&lt;&gt;"عهدة","",SUMIFS($G$8:$G$5007,$B$8:$B$5007,B3115,$A$8:$A$5007,"مصروف",$I$8:$I$5007,"&lt;&gt;مرفوض"))</f>
        <v/>
      </c>
      <c r="P3115" s="25">
        <f>IF(A3115&lt;&gt;"عهدة","",N(F3115)-O3115)</f>
        <v/>
      </c>
      <c r="Q3115" s="26">
        <f>IF(A3115="","",IF(A3115="عهدة",IF(N(F3115)=0,"⚠ أدخل قيمة العهدة",IF(P3115&lt;0,"⛔ عجز / زيادة مصروفات "&amp;TEXT(-P3115,"#,##0"),IF(COUNTIFS($B$8:$B$5007,B3115,$A$8:$A$5007,"مصروف",$I$8:$I$5007,"&lt;&gt;مرفوض",$K$8:$K$5007,"&lt;&gt;نعم")&gt;0,"⚠ "&amp;COUNTIFS($B$8:$B$5007,B3115,$A$8:$A$5007,"مصروف",$I$8:$I$5007,"&lt;&gt;مرفوض",$K$8:$K$5007,"&lt;&gt;نعم")&amp;" مصروف غير مسوى",IF(L3115="تمت التسوية",IF(P3115=0,"✔ متوازنة وتمت التسوية","✔ تمت التسوية – متبقي "&amp;TEXT(P3115,"#,##0")),IF(P3115&gt;0,"متبقي "&amp;TEXT(P3115,"#,##0"),"✔ متوازنة"))))),IF(R3115=0,"⚠ أضف سطر عهدة أولًا",IF(OR(C3115="",N(G3115)=0),"⚠ أكمل التاريخ والقيمة",IF(S3115="","⚠ التاريخ خارج السنة المالية",IF(H3115="","⚠ اختر بند الموازنة",IF(I3115="مرفوض","✖ مرفوض من المدير",IF(I3115&lt;&gt;"موافق","⏳ بانتظار موافقة المدير",IF(K3115&lt;&gt;"نعم","⚠ غير مسوى مع الحسابات","✔ معتمد ومسوى")))))))))</f>
        <v/>
      </c>
      <c r="R3115">
        <f>N(R3114)+IF(A3115="عهدة",1,0)</f>
        <v/>
      </c>
      <c r="S3115">
        <f>IF(C3115="","",IF(AND(C3115&gt;=DATE(2026,9,1),C3115&lt;=DATE(2027,8,31)),(YEAR(C3115)-2026)*12+MONTH(C3115)-8,""))</f>
        <v/>
      </c>
      <c r="T3115">
        <f>IF(AND(A3115="مصروف",R3115&gt;0,I3115="موافق",S3115&lt;&gt;"",H3115&lt;&gt;""),N(G3115),0)</f>
        <v/>
      </c>
    </row>
    <row r="3116">
      <c r="A3116" s="19" t="n"/>
      <c r="B3116" s="20">
        <f>IF(A3116="","",IF(R3116=0,"⚠ أضف سطر عهدة أولًا","BDR-"&amp;TEXT(R3116,"000")))</f>
        <v/>
      </c>
      <c r="C3116" s="21" t="n"/>
      <c r="D3116" s="20">
        <f>IF(C3116="","",IF(S3116="","خارج السنة المالية",INDEX(القوائم!$D$2:$D$13,S3116)))</f>
        <v/>
      </c>
      <c r="E3116" s="22" t="n"/>
      <c r="F3116" s="23" t="n"/>
      <c r="G3116" s="23" t="n"/>
      <c r="H3116" s="22" t="n"/>
      <c r="I3116" s="19" t="n"/>
      <c r="J3116" s="21" t="n"/>
      <c r="K3116" s="19" t="n"/>
      <c r="L3116" s="19" t="n"/>
      <c r="M3116" s="21" t="n"/>
      <c r="N3116" s="22" t="n"/>
      <c r="O3116" s="24">
        <f>IF(A3116&lt;&gt;"عهدة","",SUMIFS($G$8:$G$5007,$B$8:$B$5007,B3116,$A$8:$A$5007,"مصروف",$I$8:$I$5007,"&lt;&gt;مرفوض"))</f>
        <v/>
      </c>
      <c r="P3116" s="25">
        <f>IF(A3116&lt;&gt;"عهدة","",N(F3116)-O3116)</f>
        <v/>
      </c>
      <c r="Q3116" s="26">
        <f>IF(A3116="","",IF(A3116="عهدة",IF(N(F3116)=0,"⚠ أدخل قيمة العهدة",IF(P3116&lt;0,"⛔ عجز / زيادة مصروفات "&amp;TEXT(-P3116,"#,##0"),IF(COUNTIFS($B$8:$B$5007,B3116,$A$8:$A$5007,"مصروف",$I$8:$I$5007,"&lt;&gt;مرفوض",$K$8:$K$5007,"&lt;&gt;نعم")&gt;0,"⚠ "&amp;COUNTIFS($B$8:$B$5007,B3116,$A$8:$A$5007,"مصروف",$I$8:$I$5007,"&lt;&gt;مرفوض",$K$8:$K$5007,"&lt;&gt;نعم")&amp;" مصروف غير مسوى",IF(L3116="تمت التسوية",IF(P3116=0,"✔ متوازنة وتمت التسوية","✔ تمت التسوية – متبقي "&amp;TEXT(P3116,"#,##0")),IF(P3116&gt;0,"متبقي "&amp;TEXT(P3116,"#,##0"),"✔ متوازنة"))))),IF(R3116=0,"⚠ أضف سطر عهدة أولًا",IF(OR(C3116="",N(G3116)=0),"⚠ أكمل التاريخ والقيمة",IF(S3116="","⚠ التاريخ خارج السنة المالية",IF(H3116="","⚠ اختر بند الموازنة",IF(I3116="مرفوض","✖ مرفوض من المدير",IF(I3116&lt;&gt;"موافق","⏳ بانتظار موافقة المدير",IF(K3116&lt;&gt;"نعم","⚠ غير مسوى مع الحسابات","✔ معتمد ومسوى")))))))))</f>
        <v/>
      </c>
      <c r="R3116">
        <f>N(R3115)+IF(A3116="عهدة",1,0)</f>
        <v/>
      </c>
      <c r="S3116">
        <f>IF(C3116="","",IF(AND(C3116&gt;=DATE(2026,9,1),C3116&lt;=DATE(2027,8,31)),(YEAR(C3116)-2026)*12+MONTH(C3116)-8,""))</f>
        <v/>
      </c>
      <c r="T3116">
        <f>IF(AND(A3116="مصروف",R3116&gt;0,I3116="موافق",S3116&lt;&gt;"",H3116&lt;&gt;""),N(G3116),0)</f>
        <v/>
      </c>
    </row>
    <row r="3117">
      <c r="A3117" s="19" t="n"/>
      <c r="B3117" s="20">
        <f>IF(A3117="","",IF(R3117=0,"⚠ أضف سطر عهدة أولًا","BDR-"&amp;TEXT(R3117,"000")))</f>
        <v/>
      </c>
      <c r="C3117" s="21" t="n"/>
      <c r="D3117" s="20">
        <f>IF(C3117="","",IF(S3117="","خارج السنة المالية",INDEX(القوائم!$D$2:$D$13,S3117)))</f>
        <v/>
      </c>
      <c r="E3117" s="22" t="n"/>
      <c r="F3117" s="23" t="n"/>
      <c r="G3117" s="23" t="n"/>
      <c r="H3117" s="22" t="n"/>
      <c r="I3117" s="19" t="n"/>
      <c r="J3117" s="21" t="n"/>
      <c r="K3117" s="19" t="n"/>
      <c r="L3117" s="19" t="n"/>
      <c r="M3117" s="21" t="n"/>
      <c r="N3117" s="22" t="n"/>
      <c r="O3117" s="24">
        <f>IF(A3117&lt;&gt;"عهدة","",SUMIFS($G$8:$G$5007,$B$8:$B$5007,B3117,$A$8:$A$5007,"مصروف",$I$8:$I$5007,"&lt;&gt;مرفوض"))</f>
        <v/>
      </c>
      <c r="P3117" s="25">
        <f>IF(A3117&lt;&gt;"عهدة","",N(F3117)-O3117)</f>
        <v/>
      </c>
      <c r="Q3117" s="26">
        <f>IF(A3117="","",IF(A3117="عهدة",IF(N(F3117)=0,"⚠ أدخل قيمة العهدة",IF(P3117&lt;0,"⛔ عجز / زيادة مصروفات "&amp;TEXT(-P3117,"#,##0"),IF(COUNTIFS($B$8:$B$5007,B3117,$A$8:$A$5007,"مصروف",$I$8:$I$5007,"&lt;&gt;مرفوض",$K$8:$K$5007,"&lt;&gt;نعم")&gt;0,"⚠ "&amp;COUNTIFS($B$8:$B$5007,B3117,$A$8:$A$5007,"مصروف",$I$8:$I$5007,"&lt;&gt;مرفوض",$K$8:$K$5007,"&lt;&gt;نعم")&amp;" مصروف غير مسوى",IF(L3117="تمت التسوية",IF(P3117=0,"✔ متوازنة وتمت التسوية","✔ تمت التسوية – متبقي "&amp;TEXT(P3117,"#,##0")),IF(P3117&gt;0,"متبقي "&amp;TEXT(P3117,"#,##0"),"✔ متوازنة"))))),IF(R3117=0,"⚠ أضف سطر عهدة أولًا",IF(OR(C3117="",N(G3117)=0),"⚠ أكمل التاريخ والقيمة",IF(S3117="","⚠ التاريخ خارج السنة المالية",IF(H3117="","⚠ اختر بند الموازنة",IF(I3117="مرفوض","✖ مرفوض من المدير",IF(I3117&lt;&gt;"موافق","⏳ بانتظار موافقة المدير",IF(K3117&lt;&gt;"نعم","⚠ غير مسوى مع الحسابات","✔ معتمد ومسوى")))))))))</f>
        <v/>
      </c>
      <c r="R3117">
        <f>N(R3116)+IF(A3117="عهدة",1,0)</f>
        <v/>
      </c>
      <c r="S3117">
        <f>IF(C3117="","",IF(AND(C3117&gt;=DATE(2026,9,1),C3117&lt;=DATE(2027,8,31)),(YEAR(C3117)-2026)*12+MONTH(C3117)-8,""))</f>
        <v/>
      </c>
      <c r="T3117">
        <f>IF(AND(A3117="مصروف",R3117&gt;0,I3117="موافق",S3117&lt;&gt;"",H3117&lt;&gt;""),N(G3117),0)</f>
        <v/>
      </c>
    </row>
    <row r="3118">
      <c r="A3118" s="19" t="n"/>
      <c r="B3118" s="20">
        <f>IF(A3118="","",IF(R3118=0,"⚠ أضف سطر عهدة أولًا","BDR-"&amp;TEXT(R3118,"000")))</f>
        <v/>
      </c>
      <c r="C3118" s="21" t="n"/>
      <c r="D3118" s="20">
        <f>IF(C3118="","",IF(S3118="","خارج السنة المالية",INDEX(القوائم!$D$2:$D$13,S3118)))</f>
        <v/>
      </c>
      <c r="E3118" s="22" t="n"/>
      <c r="F3118" s="23" t="n"/>
      <c r="G3118" s="23" t="n"/>
      <c r="H3118" s="22" t="n"/>
      <c r="I3118" s="19" t="n"/>
      <c r="J3118" s="21" t="n"/>
      <c r="K3118" s="19" t="n"/>
      <c r="L3118" s="19" t="n"/>
      <c r="M3118" s="21" t="n"/>
      <c r="N3118" s="22" t="n"/>
      <c r="O3118" s="24">
        <f>IF(A3118&lt;&gt;"عهدة","",SUMIFS($G$8:$G$5007,$B$8:$B$5007,B3118,$A$8:$A$5007,"مصروف",$I$8:$I$5007,"&lt;&gt;مرفوض"))</f>
        <v/>
      </c>
      <c r="P3118" s="25">
        <f>IF(A3118&lt;&gt;"عهدة","",N(F3118)-O3118)</f>
        <v/>
      </c>
      <c r="Q3118" s="26">
        <f>IF(A3118="","",IF(A3118="عهدة",IF(N(F3118)=0,"⚠ أدخل قيمة العهدة",IF(P3118&lt;0,"⛔ عجز / زيادة مصروفات "&amp;TEXT(-P3118,"#,##0"),IF(COUNTIFS($B$8:$B$5007,B3118,$A$8:$A$5007,"مصروف",$I$8:$I$5007,"&lt;&gt;مرفوض",$K$8:$K$5007,"&lt;&gt;نعم")&gt;0,"⚠ "&amp;COUNTIFS($B$8:$B$5007,B3118,$A$8:$A$5007,"مصروف",$I$8:$I$5007,"&lt;&gt;مرفوض",$K$8:$K$5007,"&lt;&gt;نعم")&amp;" مصروف غير مسوى",IF(L3118="تمت التسوية",IF(P3118=0,"✔ متوازنة وتمت التسوية","✔ تمت التسوية – متبقي "&amp;TEXT(P3118,"#,##0")),IF(P3118&gt;0,"متبقي "&amp;TEXT(P3118,"#,##0"),"✔ متوازنة"))))),IF(R3118=0,"⚠ أضف سطر عهدة أولًا",IF(OR(C3118="",N(G3118)=0),"⚠ أكمل التاريخ والقيمة",IF(S3118="","⚠ التاريخ خارج السنة المالية",IF(H3118="","⚠ اختر بند الموازنة",IF(I3118="مرفوض","✖ مرفوض من المدير",IF(I3118&lt;&gt;"موافق","⏳ بانتظار موافقة المدير",IF(K3118&lt;&gt;"نعم","⚠ غير مسوى مع الحسابات","✔ معتمد ومسوى")))))))))</f>
        <v/>
      </c>
      <c r="R3118">
        <f>N(R3117)+IF(A3118="عهدة",1,0)</f>
        <v/>
      </c>
      <c r="S3118">
        <f>IF(C3118="","",IF(AND(C3118&gt;=DATE(2026,9,1),C3118&lt;=DATE(2027,8,31)),(YEAR(C3118)-2026)*12+MONTH(C3118)-8,""))</f>
        <v/>
      </c>
      <c r="T3118">
        <f>IF(AND(A3118="مصروف",R3118&gt;0,I3118="موافق",S3118&lt;&gt;"",H3118&lt;&gt;""),N(G3118),0)</f>
        <v/>
      </c>
    </row>
    <row r="3119">
      <c r="A3119" s="19" t="n"/>
      <c r="B3119" s="20">
        <f>IF(A3119="","",IF(R3119=0,"⚠ أضف سطر عهدة أولًا","BDR-"&amp;TEXT(R3119,"000")))</f>
        <v/>
      </c>
      <c r="C3119" s="21" t="n"/>
      <c r="D3119" s="20">
        <f>IF(C3119="","",IF(S3119="","خارج السنة المالية",INDEX(القوائم!$D$2:$D$13,S3119)))</f>
        <v/>
      </c>
      <c r="E3119" s="22" t="n"/>
      <c r="F3119" s="23" t="n"/>
      <c r="G3119" s="23" t="n"/>
      <c r="H3119" s="22" t="n"/>
      <c r="I3119" s="19" t="n"/>
      <c r="J3119" s="21" t="n"/>
      <c r="K3119" s="19" t="n"/>
      <c r="L3119" s="19" t="n"/>
      <c r="M3119" s="21" t="n"/>
      <c r="N3119" s="22" t="n"/>
      <c r="O3119" s="24">
        <f>IF(A3119&lt;&gt;"عهدة","",SUMIFS($G$8:$G$5007,$B$8:$B$5007,B3119,$A$8:$A$5007,"مصروف",$I$8:$I$5007,"&lt;&gt;مرفوض"))</f>
        <v/>
      </c>
      <c r="P3119" s="25">
        <f>IF(A3119&lt;&gt;"عهدة","",N(F3119)-O3119)</f>
        <v/>
      </c>
      <c r="Q3119" s="26">
        <f>IF(A3119="","",IF(A3119="عهدة",IF(N(F3119)=0,"⚠ أدخل قيمة العهدة",IF(P3119&lt;0,"⛔ عجز / زيادة مصروفات "&amp;TEXT(-P3119,"#,##0"),IF(COUNTIFS($B$8:$B$5007,B3119,$A$8:$A$5007,"مصروف",$I$8:$I$5007,"&lt;&gt;مرفوض",$K$8:$K$5007,"&lt;&gt;نعم")&gt;0,"⚠ "&amp;COUNTIFS($B$8:$B$5007,B3119,$A$8:$A$5007,"مصروف",$I$8:$I$5007,"&lt;&gt;مرفوض",$K$8:$K$5007,"&lt;&gt;نعم")&amp;" مصروف غير مسوى",IF(L3119="تمت التسوية",IF(P3119=0,"✔ متوازنة وتمت التسوية","✔ تمت التسوية – متبقي "&amp;TEXT(P3119,"#,##0")),IF(P3119&gt;0,"متبقي "&amp;TEXT(P3119,"#,##0"),"✔ متوازنة"))))),IF(R3119=0,"⚠ أضف سطر عهدة أولًا",IF(OR(C3119="",N(G3119)=0),"⚠ أكمل التاريخ والقيمة",IF(S3119="","⚠ التاريخ خارج السنة المالية",IF(H3119="","⚠ اختر بند الموازنة",IF(I3119="مرفوض","✖ مرفوض من المدير",IF(I3119&lt;&gt;"موافق","⏳ بانتظار موافقة المدير",IF(K3119&lt;&gt;"نعم","⚠ غير مسوى مع الحسابات","✔ معتمد ومسوى")))))))))</f>
        <v/>
      </c>
      <c r="R3119">
        <f>N(R3118)+IF(A3119="عهدة",1,0)</f>
        <v/>
      </c>
      <c r="S3119">
        <f>IF(C3119="","",IF(AND(C3119&gt;=DATE(2026,9,1),C3119&lt;=DATE(2027,8,31)),(YEAR(C3119)-2026)*12+MONTH(C3119)-8,""))</f>
        <v/>
      </c>
      <c r="T3119">
        <f>IF(AND(A3119="مصروف",R3119&gt;0,I3119="موافق",S3119&lt;&gt;"",H3119&lt;&gt;""),N(G3119),0)</f>
        <v/>
      </c>
    </row>
    <row r="3120">
      <c r="A3120" s="19" t="n"/>
      <c r="B3120" s="20">
        <f>IF(A3120="","",IF(R3120=0,"⚠ أضف سطر عهدة أولًا","BDR-"&amp;TEXT(R3120,"000")))</f>
        <v/>
      </c>
      <c r="C3120" s="21" t="n"/>
      <c r="D3120" s="20">
        <f>IF(C3120="","",IF(S3120="","خارج السنة المالية",INDEX(القوائم!$D$2:$D$13,S3120)))</f>
        <v/>
      </c>
      <c r="E3120" s="22" t="n"/>
      <c r="F3120" s="23" t="n"/>
      <c r="G3120" s="23" t="n"/>
      <c r="H3120" s="22" t="n"/>
      <c r="I3120" s="19" t="n"/>
      <c r="J3120" s="21" t="n"/>
      <c r="K3120" s="19" t="n"/>
      <c r="L3120" s="19" t="n"/>
      <c r="M3120" s="21" t="n"/>
      <c r="N3120" s="22" t="n"/>
      <c r="O3120" s="24">
        <f>IF(A3120&lt;&gt;"عهدة","",SUMIFS($G$8:$G$5007,$B$8:$B$5007,B3120,$A$8:$A$5007,"مصروف",$I$8:$I$5007,"&lt;&gt;مرفوض"))</f>
        <v/>
      </c>
      <c r="P3120" s="25">
        <f>IF(A3120&lt;&gt;"عهدة","",N(F3120)-O3120)</f>
        <v/>
      </c>
      <c r="Q3120" s="26">
        <f>IF(A3120="","",IF(A3120="عهدة",IF(N(F3120)=0,"⚠ أدخل قيمة العهدة",IF(P3120&lt;0,"⛔ عجز / زيادة مصروفات "&amp;TEXT(-P3120,"#,##0"),IF(COUNTIFS($B$8:$B$5007,B3120,$A$8:$A$5007,"مصروف",$I$8:$I$5007,"&lt;&gt;مرفوض",$K$8:$K$5007,"&lt;&gt;نعم")&gt;0,"⚠ "&amp;COUNTIFS($B$8:$B$5007,B3120,$A$8:$A$5007,"مصروف",$I$8:$I$5007,"&lt;&gt;مرفوض",$K$8:$K$5007,"&lt;&gt;نعم")&amp;" مصروف غير مسوى",IF(L3120="تمت التسوية",IF(P3120=0,"✔ متوازنة وتمت التسوية","✔ تمت التسوية – متبقي "&amp;TEXT(P3120,"#,##0")),IF(P3120&gt;0,"متبقي "&amp;TEXT(P3120,"#,##0"),"✔ متوازنة"))))),IF(R3120=0,"⚠ أضف سطر عهدة أولًا",IF(OR(C3120="",N(G3120)=0),"⚠ أكمل التاريخ والقيمة",IF(S3120="","⚠ التاريخ خارج السنة المالية",IF(H3120="","⚠ اختر بند الموازنة",IF(I3120="مرفوض","✖ مرفوض من المدير",IF(I3120&lt;&gt;"موافق","⏳ بانتظار موافقة المدير",IF(K3120&lt;&gt;"نعم","⚠ غير مسوى مع الحسابات","✔ معتمد ومسوى")))))))))</f>
        <v/>
      </c>
      <c r="R3120">
        <f>N(R3119)+IF(A3120="عهدة",1,0)</f>
        <v/>
      </c>
      <c r="S3120">
        <f>IF(C3120="","",IF(AND(C3120&gt;=DATE(2026,9,1),C3120&lt;=DATE(2027,8,31)),(YEAR(C3120)-2026)*12+MONTH(C3120)-8,""))</f>
        <v/>
      </c>
      <c r="T3120">
        <f>IF(AND(A3120="مصروف",R3120&gt;0,I3120="موافق",S3120&lt;&gt;"",H3120&lt;&gt;""),N(G3120),0)</f>
        <v/>
      </c>
    </row>
    <row r="3121">
      <c r="A3121" s="19" t="n"/>
      <c r="B3121" s="20">
        <f>IF(A3121="","",IF(R3121=0,"⚠ أضف سطر عهدة أولًا","BDR-"&amp;TEXT(R3121,"000")))</f>
        <v/>
      </c>
      <c r="C3121" s="21" t="n"/>
      <c r="D3121" s="20">
        <f>IF(C3121="","",IF(S3121="","خارج السنة المالية",INDEX(القوائم!$D$2:$D$13,S3121)))</f>
        <v/>
      </c>
      <c r="E3121" s="22" t="n"/>
      <c r="F3121" s="23" t="n"/>
      <c r="G3121" s="23" t="n"/>
      <c r="H3121" s="22" t="n"/>
      <c r="I3121" s="19" t="n"/>
      <c r="J3121" s="21" t="n"/>
      <c r="K3121" s="19" t="n"/>
      <c r="L3121" s="19" t="n"/>
      <c r="M3121" s="21" t="n"/>
      <c r="N3121" s="22" t="n"/>
      <c r="O3121" s="24">
        <f>IF(A3121&lt;&gt;"عهدة","",SUMIFS($G$8:$G$5007,$B$8:$B$5007,B3121,$A$8:$A$5007,"مصروف",$I$8:$I$5007,"&lt;&gt;مرفوض"))</f>
        <v/>
      </c>
      <c r="P3121" s="25">
        <f>IF(A3121&lt;&gt;"عهدة","",N(F3121)-O3121)</f>
        <v/>
      </c>
      <c r="Q3121" s="26">
        <f>IF(A3121="","",IF(A3121="عهدة",IF(N(F3121)=0,"⚠ أدخل قيمة العهدة",IF(P3121&lt;0,"⛔ عجز / زيادة مصروفات "&amp;TEXT(-P3121,"#,##0"),IF(COUNTIFS($B$8:$B$5007,B3121,$A$8:$A$5007,"مصروف",$I$8:$I$5007,"&lt;&gt;مرفوض",$K$8:$K$5007,"&lt;&gt;نعم")&gt;0,"⚠ "&amp;COUNTIFS($B$8:$B$5007,B3121,$A$8:$A$5007,"مصروف",$I$8:$I$5007,"&lt;&gt;مرفوض",$K$8:$K$5007,"&lt;&gt;نعم")&amp;" مصروف غير مسوى",IF(L3121="تمت التسوية",IF(P3121=0,"✔ متوازنة وتمت التسوية","✔ تمت التسوية – متبقي "&amp;TEXT(P3121,"#,##0")),IF(P3121&gt;0,"متبقي "&amp;TEXT(P3121,"#,##0"),"✔ متوازنة"))))),IF(R3121=0,"⚠ أضف سطر عهدة أولًا",IF(OR(C3121="",N(G3121)=0),"⚠ أكمل التاريخ والقيمة",IF(S3121="","⚠ التاريخ خارج السنة المالية",IF(H3121="","⚠ اختر بند الموازنة",IF(I3121="مرفوض","✖ مرفوض من المدير",IF(I3121&lt;&gt;"موافق","⏳ بانتظار موافقة المدير",IF(K3121&lt;&gt;"نعم","⚠ غير مسوى مع الحسابات","✔ معتمد ومسوى")))))))))</f>
        <v/>
      </c>
      <c r="R3121">
        <f>N(R3120)+IF(A3121="عهدة",1,0)</f>
        <v/>
      </c>
      <c r="S3121">
        <f>IF(C3121="","",IF(AND(C3121&gt;=DATE(2026,9,1),C3121&lt;=DATE(2027,8,31)),(YEAR(C3121)-2026)*12+MONTH(C3121)-8,""))</f>
        <v/>
      </c>
      <c r="T3121">
        <f>IF(AND(A3121="مصروف",R3121&gt;0,I3121="موافق",S3121&lt;&gt;"",H3121&lt;&gt;""),N(G3121),0)</f>
        <v/>
      </c>
    </row>
    <row r="3122">
      <c r="A3122" s="19" t="n"/>
      <c r="B3122" s="20">
        <f>IF(A3122="","",IF(R3122=0,"⚠ أضف سطر عهدة أولًا","BDR-"&amp;TEXT(R3122,"000")))</f>
        <v/>
      </c>
      <c r="C3122" s="21" t="n"/>
      <c r="D3122" s="20">
        <f>IF(C3122="","",IF(S3122="","خارج السنة المالية",INDEX(القوائم!$D$2:$D$13,S3122)))</f>
        <v/>
      </c>
      <c r="E3122" s="22" t="n"/>
      <c r="F3122" s="23" t="n"/>
      <c r="G3122" s="23" t="n"/>
      <c r="H3122" s="22" t="n"/>
      <c r="I3122" s="19" t="n"/>
      <c r="J3122" s="21" t="n"/>
      <c r="K3122" s="19" t="n"/>
      <c r="L3122" s="19" t="n"/>
      <c r="M3122" s="21" t="n"/>
      <c r="N3122" s="22" t="n"/>
      <c r="O3122" s="24">
        <f>IF(A3122&lt;&gt;"عهدة","",SUMIFS($G$8:$G$5007,$B$8:$B$5007,B3122,$A$8:$A$5007,"مصروف",$I$8:$I$5007,"&lt;&gt;مرفوض"))</f>
        <v/>
      </c>
      <c r="P3122" s="25">
        <f>IF(A3122&lt;&gt;"عهدة","",N(F3122)-O3122)</f>
        <v/>
      </c>
      <c r="Q3122" s="26">
        <f>IF(A3122="","",IF(A3122="عهدة",IF(N(F3122)=0,"⚠ أدخل قيمة العهدة",IF(P3122&lt;0,"⛔ عجز / زيادة مصروفات "&amp;TEXT(-P3122,"#,##0"),IF(COUNTIFS($B$8:$B$5007,B3122,$A$8:$A$5007,"مصروف",$I$8:$I$5007,"&lt;&gt;مرفوض",$K$8:$K$5007,"&lt;&gt;نعم")&gt;0,"⚠ "&amp;COUNTIFS($B$8:$B$5007,B3122,$A$8:$A$5007,"مصروف",$I$8:$I$5007,"&lt;&gt;مرفوض",$K$8:$K$5007,"&lt;&gt;نعم")&amp;" مصروف غير مسوى",IF(L3122="تمت التسوية",IF(P3122=0,"✔ متوازنة وتمت التسوية","✔ تمت التسوية – متبقي "&amp;TEXT(P3122,"#,##0")),IF(P3122&gt;0,"متبقي "&amp;TEXT(P3122,"#,##0"),"✔ متوازنة"))))),IF(R3122=0,"⚠ أضف سطر عهدة أولًا",IF(OR(C3122="",N(G3122)=0),"⚠ أكمل التاريخ والقيمة",IF(S3122="","⚠ التاريخ خارج السنة المالية",IF(H3122="","⚠ اختر بند الموازنة",IF(I3122="مرفوض","✖ مرفوض من المدير",IF(I3122&lt;&gt;"موافق","⏳ بانتظار موافقة المدير",IF(K3122&lt;&gt;"نعم","⚠ غير مسوى مع الحسابات","✔ معتمد ومسوى")))))))))</f>
        <v/>
      </c>
      <c r="R3122">
        <f>N(R3121)+IF(A3122="عهدة",1,0)</f>
        <v/>
      </c>
      <c r="S3122">
        <f>IF(C3122="","",IF(AND(C3122&gt;=DATE(2026,9,1),C3122&lt;=DATE(2027,8,31)),(YEAR(C3122)-2026)*12+MONTH(C3122)-8,""))</f>
        <v/>
      </c>
      <c r="T3122">
        <f>IF(AND(A3122="مصروف",R3122&gt;0,I3122="موافق",S3122&lt;&gt;"",H3122&lt;&gt;""),N(G3122),0)</f>
        <v/>
      </c>
    </row>
    <row r="3123">
      <c r="A3123" s="19" t="n"/>
      <c r="B3123" s="20">
        <f>IF(A3123="","",IF(R3123=0,"⚠ أضف سطر عهدة أولًا","BDR-"&amp;TEXT(R3123,"000")))</f>
        <v/>
      </c>
      <c r="C3123" s="21" t="n"/>
      <c r="D3123" s="20">
        <f>IF(C3123="","",IF(S3123="","خارج السنة المالية",INDEX(القوائم!$D$2:$D$13,S3123)))</f>
        <v/>
      </c>
      <c r="E3123" s="22" t="n"/>
      <c r="F3123" s="23" t="n"/>
      <c r="G3123" s="23" t="n"/>
      <c r="H3123" s="22" t="n"/>
      <c r="I3123" s="19" t="n"/>
      <c r="J3123" s="21" t="n"/>
      <c r="K3123" s="19" t="n"/>
      <c r="L3123" s="19" t="n"/>
      <c r="M3123" s="21" t="n"/>
      <c r="N3123" s="22" t="n"/>
      <c r="O3123" s="24">
        <f>IF(A3123&lt;&gt;"عهدة","",SUMIFS($G$8:$G$5007,$B$8:$B$5007,B3123,$A$8:$A$5007,"مصروف",$I$8:$I$5007,"&lt;&gt;مرفوض"))</f>
        <v/>
      </c>
      <c r="P3123" s="25">
        <f>IF(A3123&lt;&gt;"عهدة","",N(F3123)-O3123)</f>
        <v/>
      </c>
      <c r="Q3123" s="26">
        <f>IF(A3123="","",IF(A3123="عهدة",IF(N(F3123)=0,"⚠ أدخل قيمة العهدة",IF(P3123&lt;0,"⛔ عجز / زيادة مصروفات "&amp;TEXT(-P3123,"#,##0"),IF(COUNTIFS($B$8:$B$5007,B3123,$A$8:$A$5007,"مصروف",$I$8:$I$5007,"&lt;&gt;مرفوض",$K$8:$K$5007,"&lt;&gt;نعم")&gt;0,"⚠ "&amp;COUNTIFS($B$8:$B$5007,B3123,$A$8:$A$5007,"مصروف",$I$8:$I$5007,"&lt;&gt;مرفوض",$K$8:$K$5007,"&lt;&gt;نعم")&amp;" مصروف غير مسوى",IF(L3123="تمت التسوية",IF(P3123=0,"✔ متوازنة وتمت التسوية","✔ تمت التسوية – متبقي "&amp;TEXT(P3123,"#,##0")),IF(P3123&gt;0,"متبقي "&amp;TEXT(P3123,"#,##0"),"✔ متوازنة"))))),IF(R3123=0,"⚠ أضف سطر عهدة أولًا",IF(OR(C3123="",N(G3123)=0),"⚠ أكمل التاريخ والقيمة",IF(S3123="","⚠ التاريخ خارج السنة المالية",IF(H3123="","⚠ اختر بند الموازنة",IF(I3123="مرفوض","✖ مرفوض من المدير",IF(I3123&lt;&gt;"موافق","⏳ بانتظار موافقة المدير",IF(K3123&lt;&gt;"نعم","⚠ غير مسوى مع الحسابات","✔ معتمد ومسوى")))))))))</f>
        <v/>
      </c>
      <c r="R3123">
        <f>N(R3122)+IF(A3123="عهدة",1,0)</f>
        <v/>
      </c>
      <c r="S3123">
        <f>IF(C3123="","",IF(AND(C3123&gt;=DATE(2026,9,1),C3123&lt;=DATE(2027,8,31)),(YEAR(C3123)-2026)*12+MONTH(C3123)-8,""))</f>
        <v/>
      </c>
      <c r="T3123">
        <f>IF(AND(A3123="مصروف",R3123&gt;0,I3123="موافق",S3123&lt;&gt;"",H3123&lt;&gt;""),N(G3123),0)</f>
        <v/>
      </c>
    </row>
    <row r="3124">
      <c r="A3124" s="19" t="n"/>
      <c r="B3124" s="20">
        <f>IF(A3124="","",IF(R3124=0,"⚠ أضف سطر عهدة أولًا","BDR-"&amp;TEXT(R3124,"000")))</f>
        <v/>
      </c>
      <c r="C3124" s="21" t="n"/>
      <c r="D3124" s="20">
        <f>IF(C3124="","",IF(S3124="","خارج السنة المالية",INDEX(القوائم!$D$2:$D$13,S3124)))</f>
        <v/>
      </c>
      <c r="E3124" s="22" t="n"/>
      <c r="F3124" s="23" t="n"/>
      <c r="G3124" s="23" t="n"/>
      <c r="H3124" s="22" t="n"/>
      <c r="I3124" s="19" t="n"/>
      <c r="J3124" s="21" t="n"/>
      <c r="K3124" s="19" t="n"/>
      <c r="L3124" s="19" t="n"/>
      <c r="M3124" s="21" t="n"/>
      <c r="N3124" s="22" t="n"/>
      <c r="O3124" s="24">
        <f>IF(A3124&lt;&gt;"عهدة","",SUMIFS($G$8:$G$5007,$B$8:$B$5007,B3124,$A$8:$A$5007,"مصروف",$I$8:$I$5007,"&lt;&gt;مرفوض"))</f>
        <v/>
      </c>
      <c r="P3124" s="25">
        <f>IF(A3124&lt;&gt;"عهدة","",N(F3124)-O3124)</f>
        <v/>
      </c>
      <c r="Q3124" s="26">
        <f>IF(A3124="","",IF(A3124="عهدة",IF(N(F3124)=0,"⚠ أدخل قيمة العهدة",IF(P3124&lt;0,"⛔ عجز / زيادة مصروفات "&amp;TEXT(-P3124,"#,##0"),IF(COUNTIFS($B$8:$B$5007,B3124,$A$8:$A$5007,"مصروف",$I$8:$I$5007,"&lt;&gt;مرفوض",$K$8:$K$5007,"&lt;&gt;نعم")&gt;0,"⚠ "&amp;COUNTIFS($B$8:$B$5007,B3124,$A$8:$A$5007,"مصروف",$I$8:$I$5007,"&lt;&gt;مرفوض",$K$8:$K$5007,"&lt;&gt;نعم")&amp;" مصروف غير مسوى",IF(L3124="تمت التسوية",IF(P3124=0,"✔ متوازنة وتمت التسوية","✔ تمت التسوية – متبقي "&amp;TEXT(P3124,"#,##0")),IF(P3124&gt;0,"متبقي "&amp;TEXT(P3124,"#,##0"),"✔ متوازنة"))))),IF(R3124=0,"⚠ أضف سطر عهدة أولًا",IF(OR(C3124="",N(G3124)=0),"⚠ أكمل التاريخ والقيمة",IF(S3124="","⚠ التاريخ خارج السنة المالية",IF(H3124="","⚠ اختر بند الموازنة",IF(I3124="مرفوض","✖ مرفوض من المدير",IF(I3124&lt;&gt;"موافق","⏳ بانتظار موافقة المدير",IF(K3124&lt;&gt;"نعم","⚠ غير مسوى مع الحسابات","✔ معتمد ومسوى")))))))))</f>
        <v/>
      </c>
      <c r="R3124">
        <f>N(R3123)+IF(A3124="عهدة",1,0)</f>
        <v/>
      </c>
      <c r="S3124">
        <f>IF(C3124="","",IF(AND(C3124&gt;=DATE(2026,9,1),C3124&lt;=DATE(2027,8,31)),(YEAR(C3124)-2026)*12+MONTH(C3124)-8,""))</f>
        <v/>
      </c>
      <c r="T3124">
        <f>IF(AND(A3124="مصروف",R3124&gt;0,I3124="موافق",S3124&lt;&gt;"",H3124&lt;&gt;""),N(G3124),0)</f>
        <v/>
      </c>
    </row>
    <row r="3125">
      <c r="A3125" s="19" t="n"/>
      <c r="B3125" s="20">
        <f>IF(A3125="","",IF(R3125=0,"⚠ أضف سطر عهدة أولًا","BDR-"&amp;TEXT(R3125,"000")))</f>
        <v/>
      </c>
      <c r="C3125" s="21" t="n"/>
      <c r="D3125" s="20">
        <f>IF(C3125="","",IF(S3125="","خارج السنة المالية",INDEX(القوائم!$D$2:$D$13,S3125)))</f>
        <v/>
      </c>
      <c r="E3125" s="22" t="n"/>
      <c r="F3125" s="23" t="n"/>
      <c r="G3125" s="23" t="n"/>
      <c r="H3125" s="22" t="n"/>
      <c r="I3125" s="19" t="n"/>
      <c r="J3125" s="21" t="n"/>
      <c r="K3125" s="19" t="n"/>
      <c r="L3125" s="19" t="n"/>
      <c r="M3125" s="21" t="n"/>
      <c r="N3125" s="22" t="n"/>
      <c r="O3125" s="24">
        <f>IF(A3125&lt;&gt;"عهدة","",SUMIFS($G$8:$G$5007,$B$8:$B$5007,B3125,$A$8:$A$5007,"مصروف",$I$8:$I$5007,"&lt;&gt;مرفوض"))</f>
        <v/>
      </c>
      <c r="P3125" s="25">
        <f>IF(A3125&lt;&gt;"عهدة","",N(F3125)-O3125)</f>
        <v/>
      </c>
      <c r="Q3125" s="26">
        <f>IF(A3125="","",IF(A3125="عهدة",IF(N(F3125)=0,"⚠ أدخل قيمة العهدة",IF(P3125&lt;0,"⛔ عجز / زيادة مصروفات "&amp;TEXT(-P3125,"#,##0"),IF(COUNTIFS($B$8:$B$5007,B3125,$A$8:$A$5007,"مصروف",$I$8:$I$5007,"&lt;&gt;مرفوض",$K$8:$K$5007,"&lt;&gt;نعم")&gt;0,"⚠ "&amp;COUNTIFS($B$8:$B$5007,B3125,$A$8:$A$5007,"مصروف",$I$8:$I$5007,"&lt;&gt;مرفوض",$K$8:$K$5007,"&lt;&gt;نعم")&amp;" مصروف غير مسوى",IF(L3125="تمت التسوية",IF(P3125=0,"✔ متوازنة وتمت التسوية","✔ تمت التسوية – متبقي "&amp;TEXT(P3125,"#,##0")),IF(P3125&gt;0,"متبقي "&amp;TEXT(P3125,"#,##0"),"✔ متوازنة"))))),IF(R3125=0,"⚠ أضف سطر عهدة أولًا",IF(OR(C3125="",N(G3125)=0),"⚠ أكمل التاريخ والقيمة",IF(S3125="","⚠ التاريخ خارج السنة المالية",IF(H3125="","⚠ اختر بند الموازنة",IF(I3125="مرفوض","✖ مرفوض من المدير",IF(I3125&lt;&gt;"موافق","⏳ بانتظار موافقة المدير",IF(K3125&lt;&gt;"نعم","⚠ غير مسوى مع الحسابات","✔ معتمد ومسوى")))))))))</f>
        <v/>
      </c>
      <c r="R3125">
        <f>N(R3124)+IF(A3125="عهدة",1,0)</f>
        <v/>
      </c>
      <c r="S3125">
        <f>IF(C3125="","",IF(AND(C3125&gt;=DATE(2026,9,1),C3125&lt;=DATE(2027,8,31)),(YEAR(C3125)-2026)*12+MONTH(C3125)-8,""))</f>
        <v/>
      </c>
      <c r="T3125">
        <f>IF(AND(A3125="مصروف",R3125&gt;0,I3125="موافق",S3125&lt;&gt;"",H3125&lt;&gt;""),N(G3125),0)</f>
        <v/>
      </c>
    </row>
    <row r="3126">
      <c r="A3126" s="19" t="n"/>
      <c r="B3126" s="20">
        <f>IF(A3126="","",IF(R3126=0,"⚠ أضف سطر عهدة أولًا","BDR-"&amp;TEXT(R3126,"000")))</f>
        <v/>
      </c>
      <c r="C3126" s="21" t="n"/>
      <c r="D3126" s="20">
        <f>IF(C3126="","",IF(S3126="","خارج السنة المالية",INDEX(القوائم!$D$2:$D$13,S3126)))</f>
        <v/>
      </c>
      <c r="E3126" s="22" t="n"/>
      <c r="F3126" s="23" t="n"/>
      <c r="G3126" s="23" t="n"/>
      <c r="H3126" s="22" t="n"/>
      <c r="I3126" s="19" t="n"/>
      <c r="J3126" s="21" t="n"/>
      <c r="K3126" s="19" t="n"/>
      <c r="L3126" s="19" t="n"/>
      <c r="M3126" s="21" t="n"/>
      <c r="N3126" s="22" t="n"/>
      <c r="O3126" s="24">
        <f>IF(A3126&lt;&gt;"عهدة","",SUMIFS($G$8:$G$5007,$B$8:$B$5007,B3126,$A$8:$A$5007,"مصروف",$I$8:$I$5007,"&lt;&gt;مرفوض"))</f>
        <v/>
      </c>
      <c r="P3126" s="25">
        <f>IF(A3126&lt;&gt;"عهدة","",N(F3126)-O3126)</f>
        <v/>
      </c>
      <c r="Q3126" s="26">
        <f>IF(A3126="","",IF(A3126="عهدة",IF(N(F3126)=0,"⚠ أدخل قيمة العهدة",IF(P3126&lt;0,"⛔ عجز / زيادة مصروفات "&amp;TEXT(-P3126,"#,##0"),IF(COUNTIFS($B$8:$B$5007,B3126,$A$8:$A$5007,"مصروف",$I$8:$I$5007,"&lt;&gt;مرفوض",$K$8:$K$5007,"&lt;&gt;نعم")&gt;0,"⚠ "&amp;COUNTIFS($B$8:$B$5007,B3126,$A$8:$A$5007,"مصروف",$I$8:$I$5007,"&lt;&gt;مرفوض",$K$8:$K$5007,"&lt;&gt;نعم")&amp;" مصروف غير مسوى",IF(L3126="تمت التسوية",IF(P3126=0,"✔ متوازنة وتمت التسوية","✔ تمت التسوية – متبقي "&amp;TEXT(P3126,"#,##0")),IF(P3126&gt;0,"متبقي "&amp;TEXT(P3126,"#,##0"),"✔ متوازنة"))))),IF(R3126=0,"⚠ أضف سطر عهدة أولًا",IF(OR(C3126="",N(G3126)=0),"⚠ أكمل التاريخ والقيمة",IF(S3126="","⚠ التاريخ خارج السنة المالية",IF(H3126="","⚠ اختر بند الموازنة",IF(I3126="مرفوض","✖ مرفوض من المدير",IF(I3126&lt;&gt;"موافق","⏳ بانتظار موافقة المدير",IF(K3126&lt;&gt;"نعم","⚠ غير مسوى مع الحسابات","✔ معتمد ومسوى")))))))))</f>
        <v/>
      </c>
      <c r="R3126">
        <f>N(R3125)+IF(A3126="عهدة",1,0)</f>
        <v/>
      </c>
      <c r="S3126">
        <f>IF(C3126="","",IF(AND(C3126&gt;=DATE(2026,9,1),C3126&lt;=DATE(2027,8,31)),(YEAR(C3126)-2026)*12+MONTH(C3126)-8,""))</f>
        <v/>
      </c>
      <c r="T3126">
        <f>IF(AND(A3126="مصروف",R3126&gt;0,I3126="موافق",S3126&lt;&gt;"",H3126&lt;&gt;""),N(G3126),0)</f>
        <v/>
      </c>
    </row>
    <row r="3127">
      <c r="A3127" s="19" t="n"/>
      <c r="B3127" s="20">
        <f>IF(A3127="","",IF(R3127=0,"⚠ أضف سطر عهدة أولًا","BDR-"&amp;TEXT(R3127,"000")))</f>
        <v/>
      </c>
      <c r="C3127" s="21" t="n"/>
      <c r="D3127" s="20">
        <f>IF(C3127="","",IF(S3127="","خارج السنة المالية",INDEX(القوائم!$D$2:$D$13,S3127)))</f>
        <v/>
      </c>
      <c r="E3127" s="22" t="n"/>
      <c r="F3127" s="23" t="n"/>
      <c r="G3127" s="23" t="n"/>
      <c r="H3127" s="22" t="n"/>
      <c r="I3127" s="19" t="n"/>
      <c r="J3127" s="21" t="n"/>
      <c r="K3127" s="19" t="n"/>
      <c r="L3127" s="19" t="n"/>
      <c r="M3127" s="21" t="n"/>
      <c r="N3127" s="22" t="n"/>
      <c r="O3127" s="24">
        <f>IF(A3127&lt;&gt;"عهدة","",SUMIFS($G$8:$G$5007,$B$8:$B$5007,B3127,$A$8:$A$5007,"مصروف",$I$8:$I$5007,"&lt;&gt;مرفوض"))</f>
        <v/>
      </c>
      <c r="P3127" s="25">
        <f>IF(A3127&lt;&gt;"عهدة","",N(F3127)-O3127)</f>
        <v/>
      </c>
      <c r="Q3127" s="26">
        <f>IF(A3127="","",IF(A3127="عهدة",IF(N(F3127)=0,"⚠ أدخل قيمة العهدة",IF(P3127&lt;0,"⛔ عجز / زيادة مصروفات "&amp;TEXT(-P3127,"#,##0"),IF(COUNTIFS($B$8:$B$5007,B3127,$A$8:$A$5007,"مصروف",$I$8:$I$5007,"&lt;&gt;مرفوض",$K$8:$K$5007,"&lt;&gt;نعم")&gt;0,"⚠ "&amp;COUNTIFS($B$8:$B$5007,B3127,$A$8:$A$5007,"مصروف",$I$8:$I$5007,"&lt;&gt;مرفوض",$K$8:$K$5007,"&lt;&gt;نعم")&amp;" مصروف غير مسوى",IF(L3127="تمت التسوية",IF(P3127=0,"✔ متوازنة وتمت التسوية","✔ تمت التسوية – متبقي "&amp;TEXT(P3127,"#,##0")),IF(P3127&gt;0,"متبقي "&amp;TEXT(P3127,"#,##0"),"✔ متوازنة"))))),IF(R3127=0,"⚠ أضف سطر عهدة أولًا",IF(OR(C3127="",N(G3127)=0),"⚠ أكمل التاريخ والقيمة",IF(S3127="","⚠ التاريخ خارج السنة المالية",IF(H3127="","⚠ اختر بند الموازنة",IF(I3127="مرفوض","✖ مرفوض من المدير",IF(I3127&lt;&gt;"موافق","⏳ بانتظار موافقة المدير",IF(K3127&lt;&gt;"نعم","⚠ غير مسوى مع الحسابات","✔ معتمد ومسوى")))))))))</f>
        <v/>
      </c>
      <c r="R3127">
        <f>N(R3126)+IF(A3127="عهدة",1,0)</f>
        <v/>
      </c>
      <c r="S3127">
        <f>IF(C3127="","",IF(AND(C3127&gt;=DATE(2026,9,1),C3127&lt;=DATE(2027,8,31)),(YEAR(C3127)-2026)*12+MONTH(C3127)-8,""))</f>
        <v/>
      </c>
      <c r="T3127">
        <f>IF(AND(A3127="مصروف",R3127&gt;0,I3127="موافق",S3127&lt;&gt;"",H3127&lt;&gt;""),N(G3127),0)</f>
        <v/>
      </c>
    </row>
    <row r="3128">
      <c r="A3128" s="19" t="n"/>
      <c r="B3128" s="20">
        <f>IF(A3128="","",IF(R3128=0,"⚠ أضف سطر عهدة أولًا","BDR-"&amp;TEXT(R3128,"000")))</f>
        <v/>
      </c>
      <c r="C3128" s="21" t="n"/>
      <c r="D3128" s="20">
        <f>IF(C3128="","",IF(S3128="","خارج السنة المالية",INDEX(القوائم!$D$2:$D$13,S3128)))</f>
        <v/>
      </c>
      <c r="E3128" s="22" t="n"/>
      <c r="F3128" s="23" t="n"/>
      <c r="G3128" s="23" t="n"/>
      <c r="H3128" s="22" t="n"/>
      <c r="I3128" s="19" t="n"/>
      <c r="J3128" s="21" t="n"/>
      <c r="K3128" s="19" t="n"/>
      <c r="L3128" s="19" t="n"/>
      <c r="M3128" s="21" t="n"/>
      <c r="N3128" s="22" t="n"/>
      <c r="O3128" s="24">
        <f>IF(A3128&lt;&gt;"عهدة","",SUMIFS($G$8:$G$5007,$B$8:$B$5007,B3128,$A$8:$A$5007,"مصروف",$I$8:$I$5007,"&lt;&gt;مرفوض"))</f>
        <v/>
      </c>
      <c r="P3128" s="25">
        <f>IF(A3128&lt;&gt;"عهدة","",N(F3128)-O3128)</f>
        <v/>
      </c>
      <c r="Q3128" s="26">
        <f>IF(A3128="","",IF(A3128="عهدة",IF(N(F3128)=0,"⚠ أدخل قيمة العهدة",IF(P3128&lt;0,"⛔ عجز / زيادة مصروفات "&amp;TEXT(-P3128,"#,##0"),IF(COUNTIFS($B$8:$B$5007,B3128,$A$8:$A$5007,"مصروف",$I$8:$I$5007,"&lt;&gt;مرفوض",$K$8:$K$5007,"&lt;&gt;نعم")&gt;0,"⚠ "&amp;COUNTIFS($B$8:$B$5007,B3128,$A$8:$A$5007,"مصروف",$I$8:$I$5007,"&lt;&gt;مرفوض",$K$8:$K$5007,"&lt;&gt;نعم")&amp;" مصروف غير مسوى",IF(L3128="تمت التسوية",IF(P3128=0,"✔ متوازنة وتمت التسوية","✔ تمت التسوية – متبقي "&amp;TEXT(P3128,"#,##0")),IF(P3128&gt;0,"متبقي "&amp;TEXT(P3128,"#,##0"),"✔ متوازنة"))))),IF(R3128=0,"⚠ أضف سطر عهدة أولًا",IF(OR(C3128="",N(G3128)=0),"⚠ أكمل التاريخ والقيمة",IF(S3128="","⚠ التاريخ خارج السنة المالية",IF(H3128="","⚠ اختر بند الموازنة",IF(I3128="مرفوض","✖ مرفوض من المدير",IF(I3128&lt;&gt;"موافق","⏳ بانتظار موافقة المدير",IF(K3128&lt;&gt;"نعم","⚠ غير مسوى مع الحسابات","✔ معتمد ومسوى")))))))))</f>
        <v/>
      </c>
      <c r="R3128">
        <f>N(R3127)+IF(A3128="عهدة",1,0)</f>
        <v/>
      </c>
      <c r="S3128">
        <f>IF(C3128="","",IF(AND(C3128&gt;=DATE(2026,9,1),C3128&lt;=DATE(2027,8,31)),(YEAR(C3128)-2026)*12+MONTH(C3128)-8,""))</f>
        <v/>
      </c>
      <c r="T3128">
        <f>IF(AND(A3128="مصروف",R3128&gt;0,I3128="موافق",S3128&lt;&gt;"",H3128&lt;&gt;""),N(G3128),0)</f>
        <v/>
      </c>
    </row>
    <row r="3129">
      <c r="A3129" s="19" t="n"/>
      <c r="B3129" s="20">
        <f>IF(A3129="","",IF(R3129=0,"⚠ أضف سطر عهدة أولًا","BDR-"&amp;TEXT(R3129,"000")))</f>
        <v/>
      </c>
      <c r="C3129" s="21" t="n"/>
      <c r="D3129" s="20">
        <f>IF(C3129="","",IF(S3129="","خارج السنة المالية",INDEX(القوائم!$D$2:$D$13,S3129)))</f>
        <v/>
      </c>
      <c r="E3129" s="22" t="n"/>
      <c r="F3129" s="23" t="n"/>
      <c r="G3129" s="23" t="n"/>
      <c r="H3129" s="22" t="n"/>
      <c r="I3129" s="19" t="n"/>
      <c r="J3129" s="21" t="n"/>
      <c r="K3129" s="19" t="n"/>
      <c r="L3129" s="19" t="n"/>
      <c r="M3129" s="21" t="n"/>
      <c r="N3129" s="22" t="n"/>
      <c r="O3129" s="24">
        <f>IF(A3129&lt;&gt;"عهدة","",SUMIFS($G$8:$G$5007,$B$8:$B$5007,B3129,$A$8:$A$5007,"مصروف",$I$8:$I$5007,"&lt;&gt;مرفوض"))</f>
        <v/>
      </c>
      <c r="P3129" s="25">
        <f>IF(A3129&lt;&gt;"عهدة","",N(F3129)-O3129)</f>
        <v/>
      </c>
      <c r="Q3129" s="26">
        <f>IF(A3129="","",IF(A3129="عهدة",IF(N(F3129)=0,"⚠ أدخل قيمة العهدة",IF(P3129&lt;0,"⛔ عجز / زيادة مصروفات "&amp;TEXT(-P3129,"#,##0"),IF(COUNTIFS($B$8:$B$5007,B3129,$A$8:$A$5007,"مصروف",$I$8:$I$5007,"&lt;&gt;مرفوض",$K$8:$K$5007,"&lt;&gt;نعم")&gt;0,"⚠ "&amp;COUNTIFS($B$8:$B$5007,B3129,$A$8:$A$5007,"مصروف",$I$8:$I$5007,"&lt;&gt;مرفوض",$K$8:$K$5007,"&lt;&gt;نعم")&amp;" مصروف غير مسوى",IF(L3129="تمت التسوية",IF(P3129=0,"✔ متوازنة وتمت التسوية","✔ تمت التسوية – متبقي "&amp;TEXT(P3129,"#,##0")),IF(P3129&gt;0,"متبقي "&amp;TEXT(P3129,"#,##0"),"✔ متوازنة"))))),IF(R3129=0,"⚠ أضف سطر عهدة أولًا",IF(OR(C3129="",N(G3129)=0),"⚠ أكمل التاريخ والقيمة",IF(S3129="","⚠ التاريخ خارج السنة المالية",IF(H3129="","⚠ اختر بند الموازنة",IF(I3129="مرفوض","✖ مرفوض من المدير",IF(I3129&lt;&gt;"موافق","⏳ بانتظار موافقة المدير",IF(K3129&lt;&gt;"نعم","⚠ غير مسوى مع الحسابات","✔ معتمد ومسوى")))))))))</f>
        <v/>
      </c>
      <c r="R3129">
        <f>N(R3128)+IF(A3129="عهدة",1,0)</f>
        <v/>
      </c>
      <c r="S3129">
        <f>IF(C3129="","",IF(AND(C3129&gt;=DATE(2026,9,1),C3129&lt;=DATE(2027,8,31)),(YEAR(C3129)-2026)*12+MONTH(C3129)-8,""))</f>
        <v/>
      </c>
      <c r="T3129">
        <f>IF(AND(A3129="مصروف",R3129&gt;0,I3129="موافق",S3129&lt;&gt;"",H3129&lt;&gt;""),N(G3129),0)</f>
        <v/>
      </c>
    </row>
    <row r="3130">
      <c r="A3130" s="19" t="n"/>
      <c r="B3130" s="20">
        <f>IF(A3130="","",IF(R3130=0,"⚠ أضف سطر عهدة أولًا","BDR-"&amp;TEXT(R3130,"000")))</f>
        <v/>
      </c>
      <c r="C3130" s="21" t="n"/>
      <c r="D3130" s="20">
        <f>IF(C3130="","",IF(S3130="","خارج السنة المالية",INDEX(القوائم!$D$2:$D$13,S3130)))</f>
        <v/>
      </c>
      <c r="E3130" s="22" t="n"/>
      <c r="F3130" s="23" t="n"/>
      <c r="G3130" s="23" t="n"/>
      <c r="H3130" s="22" t="n"/>
      <c r="I3130" s="19" t="n"/>
      <c r="J3130" s="21" t="n"/>
      <c r="K3130" s="19" t="n"/>
      <c r="L3130" s="19" t="n"/>
      <c r="M3130" s="21" t="n"/>
      <c r="N3130" s="22" t="n"/>
      <c r="O3130" s="24">
        <f>IF(A3130&lt;&gt;"عهدة","",SUMIFS($G$8:$G$5007,$B$8:$B$5007,B3130,$A$8:$A$5007,"مصروف",$I$8:$I$5007,"&lt;&gt;مرفوض"))</f>
        <v/>
      </c>
      <c r="P3130" s="25">
        <f>IF(A3130&lt;&gt;"عهدة","",N(F3130)-O3130)</f>
        <v/>
      </c>
      <c r="Q3130" s="26">
        <f>IF(A3130="","",IF(A3130="عهدة",IF(N(F3130)=0,"⚠ أدخل قيمة العهدة",IF(P3130&lt;0,"⛔ عجز / زيادة مصروفات "&amp;TEXT(-P3130,"#,##0"),IF(COUNTIFS($B$8:$B$5007,B3130,$A$8:$A$5007,"مصروف",$I$8:$I$5007,"&lt;&gt;مرفوض",$K$8:$K$5007,"&lt;&gt;نعم")&gt;0,"⚠ "&amp;COUNTIFS($B$8:$B$5007,B3130,$A$8:$A$5007,"مصروف",$I$8:$I$5007,"&lt;&gt;مرفوض",$K$8:$K$5007,"&lt;&gt;نعم")&amp;" مصروف غير مسوى",IF(L3130="تمت التسوية",IF(P3130=0,"✔ متوازنة وتمت التسوية","✔ تمت التسوية – متبقي "&amp;TEXT(P3130,"#,##0")),IF(P3130&gt;0,"متبقي "&amp;TEXT(P3130,"#,##0"),"✔ متوازنة"))))),IF(R3130=0,"⚠ أضف سطر عهدة أولًا",IF(OR(C3130="",N(G3130)=0),"⚠ أكمل التاريخ والقيمة",IF(S3130="","⚠ التاريخ خارج السنة المالية",IF(H3130="","⚠ اختر بند الموازنة",IF(I3130="مرفوض","✖ مرفوض من المدير",IF(I3130&lt;&gt;"موافق","⏳ بانتظار موافقة المدير",IF(K3130&lt;&gt;"نعم","⚠ غير مسوى مع الحسابات","✔ معتمد ومسوى")))))))))</f>
        <v/>
      </c>
      <c r="R3130">
        <f>N(R3129)+IF(A3130="عهدة",1,0)</f>
        <v/>
      </c>
      <c r="S3130">
        <f>IF(C3130="","",IF(AND(C3130&gt;=DATE(2026,9,1),C3130&lt;=DATE(2027,8,31)),(YEAR(C3130)-2026)*12+MONTH(C3130)-8,""))</f>
        <v/>
      </c>
      <c r="T3130">
        <f>IF(AND(A3130="مصروف",R3130&gt;0,I3130="موافق",S3130&lt;&gt;"",H3130&lt;&gt;""),N(G3130),0)</f>
        <v/>
      </c>
    </row>
    <row r="3131">
      <c r="A3131" s="19" t="n"/>
      <c r="B3131" s="20">
        <f>IF(A3131="","",IF(R3131=0,"⚠ أضف سطر عهدة أولًا","BDR-"&amp;TEXT(R3131,"000")))</f>
        <v/>
      </c>
      <c r="C3131" s="21" t="n"/>
      <c r="D3131" s="20">
        <f>IF(C3131="","",IF(S3131="","خارج السنة المالية",INDEX(القوائم!$D$2:$D$13,S3131)))</f>
        <v/>
      </c>
      <c r="E3131" s="22" t="n"/>
      <c r="F3131" s="23" t="n"/>
      <c r="G3131" s="23" t="n"/>
      <c r="H3131" s="22" t="n"/>
      <c r="I3131" s="19" t="n"/>
      <c r="J3131" s="21" t="n"/>
      <c r="K3131" s="19" t="n"/>
      <c r="L3131" s="19" t="n"/>
      <c r="M3131" s="21" t="n"/>
      <c r="N3131" s="22" t="n"/>
      <c r="O3131" s="24">
        <f>IF(A3131&lt;&gt;"عهدة","",SUMIFS($G$8:$G$5007,$B$8:$B$5007,B3131,$A$8:$A$5007,"مصروف",$I$8:$I$5007,"&lt;&gt;مرفوض"))</f>
        <v/>
      </c>
      <c r="P3131" s="25">
        <f>IF(A3131&lt;&gt;"عهدة","",N(F3131)-O3131)</f>
        <v/>
      </c>
      <c r="Q3131" s="26">
        <f>IF(A3131="","",IF(A3131="عهدة",IF(N(F3131)=0,"⚠ أدخل قيمة العهدة",IF(P3131&lt;0,"⛔ عجز / زيادة مصروفات "&amp;TEXT(-P3131,"#,##0"),IF(COUNTIFS($B$8:$B$5007,B3131,$A$8:$A$5007,"مصروف",$I$8:$I$5007,"&lt;&gt;مرفوض",$K$8:$K$5007,"&lt;&gt;نعم")&gt;0,"⚠ "&amp;COUNTIFS($B$8:$B$5007,B3131,$A$8:$A$5007,"مصروف",$I$8:$I$5007,"&lt;&gt;مرفوض",$K$8:$K$5007,"&lt;&gt;نعم")&amp;" مصروف غير مسوى",IF(L3131="تمت التسوية",IF(P3131=0,"✔ متوازنة وتمت التسوية","✔ تمت التسوية – متبقي "&amp;TEXT(P3131,"#,##0")),IF(P3131&gt;0,"متبقي "&amp;TEXT(P3131,"#,##0"),"✔ متوازنة"))))),IF(R3131=0,"⚠ أضف سطر عهدة أولًا",IF(OR(C3131="",N(G3131)=0),"⚠ أكمل التاريخ والقيمة",IF(S3131="","⚠ التاريخ خارج السنة المالية",IF(H3131="","⚠ اختر بند الموازنة",IF(I3131="مرفوض","✖ مرفوض من المدير",IF(I3131&lt;&gt;"موافق","⏳ بانتظار موافقة المدير",IF(K3131&lt;&gt;"نعم","⚠ غير مسوى مع الحسابات","✔ معتمد ومسوى")))))))))</f>
        <v/>
      </c>
      <c r="R3131">
        <f>N(R3130)+IF(A3131="عهدة",1,0)</f>
        <v/>
      </c>
      <c r="S3131">
        <f>IF(C3131="","",IF(AND(C3131&gt;=DATE(2026,9,1),C3131&lt;=DATE(2027,8,31)),(YEAR(C3131)-2026)*12+MONTH(C3131)-8,""))</f>
        <v/>
      </c>
      <c r="T3131">
        <f>IF(AND(A3131="مصروف",R3131&gt;0,I3131="موافق",S3131&lt;&gt;"",H3131&lt;&gt;""),N(G3131),0)</f>
        <v/>
      </c>
    </row>
    <row r="3132">
      <c r="A3132" s="19" t="n"/>
      <c r="B3132" s="20">
        <f>IF(A3132="","",IF(R3132=0,"⚠ أضف سطر عهدة أولًا","BDR-"&amp;TEXT(R3132,"000")))</f>
        <v/>
      </c>
      <c r="C3132" s="21" t="n"/>
      <c r="D3132" s="20">
        <f>IF(C3132="","",IF(S3132="","خارج السنة المالية",INDEX(القوائم!$D$2:$D$13,S3132)))</f>
        <v/>
      </c>
      <c r="E3132" s="22" t="n"/>
      <c r="F3132" s="23" t="n"/>
      <c r="G3132" s="23" t="n"/>
      <c r="H3132" s="22" t="n"/>
      <c r="I3132" s="19" t="n"/>
      <c r="J3132" s="21" t="n"/>
      <c r="K3132" s="19" t="n"/>
      <c r="L3132" s="19" t="n"/>
      <c r="M3132" s="21" t="n"/>
      <c r="N3132" s="22" t="n"/>
      <c r="O3132" s="24">
        <f>IF(A3132&lt;&gt;"عهدة","",SUMIFS($G$8:$G$5007,$B$8:$B$5007,B3132,$A$8:$A$5007,"مصروف",$I$8:$I$5007,"&lt;&gt;مرفوض"))</f>
        <v/>
      </c>
      <c r="P3132" s="25">
        <f>IF(A3132&lt;&gt;"عهدة","",N(F3132)-O3132)</f>
        <v/>
      </c>
      <c r="Q3132" s="26">
        <f>IF(A3132="","",IF(A3132="عهدة",IF(N(F3132)=0,"⚠ أدخل قيمة العهدة",IF(P3132&lt;0,"⛔ عجز / زيادة مصروفات "&amp;TEXT(-P3132,"#,##0"),IF(COUNTIFS($B$8:$B$5007,B3132,$A$8:$A$5007,"مصروف",$I$8:$I$5007,"&lt;&gt;مرفوض",$K$8:$K$5007,"&lt;&gt;نعم")&gt;0,"⚠ "&amp;COUNTIFS($B$8:$B$5007,B3132,$A$8:$A$5007,"مصروف",$I$8:$I$5007,"&lt;&gt;مرفوض",$K$8:$K$5007,"&lt;&gt;نعم")&amp;" مصروف غير مسوى",IF(L3132="تمت التسوية",IF(P3132=0,"✔ متوازنة وتمت التسوية","✔ تمت التسوية – متبقي "&amp;TEXT(P3132,"#,##0")),IF(P3132&gt;0,"متبقي "&amp;TEXT(P3132,"#,##0"),"✔ متوازنة"))))),IF(R3132=0,"⚠ أضف سطر عهدة أولًا",IF(OR(C3132="",N(G3132)=0),"⚠ أكمل التاريخ والقيمة",IF(S3132="","⚠ التاريخ خارج السنة المالية",IF(H3132="","⚠ اختر بند الموازنة",IF(I3132="مرفوض","✖ مرفوض من المدير",IF(I3132&lt;&gt;"موافق","⏳ بانتظار موافقة المدير",IF(K3132&lt;&gt;"نعم","⚠ غير مسوى مع الحسابات","✔ معتمد ومسوى")))))))))</f>
        <v/>
      </c>
      <c r="R3132">
        <f>N(R3131)+IF(A3132="عهدة",1,0)</f>
        <v/>
      </c>
      <c r="S3132">
        <f>IF(C3132="","",IF(AND(C3132&gt;=DATE(2026,9,1),C3132&lt;=DATE(2027,8,31)),(YEAR(C3132)-2026)*12+MONTH(C3132)-8,""))</f>
        <v/>
      </c>
      <c r="T3132">
        <f>IF(AND(A3132="مصروف",R3132&gt;0,I3132="موافق",S3132&lt;&gt;"",H3132&lt;&gt;""),N(G3132),0)</f>
        <v/>
      </c>
    </row>
    <row r="3133">
      <c r="A3133" s="19" t="n"/>
      <c r="B3133" s="20">
        <f>IF(A3133="","",IF(R3133=0,"⚠ أضف سطر عهدة أولًا","BDR-"&amp;TEXT(R3133,"000")))</f>
        <v/>
      </c>
      <c r="C3133" s="21" t="n"/>
      <c r="D3133" s="20">
        <f>IF(C3133="","",IF(S3133="","خارج السنة المالية",INDEX(القوائم!$D$2:$D$13,S3133)))</f>
        <v/>
      </c>
      <c r="E3133" s="22" t="n"/>
      <c r="F3133" s="23" t="n"/>
      <c r="G3133" s="23" t="n"/>
      <c r="H3133" s="22" t="n"/>
      <c r="I3133" s="19" t="n"/>
      <c r="J3133" s="21" t="n"/>
      <c r="K3133" s="19" t="n"/>
      <c r="L3133" s="19" t="n"/>
      <c r="M3133" s="21" t="n"/>
      <c r="N3133" s="22" t="n"/>
      <c r="O3133" s="24">
        <f>IF(A3133&lt;&gt;"عهدة","",SUMIFS($G$8:$G$5007,$B$8:$B$5007,B3133,$A$8:$A$5007,"مصروف",$I$8:$I$5007,"&lt;&gt;مرفوض"))</f>
        <v/>
      </c>
      <c r="P3133" s="25">
        <f>IF(A3133&lt;&gt;"عهدة","",N(F3133)-O3133)</f>
        <v/>
      </c>
      <c r="Q3133" s="26">
        <f>IF(A3133="","",IF(A3133="عهدة",IF(N(F3133)=0,"⚠ أدخل قيمة العهدة",IF(P3133&lt;0,"⛔ عجز / زيادة مصروفات "&amp;TEXT(-P3133,"#,##0"),IF(COUNTIFS($B$8:$B$5007,B3133,$A$8:$A$5007,"مصروف",$I$8:$I$5007,"&lt;&gt;مرفوض",$K$8:$K$5007,"&lt;&gt;نعم")&gt;0,"⚠ "&amp;COUNTIFS($B$8:$B$5007,B3133,$A$8:$A$5007,"مصروف",$I$8:$I$5007,"&lt;&gt;مرفوض",$K$8:$K$5007,"&lt;&gt;نعم")&amp;" مصروف غير مسوى",IF(L3133="تمت التسوية",IF(P3133=0,"✔ متوازنة وتمت التسوية","✔ تمت التسوية – متبقي "&amp;TEXT(P3133,"#,##0")),IF(P3133&gt;0,"متبقي "&amp;TEXT(P3133,"#,##0"),"✔ متوازنة"))))),IF(R3133=0,"⚠ أضف سطر عهدة أولًا",IF(OR(C3133="",N(G3133)=0),"⚠ أكمل التاريخ والقيمة",IF(S3133="","⚠ التاريخ خارج السنة المالية",IF(H3133="","⚠ اختر بند الموازنة",IF(I3133="مرفوض","✖ مرفوض من المدير",IF(I3133&lt;&gt;"موافق","⏳ بانتظار موافقة المدير",IF(K3133&lt;&gt;"نعم","⚠ غير مسوى مع الحسابات","✔ معتمد ومسوى")))))))))</f>
        <v/>
      </c>
      <c r="R3133">
        <f>N(R3132)+IF(A3133="عهدة",1,0)</f>
        <v/>
      </c>
      <c r="S3133">
        <f>IF(C3133="","",IF(AND(C3133&gt;=DATE(2026,9,1),C3133&lt;=DATE(2027,8,31)),(YEAR(C3133)-2026)*12+MONTH(C3133)-8,""))</f>
        <v/>
      </c>
      <c r="T3133">
        <f>IF(AND(A3133="مصروف",R3133&gt;0,I3133="موافق",S3133&lt;&gt;"",H3133&lt;&gt;""),N(G3133),0)</f>
        <v/>
      </c>
    </row>
    <row r="3134">
      <c r="A3134" s="19" t="n"/>
      <c r="B3134" s="20">
        <f>IF(A3134="","",IF(R3134=0,"⚠ أضف سطر عهدة أولًا","BDR-"&amp;TEXT(R3134,"000")))</f>
        <v/>
      </c>
      <c r="C3134" s="21" t="n"/>
      <c r="D3134" s="20">
        <f>IF(C3134="","",IF(S3134="","خارج السنة المالية",INDEX(القوائم!$D$2:$D$13,S3134)))</f>
        <v/>
      </c>
      <c r="E3134" s="22" t="n"/>
      <c r="F3134" s="23" t="n"/>
      <c r="G3134" s="23" t="n"/>
      <c r="H3134" s="22" t="n"/>
      <c r="I3134" s="19" t="n"/>
      <c r="J3134" s="21" t="n"/>
      <c r="K3134" s="19" t="n"/>
      <c r="L3134" s="19" t="n"/>
      <c r="M3134" s="21" t="n"/>
      <c r="N3134" s="22" t="n"/>
      <c r="O3134" s="24">
        <f>IF(A3134&lt;&gt;"عهدة","",SUMIFS($G$8:$G$5007,$B$8:$B$5007,B3134,$A$8:$A$5007,"مصروف",$I$8:$I$5007,"&lt;&gt;مرفوض"))</f>
        <v/>
      </c>
      <c r="P3134" s="25">
        <f>IF(A3134&lt;&gt;"عهدة","",N(F3134)-O3134)</f>
        <v/>
      </c>
      <c r="Q3134" s="26">
        <f>IF(A3134="","",IF(A3134="عهدة",IF(N(F3134)=0,"⚠ أدخل قيمة العهدة",IF(P3134&lt;0,"⛔ عجز / زيادة مصروفات "&amp;TEXT(-P3134,"#,##0"),IF(COUNTIFS($B$8:$B$5007,B3134,$A$8:$A$5007,"مصروف",$I$8:$I$5007,"&lt;&gt;مرفوض",$K$8:$K$5007,"&lt;&gt;نعم")&gt;0,"⚠ "&amp;COUNTIFS($B$8:$B$5007,B3134,$A$8:$A$5007,"مصروف",$I$8:$I$5007,"&lt;&gt;مرفوض",$K$8:$K$5007,"&lt;&gt;نعم")&amp;" مصروف غير مسوى",IF(L3134="تمت التسوية",IF(P3134=0,"✔ متوازنة وتمت التسوية","✔ تمت التسوية – متبقي "&amp;TEXT(P3134,"#,##0")),IF(P3134&gt;0,"متبقي "&amp;TEXT(P3134,"#,##0"),"✔ متوازنة"))))),IF(R3134=0,"⚠ أضف سطر عهدة أولًا",IF(OR(C3134="",N(G3134)=0),"⚠ أكمل التاريخ والقيمة",IF(S3134="","⚠ التاريخ خارج السنة المالية",IF(H3134="","⚠ اختر بند الموازنة",IF(I3134="مرفوض","✖ مرفوض من المدير",IF(I3134&lt;&gt;"موافق","⏳ بانتظار موافقة المدير",IF(K3134&lt;&gt;"نعم","⚠ غير مسوى مع الحسابات","✔ معتمد ومسوى")))))))))</f>
        <v/>
      </c>
      <c r="R3134">
        <f>N(R3133)+IF(A3134="عهدة",1,0)</f>
        <v/>
      </c>
      <c r="S3134">
        <f>IF(C3134="","",IF(AND(C3134&gt;=DATE(2026,9,1),C3134&lt;=DATE(2027,8,31)),(YEAR(C3134)-2026)*12+MONTH(C3134)-8,""))</f>
        <v/>
      </c>
      <c r="T3134">
        <f>IF(AND(A3134="مصروف",R3134&gt;0,I3134="موافق",S3134&lt;&gt;"",H3134&lt;&gt;""),N(G3134),0)</f>
        <v/>
      </c>
    </row>
    <row r="3135">
      <c r="A3135" s="19" t="n"/>
      <c r="B3135" s="20">
        <f>IF(A3135="","",IF(R3135=0,"⚠ أضف سطر عهدة أولًا","BDR-"&amp;TEXT(R3135,"000")))</f>
        <v/>
      </c>
      <c r="C3135" s="21" t="n"/>
      <c r="D3135" s="20">
        <f>IF(C3135="","",IF(S3135="","خارج السنة المالية",INDEX(القوائم!$D$2:$D$13,S3135)))</f>
        <v/>
      </c>
      <c r="E3135" s="22" t="n"/>
      <c r="F3135" s="23" t="n"/>
      <c r="G3135" s="23" t="n"/>
      <c r="H3135" s="22" t="n"/>
      <c r="I3135" s="19" t="n"/>
      <c r="J3135" s="21" t="n"/>
      <c r="K3135" s="19" t="n"/>
      <c r="L3135" s="19" t="n"/>
      <c r="M3135" s="21" t="n"/>
      <c r="N3135" s="22" t="n"/>
      <c r="O3135" s="24">
        <f>IF(A3135&lt;&gt;"عهدة","",SUMIFS($G$8:$G$5007,$B$8:$B$5007,B3135,$A$8:$A$5007,"مصروف",$I$8:$I$5007,"&lt;&gt;مرفوض"))</f>
        <v/>
      </c>
      <c r="P3135" s="25">
        <f>IF(A3135&lt;&gt;"عهدة","",N(F3135)-O3135)</f>
        <v/>
      </c>
      <c r="Q3135" s="26">
        <f>IF(A3135="","",IF(A3135="عهدة",IF(N(F3135)=0,"⚠ أدخل قيمة العهدة",IF(P3135&lt;0,"⛔ عجز / زيادة مصروفات "&amp;TEXT(-P3135,"#,##0"),IF(COUNTIFS($B$8:$B$5007,B3135,$A$8:$A$5007,"مصروف",$I$8:$I$5007,"&lt;&gt;مرفوض",$K$8:$K$5007,"&lt;&gt;نعم")&gt;0,"⚠ "&amp;COUNTIFS($B$8:$B$5007,B3135,$A$8:$A$5007,"مصروف",$I$8:$I$5007,"&lt;&gt;مرفوض",$K$8:$K$5007,"&lt;&gt;نعم")&amp;" مصروف غير مسوى",IF(L3135="تمت التسوية",IF(P3135=0,"✔ متوازنة وتمت التسوية","✔ تمت التسوية – متبقي "&amp;TEXT(P3135,"#,##0")),IF(P3135&gt;0,"متبقي "&amp;TEXT(P3135,"#,##0"),"✔ متوازنة"))))),IF(R3135=0,"⚠ أضف سطر عهدة أولًا",IF(OR(C3135="",N(G3135)=0),"⚠ أكمل التاريخ والقيمة",IF(S3135="","⚠ التاريخ خارج السنة المالية",IF(H3135="","⚠ اختر بند الموازنة",IF(I3135="مرفوض","✖ مرفوض من المدير",IF(I3135&lt;&gt;"موافق","⏳ بانتظار موافقة المدير",IF(K3135&lt;&gt;"نعم","⚠ غير مسوى مع الحسابات","✔ معتمد ومسوى")))))))))</f>
        <v/>
      </c>
      <c r="R3135">
        <f>N(R3134)+IF(A3135="عهدة",1,0)</f>
        <v/>
      </c>
      <c r="S3135">
        <f>IF(C3135="","",IF(AND(C3135&gt;=DATE(2026,9,1),C3135&lt;=DATE(2027,8,31)),(YEAR(C3135)-2026)*12+MONTH(C3135)-8,""))</f>
        <v/>
      </c>
      <c r="T3135">
        <f>IF(AND(A3135="مصروف",R3135&gt;0,I3135="موافق",S3135&lt;&gt;"",H3135&lt;&gt;""),N(G3135),0)</f>
        <v/>
      </c>
    </row>
    <row r="3136">
      <c r="A3136" s="19" t="n"/>
      <c r="B3136" s="20">
        <f>IF(A3136="","",IF(R3136=0,"⚠ أضف سطر عهدة أولًا","BDR-"&amp;TEXT(R3136,"000")))</f>
        <v/>
      </c>
      <c r="C3136" s="21" t="n"/>
      <c r="D3136" s="20">
        <f>IF(C3136="","",IF(S3136="","خارج السنة المالية",INDEX(القوائم!$D$2:$D$13,S3136)))</f>
        <v/>
      </c>
      <c r="E3136" s="22" t="n"/>
      <c r="F3136" s="23" t="n"/>
      <c r="G3136" s="23" t="n"/>
      <c r="H3136" s="22" t="n"/>
      <c r="I3136" s="19" t="n"/>
      <c r="J3136" s="21" t="n"/>
      <c r="K3136" s="19" t="n"/>
      <c r="L3136" s="19" t="n"/>
      <c r="M3136" s="21" t="n"/>
      <c r="N3136" s="22" t="n"/>
      <c r="O3136" s="24">
        <f>IF(A3136&lt;&gt;"عهدة","",SUMIFS($G$8:$G$5007,$B$8:$B$5007,B3136,$A$8:$A$5007,"مصروف",$I$8:$I$5007,"&lt;&gt;مرفوض"))</f>
        <v/>
      </c>
      <c r="P3136" s="25">
        <f>IF(A3136&lt;&gt;"عهدة","",N(F3136)-O3136)</f>
        <v/>
      </c>
      <c r="Q3136" s="26">
        <f>IF(A3136="","",IF(A3136="عهدة",IF(N(F3136)=0,"⚠ أدخل قيمة العهدة",IF(P3136&lt;0,"⛔ عجز / زيادة مصروفات "&amp;TEXT(-P3136,"#,##0"),IF(COUNTIFS($B$8:$B$5007,B3136,$A$8:$A$5007,"مصروف",$I$8:$I$5007,"&lt;&gt;مرفوض",$K$8:$K$5007,"&lt;&gt;نعم")&gt;0,"⚠ "&amp;COUNTIFS($B$8:$B$5007,B3136,$A$8:$A$5007,"مصروف",$I$8:$I$5007,"&lt;&gt;مرفوض",$K$8:$K$5007,"&lt;&gt;نعم")&amp;" مصروف غير مسوى",IF(L3136="تمت التسوية",IF(P3136=0,"✔ متوازنة وتمت التسوية","✔ تمت التسوية – متبقي "&amp;TEXT(P3136,"#,##0")),IF(P3136&gt;0,"متبقي "&amp;TEXT(P3136,"#,##0"),"✔ متوازنة"))))),IF(R3136=0,"⚠ أضف سطر عهدة أولًا",IF(OR(C3136="",N(G3136)=0),"⚠ أكمل التاريخ والقيمة",IF(S3136="","⚠ التاريخ خارج السنة المالية",IF(H3136="","⚠ اختر بند الموازنة",IF(I3136="مرفوض","✖ مرفوض من المدير",IF(I3136&lt;&gt;"موافق","⏳ بانتظار موافقة المدير",IF(K3136&lt;&gt;"نعم","⚠ غير مسوى مع الحسابات","✔ معتمد ومسوى")))))))))</f>
        <v/>
      </c>
      <c r="R3136">
        <f>N(R3135)+IF(A3136="عهدة",1,0)</f>
        <v/>
      </c>
      <c r="S3136">
        <f>IF(C3136="","",IF(AND(C3136&gt;=DATE(2026,9,1),C3136&lt;=DATE(2027,8,31)),(YEAR(C3136)-2026)*12+MONTH(C3136)-8,""))</f>
        <v/>
      </c>
      <c r="T3136">
        <f>IF(AND(A3136="مصروف",R3136&gt;0,I3136="موافق",S3136&lt;&gt;"",H3136&lt;&gt;""),N(G3136),0)</f>
        <v/>
      </c>
    </row>
    <row r="3137">
      <c r="A3137" s="19" t="n"/>
      <c r="B3137" s="20">
        <f>IF(A3137="","",IF(R3137=0,"⚠ أضف سطر عهدة أولًا","BDR-"&amp;TEXT(R3137,"000")))</f>
        <v/>
      </c>
      <c r="C3137" s="21" t="n"/>
      <c r="D3137" s="20">
        <f>IF(C3137="","",IF(S3137="","خارج السنة المالية",INDEX(القوائم!$D$2:$D$13,S3137)))</f>
        <v/>
      </c>
      <c r="E3137" s="22" t="n"/>
      <c r="F3137" s="23" t="n"/>
      <c r="G3137" s="23" t="n"/>
      <c r="H3137" s="22" t="n"/>
      <c r="I3137" s="19" t="n"/>
      <c r="J3137" s="21" t="n"/>
      <c r="K3137" s="19" t="n"/>
      <c r="L3137" s="19" t="n"/>
      <c r="M3137" s="21" t="n"/>
      <c r="N3137" s="22" t="n"/>
      <c r="O3137" s="24">
        <f>IF(A3137&lt;&gt;"عهدة","",SUMIFS($G$8:$G$5007,$B$8:$B$5007,B3137,$A$8:$A$5007,"مصروف",$I$8:$I$5007,"&lt;&gt;مرفوض"))</f>
        <v/>
      </c>
      <c r="P3137" s="25">
        <f>IF(A3137&lt;&gt;"عهدة","",N(F3137)-O3137)</f>
        <v/>
      </c>
      <c r="Q3137" s="26">
        <f>IF(A3137="","",IF(A3137="عهدة",IF(N(F3137)=0,"⚠ أدخل قيمة العهدة",IF(P3137&lt;0,"⛔ عجز / زيادة مصروفات "&amp;TEXT(-P3137,"#,##0"),IF(COUNTIFS($B$8:$B$5007,B3137,$A$8:$A$5007,"مصروف",$I$8:$I$5007,"&lt;&gt;مرفوض",$K$8:$K$5007,"&lt;&gt;نعم")&gt;0,"⚠ "&amp;COUNTIFS($B$8:$B$5007,B3137,$A$8:$A$5007,"مصروف",$I$8:$I$5007,"&lt;&gt;مرفوض",$K$8:$K$5007,"&lt;&gt;نعم")&amp;" مصروف غير مسوى",IF(L3137="تمت التسوية",IF(P3137=0,"✔ متوازنة وتمت التسوية","✔ تمت التسوية – متبقي "&amp;TEXT(P3137,"#,##0")),IF(P3137&gt;0,"متبقي "&amp;TEXT(P3137,"#,##0"),"✔ متوازنة"))))),IF(R3137=0,"⚠ أضف سطر عهدة أولًا",IF(OR(C3137="",N(G3137)=0),"⚠ أكمل التاريخ والقيمة",IF(S3137="","⚠ التاريخ خارج السنة المالية",IF(H3137="","⚠ اختر بند الموازنة",IF(I3137="مرفوض","✖ مرفوض من المدير",IF(I3137&lt;&gt;"موافق","⏳ بانتظار موافقة المدير",IF(K3137&lt;&gt;"نعم","⚠ غير مسوى مع الحسابات","✔ معتمد ومسوى")))))))))</f>
        <v/>
      </c>
      <c r="R3137">
        <f>N(R3136)+IF(A3137="عهدة",1,0)</f>
        <v/>
      </c>
      <c r="S3137">
        <f>IF(C3137="","",IF(AND(C3137&gt;=DATE(2026,9,1),C3137&lt;=DATE(2027,8,31)),(YEAR(C3137)-2026)*12+MONTH(C3137)-8,""))</f>
        <v/>
      </c>
      <c r="T3137">
        <f>IF(AND(A3137="مصروف",R3137&gt;0,I3137="موافق",S3137&lt;&gt;"",H3137&lt;&gt;""),N(G3137),0)</f>
        <v/>
      </c>
    </row>
    <row r="3138">
      <c r="A3138" s="19" t="n"/>
      <c r="B3138" s="20">
        <f>IF(A3138="","",IF(R3138=0,"⚠ أضف سطر عهدة أولًا","BDR-"&amp;TEXT(R3138,"000")))</f>
        <v/>
      </c>
      <c r="C3138" s="21" t="n"/>
      <c r="D3138" s="20">
        <f>IF(C3138="","",IF(S3138="","خارج السنة المالية",INDEX(القوائم!$D$2:$D$13,S3138)))</f>
        <v/>
      </c>
      <c r="E3138" s="22" t="n"/>
      <c r="F3138" s="23" t="n"/>
      <c r="G3138" s="23" t="n"/>
      <c r="H3138" s="22" t="n"/>
      <c r="I3138" s="19" t="n"/>
      <c r="J3138" s="21" t="n"/>
      <c r="K3138" s="19" t="n"/>
      <c r="L3138" s="19" t="n"/>
      <c r="M3138" s="21" t="n"/>
      <c r="N3138" s="22" t="n"/>
      <c r="O3138" s="24">
        <f>IF(A3138&lt;&gt;"عهدة","",SUMIFS($G$8:$G$5007,$B$8:$B$5007,B3138,$A$8:$A$5007,"مصروف",$I$8:$I$5007,"&lt;&gt;مرفوض"))</f>
        <v/>
      </c>
      <c r="P3138" s="25">
        <f>IF(A3138&lt;&gt;"عهدة","",N(F3138)-O3138)</f>
        <v/>
      </c>
      <c r="Q3138" s="26">
        <f>IF(A3138="","",IF(A3138="عهدة",IF(N(F3138)=0,"⚠ أدخل قيمة العهدة",IF(P3138&lt;0,"⛔ عجز / زيادة مصروفات "&amp;TEXT(-P3138,"#,##0"),IF(COUNTIFS($B$8:$B$5007,B3138,$A$8:$A$5007,"مصروف",$I$8:$I$5007,"&lt;&gt;مرفوض",$K$8:$K$5007,"&lt;&gt;نعم")&gt;0,"⚠ "&amp;COUNTIFS($B$8:$B$5007,B3138,$A$8:$A$5007,"مصروف",$I$8:$I$5007,"&lt;&gt;مرفوض",$K$8:$K$5007,"&lt;&gt;نعم")&amp;" مصروف غير مسوى",IF(L3138="تمت التسوية",IF(P3138=0,"✔ متوازنة وتمت التسوية","✔ تمت التسوية – متبقي "&amp;TEXT(P3138,"#,##0")),IF(P3138&gt;0,"متبقي "&amp;TEXT(P3138,"#,##0"),"✔ متوازنة"))))),IF(R3138=0,"⚠ أضف سطر عهدة أولًا",IF(OR(C3138="",N(G3138)=0),"⚠ أكمل التاريخ والقيمة",IF(S3138="","⚠ التاريخ خارج السنة المالية",IF(H3138="","⚠ اختر بند الموازنة",IF(I3138="مرفوض","✖ مرفوض من المدير",IF(I3138&lt;&gt;"موافق","⏳ بانتظار موافقة المدير",IF(K3138&lt;&gt;"نعم","⚠ غير مسوى مع الحسابات","✔ معتمد ومسوى")))))))))</f>
        <v/>
      </c>
      <c r="R3138">
        <f>N(R3137)+IF(A3138="عهدة",1,0)</f>
        <v/>
      </c>
      <c r="S3138">
        <f>IF(C3138="","",IF(AND(C3138&gt;=DATE(2026,9,1),C3138&lt;=DATE(2027,8,31)),(YEAR(C3138)-2026)*12+MONTH(C3138)-8,""))</f>
        <v/>
      </c>
      <c r="T3138">
        <f>IF(AND(A3138="مصروف",R3138&gt;0,I3138="موافق",S3138&lt;&gt;"",H3138&lt;&gt;""),N(G3138),0)</f>
        <v/>
      </c>
    </row>
    <row r="3139">
      <c r="A3139" s="19" t="n"/>
      <c r="B3139" s="20">
        <f>IF(A3139="","",IF(R3139=0,"⚠ أضف سطر عهدة أولًا","BDR-"&amp;TEXT(R3139,"000")))</f>
        <v/>
      </c>
      <c r="C3139" s="21" t="n"/>
      <c r="D3139" s="20">
        <f>IF(C3139="","",IF(S3139="","خارج السنة المالية",INDEX(القوائم!$D$2:$D$13,S3139)))</f>
        <v/>
      </c>
      <c r="E3139" s="22" t="n"/>
      <c r="F3139" s="23" t="n"/>
      <c r="G3139" s="23" t="n"/>
      <c r="H3139" s="22" t="n"/>
      <c r="I3139" s="19" t="n"/>
      <c r="J3139" s="21" t="n"/>
      <c r="K3139" s="19" t="n"/>
      <c r="L3139" s="19" t="n"/>
      <c r="M3139" s="21" t="n"/>
      <c r="N3139" s="22" t="n"/>
      <c r="O3139" s="24">
        <f>IF(A3139&lt;&gt;"عهدة","",SUMIFS($G$8:$G$5007,$B$8:$B$5007,B3139,$A$8:$A$5007,"مصروف",$I$8:$I$5007,"&lt;&gt;مرفوض"))</f>
        <v/>
      </c>
      <c r="P3139" s="25">
        <f>IF(A3139&lt;&gt;"عهدة","",N(F3139)-O3139)</f>
        <v/>
      </c>
      <c r="Q3139" s="26">
        <f>IF(A3139="","",IF(A3139="عهدة",IF(N(F3139)=0,"⚠ أدخل قيمة العهدة",IF(P3139&lt;0,"⛔ عجز / زيادة مصروفات "&amp;TEXT(-P3139,"#,##0"),IF(COUNTIFS($B$8:$B$5007,B3139,$A$8:$A$5007,"مصروف",$I$8:$I$5007,"&lt;&gt;مرفوض",$K$8:$K$5007,"&lt;&gt;نعم")&gt;0,"⚠ "&amp;COUNTIFS($B$8:$B$5007,B3139,$A$8:$A$5007,"مصروف",$I$8:$I$5007,"&lt;&gt;مرفوض",$K$8:$K$5007,"&lt;&gt;نعم")&amp;" مصروف غير مسوى",IF(L3139="تمت التسوية",IF(P3139=0,"✔ متوازنة وتمت التسوية","✔ تمت التسوية – متبقي "&amp;TEXT(P3139,"#,##0")),IF(P3139&gt;0,"متبقي "&amp;TEXT(P3139,"#,##0"),"✔ متوازنة"))))),IF(R3139=0,"⚠ أضف سطر عهدة أولًا",IF(OR(C3139="",N(G3139)=0),"⚠ أكمل التاريخ والقيمة",IF(S3139="","⚠ التاريخ خارج السنة المالية",IF(H3139="","⚠ اختر بند الموازنة",IF(I3139="مرفوض","✖ مرفوض من المدير",IF(I3139&lt;&gt;"موافق","⏳ بانتظار موافقة المدير",IF(K3139&lt;&gt;"نعم","⚠ غير مسوى مع الحسابات","✔ معتمد ومسوى")))))))))</f>
        <v/>
      </c>
      <c r="R3139">
        <f>N(R3138)+IF(A3139="عهدة",1,0)</f>
        <v/>
      </c>
      <c r="S3139">
        <f>IF(C3139="","",IF(AND(C3139&gt;=DATE(2026,9,1),C3139&lt;=DATE(2027,8,31)),(YEAR(C3139)-2026)*12+MONTH(C3139)-8,""))</f>
        <v/>
      </c>
      <c r="T3139">
        <f>IF(AND(A3139="مصروف",R3139&gt;0,I3139="موافق",S3139&lt;&gt;"",H3139&lt;&gt;""),N(G3139),0)</f>
        <v/>
      </c>
    </row>
    <row r="3140">
      <c r="A3140" s="19" t="n"/>
      <c r="B3140" s="20">
        <f>IF(A3140="","",IF(R3140=0,"⚠ أضف سطر عهدة أولًا","BDR-"&amp;TEXT(R3140,"000")))</f>
        <v/>
      </c>
      <c r="C3140" s="21" t="n"/>
      <c r="D3140" s="20">
        <f>IF(C3140="","",IF(S3140="","خارج السنة المالية",INDEX(القوائم!$D$2:$D$13,S3140)))</f>
        <v/>
      </c>
      <c r="E3140" s="22" t="n"/>
      <c r="F3140" s="23" t="n"/>
      <c r="G3140" s="23" t="n"/>
      <c r="H3140" s="22" t="n"/>
      <c r="I3140" s="19" t="n"/>
      <c r="J3140" s="21" t="n"/>
      <c r="K3140" s="19" t="n"/>
      <c r="L3140" s="19" t="n"/>
      <c r="M3140" s="21" t="n"/>
      <c r="N3140" s="22" t="n"/>
      <c r="O3140" s="24">
        <f>IF(A3140&lt;&gt;"عهدة","",SUMIFS($G$8:$G$5007,$B$8:$B$5007,B3140,$A$8:$A$5007,"مصروف",$I$8:$I$5007,"&lt;&gt;مرفوض"))</f>
        <v/>
      </c>
      <c r="P3140" s="25">
        <f>IF(A3140&lt;&gt;"عهدة","",N(F3140)-O3140)</f>
        <v/>
      </c>
      <c r="Q3140" s="26">
        <f>IF(A3140="","",IF(A3140="عهدة",IF(N(F3140)=0,"⚠ أدخل قيمة العهدة",IF(P3140&lt;0,"⛔ عجز / زيادة مصروفات "&amp;TEXT(-P3140,"#,##0"),IF(COUNTIFS($B$8:$B$5007,B3140,$A$8:$A$5007,"مصروف",$I$8:$I$5007,"&lt;&gt;مرفوض",$K$8:$K$5007,"&lt;&gt;نعم")&gt;0,"⚠ "&amp;COUNTIFS($B$8:$B$5007,B3140,$A$8:$A$5007,"مصروف",$I$8:$I$5007,"&lt;&gt;مرفوض",$K$8:$K$5007,"&lt;&gt;نعم")&amp;" مصروف غير مسوى",IF(L3140="تمت التسوية",IF(P3140=0,"✔ متوازنة وتمت التسوية","✔ تمت التسوية – متبقي "&amp;TEXT(P3140,"#,##0")),IF(P3140&gt;0,"متبقي "&amp;TEXT(P3140,"#,##0"),"✔ متوازنة"))))),IF(R3140=0,"⚠ أضف سطر عهدة أولًا",IF(OR(C3140="",N(G3140)=0),"⚠ أكمل التاريخ والقيمة",IF(S3140="","⚠ التاريخ خارج السنة المالية",IF(H3140="","⚠ اختر بند الموازنة",IF(I3140="مرفوض","✖ مرفوض من المدير",IF(I3140&lt;&gt;"موافق","⏳ بانتظار موافقة المدير",IF(K3140&lt;&gt;"نعم","⚠ غير مسوى مع الحسابات","✔ معتمد ومسوى")))))))))</f>
        <v/>
      </c>
      <c r="R3140">
        <f>N(R3139)+IF(A3140="عهدة",1,0)</f>
        <v/>
      </c>
      <c r="S3140">
        <f>IF(C3140="","",IF(AND(C3140&gt;=DATE(2026,9,1),C3140&lt;=DATE(2027,8,31)),(YEAR(C3140)-2026)*12+MONTH(C3140)-8,""))</f>
        <v/>
      </c>
      <c r="T3140">
        <f>IF(AND(A3140="مصروف",R3140&gt;0,I3140="موافق",S3140&lt;&gt;"",H3140&lt;&gt;""),N(G3140),0)</f>
        <v/>
      </c>
    </row>
    <row r="3141">
      <c r="A3141" s="19" t="n"/>
      <c r="B3141" s="20">
        <f>IF(A3141="","",IF(R3141=0,"⚠ أضف سطر عهدة أولًا","BDR-"&amp;TEXT(R3141,"000")))</f>
        <v/>
      </c>
      <c r="C3141" s="21" t="n"/>
      <c r="D3141" s="20">
        <f>IF(C3141="","",IF(S3141="","خارج السنة المالية",INDEX(القوائم!$D$2:$D$13,S3141)))</f>
        <v/>
      </c>
      <c r="E3141" s="22" t="n"/>
      <c r="F3141" s="23" t="n"/>
      <c r="G3141" s="23" t="n"/>
      <c r="H3141" s="22" t="n"/>
      <c r="I3141" s="19" t="n"/>
      <c r="J3141" s="21" t="n"/>
      <c r="K3141" s="19" t="n"/>
      <c r="L3141" s="19" t="n"/>
      <c r="M3141" s="21" t="n"/>
      <c r="N3141" s="22" t="n"/>
      <c r="O3141" s="24">
        <f>IF(A3141&lt;&gt;"عهدة","",SUMIFS($G$8:$G$5007,$B$8:$B$5007,B3141,$A$8:$A$5007,"مصروف",$I$8:$I$5007,"&lt;&gt;مرفوض"))</f>
        <v/>
      </c>
      <c r="P3141" s="25">
        <f>IF(A3141&lt;&gt;"عهدة","",N(F3141)-O3141)</f>
        <v/>
      </c>
      <c r="Q3141" s="26">
        <f>IF(A3141="","",IF(A3141="عهدة",IF(N(F3141)=0,"⚠ أدخل قيمة العهدة",IF(P3141&lt;0,"⛔ عجز / زيادة مصروفات "&amp;TEXT(-P3141,"#,##0"),IF(COUNTIFS($B$8:$B$5007,B3141,$A$8:$A$5007,"مصروف",$I$8:$I$5007,"&lt;&gt;مرفوض",$K$8:$K$5007,"&lt;&gt;نعم")&gt;0,"⚠ "&amp;COUNTIFS($B$8:$B$5007,B3141,$A$8:$A$5007,"مصروف",$I$8:$I$5007,"&lt;&gt;مرفوض",$K$8:$K$5007,"&lt;&gt;نعم")&amp;" مصروف غير مسوى",IF(L3141="تمت التسوية",IF(P3141=0,"✔ متوازنة وتمت التسوية","✔ تمت التسوية – متبقي "&amp;TEXT(P3141,"#,##0")),IF(P3141&gt;0,"متبقي "&amp;TEXT(P3141,"#,##0"),"✔ متوازنة"))))),IF(R3141=0,"⚠ أضف سطر عهدة أولًا",IF(OR(C3141="",N(G3141)=0),"⚠ أكمل التاريخ والقيمة",IF(S3141="","⚠ التاريخ خارج السنة المالية",IF(H3141="","⚠ اختر بند الموازنة",IF(I3141="مرفوض","✖ مرفوض من المدير",IF(I3141&lt;&gt;"موافق","⏳ بانتظار موافقة المدير",IF(K3141&lt;&gt;"نعم","⚠ غير مسوى مع الحسابات","✔ معتمد ومسوى")))))))))</f>
        <v/>
      </c>
      <c r="R3141">
        <f>N(R3140)+IF(A3141="عهدة",1,0)</f>
        <v/>
      </c>
      <c r="S3141">
        <f>IF(C3141="","",IF(AND(C3141&gt;=DATE(2026,9,1),C3141&lt;=DATE(2027,8,31)),(YEAR(C3141)-2026)*12+MONTH(C3141)-8,""))</f>
        <v/>
      </c>
      <c r="T3141">
        <f>IF(AND(A3141="مصروف",R3141&gt;0,I3141="موافق",S3141&lt;&gt;"",H3141&lt;&gt;""),N(G3141),0)</f>
        <v/>
      </c>
    </row>
    <row r="3142">
      <c r="A3142" s="19" t="n"/>
      <c r="B3142" s="20">
        <f>IF(A3142="","",IF(R3142=0,"⚠ أضف سطر عهدة أولًا","BDR-"&amp;TEXT(R3142,"000")))</f>
        <v/>
      </c>
      <c r="C3142" s="21" t="n"/>
      <c r="D3142" s="20">
        <f>IF(C3142="","",IF(S3142="","خارج السنة المالية",INDEX(القوائم!$D$2:$D$13,S3142)))</f>
        <v/>
      </c>
      <c r="E3142" s="22" t="n"/>
      <c r="F3142" s="23" t="n"/>
      <c r="G3142" s="23" t="n"/>
      <c r="H3142" s="22" t="n"/>
      <c r="I3142" s="19" t="n"/>
      <c r="J3142" s="21" t="n"/>
      <c r="K3142" s="19" t="n"/>
      <c r="L3142" s="19" t="n"/>
      <c r="M3142" s="21" t="n"/>
      <c r="N3142" s="22" t="n"/>
      <c r="O3142" s="24">
        <f>IF(A3142&lt;&gt;"عهدة","",SUMIFS($G$8:$G$5007,$B$8:$B$5007,B3142,$A$8:$A$5007,"مصروف",$I$8:$I$5007,"&lt;&gt;مرفوض"))</f>
        <v/>
      </c>
      <c r="P3142" s="25">
        <f>IF(A3142&lt;&gt;"عهدة","",N(F3142)-O3142)</f>
        <v/>
      </c>
      <c r="Q3142" s="26">
        <f>IF(A3142="","",IF(A3142="عهدة",IF(N(F3142)=0,"⚠ أدخل قيمة العهدة",IF(P3142&lt;0,"⛔ عجز / زيادة مصروفات "&amp;TEXT(-P3142,"#,##0"),IF(COUNTIFS($B$8:$B$5007,B3142,$A$8:$A$5007,"مصروف",$I$8:$I$5007,"&lt;&gt;مرفوض",$K$8:$K$5007,"&lt;&gt;نعم")&gt;0,"⚠ "&amp;COUNTIFS($B$8:$B$5007,B3142,$A$8:$A$5007,"مصروف",$I$8:$I$5007,"&lt;&gt;مرفوض",$K$8:$K$5007,"&lt;&gt;نعم")&amp;" مصروف غير مسوى",IF(L3142="تمت التسوية",IF(P3142=0,"✔ متوازنة وتمت التسوية","✔ تمت التسوية – متبقي "&amp;TEXT(P3142,"#,##0")),IF(P3142&gt;0,"متبقي "&amp;TEXT(P3142,"#,##0"),"✔ متوازنة"))))),IF(R3142=0,"⚠ أضف سطر عهدة أولًا",IF(OR(C3142="",N(G3142)=0),"⚠ أكمل التاريخ والقيمة",IF(S3142="","⚠ التاريخ خارج السنة المالية",IF(H3142="","⚠ اختر بند الموازنة",IF(I3142="مرفوض","✖ مرفوض من المدير",IF(I3142&lt;&gt;"موافق","⏳ بانتظار موافقة المدير",IF(K3142&lt;&gt;"نعم","⚠ غير مسوى مع الحسابات","✔ معتمد ومسوى")))))))))</f>
        <v/>
      </c>
      <c r="R3142">
        <f>N(R3141)+IF(A3142="عهدة",1,0)</f>
        <v/>
      </c>
      <c r="S3142">
        <f>IF(C3142="","",IF(AND(C3142&gt;=DATE(2026,9,1),C3142&lt;=DATE(2027,8,31)),(YEAR(C3142)-2026)*12+MONTH(C3142)-8,""))</f>
        <v/>
      </c>
      <c r="T3142">
        <f>IF(AND(A3142="مصروف",R3142&gt;0,I3142="موافق",S3142&lt;&gt;"",H3142&lt;&gt;""),N(G3142),0)</f>
        <v/>
      </c>
    </row>
    <row r="3143">
      <c r="A3143" s="19" t="n"/>
      <c r="B3143" s="20">
        <f>IF(A3143="","",IF(R3143=0,"⚠ أضف سطر عهدة أولًا","BDR-"&amp;TEXT(R3143,"000")))</f>
        <v/>
      </c>
      <c r="C3143" s="21" t="n"/>
      <c r="D3143" s="20">
        <f>IF(C3143="","",IF(S3143="","خارج السنة المالية",INDEX(القوائم!$D$2:$D$13,S3143)))</f>
        <v/>
      </c>
      <c r="E3143" s="22" t="n"/>
      <c r="F3143" s="23" t="n"/>
      <c r="G3143" s="23" t="n"/>
      <c r="H3143" s="22" t="n"/>
      <c r="I3143" s="19" t="n"/>
      <c r="J3143" s="21" t="n"/>
      <c r="K3143" s="19" t="n"/>
      <c r="L3143" s="19" t="n"/>
      <c r="M3143" s="21" t="n"/>
      <c r="N3143" s="22" t="n"/>
      <c r="O3143" s="24">
        <f>IF(A3143&lt;&gt;"عهدة","",SUMIFS($G$8:$G$5007,$B$8:$B$5007,B3143,$A$8:$A$5007,"مصروف",$I$8:$I$5007,"&lt;&gt;مرفوض"))</f>
        <v/>
      </c>
      <c r="P3143" s="25">
        <f>IF(A3143&lt;&gt;"عهدة","",N(F3143)-O3143)</f>
        <v/>
      </c>
      <c r="Q3143" s="26">
        <f>IF(A3143="","",IF(A3143="عهدة",IF(N(F3143)=0,"⚠ أدخل قيمة العهدة",IF(P3143&lt;0,"⛔ عجز / زيادة مصروفات "&amp;TEXT(-P3143,"#,##0"),IF(COUNTIFS($B$8:$B$5007,B3143,$A$8:$A$5007,"مصروف",$I$8:$I$5007,"&lt;&gt;مرفوض",$K$8:$K$5007,"&lt;&gt;نعم")&gt;0,"⚠ "&amp;COUNTIFS($B$8:$B$5007,B3143,$A$8:$A$5007,"مصروف",$I$8:$I$5007,"&lt;&gt;مرفوض",$K$8:$K$5007,"&lt;&gt;نعم")&amp;" مصروف غير مسوى",IF(L3143="تمت التسوية",IF(P3143=0,"✔ متوازنة وتمت التسوية","✔ تمت التسوية – متبقي "&amp;TEXT(P3143,"#,##0")),IF(P3143&gt;0,"متبقي "&amp;TEXT(P3143,"#,##0"),"✔ متوازنة"))))),IF(R3143=0,"⚠ أضف سطر عهدة أولًا",IF(OR(C3143="",N(G3143)=0),"⚠ أكمل التاريخ والقيمة",IF(S3143="","⚠ التاريخ خارج السنة المالية",IF(H3143="","⚠ اختر بند الموازنة",IF(I3143="مرفوض","✖ مرفوض من المدير",IF(I3143&lt;&gt;"موافق","⏳ بانتظار موافقة المدير",IF(K3143&lt;&gt;"نعم","⚠ غير مسوى مع الحسابات","✔ معتمد ومسوى")))))))))</f>
        <v/>
      </c>
      <c r="R3143">
        <f>N(R3142)+IF(A3143="عهدة",1,0)</f>
        <v/>
      </c>
      <c r="S3143">
        <f>IF(C3143="","",IF(AND(C3143&gt;=DATE(2026,9,1),C3143&lt;=DATE(2027,8,31)),(YEAR(C3143)-2026)*12+MONTH(C3143)-8,""))</f>
        <v/>
      </c>
      <c r="T3143">
        <f>IF(AND(A3143="مصروف",R3143&gt;0,I3143="موافق",S3143&lt;&gt;"",H3143&lt;&gt;""),N(G3143),0)</f>
        <v/>
      </c>
    </row>
    <row r="3144">
      <c r="A3144" s="19" t="n"/>
      <c r="B3144" s="20">
        <f>IF(A3144="","",IF(R3144=0,"⚠ أضف سطر عهدة أولًا","BDR-"&amp;TEXT(R3144,"000")))</f>
        <v/>
      </c>
      <c r="C3144" s="21" t="n"/>
      <c r="D3144" s="20">
        <f>IF(C3144="","",IF(S3144="","خارج السنة المالية",INDEX(القوائم!$D$2:$D$13,S3144)))</f>
        <v/>
      </c>
      <c r="E3144" s="22" t="n"/>
      <c r="F3144" s="23" t="n"/>
      <c r="G3144" s="23" t="n"/>
      <c r="H3144" s="22" t="n"/>
      <c r="I3144" s="19" t="n"/>
      <c r="J3144" s="21" t="n"/>
      <c r="K3144" s="19" t="n"/>
      <c r="L3144" s="19" t="n"/>
      <c r="M3144" s="21" t="n"/>
      <c r="N3144" s="22" t="n"/>
      <c r="O3144" s="24">
        <f>IF(A3144&lt;&gt;"عهدة","",SUMIFS($G$8:$G$5007,$B$8:$B$5007,B3144,$A$8:$A$5007,"مصروف",$I$8:$I$5007,"&lt;&gt;مرفوض"))</f>
        <v/>
      </c>
      <c r="P3144" s="25">
        <f>IF(A3144&lt;&gt;"عهدة","",N(F3144)-O3144)</f>
        <v/>
      </c>
      <c r="Q3144" s="26">
        <f>IF(A3144="","",IF(A3144="عهدة",IF(N(F3144)=0,"⚠ أدخل قيمة العهدة",IF(P3144&lt;0,"⛔ عجز / زيادة مصروفات "&amp;TEXT(-P3144,"#,##0"),IF(COUNTIFS($B$8:$B$5007,B3144,$A$8:$A$5007,"مصروف",$I$8:$I$5007,"&lt;&gt;مرفوض",$K$8:$K$5007,"&lt;&gt;نعم")&gt;0,"⚠ "&amp;COUNTIFS($B$8:$B$5007,B3144,$A$8:$A$5007,"مصروف",$I$8:$I$5007,"&lt;&gt;مرفوض",$K$8:$K$5007,"&lt;&gt;نعم")&amp;" مصروف غير مسوى",IF(L3144="تمت التسوية",IF(P3144=0,"✔ متوازنة وتمت التسوية","✔ تمت التسوية – متبقي "&amp;TEXT(P3144,"#,##0")),IF(P3144&gt;0,"متبقي "&amp;TEXT(P3144,"#,##0"),"✔ متوازنة"))))),IF(R3144=0,"⚠ أضف سطر عهدة أولًا",IF(OR(C3144="",N(G3144)=0),"⚠ أكمل التاريخ والقيمة",IF(S3144="","⚠ التاريخ خارج السنة المالية",IF(H3144="","⚠ اختر بند الموازنة",IF(I3144="مرفوض","✖ مرفوض من المدير",IF(I3144&lt;&gt;"موافق","⏳ بانتظار موافقة المدير",IF(K3144&lt;&gt;"نعم","⚠ غير مسوى مع الحسابات","✔ معتمد ومسوى")))))))))</f>
        <v/>
      </c>
      <c r="R3144">
        <f>N(R3143)+IF(A3144="عهدة",1,0)</f>
        <v/>
      </c>
      <c r="S3144">
        <f>IF(C3144="","",IF(AND(C3144&gt;=DATE(2026,9,1),C3144&lt;=DATE(2027,8,31)),(YEAR(C3144)-2026)*12+MONTH(C3144)-8,""))</f>
        <v/>
      </c>
      <c r="T3144">
        <f>IF(AND(A3144="مصروف",R3144&gt;0,I3144="موافق",S3144&lt;&gt;"",H3144&lt;&gt;""),N(G3144),0)</f>
        <v/>
      </c>
    </row>
    <row r="3145">
      <c r="A3145" s="19" t="n"/>
      <c r="B3145" s="20">
        <f>IF(A3145="","",IF(R3145=0,"⚠ أضف سطر عهدة أولًا","BDR-"&amp;TEXT(R3145,"000")))</f>
        <v/>
      </c>
      <c r="C3145" s="21" t="n"/>
      <c r="D3145" s="20">
        <f>IF(C3145="","",IF(S3145="","خارج السنة المالية",INDEX(القوائم!$D$2:$D$13,S3145)))</f>
        <v/>
      </c>
      <c r="E3145" s="22" t="n"/>
      <c r="F3145" s="23" t="n"/>
      <c r="G3145" s="23" t="n"/>
      <c r="H3145" s="22" t="n"/>
      <c r="I3145" s="19" t="n"/>
      <c r="J3145" s="21" t="n"/>
      <c r="K3145" s="19" t="n"/>
      <c r="L3145" s="19" t="n"/>
      <c r="M3145" s="21" t="n"/>
      <c r="N3145" s="22" t="n"/>
      <c r="O3145" s="24">
        <f>IF(A3145&lt;&gt;"عهدة","",SUMIFS($G$8:$G$5007,$B$8:$B$5007,B3145,$A$8:$A$5007,"مصروف",$I$8:$I$5007,"&lt;&gt;مرفوض"))</f>
        <v/>
      </c>
      <c r="P3145" s="25">
        <f>IF(A3145&lt;&gt;"عهدة","",N(F3145)-O3145)</f>
        <v/>
      </c>
      <c r="Q3145" s="26">
        <f>IF(A3145="","",IF(A3145="عهدة",IF(N(F3145)=0,"⚠ أدخل قيمة العهدة",IF(P3145&lt;0,"⛔ عجز / زيادة مصروفات "&amp;TEXT(-P3145,"#,##0"),IF(COUNTIFS($B$8:$B$5007,B3145,$A$8:$A$5007,"مصروف",$I$8:$I$5007,"&lt;&gt;مرفوض",$K$8:$K$5007,"&lt;&gt;نعم")&gt;0,"⚠ "&amp;COUNTIFS($B$8:$B$5007,B3145,$A$8:$A$5007,"مصروف",$I$8:$I$5007,"&lt;&gt;مرفوض",$K$8:$K$5007,"&lt;&gt;نعم")&amp;" مصروف غير مسوى",IF(L3145="تمت التسوية",IF(P3145=0,"✔ متوازنة وتمت التسوية","✔ تمت التسوية – متبقي "&amp;TEXT(P3145,"#,##0")),IF(P3145&gt;0,"متبقي "&amp;TEXT(P3145,"#,##0"),"✔ متوازنة"))))),IF(R3145=0,"⚠ أضف سطر عهدة أولًا",IF(OR(C3145="",N(G3145)=0),"⚠ أكمل التاريخ والقيمة",IF(S3145="","⚠ التاريخ خارج السنة المالية",IF(H3145="","⚠ اختر بند الموازنة",IF(I3145="مرفوض","✖ مرفوض من المدير",IF(I3145&lt;&gt;"موافق","⏳ بانتظار موافقة المدير",IF(K3145&lt;&gt;"نعم","⚠ غير مسوى مع الحسابات","✔ معتمد ومسوى")))))))))</f>
        <v/>
      </c>
      <c r="R3145">
        <f>N(R3144)+IF(A3145="عهدة",1,0)</f>
        <v/>
      </c>
      <c r="S3145">
        <f>IF(C3145="","",IF(AND(C3145&gt;=DATE(2026,9,1),C3145&lt;=DATE(2027,8,31)),(YEAR(C3145)-2026)*12+MONTH(C3145)-8,""))</f>
        <v/>
      </c>
      <c r="T3145">
        <f>IF(AND(A3145="مصروف",R3145&gt;0,I3145="موافق",S3145&lt;&gt;"",H3145&lt;&gt;""),N(G3145),0)</f>
        <v/>
      </c>
    </row>
    <row r="3146">
      <c r="A3146" s="19" t="n"/>
      <c r="B3146" s="20">
        <f>IF(A3146="","",IF(R3146=0,"⚠ أضف سطر عهدة أولًا","BDR-"&amp;TEXT(R3146,"000")))</f>
        <v/>
      </c>
      <c r="C3146" s="21" t="n"/>
      <c r="D3146" s="20">
        <f>IF(C3146="","",IF(S3146="","خارج السنة المالية",INDEX(القوائم!$D$2:$D$13,S3146)))</f>
        <v/>
      </c>
      <c r="E3146" s="22" t="n"/>
      <c r="F3146" s="23" t="n"/>
      <c r="G3146" s="23" t="n"/>
      <c r="H3146" s="22" t="n"/>
      <c r="I3146" s="19" t="n"/>
      <c r="J3146" s="21" t="n"/>
      <c r="K3146" s="19" t="n"/>
      <c r="L3146" s="19" t="n"/>
      <c r="M3146" s="21" t="n"/>
      <c r="N3146" s="22" t="n"/>
      <c r="O3146" s="24">
        <f>IF(A3146&lt;&gt;"عهدة","",SUMIFS($G$8:$G$5007,$B$8:$B$5007,B3146,$A$8:$A$5007,"مصروف",$I$8:$I$5007,"&lt;&gt;مرفوض"))</f>
        <v/>
      </c>
      <c r="P3146" s="25">
        <f>IF(A3146&lt;&gt;"عهدة","",N(F3146)-O3146)</f>
        <v/>
      </c>
      <c r="Q3146" s="26">
        <f>IF(A3146="","",IF(A3146="عهدة",IF(N(F3146)=0,"⚠ أدخل قيمة العهدة",IF(P3146&lt;0,"⛔ عجز / زيادة مصروفات "&amp;TEXT(-P3146,"#,##0"),IF(COUNTIFS($B$8:$B$5007,B3146,$A$8:$A$5007,"مصروف",$I$8:$I$5007,"&lt;&gt;مرفوض",$K$8:$K$5007,"&lt;&gt;نعم")&gt;0,"⚠ "&amp;COUNTIFS($B$8:$B$5007,B3146,$A$8:$A$5007,"مصروف",$I$8:$I$5007,"&lt;&gt;مرفوض",$K$8:$K$5007,"&lt;&gt;نعم")&amp;" مصروف غير مسوى",IF(L3146="تمت التسوية",IF(P3146=0,"✔ متوازنة وتمت التسوية","✔ تمت التسوية – متبقي "&amp;TEXT(P3146,"#,##0")),IF(P3146&gt;0,"متبقي "&amp;TEXT(P3146,"#,##0"),"✔ متوازنة"))))),IF(R3146=0,"⚠ أضف سطر عهدة أولًا",IF(OR(C3146="",N(G3146)=0),"⚠ أكمل التاريخ والقيمة",IF(S3146="","⚠ التاريخ خارج السنة المالية",IF(H3146="","⚠ اختر بند الموازنة",IF(I3146="مرفوض","✖ مرفوض من المدير",IF(I3146&lt;&gt;"موافق","⏳ بانتظار موافقة المدير",IF(K3146&lt;&gt;"نعم","⚠ غير مسوى مع الحسابات","✔ معتمد ومسوى")))))))))</f>
        <v/>
      </c>
      <c r="R3146">
        <f>N(R3145)+IF(A3146="عهدة",1,0)</f>
        <v/>
      </c>
      <c r="S3146">
        <f>IF(C3146="","",IF(AND(C3146&gt;=DATE(2026,9,1),C3146&lt;=DATE(2027,8,31)),(YEAR(C3146)-2026)*12+MONTH(C3146)-8,""))</f>
        <v/>
      </c>
      <c r="T3146">
        <f>IF(AND(A3146="مصروف",R3146&gt;0,I3146="موافق",S3146&lt;&gt;"",H3146&lt;&gt;""),N(G3146),0)</f>
        <v/>
      </c>
    </row>
    <row r="3147">
      <c r="A3147" s="19" t="n"/>
      <c r="B3147" s="20">
        <f>IF(A3147="","",IF(R3147=0,"⚠ أضف سطر عهدة أولًا","BDR-"&amp;TEXT(R3147,"000")))</f>
        <v/>
      </c>
      <c r="C3147" s="21" t="n"/>
      <c r="D3147" s="20">
        <f>IF(C3147="","",IF(S3147="","خارج السنة المالية",INDEX(القوائم!$D$2:$D$13,S3147)))</f>
        <v/>
      </c>
      <c r="E3147" s="22" t="n"/>
      <c r="F3147" s="23" t="n"/>
      <c r="G3147" s="23" t="n"/>
      <c r="H3147" s="22" t="n"/>
      <c r="I3147" s="19" t="n"/>
      <c r="J3147" s="21" t="n"/>
      <c r="K3147" s="19" t="n"/>
      <c r="L3147" s="19" t="n"/>
      <c r="M3147" s="21" t="n"/>
      <c r="N3147" s="22" t="n"/>
      <c r="O3147" s="24">
        <f>IF(A3147&lt;&gt;"عهدة","",SUMIFS($G$8:$G$5007,$B$8:$B$5007,B3147,$A$8:$A$5007,"مصروف",$I$8:$I$5007,"&lt;&gt;مرفوض"))</f>
        <v/>
      </c>
      <c r="P3147" s="25">
        <f>IF(A3147&lt;&gt;"عهدة","",N(F3147)-O3147)</f>
        <v/>
      </c>
      <c r="Q3147" s="26">
        <f>IF(A3147="","",IF(A3147="عهدة",IF(N(F3147)=0,"⚠ أدخل قيمة العهدة",IF(P3147&lt;0,"⛔ عجز / زيادة مصروفات "&amp;TEXT(-P3147,"#,##0"),IF(COUNTIFS($B$8:$B$5007,B3147,$A$8:$A$5007,"مصروف",$I$8:$I$5007,"&lt;&gt;مرفوض",$K$8:$K$5007,"&lt;&gt;نعم")&gt;0,"⚠ "&amp;COUNTIFS($B$8:$B$5007,B3147,$A$8:$A$5007,"مصروف",$I$8:$I$5007,"&lt;&gt;مرفوض",$K$8:$K$5007,"&lt;&gt;نعم")&amp;" مصروف غير مسوى",IF(L3147="تمت التسوية",IF(P3147=0,"✔ متوازنة وتمت التسوية","✔ تمت التسوية – متبقي "&amp;TEXT(P3147,"#,##0")),IF(P3147&gt;0,"متبقي "&amp;TEXT(P3147,"#,##0"),"✔ متوازنة"))))),IF(R3147=0,"⚠ أضف سطر عهدة أولًا",IF(OR(C3147="",N(G3147)=0),"⚠ أكمل التاريخ والقيمة",IF(S3147="","⚠ التاريخ خارج السنة المالية",IF(H3147="","⚠ اختر بند الموازنة",IF(I3147="مرفوض","✖ مرفوض من المدير",IF(I3147&lt;&gt;"موافق","⏳ بانتظار موافقة المدير",IF(K3147&lt;&gt;"نعم","⚠ غير مسوى مع الحسابات","✔ معتمد ومسوى")))))))))</f>
        <v/>
      </c>
      <c r="R3147">
        <f>N(R3146)+IF(A3147="عهدة",1,0)</f>
        <v/>
      </c>
      <c r="S3147">
        <f>IF(C3147="","",IF(AND(C3147&gt;=DATE(2026,9,1),C3147&lt;=DATE(2027,8,31)),(YEAR(C3147)-2026)*12+MONTH(C3147)-8,""))</f>
        <v/>
      </c>
      <c r="T3147">
        <f>IF(AND(A3147="مصروف",R3147&gt;0,I3147="موافق",S3147&lt;&gt;"",H3147&lt;&gt;""),N(G3147),0)</f>
        <v/>
      </c>
    </row>
    <row r="3148">
      <c r="A3148" s="19" t="n"/>
      <c r="B3148" s="20">
        <f>IF(A3148="","",IF(R3148=0,"⚠ أضف سطر عهدة أولًا","BDR-"&amp;TEXT(R3148,"000")))</f>
        <v/>
      </c>
      <c r="C3148" s="21" t="n"/>
      <c r="D3148" s="20">
        <f>IF(C3148="","",IF(S3148="","خارج السنة المالية",INDEX(القوائم!$D$2:$D$13,S3148)))</f>
        <v/>
      </c>
      <c r="E3148" s="22" t="n"/>
      <c r="F3148" s="23" t="n"/>
      <c r="G3148" s="23" t="n"/>
      <c r="H3148" s="22" t="n"/>
      <c r="I3148" s="19" t="n"/>
      <c r="J3148" s="21" t="n"/>
      <c r="K3148" s="19" t="n"/>
      <c r="L3148" s="19" t="n"/>
      <c r="M3148" s="21" t="n"/>
      <c r="N3148" s="22" t="n"/>
      <c r="O3148" s="24">
        <f>IF(A3148&lt;&gt;"عهدة","",SUMIFS($G$8:$G$5007,$B$8:$B$5007,B3148,$A$8:$A$5007,"مصروف",$I$8:$I$5007,"&lt;&gt;مرفوض"))</f>
        <v/>
      </c>
      <c r="P3148" s="25">
        <f>IF(A3148&lt;&gt;"عهدة","",N(F3148)-O3148)</f>
        <v/>
      </c>
      <c r="Q3148" s="26">
        <f>IF(A3148="","",IF(A3148="عهدة",IF(N(F3148)=0,"⚠ أدخل قيمة العهدة",IF(P3148&lt;0,"⛔ عجز / زيادة مصروفات "&amp;TEXT(-P3148,"#,##0"),IF(COUNTIFS($B$8:$B$5007,B3148,$A$8:$A$5007,"مصروف",$I$8:$I$5007,"&lt;&gt;مرفوض",$K$8:$K$5007,"&lt;&gt;نعم")&gt;0,"⚠ "&amp;COUNTIFS($B$8:$B$5007,B3148,$A$8:$A$5007,"مصروف",$I$8:$I$5007,"&lt;&gt;مرفوض",$K$8:$K$5007,"&lt;&gt;نعم")&amp;" مصروف غير مسوى",IF(L3148="تمت التسوية",IF(P3148=0,"✔ متوازنة وتمت التسوية","✔ تمت التسوية – متبقي "&amp;TEXT(P3148,"#,##0")),IF(P3148&gt;0,"متبقي "&amp;TEXT(P3148,"#,##0"),"✔ متوازنة"))))),IF(R3148=0,"⚠ أضف سطر عهدة أولًا",IF(OR(C3148="",N(G3148)=0),"⚠ أكمل التاريخ والقيمة",IF(S3148="","⚠ التاريخ خارج السنة المالية",IF(H3148="","⚠ اختر بند الموازنة",IF(I3148="مرفوض","✖ مرفوض من المدير",IF(I3148&lt;&gt;"موافق","⏳ بانتظار موافقة المدير",IF(K3148&lt;&gt;"نعم","⚠ غير مسوى مع الحسابات","✔ معتمد ومسوى")))))))))</f>
        <v/>
      </c>
      <c r="R3148">
        <f>N(R3147)+IF(A3148="عهدة",1,0)</f>
        <v/>
      </c>
      <c r="S3148">
        <f>IF(C3148="","",IF(AND(C3148&gt;=DATE(2026,9,1),C3148&lt;=DATE(2027,8,31)),(YEAR(C3148)-2026)*12+MONTH(C3148)-8,""))</f>
        <v/>
      </c>
      <c r="T3148">
        <f>IF(AND(A3148="مصروف",R3148&gt;0,I3148="موافق",S3148&lt;&gt;"",H3148&lt;&gt;""),N(G3148),0)</f>
        <v/>
      </c>
    </row>
    <row r="3149">
      <c r="A3149" s="19" t="n"/>
      <c r="B3149" s="20">
        <f>IF(A3149="","",IF(R3149=0,"⚠ أضف سطر عهدة أولًا","BDR-"&amp;TEXT(R3149,"000")))</f>
        <v/>
      </c>
      <c r="C3149" s="21" t="n"/>
      <c r="D3149" s="20">
        <f>IF(C3149="","",IF(S3149="","خارج السنة المالية",INDEX(القوائم!$D$2:$D$13,S3149)))</f>
        <v/>
      </c>
      <c r="E3149" s="22" t="n"/>
      <c r="F3149" s="23" t="n"/>
      <c r="G3149" s="23" t="n"/>
      <c r="H3149" s="22" t="n"/>
      <c r="I3149" s="19" t="n"/>
      <c r="J3149" s="21" t="n"/>
      <c r="K3149" s="19" t="n"/>
      <c r="L3149" s="19" t="n"/>
      <c r="M3149" s="21" t="n"/>
      <c r="N3149" s="22" t="n"/>
      <c r="O3149" s="24">
        <f>IF(A3149&lt;&gt;"عهدة","",SUMIFS($G$8:$G$5007,$B$8:$B$5007,B3149,$A$8:$A$5007,"مصروف",$I$8:$I$5007,"&lt;&gt;مرفوض"))</f>
        <v/>
      </c>
      <c r="P3149" s="25">
        <f>IF(A3149&lt;&gt;"عهدة","",N(F3149)-O3149)</f>
        <v/>
      </c>
      <c r="Q3149" s="26">
        <f>IF(A3149="","",IF(A3149="عهدة",IF(N(F3149)=0,"⚠ أدخل قيمة العهدة",IF(P3149&lt;0,"⛔ عجز / زيادة مصروفات "&amp;TEXT(-P3149,"#,##0"),IF(COUNTIFS($B$8:$B$5007,B3149,$A$8:$A$5007,"مصروف",$I$8:$I$5007,"&lt;&gt;مرفوض",$K$8:$K$5007,"&lt;&gt;نعم")&gt;0,"⚠ "&amp;COUNTIFS($B$8:$B$5007,B3149,$A$8:$A$5007,"مصروف",$I$8:$I$5007,"&lt;&gt;مرفوض",$K$8:$K$5007,"&lt;&gt;نعم")&amp;" مصروف غير مسوى",IF(L3149="تمت التسوية",IF(P3149=0,"✔ متوازنة وتمت التسوية","✔ تمت التسوية – متبقي "&amp;TEXT(P3149,"#,##0")),IF(P3149&gt;0,"متبقي "&amp;TEXT(P3149,"#,##0"),"✔ متوازنة"))))),IF(R3149=0,"⚠ أضف سطر عهدة أولًا",IF(OR(C3149="",N(G3149)=0),"⚠ أكمل التاريخ والقيمة",IF(S3149="","⚠ التاريخ خارج السنة المالية",IF(H3149="","⚠ اختر بند الموازنة",IF(I3149="مرفوض","✖ مرفوض من المدير",IF(I3149&lt;&gt;"موافق","⏳ بانتظار موافقة المدير",IF(K3149&lt;&gt;"نعم","⚠ غير مسوى مع الحسابات","✔ معتمد ومسوى")))))))))</f>
        <v/>
      </c>
      <c r="R3149">
        <f>N(R3148)+IF(A3149="عهدة",1,0)</f>
        <v/>
      </c>
      <c r="S3149">
        <f>IF(C3149="","",IF(AND(C3149&gt;=DATE(2026,9,1),C3149&lt;=DATE(2027,8,31)),(YEAR(C3149)-2026)*12+MONTH(C3149)-8,""))</f>
        <v/>
      </c>
      <c r="T3149">
        <f>IF(AND(A3149="مصروف",R3149&gt;0,I3149="موافق",S3149&lt;&gt;"",H3149&lt;&gt;""),N(G3149),0)</f>
        <v/>
      </c>
    </row>
    <row r="3150">
      <c r="A3150" s="19" t="n"/>
      <c r="B3150" s="20">
        <f>IF(A3150="","",IF(R3150=0,"⚠ أضف سطر عهدة أولًا","BDR-"&amp;TEXT(R3150,"000")))</f>
        <v/>
      </c>
      <c r="C3150" s="21" t="n"/>
      <c r="D3150" s="20">
        <f>IF(C3150="","",IF(S3150="","خارج السنة المالية",INDEX(القوائم!$D$2:$D$13,S3150)))</f>
        <v/>
      </c>
      <c r="E3150" s="22" t="n"/>
      <c r="F3150" s="23" t="n"/>
      <c r="G3150" s="23" t="n"/>
      <c r="H3150" s="22" t="n"/>
      <c r="I3150" s="19" t="n"/>
      <c r="J3150" s="21" t="n"/>
      <c r="K3150" s="19" t="n"/>
      <c r="L3150" s="19" t="n"/>
      <c r="M3150" s="21" t="n"/>
      <c r="N3150" s="22" t="n"/>
      <c r="O3150" s="24">
        <f>IF(A3150&lt;&gt;"عهدة","",SUMIFS($G$8:$G$5007,$B$8:$B$5007,B3150,$A$8:$A$5007,"مصروف",$I$8:$I$5007,"&lt;&gt;مرفوض"))</f>
        <v/>
      </c>
      <c r="P3150" s="25">
        <f>IF(A3150&lt;&gt;"عهدة","",N(F3150)-O3150)</f>
        <v/>
      </c>
      <c r="Q3150" s="26">
        <f>IF(A3150="","",IF(A3150="عهدة",IF(N(F3150)=0,"⚠ أدخل قيمة العهدة",IF(P3150&lt;0,"⛔ عجز / زيادة مصروفات "&amp;TEXT(-P3150,"#,##0"),IF(COUNTIFS($B$8:$B$5007,B3150,$A$8:$A$5007,"مصروف",$I$8:$I$5007,"&lt;&gt;مرفوض",$K$8:$K$5007,"&lt;&gt;نعم")&gt;0,"⚠ "&amp;COUNTIFS($B$8:$B$5007,B3150,$A$8:$A$5007,"مصروف",$I$8:$I$5007,"&lt;&gt;مرفوض",$K$8:$K$5007,"&lt;&gt;نعم")&amp;" مصروف غير مسوى",IF(L3150="تمت التسوية",IF(P3150=0,"✔ متوازنة وتمت التسوية","✔ تمت التسوية – متبقي "&amp;TEXT(P3150,"#,##0")),IF(P3150&gt;0,"متبقي "&amp;TEXT(P3150,"#,##0"),"✔ متوازنة"))))),IF(R3150=0,"⚠ أضف سطر عهدة أولًا",IF(OR(C3150="",N(G3150)=0),"⚠ أكمل التاريخ والقيمة",IF(S3150="","⚠ التاريخ خارج السنة المالية",IF(H3150="","⚠ اختر بند الموازنة",IF(I3150="مرفوض","✖ مرفوض من المدير",IF(I3150&lt;&gt;"موافق","⏳ بانتظار موافقة المدير",IF(K3150&lt;&gt;"نعم","⚠ غير مسوى مع الحسابات","✔ معتمد ومسوى")))))))))</f>
        <v/>
      </c>
      <c r="R3150">
        <f>N(R3149)+IF(A3150="عهدة",1,0)</f>
        <v/>
      </c>
      <c r="S3150">
        <f>IF(C3150="","",IF(AND(C3150&gt;=DATE(2026,9,1),C3150&lt;=DATE(2027,8,31)),(YEAR(C3150)-2026)*12+MONTH(C3150)-8,""))</f>
        <v/>
      </c>
      <c r="T3150">
        <f>IF(AND(A3150="مصروف",R3150&gt;0,I3150="موافق",S3150&lt;&gt;"",H3150&lt;&gt;""),N(G3150),0)</f>
        <v/>
      </c>
    </row>
    <row r="3151">
      <c r="A3151" s="19" t="n"/>
      <c r="B3151" s="20">
        <f>IF(A3151="","",IF(R3151=0,"⚠ أضف سطر عهدة أولًا","BDR-"&amp;TEXT(R3151,"000")))</f>
        <v/>
      </c>
      <c r="C3151" s="21" t="n"/>
      <c r="D3151" s="20">
        <f>IF(C3151="","",IF(S3151="","خارج السنة المالية",INDEX(القوائم!$D$2:$D$13,S3151)))</f>
        <v/>
      </c>
      <c r="E3151" s="22" t="n"/>
      <c r="F3151" s="23" t="n"/>
      <c r="G3151" s="23" t="n"/>
      <c r="H3151" s="22" t="n"/>
      <c r="I3151" s="19" t="n"/>
      <c r="J3151" s="21" t="n"/>
      <c r="K3151" s="19" t="n"/>
      <c r="L3151" s="19" t="n"/>
      <c r="M3151" s="21" t="n"/>
      <c r="N3151" s="22" t="n"/>
      <c r="O3151" s="24">
        <f>IF(A3151&lt;&gt;"عهدة","",SUMIFS($G$8:$G$5007,$B$8:$B$5007,B3151,$A$8:$A$5007,"مصروف",$I$8:$I$5007,"&lt;&gt;مرفوض"))</f>
        <v/>
      </c>
      <c r="P3151" s="25">
        <f>IF(A3151&lt;&gt;"عهدة","",N(F3151)-O3151)</f>
        <v/>
      </c>
      <c r="Q3151" s="26">
        <f>IF(A3151="","",IF(A3151="عهدة",IF(N(F3151)=0,"⚠ أدخل قيمة العهدة",IF(P3151&lt;0,"⛔ عجز / زيادة مصروفات "&amp;TEXT(-P3151,"#,##0"),IF(COUNTIFS($B$8:$B$5007,B3151,$A$8:$A$5007,"مصروف",$I$8:$I$5007,"&lt;&gt;مرفوض",$K$8:$K$5007,"&lt;&gt;نعم")&gt;0,"⚠ "&amp;COUNTIFS($B$8:$B$5007,B3151,$A$8:$A$5007,"مصروف",$I$8:$I$5007,"&lt;&gt;مرفوض",$K$8:$K$5007,"&lt;&gt;نعم")&amp;" مصروف غير مسوى",IF(L3151="تمت التسوية",IF(P3151=0,"✔ متوازنة وتمت التسوية","✔ تمت التسوية – متبقي "&amp;TEXT(P3151,"#,##0")),IF(P3151&gt;0,"متبقي "&amp;TEXT(P3151,"#,##0"),"✔ متوازنة"))))),IF(R3151=0,"⚠ أضف سطر عهدة أولًا",IF(OR(C3151="",N(G3151)=0),"⚠ أكمل التاريخ والقيمة",IF(S3151="","⚠ التاريخ خارج السنة المالية",IF(H3151="","⚠ اختر بند الموازنة",IF(I3151="مرفوض","✖ مرفوض من المدير",IF(I3151&lt;&gt;"موافق","⏳ بانتظار موافقة المدير",IF(K3151&lt;&gt;"نعم","⚠ غير مسوى مع الحسابات","✔ معتمد ومسوى")))))))))</f>
        <v/>
      </c>
      <c r="R3151">
        <f>N(R3150)+IF(A3151="عهدة",1,0)</f>
        <v/>
      </c>
      <c r="S3151">
        <f>IF(C3151="","",IF(AND(C3151&gt;=DATE(2026,9,1),C3151&lt;=DATE(2027,8,31)),(YEAR(C3151)-2026)*12+MONTH(C3151)-8,""))</f>
        <v/>
      </c>
      <c r="T3151">
        <f>IF(AND(A3151="مصروف",R3151&gt;0,I3151="موافق",S3151&lt;&gt;"",H3151&lt;&gt;""),N(G3151),0)</f>
        <v/>
      </c>
    </row>
    <row r="3152">
      <c r="A3152" s="19" t="n"/>
      <c r="B3152" s="20">
        <f>IF(A3152="","",IF(R3152=0,"⚠ أضف سطر عهدة أولًا","BDR-"&amp;TEXT(R3152,"000")))</f>
        <v/>
      </c>
      <c r="C3152" s="21" t="n"/>
      <c r="D3152" s="20">
        <f>IF(C3152="","",IF(S3152="","خارج السنة المالية",INDEX(القوائم!$D$2:$D$13,S3152)))</f>
        <v/>
      </c>
      <c r="E3152" s="22" t="n"/>
      <c r="F3152" s="23" t="n"/>
      <c r="G3152" s="23" t="n"/>
      <c r="H3152" s="22" t="n"/>
      <c r="I3152" s="19" t="n"/>
      <c r="J3152" s="21" t="n"/>
      <c r="K3152" s="19" t="n"/>
      <c r="L3152" s="19" t="n"/>
      <c r="M3152" s="21" t="n"/>
      <c r="N3152" s="22" t="n"/>
      <c r="O3152" s="24">
        <f>IF(A3152&lt;&gt;"عهدة","",SUMIFS($G$8:$G$5007,$B$8:$B$5007,B3152,$A$8:$A$5007,"مصروف",$I$8:$I$5007,"&lt;&gt;مرفوض"))</f>
        <v/>
      </c>
      <c r="P3152" s="25">
        <f>IF(A3152&lt;&gt;"عهدة","",N(F3152)-O3152)</f>
        <v/>
      </c>
      <c r="Q3152" s="26">
        <f>IF(A3152="","",IF(A3152="عهدة",IF(N(F3152)=0,"⚠ أدخل قيمة العهدة",IF(P3152&lt;0,"⛔ عجز / زيادة مصروفات "&amp;TEXT(-P3152,"#,##0"),IF(COUNTIFS($B$8:$B$5007,B3152,$A$8:$A$5007,"مصروف",$I$8:$I$5007,"&lt;&gt;مرفوض",$K$8:$K$5007,"&lt;&gt;نعم")&gt;0,"⚠ "&amp;COUNTIFS($B$8:$B$5007,B3152,$A$8:$A$5007,"مصروف",$I$8:$I$5007,"&lt;&gt;مرفوض",$K$8:$K$5007,"&lt;&gt;نعم")&amp;" مصروف غير مسوى",IF(L3152="تمت التسوية",IF(P3152=0,"✔ متوازنة وتمت التسوية","✔ تمت التسوية – متبقي "&amp;TEXT(P3152,"#,##0")),IF(P3152&gt;0,"متبقي "&amp;TEXT(P3152,"#,##0"),"✔ متوازنة"))))),IF(R3152=0,"⚠ أضف سطر عهدة أولًا",IF(OR(C3152="",N(G3152)=0),"⚠ أكمل التاريخ والقيمة",IF(S3152="","⚠ التاريخ خارج السنة المالية",IF(H3152="","⚠ اختر بند الموازنة",IF(I3152="مرفوض","✖ مرفوض من المدير",IF(I3152&lt;&gt;"موافق","⏳ بانتظار موافقة المدير",IF(K3152&lt;&gt;"نعم","⚠ غير مسوى مع الحسابات","✔ معتمد ومسوى")))))))))</f>
        <v/>
      </c>
      <c r="R3152">
        <f>N(R3151)+IF(A3152="عهدة",1,0)</f>
        <v/>
      </c>
      <c r="S3152">
        <f>IF(C3152="","",IF(AND(C3152&gt;=DATE(2026,9,1),C3152&lt;=DATE(2027,8,31)),(YEAR(C3152)-2026)*12+MONTH(C3152)-8,""))</f>
        <v/>
      </c>
      <c r="T3152">
        <f>IF(AND(A3152="مصروف",R3152&gt;0,I3152="موافق",S3152&lt;&gt;"",H3152&lt;&gt;""),N(G3152),0)</f>
        <v/>
      </c>
    </row>
    <row r="3153">
      <c r="A3153" s="19" t="n"/>
      <c r="B3153" s="20">
        <f>IF(A3153="","",IF(R3153=0,"⚠ أضف سطر عهدة أولًا","BDR-"&amp;TEXT(R3153,"000")))</f>
        <v/>
      </c>
      <c r="C3153" s="21" t="n"/>
      <c r="D3153" s="20">
        <f>IF(C3153="","",IF(S3153="","خارج السنة المالية",INDEX(القوائم!$D$2:$D$13,S3153)))</f>
        <v/>
      </c>
      <c r="E3153" s="22" t="n"/>
      <c r="F3153" s="23" t="n"/>
      <c r="G3153" s="23" t="n"/>
      <c r="H3153" s="22" t="n"/>
      <c r="I3153" s="19" t="n"/>
      <c r="J3153" s="21" t="n"/>
      <c r="K3153" s="19" t="n"/>
      <c r="L3153" s="19" t="n"/>
      <c r="M3153" s="21" t="n"/>
      <c r="N3153" s="22" t="n"/>
      <c r="O3153" s="24">
        <f>IF(A3153&lt;&gt;"عهدة","",SUMIFS($G$8:$G$5007,$B$8:$B$5007,B3153,$A$8:$A$5007,"مصروف",$I$8:$I$5007,"&lt;&gt;مرفوض"))</f>
        <v/>
      </c>
      <c r="P3153" s="25">
        <f>IF(A3153&lt;&gt;"عهدة","",N(F3153)-O3153)</f>
        <v/>
      </c>
      <c r="Q3153" s="26">
        <f>IF(A3153="","",IF(A3153="عهدة",IF(N(F3153)=0,"⚠ أدخل قيمة العهدة",IF(P3153&lt;0,"⛔ عجز / زيادة مصروفات "&amp;TEXT(-P3153,"#,##0"),IF(COUNTIFS($B$8:$B$5007,B3153,$A$8:$A$5007,"مصروف",$I$8:$I$5007,"&lt;&gt;مرفوض",$K$8:$K$5007,"&lt;&gt;نعم")&gt;0,"⚠ "&amp;COUNTIFS($B$8:$B$5007,B3153,$A$8:$A$5007,"مصروف",$I$8:$I$5007,"&lt;&gt;مرفوض",$K$8:$K$5007,"&lt;&gt;نعم")&amp;" مصروف غير مسوى",IF(L3153="تمت التسوية",IF(P3153=0,"✔ متوازنة وتمت التسوية","✔ تمت التسوية – متبقي "&amp;TEXT(P3153,"#,##0")),IF(P3153&gt;0,"متبقي "&amp;TEXT(P3153,"#,##0"),"✔ متوازنة"))))),IF(R3153=0,"⚠ أضف سطر عهدة أولًا",IF(OR(C3153="",N(G3153)=0),"⚠ أكمل التاريخ والقيمة",IF(S3153="","⚠ التاريخ خارج السنة المالية",IF(H3153="","⚠ اختر بند الموازنة",IF(I3153="مرفوض","✖ مرفوض من المدير",IF(I3153&lt;&gt;"موافق","⏳ بانتظار موافقة المدير",IF(K3153&lt;&gt;"نعم","⚠ غير مسوى مع الحسابات","✔ معتمد ومسوى")))))))))</f>
        <v/>
      </c>
      <c r="R3153">
        <f>N(R3152)+IF(A3153="عهدة",1,0)</f>
        <v/>
      </c>
      <c r="S3153">
        <f>IF(C3153="","",IF(AND(C3153&gt;=DATE(2026,9,1),C3153&lt;=DATE(2027,8,31)),(YEAR(C3153)-2026)*12+MONTH(C3153)-8,""))</f>
        <v/>
      </c>
      <c r="T3153">
        <f>IF(AND(A3153="مصروف",R3153&gt;0,I3153="موافق",S3153&lt;&gt;"",H3153&lt;&gt;""),N(G3153),0)</f>
        <v/>
      </c>
    </row>
    <row r="3154">
      <c r="A3154" s="19" t="n"/>
      <c r="B3154" s="20">
        <f>IF(A3154="","",IF(R3154=0,"⚠ أضف سطر عهدة أولًا","BDR-"&amp;TEXT(R3154,"000")))</f>
        <v/>
      </c>
      <c r="C3154" s="21" t="n"/>
      <c r="D3154" s="20">
        <f>IF(C3154="","",IF(S3154="","خارج السنة المالية",INDEX(القوائم!$D$2:$D$13,S3154)))</f>
        <v/>
      </c>
      <c r="E3154" s="22" t="n"/>
      <c r="F3154" s="23" t="n"/>
      <c r="G3154" s="23" t="n"/>
      <c r="H3154" s="22" t="n"/>
      <c r="I3154" s="19" t="n"/>
      <c r="J3154" s="21" t="n"/>
      <c r="K3154" s="19" t="n"/>
      <c r="L3154" s="19" t="n"/>
      <c r="M3154" s="21" t="n"/>
      <c r="N3154" s="22" t="n"/>
      <c r="O3154" s="24">
        <f>IF(A3154&lt;&gt;"عهدة","",SUMIFS($G$8:$G$5007,$B$8:$B$5007,B3154,$A$8:$A$5007,"مصروف",$I$8:$I$5007,"&lt;&gt;مرفوض"))</f>
        <v/>
      </c>
      <c r="P3154" s="25">
        <f>IF(A3154&lt;&gt;"عهدة","",N(F3154)-O3154)</f>
        <v/>
      </c>
      <c r="Q3154" s="26">
        <f>IF(A3154="","",IF(A3154="عهدة",IF(N(F3154)=0,"⚠ أدخل قيمة العهدة",IF(P3154&lt;0,"⛔ عجز / زيادة مصروفات "&amp;TEXT(-P3154,"#,##0"),IF(COUNTIFS($B$8:$B$5007,B3154,$A$8:$A$5007,"مصروف",$I$8:$I$5007,"&lt;&gt;مرفوض",$K$8:$K$5007,"&lt;&gt;نعم")&gt;0,"⚠ "&amp;COUNTIFS($B$8:$B$5007,B3154,$A$8:$A$5007,"مصروف",$I$8:$I$5007,"&lt;&gt;مرفوض",$K$8:$K$5007,"&lt;&gt;نعم")&amp;" مصروف غير مسوى",IF(L3154="تمت التسوية",IF(P3154=0,"✔ متوازنة وتمت التسوية","✔ تمت التسوية – متبقي "&amp;TEXT(P3154,"#,##0")),IF(P3154&gt;0,"متبقي "&amp;TEXT(P3154,"#,##0"),"✔ متوازنة"))))),IF(R3154=0,"⚠ أضف سطر عهدة أولًا",IF(OR(C3154="",N(G3154)=0),"⚠ أكمل التاريخ والقيمة",IF(S3154="","⚠ التاريخ خارج السنة المالية",IF(H3154="","⚠ اختر بند الموازنة",IF(I3154="مرفوض","✖ مرفوض من المدير",IF(I3154&lt;&gt;"موافق","⏳ بانتظار موافقة المدير",IF(K3154&lt;&gt;"نعم","⚠ غير مسوى مع الحسابات","✔ معتمد ومسوى")))))))))</f>
        <v/>
      </c>
      <c r="R3154">
        <f>N(R3153)+IF(A3154="عهدة",1,0)</f>
        <v/>
      </c>
      <c r="S3154">
        <f>IF(C3154="","",IF(AND(C3154&gt;=DATE(2026,9,1),C3154&lt;=DATE(2027,8,31)),(YEAR(C3154)-2026)*12+MONTH(C3154)-8,""))</f>
        <v/>
      </c>
      <c r="T3154">
        <f>IF(AND(A3154="مصروف",R3154&gt;0,I3154="موافق",S3154&lt;&gt;"",H3154&lt;&gt;""),N(G3154),0)</f>
        <v/>
      </c>
    </row>
    <row r="3155">
      <c r="A3155" s="19" t="n"/>
      <c r="B3155" s="20">
        <f>IF(A3155="","",IF(R3155=0,"⚠ أضف سطر عهدة أولًا","BDR-"&amp;TEXT(R3155,"000")))</f>
        <v/>
      </c>
      <c r="C3155" s="21" t="n"/>
      <c r="D3155" s="20">
        <f>IF(C3155="","",IF(S3155="","خارج السنة المالية",INDEX(القوائم!$D$2:$D$13,S3155)))</f>
        <v/>
      </c>
      <c r="E3155" s="22" t="n"/>
      <c r="F3155" s="23" t="n"/>
      <c r="G3155" s="23" t="n"/>
      <c r="H3155" s="22" t="n"/>
      <c r="I3155" s="19" t="n"/>
      <c r="J3155" s="21" t="n"/>
      <c r="K3155" s="19" t="n"/>
      <c r="L3155" s="19" t="n"/>
      <c r="M3155" s="21" t="n"/>
      <c r="N3155" s="22" t="n"/>
      <c r="O3155" s="24">
        <f>IF(A3155&lt;&gt;"عهدة","",SUMIFS($G$8:$G$5007,$B$8:$B$5007,B3155,$A$8:$A$5007,"مصروف",$I$8:$I$5007,"&lt;&gt;مرفوض"))</f>
        <v/>
      </c>
      <c r="P3155" s="25">
        <f>IF(A3155&lt;&gt;"عهدة","",N(F3155)-O3155)</f>
        <v/>
      </c>
      <c r="Q3155" s="26">
        <f>IF(A3155="","",IF(A3155="عهدة",IF(N(F3155)=0,"⚠ أدخل قيمة العهدة",IF(P3155&lt;0,"⛔ عجز / زيادة مصروفات "&amp;TEXT(-P3155,"#,##0"),IF(COUNTIFS($B$8:$B$5007,B3155,$A$8:$A$5007,"مصروف",$I$8:$I$5007,"&lt;&gt;مرفوض",$K$8:$K$5007,"&lt;&gt;نعم")&gt;0,"⚠ "&amp;COUNTIFS($B$8:$B$5007,B3155,$A$8:$A$5007,"مصروف",$I$8:$I$5007,"&lt;&gt;مرفوض",$K$8:$K$5007,"&lt;&gt;نعم")&amp;" مصروف غير مسوى",IF(L3155="تمت التسوية",IF(P3155=0,"✔ متوازنة وتمت التسوية","✔ تمت التسوية – متبقي "&amp;TEXT(P3155,"#,##0")),IF(P3155&gt;0,"متبقي "&amp;TEXT(P3155,"#,##0"),"✔ متوازنة"))))),IF(R3155=0,"⚠ أضف سطر عهدة أولًا",IF(OR(C3155="",N(G3155)=0),"⚠ أكمل التاريخ والقيمة",IF(S3155="","⚠ التاريخ خارج السنة المالية",IF(H3155="","⚠ اختر بند الموازنة",IF(I3155="مرفوض","✖ مرفوض من المدير",IF(I3155&lt;&gt;"موافق","⏳ بانتظار موافقة المدير",IF(K3155&lt;&gt;"نعم","⚠ غير مسوى مع الحسابات","✔ معتمد ومسوى")))))))))</f>
        <v/>
      </c>
      <c r="R3155">
        <f>N(R3154)+IF(A3155="عهدة",1,0)</f>
        <v/>
      </c>
      <c r="S3155">
        <f>IF(C3155="","",IF(AND(C3155&gt;=DATE(2026,9,1),C3155&lt;=DATE(2027,8,31)),(YEAR(C3155)-2026)*12+MONTH(C3155)-8,""))</f>
        <v/>
      </c>
      <c r="T3155">
        <f>IF(AND(A3155="مصروف",R3155&gt;0,I3155="موافق",S3155&lt;&gt;"",H3155&lt;&gt;""),N(G3155),0)</f>
        <v/>
      </c>
    </row>
    <row r="3156">
      <c r="A3156" s="19" t="n"/>
      <c r="B3156" s="20">
        <f>IF(A3156="","",IF(R3156=0,"⚠ أضف سطر عهدة أولًا","BDR-"&amp;TEXT(R3156,"000")))</f>
        <v/>
      </c>
      <c r="C3156" s="21" t="n"/>
      <c r="D3156" s="20">
        <f>IF(C3156="","",IF(S3156="","خارج السنة المالية",INDEX(القوائم!$D$2:$D$13,S3156)))</f>
        <v/>
      </c>
      <c r="E3156" s="22" t="n"/>
      <c r="F3156" s="23" t="n"/>
      <c r="G3156" s="23" t="n"/>
      <c r="H3156" s="22" t="n"/>
      <c r="I3156" s="19" t="n"/>
      <c r="J3156" s="21" t="n"/>
      <c r="K3156" s="19" t="n"/>
      <c r="L3156" s="19" t="n"/>
      <c r="M3156" s="21" t="n"/>
      <c r="N3156" s="22" t="n"/>
      <c r="O3156" s="24">
        <f>IF(A3156&lt;&gt;"عهدة","",SUMIFS($G$8:$G$5007,$B$8:$B$5007,B3156,$A$8:$A$5007,"مصروف",$I$8:$I$5007,"&lt;&gt;مرفوض"))</f>
        <v/>
      </c>
      <c r="P3156" s="25">
        <f>IF(A3156&lt;&gt;"عهدة","",N(F3156)-O3156)</f>
        <v/>
      </c>
      <c r="Q3156" s="26">
        <f>IF(A3156="","",IF(A3156="عهدة",IF(N(F3156)=0,"⚠ أدخل قيمة العهدة",IF(P3156&lt;0,"⛔ عجز / زيادة مصروفات "&amp;TEXT(-P3156,"#,##0"),IF(COUNTIFS($B$8:$B$5007,B3156,$A$8:$A$5007,"مصروف",$I$8:$I$5007,"&lt;&gt;مرفوض",$K$8:$K$5007,"&lt;&gt;نعم")&gt;0,"⚠ "&amp;COUNTIFS($B$8:$B$5007,B3156,$A$8:$A$5007,"مصروف",$I$8:$I$5007,"&lt;&gt;مرفوض",$K$8:$K$5007,"&lt;&gt;نعم")&amp;" مصروف غير مسوى",IF(L3156="تمت التسوية",IF(P3156=0,"✔ متوازنة وتمت التسوية","✔ تمت التسوية – متبقي "&amp;TEXT(P3156,"#,##0")),IF(P3156&gt;0,"متبقي "&amp;TEXT(P3156,"#,##0"),"✔ متوازنة"))))),IF(R3156=0,"⚠ أضف سطر عهدة أولًا",IF(OR(C3156="",N(G3156)=0),"⚠ أكمل التاريخ والقيمة",IF(S3156="","⚠ التاريخ خارج السنة المالية",IF(H3156="","⚠ اختر بند الموازنة",IF(I3156="مرفوض","✖ مرفوض من المدير",IF(I3156&lt;&gt;"موافق","⏳ بانتظار موافقة المدير",IF(K3156&lt;&gt;"نعم","⚠ غير مسوى مع الحسابات","✔ معتمد ومسوى")))))))))</f>
        <v/>
      </c>
      <c r="R3156">
        <f>N(R3155)+IF(A3156="عهدة",1,0)</f>
        <v/>
      </c>
      <c r="S3156">
        <f>IF(C3156="","",IF(AND(C3156&gt;=DATE(2026,9,1),C3156&lt;=DATE(2027,8,31)),(YEAR(C3156)-2026)*12+MONTH(C3156)-8,""))</f>
        <v/>
      </c>
      <c r="T3156">
        <f>IF(AND(A3156="مصروف",R3156&gt;0,I3156="موافق",S3156&lt;&gt;"",H3156&lt;&gt;""),N(G3156),0)</f>
        <v/>
      </c>
    </row>
    <row r="3157">
      <c r="A3157" s="19" t="n"/>
      <c r="B3157" s="20">
        <f>IF(A3157="","",IF(R3157=0,"⚠ أضف سطر عهدة أولًا","BDR-"&amp;TEXT(R3157,"000")))</f>
        <v/>
      </c>
      <c r="C3157" s="21" t="n"/>
      <c r="D3157" s="20">
        <f>IF(C3157="","",IF(S3157="","خارج السنة المالية",INDEX(القوائم!$D$2:$D$13,S3157)))</f>
        <v/>
      </c>
      <c r="E3157" s="22" t="n"/>
      <c r="F3157" s="23" t="n"/>
      <c r="G3157" s="23" t="n"/>
      <c r="H3157" s="22" t="n"/>
      <c r="I3157" s="19" t="n"/>
      <c r="J3157" s="21" t="n"/>
      <c r="K3157" s="19" t="n"/>
      <c r="L3157" s="19" t="n"/>
      <c r="M3157" s="21" t="n"/>
      <c r="N3157" s="22" t="n"/>
      <c r="O3157" s="24">
        <f>IF(A3157&lt;&gt;"عهدة","",SUMIFS($G$8:$G$5007,$B$8:$B$5007,B3157,$A$8:$A$5007,"مصروف",$I$8:$I$5007,"&lt;&gt;مرفوض"))</f>
        <v/>
      </c>
      <c r="P3157" s="25">
        <f>IF(A3157&lt;&gt;"عهدة","",N(F3157)-O3157)</f>
        <v/>
      </c>
      <c r="Q3157" s="26">
        <f>IF(A3157="","",IF(A3157="عهدة",IF(N(F3157)=0,"⚠ أدخل قيمة العهدة",IF(P3157&lt;0,"⛔ عجز / زيادة مصروفات "&amp;TEXT(-P3157,"#,##0"),IF(COUNTIFS($B$8:$B$5007,B3157,$A$8:$A$5007,"مصروف",$I$8:$I$5007,"&lt;&gt;مرفوض",$K$8:$K$5007,"&lt;&gt;نعم")&gt;0,"⚠ "&amp;COUNTIFS($B$8:$B$5007,B3157,$A$8:$A$5007,"مصروف",$I$8:$I$5007,"&lt;&gt;مرفوض",$K$8:$K$5007,"&lt;&gt;نعم")&amp;" مصروف غير مسوى",IF(L3157="تمت التسوية",IF(P3157=0,"✔ متوازنة وتمت التسوية","✔ تمت التسوية – متبقي "&amp;TEXT(P3157,"#,##0")),IF(P3157&gt;0,"متبقي "&amp;TEXT(P3157,"#,##0"),"✔ متوازنة"))))),IF(R3157=0,"⚠ أضف سطر عهدة أولًا",IF(OR(C3157="",N(G3157)=0),"⚠ أكمل التاريخ والقيمة",IF(S3157="","⚠ التاريخ خارج السنة المالية",IF(H3157="","⚠ اختر بند الموازنة",IF(I3157="مرفوض","✖ مرفوض من المدير",IF(I3157&lt;&gt;"موافق","⏳ بانتظار موافقة المدير",IF(K3157&lt;&gt;"نعم","⚠ غير مسوى مع الحسابات","✔ معتمد ومسوى")))))))))</f>
        <v/>
      </c>
      <c r="R3157">
        <f>N(R3156)+IF(A3157="عهدة",1,0)</f>
        <v/>
      </c>
      <c r="S3157">
        <f>IF(C3157="","",IF(AND(C3157&gt;=DATE(2026,9,1),C3157&lt;=DATE(2027,8,31)),(YEAR(C3157)-2026)*12+MONTH(C3157)-8,""))</f>
        <v/>
      </c>
      <c r="T3157">
        <f>IF(AND(A3157="مصروف",R3157&gt;0,I3157="موافق",S3157&lt;&gt;"",H3157&lt;&gt;""),N(G3157),0)</f>
        <v/>
      </c>
    </row>
    <row r="3158">
      <c r="A3158" s="19" t="n"/>
      <c r="B3158" s="20">
        <f>IF(A3158="","",IF(R3158=0,"⚠ أضف سطر عهدة أولًا","BDR-"&amp;TEXT(R3158,"000")))</f>
        <v/>
      </c>
      <c r="C3158" s="21" t="n"/>
      <c r="D3158" s="20">
        <f>IF(C3158="","",IF(S3158="","خارج السنة المالية",INDEX(القوائم!$D$2:$D$13,S3158)))</f>
        <v/>
      </c>
      <c r="E3158" s="22" t="n"/>
      <c r="F3158" s="23" t="n"/>
      <c r="G3158" s="23" t="n"/>
      <c r="H3158" s="22" t="n"/>
      <c r="I3158" s="19" t="n"/>
      <c r="J3158" s="21" t="n"/>
      <c r="K3158" s="19" t="n"/>
      <c r="L3158" s="19" t="n"/>
      <c r="M3158" s="21" t="n"/>
      <c r="N3158" s="22" t="n"/>
      <c r="O3158" s="24">
        <f>IF(A3158&lt;&gt;"عهدة","",SUMIFS($G$8:$G$5007,$B$8:$B$5007,B3158,$A$8:$A$5007,"مصروف",$I$8:$I$5007,"&lt;&gt;مرفوض"))</f>
        <v/>
      </c>
      <c r="P3158" s="25">
        <f>IF(A3158&lt;&gt;"عهدة","",N(F3158)-O3158)</f>
        <v/>
      </c>
      <c r="Q3158" s="26">
        <f>IF(A3158="","",IF(A3158="عهدة",IF(N(F3158)=0,"⚠ أدخل قيمة العهدة",IF(P3158&lt;0,"⛔ عجز / زيادة مصروفات "&amp;TEXT(-P3158,"#,##0"),IF(COUNTIFS($B$8:$B$5007,B3158,$A$8:$A$5007,"مصروف",$I$8:$I$5007,"&lt;&gt;مرفوض",$K$8:$K$5007,"&lt;&gt;نعم")&gt;0,"⚠ "&amp;COUNTIFS($B$8:$B$5007,B3158,$A$8:$A$5007,"مصروف",$I$8:$I$5007,"&lt;&gt;مرفوض",$K$8:$K$5007,"&lt;&gt;نعم")&amp;" مصروف غير مسوى",IF(L3158="تمت التسوية",IF(P3158=0,"✔ متوازنة وتمت التسوية","✔ تمت التسوية – متبقي "&amp;TEXT(P3158,"#,##0")),IF(P3158&gt;0,"متبقي "&amp;TEXT(P3158,"#,##0"),"✔ متوازنة"))))),IF(R3158=0,"⚠ أضف سطر عهدة أولًا",IF(OR(C3158="",N(G3158)=0),"⚠ أكمل التاريخ والقيمة",IF(S3158="","⚠ التاريخ خارج السنة المالية",IF(H3158="","⚠ اختر بند الموازنة",IF(I3158="مرفوض","✖ مرفوض من المدير",IF(I3158&lt;&gt;"موافق","⏳ بانتظار موافقة المدير",IF(K3158&lt;&gt;"نعم","⚠ غير مسوى مع الحسابات","✔ معتمد ومسوى")))))))))</f>
        <v/>
      </c>
      <c r="R3158">
        <f>N(R3157)+IF(A3158="عهدة",1,0)</f>
        <v/>
      </c>
      <c r="S3158">
        <f>IF(C3158="","",IF(AND(C3158&gt;=DATE(2026,9,1),C3158&lt;=DATE(2027,8,31)),(YEAR(C3158)-2026)*12+MONTH(C3158)-8,""))</f>
        <v/>
      </c>
      <c r="T3158">
        <f>IF(AND(A3158="مصروف",R3158&gt;0,I3158="موافق",S3158&lt;&gt;"",H3158&lt;&gt;""),N(G3158),0)</f>
        <v/>
      </c>
    </row>
    <row r="3159">
      <c r="A3159" s="19" t="n"/>
      <c r="B3159" s="20">
        <f>IF(A3159="","",IF(R3159=0,"⚠ أضف سطر عهدة أولًا","BDR-"&amp;TEXT(R3159,"000")))</f>
        <v/>
      </c>
      <c r="C3159" s="21" t="n"/>
      <c r="D3159" s="20">
        <f>IF(C3159="","",IF(S3159="","خارج السنة المالية",INDEX(القوائم!$D$2:$D$13,S3159)))</f>
        <v/>
      </c>
      <c r="E3159" s="22" t="n"/>
      <c r="F3159" s="23" t="n"/>
      <c r="G3159" s="23" t="n"/>
      <c r="H3159" s="22" t="n"/>
      <c r="I3159" s="19" t="n"/>
      <c r="J3159" s="21" t="n"/>
      <c r="K3159" s="19" t="n"/>
      <c r="L3159" s="19" t="n"/>
      <c r="M3159" s="21" t="n"/>
      <c r="N3159" s="22" t="n"/>
      <c r="O3159" s="24">
        <f>IF(A3159&lt;&gt;"عهدة","",SUMIFS($G$8:$G$5007,$B$8:$B$5007,B3159,$A$8:$A$5007,"مصروف",$I$8:$I$5007,"&lt;&gt;مرفوض"))</f>
        <v/>
      </c>
      <c r="P3159" s="25">
        <f>IF(A3159&lt;&gt;"عهدة","",N(F3159)-O3159)</f>
        <v/>
      </c>
      <c r="Q3159" s="26">
        <f>IF(A3159="","",IF(A3159="عهدة",IF(N(F3159)=0,"⚠ أدخل قيمة العهدة",IF(P3159&lt;0,"⛔ عجز / زيادة مصروفات "&amp;TEXT(-P3159,"#,##0"),IF(COUNTIFS($B$8:$B$5007,B3159,$A$8:$A$5007,"مصروف",$I$8:$I$5007,"&lt;&gt;مرفوض",$K$8:$K$5007,"&lt;&gt;نعم")&gt;0,"⚠ "&amp;COUNTIFS($B$8:$B$5007,B3159,$A$8:$A$5007,"مصروف",$I$8:$I$5007,"&lt;&gt;مرفوض",$K$8:$K$5007,"&lt;&gt;نعم")&amp;" مصروف غير مسوى",IF(L3159="تمت التسوية",IF(P3159=0,"✔ متوازنة وتمت التسوية","✔ تمت التسوية – متبقي "&amp;TEXT(P3159,"#,##0")),IF(P3159&gt;0,"متبقي "&amp;TEXT(P3159,"#,##0"),"✔ متوازنة"))))),IF(R3159=0,"⚠ أضف سطر عهدة أولًا",IF(OR(C3159="",N(G3159)=0),"⚠ أكمل التاريخ والقيمة",IF(S3159="","⚠ التاريخ خارج السنة المالية",IF(H3159="","⚠ اختر بند الموازنة",IF(I3159="مرفوض","✖ مرفوض من المدير",IF(I3159&lt;&gt;"موافق","⏳ بانتظار موافقة المدير",IF(K3159&lt;&gt;"نعم","⚠ غير مسوى مع الحسابات","✔ معتمد ومسوى")))))))))</f>
        <v/>
      </c>
      <c r="R3159">
        <f>N(R3158)+IF(A3159="عهدة",1,0)</f>
        <v/>
      </c>
      <c r="S3159">
        <f>IF(C3159="","",IF(AND(C3159&gt;=DATE(2026,9,1),C3159&lt;=DATE(2027,8,31)),(YEAR(C3159)-2026)*12+MONTH(C3159)-8,""))</f>
        <v/>
      </c>
      <c r="T3159">
        <f>IF(AND(A3159="مصروف",R3159&gt;0,I3159="موافق",S3159&lt;&gt;"",H3159&lt;&gt;""),N(G3159),0)</f>
        <v/>
      </c>
    </row>
    <row r="3160">
      <c r="A3160" s="19" t="n"/>
      <c r="B3160" s="20">
        <f>IF(A3160="","",IF(R3160=0,"⚠ أضف سطر عهدة أولًا","BDR-"&amp;TEXT(R3160,"000")))</f>
        <v/>
      </c>
      <c r="C3160" s="21" t="n"/>
      <c r="D3160" s="20">
        <f>IF(C3160="","",IF(S3160="","خارج السنة المالية",INDEX(القوائم!$D$2:$D$13,S3160)))</f>
        <v/>
      </c>
      <c r="E3160" s="22" t="n"/>
      <c r="F3160" s="23" t="n"/>
      <c r="G3160" s="23" t="n"/>
      <c r="H3160" s="22" t="n"/>
      <c r="I3160" s="19" t="n"/>
      <c r="J3160" s="21" t="n"/>
      <c r="K3160" s="19" t="n"/>
      <c r="L3160" s="19" t="n"/>
      <c r="M3160" s="21" t="n"/>
      <c r="N3160" s="22" t="n"/>
      <c r="O3160" s="24">
        <f>IF(A3160&lt;&gt;"عهدة","",SUMIFS($G$8:$G$5007,$B$8:$B$5007,B3160,$A$8:$A$5007,"مصروف",$I$8:$I$5007,"&lt;&gt;مرفوض"))</f>
        <v/>
      </c>
      <c r="P3160" s="25">
        <f>IF(A3160&lt;&gt;"عهدة","",N(F3160)-O3160)</f>
        <v/>
      </c>
      <c r="Q3160" s="26">
        <f>IF(A3160="","",IF(A3160="عهدة",IF(N(F3160)=0,"⚠ أدخل قيمة العهدة",IF(P3160&lt;0,"⛔ عجز / زيادة مصروفات "&amp;TEXT(-P3160,"#,##0"),IF(COUNTIFS($B$8:$B$5007,B3160,$A$8:$A$5007,"مصروف",$I$8:$I$5007,"&lt;&gt;مرفوض",$K$8:$K$5007,"&lt;&gt;نعم")&gt;0,"⚠ "&amp;COUNTIFS($B$8:$B$5007,B3160,$A$8:$A$5007,"مصروف",$I$8:$I$5007,"&lt;&gt;مرفوض",$K$8:$K$5007,"&lt;&gt;نعم")&amp;" مصروف غير مسوى",IF(L3160="تمت التسوية",IF(P3160=0,"✔ متوازنة وتمت التسوية","✔ تمت التسوية – متبقي "&amp;TEXT(P3160,"#,##0")),IF(P3160&gt;0,"متبقي "&amp;TEXT(P3160,"#,##0"),"✔ متوازنة"))))),IF(R3160=0,"⚠ أضف سطر عهدة أولًا",IF(OR(C3160="",N(G3160)=0),"⚠ أكمل التاريخ والقيمة",IF(S3160="","⚠ التاريخ خارج السنة المالية",IF(H3160="","⚠ اختر بند الموازنة",IF(I3160="مرفوض","✖ مرفوض من المدير",IF(I3160&lt;&gt;"موافق","⏳ بانتظار موافقة المدير",IF(K3160&lt;&gt;"نعم","⚠ غير مسوى مع الحسابات","✔ معتمد ومسوى")))))))))</f>
        <v/>
      </c>
      <c r="R3160">
        <f>N(R3159)+IF(A3160="عهدة",1,0)</f>
        <v/>
      </c>
      <c r="S3160">
        <f>IF(C3160="","",IF(AND(C3160&gt;=DATE(2026,9,1),C3160&lt;=DATE(2027,8,31)),(YEAR(C3160)-2026)*12+MONTH(C3160)-8,""))</f>
        <v/>
      </c>
      <c r="T3160">
        <f>IF(AND(A3160="مصروف",R3160&gt;0,I3160="موافق",S3160&lt;&gt;"",H3160&lt;&gt;""),N(G3160),0)</f>
        <v/>
      </c>
    </row>
    <row r="3161">
      <c r="A3161" s="19" t="n"/>
      <c r="B3161" s="20">
        <f>IF(A3161="","",IF(R3161=0,"⚠ أضف سطر عهدة أولًا","BDR-"&amp;TEXT(R3161,"000")))</f>
        <v/>
      </c>
      <c r="C3161" s="21" t="n"/>
      <c r="D3161" s="20">
        <f>IF(C3161="","",IF(S3161="","خارج السنة المالية",INDEX(القوائم!$D$2:$D$13,S3161)))</f>
        <v/>
      </c>
      <c r="E3161" s="22" t="n"/>
      <c r="F3161" s="23" t="n"/>
      <c r="G3161" s="23" t="n"/>
      <c r="H3161" s="22" t="n"/>
      <c r="I3161" s="19" t="n"/>
      <c r="J3161" s="21" t="n"/>
      <c r="K3161" s="19" t="n"/>
      <c r="L3161" s="19" t="n"/>
      <c r="M3161" s="21" t="n"/>
      <c r="N3161" s="22" t="n"/>
      <c r="O3161" s="24">
        <f>IF(A3161&lt;&gt;"عهدة","",SUMIFS($G$8:$G$5007,$B$8:$B$5007,B3161,$A$8:$A$5007,"مصروف",$I$8:$I$5007,"&lt;&gt;مرفوض"))</f>
        <v/>
      </c>
      <c r="P3161" s="25">
        <f>IF(A3161&lt;&gt;"عهدة","",N(F3161)-O3161)</f>
        <v/>
      </c>
      <c r="Q3161" s="26">
        <f>IF(A3161="","",IF(A3161="عهدة",IF(N(F3161)=0,"⚠ أدخل قيمة العهدة",IF(P3161&lt;0,"⛔ عجز / زيادة مصروفات "&amp;TEXT(-P3161,"#,##0"),IF(COUNTIFS($B$8:$B$5007,B3161,$A$8:$A$5007,"مصروف",$I$8:$I$5007,"&lt;&gt;مرفوض",$K$8:$K$5007,"&lt;&gt;نعم")&gt;0,"⚠ "&amp;COUNTIFS($B$8:$B$5007,B3161,$A$8:$A$5007,"مصروف",$I$8:$I$5007,"&lt;&gt;مرفوض",$K$8:$K$5007,"&lt;&gt;نعم")&amp;" مصروف غير مسوى",IF(L3161="تمت التسوية",IF(P3161=0,"✔ متوازنة وتمت التسوية","✔ تمت التسوية – متبقي "&amp;TEXT(P3161,"#,##0")),IF(P3161&gt;0,"متبقي "&amp;TEXT(P3161,"#,##0"),"✔ متوازنة"))))),IF(R3161=0,"⚠ أضف سطر عهدة أولًا",IF(OR(C3161="",N(G3161)=0),"⚠ أكمل التاريخ والقيمة",IF(S3161="","⚠ التاريخ خارج السنة المالية",IF(H3161="","⚠ اختر بند الموازنة",IF(I3161="مرفوض","✖ مرفوض من المدير",IF(I3161&lt;&gt;"موافق","⏳ بانتظار موافقة المدير",IF(K3161&lt;&gt;"نعم","⚠ غير مسوى مع الحسابات","✔ معتمد ومسوى")))))))))</f>
        <v/>
      </c>
      <c r="R3161">
        <f>N(R3160)+IF(A3161="عهدة",1,0)</f>
        <v/>
      </c>
      <c r="S3161">
        <f>IF(C3161="","",IF(AND(C3161&gt;=DATE(2026,9,1),C3161&lt;=DATE(2027,8,31)),(YEAR(C3161)-2026)*12+MONTH(C3161)-8,""))</f>
        <v/>
      </c>
      <c r="T3161">
        <f>IF(AND(A3161="مصروف",R3161&gt;0,I3161="موافق",S3161&lt;&gt;"",H3161&lt;&gt;""),N(G3161),0)</f>
        <v/>
      </c>
    </row>
    <row r="3162">
      <c r="A3162" s="19" t="n"/>
      <c r="B3162" s="20">
        <f>IF(A3162="","",IF(R3162=0,"⚠ أضف سطر عهدة أولًا","BDR-"&amp;TEXT(R3162,"000")))</f>
        <v/>
      </c>
      <c r="C3162" s="21" t="n"/>
      <c r="D3162" s="20">
        <f>IF(C3162="","",IF(S3162="","خارج السنة المالية",INDEX(القوائم!$D$2:$D$13,S3162)))</f>
        <v/>
      </c>
      <c r="E3162" s="22" t="n"/>
      <c r="F3162" s="23" t="n"/>
      <c r="G3162" s="23" t="n"/>
      <c r="H3162" s="22" t="n"/>
      <c r="I3162" s="19" t="n"/>
      <c r="J3162" s="21" t="n"/>
      <c r="K3162" s="19" t="n"/>
      <c r="L3162" s="19" t="n"/>
      <c r="M3162" s="21" t="n"/>
      <c r="N3162" s="22" t="n"/>
      <c r="O3162" s="24">
        <f>IF(A3162&lt;&gt;"عهدة","",SUMIFS($G$8:$G$5007,$B$8:$B$5007,B3162,$A$8:$A$5007,"مصروف",$I$8:$I$5007,"&lt;&gt;مرفوض"))</f>
        <v/>
      </c>
      <c r="P3162" s="25">
        <f>IF(A3162&lt;&gt;"عهدة","",N(F3162)-O3162)</f>
        <v/>
      </c>
      <c r="Q3162" s="26">
        <f>IF(A3162="","",IF(A3162="عهدة",IF(N(F3162)=0,"⚠ أدخل قيمة العهدة",IF(P3162&lt;0,"⛔ عجز / زيادة مصروفات "&amp;TEXT(-P3162,"#,##0"),IF(COUNTIFS($B$8:$B$5007,B3162,$A$8:$A$5007,"مصروف",$I$8:$I$5007,"&lt;&gt;مرفوض",$K$8:$K$5007,"&lt;&gt;نعم")&gt;0,"⚠ "&amp;COUNTIFS($B$8:$B$5007,B3162,$A$8:$A$5007,"مصروف",$I$8:$I$5007,"&lt;&gt;مرفوض",$K$8:$K$5007,"&lt;&gt;نعم")&amp;" مصروف غير مسوى",IF(L3162="تمت التسوية",IF(P3162=0,"✔ متوازنة وتمت التسوية","✔ تمت التسوية – متبقي "&amp;TEXT(P3162,"#,##0")),IF(P3162&gt;0,"متبقي "&amp;TEXT(P3162,"#,##0"),"✔ متوازنة"))))),IF(R3162=0,"⚠ أضف سطر عهدة أولًا",IF(OR(C3162="",N(G3162)=0),"⚠ أكمل التاريخ والقيمة",IF(S3162="","⚠ التاريخ خارج السنة المالية",IF(H3162="","⚠ اختر بند الموازنة",IF(I3162="مرفوض","✖ مرفوض من المدير",IF(I3162&lt;&gt;"موافق","⏳ بانتظار موافقة المدير",IF(K3162&lt;&gt;"نعم","⚠ غير مسوى مع الحسابات","✔ معتمد ومسوى")))))))))</f>
        <v/>
      </c>
      <c r="R3162">
        <f>N(R3161)+IF(A3162="عهدة",1,0)</f>
        <v/>
      </c>
      <c r="S3162">
        <f>IF(C3162="","",IF(AND(C3162&gt;=DATE(2026,9,1),C3162&lt;=DATE(2027,8,31)),(YEAR(C3162)-2026)*12+MONTH(C3162)-8,""))</f>
        <v/>
      </c>
      <c r="T3162">
        <f>IF(AND(A3162="مصروف",R3162&gt;0,I3162="موافق",S3162&lt;&gt;"",H3162&lt;&gt;""),N(G3162),0)</f>
        <v/>
      </c>
    </row>
    <row r="3163">
      <c r="A3163" s="19" t="n"/>
      <c r="B3163" s="20">
        <f>IF(A3163="","",IF(R3163=0,"⚠ أضف سطر عهدة أولًا","BDR-"&amp;TEXT(R3163,"000")))</f>
        <v/>
      </c>
      <c r="C3163" s="21" t="n"/>
      <c r="D3163" s="20">
        <f>IF(C3163="","",IF(S3163="","خارج السنة المالية",INDEX(القوائم!$D$2:$D$13,S3163)))</f>
        <v/>
      </c>
      <c r="E3163" s="22" t="n"/>
      <c r="F3163" s="23" t="n"/>
      <c r="G3163" s="23" t="n"/>
      <c r="H3163" s="22" t="n"/>
      <c r="I3163" s="19" t="n"/>
      <c r="J3163" s="21" t="n"/>
      <c r="K3163" s="19" t="n"/>
      <c r="L3163" s="19" t="n"/>
      <c r="M3163" s="21" t="n"/>
      <c r="N3163" s="22" t="n"/>
      <c r="O3163" s="24">
        <f>IF(A3163&lt;&gt;"عهدة","",SUMIFS($G$8:$G$5007,$B$8:$B$5007,B3163,$A$8:$A$5007,"مصروف",$I$8:$I$5007,"&lt;&gt;مرفوض"))</f>
        <v/>
      </c>
      <c r="P3163" s="25">
        <f>IF(A3163&lt;&gt;"عهدة","",N(F3163)-O3163)</f>
        <v/>
      </c>
      <c r="Q3163" s="26">
        <f>IF(A3163="","",IF(A3163="عهدة",IF(N(F3163)=0,"⚠ أدخل قيمة العهدة",IF(P3163&lt;0,"⛔ عجز / زيادة مصروفات "&amp;TEXT(-P3163,"#,##0"),IF(COUNTIFS($B$8:$B$5007,B3163,$A$8:$A$5007,"مصروف",$I$8:$I$5007,"&lt;&gt;مرفوض",$K$8:$K$5007,"&lt;&gt;نعم")&gt;0,"⚠ "&amp;COUNTIFS($B$8:$B$5007,B3163,$A$8:$A$5007,"مصروف",$I$8:$I$5007,"&lt;&gt;مرفوض",$K$8:$K$5007,"&lt;&gt;نعم")&amp;" مصروف غير مسوى",IF(L3163="تمت التسوية",IF(P3163=0,"✔ متوازنة وتمت التسوية","✔ تمت التسوية – متبقي "&amp;TEXT(P3163,"#,##0")),IF(P3163&gt;0,"متبقي "&amp;TEXT(P3163,"#,##0"),"✔ متوازنة"))))),IF(R3163=0,"⚠ أضف سطر عهدة أولًا",IF(OR(C3163="",N(G3163)=0),"⚠ أكمل التاريخ والقيمة",IF(S3163="","⚠ التاريخ خارج السنة المالية",IF(H3163="","⚠ اختر بند الموازنة",IF(I3163="مرفوض","✖ مرفوض من المدير",IF(I3163&lt;&gt;"موافق","⏳ بانتظار موافقة المدير",IF(K3163&lt;&gt;"نعم","⚠ غير مسوى مع الحسابات","✔ معتمد ومسوى")))))))))</f>
        <v/>
      </c>
      <c r="R3163">
        <f>N(R3162)+IF(A3163="عهدة",1,0)</f>
        <v/>
      </c>
      <c r="S3163">
        <f>IF(C3163="","",IF(AND(C3163&gt;=DATE(2026,9,1),C3163&lt;=DATE(2027,8,31)),(YEAR(C3163)-2026)*12+MONTH(C3163)-8,""))</f>
        <v/>
      </c>
      <c r="T3163">
        <f>IF(AND(A3163="مصروف",R3163&gt;0,I3163="موافق",S3163&lt;&gt;"",H3163&lt;&gt;""),N(G3163),0)</f>
        <v/>
      </c>
    </row>
    <row r="3164">
      <c r="A3164" s="19" t="n"/>
      <c r="B3164" s="20">
        <f>IF(A3164="","",IF(R3164=0,"⚠ أضف سطر عهدة أولًا","BDR-"&amp;TEXT(R3164,"000")))</f>
        <v/>
      </c>
      <c r="C3164" s="21" t="n"/>
      <c r="D3164" s="20">
        <f>IF(C3164="","",IF(S3164="","خارج السنة المالية",INDEX(القوائم!$D$2:$D$13,S3164)))</f>
        <v/>
      </c>
      <c r="E3164" s="22" t="n"/>
      <c r="F3164" s="23" t="n"/>
      <c r="G3164" s="23" t="n"/>
      <c r="H3164" s="22" t="n"/>
      <c r="I3164" s="19" t="n"/>
      <c r="J3164" s="21" t="n"/>
      <c r="K3164" s="19" t="n"/>
      <c r="L3164" s="19" t="n"/>
      <c r="M3164" s="21" t="n"/>
      <c r="N3164" s="22" t="n"/>
      <c r="O3164" s="24">
        <f>IF(A3164&lt;&gt;"عهدة","",SUMIFS($G$8:$G$5007,$B$8:$B$5007,B3164,$A$8:$A$5007,"مصروف",$I$8:$I$5007,"&lt;&gt;مرفوض"))</f>
        <v/>
      </c>
      <c r="P3164" s="25">
        <f>IF(A3164&lt;&gt;"عهدة","",N(F3164)-O3164)</f>
        <v/>
      </c>
      <c r="Q3164" s="26">
        <f>IF(A3164="","",IF(A3164="عهدة",IF(N(F3164)=0,"⚠ أدخل قيمة العهدة",IF(P3164&lt;0,"⛔ عجز / زيادة مصروفات "&amp;TEXT(-P3164,"#,##0"),IF(COUNTIFS($B$8:$B$5007,B3164,$A$8:$A$5007,"مصروف",$I$8:$I$5007,"&lt;&gt;مرفوض",$K$8:$K$5007,"&lt;&gt;نعم")&gt;0,"⚠ "&amp;COUNTIFS($B$8:$B$5007,B3164,$A$8:$A$5007,"مصروف",$I$8:$I$5007,"&lt;&gt;مرفوض",$K$8:$K$5007,"&lt;&gt;نعم")&amp;" مصروف غير مسوى",IF(L3164="تمت التسوية",IF(P3164=0,"✔ متوازنة وتمت التسوية","✔ تمت التسوية – متبقي "&amp;TEXT(P3164,"#,##0")),IF(P3164&gt;0,"متبقي "&amp;TEXT(P3164,"#,##0"),"✔ متوازنة"))))),IF(R3164=0,"⚠ أضف سطر عهدة أولًا",IF(OR(C3164="",N(G3164)=0),"⚠ أكمل التاريخ والقيمة",IF(S3164="","⚠ التاريخ خارج السنة المالية",IF(H3164="","⚠ اختر بند الموازنة",IF(I3164="مرفوض","✖ مرفوض من المدير",IF(I3164&lt;&gt;"موافق","⏳ بانتظار موافقة المدير",IF(K3164&lt;&gt;"نعم","⚠ غير مسوى مع الحسابات","✔ معتمد ومسوى")))))))))</f>
        <v/>
      </c>
      <c r="R3164">
        <f>N(R3163)+IF(A3164="عهدة",1,0)</f>
        <v/>
      </c>
      <c r="S3164">
        <f>IF(C3164="","",IF(AND(C3164&gt;=DATE(2026,9,1),C3164&lt;=DATE(2027,8,31)),(YEAR(C3164)-2026)*12+MONTH(C3164)-8,""))</f>
        <v/>
      </c>
      <c r="T3164">
        <f>IF(AND(A3164="مصروف",R3164&gt;0,I3164="موافق",S3164&lt;&gt;"",H3164&lt;&gt;""),N(G3164),0)</f>
        <v/>
      </c>
    </row>
    <row r="3165">
      <c r="A3165" s="19" t="n"/>
      <c r="B3165" s="20">
        <f>IF(A3165="","",IF(R3165=0,"⚠ أضف سطر عهدة أولًا","BDR-"&amp;TEXT(R3165,"000")))</f>
        <v/>
      </c>
      <c r="C3165" s="21" t="n"/>
      <c r="D3165" s="20">
        <f>IF(C3165="","",IF(S3165="","خارج السنة المالية",INDEX(القوائم!$D$2:$D$13,S3165)))</f>
        <v/>
      </c>
      <c r="E3165" s="22" t="n"/>
      <c r="F3165" s="23" t="n"/>
      <c r="G3165" s="23" t="n"/>
      <c r="H3165" s="22" t="n"/>
      <c r="I3165" s="19" t="n"/>
      <c r="J3165" s="21" t="n"/>
      <c r="K3165" s="19" t="n"/>
      <c r="L3165" s="19" t="n"/>
      <c r="M3165" s="21" t="n"/>
      <c r="N3165" s="22" t="n"/>
      <c r="O3165" s="24">
        <f>IF(A3165&lt;&gt;"عهدة","",SUMIFS($G$8:$G$5007,$B$8:$B$5007,B3165,$A$8:$A$5007,"مصروف",$I$8:$I$5007,"&lt;&gt;مرفوض"))</f>
        <v/>
      </c>
      <c r="P3165" s="25">
        <f>IF(A3165&lt;&gt;"عهدة","",N(F3165)-O3165)</f>
        <v/>
      </c>
      <c r="Q3165" s="26">
        <f>IF(A3165="","",IF(A3165="عهدة",IF(N(F3165)=0,"⚠ أدخل قيمة العهدة",IF(P3165&lt;0,"⛔ عجز / زيادة مصروفات "&amp;TEXT(-P3165,"#,##0"),IF(COUNTIFS($B$8:$B$5007,B3165,$A$8:$A$5007,"مصروف",$I$8:$I$5007,"&lt;&gt;مرفوض",$K$8:$K$5007,"&lt;&gt;نعم")&gt;0,"⚠ "&amp;COUNTIFS($B$8:$B$5007,B3165,$A$8:$A$5007,"مصروف",$I$8:$I$5007,"&lt;&gt;مرفوض",$K$8:$K$5007,"&lt;&gt;نعم")&amp;" مصروف غير مسوى",IF(L3165="تمت التسوية",IF(P3165=0,"✔ متوازنة وتمت التسوية","✔ تمت التسوية – متبقي "&amp;TEXT(P3165,"#,##0")),IF(P3165&gt;0,"متبقي "&amp;TEXT(P3165,"#,##0"),"✔ متوازنة"))))),IF(R3165=0,"⚠ أضف سطر عهدة أولًا",IF(OR(C3165="",N(G3165)=0),"⚠ أكمل التاريخ والقيمة",IF(S3165="","⚠ التاريخ خارج السنة المالية",IF(H3165="","⚠ اختر بند الموازنة",IF(I3165="مرفوض","✖ مرفوض من المدير",IF(I3165&lt;&gt;"موافق","⏳ بانتظار موافقة المدير",IF(K3165&lt;&gt;"نعم","⚠ غير مسوى مع الحسابات","✔ معتمد ومسوى")))))))))</f>
        <v/>
      </c>
      <c r="R3165">
        <f>N(R3164)+IF(A3165="عهدة",1,0)</f>
        <v/>
      </c>
      <c r="S3165">
        <f>IF(C3165="","",IF(AND(C3165&gt;=DATE(2026,9,1),C3165&lt;=DATE(2027,8,31)),(YEAR(C3165)-2026)*12+MONTH(C3165)-8,""))</f>
        <v/>
      </c>
      <c r="T3165">
        <f>IF(AND(A3165="مصروف",R3165&gt;0,I3165="موافق",S3165&lt;&gt;"",H3165&lt;&gt;""),N(G3165),0)</f>
        <v/>
      </c>
    </row>
    <row r="3166">
      <c r="A3166" s="19" t="n"/>
      <c r="B3166" s="20">
        <f>IF(A3166="","",IF(R3166=0,"⚠ أضف سطر عهدة أولًا","BDR-"&amp;TEXT(R3166,"000")))</f>
        <v/>
      </c>
      <c r="C3166" s="21" t="n"/>
      <c r="D3166" s="20">
        <f>IF(C3166="","",IF(S3166="","خارج السنة المالية",INDEX(القوائم!$D$2:$D$13,S3166)))</f>
        <v/>
      </c>
      <c r="E3166" s="22" t="n"/>
      <c r="F3166" s="23" t="n"/>
      <c r="G3166" s="23" t="n"/>
      <c r="H3166" s="22" t="n"/>
      <c r="I3166" s="19" t="n"/>
      <c r="J3166" s="21" t="n"/>
      <c r="K3166" s="19" t="n"/>
      <c r="L3166" s="19" t="n"/>
      <c r="M3166" s="21" t="n"/>
      <c r="N3166" s="22" t="n"/>
      <c r="O3166" s="24">
        <f>IF(A3166&lt;&gt;"عهدة","",SUMIFS($G$8:$G$5007,$B$8:$B$5007,B3166,$A$8:$A$5007,"مصروف",$I$8:$I$5007,"&lt;&gt;مرفوض"))</f>
        <v/>
      </c>
      <c r="P3166" s="25">
        <f>IF(A3166&lt;&gt;"عهدة","",N(F3166)-O3166)</f>
        <v/>
      </c>
      <c r="Q3166" s="26">
        <f>IF(A3166="","",IF(A3166="عهدة",IF(N(F3166)=0,"⚠ أدخل قيمة العهدة",IF(P3166&lt;0,"⛔ عجز / زيادة مصروفات "&amp;TEXT(-P3166,"#,##0"),IF(COUNTIFS($B$8:$B$5007,B3166,$A$8:$A$5007,"مصروف",$I$8:$I$5007,"&lt;&gt;مرفوض",$K$8:$K$5007,"&lt;&gt;نعم")&gt;0,"⚠ "&amp;COUNTIFS($B$8:$B$5007,B3166,$A$8:$A$5007,"مصروف",$I$8:$I$5007,"&lt;&gt;مرفوض",$K$8:$K$5007,"&lt;&gt;نعم")&amp;" مصروف غير مسوى",IF(L3166="تمت التسوية",IF(P3166=0,"✔ متوازنة وتمت التسوية","✔ تمت التسوية – متبقي "&amp;TEXT(P3166,"#,##0")),IF(P3166&gt;0,"متبقي "&amp;TEXT(P3166,"#,##0"),"✔ متوازنة"))))),IF(R3166=0,"⚠ أضف سطر عهدة أولًا",IF(OR(C3166="",N(G3166)=0),"⚠ أكمل التاريخ والقيمة",IF(S3166="","⚠ التاريخ خارج السنة المالية",IF(H3166="","⚠ اختر بند الموازنة",IF(I3166="مرفوض","✖ مرفوض من المدير",IF(I3166&lt;&gt;"موافق","⏳ بانتظار موافقة المدير",IF(K3166&lt;&gt;"نعم","⚠ غير مسوى مع الحسابات","✔ معتمد ومسوى")))))))))</f>
        <v/>
      </c>
      <c r="R3166">
        <f>N(R3165)+IF(A3166="عهدة",1,0)</f>
        <v/>
      </c>
      <c r="S3166">
        <f>IF(C3166="","",IF(AND(C3166&gt;=DATE(2026,9,1),C3166&lt;=DATE(2027,8,31)),(YEAR(C3166)-2026)*12+MONTH(C3166)-8,""))</f>
        <v/>
      </c>
      <c r="T3166">
        <f>IF(AND(A3166="مصروف",R3166&gt;0,I3166="موافق",S3166&lt;&gt;"",H3166&lt;&gt;""),N(G3166),0)</f>
        <v/>
      </c>
    </row>
    <row r="3167">
      <c r="A3167" s="19" t="n"/>
      <c r="B3167" s="20">
        <f>IF(A3167="","",IF(R3167=0,"⚠ أضف سطر عهدة أولًا","BDR-"&amp;TEXT(R3167,"000")))</f>
        <v/>
      </c>
      <c r="C3167" s="21" t="n"/>
      <c r="D3167" s="20">
        <f>IF(C3167="","",IF(S3167="","خارج السنة المالية",INDEX(القوائم!$D$2:$D$13,S3167)))</f>
        <v/>
      </c>
      <c r="E3167" s="22" t="n"/>
      <c r="F3167" s="23" t="n"/>
      <c r="G3167" s="23" t="n"/>
      <c r="H3167" s="22" t="n"/>
      <c r="I3167" s="19" t="n"/>
      <c r="J3167" s="21" t="n"/>
      <c r="K3167" s="19" t="n"/>
      <c r="L3167" s="19" t="n"/>
      <c r="M3167" s="21" t="n"/>
      <c r="N3167" s="22" t="n"/>
      <c r="O3167" s="24">
        <f>IF(A3167&lt;&gt;"عهدة","",SUMIFS($G$8:$G$5007,$B$8:$B$5007,B3167,$A$8:$A$5007,"مصروف",$I$8:$I$5007,"&lt;&gt;مرفوض"))</f>
        <v/>
      </c>
      <c r="P3167" s="25">
        <f>IF(A3167&lt;&gt;"عهدة","",N(F3167)-O3167)</f>
        <v/>
      </c>
      <c r="Q3167" s="26">
        <f>IF(A3167="","",IF(A3167="عهدة",IF(N(F3167)=0,"⚠ أدخل قيمة العهدة",IF(P3167&lt;0,"⛔ عجز / زيادة مصروفات "&amp;TEXT(-P3167,"#,##0"),IF(COUNTIFS($B$8:$B$5007,B3167,$A$8:$A$5007,"مصروف",$I$8:$I$5007,"&lt;&gt;مرفوض",$K$8:$K$5007,"&lt;&gt;نعم")&gt;0,"⚠ "&amp;COUNTIFS($B$8:$B$5007,B3167,$A$8:$A$5007,"مصروف",$I$8:$I$5007,"&lt;&gt;مرفوض",$K$8:$K$5007,"&lt;&gt;نعم")&amp;" مصروف غير مسوى",IF(L3167="تمت التسوية",IF(P3167=0,"✔ متوازنة وتمت التسوية","✔ تمت التسوية – متبقي "&amp;TEXT(P3167,"#,##0")),IF(P3167&gt;0,"متبقي "&amp;TEXT(P3167,"#,##0"),"✔ متوازنة"))))),IF(R3167=0,"⚠ أضف سطر عهدة أولًا",IF(OR(C3167="",N(G3167)=0),"⚠ أكمل التاريخ والقيمة",IF(S3167="","⚠ التاريخ خارج السنة المالية",IF(H3167="","⚠ اختر بند الموازنة",IF(I3167="مرفوض","✖ مرفوض من المدير",IF(I3167&lt;&gt;"موافق","⏳ بانتظار موافقة المدير",IF(K3167&lt;&gt;"نعم","⚠ غير مسوى مع الحسابات","✔ معتمد ومسوى")))))))))</f>
        <v/>
      </c>
      <c r="R3167">
        <f>N(R3166)+IF(A3167="عهدة",1,0)</f>
        <v/>
      </c>
      <c r="S3167">
        <f>IF(C3167="","",IF(AND(C3167&gt;=DATE(2026,9,1),C3167&lt;=DATE(2027,8,31)),(YEAR(C3167)-2026)*12+MONTH(C3167)-8,""))</f>
        <v/>
      </c>
      <c r="T3167">
        <f>IF(AND(A3167="مصروف",R3167&gt;0,I3167="موافق",S3167&lt;&gt;"",H3167&lt;&gt;""),N(G3167),0)</f>
        <v/>
      </c>
    </row>
    <row r="3168">
      <c r="A3168" s="19" t="n"/>
      <c r="B3168" s="20">
        <f>IF(A3168="","",IF(R3168=0,"⚠ أضف سطر عهدة أولًا","BDR-"&amp;TEXT(R3168,"000")))</f>
        <v/>
      </c>
      <c r="C3168" s="21" t="n"/>
      <c r="D3168" s="20">
        <f>IF(C3168="","",IF(S3168="","خارج السنة المالية",INDEX(القوائم!$D$2:$D$13,S3168)))</f>
        <v/>
      </c>
      <c r="E3168" s="22" t="n"/>
      <c r="F3168" s="23" t="n"/>
      <c r="G3168" s="23" t="n"/>
      <c r="H3168" s="22" t="n"/>
      <c r="I3168" s="19" t="n"/>
      <c r="J3168" s="21" t="n"/>
      <c r="K3168" s="19" t="n"/>
      <c r="L3168" s="19" t="n"/>
      <c r="M3168" s="21" t="n"/>
      <c r="N3168" s="22" t="n"/>
      <c r="O3168" s="24">
        <f>IF(A3168&lt;&gt;"عهدة","",SUMIFS($G$8:$G$5007,$B$8:$B$5007,B3168,$A$8:$A$5007,"مصروف",$I$8:$I$5007,"&lt;&gt;مرفوض"))</f>
        <v/>
      </c>
      <c r="P3168" s="25">
        <f>IF(A3168&lt;&gt;"عهدة","",N(F3168)-O3168)</f>
        <v/>
      </c>
      <c r="Q3168" s="26">
        <f>IF(A3168="","",IF(A3168="عهدة",IF(N(F3168)=0,"⚠ أدخل قيمة العهدة",IF(P3168&lt;0,"⛔ عجز / زيادة مصروفات "&amp;TEXT(-P3168,"#,##0"),IF(COUNTIFS($B$8:$B$5007,B3168,$A$8:$A$5007,"مصروف",$I$8:$I$5007,"&lt;&gt;مرفوض",$K$8:$K$5007,"&lt;&gt;نعم")&gt;0,"⚠ "&amp;COUNTIFS($B$8:$B$5007,B3168,$A$8:$A$5007,"مصروف",$I$8:$I$5007,"&lt;&gt;مرفوض",$K$8:$K$5007,"&lt;&gt;نعم")&amp;" مصروف غير مسوى",IF(L3168="تمت التسوية",IF(P3168=0,"✔ متوازنة وتمت التسوية","✔ تمت التسوية – متبقي "&amp;TEXT(P3168,"#,##0")),IF(P3168&gt;0,"متبقي "&amp;TEXT(P3168,"#,##0"),"✔ متوازنة"))))),IF(R3168=0,"⚠ أضف سطر عهدة أولًا",IF(OR(C3168="",N(G3168)=0),"⚠ أكمل التاريخ والقيمة",IF(S3168="","⚠ التاريخ خارج السنة المالية",IF(H3168="","⚠ اختر بند الموازنة",IF(I3168="مرفوض","✖ مرفوض من المدير",IF(I3168&lt;&gt;"موافق","⏳ بانتظار موافقة المدير",IF(K3168&lt;&gt;"نعم","⚠ غير مسوى مع الحسابات","✔ معتمد ومسوى")))))))))</f>
        <v/>
      </c>
      <c r="R3168">
        <f>N(R3167)+IF(A3168="عهدة",1,0)</f>
        <v/>
      </c>
      <c r="S3168">
        <f>IF(C3168="","",IF(AND(C3168&gt;=DATE(2026,9,1),C3168&lt;=DATE(2027,8,31)),(YEAR(C3168)-2026)*12+MONTH(C3168)-8,""))</f>
        <v/>
      </c>
      <c r="T3168">
        <f>IF(AND(A3168="مصروف",R3168&gt;0,I3168="موافق",S3168&lt;&gt;"",H3168&lt;&gt;""),N(G3168),0)</f>
        <v/>
      </c>
    </row>
    <row r="3169">
      <c r="A3169" s="19" t="n"/>
      <c r="B3169" s="20">
        <f>IF(A3169="","",IF(R3169=0,"⚠ أضف سطر عهدة أولًا","BDR-"&amp;TEXT(R3169,"000")))</f>
        <v/>
      </c>
      <c r="C3169" s="21" t="n"/>
      <c r="D3169" s="20">
        <f>IF(C3169="","",IF(S3169="","خارج السنة المالية",INDEX(القوائم!$D$2:$D$13,S3169)))</f>
        <v/>
      </c>
      <c r="E3169" s="22" t="n"/>
      <c r="F3169" s="23" t="n"/>
      <c r="G3169" s="23" t="n"/>
      <c r="H3169" s="22" t="n"/>
      <c r="I3169" s="19" t="n"/>
      <c r="J3169" s="21" t="n"/>
      <c r="K3169" s="19" t="n"/>
      <c r="L3169" s="19" t="n"/>
      <c r="M3169" s="21" t="n"/>
      <c r="N3169" s="22" t="n"/>
      <c r="O3169" s="24">
        <f>IF(A3169&lt;&gt;"عهدة","",SUMIFS($G$8:$G$5007,$B$8:$B$5007,B3169,$A$8:$A$5007,"مصروف",$I$8:$I$5007,"&lt;&gt;مرفوض"))</f>
        <v/>
      </c>
      <c r="P3169" s="25">
        <f>IF(A3169&lt;&gt;"عهدة","",N(F3169)-O3169)</f>
        <v/>
      </c>
      <c r="Q3169" s="26">
        <f>IF(A3169="","",IF(A3169="عهدة",IF(N(F3169)=0,"⚠ أدخل قيمة العهدة",IF(P3169&lt;0,"⛔ عجز / زيادة مصروفات "&amp;TEXT(-P3169,"#,##0"),IF(COUNTIFS($B$8:$B$5007,B3169,$A$8:$A$5007,"مصروف",$I$8:$I$5007,"&lt;&gt;مرفوض",$K$8:$K$5007,"&lt;&gt;نعم")&gt;0,"⚠ "&amp;COUNTIFS($B$8:$B$5007,B3169,$A$8:$A$5007,"مصروف",$I$8:$I$5007,"&lt;&gt;مرفوض",$K$8:$K$5007,"&lt;&gt;نعم")&amp;" مصروف غير مسوى",IF(L3169="تمت التسوية",IF(P3169=0,"✔ متوازنة وتمت التسوية","✔ تمت التسوية – متبقي "&amp;TEXT(P3169,"#,##0")),IF(P3169&gt;0,"متبقي "&amp;TEXT(P3169,"#,##0"),"✔ متوازنة"))))),IF(R3169=0,"⚠ أضف سطر عهدة أولًا",IF(OR(C3169="",N(G3169)=0),"⚠ أكمل التاريخ والقيمة",IF(S3169="","⚠ التاريخ خارج السنة المالية",IF(H3169="","⚠ اختر بند الموازنة",IF(I3169="مرفوض","✖ مرفوض من المدير",IF(I3169&lt;&gt;"موافق","⏳ بانتظار موافقة المدير",IF(K3169&lt;&gt;"نعم","⚠ غير مسوى مع الحسابات","✔ معتمد ومسوى")))))))))</f>
        <v/>
      </c>
      <c r="R3169">
        <f>N(R3168)+IF(A3169="عهدة",1,0)</f>
        <v/>
      </c>
      <c r="S3169">
        <f>IF(C3169="","",IF(AND(C3169&gt;=DATE(2026,9,1),C3169&lt;=DATE(2027,8,31)),(YEAR(C3169)-2026)*12+MONTH(C3169)-8,""))</f>
        <v/>
      </c>
      <c r="T3169">
        <f>IF(AND(A3169="مصروف",R3169&gt;0,I3169="موافق",S3169&lt;&gt;"",H3169&lt;&gt;""),N(G3169),0)</f>
        <v/>
      </c>
    </row>
    <row r="3170">
      <c r="A3170" s="19" t="n"/>
      <c r="B3170" s="20">
        <f>IF(A3170="","",IF(R3170=0,"⚠ أضف سطر عهدة أولًا","BDR-"&amp;TEXT(R3170,"000")))</f>
        <v/>
      </c>
      <c r="C3170" s="21" t="n"/>
      <c r="D3170" s="20">
        <f>IF(C3170="","",IF(S3170="","خارج السنة المالية",INDEX(القوائم!$D$2:$D$13,S3170)))</f>
        <v/>
      </c>
      <c r="E3170" s="22" t="n"/>
      <c r="F3170" s="23" t="n"/>
      <c r="G3170" s="23" t="n"/>
      <c r="H3170" s="22" t="n"/>
      <c r="I3170" s="19" t="n"/>
      <c r="J3170" s="21" t="n"/>
      <c r="K3170" s="19" t="n"/>
      <c r="L3170" s="19" t="n"/>
      <c r="M3170" s="21" t="n"/>
      <c r="N3170" s="22" t="n"/>
      <c r="O3170" s="24">
        <f>IF(A3170&lt;&gt;"عهدة","",SUMIFS($G$8:$G$5007,$B$8:$B$5007,B3170,$A$8:$A$5007,"مصروف",$I$8:$I$5007,"&lt;&gt;مرفوض"))</f>
        <v/>
      </c>
      <c r="P3170" s="25">
        <f>IF(A3170&lt;&gt;"عهدة","",N(F3170)-O3170)</f>
        <v/>
      </c>
      <c r="Q3170" s="26">
        <f>IF(A3170="","",IF(A3170="عهدة",IF(N(F3170)=0,"⚠ أدخل قيمة العهدة",IF(P3170&lt;0,"⛔ عجز / زيادة مصروفات "&amp;TEXT(-P3170,"#,##0"),IF(COUNTIFS($B$8:$B$5007,B3170,$A$8:$A$5007,"مصروف",$I$8:$I$5007,"&lt;&gt;مرفوض",$K$8:$K$5007,"&lt;&gt;نعم")&gt;0,"⚠ "&amp;COUNTIFS($B$8:$B$5007,B3170,$A$8:$A$5007,"مصروف",$I$8:$I$5007,"&lt;&gt;مرفوض",$K$8:$K$5007,"&lt;&gt;نعم")&amp;" مصروف غير مسوى",IF(L3170="تمت التسوية",IF(P3170=0,"✔ متوازنة وتمت التسوية","✔ تمت التسوية – متبقي "&amp;TEXT(P3170,"#,##0")),IF(P3170&gt;0,"متبقي "&amp;TEXT(P3170,"#,##0"),"✔ متوازنة"))))),IF(R3170=0,"⚠ أضف سطر عهدة أولًا",IF(OR(C3170="",N(G3170)=0),"⚠ أكمل التاريخ والقيمة",IF(S3170="","⚠ التاريخ خارج السنة المالية",IF(H3170="","⚠ اختر بند الموازنة",IF(I3170="مرفوض","✖ مرفوض من المدير",IF(I3170&lt;&gt;"موافق","⏳ بانتظار موافقة المدير",IF(K3170&lt;&gt;"نعم","⚠ غير مسوى مع الحسابات","✔ معتمد ومسوى")))))))))</f>
        <v/>
      </c>
      <c r="R3170">
        <f>N(R3169)+IF(A3170="عهدة",1,0)</f>
        <v/>
      </c>
      <c r="S3170">
        <f>IF(C3170="","",IF(AND(C3170&gt;=DATE(2026,9,1),C3170&lt;=DATE(2027,8,31)),(YEAR(C3170)-2026)*12+MONTH(C3170)-8,""))</f>
        <v/>
      </c>
      <c r="T3170">
        <f>IF(AND(A3170="مصروف",R3170&gt;0,I3170="موافق",S3170&lt;&gt;"",H3170&lt;&gt;""),N(G3170),0)</f>
        <v/>
      </c>
    </row>
    <row r="3171">
      <c r="A3171" s="19" t="n"/>
      <c r="B3171" s="20">
        <f>IF(A3171="","",IF(R3171=0,"⚠ أضف سطر عهدة أولًا","BDR-"&amp;TEXT(R3171,"000")))</f>
        <v/>
      </c>
      <c r="C3171" s="21" t="n"/>
      <c r="D3171" s="20">
        <f>IF(C3171="","",IF(S3171="","خارج السنة المالية",INDEX(القوائم!$D$2:$D$13,S3171)))</f>
        <v/>
      </c>
      <c r="E3171" s="22" t="n"/>
      <c r="F3171" s="23" t="n"/>
      <c r="G3171" s="23" t="n"/>
      <c r="H3171" s="22" t="n"/>
      <c r="I3171" s="19" t="n"/>
      <c r="J3171" s="21" t="n"/>
      <c r="K3171" s="19" t="n"/>
      <c r="L3171" s="19" t="n"/>
      <c r="M3171" s="21" t="n"/>
      <c r="N3171" s="22" t="n"/>
      <c r="O3171" s="24">
        <f>IF(A3171&lt;&gt;"عهدة","",SUMIFS($G$8:$G$5007,$B$8:$B$5007,B3171,$A$8:$A$5007,"مصروف",$I$8:$I$5007,"&lt;&gt;مرفوض"))</f>
        <v/>
      </c>
      <c r="P3171" s="25">
        <f>IF(A3171&lt;&gt;"عهدة","",N(F3171)-O3171)</f>
        <v/>
      </c>
      <c r="Q3171" s="26">
        <f>IF(A3171="","",IF(A3171="عهدة",IF(N(F3171)=0,"⚠ أدخل قيمة العهدة",IF(P3171&lt;0,"⛔ عجز / زيادة مصروفات "&amp;TEXT(-P3171,"#,##0"),IF(COUNTIFS($B$8:$B$5007,B3171,$A$8:$A$5007,"مصروف",$I$8:$I$5007,"&lt;&gt;مرفوض",$K$8:$K$5007,"&lt;&gt;نعم")&gt;0,"⚠ "&amp;COUNTIFS($B$8:$B$5007,B3171,$A$8:$A$5007,"مصروف",$I$8:$I$5007,"&lt;&gt;مرفوض",$K$8:$K$5007,"&lt;&gt;نعم")&amp;" مصروف غير مسوى",IF(L3171="تمت التسوية",IF(P3171=0,"✔ متوازنة وتمت التسوية","✔ تمت التسوية – متبقي "&amp;TEXT(P3171,"#,##0")),IF(P3171&gt;0,"متبقي "&amp;TEXT(P3171,"#,##0"),"✔ متوازنة"))))),IF(R3171=0,"⚠ أضف سطر عهدة أولًا",IF(OR(C3171="",N(G3171)=0),"⚠ أكمل التاريخ والقيمة",IF(S3171="","⚠ التاريخ خارج السنة المالية",IF(H3171="","⚠ اختر بند الموازنة",IF(I3171="مرفوض","✖ مرفوض من المدير",IF(I3171&lt;&gt;"موافق","⏳ بانتظار موافقة المدير",IF(K3171&lt;&gt;"نعم","⚠ غير مسوى مع الحسابات","✔ معتمد ومسوى")))))))))</f>
        <v/>
      </c>
      <c r="R3171">
        <f>N(R3170)+IF(A3171="عهدة",1,0)</f>
        <v/>
      </c>
      <c r="S3171">
        <f>IF(C3171="","",IF(AND(C3171&gt;=DATE(2026,9,1),C3171&lt;=DATE(2027,8,31)),(YEAR(C3171)-2026)*12+MONTH(C3171)-8,""))</f>
        <v/>
      </c>
      <c r="T3171">
        <f>IF(AND(A3171="مصروف",R3171&gt;0,I3171="موافق",S3171&lt;&gt;"",H3171&lt;&gt;""),N(G3171),0)</f>
        <v/>
      </c>
    </row>
    <row r="3172">
      <c r="A3172" s="19" t="n"/>
      <c r="B3172" s="20">
        <f>IF(A3172="","",IF(R3172=0,"⚠ أضف سطر عهدة أولًا","BDR-"&amp;TEXT(R3172,"000")))</f>
        <v/>
      </c>
      <c r="C3172" s="21" t="n"/>
      <c r="D3172" s="20">
        <f>IF(C3172="","",IF(S3172="","خارج السنة المالية",INDEX(القوائم!$D$2:$D$13,S3172)))</f>
        <v/>
      </c>
      <c r="E3172" s="22" t="n"/>
      <c r="F3172" s="23" t="n"/>
      <c r="G3172" s="23" t="n"/>
      <c r="H3172" s="22" t="n"/>
      <c r="I3172" s="19" t="n"/>
      <c r="J3172" s="21" t="n"/>
      <c r="K3172" s="19" t="n"/>
      <c r="L3172" s="19" t="n"/>
      <c r="M3172" s="21" t="n"/>
      <c r="N3172" s="22" t="n"/>
      <c r="O3172" s="24">
        <f>IF(A3172&lt;&gt;"عهدة","",SUMIFS($G$8:$G$5007,$B$8:$B$5007,B3172,$A$8:$A$5007,"مصروف",$I$8:$I$5007,"&lt;&gt;مرفوض"))</f>
        <v/>
      </c>
      <c r="P3172" s="25">
        <f>IF(A3172&lt;&gt;"عهدة","",N(F3172)-O3172)</f>
        <v/>
      </c>
      <c r="Q3172" s="26">
        <f>IF(A3172="","",IF(A3172="عهدة",IF(N(F3172)=0,"⚠ أدخل قيمة العهدة",IF(P3172&lt;0,"⛔ عجز / زيادة مصروفات "&amp;TEXT(-P3172,"#,##0"),IF(COUNTIFS($B$8:$B$5007,B3172,$A$8:$A$5007,"مصروف",$I$8:$I$5007,"&lt;&gt;مرفوض",$K$8:$K$5007,"&lt;&gt;نعم")&gt;0,"⚠ "&amp;COUNTIFS($B$8:$B$5007,B3172,$A$8:$A$5007,"مصروف",$I$8:$I$5007,"&lt;&gt;مرفوض",$K$8:$K$5007,"&lt;&gt;نعم")&amp;" مصروف غير مسوى",IF(L3172="تمت التسوية",IF(P3172=0,"✔ متوازنة وتمت التسوية","✔ تمت التسوية – متبقي "&amp;TEXT(P3172,"#,##0")),IF(P3172&gt;0,"متبقي "&amp;TEXT(P3172,"#,##0"),"✔ متوازنة"))))),IF(R3172=0,"⚠ أضف سطر عهدة أولًا",IF(OR(C3172="",N(G3172)=0),"⚠ أكمل التاريخ والقيمة",IF(S3172="","⚠ التاريخ خارج السنة المالية",IF(H3172="","⚠ اختر بند الموازنة",IF(I3172="مرفوض","✖ مرفوض من المدير",IF(I3172&lt;&gt;"موافق","⏳ بانتظار موافقة المدير",IF(K3172&lt;&gt;"نعم","⚠ غير مسوى مع الحسابات","✔ معتمد ومسوى")))))))))</f>
        <v/>
      </c>
      <c r="R3172">
        <f>N(R3171)+IF(A3172="عهدة",1,0)</f>
        <v/>
      </c>
      <c r="S3172">
        <f>IF(C3172="","",IF(AND(C3172&gt;=DATE(2026,9,1),C3172&lt;=DATE(2027,8,31)),(YEAR(C3172)-2026)*12+MONTH(C3172)-8,""))</f>
        <v/>
      </c>
      <c r="T3172">
        <f>IF(AND(A3172="مصروف",R3172&gt;0,I3172="موافق",S3172&lt;&gt;"",H3172&lt;&gt;""),N(G3172),0)</f>
        <v/>
      </c>
    </row>
    <row r="3173">
      <c r="A3173" s="19" t="n"/>
      <c r="B3173" s="20">
        <f>IF(A3173="","",IF(R3173=0,"⚠ أضف سطر عهدة أولًا","BDR-"&amp;TEXT(R3173,"000")))</f>
        <v/>
      </c>
      <c r="C3173" s="21" t="n"/>
      <c r="D3173" s="20">
        <f>IF(C3173="","",IF(S3173="","خارج السنة المالية",INDEX(القوائم!$D$2:$D$13,S3173)))</f>
        <v/>
      </c>
      <c r="E3173" s="22" t="n"/>
      <c r="F3173" s="23" t="n"/>
      <c r="G3173" s="23" t="n"/>
      <c r="H3173" s="22" t="n"/>
      <c r="I3173" s="19" t="n"/>
      <c r="J3173" s="21" t="n"/>
      <c r="K3173" s="19" t="n"/>
      <c r="L3173" s="19" t="n"/>
      <c r="M3173" s="21" t="n"/>
      <c r="N3173" s="22" t="n"/>
      <c r="O3173" s="24">
        <f>IF(A3173&lt;&gt;"عهدة","",SUMIFS($G$8:$G$5007,$B$8:$B$5007,B3173,$A$8:$A$5007,"مصروف",$I$8:$I$5007,"&lt;&gt;مرفوض"))</f>
        <v/>
      </c>
      <c r="P3173" s="25">
        <f>IF(A3173&lt;&gt;"عهدة","",N(F3173)-O3173)</f>
        <v/>
      </c>
      <c r="Q3173" s="26">
        <f>IF(A3173="","",IF(A3173="عهدة",IF(N(F3173)=0,"⚠ أدخل قيمة العهدة",IF(P3173&lt;0,"⛔ عجز / زيادة مصروفات "&amp;TEXT(-P3173,"#,##0"),IF(COUNTIFS($B$8:$B$5007,B3173,$A$8:$A$5007,"مصروف",$I$8:$I$5007,"&lt;&gt;مرفوض",$K$8:$K$5007,"&lt;&gt;نعم")&gt;0,"⚠ "&amp;COUNTIFS($B$8:$B$5007,B3173,$A$8:$A$5007,"مصروف",$I$8:$I$5007,"&lt;&gt;مرفوض",$K$8:$K$5007,"&lt;&gt;نعم")&amp;" مصروف غير مسوى",IF(L3173="تمت التسوية",IF(P3173=0,"✔ متوازنة وتمت التسوية","✔ تمت التسوية – متبقي "&amp;TEXT(P3173,"#,##0")),IF(P3173&gt;0,"متبقي "&amp;TEXT(P3173,"#,##0"),"✔ متوازنة"))))),IF(R3173=0,"⚠ أضف سطر عهدة أولًا",IF(OR(C3173="",N(G3173)=0),"⚠ أكمل التاريخ والقيمة",IF(S3173="","⚠ التاريخ خارج السنة المالية",IF(H3173="","⚠ اختر بند الموازنة",IF(I3173="مرفوض","✖ مرفوض من المدير",IF(I3173&lt;&gt;"موافق","⏳ بانتظار موافقة المدير",IF(K3173&lt;&gt;"نعم","⚠ غير مسوى مع الحسابات","✔ معتمد ومسوى")))))))))</f>
        <v/>
      </c>
      <c r="R3173">
        <f>N(R3172)+IF(A3173="عهدة",1,0)</f>
        <v/>
      </c>
      <c r="S3173">
        <f>IF(C3173="","",IF(AND(C3173&gt;=DATE(2026,9,1),C3173&lt;=DATE(2027,8,31)),(YEAR(C3173)-2026)*12+MONTH(C3173)-8,""))</f>
        <v/>
      </c>
      <c r="T3173">
        <f>IF(AND(A3173="مصروف",R3173&gt;0,I3173="موافق",S3173&lt;&gt;"",H3173&lt;&gt;""),N(G3173),0)</f>
        <v/>
      </c>
    </row>
    <row r="3174">
      <c r="A3174" s="19" t="n"/>
      <c r="B3174" s="20">
        <f>IF(A3174="","",IF(R3174=0,"⚠ أضف سطر عهدة أولًا","BDR-"&amp;TEXT(R3174,"000")))</f>
        <v/>
      </c>
      <c r="C3174" s="21" t="n"/>
      <c r="D3174" s="20">
        <f>IF(C3174="","",IF(S3174="","خارج السنة المالية",INDEX(القوائم!$D$2:$D$13,S3174)))</f>
        <v/>
      </c>
      <c r="E3174" s="22" t="n"/>
      <c r="F3174" s="23" t="n"/>
      <c r="G3174" s="23" t="n"/>
      <c r="H3174" s="22" t="n"/>
      <c r="I3174" s="19" t="n"/>
      <c r="J3174" s="21" t="n"/>
      <c r="K3174" s="19" t="n"/>
      <c r="L3174" s="19" t="n"/>
      <c r="M3174" s="21" t="n"/>
      <c r="N3174" s="22" t="n"/>
      <c r="O3174" s="24">
        <f>IF(A3174&lt;&gt;"عهدة","",SUMIFS($G$8:$G$5007,$B$8:$B$5007,B3174,$A$8:$A$5007,"مصروف",$I$8:$I$5007,"&lt;&gt;مرفوض"))</f>
        <v/>
      </c>
      <c r="P3174" s="25">
        <f>IF(A3174&lt;&gt;"عهدة","",N(F3174)-O3174)</f>
        <v/>
      </c>
      <c r="Q3174" s="26">
        <f>IF(A3174="","",IF(A3174="عهدة",IF(N(F3174)=0,"⚠ أدخل قيمة العهدة",IF(P3174&lt;0,"⛔ عجز / زيادة مصروفات "&amp;TEXT(-P3174,"#,##0"),IF(COUNTIFS($B$8:$B$5007,B3174,$A$8:$A$5007,"مصروف",$I$8:$I$5007,"&lt;&gt;مرفوض",$K$8:$K$5007,"&lt;&gt;نعم")&gt;0,"⚠ "&amp;COUNTIFS($B$8:$B$5007,B3174,$A$8:$A$5007,"مصروف",$I$8:$I$5007,"&lt;&gt;مرفوض",$K$8:$K$5007,"&lt;&gt;نعم")&amp;" مصروف غير مسوى",IF(L3174="تمت التسوية",IF(P3174=0,"✔ متوازنة وتمت التسوية","✔ تمت التسوية – متبقي "&amp;TEXT(P3174,"#,##0")),IF(P3174&gt;0,"متبقي "&amp;TEXT(P3174,"#,##0"),"✔ متوازنة"))))),IF(R3174=0,"⚠ أضف سطر عهدة أولًا",IF(OR(C3174="",N(G3174)=0),"⚠ أكمل التاريخ والقيمة",IF(S3174="","⚠ التاريخ خارج السنة المالية",IF(H3174="","⚠ اختر بند الموازنة",IF(I3174="مرفوض","✖ مرفوض من المدير",IF(I3174&lt;&gt;"موافق","⏳ بانتظار موافقة المدير",IF(K3174&lt;&gt;"نعم","⚠ غير مسوى مع الحسابات","✔ معتمد ومسوى")))))))))</f>
        <v/>
      </c>
      <c r="R3174">
        <f>N(R3173)+IF(A3174="عهدة",1,0)</f>
        <v/>
      </c>
      <c r="S3174">
        <f>IF(C3174="","",IF(AND(C3174&gt;=DATE(2026,9,1),C3174&lt;=DATE(2027,8,31)),(YEAR(C3174)-2026)*12+MONTH(C3174)-8,""))</f>
        <v/>
      </c>
      <c r="T3174">
        <f>IF(AND(A3174="مصروف",R3174&gt;0,I3174="موافق",S3174&lt;&gt;"",H3174&lt;&gt;""),N(G3174),0)</f>
        <v/>
      </c>
    </row>
    <row r="3175">
      <c r="A3175" s="19" t="n"/>
      <c r="B3175" s="20">
        <f>IF(A3175="","",IF(R3175=0,"⚠ أضف سطر عهدة أولًا","BDR-"&amp;TEXT(R3175,"000")))</f>
        <v/>
      </c>
      <c r="C3175" s="21" t="n"/>
      <c r="D3175" s="20">
        <f>IF(C3175="","",IF(S3175="","خارج السنة المالية",INDEX(القوائم!$D$2:$D$13,S3175)))</f>
        <v/>
      </c>
      <c r="E3175" s="22" t="n"/>
      <c r="F3175" s="23" t="n"/>
      <c r="G3175" s="23" t="n"/>
      <c r="H3175" s="22" t="n"/>
      <c r="I3175" s="19" t="n"/>
      <c r="J3175" s="21" t="n"/>
      <c r="K3175" s="19" t="n"/>
      <c r="L3175" s="19" t="n"/>
      <c r="M3175" s="21" t="n"/>
      <c r="N3175" s="22" t="n"/>
      <c r="O3175" s="24">
        <f>IF(A3175&lt;&gt;"عهدة","",SUMIFS($G$8:$G$5007,$B$8:$B$5007,B3175,$A$8:$A$5007,"مصروف",$I$8:$I$5007,"&lt;&gt;مرفوض"))</f>
        <v/>
      </c>
      <c r="P3175" s="25">
        <f>IF(A3175&lt;&gt;"عهدة","",N(F3175)-O3175)</f>
        <v/>
      </c>
      <c r="Q3175" s="26">
        <f>IF(A3175="","",IF(A3175="عهدة",IF(N(F3175)=0,"⚠ أدخل قيمة العهدة",IF(P3175&lt;0,"⛔ عجز / زيادة مصروفات "&amp;TEXT(-P3175,"#,##0"),IF(COUNTIFS($B$8:$B$5007,B3175,$A$8:$A$5007,"مصروف",$I$8:$I$5007,"&lt;&gt;مرفوض",$K$8:$K$5007,"&lt;&gt;نعم")&gt;0,"⚠ "&amp;COUNTIFS($B$8:$B$5007,B3175,$A$8:$A$5007,"مصروف",$I$8:$I$5007,"&lt;&gt;مرفوض",$K$8:$K$5007,"&lt;&gt;نعم")&amp;" مصروف غير مسوى",IF(L3175="تمت التسوية",IF(P3175=0,"✔ متوازنة وتمت التسوية","✔ تمت التسوية – متبقي "&amp;TEXT(P3175,"#,##0")),IF(P3175&gt;0,"متبقي "&amp;TEXT(P3175,"#,##0"),"✔ متوازنة"))))),IF(R3175=0,"⚠ أضف سطر عهدة أولًا",IF(OR(C3175="",N(G3175)=0),"⚠ أكمل التاريخ والقيمة",IF(S3175="","⚠ التاريخ خارج السنة المالية",IF(H3175="","⚠ اختر بند الموازنة",IF(I3175="مرفوض","✖ مرفوض من المدير",IF(I3175&lt;&gt;"موافق","⏳ بانتظار موافقة المدير",IF(K3175&lt;&gt;"نعم","⚠ غير مسوى مع الحسابات","✔ معتمد ومسوى")))))))))</f>
        <v/>
      </c>
      <c r="R3175">
        <f>N(R3174)+IF(A3175="عهدة",1,0)</f>
        <v/>
      </c>
      <c r="S3175">
        <f>IF(C3175="","",IF(AND(C3175&gt;=DATE(2026,9,1),C3175&lt;=DATE(2027,8,31)),(YEAR(C3175)-2026)*12+MONTH(C3175)-8,""))</f>
        <v/>
      </c>
      <c r="T3175">
        <f>IF(AND(A3175="مصروف",R3175&gt;0,I3175="موافق",S3175&lt;&gt;"",H3175&lt;&gt;""),N(G3175),0)</f>
        <v/>
      </c>
    </row>
    <row r="3176">
      <c r="A3176" s="19" t="n"/>
      <c r="B3176" s="20">
        <f>IF(A3176="","",IF(R3176=0,"⚠ أضف سطر عهدة أولًا","BDR-"&amp;TEXT(R3176,"000")))</f>
        <v/>
      </c>
      <c r="C3176" s="21" t="n"/>
      <c r="D3176" s="20">
        <f>IF(C3176="","",IF(S3176="","خارج السنة المالية",INDEX(القوائم!$D$2:$D$13,S3176)))</f>
        <v/>
      </c>
      <c r="E3176" s="22" t="n"/>
      <c r="F3176" s="23" t="n"/>
      <c r="G3176" s="23" t="n"/>
      <c r="H3176" s="22" t="n"/>
      <c r="I3176" s="19" t="n"/>
      <c r="J3176" s="21" t="n"/>
      <c r="K3176" s="19" t="n"/>
      <c r="L3176" s="19" t="n"/>
      <c r="M3176" s="21" t="n"/>
      <c r="N3176" s="22" t="n"/>
      <c r="O3176" s="24">
        <f>IF(A3176&lt;&gt;"عهدة","",SUMIFS($G$8:$G$5007,$B$8:$B$5007,B3176,$A$8:$A$5007,"مصروف",$I$8:$I$5007,"&lt;&gt;مرفوض"))</f>
        <v/>
      </c>
      <c r="P3176" s="25">
        <f>IF(A3176&lt;&gt;"عهدة","",N(F3176)-O3176)</f>
        <v/>
      </c>
      <c r="Q3176" s="26">
        <f>IF(A3176="","",IF(A3176="عهدة",IF(N(F3176)=0,"⚠ أدخل قيمة العهدة",IF(P3176&lt;0,"⛔ عجز / زيادة مصروفات "&amp;TEXT(-P3176,"#,##0"),IF(COUNTIFS($B$8:$B$5007,B3176,$A$8:$A$5007,"مصروف",$I$8:$I$5007,"&lt;&gt;مرفوض",$K$8:$K$5007,"&lt;&gt;نعم")&gt;0,"⚠ "&amp;COUNTIFS($B$8:$B$5007,B3176,$A$8:$A$5007,"مصروف",$I$8:$I$5007,"&lt;&gt;مرفوض",$K$8:$K$5007,"&lt;&gt;نعم")&amp;" مصروف غير مسوى",IF(L3176="تمت التسوية",IF(P3176=0,"✔ متوازنة وتمت التسوية","✔ تمت التسوية – متبقي "&amp;TEXT(P3176,"#,##0")),IF(P3176&gt;0,"متبقي "&amp;TEXT(P3176,"#,##0"),"✔ متوازنة"))))),IF(R3176=0,"⚠ أضف سطر عهدة أولًا",IF(OR(C3176="",N(G3176)=0),"⚠ أكمل التاريخ والقيمة",IF(S3176="","⚠ التاريخ خارج السنة المالية",IF(H3176="","⚠ اختر بند الموازنة",IF(I3176="مرفوض","✖ مرفوض من المدير",IF(I3176&lt;&gt;"موافق","⏳ بانتظار موافقة المدير",IF(K3176&lt;&gt;"نعم","⚠ غير مسوى مع الحسابات","✔ معتمد ومسوى")))))))))</f>
        <v/>
      </c>
      <c r="R3176">
        <f>N(R3175)+IF(A3176="عهدة",1,0)</f>
        <v/>
      </c>
      <c r="S3176">
        <f>IF(C3176="","",IF(AND(C3176&gt;=DATE(2026,9,1),C3176&lt;=DATE(2027,8,31)),(YEAR(C3176)-2026)*12+MONTH(C3176)-8,""))</f>
        <v/>
      </c>
      <c r="T3176">
        <f>IF(AND(A3176="مصروف",R3176&gt;0,I3176="موافق",S3176&lt;&gt;"",H3176&lt;&gt;""),N(G3176),0)</f>
        <v/>
      </c>
    </row>
    <row r="3177">
      <c r="A3177" s="19" t="n"/>
      <c r="B3177" s="20">
        <f>IF(A3177="","",IF(R3177=0,"⚠ أضف سطر عهدة أولًا","BDR-"&amp;TEXT(R3177,"000")))</f>
        <v/>
      </c>
      <c r="C3177" s="21" t="n"/>
      <c r="D3177" s="20">
        <f>IF(C3177="","",IF(S3177="","خارج السنة المالية",INDEX(القوائم!$D$2:$D$13,S3177)))</f>
        <v/>
      </c>
      <c r="E3177" s="22" t="n"/>
      <c r="F3177" s="23" t="n"/>
      <c r="G3177" s="23" t="n"/>
      <c r="H3177" s="22" t="n"/>
      <c r="I3177" s="19" t="n"/>
      <c r="J3177" s="21" t="n"/>
      <c r="K3177" s="19" t="n"/>
      <c r="L3177" s="19" t="n"/>
      <c r="M3177" s="21" t="n"/>
      <c r="N3177" s="22" t="n"/>
      <c r="O3177" s="24">
        <f>IF(A3177&lt;&gt;"عهدة","",SUMIFS($G$8:$G$5007,$B$8:$B$5007,B3177,$A$8:$A$5007,"مصروف",$I$8:$I$5007,"&lt;&gt;مرفوض"))</f>
        <v/>
      </c>
      <c r="P3177" s="25">
        <f>IF(A3177&lt;&gt;"عهدة","",N(F3177)-O3177)</f>
        <v/>
      </c>
      <c r="Q3177" s="26">
        <f>IF(A3177="","",IF(A3177="عهدة",IF(N(F3177)=0,"⚠ أدخل قيمة العهدة",IF(P3177&lt;0,"⛔ عجز / زيادة مصروفات "&amp;TEXT(-P3177,"#,##0"),IF(COUNTIFS($B$8:$B$5007,B3177,$A$8:$A$5007,"مصروف",$I$8:$I$5007,"&lt;&gt;مرفوض",$K$8:$K$5007,"&lt;&gt;نعم")&gt;0,"⚠ "&amp;COUNTIFS($B$8:$B$5007,B3177,$A$8:$A$5007,"مصروف",$I$8:$I$5007,"&lt;&gt;مرفوض",$K$8:$K$5007,"&lt;&gt;نعم")&amp;" مصروف غير مسوى",IF(L3177="تمت التسوية",IF(P3177=0,"✔ متوازنة وتمت التسوية","✔ تمت التسوية – متبقي "&amp;TEXT(P3177,"#,##0")),IF(P3177&gt;0,"متبقي "&amp;TEXT(P3177,"#,##0"),"✔ متوازنة"))))),IF(R3177=0,"⚠ أضف سطر عهدة أولًا",IF(OR(C3177="",N(G3177)=0),"⚠ أكمل التاريخ والقيمة",IF(S3177="","⚠ التاريخ خارج السنة المالية",IF(H3177="","⚠ اختر بند الموازنة",IF(I3177="مرفوض","✖ مرفوض من المدير",IF(I3177&lt;&gt;"موافق","⏳ بانتظار موافقة المدير",IF(K3177&lt;&gt;"نعم","⚠ غير مسوى مع الحسابات","✔ معتمد ومسوى")))))))))</f>
        <v/>
      </c>
      <c r="R3177">
        <f>N(R3176)+IF(A3177="عهدة",1,0)</f>
        <v/>
      </c>
      <c r="S3177">
        <f>IF(C3177="","",IF(AND(C3177&gt;=DATE(2026,9,1),C3177&lt;=DATE(2027,8,31)),(YEAR(C3177)-2026)*12+MONTH(C3177)-8,""))</f>
        <v/>
      </c>
      <c r="T3177">
        <f>IF(AND(A3177="مصروف",R3177&gt;0,I3177="موافق",S3177&lt;&gt;"",H3177&lt;&gt;""),N(G3177),0)</f>
        <v/>
      </c>
    </row>
    <row r="3178">
      <c r="A3178" s="19" t="n"/>
      <c r="B3178" s="20">
        <f>IF(A3178="","",IF(R3178=0,"⚠ أضف سطر عهدة أولًا","BDR-"&amp;TEXT(R3178,"000")))</f>
        <v/>
      </c>
      <c r="C3178" s="21" t="n"/>
      <c r="D3178" s="20">
        <f>IF(C3178="","",IF(S3178="","خارج السنة المالية",INDEX(القوائم!$D$2:$D$13,S3178)))</f>
        <v/>
      </c>
      <c r="E3178" s="22" t="n"/>
      <c r="F3178" s="23" t="n"/>
      <c r="G3178" s="23" t="n"/>
      <c r="H3178" s="22" t="n"/>
      <c r="I3178" s="19" t="n"/>
      <c r="J3178" s="21" t="n"/>
      <c r="K3178" s="19" t="n"/>
      <c r="L3178" s="19" t="n"/>
      <c r="M3178" s="21" t="n"/>
      <c r="N3178" s="22" t="n"/>
      <c r="O3178" s="24">
        <f>IF(A3178&lt;&gt;"عهدة","",SUMIFS($G$8:$G$5007,$B$8:$B$5007,B3178,$A$8:$A$5007,"مصروف",$I$8:$I$5007,"&lt;&gt;مرفوض"))</f>
        <v/>
      </c>
      <c r="P3178" s="25">
        <f>IF(A3178&lt;&gt;"عهدة","",N(F3178)-O3178)</f>
        <v/>
      </c>
      <c r="Q3178" s="26">
        <f>IF(A3178="","",IF(A3178="عهدة",IF(N(F3178)=0,"⚠ أدخل قيمة العهدة",IF(P3178&lt;0,"⛔ عجز / زيادة مصروفات "&amp;TEXT(-P3178,"#,##0"),IF(COUNTIFS($B$8:$B$5007,B3178,$A$8:$A$5007,"مصروف",$I$8:$I$5007,"&lt;&gt;مرفوض",$K$8:$K$5007,"&lt;&gt;نعم")&gt;0,"⚠ "&amp;COUNTIFS($B$8:$B$5007,B3178,$A$8:$A$5007,"مصروف",$I$8:$I$5007,"&lt;&gt;مرفوض",$K$8:$K$5007,"&lt;&gt;نعم")&amp;" مصروف غير مسوى",IF(L3178="تمت التسوية",IF(P3178=0,"✔ متوازنة وتمت التسوية","✔ تمت التسوية – متبقي "&amp;TEXT(P3178,"#,##0")),IF(P3178&gt;0,"متبقي "&amp;TEXT(P3178,"#,##0"),"✔ متوازنة"))))),IF(R3178=0,"⚠ أضف سطر عهدة أولًا",IF(OR(C3178="",N(G3178)=0),"⚠ أكمل التاريخ والقيمة",IF(S3178="","⚠ التاريخ خارج السنة المالية",IF(H3178="","⚠ اختر بند الموازنة",IF(I3178="مرفوض","✖ مرفوض من المدير",IF(I3178&lt;&gt;"موافق","⏳ بانتظار موافقة المدير",IF(K3178&lt;&gt;"نعم","⚠ غير مسوى مع الحسابات","✔ معتمد ومسوى")))))))))</f>
        <v/>
      </c>
      <c r="R3178">
        <f>N(R3177)+IF(A3178="عهدة",1,0)</f>
        <v/>
      </c>
      <c r="S3178">
        <f>IF(C3178="","",IF(AND(C3178&gt;=DATE(2026,9,1),C3178&lt;=DATE(2027,8,31)),(YEAR(C3178)-2026)*12+MONTH(C3178)-8,""))</f>
        <v/>
      </c>
      <c r="T3178">
        <f>IF(AND(A3178="مصروف",R3178&gt;0,I3178="موافق",S3178&lt;&gt;"",H3178&lt;&gt;""),N(G3178),0)</f>
        <v/>
      </c>
    </row>
    <row r="3179">
      <c r="A3179" s="19" t="n"/>
      <c r="B3179" s="20">
        <f>IF(A3179="","",IF(R3179=0,"⚠ أضف سطر عهدة أولًا","BDR-"&amp;TEXT(R3179,"000")))</f>
        <v/>
      </c>
      <c r="C3179" s="21" t="n"/>
      <c r="D3179" s="20">
        <f>IF(C3179="","",IF(S3179="","خارج السنة المالية",INDEX(القوائم!$D$2:$D$13,S3179)))</f>
        <v/>
      </c>
      <c r="E3179" s="22" t="n"/>
      <c r="F3179" s="23" t="n"/>
      <c r="G3179" s="23" t="n"/>
      <c r="H3179" s="22" t="n"/>
      <c r="I3179" s="19" t="n"/>
      <c r="J3179" s="21" t="n"/>
      <c r="K3179" s="19" t="n"/>
      <c r="L3179" s="19" t="n"/>
      <c r="M3179" s="21" t="n"/>
      <c r="N3179" s="22" t="n"/>
      <c r="O3179" s="24">
        <f>IF(A3179&lt;&gt;"عهدة","",SUMIFS($G$8:$G$5007,$B$8:$B$5007,B3179,$A$8:$A$5007,"مصروف",$I$8:$I$5007,"&lt;&gt;مرفوض"))</f>
        <v/>
      </c>
      <c r="P3179" s="25">
        <f>IF(A3179&lt;&gt;"عهدة","",N(F3179)-O3179)</f>
        <v/>
      </c>
      <c r="Q3179" s="26">
        <f>IF(A3179="","",IF(A3179="عهدة",IF(N(F3179)=0,"⚠ أدخل قيمة العهدة",IF(P3179&lt;0,"⛔ عجز / زيادة مصروفات "&amp;TEXT(-P3179,"#,##0"),IF(COUNTIFS($B$8:$B$5007,B3179,$A$8:$A$5007,"مصروف",$I$8:$I$5007,"&lt;&gt;مرفوض",$K$8:$K$5007,"&lt;&gt;نعم")&gt;0,"⚠ "&amp;COUNTIFS($B$8:$B$5007,B3179,$A$8:$A$5007,"مصروف",$I$8:$I$5007,"&lt;&gt;مرفوض",$K$8:$K$5007,"&lt;&gt;نعم")&amp;" مصروف غير مسوى",IF(L3179="تمت التسوية",IF(P3179=0,"✔ متوازنة وتمت التسوية","✔ تمت التسوية – متبقي "&amp;TEXT(P3179,"#,##0")),IF(P3179&gt;0,"متبقي "&amp;TEXT(P3179,"#,##0"),"✔ متوازنة"))))),IF(R3179=0,"⚠ أضف سطر عهدة أولًا",IF(OR(C3179="",N(G3179)=0),"⚠ أكمل التاريخ والقيمة",IF(S3179="","⚠ التاريخ خارج السنة المالية",IF(H3179="","⚠ اختر بند الموازنة",IF(I3179="مرفوض","✖ مرفوض من المدير",IF(I3179&lt;&gt;"موافق","⏳ بانتظار موافقة المدير",IF(K3179&lt;&gt;"نعم","⚠ غير مسوى مع الحسابات","✔ معتمد ومسوى")))))))))</f>
        <v/>
      </c>
      <c r="R3179">
        <f>N(R3178)+IF(A3179="عهدة",1,0)</f>
        <v/>
      </c>
      <c r="S3179">
        <f>IF(C3179="","",IF(AND(C3179&gt;=DATE(2026,9,1),C3179&lt;=DATE(2027,8,31)),(YEAR(C3179)-2026)*12+MONTH(C3179)-8,""))</f>
        <v/>
      </c>
      <c r="T3179">
        <f>IF(AND(A3179="مصروف",R3179&gt;0,I3179="موافق",S3179&lt;&gt;"",H3179&lt;&gt;""),N(G3179),0)</f>
        <v/>
      </c>
    </row>
    <row r="3180">
      <c r="A3180" s="19" t="n"/>
      <c r="B3180" s="20">
        <f>IF(A3180="","",IF(R3180=0,"⚠ أضف سطر عهدة أولًا","BDR-"&amp;TEXT(R3180,"000")))</f>
        <v/>
      </c>
      <c r="C3180" s="21" t="n"/>
      <c r="D3180" s="20">
        <f>IF(C3180="","",IF(S3180="","خارج السنة المالية",INDEX(القوائم!$D$2:$D$13,S3180)))</f>
        <v/>
      </c>
      <c r="E3180" s="22" t="n"/>
      <c r="F3180" s="23" t="n"/>
      <c r="G3180" s="23" t="n"/>
      <c r="H3180" s="22" t="n"/>
      <c r="I3180" s="19" t="n"/>
      <c r="J3180" s="21" t="n"/>
      <c r="K3180" s="19" t="n"/>
      <c r="L3180" s="19" t="n"/>
      <c r="M3180" s="21" t="n"/>
      <c r="N3180" s="22" t="n"/>
      <c r="O3180" s="24">
        <f>IF(A3180&lt;&gt;"عهدة","",SUMIFS($G$8:$G$5007,$B$8:$B$5007,B3180,$A$8:$A$5007,"مصروف",$I$8:$I$5007,"&lt;&gt;مرفوض"))</f>
        <v/>
      </c>
      <c r="P3180" s="25">
        <f>IF(A3180&lt;&gt;"عهدة","",N(F3180)-O3180)</f>
        <v/>
      </c>
      <c r="Q3180" s="26">
        <f>IF(A3180="","",IF(A3180="عهدة",IF(N(F3180)=0,"⚠ أدخل قيمة العهدة",IF(P3180&lt;0,"⛔ عجز / زيادة مصروفات "&amp;TEXT(-P3180,"#,##0"),IF(COUNTIFS($B$8:$B$5007,B3180,$A$8:$A$5007,"مصروف",$I$8:$I$5007,"&lt;&gt;مرفوض",$K$8:$K$5007,"&lt;&gt;نعم")&gt;0,"⚠ "&amp;COUNTIFS($B$8:$B$5007,B3180,$A$8:$A$5007,"مصروف",$I$8:$I$5007,"&lt;&gt;مرفوض",$K$8:$K$5007,"&lt;&gt;نعم")&amp;" مصروف غير مسوى",IF(L3180="تمت التسوية",IF(P3180=0,"✔ متوازنة وتمت التسوية","✔ تمت التسوية – متبقي "&amp;TEXT(P3180,"#,##0")),IF(P3180&gt;0,"متبقي "&amp;TEXT(P3180,"#,##0"),"✔ متوازنة"))))),IF(R3180=0,"⚠ أضف سطر عهدة أولًا",IF(OR(C3180="",N(G3180)=0),"⚠ أكمل التاريخ والقيمة",IF(S3180="","⚠ التاريخ خارج السنة المالية",IF(H3180="","⚠ اختر بند الموازنة",IF(I3180="مرفوض","✖ مرفوض من المدير",IF(I3180&lt;&gt;"موافق","⏳ بانتظار موافقة المدير",IF(K3180&lt;&gt;"نعم","⚠ غير مسوى مع الحسابات","✔ معتمد ومسوى")))))))))</f>
        <v/>
      </c>
      <c r="R3180">
        <f>N(R3179)+IF(A3180="عهدة",1,0)</f>
        <v/>
      </c>
      <c r="S3180">
        <f>IF(C3180="","",IF(AND(C3180&gt;=DATE(2026,9,1),C3180&lt;=DATE(2027,8,31)),(YEAR(C3180)-2026)*12+MONTH(C3180)-8,""))</f>
        <v/>
      </c>
      <c r="T3180">
        <f>IF(AND(A3180="مصروف",R3180&gt;0,I3180="موافق",S3180&lt;&gt;"",H3180&lt;&gt;""),N(G3180),0)</f>
        <v/>
      </c>
    </row>
    <row r="3181">
      <c r="A3181" s="19" t="n"/>
      <c r="B3181" s="20">
        <f>IF(A3181="","",IF(R3181=0,"⚠ أضف سطر عهدة أولًا","BDR-"&amp;TEXT(R3181,"000")))</f>
        <v/>
      </c>
      <c r="C3181" s="21" t="n"/>
      <c r="D3181" s="20">
        <f>IF(C3181="","",IF(S3181="","خارج السنة المالية",INDEX(القوائم!$D$2:$D$13,S3181)))</f>
        <v/>
      </c>
      <c r="E3181" s="22" t="n"/>
      <c r="F3181" s="23" t="n"/>
      <c r="G3181" s="23" t="n"/>
      <c r="H3181" s="22" t="n"/>
      <c r="I3181" s="19" t="n"/>
      <c r="J3181" s="21" t="n"/>
      <c r="K3181" s="19" t="n"/>
      <c r="L3181" s="19" t="n"/>
      <c r="M3181" s="21" t="n"/>
      <c r="N3181" s="22" t="n"/>
      <c r="O3181" s="24">
        <f>IF(A3181&lt;&gt;"عهدة","",SUMIFS($G$8:$G$5007,$B$8:$B$5007,B3181,$A$8:$A$5007,"مصروف",$I$8:$I$5007,"&lt;&gt;مرفوض"))</f>
        <v/>
      </c>
      <c r="P3181" s="25">
        <f>IF(A3181&lt;&gt;"عهدة","",N(F3181)-O3181)</f>
        <v/>
      </c>
      <c r="Q3181" s="26">
        <f>IF(A3181="","",IF(A3181="عهدة",IF(N(F3181)=0,"⚠ أدخل قيمة العهدة",IF(P3181&lt;0,"⛔ عجز / زيادة مصروفات "&amp;TEXT(-P3181,"#,##0"),IF(COUNTIFS($B$8:$B$5007,B3181,$A$8:$A$5007,"مصروف",$I$8:$I$5007,"&lt;&gt;مرفوض",$K$8:$K$5007,"&lt;&gt;نعم")&gt;0,"⚠ "&amp;COUNTIFS($B$8:$B$5007,B3181,$A$8:$A$5007,"مصروف",$I$8:$I$5007,"&lt;&gt;مرفوض",$K$8:$K$5007,"&lt;&gt;نعم")&amp;" مصروف غير مسوى",IF(L3181="تمت التسوية",IF(P3181=0,"✔ متوازنة وتمت التسوية","✔ تمت التسوية – متبقي "&amp;TEXT(P3181,"#,##0")),IF(P3181&gt;0,"متبقي "&amp;TEXT(P3181,"#,##0"),"✔ متوازنة"))))),IF(R3181=0,"⚠ أضف سطر عهدة أولًا",IF(OR(C3181="",N(G3181)=0),"⚠ أكمل التاريخ والقيمة",IF(S3181="","⚠ التاريخ خارج السنة المالية",IF(H3181="","⚠ اختر بند الموازنة",IF(I3181="مرفوض","✖ مرفوض من المدير",IF(I3181&lt;&gt;"موافق","⏳ بانتظار موافقة المدير",IF(K3181&lt;&gt;"نعم","⚠ غير مسوى مع الحسابات","✔ معتمد ومسوى")))))))))</f>
        <v/>
      </c>
      <c r="R3181">
        <f>N(R3180)+IF(A3181="عهدة",1,0)</f>
        <v/>
      </c>
      <c r="S3181">
        <f>IF(C3181="","",IF(AND(C3181&gt;=DATE(2026,9,1),C3181&lt;=DATE(2027,8,31)),(YEAR(C3181)-2026)*12+MONTH(C3181)-8,""))</f>
        <v/>
      </c>
      <c r="T3181">
        <f>IF(AND(A3181="مصروف",R3181&gt;0,I3181="موافق",S3181&lt;&gt;"",H3181&lt;&gt;""),N(G3181),0)</f>
        <v/>
      </c>
    </row>
    <row r="3182">
      <c r="A3182" s="19" t="n"/>
      <c r="B3182" s="20">
        <f>IF(A3182="","",IF(R3182=0,"⚠ أضف سطر عهدة أولًا","BDR-"&amp;TEXT(R3182,"000")))</f>
        <v/>
      </c>
      <c r="C3182" s="21" t="n"/>
      <c r="D3182" s="20">
        <f>IF(C3182="","",IF(S3182="","خارج السنة المالية",INDEX(القوائم!$D$2:$D$13,S3182)))</f>
        <v/>
      </c>
      <c r="E3182" s="22" t="n"/>
      <c r="F3182" s="23" t="n"/>
      <c r="G3182" s="23" t="n"/>
      <c r="H3182" s="22" t="n"/>
      <c r="I3182" s="19" t="n"/>
      <c r="J3182" s="21" t="n"/>
      <c r="K3182" s="19" t="n"/>
      <c r="L3182" s="19" t="n"/>
      <c r="M3182" s="21" t="n"/>
      <c r="N3182" s="22" t="n"/>
      <c r="O3182" s="24">
        <f>IF(A3182&lt;&gt;"عهدة","",SUMIFS($G$8:$G$5007,$B$8:$B$5007,B3182,$A$8:$A$5007,"مصروف",$I$8:$I$5007,"&lt;&gt;مرفوض"))</f>
        <v/>
      </c>
      <c r="P3182" s="25">
        <f>IF(A3182&lt;&gt;"عهدة","",N(F3182)-O3182)</f>
        <v/>
      </c>
      <c r="Q3182" s="26">
        <f>IF(A3182="","",IF(A3182="عهدة",IF(N(F3182)=0,"⚠ أدخل قيمة العهدة",IF(P3182&lt;0,"⛔ عجز / زيادة مصروفات "&amp;TEXT(-P3182,"#,##0"),IF(COUNTIFS($B$8:$B$5007,B3182,$A$8:$A$5007,"مصروف",$I$8:$I$5007,"&lt;&gt;مرفوض",$K$8:$K$5007,"&lt;&gt;نعم")&gt;0,"⚠ "&amp;COUNTIFS($B$8:$B$5007,B3182,$A$8:$A$5007,"مصروف",$I$8:$I$5007,"&lt;&gt;مرفوض",$K$8:$K$5007,"&lt;&gt;نعم")&amp;" مصروف غير مسوى",IF(L3182="تمت التسوية",IF(P3182=0,"✔ متوازنة وتمت التسوية","✔ تمت التسوية – متبقي "&amp;TEXT(P3182,"#,##0")),IF(P3182&gt;0,"متبقي "&amp;TEXT(P3182,"#,##0"),"✔ متوازنة"))))),IF(R3182=0,"⚠ أضف سطر عهدة أولًا",IF(OR(C3182="",N(G3182)=0),"⚠ أكمل التاريخ والقيمة",IF(S3182="","⚠ التاريخ خارج السنة المالية",IF(H3182="","⚠ اختر بند الموازنة",IF(I3182="مرفوض","✖ مرفوض من المدير",IF(I3182&lt;&gt;"موافق","⏳ بانتظار موافقة المدير",IF(K3182&lt;&gt;"نعم","⚠ غير مسوى مع الحسابات","✔ معتمد ومسوى")))))))))</f>
        <v/>
      </c>
      <c r="R3182">
        <f>N(R3181)+IF(A3182="عهدة",1,0)</f>
        <v/>
      </c>
      <c r="S3182">
        <f>IF(C3182="","",IF(AND(C3182&gt;=DATE(2026,9,1),C3182&lt;=DATE(2027,8,31)),(YEAR(C3182)-2026)*12+MONTH(C3182)-8,""))</f>
        <v/>
      </c>
      <c r="T3182">
        <f>IF(AND(A3182="مصروف",R3182&gt;0,I3182="موافق",S3182&lt;&gt;"",H3182&lt;&gt;""),N(G3182),0)</f>
        <v/>
      </c>
    </row>
    <row r="3183">
      <c r="A3183" s="19" t="n"/>
      <c r="B3183" s="20">
        <f>IF(A3183="","",IF(R3183=0,"⚠ أضف سطر عهدة أولًا","BDR-"&amp;TEXT(R3183,"000")))</f>
        <v/>
      </c>
      <c r="C3183" s="21" t="n"/>
      <c r="D3183" s="20">
        <f>IF(C3183="","",IF(S3183="","خارج السنة المالية",INDEX(القوائم!$D$2:$D$13,S3183)))</f>
        <v/>
      </c>
      <c r="E3183" s="22" t="n"/>
      <c r="F3183" s="23" t="n"/>
      <c r="G3183" s="23" t="n"/>
      <c r="H3183" s="22" t="n"/>
      <c r="I3183" s="19" t="n"/>
      <c r="J3183" s="21" t="n"/>
      <c r="K3183" s="19" t="n"/>
      <c r="L3183" s="19" t="n"/>
      <c r="M3183" s="21" t="n"/>
      <c r="N3183" s="22" t="n"/>
      <c r="O3183" s="24">
        <f>IF(A3183&lt;&gt;"عهدة","",SUMIFS($G$8:$G$5007,$B$8:$B$5007,B3183,$A$8:$A$5007,"مصروف",$I$8:$I$5007,"&lt;&gt;مرفوض"))</f>
        <v/>
      </c>
      <c r="P3183" s="25">
        <f>IF(A3183&lt;&gt;"عهدة","",N(F3183)-O3183)</f>
        <v/>
      </c>
      <c r="Q3183" s="26">
        <f>IF(A3183="","",IF(A3183="عهدة",IF(N(F3183)=0,"⚠ أدخل قيمة العهدة",IF(P3183&lt;0,"⛔ عجز / زيادة مصروفات "&amp;TEXT(-P3183,"#,##0"),IF(COUNTIFS($B$8:$B$5007,B3183,$A$8:$A$5007,"مصروف",$I$8:$I$5007,"&lt;&gt;مرفوض",$K$8:$K$5007,"&lt;&gt;نعم")&gt;0,"⚠ "&amp;COUNTIFS($B$8:$B$5007,B3183,$A$8:$A$5007,"مصروف",$I$8:$I$5007,"&lt;&gt;مرفوض",$K$8:$K$5007,"&lt;&gt;نعم")&amp;" مصروف غير مسوى",IF(L3183="تمت التسوية",IF(P3183=0,"✔ متوازنة وتمت التسوية","✔ تمت التسوية – متبقي "&amp;TEXT(P3183,"#,##0")),IF(P3183&gt;0,"متبقي "&amp;TEXT(P3183,"#,##0"),"✔ متوازنة"))))),IF(R3183=0,"⚠ أضف سطر عهدة أولًا",IF(OR(C3183="",N(G3183)=0),"⚠ أكمل التاريخ والقيمة",IF(S3183="","⚠ التاريخ خارج السنة المالية",IF(H3183="","⚠ اختر بند الموازنة",IF(I3183="مرفوض","✖ مرفوض من المدير",IF(I3183&lt;&gt;"موافق","⏳ بانتظار موافقة المدير",IF(K3183&lt;&gt;"نعم","⚠ غير مسوى مع الحسابات","✔ معتمد ومسوى")))))))))</f>
        <v/>
      </c>
      <c r="R3183">
        <f>N(R3182)+IF(A3183="عهدة",1,0)</f>
        <v/>
      </c>
      <c r="S3183">
        <f>IF(C3183="","",IF(AND(C3183&gt;=DATE(2026,9,1),C3183&lt;=DATE(2027,8,31)),(YEAR(C3183)-2026)*12+MONTH(C3183)-8,""))</f>
        <v/>
      </c>
      <c r="T3183">
        <f>IF(AND(A3183="مصروف",R3183&gt;0,I3183="موافق",S3183&lt;&gt;"",H3183&lt;&gt;""),N(G3183),0)</f>
        <v/>
      </c>
    </row>
    <row r="3184">
      <c r="A3184" s="19" t="n"/>
      <c r="B3184" s="20">
        <f>IF(A3184="","",IF(R3184=0,"⚠ أضف سطر عهدة أولًا","BDR-"&amp;TEXT(R3184,"000")))</f>
        <v/>
      </c>
      <c r="C3184" s="21" t="n"/>
      <c r="D3184" s="20">
        <f>IF(C3184="","",IF(S3184="","خارج السنة المالية",INDEX(القوائم!$D$2:$D$13,S3184)))</f>
        <v/>
      </c>
      <c r="E3184" s="22" t="n"/>
      <c r="F3184" s="23" t="n"/>
      <c r="G3184" s="23" t="n"/>
      <c r="H3184" s="22" t="n"/>
      <c r="I3184" s="19" t="n"/>
      <c r="J3184" s="21" t="n"/>
      <c r="K3184" s="19" t="n"/>
      <c r="L3184" s="19" t="n"/>
      <c r="M3184" s="21" t="n"/>
      <c r="N3184" s="22" t="n"/>
      <c r="O3184" s="24">
        <f>IF(A3184&lt;&gt;"عهدة","",SUMIFS($G$8:$G$5007,$B$8:$B$5007,B3184,$A$8:$A$5007,"مصروف",$I$8:$I$5007,"&lt;&gt;مرفوض"))</f>
        <v/>
      </c>
      <c r="P3184" s="25">
        <f>IF(A3184&lt;&gt;"عهدة","",N(F3184)-O3184)</f>
        <v/>
      </c>
      <c r="Q3184" s="26">
        <f>IF(A3184="","",IF(A3184="عهدة",IF(N(F3184)=0,"⚠ أدخل قيمة العهدة",IF(P3184&lt;0,"⛔ عجز / زيادة مصروفات "&amp;TEXT(-P3184,"#,##0"),IF(COUNTIFS($B$8:$B$5007,B3184,$A$8:$A$5007,"مصروف",$I$8:$I$5007,"&lt;&gt;مرفوض",$K$8:$K$5007,"&lt;&gt;نعم")&gt;0,"⚠ "&amp;COUNTIFS($B$8:$B$5007,B3184,$A$8:$A$5007,"مصروف",$I$8:$I$5007,"&lt;&gt;مرفوض",$K$8:$K$5007,"&lt;&gt;نعم")&amp;" مصروف غير مسوى",IF(L3184="تمت التسوية",IF(P3184=0,"✔ متوازنة وتمت التسوية","✔ تمت التسوية – متبقي "&amp;TEXT(P3184,"#,##0")),IF(P3184&gt;0,"متبقي "&amp;TEXT(P3184,"#,##0"),"✔ متوازنة"))))),IF(R3184=0,"⚠ أضف سطر عهدة أولًا",IF(OR(C3184="",N(G3184)=0),"⚠ أكمل التاريخ والقيمة",IF(S3184="","⚠ التاريخ خارج السنة المالية",IF(H3184="","⚠ اختر بند الموازنة",IF(I3184="مرفوض","✖ مرفوض من المدير",IF(I3184&lt;&gt;"موافق","⏳ بانتظار موافقة المدير",IF(K3184&lt;&gt;"نعم","⚠ غير مسوى مع الحسابات","✔ معتمد ومسوى")))))))))</f>
        <v/>
      </c>
      <c r="R3184">
        <f>N(R3183)+IF(A3184="عهدة",1,0)</f>
        <v/>
      </c>
      <c r="S3184">
        <f>IF(C3184="","",IF(AND(C3184&gt;=DATE(2026,9,1),C3184&lt;=DATE(2027,8,31)),(YEAR(C3184)-2026)*12+MONTH(C3184)-8,""))</f>
        <v/>
      </c>
      <c r="T3184">
        <f>IF(AND(A3184="مصروف",R3184&gt;0,I3184="موافق",S3184&lt;&gt;"",H3184&lt;&gt;""),N(G3184),0)</f>
        <v/>
      </c>
    </row>
    <row r="3185">
      <c r="A3185" s="19" t="n"/>
      <c r="B3185" s="20">
        <f>IF(A3185="","",IF(R3185=0,"⚠ أضف سطر عهدة أولًا","BDR-"&amp;TEXT(R3185,"000")))</f>
        <v/>
      </c>
      <c r="C3185" s="21" t="n"/>
      <c r="D3185" s="20">
        <f>IF(C3185="","",IF(S3185="","خارج السنة المالية",INDEX(القوائم!$D$2:$D$13,S3185)))</f>
        <v/>
      </c>
      <c r="E3185" s="22" t="n"/>
      <c r="F3185" s="23" t="n"/>
      <c r="G3185" s="23" t="n"/>
      <c r="H3185" s="22" t="n"/>
      <c r="I3185" s="19" t="n"/>
      <c r="J3185" s="21" t="n"/>
      <c r="K3185" s="19" t="n"/>
      <c r="L3185" s="19" t="n"/>
      <c r="M3185" s="21" t="n"/>
      <c r="N3185" s="22" t="n"/>
      <c r="O3185" s="24">
        <f>IF(A3185&lt;&gt;"عهدة","",SUMIFS($G$8:$G$5007,$B$8:$B$5007,B3185,$A$8:$A$5007,"مصروف",$I$8:$I$5007,"&lt;&gt;مرفوض"))</f>
        <v/>
      </c>
      <c r="P3185" s="25">
        <f>IF(A3185&lt;&gt;"عهدة","",N(F3185)-O3185)</f>
        <v/>
      </c>
      <c r="Q3185" s="26">
        <f>IF(A3185="","",IF(A3185="عهدة",IF(N(F3185)=0,"⚠ أدخل قيمة العهدة",IF(P3185&lt;0,"⛔ عجز / زيادة مصروفات "&amp;TEXT(-P3185,"#,##0"),IF(COUNTIFS($B$8:$B$5007,B3185,$A$8:$A$5007,"مصروف",$I$8:$I$5007,"&lt;&gt;مرفوض",$K$8:$K$5007,"&lt;&gt;نعم")&gt;0,"⚠ "&amp;COUNTIFS($B$8:$B$5007,B3185,$A$8:$A$5007,"مصروف",$I$8:$I$5007,"&lt;&gt;مرفوض",$K$8:$K$5007,"&lt;&gt;نعم")&amp;" مصروف غير مسوى",IF(L3185="تمت التسوية",IF(P3185=0,"✔ متوازنة وتمت التسوية","✔ تمت التسوية – متبقي "&amp;TEXT(P3185,"#,##0")),IF(P3185&gt;0,"متبقي "&amp;TEXT(P3185,"#,##0"),"✔ متوازنة"))))),IF(R3185=0,"⚠ أضف سطر عهدة أولًا",IF(OR(C3185="",N(G3185)=0),"⚠ أكمل التاريخ والقيمة",IF(S3185="","⚠ التاريخ خارج السنة المالية",IF(H3185="","⚠ اختر بند الموازنة",IF(I3185="مرفوض","✖ مرفوض من المدير",IF(I3185&lt;&gt;"موافق","⏳ بانتظار موافقة المدير",IF(K3185&lt;&gt;"نعم","⚠ غير مسوى مع الحسابات","✔ معتمد ومسوى")))))))))</f>
        <v/>
      </c>
      <c r="R3185">
        <f>N(R3184)+IF(A3185="عهدة",1,0)</f>
        <v/>
      </c>
      <c r="S3185">
        <f>IF(C3185="","",IF(AND(C3185&gt;=DATE(2026,9,1),C3185&lt;=DATE(2027,8,31)),(YEAR(C3185)-2026)*12+MONTH(C3185)-8,""))</f>
        <v/>
      </c>
      <c r="T3185">
        <f>IF(AND(A3185="مصروف",R3185&gt;0,I3185="موافق",S3185&lt;&gt;"",H3185&lt;&gt;""),N(G3185),0)</f>
        <v/>
      </c>
    </row>
    <row r="3186">
      <c r="A3186" s="19" t="n"/>
      <c r="B3186" s="20">
        <f>IF(A3186="","",IF(R3186=0,"⚠ أضف سطر عهدة أولًا","BDR-"&amp;TEXT(R3186,"000")))</f>
        <v/>
      </c>
      <c r="C3186" s="21" t="n"/>
      <c r="D3186" s="20">
        <f>IF(C3186="","",IF(S3186="","خارج السنة المالية",INDEX(القوائم!$D$2:$D$13,S3186)))</f>
        <v/>
      </c>
      <c r="E3186" s="22" t="n"/>
      <c r="F3186" s="23" t="n"/>
      <c r="G3186" s="23" t="n"/>
      <c r="H3186" s="22" t="n"/>
      <c r="I3186" s="19" t="n"/>
      <c r="J3186" s="21" t="n"/>
      <c r="K3186" s="19" t="n"/>
      <c r="L3186" s="19" t="n"/>
      <c r="M3186" s="21" t="n"/>
      <c r="N3186" s="22" t="n"/>
      <c r="O3186" s="24">
        <f>IF(A3186&lt;&gt;"عهدة","",SUMIFS($G$8:$G$5007,$B$8:$B$5007,B3186,$A$8:$A$5007,"مصروف",$I$8:$I$5007,"&lt;&gt;مرفوض"))</f>
        <v/>
      </c>
      <c r="P3186" s="25">
        <f>IF(A3186&lt;&gt;"عهدة","",N(F3186)-O3186)</f>
        <v/>
      </c>
      <c r="Q3186" s="26">
        <f>IF(A3186="","",IF(A3186="عهدة",IF(N(F3186)=0,"⚠ أدخل قيمة العهدة",IF(P3186&lt;0,"⛔ عجز / زيادة مصروفات "&amp;TEXT(-P3186,"#,##0"),IF(COUNTIFS($B$8:$B$5007,B3186,$A$8:$A$5007,"مصروف",$I$8:$I$5007,"&lt;&gt;مرفوض",$K$8:$K$5007,"&lt;&gt;نعم")&gt;0,"⚠ "&amp;COUNTIFS($B$8:$B$5007,B3186,$A$8:$A$5007,"مصروف",$I$8:$I$5007,"&lt;&gt;مرفوض",$K$8:$K$5007,"&lt;&gt;نعم")&amp;" مصروف غير مسوى",IF(L3186="تمت التسوية",IF(P3186=0,"✔ متوازنة وتمت التسوية","✔ تمت التسوية – متبقي "&amp;TEXT(P3186,"#,##0")),IF(P3186&gt;0,"متبقي "&amp;TEXT(P3186,"#,##0"),"✔ متوازنة"))))),IF(R3186=0,"⚠ أضف سطر عهدة أولًا",IF(OR(C3186="",N(G3186)=0),"⚠ أكمل التاريخ والقيمة",IF(S3186="","⚠ التاريخ خارج السنة المالية",IF(H3186="","⚠ اختر بند الموازنة",IF(I3186="مرفوض","✖ مرفوض من المدير",IF(I3186&lt;&gt;"موافق","⏳ بانتظار موافقة المدير",IF(K3186&lt;&gt;"نعم","⚠ غير مسوى مع الحسابات","✔ معتمد ومسوى")))))))))</f>
        <v/>
      </c>
      <c r="R3186">
        <f>N(R3185)+IF(A3186="عهدة",1,0)</f>
        <v/>
      </c>
      <c r="S3186">
        <f>IF(C3186="","",IF(AND(C3186&gt;=DATE(2026,9,1),C3186&lt;=DATE(2027,8,31)),(YEAR(C3186)-2026)*12+MONTH(C3186)-8,""))</f>
        <v/>
      </c>
      <c r="T3186">
        <f>IF(AND(A3186="مصروف",R3186&gt;0,I3186="موافق",S3186&lt;&gt;"",H3186&lt;&gt;""),N(G3186),0)</f>
        <v/>
      </c>
    </row>
    <row r="3187">
      <c r="A3187" s="19" t="n"/>
      <c r="B3187" s="20">
        <f>IF(A3187="","",IF(R3187=0,"⚠ أضف سطر عهدة أولًا","BDR-"&amp;TEXT(R3187,"000")))</f>
        <v/>
      </c>
      <c r="C3187" s="21" t="n"/>
      <c r="D3187" s="20">
        <f>IF(C3187="","",IF(S3187="","خارج السنة المالية",INDEX(القوائم!$D$2:$D$13,S3187)))</f>
        <v/>
      </c>
      <c r="E3187" s="22" t="n"/>
      <c r="F3187" s="23" t="n"/>
      <c r="G3187" s="23" t="n"/>
      <c r="H3187" s="22" t="n"/>
      <c r="I3187" s="19" t="n"/>
      <c r="J3187" s="21" t="n"/>
      <c r="K3187" s="19" t="n"/>
      <c r="L3187" s="19" t="n"/>
      <c r="M3187" s="21" t="n"/>
      <c r="N3187" s="22" t="n"/>
      <c r="O3187" s="24">
        <f>IF(A3187&lt;&gt;"عهدة","",SUMIFS($G$8:$G$5007,$B$8:$B$5007,B3187,$A$8:$A$5007,"مصروف",$I$8:$I$5007,"&lt;&gt;مرفوض"))</f>
        <v/>
      </c>
      <c r="P3187" s="25">
        <f>IF(A3187&lt;&gt;"عهدة","",N(F3187)-O3187)</f>
        <v/>
      </c>
      <c r="Q3187" s="26">
        <f>IF(A3187="","",IF(A3187="عهدة",IF(N(F3187)=0,"⚠ أدخل قيمة العهدة",IF(P3187&lt;0,"⛔ عجز / زيادة مصروفات "&amp;TEXT(-P3187,"#,##0"),IF(COUNTIFS($B$8:$B$5007,B3187,$A$8:$A$5007,"مصروف",$I$8:$I$5007,"&lt;&gt;مرفوض",$K$8:$K$5007,"&lt;&gt;نعم")&gt;0,"⚠ "&amp;COUNTIFS($B$8:$B$5007,B3187,$A$8:$A$5007,"مصروف",$I$8:$I$5007,"&lt;&gt;مرفوض",$K$8:$K$5007,"&lt;&gt;نعم")&amp;" مصروف غير مسوى",IF(L3187="تمت التسوية",IF(P3187=0,"✔ متوازنة وتمت التسوية","✔ تمت التسوية – متبقي "&amp;TEXT(P3187,"#,##0")),IF(P3187&gt;0,"متبقي "&amp;TEXT(P3187,"#,##0"),"✔ متوازنة"))))),IF(R3187=0,"⚠ أضف سطر عهدة أولًا",IF(OR(C3187="",N(G3187)=0),"⚠ أكمل التاريخ والقيمة",IF(S3187="","⚠ التاريخ خارج السنة المالية",IF(H3187="","⚠ اختر بند الموازنة",IF(I3187="مرفوض","✖ مرفوض من المدير",IF(I3187&lt;&gt;"موافق","⏳ بانتظار موافقة المدير",IF(K3187&lt;&gt;"نعم","⚠ غير مسوى مع الحسابات","✔ معتمد ومسوى")))))))))</f>
        <v/>
      </c>
      <c r="R3187">
        <f>N(R3186)+IF(A3187="عهدة",1,0)</f>
        <v/>
      </c>
      <c r="S3187">
        <f>IF(C3187="","",IF(AND(C3187&gt;=DATE(2026,9,1),C3187&lt;=DATE(2027,8,31)),(YEAR(C3187)-2026)*12+MONTH(C3187)-8,""))</f>
        <v/>
      </c>
      <c r="T3187">
        <f>IF(AND(A3187="مصروف",R3187&gt;0,I3187="موافق",S3187&lt;&gt;"",H3187&lt;&gt;""),N(G3187),0)</f>
        <v/>
      </c>
    </row>
    <row r="3188">
      <c r="A3188" s="19" t="n"/>
      <c r="B3188" s="20">
        <f>IF(A3188="","",IF(R3188=0,"⚠ أضف سطر عهدة أولًا","BDR-"&amp;TEXT(R3188,"000")))</f>
        <v/>
      </c>
      <c r="C3188" s="21" t="n"/>
      <c r="D3188" s="20">
        <f>IF(C3188="","",IF(S3188="","خارج السنة المالية",INDEX(القوائم!$D$2:$D$13,S3188)))</f>
        <v/>
      </c>
      <c r="E3188" s="22" t="n"/>
      <c r="F3188" s="23" t="n"/>
      <c r="G3188" s="23" t="n"/>
      <c r="H3188" s="22" t="n"/>
      <c r="I3188" s="19" t="n"/>
      <c r="J3188" s="21" t="n"/>
      <c r="K3188" s="19" t="n"/>
      <c r="L3188" s="19" t="n"/>
      <c r="M3188" s="21" t="n"/>
      <c r="N3188" s="22" t="n"/>
      <c r="O3188" s="24">
        <f>IF(A3188&lt;&gt;"عهدة","",SUMIFS($G$8:$G$5007,$B$8:$B$5007,B3188,$A$8:$A$5007,"مصروف",$I$8:$I$5007,"&lt;&gt;مرفوض"))</f>
        <v/>
      </c>
      <c r="P3188" s="25">
        <f>IF(A3188&lt;&gt;"عهدة","",N(F3188)-O3188)</f>
        <v/>
      </c>
      <c r="Q3188" s="26">
        <f>IF(A3188="","",IF(A3188="عهدة",IF(N(F3188)=0,"⚠ أدخل قيمة العهدة",IF(P3188&lt;0,"⛔ عجز / زيادة مصروفات "&amp;TEXT(-P3188,"#,##0"),IF(COUNTIFS($B$8:$B$5007,B3188,$A$8:$A$5007,"مصروف",$I$8:$I$5007,"&lt;&gt;مرفوض",$K$8:$K$5007,"&lt;&gt;نعم")&gt;0,"⚠ "&amp;COUNTIFS($B$8:$B$5007,B3188,$A$8:$A$5007,"مصروف",$I$8:$I$5007,"&lt;&gt;مرفوض",$K$8:$K$5007,"&lt;&gt;نعم")&amp;" مصروف غير مسوى",IF(L3188="تمت التسوية",IF(P3188=0,"✔ متوازنة وتمت التسوية","✔ تمت التسوية – متبقي "&amp;TEXT(P3188,"#,##0")),IF(P3188&gt;0,"متبقي "&amp;TEXT(P3188,"#,##0"),"✔ متوازنة"))))),IF(R3188=0,"⚠ أضف سطر عهدة أولًا",IF(OR(C3188="",N(G3188)=0),"⚠ أكمل التاريخ والقيمة",IF(S3188="","⚠ التاريخ خارج السنة المالية",IF(H3188="","⚠ اختر بند الموازنة",IF(I3188="مرفوض","✖ مرفوض من المدير",IF(I3188&lt;&gt;"موافق","⏳ بانتظار موافقة المدير",IF(K3188&lt;&gt;"نعم","⚠ غير مسوى مع الحسابات","✔ معتمد ومسوى")))))))))</f>
        <v/>
      </c>
      <c r="R3188">
        <f>N(R3187)+IF(A3188="عهدة",1,0)</f>
        <v/>
      </c>
      <c r="S3188">
        <f>IF(C3188="","",IF(AND(C3188&gt;=DATE(2026,9,1),C3188&lt;=DATE(2027,8,31)),(YEAR(C3188)-2026)*12+MONTH(C3188)-8,""))</f>
        <v/>
      </c>
      <c r="T3188">
        <f>IF(AND(A3188="مصروف",R3188&gt;0,I3188="موافق",S3188&lt;&gt;"",H3188&lt;&gt;""),N(G3188),0)</f>
        <v/>
      </c>
    </row>
    <row r="3189">
      <c r="A3189" s="19" t="n"/>
      <c r="B3189" s="20">
        <f>IF(A3189="","",IF(R3189=0,"⚠ أضف سطر عهدة أولًا","BDR-"&amp;TEXT(R3189,"000")))</f>
        <v/>
      </c>
      <c r="C3189" s="21" t="n"/>
      <c r="D3189" s="20">
        <f>IF(C3189="","",IF(S3189="","خارج السنة المالية",INDEX(القوائم!$D$2:$D$13,S3189)))</f>
        <v/>
      </c>
      <c r="E3189" s="22" t="n"/>
      <c r="F3189" s="23" t="n"/>
      <c r="G3189" s="23" t="n"/>
      <c r="H3189" s="22" t="n"/>
      <c r="I3189" s="19" t="n"/>
      <c r="J3189" s="21" t="n"/>
      <c r="K3189" s="19" t="n"/>
      <c r="L3189" s="19" t="n"/>
      <c r="M3189" s="21" t="n"/>
      <c r="N3189" s="22" t="n"/>
      <c r="O3189" s="24">
        <f>IF(A3189&lt;&gt;"عهدة","",SUMIFS($G$8:$G$5007,$B$8:$B$5007,B3189,$A$8:$A$5007,"مصروف",$I$8:$I$5007,"&lt;&gt;مرفوض"))</f>
        <v/>
      </c>
      <c r="P3189" s="25">
        <f>IF(A3189&lt;&gt;"عهدة","",N(F3189)-O3189)</f>
        <v/>
      </c>
      <c r="Q3189" s="26">
        <f>IF(A3189="","",IF(A3189="عهدة",IF(N(F3189)=0,"⚠ أدخل قيمة العهدة",IF(P3189&lt;0,"⛔ عجز / زيادة مصروفات "&amp;TEXT(-P3189,"#,##0"),IF(COUNTIFS($B$8:$B$5007,B3189,$A$8:$A$5007,"مصروف",$I$8:$I$5007,"&lt;&gt;مرفوض",$K$8:$K$5007,"&lt;&gt;نعم")&gt;0,"⚠ "&amp;COUNTIFS($B$8:$B$5007,B3189,$A$8:$A$5007,"مصروف",$I$8:$I$5007,"&lt;&gt;مرفوض",$K$8:$K$5007,"&lt;&gt;نعم")&amp;" مصروف غير مسوى",IF(L3189="تمت التسوية",IF(P3189=0,"✔ متوازنة وتمت التسوية","✔ تمت التسوية – متبقي "&amp;TEXT(P3189,"#,##0")),IF(P3189&gt;0,"متبقي "&amp;TEXT(P3189,"#,##0"),"✔ متوازنة"))))),IF(R3189=0,"⚠ أضف سطر عهدة أولًا",IF(OR(C3189="",N(G3189)=0),"⚠ أكمل التاريخ والقيمة",IF(S3189="","⚠ التاريخ خارج السنة المالية",IF(H3189="","⚠ اختر بند الموازنة",IF(I3189="مرفوض","✖ مرفوض من المدير",IF(I3189&lt;&gt;"موافق","⏳ بانتظار موافقة المدير",IF(K3189&lt;&gt;"نعم","⚠ غير مسوى مع الحسابات","✔ معتمد ومسوى")))))))))</f>
        <v/>
      </c>
      <c r="R3189">
        <f>N(R3188)+IF(A3189="عهدة",1,0)</f>
        <v/>
      </c>
      <c r="S3189">
        <f>IF(C3189="","",IF(AND(C3189&gt;=DATE(2026,9,1),C3189&lt;=DATE(2027,8,31)),(YEAR(C3189)-2026)*12+MONTH(C3189)-8,""))</f>
        <v/>
      </c>
      <c r="T3189">
        <f>IF(AND(A3189="مصروف",R3189&gt;0,I3189="موافق",S3189&lt;&gt;"",H3189&lt;&gt;""),N(G3189),0)</f>
        <v/>
      </c>
    </row>
    <row r="3190">
      <c r="A3190" s="19" t="n"/>
      <c r="B3190" s="20">
        <f>IF(A3190="","",IF(R3190=0,"⚠ أضف سطر عهدة أولًا","BDR-"&amp;TEXT(R3190,"000")))</f>
        <v/>
      </c>
      <c r="C3190" s="21" t="n"/>
      <c r="D3190" s="20">
        <f>IF(C3190="","",IF(S3190="","خارج السنة المالية",INDEX(القوائم!$D$2:$D$13,S3190)))</f>
        <v/>
      </c>
      <c r="E3190" s="22" t="n"/>
      <c r="F3190" s="23" t="n"/>
      <c r="G3190" s="23" t="n"/>
      <c r="H3190" s="22" t="n"/>
      <c r="I3190" s="19" t="n"/>
      <c r="J3190" s="21" t="n"/>
      <c r="K3190" s="19" t="n"/>
      <c r="L3190" s="19" t="n"/>
      <c r="M3190" s="21" t="n"/>
      <c r="N3190" s="22" t="n"/>
      <c r="O3190" s="24">
        <f>IF(A3190&lt;&gt;"عهدة","",SUMIFS($G$8:$G$5007,$B$8:$B$5007,B3190,$A$8:$A$5007,"مصروف",$I$8:$I$5007,"&lt;&gt;مرفوض"))</f>
        <v/>
      </c>
      <c r="P3190" s="25">
        <f>IF(A3190&lt;&gt;"عهدة","",N(F3190)-O3190)</f>
        <v/>
      </c>
      <c r="Q3190" s="26">
        <f>IF(A3190="","",IF(A3190="عهدة",IF(N(F3190)=0,"⚠ أدخل قيمة العهدة",IF(P3190&lt;0,"⛔ عجز / زيادة مصروفات "&amp;TEXT(-P3190,"#,##0"),IF(COUNTIFS($B$8:$B$5007,B3190,$A$8:$A$5007,"مصروف",$I$8:$I$5007,"&lt;&gt;مرفوض",$K$8:$K$5007,"&lt;&gt;نعم")&gt;0,"⚠ "&amp;COUNTIFS($B$8:$B$5007,B3190,$A$8:$A$5007,"مصروف",$I$8:$I$5007,"&lt;&gt;مرفوض",$K$8:$K$5007,"&lt;&gt;نعم")&amp;" مصروف غير مسوى",IF(L3190="تمت التسوية",IF(P3190=0,"✔ متوازنة وتمت التسوية","✔ تمت التسوية – متبقي "&amp;TEXT(P3190,"#,##0")),IF(P3190&gt;0,"متبقي "&amp;TEXT(P3190,"#,##0"),"✔ متوازنة"))))),IF(R3190=0,"⚠ أضف سطر عهدة أولًا",IF(OR(C3190="",N(G3190)=0),"⚠ أكمل التاريخ والقيمة",IF(S3190="","⚠ التاريخ خارج السنة المالية",IF(H3190="","⚠ اختر بند الموازنة",IF(I3190="مرفوض","✖ مرفوض من المدير",IF(I3190&lt;&gt;"موافق","⏳ بانتظار موافقة المدير",IF(K3190&lt;&gt;"نعم","⚠ غير مسوى مع الحسابات","✔ معتمد ومسوى")))))))))</f>
        <v/>
      </c>
      <c r="R3190">
        <f>N(R3189)+IF(A3190="عهدة",1,0)</f>
        <v/>
      </c>
      <c r="S3190">
        <f>IF(C3190="","",IF(AND(C3190&gt;=DATE(2026,9,1),C3190&lt;=DATE(2027,8,31)),(YEAR(C3190)-2026)*12+MONTH(C3190)-8,""))</f>
        <v/>
      </c>
      <c r="T3190">
        <f>IF(AND(A3190="مصروف",R3190&gt;0,I3190="موافق",S3190&lt;&gt;"",H3190&lt;&gt;""),N(G3190),0)</f>
        <v/>
      </c>
    </row>
    <row r="3191">
      <c r="A3191" s="19" t="n"/>
      <c r="B3191" s="20">
        <f>IF(A3191="","",IF(R3191=0,"⚠ أضف سطر عهدة أولًا","BDR-"&amp;TEXT(R3191,"000")))</f>
        <v/>
      </c>
      <c r="C3191" s="21" t="n"/>
      <c r="D3191" s="20">
        <f>IF(C3191="","",IF(S3191="","خارج السنة المالية",INDEX(القوائم!$D$2:$D$13,S3191)))</f>
        <v/>
      </c>
      <c r="E3191" s="22" t="n"/>
      <c r="F3191" s="23" t="n"/>
      <c r="G3191" s="23" t="n"/>
      <c r="H3191" s="22" t="n"/>
      <c r="I3191" s="19" t="n"/>
      <c r="J3191" s="21" t="n"/>
      <c r="K3191" s="19" t="n"/>
      <c r="L3191" s="19" t="n"/>
      <c r="M3191" s="21" t="n"/>
      <c r="N3191" s="22" t="n"/>
      <c r="O3191" s="24">
        <f>IF(A3191&lt;&gt;"عهدة","",SUMIFS($G$8:$G$5007,$B$8:$B$5007,B3191,$A$8:$A$5007,"مصروف",$I$8:$I$5007,"&lt;&gt;مرفوض"))</f>
        <v/>
      </c>
      <c r="P3191" s="25">
        <f>IF(A3191&lt;&gt;"عهدة","",N(F3191)-O3191)</f>
        <v/>
      </c>
      <c r="Q3191" s="26">
        <f>IF(A3191="","",IF(A3191="عهدة",IF(N(F3191)=0,"⚠ أدخل قيمة العهدة",IF(P3191&lt;0,"⛔ عجز / زيادة مصروفات "&amp;TEXT(-P3191,"#,##0"),IF(COUNTIFS($B$8:$B$5007,B3191,$A$8:$A$5007,"مصروف",$I$8:$I$5007,"&lt;&gt;مرفوض",$K$8:$K$5007,"&lt;&gt;نعم")&gt;0,"⚠ "&amp;COUNTIFS($B$8:$B$5007,B3191,$A$8:$A$5007,"مصروف",$I$8:$I$5007,"&lt;&gt;مرفوض",$K$8:$K$5007,"&lt;&gt;نعم")&amp;" مصروف غير مسوى",IF(L3191="تمت التسوية",IF(P3191=0,"✔ متوازنة وتمت التسوية","✔ تمت التسوية – متبقي "&amp;TEXT(P3191,"#,##0")),IF(P3191&gt;0,"متبقي "&amp;TEXT(P3191,"#,##0"),"✔ متوازنة"))))),IF(R3191=0,"⚠ أضف سطر عهدة أولًا",IF(OR(C3191="",N(G3191)=0),"⚠ أكمل التاريخ والقيمة",IF(S3191="","⚠ التاريخ خارج السنة المالية",IF(H3191="","⚠ اختر بند الموازنة",IF(I3191="مرفوض","✖ مرفوض من المدير",IF(I3191&lt;&gt;"موافق","⏳ بانتظار موافقة المدير",IF(K3191&lt;&gt;"نعم","⚠ غير مسوى مع الحسابات","✔ معتمد ومسوى")))))))))</f>
        <v/>
      </c>
      <c r="R3191">
        <f>N(R3190)+IF(A3191="عهدة",1,0)</f>
        <v/>
      </c>
      <c r="S3191">
        <f>IF(C3191="","",IF(AND(C3191&gt;=DATE(2026,9,1),C3191&lt;=DATE(2027,8,31)),(YEAR(C3191)-2026)*12+MONTH(C3191)-8,""))</f>
        <v/>
      </c>
      <c r="T3191">
        <f>IF(AND(A3191="مصروف",R3191&gt;0,I3191="موافق",S3191&lt;&gt;"",H3191&lt;&gt;""),N(G3191),0)</f>
        <v/>
      </c>
    </row>
    <row r="3192">
      <c r="A3192" s="19" t="n"/>
      <c r="B3192" s="20">
        <f>IF(A3192="","",IF(R3192=0,"⚠ أضف سطر عهدة أولًا","BDR-"&amp;TEXT(R3192,"000")))</f>
        <v/>
      </c>
      <c r="C3192" s="21" t="n"/>
      <c r="D3192" s="20">
        <f>IF(C3192="","",IF(S3192="","خارج السنة المالية",INDEX(القوائم!$D$2:$D$13,S3192)))</f>
        <v/>
      </c>
      <c r="E3192" s="22" t="n"/>
      <c r="F3192" s="23" t="n"/>
      <c r="G3192" s="23" t="n"/>
      <c r="H3192" s="22" t="n"/>
      <c r="I3192" s="19" t="n"/>
      <c r="J3192" s="21" t="n"/>
      <c r="K3192" s="19" t="n"/>
      <c r="L3192" s="19" t="n"/>
      <c r="M3192" s="21" t="n"/>
      <c r="N3192" s="22" t="n"/>
      <c r="O3192" s="24">
        <f>IF(A3192&lt;&gt;"عهدة","",SUMIFS($G$8:$G$5007,$B$8:$B$5007,B3192,$A$8:$A$5007,"مصروف",$I$8:$I$5007,"&lt;&gt;مرفوض"))</f>
        <v/>
      </c>
      <c r="P3192" s="25">
        <f>IF(A3192&lt;&gt;"عهدة","",N(F3192)-O3192)</f>
        <v/>
      </c>
      <c r="Q3192" s="26">
        <f>IF(A3192="","",IF(A3192="عهدة",IF(N(F3192)=0,"⚠ أدخل قيمة العهدة",IF(P3192&lt;0,"⛔ عجز / زيادة مصروفات "&amp;TEXT(-P3192,"#,##0"),IF(COUNTIFS($B$8:$B$5007,B3192,$A$8:$A$5007,"مصروف",$I$8:$I$5007,"&lt;&gt;مرفوض",$K$8:$K$5007,"&lt;&gt;نعم")&gt;0,"⚠ "&amp;COUNTIFS($B$8:$B$5007,B3192,$A$8:$A$5007,"مصروف",$I$8:$I$5007,"&lt;&gt;مرفوض",$K$8:$K$5007,"&lt;&gt;نعم")&amp;" مصروف غير مسوى",IF(L3192="تمت التسوية",IF(P3192=0,"✔ متوازنة وتمت التسوية","✔ تمت التسوية – متبقي "&amp;TEXT(P3192,"#,##0")),IF(P3192&gt;0,"متبقي "&amp;TEXT(P3192,"#,##0"),"✔ متوازنة"))))),IF(R3192=0,"⚠ أضف سطر عهدة أولًا",IF(OR(C3192="",N(G3192)=0),"⚠ أكمل التاريخ والقيمة",IF(S3192="","⚠ التاريخ خارج السنة المالية",IF(H3192="","⚠ اختر بند الموازنة",IF(I3192="مرفوض","✖ مرفوض من المدير",IF(I3192&lt;&gt;"موافق","⏳ بانتظار موافقة المدير",IF(K3192&lt;&gt;"نعم","⚠ غير مسوى مع الحسابات","✔ معتمد ومسوى")))))))))</f>
        <v/>
      </c>
      <c r="R3192">
        <f>N(R3191)+IF(A3192="عهدة",1,0)</f>
        <v/>
      </c>
      <c r="S3192">
        <f>IF(C3192="","",IF(AND(C3192&gt;=DATE(2026,9,1),C3192&lt;=DATE(2027,8,31)),(YEAR(C3192)-2026)*12+MONTH(C3192)-8,""))</f>
        <v/>
      </c>
      <c r="T3192">
        <f>IF(AND(A3192="مصروف",R3192&gt;0,I3192="موافق",S3192&lt;&gt;"",H3192&lt;&gt;""),N(G3192),0)</f>
        <v/>
      </c>
    </row>
    <row r="3193">
      <c r="A3193" s="19" t="n"/>
      <c r="B3193" s="20">
        <f>IF(A3193="","",IF(R3193=0,"⚠ أضف سطر عهدة أولًا","BDR-"&amp;TEXT(R3193,"000")))</f>
        <v/>
      </c>
      <c r="C3193" s="21" t="n"/>
      <c r="D3193" s="20">
        <f>IF(C3193="","",IF(S3193="","خارج السنة المالية",INDEX(القوائم!$D$2:$D$13,S3193)))</f>
        <v/>
      </c>
      <c r="E3193" s="22" t="n"/>
      <c r="F3193" s="23" t="n"/>
      <c r="G3193" s="23" t="n"/>
      <c r="H3193" s="22" t="n"/>
      <c r="I3193" s="19" t="n"/>
      <c r="J3193" s="21" t="n"/>
      <c r="K3193" s="19" t="n"/>
      <c r="L3193" s="19" t="n"/>
      <c r="M3193" s="21" t="n"/>
      <c r="N3193" s="22" t="n"/>
      <c r="O3193" s="24">
        <f>IF(A3193&lt;&gt;"عهدة","",SUMIFS($G$8:$G$5007,$B$8:$B$5007,B3193,$A$8:$A$5007,"مصروف",$I$8:$I$5007,"&lt;&gt;مرفوض"))</f>
        <v/>
      </c>
      <c r="P3193" s="25">
        <f>IF(A3193&lt;&gt;"عهدة","",N(F3193)-O3193)</f>
        <v/>
      </c>
      <c r="Q3193" s="26">
        <f>IF(A3193="","",IF(A3193="عهدة",IF(N(F3193)=0,"⚠ أدخل قيمة العهدة",IF(P3193&lt;0,"⛔ عجز / زيادة مصروفات "&amp;TEXT(-P3193,"#,##0"),IF(COUNTIFS($B$8:$B$5007,B3193,$A$8:$A$5007,"مصروف",$I$8:$I$5007,"&lt;&gt;مرفوض",$K$8:$K$5007,"&lt;&gt;نعم")&gt;0,"⚠ "&amp;COUNTIFS($B$8:$B$5007,B3193,$A$8:$A$5007,"مصروف",$I$8:$I$5007,"&lt;&gt;مرفوض",$K$8:$K$5007,"&lt;&gt;نعم")&amp;" مصروف غير مسوى",IF(L3193="تمت التسوية",IF(P3193=0,"✔ متوازنة وتمت التسوية","✔ تمت التسوية – متبقي "&amp;TEXT(P3193,"#,##0")),IF(P3193&gt;0,"متبقي "&amp;TEXT(P3193,"#,##0"),"✔ متوازنة"))))),IF(R3193=0,"⚠ أضف سطر عهدة أولًا",IF(OR(C3193="",N(G3193)=0),"⚠ أكمل التاريخ والقيمة",IF(S3193="","⚠ التاريخ خارج السنة المالية",IF(H3193="","⚠ اختر بند الموازنة",IF(I3193="مرفوض","✖ مرفوض من المدير",IF(I3193&lt;&gt;"موافق","⏳ بانتظار موافقة المدير",IF(K3193&lt;&gt;"نعم","⚠ غير مسوى مع الحسابات","✔ معتمد ومسوى")))))))))</f>
        <v/>
      </c>
      <c r="R3193">
        <f>N(R3192)+IF(A3193="عهدة",1,0)</f>
        <v/>
      </c>
      <c r="S3193">
        <f>IF(C3193="","",IF(AND(C3193&gt;=DATE(2026,9,1),C3193&lt;=DATE(2027,8,31)),(YEAR(C3193)-2026)*12+MONTH(C3193)-8,""))</f>
        <v/>
      </c>
      <c r="T3193">
        <f>IF(AND(A3193="مصروف",R3193&gt;0,I3193="موافق",S3193&lt;&gt;"",H3193&lt;&gt;""),N(G3193),0)</f>
        <v/>
      </c>
    </row>
    <row r="3194">
      <c r="A3194" s="19" t="n"/>
      <c r="B3194" s="20">
        <f>IF(A3194="","",IF(R3194=0,"⚠ أضف سطر عهدة أولًا","BDR-"&amp;TEXT(R3194,"000")))</f>
        <v/>
      </c>
      <c r="C3194" s="21" t="n"/>
      <c r="D3194" s="20">
        <f>IF(C3194="","",IF(S3194="","خارج السنة المالية",INDEX(القوائم!$D$2:$D$13,S3194)))</f>
        <v/>
      </c>
      <c r="E3194" s="22" t="n"/>
      <c r="F3194" s="23" t="n"/>
      <c r="G3194" s="23" t="n"/>
      <c r="H3194" s="22" t="n"/>
      <c r="I3194" s="19" t="n"/>
      <c r="J3194" s="21" t="n"/>
      <c r="K3194" s="19" t="n"/>
      <c r="L3194" s="19" t="n"/>
      <c r="M3194" s="21" t="n"/>
      <c r="N3194" s="22" t="n"/>
      <c r="O3194" s="24">
        <f>IF(A3194&lt;&gt;"عهدة","",SUMIFS($G$8:$G$5007,$B$8:$B$5007,B3194,$A$8:$A$5007,"مصروف",$I$8:$I$5007,"&lt;&gt;مرفوض"))</f>
        <v/>
      </c>
      <c r="P3194" s="25">
        <f>IF(A3194&lt;&gt;"عهدة","",N(F3194)-O3194)</f>
        <v/>
      </c>
      <c r="Q3194" s="26">
        <f>IF(A3194="","",IF(A3194="عهدة",IF(N(F3194)=0,"⚠ أدخل قيمة العهدة",IF(P3194&lt;0,"⛔ عجز / زيادة مصروفات "&amp;TEXT(-P3194,"#,##0"),IF(COUNTIFS($B$8:$B$5007,B3194,$A$8:$A$5007,"مصروف",$I$8:$I$5007,"&lt;&gt;مرفوض",$K$8:$K$5007,"&lt;&gt;نعم")&gt;0,"⚠ "&amp;COUNTIFS($B$8:$B$5007,B3194,$A$8:$A$5007,"مصروف",$I$8:$I$5007,"&lt;&gt;مرفوض",$K$8:$K$5007,"&lt;&gt;نعم")&amp;" مصروف غير مسوى",IF(L3194="تمت التسوية",IF(P3194=0,"✔ متوازنة وتمت التسوية","✔ تمت التسوية – متبقي "&amp;TEXT(P3194,"#,##0")),IF(P3194&gt;0,"متبقي "&amp;TEXT(P3194,"#,##0"),"✔ متوازنة"))))),IF(R3194=0,"⚠ أضف سطر عهدة أولًا",IF(OR(C3194="",N(G3194)=0),"⚠ أكمل التاريخ والقيمة",IF(S3194="","⚠ التاريخ خارج السنة المالية",IF(H3194="","⚠ اختر بند الموازنة",IF(I3194="مرفوض","✖ مرفوض من المدير",IF(I3194&lt;&gt;"موافق","⏳ بانتظار موافقة المدير",IF(K3194&lt;&gt;"نعم","⚠ غير مسوى مع الحسابات","✔ معتمد ومسوى")))))))))</f>
        <v/>
      </c>
      <c r="R3194">
        <f>N(R3193)+IF(A3194="عهدة",1,0)</f>
        <v/>
      </c>
      <c r="S3194">
        <f>IF(C3194="","",IF(AND(C3194&gt;=DATE(2026,9,1),C3194&lt;=DATE(2027,8,31)),(YEAR(C3194)-2026)*12+MONTH(C3194)-8,""))</f>
        <v/>
      </c>
      <c r="T3194">
        <f>IF(AND(A3194="مصروف",R3194&gt;0,I3194="موافق",S3194&lt;&gt;"",H3194&lt;&gt;""),N(G3194),0)</f>
        <v/>
      </c>
    </row>
    <row r="3195">
      <c r="A3195" s="19" t="n"/>
      <c r="B3195" s="20">
        <f>IF(A3195="","",IF(R3195=0,"⚠ أضف سطر عهدة أولًا","BDR-"&amp;TEXT(R3195,"000")))</f>
        <v/>
      </c>
      <c r="C3195" s="21" t="n"/>
      <c r="D3195" s="20">
        <f>IF(C3195="","",IF(S3195="","خارج السنة المالية",INDEX(القوائم!$D$2:$D$13,S3195)))</f>
        <v/>
      </c>
      <c r="E3195" s="22" t="n"/>
      <c r="F3195" s="23" t="n"/>
      <c r="G3195" s="23" t="n"/>
      <c r="H3195" s="22" t="n"/>
      <c r="I3195" s="19" t="n"/>
      <c r="J3195" s="21" t="n"/>
      <c r="K3195" s="19" t="n"/>
      <c r="L3195" s="19" t="n"/>
      <c r="M3195" s="21" t="n"/>
      <c r="N3195" s="22" t="n"/>
      <c r="O3195" s="24">
        <f>IF(A3195&lt;&gt;"عهدة","",SUMIFS($G$8:$G$5007,$B$8:$B$5007,B3195,$A$8:$A$5007,"مصروف",$I$8:$I$5007,"&lt;&gt;مرفوض"))</f>
        <v/>
      </c>
      <c r="P3195" s="25">
        <f>IF(A3195&lt;&gt;"عهدة","",N(F3195)-O3195)</f>
        <v/>
      </c>
      <c r="Q3195" s="26">
        <f>IF(A3195="","",IF(A3195="عهدة",IF(N(F3195)=0,"⚠ أدخل قيمة العهدة",IF(P3195&lt;0,"⛔ عجز / زيادة مصروفات "&amp;TEXT(-P3195,"#,##0"),IF(COUNTIFS($B$8:$B$5007,B3195,$A$8:$A$5007,"مصروف",$I$8:$I$5007,"&lt;&gt;مرفوض",$K$8:$K$5007,"&lt;&gt;نعم")&gt;0,"⚠ "&amp;COUNTIFS($B$8:$B$5007,B3195,$A$8:$A$5007,"مصروف",$I$8:$I$5007,"&lt;&gt;مرفوض",$K$8:$K$5007,"&lt;&gt;نعم")&amp;" مصروف غير مسوى",IF(L3195="تمت التسوية",IF(P3195=0,"✔ متوازنة وتمت التسوية","✔ تمت التسوية – متبقي "&amp;TEXT(P3195,"#,##0")),IF(P3195&gt;0,"متبقي "&amp;TEXT(P3195,"#,##0"),"✔ متوازنة"))))),IF(R3195=0,"⚠ أضف سطر عهدة أولًا",IF(OR(C3195="",N(G3195)=0),"⚠ أكمل التاريخ والقيمة",IF(S3195="","⚠ التاريخ خارج السنة المالية",IF(H3195="","⚠ اختر بند الموازنة",IF(I3195="مرفوض","✖ مرفوض من المدير",IF(I3195&lt;&gt;"موافق","⏳ بانتظار موافقة المدير",IF(K3195&lt;&gt;"نعم","⚠ غير مسوى مع الحسابات","✔ معتمد ومسوى")))))))))</f>
        <v/>
      </c>
      <c r="R3195">
        <f>N(R3194)+IF(A3195="عهدة",1,0)</f>
        <v/>
      </c>
      <c r="S3195">
        <f>IF(C3195="","",IF(AND(C3195&gt;=DATE(2026,9,1),C3195&lt;=DATE(2027,8,31)),(YEAR(C3195)-2026)*12+MONTH(C3195)-8,""))</f>
        <v/>
      </c>
      <c r="T3195">
        <f>IF(AND(A3195="مصروف",R3195&gt;0,I3195="موافق",S3195&lt;&gt;"",H3195&lt;&gt;""),N(G3195),0)</f>
        <v/>
      </c>
    </row>
    <row r="3196">
      <c r="A3196" s="19" t="n"/>
      <c r="B3196" s="20">
        <f>IF(A3196="","",IF(R3196=0,"⚠ أضف سطر عهدة أولًا","BDR-"&amp;TEXT(R3196,"000")))</f>
        <v/>
      </c>
      <c r="C3196" s="21" t="n"/>
      <c r="D3196" s="20">
        <f>IF(C3196="","",IF(S3196="","خارج السنة المالية",INDEX(القوائم!$D$2:$D$13,S3196)))</f>
        <v/>
      </c>
      <c r="E3196" s="22" t="n"/>
      <c r="F3196" s="23" t="n"/>
      <c r="G3196" s="23" t="n"/>
      <c r="H3196" s="22" t="n"/>
      <c r="I3196" s="19" t="n"/>
      <c r="J3196" s="21" t="n"/>
      <c r="K3196" s="19" t="n"/>
      <c r="L3196" s="19" t="n"/>
      <c r="M3196" s="21" t="n"/>
      <c r="N3196" s="22" t="n"/>
      <c r="O3196" s="24">
        <f>IF(A3196&lt;&gt;"عهدة","",SUMIFS($G$8:$G$5007,$B$8:$B$5007,B3196,$A$8:$A$5007,"مصروف",$I$8:$I$5007,"&lt;&gt;مرفوض"))</f>
        <v/>
      </c>
      <c r="P3196" s="25">
        <f>IF(A3196&lt;&gt;"عهدة","",N(F3196)-O3196)</f>
        <v/>
      </c>
      <c r="Q3196" s="26">
        <f>IF(A3196="","",IF(A3196="عهدة",IF(N(F3196)=0,"⚠ أدخل قيمة العهدة",IF(P3196&lt;0,"⛔ عجز / زيادة مصروفات "&amp;TEXT(-P3196,"#,##0"),IF(COUNTIFS($B$8:$B$5007,B3196,$A$8:$A$5007,"مصروف",$I$8:$I$5007,"&lt;&gt;مرفوض",$K$8:$K$5007,"&lt;&gt;نعم")&gt;0,"⚠ "&amp;COUNTIFS($B$8:$B$5007,B3196,$A$8:$A$5007,"مصروف",$I$8:$I$5007,"&lt;&gt;مرفوض",$K$8:$K$5007,"&lt;&gt;نعم")&amp;" مصروف غير مسوى",IF(L3196="تمت التسوية",IF(P3196=0,"✔ متوازنة وتمت التسوية","✔ تمت التسوية – متبقي "&amp;TEXT(P3196,"#,##0")),IF(P3196&gt;0,"متبقي "&amp;TEXT(P3196,"#,##0"),"✔ متوازنة"))))),IF(R3196=0,"⚠ أضف سطر عهدة أولًا",IF(OR(C3196="",N(G3196)=0),"⚠ أكمل التاريخ والقيمة",IF(S3196="","⚠ التاريخ خارج السنة المالية",IF(H3196="","⚠ اختر بند الموازنة",IF(I3196="مرفوض","✖ مرفوض من المدير",IF(I3196&lt;&gt;"موافق","⏳ بانتظار موافقة المدير",IF(K3196&lt;&gt;"نعم","⚠ غير مسوى مع الحسابات","✔ معتمد ومسوى")))))))))</f>
        <v/>
      </c>
      <c r="R3196">
        <f>N(R3195)+IF(A3196="عهدة",1,0)</f>
        <v/>
      </c>
      <c r="S3196">
        <f>IF(C3196="","",IF(AND(C3196&gt;=DATE(2026,9,1),C3196&lt;=DATE(2027,8,31)),(YEAR(C3196)-2026)*12+MONTH(C3196)-8,""))</f>
        <v/>
      </c>
      <c r="T3196">
        <f>IF(AND(A3196="مصروف",R3196&gt;0,I3196="موافق",S3196&lt;&gt;"",H3196&lt;&gt;""),N(G3196),0)</f>
        <v/>
      </c>
    </row>
    <row r="3197">
      <c r="A3197" s="19" t="n"/>
      <c r="B3197" s="20">
        <f>IF(A3197="","",IF(R3197=0,"⚠ أضف سطر عهدة أولًا","BDR-"&amp;TEXT(R3197,"000")))</f>
        <v/>
      </c>
      <c r="C3197" s="21" t="n"/>
      <c r="D3197" s="20">
        <f>IF(C3197="","",IF(S3197="","خارج السنة المالية",INDEX(القوائم!$D$2:$D$13,S3197)))</f>
        <v/>
      </c>
      <c r="E3197" s="22" t="n"/>
      <c r="F3197" s="23" t="n"/>
      <c r="G3197" s="23" t="n"/>
      <c r="H3197" s="22" t="n"/>
      <c r="I3197" s="19" t="n"/>
      <c r="J3197" s="21" t="n"/>
      <c r="K3197" s="19" t="n"/>
      <c r="L3197" s="19" t="n"/>
      <c r="M3197" s="21" t="n"/>
      <c r="N3197" s="22" t="n"/>
      <c r="O3197" s="24">
        <f>IF(A3197&lt;&gt;"عهدة","",SUMIFS($G$8:$G$5007,$B$8:$B$5007,B3197,$A$8:$A$5007,"مصروف",$I$8:$I$5007,"&lt;&gt;مرفوض"))</f>
        <v/>
      </c>
      <c r="P3197" s="25">
        <f>IF(A3197&lt;&gt;"عهدة","",N(F3197)-O3197)</f>
        <v/>
      </c>
      <c r="Q3197" s="26">
        <f>IF(A3197="","",IF(A3197="عهدة",IF(N(F3197)=0,"⚠ أدخل قيمة العهدة",IF(P3197&lt;0,"⛔ عجز / زيادة مصروفات "&amp;TEXT(-P3197,"#,##0"),IF(COUNTIFS($B$8:$B$5007,B3197,$A$8:$A$5007,"مصروف",$I$8:$I$5007,"&lt;&gt;مرفوض",$K$8:$K$5007,"&lt;&gt;نعم")&gt;0,"⚠ "&amp;COUNTIFS($B$8:$B$5007,B3197,$A$8:$A$5007,"مصروف",$I$8:$I$5007,"&lt;&gt;مرفوض",$K$8:$K$5007,"&lt;&gt;نعم")&amp;" مصروف غير مسوى",IF(L3197="تمت التسوية",IF(P3197=0,"✔ متوازنة وتمت التسوية","✔ تمت التسوية – متبقي "&amp;TEXT(P3197,"#,##0")),IF(P3197&gt;0,"متبقي "&amp;TEXT(P3197,"#,##0"),"✔ متوازنة"))))),IF(R3197=0,"⚠ أضف سطر عهدة أولًا",IF(OR(C3197="",N(G3197)=0),"⚠ أكمل التاريخ والقيمة",IF(S3197="","⚠ التاريخ خارج السنة المالية",IF(H3197="","⚠ اختر بند الموازنة",IF(I3197="مرفوض","✖ مرفوض من المدير",IF(I3197&lt;&gt;"موافق","⏳ بانتظار موافقة المدير",IF(K3197&lt;&gt;"نعم","⚠ غير مسوى مع الحسابات","✔ معتمد ومسوى")))))))))</f>
        <v/>
      </c>
      <c r="R3197">
        <f>N(R3196)+IF(A3197="عهدة",1,0)</f>
        <v/>
      </c>
      <c r="S3197">
        <f>IF(C3197="","",IF(AND(C3197&gt;=DATE(2026,9,1),C3197&lt;=DATE(2027,8,31)),(YEAR(C3197)-2026)*12+MONTH(C3197)-8,""))</f>
        <v/>
      </c>
      <c r="T3197">
        <f>IF(AND(A3197="مصروف",R3197&gt;0,I3197="موافق",S3197&lt;&gt;"",H3197&lt;&gt;""),N(G3197),0)</f>
        <v/>
      </c>
    </row>
    <row r="3198">
      <c r="A3198" s="19" t="n"/>
      <c r="B3198" s="20">
        <f>IF(A3198="","",IF(R3198=0,"⚠ أضف سطر عهدة أولًا","BDR-"&amp;TEXT(R3198,"000")))</f>
        <v/>
      </c>
      <c r="C3198" s="21" t="n"/>
      <c r="D3198" s="20">
        <f>IF(C3198="","",IF(S3198="","خارج السنة المالية",INDEX(القوائم!$D$2:$D$13,S3198)))</f>
        <v/>
      </c>
      <c r="E3198" s="22" t="n"/>
      <c r="F3198" s="23" t="n"/>
      <c r="G3198" s="23" t="n"/>
      <c r="H3198" s="22" t="n"/>
      <c r="I3198" s="19" t="n"/>
      <c r="J3198" s="21" t="n"/>
      <c r="K3198" s="19" t="n"/>
      <c r="L3198" s="19" t="n"/>
      <c r="M3198" s="21" t="n"/>
      <c r="N3198" s="22" t="n"/>
      <c r="O3198" s="24">
        <f>IF(A3198&lt;&gt;"عهدة","",SUMIFS($G$8:$G$5007,$B$8:$B$5007,B3198,$A$8:$A$5007,"مصروف",$I$8:$I$5007,"&lt;&gt;مرفوض"))</f>
        <v/>
      </c>
      <c r="P3198" s="25">
        <f>IF(A3198&lt;&gt;"عهدة","",N(F3198)-O3198)</f>
        <v/>
      </c>
      <c r="Q3198" s="26">
        <f>IF(A3198="","",IF(A3198="عهدة",IF(N(F3198)=0,"⚠ أدخل قيمة العهدة",IF(P3198&lt;0,"⛔ عجز / زيادة مصروفات "&amp;TEXT(-P3198,"#,##0"),IF(COUNTIFS($B$8:$B$5007,B3198,$A$8:$A$5007,"مصروف",$I$8:$I$5007,"&lt;&gt;مرفوض",$K$8:$K$5007,"&lt;&gt;نعم")&gt;0,"⚠ "&amp;COUNTIFS($B$8:$B$5007,B3198,$A$8:$A$5007,"مصروف",$I$8:$I$5007,"&lt;&gt;مرفوض",$K$8:$K$5007,"&lt;&gt;نعم")&amp;" مصروف غير مسوى",IF(L3198="تمت التسوية",IF(P3198=0,"✔ متوازنة وتمت التسوية","✔ تمت التسوية – متبقي "&amp;TEXT(P3198,"#,##0")),IF(P3198&gt;0,"متبقي "&amp;TEXT(P3198,"#,##0"),"✔ متوازنة"))))),IF(R3198=0,"⚠ أضف سطر عهدة أولًا",IF(OR(C3198="",N(G3198)=0),"⚠ أكمل التاريخ والقيمة",IF(S3198="","⚠ التاريخ خارج السنة المالية",IF(H3198="","⚠ اختر بند الموازنة",IF(I3198="مرفوض","✖ مرفوض من المدير",IF(I3198&lt;&gt;"موافق","⏳ بانتظار موافقة المدير",IF(K3198&lt;&gt;"نعم","⚠ غير مسوى مع الحسابات","✔ معتمد ومسوى")))))))))</f>
        <v/>
      </c>
      <c r="R3198">
        <f>N(R3197)+IF(A3198="عهدة",1,0)</f>
        <v/>
      </c>
      <c r="S3198">
        <f>IF(C3198="","",IF(AND(C3198&gt;=DATE(2026,9,1),C3198&lt;=DATE(2027,8,31)),(YEAR(C3198)-2026)*12+MONTH(C3198)-8,""))</f>
        <v/>
      </c>
      <c r="T3198">
        <f>IF(AND(A3198="مصروف",R3198&gt;0,I3198="موافق",S3198&lt;&gt;"",H3198&lt;&gt;""),N(G3198),0)</f>
        <v/>
      </c>
    </row>
    <row r="3199">
      <c r="A3199" s="19" t="n"/>
      <c r="B3199" s="20">
        <f>IF(A3199="","",IF(R3199=0,"⚠ أضف سطر عهدة أولًا","BDR-"&amp;TEXT(R3199,"000")))</f>
        <v/>
      </c>
      <c r="C3199" s="21" t="n"/>
      <c r="D3199" s="20">
        <f>IF(C3199="","",IF(S3199="","خارج السنة المالية",INDEX(القوائم!$D$2:$D$13,S3199)))</f>
        <v/>
      </c>
      <c r="E3199" s="22" t="n"/>
      <c r="F3199" s="23" t="n"/>
      <c r="G3199" s="23" t="n"/>
      <c r="H3199" s="22" t="n"/>
      <c r="I3199" s="19" t="n"/>
      <c r="J3199" s="21" t="n"/>
      <c r="K3199" s="19" t="n"/>
      <c r="L3199" s="19" t="n"/>
      <c r="M3199" s="21" t="n"/>
      <c r="N3199" s="22" t="n"/>
      <c r="O3199" s="24">
        <f>IF(A3199&lt;&gt;"عهدة","",SUMIFS($G$8:$G$5007,$B$8:$B$5007,B3199,$A$8:$A$5007,"مصروف",$I$8:$I$5007,"&lt;&gt;مرفوض"))</f>
        <v/>
      </c>
      <c r="P3199" s="25">
        <f>IF(A3199&lt;&gt;"عهدة","",N(F3199)-O3199)</f>
        <v/>
      </c>
      <c r="Q3199" s="26">
        <f>IF(A3199="","",IF(A3199="عهدة",IF(N(F3199)=0,"⚠ أدخل قيمة العهدة",IF(P3199&lt;0,"⛔ عجز / زيادة مصروفات "&amp;TEXT(-P3199,"#,##0"),IF(COUNTIFS($B$8:$B$5007,B3199,$A$8:$A$5007,"مصروف",$I$8:$I$5007,"&lt;&gt;مرفوض",$K$8:$K$5007,"&lt;&gt;نعم")&gt;0,"⚠ "&amp;COUNTIFS($B$8:$B$5007,B3199,$A$8:$A$5007,"مصروف",$I$8:$I$5007,"&lt;&gt;مرفوض",$K$8:$K$5007,"&lt;&gt;نعم")&amp;" مصروف غير مسوى",IF(L3199="تمت التسوية",IF(P3199=0,"✔ متوازنة وتمت التسوية","✔ تمت التسوية – متبقي "&amp;TEXT(P3199,"#,##0")),IF(P3199&gt;0,"متبقي "&amp;TEXT(P3199,"#,##0"),"✔ متوازنة"))))),IF(R3199=0,"⚠ أضف سطر عهدة أولًا",IF(OR(C3199="",N(G3199)=0),"⚠ أكمل التاريخ والقيمة",IF(S3199="","⚠ التاريخ خارج السنة المالية",IF(H3199="","⚠ اختر بند الموازنة",IF(I3199="مرفوض","✖ مرفوض من المدير",IF(I3199&lt;&gt;"موافق","⏳ بانتظار موافقة المدير",IF(K3199&lt;&gt;"نعم","⚠ غير مسوى مع الحسابات","✔ معتمد ومسوى")))))))))</f>
        <v/>
      </c>
      <c r="R3199">
        <f>N(R3198)+IF(A3199="عهدة",1,0)</f>
        <v/>
      </c>
      <c r="S3199">
        <f>IF(C3199="","",IF(AND(C3199&gt;=DATE(2026,9,1),C3199&lt;=DATE(2027,8,31)),(YEAR(C3199)-2026)*12+MONTH(C3199)-8,""))</f>
        <v/>
      </c>
      <c r="T3199">
        <f>IF(AND(A3199="مصروف",R3199&gt;0,I3199="موافق",S3199&lt;&gt;"",H3199&lt;&gt;""),N(G3199),0)</f>
        <v/>
      </c>
    </row>
    <row r="3200">
      <c r="A3200" s="19" t="n"/>
      <c r="B3200" s="20">
        <f>IF(A3200="","",IF(R3200=0,"⚠ أضف سطر عهدة أولًا","BDR-"&amp;TEXT(R3200,"000")))</f>
        <v/>
      </c>
      <c r="C3200" s="21" t="n"/>
      <c r="D3200" s="20">
        <f>IF(C3200="","",IF(S3200="","خارج السنة المالية",INDEX(القوائم!$D$2:$D$13,S3200)))</f>
        <v/>
      </c>
      <c r="E3200" s="22" t="n"/>
      <c r="F3200" s="23" t="n"/>
      <c r="G3200" s="23" t="n"/>
      <c r="H3200" s="22" t="n"/>
      <c r="I3200" s="19" t="n"/>
      <c r="J3200" s="21" t="n"/>
      <c r="K3200" s="19" t="n"/>
      <c r="L3200" s="19" t="n"/>
      <c r="M3200" s="21" t="n"/>
      <c r="N3200" s="22" t="n"/>
      <c r="O3200" s="24">
        <f>IF(A3200&lt;&gt;"عهدة","",SUMIFS($G$8:$G$5007,$B$8:$B$5007,B3200,$A$8:$A$5007,"مصروف",$I$8:$I$5007,"&lt;&gt;مرفوض"))</f>
        <v/>
      </c>
      <c r="P3200" s="25">
        <f>IF(A3200&lt;&gt;"عهدة","",N(F3200)-O3200)</f>
        <v/>
      </c>
      <c r="Q3200" s="26">
        <f>IF(A3200="","",IF(A3200="عهدة",IF(N(F3200)=0,"⚠ أدخل قيمة العهدة",IF(P3200&lt;0,"⛔ عجز / زيادة مصروفات "&amp;TEXT(-P3200,"#,##0"),IF(COUNTIFS($B$8:$B$5007,B3200,$A$8:$A$5007,"مصروف",$I$8:$I$5007,"&lt;&gt;مرفوض",$K$8:$K$5007,"&lt;&gt;نعم")&gt;0,"⚠ "&amp;COUNTIFS($B$8:$B$5007,B3200,$A$8:$A$5007,"مصروف",$I$8:$I$5007,"&lt;&gt;مرفوض",$K$8:$K$5007,"&lt;&gt;نعم")&amp;" مصروف غير مسوى",IF(L3200="تمت التسوية",IF(P3200=0,"✔ متوازنة وتمت التسوية","✔ تمت التسوية – متبقي "&amp;TEXT(P3200,"#,##0")),IF(P3200&gt;0,"متبقي "&amp;TEXT(P3200,"#,##0"),"✔ متوازنة"))))),IF(R3200=0,"⚠ أضف سطر عهدة أولًا",IF(OR(C3200="",N(G3200)=0),"⚠ أكمل التاريخ والقيمة",IF(S3200="","⚠ التاريخ خارج السنة المالية",IF(H3200="","⚠ اختر بند الموازنة",IF(I3200="مرفوض","✖ مرفوض من المدير",IF(I3200&lt;&gt;"موافق","⏳ بانتظار موافقة المدير",IF(K3200&lt;&gt;"نعم","⚠ غير مسوى مع الحسابات","✔ معتمد ومسوى")))))))))</f>
        <v/>
      </c>
      <c r="R3200">
        <f>N(R3199)+IF(A3200="عهدة",1,0)</f>
        <v/>
      </c>
      <c r="S3200">
        <f>IF(C3200="","",IF(AND(C3200&gt;=DATE(2026,9,1),C3200&lt;=DATE(2027,8,31)),(YEAR(C3200)-2026)*12+MONTH(C3200)-8,""))</f>
        <v/>
      </c>
      <c r="T3200">
        <f>IF(AND(A3200="مصروف",R3200&gt;0,I3200="موافق",S3200&lt;&gt;"",H3200&lt;&gt;""),N(G3200),0)</f>
        <v/>
      </c>
    </row>
    <row r="3201">
      <c r="A3201" s="19" t="n"/>
      <c r="B3201" s="20">
        <f>IF(A3201="","",IF(R3201=0,"⚠ أضف سطر عهدة أولًا","BDR-"&amp;TEXT(R3201,"000")))</f>
        <v/>
      </c>
      <c r="C3201" s="21" t="n"/>
      <c r="D3201" s="20">
        <f>IF(C3201="","",IF(S3201="","خارج السنة المالية",INDEX(القوائم!$D$2:$D$13,S3201)))</f>
        <v/>
      </c>
      <c r="E3201" s="22" t="n"/>
      <c r="F3201" s="23" t="n"/>
      <c r="G3201" s="23" t="n"/>
      <c r="H3201" s="22" t="n"/>
      <c r="I3201" s="19" t="n"/>
      <c r="J3201" s="21" t="n"/>
      <c r="K3201" s="19" t="n"/>
      <c r="L3201" s="19" t="n"/>
      <c r="M3201" s="21" t="n"/>
      <c r="N3201" s="22" t="n"/>
      <c r="O3201" s="24">
        <f>IF(A3201&lt;&gt;"عهدة","",SUMIFS($G$8:$G$5007,$B$8:$B$5007,B3201,$A$8:$A$5007,"مصروف",$I$8:$I$5007,"&lt;&gt;مرفوض"))</f>
        <v/>
      </c>
      <c r="P3201" s="25">
        <f>IF(A3201&lt;&gt;"عهدة","",N(F3201)-O3201)</f>
        <v/>
      </c>
      <c r="Q3201" s="26">
        <f>IF(A3201="","",IF(A3201="عهدة",IF(N(F3201)=0,"⚠ أدخل قيمة العهدة",IF(P3201&lt;0,"⛔ عجز / زيادة مصروفات "&amp;TEXT(-P3201,"#,##0"),IF(COUNTIFS($B$8:$B$5007,B3201,$A$8:$A$5007,"مصروف",$I$8:$I$5007,"&lt;&gt;مرفوض",$K$8:$K$5007,"&lt;&gt;نعم")&gt;0,"⚠ "&amp;COUNTIFS($B$8:$B$5007,B3201,$A$8:$A$5007,"مصروف",$I$8:$I$5007,"&lt;&gt;مرفوض",$K$8:$K$5007,"&lt;&gt;نعم")&amp;" مصروف غير مسوى",IF(L3201="تمت التسوية",IF(P3201=0,"✔ متوازنة وتمت التسوية","✔ تمت التسوية – متبقي "&amp;TEXT(P3201,"#,##0")),IF(P3201&gt;0,"متبقي "&amp;TEXT(P3201,"#,##0"),"✔ متوازنة"))))),IF(R3201=0,"⚠ أضف سطر عهدة أولًا",IF(OR(C3201="",N(G3201)=0),"⚠ أكمل التاريخ والقيمة",IF(S3201="","⚠ التاريخ خارج السنة المالية",IF(H3201="","⚠ اختر بند الموازنة",IF(I3201="مرفوض","✖ مرفوض من المدير",IF(I3201&lt;&gt;"موافق","⏳ بانتظار موافقة المدير",IF(K3201&lt;&gt;"نعم","⚠ غير مسوى مع الحسابات","✔ معتمد ومسوى")))))))))</f>
        <v/>
      </c>
      <c r="R3201">
        <f>N(R3200)+IF(A3201="عهدة",1,0)</f>
        <v/>
      </c>
      <c r="S3201">
        <f>IF(C3201="","",IF(AND(C3201&gt;=DATE(2026,9,1),C3201&lt;=DATE(2027,8,31)),(YEAR(C3201)-2026)*12+MONTH(C3201)-8,""))</f>
        <v/>
      </c>
      <c r="T3201">
        <f>IF(AND(A3201="مصروف",R3201&gt;0,I3201="موافق",S3201&lt;&gt;"",H3201&lt;&gt;""),N(G3201),0)</f>
        <v/>
      </c>
    </row>
    <row r="3202">
      <c r="A3202" s="19" t="n"/>
      <c r="B3202" s="20">
        <f>IF(A3202="","",IF(R3202=0,"⚠ أضف سطر عهدة أولًا","BDR-"&amp;TEXT(R3202,"000")))</f>
        <v/>
      </c>
      <c r="C3202" s="21" t="n"/>
      <c r="D3202" s="20">
        <f>IF(C3202="","",IF(S3202="","خارج السنة المالية",INDEX(القوائم!$D$2:$D$13,S3202)))</f>
        <v/>
      </c>
      <c r="E3202" s="22" t="n"/>
      <c r="F3202" s="23" t="n"/>
      <c r="G3202" s="23" t="n"/>
      <c r="H3202" s="22" t="n"/>
      <c r="I3202" s="19" t="n"/>
      <c r="J3202" s="21" t="n"/>
      <c r="K3202" s="19" t="n"/>
      <c r="L3202" s="19" t="n"/>
      <c r="M3202" s="21" t="n"/>
      <c r="N3202" s="22" t="n"/>
      <c r="O3202" s="24">
        <f>IF(A3202&lt;&gt;"عهدة","",SUMIFS($G$8:$G$5007,$B$8:$B$5007,B3202,$A$8:$A$5007,"مصروف",$I$8:$I$5007,"&lt;&gt;مرفوض"))</f>
        <v/>
      </c>
      <c r="P3202" s="25">
        <f>IF(A3202&lt;&gt;"عهدة","",N(F3202)-O3202)</f>
        <v/>
      </c>
      <c r="Q3202" s="26">
        <f>IF(A3202="","",IF(A3202="عهدة",IF(N(F3202)=0,"⚠ أدخل قيمة العهدة",IF(P3202&lt;0,"⛔ عجز / زيادة مصروفات "&amp;TEXT(-P3202,"#,##0"),IF(COUNTIFS($B$8:$B$5007,B3202,$A$8:$A$5007,"مصروف",$I$8:$I$5007,"&lt;&gt;مرفوض",$K$8:$K$5007,"&lt;&gt;نعم")&gt;0,"⚠ "&amp;COUNTIFS($B$8:$B$5007,B3202,$A$8:$A$5007,"مصروف",$I$8:$I$5007,"&lt;&gt;مرفوض",$K$8:$K$5007,"&lt;&gt;نعم")&amp;" مصروف غير مسوى",IF(L3202="تمت التسوية",IF(P3202=0,"✔ متوازنة وتمت التسوية","✔ تمت التسوية – متبقي "&amp;TEXT(P3202,"#,##0")),IF(P3202&gt;0,"متبقي "&amp;TEXT(P3202,"#,##0"),"✔ متوازنة"))))),IF(R3202=0,"⚠ أضف سطر عهدة أولًا",IF(OR(C3202="",N(G3202)=0),"⚠ أكمل التاريخ والقيمة",IF(S3202="","⚠ التاريخ خارج السنة المالية",IF(H3202="","⚠ اختر بند الموازنة",IF(I3202="مرفوض","✖ مرفوض من المدير",IF(I3202&lt;&gt;"موافق","⏳ بانتظار موافقة المدير",IF(K3202&lt;&gt;"نعم","⚠ غير مسوى مع الحسابات","✔ معتمد ومسوى")))))))))</f>
        <v/>
      </c>
      <c r="R3202">
        <f>N(R3201)+IF(A3202="عهدة",1,0)</f>
        <v/>
      </c>
      <c r="S3202">
        <f>IF(C3202="","",IF(AND(C3202&gt;=DATE(2026,9,1),C3202&lt;=DATE(2027,8,31)),(YEAR(C3202)-2026)*12+MONTH(C3202)-8,""))</f>
        <v/>
      </c>
      <c r="T3202">
        <f>IF(AND(A3202="مصروف",R3202&gt;0,I3202="موافق",S3202&lt;&gt;"",H3202&lt;&gt;""),N(G3202),0)</f>
        <v/>
      </c>
    </row>
    <row r="3203">
      <c r="A3203" s="19" t="n"/>
      <c r="B3203" s="20">
        <f>IF(A3203="","",IF(R3203=0,"⚠ أضف سطر عهدة أولًا","BDR-"&amp;TEXT(R3203,"000")))</f>
        <v/>
      </c>
      <c r="C3203" s="21" t="n"/>
      <c r="D3203" s="20">
        <f>IF(C3203="","",IF(S3203="","خارج السنة المالية",INDEX(القوائم!$D$2:$D$13,S3203)))</f>
        <v/>
      </c>
      <c r="E3203" s="22" t="n"/>
      <c r="F3203" s="23" t="n"/>
      <c r="G3203" s="23" t="n"/>
      <c r="H3203" s="22" t="n"/>
      <c r="I3203" s="19" t="n"/>
      <c r="J3203" s="21" t="n"/>
      <c r="K3203" s="19" t="n"/>
      <c r="L3203" s="19" t="n"/>
      <c r="M3203" s="21" t="n"/>
      <c r="N3203" s="22" t="n"/>
      <c r="O3203" s="24">
        <f>IF(A3203&lt;&gt;"عهدة","",SUMIFS($G$8:$G$5007,$B$8:$B$5007,B3203,$A$8:$A$5007,"مصروف",$I$8:$I$5007,"&lt;&gt;مرفوض"))</f>
        <v/>
      </c>
      <c r="P3203" s="25">
        <f>IF(A3203&lt;&gt;"عهدة","",N(F3203)-O3203)</f>
        <v/>
      </c>
      <c r="Q3203" s="26">
        <f>IF(A3203="","",IF(A3203="عهدة",IF(N(F3203)=0,"⚠ أدخل قيمة العهدة",IF(P3203&lt;0,"⛔ عجز / زيادة مصروفات "&amp;TEXT(-P3203,"#,##0"),IF(COUNTIFS($B$8:$B$5007,B3203,$A$8:$A$5007,"مصروف",$I$8:$I$5007,"&lt;&gt;مرفوض",$K$8:$K$5007,"&lt;&gt;نعم")&gt;0,"⚠ "&amp;COUNTIFS($B$8:$B$5007,B3203,$A$8:$A$5007,"مصروف",$I$8:$I$5007,"&lt;&gt;مرفوض",$K$8:$K$5007,"&lt;&gt;نعم")&amp;" مصروف غير مسوى",IF(L3203="تمت التسوية",IF(P3203=0,"✔ متوازنة وتمت التسوية","✔ تمت التسوية – متبقي "&amp;TEXT(P3203,"#,##0")),IF(P3203&gt;0,"متبقي "&amp;TEXT(P3203,"#,##0"),"✔ متوازنة"))))),IF(R3203=0,"⚠ أضف سطر عهدة أولًا",IF(OR(C3203="",N(G3203)=0),"⚠ أكمل التاريخ والقيمة",IF(S3203="","⚠ التاريخ خارج السنة المالية",IF(H3203="","⚠ اختر بند الموازنة",IF(I3203="مرفوض","✖ مرفوض من المدير",IF(I3203&lt;&gt;"موافق","⏳ بانتظار موافقة المدير",IF(K3203&lt;&gt;"نعم","⚠ غير مسوى مع الحسابات","✔ معتمد ومسوى")))))))))</f>
        <v/>
      </c>
      <c r="R3203">
        <f>N(R3202)+IF(A3203="عهدة",1,0)</f>
        <v/>
      </c>
      <c r="S3203">
        <f>IF(C3203="","",IF(AND(C3203&gt;=DATE(2026,9,1),C3203&lt;=DATE(2027,8,31)),(YEAR(C3203)-2026)*12+MONTH(C3203)-8,""))</f>
        <v/>
      </c>
      <c r="T3203">
        <f>IF(AND(A3203="مصروف",R3203&gt;0,I3203="موافق",S3203&lt;&gt;"",H3203&lt;&gt;""),N(G3203),0)</f>
        <v/>
      </c>
    </row>
    <row r="3204">
      <c r="A3204" s="19" t="n"/>
      <c r="B3204" s="20">
        <f>IF(A3204="","",IF(R3204=0,"⚠ أضف سطر عهدة أولًا","BDR-"&amp;TEXT(R3204,"000")))</f>
        <v/>
      </c>
      <c r="C3204" s="21" t="n"/>
      <c r="D3204" s="20">
        <f>IF(C3204="","",IF(S3204="","خارج السنة المالية",INDEX(القوائم!$D$2:$D$13,S3204)))</f>
        <v/>
      </c>
      <c r="E3204" s="22" t="n"/>
      <c r="F3204" s="23" t="n"/>
      <c r="G3204" s="23" t="n"/>
      <c r="H3204" s="22" t="n"/>
      <c r="I3204" s="19" t="n"/>
      <c r="J3204" s="21" t="n"/>
      <c r="K3204" s="19" t="n"/>
      <c r="L3204" s="19" t="n"/>
      <c r="M3204" s="21" t="n"/>
      <c r="N3204" s="22" t="n"/>
      <c r="O3204" s="24">
        <f>IF(A3204&lt;&gt;"عهدة","",SUMIFS($G$8:$G$5007,$B$8:$B$5007,B3204,$A$8:$A$5007,"مصروف",$I$8:$I$5007,"&lt;&gt;مرفوض"))</f>
        <v/>
      </c>
      <c r="P3204" s="25">
        <f>IF(A3204&lt;&gt;"عهدة","",N(F3204)-O3204)</f>
        <v/>
      </c>
      <c r="Q3204" s="26">
        <f>IF(A3204="","",IF(A3204="عهدة",IF(N(F3204)=0,"⚠ أدخل قيمة العهدة",IF(P3204&lt;0,"⛔ عجز / زيادة مصروفات "&amp;TEXT(-P3204,"#,##0"),IF(COUNTIFS($B$8:$B$5007,B3204,$A$8:$A$5007,"مصروف",$I$8:$I$5007,"&lt;&gt;مرفوض",$K$8:$K$5007,"&lt;&gt;نعم")&gt;0,"⚠ "&amp;COUNTIFS($B$8:$B$5007,B3204,$A$8:$A$5007,"مصروف",$I$8:$I$5007,"&lt;&gt;مرفوض",$K$8:$K$5007,"&lt;&gt;نعم")&amp;" مصروف غير مسوى",IF(L3204="تمت التسوية",IF(P3204=0,"✔ متوازنة وتمت التسوية","✔ تمت التسوية – متبقي "&amp;TEXT(P3204,"#,##0")),IF(P3204&gt;0,"متبقي "&amp;TEXT(P3204,"#,##0"),"✔ متوازنة"))))),IF(R3204=0,"⚠ أضف سطر عهدة أولًا",IF(OR(C3204="",N(G3204)=0),"⚠ أكمل التاريخ والقيمة",IF(S3204="","⚠ التاريخ خارج السنة المالية",IF(H3204="","⚠ اختر بند الموازنة",IF(I3204="مرفوض","✖ مرفوض من المدير",IF(I3204&lt;&gt;"موافق","⏳ بانتظار موافقة المدير",IF(K3204&lt;&gt;"نعم","⚠ غير مسوى مع الحسابات","✔ معتمد ومسوى")))))))))</f>
        <v/>
      </c>
      <c r="R3204">
        <f>N(R3203)+IF(A3204="عهدة",1,0)</f>
        <v/>
      </c>
      <c r="S3204">
        <f>IF(C3204="","",IF(AND(C3204&gt;=DATE(2026,9,1),C3204&lt;=DATE(2027,8,31)),(YEAR(C3204)-2026)*12+MONTH(C3204)-8,""))</f>
        <v/>
      </c>
      <c r="T3204">
        <f>IF(AND(A3204="مصروف",R3204&gt;0,I3204="موافق",S3204&lt;&gt;"",H3204&lt;&gt;""),N(G3204),0)</f>
        <v/>
      </c>
    </row>
    <row r="3205">
      <c r="A3205" s="19" t="n"/>
      <c r="B3205" s="20">
        <f>IF(A3205="","",IF(R3205=0,"⚠ أضف سطر عهدة أولًا","BDR-"&amp;TEXT(R3205,"000")))</f>
        <v/>
      </c>
      <c r="C3205" s="21" t="n"/>
      <c r="D3205" s="20">
        <f>IF(C3205="","",IF(S3205="","خارج السنة المالية",INDEX(القوائم!$D$2:$D$13,S3205)))</f>
        <v/>
      </c>
      <c r="E3205" s="22" t="n"/>
      <c r="F3205" s="23" t="n"/>
      <c r="G3205" s="23" t="n"/>
      <c r="H3205" s="22" t="n"/>
      <c r="I3205" s="19" t="n"/>
      <c r="J3205" s="21" t="n"/>
      <c r="K3205" s="19" t="n"/>
      <c r="L3205" s="19" t="n"/>
      <c r="M3205" s="21" t="n"/>
      <c r="N3205" s="22" t="n"/>
      <c r="O3205" s="24">
        <f>IF(A3205&lt;&gt;"عهدة","",SUMIFS($G$8:$G$5007,$B$8:$B$5007,B3205,$A$8:$A$5007,"مصروف",$I$8:$I$5007,"&lt;&gt;مرفوض"))</f>
        <v/>
      </c>
      <c r="P3205" s="25">
        <f>IF(A3205&lt;&gt;"عهدة","",N(F3205)-O3205)</f>
        <v/>
      </c>
      <c r="Q3205" s="26">
        <f>IF(A3205="","",IF(A3205="عهدة",IF(N(F3205)=0,"⚠ أدخل قيمة العهدة",IF(P3205&lt;0,"⛔ عجز / زيادة مصروفات "&amp;TEXT(-P3205,"#,##0"),IF(COUNTIFS($B$8:$B$5007,B3205,$A$8:$A$5007,"مصروف",$I$8:$I$5007,"&lt;&gt;مرفوض",$K$8:$K$5007,"&lt;&gt;نعم")&gt;0,"⚠ "&amp;COUNTIFS($B$8:$B$5007,B3205,$A$8:$A$5007,"مصروف",$I$8:$I$5007,"&lt;&gt;مرفوض",$K$8:$K$5007,"&lt;&gt;نعم")&amp;" مصروف غير مسوى",IF(L3205="تمت التسوية",IF(P3205=0,"✔ متوازنة وتمت التسوية","✔ تمت التسوية – متبقي "&amp;TEXT(P3205,"#,##0")),IF(P3205&gt;0,"متبقي "&amp;TEXT(P3205,"#,##0"),"✔ متوازنة"))))),IF(R3205=0,"⚠ أضف سطر عهدة أولًا",IF(OR(C3205="",N(G3205)=0),"⚠ أكمل التاريخ والقيمة",IF(S3205="","⚠ التاريخ خارج السنة المالية",IF(H3205="","⚠ اختر بند الموازنة",IF(I3205="مرفوض","✖ مرفوض من المدير",IF(I3205&lt;&gt;"موافق","⏳ بانتظار موافقة المدير",IF(K3205&lt;&gt;"نعم","⚠ غير مسوى مع الحسابات","✔ معتمد ومسوى")))))))))</f>
        <v/>
      </c>
      <c r="R3205">
        <f>N(R3204)+IF(A3205="عهدة",1,0)</f>
        <v/>
      </c>
      <c r="S3205">
        <f>IF(C3205="","",IF(AND(C3205&gt;=DATE(2026,9,1),C3205&lt;=DATE(2027,8,31)),(YEAR(C3205)-2026)*12+MONTH(C3205)-8,""))</f>
        <v/>
      </c>
      <c r="T3205">
        <f>IF(AND(A3205="مصروف",R3205&gt;0,I3205="موافق",S3205&lt;&gt;"",H3205&lt;&gt;""),N(G3205),0)</f>
        <v/>
      </c>
    </row>
    <row r="3206">
      <c r="A3206" s="19" t="n"/>
      <c r="B3206" s="20">
        <f>IF(A3206="","",IF(R3206=0,"⚠ أضف سطر عهدة أولًا","BDR-"&amp;TEXT(R3206,"000")))</f>
        <v/>
      </c>
      <c r="C3206" s="21" t="n"/>
      <c r="D3206" s="20">
        <f>IF(C3206="","",IF(S3206="","خارج السنة المالية",INDEX(القوائم!$D$2:$D$13,S3206)))</f>
        <v/>
      </c>
      <c r="E3206" s="22" t="n"/>
      <c r="F3206" s="23" t="n"/>
      <c r="G3206" s="23" t="n"/>
      <c r="H3206" s="22" t="n"/>
      <c r="I3206" s="19" t="n"/>
      <c r="J3206" s="21" t="n"/>
      <c r="K3206" s="19" t="n"/>
      <c r="L3206" s="19" t="n"/>
      <c r="M3206" s="21" t="n"/>
      <c r="N3206" s="22" t="n"/>
      <c r="O3206" s="24">
        <f>IF(A3206&lt;&gt;"عهدة","",SUMIFS($G$8:$G$5007,$B$8:$B$5007,B3206,$A$8:$A$5007,"مصروف",$I$8:$I$5007,"&lt;&gt;مرفوض"))</f>
        <v/>
      </c>
      <c r="P3206" s="25">
        <f>IF(A3206&lt;&gt;"عهدة","",N(F3206)-O3206)</f>
        <v/>
      </c>
      <c r="Q3206" s="26">
        <f>IF(A3206="","",IF(A3206="عهدة",IF(N(F3206)=0,"⚠ أدخل قيمة العهدة",IF(P3206&lt;0,"⛔ عجز / زيادة مصروفات "&amp;TEXT(-P3206,"#,##0"),IF(COUNTIFS($B$8:$B$5007,B3206,$A$8:$A$5007,"مصروف",$I$8:$I$5007,"&lt;&gt;مرفوض",$K$8:$K$5007,"&lt;&gt;نعم")&gt;0,"⚠ "&amp;COUNTIFS($B$8:$B$5007,B3206,$A$8:$A$5007,"مصروف",$I$8:$I$5007,"&lt;&gt;مرفوض",$K$8:$K$5007,"&lt;&gt;نعم")&amp;" مصروف غير مسوى",IF(L3206="تمت التسوية",IF(P3206=0,"✔ متوازنة وتمت التسوية","✔ تمت التسوية – متبقي "&amp;TEXT(P3206,"#,##0")),IF(P3206&gt;0,"متبقي "&amp;TEXT(P3206,"#,##0"),"✔ متوازنة"))))),IF(R3206=0,"⚠ أضف سطر عهدة أولًا",IF(OR(C3206="",N(G3206)=0),"⚠ أكمل التاريخ والقيمة",IF(S3206="","⚠ التاريخ خارج السنة المالية",IF(H3206="","⚠ اختر بند الموازنة",IF(I3206="مرفوض","✖ مرفوض من المدير",IF(I3206&lt;&gt;"موافق","⏳ بانتظار موافقة المدير",IF(K3206&lt;&gt;"نعم","⚠ غير مسوى مع الحسابات","✔ معتمد ومسوى")))))))))</f>
        <v/>
      </c>
      <c r="R3206">
        <f>N(R3205)+IF(A3206="عهدة",1,0)</f>
        <v/>
      </c>
      <c r="S3206">
        <f>IF(C3206="","",IF(AND(C3206&gt;=DATE(2026,9,1),C3206&lt;=DATE(2027,8,31)),(YEAR(C3206)-2026)*12+MONTH(C3206)-8,""))</f>
        <v/>
      </c>
      <c r="T3206">
        <f>IF(AND(A3206="مصروف",R3206&gt;0,I3206="موافق",S3206&lt;&gt;"",H3206&lt;&gt;""),N(G3206),0)</f>
        <v/>
      </c>
    </row>
    <row r="3207">
      <c r="A3207" s="19" t="n"/>
      <c r="B3207" s="20">
        <f>IF(A3207="","",IF(R3207=0,"⚠ أضف سطر عهدة أولًا","BDR-"&amp;TEXT(R3207,"000")))</f>
        <v/>
      </c>
      <c r="C3207" s="21" t="n"/>
      <c r="D3207" s="20">
        <f>IF(C3207="","",IF(S3207="","خارج السنة المالية",INDEX(القوائم!$D$2:$D$13,S3207)))</f>
        <v/>
      </c>
      <c r="E3207" s="22" t="n"/>
      <c r="F3207" s="23" t="n"/>
      <c r="G3207" s="23" t="n"/>
      <c r="H3207" s="22" t="n"/>
      <c r="I3207" s="19" t="n"/>
      <c r="J3207" s="21" t="n"/>
      <c r="K3207" s="19" t="n"/>
      <c r="L3207" s="19" t="n"/>
      <c r="M3207" s="21" t="n"/>
      <c r="N3207" s="22" t="n"/>
      <c r="O3207" s="24">
        <f>IF(A3207&lt;&gt;"عهدة","",SUMIFS($G$8:$G$5007,$B$8:$B$5007,B3207,$A$8:$A$5007,"مصروف",$I$8:$I$5007,"&lt;&gt;مرفوض"))</f>
        <v/>
      </c>
      <c r="P3207" s="25">
        <f>IF(A3207&lt;&gt;"عهدة","",N(F3207)-O3207)</f>
        <v/>
      </c>
      <c r="Q3207" s="26">
        <f>IF(A3207="","",IF(A3207="عهدة",IF(N(F3207)=0,"⚠ أدخل قيمة العهدة",IF(P3207&lt;0,"⛔ عجز / زيادة مصروفات "&amp;TEXT(-P3207,"#,##0"),IF(COUNTIFS($B$8:$B$5007,B3207,$A$8:$A$5007,"مصروف",$I$8:$I$5007,"&lt;&gt;مرفوض",$K$8:$K$5007,"&lt;&gt;نعم")&gt;0,"⚠ "&amp;COUNTIFS($B$8:$B$5007,B3207,$A$8:$A$5007,"مصروف",$I$8:$I$5007,"&lt;&gt;مرفوض",$K$8:$K$5007,"&lt;&gt;نعم")&amp;" مصروف غير مسوى",IF(L3207="تمت التسوية",IF(P3207=0,"✔ متوازنة وتمت التسوية","✔ تمت التسوية – متبقي "&amp;TEXT(P3207,"#,##0")),IF(P3207&gt;0,"متبقي "&amp;TEXT(P3207,"#,##0"),"✔ متوازنة"))))),IF(R3207=0,"⚠ أضف سطر عهدة أولًا",IF(OR(C3207="",N(G3207)=0),"⚠ أكمل التاريخ والقيمة",IF(S3207="","⚠ التاريخ خارج السنة المالية",IF(H3207="","⚠ اختر بند الموازنة",IF(I3207="مرفوض","✖ مرفوض من المدير",IF(I3207&lt;&gt;"موافق","⏳ بانتظار موافقة المدير",IF(K3207&lt;&gt;"نعم","⚠ غير مسوى مع الحسابات","✔ معتمد ومسوى")))))))))</f>
        <v/>
      </c>
      <c r="R3207">
        <f>N(R3206)+IF(A3207="عهدة",1,0)</f>
        <v/>
      </c>
      <c r="S3207">
        <f>IF(C3207="","",IF(AND(C3207&gt;=DATE(2026,9,1),C3207&lt;=DATE(2027,8,31)),(YEAR(C3207)-2026)*12+MONTH(C3207)-8,""))</f>
        <v/>
      </c>
      <c r="T3207">
        <f>IF(AND(A3207="مصروف",R3207&gt;0,I3207="موافق",S3207&lt;&gt;"",H3207&lt;&gt;""),N(G3207),0)</f>
        <v/>
      </c>
    </row>
    <row r="3208">
      <c r="A3208" s="19" t="n"/>
      <c r="B3208" s="20">
        <f>IF(A3208="","",IF(R3208=0,"⚠ أضف سطر عهدة أولًا","BDR-"&amp;TEXT(R3208,"000")))</f>
        <v/>
      </c>
      <c r="C3208" s="21" t="n"/>
      <c r="D3208" s="20">
        <f>IF(C3208="","",IF(S3208="","خارج السنة المالية",INDEX(القوائم!$D$2:$D$13,S3208)))</f>
        <v/>
      </c>
      <c r="E3208" s="22" t="n"/>
      <c r="F3208" s="23" t="n"/>
      <c r="G3208" s="23" t="n"/>
      <c r="H3208" s="22" t="n"/>
      <c r="I3208" s="19" t="n"/>
      <c r="J3208" s="21" t="n"/>
      <c r="K3208" s="19" t="n"/>
      <c r="L3208" s="19" t="n"/>
      <c r="M3208" s="21" t="n"/>
      <c r="N3208" s="22" t="n"/>
      <c r="O3208" s="24">
        <f>IF(A3208&lt;&gt;"عهدة","",SUMIFS($G$8:$G$5007,$B$8:$B$5007,B3208,$A$8:$A$5007,"مصروف",$I$8:$I$5007,"&lt;&gt;مرفوض"))</f>
        <v/>
      </c>
      <c r="P3208" s="25">
        <f>IF(A3208&lt;&gt;"عهدة","",N(F3208)-O3208)</f>
        <v/>
      </c>
      <c r="Q3208" s="26">
        <f>IF(A3208="","",IF(A3208="عهدة",IF(N(F3208)=0,"⚠ أدخل قيمة العهدة",IF(P3208&lt;0,"⛔ عجز / زيادة مصروفات "&amp;TEXT(-P3208,"#,##0"),IF(COUNTIFS($B$8:$B$5007,B3208,$A$8:$A$5007,"مصروف",$I$8:$I$5007,"&lt;&gt;مرفوض",$K$8:$K$5007,"&lt;&gt;نعم")&gt;0,"⚠ "&amp;COUNTIFS($B$8:$B$5007,B3208,$A$8:$A$5007,"مصروف",$I$8:$I$5007,"&lt;&gt;مرفوض",$K$8:$K$5007,"&lt;&gt;نعم")&amp;" مصروف غير مسوى",IF(L3208="تمت التسوية",IF(P3208=0,"✔ متوازنة وتمت التسوية","✔ تمت التسوية – متبقي "&amp;TEXT(P3208,"#,##0")),IF(P3208&gt;0,"متبقي "&amp;TEXT(P3208,"#,##0"),"✔ متوازنة"))))),IF(R3208=0,"⚠ أضف سطر عهدة أولًا",IF(OR(C3208="",N(G3208)=0),"⚠ أكمل التاريخ والقيمة",IF(S3208="","⚠ التاريخ خارج السنة المالية",IF(H3208="","⚠ اختر بند الموازنة",IF(I3208="مرفوض","✖ مرفوض من المدير",IF(I3208&lt;&gt;"موافق","⏳ بانتظار موافقة المدير",IF(K3208&lt;&gt;"نعم","⚠ غير مسوى مع الحسابات","✔ معتمد ومسوى")))))))))</f>
        <v/>
      </c>
      <c r="R3208">
        <f>N(R3207)+IF(A3208="عهدة",1,0)</f>
        <v/>
      </c>
      <c r="S3208">
        <f>IF(C3208="","",IF(AND(C3208&gt;=DATE(2026,9,1),C3208&lt;=DATE(2027,8,31)),(YEAR(C3208)-2026)*12+MONTH(C3208)-8,""))</f>
        <v/>
      </c>
      <c r="T3208">
        <f>IF(AND(A3208="مصروف",R3208&gt;0,I3208="موافق",S3208&lt;&gt;"",H3208&lt;&gt;""),N(G3208),0)</f>
        <v/>
      </c>
    </row>
    <row r="3209">
      <c r="A3209" s="19" t="n"/>
      <c r="B3209" s="20">
        <f>IF(A3209="","",IF(R3209=0,"⚠ أضف سطر عهدة أولًا","BDR-"&amp;TEXT(R3209,"000")))</f>
        <v/>
      </c>
      <c r="C3209" s="21" t="n"/>
      <c r="D3209" s="20">
        <f>IF(C3209="","",IF(S3209="","خارج السنة المالية",INDEX(القوائم!$D$2:$D$13,S3209)))</f>
        <v/>
      </c>
      <c r="E3209" s="22" t="n"/>
      <c r="F3209" s="23" t="n"/>
      <c r="G3209" s="23" t="n"/>
      <c r="H3209" s="22" t="n"/>
      <c r="I3209" s="19" t="n"/>
      <c r="J3209" s="21" t="n"/>
      <c r="K3209" s="19" t="n"/>
      <c r="L3209" s="19" t="n"/>
      <c r="M3209" s="21" t="n"/>
      <c r="N3209" s="22" t="n"/>
      <c r="O3209" s="24">
        <f>IF(A3209&lt;&gt;"عهدة","",SUMIFS($G$8:$G$5007,$B$8:$B$5007,B3209,$A$8:$A$5007,"مصروف",$I$8:$I$5007,"&lt;&gt;مرفوض"))</f>
        <v/>
      </c>
      <c r="P3209" s="25">
        <f>IF(A3209&lt;&gt;"عهدة","",N(F3209)-O3209)</f>
        <v/>
      </c>
      <c r="Q3209" s="26">
        <f>IF(A3209="","",IF(A3209="عهدة",IF(N(F3209)=0,"⚠ أدخل قيمة العهدة",IF(P3209&lt;0,"⛔ عجز / زيادة مصروفات "&amp;TEXT(-P3209,"#,##0"),IF(COUNTIFS($B$8:$B$5007,B3209,$A$8:$A$5007,"مصروف",$I$8:$I$5007,"&lt;&gt;مرفوض",$K$8:$K$5007,"&lt;&gt;نعم")&gt;0,"⚠ "&amp;COUNTIFS($B$8:$B$5007,B3209,$A$8:$A$5007,"مصروف",$I$8:$I$5007,"&lt;&gt;مرفوض",$K$8:$K$5007,"&lt;&gt;نعم")&amp;" مصروف غير مسوى",IF(L3209="تمت التسوية",IF(P3209=0,"✔ متوازنة وتمت التسوية","✔ تمت التسوية – متبقي "&amp;TEXT(P3209,"#,##0")),IF(P3209&gt;0,"متبقي "&amp;TEXT(P3209,"#,##0"),"✔ متوازنة"))))),IF(R3209=0,"⚠ أضف سطر عهدة أولًا",IF(OR(C3209="",N(G3209)=0),"⚠ أكمل التاريخ والقيمة",IF(S3209="","⚠ التاريخ خارج السنة المالية",IF(H3209="","⚠ اختر بند الموازنة",IF(I3209="مرفوض","✖ مرفوض من المدير",IF(I3209&lt;&gt;"موافق","⏳ بانتظار موافقة المدير",IF(K3209&lt;&gt;"نعم","⚠ غير مسوى مع الحسابات","✔ معتمد ومسوى")))))))))</f>
        <v/>
      </c>
      <c r="R3209">
        <f>N(R3208)+IF(A3209="عهدة",1,0)</f>
        <v/>
      </c>
      <c r="S3209">
        <f>IF(C3209="","",IF(AND(C3209&gt;=DATE(2026,9,1),C3209&lt;=DATE(2027,8,31)),(YEAR(C3209)-2026)*12+MONTH(C3209)-8,""))</f>
        <v/>
      </c>
      <c r="T3209">
        <f>IF(AND(A3209="مصروف",R3209&gt;0,I3209="موافق",S3209&lt;&gt;"",H3209&lt;&gt;""),N(G3209),0)</f>
        <v/>
      </c>
    </row>
    <row r="3210">
      <c r="A3210" s="19" t="n"/>
      <c r="B3210" s="20">
        <f>IF(A3210="","",IF(R3210=0,"⚠ أضف سطر عهدة أولًا","BDR-"&amp;TEXT(R3210,"000")))</f>
        <v/>
      </c>
      <c r="C3210" s="21" t="n"/>
      <c r="D3210" s="20">
        <f>IF(C3210="","",IF(S3210="","خارج السنة المالية",INDEX(القوائم!$D$2:$D$13,S3210)))</f>
        <v/>
      </c>
      <c r="E3210" s="22" t="n"/>
      <c r="F3210" s="23" t="n"/>
      <c r="G3210" s="23" t="n"/>
      <c r="H3210" s="22" t="n"/>
      <c r="I3210" s="19" t="n"/>
      <c r="J3210" s="21" t="n"/>
      <c r="K3210" s="19" t="n"/>
      <c r="L3210" s="19" t="n"/>
      <c r="M3210" s="21" t="n"/>
      <c r="N3210" s="22" t="n"/>
      <c r="O3210" s="24">
        <f>IF(A3210&lt;&gt;"عهدة","",SUMIFS($G$8:$G$5007,$B$8:$B$5007,B3210,$A$8:$A$5007,"مصروف",$I$8:$I$5007,"&lt;&gt;مرفوض"))</f>
        <v/>
      </c>
      <c r="P3210" s="25">
        <f>IF(A3210&lt;&gt;"عهدة","",N(F3210)-O3210)</f>
        <v/>
      </c>
      <c r="Q3210" s="26">
        <f>IF(A3210="","",IF(A3210="عهدة",IF(N(F3210)=0,"⚠ أدخل قيمة العهدة",IF(P3210&lt;0,"⛔ عجز / زيادة مصروفات "&amp;TEXT(-P3210,"#,##0"),IF(COUNTIFS($B$8:$B$5007,B3210,$A$8:$A$5007,"مصروف",$I$8:$I$5007,"&lt;&gt;مرفوض",$K$8:$K$5007,"&lt;&gt;نعم")&gt;0,"⚠ "&amp;COUNTIFS($B$8:$B$5007,B3210,$A$8:$A$5007,"مصروف",$I$8:$I$5007,"&lt;&gt;مرفوض",$K$8:$K$5007,"&lt;&gt;نعم")&amp;" مصروف غير مسوى",IF(L3210="تمت التسوية",IF(P3210=0,"✔ متوازنة وتمت التسوية","✔ تمت التسوية – متبقي "&amp;TEXT(P3210,"#,##0")),IF(P3210&gt;0,"متبقي "&amp;TEXT(P3210,"#,##0"),"✔ متوازنة"))))),IF(R3210=0,"⚠ أضف سطر عهدة أولًا",IF(OR(C3210="",N(G3210)=0),"⚠ أكمل التاريخ والقيمة",IF(S3210="","⚠ التاريخ خارج السنة المالية",IF(H3210="","⚠ اختر بند الموازنة",IF(I3210="مرفوض","✖ مرفوض من المدير",IF(I3210&lt;&gt;"موافق","⏳ بانتظار موافقة المدير",IF(K3210&lt;&gt;"نعم","⚠ غير مسوى مع الحسابات","✔ معتمد ومسوى")))))))))</f>
        <v/>
      </c>
      <c r="R3210">
        <f>N(R3209)+IF(A3210="عهدة",1,0)</f>
        <v/>
      </c>
      <c r="S3210">
        <f>IF(C3210="","",IF(AND(C3210&gt;=DATE(2026,9,1),C3210&lt;=DATE(2027,8,31)),(YEAR(C3210)-2026)*12+MONTH(C3210)-8,""))</f>
        <v/>
      </c>
      <c r="T3210">
        <f>IF(AND(A3210="مصروف",R3210&gt;0,I3210="موافق",S3210&lt;&gt;"",H3210&lt;&gt;""),N(G3210),0)</f>
        <v/>
      </c>
    </row>
    <row r="3211">
      <c r="A3211" s="19" t="n"/>
      <c r="B3211" s="20">
        <f>IF(A3211="","",IF(R3211=0,"⚠ أضف سطر عهدة أولًا","BDR-"&amp;TEXT(R3211,"000")))</f>
        <v/>
      </c>
      <c r="C3211" s="21" t="n"/>
      <c r="D3211" s="20">
        <f>IF(C3211="","",IF(S3211="","خارج السنة المالية",INDEX(القوائم!$D$2:$D$13,S3211)))</f>
        <v/>
      </c>
      <c r="E3211" s="22" t="n"/>
      <c r="F3211" s="23" t="n"/>
      <c r="G3211" s="23" t="n"/>
      <c r="H3211" s="22" t="n"/>
      <c r="I3211" s="19" t="n"/>
      <c r="J3211" s="21" t="n"/>
      <c r="K3211" s="19" t="n"/>
      <c r="L3211" s="19" t="n"/>
      <c r="M3211" s="21" t="n"/>
      <c r="N3211" s="22" t="n"/>
      <c r="O3211" s="24">
        <f>IF(A3211&lt;&gt;"عهدة","",SUMIFS($G$8:$G$5007,$B$8:$B$5007,B3211,$A$8:$A$5007,"مصروف",$I$8:$I$5007,"&lt;&gt;مرفوض"))</f>
        <v/>
      </c>
      <c r="P3211" s="25">
        <f>IF(A3211&lt;&gt;"عهدة","",N(F3211)-O3211)</f>
        <v/>
      </c>
      <c r="Q3211" s="26">
        <f>IF(A3211="","",IF(A3211="عهدة",IF(N(F3211)=0,"⚠ أدخل قيمة العهدة",IF(P3211&lt;0,"⛔ عجز / زيادة مصروفات "&amp;TEXT(-P3211,"#,##0"),IF(COUNTIFS($B$8:$B$5007,B3211,$A$8:$A$5007,"مصروف",$I$8:$I$5007,"&lt;&gt;مرفوض",$K$8:$K$5007,"&lt;&gt;نعم")&gt;0,"⚠ "&amp;COUNTIFS($B$8:$B$5007,B3211,$A$8:$A$5007,"مصروف",$I$8:$I$5007,"&lt;&gt;مرفوض",$K$8:$K$5007,"&lt;&gt;نعم")&amp;" مصروف غير مسوى",IF(L3211="تمت التسوية",IF(P3211=0,"✔ متوازنة وتمت التسوية","✔ تمت التسوية – متبقي "&amp;TEXT(P3211,"#,##0")),IF(P3211&gt;0,"متبقي "&amp;TEXT(P3211,"#,##0"),"✔ متوازنة"))))),IF(R3211=0,"⚠ أضف سطر عهدة أولًا",IF(OR(C3211="",N(G3211)=0),"⚠ أكمل التاريخ والقيمة",IF(S3211="","⚠ التاريخ خارج السنة المالية",IF(H3211="","⚠ اختر بند الموازنة",IF(I3211="مرفوض","✖ مرفوض من المدير",IF(I3211&lt;&gt;"موافق","⏳ بانتظار موافقة المدير",IF(K3211&lt;&gt;"نعم","⚠ غير مسوى مع الحسابات","✔ معتمد ومسوى")))))))))</f>
        <v/>
      </c>
      <c r="R3211">
        <f>N(R3210)+IF(A3211="عهدة",1,0)</f>
        <v/>
      </c>
      <c r="S3211">
        <f>IF(C3211="","",IF(AND(C3211&gt;=DATE(2026,9,1),C3211&lt;=DATE(2027,8,31)),(YEAR(C3211)-2026)*12+MONTH(C3211)-8,""))</f>
        <v/>
      </c>
      <c r="T3211">
        <f>IF(AND(A3211="مصروف",R3211&gt;0,I3211="موافق",S3211&lt;&gt;"",H3211&lt;&gt;""),N(G3211),0)</f>
        <v/>
      </c>
    </row>
    <row r="3212">
      <c r="A3212" s="19" t="n"/>
      <c r="B3212" s="20">
        <f>IF(A3212="","",IF(R3212=0,"⚠ أضف سطر عهدة أولًا","BDR-"&amp;TEXT(R3212,"000")))</f>
        <v/>
      </c>
      <c r="C3212" s="21" t="n"/>
      <c r="D3212" s="20">
        <f>IF(C3212="","",IF(S3212="","خارج السنة المالية",INDEX(القوائم!$D$2:$D$13,S3212)))</f>
        <v/>
      </c>
      <c r="E3212" s="22" t="n"/>
      <c r="F3212" s="23" t="n"/>
      <c r="G3212" s="23" t="n"/>
      <c r="H3212" s="22" t="n"/>
      <c r="I3212" s="19" t="n"/>
      <c r="J3212" s="21" t="n"/>
      <c r="K3212" s="19" t="n"/>
      <c r="L3212" s="19" t="n"/>
      <c r="M3212" s="21" t="n"/>
      <c r="N3212" s="22" t="n"/>
      <c r="O3212" s="24">
        <f>IF(A3212&lt;&gt;"عهدة","",SUMIFS($G$8:$G$5007,$B$8:$B$5007,B3212,$A$8:$A$5007,"مصروف",$I$8:$I$5007,"&lt;&gt;مرفوض"))</f>
        <v/>
      </c>
      <c r="P3212" s="25">
        <f>IF(A3212&lt;&gt;"عهدة","",N(F3212)-O3212)</f>
        <v/>
      </c>
      <c r="Q3212" s="26">
        <f>IF(A3212="","",IF(A3212="عهدة",IF(N(F3212)=0,"⚠ أدخل قيمة العهدة",IF(P3212&lt;0,"⛔ عجز / زيادة مصروفات "&amp;TEXT(-P3212,"#,##0"),IF(COUNTIFS($B$8:$B$5007,B3212,$A$8:$A$5007,"مصروف",$I$8:$I$5007,"&lt;&gt;مرفوض",$K$8:$K$5007,"&lt;&gt;نعم")&gt;0,"⚠ "&amp;COUNTIFS($B$8:$B$5007,B3212,$A$8:$A$5007,"مصروف",$I$8:$I$5007,"&lt;&gt;مرفوض",$K$8:$K$5007,"&lt;&gt;نعم")&amp;" مصروف غير مسوى",IF(L3212="تمت التسوية",IF(P3212=0,"✔ متوازنة وتمت التسوية","✔ تمت التسوية – متبقي "&amp;TEXT(P3212,"#,##0")),IF(P3212&gt;0,"متبقي "&amp;TEXT(P3212,"#,##0"),"✔ متوازنة"))))),IF(R3212=0,"⚠ أضف سطر عهدة أولًا",IF(OR(C3212="",N(G3212)=0),"⚠ أكمل التاريخ والقيمة",IF(S3212="","⚠ التاريخ خارج السنة المالية",IF(H3212="","⚠ اختر بند الموازنة",IF(I3212="مرفوض","✖ مرفوض من المدير",IF(I3212&lt;&gt;"موافق","⏳ بانتظار موافقة المدير",IF(K3212&lt;&gt;"نعم","⚠ غير مسوى مع الحسابات","✔ معتمد ومسوى")))))))))</f>
        <v/>
      </c>
      <c r="R3212">
        <f>N(R3211)+IF(A3212="عهدة",1,0)</f>
        <v/>
      </c>
      <c r="S3212">
        <f>IF(C3212="","",IF(AND(C3212&gt;=DATE(2026,9,1),C3212&lt;=DATE(2027,8,31)),(YEAR(C3212)-2026)*12+MONTH(C3212)-8,""))</f>
        <v/>
      </c>
      <c r="T3212">
        <f>IF(AND(A3212="مصروف",R3212&gt;0,I3212="موافق",S3212&lt;&gt;"",H3212&lt;&gt;""),N(G3212),0)</f>
        <v/>
      </c>
    </row>
    <row r="3213">
      <c r="A3213" s="19" t="n"/>
      <c r="B3213" s="20">
        <f>IF(A3213="","",IF(R3213=0,"⚠ أضف سطر عهدة أولًا","BDR-"&amp;TEXT(R3213,"000")))</f>
        <v/>
      </c>
      <c r="C3213" s="21" t="n"/>
      <c r="D3213" s="20">
        <f>IF(C3213="","",IF(S3213="","خارج السنة المالية",INDEX(القوائم!$D$2:$D$13,S3213)))</f>
        <v/>
      </c>
      <c r="E3213" s="22" t="n"/>
      <c r="F3213" s="23" t="n"/>
      <c r="G3213" s="23" t="n"/>
      <c r="H3213" s="22" t="n"/>
      <c r="I3213" s="19" t="n"/>
      <c r="J3213" s="21" t="n"/>
      <c r="K3213" s="19" t="n"/>
      <c r="L3213" s="19" t="n"/>
      <c r="M3213" s="21" t="n"/>
      <c r="N3213" s="22" t="n"/>
      <c r="O3213" s="24">
        <f>IF(A3213&lt;&gt;"عهدة","",SUMIFS($G$8:$G$5007,$B$8:$B$5007,B3213,$A$8:$A$5007,"مصروف",$I$8:$I$5007,"&lt;&gt;مرفوض"))</f>
        <v/>
      </c>
      <c r="P3213" s="25">
        <f>IF(A3213&lt;&gt;"عهدة","",N(F3213)-O3213)</f>
        <v/>
      </c>
      <c r="Q3213" s="26">
        <f>IF(A3213="","",IF(A3213="عهدة",IF(N(F3213)=0,"⚠ أدخل قيمة العهدة",IF(P3213&lt;0,"⛔ عجز / زيادة مصروفات "&amp;TEXT(-P3213,"#,##0"),IF(COUNTIFS($B$8:$B$5007,B3213,$A$8:$A$5007,"مصروف",$I$8:$I$5007,"&lt;&gt;مرفوض",$K$8:$K$5007,"&lt;&gt;نعم")&gt;0,"⚠ "&amp;COUNTIFS($B$8:$B$5007,B3213,$A$8:$A$5007,"مصروف",$I$8:$I$5007,"&lt;&gt;مرفوض",$K$8:$K$5007,"&lt;&gt;نعم")&amp;" مصروف غير مسوى",IF(L3213="تمت التسوية",IF(P3213=0,"✔ متوازنة وتمت التسوية","✔ تمت التسوية – متبقي "&amp;TEXT(P3213,"#,##0")),IF(P3213&gt;0,"متبقي "&amp;TEXT(P3213,"#,##0"),"✔ متوازنة"))))),IF(R3213=0,"⚠ أضف سطر عهدة أولًا",IF(OR(C3213="",N(G3213)=0),"⚠ أكمل التاريخ والقيمة",IF(S3213="","⚠ التاريخ خارج السنة المالية",IF(H3213="","⚠ اختر بند الموازنة",IF(I3213="مرفوض","✖ مرفوض من المدير",IF(I3213&lt;&gt;"موافق","⏳ بانتظار موافقة المدير",IF(K3213&lt;&gt;"نعم","⚠ غير مسوى مع الحسابات","✔ معتمد ومسوى")))))))))</f>
        <v/>
      </c>
      <c r="R3213">
        <f>N(R3212)+IF(A3213="عهدة",1,0)</f>
        <v/>
      </c>
      <c r="S3213">
        <f>IF(C3213="","",IF(AND(C3213&gt;=DATE(2026,9,1),C3213&lt;=DATE(2027,8,31)),(YEAR(C3213)-2026)*12+MONTH(C3213)-8,""))</f>
        <v/>
      </c>
      <c r="T3213">
        <f>IF(AND(A3213="مصروف",R3213&gt;0,I3213="موافق",S3213&lt;&gt;"",H3213&lt;&gt;""),N(G3213),0)</f>
        <v/>
      </c>
    </row>
    <row r="3214">
      <c r="A3214" s="19" t="n"/>
      <c r="B3214" s="20">
        <f>IF(A3214="","",IF(R3214=0,"⚠ أضف سطر عهدة أولًا","BDR-"&amp;TEXT(R3214,"000")))</f>
        <v/>
      </c>
      <c r="C3214" s="21" t="n"/>
      <c r="D3214" s="20">
        <f>IF(C3214="","",IF(S3214="","خارج السنة المالية",INDEX(القوائم!$D$2:$D$13,S3214)))</f>
        <v/>
      </c>
      <c r="E3214" s="22" t="n"/>
      <c r="F3214" s="23" t="n"/>
      <c r="G3214" s="23" t="n"/>
      <c r="H3214" s="22" t="n"/>
      <c r="I3214" s="19" t="n"/>
      <c r="J3214" s="21" t="n"/>
      <c r="K3214" s="19" t="n"/>
      <c r="L3214" s="19" t="n"/>
      <c r="M3214" s="21" t="n"/>
      <c r="N3214" s="22" t="n"/>
      <c r="O3214" s="24">
        <f>IF(A3214&lt;&gt;"عهدة","",SUMIFS($G$8:$G$5007,$B$8:$B$5007,B3214,$A$8:$A$5007,"مصروف",$I$8:$I$5007,"&lt;&gt;مرفوض"))</f>
        <v/>
      </c>
      <c r="P3214" s="25">
        <f>IF(A3214&lt;&gt;"عهدة","",N(F3214)-O3214)</f>
        <v/>
      </c>
      <c r="Q3214" s="26">
        <f>IF(A3214="","",IF(A3214="عهدة",IF(N(F3214)=0,"⚠ أدخل قيمة العهدة",IF(P3214&lt;0,"⛔ عجز / زيادة مصروفات "&amp;TEXT(-P3214,"#,##0"),IF(COUNTIFS($B$8:$B$5007,B3214,$A$8:$A$5007,"مصروف",$I$8:$I$5007,"&lt;&gt;مرفوض",$K$8:$K$5007,"&lt;&gt;نعم")&gt;0,"⚠ "&amp;COUNTIFS($B$8:$B$5007,B3214,$A$8:$A$5007,"مصروف",$I$8:$I$5007,"&lt;&gt;مرفوض",$K$8:$K$5007,"&lt;&gt;نعم")&amp;" مصروف غير مسوى",IF(L3214="تمت التسوية",IF(P3214=0,"✔ متوازنة وتمت التسوية","✔ تمت التسوية – متبقي "&amp;TEXT(P3214,"#,##0")),IF(P3214&gt;0,"متبقي "&amp;TEXT(P3214,"#,##0"),"✔ متوازنة"))))),IF(R3214=0,"⚠ أضف سطر عهدة أولًا",IF(OR(C3214="",N(G3214)=0),"⚠ أكمل التاريخ والقيمة",IF(S3214="","⚠ التاريخ خارج السنة المالية",IF(H3214="","⚠ اختر بند الموازنة",IF(I3214="مرفوض","✖ مرفوض من المدير",IF(I3214&lt;&gt;"موافق","⏳ بانتظار موافقة المدير",IF(K3214&lt;&gt;"نعم","⚠ غير مسوى مع الحسابات","✔ معتمد ومسوى")))))))))</f>
        <v/>
      </c>
      <c r="R3214">
        <f>N(R3213)+IF(A3214="عهدة",1,0)</f>
        <v/>
      </c>
      <c r="S3214">
        <f>IF(C3214="","",IF(AND(C3214&gt;=DATE(2026,9,1),C3214&lt;=DATE(2027,8,31)),(YEAR(C3214)-2026)*12+MONTH(C3214)-8,""))</f>
        <v/>
      </c>
      <c r="T3214">
        <f>IF(AND(A3214="مصروف",R3214&gt;0,I3214="موافق",S3214&lt;&gt;"",H3214&lt;&gt;""),N(G3214),0)</f>
        <v/>
      </c>
    </row>
    <row r="3215">
      <c r="A3215" s="19" t="n"/>
      <c r="B3215" s="20">
        <f>IF(A3215="","",IF(R3215=0,"⚠ أضف سطر عهدة أولًا","BDR-"&amp;TEXT(R3215,"000")))</f>
        <v/>
      </c>
      <c r="C3215" s="21" t="n"/>
      <c r="D3215" s="20">
        <f>IF(C3215="","",IF(S3215="","خارج السنة المالية",INDEX(القوائم!$D$2:$D$13,S3215)))</f>
        <v/>
      </c>
      <c r="E3215" s="22" t="n"/>
      <c r="F3215" s="23" t="n"/>
      <c r="G3215" s="23" t="n"/>
      <c r="H3215" s="22" t="n"/>
      <c r="I3215" s="19" t="n"/>
      <c r="J3215" s="21" t="n"/>
      <c r="K3215" s="19" t="n"/>
      <c r="L3215" s="19" t="n"/>
      <c r="M3215" s="21" t="n"/>
      <c r="N3215" s="22" t="n"/>
      <c r="O3215" s="24">
        <f>IF(A3215&lt;&gt;"عهدة","",SUMIFS($G$8:$G$5007,$B$8:$B$5007,B3215,$A$8:$A$5007,"مصروف",$I$8:$I$5007,"&lt;&gt;مرفوض"))</f>
        <v/>
      </c>
      <c r="P3215" s="25">
        <f>IF(A3215&lt;&gt;"عهدة","",N(F3215)-O3215)</f>
        <v/>
      </c>
      <c r="Q3215" s="26">
        <f>IF(A3215="","",IF(A3215="عهدة",IF(N(F3215)=0,"⚠ أدخل قيمة العهدة",IF(P3215&lt;0,"⛔ عجز / زيادة مصروفات "&amp;TEXT(-P3215,"#,##0"),IF(COUNTIFS($B$8:$B$5007,B3215,$A$8:$A$5007,"مصروف",$I$8:$I$5007,"&lt;&gt;مرفوض",$K$8:$K$5007,"&lt;&gt;نعم")&gt;0,"⚠ "&amp;COUNTIFS($B$8:$B$5007,B3215,$A$8:$A$5007,"مصروف",$I$8:$I$5007,"&lt;&gt;مرفوض",$K$8:$K$5007,"&lt;&gt;نعم")&amp;" مصروف غير مسوى",IF(L3215="تمت التسوية",IF(P3215=0,"✔ متوازنة وتمت التسوية","✔ تمت التسوية – متبقي "&amp;TEXT(P3215,"#,##0")),IF(P3215&gt;0,"متبقي "&amp;TEXT(P3215,"#,##0"),"✔ متوازنة"))))),IF(R3215=0,"⚠ أضف سطر عهدة أولًا",IF(OR(C3215="",N(G3215)=0),"⚠ أكمل التاريخ والقيمة",IF(S3215="","⚠ التاريخ خارج السنة المالية",IF(H3215="","⚠ اختر بند الموازنة",IF(I3215="مرفوض","✖ مرفوض من المدير",IF(I3215&lt;&gt;"موافق","⏳ بانتظار موافقة المدير",IF(K3215&lt;&gt;"نعم","⚠ غير مسوى مع الحسابات","✔ معتمد ومسوى")))))))))</f>
        <v/>
      </c>
      <c r="R3215">
        <f>N(R3214)+IF(A3215="عهدة",1,0)</f>
        <v/>
      </c>
      <c r="S3215">
        <f>IF(C3215="","",IF(AND(C3215&gt;=DATE(2026,9,1),C3215&lt;=DATE(2027,8,31)),(YEAR(C3215)-2026)*12+MONTH(C3215)-8,""))</f>
        <v/>
      </c>
      <c r="T3215">
        <f>IF(AND(A3215="مصروف",R3215&gt;0,I3215="موافق",S3215&lt;&gt;"",H3215&lt;&gt;""),N(G3215),0)</f>
        <v/>
      </c>
    </row>
    <row r="3216">
      <c r="A3216" s="19" t="n"/>
      <c r="B3216" s="20">
        <f>IF(A3216="","",IF(R3216=0,"⚠ أضف سطر عهدة أولًا","BDR-"&amp;TEXT(R3216,"000")))</f>
        <v/>
      </c>
      <c r="C3216" s="21" t="n"/>
      <c r="D3216" s="20">
        <f>IF(C3216="","",IF(S3216="","خارج السنة المالية",INDEX(القوائم!$D$2:$D$13,S3216)))</f>
        <v/>
      </c>
      <c r="E3216" s="22" t="n"/>
      <c r="F3216" s="23" t="n"/>
      <c r="G3216" s="23" t="n"/>
      <c r="H3216" s="22" t="n"/>
      <c r="I3216" s="19" t="n"/>
      <c r="J3216" s="21" t="n"/>
      <c r="K3216" s="19" t="n"/>
      <c r="L3216" s="19" t="n"/>
      <c r="M3216" s="21" t="n"/>
      <c r="N3216" s="22" t="n"/>
      <c r="O3216" s="24">
        <f>IF(A3216&lt;&gt;"عهدة","",SUMIFS($G$8:$G$5007,$B$8:$B$5007,B3216,$A$8:$A$5007,"مصروف",$I$8:$I$5007,"&lt;&gt;مرفوض"))</f>
        <v/>
      </c>
      <c r="P3216" s="25">
        <f>IF(A3216&lt;&gt;"عهدة","",N(F3216)-O3216)</f>
        <v/>
      </c>
      <c r="Q3216" s="26">
        <f>IF(A3216="","",IF(A3216="عهدة",IF(N(F3216)=0,"⚠ أدخل قيمة العهدة",IF(P3216&lt;0,"⛔ عجز / زيادة مصروفات "&amp;TEXT(-P3216,"#,##0"),IF(COUNTIFS($B$8:$B$5007,B3216,$A$8:$A$5007,"مصروف",$I$8:$I$5007,"&lt;&gt;مرفوض",$K$8:$K$5007,"&lt;&gt;نعم")&gt;0,"⚠ "&amp;COUNTIFS($B$8:$B$5007,B3216,$A$8:$A$5007,"مصروف",$I$8:$I$5007,"&lt;&gt;مرفوض",$K$8:$K$5007,"&lt;&gt;نعم")&amp;" مصروف غير مسوى",IF(L3216="تمت التسوية",IF(P3216=0,"✔ متوازنة وتمت التسوية","✔ تمت التسوية – متبقي "&amp;TEXT(P3216,"#,##0")),IF(P3216&gt;0,"متبقي "&amp;TEXT(P3216,"#,##0"),"✔ متوازنة"))))),IF(R3216=0,"⚠ أضف سطر عهدة أولًا",IF(OR(C3216="",N(G3216)=0),"⚠ أكمل التاريخ والقيمة",IF(S3216="","⚠ التاريخ خارج السنة المالية",IF(H3216="","⚠ اختر بند الموازنة",IF(I3216="مرفوض","✖ مرفوض من المدير",IF(I3216&lt;&gt;"موافق","⏳ بانتظار موافقة المدير",IF(K3216&lt;&gt;"نعم","⚠ غير مسوى مع الحسابات","✔ معتمد ومسوى")))))))))</f>
        <v/>
      </c>
      <c r="R3216">
        <f>N(R3215)+IF(A3216="عهدة",1,0)</f>
        <v/>
      </c>
      <c r="S3216">
        <f>IF(C3216="","",IF(AND(C3216&gt;=DATE(2026,9,1),C3216&lt;=DATE(2027,8,31)),(YEAR(C3216)-2026)*12+MONTH(C3216)-8,""))</f>
        <v/>
      </c>
      <c r="T3216">
        <f>IF(AND(A3216="مصروف",R3216&gt;0,I3216="موافق",S3216&lt;&gt;"",H3216&lt;&gt;""),N(G3216),0)</f>
        <v/>
      </c>
    </row>
    <row r="3217">
      <c r="A3217" s="19" t="n"/>
      <c r="B3217" s="20">
        <f>IF(A3217="","",IF(R3217=0,"⚠ أضف سطر عهدة أولًا","BDR-"&amp;TEXT(R3217,"000")))</f>
        <v/>
      </c>
      <c r="C3217" s="21" t="n"/>
      <c r="D3217" s="20">
        <f>IF(C3217="","",IF(S3217="","خارج السنة المالية",INDEX(القوائم!$D$2:$D$13,S3217)))</f>
        <v/>
      </c>
      <c r="E3217" s="22" t="n"/>
      <c r="F3217" s="23" t="n"/>
      <c r="G3217" s="23" t="n"/>
      <c r="H3217" s="22" t="n"/>
      <c r="I3217" s="19" t="n"/>
      <c r="J3217" s="21" t="n"/>
      <c r="K3217" s="19" t="n"/>
      <c r="L3217" s="19" t="n"/>
      <c r="M3217" s="21" t="n"/>
      <c r="N3217" s="22" t="n"/>
      <c r="O3217" s="24">
        <f>IF(A3217&lt;&gt;"عهدة","",SUMIFS($G$8:$G$5007,$B$8:$B$5007,B3217,$A$8:$A$5007,"مصروف",$I$8:$I$5007,"&lt;&gt;مرفوض"))</f>
        <v/>
      </c>
      <c r="P3217" s="25">
        <f>IF(A3217&lt;&gt;"عهدة","",N(F3217)-O3217)</f>
        <v/>
      </c>
      <c r="Q3217" s="26">
        <f>IF(A3217="","",IF(A3217="عهدة",IF(N(F3217)=0,"⚠ أدخل قيمة العهدة",IF(P3217&lt;0,"⛔ عجز / زيادة مصروفات "&amp;TEXT(-P3217,"#,##0"),IF(COUNTIFS($B$8:$B$5007,B3217,$A$8:$A$5007,"مصروف",$I$8:$I$5007,"&lt;&gt;مرفوض",$K$8:$K$5007,"&lt;&gt;نعم")&gt;0,"⚠ "&amp;COUNTIFS($B$8:$B$5007,B3217,$A$8:$A$5007,"مصروف",$I$8:$I$5007,"&lt;&gt;مرفوض",$K$8:$K$5007,"&lt;&gt;نعم")&amp;" مصروف غير مسوى",IF(L3217="تمت التسوية",IF(P3217=0,"✔ متوازنة وتمت التسوية","✔ تمت التسوية – متبقي "&amp;TEXT(P3217,"#,##0")),IF(P3217&gt;0,"متبقي "&amp;TEXT(P3217,"#,##0"),"✔ متوازنة"))))),IF(R3217=0,"⚠ أضف سطر عهدة أولًا",IF(OR(C3217="",N(G3217)=0),"⚠ أكمل التاريخ والقيمة",IF(S3217="","⚠ التاريخ خارج السنة المالية",IF(H3217="","⚠ اختر بند الموازنة",IF(I3217="مرفوض","✖ مرفوض من المدير",IF(I3217&lt;&gt;"موافق","⏳ بانتظار موافقة المدير",IF(K3217&lt;&gt;"نعم","⚠ غير مسوى مع الحسابات","✔ معتمد ومسوى")))))))))</f>
        <v/>
      </c>
      <c r="R3217">
        <f>N(R3216)+IF(A3217="عهدة",1,0)</f>
        <v/>
      </c>
      <c r="S3217">
        <f>IF(C3217="","",IF(AND(C3217&gt;=DATE(2026,9,1),C3217&lt;=DATE(2027,8,31)),(YEAR(C3217)-2026)*12+MONTH(C3217)-8,""))</f>
        <v/>
      </c>
      <c r="T3217">
        <f>IF(AND(A3217="مصروف",R3217&gt;0,I3217="موافق",S3217&lt;&gt;"",H3217&lt;&gt;""),N(G3217),0)</f>
        <v/>
      </c>
    </row>
    <row r="3218">
      <c r="A3218" s="19" t="n"/>
      <c r="B3218" s="20">
        <f>IF(A3218="","",IF(R3218=0,"⚠ أضف سطر عهدة أولًا","BDR-"&amp;TEXT(R3218,"000")))</f>
        <v/>
      </c>
      <c r="C3218" s="21" t="n"/>
      <c r="D3218" s="20">
        <f>IF(C3218="","",IF(S3218="","خارج السنة المالية",INDEX(القوائم!$D$2:$D$13,S3218)))</f>
        <v/>
      </c>
      <c r="E3218" s="22" t="n"/>
      <c r="F3218" s="23" t="n"/>
      <c r="G3218" s="23" t="n"/>
      <c r="H3218" s="22" t="n"/>
      <c r="I3218" s="19" t="n"/>
      <c r="J3218" s="21" t="n"/>
      <c r="K3218" s="19" t="n"/>
      <c r="L3218" s="19" t="n"/>
      <c r="M3218" s="21" t="n"/>
      <c r="N3218" s="22" t="n"/>
      <c r="O3218" s="24">
        <f>IF(A3218&lt;&gt;"عهدة","",SUMIFS($G$8:$G$5007,$B$8:$B$5007,B3218,$A$8:$A$5007,"مصروف",$I$8:$I$5007,"&lt;&gt;مرفوض"))</f>
        <v/>
      </c>
      <c r="P3218" s="25">
        <f>IF(A3218&lt;&gt;"عهدة","",N(F3218)-O3218)</f>
        <v/>
      </c>
      <c r="Q3218" s="26">
        <f>IF(A3218="","",IF(A3218="عهدة",IF(N(F3218)=0,"⚠ أدخل قيمة العهدة",IF(P3218&lt;0,"⛔ عجز / زيادة مصروفات "&amp;TEXT(-P3218,"#,##0"),IF(COUNTIFS($B$8:$B$5007,B3218,$A$8:$A$5007,"مصروف",$I$8:$I$5007,"&lt;&gt;مرفوض",$K$8:$K$5007,"&lt;&gt;نعم")&gt;0,"⚠ "&amp;COUNTIFS($B$8:$B$5007,B3218,$A$8:$A$5007,"مصروف",$I$8:$I$5007,"&lt;&gt;مرفوض",$K$8:$K$5007,"&lt;&gt;نعم")&amp;" مصروف غير مسوى",IF(L3218="تمت التسوية",IF(P3218=0,"✔ متوازنة وتمت التسوية","✔ تمت التسوية – متبقي "&amp;TEXT(P3218,"#,##0")),IF(P3218&gt;0,"متبقي "&amp;TEXT(P3218,"#,##0"),"✔ متوازنة"))))),IF(R3218=0,"⚠ أضف سطر عهدة أولًا",IF(OR(C3218="",N(G3218)=0),"⚠ أكمل التاريخ والقيمة",IF(S3218="","⚠ التاريخ خارج السنة المالية",IF(H3218="","⚠ اختر بند الموازنة",IF(I3218="مرفوض","✖ مرفوض من المدير",IF(I3218&lt;&gt;"موافق","⏳ بانتظار موافقة المدير",IF(K3218&lt;&gt;"نعم","⚠ غير مسوى مع الحسابات","✔ معتمد ومسوى")))))))))</f>
        <v/>
      </c>
      <c r="R3218">
        <f>N(R3217)+IF(A3218="عهدة",1,0)</f>
        <v/>
      </c>
      <c r="S3218">
        <f>IF(C3218="","",IF(AND(C3218&gt;=DATE(2026,9,1),C3218&lt;=DATE(2027,8,31)),(YEAR(C3218)-2026)*12+MONTH(C3218)-8,""))</f>
        <v/>
      </c>
      <c r="T3218">
        <f>IF(AND(A3218="مصروف",R3218&gt;0,I3218="موافق",S3218&lt;&gt;"",H3218&lt;&gt;""),N(G3218),0)</f>
        <v/>
      </c>
    </row>
    <row r="3219">
      <c r="A3219" s="19" t="n"/>
      <c r="B3219" s="20">
        <f>IF(A3219="","",IF(R3219=0,"⚠ أضف سطر عهدة أولًا","BDR-"&amp;TEXT(R3219,"000")))</f>
        <v/>
      </c>
      <c r="C3219" s="21" t="n"/>
      <c r="D3219" s="20">
        <f>IF(C3219="","",IF(S3219="","خارج السنة المالية",INDEX(القوائم!$D$2:$D$13,S3219)))</f>
        <v/>
      </c>
      <c r="E3219" s="22" t="n"/>
      <c r="F3219" s="23" t="n"/>
      <c r="G3219" s="23" t="n"/>
      <c r="H3219" s="22" t="n"/>
      <c r="I3219" s="19" t="n"/>
      <c r="J3219" s="21" t="n"/>
      <c r="K3219" s="19" t="n"/>
      <c r="L3219" s="19" t="n"/>
      <c r="M3219" s="21" t="n"/>
      <c r="N3219" s="22" t="n"/>
      <c r="O3219" s="24">
        <f>IF(A3219&lt;&gt;"عهدة","",SUMIFS($G$8:$G$5007,$B$8:$B$5007,B3219,$A$8:$A$5007,"مصروف",$I$8:$I$5007,"&lt;&gt;مرفوض"))</f>
        <v/>
      </c>
      <c r="P3219" s="25">
        <f>IF(A3219&lt;&gt;"عهدة","",N(F3219)-O3219)</f>
        <v/>
      </c>
      <c r="Q3219" s="26">
        <f>IF(A3219="","",IF(A3219="عهدة",IF(N(F3219)=0,"⚠ أدخل قيمة العهدة",IF(P3219&lt;0,"⛔ عجز / زيادة مصروفات "&amp;TEXT(-P3219,"#,##0"),IF(COUNTIFS($B$8:$B$5007,B3219,$A$8:$A$5007,"مصروف",$I$8:$I$5007,"&lt;&gt;مرفوض",$K$8:$K$5007,"&lt;&gt;نعم")&gt;0,"⚠ "&amp;COUNTIFS($B$8:$B$5007,B3219,$A$8:$A$5007,"مصروف",$I$8:$I$5007,"&lt;&gt;مرفوض",$K$8:$K$5007,"&lt;&gt;نعم")&amp;" مصروف غير مسوى",IF(L3219="تمت التسوية",IF(P3219=0,"✔ متوازنة وتمت التسوية","✔ تمت التسوية – متبقي "&amp;TEXT(P3219,"#,##0")),IF(P3219&gt;0,"متبقي "&amp;TEXT(P3219,"#,##0"),"✔ متوازنة"))))),IF(R3219=0,"⚠ أضف سطر عهدة أولًا",IF(OR(C3219="",N(G3219)=0),"⚠ أكمل التاريخ والقيمة",IF(S3219="","⚠ التاريخ خارج السنة المالية",IF(H3219="","⚠ اختر بند الموازنة",IF(I3219="مرفوض","✖ مرفوض من المدير",IF(I3219&lt;&gt;"موافق","⏳ بانتظار موافقة المدير",IF(K3219&lt;&gt;"نعم","⚠ غير مسوى مع الحسابات","✔ معتمد ومسوى")))))))))</f>
        <v/>
      </c>
      <c r="R3219">
        <f>N(R3218)+IF(A3219="عهدة",1,0)</f>
        <v/>
      </c>
      <c r="S3219">
        <f>IF(C3219="","",IF(AND(C3219&gt;=DATE(2026,9,1),C3219&lt;=DATE(2027,8,31)),(YEAR(C3219)-2026)*12+MONTH(C3219)-8,""))</f>
        <v/>
      </c>
      <c r="T3219">
        <f>IF(AND(A3219="مصروف",R3219&gt;0,I3219="موافق",S3219&lt;&gt;"",H3219&lt;&gt;""),N(G3219),0)</f>
        <v/>
      </c>
    </row>
    <row r="3220">
      <c r="A3220" s="19" t="n"/>
      <c r="B3220" s="20">
        <f>IF(A3220="","",IF(R3220=0,"⚠ أضف سطر عهدة أولًا","BDR-"&amp;TEXT(R3220,"000")))</f>
        <v/>
      </c>
      <c r="C3220" s="21" t="n"/>
      <c r="D3220" s="20">
        <f>IF(C3220="","",IF(S3220="","خارج السنة المالية",INDEX(القوائم!$D$2:$D$13,S3220)))</f>
        <v/>
      </c>
      <c r="E3220" s="22" t="n"/>
      <c r="F3220" s="23" t="n"/>
      <c r="G3220" s="23" t="n"/>
      <c r="H3220" s="22" t="n"/>
      <c r="I3220" s="19" t="n"/>
      <c r="J3220" s="21" t="n"/>
      <c r="K3220" s="19" t="n"/>
      <c r="L3220" s="19" t="n"/>
      <c r="M3220" s="21" t="n"/>
      <c r="N3220" s="22" t="n"/>
      <c r="O3220" s="24">
        <f>IF(A3220&lt;&gt;"عهدة","",SUMIFS($G$8:$G$5007,$B$8:$B$5007,B3220,$A$8:$A$5007,"مصروف",$I$8:$I$5007,"&lt;&gt;مرفوض"))</f>
        <v/>
      </c>
      <c r="P3220" s="25">
        <f>IF(A3220&lt;&gt;"عهدة","",N(F3220)-O3220)</f>
        <v/>
      </c>
      <c r="Q3220" s="26">
        <f>IF(A3220="","",IF(A3220="عهدة",IF(N(F3220)=0,"⚠ أدخل قيمة العهدة",IF(P3220&lt;0,"⛔ عجز / زيادة مصروفات "&amp;TEXT(-P3220,"#,##0"),IF(COUNTIFS($B$8:$B$5007,B3220,$A$8:$A$5007,"مصروف",$I$8:$I$5007,"&lt;&gt;مرفوض",$K$8:$K$5007,"&lt;&gt;نعم")&gt;0,"⚠ "&amp;COUNTIFS($B$8:$B$5007,B3220,$A$8:$A$5007,"مصروف",$I$8:$I$5007,"&lt;&gt;مرفوض",$K$8:$K$5007,"&lt;&gt;نعم")&amp;" مصروف غير مسوى",IF(L3220="تمت التسوية",IF(P3220=0,"✔ متوازنة وتمت التسوية","✔ تمت التسوية – متبقي "&amp;TEXT(P3220,"#,##0")),IF(P3220&gt;0,"متبقي "&amp;TEXT(P3220,"#,##0"),"✔ متوازنة"))))),IF(R3220=0,"⚠ أضف سطر عهدة أولًا",IF(OR(C3220="",N(G3220)=0),"⚠ أكمل التاريخ والقيمة",IF(S3220="","⚠ التاريخ خارج السنة المالية",IF(H3220="","⚠ اختر بند الموازنة",IF(I3220="مرفوض","✖ مرفوض من المدير",IF(I3220&lt;&gt;"موافق","⏳ بانتظار موافقة المدير",IF(K3220&lt;&gt;"نعم","⚠ غير مسوى مع الحسابات","✔ معتمد ومسوى")))))))))</f>
        <v/>
      </c>
      <c r="R3220">
        <f>N(R3219)+IF(A3220="عهدة",1,0)</f>
        <v/>
      </c>
      <c r="S3220">
        <f>IF(C3220="","",IF(AND(C3220&gt;=DATE(2026,9,1),C3220&lt;=DATE(2027,8,31)),(YEAR(C3220)-2026)*12+MONTH(C3220)-8,""))</f>
        <v/>
      </c>
      <c r="T3220">
        <f>IF(AND(A3220="مصروف",R3220&gt;0,I3220="موافق",S3220&lt;&gt;"",H3220&lt;&gt;""),N(G3220),0)</f>
        <v/>
      </c>
    </row>
    <row r="3221">
      <c r="A3221" s="19" t="n"/>
      <c r="B3221" s="20">
        <f>IF(A3221="","",IF(R3221=0,"⚠ أضف سطر عهدة أولًا","BDR-"&amp;TEXT(R3221,"000")))</f>
        <v/>
      </c>
      <c r="C3221" s="21" t="n"/>
      <c r="D3221" s="20">
        <f>IF(C3221="","",IF(S3221="","خارج السنة المالية",INDEX(القوائم!$D$2:$D$13,S3221)))</f>
        <v/>
      </c>
      <c r="E3221" s="22" t="n"/>
      <c r="F3221" s="23" t="n"/>
      <c r="G3221" s="23" t="n"/>
      <c r="H3221" s="22" t="n"/>
      <c r="I3221" s="19" t="n"/>
      <c r="J3221" s="21" t="n"/>
      <c r="K3221" s="19" t="n"/>
      <c r="L3221" s="19" t="n"/>
      <c r="M3221" s="21" t="n"/>
      <c r="N3221" s="22" t="n"/>
      <c r="O3221" s="24">
        <f>IF(A3221&lt;&gt;"عهدة","",SUMIFS($G$8:$G$5007,$B$8:$B$5007,B3221,$A$8:$A$5007,"مصروف",$I$8:$I$5007,"&lt;&gt;مرفوض"))</f>
        <v/>
      </c>
      <c r="P3221" s="25">
        <f>IF(A3221&lt;&gt;"عهدة","",N(F3221)-O3221)</f>
        <v/>
      </c>
      <c r="Q3221" s="26">
        <f>IF(A3221="","",IF(A3221="عهدة",IF(N(F3221)=0,"⚠ أدخل قيمة العهدة",IF(P3221&lt;0,"⛔ عجز / زيادة مصروفات "&amp;TEXT(-P3221,"#,##0"),IF(COUNTIFS($B$8:$B$5007,B3221,$A$8:$A$5007,"مصروف",$I$8:$I$5007,"&lt;&gt;مرفوض",$K$8:$K$5007,"&lt;&gt;نعم")&gt;0,"⚠ "&amp;COUNTIFS($B$8:$B$5007,B3221,$A$8:$A$5007,"مصروف",$I$8:$I$5007,"&lt;&gt;مرفوض",$K$8:$K$5007,"&lt;&gt;نعم")&amp;" مصروف غير مسوى",IF(L3221="تمت التسوية",IF(P3221=0,"✔ متوازنة وتمت التسوية","✔ تمت التسوية – متبقي "&amp;TEXT(P3221,"#,##0")),IF(P3221&gt;0,"متبقي "&amp;TEXT(P3221,"#,##0"),"✔ متوازنة"))))),IF(R3221=0,"⚠ أضف سطر عهدة أولًا",IF(OR(C3221="",N(G3221)=0),"⚠ أكمل التاريخ والقيمة",IF(S3221="","⚠ التاريخ خارج السنة المالية",IF(H3221="","⚠ اختر بند الموازنة",IF(I3221="مرفوض","✖ مرفوض من المدير",IF(I3221&lt;&gt;"موافق","⏳ بانتظار موافقة المدير",IF(K3221&lt;&gt;"نعم","⚠ غير مسوى مع الحسابات","✔ معتمد ومسوى")))))))))</f>
        <v/>
      </c>
      <c r="R3221">
        <f>N(R3220)+IF(A3221="عهدة",1,0)</f>
        <v/>
      </c>
      <c r="S3221">
        <f>IF(C3221="","",IF(AND(C3221&gt;=DATE(2026,9,1),C3221&lt;=DATE(2027,8,31)),(YEAR(C3221)-2026)*12+MONTH(C3221)-8,""))</f>
        <v/>
      </c>
      <c r="T3221">
        <f>IF(AND(A3221="مصروف",R3221&gt;0,I3221="موافق",S3221&lt;&gt;"",H3221&lt;&gt;""),N(G3221),0)</f>
        <v/>
      </c>
    </row>
    <row r="3222">
      <c r="A3222" s="19" t="n"/>
      <c r="B3222" s="20">
        <f>IF(A3222="","",IF(R3222=0,"⚠ أضف سطر عهدة أولًا","BDR-"&amp;TEXT(R3222,"000")))</f>
        <v/>
      </c>
      <c r="C3222" s="21" t="n"/>
      <c r="D3222" s="20">
        <f>IF(C3222="","",IF(S3222="","خارج السنة المالية",INDEX(القوائم!$D$2:$D$13,S3222)))</f>
        <v/>
      </c>
      <c r="E3222" s="22" t="n"/>
      <c r="F3222" s="23" t="n"/>
      <c r="G3222" s="23" t="n"/>
      <c r="H3222" s="22" t="n"/>
      <c r="I3222" s="19" t="n"/>
      <c r="J3222" s="21" t="n"/>
      <c r="K3222" s="19" t="n"/>
      <c r="L3222" s="19" t="n"/>
      <c r="M3222" s="21" t="n"/>
      <c r="N3222" s="22" t="n"/>
      <c r="O3222" s="24">
        <f>IF(A3222&lt;&gt;"عهدة","",SUMIFS($G$8:$G$5007,$B$8:$B$5007,B3222,$A$8:$A$5007,"مصروف",$I$8:$I$5007,"&lt;&gt;مرفوض"))</f>
        <v/>
      </c>
      <c r="P3222" s="25">
        <f>IF(A3222&lt;&gt;"عهدة","",N(F3222)-O3222)</f>
        <v/>
      </c>
      <c r="Q3222" s="26">
        <f>IF(A3222="","",IF(A3222="عهدة",IF(N(F3222)=0,"⚠ أدخل قيمة العهدة",IF(P3222&lt;0,"⛔ عجز / زيادة مصروفات "&amp;TEXT(-P3222,"#,##0"),IF(COUNTIFS($B$8:$B$5007,B3222,$A$8:$A$5007,"مصروف",$I$8:$I$5007,"&lt;&gt;مرفوض",$K$8:$K$5007,"&lt;&gt;نعم")&gt;0,"⚠ "&amp;COUNTIFS($B$8:$B$5007,B3222,$A$8:$A$5007,"مصروف",$I$8:$I$5007,"&lt;&gt;مرفوض",$K$8:$K$5007,"&lt;&gt;نعم")&amp;" مصروف غير مسوى",IF(L3222="تمت التسوية",IF(P3222=0,"✔ متوازنة وتمت التسوية","✔ تمت التسوية – متبقي "&amp;TEXT(P3222,"#,##0")),IF(P3222&gt;0,"متبقي "&amp;TEXT(P3222,"#,##0"),"✔ متوازنة"))))),IF(R3222=0,"⚠ أضف سطر عهدة أولًا",IF(OR(C3222="",N(G3222)=0),"⚠ أكمل التاريخ والقيمة",IF(S3222="","⚠ التاريخ خارج السنة المالية",IF(H3222="","⚠ اختر بند الموازنة",IF(I3222="مرفوض","✖ مرفوض من المدير",IF(I3222&lt;&gt;"موافق","⏳ بانتظار موافقة المدير",IF(K3222&lt;&gt;"نعم","⚠ غير مسوى مع الحسابات","✔ معتمد ومسوى")))))))))</f>
        <v/>
      </c>
      <c r="R3222">
        <f>N(R3221)+IF(A3222="عهدة",1,0)</f>
        <v/>
      </c>
      <c r="S3222">
        <f>IF(C3222="","",IF(AND(C3222&gt;=DATE(2026,9,1),C3222&lt;=DATE(2027,8,31)),(YEAR(C3222)-2026)*12+MONTH(C3222)-8,""))</f>
        <v/>
      </c>
      <c r="T3222">
        <f>IF(AND(A3222="مصروف",R3222&gt;0,I3222="موافق",S3222&lt;&gt;"",H3222&lt;&gt;""),N(G3222),0)</f>
        <v/>
      </c>
    </row>
    <row r="3223">
      <c r="A3223" s="19" t="n"/>
      <c r="B3223" s="20">
        <f>IF(A3223="","",IF(R3223=0,"⚠ أضف سطر عهدة أولًا","BDR-"&amp;TEXT(R3223,"000")))</f>
        <v/>
      </c>
      <c r="C3223" s="21" t="n"/>
      <c r="D3223" s="20">
        <f>IF(C3223="","",IF(S3223="","خارج السنة المالية",INDEX(القوائم!$D$2:$D$13,S3223)))</f>
        <v/>
      </c>
      <c r="E3223" s="22" t="n"/>
      <c r="F3223" s="23" t="n"/>
      <c r="G3223" s="23" t="n"/>
      <c r="H3223" s="22" t="n"/>
      <c r="I3223" s="19" t="n"/>
      <c r="J3223" s="21" t="n"/>
      <c r="K3223" s="19" t="n"/>
      <c r="L3223" s="19" t="n"/>
      <c r="M3223" s="21" t="n"/>
      <c r="N3223" s="22" t="n"/>
      <c r="O3223" s="24">
        <f>IF(A3223&lt;&gt;"عهدة","",SUMIFS($G$8:$G$5007,$B$8:$B$5007,B3223,$A$8:$A$5007,"مصروف",$I$8:$I$5007,"&lt;&gt;مرفوض"))</f>
        <v/>
      </c>
      <c r="P3223" s="25">
        <f>IF(A3223&lt;&gt;"عهدة","",N(F3223)-O3223)</f>
        <v/>
      </c>
      <c r="Q3223" s="26">
        <f>IF(A3223="","",IF(A3223="عهدة",IF(N(F3223)=0,"⚠ أدخل قيمة العهدة",IF(P3223&lt;0,"⛔ عجز / زيادة مصروفات "&amp;TEXT(-P3223,"#,##0"),IF(COUNTIFS($B$8:$B$5007,B3223,$A$8:$A$5007,"مصروف",$I$8:$I$5007,"&lt;&gt;مرفوض",$K$8:$K$5007,"&lt;&gt;نعم")&gt;0,"⚠ "&amp;COUNTIFS($B$8:$B$5007,B3223,$A$8:$A$5007,"مصروف",$I$8:$I$5007,"&lt;&gt;مرفوض",$K$8:$K$5007,"&lt;&gt;نعم")&amp;" مصروف غير مسوى",IF(L3223="تمت التسوية",IF(P3223=0,"✔ متوازنة وتمت التسوية","✔ تمت التسوية – متبقي "&amp;TEXT(P3223,"#,##0")),IF(P3223&gt;0,"متبقي "&amp;TEXT(P3223,"#,##0"),"✔ متوازنة"))))),IF(R3223=0,"⚠ أضف سطر عهدة أولًا",IF(OR(C3223="",N(G3223)=0),"⚠ أكمل التاريخ والقيمة",IF(S3223="","⚠ التاريخ خارج السنة المالية",IF(H3223="","⚠ اختر بند الموازنة",IF(I3223="مرفوض","✖ مرفوض من المدير",IF(I3223&lt;&gt;"موافق","⏳ بانتظار موافقة المدير",IF(K3223&lt;&gt;"نعم","⚠ غير مسوى مع الحسابات","✔ معتمد ومسوى")))))))))</f>
        <v/>
      </c>
      <c r="R3223">
        <f>N(R3222)+IF(A3223="عهدة",1,0)</f>
        <v/>
      </c>
      <c r="S3223">
        <f>IF(C3223="","",IF(AND(C3223&gt;=DATE(2026,9,1),C3223&lt;=DATE(2027,8,31)),(YEAR(C3223)-2026)*12+MONTH(C3223)-8,""))</f>
        <v/>
      </c>
      <c r="T3223">
        <f>IF(AND(A3223="مصروف",R3223&gt;0,I3223="موافق",S3223&lt;&gt;"",H3223&lt;&gt;""),N(G3223),0)</f>
        <v/>
      </c>
    </row>
    <row r="3224">
      <c r="A3224" s="19" t="n"/>
      <c r="B3224" s="20">
        <f>IF(A3224="","",IF(R3224=0,"⚠ أضف سطر عهدة أولًا","BDR-"&amp;TEXT(R3224,"000")))</f>
        <v/>
      </c>
      <c r="C3224" s="21" t="n"/>
      <c r="D3224" s="20">
        <f>IF(C3224="","",IF(S3224="","خارج السنة المالية",INDEX(القوائم!$D$2:$D$13,S3224)))</f>
        <v/>
      </c>
      <c r="E3224" s="22" t="n"/>
      <c r="F3224" s="23" t="n"/>
      <c r="G3224" s="23" t="n"/>
      <c r="H3224" s="22" t="n"/>
      <c r="I3224" s="19" t="n"/>
      <c r="J3224" s="21" t="n"/>
      <c r="K3224" s="19" t="n"/>
      <c r="L3224" s="19" t="n"/>
      <c r="M3224" s="21" t="n"/>
      <c r="N3224" s="22" t="n"/>
      <c r="O3224" s="24">
        <f>IF(A3224&lt;&gt;"عهدة","",SUMIFS($G$8:$G$5007,$B$8:$B$5007,B3224,$A$8:$A$5007,"مصروف",$I$8:$I$5007,"&lt;&gt;مرفوض"))</f>
        <v/>
      </c>
      <c r="P3224" s="25">
        <f>IF(A3224&lt;&gt;"عهدة","",N(F3224)-O3224)</f>
        <v/>
      </c>
      <c r="Q3224" s="26">
        <f>IF(A3224="","",IF(A3224="عهدة",IF(N(F3224)=0,"⚠ أدخل قيمة العهدة",IF(P3224&lt;0,"⛔ عجز / زيادة مصروفات "&amp;TEXT(-P3224,"#,##0"),IF(COUNTIFS($B$8:$B$5007,B3224,$A$8:$A$5007,"مصروف",$I$8:$I$5007,"&lt;&gt;مرفوض",$K$8:$K$5007,"&lt;&gt;نعم")&gt;0,"⚠ "&amp;COUNTIFS($B$8:$B$5007,B3224,$A$8:$A$5007,"مصروف",$I$8:$I$5007,"&lt;&gt;مرفوض",$K$8:$K$5007,"&lt;&gt;نعم")&amp;" مصروف غير مسوى",IF(L3224="تمت التسوية",IF(P3224=0,"✔ متوازنة وتمت التسوية","✔ تمت التسوية – متبقي "&amp;TEXT(P3224,"#,##0")),IF(P3224&gt;0,"متبقي "&amp;TEXT(P3224,"#,##0"),"✔ متوازنة"))))),IF(R3224=0,"⚠ أضف سطر عهدة أولًا",IF(OR(C3224="",N(G3224)=0),"⚠ أكمل التاريخ والقيمة",IF(S3224="","⚠ التاريخ خارج السنة المالية",IF(H3224="","⚠ اختر بند الموازنة",IF(I3224="مرفوض","✖ مرفوض من المدير",IF(I3224&lt;&gt;"موافق","⏳ بانتظار موافقة المدير",IF(K3224&lt;&gt;"نعم","⚠ غير مسوى مع الحسابات","✔ معتمد ومسوى")))))))))</f>
        <v/>
      </c>
      <c r="R3224">
        <f>N(R3223)+IF(A3224="عهدة",1,0)</f>
        <v/>
      </c>
      <c r="S3224">
        <f>IF(C3224="","",IF(AND(C3224&gt;=DATE(2026,9,1),C3224&lt;=DATE(2027,8,31)),(YEAR(C3224)-2026)*12+MONTH(C3224)-8,""))</f>
        <v/>
      </c>
      <c r="T3224">
        <f>IF(AND(A3224="مصروف",R3224&gt;0,I3224="موافق",S3224&lt;&gt;"",H3224&lt;&gt;""),N(G3224),0)</f>
        <v/>
      </c>
    </row>
    <row r="3225">
      <c r="A3225" s="19" t="n"/>
      <c r="B3225" s="20">
        <f>IF(A3225="","",IF(R3225=0,"⚠ أضف سطر عهدة أولًا","BDR-"&amp;TEXT(R3225,"000")))</f>
        <v/>
      </c>
      <c r="C3225" s="21" t="n"/>
      <c r="D3225" s="20">
        <f>IF(C3225="","",IF(S3225="","خارج السنة المالية",INDEX(القوائم!$D$2:$D$13,S3225)))</f>
        <v/>
      </c>
      <c r="E3225" s="22" t="n"/>
      <c r="F3225" s="23" t="n"/>
      <c r="G3225" s="23" t="n"/>
      <c r="H3225" s="22" t="n"/>
      <c r="I3225" s="19" t="n"/>
      <c r="J3225" s="21" t="n"/>
      <c r="K3225" s="19" t="n"/>
      <c r="L3225" s="19" t="n"/>
      <c r="M3225" s="21" t="n"/>
      <c r="N3225" s="22" t="n"/>
      <c r="O3225" s="24">
        <f>IF(A3225&lt;&gt;"عهدة","",SUMIFS($G$8:$G$5007,$B$8:$B$5007,B3225,$A$8:$A$5007,"مصروف",$I$8:$I$5007,"&lt;&gt;مرفوض"))</f>
        <v/>
      </c>
      <c r="P3225" s="25">
        <f>IF(A3225&lt;&gt;"عهدة","",N(F3225)-O3225)</f>
        <v/>
      </c>
      <c r="Q3225" s="26">
        <f>IF(A3225="","",IF(A3225="عهدة",IF(N(F3225)=0,"⚠ أدخل قيمة العهدة",IF(P3225&lt;0,"⛔ عجز / زيادة مصروفات "&amp;TEXT(-P3225,"#,##0"),IF(COUNTIFS($B$8:$B$5007,B3225,$A$8:$A$5007,"مصروف",$I$8:$I$5007,"&lt;&gt;مرفوض",$K$8:$K$5007,"&lt;&gt;نعم")&gt;0,"⚠ "&amp;COUNTIFS($B$8:$B$5007,B3225,$A$8:$A$5007,"مصروف",$I$8:$I$5007,"&lt;&gt;مرفوض",$K$8:$K$5007,"&lt;&gt;نعم")&amp;" مصروف غير مسوى",IF(L3225="تمت التسوية",IF(P3225=0,"✔ متوازنة وتمت التسوية","✔ تمت التسوية – متبقي "&amp;TEXT(P3225,"#,##0")),IF(P3225&gt;0,"متبقي "&amp;TEXT(P3225,"#,##0"),"✔ متوازنة"))))),IF(R3225=0,"⚠ أضف سطر عهدة أولًا",IF(OR(C3225="",N(G3225)=0),"⚠ أكمل التاريخ والقيمة",IF(S3225="","⚠ التاريخ خارج السنة المالية",IF(H3225="","⚠ اختر بند الموازنة",IF(I3225="مرفوض","✖ مرفوض من المدير",IF(I3225&lt;&gt;"موافق","⏳ بانتظار موافقة المدير",IF(K3225&lt;&gt;"نعم","⚠ غير مسوى مع الحسابات","✔ معتمد ومسوى")))))))))</f>
        <v/>
      </c>
      <c r="R3225">
        <f>N(R3224)+IF(A3225="عهدة",1,0)</f>
        <v/>
      </c>
      <c r="S3225">
        <f>IF(C3225="","",IF(AND(C3225&gt;=DATE(2026,9,1),C3225&lt;=DATE(2027,8,31)),(YEAR(C3225)-2026)*12+MONTH(C3225)-8,""))</f>
        <v/>
      </c>
      <c r="T3225">
        <f>IF(AND(A3225="مصروف",R3225&gt;0,I3225="موافق",S3225&lt;&gt;"",H3225&lt;&gt;""),N(G3225),0)</f>
        <v/>
      </c>
    </row>
    <row r="3226">
      <c r="A3226" s="19" t="n"/>
      <c r="B3226" s="20">
        <f>IF(A3226="","",IF(R3226=0,"⚠ أضف سطر عهدة أولًا","BDR-"&amp;TEXT(R3226,"000")))</f>
        <v/>
      </c>
      <c r="C3226" s="21" t="n"/>
      <c r="D3226" s="20">
        <f>IF(C3226="","",IF(S3226="","خارج السنة المالية",INDEX(القوائم!$D$2:$D$13,S3226)))</f>
        <v/>
      </c>
      <c r="E3226" s="22" t="n"/>
      <c r="F3226" s="23" t="n"/>
      <c r="G3226" s="23" t="n"/>
      <c r="H3226" s="22" t="n"/>
      <c r="I3226" s="19" t="n"/>
      <c r="J3226" s="21" t="n"/>
      <c r="K3226" s="19" t="n"/>
      <c r="L3226" s="19" t="n"/>
      <c r="M3226" s="21" t="n"/>
      <c r="N3226" s="22" t="n"/>
      <c r="O3226" s="24">
        <f>IF(A3226&lt;&gt;"عهدة","",SUMIFS($G$8:$G$5007,$B$8:$B$5007,B3226,$A$8:$A$5007,"مصروف",$I$8:$I$5007,"&lt;&gt;مرفوض"))</f>
        <v/>
      </c>
      <c r="P3226" s="25">
        <f>IF(A3226&lt;&gt;"عهدة","",N(F3226)-O3226)</f>
        <v/>
      </c>
      <c r="Q3226" s="26">
        <f>IF(A3226="","",IF(A3226="عهدة",IF(N(F3226)=0,"⚠ أدخل قيمة العهدة",IF(P3226&lt;0,"⛔ عجز / زيادة مصروفات "&amp;TEXT(-P3226,"#,##0"),IF(COUNTIFS($B$8:$B$5007,B3226,$A$8:$A$5007,"مصروف",$I$8:$I$5007,"&lt;&gt;مرفوض",$K$8:$K$5007,"&lt;&gt;نعم")&gt;0,"⚠ "&amp;COUNTIFS($B$8:$B$5007,B3226,$A$8:$A$5007,"مصروف",$I$8:$I$5007,"&lt;&gt;مرفوض",$K$8:$K$5007,"&lt;&gt;نعم")&amp;" مصروف غير مسوى",IF(L3226="تمت التسوية",IF(P3226=0,"✔ متوازنة وتمت التسوية","✔ تمت التسوية – متبقي "&amp;TEXT(P3226,"#,##0")),IF(P3226&gt;0,"متبقي "&amp;TEXT(P3226,"#,##0"),"✔ متوازنة"))))),IF(R3226=0,"⚠ أضف سطر عهدة أولًا",IF(OR(C3226="",N(G3226)=0),"⚠ أكمل التاريخ والقيمة",IF(S3226="","⚠ التاريخ خارج السنة المالية",IF(H3226="","⚠ اختر بند الموازنة",IF(I3226="مرفوض","✖ مرفوض من المدير",IF(I3226&lt;&gt;"موافق","⏳ بانتظار موافقة المدير",IF(K3226&lt;&gt;"نعم","⚠ غير مسوى مع الحسابات","✔ معتمد ومسوى")))))))))</f>
        <v/>
      </c>
      <c r="R3226">
        <f>N(R3225)+IF(A3226="عهدة",1,0)</f>
        <v/>
      </c>
      <c r="S3226">
        <f>IF(C3226="","",IF(AND(C3226&gt;=DATE(2026,9,1),C3226&lt;=DATE(2027,8,31)),(YEAR(C3226)-2026)*12+MONTH(C3226)-8,""))</f>
        <v/>
      </c>
      <c r="T3226">
        <f>IF(AND(A3226="مصروف",R3226&gt;0,I3226="موافق",S3226&lt;&gt;"",H3226&lt;&gt;""),N(G3226),0)</f>
        <v/>
      </c>
    </row>
    <row r="3227">
      <c r="A3227" s="19" t="n"/>
      <c r="B3227" s="20">
        <f>IF(A3227="","",IF(R3227=0,"⚠ أضف سطر عهدة أولًا","BDR-"&amp;TEXT(R3227,"000")))</f>
        <v/>
      </c>
      <c r="C3227" s="21" t="n"/>
      <c r="D3227" s="20">
        <f>IF(C3227="","",IF(S3227="","خارج السنة المالية",INDEX(القوائم!$D$2:$D$13,S3227)))</f>
        <v/>
      </c>
      <c r="E3227" s="22" t="n"/>
      <c r="F3227" s="23" t="n"/>
      <c r="G3227" s="23" t="n"/>
      <c r="H3227" s="22" t="n"/>
      <c r="I3227" s="19" t="n"/>
      <c r="J3227" s="21" t="n"/>
      <c r="K3227" s="19" t="n"/>
      <c r="L3227" s="19" t="n"/>
      <c r="M3227" s="21" t="n"/>
      <c r="N3227" s="22" t="n"/>
      <c r="O3227" s="24">
        <f>IF(A3227&lt;&gt;"عهدة","",SUMIFS($G$8:$G$5007,$B$8:$B$5007,B3227,$A$8:$A$5007,"مصروف",$I$8:$I$5007,"&lt;&gt;مرفوض"))</f>
        <v/>
      </c>
      <c r="P3227" s="25">
        <f>IF(A3227&lt;&gt;"عهدة","",N(F3227)-O3227)</f>
        <v/>
      </c>
      <c r="Q3227" s="26">
        <f>IF(A3227="","",IF(A3227="عهدة",IF(N(F3227)=0,"⚠ أدخل قيمة العهدة",IF(P3227&lt;0,"⛔ عجز / زيادة مصروفات "&amp;TEXT(-P3227,"#,##0"),IF(COUNTIFS($B$8:$B$5007,B3227,$A$8:$A$5007,"مصروف",$I$8:$I$5007,"&lt;&gt;مرفوض",$K$8:$K$5007,"&lt;&gt;نعم")&gt;0,"⚠ "&amp;COUNTIFS($B$8:$B$5007,B3227,$A$8:$A$5007,"مصروف",$I$8:$I$5007,"&lt;&gt;مرفوض",$K$8:$K$5007,"&lt;&gt;نعم")&amp;" مصروف غير مسوى",IF(L3227="تمت التسوية",IF(P3227=0,"✔ متوازنة وتمت التسوية","✔ تمت التسوية – متبقي "&amp;TEXT(P3227,"#,##0")),IF(P3227&gt;0,"متبقي "&amp;TEXT(P3227,"#,##0"),"✔ متوازنة"))))),IF(R3227=0,"⚠ أضف سطر عهدة أولًا",IF(OR(C3227="",N(G3227)=0),"⚠ أكمل التاريخ والقيمة",IF(S3227="","⚠ التاريخ خارج السنة المالية",IF(H3227="","⚠ اختر بند الموازنة",IF(I3227="مرفوض","✖ مرفوض من المدير",IF(I3227&lt;&gt;"موافق","⏳ بانتظار موافقة المدير",IF(K3227&lt;&gt;"نعم","⚠ غير مسوى مع الحسابات","✔ معتمد ومسوى")))))))))</f>
        <v/>
      </c>
      <c r="R3227">
        <f>N(R3226)+IF(A3227="عهدة",1,0)</f>
        <v/>
      </c>
      <c r="S3227">
        <f>IF(C3227="","",IF(AND(C3227&gt;=DATE(2026,9,1),C3227&lt;=DATE(2027,8,31)),(YEAR(C3227)-2026)*12+MONTH(C3227)-8,""))</f>
        <v/>
      </c>
      <c r="T3227">
        <f>IF(AND(A3227="مصروف",R3227&gt;0,I3227="موافق",S3227&lt;&gt;"",H3227&lt;&gt;""),N(G3227),0)</f>
        <v/>
      </c>
    </row>
    <row r="3228">
      <c r="A3228" s="19" t="n"/>
      <c r="B3228" s="20">
        <f>IF(A3228="","",IF(R3228=0,"⚠ أضف سطر عهدة أولًا","BDR-"&amp;TEXT(R3228,"000")))</f>
        <v/>
      </c>
      <c r="C3228" s="21" t="n"/>
      <c r="D3228" s="20">
        <f>IF(C3228="","",IF(S3228="","خارج السنة المالية",INDEX(القوائم!$D$2:$D$13,S3228)))</f>
        <v/>
      </c>
      <c r="E3228" s="22" t="n"/>
      <c r="F3228" s="23" t="n"/>
      <c r="G3228" s="23" t="n"/>
      <c r="H3228" s="22" t="n"/>
      <c r="I3228" s="19" t="n"/>
      <c r="J3228" s="21" t="n"/>
      <c r="K3228" s="19" t="n"/>
      <c r="L3228" s="19" t="n"/>
      <c r="M3228" s="21" t="n"/>
      <c r="N3228" s="22" t="n"/>
      <c r="O3228" s="24">
        <f>IF(A3228&lt;&gt;"عهدة","",SUMIFS($G$8:$G$5007,$B$8:$B$5007,B3228,$A$8:$A$5007,"مصروف",$I$8:$I$5007,"&lt;&gt;مرفوض"))</f>
        <v/>
      </c>
      <c r="P3228" s="25">
        <f>IF(A3228&lt;&gt;"عهدة","",N(F3228)-O3228)</f>
        <v/>
      </c>
      <c r="Q3228" s="26">
        <f>IF(A3228="","",IF(A3228="عهدة",IF(N(F3228)=0,"⚠ أدخل قيمة العهدة",IF(P3228&lt;0,"⛔ عجز / زيادة مصروفات "&amp;TEXT(-P3228,"#,##0"),IF(COUNTIFS($B$8:$B$5007,B3228,$A$8:$A$5007,"مصروف",$I$8:$I$5007,"&lt;&gt;مرفوض",$K$8:$K$5007,"&lt;&gt;نعم")&gt;0,"⚠ "&amp;COUNTIFS($B$8:$B$5007,B3228,$A$8:$A$5007,"مصروف",$I$8:$I$5007,"&lt;&gt;مرفوض",$K$8:$K$5007,"&lt;&gt;نعم")&amp;" مصروف غير مسوى",IF(L3228="تمت التسوية",IF(P3228=0,"✔ متوازنة وتمت التسوية","✔ تمت التسوية – متبقي "&amp;TEXT(P3228,"#,##0")),IF(P3228&gt;0,"متبقي "&amp;TEXT(P3228,"#,##0"),"✔ متوازنة"))))),IF(R3228=0,"⚠ أضف سطر عهدة أولًا",IF(OR(C3228="",N(G3228)=0),"⚠ أكمل التاريخ والقيمة",IF(S3228="","⚠ التاريخ خارج السنة المالية",IF(H3228="","⚠ اختر بند الموازنة",IF(I3228="مرفوض","✖ مرفوض من المدير",IF(I3228&lt;&gt;"موافق","⏳ بانتظار موافقة المدير",IF(K3228&lt;&gt;"نعم","⚠ غير مسوى مع الحسابات","✔ معتمد ومسوى")))))))))</f>
        <v/>
      </c>
      <c r="R3228">
        <f>N(R3227)+IF(A3228="عهدة",1,0)</f>
        <v/>
      </c>
      <c r="S3228">
        <f>IF(C3228="","",IF(AND(C3228&gt;=DATE(2026,9,1),C3228&lt;=DATE(2027,8,31)),(YEAR(C3228)-2026)*12+MONTH(C3228)-8,""))</f>
        <v/>
      </c>
      <c r="T3228">
        <f>IF(AND(A3228="مصروف",R3228&gt;0,I3228="موافق",S3228&lt;&gt;"",H3228&lt;&gt;""),N(G3228),0)</f>
        <v/>
      </c>
    </row>
    <row r="3229">
      <c r="A3229" s="19" t="n"/>
      <c r="B3229" s="20">
        <f>IF(A3229="","",IF(R3229=0,"⚠ أضف سطر عهدة أولًا","BDR-"&amp;TEXT(R3229,"000")))</f>
        <v/>
      </c>
      <c r="C3229" s="21" t="n"/>
      <c r="D3229" s="20">
        <f>IF(C3229="","",IF(S3229="","خارج السنة المالية",INDEX(القوائم!$D$2:$D$13,S3229)))</f>
        <v/>
      </c>
      <c r="E3229" s="22" t="n"/>
      <c r="F3229" s="23" t="n"/>
      <c r="G3229" s="23" t="n"/>
      <c r="H3229" s="22" t="n"/>
      <c r="I3229" s="19" t="n"/>
      <c r="J3229" s="21" t="n"/>
      <c r="K3229" s="19" t="n"/>
      <c r="L3229" s="19" t="n"/>
      <c r="M3229" s="21" t="n"/>
      <c r="N3229" s="22" t="n"/>
      <c r="O3229" s="24">
        <f>IF(A3229&lt;&gt;"عهدة","",SUMIFS($G$8:$G$5007,$B$8:$B$5007,B3229,$A$8:$A$5007,"مصروف",$I$8:$I$5007,"&lt;&gt;مرفوض"))</f>
        <v/>
      </c>
      <c r="P3229" s="25">
        <f>IF(A3229&lt;&gt;"عهدة","",N(F3229)-O3229)</f>
        <v/>
      </c>
      <c r="Q3229" s="26">
        <f>IF(A3229="","",IF(A3229="عهدة",IF(N(F3229)=0,"⚠ أدخل قيمة العهدة",IF(P3229&lt;0,"⛔ عجز / زيادة مصروفات "&amp;TEXT(-P3229,"#,##0"),IF(COUNTIFS($B$8:$B$5007,B3229,$A$8:$A$5007,"مصروف",$I$8:$I$5007,"&lt;&gt;مرفوض",$K$8:$K$5007,"&lt;&gt;نعم")&gt;0,"⚠ "&amp;COUNTIFS($B$8:$B$5007,B3229,$A$8:$A$5007,"مصروف",$I$8:$I$5007,"&lt;&gt;مرفوض",$K$8:$K$5007,"&lt;&gt;نعم")&amp;" مصروف غير مسوى",IF(L3229="تمت التسوية",IF(P3229=0,"✔ متوازنة وتمت التسوية","✔ تمت التسوية – متبقي "&amp;TEXT(P3229,"#,##0")),IF(P3229&gt;0,"متبقي "&amp;TEXT(P3229,"#,##0"),"✔ متوازنة"))))),IF(R3229=0,"⚠ أضف سطر عهدة أولًا",IF(OR(C3229="",N(G3229)=0),"⚠ أكمل التاريخ والقيمة",IF(S3229="","⚠ التاريخ خارج السنة المالية",IF(H3229="","⚠ اختر بند الموازنة",IF(I3229="مرفوض","✖ مرفوض من المدير",IF(I3229&lt;&gt;"موافق","⏳ بانتظار موافقة المدير",IF(K3229&lt;&gt;"نعم","⚠ غير مسوى مع الحسابات","✔ معتمد ومسوى")))))))))</f>
        <v/>
      </c>
      <c r="R3229">
        <f>N(R3228)+IF(A3229="عهدة",1,0)</f>
        <v/>
      </c>
      <c r="S3229">
        <f>IF(C3229="","",IF(AND(C3229&gt;=DATE(2026,9,1),C3229&lt;=DATE(2027,8,31)),(YEAR(C3229)-2026)*12+MONTH(C3229)-8,""))</f>
        <v/>
      </c>
      <c r="T3229">
        <f>IF(AND(A3229="مصروف",R3229&gt;0,I3229="موافق",S3229&lt;&gt;"",H3229&lt;&gt;""),N(G3229),0)</f>
        <v/>
      </c>
    </row>
    <row r="3230">
      <c r="A3230" s="19" t="n"/>
      <c r="B3230" s="20">
        <f>IF(A3230="","",IF(R3230=0,"⚠ أضف سطر عهدة أولًا","BDR-"&amp;TEXT(R3230,"000")))</f>
        <v/>
      </c>
      <c r="C3230" s="21" t="n"/>
      <c r="D3230" s="20">
        <f>IF(C3230="","",IF(S3230="","خارج السنة المالية",INDEX(القوائم!$D$2:$D$13,S3230)))</f>
        <v/>
      </c>
      <c r="E3230" s="22" t="n"/>
      <c r="F3230" s="23" t="n"/>
      <c r="G3230" s="23" t="n"/>
      <c r="H3230" s="22" t="n"/>
      <c r="I3230" s="19" t="n"/>
      <c r="J3230" s="21" t="n"/>
      <c r="K3230" s="19" t="n"/>
      <c r="L3230" s="19" t="n"/>
      <c r="M3230" s="21" t="n"/>
      <c r="N3230" s="22" t="n"/>
      <c r="O3230" s="24">
        <f>IF(A3230&lt;&gt;"عهدة","",SUMIFS($G$8:$G$5007,$B$8:$B$5007,B3230,$A$8:$A$5007,"مصروف",$I$8:$I$5007,"&lt;&gt;مرفوض"))</f>
        <v/>
      </c>
      <c r="P3230" s="25">
        <f>IF(A3230&lt;&gt;"عهدة","",N(F3230)-O3230)</f>
        <v/>
      </c>
      <c r="Q3230" s="26">
        <f>IF(A3230="","",IF(A3230="عهدة",IF(N(F3230)=0,"⚠ أدخل قيمة العهدة",IF(P3230&lt;0,"⛔ عجز / زيادة مصروفات "&amp;TEXT(-P3230,"#,##0"),IF(COUNTIFS($B$8:$B$5007,B3230,$A$8:$A$5007,"مصروف",$I$8:$I$5007,"&lt;&gt;مرفوض",$K$8:$K$5007,"&lt;&gt;نعم")&gt;0,"⚠ "&amp;COUNTIFS($B$8:$B$5007,B3230,$A$8:$A$5007,"مصروف",$I$8:$I$5007,"&lt;&gt;مرفوض",$K$8:$K$5007,"&lt;&gt;نعم")&amp;" مصروف غير مسوى",IF(L3230="تمت التسوية",IF(P3230=0,"✔ متوازنة وتمت التسوية","✔ تمت التسوية – متبقي "&amp;TEXT(P3230,"#,##0")),IF(P3230&gt;0,"متبقي "&amp;TEXT(P3230,"#,##0"),"✔ متوازنة"))))),IF(R3230=0,"⚠ أضف سطر عهدة أولًا",IF(OR(C3230="",N(G3230)=0),"⚠ أكمل التاريخ والقيمة",IF(S3230="","⚠ التاريخ خارج السنة المالية",IF(H3230="","⚠ اختر بند الموازنة",IF(I3230="مرفوض","✖ مرفوض من المدير",IF(I3230&lt;&gt;"موافق","⏳ بانتظار موافقة المدير",IF(K3230&lt;&gt;"نعم","⚠ غير مسوى مع الحسابات","✔ معتمد ومسوى")))))))))</f>
        <v/>
      </c>
      <c r="R3230">
        <f>N(R3229)+IF(A3230="عهدة",1,0)</f>
        <v/>
      </c>
      <c r="S3230">
        <f>IF(C3230="","",IF(AND(C3230&gt;=DATE(2026,9,1),C3230&lt;=DATE(2027,8,31)),(YEAR(C3230)-2026)*12+MONTH(C3230)-8,""))</f>
        <v/>
      </c>
      <c r="T3230">
        <f>IF(AND(A3230="مصروف",R3230&gt;0,I3230="موافق",S3230&lt;&gt;"",H3230&lt;&gt;""),N(G3230),0)</f>
        <v/>
      </c>
    </row>
    <row r="3231">
      <c r="A3231" s="19" t="n"/>
      <c r="B3231" s="20">
        <f>IF(A3231="","",IF(R3231=0,"⚠ أضف سطر عهدة أولًا","BDR-"&amp;TEXT(R3231,"000")))</f>
        <v/>
      </c>
      <c r="C3231" s="21" t="n"/>
      <c r="D3231" s="20">
        <f>IF(C3231="","",IF(S3231="","خارج السنة المالية",INDEX(القوائم!$D$2:$D$13,S3231)))</f>
        <v/>
      </c>
      <c r="E3231" s="22" t="n"/>
      <c r="F3231" s="23" t="n"/>
      <c r="G3231" s="23" t="n"/>
      <c r="H3231" s="22" t="n"/>
      <c r="I3231" s="19" t="n"/>
      <c r="J3231" s="21" t="n"/>
      <c r="K3231" s="19" t="n"/>
      <c r="L3231" s="19" t="n"/>
      <c r="M3231" s="21" t="n"/>
      <c r="N3231" s="22" t="n"/>
      <c r="O3231" s="24">
        <f>IF(A3231&lt;&gt;"عهدة","",SUMIFS($G$8:$G$5007,$B$8:$B$5007,B3231,$A$8:$A$5007,"مصروف",$I$8:$I$5007,"&lt;&gt;مرفوض"))</f>
        <v/>
      </c>
      <c r="P3231" s="25">
        <f>IF(A3231&lt;&gt;"عهدة","",N(F3231)-O3231)</f>
        <v/>
      </c>
      <c r="Q3231" s="26">
        <f>IF(A3231="","",IF(A3231="عهدة",IF(N(F3231)=0,"⚠ أدخل قيمة العهدة",IF(P3231&lt;0,"⛔ عجز / زيادة مصروفات "&amp;TEXT(-P3231,"#,##0"),IF(COUNTIFS($B$8:$B$5007,B3231,$A$8:$A$5007,"مصروف",$I$8:$I$5007,"&lt;&gt;مرفوض",$K$8:$K$5007,"&lt;&gt;نعم")&gt;0,"⚠ "&amp;COUNTIFS($B$8:$B$5007,B3231,$A$8:$A$5007,"مصروف",$I$8:$I$5007,"&lt;&gt;مرفوض",$K$8:$K$5007,"&lt;&gt;نعم")&amp;" مصروف غير مسوى",IF(L3231="تمت التسوية",IF(P3231=0,"✔ متوازنة وتمت التسوية","✔ تمت التسوية – متبقي "&amp;TEXT(P3231,"#,##0")),IF(P3231&gt;0,"متبقي "&amp;TEXT(P3231,"#,##0"),"✔ متوازنة"))))),IF(R3231=0,"⚠ أضف سطر عهدة أولًا",IF(OR(C3231="",N(G3231)=0),"⚠ أكمل التاريخ والقيمة",IF(S3231="","⚠ التاريخ خارج السنة المالية",IF(H3231="","⚠ اختر بند الموازنة",IF(I3231="مرفوض","✖ مرفوض من المدير",IF(I3231&lt;&gt;"موافق","⏳ بانتظار موافقة المدير",IF(K3231&lt;&gt;"نعم","⚠ غير مسوى مع الحسابات","✔ معتمد ومسوى")))))))))</f>
        <v/>
      </c>
      <c r="R3231">
        <f>N(R3230)+IF(A3231="عهدة",1,0)</f>
        <v/>
      </c>
      <c r="S3231">
        <f>IF(C3231="","",IF(AND(C3231&gt;=DATE(2026,9,1),C3231&lt;=DATE(2027,8,31)),(YEAR(C3231)-2026)*12+MONTH(C3231)-8,""))</f>
        <v/>
      </c>
      <c r="T3231">
        <f>IF(AND(A3231="مصروف",R3231&gt;0,I3231="موافق",S3231&lt;&gt;"",H3231&lt;&gt;""),N(G3231),0)</f>
        <v/>
      </c>
    </row>
    <row r="3232">
      <c r="A3232" s="19" t="n"/>
      <c r="B3232" s="20">
        <f>IF(A3232="","",IF(R3232=0,"⚠ أضف سطر عهدة أولًا","BDR-"&amp;TEXT(R3232,"000")))</f>
        <v/>
      </c>
      <c r="C3232" s="21" t="n"/>
      <c r="D3232" s="20">
        <f>IF(C3232="","",IF(S3232="","خارج السنة المالية",INDEX(القوائم!$D$2:$D$13,S3232)))</f>
        <v/>
      </c>
      <c r="E3232" s="22" t="n"/>
      <c r="F3232" s="23" t="n"/>
      <c r="G3232" s="23" t="n"/>
      <c r="H3232" s="22" t="n"/>
      <c r="I3232" s="19" t="n"/>
      <c r="J3232" s="21" t="n"/>
      <c r="K3232" s="19" t="n"/>
      <c r="L3232" s="19" t="n"/>
      <c r="M3232" s="21" t="n"/>
      <c r="N3232" s="22" t="n"/>
      <c r="O3232" s="24">
        <f>IF(A3232&lt;&gt;"عهدة","",SUMIFS($G$8:$G$5007,$B$8:$B$5007,B3232,$A$8:$A$5007,"مصروف",$I$8:$I$5007,"&lt;&gt;مرفوض"))</f>
        <v/>
      </c>
      <c r="P3232" s="25">
        <f>IF(A3232&lt;&gt;"عهدة","",N(F3232)-O3232)</f>
        <v/>
      </c>
      <c r="Q3232" s="26">
        <f>IF(A3232="","",IF(A3232="عهدة",IF(N(F3232)=0,"⚠ أدخل قيمة العهدة",IF(P3232&lt;0,"⛔ عجز / زيادة مصروفات "&amp;TEXT(-P3232,"#,##0"),IF(COUNTIFS($B$8:$B$5007,B3232,$A$8:$A$5007,"مصروف",$I$8:$I$5007,"&lt;&gt;مرفوض",$K$8:$K$5007,"&lt;&gt;نعم")&gt;0,"⚠ "&amp;COUNTIFS($B$8:$B$5007,B3232,$A$8:$A$5007,"مصروف",$I$8:$I$5007,"&lt;&gt;مرفوض",$K$8:$K$5007,"&lt;&gt;نعم")&amp;" مصروف غير مسوى",IF(L3232="تمت التسوية",IF(P3232=0,"✔ متوازنة وتمت التسوية","✔ تمت التسوية – متبقي "&amp;TEXT(P3232,"#,##0")),IF(P3232&gt;0,"متبقي "&amp;TEXT(P3232,"#,##0"),"✔ متوازنة"))))),IF(R3232=0,"⚠ أضف سطر عهدة أولًا",IF(OR(C3232="",N(G3232)=0),"⚠ أكمل التاريخ والقيمة",IF(S3232="","⚠ التاريخ خارج السنة المالية",IF(H3232="","⚠ اختر بند الموازنة",IF(I3232="مرفوض","✖ مرفوض من المدير",IF(I3232&lt;&gt;"موافق","⏳ بانتظار موافقة المدير",IF(K3232&lt;&gt;"نعم","⚠ غير مسوى مع الحسابات","✔ معتمد ومسوى")))))))))</f>
        <v/>
      </c>
      <c r="R3232">
        <f>N(R3231)+IF(A3232="عهدة",1,0)</f>
        <v/>
      </c>
      <c r="S3232">
        <f>IF(C3232="","",IF(AND(C3232&gt;=DATE(2026,9,1),C3232&lt;=DATE(2027,8,31)),(YEAR(C3232)-2026)*12+MONTH(C3232)-8,""))</f>
        <v/>
      </c>
      <c r="T3232">
        <f>IF(AND(A3232="مصروف",R3232&gt;0,I3232="موافق",S3232&lt;&gt;"",H3232&lt;&gt;""),N(G3232),0)</f>
        <v/>
      </c>
    </row>
    <row r="3233">
      <c r="A3233" s="19" t="n"/>
      <c r="B3233" s="20">
        <f>IF(A3233="","",IF(R3233=0,"⚠ أضف سطر عهدة أولًا","BDR-"&amp;TEXT(R3233,"000")))</f>
        <v/>
      </c>
      <c r="C3233" s="21" t="n"/>
      <c r="D3233" s="20">
        <f>IF(C3233="","",IF(S3233="","خارج السنة المالية",INDEX(القوائم!$D$2:$D$13,S3233)))</f>
        <v/>
      </c>
      <c r="E3233" s="22" t="n"/>
      <c r="F3233" s="23" t="n"/>
      <c r="G3233" s="23" t="n"/>
      <c r="H3233" s="22" t="n"/>
      <c r="I3233" s="19" t="n"/>
      <c r="J3233" s="21" t="n"/>
      <c r="K3233" s="19" t="n"/>
      <c r="L3233" s="19" t="n"/>
      <c r="M3233" s="21" t="n"/>
      <c r="N3233" s="22" t="n"/>
      <c r="O3233" s="24">
        <f>IF(A3233&lt;&gt;"عهدة","",SUMIFS($G$8:$G$5007,$B$8:$B$5007,B3233,$A$8:$A$5007,"مصروف",$I$8:$I$5007,"&lt;&gt;مرفوض"))</f>
        <v/>
      </c>
      <c r="P3233" s="25">
        <f>IF(A3233&lt;&gt;"عهدة","",N(F3233)-O3233)</f>
        <v/>
      </c>
      <c r="Q3233" s="26">
        <f>IF(A3233="","",IF(A3233="عهدة",IF(N(F3233)=0,"⚠ أدخل قيمة العهدة",IF(P3233&lt;0,"⛔ عجز / زيادة مصروفات "&amp;TEXT(-P3233,"#,##0"),IF(COUNTIFS($B$8:$B$5007,B3233,$A$8:$A$5007,"مصروف",$I$8:$I$5007,"&lt;&gt;مرفوض",$K$8:$K$5007,"&lt;&gt;نعم")&gt;0,"⚠ "&amp;COUNTIFS($B$8:$B$5007,B3233,$A$8:$A$5007,"مصروف",$I$8:$I$5007,"&lt;&gt;مرفوض",$K$8:$K$5007,"&lt;&gt;نعم")&amp;" مصروف غير مسوى",IF(L3233="تمت التسوية",IF(P3233=0,"✔ متوازنة وتمت التسوية","✔ تمت التسوية – متبقي "&amp;TEXT(P3233,"#,##0")),IF(P3233&gt;0,"متبقي "&amp;TEXT(P3233,"#,##0"),"✔ متوازنة"))))),IF(R3233=0,"⚠ أضف سطر عهدة أولًا",IF(OR(C3233="",N(G3233)=0),"⚠ أكمل التاريخ والقيمة",IF(S3233="","⚠ التاريخ خارج السنة المالية",IF(H3233="","⚠ اختر بند الموازنة",IF(I3233="مرفوض","✖ مرفوض من المدير",IF(I3233&lt;&gt;"موافق","⏳ بانتظار موافقة المدير",IF(K3233&lt;&gt;"نعم","⚠ غير مسوى مع الحسابات","✔ معتمد ومسوى")))))))))</f>
        <v/>
      </c>
      <c r="R3233">
        <f>N(R3232)+IF(A3233="عهدة",1,0)</f>
        <v/>
      </c>
      <c r="S3233">
        <f>IF(C3233="","",IF(AND(C3233&gt;=DATE(2026,9,1),C3233&lt;=DATE(2027,8,31)),(YEAR(C3233)-2026)*12+MONTH(C3233)-8,""))</f>
        <v/>
      </c>
      <c r="T3233">
        <f>IF(AND(A3233="مصروف",R3233&gt;0,I3233="موافق",S3233&lt;&gt;"",H3233&lt;&gt;""),N(G3233),0)</f>
        <v/>
      </c>
    </row>
    <row r="3234">
      <c r="A3234" s="19" t="n"/>
      <c r="B3234" s="20">
        <f>IF(A3234="","",IF(R3234=0,"⚠ أضف سطر عهدة أولًا","BDR-"&amp;TEXT(R3234,"000")))</f>
        <v/>
      </c>
      <c r="C3234" s="21" t="n"/>
      <c r="D3234" s="20">
        <f>IF(C3234="","",IF(S3234="","خارج السنة المالية",INDEX(القوائم!$D$2:$D$13,S3234)))</f>
        <v/>
      </c>
      <c r="E3234" s="22" t="n"/>
      <c r="F3234" s="23" t="n"/>
      <c r="G3234" s="23" t="n"/>
      <c r="H3234" s="22" t="n"/>
      <c r="I3234" s="19" t="n"/>
      <c r="J3234" s="21" t="n"/>
      <c r="K3234" s="19" t="n"/>
      <c r="L3234" s="19" t="n"/>
      <c r="M3234" s="21" t="n"/>
      <c r="N3234" s="22" t="n"/>
      <c r="O3234" s="24">
        <f>IF(A3234&lt;&gt;"عهدة","",SUMIFS($G$8:$G$5007,$B$8:$B$5007,B3234,$A$8:$A$5007,"مصروف",$I$8:$I$5007,"&lt;&gt;مرفوض"))</f>
        <v/>
      </c>
      <c r="P3234" s="25">
        <f>IF(A3234&lt;&gt;"عهدة","",N(F3234)-O3234)</f>
        <v/>
      </c>
      <c r="Q3234" s="26">
        <f>IF(A3234="","",IF(A3234="عهدة",IF(N(F3234)=0,"⚠ أدخل قيمة العهدة",IF(P3234&lt;0,"⛔ عجز / زيادة مصروفات "&amp;TEXT(-P3234,"#,##0"),IF(COUNTIFS($B$8:$B$5007,B3234,$A$8:$A$5007,"مصروف",$I$8:$I$5007,"&lt;&gt;مرفوض",$K$8:$K$5007,"&lt;&gt;نعم")&gt;0,"⚠ "&amp;COUNTIFS($B$8:$B$5007,B3234,$A$8:$A$5007,"مصروف",$I$8:$I$5007,"&lt;&gt;مرفوض",$K$8:$K$5007,"&lt;&gt;نعم")&amp;" مصروف غير مسوى",IF(L3234="تمت التسوية",IF(P3234=0,"✔ متوازنة وتمت التسوية","✔ تمت التسوية – متبقي "&amp;TEXT(P3234,"#,##0")),IF(P3234&gt;0,"متبقي "&amp;TEXT(P3234,"#,##0"),"✔ متوازنة"))))),IF(R3234=0,"⚠ أضف سطر عهدة أولًا",IF(OR(C3234="",N(G3234)=0),"⚠ أكمل التاريخ والقيمة",IF(S3234="","⚠ التاريخ خارج السنة المالية",IF(H3234="","⚠ اختر بند الموازنة",IF(I3234="مرفوض","✖ مرفوض من المدير",IF(I3234&lt;&gt;"موافق","⏳ بانتظار موافقة المدير",IF(K3234&lt;&gt;"نعم","⚠ غير مسوى مع الحسابات","✔ معتمد ومسوى")))))))))</f>
        <v/>
      </c>
      <c r="R3234">
        <f>N(R3233)+IF(A3234="عهدة",1,0)</f>
        <v/>
      </c>
      <c r="S3234">
        <f>IF(C3234="","",IF(AND(C3234&gt;=DATE(2026,9,1),C3234&lt;=DATE(2027,8,31)),(YEAR(C3234)-2026)*12+MONTH(C3234)-8,""))</f>
        <v/>
      </c>
      <c r="T3234">
        <f>IF(AND(A3234="مصروف",R3234&gt;0,I3234="موافق",S3234&lt;&gt;"",H3234&lt;&gt;""),N(G3234),0)</f>
        <v/>
      </c>
    </row>
    <row r="3235">
      <c r="A3235" s="19" t="n"/>
      <c r="B3235" s="20">
        <f>IF(A3235="","",IF(R3235=0,"⚠ أضف سطر عهدة أولًا","BDR-"&amp;TEXT(R3235,"000")))</f>
        <v/>
      </c>
      <c r="C3235" s="21" t="n"/>
      <c r="D3235" s="20">
        <f>IF(C3235="","",IF(S3235="","خارج السنة المالية",INDEX(القوائم!$D$2:$D$13,S3235)))</f>
        <v/>
      </c>
      <c r="E3235" s="22" t="n"/>
      <c r="F3235" s="23" t="n"/>
      <c r="G3235" s="23" t="n"/>
      <c r="H3235" s="22" t="n"/>
      <c r="I3235" s="19" t="n"/>
      <c r="J3235" s="21" t="n"/>
      <c r="K3235" s="19" t="n"/>
      <c r="L3235" s="19" t="n"/>
      <c r="M3235" s="21" t="n"/>
      <c r="N3235" s="22" t="n"/>
      <c r="O3235" s="24">
        <f>IF(A3235&lt;&gt;"عهدة","",SUMIFS($G$8:$G$5007,$B$8:$B$5007,B3235,$A$8:$A$5007,"مصروف",$I$8:$I$5007,"&lt;&gt;مرفوض"))</f>
        <v/>
      </c>
      <c r="P3235" s="25">
        <f>IF(A3235&lt;&gt;"عهدة","",N(F3235)-O3235)</f>
        <v/>
      </c>
      <c r="Q3235" s="26">
        <f>IF(A3235="","",IF(A3235="عهدة",IF(N(F3235)=0,"⚠ أدخل قيمة العهدة",IF(P3235&lt;0,"⛔ عجز / زيادة مصروفات "&amp;TEXT(-P3235,"#,##0"),IF(COUNTIFS($B$8:$B$5007,B3235,$A$8:$A$5007,"مصروف",$I$8:$I$5007,"&lt;&gt;مرفوض",$K$8:$K$5007,"&lt;&gt;نعم")&gt;0,"⚠ "&amp;COUNTIFS($B$8:$B$5007,B3235,$A$8:$A$5007,"مصروف",$I$8:$I$5007,"&lt;&gt;مرفوض",$K$8:$K$5007,"&lt;&gt;نعم")&amp;" مصروف غير مسوى",IF(L3235="تمت التسوية",IF(P3235=0,"✔ متوازنة وتمت التسوية","✔ تمت التسوية – متبقي "&amp;TEXT(P3235,"#,##0")),IF(P3235&gt;0,"متبقي "&amp;TEXT(P3235,"#,##0"),"✔ متوازنة"))))),IF(R3235=0,"⚠ أضف سطر عهدة أولًا",IF(OR(C3235="",N(G3235)=0),"⚠ أكمل التاريخ والقيمة",IF(S3235="","⚠ التاريخ خارج السنة المالية",IF(H3235="","⚠ اختر بند الموازنة",IF(I3235="مرفوض","✖ مرفوض من المدير",IF(I3235&lt;&gt;"موافق","⏳ بانتظار موافقة المدير",IF(K3235&lt;&gt;"نعم","⚠ غير مسوى مع الحسابات","✔ معتمد ومسوى")))))))))</f>
        <v/>
      </c>
      <c r="R3235">
        <f>N(R3234)+IF(A3235="عهدة",1,0)</f>
        <v/>
      </c>
      <c r="S3235">
        <f>IF(C3235="","",IF(AND(C3235&gt;=DATE(2026,9,1),C3235&lt;=DATE(2027,8,31)),(YEAR(C3235)-2026)*12+MONTH(C3235)-8,""))</f>
        <v/>
      </c>
      <c r="T3235">
        <f>IF(AND(A3235="مصروف",R3235&gt;0,I3235="موافق",S3235&lt;&gt;"",H3235&lt;&gt;""),N(G3235),0)</f>
        <v/>
      </c>
    </row>
    <row r="3236">
      <c r="A3236" s="19" t="n"/>
      <c r="B3236" s="20">
        <f>IF(A3236="","",IF(R3236=0,"⚠ أضف سطر عهدة أولًا","BDR-"&amp;TEXT(R3236,"000")))</f>
        <v/>
      </c>
      <c r="C3236" s="21" t="n"/>
      <c r="D3236" s="20">
        <f>IF(C3236="","",IF(S3236="","خارج السنة المالية",INDEX(القوائم!$D$2:$D$13,S3236)))</f>
        <v/>
      </c>
      <c r="E3236" s="22" t="n"/>
      <c r="F3236" s="23" t="n"/>
      <c r="G3236" s="23" t="n"/>
      <c r="H3236" s="22" t="n"/>
      <c r="I3236" s="19" t="n"/>
      <c r="J3236" s="21" t="n"/>
      <c r="K3236" s="19" t="n"/>
      <c r="L3236" s="19" t="n"/>
      <c r="M3236" s="21" t="n"/>
      <c r="N3236" s="22" t="n"/>
      <c r="O3236" s="24">
        <f>IF(A3236&lt;&gt;"عهدة","",SUMIFS($G$8:$G$5007,$B$8:$B$5007,B3236,$A$8:$A$5007,"مصروف",$I$8:$I$5007,"&lt;&gt;مرفوض"))</f>
        <v/>
      </c>
      <c r="P3236" s="25">
        <f>IF(A3236&lt;&gt;"عهدة","",N(F3236)-O3236)</f>
        <v/>
      </c>
      <c r="Q3236" s="26">
        <f>IF(A3236="","",IF(A3236="عهدة",IF(N(F3236)=0,"⚠ أدخل قيمة العهدة",IF(P3236&lt;0,"⛔ عجز / زيادة مصروفات "&amp;TEXT(-P3236,"#,##0"),IF(COUNTIFS($B$8:$B$5007,B3236,$A$8:$A$5007,"مصروف",$I$8:$I$5007,"&lt;&gt;مرفوض",$K$8:$K$5007,"&lt;&gt;نعم")&gt;0,"⚠ "&amp;COUNTIFS($B$8:$B$5007,B3236,$A$8:$A$5007,"مصروف",$I$8:$I$5007,"&lt;&gt;مرفوض",$K$8:$K$5007,"&lt;&gt;نعم")&amp;" مصروف غير مسوى",IF(L3236="تمت التسوية",IF(P3236=0,"✔ متوازنة وتمت التسوية","✔ تمت التسوية – متبقي "&amp;TEXT(P3236,"#,##0")),IF(P3236&gt;0,"متبقي "&amp;TEXT(P3236,"#,##0"),"✔ متوازنة"))))),IF(R3236=0,"⚠ أضف سطر عهدة أولًا",IF(OR(C3236="",N(G3236)=0),"⚠ أكمل التاريخ والقيمة",IF(S3236="","⚠ التاريخ خارج السنة المالية",IF(H3236="","⚠ اختر بند الموازنة",IF(I3236="مرفوض","✖ مرفوض من المدير",IF(I3236&lt;&gt;"موافق","⏳ بانتظار موافقة المدير",IF(K3236&lt;&gt;"نعم","⚠ غير مسوى مع الحسابات","✔ معتمد ومسوى")))))))))</f>
        <v/>
      </c>
      <c r="R3236">
        <f>N(R3235)+IF(A3236="عهدة",1,0)</f>
        <v/>
      </c>
      <c r="S3236">
        <f>IF(C3236="","",IF(AND(C3236&gt;=DATE(2026,9,1),C3236&lt;=DATE(2027,8,31)),(YEAR(C3236)-2026)*12+MONTH(C3236)-8,""))</f>
        <v/>
      </c>
      <c r="T3236">
        <f>IF(AND(A3236="مصروف",R3236&gt;0,I3236="موافق",S3236&lt;&gt;"",H3236&lt;&gt;""),N(G3236),0)</f>
        <v/>
      </c>
    </row>
    <row r="3237">
      <c r="A3237" s="19" t="n"/>
      <c r="B3237" s="20">
        <f>IF(A3237="","",IF(R3237=0,"⚠ أضف سطر عهدة أولًا","BDR-"&amp;TEXT(R3237,"000")))</f>
        <v/>
      </c>
      <c r="C3237" s="21" t="n"/>
      <c r="D3237" s="20">
        <f>IF(C3237="","",IF(S3237="","خارج السنة المالية",INDEX(القوائم!$D$2:$D$13,S3237)))</f>
        <v/>
      </c>
      <c r="E3237" s="22" t="n"/>
      <c r="F3237" s="23" t="n"/>
      <c r="G3237" s="23" t="n"/>
      <c r="H3237" s="22" t="n"/>
      <c r="I3237" s="19" t="n"/>
      <c r="J3237" s="21" t="n"/>
      <c r="K3237" s="19" t="n"/>
      <c r="L3237" s="19" t="n"/>
      <c r="M3237" s="21" t="n"/>
      <c r="N3237" s="22" t="n"/>
      <c r="O3237" s="24">
        <f>IF(A3237&lt;&gt;"عهدة","",SUMIFS($G$8:$G$5007,$B$8:$B$5007,B3237,$A$8:$A$5007,"مصروف",$I$8:$I$5007,"&lt;&gt;مرفوض"))</f>
        <v/>
      </c>
      <c r="P3237" s="25">
        <f>IF(A3237&lt;&gt;"عهدة","",N(F3237)-O3237)</f>
        <v/>
      </c>
      <c r="Q3237" s="26">
        <f>IF(A3237="","",IF(A3237="عهدة",IF(N(F3237)=0,"⚠ أدخل قيمة العهدة",IF(P3237&lt;0,"⛔ عجز / زيادة مصروفات "&amp;TEXT(-P3237,"#,##0"),IF(COUNTIFS($B$8:$B$5007,B3237,$A$8:$A$5007,"مصروف",$I$8:$I$5007,"&lt;&gt;مرفوض",$K$8:$K$5007,"&lt;&gt;نعم")&gt;0,"⚠ "&amp;COUNTIFS($B$8:$B$5007,B3237,$A$8:$A$5007,"مصروف",$I$8:$I$5007,"&lt;&gt;مرفوض",$K$8:$K$5007,"&lt;&gt;نعم")&amp;" مصروف غير مسوى",IF(L3237="تمت التسوية",IF(P3237=0,"✔ متوازنة وتمت التسوية","✔ تمت التسوية – متبقي "&amp;TEXT(P3237,"#,##0")),IF(P3237&gt;0,"متبقي "&amp;TEXT(P3237,"#,##0"),"✔ متوازنة"))))),IF(R3237=0,"⚠ أضف سطر عهدة أولًا",IF(OR(C3237="",N(G3237)=0),"⚠ أكمل التاريخ والقيمة",IF(S3237="","⚠ التاريخ خارج السنة المالية",IF(H3237="","⚠ اختر بند الموازنة",IF(I3237="مرفوض","✖ مرفوض من المدير",IF(I3237&lt;&gt;"موافق","⏳ بانتظار موافقة المدير",IF(K3237&lt;&gt;"نعم","⚠ غير مسوى مع الحسابات","✔ معتمد ومسوى")))))))))</f>
        <v/>
      </c>
      <c r="R3237">
        <f>N(R3236)+IF(A3237="عهدة",1,0)</f>
        <v/>
      </c>
      <c r="S3237">
        <f>IF(C3237="","",IF(AND(C3237&gt;=DATE(2026,9,1),C3237&lt;=DATE(2027,8,31)),(YEAR(C3237)-2026)*12+MONTH(C3237)-8,""))</f>
        <v/>
      </c>
      <c r="T3237">
        <f>IF(AND(A3237="مصروف",R3237&gt;0,I3237="موافق",S3237&lt;&gt;"",H3237&lt;&gt;""),N(G3237),0)</f>
        <v/>
      </c>
    </row>
    <row r="3238">
      <c r="A3238" s="19" t="n"/>
      <c r="B3238" s="20">
        <f>IF(A3238="","",IF(R3238=0,"⚠ أضف سطر عهدة أولًا","BDR-"&amp;TEXT(R3238,"000")))</f>
        <v/>
      </c>
      <c r="C3238" s="21" t="n"/>
      <c r="D3238" s="20">
        <f>IF(C3238="","",IF(S3238="","خارج السنة المالية",INDEX(القوائم!$D$2:$D$13,S3238)))</f>
        <v/>
      </c>
      <c r="E3238" s="22" t="n"/>
      <c r="F3238" s="23" t="n"/>
      <c r="G3238" s="23" t="n"/>
      <c r="H3238" s="22" t="n"/>
      <c r="I3238" s="19" t="n"/>
      <c r="J3238" s="21" t="n"/>
      <c r="K3238" s="19" t="n"/>
      <c r="L3238" s="19" t="n"/>
      <c r="M3238" s="21" t="n"/>
      <c r="N3238" s="22" t="n"/>
      <c r="O3238" s="24">
        <f>IF(A3238&lt;&gt;"عهدة","",SUMIFS($G$8:$G$5007,$B$8:$B$5007,B3238,$A$8:$A$5007,"مصروف",$I$8:$I$5007,"&lt;&gt;مرفوض"))</f>
        <v/>
      </c>
      <c r="P3238" s="25">
        <f>IF(A3238&lt;&gt;"عهدة","",N(F3238)-O3238)</f>
        <v/>
      </c>
      <c r="Q3238" s="26">
        <f>IF(A3238="","",IF(A3238="عهدة",IF(N(F3238)=0,"⚠ أدخل قيمة العهدة",IF(P3238&lt;0,"⛔ عجز / زيادة مصروفات "&amp;TEXT(-P3238,"#,##0"),IF(COUNTIFS($B$8:$B$5007,B3238,$A$8:$A$5007,"مصروف",$I$8:$I$5007,"&lt;&gt;مرفوض",$K$8:$K$5007,"&lt;&gt;نعم")&gt;0,"⚠ "&amp;COUNTIFS($B$8:$B$5007,B3238,$A$8:$A$5007,"مصروف",$I$8:$I$5007,"&lt;&gt;مرفوض",$K$8:$K$5007,"&lt;&gt;نعم")&amp;" مصروف غير مسوى",IF(L3238="تمت التسوية",IF(P3238=0,"✔ متوازنة وتمت التسوية","✔ تمت التسوية – متبقي "&amp;TEXT(P3238,"#,##0")),IF(P3238&gt;0,"متبقي "&amp;TEXT(P3238,"#,##0"),"✔ متوازنة"))))),IF(R3238=0,"⚠ أضف سطر عهدة أولًا",IF(OR(C3238="",N(G3238)=0),"⚠ أكمل التاريخ والقيمة",IF(S3238="","⚠ التاريخ خارج السنة المالية",IF(H3238="","⚠ اختر بند الموازنة",IF(I3238="مرفوض","✖ مرفوض من المدير",IF(I3238&lt;&gt;"موافق","⏳ بانتظار موافقة المدير",IF(K3238&lt;&gt;"نعم","⚠ غير مسوى مع الحسابات","✔ معتمد ومسوى")))))))))</f>
        <v/>
      </c>
      <c r="R3238">
        <f>N(R3237)+IF(A3238="عهدة",1,0)</f>
        <v/>
      </c>
      <c r="S3238">
        <f>IF(C3238="","",IF(AND(C3238&gt;=DATE(2026,9,1),C3238&lt;=DATE(2027,8,31)),(YEAR(C3238)-2026)*12+MONTH(C3238)-8,""))</f>
        <v/>
      </c>
      <c r="T3238">
        <f>IF(AND(A3238="مصروف",R3238&gt;0,I3238="موافق",S3238&lt;&gt;"",H3238&lt;&gt;""),N(G3238),0)</f>
        <v/>
      </c>
    </row>
    <row r="3239">
      <c r="A3239" s="19" t="n"/>
      <c r="B3239" s="20">
        <f>IF(A3239="","",IF(R3239=0,"⚠ أضف سطر عهدة أولًا","BDR-"&amp;TEXT(R3239,"000")))</f>
        <v/>
      </c>
      <c r="C3239" s="21" t="n"/>
      <c r="D3239" s="20">
        <f>IF(C3239="","",IF(S3239="","خارج السنة المالية",INDEX(القوائم!$D$2:$D$13,S3239)))</f>
        <v/>
      </c>
      <c r="E3239" s="22" t="n"/>
      <c r="F3239" s="23" t="n"/>
      <c r="G3239" s="23" t="n"/>
      <c r="H3239" s="22" t="n"/>
      <c r="I3239" s="19" t="n"/>
      <c r="J3239" s="21" t="n"/>
      <c r="K3239" s="19" t="n"/>
      <c r="L3239" s="19" t="n"/>
      <c r="M3239" s="21" t="n"/>
      <c r="N3239" s="22" t="n"/>
      <c r="O3239" s="24">
        <f>IF(A3239&lt;&gt;"عهدة","",SUMIFS($G$8:$G$5007,$B$8:$B$5007,B3239,$A$8:$A$5007,"مصروف",$I$8:$I$5007,"&lt;&gt;مرفوض"))</f>
        <v/>
      </c>
      <c r="P3239" s="25">
        <f>IF(A3239&lt;&gt;"عهدة","",N(F3239)-O3239)</f>
        <v/>
      </c>
      <c r="Q3239" s="26">
        <f>IF(A3239="","",IF(A3239="عهدة",IF(N(F3239)=0,"⚠ أدخل قيمة العهدة",IF(P3239&lt;0,"⛔ عجز / زيادة مصروفات "&amp;TEXT(-P3239,"#,##0"),IF(COUNTIFS($B$8:$B$5007,B3239,$A$8:$A$5007,"مصروف",$I$8:$I$5007,"&lt;&gt;مرفوض",$K$8:$K$5007,"&lt;&gt;نعم")&gt;0,"⚠ "&amp;COUNTIFS($B$8:$B$5007,B3239,$A$8:$A$5007,"مصروف",$I$8:$I$5007,"&lt;&gt;مرفوض",$K$8:$K$5007,"&lt;&gt;نعم")&amp;" مصروف غير مسوى",IF(L3239="تمت التسوية",IF(P3239=0,"✔ متوازنة وتمت التسوية","✔ تمت التسوية – متبقي "&amp;TEXT(P3239,"#,##0")),IF(P3239&gt;0,"متبقي "&amp;TEXT(P3239,"#,##0"),"✔ متوازنة"))))),IF(R3239=0,"⚠ أضف سطر عهدة أولًا",IF(OR(C3239="",N(G3239)=0),"⚠ أكمل التاريخ والقيمة",IF(S3239="","⚠ التاريخ خارج السنة المالية",IF(H3239="","⚠ اختر بند الموازنة",IF(I3239="مرفوض","✖ مرفوض من المدير",IF(I3239&lt;&gt;"موافق","⏳ بانتظار موافقة المدير",IF(K3239&lt;&gt;"نعم","⚠ غير مسوى مع الحسابات","✔ معتمد ومسوى")))))))))</f>
        <v/>
      </c>
      <c r="R3239">
        <f>N(R3238)+IF(A3239="عهدة",1,0)</f>
        <v/>
      </c>
      <c r="S3239">
        <f>IF(C3239="","",IF(AND(C3239&gt;=DATE(2026,9,1),C3239&lt;=DATE(2027,8,31)),(YEAR(C3239)-2026)*12+MONTH(C3239)-8,""))</f>
        <v/>
      </c>
      <c r="T3239">
        <f>IF(AND(A3239="مصروف",R3239&gt;0,I3239="موافق",S3239&lt;&gt;"",H3239&lt;&gt;""),N(G3239),0)</f>
        <v/>
      </c>
    </row>
    <row r="3240">
      <c r="A3240" s="19" t="n"/>
      <c r="B3240" s="20">
        <f>IF(A3240="","",IF(R3240=0,"⚠ أضف سطر عهدة أولًا","BDR-"&amp;TEXT(R3240,"000")))</f>
        <v/>
      </c>
      <c r="C3240" s="21" t="n"/>
      <c r="D3240" s="20">
        <f>IF(C3240="","",IF(S3240="","خارج السنة المالية",INDEX(القوائم!$D$2:$D$13,S3240)))</f>
        <v/>
      </c>
      <c r="E3240" s="22" t="n"/>
      <c r="F3240" s="23" t="n"/>
      <c r="G3240" s="23" t="n"/>
      <c r="H3240" s="22" t="n"/>
      <c r="I3240" s="19" t="n"/>
      <c r="J3240" s="21" t="n"/>
      <c r="K3240" s="19" t="n"/>
      <c r="L3240" s="19" t="n"/>
      <c r="M3240" s="21" t="n"/>
      <c r="N3240" s="22" t="n"/>
      <c r="O3240" s="24">
        <f>IF(A3240&lt;&gt;"عهدة","",SUMIFS($G$8:$G$5007,$B$8:$B$5007,B3240,$A$8:$A$5007,"مصروف",$I$8:$I$5007,"&lt;&gt;مرفوض"))</f>
        <v/>
      </c>
      <c r="P3240" s="25">
        <f>IF(A3240&lt;&gt;"عهدة","",N(F3240)-O3240)</f>
        <v/>
      </c>
      <c r="Q3240" s="26">
        <f>IF(A3240="","",IF(A3240="عهدة",IF(N(F3240)=0,"⚠ أدخل قيمة العهدة",IF(P3240&lt;0,"⛔ عجز / زيادة مصروفات "&amp;TEXT(-P3240,"#,##0"),IF(COUNTIFS($B$8:$B$5007,B3240,$A$8:$A$5007,"مصروف",$I$8:$I$5007,"&lt;&gt;مرفوض",$K$8:$K$5007,"&lt;&gt;نعم")&gt;0,"⚠ "&amp;COUNTIFS($B$8:$B$5007,B3240,$A$8:$A$5007,"مصروف",$I$8:$I$5007,"&lt;&gt;مرفوض",$K$8:$K$5007,"&lt;&gt;نعم")&amp;" مصروف غير مسوى",IF(L3240="تمت التسوية",IF(P3240=0,"✔ متوازنة وتمت التسوية","✔ تمت التسوية – متبقي "&amp;TEXT(P3240,"#,##0")),IF(P3240&gt;0,"متبقي "&amp;TEXT(P3240,"#,##0"),"✔ متوازنة"))))),IF(R3240=0,"⚠ أضف سطر عهدة أولًا",IF(OR(C3240="",N(G3240)=0),"⚠ أكمل التاريخ والقيمة",IF(S3240="","⚠ التاريخ خارج السنة المالية",IF(H3240="","⚠ اختر بند الموازنة",IF(I3240="مرفوض","✖ مرفوض من المدير",IF(I3240&lt;&gt;"موافق","⏳ بانتظار موافقة المدير",IF(K3240&lt;&gt;"نعم","⚠ غير مسوى مع الحسابات","✔ معتمد ومسوى")))))))))</f>
        <v/>
      </c>
      <c r="R3240">
        <f>N(R3239)+IF(A3240="عهدة",1,0)</f>
        <v/>
      </c>
      <c r="S3240">
        <f>IF(C3240="","",IF(AND(C3240&gt;=DATE(2026,9,1),C3240&lt;=DATE(2027,8,31)),(YEAR(C3240)-2026)*12+MONTH(C3240)-8,""))</f>
        <v/>
      </c>
      <c r="T3240">
        <f>IF(AND(A3240="مصروف",R3240&gt;0,I3240="موافق",S3240&lt;&gt;"",H3240&lt;&gt;""),N(G3240),0)</f>
        <v/>
      </c>
    </row>
    <row r="3241">
      <c r="A3241" s="19" t="n"/>
      <c r="B3241" s="20">
        <f>IF(A3241="","",IF(R3241=0,"⚠ أضف سطر عهدة أولًا","BDR-"&amp;TEXT(R3241,"000")))</f>
        <v/>
      </c>
      <c r="C3241" s="21" t="n"/>
      <c r="D3241" s="20">
        <f>IF(C3241="","",IF(S3241="","خارج السنة المالية",INDEX(القوائم!$D$2:$D$13,S3241)))</f>
        <v/>
      </c>
      <c r="E3241" s="22" t="n"/>
      <c r="F3241" s="23" t="n"/>
      <c r="G3241" s="23" t="n"/>
      <c r="H3241" s="22" t="n"/>
      <c r="I3241" s="19" t="n"/>
      <c r="J3241" s="21" t="n"/>
      <c r="K3241" s="19" t="n"/>
      <c r="L3241" s="19" t="n"/>
      <c r="M3241" s="21" t="n"/>
      <c r="N3241" s="22" t="n"/>
      <c r="O3241" s="24">
        <f>IF(A3241&lt;&gt;"عهدة","",SUMIFS($G$8:$G$5007,$B$8:$B$5007,B3241,$A$8:$A$5007,"مصروف",$I$8:$I$5007,"&lt;&gt;مرفوض"))</f>
        <v/>
      </c>
      <c r="P3241" s="25">
        <f>IF(A3241&lt;&gt;"عهدة","",N(F3241)-O3241)</f>
        <v/>
      </c>
      <c r="Q3241" s="26">
        <f>IF(A3241="","",IF(A3241="عهدة",IF(N(F3241)=0,"⚠ أدخل قيمة العهدة",IF(P3241&lt;0,"⛔ عجز / زيادة مصروفات "&amp;TEXT(-P3241,"#,##0"),IF(COUNTIFS($B$8:$B$5007,B3241,$A$8:$A$5007,"مصروف",$I$8:$I$5007,"&lt;&gt;مرفوض",$K$8:$K$5007,"&lt;&gt;نعم")&gt;0,"⚠ "&amp;COUNTIFS($B$8:$B$5007,B3241,$A$8:$A$5007,"مصروف",$I$8:$I$5007,"&lt;&gt;مرفوض",$K$8:$K$5007,"&lt;&gt;نعم")&amp;" مصروف غير مسوى",IF(L3241="تمت التسوية",IF(P3241=0,"✔ متوازنة وتمت التسوية","✔ تمت التسوية – متبقي "&amp;TEXT(P3241,"#,##0")),IF(P3241&gt;0,"متبقي "&amp;TEXT(P3241,"#,##0"),"✔ متوازنة"))))),IF(R3241=0,"⚠ أضف سطر عهدة أولًا",IF(OR(C3241="",N(G3241)=0),"⚠ أكمل التاريخ والقيمة",IF(S3241="","⚠ التاريخ خارج السنة المالية",IF(H3241="","⚠ اختر بند الموازنة",IF(I3241="مرفوض","✖ مرفوض من المدير",IF(I3241&lt;&gt;"موافق","⏳ بانتظار موافقة المدير",IF(K3241&lt;&gt;"نعم","⚠ غير مسوى مع الحسابات","✔ معتمد ومسوى")))))))))</f>
        <v/>
      </c>
      <c r="R3241">
        <f>N(R3240)+IF(A3241="عهدة",1,0)</f>
        <v/>
      </c>
      <c r="S3241">
        <f>IF(C3241="","",IF(AND(C3241&gt;=DATE(2026,9,1),C3241&lt;=DATE(2027,8,31)),(YEAR(C3241)-2026)*12+MONTH(C3241)-8,""))</f>
        <v/>
      </c>
      <c r="T3241">
        <f>IF(AND(A3241="مصروف",R3241&gt;0,I3241="موافق",S3241&lt;&gt;"",H3241&lt;&gt;""),N(G3241),0)</f>
        <v/>
      </c>
    </row>
    <row r="3242">
      <c r="A3242" s="19" t="n"/>
      <c r="B3242" s="20">
        <f>IF(A3242="","",IF(R3242=0,"⚠ أضف سطر عهدة أولًا","BDR-"&amp;TEXT(R3242,"000")))</f>
        <v/>
      </c>
      <c r="C3242" s="21" t="n"/>
      <c r="D3242" s="20">
        <f>IF(C3242="","",IF(S3242="","خارج السنة المالية",INDEX(القوائم!$D$2:$D$13,S3242)))</f>
        <v/>
      </c>
      <c r="E3242" s="22" t="n"/>
      <c r="F3242" s="23" t="n"/>
      <c r="G3242" s="23" t="n"/>
      <c r="H3242" s="22" t="n"/>
      <c r="I3242" s="19" t="n"/>
      <c r="J3242" s="21" t="n"/>
      <c r="K3242" s="19" t="n"/>
      <c r="L3242" s="19" t="n"/>
      <c r="M3242" s="21" t="n"/>
      <c r="N3242" s="22" t="n"/>
      <c r="O3242" s="24">
        <f>IF(A3242&lt;&gt;"عهدة","",SUMIFS($G$8:$G$5007,$B$8:$B$5007,B3242,$A$8:$A$5007,"مصروف",$I$8:$I$5007,"&lt;&gt;مرفوض"))</f>
        <v/>
      </c>
      <c r="P3242" s="25">
        <f>IF(A3242&lt;&gt;"عهدة","",N(F3242)-O3242)</f>
        <v/>
      </c>
      <c r="Q3242" s="26">
        <f>IF(A3242="","",IF(A3242="عهدة",IF(N(F3242)=0,"⚠ أدخل قيمة العهدة",IF(P3242&lt;0,"⛔ عجز / زيادة مصروفات "&amp;TEXT(-P3242,"#,##0"),IF(COUNTIFS($B$8:$B$5007,B3242,$A$8:$A$5007,"مصروف",$I$8:$I$5007,"&lt;&gt;مرفوض",$K$8:$K$5007,"&lt;&gt;نعم")&gt;0,"⚠ "&amp;COUNTIFS($B$8:$B$5007,B3242,$A$8:$A$5007,"مصروف",$I$8:$I$5007,"&lt;&gt;مرفوض",$K$8:$K$5007,"&lt;&gt;نعم")&amp;" مصروف غير مسوى",IF(L3242="تمت التسوية",IF(P3242=0,"✔ متوازنة وتمت التسوية","✔ تمت التسوية – متبقي "&amp;TEXT(P3242,"#,##0")),IF(P3242&gt;0,"متبقي "&amp;TEXT(P3242,"#,##0"),"✔ متوازنة"))))),IF(R3242=0,"⚠ أضف سطر عهدة أولًا",IF(OR(C3242="",N(G3242)=0),"⚠ أكمل التاريخ والقيمة",IF(S3242="","⚠ التاريخ خارج السنة المالية",IF(H3242="","⚠ اختر بند الموازنة",IF(I3242="مرفوض","✖ مرفوض من المدير",IF(I3242&lt;&gt;"موافق","⏳ بانتظار موافقة المدير",IF(K3242&lt;&gt;"نعم","⚠ غير مسوى مع الحسابات","✔ معتمد ومسوى")))))))))</f>
        <v/>
      </c>
      <c r="R3242">
        <f>N(R3241)+IF(A3242="عهدة",1,0)</f>
        <v/>
      </c>
      <c r="S3242">
        <f>IF(C3242="","",IF(AND(C3242&gt;=DATE(2026,9,1),C3242&lt;=DATE(2027,8,31)),(YEAR(C3242)-2026)*12+MONTH(C3242)-8,""))</f>
        <v/>
      </c>
      <c r="T3242">
        <f>IF(AND(A3242="مصروف",R3242&gt;0,I3242="موافق",S3242&lt;&gt;"",H3242&lt;&gt;""),N(G3242),0)</f>
        <v/>
      </c>
    </row>
    <row r="3243">
      <c r="A3243" s="19" t="n"/>
      <c r="B3243" s="20">
        <f>IF(A3243="","",IF(R3243=0,"⚠ أضف سطر عهدة أولًا","BDR-"&amp;TEXT(R3243,"000")))</f>
        <v/>
      </c>
      <c r="C3243" s="21" t="n"/>
      <c r="D3243" s="20">
        <f>IF(C3243="","",IF(S3243="","خارج السنة المالية",INDEX(القوائم!$D$2:$D$13,S3243)))</f>
        <v/>
      </c>
      <c r="E3243" s="22" t="n"/>
      <c r="F3243" s="23" t="n"/>
      <c r="G3243" s="23" t="n"/>
      <c r="H3243" s="22" t="n"/>
      <c r="I3243" s="19" t="n"/>
      <c r="J3243" s="21" t="n"/>
      <c r="K3243" s="19" t="n"/>
      <c r="L3243" s="19" t="n"/>
      <c r="M3243" s="21" t="n"/>
      <c r="N3243" s="22" t="n"/>
      <c r="O3243" s="24">
        <f>IF(A3243&lt;&gt;"عهدة","",SUMIFS($G$8:$G$5007,$B$8:$B$5007,B3243,$A$8:$A$5007,"مصروف",$I$8:$I$5007,"&lt;&gt;مرفوض"))</f>
        <v/>
      </c>
      <c r="P3243" s="25">
        <f>IF(A3243&lt;&gt;"عهدة","",N(F3243)-O3243)</f>
        <v/>
      </c>
      <c r="Q3243" s="26">
        <f>IF(A3243="","",IF(A3243="عهدة",IF(N(F3243)=0,"⚠ أدخل قيمة العهدة",IF(P3243&lt;0,"⛔ عجز / زيادة مصروفات "&amp;TEXT(-P3243,"#,##0"),IF(COUNTIFS($B$8:$B$5007,B3243,$A$8:$A$5007,"مصروف",$I$8:$I$5007,"&lt;&gt;مرفوض",$K$8:$K$5007,"&lt;&gt;نعم")&gt;0,"⚠ "&amp;COUNTIFS($B$8:$B$5007,B3243,$A$8:$A$5007,"مصروف",$I$8:$I$5007,"&lt;&gt;مرفوض",$K$8:$K$5007,"&lt;&gt;نعم")&amp;" مصروف غير مسوى",IF(L3243="تمت التسوية",IF(P3243=0,"✔ متوازنة وتمت التسوية","✔ تمت التسوية – متبقي "&amp;TEXT(P3243,"#,##0")),IF(P3243&gt;0,"متبقي "&amp;TEXT(P3243,"#,##0"),"✔ متوازنة"))))),IF(R3243=0,"⚠ أضف سطر عهدة أولًا",IF(OR(C3243="",N(G3243)=0),"⚠ أكمل التاريخ والقيمة",IF(S3243="","⚠ التاريخ خارج السنة المالية",IF(H3243="","⚠ اختر بند الموازنة",IF(I3243="مرفوض","✖ مرفوض من المدير",IF(I3243&lt;&gt;"موافق","⏳ بانتظار موافقة المدير",IF(K3243&lt;&gt;"نعم","⚠ غير مسوى مع الحسابات","✔ معتمد ومسوى")))))))))</f>
        <v/>
      </c>
      <c r="R3243">
        <f>N(R3242)+IF(A3243="عهدة",1,0)</f>
        <v/>
      </c>
      <c r="S3243">
        <f>IF(C3243="","",IF(AND(C3243&gt;=DATE(2026,9,1),C3243&lt;=DATE(2027,8,31)),(YEAR(C3243)-2026)*12+MONTH(C3243)-8,""))</f>
        <v/>
      </c>
      <c r="T3243">
        <f>IF(AND(A3243="مصروف",R3243&gt;0,I3243="موافق",S3243&lt;&gt;"",H3243&lt;&gt;""),N(G3243),0)</f>
        <v/>
      </c>
    </row>
    <row r="3244">
      <c r="A3244" s="19" t="n"/>
      <c r="B3244" s="20">
        <f>IF(A3244="","",IF(R3244=0,"⚠ أضف سطر عهدة أولًا","BDR-"&amp;TEXT(R3244,"000")))</f>
        <v/>
      </c>
      <c r="C3244" s="21" t="n"/>
      <c r="D3244" s="20">
        <f>IF(C3244="","",IF(S3244="","خارج السنة المالية",INDEX(القوائم!$D$2:$D$13,S3244)))</f>
        <v/>
      </c>
      <c r="E3244" s="22" t="n"/>
      <c r="F3244" s="23" t="n"/>
      <c r="G3244" s="23" t="n"/>
      <c r="H3244" s="22" t="n"/>
      <c r="I3244" s="19" t="n"/>
      <c r="J3244" s="21" t="n"/>
      <c r="K3244" s="19" t="n"/>
      <c r="L3244" s="19" t="n"/>
      <c r="M3244" s="21" t="n"/>
      <c r="N3244" s="22" t="n"/>
      <c r="O3244" s="24">
        <f>IF(A3244&lt;&gt;"عهدة","",SUMIFS($G$8:$G$5007,$B$8:$B$5007,B3244,$A$8:$A$5007,"مصروف",$I$8:$I$5007,"&lt;&gt;مرفوض"))</f>
        <v/>
      </c>
      <c r="P3244" s="25">
        <f>IF(A3244&lt;&gt;"عهدة","",N(F3244)-O3244)</f>
        <v/>
      </c>
      <c r="Q3244" s="26">
        <f>IF(A3244="","",IF(A3244="عهدة",IF(N(F3244)=0,"⚠ أدخل قيمة العهدة",IF(P3244&lt;0,"⛔ عجز / زيادة مصروفات "&amp;TEXT(-P3244,"#,##0"),IF(COUNTIFS($B$8:$B$5007,B3244,$A$8:$A$5007,"مصروف",$I$8:$I$5007,"&lt;&gt;مرفوض",$K$8:$K$5007,"&lt;&gt;نعم")&gt;0,"⚠ "&amp;COUNTIFS($B$8:$B$5007,B3244,$A$8:$A$5007,"مصروف",$I$8:$I$5007,"&lt;&gt;مرفوض",$K$8:$K$5007,"&lt;&gt;نعم")&amp;" مصروف غير مسوى",IF(L3244="تمت التسوية",IF(P3244=0,"✔ متوازنة وتمت التسوية","✔ تمت التسوية – متبقي "&amp;TEXT(P3244,"#,##0")),IF(P3244&gt;0,"متبقي "&amp;TEXT(P3244,"#,##0"),"✔ متوازنة"))))),IF(R3244=0,"⚠ أضف سطر عهدة أولًا",IF(OR(C3244="",N(G3244)=0),"⚠ أكمل التاريخ والقيمة",IF(S3244="","⚠ التاريخ خارج السنة المالية",IF(H3244="","⚠ اختر بند الموازنة",IF(I3244="مرفوض","✖ مرفوض من المدير",IF(I3244&lt;&gt;"موافق","⏳ بانتظار موافقة المدير",IF(K3244&lt;&gt;"نعم","⚠ غير مسوى مع الحسابات","✔ معتمد ومسوى")))))))))</f>
        <v/>
      </c>
      <c r="R3244">
        <f>N(R3243)+IF(A3244="عهدة",1,0)</f>
        <v/>
      </c>
      <c r="S3244">
        <f>IF(C3244="","",IF(AND(C3244&gt;=DATE(2026,9,1),C3244&lt;=DATE(2027,8,31)),(YEAR(C3244)-2026)*12+MONTH(C3244)-8,""))</f>
        <v/>
      </c>
      <c r="T3244">
        <f>IF(AND(A3244="مصروف",R3244&gt;0,I3244="موافق",S3244&lt;&gt;"",H3244&lt;&gt;""),N(G3244),0)</f>
        <v/>
      </c>
    </row>
    <row r="3245">
      <c r="A3245" s="19" t="n"/>
      <c r="B3245" s="20">
        <f>IF(A3245="","",IF(R3245=0,"⚠ أضف سطر عهدة أولًا","BDR-"&amp;TEXT(R3245,"000")))</f>
        <v/>
      </c>
      <c r="C3245" s="21" t="n"/>
      <c r="D3245" s="20">
        <f>IF(C3245="","",IF(S3245="","خارج السنة المالية",INDEX(القوائم!$D$2:$D$13,S3245)))</f>
        <v/>
      </c>
      <c r="E3245" s="22" t="n"/>
      <c r="F3245" s="23" t="n"/>
      <c r="G3245" s="23" t="n"/>
      <c r="H3245" s="22" t="n"/>
      <c r="I3245" s="19" t="n"/>
      <c r="J3245" s="21" t="n"/>
      <c r="K3245" s="19" t="n"/>
      <c r="L3245" s="19" t="n"/>
      <c r="M3245" s="21" t="n"/>
      <c r="N3245" s="22" t="n"/>
      <c r="O3245" s="24">
        <f>IF(A3245&lt;&gt;"عهدة","",SUMIFS($G$8:$G$5007,$B$8:$B$5007,B3245,$A$8:$A$5007,"مصروف",$I$8:$I$5007,"&lt;&gt;مرفوض"))</f>
        <v/>
      </c>
      <c r="P3245" s="25">
        <f>IF(A3245&lt;&gt;"عهدة","",N(F3245)-O3245)</f>
        <v/>
      </c>
      <c r="Q3245" s="26">
        <f>IF(A3245="","",IF(A3245="عهدة",IF(N(F3245)=0,"⚠ أدخل قيمة العهدة",IF(P3245&lt;0,"⛔ عجز / زيادة مصروفات "&amp;TEXT(-P3245,"#,##0"),IF(COUNTIFS($B$8:$B$5007,B3245,$A$8:$A$5007,"مصروف",$I$8:$I$5007,"&lt;&gt;مرفوض",$K$8:$K$5007,"&lt;&gt;نعم")&gt;0,"⚠ "&amp;COUNTIFS($B$8:$B$5007,B3245,$A$8:$A$5007,"مصروف",$I$8:$I$5007,"&lt;&gt;مرفوض",$K$8:$K$5007,"&lt;&gt;نعم")&amp;" مصروف غير مسوى",IF(L3245="تمت التسوية",IF(P3245=0,"✔ متوازنة وتمت التسوية","✔ تمت التسوية – متبقي "&amp;TEXT(P3245,"#,##0")),IF(P3245&gt;0,"متبقي "&amp;TEXT(P3245,"#,##0"),"✔ متوازنة"))))),IF(R3245=0,"⚠ أضف سطر عهدة أولًا",IF(OR(C3245="",N(G3245)=0),"⚠ أكمل التاريخ والقيمة",IF(S3245="","⚠ التاريخ خارج السنة المالية",IF(H3245="","⚠ اختر بند الموازنة",IF(I3245="مرفوض","✖ مرفوض من المدير",IF(I3245&lt;&gt;"موافق","⏳ بانتظار موافقة المدير",IF(K3245&lt;&gt;"نعم","⚠ غير مسوى مع الحسابات","✔ معتمد ومسوى")))))))))</f>
        <v/>
      </c>
      <c r="R3245">
        <f>N(R3244)+IF(A3245="عهدة",1,0)</f>
        <v/>
      </c>
      <c r="S3245">
        <f>IF(C3245="","",IF(AND(C3245&gt;=DATE(2026,9,1),C3245&lt;=DATE(2027,8,31)),(YEAR(C3245)-2026)*12+MONTH(C3245)-8,""))</f>
        <v/>
      </c>
      <c r="T3245">
        <f>IF(AND(A3245="مصروف",R3245&gt;0,I3245="موافق",S3245&lt;&gt;"",H3245&lt;&gt;""),N(G3245),0)</f>
        <v/>
      </c>
    </row>
    <row r="3246">
      <c r="A3246" s="19" t="n"/>
      <c r="B3246" s="20">
        <f>IF(A3246="","",IF(R3246=0,"⚠ أضف سطر عهدة أولًا","BDR-"&amp;TEXT(R3246,"000")))</f>
        <v/>
      </c>
      <c r="C3246" s="21" t="n"/>
      <c r="D3246" s="20">
        <f>IF(C3246="","",IF(S3246="","خارج السنة المالية",INDEX(القوائم!$D$2:$D$13,S3246)))</f>
        <v/>
      </c>
      <c r="E3246" s="22" t="n"/>
      <c r="F3246" s="23" t="n"/>
      <c r="G3246" s="23" t="n"/>
      <c r="H3246" s="22" t="n"/>
      <c r="I3246" s="19" t="n"/>
      <c r="J3246" s="21" t="n"/>
      <c r="K3246" s="19" t="n"/>
      <c r="L3246" s="19" t="n"/>
      <c r="M3246" s="21" t="n"/>
      <c r="N3246" s="22" t="n"/>
      <c r="O3246" s="24">
        <f>IF(A3246&lt;&gt;"عهدة","",SUMIFS($G$8:$G$5007,$B$8:$B$5007,B3246,$A$8:$A$5007,"مصروف",$I$8:$I$5007,"&lt;&gt;مرفوض"))</f>
        <v/>
      </c>
      <c r="P3246" s="25">
        <f>IF(A3246&lt;&gt;"عهدة","",N(F3246)-O3246)</f>
        <v/>
      </c>
      <c r="Q3246" s="26">
        <f>IF(A3246="","",IF(A3246="عهدة",IF(N(F3246)=0,"⚠ أدخل قيمة العهدة",IF(P3246&lt;0,"⛔ عجز / زيادة مصروفات "&amp;TEXT(-P3246,"#,##0"),IF(COUNTIFS($B$8:$B$5007,B3246,$A$8:$A$5007,"مصروف",$I$8:$I$5007,"&lt;&gt;مرفوض",$K$8:$K$5007,"&lt;&gt;نعم")&gt;0,"⚠ "&amp;COUNTIFS($B$8:$B$5007,B3246,$A$8:$A$5007,"مصروف",$I$8:$I$5007,"&lt;&gt;مرفوض",$K$8:$K$5007,"&lt;&gt;نعم")&amp;" مصروف غير مسوى",IF(L3246="تمت التسوية",IF(P3246=0,"✔ متوازنة وتمت التسوية","✔ تمت التسوية – متبقي "&amp;TEXT(P3246,"#,##0")),IF(P3246&gt;0,"متبقي "&amp;TEXT(P3246,"#,##0"),"✔ متوازنة"))))),IF(R3246=0,"⚠ أضف سطر عهدة أولًا",IF(OR(C3246="",N(G3246)=0),"⚠ أكمل التاريخ والقيمة",IF(S3246="","⚠ التاريخ خارج السنة المالية",IF(H3246="","⚠ اختر بند الموازنة",IF(I3246="مرفوض","✖ مرفوض من المدير",IF(I3246&lt;&gt;"موافق","⏳ بانتظار موافقة المدير",IF(K3246&lt;&gt;"نعم","⚠ غير مسوى مع الحسابات","✔ معتمد ومسوى")))))))))</f>
        <v/>
      </c>
      <c r="R3246">
        <f>N(R3245)+IF(A3246="عهدة",1,0)</f>
        <v/>
      </c>
      <c r="S3246">
        <f>IF(C3246="","",IF(AND(C3246&gt;=DATE(2026,9,1),C3246&lt;=DATE(2027,8,31)),(YEAR(C3246)-2026)*12+MONTH(C3246)-8,""))</f>
        <v/>
      </c>
      <c r="T3246">
        <f>IF(AND(A3246="مصروف",R3246&gt;0,I3246="موافق",S3246&lt;&gt;"",H3246&lt;&gt;""),N(G3246),0)</f>
        <v/>
      </c>
    </row>
    <row r="3247">
      <c r="A3247" s="19" t="n"/>
      <c r="B3247" s="20">
        <f>IF(A3247="","",IF(R3247=0,"⚠ أضف سطر عهدة أولًا","BDR-"&amp;TEXT(R3247,"000")))</f>
        <v/>
      </c>
      <c r="C3247" s="21" t="n"/>
      <c r="D3247" s="20">
        <f>IF(C3247="","",IF(S3247="","خارج السنة المالية",INDEX(القوائم!$D$2:$D$13,S3247)))</f>
        <v/>
      </c>
      <c r="E3247" s="22" t="n"/>
      <c r="F3247" s="23" t="n"/>
      <c r="G3247" s="23" t="n"/>
      <c r="H3247" s="22" t="n"/>
      <c r="I3247" s="19" t="n"/>
      <c r="J3247" s="21" t="n"/>
      <c r="K3247" s="19" t="n"/>
      <c r="L3247" s="19" t="n"/>
      <c r="M3247" s="21" t="n"/>
      <c r="N3247" s="22" t="n"/>
      <c r="O3247" s="24">
        <f>IF(A3247&lt;&gt;"عهدة","",SUMIFS($G$8:$G$5007,$B$8:$B$5007,B3247,$A$8:$A$5007,"مصروف",$I$8:$I$5007,"&lt;&gt;مرفوض"))</f>
        <v/>
      </c>
      <c r="P3247" s="25">
        <f>IF(A3247&lt;&gt;"عهدة","",N(F3247)-O3247)</f>
        <v/>
      </c>
      <c r="Q3247" s="26">
        <f>IF(A3247="","",IF(A3247="عهدة",IF(N(F3247)=0,"⚠ أدخل قيمة العهدة",IF(P3247&lt;0,"⛔ عجز / زيادة مصروفات "&amp;TEXT(-P3247,"#,##0"),IF(COUNTIFS($B$8:$B$5007,B3247,$A$8:$A$5007,"مصروف",$I$8:$I$5007,"&lt;&gt;مرفوض",$K$8:$K$5007,"&lt;&gt;نعم")&gt;0,"⚠ "&amp;COUNTIFS($B$8:$B$5007,B3247,$A$8:$A$5007,"مصروف",$I$8:$I$5007,"&lt;&gt;مرفوض",$K$8:$K$5007,"&lt;&gt;نعم")&amp;" مصروف غير مسوى",IF(L3247="تمت التسوية",IF(P3247=0,"✔ متوازنة وتمت التسوية","✔ تمت التسوية – متبقي "&amp;TEXT(P3247,"#,##0")),IF(P3247&gt;0,"متبقي "&amp;TEXT(P3247,"#,##0"),"✔ متوازنة"))))),IF(R3247=0,"⚠ أضف سطر عهدة أولًا",IF(OR(C3247="",N(G3247)=0),"⚠ أكمل التاريخ والقيمة",IF(S3247="","⚠ التاريخ خارج السنة المالية",IF(H3247="","⚠ اختر بند الموازنة",IF(I3247="مرفوض","✖ مرفوض من المدير",IF(I3247&lt;&gt;"موافق","⏳ بانتظار موافقة المدير",IF(K3247&lt;&gt;"نعم","⚠ غير مسوى مع الحسابات","✔ معتمد ومسوى")))))))))</f>
        <v/>
      </c>
      <c r="R3247">
        <f>N(R3246)+IF(A3247="عهدة",1,0)</f>
        <v/>
      </c>
      <c r="S3247">
        <f>IF(C3247="","",IF(AND(C3247&gt;=DATE(2026,9,1),C3247&lt;=DATE(2027,8,31)),(YEAR(C3247)-2026)*12+MONTH(C3247)-8,""))</f>
        <v/>
      </c>
      <c r="T3247">
        <f>IF(AND(A3247="مصروف",R3247&gt;0,I3247="موافق",S3247&lt;&gt;"",H3247&lt;&gt;""),N(G3247),0)</f>
        <v/>
      </c>
    </row>
    <row r="3248">
      <c r="A3248" s="19" t="n"/>
      <c r="B3248" s="20">
        <f>IF(A3248="","",IF(R3248=0,"⚠ أضف سطر عهدة أولًا","BDR-"&amp;TEXT(R3248,"000")))</f>
        <v/>
      </c>
      <c r="C3248" s="21" t="n"/>
      <c r="D3248" s="20">
        <f>IF(C3248="","",IF(S3248="","خارج السنة المالية",INDEX(القوائم!$D$2:$D$13,S3248)))</f>
        <v/>
      </c>
      <c r="E3248" s="22" t="n"/>
      <c r="F3248" s="23" t="n"/>
      <c r="G3248" s="23" t="n"/>
      <c r="H3248" s="22" t="n"/>
      <c r="I3248" s="19" t="n"/>
      <c r="J3248" s="21" t="n"/>
      <c r="K3248" s="19" t="n"/>
      <c r="L3248" s="19" t="n"/>
      <c r="M3248" s="21" t="n"/>
      <c r="N3248" s="22" t="n"/>
      <c r="O3248" s="24">
        <f>IF(A3248&lt;&gt;"عهدة","",SUMIFS($G$8:$G$5007,$B$8:$B$5007,B3248,$A$8:$A$5007,"مصروف",$I$8:$I$5007,"&lt;&gt;مرفوض"))</f>
        <v/>
      </c>
      <c r="P3248" s="25">
        <f>IF(A3248&lt;&gt;"عهدة","",N(F3248)-O3248)</f>
        <v/>
      </c>
      <c r="Q3248" s="26">
        <f>IF(A3248="","",IF(A3248="عهدة",IF(N(F3248)=0,"⚠ أدخل قيمة العهدة",IF(P3248&lt;0,"⛔ عجز / زيادة مصروفات "&amp;TEXT(-P3248,"#,##0"),IF(COUNTIFS($B$8:$B$5007,B3248,$A$8:$A$5007,"مصروف",$I$8:$I$5007,"&lt;&gt;مرفوض",$K$8:$K$5007,"&lt;&gt;نعم")&gt;0,"⚠ "&amp;COUNTIFS($B$8:$B$5007,B3248,$A$8:$A$5007,"مصروف",$I$8:$I$5007,"&lt;&gt;مرفوض",$K$8:$K$5007,"&lt;&gt;نعم")&amp;" مصروف غير مسوى",IF(L3248="تمت التسوية",IF(P3248=0,"✔ متوازنة وتمت التسوية","✔ تمت التسوية – متبقي "&amp;TEXT(P3248,"#,##0")),IF(P3248&gt;0,"متبقي "&amp;TEXT(P3248,"#,##0"),"✔ متوازنة"))))),IF(R3248=0,"⚠ أضف سطر عهدة أولًا",IF(OR(C3248="",N(G3248)=0),"⚠ أكمل التاريخ والقيمة",IF(S3248="","⚠ التاريخ خارج السنة المالية",IF(H3248="","⚠ اختر بند الموازنة",IF(I3248="مرفوض","✖ مرفوض من المدير",IF(I3248&lt;&gt;"موافق","⏳ بانتظار موافقة المدير",IF(K3248&lt;&gt;"نعم","⚠ غير مسوى مع الحسابات","✔ معتمد ومسوى")))))))))</f>
        <v/>
      </c>
      <c r="R3248">
        <f>N(R3247)+IF(A3248="عهدة",1,0)</f>
        <v/>
      </c>
      <c r="S3248">
        <f>IF(C3248="","",IF(AND(C3248&gt;=DATE(2026,9,1),C3248&lt;=DATE(2027,8,31)),(YEAR(C3248)-2026)*12+MONTH(C3248)-8,""))</f>
        <v/>
      </c>
      <c r="T3248">
        <f>IF(AND(A3248="مصروف",R3248&gt;0,I3248="موافق",S3248&lt;&gt;"",H3248&lt;&gt;""),N(G3248),0)</f>
        <v/>
      </c>
    </row>
    <row r="3249">
      <c r="A3249" s="19" t="n"/>
      <c r="B3249" s="20">
        <f>IF(A3249="","",IF(R3249=0,"⚠ أضف سطر عهدة أولًا","BDR-"&amp;TEXT(R3249,"000")))</f>
        <v/>
      </c>
      <c r="C3249" s="21" t="n"/>
      <c r="D3249" s="20">
        <f>IF(C3249="","",IF(S3249="","خارج السنة المالية",INDEX(القوائم!$D$2:$D$13,S3249)))</f>
        <v/>
      </c>
      <c r="E3249" s="22" t="n"/>
      <c r="F3249" s="23" t="n"/>
      <c r="G3249" s="23" t="n"/>
      <c r="H3249" s="22" t="n"/>
      <c r="I3249" s="19" t="n"/>
      <c r="J3249" s="21" t="n"/>
      <c r="K3249" s="19" t="n"/>
      <c r="L3249" s="19" t="n"/>
      <c r="M3249" s="21" t="n"/>
      <c r="N3249" s="22" t="n"/>
      <c r="O3249" s="24">
        <f>IF(A3249&lt;&gt;"عهدة","",SUMIFS($G$8:$G$5007,$B$8:$B$5007,B3249,$A$8:$A$5007,"مصروف",$I$8:$I$5007,"&lt;&gt;مرفوض"))</f>
        <v/>
      </c>
      <c r="P3249" s="25">
        <f>IF(A3249&lt;&gt;"عهدة","",N(F3249)-O3249)</f>
        <v/>
      </c>
      <c r="Q3249" s="26">
        <f>IF(A3249="","",IF(A3249="عهدة",IF(N(F3249)=0,"⚠ أدخل قيمة العهدة",IF(P3249&lt;0,"⛔ عجز / زيادة مصروفات "&amp;TEXT(-P3249,"#,##0"),IF(COUNTIFS($B$8:$B$5007,B3249,$A$8:$A$5007,"مصروف",$I$8:$I$5007,"&lt;&gt;مرفوض",$K$8:$K$5007,"&lt;&gt;نعم")&gt;0,"⚠ "&amp;COUNTIFS($B$8:$B$5007,B3249,$A$8:$A$5007,"مصروف",$I$8:$I$5007,"&lt;&gt;مرفوض",$K$8:$K$5007,"&lt;&gt;نعم")&amp;" مصروف غير مسوى",IF(L3249="تمت التسوية",IF(P3249=0,"✔ متوازنة وتمت التسوية","✔ تمت التسوية – متبقي "&amp;TEXT(P3249,"#,##0")),IF(P3249&gt;0,"متبقي "&amp;TEXT(P3249,"#,##0"),"✔ متوازنة"))))),IF(R3249=0,"⚠ أضف سطر عهدة أولًا",IF(OR(C3249="",N(G3249)=0),"⚠ أكمل التاريخ والقيمة",IF(S3249="","⚠ التاريخ خارج السنة المالية",IF(H3249="","⚠ اختر بند الموازنة",IF(I3249="مرفوض","✖ مرفوض من المدير",IF(I3249&lt;&gt;"موافق","⏳ بانتظار موافقة المدير",IF(K3249&lt;&gt;"نعم","⚠ غير مسوى مع الحسابات","✔ معتمد ومسوى")))))))))</f>
        <v/>
      </c>
      <c r="R3249">
        <f>N(R3248)+IF(A3249="عهدة",1,0)</f>
        <v/>
      </c>
      <c r="S3249">
        <f>IF(C3249="","",IF(AND(C3249&gt;=DATE(2026,9,1),C3249&lt;=DATE(2027,8,31)),(YEAR(C3249)-2026)*12+MONTH(C3249)-8,""))</f>
        <v/>
      </c>
      <c r="T3249">
        <f>IF(AND(A3249="مصروف",R3249&gt;0,I3249="موافق",S3249&lt;&gt;"",H3249&lt;&gt;""),N(G3249),0)</f>
        <v/>
      </c>
    </row>
    <row r="3250">
      <c r="A3250" s="19" t="n"/>
      <c r="B3250" s="20">
        <f>IF(A3250="","",IF(R3250=0,"⚠ أضف سطر عهدة أولًا","BDR-"&amp;TEXT(R3250,"000")))</f>
        <v/>
      </c>
      <c r="C3250" s="21" t="n"/>
      <c r="D3250" s="20">
        <f>IF(C3250="","",IF(S3250="","خارج السنة المالية",INDEX(القوائم!$D$2:$D$13,S3250)))</f>
        <v/>
      </c>
      <c r="E3250" s="22" t="n"/>
      <c r="F3250" s="23" t="n"/>
      <c r="G3250" s="23" t="n"/>
      <c r="H3250" s="22" t="n"/>
      <c r="I3250" s="19" t="n"/>
      <c r="J3250" s="21" t="n"/>
      <c r="K3250" s="19" t="n"/>
      <c r="L3250" s="19" t="n"/>
      <c r="M3250" s="21" t="n"/>
      <c r="N3250" s="22" t="n"/>
      <c r="O3250" s="24">
        <f>IF(A3250&lt;&gt;"عهدة","",SUMIFS($G$8:$G$5007,$B$8:$B$5007,B3250,$A$8:$A$5007,"مصروف",$I$8:$I$5007,"&lt;&gt;مرفوض"))</f>
        <v/>
      </c>
      <c r="P3250" s="25">
        <f>IF(A3250&lt;&gt;"عهدة","",N(F3250)-O3250)</f>
        <v/>
      </c>
      <c r="Q3250" s="26">
        <f>IF(A3250="","",IF(A3250="عهدة",IF(N(F3250)=0,"⚠ أدخل قيمة العهدة",IF(P3250&lt;0,"⛔ عجز / زيادة مصروفات "&amp;TEXT(-P3250,"#,##0"),IF(COUNTIFS($B$8:$B$5007,B3250,$A$8:$A$5007,"مصروف",$I$8:$I$5007,"&lt;&gt;مرفوض",$K$8:$K$5007,"&lt;&gt;نعم")&gt;0,"⚠ "&amp;COUNTIFS($B$8:$B$5007,B3250,$A$8:$A$5007,"مصروف",$I$8:$I$5007,"&lt;&gt;مرفوض",$K$8:$K$5007,"&lt;&gt;نعم")&amp;" مصروف غير مسوى",IF(L3250="تمت التسوية",IF(P3250=0,"✔ متوازنة وتمت التسوية","✔ تمت التسوية – متبقي "&amp;TEXT(P3250,"#,##0")),IF(P3250&gt;0,"متبقي "&amp;TEXT(P3250,"#,##0"),"✔ متوازنة"))))),IF(R3250=0,"⚠ أضف سطر عهدة أولًا",IF(OR(C3250="",N(G3250)=0),"⚠ أكمل التاريخ والقيمة",IF(S3250="","⚠ التاريخ خارج السنة المالية",IF(H3250="","⚠ اختر بند الموازنة",IF(I3250="مرفوض","✖ مرفوض من المدير",IF(I3250&lt;&gt;"موافق","⏳ بانتظار موافقة المدير",IF(K3250&lt;&gt;"نعم","⚠ غير مسوى مع الحسابات","✔ معتمد ومسوى")))))))))</f>
        <v/>
      </c>
      <c r="R3250">
        <f>N(R3249)+IF(A3250="عهدة",1,0)</f>
        <v/>
      </c>
      <c r="S3250">
        <f>IF(C3250="","",IF(AND(C3250&gt;=DATE(2026,9,1),C3250&lt;=DATE(2027,8,31)),(YEAR(C3250)-2026)*12+MONTH(C3250)-8,""))</f>
        <v/>
      </c>
      <c r="T3250">
        <f>IF(AND(A3250="مصروف",R3250&gt;0,I3250="موافق",S3250&lt;&gt;"",H3250&lt;&gt;""),N(G3250),0)</f>
        <v/>
      </c>
    </row>
    <row r="3251">
      <c r="A3251" s="19" t="n"/>
      <c r="B3251" s="20">
        <f>IF(A3251="","",IF(R3251=0,"⚠ أضف سطر عهدة أولًا","BDR-"&amp;TEXT(R3251,"000")))</f>
        <v/>
      </c>
      <c r="C3251" s="21" t="n"/>
      <c r="D3251" s="20">
        <f>IF(C3251="","",IF(S3251="","خارج السنة المالية",INDEX(القوائم!$D$2:$D$13,S3251)))</f>
        <v/>
      </c>
      <c r="E3251" s="22" t="n"/>
      <c r="F3251" s="23" t="n"/>
      <c r="G3251" s="23" t="n"/>
      <c r="H3251" s="22" t="n"/>
      <c r="I3251" s="19" t="n"/>
      <c r="J3251" s="21" t="n"/>
      <c r="K3251" s="19" t="n"/>
      <c r="L3251" s="19" t="n"/>
      <c r="M3251" s="21" t="n"/>
      <c r="N3251" s="22" t="n"/>
      <c r="O3251" s="24">
        <f>IF(A3251&lt;&gt;"عهدة","",SUMIFS($G$8:$G$5007,$B$8:$B$5007,B3251,$A$8:$A$5007,"مصروف",$I$8:$I$5007,"&lt;&gt;مرفوض"))</f>
        <v/>
      </c>
      <c r="P3251" s="25">
        <f>IF(A3251&lt;&gt;"عهدة","",N(F3251)-O3251)</f>
        <v/>
      </c>
      <c r="Q3251" s="26">
        <f>IF(A3251="","",IF(A3251="عهدة",IF(N(F3251)=0,"⚠ أدخل قيمة العهدة",IF(P3251&lt;0,"⛔ عجز / زيادة مصروفات "&amp;TEXT(-P3251,"#,##0"),IF(COUNTIFS($B$8:$B$5007,B3251,$A$8:$A$5007,"مصروف",$I$8:$I$5007,"&lt;&gt;مرفوض",$K$8:$K$5007,"&lt;&gt;نعم")&gt;0,"⚠ "&amp;COUNTIFS($B$8:$B$5007,B3251,$A$8:$A$5007,"مصروف",$I$8:$I$5007,"&lt;&gt;مرفوض",$K$8:$K$5007,"&lt;&gt;نعم")&amp;" مصروف غير مسوى",IF(L3251="تمت التسوية",IF(P3251=0,"✔ متوازنة وتمت التسوية","✔ تمت التسوية – متبقي "&amp;TEXT(P3251,"#,##0")),IF(P3251&gt;0,"متبقي "&amp;TEXT(P3251,"#,##0"),"✔ متوازنة"))))),IF(R3251=0,"⚠ أضف سطر عهدة أولًا",IF(OR(C3251="",N(G3251)=0),"⚠ أكمل التاريخ والقيمة",IF(S3251="","⚠ التاريخ خارج السنة المالية",IF(H3251="","⚠ اختر بند الموازنة",IF(I3251="مرفوض","✖ مرفوض من المدير",IF(I3251&lt;&gt;"موافق","⏳ بانتظار موافقة المدير",IF(K3251&lt;&gt;"نعم","⚠ غير مسوى مع الحسابات","✔ معتمد ومسوى")))))))))</f>
        <v/>
      </c>
      <c r="R3251">
        <f>N(R3250)+IF(A3251="عهدة",1,0)</f>
        <v/>
      </c>
      <c r="S3251">
        <f>IF(C3251="","",IF(AND(C3251&gt;=DATE(2026,9,1),C3251&lt;=DATE(2027,8,31)),(YEAR(C3251)-2026)*12+MONTH(C3251)-8,""))</f>
        <v/>
      </c>
      <c r="T3251">
        <f>IF(AND(A3251="مصروف",R3251&gt;0,I3251="موافق",S3251&lt;&gt;"",H3251&lt;&gt;""),N(G3251),0)</f>
        <v/>
      </c>
    </row>
    <row r="3252">
      <c r="A3252" s="19" t="n"/>
      <c r="B3252" s="20">
        <f>IF(A3252="","",IF(R3252=0,"⚠ أضف سطر عهدة أولًا","BDR-"&amp;TEXT(R3252,"000")))</f>
        <v/>
      </c>
      <c r="C3252" s="21" t="n"/>
      <c r="D3252" s="20">
        <f>IF(C3252="","",IF(S3252="","خارج السنة المالية",INDEX(القوائم!$D$2:$D$13,S3252)))</f>
        <v/>
      </c>
      <c r="E3252" s="22" t="n"/>
      <c r="F3252" s="23" t="n"/>
      <c r="G3252" s="23" t="n"/>
      <c r="H3252" s="22" t="n"/>
      <c r="I3252" s="19" t="n"/>
      <c r="J3252" s="21" t="n"/>
      <c r="K3252" s="19" t="n"/>
      <c r="L3252" s="19" t="n"/>
      <c r="M3252" s="21" t="n"/>
      <c r="N3252" s="22" t="n"/>
      <c r="O3252" s="24">
        <f>IF(A3252&lt;&gt;"عهدة","",SUMIFS($G$8:$G$5007,$B$8:$B$5007,B3252,$A$8:$A$5007,"مصروف",$I$8:$I$5007,"&lt;&gt;مرفوض"))</f>
        <v/>
      </c>
      <c r="P3252" s="25">
        <f>IF(A3252&lt;&gt;"عهدة","",N(F3252)-O3252)</f>
        <v/>
      </c>
      <c r="Q3252" s="26">
        <f>IF(A3252="","",IF(A3252="عهدة",IF(N(F3252)=0,"⚠ أدخل قيمة العهدة",IF(P3252&lt;0,"⛔ عجز / زيادة مصروفات "&amp;TEXT(-P3252,"#,##0"),IF(COUNTIFS($B$8:$B$5007,B3252,$A$8:$A$5007,"مصروف",$I$8:$I$5007,"&lt;&gt;مرفوض",$K$8:$K$5007,"&lt;&gt;نعم")&gt;0,"⚠ "&amp;COUNTIFS($B$8:$B$5007,B3252,$A$8:$A$5007,"مصروف",$I$8:$I$5007,"&lt;&gt;مرفوض",$K$8:$K$5007,"&lt;&gt;نعم")&amp;" مصروف غير مسوى",IF(L3252="تمت التسوية",IF(P3252=0,"✔ متوازنة وتمت التسوية","✔ تمت التسوية – متبقي "&amp;TEXT(P3252,"#,##0")),IF(P3252&gt;0,"متبقي "&amp;TEXT(P3252,"#,##0"),"✔ متوازنة"))))),IF(R3252=0,"⚠ أضف سطر عهدة أولًا",IF(OR(C3252="",N(G3252)=0),"⚠ أكمل التاريخ والقيمة",IF(S3252="","⚠ التاريخ خارج السنة المالية",IF(H3252="","⚠ اختر بند الموازنة",IF(I3252="مرفوض","✖ مرفوض من المدير",IF(I3252&lt;&gt;"موافق","⏳ بانتظار موافقة المدير",IF(K3252&lt;&gt;"نعم","⚠ غير مسوى مع الحسابات","✔ معتمد ومسوى")))))))))</f>
        <v/>
      </c>
      <c r="R3252">
        <f>N(R3251)+IF(A3252="عهدة",1,0)</f>
        <v/>
      </c>
      <c r="S3252">
        <f>IF(C3252="","",IF(AND(C3252&gt;=DATE(2026,9,1),C3252&lt;=DATE(2027,8,31)),(YEAR(C3252)-2026)*12+MONTH(C3252)-8,""))</f>
        <v/>
      </c>
      <c r="T3252">
        <f>IF(AND(A3252="مصروف",R3252&gt;0,I3252="موافق",S3252&lt;&gt;"",H3252&lt;&gt;""),N(G3252),0)</f>
        <v/>
      </c>
    </row>
    <row r="3253">
      <c r="A3253" s="19" t="n"/>
      <c r="B3253" s="20">
        <f>IF(A3253="","",IF(R3253=0,"⚠ أضف سطر عهدة أولًا","BDR-"&amp;TEXT(R3253,"000")))</f>
        <v/>
      </c>
      <c r="C3253" s="21" t="n"/>
      <c r="D3253" s="20">
        <f>IF(C3253="","",IF(S3253="","خارج السنة المالية",INDEX(القوائم!$D$2:$D$13,S3253)))</f>
        <v/>
      </c>
      <c r="E3253" s="22" t="n"/>
      <c r="F3253" s="23" t="n"/>
      <c r="G3253" s="23" t="n"/>
      <c r="H3253" s="22" t="n"/>
      <c r="I3253" s="19" t="n"/>
      <c r="J3253" s="21" t="n"/>
      <c r="K3253" s="19" t="n"/>
      <c r="L3253" s="19" t="n"/>
      <c r="M3253" s="21" t="n"/>
      <c r="N3253" s="22" t="n"/>
      <c r="O3253" s="24">
        <f>IF(A3253&lt;&gt;"عهدة","",SUMIFS($G$8:$G$5007,$B$8:$B$5007,B3253,$A$8:$A$5007,"مصروف",$I$8:$I$5007,"&lt;&gt;مرفوض"))</f>
        <v/>
      </c>
      <c r="P3253" s="25">
        <f>IF(A3253&lt;&gt;"عهدة","",N(F3253)-O3253)</f>
        <v/>
      </c>
      <c r="Q3253" s="26">
        <f>IF(A3253="","",IF(A3253="عهدة",IF(N(F3253)=0,"⚠ أدخل قيمة العهدة",IF(P3253&lt;0,"⛔ عجز / زيادة مصروفات "&amp;TEXT(-P3253,"#,##0"),IF(COUNTIFS($B$8:$B$5007,B3253,$A$8:$A$5007,"مصروف",$I$8:$I$5007,"&lt;&gt;مرفوض",$K$8:$K$5007,"&lt;&gt;نعم")&gt;0,"⚠ "&amp;COUNTIFS($B$8:$B$5007,B3253,$A$8:$A$5007,"مصروف",$I$8:$I$5007,"&lt;&gt;مرفوض",$K$8:$K$5007,"&lt;&gt;نعم")&amp;" مصروف غير مسوى",IF(L3253="تمت التسوية",IF(P3253=0,"✔ متوازنة وتمت التسوية","✔ تمت التسوية – متبقي "&amp;TEXT(P3253,"#,##0")),IF(P3253&gt;0,"متبقي "&amp;TEXT(P3253,"#,##0"),"✔ متوازنة"))))),IF(R3253=0,"⚠ أضف سطر عهدة أولًا",IF(OR(C3253="",N(G3253)=0),"⚠ أكمل التاريخ والقيمة",IF(S3253="","⚠ التاريخ خارج السنة المالية",IF(H3253="","⚠ اختر بند الموازنة",IF(I3253="مرفوض","✖ مرفوض من المدير",IF(I3253&lt;&gt;"موافق","⏳ بانتظار موافقة المدير",IF(K3253&lt;&gt;"نعم","⚠ غير مسوى مع الحسابات","✔ معتمد ومسوى")))))))))</f>
        <v/>
      </c>
      <c r="R3253">
        <f>N(R3252)+IF(A3253="عهدة",1,0)</f>
        <v/>
      </c>
      <c r="S3253">
        <f>IF(C3253="","",IF(AND(C3253&gt;=DATE(2026,9,1),C3253&lt;=DATE(2027,8,31)),(YEAR(C3253)-2026)*12+MONTH(C3253)-8,""))</f>
        <v/>
      </c>
      <c r="T3253">
        <f>IF(AND(A3253="مصروف",R3253&gt;0,I3253="موافق",S3253&lt;&gt;"",H3253&lt;&gt;""),N(G3253),0)</f>
        <v/>
      </c>
    </row>
    <row r="3254">
      <c r="A3254" s="19" t="n"/>
      <c r="B3254" s="20">
        <f>IF(A3254="","",IF(R3254=0,"⚠ أضف سطر عهدة أولًا","BDR-"&amp;TEXT(R3254,"000")))</f>
        <v/>
      </c>
      <c r="C3254" s="21" t="n"/>
      <c r="D3254" s="20">
        <f>IF(C3254="","",IF(S3254="","خارج السنة المالية",INDEX(القوائم!$D$2:$D$13,S3254)))</f>
        <v/>
      </c>
      <c r="E3254" s="22" t="n"/>
      <c r="F3254" s="23" t="n"/>
      <c r="G3254" s="23" t="n"/>
      <c r="H3254" s="22" t="n"/>
      <c r="I3254" s="19" t="n"/>
      <c r="J3254" s="21" t="n"/>
      <c r="K3254" s="19" t="n"/>
      <c r="L3254" s="19" t="n"/>
      <c r="M3254" s="21" t="n"/>
      <c r="N3254" s="22" t="n"/>
      <c r="O3254" s="24">
        <f>IF(A3254&lt;&gt;"عهدة","",SUMIFS($G$8:$G$5007,$B$8:$B$5007,B3254,$A$8:$A$5007,"مصروف",$I$8:$I$5007,"&lt;&gt;مرفوض"))</f>
        <v/>
      </c>
      <c r="P3254" s="25">
        <f>IF(A3254&lt;&gt;"عهدة","",N(F3254)-O3254)</f>
        <v/>
      </c>
      <c r="Q3254" s="26">
        <f>IF(A3254="","",IF(A3254="عهدة",IF(N(F3254)=0,"⚠ أدخل قيمة العهدة",IF(P3254&lt;0,"⛔ عجز / زيادة مصروفات "&amp;TEXT(-P3254,"#,##0"),IF(COUNTIFS($B$8:$B$5007,B3254,$A$8:$A$5007,"مصروف",$I$8:$I$5007,"&lt;&gt;مرفوض",$K$8:$K$5007,"&lt;&gt;نعم")&gt;0,"⚠ "&amp;COUNTIFS($B$8:$B$5007,B3254,$A$8:$A$5007,"مصروف",$I$8:$I$5007,"&lt;&gt;مرفوض",$K$8:$K$5007,"&lt;&gt;نعم")&amp;" مصروف غير مسوى",IF(L3254="تمت التسوية",IF(P3254=0,"✔ متوازنة وتمت التسوية","✔ تمت التسوية – متبقي "&amp;TEXT(P3254,"#,##0")),IF(P3254&gt;0,"متبقي "&amp;TEXT(P3254,"#,##0"),"✔ متوازنة"))))),IF(R3254=0,"⚠ أضف سطر عهدة أولًا",IF(OR(C3254="",N(G3254)=0),"⚠ أكمل التاريخ والقيمة",IF(S3254="","⚠ التاريخ خارج السنة المالية",IF(H3254="","⚠ اختر بند الموازنة",IF(I3254="مرفوض","✖ مرفوض من المدير",IF(I3254&lt;&gt;"موافق","⏳ بانتظار موافقة المدير",IF(K3254&lt;&gt;"نعم","⚠ غير مسوى مع الحسابات","✔ معتمد ومسوى")))))))))</f>
        <v/>
      </c>
      <c r="R3254">
        <f>N(R3253)+IF(A3254="عهدة",1,0)</f>
        <v/>
      </c>
      <c r="S3254">
        <f>IF(C3254="","",IF(AND(C3254&gt;=DATE(2026,9,1),C3254&lt;=DATE(2027,8,31)),(YEAR(C3254)-2026)*12+MONTH(C3254)-8,""))</f>
        <v/>
      </c>
      <c r="T3254">
        <f>IF(AND(A3254="مصروف",R3254&gt;0,I3254="موافق",S3254&lt;&gt;"",H3254&lt;&gt;""),N(G3254),0)</f>
        <v/>
      </c>
    </row>
    <row r="3255">
      <c r="A3255" s="19" t="n"/>
      <c r="B3255" s="20">
        <f>IF(A3255="","",IF(R3255=0,"⚠ أضف سطر عهدة أولًا","BDR-"&amp;TEXT(R3255,"000")))</f>
        <v/>
      </c>
      <c r="C3255" s="21" t="n"/>
      <c r="D3255" s="20">
        <f>IF(C3255="","",IF(S3255="","خارج السنة المالية",INDEX(القوائم!$D$2:$D$13,S3255)))</f>
        <v/>
      </c>
      <c r="E3255" s="22" t="n"/>
      <c r="F3255" s="23" t="n"/>
      <c r="G3255" s="23" t="n"/>
      <c r="H3255" s="22" t="n"/>
      <c r="I3255" s="19" t="n"/>
      <c r="J3255" s="21" t="n"/>
      <c r="K3255" s="19" t="n"/>
      <c r="L3255" s="19" t="n"/>
      <c r="M3255" s="21" t="n"/>
      <c r="N3255" s="22" t="n"/>
      <c r="O3255" s="24">
        <f>IF(A3255&lt;&gt;"عهدة","",SUMIFS($G$8:$G$5007,$B$8:$B$5007,B3255,$A$8:$A$5007,"مصروف",$I$8:$I$5007,"&lt;&gt;مرفوض"))</f>
        <v/>
      </c>
      <c r="P3255" s="25">
        <f>IF(A3255&lt;&gt;"عهدة","",N(F3255)-O3255)</f>
        <v/>
      </c>
      <c r="Q3255" s="26">
        <f>IF(A3255="","",IF(A3255="عهدة",IF(N(F3255)=0,"⚠ أدخل قيمة العهدة",IF(P3255&lt;0,"⛔ عجز / زيادة مصروفات "&amp;TEXT(-P3255,"#,##0"),IF(COUNTIFS($B$8:$B$5007,B3255,$A$8:$A$5007,"مصروف",$I$8:$I$5007,"&lt;&gt;مرفوض",$K$8:$K$5007,"&lt;&gt;نعم")&gt;0,"⚠ "&amp;COUNTIFS($B$8:$B$5007,B3255,$A$8:$A$5007,"مصروف",$I$8:$I$5007,"&lt;&gt;مرفوض",$K$8:$K$5007,"&lt;&gt;نعم")&amp;" مصروف غير مسوى",IF(L3255="تمت التسوية",IF(P3255=0,"✔ متوازنة وتمت التسوية","✔ تمت التسوية – متبقي "&amp;TEXT(P3255,"#,##0")),IF(P3255&gt;0,"متبقي "&amp;TEXT(P3255,"#,##0"),"✔ متوازنة"))))),IF(R3255=0,"⚠ أضف سطر عهدة أولًا",IF(OR(C3255="",N(G3255)=0),"⚠ أكمل التاريخ والقيمة",IF(S3255="","⚠ التاريخ خارج السنة المالية",IF(H3255="","⚠ اختر بند الموازنة",IF(I3255="مرفوض","✖ مرفوض من المدير",IF(I3255&lt;&gt;"موافق","⏳ بانتظار موافقة المدير",IF(K3255&lt;&gt;"نعم","⚠ غير مسوى مع الحسابات","✔ معتمد ومسوى")))))))))</f>
        <v/>
      </c>
      <c r="R3255">
        <f>N(R3254)+IF(A3255="عهدة",1,0)</f>
        <v/>
      </c>
      <c r="S3255">
        <f>IF(C3255="","",IF(AND(C3255&gt;=DATE(2026,9,1),C3255&lt;=DATE(2027,8,31)),(YEAR(C3255)-2026)*12+MONTH(C3255)-8,""))</f>
        <v/>
      </c>
      <c r="T3255">
        <f>IF(AND(A3255="مصروف",R3255&gt;0,I3255="موافق",S3255&lt;&gt;"",H3255&lt;&gt;""),N(G3255),0)</f>
        <v/>
      </c>
    </row>
    <row r="3256">
      <c r="A3256" s="19" t="n"/>
      <c r="B3256" s="20">
        <f>IF(A3256="","",IF(R3256=0,"⚠ أضف سطر عهدة أولًا","BDR-"&amp;TEXT(R3256,"000")))</f>
        <v/>
      </c>
      <c r="C3256" s="21" t="n"/>
      <c r="D3256" s="20">
        <f>IF(C3256="","",IF(S3256="","خارج السنة المالية",INDEX(القوائم!$D$2:$D$13,S3256)))</f>
        <v/>
      </c>
      <c r="E3256" s="22" t="n"/>
      <c r="F3256" s="23" t="n"/>
      <c r="G3256" s="23" t="n"/>
      <c r="H3256" s="22" t="n"/>
      <c r="I3256" s="19" t="n"/>
      <c r="J3256" s="21" t="n"/>
      <c r="K3256" s="19" t="n"/>
      <c r="L3256" s="19" t="n"/>
      <c r="M3256" s="21" t="n"/>
      <c r="N3256" s="22" t="n"/>
      <c r="O3256" s="24">
        <f>IF(A3256&lt;&gt;"عهدة","",SUMIFS($G$8:$G$5007,$B$8:$B$5007,B3256,$A$8:$A$5007,"مصروف",$I$8:$I$5007,"&lt;&gt;مرفوض"))</f>
        <v/>
      </c>
      <c r="P3256" s="25">
        <f>IF(A3256&lt;&gt;"عهدة","",N(F3256)-O3256)</f>
        <v/>
      </c>
      <c r="Q3256" s="26">
        <f>IF(A3256="","",IF(A3256="عهدة",IF(N(F3256)=0,"⚠ أدخل قيمة العهدة",IF(P3256&lt;0,"⛔ عجز / زيادة مصروفات "&amp;TEXT(-P3256,"#,##0"),IF(COUNTIFS($B$8:$B$5007,B3256,$A$8:$A$5007,"مصروف",$I$8:$I$5007,"&lt;&gt;مرفوض",$K$8:$K$5007,"&lt;&gt;نعم")&gt;0,"⚠ "&amp;COUNTIFS($B$8:$B$5007,B3256,$A$8:$A$5007,"مصروف",$I$8:$I$5007,"&lt;&gt;مرفوض",$K$8:$K$5007,"&lt;&gt;نعم")&amp;" مصروف غير مسوى",IF(L3256="تمت التسوية",IF(P3256=0,"✔ متوازنة وتمت التسوية","✔ تمت التسوية – متبقي "&amp;TEXT(P3256,"#,##0")),IF(P3256&gt;0,"متبقي "&amp;TEXT(P3256,"#,##0"),"✔ متوازنة"))))),IF(R3256=0,"⚠ أضف سطر عهدة أولًا",IF(OR(C3256="",N(G3256)=0),"⚠ أكمل التاريخ والقيمة",IF(S3256="","⚠ التاريخ خارج السنة المالية",IF(H3256="","⚠ اختر بند الموازنة",IF(I3256="مرفوض","✖ مرفوض من المدير",IF(I3256&lt;&gt;"موافق","⏳ بانتظار موافقة المدير",IF(K3256&lt;&gt;"نعم","⚠ غير مسوى مع الحسابات","✔ معتمد ومسوى")))))))))</f>
        <v/>
      </c>
      <c r="R3256">
        <f>N(R3255)+IF(A3256="عهدة",1,0)</f>
        <v/>
      </c>
      <c r="S3256">
        <f>IF(C3256="","",IF(AND(C3256&gt;=DATE(2026,9,1),C3256&lt;=DATE(2027,8,31)),(YEAR(C3256)-2026)*12+MONTH(C3256)-8,""))</f>
        <v/>
      </c>
      <c r="T3256">
        <f>IF(AND(A3256="مصروف",R3256&gt;0,I3256="موافق",S3256&lt;&gt;"",H3256&lt;&gt;""),N(G3256),0)</f>
        <v/>
      </c>
    </row>
    <row r="3257">
      <c r="A3257" s="19" t="n"/>
      <c r="B3257" s="20">
        <f>IF(A3257="","",IF(R3257=0,"⚠ أضف سطر عهدة أولًا","BDR-"&amp;TEXT(R3257,"000")))</f>
        <v/>
      </c>
      <c r="C3257" s="21" t="n"/>
      <c r="D3257" s="20">
        <f>IF(C3257="","",IF(S3257="","خارج السنة المالية",INDEX(القوائم!$D$2:$D$13,S3257)))</f>
        <v/>
      </c>
      <c r="E3257" s="22" t="n"/>
      <c r="F3257" s="23" t="n"/>
      <c r="G3257" s="23" t="n"/>
      <c r="H3257" s="22" t="n"/>
      <c r="I3257" s="19" t="n"/>
      <c r="J3257" s="21" t="n"/>
      <c r="K3257" s="19" t="n"/>
      <c r="L3257" s="19" t="n"/>
      <c r="M3257" s="21" t="n"/>
      <c r="N3257" s="22" t="n"/>
      <c r="O3257" s="24">
        <f>IF(A3257&lt;&gt;"عهدة","",SUMIFS($G$8:$G$5007,$B$8:$B$5007,B3257,$A$8:$A$5007,"مصروف",$I$8:$I$5007,"&lt;&gt;مرفوض"))</f>
        <v/>
      </c>
      <c r="P3257" s="25">
        <f>IF(A3257&lt;&gt;"عهدة","",N(F3257)-O3257)</f>
        <v/>
      </c>
      <c r="Q3257" s="26">
        <f>IF(A3257="","",IF(A3257="عهدة",IF(N(F3257)=0,"⚠ أدخل قيمة العهدة",IF(P3257&lt;0,"⛔ عجز / زيادة مصروفات "&amp;TEXT(-P3257,"#,##0"),IF(COUNTIFS($B$8:$B$5007,B3257,$A$8:$A$5007,"مصروف",$I$8:$I$5007,"&lt;&gt;مرفوض",$K$8:$K$5007,"&lt;&gt;نعم")&gt;0,"⚠ "&amp;COUNTIFS($B$8:$B$5007,B3257,$A$8:$A$5007,"مصروف",$I$8:$I$5007,"&lt;&gt;مرفوض",$K$8:$K$5007,"&lt;&gt;نعم")&amp;" مصروف غير مسوى",IF(L3257="تمت التسوية",IF(P3257=0,"✔ متوازنة وتمت التسوية","✔ تمت التسوية – متبقي "&amp;TEXT(P3257,"#,##0")),IF(P3257&gt;0,"متبقي "&amp;TEXT(P3257,"#,##0"),"✔ متوازنة"))))),IF(R3257=0,"⚠ أضف سطر عهدة أولًا",IF(OR(C3257="",N(G3257)=0),"⚠ أكمل التاريخ والقيمة",IF(S3257="","⚠ التاريخ خارج السنة المالية",IF(H3257="","⚠ اختر بند الموازنة",IF(I3257="مرفوض","✖ مرفوض من المدير",IF(I3257&lt;&gt;"موافق","⏳ بانتظار موافقة المدير",IF(K3257&lt;&gt;"نعم","⚠ غير مسوى مع الحسابات","✔ معتمد ومسوى")))))))))</f>
        <v/>
      </c>
      <c r="R3257">
        <f>N(R3256)+IF(A3257="عهدة",1,0)</f>
        <v/>
      </c>
      <c r="S3257">
        <f>IF(C3257="","",IF(AND(C3257&gt;=DATE(2026,9,1),C3257&lt;=DATE(2027,8,31)),(YEAR(C3257)-2026)*12+MONTH(C3257)-8,""))</f>
        <v/>
      </c>
      <c r="T3257">
        <f>IF(AND(A3257="مصروف",R3257&gt;0,I3257="موافق",S3257&lt;&gt;"",H3257&lt;&gt;""),N(G3257),0)</f>
        <v/>
      </c>
    </row>
    <row r="3258">
      <c r="A3258" s="19" t="n"/>
      <c r="B3258" s="20">
        <f>IF(A3258="","",IF(R3258=0,"⚠ أضف سطر عهدة أولًا","BDR-"&amp;TEXT(R3258,"000")))</f>
        <v/>
      </c>
      <c r="C3258" s="21" t="n"/>
      <c r="D3258" s="20">
        <f>IF(C3258="","",IF(S3258="","خارج السنة المالية",INDEX(القوائم!$D$2:$D$13,S3258)))</f>
        <v/>
      </c>
      <c r="E3258" s="22" t="n"/>
      <c r="F3258" s="23" t="n"/>
      <c r="G3258" s="23" t="n"/>
      <c r="H3258" s="22" t="n"/>
      <c r="I3258" s="19" t="n"/>
      <c r="J3258" s="21" t="n"/>
      <c r="K3258" s="19" t="n"/>
      <c r="L3258" s="19" t="n"/>
      <c r="M3258" s="21" t="n"/>
      <c r="N3258" s="22" t="n"/>
      <c r="O3258" s="24">
        <f>IF(A3258&lt;&gt;"عهدة","",SUMIFS($G$8:$G$5007,$B$8:$B$5007,B3258,$A$8:$A$5007,"مصروف",$I$8:$I$5007,"&lt;&gt;مرفوض"))</f>
        <v/>
      </c>
      <c r="P3258" s="25">
        <f>IF(A3258&lt;&gt;"عهدة","",N(F3258)-O3258)</f>
        <v/>
      </c>
      <c r="Q3258" s="26">
        <f>IF(A3258="","",IF(A3258="عهدة",IF(N(F3258)=0,"⚠ أدخل قيمة العهدة",IF(P3258&lt;0,"⛔ عجز / زيادة مصروفات "&amp;TEXT(-P3258,"#,##0"),IF(COUNTIFS($B$8:$B$5007,B3258,$A$8:$A$5007,"مصروف",$I$8:$I$5007,"&lt;&gt;مرفوض",$K$8:$K$5007,"&lt;&gt;نعم")&gt;0,"⚠ "&amp;COUNTIFS($B$8:$B$5007,B3258,$A$8:$A$5007,"مصروف",$I$8:$I$5007,"&lt;&gt;مرفوض",$K$8:$K$5007,"&lt;&gt;نعم")&amp;" مصروف غير مسوى",IF(L3258="تمت التسوية",IF(P3258=0,"✔ متوازنة وتمت التسوية","✔ تمت التسوية – متبقي "&amp;TEXT(P3258,"#,##0")),IF(P3258&gt;0,"متبقي "&amp;TEXT(P3258,"#,##0"),"✔ متوازنة"))))),IF(R3258=0,"⚠ أضف سطر عهدة أولًا",IF(OR(C3258="",N(G3258)=0),"⚠ أكمل التاريخ والقيمة",IF(S3258="","⚠ التاريخ خارج السنة المالية",IF(H3258="","⚠ اختر بند الموازنة",IF(I3258="مرفوض","✖ مرفوض من المدير",IF(I3258&lt;&gt;"موافق","⏳ بانتظار موافقة المدير",IF(K3258&lt;&gt;"نعم","⚠ غير مسوى مع الحسابات","✔ معتمد ومسوى")))))))))</f>
        <v/>
      </c>
      <c r="R3258">
        <f>N(R3257)+IF(A3258="عهدة",1,0)</f>
        <v/>
      </c>
      <c r="S3258">
        <f>IF(C3258="","",IF(AND(C3258&gt;=DATE(2026,9,1),C3258&lt;=DATE(2027,8,31)),(YEAR(C3258)-2026)*12+MONTH(C3258)-8,""))</f>
        <v/>
      </c>
      <c r="T3258">
        <f>IF(AND(A3258="مصروف",R3258&gt;0,I3258="موافق",S3258&lt;&gt;"",H3258&lt;&gt;""),N(G3258),0)</f>
        <v/>
      </c>
    </row>
    <row r="3259">
      <c r="A3259" s="19" t="n"/>
      <c r="B3259" s="20">
        <f>IF(A3259="","",IF(R3259=0,"⚠ أضف سطر عهدة أولًا","BDR-"&amp;TEXT(R3259,"000")))</f>
        <v/>
      </c>
      <c r="C3259" s="21" t="n"/>
      <c r="D3259" s="20">
        <f>IF(C3259="","",IF(S3259="","خارج السنة المالية",INDEX(القوائم!$D$2:$D$13,S3259)))</f>
        <v/>
      </c>
      <c r="E3259" s="22" t="n"/>
      <c r="F3259" s="23" t="n"/>
      <c r="G3259" s="23" t="n"/>
      <c r="H3259" s="22" t="n"/>
      <c r="I3259" s="19" t="n"/>
      <c r="J3259" s="21" t="n"/>
      <c r="K3259" s="19" t="n"/>
      <c r="L3259" s="19" t="n"/>
      <c r="M3259" s="21" t="n"/>
      <c r="N3259" s="22" t="n"/>
      <c r="O3259" s="24">
        <f>IF(A3259&lt;&gt;"عهدة","",SUMIFS($G$8:$G$5007,$B$8:$B$5007,B3259,$A$8:$A$5007,"مصروف",$I$8:$I$5007,"&lt;&gt;مرفوض"))</f>
        <v/>
      </c>
      <c r="P3259" s="25">
        <f>IF(A3259&lt;&gt;"عهدة","",N(F3259)-O3259)</f>
        <v/>
      </c>
      <c r="Q3259" s="26">
        <f>IF(A3259="","",IF(A3259="عهدة",IF(N(F3259)=0,"⚠ أدخل قيمة العهدة",IF(P3259&lt;0,"⛔ عجز / زيادة مصروفات "&amp;TEXT(-P3259,"#,##0"),IF(COUNTIFS($B$8:$B$5007,B3259,$A$8:$A$5007,"مصروف",$I$8:$I$5007,"&lt;&gt;مرفوض",$K$8:$K$5007,"&lt;&gt;نعم")&gt;0,"⚠ "&amp;COUNTIFS($B$8:$B$5007,B3259,$A$8:$A$5007,"مصروف",$I$8:$I$5007,"&lt;&gt;مرفوض",$K$8:$K$5007,"&lt;&gt;نعم")&amp;" مصروف غير مسوى",IF(L3259="تمت التسوية",IF(P3259=0,"✔ متوازنة وتمت التسوية","✔ تمت التسوية – متبقي "&amp;TEXT(P3259,"#,##0")),IF(P3259&gt;0,"متبقي "&amp;TEXT(P3259,"#,##0"),"✔ متوازنة"))))),IF(R3259=0,"⚠ أضف سطر عهدة أولًا",IF(OR(C3259="",N(G3259)=0),"⚠ أكمل التاريخ والقيمة",IF(S3259="","⚠ التاريخ خارج السنة المالية",IF(H3259="","⚠ اختر بند الموازنة",IF(I3259="مرفوض","✖ مرفوض من المدير",IF(I3259&lt;&gt;"موافق","⏳ بانتظار موافقة المدير",IF(K3259&lt;&gt;"نعم","⚠ غير مسوى مع الحسابات","✔ معتمد ومسوى")))))))))</f>
        <v/>
      </c>
      <c r="R3259">
        <f>N(R3258)+IF(A3259="عهدة",1,0)</f>
        <v/>
      </c>
      <c r="S3259">
        <f>IF(C3259="","",IF(AND(C3259&gt;=DATE(2026,9,1),C3259&lt;=DATE(2027,8,31)),(YEAR(C3259)-2026)*12+MONTH(C3259)-8,""))</f>
        <v/>
      </c>
      <c r="T3259">
        <f>IF(AND(A3259="مصروف",R3259&gt;0,I3259="موافق",S3259&lt;&gt;"",H3259&lt;&gt;""),N(G3259),0)</f>
        <v/>
      </c>
    </row>
    <row r="3260">
      <c r="A3260" s="19" t="n"/>
      <c r="B3260" s="20">
        <f>IF(A3260="","",IF(R3260=0,"⚠ أضف سطر عهدة أولًا","BDR-"&amp;TEXT(R3260,"000")))</f>
        <v/>
      </c>
      <c r="C3260" s="21" t="n"/>
      <c r="D3260" s="20">
        <f>IF(C3260="","",IF(S3260="","خارج السنة المالية",INDEX(القوائم!$D$2:$D$13,S3260)))</f>
        <v/>
      </c>
      <c r="E3260" s="22" t="n"/>
      <c r="F3260" s="23" t="n"/>
      <c r="G3260" s="23" t="n"/>
      <c r="H3260" s="22" t="n"/>
      <c r="I3260" s="19" t="n"/>
      <c r="J3260" s="21" t="n"/>
      <c r="K3260" s="19" t="n"/>
      <c r="L3260" s="19" t="n"/>
      <c r="M3260" s="21" t="n"/>
      <c r="N3260" s="22" t="n"/>
      <c r="O3260" s="24">
        <f>IF(A3260&lt;&gt;"عهدة","",SUMIFS($G$8:$G$5007,$B$8:$B$5007,B3260,$A$8:$A$5007,"مصروف",$I$8:$I$5007,"&lt;&gt;مرفوض"))</f>
        <v/>
      </c>
      <c r="P3260" s="25">
        <f>IF(A3260&lt;&gt;"عهدة","",N(F3260)-O3260)</f>
        <v/>
      </c>
      <c r="Q3260" s="26">
        <f>IF(A3260="","",IF(A3260="عهدة",IF(N(F3260)=0,"⚠ أدخل قيمة العهدة",IF(P3260&lt;0,"⛔ عجز / زيادة مصروفات "&amp;TEXT(-P3260,"#,##0"),IF(COUNTIFS($B$8:$B$5007,B3260,$A$8:$A$5007,"مصروف",$I$8:$I$5007,"&lt;&gt;مرفوض",$K$8:$K$5007,"&lt;&gt;نعم")&gt;0,"⚠ "&amp;COUNTIFS($B$8:$B$5007,B3260,$A$8:$A$5007,"مصروف",$I$8:$I$5007,"&lt;&gt;مرفوض",$K$8:$K$5007,"&lt;&gt;نعم")&amp;" مصروف غير مسوى",IF(L3260="تمت التسوية",IF(P3260=0,"✔ متوازنة وتمت التسوية","✔ تمت التسوية – متبقي "&amp;TEXT(P3260,"#,##0")),IF(P3260&gt;0,"متبقي "&amp;TEXT(P3260,"#,##0"),"✔ متوازنة"))))),IF(R3260=0,"⚠ أضف سطر عهدة أولًا",IF(OR(C3260="",N(G3260)=0),"⚠ أكمل التاريخ والقيمة",IF(S3260="","⚠ التاريخ خارج السنة المالية",IF(H3260="","⚠ اختر بند الموازنة",IF(I3260="مرفوض","✖ مرفوض من المدير",IF(I3260&lt;&gt;"موافق","⏳ بانتظار موافقة المدير",IF(K3260&lt;&gt;"نعم","⚠ غير مسوى مع الحسابات","✔ معتمد ومسوى")))))))))</f>
        <v/>
      </c>
      <c r="R3260">
        <f>N(R3259)+IF(A3260="عهدة",1,0)</f>
        <v/>
      </c>
      <c r="S3260">
        <f>IF(C3260="","",IF(AND(C3260&gt;=DATE(2026,9,1),C3260&lt;=DATE(2027,8,31)),(YEAR(C3260)-2026)*12+MONTH(C3260)-8,""))</f>
        <v/>
      </c>
      <c r="T3260">
        <f>IF(AND(A3260="مصروف",R3260&gt;0,I3260="موافق",S3260&lt;&gt;"",H3260&lt;&gt;""),N(G3260),0)</f>
        <v/>
      </c>
    </row>
    <row r="3261">
      <c r="A3261" s="19" t="n"/>
      <c r="B3261" s="20">
        <f>IF(A3261="","",IF(R3261=0,"⚠ أضف سطر عهدة أولًا","BDR-"&amp;TEXT(R3261,"000")))</f>
        <v/>
      </c>
      <c r="C3261" s="21" t="n"/>
      <c r="D3261" s="20">
        <f>IF(C3261="","",IF(S3261="","خارج السنة المالية",INDEX(القوائم!$D$2:$D$13,S3261)))</f>
        <v/>
      </c>
      <c r="E3261" s="22" t="n"/>
      <c r="F3261" s="23" t="n"/>
      <c r="G3261" s="23" t="n"/>
      <c r="H3261" s="22" t="n"/>
      <c r="I3261" s="19" t="n"/>
      <c r="J3261" s="21" t="n"/>
      <c r="K3261" s="19" t="n"/>
      <c r="L3261" s="19" t="n"/>
      <c r="M3261" s="21" t="n"/>
      <c r="N3261" s="22" t="n"/>
      <c r="O3261" s="24">
        <f>IF(A3261&lt;&gt;"عهدة","",SUMIFS($G$8:$G$5007,$B$8:$B$5007,B3261,$A$8:$A$5007,"مصروف",$I$8:$I$5007,"&lt;&gt;مرفوض"))</f>
        <v/>
      </c>
      <c r="P3261" s="25">
        <f>IF(A3261&lt;&gt;"عهدة","",N(F3261)-O3261)</f>
        <v/>
      </c>
      <c r="Q3261" s="26">
        <f>IF(A3261="","",IF(A3261="عهدة",IF(N(F3261)=0,"⚠ أدخل قيمة العهدة",IF(P3261&lt;0,"⛔ عجز / زيادة مصروفات "&amp;TEXT(-P3261,"#,##0"),IF(COUNTIFS($B$8:$B$5007,B3261,$A$8:$A$5007,"مصروف",$I$8:$I$5007,"&lt;&gt;مرفوض",$K$8:$K$5007,"&lt;&gt;نعم")&gt;0,"⚠ "&amp;COUNTIFS($B$8:$B$5007,B3261,$A$8:$A$5007,"مصروف",$I$8:$I$5007,"&lt;&gt;مرفوض",$K$8:$K$5007,"&lt;&gt;نعم")&amp;" مصروف غير مسوى",IF(L3261="تمت التسوية",IF(P3261=0,"✔ متوازنة وتمت التسوية","✔ تمت التسوية – متبقي "&amp;TEXT(P3261,"#,##0")),IF(P3261&gt;0,"متبقي "&amp;TEXT(P3261,"#,##0"),"✔ متوازنة"))))),IF(R3261=0,"⚠ أضف سطر عهدة أولًا",IF(OR(C3261="",N(G3261)=0),"⚠ أكمل التاريخ والقيمة",IF(S3261="","⚠ التاريخ خارج السنة المالية",IF(H3261="","⚠ اختر بند الموازنة",IF(I3261="مرفوض","✖ مرفوض من المدير",IF(I3261&lt;&gt;"موافق","⏳ بانتظار موافقة المدير",IF(K3261&lt;&gt;"نعم","⚠ غير مسوى مع الحسابات","✔ معتمد ومسوى")))))))))</f>
        <v/>
      </c>
      <c r="R3261">
        <f>N(R3260)+IF(A3261="عهدة",1,0)</f>
        <v/>
      </c>
      <c r="S3261">
        <f>IF(C3261="","",IF(AND(C3261&gt;=DATE(2026,9,1),C3261&lt;=DATE(2027,8,31)),(YEAR(C3261)-2026)*12+MONTH(C3261)-8,""))</f>
        <v/>
      </c>
      <c r="T3261">
        <f>IF(AND(A3261="مصروف",R3261&gt;0,I3261="موافق",S3261&lt;&gt;"",H3261&lt;&gt;""),N(G3261),0)</f>
        <v/>
      </c>
    </row>
    <row r="3262">
      <c r="A3262" s="19" t="n"/>
      <c r="B3262" s="20">
        <f>IF(A3262="","",IF(R3262=0,"⚠ أضف سطر عهدة أولًا","BDR-"&amp;TEXT(R3262,"000")))</f>
        <v/>
      </c>
      <c r="C3262" s="21" t="n"/>
      <c r="D3262" s="20">
        <f>IF(C3262="","",IF(S3262="","خارج السنة المالية",INDEX(القوائم!$D$2:$D$13,S3262)))</f>
        <v/>
      </c>
      <c r="E3262" s="22" t="n"/>
      <c r="F3262" s="23" t="n"/>
      <c r="G3262" s="23" t="n"/>
      <c r="H3262" s="22" t="n"/>
      <c r="I3262" s="19" t="n"/>
      <c r="J3262" s="21" t="n"/>
      <c r="K3262" s="19" t="n"/>
      <c r="L3262" s="19" t="n"/>
      <c r="M3262" s="21" t="n"/>
      <c r="N3262" s="22" t="n"/>
      <c r="O3262" s="24">
        <f>IF(A3262&lt;&gt;"عهدة","",SUMIFS($G$8:$G$5007,$B$8:$B$5007,B3262,$A$8:$A$5007,"مصروف",$I$8:$I$5007,"&lt;&gt;مرفوض"))</f>
        <v/>
      </c>
      <c r="P3262" s="25">
        <f>IF(A3262&lt;&gt;"عهدة","",N(F3262)-O3262)</f>
        <v/>
      </c>
      <c r="Q3262" s="26">
        <f>IF(A3262="","",IF(A3262="عهدة",IF(N(F3262)=0,"⚠ أدخل قيمة العهدة",IF(P3262&lt;0,"⛔ عجز / زيادة مصروفات "&amp;TEXT(-P3262,"#,##0"),IF(COUNTIFS($B$8:$B$5007,B3262,$A$8:$A$5007,"مصروف",$I$8:$I$5007,"&lt;&gt;مرفوض",$K$8:$K$5007,"&lt;&gt;نعم")&gt;0,"⚠ "&amp;COUNTIFS($B$8:$B$5007,B3262,$A$8:$A$5007,"مصروف",$I$8:$I$5007,"&lt;&gt;مرفوض",$K$8:$K$5007,"&lt;&gt;نعم")&amp;" مصروف غير مسوى",IF(L3262="تمت التسوية",IF(P3262=0,"✔ متوازنة وتمت التسوية","✔ تمت التسوية – متبقي "&amp;TEXT(P3262,"#,##0")),IF(P3262&gt;0,"متبقي "&amp;TEXT(P3262,"#,##0"),"✔ متوازنة"))))),IF(R3262=0,"⚠ أضف سطر عهدة أولًا",IF(OR(C3262="",N(G3262)=0),"⚠ أكمل التاريخ والقيمة",IF(S3262="","⚠ التاريخ خارج السنة المالية",IF(H3262="","⚠ اختر بند الموازنة",IF(I3262="مرفوض","✖ مرفوض من المدير",IF(I3262&lt;&gt;"موافق","⏳ بانتظار موافقة المدير",IF(K3262&lt;&gt;"نعم","⚠ غير مسوى مع الحسابات","✔ معتمد ومسوى")))))))))</f>
        <v/>
      </c>
      <c r="R3262">
        <f>N(R3261)+IF(A3262="عهدة",1,0)</f>
        <v/>
      </c>
      <c r="S3262">
        <f>IF(C3262="","",IF(AND(C3262&gt;=DATE(2026,9,1),C3262&lt;=DATE(2027,8,31)),(YEAR(C3262)-2026)*12+MONTH(C3262)-8,""))</f>
        <v/>
      </c>
      <c r="T3262">
        <f>IF(AND(A3262="مصروف",R3262&gt;0,I3262="موافق",S3262&lt;&gt;"",H3262&lt;&gt;""),N(G3262),0)</f>
        <v/>
      </c>
    </row>
    <row r="3263">
      <c r="A3263" s="19" t="n"/>
      <c r="B3263" s="20">
        <f>IF(A3263="","",IF(R3263=0,"⚠ أضف سطر عهدة أولًا","BDR-"&amp;TEXT(R3263,"000")))</f>
        <v/>
      </c>
      <c r="C3263" s="21" t="n"/>
      <c r="D3263" s="20">
        <f>IF(C3263="","",IF(S3263="","خارج السنة المالية",INDEX(القوائم!$D$2:$D$13,S3263)))</f>
        <v/>
      </c>
      <c r="E3263" s="22" t="n"/>
      <c r="F3263" s="23" t="n"/>
      <c r="G3263" s="23" t="n"/>
      <c r="H3263" s="22" t="n"/>
      <c r="I3263" s="19" t="n"/>
      <c r="J3263" s="21" t="n"/>
      <c r="K3263" s="19" t="n"/>
      <c r="L3263" s="19" t="n"/>
      <c r="M3263" s="21" t="n"/>
      <c r="N3263" s="22" t="n"/>
      <c r="O3263" s="24">
        <f>IF(A3263&lt;&gt;"عهدة","",SUMIFS($G$8:$G$5007,$B$8:$B$5007,B3263,$A$8:$A$5007,"مصروف",$I$8:$I$5007,"&lt;&gt;مرفوض"))</f>
        <v/>
      </c>
      <c r="P3263" s="25">
        <f>IF(A3263&lt;&gt;"عهدة","",N(F3263)-O3263)</f>
        <v/>
      </c>
      <c r="Q3263" s="26">
        <f>IF(A3263="","",IF(A3263="عهدة",IF(N(F3263)=0,"⚠ أدخل قيمة العهدة",IF(P3263&lt;0,"⛔ عجز / زيادة مصروفات "&amp;TEXT(-P3263,"#,##0"),IF(COUNTIFS($B$8:$B$5007,B3263,$A$8:$A$5007,"مصروف",$I$8:$I$5007,"&lt;&gt;مرفوض",$K$8:$K$5007,"&lt;&gt;نعم")&gt;0,"⚠ "&amp;COUNTIFS($B$8:$B$5007,B3263,$A$8:$A$5007,"مصروف",$I$8:$I$5007,"&lt;&gt;مرفوض",$K$8:$K$5007,"&lt;&gt;نعم")&amp;" مصروف غير مسوى",IF(L3263="تمت التسوية",IF(P3263=0,"✔ متوازنة وتمت التسوية","✔ تمت التسوية – متبقي "&amp;TEXT(P3263,"#,##0")),IF(P3263&gt;0,"متبقي "&amp;TEXT(P3263,"#,##0"),"✔ متوازنة"))))),IF(R3263=0,"⚠ أضف سطر عهدة أولًا",IF(OR(C3263="",N(G3263)=0),"⚠ أكمل التاريخ والقيمة",IF(S3263="","⚠ التاريخ خارج السنة المالية",IF(H3263="","⚠ اختر بند الموازنة",IF(I3263="مرفوض","✖ مرفوض من المدير",IF(I3263&lt;&gt;"موافق","⏳ بانتظار موافقة المدير",IF(K3263&lt;&gt;"نعم","⚠ غير مسوى مع الحسابات","✔ معتمد ومسوى")))))))))</f>
        <v/>
      </c>
      <c r="R3263">
        <f>N(R3262)+IF(A3263="عهدة",1,0)</f>
        <v/>
      </c>
      <c r="S3263">
        <f>IF(C3263="","",IF(AND(C3263&gt;=DATE(2026,9,1),C3263&lt;=DATE(2027,8,31)),(YEAR(C3263)-2026)*12+MONTH(C3263)-8,""))</f>
        <v/>
      </c>
      <c r="T3263">
        <f>IF(AND(A3263="مصروف",R3263&gt;0,I3263="موافق",S3263&lt;&gt;"",H3263&lt;&gt;""),N(G3263),0)</f>
        <v/>
      </c>
    </row>
    <row r="3264">
      <c r="A3264" s="19" t="n"/>
      <c r="B3264" s="20">
        <f>IF(A3264="","",IF(R3264=0,"⚠ أضف سطر عهدة أولًا","BDR-"&amp;TEXT(R3264,"000")))</f>
        <v/>
      </c>
      <c r="C3264" s="21" t="n"/>
      <c r="D3264" s="20">
        <f>IF(C3264="","",IF(S3264="","خارج السنة المالية",INDEX(القوائم!$D$2:$D$13,S3264)))</f>
        <v/>
      </c>
      <c r="E3264" s="22" t="n"/>
      <c r="F3264" s="23" t="n"/>
      <c r="G3264" s="23" t="n"/>
      <c r="H3264" s="22" t="n"/>
      <c r="I3264" s="19" t="n"/>
      <c r="J3264" s="21" t="n"/>
      <c r="K3264" s="19" t="n"/>
      <c r="L3264" s="19" t="n"/>
      <c r="M3264" s="21" t="n"/>
      <c r="N3264" s="22" t="n"/>
      <c r="O3264" s="24">
        <f>IF(A3264&lt;&gt;"عهدة","",SUMIFS($G$8:$G$5007,$B$8:$B$5007,B3264,$A$8:$A$5007,"مصروف",$I$8:$I$5007,"&lt;&gt;مرفوض"))</f>
        <v/>
      </c>
      <c r="P3264" s="25">
        <f>IF(A3264&lt;&gt;"عهدة","",N(F3264)-O3264)</f>
        <v/>
      </c>
      <c r="Q3264" s="26">
        <f>IF(A3264="","",IF(A3264="عهدة",IF(N(F3264)=0,"⚠ أدخل قيمة العهدة",IF(P3264&lt;0,"⛔ عجز / زيادة مصروفات "&amp;TEXT(-P3264,"#,##0"),IF(COUNTIFS($B$8:$B$5007,B3264,$A$8:$A$5007,"مصروف",$I$8:$I$5007,"&lt;&gt;مرفوض",$K$8:$K$5007,"&lt;&gt;نعم")&gt;0,"⚠ "&amp;COUNTIFS($B$8:$B$5007,B3264,$A$8:$A$5007,"مصروف",$I$8:$I$5007,"&lt;&gt;مرفوض",$K$8:$K$5007,"&lt;&gt;نعم")&amp;" مصروف غير مسوى",IF(L3264="تمت التسوية",IF(P3264=0,"✔ متوازنة وتمت التسوية","✔ تمت التسوية – متبقي "&amp;TEXT(P3264,"#,##0")),IF(P3264&gt;0,"متبقي "&amp;TEXT(P3264,"#,##0"),"✔ متوازنة"))))),IF(R3264=0,"⚠ أضف سطر عهدة أولًا",IF(OR(C3264="",N(G3264)=0),"⚠ أكمل التاريخ والقيمة",IF(S3264="","⚠ التاريخ خارج السنة المالية",IF(H3264="","⚠ اختر بند الموازنة",IF(I3264="مرفوض","✖ مرفوض من المدير",IF(I3264&lt;&gt;"موافق","⏳ بانتظار موافقة المدير",IF(K3264&lt;&gt;"نعم","⚠ غير مسوى مع الحسابات","✔ معتمد ومسوى")))))))))</f>
        <v/>
      </c>
      <c r="R3264">
        <f>N(R3263)+IF(A3264="عهدة",1,0)</f>
        <v/>
      </c>
      <c r="S3264">
        <f>IF(C3264="","",IF(AND(C3264&gt;=DATE(2026,9,1),C3264&lt;=DATE(2027,8,31)),(YEAR(C3264)-2026)*12+MONTH(C3264)-8,""))</f>
        <v/>
      </c>
      <c r="T3264">
        <f>IF(AND(A3264="مصروف",R3264&gt;0,I3264="موافق",S3264&lt;&gt;"",H3264&lt;&gt;""),N(G3264),0)</f>
        <v/>
      </c>
    </row>
    <row r="3265">
      <c r="A3265" s="19" t="n"/>
      <c r="B3265" s="20">
        <f>IF(A3265="","",IF(R3265=0,"⚠ أضف سطر عهدة أولًا","BDR-"&amp;TEXT(R3265,"000")))</f>
        <v/>
      </c>
      <c r="C3265" s="21" t="n"/>
      <c r="D3265" s="20">
        <f>IF(C3265="","",IF(S3265="","خارج السنة المالية",INDEX(القوائم!$D$2:$D$13,S3265)))</f>
        <v/>
      </c>
      <c r="E3265" s="22" t="n"/>
      <c r="F3265" s="23" t="n"/>
      <c r="G3265" s="23" t="n"/>
      <c r="H3265" s="22" t="n"/>
      <c r="I3265" s="19" t="n"/>
      <c r="J3265" s="21" t="n"/>
      <c r="K3265" s="19" t="n"/>
      <c r="L3265" s="19" t="n"/>
      <c r="M3265" s="21" t="n"/>
      <c r="N3265" s="22" t="n"/>
      <c r="O3265" s="24">
        <f>IF(A3265&lt;&gt;"عهدة","",SUMIFS($G$8:$G$5007,$B$8:$B$5007,B3265,$A$8:$A$5007,"مصروف",$I$8:$I$5007,"&lt;&gt;مرفوض"))</f>
        <v/>
      </c>
      <c r="P3265" s="25">
        <f>IF(A3265&lt;&gt;"عهدة","",N(F3265)-O3265)</f>
        <v/>
      </c>
      <c r="Q3265" s="26">
        <f>IF(A3265="","",IF(A3265="عهدة",IF(N(F3265)=0,"⚠ أدخل قيمة العهدة",IF(P3265&lt;0,"⛔ عجز / زيادة مصروفات "&amp;TEXT(-P3265,"#,##0"),IF(COUNTIFS($B$8:$B$5007,B3265,$A$8:$A$5007,"مصروف",$I$8:$I$5007,"&lt;&gt;مرفوض",$K$8:$K$5007,"&lt;&gt;نعم")&gt;0,"⚠ "&amp;COUNTIFS($B$8:$B$5007,B3265,$A$8:$A$5007,"مصروف",$I$8:$I$5007,"&lt;&gt;مرفوض",$K$8:$K$5007,"&lt;&gt;نعم")&amp;" مصروف غير مسوى",IF(L3265="تمت التسوية",IF(P3265=0,"✔ متوازنة وتمت التسوية","✔ تمت التسوية – متبقي "&amp;TEXT(P3265,"#,##0")),IF(P3265&gt;0,"متبقي "&amp;TEXT(P3265,"#,##0"),"✔ متوازنة"))))),IF(R3265=0,"⚠ أضف سطر عهدة أولًا",IF(OR(C3265="",N(G3265)=0),"⚠ أكمل التاريخ والقيمة",IF(S3265="","⚠ التاريخ خارج السنة المالية",IF(H3265="","⚠ اختر بند الموازنة",IF(I3265="مرفوض","✖ مرفوض من المدير",IF(I3265&lt;&gt;"موافق","⏳ بانتظار موافقة المدير",IF(K3265&lt;&gt;"نعم","⚠ غير مسوى مع الحسابات","✔ معتمد ومسوى")))))))))</f>
        <v/>
      </c>
      <c r="R3265">
        <f>N(R3264)+IF(A3265="عهدة",1,0)</f>
        <v/>
      </c>
      <c r="S3265">
        <f>IF(C3265="","",IF(AND(C3265&gt;=DATE(2026,9,1),C3265&lt;=DATE(2027,8,31)),(YEAR(C3265)-2026)*12+MONTH(C3265)-8,""))</f>
        <v/>
      </c>
      <c r="T3265">
        <f>IF(AND(A3265="مصروف",R3265&gt;0,I3265="موافق",S3265&lt;&gt;"",H3265&lt;&gt;""),N(G3265),0)</f>
        <v/>
      </c>
    </row>
    <row r="3266">
      <c r="A3266" s="19" t="n"/>
      <c r="B3266" s="20">
        <f>IF(A3266="","",IF(R3266=0,"⚠ أضف سطر عهدة أولًا","BDR-"&amp;TEXT(R3266,"000")))</f>
        <v/>
      </c>
      <c r="C3266" s="21" t="n"/>
      <c r="D3266" s="20">
        <f>IF(C3266="","",IF(S3266="","خارج السنة المالية",INDEX(القوائم!$D$2:$D$13,S3266)))</f>
        <v/>
      </c>
      <c r="E3266" s="22" t="n"/>
      <c r="F3266" s="23" t="n"/>
      <c r="G3266" s="23" t="n"/>
      <c r="H3266" s="22" t="n"/>
      <c r="I3266" s="19" t="n"/>
      <c r="J3266" s="21" t="n"/>
      <c r="K3266" s="19" t="n"/>
      <c r="L3266" s="19" t="n"/>
      <c r="M3266" s="21" t="n"/>
      <c r="N3266" s="22" t="n"/>
      <c r="O3266" s="24">
        <f>IF(A3266&lt;&gt;"عهدة","",SUMIFS($G$8:$G$5007,$B$8:$B$5007,B3266,$A$8:$A$5007,"مصروف",$I$8:$I$5007,"&lt;&gt;مرفوض"))</f>
        <v/>
      </c>
      <c r="P3266" s="25">
        <f>IF(A3266&lt;&gt;"عهدة","",N(F3266)-O3266)</f>
        <v/>
      </c>
      <c r="Q3266" s="26">
        <f>IF(A3266="","",IF(A3266="عهدة",IF(N(F3266)=0,"⚠ أدخل قيمة العهدة",IF(P3266&lt;0,"⛔ عجز / زيادة مصروفات "&amp;TEXT(-P3266,"#,##0"),IF(COUNTIFS($B$8:$B$5007,B3266,$A$8:$A$5007,"مصروف",$I$8:$I$5007,"&lt;&gt;مرفوض",$K$8:$K$5007,"&lt;&gt;نعم")&gt;0,"⚠ "&amp;COUNTIFS($B$8:$B$5007,B3266,$A$8:$A$5007,"مصروف",$I$8:$I$5007,"&lt;&gt;مرفوض",$K$8:$K$5007,"&lt;&gt;نعم")&amp;" مصروف غير مسوى",IF(L3266="تمت التسوية",IF(P3266=0,"✔ متوازنة وتمت التسوية","✔ تمت التسوية – متبقي "&amp;TEXT(P3266,"#,##0")),IF(P3266&gt;0,"متبقي "&amp;TEXT(P3266,"#,##0"),"✔ متوازنة"))))),IF(R3266=0,"⚠ أضف سطر عهدة أولًا",IF(OR(C3266="",N(G3266)=0),"⚠ أكمل التاريخ والقيمة",IF(S3266="","⚠ التاريخ خارج السنة المالية",IF(H3266="","⚠ اختر بند الموازنة",IF(I3266="مرفوض","✖ مرفوض من المدير",IF(I3266&lt;&gt;"موافق","⏳ بانتظار موافقة المدير",IF(K3266&lt;&gt;"نعم","⚠ غير مسوى مع الحسابات","✔ معتمد ومسوى")))))))))</f>
        <v/>
      </c>
      <c r="R3266">
        <f>N(R3265)+IF(A3266="عهدة",1,0)</f>
        <v/>
      </c>
      <c r="S3266">
        <f>IF(C3266="","",IF(AND(C3266&gt;=DATE(2026,9,1),C3266&lt;=DATE(2027,8,31)),(YEAR(C3266)-2026)*12+MONTH(C3266)-8,""))</f>
        <v/>
      </c>
      <c r="T3266">
        <f>IF(AND(A3266="مصروف",R3266&gt;0,I3266="موافق",S3266&lt;&gt;"",H3266&lt;&gt;""),N(G3266),0)</f>
        <v/>
      </c>
    </row>
    <row r="3267">
      <c r="A3267" s="19" t="n"/>
      <c r="B3267" s="20">
        <f>IF(A3267="","",IF(R3267=0,"⚠ أضف سطر عهدة أولًا","BDR-"&amp;TEXT(R3267,"000")))</f>
        <v/>
      </c>
      <c r="C3267" s="21" t="n"/>
      <c r="D3267" s="20">
        <f>IF(C3267="","",IF(S3267="","خارج السنة المالية",INDEX(القوائم!$D$2:$D$13,S3267)))</f>
        <v/>
      </c>
      <c r="E3267" s="22" t="n"/>
      <c r="F3267" s="23" t="n"/>
      <c r="G3267" s="23" t="n"/>
      <c r="H3267" s="22" t="n"/>
      <c r="I3267" s="19" t="n"/>
      <c r="J3267" s="21" t="n"/>
      <c r="K3267" s="19" t="n"/>
      <c r="L3267" s="19" t="n"/>
      <c r="M3267" s="21" t="n"/>
      <c r="N3267" s="22" t="n"/>
      <c r="O3267" s="24">
        <f>IF(A3267&lt;&gt;"عهدة","",SUMIFS($G$8:$G$5007,$B$8:$B$5007,B3267,$A$8:$A$5007,"مصروف",$I$8:$I$5007,"&lt;&gt;مرفوض"))</f>
        <v/>
      </c>
      <c r="P3267" s="25">
        <f>IF(A3267&lt;&gt;"عهدة","",N(F3267)-O3267)</f>
        <v/>
      </c>
      <c r="Q3267" s="26">
        <f>IF(A3267="","",IF(A3267="عهدة",IF(N(F3267)=0,"⚠ أدخل قيمة العهدة",IF(P3267&lt;0,"⛔ عجز / زيادة مصروفات "&amp;TEXT(-P3267,"#,##0"),IF(COUNTIFS($B$8:$B$5007,B3267,$A$8:$A$5007,"مصروف",$I$8:$I$5007,"&lt;&gt;مرفوض",$K$8:$K$5007,"&lt;&gt;نعم")&gt;0,"⚠ "&amp;COUNTIFS($B$8:$B$5007,B3267,$A$8:$A$5007,"مصروف",$I$8:$I$5007,"&lt;&gt;مرفوض",$K$8:$K$5007,"&lt;&gt;نعم")&amp;" مصروف غير مسوى",IF(L3267="تمت التسوية",IF(P3267=0,"✔ متوازنة وتمت التسوية","✔ تمت التسوية – متبقي "&amp;TEXT(P3267,"#,##0")),IF(P3267&gt;0,"متبقي "&amp;TEXT(P3267,"#,##0"),"✔ متوازنة"))))),IF(R3267=0,"⚠ أضف سطر عهدة أولًا",IF(OR(C3267="",N(G3267)=0),"⚠ أكمل التاريخ والقيمة",IF(S3267="","⚠ التاريخ خارج السنة المالية",IF(H3267="","⚠ اختر بند الموازنة",IF(I3267="مرفوض","✖ مرفوض من المدير",IF(I3267&lt;&gt;"موافق","⏳ بانتظار موافقة المدير",IF(K3267&lt;&gt;"نعم","⚠ غير مسوى مع الحسابات","✔ معتمد ومسوى")))))))))</f>
        <v/>
      </c>
      <c r="R3267">
        <f>N(R3266)+IF(A3267="عهدة",1,0)</f>
        <v/>
      </c>
      <c r="S3267">
        <f>IF(C3267="","",IF(AND(C3267&gt;=DATE(2026,9,1),C3267&lt;=DATE(2027,8,31)),(YEAR(C3267)-2026)*12+MONTH(C3267)-8,""))</f>
        <v/>
      </c>
      <c r="T3267">
        <f>IF(AND(A3267="مصروف",R3267&gt;0,I3267="موافق",S3267&lt;&gt;"",H3267&lt;&gt;""),N(G3267),0)</f>
        <v/>
      </c>
    </row>
    <row r="3268">
      <c r="A3268" s="19" t="n"/>
      <c r="B3268" s="20">
        <f>IF(A3268="","",IF(R3268=0,"⚠ أضف سطر عهدة أولًا","BDR-"&amp;TEXT(R3268,"000")))</f>
        <v/>
      </c>
      <c r="C3268" s="21" t="n"/>
      <c r="D3268" s="20">
        <f>IF(C3268="","",IF(S3268="","خارج السنة المالية",INDEX(القوائم!$D$2:$D$13,S3268)))</f>
        <v/>
      </c>
      <c r="E3268" s="22" t="n"/>
      <c r="F3268" s="23" t="n"/>
      <c r="G3268" s="23" t="n"/>
      <c r="H3268" s="22" t="n"/>
      <c r="I3268" s="19" t="n"/>
      <c r="J3268" s="21" t="n"/>
      <c r="K3268" s="19" t="n"/>
      <c r="L3268" s="19" t="n"/>
      <c r="M3268" s="21" t="n"/>
      <c r="N3268" s="22" t="n"/>
      <c r="O3268" s="24">
        <f>IF(A3268&lt;&gt;"عهدة","",SUMIFS($G$8:$G$5007,$B$8:$B$5007,B3268,$A$8:$A$5007,"مصروف",$I$8:$I$5007,"&lt;&gt;مرفوض"))</f>
        <v/>
      </c>
      <c r="P3268" s="25">
        <f>IF(A3268&lt;&gt;"عهدة","",N(F3268)-O3268)</f>
        <v/>
      </c>
      <c r="Q3268" s="26">
        <f>IF(A3268="","",IF(A3268="عهدة",IF(N(F3268)=0,"⚠ أدخل قيمة العهدة",IF(P3268&lt;0,"⛔ عجز / زيادة مصروفات "&amp;TEXT(-P3268,"#,##0"),IF(COUNTIFS($B$8:$B$5007,B3268,$A$8:$A$5007,"مصروف",$I$8:$I$5007,"&lt;&gt;مرفوض",$K$8:$K$5007,"&lt;&gt;نعم")&gt;0,"⚠ "&amp;COUNTIFS($B$8:$B$5007,B3268,$A$8:$A$5007,"مصروف",$I$8:$I$5007,"&lt;&gt;مرفوض",$K$8:$K$5007,"&lt;&gt;نعم")&amp;" مصروف غير مسوى",IF(L3268="تمت التسوية",IF(P3268=0,"✔ متوازنة وتمت التسوية","✔ تمت التسوية – متبقي "&amp;TEXT(P3268,"#,##0")),IF(P3268&gt;0,"متبقي "&amp;TEXT(P3268,"#,##0"),"✔ متوازنة"))))),IF(R3268=0,"⚠ أضف سطر عهدة أولًا",IF(OR(C3268="",N(G3268)=0),"⚠ أكمل التاريخ والقيمة",IF(S3268="","⚠ التاريخ خارج السنة المالية",IF(H3268="","⚠ اختر بند الموازنة",IF(I3268="مرفوض","✖ مرفوض من المدير",IF(I3268&lt;&gt;"موافق","⏳ بانتظار موافقة المدير",IF(K3268&lt;&gt;"نعم","⚠ غير مسوى مع الحسابات","✔ معتمد ومسوى")))))))))</f>
        <v/>
      </c>
      <c r="R3268">
        <f>N(R3267)+IF(A3268="عهدة",1,0)</f>
        <v/>
      </c>
      <c r="S3268">
        <f>IF(C3268="","",IF(AND(C3268&gt;=DATE(2026,9,1),C3268&lt;=DATE(2027,8,31)),(YEAR(C3268)-2026)*12+MONTH(C3268)-8,""))</f>
        <v/>
      </c>
      <c r="T3268">
        <f>IF(AND(A3268="مصروف",R3268&gt;0,I3268="موافق",S3268&lt;&gt;"",H3268&lt;&gt;""),N(G3268),0)</f>
        <v/>
      </c>
    </row>
    <row r="3269">
      <c r="A3269" s="19" t="n"/>
      <c r="B3269" s="20">
        <f>IF(A3269="","",IF(R3269=0,"⚠ أضف سطر عهدة أولًا","BDR-"&amp;TEXT(R3269,"000")))</f>
        <v/>
      </c>
      <c r="C3269" s="21" t="n"/>
      <c r="D3269" s="20">
        <f>IF(C3269="","",IF(S3269="","خارج السنة المالية",INDEX(القوائم!$D$2:$D$13,S3269)))</f>
        <v/>
      </c>
      <c r="E3269" s="22" t="n"/>
      <c r="F3269" s="23" t="n"/>
      <c r="G3269" s="23" t="n"/>
      <c r="H3269" s="22" t="n"/>
      <c r="I3269" s="19" t="n"/>
      <c r="J3269" s="21" t="n"/>
      <c r="K3269" s="19" t="n"/>
      <c r="L3269" s="19" t="n"/>
      <c r="M3269" s="21" t="n"/>
      <c r="N3269" s="22" t="n"/>
      <c r="O3269" s="24">
        <f>IF(A3269&lt;&gt;"عهدة","",SUMIFS($G$8:$G$5007,$B$8:$B$5007,B3269,$A$8:$A$5007,"مصروف",$I$8:$I$5007,"&lt;&gt;مرفوض"))</f>
        <v/>
      </c>
      <c r="P3269" s="25">
        <f>IF(A3269&lt;&gt;"عهدة","",N(F3269)-O3269)</f>
        <v/>
      </c>
      <c r="Q3269" s="26">
        <f>IF(A3269="","",IF(A3269="عهدة",IF(N(F3269)=0,"⚠ أدخل قيمة العهدة",IF(P3269&lt;0,"⛔ عجز / زيادة مصروفات "&amp;TEXT(-P3269,"#,##0"),IF(COUNTIFS($B$8:$B$5007,B3269,$A$8:$A$5007,"مصروف",$I$8:$I$5007,"&lt;&gt;مرفوض",$K$8:$K$5007,"&lt;&gt;نعم")&gt;0,"⚠ "&amp;COUNTIFS($B$8:$B$5007,B3269,$A$8:$A$5007,"مصروف",$I$8:$I$5007,"&lt;&gt;مرفوض",$K$8:$K$5007,"&lt;&gt;نعم")&amp;" مصروف غير مسوى",IF(L3269="تمت التسوية",IF(P3269=0,"✔ متوازنة وتمت التسوية","✔ تمت التسوية – متبقي "&amp;TEXT(P3269,"#,##0")),IF(P3269&gt;0,"متبقي "&amp;TEXT(P3269,"#,##0"),"✔ متوازنة"))))),IF(R3269=0,"⚠ أضف سطر عهدة أولًا",IF(OR(C3269="",N(G3269)=0),"⚠ أكمل التاريخ والقيمة",IF(S3269="","⚠ التاريخ خارج السنة المالية",IF(H3269="","⚠ اختر بند الموازنة",IF(I3269="مرفوض","✖ مرفوض من المدير",IF(I3269&lt;&gt;"موافق","⏳ بانتظار موافقة المدير",IF(K3269&lt;&gt;"نعم","⚠ غير مسوى مع الحسابات","✔ معتمد ومسوى")))))))))</f>
        <v/>
      </c>
      <c r="R3269">
        <f>N(R3268)+IF(A3269="عهدة",1,0)</f>
        <v/>
      </c>
      <c r="S3269">
        <f>IF(C3269="","",IF(AND(C3269&gt;=DATE(2026,9,1),C3269&lt;=DATE(2027,8,31)),(YEAR(C3269)-2026)*12+MONTH(C3269)-8,""))</f>
        <v/>
      </c>
      <c r="T3269">
        <f>IF(AND(A3269="مصروف",R3269&gt;0,I3269="موافق",S3269&lt;&gt;"",H3269&lt;&gt;""),N(G3269),0)</f>
        <v/>
      </c>
    </row>
    <row r="3270">
      <c r="A3270" s="19" t="n"/>
      <c r="B3270" s="20">
        <f>IF(A3270="","",IF(R3270=0,"⚠ أضف سطر عهدة أولًا","BDR-"&amp;TEXT(R3270,"000")))</f>
        <v/>
      </c>
      <c r="C3270" s="21" t="n"/>
      <c r="D3270" s="20">
        <f>IF(C3270="","",IF(S3270="","خارج السنة المالية",INDEX(القوائم!$D$2:$D$13,S3270)))</f>
        <v/>
      </c>
      <c r="E3270" s="22" t="n"/>
      <c r="F3270" s="23" t="n"/>
      <c r="G3270" s="23" t="n"/>
      <c r="H3270" s="22" t="n"/>
      <c r="I3270" s="19" t="n"/>
      <c r="J3270" s="21" t="n"/>
      <c r="K3270" s="19" t="n"/>
      <c r="L3270" s="19" t="n"/>
      <c r="M3270" s="21" t="n"/>
      <c r="N3270" s="22" t="n"/>
      <c r="O3270" s="24">
        <f>IF(A3270&lt;&gt;"عهدة","",SUMIFS($G$8:$G$5007,$B$8:$B$5007,B3270,$A$8:$A$5007,"مصروف",$I$8:$I$5007,"&lt;&gt;مرفوض"))</f>
        <v/>
      </c>
      <c r="P3270" s="25">
        <f>IF(A3270&lt;&gt;"عهدة","",N(F3270)-O3270)</f>
        <v/>
      </c>
      <c r="Q3270" s="26">
        <f>IF(A3270="","",IF(A3270="عهدة",IF(N(F3270)=0,"⚠ أدخل قيمة العهدة",IF(P3270&lt;0,"⛔ عجز / زيادة مصروفات "&amp;TEXT(-P3270,"#,##0"),IF(COUNTIFS($B$8:$B$5007,B3270,$A$8:$A$5007,"مصروف",$I$8:$I$5007,"&lt;&gt;مرفوض",$K$8:$K$5007,"&lt;&gt;نعم")&gt;0,"⚠ "&amp;COUNTIFS($B$8:$B$5007,B3270,$A$8:$A$5007,"مصروف",$I$8:$I$5007,"&lt;&gt;مرفوض",$K$8:$K$5007,"&lt;&gt;نعم")&amp;" مصروف غير مسوى",IF(L3270="تمت التسوية",IF(P3270=0,"✔ متوازنة وتمت التسوية","✔ تمت التسوية – متبقي "&amp;TEXT(P3270,"#,##0")),IF(P3270&gt;0,"متبقي "&amp;TEXT(P3270,"#,##0"),"✔ متوازنة"))))),IF(R3270=0,"⚠ أضف سطر عهدة أولًا",IF(OR(C3270="",N(G3270)=0),"⚠ أكمل التاريخ والقيمة",IF(S3270="","⚠ التاريخ خارج السنة المالية",IF(H3270="","⚠ اختر بند الموازنة",IF(I3270="مرفوض","✖ مرفوض من المدير",IF(I3270&lt;&gt;"موافق","⏳ بانتظار موافقة المدير",IF(K3270&lt;&gt;"نعم","⚠ غير مسوى مع الحسابات","✔ معتمد ومسوى")))))))))</f>
        <v/>
      </c>
      <c r="R3270">
        <f>N(R3269)+IF(A3270="عهدة",1,0)</f>
        <v/>
      </c>
      <c r="S3270">
        <f>IF(C3270="","",IF(AND(C3270&gt;=DATE(2026,9,1),C3270&lt;=DATE(2027,8,31)),(YEAR(C3270)-2026)*12+MONTH(C3270)-8,""))</f>
        <v/>
      </c>
      <c r="T3270">
        <f>IF(AND(A3270="مصروف",R3270&gt;0,I3270="موافق",S3270&lt;&gt;"",H3270&lt;&gt;""),N(G3270),0)</f>
        <v/>
      </c>
    </row>
    <row r="3271">
      <c r="A3271" s="19" t="n"/>
      <c r="B3271" s="20">
        <f>IF(A3271="","",IF(R3271=0,"⚠ أضف سطر عهدة أولًا","BDR-"&amp;TEXT(R3271,"000")))</f>
        <v/>
      </c>
      <c r="C3271" s="21" t="n"/>
      <c r="D3271" s="20">
        <f>IF(C3271="","",IF(S3271="","خارج السنة المالية",INDEX(القوائم!$D$2:$D$13,S3271)))</f>
        <v/>
      </c>
      <c r="E3271" s="22" t="n"/>
      <c r="F3271" s="23" t="n"/>
      <c r="G3271" s="23" t="n"/>
      <c r="H3271" s="22" t="n"/>
      <c r="I3271" s="19" t="n"/>
      <c r="J3271" s="21" t="n"/>
      <c r="K3271" s="19" t="n"/>
      <c r="L3271" s="19" t="n"/>
      <c r="M3271" s="21" t="n"/>
      <c r="N3271" s="22" t="n"/>
      <c r="O3271" s="24">
        <f>IF(A3271&lt;&gt;"عهدة","",SUMIFS($G$8:$G$5007,$B$8:$B$5007,B3271,$A$8:$A$5007,"مصروف",$I$8:$I$5007,"&lt;&gt;مرفوض"))</f>
        <v/>
      </c>
      <c r="P3271" s="25">
        <f>IF(A3271&lt;&gt;"عهدة","",N(F3271)-O3271)</f>
        <v/>
      </c>
      <c r="Q3271" s="26">
        <f>IF(A3271="","",IF(A3271="عهدة",IF(N(F3271)=0,"⚠ أدخل قيمة العهدة",IF(P3271&lt;0,"⛔ عجز / زيادة مصروفات "&amp;TEXT(-P3271,"#,##0"),IF(COUNTIFS($B$8:$B$5007,B3271,$A$8:$A$5007,"مصروف",$I$8:$I$5007,"&lt;&gt;مرفوض",$K$8:$K$5007,"&lt;&gt;نعم")&gt;0,"⚠ "&amp;COUNTIFS($B$8:$B$5007,B3271,$A$8:$A$5007,"مصروف",$I$8:$I$5007,"&lt;&gt;مرفوض",$K$8:$K$5007,"&lt;&gt;نعم")&amp;" مصروف غير مسوى",IF(L3271="تمت التسوية",IF(P3271=0,"✔ متوازنة وتمت التسوية","✔ تمت التسوية – متبقي "&amp;TEXT(P3271,"#,##0")),IF(P3271&gt;0,"متبقي "&amp;TEXT(P3271,"#,##0"),"✔ متوازنة"))))),IF(R3271=0,"⚠ أضف سطر عهدة أولًا",IF(OR(C3271="",N(G3271)=0),"⚠ أكمل التاريخ والقيمة",IF(S3271="","⚠ التاريخ خارج السنة المالية",IF(H3271="","⚠ اختر بند الموازنة",IF(I3271="مرفوض","✖ مرفوض من المدير",IF(I3271&lt;&gt;"موافق","⏳ بانتظار موافقة المدير",IF(K3271&lt;&gt;"نعم","⚠ غير مسوى مع الحسابات","✔ معتمد ومسوى")))))))))</f>
        <v/>
      </c>
      <c r="R3271">
        <f>N(R3270)+IF(A3271="عهدة",1,0)</f>
        <v/>
      </c>
      <c r="S3271">
        <f>IF(C3271="","",IF(AND(C3271&gt;=DATE(2026,9,1),C3271&lt;=DATE(2027,8,31)),(YEAR(C3271)-2026)*12+MONTH(C3271)-8,""))</f>
        <v/>
      </c>
      <c r="T3271">
        <f>IF(AND(A3271="مصروف",R3271&gt;0,I3271="موافق",S3271&lt;&gt;"",H3271&lt;&gt;""),N(G3271),0)</f>
        <v/>
      </c>
    </row>
    <row r="3272">
      <c r="A3272" s="19" t="n"/>
      <c r="B3272" s="20">
        <f>IF(A3272="","",IF(R3272=0,"⚠ أضف سطر عهدة أولًا","BDR-"&amp;TEXT(R3272,"000")))</f>
        <v/>
      </c>
      <c r="C3272" s="21" t="n"/>
      <c r="D3272" s="20">
        <f>IF(C3272="","",IF(S3272="","خارج السنة المالية",INDEX(القوائم!$D$2:$D$13,S3272)))</f>
        <v/>
      </c>
      <c r="E3272" s="22" t="n"/>
      <c r="F3272" s="23" t="n"/>
      <c r="G3272" s="23" t="n"/>
      <c r="H3272" s="22" t="n"/>
      <c r="I3272" s="19" t="n"/>
      <c r="J3272" s="21" t="n"/>
      <c r="K3272" s="19" t="n"/>
      <c r="L3272" s="19" t="n"/>
      <c r="M3272" s="21" t="n"/>
      <c r="N3272" s="22" t="n"/>
      <c r="O3272" s="24">
        <f>IF(A3272&lt;&gt;"عهدة","",SUMIFS($G$8:$G$5007,$B$8:$B$5007,B3272,$A$8:$A$5007,"مصروف",$I$8:$I$5007,"&lt;&gt;مرفوض"))</f>
        <v/>
      </c>
      <c r="P3272" s="25">
        <f>IF(A3272&lt;&gt;"عهدة","",N(F3272)-O3272)</f>
        <v/>
      </c>
      <c r="Q3272" s="26">
        <f>IF(A3272="","",IF(A3272="عهدة",IF(N(F3272)=0,"⚠ أدخل قيمة العهدة",IF(P3272&lt;0,"⛔ عجز / زيادة مصروفات "&amp;TEXT(-P3272,"#,##0"),IF(COUNTIFS($B$8:$B$5007,B3272,$A$8:$A$5007,"مصروف",$I$8:$I$5007,"&lt;&gt;مرفوض",$K$8:$K$5007,"&lt;&gt;نعم")&gt;0,"⚠ "&amp;COUNTIFS($B$8:$B$5007,B3272,$A$8:$A$5007,"مصروف",$I$8:$I$5007,"&lt;&gt;مرفوض",$K$8:$K$5007,"&lt;&gt;نعم")&amp;" مصروف غير مسوى",IF(L3272="تمت التسوية",IF(P3272=0,"✔ متوازنة وتمت التسوية","✔ تمت التسوية – متبقي "&amp;TEXT(P3272,"#,##0")),IF(P3272&gt;0,"متبقي "&amp;TEXT(P3272,"#,##0"),"✔ متوازنة"))))),IF(R3272=0,"⚠ أضف سطر عهدة أولًا",IF(OR(C3272="",N(G3272)=0),"⚠ أكمل التاريخ والقيمة",IF(S3272="","⚠ التاريخ خارج السنة المالية",IF(H3272="","⚠ اختر بند الموازنة",IF(I3272="مرفوض","✖ مرفوض من المدير",IF(I3272&lt;&gt;"موافق","⏳ بانتظار موافقة المدير",IF(K3272&lt;&gt;"نعم","⚠ غير مسوى مع الحسابات","✔ معتمد ومسوى")))))))))</f>
        <v/>
      </c>
      <c r="R3272">
        <f>N(R3271)+IF(A3272="عهدة",1,0)</f>
        <v/>
      </c>
      <c r="S3272">
        <f>IF(C3272="","",IF(AND(C3272&gt;=DATE(2026,9,1),C3272&lt;=DATE(2027,8,31)),(YEAR(C3272)-2026)*12+MONTH(C3272)-8,""))</f>
        <v/>
      </c>
      <c r="T3272">
        <f>IF(AND(A3272="مصروف",R3272&gt;0,I3272="موافق",S3272&lt;&gt;"",H3272&lt;&gt;""),N(G3272),0)</f>
        <v/>
      </c>
    </row>
    <row r="3273">
      <c r="A3273" s="19" t="n"/>
      <c r="B3273" s="20">
        <f>IF(A3273="","",IF(R3273=0,"⚠ أضف سطر عهدة أولًا","BDR-"&amp;TEXT(R3273,"000")))</f>
        <v/>
      </c>
      <c r="C3273" s="21" t="n"/>
      <c r="D3273" s="20">
        <f>IF(C3273="","",IF(S3273="","خارج السنة المالية",INDEX(القوائم!$D$2:$D$13,S3273)))</f>
        <v/>
      </c>
      <c r="E3273" s="22" t="n"/>
      <c r="F3273" s="23" t="n"/>
      <c r="G3273" s="23" t="n"/>
      <c r="H3273" s="22" t="n"/>
      <c r="I3273" s="19" t="n"/>
      <c r="J3273" s="21" t="n"/>
      <c r="K3273" s="19" t="n"/>
      <c r="L3273" s="19" t="n"/>
      <c r="M3273" s="21" t="n"/>
      <c r="N3273" s="22" t="n"/>
      <c r="O3273" s="24">
        <f>IF(A3273&lt;&gt;"عهدة","",SUMIFS($G$8:$G$5007,$B$8:$B$5007,B3273,$A$8:$A$5007,"مصروف",$I$8:$I$5007,"&lt;&gt;مرفوض"))</f>
        <v/>
      </c>
      <c r="P3273" s="25">
        <f>IF(A3273&lt;&gt;"عهدة","",N(F3273)-O3273)</f>
        <v/>
      </c>
      <c r="Q3273" s="26">
        <f>IF(A3273="","",IF(A3273="عهدة",IF(N(F3273)=0,"⚠ أدخل قيمة العهدة",IF(P3273&lt;0,"⛔ عجز / زيادة مصروفات "&amp;TEXT(-P3273,"#,##0"),IF(COUNTIFS($B$8:$B$5007,B3273,$A$8:$A$5007,"مصروف",$I$8:$I$5007,"&lt;&gt;مرفوض",$K$8:$K$5007,"&lt;&gt;نعم")&gt;0,"⚠ "&amp;COUNTIFS($B$8:$B$5007,B3273,$A$8:$A$5007,"مصروف",$I$8:$I$5007,"&lt;&gt;مرفوض",$K$8:$K$5007,"&lt;&gt;نعم")&amp;" مصروف غير مسوى",IF(L3273="تمت التسوية",IF(P3273=0,"✔ متوازنة وتمت التسوية","✔ تمت التسوية – متبقي "&amp;TEXT(P3273,"#,##0")),IF(P3273&gt;0,"متبقي "&amp;TEXT(P3273,"#,##0"),"✔ متوازنة"))))),IF(R3273=0,"⚠ أضف سطر عهدة أولًا",IF(OR(C3273="",N(G3273)=0),"⚠ أكمل التاريخ والقيمة",IF(S3273="","⚠ التاريخ خارج السنة المالية",IF(H3273="","⚠ اختر بند الموازنة",IF(I3273="مرفوض","✖ مرفوض من المدير",IF(I3273&lt;&gt;"موافق","⏳ بانتظار موافقة المدير",IF(K3273&lt;&gt;"نعم","⚠ غير مسوى مع الحسابات","✔ معتمد ومسوى")))))))))</f>
        <v/>
      </c>
      <c r="R3273">
        <f>N(R3272)+IF(A3273="عهدة",1,0)</f>
        <v/>
      </c>
      <c r="S3273">
        <f>IF(C3273="","",IF(AND(C3273&gt;=DATE(2026,9,1),C3273&lt;=DATE(2027,8,31)),(YEAR(C3273)-2026)*12+MONTH(C3273)-8,""))</f>
        <v/>
      </c>
      <c r="T3273">
        <f>IF(AND(A3273="مصروف",R3273&gt;0,I3273="موافق",S3273&lt;&gt;"",H3273&lt;&gt;""),N(G3273),0)</f>
        <v/>
      </c>
    </row>
    <row r="3274">
      <c r="A3274" s="19" t="n"/>
      <c r="B3274" s="20">
        <f>IF(A3274="","",IF(R3274=0,"⚠ أضف سطر عهدة أولًا","BDR-"&amp;TEXT(R3274,"000")))</f>
        <v/>
      </c>
      <c r="C3274" s="21" t="n"/>
      <c r="D3274" s="20">
        <f>IF(C3274="","",IF(S3274="","خارج السنة المالية",INDEX(القوائم!$D$2:$D$13,S3274)))</f>
        <v/>
      </c>
      <c r="E3274" s="22" t="n"/>
      <c r="F3274" s="23" t="n"/>
      <c r="G3274" s="23" t="n"/>
      <c r="H3274" s="22" t="n"/>
      <c r="I3274" s="19" t="n"/>
      <c r="J3274" s="21" t="n"/>
      <c r="K3274" s="19" t="n"/>
      <c r="L3274" s="19" t="n"/>
      <c r="M3274" s="21" t="n"/>
      <c r="N3274" s="22" t="n"/>
      <c r="O3274" s="24">
        <f>IF(A3274&lt;&gt;"عهدة","",SUMIFS($G$8:$G$5007,$B$8:$B$5007,B3274,$A$8:$A$5007,"مصروف",$I$8:$I$5007,"&lt;&gt;مرفوض"))</f>
        <v/>
      </c>
      <c r="P3274" s="25">
        <f>IF(A3274&lt;&gt;"عهدة","",N(F3274)-O3274)</f>
        <v/>
      </c>
      <c r="Q3274" s="26">
        <f>IF(A3274="","",IF(A3274="عهدة",IF(N(F3274)=0,"⚠ أدخل قيمة العهدة",IF(P3274&lt;0,"⛔ عجز / زيادة مصروفات "&amp;TEXT(-P3274,"#,##0"),IF(COUNTIFS($B$8:$B$5007,B3274,$A$8:$A$5007,"مصروف",$I$8:$I$5007,"&lt;&gt;مرفوض",$K$8:$K$5007,"&lt;&gt;نعم")&gt;0,"⚠ "&amp;COUNTIFS($B$8:$B$5007,B3274,$A$8:$A$5007,"مصروف",$I$8:$I$5007,"&lt;&gt;مرفوض",$K$8:$K$5007,"&lt;&gt;نعم")&amp;" مصروف غير مسوى",IF(L3274="تمت التسوية",IF(P3274=0,"✔ متوازنة وتمت التسوية","✔ تمت التسوية – متبقي "&amp;TEXT(P3274,"#,##0")),IF(P3274&gt;0,"متبقي "&amp;TEXT(P3274,"#,##0"),"✔ متوازنة"))))),IF(R3274=0,"⚠ أضف سطر عهدة أولًا",IF(OR(C3274="",N(G3274)=0),"⚠ أكمل التاريخ والقيمة",IF(S3274="","⚠ التاريخ خارج السنة المالية",IF(H3274="","⚠ اختر بند الموازنة",IF(I3274="مرفوض","✖ مرفوض من المدير",IF(I3274&lt;&gt;"موافق","⏳ بانتظار موافقة المدير",IF(K3274&lt;&gt;"نعم","⚠ غير مسوى مع الحسابات","✔ معتمد ومسوى")))))))))</f>
        <v/>
      </c>
      <c r="R3274">
        <f>N(R3273)+IF(A3274="عهدة",1,0)</f>
        <v/>
      </c>
      <c r="S3274">
        <f>IF(C3274="","",IF(AND(C3274&gt;=DATE(2026,9,1),C3274&lt;=DATE(2027,8,31)),(YEAR(C3274)-2026)*12+MONTH(C3274)-8,""))</f>
        <v/>
      </c>
      <c r="T3274">
        <f>IF(AND(A3274="مصروف",R3274&gt;0,I3274="موافق",S3274&lt;&gt;"",H3274&lt;&gt;""),N(G3274),0)</f>
        <v/>
      </c>
    </row>
    <row r="3275">
      <c r="A3275" s="19" t="n"/>
      <c r="B3275" s="20">
        <f>IF(A3275="","",IF(R3275=0,"⚠ أضف سطر عهدة أولًا","BDR-"&amp;TEXT(R3275,"000")))</f>
        <v/>
      </c>
      <c r="C3275" s="21" t="n"/>
      <c r="D3275" s="20">
        <f>IF(C3275="","",IF(S3275="","خارج السنة المالية",INDEX(القوائم!$D$2:$D$13,S3275)))</f>
        <v/>
      </c>
      <c r="E3275" s="22" t="n"/>
      <c r="F3275" s="23" t="n"/>
      <c r="G3275" s="23" t="n"/>
      <c r="H3275" s="22" t="n"/>
      <c r="I3275" s="19" t="n"/>
      <c r="J3275" s="21" t="n"/>
      <c r="K3275" s="19" t="n"/>
      <c r="L3275" s="19" t="n"/>
      <c r="M3275" s="21" t="n"/>
      <c r="N3275" s="22" t="n"/>
      <c r="O3275" s="24">
        <f>IF(A3275&lt;&gt;"عهدة","",SUMIFS($G$8:$G$5007,$B$8:$B$5007,B3275,$A$8:$A$5007,"مصروف",$I$8:$I$5007,"&lt;&gt;مرفوض"))</f>
        <v/>
      </c>
      <c r="P3275" s="25">
        <f>IF(A3275&lt;&gt;"عهدة","",N(F3275)-O3275)</f>
        <v/>
      </c>
      <c r="Q3275" s="26">
        <f>IF(A3275="","",IF(A3275="عهدة",IF(N(F3275)=0,"⚠ أدخل قيمة العهدة",IF(P3275&lt;0,"⛔ عجز / زيادة مصروفات "&amp;TEXT(-P3275,"#,##0"),IF(COUNTIFS($B$8:$B$5007,B3275,$A$8:$A$5007,"مصروف",$I$8:$I$5007,"&lt;&gt;مرفوض",$K$8:$K$5007,"&lt;&gt;نعم")&gt;0,"⚠ "&amp;COUNTIFS($B$8:$B$5007,B3275,$A$8:$A$5007,"مصروف",$I$8:$I$5007,"&lt;&gt;مرفوض",$K$8:$K$5007,"&lt;&gt;نعم")&amp;" مصروف غير مسوى",IF(L3275="تمت التسوية",IF(P3275=0,"✔ متوازنة وتمت التسوية","✔ تمت التسوية – متبقي "&amp;TEXT(P3275,"#,##0")),IF(P3275&gt;0,"متبقي "&amp;TEXT(P3275,"#,##0"),"✔ متوازنة"))))),IF(R3275=0,"⚠ أضف سطر عهدة أولًا",IF(OR(C3275="",N(G3275)=0),"⚠ أكمل التاريخ والقيمة",IF(S3275="","⚠ التاريخ خارج السنة المالية",IF(H3275="","⚠ اختر بند الموازنة",IF(I3275="مرفوض","✖ مرفوض من المدير",IF(I3275&lt;&gt;"موافق","⏳ بانتظار موافقة المدير",IF(K3275&lt;&gt;"نعم","⚠ غير مسوى مع الحسابات","✔ معتمد ومسوى")))))))))</f>
        <v/>
      </c>
      <c r="R3275">
        <f>N(R3274)+IF(A3275="عهدة",1,0)</f>
        <v/>
      </c>
      <c r="S3275">
        <f>IF(C3275="","",IF(AND(C3275&gt;=DATE(2026,9,1),C3275&lt;=DATE(2027,8,31)),(YEAR(C3275)-2026)*12+MONTH(C3275)-8,""))</f>
        <v/>
      </c>
      <c r="T3275">
        <f>IF(AND(A3275="مصروف",R3275&gt;0,I3275="موافق",S3275&lt;&gt;"",H3275&lt;&gt;""),N(G3275),0)</f>
        <v/>
      </c>
    </row>
    <row r="3276">
      <c r="A3276" s="19" t="n"/>
      <c r="B3276" s="20">
        <f>IF(A3276="","",IF(R3276=0,"⚠ أضف سطر عهدة أولًا","BDR-"&amp;TEXT(R3276,"000")))</f>
        <v/>
      </c>
      <c r="C3276" s="21" t="n"/>
      <c r="D3276" s="20">
        <f>IF(C3276="","",IF(S3276="","خارج السنة المالية",INDEX(القوائم!$D$2:$D$13,S3276)))</f>
        <v/>
      </c>
      <c r="E3276" s="22" t="n"/>
      <c r="F3276" s="23" t="n"/>
      <c r="G3276" s="23" t="n"/>
      <c r="H3276" s="22" t="n"/>
      <c r="I3276" s="19" t="n"/>
      <c r="J3276" s="21" t="n"/>
      <c r="K3276" s="19" t="n"/>
      <c r="L3276" s="19" t="n"/>
      <c r="M3276" s="21" t="n"/>
      <c r="N3276" s="22" t="n"/>
      <c r="O3276" s="24">
        <f>IF(A3276&lt;&gt;"عهدة","",SUMIFS($G$8:$G$5007,$B$8:$B$5007,B3276,$A$8:$A$5007,"مصروف",$I$8:$I$5007,"&lt;&gt;مرفوض"))</f>
        <v/>
      </c>
      <c r="P3276" s="25">
        <f>IF(A3276&lt;&gt;"عهدة","",N(F3276)-O3276)</f>
        <v/>
      </c>
      <c r="Q3276" s="26">
        <f>IF(A3276="","",IF(A3276="عهدة",IF(N(F3276)=0,"⚠ أدخل قيمة العهدة",IF(P3276&lt;0,"⛔ عجز / زيادة مصروفات "&amp;TEXT(-P3276,"#,##0"),IF(COUNTIFS($B$8:$B$5007,B3276,$A$8:$A$5007,"مصروف",$I$8:$I$5007,"&lt;&gt;مرفوض",$K$8:$K$5007,"&lt;&gt;نعم")&gt;0,"⚠ "&amp;COUNTIFS($B$8:$B$5007,B3276,$A$8:$A$5007,"مصروف",$I$8:$I$5007,"&lt;&gt;مرفوض",$K$8:$K$5007,"&lt;&gt;نعم")&amp;" مصروف غير مسوى",IF(L3276="تمت التسوية",IF(P3276=0,"✔ متوازنة وتمت التسوية","✔ تمت التسوية – متبقي "&amp;TEXT(P3276,"#,##0")),IF(P3276&gt;0,"متبقي "&amp;TEXT(P3276,"#,##0"),"✔ متوازنة"))))),IF(R3276=0,"⚠ أضف سطر عهدة أولًا",IF(OR(C3276="",N(G3276)=0),"⚠ أكمل التاريخ والقيمة",IF(S3276="","⚠ التاريخ خارج السنة المالية",IF(H3276="","⚠ اختر بند الموازنة",IF(I3276="مرفوض","✖ مرفوض من المدير",IF(I3276&lt;&gt;"موافق","⏳ بانتظار موافقة المدير",IF(K3276&lt;&gt;"نعم","⚠ غير مسوى مع الحسابات","✔ معتمد ومسوى")))))))))</f>
        <v/>
      </c>
      <c r="R3276">
        <f>N(R3275)+IF(A3276="عهدة",1,0)</f>
        <v/>
      </c>
      <c r="S3276">
        <f>IF(C3276="","",IF(AND(C3276&gt;=DATE(2026,9,1),C3276&lt;=DATE(2027,8,31)),(YEAR(C3276)-2026)*12+MONTH(C3276)-8,""))</f>
        <v/>
      </c>
      <c r="T3276">
        <f>IF(AND(A3276="مصروف",R3276&gt;0,I3276="موافق",S3276&lt;&gt;"",H3276&lt;&gt;""),N(G3276),0)</f>
        <v/>
      </c>
    </row>
    <row r="3277">
      <c r="A3277" s="19" t="n"/>
      <c r="B3277" s="20">
        <f>IF(A3277="","",IF(R3277=0,"⚠ أضف سطر عهدة أولًا","BDR-"&amp;TEXT(R3277,"000")))</f>
        <v/>
      </c>
      <c r="C3277" s="21" t="n"/>
      <c r="D3277" s="20">
        <f>IF(C3277="","",IF(S3277="","خارج السنة المالية",INDEX(القوائم!$D$2:$D$13,S3277)))</f>
        <v/>
      </c>
      <c r="E3277" s="22" t="n"/>
      <c r="F3277" s="23" t="n"/>
      <c r="G3277" s="23" t="n"/>
      <c r="H3277" s="22" t="n"/>
      <c r="I3277" s="19" t="n"/>
      <c r="J3277" s="21" t="n"/>
      <c r="K3277" s="19" t="n"/>
      <c r="L3277" s="19" t="n"/>
      <c r="M3277" s="21" t="n"/>
      <c r="N3277" s="22" t="n"/>
      <c r="O3277" s="24">
        <f>IF(A3277&lt;&gt;"عهدة","",SUMIFS($G$8:$G$5007,$B$8:$B$5007,B3277,$A$8:$A$5007,"مصروف",$I$8:$I$5007,"&lt;&gt;مرفوض"))</f>
        <v/>
      </c>
      <c r="P3277" s="25">
        <f>IF(A3277&lt;&gt;"عهدة","",N(F3277)-O3277)</f>
        <v/>
      </c>
      <c r="Q3277" s="26">
        <f>IF(A3277="","",IF(A3277="عهدة",IF(N(F3277)=0,"⚠ أدخل قيمة العهدة",IF(P3277&lt;0,"⛔ عجز / زيادة مصروفات "&amp;TEXT(-P3277,"#,##0"),IF(COUNTIFS($B$8:$B$5007,B3277,$A$8:$A$5007,"مصروف",$I$8:$I$5007,"&lt;&gt;مرفوض",$K$8:$K$5007,"&lt;&gt;نعم")&gt;0,"⚠ "&amp;COUNTIFS($B$8:$B$5007,B3277,$A$8:$A$5007,"مصروف",$I$8:$I$5007,"&lt;&gt;مرفوض",$K$8:$K$5007,"&lt;&gt;نعم")&amp;" مصروف غير مسوى",IF(L3277="تمت التسوية",IF(P3277=0,"✔ متوازنة وتمت التسوية","✔ تمت التسوية – متبقي "&amp;TEXT(P3277,"#,##0")),IF(P3277&gt;0,"متبقي "&amp;TEXT(P3277,"#,##0"),"✔ متوازنة"))))),IF(R3277=0,"⚠ أضف سطر عهدة أولًا",IF(OR(C3277="",N(G3277)=0),"⚠ أكمل التاريخ والقيمة",IF(S3277="","⚠ التاريخ خارج السنة المالية",IF(H3277="","⚠ اختر بند الموازنة",IF(I3277="مرفوض","✖ مرفوض من المدير",IF(I3277&lt;&gt;"موافق","⏳ بانتظار موافقة المدير",IF(K3277&lt;&gt;"نعم","⚠ غير مسوى مع الحسابات","✔ معتمد ومسوى")))))))))</f>
        <v/>
      </c>
      <c r="R3277">
        <f>N(R3276)+IF(A3277="عهدة",1,0)</f>
        <v/>
      </c>
      <c r="S3277">
        <f>IF(C3277="","",IF(AND(C3277&gt;=DATE(2026,9,1),C3277&lt;=DATE(2027,8,31)),(YEAR(C3277)-2026)*12+MONTH(C3277)-8,""))</f>
        <v/>
      </c>
      <c r="T3277">
        <f>IF(AND(A3277="مصروف",R3277&gt;0,I3277="موافق",S3277&lt;&gt;"",H3277&lt;&gt;""),N(G3277),0)</f>
        <v/>
      </c>
    </row>
    <row r="3278">
      <c r="A3278" s="19" t="n"/>
      <c r="B3278" s="20">
        <f>IF(A3278="","",IF(R3278=0,"⚠ أضف سطر عهدة أولًا","BDR-"&amp;TEXT(R3278,"000")))</f>
        <v/>
      </c>
      <c r="C3278" s="21" t="n"/>
      <c r="D3278" s="20">
        <f>IF(C3278="","",IF(S3278="","خارج السنة المالية",INDEX(القوائم!$D$2:$D$13,S3278)))</f>
        <v/>
      </c>
      <c r="E3278" s="22" t="n"/>
      <c r="F3278" s="23" t="n"/>
      <c r="G3278" s="23" t="n"/>
      <c r="H3278" s="22" t="n"/>
      <c r="I3278" s="19" t="n"/>
      <c r="J3278" s="21" t="n"/>
      <c r="K3278" s="19" t="n"/>
      <c r="L3278" s="19" t="n"/>
      <c r="M3278" s="21" t="n"/>
      <c r="N3278" s="22" t="n"/>
      <c r="O3278" s="24">
        <f>IF(A3278&lt;&gt;"عهدة","",SUMIFS($G$8:$G$5007,$B$8:$B$5007,B3278,$A$8:$A$5007,"مصروف",$I$8:$I$5007,"&lt;&gt;مرفوض"))</f>
        <v/>
      </c>
      <c r="P3278" s="25">
        <f>IF(A3278&lt;&gt;"عهدة","",N(F3278)-O3278)</f>
        <v/>
      </c>
      <c r="Q3278" s="26">
        <f>IF(A3278="","",IF(A3278="عهدة",IF(N(F3278)=0,"⚠ أدخل قيمة العهدة",IF(P3278&lt;0,"⛔ عجز / زيادة مصروفات "&amp;TEXT(-P3278,"#,##0"),IF(COUNTIFS($B$8:$B$5007,B3278,$A$8:$A$5007,"مصروف",$I$8:$I$5007,"&lt;&gt;مرفوض",$K$8:$K$5007,"&lt;&gt;نعم")&gt;0,"⚠ "&amp;COUNTIFS($B$8:$B$5007,B3278,$A$8:$A$5007,"مصروف",$I$8:$I$5007,"&lt;&gt;مرفوض",$K$8:$K$5007,"&lt;&gt;نعم")&amp;" مصروف غير مسوى",IF(L3278="تمت التسوية",IF(P3278=0,"✔ متوازنة وتمت التسوية","✔ تمت التسوية – متبقي "&amp;TEXT(P3278,"#,##0")),IF(P3278&gt;0,"متبقي "&amp;TEXT(P3278,"#,##0"),"✔ متوازنة"))))),IF(R3278=0,"⚠ أضف سطر عهدة أولًا",IF(OR(C3278="",N(G3278)=0),"⚠ أكمل التاريخ والقيمة",IF(S3278="","⚠ التاريخ خارج السنة المالية",IF(H3278="","⚠ اختر بند الموازنة",IF(I3278="مرفوض","✖ مرفوض من المدير",IF(I3278&lt;&gt;"موافق","⏳ بانتظار موافقة المدير",IF(K3278&lt;&gt;"نعم","⚠ غير مسوى مع الحسابات","✔ معتمد ومسوى")))))))))</f>
        <v/>
      </c>
      <c r="R3278">
        <f>N(R3277)+IF(A3278="عهدة",1,0)</f>
        <v/>
      </c>
      <c r="S3278">
        <f>IF(C3278="","",IF(AND(C3278&gt;=DATE(2026,9,1),C3278&lt;=DATE(2027,8,31)),(YEAR(C3278)-2026)*12+MONTH(C3278)-8,""))</f>
        <v/>
      </c>
      <c r="T3278">
        <f>IF(AND(A3278="مصروف",R3278&gt;0,I3278="موافق",S3278&lt;&gt;"",H3278&lt;&gt;""),N(G3278),0)</f>
        <v/>
      </c>
    </row>
    <row r="3279">
      <c r="A3279" s="19" t="n"/>
      <c r="B3279" s="20">
        <f>IF(A3279="","",IF(R3279=0,"⚠ أضف سطر عهدة أولًا","BDR-"&amp;TEXT(R3279,"000")))</f>
        <v/>
      </c>
      <c r="C3279" s="21" t="n"/>
      <c r="D3279" s="20">
        <f>IF(C3279="","",IF(S3279="","خارج السنة المالية",INDEX(القوائم!$D$2:$D$13,S3279)))</f>
        <v/>
      </c>
      <c r="E3279" s="22" t="n"/>
      <c r="F3279" s="23" t="n"/>
      <c r="G3279" s="23" t="n"/>
      <c r="H3279" s="22" t="n"/>
      <c r="I3279" s="19" t="n"/>
      <c r="J3279" s="21" t="n"/>
      <c r="K3279" s="19" t="n"/>
      <c r="L3279" s="19" t="n"/>
      <c r="M3279" s="21" t="n"/>
      <c r="N3279" s="22" t="n"/>
      <c r="O3279" s="24">
        <f>IF(A3279&lt;&gt;"عهدة","",SUMIFS($G$8:$G$5007,$B$8:$B$5007,B3279,$A$8:$A$5007,"مصروف",$I$8:$I$5007,"&lt;&gt;مرفوض"))</f>
        <v/>
      </c>
      <c r="P3279" s="25">
        <f>IF(A3279&lt;&gt;"عهدة","",N(F3279)-O3279)</f>
        <v/>
      </c>
      <c r="Q3279" s="26">
        <f>IF(A3279="","",IF(A3279="عهدة",IF(N(F3279)=0,"⚠ أدخل قيمة العهدة",IF(P3279&lt;0,"⛔ عجز / زيادة مصروفات "&amp;TEXT(-P3279,"#,##0"),IF(COUNTIFS($B$8:$B$5007,B3279,$A$8:$A$5007,"مصروف",$I$8:$I$5007,"&lt;&gt;مرفوض",$K$8:$K$5007,"&lt;&gt;نعم")&gt;0,"⚠ "&amp;COUNTIFS($B$8:$B$5007,B3279,$A$8:$A$5007,"مصروف",$I$8:$I$5007,"&lt;&gt;مرفوض",$K$8:$K$5007,"&lt;&gt;نعم")&amp;" مصروف غير مسوى",IF(L3279="تمت التسوية",IF(P3279=0,"✔ متوازنة وتمت التسوية","✔ تمت التسوية – متبقي "&amp;TEXT(P3279,"#,##0")),IF(P3279&gt;0,"متبقي "&amp;TEXT(P3279,"#,##0"),"✔ متوازنة"))))),IF(R3279=0,"⚠ أضف سطر عهدة أولًا",IF(OR(C3279="",N(G3279)=0),"⚠ أكمل التاريخ والقيمة",IF(S3279="","⚠ التاريخ خارج السنة المالية",IF(H3279="","⚠ اختر بند الموازنة",IF(I3279="مرفوض","✖ مرفوض من المدير",IF(I3279&lt;&gt;"موافق","⏳ بانتظار موافقة المدير",IF(K3279&lt;&gt;"نعم","⚠ غير مسوى مع الحسابات","✔ معتمد ومسوى")))))))))</f>
        <v/>
      </c>
      <c r="R3279">
        <f>N(R3278)+IF(A3279="عهدة",1,0)</f>
        <v/>
      </c>
      <c r="S3279">
        <f>IF(C3279="","",IF(AND(C3279&gt;=DATE(2026,9,1),C3279&lt;=DATE(2027,8,31)),(YEAR(C3279)-2026)*12+MONTH(C3279)-8,""))</f>
        <v/>
      </c>
      <c r="T3279">
        <f>IF(AND(A3279="مصروف",R3279&gt;0,I3279="موافق",S3279&lt;&gt;"",H3279&lt;&gt;""),N(G3279),0)</f>
        <v/>
      </c>
    </row>
    <row r="3280">
      <c r="A3280" s="19" t="n"/>
      <c r="B3280" s="20">
        <f>IF(A3280="","",IF(R3280=0,"⚠ أضف سطر عهدة أولًا","BDR-"&amp;TEXT(R3280,"000")))</f>
        <v/>
      </c>
      <c r="C3280" s="21" t="n"/>
      <c r="D3280" s="20">
        <f>IF(C3280="","",IF(S3280="","خارج السنة المالية",INDEX(القوائم!$D$2:$D$13,S3280)))</f>
        <v/>
      </c>
      <c r="E3280" s="22" t="n"/>
      <c r="F3280" s="23" t="n"/>
      <c r="G3280" s="23" t="n"/>
      <c r="H3280" s="22" t="n"/>
      <c r="I3280" s="19" t="n"/>
      <c r="J3280" s="21" t="n"/>
      <c r="K3280" s="19" t="n"/>
      <c r="L3280" s="19" t="n"/>
      <c r="M3280" s="21" t="n"/>
      <c r="N3280" s="22" t="n"/>
      <c r="O3280" s="24">
        <f>IF(A3280&lt;&gt;"عهدة","",SUMIFS($G$8:$G$5007,$B$8:$B$5007,B3280,$A$8:$A$5007,"مصروف",$I$8:$I$5007,"&lt;&gt;مرفوض"))</f>
        <v/>
      </c>
      <c r="P3280" s="25">
        <f>IF(A3280&lt;&gt;"عهدة","",N(F3280)-O3280)</f>
        <v/>
      </c>
      <c r="Q3280" s="26">
        <f>IF(A3280="","",IF(A3280="عهدة",IF(N(F3280)=0,"⚠ أدخل قيمة العهدة",IF(P3280&lt;0,"⛔ عجز / زيادة مصروفات "&amp;TEXT(-P3280,"#,##0"),IF(COUNTIFS($B$8:$B$5007,B3280,$A$8:$A$5007,"مصروف",$I$8:$I$5007,"&lt;&gt;مرفوض",$K$8:$K$5007,"&lt;&gt;نعم")&gt;0,"⚠ "&amp;COUNTIFS($B$8:$B$5007,B3280,$A$8:$A$5007,"مصروف",$I$8:$I$5007,"&lt;&gt;مرفوض",$K$8:$K$5007,"&lt;&gt;نعم")&amp;" مصروف غير مسوى",IF(L3280="تمت التسوية",IF(P3280=0,"✔ متوازنة وتمت التسوية","✔ تمت التسوية – متبقي "&amp;TEXT(P3280,"#,##0")),IF(P3280&gt;0,"متبقي "&amp;TEXT(P3280,"#,##0"),"✔ متوازنة"))))),IF(R3280=0,"⚠ أضف سطر عهدة أولًا",IF(OR(C3280="",N(G3280)=0),"⚠ أكمل التاريخ والقيمة",IF(S3280="","⚠ التاريخ خارج السنة المالية",IF(H3280="","⚠ اختر بند الموازنة",IF(I3280="مرفوض","✖ مرفوض من المدير",IF(I3280&lt;&gt;"موافق","⏳ بانتظار موافقة المدير",IF(K3280&lt;&gt;"نعم","⚠ غير مسوى مع الحسابات","✔ معتمد ومسوى")))))))))</f>
        <v/>
      </c>
      <c r="R3280">
        <f>N(R3279)+IF(A3280="عهدة",1,0)</f>
        <v/>
      </c>
      <c r="S3280">
        <f>IF(C3280="","",IF(AND(C3280&gt;=DATE(2026,9,1),C3280&lt;=DATE(2027,8,31)),(YEAR(C3280)-2026)*12+MONTH(C3280)-8,""))</f>
        <v/>
      </c>
      <c r="T3280">
        <f>IF(AND(A3280="مصروف",R3280&gt;0,I3280="موافق",S3280&lt;&gt;"",H3280&lt;&gt;""),N(G3280),0)</f>
        <v/>
      </c>
    </row>
    <row r="3281">
      <c r="A3281" s="19" t="n"/>
      <c r="B3281" s="20">
        <f>IF(A3281="","",IF(R3281=0,"⚠ أضف سطر عهدة أولًا","BDR-"&amp;TEXT(R3281,"000")))</f>
        <v/>
      </c>
      <c r="C3281" s="21" t="n"/>
      <c r="D3281" s="20">
        <f>IF(C3281="","",IF(S3281="","خارج السنة المالية",INDEX(القوائم!$D$2:$D$13,S3281)))</f>
        <v/>
      </c>
      <c r="E3281" s="22" t="n"/>
      <c r="F3281" s="23" t="n"/>
      <c r="G3281" s="23" t="n"/>
      <c r="H3281" s="22" t="n"/>
      <c r="I3281" s="19" t="n"/>
      <c r="J3281" s="21" t="n"/>
      <c r="K3281" s="19" t="n"/>
      <c r="L3281" s="19" t="n"/>
      <c r="M3281" s="21" t="n"/>
      <c r="N3281" s="22" t="n"/>
      <c r="O3281" s="24">
        <f>IF(A3281&lt;&gt;"عهدة","",SUMIFS($G$8:$G$5007,$B$8:$B$5007,B3281,$A$8:$A$5007,"مصروف",$I$8:$I$5007,"&lt;&gt;مرفوض"))</f>
        <v/>
      </c>
      <c r="P3281" s="25">
        <f>IF(A3281&lt;&gt;"عهدة","",N(F3281)-O3281)</f>
        <v/>
      </c>
      <c r="Q3281" s="26">
        <f>IF(A3281="","",IF(A3281="عهدة",IF(N(F3281)=0,"⚠ أدخل قيمة العهدة",IF(P3281&lt;0,"⛔ عجز / زيادة مصروفات "&amp;TEXT(-P3281,"#,##0"),IF(COUNTIFS($B$8:$B$5007,B3281,$A$8:$A$5007,"مصروف",$I$8:$I$5007,"&lt;&gt;مرفوض",$K$8:$K$5007,"&lt;&gt;نعم")&gt;0,"⚠ "&amp;COUNTIFS($B$8:$B$5007,B3281,$A$8:$A$5007,"مصروف",$I$8:$I$5007,"&lt;&gt;مرفوض",$K$8:$K$5007,"&lt;&gt;نعم")&amp;" مصروف غير مسوى",IF(L3281="تمت التسوية",IF(P3281=0,"✔ متوازنة وتمت التسوية","✔ تمت التسوية – متبقي "&amp;TEXT(P3281,"#,##0")),IF(P3281&gt;0,"متبقي "&amp;TEXT(P3281,"#,##0"),"✔ متوازنة"))))),IF(R3281=0,"⚠ أضف سطر عهدة أولًا",IF(OR(C3281="",N(G3281)=0),"⚠ أكمل التاريخ والقيمة",IF(S3281="","⚠ التاريخ خارج السنة المالية",IF(H3281="","⚠ اختر بند الموازنة",IF(I3281="مرفوض","✖ مرفوض من المدير",IF(I3281&lt;&gt;"موافق","⏳ بانتظار موافقة المدير",IF(K3281&lt;&gt;"نعم","⚠ غير مسوى مع الحسابات","✔ معتمد ومسوى")))))))))</f>
        <v/>
      </c>
      <c r="R3281">
        <f>N(R3280)+IF(A3281="عهدة",1,0)</f>
        <v/>
      </c>
      <c r="S3281">
        <f>IF(C3281="","",IF(AND(C3281&gt;=DATE(2026,9,1),C3281&lt;=DATE(2027,8,31)),(YEAR(C3281)-2026)*12+MONTH(C3281)-8,""))</f>
        <v/>
      </c>
      <c r="T3281">
        <f>IF(AND(A3281="مصروف",R3281&gt;0,I3281="موافق",S3281&lt;&gt;"",H3281&lt;&gt;""),N(G3281),0)</f>
        <v/>
      </c>
    </row>
    <row r="3282">
      <c r="A3282" s="19" t="n"/>
      <c r="B3282" s="20">
        <f>IF(A3282="","",IF(R3282=0,"⚠ أضف سطر عهدة أولًا","BDR-"&amp;TEXT(R3282,"000")))</f>
        <v/>
      </c>
      <c r="C3282" s="21" t="n"/>
      <c r="D3282" s="20">
        <f>IF(C3282="","",IF(S3282="","خارج السنة المالية",INDEX(القوائم!$D$2:$D$13,S3282)))</f>
        <v/>
      </c>
      <c r="E3282" s="22" t="n"/>
      <c r="F3282" s="23" t="n"/>
      <c r="G3282" s="23" t="n"/>
      <c r="H3282" s="22" t="n"/>
      <c r="I3282" s="19" t="n"/>
      <c r="J3282" s="21" t="n"/>
      <c r="K3282" s="19" t="n"/>
      <c r="L3282" s="19" t="n"/>
      <c r="M3282" s="21" t="n"/>
      <c r="N3282" s="22" t="n"/>
      <c r="O3282" s="24">
        <f>IF(A3282&lt;&gt;"عهدة","",SUMIFS($G$8:$G$5007,$B$8:$B$5007,B3282,$A$8:$A$5007,"مصروف",$I$8:$I$5007,"&lt;&gt;مرفوض"))</f>
        <v/>
      </c>
      <c r="P3282" s="25">
        <f>IF(A3282&lt;&gt;"عهدة","",N(F3282)-O3282)</f>
        <v/>
      </c>
      <c r="Q3282" s="26">
        <f>IF(A3282="","",IF(A3282="عهدة",IF(N(F3282)=0,"⚠ أدخل قيمة العهدة",IF(P3282&lt;0,"⛔ عجز / زيادة مصروفات "&amp;TEXT(-P3282,"#,##0"),IF(COUNTIFS($B$8:$B$5007,B3282,$A$8:$A$5007,"مصروف",$I$8:$I$5007,"&lt;&gt;مرفوض",$K$8:$K$5007,"&lt;&gt;نعم")&gt;0,"⚠ "&amp;COUNTIFS($B$8:$B$5007,B3282,$A$8:$A$5007,"مصروف",$I$8:$I$5007,"&lt;&gt;مرفوض",$K$8:$K$5007,"&lt;&gt;نعم")&amp;" مصروف غير مسوى",IF(L3282="تمت التسوية",IF(P3282=0,"✔ متوازنة وتمت التسوية","✔ تمت التسوية – متبقي "&amp;TEXT(P3282,"#,##0")),IF(P3282&gt;0,"متبقي "&amp;TEXT(P3282,"#,##0"),"✔ متوازنة"))))),IF(R3282=0,"⚠ أضف سطر عهدة أولًا",IF(OR(C3282="",N(G3282)=0),"⚠ أكمل التاريخ والقيمة",IF(S3282="","⚠ التاريخ خارج السنة المالية",IF(H3282="","⚠ اختر بند الموازنة",IF(I3282="مرفوض","✖ مرفوض من المدير",IF(I3282&lt;&gt;"موافق","⏳ بانتظار موافقة المدير",IF(K3282&lt;&gt;"نعم","⚠ غير مسوى مع الحسابات","✔ معتمد ومسوى")))))))))</f>
        <v/>
      </c>
      <c r="R3282">
        <f>N(R3281)+IF(A3282="عهدة",1,0)</f>
        <v/>
      </c>
      <c r="S3282">
        <f>IF(C3282="","",IF(AND(C3282&gt;=DATE(2026,9,1),C3282&lt;=DATE(2027,8,31)),(YEAR(C3282)-2026)*12+MONTH(C3282)-8,""))</f>
        <v/>
      </c>
      <c r="T3282">
        <f>IF(AND(A3282="مصروف",R3282&gt;0,I3282="موافق",S3282&lt;&gt;"",H3282&lt;&gt;""),N(G3282),0)</f>
        <v/>
      </c>
    </row>
    <row r="3283">
      <c r="A3283" s="19" t="n"/>
      <c r="B3283" s="20">
        <f>IF(A3283="","",IF(R3283=0,"⚠ أضف سطر عهدة أولًا","BDR-"&amp;TEXT(R3283,"000")))</f>
        <v/>
      </c>
      <c r="C3283" s="21" t="n"/>
      <c r="D3283" s="20">
        <f>IF(C3283="","",IF(S3283="","خارج السنة المالية",INDEX(القوائم!$D$2:$D$13,S3283)))</f>
        <v/>
      </c>
      <c r="E3283" s="22" t="n"/>
      <c r="F3283" s="23" t="n"/>
      <c r="G3283" s="23" t="n"/>
      <c r="H3283" s="22" t="n"/>
      <c r="I3283" s="19" t="n"/>
      <c r="J3283" s="21" t="n"/>
      <c r="K3283" s="19" t="n"/>
      <c r="L3283" s="19" t="n"/>
      <c r="M3283" s="21" t="n"/>
      <c r="N3283" s="22" t="n"/>
      <c r="O3283" s="24">
        <f>IF(A3283&lt;&gt;"عهدة","",SUMIFS($G$8:$G$5007,$B$8:$B$5007,B3283,$A$8:$A$5007,"مصروف",$I$8:$I$5007,"&lt;&gt;مرفوض"))</f>
        <v/>
      </c>
      <c r="P3283" s="25">
        <f>IF(A3283&lt;&gt;"عهدة","",N(F3283)-O3283)</f>
        <v/>
      </c>
      <c r="Q3283" s="26">
        <f>IF(A3283="","",IF(A3283="عهدة",IF(N(F3283)=0,"⚠ أدخل قيمة العهدة",IF(P3283&lt;0,"⛔ عجز / زيادة مصروفات "&amp;TEXT(-P3283,"#,##0"),IF(COUNTIFS($B$8:$B$5007,B3283,$A$8:$A$5007,"مصروف",$I$8:$I$5007,"&lt;&gt;مرفوض",$K$8:$K$5007,"&lt;&gt;نعم")&gt;0,"⚠ "&amp;COUNTIFS($B$8:$B$5007,B3283,$A$8:$A$5007,"مصروف",$I$8:$I$5007,"&lt;&gt;مرفوض",$K$8:$K$5007,"&lt;&gt;نعم")&amp;" مصروف غير مسوى",IF(L3283="تمت التسوية",IF(P3283=0,"✔ متوازنة وتمت التسوية","✔ تمت التسوية – متبقي "&amp;TEXT(P3283,"#,##0")),IF(P3283&gt;0,"متبقي "&amp;TEXT(P3283,"#,##0"),"✔ متوازنة"))))),IF(R3283=0,"⚠ أضف سطر عهدة أولًا",IF(OR(C3283="",N(G3283)=0),"⚠ أكمل التاريخ والقيمة",IF(S3283="","⚠ التاريخ خارج السنة المالية",IF(H3283="","⚠ اختر بند الموازنة",IF(I3283="مرفوض","✖ مرفوض من المدير",IF(I3283&lt;&gt;"موافق","⏳ بانتظار موافقة المدير",IF(K3283&lt;&gt;"نعم","⚠ غير مسوى مع الحسابات","✔ معتمد ومسوى")))))))))</f>
        <v/>
      </c>
      <c r="R3283">
        <f>N(R3282)+IF(A3283="عهدة",1,0)</f>
        <v/>
      </c>
      <c r="S3283">
        <f>IF(C3283="","",IF(AND(C3283&gt;=DATE(2026,9,1),C3283&lt;=DATE(2027,8,31)),(YEAR(C3283)-2026)*12+MONTH(C3283)-8,""))</f>
        <v/>
      </c>
      <c r="T3283">
        <f>IF(AND(A3283="مصروف",R3283&gt;0,I3283="موافق",S3283&lt;&gt;"",H3283&lt;&gt;""),N(G3283),0)</f>
        <v/>
      </c>
    </row>
    <row r="3284">
      <c r="A3284" s="19" t="n"/>
      <c r="B3284" s="20">
        <f>IF(A3284="","",IF(R3284=0,"⚠ أضف سطر عهدة أولًا","BDR-"&amp;TEXT(R3284,"000")))</f>
        <v/>
      </c>
      <c r="C3284" s="21" t="n"/>
      <c r="D3284" s="20">
        <f>IF(C3284="","",IF(S3284="","خارج السنة المالية",INDEX(القوائم!$D$2:$D$13,S3284)))</f>
        <v/>
      </c>
      <c r="E3284" s="22" t="n"/>
      <c r="F3284" s="23" t="n"/>
      <c r="G3284" s="23" t="n"/>
      <c r="H3284" s="22" t="n"/>
      <c r="I3284" s="19" t="n"/>
      <c r="J3284" s="21" t="n"/>
      <c r="K3284" s="19" t="n"/>
      <c r="L3284" s="19" t="n"/>
      <c r="M3284" s="21" t="n"/>
      <c r="N3284" s="22" t="n"/>
      <c r="O3284" s="24">
        <f>IF(A3284&lt;&gt;"عهدة","",SUMIFS($G$8:$G$5007,$B$8:$B$5007,B3284,$A$8:$A$5007,"مصروف",$I$8:$I$5007,"&lt;&gt;مرفوض"))</f>
        <v/>
      </c>
      <c r="P3284" s="25">
        <f>IF(A3284&lt;&gt;"عهدة","",N(F3284)-O3284)</f>
        <v/>
      </c>
      <c r="Q3284" s="26">
        <f>IF(A3284="","",IF(A3284="عهدة",IF(N(F3284)=0,"⚠ أدخل قيمة العهدة",IF(P3284&lt;0,"⛔ عجز / زيادة مصروفات "&amp;TEXT(-P3284,"#,##0"),IF(COUNTIFS($B$8:$B$5007,B3284,$A$8:$A$5007,"مصروف",$I$8:$I$5007,"&lt;&gt;مرفوض",$K$8:$K$5007,"&lt;&gt;نعم")&gt;0,"⚠ "&amp;COUNTIFS($B$8:$B$5007,B3284,$A$8:$A$5007,"مصروف",$I$8:$I$5007,"&lt;&gt;مرفوض",$K$8:$K$5007,"&lt;&gt;نعم")&amp;" مصروف غير مسوى",IF(L3284="تمت التسوية",IF(P3284=0,"✔ متوازنة وتمت التسوية","✔ تمت التسوية – متبقي "&amp;TEXT(P3284,"#,##0")),IF(P3284&gt;0,"متبقي "&amp;TEXT(P3284,"#,##0"),"✔ متوازنة"))))),IF(R3284=0,"⚠ أضف سطر عهدة أولًا",IF(OR(C3284="",N(G3284)=0),"⚠ أكمل التاريخ والقيمة",IF(S3284="","⚠ التاريخ خارج السنة المالية",IF(H3284="","⚠ اختر بند الموازنة",IF(I3284="مرفوض","✖ مرفوض من المدير",IF(I3284&lt;&gt;"موافق","⏳ بانتظار موافقة المدير",IF(K3284&lt;&gt;"نعم","⚠ غير مسوى مع الحسابات","✔ معتمد ومسوى")))))))))</f>
        <v/>
      </c>
      <c r="R3284">
        <f>N(R3283)+IF(A3284="عهدة",1,0)</f>
        <v/>
      </c>
      <c r="S3284">
        <f>IF(C3284="","",IF(AND(C3284&gt;=DATE(2026,9,1),C3284&lt;=DATE(2027,8,31)),(YEAR(C3284)-2026)*12+MONTH(C3284)-8,""))</f>
        <v/>
      </c>
      <c r="T3284">
        <f>IF(AND(A3284="مصروف",R3284&gt;0,I3284="موافق",S3284&lt;&gt;"",H3284&lt;&gt;""),N(G3284),0)</f>
        <v/>
      </c>
    </row>
    <row r="3285">
      <c r="A3285" s="19" t="n"/>
      <c r="B3285" s="20">
        <f>IF(A3285="","",IF(R3285=0,"⚠ أضف سطر عهدة أولًا","BDR-"&amp;TEXT(R3285,"000")))</f>
        <v/>
      </c>
      <c r="C3285" s="21" t="n"/>
      <c r="D3285" s="20">
        <f>IF(C3285="","",IF(S3285="","خارج السنة المالية",INDEX(القوائم!$D$2:$D$13,S3285)))</f>
        <v/>
      </c>
      <c r="E3285" s="22" t="n"/>
      <c r="F3285" s="23" t="n"/>
      <c r="G3285" s="23" t="n"/>
      <c r="H3285" s="22" t="n"/>
      <c r="I3285" s="19" t="n"/>
      <c r="J3285" s="21" t="n"/>
      <c r="K3285" s="19" t="n"/>
      <c r="L3285" s="19" t="n"/>
      <c r="M3285" s="21" t="n"/>
      <c r="N3285" s="22" t="n"/>
      <c r="O3285" s="24">
        <f>IF(A3285&lt;&gt;"عهدة","",SUMIFS($G$8:$G$5007,$B$8:$B$5007,B3285,$A$8:$A$5007,"مصروف",$I$8:$I$5007,"&lt;&gt;مرفوض"))</f>
        <v/>
      </c>
      <c r="P3285" s="25">
        <f>IF(A3285&lt;&gt;"عهدة","",N(F3285)-O3285)</f>
        <v/>
      </c>
      <c r="Q3285" s="26">
        <f>IF(A3285="","",IF(A3285="عهدة",IF(N(F3285)=0,"⚠ أدخل قيمة العهدة",IF(P3285&lt;0,"⛔ عجز / زيادة مصروفات "&amp;TEXT(-P3285,"#,##0"),IF(COUNTIFS($B$8:$B$5007,B3285,$A$8:$A$5007,"مصروف",$I$8:$I$5007,"&lt;&gt;مرفوض",$K$8:$K$5007,"&lt;&gt;نعم")&gt;0,"⚠ "&amp;COUNTIFS($B$8:$B$5007,B3285,$A$8:$A$5007,"مصروف",$I$8:$I$5007,"&lt;&gt;مرفوض",$K$8:$K$5007,"&lt;&gt;نعم")&amp;" مصروف غير مسوى",IF(L3285="تمت التسوية",IF(P3285=0,"✔ متوازنة وتمت التسوية","✔ تمت التسوية – متبقي "&amp;TEXT(P3285,"#,##0")),IF(P3285&gt;0,"متبقي "&amp;TEXT(P3285,"#,##0"),"✔ متوازنة"))))),IF(R3285=0,"⚠ أضف سطر عهدة أولًا",IF(OR(C3285="",N(G3285)=0),"⚠ أكمل التاريخ والقيمة",IF(S3285="","⚠ التاريخ خارج السنة المالية",IF(H3285="","⚠ اختر بند الموازنة",IF(I3285="مرفوض","✖ مرفوض من المدير",IF(I3285&lt;&gt;"موافق","⏳ بانتظار موافقة المدير",IF(K3285&lt;&gt;"نعم","⚠ غير مسوى مع الحسابات","✔ معتمد ومسوى")))))))))</f>
        <v/>
      </c>
      <c r="R3285">
        <f>N(R3284)+IF(A3285="عهدة",1,0)</f>
        <v/>
      </c>
      <c r="S3285">
        <f>IF(C3285="","",IF(AND(C3285&gt;=DATE(2026,9,1),C3285&lt;=DATE(2027,8,31)),(YEAR(C3285)-2026)*12+MONTH(C3285)-8,""))</f>
        <v/>
      </c>
      <c r="T3285">
        <f>IF(AND(A3285="مصروف",R3285&gt;0,I3285="موافق",S3285&lt;&gt;"",H3285&lt;&gt;""),N(G3285),0)</f>
        <v/>
      </c>
    </row>
    <row r="3286">
      <c r="A3286" s="19" t="n"/>
      <c r="B3286" s="20">
        <f>IF(A3286="","",IF(R3286=0,"⚠ أضف سطر عهدة أولًا","BDR-"&amp;TEXT(R3286,"000")))</f>
        <v/>
      </c>
      <c r="C3286" s="21" t="n"/>
      <c r="D3286" s="20">
        <f>IF(C3286="","",IF(S3286="","خارج السنة المالية",INDEX(القوائم!$D$2:$D$13,S3286)))</f>
        <v/>
      </c>
      <c r="E3286" s="22" t="n"/>
      <c r="F3286" s="23" t="n"/>
      <c r="G3286" s="23" t="n"/>
      <c r="H3286" s="22" t="n"/>
      <c r="I3286" s="19" t="n"/>
      <c r="J3286" s="21" t="n"/>
      <c r="K3286" s="19" t="n"/>
      <c r="L3286" s="19" t="n"/>
      <c r="M3286" s="21" t="n"/>
      <c r="N3286" s="22" t="n"/>
      <c r="O3286" s="24">
        <f>IF(A3286&lt;&gt;"عهدة","",SUMIFS($G$8:$G$5007,$B$8:$B$5007,B3286,$A$8:$A$5007,"مصروف",$I$8:$I$5007,"&lt;&gt;مرفوض"))</f>
        <v/>
      </c>
      <c r="P3286" s="25">
        <f>IF(A3286&lt;&gt;"عهدة","",N(F3286)-O3286)</f>
        <v/>
      </c>
      <c r="Q3286" s="26">
        <f>IF(A3286="","",IF(A3286="عهدة",IF(N(F3286)=0,"⚠ أدخل قيمة العهدة",IF(P3286&lt;0,"⛔ عجز / زيادة مصروفات "&amp;TEXT(-P3286,"#,##0"),IF(COUNTIFS($B$8:$B$5007,B3286,$A$8:$A$5007,"مصروف",$I$8:$I$5007,"&lt;&gt;مرفوض",$K$8:$K$5007,"&lt;&gt;نعم")&gt;0,"⚠ "&amp;COUNTIFS($B$8:$B$5007,B3286,$A$8:$A$5007,"مصروف",$I$8:$I$5007,"&lt;&gt;مرفوض",$K$8:$K$5007,"&lt;&gt;نعم")&amp;" مصروف غير مسوى",IF(L3286="تمت التسوية",IF(P3286=0,"✔ متوازنة وتمت التسوية","✔ تمت التسوية – متبقي "&amp;TEXT(P3286,"#,##0")),IF(P3286&gt;0,"متبقي "&amp;TEXT(P3286,"#,##0"),"✔ متوازنة"))))),IF(R3286=0,"⚠ أضف سطر عهدة أولًا",IF(OR(C3286="",N(G3286)=0),"⚠ أكمل التاريخ والقيمة",IF(S3286="","⚠ التاريخ خارج السنة المالية",IF(H3286="","⚠ اختر بند الموازنة",IF(I3286="مرفوض","✖ مرفوض من المدير",IF(I3286&lt;&gt;"موافق","⏳ بانتظار موافقة المدير",IF(K3286&lt;&gt;"نعم","⚠ غير مسوى مع الحسابات","✔ معتمد ومسوى")))))))))</f>
        <v/>
      </c>
      <c r="R3286">
        <f>N(R3285)+IF(A3286="عهدة",1,0)</f>
        <v/>
      </c>
      <c r="S3286">
        <f>IF(C3286="","",IF(AND(C3286&gt;=DATE(2026,9,1),C3286&lt;=DATE(2027,8,31)),(YEAR(C3286)-2026)*12+MONTH(C3286)-8,""))</f>
        <v/>
      </c>
      <c r="T3286">
        <f>IF(AND(A3286="مصروف",R3286&gt;0,I3286="موافق",S3286&lt;&gt;"",H3286&lt;&gt;""),N(G3286),0)</f>
        <v/>
      </c>
    </row>
    <row r="3287">
      <c r="A3287" s="19" t="n"/>
      <c r="B3287" s="20">
        <f>IF(A3287="","",IF(R3287=0,"⚠ أضف سطر عهدة أولًا","BDR-"&amp;TEXT(R3287,"000")))</f>
        <v/>
      </c>
      <c r="C3287" s="21" t="n"/>
      <c r="D3287" s="20">
        <f>IF(C3287="","",IF(S3287="","خارج السنة المالية",INDEX(القوائم!$D$2:$D$13,S3287)))</f>
        <v/>
      </c>
      <c r="E3287" s="22" t="n"/>
      <c r="F3287" s="23" t="n"/>
      <c r="G3287" s="23" t="n"/>
      <c r="H3287" s="22" t="n"/>
      <c r="I3287" s="19" t="n"/>
      <c r="J3287" s="21" t="n"/>
      <c r="K3287" s="19" t="n"/>
      <c r="L3287" s="19" t="n"/>
      <c r="M3287" s="21" t="n"/>
      <c r="N3287" s="22" t="n"/>
      <c r="O3287" s="24">
        <f>IF(A3287&lt;&gt;"عهدة","",SUMIFS($G$8:$G$5007,$B$8:$B$5007,B3287,$A$8:$A$5007,"مصروف",$I$8:$I$5007,"&lt;&gt;مرفوض"))</f>
        <v/>
      </c>
      <c r="P3287" s="25">
        <f>IF(A3287&lt;&gt;"عهدة","",N(F3287)-O3287)</f>
        <v/>
      </c>
      <c r="Q3287" s="26">
        <f>IF(A3287="","",IF(A3287="عهدة",IF(N(F3287)=0,"⚠ أدخل قيمة العهدة",IF(P3287&lt;0,"⛔ عجز / زيادة مصروفات "&amp;TEXT(-P3287,"#,##0"),IF(COUNTIFS($B$8:$B$5007,B3287,$A$8:$A$5007,"مصروف",$I$8:$I$5007,"&lt;&gt;مرفوض",$K$8:$K$5007,"&lt;&gt;نعم")&gt;0,"⚠ "&amp;COUNTIFS($B$8:$B$5007,B3287,$A$8:$A$5007,"مصروف",$I$8:$I$5007,"&lt;&gt;مرفوض",$K$8:$K$5007,"&lt;&gt;نعم")&amp;" مصروف غير مسوى",IF(L3287="تمت التسوية",IF(P3287=0,"✔ متوازنة وتمت التسوية","✔ تمت التسوية – متبقي "&amp;TEXT(P3287,"#,##0")),IF(P3287&gt;0,"متبقي "&amp;TEXT(P3287,"#,##0"),"✔ متوازنة"))))),IF(R3287=0,"⚠ أضف سطر عهدة أولًا",IF(OR(C3287="",N(G3287)=0),"⚠ أكمل التاريخ والقيمة",IF(S3287="","⚠ التاريخ خارج السنة المالية",IF(H3287="","⚠ اختر بند الموازنة",IF(I3287="مرفوض","✖ مرفوض من المدير",IF(I3287&lt;&gt;"موافق","⏳ بانتظار موافقة المدير",IF(K3287&lt;&gt;"نعم","⚠ غير مسوى مع الحسابات","✔ معتمد ومسوى")))))))))</f>
        <v/>
      </c>
      <c r="R3287">
        <f>N(R3286)+IF(A3287="عهدة",1,0)</f>
        <v/>
      </c>
      <c r="S3287">
        <f>IF(C3287="","",IF(AND(C3287&gt;=DATE(2026,9,1),C3287&lt;=DATE(2027,8,31)),(YEAR(C3287)-2026)*12+MONTH(C3287)-8,""))</f>
        <v/>
      </c>
      <c r="T3287">
        <f>IF(AND(A3287="مصروف",R3287&gt;0,I3287="موافق",S3287&lt;&gt;"",H3287&lt;&gt;""),N(G3287),0)</f>
        <v/>
      </c>
    </row>
    <row r="3288">
      <c r="A3288" s="19" t="n"/>
      <c r="B3288" s="20">
        <f>IF(A3288="","",IF(R3288=0,"⚠ أضف سطر عهدة أولًا","BDR-"&amp;TEXT(R3288,"000")))</f>
        <v/>
      </c>
      <c r="C3288" s="21" t="n"/>
      <c r="D3288" s="20">
        <f>IF(C3288="","",IF(S3288="","خارج السنة المالية",INDEX(القوائم!$D$2:$D$13,S3288)))</f>
        <v/>
      </c>
      <c r="E3288" s="22" t="n"/>
      <c r="F3288" s="23" t="n"/>
      <c r="G3288" s="23" t="n"/>
      <c r="H3288" s="22" t="n"/>
      <c r="I3288" s="19" t="n"/>
      <c r="J3288" s="21" t="n"/>
      <c r="K3288" s="19" t="n"/>
      <c r="L3288" s="19" t="n"/>
      <c r="M3288" s="21" t="n"/>
      <c r="N3288" s="22" t="n"/>
      <c r="O3288" s="24">
        <f>IF(A3288&lt;&gt;"عهدة","",SUMIFS($G$8:$G$5007,$B$8:$B$5007,B3288,$A$8:$A$5007,"مصروف",$I$8:$I$5007,"&lt;&gt;مرفوض"))</f>
        <v/>
      </c>
      <c r="P3288" s="25">
        <f>IF(A3288&lt;&gt;"عهدة","",N(F3288)-O3288)</f>
        <v/>
      </c>
      <c r="Q3288" s="26">
        <f>IF(A3288="","",IF(A3288="عهدة",IF(N(F3288)=0,"⚠ أدخل قيمة العهدة",IF(P3288&lt;0,"⛔ عجز / زيادة مصروفات "&amp;TEXT(-P3288,"#,##0"),IF(COUNTIFS($B$8:$B$5007,B3288,$A$8:$A$5007,"مصروف",$I$8:$I$5007,"&lt;&gt;مرفوض",$K$8:$K$5007,"&lt;&gt;نعم")&gt;0,"⚠ "&amp;COUNTIFS($B$8:$B$5007,B3288,$A$8:$A$5007,"مصروف",$I$8:$I$5007,"&lt;&gt;مرفوض",$K$8:$K$5007,"&lt;&gt;نعم")&amp;" مصروف غير مسوى",IF(L3288="تمت التسوية",IF(P3288=0,"✔ متوازنة وتمت التسوية","✔ تمت التسوية – متبقي "&amp;TEXT(P3288,"#,##0")),IF(P3288&gt;0,"متبقي "&amp;TEXT(P3288,"#,##0"),"✔ متوازنة"))))),IF(R3288=0,"⚠ أضف سطر عهدة أولًا",IF(OR(C3288="",N(G3288)=0),"⚠ أكمل التاريخ والقيمة",IF(S3288="","⚠ التاريخ خارج السنة المالية",IF(H3288="","⚠ اختر بند الموازنة",IF(I3288="مرفوض","✖ مرفوض من المدير",IF(I3288&lt;&gt;"موافق","⏳ بانتظار موافقة المدير",IF(K3288&lt;&gt;"نعم","⚠ غير مسوى مع الحسابات","✔ معتمد ومسوى")))))))))</f>
        <v/>
      </c>
      <c r="R3288">
        <f>N(R3287)+IF(A3288="عهدة",1,0)</f>
        <v/>
      </c>
      <c r="S3288">
        <f>IF(C3288="","",IF(AND(C3288&gt;=DATE(2026,9,1),C3288&lt;=DATE(2027,8,31)),(YEAR(C3288)-2026)*12+MONTH(C3288)-8,""))</f>
        <v/>
      </c>
      <c r="T3288">
        <f>IF(AND(A3288="مصروف",R3288&gt;0,I3288="موافق",S3288&lt;&gt;"",H3288&lt;&gt;""),N(G3288),0)</f>
        <v/>
      </c>
    </row>
    <row r="3289">
      <c r="A3289" s="19" t="n"/>
      <c r="B3289" s="20">
        <f>IF(A3289="","",IF(R3289=0,"⚠ أضف سطر عهدة أولًا","BDR-"&amp;TEXT(R3289,"000")))</f>
        <v/>
      </c>
      <c r="C3289" s="21" t="n"/>
      <c r="D3289" s="20">
        <f>IF(C3289="","",IF(S3289="","خارج السنة المالية",INDEX(القوائم!$D$2:$D$13,S3289)))</f>
        <v/>
      </c>
      <c r="E3289" s="22" t="n"/>
      <c r="F3289" s="23" t="n"/>
      <c r="G3289" s="23" t="n"/>
      <c r="H3289" s="22" t="n"/>
      <c r="I3289" s="19" t="n"/>
      <c r="J3289" s="21" t="n"/>
      <c r="K3289" s="19" t="n"/>
      <c r="L3289" s="19" t="n"/>
      <c r="M3289" s="21" t="n"/>
      <c r="N3289" s="22" t="n"/>
      <c r="O3289" s="24">
        <f>IF(A3289&lt;&gt;"عهدة","",SUMIFS($G$8:$G$5007,$B$8:$B$5007,B3289,$A$8:$A$5007,"مصروف",$I$8:$I$5007,"&lt;&gt;مرفوض"))</f>
        <v/>
      </c>
      <c r="P3289" s="25">
        <f>IF(A3289&lt;&gt;"عهدة","",N(F3289)-O3289)</f>
        <v/>
      </c>
      <c r="Q3289" s="26">
        <f>IF(A3289="","",IF(A3289="عهدة",IF(N(F3289)=0,"⚠ أدخل قيمة العهدة",IF(P3289&lt;0,"⛔ عجز / زيادة مصروفات "&amp;TEXT(-P3289,"#,##0"),IF(COUNTIFS($B$8:$B$5007,B3289,$A$8:$A$5007,"مصروف",$I$8:$I$5007,"&lt;&gt;مرفوض",$K$8:$K$5007,"&lt;&gt;نعم")&gt;0,"⚠ "&amp;COUNTIFS($B$8:$B$5007,B3289,$A$8:$A$5007,"مصروف",$I$8:$I$5007,"&lt;&gt;مرفوض",$K$8:$K$5007,"&lt;&gt;نعم")&amp;" مصروف غير مسوى",IF(L3289="تمت التسوية",IF(P3289=0,"✔ متوازنة وتمت التسوية","✔ تمت التسوية – متبقي "&amp;TEXT(P3289,"#,##0")),IF(P3289&gt;0,"متبقي "&amp;TEXT(P3289,"#,##0"),"✔ متوازنة"))))),IF(R3289=0,"⚠ أضف سطر عهدة أولًا",IF(OR(C3289="",N(G3289)=0),"⚠ أكمل التاريخ والقيمة",IF(S3289="","⚠ التاريخ خارج السنة المالية",IF(H3289="","⚠ اختر بند الموازنة",IF(I3289="مرفوض","✖ مرفوض من المدير",IF(I3289&lt;&gt;"موافق","⏳ بانتظار موافقة المدير",IF(K3289&lt;&gt;"نعم","⚠ غير مسوى مع الحسابات","✔ معتمد ومسوى")))))))))</f>
        <v/>
      </c>
      <c r="R3289">
        <f>N(R3288)+IF(A3289="عهدة",1,0)</f>
        <v/>
      </c>
      <c r="S3289">
        <f>IF(C3289="","",IF(AND(C3289&gt;=DATE(2026,9,1),C3289&lt;=DATE(2027,8,31)),(YEAR(C3289)-2026)*12+MONTH(C3289)-8,""))</f>
        <v/>
      </c>
      <c r="T3289">
        <f>IF(AND(A3289="مصروف",R3289&gt;0,I3289="موافق",S3289&lt;&gt;"",H3289&lt;&gt;""),N(G3289),0)</f>
        <v/>
      </c>
    </row>
    <row r="3290">
      <c r="A3290" s="19" t="n"/>
      <c r="B3290" s="20">
        <f>IF(A3290="","",IF(R3290=0,"⚠ أضف سطر عهدة أولًا","BDR-"&amp;TEXT(R3290,"000")))</f>
        <v/>
      </c>
      <c r="C3290" s="21" t="n"/>
      <c r="D3290" s="20">
        <f>IF(C3290="","",IF(S3290="","خارج السنة المالية",INDEX(القوائم!$D$2:$D$13,S3290)))</f>
        <v/>
      </c>
      <c r="E3290" s="22" t="n"/>
      <c r="F3290" s="23" t="n"/>
      <c r="G3290" s="23" t="n"/>
      <c r="H3290" s="22" t="n"/>
      <c r="I3290" s="19" t="n"/>
      <c r="J3290" s="21" t="n"/>
      <c r="K3290" s="19" t="n"/>
      <c r="L3290" s="19" t="n"/>
      <c r="M3290" s="21" t="n"/>
      <c r="N3290" s="22" t="n"/>
      <c r="O3290" s="24">
        <f>IF(A3290&lt;&gt;"عهدة","",SUMIFS($G$8:$G$5007,$B$8:$B$5007,B3290,$A$8:$A$5007,"مصروف",$I$8:$I$5007,"&lt;&gt;مرفوض"))</f>
        <v/>
      </c>
      <c r="P3290" s="25">
        <f>IF(A3290&lt;&gt;"عهدة","",N(F3290)-O3290)</f>
        <v/>
      </c>
      <c r="Q3290" s="26">
        <f>IF(A3290="","",IF(A3290="عهدة",IF(N(F3290)=0,"⚠ أدخل قيمة العهدة",IF(P3290&lt;0,"⛔ عجز / زيادة مصروفات "&amp;TEXT(-P3290,"#,##0"),IF(COUNTIFS($B$8:$B$5007,B3290,$A$8:$A$5007,"مصروف",$I$8:$I$5007,"&lt;&gt;مرفوض",$K$8:$K$5007,"&lt;&gt;نعم")&gt;0,"⚠ "&amp;COUNTIFS($B$8:$B$5007,B3290,$A$8:$A$5007,"مصروف",$I$8:$I$5007,"&lt;&gt;مرفوض",$K$8:$K$5007,"&lt;&gt;نعم")&amp;" مصروف غير مسوى",IF(L3290="تمت التسوية",IF(P3290=0,"✔ متوازنة وتمت التسوية","✔ تمت التسوية – متبقي "&amp;TEXT(P3290,"#,##0")),IF(P3290&gt;0,"متبقي "&amp;TEXT(P3290,"#,##0"),"✔ متوازنة"))))),IF(R3290=0,"⚠ أضف سطر عهدة أولًا",IF(OR(C3290="",N(G3290)=0),"⚠ أكمل التاريخ والقيمة",IF(S3290="","⚠ التاريخ خارج السنة المالية",IF(H3290="","⚠ اختر بند الموازنة",IF(I3290="مرفوض","✖ مرفوض من المدير",IF(I3290&lt;&gt;"موافق","⏳ بانتظار موافقة المدير",IF(K3290&lt;&gt;"نعم","⚠ غير مسوى مع الحسابات","✔ معتمد ومسوى")))))))))</f>
        <v/>
      </c>
      <c r="R3290">
        <f>N(R3289)+IF(A3290="عهدة",1,0)</f>
        <v/>
      </c>
      <c r="S3290">
        <f>IF(C3290="","",IF(AND(C3290&gt;=DATE(2026,9,1),C3290&lt;=DATE(2027,8,31)),(YEAR(C3290)-2026)*12+MONTH(C3290)-8,""))</f>
        <v/>
      </c>
      <c r="T3290">
        <f>IF(AND(A3290="مصروف",R3290&gt;0,I3290="موافق",S3290&lt;&gt;"",H3290&lt;&gt;""),N(G3290),0)</f>
        <v/>
      </c>
    </row>
    <row r="3291">
      <c r="A3291" s="19" t="n"/>
      <c r="B3291" s="20">
        <f>IF(A3291="","",IF(R3291=0,"⚠ أضف سطر عهدة أولًا","BDR-"&amp;TEXT(R3291,"000")))</f>
        <v/>
      </c>
      <c r="C3291" s="21" t="n"/>
      <c r="D3291" s="20">
        <f>IF(C3291="","",IF(S3291="","خارج السنة المالية",INDEX(القوائم!$D$2:$D$13,S3291)))</f>
        <v/>
      </c>
      <c r="E3291" s="22" t="n"/>
      <c r="F3291" s="23" t="n"/>
      <c r="G3291" s="23" t="n"/>
      <c r="H3291" s="22" t="n"/>
      <c r="I3291" s="19" t="n"/>
      <c r="J3291" s="21" t="n"/>
      <c r="K3291" s="19" t="n"/>
      <c r="L3291" s="19" t="n"/>
      <c r="M3291" s="21" t="n"/>
      <c r="N3291" s="22" t="n"/>
      <c r="O3291" s="24">
        <f>IF(A3291&lt;&gt;"عهدة","",SUMIFS($G$8:$G$5007,$B$8:$B$5007,B3291,$A$8:$A$5007,"مصروف",$I$8:$I$5007,"&lt;&gt;مرفوض"))</f>
        <v/>
      </c>
      <c r="P3291" s="25">
        <f>IF(A3291&lt;&gt;"عهدة","",N(F3291)-O3291)</f>
        <v/>
      </c>
      <c r="Q3291" s="26">
        <f>IF(A3291="","",IF(A3291="عهدة",IF(N(F3291)=0,"⚠ أدخل قيمة العهدة",IF(P3291&lt;0,"⛔ عجز / زيادة مصروفات "&amp;TEXT(-P3291,"#,##0"),IF(COUNTIFS($B$8:$B$5007,B3291,$A$8:$A$5007,"مصروف",$I$8:$I$5007,"&lt;&gt;مرفوض",$K$8:$K$5007,"&lt;&gt;نعم")&gt;0,"⚠ "&amp;COUNTIFS($B$8:$B$5007,B3291,$A$8:$A$5007,"مصروف",$I$8:$I$5007,"&lt;&gt;مرفوض",$K$8:$K$5007,"&lt;&gt;نعم")&amp;" مصروف غير مسوى",IF(L3291="تمت التسوية",IF(P3291=0,"✔ متوازنة وتمت التسوية","✔ تمت التسوية – متبقي "&amp;TEXT(P3291,"#,##0")),IF(P3291&gt;0,"متبقي "&amp;TEXT(P3291,"#,##0"),"✔ متوازنة"))))),IF(R3291=0,"⚠ أضف سطر عهدة أولًا",IF(OR(C3291="",N(G3291)=0),"⚠ أكمل التاريخ والقيمة",IF(S3291="","⚠ التاريخ خارج السنة المالية",IF(H3291="","⚠ اختر بند الموازنة",IF(I3291="مرفوض","✖ مرفوض من المدير",IF(I3291&lt;&gt;"موافق","⏳ بانتظار موافقة المدير",IF(K3291&lt;&gt;"نعم","⚠ غير مسوى مع الحسابات","✔ معتمد ومسوى")))))))))</f>
        <v/>
      </c>
      <c r="R3291">
        <f>N(R3290)+IF(A3291="عهدة",1,0)</f>
        <v/>
      </c>
      <c r="S3291">
        <f>IF(C3291="","",IF(AND(C3291&gt;=DATE(2026,9,1),C3291&lt;=DATE(2027,8,31)),(YEAR(C3291)-2026)*12+MONTH(C3291)-8,""))</f>
        <v/>
      </c>
      <c r="T3291">
        <f>IF(AND(A3291="مصروف",R3291&gt;0,I3291="موافق",S3291&lt;&gt;"",H3291&lt;&gt;""),N(G3291),0)</f>
        <v/>
      </c>
    </row>
    <row r="3292">
      <c r="A3292" s="19" t="n"/>
      <c r="B3292" s="20">
        <f>IF(A3292="","",IF(R3292=0,"⚠ أضف سطر عهدة أولًا","BDR-"&amp;TEXT(R3292,"000")))</f>
        <v/>
      </c>
      <c r="C3292" s="21" t="n"/>
      <c r="D3292" s="20">
        <f>IF(C3292="","",IF(S3292="","خارج السنة المالية",INDEX(القوائم!$D$2:$D$13,S3292)))</f>
        <v/>
      </c>
      <c r="E3292" s="22" t="n"/>
      <c r="F3292" s="23" t="n"/>
      <c r="G3292" s="23" t="n"/>
      <c r="H3292" s="22" t="n"/>
      <c r="I3292" s="19" t="n"/>
      <c r="J3292" s="21" t="n"/>
      <c r="K3292" s="19" t="n"/>
      <c r="L3292" s="19" t="n"/>
      <c r="M3292" s="21" t="n"/>
      <c r="N3292" s="22" t="n"/>
      <c r="O3292" s="24">
        <f>IF(A3292&lt;&gt;"عهدة","",SUMIFS($G$8:$G$5007,$B$8:$B$5007,B3292,$A$8:$A$5007,"مصروف",$I$8:$I$5007,"&lt;&gt;مرفوض"))</f>
        <v/>
      </c>
      <c r="P3292" s="25">
        <f>IF(A3292&lt;&gt;"عهدة","",N(F3292)-O3292)</f>
        <v/>
      </c>
      <c r="Q3292" s="26">
        <f>IF(A3292="","",IF(A3292="عهدة",IF(N(F3292)=0,"⚠ أدخل قيمة العهدة",IF(P3292&lt;0,"⛔ عجز / زيادة مصروفات "&amp;TEXT(-P3292,"#,##0"),IF(COUNTIFS($B$8:$B$5007,B3292,$A$8:$A$5007,"مصروف",$I$8:$I$5007,"&lt;&gt;مرفوض",$K$8:$K$5007,"&lt;&gt;نعم")&gt;0,"⚠ "&amp;COUNTIFS($B$8:$B$5007,B3292,$A$8:$A$5007,"مصروف",$I$8:$I$5007,"&lt;&gt;مرفوض",$K$8:$K$5007,"&lt;&gt;نعم")&amp;" مصروف غير مسوى",IF(L3292="تمت التسوية",IF(P3292=0,"✔ متوازنة وتمت التسوية","✔ تمت التسوية – متبقي "&amp;TEXT(P3292,"#,##0")),IF(P3292&gt;0,"متبقي "&amp;TEXT(P3292,"#,##0"),"✔ متوازنة"))))),IF(R3292=0,"⚠ أضف سطر عهدة أولًا",IF(OR(C3292="",N(G3292)=0),"⚠ أكمل التاريخ والقيمة",IF(S3292="","⚠ التاريخ خارج السنة المالية",IF(H3292="","⚠ اختر بند الموازنة",IF(I3292="مرفوض","✖ مرفوض من المدير",IF(I3292&lt;&gt;"موافق","⏳ بانتظار موافقة المدير",IF(K3292&lt;&gt;"نعم","⚠ غير مسوى مع الحسابات","✔ معتمد ومسوى")))))))))</f>
        <v/>
      </c>
      <c r="R3292">
        <f>N(R3291)+IF(A3292="عهدة",1,0)</f>
        <v/>
      </c>
      <c r="S3292">
        <f>IF(C3292="","",IF(AND(C3292&gt;=DATE(2026,9,1),C3292&lt;=DATE(2027,8,31)),(YEAR(C3292)-2026)*12+MONTH(C3292)-8,""))</f>
        <v/>
      </c>
      <c r="T3292">
        <f>IF(AND(A3292="مصروف",R3292&gt;0,I3292="موافق",S3292&lt;&gt;"",H3292&lt;&gt;""),N(G3292),0)</f>
        <v/>
      </c>
    </row>
    <row r="3293">
      <c r="A3293" s="19" t="n"/>
      <c r="B3293" s="20">
        <f>IF(A3293="","",IF(R3293=0,"⚠ أضف سطر عهدة أولًا","BDR-"&amp;TEXT(R3293,"000")))</f>
        <v/>
      </c>
      <c r="C3293" s="21" t="n"/>
      <c r="D3293" s="20">
        <f>IF(C3293="","",IF(S3293="","خارج السنة المالية",INDEX(القوائم!$D$2:$D$13,S3293)))</f>
        <v/>
      </c>
      <c r="E3293" s="22" t="n"/>
      <c r="F3293" s="23" t="n"/>
      <c r="G3293" s="23" t="n"/>
      <c r="H3293" s="22" t="n"/>
      <c r="I3293" s="19" t="n"/>
      <c r="J3293" s="21" t="n"/>
      <c r="K3293" s="19" t="n"/>
      <c r="L3293" s="19" t="n"/>
      <c r="M3293" s="21" t="n"/>
      <c r="N3293" s="22" t="n"/>
      <c r="O3293" s="24">
        <f>IF(A3293&lt;&gt;"عهدة","",SUMIFS($G$8:$G$5007,$B$8:$B$5007,B3293,$A$8:$A$5007,"مصروف",$I$8:$I$5007,"&lt;&gt;مرفوض"))</f>
        <v/>
      </c>
      <c r="P3293" s="25">
        <f>IF(A3293&lt;&gt;"عهدة","",N(F3293)-O3293)</f>
        <v/>
      </c>
      <c r="Q3293" s="26">
        <f>IF(A3293="","",IF(A3293="عهدة",IF(N(F3293)=0,"⚠ أدخل قيمة العهدة",IF(P3293&lt;0,"⛔ عجز / زيادة مصروفات "&amp;TEXT(-P3293,"#,##0"),IF(COUNTIFS($B$8:$B$5007,B3293,$A$8:$A$5007,"مصروف",$I$8:$I$5007,"&lt;&gt;مرفوض",$K$8:$K$5007,"&lt;&gt;نعم")&gt;0,"⚠ "&amp;COUNTIFS($B$8:$B$5007,B3293,$A$8:$A$5007,"مصروف",$I$8:$I$5007,"&lt;&gt;مرفوض",$K$8:$K$5007,"&lt;&gt;نعم")&amp;" مصروف غير مسوى",IF(L3293="تمت التسوية",IF(P3293=0,"✔ متوازنة وتمت التسوية","✔ تمت التسوية – متبقي "&amp;TEXT(P3293,"#,##0")),IF(P3293&gt;0,"متبقي "&amp;TEXT(P3293,"#,##0"),"✔ متوازنة"))))),IF(R3293=0,"⚠ أضف سطر عهدة أولًا",IF(OR(C3293="",N(G3293)=0),"⚠ أكمل التاريخ والقيمة",IF(S3293="","⚠ التاريخ خارج السنة المالية",IF(H3293="","⚠ اختر بند الموازنة",IF(I3293="مرفوض","✖ مرفوض من المدير",IF(I3293&lt;&gt;"موافق","⏳ بانتظار موافقة المدير",IF(K3293&lt;&gt;"نعم","⚠ غير مسوى مع الحسابات","✔ معتمد ومسوى")))))))))</f>
        <v/>
      </c>
      <c r="R3293">
        <f>N(R3292)+IF(A3293="عهدة",1,0)</f>
        <v/>
      </c>
      <c r="S3293">
        <f>IF(C3293="","",IF(AND(C3293&gt;=DATE(2026,9,1),C3293&lt;=DATE(2027,8,31)),(YEAR(C3293)-2026)*12+MONTH(C3293)-8,""))</f>
        <v/>
      </c>
      <c r="T3293">
        <f>IF(AND(A3293="مصروف",R3293&gt;0,I3293="موافق",S3293&lt;&gt;"",H3293&lt;&gt;""),N(G3293),0)</f>
        <v/>
      </c>
    </row>
    <row r="3294">
      <c r="A3294" s="19" t="n"/>
      <c r="B3294" s="20">
        <f>IF(A3294="","",IF(R3294=0,"⚠ أضف سطر عهدة أولًا","BDR-"&amp;TEXT(R3294,"000")))</f>
        <v/>
      </c>
      <c r="C3294" s="21" t="n"/>
      <c r="D3294" s="20">
        <f>IF(C3294="","",IF(S3294="","خارج السنة المالية",INDEX(القوائم!$D$2:$D$13,S3294)))</f>
        <v/>
      </c>
      <c r="E3294" s="22" t="n"/>
      <c r="F3294" s="23" t="n"/>
      <c r="G3294" s="23" t="n"/>
      <c r="H3294" s="22" t="n"/>
      <c r="I3294" s="19" t="n"/>
      <c r="J3294" s="21" t="n"/>
      <c r="K3294" s="19" t="n"/>
      <c r="L3294" s="19" t="n"/>
      <c r="M3294" s="21" t="n"/>
      <c r="N3294" s="22" t="n"/>
      <c r="O3294" s="24">
        <f>IF(A3294&lt;&gt;"عهدة","",SUMIFS($G$8:$G$5007,$B$8:$B$5007,B3294,$A$8:$A$5007,"مصروف",$I$8:$I$5007,"&lt;&gt;مرفوض"))</f>
        <v/>
      </c>
      <c r="P3294" s="25">
        <f>IF(A3294&lt;&gt;"عهدة","",N(F3294)-O3294)</f>
        <v/>
      </c>
      <c r="Q3294" s="26">
        <f>IF(A3294="","",IF(A3294="عهدة",IF(N(F3294)=0,"⚠ أدخل قيمة العهدة",IF(P3294&lt;0,"⛔ عجز / زيادة مصروفات "&amp;TEXT(-P3294,"#,##0"),IF(COUNTIFS($B$8:$B$5007,B3294,$A$8:$A$5007,"مصروف",$I$8:$I$5007,"&lt;&gt;مرفوض",$K$8:$K$5007,"&lt;&gt;نعم")&gt;0,"⚠ "&amp;COUNTIFS($B$8:$B$5007,B3294,$A$8:$A$5007,"مصروف",$I$8:$I$5007,"&lt;&gt;مرفوض",$K$8:$K$5007,"&lt;&gt;نعم")&amp;" مصروف غير مسوى",IF(L3294="تمت التسوية",IF(P3294=0,"✔ متوازنة وتمت التسوية","✔ تمت التسوية – متبقي "&amp;TEXT(P3294,"#,##0")),IF(P3294&gt;0,"متبقي "&amp;TEXT(P3294,"#,##0"),"✔ متوازنة"))))),IF(R3294=0,"⚠ أضف سطر عهدة أولًا",IF(OR(C3294="",N(G3294)=0),"⚠ أكمل التاريخ والقيمة",IF(S3294="","⚠ التاريخ خارج السنة المالية",IF(H3294="","⚠ اختر بند الموازنة",IF(I3294="مرفوض","✖ مرفوض من المدير",IF(I3294&lt;&gt;"موافق","⏳ بانتظار موافقة المدير",IF(K3294&lt;&gt;"نعم","⚠ غير مسوى مع الحسابات","✔ معتمد ومسوى")))))))))</f>
        <v/>
      </c>
      <c r="R3294">
        <f>N(R3293)+IF(A3294="عهدة",1,0)</f>
        <v/>
      </c>
      <c r="S3294">
        <f>IF(C3294="","",IF(AND(C3294&gt;=DATE(2026,9,1),C3294&lt;=DATE(2027,8,31)),(YEAR(C3294)-2026)*12+MONTH(C3294)-8,""))</f>
        <v/>
      </c>
      <c r="T3294">
        <f>IF(AND(A3294="مصروف",R3294&gt;0,I3294="موافق",S3294&lt;&gt;"",H3294&lt;&gt;""),N(G3294),0)</f>
        <v/>
      </c>
    </row>
    <row r="3295">
      <c r="A3295" s="19" t="n"/>
      <c r="B3295" s="20">
        <f>IF(A3295="","",IF(R3295=0,"⚠ أضف سطر عهدة أولًا","BDR-"&amp;TEXT(R3295,"000")))</f>
        <v/>
      </c>
      <c r="C3295" s="21" t="n"/>
      <c r="D3295" s="20">
        <f>IF(C3295="","",IF(S3295="","خارج السنة المالية",INDEX(القوائم!$D$2:$D$13,S3295)))</f>
        <v/>
      </c>
      <c r="E3295" s="22" t="n"/>
      <c r="F3295" s="23" t="n"/>
      <c r="G3295" s="23" t="n"/>
      <c r="H3295" s="22" t="n"/>
      <c r="I3295" s="19" t="n"/>
      <c r="J3295" s="21" t="n"/>
      <c r="K3295" s="19" t="n"/>
      <c r="L3295" s="19" t="n"/>
      <c r="M3295" s="21" t="n"/>
      <c r="N3295" s="22" t="n"/>
      <c r="O3295" s="24">
        <f>IF(A3295&lt;&gt;"عهدة","",SUMIFS($G$8:$G$5007,$B$8:$B$5007,B3295,$A$8:$A$5007,"مصروف",$I$8:$I$5007,"&lt;&gt;مرفوض"))</f>
        <v/>
      </c>
      <c r="P3295" s="25">
        <f>IF(A3295&lt;&gt;"عهدة","",N(F3295)-O3295)</f>
        <v/>
      </c>
      <c r="Q3295" s="26">
        <f>IF(A3295="","",IF(A3295="عهدة",IF(N(F3295)=0,"⚠ أدخل قيمة العهدة",IF(P3295&lt;0,"⛔ عجز / زيادة مصروفات "&amp;TEXT(-P3295,"#,##0"),IF(COUNTIFS($B$8:$B$5007,B3295,$A$8:$A$5007,"مصروف",$I$8:$I$5007,"&lt;&gt;مرفوض",$K$8:$K$5007,"&lt;&gt;نعم")&gt;0,"⚠ "&amp;COUNTIFS($B$8:$B$5007,B3295,$A$8:$A$5007,"مصروف",$I$8:$I$5007,"&lt;&gt;مرفوض",$K$8:$K$5007,"&lt;&gt;نعم")&amp;" مصروف غير مسوى",IF(L3295="تمت التسوية",IF(P3295=0,"✔ متوازنة وتمت التسوية","✔ تمت التسوية – متبقي "&amp;TEXT(P3295,"#,##0")),IF(P3295&gt;0,"متبقي "&amp;TEXT(P3295,"#,##0"),"✔ متوازنة"))))),IF(R3295=0,"⚠ أضف سطر عهدة أولًا",IF(OR(C3295="",N(G3295)=0),"⚠ أكمل التاريخ والقيمة",IF(S3295="","⚠ التاريخ خارج السنة المالية",IF(H3295="","⚠ اختر بند الموازنة",IF(I3295="مرفوض","✖ مرفوض من المدير",IF(I3295&lt;&gt;"موافق","⏳ بانتظار موافقة المدير",IF(K3295&lt;&gt;"نعم","⚠ غير مسوى مع الحسابات","✔ معتمد ومسوى")))))))))</f>
        <v/>
      </c>
      <c r="R3295">
        <f>N(R3294)+IF(A3295="عهدة",1,0)</f>
        <v/>
      </c>
      <c r="S3295">
        <f>IF(C3295="","",IF(AND(C3295&gt;=DATE(2026,9,1),C3295&lt;=DATE(2027,8,31)),(YEAR(C3295)-2026)*12+MONTH(C3295)-8,""))</f>
        <v/>
      </c>
      <c r="T3295">
        <f>IF(AND(A3295="مصروف",R3295&gt;0,I3295="موافق",S3295&lt;&gt;"",H3295&lt;&gt;""),N(G3295),0)</f>
        <v/>
      </c>
    </row>
    <row r="3296">
      <c r="A3296" s="19" t="n"/>
      <c r="B3296" s="20">
        <f>IF(A3296="","",IF(R3296=0,"⚠ أضف سطر عهدة أولًا","BDR-"&amp;TEXT(R3296,"000")))</f>
        <v/>
      </c>
      <c r="C3296" s="21" t="n"/>
      <c r="D3296" s="20">
        <f>IF(C3296="","",IF(S3296="","خارج السنة المالية",INDEX(القوائم!$D$2:$D$13,S3296)))</f>
        <v/>
      </c>
      <c r="E3296" s="22" t="n"/>
      <c r="F3296" s="23" t="n"/>
      <c r="G3296" s="23" t="n"/>
      <c r="H3296" s="22" t="n"/>
      <c r="I3296" s="19" t="n"/>
      <c r="J3296" s="21" t="n"/>
      <c r="K3296" s="19" t="n"/>
      <c r="L3296" s="19" t="n"/>
      <c r="M3296" s="21" t="n"/>
      <c r="N3296" s="22" t="n"/>
      <c r="O3296" s="24">
        <f>IF(A3296&lt;&gt;"عهدة","",SUMIFS($G$8:$G$5007,$B$8:$B$5007,B3296,$A$8:$A$5007,"مصروف",$I$8:$I$5007,"&lt;&gt;مرفوض"))</f>
        <v/>
      </c>
      <c r="P3296" s="25">
        <f>IF(A3296&lt;&gt;"عهدة","",N(F3296)-O3296)</f>
        <v/>
      </c>
      <c r="Q3296" s="26">
        <f>IF(A3296="","",IF(A3296="عهدة",IF(N(F3296)=0,"⚠ أدخل قيمة العهدة",IF(P3296&lt;0,"⛔ عجز / زيادة مصروفات "&amp;TEXT(-P3296,"#,##0"),IF(COUNTIFS($B$8:$B$5007,B3296,$A$8:$A$5007,"مصروف",$I$8:$I$5007,"&lt;&gt;مرفوض",$K$8:$K$5007,"&lt;&gt;نعم")&gt;0,"⚠ "&amp;COUNTIFS($B$8:$B$5007,B3296,$A$8:$A$5007,"مصروف",$I$8:$I$5007,"&lt;&gt;مرفوض",$K$8:$K$5007,"&lt;&gt;نعم")&amp;" مصروف غير مسوى",IF(L3296="تمت التسوية",IF(P3296=0,"✔ متوازنة وتمت التسوية","✔ تمت التسوية – متبقي "&amp;TEXT(P3296,"#,##0")),IF(P3296&gt;0,"متبقي "&amp;TEXT(P3296,"#,##0"),"✔ متوازنة"))))),IF(R3296=0,"⚠ أضف سطر عهدة أولًا",IF(OR(C3296="",N(G3296)=0),"⚠ أكمل التاريخ والقيمة",IF(S3296="","⚠ التاريخ خارج السنة المالية",IF(H3296="","⚠ اختر بند الموازنة",IF(I3296="مرفوض","✖ مرفوض من المدير",IF(I3296&lt;&gt;"موافق","⏳ بانتظار موافقة المدير",IF(K3296&lt;&gt;"نعم","⚠ غير مسوى مع الحسابات","✔ معتمد ومسوى")))))))))</f>
        <v/>
      </c>
      <c r="R3296">
        <f>N(R3295)+IF(A3296="عهدة",1,0)</f>
        <v/>
      </c>
      <c r="S3296">
        <f>IF(C3296="","",IF(AND(C3296&gt;=DATE(2026,9,1),C3296&lt;=DATE(2027,8,31)),(YEAR(C3296)-2026)*12+MONTH(C3296)-8,""))</f>
        <v/>
      </c>
      <c r="T3296">
        <f>IF(AND(A3296="مصروف",R3296&gt;0,I3296="موافق",S3296&lt;&gt;"",H3296&lt;&gt;""),N(G3296),0)</f>
        <v/>
      </c>
    </row>
    <row r="3297">
      <c r="A3297" s="19" t="n"/>
      <c r="B3297" s="20">
        <f>IF(A3297="","",IF(R3297=0,"⚠ أضف سطر عهدة أولًا","BDR-"&amp;TEXT(R3297,"000")))</f>
        <v/>
      </c>
      <c r="C3297" s="21" t="n"/>
      <c r="D3297" s="20">
        <f>IF(C3297="","",IF(S3297="","خارج السنة المالية",INDEX(القوائم!$D$2:$D$13,S3297)))</f>
        <v/>
      </c>
      <c r="E3297" s="22" t="n"/>
      <c r="F3297" s="23" t="n"/>
      <c r="G3297" s="23" t="n"/>
      <c r="H3297" s="22" t="n"/>
      <c r="I3297" s="19" t="n"/>
      <c r="J3297" s="21" t="n"/>
      <c r="K3297" s="19" t="n"/>
      <c r="L3297" s="19" t="n"/>
      <c r="M3297" s="21" t="n"/>
      <c r="N3297" s="22" t="n"/>
      <c r="O3297" s="24">
        <f>IF(A3297&lt;&gt;"عهدة","",SUMIFS($G$8:$G$5007,$B$8:$B$5007,B3297,$A$8:$A$5007,"مصروف",$I$8:$I$5007,"&lt;&gt;مرفوض"))</f>
        <v/>
      </c>
      <c r="P3297" s="25">
        <f>IF(A3297&lt;&gt;"عهدة","",N(F3297)-O3297)</f>
        <v/>
      </c>
      <c r="Q3297" s="26">
        <f>IF(A3297="","",IF(A3297="عهدة",IF(N(F3297)=0,"⚠ أدخل قيمة العهدة",IF(P3297&lt;0,"⛔ عجز / زيادة مصروفات "&amp;TEXT(-P3297,"#,##0"),IF(COUNTIFS($B$8:$B$5007,B3297,$A$8:$A$5007,"مصروف",$I$8:$I$5007,"&lt;&gt;مرفوض",$K$8:$K$5007,"&lt;&gt;نعم")&gt;0,"⚠ "&amp;COUNTIFS($B$8:$B$5007,B3297,$A$8:$A$5007,"مصروف",$I$8:$I$5007,"&lt;&gt;مرفوض",$K$8:$K$5007,"&lt;&gt;نعم")&amp;" مصروف غير مسوى",IF(L3297="تمت التسوية",IF(P3297=0,"✔ متوازنة وتمت التسوية","✔ تمت التسوية – متبقي "&amp;TEXT(P3297,"#,##0")),IF(P3297&gt;0,"متبقي "&amp;TEXT(P3297,"#,##0"),"✔ متوازنة"))))),IF(R3297=0,"⚠ أضف سطر عهدة أولًا",IF(OR(C3297="",N(G3297)=0),"⚠ أكمل التاريخ والقيمة",IF(S3297="","⚠ التاريخ خارج السنة المالية",IF(H3297="","⚠ اختر بند الموازنة",IF(I3297="مرفوض","✖ مرفوض من المدير",IF(I3297&lt;&gt;"موافق","⏳ بانتظار موافقة المدير",IF(K3297&lt;&gt;"نعم","⚠ غير مسوى مع الحسابات","✔ معتمد ومسوى")))))))))</f>
        <v/>
      </c>
      <c r="R3297">
        <f>N(R3296)+IF(A3297="عهدة",1,0)</f>
        <v/>
      </c>
      <c r="S3297">
        <f>IF(C3297="","",IF(AND(C3297&gt;=DATE(2026,9,1),C3297&lt;=DATE(2027,8,31)),(YEAR(C3297)-2026)*12+MONTH(C3297)-8,""))</f>
        <v/>
      </c>
      <c r="T3297">
        <f>IF(AND(A3297="مصروف",R3297&gt;0,I3297="موافق",S3297&lt;&gt;"",H3297&lt;&gt;""),N(G3297),0)</f>
        <v/>
      </c>
    </row>
    <row r="3298">
      <c r="A3298" s="19" t="n"/>
      <c r="B3298" s="20">
        <f>IF(A3298="","",IF(R3298=0,"⚠ أضف سطر عهدة أولًا","BDR-"&amp;TEXT(R3298,"000")))</f>
        <v/>
      </c>
      <c r="C3298" s="21" t="n"/>
      <c r="D3298" s="20">
        <f>IF(C3298="","",IF(S3298="","خارج السنة المالية",INDEX(القوائم!$D$2:$D$13,S3298)))</f>
        <v/>
      </c>
      <c r="E3298" s="22" t="n"/>
      <c r="F3298" s="23" t="n"/>
      <c r="G3298" s="23" t="n"/>
      <c r="H3298" s="22" t="n"/>
      <c r="I3298" s="19" t="n"/>
      <c r="J3298" s="21" t="n"/>
      <c r="K3298" s="19" t="n"/>
      <c r="L3298" s="19" t="n"/>
      <c r="M3298" s="21" t="n"/>
      <c r="N3298" s="22" t="n"/>
      <c r="O3298" s="24">
        <f>IF(A3298&lt;&gt;"عهدة","",SUMIFS($G$8:$G$5007,$B$8:$B$5007,B3298,$A$8:$A$5007,"مصروف",$I$8:$I$5007,"&lt;&gt;مرفوض"))</f>
        <v/>
      </c>
      <c r="P3298" s="25">
        <f>IF(A3298&lt;&gt;"عهدة","",N(F3298)-O3298)</f>
        <v/>
      </c>
      <c r="Q3298" s="26">
        <f>IF(A3298="","",IF(A3298="عهدة",IF(N(F3298)=0,"⚠ أدخل قيمة العهدة",IF(P3298&lt;0,"⛔ عجز / زيادة مصروفات "&amp;TEXT(-P3298,"#,##0"),IF(COUNTIFS($B$8:$B$5007,B3298,$A$8:$A$5007,"مصروف",$I$8:$I$5007,"&lt;&gt;مرفوض",$K$8:$K$5007,"&lt;&gt;نعم")&gt;0,"⚠ "&amp;COUNTIFS($B$8:$B$5007,B3298,$A$8:$A$5007,"مصروف",$I$8:$I$5007,"&lt;&gt;مرفوض",$K$8:$K$5007,"&lt;&gt;نعم")&amp;" مصروف غير مسوى",IF(L3298="تمت التسوية",IF(P3298=0,"✔ متوازنة وتمت التسوية","✔ تمت التسوية – متبقي "&amp;TEXT(P3298,"#,##0")),IF(P3298&gt;0,"متبقي "&amp;TEXT(P3298,"#,##0"),"✔ متوازنة"))))),IF(R3298=0,"⚠ أضف سطر عهدة أولًا",IF(OR(C3298="",N(G3298)=0),"⚠ أكمل التاريخ والقيمة",IF(S3298="","⚠ التاريخ خارج السنة المالية",IF(H3298="","⚠ اختر بند الموازنة",IF(I3298="مرفوض","✖ مرفوض من المدير",IF(I3298&lt;&gt;"موافق","⏳ بانتظار موافقة المدير",IF(K3298&lt;&gt;"نعم","⚠ غير مسوى مع الحسابات","✔ معتمد ومسوى")))))))))</f>
        <v/>
      </c>
      <c r="R3298">
        <f>N(R3297)+IF(A3298="عهدة",1,0)</f>
        <v/>
      </c>
      <c r="S3298">
        <f>IF(C3298="","",IF(AND(C3298&gt;=DATE(2026,9,1),C3298&lt;=DATE(2027,8,31)),(YEAR(C3298)-2026)*12+MONTH(C3298)-8,""))</f>
        <v/>
      </c>
      <c r="T3298">
        <f>IF(AND(A3298="مصروف",R3298&gt;0,I3298="موافق",S3298&lt;&gt;"",H3298&lt;&gt;""),N(G3298),0)</f>
        <v/>
      </c>
    </row>
    <row r="3299">
      <c r="A3299" s="19" t="n"/>
      <c r="B3299" s="20">
        <f>IF(A3299="","",IF(R3299=0,"⚠ أضف سطر عهدة أولًا","BDR-"&amp;TEXT(R3299,"000")))</f>
        <v/>
      </c>
      <c r="C3299" s="21" t="n"/>
      <c r="D3299" s="20">
        <f>IF(C3299="","",IF(S3299="","خارج السنة المالية",INDEX(القوائم!$D$2:$D$13,S3299)))</f>
        <v/>
      </c>
      <c r="E3299" s="22" t="n"/>
      <c r="F3299" s="23" t="n"/>
      <c r="G3299" s="23" t="n"/>
      <c r="H3299" s="22" t="n"/>
      <c r="I3299" s="19" t="n"/>
      <c r="J3299" s="21" t="n"/>
      <c r="K3299" s="19" t="n"/>
      <c r="L3299" s="19" t="n"/>
      <c r="M3299" s="21" t="n"/>
      <c r="N3299" s="22" t="n"/>
      <c r="O3299" s="24">
        <f>IF(A3299&lt;&gt;"عهدة","",SUMIFS($G$8:$G$5007,$B$8:$B$5007,B3299,$A$8:$A$5007,"مصروف",$I$8:$I$5007,"&lt;&gt;مرفوض"))</f>
        <v/>
      </c>
      <c r="P3299" s="25">
        <f>IF(A3299&lt;&gt;"عهدة","",N(F3299)-O3299)</f>
        <v/>
      </c>
      <c r="Q3299" s="26">
        <f>IF(A3299="","",IF(A3299="عهدة",IF(N(F3299)=0,"⚠ أدخل قيمة العهدة",IF(P3299&lt;0,"⛔ عجز / زيادة مصروفات "&amp;TEXT(-P3299,"#,##0"),IF(COUNTIFS($B$8:$B$5007,B3299,$A$8:$A$5007,"مصروف",$I$8:$I$5007,"&lt;&gt;مرفوض",$K$8:$K$5007,"&lt;&gt;نعم")&gt;0,"⚠ "&amp;COUNTIFS($B$8:$B$5007,B3299,$A$8:$A$5007,"مصروف",$I$8:$I$5007,"&lt;&gt;مرفوض",$K$8:$K$5007,"&lt;&gt;نعم")&amp;" مصروف غير مسوى",IF(L3299="تمت التسوية",IF(P3299=0,"✔ متوازنة وتمت التسوية","✔ تمت التسوية – متبقي "&amp;TEXT(P3299,"#,##0")),IF(P3299&gt;0,"متبقي "&amp;TEXT(P3299,"#,##0"),"✔ متوازنة"))))),IF(R3299=0,"⚠ أضف سطر عهدة أولًا",IF(OR(C3299="",N(G3299)=0),"⚠ أكمل التاريخ والقيمة",IF(S3299="","⚠ التاريخ خارج السنة المالية",IF(H3299="","⚠ اختر بند الموازنة",IF(I3299="مرفوض","✖ مرفوض من المدير",IF(I3299&lt;&gt;"موافق","⏳ بانتظار موافقة المدير",IF(K3299&lt;&gt;"نعم","⚠ غير مسوى مع الحسابات","✔ معتمد ومسوى")))))))))</f>
        <v/>
      </c>
      <c r="R3299">
        <f>N(R3298)+IF(A3299="عهدة",1,0)</f>
        <v/>
      </c>
      <c r="S3299">
        <f>IF(C3299="","",IF(AND(C3299&gt;=DATE(2026,9,1),C3299&lt;=DATE(2027,8,31)),(YEAR(C3299)-2026)*12+MONTH(C3299)-8,""))</f>
        <v/>
      </c>
      <c r="T3299">
        <f>IF(AND(A3299="مصروف",R3299&gt;0,I3299="موافق",S3299&lt;&gt;"",H3299&lt;&gt;""),N(G3299),0)</f>
        <v/>
      </c>
    </row>
    <row r="3300">
      <c r="A3300" s="19" t="n"/>
      <c r="B3300" s="20">
        <f>IF(A3300="","",IF(R3300=0,"⚠ أضف سطر عهدة أولًا","BDR-"&amp;TEXT(R3300,"000")))</f>
        <v/>
      </c>
      <c r="C3300" s="21" t="n"/>
      <c r="D3300" s="20">
        <f>IF(C3300="","",IF(S3300="","خارج السنة المالية",INDEX(القوائم!$D$2:$D$13,S3300)))</f>
        <v/>
      </c>
      <c r="E3300" s="22" t="n"/>
      <c r="F3300" s="23" t="n"/>
      <c r="G3300" s="23" t="n"/>
      <c r="H3300" s="22" t="n"/>
      <c r="I3300" s="19" t="n"/>
      <c r="J3300" s="21" t="n"/>
      <c r="K3300" s="19" t="n"/>
      <c r="L3300" s="19" t="n"/>
      <c r="M3300" s="21" t="n"/>
      <c r="N3300" s="22" t="n"/>
      <c r="O3300" s="24">
        <f>IF(A3300&lt;&gt;"عهدة","",SUMIFS($G$8:$G$5007,$B$8:$B$5007,B3300,$A$8:$A$5007,"مصروف",$I$8:$I$5007,"&lt;&gt;مرفوض"))</f>
        <v/>
      </c>
      <c r="P3300" s="25">
        <f>IF(A3300&lt;&gt;"عهدة","",N(F3300)-O3300)</f>
        <v/>
      </c>
      <c r="Q3300" s="26">
        <f>IF(A3300="","",IF(A3300="عهدة",IF(N(F3300)=0,"⚠ أدخل قيمة العهدة",IF(P3300&lt;0,"⛔ عجز / زيادة مصروفات "&amp;TEXT(-P3300,"#,##0"),IF(COUNTIFS($B$8:$B$5007,B3300,$A$8:$A$5007,"مصروف",$I$8:$I$5007,"&lt;&gt;مرفوض",$K$8:$K$5007,"&lt;&gt;نعم")&gt;0,"⚠ "&amp;COUNTIFS($B$8:$B$5007,B3300,$A$8:$A$5007,"مصروف",$I$8:$I$5007,"&lt;&gt;مرفوض",$K$8:$K$5007,"&lt;&gt;نعم")&amp;" مصروف غير مسوى",IF(L3300="تمت التسوية",IF(P3300=0,"✔ متوازنة وتمت التسوية","✔ تمت التسوية – متبقي "&amp;TEXT(P3300,"#,##0")),IF(P3300&gt;0,"متبقي "&amp;TEXT(P3300,"#,##0"),"✔ متوازنة"))))),IF(R3300=0,"⚠ أضف سطر عهدة أولًا",IF(OR(C3300="",N(G3300)=0),"⚠ أكمل التاريخ والقيمة",IF(S3300="","⚠ التاريخ خارج السنة المالية",IF(H3300="","⚠ اختر بند الموازنة",IF(I3300="مرفوض","✖ مرفوض من المدير",IF(I3300&lt;&gt;"موافق","⏳ بانتظار موافقة المدير",IF(K3300&lt;&gt;"نعم","⚠ غير مسوى مع الحسابات","✔ معتمد ومسوى")))))))))</f>
        <v/>
      </c>
      <c r="R3300">
        <f>N(R3299)+IF(A3300="عهدة",1,0)</f>
        <v/>
      </c>
      <c r="S3300">
        <f>IF(C3300="","",IF(AND(C3300&gt;=DATE(2026,9,1),C3300&lt;=DATE(2027,8,31)),(YEAR(C3300)-2026)*12+MONTH(C3300)-8,""))</f>
        <v/>
      </c>
      <c r="T3300">
        <f>IF(AND(A3300="مصروف",R3300&gt;0,I3300="موافق",S3300&lt;&gt;"",H3300&lt;&gt;""),N(G3300),0)</f>
        <v/>
      </c>
    </row>
    <row r="3301">
      <c r="A3301" s="19" t="n"/>
      <c r="B3301" s="20">
        <f>IF(A3301="","",IF(R3301=0,"⚠ أضف سطر عهدة أولًا","BDR-"&amp;TEXT(R3301,"000")))</f>
        <v/>
      </c>
      <c r="C3301" s="21" t="n"/>
      <c r="D3301" s="20">
        <f>IF(C3301="","",IF(S3301="","خارج السنة المالية",INDEX(القوائم!$D$2:$D$13,S3301)))</f>
        <v/>
      </c>
      <c r="E3301" s="22" t="n"/>
      <c r="F3301" s="23" t="n"/>
      <c r="G3301" s="23" t="n"/>
      <c r="H3301" s="22" t="n"/>
      <c r="I3301" s="19" t="n"/>
      <c r="J3301" s="21" t="n"/>
      <c r="K3301" s="19" t="n"/>
      <c r="L3301" s="19" t="n"/>
      <c r="M3301" s="21" t="n"/>
      <c r="N3301" s="22" t="n"/>
      <c r="O3301" s="24">
        <f>IF(A3301&lt;&gt;"عهدة","",SUMIFS($G$8:$G$5007,$B$8:$B$5007,B3301,$A$8:$A$5007,"مصروف",$I$8:$I$5007,"&lt;&gt;مرفوض"))</f>
        <v/>
      </c>
      <c r="P3301" s="25">
        <f>IF(A3301&lt;&gt;"عهدة","",N(F3301)-O3301)</f>
        <v/>
      </c>
      <c r="Q3301" s="26">
        <f>IF(A3301="","",IF(A3301="عهدة",IF(N(F3301)=0,"⚠ أدخل قيمة العهدة",IF(P3301&lt;0,"⛔ عجز / زيادة مصروفات "&amp;TEXT(-P3301,"#,##0"),IF(COUNTIFS($B$8:$B$5007,B3301,$A$8:$A$5007,"مصروف",$I$8:$I$5007,"&lt;&gt;مرفوض",$K$8:$K$5007,"&lt;&gt;نعم")&gt;0,"⚠ "&amp;COUNTIFS($B$8:$B$5007,B3301,$A$8:$A$5007,"مصروف",$I$8:$I$5007,"&lt;&gt;مرفوض",$K$8:$K$5007,"&lt;&gt;نعم")&amp;" مصروف غير مسوى",IF(L3301="تمت التسوية",IF(P3301=0,"✔ متوازنة وتمت التسوية","✔ تمت التسوية – متبقي "&amp;TEXT(P3301,"#,##0")),IF(P3301&gt;0,"متبقي "&amp;TEXT(P3301,"#,##0"),"✔ متوازنة"))))),IF(R3301=0,"⚠ أضف سطر عهدة أولًا",IF(OR(C3301="",N(G3301)=0),"⚠ أكمل التاريخ والقيمة",IF(S3301="","⚠ التاريخ خارج السنة المالية",IF(H3301="","⚠ اختر بند الموازنة",IF(I3301="مرفوض","✖ مرفوض من المدير",IF(I3301&lt;&gt;"موافق","⏳ بانتظار موافقة المدير",IF(K3301&lt;&gt;"نعم","⚠ غير مسوى مع الحسابات","✔ معتمد ومسوى")))))))))</f>
        <v/>
      </c>
      <c r="R3301">
        <f>N(R3300)+IF(A3301="عهدة",1,0)</f>
        <v/>
      </c>
      <c r="S3301">
        <f>IF(C3301="","",IF(AND(C3301&gt;=DATE(2026,9,1),C3301&lt;=DATE(2027,8,31)),(YEAR(C3301)-2026)*12+MONTH(C3301)-8,""))</f>
        <v/>
      </c>
      <c r="T3301">
        <f>IF(AND(A3301="مصروف",R3301&gt;0,I3301="موافق",S3301&lt;&gt;"",H3301&lt;&gt;""),N(G3301),0)</f>
        <v/>
      </c>
    </row>
    <row r="3302">
      <c r="A3302" s="19" t="n"/>
      <c r="B3302" s="20">
        <f>IF(A3302="","",IF(R3302=0,"⚠ أضف سطر عهدة أولًا","BDR-"&amp;TEXT(R3302,"000")))</f>
        <v/>
      </c>
      <c r="C3302" s="21" t="n"/>
      <c r="D3302" s="20">
        <f>IF(C3302="","",IF(S3302="","خارج السنة المالية",INDEX(القوائم!$D$2:$D$13,S3302)))</f>
        <v/>
      </c>
      <c r="E3302" s="22" t="n"/>
      <c r="F3302" s="23" t="n"/>
      <c r="G3302" s="23" t="n"/>
      <c r="H3302" s="22" t="n"/>
      <c r="I3302" s="19" t="n"/>
      <c r="J3302" s="21" t="n"/>
      <c r="K3302" s="19" t="n"/>
      <c r="L3302" s="19" t="n"/>
      <c r="M3302" s="21" t="n"/>
      <c r="N3302" s="22" t="n"/>
      <c r="O3302" s="24">
        <f>IF(A3302&lt;&gt;"عهدة","",SUMIFS($G$8:$G$5007,$B$8:$B$5007,B3302,$A$8:$A$5007,"مصروف",$I$8:$I$5007,"&lt;&gt;مرفوض"))</f>
        <v/>
      </c>
      <c r="P3302" s="25">
        <f>IF(A3302&lt;&gt;"عهدة","",N(F3302)-O3302)</f>
        <v/>
      </c>
      <c r="Q3302" s="26">
        <f>IF(A3302="","",IF(A3302="عهدة",IF(N(F3302)=0,"⚠ أدخل قيمة العهدة",IF(P3302&lt;0,"⛔ عجز / زيادة مصروفات "&amp;TEXT(-P3302,"#,##0"),IF(COUNTIFS($B$8:$B$5007,B3302,$A$8:$A$5007,"مصروف",$I$8:$I$5007,"&lt;&gt;مرفوض",$K$8:$K$5007,"&lt;&gt;نعم")&gt;0,"⚠ "&amp;COUNTIFS($B$8:$B$5007,B3302,$A$8:$A$5007,"مصروف",$I$8:$I$5007,"&lt;&gt;مرفوض",$K$8:$K$5007,"&lt;&gt;نعم")&amp;" مصروف غير مسوى",IF(L3302="تمت التسوية",IF(P3302=0,"✔ متوازنة وتمت التسوية","✔ تمت التسوية – متبقي "&amp;TEXT(P3302,"#,##0")),IF(P3302&gt;0,"متبقي "&amp;TEXT(P3302,"#,##0"),"✔ متوازنة"))))),IF(R3302=0,"⚠ أضف سطر عهدة أولًا",IF(OR(C3302="",N(G3302)=0),"⚠ أكمل التاريخ والقيمة",IF(S3302="","⚠ التاريخ خارج السنة المالية",IF(H3302="","⚠ اختر بند الموازنة",IF(I3302="مرفوض","✖ مرفوض من المدير",IF(I3302&lt;&gt;"موافق","⏳ بانتظار موافقة المدير",IF(K3302&lt;&gt;"نعم","⚠ غير مسوى مع الحسابات","✔ معتمد ومسوى")))))))))</f>
        <v/>
      </c>
      <c r="R3302">
        <f>N(R3301)+IF(A3302="عهدة",1,0)</f>
        <v/>
      </c>
      <c r="S3302">
        <f>IF(C3302="","",IF(AND(C3302&gt;=DATE(2026,9,1),C3302&lt;=DATE(2027,8,31)),(YEAR(C3302)-2026)*12+MONTH(C3302)-8,""))</f>
        <v/>
      </c>
      <c r="T3302">
        <f>IF(AND(A3302="مصروف",R3302&gt;0,I3302="موافق",S3302&lt;&gt;"",H3302&lt;&gt;""),N(G3302),0)</f>
        <v/>
      </c>
    </row>
    <row r="3303">
      <c r="A3303" s="19" t="n"/>
      <c r="B3303" s="20">
        <f>IF(A3303="","",IF(R3303=0,"⚠ أضف سطر عهدة أولًا","BDR-"&amp;TEXT(R3303,"000")))</f>
        <v/>
      </c>
      <c r="C3303" s="21" t="n"/>
      <c r="D3303" s="20">
        <f>IF(C3303="","",IF(S3303="","خارج السنة المالية",INDEX(القوائم!$D$2:$D$13,S3303)))</f>
        <v/>
      </c>
      <c r="E3303" s="22" t="n"/>
      <c r="F3303" s="23" t="n"/>
      <c r="G3303" s="23" t="n"/>
      <c r="H3303" s="22" t="n"/>
      <c r="I3303" s="19" t="n"/>
      <c r="J3303" s="21" t="n"/>
      <c r="K3303" s="19" t="n"/>
      <c r="L3303" s="19" t="n"/>
      <c r="M3303" s="21" t="n"/>
      <c r="N3303" s="22" t="n"/>
      <c r="O3303" s="24">
        <f>IF(A3303&lt;&gt;"عهدة","",SUMIFS($G$8:$G$5007,$B$8:$B$5007,B3303,$A$8:$A$5007,"مصروف",$I$8:$I$5007,"&lt;&gt;مرفوض"))</f>
        <v/>
      </c>
      <c r="P3303" s="25">
        <f>IF(A3303&lt;&gt;"عهدة","",N(F3303)-O3303)</f>
        <v/>
      </c>
      <c r="Q3303" s="26">
        <f>IF(A3303="","",IF(A3303="عهدة",IF(N(F3303)=0,"⚠ أدخل قيمة العهدة",IF(P3303&lt;0,"⛔ عجز / زيادة مصروفات "&amp;TEXT(-P3303,"#,##0"),IF(COUNTIFS($B$8:$B$5007,B3303,$A$8:$A$5007,"مصروف",$I$8:$I$5007,"&lt;&gt;مرفوض",$K$8:$K$5007,"&lt;&gt;نعم")&gt;0,"⚠ "&amp;COUNTIFS($B$8:$B$5007,B3303,$A$8:$A$5007,"مصروف",$I$8:$I$5007,"&lt;&gt;مرفوض",$K$8:$K$5007,"&lt;&gt;نعم")&amp;" مصروف غير مسوى",IF(L3303="تمت التسوية",IF(P3303=0,"✔ متوازنة وتمت التسوية","✔ تمت التسوية – متبقي "&amp;TEXT(P3303,"#,##0")),IF(P3303&gt;0,"متبقي "&amp;TEXT(P3303,"#,##0"),"✔ متوازنة"))))),IF(R3303=0,"⚠ أضف سطر عهدة أولًا",IF(OR(C3303="",N(G3303)=0),"⚠ أكمل التاريخ والقيمة",IF(S3303="","⚠ التاريخ خارج السنة المالية",IF(H3303="","⚠ اختر بند الموازنة",IF(I3303="مرفوض","✖ مرفوض من المدير",IF(I3303&lt;&gt;"موافق","⏳ بانتظار موافقة المدير",IF(K3303&lt;&gt;"نعم","⚠ غير مسوى مع الحسابات","✔ معتمد ومسوى")))))))))</f>
        <v/>
      </c>
      <c r="R3303">
        <f>N(R3302)+IF(A3303="عهدة",1,0)</f>
        <v/>
      </c>
      <c r="S3303">
        <f>IF(C3303="","",IF(AND(C3303&gt;=DATE(2026,9,1),C3303&lt;=DATE(2027,8,31)),(YEAR(C3303)-2026)*12+MONTH(C3303)-8,""))</f>
        <v/>
      </c>
      <c r="T3303">
        <f>IF(AND(A3303="مصروف",R3303&gt;0,I3303="موافق",S3303&lt;&gt;"",H3303&lt;&gt;""),N(G3303),0)</f>
        <v/>
      </c>
    </row>
    <row r="3304">
      <c r="A3304" s="19" t="n"/>
      <c r="B3304" s="20">
        <f>IF(A3304="","",IF(R3304=0,"⚠ أضف سطر عهدة أولًا","BDR-"&amp;TEXT(R3304,"000")))</f>
        <v/>
      </c>
      <c r="C3304" s="21" t="n"/>
      <c r="D3304" s="20">
        <f>IF(C3304="","",IF(S3304="","خارج السنة المالية",INDEX(القوائم!$D$2:$D$13,S3304)))</f>
        <v/>
      </c>
      <c r="E3304" s="22" t="n"/>
      <c r="F3304" s="23" t="n"/>
      <c r="G3304" s="23" t="n"/>
      <c r="H3304" s="22" t="n"/>
      <c r="I3304" s="19" t="n"/>
      <c r="J3304" s="21" t="n"/>
      <c r="K3304" s="19" t="n"/>
      <c r="L3304" s="19" t="n"/>
      <c r="M3304" s="21" t="n"/>
      <c r="N3304" s="22" t="n"/>
      <c r="O3304" s="24">
        <f>IF(A3304&lt;&gt;"عهدة","",SUMIFS($G$8:$G$5007,$B$8:$B$5007,B3304,$A$8:$A$5007,"مصروف",$I$8:$I$5007,"&lt;&gt;مرفوض"))</f>
        <v/>
      </c>
      <c r="P3304" s="25">
        <f>IF(A3304&lt;&gt;"عهدة","",N(F3304)-O3304)</f>
        <v/>
      </c>
      <c r="Q3304" s="26">
        <f>IF(A3304="","",IF(A3304="عهدة",IF(N(F3304)=0,"⚠ أدخل قيمة العهدة",IF(P3304&lt;0,"⛔ عجز / زيادة مصروفات "&amp;TEXT(-P3304,"#,##0"),IF(COUNTIFS($B$8:$B$5007,B3304,$A$8:$A$5007,"مصروف",$I$8:$I$5007,"&lt;&gt;مرفوض",$K$8:$K$5007,"&lt;&gt;نعم")&gt;0,"⚠ "&amp;COUNTIFS($B$8:$B$5007,B3304,$A$8:$A$5007,"مصروف",$I$8:$I$5007,"&lt;&gt;مرفوض",$K$8:$K$5007,"&lt;&gt;نعم")&amp;" مصروف غير مسوى",IF(L3304="تمت التسوية",IF(P3304=0,"✔ متوازنة وتمت التسوية","✔ تمت التسوية – متبقي "&amp;TEXT(P3304,"#,##0")),IF(P3304&gt;0,"متبقي "&amp;TEXT(P3304,"#,##0"),"✔ متوازنة"))))),IF(R3304=0,"⚠ أضف سطر عهدة أولًا",IF(OR(C3304="",N(G3304)=0),"⚠ أكمل التاريخ والقيمة",IF(S3304="","⚠ التاريخ خارج السنة المالية",IF(H3304="","⚠ اختر بند الموازنة",IF(I3304="مرفوض","✖ مرفوض من المدير",IF(I3304&lt;&gt;"موافق","⏳ بانتظار موافقة المدير",IF(K3304&lt;&gt;"نعم","⚠ غير مسوى مع الحسابات","✔ معتمد ومسوى")))))))))</f>
        <v/>
      </c>
      <c r="R3304">
        <f>N(R3303)+IF(A3304="عهدة",1,0)</f>
        <v/>
      </c>
      <c r="S3304">
        <f>IF(C3304="","",IF(AND(C3304&gt;=DATE(2026,9,1),C3304&lt;=DATE(2027,8,31)),(YEAR(C3304)-2026)*12+MONTH(C3304)-8,""))</f>
        <v/>
      </c>
      <c r="T3304">
        <f>IF(AND(A3304="مصروف",R3304&gt;0,I3304="موافق",S3304&lt;&gt;"",H3304&lt;&gt;""),N(G3304),0)</f>
        <v/>
      </c>
    </row>
    <row r="3305">
      <c r="A3305" s="19" t="n"/>
      <c r="B3305" s="20">
        <f>IF(A3305="","",IF(R3305=0,"⚠ أضف سطر عهدة أولًا","BDR-"&amp;TEXT(R3305,"000")))</f>
        <v/>
      </c>
      <c r="C3305" s="21" t="n"/>
      <c r="D3305" s="20">
        <f>IF(C3305="","",IF(S3305="","خارج السنة المالية",INDEX(القوائم!$D$2:$D$13,S3305)))</f>
        <v/>
      </c>
      <c r="E3305" s="22" t="n"/>
      <c r="F3305" s="23" t="n"/>
      <c r="G3305" s="23" t="n"/>
      <c r="H3305" s="22" t="n"/>
      <c r="I3305" s="19" t="n"/>
      <c r="J3305" s="21" t="n"/>
      <c r="K3305" s="19" t="n"/>
      <c r="L3305" s="19" t="n"/>
      <c r="M3305" s="21" t="n"/>
      <c r="N3305" s="22" t="n"/>
      <c r="O3305" s="24">
        <f>IF(A3305&lt;&gt;"عهدة","",SUMIFS($G$8:$G$5007,$B$8:$B$5007,B3305,$A$8:$A$5007,"مصروف",$I$8:$I$5007,"&lt;&gt;مرفوض"))</f>
        <v/>
      </c>
      <c r="P3305" s="25">
        <f>IF(A3305&lt;&gt;"عهدة","",N(F3305)-O3305)</f>
        <v/>
      </c>
      <c r="Q3305" s="26">
        <f>IF(A3305="","",IF(A3305="عهدة",IF(N(F3305)=0,"⚠ أدخل قيمة العهدة",IF(P3305&lt;0,"⛔ عجز / زيادة مصروفات "&amp;TEXT(-P3305,"#,##0"),IF(COUNTIFS($B$8:$B$5007,B3305,$A$8:$A$5007,"مصروف",$I$8:$I$5007,"&lt;&gt;مرفوض",$K$8:$K$5007,"&lt;&gt;نعم")&gt;0,"⚠ "&amp;COUNTIFS($B$8:$B$5007,B3305,$A$8:$A$5007,"مصروف",$I$8:$I$5007,"&lt;&gt;مرفوض",$K$8:$K$5007,"&lt;&gt;نعم")&amp;" مصروف غير مسوى",IF(L3305="تمت التسوية",IF(P3305=0,"✔ متوازنة وتمت التسوية","✔ تمت التسوية – متبقي "&amp;TEXT(P3305,"#,##0")),IF(P3305&gt;0,"متبقي "&amp;TEXT(P3305,"#,##0"),"✔ متوازنة"))))),IF(R3305=0,"⚠ أضف سطر عهدة أولًا",IF(OR(C3305="",N(G3305)=0),"⚠ أكمل التاريخ والقيمة",IF(S3305="","⚠ التاريخ خارج السنة المالية",IF(H3305="","⚠ اختر بند الموازنة",IF(I3305="مرفوض","✖ مرفوض من المدير",IF(I3305&lt;&gt;"موافق","⏳ بانتظار موافقة المدير",IF(K3305&lt;&gt;"نعم","⚠ غير مسوى مع الحسابات","✔ معتمد ومسوى")))))))))</f>
        <v/>
      </c>
      <c r="R3305">
        <f>N(R3304)+IF(A3305="عهدة",1,0)</f>
        <v/>
      </c>
      <c r="S3305">
        <f>IF(C3305="","",IF(AND(C3305&gt;=DATE(2026,9,1),C3305&lt;=DATE(2027,8,31)),(YEAR(C3305)-2026)*12+MONTH(C3305)-8,""))</f>
        <v/>
      </c>
      <c r="T3305">
        <f>IF(AND(A3305="مصروف",R3305&gt;0,I3305="موافق",S3305&lt;&gt;"",H3305&lt;&gt;""),N(G3305),0)</f>
        <v/>
      </c>
    </row>
    <row r="3306">
      <c r="A3306" s="19" t="n"/>
      <c r="B3306" s="20">
        <f>IF(A3306="","",IF(R3306=0,"⚠ أضف سطر عهدة أولًا","BDR-"&amp;TEXT(R3306,"000")))</f>
        <v/>
      </c>
      <c r="C3306" s="21" t="n"/>
      <c r="D3306" s="20">
        <f>IF(C3306="","",IF(S3306="","خارج السنة المالية",INDEX(القوائم!$D$2:$D$13,S3306)))</f>
        <v/>
      </c>
      <c r="E3306" s="22" t="n"/>
      <c r="F3306" s="23" t="n"/>
      <c r="G3306" s="23" t="n"/>
      <c r="H3306" s="22" t="n"/>
      <c r="I3306" s="19" t="n"/>
      <c r="J3306" s="21" t="n"/>
      <c r="K3306" s="19" t="n"/>
      <c r="L3306" s="19" t="n"/>
      <c r="M3306" s="21" t="n"/>
      <c r="N3306" s="22" t="n"/>
      <c r="O3306" s="24">
        <f>IF(A3306&lt;&gt;"عهدة","",SUMIFS($G$8:$G$5007,$B$8:$B$5007,B3306,$A$8:$A$5007,"مصروف",$I$8:$I$5007,"&lt;&gt;مرفوض"))</f>
        <v/>
      </c>
      <c r="P3306" s="25">
        <f>IF(A3306&lt;&gt;"عهدة","",N(F3306)-O3306)</f>
        <v/>
      </c>
      <c r="Q3306" s="26">
        <f>IF(A3306="","",IF(A3306="عهدة",IF(N(F3306)=0,"⚠ أدخل قيمة العهدة",IF(P3306&lt;0,"⛔ عجز / زيادة مصروفات "&amp;TEXT(-P3306,"#,##0"),IF(COUNTIFS($B$8:$B$5007,B3306,$A$8:$A$5007,"مصروف",$I$8:$I$5007,"&lt;&gt;مرفوض",$K$8:$K$5007,"&lt;&gt;نعم")&gt;0,"⚠ "&amp;COUNTIFS($B$8:$B$5007,B3306,$A$8:$A$5007,"مصروف",$I$8:$I$5007,"&lt;&gt;مرفوض",$K$8:$K$5007,"&lt;&gt;نعم")&amp;" مصروف غير مسوى",IF(L3306="تمت التسوية",IF(P3306=0,"✔ متوازنة وتمت التسوية","✔ تمت التسوية – متبقي "&amp;TEXT(P3306,"#,##0")),IF(P3306&gt;0,"متبقي "&amp;TEXT(P3306,"#,##0"),"✔ متوازنة"))))),IF(R3306=0,"⚠ أضف سطر عهدة أولًا",IF(OR(C3306="",N(G3306)=0),"⚠ أكمل التاريخ والقيمة",IF(S3306="","⚠ التاريخ خارج السنة المالية",IF(H3306="","⚠ اختر بند الموازنة",IF(I3306="مرفوض","✖ مرفوض من المدير",IF(I3306&lt;&gt;"موافق","⏳ بانتظار موافقة المدير",IF(K3306&lt;&gt;"نعم","⚠ غير مسوى مع الحسابات","✔ معتمد ومسوى")))))))))</f>
        <v/>
      </c>
      <c r="R3306">
        <f>N(R3305)+IF(A3306="عهدة",1,0)</f>
        <v/>
      </c>
      <c r="S3306">
        <f>IF(C3306="","",IF(AND(C3306&gt;=DATE(2026,9,1),C3306&lt;=DATE(2027,8,31)),(YEAR(C3306)-2026)*12+MONTH(C3306)-8,""))</f>
        <v/>
      </c>
      <c r="T3306">
        <f>IF(AND(A3306="مصروف",R3306&gt;0,I3306="موافق",S3306&lt;&gt;"",H3306&lt;&gt;""),N(G3306),0)</f>
        <v/>
      </c>
    </row>
    <row r="3307">
      <c r="A3307" s="19" t="n"/>
      <c r="B3307" s="20">
        <f>IF(A3307="","",IF(R3307=0,"⚠ أضف سطر عهدة أولًا","BDR-"&amp;TEXT(R3307,"000")))</f>
        <v/>
      </c>
      <c r="C3307" s="21" t="n"/>
      <c r="D3307" s="20">
        <f>IF(C3307="","",IF(S3307="","خارج السنة المالية",INDEX(القوائم!$D$2:$D$13,S3307)))</f>
        <v/>
      </c>
      <c r="E3307" s="22" t="n"/>
      <c r="F3307" s="23" t="n"/>
      <c r="G3307" s="23" t="n"/>
      <c r="H3307" s="22" t="n"/>
      <c r="I3307" s="19" t="n"/>
      <c r="J3307" s="21" t="n"/>
      <c r="K3307" s="19" t="n"/>
      <c r="L3307" s="19" t="n"/>
      <c r="M3307" s="21" t="n"/>
      <c r="N3307" s="22" t="n"/>
      <c r="O3307" s="24">
        <f>IF(A3307&lt;&gt;"عهدة","",SUMIFS($G$8:$G$5007,$B$8:$B$5007,B3307,$A$8:$A$5007,"مصروف",$I$8:$I$5007,"&lt;&gt;مرفوض"))</f>
        <v/>
      </c>
      <c r="P3307" s="25">
        <f>IF(A3307&lt;&gt;"عهدة","",N(F3307)-O3307)</f>
        <v/>
      </c>
      <c r="Q3307" s="26">
        <f>IF(A3307="","",IF(A3307="عهدة",IF(N(F3307)=0,"⚠ أدخل قيمة العهدة",IF(P3307&lt;0,"⛔ عجز / زيادة مصروفات "&amp;TEXT(-P3307,"#,##0"),IF(COUNTIFS($B$8:$B$5007,B3307,$A$8:$A$5007,"مصروف",$I$8:$I$5007,"&lt;&gt;مرفوض",$K$8:$K$5007,"&lt;&gt;نعم")&gt;0,"⚠ "&amp;COUNTIFS($B$8:$B$5007,B3307,$A$8:$A$5007,"مصروف",$I$8:$I$5007,"&lt;&gt;مرفوض",$K$8:$K$5007,"&lt;&gt;نعم")&amp;" مصروف غير مسوى",IF(L3307="تمت التسوية",IF(P3307=0,"✔ متوازنة وتمت التسوية","✔ تمت التسوية – متبقي "&amp;TEXT(P3307,"#,##0")),IF(P3307&gt;0,"متبقي "&amp;TEXT(P3307,"#,##0"),"✔ متوازنة"))))),IF(R3307=0,"⚠ أضف سطر عهدة أولًا",IF(OR(C3307="",N(G3307)=0),"⚠ أكمل التاريخ والقيمة",IF(S3307="","⚠ التاريخ خارج السنة المالية",IF(H3307="","⚠ اختر بند الموازنة",IF(I3307="مرفوض","✖ مرفوض من المدير",IF(I3307&lt;&gt;"موافق","⏳ بانتظار موافقة المدير",IF(K3307&lt;&gt;"نعم","⚠ غير مسوى مع الحسابات","✔ معتمد ومسوى")))))))))</f>
        <v/>
      </c>
      <c r="R3307">
        <f>N(R3306)+IF(A3307="عهدة",1,0)</f>
        <v/>
      </c>
      <c r="S3307">
        <f>IF(C3307="","",IF(AND(C3307&gt;=DATE(2026,9,1),C3307&lt;=DATE(2027,8,31)),(YEAR(C3307)-2026)*12+MONTH(C3307)-8,""))</f>
        <v/>
      </c>
      <c r="T3307">
        <f>IF(AND(A3307="مصروف",R3307&gt;0,I3307="موافق",S3307&lt;&gt;"",H3307&lt;&gt;""),N(G3307),0)</f>
        <v/>
      </c>
    </row>
    <row r="3308">
      <c r="A3308" s="19" t="n"/>
      <c r="B3308" s="20">
        <f>IF(A3308="","",IF(R3308=0,"⚠ أضف سطر عهدة أولًا","BDR-"&amp;TEXT(R3308,"000")))</f>
        <v/>
      </c>
      <c r="C3308" s="21" t="n"/>
      <c r="D3308" s="20">
        <f>IF(C3308="","",IF(S3308="","خارج السنة المالية",INDEX(القوائم!$D$2:$D$13,S3308)))</f>
        <v/>
      </c>
      <c r="E3308" s="22" t="n"/>
      <c r="F3308" s="23" t="n"/>
      <c r="G3308" s="23" t="n"/>
      <c r="H3308" s="22" t="n"/>
      <c r="I3308" s="19" t="n"/>
      <c r="J3308" s="21" t="n"/>
      <c r="K3308" s="19" t="n"/>
      <c r="L3308" s="19" t="n"/>
      <c r="M3308" s="21" t="n"/>
      <c r="N3308" s="22" t="n"/>
      <c r="O3308" s="24">
        <f>IF(A3308&lt;&gt;"عهدة","",SUMIFS($G$8:$G$5007,$B$8:$B$5007,B3308,$A$8:$A$5007,"مصروف",$I$8:$I$5007,"&lt;&gt;مرفوض"))</f>
        <v/>
      </c>
      <c r="P3308" s="25">
        <f>IF(A3308&lt;&gt;"عهدة","",N(F3308)-O3308)</f>
        <v/>
      </c>
      <c r="Q3308" s="26">
        <f>IF(A3308="","",IF(A3308="عهدة",IF(N(F3308)=0,"⚠ أدخل قيمة العهدة",IF(P3308&lt;0,"⛔ عجز / زيادة مصروفات "&amp;TEXT(-P3308,"#,##0"),IF(COUNTIFS($B$8:$B$5007,B3308,$A$8:$A$5007,"مصروف",$I$8:$I$5007,"&lt;&gt;مرفوض",$K$8:$K$5007,"&lt;&gt;نعم")&gt;0,"⚠ "&amp;COUNTIFS($B$8:$B$5007,B3308,$A$8:$A$5007,"مصروف",$I$8:$I$5007,"&lt;&gt;مرفوض",$K$8:$K$5007,"&lt;&gt;نعم")&amp;" مصروف غير مسوى",IF(L3308="تمت التسوية",IF(P3308=0,"✔ متوازنة وتمت التسوية","✔ تمت التسوية – متبقي "&amp;TEXT(P3308,"#,##0")),IF(P3308&gt;0,"متبقي "&amp;TEXT(P3308,"#,##0"),"✔ متوازنة"))))),IF(R3308=0,"⚠ أضف سطر عهدة أولًا",IF(OR(C3308="",N(G3308)=0),"⚠ أكمل التاريخ والقيمة",IF(S3308="","⚠ التاريخ خارج السنة المالية",IF(H3308="","⚠ اختر بند الموازنة",IF(I3308="مرفوض","✖ مرفوض من المدير",IF(I3308&lt;&gt;"موافق","⏳ بانتظار موافقة المدير",IF(K3308&lt;&gt;"نعم","⚠ غير مسوى مع الحسابات","✔ معتمد ومسوى")))))))))</f>
        <v/>
      </c>
      <c r="R3308">
        <f>N(R3307)+IF(A3308="عهدة",1,0)</f>
        <v/>
      </c>
      <c r="S3308">
        <f>IF(C3308="","",IF(AND(C3308&gt;=DATE(2026,9,1),C3308&lt;=DATE(2027,8,31)),(YEAR(C3308)-2026)*12+MONTH(C3308)-8,""))</f>
        <v/>
      </c>
      <c r="T3308">
        <f>IF(AND(A3308="مصروف",R3308&gt;0,I3308="موافق",S3308&lt;&gt;"",H3308&lt;&gt;""),N(G3308),0)</f>
        <v/>
      </c>
    </row>
    <row r="3309">
      <c r="A3309" s="19" t="n"/>
      <c r="B3309" s="20">
        <f>IF(A3309="","",IF(R3309=0,"⚠ أضف سطر عهدة أولًا","BDR-"&amp;TEXT(R3309,"000")))</f>
        <v/>
      </c>
      <c r="C3309" s="21" t="n"/>
      <c r="D3309" s="20">
        <f>IF(C3309="","",IF(S3309="","خارج السنة المالية",INDEX(القوائم!$D$2:$D$13,S3309)))</f>
        <v/>
      </c>
      <c r="E3309" s="22" t="n"/>
      <c r="F3309" s="23" t="n"/>
      <c r="G3309" s="23" t="n"/>
      <c r="H3309" s="22" t="n"/>
      <c r="I3309" s="19" t="n"/>
      <c r="J3309" s="21" t="n"/>
      <c r="K3309" s="19" t="n"/>
      <c r="L3309" s="19" t="n"/>
      <c r="M3309" s="21" t="n"/>
      <c r="N3309" s="22" t="n"/>
      <c r="O3309" s="24">
        <f>IF(A3309&lt;&gt;"عهدة","",SUMIFS($G$8:$G$5007,$B$8:$B$5007,B3309,$A$8:$A$5007,"مصروف",$I$8:$I$5007,"&lt;&gt;مرفوض"))</f>
        <v/>
      </c>
      <c r="P3309" s="25">
        <f>IF(A3309&lt;&gt;"عهدة","",N(F3309)-O3309)</f>
        <v/>
      </c>
      <c r="Q3309" s="26">
        <f>IF(A3309="","",IF(A3309="عهدة",IF(N(F3309)=0,"⚠ أدخل قيمة العهدة",IF(P3309&lt;0,"⛔ عجز / زيادة مصروفات "&amp;TEXT(-P3309,"#,##0"),IF(COUNTIFS($B$8:$B$5007,B3309,$A$8:$A$5007,"مصروف",$I$8:$I$5007,"&lt;&gt;مرفوض",$K$8:$K$5007,"&lt;&gt;نعم")&gt;0,"⚠ "&amp;COUNTIFS($B$8:$B$5007,B3309,$A$8:$A$5007,"مصروف",$I$8:$I$5007,"&lt;&gt;مرفوض",$K$8:$K$5007,"&lt;&gt;نعم")&amp;" مصروف غير مسوى",IF(L3309="تمت التسوية",IF(P3309=0,"✔ متوازنة وتمت التسوية","✔ تمت التسوية – متبقي "&amp;TEXT(P3309,"#,##0")),IF(P3309&gt;0,"متبقي "&amp;TEXT(P3309,"#,##0"),"✔ متوازنة"))))),IF(R3309=0,"⚠ أضف سطر عهدة أولًا",IF(OR(C3309="",N(G3309)=0),"⚠ أكمل التاريخ والقيمة",IF(S3309="","⚠ التاريخ خارج السنة المالية",IF(H3309="","⚠ اختر بند الموازنة",IF(I3309="مرفوض","✖ مرفوض من المدير",IF(I3309&lt;&gt;"موافق","⏳ بانتظار موافقة المدير",IF(K3309&lt;&gt;"نعم","⚠ غير مسوى مع الحسابات","✔ معتمد ومسوى")))))))))</f>
        <v/>
      </c>
      <c r="R3309">
        <f>N(R3308)+IF(A3309="عهدة",1,0)</f>
        <v/>
      </c>
      <c r="S3309">
        <f>IF(C3309="","",IF(AND(C3309&gt;=DATE(2026,9,1),C3309&lt;=DATE(2027,8,31)),(YEAR(C3309)-2026)*12+MONTH(C3309)-8,""))</f>
        <v/>
      </c>
      <c r="T3309">
        <f>IF(AND(A3309="مصروف",R3309&gt;0,I3309="موافق",S3309&lt;&gt;"",H3309&lt;&gt;""),N(G3309),0)</f>
        <v/>
      </c>
    </row>
    <row r="3310">
      <c r="A3310" s="19" t="n"/>
      <c r="B3310" s="20">
        <f>IF(A3310="","",IF(R3310=0,"⚠ أضف سطر عهدة أولًا","BDR-"&amp;TEXT(R3310,"000")))</f>
        <v/>
      </c>
      <c r="C3310" s="21" t="n"/>
      <c r="D3310" s="20">
        <f>IF(C3310="","",IF(S3310="","خارج السنة المالية",INDEX(القوائم!$D$2:$D$13,S3310)))</f>
        <v/>
      </c>
      <c r="E3310" s="22" t="n"/>
      <c r="F3310" s="23" t="n"/>
      <c r="G3310" s="23" t="n"/>
      <c r="H3310" s="22" t="n"/>
      <c r="I3310" s="19" t="n"/>
      <c r="J3310" s="21" t="n"/>
      <c r="K3310" s="19" t="n"/>
      <c r="L3310" s="19" t="n"/>
      <c r="M3310" s="21" t="n"/>
      <c r="N3310" s="22" t="n"/>
      <c r="O3310" s="24">
        <f>IF(A3310&lt;&gt;"عهدة","",SUMIFS($G$8:$G$5007,$B$8:$B$5007,B3310,$A$8:$A$5007,"مصروف",$I$8:$I$5007,"&lt;&gt;مرفوض"))</f>
        <v/>
      </c>
      <c r="P3310" s="25">
        <f>IF(A3310&lt;&gt;"عهدة","",N(F3310)-O3310)</f>
        <v/>
      </c>
      <c r="Q3310" s="26">
        <f>IF(A3310="","",IF(A3310="عهدة",IF(N(F3310)=0,"⚠ أدخل قيمة العهدة",IF(P3310&lt;0,"⛔ عجز / زيادة مصروفات "&amp;TEXT(-P3310,"#,##0"),IF(COUNTIFS($B$8:$B$5007,B3310,$A$8:$A$5007,"مصروف",$I$8:$I$5007,"&lt;&gt;مرفوض",$K$8:$K$5007,"&lt;&gt;نعم")&gt;0,"⚠ "&amp;COUNTIFS($B$8:$B$5007,B3310,$A$8:$A$5007,"مصروف",$I$8:$I$5007,"&lt;&gt;مرفوض",$K$8:$K$5007,"&lt;&gt;نعم")&amp;" مصروف غير مسوى",IF(L3310="تمت التسوية",IF(P3310=0,"✔ متوازنة وتمت التسوية","✔ تمت التسوية – متبقي "&amp;TEXT(P3310,"#,##0")),IF(P3310&gt;0,"متبقي "&amp;TEXT(P3310,"#,##0"),"✔ متوازنة"))))),IF(R3310=0,"⚠ أضف سطر عهدة أولًا",IF(OR(C3310="",N(G3310)=0),"⚠ أكمل التاريخ والقيمة",IF(S3310="","⚠ التاريخ خارج السنة المالية",IF(H3310="","⚠ اختر بند الموازنة",IF(I3310="مرفوض","✖ مرفوض من المدير",IF(I3310&lt;&gt;"موافق","⏳ بانتظار موافقة المدير",IF(K3310&lt;&gt;"نعم","⚠ غير مسوى مع الحسابات","✔ معتمد ومسوى")))))))))</f>
        <v/>
      </c>
      <c r="R3310">
        <f>N(R3309)+IF(A3310="عهدة",1,0)</f>
        <v/>
      </c>
      <c r="S3310">
        <f>IF(C3310="","",IF(AND(C3310&gt;=DATE(2026,9,1),C3310&lt;=DATE(2027,8,31)),(YEAR(C3310)-2026)*12+MONTH(C3310)-8,""))</f>
        <v/>
      </c>
      <c r="T3310">
        <f>IF(AND(A3310="مصروف",R3310&gt;0,I3310="موافق",S3310&lt;&gt;"",H3310&lt;&gt;""),N(G3310),0)</f>
        <v/>
      </c>
    </row>
    <row r="3311">
      <c r="A3311" s="19" t="n"/>
      <c r="B3311" s="20">
        <f>IF(A3311="","",IF(R3311=0,"⚠ أضف سطر عهدة أولًا","BDR-"&amp;TEXT(R3311,"000")))</f>
        <v/>
      </c>
      <c r="C3311" s="21" t="n"/>
      <c r="D3311" s="20">
        <f>IF(C3311="","",IF(S3311="","خارج السنة المالية",INDEX(القوائم!$D$2:$D$13,S3311)))</f>
        <v/>
      </c>
      <c r="E3311" s="22" t="n"/>
      <c r="F3311" s="23" t="n"/>
      <c r="G3311" s="23" t="n"/>
      <c r="H3311" s="22" t="n"/>
      <c r="I3311" s="19" t="n"/>
      <c r="J3311" s="21" t="n"/>
      <c r="K3311" s="19" t="n"/>
      <c r="L3311" s="19" t="n"/>
      <c r="M3311" s="21" t="n"/>
      <c r="N3311" s="22" t="n"/>
      <c r="O3311" s="24">
        <f>IF(A3311&lt;&gt;"عهدة","",SUMIFS($G$8:$G$5007,$B$8:$B$5007,B3311,$A$8:$A$5007,"مصروف",$I$8:$I$5007,"&lt;&gt;مرفوض"))</f>
        <v/>
      </c>
      <c r="P3311" s="25">
        <f>IF(A3311&lt;&gt;"عهدة","",N(F3311)-O3311)</f>
        <v/>
      </c>
      <c r="Q3311" s="26">
        <f>IF(A3311="","",IF(A3311="عهدة",IF(N(F3311)=0,"⚠ أدخل قيمة العهدة",IF(P3311&lt;0,"⛔ عجز / زيادة مصروفات "&amp;TEXT(-P3311,"#,##0"),IF(COUNTIFS($B$8:$B$5007,B3311,$A$8:$A$5007,"مصروف",$I$8:$I$5007,"&lt;&gt;مرفوض",$K$8:$K$5007,"&lt;&gt;نعم")&gt;0,"⚠ "&amp;COUNTIFS($B$8:$B$5007,B3311,$A$8:$A$5007,"مصروف",$I$8:$I$5007,"&lt;&gt;مرفوض",$K$8:$K$5007,"&lt;&gt;نعم")&amp;" مصروف غير مسوى",IF(L3311="تمت التسوية",IF(P3311=0,"✔ متوازنة وتمت التسوية","✔ تمت التسوية – متبقي "&amp;TEXT(P3311,"#,##0")),IF(P3311&gt;0,"متبقي "&amp;TEXT(P3311,"#,##0"),"✔ متوازنة"))))),IF(R3311=0,"⚠ أضف سطر عهدة أولًا",IF(OR(C3311="",N(G3311)=0),"⚠ أكمل التاريخ والقيمة",IF(S3311="","⚠ التاريخ خارج السنة المالية",IF(H3311="","⚠ اختر بند الموازنة",IF(I3311="مرفوض","✖ مرفوض من المدير",IF(I3311&lt;&gt;"موافق","⏳ بانتظار موافقة المدير",IF(K3311&lt;&gt;"نعم","⚠ غير مسوى مع الحسابات","✔ معتمد ومسوى")))))))))</f>
        <v/>
      </c>
      <c r="R3311">
        <f>N(R3310)+IF(A3311="عهدة",1,0)</f>
        <v/>
      </c>
      <c r="S3311">
        <f>IF(C3311="","",IF(AND(C3311&gt;=DATE(2026,9,1),C3311&lt;=DATE(2027,8,31)),(YEAR(C3311)-2026)*12+MONTH(C3311)-8,""))</f>
        <v/>
      </c>
      <c r="T3311">
        <f>IF(AND(A3311="مصروف",R3311&gt;0,I3311="موافق",S3311&lt;&gt;"",H3311&lt;&gt;""),N(G3311),0)</f>
        <v/>
      </c>
    </row>
    <row r="3312">
      <c r="A3312" s="19" t="n"/>
      <c r="B3312" s="20">
        <f>IF(A3312="","",IF(R3312=0,"⚠ أضف سطر عهدة أولًا","BDR-"&amp;TEXT(R3312,"000")))</f>
        <v/>
      </c>
      <c r="C3312" s="21" t="n"/>
      <c r="D3312" s="20">
        <f>IF(C3312="","",IF(S3312="","خارج السنة المالية",INDEX(القوائم!$D$2:$D$13,S3312)))</f>
        <v/>
      </c>
      <c r="E3312" s="22" t="n"/>
      <c r="F3312" s="23" t="n"/>
      <c r="G3312" s="23" t="n"/>
      <c r="H3312" s="22" t="n"/>
      <c r="I3312" s="19" t="n"/>
      <c r="J3312" s="21" t="n"/>
      <c r="K3312" s="19" t="n"/>
      <c r="L3312" s="19" t="n"/>
      <c r="M3312" s="21" t="n"/>
      <c r="N3312" s="22" t="n"/>
      <c r="O3312" s="24">
        <f>IF(A3312&lt;&gt;"عهدة","",SUMIFS($G$8:$G$5007,$B$8:$B$5007,B3312,$A$8:$A$5007,"مصروف",$I$8:$I$5007,"&lt;&gt;مرفوض"))</f>
        <v/>
      </c>
      <c r="P3312" s="25">
        <f>IF(A3312&lt;&gt;"عهدة","",N(F3312)-O3312)</f>
        <v/>
      </c>
      <c r="Q3312" s="26">
        <f>IF(A3312="","",IF(A3312="عهدة",IF(N(F3312)=0,"⚠ أدخل قيمة العهدة",IF(P3312&lt;0,"⛔ عجز / زيادة مصروفات "&amp;TEXT(-P3312,"#,##0"),IF(COUNTIFS($B$8:$B$5007,B3312,$A$8:$A$5007,"مصروف",$I$8:$I$5007,"&lt;&gt;مرفوض",$K$8:$K$5007,"&lt;&gt;نعم")&gt;0,"⚠ "&amp;COUNTIFS($B$8:$B$5007,B3312,$A$8:$A$5007,"مصروف",$I$8:$I$5007,"&lt;&gt;مرفوض",$K$8:$K$5007,"&lt;&gt;نعم")&amp;" مصروف غير مسوى",IF(L3312="تمت التسوية",IF(P3312=0,"✔ متوازنة وتمت التسوية","✔ تمت التسوية – متبقي "&amp;TEXT(P3312,"#,##0")),IF(P3312&gt;0,"متبقي "&amp;TEXT(P3312,"#,##0"),"✔ متوازنة"))))),IF(R3312=0,"⚠ أضف سطر عهدة أولًا",IF(OR(C3312="",N(G3312)=0),"⚠ أكمل التاريخ والقيمة",IF(S3312="","⚠ التاريخ خارج السنة المالية",IF(H3312="","⚠ اختر بند الموازنة",IF(I3312="مرفوض","✖ مرفوض من المدير",IF(I3312&lt;&gt;"موافق","⏳ بانتظار موافقة المدير",IF(K3312&lt;&gt;"نعم","⚠ غير مسوى مع الحسابات","✔ معتمد ومسوى")))))))))</f>
        <v/>
      </c>
      <c r="R3312">
        <f>N(R3311)+IF(A3312="عهدة",1,0)</f>
        <v/>
      </c>
      <c r="S3312">
        <f>IF(C3312="","",IF(AND(C3312&gt;=DATE(2026,9,1),C3312&lt;=DATE(2027,8,31)),(YEAR(C3312)-2026)*12+MONTH(C3312)-8,""))</f>
        <v/>
      </c>
      <c r="T3312">
        <f>IF(AND(A3312="مصروف",R3312&gt;0,I3312="موافق",S3312&lt;&gt;"",H3312&lt;&gt;""),N(G3312),0)</f>
        <v/>
      </c>
    </row>
    <row r="3313">
      <c r="A3313" s="19" t="n"/>
      <c r="B3313" s="20">
        <f>IF(A3313="","",IF(R3313=0,"⚠ أضف سطر عهدة أولًا","BDR-"&amp;TEXT(R3313,"000")))</f>
        <v/>
      </c>
      <c r="C3313" s="21" t="n"/>
      <c r="D3313" s="20">
        <f>IF(C3313="","",IF(S3313="","خارج السنة المالية",INDEX(القوائم!$D$2:$D$13,S3313)))</f>
        <v/>
      </c>
      <c r="E3313" s="22" t="n"/>
      <c r="F3313" s="23" t="n"/>
      <c r="G3313" s="23" t="n"/>
      <c r="H3313" s="22" t="n"/>
      <c r="I3313" s="19" t="n"/>
      <c r="J3313" s="21" t="n"/>
      <c r="K3313" s="19" t="n"/>
      <c r="L3313" s="19" t="n"/>
      <c r="M3313" s="21" t="n"/>
      <c r="N3313" s="22" t="n"/>
      <c r="O3313" s="24">
        <f>IF(A3313&lt;&gt;"عهدة","",SUMIFS($G$8:$G$5007,$B$8:$B$5007,B3313,$A$8:$A$5007,"مصروف",$I$8:$I$5007,"&lt;&gt;مرفوض"))</f>
        <v/>
      </c>
      <c r="P3313" s="25">
        <f>IF(A3313&lt;&gt;"عهدة","",N(F3313)-O3313)</f>
        <v/>
      </c>
      <c r="Q3313" s="26">
        <f>IF(A3313="","",IF(A3313="عهدة",IF(N(F3313)=0,"⚠ أدخل قيمة العهدة",IF(P3313&lt;0,"⛔ عجز / زيادة مصروفات "&amp;TEXT(-P3313,"#,##0"),IF(COUNTIFS($B$8:$B$5007,B3313,$A$8:$A$5007,"مصروف",$I$8:$I$5007,"&lt;&gt;مرفوض",$K$8:$K$5007,"&lt;&gt;نعم")&gt;0,"⚠ "&amp;COUNTIFS($B$8:$B$5007,B3313,$A$8:$A$5007,"مصروف",$I$8:$I$5007,"&lt;&gt;مرفوض",$K$8:$K$5007,"&lt;&gt;نعم")&amp;" مصروف غير مسوى",IF(L3313="تمت التسوية",IF(P3313=0,"✔ متوازنة وتمت التسوية","✔ تمت التسوية – متبقي "&amp;TEXT(P3313,"#,##0")),IF(P3313&gt;0,"متبقي "&amp;TEXT(P3313,"#,##0"),"✔ متوازنة"))))),IF(R3313=0,"⚠ أضف سطر عهدة أولًا",IF(OR(C3313="",N(G3313)=0),"⚠ أكمل التاريخ والقيمة",IF(S3313="","⚠ التاريخ خارج السنة المالية",IF(H3313="","⚠ اختر بند الموازنة",IF(I3313="مرفوض","✖ مرفوض من المدير",IF(I3313&lt;&gt;"موافق","⏳ بانتظار موافقة المدير",IF(K3313&lt;&gt;"نعم","⚠ غير مسوى مع الحسابات","✔ معتمد ومسوى")))))))))</f>
        <v/>
      </c>
      <c r="R3313">
        <f>N(R3312)+IF(A3313="عهدة",1,0)</f>
        <v/>
      </c>
      <c r="S3313">
        <f>IF(C3313="","",IF(AND(C3313&gt;=DATE(2026,9,1),C3313&lt;=DATE(2027,8,31)),(YEAR(C3313)-2026)*12+MONTH(C3313)-8,""))</f>
        <v/>
      </c>
      <c r="T3313">
        <f>IF(AND(A3313="مصروف",R3313&gt;0,I3313="موافق",S3313&lt;&gt;"",H3313&lt;&gt;""),N(G3313),0)</f>
        <v/>
      </c>
    </row>
    <row r="3314">
      <c r="A3314" s="19" t="n"/>
      <c r="B3314" s="20">
        <f>IF(A3314="","",IF(R3314=0,"⚠ أضف سطر عهدة أولًا","BDR-"&amp;TEXT(R3314,"000")))</f>
        <v/>
      </c>
      <c r="C3314" s="21" t="n"/>
      <c r="D3314" s="20">
        <f>IF(C3314="","",IF(S3314="","خارج السنة المالية",INDEX(القوائم!$D$2:$D$13,S3314)))</f>
        <v/>
      </c>
      <c r="E3314" s="22" t="n"/>
      <c r="F3314" s="23" t="n"/>
      <c r="G3314" s="23" t="n"/>
      <c r="H3314" s="22" t="n"/>
      <c r="I3314" s="19" t="n"/>
      <c r="J3314" s="21" t="n"/>
      <c r="K3314" s="19" t="n"/>
      <c r="L3314" s="19" t="n"/>
      <c r="M3314" s="21" t="n"/>
      <c r="N3314" s="22" t="n"/>
      <c r="O3314" s="24">
        <f>IF(A3314&lt;&gt;"عهدة","",SUMIFS($G$8:$G$5007,$B$8:$B$5007,B3314,$A$8:$A$5007,"مصروف",$I$8:$I$5007,"&lt;&gt;مرفوض"))</f>
        <v/>
      </c>
      <c r="P3314" s="25">
        <f>IF(A3314&lt;&gt;"عهدة","",N(F3314)-O3314)</f>
        <v/>
      </c>
      <c r="Q3314" s="26">
        <f>IF(A3314="","",IF(A3314="عهدة",IF(N(F3314)=0,"⚠ أدخل قيمة العهدة",IF(P3314&lt;0,"⛔ عجز / زيادة مصروفات "&amp;TEXT(-P3314,"#,##0"),IF(COUNTIFS($B$8:$B$5007,B3314,$A$8:$A$5007,"مصروف",$I$8:$I$5007,"&lt;&gt;مرفوض",$K$8:$K$5007,"&lt;&gt;نعم")&gt;0,"⚠ "&amp;COUNTIFS($B$8:$B$5007,B3314,$A$8:$A$5007,"مصروف",$I$8:$I$5007,"&lt;&gt;مرفوض",$K$8:$K$5007,"&lt;&gt;نعم")&amp;" مصروف غير مسوى",IF(L3314="تمت التسوية",IF(P3314=0,"✔ متوازنة وتمت التسوية","✔ تمت التسوية – متبقي "&amp;TEXT(P3314,"#,##0")),IF(P3314&gt;0,"متبقي "&amp;TEXT(P3314,"#,##0"),"✔ متوازنة"))))),IF(R3314=0,"⚠ أضف سطر عهدة أولًا",IF(OR(C3314="",N(G3314)=0),"⚠ أكمل التاريخ والقيمة",IF(S3314="","⚠ التاريخ خارج السنة المالية",IF(H3314="","⚠ اختر بند الموازنة",IF(I3314="مرفوض","✖ مرفوض من المدير",IF(I3314&lt;&gt;"موافق","⏳ بانتظار موافقة المدير",IF(K3314&lt;&gt;"نعم","⚠ غير مسوى مع الحسابات","✔ معتمد ومسوى")))))))))</f>
        <v/>
      </c>
      <c r="R3314">
        <f>N(R3313)+IF(A3314="عهدة",1,0)</f>
        <v/>
      </c>
      <c r="S3314">
        <f>IF(C3314="","",IF(AND(C3314&gt;=DATE(2026,9,1),C3314&lt;=DATE(2027,8,31)),(YEAR(C3314)-2026)*12+MONTH(C3314)-8,""))</f>
        <v/>
      </c>
      <c r="T3314">
        <f>IF(AND(A3314="مصروف",R3314&gt;0,I3314="موافق",S3314&lt;&gt;"",H3314&lt;&gt;""),N(G3314),0)</f>
        <v/>
      </c>
    </row>
    <row r="3315">
      <c r="A3315" s="19" t="n"/>
      <c r="B3315" s="20">
        <f>IF(A3315="","",IF(R3315=0,"⚠ أضف سطر عهدة أولًا","BDR-"&amp;TEXT(R3315,"000")))</f>
        <v/>
      </c>
      <c r="C3315" s="21" t="n"/>
      <c r="D3315" s="20">
        <f>IF(C3315="","",IF(S3315="","خارج السنة المالية",INDEX(القوائم!$D$2:$D$13,S3315)))</f>
        <v/>
      </c>
      <c r="E3315" s="22" t="n"/>
      <c r="F3315" s="23" t="n"/>
      <c r="G3315" s="23" t="n"/>
      <c r="H3315" s="22" t="n"/>
      <c r="I3315" s="19" t="n"/>
      <c r="J3315" s="21" t="n"/>
      <c r="K3315" s="19" t="n"/>
      <c r="L3315" s="19" t="n"/>
      <c r="M3315" s="21" t="n"/>
      <c r="N3315" s="22" t="n"/>
      <c r="O3315" s="24">
        <f>IF(A3315&lt;&gt;"عهدة","",SUMIFS($G$8:$G$5007,$B$8:$B$5007,B3315,$A$8:$A$5007,"مصروف",$I$8:$I$5007,"&lt;&gt;مرفوض"))</f>
        <v/>
      </c>
      <c r="P3315" s="25">
        <f>IF(A3315&lt;&gt;"عهدة","",N(F3315)-O3315)</f>
        <v/>
      </c>
      <c r="Q3315" s="26">
        <f>IF(A3315="","",IF(A3315="عهدة",IF(N(F3315)=0,"⚠ أدخل قيمة العهدة",IF(P3315&lt;0,"⛔ عجز / زيادة مصروفات "&amp;TEXT(-P3315,"#,##0"),IF(COUNTIFS($B$8:$B$5007,B3315,$A$8:$A$5007,"مصروف",$I$8:$I$5007,"&lt;&gt;مرفوض",$K$8:$K$5007,"&lt;&gt;نعم")&gt;0,"⚠ "&amp;COUNTIFS($B$8:$B$5007,B3315,$A$8:$A$5007,"مصروف",$I$8:$I$5007,"&lt;&gt;مرفوض",$K$8:$K$5007,"&lt;&gt;نعم")&amp;" مصروف غير مسوى",IF(L3315="تمت التسوية",IF(P3315=0,"✔ متوازنة وتمت التسوية","✔ تمت التسوية – متبقي "&amp;TEXT(P3315,"#,##0")),IF(P3315&gt;0,"متبقي "&amp;TEXT(P3315,"#,##0"),"✔ متوازنة"))))),IF(R3315=0,"⚠ أضف سطر عهدة أولًا",IF(OR(C3315="",N(G3315)=0),"⚠ أكمل التاريخ والقيمة",IF(S3315="","⚠ التاريخ خارج السنة المالية",IF(H3315="","⚠ اختر بند الموازنة",IF(I3315="مرفوض","✖ مرفوض من المدير",IF(I3315&lt;&gt;"موافق","⏳ بانتظار موافقة المدير",IF(K3315&lt;&gt;"نعم","⚠ غير مسوى مع الحسابات","✔ معتمد ومسوى")))))))))</f>
        <v/>
      </c>
      <c r="R3315">
        <f>N(R3314)+IF(A3315="عهدة",1,0)</f>
        <v/>
      </c>
      <c r="S3315">
        <f>IF(C3315="","",IF(AND(C3315&gt;=DATE(2026,9,1),C3315&lt;=DATE(2027,8,31)),(YEAR(C3315)-2026)*12+MONTH(C3315)-8,""))</f>
        <v/>
      </c>
      <c r="T3315">
        <f>IF(AND(A3315="مصروف",R3315&gt;0,I3315="موافق",S3315&lt;&gt;"",H3315&lt;&gt;""),N(G3315),0)</f>
        <v/>
      </c>
    </row>
    <row r="3316">
      <c r="A3316" s="19" t="n"/>
      <c r="B3316" s="20">
        <f>IF(A3316="","",IF(R3316=0,"⚠ أضف سطر عهدة أولًا","BDR-"&amp;TEXT(R3316,"000")))</f>
        <v/>
      </c>
      <c r="C3316" s="21" t="n"/>
      <c r="D3316" s="20">
        <f>IF(C3316="","",IF(S3316="","خارج السنة المالية",INDEX(القوائم!$D$2:$D$13,S3316)))</f>
        <v/>
      </c>
      <c r="E3316" s="22" t="n"/>
      <c r="F3316" s="23" t="n"/>
      <c r="G3316" s="23" t="n"/>
      <c r="H3316" s="22" t="n"/>
      <c r="I3316" s="19" t="n"/>
      <c r="J3316" s="21" t="n"/>
      <c r="K3316" s="19" t="n"/>
      <c r="L3316" s="19" t="n"/>
      <c r="M3316" s="21" t="n"/>
      <c r="N3316" s="22" t="n"/>
      <c r="O3316" s="24">
        <f>IF(A3316&lt;&gt;"عهدة","",SUMIFS($G$8:$G$5007,$B$8:$B$5007,B3316,$A$8:$A$5007,"مصروف",$I$8:$I$5007,"&lt;&gt;مرفوض"))</f>
        <v/>
      </c>
      <c r="P3316" s="25">
        <f>IF(A3316&lt;&gt;"عهدة","",N(F3316)-O3316)</f>
        <v/>
      </c>
      <c r="Q3316" s="26">
        <f>IF(A3316="","",IF(A3316="عهدة",IF(N(F3316)=0,"⚠ أدخل قيمة العهدة",IF(P3316&lt;0,"⛔ عجز / زيادة مصروفات "&amp;TEXT(-P3316,"#,##0"),IF(COUNTIFS($B$8:$B$5007,B3316,$A$8:$A$5007,"مصروف",$I$8:$I$5007,"&lt;&gt;مرفوض",$K$8:$K$5007,"&lt;&gt;نعم")&gt;0,"⚠ "&amp;COUNTIFS($B$8:$B$5007,B3316,$A$8:$A$5007,"مصروف",$I$8:$I$5007,"&lt;&gt;مرفوض",$K$8:$K$5007,"&lt;&gt;نعم")&amp;" مصروف غير مسوى",IF(L3316="تمت التسوية",IF(P3316=0,"✔ متوازنة وتمت التسوية","✔ تمت التسوية – متبقي "&amp;TEXT(P3316,"#,##0")),IF(P3316&gt;0,"متبقي "&amp;TEXT(P3316,"#,##0"),"✔ متوازنة"))))),IF(R3316=0,"⚠ أضف سطر عهدة أولًا",IF(OR(C3316="",N(G3316)=0),"⚠ أكمل التاريخ والقيمة",IF(S3316="","⚠ التاريخ خارج السنة المالية",IF(H3316="","⚠ اختر بند الموازنة",IF(I3316="مرفوض","✖ مرفوض من المدير",IF(I3316&lt;&gt;"موافق","⏳ بانتظار موافقة المدير",IF(K3316&lt;&gt;"نعم","⚠ غير مسوى مع الحسابات","✔ معتمد ومسوى")))))))))</f>
        <v/>
      </c>
      <c r="R3316">
        <f>N(R3315)+IF(A3316="عهدة",1,0)</f>
        <v/>
      </c>
      <c r="S3316">
        <f>IF(C3316="","",IF(AND(C3316&gt;=DATE(2026,9,1),C3316&lt;=DATE(2027,8,31)),(YEAR(C3316)-2026)*12+MONTH(C3316)-8,""))</f>
        <v/>
      </c>
      <c r="T3316">
        <f>IF(AND(A3316="مصروف",R3316&gt;0,I3316="موافق",S3316&lt;&gt;"",H3316&lt;&gt;""),N(G3316),0)</f>
        <v/>
      </c>
    </row>
    <row r="3317">
      <c r="A3317" s="19" t="n"/>
      <c r="B3317" s="20">
        <f>IF(A3317="","",IF(R3317=0,"⚠ أضف سطر عهدة أولًا","BDR-"&amp;TEXT(R3317,"000")))</f>
        <v/>
      </c>
      <c r="C3317" s="21" t="n"/>
      <c r="D3317" s="20">
        <f>IF(C3317="","",IF(S3317="","خارج السنة المالية",INDEX(القوائم!$D$2:$D$13,S3317)))</f>
        <v/>
      </c>
      <c r="E3317" s="22" t="n"/>
      <c r="F3317" s="23" t="n"/>
      <c r="G3317" s="23" t="n"/>
      <c r="H3317" s="22" t="n"/>
      <c r="I3317" s="19" t="n"/>
      <c r="J3317" s="21" t="n"/>
      <c r="K3317" s="19" t="n"/>
      <c r="L3317" s="19" t="n"/>
      <c r="M3317" s="21" t="n"/>
      <c r="N3317" s="22" t="n"/>
      <c r="O3317" s="24">
        <f>IF(A3317&lt;&gt;"عهدة","",SUMIFS($G$8:$G$5007,$B$8:$B$5007,B3317,$A$8:$A$5007,"مصروف",$I$8:$I$5007,"&lt;&gt;مرفوض"))</f>
        <v/>
      </c>
      <c r="P3317" s="25">
        <f>IF(A3317&lt;&gt;"عهدة","",N(F3317)-O3317)</f>
        <v/>
      </c>
      <c r="Q3317" s="26">
        <f>IF(A3317="","",IF(A3317="عهدة",IF(N(F3317)=0,"⚠ أدخل قيمة العهدة",IF(P3317&lt;0,"⛔ عجز / زيادة مصروفات "&amp;TEXT(-P3317,"#,##0"),IF(COUNTIFS($B$8:$B$5007,B3317,$A$8:$A$5007,"مصروف",$I$8:$I$5007,"&lt;&gt;مرفوض",$K$8:$K$5007,"&lt;&gt;نعم")&gt;0,"⚠ "&amp;COUNTIFS($B$8:$B$5007,B3317,$A$8:$A$5007,"مصروف",$I$8:$I$5007,"&lt;&gt;مرفوض",$K$8:$K$5007,"&lt;&gt;نعم")&amp;" مصروف غير مسوى",IF(L3317="تمت التسوية",IF(P3317=0,"✔ متوازنة وتمت التسوية","✔ تمت التسوية – متبقي "&amp;TEXT(P3317,"#,##0")),IF(P3317&gt;0,"متبقي "&amp;TEXT(P3317,"#,##0"),"✔ متوازنة"))))),IF(R3317=0,"⚠ أضف سطر عهدة أولًا",IF(OR(C3317="",N(G3317)=0),"⚠ أكمل التاريخ والقيمة",IF(S3317="","⚠ التاريخ خارج السنة المالية",IF(H3317="","⚠ اختر بند الموازنة",IF(I3317="مرفوض","✖ مرفوض من المدير",IF(I3317&lt;&gt;"موافق","⏳ بانتظار موافقة المدير",IF(K3317&lt;&gt;"نعم","⚠ غير مسوى مع الحسابات","✔ معتمد ومسوى")))))))))</f>
        <v/>
      </c>
      <c r="R3317">
        <f>N(R3316)+IF(A3317="عهدة",1,0)</f>
        <v/>
      </c>
      <c r="S3317">
        <f>IF(C3317="","",IF(AND(C3317&gt;=DATE(2026,9,1),C3317&lt;=DATE(2027,8,31)),(YEAR(C3317)-2026)*12+MONTH(C3317)-8,""))</f>
        <v/>
      </c>
      <c r="T3317">
        <f>IF(AND(A3317="مصروف",R3317&gt;0,I3317="موافق",S3317&lt;&gt;"",H3317&lt;&gt;""),N(G3317),0)</f>
        <v/>
      </c>
    </row>
    <row r="3318">
      <c r="A3318" s="19" t="n"/>
      <c r="B3318" s="20">
        <f>IF(A3318="","",IF(R3318=0,"⚠ أضف سطر عهدة أولًا","BDR-"&amp;TEXT(R3318,"000")))</f>
        <v/>
      </c>
      <c r="C3318" s="21" t="n"/>
      <c r="D3318" s="20">
        <f>IF(C3318="","",IF(S3318="","خارج السنة المالية",INDEX(القوائم!$D$2:$D$13,S3318)))</f>
        <v/>
      </c>
      <c r="E3318" s="22" t="n"/>
      <c r="F3318" s="23" t="n"/>
      <c r="G3318" s="23" t="n"/>
      <c r="H3318" s="22" t="n"/>
      <c r="I3318" s="19" t="n"/>
      <c r="J3318" s="21" t="n"/>
      <c r="K3318" s="19" t="n"/>
      <c r="L3318" s="19" t="n"/>
      <c r="M3318" s="21" t="n"/>
      <c r="N3318" s="22" t="n"/>
      <c r="O3318" s="24">
        <f>IF(A3318&lt;&gt;"عهدة","",SUMIFS($G$8:$G$5007,$B$8:$B$5007,B3318,$A$8:$A$5007,"مصروف",$I$8:$I$5007,"&lt;&gt;مرفوض"))</f>
        <v/>
      </c>
      <c r="P3318" s="25">
        <f>IF(A3318&lt;&gt;"عهدة","",N(F3318)-O3318)</f>
        <v/>
      </c>
      <c r="Q3318" s="26">
        <f>IF(A3318="","",IF(A3318="عهدة",IF(N(F3318)=0,"⚠ أدخل قيمة العهدة",IF(P3318&lt;0,"⛔ عجز / زيادة مصروفات "&amp;TEXT(-P3318,"#,##0"),IF(COUNTIFS($B$8:$B$5007,B3318,$A$8:$A$5007,"مصروف",$I$8:$I$5007,"&lt;&gt;مرفوض",$K$8:$K$5007,"&lt;&gt;نعم")&gt;0,"⚠ "&amp;COUNTIFS($B$8:$B$5007,B3318,$A$8:$A$5007,"مصروف",$I$8:$I$5007,"&lt;&gt;مرفوض",$K$8:$K$5007,"&lt;&gt;نعم")&amp;" مصروف غير مسوى",IF(L3318="تمت التسوية",IF(P3318=0,"✔ متوازنة وتمت التسوية","✔ تمت التسوية – متبقي "&amp;TEXT(P3318,"#,##0")),IF(P3318&gt;0,"متبقي "&amp;TEXT(P3318,"#,##0"),"✔ متوازنة"))))),IF(R3318=0,"⚠ أضف سطر عهدة أولًا",IF(OR(C3318="",N(G3318)=0),"⚠ أكمل التاريخ والقيمة",IF(S3318="","⚠ التاريخ خارج السنة المالية",IF(H3318="","⚠ اختر بند الموازنة",IF(I3318="مرفوض","✖ مرفوض من المدير",IF(I3318&lt;&gt;"موافق","⏳ بانتظار موافقة المدير",IF(K3318&lt;&gt;"نعم","⚠ غير مسوى مع الحسابات","✔ معتمد ومسوى")))))))))</f>
        <v/>
      </c>
      <c r="R3318">
        <f>N(R3317)+IF(A3318="عهدة",1,0)</f>
        <v/>
      </c>
      <c r="S3318">
        <f>IF(C3318="","",IF(AND(C3318&gt;=DATE(2026,9,1),C3318&lt;=DATE(2027,8,31)),(YEAR(C3318)-2026)*12+MONTH(C3318)-8,""))</f>
        <v/>
      </c>
      <c r="T3318">
        <f>IF(AND(A3318="مصروف",R3318&gt;0,I3318="موافق",S3318&lt;&gt;"",H3318&lt;&gt;""),N(G3318),0)</f>
        <v/>
      </c>
    </row>
    <row r="3319">
      <c r="A3319" s="19" t="n"/>
      <c r="B3319" s="20">
        <f>IF(A3319="","",IF(R3319=0,"⚠ أضف سطر عهدة أولًا","BDR-"&amp;TEXT(R3319,"000")))</f>
        <v/>
      </c>
      <c r="C3319" s="21" t="n"/>
      <c r="D3319" s="20">
        <f>IF(C3319="","",IF(S3319="","خارج السنة المالية",INDEX(القوائم!$D$2:$D$13,S3319)))</f>
        <v/>
      </c>
      <c r="E3319" s="22" t="n"/>
      <c r="F3319" s="23" t="n"/>
      <c r="G3319" s="23" t="n"/>
      <c r="H3319" s="22" t="n"/>
      <c r="I3319" s="19" t="n"/>
      <c r="J3319" s="21" t="n"/>
      <c r="K3319" s="19" t="n"/>
      <c r="L3319" s="19" t="n"/>
      <c r="M3319" s="21" t="n"/>
      <c r="N3319" s="22" t="n"/>
      <c r="O3319" s="24">
        <f>IF(A3319&lt;&gt;"عهدة","",SUMIFS($G$8:$G$5007,$B$8:$B$5007,B3319,$A$8:$A$5007,"مصروف",$I$8:$I$5007,"&lt;&gt;مرفوض"))</f>
        <v/>
      </c>
      <c r="P3319" s="25">
        <f>IF(A3319&lt;&gt;"عهدة","",N(F3319)-O3319)</f>
        <v/>
      </c>
      <c r="Q3319" s="26">
        <f>IF(A3319="","",IF(A3319="عهدة",IF(N(F3319)=0,"⚠ أدخل قيمة العهدة",IF(P3319&lt;0,"⛔ عجز / زيادة مصروفات "&amp;TEXT(-P3319,"#,##0"),IF(COUNTIFS($B$8:$B$5007,B3319,$A$8:$A$5007,"مصروف",$I$8:$I$5007,"&lt;&gt;مرفوض",$K$8:$K$5007,"&lt;&gt;نعم")&gt;0,"⚠ "&amp;COUNTIFS($B$8:$B$5007,B3319,$A$8:$A$5007,"مصروف",$I$8:$I$5007,"&lt;&gt;مرفوض",$K$8:$K$5007,"&lt;&gt;نعم")&amp;" مصروف غير مسوى",IF(L3319="تمت التسوية",IF(P3319=0,"✔ متوازنة وتمت التسوية","✔ تمت التسوية – متبقي "&amp;TEXT(P3319,"#,##0")),IF(P3319&gt;0,"متبقي "&amp;TEXT(P3319,"#,##0"),"✔ متوازنة"))))),IF(R3319=0,"⚠ أضف سطر عهدة أولًا",IF(OR(C3319="",N(G3319)=0),"⚠ أكمل التاريخ والقيمة",IF(S3319="","⚠ التاريخ خارج السنة المالية",IF(H3319="","⚠ اختر بند الموازنة",IF(I3319="مرفوض","✖ مرفوض من المدير",IF(I3319&lt;&gt;"موافق","⏳ بانتظار موافقة المدير",IF(K3319&lt;&gt;"نعم","⚠ غير مسوى مع الحسابات","✔ معتمد ومسوى")))))))))</f>
        <v/>
      </c>
      <c r="R3319">
        <f>N(R3318)+IF(A3319="عهدة",1,0)</f>
        <v/>
      </c>
      <c r="S3319">
        <f>IF(C3319="","",IF(AND(C3319&gt;=DATE(2026,9,1),C3319&lt;=DATE(2027,8,31)),(YEAR(C3319)-2026)*12+MONTH(C3319)-8,""))</f>
        <v/>
      </c>
      <c r="T3319">
        <f>IF(AND(A3319="مصروف",R3319&gt;0,I3319="موافق",S3319&lt;&gt;"",H3319&lt;&gt;""),N(G3319),0)</f>
        <v/>
      </c>
    </row>
    <row r="3320">
      <c r="A3320" s="19" t="n"/>
      <c r="B3320" s="20">
        <f>IF(A3320="","",IF(R3320=0,"⚠ أضف سطر عهدة أولًا","BDR-"&amp;TEXT(R3320,"000")))</f>
        <v/>
      </c>
      <c r="C3320" s="21" t="n"/>
      <c r="D3320" s="20">
        <f>IF(C3320="","",IF(S3320="","خارج السنة المالية",INDEX(القوائم!$D$2:$D$13,S3320)))</f>
        <v/>
      </c>
      <c r="E3320" s="22" t="n"/>
      <c r="F3320" s="23" t="n"/>
      <c r="G3320" s="23" t="n"/>
      <c r="H3320" s="22" t="n"/>
      <c r="I3320" s="19" t="n"/>
      <c r="J3320" s="21" t="n"/>
      <c r="K3320" s="19" t="n"/>
      <c r="L3320" s="19" t="n"/>
      <c r="M3320" s="21" t="n"/>
      <c r="N3320" s="22" t="n"/>
      <c r="O3320" s="24">
        <f>IF(A3320&lt;&gt;"عهدة","",SUMIFS($G$8:$G$5007,$B$8:$B$5007,B3320,$A$8:$A$5007,"مصروف",$I$8:$I$5007,"&lt;&gt;مرفوض"))</f>
        <v/>
      </c>
      <c r="P3320" s="25">
        <f>IF(A3320&lt;&gt;"عهدة","",N(F3320)-O3320)</f>
        <v/>
      </c>
      <c r="Q3320" s="26">
        <f>IF(A3320="","",IF(A3320="عهدة",IF(N(F3320)=0,"⚠ أدخل قيمة العهدة",IF(P3320&lt;0,"⛔ عجز / زيادة مصروفات "&amp;TEXT(-P3320,"#,##0"),IF(COUNTIFS($B$8:$B$5007,B3320,$A$8:$A$5007,"مصروف",$I$8:$I$5007,"&lt;&gt;مرفوض",$K$8:$K$5007,"&lt;&gt;نعم")&gt;0,"⚠ "&amp;COUNTIFS($B$8:$B$5007,B3320,$A$8:$A$5007,"مصروف",$I$8:$I$5007,"&lt;&gt;مرفوض",$K$8:$K$5007,"&lt;&gt;نعم")&amp;" مصروف غير مسوى",IF(L3320="تمت التسوية",IF(P3320=0,"✔ متوازنة وتمت التسوية","✔ تمت التسوية – متبقي "&amp;TEXT(P3320,"#,##0")),IF(P3320&gt;0,"متبقي "&amp;TEXT(P3320,"#,##0"),"✔ متوازنة"))))),IF(R3320=0,"⚠ أضف سطر عهدة أولًا",IF(OR(C3320="",N(G3320)=0),"⚠ أكمل التاريخ والقيمة",IF(S3320="","⚠ التاريخ خارج السنة المالية",IF(H3320="","⚠ اختر بند الموازنة",IF(I3320="مرفوض","✖ مرفوض من المدير",IF(I3320&lt;&gt;"موافق","⏳ بانتظار موافقة المدير",IF(K3320&lt;&gt;"نعم","⚠ غير مسوى مع الحسابات","✔ معتمد ومسوى")))))))))</f>
        <v/>
      </c>
      <c r="R3320">
        <f>N(R3319)+IF(A3320="عهدة",1,0)</f>
        <v/>
      </c>
      <c r="S3320">
        <f>IF(C3320="","",IF(AND(C3320&gt;=DATE(2026,9,1),C3320&lt;=DATE(2027,8,31)),(YEAR(C3320)-2026)*12+MONTH(C3320)-8,""))</f>
        <v/>
      </c>
      <c r="T3320">
        <f>IF(AND(A3320="مصروف",R3320&gt;0,I3320="موافق",S3320&lt;&gt;"",H3320&lt;&gt;""),N(G3320),0)</f>
        <v/>
      </c>
    </row>
    <row r="3321">
      <c r="A3321" s="19" t="n"/>
      <c r="B3321" s="20">
        <f>IF(A3321="","",IF(R3321=0,"⚠ أضف سطر عهدة أولًا","BDR-"&amp;TEXT(R3321,"000")))</f>
        <v/>
      </c>
      <c r="C3321" s="21" t="n"/>
      <c r="D3321" s="20">
        <f>IF(C3321="","",IF(S3321="","خارج السنة المالية",INDEX(القوائم!$D$2:$D$13,S3321)))</f>
        <v/>
      </c>
      <c r="E3321" s="22" t="n"/>
      <c r="F3321" s="23" t="n"/>
      <c r="G3321" s="23" t="n"/>
      <c r="H3321" s="22" t="n"/>
      <c r="I3321" s="19" t="n"/>
      <c r="J3321" s="21" t="n"/>
      <c r="K3321" s="19" t="n"/>
      <c r="L3321" s="19" t="n"/>
      <c r="M3321" s="21" t="n"/>
      <c r="N3321" s="22" t="n"/>
      <c r="O3321" s="24">
        <f>IF(A3321&lt;&gt;"عهدة","",SUMIFS($G$8:$G$5007,$B$8:$B$5007,B3321,$A$8:$A$5007,"مصروف",$I$8:$I$5007,"&lt;&gt;مرفوض"))</f>
        <v/>
      </c>
      <c r="P3321" s="25">
        <f>IF(A3321&lt;&gt;"عهدة","",N(F3321)-O3321)</f>
        <v/>
      </c>
      <c r="Q3321" s="26">
        <f>IF(A3321="","",IF(A3321="عهدة",IF(N(F3321)=0,"⚠ أدخل قيمة العهدة",IF(P3321&lt;0,"⛔ عجز / زيادة مصروفات "&amp;TEXT(-P3321,"#,##0"),IF(COUNTIFS($B$8:$B$5007,B3321,$A$8:$A$5007,"مصروف",$I$8:$I$5007,"&lt;&gt;مرفوض",$K$8:$K$5007,"&lt;&gt;نعم")&gt;0,"⚠ "&amp;COUNTIFS($B$8:$B$5007,B3321,$A$8:$A$5007,"مصروف",$I$8:$I$5007,"&lt;&gt;مرفوض",$K$8:$K$5007,"&lt;&gt;نعم")&amp;" مصروف غير مسوى",IF(L3321="تمت التسوية",IF(P3321=0,"✔ متوازنة وتمت التسوية","✔ تمت التسوية – متبقي "&amp;TEXT(P3321,"#,##0")),IF(P3321&gt;0,"متبقي "&amp;TEXT(P3321,"#,##0"),"✔ متوازنة"))))),IF(R3321=0,"⚠ أضف سطر عهدة أولًا",IF(OR(C3321="",N(G3321)=0),"⚠ أكمل التاريخ والقيمة",IF(S3321="","⚠ التاريخ خارج السنة المالية",IF(H3321="","⚠ اختر بند الموازنة",IF(I3321="مرفوض","✖ مرفوض من المدير",IF(I3321&lt;&gt;"موافق","⏳ بانتظار موافقة المدير",IF(K3321&lt;&gt;"نعم","⚠ غير مسوى مع الحسابات","✔ معتمد ومسوى")))))))))</f>
        <v/>
      </c>
      <c r="R3321">
        <f>N(R3320)+IF(A3321="عهدة",1,0)</f>
        <v/>
      </c>
      <c r="S3321">
        <f>IF(C3321="","",IF(AND(C3321&gt;=DATE(2026,9,1),C3321&lt;=DATE(2027,8,31)),(YEAR(C3321)-2026)*12+MONTH(C3321)-8,""))</f>
        <v/>
      </c>
      <c r="T3321">
        <f>IF(AND(A3321="مصروف",R3321&gt;0,I3321="موافق",S3321&lt;&gt;"",H3321&lt;&gt;""),N(G3321),0)</f>
        <v/>
      </c>
    </row>
    <row r="3322">
      <c r="A3322" s="19" t="n"/>
      <c r="B3322" s="20">
        <f>IF(A3322="","",IF(R3322=0,"⚠ أضف سطر عهدة أولًا","BDR-"&amp;TEXT(R3322,"000")))</f>
        <v/>
      </c>
      <c r="C3322" s="21" t="n"/>
      <c r="D3322" s="20">
        <f>IF(C3322="","",IF(S3322="","خارج السنة المالية",INDEX(القوائم!$D$2:$D$13,S3322)))</f>
        <v/>
      </c>
      <c r="E3322" s="22" t="n"/>
      <c r="F3322" s="23" t="n"/>
      <c r="G3322" s="23" t="n"/>
      <c r="H3322" s="22" t="n"/>
      <c r="I3322" s="19" t="n"/>
      <c r="J3322" s="21" t="n"/>
      <c r="K3322" s="19" t="n"/>
      <c r="L3322" s="19" t="n"/>
      <c r="M3322" s="21" t="n"/>
      <c r="N3322" s="22" t="n"/>
      <c r="O3322" s="24">
        <f>IF(A3322&lt;&gt;"عهدة","",SUMIFS($G$8:$G$5007,$B$8:$B$5007,B3322,$A$8:$A$5007,"مصروف",$I$8:$I$5007,"&lt;&gt;مرفوض"))</f>
        <v/>
      </c>
      <c r="P3322" s="25">
        <f>IF(A3322&lt;&gt;"عهدة","",N(F3322)-O3322)</f>
        <v/>
      </c>
      <c r="Q3322" s="26">
        <f>IF(A3322="","",IF(A3322="عهدة",IF(N(F3322)=0,"⚠ أدخل قيمة العهدة",IF(P3322&lt;0,"⛔ عجز / زيادة مصروفات "&amp;TEXT(-P3322,"#,##0"),IF(COUNTIFS($B$8:$B$5007,B3322,$A$8:$A$5007,"مصروف",$I$8:$I$5007,"&lt;&gt;مرفوض",$K$8:$K$5007,"&lt;&gt;نعم")&gt;0,"⚠ "&amp;COUNTIFS($B$8:$B$5007,B3322,$A$8:$A$5007,"مصروف",$I$8:$I$5007,"&lt;&gt;مرفوض",$K$8:$K$5007,"&lt;&gt;نعم")&amp;" مصروف غير مسوى",IF(L3322="تمت التسوية",IF(P3322=0,"✔ متوازنة وتمت التسوية","✔ تمت التسوية – متبقي "&amp;TEXT(P3322,"#,##0")),IF(P3322&gt;0,"متبقي "&amp;TEXT(P3322,"#,##0"),"✔ متوازنة"))))),IF(R3322=0,"⚠ أضف سطر عهدة أولًا",IF(OR(C3322="",N(G3322)=0),"⚠ أكمل التاريخ والقيمة",IF(S3322="","⚠ التاريخ خارج السنة المالية",IF(H3322="","⚠ اختر بند الموازنة",IF(I3322="مرفوض","✖ مرفوض من المدير",IF(I3322&lt;&gt;"موافق","⏳ بانتظار موافقة المدير",IF(K3322&lt;&gt;"نعم","⚠ غير مسوى مع الحسابات","✔ معتمد ومسوى")))))))))</f>
        <v/>
      </c>
      <c r="R3322">
        <f>N(R3321)+IF(A3322="عهدة",1,0)</f>
        <v/>
      </c>
      <c r="S3322">
        <f>IF(C3322="","",IF(AND(C3322&gt;=DATE(2026,9,1),C3322&lt;=DATE(2027,8,31)),(YEAR(C3322)-2026)*12+MONTH(C3322)-8,""))</f>
        <v/>
      </c>
      <c r="T3322">
        <f>IF(AND(A3322="مصروف",R3322&gt;0,I3322="موافق",S3322&lt;&gt;"",H3322&lt;&gt;""),N(G3322),0)</f>
        <v/>
      </c>
    </row>
    <row r="3323">
      <c r="A3323" s="19" t="n"/>
      <c r="B3323" s="20">
        <f>IF(A3323="","",IF(R3323=0,"⚠ أضف سطر عهدة أولًا","BDR-"&amp;TEXT(R3323,"000")))</f>
        <v/>
      </c>
      <c r="C3323" s="21" t="n"/>
      <c r="D3323" s="20">
        <f>IF(C3323="","",IF(S3323="","خارج السنة المالية",INDEX(القوائم!$D$2:$D$13,S3323)))</f>
        <v/>
      </c>
      <c r="E3323" s="22" t="n"/>
      <c r="F3323" s="23" t="n"/>
      <c r="G3323" s="23" t="n"/>
      <c r="H3323" s="22" t="n"/>
      <c r="I3323" s="19" t="n"/>
      <c r="J3323" s="21" t="n"/>
      <c r="K3323" s="19" t="n"/>
      <c r="L3323" s="19" t="n"/>
      <c r="M3323" s="21" t="n"/>
      <c r="N3323" s="22" t="n"/>
      <c r="O3323" s="24">
        <f>IF(A3323&lt;&gt;"عهدة","",SUMIFS($G$8:$G$5007,$B$8:$B$5007,B3323,$A$8:$A$5007,"مصروف",$I$8:$I$5007,"&lt;&gt;مرفوض"))</f>
        <v/>
      </c>
      <c r="P3323" s="25">
        <f>IF(A3323&lt;&gt;"عهدة","",N(F3323)-O3323)</f>
        <v/>
      </c>
      <c r="Q3323" s="26">
        <f>IF(A3323="","",IF(A3323="عهدة",IF(N(F3323)=0,"⚠ أدخل قيمة العهدة",IF(P3323&lt;0,"⛔ عجز / زيادة مصروفات "&amp;TEXT(-P3323,"#,##0"),IF(COUNTIFS($B$8:$B$5007,B3323,$A$8:$A$5007,"مصروف",$I$8:$I$5007,"&lt;&gt;مرفوض",$K$8:$K$5007,"&lt;&gt;نعم")&gt;0,"⚠ "&amp;COUNTIFS($B$8:$B$5007,B3323,$A$8:$A$5007,"مصروف",$I$8:$I$5007,"&lt;&gt;مرفوض",$K$8:$K$5007,"&lt;&gt;نعم")&amp;" مصروف غير مسوى",IF(L3323="تمت التسوية",IF(P3323=0,"✔ متوازنة وتمت التسوية","✔ تمت التسوية – متبقي "&amp;TEXT(P3323,"#,##0")),IF(P3323&gt;0,"متبقي "&amp;TEXT(P3323,"#,##0"),"✔ متوازنة"))))),IF(R3323=0,"⚠ أضف سطر عهدة أولًا",IF(OR(C3323="",N(G3323)=0),"⚠ أكمل التاريخ والقيمة",IF(S3323="","⚠ التاريخ خارج السنة المالية",IF(H3323="","⚠ اختر بند الموازنة",IF(I3323="مرفوض","✖ مرفوض من المدير",IF(I3323&lt;&gt;"موافق","⏳ بانتظار موافقة المدير",IF(K3323&lt;&gt;"نعم","⚠ غير مسوى مع الحسابات","✔ معتمد ومسوى")))))))))</f>
        <v/>
      </c>
      <c r="R3323">
        <f>N(R3322)+IF(A3323="عهدة",1,0)</f>
        <v/>
      </c>
      <c r="S3323">
        <f>IF(C3323="","",IF(AND(C3323&gt;=DATE(2026,9,1),C3323&lt;=DATE(2027,8,31)),(YEAR(C3323)-2026)*12+MONTH(C3323)-8,""))</f>
        <v/>
      </c>
      <c r="T3323">
        <f>IF(AND(A3323="مصروف",R3323&gt;0,I3323="موافق",S3323&lt;&gt;"",H3323&lt;&gt;""),N(G3323),0)</f>
        <v/>
      </c>
    </row>
    <row r="3324">
      <c r="A3324" s="19" t="n"/>
      <c r="B3324" s="20">
        <f>IF(A3324="","",IF(R3324=0,"⚠ أضف سطر عهدة أولًا","BDR-"&amp;TEXT(R3324,"000")))</f>
        <v/>
      </c>
      <c r="C3324" s="21" t="n"/>
      <c r="D3324" s="20">
        <f>IF(C3324="","",IF(S3324="","خارج السنة المالية",INDEX(القوائم!$D$2:$D$13,S3324)))</f>
        <v/>
      </c>
      <c r="E3324" s="22" t="n"/>
      <c r="F3324" s="23" t="n"/>
      <c r="G3324" s="23" t="n"/>
      <c r="H3324" s="22" t="n"/>
      <c r="I3324" s="19" t="n"/>
      <c r="J3324" s="21" t="n"/>
      <c r="K3324" s="19" t="n"/>
      <c r="L3324" s="19" t="n"/>
      <c r="M3324" s="21" t="n"/>
      <c r="N3324" s="22" t="n"/>
      <c r="O3324" s="24">
        <f>IF(A3324&lt;&gt;"عهدة","",SUMIFS($G$8:$G$5007,$B$8:$B$5007,B3324,$A$8:$A$5007,"مصروف",$I$8:$I$5007,"&lt;&gt;مرفوض"))</f>
        <v/>
      </c>
      <c r="P3324" s="25">
        <f>IF(A3324&lt;&gt;"عهدة","",N(F3324)-O3324)</f>
        <v/>
      </c>
      <c r="Q3324" s="26">
        <f>IF(A3324="","",IF(A3324="عهدة",IF(N(F3324)=0,"⚠ أدخل قيمة العهدة",IF(P3324&lt;0,"⛔ عجز / زيادة مصروفات "&amp;TEXT(-P3324,"#,##0"),IF(COUNTIFS($B$8:$B$5007,B3324,$A$8:$A$5007,"مصروف",$I$8:$I$5007,"&lt;&gt;مرفوض",$K$8:$K$5007,"&lt;&gt;نعم")&gt;0,"⚠ "&amp;COUNTIFS($B$8:$B$5007,B3324,$A$8:$A$5007,"مصروف",$I$8:$I$5007,"&lt;&gt;مرفوض",$K$8:$K$5007,"&lt;&gt;نعم")&amp;" مصروف غير مسوى",IF(L3324="تمت التسوية",IF(P3324=0,"✔ متوازنة وتمت التسوية","✔ تمت التسوية – متبقي "&amp;TEXT(P3324,"#,##0")),IF(P3324&gt;0,"متبقي "&amp;TEXT(P3324,"#,##0"),"✔ متوازنة"))))),IF(R3324=0,"⚠ أضف سطر عهدة أولًا",IF(OR(C3324="",N(G3324)=0),"⚠ أكمل التاريخ والقيمة",IF(S3324="","⚠ التاريخ خارج السنة المالية",IF(H3324="","⚠ اختر بند الموازنة",IF(I3324="مرفوض","✖ مرفوض من المدير",IF(I3324&lt;&gt;"موافق","⏳ بانتظار موافقة المدير",IF(K3324&lt;&gt;"نعم","⚠ غير مسوى مع الحسابات","✔ معتمد ومسوى")))))))))</f>
        <v/>
      </c>
      <c r="R3324">
        <f>N(R3323)+IF(A3324="عهدة",1,0)</f>
        <v/>
      </c>
      <c r="S3324">
        <f>IF(C3324="","",IF(AND(C3324&gt;=DATE(2026,9,1),C3324&lt;=DATE(2027,8,31)),(YEAR(C3324)-2026)*12+MONTH(C3324)-8,""))</f>
        <v/>
      </c>
      <c r="T3324">
        <f>IF(AND(A3324="مصروف",R3324&gt;0,I3324="موافق",S3324&lt;&gt;"",H3324&lt;&gt;""),N(G3324),0)</f>
        <v/>
      </c>
    </row>
    <row r="3325">
      <c r="A3325" s="19" t="n"/>
      <c r="B3325" s="20">
        <f>IF(A3325="","",IF(R3325=0,"⚠ أضف سطر عهدة أولًا","BDR-"&amp;TEXT(R3325,"000")))</f>
        <v/>
      </c>
      <c r="C3325" s="21" t="n"/>
      <c r="D3325" s="20">
        <f>IF(C3325="","",IF(S3325="","خارج السنة المالية",INDEX(القوائم!$D$2:$D$13,S3325)))</f>
        <v/>
      </c>
      <c r="E3325" s="22" t="n"/>
      <c r="F3325" s="23" t="n"/>
      <c r="G3325" s="23" t="n"/>
      <c r="H3325" s="22" t="n"/>
      <c r="I3325" s="19" t="n"/>
      <c r="J3325" s="21" t="n"/>
      <c r="K3325" s="19" t="n"/>
      <c r="L3325" s="19" t="n"/>
      <c r="M3325" s="21" t="n"/>
      <c r="N3325" s="22" t="n"/>
      <c r="O3325" s="24">
        <f>IF(A3325&lt;&gt;"عهدة","",SUMIFS($G$8:$G$5007,$B$8:$B$5007,B3325,$A$8:$A$5007,"مصروف",$I$8:$I$5007,"&lt;&gt;مرفوض"))</f>
        <v/>
      </c>
      <c r="P3325" s="25">
        <f>IF(A3325&lt;&gt;"عهدة","",N(F3325)-O3325)</f>
        <v/>
      </c>
      <c r="Q3325" s="26">
        <f>IF(A3325="","",IF(A3325="عهدة",IF(N(F3325)=0,"⚠ أدخل قيمة العهدة",IF(P3325&lt;0,"⛔ عجز / زيادة مصروفات "&amp;TEXT(-P3325,"#,##0"),IF(COUNTIFS($B$8:$B$5007,B3325,$A$8:$A$5007,"مصروف",$I$8:$I$5007,"&lt;&gt;مرفوض",$K$8:$K$5007,"&lt;&gt;نعم")&gt;0,"⚠ "&amp;COUNTIFS($B$8:$B$5007,B3325,$A$8:$A$5007,"مصروف",$I$8:$I$5007,"&lt;&gt;مرفوض",$K$8:$K$5007,"&lt;&gt;نعم")&amp;" مصروف غير مسوى",IF(L3325="تمت التسوية",IF(P3325=0,"✔ متوازنة وتمت التسوية","✔ تمت التسوية – متبقي "&amp;TEXT(P3325,"#,##0")),IF(P3325&gt;0,"متبقي "&amp;TEXT(P3325,"#,##0"),"✔ متوازنة"))))),IF(R3325=0,"⚠ أضف سطر عهدة أولًا",IF(OR(C3325="",N(G3325)=0),"⚠ أكمل التاريخ والقيمة",IF(S3325="","⚠ التاريخ خارج السنة المالية",IF(H3325="","⚠ اختر بند الموازنة",IF(I3325="مرفوض","✖ مرفوض من المدير",IF(I3325&lt;&gt;"موافق","⏳ بانتظار موافقة المدير",IF(K3325&lt;&gt;"نعم","⚠ غير مسوى مع الحسابات","✔ معتمد ومسوى")))))))))</f>
        <v/>
      </c>
      <c r="R3325">
        <f>N(R3324)+IF(A3325="عهدة",1,0)</f>
        <v/>
      </c>
      <c r="S3325">
        <f>IF(C3325="","",IF(AND(C3325&gt;=DATE(2026,9,1),C3325&lt;=DATE(2027,8,31)),(YEAR(C3325)-2026)*12+MONTH(C3325)-8,""))</f>
        <v/>
      </c>
      <c r="T3325">
        <f>IF(AND(A3325="مصروف",R3325&gt;0,I3325="موافق",S3325&lt;&gt;"",H3325&lt;&gt;""),N(G3325),0)</f>
        <v/>
      </c>
    </row>
    <row r="3326">
      <c r="A3326" s="19" t="n"/>
      <c r="B3326" s="20">
        <f>IF(A3326="","",IF(R3326=0,"⚠ أضف سطر عهدة أولًا","BDR-"&amp;TEXT(R3326,"000")))</f>
        <v/>
      </c>
      <c r="C3326" s="21" t="n"/>
      <c r="D3326" s="20">
        <f>IF(C3326="","",IF(S3326="","خارج السنة المالية",INDEX(القوائم!$D$2:$D$13,S3326)))</f>
        <v/>
      </c>
      <c r="E3326" s="22" t="n"/>
      <c r="F3326" s="23" t="n"/>
      <c r="G3326" s="23" t="n"/>
      <c r="H3326" s="22" t="n"/>
      <c r="I3326" s="19" t="n"/>
      <c r="J3326" s="21" t="n"/>
      <c r="K3326" s="19" t="n"/>
      <c r="L3326" s="19" t="n"/>
      <c r="M3326" s="21" t="n"/>
      <c r="N3326" s="22" t="n"/>
      <c r="O3326" s="24">
        <f>IF(A3326&lt;&gt;"عهدة","",SUMIFS($G$8:$G$5007,$B$8:$B$5007,B3326,$A$8:$A$5007,"مصروف",$I$8:$I$5007,"&lt;&gt;مرفوض"))</f>
        <v/>
      </c>
      <c r="P3326" s="25">
        <f>IF(A3326&lt;&gt;"عهدة","",N(F3326)-O3326)</f>
        <v/>
      </c>
      <c r="Q3326" s="26">
        <f>IF(A3326="","",IF(A3326="عهدة",IF(N(F3326)=0,"⚠ أدخل قيمة العهدة",IF(P3326&lt;0,"⛔ عجز / زيادة مصروفات "&amp;TEXT(-P3326,"#,##0"),IF(COUNTIFS($B$8:$B$5007,B3326,$A$8:$A$5007,"مصروف",$I$8:$I$5007,"&lt;&gt;مرفوض",$K$8:$K$5007,"&lt;&gt;نعم")&gt;0,"⚠ "&amp;COUNTIFS($B$8:$B$5007,B3326,$A$8:$A$5007,"مصروف",$I$8:$I$5007,"&lt;&gt;مرفوض",$K$8:$K$5007,"&lt;&gt;نعم")&amp;" مصروف غير مسوى",IF(L3326="تمت التسوية",IF(P3326=0,"✔ متوازنة وتمت التسوية","✔ تمت التسوية – متبقي "&amp;TEXT(P3326,"#,##0")),IF(P3326&gt;0,"متبقي "&amp;TEXT(P3326,"#,##0"),"✔ متوازنة"))))),IF(R3326=0,"⚠ أضف سطر عهدة أولًا",IF(OR(C3326="",N(G3326)=0),"⚠ أكمل التاريخ والقيمة",IF(S3326="","⚠ التاريخ خارج السنة المالية",IF(H3326="","⚠ اختر بند الموازنة",IF(I3326="مرفوض","✖ مرفوض من المدير",IF(I3326&lt;&gt;"موافق","⏳ بانتظار موافقة المدير",IF(K3326&lt;&gt;"نعم","⚠ غير مسوى مع الحسابات","✔ معتمد ومسوى")))))))))</f>
        <v/>
      </c>
      <c r="R3326">
        <f>N(R3325)+IF(A3326="عهدة",1,0)</f>
        <v/>
      </c>
      <c r="S3326">
        <f>IF(C3326="","",IF(AND(C3326&gt;=DATE(2026,9,1),C3326&lt;=DATE(2027,8,31)),(YEAR(C3326)-2026)*12+MONTH(C3326)-8,""))</f>
        <v/>
      </c>
      <c r="T3326">
        <f>IF(AND(A3326="مصروف",R3326&gt;0,I3326="موافق",S3326&lt;&gt;"",H3326&lt;&gt;""),N(G3326),0)</f>
        <v/>
      </c>
    </row>
    <row r="3327">
      <c r="A3327" s="19" t="n"/>
      <c r="B3327" s="20">
        <f>IF(A3327="","",IF(R3327=0,"⚠ أضف سطر عهدة أولًا","BDR-"&amp;TEXT(R3327,"000")))</f>
        <v/>
      </c>
      <c r="C3327" s="21" t="n"/>
      <c r="D3327" s="20">
        <f>IF(C3327="","",IF(S3327="","خارج السنة المالية",INDEX(القوائم!$D$2:$D$13,S3327)))</f>
        <v/>
      </c>
      <c r="E3327" s="22" t="n"/>
      <c r="F3327" s="23" t="n"/>
      <c r="G3327" s="23" t="n"/>
      <c r="H3327" s="22" t="n"/>
      <c r="I3327" s="19" t="n"/>
      <c r="J3327" s="21" t="n"/>
      <c r="K3327" s="19" t="n"/>
      <c r="L3327" s="19" t="n"/>
      <c r="M3327" s="21" t="n"/>
      <c r="N3327" s="22" t="n"/>
      <c r="O3327" s="24">
        <f>IF(A3327&lt;&gt;"عهدة","",SUMIFS($G$8:$G$5007,$B$8:$B$5007,B3327,$A$8:$A$5007,"مصروف",$I$8:$I$5007,"&lt;&gt;مرفوض"))</f>
        <v/>
      </c>
      <c r="P3327" s="25">
        <f>IF(A3327&lt;&gt;"عهدة","",N(F3327)-O3327)</f>
        <v/>
      </c>
      <c r="Q3327" s="26">
        <f>IF(A3327="","",IF(A3327="عهدة",IF(N(F3327)=0,"⚠ أدخل قيمة العهدة",IF(P3327&lt;0,"⛔ عجز / زيادة مصروفات "&amp;TEXT(-P3327,"#,##0"),IF(COUNTIFS($B$8:$B$5007,B3327,$A$8:$A$5007,"مصروف",$I$8:$I$5007,"&lt;&gt;مرفوض",$K$8:$K$5007,"&lt;&gt;نعم")&gt;0,"⚠ "&amp;COUNTIFS($B$8:$B$5007,B3327,$A$8:$A$5007,"مصروف",$I$8:$I$5007,"&lt;&gt;مرفوض",$K$8:$K$5007,"&lt;&gt;نعم")&amp;" مصروف غير مسوى",IF(L3327="تمت التسوية",IF(P3327=0,"✔ متوازنة وتمت التسوية","✔ تمت التسوية – متبقي "&amp;TEXT(P3327,"#,##0")),IF(P3327&gt;0,"متبقي "&amp;TEXT(P3327,"#,##0"),"✔ متوازنة"))))),IF(R3327=0,"⚠ أضف سطر عهدة أولًا",IF(OR(C3327="",N(G3327)=0),"⚠ أكمل التاريخ والقيمة",IF(S3327="","⚠ التاريخ خارج السنة المالية",IF(H3327="","⚠ اختر بند الموازنة",IF(I3327="مرفوض","✖ مرفوض من المدير",IF(I3327&lt;&gt;"موافق","⏳ بانتظار موافقة المدير",IF(K3327&lt;&gt;"نعم","⚠ غير مسوى مع الحسابات","✔ معتمد ومسوى")))))))))</f>
        <v/>
      </c>
      <c r="R3327">
        <f>N(R3326)+IF(A3327="عهدة",1,0)</f>
        <v/>
      </c>
      <c r="S3327">
        <f>IF(C3327="","",IF(AND(C3327&gt;=DATE(2026,9,1),C3327&lt;=DATE(2027,8,31)),(YEAR(C3327)-2026)*12+MONTH(C3327)-8,""))</f>
        <v/>
      </c>
      <c r="T3327">
        <f>IF(AND(A3327="مصروف",R3327&gt;0,I3327="موافق",S3327&lt;&gt;"",H3327&lt;&gt;""),N(G3327),0)</f>
        <v/>
      </c>
    </row>
    <row r="3328">
      <c r="A3328" s="19" t="n"/>
      <c r="B3328" s="20">
        <f>IF(A3328="","",IF(R3328=0,"⚠ أضف سطر عهدة أولًا","BDR-"&amp;TEXT(R3328,"000")))</f>
        <v/>
      </c>
      <c r="C3328" s="21" t="n"/>
      <c r="D3328" s="20">
        <f>IF(C3328="","",IF(S3328="","خارج السنة المالية",INDEX(القوائم!$D$2:$D$13,S3328)))</f>
        <v/>
      </c>
      <c r="E3328" s="22" t="n"/>
      <c r="F3328" s="23" t="n"/>
      <c r="G3328" s="23" t="n"/>
      <c r="H3328" s="22" t="n"/>
      <c r="I3328" s="19" t="n"/>
      <c r="J3328" s="21" t="n"/>
      <c r="K3328" s="19" t="n"/>
      <c r="L3328" s="19" t="n"/>
      <c r="M3328" s="21" t="n"/>
      <c r="N3328" s="22" t="n"/>
      <c r="O3328" s="24">
        <f>IF(A3328&lt;&gt;"عهدة","",SUMIFS($G$8:$G$5007,$B$8:$B$5007,B3328,$A$8:$A$5007,"مصروف",$I$8:$I$5007,"&lt;&gt;مرفوض"))</f>
        <v/>
      </c>
      <c r="P3328" s="25">
        <f>IF(A3328&lt;&gt;"عهدة","",N(F3328)-O3328)</f>
        <v/>
      </c>
      <c r="Q3328" s="26">
        <f>IF(A3328="","",IF(A3328="عهدة",IF(N(F3328)=0,"⚠ أدخل قيمة العهدة",IF(P3328&lt;0,"⛔ عجز / زيادة مصروفات "&amp;TEXT(-P3328,"#,##0"),IF(COUNTIFS($B$8:$B$5007,B3328,$A$8:$A$5007,"مصروف",$I$8:$I$5007,"&lt;&gt;مرفوض",$K$8:$K$5007,"&lt;&gt;نعم")&gt;0,"⚠ "&amp;COUNTIFS($B$8:$B$5007,B3328,$A$8:$A$5007,"مصروف",$I$8:$I$5007,"&lt;&gt;مرفوض",$K$8:$K$5007,"&lt;&gt;نعم")&amp;" مصروف غير مسوى",IF(L3328="تمت التسوية",IF(P3328=0,"✔ متوازنة وتمت التسوية","✔ تمت التسوية – متبقي "&amp;TEXT(P3328,"#,##0")),IF(P3328&gt;0,"متبقي "&amp;TEXT(P3328,"#,##0"),"✔ متوازنة"))))),IF(R3328=0,"⚠ أضف سطر عهدة أولًا",IF(OR(C3328="",N(G3328)=0),"⚠ أكمل التاريخ والقيمة",IF(S3328="","⚠ التاريخ خارج السنة المالية",IF(H3328="","⚠ اختر بند الموازنة",IF(I3328="مرفوض","✖ مرفوض من المدير",IF(I3328&lt;&gt;"موافق","⏳ بانتظار موافقة المدير",IF(K3328&lt;&gt;"نعم","⚠ غير مسوى مع الحسابات","✔ معتمد ومسوى")))))))))</f>
        <v/>
      </c>
      <c r="R3328">
        <f>N(R3327)+IF(A3328="عهدة",1,0)</f>
        <v/>
      </c>
      <c r="S3328">
        <f>IF(C3328="","",IF(AND(C3328&gt;=DATE(2026,9,1),C3328&lt;=DATE(2027,8,31)),(YEAR(C3328)-2026)*12+MONTH(C3328)-8,""))</f>
        <v/>
      </c>
      <c r="T3328">
        <f>IF(AND(A3328="مصروف",R3328&gt;0,I3328="موافق",S3328&lt;&gt;"",H3328&lt;&gt;""),N(G3328),0)</f>
        <v/>
      </c>
    </row>
    <row r="3329">
      <c r="A3329" s="19" t="n"/>
      <c r="B3329" s="20">
        <f>IF(A3329="","",IF(R3329=0,"⚠ أضف سطر عهدة أولًا","BDR-"&amp;TEXT(R3329,"000")))</f>
        <v/>
      </c>
      <c r="C3329" s="21" t="n"/>
      <c r="D3329" s="20">
        <f>IF(C3329="","",IF(S3329="","خارج السنة المالية",INDEX(القوائم!$D$2:$D$13,S3329)))</f>
        <v/>
      </c>
      <c r="E3329" s="22" t="n"/>
      <c r="F3329" s="23" t="n"/>
      <c r="G3329" s="23" t="n"/>
      <c r="H3329" s="22" t="n"/>
      <c r="I3329" s="19" t="n"/>
      <c r="J3329" s="21" t="n"/>
      <c r="K3329" s="19" t="n"/>
      <c r="L3329" s="19" t="n"/>
      <c r="M3329" s="21" t="n"/>
      <c r="N3329" s="22" t="n"/>
      <c r="O3329" s="24">
        <f>IF(A3329&lt;&gt;"عهدة","",SUMIFS($G$8:$G$5007,$B$8:$B$5007,B3329,$A$8:$A$5007,"مصروف",$I$8:$I$5007,"&lt;&gt;مرفوض"))</f>
        <v/>
      </c>
      <c r="P3329" s="25">
        <f>IF(A3329&lt;&gt;"عهدة","",N(F3329)-O3329)</f>
        <v/>
      </c>
      <c r="Q3329" s="26">
        <f>IF(A3329="","",IF(A3329="عهدة",IF(N(F3329)=0,"⚠ أدخل قيمة العهدة",IF(P3329&lt;0,"⛔ عجز / زيادة مصروفات "&amp;TEXT(-P3329,"#,##0"),IF(COUNTIFS($B$8:$B$5007,B3329,$A$8:$A$5007,"مصروف",$I$8:$I$5007,"&lt;&gt;مرفوض",$K$8:$K$5007,"&lt;&gt;نعم")&gt;0,"⚠ "&amp;COUNTIFS($B$8:$B$5007,B3329,$A$8:$A$5007,"مصروف",$I$8:$I$5007,"&lt;&gt;مرفوض",$K$8:$K$5007,"&lt;&gt;نعم")&amp;" مصروف غير مسوى",IF(L3329="تمت التسوية",IF(P3329=0,"✔ متوازنة وتمت التسوية","✔ تمت التسوية – متبقي "&amp;TEXT(P3329,"#,##0")),IF(P3329&gt;0,"متبقي "&amp;TEXT(P3329,"#,##0"),"✔ متوازنة"))))),IF(R3329=0,"⚠ أضف سطر عهدة أولًا",IF(OR(C3329="",N(G3329)=0),"⚠ أكمل التاريخ والقيمة",IF(S3329="","⚠ التاريخ خارج السنة المالية",IF(H3329="","⚠ اختر بند الموازنة",IF(I3329="مرفوض","✖ مرفوض من المدير",IF(I3329&lt;&gt;"موافق","⏳ بانتظار موافقة المدير",IF(K3329&lt;&gt;"نعم","⚠ غير مسوى مع الحسابات","✔ معتمد ومسوى")))))))))</f>
        <v/>
      </c>
      <c r="R3329">
        <f>N(R3328)+IF(A3329="عهدة",1,0)</f>
        <v/>
      </c>
      <c r="S3329">
        <f>IF(C3329="","",IF(AND(C3329&gt;=DATE(2026,9,1),C3329&lt;=DATE(2027,8,31)),(YEAR(C3329)-2026)*12+MONTH(C3329)-8,""))</f>
        <v/>
      </c>
      <c r="T3329">
        <f>IF(AND(A3329="مصروف",R3329&gt;0,I3329="موافق",S3329&lt;&gt;"",H3329&lt;&gt;""),N(G3329),0)</f>
        <v/>
      </c>
    </row>
    <row r="3330">
      <c r="A3330" s="19" t="n"/>
      <c r="B3330" s="20">
        <f>IF(A3330="","",IF(R3330=0,"⚠ أضف سطر عهدة أولًا","BDR-"&amp;TEXT(R3330,"000")))</f>
        <v/>
      </c>
      <c r="C3330" s="21" t="n"/>
      <c r="D3330" s="20">
        <f>IF(C3330="","",IF(S3330="","خارج السنة المالية",INDEX(القوائم!$D$2:$D$13,S3330)))</f>
        <v/>
      </c>
      <c r="E3330" s="22" t="n"/>
      <c r="F3330" s="23" t="n"/>
      <c r="G3330" s="23" t="n"/>
      <c r="H3330" s="22" t="n"/>
      <c r="I3330" s="19" t="n"/>
      <c r="J3330" s="21" t="n"/>
      <c r="K3330" s="19" t="n"/>
      <c r="L3330" s="19" t="n"/>
      <c r="M3330" s="21" t="n"/>
      <c r="N3330" s="22" t="n"/>
      <c r="O3330" s="24">
        <f>IF(A3330&lt;&gt;"عهدة","",SUMIFS($G$8:$G$5007,$B$8:$B$5007,B3330,$A$8:$A$5007,"مصروف",$I$8:$I$5007,"&lt;&gt;مرفوض"))</f>
        <v/>
      </c>
      <c r="P3330" s="25">
        <f>IF(A3330&lt;&gt;"عهدة","",N(F3330)-O3330)</f>
        <v/>
      </c>
      <c r="Q3330" s="26">
        <f>IF(A3330="","",IF(A3330="عهدة",IF(N(F3330)=0,"⚠ أدخل قيمة العهدة",IF(P3330&lt;0,"⛔ عجز / زيادة مصروفات "&amp;TEXT(-P3330,"#,##0"),IF(COUNTIFS($B$8:$B$5007,B3330,$A$8:$A$5007,"مصروف",$I$8:$I$5007,"&lt;&gt;مرفوض",$K$8:$K$5007,"&lt;&gt;نعم")&gt;0,"⚠ "&amp;COUNTIFS($B$8:$B$5007,B3330,$A$8:$A$5007,"مصروف",$I$8:$I$5007,"&lt;&gt;مرفوض",$K$8:$K$5007,"&lt;&gt;نعم")&amp;" مصروف غير مسوى",IF(L3330="تمت التسوية",IF(P3330=0,"✔ متوازنة وتمت التسوية","✔ تمت التسوية – متبقي "&amp;TEXT(P3330,"#,##0")),IF(P3330&gt;0,"متبقي "&amp;TEXT(P3330,"#,##0"),"✔ متوازنة"))))),IF(R3330=0,"⚠ أضف سطر عهدة أولًا",IF(OR(C3330="",N(G3330)=0),"⚠ أكمل التاريخ والقيمة",IF(S3330="","⚠ التاريخ خارج السنة المالية",IF(H3330="","⚠ اختر بند الموازنة",IF(I3330="مرفوض","✖ مرفوض من المدير",IF(I3330&lt;&gt;"موافق","⏳ بانتظار موافقة المدير",IF(K3330&lt;&gt;"نعم","⚠ غير مسوى مع الحسابات","✔ معتمد ومسوى")))))))))</f>
        <v/>
      </c>
      <c r="R3330">
        <f>N(R3329)+IF(A3330="عهدة",1,0)</f>
        <v/>
      </c>
      <c r="S3330">
        <f>IF(C3330="","",IF(AND(C3330&gt;=DATE(2026,9,1),C3330&lt;=DATE(2027,8,31)),(YEAR(C3330)-2026)*12+MONTH(C3330)-8,""))</f>
        <v/>
      </c>
      <c r="T3330">
        <f>IF(AND(A3330="مصروف",R3330&gt;0,I3330="موافق",S3330&lt;&gt;"",H3330&lt;&gt;""),N(G3330),0)</f>
        <v/>
      </c>
    </row>
    <row r="3331">
      <c r="A3331" s="19" t="n"/>
      <c r="B3331" s="20">
        <f>IF(A3331="","",IF(R3331=0,"⚠ أضف سطر عهدة أولًا","BDR-"&amp;TEXT(R3331,"000")))</f>
        <v/>
      </c>
      <c r="C3331" s="21" t="n"/>
      <c r="D3331" s="20">
        <f>IF(C3331="","",IF(S3331="","خارج السنة المالية",INDEX(القوائم!$D$2:$D$13,S3331)))</f>
        <v/>
      </c>
      <c r="E3331" s="22" t="n"/>
      <c r="F3331" s="23" t="n"/>
      <c r="G3331" s="23" t="n"/>
      <c r="H3331" s="22" t="n"/>
      <c r="I3331" s="19" t="n"/>
      <c r="J3331" s="21" t="n"/>
      <c r="K3331" s="19" t="n"/>
      <c r="L3331" s="19" t="n"/>
      <c r="M3331" s="21" t="n"/>
      <c r="N3331" s="22" t="n"/>
      <c r="O3331" s="24">
        <f>IF(A3331&lt;&gt;"عهدة","",SUMIFS($G$8:$G$5007,$B$8:$B$5007,B3331,$A$8:$A$5007,"مصروف",$I$8:$I$5007,"&lt;&gt;مرفوض"))</f>
        <v/>
      </c>
      <c r="P3331" s="25">
        <f>IF(A3331&lt;&gt;"عهدة","",N(F3331)-O3331)</f>
        <v/>
      </c>
      <c r="Q3331" s="26">
        <f>IF(A3331="","",IF(A3331="عهدة",IF(N(F3331)=0,"⚠ أدخل قيمة العهدة",IF(P3331&lt;0,"⛔ عجز / زيادة مصروفات "&amp;TEXT(-P3331,"#,##0"),IF(COUNTIFS($B$8:$B$5007,B3331,$A$8:$A$5007,"مصروف",$I$8:$I$5007,"&lt;&gt;مرفوض",$K$8:$K$5007,"&lt;&gt;نعم")&gt;0,"⚠ "&amp;COUNTIFS($B$8:$B$5007,B3331,$A$8:$A$5007,"مصروف",$I$8:$I$5007,"&lt;&gt;مرفوض",$K$8:$K$5007,"&lt;&gt;نعم")&amp;" مصروف غير مسوى",IF(L3331="تمت التسوية",IF(P3331=0,"✔ متوازنة وتمت التسوية","✔ تمت التسوية – متبقي "&amp;TEXT(P3331,"#,##0")),IF(P3331&gt;0,"متبقي "&amp;TEXT(P3331,"#,##0"),"✔ متوازنة"))))),IF(R3331=0,"⚠ أضف سطر عهدة أولًا",IF(OR(C3331="",N(G3331)=0),"⚠ أكمل التاريخ والقيمة",IF(S3331="","⚠ التاريخ خارج السنة المالية",IF(H3331="","⚠ اختر بند الموازنة",IF(I3331="مرفوض","✖ مرفوض من المدير",IF(I3331&lt;&gt;"موافق","⏳ بانتظار موافقة المدير",IF(K3331&lt;&gt;"نعم","⚠ غير مسوى مع الحسابات","✔ معتمد ومسوى")))))))))</f>
        <v/>
      </c>
      <c r="R3331">
        <f>N(R3330)+IF(A3331="عهدة",1,0)</f>
        <v/>
      </c>
      <c r="S3331">
        <f>IF(C3331="","",IF(AND(C3331&gt;=DATE(2026,9,1),C3331&lt;=DATE(2027,8,31)),(YEAR(C3331)-2026)*12+MONTH(C3331)-8,""))</f>
        <v/>
      </c>
      <c r="T3331">
        <f>IF(AND(A3331="مصروف",R3331&gt;0,I3331="موافق",S3331&lt;&gt;"",H3331&lt;&gt;""),N(G3331),0)</f>
        <v/>
      </c>
    </row>
    <row r="3332">
      <c r="A3332" s="19" t="n"/>
      <c r="B3332" s="20">
        <f>IF(A3332="","",IF(R3332=0,"⚠ أضف سطر عهدة أولًا","BDR-"&amp;TEXT(R3332,"000")))</f>
        <v/>
      </c>
      <c r="C3332" s="21" t="n"/>
      <c r="D3332" s="20">
        <f>IF(C3332="","",IF(S3332="","خارج السنة المالية",INDEX(القوائم!$D$2:$D$13,S3332)))</f>
        <v/>
      </c>
      <c r="E3332" s="22" t="n"/>
      <c r="F3332" s="23" t="n"/>
      <c r="G3332" s="23" t="n"/>
      <c r="H3332" s="22" t="n"/>
      <c r="I3332" s="19" t="n"/>
      <c r="J3332" s="21" t="n"/>
      <c r="K3332" s="19" t="n"/>
      <c r="L3332" s="19" t="n"/>
      <c r="M3332" s="21" t="n"/>
      <c r="N3332" s="22" t="n"/>
      <c r="O3332" s="24">
        <f>IF(A3332&lt;&gt;"عهدة","",SUMIFS($G$8:$G$5007,$B$8:$B$5007,B3332,$A$8:$A$5007,"مصروف",$I$8:$I$5007,"&lt;&gt;مرفوض"))</f>
        <v/>
      </c>
      <c r="P3332" s="25">
        <f>IF(A3332&lt;&gt;"عهدة","",N(F3332)-O3332)</f>
        <v/>
      </c>
      <c r="Q3332" s="26">
        <f>IF(A3332="","",IF(A3332="عهدة",IF(N(F3332)=0,"⚠ أدخل قيمة العهدة",IF(P3332&lt;0,"⛔ عجز / زيادة مصروفات "&amp;TEXT(-P3332,"#,##0"),IF(COUNTIFS($B$8:$B$5007,B3332,$A$8:$A$5007,"مصروف",$I$8:$I$5007,"&lt;&gt;مرفوض",$K$8:$K$5007,"&lt;&gt;نعم")&gt;0,"⚠ "&amp;COUNTIFS($B$8:$B$5007,B3332,$A$8:$A$5007,"مصروف",$I$8:$I$5007,"&lt;&gt;مرفوض",$K$8:$K$5007,"&lt;&gt;نعم")&amp;" مصروف غير مسوى",IF(L3332="تمت التسوية",IF(P3332=0,"✔ متوازنة وتمت التسوية","✔ تمت التسوية – متبقي "&amp;TEXT(P3332,"#,##0")),IF(P3332&gt;0,"متبقي "&amp;TEXT(P3332,"#,##0"),"✔ متوازنة"))))),IF(R3332=0,"⚠ أضف سطر عهدة أولًا",IF(OR(C3332="",N(G3332)=0),"⚠ أكمل التاريخ والقيمة",IF(S3332="","⚠ التاريخ خارج السنة المالية",IF(H3332="","⚠ اختر بند الموازنة",IF(I3332="مرفوض","✖ مرفوض من المدير",IF(I3332&lt;&gt;"موافق","⏳ بانتظار موافقة المدير",IF(K3332&lt;&gt;"نعم","⚠ غير مسوى مع الحسابات","✔ معتمد ومسوى")))))))))</f>
        <v/>
      </c>
      <c r="R3332">
        <f>N(R3331)+IF(A3332="عهدة",1,0)</f>
        <v/>
      </c>
      <c r="S3332">
        <f>IF(C3332="","",IF(AND(C3332&gt;=DATE(2026,9,1),C3332&lt;=DATE(2027,8,31)),(YEAR(C3332)-2026)*12+MONTH(C3332)-8,""))</f>
        <v/>
      </c>
      <c r="T3332">
        <f>IF(AND(A3332="مصروف",R3332&gt;0,I3332="موافق",S3332&lt;&gt;"",H3332&lt;&gt;""),N(G3332),0)</f>
        <v/>
      </c>
    </row>
    <row r="3333">
      <c r="A3333" s="19" t="n"/>
      <c r="B3333" s="20">
        <f>IF(A3333="","",IF(R3333=0,"⚠ أضف سطر عهدة أولًا","BDR-"&amp;TEXT(R3333,"000")))</f>
        <v/>
      </c>
      <c r="C3333" s="21" t="n"/>
      <c r="D3333" s="20">
        <f>IF(C3333="","",IF(S3333="","خارج السنة المالية",INDEX(القوائم!$D$2:$D$13,S3333)))</f>
        <v/>
      </c>
      <c r="E3333" s="22" t="n"/>
      <c r="F3333" s="23" t="n"/>
      <c r="G3333" s="23" t="n"/>
      <c r="H3333" s="22" t="n"/>
      <c r="I3333" s="19" t="n"/>
      <c r="J3333" s="21" t="n"/>
      <c r="K3333" s="19" t="n"/>
      <c r="L3333" s="19" t="n"/>
      <c r="M3333" s="21" t="n"/>
      <c r="N3333" s="22" t="n"/>
      <c r="O3333" s="24">
        <f>IF(A3333&lt;&gt;"عهدة","",SUMIFS($G$8:$G$5007,$B$8:$B$5007,B3333,$A$8:$A$5007,"مصروف",$I$8:$I$5007,"&lt;&gt;مرفوض"))</f>
        <v/>
      </c>
      <c r="P3333" s="25">
        <f>IF(A3333&lt;&gt;"عهدة","",N(F3333)-O3333)</f>
        <v/>
      </c>
      <c r="Q3333" s="26">
        <f>IF(A3333="","",IF(A3333="عهدة",IF(N(F3333)=0,"⚠ أدخل قيمة العهدة",IF(P3333&lt;0,"⛔ عجز / زيادة مصروفات "&amp;TEXT(-P3333,"#,##0"),IF(COUNTIFS($B$8:$B$5007,B3333,$A$8:$A$5007,"مصروف",$I$8:$I$5007,"&lt;&gt;مرفوض",$K$8:$K$5007,"&lt;&gt;نعم")&gt;0,"⚠ "&amp;COUNTIFS($B$8:$B$5007,B3333,$A$8:$A$5007,"مصروف",$I$8:$I$5007,"&lt;&gt;مرفوض",$K$8:$K$5007,"&lt;&gt;نعم")&amp;" مصروف غير مسوى",IF(L3333="تمت التسوية",IF(P3333=0,"✔ متوازنة وتمت التسوية","✔ تمت التسوية – متبقي "&amp;TEXT(P3333,"#,##0")),IF(P3333&gt;0,"متبقي "&amp;TEXT(P3333,"#,##0"),"✔ متوازنة"))))),IF(R3333=0,"⚠ أضف سطر عهدة أولًا",IF(OR(C3333="",N(G3333)=0),"⚠ أكمل التاريخ والقيمة",IF(S3333="","⚠ التاريخ خارج السنة المالية",IF(H3333="","⚠ اختر بند الموازنة",IF(I3333="مرفوض","✖ مرفوض من المدير",IF(I3333&lt;&gt;"موافق","⏳ بانتظار موافقة المدير",IF(K3333&lt;&gt;"نعم","⚠ غير مسوى مع الحسابات","✔ معتمد ومسوى")))))))))</f>
        <v/>
      </c>
      <c r="R3333">
        <f>N(R3332)+IF(A3333="عهدة",1,0)</f>
        <v/>
      </c>
      <c r="S3333">
        <f>IF(C3333="","",IF(AND(C3333&gt;=DATE(2026,9,1),C3333&lt;=DATE(2027,8,31)),(YEAR(C3333)-2026)*12+MONTH(C3333)-8,""))</f>
        <v/>
      </c>
      <c r="T3333">
        <f>IF(AND(A3333="مصروف",R3333&gt;0,I3333="موافق",S3333&lt;&gt;"",H3333&lt;&gt;""),N(G3333),0)</f>
        <v/>
      </c>
    </row>
    <row r="3334">
      <c r="A3334" s="19" t="n"/>
      <c r="B3334" s="20">
        <f>IF(A3334="","",IF(R3334=0,"⚠ أضف سطر عهدة أولًا","BDR-"&amp;TEXT(R3334,"000")))</f>
        <v/>
      </c>
      <c r="C3334" s="21" t="n"/>
      <c r="D3334" s="20">
        <f>IF(C3334="","",IF(S3334="","خارج السنة المالية",INDEX(القوائم!$D$2:$D$13,S3334)))</f>
        <v/>
      </c>
      <c r="E3334" s="22" t="n"/>
      <c r="F3334" s="23" t="n"/>
      <c r="G3334" s="23" t="n"/>
      <c r="H3334" s="22" t="n"/>
      <c r="I3334" s="19" t="n"/>
      <c r="J3334" s="21" t="n"/>
      <c r="K3334" s="19" t="n"/>
      <c r="L3334" s="19" t="n"/>
      <c r="M3334" s="21" t="n"/>
      <c r="N3334" s="22" t="n"/>
      <c r="O3334" s="24">
        <f>IF(A3334&lt;&gt;"عهدة","",SUMIFS($G$8:$G$5007,$B$8:$B$5007,B3334,$A$8:$A$5007,"مصروف",$I$8:$I$5007,"&lt;&gt;مرفوض"))</f>
        <v/>
      </c>
      <c r="P3334" s="25">
        <f>IF(A3334&lt;&gt;"عهدة","",N(F3334)-O3334)</f>
        <v/>
      </c>
      <c r="Q3334" s="26">
        <f>IF(A3334="","",IF(A3334="عهدة",IF(N(F3334)=0,"⚠ أدخل قيمة العهدة",IF(P3334&lt;0,"⛔ عجز / زيادة مصروفات "&amp;TEXT(-P3334,"#,##0"),IF(COUNTIFS($B$8:$B$5007,B3334,$A$8:$A$5007,"مصروف",$I$8:$I$5007,"&lt;&gt;مرفوض",$K$8:$K$5007,"&lt;&gt;نعم")&gt;0,"⚠ "&amp;COUNTIFS($B$8:$B$5007,B3334,$A$8:$A$5007,"مصروف",$I$8:$I$5007,"&lt;&gt;مرفوض",$K$8:$K$5007,"&lt;&gt;نعم")&amp;" مصروف غير مسوى",IF(L3334="تمت التسوية",IF(P3334=0,"✔ متوازنة وتمت التسوية","✔ تمت التسوية – متبقي "&amp;TEXT(P3334,"#,##0")),IF(P3334&gt;0,"متبقي "&amp;TEXT(P3334,"#,##0"),"✔ متوازنة"))))),IF(R3334=0,"⚠ أضف سطر عهدة أولًا",IF(OR(C3334="",N(G3334)=0),"⚠ أكمل التاريخ والقيمة",IF(S3334="","⚠ التاريخ خارج السنة المالية",IF(H3334="","⚠ اختر بند الموازنة",IF(I3334="مرفوض","✖ مرفوض من المدير",IF(I3334&lt;&gt;"موافق","⏳ بانتظار موافقة المدير",IF(K3334&lt;&gt;"نعم","⚠ غير مسوى مع الحسابات","✔ معتمد ومسوى")))))))))</f>
        <v/>
      </c>
      <c r="R3334">
        <f>N(R3333)+IF(A3334="عهدة",1,0)</f>
        <v/>
      </c>
      <c r="S3334">
        <f>IF(C3334="","",IF(AND(C3334&gt;=DATE(2026,9,1),C3334&lt;=DATE(2027,8,31)),(YEAR(C3334)-2026)*12+MONTH(C3334)-8,""))</f>
        <v/>
      </c>
      <c r="T3334">
        <f>IF(AND(A3334="مصروف",R3334&gt;0,I3334="موافق",S3334&lt;&gt;"",H3334&lt;&gt;""),N(G3334),0)</f>
        <v/>
      </c>
    </row>
    <row r="3335">
      <c r="A3335" s="19" t="n"/>
      <c r="B3335" s="20">
        <f>IF(A3335="","",IF(R3335=0,"⚠ أضف سطر عهدة أولًا","BDR-"&amp;TEXT(R3335,"000")))</f>
        <v/>
      </c>
      <c r="C3335" s="21" t="n"/>
      <c r="D3335" s="20">
        <f>IF(C3335="","",IF(S3335="","خارج السنة المالية",INDEX(القوائم!$D$2:$D$13,S3335)))</f>
        <v/>
      </c>
      <c r="E3335" s="22" t="n"/>
      <c r="F3335" s="23" t="n"/>
      <c r="G3335" s="23" t="n"/>
      <c r="H3335" s="22" t="n"/>
      <c r="I3335" s="19" t="n"/>
      <c r="J3335" s="21" t="n"/>
      <c r="K3335" s="19" t="n"/>
      <c r="L3335" s="19" t="n"/>
      <c r="M3335" s="21" t="n"/>
      <c r="N3335" s="22" t="n"/>
      <c r="O3335" s="24">
        <f>IF(A3335&lt;&gt;"عهدة","",SUMIFS($G$8:$G$5007,$B$8:$B$5007,B3335,$A$8:$A$5007,"مصروف",$I$8:$I$5007,"&lt;&gt;مرفوض"))</f>
        <v/>
      </c>
      <c r="P3335" s="25">
        <f>IF(A3335&lt;&gt;"عهدة","",N(F3335)-O3335)</f>
        <v/>
      </c>
      <c r="Q3335" s="26">
        <f>IF(A3335="","",IF(A3335="عهدة",IF(N(F3335)=0,"⚠ أدخل قيمة العهدة",IF(P3335&lt;0,"⛔ عجز / زيادة مصروفات "&amp;TEXT(-P3335,"#,##0"),IF(COUNTIFS($B$8:$B$5007,B3335,$A$8:$A$5007,"مصروف",$I$8:$I$5007,"&lt;&gt;مرفوض",$K$8:$K$5007,"&lt;&gt;نعم")&gt;0,"⚠ "&amp;COUNTIFS($B$8:$B$5007,B3335,$A$8:$A$5007,"مصروف",$I$8:$I$5007,"&lt;&gt;مرفوض",$K$8:$K$5007,"&lt;&gt;نعم")&amp;" مصروف غير مسوى",IF(L3335="تمت التسوية",IF(P3335=0,"✔ متوازنة وتمت التسوية","✔ تمت التسوية – متبقي "&amp;TEXT(P3335,"#,##0")),IF(P3335&gt;0,"متبقي "&amp;TEXT(P3335,"#,##0"),"✔ متوازنة"))))),IF(R3335=0,"⚠ أضف سطر عهدة أولًا",IF(OR(C3335="",N(G3335)=0),"⚠ أكمل التاريخ والقيمة",IF(S3335="","⚠ التاريخ خارج السنة المالية",IF(H3335="","⚠ اختر بند الموازنة",IF(I3335="مرفوض","✖ مرفوض من المدير",IF(I3335&lt;&gt;"موافق","⏳ بانتظار موافقة المدير",IF(K3335&lt;&gt;"نعم","⚠ غير مسوى مع الحسابات","✔ معتمد ومسوى")))))))))</f>
        <v/>
      </c>
      <c r="R3335">
        <f>N(R3334)+IF(A3335="عهدة",1,0)</f>
        <v/>
      </c>
      <c r="S3335">
        <f>IF(C3335="","",IF(AND(C3335&gt;=DATE(2026,9,1),C3335&lt;=DATE(2027,8,31)),(YEAR(C3335)-2026)*12+MONTH(C3335)-8,""))</f>
        <v/>
      </c>
      <c r="T3335">
        <f>IF(AND(A3335="مصروف",R3335&gt;0,I3335="موافق",S3335&lt;&gt;"",H3335&lt;&gt;""),N(G3335),0)</f>
        <v/>
      </c>
    </row>
    <row r="3336">
      <c r="A3336" s="19" t="n"/>
      <c r="B3336" s="20">
        <f>IF(A3336="","",IF(R3336=0,"⚠ أضف سطر عهدة أولًا","BDR-"&amp;TEXT(R3336,"000")))</f>
        <v/>
      </c>
      <c r="C3336" s="21" t="n"/>
      <c r="D3336" s="20">
        <f>IF(C3336="","",IF(S3336="","خارج السنة المالية",INDEX(القوائم!$D$2:$D$13,S3336)))</f>
        <v/>
      </c>
      <c r="E3336" s="22" t="n"/>
      <c r="F3336" s="23" t="n"/>
      <c r="G3336" s="23" t="n"/>
      <c r="H3336" s="22" t="n"/>
      <c r="I3336" s="19" t="n"/>
      <c r="J3336" s="21" t="n"/>
      <c r="K3336" s="19" t="n"/>
      <c r="L3336" s="19" t="n"/>
      <c r="M3336" s="21" t="n"/>
      <c r="N3336" s="22" t="n"/>
      <c r="O3336" s="24">
        <f>IF(A3336&lt;&gt;"عهدة","",SUMIFS($G$8:$G$5007,$B$8:$B$5007,B3336,$A$8:$A$5007,"مصروف",$I$8:$I$5007,"&lt;&gt;مرفوض"))</f>
        <v/>
      </c>
      <c r="P3336" s="25">
        <f>IF(A3336&lt;&gt;"عهدة","",N(F3336)-O3336)</f>
        <v/>
      </c>
      <c r="Q3336" s="26">
        <f>IF(A3336="","",IF(A3336="عهدة",IF(N(F3336)=0,"⚠ أدخل قيمة العهدة",IF(P3336&lt;0,"⛔ عجز / زيادة مصروفات "&amp;TEXT(-P3336,"#,##0"),IF(COUNTIFS($B$8:$B$5007,B3336,$A$8:$A$5007,"مصروف",$I$8:$I$5007,"&lt;&gt;مرفوض",$K$8:$K$5007,"&lt;&gt;نعم")&gt;0,"⚠ "&amp;COUNTIFS($B$8:$B$5007,B3336,$A$8:$A$5007,"مصروف",$I$8:$I$5007,"&lt;&gt;مرفوض",$K$8:$K$5007,"&lt;&gt;نعم")&amp;" مصروف غير مسوى",IF(L3336="تمت التسوية",IF(P3336=0,"✔ متوازنة وتمت التسوية","✔ تمت التسوية – متبقي "&amp;TEXT(P3336,"#,##0")),IF(P3336&gt;0,"متبقي "&amp;TEXT(P3336,"#,##0"),"✔ متوازنة"))))),IF(R3336=0,"⚠ أضف سطر عهدة أولًا",IF(OR(C3336="",N(G3336)=0),"⚠ أكمل التاريخ والقيمة",IF(S3336="","⚠ التاريخ خارج السنة المالية",IF(H3336="","⚠ اختر بند الموازنة",IF(I3336="مرفوض","✖ مرفوض من المدير",IF(I3336&lt;&gt;"موافق","⏳ بانتظار موافقة المدير",IF(K3336&lt;&gt;"نعم","⚠ غير مسوى مع الحسابات","✔ معتمد ومسوى")))))))))</f>
        <v/>
      </c>
      <c r="R3336">
        <f>N(R3335)+IF(A3336="عهدة",1,0)</f>
        <v/>
      </c>
      <c r="S3336">
        <f>IF(C3336="","",IF(AND(C3336&gt;=DATE(2026,9,1),C3336&lt;=DATE(2027,8,31)),(YEAR(C3336)-2026)*12+MONTH(C3336)-8,""))</f>
        <v/>
      </c>
      <c r="T3336">
        <f>IF(AND(A3336="مصروف",R3336&gt;0,I3336="موافق",S3336&lt;&gt;"",H3336&lt;&gt;""),N(G3336),0)</f>
        <v/>
      </c>
    </row>
    <row r="3337">
      <c r="A3337" s="19" t="n"/>
      <c r="B3337" s="20">
        <f>IF(A3337="","",IF(R3337=0,"⚠ أضف سطر عهدة أولًا","BDR-"&amp;TEXT(R3337,"000")))</f>
        <v/>
      </c>
      <c r="C3337" s="21" t="n"/>
      <c r="D3337" s="20">
        <f>IF(C3337="","",IF(S3337="","خارج السنة المالية",INDEX(القوائم!$D$2:$D$13,S3337)))</f>
        <v/>
      </c>
      <c r="E3337" s="22" t="n"/>
      <c r="F3337" s="23" t="n"/>
      <c r="G3337" s="23" t="n"/>
      <c r="H3337" s="22" t="n"/>
      <c r="I3337" s="19" t="n"/>
      <c r="J3337" s="21" t="n"/>
      <c r="K3337" s="19" t="n"/>
      <c r="L3337" s="19" t="n"/>
      <c r="M3337" s="21" t="n"/>
      <c r="N3337" s="22" t="n"/>
      <c r="O3337" s="24">
        <f>IF(A3337&lt;&gt;"عهدة","",SUMIFS($G$8:$G$5007,$B$8:$B$5007,B3337,$A$8:$A$5007,"مصروف",$I$8:$I$5007,"&lt;&gt;مرفوض"))</f>
        <v/>
      </c>
      <c r="P3337" s="25">
        <f>IF(A3337&lt;&gt;"عهدة","",N(F3337)-O3337)</f>
        <v/>
      </c>
      <c r="Q3337" s="26">
        <f>IF(A3337="","",IF(A3337="عهدة",IF(N(F3337)=0,"⚠ أدخل قيمة العهدة",IF(P3337&lt;0,"⛔ عجز / زيادة مصروفات "&amp;TEXT(-P3337,"#,##0"),IF(COUNTIFS($B$8:$B$5007,B3337,$A$8:$A$5007,"مصروف",$I$8:$I$5007,"&lt;&gt;مرفوض",$K$8:$K$5007,"&lt;&gt;نعم")&gt;0,"⚠ "&amp;COUNTIFS($B$8:$B$5007,B3337,$A$8:$A$5007,"مصروف",$I$8:$I$5007,"&lt;&gt;مرفوض",$K$8:$K$5007,"&lt;&gt;نعم")&amp;" مصروف غير مسوى",IF(L3337="تمت التسوية",IF(P3337=0,"✔ متوازنة وتمت التسوية","✔ تمت التسوية – متبقي "&amp;TEXT(P3337,"#,##0")),IF(P3337&gt;0,"متبقي "&amp;TEXT(P3337,"#,##0"),"✔ متوازنة"))))),IF(R3337=0,"⚠ أضف سطر عهدة أولًا",IF(OR(C3337="",N(G3337)=0),"⚠ أكمل التاريخ والقيمة",IF(S3337="","⚠ التاريخ خارج السنة المالية",IF(H3337="","⚠ اختر بند الموازنة",IF(I3337="مرفوض","✖ مرفوض من المدير",IF(I3337&lt;&gt;"موافق","⏳ بانتظار موافقة المدير",IF(K3337&lt;&gt;"نعم","⚠ غير مسوى مع الحسابات","✔ معتمد ومسوى")))))))))</f>
        <v/>
      </c>
      <c r="R3337">
        <f>N(R3336)+IF(A3337="عهدة",1,0)</f>
        <v/>
      </c>
      <c r="S3337">
        <f>IF(C3337="","",IF(AND(C3337&gt;=DATE(2026,9,1),C3337&lt;=DATE(2027,8,31)),(YEAR(C3337)-2026)*12+MONTH(C3337)-8,""))</f>
        <v/>
      </c>
      <c r="T3337">
        <f>IF(AND(A3337="مصروف",R3337&gt;0,I3337="موافق",S3337&lt;&gt;"",H3337&lt;&gt;""),N(G3337),0)</f>
        <v/>
      </c>
    </row>
    <row r="3338">
      <c r="A3338" s="19" t="n"/>
      <c r="B3338" s="20">
        <f>IF(A3338="","",IF(R3338=0,"⚠ أضف سطر عهدة أولًا","BDR-"&amp;TEXT(R3338,"000")))</f>
        <v/>
      </c>
      <c r="C3338" s="21" t="n"/>
      <c r="D3338" s="20">
        <f>IF(C3338="","",IF(S3338="","خارج السنة المالية",INDEX(القوائم!$D$2:$D$13,S3338)))</f>
        <v/>
      </c>
      <c r="E3338" s="22" t="n"/>
      <c r="F3338" s="23" t="n"/>
      <c r="G3338" s="23" t="n"/>
      <c r="H3338" s="22" t="n"/>
      <c r="I3338" s="19" t="n"/>
      <c r="J3338" s="21" t="n"/>
      <c r="K3338" s="19" t="n"/>
      <c r="L3338" s="19" t="n"/>
      <c r="M3338" s="21" t="n"/>
      <c r="N3338" s="22" t="n"/>
      <c r="O3338" s="24">
        <f>IF(A3338&lt;&gt;"عهدة","",SUMIFS($G$8:$G$5007,$B$8:$B$5007,B3338,$A$8:$A$5007,"مصروف",$I$8:$I$5007,"&lt;&gt;مرفوض"))</f>
        <v/>
      </c>
      <c r="P3338" s="25">
        <f>IF(A3338&lt;&gt;"عهدة","",N(F3338)-O3338)</f>
        <v/>
      </c>
      <c r="Q3338" s="26">
        <f>IF(A3338="","",IF(A3338="عهدة",IF(N(F3338)=0,"⚠ أدخل قيمة العهدة",IF(P3338&lt;0,"⛔ عجز / زيادة مصروفات "&amp;TEXT(-P3338,"#,##0"),IF(COUNTIFS($B$8:$B$5007,B3338,$A$8:$A$5007,"مصروف",$I$8:$I$5007,"&lt;&gt;مرفوض",$K$8:$K$5007,"&lt;&gt;نعم")&gt;0,"⚠ "&amp;COUNTIFS($B$8:$B$5007,B3338,$A$8:$A$5007,"مصروف",$I$8:$I$5007,"&lt;&gt;مرفوض",$K$8:$K$5007,"&lt;&gt;نعم")&amp;" مصروف غير مسوى",IF(L3338="تمت التسوية",IF(P3338=0,"✔ متوازنة وتمت التسوية","✔ تمت التسوية – متبقي "&amp;TEXT(P3338,"#,##0")),IF(P3338&gt;0,"متبقي "&amp;TEXT(P3338,"#,##0"),"✔ متوازنة"))))),IF(R3338=0,"⚠ أضف سطر عهدة أولًا",IF(OR(C3338="",N(G3338)=0),"⚠ أكمل التاريخ والقيمة",IF(S3338="","⚠ التاريخ خارج السنة المالية",IF(H3338="","⚠ اختر بند الموازنة",IF(I3338="مرفوض","✖ مرفوض من المدير",IF(I3338&lt;&gt;"موافق","⏳ بانتظار موافقة المدير",IF(K3338&lt;&gt;"نعم","⚠ غير مسوى مع الحسابات","✔ معتمد ومسوى")))))))))</f>
        <v/>
      </c>
      <c r="R3338">
        <f>N(R3337)+IF(A3338="عهدة",1,0)</f>
        <v/>
      </c>
      <c r="S3338">
        <f>IF(C3338="","",IF(AND(C3338&gt;=DATE(2026,9,1),C3338&lt;=DATE(2027,8,31)),(YEAR(C3338)-2026)*12+MONTH(C3338)-8,""))</f>
        <v/>
      </c>
      <c r="T3338">
        <f>IF(AND(A3338="مصروف",R3338&gt;0,I3338="موافق",S3338&lt;&gt;"",H3338&lt;&gt;""),N(G3338),0)</f>
        <v/>
      </c>
    </row>
    <row r="3339">
      <c r="A3339" s="19" t="n"/>
      <c r="B3339" s="20">
        <f>IF(A3339="","",IF(R3339=0,"⚠ أضف سطر عهدة أولًا","BDR-"&amp;TEXT(R3339,"000")))</f>
        <v/>
      </c>
      <c r="C3339" s="21" t="n"/>
      <c r="D3339" s="20">
        <f>IF(C3339="","",IF(S3339="","خارج السنة المالية",INDEX(القوائم!$D$2:$D$13,S3339)))</f>
        <v/>
      </c>
      <c r="E3339" s="22" t="n"/>
      <c r="F3339" s="23" t="n"/>
      <c r="G3339" s="23" t="n"/>
      <c r="H3339" s="22" t="n"/>
      <c r="I3339" s="19" t="n"/>
      <c r="J3339" s="21" t="n"/>
      <c r="K3339" s="19" t="n"/>
      <c r="L3339" s="19" t="n"/>
      <c r="M3339" s="21" t="n"/>
      <c r="N3339" s="22" t="n"/>
      <c r="O3339" s="24">
        <f>IF(A3339&lt;&gt;"عهدة","",SUMIFS($G$8:$G$5007,$B$8:$B$5007,B3339,$A$8:$A$5007,"مصروف",$I$8:$I$5007,"&lt;&gt;مرفوض"))</f>
        <v/>
      </c>
      <c r="P3339" s="25">
        <f>IF(A3339&lt;&gt;"عهدة","",N(F3339)-O3339)</f>
        <v/>
      </c>
      <c r="Q3339" s="26">
        <f>IF(A3339="","",IF(A3339="عهدة",IF(N(F3339)=0,"⚠ أدخل قيمة العهدة",IF(P3339&lt;0,"⛔ عجز / زيادة مصروفات "&amp;TEXT(-P3339,"#,##0"),IF(COUNTIFS($B$8:$B$5007,B3339,$A$8:$A$5007,"مصروف",$I$8:$I$5007,"&lt;&gt;مرفوض",$K$8:$K$5007,"&lt;&gt;نعم")&gt;0,"⚠ "&amp;COUNTIFS($B$8:$B$5007,B3339,$A$8:$A$5007,"مصروف",$I$8:$I$5007,"&lt;&gt;مرفوض",$K$8:$K$5007,"&lt;&gt;نعم")&amp;" مصروف غير مسوى",IF(L3339="تمت التسوية",IF(P3339=0,"✔ متوازنة وتمت التسوية","✔ تمت التسوية – متبقي "&amp;TEXT(P3339,"#,##0")),IF(P3339&gt;0,"متبقي "&amp;TEXT(P3339,"#,##0"),"✔ متوازنة"))))),IF(R3339=0,"⚠ أضف سطر عهدة أولًا",IF(OR(C3339="",N(G3339)=0),"⚠ أكمل التاريخ والقيمة",IF(S3339="","⚠ التاريخ خارج السنة المالية",IF(H3339="","⚠ اختر بند الموازنة",IF(I3339="مرفوض","✖ مرفوض من المدير",IF(I3339&lt;&gt;"موافق","⏳ بانتظار موافقة المدير",IF(K3339&lt;&gt;"نعم","⚠ غير مسوى مع الحسابات","✔ معتمد ومسوى")))))))))</f>
        <v/>
      </c>
      <c r="R3339">
        <f>N(R3338)+IF(A3339="عهدة",1,0)</f>
        <v/>
      </c>
      <c r="S3339">
        <f>IF(C3339="","",IF(AND(C3339&gt;=DATE(2026,9,1),C3339&lt;=DATE(2027,8,31)),(YEAR(C3339)-2026)*12+MONTH(C3339)-8,""))</f>
        <v/>
      </c>
      <c r="T3339">
        <f>IF(AND(A3339="مصروف",R3339&gt;0,I3339="موافق",S3339&lt;&gt;"",H3339&lt;&gt;""),N(G3339),0)</f>
        <v/>
      </c>
    </row>
    <row r="3340">
      <c r="A3340" s="19" t="n"/>
      <c r="B3340" s="20">
        <f>IF(A3340="","",IF(R3340=0,"⚠ أضف سطر عهدة أولًا","BDR-"&amp;TEXT(R3340,"000")))</f>
        <v/>
      </c>
      <c r="C3340" s="21" t="n"/>
      <c r="D3340" s="20">
        <f>IF(C3340="","",IF(S3340="","خارج السنة المالية",INDEX(القوائم!$D$2:$D$13,S3340)))</f>
        <v/>
      </c>
      <c r="E3340" s="22" t="n"/>
      <c r="F3340" s="23" t="n"/>
      <c r="G3340" s="23" t="n"/>
      <c r="H3340" s="22" t="n"/>
      <c r="I3340" s="19" t="n"/>
      <c r="J3340" s="21" t="n"/>
      <c r="K3340" s="19" t="n"/>
      <c r="L3340" s="19" t="n"/>
      <c r="M3340" s="21" t="n"/>
      <c r="N3340" s="22" t="n"/>
      <c r="O3340" s="24">
        <f>IF(A3340&lt;&gt;"عهدة","",SUMIFS($G$8:$G$5007,$B$8:$B$5007,B3340,$A$8:$A$5007,"مصروف",$I$8:$I$5007,"&lt;&gt;مرفوض"))</f>
        <v/>
      </c>
      <c r="P3340" s="25">
        <f>IF(A3340&lt;&gt;"عهدة","",N(F3340)-O3340)</f>
        <v/>
      </c>
      <c r="Q3340" s="26">
        <f>IF(A3340="","",IF(A3340="عهدة",IF(N(F3340)=0,"⚠ أدخل قيمة العهدة",IF(P3340&lt;0,"⛔ عجز / زيادة مصروفات "&amp;TEXT(-P3340,"#,##0"),IF(COUNTIFS($B$8:$B$5007,B3340,$A$8:$A$5007,"مصروف",$I$8:$I$5007,"&lt;&gt;مرفوض",$K$8:$K$5007,"&lt;&gt;نعم")&gt;0,"⚠ "&amp;COUNTIFS($B$8:$B$5007,B3340,$A$8:$A$5007,"مصروف",$I$8:$I$5007,"&lt;&gt;مرفوض",$K$8:$K$5007,"&lt;&gt;نعم")&amp;" مصروف غير مسوى",IF(L3340="تمت التسوية",IF(P3340=0,"✔ متوازنة وتمت التسوية","✔ تمت التسوية – متبقي "&amp;TEXT(P3340,"#,##0")),IF(P3340&gt;0,"متبقي "&amp;TEXT(P3340,"#,##0"),"✔ متوازنة"))))),IF(R3340=0,"⚠ أضف سطر عهدة أولًا",IF(OR(C3340="",N(G3340)=0),"⚠ أكمل التاريخ والقيمة",IF(S3340="","⚠ التاريخ خارج السنة المالية",IF(H3340="","⚠ اختر بند الموازنة",IF(I3340="مرفوض","✖ مرفوض من المدير",IF(I3340&lt;&gt;"موافق","⏳ بانتظار موافقة المدير",IF(K3340&lt;&gt;"نعم","⚠ غير مسوى مع الحسابات","✔ معتمد ومسوى")))))))))</f>
        <v/>
      </c>
      <c r="R3340">
        <f>N(R3339)+IF(A3340="عهدة",1,0)</f>
        <v/>
      </c>
      <c r="S3340">
        <f>IF(C3340="","",IF(AND(C3340&gt;=DATE(2026,9,1),C3340&lt;=DATE(2027,8,31)),(YEAR(C3340)-2026)*12+MONTH(C3340)-8,""))</f>
        <v/>
      </c>
      <c r="T3340">
        <f>IF(AND(A3340="مصروف",R3340&gt;0,I3340="موافق",S3340&lt;&gt;"",H3340&lt;&gt;""),N(G3340),0)</f>
        <v/>
      </c>
    </row>
    <row r="3341">
      <c r="A3341" s="19" t="n"/>
      <c r="B3341" s="20">
        <f>IF(A3341="","",IF(R3341=0,"⚠ أضف سطر عهدة أولًا","BDR-"&amp;TEXT(R3341,"000")))</f>
        <v/>
      </c>
      <c r="C3341" s="21" t="n"/>
      <c r="D3341" s="20">
        <f>IF(C3341="","",IF(S3341="","خارج السنة المالية",INDEX(القوائم!$D$2:$D$13,S3341)))</f>
        <v/>
      </c>
      <c r="E3341" s="22" t="n"/>
      <c r="F3341" s="23" t="n"/>
      <c r="G3341" s="23" t="n"/>
      <c r="H3341" s="22" t="n"/>
      <c r="I3341" s="19" t="n"/>
      <c r="J3341" s="21" t="n"/>
      <c r="K3341" s="19" t="n"/>
      <c r="L3341" s="19" t="n"/>
      <c r="M3341" s="21" t="n"/>
      <c r="N3341" s="22" t="n"/>
      <c r="O3341" s="24">
        <f>IF(A3341&lt;&gt;"عهدة","",SUMIFS($G$8:$G$5007,$B$8:$B$5007,B3341,$A$8:$A$5007,"مصروف",$I$8:$I$5007,"&lt;&gt;مرفوض"))</f>
        <v/>
      </c>
      <c r="P3341" s="25">
        <f>IF(A3341&lt;&gt;"عهدة","",N(F3341)-O3341)</f>
        <v/>
      </c>
      <c r="Q3341" s="26">
        <f>IF(A3341="","",IF(A3341="عهدة",IF(N(F3341)=0,"⚠ أدخل قيمة العهدة",IF(P3341&lt;0,"⛔ عجز / زيادة مصروفات "&amp;TEXT(-P3341,"#,##0"),IF(COUNTIFS($B$8:$B$5007,B3341,$A$8:$A$5007,"مصروف",$I$8:$I$5007,"&lt;&gt;مرفوض",$K$8:$K$5007,"&lt;&gt;نعم")&gt;0,"⚠ "&amp;COUNTIFS($B$8:$B$5007,B3341,$A$8:$A$5007,"مصروف",$I$8:$I$5007,"&lt;&gt;مرفوض",$K$8:$K$5007,"&lt;&gt;نعم")&amp;" مصروف غير مسوى",IF(L3341="تمت التسوية",IF(P3341=0,"✔ متوازنة وتمت التسوية","✔ تمت التسوية – متبقي "&amp;TEXT(P3341,"#,##0")),IF(P3341&gt;0,"متبقي "&amp;TEXT(P3341,"#,##0"),"✔ متوازنة"))))),IF(R3341=0,"⚠ أضف سطر عهدة أولًا",IF(OR(C3341="",N(G3341)=0),"⚠ أكمل التاريخ والقيمة",IF(S3341="","⚠ التاريخ خارج السنة المالية",IF(H3341="","⚠ اختر بند الموازنة",IF(I3341="مرفوض","✖ مرفوض من المدير",IF(I3341&lt;&gt;"موافق","⏳ بانتظار موافقة المدير",IF(K3341&lt;&gt;"نعم","⚠ غير مسوى مع الحسابات","✔ معتمد ومسوى")))))))))</f>
        <v/>
      </c>
      <c r="R3341">
        <f>N(R3340)+IF(A3341="عهدة",1,0)</f>
        <v/>
      </c>
      <c r="S3341">
        <f>IF(C3341="","",IF(AND(C3341&gt;=DATE(2026,9,1),C3341&lt;=DATE(2027,8,31)),(YEAR(C3341)-2026)*12+MONTH(C3341)-8,""))</f>
        <v/>
      </c>
      <c r="T3341">
        <f>IF(AND(A3341="مصروف",R3341&gt;0,I3341="موافق",S3341&lt;&gt;"",H3341&lt;&gt;""),N(G3341),0)</f>
        <v/>
      </c>
    </row>
    <row r="3342">
      <c r="A3342" s="19" t="n"/>
      <c r="B3342" s="20">
        <f>IF(A3342="","",IF(R3342=0,"⚠ أضف سطر عهدة أولًا","BDR-"&amp;TEXT(R3342,"000")))</f>
        <v/>
      </c>
      <c r="C3342" s="21" t="n"/>
      <c r="D3342" s="20">
        <f>IF(C3342="","",IF(S3342="","خارج السنة المالية",INDEX(القوائم!$D$2:$D$13,S3342)))</f>
        <v/>
      </c>
      <c r="E3342" s="22" t="n"/>
      <c r="F3342" s="23" t="n"/>
      <c r="G3342" s="23" t="n"/>
      <c r="H3342" s="22" t="n"/>
      <c r="I3342" s="19" t="n"/>
      <c r="J3342" s="21" t="n"/>
      <c r="K3342" s="19" t="n"/>
      <c r="L3342" s="19" t="n"/>
      <c r="M3342" s="21" t="n"/>
      <c r="N3342" s="22" t="n"/>
      <c r="O3342" s="24">
        <f>IF(A3342&lt;&gt;"عهدة","",SUMIFS($G$8:$G$5007,$B$8:$B$5007,B3342,$A$8:$A$5007,"مصروف",$I$8:$I$5007,"&lt;&gt;مرفوض"))</f>
        <v/>
      </c>
      <c r="P3342" s="25">
        <f>IF(A3342&lt;&gt;"عهدة","",N(F3342)-O3342)</f>
        <v/>
      </c>
      <c r="Q3342" s="26">
        <f>IF(A3342="","",IF(A3342="عهدة",IF(N(F3342)=0,"⚠ أدخل قيمة العهدة",IF(P3342&lt;0,"⛔ عجز / زيادة مصروفات "&amp;TEXT(-P3342,"#,##0"),IF(COUNTIFS($B$8:$B$5007,B3342,$A$8:$A$5007,"مصروف",$I$8:$I$5007,"&lt;&gt;مرفوض",$K$8:$K$5007,"&lt;&gt;نعم")&gt;0,"⚠ "&amp;COUNTIFS($B$8:$B$5007,B3342,$A$8:$A$5007,"مصروف",$I$8:$I$5007,"&lt;&gt;مرفوض",$K$8:$K$5007,"&lt;&gt;نعم")&amp;" مصروف غير مسوى",IF(L3342="تمت التسوية",IF(P3342=0,"✔ متوازنة وتمت التسوية","✔ تمت التسوية – متبقي "&amp;TEXT(P3342,"#,##0")),IF(P3342&gt;0,"متبقي "&amp;TEXT(P3342,"#,##0"),"✔ متوازنة"))))),IF(R3342=0,"⚠ أضف سطر عهدة أولًا",IF(OR(C3342="",N(G3342)=0),"⚠ أكمل التاريخ والقيمة",IF(S3342="","⚠ التاريخ خارج السنة المالية",IF(H3342="","⚠ اختر بند الموازنة",IF(I3342="مرفوض","✖ مرفوض من المدير",IF(I3342&lt;&gt;"موافق","⏳ بانتظار موافقة المدير",IF(K3342&lt;&gt;"نعم","⚠ غير مسوى مع الحسابات","✔ معتمد ومسوى")))))))))</f>
        <v/>
      </c>
      <c r="R3342">
        <f>N(R3341)+IF(A3342="عهدة",1,0)</f>
        <v/>
      </c>
      <c r="S3342">
        <f>IF(C3342="","",IF(AND(C3342&gt;=DATE(2026,9,1),C3342&lt;=DATE(2027,8,31)),(YEAR(C3342)-2026)*12+MONTH(C3342)-8,""))</f>
        <v/>
      </c>
      <c r="T3342">
        <f>IF(AND(A3342="مصروف",R3342&gt;0,I3342="موافق",S3342&lt;&gt;"",H3342&lt;&gt;""),N(G3342),0)</f>
        <v/>
      </c>
    </row>
    <row r="3343">
      <c r="A3343" s="19" t="n"/>
      <c r="B3343" s="20">
        <f>IF(A3343="","",IF(R3343=0,"⚠ أضف سطر عهدة أولًا","BDR-"&amp;TEXT(R3343,"000")))</f>
        <v/>
      </c>
      <c r="C3343" s="21" t="n"/>
      <c r="D3343" s="20">
        <f>IF(C3343="","",IF(S3343="","خارج السنة المالية",INDEX(القوائم!$D$2:$D$13,S3343)))</f>
        <v/>
      </c>
      <c r="E3343" s="22" t="n"/>
      <c r="F3343" s="23" t="n"/>
      <c r="G3343" s="23" t="n"/>
      <c r="H3343" s="22" t="n"/>
      <c r="I3343" s="19" t="n"/>
      <c r="J3343" s="21" t="n"/>
      <c r="K3343" s="19" t="n"/>
      <c r="L3343" s="19" t="n"/>
      <c r="M3343" s="21" t="n"/>
      <c r="N3343" s="22" t="n"/>
      <c r="O3343" s="24">
        <f>IF(A3343&lt;&gt;"عهدة","",SUMIFS($G$8:$G$5007,$B$8:$B$5007,B3343,$A$8:$A$5007,"مصروف",$I$8:$I$5007,"&lt;&gt;مرفوض"))</f>
        <v/>
      </c>
      <c r="P3343" s="25">
        <f>IF(A3343&lt;&gt;"عهدة","",N(F3343)-O3343)</f>
        <v/>
      </c>
      <c r="Q3343" s="26">
        <f>IF(A3343="","",IF(A3343="عهدة",IF(N(F3343)=0,"⚠ أدخل قيمة العهدة",IF(P3343&lt;0,"⛔ عجز / زيادة مصروفات "&amp;TEXT(-P3343,"#,##0"),IF(COUNTIFS($B$8:$B$5007,B3343,$A$8:$A$5007,"مصروف",$I$8:$I$5007,"&lt;&gt;مرفوض",$K$8:$K$5007,"&lt;&gt;نعم")&gt;0,"⚠ "&amp;COUNTIFS($B$8:$B$5007,B3343,$A$8:$A$5007,"مصروف",$I$8:$I$5007,"&lt;&gt;مرفوض",$K$8:$K$5007,"&lt;&gt;نعم")&amp;" مصروف غير مسوى",IF(L3343="تمت التسوية",IF(P3343=0,"✔ متوازنة وتمت التسوية","✔ تمت التسوية – متبقي "&amp;TEXT(P3343,"#,##0")),IF(P3343&gt;0,"متبقي "&amp;TEXT(P3343,"#,##0"),"✔ متوازنة"))))),IF(R3343=0,"⚠ أضف سطر عهدة أولًا",IF(OR(C3343="",N(G3343)=0),"⚠ أكمل التاريخ والقيمة",IF(S3343="","⚠ التاريخ خارج السنة المالية",IF(H3343="","⚠ اختر بند الموازنة",IF(I3343="مرفوض","✖ مرفوض من المدير",IF(I3343&lt;&gt;"موافق","⏳ بانتظار موافقة المدير",IF(K3343&lt;&gt;"نعم","⚠ غير مسوى مع الحسابات","✔ معتمد ومسوى")))))))))</f>
        <v/>
      </c>
      <c r="R3343">
        <f>N(R3342)+IF(A3343="عهدة",1,0)</f>
        <v/>
      </c>
      <c r="S3343">
        <f>IF(C3343="","",IF(AND(C3343&gt;=DATE(2026,9,1),C3343&lt;=DATE(2027,8,31)),(YEAR(C3343)-2026)*12+MONTH(C3343)-8,""))</f>
        <v/>
      </c>
      <c r="T3343">
        <f>IF(AND(A3343="مصروف",R3343&gt;0,I3343="موافق",S3343&lt;&gt;"",H3343&lt;&gt;""),N(G3343),0)</f>
        <v/>
      </c>
    </row>
    <row r="3344">
      <c r="A3344" s="19" t="n"/>
      <c r="B3344" s="20">
        <f>IF(A3344="","",IF(R3344=0,"⚠ أضف سطر عهدة أولًا","BDR-"&amp;TEXT(R3344,"000")))</f>
        <v/>
      </c>
      <c r="C3344" s="21" t="n"/>
      <c r="D3344" s="20">
        <f>IF(C3344="","",IF(S3344="","خارج السنة المالية",INDEX(القوائم!$D$2:$D$13,S3344)))</f>
        <v/>
      </c>
      <c r="E3344" s="22" t="n"/>
      <c r="F3344" s="23" t="n"/>
      <c r="G3344" s="23" t="n"/>
      <c r="H3344" s="22" t="n"/>
      <c r="I3344" s="19" t="n"/>
      <c r="J3344" s="21" t="n"/>
      <c r="K3344" s="19" t="n"/>
      <c r="L3344" s="19" t="n"/>
      <c r="M3344" s="21" t="n"/>
      <c r="N3344" s="22" t="n"/>
      <c r="O3344" s="24">
        <f>IF(A3344&lt;&gt;"عهدة","",SUMIFS($G$8:$G$5007,$B$8:$B$5007,B3344,$A$8:$A$5007,"مصروف",$I$8:$I$5007,"&lt;&gt;مرفوض"))</f>
        <v/>
      </c>
      <c r="P3344" s="25">
        <f>IF(A3344&lt;&gt;"عهدة","",N(F3344)-O3344)</f>
        <v/>
      </c>
      <c r="Q3344" s="26">
        <f>IF(A3344="","",IF(A3344="عهدة",IF(N(F3344)=0,"⚠ أدخل قيمة العهدة",IF(P3344&lt;0,"⛔ عجز / زيادة مصروفات "&amp;TEXT(-P3344,"#,##0"),IF(COUNTIFS($B$8:$B$5007,B3344,$A$8:$A$5007,"مصروف",$I$8:$I$5007,"&lt;&gt;مرفوض",$K$8:$K$5007,"&lt;&gt;نعم")&gt;0,"⚠ "&amp;COUNTIFS($B$8:$B$5007,B3344,$A$8:$A$5007,"مصروف",$I$8:$I$5007,"&lt;&gt;مرفوض",$K$8:$K$5007,"&lt;&gt;نعم")&amp;" مصروف غير مسوى",IF(L3344="تمت التسوية",IF(P3344=0,"✔ متوازنة وتمت التسوية","✔ تمت التسوية – متبقي "&amp;TEXT(P3344,"#,##0")),IF(P3344&gt;0,"متبقي "&amp;TEXT(P3344,"#,##0"),"✔ متوازنة"))))),IF(R3344=0,"⚠ أضف سطر عهدة أولًا",IF(OR(C3344="",N(G3344)=0),"⚠ أكمل التاريخ والقيمة",IF(S3344="","⚠ التاريخ خارج السنة المالية",IF(H3344="","⚠ اختر بند الموازنة",IF(I3344="مرفوض","✖ مرفوض من المدير",IF(I3344&lt;&gt;"موافق","⏳ بانتظار موافقة المدير",IF(K3344&lt;&gt;"نعم","⚠ غير مسوى مع الحسابات","✔ معتمد ومسوى")))))))))</f>
        <v/>
      </c>
      <c r="R3344">
        <f>N(R3343)+IF(A3344="عهدة",1,0)</f>
        <v/>
      </c>
      <c r="S3344">
        <f>IF(C3344="","",IF(AND(C3344&gt;=DATE(2026,9,1),C3344&lt;=DATE(2027,8,31)),(YEAR(C3344)-2026)*12+MONTH(C3344)-8,""))</f>
        <v/>
      </c>
      <c r="T3344">
        <f>IF(AND(A3344="مصروف",R3344&gt;0,I3344="موافق",S3344&lt;&gt;"",H3344&lt;&gt;""),N(G3344),0)</f>
        <v/>
      </c>
    </row>
    <row r="3345">
      <c r="A3345" s="19" t="n"/>
      <c r="B3345" s="20">
        <f>IF(A3345="","",IF(R3345=0,"⚠ أضف سطر عهدة أولًا","BDR-"&amp;TEXT(R3345,"000")))</f>
        <v/>
      </c>
      <c r="C3345" s="21" t="n"/>
      <c r="D3345" s="20">
        <f>IF(C3345="","",IF(S3345="","خارج السنة المالية",INDEX(القوائم!$D$2:$D$13,S3345)))</f>
        <v/>
      </c>
      <c r="E3345" s="22" t="n"/>
      <c r="F3345" s="23" t="n"/>
      <c r="G3345" s="23" t="n"/>
      <c r="H3345" s="22" t="n"/>
      <c r="I3345" s="19" t="n"/>
      <c r="J3345" s="21" t="n"/>
      <c r="K3345" s="19" t="n"/>
      <c r="L3345" s="19" t="n"/>
      <c r="M3345" s="21" t="n"/>
      <c r="N3345" s="22" t="n"/>
      <c r="O3345" s="24">
        <f>IF(A3345&lt;&gt;"عهدة","",SUMIFS($G$8:$G$5007,$B$8:$B$5007,B3345,$A$8:$A$5007,"مصروف",$I$8:$I$5007,"&lt;&gt;مرفوض"))</f>
        <v/>
      </c>
      <c r="P3345" s="25">
        <f>IF(A3345&lt;&gt;"عهدة","",N(F3345)-O3345)</f>
        <v/>
      </c>
      <c r="Q3345" s="26">
        <f>IF(A3345="","",IF(A3345="عهدة",IF(N(F3345)=0,"⚠ أدخل قيمة العهدة",IF(P3345&lt;0,"⛔ عجز / زيادة مصروفات "&amp;TEXT(-P3345,"#,##0"),IF(COUNTIFS($B$8:$B$5007,B3345,$A$8:$A$5007,"مصروف",$I$8:$I$5007,"&lt;&gt;مرفوض",$K$8:$K$5007,"&lt;&gt;نعم")&gt;0,"⚠ "&amp;COUNTIFS($B$8:$B$5007,B3345,$A$8:$A$5007,"مصروف",$I$8:$I$5007,"&lt;&gt;مرفوض",$K$8:$K$5007,"&lt;&gt;نعم")&amp;" مصروف غير مسوى",IF(L3345="تمت التسوية",IF(P3345=0,"✔ متوازنة وتمت التسوية","✔ تمت التسوية – متبقي "&amp;TEXT(P3345,"#,##0")),IF(P3345&gt;0,"متبقي "&amp;TEXT(P3345,"#,##0"),"✔ متوازنة"))))),IF(R3345=0,"⚠ أضف سطر عهدة أولًا",IF(OR(C3345="",N(G3345)=0),"⚠ أكمل التاريخ والقيمة",IF(S3345="","⚠ التاريخ خارج السنة المالية",IF(H3345="","⚠ اختر بند الموازنة",IF(I3345="مرفوض","✖ مرفوض من المدير",IF(I3345&lt;&gt;"موافق","⏳ بانتظار موافقة المدير",IF(K3345&lt;&gt;"نعم","⚠ غير مسوى مع الحسابات","✔ معتمد ومسوى")))))))))</f>
        <v/>
      </c>
      <c r="R3345">
        <f>N(R3344)+IF(A3345="عهدة",1,0)</f>
        <v/>
      </c>
      <c r="S3345">
        <f>IF(C3345="","",IF(AND(C3345&gt;=DATE(2026,9,1),C3345&lt;=DATE(2027,8,31)),(YEAR(C3345)-2026)*12+MONTH(C3345)-8,""))</f>
        <v/>
      </c>
      <c r="T3345">
        <f>IF(AND(A3345="مصروف",R3345&gt;0,I3345="موافق",S3345&lt;&gt;"",H3345&lt;&gt;""),N(G3345),0)</f>
        <v/>
      </c>
    </row>
    <row r="3346">
      <c r="A3346" s="19" t="n"/>
      <c r="B3346" s="20">
        <f>IF(A3346="","",IF(R3346=0,"⚠ أضف سطر عهدة أولًا","BDR-"&amp;TEXT(R3346,"000")))</f>
        <v/>
      </c>
      <c r="C3346" s="21" t="n"/>
      <c r="D3346" s="20">
        <f>IF(C3346="","",IF(S3346="","خارج السنة المالية",INDEX(القوائم!$D$2:$D$13,S3346)))</f>
        <v/>
      </c>
      <c r="E3346" s="22" t="n"/>
      <c r="F3346" s="23" t="n"/>
      <c r="G3346" s="23" t="n"/>
      <c r="H3346" s="22" t="n"/>
      <c r="I3346" s="19" t="n"/>
      <c r="J3346" s="21" t="n"/>
      <c r="K3346" s="19" t="n"/>
      <c r="L3346" s="19" t="n"/>
      <c r="M3346" s="21" t="n"/>
      <c r="N3346" s="22" t="n"/>
      <c r="O3346" s="24">
        <f>IF(A3346&lt;&gt;"عهدة","",SUMIFS($G$8:$G$5007,$B$8:$B$5007,B3346,$A$8:$A$5007,"مصروف",$I$8:$I$5007,"&lt;&gt;مرفوض"))</f>
        <v/>
      </c>
      <c r="P3346" s="25">
        <f>IF(A3346&lt;&gt;"عهدة","",N(F3346)-O3346)</f>
        <v/>
      </c>
      <c r="Q3346" s="26">
        <f>IF(A3346="","",IF(A3346="عهدة",IF(N(F3346)=0,"⚠ أدخل قيمة العهدة",IF(P3346&lt;0,"⛔ عجز / زيادة مصروفات "&amp;TEXT(-P3346,"#,##0"),IF(COUNTIFS($B$8:$B$5007,B3346,$A$8:$A$5007,"مصروف",$I$8:$I$5007,"&lt;&gt;مرفوض",$K$8:$K$5007,"&lt;&gt;نعم")&gt;0,"⚠ "&amp;COUNTIFS($B$8:$B$5007,B3346,$A$8:$A$5007,"مصروف",$I$8:$I$5007,"&lt;&gt;مرفوض",$K$8:$K$5007,"&lt;&gt;نعم")&amp;" مصروف غير مسوى",IF(L3346="تمت التسوية",IF(P3346=0,"✔ متوازنة وتمت التسوية","✔ تمت التسوية – متبقي "&amp;TEXT(P3346,"#,##0")),IF(P3346&gt;0,"متبقي "&amp;TEXT(P3346,"#,##0"),"✔ متوازنة"))))),IF(R3346=0,"⚠ أضف سطر عهدة أولًا",IF(OR(C3346="",N(G3346)=0),"⚠ أكمل التاريخ والقيمة",IF(S3346="","⚠ التاريخ خارج السنة المالية",IF(H3346="","⚠ اختر بند الموازنة",IF(I3346="مرفوض","✖ مرفوض من المدير",IF(I3346&lt;&gt;"موافق","⏳ بانتظار موافقة المدير",IF(K3346&lt;&gt;"نعم","⚠ غير مسوى مع الحسابات","✔ معتمد ومسوى")))))))))</f>
        <v/>
      </c>
      <c r="R3346">
        <f>N(R3345)+IF(A3346="عهدة",1,0)</f>
        <v/>
      </c>
      <c r="S3346">
        <f>IF(C3346="","",IF(AND(C3346&gt;=DATE(2026,9,1),C3346&lt;=DATE(2027,8,31)),(YEAR(C3346)-2026)*12+MONTH(C3346)-8,""))</f>
        <v/>
      </c>
      <c r="T3346">
        <f>IF(AND(A3346="مصروف",R3346&gt;0,I3346="موافق",S3346&lt;&gt;"",H3346&lt;&gt;""),N(G3346),0)</f>
        <v/>
      </c>
    </row>
    <row r="3347">
      <c r="A3347" s="19" t="n"/>
      <c r="B3347" s="20">
        <f>IF(A3347="","",IF(R3347=0,"⚠ أضف سطر عهدة أولًا","BDR-"&amp;TEXT(R3347,"000")))</f>
        <v/>
      </c>
      <c r="C3347" s="21" t="n"/>
      <c r="D3347" s="20">
        <f>IF(C3347="","",IF(S3347="","خارج السنة المالية",INDEX(القوائم!$D$2:$D$13,S3347)))</f>
        <v/>
      </c>
      <c r="E3347" s="22" t="n"/>
      <c r="F3347" s="23" t="n"/>
      <c r="G3347" s="23" t="n"/>
      <c r="H3347" s="22" t="n"/>
      <c r="I3347" s="19" t="n"/>
      <c r="J3347" s="21" t="n"/>
      <c r="K3347" s="19" t="n"/>
      <c r="L3347" s="19" t="n"/>
      <c r="M3347" s="21" t="n"/>
      <c r="N3347" s="22" t="n"/>
      <c r="O3347" s="24">
        <f>IF(A3347&lt;&gt;"عهدة","",SUMIFS($G$8:$G$5007,$B$8:$B$5007,B3347,$A$8:$A$5007,"مصروف",$I$8:$I$5007,"&lt;&gt;مرفوض"))</f>
        <v/>
      </c>
      <c r="P3347" s="25">
        <f>IF(A3347&lt;&gt;"عهدة","",N(F3347)-O3347)</f>
        <v/>
      </c>
      <c r="Q3347" s="26">
        <f>IF(A3347="","",IF(A3347="عهدة",IF(N(F3347)=0,"⚠ أدخل قيمة العهدة",IF(P3347&lt;0,"⛔ عجز / زيادة مصروفات "&amp;TEXT(-P3347,"#,##0"),IF(COUNTIFS($B$8:$B$5007,B3347,$A$8:$A$5007,"مصروف",$I$8:$I$5007,"&lt;&gt;مرفوض",$K$8:$K$5007,"&lt;&gt;نعم")&gt;0,"⚠ "&amp;COUNTIFS($B$8:$B$5007,B3347,$A$8:$A$5007,"مصروف",$I$8:$I$5007,"&lt;&gt;مرفوض",$K$8:$K$5007,"&lt;&gt;نعم")&amp;" مصروف غير مسوى",IF(L3347="تمت التسوية",IF(P3347=0,"✔ متوازنة وتمت التسوية","✔ تمت التسوية – متبقي "&amp;TEXT(P3347,"#,##0")),IF(P3347&gt;0,"متبقي "&amp;TEXT(P3347,"#,##0"),"✔ متوازنة"))))),IF(R3347=0,"⚠ أضف سطر عهدة أولًا",IF(OR(C3347="",N(G3347)=0),"⚠ أكمل التاريخ والقيمة",IF(S3347="","⚠ التاريخ خارج السنة المالية",IF(H3347="","⚠ اختر بند الموازنة",IF(I3347="مرفوض","✖ مرفوض من المدير",IF(I3347&lt;&gt;"موافق","⏳ بانتظار موافقة المدير",IF(K3347&lt;&gt;"نعم","⚠ غير مسوى مع الحسابات","✔ معتمد ومسوى")))))))))</f>
        <v/>
      </c>
      <c r="R3347">
        <f>N(R3346)+IF(A3347="عهدة",1,0)</f>
        <v/>
      </c>
      <c r="S3347">
        <f>IF(C3347="","",IF(AND(C3347&gt;=DATE(2026,9,1),C3347&lt;=DATE(2027,8,31)),(YEAR(C3347)-2026)*12+MONTH(C3347)-8,""))</f>
        <v/>
      </c>
      <c r="T3347">
        <f>IF(AND(A3347="مصروف",R3347&gt;0,I3347="موافق",S3347&lt;&gt;"",H3347&lt;&gt;""),N(G3347),0)</f>
        <v/>
      </c>
    </row>
    <row r="3348">
      <c r="A3348" s="19" t="n"/>
      <c r="B3348" s="20">
        <f>IF(A3348="","",IF(R3348=0,"⚠ أضف سطر عهدة أولًا","BDR-"&amp;TEXT(R3348,"000")))</f>
        <v/>
      </c>
      <c r="C3348" s="21" t="n"/>
      <c r="D3348" s="20">
        <f>IF(C3348="","",IF(S3348="","خارج السنة المالية",INDEX(القوائم!$D$2:$D$13,S3348)))</f>
        <v/>
      </c>
      <c r="E3348" s="22" t="n"/>
      <c r="F3348" s="23" t="n"/>
      <c r="G3348" s="23" t="n"/>
      <c r="H3348" s="22" t="n"/>
      <c r="I3348" s="19" t="n"/>
      <c r="J3348" s="21" t="n"/>
      <c r="K3348" s="19" t="n"/>
      <c r="L3348" s="19" t="n"/>
      <c r="M3348" s="21" t="n"/>
      <c r="N3348" s="22" t="n"/>
      <c r="O3348" s="24">
        <f>IF(A3348&lt;&gt;"عهدة","",SUMIFS($G$8:$G$5007,$B$8:$B$5007,B3348,$A$8:$A$5007,"مصروف",$I$8:$I$5007,"&lt;&gt;مرفوض"))</f>
        <v/>
      </c>
      <c r="P3348" s="25">
        <f>IF(A3348&lt;&gt;"عهدة","",N(F3348)-O3348)</f>
        <v/>
      </c>
      <c r="Q3348" s="26">
        <f>IF(A3348="","",IF(A3348="عهدة",IF(N(F3348)=0,"⚠ أدخل قيمة العهدة",IF(P3348&lt;0,"⛔ عجز / زيادة مصروفات "&amp;TEXT(-P3348,"#,##0"),IF(COUNTIFS($B$8:$B$5007,B3348,$A$8:$A$5007,"مصروف",$I$8:$I$5007,"&lt;&gt;مرفوض",$K$8:$K$5007,"&lt;&gt;نعم")&gt;0,"⚠ "&amp;COUNTIFS($B$8:$B$5007,B3348,$A$8:$A$5007,"مصروف",$I$8:$I$5007,"&lt;&gt;مرفوض",$K$8:$K$5007,"&lt;&gt;نعم")&amp;" مصروف غير مسوى",IF(L3348="تمت التسوية",IF(P3348=0,"✔ متوازنة وتمت التسوية","✔ تمت التسوية – متبقي "&amp;TEXT(P3348,"#,##0")),IF(P3348&gt;0,"متبقي "&amp;TEXT(P3348,"#,##0"),"✔ متوازنة"))))),IF(R3348=0,"⚠ أضف سطر عهدة أولًا",IF(OR(C3348="",N(G3348)=0),"⚠ أكمل التاريخ والقيمة",IF(S3348="","⚠ التاريخ خارج السنة المالية",IF(H3348="","⚠ اختر بند الموازنة",IF(I3348="مرفوض","✖ مرفوض من المدير",IF(I3348&lt;&gt;"موافق","⏳ بانتظار موافقة المدير",IF(K3348&lt;&gt;"نعم","⚠ غير مسوى مع الحسابات","✔ معتمد ومسوى")))))))))</f>
        <v/>
      </c>
      <c r="R3348">
        <f>N(R3347)+IF(A3348="عهدة",1,0)</f>
        <v/>
      </c>
      <c r="S3348">
        <f>IF(C3348="","",IF(AND(C3348&gt;=DATE(2026,9,1),C3348&lt;=DATE(2027,8,31)),(YEAR(C3348)-2026)*12+MONTH(C3348)-8,""))</f>
        <v/>
      </c>
      <c r="T3348">
        <f>IF(AND(A3348="مصروف",R3348&gt;0,I3348="موافق",S3348&lt;&gt;"",H3348&lt;&gt;""),N(G3348),0)</f>
        <v/>
      </c>
    </row>
    <row r="3349">
      <c r="A3349" s="19" t="n"/>
      <c r="B3349" s="20">
        <f>IF(A3349="","",IF(R3349=0,"⚠ أضف سطر عهدة أولًا","BDR-"&amp;TEXT(R3349,"000")))</f>
        <v/>
      </c>
      <c r="C3349" s="21" t="n"/>
      <c r="D3349" s="20">
        <f>IF(C3349="","",IF(S3349="","خارج السنة المالية",INDEX(القوائم!$D$2:$D$13,S3349)))</f>
        <v/>
      </c>
      <c r="E3349" s="22" t="n"/>
      <c r="F3349" s="23" t="n"/>
      <c r="G3349" s="23" t="n"/>
      <c r="H3349" s="22" t="n"/>
      <c r="I3349" s="19" t="n"/>
      <c r="J3349" s="21" t="n"/>
      <c r="K3349" s="19" t="n"/>
      <c r="L3349" s="19" t="n"/>
      <c r="M3349" s="21" t="n"/>
      <c r="N3349" s="22" t="n"/>
      <c r="O3349" s="24">
        <f>IF(A3349&lt;&gt;"عهدة","",SUMIFS($G$8:$G$5007,$B$8:$B$5007,B3349,$A$8:$A$5007,"مصروف",$I$8:$I$5007,"&lt;&gt;مرفوض"))</f>
        <v/>
      </c>
      <c r="P3349" s="25">
        <f>IF(A3349&lt;&gt;"عهدة","",N(F3349)-O3349)</f>
        <v/>
      </c>
      <c r="Q3349" s="26">
        <f>IF(A3349="","",IF(A3349="عهدة",IF(N(F3349)=0,"⚠ أدخل قيمة العهدة",IF(P3349&lt;0,"⛔ عجز / زيادة مصروفات "&amp;TEXT(-P3349,"#,##0"),IF(COUNTIFS($B$8:$B$5007,B3349,$A$8:$A$5007,"مصروف",$I$8:$I$5007,"&lt;&gt;مرفوض",$K$8:$K$5007,"&lt;&gt;نعم")&gt;0,"⚠ "&amp;COUNTIFS($B$8:$B$5007,B3349,$A$8:$A$5007,"مصروف",$I$8:$I$5007,"&lt;&gt;مرفوض",$K$8:$K$5007,"&lt;&gt;نعم")&amp;" مصروف غير مسوى",IF(L3349="تمت التسوية",IF(P3349=0,"✔ متوازنة وتمت التسوية","✔ تمت التسوية – متبقي "&amp;TEXT(P3349,"#,##0")),IF(P3349&gt;0,"متبقي "&amp;TEXT(P3349,"#,##0"),"✔ متوازنة"))))),IF(R3349=0,"⚠ أضف سطر عهدة أولًا",IF(OR(C3349="",N(G3349)=0),"⚠ أكمل التاريخ والقيمة",IF(S3349="","⚠ التاريخ خارج السنة المالية",IF(H3349="","⚠ اختر بند الموازنة",IF(I3349="مرفوض","✖ مرفوض من المدير",IF(I3349&lt;&gt;"موافق","⏳ بانتظار موافقة المدير",IF(K3349&lt;&gt;"نعم","⚠ غير مسوى مع الحسابات","✔ معتمد ومسوى")))))))))</f>
        <v/>
      </c>
      <c r="R3349">
        <f>N(R3348)+IF(A3349="عهدة",1,0)</f>
        <v/>
      </c>
      <c r="S3349">
        <f>IF(C3349="","",IF(AND(C3349&gt;=DATE(2026,9,1),C3349&lt;=DATE(2027,8,31)),(YEAR(C3349)-2026)*12+MONTH(C3349)-8,""))</f>
        <v/>
      </c>
      <c r="T3349">
        <f>IF(AND(A3349="مصروف",R3349&gt;0,I3349="موافق",S3349&lt;&gt;"",H3349&lt;&gt;""),N(G3349),0)</f>
        <v/>
      </c>
    </row>
    <row r="3350">
      <c r="A3350" s="19" t="n"/>
      <c r="B3350" s="20">
        <f>IF(A3350="","",IF(R3350=0,"⚠ أضف سطر عهدة أولًا","BDR-"&amp;TEXT(R3350,"000")))</f>
        <v/>
      </c>
      <c r="C3350" s="21" t="n"/>
      <c r="D3350" s="20">
        <f>IF(C3350="","",IF(S3350="","خارج السنة المالية",INDEX(القوائم!$D$2:$D$13,S3350)))</f>
        <v/>
      </c>
      <c r="E3350" s="22" t="n"/>
      <c r="F3350" s="23" t="n"/>
      <c r="G3350" s="23" t="n"/>
      <c r="H3350" s="22" t="n"/>
      <c r="I3350" s="19" t="n"/>
      <c r="J3350" s="21" t="n"/>
      <c r="K3350" s="19" t="n"/>
      <c r="L3350" s="19" t="n"/>
      <c r="M3350" s="21" t="n"/>
      <c r="N3350" s="22" t="n"/>
      <c r="O3350" s="24">
        <f>IF(A3350&lt;&gt;"عهدة","",SUMIFS($G$8:$G$5007,$B$8:$B$5007,B3350,$A$8:$A$5007,"مصروف",$I$8:$I$5007,"&lt;&gt;مرفوض"))</f>
        <v/>
      </c>
      <c r="P3350" s="25">
        <f>IF(A3350&lt;&gt;"عهدة","",N(F3350)-O3350)</f>
        <v/>
      </c>
      <c r="Q3350" s="26">
        <f>IF(A3350="","",IF(A3350="عهدة",IF(N(F3350)=0,"⚠ أدخل قيمة العهدة",IF(P3350&lt;0,"⛔ عجز / زيادة مصروفات "&amp;TEXT(-P3350,"#,##0"),IF(COUNTIFS($B$8:$B$5007,B3350,$A$8:$A$5007,"مصروف",$I$8:$I$5007,"&lt;&gt;مرفوض",$K$8:$K$5007,"&lt;&gt;نعم")&gt;0,"⚠ "&amp;COUNTIFS($B$8:$B$5007,B3350,$A$8:$A$5007,"مصروف",$I$8:$I$5007,"&lt;&gt;مرفوض",$K$8:$K$5007,"&lt;&gt;نعم")&amp;" مصروف غير مسوى",IF(L3350="تمت التسوية",IF(P3350=0,"✔ متوازنة وتمت التسوية","✔ تمت التسوية – متبقي "&amp;TEXT(P3350,"#,##0")),IF(P3350&gt;0,"متبقي "&amp;TEXT(P3350,"#,##0"),"✔ متوازنة"))))),IF(R3350=0,"⚠ أضف سطر عهدة أولًا",IF(OR(C3350="",N(G3350)=0),"⚠ أكمل التاريخ والقيمة",IF(S3350="","⚠ التاريخ خارج السنة المالية",IF(H3350="","⚠ اختر بند الموازنة",IF(I3350="مرفوض","✖ مرفوض من المدير",IF(I3350&lt;&gt;"موافق","⏳ بانتظار موافقة المدير",IF(K3350&lt;&gt;"نعم","⚠ غير مسوى مع الحسابات","✔ معتمد ومسوى")))))))))</f>
        <v/>
      </c>
      <c r="R3350">
        <f>N(R3349)+IF(A3350="عهدة",1,0)</f>
        <v/>
      </c>
      <c r="S3350">
        <f>IF(C3350="","",IF(AND(C3350&gt;=DATE(2026,9,1),C3350&lt;=DATE(2027,8,31)),(YEAR(C3350)-2026)*12+MONTH(C3350)-8,""))</f>
        <v/>
      </c>
      <c r="T3350">
        <f>IF(AND(A3350="مصروف",R3350&gt;0,I3350="موافق",S3350&lt;&gt;"",H3350&lt;&gt;""),N(G3350),0)</f>
        <v/>
      </c>
    </row>
    <row r="3351">
      <c r="A3351" s="19" t="n"/>
      <c r="B3351" s="20">
        <f>IF(A3351="","",IF(R3351=0,"⚠ أضف سطر عهدة أولًا","BDR-"&amp;TEXT(R3351,"000")))</f>
        <v/>
      </c>
      <c r="C3351" s="21" t="n"/>
      <c r="D3351" s="20">
        <f>IF(C3351="","",IF(S3351="","خارج السنة المالية",INDEX(القوائم!$D$2:$D$13,S3351)))</f>
        <v/>
      </c>
      <c r="E3351" s="22" t="n"/>
      <c r="F3351" s="23" t="n"/>
      <c r="G3351" s="23" t="n"/>
      <c r="H3351" s="22" t="n"/>
      <c r="I3351" s="19" t="n"/>
      <c r="J3351" s="21" t="n"/>
      <c r="K3351" s="19" t="n"/>
      <c r="L3351" s="19" t="n"/>
      <c r="M3351" s="21" t="n"/>
      <c r="N3351" s="22" t="n"/>
      <c r="O3351" s="24">
        <f>IF(A3351&lt;&gt;"عهدة","",SUMIFS($G$8:$G$5007,$B$8:$B$5007,B3351,$A$8:$A$5007,"مصروف",$I$8:$I$5007,"&lt;&gt;مرفوض"))</f>
        <v/>
      </c>
      <c r="P3351" s="25">
        <f>IF(A3351&lt;&gt;"عهدة","",N(F3351)-O3351)</f>
        <v/>
      </c>
      <c r="Q3351" s="26">
        <f>IF(A3351="","",IF(A3351="عهدة",IF(N(F3351)=0,"⚠ أدخل قيمة العهدة",IF(P3351&lt;0,"⛔ عجز / زيادة مصروفات "&amp;TEXT(-P3351,"#,##0"),IF(COUNTIFS($B$8:$B$5007,B3351,$A$8:$A$5007,"مصروف",$I$8:$I$5007,"&lt;&gt;مرفوض",$K$8:$K$5007,"&lt;&gt;نعم")&gt;0,"⚠ "&amp;COUNTIFS($B$8:$B$5007,B3351,$A$8:$A$5007,"مصروف",$I$8:$I$5007,"&lt;&gt;مرفوض",$K$8:$K$5007,"&lt;&gt;نعم")&amp;" مصروف غير مسوى",IF(L3351="تمت التسوية",IF(P3351=0,"✔ متوازنة وتمت التسوية","✔ تمت التسوية – متبقي "&amp;TEXT(P3351,"#,##0")),IF(P3351&gt;0,"متبقي "&amp;TEXT(P3351,"#,##0"),"✔ متوازنة"))))),IF(R3351=0,"⚠ أضف سطر عهدة أولًا",IF(OR(C3351="",N(G3351)=0),"⚠ أكمل التاريخ والقيمة",IF(S3351="","⚠ التاريخ خارج السنة المالية",IF(H3351="","⚠ اختر بند الموازنة",IF(I3351="مرفوض","✖ مرفوض من المدير",IF(I3351&lt;&gt;"موافق","⏳ بانتظار موافقة المدير",IF(K3351&lt;&gt;"نعم","⚠ غير مسوى مع الحسابات","✔ معتمد ومسوى")))))))))</f>
        <v/>
      </c>
      <c r="R3351">
        <f>N(R3350)+IF(A3351="عهدة",1,0)</f>
        <v/>
      </c>
      <c r="S3351">
        <f>IF(C3351="","",IF(AND(C3351&gt;=DATE(2026,9,1),C3351&lt;=DATE(2027,8,31)),(YEAR(C3351)-2026)*12+MONTH(C3351)-8,""))</f>
        <v/>
      </c>
      <c r="T3351">
        <f>IF(AND(A3351="مصروف",R3351&gt;0,I3351="موافق",S3351&lt;&gt;"",H3351&lt;&gt;""),N(G3351),0)</f>
        <v/>
      </c>
    </row>
    <row r="3352">
      <c r="A3352" s="19" t="n"/>
      <c r="B3352" s="20">
        <f>IF(A3352="","",IF(R3352=0,"⚠ أضف سطر عهدة أولًا","BDR-"&amp;TEXT(R3352,"000")))</f>
        <v/>
      </c>
      <c r="C3352" s="21" t="n"/>
      <c r="D3352" s="20">
        <f>IF(C3352="","",IF(S3352="","خارج السنة المالية",INDEX(القوائم!$D$2:$D$13,S3352)))</f>
        <v/>
      </c>
      <c r="E3352" s="22" t="n"/>
      <c r="F3352" s="23" t="n"/>
      <c r="G3352" s="23" t="n"/>
      <c r="H3352" s="22" t="n"/>
      <c r="I3352" s="19" t="n"/>
      <c r="J3352" s="21" t="n"/>
      <c r="K3352" s="19" t="n"/>
      <c r="L3352" s="19" t="n"/>
      <c r="M3352" s="21" t="n"/>
      <c r="N3352" s="22" t="n"/>
      <c r="O3352" s="24">
        <f>IF(A3352&lt;&gt;"عهدة","",SUMIFS($G$8:$G$5007,$B$8:$B$5007,B3352,$A$8:$A$5007,"مصروف",$I$8:$I$5007,"&lt;&gt;مرفوض"))</f>
        <v/>
      </c>
      <c r="P3352" s="25">
        <f>IF(A3352&lt;&gt;"عهدة","",N(F3352)-O3352)</f>
        <v/>
      </c>
      <c r="Q3352" s="26">
        <f>IF(A3352="","",IF(A3352="عهدة",IF(N(F3352)=0,"⚠ أدخل قيمة العهدة",IF(P3352&lt;0,"⛔ عجز / زيادة مصروفات "&amp;TEXT(-P3352,"#,##0"),IF(COUNTIFS($B$8:$B$5007,B3352,$A$8:$A$5007,"مصروف",$I$8:$I$5007,"&lt;&gt;مرفوض",$K$8:$K$5007,"&lt;&gt;نعم")&gt;0,"⚠ "&amp;COUNTIFS($B$8:$B$5007,B3352,$A$8:$A$5007,"مصروف",$I$8:$I$5007,"&lt;&gt;مرفوض",$K$8:$K$5007,"&lt;&gt;نعم")&amp;" مصروف غير مسوى",IF(L3352="تمت التسوية",IF(P3352=0,"✔ متوازنة وتمت التسوية","✔ تمت التسوية – متبقي "&amp;TEXT(P3352,"#,##0")),IF(P3352&gt;0,"متبقي "&amp;TEXT(P3352,"#,##0"),"✔ متوازنة"))))),IF(R3352=0,"⚠ أضف سطر عهدة أولًا",IF(OR(C3352="",N(G3352)=0),"⚠ أكمل التاريخ والقيمة",IF(S3352="","⚠ التاريخ خارج السنة المالية",IF(H3352="","⚠ اختر بند الموازنة",IF(I3352="مرفوض","✖ مرفوض من المدير",IF(I3352&lt;&gt;"موافق","⏳ بانتظار موافقة المدير",IF(K3352&lt;&gt;"نعم","⚠ غير مسوى مع الحسابات","✔ معتمد ومسوى")))))))))</f>
        <v/>
      </c>
      <c r="R3352">
        <f>N(R3351)+IF(A3352="عهدة",1,0)</f>
        <v/>
      </c>
      <c r="S3352">
        <f>IF(C3352="","",IF(AND(C3352&gt;=DATE(2026,9,1),C3352&lt;=DATE(2027,8,31)),(YEAR(C3352)-2026)*12+MONTH(C3352)-8,""))</f>
        <v/>
      </c>
      <c r="T3352">
        <f>IF(AND(A3352="مصروف",R3352&gt;0,I3352="موافق",S3352&lt;&gt;"",H3352&lt;&gt;""),N(G3352),0)</f>
        <v/>
      </c>
    </row>
    <row r="3353">
      <c r="A3353" s="19" t="n"/>
      <c r="B3353" s="20">
        <f>IF(A3353="","",IF(R3353=0,"⚠ أضف سطر عهدة أولًا","BDR-"&amp;TEXT(R3353,"000")))</f>
        <v/>
      </c>
      <c r="C3353" s="21" t="n"/>
      <c r="D3353" s="20">
        <f>IF(C3353="","",IF(S3353="","خارج السنة المالية",INDEX(القوائم!$D$2:$D$13,S3353)))</f>
        <v/>
      </c>
      <c r="E3353" s="22" t="n"/>
      <c r="F3353" s="23" t="n"/>
      <c r="G3353" s="23" t="n"/>
      <c r="H3353" s="22" t="n"/>
      <c r="I3353" s="19" t="n"/>
      <c r="J3353" s="21" t="n"/>
      <c r="K3353" s="19" t="n"/>
      <c r="L3353" s="19" t="n"/>
      <c r="M3353" s="21" t="n"/>
      <c r="N3353" s="22" t="n"/>
      <c r="O3353" s="24">
        <f>IF(A3353&lt;&gt;"عهدة","",SUMIFS($G$8:$G$5007,$B$8:$B$5007,B3353,$A$8:$A$5007,"مصروف",$I$8:$I$5007,"&lt;&gt;مرفوض"))</f>
        <v/>
      </c>
      <c r="P3353" s="25">
        <f>IF(A3353&lt;&gt;"عهدة","",N(F3353)-O3353)</f>
        <v/>
      </c>
      <c r="Q3353" s="26">
        <f>IF(A3353="","",IF(A3353="عهدة",IF(N(F3353)=0,"⚠ أدخل قيمة العهدة",IF(P3353&lt;0,"⛔ عجز / زيادة مصروفات "&amp;TEXT(-P3353,"#,##0"),IF(COUNTIFS($B$8:$B$5007,B3353,$A$8:$A$5007,"مصروف",$I$8:$I$5007,"&lt;&gt;مرفوض",$K$8:$K$5007,"&lt;&gt;نعم")&gt;0,"⚠ "&amp;COUNTIFS($B$8:$B$5007,B3353,$A$8:$A$5007,"مصروف",$I$8:$I$5007,"&lt;&gt;مرفوض",$K$8:$K$5007,"&lt;&gt;نعم")&amp;" مصروف غير مسوى",IF(L3353="تمت التسوية",IF(P3353=0,"✔ متوازنة وتمت التسوية","✔ تمت التسوية – متبقي "&amp;TEXT(P3353,"#,##0")),IF(P3353&gt;0,"متبقي "&amp;TEXT(P3353,"#,##0"),"✔ متوازنة"))))),IF(R3353=0,"⚠ أضف سطر عهدة أولًا",IF(OR(C3353="",N(G3353)=0),"⚠ أكمل التاريخ والقيمة",IF(S3353="","⚠ التاريخ خارج السنة المالية",IF(H3353="","⚠ اختر بند الموازنة",IF(I3353="مرفوض","✖ مرفوض من المدير",IF(I3353&lt;&gt;"موافق","⏳ بانتظار موافقة المدير",IF(K3353&lt;&gt;"نعم","⚠ غير مسوى مع الحسابات","✔ معتمد ومسوى")))))))))</f>
        <v/>
      </c>
      <c r="R3353">
        <f>N(R3352)+IF(A3353="عهدة",1,0)</f>
        <v/>
      </c>
      <c r="S3353">
        <f>IF(C3353="","",IF(AND(C3353&gt;=DATE(2026,9,1),C3353&lt;=DATE(2027,8,31)),(YEAR(C3353)-2026)*12+MONTH(C3353)-8,""))</f>
        <v/>
      </c>
      <c r="T3353">
        <f>IF(AND(A3353="مصروف",R3353&gt;0,I3353="موافق",S3353&lt;&gt;"",H3353&lt;&gt;""),N(G3353),0)</f>
        <v/>
      </c>
    </row>
    <row r="3354">
      <c r="A3354" s="19" t="n"/>
      <c r="B3354" s="20">
        <f>IF(A3354="","",IF(R3354=0,"⚠ أضف سطر عهدة أولًا","BDR-"&amp;TEXT(R3354,"000")))</f>
        <v/>
      </c>
      <c r="C3354" s="21" t="n"/>
      <c r="D3354" s="20">
        <f>IF(C3354="","",IF(S3354="","خارج السنة المالية",INDEX(القوائم!$D$2:$D$13,S3354)))</f>
        <v/>
      </c>
      <c r="E3354" s="22" t="n"/>
      <c r="F3354" s="23" t="n"/>
      <c r="G3354" s="23" t="n"/>
      <c r="H3354" s="22" t="n"/>
      <c r="I3354" s="19" t="n"/>
      <c r="J3354" s="21" t="n"/>
      <c r="K3354" s="19" t="n"/>
      <c r="L3354" s="19" t="n"/>
      <c r="M3354" s="21" t="n"/>
      <c r="N3354" s="22" t="n"/>
      <c r="O3354" s="24">
        <f>IF(A3354&lt;&gt;"عهدة","",SUMIFS($G$8:$G$5007,$B$8:$B$5007,B3354,$A$8:$A$5007,"مصروف",$I$8:$I$5007,"&lt;&gt;مرفوض"))</f>
        <v/>
      </c>
      <c r="P3354" s="25">
        <f>IF(A3354&lt;&gt;"عهدة","",N(F3354)-O3354)</f>
        <v/>
      </c>
      <c r="Q3354" s="26">
        <f>IF(A3354="","",IF(A3354="عهدة",IF(N(F3354)=0,"⚠ أدخل قيمة العهدة",IF(P3354&lt;0,"⛔ عجز / زيادة مصروفات "&amp;TEXT(-P3354,"#,##0"),IF(COUNTIFS($B$8:$B$5007,B3354,$A$8:$A$5007,"مصروف",$I$8:$I$5007,"&lt;&gt;مرفوض",$K$8:$K$5007,"&lt;&gt;نعم")&gt;0,"⚠ "&amp;COUNTIFS($B$8:$B$5007,B3354,$A$8:$A$5007,"مصروف",$I$8:$I$5007,"&lt;&gt;مرفوض",$K$8:$K$5007,"&lt;&gt;نعم")&amp;" مصروف غير مسوى",IF(L3354="تمت التسوية",IF(P3354=0,"✔ متوازنة وتمت التسوية","✔ تمت التسوية – متبقي "&amp;TEXT(P3354,"#,##0")),IF(P3354&gt;0,"متبقي "&amp;TEXT(P3354,"#,##0"),"✔ متوازنة"))))),IF(R3354=0,"⚠ أضف سطر عهدة أولًا",IF(OR(C3354="",N(G3354)=0),"⚠ أكمل التاريخ والقيمة",IF(S3354="","⚠ التاريخ خارج السنة المالية",IF(H3354="","⚠ اختر بند الموازنة",IF(I3354="مرفوض","✖ مرفوض من المدير",IF(I3354&lt;&gt;"موافق","⏳ بانتظار موافقة المدير",IF(K3354&lt;&gt;"نعم","⚠ غير مسوى مع الحسابات","✔ معتمد ومسوى")))))))))</f>
        <v/>
      </c>
      <c r="R3354">
        <f>N(R3353)+IF(A3354="عهدة",1,0)</f>
        <v/>
      </c>
      <c r="S3354">
        <f>IF(C3354="","",IF(AND(C3354&gt;=DATE(2026,9,1),C3354&lt;=DATE(2027,8,31)),(YEAR(C3354)-2026)*12+MONTH(C3354)-8,""))</f>
        <v/>
      </c>
      <c r="T3354">
        <f>IF(AND(A3354="مصروف",R3354&gt;0,I3354="موافق",S3354&lt;&gt;"",H3354&lt;&gt;""),N(G3354),0)</f>
        <v/>
      </c>
    </row>
    <row r="3355">
      <c r="A3355" s="19" t="n"/>
      <c r="B3355" s="20">
        <f>IF(A3355="","",IF(R3355=0,"⚠ أضف سطر عهدة أولًا","BDR-"&amp;TEXT(R3355,"000")))</f>
        <v/>
      </c>
      <c r="C3355" s="21" t="n"/>
      <c r="D3355" s="20">
        <f>IF(C3355="","",IF(S3355="","خارج السنة المالية",INDEX(القوائم!$D$2:$D$13,S3355)))</f>
        <v/>
      </c>
      <c r="E3355" s="22" t="n"/>
      <c r="F3355" s="23" t="n"/>
      <c r="G3355" s="23" t="n"/>
      <c r="H3355" s="22" t="n"/>
      <c r="I3355" s="19" t="n"/>
      <c r="J3355" s="21" t="n"/>
      <c r="K3355" s="19" t="n"/>
      <c r="L3355" s="19" t="n"/>
      <c r="M3355" s="21" t="n"/>
      <c r="N3355" s="22" t="n"/>
      <c r="O3355" s="24">
        <f>IF(A3355&lt;&gt;"عهدة","",SUMIFS($G$8:$G$5007,$B$8:$B$5007,B3355,$A$8:$A$5007,"مصروف",$I$8:$I$5007,"&lt;&gt;مرفوض"))</f>
        <v/>
      </c>
      <c r="P3355" s="25">
        <f>IF(A3355&lt;&gt;"عهدة","",N(F3355)-O3355)</f>
        <v/>
      </c>
      <c r="Q3355" s="26">
        <f>IF(A3355="","",IF(A3355="عهدة",IF(N(F3355)=0,"⚠ أدخل قيمة العهدة",IF(P3355&lt;0,"⛔ عجز / زيادة مصروفات "&amp;TEXT(-P3355,"#,##0"),IF(COUNTIFS($B$8:$B$5007,B3355,$A$8:$A$5007,"مصروف",$I$8:$I$5007,"&lt;&gt;مرفوض",$K$8:$K$5007,"&lt;&gt;نعم")&gt;0,"⚠ "&amp;COUNTIFS($B$8:$B$5007,B3355,$A$8:$A$5007,"مصروف",$I$8:$I$5007,"&lt;&gt;مرفوض",$K$8:$K$5007,"&lt;&gt;نعم")&amp;" مصروف غير مسوى",IF(L3355="تمت التسوية",IF(P3355=0,"✔ متوازنة وتمت التسوية","✔ تمت التسوية – متبقي "&amp;TEXT(P3355,"#,##0")),IF(P3355&gt;0,"متبقي "&amp;TEXT(P3355,"#,##0"),"✔ متوازنة"))))),IF(R3355=0,"⚠ أضف سطر عهدة أولًا",IF(OR(C3355="",N(G3355)=0),"⚠ أكمل التاريخ والقيمة",IF(S3355="","⚠ التاريخ خارج السنة المالية",IF(H3355="","⚠ اختر بند الموازنة",IF(I3355="مرفوض","✖ مرفوض من المدير",IF(I3355&lt;&gt;"موافق","⏳ بانتظار موافقة المدير",IF(K3355&lt;&gt;"نعم","⚠ غير مسوى مع الحسابات","✔ معتمد ومسوى")))))))))</f>
        <v/>
      </c>
      <c r="R3355">
        <f>N(R3354)+IF(A3355="عهدة",1,0)</f>
        <v/>
      </c>
      <c r="S3355">
        <f>IF(C3355="","",IF(AND(C3355&gt;=DATE(2026,9,1),C3355&lt;=DATE(2027,8,31)),(YEAR(C3355)-2026)*12+MONTH(C3355)-8,""))</f>
        <v/>
      </c>
      <c r="T3355">
        <f>IF(AND(A3355="مصروف",R3355&gt;0,I3355="موافق",S3355&lt;&gt;"",H3355&lt;&gt;""),N(G3355),0)</f>
        <v/>
      </c>
    </row>
    <row r="3356">
      <c r="A3356" s="19" t="n"/>
      <c r="B3356" s="20">
        <f>IF(A3356="","",IF(R3356=0,"⚠ أضف سطر عهدة أولًا","BDR-"&amp;TEXT(R3356,"000")))</f>
        <v/>
      </c>
      <c r="C3356" s="21" t="n"/>
      <c r="D3356" s="20">
        <f>IF(C3356="","",IF(S3356="","خارج السنة المالية",INDEX(القوائم!$D$2:$D$13,S3356)))</f>
        <v/>
      </c>
      <c r="E3356" s="22" t="n"/>
      <c r="F3356" s="23" t="n"/>
      <c r="G3356" s="23" t="n"/>
      <c r="H3356" s="22" t="n"/>
      <c r="I3356" s="19" t="n"/>
      <c r="J3356" s="21" t="n"/>
      <c r="K3356" s="19" t="n"/>
      <c r="L3356" s="19" t="n"/>
      <c r="M3356" s="21" t="n"/>
      <c r="N3356" s="22" t="n"/>
      <c r="O3356" s="24">
        <f>IF(A3356&lt;&gt;"عهدة","",SUMIFS($G$8:$G$5007,$B$8:$B$5007,B3356,$A$8:$A$5007,"مصروف",$I$8:$I$5007,"&lt;&gt;مرفوض"))</f>
        <v/>
      </c>
      <c r="P3356" s="25">
        <f>IF(A3356&lt;&gt;"عهدة","",N(F3356)-O3356)</f>
        <v/>
      </c>
      <c r="Q3356" s="26">
        <f>IF(A3356="","",IF(A3356="عهدة",IF(N(F3356)=0,"⚠ أدخل قيمة العهدة",IF(P3356&lt;0,"⛔ عجز / زيادة مصروفات "&amp;TEXT(-P3356,"#,##0"),IF(COUNTIFS($B$8:$B$5007,B3356,$A$8:$A$5007,"مصروف",$I$8:$I$5007,"&lt;&gt;مرفوض",$K$8:$K$5007,"&lt;&gt;نعم")&gt;0,"⚠ "&amp;COUNTIFS($B$8:$B$5007,B3356,$A$8:$A$5007,"مصروف",$I$8:$I$5007,"&lt;&gt;مرفوض",$K$8:$K$5007,"&lt;&gt;نعم")&amp;" مصروف غير مسوى",IF(L3356="تمت التسوية",IF(P3356=0,"✔ متوازنة وتمت التسوية","✔ تمت التسوية – متبقي "&amp;TEXT(P3356,"#,##0")),IF(P3356&gt;0,"متبقي "&amp;TEXT(P3356,"#,##0"),"✔ متوازنة"))))),IF(R3356=0,"⚠ أضف سطر عهدة أولًا",IF(OR(C3356="",N(G3356)=0),"⚠ أكمل التاريخ والقيمة",IF(S3356="","⚠ التاريخ خارج السنة المالية",IF(H3356="","⚠ اختر بند الموازنة",IF(I3356="مرفوض","✖ مرفوض من المدير",IF(I3356&lt;&gt;"موافق","⏳ بانتظار موافقة المدير",IF(K3356&lt;&gt;"نعم","⚠ غير مسوى مع الحسابات","✔ معتمد ومسوى")))))))))</f>
        <v/>
      </c>
      <c r="R3356">
        <f>N(R3355)+IF(A3356="عهدة",1,0)</f>
        <v/>
      </c>
      <c r="S3356">
        <f>IF(C3356="","",IF(AND(C3356&gt;=DATE(2026,9,1),C3356&lt;=DATE(2027,8,31)),(YEAR(C3356)-2026)*12+MONTH(C3356)-8,""))</f>
        <v/>
      </c>
      <c r="T3356">
        <f>IF(AND(A3356="مصروف",R3356&gt;0,I3356="موافق",S3356&lt;&gt;"",H3356&lt;&gt;""),N(G3356),0)</f>
        <v/>
      </c>
    </row>
    <row r="3357">
      <c r="A3357" s="19" t="n"/>
      <c r="B3357" s="20">
        <f>IF(A3357="","",IF(R3357=0,"⚠ أضف سطر عهدة أولًا","BDR-"&amp;TEXT(R3357,"000")))</f>
        <v/>
      </c>
      <c r="C3357" s="21" t="n"/>
      <c r="D3357" s="20">
        <f>IF(C3357="","",IF(S3357="","خارج السنة المالية",INDEX(القوائم!$D$2:$D$13,S3357)))</f>
        <v/>
      </c>
      <c r="E3357" s="22" t="n"/>
      <c r="F3357" s="23" t="n"/>
      <c r="G3357" s="23" t="n"/>
      <c r="H3357" s="22" t="n"/>
      <c r="I3357" s="19" t="n"/>
      <c r="J3357" s="21" t="n"/>
      <c r="K3357" s="19" t="n"/>
      <c r="L3357" s="19" t="n"/>
      <c r="M3357" s="21" t="n"/>
      <c r="N3357" s="22" t="n"/>
      <c r="O3357" s="24">
        <f>IF(A3357&lt;&gt;"عهدة","",SUMIFS($G$8:$G$5007,$B$8:$B$5007,B3357,$A$8:$A$5007,"مصروف",$I$8:$I$5007,"&lt;&gt;مرفوض"))</f>
        <v/>
      </c>
      <c r="P3357" s="25">
        <f>IF(A3357&lt;&gt;"عهدة","",N(F3357)-O3357)</f>
        <v/>
      </c>
      <c r="Q3357" s="26">
        <f>IF(A3357="","",IF(A3357="عهدة",IF(N(F3357)=0,"⚠ أدخل قيمة العهدة",IF(P3357&lt;0,"⛔ عجز / زيادة مصروفات "&amp;TEXT(-P3357,"#,##0"),IF(COUNTIFS($B$8:$B$5007,B3357,$A$8:$A$5007,"مصروف",$I$8:$I$5007,"&lt;&gt;مرفوض",$K$8:$K$5007,"&lt;&gt;نعم")&gt;0,"⚠ "&amp;COUNTIFS($B$8:$B$5007,B3357,$A$8:$A$5007,"مصروف",$I$8:$I$5007,"&lt;&gt;مرفوض",$K$8:$K$5007,"&lt;&gt;نعم")&amp;" مصروف غير مسوى",IF(L3357="تمت التسوية",IF(P3357=0,"✔ متوازنة وتمت التسوية","✔ تمت التسوية – متبقي "&amp;TEXT(P3357,"#,##0")),IF(P3357&gt;0,"متبقي "&amp;TEXT(P3357,"#,##0"),"✔ متوازنة"))))),IF(R3357=0,"⚠ أضف سطر عهدة أولًا",IF(OR(C3357="",N(G3357)=0),"⚠ أكمل التاريخ والقيمة",IF(S3357="","⚠ التاريخ خارج السنة المالية",IF(H3357="","⚠ اختر بند الموازنة",IF(I3357="مرفوض","✖ مرفوض من المدير",IF(I3357&lt;&gt;"موافق","⏳ بانتظار موافقة المدير",IF(K3357&lt;&gt;"نعم","⚠ غير مسوى مع الحسابات","✔ معتمد ومسوى")))))))))</f>
        <v/>
      </c>
      <c r="R3357">
        <f>N(R3356)+IF(A3357="عهدة",1,0)</f>
        <v/>
      </c>
      <c r="S3357">
        <f>IF(C3357="","",IF(AND(C3357&gt;=DATE(2026,9,1),C3357&lt;=DATE(2027,8,31)),(YEAR(C3357)-2026)*12+MONTH(C3357)-8,""))</f>
        <v/>
      </c>
      <c r="T3357">
        <f>IF(AND(A3357="مصروف",R3357&gt;0,I3357="موافق",S3357&lt;&gt;"",H3357&lt;&gt;""),N(G3357),0)</f>
        <v/>
      </c>
    </row>
    <row r="3358">
      <c r="A3358" s="19" t="n"/>
      <c r="B3358" s="20">
        <f>IF(A3358="","",IF(R3358=0,"⚠ أضف سطر عهدة أولًا","BDR-"&amp;TEXT(R3358,"000")))</f>
        <v/>
      </c>
      <c r="C3358" s="21" t="n"/>
      <c r="D3358" s="20">
        <f>IF(C3358="","",IF(S3358="","خارج السنة المالية",INDEX(القوائم!$D$2:$D$13,S3358)))</f>
        <v/>
      </c>
      <c r="E3358" s="22" t="n"/>
      <c r="F3358" s="23" t="n"/>
      <c r="G3358" s="23" t="n"/>
      <c r="H3358" s="22" t="n"/>
      <c r="I3358" s="19" t="n"/>
      <c r="J3358" s="21" t="n"/>
      <c r="K3358" s="19" t="n"/>
      <c r="L3358" s="19" t="n"/>
      <c r="M3358" s="21" t="n"/>
      <c r="N3358" s="22" t="n"/>
      <c r="O3358" s="24">
        <f>IF(A3358&lt;&gt;"عهدة","",SUMIFS($G$8:$G$5007,$B$8:$B$5007,B3358,$A$8:$A$5007,"مصروف",$I$8:$I$5007,"&lt;&gt;مرفوض"))</f>
        <v/>
      </c>
      <c r="P3358" s="25">
        <f>IF(A3358&lt;&gt;"عهدة","",N(F3358)-O3358)</f>
        <v/>
      </c>
      <c r="Q3358" s="26">
        <f>IF(A3358="","",IF(A3358="عهدة",IF(N(F3358)=0,"⚠ أدخل قيمة العهدة",IF(P3358&lt;0,"⛔ عجز / زيادة مصروفات "&amp;TEXT(-P3358,"#,##0"),IF(COUNTIFS($B$8:$B$5007,B3358,$A$8:$A$5007,"مصروف",$I$8:$I$5007,"&lt;&gt;مرفوض",$K$8:$K$5007,"&lt;&gt;نعم")&gt;0,"⚠ "&amp;COUNTIFS($B$8:$B$5007,B3358,$A$8:$A$5007,"مصروف",$I$8:$I$5007,"&lt;&gt;مرفوض",$K$8:$K$5007,"&lt;&gt;نعم")&amp;" مصروف غير مسوى",IF(L3358="تمت التسوية",IF(P3358=0,"✔ متوازنة وتمت التسوية","✔ تمت التسوية – متبقي "&amp;TEXT(P3358,"#,##0")),IF(P3358&gt;0,"متبقي "&amp;TEXT(P3358,"#,##0"),"✔ متوازنة"))))),IF(R3358=0,"⚠ أضف سطر عهدة أولًا",IF(OR(C3358="",N(G3358)=0),"⚠ أكمل التاريخ والقيمة",IF(S3358="","⚠ التاريخ خارج السنة المالية",IF(H3358="","⚠ اختر بند الموازنة",IF(I3358="مرفوض","✖ مرفوض من المدير",IF(I3358&lt;&gt;"موافق","⏳ بانتظار موافقة المدير",IF(K3358&lt;&gt;"نعم","⚠ غير مسوى مع الحسابات","✔ معتمد ومسوى")))))))))</f>
        <v/>
      </c>
      <c r="R3358">
        <f>N(R3357)+IF(A3358="عهدة",1,0)</f>
        <v/>
      </c>
      <c r="S3358">
        <f>IF(C3358="","",IF(AND(C3358&gt;=DATE(2026,9,1),C3358&lt;=DATE(2027,8,31)),(YEAR(C3358)-2026)*12+MONTH(C3358)-8,""))</f>
        <v/>
      </c>
      <c r="T3358">
        <f>IF(AND(A3358="مصروف",R3358&gt;0,I3358="موافق",S3358&lt;&gt;"",H3358&lt;&gt;""),N(G3358),0)</f>
        <v/>
      </c>
    </row>
    <row r="3359">
      <c r="A3359" s="19" t="n"/>
      <c r="B3359" s="20">
        <f>IF(A3359="","",IF(R3359=0,"⚠ أضف سطر عهدة أولًا","BDR-"&amp;TEXT(R3359,"000")))</f>
        <v/>
      </c>
      <c r="C3359" s="21" t="n"/>
      <c r="D3359" s="20">
        <f>IF(C3359="","",IF(S3359="","خارج السنة المالية",INDEX(القوائم!$D$2:$D$13,S3359)))</f>
        <v/>
      </c>
      <c r="E3359" s="22" t="n"/>
      <c r="F3359" s="23" t="n"/>
      <c r="G3359" s="23" t="n"/>
      <c r="H3359" s="22" t="n"/>
      <c r="I3359" s="19" t="n"/>
      <c r="J3359" s="21" t="n"/>
      <c r="K3359" s="19" t="n"/>
      <c r="L3359" s="19" t="n"/>
      <c r="M3359" s="21" t="n"/>
      <c r="N3359" s="22" t="n"/>
      <c r="O3359" s="24">
        <f>IF(A3359&lt;&gt;"عهدة","",SUMIFS($G$8:$G$5007,$B$8:$B$5007,B3359,$A$8:$A$5007,"مصروف",$I$8:$I$5007,"&lt;&gt;مرفوض"))</f>
        <v/>
      </c>
      <c r="P3359" s="25">
        <f>IF(A3359&lt;&gt;"عهدة","",N(F3359)-O3359)</f>
        <v/>
      </c>
      <c r="Q3359" s="26">
        <f>IF(A3359="","",IF(A3359="عهدة",IF(N(F3359)=0,"⚠ أدخل قيمة العهدة",IF(P3359&lt;0,"⛔ عجز / زيادة مصروفات "&amp;TEXT(-P3359,"#,##0"),IF(COUNTIFS($B$8:$B$5007,B3359,$A$8:$A$5007,"مصروف",$I$8:$I$5007,"&lt;&gt;مرفوض",$K$8:$K$5007,"&lt;&gt;نعم")&gt;0,"⚠ "&amp;COUNTIFS($B$8:$B$5007,B3359,$A$8:$A$5007,"مصروف",$I$8:$I$5007,"&lt;&gt;مرفوض",$K$8:$K$5007,"&lt;&gt;نعم")&amp;" مصروف غير مسوى",IF(L3359="تمت التسوية",IF(P3359=0,"✔ متوازنة وتمت التسوية","✔ تمت التسوية – متبقي "&amp;TEXT(P3359,"#,##0")),IF(P3359&gt;0,"متبقي "&amp;TEXT(P3359,"#,##0"),"✔ متوازنة"))))),IF(R3359=0,"⚠ أضف سطر عهدة أولًا",IF(OR(C3359="",N(G3359)=0),"⚠ أكمل التاريخ والقيمة",IF(S3359="","⚠ التاريخ خارج السنة المالية",IF(H3359="","⚠ اختر بند الموازنة",IF(I3359="مرفوض","✖ مرفوض من المدير",IF(I3359&lt;&gt;"موافق","⏳ بانتظار موافقة المدير",IF(K3359&lt;&gt;"نعم","⚠ غير مسوى مع الحسابات","✔ معتمد ومسوى")))))))))</f>
        <v/>
      </c>
      <c r="R3359">
        <f>N(R3358)+IF(A3359="عهدة",1,0)</f>
        <v/>
      </c>
      <c r="S3359">
        <f>IF(C3359="","",IF(AND(C3359&gt;=DATE(2026,9,1),C3359&lt;=DATE(2027,8,31)),(YEAR(C3359)-2026)*12+MONTH(C3359)-8,""))</f>
        <v/>
      </c>
      <c r="T3359">
        <f>IF(AND(A3359="مصروف",R3359&gt;0,I3359="موافق",S3359&lt;&gt;"",H3359&lt;&gt;""),N(G3359),0)</f>
        <v/>
      </c>
    </row>
    <row r="3360">
      <c r="A3360" s="19" t="n"/>
      <c r="B3360" s="20">
        <f>IF(A3360="","",IF(R3360=0,"⚠ أضف سطر عهدة أولًا","BDR-"&amp;TEXT(R3360,"000")))</f>
        <v/>
      </c>
      <c r="C3360" s="21" t="n"/>
      <c r="D3360" s="20">
        <f>IF(C3360="","",IF(S3360="","خارج السنة المالية",INDEX(القوائم!$D$2:$D$13,S3360)))</f>
        <v/>
      </c>
      <c r="E3360" s="22" t="n"/>
      <c r="F3360" s="23" t="n"/>
      <c r="G3360" s="23" t="n"/>
      <c r="H3360" s="22" t="n"/>
      <c r="I3360" s="19" t="n"/>
      <c r="J3360" s="21" t="n"/>
      <c r="K3360" s="19" t="n"/>
      <c r="L3360" s="19" t="n"/>
      <c r="M3360" s="21" t="n"/>
      <c r="N3360" s="22" t="n"/>
      <c r="O3360" s="24">
        <f>IF(A3360&lt;&gt;"عهدة","",SUMIFS($G$8:$G$5007,$B$8:$B$5007,B3360,$A$8:$A$5007,"مصروف",$I$8:$I$5007,"&lt;&gt;مرفوض"))</f>
        <v/>
      </c>
      <c r="P3360" s="25">
        <f>IF(A3360&lt;&gt;"عهدة","",N(F3360)-O3360)</f>
        <v/>
      </c>
      <c r="Q3360" s="26">
        <f>IF(A3360="","",IF(A3360="عهدة",IF(N(F3360)=0,"⚠ أدخل قيمة العهدة",IF(P3360&lt;0,"⛔ عجز / زيادة مصروفات "&amp;TEXT(-P3360,"#,##0"),IF(COUNTIFS($B$8:$B$5007,B3360,$A$8:$A$5007,"مصروف",$I$8:$I$5007,"&lt;&gt;مرفوض",$K$8:$K$5007,"&lt;&gt;نعم")&gt;0,"⚠ "&amp;COUNTIFS($B$8:$B$5007,B3360,$A$8:$A$5007,"مصروف",$I$8:$I$5007,"&lt;&gt;مرفوض",$K$8:$K$5007,"&lt;&gt;نعم")&amp;" مصروف غير مسوى",IF(L3360="تمت التسوية",IF(P3360=0,"✔ متوازنة وتمت التسوية","✔ تمت التسوية – متبقي "&amp;TEXT(P3360,"#,##0")),IF(P3360&gt;0,"متبقي "&amp;TEXT(P3360,"#,##0"),"✔ متوازنة"))))),IF(R3360=0,"⚠ أضف سطر عهدة أولًا",IF(OR(C3360="",N(G3360)=0),"⚠ أكمل التاريخ والقيمة",IF(S3360="","⚠ التاريخ خارج السنة المالية",IF(H3360="","⚠ اختر بند الموازنة",IF(I3360="مرفوض","✖ مرفوض من المدير",IF(I3360&lt;&gt;"موافق","⏳ بانتظار موافقة المدير",IF(K3360&lt;&gt;"نعم","⚠ غير مسوى مع الحسابات","✔ معتمد ومسوى")))))))))</f>
        <v/>
      </c>
      <c r="R3360">
        <f>N(R3359)+IF(A3360="عهدة",1,0)</f>
        <v/>
      </c>
      <c r="S3360">
        <f>IF(C3360="","",IF(AND(C3360&gt;=DATE(2026,9,1),C3360&lt;=DATE(2027,8,31)),(YEAR(C3360)-2026)*12+MONTH(C3360)-8,""))</f>
        <v/>
      </c>
      <c r="T3360">
        <f>IF(AND(A3360="مصروف",R3360&gt;0,I3360="موافق",S3360&lt;&gt;"",H3360&lt;&gt;""),N(G3360),0)</f>
        <v/>
      </c>
    </row>
    <row r="3361">
      <c r="A3361" s="19" t="n"/>
      <c r="B3361" s="20">
        <f>IF(A3361="","",IF(R3361=0,"⚠ أضف سطر عهدة أولًا","BDR-"&amp;TEXT(R3361,"000")))</f>
        <v/>
      </c>
      <c r="C3361" s="21" t="n"/>
      <c r="D3361" s="20">
        <f>IF(C3361="","",IF(S3361="","خارج السنة المالية",INDEX(القوائم!$D$2:$D$13,S3361)))</f>
        <v/>
      </c>
      <c r="E3361" s="22" t="n"/>
      <c r="F3361" s="23" t="n"/>
      <c r="G3361" s="23" t="n"/>
      <c r="H3361" s="22" t="n"/>
      <c r="I3361" s="19" t="n"/>
      <c r="J3361" s="21" t="n"/>
      <c r="K3361" s="19" t="n"/>
      <c r="L3361" s="19" t="n"/>
      <c r="M3361" s="21" t="n"/>
      <c r="N3361" s="22" t="n"/>
      <c r="O3361" s="24">
        <f>IF(A3361&lt;&gt;"عهدة","",SUMIFS($G$8:$G$5007,$B$8:$B$5007,B3361,$A$8:$A$5007,"مصروف",$I$8:$I$5007,"&lt;&gt;مرفوض"))</f>
        <v/>
      </c>
      <c r="P3361" s="25">
        <f>IF(A3361&lt;&gt;"عهدة","",N(F3361)-O3361)</f>
        <v/>
      </c>
      <c r="Q3361" s="26">
        <f>IF(A3361="","",IF(A3361="عهدة",IF(N(F3361)=0,"⚠ أدخل قيمة العهدة",IF(P3361&lt;0,"⛔ عجز / زيادة مصروفات "&amp;TEXT(-P3361,"#,##0"),IF(COUNTIFS($B$8:$B$5007,B3361,$A$8:$A$5007,"مصروف",$I$8:$I$5007,"&lt;&gt;مرفوض",$K$8:$K$5007,"&lt;&gt;نعم")&gt;0,"⚠ "&amp;COUNTIFS($B$8:$B$5007,B3361,$A$8:$A$5007,"مصروف",$I$8:$I$5007,"&lt;&gt;مرفوض",$K$8:$K$5007,"&lt;&gt;نعم")&amp;" مصروف غير مسوى",IF(L3361="تمت التسوية",IF(P3361=0,"✔ متوازنة وتمت التسوية","✔ تمت التسوية – متبقي "&amp;TEXT(P3361,"#,##0")),IF(P3361&gt;0,"متبقي "&amp;TEXT(P3361,"#,##0"),"✔ متوازنة"))))),IF(R3361=0,"⚠ أضف سطر عهدة أولًا",IF(OR(C3361="",N(G3361)=0),"⚠ أكمل التاريخ والقيمة",IF(S3361="","⚠ التاريخ خارج السنة المالية",IF(H3361="","⚠ اختر بند الموازنة",IF(I3361="مرفوض","✖ مرفوض من المدير",IF(I3361&lt;&gt;"موافق","⏳ بانتظار موافقة المدير",IF(K3361&lt;&gt;"نعم","⚠ غير مسوى مع الحسابات","✔ معتمد ومسوى")))))))))</f>
        <v/>
      </c>
      <c r="R3361">
        <f>N(R3360)+IF(A3361="عهدة",1,0)</f>
        <v/>
      </c>
      <c r="S3361">
        <f>IF(C3361="","",IF(AND(C3361&gt;=DATE(2026,9,1),C3361&lt;=DATE(2027,8,31)),(YEAR(C3361)-2026)*12+MONTH(C3361)-8,""))</f>
        <v/>
      </c>
      <c r="T3361">
        <f>IF(AND(A3361="مصروف",R3361&gt;0,I3361="موافق",S3361&lt;&gt;"",H3361&lt;&gt;""),N(G3361),0)</f>
        <v/>
      </c>
    </row>
    <row r="3362">
      <c r="A3362" s="19" t="n"/>
      <c r="B3362" s="20">
        <f>IF(A3362="","",IF(R3362=0,"⚠ أضف سطر عهدة أولًا","BDR-"&amp;TEXT(R3362,"000")))</f>
        <v/>
      </c>
      <c r="C3362" s="21" t="n"/>
      <c r="D3362" s="20">
        <f>IF(C3362="","",IF(S3362="","خارج السنة المالية",INDEX(القوائم!$D$2:$D$13,S3362)))</f>
        <v/>
      </c>
      <c r="E3362" s="22" t="n"/>
      <c r="F3362" s="23" t="n"/>
      <c r="G3362" s="23" t="n"/>
      <c r="H3362" s="22" t="n"/>
      <c r="I3362" s="19" t="n"/>
      <c r="J3362" s="21" t="n"/>
      <c r="K3362" s="19" t="n"/>
      <c r="L3362" s="19" t="n"/>
      <c r="M3362" s="21" t="n"/>
      <c r="N3362" s="22" t="n"/>
      <c r="O3362" s="24">
        <f>IF(A3362&lt;&gt;"عهدة","",SUMIFS($G$8:$G$5007,$B$8:$B$5007,B3362,$A$8:$A$5007,"مصروف",$I$8:$I$5007,"&lt;&gt;مرفوض"))</f>
        <v/>
      </c>
      <c r="P3362" s="25">
        <f>IF(A3362&lt;&gt;"عهدة","",N(F3362)-O3362)</f>
        <v/>
      </c>
      <c r="Q3362" s="26">
        <f>IF(A3362="","",IF(A3362="عهدة",IF(N(F3362)=0,"⚠ أدخل قيمة العهدة",IF(P3362&lt;0,"⛔ عجز / زيادة مصروفات "&amp;TEXT(-P3362,"#,##0"),IF(COUNTIFS($B$8:$B$5007,B3362,$A$8:$A$5007,"مصروف",$I$8:$I$5007,"&lt;&gt;مرفوض",$K$8:$K$5007,"&lt;&gt;نعم")&gt;0,"⚠ "&amp;COUNTIFS($B$8:$B$5007,B3362,$A$8:$A$5007,"مصروف",$I$8:$I$5007,"&lt;&gt;مرفوض",$K$8:$K$5007,"&lt;&gt;نعم")&amp;" مصروف غير مسوى",IF(L3362="تمت التسوية",IF(P3362=0,"✔ متوازنة وتمت التسوية","✔ تمت التسوية – متبقي "&amp;TEXT(P3362,"#,##0")),IF(P3362&gt;0,"متبقي "&amp;TEXT(P3362,"#,##0"),"✔ متوازنة"))))),IF(R3362=0,"⚠ أضف سطر عهدة أولًا",IF(OR(C3362="",N(G3362)=0),"⚠ أكمل التاريخ والقيمة",IF(S3362="","⚠ التاريخ خارج السنة المالية",IF(H3362="","⚠ اختر بند الموازنة",IF(I3362="مرفوض","✖ مرفوض من المدير",IF(I3362&lt;&gt;"موافق","⏳ بانتظار موافقة المدير",IF(K3362&lt;&gt;"نعم","⚠ غير مسوى مع الحسابات","✔ معتمد ومسوى")))))))))</f>
        <v/>
      </c>
      <c r="R3362">
        <f>N(R3361)+IF(A3362="عهدة",1,0)</f>
        <v/>
      </c>
      <c r="S3362">
        <f>IF(C3362="","",IF(AND(C3362&gt;=DATE(2026,9,1),C3362&lt;=DATE(2027,8,31)),(YEAR(C3362)-2026)*12+MONTH(C3362)-8,""))</f>
        <v/>
      </c>
      <c r="T3362">
        <f>IF(AND(A3362="مصروف",R3362&gt;0,I3362="موافق",S3362&lt;&gt;"",H3362&lt;&gt;""),N(G3362),0)</f>
        <v/>
      </c>
    </row>
    <row r="3363">
      <c r="A3363" s="19" t="n"/>
      <c r="B3363" s="20">
        <f>IF(A3363="","",IF(R3363=0,"⚠ أضف سطر عهدة أولًا","BDR-"&amp;TEXT(R3363,"000")))</f>
        <v/>
      </c>
      <c r="C3363" s="21" t="n"/>
      <c r="D3363" s="20">
        <f>IF(C3363="","",IF(S3363="","خارج السنة المالية",INDEX(القوائم!$D$2:$D$13,S3363)))</f>
        <v/>
      </c>
      <c r="E3363" s="22" t="n"/>
      <c r="F3363" s="23" t="n"/>
      <c r="G3363" s="23" t="n"/>
      <c r="H3363" s="22" t="n"/>
      <c r="I3363" s="19" t="n"/>
      <c r="J3363" s="21" t="n"/>
      <c r="K3363" s="19" t="n"/>
      <c r="L3363" s="19" t="n"/>
      <c r="M3363" s="21" t="n"/>
      <c r="N3363" s="22" t="n"/>
      <c r="O3363" s="24">
        <f>IF(A3363&lt;&gt;"عهدة","",SUMIFS($G$8:$G$5007,$B$8:$B$5007,B3363,$A$8:$A$5007,"مصروف",$I$8:$I$5007,"&lt;&gt;مرفوض"))</f>
        <v/>
      </c>
      <c r="P3363" s="25">
        <f>IF(A3363&lt;&gt;"عهدة","",N(F3363)-O3363)</f>
        <v/>
      </c>
      <c r="Q3363" s="26">
        <f>IF(A3363="","",IF(A3363="عهدة",IF(N(F3363)=0,"⚠ أدخل قيمة العهدة",IF(P3363&lt;0,"⛔ عجز / زيادة مصروفات "&amp;TEXT(-P3363,"#,##0"),IF(COUNTIFS($B$8:$B$5007,B3363,$A$8:$A$5007,"مصروف",$I$8:$I$5007,"&lt;&gt;مرفوض",$K$8:$K$5007,"&lt;&gt;نعم")&gt;0,"⚠ "&amp;COUNTIFS($B$8:$B$5007,B3363,$A$8:$A$5007,"مصروف",$I$8:$I$5007,"&lt;&gt;مرفوض",$K$8:$K$5007,"&lt;&gt;نعم")&amp;" مصروف غير مسوى",IF(L3363="تمت التسوية",IF(P3363=0,"✔ متوازنة وتمت التسوية","✔ تمت التسوية – متبقي "&amp;TEXT(P3363,"#,##0")),IF(P3363&gt;0,"متبقي "&amp;TEXT(P3363,"#,##0"),"✔ متوازنة"))))),IF(R3363=0,"⚠ أضف سطر عهدة أولًا",IF(OR(C3363="",N(G3363)=0),"⚠ أكمل التاريخ والقيمة",IF(S3363="","⚠ التاريخ خارج السنة المالية",IF(H3363="","⚠ اختر بند الموازنة",IF(I3363="مرفوض","✖ مرفوض من المدير",IF(I3363&lt;&gt;"موافق","⏳ بانتظار موافقة المدير",IF(K3363&lt;&gt;"نعم","⚠ غير مسوى مع الحسابات","✔ معتمد ومسوى")))))))))</f>
        <v/>
      </c>
      <c r="R3363">
        <f>N(R3362)+IF(A3363="عهدة",1,0)</f>
        <v/>
      </c>
      <c r="S3363">
        <f>IF(C3363="","",IF(AND(C3363&gt;=DATE(2026,9,1),C3363&lt;=DATE(2027,8,31)),(YEAR(C3363)-2026)*12+MONTH(C3363)-8,""))</f>
        <v/>
      </c>
      <c r="T3363">
        <f>IF(AND(A3363="مصروف",R3363&gt;0,I3363="موافق",S3363&lt;&gt;"",H3363&lt;&gt;""),N(G3363),0)</f>
        <v/>
      </c>
    </row>
    <row r="3364">
      <c r="A3364" s="19" t="n"/>
      <c r="B3364" s="20">
        <f>IF(A3364="","",IF(R3364=0,"⚠ أضف سطر عهدة أولًا","BDR-"&amp;TEXT(R3364,"000")))</f>
        <v/>
      </c>
      <c r="C3364" s="21" t="n"/>
      <c r="D3364" s="20">
        <f>IF(C3364="","",IF(S3364="","خارج السنة المالية",INDEX(القوائم!$D$2:$D$13,S3364)))</f>
        <v/>
      </c>
      <c r="E3364" s="22" t="n"/>
      <c r="F3364" s="23" t="n"/>
      <c r="G3364" s="23" t="n"/>
      <c r="H3364" s="22" t="n"/>
      <c r="I3364" s="19" t="n"/>
      <c r="J3364" s="21" t="n"/>
      <c r="K3364" s="19" t="n"/>
      <c r="L3364" s="19" t="n"/>
      <c r="M3364" s="21" t="n"/>
      <c r="N3364" s="22" t="n"/>
      <c r="O3364" s="24">
        <f>IF(A3364&lt;&gt;"عهدة","",SUMIFS($G$8:$G$5007,$B$8:$B$5007,B3364,$A$8:$A$5007,"مصروف",$I$8:$I$5007,"&lt;&gt;مرفوض"))</f>
        <v/>
      </c>
      <c r="P3364" s="25">
        <f>IF(A3364&lt;&gt;"عهدة","",N(F3364)-O3364)</f>
        <v/>
      </c>
      <c r="Q3364" s="26">
        <f>IF(A3364="","",IF(A3364="عهدة",IF(N(F3364)=0,"⚠ أدخل قيمة العهدة",IF(P3364&lt;0,"⛔ عجز / زيادة مصروفات "&amp;TEXT(-P3364,"#,##0"),IF(COUNTIFS($B$8:$B$5007,B3364,$A$8:$A$5007,"مصروف",$I$8:$I$5007,"&lt;&gt;مرفوض",$K$8:$K$5007,"&lt;&gt;نعم")&gt;0,"⚠ "&amp;COUNTIFS($B$8:$B$5007,B3364,$A$8:$A$5007,"مصروف",$I$8:$I$5007,"&lt;&gt;مرفوض",$K$8:$K$5007,"&lt;&gt;نعم")&amp;" مصروف غير مسوى",IF(L3364="تمت التسوية",IF(P3364=0,"✔ متوازنة وتمت التسوية","✔ تمت التسوية – متبقي "&amp;TEXT(P3364,"#,##0")),IF(P3364&gt;0,"متبقي "&amp;TEXT(P3364,"#,##0"),"✔ متوازنة"))))),IF(R3364=0,"⚠ أضف سطر عهدة أولًا",IF(OR(C3364="",N(G3364)=0),"⚠ أكمل التاريخ والقيمة",IF(S3364="","⚠ التاريخ خارج السنة المالية",IF(H3364="","⚠ اختر بند الموازنة",IF(I3364="مرفوض","✖ مرفوض من المدير",IF(I3364&lt;&gt;"موافق","⏳ بانتظار موافقة المدير",IF(K3364&lt;&gt;"نعم","⚠ غير مسوى مع الحسابات","✔ معتمد ومسوى")))))))))</f>
        <v/>
      </c>
      <c r="R3364">
        <f>N(R3363)+IF(A3364="عهدة",1,0)</f>
        <v/>
      </c>
      <c r="S3364">
        <f>IF(C3364="","",IF(AND(C3364&gt;=DATE(2026,9,1),C3364&lt;=DATE(2027,8,31)),(YEAR(C3364)-2026)*12+MONTH(C3364)-8,""))</f>
        <v/>
      </c>
      <c r="T3364">
        <f>IF(AND(A3364="مصروف",R3364&gt;0,I3364="موافق",S3364&lt;&gt;"",H3364&lt;&gt;""),N(G3364),0)</f>
        <v/>
      </c>
    </row>
    <row r="3365">
      <c r="A3365" s="19" t="n"/>
      <c r="B3365" s="20">
        <f>IF(A3365="","",IF(R3365=0,"⚠ أضف سطر عهدة أولًا","BDR-"&amp;TEXT(R3365,"000")))</f>
        <v/>
      </c>
      <c r="C3365" s="21" t="n"/>
      <c r="D3365" s="20">
        <f>IF(C3365="","",IF(S3365="","خارج السنة المالية",INDEX(القوائم!$D$2:$D$13,S3365)))</f>
        <v/>
      </c>
      <c r="E3365" s="22" t="n"/>
      <c r="F3365" s="23" t="n"/>
      <c r="G3365" s="23" t="n"/>
      <c r="H3365" s="22" t="n"/>
      <c r="I3365" s="19" t="n"/>
      <c r="J3365" s="21" t="n"/>
      <c r="K3365" s="19" t="n"/>
      <c r="L3365" s="19" t="n"/>
      <c r="M3365" s="21" t="n"/>
      <c r="N3365" s="22" t="n"/>
      <c r="O3365" s="24">
        <f>IF(A3365&lt;&gt;"عهدة","",SUMIFS($G$8:$G$5007,$B$8:$B$5007,B3365,$A$8:$A$5007,"مصروف",$I$8:$I$5007,"&lt;&gt;مرفوض"))</f>
        <v/>
      </c>
      <c r="P3365" s="25">
        <f>IF(A3365&lt;&gt;"عهدة","",N(F3365)-O3365)</f>
        <v/>
      </c>
      <c r="Q3365" s="26">
        <f>IF(A3365="","",IF(A3365="عهدة",IF(N(F3365)=0,"⚠ أدخل قيمة العهدة",IF(P3365&lt;0,"⛔ عجز / زيادة مصروفات "&amp;TEXT(-P3365,"#,##0"),IF(COUNTIFS($B$8:$B$5007,B3365,$A$8:$A$5007,"مصروف",$I$8:$I$5007,"&lt;&gt;مرفوض",$K$8:$K$5007,"&lt;&gt;نعم")&gt;0,"⚠ "&amp;COUNTIFS($B$8:$B$5007,B3365,$A$8:$A$5007,"مصروف",$I$8:$I$5007,"&lt;&gt;مرفوض",$K$8:$K$5007,"&lt;&gt;نعم")&amp;" مصروف غير مسوى",IF(L3365="تمت التسوية",IF(P3365=0,"✔ متوازنة وتمت التسوية","✔ تمت التسوية – متبقي "&amp;TEXT(P3365,"#,##0")),IF(P3365&gt;0,"متبقي "&amp;TEXT(P3365,"#,##0"),"✔ متوازنة"))))),IF(R3365=0,"⚠ أضف سطر عهدة أولًا",IF(OR(C3365="",N(G3365)=0),"⚠ أكمل التاريخ والقيمة",IF(S3365="","⚠ التاريخ خارج السنة المالية",IF(H3365="","⚠ اختر بند الموازنة",IF(I3365="مرفوض","✖ مرفوض من المدير",IF(I3365&lt;&gt;"موافق","⏳ بانتظار موافقة المدير",IF(K3365&lt;&gt;"نعم","⚠ غير مسوى مع الحسابات","✔ معتمد ومسوى")))))))))</f>
        <v/>
      </c>
      <c r="R3365">
        <f>N(R3364)+IF(A3365="عهدة",1,0)</f>
        <v/>
      </c>
      <c r="S3365">
        <f>IF(C3365="","",IF(AND(C3365&gt;=DATE(2026,9,1),C3365&lt;=DATE(2027,8,31)),(YEAR(C3365)-2026)*12+MONTH(C3365)-8,""))</f>
        <v/>
      </c>
      <c r="T3365">
        <f>IF(AND(A3365="مصروف",R3365&gt;0,I3365="موافق",S3365&lt;&gt;"",H3365&lt;&gt;""),N(G3365),0)</f>
        <v/>
      </c>
    </row>
    <row r="3366">
      <c r="A3366" s="19" t="n"/>
      <c r="B3366" s="20">
        <f>IF(A3366="","",IF(R3366=0,"⚠ أضف سطر عهدة أولًا","BDR-"&amp;TEXT(R3366,"000")))</f>
        <v/>
      </c>
      <c r="C3366" s="21" t="n"/>
      <c r="D3366" s="20">
        <f>IF(C3366="","",IF(S3366="","خارج السنة المالية",INDEX(القوائم!$D$2:$D$13,S3366)))</f>
        <v/>
      </c>
      <c r="E3366" s="22" t="n"/>
      <c r="F3366" s="23" t="n"/>
      <c r="G3366" s="23" t="n"/>
      <c r="H3366" s="22" t="n"/>
      <c r="I3366" s="19" t="n"/>
      <c r="J3366" s="21" t="n"/>
      <c r="K3366" s="19" t="n"/>
      <c r="L3366" s="19" t="n"/>
      <c r="M3366" s="21" t="n"/>
      <c r="N3366" s="22" t="n"/>
      <c r="O3366" s="24">
        <f>IF(A3366&lt;&gt;"عهدة","",SUMIFS($G$8:$G$5007,$B$8:$B$5007,B3366,$A$8:$A$5007,"مصروف",$I$8:$I$5007,"&lt;&gt;مرفوض"))</f>
        <v/>
      </c>
      <c r="P3366" s="25">
        <f>IF(A3366&lt;&gt;"عهدة","",N(F3366)-O3366)</f>
        <v/>
      </c>
      <c r="Q3366" s="26">
        <f>IF(A3366="","",IF(A3366="عهدة",IF(N(F3366)=0,"⚠ أدخل قيمة العهدة",IF(P3366&lt;0,"⛔ عجز / زيادة مصروفات "&amp;TEXT(-P3366,"#,##0"),IF(COUNTIFS($B$8:$B$5007,B3366,$A$8:$A$5007,"مصروف",$I$8:$I$5007,"&lt;&gt;مرفوض",$K$8:$K$5007,"&lt;&gt;نعم")&gt;0,"⚠ "&amp;COUNTIFS($B$8:$B$5007,B3366,$A$8:$A$5007,"مصروف",$I$8:$I$5007,"&lt;&gt;مرفوض",$K$8:$K$5007,"&lt;&gt;نعم")&amp;" مصروف غير مسوى",IF(L3366="تمت التسوية",IF(P3366=0,"✔ متوازنة وتمت التسوية","✔ تمت التسوية – متبقي "&amp;TEXT(P3366,"#,##0")),IF(P3366&gt;0,"متبقي "&amp;TEXT(P3366,"#,##0"),"✔ متوازنة"))))),IF(R3366=0,"⚠ أضف سطر عهدة أولًا",IF(OR(C3366="",N(G3366)=0),"⚠ أكمل التاريخ والقيمة",IF(S3366="","⚠ التاريخ خارج السنة المالية",IF(H3366="","⚠ اختر بند الموازنة",IF(I3366="مرفوض","✖ مرفوض من المدير",IF(I3366&lt;&gt;"موافق","⏳ بانتظار موافقة المدير",IF(K3366&lt;&gt;"نعم","⚠ غير مسوى مع الحسابات","✔ معتمد ومسوى")))))))))</f>
        <v/>
      </c>
      <c r="R3366">
        <f>N(R3365)+IF(A3366="عهدة",1,0)</f>
        <v/>
      </c>
      <c r="S3366">
        <f>IF(C3366="","",IF(AND(C3366&gt;=DATE(2026,9,1),C3366&lt;=DATE(2027,8,31)),(YEAR(C3366)-2026)*12+MONTH(C3366)-8,""))</f>
        <v/>
      </c>
      <c r="T3366">
        <f>IF(AND(A3366="مصروف",R3366&gt;0,I3366="موافق",S3366&lt;&gt;"",H3366&lt;&gt;""),N(G3366),0)</f>
        <v/>
      </c>
    </row>
    <row r="3367">
      <c r="A3367" s="19" t="n"/>
      <c r="B3367" s="20">
        <f>IF(A3367="","",IF(R3367=0,"⚠ أضف سطر عهدة أولًا","BDR-"&amp;TEXT(R3367,"000")))</f>
        <v/>
      </c>
      <c r="C3367" s="21" t="n"/>
      <c r="D3367" s="20">
        <f>IF(C3367="","",IF(S3367="","خارج السنة المالية",INDEX(القوائم!$D$2:$D$13,S3367)))</f>
        <v/>
      </c>
      <c r="E3367" s="22" t="n"/>
      <c r="F3367" s="23" t="n"/>
      <c r="G3367" s="23" t="n"/>
      <c r="H3367" s="22" t="n"/>
      <c r="I3367" s="19" t="n"/>
      <c r="J3367" s="21" t="n"/>
      <c r="K3367" s="19" t="n"/>
      <c r="L3367" s="19" t="n"/>
      <c r="M3367" s="21" t="n"/>
      <c r="N3367" s="22" t="n"/>
      <c r="O3367" s="24">
        <f>IF(A3367&lt;&gt;"عهدة","",SUMIFS($G$8:$G$5007,$B$8:$B$5007,B3367,$A$8:$A$5007,"مصروف",$I$8:$I$5007,"&lt;&gt;مرفوض"))</f>
        <v/>
      </c>
      <c r="P3367" s="25">
        <f>IF(A3367&lt;&gt;"عهدة","",N(F3367)-O3367)</f>
        <v/>
      </c>
      <c r="Q3367" s="26">
        <f>IF(A3367="","",IF(A3367="عهدة",IF(N(F3367)=0,"⚠ أدخل قيمة العهدة",IF(P3367&lt;0,"⛔ عجز / زيادة مصروفات "&amp;TEXT(-P3367,"#,##0"),IF(COUNTIFS($B$8:$B$5007,B3367,$A$8:$A$5007,"مصروف",$I$8:$I$5007,"&lt;&gt;مرفوض",$K$8:$K$5007,"&lt;&gt;نعم")&gt;0,"⚠ "&amp;COUNTIFS($B$8:$B$5007,B3367,$A$8:$A$5007,"مصروف",$I$8:$I$5007,"&lt;&gt;مرفوض",$K$8:$K$5007,"&lt;&gt;نعم")&amp;" مصروف غير مسوى",IF(L3367="تمت التسوية",IF(P3367=0,"✔ متوازنة وتمت التسوية","✔ تمت التسوية – متبقي "&amp;TEXT(P3367,"#,##0")),IF(P3367&gt;0,"متبقي "&amp;TEXT(P3367,"#,##0"),"✔ متوازنة"))))),IF(R3367=0,"⚠ أضف سطر عهدة أولًا",IF(OR(C3367="",N(G3367)=0),"⚠ أكمل التاريخ والقيمة",IF(S3367="","⚠ التاريخ خارج السنة المالية",IF(H3367="","⚠ اختر بند الموازنة",IF(I3367="مرفوض","✖ مرفوض من المدير",IF(I3367&lt;&gt;"موافق","⏳ بانتظار موافقة المدير",IF(K3367&lt;&gt;"نعم","⚠ غير مسوى مع الحسابات","✔ معتمد ومسوى")))))))))</f>
        <v/>
      </c>
      <c r="R3367">
        <f>N(R3366)+IF(A3367="عهدة",1,0)</f>
        <v/>
      </c>
      <c r="S3367">
        <f>IF(C3367="","",IF(AND(C3367&gt;=DATE(2026,9,1),C3367&lt;=DATE(2027,8,31)),(YEAR(C3367)-2026)*12+MONTH(C3367)-8,""))</f>
        <v/>
      </c>
      <c r="T3367">
        <f>IF(AND(A3367="مصروف",R3367&gt;0,I3367="موافق",S3367&lt;&gt;"",H3367&lt;&gt;""),N(G3367),0)</f>
        <v/>
      </c>
    </row>
    <row r="3368">
      <c r="A3368" s="19" t="n"/>
      <c r="B3368" s="20">
        <f>IF(A3368="","",IF(R3368=0,"⚠ أضف سطر عهدة أولًا","BDR-"&amp;TEXT(R3368,"000")))</f>
        <v/>
      </c>
      <c r="C3368" s="21" t="n"/>
      <c r="D3368" s="20">
        <f>IF(C3368="","",IF(S3368="","خارج السنة المالية",INDEX(القوائم!$D$2:$D$13,S3368)))</f>
        <v/>
      </c>
      <c r="E3368" s="22" t="n"/>
      <c r="F3368" s="23" t="n"/>
      <c r="G3368" s="23" t="n"/>
      <c r="H3368" s="22" t="n"/>
      <c r="I3368" s="19" t="n"/>
      <c r="J3368" s="21" t="n"/>
      <c r="K3368" s="19" t="n"/>
      <c r="L3368" s="19" t="n"/>
      <c r="M3368" s="21" t="n"/>
      <c r="N3368" s="22" t="n"/>
      <c r="O3368" s="24">
        <f>IF(A3368&lt;&gt;"عهدة","",SUMIFS($G$8:$G$5007,$B$8:$B$5007,B3368,$A$8:$A$5007,"مصروف",$I$8:$I$5007,"&lt;&gt;مرفوض"))</f>
        <v/>
      </c>
      <c r="P3368" s="25">
        <f>IF(A3368&lt;&gt;"عهدة","",N(F3368)-O3368)</f>
        <v/>
      </c>
      <c r="Q3368" s="26">
        <f>IF(A3368="","",IF(A3368="عهدة",IF(N(F3368)=0,"⚠ أدخل قيمة العهدة",IF(P3368&lt;0,"⛔ عجز / زيادة مصروفات "&amp;TEXT(-P3368,"#,##0"),IF(COUNTIFS($B$8:$B$5007,B3368,$A$8:$A$5007,"مصروف",$I$8:$I$5007,"&lt;&gt;مرفوض",$K$8:$K$5007,"&lt;&gt;نعم")&gt;0,"⚠ "&amp;COUNTIFS($B$8:$B$5007,B3368,$A$8:$A$5007,"مصروف",$I$8:$I$5007,"&lt;&gt;مرفوض",$K$8:$K$5007,"&lt;&gt;نعم")&amp;" مصروف غير مسوى",IF(L3368="تمت التسوية",IF(P3368=0,"✔ متوازنة وتمت التسوية","✔ تمت التسوية – متبقي "&amp;TEXT(P3368,"#,##0")),IF(P3368&gt;0,"متبقي "&amp;TEXT(P3368,"#,##0"),"✔ متوازنة"))))),IF(R3368=0,"⚠ أضف سطر عهدة أولًا",IF(OR(C3368="",N(G3368)=0),"⚠ أكمل التاريخ والقيمة",IF(S3368="","⚠ التاريخ خارج السنة المالية",IF(H3368="","⚠ اختر بند الموازنة",IF(I3368="مرفوض","✖ مرفوض من المدير",IF(I3368&lt;&gt;"موافق","⏳ بانتظار موافقة المدير",IF(K3368&lt;&gt;"نعم","⚠ غير مسوى مع الحسابات","✔ معتمد ومسوى")))))))))</f>
        <v/>
      </c>
      <c r="R3368">
        <f>N(R3367)+IF(A3368="عهدة",1,0)</f>
        <v/>
      </c>
      <c r="S3368">
        <f>IF(C3368="","",IF(AND(C3368&gt;=DATE(2026,9,1),C3368&lt;=DATE(2027,8,31)),(YEAR(C3368)-2026)*12+MONTH(C3368)-8,""))</f>
        <v/>
      </c>
      <c r="T3368">
        <f>IF(AND(A3368="مصروف",R3368&gt;0,I3368="موافق",S3368&lt;&gt;"",H3368&lt;&gt;""),N(G3368),0)</f>
        <v/>
      </c>
    </row>
    <row r="3369">
      <c r="A3369" s="19" t="n"/>
      <c r="B3369" s="20">
        <f>IF(A3369="","",IF(R3369=0,"⚠ أضف سطر عهدة أولًا","BDR-"&amp;TEXT(R3369,"000")))</f>
        <v/>
      </c>
      <c r="C3369" s="21" t="n"/>
      <c r="D3369" s="20">
        <f>IF(C3369="","",IF(S3369="","خارج السنة المالية",INDEX(القوائم!$D$2:$D$13,S3369)))</f>
        <v/>
      </c>
      <c r="E3369" s="22" t="n"/>
      <c r="F3369" s="23" t="n"/>
      <c r="G3369" s="23" t="n"/>
      <c r="H3369" s="22" t="n"/>
      <c r="I3369" s="19" t="n"/>
      <c r="J3369" s="21" t="n"/>
      <c r="K3369" s="19" t="n"/>
      <c r="L3369" s="19" t="n"/>
      <c r="M3369" s="21" t="n"/>
      <c r="N3369" s="22" t="n"/>
      <c r="O3369" s="24">
        <f>IF(A3369&lt;&gt;"عهدة","",SUMIFS($G$8:$G$5007,$B$8:$B$5007,B3369,$A$8:$A$5007,"مصروف",$I$8:$I$5007,"&lt;&gt;مرفوض"))</f>
        <v/>
      </c>
      <c r="P3369" s="25">
        <f>IF(A3369&lt;&gt;"عهدة","",N(F3369)-O3369)</f>
        <v/>
      </c>
      <c r="Q3369" s="26">
        <f>IF(A3369="","",IF(A3369="عهدة",IF(N(F3369)=0,"⚠ أدخل قيمة العهدة",IF(P3369&lt;0,"⛔ عجز / زيادة مصروفات "&amp;TEXT(-P3369,"#,##0"),IF(COUNTIFS($B$8:$B$5007,B3369,$A$8:$A$5007,"مصروف",$I$8:$I$5007,"&lt;&gt;مرفوض",$K$8:$K$5007,"&lt;&gt;نعم")&gt;0,"⚠ "&amp;COUNTIFS($B$8:$B$5007,B3369,$A$8:$A$5007,"مصروف",$I$8:$I$5007,"&lt;&gt;مرفوض",$K$8:$K$5007,"&lt;&gt;نعم")&amp;" مصروف غير مسوى",IF(L3369="تمت التسوية",IF(P3369=0,"✔ متوازنة وتمت التسوية","✔ تمت التسوية – متبقي "&amp;TEXT(P3369,"#,##0")),IF(P3369&gt;0,"متبقي "&amp;TEXT(P3369,"#,##0"),"✔ متوازنة"))))),IF(R3369=0,"⚠ أضف سطر عهدة أولًا",IF(OR(C3369="",N(G3369)=0),"⚠ أكمل التاريخ والقيمة",IF(S3369="","⚠ التاريخ خارج السنة المالية",IF(H3369="","⚠ اختر بند الموازنة",IF(I3369="مرفوض","✖ مرفوض من المدير",IF(I3369&lt;&gt;"موافق","⏳ بانتظار موافقة المدير",IF(K3369&lt;&gt;"نعم","⚠ غير مسوى مع الحسابات","✔ معتمد ومسوى")))))))))</f>
        <v/>
      </c>
      <c r="R3369">
        <f>N(R3368)+IF(A3369="عهدة",1,0)</f>
        <v/>
      </c>
      <c r="S3369">
        <f>IF(C3369="","",IF(AND(C3369&gt;=DATE(2026,9,1),C3369&lt;=DATE(2027,8,31)),(YEAR(C3369)-2026)*12+MONTH(C3369)-8,""))</f>
        <v/>
      </c>
      <c r="T3369">
        <f>IF(AND(A3369="مصروف",R3369&gt;0,I3369="موافق",S3369&lt;&gt;"",H3369&lt;&gt;""),N(G3369),0)</f>
        <v/>
      </c>
    </row>
    <row r="3370">
      <c r="A3370" s="19" t="n"/>
      <c r="B3370" s="20">
        <f>IF(A3370="","",IF(R3370=0,"⚠ أضف سطر عهدة أولًا","BDR-"&amp;TEXT(R3370,"000")))</f>
        <v/>
      </c>
      <c r="C3370" s="21" t="n"/>
      <c r="D3370" s="20">
        <f>IF(C3370="","",IF(S3370="","خارج السنة المالية",INDEX(القوائم!$D$2:$D$13,S3370)))</f>
        <v/>
      </c>
      <c r="E3370" s="22" t="n"/>
      <c r="F3370" s="23" t="n"/>
      <c r="G3370" s="23" t="n"/>
      <c r="H3370" s="22" t="n"/>
      <c r="I3370" s="19" t="n"/>
      <c r="J3370" s="21" t="n"/>
      <c r="K3370" s="19" t="n"/>
      <c r="L3370" s="19" t="n"/>
      <c r="M3370" s="21" t="n"/>
      <c r="N3370" s="22" t="n"/>
      <c r="O3370" s="24">
        <f>IF(A3370&lt;&gt;"عهدة","",SUMIFS($G$8:$G$5007,$B$8:$B$5007,B3370,$A$8:$A$5007,"مصروف",$I$8:$I$5007,"&lt;&gt;مرفوض"))</f>
        <v/>
      </c>
      <c r="P3370" s="25">
        <f>IF(A3370&lt;&gt;"عهدة","",N(F3370)-O3370)</f>
        <v/>
      </c>
      <c r="Q3370" s="26">
        <f>IF(A3370="","",IF(A3370="عهدة",IF(N(F3370)=0,"⚠ أدخل قيمة العهدة",IF(P3370&lt;0,"⛔ عجز / زيادة مصروفات "&amp;TEXT(-P3370,"#,##0"),IF(COUNTIFS($B$8:$B$5007,B3370,$A$8:$A$5007,"مصروف",$I$8:$I$5007,"&lt;&gt;مرفوض",$K$8:$K$5007,"&lt;&gt;نعم")&gt;0,"⚠ "&amp;COUNTIFS($B$8:$B$5007,B3370,$A$8:$A$5007,"مصروف",$I$8:$I$5007,"&lt;&gt;مرفوض",$K$8:$K$5007,"&lt;&gt;نعم")&amp;" مصروف غير مسوى",IF(L3370="تمت التسوية",IF(P3370=0,"✔ متوازنة وتمت التسوية","✔ تمت التسوية – متبقي "&amp;TEXT(P3370,"#,##0")),IF(P3370&gt;0,"متبقي "&amp;TEXT(P3370,"#,##0"),"✔ متوازنة"))))),IF(R3370=0,"⚠ أضف سطر عهدة أولًا",IF(OR(C3370="",N(G3370)=0),"⚠ أكمل التاريخ والقيمة",IF(S3370="","⚠ التاريخ خارج السنة المالية",IF(H3370="","⚠ اختر بند الموازنة",IF(I3370="مرفوض","✖ مرفوض من المدير",IF(I3370&lt;&gt;"موافق","⏳ بانتظار موافقة المدير",IF(K3370&lt;&gt;"نعم","⚠ غير مسوى مع الحسابات","✔ معتمد ومسوى")))))))))</f>
        <v/>
      </c>
      <c r="R3370">
        <f>N(R3369)+IF(A3370="عهدة",1,0)</f>
        <v/>
      </c>
      <c r="S3370">
        <f>IF(C3370="","",IF(AND(C3370&gt;=DATE(2026,9,1),C3370&lt;=DATE(2027,8,31)),(YEAR(C3370)-2026)*12+MONTH(C3370)-8,""))</f>
        <v/>
      </c>
      <c r="T3370">
        <f>IF(AND(A3370="مصروف",R3370&gt;0,I3370="موافق",S3370&lt;&gt;"",H3370&lt;&gt;""),N(G3370),0)</f>
        <v/>
      </c>
    </row>
    <row r="3371">
      <c r="A3371" s="19" t="n"/>
      <c r="B3371" s="20">
        <f>IF(A3371="","",IF(R3371=0,"⚠ أضف سطر عهدة أولًا","BDR-"&amp;TEXT(R3371,"000")))</f>
        <v/>
      </c>
      <c r="C3371" s="21" t="n"/>
      <c r="D3371" s="20">
        <f>IF(C3371="","",IF(S3371="","خارج السنة المالية",INDEX(القوائم!$D$2:$D$13,S3371)))</f>
        <v/>
      </c>
      <c r="E3371" s="22" t="n"/>
      <c r="F3371" s="23" t="n"/>
      <c r="G3371" s="23" t="n"/>
      <c r="H3371" s="22" t="n"/>
      <c r="I3371" s="19" t="n"/>
      <c r="J3371" s="21" t="n"/>
      <c r="K3371" s="19" t="n"/>
      <c r="L3371" s="19" t="n"/>
      <c r="M3371" s="21" t="n"/>
      <c r="N3371" s="22" t="n"/>
      <c r="O3371" s="24">
        <f>IF(A3371&lt;&gt;"عهدة","",SUMIFS($G$8:$G$5007,$B$8:$B$5007,B3371,$A$8:$A$5007,"مصروف",$I$8:$I$5007,"&lt;&gt;مرفوض"))</f>
        <v/>
      </c>
      <c r="P3371" s="25">
        <f>IF(A3371&lt;&gt;"عهدة","",N(F3371)-O3371)</f>
        <v/>
      </c>
      <c r="Q3371" s="26">
        <f>IF(A3371="","",IF(A3371="عهدة",IF(N(F3371)=0,"⚠ أدخل قيمة العهدة",IF(P3371&lt;0,"⛔ عجز / زيادة مصروفات "&amp;TEXT(-P3371,"#,##0"),IF(COUNTIFS($B$8:$B$5007,B3371,$A$8:$A$5007,"مصروف",$I$8:$I$5007,"&lt;&gt;مرفوض",$K$8:$K$5007,"&lt;&gt;نعم")&gt;0,"⚠ "&amp;COUNTIFS($B$8:$B$5007,B3371,$A$8:$A$5007,"مصروف",$I$8:$I$5007,"&lt;&gt;مرفوض",$K$8:$K$5007,"&lt;&gt;نعم")&amp;" مصروف غير مسوى",IF(L3371="تمت التسوية",IF(P3371=0,"✔ متوازنة وتمت التسوية","✔ تمت التسوية – متبقي "&amp;TEXT(P3371,"#,##0")),IF(P3371&gt;0,"متبقي "&amp;TEXT(P3371,"#,##0"),"✔ متوازنة"))))),IF(R3371=0,"⚠ أضف سطر عهدة أولًا",IF(OR(C3371="",N(G3371)=0),"⚠ أكمل التاريخ والقيمة",IF(S3371="","⚠ التاريخ خارج السنة المالية",IF(H3371="","⚠ اختر بند الموازنة",IF(I3371="مرفوض","✖ مرفوض من المدير",IF(I3371&lt;&gt;"موافق","⏳ بانتظار موافقة المدير",IF(K3371&lt;&gt;"نعم","⚠ غير مسوى مع الحسابات","✔ معتمد ومسوى")))))))))</f>
        <v/>
      </c>
      <c r="R3371">
        <f>N(R3370)+IF(A3371="عهدة",1,0)</f>
        <v/>
      </c>
      <c r="S3371">
        <f>IF(C3371="","",IF(AND(C3371&gt;=DATE(2026,9,1),C3371&lt;=DATE(2027,8,31)),(YEAR(C3371)-2026)*12+MONTH(C3371)-8,""))</f>
        <v/>
      </c>
      <c r="T3371">
        <f>IF(AND(A3371="مصروف",R3371&gt;0,I3371="موافق",S3371&lt;&gt;"",H3371&lt;&gt;""),N(G3371),0)</f>
        <v/>
      </c>
    </row>
    <row r="3372">
      <c r="A3372" s="19" t="n"/>
      <c r="B3372" s="20">
        <f>IF(A3372="","",IF(R3372=0,"⚠ أضف سطر عهدة أولًا","BDR-"&amp;TEXT(R3372,"000")))</f>
        <v/>
      </c>
      <c r="C3372" s="21" t="n"/>
      <c r="D3372" s="20">
        <f>IF(C3372="","",IF(S3372="","خارج السنة المالية",INDEX(القوائم!$D$2:$D$13,S3372)))</f>
        <v/>
      </c>
      <c r="E3372" s="22" t="n"/>
      <c r="F3372" s="23" t="n"/>
      <c r="G3372" s="23" t="n"/>
      <c r="H3372" s="22" t="n"/>
      <c r="I3372" s="19" t="n"/>
      <c r="J3372" s="21" t="n"/>
      <c r="K3372" s="19" t="n"/>
      <c r="L3372" s="19" t="n"/>
      <c r="M3372" s="21" t="n"/>
      <c r="N3372" s="22" t="n"/>
      <c r="O3372" s="24">
        <f>IF(A3372&lt;&gt;"عهدة","",SUMIFS($G$8:$G$5007,$B$8:$B$5007,B3372,$A$8:$A$5007,"مصروف",$I$8:$I$5007,"&lt;&gt;مرفوض"))</f>
        <v/>
      </c>
      <c r="P3372" s="25">
        <f>IF(A3372&lt;&gt;"عهدة","",N(F3372)-O3372)</f>
        <v/>
      </c>
      <c r="Q3372" s="26">
        <f>IF(A3372="","",IF(A3372="عهدة",IF(N(F3372)=0,"⚠ أدخل قيمة العهدة",IF(P3372&lt;0,"⛔ عجز / زيادة مصروفات "&amp;TEXT(-P3372,"#,##0"),IF(COUNTIFS($B$8:$B$5007,B3372,$A$8:$A$5007,"مصروف",$I$8:$I$5007,"&lt;&gt;مرفوض",$K$8:$K$5007,"&lt;&gt;نعم")&gt;0,"⚠ "&amp;COUNTIFS($B$8:$B$5007,B3372,$A$8:$A$5007,"مصروف",$I$8:$I$5007,"&lt;&gt;مرفوض",$K$8:$K$5007,"&lt;&gt;نعم")&amp;" مصروف غير مسوى",IF(L3372="تمت التسوية",IF(P3372=0,"✔ متوازنة وتمت التسوية","✔ تمت التسوية – متبقي "&amp;TEXT(P3372,"#,##0")),IF(P3372&gt;0,"متبقي "&amp;TEXT(P3372,"#,##0"),"✔ متوازنة"))))),IF(R3372=0,"⚠ أضف سطر عهدة أولًا",IF(OR(C3372="",N(G3372)=0),"⚠ أكمل التاريخ والقيمة",IF(S3372="","⚠ التاريخ خارج السنة المالية",IF(H3372="","⚠ اختر بند الموازنة",IF(I3372="مرفوض","✖ مرفوض من المدير",IF(I3372&lt;&gt;"موافق","⏳ بانتظار موافقة المدير",IF(K3372&lt;&gt;"نعم","⚠ غير مسوى مع الحسابات","✔ معتمد ومسوى")))))))))</f>
        <v/>
      </c>
      <c r="R3372">
        <f>N(R3371)+IF(A3372="عهدة",1,0)</f>
        <v/>
      </c>
      <c r="S3372">
        <f>IF(C3372="","",IF(AND(C3372&gt;=DATE(2026,9,1),C3372&lt;=DATE(2027,8,31)),(YEAR(C3372)-2026)*12+MONTH(C3372)-8,""))</f>
        <v/>
      </c>
      <c r="T3372">
        <f>IF(AND(A3372="مصروف",R3372&gt;0,I3372="موافق",S3372&lt;&gt;"",H3372&lt;&gt;""),N(G3372),0)</f>
        <v/>
      </c>
    </row>
    <row r="3373">
      <c r="A3373" s="19" t="n"/>
      <c r="B3373" s="20">
        <f>IF(A3373="","",IF(R3373=0,"⚠ أضف سطر عهدة أولًا","BDR-"&amp;TEXT(R3373,"000")))</f>
        <v/>
      </c>
      <c r="C3373" s="21" t="n"/>
      <c r="D3373" s="20">
        <f>IF(C3373="","",IF(S3373="","خارج السنة المالية",INDEX(القوائم!$D$2:$D$13,S3373)))</f>
        <v/>
      </c>
      <c r="E3373" s="22" t="n"/>
      <c r="F3373" s="23" t="n"/>
      <c r="G3373" s="23" t="n"/>
      <c r="H3373" s="22" t="n"/>
      <c r="I3373" s="19" t="n"/>
      <c r="J3373" s="21" t="n"/>
      <c r="K3373" s="19" t="n"/>
      <c r="L3373" s="19" t="n"/>
      <c r="M3373" s="21" t="n"/>
      <c r="N3373" s="22" t="n"/>
      <c r="O3373" s="24">
        <f>IF(A3373&lt;&gt;"عهدة","",SUMIFS($G$8:$G$5007,$B$8:$B$5007,B3373,$A$8:$A$5007,"مصروف",$I$8:$I$5007,"&lt;&gt;مرفوض"))</f>
        <v/>
      </c>
      <c r="P3373" s="25">
        <f>IF(A3373&lt;&gt;"عهدة","",N(F3373)-O3373)</f>
        <v/>
      </c>
      <c r="Q3373" s="26">
        <f>IF(A3373="","",IF(A3373="عهدة",IF(N(F3373)=0,"⚠ أدخل قيمة العهدة",IF(P3373&lt;0,"⛔ عجز / زيادة مصروفات "&amp;TEXT(-P3373,"#,##0"),IF(COUNTIFS($B$8:$B$5007,B3373,$A$8:$A$5007,"مصروف",$I$8:$I$5007,"&lt;&gt;مرفوض",$K$8:$K$5007,"&lt;&gt;نعم")&gt;0,"⚠ "&amp;COUNTIFS($B$8:$B$5007,B3373,$A$8:$A$5007,"مصروف",$I$8:$I$5007,"&lt;&gt;مرفوض",$K$8:$K$5007,"&lt;&gt;نعم")&amp;" مصروف غير مسوى",IF(L3373="تمت التسوية",IF(P3373=0,"✔ متوازنة وتمت التسوية","✔ تمت التسوية – متبقي "&amp;TEXT(P3373,"#,##0")),IF(P3373&gt;0,"متبقي "&amp;TEXT(P3373,"#,##0"),"✔ متوازنة"))))),IF(R3373=0,"⚠ أضف سطر عهدة أولًا",IF(OR(C3373="",N(G3373)=0),"⚠ أكمل التاريخ والقيمة",IF(S3373="","⚠ التاريخ خارج السنة المالية",IF(H3373="","⚠ اختر بند الموازنة",IF(I3373="مرفوض","✖ مرفوض من المدير",IF(I3373&lt;&gt;"موافق","⏳ بانتظار موافقة المدير",IF(K3373&lt;&gt;"نعم","⚠ غير مسوى مع الحسابات","✔ معتمد ومسوى")))))))))</f>
        <v/>
      </c>
      <c r="R3373">
        <f>N(R3372)+IF(A3373="عهدة",1,0)</f>
        <v/>
      </c>
      <c r="S3373">
        <f>IF(C3373="","",IF(AND(C3373&gt;=DATE(2026,9,1),C3373&lt;=DATE(2027,8,31)),(YEAR(C3373)-2026)*12+MONTH(C3373)-8,""))</f>
        <v/>
      </c>
      <c r="T3373">
        <f>IF(AND(A3373="مصروف",R3373&gt;0,I3373="موافق",S3373&lt;&gt;"",H3373&lt;&gt;""),N(G3373),0)</f>
        <v/>
      </c>
    </row>
    <row r="3374">
      <c r="A3374" s="19" t="n"/>
      <c r="B3374" s="20">
        <f>IF(A3374="","",IF(R3374=0,"⚠ أضف سطر عهدة أولًا","BDR-"&amp;TEXT(R3374,"000")))</f>
        <v/>
      </c>
      <c r="C3374" s="21" t="n"/>
      <c r="D3374" s="20">
        <f>IF(C3374="","",IF(S3374="","خارج السنة المالية",INDEX(القوائم!$D$2:$D$13,S3374)))</f>
        <v/>
      </c>
      <c r="E3374" s="22" t="n"/>
      <c r="F3374" s="23" t="n"/>
      <c r="G3374" s="23" t="n"/>
      <c r="H3374" s="22" t="n"/>
      <c r="I3374" s="19" t="n"/>
      <c r="J3374" s="21" t="n"/>
      <c r="K3374" s="19" t="n"/>
      <c r="L3374" s="19" t="n"/>
      <c r="M3374" s="21" t="n"/>
      <c r="N3374" s="22" t="n"/>
      <c r="O3374" s="24">
        <f>IF(A3374&lt;&gt;"عهدة","",SUMIFS($G$8:$G$5007,$B$8:$B$5007,B3374,$A$8:$A$5007,"مصروف",$I$8:$I$5007,"&lt;&gt;مرفوض"))</f>
        <v/>
      </c>
      <c r="P3374" s="25">
        <f>IF(A3374&lt;&gt;"عهدة","",N(F3374)-O3374)</f>
        <v/>
      </c>
      <c r="Q3374" s="26">
        <f>IF(A3374="","",IF(A3374="عهدة",IF(N(F3374)=0,"⚠ أدخل قيمة العهدة",IF(P3374&lt;0,"⛔ عجز / زيادة مصروفات "&amp;TEXT(-P3374,"#,##0"),IF(COUNTIFS($B$8:$B$5007,B3374,$A$8:$A$5007,"مصروف",$I$8:$I$5007,"&lt;&gt;مرفوض",$K$8:$K$5007,"&lt;&gt;نعم")&gt;0,"⚠ "&amp;COUNTIFS($B$8:$B$5007,B3374,$A$8:$A$5007,"مصروف",$I$8:$I$5007,"&lt;&gt;مرفوض",$K$8:$K$5007,"&lt;&gt;نعم")&amp;" مصروف غير مسوى",IF(L3374="تمت التسوية",IF(P3374=0,"✔ متوازنة وتمت التسوية","✔ تمت التسوية – متبقي "&amp;TEXT(P3374,"#,##0")),IF(P3374&gt;0,"متبقي "&amp;TEXT(P3374,"#,##0"),"✔ متوازنة"))))),IF(R3374=0,"⚠ أضف سطر عهدة أولًا",IF(OR(C3374="",N(G3374)=0),"⚠ أكمل التاريخ والقيمة",IF(S3374="","⚠ التاريخ خارج السنة المالية",IF(H3374="","⚠ اختر بند الموازنة",IF(I3374="مرفوض","✖ مرفوض من المدير",IF(I3374&lt;&gt;"موافق","⏳ بانتظار موافقة المدير",IF(K3374&lt;&gt;"نعم","⚠ غير مسوى مع الحسابات","✔ معتمد ومسوى")))))))))</f>
        <v/>
      </c>
      <c r="R3374">
        <f>N(R3373)+IF(A3374="عهدة",1,0)</f>
        <v/>
      </c>
      <c r="S3374">
        <f>IF(C3374="","",IF(AND(C3374&gt;=DATE(2026,9,1),C3374&lt;=DATE(2027,8,31)),(YEAR(C3374)-2026)*12+MONTH(C3374)-8,""))</f>
        <v/>
      </c>
      <c r="T3374">
        <f>IF(AND(A3374="مصروف",R3374&gt;0,I3374="موافق",S3374&lt;&gt;"",H3374&lt;&gt;""),N(G3374),0)</f>
        <v/>
      </c>
    </row>
    <row r="3375">
      <c r="A3375" s="19" t="n"/>
      <c r="B3375" s="20">
        <f>IF(A3375="","",IF(R3375=0,"⚠ أضف سطر عهدة أولًا","BDR-"&amp;TEXT(R3375,"000")))</f>
        <v/>
      </c>
      <c r="C3375" s="21" t="n"/>
      <c r="D3375" s="20">
        <f>IF(C3375="","",IF(S3375="","خارج السنة المالية",INDEX(القوائم!$D$2:$D$13,S3375)))</f>
        <v/>
      </c>
      <c r="E3375" s="22" t="n"/>
      <c r="F3375" s="23" t="n"/>
      <c r="G3375" s="23" t="n"/>
      <c r="H3375" s="22" t="n"/>
      <c r="I3375" s="19" t="n"/>
      <c r="J3375" s="21" t="n"/>
      <c r="K3375" s="19" t="n"/>
      <c r="L3375" s="19" t="n"/>
      <c r="M3375" s="21" t="n"/>
      <c r="N3375" s="22" t="n"/>
      <c r="O3375" s="24">
        <f>IF(A3375&lt;&gt;"عهدة","",SUMIFS($G$8:$G$5007,$B$8:$B$5007,B3375,$A$8:$A$5007,"مصروف",$I$8:$I$5007,"&lt;&gt;مرفوض"))</f>
        <v/>
      </c>
      <c r="P3375" s="25">
        <f>IF(A3375&lt;&gt;"عهدة","",N(F3375)-O3375)</f>
        <v/>
      </c>
      <c r="Q3375" s="26">
        <f>IF(A3375="","",IF(A3375="عهدة",IF(N(F3375)=0,"⚠ أدخل قيمة العهدة",IF(P3375&lt;0,"⛔ عجز / زيادة مصروفات "&amp;TEXT(-P3375,"#,##0"),IF(COUNTIFS($B$8:$B$5007,B3375,$A$8:$A$5007,"مصروف",$I$8:$I$5007,"&lt;&gt;مرفوض",$K$8:$K$5007,"&lt;&gt;نعم")&gt;0,"⚠ "&amp;COUNTIFS($B$8:$B$5007,B3375,$A$8:$A$5007,"مصروف",$I$8:$I$5007,"&lt;&gt;مرفوض",$K$8:$K$5007,"&lt;&gt;نعم")&amp;" مصروف غير مسوى",IF(L3375="تمت التسوية",IF(P3375=0,"✔ متوازنة وتمت التسوية","✔ تمت التسوية – متبقي "&amp;TEXT(P3375,"#,##0")),IF(P3375&gt;0,"متبقي "&amp;TEXT(P3375,"#,##0"),"✔ متوازنة"))))),IF(R3375=0,"⚠ أضف سطر عهدة أولًا",IF(OR(C3375="",N(G3375)=0),"⚠ أكمل التاريخ والقيمة",IF(S3375="","⚠ التاريخ خارج السنة المالية",IF(H3375="","⚠ اختر بند الموازنة",IF(I3375="مرفوض","✖ مرفوض من المدير",IF(I3375&lt;&gt;"موافق","⏳ بانتظار موافقة المدير",IF(K3375&lt;&gt;"نعم","⚠ غير مسوى مع الحسابات","✔ معتمد ومسوى")))))))))</f>
        <v/>
      </c>
      <c r="R3375">
        <f>N(R3374)+IF(A3375="عهدة",1,0)</f>
        <v/>
      </c>
      <c r="S3375">
        <f>IF(C3375="","",IF(AND(C3375&gt;=DATE(2026,9,1),C3375&lt;=DATE(2027,8,31)),(YEAR(C3375)-2026)*12+MONTH(C3375)-8,""))</f>
        <v/>
      </c>
      <c r="T3375">
        <f>IF(AND(A3375="مصروف",R3375&gt;0,I3375="موافق",S3375&lt;&gt;"",H3375&lt;&gt;""),N(G3375),0)</f>
        <v/>
      </c>
    </row>
    <row r="3376">
      <c r="A3376" s="19" t="n"/>
      <c r="B3376" s="20">
        <f>IF(A3376="","",IF(R3376=0,"⚠ أضف سطر عهدة أولًا","BDR-"&amp;TEXT(R3376,"000")))</f>
        <v/>
      </c>
      <c r="C3376" s="21" t="n"/>
      <c r="D3376" s="20">
        <f>IF(C3376="","",IF(S3376="","خارج السنة المالية",INDEX(القوائم!$D$2:$D$13,S3376)))</f>
        <v/>
      </c>
      <c r="E3376" s="22" t="n"/>
      <c r="F3376" s="23" t="n"/>
      <c r="G3376" s="23" t="n"/>
      <c r="H3376" s="22" t="n"/>
      <c r="I3376" s="19" t="n"/>
      <c r="J3376" s="21" t="n"/>
      <c r="K3376" s="19" t="n"/>
      <c r="L3376" s="19" t="n"/>
      <c r="M3376" s="21" t="n"/>
      <c r="N3376" s="22" t="n"/>
      <c r="O3376" s="24">
        <f>IF(A3376&lt;&gt;"عهدة","",SUMIFS($G$8:$G$5007,$B$8:$B$5007,B3376,$A$8:$A$5007,"مصروف",$I$8:$I$5007,"&lt;&gt;مرفوض"))</f>
        <v/>
      </c>
      <c r="P3376" s="25">
        <f>IF(A3376&lt;&gt;"عهدة","",N(F3376)-O3376)</f>
        <v/>
      </c>
      <c r="Q3376" s="26">
        <f>IF(A3376="","",IF(A3376="عهدة",IF(N(F3376)=0,"⚠ أدخل قيمة العهدة",IF(P3376&lt;0,"⛔ عجز / زيادة مصروفات "&amp;TEXT(-P3376,"#,##0"),IF(COUNTIFS($B$8:$B$5007,B3376,$A$8:$A$5007,"مصروف",$I$8:$I$5007,"&lt;&gt;مرفوض",$K$8:$K$5007,"&lt;&gt;نعم")&gt;0,"⚠ "&amp;COUNTIFS($B$8:$B$5007,B3376,$A$8:$A$5007,"مصروف",$I$8:$I$5007,"&lt;&gt;مرفوض",$K$8:$K$5007,"&lt;&gt;نعم")&amp;" مصروف غير مسوى",IF(L3376="تمت التسوية",IF(P3376=0,"✔ متوازنة وتمت التسوية","✔ تمت التسوية – متبقي "&amp;TEXT(P3376,"#,##0")),IF(P3376&gt;0,"متبقي "&amp;TEXT(P3376,"#,##0"),"✔ متوازنة"))))),IF(R3376=0,"⚠ أضف سطر عهدة أولًا",IF(OR(C3376="",N(G3376)=0),"⚠ أكمل التاريخ والقيمة",IF(S3376="","⚠ التاريخ خارج السنة المالية",IF(H3376="","⚠ اختر بند الموازنة",IF(I3376="مرفوض","✖ مرفوض من المدير",IF(I3376&lt;&gt;"موافق","⏳ بانتظار موافقة المدير",IF(K3376&lt;&gt;"نعم","⚠ غير مسوى مع الحسابات","✔ معتمد ومسوى")))))))))</f>
        <v/>
      </c>
      <c r="R3376">
        <f>N(R3375)+IF(A3376="عهدة",1,0)</f>
        <v/>
      </c>
      <c r="S3376">
        <f>IF(C3376="","",IF(AND(C3376&gt;=DATE(2026,9,1),C3376&lt;=DATE(2027,8,31)),(YEAR(C3376)-2026)*12+MONTH(C3376)-8,""))</f>
        <v/>
      </c>
      <c r="T3376">
        <f>IF(AND(A3376="مصروف",R3376&gt;0,I3376="موافق",S3376&lt;&gt;"",H3376&lt;&gt;""),N(G3376),0)</f>
        <v/>
      </c>
    </row>
    <row r="3377">
      <c r="A3377" s="19" t="n"/>
      <c r="B3377" s="20">
        <f>IF(A3377="","",IF(R3377=0,"⚠ أضف سطر عهدة أولًا","BDR-"&amp;TEXT(R3377,"000")))</f>
        <v/>
      </c>
      <c r="C3377" s="21" t="n"/>
      <c r="D3377" s="20">
        <f>IF(C3377="","",IF(S3377="","خارج السنة المالية",INDEX(القوائم!$D$2:$D$13,S3377)))</f>
        <v/>
      </c>
      <c r="E3377" s="22" t="n"/>
      <c r="F3377" s="23" t="n"/>
      <c r="G3377" s="23" t="n"/>
      <c r="H3377" s="22" t="n"/>
      <c r="I3377" s="19" t="n"/>
      <c r="J3377" s="21" t="n"/>
      <c r="K3377" s="19" t="n"/>
      <c r="L3377" s="19" t="n"/>
      <c r="M3377" s="21" t="n"/>
      <c r="N3377" s="22" t="n"/>
      <c r="O3377" s="24">
        <f>IF(A3377&lt;&gt;"عهدة","",SUMIFS($G$8:$G$5007,$B$8:$B$5007,B3377,$A$8:$A$5007,"مصروف",$I$8:$I$5007,"&lt;&gt;مرفوض"))</f>
        <v/>
      </c>
      <c r="P3377" s="25">
        <f>IF(A3377&lt;&gt;"عهدة","",N(F3377)-O3377)</f>
        <v/>
      </c>
      <c r="Q3377" s="26">
        <f>IF(A3377="","",IF(A3377="عهدة",IF(N(F3377)=0,"⚠ أدخل قيمة العهدة",IF(P3377&lt;0,"⛔ عجز / زيادة مصروفات "&amp;TEXT(-P3377,"#,##0"),IF(COUNTIFS($B$8:$B$5007,B3377,$A$8:$A$5007,"مصروف",$I$8:$I$5007,"&lt;&gt;مرفوض",$K$8:$K$5007,"&lt;&gt;نعم")&gt;0,"⚠ "&amp;COUNTIFS($B$8:$B$5007,B3377,$A$8:$A$5007,"مصروف",$I$8:$I$5007,"&lt;&gt;مرفوض",$K$8:$K$5007,"&lt;&gt;نعم")&amp;" مصروف غير مسوى",IF(L3377="تمت التسوية",IF(P3377=0,"✔ متوازنة وتمت التسوية","✔ تمت التسوية – متبقي "&amp;TEXT(P3377,"#,##0")),IF(P3377&gt;0,"متبقي "&amp;TEXT(P3377,"#,##0"),"✔ متوازنة"))))),IF(R3377=0,"⚠ أضف سطر عهدة أولًا",IF(OR(C3377="",N(G3377)=0),"⚠ أكمل التاريخ والقيمة",IF(S3377="","⚠ التاريخ خارج السنة المالية",IF(H3377="","⚠ اختر بند الموازنة",IF(I3377="مرفوض","✖ مرفوض من المدير",IF(I3377&lt;&gt;"موافق","⏳ بانتظار موافقة المدير",IF(K3377&lt;&gt;"نعم","⚠ غير مسوى مع الحسابات","✔ معتمد ومسوى")))))))))</f>
        <v/>
      </c>
      <c r="R3377">
        <f>N(R3376)+IF(A3377="عهدة",1,0)</f>
        <v/>
      </c>
      <c r="S3377">
        <f>IF(C3377="","",IF(AND(C3377&gt;=DATE(2026,9,1),C3377&lt;=DATE(2027,8,31)),(YEAR(C3377)-2026)*12+MONTH(C3377)-8,""))</f>
        <v/>
      </c>
      <c r="T3377">
        <f>IF(AND(A3377="مصروف",R3377&gt;0,I3377="موافق",S3377&lt;&gt;"",H3377&lt;&gt;""),N(G3377),0)</f>
        <v/>
      </c>
    </row>
    <row r="3378">
      <c r="A3378" s="19" t="n"/>
      <c r="B3378" s="20">
        <f>IF(A3378="","",IF(R3378=0,"⚠ أضف سطر عهدة أولًا","BDR-"&amp;TEXT(R3378,"000")))</f>
        <v/>
      </c>
      <c r="C3378" s="21" t="n"/>
      <c r="D3378" s="20">
        <f>IF(C3378="","",IF(S3378="","خارج السنة المالية",INDEX(القوائم!$D$2:$D$13,S3378)))</f>
        <v/>
      </c>
      <c r="E3378" s="22" t="n"/>
      <c r="F3378" s="23" t="n"/>
      <c r="G3378" s="23" t="n"/>
      <c r="H3378" s="22" t="n"/>
      <c r="I3378" s="19" t="n"/>
      <c r="J3378" s="21" t="n"/>
      <c r="K3378" s="19" t="n"/>
      <c r="L3378" s="19" t="n"/>
      <c r="M3378" s="21" t="n"/>
      <c r="N3378" s="22" t="n"/>
      <c r="O3378" s="24">
        <f>IF(A3378&lt;&gt;"عهدة","",SUMIFS($G$8:$G$5007,$B$8:$B$5007,B3378,$A$8:$A$5007,"مصروف",$I$8:$I$5007,"&lt;&gt;مرفوض"))</f>
        <v/>
      </c>
      <c r="P3378" s="25">
        <f>IF(A3378&lt;&gt;"عهدة","",N(F3378)-O3378)</f>
        <v/>
      </c>
      <c r="Q3378" s="26">
        <f>IF(A3378="","",IF(A3378="عهدة",IF(N(F3378)=0,"⚠ أدخل قيمة العهدة",IF(P3378&lt;0,"⛔ عجز / زيادة مصروفات "&amp;TEXT(-P3378,"#,##0"),IF(COUNTIFS($B$8:$B$5007,B3378,$A$8:$A$5007,"مصروف",$I$8:$I$5007,"&lt;&gt;مرفوض",$K$8:$K$5007,"&lt;&gt;نعم")&gt;0,"⚠ "&amp;COUNTIFS($B$8:$B$5007,B3378,$A$8:$A$5007,"مصروف",$I$8:$I$5007,"&lt;&gt;مرفوض",$K$8:$K$5007,"&lt;&gt;نعم")&amp;" مصروف غير مسوى",IF(L3378="تمت التسوية",IF(P3378=0,"✔ متوازنة وتمت التسوية","✔ تمت التسوية – متبقي "&amp;TEXT(P3378,"#,##0")),IF(P3378&gt;0,"متبقي "&amp;TEXT(P3378,"#,##0"),"✔ متوازنة"))))),IF(R3378=0,"⚠ أضف سطر عهدة أولًا",IF(OR(C3378="",N(G3378)=0),"⚠ أكمل التاريخ والقيمة",IF(S3378="","⚠ التاريخ خارج السنة المالية",IF(H3378="","⚠ اختر بند الموازنة",IF(I3378="مرفوض","✖ مرفوض من المدير",IF(I3378&lt;&gt;"موافق","⏳ بانتظار موافقة المدير",IF(K3378&lt;&gt;"نعم","⚠ غير مسوى مع الحسابات","✔ معتمد ومسوى")))))))))</f>
        <v/>
      </c>
      <c r="R3378">
        <f>N(R3377)+IF(A3378="عهدة",1,0)</f>
        <v/>
      </c>
      <c r="S3378">
        <f>IF(C3378="","",IF(AND(C3378&gt;=DATE(2026,9,1),C3378&lt;=DATE(2027,8,31)),(YEAR(C3378)-2026)*12+MONTH(C3378)-8,""))</f>
        <v/>
      </c>
      <c r="T3378">
        <f>IF(AND(A3378="مصروف",R3378&gt;0,I3378="موافق",S3378&lt;&gt;"",H3378&lt;&gt;""),N(G3378),0)</f>
        <v/>
      </c>
    </row>
    <row r="3379">
      <c r="A3379" s="19" t="n"/>
      <c r="B3379" s="20">
        <f>IF(A3379="","",IF(R3379=0,"⚠ أضف سطر عهدة أولًا","BDR-"&amp;TEXT(R3379,"000")))</f>
        <v/>
      </c>
      <c r="C3379" s="21" t="n"/>
      <c r="D3379" s="20">
        <f>IF(C3379="","",IF(S3379="","خارج السنة المالية",INDEX(القوائم!$D$2:$D$13,S3379)))</f>
        <v/>
      </c>
      <c r="E3379" s="22" t="n"/>
      <c r="F3379" s="23" t="n"/>
      <c r="G3379" s="23" t="n"/>
      <c r="H3379" s="22" t="n"/>
      <c r="I3379" s="19" t="n"/>
      <c r="J3379" s="21" t="n"/>
      <c r="K3379" s="19" t="n"/>
      <c r="L3379" s="19" t="n"/>
      <c r="M3379" s="21" t="n"/>
      <c r="N3379" s="22" t="n"/>
      <c r="O3379" s="24">
        <f>IF(A3379&lt;&gt;"عهدة","",SUMIFS($G$8:$G$5007,$B$8:$B$5007,B3379,$A$8:$A$5007,"مصروف",$I$8:$I$5007,"&lt;&gt;مرفوض"))</f>
        <v/>
      </c>
      <c r="P3379" s="25">
        <f>IF(A3379&lt;&gt;"عهدة","",N(F3379)-O3379)</f>
        <v/>
      </c>
      <c r="Q3379" s="26">
        <f>IF(A3379="","",IF(A3379="عهدة",IF(N(F3379)=0,"⚠ أدخل قيمة العهدة",IF(P3379&lt;0,"⛔ عجز / زيادة مصروفات "&amp;TEXT(-P3379,"#,##0"),IF(COUNTIFS($B$8:$B$5007,B3379,$A$8:$A$5007,"مصروف",$I$8:$I$5007,"&lt;&gt;مرفوض",$K$8:$K$5007,"&lt;&gt;نعم")&gt;0,"⚠ "&amp;COUNTIFS($B$8:$B$5007,B3379,$A$8:$A$5007,"مصروف",$I$8:$I$5007,"&lt;&gt;مرفوض",$K$8:$K$5007,"&lt;&gt;نعم")&amp;" مصروف غير مسوى",IF(L3379="تمت التسوية",IF(P3379=0,"✔ متوازنة وتمت التسوية","✔ تمت التسوية – متبقي "&amp;TEXT(P3379,"#,##0")),IF(P3379&gt;0,"متبقي "&amp;TEXT(P3379,"#,##0"),"✔ متوازنة"))))),IF(R3379=0,"⚠ أضف سطر عهدة أولًا",IF(OR(C3379="",N(G3379)=0),"⚠ أكمل التاريخ والقيمة",IF(S3379="","⚠ التاريخ خارج السنة المالية",IF(H3379="","⚠ اختر بند الموازنة",IF(I3379="مرفوض","✖ مرفوض من المدير",IF(I3379&lt;&gt;"موافق","⏳ بانتظار موافقة المدير",IF(K3379&lt;&gt;"نعم","⚠ غير مسوى مع الحسابات","✔ معتمد ومسوى")))))))))</f>
        <v/>
      </c>
      <c r="R3379">
        <f>N(R3378)+IF(A3379="عهدة",1,0)</f>
        <v/>
      </c>
      <c r="S3379">
        <f>IF(C3379="","",IF(AND(C3379&gt;=DATE(2026,9,1),C3379&lt;=DATE(2027,8,31)),(YEAR(C3379)-2026)*12+MONTH(C3379)-8,""))</f>
        <v/>
      </c>
      <c r="T3379">
        <f>IF(AND(A3379="مصروف",R3379&gt;0,I3379="موافق",S3379&lt;&gt;"",H3379&lt;&gt;""),N(G3379),0)</f>
        <v/>
      </c>
    </row>
    <row r="3380">
      <c r="A3380" s="19" t="n"/>
      <c r="B3380" s="20">
        <f>IF(A3380="","",IF(R3380=0,"⚠ أضف سطر عهدة أولًا","BDR-"&amp;TEXT(R3380,"000")))</f>
        <v/>
      </c>
      <c r="C3380" s="21" t="n"/>
      <c r="D3380" s="20">
        <f>IF(C3380="","",IF(S3380="","خارج السنة المالية",INDEX(القوائم!$D$2:$D$13,S3380)))</f>
        <v/>
      </c>
      <c r="E3380" s="22" t="n"/>
      <c r="F3380" s="23" t="n"/>
      <c r="G3380" s="23" t="n"/>
      <c r="H3380" s="22" t="n"/>
      <c r="I3380" s="19" t="n"/>
      <c r="J3380" s="21" t="n"/>
      <c r="K3380" s="19" t="n"/>
      <c r="L3380" s="19" t="n"/>
      <c r="M3380" s="21" t="n"/>
      <c r="N3380" s="22" t="n"/>
      <c r="O3380" s="24">
        <f>IF(A3380&lt;&gt;"عهدة","",SUMIFS($G$8:$G$5007,$B$8:$B$5007,B3380,$A$8:$A$5007,"مصروف",$I$8:$I$5007,"&lt;&gt;مرفوض"))</f>
        <v/>
      </c>
      <c r="P3380" s="25">
        <f>IF(A3380&lt;&gt;"عهدة","",N(F3380)-O3380)</f>
        <v/>
      </c>
      <c r="Q3380" s="26">
        <f>IF(A3380="","",IF(A3380="عهدة",IF(N(F3380)=0,"⚠ أدخل قيمة العهدة",IF(P3380&lt;0,"⛔ عجز / زيادة مصروفات "&amp;TEXT(-P3380,"#,##0"),IF(COUNTIFS($B$8:$B$5007,B3380,$A$8:$A$5007,"مصروف",$I$8:$I$5007,"&lt;&gt;مرفوض",$K$8:$K$5007,"&lt;&gt;نعم")&gt;0,"⚠ "&amp;COUNTIFS($B$8:$B$5007,B3380,$A$8:$A$5007,"مصروف",$I$8:$I$5007,"&lt;&gt;مرفوض",$K$8:$K$5007,"&lt;&gt;نعم")&amp;" مصروف غير مسوى",IF(L3380="تمت التسوية",IF(P3380=0,"✔ متوازنة وتمت التسوية","✔ تمت التسوية – متبقي "&amp;TEXT(P3380,"#,##0")),IF(P3380&gt;0,"متبقي "&amp;TEXT(P3380,"#,##0"),"✔ متوازنة"))))),IF(R3380=0,"⚠ أضف سطر عهدة أولًا",IF(OR(C3380="",N(G3380)=0),"⚠ أكمل التاريخ والقيمة",IF(S3380="","⚠ التاريخ خارج السنة المالية",IF(H3380="","⚠ اختر بند الموازنة",IF(I3380="مرفوض","✖ مرفوض من المدير",IF(I3380&lt;&gt;"موافق","⏳ بانتظار موافقة المدير",IF(K3380&lt;&gt;"نعم","⚠ غير مسوى مع الحسابات","✔ معتمد ومسوى")))))))))</f>
        <v/>
      </c>
      <c r="R3380">
        <f>N(R3379)+IF(A3380="عهدة",1,0)</f>
        <v/>
      </c>
      <c r="S3380">
        <f>IF(C3380="","",IF(AND(C3380&gt;=DATE(2026,9,1),C3380&lt;=DATE(2027,8,31)),(YEAR(C3380)-2026)*12+MONTH(C3380)-8,""))</f>
        <v/>
      </c>
      <c r="T3380">
        <f>IF(AND(A3380="مصروف",R3380&gt;0,I3380="موافق",S3380&lt;&gt;"",H3380&lt;&gt;""),N(G3380),0)</f>
        <v/>
      </c>
    </row>
    <row r="3381">
      <c r="A3381" s="19" t="n"/>
      <c r="B3381" s="20">
        <f>IF(A3381="","",IF(R3381=0,"⚠ أضف سطر عهدة أولًا","BDR-"&amp;TEXT(R3381,"000")))</f>
        <v/>
      </c>
      <c r="C3381" s="21" t="n"/>
      <c r="D3381" s="20">
        <f>IF(C3381="","",IF(S3381="","خارج السنة المالية",INDEX(القوائم!$D$2:$D$13,S3381)))</f>
        <v/>
      </c>
      <c r="E3381" s="22" t="n"/>
      <c r="F3381" s="23" t="n"/>
      <c r="G3381" s="23" t="n"/>
      <c r="H3381" s="22" t="n"/>
      <c r="I3381" s="19" t="n"/>
      <c r="J3381" s="21" t="n"/>
      <c r="K3381" s="19" t="n"/>
      <c r="L3381" s="19" t="n"/>
      <c r="M3381" s="21" t="n"/>
      <c r="N3381" s="22" t="n"/>
      <c r="O3381" s="24">
        <f>IF(A3381&lt;&gt;"عهدة","",SUMIFS($G$8:$G$5007,$B$8:$B$5007,B3381,$A$8:$A$5007,"مصروف",$I$8:$I$5007,"&lt;&gt;مرفوض"))</f>
        <v/>
      </c>
      <c r="P3381" s="25">
        <f>IF(A3381&lt;&gt;"عهدة","",N(F3381)-O3381)</f>
        <v/>
      </c>
      <c r="Q3381" s="26">
        <f>IF(A3381="","",IF(A3381="عهدة",IF(N(F3381)=0,"⚠ أدخل قيمة العهدة",IF(P3381&lt;0,"⛔ عجز / زيادة مصروفات "&amp;TEXT(-P3381,"#,##0"),IF(COUNTIFS($B$8:$B$5007,B3381,$A$8:$A$5007,"مصروف",$I$8:$I$5007,"&lt;&gt;مرفوض",$K$8:$K$5007,"&lt;&gt;نعم")&gt;0,"⚠ "&amp;COUNTIFS($B$8:$B$5007,B3381,$A$8:$A$5007,"مصروف",$I$8:$I$5007,"&lt;&gt;مرفوض",$K$8:$K$5007,"&lt;&gt;نعم")&amp;" مصروف غير مسوى",IF(L3381="تمت التسوية",IF(P3381=0,"✔ متوازنة وتمت التسوية","✔ تمت التسوية – متبقي "&amp;TEXT(P3381,"#,##0")),IF(P3381&gt;0,"متبقي "&amp;TEXT(P3381,"#,##0"),"✔ متوازنة"))))),IF(R3381=0,"⚠ أضف سطر عهدة أولًا",IF(OR(C3381="",N(G3381)=0),"⚠ أكمل التاريخ والقيمة",IF(S3381="","⚠ التاريخ خارج السنة المالية",IF(H3381="","⚠ اختر بند الموازنة",IF(I3381="مرفوض","✖ مرفوض من المدير",IF(I3381&lt;&gt;"موافق","⏳ بانتظار موافقة المدير",IF(K3381&lt;&gt;"نعم","⚠ غير مسوى مع الحسابات","✔ معتمد ومسوى")))))))))</f>
        <v/>
      </c>
      <c r="R3381">
        <f>N(R3380)+IF(A3381="عهدة",1,0)</f>
        <v/>
      </c>
      <c r="S3381">
        <f>IF(C3381="","",IF(AND(C3381&gt;=DATE(2026,9,1),C3381&lt;=DATE(2027,8,31)),(YEAR(C3381)-2026)*12+MONTH(C3381)-8,""))</f>
        <v/>
      </c>
      <c r="T3381">
        <f>IF(AND(A3381="مصروف",R3381&gt;0,I3381="موافق",S3381&lt;&gt;"",H3381&lt;&gt;""),N(G3381),0)</f>
        <v/>
      </c>
    </row>
    <row r="3382">
      <c r="A3382" s="19" t="n"/>
      <c r="B3382" s="20">
        <f>IF(A3382="","",IF(R3382=0,"⚠ أضف سطر عهدة أولًا","BDR-"&amp;TEXT(R3382,"000")))</f>
        <v/>
      </c>
      <c r="C3382" s="21" t="n"/>
      <c r="D3382" s="20">
        <f>IF(C3382="","",IF(S3382="","خارج السنة المالية",INDEX(القوائم!$D$2:$D$13,S3382)))</f>
        <v/>
      </c>
      <c r="E3382" s="22" t="n"/>
      <c r="F3382" s="23" t="n"/>
      <c r="G3382" s="23" t="n"/>
      <c r="H3382" s="22" t="n"/>
      <c r="I3382" s="19" t="n"/>
      <c r="J3382" s="21" t="n"/>
      <c r="K3382" s="19" t="n"/>
      <c r="L3382" s="19" t="n"/>
      <c r="M3382" s="21" t="n"/>
      <c r="N3382" s="22" t="n"/>
      <c r="O3382" s="24">
        <f>IF(A3382&lt;&gt;"عهدة","",SUMIFS($G$8:$G$5007,$B$8:$B$5007,B3382,$A$8:$A$5007,"مصروف",$I$8:$I$5007,"&lt;&gt;مرفوض"))</f>
        <v/>
      </c>
      <c r="P3382" s="25">
        <f>IF(A3382&lt;&gt;"عهدة","",N(F3382)-O3382)</f>
        <v/>
      </c>
      <c r="Q3382" s="26">
        <f>IF(A3382="","",IF(A3382="عهدة",IF(N(F3382)=0,"⚠ أدخل قيمة العهدة",IF(P3382&lt;0,"⛔ عجز / زيادة مصروفات "&amp;TEXT(-P3382,"#,##0"),IF(COUNTIFS($B$8:$B$5007,B3382,$A$8:$A$5007,"مصروف",$I$8:$I$5007,"&lt;&gt;مرفوض",$K$8:$K$5007,"&lt;&gt;نعم")&gt;0,"⚠ "&amp;COUNTIFS($B$8:$B$5007,B3382,$A$8:$A$5007,"مصروف",$I$8:$I$5007,"&lt;&gt;مرفوض",$K$8:$K$5007,"&lt;&gt;نعم")&amp;" مصروف غير مسوى",IF(L3382="تمت التسوية",IF(P3382=0,"✔ متوازنة وتمت التسوية","✔ تمت التسوية – متبقي "&amp;TEXT(P3382,"#,##0")),IF(P3382&gt;0,"متبقي "&amp;TEXT(P3382,"#,##0"),"✔ متوازنة"))))),IF(R3382=0,"⚠ أضف سطر عهدة أولًا",IF(OR(C3382="",N(G3382)=0),"⚠ أكمل التاريخ والقيمة",IF(S3382="","⚠ التاريخ خارج السنة المالية",IF(H3382="","⚠ اختر بند الموازنة",IF(I3382="مرفوض","✖ مرفوض من المدير",IF(I3382&lt;&gt;"موافق","⏳ بانتظار موافقة المدير",IF(K3382&lt;&gt;"نعم","⚠ غير مسوى مع الحسابات","✔ معتمد ومسوى")))))))))</f>
        <v/>
      </c>
      <c r="R3382">
        <f>N(R3381)+IF(A3382="عهدة",1,0)</f>
        <v/>
      </c>
      <c r="S3382">
        <f>IF(C3382="","",IF(AND(C3382&gt;=DATE(2026,9,1),C3382&lt;=DATE(2027,8,31)),(YEAR(C3382)-2026)*12+MONTH(C3382)-8,""))</f>
        <v/>
      </c>
      <c r="T3382">
        <f>IF(AND(A3382="مصروف",R3382&gt;0,I3382="موافق",S3382&lt;&gt;"",H3382&lt;&gt;""),N(G3382),0)</f>
        <v/>
      </c>
    </row>
    <row r="3383">
      <c r="A3383" s="19" t="n"/>
      <c r="B3383" s="20">
        <f>IF(A3383="","",IF(R3383=0,"⚠ أضف سطر عهدة أولًا","BDR-"&amp;TEXT(R3383,"000")))</f>
        <v/>
      </c>
      <c r="C3383" s="21" t="n"/>
      <c r="D3383" s="20">
        <f>IF(C3383="","",IF(S3383="","خارج السنة المالية",INDEX(القوائم!$D$2:$D$13,S3383)))</f>
        <v/>
      </c>
      <c r="E3383" s="22" t="n"/>
      <c r="F3383" s="23" t="n"/>
      <c r="G3383" s="23" t="n"/>
      <c r="H3383" s="22" t="n"/>
      <c r="I3383" s="19" t="n"/>
      <c r="J3383" s="21" t="n"/>
      <c r="K3383" s="19" t="n"/>
      <c r="L3383" s="19" t="n"/>
      <c r="M3383" s="21" t="n"/>
      <c r="N3383" s="22" t="n"/>
      <c r="O3383" s="24">
        <f>IF(A3383&lt;&gt;"عهدة","",SUMIFS($G$8:$G$5007,$B$8:$B$5007,B3383,$A$8:$A$5007,"مصروف",$I$8:$I$5007,"&lt;&gt;مرفوض"))</f>
        <v/>
      </c>
      <c r="P3383" s="25">
        <f>IF(A3383&lt;&gt;"عهدة","",N(F3383)-O3383)</f>
        <v/>
      </c>
      <c r="Q3383" s="26">
        <f>IF(A3383="","",IF(A3383="عهدة",IF(N(F3383)=0,"⚠ أدخل قيمة العهدة",IF(P3383&lt;0,"⛔ عجز / زيادة مصروفات "&amp;TEXT(-P3383,"#,##0"),IF(COUNTIFS($B$8:$B$5007,B3383,$A$8:$A$5007,"مصروف",$I$8:$I$5007,"&lt;&gt;مرفوض",$K$8:$K$5007,"&lt;&gt;نعم")&gt;0,"⚠ "&amp;COUNTIFS($B$8:$B$5007,B3383,$A$8:$A$5007,"مصروف",$I$8:$I$5007,"&lt;&gt;مرفوض",$K$8:$K$5007,"&lt;&gt;نعم")&amp;" مصروف غير مسوى",IF(L3383="تمت التسوية",IF(P3383=0,"✔ متوازنة وتمت التسوية","✔ تمت التسوية – متبقي "&amp;TEXT(P3383,"#,##0")),IF(P3383&gt;0,"متبقي "&amp;TEXT(P3383,"#,##0"),"✔ متوازنة"))))),IF(R3383=0,"⚠ أضف سطر عهدة أولًا",IF(OR(C3383="",N(G3383)=0),"⚠ أكمل التاريخ والقيمة",IF(S3383="","⚠ التاريخ خارج السنة المالية",IF(H3383="","⚠ اختر بند الموازنة",IF(I3383="مرفوض","✖ مرفوض من المدير",IF(I3383&lt;&gt;"موافق","⏳ بانتظار موافقة المدير",IF(K3383&lt;&gt;"نعم","⚠ غير مسوى مع الحسابات","✔ معتمد ومسوى")))))))))</f>
        <v/>
      </c>
      <c r="R3383">
        <f>N(R3382)+IF(A3383="عهدة",1,0)</f>
        <v/>
      </c>
      <c r="S3383">
        <f>IF(C3383="","",IF(AND(C3383&gt;=DATE(2026,9,1),C3383&lt;=DATE(2027,8,31)),(YEAR(C3383)-2026)*12+MONTH(C3383)-8,""))</f>
        <v/>
      </c>
      <c r="T3383">
        <f>IF(AND(A3383="مصروف",R3383&gt;0,I3383="موافق",S3383&lt;&gt;"",H3383&lt;&gt;""),N(G3383),0)</f>
        <v/>
      </c>
    </row>
    <row r="3384">
      <c r="A3384" s="19" t="n"/>
      <c r="B3384" s="20">
        <f>IF(A3384="","",IF(R3384=0,"⚠ أضف سطر عهدة أولًا","BDR-"&amp;TEXT(R3384,"000")))</f>
        <v/>
      </c>
      <c r="C3384" s="21" t="n"/>
      <c r="D3384" s="20">
        <f>IF(C3384="","",IF(S3384="","خارج السنة المالية",INDEX(القوائم!$D$2:$D$13,S3384)))</f>
        <v/>
      </c>
      <c r="E3384" s="22" t="n"/>
      <c r="F3384" s="23" t="n"/>
      <c r="G3384" s="23" t="n"/>
      <c r="H3384" s="22" t="n"/>
      <c r="I3384" s="19" t="n"/>
      <c r="J3384" s="21" t="n"/>
      <c r="K3384" s="19" t="n"/>
      <c r="L3384" s="19" t="n"/>
      <c r="M3384" s="21" t="n"/>
      <c r="N3384" s="22" t="n"/>
      <c r="O3384" s="24">
        <f>IF(A3384&lt;&gt;"عهدة","",SUMIFS($G$8:$G$5007,$B$8:$B$5007,B3384,$A$8:$A$5007,"مصروف",$I$8:$I$5007,"&lt;&gt;مرفوض"))</f>
        <v/>
      </c>
      <c r="P3384" s="25">
        <f>IF(A3384&lt;&gt;"عهدة","",N(F3384)-O3384)</f>
        <v/>
      </c>
      <c r="Q3384" s="26">
        <f>IF(A3384="","",IF(A3384="عهدة",IF(N(F3384)=0,"⚠ أدخل قيمة العهدة",IF(P3384&lt;0,"⛔ عجز / زيادة مصروفات "&amp;TEXT(-P3384,"#,##0"),IF(COUNTIFS($B$8:$B$5007,B3384,$A$8:$A$5007,"مصروف",$I$8:$I$5007,"&lt;&gt;مرفوض",$K$8:$K$5007,"&lt;&gt;نعم")&gt;0,"⚠ "&amp;COUNTIFS($B$8:$B$5007,B3384,$A$8:$A$5007,"مصروف",$I$8:$I$5007,"&lt;&gt;مرفوض",$K$8:$K$5007,"&lt;&gt;نعم")&amp;" مصروف غير مسوى",IF(L3384="تمت التسوية",IF(P3384=0,"✔ متوازنة وتمت التسوية","✔ تمت التسوية – متبقي "&amp;TEXT(P3384,"#,##0")),IF(P3384&gt;0,"متبقي "&amp;TEXT(P3384,"#,##0"),"✔ متوازنة"))))),IF(R3384=0,"⚠ أضف سطر عهدة أولًا",IF(OR(C3384="",N(G3384)=0),"⚠ أكمل التاريخ والقيمة",IF(S3384="","⚠ التاريخ خارج السنة المالية",IF(H3384="","⚠ اختر بند الموازنة",IF(I3384="مرفوض","✖ مرفوض من المدير",IF(I3384&lt;&gt;"موافق","⏳ بانتظار موافقة المدير",IF(K3384&lt;&gt;"نعم","⚠ غير مسوى مع الحسابات","✔ معتمد ومسوى")))))))))</f>
        <v/>
      </c>
      <c r="R3384">
        <f>N(R3383)+IF(A3384="عهدة",1,0)</f>
        <v/>
      </c>
      <c r="S3384">
        <f>IF(C3384="","",IF(AND(C3384&gt;=DATE(2026,9,1),C3384&lt;=DATE(2027,8,31)),(YEAR(C3384)-2026)*12+MONTH(C3384)-8,""))</f>
        <v/>
      </c>
      <c r="T3384">
        <f>IF(AND(A3384="مصروف",R3384&gt;0,I3384="موافق",S3384&lt;&gt;"",H3384&lt;&gt;""),N(G3384),0)</f>
        <v/>
      </c>
    </row>
    <row r="3385">
      <c r="A3385" s="19" t="n"/>
      <c r="B3385" s="20">
        <f>IF(A3385="","",IF(R3385=0,"⚠ أضف سطر عهدة أولًا","BDR-"&amp;TEXT(R3385,"000")))</f>
        <v/>
      </c>
      <c r="C3385" s="21" t="n"/>
      <c r="D3385" s="20">
        <f>IF(C3385="","",IF(S3385="","خارج السنة المالية",INDEX(القوائم!$D$2:$D$13,S3385)))</f>
        <v/>
      </c>
      <c r="E3385" s="22" t="n"/>
      <c r="F3385" s="23" t="n"/>
      <c r="G3385" s="23" t="n"/>
      <c r="H3385" s="22" t="n"/>
      <c r="I3385" s="19" t="n"/>
      <c r="J3385" s="21" t="n"/>
      <c r="K3385" s="19" t="n"/>
      <c r="L3385" s="19" t="n"/>
      <c r="M3385" s="21" t="n"/>
      <c r="N3385" s="22" t="n"/>
      <c r="O3385" s="24">
        <f>IF(A3385&lt;&gt;"عهدة","",SUMIFS($G$8:$G$5007,$B$8:$B$5007,B3385,$A$8:$A$5007,"مصروف",$I$8:$I$5007,"&lt;&gt;مرفوض"))</f>
        <v/>
      </c>
      <c r="P3385" s="25">
        <f>IF(A3385&lt;&gt;"عهدة","",N(F3385)-O3385)</f>
        <v/>
      </c>
      <c r="Q3385" s="26">
        <f>IF(A3385="","",IF(A3385="عهدة",IF(N(F3385)=0,"⚠ أدخل قيمة العهدة",IF(P3385&lt;0,"⛔ عجز / زيادة مصروفات "&amp;TEXT(-P3385,"#,##0"),IF(COUNTIFS($B$8:$B$5007,B3385,$A$8:$A$5007,"مصروف",$I$8:$I$5007,"&lt;&gt;مرفوض",$K$8:$K$5007,"&lt;&gt;نعم")&gt;0,"⚠ "&amp;COUNTIFS($B$8:$B$5007,B3385,$A$8:$A$5007,"مصروف",$I$8:$I$5007,"&lt;&gt;مرفوض",$K$8:$K$5007,"&lt;&gt;نعم")&amp;" مصروف غير مسوى",IF(L3385="تمت التسوية",IF(P3385=0,"✔ متوازنة وتمت التسوية","✔ تمت التسوية – متبقي "&amp;TEXT(P3385,"#,##0")),IF(P3385&gt;0,"متبقي "&amp;TEXT(P3385,"#,##0"),"✔ متوازنة"))))),IF(R3385=0,"⚠ أضف سطر عهدة أولًا",IF(OR(C3385="",N(G3385)=0),"⚠ أكمل التاريخ والقيمة",IF(S3385="","⚠ التاريخ خارج السنة المالية",IF(H3385="","⚠ اختر بند الموازنة",IF(I3385="مرفوض","✖ مرفوض من المدير",IF(I3385&lt;&gt;"موافق","⏳ بانتظار موافقة المدير",IF(K3385&lt;&gt;"نعم","⚠ غير مسوى مع الحسابات","✔ معتمد ومسوى")))))))))</f>
        <v/>
      </c>
      <c r="R3385">
        <f>N(R3384)+IF(A3385="عهدة",1,0)</f>
        <v/>
      </c>
      <c r="S3385">
        <f>IF(C3385="","",IF(AND(C3385&gt;=DATE(2026,9,1),C3385&lt;=DATE(2027,8,31)),(YEAR(C3385)-2026)*12+MONTH(C3385)-8,""))</f>
        <v/>
      </c>
      <c r="T3385">
        <f>IF(AND(A3385="مصروف",R3385&gt;0,I3385="موافق",S3385&lt;&gt;"",H3385&lt;&gt;""),N(G3385),0)</f>
        <v/>
      </c>
    </row>
    <row r="3386">
      <c r="A3386" s="19" t="n"/>
      <c r="B3386" s="20">
        <f>IF(A3386="","",IF(R3386=0,"⚠ أضف سطر عهدة أولًا","BDR-"&amp;TEXT(R3386,"000")))</f>
        <v/>
      </c>
      <c r="C3386" s="21" t="n"/>
      <c r="D3386" s="20">
        <f>IF(C3386="","",IF(S3386="","خارج السنة المالية",INDEX(القوائم!$D$2:$D$13,S3386)))</f>
        <v/>
      </c>
      <c r="E3386" s="22" t="n"/>
      <c r="F3386" s="23" t="n"/>
      <c r="G3386" s="23" t="n"/>
      <c r="H3386" s="22" t="n"/>
      <c r="I3386" s="19" t="n"/>
      <c r="J3386" s="21" t="n"/>
      <c r="K3386" s="19" t="n"/>
      <c r="L3386" s="19" t="n"/>
      <c r="M3386" s="21" t="n"/>
      <c r="N3386" s="22" t="n"/>
      <c r="O3386" s="24">
        <f>IF(A3386&lt;&gt;"عهدة","",SUMIFS($G$8:$G$5007,$B$8:$B$5007,B3386,$A$8:$A$5007,"مصروف",$I$8:$I$5007,"&lt;&gt;مرفوض"))</f>
        <v/>
      </c>
      <c r="P3386" s="25">
        <f>IF(A3386&lt;&gt;"عهدة","",N(F3386)-O3386)</f>
        <v/>
      </c>
      <c r="Q3386" s="26">
        <f>IF(A3386="","",IF(A3386="عهدة",IF(N(F3386)=0,"⚠ أدخل قيمة العهدة",IF(P3386&lt;0,"⛔ عجز / زيادة مصروفات "&amp;TEXT(-P3386,"#,##0"),IF(COUNTIFS($B$8:$B$5007,B3386,$A$8:$A$5007,"مصروف",$I$8:$I$5007,"&lt;&gt;مرفوض",$K$8:$K$5007,"&lt;&gt;نعم")&gt;0,"⚠ "&amp;COUNTIFS($B$8:$B$5007,B3386,$A$8:$A$5007,"مصروف",$I$8:$I$5007,"&lt;&gt;مرفوض",$K$8:$K$5007,"&lt;&gt;نعم")&amp;" مصروف غير مسوى",IF(L3386="تمت التسوية",IF(P3386=0,"✔ متوازنة وتمت التسوية","✔ تمت التسوية – متبقي "&amp;TEXT(P3386,"#,##0")),IF(P3386&gt;0,"متبقي "&amp;TEXT(P3386,"#,##0"),"✔ متوازنة"))))),IF(R3386=0,"⚠ أضف سطر عهدة أولًا",IF(OR(C3386="",N(G3386)=0),"⚠ أكمل التاريخ والقيمة",IF(S3386="","⚠ التاريخ خارج السنة المالية",IF(H3386="","⚠ اختر بند الموازنة",IF(I3386="مرفوض","✖ مرفوض من المدير",IF(I3386&lt;&gt;"موافق","⏳ بانتظار موافقة المدير",IF(K3386&lt;&gt;"نعم","⚠ غير مسوى مع الحسابات","✔ معتمد ومسوى")))))))))</f>
        <v/>
      </c>
      <c r="R3386">
        <f>N(R3385)+IF(A3386="عهدة",1,0)</f>
        <v/>
      </c>
      <c r="S3386">
        <f>IF(C3386="","",IF(AND(C3386&gt;=DATE(2026,9,1),C3386&lt;=DATE(2027,8,31)),(YEAR(C3386)-2026)*12+MONTH(C3386)-8,""))</f>
        <v/>
      </c>
      <c r="T3386">
        <f>IF(AND(A3386="مصروف",R3386&gt;0,I3386="موافق",S3386&lt;&gt;"",H3386&lt;&gt;""),N(G3386),0)</f>
        <v/>
      </c>
    </row>
    <row r="3387">
      <c r="A3387" s="19" t="n"/>
      <c r="B3387" s="20">
        <f>IF(A3387="","",IF(R3387=0,"⚠ أضف سطر عهدة أولًا","BDR-"&amp;TEXT(R3387,"000")))</f>
        <v/>
      </c>
      <c r="C3387" s="21" t="n"/>
      <c r="D3387" s="20">
        <f>IF(C3387="","",IF(S3387="","خارج السنة المالية",INDEX(القوائم!$D$2:$D$13,S3387)))</f>
        <v/>
      </c>
      <c r="E3387" s="22" t="n"/>
      <c r="F3387" s="23" t="n"/>
      <c r="G3387" s="23" t="n"/>
      <c r="H3387" s="22" t="n"/>
      <c r="I3387" s="19" t="n"/>
      <c r="J3387" s="21" t="n"/>
      <c r="K3387" s="19" t="n"/>
      <c r="L3387" s="19" t="n"/>
      <c r="M3387" s="21" t="n"/>
      <c r="N3387" s="22" t="n"/>
      <c r="O3387" s="24">
        <f>IF(A3387&lt;&gt;"عهدة","",SUMIFS($G$8:$G$5007,$B$8:$B$5007,B3387,$A$8:$A$5007,"مصروف",$I$8:$I$5007,"&lt;&gt;مرفوض"))</f>
        <v/>
      </c>
      <c r="P3387" s="25">
        <f>IF(A3387&lt;&gt;"عهدة","",N(F3387)-O3387)</f>
        <v/>
      </c>
      <c r="Q3387" s="26">
        <f>IF(A3387="","",IF(A3387="عهدة",IF(N(F3387)=0,"⚠ أدخل قيمة العهدة",IF(P3387&lt;0,"⛔ عجز / زيادة مصروفات "&amp;TEXT(-P3387,"#,##0"),IF(COUNTIFS($B$8:$B$5007,B3387,$A$8:$A$5007,"مصروف",$I$8:$I$5007,"&lt;&gt;مرفوض",$K$8:$K$5007,"&lt;&gt;نعم")&gt;0,"⚠ "&amp;COUNTIFS($B$8:$B$5007,B3387,$A$8:$A$5007,"مصروف",$I$8:$I$5007,"&lt;&gt;مرفوض",$K$8:$K$5007,"&lt;&gt;نعم")&amp;" مصروف غير مسوى",IF(L3387="تمت التسوية",IF(P3387=0,"✔ متوازنة وتمت التسوية","✔ تمت التسوية – متبقي "&amp;TEXT(P3387,"#,##0")),IF(P3387&gt;0,"متبقي "&amp;TEXT(P3387,"#,##0"),"✔ متوازنة"))))),IF(R3387=0,"⚠ أضف سطر عهدة أولًا",IF(OR(C3387="",N(G3387)=0),"⚠ أكمل التاريخ والقيمة",IF(S3387="","⚠ التاريخ خارج السنة المالية",IF(H3387="","⚠ اختر بند الموازنة",IF(I3387="مرفوض","✖ مرفوض من المدير",IF(I3387&lt;&gt;"موافق","⏳ بانتظار موافقة المدير",IF(K3387&lt;&gt;"نعم","⚠ غير مسوى مع الحسابات","✔ معتمد ومسوى")))))))))</f>
        <v/>
      </c>
      <c r="R3387">
        <f>N(R3386)+IF(A3387="عهدة",1,0)</f>
        <v/>
      </c>
      <c r="S3387">
        <f>IF(C3387="","",IF(AND(C3387&gt;=DATE(2026,9,1),C3387&lt;=DATE(2027,8,31)),(YEAR(C3387)-2026)*12+MONTH(C3387)-8,""))</f>
        <v/>
      </c>
      <c r="T3387">
        <f>IF(AND(A3387="مصروف",R3387&gt;0,I3387="موافق",S3387&lt;&gt;"",H3387&lt;&gt;""),N(G3387),0)</f>
        <v/>
      </c>
    </row>
    <row r="3388">
      <c r="A3388" s="19" t="n"/>
      <c r="B3388" s="20">
        <f>IF(A3388="","",IF(R3388=0,"⚠ أضف سطر عهدة أولًا","BDR-"&amp;TEXT(R3388,"000")))</f>
        <v/>
      </c>
      <c r="C3388" s="21" t="n"/>
      <c r="D3388" s="20">
        <f>IF(C3388="","",IF(S3388="","خارج السنة المالية",INDEX(القوائم!$D$2:$D$13,S3388)))</f>
        <v/>
      </c>
      <c r="E3388" s="22" t="n"/>
      <c r="F3388" s="23" t="n"/>
      <c r="G3388" s="23" t="n"/>
      <c r="H3388" s="22" t="n"/>
      <c r="I3388" s="19" t="n"/>
      <c r="J3388" s="21" t="n"/>
      <c r="K3388" s="19" t="n"/>
      <c r="L3388" s="19" t="n"/>
      <c r="M3388" s="21" t="n"/>
      <c r="N3388" s="22" t="n"/>
      <c r="O3388" s="24">
        <f>IF(A3388&lt;&gt;"عهدة","",SUMIFS($G$8:$G$5007,$B$8:$B$5007,B3388,$A$8:$A$5007,"مصروف",$I$8:$I$5007,"&lt;&gt;مرفوض"))</f>
        <v/>
      </c>
      <c r="P3388" s="25">
        <f>IF(A3388&lt;&gt;"عهدة","",N(F3388)-O3388)</f>
        <v/>
      </c>
      <c r="Q3388" s="26">
        <f>IF(A3388="","",IF(A3388="عهدة",IF(N(F3388)=0,"⚠ أدخل قيمة العهدة",IF(P3388&lt;0,"⛔ عجز / زيادة مصروفات "&amp;TEXT(-P3388,"#,##0"),IF(COUNTIFS($B$8:$B$5007,B3388,$A$8:$A$5007,"مصروف",$I$8:$I$5007,"&lt;&gt;مرفوض",$K$8:$K$5007,"&lt;&gt;نعم")&gt;0,"⚠ "&amp;COUNTIFS($B$8:$B$5007,B3388,$A$8:$A$5007,"مصروف",$I$8:$I$5007,"&lt;&gt;مرفوض",$K$8:$K$5007,"&lt;&gt;نعم")&amp;" مصروف غير مسوى",IF(L3388="تمت التسوية",IF(P3388=0,"✔ متوازنة وتمت التسوية","✔ تمت التسوية – متبقي "&amp;TEXT(P3388,"#,##0")),IF(P3388&gt;0,"متبقي "&amp;TEXT(P3388,"#,##0"),"✔ متوازنة"))))),IF(R3388=0,"⚠ أضف سطر عهدة أولًا",IF(OR(C3388="",N(G3388)=0),"⚠ أكمل التاريخ والقيمة",IF(S3388="","⚠ التاريخ خارج السنة المالية",IF(H3388="","⚠ اختر بند الموازنة",IF(I3388="مرفوض","✖ مرفوض من المدير",IF(I3388&lt;&gt;"موافق","⏳ بانتظار موافقة المدير",IF(K3388&lt;&gt;"نعم","⚠ غير مسوى مع الحسابات","✔ معتمد ومسوى")))))))))</f>
        <v/>
      </c>
      <c r="R3388">
        <f>N(R3387)+IF(A3388="عهدة",1,0)</f>
        <v/>
      </c>
      <c r="S3388">
        <f>IF(C3388="","",IF(AND(C3388&gt;=DATE(2026,9,1),C3388&lt;=DATE(2027,8,31)),(YEAR(C3388)-2026)*12+MONTH(C3388)-8,""))</f>
        <v/>
      </c>
      <c r="T3388">
        <f>IF(AND(A3388="مصروف",R3388&gt;0,I3388="موافق",S3388&lt;&gt;"",H3388&lt;&gt;""),N(G3388),0)</f>
        <v/>
      </c>
    </row>
    <row r="3389">
      <c r="A3389" s="19" t="n"/>
      <c r="B3389" s="20">
        <f>IF(A3389="","",IF(R3389=0,"⚠ أضف سطر عهدة أولًا","BDR-"&amp;TEXT(R3389,"000")))</f>
        <v/>
      </c>
      <c r="C3389" s="21" t="n"/>
      <c r="D3389" s="20">
        <f>IF(C3389="","",IF(S3389="","خارج السنة المالية",INDEX(القوائم!$D$2:$D$13,S3389)))</f>
        <v/>
      </c>
      <c r="E3389" s="22" t="n"/>
      <c r="F3389" s="23" t="n"/>
      <c r="G3389" s="23" t="n"/>
      <c r="H3389" s="22" t="n"/>
      <c r="I3389" s="19" t="n"/>
      <c r="J3389" s="21" t="n"/>
      <c r="K3389" s="19" t="n"/>
      <c r="L3389" s="19" t="n"/>
      <c r="M3389" s="21" t="n"/>
      <c r="N3389" s="22" t="n"/>
      <c r="O3389" s="24">
        <f>IF(A3389&lt;&gt;"عهدة","",SUMIFS($G$8:$G$5007,$B$8:$B$5007,B3389,$A$8:$A$5007,"مصروف",$I$8:$I$5007,"&lt;&gt;مرفوض"))</f>
        <v/>
      </c>
      <c r="P3389" s="25">
        <f>IF(A3389&lt;&gt;"عهدة","",N(F3389)-O3389)</f>
        <v/>
      </c>
      <c r="Q3389" s="26">
        <f>IF(A3389="","",IF(A3389="عهدة",IF(N(F3389)=0,"⚠ أدخل قيمة العهدة",IF(P3389&lt;0,"⛔ عجز / زيادة مصروفات "&amp;TEXT(-P3389,"#,##0"),IF(COUNTIFS($B$8:$B$5007,B3389,$A$8:$A$5007,"مصروف",$I$8:$I$5007,"&lt;&gt;مرفوض",$K$8:$K$5007,"&lt;&gt;نعم")&gt;0,"⚠ "&amp;COUNTIFS($B$8:$B$5007,B3389,$A$8:$A$5007,"مصروف",$I$8:$I$5007,"&lt;&gt;مرفوض",$K$8:$K$5007,"&lt;&gt;نعم")&amp;" مصروف غير مسوى",IF(L3389="تمت التسوية",IF(P3389=0,"✔ متوازنة وتمت التسوية","✔ تمت التسوية – متبقي "&amp;TEXT(P3389,"#,##0")),IF(P3389&gt;0,"متبقي "&amp;TEXT(P3389,"#,##0"),"✔ متوازنة"))))),IF(R3389=0,"⚠ أضف سطر عهدة أولًا",IF(OR(C3389="",N(G3389)=0),"⚠ أكمل التاريخ والقيمة",IF(S3389="","⚠ التاريخ خارج السنة المالية",IF(H3389="","⚠ اختر بند الموازنة",IF(I3389="مرفوض","✖ مرفوض من المدير",IF(I3389&lt;&gt;"موافق","⏳ بانتظار موافقة المدير",IF(K3389&lt;&gt;"نعم","⚠ غير مسوى مع الحسابات","✔ معتمد ومسوى")))))))))</f>
        <v/>
      </c>
      <c r="R3389">
        <f>N(R3388)+IF(A3389="عهدة",1,0)</f>
        <v/>
      </c>
      <c r="S3389">
        <f>IF(C3389="","",IF(AND(C3389&gt;=DATE(2026,9,1),C3389&lt;=DATE(2027,8,31)),(YEAR(C3389)-2026)*12+MONTH(C3389)-8,""))</f>
        <v/>
      </c>
      <c r="T3389">
        <f>IF(AND(A3389="مصروف",R3389&gt;0,I3389="موافق",S3389&lt;&gt;"",H3389&lt;&gt;""),N(G3389),0)</f>
        <v/>
      </c>
    </row>
    <row r="3390">
      <c r="A3390" s="19" t="n"/>
      <c r="B3390" s="20">
        <f>IF(A3390="","",IF(R3390=0,"⚠ أضف سطر عهدة أولًا","BDR-"&amp;TEXT(R3390,"000")))</f>
        <v/>
      </c>
      <c r="C3390" s="21" t="n"/>
      <c r="D3390" s="20">
        <f>IF(C3390="","",IF(S3390="","خارج السنة المالية",INDEX(القوائم!$D$2:$D$13,S3390)))</f>
        <v/>
      </c>
      <c r="E3390" s="22" t="n"/>
      <c r="F3390" s="23" t="n"/>
      <c r="G3390" s="23" t="n"/>
      <c r="H3390" s="22" t="n"/>
      <c r="I3390" s="19" t="n"/>
      <c r="J3390" s="21" t="n"/>
      <c r="K3390" s="19" t="n"/>
      <c r="L3390" s="19" t="n"/>
      <c r="M3390" s="21" t="n"/>
      <c r="N3390" s="22" t="n"/>
      <c r="O3390" s="24">
        <f>IF(A3390&lt;&gt;"عهدة","",SUMIFS($G$8:$G$5007,$B$8:$B$5007,B3390,$A$8:$A$5007,"مصروف",$I$8:$I$5007,"&lt;&gt;مرفوض"))</f>
        <v/>
      </c>
      <c r="P3390" s="25">
        <f>IF(A3390&lt;&gt;"عهدة","",N(F3390)-O3390)</f>
        <v/>
      </c>
      <c r="Q3390" s="26">
        <f>IF(A3390="","",IF(A3390="عهدة",IF(N(F3390)=0,"⚠ أدخل قيمة العهدة",IF(P3390&lt;0,"⛔ عجز / زيادة مصروفات "&amp;TEXT(-P3390,"#,##0"),IF(COUNTIFS($B$8:$B$5007,B3390,$A$8:$A$5007,"مصروف",$I$8:$I$5007,"&lt;&gt;مرفوض",$K$8:$K$5007,"&lt;&gt;نعم")&gt;0,"⚠ "&amp;COUNTIFS($B$8:$B$5007,B3390,$A$8:$A$5007,"مصروف",$I$8:$I$5007,"&lt;&gt;مرفوض",$K$8:$K$5007,"&lt;&gt;نعم")&amp;" مصروف غير مسوى",IF(L3390="تمت التسوية",IF(P3390=0,"✔ متوازنة وتمت التسوية","✔ تمت التسوية – متبقي "&amp;TEXT(P3390,"#,##0")),IF(P3390&gt;0,"متبقي "&amp;TEXT(P3390,"#,##0"),"✔ متوازنة"))))),IF(R3390=0,"⚠ أضف سطر عهدة أولًا",IF(OR(C3390="",N(G3390)=0),"⚠ أكمل التاريخ والقيمة",IF(S3390="","⚠ التاريخ خارج السنة المالية",IF(H3390="","⚠ اختر بند الموازنة",IF(I3390="مرفوض","✖ مرفوض من المدير",IF(I3390&lt;&gt;"موافق","⏳ بانتظار موافقة المدير",IF(K3390&lt;&gt;"نعم","⚠ غير مسوى مع الحسابات","✔ معتمد ومسوى")))))))))</f>
        <v/>
      </c>
      <c r="R3390">
        <f>N(R3389)+IF(A3390="عهدة",1,0)</f>
        <v/>
      </c>
      <c r="S3390">
        <f>IF(C3390="","",IF(AND(C3390&gt;=DATE(2026,9,1),C3390&lt;=DATE(2027,8,31)),(YEAR(C3390)-2026)*12+MONTH(C3390)-8,""))</f>
        <v/>
      </c>
      <c r="T3390">
        <f>IF(AND(A3390="مصروف",R3390&gt;0,I3390="موافق",S3390&lt;&gt;"",H3390&lt;&gt;""),N(G3390),0)</f>
        <v/>
      </c>
    </row>
    <row r="3391">
      <c r="A3391" s="19" t="n"/>
      <c r="B3391" s="20">
        <f>IF(A3391="","",IF(R3391=0,"⚠ أضف سطر عهدة أولًا","BDR-"&amp;TEXT(R3391,"000")))</f>
        <v/>
      </c>
      <c r="C3391" s="21" t="n"/>
      <c r="D3391" s="20">
        <f>IF(C3391="","",IF(S3391="","خارج السنة المالية",INDEX(القوائم!$D$2:$D$13,S3391)))</f>
        <v/>
      </c>
      <c r="E3391" s="22" t="n"/>
      <c r="F3391" s="23" t="n"/>
      <c r="G3391" s="23" t="n"/>
      <c r="H3391" s="22" t="n"/>
      <c r="I3391" s="19" t="n"/>
      <c r="J3391" s="21" t="n"/>
      <c r="K3391" s="19" t="n"/>
      <c r="L3391" s="19" t="n"/>
      <c r="M3391" s="21" t="n"/>
      <c r="N3391" s="22" t="n"/>
      <c r="O3391" s="24">
        <f>IF(A3391&lt;&gt;"عهدة","",SUMIFS($G$8:$G$5007,$B$8:$B$5007,B3391,$A$8:$A$5007,"مصروف",$I$8:$I$5007,"&lt;&gt;مرفوض"))</f>
        <v/>
      </c>
      <c r="P3391" s="25">
        <f>IF(A3391&lt;&gt;"عهدة","",N(F3391)-O3391)</f>
        <v/>
      </c>
      <c r="Q3391" s="26">
        <f>IF(A3391="","",IF(A3391="عهدة",IF(N(F3391)=0,"⚠ أدخل قيمة العهدة",IF(P3391&lt;0,"⛔ عجز / زيادة مصروفات "&amp;TEXT(-P3391,"#,##0"),IF(COUNTIFS($B$8:$B$5007,B3391,$A$8:$A$5007,"مصروف",$I$8:$I$5007,"&lt;&gt;مرفوض",$K$8:$K$5007,"&lt;&gt;نعم")&gt;0,"⚠ "&amp;COUNTIFS($B$8:$B$5007,B3391,$A$8:$A$5007,"مصروف",$I$8:$I$5007,"&lt;&gt;مرفوض",$K$8:$K$5007,"&lt;&gt;نعم")&amp;" مصروف غير مسوى",IF(L3391="تمت التسوية",IF(P3391=0,"✔ متوازنة وتمت التسوية","✔ تمت التسوية – متبقي "&amp;TEXT(P3391,"#,##0")),IF(P3391&gt;0,"متبقي "&amp;TEXT(P3391,"#,##0"),"✔ متوازنة"))))),IF(R3391=0,"⚠ أضف سطر عهدة أولًا",IF(OR(C3391="",N(G3391)=0),"⚠ أكمل التاريخ والقيمة",IF(S3391="","⚠ التاريخ خارج السنة المالية",IF(H3391="","⚠ اختر بند الموازنة",IF(I3391="مرفوض","✖ مرفوض من المدير",IF(I3391&lt;&gt;"موافق","⏳ بانتظار موافقة المدير",IF(K3391&lt;&gt;"نعم","⚠ غير مسوى مع الحسابات","✔ معتمد ومسوى")))))))))</f>
        <v/>
      </c>
      <c r="R3391">
        <f>N(R3390)+IF(A3391="عهدة",1,0)</f>
        <v/>
      </c>
      <c r="S3391">
        <f>IF(C3391="","",IF(AND(C3391&gt;=DATE(2026,9,1),C3391&lt;=DATE(2027,8,31)),(YEAR(C3391)-2026)*12+MONTH(C3391)-8,""))</f>
        <v/>
      </c>
      <c r="T3391">
        <f>IF(AND(A3391="مصروف",R3391&gt;0,I3391="موافق",S3391&lt;&gt;"",H3391&lt;&gt;""),N(G3391),0)</f>
        <v/>
      </c>
    </row>
    <row r="3392">
      <c r="A3392" s="19" t="n"/>
      <c r="B3392" s="20">
        <f>IF(A3392="","",IF(R3392=0,"⚠ أضف سطر عهدة أولًا","BDR-"&amp;TEXT(R3392,"000")))</f>
        <v/>
      </c>
      <c r="C3392" s="21" t="n"/>
      <c r="D3392" s="20">
        <f>IF(C3392="","",IF(S3392="","خارج السنة المالية",INDEX(القوائم!$D$2:$D$13,S3392)))</f>
        <v/>
      </c>
      <c r="E3392" s="22" t="n"/>
      <c r="F3392" s="23" t="n"/>
      <c r="G3392" s="23" t="n"/>
      <c r="H3392" s="22" t="n"/>
      <c r="I3392" s="19" t="n"/>
      <c r="J3392" s="21" t="n"/>
      <c r="K3392" s="19" t="n"/>
      <c r="L3392" s="19" t="n"/>
      <c r="M3392" s="21" t="n"/>
      <c r="N3392" s="22" t="n"/>
      <c r="O3392" s="24">
        <f>IF(A3392&lt;&gt;"عهدة","",SUMIFS($G$8:$G$5007,$B$8:$B$5007,B3392,$A$8:$A$5007,"مصروف",$I$8:$I$5007,"&lt;&gt;مرفوض"))</f>
        <v/>
      </c>
      <c r="P3392" s="25">
        <f>IF(A3392&lt;&gt;"عهدة","",N(F3392)-O3392)</f>
        <v/>
      </c>
      <c r="Q3392" s="26">
        <f>IF(A3392="","",IF(A3392="عهدة",IF(N(F3392)=0,"⚠ أدخل قيمة العهدة",IF(P3392&lt;0,"⛔ عجز / زيادة مصروفات "&amp;TEXT(-P3392,"#,##0"),IF(COUNTIFS($B$8:$B$5007,B3392,$A$8:$A$5007,"مصروف",$I$8:$I$5007,"&lt;&gt;مرفوض",$K$8:$K$5007,"&lt;&gt;نعم")&gt;0,"⚠ "&amp;COUNTIFS($B$8:$B$5007,B3392,$A$8:$A$5007,"مصروف",$I$8:$I$5007,"&lt;&gt;مرفوض",$K$8:$K$5007,"&lt;&gt;نعم")&amp;" مصروف غير مسوى",IF(L3392="تمت التسوية",IF(P3392=0,"✔ متوازنة وتمت التسوية","✔ تمت التسوية – متبقي "&amp;TEXT(P3392,"#,##0")),IF(P3392&gt;0,"متبقي "&amp;TEXT(P3392,"#,##0"),"✔ متوازنة"))))),IF(R3392=0,"⚠ أضف سطر عهدة أولًا",IF(OR(C3392="",N(G3392)=0),"⚠ أكمل التاريخ والقيمة",IF(S3392="","⚠ التاريخ خارج السنة المالية",IF(H3392="","⚠ اختر بند الموازنة",IF(I3392="مرفوض","✖ مرفوض من المدير",IF(I3392&lt;&gt;"موافق","⏳ بانتظار موافقة المدير",IF(K3392&lt;&gt;"نعم","⚠ غير مسوى مع الحسابات","✔ معتمد ومسوى")))))))))</f>
        <v/>
      </c>
      <c r="R3392">
        <f>N(R3391)+IF(A3392="عهدة",1,0)</f>
        <v/>
      </c>
      <c r="S3392">
        <f>IF(C3392="","",IF(AND(C3392&gt;=DATE(2026,9,1),C3392&lt;=DATE(2027,8,31)),(YEAR(C3392)-2026)*12+MONTH(C3392)-8,""))</f>
        <v/>
      </c>
      <c r="T3392">
        <f>IF(AND(A3392="مصروف",R3392&gt;0,I3392="موافق",S3392&lt;&gt;"",H3392&lt;&gt;""),N(G3392),0)</f>
        <v/>
      </c>
    </row>
    <row r="3393">
      <c r="A3393" s="19" t="n"/>
      <c r="B3393" s="20">
        <f>IF(A3393="","",IF(R3393=0,"⚠ أضف سطر عهدة أولًا","BDR-"&amp;TEXT(R3393,"000")))</f>
        <v/>
      </c>
      <c r="C3393" s="21" t="n"/>
      <c r="D3393" s="20">
        <f>IF(C3393="","",IF(S3393="","خارج السنة المالية",INDEX(القوائم!$D$2:$D$13,S3393)))</f>
        <v/>
      </c>
      <c r="E3393" s="22" t="n"/>
      <c r="F3393" s="23" t="n"/>
      <c r="G3393" s="23" t="n"/>
      <c r="H3393" s="22" t="n"/>
      <c r="I3393" s="19" t="n"/>
      <c r="J3393" s="21" t="n"/>
      <c r="K3393" s="19" t="n"/>
      <c r="L3393" s="19" t="n"/>
      <c r="M3393" s="21" t="n"/>
      <c r="N3393" s="22" t="n"/>
      <c r="O3393" s="24">
        <f>IF(A3393&lt;&gt;"عهدة","",SUMIFS($G$8:$G$5007,$B$8:$B$5007,B3393,$A$8:$A$5007,"مصروف",$I$8:$I$5007,"&lt;&gt;مرفوض"))</f>
        <v/>
      </c>
      <c r="P3393" s="25">
        <f>IF(A3393&lt;&gt;"عهدة","",N(F3393)-O3393)</f>
        <v/>
      </c>
      <c r="Q3393" s="26">
        <f>IF(A3393="","",IF(A3393="عهدة",IF(N(F3393)=0,"⚠ أدخل قيمة العهدة",IF(P3393&lt;0,"⛔ عجز / زيادة مصروفات "&amp;TEXT(-P3393,"#,##0"),IF(COUNTIFS($B$8:$B$5007,B3393,$A$8:$A$5007,"مصروف",$I$8:$I$5007,"&lt;&gt;مرفوض",$K$8:$K$5007,"&lt;&gt;نعم")&gt;0,"⚠ "&amp;COUNTIFS($B$8:$B$5007,B3393,$A$8:$A$5007,"مصروف",$I$8:$I$5007,"&lt;&gt;مرفوض",$K$8:$K$5007,"&lt;&gt;نعم")&amp;" مصروف غير مسوى",IF(L3393="تمت التسوية",IF(P3393=0,"✔ متوازنة وتمت التسوية","✔ تمت التسوية – متبقي "&amp;TEXT(P3393,"#,##0")),IF(P3393&gt;0,"متبقي "&amp;TEXT(P3393,"#,##0"),"✔ متوازنة"))))),IF(R3393=0,"⚠ أضف سطر عهدة أولًا",IF(OR(C3393="",N(G3393)=0),"⚠ أكمل التاريخ والقيمة",IF(S3393="","⚠ التاريخ خارج السنة المالية",IF(H3393="","⚠ اختر بند الموازنة",IF(I3393="مرفوض","✖ مرفوض من المدير",IF(I3393&lt;&gt;"موافق","⏳ بانتظار موافقة المدير",IF(K3393&lt;&gt;"نعم","⚠ غير مسوى مع الحسابات","✔ معتمد ومسوى")))))))))</f>
        <v/>
      </c>
      <c r="R3393">
        <f>N(R3392)+IF(A3393="عهدة",1,0)</f>
        <v/>
      </c>
      <c r="S3393">
        <f>IF(C3393="","",IF(AND(C3393&gt;=DATE(2026,9,1),C3393&lt;=DATE(2027,8,31)),(YEAR(C3393)-2026)*12+MONTH(C3393)-8,""))</f>
        <v/>
      </c>
      <c r="T3393">
        <f>IF(AND(A3393="مصروف",R3393&gt;0,I3393="موافق",S3393&lt;&gt;"",H3393&lt;&gt;""),N(G3393),0)</f>
        <v/>
      </c>
    </row>
    <row r="3394">
      <c r="A3394" s="19" t="n"/>
      <c r="B3394" s="20">
        <f>IF(A3394="","",IF(R3394=0,"⚠ أضف سطر عهدة أولًا","BDR-"&amp;TEXT(R3394,"000")))</f>
        <v/>
      </c>
      <c r="C3394" s="21" t="n"/>
      <c r="D3394" s="20">
        <f>IF(C3394="","",IF(S3394="","خارج السنة المالية",INDEX(القوائم!$D$2:$D$13,S3394)))</f>
        <v/>
      </c>
      <c r="E3394" s="22" t="n"/>
      <c r="F3394" s="23" t="n"/>
      <c r="G3394" s="23" t="n"/>
      <c r="H3394" s="22" t="n"/>
      <c r="I3394" s="19" t="n"/>
      <c r="J3394" s="21" t="n"/>
      <c r="K3394" s="19" t="n"/>
      <c r="L3394" s="19" t="n"/>
      <c r="M3394" s="21" t="n"/>
      <c r="N3394" s="22" t="n"/>
      <c r="O3394" s="24">
        <f>IF(A3394&lt;&gt;"عهدة","",SUMIFS($G$8:$G$5007,$B$8:$B$5007,B3394,$A$8:$A$5007,"مصروف",$I$8:$I$5007,"&lt;&gt;مرفوض"))</f>
        <v/>
      </c>
      <c r="P3394" s="25">
        <f>IF(A3394&lt;&gt;"عهدة","",N(F3394)-O3394)</f>
        <v/>
      </c>
      <c r="Q3394" s="26">
        <f>IF(A3394="","",IF(A3394="عهدة",IF(N(F3394)=0,"⚠ أدخل قيمة العهدة",IF(P3394&lt;0,"⛔ عجز / زيادة مصروفات "&amp;TEXT(-P3394,"#,##0"),IF(COUNTIFS($B$8:$B$5007,B3394,$A$8:$A$5007,"مصروف",$I$8:$I$5007,"&lt;&gt;مرفوض",$K$8:$K$5007,"&lt;&gt;نعم")&gt;0,"⚠ "&amp;COUNTIFS($B$8:$B$5007,B3394,$A$8:$A$5007,"مصروف",$I$8:$I$5007,"&lt;&gt;مرفوض",$K$8:$K$5007,"&lt;&gt;نعم")&amp;" مصروف غير مسوى",IF(L3394="تمت التسوية",IF(P3394=0,"✔ متوازنة وتمت التسوية","✔ تمت التسوية – متبقي "&amp;TEXT(P3394,"#,##0")),IF(P3394&gt;0,"متبقي "&amp;TEXT(P3394,"#,##0"),"✔ متوازنة"))))),IF(R3394=0,"⚠ أضف سطر عهدة أولًا",IF(OR(C3394="",N(G3394)=0),"⚠ أكمل التاريخ والقيمة",IF(S3394="","⚠ التاريخ خارج السنة المالية",IF(H3394="","⚠ اختر بند الموازنة",IF(I3394="مرفوض","✖ مرفوض من المدير",IF(I3394&lt;&gt;"موافق","⏳ بانتظار موافقة المدير",IF(K3394&lt;&gt;"نعم","⚠ غير مسوى مع الحسابات","✔ معتمد ومسوى")))))))))</f>
        <v/>
      </c>
      <c r="R3394">
        <f>N(R3393)+IF(A3394="عهدة",1,0)</f>
        <v/>
      </c>
      <c r="S3394">
        <f>IF(C3394="","",IF(AND(C3394&gt;=DATE(2026,9,1),C3394&lt;=DATE(2027,8,31)),(YEAR(C3394)-2026)*12+MONTH(C3394)-8,""))</f>
        <v/>
      </c>
      <c r="T3394">
        <f>IF(AND(A3394="مصروف",R3394&gt;0,I3394="موافق",S3394&lt;&gt;"",H3394&lt;&gt;""),N(G3394),0)</f>
        <v/>
      </c>
    </row>
    <row r="3395">
      <c r="A3395" s="19" t="n"/>
      <c r="B3395" s="20">
        <f>IF(A3395="","",IF(R3395=0,"⚠ أضف سطر عهدة أولًا","BDR-"&amp;TEXT(R3395,"000")))</f>
        <v/>
      </c>
      <c r="C3395" s="21" t="n"/>
      <c r="D3395" s="20">
        <f>IF(C3395="","",IF(S3395="","خارج السنة المالية",INDEX(القوائم!$D$2:$D$13,S3395)))</f>
        <v/>
      </c>
      <c r="E3395" s="22" t="n"/>
      <c r="F3395" s="23" t="n"/>
      <c r="G3395" s="23" t="n"/>
      <c r="H3395" s="22" t="n"/>
      <c r="I3395" s="19" t="n"/>
      <c r="J3395" s="21" t="n"/>
      <c r="K3395" s="19" t="n"/>
      <c r="L3395" s="19" t="n"/>
      <c r="M3395" s="21" t="n"/>
      <c r="N3395" s="22" t="n"/>
      <c r="O3395" s="24">
        <f>IF(A3395&lt;&gt;"عهدة","",SUMIFS($G$8:$G$5007,$B$8:$B$5007,B3395,$A$8:$A$5007,"مصروف",$I$8:$I$5007,"&lt;&gt;مرفوض"))</f>
        <v/>
      </c>
      <c r="P3395" s="25">
        <f>IF(A3395&lt;&gt;"عهدة","",N(F3395)-O3395)</f>
        <v/>
      </c>
      <c r="Q3395" s="26">
        <f>IF(A3395="","",IF(A3395="عهدة",IF(N(F3395)=0,"⚠ أدخل قيمة العهدة",IF(P3395&lt;0,"⛔ عجز / زيادة مصروفات "&amp;TEXT(-P3395,"#,##0"),IF(COUNTIFS($B$8:$B$5007,B3395,$A$8:$A$5007,"مصروف",$I$8:$I$5007,"&lt;&gt;مرفوض",$K$8:$K$5007,"&lt;&gt;نعم")&gt;0,"⚠ "&amp;COUNTIFS($B$8:$B$5007,B3395,$A$8:$A$5007,"مصروف",$I$8:$I$5007,"&lt;&gt;مرفوض",$K$8:$K$5007,"&lt;&gt;نعم")&amp;" مصروف غير مسوى",IF(L3395="تمت التسوية",IF(P3395=0,"✔ متوازنة وتمت التسوية","✔ تمت التسوية – متبقي "&amp;TEXT(P3395,"#,##0")),IF(P3395&gt;0,"متبقي "&amp;TEXT(P3395,"#,##0"),"✔ متوازنة"))))),IF(R3395=0,"⚠ أضف سطر عهدة أولًا",IF(OR(C3395="",N(G3395)=0),"⚠ أكمل التاريخ والقيمة",IF(S3395="","⚠ التاريخ خارج السنة المالية",IF(H3395="","⚠ اختر بند الموازنة",IF(I3395="مرفوض","✖ مرفوض من المدير",IF(I3395&lt;&gt;"موافق","⏳ بانتظار موافقة المدير",IF(K3395&lt;&gt;"نعم","⚠ غير مسوى مع الحسابات","✔ معتمد ومسوى")))))))))</f>
        <v/>
      </c>
      <c r="R3395">
        <f>N(R3394)+IF(A3395="عهدة",1,0)</f>
        <v/>
      </c>
      <c r="S3395">
        <f>IF(C3395="","",IF(AND(C3395&gt;=DATE(2026,9,1),C3395&lt;=DATE(2027,8,31)),(YEAR(C3395)-2026)*12+MONTH(C3395)-8,""))</f>
        <v/>
      </c>
      <c r="T3395">
        <f>IF(AND(A3395="مصروف",R3395&gt;0,I3395="موافق",S3395&lt;&gt;"",H3395&lt;&gt;""),N(G3395),0)</f>
        <v/>
      </c>
    </row>
    <row r="3396">
      <c r="A3396" s="19" t="n"/>
      <c r="B3396" s="20">
        <f>IF(A3396="","",IF(R3396=0,"⚠ أضف سطر عهدة أولًا","BDR-"&amp;TEXT(R3396,"000")))</f>
        <v/>
      </c>
      <c r="C3396" s="21" t="n"/>
      <c r="D3396" s="20">
        <f>IF(C3396="","",IF(S3396="","خارج السنة المالية",INDEX(القوائم!$D$2:$D$13,S3396)))</f>
        <v/>
      </c>
      <c r="E3396" s="22" t="n"/>
      <c r="F3396" s="23" t="n"/>
      <c r="G3396" s="23" t="n"/>
      <c r="H3396" s="22" t="n"/>
      <c r="I3396" s="19" t="n"/>
      <c r="J3396" s="21" t="n"/>
      <c r="K3396" s="19" t="n"/>
      <c r="L3396" s="19" t="n"/>
      <c r="M3396" s="21" t="n"/>
      <c r="N3396" s="22" t="n"/>
      <c r="O3396" s="24">
        <f>IF(A3396&lt;&gt;"عهدة","",SUMIFS($G$8:$G$5007,$B$8:$B$5007,B3396,$A$8:$A$5007,"مصروف",$I$8:$I$5007,"&lt;&gt;مرفوض"))</f>
        <v/>
      </c>
      <c r="P3396" s="25">
        <f>IF(A3396&lt;&gt;"عهدة","",N(F3396)-O3396)</f>
        <v/>
      </c>
      <c r="Q3396" s="26">
        <f>IF(A3396="","",IF(A3396="عهدة",IF(N(F3396)=0,"⚠ أدخل قيمة العهدة",IF(P3396&lt;0,"⛔ عجز / زيادة مصروفات "&amp;TEXT(-P3396,"#,##0"),IF(COUNTIFS($B$8:$B$5007,B3396,$A$8:$A$5007,"مصروف",$I$8:$I$5007,"&lt;&gt;مرفوض",$K$8:$K$5007,"&lt;&gt;نعم")&gt;0,"⚠ "&amp;COUNTIFS($B$8:$B$5007,B3396,$A$8:$A$5007,"مصروف",$I$8:$I$5007,"&lt;&gt;مرفوض",$K$8:$K$5007,"&lt;&gt;نعم")&amp;" مصروف غير مسوى",IF(L3396="تمت التسوية",IF(P3396=0,"✔ متوازنة وتمت التسوية","✔ تمت التسوية – متبقي "&amp;TEXT(P3396,"#,##0")),IF(P3396&gt;0,"متبقي "&amp;TEXT(P3396,"#,##0"),"✔ متوازنة"))))),IF(R3396=0,"⚠ أضف سطر عهدة أولًا",IF(OR(C3396="",N(G3396)=0),"⚠ أكمل التاريخ والقيمة",IF(S3396="","⚠ التاريخ خارج السنة المالية",IF(H3396="","⚠ اختر بند الموازنة",IF(I3396="مرفوض","✖ مرفوض من المدير",IF(I3396&lt;&gt;"موافق","⏳ بانتظار موافقة المدير",IF(K3396&lt;&gt;"نعم","⚠ غير مسوى مع الحسابات","✔ معتمد ومسوى")))))))))</f>
        <v/>
      </c>
      <c r="R3396">
        <f>N(R3395)+IF(A3396="عهدة",1,0)</f>
        <v/>
      </c>
      <c r="S3396">
        <f>IF(C3396="","",IF(AND(C3396&gt;=DATE(2026,9,1),C3396&lt;=DATE(2027,8,31)),(YEAR(C3396)-2026)*12+MONTH(C3396)-8,""))</f>
        <v/>
      </c>
      <c r="T3396">
        <f>IF(AND(A3396="مصروف",R3396&gt;0,I3396="موافق",S3396&lt;&gt;"",H3396&lt;&gt;""),N(G3396),0)</f>
        <v/>
      </c>
    </row>
    <row r="3397">
      <c r="A3397" s="19" t="n"/>
      <c r="B3397" s="20">
        <f>IF(A3397="","",IF(R3397=0,"⚠ أضف سطر عهدة أولًا","BDR-"&amp;TEXT(R3397,"000")))</f>
        <v/>
      </c>
      <c r="C3397" s="21" t="n"/>
      <c r="D3397" s="20">
        <f>IF(C3397="","",IF(S3397="","خارج السنة المالية",INDEX(القوائم!$D$2:$D$13,S3397)))</f>
        <v/>
      </c>
      <c r="E3397" s="22" t="n"/>
      <c r="F3397" s="23" t="n"/>
      <c r="G3397" s="23" t="n"/>
      <c r="H3397" s="22" t="n"/>
      <c r="I3397" s="19" t="n"/>
      <c r="J3397" s="21" t="n"/>
      <c r="K3397" s="19" t="n"/>
      <c r="L3397" s="19" t="n"/>
      <c r="M3397" s="21" t="n"/>
      <c r="N3397" s="22" t="n"/>
      <c r="O3397" s="24">
        <f>IF(A3397&lt;&gt;"عهدة","",SUMIFS($G$8:$G$5007,$B$8:$B$5007,B3397,$A$8:$A$5007,"مصروف",$I$8:$I$5007,"&lt;&gt;مرفوض"))</f>
        <v/>
      </c>
      <c r="P3397" s="25">
        <f>IF(A3397&lt;&gt;"عهدة","",N(F3397)-O3397)</f>
        <v/>
      </c>
      <c r="Q3397" s="26">
        <f>IF(A3397="","",IF(A3397="عهدة",IF(N(F3397)=0,"⚠ أدخل قيمة العهدة",IF(P3397&lt;0,"⛔ عجز / زيادة مصروفات "&amp;TEXT(-P3397,"#,##0"),IF(COUNTIFS($B$8:$B$5007,B3397,$A$8:$A$5007,"مصروف",$I$8:$I$5007,"&lt;&gt;مرفوض",$K$8:$K$5007,"&lt;&gt;نعم")&gt;0,"⚠ "&amp;COUNTIFS($B$8:$B$5007,B3397,$A$8:$A$5007,"مصروف",$I$8:$I$5007,"&lt;&gt;مرفوض",$K$8:$K$5007,"&lt;&gt;نعم")&amp;" مصروف غير مسوى",IF(L3397="تمت التسوية",IF(P3397=0,"✔ متوازنة وتمت التسوية","✔ تمت التسوية – متبقي "&amp;TEXT(P3397,"#,##0")),IF(P3397&gt;0,"متبقي "&amp;TEXT(P3397,"#,##0"),"✔ متوازنة"))))),IF(R3397=0,"⚠ أضف سطر عهدة أولًا",IF(OR(C3397="",N(G3397)=0),"⚠ أكمل التاريخ والقيمة",IF(S3397="","⚠ التاريخ خارج السنة المالية",IF(H3397="","⚠ اختر بند الموازنة",IF(I3397="مرفوض","✖ مرفوض من المدير",IF(I3397&lt;&gt;"موافق","⏳ بانتظار موافقة المدير",IF(K3397&lt;&gt;"نعم","⚠ غير مسوى مع الحسابات","✔ معتمد ومسوى")))))))))</f>
        <v/>
      </c>
      <c r="R3397">
        <f>N(R3396)+IF(A3397="عهدة",1,0)</f>
        <v/>
      </c>
      <c r="S3397">
        <f>IF(C3397="","",IF(AND(C3397&gt;=DATE(2026,9,1),C3397&lt;=DATE(2027,8,31)),(YEAR(C3397)-2026)*12+MONTH(C3397)-8,""))</f>
        <v/>
      </c>
      <c r="T3397">
        <f>IF(AND(A3397="مصروف",R3397&gt;0,I3397="موافق",S3397&lt;&gt;"",H3397&lt;&gt;""),N(G3397),0)</f>
        <v/>
      </c>
    </row>
    <row r="3398">
      <c r="A3398" s="19" t="n"/>
      <c r="B3398" s="20">
        <f>IF(A3398="","",IF(R3398=0,"⚠ أضف سطر عهدة أولًا","BDR-"&amp;TEXT(R3398,"000")))</f>
        <v/>
      </c>
      <c r="C3398" s="21" t="n"/>
      <c r="D3398" s="20">
        <f>IF(C3398="","",IF(S3398="","خارج السنة المالية",INDEX(القوائم!$D$2:$D$13,S3398)))</f>
        <v/>
      </c>
      <c r="E3398" s="22" t="n"/>
      <c r="F3398" s="23" t="n"/>
      <c r="G3398" s="23" t="n"/>
      <c r="H3398" s="22" t="n"/>
      <c r="I3398" s="19" t="n"/>
      <c r="J3398" s="21" t="n"/>
      <c r="K3398" s="19" t="n"/>
      <c r="L3398" s="19" t="n"/>
      <c r="M3398" s="21" t="n"/>
      <c r="N3398" s="22" t="n"/>
      <c r="O3398" s="24">
        <f>IF(A3398&lt;&gt;"عهدة","",SUMIFS($G$8:$G$5007,$B$8:$B$5007,B3398,$A$8:$A$5007,"مصروف",$I$8:$I$5007,"&lt;&gt;مرفوض"))</f>
        <v/>
      </c>
      <c r="P3398" s="25">
        <f>IF(A3398&lt;&gt;"عهدة","",N(F3398)-O3398)</f>
        <v/>
      </c>
      <c r="Q3398" s="26">
        <f>IF(A3398="","",IF(A3398="عهدة",IF(N(F3398)=0,"⚠ أدخل قيمة العهدة",IF(P3398&lt;0,"⛔ عجز / زيادة مصروفات "&amp;TEXT(-P3398,"#,##0"),IF(COUNTIFS($B$8:$B$5007,B3398,$A$8:$A$5007,"مصروف",$I$8:$I$5007,"&lt;&gt;مرفوض",$K$8:$K$5007,"&lt;&gt;نعم")&gt;0,"⚠ "&amp;COUNTIFS($B$8:$B$5007,B3398,$A$8:$A$5007,"مصروف",$I$8:$I$5007,"&lt;&gt;مرفوض",$K$8:$K$5007,"&lt;&gt;نعم")&amp;" مصروف غير مسوى",IF(L3398="تمت التسوية",IF(P3398=0,"✔ متوازنة وتمت التسوية","✔ تمت التسوية – متبقي "&amp;TEXT(P3398,"#,##0")),IF(P3398&gt;0,"متبقي "&amp;TEXT(P3398,"#,##0"),"✔ متوازنة"))))),IF(R3398=0,"⚠ أضف سطر عهدة أولًا",IF(OR(C3398="",N(G3398)=0),"⚠ أكمل التاريخ والقيمة",IF(S3398="","⚠ التاريخ خارج السنة المالية",IF(H3398="","⚠ اختر بند الموازنة",IF(I3398="مرفوض","✖ مرفوض من المدير",IF(I3398&lt;&gt;"موافق","⏳ بانتظار موافقة المدير",IF(K3398&lt;&gt;"نعم","⚠ غير مسوى مع الحسابات","✔ معتمد ومسوى")))))))))</f>
        <v/>
      </c>
      <c r="R3398">
        <f>N(R3397)+IF(A3398="عهدة",1,0)</f>
        <v/>
      </c>
      <c r="S3398">
        <f>IF(C3398="","",IF(AND(C3398&gt;=DATE(2026,9,1),C3398&lt;=DATE(2027,8,31)),(YEAR(C3398)-2026)*12+MONTH(C3398)-8,""))</f>
        <v/>
      </c>
      <c r="T3398">
        <f>IF(AND(A3398="مصروف",R3398&gt;0,I3398="موافق",S3398&lt;&gt;"",H3398&lt;&gt;""),N(G3398),0)</f>
        <v/>
      </c>
    </row>
    <row r="3399">
      <c r="A3399" s="19" t="n"/>
      <c r="B3399" s="20">
        <f>IF(A3399="","",IF(R3399=0,"⚠ أضف سطر عهدة أولًا","BDR-"&amp;TEXT(R3399,"000")))</f>
        <v/>
      </c>
      <c r="C3399" s="21" t="n"/>
      <c r="D3399" s="20">
        <f>IF(C3399="","",IF(S3399="","خارج السنة المالية",INDEX(القوائم!$D$2:$D$13,S3399)))</f>
        <v/>
      </c>
      <c r="E3399" s="22" t="n"/>
      <c r="F3399" s="23" t="n"/>
      <c r="G3399" s="23" t="n"/>
      <c r="H3399" s="22" t="n"/>
      <c r="I3399" s="19" t="n"/>
      <c r="J3399" s="21" t="n"/>
      <c r="K3399" s="19" t="n"/>
      <c r="L3399" s="19" t="n"/>
      <c r="M3399" s="21" t="n"/>
      <c r="N3399" s="22" t="n"/>
      <c r="O3399" s="24">
        <f>IF(A3399&lt;&gt;"عهدة","",SUMIFS($G$8:$G$5007,$B$8:$B$5007,B3399,$A$8:$A$5007,"مصروف",$I$8:$I$5007,"&lt;&gt;مرفوض"))</f>
        <v/>
      </c>
      <c r="P3399" s="25">
        <f>IF(A3399&lt;&gt;"عهدة","",N(F3399)-O3399)</f>
        <v/>
      </c>
      <c r="Q3399" s="26">
        <f>IF(A3399="","",IF(A3399="عهدة",IF(N(F3399)=0,"⚠ أدخل قيمة العهدة",IF(P3399&lt;0,"⛔ عجز / زيادة مصروفات "&amp;TEXT(-P3399,"#,##0"),IF(COUNTIFS($B$8:$B$5007,B3399,$A$8:$A$5007,"مصروف",$I$8:$I$5007,"&lt;&gt;مرفوض",$K$8:$K$5007,"&lt;&gt;نعم")&gt;0,"⚠ "&amp;COUNTIFS($B$8:$B$5007,B3399,$A$8:$A$5007,"مصروف",$I$8:$I$5007,"&lt;&gt;مرفوض",$K$8:$K$5007,"&lt;&gt;نعم")&amp;" مصروف غير مسوى",IF(L3399="تمت التسوية",IF(P3399=0,"✔ متوازنة وتمت التسوية","✔ تمت التسوية – متبقي "&amp;TEXT(P3399,"#,##0")),IF(P3399&gt;0,"متبقي "&amp;TEXT(P3399,"#,##0"),"✔ متوازنة"))))),IF(R3399=0,"⚠ أضف سطر عهدة أولًا",IF(OR(C3399="",N(G3399)=0),"⚠ أكمل التاريخ والقيمة",IF(S3399="","⚠ التاريخ خارج السنة المالية",IF(H3399="","⚠ اختر بند الموازنة",IF(I3399="مرفوض","✖ مرفوض من المدير",IF(I3399&lt;&gt;"موافق","⏳ بانتظار موافقة المدير",IF(K3399&lt;&gt;"نعم","⚠ غير مسوى مع الحسابات","✔ معتمد ومسوى")))))))))</f>
        <v/>
      </c>
      <c r="R3399">
        <f>N(R3398)+IF(A3399="عهدة",1,0)</f>
        <v/>
      </c>
      <c r="S3399">
        <f>IF(C3399="","",IF(AND(C3399&gt;=DATE(2026,9,1),C3399&lt;=DATE(2027,8,31)),(YEAR(C3399)-2026)*12+MONTH(C3399)-8,""))</f>
        <v/>
      </c>
      <c r="T3399">
        <f>IF(AND(A3399="مصروف",R3399&gt;0,I3399="موافق",S3399&lt;&gt;"",H3399&lt;&gt;""),N(G3399),0)</f>
        <v/>
      </c>
    </row>
    <row r="3400">
      <c r="A3400" s="19" t="n"/>
      <c r="B3400" s="20">
        <f>IF(A3400="","",IF(R3400=0,"⚠ أضف سطر عهدة أولًا","BDR-"&amp;TEXT(R3400,"000")))</f>
        <v/>
      </c>
      <c r="C3400" s="21" t="n"/>
      <c r="D3400" s="20">
        <f>IF(C3400="","",IF(S3400="","خارج السنة المالية",INDEX(القوائم!$D$2:$D$13,S3400)))</f>
        <v/>
      </c>
      <c r="E3400" s="22" t="n"/>
      <c r="F3400" s="23" t="n"/>
      <c r="G3400" s="23" t="n"/>
      <c r="H3400" s="22" t="n"/>
      <c r="I3400" s="19" t="n"/>
      <c r="J3400" s="21" t="n"/>
      <c r="K3400" s="19" t="n"/>
      <c r="L3400" s="19" t="n"/>
      <c r="M3400" s="21" t="n"/>
      <c r="N3400" s="22" t="n"/>
      <c r="O3400" s="24">
        <f>IF(A3400&lt;&gt;"عهدة","",SUMIFS($G$8:$G$5007,$B$8:$B$5007,B3400,$A$8:$A$5007,"مصروف",$I$8:$I$5007,"&lt;&gt;مرفوض"))</f>
        <v/>
      </c>
      <c r="P3400" s="25">
        <f>IF(A3400&lt;&gt;"عهدة","",N(F3400)-O3400)</f>
        <v/>
      </c>
      <c r="Q3400" s="26">
        <f>IF(A3400="","",IF(A3400="عهدة",IF(N(F3400)=0,"⚠ أدخل قيمة العهدة",IF(P3400&lt;0,"⛔ عجز / زيادة مصروفات "&amp;TEXT(-P3400,"#,##0"),IF(COUNTIFS($B$8:$B$5007,B3400,$A$8:$A$5007,"مصروف",$I$8:$I$5007,"&lt;&gt;مرفوض",$K$8:$K$5007,"&lt;&gt;نعم")&gt;0,"⚠ "&amp;COUNTIFS($B$8:$B$5007,B3400,$A$8:$A$5007,"مصروف",$I$8:$I$5007,"&lt;&gt;مرفوض",$K$8:$K$5007,"&lt;&gt;نعم")&amp;" مصروف غير مسوى",IF(L3400="تمت التسوية",IF(P3400=0,"✔ متوازنة وتمت التسوية","✔ تمت التسوية – متبقي "&amp;TEXT(P3400,"#,##0")),IF(P3400&gt;0,"متبقي "&amp;TEXT(P3400,"#,##0"),"✔ متوازنة"))))),IF(R3400=0,"⚠ أضف سطر عهدة أولًا",IF(OR(C3400="",N(G3400)=0),"⚠ أكمل التاريخ والقيمة",IF(S3400="","⚠ التاريخ خارج السنة المالية",IF(H3400="","⚠ اختر بند الموازنة",IF(I3400="مرفوض","✖ مرفوض من المدير",IF(I3400&lt;&gt;"موافق","⏳ بانتظار موافقة المدير",IF(K3400&lt;&gt;"نعم","⚠ غير مسوى مع الحسابات","✔ معتمد ومسوى")))))))))</f>
        <v/>
      </c>
      <c r="R3400">
        <f>N(R3399)+IF(A3400="عهدة",1,0)</f>
        <v/>
      </c>
      <c r="S3400">
        <f>IF(C3400="","",IF(AND(C3400&gt;=DATE(2026,9,1),C3400&lt;=DATE(2027,8,31)),(YEAR(C3400)-2026)*12+MONTH(C3400)-8,""))</f>
        <v/>
      </c>
      <c r="T3400">
        <f>IF(AND(A3400="مصروف",R3400&gt;0,I3400="موافق",S3400&lt;&gt;"",H3400&lt;&gt;""),N(G3400),0)</f>
        <v/>
      </c>
    </row>
    <row r="3401">
      <c r="A3401" s="19" t="n"/>
      <c r="B3401" s="20">
        <f>IF(A3401="","",IF(R3401=0,"⚠ أضف سطر عهدة أولًا","BDR-"&amp;TEXT(R3401,"000")))</f>
        <v/>
      </c>
      <c r="C3401" s="21" t="n"/>
      <c r="D3401" s="20">
        <f>IF(C3401="","",IF(S3401="","خارج السنة المالية",INDEX(القوائم!$D$2:$D$13,S3401)))</f>
        <v/>
      </c>
      <c r="E3401" s="22" t="n"/>
      <c r="F3401" s="23" t="n"/>
      <c r="G3401" s="23" t="n"/>
      <c r="H3401" s="22" t="n"/>
      <c r="I3401" s="19" t="n"/>
      <c r="J3401" s="21" t="n"/>
      <c r="K3401" s="19" t="n"/>
      <c r="L3401" s="19" t="n"/>
      <c r="M3401" s="21" t="n"/>
      <c r="N3401" s="22" t="n"/>
      <c r="O3401" s="24">
        <f>IF(A3401&lt;&gt;"عهدة","",SUMIFS($G$8:$G$5007,$B$8:$B$5007,B3401,$A$8:$A$5007,"مصروف",$I$8:$I$5007,"&lt;&gt;مرفوض"))</f>
        <v/>
      </c>
      <c r="P3401" s="25">
        <f>IF(A3401&lt;&gt;"عهدة","",N(F3401)-O3401)</f>
        <v/>
      </c>
      <c r="Q3401" s="26">
        <f>IF(A3401="","",IF(A3401="عهدة",IF(N(F3401)=0,"⚠ أدخل قيمة العهدة",IF(P3401&lt;0,"⛔ عجز / زيادة مصروفات "&amp;TEXT(-P3401,"#,##0"),IF(COUNTIFS($B$8:$B$5007,B3401,$A$8:$A$5007,"مصروف",$I$8:$I$5007,"&lt;&gt;مرفوض",$K$8:$K$5007,"&lt;&gt;نعم")&gt;0,"⚠ "&amp;COUNTIFS($B$8:$B$5007,B3401,$A$8:$A$5007,"مصروف",$I$8:$I$5007,"&lt;&gt;مرفوض",$K$8:$K$5007,"&lt;&gt;نعم")&amp;" مصروف غير مسوى",IF(L3401="تمت التسوية",IF(P3401=0,"✔ متوازنة وتمت التسوية","✔ تمت التسوية – متبقي "&amp;TEXT(P3401,"#,##0")),IF(P3401&gt;0,"متبقي "&amp;TEXT(P3401,"#,##0"),"✔ متوازنة"))))),IF(R3401=0,"⚠ أضف سطر عهدة أولًا",IF(OR(C3401="",N(G3401)=0),"⚠ أكمل التاريخ والقيمة",IF(S3401="","⚠ التاريخ خارج السنة المالية",IF(H3401="","⚠ اختر بند الموازنة",IF(I3401="مرفوض","✖ مرفوض من المدير",IF(I3401&lt;&gt;"موافق","⏳ بانتظار موافقة المدير",IF(K3401&lt;&gt;"نعم","⚠ غير مسوى مع الحسابات","✔ معتمد ومسوى")))))))))</f>
        <v/>
      </c>
      <c r="R3401">
        <f>N(R3400)+IF(A3401="عهدة",1,0)</f>
        <v/>
      </c>
      <c r="S3401">
        <f>IF(C3401="","",IF(AND(C3401&gt;=DATE(2026,9,1),C3401&lt;=DATE(2027,8,31)),(YEAR(C3401)-2026)*12+MONTH(C3401)-8,""))</f>
        <v/>
      </c>
      <c r="T3401">
        <f>IF(AND(A3401="مصروف",R3401&gt;0,I3401="موافق",S3401&lt;&gt;"",H3401&lt;&gt;""),N(G3401),0)</f>
        <v/>
      </c>
    </row>
    <row r="3402">
      <c r="A3402" s="19" t="n"/>
      <c r="B3402" s="20">
        <f>IF(A3402="","",IF(R3402=0,"⚠ أضف سطر عهدة أولًا","BDR-"&amp;TEXT(R3402,"000")))</f>
        <v/>
      </c>
      <c r="C3402" s="21" t="n"/>
      <c r="D3402" s="20">
        <f>IF(C3402="","",IF(S3402="","خارج السنة المالية",INDEX(القوائم!$D$2:$D$13,S3402)))</f>
        <v/>
      </c>
      <c r="E3402" s="22" t="n"/>
      <c r="F3402" s="23" t="n"/>
      <c r="G3402" s="23" t="n"/>
      <c r="H3402" s="22" t="n"/>
      <c r="I3402" s="19" t="n"/>
      <c r="J3402" s="21" t="n"/>
      <c r="K3402" s="19" t="n"/>
      <c r="L3402" s="19" t="n"/>
      <c r="M3402" s="21" t="n"/>
      <c r="N3402" s="22" t="n"/>
      <c r="O3402" s="24">
        <f>IF(A3402&lt;&gt;"عهدة","",SUMIFS($G$8:$G$5007,$B$8:$B$5007,B3402,$A$8:$A$5007,"مصروف",$I$8:$I$5007,"&lt;&gt;مرفوض"))</f>
        <v/>
      </c>
      <c r="P3402" s="25">
        <f>IF(A3402&lt;&gt;"عهدة","",N(F3402)-O3402)</f>
        <v/>
      </c>
      <c r="Q3402" s="26">
        <f>IF(A3402="","",IF(A3402="عهدة",IF(N(F3402)=0,"⚠ أدخل قيمة العهدة",IF(P3402&lt;0,"⛔ عجز / زيادة مصروفات "&amp;TEXT(-P3402,"#,##0"),IF(COUNTIFS($B$8:$B$5007,B3402,$A$8:$A$5007,"مصروف",$I$8:$I$5007,"&lt;&gt;مرفوض",$K$8:$K$5007,"&lt;&gt;نعم")&gt;0,"⚠ "&amp;COUNTIFS($B$8:$B$5007,B3402,$A$8:$A$5007,"مصروف",$I$8:$I$5007,"&lt;&gt;مرفوض",$K$8:$K$5007,"&lt;&gt;نعم")&amp;" مصروف غير مسوى",IF(L3402="تمت التسوية",IF(P3402=0,"✔ متوازنة وتمت التسوية","✔ تمت التسوية – متبقي "&amp;TEXT(P3402,"#,##0")),IF(P3402&gt;0,"متبقي "&amp;TEXT(P3402,"#,##0"),"✔ متوازنة"))))),IF(R3402=0,"⚠ أضف سطر عهدة أولًا",IF(OR(C3402="",N(G3402)=0),"⚠ أكمل التاريخ والقيمة",IF(S3402="","⚠ التاريخ خارج السنة المالية",IF(H3402="","⚠ اختر بند الموازنة",IF(I3402="مرفوض","✖ مرفوض من المدير",IF(I3402&lt;&gt;"موافق","⏳ بانتظار موافقة المدير",IF(K3402&lt;&gt;"نعم","⚠ غير مسوى مع الحسابات","✔ معتمد ومسوى")))))))))</f>
        <v/>
      </c>
      <c r="R3402">
        <f>N(R3401)+IF(A3402="عهدة",1,0)</f>
        <v/>
      </c>
      <c r="S3402">
        <f>IF(C3402="","",IF(AND(C3402&gt;=DATE(2026,9,1),C3402&lt;=DATE(2027,8,31)),(YEAR(C3402)-2026)*12+MONTH(C3402)-8,""))</f>
        <v/>
      </c>
      <c r="T3402">
        <f>IF(AND(A3402="مصروف",R3402&gt;0,I3402="موافق",S3402&lt;&gt;"",H3402&lt;&gt;""),N(G3402),0)</f>
        <v/>
      </c>
    </row>
    <row r="3403">
      <c r="A3403" s="19" t="n"/>
      <c r="B3403" s="20">
        <f>IF(A3403="","",IF(R3403=0,"⚠ أضف سطر عهدة أولًا","BDR-"&amp;TEXT(R3403,"000")))</f>
        <v/>
      </c>
      <c r="C3403" s="21" t="n"/>
      <c r="D3403" s="20">
        <f>IF(C3403="","",IF(S3403="","خارج السنة المالية",INDEX(القوائم!$D$2:$D$13,S3403)))</f>
        <v/>
      </c>
      <c r="E3403" s="22" t="n"/>
      <c r="F3403" s="23" t="n"/>
      <c r="G3403" s="23" t="n"/>
      <c r="H3403" s="22" t="n"/>
      <c r="I3403" s="19" t="n"/>
      <c r="J3403" s="21" t="n"/>
      <c r="K3403" s="19" t="n"/>
      <c r="L3403" s="19" t="n"/>
      <c r="M3403" s="21" t="n"/>
      <c r="N3403" s="22" t="n"/>
      <c r="O3403" s="24">
        <f>IF(A3403&lt;&gt;"عهدة","",SUMIFS($G$8:$G$5007,$B$8:$B$5007,B3403,$A$8:$A$5007,"مصروف",$I$8:$I$5007,"&lt;&gt;مرفوض"))</f>
        <v/>
      </c>
      <c r="P3403" s="25">
        <f>IF(A3403&lt;&gt;"عهدة","",N(F3403)-O3403)</f>
        <v/>
      </c>
      <c r="Q3403" s="26">
        <f>IF(A3403="","",IF(A3403="عهدة",IF(N(F3403)=0,"⚠ أدخل قيمة العهدة",IF(P3403&lt;0,"⛔ عجز / زيادة مصروفات "&amp;TEXT(-P3403,"#,##0"),IF(COUNTIFS($B$8:$B$5007,B3403,$A$8:$A$5007,"مصروف",$I$8:$I$5007,"&lt;&gt;مرفوض",$K$8:$K$5007,"&lt;&gt;نعم")&gt;0,"⚠ "&amp;COUNTIFS($B$8:$B$5007,B3403,$A$8:$A$5007,"مصروف",$I$8:$I$5007,"&lt;&gt;مرفوض",$K$8:$K$5007,"&lt;&gt;نعم")&amp;" مصروف غير مسوى",IF(L3403="تمت التسوية",IF(P3403=0,"✔ متوازنة وتمت التسوية","✔ تمت التسوية – متبقي "&amp;TEXT(P3403,"#,##0")),IF(P3403&gt;0,"متبقي "&amp;TEXT(P3403,"#,##0"),"✔ متوازنة"))))),IF(R3403=0,"⚠ أضف سطر عهدة أولًا",IF(OR(C3403="",N(G3403)=0),"⚠ أكمل التاريخ والقيمة",IF(S3403="","⚠ التاريخ خارج السنة المالية",IF(H3403="","⚠ اختر بند الموازنة",IF(I3403="مرفوض","✖ مرفوض من المدير",IF(I3403&lt;&gt;"موافق","⏳ بانتظار موافقة المدير",IF(K3403&lt;&gt;"نعم","⚠ غير مسوى مع الحسابات","✔ معتمد ومسوى")))))))))</f>
        <v/>
      </c>
      <c r="R3403">
        <f>N(R3402)+IF(A3403="عهدة",1,0)</f>
        <v/>
      </c>
      <c r="S3403">
        <f>IF(C3403="","",IF(AND(C3403&gt;=DATE(2026,9,1),C3403&lt;=DATE(2027,8,31)),(YEAR(C3403)-2026)*12+MONTH(C3403)-8,""))</f>
        <v/>
      </c>
      <c r="T3403">
        <f>IF(AND(A3403="مصروف",R3403&gt;0,I3403="موافق",S3403&lt;&gt;"",H3403&lt;&gt;""),N(G3403),0)</f>
        <v/>
      </c>
    </row>
    <row r="3404">
      <c r="A3404" s="19" t="n"/>
      <c r="B3404" s="20">
        <f>IF(A3404="","",IF(R3404=0,"⚠ أضف سطر عهدة أولًا","BDR-"&amp;TEXT(R3404,"000")))</f>
        <v/>
      </c>
      <c r="C3404" s="21" t="n"/>
      <c r="D3404" s="20">
        <f>IF(C3404="","",IF(S3404="","خارج السنة المالية",INDEX(القوائم!$D$2:$D$13,S3404)))</f>
        <v/>
      </c>
      <c r="E3404" s="22" t="n"/>
      <c r="F3404" s="23" t="n"/>
      <c r="G3404" s="23" t="n"/>
      <c r="H3404" s="22" t="n"/>
      <c r="I3404" s="19" t="n"/>
      <c r="J3404" s="21" t="n"/>
      <c r="K3404" s="19" t="n"/>
      <c r="L3404" s="19" t="n"/>
      <c r="M3404" s="21" t="n"/>
      <c r="N3404" s="22" t="n"/>
      <c r="O3404" s="24">
        <f>IF(A3404&lt;&gt;"عهدة","",SUMIFS($G$8:$G$5007,$B$8:$B$5007,B3404,$A$8:$A$5007,"مصروف",$I$8:$I$5007,"&lt;&gt;مرفوض"))</f>
        <v/>
      </c>
      <c r="P3404" s="25">
        <f>IF(A3404&lt;&gt;"عهدة","",N(F3404)-O3404)</f>
        <v/>
      </c>
      <c r="Q3404" s="26">
        <f>IF(A3404="","",IF(A3404="عهدة",IF(N(F3404)=0,"⚠ أدخل قيمة العهدة",IF(P3404&lt;0,"⛔ عجز / زيادة مصروفات "&amp;TEXT(-P3404,"#,##0"),IF(COUNTIFS($B$8:$B$5007,B3404,$A$8:$A$5007,"مصروف",$I$8:$I$5007,"&lt;&gt;مرفوض",$K$8:$K$5007,"&lt;&gt;نعم")&gt;0,"⚠ "&amp;COUNTIFS($B$8:$B$5007,B3404,$A$8:$A$5007,"مصروف",$I$8:$I$5007,"&lt;&gt;مرفوض",$K$8:$K$5007,"&lt;&gt;نعم")&amp;" مصروف غير مسوى",IF(L3404="تمت التسوية",IF(P3404=0,"✔ متوازنة وتمت التسوية","✔ تمت التسوية – متبقي "&amp;TEXT(P3404,"#,##0")),IF(P3404&gt;0,"متبقي "&amp;TEXT(P3404,"#,##0"),"✔ متوازنة"))))),IF(R3404=0,"⚠ أضف سطر عهدة أولًا",IF(OR(C3404="",N(G3404)=0),"⚠ أكمل التاريخ والقيمة",IF(S3404="","⚠ التاريخ خارج السنة المالية",IF(H3404="","⚠ اختر بند الموازنة",IF(I3404="مرفوض","✖ مرفوض من المدير",IF(I3404&lt;&gt;"موافق","⏳ بانتظار موافقة المدير",IF(K3404&lt;&gt;"نعم","⚠ غير مسوى مع الحسابات","✔ معتمد ومسوى")))))))))</f>
        <v/>
      </c>
      <c r="R3404">
        <f>N(R3403)+IF(A3404="عهدة",1,0)</f>
        <v/>
      </c>
      <c r="S3404">
        <f>IF(C3404="","",IF(AND(C3404&gt;=DATE(2026,9,1),C3404&lt;=DATE(2027,8,31)),(YEAR(C3404)-2026)*12+MONTH(C3404)-8,""))</f>
        <v/>
      </c>
      <c r="T3404">
        <f>IF(AND(A3404="مصروف",R3404&gt;0,I3404="موافق",S3404&lt;&gt;"",H3404&lt;&gt;""),N(G3404),0)</f>
        <v/>
      </c>
    </row>
    <row r="3405">
      <c r="A3405" s="19" t="n"/>
      <c r="B3405" s="20">
        <f>IF(A3405="","",IF(R3405=0,"⚠ أضف سطر عهدة أولًا","BDR-"&amp;TEXT(R3405,"000")))</f>
        <v/>
      </c>
      <c r="C3405" s="21" t="n"/>
      <c r="D3405" s="20">
        <f>IF(C3405="","",IF(S3405="","خارج السنة المالية",INDEX(القوائم!$D$2:$D$13,S3405)))</f>
        <v/>
      </c>
      <c r="E3405" s="22" t="n"/>
      <c r="F3405" s="23" t="n"/>
      <c r="G3405" s="23" t="n"/>
      <c r="H3405" s="22" t="n"/>
      <c r="I3405" s="19" t="n"/>
      <c r="J3405" s="21" t="n"/>
      <c r="K3405" s="19" t="n"/>
      <c r="L3405" s="19" t="n"/>
      <c r="M3405" s="21" t="n"/>
      <c r="N3405" s="22" t="n"/>
      <c r="O3405" s="24">
        <f>IF(A3405&lt;&gt;"عهدة","",SUMIFS($G$8:$G$5007,$B$8:$B$5007,B3405,$A$8:$A$5007,"مصروف",$I$8:$I$5007,"&lt;&gt;مرفوض"))</f>
        <v/>
      </c>
      <c r="P3405" s="25">
        <f>IF(A3405&lt;&gt;"عهدة","",N(F3405)-O3405)</f>
        <v/>
      </c>
      <c r="Q3405" s="26">
        <f>IF(A3405="","",IF(A3405="عهدة",IF(N(F3405)=0,"⚠ أدخل قيمة العهدة",IF(P3405&lt;0,"⛔ عجز / زيادة مصروفات "&amp;TEXT(-P3405,"#,##0"),IF(COUNTIFS($B$8:$B$5007,B3405,$A$8:$A$5007,"مصروف",$I$8:$I$5007,"&lt;&gt;مرفوض",$K$8:$K$5007,"&lt;&gt;نعم")&gt;0,"⚠ "&amp;COUNTIFS($B$8:$B$5007,B3405,$A$8:$A$5007,"مصروف",$I$8:$I$5007,"&lt;&gt;مرفوض",$K$8:$K$5007,"&lt;&gt;نعم")&amp;" مصروف غير مسوى",IF(L3405="تمت التسوية",IF(P3405=0,"✔ متوازنة وتمت التسوية","✔ تمت التسوية – متبقي "&amp;TEXT(P3405,"#,##0")),IF(P3405&gt;0,"متبقي "&amp;TEXT(P3405,"#,##0"),"✔ متوازنة"))))),IF(R3405=0,"⚠ أضف سطر عهدة أولًا",IF(OR(C3405="",N(G3405)=0),"⚠ أكمل التاريخ والقيمة",IF(S3405="","⚠ التاريخ خارج السنة المالية",IF(H3405="","⚠ اختر بند الموازنة",IF(I3405="مرفوض","✖ مرفوض من المدير",IF(I3405&lt;&gt;"موافق","⏳ بانتظار موافقة المدير",IF(K3405&lt;&gt;"نعم","⚠ غير مسوى مع الحسابات","✔ معتمد ومسوى")))))))))</f>
        <v/>
      </c>
      <c r="R3405">
        <f>N(R3404)+IF(A3405="عهدة",1,0)</f>
        <v/>
      </c>
      <c r="S3405">
        <f>IF(C3405="","",IF(AND(C3405&gt;=DATE(2026,9,1),C3405&lt;=DATE(2027,8,31)),(YEAR(C3405)-2026)*12+MONTH(C3405)-8,""))</f>
        <v/>
      </c>
      <c r="T3405">
        <f>IF(AND(A3405="مصروف",R3405&gt;0,I3405="موافق",S3405&lt;&gt;"",H3405&lt;&gt;""),N(G3405),0)</f>
        <v/>
      </c>
    </row>
    <row r="3406">
      <c r="A3406" s="19" t="n"/>
      <c r="B3406" s="20">
        <f>IF(A3406="","",IF(R3406=0,"⚠ أضف سطر عهدة أولًا","BDR-"&amp;TEXT(R3406,"000")))</f>
        <v/>
      </c>
      <c r="C3406" s="21" t="n"/>
      <c r="D3406" s="20">
        <f>IF(C3406="","",IF(S3406="","خارج السنة المالية",INDEX(القوائم!$D$2:$D$13,S3406)))</f>
        <v/>
      </c>
      <c r="E3406" s="22" t="n"/>
      <c r="F3406" s="23" t="n"/>
      <c r="G3406" s="23" t="n"/>
      <c r="H3406" s="22" t="n"/>
      <c r="I3406" s="19" t="n"/>
      <c r="J3406" s="21" t="n"/>
      <c r="K3406" s="19" t="n"/>
      <c r="L3406" s="19" t="n"/>
      <c r="M3406" s="21" t="n"/>
      <c r="N3406" s="22" t="n"/>
      <c r="O3406" s="24">
        <f>IF(A3406&lt;&gt;"عهدة","",SUMIFS($G$8:$G$5007,$B$8:$B$5007,B3406,$A$8:$A$5007,"مصروف",$I$8:$I$5007,"&lt;&gt;مرفوض"))</f>
        <v/>
      </c>
      <c r="P3406" s="25">
        <f>IF(A3406&lt;&gt;"عهدة","",N(F3406)-O3406)</f>
        <v/>
      </c>
      <c r="Q3406" s="26">
        <f>IF(A3406="","",IF(A3406="عهدة",IF(N(F3406)=0,"⚠ أدخل قيمة العهدة",IF(P3406&lt;0,"⛔ عجز / زيادة مصروفات "&amp;TEXT(-P3406,"#,##0"),IF(COUNTIFS($B$8:$B$5007,B3406,$A$8:$A$5007,"مصروف",$I$8:$I$5007,"&lt;&gt;مرفوض",$K$8:$K$5007,"&lt;&gt;نعم")&gt;0,"⚠ "&amp;COUNTIFS($B$8:$B$5007,B3406,$A$8:$A$5007,"مصروف",$I$8:$I$5007,"&lt;&gt;مرفوض",$K$8:$K$5007,"&lt;&gt;نعم")&amp;" مصروف غير مسوى",IF(L3406="تمت التسوية",IF(P3406=0,"✔ متوازنة وتمت التسوية","✔ تمت التسوية – متبقي "&amp;TEXT(P3406,"#,##0")),IF(P3406&gt;0,"متبقي "&amp;TEXT(P3406,"#,##0"),"✔ متوازنة"))))),IF(R3406=0,"⚠ أضف سطر عهدة أولًا",IF(OR(C3406="",N(G3406)=0),"⚠ أكمل التاريخ والقيمة",IF(S3406="","⚠ التاريخ خارج السنة المالية",IF(H3406="","⚠ اختر بند الموازنة",IF(I3406="مرفوض","✖ مرفوض من المدير",IF(I3406&lt;&gt;"موافق","⏳ بانتظار موافقة المدير",IF(K3406&lt;&gt;"نعم","⚠ غير مسوى مع الحسابات","✔ معتمد ومسوى")))))))))</f>
        <v/>
      </c>
      <c r="R3406">
        <f>N(R3405)+IF(A3406="عهدة",1,0)</f>
        <v/>
      </c>
      <c r="S3406">
        <f>IF(C3406="","",IF(AND(C3406&gt;=DATE(2026,9,1),C3406&lt;=DATE(2027,8,31)),(YEAR(C3406)-2026)*12+MONTH(C3406)-8,""))</f>
        <v/>
      </c>
      <c r="T3406">
        <f>IF(AND(A3406="مصروف",R3406&gt;0,I3406="موافق",S3406&lt;&gt;"",H3406&lt;&gt;""),N(G3406),0)</f>
        <v/>
      </c>
    </row>
    <row r="3407">
      <c r="A3407" s="19" t="n"/>
      <c r="B3407" s="20">
        <f>IF(A3407="","",IF(R3407=0,"⚠ أضف سطر عهدة أولًا","BDR-"&amp;TEXT(R3407,"000")))</f>
        <v/>
      </c>
      <c r="C3407" s="21" t="n"/>
      <c r="D3407" s="20">
        <f>IF(C3407="","",IF(S3407="","خارج السنة المالية",INDEX(القوائم!$D$2:$D$13,S3407)))</f>
        <v/>
      </c>
      <c r="E3407" s="22" t="n"/>
      <c r="F3407" s="23" t="n"/>
      <c r="G3407" s="23" t="n"/>
      <c r="H3407" s="22" t="n"/>
      <c r="I3407" s="19" t="n"/>
      <c r="J3407" s="21" t="n"/>
      <c r="K3407" s="19" t="n"/>
      <c r="L3407" s="19" t="n"/>
      <c r="M3407" s="21" t="n"/>
      <c r="N3407" s="22" t="n"/>
      <c r="O3407" s="24">
        <f>IF(A3407&lt;&gt;"عهدة","",SUMIFS($G$8:$G$5007,$B$8:$B$5007,B3407,$A$8:$A$5007,"مصروف",$I$8:$I$5007,"&lt;&gt;مرفوض"))</f>
        <v/>
      </c>
      <c r="P3407" s="25">
        <f>IF(A3407&lt;&gt;"عهدة","",N(F3407)-O3407)</f>
        <v/>
      </c>
      <c r="Q3407" s="26">
        <f>IF(A3407="","",IF(A3407="عهدة",IF(N(F3407)=0,"⚠ أدخل قيمة العهدة",IF(P3407&lt;0,"⛔ عجز / زيادة مصروفات "&amp;TEXT(-P3407,"#,##0"),IF(COUNTIFS($B$8:$B$5007,B3407,$A$8:$A$5007,"مصروف",$I$8:$I$5007,"&lt;&gt;مرفوض",$K$8:$K$5007,"&lt;&gt;نعم")&gt;0,"⚠ "&amp;COUNTIFS($B$8:$B$5007,B3407,$A$8:$A$5007,"مصروف",$I$8:$I$5007,"&lt;&gt;مرفوض",$K$8:$K$5007,"&lt;&gt;نعم")&amp;" مصروف غير مسوى",IF(L3407="تمت التسوية",IF(P3407=0,"✔ متوازنة وتمت التسوية","✔ تمت التسوية – متبقي "&amp;TEXT(P3407,"#,##0")),IF(P3407&gt;0,"متبقي "&amp;TEXT(P3407,"#,##0"),"✔ متوازنة"))))),IF(R3407=0,"⚠ أضف سطر عهدة أولًا",IF(OR(C3407="",N(G3407)=0),"⚠ أكمل التاريخ والقيمة",IF(S3407="","⚠ التاريخ خارج السنة المالية",IF(H3407="","⚠ اختر بند الموازنة",IF(I3407="مرفوض","✖ مرفوض من المدير",IF(I3407&lt;&gt;"موافق","⏳ بانتظار موافقة المدير",IF(K3407&lt;&gt;"نعم","⚠ غير مسوى مع الحسابات","✔ معتمد ومسوى")))))))))</f>
        <v/>
      </c>
      <c r="R3407">
        <f>N(R3406)+IF(A3407="عهدة",1,0)</f>
        <v/>
      </c>
      <c r="S3407">
        <f>IF(C3407="","",IF(AND(C3407&gt;=DATE(2026,9,1),C3407&lt;=DATE(2027,8,31)),(YEAR(C3407)-2026)*12+MONTH(C3407)-8,""))</f>
        <v/>
      </c>
      <c r="T3407">
        <f>IF(AND(A3407="مصروف",R3407&gt;0,I3407="موافق",S3407&lt;&gt;"",H3407&lt;&gt;""),N(G3407),0)</f>
        <v/>
      </c>
    </row>
    <row r="3408">
      <c r="A3408" s="19" t="n"/>
      <c r="B3408" s="20">
        <f>IF(A3408="","",IF(R3408=0,"⚠ أضف سطر عهدة أولًا","BDR-"&amp;TEXT(R3408,"000")))</f>
        <v/>
      </c>
      <c r="C3408" s="21" t="n"/>
      <c r="D3408" s="20">
        <f>IF(C3408="","",IF(S3408="","خارج السنة المالية",INDEX(القوائم!$D$2:$D$13,S3408)))</f>
        <v/>
      </c>
      <c r="E3408" s="22" t="n"/>
      <c r="F3408" s="23" t="n"/>
      <c r="G3408" s="23" t="n"/>
      <c r="H3408" s="22" t="n"/>
      <c r="I3408" s="19" t="n"/>
      <c r="J3408" s="21" t="n"/>
      <c r="K3408" s="19" t="n"/>
      <c r="L3408" s="19" t="n"/>
      <c r="M3408" s="21" t="n"/>
      <c r="N3408" s="22" t="n"/>
      <c r="O3408" s="24">
        <f>IF(A3408&lt;&gt;"عهدة","",SUMIFS($G$8:$G$5007,$B$8:$B$5007,B3408,$A$8:$A$5007,"مصروف",$I$8:$I$5007,"&lt;&gt;مرفوض"))</f>
        <v/>
      </c>
      <c r="P3408" s="25">
        <f>IF(A3408&lt;&gt;"عهدة","",N(F3408)-O3408)</f>
        <v/>
      </c>
      <c r="Q3408" s="26">
        <f>IF(A3408="","",IF(A3408="عهدة",IF(N(F3408)=0,"⚠ أدخل قيمة العهدة",IF(P3408&lt;0,"⛔ عجز / زيادة مصروفات "&amp;TEXT(-P3408,"#,##0"),IF(COUNTIFS($B$8:$B$5007,B3408,$A$8:$A$5007,"مصروف",$I$8:$I$5007,"&lt;&gt;مرفوض",$K$8:$K$5007,"&lt;&gt;نعم")&gt;0,"⚠ "&amp;COUNTIFS($B$8:$B$5007,B3408,$A$8:$A$5007,"مصروف",$I$8:$I$5007,"&lt;&gt;مرفوض",$K$8:$K$5007,"&lt;&gt;نعم")&amp;" مصروف غير مسوى",IF(L3408="تمت التسوية",IF(P3408=0,"✔ متوازنة وتمت التسوية","✔ تمت التسوية – متبقي "&amp;TEXT(P3408,"#,##0")),IF(P3408&gt;0,"متبقي "&amp;TEXT(P3408,"#,##0"),"✔ متوازنة"))))),IF(R3408=0,"⚠ أضف سطر عهدة أولًا",IF(OR(C3408="",N(G3408)=0),"⚠ أكمل التاريخ والقيمة",IF(S3408="","⚠ التاريخ خارج السنة المالية",IF(H3408="","⚠ اختر بند الموازنة",IF(I3408="مرفوض","✖ مرفوض من المدير",IF(I3408&lt;&gt;"موافق","⏳ بانتظار موافقة المدير",IF(K3408&lt;&gt;"نعم","⚠ غير مسوى مع الحسابات","✔ معتمد ومسوى")))))))))</f>
        <v/>
      </c>
      <c r="R3408">
        <f>N(R3407)+IF(A3408="عهدة",1,0)</f>
        <v/>
      </c>
      <c r="S3408">
        <f>IF(C3408="","",IF(AND(C3408&gt;=DATE(2026,9,1),C3408&lt;=DATE(2027,8,31)),(YEAR(C3408)-2026)*12+MONTH(C3408)-8,""))</f>
        <v/>
      </c>
      <c r="T3408">
        <f>IF(AND(A3408="مصروف",R3408&gt;0,I3408="موافق",S3408&lt;&gt;"",H3408&lt;&gt;""),N(G3408),0)</f>
        <v/>
      </c>
    </row>
    <row r="3409">
      <c r="A3409" s="19" t="n"/>
      <c r="B3409" s="20">
        <f>IF(A3409="","",IF(R3409=0,"⚠ أضف سطر عهدة أولًا","BDR-"&amp;TEXT(R3409,"000")))</f>
        <v/>
      </c>
      <c r="C3409" s="21" t="n"/>
      <c r="D3409" s="20">
        <f>IF(C3409="","",IF(S3409="","خارج السنة المالية",INDEX(القوائم!$D$2:$D$13,S3409)))</f>
        <v/>
      </c>
      <c r="E3409" s="22" t="n"/>
      <c r="F3409" s="23" t="n"/>
      <c r="G3409" s="23" t="n"/>
      <c r="H3409" s="22" t="n"/>
      <c r="I3409" s="19" t="n"/>
      <c r="J3409" s="21" t="n"/>
      <c r="K3409" s="19" t="n"/>
      <c r="L3409" s="19" t="n"/>
      <c r="M3409" s="21" t="n"/>
      <c r="N3409" s="22" t="n"/>
      <c r="O3409" s="24">
        <f>IF(A3409&lt;&gt;"عهدة","",SUMIFS($G$8:$G$5007,$B$8:$B$5007,B3409,$A$8:$A$5007,"مصروف",$I$8:$I$5007,"&lt;&gt;مرفوض"))</f>
        <v/>
      </c>
      <c r="P3409" s="25">
        <f>IF(A3409&lt;&gt;"عهدة","",N(F3409)-O3409)</f>
        <v/>
      </c>
      <c r="Q3409" s="26">
        <f>IF(A3409="","",IF(A3409="عهدة",IF(N(F3409)=0,"⚠ أدخل قيمة العهدة",IF(P3409&lt;0,"⛔ عجز / زيادة مصروفات "&amp;TEXT(-P3409,"#,##0"),IF(COUNTIFS($B$8:$B$5007,B3409,$A$8:$A$5007,"مصروف",$I$8:$I$5007,"&lt;&gt;مرفوض",$K$8:$K$5007,"&lt;&gt;نعم")&gt;0,"⚠ "&amp;COUNTIFS($B$8:$B$5007,B3409,$A$8:$A$5007,"مصروف",$I$8:$I$5007,"&lt;&gt;مرفوض",$K$8:$K$5007,"&lt;&gt;نعم")&amp;" مصروف غير مسوى",IF(L3409="تمت التسوية",IF(P3409=0,"✔ متوازنة وتمت التسوية","✔ تمت التسوية – متبقي "&amp;TEXT(P3409,"#,##0")),IF(P3409&gt;0,"متبقي "&amp;TEXT(P3409,"#,##0"),"✔ متوازنة"))))),IF(R3409=0,"⚠ أضف سطر عهدة أولًا",IF(OR(C3409="",N(G3409)=0),"⚠ أكمل التاريخ والقيمة",IF(S3409="","⚠ التاريخ خارج السنة المالية",IF(H3409="","⚠ اختر بند الموازنة",IF(I3409="مرفوض","✖ مرفوض من المدير",IF(I3409&lt;&gt;"موافق","⏳ بانتظار موافقة المدير",IF(K3409&lt;&gt;"نعم","⚠ غير مسوى مع الحسابات","✔ معتمد ومسوى")))))))))</f>
        <v/>
      </c>
      <c r="R3409">
        <f>N(R3408)+IF(A3409="عهدة",1,0)</f>
        <v/>
      </c>
      <c r="S3409">
        <f>IF(C3409="","",IF(AND(C3409&gt;=DATE(2026,9,1),C3409&lt;=DATE(2027,8,31)),(YEAR(C3409)-2026)*12+MONTH(C3409)-8,""))</f>
        <v/>
      </c>
      <c r="T3409">
        <f>IF(AND(A3409="مصروف",R3409&gt;0,I3409="موافق",S3409&lt;&gt;"",H3409&lt;&gt;""),N(G3409),0)</f>
        <v/>
      </c>
    </row>
    <row r="3410">
      <c r="A3410" s="19" t="n"/>
      <c r="B3410" s="20">
        <f>IF(A3410="","",IF(R3410=0,"⚠ أضف سطر عهدة أولًا","BDR-"&amp;TEXT(R3410,"000")))</f>
        <v/>
      </c>
      <c r="C3410" s="21" t="n"/>
      <c r="D3410" s="20">
        <f>IF(C3410="","",IF(S3410="","خارج السنة المالية",INDEX(القوائم!$D$2:$D$13,S3410)))</f>
        <v/>
      </c>
      <c r="E3410" s="22" t="n"/>
      <c r="F3410" s="23" t="n"/>
      <c r="G3410" s="23" t="n"/>
      <c r="H3410" s="22" t="n"/>
      <c r="I3410" s="19" t="n"/>
      <c r="J3410" s="21" t="n"/>
      <c r="K3410" s="19" t="n"/>
      <c r="L3410" s="19" t="n"/>
      <c r="M3410" s="21" t="n"/>
      <c r="N3410" s="22" t="n"/>
      <c r="O3410" s="24">
        <f>IF(A3410&lt;&gt;"عهدة","",SUMIFS($G$8:$G$5007,$B$8:$B$5007,B3410,$A$8:$A$5007,"مصروف",$I$8:$I$5007,"&lt;&gt;مرفوض"))</f>
        <v/>
      </c>
      <c r="P3410" s="25">
        <f>IF(A3410&lt;&gt;"عهدة","",N(F3410)-O3410)</f>
        <v/>
      </c>
      <c r="Q3410" s="26">
        <f>IF(A3410="","",IF(A3410="عهدة",IF(N(F3410)=0,"⚠ أدخل قيمة العهدة",IF(P3410&lt;0,"⛔ عجز / زيادة مصروفات "&amp;TEXT(-P3410,"#,##0"),IF(COUNTIFS($B$8:$B$5007,B3410,$A$8:$A$5007,"مصروف",$I$8:$I$5007,"&lt;&gt;مرفوض",$K$8:$K$5007,"&lt;&gt;نعم")&gt;0,"⚠ "&amp;COUNTIFS($B$8:$B$5007,B3410,$A$8:$A$5007,"مصروف",$I$8:$I$5007,"&lt;&gt;مرفوض",$K$8:$K$5007,"&lt;&gt;نعم")&amp;" مصروف غير مسوى",IF(L3410="تمت التسوية",IF(P3410=0,"✔ متوازنة وتمت التسوية","✔ تمت التسوية – متبقي "&amp;TEXT(P3410,"#,##0")),IF(P3410&gt;0,"متبقي "&amp;TEXT(P3410,"#,##0"),"✔ متوازنة"))))),IF(R3410=0,"⚠ أضف سطر عهدة أولًا",IF(OR(C3410="",N(G3410)=0),"⚠ أكمل التاريخ والقيمة",IF(S3410="","⚠ التاريخ خارج السنة المالية",IF(H3410="","⚠ اختر بند الموازنة",IF(I3410="مرفوض","✖ مرفوض من المدير",IF(I3410&lt;&gt;"موافق","⏳ بانتظار موافقة المدير",IF(K3410&lt;&gt;"نعم","⚠ غير مسوى مع الحسابات","✔ معتمد ومسوى")))))))))</f>
        <v/>
      </c>
      <c r="R3410">
        <f>N(R3409)+IF(A3410="عهدة",1,0)</f>
        <v/>
      </c>
      <c r="S3410">
        <f>IF(C3410="","",IF(AND(C3410&gt;=DATE(2026,9,1),C3410&lt;=DATE(2027,8,31)),(YEAR(C3410)-2026)*12+MONTH(C3410)-8,""))</f>
        <v/>
      </c>
      <c r="T3410">
        <f>IF(AND(A3410="مصروف",R3410&gt;0,I3410="موافق",S3410&lt;&gt;"",H3410&lt;&gt;""),N(G3410),0)</f>
        <v/>
      </c>
    </row>
    <row r="3411">
      <c r="A3411" s="19" t="n"/>
      <c r="B3411" s="20">
        <f>IF(A3411="","",IF(R3411=0,"⚠ أضف سطر عهدة أولًا","BDR-"&amp;TEXT(R3411,"000")))</f>
        <v/>
      </c>
      <c r="C3411" s="21" t="n"/>
      <c r="D3411" s="20">
        <f>IF(C3411="","",IF(S3411="","خارج السنة المالية",INDEX(القوائم!$D$2:$D$13,S3411)))</f>
        <v/>
      </c>
      <c r="E3411" s="22" t="n"/>
      <c r="F3411" s="23" t="n"/>
      <c r="G3411" s="23" t="n"/>
      <c r="H3411" s="22" t="n"/>
      <c r="I3411" s="19" t="n"/>
      <c r="J3411" s="21" t="n"/>
      <c r="K3411" s="19" t="n"/>
      <c r="L3411" s="19" t="n"/>
      <c r="M3411" s="21" t="n"/>
      <c r="N3411" s="22" t="n"/>
      <c r="O3411" s="24">
        <f>IF(A3411&lt;&gt;"عهدة","",SUMIFS($G$8:$G$5007,$B$8:$B$5007,B3411,$A$8:$A$5007,"مصروف",$I$8:$I$5007,"&lt;&gt;مرفوض"))</f>
        <v/>
      </c>
      <c r="P3411" s="25">
        <f>IF(A3411&lt;&gt;"عهدة","",N(F3411)-O3411)</f>
        <v/>
      </c>
      <c r="Q3411" s="26">
        <f>IF(A3411="","",IF(A3411="عهدة",IF(N(F3411)=0,"⚠ أدخل قيمة العهدة",IF(P3411&lt;0,"⛔ عجز / زيادة مصروفات "&amp;TEXT(-P3411,"#,##0"),IF(COUNTIFS($B$8:$B$5007,B3411,$A$8:$A$5007,"مصروف",$I$8:$I$5007,"&lt;&gt;مرفوض",$K$8:$K$5007,"&lt;&gt;نعم")&gt;0,"⚠ "&amp;COUNTIFS($B$8:$B$5007,B3411,$A$8:$A$5007,"مصروف",$I$8:$I$5007,"&lt;&gt;مرفوض",$K$8:$K$5007,"&lt;&gt;نعم")&amp;" مصروف غير مسوى",IF(L3411="تمت التسوية",IF(P3411=0,"✔ متوازنة وتمت التسوية","✔ تمت التسوية – متبقي "&amp;TEXT(P3411,"#,##0")),IF(P3411&gt;0,"متبقي "&amp;TEXT(P3411,"#,##0"),"✔ متوازنة"))))),IF(R3411=0,"⚠ أضف سطر عهدة أولًا",IF(OR(C3411="",N(G3411)=0),"⚠ أكمل التاريخ والقيمة",IF(S3411="","⚠ التاريخ خارج السنة المالية",IF(H3411="","⚠ اختر بند الموازنة",IF(I3411="مرفوض","✖ مرفوض من المدير",IF(I3411&lt;&gt;"موافق","⏳ بانتظار موافقة المدير",IF(K3411&lt;&gt;"نعم","⚠ غير مسوى مع الحسابات","✔ معتمد ومسوى")))))))))</f>
        <v/>
      </c>
      <c r="R3411">
        <f>N(R3410)+IF(A3411="عهدة",1,0)</f>
        <v/>
      </c>
      <c r="S3411">
        <f>IF(C3411="","",IF(AND(C3411&gt;=DATE(2026,9,1),C3411&lt;=DATE(2027,8,31)),(YEAR(C3411)-2026)*12+MONTH(C3411)-8,""))</f>
        <v/>
      </c>
      <c r="T3411">
        <f>IF(AND(A3411="مصروف",R3411&gt;0,I3411="موافق",S3411&lt;&gt;"",H3411&lt;&gt;""),N(G3411),0)</f>
        <v/>
      </c>
    </row>
    <row r="3412">
      <c r="A3412" s="19" t="n"/>
      <c r="B3412" s="20">
        <f>IF(A3412="","",IF(R3412=0,"⚠ أضف سطر عهدة أولًا","BDR-"&amp;TEXT(R3412,"000")))</f>
        <v/>
      </c>
      <c r="C3412" s="21" t="n"/>
      <c r="D3412" s="20">
        <f>IF(C3412="","",IF(S3412="","خارج السنة المالية",INDEX(القوائم!$D$2:$D$13,S3412)))</f>
        <v/>
      </c>
      <c r="E3412" s="22" t="n"/>
      <c r="F3412" s="23" t="n"/>
      <c r="G3412" s="23" t="n"/>
      <c r="H3412" s="22" t="n"/>
      <c r="I3412" s="19" t="n"/>
      <c r="J3412" s="21" t="n"/>
      <c r="K3412" s="19" t="n"/>
      <c r="L3412" s="19" t="n"/>
      <c r="M3412" s="21" t="n"/>
      <c r="N3412" s="22" t="n"/>
      <c r="O3412" s="24">
        <f>IF(A3412&lt;&gt;"عهدة","",SUMIFS($G$8:$G$5007,$B$8:$B$5007,B3412,$A$8:$A$5007,"مصروف",$I$8:$I$5007,"&lt;&gt;مرفوض"))</f>
        <v/>
      </c>
      <c r="P3412" s="25">
        <f>IF(A3412&lt;&gt;"عهدة","",N(F3412)-O3412)</f>
        <v/>
      </c>
      <c r="Q3412" s="26">
        <f>IF(A3412="","",IF(A3412="عهدة",IF(N(F3412)=0,"⚠ أدخل قيمة العهدة",IF(P3412&lt;0,"⛔ عجز / زيادة مصروفات "&amp;TEXT(-P3412,"#,##0"),IF(COUNTIFS($B$8:$B$5007,B3412,$A$8:$A$5007,"مصروف",$I$8:$I$5007,"&lt;&gt;مرفوض",$K$8:$K$5007,"&lt;&gt;نعم")&gt;0,"⚠ "&amp;COUNTIFS($B$8:$B$5007,B3412,$A$8:$A$5007,"مصروف",$I$8:$I$5007,"&lt;&gt;مرفوض",$K$8:$K$5007,"&lt;&gt;نعم")&amp;" مصروف غير مسوى",IF(L3412="تمت التسوية",IF(P3412=0,"✔ متوازنة وتمت التسوية","✔ تمت التسوية – متبقي "&amp;TEXT(P3412,"#,##0")),IF(P3412&gt;0,"متبقي "&amp;TEXT(P3412,"#,##0"),"✔ متوازنة"))))),IF(R3412=0,"⚠ أضف سطر عهدة أولًا",IF(OR(C3412="",N(G3412)=0),"⚠ أكمل التاريخ والقيمة",IF(S3412="","⚠ التاريخ خارج السنة المالية",IF(H3412="","⚠ اختر بند الموازنة",IF(I3412="مرفوض","✖ مرفوض من المدير",IF(I3412&lt;&gt;"موافق","⏳ بانتظار موافقة المدير",IF(K3412&lt;&gt;"نعم","⚠ غير مسوى مع الحسابات","✔ معتمد ومسوى")))))))))</f>
        <v/>
      </c>
      <c r="R3412">
        <f>N(R3411)+IF(A3412="عهدة",1,0)</f>
        <v/>
      </c>
      <c r="S3412">
        <f>IF(C3412="","",IF(AND(C3412&gt;=DATE(2026,9,1),C3412&lt;=DATE(2027,8,31)),(YEAR(C3412)-2026)*12+MONTH(C3412)-8,""))</f>
        <v/>
      </c>
      <c r="T3412">
        <f>IF(AND(A3412="مصروف",R3412&gt;0,I3412="موافق",S3412&lt;&gt;"",H3412&lt;&gt;""),N(G3412),0)</f>
        <v/>
      </c>
    </row>
    <row r="3413">
      <c r="A3413" s="19" t="n"/>
      <c r="B3413" s="20">
        <f>IF(A3413="","",IF(R3413=0,"⚠ أضف سطر عهدة أولًا","BDR-"&amp;TEXT(R3413,"000")))</f>
        <v/>
      </c>
      <c r="C3413" s="21" t="n"/>
      <c r="D3413" s="20">
        <f>IF(C3413="","",IF(S3413="","خارج السنة المالية",INDEX(القوائم!$D$2:$D$13,S3413)))</f>
        <v/>
      </c>
      <c r="E3413" s="22" t="n"/>
      <c r="F3413" s="23" t="n"/>
      <c r="G3413" s="23" t="n"/>
      <c r="H3413" s="22" t="n"/>
      <c r="I3413" s="19" t="n"/>
      <c r="J3413" s="21" t="n"/>
      <c r="K3413" s="19" t="n"/>
      <c r="L3413" s="19" t="n"/>
      <c r="M3413" s="21" t="n"/>
      <c r="N3413" s="22" t="n"/>
      <c r="O3413" s="24">
        <f>IF(A3413&lt;&gt;"عهدة","",SUMIFS($G$8:$G$5007,$B$8:$B$5007,B3413,$A$8:$A$5007,"مصروف",$I$8:$I$5007,"&lt;&gt;مرفوض"))</f>
        <v/>
      </c>
      <c r="P3413" s="25">
        <f>IF(A3413&lt;&gt;"عهدة","",N(F3413)-O3413)</f>
        <v/>
      </c>
      <c r="Q3413" s="26">
        <f>IF(A3413="","",IF(A3413="عهدة",IF(N(F3413)=0,"⚠ أدخل قيمة العهدة",IF(P3413&lt;0,"⛔ عجز / زيادة مصروفات "&amp;TEXT(-P3413,"#,##0"),IF(COUNTIFS($B$8:$B$5007,B3413,$A$8:$A$5007,"مصروف",$I$8:$I$5007,"&lt;&gt;مرفوض",$K$8:$K$5007,"&lt;&gt;نعم")&gt;0,"⚠ "&amp;COUNTIFS($B$8:$B$5007,B3413,$A$8:$A$5007,"مصروف",$I$8:$I$5007,"&lt;&gt;مرفوض",$K$8:$K$5007,"&lt;&gt;نعم")&amp;" مصروف غير مسوى",IF(L3413="تمت التسوية",IF(P3413=0,"✔ متوازنة وتمت التسوية","✔ تمت التسوية – متبقي "&amp;TEXT(P3413,"#,##0")),IF(P3413&gt;0,"متبقي "&amp;TEXT(P3413,"#,##0"),"✔ متوازنة"))))),IF(R3413=0,"⚠ أضف سطر عهدة أولًا",IF(OR(C3413="",N(G3413)=0),"⚠ أكمل التاريخ والقيمة",IF(S3413="","⚠ التاريخ خارج السنة المالية",IF(H3413="","⚠ اختر بند الموازنة",IF(I3413="مرفوض","✖ مرفوض من المدير",IF(I3413&lt;&gt;"موافق","⏳ بانتظار موافقة المدير",IF(K3413&lt;&gt;"نعم","⚠ غير مسوى مع الحسابات","✔ معتمد ومسوى")))))))))</f>
        <v/>
      </c>
      <c r="R3413">
        <f>N(R3412)+IF(A3413="عهدة",1,0)</f>
        <v/>
      </c>
      <c r="S3413">
        <f>IF(C3413="","",IF(AND(C3413&gt;=DATE(2026,9,1),C3413&lt;=DATE(2027,8,31)),(YEAR(C3413)-2026)*12+MONTH(C3413)-8,""))</f>
        <v/>
      </c>
      <c r="T3413">
        <f>IF(AND(A3413="مصروف",R3413&gt;0,I3413="موافق",S3413&lt;&gt;"",H3413&lt;&gt;""),N(G3413),0)</f>
        <v/>
      </c>
    </row>
    <row r="3414">
      <c r="A3414" s="19" t="n"/>
      <c r="B3414" s="20">
        <f>IF(A3414="","",IF(R3414=0,"⚠ أضف سطر عهدة أولًا","BDR-"&amp;TEXT(R3414,"000")))</f>
        <v/>
      </c>
      <c r="C3414" s="21" t="n"/>
      <c r="D3414" s="20">
        <f>IF(C3414="","",IF(S3414="","خارج السنة المالية",INDEX(القوائم!$D$2:$D$13,S3414)))</f>
        <v/>
      </c>
      <c r="E3414" s="22" t="n"/>
      <c r="F3414" s="23" t="n"/>
      <c r="G3414" s="23" t="n"/>
      <c r="H3414" s="22" t="n"/>
      <c r="I3414" s="19" t="n"/>
      <c r="J3414" s="21" t="n"/>
      <c r="K3414" s="19" t="n"/>
      <c r="L3414" s="19" t="n"/>
      <c r="M3414" s="21" t="n"/>
      <c r="N3414" s="22" t="n"/>
      <c r="O3414" s="24">
        <f>IF(A3414&lt;&gt;"عهدة","",SUMIFS($G$8:$G$5007,$B$8:$B$5007,B3414,$A$8:$A$5007,"مصروف",$I$8:$I$5007,"&lt;&gt;مرفوض"))</f>
        <v/>
      </c>
      <c r="P3414" s="25">
        <f>IF(A3414&lt;&gt;"عهدة","",N(F3414)-O3414)</f>
        <v/>
      </c>
      <c r="Q3414" s="26">
        <f>IF(A3414="","",IF(A3414="عهدة",IF(N(F3414)=0,"⚠ أدخل قيمة العهدة",IF(P3414&lt;0,"⛔ عجز / زيادة مصروفات "&amp;TEXT(-P3414,"#,##0"),IF(COUNTIFS($B$8:$B$5007,B3414,$A$8:$A$5007,"مصروف",$I$8:$I$5007,"&lt;&gt;مرفوض",$K$8:$K$5007,"&lt;&gt;نعم")&gt;0,"⚠ "&amp;COUNTIFS($B$8:$B$5007,B3414,$A$8:$A$5007,"مصروف",$I$8:$I$5007,"&lt;&gt;مرفوض",$K$8:$K$5007,"&lt;&gt;نعم")&amp;" مصروف غير مسوى",IF(L3414="تمت التسوية",IF(P3414=0,"✔ متوازنة وتمت التسوية","✔ تمت التسوية – متبقي "&amp;TEXT(P3414,"#,##0")),IF(P3414&gt;0,"متبقي "&amp;TEXT(P3414,"#,##0"),"✔ متوازنة"))))),IF(R3414=0,"⚠ أضف سطر عهدة أولًا",IF(OR(C3414="",N(G3414)=0),"⚠ أكمل التاريخ والقيمة",IF(S3414="","⚠ التاريخ خارج السنة المالية",IF(H3414="","⚠ اختر بند الموازنة",IF(I3414="مرفوض","✖ مرفوض من المدير",IF(I3414&lt;&gt;"موافق","⏳ بانتظار موافقة المدير",IF(K3414&lt;&gt;"نعم","⚠ غير مسوى مع الحسابات","✔ معتمد ومسوى")))))))))</f>
        <v/>
      </c>
      <c r="R3414">
        <f>N(R3413)+IF(A3414="عهدة",1,0)</f>
        <v/>
      </c>
      <c r="S3414">
        <f>IF(C3414="","",IF(AND(C3414&gt;=DATE(2026,9,1),C3414&lt;=DATE(2027,8,31)),(YEAR(C3414)-2026)*12+MONTH(C3414)-8,""))</f>
        <v/>
      </c>
      <c r="T3414">
        <f>IF(AND(A3414="مصروف",R3414&gt;0,I3414="موافق",S3414&lt;&gt;"",H3414&lt;&gt;""),N(G3414),0)</f>
        <v/>
      </c>
    </row>
    <row r="3415">
      <c r="A3415" s="19" t="n"/>
      <c r="B3415" s="20">
        <f>IF(A3415="","",IF(R3415=0,"⚠ أضف سطر عهدة أولًا","BDR-"&amp;TEXT(R3415,"000")))</f>
        <v/>
      </c>
      <c r="C3415" s="21" t="n"/>
      <c r="D3415" s="20">
        <f>IF(C3415="","",IF(S3415="","خارج السنة المالية",INDEX(القوائم!$D$2:$D$13,S3415)))</f>
        <v/>
      </c>
      <c r="E3415" s="22" t="n"/>
      <c r="F3415" s="23" t="n"/>
      <c r="G3415" s="23" t="n"/>
      <c r="H3415" s="22" t="n"/>
      <c r="I3415" s="19" t="n"/>
      <c r="J3415" s="21" t="n"/>
      <c r="K3415" s="19" t="n"/>
      <c r="L3415" s="19" t="n"/>
      <c r="M3415" s="21" t="n"/>
      <c r="N3415" s="22" t="n"/>
      <c r="O3415" s="24">
        <f>IF(A3415&lt;&gt;"عهدة","",SUMIFS($G$8:$G$5007,$B$8:$B$5007,B3415,$A$8:$A$5007,"مصروف",$I$8:$I$5007,"&lt;&gt;مرفوض"))</f>
        <v/>
      </c>
      <c r="P3415" s="25">
        <f>IF(A3415&lt;&gt;"عهدة","",N(F3415)-O3415)</f>
        <v/>
      </c>
      <c r="Q3415" s="26">
        <f>IF(A3415="","",IF(A3415="عهدة",IF(N(F3415)=0,"⚠ أدخل قيمة العهدة",IF(P3415&lt;0,"⛔ عجز / زيادة مصروفات "&amp;TEXT(-P3415,"#,##0"),IF(COUNTIFS($B$8:$B$5007,B3415,$A$8:$A$5007,"مصروف",$I$8:$I$5007,"&lt;&gt;مرفوض",$K$8:$K$5007,"&lt;&gt;نعم")&gt;0,"⚠ "&amp;COUNTIFS($B$8:$B$5007,B3415,$A$8:$A$5007,"مصروف",$I$8:$I$5007,"&lt;&gt;مرفوض",$K$8:$K$5007,"&lt;&gt;نعم")&amp;" مصروف غير مسوى",IF(L3415="تمت التسوية",IF(P3415=0,"✔ متوازنة وتمت التسوية","✔ تمت التسوية – متبقي "&amp;TEXT(P3415,"#,##0")),IF(P3415&gt;0,"متبقي "&amp;TEXT(P3415,"#,##0"),"✔ متوازنة"))))),IF(R3415=0,"⚠ أضف سطر عهدة أولًا",IF(OR(C3415="",N(G3415)=0),"⚠ أكمل التاريخ والقيمة",IF(S3415="","⚠ التاريخ خارج السنة المالية",IF(H3415="","⚠ اختر بند الموازنة",IF(I3415="مرفوض","✖ مرفوض من المدير",IF(I3415&lt;&gt;"موافق","⏳ بانتظار موافقة المدير",IF(K3415&lt;&gt;"نعم","⚠ غير مسوى مع الحسابات","✔ معتمد ومسوى")))))))))</f>
        <v/>
      </c>
      <c r="R3415">
        <f>N(R3414)+IF(A3415="عهدة",1,0)</f>
        <v/>
      </c>
      <c r="S3415">
        <f>IF(C3415="","",IF(AND(C3415&gt;=DATE(2026,9,1),C3415&lt;=DATE(2027,8,31)),(YEAR(C3415)-2026)*12+MONTH(C3415)-8,""))</f>
        <v/>
      </c>
      <c r="T3415">
        <f>IF(AND(A3415="مصروف",R3415&gt;0,I3415="موافق",S3415&lt;&gt;"",H3415&lt;&gt;""),N(G3415),0)</f>
        <v/>
      </c>
    </row>
    <row r="3416">
      <c r="A3416" s="19" t="n"/>
      <c r="B3416" s="20">
        <f>IF(A3416="","",IF(R3416=0,"⚠ أضف سطر عهدة أولًا","BDR-"&amp;TEXT(R3416,"000")))</f>
        <v/>
      </c>
      <c r="C3416" s="21" t="n"/>
      <c r="D3416" s="20">
        <f>IF(C3416="","",IF(S3416="","خارج السنة المالية",INDEX(القوائم!$D$2:$D$13,S3416)))</f>
        <v/>
      </c>
      <c r="E3416" s="22" t="n"/>
      <c r="F3416" s="23" t="n"/>
      <c r="G3416" s="23" t="n"/>
      <c r="H3416" s="22" t="n"/>
      <c r="I3416" s="19" t="n"/>
      <c r="J3416" s="21" t="n"/>
      <c r="K3416" s="19" t="n"/>
      <c r="L3416" s="19" t="n"/>
      <c r="M3416" s="21" t="n"/>
      <c r="N3416" s="22" t="n"/>
      <c r="O3416" s="24">
        <f>IF(A3416&lt;&gt;"عهدة","",SUMIFS($G$8:$G$5007,$B$8:$B$5007,B3416,$A$8:$A$5007,"مصروف",$I$8:$I$5007,"&lt;&gt;مرفوض"))</f>
        <v/>
      </c>
      <c r="P3416" s="25">
        <f>IF(A3416&lt;&gt;"عهدة","",N(F3416)-O3416)</f>
        <v/>
      </c>
      <c r="Q3416" s="26">
        <f>IF(A3416="","",IF(A3416="عهدة",IF(N(F3416)=0,"⚠ أدخل قيمة العهدة",IF(P3416&lt;0,"⛔ عجز / زيادة مصروفات "&amp;TEXT(-P3416,"#,##0"),IF(COUNTIFS($B$8:$B$5007,B3416,$A$8:$A$5007,"مصروف",$I$8:$I$5007,"&lt;&gt;مرفوض",$K$8:$K$5007,"&lt;&gt;نعم")&gt;0,"⚠ "&amp;COUNTIFS($B$8:$B$5007,B3416,$A$8:$A$5007,"مصروف",$I$8:$I$5007,"&lt;&gt;مرفوض",$K$8:$K$5007,"&lt;&gt;نعم")&amp;" مصروف غير مسوى",IF(L3416="تمت التسوية",IF(P3416=0,"✔ متوازنة وتمت التسوية","✔ تمت التسوية – متبقي "&amp;TEXT(P3416,"#,##0")),IF(P3416&gt;0,"متبقي "&amp;TEXT(P3416,"#,##0"),"✔ متوازنة"))))),IF(R3416=0,"⚠ أضف سطر عهدة أولًا",IF(OR(C3416="",N(G3416)=0),"⚠ أكمل التاريخ والقيمة",IF(S3416="","⚠ التاريخ خارج السنة المالية",IF(H3416="","⚠ اختر بند الموازنة",IF(I3416="مرفوض","✖ مرفوض من المدير",IF(I3416&lt;&gt;"موافق","⏳ بانتظار موافقة المدير",IF(K3416&lt;&gt;"نعم","⚠ غير مسوى مع الحسابات","✔ معتمد ومسوى")))))))))</f>
        <v/>
      </c>
      <c r="R3416">
        <f>N(R3415)+IF(A3416="عهدة",1,0)</f>
        <v/>
      </c>
      <c r="S3416">
        <f>IF(C3416="","",IF(AND(C3416&gt;=DATE(2026,9,1),C3416&lt;=DATE(2027,8,31)),(YEAR(C3416)-2026)*12+MONTH(C3416)-8,""))</f>
        <v/>
      </c>
      <c r="T3416">
        <f>IF(AND(A3416="مصروف",R3416&gt;0,I3416="موافق",S3416&lt;&gt;"",H3416&lt;&gt;""),N(G3416),0)</f>
        <v/>
      </c>
    </row>
    <row r="3417">
      <c r="A3417" s="19" t="n"/>
      <c r="B3417" s="20">
        <f>IF(A3417="","",IF(R3417=0,"⚠ أضف سطر عهدة أولًا","BDR-"&amp;TEXT(R3417,"000")))</f>
        <v/>
      </c>
      <c r="C3417" s="21" t="n"/>
      <c r="D3417" s="20">
        <f>IF(C3417="","",IF(S3417="","خارج السنة المالية",INDEX(القوائم!$D$2:$D$13,S3417)))</f>
        <v/>
      </c>
      <c r="E3417" s="22" t="n"/>
      <c r="F3417" s="23" t="n"/>
      <c r="G3417" s="23" t="n"/>
      <c r="H3417" s="22" t="n"/>
      <c r="I3417" s="19" t="n"/>
      <c r="J3417" s="21" t="n"/>
      <c r="K3417" s="19" t="n"/>
      <c r="L3417" s="19" t="n"/>
      <c r="M3417" s="21" t="n"/>
      <c r="N3417" s="22" t="n"/>
      <c r="O3417" s="24">
        <f>IF(A3417&lt;&gt;"عهدة","",SUMIFS($G$8:$G$5007,$B$8:$B$5007,B3417,$A$8:$A$5007,"مصروف",$I$8:$I$5007,"&lt;&gt;مرفوض"))</f>
        <v/>
      </c>
      <c r="P3417" s="25">
        <f>IF(A3417&lt;&gt;"عهدة","",N(F3417)-O3417)</f>
        <v/>
      </c>
      <c r="Q3417" s="26">
        <f>IF(A3417="","",IF(A3417="عهدة",IF(N(F3417)=0,"⚠ أدخل قيمة العهدة",IF(P3417&lt;0,"⛔ عجز / زيادة مصروفات "&amp;TEXT(-P3417,"#,##0"),IF(COUNTIFS($B$8:$B$5007,B3417,$A$8:$A$5007,"مصروف",$I$8:$I$5007,"&lt;&gt;مرفوض",$K$8:$K$5007,"&lt;&gt;نعم")&gt;0,"⚠ "&amp;COUNTIFS($B$8:$B$5007,B3417,$A$8:$A$5007,"مصروف",$I$8:$I$5007,"&lt;&gt;مرفوض",$K$8:$K$5007,"&lt;&gt;نعم")&amp;" مصروف غير مسوى",IF(L3417="تمت التسوية",IF(P3417=0,"✔ متوازنة وتمت التسوية","✔ تمت التسوية – متبقي "&amp;TEXT(P3417,"#,##0")),IF(P3417&gt;0,"متبقي "&amp;TEXT(P3417,"#,##0"),"✔ متوازنة"))))),IF(R3417=0,"⚠ أضف سطر عهدة أولًا",IF(OR(C3417="",N(G3417)=0),"⚠ أكمل التاريخ والقيمة",IF(S3417="","⚠ التاريخ خارج السنة المالية",IF(H3417="","⚠ اختر بند الموازنة",IF(I3417="مرفوض","✖ مرفوض من المدير",IF(I3417&lt;&gt;"موافق","⏳ بانتظار موافقة المدير",IF(K3417&lt;&gt;"نعم","⚠ غير مسوى مع الحسابات","✔ معتمد ومسوى")))))))))</f>
        <v/>
      </c>
      <c r="R3417">
        <f>N(R3416)+IF(A3417="عهدة",1,0)</f>
        <v/>
      </c>
      <c r="S3417">
        <f>IF(C3417="","",IF(AND(C3417&gt;=DATE(2026,9,1),C3417&lt;=DATE(2027,8,31)),(YEAR(C3417)-2026)*12+MONTH(C3417)-8,""))</f>
        <v/>
      </c>
      <c r="T3417">
        <f>IF(AND(A3417="مصروف",R3417&gt;0,I3417="موافق",S3417&lt;&gt;"",H3417&lt;&gt;""),N(G3417),0)</f>
        <v/>
      </c>
    </row>
    <row r="3418">
      <c r="A3418" s="19" t="n"/>
      <c r="B3418" s="20">
        <f>IF(A3418="","",IF(R3418=0,"⚠ أضف سطر عهدة أولًا","BDR-"&amp;TEXT(R3418,"000")))</f>
        <v/>
      </c>
      <c r="C3418" s="21" t="n"/>
      <c r="D3418" s="20">
        <f>IF(C3418="","",IF(S3418="","خارج السنة المالية",INDEX(القوائم!$D$2:$D$13,S3418)))</f>
        <v/>
      </c>
      <c r="E3418" s="22" t="n"/>
      <c r="F3418" s="23" t="n"/>
      <c r="G3418" s="23" t="n"/>
      <c r="H3418" s="22" t="n"/>
      <c r="I3418" s="19" t="n"/>
      <c r="J3418" s="21" t="n"/>
      <c r="K3418" s="19" t="n"/>
      <c r="L3418" s="19" t="n"/>
      <c r="M3418" s="21" t="n"/>
      <c r="N3418" s="22" t="n"/>
      <c r="O3418" s="24">
        <f>IF(A3418&lt;&gt;"عهدة","",SUMIFS($G$8:$G$5007,$B$8:$B$5007,B3418,$A$8:$A$5007,"مصروف",$I$8:$I$5007,"&lt;&gt;مرفوض"))</f>
        <v/>
      </c>
      <c r="P3418" s="25">
        <f>IF(A3418&lt;&gt;"عهدة","",N(F3418)-O3418)</f>
        <v/>
      </c>
      <c r="Q3418" s="26">
        <f>IF(A3418="","",IF(A3418="عهدة",IF(N(F3418)=0,"⚠ أدخل قيمة العهدة",IF(P3418&lt;0,"⛔ عجز / زيادة مصروفات "&amp;TEXT(-P3418,"#,##0"),IF(COUNTIFS($B$8:$B$5007,B3418,$A$8:$A$5007,"مصروف",$I$8:$I$5007,"&lt;&gt;مرفوض",$K$8:$K$5007,"&lt;&gt;نعم")&gt;0,"⚠ "&amp;COUNTIFS($B$8:$B$5007,B3418,$A$8:$A$5007,"مصروف",$I$8:$I$5007,"&lt;&gt;مرفوض",$K$8:$K$5007,"&lt;&gt;نعم")&amp;" مصروف غير مسوى",IF(L3418="تمت التسوية",IF(P3418=0,"✔ متوازنة وتمت التسوية","✔ تمت التسوية – متبقي "&amp;TEXT(P3418,"#,##0")),IF(P3418&gt;0,"متبقي "&amp;TEXT(P3418,"#,##0"),"✔ متوازنة"))))),IF(R3418=0,"⚠ أضف سطر عهدة أولًا",IF(OR(C3418="",N(G3418)=0),"⚠ أكمل التاريخ والقيمة",IF(S3418="","⚠ التاريخ خارج السنة المالية",IF(H3418="","⚠ اختر بند الموازنة",IF(I3418="مرفوض","✖ مرفوض من المدير",IF(I3418&lt;&gt;"موافق","⏳ بانتظار موافقة المدير",IF(K3418&lt;&gt;"نعم","⚠ غير مسوى مع الحسابات","✔ معتمد ومسوى")))))))))</f>
        <v/>
      </c>
      <c r="R3418">
        <f>N(R3417)+IF(A3418="عهدة",1,0)</f>
        <v/>
      </c>
      <c r="S3418">
        <f>IF(C3418="","",IF(AND(C3418&gt;=DATE(2026,9,1),C3418&lt;=DATE(2027,8,31)),(YEAR(C3418)-2026)*12+MONTH(C3418)-8,""))</f>
        <v/>
      </c>
      <c r="T3418">
        <f>IF(AND(A3418="مصروف",R3418&gt;0,I3418="موافق",S3418&lt;&gt;"",H3418&lt;&gt;""),N(G3418),0)</f>
        <v/>
      </c>
    </row>
    <row r="3419">
      <c r="A3419" s="19" t="n"/>
      <c r="B3419" s="20">
        <f>IF(A3419="","",IF(R3419=0,"⚠ أضف سطر عهدة أولًا","BDR-"&amp;TEXT(R3419,"000")))</f>
        <v/>
      </c>
      <c r="C3419" s="21" t="n"/>
      <c r="D3419" s="20">
        <f>IF(C3419="","",IF(S3419="","خارج السنة المالية",INDEX(القوائم!$D$2:$D$13,S3419)))</f>
        <v/>
      </c>
      <c r="E3419" s="22" t="n"/>
      <c r="F3419" s="23" t="n"/>
      <c r="G3419" s="23" t="n"/>
      <c r="H3419" s="22" t="n"/>
      <c r="I3419" s="19" t="n"/>
      <c r="J3419" s="21" t="n"/>
      <c r="K3419" s="19" t="n"/>
      <c r="L3419" s="19" t="n"/>
      <c r="M3419" s="21" t="n"/>
      <c r="N3419" s="22" t="n"/>
      <c r="O3419" s="24">
        <f>IF(A3419&lt;&gt;"عهدة","",SUMIFS($G$8:$G$5007,$B$8:$B$5007,B3419,$A$8:$A$5007,"مصروف",$I$8:$I$5007,"&lt;&gt;مرفوض"))</f>
        <v/>
      </c>
      <c r="P3419" s="25">
        <f>IF(A3419&lt;&gt;"عهدة","",N(F3419)-O3419)</f>
        <v/>
      </c>
      <c r="Q3419" s="26">
        <f>IF(A3419="","",IF(A3419="عهدة",IF(N(F3419)=0,"⚠ أدخل قيمة العهدة",IF(P3419&lt;0,"⛔ عجز / زيادة مصروفات "&amp;TEXT(-P3419,"#,##0"),IF(COUNTIFS($B$8:$B$5007,B3419,$A$8:$A$5007,"مصروف",$I$8:$I$5007,"&lt;&gt;مرفوض",$K$8:$K$5007,"&lt;&gt;نعم")&gt;0,"⚠ "&amp;COUNTIFS($B$8:$B$5007,B3419,$A$8:$A$5007,"مصروف",$I$8:$I$5007,"&lt;&gt;مرفوض",$K$8:$K$5007,"&lt;&gt;نعم")&amp;" مصروف غير مسوى",IF(L3419="تمت التسوية",IF(P3419=0,"✔ متوازنة وتمت التسوية","✔ تمت التسوية – متبقي "&amp;TEXT(P3419,"#,##0")),IF(P3419&gt;0,"متبقي "&amp;TEXT(P3419,"#,##0"),"✔ متوازنة"))))),IF(R3419=0,"⚠ أضف سطر عهدة أولًا",IF(OR(C3419="",N(G3419)=0),"⚠ أكمل التاريخ والقيمة",IF(S3419="","⚠ التاريخ خارج السنة المالية",IF(H3419="","⚠ اختر بند الموازنة",IF(I3419="مرفوض","✖ مرفوض من المدير",IF(I3419&lt;&gt;"موافق","⏳ بانتظار موافقة المدير",IF(K3419&lt;&gt;"نعم","⚠ غير مسوى مع الحسابات","✔ معتمد ومسوى")))))))))</f>
        <v/>
      </c>
      <c r="R3419">
        <f>N(R3418)+IF(A3419="عهدة",1,0)</f>
        <v/>
      </c>
      <c r="S3419">
        <f>IF(C3419="","",IF(AND(C3419&gt;=DATE(2026,9,1),C3419&lt;=DATE(2027,8,31)),(YEAR(C3419)-2026)*12+MONTH(C3419)-8,""))</f>
        <v/>
      </c>
      <c r="T3419">
        <f>IF(AND(A3419="مصروف",R3419&gt;0,I3419="موافق",S3419&lt;&gt;"",H3419&lt;&gt;""),N(G3419),0)</f>
        <v/>
      </c>
    </row>
    <row r="3420">
      <c r="A3420" s="19" t="n"/>
      <c r="B3420" s="20">
        <f>IF(A3420="","",IF(R3420=0,"⚠ أضف سطر عهدة أولًا","BDR-"&amp;TEXT(R3420,"000")))</f>
        <v/>
      </c>
      <c r="C3420" s="21" t="n"/>
      <c r="D3420" s="20">
        <f>IF(C3420="","",IF(S3420="","خارج السنة المالية",INDEX(القوائم!$D$2:$D$13,S3420)))</f>
        <v/>
      </c>
      <c r="E3420" s="22" t="n"/>
      <c r="F3420" s="23" t="n"/>
      <c r="G3420" s="23" t="n"/>
      <c r="H3420" s="22" t="n"/>
      <c r="I3420" s="19" t="n"/>
      <c r="J3420" s="21" t="n"/>
      <c r="K3420" s="19" t="n"/>
      <c r="L3420" s="19" t="n"/>
      <c r="M3420" s="21" t="n"/>
      <c r="N3420" s="22" t="n"/>
      <c r="O3420" s="24">
        <f>IF(A3420&lt;&gt;"عهدة","",SUMIFS($G$8:$G$5007,$B$8:$B$5007,B3420,$A$8:$A$5007,"مصروف",$I$8:$I$5007,"&lt;&gt;مرفوض"))</f>
        <v/>
      </c>
      <c r="P3420" s="25">
        <f>IF(A3420&lt;&gt;"عهدة","",N(F3420)-O3420)</f>
        <v/>
      </c>
      <c r="Q3420" s="26">
        <f>IF(A3420="","",IF(A3420="عهدة",IF(N(F3420)=0,"⚠ أدخل قيمة العهدة",IF(P3420&lt;0,"⛔ عجز / زيادة مصروفات "&amp;TEXT(-P3420,"#,##0"),IF(COUNTIFS($B$8:$B$5007,B3420,$A$8:$A$5007,"مصروف",$I$8:$I$5007,"&lt;&gt;مرفوض",$K$8:$K$5007,"&lt;&gt;نعم")&gt;0,"⚠ "&amp;COUNTIFS($B$8:$B$5007,B3420,$A$8:$A$5007,"مصروف",$I$8:$I$5007,"&lt;&gt;مرفوض",$K$8:$K$5007,"&lt;&gt;نعم")&amp;" مصروف غير مسوى",IF(L3420="تمت التسوية",IF(P3420=0,"✔ متوازنة وتمت التسوية","✔ تمت التسوية – متبقي "&amp;TEXT(P3420,"#,##0")),IF(P3420&gt;0,"متبقي "&amp;TEXT(P3420,"#,##0"),"✔ متوازنة"))))),IF(R3420=0,"⚠ أضف سطر عهدة أولًا",IF(OR(C3420="",N(G3420)=0),"⚠ أكمل التاريخ والقيمة",IF(S3420="","⚠ التاريخ خارج السنة المالية",IF(H3420="","⚠ اختر بند الموازنة",IF(I3420="مرفوض","✖ مرفوض من المدير",IF(I3420&lt;&gt;"موافق","⏳ بانتظار موافقة المدير",IF(K3420&lt;&gt;"نعم","⚠ غير مسوى مع الحسابات","✔ معتمد ومسوى")))))))))</f>
        <v/>
      </c>
      <c r="R3420">
        <f>N(R3419)+IF(A3420="عهدة",1,0)</f>
        <v/>
      </c>
      <c r="S3420">
        <f>IF(C3420="","",IF(AND(C3420&gt;=DATE(2026,9,1),C3420&lt;=DATE(2027,8,31)),(YEAR(C3420)-2026)*12+MONTH(C3420)-8,""))</f>
        <v/>
      </c>
      <c r="T3420">
        <f>IF(AND(A3420="مصروف",R3420&gt;0,I3420="موافق",S3420&lt;&gt;"",H3420&lt;&gt;""),N(G3420),0)</f>
        <v/>
      </c>
    </row>
    <row r="3421">
      <c r="A3421" s="19" t="n"/>
      <c r="B3421" s="20">
        <f>IF(A3421="","",IF(R3421=0,"⚠ أضف سطر عهدة أولًا","BDR-"&amp;TEXT(R3421,"000")))</f>
        <v/>
      </c>
      <c r="C3421" s="21" t="n"/>
      <c r="D3421" s="20">
        <f>IF(C3421="","",IF(S3421="","خارج السنة المالية",INDEX(القوائم!$D$2:$D$13,S3421)))</f>
        <v/>
      </c>
      <c r="E3421" s="22" t="n"/>
      <c r="F3421" s="23" t="n"/>
      <c r="G3421" s="23" t="n"/>
      <c r="H3421" s="22" t="n"/>
      <c r="I3421" s="19" t="n"/>
      <c r="J3421" s="21" t="n"/>
      <c r="K3421" s="19" t="n"/>
      <c r="L3421" s="19" t="n"/>
      <c r="M3421" s="21" t="n"/>
      <c r="N3421" s="22" t="n"/>
      <c r="O3421" s="24">
        <f>IF(A3421&lt;&gt;"عهدة","",SUMIFS($G$8:$G$5007,$B$8:$B$5007,B3421,$A$8:$A$5007,"مصروف",$I$8:$I$5007,"&lt;&gt;مرفوض"))</f>
        <v/>
      </c>
      <c r="P3421" s="25">
        <f>IF(A3421&lt;&gt;"عهدة","",N(F3421)-O3421)</f>
        <v/>
      </c>
      <c r="Q3421" s="26">
        <f>IF(A3421="","",IF(A3421="عهدة",IF(N(F3421)=0,"⚠ أدخل قيمة العهدة",IF(P3421&lt;0,"⛔ عجز / زيادة مصروفات "&amp;TEXT(-P3421,"#,##0"),IF(COUNTIFS($B$8:$B$5007,B3421,$A$8:$A$5007,"مصروف",$I$8:$I$5007,"&lt;&gt;مرفوض",$K$8:$K$5007,"&lt;&gt;نعم")&gt;0,"⚠ "&amp;COUNTIFS($B$8:$B$5007,B3421,$A$8:$A$5007,"مصروف",$I$8:$I$5007,"&lt;&gt;مرفوض",$K$8:$K$5007,"&lt;&gt;نعم")&amp;" مصروف غير مسوى",IF(L3421="تمت التسوية",IF(P3421=0,"✔ متوازنة وتمت التسوية","✔ تمت التسوية – متبقي "&amp;TEXT(P3421,"#,##0")),IF(P3421&gt;0,"متبقي "&amp;TEXT(P3421,"#,##0"),"✔ متوازنة"))))),IF(R3421=0,"⚠ أضف سطر عهدة أولًا",IF(OR(C3421="",N(G3421)=0),"⚠ أكمل التاريخ والقيمة",IF(S3421="","⚠ التاريخ خارج السنة المالية",IF(H3421="","⚠ اختر بند الموازنة",IF(I3421="مرفوض","✖ مرفوض من المدير",IF(I3421&lt;&gt;"موافق","⏳ بانتظار موافقة المدير",IF(K3421&lt;&gt;"نعم","⚠ غير مسوى مع الحسابات","✔ معتمد ومسوى")))))))))</f>
        <v/>
      </c>
      <c r="R3421">
        <f>N(R3420)+IF(A3421="عهدة",1,0)</f>
        <v/>
      </c>
      <c r="S3421">
        <f>IF(C3421="","",IF(AND(C3421&gt;=DATE(2026,9,1),C3421&lt;=DATE(2027,8,31)),(YEAR(C3421)-2026)*12+MONTH(C3421)-8,""))</f>
        <v/>
      </c>
      <c r="T3421">
        <f>IF(AND(A3421="مصروف",R3421&gt;0,I3421="موافق",S3421&lt;&gt;"",H3421&lt;&gt;""),N(G3421),0)</f>
        <v/>
      </c>
    </row>
    <row r="3422">
      <c r="A3422" s="19" t="n"/>
      <c r="B3422" s="20">
        <f>IF(A3422="","",IF(R3422=0,"⚠ أضف سطر عهدة أولًا","BDR-"&amp;TEXT(R3422,"000")))</f>
        <v/>
      </c>
      <c r="C3422" s="21" t="n"/>
      <c r="D3422" s="20">
        <f>IF(C3422="","",IF(S3422="","خارج السنة المالية",INDEX(القوائم!$D$2:$D$13,S3422)))</f>
        <v/>
      </c>
      <c r="E3422" s="22" t="n"/>
      <c r="F3422" s="23" t="n"/>
      <c r="G3422" s="23" t="n"/>
      <c r="H3422" s="22" t="n"/>
      <c r="I3422" s="19" t="n"/>
      <c r="J3422" s="21" t="n"/>
      <c r="K3422" s="19" t="n"/>
      <c r="L3422" s="19" t="n"/>
      <c r="M3422" s="21" t="n"/>
      <c r="N3422" s="22" t="n"/>
      <c r="O3422" s="24">
        <f>IF(A3422&lt;&gt;"عهدة","",SUMIFS($G$8:$G$5007,$B$8:$B$5007,B3422,$A$8:$A$5007,"مصروف",$I$8:$I$5007,"&lt;&gt;مرفوض"))</f>
        <v/>
      </c>
      <c r="P3422" s="25">
        <f>IF(A3422&lt;&gt;"عهدة","",N(F3422)-O3422)</f>
        <v/>
      </c>
      <c r="Q3422" s="26">
        <f>IF(A3422="","",IF(A3422="عهدة",IF(N(F3422)=0,"⚠ أدخل قيمة العهدة",IF(P3422&lt;0,"⛔ عجز / زيادة مصروفات "&amp;TEXT(-P3422,"#,##0"),IF(COUNTIFS($B$8:$B$5007,B3422,$A$8:$A$5007,"مصروف",$I$8:$I$5007,"&lt;&gt;مرفوض",$K$8:$K$5007,"&lt;&gt;نعم")&gt;0,"⚠ "&amp;COUNTIFS($B$8:$B$5007,B3422,$A$8:$A$5007,"مصروف",$I$8:$I$5007,"&lt;&gt;مرفوض",$K$8:$K$5007,"&lt;&gt;نعم")&amp;" مصروف غير مسوى",IF(L3422="تمت التسوية",IF(P3422=0,"✔ متوازنة وتمت التسوية","✔ تمت التسوية – متبقي "&amp;TEXT(P3422,"#,##0")),IF(P3422&gt;0,"متبقي "&amp;TEXT(P3422,"#,##0"),"✔ متوازنة"))))),IF(R3422=0,"⚠ أضف سطر عهدة أولًا",IF(OR(C3422="",N(G3422)=0),"⚠ أكمل التاريخ والقيمة",IF(S3422="","⚠ التاريخ خارج السنة المالية",IF(H3422="","⚠ اختر بند الموازنة",IF(I3422="مرفوض","✖ مرفوض من المدير",IF(I3422&lt;&gt;"موافق","⏳ بانتظار موافقة المدير",IF(K3422&lt;&gt;"نعم","⚠ غير مسوى مع الحسابات","✔ معتمد ومسوى")))))))))</f>
        <v/>
      </c>
      <c r="R3422">
        <f>N(R3421)+IF(A3422="عهدة",1,0)</f>
        <v/>
      </c>
      <c r="S3422">
        <f>IF(C3422="","",IF(AND(C3422&gt;=DATE(2026,9,1),C3422&lt;=DATE(2027,8,31)),(YEAR(C3422)-2026)*12+MONTH(C3422)-8,""))</f>
        <v/>
      </c>
      <c r="T3422">
        <f>IF(AND(A3422="مصروف",R3422&gt;0,I3422="موافق",S3422&lt;&gt;"",H3422&lt;&gt;""),N(G3422),0)</f>
        <v/>
      </c>
    </row>
    <row r="3423">
      <c r="A3423" s="19" t="n"/>
      <c r="B3423" s="20">
        <f>IF(A3423="","",IF(R3423=0,"⚠ أضف سطر عهدة أولًا","BDR-"&amp;TEXT(R3423,"000")))</f>
        <v/>
      </c>
      <c r="C3423" s="21" t="n"/>
      <c r="D3423" s="20">
        <f>IF(C3423="","",IF(S3423="","خارج السنة المالية",INDEX(القوائم!$D$2:$D$13,S3423)))</f>
        <v/>
      </c>
      <c r="E3423" s="22" t="n"/>
      <c r="F3423" s="23" t="n"/>
      <c r="G3423" s="23" t="n"/>
      <c r="H3423" s="22" t="n"/>
      <c r="I3423" s="19" t="n"/>
      <c r="J3423" s="21" t="n"/>
      <c r="K3423" s="19" t="n"/>
      <c r="L3423" s="19" t="n"/>
      <c r="M3423" s="21" t="n"/>
      <c r="N3423" s="22" t="n"/>
      <c r="O3423" s="24">
        <f>IF(A3423&lt;&gt;"عهدة","",SUMIFS($G$8:$G$5007,$B$8:$B$5007,B3423,$A$8:$A$5007,"مصروف",$I$8:$I$5007,"&lt;&gt;مرفوض"))</f>
        <v/>
      </c>
      <c r="P3423" s="25">
        <f>IF(A3423&lt;&gt;"عهدة","",N(F3423)-O3423)</f>
        <v/>
      </c>
      <c r="Q3423" s="26">
        <f>IF(A3423="","",IF(A3423="عهدة",IF(N(F3423)=0,"⚠ أدخل قيمة العهدة",IF(P3423&lt;0,"⛔ عجز / زيادة مصروفات "&amp;TEXT(-P3423,"#,##0"),IF(COUNTIFS($B$8:$B$5007,B3423,$A$8:$A$5007,"مصروف",$I$8:$I$5007,"&lt;&gt;مرفوض",$K$8:$K$5007,"&lt;&gt;نعم")&gt;0,"⚠ "&amp;COUNTIFS($B$8:$B$5007,B3423,$A$8:$A$5007,"مصروف",$I$8:$I$5007,"&lt;&gt;مرفوض",$K$8:$K$5007,"&lt;&gt;نعم")&amp;" مصروف غير مسوى",IF(L3423="تمت التسوية",IF(P3423=0,"✔ متوازنة وتمت التسوية","✔ تمت التسوية – متبقي "&amp;TEXT(P3423,"#,##0")),IF(P3423&gt;0,"متبقي "&amp;TEXT(P3423,"#,##0"),"✔ متوازنة"))))),IF(R3423=0,"⚠ أضف سطر عهدة أولًا",IF(OR(C3423="",N(G3423)=0),"⚠ أكمل التاريخ والقيمة",IF(S3423="","⚠ التاريخ خارج السنة المالية",IF(H3423="","⚠ اختر بند الموازنة",IF(I3423="مرفوض","✖ مرفوض من المدير",IF(I3423&lt;&gt;"موافق","⏳ بانتظار موافقة المدير",IF(K3423&lt;&gt;"نعم","⚠ غير مسوى مع الحسابات","✔ معتمد ومسوى")))))))))</f>
        <v/>
      </c>
      <c r="R3423">
        <f>N(R3422)+IF(A3423="عهدة",1,0)</f>
        <v/>
      </c>
      <c r="S3423">
        <f>IF(C3423="","",IF(AND(C3423&gt;=DATE(2026,9,1),C3423&lt;=DATE(2027,8,31)),(YEAR(C3423)-2026)*12+MONTH(C3423)-8,""))</f>
        <v/>
      </c>
      <c r="T3423">
        <f>IF(AND(A3423="مصروف",R3423&gt;0,I3423="موافق",S3423&lt;&gt;"",H3423&lt;&gt;""),N(G3423),0)</f>
        <v/>
      </c>
    </row>
    <row r="3424">
      <c r="A3424" s="19" t="n"/>
      <c r="B3424" s="20">
        <f>IF(A3424="","",IF(R3424=0,"⚠ أضف سطر عهدة أولًا","BDR-"&amp;TEXT(R3424,"000")))</f>
        <v/>
      </c>
      <c r="C3424" s="21" t="n"/>
      <c r="D3424" s="20">
        <f>IF(C3424="","",IF(S3424="","خارج السنة المالية",INDEX(القوائم!$D$2:$D$13,S3424)))</f>
        <v/>
      </c>
      <c r="E3424" s="22" t="n"/>
      <c r="F3424" s="23" t="n"/>
      <c r="G3424" s="23" t="n"/>
      <c r="H3424" s="22" t="n"/>
      <c r="I3424" s="19" t="n"/>
      <c r="J3424" s="21" t="n"/>
      <c r="K3424" s="19" t="n"/>
      <c r="L3424" s="19" t="n"/>
      <c r="M3424" s="21" t="n"/>
      <c r="N3424" s="22" t="n"/>
      <c r="O3424" s="24">
        <f>IF(A3424&lt;&gt;"عهدة","",SUMIFS($G$8:$G$5007,$B$8:$B$5007,B3424,$A$8:$A$5007,"مصروف",$I$8:$I$5007,"&lt;&gt;مرفوض"))</f>
        <v/>
      </c>
      <c r="P3424" s="25">
        <f>IF(A3424&lt;&gt;"عهدة","",N(F3424)-O3424)</f>
        <v/>
      </c>
      <c r="Q3424" s="26">
        <f>IF(A3424="","",IF(A3424="عهدة",IF(N(F3424)=0,"⚠ أدخل قيمة العهدة",IF(P3424&lt;0,"⛔ عجز / زيادة مصروفات "&amp;TEXT(-P3424,"#,##0"),IF(COUNTIFS($B$8:$B$5007,B3424,$A$8:$A$5007,"مصروف",$I$8:$I$5007,"&lt;&gt;مرفوض",$K$8:$K$5007,"&lt;&gt;نعم")&gt;0,"⚠ "&amp;COUNTIFS($B$8:$B$5007,B3424,$A$8:$A$5007,"مصروف",$I$8:$I$5007,"&lt;&gt;مرفوض",$K$8:$K$5007,"&lt;&gt;نعم")&amp;" مصروف غير مسوى",IF(L3424="تمت التسوية",IF(P3424=0,"✔ متوازنة وتمت التسوية","✔ تمت التسوية – متبقي "&amp;TEXT(P3424,"#,##0")),IF(P3424&gt;0,"متبقي "&amp;TEXT(P3424,"#,##0"),"✔ متوازنة"))))),IF(R3424=0,"⚠ أضف سطر عهدة أولًا",IF(OR(C3424="",N(G3424)=0),"⚠ أكمل التاريخ والقيمة",IF(S3424="","⚠ التاريخ خارج السنة المالية",IF(H3424="","⚠ اختر بند الموازنة",IF(I3424="مرفوض","✖ مرفوض من المدير",IF(I3424&lt;&gt;"موافق","⏳ بانتظار موافقة المدير",IF(K3424&lt;&gt;"نعم","⚠ غير مسوى مع الحسابات","✔ معتمد ومسوى")))))))))</f>
        <v/>
      </c>
      <c r="R3424">
        <f>N(R3423)+IF(A3424="عهدة",1,0)</f>
        <v/>
      </c>
      <c r="S3424">
        <f>IF(C3424="","",IF(AND(C3424&gt;=DATE(2026,9,1),C3424&lt;=DATE(2027,8,31)),(YEAR(C3424)-2026)*12+MONTH(C3424)-8,""))</f>
        <v/>
      </c>
      <c r="T3424">
        <f>IF(AND(A3424="مصروف",R3424&gt;0,I3424="موافق",S3424&lt;&gt;"",H3424&lt;&gt;""),N(G3424),0)</f>
        <v/>
      </c>
    </row>
    <row r="3425">
      <c r="A3425" s="19" t="n"/>
      <c r="B3425" s="20">
        <f>IF(A3425="","",IF(R3425=0,"⚠ أضف سطر عهدة أولًا","BDR-"&amp;TEXT(R3425,"000")))</f>
        <v/>
      </c>
      <c r="C3425" s="21" t="n"/>
      <c r="D3425" s="20">
        <f>IF(C3425="","",IF(S3425="","خارج السنة المالية",INDEX(القوائم!$D$2:$D$13,S3425)))</f>
        <v/>
      </c>
      <c r="E3425" s="22" t="n"/>
      <c r="F3425" s="23" t="n"/>
      <c r="G3425" s="23" t="n"/>
      <c r="H3425" s="22" t="n"/>
      <c r="I3425" s="19" t="n"/>
      <c r="J3425" s="21" t="n"/>
      <c r="K3425" s="19" t="n"/>
      <c r="L3425" s="19" t="n"/>
      <c r="M3425" s="21" t="n"/>
      <c r="N3425" s="22" t="n"/>
      <c r="O3425" s="24">
        <f>IF(A3425&lt;&gt;"عهدة","",SUMIFS($G$8:$G$5007,$B$8:$B$5007,B3425,$A$8:$A$5007,"مصروف",$I$8:$I$5007,"&lt;&gt;مرفوض"))</f>
        <v/>
      </c>
      <c r="P3425" s="25">
        <f>IF(A3425&lt;&gt;"عهدة","",N(F3425)-O3425)</f>
        <v/>
      </c>
      <c r="Q3425" s="26">
        <f>IF(A3425="","",IF(A3425="عهدة",IF(N(F3425)=0,"⚠ أدخل قيمة العهدة",IF(P3425&lt;0,"⛔ عجز / زيادة مصروفات "&amp;TEXT(-P3425,"#,##0"),IF(COUNTIFS($B$8:$B$5007,B3425,$A$8:$A$5007,"مصروف",$I$8:$I$5007,"&lt;&gt;مرفوض",$K$8:$K$5007,"&lt;&gt;نعم")&gt;0,"⚠ "&amp;COUNTIFS($B$8:$B$5007,B3425,$A$8:$A$5007,"مصروف",$I$8:$I$5007,"&lt;&gt;مرفوض",$K$8:$K$5007,"&lt;&gt;نعم")&amp;" مصروف غير مسوى",IF(L3425="تمت التسوية",IF(P3425=0,"✔ متوازنة وتمت التسوية","✔ تمت التسوية – متبقي "&amp;TEXT(P3425,"#,##0")),IF(P3425&gt;0,"متبقي "&amp;TEXT(P3425,"#,##0"),"✔ متوازنة"))))),IF(R3425=0,"⚠ أضف سطر عهدة أولًا",IF(OR(C3425="",N(G3425)=0),"⚠ أكمل التاريخ والقيمة",IF(S3425="","⚠ التاريخ خارج السنة المالية",IF(H3425="","⚠ اختر بند الموازنة",IF(I3425="مرفوض","✖ مرفوض من المدير",IF(I3425&lt;&gt;"موافق","⏳ بانتظار موافقة المدير",IF(K3425&lt;&gt;"نعم","⚠ غير مسوى مع الحسابات","✔ معتمد ومسوى")))))))))</f>
        <v/>
      </c>
      <c r="R3425">
        <f>N(R3424)+IF(A3425="عهدة",1,0)</f>
        <v/>
      </c>
      <c r="S3425">
        <f>IF(C3425="","",IF(AND(C3425&gt;=DATE(2026,9,1),C3425&lt;=DATE(2027,8,31)),(YEAR(C3425)-2026)*12+MONTH(C3425)-8,""))</f>
        <v/>
      </c>
      <c r="T3425">
        <f>IF(AND(A3425="مصروف",R3425&gt;0,I3425="موافق",S3425&lt;&gt;"",H3425&lt;&gt;""),N(G3425),0)</f>
        <v/>
      </c>
    </row>
    <row r="3426">
      <c r="A3426" s="19" t="n"/>
      <c r="B3426" s="20">
        <f>IF(A3426="","",IF(R3426=0,"⚠ أضف سطر عهدة أولًا","BDR-"&amp;TEXT(R3426,"000")))</f>
        <v/>
      </c>
      <c r="C3426" s="21" t="n"/>
      <c r="D3426" s="20">
        <f>IF(C3426="","",IF(S3426="","خارج السنة المالية",INDEX(القوائم!$D$2:$D$13,S3426)))</f>
        <v/>
      </c>
      <c r="E3426" s="22" t="n"/>
      <c r="F3426" s="23" t="n"/>
      <c r="G3426" s="23" t="n"/>
      <c r="H3426" s="22" t="n"/>
      <c r="I3426" s="19" t="n"/>
      <c r="J3426" s="21" t="n"/>
      <c r="K3426" s="19" t="n"/>
      <c r="L3426" s="19" t="n"/>
      <c r="M3426" s="21" t="n"/>
      <c r="N3426" s="22" t="n"/>
      <c r="O3426" s="24">
        <f>IF(A3426&lt;&gt;"عهدة","",SUMIFS($G$8:$G$5007,$B$8:$B$5007,B3426,$A$8:$A$5007,"مصروف",$I$8:$I$5007,"&lt;&gt;مرفوض"))</f>
        <v/>
      </c>
      <c r="P3426" s="25">
        <f>IF(A3426&lt;&gt;"عهدة","",N(F3426)-O3426)</f>
        <v/>
      </c>
      <c r="Q3426" s="26">
        <f>IF(A3426="","",IF(A3426="عهدة",IF(N(F3426)=0,"⚠ أدخل قيمة العهدة",IF(P3426&lt;0,"⛔ عجز / زيادة مصروفات "&amp;TEXT(-P3426,"#,##0"),IF(COUNTIFS($B$8:$B$5007,B3426,$A$8:$A$5007,"مصروف",$I$8:$I$5007,"&lt;&gt;مرفوض",$K$8:$K$5007,"&lt;&gt;نعم")&gt;0,"⚠ "&amp;COUNTIFS($B$8:$B$5007,B3426,$A$8:$A$5007,"مصروف",$I$8:$I$5007,"&lt;&gt;مرفوض",$K$8:$K$5007,"&lt;&gt;نعم")&amp;" مصروف غير مسوى",IF(L3426="تمت التسوية",IF(P3426=0,"✔ متوازنة وتمت التسوية","✔ تمت التسوية – متبقي "&amp;TEXT(P3426,"#,##0")),IF(P3426&gt;0,"متبقي "&amp;TEXT(P3426,"#,##0"),"✔ متوازنة"))))),IF(R3426=0,"⚠ أضف سطر عهدة أولًا",IF(OR(C3426="",N(G3426)=0),"⚠ أكمل التاريخ والقيمة",IF(S3426="","⚠ التاريخ خارج السنة المالية",IF(H3426="","⚠ اختر بند الموازنة",IF(I3426="مرفوض","✖ مرفوض من المدير",IF(I3426&lt;&gt;"موافق","⏳ بانتظار موافقة المدير",IF(K3426&lt;&gt;"نعم","⚠ غير مسوى مع الحسابات","✔ معتمد ومسوى")))))))))</f>
        <v/>
      </c>
      <c r="R3426">
        <f>N(R3425)+IF(A3426="عهدة",1,0)</f>
        <v/>
      </c>
      <c r="S3426">
        <f>IF(C3426="","",IF(AND(C3426&gt;=DATE(2026,9,1),C3426&lt;=DATE(2027,8,31)),(YEAR(C3426)-2026)*12+MONTH(C3426)-8,""))</f>
        <v/>
      </c>
      <c r="T3426">
        <f>IF(AND(A3426="مصروف",R3426&gt;0,I3426="موافق",S3426&lt;&gt;"",H3426&lt;&gt;""),N(G3426),0)</f>
        <v/>
      </c>
    </row>
    <row r="3427">
      <c r="A3427" s="19" t="n"/>
      <c r="B3427" s="20">
        <f>IF(A3427="","",IF(R3427=0,"⚠ أضف سطر عهدة أولًا","BDR-"&amp;TEXT(R3427,"000")))</f>
        <v/>
      </c>
      <c r="C3427" s="21" t="n"/>
      <c r="D3427" s="20">
        <f>IF(C3427="","",IF(S3427="","خارج السنة المالية",INDEX(القوائم!$D$2:$D$13,S3427)))</f>
        <v/>
      </c>
      <c r="E3427" s="22" t="n"/>
      <c r="F3427" s="23" t="n"/>
      <c r="G3427" s="23" t="n"/>
      <c r="H3427" s="22" t="n"/>
      <c r="I3427" s="19" t="n"/>
      <c r="J3427" s="21" t="n"/>
      <c r="K3427" s="19" t="n"/>
      <c r="L3427" s="19" t="n"/>
      <c r="M3427" s="21" t="n"/>
      <c r="N3427" s="22" t="n"/>
      <c r="O3427" s="24">
        <f>IF(A3427&lt;&gt;"عهدة","",SUMIFS($G$8:$G$5007,$B$8:$B$5007,B3427,$A$8:$A$5007,"مصروف",$I$8:$I$5007,"&lt;&gt;مرفوض"))</f>
        <v/>
      </c>
      <c r="P3427" s="25">
        <f>IF(A3427&lt;&gt;"عهدة","",N(F3427)-O3427)</f>
        <v/>
      </c>
      <c r="Q3427" s="26">
        <f>IF(A3427="","",IF(A3427="عهدة",IF(N(F3427)=0,"⚠ أدخل قيمة العهدة",IF(P3427&lt;0,"⛔ عجز / زيادة مصروفات "&amp;TEXT(-P3427,"#,##0"),IF(COUNTIFS($B$8:$B$5007,B3427,$A$8:$A$5007,"مصروف",$I$8:$I$5007,"&lt;&gt;مرفوض",$K$8:$K$5007,"&lt;&gt;نعم")&gt;0,"⚠ "&amp;COUNTIFS($B$8:$B$5007,B3427,$A$8:$A$5007,"مصروف",$I$8:$I$5007,"&lt;&gt;مرفوض",$K$8:$K$5007,"&lt;&gt;نعم")&amp;" مصروف غير مسوى",IF(L3427="تمت التسوية",IF(P3427=0,"✔ متوازنة وتمت التسوية","✔ تمت التسوية – متبقي "&amp;TEXT(P3427,"#,##0")),IF(P3427&gt;0,"متبقي "&amp;TEXT(P3427,"#,##0"),"✔ متوازنة"))))),IF(R3427=0,"⚠ أضف سطر عهدة أولًا",IF(OR(C3427="",N(G3427)=0),"⚠ أكمل التاريخ والقيمة",IF(S3427="","⚠ التاريخ خارج السنة المالية",IF(H3427="","⚠ اختر بند الموازنة",IF(I3427="مرفوض","✖ مرفوض من المدير",IF(I3427&lt;&gt;"موافق","⏳ بانتظار موافقة المدير",IF(K3427&lt;&gt;"نعم","⚠ غير مسوى مع الحسابات","✔ معتمد ومسوى")))))))))</f>
        <v/>
      </c>
      <c r="R3427">
        <f>N(R3426)+IF(A3427="عهدة",1,0)</f>
        <v/>
      </c>
      <c r="S3427">
        <f>IF(C3427="","",IF(AND(C3427&gt;=DATE(2026,9,1),C3427&lt;=DATE(2027,8,31)),(YEAR(C3427)-2026)*12+MONTH(C3427)-8,""))</f>
        <v/>
      </c>
      <c r="T3427">
        <f>IF(AND(A3427="مصروف",R3427&gt;0,I3427="موافق",S3427&lt;&gt;"",H3427&lt;&gt;""),N(G3427),0)</f>
        <v/>
      </c>
    </row>
    <row r="3428">
      <c r="A3428" s="19" t="n"/>
      <c r="B3428" s="20">
        <f>IF(A3428="","",IF(R3428=0,"⚠ أضف سطر عهدة أولًا","BDR-"&amp;TEXT(R3428,"000")))</f>
        <v/>
      </c>
      <c r="C3428" s="21" t="n"/>
      <c r="D3428" s="20">
        <f>IF(C3428="","",IF(S3428="","خارج السنة المالية",INDEX(القوائم!$D$2:$D$13,S3428)))</f>
        <v/>
      </c>
      <c r="E3428" s="22" t="n"/>
      <c r="F3428" s="23" t="n"/>
      <c r="G3428" s="23" t="n"/>
      <c r="H3428" s="22" t="n"/>
      <c r="I3428" s="19" t="n"/>
      <c r="J3428" s="21" t="n"/>
      <c r="K3428" s="19" t="n"/>
      <c r="L3428" s="19" t="n"/>
      <c r="M3428" s="21" t="n"/>
      <c r="N3428" s="22" t="n"/>
      <c r="O3428" s="24">
        <f>IF(A3428&lt;&gt;"عهدة","",SUMIFS($G$8:$G$5007,$B$8:$B$5007,B3428,$A$8:$A$5007,"مصروف",$I$8:$I$5007,"&lt;&gt;مرفوض"))</f>
        <v/>
      </c>
      <c r="P3428" s="25">
        <f>IF(A3428&lt;&gt;"عهدة","",N(F3428)-O3428)</f>
        <v/>
      </c>
      <c r="Q3428" s="26">
        <f>IF(A3428="","",IF(A3428="عهدة",IF(N(F3428)=0,"⚠ أدخل قيمة العهدة",IF(P3428&lt;0,"⛔ عجز / زيادة مصروفات "&amp;TEXT(-P3428,"#,##0"),IF(COUNTIFS($B$8:$B$5007,B3428,$A$8:$A$5007,"مصروف",$I$8:$I$5007,"&lt;&gt;مرفوض",$K$8:$K$5007,"&lt;&gt;نعم")&gt;0,"⚠ "&amp;COUNTIFS($B$8:$B$5007,B3428,$A$8:$A$5007,"مصروف",$I$8:$I$5007,"&lt;&gt;مرفوض",$K$8:$K$5007,"&lt;&gt;نعم")&amp;" مصروف غير مسوى",IF(L3428="تمت التسوية",IF(P3428=0,"✔ متوازنة وتمت التسوية","✔ تمت التسوية – متبقي "&amp;TEXT(P3428,"#,##0")),IF(P3428&gt;0,"متبقي "&amp;TEXT(P3428,"#,##0"),"✔ متوازنة"))))),IF(R3428=0,"⚠ أضف سطر عهدة أولًا",IF(OR(C3428="",N(G3428)=0),"⚠ أكمل التاريخ والقيمة",IF(S3428="","⚠ التاريخ خارج السنة المالية",IF(H3428="","⚠ اختر بند الموازنة",IF(I3428="مرفوض","✖ مرفوض من المدير",IF(I3428&lt;&gt;"موافق","⏳ بانتظار موافقة المدير",IF(K3428&lt;&gt;"نعم","⚠ غير مسوى مع الحسابات","✔ معتمد ومسوى")))))))))</f>
        <v/>
      </c>
      <c r="R3428">
        <f>N(R3427)+IF(A3428="عهدة",1,0)</f>
        <v/>
      </c>
      <c r="S3428">
        <f>IF(C3428="","",IF(AND(C3428&gt;=DATE(2026,9,1),C3428&lt;=DATE(2027,8,31)),(YEAR(C3428)-2026)*12+MONTH(C3428)-8,""))</f>
        <v/>
      </c>
      <c r="T3428">
        <f>IF(AND(A3428="مصروف",R3428&gt;0,I3428="موافق",S3428&lt;&gt;"",H3428&lt;&gt;""),N(G3428),0)</f>
        <v/>
      </c>
    </row>
    <row r="3429">
      <c r="A3429" s="19" t="n"/>
      <c r="B3429" s="20">
        <f>IF(A3429="","",IF(R3429=0,"⚠ أضف سطر عهدة أولًا","BDR-"&amp;TEXT(R3429,"000")))</f>
        <v/>
      </c>
      <c r="C3429" s="21" t="n"/>
      <c r="D3429" s="20">
        <f>IF(C3429="","",IF(S3429="","خارج السنة المالية",INDEX(القوائم!$D$2:$D$13,S3429)))</f>
        <v/>
      </c>
      <c r="E3429" s="22" t="n"/>
      <c r="F3429" s="23" t="n"/>
      <c r="G3429" s="23" t="n"/>
      <c r="H3429" s="22" t="n"/>
      <c r="I3429" s="19" t="n"/>
      <c r="J3429" s="21" t="n"/>
      <c r="K3429" s="19" t="n"/>
      <c r="L3429" s="19" t="n"/>
      <c r="M3429" s="21" t="n"/>
      <c r="N3429" s="22" t="n"/>
      <c r="O3429" s="24">
        <f>IF(A3429&lt;&gt;"عهدة","",SUMIFS($G$8:$G$5007,$B$8:$B$5007,B3429,$A$8:$A$5007,"مصروف",$I$8:$I$5007,"&lt;&gt;مرفوض"))</f>
        <v/>
      </c>
      <c r="P3429" s="25">
        <f>IF(A3429&lt;&gt;"عهدة","",N(F3429)-O3429)</f>
        <v/>
      </c>
      <c r="Q3429" s="26">
        <f>IF(A3429="","",IF(A3429="عهدة",IF(N(F3429)=0,"⚠ أدخل قيمة العهدة",IF(P3429&lt;0,"⛔ عجز / زيادة مصروفات "&amp;TEXT(-P3429,"#,##0"),IF(COUNTIFS($B$8:$B$5007,B3429,$A$8:$A$5007,"مصروف",$I$8:$I$5007,"&lt;&gt;مرفوض",$K$8:$K$5007,"&lt;&gt;نعم")&gt;0,"⚠ "&amp;COUNTIFS($B$8:$B$5007,B3429,$A$8:$A$5007,"مصروف",$I$8:$I$5007,"&lt;&gt;مرفوض",$K$8:$K$5007,"&lt;&gt;نعم")&amp;" مصروف غير مسوى",IF(L3429="تمت التسوية",IF(P3429=0,"✔ متوازنة وتمت التسوية","✔ تمت التسوية – متبقي "&amp;TEXT(P3429,"#,##0")),IF(P3429&gt;0,"متبقي "&amp;TEXT(P3429,"#,##0"),"✔ متوازنة"))))),IF(R3429=0,"⚠ أضف سطر عهدة أولًا",IF(OR(C3429="",N(G3429)=0),"⚠ أكمل التاريخ والقيمة",IF(S3429="","⚠ التاريخ خارج السنة المالية",IF(H3429="","⚠ اختر بند الموازنة",IF(I3429="مرفوض","✖ مرفوض من المدير",IF(I3429&lt;&gt;"موافق","⏳ بانتظار موافقة المدير",IF(K3429&lt;&gt;"نعم","⚠ غير مسوى مع الحسابات","✔ معتمد ومسوى")))))))))</f>
        <v/>
      </c>
      <c r="R3429">
        <f>N(R3428)+IF(A3429="عهدة",1,0)</f>
        <v/>
      </c>
      <c r="S3429">
        <f>IF(C3429="","",IF(AND(C3429&gt;=DATE(2026,9,1),C3429&lt;=DATE(2027,8,31)),(YEAR(C3429)-2026)*12+MONTH(C3429)-8,""))</f>
        <v/>
      </c>
      <c r="T3429">
        <f>IF(AND(A3429="مصروف",R3429&gt;0,I3429="موافق",S3429&lt;&gt;"",H3429&lt;&gt;""),N(G3429),0)</f>
        <v/>
      </c>
    </row>
    <row r="3430">
      <c r="A3430" s="19" t="n"/>
      <c r="B3430" s="20">
        <f>IF(A3430="","",IF(R3430=0,"⚠ أضف سطر عهدة أولًا","BDR-"&amp;TEXT(R3430,"000")))</f>
        <v/>
      </c>
      <c r="C3430" s="21" t="n"/>
      <c r="D3430" s="20">
        <f>IF(C3430="","",IF(S3430="","خارج السنة المالية",INDEX(القوائم!$D$2:$D$13,S3430)))</f>
        <v/>
      </c>
      <c r="E3430" s="22" t="n"/>
      <c r="F3430" s="23" t="n"/>
      <c r="G3430" s="23" t="n"/>
      <c r="H3430" s="22" t="n"/>
      <c r="I3430" s="19" t="n"/>
      <c r="J3430" s="21" t="n"/>
      <c r="K3430" s="19" t="n"/>
      <c r="L3430" s="19" t="n"/>
      <c r="M3430" s="21" t="n"/>
      <c r="N3430" s="22" t="n"/>
      <c r="O3430" s="24">
        <f>IF(A3430&lt;&gt;"عهدة","",SUMIFS($G$8:$G$5007,$B$8:$B$5007,B3430,$A$8:$A$5007,"مصروف",$I$8:$I$5007,"&lt;&gt;مرفوض"))</f>
        <v/>
      </c>
      <c r="P3430" s="25">
        <f>IF(A3430&lt;&gt;"عهدة","",N(F3430)-O3430)</f>
        <v/>
      </c>
      <c r="Q3430" s="26">
        <f>IF(A3430="","",IF(A3430="عهدة",IF(N(F3430)=0,"⚠ أدخل قيمة العهدة",IF(P3430&lt;0,"⛔ عجز / زيادة مصروفات "&amp;TEXT(-P3430,"#,##0"),IF(COUNTIFS($B$8:$B$5007,B3430,$A$8:$A$5007,"مصروف",$I$8:$I$5007,"&lt;&gt;مرفوض",$K$8:$K$5007,"&lt;&gt;نعم")&gt;0,"⚠ "&amp;COUNTIFS($B$8:$B$5007,B3430,$A$8:$A$5007,"مصروف",$I$8:$I$5007,"&lt;&gt;مرفوض",$K$8:$K$5007,"&lt;&gt;نعم")&amp;" مصروف غير مسوى",IF(L3430="تمت التسوية",IF(P3430=0,"✔ متوازنة وتمت التسوية","✔ تمت التسوية – متبقي "&amp;TEXT(P3430,"#,##0")),IF(P3430&gt;0,"متبقي "&amp;TEXT(P3430,"#,##0"),"✔ متوازنة"))))),IF(R3430=0,"⚠ أضف سطر عهدة أولًا",IF(OR(C3430="",N(G3430)=0),"⚠ أكمل التاريخ والقيمة",IF(S3430="","⚠ التاريخ خارج السنة المالية",IF(H3430="","⚠ اختر بند الموازنة",IF(I3430="مرفوض","✖ مرفوض من المدير",IF(I3430&lt;&gt;"موافق","⏳ بانتظار موافقة المدير",IF(K3430&lt;&gt;"نعم","⚠ غير مسوى مع الحسابات","✔ معتمد ومسوى")))))))))</f>
        <v/>
      </c>
      <c r="R3430">
        <f>N(R3429)+IF(A3430="عهدة",1,0)</f>
        <v/>
      </c>
      <c r="S3430">
        <f>IF(C3430="","",IF(AND(C3430&gt;=DATE(2026,9,1),C3430&lt;=DATE(2027,8,31)),(YEAR(C3430)-2026)*12+MONTH(C3430)-8,""))</f>
        <v/>
      </c>
      <c r="T3430">
        <f>IF(AND(A3430="مصروف",R3430&gt;0,I3430="موافق",S3430&lt;&gt;"",H3430&lt;&gt;""),N(G3430),0)</f>
        <v/>
      </c>
    </row>
    <row r="3431">
      <c r="A3431" s="19" t="n"/>
      <c r="B3431" s="20">
        <f>IF(A3431="","",IF(R3431=0,"⚠ أضف سطر عهدة أولًا","BDR-"&amp;TEXT(R3431,"000")))</f>
        <v/>
      </c>
      <c r="C3431" s="21" t="n"/>
      <c r="D3431" s="20">
        <f>IF(C3431="","",IF(S3431="","خارج السنة المالية",INDEX(القوائم!$D$2:$D$13,S3431)))</f>
        <v/>
      </c>
      <c r="E3431" s="22" t="n"/>
      <c r="F3431" s="23" t="n"/>
      <c r="G3431" s="23" t="n"/>
      <c r="H3431" s="22" t="n"/>
      <c r="I3431" s="19" t="n"/>
      <c r="J3431" s="21" t="n"/>
      <c r="K3431" s="19" t="n"/>
      <c r="L3431" s="19" t="n"/>
      <c r="M3431" s="21" t="n"/>
      <c r="N3431" s="22" t="n"/>
      <c r="O3431" s="24">
        <f>IF(A3431&lt;&gt;"عهدة","",SUMIFS($G$8:$G$5007,$B$8:$B$5007,B3431,$A$8:$A$5007,"مصروف",$I$8:$I$5007,"&lt;&gt;مرفوض"))</f>
        <v/>
      </c>
      <c r="P3431" s="25">
        <f>IF(A3431&lt;&gt;"عهدة","",N(F3431)-O3431)</f>
        <v/>
      </c>
      <c r="Q3431" s="26">
        <f>IF(A3431="","",IF(A3431="عهدة",IF(N(F3431)=0,"⚠ أدخل قيمة العهدة",IF(P3431&lt;0,"⛔ عجز / زيادة مصروفات "&amp;TEXT(-P3431,"#,##0"),IF(COUNTIFS($B$8:$B$5007,B3431,$A$8:$A$5007,"مصروف",$I$8:$I$5007,"&lt;&gt;مرفوض",$K$8:$K$5007,"&lt;&gt;نعم")&gt;0,"⚠ "&amp;COUNTIFS($B$8:$B$5007,B3431,$A$8:$A$5007,"مصروف",$I$8:$I$5007,"&lt;&gt;مرفوض",$K$8:$K$5007,"&lt;&gt;نعم")&amp;" مصروف غير مسوى",IF(L3431="تمت التسوية",IF(P3431=0,"✔ متوازنة وتمت التسوية","✔ تمت التسوية – متبقي "&amp;TEXT(P3431,"#,##0")),IF(P3431&gt;0,"متبقي "&amp;TEXT(P3431,"#,##0"),"✔ متوازنة"))))),IF(R3431=0,"⚠ أضف سطر عهدة أولًا",IF(OR(C3431="",N(G3431)=0),"⚠ أكمل التاريخ والقيمة",IF(S3431="","⚠ التاريخ خارج السنة المالية",IF(H3431="","⚠ اختر بند الموازنة",IF(I3431="مرفوض","✖ مرفوض من المدير",IF(I3431&lt;&gt;"موافق","⏳ بانتظار موافقة المدير",IF(K3431&lt;&gt;"نعم","⚠ غير مسوى مع الحسابات","✔ معتمد ومسوى")))))))))</f>
        <v/>
      </c>
      <c r="R3431">
        <f>N(R3430)+IF(A3431="عهدة",1,0)</f>
        <v/>
      </c>
      <c r="S3431">
        <f>IF(C3431="","",IF(AND(C3431&gt;=DATE(2026,9,1),C3431&lt;=DATE(2027,8,31)),(YEAR(C3431)-2026)*12+MONTH(C3431)-8,""))</f>
        <v/>
      </c>
      <c r="T3431">
        <f>IF(AND(A3431="مصروف",R3431&gt;0,I3431="موافق",S3431&lt;&gt;"",H3431&lt;&gt;""),N(G3431),0)</f>
        <v/>
      </c>
    </row>
    <row r="3432">
      <c r="A3432" s="19" t="n"/>
      <c r="B3432" s="20">
        <f>IF(A3432="","",IF(R3432=0,"⚠ أضف سطر عهدة أولًا","BDR-"&amp;TEXT(R3432,"000")))</f>
        <v/>
      </c>
      <c r="C3432" s="21" t="n"/>
      <c r="D3432" s="20">
        <f>IF(C3432="","",IF(S3432="","خارج السنة المالية",INDEX(القوائم!$D$2:$D$13,S3432)))</f>
        <v/>
      </c>
      <c r="E3432" s="22" t="n"/>
      <c r="F3432" s="23" t="n"/>
      <c r="G3432" s="23" t="n"/>
      <c r="H3432" s="22" t="n"/>
      <c r="I3432" s="19" t="n"/>
      <c r="J3432" s="21" t="n"/>
      <c r="K3432" s="19" t="n"/>
      <c r="L3432" s="19" t="n"/>
      <c r="M3432" s="21" t="n"/>
      <c r="N3432" s="22" t="n"/>
      <c r="O3432" s="24">
        <f>IF(A3432&lt;&gt;"عهدة","",SUMIFS($G$8:$G$5007,$B$8:$B$5007,B3432,$A$8:$A$5007,"مصروف",$I$8:$I$5007,"&lt;&gt;مرفوض"))</f>
        <v/>
      </c>
      <c r="P3432" s="25">
        <f>IF(A3432&lt;&gt;"عهدة","",N(F3432)-O3432)</f>
        <v/>
      </c>
      <c r="Q3432" s="26">
        <f>IF(A3432="","",IF(A3432="عهدة",IF(N(F3432)=0,"⚠ أدخل قيمة العهدة",IF(P3432&lt;0,"⛔ عجز / زيادة مصروفات "&amp;TEXT(-P3432,"#,##0"),IF(COUNTIFS($B$8:$B$5007,B3432,$A$8:$A$5007,"مصروف",$I$8:$I$5007,"&lt;&gt;مرفوض",$K$8:$K$5007,"&lt;&gt;نعم")&gt;0,"⚠ "&amp;COUNTIFS($B$8:$B$5007,B3432,$A$8:$A$5007,"مصروف",$I$8:$I$5007,"&lt;&gt;مرفوض",$K$8:$K$5007,"&lt;&gt;نعم")&amp;" مصروف غير مسوى",IF(L3432="تمت التسوية",IF(P3432=0,"✔ متوازنة وتمت التسوية","✔ تمت التسوية – متبقي "&amp;TEXT(P3432,"#,##0")),IF(P3432&gt;0,"متبقي "&amp;TEXT(P3432,"#,##0"),"✔ متوازنة"))))),IF(R3432=0,"⚠ أضف سطر عهدة أولًا",IF(OR(C3432="",N(G3432)=0),"⚠ أكمل التاريخ والقيمة",IF(S3432="","⚠ التاريخ خارج السنة المالية",IF(H3432="","⚠ اختر بند الموازنة",IF(I3432="مرفوض","✖ مرفوض من المدير",IF(I3432&lt;&gt;"موافق","⏳ بانتظار موافقة المدير",IF(K3432&lt;&gt;"نعم","⚠ غير مسوى مع الحسابات","✔ معتمد ومسوى")))))))))</f>
        <v/>
      </c>
      <c r="R3432">
        <f>N(R3431)+IF(A3432="عهدة",1,0)</f>
        <v/>
      </c>
      <c r="S3432">
        <f>IF(C3432="","",IF(AND(C3432&gt;=DATE(2026,9,1),C3432&lt;=DATE(2027,8,31)),(YEAR(C3432)-2026)*12+MONTH(C3432)-8,""))</f>
        <v/>
      </c>
      <c r="T3432">
        <f>IF(AND(A3432="مصروف",R3432&gt;0,I3432="موافق",S3432&lt;&gt;"",H3432&lt;&gt;""),N(G3432),0)</f>
        <v/>
      </c>
    </row>
    <row r="3433">
      <c r="A3433" s="19" t="n"/>
      <c r="B3433" s="20">
        <f>IF(A3433="","",IF(R3433=0,"⚠ أضف سطر عهدة أولًا","BDR-"&amp;TEXT(R3433,"000")))</f>
        <v/>
      </c>
      <c r="C3433" s="21" t="n"/>
      <c r="D3433" s="20">
        <f>IF(C3433="","",IF(S3433="","خارج السنة المالية",INDEX(القوائم!$D$2:$D$13,S3433)))</f>
        <v/>
      </c>
      <c r="E3433" s="22" t="n"/>
      <c r="F3433" s="23" t="n"/>
      <c r="G3433" s="23" t="n"/>
      <c r="H3433" s="22" t="n"/>
      <c r="I3433" s="19" t="n"/>
      <c r="J3433" s="21" t="n"/>
      <c r="K3433" s="19" t="n"/>
      <c r="L3433" s="19" t="n"/>
      <c r="M3433" s="21" t="n"/>
      <c r="N3433" s="22" t="n"/>
      <c r="O3433" s="24">
        <f>IF(A3433&lt;&gt;"عهدة","",SUMIFS($G$8:$G$5007,$B$8:$B$5007,B3433,$A$8:$A$5007,"مصروف",$I$8:$I$5007,"&lt;&gt;مرفوض"))</f>
        <v/>
      </c>
      <c r="P3433" s="25">
        <f>IF(A3433&lt;&gt;"عهدة","",N(F3433)-O3433)</f>
        <v/>
      </c>
      <c r="Q3433" s="26">
        <f>IF(A3433="","",IF(A3433="عهدة",IF(N(F3433)=0,"⚠ أدخل قيمة العهدة",IF(P3433&lt;0,"⛔ عجز / زيادة مصروفات "&amp;TEXT(-P3433,"#,##0"),IF(COUNTIFS($B$8:$B$5007,B3433,$A$8:$A$5007,"مصروف",$I$8:$I$5007,"&lt;&gt;مرفوض",$K$8:$K$5007,"&lt;&gt;نعم")&gt;0,"⚠ "&amp;COUNTIFS($B$8:$B$5007,B3433,$A$8:$A$5007,"مصروف",$I$8:$I$5007,"&lt;&gt;مرفوض",$K$8:$K$5007,"&lt;&gt;نعم")&amp;" مصروف غير مسوى",IF(L3433="تمت التسوية",IF(P3433=0,"✔ متوازنة وتمت التسوية","✔ تمت التسوية – متبقي "&amp;TEXT(P3433,"#,##0")),IF(P3433&gt;0,"متبقي "&amp;TEXT(P3433,"#,##0"),"✔ متوازنة"))))),IF(R3433=0,"⚠ أضف سطر عهدة أولًا",IF(OR(C3433="",N(G3433)=0),"⚠ أكمل التاريخ والقيمة",IF(S3433="","⚠ التاريخ خارج السنة المالية",IF(H3433="","⚠ اختر بند الموازنة",IF(I3433="مرفوض","✖ مرفوض من المدير",IF(I3433&lt;&gt;"موافق","⏳ بانتظار موافقة المدير",IF(K3433&lt;&gt;"نعم","⚠ غير مسوى مع الحسابات","✔ معتمد ومسوى")))))))))</f>
        <v/>
      </c>
      <c r="R3433">
        <f>N(R3432)+IF(A3433="عهدة",1,0)</f>
        <v/>
      </c>
      <c r="S3433">
        <f>IF(C3433="","",IF(AND(C3433&gt;=DATE(2026,9,1),C3433&lt;=DATE(2027,8,31)),(YEAR(C3433)-2026)*12+MONTH(C3433)-8,""))</f>
        <v/>
      </c>
      <c r="T3433">
        <f>IF(AND(A3433="مصروف",R3433&gt;0,I3433="موافق",S3433&lt;&gt;"",H3433&lt;&gt;""),N(G3433),0)</f>
        <v/>
      </c>
    </row>
    <row r="3434">
      <c r="A3434" s="19" t="n"/>
      <c r="B3434" s="20">
        <f>IF(A3434="","",IF(R3434=0,"⚠ أضف سطر عهدة أولًا","BDR-"&amp;TEXT(R3434,"000")))</f>
        <v/>
      </c>
      <c r="C3434" s="21" t="n"/>
      <c r="D3434" s="20">
        <f>IF(C3434="","",IF(S3434="","خارج السنة المالية",INDEX(القوائم!$D$2:$D$13,S3434)))</f>
        <v/>
      </c>
      <c r="E3434" s="22" t="n"/>
      <c r="F3434" s="23" t="n"/>
      <c r="G3434" s="23" t="n"/>
      <c r="H3434" s="22" t="n"/>
      <c r="I3434" s="19" t="n"/>
      <c r="J3434" s="21" t="n"/>
      <c r="K3434" s="19" t="n"/>
      <c r="L3434" s="19" t="n"/>
      <c r="M3434" s="21" t="n"/>
      <c r="N3434" s="22" t="n"/>
      <c r="O3434" s="24">
        <f>IF(A3434&lt;&gt;"عهدة","",SUMIFS($G$8:$G$5007,$B$8:$B$5007,B3434,$A$8:$A$5007,"مصروف",$I$8:$I$5007,"&lt;&gt;مرفوض"))</f>
        <v/>
      </c>
      <c r="P3434" s="25">
        <f>IF(A3434&lt;&gt;"عهدة","",N(F3434)-O3434)</f>
        <v/>
      </c>
      <c r="Q3434" s="26">
        <f>IF(A3434="","",IF(A3434="عهدة",IF(N(F3434)=0,"⚠ أدخل قيمة العهدة",IF(P3434&lt;0,"⛔ عجز / زيادة مصروفات "&amp;TEXT(-P3434,"#,##0"),IF(COUNTIFS($B$8:$B$5007,B3434,$A$8:$A$5007,"مصروف",$I$8:$I$5007,"&lt;&gt;مرفوض",$K$8:$K$5007,"&lt;&gt;نعم")&gt;0,"⚠ "&amp;COUNTIFS($B$8:$B$5007,B3434,$A$8:$A$5007,"مصروف",$I$8:$I$5007,"&lt;&gt;مرفوض",$K$8:$K$5007,"&lt;&gt;نعم")&amp;" مصروف غير مسوى",IF(L3434="تمت التسوية",IF(P3434=0,"✔ متوازنة وتمت التسوية","✔ تمت التسوية – متبقي "&amp;TEXT(P3434,"#,##0")),IF(P3434&gt;0,"متبقي "&amp;TEXT(P3434,"#,##0"),"✔ متوازنة"))))),IF(R3434=0,"⚠ أضف سطر عهدة أولًا",IF(OR(C3434="",N(G3434)=0),"⚠ أكمل التاريخ والقيمة",IF(S3434="","⚠ التاريخ خارج السنة المالية",IF(H3434="","⚠ اختر بند الموازنة",IF(I3434="مرفوض","✖ مرفوض من المدير",IF(I3434&lt;&gt;"موافق","⏳ بانتظار موافقة المدير",IF(K3434&lt;&gt;"نعم","⚠ غير مسوى مع الحسابات","✔ معتمد ومسوى")))))))))</f>
        <v/>
      </c>
      <c r="R3434">
        <f>N(R3433)+IF(A3434="عهدة",1,0)</f>
        <v/>
      </c>
      <c r="S3434">
        <f>IF(C3434="","",IF(AND(C3434&gt;=DATE(2026,9,1),C3434&lt;=DATE(2027,8,31)),(YEAR(C3434)-2026)*12+MONTH(C3434)-8,""))</f>
        <v/>
      </c>
      <c r="T3434">
        <f>IF(AND(A3434="مصروف",R3434&gt;0,I3434="موافق",S3434&lt;&gt;"",H3434&lt;&gt;""),N(G3434),0)</f>
        <v/>
      </c>
    </row>
    <row r="3435">
      <c r="A3435" s="19" t="n"/>
      <c r="B3435" s="20">
        <f>IF(A3435="","",IF(R3435=0,"⚠ أضف سطر عهدة أولًا","BDR-"&amp;TEXT(R3435,"000")))</f>
        <v/>
      </c>
      <c r="C3435" s="21" t="n"/>
      <c r="D3435" s="20">
        <f>IF(C3435="","",IF(S3435="","خارج السنة المالية",INDEX(القوائم!$D$2:$D$13,S3435)))</f>
        <v/>
      </c>
      <c r="E3435" s="22" t="n"/>
      <c r="F3435" s="23" t="n"/>
      <c r="G3435" s="23" t="n"/>
      <c r="H3435" s="22" t="n"/>
      <c r="I3435" s="19" t="n"/>
      <c r="J3435" s="21" t="n"/>
      <c r="K3435" s="19" t="n"/>
      <c r="L3435" s="19" t="n"/>
      <c r="M3435" s="21" t="n"/>
      <c r="N3435" s="22" t="n"/>
      <c r="O3435" s="24">
        <f>IF(A3435&lt;&gt;"عهدة","",SUMIFS($G$8:$G$5007,$B$8:$B$5007,B3435,$A$8:$A$5007,"مصروف",$I$8:$I$5007,"&lt;&gt;مرفوض"))</f>
        <v/>
      </c>
      <c r="P3435" s="25">
        <f>IF(A3435&lt;&gt;"عهدة","",N(F3435)-O3435)</f>
        <v/>
      </c>
      <c r="Q3435" s="26">
        <f>IF(A3435="","",IF(A3435="عهدة",IF(N(F3435)=0,"⚠ أدخل قيمة العهدة",IF(P3435&lt;0,"⛔ عجز / زيادة مصروفات "&amp;TEXT(-P3435,"#,##0"),IF(COUNTIFS($B$8:$B$5007,B3435,$A$8:$A$5007,"مصروف",$I$8:$I$5007,"&lt;&gt;مرفوض",$K$8:$K$5007,"&lt;&gt;نعم")&gt;0,"⚠ "&amp;COUNTIFS($B$8:$B$5007,B3435,$A$8:$A$5007,"مصروف",$I$8:$I$5007,"&lt;&gt;مرفوض",$K$8:$K$5007,"&lt;&gt;نعم")&amp;" مصروف غير مسوى",IF(L3435="تمت التسوية",IF(P3435=0,"✔ متوازنة وتمت التسوية","✔ تمت التسوية – متبقي "&amp;TEXT(P3435,"#,##0")),IF(P3435&gt;0,"متبقي "&amp;TEXT(P3435,"#,##0"),"✔ متوازنة"))))),IF(R3435=0,"⚠ أضف سطر عهدة أولًا",IF(OR(C3435="",N(G3435)=0),"⚠ أكمل التاريخ والقيمة",IF(S3435="","⚠ التاريخ خارج السنة المالية",IF(H3435="","⚠ اختر بند الموازنة",IF(I3435="مرفوض","✖ مرفوض من المدير",IF(I3435&lt;&gt;"موافق","⏳ بانتظار موافقة المدير",IF(K3435&lt;&gt;"نعم","⚠ غير مسوى مع الحسابات","✔ معتمد ومسوى")))))))))</f>
        <v/>
      </c>
      <c r="R3435">
        <f>N(R3434)+IF(A3435="عهدة",1,0)</f>
        <v/>
      </c>
      <c r="S3435">
        <f>IF(C3435="","",IF(AND(C3435&gt;=DATE(2026,9,1),C3435&lt;=DATE(2027,8,31)),(YEAR(C3435)-2026)*12+MONTH(C3435)-8,""))</f>
        <v/>
      </c>
      <c r="T3435">
        <f>IF(AND(A3435="مصروف",R3435&gt;0,I3435="موافق",S3435&lt;&gt;"",H3435&lt;&gt;""),N(G3435),0)</f>
        <v/>
      </c>
    </row>
    <row r="3436">
      <c r="A3436" s="19" t="n"/>
      <c r="B3436" s="20">
        <f>IF(A3436="","",IF(R3436=0,"⚠ أضف سطر عهدة أولًا","BDR-"&amp;TEXT(R3436,"000")))</f>
        <v/>
      </c>
      <c r="C3436" s="21" t="n"/>
      <c r="D3436" s="20">
        <f>IF(C3436="","",IF(S3436="","خارج السنة المالية",INDEX(القوائم!$D$2:$D$13,S3436)))</f>
        <v/>
      </c>
      <c r="E3436" s="22" t="n"/>
      <c r="F3436" s="23" t="n"/>
      <c r="G3436" s="23" t="n"/>
      <c r="H3436" s="22" t="n"/>
      <c r="I3436" s="19" t="n"/>
      <c r="J3436" s="21" t="n"/>
      <c r="K3436" s="19" t="n"/>
      <c r="L3436" s="19" t="n"/>
      <c r="M3436" s="21" t="n"/>
      <c r="N3436" s="22" t="n"/>
      <c r="O3436" s="24">
        <f>IF(A3436&lt;&gt;"عهدة","",SUMIFS($G$8:$G$5007,$B$8:$B$5007,B3436,$A$8:$A$5007,"مصروف",$I$8:$I$5007,"&lt;&gt;مرفوض"))</f>
        <v/>
      </c>
      <c r="P3436" s="25">
        <f>IF(A3436&lt;&gt;"عهدة","",N(F3436)-O3436)</f>
        <v/>
      </c>
      <c r="Q3436" s="26">
        <f>IF(A3436="","",IF(A3436="عهدة",IF(N(F3436)=0,"⚠ أدخل قيمة العهدة",IF(P3436&lt;0,"⛔ عجز / زيادة مصروفات "&amp;TEXT(-P3436,"#,##0"),IF(COUNTIFS($B$8:$B$5007,B3436,$A$8:$A$5007,"مصروف",$I$8:$I$5007,"&lt;&gt;مرفوض",$K$8:$K$5007,"&lt;&gt;نعم")&gt;0,"⚠ "&amp;COUNTIFS($B$8:$B$5007,B3436,$A$8:$A$5007,"مصروف",$I$8:$I$5007,"&lt;&gt;مرفوض",$K$8:$K$5007,"&lt;&gt;نعم")&amp;" مصروف غير مسوى",IF(L3436="تمت التسوية",IF(P3436=0,"✔ متوازنة وتمت التسوية","✔ تمت التسوية – متبقي "&amp;TEXT(P3436,"#,##0")),IF(P3436&gt;0,"متبقي "&amp;TEXT(P3436,"#,##0"),"✔ متوازنة"))))),IF(R3436=0,"⚠ أضف سطر عهدة أولًا",IF(OR(C3436="",N(G3436)=0),"⚠ أكمل التاريخ والقيمة",IF(S3436="","⚠ التاريخ خارج السنة المالية",IF(H3436="","⚠ اختر بند الموازنة",IF(I3436="مرفوض","✖ مرفوض من المدير",IF(I3436&lt;&gt;"موافق","⏳ بانتظار موافقة المدير",IF(K3436&lt;&gt;"نعم","⚠ غير مسوى مع الحسابات","✔ معتمد ومسوى")))))))))</f>
        <v/>
      </c>
      <c r="R3436">
        <f>N(R3435)+IF(A3436="عهدة",1,0)</f>
        <v/>
      </c>
      <c r="S3436">
        <f>IF(C3436="","",IF(AND(C3436&gt;=DATE(2026,9,1),C3436&lt;=DATE(2027,8,31)),(YEAR(C3436)-2026)*12+MONTH(C3436)-8,""))</f>
        <v/>
      </c>
      <c r="T3436">
        <f>IF(AND(A3436="مصروف",R3436&gt;0,I3436="موافق",S3436&lt;&gt;"",H3436&lt;&gt;""),N(G3436),0)</f>
        <v/>
      </c>
    </row>
    <row r="3437">
      <c r="A3437" s="19" t="n"/>
      <c r="B3437" s="20">
        <f>IF(A3437="","",IF(R3437=0,"⚠ أضف سطر عهدة أولًا","BDR-"&amp;TEXT(R3437,"000")))</f>
        <v/>
      </c>
      <c r="C3437" s="21" t="n"/>
      <c r="D3437" s="20">
        <f>IF(C3437="","",IF(S3437="","خارج السنة المالية",INDEX(القوائم!$D$2:$D$13,S3437)))</f>
        <v/>
      </c>
      <c r="E3437" s="22" t="n"/>
      <c r="F3437" s="23" t="n"/>
      <c r="G3437" s="23" t="n"/>
      <c r="H3437" s="22" t="n"/>
      <c r="I3437" s="19" t="n"/>
      <c r="J3437" s="21" t="n"/>
      <c r="K3437" s="19" t="n"/>
      <c r="L3437" s="19" t="n"/>
      <c r="M3437" s="21" t="n"/>
      <c r="N3437" s="22" t="n"/>
      <c r="O3437" s="24">
        <f>IF(A3437&lt;&gt;"عهدة","",SUMIFS($G$8:$G$5007,$B$8:$B$5007,B3437,$A$8:$A$5007,"مصروف",$I$8:$I$5007,"&lt;&gt;مرفوض"))</f>
        <v/>
      </c>
      <c r="P3437" s="25">
        <f>IF(A3437&lt;&gt;"عهدة","",N(F3437)-O3437)</f>
        <v/>
      </c>
      <c r="Q3437" s="26">
        <f>IF(A3437="","",IF(A3437="عهدة",IF(N(F3437)=0,"⚠ أدخل قيمة العهدة",IF(P3437&lt;0,"⛔ عجز / زيادة مصروفات "&amp;TEXT(-P3437,"#,##0"),IF(COUNTIFS($B$8:$B$5007,B3437,$A$8:$A$5007,"مصروف",$I$8:$I$5007,"&lt;&gt;مرفوض",$K$8:$K$5007,"&lt;&gt;نعم")&gt;0,"⚠ "&amp;COUNTIFS($B$8:$B$5007,B3437,$A$8:$A$5007,"مصروف",$I$8:$I$5007,"&lt;&gt;مرفوض",$K$8:$K$5007,"&lt;&gt;نعم")&amp;" مصروف غير مسوى",IF(L3437="تمت التسوية",IF(P3437=0,"✔ متوازنة وتمت التسوية","✔ تمت التسوية – متبقي "&amp;TEXT(P3437,"#,##0")),IF(P3437&gt;0,"متبقي "&amp;TEXT(P3437,"#,##0"),"✔ متوازنة"))))),IF(R3437=0,"⚠ أضف سطر عهدة أولًا",IF(OR(C3437="",N(G3437)=0),"⚠ أكمل التاريخ والقيمة",IF(S3437="","⚠ التاريخ خارج السنة المالية",IF(H3437="","⚠ اختر بند الموازنة",IF(I3437="مرفوض","✖ مرفوض من المدير",IF(I3437&lt;&gt;"موافق","⏳ بانتظار موافقة المدير",IF(K3437&lt;&gt;"نعم","⚠ غير مسوى مع الحسابات","✔ معتمد ومسوى")))))))))</f>
        <v/>
      </c>
      <c r="R3437">
        <f>N(R3436)+IF(A3437="عهدة",1,0)</f>
        <v/>
      </c>
      <c r="S3437">
        <f>IF(C3437="","",IF(AND(C3437&gt;=DATE(2026,9,1),C3437&lt;=DATE(2027,8,31)),(YEAR(C3437)-2026)*12+MONTH(C3437)-8,""))</f>
        <v/>
      </c>
      <c r="T3437">
        <f>IF(AND(A3437="مصروف",R3437&gt;0,I3437="موافق",S3437&lt;&gt;"",H3437&lt;&gt;""),N(G3437),0)</f>
        <v/>
      </c>
    </row>
    <row r="3438">
      <c r="A3438" s="19" t="n"/>
      <c r="B3438" s="20">
        <f>IF(A3438="","",IF(R3438=0,"⚠ أضف سطر عهدة أولًا","BDR-"&amp;TEXT(R3438,"000")))</f>
        <v/>
      </c>
      <c r="C3438" s="21" t="n"/>
      <c r="D3438" s="20">
        <f>IF(C3438="","",IF(S3438="","خارج السنة المالية",INDEX(القوائم!$D$2:$D$13,S3438)))</f>
        <v/>
      </c>
      <c r="E3438" s="22" t="n"/>
      <c r="F3438" s="23" t="n"/>
      <c r="G3438" s="23" t="n"/>
      <c r="H3438" s="22" t="n"/>
      <c r="I3438" s="19" t="n"/>
      <c r="J3438" s="21" t="n"/>
      <c r="K3438" s="19" t="n"/>
      <c r="L3438" s="19" t="n"/>
      <c r="M3438" s="21" t="n"/>
      <c r="N3438" s="22" t="n"/>
      <c r="O3438" s="24">
        <f>IF(A3438&lt;&gt;"عهدة","",SUMIFS($G$8:$G$5007,$B$8:$B$5007,B3438,$A$8:$A$5007,"مصروف",$I$8:$I$5007,"&lt;&gt;مرفوض"))</f>
        <v/>
      </c>
      <c r="P3438" s="25">
        <f>IF(A3438&lt;&gt;"عهدة","",N(F3438)-O3438)</f>
        <v/>
      </c>
      <c r="Q3438" s="26">
        <f>IF(A3438="","",IF(A3438="عهدة",IF(N(F3438)=0,"⚠ أدخل قيمة العهدة",IF(P3438&lt;0,"⛔ عجز / زيادة مصروفات "&amp;TEXT(-P3438,"#,##0"),IF(COUNTIFS($B$8:$B$5007,B3438,$A$8:$A$5007,"مصروف",$I$8:$I$5007,"&lt;&gt;مرفوض",$K$8:$K$5007,"&lt;&gt;نعم")&gt;0,"⚠ "&amp;COUNTIFS($B$8:$B$5007,B3438,$A$8:$A$5007,"مصروف",$I$8:$I$5007,"&lt;&gt;مرفوض",$K$8:$K$5007,"&lt;&gt;نعم")&amp;" مصروف غير مسوى",IF(L3438="تمت التسوية",IF(P3438=0,"✔ متوازنة وتمت التسوية","✔ تمت التسوية – متبقي "&amp;TEXT(P3438,"#,##0")),IF(P3438&gt;0,"متبقي "&amp;TEXT(P3438,"#,##0"),"✔ متوازنة"))))),IF(R3438=0,"⚠ أضف سطر عهدة أولًا",IF(OR(C3438="",N(G3438)=0),"⚠ أكمل التاريخ والقيمة",IF(S3438="","⚠ التاريخ خارج السنة المالية",IF(H3438="","⚠ اختر بند الموازنة",IF(I3438="مرفوض","✖ مرفوض من المدير",IF(I3438&lt;&gt;"موافق","⏳ بانتظار موافقة المدير",IF(K3438&lt;&gt;"نعم","⚠ غير مسوى مع الحسابات","✔ معتمد ومسوى")))))))))</f>
        <v/>
      </c>
      <c r="R3438">
        <f>N(R3437)+IF(A3438="عهدة",1,0)</f>
        <v/>
      </c>
      <c r="S3438">
        <f>IF(C3438="","",IF(AND(C3438&gt;=DATE(2026,9,1),C3438&lt;=DATE(2027,8,31)),(YEAR(C3438)-2026)*12+MONTH(C3438)-8,""))</f>
        <v/>
      </c>
      <c r="T3438">
        <f>IF(AND(A3438="مصروف",R3438&gt;0,I3438="موافق",S3438&lt;&gt;"",H3438&lt;&gt;""),N(G3438),0)</f>
        <v/>
      </c>
    </row>
    <row r="3439">
      <c r="A3439" s="19" t="n"/>
      <c r="B3439" s="20">
        <f>IF(A3439="","",IF(R3439=0,"⚠ أضف سطر عهدة أولًا","BDR-"&amp;TEXT(R3439,"000")))</f>
        <v/>
      </c>
      <c r="C3439" s="21" t="n"/>
      <c r="D3439" s="20">
        <f>IF(C3439="","",IF(S3439="","خارج السنة المالية",INDEX(القوائم!$D$2:$D$13,S3439)))</f>
        <v/>
      </c>
      <c r="E3439" s="22" t="n"/>
      <c r="F3439" s="23" t="n"/>
      <c r="G3439" s="23" t="n"/>
      <c r="H3439" s="22" t="n"/>
      <c r="I3439" s="19" t="n"/>
      <c r="J3439" s="21" t="n"/>
      <c r="K3439" s="19" t="n"/>
      <c r="L3439" s="19" t="n"/>
      <c r="M3439" s="21" t="n"/>
      <c r="N3439" s="22" t="n"/>
      <c r="O3439" s="24">
        <f>IF(A3439&lt;&gt;"عهدة","",SUMIFS($G$8:$G$5007,$B$8:$B$5007,B3439,$A$8:$A$5007,"مصروف",$I$8:$I$5007,"&lt;&gt;مرفوض"))</f>
        <v/>
      </c>
      <c r="P3439" s="25">
        <f>IF(A3439&lt;&gt;"عهدة","",N(F3439)-O3439)</f>
        <v/>
      </c>
      <c r="Q3439" s="26">
        <f>IF(A3439="","",IF(A3439="عهدة",IF(N(F3439)=0,"⚠ أدخل قيمة العهدة",IF(P3439&lt;0,"⛔ عجز / زيادة مصروفات "&amp;TEXT(-P3439,"#,##0"),IF(COUNTIFS($B$8:$B$5007,B3439,$A$8:$A$5007,"مصروف",$I$8:$I$5007,"&lt;&gt;مرفوض",$K$8:$K$5007,"&lt;&gt;نعم")&gt;0,"⚠ "&amp;COUNTIFS($B$8:$B$5007,B3439,$A$8:$A$5007,"مصروف",$I$8:$I$5007,"&lt;&gt;مرفوض",$K$8:$K$5007,"&lt;&gt;نعم")&amp;" مصروف غير مسوى",IF(L3439="تمت التسوية",IF(P3439=0,"✔ متوازنة وتمت التسوية","✔ تمت التسوية – متبقي "&amp;TEXT(P3439,"#,##0")),IF(P3439&gt;0,"متبقي "&amp;TEXT(P3439,"#,##0"),"✔ متوازنة"))))),IF(R3439=0,"⚠ أضف سطر عهدة أولًا",IF(OR(C3439="",N(G3439)=0),"⚠ أكمل التاريخ والقيمة",IF(S3439="","⚠ التاريخ خارج السنة المالية",IF(H3439="","⚠ اختر بند الموازنة",IF(I3439="مرفوض","✖ مرفوض من المدير",IF(I3439&lt;&gt;"موافق","⏳ بانتظار موافقة المدير",IF(K3439&lt;&gt;"نعم","⚠ غير مسوى مع الحسابات","✔ معتمد ومسوى")))))))))</f>
        <v/>
      </c>
      <c r="R3439">
        <f>N(R3438)+IF(A3439="عهدة",1,0)</f>
        <v/>
      </c>
      <c r="S3439">
        <f>IF(C3439="","",IF(AND(C3439&gt;=DATE(2026,9,1),C3439&lt;=DATE(2027,8,31)),(YEAR(C3439)-2026)*12+MONTH(C3439)-8,""))</f>
        <v/>
      </c>
      <c r="T3439">
        <f>IF(AND(A3439="مصروف",R3439&gt;0,I3439="موافق",S3439&lt;&gt;"",H3439&lt;&gt;""),N(G3439),0)</f>
        <v/>
      </c>
    </row>
    <row r="3440">
      <c r="A3440" s="19" t="n"/>
      <c r="B3440" s="20">
        <f>IF(A3440="","",IF(R3440=0,"⚠ أضف سطر عهدة أولًا","BDR-"&amp;TEXT(R3440,"000")))</f>
        <v/>
      </c>
      <c r="C3440" s="21" t="n"/>
      <c r="D3440" s="20">
        <f>IF(C3440="","",IF(S3440="","خارج السنة المالية",INDEX(القوائم!$D$2:$D$13,S3440)))</f>
        <v/>
      </c>
      <c r="E3440" s="22" t="n"/>
      <c r="F3440" s="23" t="n"/>
      <c r="G3440" s="23" t="n"/>
      <c r="H3440" s="22" t="n"/>
      <c r="I3440" s="19" t="n"/>
      <c r="J3440" s="21" t="n"/>
      <c r="K3440" s="19" t="n"/>
      <c r="L3440" s="19" t="n"/>
      <c r="M3440" s="21" t="n"/>
      <c r="N3440" s="22" t="n"/>
      <c r="O3440" s="24">
        <f>IF(A3440&lt;&gt;"عهدة","",SUMIFS($G$8:$G$5007,$B$8:$B$5007,B3440,$A$8:$A$5007,"مصروف",$I$8:$I$5007,"&lt;&gt;مرفوض"))</f>
        <v/>
      </c>
      <c r="P3440" s="25">
        <f>IF(A3440&lt;&gt;"عهدة","",N(F3440)-O3440)</f>
        <v/>
      </c>
      <c r="Q3440" s="26">
        <f>IF(A3440="","",IF(A3440="عهدة",IF(N(F3440)=0,"⚠ أدخل قيمة العهدة",IF(P3440&lt;0,"⛔ عجز / زيادة مصروفات "&amp;TEXT(-P3440,"#,##0"),IF(COUNTIFS($B$8:$B$5007,B3440,$A$8:$A$5007,"مصروف",$I$8:$I$5007,"&lt;&gt;مرفوض",$K$8:$K$5007,"&lt;&gt;نعم")&gt;0,"⚠ "&amp;COUNTIFS($B$8:$B$5007,B3440,$A$8:$A$5007,"مصروف",$I$8:$I$5007,"&lt;&gt;مرفوض",$K$8:$K$5007,"&lt;&gt;نعم")&amp;" مصروف غير مسوى",IF(L3440="تمت التسوية",IF(P3440=0,"✔ متوازنة وتمت التسوية","✔ تمت التسوية – متبقي "&amp;TEXT(P3440,"#,##0")),IF(P3440&gt;0,"متبقي "&amp;TEXT(P3440,"#,##0"),"✔ متوازنة"))))),IF(R3440=0,"⚠ أضف سطر عهدة أولًا",IF(OR(C3440="",N(G3440)=0),"⚠ أكمل التاريخ والقيمة",IF(S3440="","⚠ التاريخ خارج السنة المالية",IF(H3440="","⚠ اختر بند الموازنة",IF(I3440="مرفوض","✖ مرفوض من المدير",IF(I3440&lt;&gt;"موافق","⏳ بانتظار موافقة المدير",IF(K3440&lt;&gt;"نعم","⚠ غير مسوى مع الحسابات","✔ معتمد ومسوى")))))))))</f>
        <v/>
      </c>
      <c r="R3440">
        <f>N(R3439)+IF(A3440="عهدة",1,0)</f>
        <v/>
      </c>
      <c r="S3440">
        <f>IF(C3440="","",IF(AND(C3440&gt;=DATE(2026,9,1),C3440&lt;=DATE(2027,8,31)),(YEAR(C3440)-2026)*12+MONTH(C3440)-8,""))</f>
        <v/>
      </c>
      <c r="T3440">
        <f>IF(AND(A3440="مصروف",R3440&gt;0,I3440="موافق",S3440&lt;&gt;"",H3440&lt;&gt;""),N(G3440),0)</f>
        <v/>
      </c>
    </row>
    <row r="3441">
      <c r="A3441" s="19" t="n"/>
      <c r="B3441" s="20">
        <f>IF(A3441="","",IF(R3441=0,"⚠ أضف سطر عهدة أولًا","BDR-"&amp;TEXT(R3441,"000")))</f>
        <v/>
      </c>
      <c r="C3441" s="21" t="n"/>
      <c r="D3441" s="20">
        <f>IF(C3441="","",IF(S3441="","خارج السنة المالية",INDEX(القوائم!$D$2:$D$13,S3441)))</f>
        <v/>
      </c>
      <c r="E3441" s="22" t="n"/>
      <c r="F3441" s="23" t="n"/>
      <c r="G3441" s="23" t="n"/>
      <c r="H3441" s="22" t="n"/>
      <c r="I3441" s="19" t="n"/>
      <c r="J3441" s="21" t="n"/>
      <c r="K3441" s="19" t="n"/>
      <c r="L3441" s="19" t="n"/>
      <c r="M3441" s="21" t="n"/>
      <c r="N3441" s="22" t="n"/>
      <c r="O3441" s="24">
        <f>IF(A3441&lt;&gt;"عهدة","",SUMIFS($G$8:$G$5007,$B$8:$B$5007,B3441,$A$8:$A$5007,"مصروف",$I$8:$I$5007,"&lt;&gt;مرفوض"))</f>
        <v/>
      </c>
      <c r="P3441" s="25">
        <f>IF(A3441&lt;&gt;"عهدة","",N(F3441)-O3441)</f>
        <v/>
      </c>
      <c r="Q3441" s="26">
        <f>IF(A3441="","",IF(A3441="عهدة",IF(N(F3441)=0,"⚠ أدخل قيمة العهدة",IF(P3441&lt;0,"⛔ عجز / زيادة مصروفات "&amp;TEXT(-P3441,"#,##0"),IF(COUNTIFS($B$8:$B$5007,B3441,$A$8:$A$5007,"مصروف",$I$8:$I$5007,"&lt;&gt;مرفوض",$K$8:$K$5007,"&lt;&gt;نعم")&gt;0,"⚠ "&amp;COUNTIFS($B$8:$B$5007,B3441,$A$8:$A$5007,"مصروف",$I$8:$I$5007,"&lt;&gt;مرفوض",$K$8:$K$5007,"&lt;&gt;نعم")&amp;" مصروف غير مسوى",IF(L3441="تمت التسوية",IF(P3441=0,"✔ متوازنة وتمت التسوية","✔ تمت التسوية – متبقي "&amp;TEXT(P3441,"#,##0")),IF(P3441&gt;0,"متبقي "&amp;TEXT(P3441,"#,##0"),"✔ متوازنة"))))),IF(R3441=0,"⚠ أضف سطر عهدة أولًا",IF(OR(C3441="",N(G3441)=0),"⚠ أكمل التاريخ والقيمة",IF(S3441="","⚠ التاريخ خارج السنة المالية",IF(H3441="","⚠ اختر بند الموازنة",IF(I3441="مرفوض","✖ مرفوض من المدير",IF(I3441&lt;&gt;"موافق","⏳ بانتظار موافقة المدير",IF(K3441&lt;&gt;"نعم","⚠ غير مسوى مع الحسابات","✔ معتمد ومسوى")))))))))</f>
        <v/>
      </c>
      <c r="R3441">
        <f>N(R3440)+IF(A3441="عهدة",1,0)</f>
        <v/>
      </c>
      <c r="S3441">
        <f>IF(C3441="","",IF(AND(C3441&gt;=DATE(2026,9,1),C3441&lt;=DATE(2027,8,31)),(YEAR(C3441)-2026)*12+MONTH(C3441)-8,""))</f>
        <v/>
      </c>
      <c r="T3441">
        <f>IF(AND(A3441="مصروف",R3441&gt;0,I3441="موافق",S3441&lt;&gt;"",H3441&lt;&gt;""),N(G3441),0)</f>
        <v/>
      </c>
    </row>
    <row r="3442">
      <c r="A3442" s="19" t="n"/>
      <c r="B3442" s="20">
        <f>IF(A3442="","",IF(R3442=0,"⚠ أضف سطر عهدة أولًا","BDR-"&amp;TEXT(R3442,"000")))</f>
        <v/>
      </c>
      <c r="C3442" s="21" t="n"/>
      <c r="D3442" s="20">
        <f>IF(C3442="","",IF(S3442="","خارج السنة المالية",INDEX(القوائم!$D$2:$D$13,S3442)))</f>
        <v/>
      </c>
      <c r="E3442" s="22" t="n"/>
      <c r="F3442" s="23" t="n"/>
      <c r="G3442" s="23" t="n"/>
      <c r="H3442" s="22" t="n"/>
      <c r="I3442" s="19" t="n"/>
      <c r="J3442" s="21" t="n"/>
      <c r="K3442" s="19" t="n"/>
      <c r="L3442" s="19" t="n"/>
      <c r="M3442" s="21" t="n"/>
      <c r="N3442" s="22" t="n"/>
      <c r="O3442" s="24">
        <f>IF(A3442&lt;&gt;"عهدة","",SUMIFS($G$8:$G$5007,$B$8:$B$5007,B3442,$A$8:$A$5007,"مصروف",$I$8:$I$5007,"&lt;&gt;مرفوض"))</f>
        <v/>
      </c>
      <c r="P3442" s="25">
        <f>IF(A3442&lt;&gt;"عهدة","",N(F3442)-O3442)</f>
        <v/>
      </c>
      <c r="Q3442" s="26">
        <f>IF(A3442="","",IF(A3442="عهدة",IF(N(F3442)=0,"⚠ أدخل قيمة العهدة",IF(P3442&lt;0,"⛔ عجز / زيادة مصروفات "&amp;TEXT(-P3442,"#,##0"),IF(COUNTIFS($B$8:$B$5007,B3442,$A$8:$A$5007,"مصروف",$I$8:$I$5007,"&lt;&gt;مرفوض",$K$8:$K$5007,"&lt;&gt;نعم")&gt;0,"⚠ "&amp;COUNTIFS($B$8:$B$5007,B3442,$A$8:$A$5007,"مصروف",$I$8:$I$5007,"&lt;&gt;مرفوض",$K$8:$K$5007,"&lt;&gt;نعم")&amp;" مصروف غير مسوى",IF(L3442="تمت التسوية",IF(P3442=0,"✔ متوازنة وتمت التسوية","✔ تمت التسوية – متبقي "&amp;TEXT(P3442,"#,##0")),IF(P3442&gt;0,"متبقي "&amp;TEXT(P3442,"#,##0"),"✔ متوازنة"))))),IF(R3442=0,"⚠ أضف سطر عهدة أولًا",IF(OR(C3442="",N(G3442)=0),"⚠ أكمل التاريخ والقيمة",IF(S3442="","⚠ التاريخ خارج السنة المالية",IF(H3442="","⚠ اختر بند الموازنة",IF(I3442="مرفوض","✖ مرفوض من المدير",IF(I3442&lt;&gt;"موافق","⏳ بانتظار موافقة المدير",IF(K3442&lt;&gt;"نعم","⚠ غير مسوى مع الحسابات","✔ معتمد ومسوى")))))))))</f>
        <v/>
      </c>
      <c r="R3442">
        <f>N(R3441)+IF(A3442="عهدة",1,0)</f>
        <v/>
      </c>
      <c r="S3442">
        <f>IF(C3442="","",IF(AND(C3442&gt;=DATE(2026,9,1),C3442&lt;=DATE(2027,8,31)),(YEAR(C3442)-2026)*12+MONTH(C3442)-8,""))</f>
        <v/>
      </c>
      <c r="T3442">
        <f>IF(AND(A3442="مصروف",R3442&gt;0,I3442="موافق",S3442&lt;&gt;"",H3442&lt;&gt;""),N(G3442),0)</f>
        <v/>
      </c>
    </row>
    <row r="3443">
      <c r="A3443" s="19" t="n"/>
      <c r="B3443" s="20">
        <f>IF(A3443="","",IF(R3443=0,"⚠ أضف سطر عهدة أولًا","BDR-"&amp;TEXT(R3443,"000")))</f>
        <v/>
      </c>
      <c r="C3443" s="21" t="n"/>
      <c r="D3443" s="20">
        <f>IF(C3443="","",IF(S3443="","خارج السنة المالية",INDEX(القوائم!$D$2:$D$13,S3443)))</f>
        <v/>
      </c>
      <c r="E3443" s="22" t="n"/>
      <c r="F3443" s="23" t="n"/>
      <c r="G3443" s="23" t="n"/>
      <c r="H3443" s="22" t="n"/>
      <c r="I3443" s="19" t="n"/>
      <c r="J3443" s="21" t="n"/>
      <c r="K3443" s="19" t="n"/>
      <c r="L3443" s="19" t="n"/>
      <c r="M3443" s="21" t="n"/>
      <c r="N3443" s="22" t="n"/>
      <c r="O3443" s="24">
        <f>IF(A3443&lt;&gt;"عهدة","",SUMIFS($G$8:$G$5007,$B$8:$B$5007,B3443,$A$8:$A$5007,"مصروف",$I$8:$I$5007,"&lt;&gt;مرفوض"))</f>
        <v/>
      </c>
      <c r="P3443" s="25">
        <f>IF(A3443&lt;&gt;"عهدة","",N(F3443)-O3443)</f>
        <v/>
      </c>
      <c r="Q3443" s="26">
        <f>IF(A3443="","",IF(A3443="عهدة",IF(N(F3443)=0,"⚠ أدخل قيمة العهدة",IF(P3443&lt;0,"⛔ عجز / زيادة مصروفات "&amp;TEXT(-P3443,"#,##0"),IF(COUNTIFS($B$8:$B$5007,B3443,$A$8:$A$5007,"مصروف",$I$8:$I$5007,"&lt;&gt;مرفوض",$K$8:$K$5007,"&lt;&gt;نعم")&gt;0,"⚠ "&amp;COUNTIFS($B$8:$B$5007,B3443,$A$8:$A$5007,"مصروف",$I$8:$I$5007,"&lt;&gt;مرفوض",$K$8:$K$5007,"&lt;&gt;نعم")&amp;" مصروف غير مسوى",IF(L3443="تمت التسوية",IF(P3443=0,"✔ متوازنة وتمت التسوية","✔ تمت التسوية – متبقي "&amp;TEXT(P3443,"#,##0")),IF(P3443&gt;0,"متبقي "&amp;TEXT(P3443,"#,##0"),"✔ متوازنة"))))),IF(R3443=0,"⚠ أضف سطر عهدة أولًا",IF(OR(C3443="",N(G3443)=0),"⚠ أكمل التاريخ والقيمة",IF(S3443="","⚠ التاريخ خارج السنة المالية",IF(H3443="","⚠ اختر بند الموازنة",IF(I3443="مرفوض","✖ مرفوض من المدير",IF(I3443&lt;&gt;"موافق","⏳ بانتظار موافقة المدير",IF(K3443&lt;&gt;"نعم","⚠ غير مسوى مع الحسابات","✔ معتمد ومسوى")))))))))</f>
        <v/>
      </c>
      <c r="R3443">
        <f>N(R3442)+IF(A3443="عهدة",1,0)</f>
        <v/>
      </c>
      <c r="S3443">
        <f>IF(C3443="","",IF(AND(C3443&gt;=DATE(2026,9,1),C3443&lt;=DATE(2027,8,31)),(YEAR(C3443)-2026)*12+MONTH(C3443)-8,""))</f>
        <v/>
      </c>
      <c r="T3443">
        <f>IF(AND(A3443="مصروف",R3443&gt;0,I3443="موافق",S3443&lt;&gt;"",H3443&lt;&gt;""),N(G3443),0)</f>
        <v/>
      </c>
    </row>
    <row r="3444">
      <c r="A3444" s="19" t="n"/>
      <c r="B3444" s="20">
        <f>IF(A3444="","",IF(R3444=0,"⚠ أضف سطر عهدة أولًا","BDR-"&amp;TEXT(R3444,"000")))</f>
        <v/>
      </c>
      <c r="C3444" s="21" t="n"/>
      <c r="D3444" s="20">
        <f>IF(C3444="","",IF(S3444="","خارج السنة المالية",INDEX(القوائم!$D$2:$D$13,S3444)))</f>
        <v/>
      </c>
      <c r="E3444" s="22" t="n"/>
      <c r="F3444" s="23" t="n"/>
      <c r="G3444" s="23" t="n"/>
      <c r="H3444" s="22" t="n"/>
      <c r="I3444" s="19" t="n"/>
      <c r="J3444" s="21" t="n"/>
      <c r="K3444" s="19" t="n"/>
      <c r="L3444" s="19" t="n"/>
      <c r="M3444" s="21" t="n"/>
      <c r="N3444" s="22" t="n"/>
      <c r="O3444" s="24">
        <f>IF(A3444&lt;&gt;"عهدة","",SUMIFS($G$8:$G$5007,$B$8:$B$5007,B3444,$A$8:$A$5007,"مصروف",$I$8:$I$5007,"&lt;&gt;مرفوض"))</f>
        <v/>
      </c>
      <c r="P3444" s="25">
        <f>IF(A3444&lt;&gt;"عهدة","",N(F3444)-O3444)</f>
        <v/>
      </c>
      <c r="Q3444" s="26">
        <f>IF(A3444="","",IF(A3444="عهدة",IF(N(F3444)=0,"⚠ أدخل قيمة العهدة",IF(P3444&lt;0,"⛔ عجز / زيادة مصروفات "&amp;TEXT(-P3444,"#,##0"),IF(COUNTIFS($B$8:$B$5007,B3444,$A$8:$A$5007,"مصروف",$I$8:$I$5007,"&lt;&gt;مرفوض",$K$8:$K$5007,"&lt;&gt;نعم")&gt;0,"⚠ "&amp;COUNTIFS($B$8:$B$5007,B3444,$A$8:$A$5007,"مصروف",$I$8:$I$5007,"&lt;&gt;مرفوض",$K$8:$K$5007,"&lt;&gt;نعم")&amp;" مصروف غير مسوى",IF(L3444="تمت التسوية",IF(P3444=0,"✔ متوازنة وتمت التسوية","✔ تمت التسوية – متبقي "&amp;TEXT(P3444,"#,##0")),IF(P3444&gt;0,"متبقي "&amp;TEXT(P3444,"#,##0"),"✔ متوازنة"))))),IF(R3444=0,"⚠ أضف سطر عهدة أولًا",IF(OR(C3444="",N(G3444)=0),"⚠ أكمل التاريخ والقيمة",IF(S3444="","⚠ التاريخ خارج السنة المالية",IF(H3444="","⚠ اختر بند الموازنة",IF(I3444="مرفوض","✖ مرفوض من المدير",IF(I3444&lt;&gt;"موافق","⏳ بانتظار موافقة المدير",IF(K3444&lt;&gt;"نعم","⚠ غير مسوى مع الحسابات","✔ معتمد ومسوى")))))))))</f>
        <v/>
      </c>
      <c r="R3444">
        <f>N(R3443)+IF(A3444="عهدة",1,0)</f>
        <v/>
      </c>
      <c r="S3444">
        <f>IF(C3444="","",IF(AND(C3444&gt;=DATE(2026,9,1),C3444&lt;=DATE(2027,8,31)),(YEAR(C3444)-2026)*12+MONTH(C3444)-8,""))</f>
        <v/>
      </c>
      <c r="T3444">
        <f>IF(AND(A3444="مصروف",R3444&gt;0,I3444="موافق",S3444&lt;&gt;"",H3444&lt;&gt;""),N(G3444),0)</f>
        <v/>
      </c>
    </row>
    <row r="3445">
      <c r="A3445" s="19" t="n"/>
      <c r="B3445" s="20">
        <f>IF(A3445="","",IF(R3445=0,"⚠ أضف سطر عهدة أولًا","BDR-"&amp;TEXT(R3445,"000")))</f>
        <v/>
      </c>
      <c r="C3445" s="21" t="n"/>
      <c r="D3445" s="20">
        <f>IF(C3445="","",IF(S3445="","خارج السنة المالية",INDEX(القوائم!$D$2:$D$13,S3445)))</f>
        <v/>
      </c>
      <c r="E3445" s="22" t="n"/>
      <c r="F3445" s="23" t="n"/>
      <c r="G3445" s="23" t="n"/>
      <c r="H3445" s="22" t="n"/>
      <c r="I3445" s="19" t="n"/>
      <c r="J3445" s="21" t="n"/>
      <c r="K3445" s="19" t="n"/>
      <c r="L3445" s="19" t="n"/>
      <c r="M3445" s="21" t="n"/>
      <c r="N3445" s="22" t="n"/>
      <c r="O3445" s="24">
        <f>IF(A3445&lt;&gt;"عهدة","",SUMIFS($G$8:$G$5007,$B$8:$B$5007,B3445,$A$8:$A$5007,"مصروف",$I$8:$I$5007,"&lt;&gt;مرفوض"))</f>
        <v/>
      </c>
      <c r="P3445" s="25">
        <f>IF(A3445&lt;&gt;"عهدة","",N(F3445)-O3445)</f>
        <v/>
      </c>
      <c r="Q3445" s="26">
        <f>IF(A3445="","",IF(A3445="عهدة",IF(N(F3445)=0,"⚠ أدخل قيمة العهدة",IF(P3445&lt;0,"⛔ عجز / زيادة مصروفات "&amp;TEXT(-P3445,"#,##0"),IF(COUNTIFS($B$8:$B$5007,B3445,$A$8:$A$5007,"مصروف",$I$8:$I$5007,"&lt;&gt;مرفوض",$K$8:$K$5007,"&lt;&gt;نعم")&gt;0,"⚠ "&amp;COUNTIFS($B$8:$B$5007,B3445,$A$8:$A$5007,"مصروف",$I$8:$I$5007,"&lt;&gt;مرفوض",$K$8:$K$5007,"&lt;&gt;نعم")&amp;" مصروف غير مسوى",IF(L3445="تمت التسوية",IF(P3445=0,"✔ متوازنة وتمت التسوية","✔ تمت التسوية – متبقي "&amp;TEXT(P3445,"#,##0")),IF(P3445&gt;0,"متبقي "&amp;TEXT(P3445,"#,##0"),"✔ متوازنة"))))),IF(R3445=0,"⚠ أضف سطر عهدة أولًا",IF(OR(C3445="",N(G3445)=0),"⚠ أكمل التاريخ والقيمة",IF(S3445="","⚠ التاريخ خارج السنة المالية",IF(H3445="","⚠ اختر بند الموازنة",IF(I3445="مرفوض","✖ مرفوض من المدير",IF(I3445&lt;&gt;"موافق","⏳ بانتظار موافقة المدير",IF(K3445&lt;&gt;"نعم","⚠ غير مسوى مع الحسابات","✔ معتمد ومسوى")))))))))</f>
        <v/>
      </c>
      <c r="R3445">
        <f>N(R3444)+IF(A3445="عهدة",1,0)</f>
        <v/>
      </c>
      <c r="S3445">
        <f>IF(C3445="","",IF(AND(C3445&gt;=DATE(2026,9,1),C3445&lt;=DATE(2027,8,31)),(YEAR(C3445)-2026)*12+MONTH(C3445)-8,""))</f>
        <v/>
      </c>
      <c r="T3445">
        <f>IF(AND(A3445="مصروف",R3445&gt;0,I3445="موافق",S3445&lt;&gt;"",H3445&lt;&gt;""),N(G3445),0)</f>
        <v/>
      </c>
    </row>
    <row r="3446">
      <c r="A3446" s="19" t="n"/>
      <c r="B3446" s="20">
        <f>IF(A3446="","",IF(R3446=0,"⚠ أضف سطر عهدة أولًا","BDR-"&amp;TEXT(R3446,"000")))</f>
        <v/>
      </c>
      <c r="C3446" s="21" t="n"/>
      <c r="D3446" s="20">
        <f>IF(C3446="","",IF(S3446="","خارج السنة المالية",INDEX(القوائم!$D$2:$D$13,S3446)))</f>
        <v/>
      </c>
      <c r="E3446" s="22" t="n"/>
      <c r="F3446" s="23" t="n"/>
      <c r="G3446" s="23" t="n"/>
      <c r="H3446" s="22" t="n"/>
      <c r="I3446" s="19" t="n"/>
      <c r="J3446" s="21" t="n"/>
      <c r="K3446" s="19" t="n"/>
      <c r="L3446" s="19" t="n"/>
      <c r="M3446" s="21" t="n"/>
      <c r="N3446" s="22" t="n"/>
      <c r="O3446" s="24">
        <f>IF(A3446&lt;&gt;"عهدة","",SUMIFS($G$8:$G$5007,$B$8:$B$5007,B3446,$A$8:$A$5007,"مصروف",$I$8:$I$5007,"&lt;&gt;مرفوض"))</f>
        <v/>
      </c>
      <c r="P3446" s="25">
        <f>IF(A3446&lt;&gt;"عهدة","",N(F3446)-O3446)</f>
        <v/>
      </c>
      <c r="Q3446" s="26">
        <f>IF(A3446="","",IF(A3446="عهدة",IF(N(F3446)=0,"⚠ أدخل قيمة العهدة",IF(P3446&lt;0,"⛔ عجز / زيادة مصروفات "&amp;TEXT(-P3446,"#,##0"),IF(COUNTIFS($B$8:$B$5007,B3446,$A$8:$A$5007,"مصروف",$I$8:$I$5007,"&lt;&gt;مرفوض",$K$8:$K$5007,"&lt;&gt;نعم")&gt;0,"⚠ "&amp;COUNTIFS($B$8:$B$5007,B3446,$A$8:$A$5007,"مصروف",$I$8:$I$5007,"&lt;&gt;مرفوض",$K$8:$K$5007,"&lt;&gt;نعم")&amp;" مصروف غير مسوى",IF(L3446="تمت التسوية",IF(P3446=0,"✔ متوازنة وتمت التسوية","✔ تمت التسوية – متبقي "&amp;TEXT(P3446,"#,##0")),IF(P3446&gt;0,"متبقي "&amp;TEXT(P3446,"#,##0"),"✔ متوازنة"))))),IF(R3446=0,"⚠ أضف سطر عهدة أولًا",IF(OR(C3446="",N(G3446)=0),"⚠ أكمل التاريخ والقيمة",IF(S3446="","⚠ التاريخ خارج السنة المالية",IF(H3446="","⚠ اختر بند الموازنة",IF(I3446="مرفوض","✖ مرفوض من المدير",IF(I3446&lt;&gt;"موافق","⏳ بانتظار موافقة المدير",IF(K3446&lt;&gt;"نعم","⚠ غير مسوى مع الحسابات","✔ معتمد ومسوى")))))))))</f>
        <v/>
      </c>
      <c r="R3446">
        <f>N(R3445)+IF(A3446="عهدة",1,0)</f>
        <v/>
      </c>
      <c r="S3446">
        <f>IF(C3446="","",IF(AND(C3446&gt;=DATE(2026,9,1),C3446&lt;=DATE(2027,8,31)),(YEAR(C3446)-2026)*12+MONTH(C3446)-8,""))</f>
        <v/>
      </c>
      <c r="T3446">
        <f>IF(AND(A3446="مصروف",R3446&gt;0,I3446="موافق",S3446&lt;&gt;"",H3446&lt;&gt;""),N(G3446),0)</f>
        <v/>
      </c>
    </row>
    <row r="3447">
      <c r="A3447" s="19" t="n"/>
      <c r="B3447" s="20">
        <f>IF(A3447="","",IF(R3447=0,"⚠ أضف سطر عهدة أولًا","BDR-"&amp;TEXT(R3447,"000")))</f>
        <v/>
      </c>
      <c r="C3447" s="21" t="n"/>
      <c r="D3447" s="20">
        <f>IF(C3447="","",IF(S3447="","خارج السنة المالية",INDEX(القوائم!$D$2:$D$13,S3447)))</f>
        <v/>
      </c>
      <c r="E3447" s="22" t="n"/>
      <c r="F3447" s="23" t="n"/>
      <c r="G3447" s="23" t="n"/>
      <c r="H3447" s="22" t="n"/>
      <c r="I3447" s="19" t="n"/>
      <c r="J3447" s="21" t="n"/>
      <c r="K3447" s="19" t="n"/>
      <c r="L3447" s="19" t="n"/>
      <c r="M3447" s="21" t="n"/>
      <c r="N3447" s="22" t="n"/>
      <c r="O3447" s="24">
        <f>IF(A3447&lt;&gt;"عهدة","",SUMIFS($G$8:$G$5007,$B$8:$B$5007,B3447,$A$8:$A$5007,"مصروف",$I$8:$I$5007,"&lt;&gt;مرفوض"))</f>
        <v/>
      </c>
      <c r="P3447" s="25">
        <f>IF(A3447&lt;&gt;"عهدة","",N(F3447)-O3447)</f>
        <v/>
      </c>
      <c r="Q3447" s="26">
        <f>IF(A3447="","",IF(A3447="عهدة",IF(N(F3447)=0,"⚠ أدخل قيمة العهدة",IF(P3447&lt;0,"⛔ عجز / زيادة مصروفات "&amp;TEXT(-P3447,"#,##0"),IF(COUNTIFS($B$8:$B$5007,B3447,$A$8:$A$5007,"مصروف",$I$8:$I$5007,"&lt;&gt;مرفوض",$K$8:$K$5007,"&lt;&gt;نعم")&gt;0,"⚠ "&amp;COUNTIFS($B$8:$B$5007,B3447,$A$8:$A$5007,"مصروف",$I$8:$I$5007,"&lt;&gt;مرفوض",$K$8:$K$5007,"&lt;&gt;نعم")&amp;" مصروف غير مسوى",IF(L3447="تمت التسوية",IF(P3447=0,"✔ متوازنة وتمت التسوية","✔ تمت التسوية – متبقي "&amp;TEXT(P3447,"#,##0")),IF(P3447&gt;0,"متبقي "&amp;TEXT(P3447,"#,##0"),"✔ متوازنة"))))),IF(R3447=0,"⚠ أضف سطر عهدة أولًا",IF(OR(C3447="",N(G3447)=0),"⚠ أكمل التاريخ والقيمة",IF(S3447="","⚠ التاريخ خارج السنة المالية",IF(H3447="","⚠ اختر بند الموازنة",IF(I3447="مرفوض","✖ مرفوض من المدير",IF(I3447&lt;&gt;"موافق","⏳ بانتظار موافقة المدير",IF(K3447&lt;&gt;"نعم","⚠ غير مسوى مع الحسابات","✔ معتمد ومسوى")))))))))</f>
        <v/>
      </c>
      <c r="R3447">
        <f>N(R3446)+IF(A3447="عهدة",1,0)</f>
        <v/>
      </c>
      <c r="S3447">
        <f>IF(C3447="","",IF(AND(C3447&gt;=DATE(2026,9,1),C3447&lt;=DATE(2027,8,31)),(YEAR(C3447)-2026)*12+MONTH(C3447)-8,""))</f>
        <v/>
      </c>
      <c r="T3447">
        <f>IF(AND(A3447="مصروف",R3447&gt;0,I3447="موافق",S3447&lt;&gt;"",H3447&lt;&gt;""),N(G3447),0)</f>
        <v/>
      </c>
    </row>
    <row r="3448">
      <c r="A3448" s="19" t="n"/>
      <c r="B3448" s="20">
        <f>IF(A3448="","",IF(R3448=0,"⚠ أضف سطر عهدة أولًا","BDR-"&amp;TEXT(R3448,"000")))</f>
        <v/>
      </c>
      <c r="C3448" s="21" t="n"/>
      <c r="D3448" s="20">
        <f>IF(C3448="","",IF(S3448="","خارج السنة المالية",INDEX(القوائم!$D$2:$D$13,S3448)))</f>
        <v/>
      </c>
      <c r="E3448" s="22" t="n"/>
      <c r="F3448" s="23" t="n"/>
      <c r="G3448" s="23" t="n"/>
      <c r="H3448" s="22" t="n"/>
      <c r="I3448" s="19" t="n"/>
      <c r="J3448" s="21" t="n"/>
      <c r="K3448" s="19" t="n"/>
      <c r="L3448" s="19" t="n"/>
      <c r="M3448" s="21" t="n"/>
      <c r="N3448" s="22" t="n"/>
      <c r="O3448" s="24">
        <f>IF(A3448&lt;&gt;"عهدة","",SUMIFS($G$8:$G$5007,$B$8:$B$5007,B3448,$A$8:$A$5007,"مصروف",$I$8:$I$5007,"&lt;&gt;مرفوض"))</f>
        <v/>
      </c>
      <c r="P3448" s="25">
        <f>IF(A3448&lt;&gt;"عهدة","",N(F3448)-O3448)</f>
        <v/>
      </c>
      <c r="Q3448" s="26">
        <f>IF(A3448="","",IF(A3448="عهدة",IF(N(F3448)=0,"⚠ أدخل قيمة العهدة",IF(P3448&lt;0,"⛔ عجز / زيادة مصروفات "&amp;TEXT(-P3448,"#,##0"),IF(COUNTIFS($B$8:$B$5007,B3448,$A$8:$A$5007,"مصروف",$I$8:$I$5007,"&lt;&gt;مرفوض",$K$8:$K$5007,"&lt;&gt;نعم")&gt;0,"⚠ "&amp;COUNTIFS($B$8:$B$5007,B3448,$A$8:$A$5007,"مصروف",$I$8:$I$5007,"&lt;&gt;مرفوض",$K$8:$K$5007,"&lt;&gt;نعم")&amp;" مصروف غير مسوى",IF(L3448="تمت التسوية",IF(P3448=0,"✔ متوازنة وتمت التسوية","✔ تمت التسوية – متبقي "&amp;TEXT(P3448,"#,##0")),IF(P3448&gt;0,"متبقي "&amp;TEXT(P3448,"#,##0"),"✔ متوازنة"))))),IF(R3448=0,"⚠ أضف سطر عهدة أولًا",IF(OR(C3448="",N(G3448)=0),"⚠ أكمل التاريخ والقيمة",IF(S3448="","⚠ التاريخ خارج السنة المالية",IF(H3448="","⚠ اختر بند الموازنة",IF(I3448="مرفوض","✖ مرفوض من المدير",IF(I3448&lt;&gt;"موافق","⏳ بانتظار موافقة المدير",IF(K3448&lt;&gt;"نعم","⚠ غير مسوى مع الحسابات","✔ معتمد ومسوى")))))))))</f>
        <v/>
      </c>
      <c r="R3448">
        <f>N(R3447)+IF(A3448="عهدة",1,0)</f>
        <v/>
      </c>
      <c r="S3448">
        <f>IF(C3448="","",IF(AND(C3448&gt;=DATE(2026,9,1),C3448&lt;=DATE(2027,8,31)),(YEAR(C3448)-2026)*12+MONTH(C3448)-8,""))</f>
        <v/>
      </c>
      <c r="T3448">
        <f>IF(AND(A3448="مصروف",R3448&gt;0,I3448="موافق",S3448&lt;&gt;"",H3448&lt;&gt;""),N(G3448),0)</f>
        <v/>
      </c>
    </row>
    <row r="3449">
      <c r="A3449" s="19" t="n"/>
      <c r="B3449" s="20">
        <f>IF(A3449="","",IF(R3449=0,"⚠ أضف سطر عهدة أولًا","BDR-"&amp;TEXT(R3449,"000")))</f>
        <v/>
      </c>
      <c r="C3449" s="21" t="n"/>
      <c r="D3449" s="20">
        <f>IF(C3449="","",IF(S3449="","خارج السنة المالية",INDEX(القوائم!$D$2:$D$13,S3449)))</f>
        <v/>
      </c>
      <c r="E3449" s="22" t="n"/>
      <c r="F3449" s="23" t="n"/>
      <c r="G3449" s="23" t="n"/>
      <c r="H3449" s="22" t="n"/>
      <c r="I3449" s="19" t="n"/>
      <c r="J3449" s="21" t="n"/>
      <c r="K3449" s="19" t="n"/>
      <c r="L3449" s="19" t="n"/>
      <c r="M3449" s="21" t="n"/>
      <c r="N3449" s="22" t="n"/>
      <c r="O3449" s="24">
        <f>IF(A3449&lt;&gt;"عهدة","",SUMIFS($G$8:$G$5007,$B$8:$B$5007,B3449,$A$8:$A$5007,"مصروف",$I$8:$I$5007,"&lt;&gt;مرفوض"))</f>
        <v/>
      </c>
      <c r="P3449" s="25">
        <f>IF(A3449&lt;&gt;"عهدة","",N(F3449)-O3449)</f>
        <v/>
      </c>
      <c r="Q3449" s="26">
        <f>IF(A3449="","",IF(A3449="عهدة",IF(N(F3449)=0,"⚠ أدخل قيمة العهدة",IF(P3449&lt;0,"⛔ عجز / زيادة مصروفات "&amp;TEXT(-P3449,"#,##0"),IF(COUNTIFS($B$8:$B$5007,B3449,$A$8:$A$5007,"مصروف",$I$8:$I$5007,"&lt;&gt;مرفوض",$K$8:$K$5007,"&lt;&gt;نعم")&gt;0,"⚠ "&amp;COUNTIFS($B$8:$B$5007,B3449,$A$8:$A$5007,"مصروف",$I$8:$I$5007,"&lt;&gt;مرفوض",$K$8:$K$5007,"&lt;&gt;نعم")&amp;" مصروف غير مسوى",IF(L3449="تمت التسوية",IF(P3449=0,"✔ متوازنة وتمت التسوية","✔ تمت التسوية – متبقي "&amp;TEXT(P3449,"#,##0")),IF(P3449&gt;0,"متبقي "&amp;TEXT(P3449,"#,##0"),"✔ متوازنة"))))),IF(R3449=0,"⚠ أضف سطر عهدة أولًا",IF(OR(C3449="",N(G3449)=0),"⚠ أكمل التاريخ والقيمة",IF(S3449="","⚠ التاريخ خارج السنة المالية",IF(H3449="","⚠ اختر بند الموازنة",IF(I3449="مرفوض","✖ مرفوض من المدير",IF(I3449&lt;&gt;"موافق","⏳ بانتظار موافقة المدير",IF(K3449&lt;&gt;"نعم","⚠ غير مسوى مع الحسابات","✔ معتمد ومسوى")))))))))</f>
        <v/>
      </c>
      <c r="R3449">
        <f>N(R3448)+IF(A3449="عهدة",1,0)</f>
        <v/>
      </c>
      <c r="S3449">
        <f>IF(C3449="","",IF(AND(C3449&gt;=DATE(2026,9,1),C3449&lt;=DATE(2027,8,31)),(YEAR(C3449)-2026)*12+MONTH(C3449)-8,""))</f>
        <v/>
      </c>
      <c r="T3449">
        <f>IF(AND(A3449="مصروف",R3449&gt;0,I3449="موافق",S3449&lt;&gt;"",H3449&lt;&gt;""),N(G3449),0)</f>
        <v/>
      </c>
    </row>
    <row r="3450">
      <c r="A3450" s="19" t="n"/>
      <c r="B3450" s="20">
        <f>IF(A3450="","",IF(R3450=0,"⚠ أضف سطر عهدة أولًا","BDR-"&amp;TEXT(R3450,"000")))</f>
        <v/>
      </c>
      <c r="C3450" s="21" t="n"/>
      <c r="D3450" s="20">
        <f>IF(C3450="","",IF(S3450="","خارج السنة المالية",INDEX(القوائم!$D$2:$D$13,S3450)))</f>
        <v/>
      </c>
      <c r="E3450" s="22" t="n"/>
      <c r="F3450" s="23" t="n"/>
      <c r="G3450" s="23" t="n"/>
      <c r="H3450" s="22" t="n"/>
      <c r="I3450" s="19" t="n"/>
      <c r="J3450" s="21" t="n"/>
      <c r="K3450" s="19" t="n"/>
      <c r="L3450" s="19" t="n"/>
      <c r="M3450" s="21" t="n"/>
      <c r="N3450" s="22" t="n"/>
      <c r="O3450" s="24">
        <f>IF(A3450&lt;&gt;"عهدة","",SUMIFS($G$8:$G$5007,$B$8:$B$5007,B3450,$A$8:$A$5007,"مصروف",$I$8:$I$5007,"&lt;&gt;مرفوض"))</f>
        <v/>
      </c>
      <c r="P3450" s="25">
        <f>IF(A3450&lt;&gt;"عهدة","",N(F3450)-O3450)</f>
        <v/>
      </c>
      <c r="Q3450" s="26">
        <f>IF(A3450="","",IF(A3450="عهدة",IF(N(F3450)=0,"⚠ أدخل قيمة العهدة",IF(P3450&lt;0,"⛔ عجز / زيادة مصروفات "&amp;TEXT(-P3450,"#,##0"),IF(COUNTIFS($B$8:$B$5007,B3450,$A$8:$A$5007,"مصروف",$I$8:$I$5007,"&lt;&gt;مرفوض",$K$8:$K$5007,"&lt;&gt;نعم")&gt;0,"⚠ "&amp;COUNTIFS($B$8:$B$5007,B3450,$A$8:$A$5007,"مصروف",$I$8:$I$5007,"&lt;&gt;مرفوض",$K$8:$K$5007,"&lt;&gt;نعم")&amp;" مصروف غير مسوى",IF(L3450="تمت التسوية",IF(P3450=0,"✔ متوازنة وتمت التسوية","✔ تمت التسوية – متبقي "&amp;TEXT(P3450,"#,##0")),IF(P3450&gt;0,"متبقي "&amp;TEXT(P3450,"#,##0"),"✔ متوازنة"))))),IF(R3450=0,"⚠ أضف سطر عهدة أولًا",IF(OR(C3450="",N(G3450)=0),"⚠ أكمل التاريخ والقيمة",IF(S3450="","⚠ التاريخ خارج السنة المالية",IF(H3450="","⚠ اختر بند الموازنة",IF(I3450="مرفوض","✖ مرفوض من المدير",IF(I3450&lt;&gt;"موافق","⏳ بانتظار موافقة المدير",IF(K3450&lt;&gt;"نعم","⚠ غير مسوى مع الحسابات","✔ معتمد ومسوى")))))))))</f>
        <v/>
      </c>
      <c r="R3450">
        <f>N(R3449)+IF(A3450="عهدة",1,0)</f>
        <v/>
      </c>
      <c r="S3450">
        <f>IF(C3450="","",IF(AND(C3450&gt;=DATE(2026,9,1),C3450&lt;=DATE(2027,8,31)),(YEAR(C3450)-2026)*12+MONTH(C3450)-8,""))</f>
        <v/>
      </c>
      <c r="T3450">
        <f>IF(AND(A3450="مصروف",R3450&gt;0,I3450="موافق",S3450&lt;&gt;"",H3450&lt;&gt;""),N(G3450),0)</f>
        <v/>
      </c>
    </row>
    <row r="3451">
      <c r="A3451" s="19" t="n"/>
      <c r="B3451" s="20">
        <f>IF(A3451="","",IF(R3451=0,"⚠ أضف سطر عهدة أولًا","BDR-"&amp;TEXT(R3451,"000")))</f>
        <v/>
      </c>
      <c r="C3451" s="21" t="n"/>
      <c r="D3451" s="20">
        <f>IF(C3451="","",IF(S3451="","خارج السنة المالية",INDEX(القوائم!$D$2:$D$13,S3451)))</f>
        <v/>
      </c>
      <c r="E3451" s="22" t="n"/>
      <c r="F3451" s="23" t="n"/>
      <c r="G3451" s="23" t="n"/>
      <c r="H3451" s="22" t="n"/>
      <c r="I3451" s="19" t="n"/>
      <c r="J3451" s="21" t="n"/>
      <c r="K3451" s="19" t="n"/>
      <c r="L3451" s="19" t="n"/>
      <c r="M3451" s="21" t="n"/>
      <c r="N3451" s="22" t="n"/>
      <c r="O3451" s="24">
        <f>IF(A3451&lt;&gt;"عهدة","",SUMIFS($G$8:$G$5007,$B$8:$B$5007,B3451,$A$8:$A$5007,"مصروف",$I$8:$I$5007,"&lt;&gt;مرفوض"))</f>
        <v/>
      </c>
      <c r="P3451" s="25">
        <f>IF(A3451&lt;&gt;"عهدة","",N(F3451)-O3451)</f>
        <v/>
      </c>
      <c r="Q3451" s="26">
        <f>IF(A3451="","",IF(A3451="عهدة",IF(N(F3451)=0,"⚠ أدخل قيمة العهدة",IF(P3451&lt;0,"⛔ عجز / زيادة مصروفات "&amp;TEXT(-P3451,"#,##0"),IF(COUNTIFS($B$8:$B$5007,B3451,$A$8:$A$5007,"مصروف",$I$8:$I$5007,"&lt;&gt;مرفوض",$K$8:$K$5007,"&lt;&gt;نعم")&gt;0,"⚠ "&amp;COUNTIFS($B$8:$B$5007,B3451,$A$8:$A$5007,"مصروف",$I$8:$I$5007,"&lt;&gt;مرفوض",$K$8:$K$5007,"&lt;&gt;نعم")&amp;" مصروف غير مسوى",IF(L3451="تمت التسوية",IF(P3451=0,"✔ متوازنة وتمت التسوية","✔ تمت التسوية – متبقي "&amp;TEXT(P3451,"#,##0")),IF(P3451&gt;0,"متبقي "&amp;TEXT(P3451,"#,##0"),"✔ متوازنة"))))),IF(R3451=0,"⚠ أضف سطر عهدة أولًا",IF(OR(C3451="",N(G3451)=0),"⚠ أكمل التاريخ والقيمة",IF(S3451="","⚠ التاريخ خارج السنة المالية",IF(H3451="","⚠ اختر بند الموازنة",IF(I3451="مرفوض","✖ مرفوض من المدير",IF(I3451&lt;&gt;"موافق","⏳ بانتظار موافقة المدير",IF(K3451&lt;&gt;"نعم","⚠ غير مسوى مع الحسابات","✔ معتمد ومسوى")))))))))</f>
        <v/>
      </c>
      <c r="R3451">
        <f>N(R3450)+IF(A3451="عهدة",1,0)</f>
        <v/>
      </c>
      <c r="S3451">
        <f>IF(C3451="","",IF(AND(C3451&gt;=DATE(2026,9,1),C3451&lt;=DATE(2027,8,31)),(YEAR(C3451)-2026)*12+MONTH(C3451)-8,""))</f>
        <v/>
      </c>
      <c r="T3451">
        <f>IF(AND(A3451="مصروف",R3451&gt;0,I3451="موافق",S3451&lt;&gt;"",H3451&lt;&gt;""),N(G3451),0)</f>
        <v/>
      </c>
    </row>
    <row r="3452">
      <c r="A3452" s="19" t="n"/>
      <c r="B3452" s="20">
        <f>IF(A3452="","",IF(R3452=0,"⚠ أضف سطر عهدة أولًا","BDR-"&amp;TEXT(R3452,"000")))</f>
        <v/>
      </c>
      <c r="C3452" s="21" t="n"/>
      <c r="D3452" s="20">
        <f>IF(C3452="","",IF(S3452="","خارج السنة المالية",INDEX(القوائم!$D$2:$D$13,S3452)))</f>
        <v/>
      </c>
      <c r="E3452" s="22" t="n"/>
      <c r="F3452" s="23" t="n"/>
      <c r="G3452" s="23" t="n"/>
      <c r="H3452" s="22" t="n"/>
      <c r="I3452" s="19" t="n"/>
      <c r="J3452" s="21" t="n"/>
      <c r="K3452" s="19" t="n"/>
      <c r="L3452" s="19" t="n"/>
      <c r="M3452" s="21" t="n"/>
      <c r="N3452" s="22" t="n"/>
      <c r="O3452" s="24">
        <f>IF(A3452&lt;&gt;"عهدة","",SUMIFS($G$8:$G$5007,$B$8:$B$5007,B3452,$A$8:$A$5007,"مصروف",$I$8:$I$5007,"&lt;&gt;مرفوض"))</f>
        <v/>
      </c>
      <c r="P3452" s="25">
        <f>IF(A3452&lt;&gt;"عهدة","",N(F3452)-O3452)</f>
        <v/>
      </c>
      <c r="Q3452" s="26">
        <f>IF(A3452="","",IF(A3452="عهدة",IF(N(F3452)=0,"⚠ أدخل قيمة العهدة",IF(P3452&lt;0,"⛔ عجز / زيادة مصروفات "&amp;TEXT(-P3452,"#,##0"),IF(COUNTIFS($B$8:$B$5007,B3452,$A$8:$A$5007,"مصروف",$I$8:$I$5007,"&lt;&gt;مرفوض",$K$8:$K$5007,"&lt;&gt;نعم")&gt;0,"⚠ "&amp;COUNTIFS($B$8:$B$5007,B3452,$A$8:$A$5007,"مصروف",$I$8:$I$5007,"&lt;&gt;مرفوض",$K$8:$K$5007,"&lt;&gt;نعم")&amp;" مصروف غير مسوى",IF(L3452="تمت التسوية",IF(P3452=0,"✔ متوازنة وتمت التسوية","✔ تمت التسوية – متبقي "&amp;TEXT(P3452,"#,##0")),IF(P3452&gt;0,"متبقي "&amp;TEXT(P3452,"#,##0"),"✔ متوازنة"))))),IF(R3452=0,"⚠ أضف سطر عهدة أولًا",IF(OR(C3452="",N(G3452)=0),"⚠ أكمل التاريخ والقيمة",IF(S3452="","⚠ التاريخ خارج السنة المالية",IF(H3452="","⚠ اختر بند الموازنة",IF(I3452="مرفوض","✖ مرفوض من المدير",IF(I3452&lt;&gt;"موافق","⏳ بانتظار موافقة المدير",IF(K3452&lt;&gt;"نعم","⚠ غير مسوى مع الحسابات","✔ معتمد ومسوى")))))))))</f>
        <v/>
      </c>
      <c r="R3452">
        <f>N(R3451)+IF(A3452="عهدة",1,0)</f>
        <v/>
      </c>
      <c r="S3452">
        <f>IF(C3452="","",IF(AND(C3452&gt;=DATE(2026,9,1),C3452&lt;=DATE(2027,8,31)),(YEAR(C3452)-2026)*12+MONTH(C3452)-8,""))</f>
        <v/>
      </c>
      <c r="T3452">
        <f>IF(AND(A3452="مصروف",R3452&gt;0,I3452="موافق",S3452&lt;&gt;"",H3452&lt;&gt;""),N(G3452),0)</f>
        <v/>
      </c>
    </row>
    <row r="3453">
      <c r="A3453" s="19" t="n"/>
      <c r="B3453" s="20">
        <f>IF(A3453="","",IF(R3453=0,"⚠ أضف سطر عهدة أولًا","BDR-"&amp;TEXT(R3453,"000")))</f>
        <v/>
      </c>
      <c r="C3453" s="21" t="n"/>
      <c r="D3453" s="20">
        <f>IF(C3453="","",IF(S3453="","خارج السنة المالية",INDEX(القوائم!$D$2:$D$13,S3453)))</f>
        <v/>
      </c>
      <c r="E3453" s="22" t="n"/>
      <c r="F3453" s="23" t="n"/>
      <c r="G3453" s="23" t="n"/>
      <c r="H3453" s="22" t="n"/>
      <c r="I3453" s="19" t="n"/>
      <c r="J3453" s="21" t="n"/>
      <c r="K3453" s="19" t="n"/>
      <c r="L3453" s="19" t="n"/>
      <c r="M3453" s="21" t="n"/>
      <c r="N3453" s="22" t="n"/>
      <c r="O3453" s="24">
        <f>IF(A3453&lt;&gt;"عهدة","",SUMIFS($G$8:$G$5007,$B$8:$B$5007,B3453,$A$8:$A$5007,"مصروف",$I$8:$I$5007,"&lt;&gt;مرفوض"))</f>
        <v/>
      </c>
      <c r="P3453" s="25">
        <f>IF(A3453&lt;&gt;"عهدة","",N(F3453)-O3453)</f>
        <v/>
      </c>
      <c r="Q3453" s="26">
        <f>IF(A3453="","",IF(A3453="عهدة",IF(N(F3453)=0,"⚠ أدخل قيمة العهدة",IF(P3453&lt;0,"⛔ عجز / زيادة مصروفات "&amp;TEXT(-P3453,"#,##0"),IF(COUNTIFS($B$8:$B$5007,B3453,$A$8:$A$5007,"مصروف",$I$8:$I$5007,"&lt;&gt;مرفوض",$K$8:$K$5007,"&lt;&gt;نعم")&gt;0,"⚠ "&amp;COUNTIFS($B$8:$B$5007,B3453,$A$8:$A$5007,"مصروف",$I$8:$I$5007,"&lt;&gt;مرفوض",$K$8:$K$5007,"&lt;&gt;نعم")&amp;" مصروف غير مسوى",IF(L3453="تمت التسوية",IF(P3453=0,"✔ متوازنة وتمت التسوية","✔ تمت التسوية – متبقي "&amp;TEXT(P3453,"#,##0")),IF(P3453&gt;0,"متبقي "&amp;TEXT(P3453,"#,##0"),"✔ متوازنة"))))),IF(R3453=0,"⚠ أضف سطر عهدة أولًا",IF(OR(C3453="",N(G3453)=0),"⚠ أكمل التاريخ والقيمة",IF(S3453="","⚠ التاريخ خارج السنة المالية",IF(H3453="","⚠ اختر بند الموازنة",IF(I3453="مرفوض","✖ مرفوض من المدير",IF(I3453&lt;&gt;"موافق","⏳ بانتظار موافقة المدير",IF(K3453&lt;&gt;"نعم","⚠ غير مسوى مع الحسابات","✔ معتمد ومسوى")))))))))</f>
        <v/>
      </c>
      <c r="R3453">
        <f>N(R3452)+IF(A3453="عهدة",1,0)</f>
        <v/>
      </c>
      <c r="S3453">
        <f>IF(C3453="","",IF(AND(C3453&gt;=DATE(2026,9,1),C3453&lt;=DATE(2027,8,31)),(YEAR(C3453)-2026)*12+MONTH(C3453)-8,""))</f>
        <v/>
      </c>
      <c r="T3453">
        <f>IF(AND(A3453="مصروف",R3453&gt;0,I3453="موافق",S3453&lt;&gt;"",H3453&lt;&gt;""),N(G3453),0)</f>
        <v/>
      </c>
    </row>
    <row r="3454">
      <c r="A3454" s="19" t="n"/>
      <c r="B3454" s="20">
        <f>IF(A3454="","",IF(R3454=0,"⚠ أضف سطر عهدة أولًا","BDR-"&amp;TEXT(R3454,"000")))</f>
        <v/>
      </c>
      <c r="C3454" s="21" t="n"/>
      <c r="D3454" s="20">
        <f>IF(C3454="","",IF(S3454="","خارج السنة المالية",INDEX(القوائم!$D$2:$D$13,S3454)))</f>
        <v/>
      </c>
      <c r="E3454" s="22" t="n"/>
      <c r="F3454" s="23" t="n"/>
      <c r="G3454" s="23" t="n"/>
      <c r="H3454" s="22" t="n"/>
      <c r="I3454" s="19" t="n"/>
      <c r="J3454" s="21" t="n"/>
      <c r="K3454" s="19" t="n"/>
      <c r="L3454" s="19" t="n"/>
      <c r="M3454" s="21" t="n"/>
      <c r="N3454" s="22" t="n"/>
      <c r="O3454" s="24">
        <f>IF(A3454&lt;&gt;"عهدة","",SUMIFS($G$8:$G$5007,$B$8:$B$5007,B3454,$A$8:$A$5007,"مصروف",$I$8:$I$5007,"&lt;&gt;مرفوض"))</f>
        <v/>
      </c>
      <c r="P3454" s="25">
        <f>IF(A3454&lt;&gt;"عهدة","",N(F3454)-O3454)</f>
        <v/>
      </c>
      <c r="Q3454" s="26">
        <f>IF(A3454="","",IF(A3454="عهدة",IF(N(F3454)=0,"⚠ أدخل قيمة العهدة",IF(P3454&lt;0,"⛔ عجز / زيادة مصروفات "&amp;TEXT(-P3454,"#,##0"),IF(COUNTIFS($B$8:$B$5007,B3454,$A$8:$A$5007,"مصروف",$I$8:$I$5007,"&lt;&gt;مرفوض",$K$8:$K$5007,"&lt;&gt;نعم")&gt;0,"⚠ "&amp;COUNTIFS($B$8:$B$5007,B3454,$A$8:$A$5007,"مصروف",$I$8:$I$5007,"&lt;&gt;مرفوض",$K$8:$K$5007,"&lt;&gt;نعم")&amp;" مصروف غير مسوى",IF(L3454="تمت التسوية",IF(P3454=0,"✔ متوازنة وتمت التسوية","✔ تمت التسوية – متبقي "&amp;TEXT(P3454,"#,##0")),IF(P3454&gt;0,"متبقي "&amp;TEXT(P3454,"#,##0"),"✔ متوازنة"))))),IF(R3454=0,"⚠ أضف سطر عهدة أولًا",IF(OR(C3454="",N(G3454)=0),"⚠ أكمل التاريخ والقيمة",IF(S3454="","⚠ التاريخ خارج السنة المالية",IF(H3454="","⚠ اختر بند الموازنة",IF(I3454="مرفوض","✖ مرفوض من المدير",IF(I3454&lt;&gt;"موافق","⏳ بانتظار موافقة المدير",IF(K3454&lt;&gt;"نعم","⚠ غير مسوى مع الحسابات","✔ معتمد ومسوى")))))))))</f>
        <v/>
      </c>
      <c r="R3454">
        <f>N(R3453)+IF(A3454="عهدة",1,0)</f>
        <v/>
      </c>
      <c r="S3454">
        <f>IF(C3454="","",IF(AND(C3454&gt;=DATE(2026,9,1),C3454&lt;=DATE(2027,8,31)),(YEAR(C3454)-2026)*12+MONTH(C3454)-8,""))</f>
        <v/>
      </c>
      <c r="T3454">
        <f>IF(AND(A3454="مصروف",R3454&gt;0,I3454="موافق",S3454&lt;&gt;"",H3454&lt;&gt;""),N(G3454),0)</f>
        <v/>
      </c>
    </row>
    <row r="3455">
      <c r="A3455" s="19" t="n"/>
      <c r="B3455" s="20">
        <f>IF(A3455="","",IF(R3455=0,"⚠ أضف سطر عهدة أولًا","BDR-"&amp;TEXT(R3455,"000")))</f>
        <v/>
      </c>
      <c r="C3455" s="21" t="n"/>
      <c r="D3455" s="20">
        <f>IF(C3455="","",IF(S3455="","خارج السنة المالية",INDEX(القوائم!$D$2:$D$13,S3455)))</f>
        <v/>
      </c>
      <c r="E3455" s="22" t="n"/>
      <c r="F3455" s="23" t="n"/>
      <c r="G3455" s="23" t="n"/>
      <c r="H3455" s="22" t="n"/>
      <c r="I3455" s="19" t="n"/>
      <c r="J3455" s="21" t="n"/>
      <c r="K3455" s="19" t="n"/>
      <c r="L3455" s="19" t="n"/>
      <c r="M3455" s="21" t="n"/>
      <c r="N3455" s="22" t="n"/>
      <c r="O3455" s="24">
        <f>IF(A3455&lt;&gt;"عهدة","",SUMIFS($G$8:$G$5007,$B$8:$B$5007,B3455,$A$8:$A$5007,"مصروف",$I$8:$I$5007,"&lt;&gt;مرفوض"))</f>
        <v/>
      </c>
      <c r="P3455" s="25">
        <f>IF(A3455&lt;&gt;"عهدة","",N(F3455)-O3455)</f>
        <v/>
      </c>
      <c r="Q3455" s="26">
        <f>IF(A3455="","",IF(A3455="عهدة",IF(N(F3455)=0,"⚠ أدخل قيمة العهدة",IF(P3455&lt;0,"⛔ عجز / زيادة مصروفات "&amp;TEXT(-P3455,"#,##0"),IF(COUNTIFS($B$8:$B$5007,B3455,$A$8:$A$5007,"مصروف",$I$8:$I$5007,"&lt;&gt;مرفوض",$K$8:$K$5007,"&lt;&gt;نعم")&gt;0,"⚠ "&amp;COUNTIFS($B$8:$B$5007,B3455,$A$8:$A$5007,"مصروف",$I$8:$I$5007,"&lt;&gt;مرفوض",$K$8:$K$5007,"&lt;&gt;نعم")&amp;" مصروف غير مسوى",IF(L3455="تمت التسوية",IF(P3455=0,"✔ متوازنة وتمت التسوية","✔ تمت التسوية – متبقي "&amp;TEXT(P3455,"#,##0")),IF(P3455&gt;0,"متبقي "&amp;TEXT(P3455,"#,##0"),"✔ متوازنة"))))),IF(R3455=0,"⚠ أضف سطر عهدة أولًا",IF(OR(C3455="",N(G3455)=0),"⚠ أكمل التاريخ والقيمة",IF(S3455="","⚠ التاريخ خارج السنة المالية",IF(H3455="","⚠ اختر بند الموازنة",IF(I3455="مرفوض","✖ مرفوض من المدير",IF(I3455&lt;&gt;"موافق","⏳ بانتظار موافقة المدير",IF(K3455&lt;&gt;"نعم","⚠ غير مسوى مع الحسابات","✔ معتمد ومسوى")))))))))</f>
        <v/>
      </c>
      <c r="R3455">
        <f>N(R3454)+IF(A3455="عهدة",1,0)</f>
        <v/>
      </c>
      <c r="S3455">
        <f>IF(C3455="","",IF(AND(C3455&gt;=DATE(2026,9,1),C3455&lt;=DATE(2027,8,31)),(YEAR(C3455)-2026)*12+MONTH(C3455)-8,""))</f>
        <v/>
      </c>
      <c r="T3455">
        <f>IF(AND(A3455="مصروف",R3455&gt;0,I3455="موافق",S3455&lt;&gt;"",H3455&lt;&gt;""),N(G3455),0)</f>
        <v/>
      </c>
    </row>
    <row r="3456">
      <c r="A3456" s="19" t="n"/>
      <c r="B3456" s="20">
        <f>IF(A3456="","",IF(R3456=0,"⚠ أضف سطر عهدة أولًا","BDR-"&amp;TEXT(R3456,"000")))</f>
        <v/>
      </c>
      <c r="C3456" s="21" t="n"/>
      <c r="D3456" s="20">
        <f>IF(C3456="","",IF(S3456="","خارج السنة المالية",INDEX(القوائم!$D$2:$D$13,S3456)))</f>
        <v/>
      </c>
      <c r="E3456" s="22" t="n"/>
      <c r="F3456" s="23" t="n"/>
      <c r="G3456" s="23" t="n"/>
      <c r="H3456" s="22" t="n"/>
      <c r="I3456" s="19" t="n"/>
      <c r="J3456" s="21" t="n"/>
      <c r="K3456" s="19" t="n"/>
      <c r="L3456" s="19" t="n"/>
      <c r="M3456" s="21" t="n"/>
      <c r="N3456" s="22" t="n"/>
      <c r="O3456" s="24">
        <f>IF(A3456&lt;&gt;"عهدة","",SUMIFS($G$8:$G$5007,$B$8:$B$5007,B3456,$A$8:$A$5007,"مصروف",$I$8:$I$5007,"&lt;&gt;مرفوض"))</f>
        <v/>
      </c>
      <c r="P3456" s="25">
        <f>IF(A3456&lt;&gt;"عهدة","",N(F3456)-O3456)</f>
        <v/>
      </c>
      <c r="Q3456" s="26">
        <f>IF(A3456="","",IF(A3456="عهدة",IF(N(F3456)=0,"⚠ أدخل قيمة العهدة",IF(P3456&lt;0,"⛔ عجز / زيادة مصروفات "&amp;TEXT(-P3456,"#,##0"),IF(COUNTIFS($B$8:$B$5007,B3456,$A$8:$A$5007,"مصروف",$I$8:$I$5007,"&lt;&gt;مرفوض",$K$8:$K$5007,"&lt;&gt;نعم")&gt;0,"⚠ "&amp;COUNTIFS($B$8:$B$5007,B3456,$A$8:$A$5007,"مصروف",$I$8:$I$5007,"&lt;&gt;مرفوض",$K$8:$K$5007,"&lt;&gt;نعم")&amp;" مصروف غير مسوى",IF(L3456="تمت التسوية",IF(P3456=0,"✔ متوازنة وتمت التسوية","✔ تمت التسوية – متبقي "&amp;TEXT(P3456,"#,##0")),IF(P3456&gt;0,"متبقي "&amp;TEXT(P3456,"#,##0"),"✔ متوازنة"))))),IF(R3456=0,"⚠ أضف سطر عهدة أولًا",IF(OR(C3456="",N(G3456)=0),"⚠ أكمل التاريخ والقيمة",IF(S3456="","⚠ التاريخ خارج السنة المالية",IF(H3456="","⚠ اختر بند الموازنة",IF(I3456="مرفوض","✖ مرفوض من المدير",IF(I3456&lt;&gt;"موافق","⏳ بانتظار موافقة المدير",IF(K3456&lt;&gt;"نعم","⚠ غير مسوى مع الحسابات","✔ معتمد ومسوى")))))))))</f>
        <v/>
      </c>
      <c r="R3456">
        <f>N(R3455)+IF(A3456="عهدة",1,0)</f>
        <v/>
      </c>
      <c r="S3456">
        <f>IF(C3456="","",IF(AND(C3456&gt;=DATE(2026,9,1),C3456&lt;=DATE(2027,8,31)),(YEAR(C3456)-2026)*12+MONTH(C3456)-8,""))</f>
        <v/>
      </c>
      <c r="T3456">
        <f>IF(AND(A3456="مصروف",R3456&gt;0,I3456="موافق",S3456&lt;&gt;"",H3456&lt;&gt;""),N(G3456),0)</f>
        <v/>
      </c>
    </row>
    <row r="3457">
      <c r="A3457" s="19" t="n"/>
      <c r="B3457" s="20">
        <f>IF(A3457="","",IF(R3457=0,"⚠ أضف سطر عهدة أولًا","BDR-"&amp;TEXT(R3457,"000")))</f>
        <v/>
      </c>
      <c r="C3457" s="21" t="n"/>
      <c r="D3457" s="20">
        <f>IF(C3457="","",IF(S3457="","خارج السنة المالية",INDEX(القوائم!$D$2:$D$13,S3457)))</f>
        <v/>
      </c>
      <c r="E3457" s="22" t="n"/>
      <c r="F3457" s="23" t="n"/>
      <c r="G3457" s="23" t="n"/>
      <c r="H3457" s="22" t="n"/>
      <c r="I3457" s="19" t="n"/>
      <c r="J3457" s="21" t="n"/>
      <c r="K3457" s="19" t="n"/>
      <c r="L3457" s="19" t="n"/>
      <c r="M3457" s="21" t="n"/>
      <c r="N3457" s="22" t="n"/>
      <c r="O3457" s="24">
        <f>IF(A3457&lt;&gt;"عهدة","",SUMIFS($G$8:$G$5007,$B$8:$B$5007,B3457,$A$8:$A$5007,"مصروف",$I$8:$I$5007,"&lt;&gt;مرفوض"))</f>
        <v/>
      </c>
      <c r="P3457" s="25">
        <f>IF(A3457&lt;&gt;"عهدة","",N(F3457)-O3457)</f>
        <v/>
      </c>
      <c r="Q3457" s="26">
        <f>IF(A3457="","",IF(A3457="عهدة",IF(N(F3457)=0,"⚠ أدخل قيمة العهدة",IF(P3457&lt;0,"⛔ عجز / زيادة مصروفات "&amp;TEXT(-P3457,"#,##0"),IF(COUNTIFS($B$8:$B$5007,B3457,$A$8:$A$5007,"مصروف",$I$8:$I$5007,"&lt;&gt;مرفوض",$K$8:$K$5007,"&lt;&gt;نعم")&gt;0,"⚠ "&amp;COUNTIFS($B$8:$B$5007,B3457,$A$8:$A$5007,"مصروف",$I$8:$I$5007,"&lt;&gt;مرفوض",$K$8:$K$5007,"&lt;&gt;نعم")&amp;" مصروف غير مسوى",IF(L3457="تمت التسوية",IF(P3457=0,"✔ متوازنة وتمت التسوية","✔ تمت التسوية – متبقي "&amp;TEXT(P3457,"#,##0")),IF(P3457&gt;0,"متبقي "&amp;TEXT(P3457,"#,##0"),"✔ متوازنة"))))),IF(R3457=0,"⚠ أضف سطر عهدة أولًا",IF(OR(C3457="",N(G3457)=0),"⚠ أكمل التاريخ والقيمة",IF(S3457="","⚠ التاريخ خارج السنة المالية",IF(H3457="","⚠ اختر بند الموازنة",IF(I3457="مرفوض","✖ مرفوض من المدير",IF(I3457&lt;&gt;"موافق","⏳ بانتظار موافقة المدير",IF(K3457&lt;&gt;"نعم","⚠ غير مسوى مع الحسابات","✔ معتمد ومسوى")))))))))</f>
        <v/>
      </c>
      <c r="R3457">
        <f>N(R3456)+IF(A3457="عهدة",1,0)</f>
        <v/>
      </c>
      <c r="S3457">
        <f>IF(C3457="","",IF(AND(C3457&gt;=DATE(2026,9,1),C3457&lt;=DATE(2027,8,31)),(YEAR(C3457)-2026)*12+MONTH(C3457)-8,""))</f>
        <v/>
      </c>
      <c r="T3457">
        <f>IF(AND(A3457="مصروف",R3457&gt;0,I3457="موافق",S3457&lt;&gt;"",H3457&lt;&gt;""),N(G3457),0)</f>
        <v/>
      </c>
    </row>
    <row r="3458">
      <c r="A3458" s="19" t="n"/>
      <c r="B3458" s="20">
        <f>IF(A3458="","",IF(R3458=0,"⚠ أضف سطر عهدة أولًا","BDR-"&amp;TEXT(R3458,"000")))</f>
        <v/>
      </c>
      <c r="C3458" s="21" t="n"/>
      <c r="D3458" s="20">
        <f>IF(C3458="","",IF(S3458="","خارج السنة المالية",INDEX(القوائم!$D$2:$D$13,S3458)))</f>
        <v/>
      </c>
      <c r="E3458" s="22" t="n"/>
      <c r="F3458" s="23" t="n"/>
      <c r="G3458" s="23" t="n"/>
      <c r="H3458" s="22" t="n"/>
      <c r="I3458" s="19" t="n"/>
      <c r="J3458" s="21" t="n"/>
      <c r="K3458" s="19" t="n"/>
      <c r="L3458" s="19" t="n"/>
      <c r="M3458" s="21" t="n"/>
      <c r="N3458" s="22" t="n"/>
      <c r="O3458" s="24">
        <f>IF(A3458&lt;&gt;"عهدة","",SUMIFS($G$8:$G$5007,$B$8:$B$5007,B3458,$A$8:$A$5007,"مصروف",$I$8:$I$5007,"&lt;&gt;مرفوض"))</f>
        <v/>
      </c>
      <c r="P3458" s="25">
        <f>IF(A3458&lt;&gt;"عهدة","",N(F3458)-O3458)</f>
        <v/>
      </c>
      <c r="Q3458" s="26">
        <f>IF(A3458="","",IF(A3458="عهدة",IF(N(F3458)=0,"⚠ أدخل قيمة العهدة",IF(P3458&lt;0,"⛔ عجز / زيادة مصروفات "&amp;TEXT(-P3458,"#,##0"),IF(COUNTIFS($B$8:$B$5007,B3458,$A$8:$A$5007,"مصروف",$I$8:$I$5007,"&lt;&gt;مرفوض",$K$8:$K$5007,"&lt;&gt;نعم")&gt;0,"⚠ "&amp;COUNTIFS($B$8:$B$5007,B3458,$A$8:$A$5007,"مصروف",$I$8:$I$5007,"&lt;&gt;مرفوض",$K$8:$K$5007,"&lt;&gt;نعم")&amp;" مصروف غير مسوى",IF(L3458="تمت التسوية",IF(P3458=0,"✔ متوازنة وتمت التسوية","✔ تمت التسوية – متبقي "&amp;TEXT(P3458,"#,##0")),IF(P3458&gt;0,"متبقي "&amp;TEXT(P3458,"#,##0"),"✔ متوازنة"))))),IF(R3458=0,"⚠ أضف سطر عهدة أولًا",IF(OR(C3458="",N(G3458)=0),"⚠ أكمل التاريخ والقيمة",IF(S3458="","⚠ التاريخ خارج السنة المالية",IF(H3458="","⚠ اختر بند الموازنة",IF(I3458="مرفوض","✖ مرفوض من المدير",IF(I3458&lt;&gt;"موافق","⏳ بانتظار موافقة المدير",IF(K3458&lt;&gt;"نعم","⚠ غير مسوى مع الحسابات","✔ معتمد ومسوى")))))))))</f>
        <v/>
      </c>
      <c r="R3458">
        <f>N(R3457)+IF(A3458="عهدة",1,0)</f>
        <v/>
      </c>
      <c r="S3458">
        <f>IF(C3458="","",IF(AND(C3458&gt;=DATE(2026,9,1),C3458&lt;=DATE(2027,8,31)),(YEAR(C3458)-2026)*12+MONTH(C3458)-8,""))</f>
        <v/>
      </c>
      <c r="T3458">
        <f>IF(AND(A3458="مصروف",R3458&gt;0,I3458="موافق",S3458&lt;&gt;"",H3458&lt;&gt;""),N(G3458),0)</f>
        <v/>
      </c>
    </row>
    <row r="3459">
      <c r="A3459" s="19" t="n"/>
      <c r="B3459" s="20">
        <f>IF(A3459="","",IF(R3459=0,"⚠ أضف سطر عهدة أولًا","BDR-"&amp;TEXT(R3459,"000")))</f>
        <v/>
      </c>
      <c r="C3459" s="21" t="n"/>
      <c r="D3459" s="20">
        <f>IF(C3459="","",IF(S3459="","خارج السنة المالية",INDEX(القوائم!$D$2:$D$13,S3459)))</f>
        <v/>
      </c>
      <c r="E3459" s="22" t="n"/>
      <c r="F3459" s="23" t="n"/>
      <c r="G3459" s="23" t="n"/>
      <c r="H3459" s="22" t="n"/>
      <c r="I3459" s="19" t="n"/>
      <c r="J3459" s="21" t="n"/>
      <c r="K3459" s="19" t="n"/>
      <c r="L3459" s="19" t="n"/>
      <c r="M3459" s="21" t="n"/>
      <c r="N3459" s="22" t="n"/>
      <c r="O3459" s="24">
        <f>IF(A3459&lt;&gt;"عهدة","",SUMIFS($G$8:$G$5007,$B$8:$B$5007,B3459,$A$8:$A$5007,"مصروف",$I$8:$I$5007,"&lt;&gt;مرفوض"))</f>
        <v/>
      </c>
      <c r="P3459" s="25">
        <f>IF(A3459&lt;&gt;"عهدة","",N(F3459)-O3459)</f>
        <v/>
      </c>
      <c r="Q3459" s="26">
        <f>IF(A3459="","",IF(A3459="عهدة",IF(N(F3459)=0,"⚠ أدخل قيمة العهدة",IF(P3459&lt;0,"⛔ عجز / زيادة مصروفات "&amp;TEXT(-P3459,"#,##0"),IF(COUNTIFS($B$8:$B$5007,B3459,$A$8:$A$5007,"مصروف",$I$8:$I$5007,"&lt;&gt;مرفوض",$K$8:$K$5007,"&lt;&gt;نعم")&gt;0,"⚠ "&amp;COUNTIFS($B$8:$B$5007,B3459,$A$8:$A$5007,"مصروف",$I$8:$I$5007,"&lt;&gt;مرفوض",$K$8:$K$5007,"&lt;&gt;نعم")&amp;" مصروف غير مسوى",IF(L3459="تمت التسوية",IF(P3459=0,"✔ متوازنة وتمت التسوية","✔ تمت التسوية – متبقي "&amp;TEXT(P3459,"#,##0")),IF(P3459&gt;0,"متبقي "&amp;TEXT(P3459,"#,##0"),"✔ متوازنة"))))),IF(R3459=0,"⚠ أضف سطر عهدة أولًا",IF(OR(C3459="",N(G3459)=0),"⚠ أكمل التاريخ والقيمة",IF(S3459="","⚠ التاريخ خارج السنة المالية",IF(H3459="","⚠ اختر بند الموازنة",IF(I3459="مرفوض","✖ مرفوض من المدير",IF(I3459&lt;&gt;"موافق","⏳ بانتظار موافقة المدير",IF(K3459&lt;&gt;"نعم","⚠ غير مسوى مع الحسابات","✔ معتمد ومسوى")))))))))</f>
        <v/>
      </c>
      <c r="R3459">
        <f>N(R3458)+IF(A3459="عهدة",1,0)</f>
        <v/>
      </c>
      <c r="S3459">
        <f>IF(C3459="","",IF(AND(C3459&gt;=DATE(2026,9,1),C3459&lt;=DATE(2027,8,31)),(YEAR(C3459)-2026)*12+MONTH(C3459)-8,""))</f>
        <v/>
      </c>
      <c r="T3459">
        <f>IF(AND(A3459="مصروف",R3459&gt;0,I3459="موافق",S3459&lt;&gt;"",H3459&lt;&gt;""),N(G3459),0)</f>
        <v/>
      </c>
    </row>
    <row r="3460">
      <c r="A3460" s="19" t="n"/>
      <c r="B3460" s="20">
        <f>IF(A3460="","",IF(R3460=0,"⚠ أضف سطر عهدة أولًا","BDR-"&amp;TEXT(R3460,"000")))</f>
        <v/>
      </c>
      <c r="C3460" s="21" t="n"/>
      <c r="D3460" s="20">
        <f>IF(C3460="","",IF(S3460="","خارج السنة المالية",INDEX(القوائم!$D$2:$D$13,S3460)))</f>
        <v/>
      </c>
      <c r="E3460" s="22" t="n"/>
      <c r="F3460" s="23" t="n"/>
      <c r="G3460" s="23" t="n"/>
      <c r="H3460" s="22" t="n"/>
      <c r="I3460" s="19" t="n"/>
      <c r="J3460" s="21" t="n"/>
      <c r="K3460" s="19" t="n"/>
      <c r="L3460" s="19" t="n"/>
      <c r="M3460" s="21" t="n"/>
      <c r="N3460" s="22" t="n"/>
      <c r="O3460" s="24">
        <f>IF(A3460&lt;&gt;"عهدة","",SUMIFS($G$8:$G$5007,$B$8:$B$5007,B3460,$A$8:$A$5007,"مصروف",$I$8:$I$5007,"&lt;&gt;مرفوض"))</f>
        <v/>
      </c>
      <c r="P3460" s="25">
        <f>IF(A3460&lt;&gt;"عهدة","",N(F3460)-O3460)</f>
        <v/>
      </c>
      <c r="Q3460" s="26">
        <f>IF(A3460="","",IF(A3460="عهدة",IF(N(F3460)=0,"⚠ أدخل قيمة العهدة",IF(P3460&lt;0,"⛔ عجز / زيادة مصروفات "&amp;TEXT(-P3460,"#,##0"),IF(COUNTIFS($B$8:$B$5007,B3460,$A$8:$A$5007,"مصروف",$I$8:$I$5007,"&lt;&gt;مرفوض",$K$8:$K$5007,"&lt;&gt;نعم")&gt;0,"⚠ "&amp;COUNTIFS($B$8:$B$5007,B3460,$A$8:$A$5007,"مصروف",$I$8:$I$5007,"&lt;&gt;مرفوض",$K$8:$K$5007,"&lt;&gt;نعم")&amp;" مصروف غير مسوى",IF(L3460="تمت التسوية",IF(P3460=0,"✔ متوازنة وتمت التسوية","✔ تمت التسوية – متبقي "&amp;TEXT(P3460,"#,##0")),IF(P3460&gt;0,"متبقي "&amp;TEXT(P3460,"#,##0"),"✔ متوازنة"))))),IF(R3460=0,"⚠ أضف سطر عهدة أولًا",IF(OR(C3460="",N(G3460)=0),"⚠ أكمل التاريخ والقيمة",IF(S3460="","⚠ التاريخ خارج السنة المالية",IF(H3460="","⚠ اختر بند الموازنة",IF(I3460="مرفوض","✖ مرفوض من المدير",IF(I3460&lt;&gt;"موافق","⏳ بانتظار موافقة المدير",IF(K3460&lt;&gt;"نعم","⚠ غير مسوى مع الحسابات","✔ معتمد ومسوى")))))))))</f>
        <v/>
      </c>
      <c r="R3460">
        <f>N(R3459)+IF(A3460="عهدة",1,0)</f>
        <v/>
      </c>
      <c r="S3460">
        <f>IF(C3460="","",IF(AND(C3460&gt;=DATE(2026,9,1),C3460&lt;=DATE(2027,8,31)),(YEAR(C3460)-2026)*12+MONTH(C3460)-8,""))</f>
        <v/>
      </c>
      <c r="T3460">
        <f>IF(AND(A3460="مصروف",R3460&gt;0,I3460="موافق",S3460&lt;&gt;"",H3460&lt;&gt;""),N(G3460),0)</f>
        <v/>
      </c>
    </row>
    <row r="3461">
      <c r="A3461" s="19" t="n"/>
      <c r="B3461" s="20">
        <f>IF(A3461="","",IF(R3461=0,"⚠ أضف سطر عهدة أولًا","BDR-"&amp;TEXT(R3461,"000")))</f>
        <v/>
      </c>
      <c r="C3461" s="21" t="n"/>
      <c r="D3461" s="20">
        <f>IF(C3461="","",IF(S3461="","خارج السنة المالية",INDEX(القوائم!$D$2:$D$13,S3461)))</f>
        <v/>
      </c>
      <c r="E3461" s="22" t="n"/>
      <c r="F3461" s="23" t="n"/>
      <c r="G3461" s="23" t="n"/>
      <c r="H3461" s="22" t="n"/>
      <c r="I3461" s="19" t="n"/>
      <c r="J3461" s="21" t="n"/>
      <c r="K3461" s="19" t="n"/>
      <c r="L3461" s="19" t="n"/>
      <c r="M3461" s="21" t="n"/>
      <c r="N3461" s="22" t="n"/>
      <c r="O3461" s="24">
        <f>IF(A3461&lt;&gt;"عهدة","",SUMIFS($G$8:$G$5007,$B$8:$B$5007,B3461,$A$8:$A$5007,"مصروف",$I$8:$I$5007,"&lt;&gt;مرفوض"))</f>
        <v/>
      </c>
      <c r="P3461" s="25">
        <f>IF(A3461&lt;&gt;"عهدة","",N(F3461)-O3461)</f>
        <v/>
      </c>
      <c r="Q3461" s="26">
        <f>IF(A3461="","",IF(A3461="عهدة",IF(N(F3461)=0,"⚠ أدخل قيمة العهدة",IF(P3461&lt;0,"⛔ عجز / زيادة مصروفات "&amp;TEXT(-P3461,"#,##0"),IF(COUNTIFS($B$8:$B$5007,B3461,$A$8:$A$5007,"مصروف",$I$8:$I$5007,"&lt;&gt;مرفوض",$K$8:$K$5007,"&lt;&gt;نعم")&gt;0,"⚠ "&amp;COUNTIFS($B$8:$B$5007,B3461,$A$8:$A$5007,"مصروف",$I$8:$I$5007,"&lt;&gt;مرفوض",$K$8:$K$5007,"&lt;&gt;نعم")&amp;" مصروف غير مسوى",IF(L3461="تمت التسوية",IF(P3461=0,"✔ متوازنة وتمت التسوية","✔ تمت التسوية – متبقي "&amp;TEXT(P3461,"#,##0")),IF(P3461&gt;0,"متبقي "&amp;TEXT(P3461,"#,##0"),"✔ متوازنة"))))),IF(R3461=0,"⚠ أضف سطر عهدة أولًا",IF(OR(C3461="",N(G3461)=0),"⚠ أكمل التاريخ والقيمة",IF(S3461="","⚠ التاريخ خارج السنة المالية",IF(H3461="","⚠ اختر بند الموازنة",IF(I3461="مرفوض","✖ مرفوض من المدير",IF(I3461&lt;&gt;"موافق","⏳ بانتظار موافقة المدير",IF(K3461&lt;&gt;"نعم","⚠ غير مسوى مع الحسابات","✔ معتمد ومسوى")))))))))</f>
        <v/>
      </c>
      <c r="R3461">
        <f>N(R3460)+IF(A3461="عهدة",1,0)</f>
        <v/>
      </c>
      <c r="S3461">
        <f>IF(C3461="","",IF(AND(C3461&gt;=DATE(2026,9,1),C3461&lt;=DATE(2027,8,31)),(YEAR(C3461)-2026)*12+MONTH(C3461)-8,""))</f>
        <v/>
      </c>
      <c r="T3461">
        <f>IF(AND(A3461="مصروف",R3461&gt;0,I3461="موافق",S3461&lt;&gt;"",H3461&lt;&gt;""),N(G3461),0)</f>
        <v/>
      </c>
    </row>
    <row r="3462">
      <c r="A3462" s="19" t="n"/>
      <c r="B3462" s="20">
        <f>IF(A3462="","",IF(R3462=0,"⚠ أضف سطر عهدة أولًا","BDR-"&amp;TEXT(R3462,"000")))</f>
        <v/>
      </c>
      <c r="C3462" s="21" t="n"/>
      <c r="D3462" s="20">
        <f>IF(C3462="","",IF(S3462="","خارج السنة المالية",INDEX(القوائم!$D$2:$D$13,S3462)))</f>
        <v/>
      </c>
      <c r="E3462" s="22" t="n"/>
      <c r="F3462" s="23" t="n"/>
      <c r="G3462" s="23" t="n"/>
      <c r="H3462" s="22" t="n"/>
      <c r="I3462" s="19" t="n"/>
      <c r="J3462" s="21" t="n"/>
      <c r="K3462" s="19" t="n"/>
      <c r="L3462" s="19" t="n"/>
      <c r="M3462" s="21" t="n"/>
      <c r="N3462" s="22" t="n"/>
      <c r="O3462" s="24">
        <f>IF(A3462&lt;&gt;"عهدة","",SUMIFS($G$8:$G$5007,$B$8:$B$5007,B3462,$A$8:$A$5007,"مصروف",$I$8:$I$5007,"&lt;&gt;مرفوض"))</f>
        <v/>
      </c>
      <c r="P3462" s="25">
        <f>IF(A3462&lt;&gt;"عهدة","",N(F3462)-O3462)</f>
        <v/>
      </c>
      <c r="Q3462" s="26">
        <f>IF(A3462="","",IF(A3462="عهدة",IF(N(F3462)=0,"⚠ أدخل قيمة العهدة",IF(P3462&lt;0,"⛔ عجز / زيادة مصروفات "&amp;TEXT(-P3462,"#,##0"),IF(COUNTIFS($B$8:$B$5007,B3462,$A$8:$A$5007,"مصروف",$I$8:$I$5007,"&lt;&gt;مرفوض",$K$8:$K$5007,"&lt;&gt;نعم")&gt;0,"⚠ "&amp;COUNTIFS($B$8:$B$5007,B3462,$A$8:$A$5007,"مصروف",$I$8:$I$5007,"&lt;&gt;مرفوض",$K$8:$K$5007,"&lt;&gt;نعم")&amp;" مصروف غير مسوى",IF(L3462="تمت التسوية",IF(P3462=0,"✔ متوازنة وتمت التسوية","✔ تمت التسوية – متبقي "&amp;TEXT(P3462,"#,##0")),IF(P3462&gt;0,"متبقي "&amp;TEXT(P3462,"#,##0"),"✔ متوازنة"))))),IF(R3462=0,"⚠ أضف سطر عهدة أولًا",IF(OR(C3462="",N(G3462)=0),"⚠ أكمل التاريخ والقيمة",IF(S3462="","⚠ التاريخ خارج السنة المالية",IF(H3462="","⚠ اختر بند الموازنة",IF(I3462="مرفوض","✖ مرفوض من المدير",IF(I3462&lt;&gt;"موافق","⏳ بانتظار موافقة المدير",IF(K3462&lt;&gt;"نعم","⚠ غير مسوى مع الحسابات","✔ معتمد ومسوى")))))))))</f>
        <v/>
      </c>
      <c r="R3462">
        <f>N(R3461)+IF(A3462="عهدة",1,0)</f>
        <v/>
      </c>
      <c r="S3462">
        <f>IF(C3462="","",IF(AND(C3462&gt;=DATE(2026,9,1),C3462&lt;=DATE(2027,8,31)),(YEAR(C3462)-2026)*12+MONTH(C3462)-8,""))</f>
        <v/>
      </c>
      <c r="T3462">
        <f>IF(AND(A3462="مصروف",R3462&gt;0,I3462="موافق",S3462&lt;&gt;"",H3462&lt;&gt;""),N(G3462),0)</f>
        <v/>
      </c>
    </row>
    <row r="3463">
      <c r="A3463" s="19" t="n"/>
      <c r="B3463" s="20">
        <f>IF(A3463="","",IF(R3463=0,"⚠ أضف سطر عهدة أولًا","BDR-"&amp;TEXT(R3463,"000")))</f>
        <v/>
      </c>
      <c r="C3463" s="21" t="n"/>
      <c r="D3463" s="20">
        <f>IF(C3463="","",IF(S3463="","خارج السنة المالية",INDEX(القوائم!$D$2:$D$13,S3463)))</f>
        <v/>
      </c>
      <c r="E3463" s="22" t="n"/>
      <c r="F3463" s="23" t="n"/>
      <c r="G3463" s="23" t="n"/>
      <c r="H3463" s="22" t="n"/>
      <c r="I3463" s="19" t="n"/>
      <c r="J3463" s="21" t="n"/>
      <c r="K3463" s="19" t="n"/>
      <c r="L3463" s="19" t="n"/>
      <c r="M3463" s="21" t="n"/>
      <c r="N3463" s="22" t="n"/>
      <c r="O3463" s="24">
        <f>IF(A3463&lt;&gt;"عهدة","",SUMIFS($G$8:$G$5007,$B$8:$B$5007,B3463,$A$8:$A$5007,"مصروف",$I$8:$I$5007,"&lt;&gt;مرفوض"))</f>
        <v/>
      </c>
      <c r="P3463" s="25">
        <f>IF(A3463&lt;&gt;"عهدة","",N(F3463)-O3463)</f>
        <v/>
      </c>
      <c r="Q3463" s="26">
        <f>IF(A3463="","",IF(A3463="عهدة",IF(N(F3463)=0,"⚠ أدخل قيمة العهدة",IF(P3463&lt;0,"⛔ عجز / زيادة مصروفات "&amp;TEXT(-P3463,"#,##0"),IF(COUNTIFS($B$8:$B$5007,B3463,$A$8:$A$5007,"مصروف",$I$8:$I$5007,"&lt;&gt;مرفوض",$K$8:$K$5007,"&lt;&gt;نعم")&gt;0,"⚠ "&amp;COUNTIFS($B$8:$B$5007,B3463,$A$8:$A$5007,"مصروف",$I$8:$I$5007,"&lt;&gt;مرفوض",$K$8:$K$5007,"&lt;&gt;نعم")&amp;" مصروف غير مسوى",IF(L3463="تمت التسوية",IF(P3463=0,"✔ متوازنة وتمت التسوية","✔ تمت التسوية – متبقي "&amp;TEXT(P3463,"#,##0")),IF(P3463&gt;0,"متبقي "&amp;TEXT(P3463,"#,##0"),"✔ متوازنة"))))),IF(R3463=0,"⚠ أضف سطر عهدة أولًا",IF(OR(C3463="",N(G3463)=0),"⚠ أكمل التاريخ والقيمة",IF(S3463="","⚠ التاريخ خارج السنة المالية",IF(H3463="","⚠ اختر بند الموازنة",IF(I3463="مرفوض","✖ مرفوض من المدير",IF(I3463&lt;&gt;"موافق","⏳ بانتظار موافقة المدير",IF(K3463&lt;&gt;"نعم","⚠ غير مسوى مع الحسابات","✔ معتمد ومسوى")))))))))</f>
        <v/>
      </c>
      <c r="R3463">
        <f>N(R3462)+IF(A3463="عهدة",1,0)</f>
        <v/>
      </c>
      <c r="S3463">
        <f>IF(C3463="","",IF(AND(C3463&gt;=DATE(2026,9,1),C3463&lt;=DATE(2027,8,31)),(YEAR(C3463)-2026)*12+MONTH(C3463)-8,""))</f>
        <v/>
      </c>
      <c r="T3463">
        <f>IF(AND(A3463="مصروف",R3463&gt;0,I3463="موافق",S3463&lt;&gt;"",H3463&lt;&gt;""),N(G3463),0)</f>
        <v/>
      </c>
    </row>
    <row r="3464">
      <c r="A3464" s="19" t="n"/>
      <c r="B3464" s="20">
        <f>IF(A3464="","",IF(R3464=0,"⚠ أضف سطر عهدة أولًا","BDR-"&amp;TEXT(R3464,"000")))</f>
        <v/>
      </c>
      <c r="C3464" s="21" t="n"/>
      <c r="D3464" s="20">
        <f>IF(C3464="","",IF(S3464="","خارج السنة المالية",INDEX(القوائم!$D$2:$D$13,S3464)))</f>
        <v/>
      </c>
      <c r="E3464" s="22" t="n"/>
      <c r="F3464" s="23" t="n"/>
      <c r="G3464" s="23" t="n"/>
      <c r="H3464" s="22" t="n"/>
      <c r="I3464" s="19" t="n"/>
      <c r="J3464" s="21" t="n"/>
      <c r="K3464" s="19" t="n"/>
      <c r="L3464" s="19" t="n"/>
      <c r="M3464" s="21" t="n"/>
      <c r="N3464" s="22" t="n"/>
      <c r="O3464" s="24">
        <f>IF(A3464&lt;&gt;"عهدة","",SUMIFS($G$8:$G$5007,$B$8:$B$5007,B3464,$A$8:$A$5007,"مصروف",$I$8:$I$5007,"&lt;&gt;مرفوض"))</f>
        <v/>
      </c>
      <c r="P3464" s="25">
        <f>IF(A3464&lt;&gt;"عهدة","",N(F3464)-O3464)</f>
        <v/>
      </c>
      <c r="Q3464" s="26">
        <f>IF(A3464="","",IF(A3464="عهدة",IF(N(F3464)=0,"⚠ أدخل قيمة العهدة",IF(P3464&lt;0,"⛔ عجز / زيادة مصروفات "&amp;TEXT(-P3464,"#,##0"),IF(COUNTIFS($B$8:$B$5007,B3464,$A$8:$A$5007,"مصروف",$I$8:$I$5007,"&lt;&gt;مرفوض",$K$8:$K$5007,"&lt;&gt;نعم")&gt;0,"⚠ "&amp;COUNTIFS($B$8:$B$5007,B3464,$A$8:$A$5007,"مصروف",$I$8:$I$5007,"&lt;&gt;مرفوض",$K$8:$K$5007,"&lt;&gt;نعم")&amp;" مصروف غير مسوى",IF(L3464="تمت التسوية",IF(P3464=0,"✔ متوازنة وتمت التسوية","✔ تمت التسوية – متبقي "&amp;TEXT(P3464,"#,##0")),IF(P3464&gt;0,"متبقي "&amp;TEXT(P3464,"#,##0"),"✔ متوازنة"))))),IF(R3464=0,"⚠ أضف سطر عهدة أولًا",IF(OR(C3464="",N(G3464)=0),"⚠ أكمل التاريخ والقيمة",IF(S3464="","⚠ التاريخ خارج السنة المالية",IF(H3464="","⚠ اختر بند الموازنة",IF(I3464="مرفوض","✖ مرفوض من المدير",IF(I3464&lt;&gt;"موافق","⏳ بانتظار موافقة المدير",IF(K3464&lt;&gt;"نعم","⚠ غير مسوى مع الحسابات","✔ معتمد ومسوى")))))))))</f>
        <v/>
      </c>
      <c r="R3464">
        <f>N(R3463)+IF(A3464="عهدة",1,0)</f>
        <v/>
      </c>
      <c r="S3464">
        <f>IF(C3464="","",IF(AND(C3464&gt;=DATE(2026,9,1),C3464&lt;=DATE(2027,8,31)),(YEAR(C3464)-2026)*12+MONTH(C3464)-8,""))</f>
        <v/>
      </c>
      <c r="T3464">
        <f>IF(AND(A3464="مصروف",R3464&gt;0,I3464="موافق",S3464&lt;&gt;"",H3464&lt;&gt;""),N(G3464),0)</f>
        <v/>
      </c>
    </row>
    <row r="3465">
      <c r="A3465" s="19" t="n"/>
      <c r="B3465" s="20">
        <f>IF(A3465="","",IF(R3465=0,"⚠ أضف سطر عهدة أولًا","BDR-"&amp;TEXT(R3465,"000")))</f>
        <v/>
      </c>
      <c r="C3465" s="21" t="n"/>
      <c r="D3465" s="20">
        <f>IF(C3465="","",IF(S3465="","خارج السنة المالية",INDEX(القوائم!$D$2:$D$13,S3465)))</f>
        <v/>
      </c>
      <c r="E3465" s="22" t="n"/>
      <c r="F3465" s="23" t="n"/>
      <c r="G3465" s="23" t="n"/>
      <c r="H3465" s="22" t="n"/>
      <c r="I3465" s="19" t="n"/>
      <c r="J3465" s="21" t="n"/>
      <c r="K3465" s="19" t="n"/>
      <c r="L3465" s="19" t="n"/>
      <c r="M3465" s="21" t="n"/>
      <c r="N3465" s="22" t="n"/>
      <c r="O3465" s="24">
        <f>IF(A3465&lt;&gt;"عهدة","",SUMIFS($G$8:$G$5007,$B$8:$B$5007,B3465,$A$8:$A$5007,"مصروف",$I$8:$I$5007,"&lt;&gt;مرفوض"))</f>
        <v/>
      </c>
      <c r="P3465" s="25">
        <f>IF(A3465&lt;&gt;"عهدة","",N(F3465)-O3465)</f>
        <v/>
      </c>
      <c r="Q3465" s="26">
        <f>IF(A3465="","",IF(A3465="عهدة",IF(N(F3465)=0,"⚠ أدخل قيمة العهدة",IF(P3465&lt;0,"⛔ عجز / زيادة مصروفات "&amp;TEXT(-P3465,"#,##0"),IF(COUNTIFS($B$8:$B$5007,B3465,$A$8:$A$5007,"مصروف",$I$8:$I$5007,"&lt;&gt;مرفوض",$K$8:$K$5007,"&lt;&gt;نعم")&gt;0,"⚠ "&amp;COUNTIFS($B$8:$B$5007,B3465,$A$8:$A$5007,"مصروف",$I$8:$I$5007,"&lt;&gt;مرفوض",$K$8:$K$5007,"&lt;&gt;نعم")&amp;" مصروف غير مسوى",IF(L3465="تمت التسوية",IF(P3465=0,"✔ متوازنة وتمت التسوية","✔ تمت التسوية – متبقي "&amp;TEXT(P3465,"#,##0")),IF(P3465&gt;0,"متبقي "&amp;TEXT(P3465,"#,##0"),"✔ متوازنة"))))),IF(R3465=0,"⚠ أضف سطر عهدة أولًا",IF(OR(C3465="",N(G3465)=0),"⚠ أكمل التاريخ والقيمة",IF(S3465="","⚠ التاريخ خارج السنة المالية",IF(H3465="","⚠ اختر بند الموازنة",IF(I3465="مرفوض","✖ مرفوض من المدير",IF(I3465&lt;&gt;"موافق","⏳ بانتظار موافقة المدير",IF(K3465&lt;&gt;"نعم","⚠ غير مسوى مع الحسابات","✔ معتمد ومسوى")))))))))</f>
        <v/>
      </c>
      <c r="R3465">
        <f>N(R3464)+IF(A3465="عهدة",1,0)</f>
        <v/>
      </c>
      <c r="S3465">
        <f>IF(C3465="","",IF(AND(C3465&gt;=DATE(2026,9,1),C3465&lt;=DATE(2027,8,31)),(YEAR(C3465)-2026)*12+MONTH(C3465)-8,""))</f>
        <v/>
      </c>
      <c r="T3465">
        <f>IF(AND(A3465="مصروف",R3465&gt;0,I3465="موافق",S3465&lt;&gt;"",H3465&lt;&gt;""),N(G3465),0)</f>
        <v/>
      </c>
    </row>
    <row r="3466">
      <c r="A3466" s="19" t="n"/>
      <c r="B3466" s="20">
        <f>IF(A3466="","",IF(R3466=0,"⚠ أضف سطر عهدة أولًا","BDR-"&amp;TEXT(R3466,"000")))</f>
        <v/>
      </c>
      <c r="C3466" s="21" t="n"/>
      <c r="D3466" s="20">
        <f>IF(C3466="","",IF(S3466="","خارج السنة المالية",INDEX(القوائم!$D$2:$D$13,S3466)))</f>
        <v/>
      </c>
      <c r="E3466" s="22" t="n"/>
      <c r="F3466" s="23" t="n"/>
      <c r="G3466" s="23" t="n"/>
      <c r="H3466" s="22" t="n"/>
      <c r="I3466" s="19" t="n"/>
      <c r="J3466" s="21" t="n"/>
      <c r="K3466" s="19" t="n"/>
      <c r="L3466" s="19" t="n"/>
      <c r="M3466" s="21" t="n"/>
      <c r="N3466" s="22" t="n"/>
      <c r="O3466" s="24">
        <f>IF(A3466&lt;&gt;"عهدة","",SUMIFS($G$8:$G$5007,$B$8:$B$5007,B3466,$A$8:$A$5007,"مصروف",$I$8:$I$5007,"&lt;&gt;مرفوض"))</f>
        <v/>
      </c>
      <c r="P3466" s="25">
        <f>IF(A3466&lt;&gt;"عهدة","",N(F3466)-O3466)</f>
        <v/>
      </c>
      <c r="Q3466" s="26">
        <f>IF(A3466="","",IF(A3466="عهدة",IF(N(F3466)=0,"⚠ أدخل قيمة العهدة",IF(P3466&lt;0,"⛔ عجز / زيادة مصروفات "&amp;TEXT(-P3466,"#,##0"),IF(COUNTIFS($B$8:$B$5007,B3466,$A$8:$A$5007,"مصروف",$I$8:$I$5007,"&lt;&gt;مرفوض",$K$8:$K$5007,"&lt;&gt;نعم")&gt;0,"⚠ "&amp;COUNTIFS($B$8:$B$5007,B3466,$A$8:$A$5007,"مصروف",$I$8:$I$5007,"&lt;&gt;مرفوض",$K$8:$K$5007,"&lt;&gt;نعم")&amp;" مصروف غير مسوى",IF(L3466="تمت التسوية",IF(P3466=0,"✔ متوازنة وتمت التسوية","✔ تمت التسوية – متبقي "&amp;TEXT(P3466,"#,##0")),IF(P3466&gt;0,"متبقي "&amp;TEXT(P3466,"#,##0"),"✔ متوازنة"))))),IF(R3466=0,"⚠ أضف سطر عهدة أولًا",IF(OR(C3466="",N(G3466)=0),"⚠ أكمل التاريخ والقيمة",IF(S3466="","⚠ التاريخ خارج السنة المالية",IF(H3466="","⚠ اختر بند الموازنة",IF(I3466="مرفوض","✖ مرفوض من المدير",IF(I3466&lt;&gt;"موافق","⏳ بانتظار موافقة المدير",IF(K3466&lt;&gt;"نعم","⚠ غير مسوى مع الحسابات","✔ معتمد ومسوى")))))))))</f>
        <v/>
      </c>
      <c r="R3466">
        <f>N(R3465)+IF(A3466="عهدة",1,0)</f>
        <v/>
      </c>
      <c r="S3466">
        <f>IF(C3466="","",IF(AND(C3466&gt;=DATE(2026,9,1),C3466&lt;=DATE(2027,8,31)),(YEAR(C3466)-2026)*12+MONTH(C3466)-8,""))</f>
        <v/>
      </c>
      <c r="T3466">
        <f>IF(AND(A3466="مصروف",R3466&gt;0,I3466="موافق",S3466&lt;&gt;"",H3466&lt;&gt;""),N(G3466),0)</f>
        <v/>
      </c>
    </row>
    <row r="3467">
      <c r="A3467" s="19" t="n"/>
      <c r="B3467" s="20">
        <f>IF(A3467="","",IF(R3467=0,"⚠ أضف سطر عهدة أولًا","BDR-"&amp;TEXT(R3467,"000")))</f>
        <v/>
      </c>
      <c r="C3467" s="21" t="n"/>
      <c r="D3467" s="20">
        <f>IF(C3467="","",IF(S3467="","خارج السنة المالية",INDEX(القوائم!$D$2:$D$13,S3467)))</f>
        <v/>
      </c>
      <c r="E3467" s="22" t="n"/>
      <c r="F3467" s="23" t="n"/>
      <c r="G3467" s="23" t="n"/>
      <c r="H3467" s="22" t="n"/>
      <c r="I3467" s="19" t="n"/>
      <c r="J3467" s="21" t="n"/>
      <c r="K3467" s="19" t="n"/>
      <c r="L3467" s="19" t="n"/>
      <c r="M3467" s="21" t="n"/>
      <c r="N3467" s="22" t="n"/>
      <c r="O3467" s="24">
        <f>IF(A3467&lt;&gt;"عهدة","",SUMIFS($G$8:$G$5007,$B$8:$B$5007,B3467,$A$8:$A$5007,"مصروف",$I$8:$I$5007,"&lt;&gt;مرفوض"))</f>
        <v/>
      </c>
      <c r="P3467" s="25">
        <f>IF(A3467&lt;&gt;"عهدة","",N(F3467)-O3467)</f>
        <v/>
      </c>
      <c r="Q3467" s="26">
        <f>IF(A3467="","",IF(A3467="عهدة",IF(N(F3467)=0,"⚠ أدخل قيمة العهدة",IF(P3467&lt;0,"⛔ عجز / زيادة مصروفات "&amp;TEXT(-P3467,"#,##0"),IF(COUNTIFS($B$8:$B$5007,B3467,$A$8:$A$5007,"مصروف",$I$8:$I$5007,"&lt;&gt;مرفوض",$K$8:$K$5007,"&lt;&gt;نعم")&gt;0,"⚠ "&amp;COUNTIFS($B$8:$B$5007,B3467,$A$8:$A$5007,"مصروف",$I$8:$I$5007,"&lt;&gt;مرفوض",$K$8:$K$5007,"&lt;&gt;نعم")&amp;" مصروف غير مسوى",IF(L3467="تمت التسوية",IF(P3467=0,"✔ متوازنة وتمت التسوية","✔ تمت التسوية – متبقي "&amp;TEXT(P3467,"#,##0")),IF(P3467&gt;0,"متبقي "&amp;TEXT(P3467,"#,##0"),"✔ متوازنة"))))),IF(R3467=0,"⚠ أضف سطر عهدة أولًا",IF(OR(C3467="",N(G3467)=0),"⚠ أكمل التاريخ والقيمة",IF(S3467="","⚠ التاريخ خارج السنة المالية",IF(H3467="","⚠ اختر بند الموازنة",IF(I3467="مرفوض","✖ مرفوض من المدير",IF(I3467&lt;&gt;"موافق","⏳ بانتظار موافقة المدير",IF(K3467&lt;&gt;"نعم","⚠ غير مسوى مع الحسابات","✔ معتمد ومسوى")))))))))</f>
        <v/>
      </c>
      <c r="R3467">
        <f>N(R3466)+IF(A3467="عهدة",1,0)</f>
        <v/>
      </c>
      <c r="S3467">
        <f>IF(C3467="","",IF(AND(C3467&gt;=DATE(2026,9,1),C3467&lt;=DATE(2027,8,31)),(YEAR(C3467)-2026)*12+MONTH(C3467)-8,""))</f>
        <v/>
      </c>
      <c r="T3467">
        <f>IF(AND(A3467="مصروف",R3467&gt;0,I3467="موافق",S3467&lt;&gt;"",H3467&lt;&gt;""),N(G3467),0)</f>
        <v/>
      </c>
    </row>
    <row r="3468">
      <c r="A3468" s="19" t="n"/>
      <c r="B3468" s="20">
        <f>IF(A3468="","",IF(R3468=0,"⚠ أضف سطر عهدة أولًا","BDR-"&amp;TEXT(R3468,"000")))</f>
        <v/>
      </c>
      <c r="C3468" s="21" t="n"/>
      <c r="D3468" s="20">
        <f>IF(C3468="","",IF(S3468="","خارج السنة المالية",INDEX(القوائم!$D$2:$D$13,S3468)))</f>
        <v/>
      </c>
      <c r="E3468" s="22" t="n"/>
      <c r="F3468" s="23" t="n"/>
      <c r="G3468" s="23" t="n"/>
      <c r="H3468" s="22" t="n"/>
      <c r="I3468" s="19" t="n"/>
      <c r="J3468" s="21" t="n"/>
      <c r="K3468" s="19" t="n"/>
      <c r="L3468" s="19" t="n"/>
      <c r="M3468" s="21" t="n"/>
      <c r="N3468" s="22" t="n"/>
      <c r="O3468" s="24">
        <f>IF(A3468&lt;&gt;"عهدة","",SUMIFS($G$8:$G$5007,$B$8:$B$5007,B3468,$A$8:$A$5007,"مصروف",$I$8:$I$5007,"&lt;&gt;مرفوض"))</f>
        <v/>
      </c>
      <c r="P3468" s="25">
        <f>IF(A3468&lt;&gt;"عهدة","",N(F3468)-O3468)</f>
        <v/>
      </c>
      <c r="Q3468" s="26">
        <f>IF(A3468="","",IF(A3468="عهدة",IF(N(F3468)=0,"⚠ أدخل قيمة العهدة",IF(P3468&lt;0,"⛔ عجز / زيادة مصروفات "&amp;TEXT(-P3468,"#,##0"),IF(COUNTIFS($B$8:$B$5007,B3468,$A$8:$A$5007,"مصروف",$I$8:$I$5007,"&lt;&gt;مرفوض",$K$8:$K$5007,"&lt;&gt;نعم")&gt;0,"⚠ "&amp;COUNTIFS($B$8:$B$5007,B3468,$A$8:$A$5007,"مصروف",$I$8:$I$5007,"&lt;&gt;مرفوض",$K$8:$K$5007,"&lt;&gt;نعم")&amp;" مصروف غير مسوى",IF(L3468="تمت التسوية",IF(P3468=0,"✔ متوازنة وتمت التسوية","✔ تمت التسوية – متبقي "&amp;TEXT(P3468,"#,##0")),IF(P3468&gt;0,"متبقي "&amp;TEXT(P3468,"#,##0"),"✔ متوازنة"))))),IF(R3468=0,"⚠ أضف سطر عهدة أولًا",IF(OR(C3468="",N(G3468)=0),"⚠ أكمل التاريخ والقيمة",IF(S3468="","⚠ التاريخ خارج السنة المالية",IF(H3468="","⚠ اختر بند الموازنة",IF(I3468="مرفوض","✖ مرفوض من المدير",IF(I3468&lt;&gt;"موافق","⏳ بانتظار موافقة المدير",IF(K3468&lt;&gt;"نعم","⚠ غير مسوى مع الحسابات","✔ معتمد ومسوى")))))))))</f>
        <v/>
      </c>
      <c r="R3468">
        <f>N(R3467)+IF(A3468="عهدة",1,0)</f>
        <v/>
      </c>
      <c r="S3468">
        <f>IF(C3468="","",IF(AND(C3468&gt;=DATE(2026,9,1),C3468&lt;=DATE(2027,8,31)),(YEAR(C3468)-2026)*12+MONTH(C3468)-8,""))</f>
        <v/>
      </c>
      <c r="T3468">
        <f>IF(AND(A3468="مصروف",R3468&gt;0,I3468="موافق",S3468&lt;&gt;"",H3468&lt;&gt;""),N(G3468),0)</f>
        <v/>
      </c>
    </row>
    <row r="3469">
      <c r="A3469" s="19" t="n"/>
      <c r="B3469" s="20">
        <f>IF(A3469="","",IF(R3469=0,"⚠ أضف سطر عهدة أولًا","BDR-"&amp;TEXT(R3469,"000")))</f>
        <v/>
      </c>
      <c r="C3469" s="21" t="n"/>
      <c r="D3469" s="20">
        <f>IF(C3469="","",IF(S3469="","خارج السنة المالية",INDEX(القوائم!$D$2:$D$13,S3469)))</f>
        <v/>
      </c>
      <c r="E3469" s="22" t="n"/>
      <c r="F3469" s="23" t="n"/>
      <c r="G3469" s="23" t="n"/>
      <c r="H3469" s="22" t="n"/>
      <c r="I3469" s="19" t="n"/>
      <c r="J3469" s="21" t="n"/>
      <c r="K3469" s="19" t="n"/>
      <c r="L3469" s="19" t="n"/>
      <c r="M3469" s="21" t="n"/>
      <c r="N3469" s="22" t="n"/>
      <c r="O3469" s="24">
        <f>IF(A3469&lt;&gt;"عهدة","",SUMIFS($G$8:$G$5007,$B$8:$B$5007,B3469,$A$8:$A$5007,"مصروف",$I$8:$I$5007,"&lt;&gt;مرفوض"))</f>
        <v/>
      </c>
      <c r="P3469" s="25">
        <f>IF(A3469&lt;&gt;"عهدة","",N(F3469)-O3469)</f>
        <v/>
      </c>
      <c r="Q3469" s="26">
        <f>IF(A3469="","",IF(A3469="عهدة",IF(N(F3469)=0,"⚠ أدخل قيمة العهدة",IF(P3469&lt;0,"⛔ عجز / زيادة مصروفات "&amp;TEXT(-P3469,"#,##0"),IF(COUNTIFS($B$8:$B$5007,B3469,$A$8:$A$5007,"مصروف",$I$8:$I$5007,"&lt;&gt;مرفوض",$K$8:$K$5007,"&lt;&gt;نعم")&gt;0,"⚠ "&amp;COUNTIFS($B$8:$B$5007,B3469,$A$8:$A$5007,"مصروف",$I$8:$I$5007,"&lt;&gt;مرفوض",$K$8:$K$5007,"&lt;&gt;نعم")&amp;" مصروف غير مسوى",IF(L3469="تمت التسوية",IF(P3469=0,"✔ متوازنة وتمت التسوية","✔ تمت التسوية – متبقي "&amp;TEXT(P3469,"#,##0")),IF(P3469&gt;0,"متبقي "&amp;TEXT(P3469,"#,##0"),"✔ متوازنة"))))),IF(R3469=0,"⚠ أضف سطر عهدة أولًا",IF(OR(C3469="",N(G3469)=0),"⚠ أكمل التاريخ والقيمة",IF(S3469="","⚠ التاريخ خارج السنة المالية",IF(H3469="","⚠ اختر بند الموازنة",IF(I3469="مرفوض","✖ مرفوض من المدير",IF(I3469&lt;&gt;"موافق","⏳ بانتظار موافقة المدير",IF(K3469&lt;&gt;"نعم","⚠ غير مسوى مع الحسابات","✔ معتمد ومسوى")))))))))</f>
        <v/>
      </c>
      <c r="R3469">
        <f>N(R3468)+IF(A3469="عهدة",1,0)</f>
        <v/>
      </c>
      <c r="S3469">
        <f>IF(C3469="","",IF(AND(C3469&gt;=DATE(2026,9,1),C3469&lt;=DATE(2027,8,31)),(YEAR(C3469)-2026)*12+MONTH(C3469)-8,""))</f>
        <v/>
      </c>
      <c r="T3469">
        <f>IF(AND(A3469="مصروف",R3469&gt;0,I3469="موافق",S3469&lt;&gt;"",H3469&lt;&gt;""),N(G3469),0)</f>
        <v/>
      </c>
    </row>
    <row r="3470">
      <c r="A3470" s="19" t="n"/>
      <c r="B3470" s="20">
        <f>IF(A3470="","",IF(R3470=0,"⚠ أضف سطر عهدة أولًا","BDR-"&amp;TEXT(R3470,"000")))</f>
        <v/>
      </c>
      <c r="C3470" s="21" t="n"/>
      <c r="D3470" s="20">
        <f>IF(C3470="","",IF(S3470="","خارج السنة المالية",INDEX(القوائم!$D$2:$D$13,S3470)))</f>
        <v/>
      </c>
      <c r="E3470" s="22" t="n"/>
      <c r="F3470" s="23" t="n"/>
      <c r="G3470" s="23" t="n"/>
      <c r="H3470" s="22" t="n"/>
      <c r="I3470" s="19" t="n"/>
      <c r="J3470" s="21" t="n"/>
      <c r="K3470" s="19" t="n"/>
      <c r="L3470" s="19" t="n"/>
      <c r="M3470" s="21" t="n"/>
      <c r="N3470" s="22" t="n"/>
      <c r="O3470" s="24">
        <f>IF(A3470&lt;&gt;"عهدة","",SUMIFS($G$8:$G$5007,$B$8:$B$5007,B3470,$A$8:$A$5007,"مصروف",$I$8:$I$5007,"&lt;&gt;مرفوض"))</f>
        <v/>
      </c>
      <c r="P3470" s="25">
        <f>IF(A3470&lt;&gt;"عهدة","",N(F3470)-O3470)</f>
        <v/>
      </c>
      <c r="Q3470" s="26">
        <f>IF(A3470="","",IF(A3470="عهدة",IF(N(F3470)=0,"⚠ أدخل قيمة العهدة",IF(P3470&lt;0,"⛔ عجز / زيادة مصروفات "&amp;TEXT(-P3470,"#,##0"),IF(COUNTIFS($B$8:$B$5007,B3470,$A$8:$A$5007,"مصروف",$I$8:$I$5007,"&lt;&gt;مرفوض",$K$8:$K$5007,"&lt;&gt;نعم")&gt;0,"⚠ "&amp;COUNTIFS($B$8:$B$5007,B3470,$A$8:$A$5007,"مصروف",$I$8:$I$5007,"&lt;&gt;مرفوض",$K$8:$K$5007,"&lt;&gt;نعم")&amp;" مصروف غير مسوى",IF(L3470="تمت التسوية",IF(P3470=0,"✔ متوازنة وتمت التسوية","✔ تمت التسوية – متبقي "&amp;TEXT(P3470,"#,##0")),IF(P3470&gt;0,"متبقي "&amp;TEXT(P3470,"#,##0"),"✔ متوازنة"))))),IF(R3470=0,"⚠ أضف سطر عهدة أولًا",IF(OR(C3470="",N(G3470)=0),"⚠ أكمل التاريخ والقيمة",IF(S3470="","⚠ التاريخ خارج السنة المالية",IF(H3470="","⚠ اختر بند الموازنة",IF(I3470="مرفوض","✖ مرفوض من المدير",IF(I3470&lt;&gt;"موافق","⏳ بانتظار موافقة المدير",IF(K3470&lt;&gt;"نعم","⚠ غير مسوى مع الحسابات","✔ معتمد ومسوى")))))))))</f>
        <v/>
      </c>
      <c r="R3470">
        <f>N(R3469)+IF(A3470="عهدة",1,0)</f>
        <v/>
      </c>
      <c r="S3470">
        <f>IF(C3470="","",IF(AND(C3470&gt;=DATE(2026,9,1),C3470&lt;=DATE(2027,8,31)),(YEAR(C3470)-2026)*12+MONTH(C3470)-8,""))</f>
        <v/>
      </c>
      <c r="T3470">
        <f>IF(AND(A3470="مصروف",R3470&gt;0,I3470="موافق",S3470&lt;&gt;"",H3470&lt;&gt;""),N(G3470),0)</f>
        <v/>
      </c>
    </row>
    <row r="3471">
      <c r="A3471" s="19" t="n"/>
      <c r="B3471" s="20">
        <f>IF(A3471="","",IF(R3471=0,"⚠ أضف سطر عهدة أولًا","BDR-"&amp;TEXT(R3471,"000")))</f>
        <v/>
      </c>
      <c r="C3471" s="21" t="n"/>
      <c r="D3471" s="20">
        <f>IF(C3471="","",IF(S3471="","خارج السنة المالية",INDEX(القوائم!$D$2:$D$13,S3471)))</f>
        <v/>
      </c>
      <c r="E3471" s="22" t="n"/>
      <c r="F3471" s="23" t="n"/>
      <c r="G3471" s="23" t="n"/>
      <c r="H3471" s="22" t="n"/>
      <c r="I3471" s="19" t="n"/>
      <c r="J3471" s="21" t="n"/>
      <c r="K3471" s="19" t="n"/>
      <c r="L3471" s="19" t="n"/>
      <c r="M3471" s="21" t="n"/>
      <c r="N3471" s="22" t="n"/>
      <c r="O3471" s="24">
        <f>IF(A3471&lt;&gt;"عهدة","",SUMIFS($G$8:$G$5007,$B$8:$B$5007,B3471,$A$8:$A$5007,"مصروف",$I$8:$I$5007,"&lt;&gt;مرفوض"))</f>
        <v/>
      </c>
      <c r="P3471" s="25">
        <f>IF(A3471&lt;&gt;"عهدة","",N(F3471)-O3471)</f>
        <v/>
      </c>
      <c r="Q3471" s="26">
        <f>IF(A3471="","",IF(A3471="عهدة",IF(N(F3471)=0,"⚠ أدخل قيمة العهدة",IF(P3471&lt;0,"⛔ عجز / زيادة مصروفات "&amp;TEXT(-P3471,"#,##0"),IF(COUNTIFS($B$8:$B$5007,B3471,$A$8:$A$5007,"مصروف",$I$8:$I$5007,"&lt;&gt;مرفوض",$K$8:$K$5007,"&lt;&gt;نعم")&gt;0,"⚠ "&amp;COUNTIFS($B$8:$B$5007,B3471,$A$8:$A$5007,"مصروف",$I$8:$I$5007,"&lt;&gt;مرفوض",$K$8:$K$5007,"&lt;&gt;نعم")&amp;" مصروف غير مسوى",IF(L3471="تمت التسوية",IF(P3471=0,"✔ متوازنة وتمت التسوية","✔ تمت التسوية – متبقي "&amp;TEXT(P3471,"#,##0")),IF(P3471&gt;0,"متبقي "&amp;TEXT(P3471,"#,##0"),"✔ متوازنة"))))),IF(R3471=0,"⚠ أضف سطر عهدة أولًا",IF(OR(C3471="",N(G3471)=0),"⚠ أكمل التاريخ والقيمة",IF(S3471="","⚠ التاريخ خارج السنة المالية",IF(H3471="","⚠ اختر بند الموازنة",IF(I3471="مرفوض","✖ مرفوض من المدير",IF(I3471&lt;&gt;"موافق","⏳ بانتظار موافقة المدير",IF(K3471&lt;&gt;"نعم","⚠ غير مسوى مع الحسابات","✔ معتمد ومسوى")))))))))</f>
        <v/>
      </c>
      <c r="R3471">
        <f>N(R3470)+IF(A3471="عهدة",1,0)</f>
        <v/>
      </c>
      <c r="S3471">
        <f>IF(C3471="","",IF(AND(C3471&gt;=DATE(2026,9,1),C3471&lt;=DATE(2027,8,31)),(YEAR(C3471)-2026)*12+MONTH(C3471)-8,""))</f>
        <v/>
      </c>
      <c r="T3471">
        <f>IF(AND(A3471="مصروف",R3471&gt;0,I3471="موافق",S3471&lt;&gt;"",H3471&lt;&gt;""),N(G3471),0)</f>
        <v/>
      </c>
    </row>
    <row r="3472">
      <c r="A3472" s="19" t="n"/>
      <c r="B3472" s="20">
        <f>IF(A3472="","",IF(R3472=0,"⚠ أضف سطر عهدة أولًا","BDR-"&amp;TEXT(R3472,"000")))</f>
        <v/>
      </c>
      <c r="C3472" s="21" t="n"/>
      <c r="D3472" s="20">
        <f>IF(C3472="","",IF(S3472="","خارج السنة المالية",INDEX(القوائم!$D$2:$D$13,S3472)))</f>
        <v/>
      </c>
      <c r="E3472" s="22" t="n"/>
      <c r="F3472" s="23" t="n"/>
      <c r="G3472" s="23" t="n"/>
      <c r="H3472" s="22" t="n"/>
      <c r="I3472" s="19" t="n"/>
      <c r="J3472" s="21" t="n"/>
      <c r="K3472" s="19" t="n"/>
      <c r="L3472" s="19" t="n"/>
      <c r="M3472" s="21" t="n"/>
      <c r="N3472" s="22" t="n"/>
      <c r="O3472" s="24">
        <f>IF(A3472&lt;&gt;"عهدة","",SUMIFS($G$8:$G$5007,$B$8:$B$5007,B3472,$A$8:$A$5007,"مصروف",$I$8:$I$5007,"&lt;&gt;مرفوض"))</f>
        <v/>
      </c>
      <c r="P3472" s="25">
        <f>IF(A3472&lt;&gt;"عهدة","",N(F3472)-O3472)</f>
        <v/>
      </c>
      <c r="Q3472" s="26">
        <f>IF(A3472="","",IF(A3472="عهدة",IF(N(F3472)=0,"⚠ أدخل قيمة العهدة",IF(P3472&lt;0,"⛔ عجز / زيادة مصروفات "&amp;TEXT(-P3472,"#,##0"),IF(COUNTIFS($B$8:$B$5007,B3472,$A$8:$A$5007,"مصروف",$I$8:$I$5007,"&lt;&gt;مرفوض",$K$8:$K$5007,"&lt;&gt;نعم")&gt;0,"⚠ "&amp;COUNTIFS($B$8:$B$5007,B3472,$A$8:$A$5007,"مصروف",$I$8:$I$5007,"&lt;&gt;مرفوض",$K$8:$K$5007,"&lt;&gt;نعم")&amp;" مصروف غير مسوى",IF(L3472="تمت التسوية",IF(P3472=0,"✔ متوازنة وتمت التسوية","✔ تمت التسوية – متبقي "&amp;TEXT(P3472,"#,##0")),IF(P3472&gt;0,"متبقي "&amp;TEXT(P3472,"#,##0"),"✔ متوازنة"))))),IF(R3472=0,"⚠ أضف سطر عهدة أولًا",IF(OR(C3472="",N(G3472)=0),"⚠ أكمل التاريخ والقيمة",IF(S3472="","⚠ التاريخ خارج السنة المالية",IF(H3472="","⚠ اختر بند الموازنة",IF(I3472="مرفوض","✖ مرفوض من المدير",IF(I3472&lt;&gt;"موافق","⏳ بانتظار موافقة المدير",IF(K3472&lt;&gt;"نعم","⚠ غير مسوى مع الحسابات","✔ معتمد ومسوى")))))))))</f>
        <v/>
      </c>
      <c r="R3472">
        <f>N(R3471)+IF(A3472="عهدة",1,0)</f>
        <v/>
      </c>
      <c r="S3472">
        <f>IF(C3472="","",IF(AND(C3472&gt;=DATE(2026,9,1),C3472&lt;=DATE(2027,8,31)),(YEAR(C3472)-2026)*12+MONTH(C3472)-8,""))</f>
        <v/>
      </c>
      <c r="T3472">
        <f>IF(AND(A3472="مصروف",R3472&gt;0,I3472="موافق",S3472&lt;&gt;"",H3472&lt;&gt;""),N(G3472),0)</f>
        <v/>
      </c>
    </row>
    <row r="3473">
      <c r="A3473" s="19" t="n"/>
      <c r="B3473" s="20">
        <f>IF(A3473="","",IF(R3473=0,"⚠ أضف سطر عهدة أولًا","BDR-"&amp;TEXT(R3473,"000")))</f>
        <v/>
      </c>
      <c r="C3473" s="21" t="n"/>
      <c r="D3473" s="20">
        <f>IF(C3473="","",IF(S3473="","خارج السنة المالية",INDEX(القوائم!$D$2:$D$13,S3473)))</f>
        <v/>
      </c>
      <c r="E3473" s="22" t="n"/>
      <c r="F3473" s="23" t="n"/>
      <c r="G3473" s="23" t="n"/>
      <c r="H3473" s="22" t="n"/>
      <c r="I3473" s="19" t="n"/>
      <c r="J3473" s="21" t="n"/>
      <c r="K3473" s="19" t="n"/>
      <c r="L3473" s="19" t="n"/>
      <c r="M3473" s="21" t="n"/>
      <c r="N3473" s="22" t="n"/>
      <c r="O3473" s="24">
        <f>IF(A3473&lt;&gt;"عهدة","",SUMIFS($G$8:$G$5007,$B$8:$B$5007,B3473,$A$8:$A$5007,"مصروف",$I$8:$I$5007,"&lt;&gt;مرفوض"))</f>
        <v/>
      </c>
      <c r="P3473" s="25">
        <f>IF(A3473&lt;&gt;"عهدة","",N(F3473)-O3473)</f>
        <v/>
      </c>
      <c r="Q3473" s="26">
        <f>IF(A3473="","",IF(A3473="عهدة",IF(N(F3473)=0,"⚠ أدخل قيمة العهدة",IF(P3473&lt;0,"⛔ عجز / زيادة مصروفات "&amp;TEXT(-P3473,"#,##0"),IF(COUNTIFS($B$8:$B$5007,B3473,$A$8:$A$5007,"مصروف",$I$8:$I$5007,"&lt;&gt;مرفوض",$K$8:$K$5007,"&lt;&gt;نعم")&gt;0,"⚠ "&amp;COUNTIFS($B$8:$B$5007,B3473,$A$8:$A$5007,"مصروف",$I$8:$I$5007,"&lt;&gt;مرفوض",$K$8:$K$5007,"&lt;&gt;نعم")&amp;" مصروف غير مسوى",IF(L3473="تمت التسوية",IF(P3473=0,"✔ متوازنة وتمت التسوية","✔ تمت التسوية – متبقي "&amp;TEXT(P3473,"#,##0")),IF(P3473&gt;0,"متبقي "&amp;TEXT(P3473,"#,##0"),"✔ متوازنة"))))),IF(R3473=0,"⚠ أضف سطر عهدة أولًا",IF(OR(C3473="",N(G3473)=0),"⚠ أكمل التاريخ والقيمة",IF(S3473="","⚠ التاريخ خارج السنة المالية",IF(H3473="","⚠ اختر بند الموازنة",IF(I3473="مرفوض","✖ مرفوض من المدير",IF(I3473&lt;&gt;"موافق","⏳ بانتظار موافقة المدير",IF(K3473&lt;&gt;"نعم","⚠ غير مسوى مع الحسابات","✔ معتمد ومسوى")))))))))</f>
        <v/>
      </c>
      <c r="R3473">
        <f>N(R3472)+IF(A3473="عهدة",1,0)</f>
        <v/>
      </c>
      <c r="S3473">
        <f>IF(C3473="","",IF(AND(C3473&gt;=DATE(2026,9,1),C3473&lt;=DATE(2027,8,31)),(YEAR(C3473)-2026)*12+MONTH(C3473)-8,""))</f>
        <v/>
      </c>
      <c r="T3473">
        <f>IF(AND(A3473="مصروف",R3473&gt;0,I3473="موافق",S3473&lt;&gt;"",H3473&lt;&gt;""),N(G3473),0)</f>
        <v/>
      </c>
    </row>
    <row r="3474">
      <c r="A3474" s="19" t="n"/>
      <c r="B3474" s="20">
        <f>IF(A3474="","",IF(R3474=0,"⚠ أضف سطر عهدة أولًا","BDR-"&amp;TEXT(R3474,"000")))</f>
        <v/>
      </c>
      <c r="C3474" s="21" t="n"/>
      <c r="D3474" s="20">
        <f>IF(C3474="","",IF(S3474="","خارج السنة المالية",INDEX(القوائم!$D$2:$D$13,S3474)))</f>
        <v/>
      </c>
      <c r="E3474" s="22" t="n"/>
      <c r="F3474" s="23" t="n"/>
      <c r="G3474" s="23" t="n"/>
      <c r="H3474" s="22" t="n"/>
      <c r="I3474" s="19" t="n"/>
      <c r="J3474" s="21" t="n"/>
      <c r="K3474" s="19" t="n"/>
      <c r="L3474" s="19" t="n"/>
      <c r="M3474" s="21" t="n"/>
      <c r="N3474" s="22" t="n"/>
      <c r="O3474" s="24">
        <f>IF(A3474&lt;&gt;"عهدة","",SUMIFS($G$8:$G$5007,$B$8:$B$5007,B3474,$A$8:$A$5007,"مصروف",$I$8:$I$5007,"&lt;&gt;مرفوض"))</f>
        <v/>
      </c>
      <c r="P3474" s="25">
        <f>IF(A3474&lt;&gt;"عهدة","",N(F3474)-O3474)</f>
        <v/>
      </c>
      <c r="Q3474" s="26">
        <f>IF(A3474="","",IF(A3474="عهدة",IF(N(F3474)=0,"⚠ أدخل قيمة العهدة",IF(P3474&lt;0,"⛔ عجز / زيادة مصروفات "&amp;TEXT(-P3474,"#,##0"),IF(COUNTIFS($B$8:$B$5007,B3474,$A$8:$A$5007,"مصروف",$I$8:$I$5007,"&lt;&gt;مرفوض",$K$8:$K$5007,"&lt;&gt;نعم")&gt;0,"⚠ "&amp;COUNTIFS($B$8:$B$5007,B3474,$A$8:$A$5007,"مصروف",$I$8:$I$5007,"&lt;&gt;مرفوض",$K$8:$K$5007,"&lt;&gt;نعم")&amp;" مصروف غير مسوى",IF(L3474="تمت التسوية",IF(P3474=0,"✔ متوازنة وتمت التسوية","✔ تمت التسوية – متبقي "&amp;TEXT(P3474,"#,##0")),IF(P3474&gt;0,"متبقي "&amp;TEXT(P3474,"#,##0"),"✔ متوازنة"))))),IF(R3474=0,"⚠ أضف سطر عهدة أولًا",IF(OR(C3474="",N(G3474)=0),"⚠ أكمل التاريخ والقيمة",IF(S3474="","⚠ التاريخ خارج السنة المالية",IF(H3474="","⚠ اختر بند الموازنة",IF(I3474="مرفوض","✖ مرفوض من المدير",IF(I3474&lt;&gt;"موافق","⏳ بانتظار موافقة المدير",IF(K3474&lt;&gt;"نعم","⚠ غير مسوى مع الحسابات","✔ معتمد ومسوى")))))))))</f>
        <v/>
      </c>
      <c r="R3474">
        <f>N(R3473)+IF(A3474="عهدة",1,0)</f>
        <v/>
      </c>
      <c r="S3474">
        <f>IF(C3474="","",IF(AND(C3474&gt;=DATE(2026,9,1),C3474&lt;=DATE(2027,8,31)),(YEAR(C3474)-2026)*12+MONTH(C3474)-8,""))</f>
        <v/>
      </c>
      <c r="T3474">
        <f>IF(AND(A3474="مصروف",R3474&gt;0,I3474="موافق",S3474&lt;&gt;"",H3474&lt;&gt;""),N(G3474),0)</f>
        <v/>
      </c>
    </row>
    <row r="3475">
      <c r="A3475" s="19" t="n"/>
      <c r="B3475" s="20">
        <f>IF(A3475="","",IF(R3475=0,"⚠ أضف سطر عهدة أولًا","BDR-"&amp;TEXT(R3475,"000")))</f>
        <v/>
      </c>
      <c r="C3475" s="21" t="n"/>
      <c r="D3475" s="20">
        <f>IF(C3475="","",IF(S3475="","خارج السنة المالية",INDEX(القوائم!$D$2:$D$13,S3475)))</f>
        <v/>
      </c>
      <c r="E3475" s="22" t="n"/>
      <c r="F3475" s="23" t="n"/>
      <c r="G3475" s="23" t="n"/>
      <c r="H3475" s="22" t="n"/>
      <c r="I3475" s="19" t="n"/>
      <c r="J3475" s="21" t="n"/>
      <c r="K3475" s="19" t="n"/>
      <c r="L3475" s="19" t="n"/>
      <c r="M3475" s="21" t="n"/>
      <c r="N3475" s="22" t="n"/>
      <c r="O3475" s="24">
        <f>IF(A3475&lt;&gt;"عهدة","",SUMIFS($G$8:$G$5007,$B$8:$B$5007,B3475,$A$8:$A$5007,"مصروف",$I$8:$I$5007,"&lt;&gt;مرفوض"))</f>
        <v/>
      </c>
      <c r="P3475" s="25">
        <f>IF(A3475&lt;&gt;"عهدة","",N(F3475)-O3475)</f>
        <v/>
      </c>
      <c r="Q3475" s="26">
        <f>IF(A3475="","",IF(A3475="عهدة",IF(N(F3475)=0,"⚠ أدخل قيمة العهدة",IF(P3475&lt;0,"⛔ عجز / زيادة مصروفات "&amp;TEXT(-P3475,"#,##0"),IF(COUNTIFS($B$8:$B$5007,B3475,$A$8:$A$5007,"مصروف",$I$8:$I$5007,"&lt;&gt;مرفوض",$K$8:$K$5007,"&lt;&gt;نعم")&gt;0,"⚠ "&amp;COUNTIFS($B$8:$B$5007,B3475,$A$8:$A$5007,"مصروف",$I$8:$I$5007,"&lt;&gt;مرفوض",$K$8:$K$5007,"&lt;&gt;نعم")&amp;" مصروف غير مسوى",IF(L3475="تمت التسوية",IF(P3475=0,"✔ متوازنة وتمت التسوية","✔ تمت التسوية – متبقي "&amp;TEXT(P3475,"#,##0")),IF(P3475&gt;0,"متبقي "&amp;TEXT(P3475,"#,##0"),"✔ متوازنة"))))),IF(R3475=0,"⚠ أضف سطر عهدة أولًا",IF(OR(C3475="",N(G3475)=0),"⚠ أكمل التاريخ والقيمة",IF(S3475="","⚠ التاريخ خارج السنة المالية",IF(H3475="","⚠ اختر بند الموازنة",IF(I3475="مرفوض","✖ مرفوض من المدير",IF(I3475&lt;&gt;"موافق","⏳ بانتظار موافقة المدير",IF(K3475&lt;&gt;"نعم","⚠ غير مسوى مع الحسابات","✔ معتمد ومسوى")))))))))</f>
        <v/>
      </c>
      <c r="R3475">
        <f>N(R3474)+IF(A3475="عهدة",1,0)</f>
        <v/>
      </c>
      <c r="S3475">
        <f>IF(C3475="","",IF(AND(C3475&gt;=DATE(2026,9,1),C3475&lt;=DATE(2027,8,31)),(YEAR(C3475)-2026)*12+MONTH(C3475)-8,""))</f>
        <v/>
      </c>
      <c r="T3475">
        <f>IF(AND(A3475="مصروف",R3475&gt;0,I3475="موافق",S3475&lt;&gt;"",H3475&lt;&gt;""),N(G3475),0)</f>
        <v/>
      </c>
    </row>
    <row r="3476">
      <c r="A3476" s="19" t="n"/>
      <c r="B3476" s="20">
        <f>IF(A3476="","",IF(R3476=0,"⚠ أضف سطر عهدة أولًا","BDR-"&amp;TEXT(R3476,"000")))</f>
        <v/>
      </c>
      <c r="C3476" s="21" t="n"/>
      <c r="D3476" s="20">
        <f>IF(C3476="","",IF(S3476="","خارج السنة المالية",INDEX(القوائم!$D$2:$D$13,S3476)))</f>
        <v/>
      </c>
      <c r="E3476" s="22" t="n"/>
      <c r="F3476" s="23" t="n"/>
      <c r="G3476" s="23" t="n"/>
      <c r="H3476" s="22" t="n"/>
      <c r="I3476" s="19" t="n"/>
      <c r="J3476" s="21" t="n"/>
      <c r="K3476" s="19" t="n"/>
      <c r="L3476" s="19" t="n"/>
      <c r="M3476" s="21" t="n"/>
      <c r="N3476" s="22" t="n"/>
      <c r="O3476" s="24">
        <f>IF(A3476&lt;&gt;"عهدة","",SUMIFS($G$8:$G$5007,$B$8:$B$5007,B3476,$A$8:$A$5007,"مصروف",$I$8:$I$5007,"&lt;&gt;مرفوض"))</f>
        <v/>
      </c>
      <c r="P3476" s="25">
        <f>IF(A3476&lt;&gt;"عهدة","",N(F3476)-O3476)</f>
        <v/>
      </c>
      <c r="Q3476" s="26">
        <f>IF(A3476="","",IF(A3476="عهدة",IF(N(F3476)=0,"⚠ أدخل قيمة العهدة",IF(P3476&lt;0,"⛔ عجز / زيادة مصروفات "&amp;TEXT(-P3476,"#,##0"),IF(COUNTIFS($B$8:$B$5007,B3476,$A$8:$A$5007,"مصروف",$I$8:$I$5007,"&lt;&gt;مرفوض",$K$8:$K$5007,"&lt;&gt;نعم")&gt;0,"⚠ "&amp;COUNTIFS($B$8:$B$5007,B3476,$A$8:$A$5007,"مصروف",$I$8:$I$5007,"&lt;&gt;مرفوض",$K$8:$K$5007,"&lt;&gt;نعم")&amp;" مصروف غير مسوى",IF(L3476="تمت التسوية",IF(P3476=0,"✔ متوازنة وتمت التسوية","✔ تمت التسوية – متبقي "&amp;TEXT(P3476,"#,##0")),IF(P3476&gt;0,"متبقي "&amp;TEXT(P3476,"#,##0"),"✔ متوازنة"))))),IF(R3476=0,"⚠ أضف سطر عهدة أولًا",IF(OR(C3476="",N(G3476)=0),"⚠ أكمل التاريخ والقيمة",IF(S3476="","⚠ التاريخ خارج السنة المالية",IF(H3476="","⚠ اختر بند الموازنة",IF(I3476="مرفوض","✖ مرفوض من المدير",IF(I3476&lt;&gt;"موافق","⏳ بانتظار موافقة المدير",IF(K3476&lt;&gt;"نعم","⚠ غير مسوى مع الحسابات","✔ معتمد ومسوى")))))))))</f>
        <v/>
      </c>
      <c r="R3476">
        <f>N(R3475)+IF(A3476="عهدة",1,0)</f>
        <v/>
      </c>
      <c r="S3476">
        <f>IF(C3476="","",IF(AND(C3476&gt;=DATE(2026,9,1),C3476&lt;=DATE(2027,8,31)),(YEAR(C3476)-2026)*12+MONTH(C3476)-8,""))</f>
        <v/>
      </c>
      <c r="T3476">
        <f>IF(AND(A3476="مصروف",R3476&gt;0,I3476="موافق",S3476&lt;&gt;"",H3476&lt;&gt;""),N(G3476),0)</f>
        <v/>
      </c>
    </row>
    <row r="3477">
      <c r="A3477" s="19" t="n"/>
      <c r="B3477" s="20">
        <f>IF(A3477="","",IF(R3477=0,"⚠ أضف سطر عهدة أولًا","BDR-"&amp;TEXT(R3477,"000")))</f>
        <v/>
      </c>
      <c r="C3477" s="21" t="n"/>
      <c r="D3477" s="20">
        <f>IF(C3477="","",IF(S3477="","خارج السنة المالية",INDEX(القوائم!$D$2:$D$13,S3477)))</f>
        <v/>
      </c>
      <c r="E3477" s="22" t="n"/>
      <c r="F3477" s="23" t="n"/>
      <c r="G3477" s="23" t="n"/>
      <c r="H3477" s="22" t="n"/>
      <c r="I3477" s="19" t="n"/>
      <c r="J3477" s="21" t="n"/>
      <c r="K3477" s="19" t="n"/>
      <c r="L3477" s="19" t="n"/>
      <c r="M3477" s="21" t="n"/>
      <c r="N3477" s="22" t="n"/>
      <c r="O3477" s="24">
        <f>IF(A3477&lt;&gt;"عهدة","",SUMIFS($G$8:$G$5007,$B$8:$B$5007,B3477,$A$8:$A$5007,"مصروف",$I$8:$I$5007,"&lt;&gt;مرفوض"))</f>
        <v/>
      </c>
      <c r="P3477" s="25">
        <f>IF(A3477&lt;&gt;"عهدة","",N(F3477)-O3477)</f>
        <v/>
      </c>
      <c r="Q3477" s="26">
        <f>IF(A3477="","",IF(A3477="عهدة",IF(N(F3477)=0,"⚠ أدخل قيمة العهدة",IF(P3477&lt;0,"⛔ عجز / زيادة مصروفات "&amp;TEXT(-P3477,"#,##0"),IF(COUNTIFS($B$8:$B$5007,B3477,$A$8:$A$5007,"مصروف",$I$8:$I$5007,"&lt;&gt;مرفوض",$K$8:$K$5007,"&lt;&gt;نعم")&gt;0,"⚠ "&amp;COUNTIFS($B$8:$B$5007,B3477,$A$8:$A$5007,"مصروف",$I$8:$I$5007,"&lt;&gt;مرفوض",$K$8:$K$5007,"&lt;&gt;نعم")&amp;" مصروف غير مسوى",IF(L3477="تمت التسوية",IF(P3477=0,"✔ متوازنة وتمت التسوية","✔ تمت التسوية – متبقي "&amp;TEXT(P3477,"#,##0")),IF(P3477&gt;0,"متبقي "&amp;TEXT(P3477,"#,##0"),"✔ متوازنة"))))),IF(R3477=0,"⚠ أضف سطر عهدة أولًا",IF(OR(C3477="",N(G3477)=0),"⚠ أكمل التاريخ والقيمة",IF(S3477="","⚠ التاريخ خارج السنة المالية",IF(H3477="","⚠ اختر بند الموازنة",IF(I3477="مرفوض","✖ مرفوض من المدير",IF(I3477&lt;&gt;"موافق","⏳ بانتظار موافقة المدير",IF(K3477&lt;&gt;"نعم","⚠ غير مسوى مع الحسابات","✔ معتمد ومسوى")))))))))</f>
        <v/>
      </c>
      <c r="R3477">
        <f>N(R3476)+IF(A3477="عهدة",1,0)</f>
        <v/>
      </c>
      <c r="S3477">
        <f>IF(C3477="","",IF(AND(C3477&gt;=DATE(2026,9,1),C3477&lt;=DATE(2027,8,31)),(YEAR(C3477)-2026)*12+MONTH(C3477)-8,""))</f>
        <v/>
      </c>
      <c r="T3477">
        <f>IF(AND(A3477="مصروف",R3477&gt;0,I3477="موافق",S3477&lt;&gt;"",H3477&lt;&gt;""),N(G3477),0)</f>
        <v/>
      </c>
    </row>
    <row r="3478">
      <c r="A3478" s="19" t="n"/>
      <c r="B3478" s="20">
        <f>IF(A3478="","",IF(R3478=0,"⚠ أضف سطر عهدة أولًا","BDR-"&amp;TEXT(R3478,"000")))</f>
        <v/>
      </c>
      <c r="C3478" s="21" t="n"/>
      <c r="D3478" s="20">
        <f>IF(C3478="","",IF(S3478="","خارج السنة المالية",INDEX(القوائم!$D$2:$D$13,S3478)))</f>
        <v/>
      </c>
      <c r="E3478" s="22" t="n"/>
      <c r="F3478" s="23" t="n"/>
      <c r="G3478" s="23" t="n"/>
      <c r="H3478" s="22" t="n"/>
      <c r="I3478" s="19" t="n"/>
      <c r="J3478" s="21" t="n"/>
      <c r="K3478" s="19" t="n"/>
      <c r="L3478" s="19" t="n"/>
      <c r="M3478" s="21" t="n"/>
      <c r="N3478" s="22" t="n"/>
      <c r="O3478" s="24">
        <f>IF(A3478&lt;&gt;"عهدة","",SUMIFS($G$8:$G$5007,$B$8:$B$5007,B3478,$A$8:$A$5007,"مصروف",$I$8:$I$5007,"&lt;&gt;مرفوض"))</f>
        <v/>
      </c>
      <c r="P3478" s="25">
        <f>IF(A3478&lt;&gt;"عهدة","",N(F3478)-O3478)</f>
        <v/>
      </c>
      <c r="Q3478" s="26">
        <f>IF(A3478="","",IF(A3478="عهدة",IF(N(F3478)=0,"⚠ أدخل قيمة العهدة",IF(P3478&lt;0,"⛔ عجز / زيادة مصروفات "&amp;TEXT(-P3478,"#,##0"),IF(COUNTIFS($B$8:$B$5007,B3478,$A$8:$A$5007,"مصروف",$I$8:$I$5007,"&lt;&gt;مرفوض",$K$8:$K$5007,"&lt;&gt;نعم")&gt;0,"⚠ "&amp;COUNTIFS($B$8:$B$5007,B3478,$A$8:$A$5007,"مصروف",$I$8:$I$5007,"&lt;&gt;مرفوض",$K$8:$K$5007,"&lt;&gt;نعم")&amp;" مصروف غير مسوى",IF(L3478="تمت التسوية",IF(P3478=0,"✔ متوازنة وتمت التسوية","✔ تمت التسوية – متبقي "&amp;TEXT(P3478,"#,##0")),IF(P3478&gt;0,"متبقي "&amp;TEXT(P3478,"#,##0"),"✔ متوازنة"))))),IF(R3478=0,"⚠ أضف سطر عهدة أولًا",IF(OR(C3478="",N(G3478)=0),"⚠ أكمل التاريخ والقيمة",IF(S3478="","⚠ التاريخ خارج السنة المالية",IF(H3478="","⚠ اختر بند الموازنة",IF(I3478="مرفوض","✖ مرفوض من المدير",IF(I3478&lt;&gt;"موافق","⏳ بانتظار موافقة المدير",IF(K3478&lt;&gt;"نعم","⚠ غير مسوى مع الحسابات","✔ معتمد ومسوى")))))))))</f>
        <v/>
      </c>
      <c r="R3478">
        <f>N(R3477)+IF(A3478="عهدة",1,0)</f>
        <v/>
      </c>
      <c r="S3478">
        <f>IF(C3478="","",IF(AND(C3478&gt;=DATE(2026,9,1),C3478&lt;=DATE(2027,8,31)),(YEAR(C3478)-2026)*12+MONTH(C3478)-8,""))</f>
        <v/>
      </c>
      <c r="T3478">
        <f>IF(AND(A3478="مصروف",R3478&gt;0,I3478="موافق",S3478&lt;&gt;"",H3478&lt;&gt;""),N(G3478),0)</f>
        <v/>
      </c>
    </row>
    <row r="3479">
      <c r="A3479" s="19" t="n"/>
      <c r="B3479" s="20">
        <f>IF(A3479="","",IF(R3479=0,"⚠ أضف سطر عهدة أولًا","BDR-"&amp;TEXT(R3479,"000")))</f>
        <v/>
      </c>
      <c r="C3479" s="21" t="n"/>
      <c r="D3479" s="20">
        <f>IF(C3479="","",IF(S3479="","خارج السنة المالية",INDEX(القوائم!$D$2:$D$13,S3479)))</f>
        <v/>
      </c>
      <c r="E3479" s="22" t="n"/>
      <c r="F3479" s="23" t="n"/>
      <c r="G3479" s="23" t="n"/>
      <c r="H3479" s="22" t="n"/>
      <c r="I3479" s="19" t="n"/>
      <c r="J3479" s="21" t="n"/>
      <c r="K3479" s="19" t="n"/>
      <c r="L3479" s="19" t="n"/>
      <c r="M3479" s="21" t="n"/>
      <c r="N3479" s="22" t="n"/>
      <c r="O3479" s="24">
        <f>IF(A3479&lt;&gt;"عهدة","",SUMIFS($G$8:$G$5007,$B$8:$B$5007,B3479,$A$8:$A$5007,"مصروف",$I$8:$I$5007,"&lt;&gt;مرفوض"))</f>
        <v/>
      </c>
      <c r="P3479" s="25">
        <f>IF(A3479&lt;&gt;"عهدة","",N(F3479)-O3479)</f>
        <v/>
      </c>
      <c r="Q3479" s="26">
        <f>IF(A3479="","",IF(A3479="عهدة",IF(N(F3479)=0,"⚠ أدخل قيمة العهدة",IF(P3479&lt;0,"⛔ عجز / زيادة مصروفات "&amp;TEXT(-P3479,"#,##0"),IF(COUNTIFS($B$8:$B$5007,B3479,$A$8:$A$5007,"مصروف",$I$8:$I$5007,"&lt;&gt;مرفوض",$K$8:$K$5007,"&lt;&gt;نعم")&gt;0,"⚠ "&amp;COUNTIFS($B$8:$B$5007,B3479,$A$8:$A$5007,"مصروف",$I$8:$I$5007,"&lt;&gt;مرفوض",$K$8:$K$5007,"&lt;&gt;نعم")&amp;" مصروف غير مسوى",IF(L3479="تمت التسوية",IF(P3479=0,"✔ متوازنة وتمت التسوية","✔ تمت التسوية – متبقي "&amp;TEXT(P3479,"#,##0")),IF(P3479&gt;0,"متبقي "&amp;TEXT(P3479,"#,##0"),"✔ متوازنة"))))),IF(R3479=0,"⚠ أضف سطر عهدة أولًا",IF(OR(C3479="",N(G3479)=0),"⚠ أكمل التاريخ والقيمة",IF(S3479="","⚠ التاريخ خارج السنة المالية",IF(H3479="","⚠ اختر بند الموازنة",IF(I3479="مرفوض","✖ مرفوض من المدير",IF(I3479&lt;&gt;"موافق","⏳ بانتظار موافقة المدير",IF(K3479&lt;&gt;"نعم","⚠ غير مسوى مع الحسابات","✔ معتمد ومسوى")))))))))</f>
        <v/>
      </c>
      <c r="R3479">
        <f>N(R3478)+IF(A3479="عهدة",1,0)</f>
        <v/>
      </c>
      <c r="S3479">
        <f>IF(C3479="","",IF(AND(C3479&gt;=DATE(2026,9,1),C3479&lt;=DATE(2027,8,31)),(YEAR(C3479)-2026)*12+MONTH(C3479)-8,""))</f>
        <v/>
      </c>
      <c r="T3479">
        <f>IF(AND(A3479="مصروف",R3479&gt;0,I3479="موافق",S3479&lt;&gt;"",H3479&lt;&gt;""),N(G3479),0)</f>
        <v/>
      </c>
    </row>
    <row r="3480">
      <c r="A3480" s="19" t="n"/>
      <c r="B3480" s="20">
        <f>IF(A3480="","",IF(R3480=0,"⚠ أضف سطر عهدة أولًا","BDR-"&amp;TEXT(R3480,"000")))</f>
        <v/>
      </c>
      <c r="C3480" s="21" t="n"/>
      <c r="D3480" s="20">
        <f>IF(C3480="","",IF(S3480="","خارج السنة المالية",INDEX(القوائم!$D$2:$D$13,S3480)))</f>
        <v/>
      </c>
      <c r="E3480" s="22" t="n"/>
      <c r="F3480" s="23" t="n"/>
      <c r="G3480" s="23" t="n"/>
      <c r="H3480" s="22" t="n"/>
      <c r="I3480" s="19" t="n"/>
      <c r="J3480" s="21" t="n"/>
      <c r="K3480" s="19" t="n"/>
      <c r="L3480" s="19" t="n"/>
      <c r="M3480" s="21" t="n"/>
      <c r="N3480" s="22" t="n"/>
      <c r="O3480" s="24">
        <f>IF(A3480&lt;&gt;"عهدة","",SUMIFS($G$8:$G$5007,$B$8:$B$5007,B3480,$A$8:$A$5007,"مصروف",$I$8:$I$5007,"&lt;&gt;مرفوض"))</f>
        <v/>
      </c>
      <c r="P3480" s="25">
        <f>IF(A3480&lt;&gt;"عهدة","",N(F3480)-O3480)</f>
        <v/>
      </c>
      <c r="Q3480" s="26">
        <f>IF(A3480="","",IF(A3480="عهدة",IF(N(F3480)=0,"⚠ أدخل قيمة العهدة",IF(P3480&lt;0,"⛔ عجز / زيادة مصروفات "&amp;TEXT(-P3480,"#,##0"),IF(COUNTIFS($B$8:$B$5007,B3480,$A$8:$A$5007,"مصروف",$I$8:$I$5007,"&lt;&gt;مرفوض",$K$8:$K$5007,"&lt;&gt;نعم")&gt;0,"⚠ "&amp;COUNTIFS($B$8:$B$5007,B3480,$A$8:$A$5007,"مصروف",$I$8:$I$5007,"&lt;&gt;مرفوض",$K$8:$K$5007,"&lt;&gt;نعم")&amp;" مصروف غير مسوى",IF(L3480="تمت التسوية",IF(P3480=0,"✔ متوازنة وتمت التسوية","✔ تمت التسوية – متبقي "&amp;TEXT(P3480,"#,##0")),IF(P3480&gt;0,"متبقي "&amp;TEXT(P3480,"#,##0"),"✔ متوازنة"))))),IF(R3480=0,"⚠ أضف سطر عهدة أولًا",IF(OR(C3480="",N(G3480)=0),"⚠ أكمل التاريخ والقيمة",IF(S3480="","⚠ التاريخ خارج السنة المالية",IF(H3480="","⚠ اختر بند الموازنة",IF(I3480="مرفوض","✖ مرفوض من المدير",IF(I3480&lt;&gt;"موافق","⏳ بانتظار موافقة المدير",IF(K3480&lt;&gt;"نعم","⚠ غير مسوى مع الحسابات","✔ معتمد ومسوى")))))))))</f>
        <v/>
      </c>
      <c r="R3480">
        <f>N(R3479)+IF(A3480="عهدة",1,0)</f>
        <v/>
      </c>
      <c r="S3480">
        <f>IF(C3480="","",IF(AND(C3480&gt;=DATE(2026,9,1),C3480&lt;=DATE(2027,8,31)),(YEAR(C3480)-2026)*12+MONTH(C3480)-8,""))</f>
        <v/>
      </c>
      <c r="T3480">
        <f>IF(AND(A3480="مصروف",R3480&gt;0,I3480="موافق",S3480&lt;&gt;"",H3480&lt;&gt;""),N(G3480),0)</f>
        <v/>
      </c>
    </row>
    <row r="3481">
      <c r="A3481" s="19" t="n"/>
      <c r="B3481" s="20">
        <f>IF(A3481="","",IF(R3481=0,"⚠ أضف سطر عهدة أولًا","BDR-"&amp;TEXT(R3481,"000")))</f>
        <v/>
      </c>
      <c r="C3481" s="21" t="n"/>
      <c r="D3481" s="20">
        <f>IF(C3481="","",IF(S3481="","خارج السنة المالية",INDEX(القوائم!$D$2:$D$13,S3481)))</f>
        <v/>
      </c>
      <c r="E3481" s="22" t="n"/>
      <c r="F3481" s="23" t="n"/>
      <c r="G3481" s="23" t="n"/>
      <c r="H3481" s="22" t="n"/>
      <c r="I3481" s="19" t="n"/>
      <c r="J3481" s="21" t="n"/>
      <c r="K3481" s="19" t="n"/>
      <c r="L3481" s="19" t="n"/>
      <c r="M3481" s="21" t="n"/>
      <c r="N3481" s="22" t="n"/>
      <c r="O3481" s="24">
        <f>IF(A3481&lt;&gt;"عهدة","",SUMIFS($G$8:$G$5007,$B$8:$B$5007,B3481,$A$8:$A$5007,"مصروف",$I$8:$I$5007,"&lt;&gt;مرفوض"))</f>
        <v/>
      </c>
      <c r="P3481" s="25">
        <f>IF(A3481&lt;&gt;"عهدة","",N(F3481)-O3481)</f>
        <v/>
      </c>
      <c r="Q3481" s="26">
        <f>IF(A3481="","",IF(A3481="عهدة",IF(N(F3481)=0,"⚠ أدخل قيمة العهدة",IF(P3481&lt;0,"⛔ عجز / زيادة مصروفات "&amp;TEXT(-P3481,"#,##0"),IF(COUNTIFS($B$8:$B$5007,B3481,$A$8:$A$5007,"مصروف",$I$8:$I$5007,"&lt;&gt;مرفوض",$K$8:$K$5007,"&lt;&gt;نعم")&gt;0,"⚠ "&amp;COUNTIFS($B$8:$B$5007,B3481,$A$8:$A$5007,"مصروف",$I$8:$I$5007,"&lt;&gt;مرفوض",$K$8:$K$5007,"&lt;&gt;نعم")&amp;" مصروف غير مسوى",IF(L3481="تمت التسوية",IF(P3481=0,"✔ متوازنة وتمت التسوية","✔ تمت التسوية – متبقي "&amp;TEXT(P3481,"#,##0")),IF(P3481&gt;0,"متبقي "&amp;TEXT(P3481,"#,##0"),"✔ متوازنة"))))),IF(R3481=0,"⚠ أضف سطر عهدة أولًا",IF(OR(C3481="",N(G3481)=0),"⚠ أكمل التاريخ والقيمة",IF(S3481="","⚠ التاريخ خارج السنة المالية",IF(H3481="","⚠ اختر بند الموازنة",IF(I3481="مرفوض","✖ مرفوض من المدير",IF(I3481&lt;&gt;"موافق","⏳ بانتظار موافقة المدير",IF(K3481&lt;&gt;"نعم","⚠ غير مسوى مع الحسابات","✔ معتمد ومسوى")))))))))</f>
        <v/>
      </c>
      <c r="R3481">
        <f>N(R3480)+IF(A3481="عهدة",1,0)</f>
        <v/>
      </c>
      <c r="S3481">
        <f>IF(C3481="","",IF(AND(C3481&gt;=DATE(2026,9,1),C3481&lt;=DATE(2027,8,31)),(YEAR(C3481)-2026)*12+MONTH(C3481)-8,""))</f>
        <v/>
      </c>
      <c r="T3481">
        <f>IF(AND(A3481="مصروف",R3481&gt;0,I3481="موافق",S3481&lt;&gt;"",H3481&lt;&gt;""),N(G3481),0)</f>
        <v/>
      </c>
    </row>
    <row r="3482">
      <c r="A3482" s="19" t="n"/>
      <c r="B3482" s="20">
        <f>IF(A3482="","",IF(R3482=0,"⚠ أضف سطر عهدة أولًا","BDR-"&amp;TEXT(R3482,"000")))</f>
        <v/>
      </c>
      <c r="C3482" s="21" t="n"/>
      <c r="D3482" s="20">
        <f>IF(C3482="","",IF(S3482="","خارج السنة المالية",INDEX(القوائم!$D$2:$D$13,S3482)))</f>
        <v/>
      </c>
      <c r="E3482" s="22" t="n"/>
      <c r="F3482" s="23" t="n"/>
      <c r="G3482" s="23" t="n"/>
      <c r="H3482" s="22" t="n"/>
      <c r="I3482" s="19" t="n"/>
      <c r="J3482" s="21" t="n"/>
      <c r="K3482" s="19" t="n"/>
      <c r="L3482" s="19" t="n"/>
      <c r="M3482" s="21" t="n"/>
      <c r="N3482" s="22" t="n"/>
      <c r="O3482" s="24">
        <f>IF(A3482&lt;&gt;"عهدة","",SUMIFS($G$8:$G$5007,$B$8:$B$5007,B3482,$A$8:$A$5007,"مصروف",$I$8:$I$5007,"&lt;&gt;مرفوض"))</f>
        <v/>
      </c>
      <c r="P3482" s="25">
        <f>IF(A3482&lt;&gt;"عهدة","",N(F3482)-O3482)</f>
        <v/>
      </c>
      <c r="Q3482" s="26">
        <f>IF(A3482="","",IF(A3482="عهدة",IF(N(F3482)=0,"⚠ أدخل قيمة العهدة",IF(P3482&lt;0,"⛔ عجز / زيادة مصروفات "&amp;TEXT(-P3482,"#,##0"),IF(COUNTIFS($B$8:$B$5007,B3482,$A$8:$A$5007,"مصروف",$I$8:$I$5007,"&lt;&gt;مرفوض",$K$8:$K$5007,"&lt;&gt;نعم")&gt;0,"⚠ "&amp;COUNTIFS($B$8:$B$5007,B3482,$A$8:$A$5007,"مصروف",$I$8:$I$5007,"&lt;&gt;مرفوض",$K$8:$K$5007,"&lt;&gt;نعم")&amp;" مصروف غير مسوى",IF(L3482="تمت التسوية",IF(P3482=0,"✔ متوازنة وتمت التسوية","✔ تمت التسوية – متبقي "&amp;TEXT(P3482,"#,##0")),IF(P3482&gt;0,"متبقي "&amp;TEXT(P3482,"#,##0"),"✔ متوازنة"))))),IF(R3482=0,"⚠ أضف سطر عهدة أولًا",IF(OR(C3482="",N(G3482)=0),"⚠ أكمل التاريخ والقيمة",IF(S3482="","⚠ التاريخ خارج السنة المالية",IF(H3482="","⚠ اختر بند الموازنة",IF(I3482="مرفوض","✖ مرفوض من المدير",IF(I3482&lt;&gt;"موافق","⏳ بانتظار موافقة المدير",IF(K3482&lt;&gt;"نعم","⚠ غير مسوى مع الحسابات","✔ معتمد ومسوى")))))))))</f>
        <v/>
      </c>
      <c r="R3482">
        <f>N(R3481)+IF(A3482="عهدة",1,0)</f>
        <v/>
      </c>
      <c r="S3482">
        <f>IF(C3482="","",IF(AND(C3482&gt;=DATE(2026,9,1),C3482&lt;=DATE(2027,8,31)),(YEAR(C3482)-2026)*12+MONTH(C3482)-8,""))</f>
        <v/>
      </c>
      <c r="T3482">
        <f>IF(AND(A3482="مصروف",R3482&gt;0,I3482="موافق",S3482&lt;&gt;"",H3482&lt;&gt;""),N(G3482),0)</f>
        <v/>
      </c>
    </row>
    <row r="3483">
      <c r="A3483" s="19" t="n"/>
      <c r="B3483" s="20">
        <f>IF(A3483="","",IF(R3483=0,"⚠ أضف سطر عهدة أولًا","BDR-"&amp;TEXT(R3483,"000")))</f>
        <v/>
      </c>
      <c r="C3483" s="21" t="n"/>
      <c r="D3483" s="20">
        <f>IF(C3483="","",IF(S3483="","خارج السنة المالية",INDEX(القوائم!$D$2:$D$13,S3483)))</f>
        <v/>
      </c>
      <c r="E3483" s="22" t="n"/>
      <c r="F3483" s="23" t="n"/>
      <c r="G3483" s="23" t="n"/>
      <c r="H3483" s="22" t="n"/>
      <c r="I3483" s="19" t="n"/>
      <c r="J3483" s="21" t="n"/>
      <c r="K3483" s="19" t="n"/>
      <c r="L3483" s="19" t="n"/>
      <c r="M3483" s="21" t="n"/>
      <c r="N3483" s="22" t="n"/>
      <c r="O3483" s="24">
        <f>IF(A3483&lt;&gt;"عهدة","",SUMIFS($G$8:$G$5007,$B$8:$B$5007,B3483,$A$8:$A$5007,"مصروف",$I$8:$I$5007,"&lt;&gt;مرفوض"))</f>
        <v/>
      </c>
      <c r="P3483" s="25">
        <f>IF(A3483&lt;&gt;"عهدة","",N(F3483)-O3483)</f>
        <v/>
      </c>
      <c r="Q3483" s="26">
        <f>IF(A3483="","",IF(A3483="عهدة",IF(N(F3483)=0,"⚠ أدخل قيمة العهدة",IF(P3483&lt;0,"⛔ عجز / زيادة مصروفات "&amp;TEXT(-P3483,"#,##0"),IF(COUNTIFS($B$8:$B$5007,B3483,$A$8:$A$5007,"مصروف",$I$8:$I$5007,"&lt;&gt;مرفوض",$K$8:$K$5007,"&lt;&gt;نعم")&gt;0,"⚠ "&amp;COUNTIFS($B$8:$B$5007,B3483,$A$8:$A$5007,"مصروف",$I$8:$I$5007,"&lt;&gt;مرفوض",$K$8:$K$5007,"&lt;&gt;نعم")&amp;" مصروف غير مسوى",IF(L3483="تمت التسوية",IF(P3483=0,"✔ متوازنة وتمت التسوية","✔ تمت التسوية – متبقي "&amp;TEXT(P3483,"#,##0")),IF(P3483&gt;0,"متبقي "&amp;TEXT(P3483,"#,##0"),"✔ متوازنة"))))),IF(R3483=0,"⚠ أضف سطر عهدة أولًا",IF(OR(C3483="",N(G3483)=0),"⚠ أكمل التاريخ والقيمة",IF(S3483="","⚠ التاريخ خارج السنة المالية",IF(H3483="","⚠ اختر بند الموازنة",IF(I3483="مرفوض","✖ مرفوض من المدير",IF(I3483&lt;&gt;"موافق","⏳ بانتظار موافقة المدير",IF(K3483&lt;&gt;"نعم","⚠ غير مسوى مع الحسابات","✔ معتمد ومسوى")))))))))</f>
        <v/>
      </c>
      <c r="R3483">
        <f>N(R3482)+IF(A3483="عهدة",1,0)</f>
        <v/>
      </c>
      <c r="S3483">
        <f>IF(C3483="","",IF(AND(C3483&gt;=DATE(2026,9,1),C3483&lt;=DATE(2027,8,31)),(YEAR(C3483)-2026)*12+MONTH(C3483)-8,""))</f>
        <v/>
      </c>
      <c r="T3483">
        <f>IF(AND(A3483="مصروف",R3483&gt;0,I3483="موافق",S3483&lt;&gt;"",H3483&lt;&gt;""),N(G3483),0)</f>
        <v/>
      </c>
    </row>
    <row r="3484">
      <c r="A3484" s="19" t="n"/>
      <c r="B3484" s="20">
        <f>IF(A3484="","",IF(R3484=0,"⚠ أضف سطر عهدة أولًا","BDR-"&amp;TEXT(R3484,"000")))</f>
        <v/>
      </c>
      <c r="C3484" s="21" t="n"/>
      <c r="D3484" s="20">
        <f>IF(C3484="","",IF(S3484="","خارج السنة المالية",INDEX(القوائم!$D$2:$D$13,S3484)))</f>
        <v/>
      </c>
      <c r="E3484" s="22" t="n"/>
      <c r="F3484" s="23" t="n"/>
      <c r="G3484" s="23" t="n"/>
      <c r="H3484" s="22" t="n"/>
      <c r="I3484" s="19" t="n"/>
      <c r="J3484" s="21" t="n"/>
      <c r="K3484" s="19" t="n"/>
      <c r="L3484" s="19" t="n"/>
      <c r="M3484" s="21" t="n"/>
      <c r="N3484" s="22" t="n"/>
      <c r="O3484" s="24">
        <f>IF(A3484&lt;&gt;"عهدة","",SUMIFS($G$8:$G$5007,$B$8:$B$5007,B3484,$A$8:$A$5007,"مصروف",$I$8:$I$5007,"&lt;&gt;مرفوض"))</f>
        <v/>
      </c>
      <c r="P3484" s="25">
        <f>IF(A3484&lt;&gt;"عهدة","",N(F3484)-O3484)</f>
        <v/>
      </c>
      <c r="Q3484" s="26">
        <f>IF(A3484="","",IF(A3484="عهدة",IF(N(F3484)=0,"⚠ أدخل قيمة العهدة",IF(P3484&lt;0,"⛔ عجز / زيادة مصروفات "&amp;TEXT(-P3484,"#,##0"),IF(COUNTIFS($B$8:$B$5007,B3484,$A$8:$A$5007,"مصروف",$I$8:$I$5007,"&lt;&gt;مرفوض",$K$8:$K$5007,"&lt;&gt;نعم")&gt;0,"⚠ "&amp;COUNTIFS($B$8:$B$5007,B3484,$A$8:$A$5007,"مصروف",$I$8:$I$5007,"&lt;&gt;مرفوض",$K$8:$K$5007,"&lt;&gt;نعم")&amp;" مصروف غير مسوى",IF(L3484="تمت التسوية",IF(P3484=0,"✔ متوازنة وتمت التسوية","✔ تمت التسوية – متبقي "&amp;TEXT(P3484,"#,##0")),IF(P3484&gt;0,"متبقي "&amp;TEXT(P3484,"#,##0"),"✔ متوازنة"))))),IF(R3484=0,"⚠ أضف سطر عهدة أولًا",IF(OR(C3484="",N(G3484)=0),"⚠ أكمل التاريخ والقيمة",IF(S3484="","⚠ التاريخ خارج السنة المالية",IF(H3484="","⚠ اختر بند الموازنة",IF(I3484="مرفوض","✖ مرفوض من المدير",IF(I3484&lt;&gt;"موافق","⏳ بانتظار موافقة المدير",IF(K3484&lt;&gt;"نعم","⚠ غير مسوى مع الحسابات","✔ معتمد ومسوى")))))))))</f>
        <v/>
      </c>
      <c r="R3484">
        <f>N(R3483)+IF(A3484="عهدة",1,0)</f>
        <v/>
      </c>
      <c r="S3484">
        <f>IF(C3484="","",IF(AND(C3484&gt;=DATE(2026,9,1),C3484&lt;=DATE(2027,8,31)),(YEAR(C3484)-2026)*12+MONTH(C3484)-8,""))</f>
        <v/>
      </c>
      <c r="T3484">
        <f>IF(AND(A3484="مصروف",R3484&gt;0,I3484="موافق",S3484&lt;&gt;"",H3484&lt;&gt;""),N(G3484),0)</f>
        <v/>
      </c>
    </row>
    <row r="3485">
      <c r="A3485" s="19" t="n"/>
      <c r="B3485" s="20">
        <f>IF(A3485="","",IF(R3485=0,"⚠ أضف سطر عهدة أولًا","BDR-"&amp;TEXT(R3485,"000")))</f>
        <v/>
      </c>
      <c r="C3485" s="21" t="n"/>
      <c r="D3485" s="20">
        <f>IF(C3485="","",IF(S3485="","خارج السنة المالية",INDEX(القوائم!$D$2:$D$13,S3485)))</f>
        <v/>
      </c>
      <c r="E3485" s="22" t="n"/>
      <c r="F3485" s="23" t="n"/>
      <c r="G3485" s="23" t="n"/>
      <c r="H3485" s="22" t="n"/>
      <c r="I3485" s="19" t="n"/>
      <c r="J3485" s="21" t="n"/>
      <c r="K3485" s="19" t="n"/>
      <c r="L3485" s="19" t="n"/>
      <c r="M3485" s="21" t="n"/>
      <c r="N3485" s="22" t="n"/>
      <c r="O3485" s="24">
        <f>IF(A3485&lt;&gt;"عهدة","",SUMIFS($G$8:$G$5007,$B$8:$B$5007,B3485,$A$8:$A$5007,"مصروف",$I$8:$I$5007,"&lt;&gt;مرفوض"))</f>
        <v/>
      </c>
      <c r="P3485" s="25">
        <f>IF(A3485&lt;&gt;"عهدة","",N(F3485)-O3485)</f>
        <v/>
      </c>
      <c r="Q3485" s="26">
        <f>IF(A3485="","",IF(A3485="عهدة",IF(N(F3485)=0,"⚠ أدخل قيمة العهدة",IF(P3485&lt;0,"⛔ عجز / زيادة مصروفات "&amp;TEXT(-P3485,"#,##0"),IF(COUNTIFS($B$8:$B$5007,B3485,$A$8:$A$5007,"مصروف",$I$8:$I$5007,"&lt;&gt;مرفوض",$K$8:$K$5007,"&lt;&gt;نعم")&gt;0,"⚠ "&amp;COUNTIFS($B$8:$B$5007,B3485,$A$8:$A$5007,"مصروف",$I$8:$I$5007,"&lt;&gt;مرفوض",$K$8:$K$5007,"&lt;&gt;نعم")&amp;" مصروف غير مسوى",IF(L3485="تمت التسوية",IF(P3485=0,"✔ متوازنة وتمت التسوية","✔ تمت التسوية – متبقي "&amp;TEXT(P3485,"#,##0")),IF(P3485&gt;0,"متبقي "&amp;TEXT(P3485,"#,##0"),"✔ متوازنة"))))),IF(R3485=0,"⚠ أضف سطر عهدة أولًا",IF(OR(C3485="",N(G3485)=0),"⚠ أكمل التاريخ والقيمة",IF(S3485="","⚠ التاريخ خارج السنة المالية",IF(H3485="","⚠ اختر بند الموازنة",IF(I3485="مرفوض","✖ مرفوض من المدير",IF(I3485&lt;&gt;"موافق","⏳ بانتظار موافقة المدير",IF(K3485&lt;&gt;"نعم","⚠ غير مسوى مع الحسابات","✔ معتمد ومسوى")))))))))</f>
        <v/>
      </c>
      <c r="R3485">
        <f>N(R3484)+IF(A3485="عهدة",1,0)</f>
        <v/>
      </c>
      <c r="S3485">
        <f>IF(C3485="","",IF(AND(C3485&gt;=DATE(2026,9,1),C3485&lt;=DATE(2027,8,31)),(YEAR(C3485)-2026)*12+MONTH(C3485)-8,""))</f>
        <v/>
      </c>
      <c r="T3485">
        <f>IF(AND(A3485="مصروف",R3485&gt;0,I3485="موافق",S3485&lt;&gt;"",H3485&lt;&gt;""),N(G3485),0)</f>
        <v/>
      </c>
    </row>
    <row r="3486">
      <c r="A3486" s="19" t="n"/>
      <c r="B3486" s="20">
        <f>IF(A3486="","",IF(R3486=0,"⚠ أضف سطر عهدة أولًا","BDR-"&amp;TEXT(R3486,"000")))</f>
        <v/>
      </c>
      <c r="C3486" s="21" t="n"/>
      <c r="D3486" s="20">
        <f>IF(C3486="","",IF(S3486="","خارج السنة المالية",INDEX(القوائم!$D$2:$D$13,S3486)))</f>
        <v/>
      </c>
      <c r="E3486" s="22" t="n"/>
      <c r="F3486" s="23" t="n"/>
      <c r="G3486" s="23" t="n"/>
      <c r="H3486" s="22" t="n"/>
      <c r="I3486" s="19" t="n"/>
      <c r="J3486" s="21" t="n"/>
      <c r="K3486" s="19" t="n"/>
      <c r="L3486" s="19" t="n"/>
      <c r="M3486" s="21" t="n"/>
      <c r="N3486" s="22" t="n"/>
      <c r="O3486" s="24">
        <f>IF(A3486&lt;&gt;"عهدة","",SUMIFS($G$8:$G$5007,$B$8:$B$5007,B3486,$A$8:$A$5007,"مصروف",$I$8:$I$5007,"&lt;&gt;مرفوض"))</f>
        <v/>
      </c>
      <c r="P3486" s="25">
        <f>IF(A3486&lt;&gt;"عهدة","",N(F3486)-O3486)</f>
        <v/>
      </c>
      <c r="Q3486" s="26">
        <f>IF(A3486="","",IF(A3486="عهدة",IF(N(F3486)=0,"⚠ أدخل قيمة العهدة",IF(P3486&lt;0,"⛔ عجز / زيادة مصروفات "&amp;TEXT(-P3486,"#,##0"),IF(COUNTIFS($B$8:$B$5007,B3486,$A$8:$A$5007,"مصروف",$I$8:$I$5007,"&lt;&gt;مرفوض",$K$8:$K$5007,"&lt;&gt;نعم")&gt;0,"⚠ "&amp;COUNTIFS($B$8:$B$5007,B3486,$A$8:$A$5007,"مصروف",$I$8:$I$5007,"&lt;&gt;مرفوض",$K$8:$K$5007,"&lt;&gt;نعم")&amp;" مصروف غير مسوى",IF(L3486="تمت التسوية",IF(P3486=0,"✔ متوازنة وتمت التسوية","✔ تمت التسوية – متبقي "&amp;TEXT(P3486,"#,##0")),IF(P3486&gt;0,"متبقي "&amp;TEXT(P3486,"#,##0"),"✔ متوازنة"))))),IF(R3486=0,"⚠ أضف سطر عهدة أولًا",IF(OR(C3486="",N(G3486)=0),"⚠ أكمل التاريخ والقيمة",IF(S3486="","⚠ التاريخ خارج السنة المالية",IF(H3486="","⚠ اختر بند الموازنة",IF(I3486="مرفوض","✖ مرفوض من المدير",IF(I3486&lt;&gt;"موافق","⏳ بانتظار موافقة المدير",IF(K3486&lt;&gt;"نعم","⚠ غير مسوى مع الحسابات","✔ معتمد ومسوى")))))))))</f>
        <v/>
      </c>
      <c r="R3486">
        <f>N(R3485)+IF(A3486="عهدة",1,0)</f>
        <v/>
      </c>
      <c r="S3486">
        <f>IF(C3486="","",IF(AND(C3486&gt;=DATE(2026,9,1),C3486&lt;=DATE(2027,8,31)),(YEAR(C3486)-2026)*12+MONTH(C3486)-8,""))</f>
        <v/>
      </c>
      <c r="T3486">
        <f>IF(AND(A3486="مصروف",R3486&gt;0,I3486="موافق",S3486&lt;&gt;"",H3486&lt;&gt;""),N(G3486),0)</f>
        <v/>
      </c>
    </row>
    <row r="3487">
      <c r="A3487" s="19" t="n"/>
      <c r="B3487" s="20">
        <f>IF(A3487="","",IF(R3487=0,"⚠ أضف سطر عهدة أولًا","BDR-"&amp;TEXT(R3487,"000")))</f>
        <v/>
      </c>
      <c r="C3487" s="21" t="n"/>
      <c r="D3487" s="20">
        <f>IF(C3487="","",IF(S3487="","خارج السنة المالية",INDEX(القوائم!$D$2:$D$13,S3487)))</f>
        <v/>
      </c>
      <c r="E3487" s="22" t="n"/>
      <c r="F3487" s="23" t="n"/>
      <c r="G3487" s="23" t="n"/>
      <c r="H3487" s="22" t="n"/>
      <c r="I3487" s="19" t="n"/>
      <c r="J3487" s="21" t="n"/>
      <c r="K3487" s="19" t="n"/>
      <c r="L3487" s="19" t="n"/>
      <c r="M3487" s="21" t="n"/>
      <c r="N3487" s="22" t="n"/>
      <c r="O3487" s="24">
        <f>IF(A3487&lt;&gt;"عهدة","",SUMIFS($G$8:$G$5007,$B$8:$B$5007,B3487,$A$8:$A$5007,"مصروف",$I$8:$I$5007,"&lt;&gt;مرفوض"))</f>
        <v/>
      </c>
      <c r="P3487" s="25">
        <f>IF(A3487&lt;&gt;"عهدة","",N(F3487)-O3487)</f>
        <v/>
      </c>
      <c r="Q3487" s="26">
        <f>IF(A3487="","",IF(A3487="عهدة",IF(N(F3487)=0,"⚠ أدخل قيمة العهدة",IF(P3487&lt;0,"⛔ عجز / زيادة مصروفات "&amp;TEXT(-P3487,"#,##0"),IF(COUNTIFS($B$8:$B$5007,B3487,$A$8:$A$5007,"مصروف",$I$8:$I$5007,"&lt;&gt;مرفوض",$K$8:$K$5007,"&lt;&gt;نعم")&gt;0,"⚠ "&amp;COUNTIFS($B$8:$B$5007,B3487,$A$8:$A$5007,"مصروف",$I$8:$I$5007,"&lt;&gt;مرفوض",$K$8:$K$5007,"&lt;&gt;نعم")&amp;" مصروف غير مسوى",IF(L3487="تمت التسوية",IF(P3487=0,"✔ متوازنة وتمت التسوية","✔ تمت التسوية – متبقي "&amp;TEXT(P3487,"#,##0")),IF(P3487&gt;0,"متبقي "&amp;TEXT(P3487,"#,##0"),"✔ متوازنة"))))),IF(R3487=0,"⚠ أضف سطر عهدة أولًا",IF(OR(C3487="",N(G3487)=0),"⚠ أكمل التاريخ والقيمة",IF(S3487="","⚠ التاريخ خارج السنة المالية",IF(H3487="","⚠ اختر بند الموازنة",IF(I3487="مرفوض","✖ مرفوض من المدير",IF(I3487&lt;&gt;"موافق","⏳ بانتظار موافقة المدير",IF(K3487&lt;&gt;"نعم","⚠ غير مسوى مع الحسابات","✔ معتمد ومسوى")))))))))</f>
        <v/>
      </c>
      <c r="R3487">
        <f>N(R3486)+IF(A3487="عهدة",1,0)</f>
        <v/>
      </c>
      <c r="S3487">
        <f>IF(C3487="","",IF(AND(C3487&gt;=DATE(2026,9,1),C3487&lt;=DATE(2027,8,31)),(YEAR(C3487)-2026)*12+MONTH(C3487)-8,""))</f>
        <v/>
      </c>
      <c r="T3487">
        <f>IF(AND(A3487="مصروف",R3487&gt;0,I3487="موافق",S3487&lt;&gt;"",H3487&lt;&gt;""),N(G3487),0)</f>
        <v/>
      </c>
    </row>
    <row r="3488">
      <c r="A3488" s="19" t="n"/>
      <c r="B3488" s="20">
        <f>IF(A3488="","",IF(R3488=0,"⚠ أضف سطر عهدة أولًا","BDR-"&amp;TEXT(R3488,"000")))</f>
        <v/>
      </c>
      <c r="C3488" s="21" t="n"/>
      <c r="D3488" s="20">
        <f>IF(C3488="","",IF(S3488="","خارج السنة المالية",INDEX(القوائم!$D$2:$D$13,S3488)))</f>
        <v/>
      </c>
      <c r="E3488" s="22" t="n"/>
      <c r="F3488" s="23" t="n"/>
      <c r="G3488" s="23" t="n"/>
      <c r="H3488" s="22" t="n"/>
      <c r="I3488" s="19" t="n"/>
      <c r="J3488" s="21" t="n"/>
      <c r="K3488" s="19" t="n"/>
      <c r="L3488" s="19" t="n"/>
      <c r="M3488" s="21" t="n"/>
      <c r="N3488" s="22" t="n"/>
      <c r="O3488" s="24">
        <f>IF(A3488&lt;&gt;"عهدة","",SUMIFS($G$8:$G$5007,$B$8:$B$5007,B3488,$A$8:$A$5007,"مصروف",$I$8:$I$5007,"&lt;&gt;مرفوض"))</f>
        <v/>
      </c>
      <c r="P3488" s="25">
        <f>IF(A3488&lt;&gt;"عهدة","",N(F3488)-O3488)</f>
        <v/>
      </c>
      <c r="Q3488" s="26">
        <f>IF(A3488="","",IF(A3488="عهدة",IF(N(F3488)=0,"⚠ أدخل قيمة العهدة",IF(P3488&lt;0,"⛔ عجز / زيادة مصروفات "&amp;TEXT(-P3488,"#,##0"),IF(COUNTIFS($B$8:$B$5007,B3488,$A$8:$A$5007,"مصروف",$I$8:$I$5007,"&lt;&gt;مرفوض",$K$8:$K$5007,"&lt;&gt;نعم")&gt;0,"⚠ "&amp;COUNTIFS($B$8:$B$5007,B3488,$A$8:$A$5007,"مصروف",$I$8:$I$5007,"&lt;&gt;مرفوض",$K$8:$K$5007,"&lt;&gt;نعم")&amp;" مصروف غير مسوى",IF(L3488="تمت التسوية",IF(P3488=0,"✔ متوازنة وتمت التسوية","✔ تمت التسوية – متبقي "&amp;TEXT(P3488,"#,##0")),IF(P3488&gt;0,"متبقي "&amp;TEXT(P3488,"#,##0"),"✔ متوازنة"))))),IF(R3488=0,"⚠ أضف سطر عهدة أولًا",IF(OR(C3488="",N(G3488)=0),"⚠ أكمل التاريخ والقيمة",IF(S3488="","⚠ التاريخ خارج السنة المالية",IF(H3488="","⚠ اختر بند الموازنة",IF(I3488="مرفوض","✖ مرفوض من المدير",IF(I3488&lt;&gt;"موافق","⏳ بانتظار موافقة المدير",IF(K3488&lt;&gt;"نعم","⚠ غير مسوى مع الحسابات","✔ معتمد ومسوى")))))))))</f>
        <v/>
      </c>
      <c r="R3488">
        <f>N(R3487)+IF(A3488="عهدة",1,0)</f>
        <v/>
      </c>
      <c r="S3488">
        <f>IF(C3488="","",IF(AND(C3488&gt;=DATE(2026,9,1),C3488&lt;=DATE(2027,8,31)),(YEAR(C3488)-2026)*12+MONTH(C3488)-8,""))</f>
        <v/>
      </c>
      <c r="T3488">
        <f>IF(AND(A3488="مصروف",R3488&gt;0,I3488="موافق",S3488&lt;&gt;"",H3488&lt;&gt;""),N(G3488),0)</f>
        <v/>
      </c>
    </row>
    <row r="3489">
      <c r="A3489" s="19" t="n"/>
      <c r="B3489" s="20">
        <f>IF(A3489="","",IF(R3489=0,"⚠ أضف سطر عهدة أولًا","BDR-"&amp;TEXT(R3489,"000")))</f>
        <v/>
      </c>
      <c r="C3489" s="21" t="n"/>
      <c r="D3489" s="20">
        <f>IF(C3489="","",IF(S3489="","خارج السنة المالية",INDEX(القوائم!$D$2:$D$13,S3489)))</f>
        <v/>
      </c>
      <c r="E3489" s="22" t="n"/>
      <c r="F3489" s="23" t="n"/>
      <c r="G3489" s="23" t="n"/>
      <c r="H3489" s="22" t="n"/>
      <c r="I3489" s="19" t="n"/>
      <c r="J3489" s="21" t="n"/>
      <c r="K3489" s="19" t="n"/>
      <c r="L3489" s="19" t="n"/>
      <c r="M3489" s="21" t="n"/>
      <c r="N3489" s="22" t="n"/>
      <c r="O3489" s="24">
        <f>IF(A3489&lt;&gt;"عهدة","",SUMIFS($G$8:$G$5007,$B$8:$B$5007,B3489,$A$8:$A$5007,"مصروف",$I$8:$I$5007,"&lt;&gt;مرفوض"))</f>
        <v/>
      </c>
      <c r="P3489" s="25">
        <f>IF(A3489&lt;&gt;"عهدة","",N(F3489)-O3489)</f>
        <v/>
      </c>
      <c r="Q3489" s="26">
        <f>IF(A3489="","",IF(A3489="عهدة",IF(N(F3489)=0,"⚠ أدخل قيمة العهدة",IF(P3489&lt;0,"⛔ عجز / زيادة مصروفات "&amp;TEXT(-P3489,"#,##0"),IF(COUNTIFS($B$8:$B$5007,B3489,$A$8:$A$5007,"مصروف",$I$8:$I$5007,"&lt;&gt;مرفوض",$K$8:$K$5007,"&lt;&gt;نعم")&gt;0,"⚠ "&amp;COUNTIFS($B$8:$B$5007,B3489,$A$8:$A$5007,"مصروف",$I$8:$I$5007,"&lt;&gt;مرفوض",$K$8:$K$5007,"&lt;&gt;نعم")&amp;" مصروف غير مسوى",IF(L3489="تمت التسوية",IF(P3489=0,"✔ متوازنة وتمت التسوية","✔ تمت التسوية – متبقي "&amp;TEXT(P3489,"#,##0")),IF(P3489&gt;0,"متبقي "&amp;TEXT(P3489,"#,##0"),"✔ متوازنة"))))),IF(R3489=0,"⚠ أضف سطر عهدة أولًا",IF(OR(C3489="",N(G3489)=0),"⚠ أكمل التاريخ والقيمة",IF(S3489="","⚠ التاريخ خارج السنة المالية",IF(H3489="","⚠ اختر بند الموازنة",IF(I3489="مرفوض","✖ مرفوض من المدير",IF(I3489&lt;&gt;"موافق","⏳ بانتظار موافقة المدير",IF(K3489&lt;&gt;"نعم","⚠ غير مسوى مع الحسابات","✔ معتمد ومسوى")))))))))</f>
        <v/>
      </c>
      <c r="R3489">
        <f>N(R3488)+IF(A3489="عهدة",1,0)</f>
        <v/>
      </c>
      <c r="S3489">
        <f>IF(C3489="","",IF(AND(C3489&gt;=DATE(2026,9,1),C3489&lt;=DATE(2027,8,31)),(YEAR(C3489)-2026)*12+MONTH(C3489)-8,""))</f>
        <v/>
      </c>
      <c r="T3489">
        <f>IF(AND(A3489="مصروف",R3489&gt;0,I3489="موافق",S3489&lt;&gt;"",H3489&lt;&gt;""),N(G3489),0)</f>
        <v/>
      </c>
    </row>
    <row r="3490">
      <c r="A3490" s="19" t="n"/>
      <c r="B3490" s="20">
        <f>IF(A3490="","",IF(R3490=0,"⚠ أضف سطر عهدة أولًا","BDR-"&amp;TEXT(R3490,"000")))</f>
        <v/>
      </c>
      <c r="C3490" s="21" t="n"/>
      <c r="D3490" s="20">
        <f>IF(C3490="","",IF(S3490="","خارج السنة المالية",INDEX(القوائم!$D$2:$D$13,S3490)))</f>
        <v/>
      </c>
      <c r="E3490" s="22" t="n"/>
      <c r="F3490" s="23" t="n"/>
      <c r="G3490" s="23" t="n"/>
      <c r="H3490" s="22" t="n"/>
      <c r="I3490" s="19" t="n"/>
      <c r="J3490" s="21" t="n"/>
      <c r="K3490" s="19" t="n"/>
      <c r="L3490" s="19" t="n"/>
      <c r="M3490" s="21" t="n"/>
      <c r="N3490" s="22" t="n"/>
      <c r="O3490" s="24">
        <f>IF(A3490&lt;&gt;"عهدة","",SUMIFS($G$8:$G$5007,$B$8:$B$5007,B3490,$A$8:$A$5007,"مصروف",$I$8:$I$5007,"&lt;&gt;مرفوض"))</f>
        <v/>
      </c>
      <c r="P3490" s="25">
        <f>IF(A3490&lt;&gt;"عهدة","",N(F3490)-O3490)</f>
        <v/>
      </c>
      <c r="Q3490" s="26">
        <f>IF(A3490="","",IF(A3490="عهدة",IF(N(F3490)=0,"⚠ أدخل قيمة العهدة",IF(P3490&lt;0,"⛔ عجز / زيادة مصروفات "&amp;TEXT(-P3490,"#,##0"),IF(COUNTIFS($B$8:$B$5007,B3490,$A$8:$A$5007,"مصروف",$I$8:$I$5007,"&lt;&gt;مرفوض",$K$8:$K$5007,"&lt;&gt;نعم")&gt;0,"⚠ "&amp;COUNTIFS($B$8:$B$5007,B3490,$A$8:$A$5007,"مصروف",$I$8:$I$5007,"&lt;&gt;مرفوض",$K$8:$K$5007,"&lt;&gt;نعم")&amp;" مصروف غير مسوى",IF(L3490="تمت التسوية",IF(P3490=0,"✔ متوازنة وتمت التسوية","✔ تمت التسوية – متبقي "&amp;TEXT(P3490,"#,##0")),IF(P3490&gt;0,"متبقي "&amp;TEXT(P3490,"#,##0"),"✔ متوازنة"))))),IF(R3490=0,"⚠ أضف سطر عهدة أولًا",IF(OR(C3490="",N(G3490)=0),"⚠ أكمل التاريخ والقيمة",IF(S3490="","⚠ التاريخ خارج السنة المالية",IF(H3490="","⚠ اختر بند الموازنة",IF(I3490="مرفوض","✖ مرفوض من المدير",IF(I3490&lt;&gt;"موافق","⏳ بانتظار موافقة المدير",IF(K3490&lt;&gt;"نعم","⚠ غير مسوى مع الحسابات","✔ معتمد ومسوى")))))))))</f>
        <v/>
      </c>
      <c r="R3490">
        <f>N(R3489)+IF(A3490="عهدة",1,0)</f>
        <v/>
      </c>
      <c r="S3490">
        <f>IF(C3490="","",IF(AND(C3490&gt;=DATE(2026,9,1),C3490&lt;=DATE(2027,8,31)),(YEAR(C3490)-2026)*12+MONTH(C3490)-8,""))</f>
        <v/>
      </c>
      <c r="T3490">
        <f>IF(AND(A3490="مصروف",R3490&gt;0,I3490="موافق",S3490&lt;&gt;"",H3490&lt;&gt;""),N(G3490),0)</f>
        <v/>
      </c>
    </row>
    <row r="3491">
      <c r="A3491" s="19" t="n"/>
      <c r="B3491" s="20">
        <f>IF(A3491="","",IF(R3491=0,"⚠ أضف سطر عهدة أولًا","BDR-"&amp;TEXT(R3491,"000")))</f>
        <v/>
      </c>
      <c r="C3491" s="21" t="n"/>
      <c r="D3491" s="20">
        <f>IF(C3491="","",IF(S3491="","خارج السنة المالية",INDEX(القوائم!$D$2:$D$13,S3491)))</f>
        <v/>
      </c>
      <c r="E3491" s="22" t="n"/>
      <c r="F3491" s="23" t="n"/>
      <c r="G3491" s="23" t="n"/>
      <c r="H3491" s="22" t="n"/>
      <c r="I3491" s="19" t="n"/>
      <c r="J3491" s="21" t="n"/>
      <c r="K3491" s="19" t="n"/>
      <c r="L3491" s="19" t="n"/>
      <c r="M3491" s="21" t="n"/>
      <c r="N3491" s="22" t="n"/>
      <c r="O3491" s="24">
        <f>IF(A3491&lt;&gt;"عهدة","",SUMIFS($G$8:$G$5007,$B$8:$B$5007,B3491,$A$8:$A$5007,"مصروف",$I$8:$I$5007,"&lt;&gt;مرفوض"))</f>
        <v/>
      </c>
      <c r="P3491" s="25">
        <f>IF(A3491&lt;&gt;"عهدة","",N(F3491)-O3491)</f>
        <v/>
      </c>
      <c r="Q3491" s="26">
        <f>IF(A3491="","",IF(A3491="عهدة",IF(N(F3491)=0,"⚠ أدخل قيمة العهدة",IF(P3491&lt;0,"⛔ عجز / زيادة مصروفات "&amp;TEXT(-P3491,"#,##0"),IF(COUNTIFS($B$8:$B$5007,B3491,$A$8:$A$5007,"مصروف",$I$8:$I$5007,"&lt;&gt;مرفوض",$K$8:$K$5007,"&lt;&gt;نعم")&gt;0,"⚠ "&amp;COUNTIFS($B$8:$B$5007,B3491,$A$8:$A$5007,"مصروف",$I$8:$I$5007,"&lt;&gt;مرفوض",$K$8:$K$5007,"&lt;&gt;نعم")&amp;" مصروف غير مسوى",IF(L3491="تمت التسوية",IF(P3491=0,"✔ متوازنة وتمت التسوية","✔ تمت التسوية – متبقي "&amp;TEXT(P3491,"#,##0")),IF(P3491&gt;0,"متبقي "&amp;TEXT(P3491,"#,##0"),"✔ متوازنة"))))),IF(R3491=0,"⚠ أضف سطر عهدة أولًا",IF(OR(C3491="",N(G3491)=0),"⚠ أكمل التاريخ والقيمة",IF(S3491="","⚠ التاريخ خارج السنة المالية",IF(H3491="","⚠ اختر بند الموازنة",IF(I3491="مرفوض","✖ مرفوض من المدير",IF(I3491&lt;&gt;"موافق","⏳ بانتظار موافقة المدير",IF(K3491&lt;&gt;"نعم","⚠ غير مسوى مع الحسابات","✔ معتمد ومسوى")))))))))</f>
        <v/>
      </c>
      <c r="R3491">
        <f>N(R3490)+IF(A3491="عهدة",1,0)</f>
        <v/>
      </c>
      <c r="S3491">
        <f>IF(C3491="","",IF(AND(C3491&gt;=DATE(2026,9,1),C3491&lt;=DATE(2027,8,31)),(YEAR(C3491)-2026)*12+MONTH(C3491)-8,""))</f>
        <v/>
      </c>
      <c r="T3491">
        <f>IF(AND(A3491="مصروف",R3491&gt;0,I3491="موافق",S3491&lt;&gt;"",H3491&lt;&gt;""),N(G3491),0)</f>
        <v/>
      </c>
    </row>
    <row r="3492">
      <c r="A3492" s="19" t="n"/>
      <c r="B3492" s="20">
        <f>IF(A3492="","",IF(R3492=0,"⚠ أضف سطر عهدة أولًا","BDR-"&amp;TEXT(R3492,"000")))</f>
        <v/>
      </c>
      <c r="C3492" s="21" t="n"/>
      <c r="D3492" s="20">
        <f>IF(C3492="","",IF(S3492="","خارج السنة المالية",INDEX(القوائم!$D$2:$D$13,S3492)))</f>
        <v/>
      </c>
      <c r="E3492" s="22" t="n"/>
      <c r="F3492" s="23" t="n"/>
      <c r="G3492" s="23" t="n"/>
      <c r="H3492" s="22" t="n"/>
      <c r="I3492" s="19" t="n"/>
      <c r="J3492" s="21" t="n"/>
      <c r="K3492" s="19" t="n"/>
      <c r="L3492" s="19" t="n"/>
      <c r="M3492" s="21" t="n"/>
      <c r="N3492" s="22" t="n"/>
      <c r="O3492" s="24">
        <f>IF(A3492&lt;&gt;"عهدة","",SUMIFS($G$8:$G$5007,$B$8:$B$5007,B3492,$A$8:$A$5007,"مصروف",$I$8:$I$5007,"&lt;&gt;مرفوض"))</f>
        <v/>
      </c>
      <c r="P3492" s="25">
        <f>IF(A3492&lt;&gt;"عهدة","",N(F3492)-O3492)</f>
        <v/>
      </c>
      <c r="Q3492" s="26">
        <f>IF(A3492="","",IF(A3492="عهدة",IF(N(F3492)=0,"⚠ أدخل قيمة العهدة",IF(P3492&lt;0,"⛔ عجز / زيادة مصروفات "&amp;TEXT(-P3492,"#,##0"),IF(COUNTIFS($B$8:$B$5007,B3492,$A$8:$A$5007,"مصروف",$I$8:$I$5007,"&lt;&gt;مرفوض",$K$8:$K$5007,"&lt;&gt;نعم")&gt;0,"⚠ "&amp;COUNTIFS($B$8:$B$5007,B3492,$A$8:$A$5007,"مصروف",$I$8:$I$5007,"&lt;&gt;مرفوض",$K$8:$K$5007,"&lt;&gt;نعم")&amp;" مصروف غير مسوى",IF(L3492="تمت التسوية",IF(P3492=0,"✔ متوازنة وتمت التسوية","✔ تمت التسوية – متبقي "&amp;TEXT(P3492,"#,##0")),IF(P3492&gt;0,"متبقي "&amp;TEXT(P3492,"#,##0"),"✔ متوازنة"))))),IF(R3492=0,"⚠ أضف سطر عهدة أولًا",IF(OR(C3492="",N(G3492)=0),"⚠ أكمل التاريخ والقيمة",IF(S3492="","⚠ التاريخ خارج السنة المالية",IF(H3492="","⚠ اختر بند الموازنة",IF(I3492="مرفوض","✖ مرفوض من المدير",IF(I3492&lt;&gt;"موافق","⏳ بانتظار موافقة المدير",IF(K3492&lt;&gt;"نعم","⚠ غير مسوى مع الحسابات","✔ معتمد ومسوى")))))))))</f>
        <v/>
      </c>
      <c r="R3492">
        <f>N(R3491)+IF(A3492="عهدة",1,0)</f>
        <v/>
      </c>
      <c r="S3492">
        <f>IF(C3492="","",IF(AND(C3492&gt;=DATE(2026,9,1),C3492&lt;=DATE(2027,8,31)),(YEAR(C3492)-2026)*12+MONTH(C3492)-8,""))</f>
        <v/>
      </c>
      <c r="T3492">
        <f>IF(AND(A3492="مصروف",R3492&gt;0,I3492="موافق",S3492&lt;&gt;"",H3492&lt;&gt;""),N(G3492),0)</f>
        <v/>
      </c>
    </row>
    <row r="3493">
      <c r="A3493" s="19" t="n"/>
      <c r="B3493" s="20">
        <f>IF(A3493="","",IF(R3493=0,"⚠ أضف سطر عهدة أولًا","BDR-"&amp;TEXT(R3493,"000")))</f>
        <v/>
      </c>
      <c r="C3493" s="21" t="n"/>
      <c r="D3493" s="20">
        <f>IF(C3493="","",IF(S3493="","خارج السنة المالية",INDEX(القوائم!$D$2:$D$13,S3493)))</f>
        <v/>
      </c>
      <c r="E3493" s="22" t="n"/>
      <c r="F3493" s="23" t="n"/>
      <c r="G3493" s="23" t="n"/>
      <c r="H3493" s="22" t="n"/>
      <c r="I3493" s="19" t="n"/>
      <c r="J3493" s="21" t="n"/>
      <c r="K3493" s="19" t="n"/>
      <c r="L3493" s="19" t="n"/>
      <c r="M3493" s="21" t="n"/>
      <c r="N3493" s="22" t="n"/>
      <c r="O3493" s="24">
        <f>IF(A3493&lt;&gt;"عهدة","",SUMIFS($G$8:$G$5007,$B$8:$B$5007,B3493,$A$8:$A$5007,"مصروف",$I$8:$I$5007,"&lt;&gt;مرفوض"))</f>
        <v/>
      </c>
      <c r="P3493" s="25">
        <f>IF(A3493&lt;&gt;"عهدة","",N(F3493)-O3493)</f>
        <v/>
      </c>
      <c r="Q3493" s="26">
        <f>IF(A3493="","",IF(A3493="عهدة",IF(N(F3493)=0,"⚠ أدخل قيمة العهدة",IF(P3493&lt;0,"⛔ عجز / زيادة مصروفات "&amp;TEXT(-P3493,"#,##0"),IF(COUNTIFS($B$8:$B$5007,B3493,$A$8:$A$5007,"مصروف",$I$8:$I$5007,"&lt;&gt;مرفوض",$K$8:$K$5007,"&lt;&gt;نعم")&gt;0,"⚠ "&amp;COUNTIFS($B$8:$B$5007,B3493,$A$8:$A$5007,"مصروف",$I$8:$I$5007,"&lt;&gt;مرفوض",$K$8:$K$5007,"&lt;&gt;نعم")&amp;" مصروف غير مسوى",IF(L3493="تمت التسوية",IF(P3493=0,"✔ متوازنة وتمت التسوية","✔ تمت التسوية – متبقي "&amp;TEXT(P3493,"#,##0")),IF(P3493&gt;0,"متبقي "&amp;TEXT(P3493,"#,##0"),"✔ متوازنة"))))),IF(R3493=0,"⚠ أضف سطر عهدة أولًا",IF(OR(C3493="",N(G3493)=0),"⚠ أكمل التاريخ والقيمة",IF(S3493="","⚠ التاريخ خارج السنة المالية",IF(H3493="","⚠ اختر بند الموازنة",IF(I3493="مرفوض","✖ مرفوض من المدير",IF(I3493&lt;&gt;"موافق","⏳ بانتظار موافقة المدير",IF(K3493&lt;&gt;"نعم","⚠ غير مسوى مع الحسابات","✔ معتمد ومسوى")))))))))</f>
        <v/>
      </c>
      <c r="R3493">
        <f>N(R3492)+IF(A3493="عهدة",1,0)</f>
        <v/>
      </c>
      <c r="S3493">
        <f>IF(C3493="","",IF(AND(C3493&gt;=DATE(2026,9,1),C3493&lt;=DATE(2027,8,31)),(YEAR(C3493)-2026)*12+MONTH(C3493)-8,""))</f>
        <v/>
      </c>
      <c r="T3493">
        <f>IF(AND(A3493="مصروف",R3493&gt;0,I3493="موافق",S3493&lt;&gt;"",H3493&lt;&gt;""),N(G3493),0)</f>
        <v/>
      </c>
    </row>
    <row r="3494">
      <c r="A3494" s="19" t="n"/>
      <c r="B3494" s="20">
        <f>IF(A3494="","",IF(R3494=0,"⚠ أضف سطر عهدة أولًا","BDR-"&amp;TEXT(R3494,"000")))</f>
        <v/>
      </c>
      <c r="C3494" s="21" t="n"/>
      <c r="D3494" s="20">
        <f>IF(C3494="","",IF(S3494="","خارج السنة المالية",INDEX(القوائم!$D$2:$D$13,S3494)))</f>
        <v/>
      </c>
      <c r="E3494" s="22" t="n"/>
      <c r="F3494" s="23" t="n"/>
      <c r="G3494" s="23" t="n"/>
      <c r="H3494" s="22" t="n"/>
      <c r="I3494" s="19" t="n"/>
      <c r="J3494" s="21" t="n"/>
      <c r="K3494" s="19" t="n"/>
      <c r="L3494" s="19" t="n"/>
      <c r="M3494" s="21" t="n"/>
      <c r="N3494" s="22" t="n"/>
      <c r="O3494" s="24">
        <f>IF(A3494&lt;&gt;"عهدة","",SUMIFS($G$8:$G$5007,$B$8:$B$5007,B3494,$A$8:$A$5007,"مصروف",$I$8:$I$5007,"&lt;&gt;مرفوض"))</f>
        <v/>
      </c>
      <c r="P3494" s="25">
        <f>IF(A3494&lt;&gt;"عهدة","",N(F3494)-O3494)</f>
        <v/>
      </c>
      <c r="Q3494" s="26">
        <f>IF(A3494="","",IF(A3494="عهدة",IF(N(F3494)=0,"⚠ أدخل قيمة العهدة",IF(P3494&lt;0,"⛔ عجز / زيادة مصروفات "&amp;TEXT(-P3494,"#,##0"),IF(COUNTIFS($B$8:$B$5007,B3494,$A$8:$A$5007,"مصروف",$I$8:$I$5007,"&lt;&gt;مرفوض",$K$8:$K$5007,"&lt;&gt;نعم")&gt;0,"⚠ "&amp;COUNTIFS($B$8:$B$5007,B3494,$A$8:$A$5007,"مصروف",$I$8:$I$5007,"&lt;&gt;مرفوض",$K$8:$K$5007,"&lt;&gt;نعم")&amp;" مصروف غير مسوى",IF(L3494="تمت التسوية",IF(P3494=0,"✔ متوازنة وتمت التسوية","✔ تمت التسوية – متبقي "&amp;TEXT(P3494,"#,##0")),IF(P3494&gt;0,"متبقي "&amp;TEXT(P3494,"#,##0"),"✔ متوازنة"))))),IF(R3494=0,"⚠ أضف سطر عهدة أولًا",IF(OR(C3494="",N(G3494)=0),"⚠ أكمل التاريخ والقيمة",IF(S3494="","⚠ التاريخ خارج السنة المالية",IF(H3494="","⚠ اختر بند الموازنة",IF(I3494="مرفوض","✖ مرفوض من المدير",IF(I3494&lt;&gt;"موافق","⏳ بانتظار موافقة المدير",IF(K3494&lt;&gt;"نعم","⚠ غير مسوى مع الحسابات","✔ معتمد ومسوى")))))))))</f>
        <v/>
      </c>
      <c r="R3494">
        <f>N(R3493)+IF(A3494="عهدة",1,0)</f>
        <v/>
      </c>
      <c r="S3494">
        <f>IF(C3494="","",IF(AND(C3494&gt;=DATE(2026,9,1),C3494&lt;=DATE(2027,8,31)),(YEAR(C3494)-2026)*12+MONTH(C3494)-8,""))</f>
        <v/>
      </c>
      <c r="T3494">
        <f>IF(AND(A3494="مصروف",R3494&gt;0,I3494="موافق",S3494&lt;&gt;"",H3494&lt;&gt;""),N(G3494),0)</f>
        <v/>
      </c>
    </row>
    <row r="3495">
      <c r="A3495" s="19" t="n"/>
      <c r="B3495" s="20">
        <f>IF(A3495="","",IF(R3495=0,"⚠ أضف سطر عهدة أولًا","BDR-"&amp;TEXT(R3495,"000")))</f>
        <v/>
      </c>
      <c r="C3495" s="21" t="n"/>
      <c r="D3495" s="20">
        <f>IF(C3495="","",IF(S3495="","خارج السنة المالية",INDEX(القوائم!$D$2:$D$13,S3495)))</f>
        <v/>
      </c>
      <c r="E3495" s="22" t="n"/>
      <c r="F3495" s="23" t="n"/>
      <c r="G3495" s="23" t="n"/>
      <c r="H3495" s="22" t="n"/>
      <c r="I3495" s="19" t="n"/>
      <c r="J3495" s="21" t="n"/>
      <c r="K3495" s="19" t="n"/>
      <c r="L3495" s="19" t="n"/>
      <c r="M3495" s="21" t="n"/>
      <c r="N3495" s="22" t="n"/>
      <c r="O3495" s="24">
        <f>IF(A3495&lt;&gt;"عهدة","",SUMIFS($G$8:$G$5007,$B$8:$B$5007,B3495,$A$8:$A$5007,"مصروف",$I$8:$I$5007,"&lt;&gt;مرفوض"))</f>
        <v/>
      </c>
      <c r="P3495" s="25">
        <f>IF(A3495&lt;&gt;"عهدة","",N(F3495)-O3495)</f>
        <v/>
      </c>
      <c r="Q3495" s="26">
        <f>IF(A3495="","",IF(A3495="عهدة",IF(N(F3495)=0,"⚠ أدخل قيمة العهدة",IF(P3495&lt;0,"⛔ عجز / زيادة مصروفات "&amp;TEXT(-P3495,"#,##0"),IF(COUNTIFS($B$8:$B$5007,B3495,$A$8:$A$5007,"مصروف",$I$8:$I$5007,"&lt;&gt;مرفوض",$K$8:$K$5007,"&lt;&gt;نعم")&gt;0,"⚠ "&amp;COUNTIFS($B$8:$B$5007,B3495,$A$8:$A$5007,"مصروف",$I$8:$I$5007,"&lt;&gt;مرفوض",$K$8:$K$5007,"&lt;&gt;نعم")&amp;" مصروف غير مسوى",IF(L3495="تمت التسوية",IF(P3495=0,"✔ متوازنة وتمت التسوية","✔ تمت التسوية – متبقي "&amp;TEXT(P3495,"#,##0")),IF(P3495&gt;0,"متبقي "&amp;TEXT(P3495,"#,##0"),"✔ متوازنة"))))),IF(R3495=0,"⚠ أضف سطر عهدة أولًا",IF(OR(C3495="",N(G3495)=0),"⚠ أكمل التاريخ والقيمة",IF(S3495="","⚠ التاريخ خارج السنة المالية",IF(H3495="","⚠ اختر بند الموازنة",IF(I3495="مرفوض","✖ مرفوض من المدير",IF(I3495&lt;&gt;"موافق","⏳ بانتظار موافقة المدير",IF(K3495&lt;&gt;"نعم","⚠ غير مسوى مع الحسابات","✔ معتمد ومسوى")))))))))</f>
        <v/>
      </c>
      <c r="R3495">
        <f>N(R3494)+IF(A3495="عهدة",1,0)</f>
        <v/>
      </c>
      <c r="S3495">
        <f>IF(C3495="","",IF(AND(C3495&gt;=DATE(2026,9,1),C3495&lt;=DATE(2027,8,31)),(YEAR(C3495)-2026)*12+MONTH(C3495)-8,""))</f>
        <v/>
      </c>
      <c r="T3495">
        <f>IF(AND(A3495="مصروف",R3495&gt;0,I3495="موافق",S3495&lt;&gt;"",H3495&lt;&gt;""),N(G3495),0)</f>
        <v/>
      </c>
    </row>
    <row r="3496">
      <c r="A3496" s="19" t="n"/>
      <c r="B3496" s="20">
        <f>IF(A3496="","",IF(R3496=0,"⚠ أضف سطر عهدة أولًا","BDR-"&amp;TEXT(R3496,"000")))</f>
        <v/>
      </c>
      <c r="C3496" s="21" t="n"/>
      <c r="D3496" s="20">
        <f>IF(C3496="","",IF(S3496="","خارج السنة المالية",INDEX(القوائم!$D$2:$D$13,S3496)))</f>
        <v/>
      </c>
      <c r="E3496" s="22" t="n"/>
      <c r="F3496" s="23" t="n"/>
      <c r="G3496" s="23" t="n"/>
      <c r="H3496" s="22" t="n"/>
      <c r="I3496" s="19" t="n"/>
      <c r="J3496" s="21" t="n"/>
      <c r="K3496" s="19" t="n"/>
      <c r="L3496" s="19" t="n"/>
      <c r="M3496" s="21" t="n"/>
      <c r="N3496" s="22" t="n"/>
      <c r="O3496" s="24">
        <f>IF(A3496&lt;&gt;"عهدة","",SUMIFS($G$8:$G$5007,$B$8:$B$5007,B3496,$A$8:$A$5007,"مصروف",$I$8:$I$5007,"&lt;&gt;مرفوض"))</f>
        <v/>
      </c>
      <c r="P3496" s="25">
        <f>IF(A3496&lt;&gt;"عهدة","",N(F3496)-O3496)</f>
        <v/>
      </c>
      <c r="Q3496" s="26">
        <f>IF(A3496="","",IF(A3496="عهدة",IF(N(F3496)=0,"⚠ أدخل قيمة العهدة",IF(P3496&lt;0,"⛔ عجز / زيادة مصروفات "&amp;TEXT(-P3496,"#,##0"),IF(COUNTIFS($B$8:$B$5007,B3496,$A$8:$A$5007,"مصروف",$I$8:$I$5007,"&lt;&gt;مرفوض",$K$8:$K$5007,"&lt;&gt;نعم")&gt;0,"⚠ "&amp;COUNTIFS($B$8:$B$5007,B3496,$A$8:$A$5007,"مصروف",$I$8:$I$5007,"&lt;&gt;مرفوض",$K$8:$K$5007,"&lt;&gt;نعم")&amp;" مصروف غير مسوى",IF(L3496="تمت التسوية",IF(P3496=0,"✔ متوازنة وتمت التسوية","✔ تمت التسوية – متبقي "&amp;TEXT(P3496,"#,##0")),IF(P3496&gt;0,"متبقي "&amp;TEXT(P3496,"#,##0"),"✔ متوازنة"))))),IF(R3496=0,"⚠ أضف سطر عهدة أولًا",IF(OR(C3496="",N(G3496)=0),"⚠ أكمل التاريخ والقيمة",IF(S3496="","⚠ التاريخ خارج السنة المالية",IF(H3496="","⚠ اختر بند الموازنة",IF(I3496="مرفوض","✖ مرفوض من المدير",IF(I3496&lt;&gt;"موافق","⏳ بانتظار موافقة المدير",IF(K3496&lt;&gt;"نعم","⚠ غير مسوى مع الحسابات","✔ معتمد ومسوى")))))))))</f>
        <v/>
      </c>
      <c r="R3496">
        <f>N(R3495)+IF(A3496="عهدة",1,0)</f>
        <v/>
      </c>
      <c r="S3496">
        <f>IF(C3496="","",IF(AND(C3496&gt;=DATE(2026,9,1),C3496&lt;=DATE(2027,8,31)),(YEAR(C3496)-2026)*12+MONTH(C3496)-8,""))</f>
        <v/>
      </c>
      <c r="T3496">
        <f>IF(AND(A3496="مصروف",R3496&gt;0,I3496="موافق",S3496&lt;&gt;"",H3496&lt;&gt;""),N(G3496),0)</f>
        <v/>
      </c>
    </row>
    <row r="3497">
      <c r="A3497" s="19" t="n"/>
      <c r="B3497" s="20">
        <f>IF(A3497="","",IF(R3497=0,"⚠ أضف سطر عهدة أولًا","BDR-"&amp;TEXT(R3497,"000")))</f>
        <v/>
      </c>
      <c r="C3497" s="21" t="n"/>
      <c r="D3497" s="20">
        <f>IF(C3497="","",IF(S3497="","خارج السنة المالية",INDEX(القوائم!$D$2:$D$13,S3497)))</f>
        <v/>
      </c>
      <c r="E3497" s="22" t="n"/>
      <c r="F3497" s="23" t="n"/>
      <c r="G3497" s="23" t="n"/>
      <c r="H3497" s="22" t="n"/>
      <c r="I3497" s="19" t="n"/>
      <c r="J3497" s="21" t="n"/>
      <c r="K3497" s="19" t="n"/>
      <c r="L3497" s="19" t="n"/>
      <c r="M3497" s="21" t="n"/>
      <c r="N3497" s="22" t="n"/>
      <c r="O3497" s="24">
        <f>IF(A3497&lt;&gt;"عهدة","",SUMIFS($G$8:$G$5007,$B$8:$B$5007,B3497,$A$8:$A$5007,"مصروف",$I$8:$I$5007,"&lt;&gt;مرفوض"))</f>
        <v/>
      </c>
      <c r="P3497" s="25">
        <f>IF(A3497&lt;&gt;"عهدة","",N(F3497)-O3497)</f>
        <v/>
      </c>
      <c r="Q3497" s="26">
        <f>IF(A3497="","",IF(A3497="عهدة",IF(N(F3497)=0,"⚠ أدخل قيمة العهدة",IF(P3497&lt;0,"⛔ عجز / زيادة مصروفات "&amp;TEXT(-P3497,"#,##0"),IF(COUNTIFS($B$8:$B$5007,B3497,$A$8:$A$5007,"مصروف",$I$8:$I$5007,"&lt;&gt;مرفوض",$K$8:$K$5007,"&lt;&gt;نعم")&gt;0,"⚠ "&amp;COUNTIFS($B$8:$B$5007,B3497,$A$8:$A$5007,"مصروف",$I$8:$I$5007,"&lt;&gt;مرفوض",$K$8:$K$5007,"&lt;&gt;نعم")&amp;" مصروف غير مسوى",IF(L3497="تمت التسوية",IF(P3497=0,"✔ متوازنة وتمت التسوية","✔ تمت التسوية – متبقي "&amp;TEXT(P3497,"#,##0")),IF(P3497&gt;0,"متبقي "&amp;TEXT(P3497,"#,##0"),"✔ متوازنة"))))),IF(R3497=0,"⚠ أضف سطر عهدة أولًا",IF(OR(C3497="",N(G3497)=0),"⚠ أكمل التاريخ والقيمة",IF(S3497="","⚠ التاريخ خارج السنة المالية",IF(H3497="","⚠ اختر بند الموازنة",IF(I3497="مرفوض","✖ مرفوض من المدير",IF(I3497&lt;&gt;"موافق","⏳ بانتظار موافقة المدير",IF(K3497&lt;&gt;"نعم","⚠ غير مسوى مع الحسابات","✔ معتمد ومسوى")))))))))</f>
        <v/>
      </c>
      <c r="R3497">
        <f>N(R3496)+IF(A3497="عهدة",1,0)</f>
        <v/>
      </c>
      <c r="S3497">
        <f>IF(C3497="","",IF(AND(C3497&gt;=DATE(2026,9,1),C3497&lt;=DATE(2027,8,31)),(YEAR(C3497)-2026)*12+MONTH(C3497)-8,""))</f>
        <v/>
      </c>
      <c r="T3497">
        <f>IF(AND(A3497="مصروف",R3497&gt;0,I3497="موافق",S3497&lt;&gt;"",H3497&lt;&gt;""),N(G3497),0)</f>
        <v/>
      </c>
    </row>
    <row r="3498">
      <c r="A3498" s="19" t="n"/>
      <c r="B3498" s="20">
        <f>IF(A3498="","",IF(R3498=0,"⚠ أضف سطر عهدة أولًا","BDR-"&amp;TEXT(R3498,"000")))</f>
        <v/>
      </c>
      <c r="C3498" s="21" t="n"/>
      <c r="D3498" s="20">
        <f>IF(C3498="","",IF(S3498="","خارج السنة المالية",INDEX(القوائم!$D$2:$D$13,S3498)))</f>
        <v/>
      </c>
      <c r="E3498" s="22" t="n"/>
      <c r="F3498" s="23" t="n"/>
      <c r="G3498" s="23" t="n"/>
      <c r="H3498" s="22" t="n"/>
      <c r="I3498" s="19" t="n"/>
      <c r="J3498" s="21" t="n"/>
      <c r="K3498" s="19" t="n"/>
      <c r="L3498" s="19" t="n"/>
      <c r="M3498" s="21" t="n"/>
      <c r="N3498" s="22" t="n"/>
      <c r="O3498" s="24">
        <f>IF(A3498&lt;&gt;"عهدة","",SUMIFS($G$8:$G$5007,$B$8:$B$5007,B3498,$A$8:$A$5007,"مصروف",$I$8:$I$5007,"&lt;&gt;مرفوض"))</f>
        <v/>
      </c>
      <c r="P3498" s="25">
        <f>IF(A3498&lt;&gt;"عهدة","",N(F3498)-O3498)</f>
        <v/>
      </c>
      <c r="Q3498" s="26">
        <f>IF(A3498="","",IF(A3498="عهدة",IF(N(F3498)=0,"⚠ أدخل قيمة العهدة",IF(P3498&lt;0,"⛔ عجز / زيادة مصروفات "&amp;TEXT(-P3498,"#,##0"),IF(COUNTIFS($B$8:$B$5007,B3498,$A$8:$A$5007,"مصروف",$I$8:$I$5007,"&lt;&gt;مرفوض",$K$8:$K$5007,"&lt;&gt;نعم")&gt;0,"⚠ "&amp;COUNTIFS($B$8:$B$5007,B3498,$A$8:$A$5007,"مصروف",$I$8:$I$5007,"&lt;&gt;مرفوض",$K$8:$K$5007,"&lt;&gt;نعم")&amp;" مصروف غير مسوى",IF(L3498="تمت التسوية",IF(P3498=0,"✔ متوازنة وتمت التسوية","✔ تمت التسوية – متبقي "&amp;TEXT(P3498,"#,##0")),IF(P3498&gt;0,"متبقي "&amp;TEXT(P3498,"#,##0"),"✔ متوازنة"))))),IF(R3498=0,"⚠ أضف سطر عهدة أولًا",IF(OR(C3498="",N(G3498)=0),"⚠ أكمل التاريخ والقيمة",IF(S3498="","⚠ التاريخ خارج السنة المالية",IF(H3498="","⚠ اختر بند الموازنة",IF(I3498="مرفوض","✖ مرفوض من المدير",IF(I3498&lt;&gt;"موافق","⏳ بانتظار موافقة المدير",IF(K3498&lt;&gt;"نعم","⚠ غير مسوى مع الحسابات","✔ معتمد ومسوى")))))))))</f>
        <v/>
      </c>
      <c r="R3498">
        <f>N(R3497)+IF(A3498="عهدة",1,0)</f>
        <v/>
      </c>
      <c r="S3498">
        <f>IF(C3498="","",IF(AND(C3498&gt;=DATE(2026,9,1),C3498&lt;=DATE(2027,8,31)),(YEAR(C3498)-2026)*12+MONTH(C3498)-8,""))</f>
        <v/>
      </c>
      <c r="T3498">
        <f>IF(AND(A3498="مصروف",R3498&gt;0,I3498="موافق",S3498&lt;&gt;"",H3498&lt;&gt;""),N(G3498),0)</f>
        <v/>
      </c>
    </row>
    <row r="3499">
      <c r="A3499" s="19" t="n"/>
      <c r="B3499" s="20">
        <f>IF(A3499="","",IF(R3499=0,"⚠ أضف سطر عهدة أولًا","BDR-"&amp;TEXT(R3499,"000")))</f>
        <v/>
      </c>
      <c r="C3499" s="21" t="n"/>
      <c r="D3499" s="20">
        <f>IF(C3499="","",IF(S3499="","خارج السنة المالية",INDEX(القوائم!$D$2:$D$13,S3499)))</f>
        <v/>
      </c>
      <c r="E3499" s="22" t="n"/>
      <c r="F3499" s="23" t="n"/>
      <c r="G3499" s="23" t="n"/>
      <c r="H3499" s="22" t="n"/>
      <c r="I3499" s="19" t="n"/>
      <c r="J3499" s="21" t="n"/>
      <c r="K3499" s="19" t="n"/>
      <c r="L3499" s="19" t="n"/>
      <c r="M3499" s="21" t="n"/>
      <c r="N3499" s="22" t="n"/>
      <c r="O3499" s="24">
        <f>IF(A3499&lt;&gt;"عهدة","",SUMIFS($G$8:$G$5007,$B$8:$B$5007,B3499,$A$8:$A$5007,"مصروف",$I$8:$I$5007,"&lt;&gt;مرفوض"))</f>
        <v/>
      </c>
      <c r="P3499" s="25">
        <f>IF(A3499&lt;&gt;"عهدة","",N(F3499)-O3499)</f>
        <v/>
      </c>
      <c r="Q3499" s="26">
        <f>IF(A3499="","",IF(A3499="عهدة",IF(N(F3499)=0,"⚠ أدخل قيمة العهدة",IF(P3499&lt;0,"⛔ عجز / زيادة مصروفات "&amp;TEXT(-P3499,"#,##0"),IF(COUNTIFS($B$8:$B$5007,B3499,$A$8:$A$5007,"مصروف",$I$8:$I$5007,"&lt;&gt;مرفوض",$K$8:$K$5007,"&lt;&gt;نعم")&gt;0,"⚠ "&amp;COUNTIFS($B$8:$B$5007,B3499,$A$8:$A$5007,"مصروف",$I$8:$I$5007,"&lt;&gt;مرفوض",$K$8:$K$5007,"&lt;&gt;نعم")&amp;" مصروف غير مسوى",IF(L3499="تمت التسوية",IF(P3499=0,"✔ متوازنة وتمت التسوية","✔ تمت التسوية – متبقي "&amp;TEXT(P3499,"#,##0")),IF(P3499&gt;0,"متبقي "&amp;TEXT(P3499,"#,##0"),"✔ متوازنة"))))),IF(R3499=0,"⚠ أضف سطر عهدة أولًا",IF(OR(C3499="",N(G3499)=0),"⚠ أكمل التاريخ والقيمة",IF(S3499="","⚠ التاريخ خارج السنة المالية",IF(H3499="","⚠ اختر بند الموازنة",IF(I3499="مرفوض","✖ مرفوض من المدير",IF(I3499&lt;&gt;"موافق","⏳ بانتظار موافقة المدير",IF(K3499&lt;&gt;"نعم","⚠ غير مسوى مع الحسابات","✔ معتمد ومسوى")))))))))</f>
        <v/>
      </c>
      <c r="R3499">
        <f>N(R3498)+IF(A3499="عهدة",1,0)</f>
        <v/>
      </c>
      <c r="S3499">
        <f>IF(C3499="","",IF(AND(C3499&gt;=DATE(2026,9,1),C3499&lt;=DATE(2027,8,31)),(YEAR(C3499)-2026)*12+MONTH(C3499)-8,""))</f>
        <v/>
      </c>
      <c r="T3499">
        <f>IF(AND(A3499="مصروف",R3499&gt;0,I3499="موافق",S3499&lt;&gt;"",H3499&lt;&gt;""),N(G3499),0)</f>
        <v/>
      </c>
    </row>
    <row r="3500">
      <c r="A3500" s="19" t="n"/>
      <c r="B3500" s="20">
        <f>IF(A3500="","",IF(R3500=0,"⚠ أضف سطر عهدة أولًا","BDR-"&amp;TEXT(R3500,"000")))</f>
        <v/>
      </c>
      <c r="C3500" s="21" t="n"/>
      <c r="D3500" s="20">
        <f>IF(C3500="","",IF(S3500="","خارج السنة المالية",INDEX(القوائم!$D$2:$D$13,S3500)))</f>
        <v/>
      </c>
      <c r="E3500" s="22" t="n"/>
      <c r="F3500" s="23" t="n"/>
      <c r="G3500" s="23" t="n"/>
      <c r="H3500" s="22" t="n"/>
      <c r="I3500" s="19" t="n"/>
      <c r="J3500" s="21" t="n"/>
      <c r="K3500" s="19" t="n"/>
      <c r="L3500" s="19" t="n"/>
      <c r="M3500" s="21" t="n"/>
      <c r="N3500" s="22" t="n"/>
      <c r="O3500" s="24">
        <f>IF(A3500&lt;&gt;"عهدة","",SUMIFS($G$8:$G$5007,$B$8:$B$5007,B3500,$A$8:$A$5007,"مصروف",$I$8:$I$5007,"&lt;&gt;مرفوض"))</f>
        <v/>
      </c>
      <c r="P3500" s="25">
        <f>IF(A3500&lt;&gt;"عهدة","",N(F3500)-O3500)</f>
        <v/>
      </c>
      <c r="Q3500" s="26">
        <f>IF(A3500="","",IF(A3500="عهدة",IF(N(F3500)=0,"⚠ أدخل قيمة العهدة",IF(P3500&lt;0,"⛔ عجز / زيادة مصروفات "&amp;TEXT(-P3500,"#,##0"),IF(COUNTIFS($B$8:$B$5007,B3500,$A$8:$A$5007,"مصروف",$I$8:$I$5007,"&lt;&gt;مرفوض",$K$8:$K$5007,"&lt;&gt;نعم")&gt;0,"⚠ "&amp;COUNTIFS($B$8:$B$5007,B3500,$A$8:$A$5007,"مصروف",$I$8:$I$5007,"&lt;&gt;مرفوض",$K$8:$K$5007,"&lt;&gt;نعم")&amp;" مصروف غير مسوى",IF(L3500="تمت التسوية",IF(P3500=0,"✔ متوازنة وتمت التسوية","✔ تمت التسوية – متبقي "&amp;TEXT(P3500,"#,##0")),IF(P3500&gt;0,"متبقي "&amp;TEXT(P3500,"#,##0"),"✔ متوازنة"))))),IF(R3500=0,"⚠ أضف سطر عهدة أولًا",IF(OR(C3500="",N(G3500)=0),"⚠ أكمل التاريخ والقيمة",IF(S3500="","⚠ التاريخ خارج السنة المالية",IF(H3500="","⚠ اختر بند الموازنة",IF(I3500="مرفوض","✖ مرفوض من المدير",IF(I3500&lt;&gt;"موافق","⏳ بانتظار موافقة المدير",IF(K3500&lt;&gt;"نعم","⚠ غير مسوى مع الحسابات","✔ معتمد ومسوى")))))))))</f>
        <v/>
      </c>
      <c r="R3500">
        <f>N(R3499)+IF(A3500="عهدة",1,0)</f>
        <v/>
      </c>
      <c r="S3500">
        <f>IF(C3500="","",IF(AND(C3500&gt;=DATE(2026,9,1),C3500&lt;=DATE(2027,8,31)),(YEAR(C3500)-2026)*12+MONTH(C3500)-8,""))</f>
        <v/>
      </c>
      <c r="T3500">
        <f>IF(AND(A3500="مصروف",R3500&gt;0,I3500="موافق",S3500&lt;&gt;"",H3500&lt;&gt;""),N(G3500),0)</f>
        <v/>
      </c>
    </row>
    <row r="3501">
      <c r="A3501" s="19" t="n"/>
      <c r="B3501" s="20">
        <f>IF(A3501="","",IF(R3501=0,"⚠ أضف سطر عهدة أولًا","BDR-"&amp;TEXT(R3501,"000")))</f>
        <v/>
      </c>
      <c r="C3501" s="21" t="n"/>
      <c r="D3501" s="20">
        <f>IF(C3501="","",IF(S3501="","خارج السنة المالية",INDEX(القوائم!$D$2:$D$13,S3501)))</f>
        <v/>
      </c>
      <c r="E3501" s="22" t="n"/>
      <c r="F3501" s="23" t="n"/>
      <c r="G3501" s="23" t="n"/>
      <c r="H3501" s="22" t="n"/>
      <c r="I3501" s="19" t="n"/>
      <c r="J3501" s="21" t="n"/>
      <c r="K3501" s="19" t="n"/>
      <c r="L3501" s="19" t="n"/>
      <c r="M3501" s="21" t="n"/>
      <c r="N3501" s="22" t="n"/>
      <c r="O3501" s="24">
        <f>IF(A3501&lt;&gt;"عهدة","",SUMIFS($G$8:$G$5007,$B$8:$B$5007,B3501,$A$8:$A$5007,"مصروف",$I$8:$I$5007,"&lt;&gt;مرفوض"))</f>
        <v/>
      </c>
      <c r="P3501" s="25">
        <f>IF(A3501&lt;&gt;"عهدة","",N(F3501)-O3501)</f>
        <v/>
      </c>
      <c r="Q3501" s="26">
        <f>IF(A3501="","",IF(A3501="عهدة",IF(N(F3501)=0,"⚠ أدخل قيمة العهدة",IF(P3501&lt;0,"⛔ عجز / زيادة مصروفات "&amp;TEXT(-P3501,"#,##0"),IF(COUNTIFS($B$8:$B$5007,B3501,$A$8:$A$5007,"مصروف",$I$8:$I$5007,"&lt;&gt;مرفوض",$K$8:$K$5007,"&lt;&gt;نعم")&gt;0,"⚠ "&amp;COUNTIFS($B$8:$B$5007,B3501,$A$8:$A$5007,"مصروف",$I$8:$I$5007,"&lt;&gt;مرفوض",$K$8:$K$5007,"&lt;&gt;نعم")&amp;" مصروف غير مسوى",IF(L3501="تمت التسوية",IF(P3501=0,"✔ متوازنة وتمت التسوية","✔ تمت التسوية – متبقي "&amp;TEXT(P3501,"#,##0")),IF(P3501&gt;0,"متبقي "&amp;TEXT(P3501,"#,##0"),"✔ متوازنة"))))),IF(R3501=0,"⚠ أضف سطر عهدة أولًا",IF(OR(C3501="",N(G3501)=0),"⚠ أكمل التاريخ والقيمة",IF(S3501="","⚠ التاريخ خارج السنة المالية",IF(H3501="","⚠ اختر بند الموازنة",IF(I3501="مرفوض","✖ مرفوض من المدير",IF(I3501&lt;&gt;"موافق","⏳ بانتظار موافقة المدير",IF(K3501&lt;&gt;"نعم","⚠ غير مسوى مع الحسابات","✔ معتمد ومسوى")))))))))</f>
        <v/>
      </c>
      <c r="R3501">
        <f>N(R3500)+IF(A3501="عهدة",1,0)</f>
        <v/>
      </c>
      <c r="S3501">
        <f>IF(C3501="","",IF(AND(C3501&gt;=DATE(2026,9,1),C3501&lt;=DATE(2027,8,31)),(YEAR(C3501)-2026)*12+MONTH(C3501)-8,""))</f>
        <v/>
      </c>
      <c r="T3501">
        <f>IF(AND(A3501="مصروف",R3501&gt;0,I3501="موافق",S3501&lt;&gt;"",H3501&lt;&gt;""),N(G3501),0)</f>
        <v/>
      </c>
    </row>
    <row r="3502">
      <c r="A3502" s="19" t="n"/>
      <c r="B3502" s="20">
        <f>IF(A3502="","",IF(R3502=0,"⚠ أضف سطر عهدة أولًا","BDR-"&amp;TEXT(R3502,"000")))</f>
        <v/>
      </c>
      <c r="C3502" s="21" t="n"/>
      <c r="D3502" s="20">
        <f>IF(C3502="","",IF(S3502="","خارج السنة المالية",INDEX(القوائم!$D$2:$D$13,S3502)))</f>
        <v/>
      </c>
      <c r="E3502" s="22" t="n"/>
      <c r="F3502" s="23" t="n"/>
      <c r="G3502" s="23" t="n"/>
      <c r="H3502" s="22" t="n"/>
      <c r="I3502" s="19" t="n"/>
      <c r="J3502" s="21" t="n"/>
      <c r="K3502" s="19" t="n"/>
      <c r="L3502" s="19" t="n"/>
      <c r="M3502" s="21" t="n"/>
      <c r="N3502" s="22" t="n"/>
      <c r="O3502" s="24">
        <f>IF(A3502&lt;&gt;"عهدة","",SUMIFS($G$8:$G$5007,$B$8:$B$5007,B3502,$A$8:$A$5007,"مصروف",$I$8:$I$5007,"&lt;&gt;مرفوض"))</f>
        <v/>
      </c>
      <c r="P3502" s="25">
        <f>IF(A3502&lt;&gt;"عهدة","",N(F3502)-O3502)</f>
        <v/>
      </c>
      <c r="Q3502" s="26">
        <f>IF(A3502="","",IF(A3502="عهدة",IF(N(F3502)=0,"⚠ أدخل قيمة العهدة",IF(P3502&lt;0,"⛔ عجز / زيادة مصروفات "&amp;TEXT(-P3502,"#,##0"),IF(COUNTIFS($B$8:$B$5007,B3502,$A$8:$A$5007,"مصروف",$I$8:$I$5007,"&lt;&gt;مرفوض",$K$8:$K$5007,"&lt;&gt;نعم")&gt;0,"⚠ "&amp;COUNTIFS($B$8:$B$5007,B3502,$A$8:$A$5007,"مصروف",$I$8:$I$5007,"&lt;&gt;مرفوض",$K$8:$K$5007,"&lt;&gt;نعم")&amp;" مصروف غير مسوى",IF(L3502="تمت التسوية",IF(P3502=0,"✔ متوازنة وتمت التسوية","✔ تمت التسوية – متبقي "&amp;TEXT(P3502,"#,##0")),IF(P3502&gt;0,"متبقي "&amp;TEXT(P3502,"#,##0"),"✔ متوازنة"))))),IF(R3502=0,"⚠ أضف سطر عهدة أولًا",IF(OR(C3502="",N(G3502)=0),"⚠ أكمل التاريخ والقيمة",IF(S3502="","⚠ التاريخ خارج السنة المالية",IF(H3502="","⚠ اختر بند الموازنة",IF(I3502="مرفوض","✖ مرفوض من المدير",IF(I3502&lt;&gt;"موافق","⏳ بانتظار موافقة المدير",IF(K3502&lt;&gt;"نعم","⚠ غير مسوى مع الحسابات","✔ معتمد ومسوى")))))))))</f>
        <v/>
      </c>
      <c r="R3502">
        <f>N(R3501)+IF(A3502="عهدة",1,0)</f>
        <v/>
      </c>
      <c r="S3502">
        <f>IF(C3502="","",IF(AND(C3502&gt;=DATE(2026,9,1),C3502&lt;=DATE(2027,8,31)),(YEAR(C3502)-2026)*12+MONTH(C3502)-8,""))</f>
        <v/>
      </c>
      <c r="T3502">
        <f>IF(AND(A3502="مصروف",R3502&gt;0,I3502="موافق",S3502&lt;&gt;"",H3502&lt;&gt;""),N(G3502),0)</f>
        <v/>
      </c>
    </row>
    <row r="3503">
      <c r="A3503" s="19" t="n"/>
      <c r="B3503" s="20">
        <f>IF(A3503="","",IF(R3503=0,"⚠ أضف سطر عهدة أولًا","BDR-"&amp;TEXT(R3503,"000")))</f>
        <v/>
      </c>
      <c r="C3503" s="21" t="n"/>
      <c r="D3503" s="20">
        <f>IF(C3503="","",IF(S3503="","خارج السنة المالية",INDEX(القوائم!$D$2:$D$13,S3503)))</f>
        <v/>
      </c>
      <c r="E3503" s="22" t="n"/>
      <c r="F3503" s="23" t="n"/>
      <c r="G3503" s="23" t="n"/>
      <c r="H3503" s="22" t="n"/>
      <c r="I3503" s="19" t="n"/>
      <c r="J3503" s="21" t="n"/>
      <c r="K3503" s="19" t="n"/>
      <c r="L3503" s="19" t="n"/>
      <c r="M3503" s="21" t="n"/>
      <c r="N3503" s="22" t="n"/>
      <c r="O3503" s="24">
        <f>IF(A3503&lt;&gt;"عهدة","",SUMIFS($G$8:$G$5007,$B$8:$B$5007,B3503,$A$8:$A$5007,"مصروف",$I$8:$I$5007,"&lt;&gt;مرفوض"))</f>
        <v/>
      </c>
      <c r="P3503" s="25">
        <f>IF(A3503&lt;&gt;"عهدة","",N(F3503)-O3503)</f>
        <v/>
      </c>
      <c r="Q3503" s="26">
        <f>IF(A3503="","",IF(A3503="عهدة",IF(N(F3503)=0,"⚠ أدخل قيمة العهدة",IF(P3503&lt;0,"⛔ عجز / زيادة مصروفات "&amp;TEXT(-P3503,"#,##0"),IF(COUNTIFS($B$8:$B$5007,B3503,$A$8:$A$5007,"مصروف",$I$8:$I$5007,"&lt;&gt;مرفوض",$K$8:$K$5007,"&lt;&gt;نعم")&gt;0,"⚠ "&amp;COUNTIFS($B$8:$B$5007,B3503,$A$8:$A$5007,"مصروف",$I$8:$I$5007,"&lt;&gt;مرفوض",$K$8:$K$5007,"&lt;&gt;نعم")&amp;" مصروف غير مسوى",IF(L3503="تمت التسوية",IF(P3503=0,"✔ متوازنة وتمت التسوية","✔ تمت التسوية – متبقي "&amp;TEXT(P3503,"#,##0")),IF(P3503&gt;0,"متبقي "&amp;TEXT(P3503,"#,##0"),"✔ متوازنة"))))),IF(R3503=0,"⚠ أضف سطر عهدة أولًا",IF(OR(C3503="",N(G3503)=0),"⚠ أكمل التاريخ والقيمة",IF(S3503="","⚠ التاريخ خارج السنة المالية",IF(H3503="","⚠ اختر بند الموازنة",IF(I3503="مرفوض","✖ مرفوض من المدير",IF(I3503&lt;&gt;"موافق","⏳ بانتظار موافقة المدير",IF(K3503&lt;&gt;"نعم","⚠ غير مسوى مع الحسابات","✔ معتمد ومسوى")))))))))</f>
        <v/>
      </c>
      <c r="R3503">
        <f>N(R3502)+IF(A3503="عهدة",1,0)</f>
        <v/>
      </c>
      <c r="S3503">
        <f>IF(C3503="","",IF(AND(C3503&gt;=DATE(2026,9,1),C3503&lt;=DATE(2027,8,31)),(YEAR(C3503)-2026)*12+MONTH(C3503)-8,""))</f>
        <v/>
      </c>
      <c r="T3503">
        <f>IF(AND(A3503="مصروف",R3503&gt;0,I3503="موافق",S3503&lt;&gt;"",H3503&lt;&gt;""),N(G3503),0)</f>
        <v/>
      </c>
    </row>
    <row r="3504">
      <c r="A3504" s="19" t="n"/>
      <c r="B3504" s="20">
        <f>IF(A3504="","",IF(R3504=0,"⚠ أضف سطر عهدة أولًا","BDR-"&amp;TEXT(R3504,"000")))</f>
        <v/>
      </c>
      <c r="C3504" s="21" t="n"/>
      <c r="D3504" s="20">
        <f>IF(C3504="","",IF(S3504="","خارج السنة المالية",INDEX(القوائم!$D$2:$D$13,S3504)))</f>
        <v/>
      </c>
      <c r="E3504" s="22" t="n"/>
      <c r="F3504" s="23" t="n"/>
      <c r="G3504" s="23" t="n"/>
      <c r="H3504" s="22" t="n"/>
      <c r="I3504" s="19" t="n"/>
      <c r="J3504" s="21" t="n"/>
      <c r="K3504" s="19" t="n"/>
      <c r="L3504" s="19" t="n"/>
      <c r="M3504" s="21" t="n"/>
      <c r="N3504" s="22" t="n"/>
      <c r="O3504" s="24">
        <f>IF(A3504&lt;&gt;"عهدة","",SUMIFS($G$8:$G$5007,$B$8:$B$5007,B3504,$A$8:$A$5007,"مصروف",$I$8:$I$5007,"&lt;&gt;مرفوض"))</f>
        <v/>
      </c>
      <c r="P3504" s="25">
        <f>IF(A3504&lt;&gt;"عهدة","",N(F3504)-O3504)</f>
        <v/>
      </c>
      <c r="Q3504" s="26">
        <f>IF(A3504="","",IF(A3504="عهدة",IF(N(F3504)=0,"⚠ أدخل قيمة العهدة",IF(P3504&lt;0,"⛔ عجز / زيادة مصروفات "&amp;TEXT(-P3504,"#,##0"),IF(COUNTIFS($B$8:$B$5007,B3504,$A$8:$A$5007,"مصروف",$I$8:$I$5007,"&lt;&gt;مرفوض",$K$8:$K$5007,"&lt;&gt;نعم")&gt;0,"⚠ "&amp;COUNTIFS($B$8:$B$5007,B3504,$A$8:$A$5007,"مصروف",$I$8:$I$5007,"&lt;&gt;مرفوض",$K$8:$K$5007,"&lt;&gt;نعم")&amp;" مصروف غير مسوى",IF(L3504="تمت التسوية",IF(P3504=0,"✔ متوازنة وتمت التسوية","✔ تمت التسوية – متبقي "&amp;TEXT(P3504,"#,##0")),IF(P3504&gt;0,"متبقي "&amp;TEXT(P3504,"#,##0"),"✔ متوازنة"))))),IF(R3504=0,"⚠ أضف سطر عهدة أولًا",IF(OR(C3504="",N(G3504)=0),"⚠ أكمل التاريخ والقيمة",IF(S3504="","⚠ التاريخ خارج السنة المالية",IF(H3504="","⚠ اختر بند الموازنة",IF(I3504="مرفوض","✖ مرفوض من المدير",IF(I3504&lt;&gt;"موافق","⏳ بانتظار موافقة المدير",IF(K3504&lt;&gt;"نعم","⚠ غير مسوى مع الحسابات","✔ معتمد ومسوى")))))))))</f>
        <v/>
      </c>
      <c r="R3504">
        <f>N(R3503)+IF(A3504="عهدة",1,0)</f>
        <v/>
      </c>
      <c r="S3504">
        <f>IF(C3504="","",IF(AND(C3504&gt;=DATE(2026,9,1),C3504&lt;=DATE(2027,8,31)),(YEAR(C3504)-2026)*12+MONTH(C3504)-8,""))</f>
        <v/>
      </c>
      <c r="T3504">
        <f>IF(AND(A3504="مصروف",R3504&gt;0,I3504="موافق",S3504&lt;&gt;"",H3504&lt;&gt;""),N(G3504),0)</f>
        <v/>
      </c>
    </row>
    <row r="3505">
      <c r="A3505" s="19" t="n"/>
      <c r="B3505" s="20">
        <f>IF(A3505="","",IF(R3505=0,"⚠ أضف سطر عهدة أولًا","BDR-"&amp;TEXT(R3505,"000")))</f>
        <v/>
      </c>
      <c r="C3505" s="21" t="n"/>
      <c r="D3505" s="20">
        <f>IF(C3505="","",IF(S3505="","خارج السنة المالية",INDEX(القوائم!$D$2:$D$13,S3505)))</f>
        <v/>
      </c>
      <c r="E3505" s="22" t="n"/>
      <c r="F3505" s="23" t="n"/>
      <c r="G3505" s="23" t="n"/>
      <c r="H3505" s="22" t="n"/>
      <c r="I3505" s="19" t="n"/>
      <c r="J3505" s="21" t="n"/>
      <c r="K3505" s="19" t="n"/>
      <c r="L3505" s="19" t="n"/>
      <c r="M3505" s="21" t="n"/>
      <c r="N3505" s="22" t="n"/>
      <c r="O3505" s="24">
        <f>IF(A3505&lt;&gt;"عهدة","",SUMIFS($G$8:$G$5007,$B$8:$B$5007,B3505,$A$8:$A$5007,"مصروف",$I$8:$I$5007,"&lt;&gt;مرفوض"))</f>
        <v/>
      </c>
      <c r="P3505" s="25">
        <f>IF(A3505&lt;&gt;"عهدة","",N(F3505)-O3505)</f>
        <v/>
      </c>
      <c r="Q3505" s="26">
        <f>IF(A3505="","",IF(A3505="عهدة",IF(N(F3505)=0,"⚠ أدخل قيمة العهدة",IF(P3505&lt;0,"⛔ عجز / زيادة مصروفات "&amp;TEXT(-P3505,"#,##0"),IF(COUNTIFS($B$8:$B$5007,B3505,$A$8:$A$5007,"مصروف",$I$8:$I$5007,"&lt;&gt;مرفوض",$K$8:$K$5007,"&lt;&gt;نعم")&gt;0,"⚠ "&amp;COUNTIFS($B$8:$B$5007,B3505,$A$8:$A$5007,"مصروف",$I$8:$I$5007,"&lt;&gt;مرفوض",$K$8:$K$5007,"&lt;&gt;نعم")&amp;" مصروف غير مسوى",IF(L3505="تمت التسوية",IF(P3505=0,"✔ متوازنة وتمت التسوية","✔ تمت التسوية – متبقي "&amp;TEXT(P3505,"#,##0")),IF(P3505&gt;0,"متبقي "&amp;TEXT(P3505,"#,##0"),"✔ متوازنة"))))),IF(R3505=0,"⚠ أضف سطر عهدة أولًا",IF(OR(C3505="",N(G3505)=0),"⚠ أكمل التاريخ والقيمة",IF(S3505="","⚠ التاريخ خارج السنة المالية",IF(H3505="","⚠ اختر بند الموازنة",IF(I3505="مرفوض","✖ مرفوض من المدير",IF(I3505&lt;&gt;"موافق","⏳ بانتظار موافقة المدير",IF(K3505&lt;&gt;"نعم","⚠ غير مسوى مع الحسابات","✔ معتمد ومسوى")))))))))</f>
        <v/>
      </c>
      <c r="R3505">
        <f>N(R3504)+IF(A3505="عهدة",1,0)</f>
        <v/>
      </c>
      <c r="S3505">
        <f>IF(C3505="","",IF(AND(C3505&gt;=DATE(2026,9,1),C3505&lt;=DATE(2027,8,31)),(YEAR(C3505)-2026)*12+MONTH(C3505)-8,""))</f>
        <v/>
      </c>
      <c r="T3505">
        <f>IF(AND(A3505="مصروف",R3505&gt;0,I3505="موافق",S3505&lt;&gt;"",H3505&lt;&gt;""),N(G3505),0)</f>
        <v/>
      </c>
    </row>
    <row r="3506">
      <c r="A3506" s="19" t="n"/>
      <c r="B3506" s="20">
        <f>IF(A3506="","",IF(R3506=0,"⚠ أضف سطر عهدة أولًا","BDR-"&amp;TEXT(R3506,"000")))</f>
        <v/>
      </c>
      <c r="C3506" s="21" t="n"/>
      <c r="D3506" s="20">
        <f>IF(C3506="","",IF(S3506="","خارج السنة المالية",INDEX(القوائم!$D$2:$D$13,S3506)))</f>
        <v/>
      </c>
      <c r="E3506" s="22" t="n"/>
      <c r="F3506" s="23" t="n"/>
      <c r="G3506" s="23" t="n"/>
      <c r="H3506" s="22" t="n"/>
      <c r="I3506" s="19" t="n"/>
      <c r="J3506" s="21" t="n"/>
      <c r="K3506" s="19" t="n"/>
      <c r="L3506" s="19" t="n"/>
      <c r="M3506" s="21" t="n"/>
      <c r="N3506" s="22" t="n"/>
      <c r="O3506" s="24">
        <f>IF(A3506&lt;&gt;"عهدة","",SUMIFS($G$8:$G$5007,$B$8:$B$5007,B3506,$A$8:$A$5007,"مصروف",$I$8:$I$5007,"&lt;&gt;مرفوض"))</f>
        <v/>
      </c>
      <c r="P3506" s="25">
        <f>IF(A3506&lt;&gt;"عهدة","",N(F3506)-O3506)</f>
        <v/>
      </c>
      <c r="Q3506" s="26">
        <f>IF(A3506="","",IF(A3506="عهدة",IF(N(F3506)=0,"⚠ أدخل قيمة العهدة",IF(P3506&lt;0,"⛔ عجز / زيادة مصروفات "&amp;TEXT(-P3506,"#,##0"),IF(COUNTIFS($B$8:$B$5007,B3506,$A$8:$A$5007,"مصروف",$I$8:$I$5007,"&lt;&gt;مرفوض",$K$8:$K$5007,"&lt;&gt;نعم")&gt;0,"⚠ "&amp;COUNTIFS($B$8:$B$5007,B3506,$A$8:$A$5007,"مصروف",$I$8:$I$5007,"&lt;&gt;مرفوض",$K$8:$K$5007,"&lt;&gt;نعم")&amp;" مصروف غير مسوى",IF(L3506="تمت التسوية",IF(P3506=0,"✔ متوازنة وتمت التسوية","✔ تمت التسوية – متبقي "&amp;TEXT(P3506,"#,##0")),IF(P3506&gt;0,"متبقي "&amp;TEXT(P3506,"#,##0"),"✔ متوازنة"))))),IF(R3506=0,"⚠ أضف سطر عهدة أولًا",IF(OR(C3506="",N(G3506)=0),"⚠ أكمل التاريخ والقيمة",IF(S3506="","⚠ التاريخ خارج السنة المالية",IF(H3506="","⚠ اختر بند الموازنة",IF(I3506="مرفوض","✖ مرفوض من المدير",IF(I3506&lt;&gt;"موافق","⏳ بانتظار موافقة المدير",IF(K3506&lt;&gt;"نعم","⚠ غير مسوى مع الحسابات","✔ معتمد ومسوى")))))))))</f>
        <v/>
      </c>
      <c r="R3506">
        <f>N(R3505)+IF(A3506="عهدة",1,0)</f>
        <v/>
      </c>
      <c r="S3506">
        <f>IF(C3506="","",IF(AND(C3506&gt;=DATE(2026,9,1),C3506&lt;=DATE(2027,8,31)),(YEAR(C3506)-2026)*12+MONTH(C3506)-8,""))</f>
        <v/>
      </c>
      <c r="T3506">
        <f>IF(AND(A3506="مصروف",R3506&gt;0,I3506="موافق",S3506&lt;&gt;"",H3506&lt;&gt;""),N(G3506),0)</f>
        <v/>
      </c>
    </row>
    <row r="3507">
      <c r="A3507" s="19" t="n"/>
      <c r="B3507" s="20">
        <f>IF(A3507="","",IF(R3507=0,"⚠ أضف سطر عهدة أولًا","BDR-"&amp;TEXT(R3507,"000")))</f>
        <v/>
      </c>
      <c r="C3507" s="21" t="n"/>
      <c r="D3507" s="20">
        <f>IF(C3507="","",IF(S3507="","خارج السنة المالية",INDEX(القوائم!$D$2:$D$13,S3507)))</f>
        <v/>
      </c>
      <c r="E3507" s="22" t="n"/>
      <c r="F3507" s="23" t="n"/>
      <c r="G3507" s="23" t="n"/>
      <c r="H3507" s="22" t="n"/>
      <c r="I3507" s="19" t="n"/>
      <c r="J3507" s="21" t="n"/>
      <c r="K3507" s="19" t="n"/>
      <c r="L3507" s="19" t="n"/>
      <c r="M3507" s="21" t="n"/>
      <c r="N3507" s="22" t="n"/>
      <c r="O3507" s="24">
        <f>IF(A3507&lt;&gt;"عهدة","",SUMIFS($G$8:$G$5007,$B$8:$B$5007,B3507,$A$8:$A$5007,"مصروف",$I$8:$I$5007,"&lt;&gt;مرفوض"))</f>
        <v/>
      </c>
      <c r="P3507" s="25">
        <f>IF(A3507&lt;&gt;"عهدة","",N(F3507)-O3507)</f>
        <v/>
      </c>
      <c r="Q3507" s="26">
        <f>IF(A3507="","",IF(A3507="عهدة",IF(N(F3507)=0,"⚠ أدخل قيمة العهدة",IF(P3507&lt;0,"⛔ عجز / زيادة مصروفات "&amp;TEXT(-P3507,"#,##0"),IF(COUNTIFS($B$8:$B$5007,B3507,$A$8:$A$5007,"مصروف",$I$8:$I$5007,"&lt;&gt;مرفوض",$K$8:$K$5007,"&lt;&gt;نعم")&gt;0,"⚠ "&amp;COUNTIFS($B$8:$B$5007,B3507,$A$8:$A$5007,"مصروف",$I$8:$I$5007,"&lt;&gt;مرفوض",$K$8:$K$5007,"&lt;&gt;نعم")&amp;" مصروف غير مسوى",IF(L3507="تمت التسوية",IF(P3507=0,"✔ متوازنة وتمت التسوية","✔ تمت التسوية – متبقي "&amp;TEXT(P3507,"#,##0")),IF(P3507&gt;0,"متبقي "&amp;TEXT(P3507,"#,##0"),"✔ متوازنة"))))),IF(R3507=0,"⚠ أضف سطر عهدة أولًا",IF(OR(C3507="",N(G3507)=0),"⚠ أكمل التاريخ والقيمة",IF(S3507="","⚠ التاريخ خارج السنة المالية",IF(H3507="","⚠ اختر بند الموازنة",IF(I3507="مرفوض","✖ مرفوض من المدير",IF(I3507&lt;&gt;"موافق","⏳ بانتظار موافقة المدير",IF(K3507&lt;&gt;"نعم","⚠ غير مسوى مع الحسابات","✔ معتمد ومسوى")))))))))</f>
        <v/>
      </c>
      <c r="R3507">
        <f>N(R3506)+IF(A3507="عهدة",1,0)</f>
        <v/>
      </c>
      <c r="S3507">
        <f>IF(C3507="","",IF(AND(C3507&gt;=DATE(2026,9,1),C3507&lt;=DATE(2027,8,31)),(YEAR(C3507)-2026)*12+MONTH(C3507)-8,""))</f>
        <v/>
      </c>
      <c r="T3507">
        <f>IF(AND(A3507="مصروف",R3507&gt;0,I3507="موافق",S3507&lt;&gt;"",H3507&lt;&gt;""),N(G3507),0)</f>
        <v/>
      </c>
    </row>
    <row r="3508">
      <c r="A3508" s="19" t="n"/>
      <c r="B3508" s="20">
        <f>IF(A3508="","",IF(R3508=0,"⚠ أضف سطر عهدة أولًا","BDR-"&amp;TEXT(R3508,"000")))</f>
        <v/>
      </c>
      <c r="C3508" s="21" t="n"/>
      <c r="D3508" s="20">
        <f>IF(C3508="","",IF(S3508="","خارج السنة المالية",INDEX(القوائم!$D$2:$D$13,S3508)))</f>
        <v/>
      </c>
      <c r="E3508" s="22" t="n"/>
      <c r="F3508" s="23" t="n"/>
      <c r="G3508" s="23" t="n"/>
      <c r="H3508" s="22" t="n"/>
      <c r="I3508" s="19" t="n"/>
      <c r="J3508" s="21" t="n"/>
      <c r="K3508" s="19" t="n"/>
      <c r="L3508" s="19" t="n"/>
      <c r="M3508" s="21" t="n"/>
      <c r="N3508" s="22" t="n"/>
      <c r="O3508" s="24">
        <f>IF(A3508&lt;&gt;"عهدة","",SUMIFS($G$8:$G$5007,$B$8:$B$5007,B3508,$A$8:$A$5007,"مصروف",$I$8:$I$5007,"&lt;&gt;مرفوض"))</f>
        <v/>
      </c>
      <c r="P3508" s="25">
        <f>IF(A3508&lt;&gt;"عهدة","",N(F3508)-O3508)</f>
        <v/>
      </c>
      <c r="Q3508" s="26">
        <f>IF(A3508="","",IF(A3508="عهدة",IF(N(F3508)=0,"⚠ أدخل قيمة العهدة",IF(P3508&lt;0,"⛔ عجز / زيادة مصروفات "&amp;TEXT(-P3508,"#,##0"),IF(COUNTIFS($B$8:$B$5007,B3508,$A$8:$A$5007,"مصروف",$I$8:$I$5007,"&lt;&gt;مرفوض",$K$8:$K$5007,"&lt;&gt;نعم")&gt;0,"⚠ "&amp;COUNTIFS($B$8:$B$5007,B3508,$A$8:$A$5007,"مصروف",$I$8:$I$5007,"&lt;&gt;مرفوض",$K$8:$K$5007,"&lt;&gt;نعم")&amp;" مصروف غير مسوى",IF(L3508="تمت التسوية",IF(P3508=0,"✔ متوازنة وتمت التسوية","✔ تمت التسوية – متبقي "&amp;TEXT(P3508,"#,##0")),IF(P3508&gt;0,"متبقي "&amp;TEXT(P3508,"#,##0"),"✔ متوازنة"))))),IF(R3508=0,"⚠ أضف سطر عهدة أولًا",IF(OR(C3508="",N(G3508)=0),"⚠ أكمل التاريخ والقيمة",IF(S3508="","⚠ التاريخ خارج السنة المالية",IF(H3508="","⚠ اختر بند الموازنة",IF(I3508="مرفوض","✖ مرفوض من المدير",IF(I3508&lt;&gt;"موافق","⏳ بانتظار موافقة المدير",IF(K3508&lt;&gt;"نعم","⚠ غير مسوى مع الحسابات","✔ معتمد ومسوى")))))))))</f>
        <v/>
      </c>
      <c r="R3508">
        <f>N(R3507)+IF(A3508="عهدة",1,0)</f>
        <v/>
      </c>
      <c r="S3508">
        <f>IF(C3508="","",IF(AND(C3508&gt;=DATE(2026,9,1),C3508&lt;=DATE(2027,8,31)),(YEAR(C3508)-2026)*12+MONTH(C3508)-8,""))</f>
        <v/>
      </c>
      <c r="T3508">
        <f>IF(AND(A3508="مصروف",R3508&gt;0,I3508="موافق",S3508&lt;&gt;"",H3508&lt;&gt;""),N(G3508),0)</f>
        <v/>
      </c>
    </row>
    <row r="3509">
      <c r="A3509" s="19" t="n"/>
      <c r="B3509" s="20">
        <f>IF(A3509="","",IF(R3509=0,"⚠ أضف سطر عهدة أولًا","BDR-"&amp;TEXT(R3509,"000")))</f>
        <v/>
      </c>
      <c r="C3509" s="21" t="n"/>
      <c r="D3509" s="20">
        <f>IF(C3509="","",IF(S3509="","خارج السنة المالية",INDEX(القوائم!$D$2:$D$13,S3509)))</f>
        <v/>
      </c>
      <c r="E3509" s="22" t="n"/>
      <c r="F3509" s="23" t="n"/>
      <c r="G3509" s="23" t="n"/>
      <c r="H3509" s="22" t="n"/>
      <c r="I3509" s="19" t="n"/>
      <c r="J3509" s="21" t="n"/>
      <c r="K3509" s="19" t="n"/>
      <c r="L3509" s="19" t="n"/>
      <c r="M3509" s="21" t="n"/>
      <c r="N3509" s="22" t="n"/>
      <c r="O3509" s="24">
        <f>IF(A3509&lt;&gt;"عهدة","",SUMIFS($G$8:$G$5007,$B$8:$B$5007,B3509,$A$8:$A$5007,"مصروف",$I$8:$I$5007,"&lt;&gt;مرفوض"))</f>
        <v/>
      </c>
      <c r="P3509" s="25">
        <f>IF(A3509&lt;&gt;"عهدة","",N(F3509)-O3509)</f>
        <v/>
      </c>
      <c r="Q3509" s="26">
        <f>IF(A3509="","",IF(A3509="عهدة",IF(N(F3509)=0,"⚠ أدخل قيمة العهدة",IF(P3509&lt;0,"⛔ عجز / زيادة مصروفات "&amp;TEXT(-P3509,"#,##0"),IF(COUNTIFS($B$8:$B$5007,B3509,$A$8:$A$5007,"مصروف",$I$8:$I$5007,"&lt;&gt;مرفوض",$K$8:$K$5007,"&lt;&gt;نعم")&gt;0,"⚠ "&amp;COUNTIFS($B$8:$B$5007,B3509,$A$8:$A$5007,"مصروف",$I$8:$I$5007,"&lt;&gt;مرفوض",$K$8:$K$5007,"&lt;&gt;نعم")&amp;" مصروف غير مسوى",IF(L3509="تمت التسوية",IF(P3509=0,"✔ متوازنة وتمت التسوية","✔ تمت التسوية – متبقي "&amp;TEXT(P3509,"#,##0")),IF(P3509&gt;0,"متبقي "&amp;TEXT(P3509,"#,##0"),"✔ متوازنة"))))),IF(R3509=0,"⚠ أضف سطر عهدة أولًا",IF(OR(C3509="",N(G3509)=0),"⚠ أكمل التاريخ والقيمة",IF(S3509="","⚠ التاريخ خارج السنة المالية",IF(H3509="","⚠ اختر بند الموازنة",IF(I3509="مرفوض","✖ مرفوض من المدير",IF(I3509&lt;&gt;"موافق","⏳ بانتظار موافقة المدير",IF(K3509&lt;&gt;"نعم","⚠ غير مسوى مع الحسابات","✔ معتمد ومسوى")))))))))</f>
        <v/>
      </c>
      <c r="R3509">
        <f>N(R3508)+IF(A3509="عهدة",1,0)</f>
        <v/>
      </c>
      <c r="S3509">
        <f>IF(C3509="","",IF(AND(C3509&gt;=DATE(2026,9,1),C3509&lt;=DATE(2027,8,31)),(YEAR(C3509)-2026)*12+MONTH(C3509)-8,""))</f>
        <v/>
      </c>
      <c r="T3509">
        <f>IF(AND(A3509="مصروف",R3509&gt;0,I3509="موافق",S3509&lt;&gt;"",H3509&lt;&gt;""),N(G3509),0)</f>
        <v/>
      </c>
    </row>
    <row r="3510">
      <c r="A3510" s="19" t="n"/>
      <c r="B3510" s="20">
        <f>IF(A3510="","",IF(R3510=0,"⚠ أضف سطر عهدة أولًا","BDR-"&amp;TEXT(R3510,"000")))</f>
        <v/>
      </c>
      <c r="C3510" s="21" t="n"/>
      <c r="D3510" s="20">
        <f>IF(C3510="","",IF(S3510="","خارج السنة المالية",INDEX(القوائم!$D$2:$D$13,S3510)))</f>
        <v/>
      </c>
      <c r="E3510" s="22" t="n"/>
      <c r="F3510" s="23" t="n"/>
      <c r="G3510" s="23" t="n"/>
      <c r="H3510" s="22" t="n"/>
      <c r="I3510" s="19" t="n"/>
      <c r="J3510" s="21" t="n"/>
      <c r="K3510" s="19" t="n"/>
      <c r="L3510" s="19" t="n"/>
      <c r="M3510" s="21" t="n"/>
      <c r="N3510" s="22" t="n"/>
      <c r="O3510" s="24">
        <f>IF(A3510&lt;&gt;"عهدة","",SUMIFS($G$8:$G$5007,$B$8:$B$5007,B3510,$A$8:$A$5007,"مصروف",$I$8:$I$5007,"&lt;&gt;مرفوض"))</f>
        <v/>
      </c>
      <c r="P3510" s="25">
        <f>IF(A3510&lt;&gt;"عهدة","",N(F3510)-O3510)</f>
        <v/>
      </c>
      <c r="Q3510" s="26">
        <f>IF(A3510="","",IF(A3510="عهدة",IF(N(F3510)=0,"⚠ أدخل قيمة العهدة",IF(P3510&lt;0,"⛔ عجز / زيادة مصروفات "&amp;TEXT(-P3510,"#,##0"),IF(COUNTIFS($B$8:$B$5007,B3510,$A$8:$A$5007,"مصروف",$I$8:$I$5007,"&lt;&gt;مرفوض",$K$8:$K$5007,"&lt;&gt;نعم")&gt;0,"⚠ "&amp;COUNTIFS($B$8:$B$5007,B3510,$A$8:$A$5007,"مصروف",$I$8:$I$5007,"&lt;&gt;مرفوض",$K$8:$K$5007,"&lt;&gt;نعم")&amp;" مصروف غير مسوى",IF(L3510="تمت التسوية",IF(P3510=0,"✔ متوازنة وتمت التسوية","✔ تمت التسوية – متبقي "&amp;TEXT(P3510,"#,##0")),IF(P3510&gt;0,"متبقي "&amp;TEXT(P3510,"#,##0"),"✔ متوازنة"))))),IF(R3510=0,"⚠ أضف سطر عهدة أولًا",IF(OR(C3510="",N(G3510)=0),"⚠ أكمل التاريخ والقيمة",IF(S3510="","⚠ التاريخ خارج السنة المالية",IF(H3510="","⚠ اختر بند الموازنة",IF(I3510="مرفوض","✖ مرفوض من المدير",IF(I3510&lt;&gt;"موافق","⏳ بانتظار موافقة المدير",IF(K3510&lt;&gt;"نعم","⚠ غير مسوى مع الحسابات","✔ معتمد ومسوى")))))))))</f>
        <v/>
      </c>
      <c r="R3510">
        <f>N(R3509)+IF(A3510="عهدة",1,0)</f>
        <v/>
      </c>
      <c r="S3510">
        <f>IF(C3510="","",IF(AND(C3510&gt;=DATE(2026,9,1),C3510&lt;=DATE(2027,8,31)),(YEAR(C3510)-2026)*12+MONTH(C3510)-8,""))</f>
        <v/>
      </c>
      <c r="T3510">
        <f>IF(AND(A3510="مصروف",R3510&gt;0,I3510="موافق",S3510&lt;&gt;"",H3510&lt;&gt;""),N(G3510),0)</f>
        <v/>
      </c>
    </row>
    <row r="3511">
      <c r="A3511" s="19" t="n"/>
      <c r="B3511" s="20">
        <f>IF(A3511="","",IF(R3511=0,"⚠ أضف سطر عهدة أولًا","BDR-"&amp;TEXT(R3511,"000")))</f>
        <v/>
      </c>
      <c r="C3511" s="21" t="n"/>
      <c r="D3511" s="20">
        <f>IF(C3511="","",IF(S3511="","خارج السنة المالية",INDEX(القوائم!$D$2:$D$13,S3511)))</f>
        <v/>
      </c>
      <c r="E3511" s="22" t="n"/>
      <c r="F3511" s="23" t="n"/>
      <c r="G3511" s="23" t="n"/>
      <c r="H3511" s="22" t="n"/>
      <c r="I3511" s="19" t="n"/>
      <c r="J3511" s="21" t="n"/>
      <c r="K3511" s="19" t="n"/>
      <c r="L3511" s="19" t="n"/>
      <c r="M3511" s="21" t="n"/>
      <c r="N3511" s="22" t="n"/>
      <c r="O3511" s="24">
        <f>IF(A3511&lt;&gt;"عهدة","",SUMIFS($G$8:$G$5007,$B$8:$B$5007,B3511,$A$8:$A$5007,"مصروف",$I$8:$I$5007,"&lt;&gt;مرفوض"))</f>
        <v/>
      </c>
      <c r="P3511" s="25">
        <f>IF(A3511&lt;&gt;"عهدة","",N(F3511)-O3511)</f>
        <v/>
      </c>
      <c r="Q3511" s="26">
        <f>IF(A3511="","",IF(A3511="عهدة",IF(N(F3511)=0,"⚠ أدخل قيمة العهدة",IF(P3511&lt;0,"⛔ عجز / زيادة مصروفات "&amp;TEXT(-P3511,"#,##0"),IF(COUNTIFS($B$8:$B$5007,B3511,$A$8:$A$5007,"مصروف",$I$8:$I$5007,"&lt;&gt;مرفوض",$K$8:$K$5007,"&lt;&gt;نعم")&gt;0,"⚠ "&amp;COUNTIFS($B$8:$B$5007,B3511,$A$8:$A$5007,"مصروف",$I$8:$I$5007,"&lt;&gt;مرفوض",$K$8:$K$5007,"&lt;&gt;نعم")&amp;" مصروف غير مسوى",IF(L3511="تمت التسوية",IF(P3511=0,"✔ متوازنة وتمت التسوية","✔ تمت التسوية – متبقي "&amp;TEXT(P3511,"#,##0")),IF(P3511&gt;0,"متبقي "&amp;TEXT(P3511,"#,##0"),"✔ متوازنة"))))),IF(R3511=0,"⚠ أضف سطر عهدة أولًا",IF(OR(C3511="",N(G3511)=0),"⚠ أكمل التاريخ والقيمة",IF(S3511="","⚠ التاريخ خارج السنة المالية",IF(H3511="","⚠ اختر بند الموازنة",IF(I3511="مرفوض","✖ مرفوض من المدير",IF(I3511&lt;&gt;"موافق","⏳ بانتظار موافقة المدير",IF(K3511&lt;&gt;"نعم","⚠ غير مسوى مع الحسابات","✔ معتمد ومسوى")))))))))</f>
        <v/>
      </c>
      <c r="R3511">
        <f>N(R3510)+IF(A3511="عهدة",1,0)</f>
        <v/>
      </c>
      <c r="S3511">
        <f>IF(C3511="","",IF(AND(C3511&gt;=DATE(2026,9,1),C3511&lt;=DATE(2027,8,31)),(YEAR(C3511)-2026)*12+MONTH(C3511)-8,""))</f>
        <v/>
      </c>
      <c r="T3511">
        <f>IF(AND(A3511="مصروف",R3511&gt;0,I3511="موافق",S3511&lt;&gt;"",H3511&lt;&gt;""),N(G3511),0)</f>
        <v/>
      </c>
    </row>
    <row r="3512">
      <c r="A3512" s="19" t="n"/>
      <c r="B3512" s="20">
        <f>IF(A3512="","",IF(R3512=0,"⚠ أضف سطر عهدة أولًا","BDR-"&amp;TEXT(R3512,"000")))</f>
        <v/>
      </c>
      <c r="C3512" s="21" t="n"/>
      <c r="D3512" s="20">
        <f>IF(C3512="","",IF(S3512="","خارج السنة المالية",INDEX(القوائم!$D$2:$D$13,S3512)))</f>
        <v/>
      </c>
      <c r="E3512" s="22" t="n"/>
      <c r="F3512" s="23" t="n"/>
      <c r="G3512" s="23" t="n"/>
      <c r="H3512" s="22" t="n"/>
      <c r="I3512" s="19" t="n"/>
      <c r="J3512" s="21" t="n"/>
      <c r="K3512" s="19" t="n"/>
      <c r="L3512" s="19" t="n"/>
      <c r="M3512" s="21" t="n"/>
      <c r="N3512" s="22" t="n"/>
      <c r="O3512" s="24">
        <f>IF(A3512&lt;&gt;"عهدة","",SUMIFS($G$8:$G$5007,$B$8:$B$5007,B3512,$A$8:$A$5007,"مصروف",$I$8:$I$5007,"&lt;&gt;مرفوض"))</f>
        <v/>
      </c>
      <c r="P3512" s="25">
        <f>IF(A3512&lt;&gt;"عهدة","",N(F3512)-O3512)</f>
        <v/>
      </c>
      <c r="Q3512" s="26">
        <f>IF(A3512="","",IF(A3512="عهدة",IF(N(F3512)=0,"⚠ أدخل قيمة العهدة",IF(P3512&lt;0,"⛔ عجز / زيادة مصروفات "&amp;TEXT(-P3512,"#,##0"),IF(COUNTIFS($B$8:$B$5007,B3512,$A$8:$A$5007,"مصروف",$I$8:$I$5007,"&lt;&gt;مرفوض",$K$8:$K$5007,"&lt;&gt;نعم")&gt;0,"⚠ "&amp;COUNTIFS($B$8:$B$5007,B3512,$A$8:$A$5007,"مصروف",$I$8:$I$5007,"&lt;&gt;مرفوض",$K$8:$K$5007,"&lt;&gt;نعم")&amp;" مصروف غير مسوى",IF(L3512="تمت التسوية",IF(P3512=0,"✔ متوازنة وتمت التسوية","✔ تمت التسوية – متبقي "&amp;TEXT(P3512,"#,##0")),IF(P3512&gt;0,"متبقي "&amp;TEXT(P3512,"#,##0"),"✔ متوازنة"))))),IF(R3512=0,"⚠ أضف سطر عهدة أولًا",IF(OR(C3512="",N(G3512)=0),"⚠ أكمل التاريخ والقيمة",IF(S3512="","⚠ التاريخ خارج السنة المالية",IF(H3512="","⚠ اختر بند الموازنة",IF(I3512="مرفوض","✖ مرفوض من المدير",IF(I3512&lt;&gt;"موافق","⏳ بانتظار موافقة المدير",IF(K3512&lt;&gt;"نعم","⚠ غير مسوى مع الحسابات","✔ معتمد ومسوى")))))))))</f>
        <v/>
      </c>
      <c r="R3512">
        <f>N(R3511)+IF(A3512="عهدة",1,0)</f>
        <v/>
      </c>
      <c r="S3512">
        <f>IF(C3512="","",IF(AND(C3512&gt;=DATE(2026,9,1),C3512&lt;=DATE(2027,8,31)),(YEAR(C3512)-2026)*12+MONTH(C3512)-8,""))</f>
        <v/>
      </c>
      <c r="T3512">
        <f>IF(AND(A3512="مصروف",R3512&gt;0,I3512="موافق",S3512&lt;&gt;"",H3512&lt;&gt;""),N(G3512),0)</f>
        <v/>
      </c>
    </row>
    <row r="3513">
      <c r="A3513" s="19" t="n"/>
      <c r="B3513" s="20">
        <f>IF(A3513="","",IF(R3513=0,"⚠ أضف سطر عهدة أولًا","BDR-"&amp;TEXT(R3513,"000")))</f>
        <v/>
      </c>
      <c r="C3513" s="21" t="n"/>
      <c r="D3513" s="20">
        <f>IF(C3513="","",IF(S3513="","خارج السنة المالية",INDEX(القوائم!$D$2:$D$13,S3513)))</f>
        <v/>
      </c>
      <c r="E3513" s="22" t="n"/>
      <c r="F3513" s="23" t="n"/>
      <c r="G3513" s="23" t="n"/>
      <c r="H3513" s="22" t="n"/>
      <c r="I3513" s="19" t="n"/>
      <c r="J3513" s="21" t="n"/>
      <c r="K3513" s="19" t="n"/>
      <c r="L3513" s="19" t="n"/>
      <c r="M3513" s="21" t="n"/>
      <c r="N3513" s="22" t="n"/>
      <c r="O3513" s="24">
        <f>IF(A3513&lt;&gt;"عهدة","",SUMIFS($G$8:$G$5007,$B$8:$B$5007,B3513,$A$8:$A$5007,"مصروف",$I$8:$I$5007,"&lt;&gt;مرفوض"))</f>
        <v/>
      </c>
      <c r="P3513" s="25">
        <f>IF(A3513&lt;&gt;"عهدة","",N(F3513)-O3513)</f>
        <v/>
      </c>
      <c r="Q3513" s="26">
        <f>IF(A3513="","",IF(A3513="عهدة",IF(N(F3513)=0,"⚠ أدخل قيمة العهدة",IF(P3513&lt;0,"⛔ عجز / زيادة مصروفات "&amp;TEXT(-P3513,"#,##0"),IF(COUNTIFS($B$8:$B$5007,B3513,$A$8:$A$5007,"مصروف",$I$8:$I$5007,"&lt;&gt;مرفوض",$K$8:$K$5007,"&lt;&gt;نعم")&gt;0,"⚠ "&amp;COUNTIFS($B$8:$B$5007,B3513,$A$8:$A$5007,"مصروف",$I$8:$I$5007,"&lt;&gt;مرفوض",$K$8:$K$5007,"&lt;&gt;نعم")&amp;" مصروف غير مسوى",IF(L3513="تمت التسوية",IF(P3513=0,"✔ متوازنة وتمت التسوية","✔ تمت التسوية – متبقي "&amp;TEXT(P3513,"#,##0")),IF(P3513&gt;0,"متبقي "&amp;TEXT(P3513,"#,##0"),"✔ متوازنة"))))),IF(R3513=0,"⚠ أضف سطر عهدة أولًا",IF(OR(C3513="",N(G3513)=0),"⚠ أكمل التاريخ والقيمة",IF(S3513="","⚠ التاريخ خارج السنة المالية",IF(H3513="","⚠ اختر بند الموازنة",IF(I3513="مرفوض","✖ مرفوض من المدير",IF(I3513&lt;&gt;"موافق","⏳ بانتظار موافقة المدير",IF(K3513&lt;&gt;"نعم","⚠ غير مسوى مع الحسابات","✔ معتمد ومسوى")))))))))</f>
        <v/>
      </c>
      <c r="R3513">
        <f>N(R3512)+IF(A3513="عهدة",1,0)</f>
        <v/>
      </c>
      <c r="S3513">
        <f>IF(C3513="","",IF(AND(C3513&gt;=DATE(2026,9,1),C3513&lt;=DATE(2027,8,31)),(YEAR(C3513)-2026)*12+MONTH(C3513)-8,""))</f>
        <v/>
      </c>
      <c r="T3513">
        <f>IF(AND(A3513="مصروف",R3513&gt;0,I3513="موافق",S3513&lt;&gt;"",H3513&lt;&gt;""),N(G3513),0)</f>
        <v/>
      </c>
    </row>
    <row r="3514">
      <c r="A3514" s="19" t="n"/>
      <c r="B3514" s="20">
        <f>IF(A3514="","",IF(R3514=0,"⚠ أضف سطر عهدة أولًا","BDR-"&amp;TEXT(R3514,"000")))</f>
        <v/>
      </c>
      <c r="C3514" s="21" t="n"/>
      <c r="D3514" s="20">
        <f>IF(C3514="","",IF(S3514="","خارج السنة المالية",INDEX(القوائم!$D$2:$D$13,S3514)))</f>
        <v/>
      </c>
      <c r="E3514" s="22" t="n"/>
      <c r="F3514" s="23" t="n"/>
      <c r="G3514" s="23" t="n"/>
      <c r="H3514" s="22" t="n"/>
      <c r="I3514" s="19" t="n"/>
      <c r="J3514" s="21" t="n"/>
      <c r="K3514" s="19" t="n"/>
      <c r="L3514" s="19" t="n"/>
      <c r="M3514" s="21" t="n"/>
      <c r="N3514" s="22" t="n"/>
      <c r="O3514" s="24">
        <f>IF(A3514&lt;&gt;"عهدة","",SUMIFS($G$8:$G$5007,$B$8:$B$5007,B3514,$A$8:$A$5007,"مصروف",$I$8:$I$5007,"&lt;&gt;مرفوض"))</f>
        <v/>
      </c>
      <c r="P3514" s="25">
        <f>IF(A3514&lt;&gt;"عهدة","",N(F3514)-O3514)</f>
        <v/>
      </c>
      <c r="Q3514" s="26">
        <f>IF(A3514="","",IF(A3514="عهدة",IF(N(F3514)=0,"⚠ أدخل قيمة العهدة",IF(P3514&lt;0,"⛔ عجز / زيادة مصروفات "&amp;TEXT(-P3514,"#,##0"),IF(COUNTIFS($B$8:$B$5007,B3514,$A$8:$A$5007,"مصروف",$I$8:$I$5007,"&lt;&gt;مرفوض",$K$8:$K$5007,"&lt;&gt;نعم")&gt;0,"⚠ "&amp;COUNTIFS($B$8:$B$5007,B3514,$A$8:$A$5007,"مصروف",$I$8:$I$5007,"&lt;&gt;مرفوض",$K$8:$K$5007,"&lt;&gt;نعم")&amp;" مصروف غير مسوى",IF(L3514="تمت التسوية",IF(P3514=0,"✔ متوازنة وتمت التسوية","✔ تمت التسوية – متبقي "&amp;TEXT(P3514,"#,##0")),IF(P3514&gt;0,"متبقي "&amp;TEXT(P3514,"#,##0"),"✔ متوازنة"))))),IF(R3514=0,"⚠ أضف سطر عهدة أولًا",IF(OR(C3514="",N(G3514)=0),"⚠ أكمل التاريخ والقيمة",IF(S3514="","⚠ التاريخ خارج السنة المالية",IF(H3514="","⚠ اختر بند الموازنة",IF(I3514="مرفوض","✖ مرفوض من المدير",IF(I3514&lt;&gt;"موافق","⏳ بانتظار موافقة المدير",IF(K3514&lt;&gt;"نعم","⚠ غير مسوى مع الحسابات","✔ معتمد ومسوى")))))))))</f>
        <v/>
      </c>
      <c r="R3514">
        <f>N(R3513)+IF(A3514="عهدة",1,0)</f>
        <v/>
      </c>
      <c r="S3514">
        <f>IF(C3514="","",IF(AND(C3514&gt;=DATE(2026,9,1),C3514&lt;=DATE(2027,8,31)),(YEAR(C3514)-2026)*12+MONTH(C3514)-8,""))</f>
        <v/>
      </c>
      <c r="T3514">
        <f>IF(AND(A3514="مصروف",R3514&gt;0,I3514="موافق",S3514&lt;&gt;"",H3514&lt;&gt;""),N(G3514),0)</f>
        <v/>
      </c>
    </row>
    <row r="3515">
      <c r="A3515" s="19" t="n"/>
      <c r="B3515" s="20">
        <f>IF(A3515="","",IF(R3515=0,"⚠ أضف سطر عهدة أولًا","BDR-"&amp;TEXT(R3515,"000")))</f>
        <v/>
      </c>
      <c r="C3515" s="21" t="n"/>
      <c r="D3515" s="20">
        <f>IF(C3515="","",IF(S3515="","خارج السنة المالية",INDEX(القوائم!$D$2:$D$13,S3515)))</f>
        <v/>
      </c>
      <c r="E3515" s="22" t="n"/>
      <c r="F3515" s="23" t="n"/>
      <c r="G3515" s="23" t="n"/>
      <c r="H3515" s="22" t="n"/>
      <c r="I3515" s="19" t="n"/>
      <c r="J3515" s="21" t="n"/>
      <c r="K3515" s="19" t="n"/>
      <c r="L3515" s="19" t="n"/>
      <c r="M3515" s="21" t="n"/>
      <c r="N3515" s="22" t="n"/>
      <c r="O3515" s="24">
        <f>IF(A3515&lt;&gt;"عهدة","",SUMIFS($G$8:$G$5007,$B$8:$B$5007,B3515,$A$8:$A$5007,"مصروف",$I$8:$I$5007,"&lt;&gt;مرفوض"))</f>
        <v/>
      </c>
      <c r="P3515" s="25">
        <f>IF(A3515&lt;&gt;"عهدة","",N(F3515)-O3515)</f>
        <v/>
      </c>
      <c r="Q3515" s="26">
        <f>IF(A3515="","",IF(A3515="عهدة",IF(N(F3515)=0,"⚠ أدخل قيمة العهدة",IF(P3515&lt;0,"⛔ عجز / زيادة مصروفات "&amp;TEXT(-P3515,"#,##0"),IF(COUNTIFS($B$8:$B$5007,B3515,$A$8:$A$5007,"مصروف",$I$8:$I$5007,"&lt;&gt;مرفوض",$K$8:$K$5007,"&lt;&gt;نعم")&gt;0,"⚠ "&amp;COUNTIFS($B$8:$B$5007,B3515,$A$8:$A$5007,"مصروف",$I$8:$I$5007,"&lt;&gt;مرفوض",$K$8:$K$5007,"&lt;&gt;نعم")&amp;" مصروف غير مسوى",IF(L3515="تمت التسوية",IF(P3515=0,"✔ متوازنة وتمت التسوية","✔ تمت التسوية – متبقي "&amp;TEXT(P3515,"#,##0")),IF(P3515&gt;0,"متبقي "&amp;TEXT(P3515,"#,##0"),"✔ متوازنة"))))),IF(R3515=0,"⚠ أضف سطر عهدة أولًا",IF(OR(C3515="",N(G3515)=0),"⚠ أكمل التاريخ والقيمة",IF(S3515="","⚠ التاريخ خارج السنة المالية",IF(H3515="","⚠ اختر بند الموازنة",IF(I3515="مرفوض","✖ مرفوض من المدير",IF(I3515&lt;&gt;"موافق","⏳ بانتظار موافقة المدير",IF(K3515&lt;&gt;"نعم","⚠ غير مسوى مع الحسابات","✔ معتمد ومسوى")))))))))</f>
        <v/>
      </c>
      <c r="R3515">
        <f>N(R3514)+IF(A3515="عهدة",1,0)</f>
        <v/>
      </c>
      <c r="S3515">
        <f>IF(C3515="","",IF(AND(C3515&gt;=DATE(2026,9,1),C3515&lt;=DATE(2027,8,31)),(YEAR(C3515)-2026)*12+MONTH(C3515)-8,""))</f>
        <v/>
      </c>
      <c r="T3515">
        <f>IF(AND(A3515="مصروف",R3515&gt;0,I3515="موافق",S3515&lt;&gt;"",H3515&lt;&gt;""),N(G3515),0)</f>
        <v/>
      </c>
    </row>
    <row r="3516">
      <c r="A3516" s="19" t="n"/>
      <c r="B3516" s="20">
        <f>IF(A3516="","",IF(R3516=0,"⚠ أضف سطر عهدة أولًا","BDR-"&amp;TEXT(R3516,"000")))</f>
        <v/>
      </c>
      <c r="C3516" s="21" t="n"/>
      <c r="D3516" s="20">
        <f>IF(C3516="","",IF(S3516="","خارج السنة المالية",INDEX(القوائم!$D$2:$D$13,S3516)))</f>
        <v/>
      </c>
      <c r="E3516" s="22" t="n"/>
      <c r="F3516" s="23" t="n"/>
      <c r="G3516" s="23" t="n"/>
      <c r="H3516" s="22" t="n"/>
      <c r="I3516" s="19" t="n"/>
      <c r="J3516" s="21" t="n"/>
      <c r="K3516" s="19" t="n"/>
      <c r="L3516" s="19" t="n"/>
      <c r="M3516" s="21" t="n"/>
      <c r="N3516" s="22" t="n"/>
      <c r="O3516" s="24">
        <f>IF(A3516&lt;&gt;"عهدة","",SUMIFS($G$8:$G$5007,$B$8:$B$5007,B3516,$A$8:$A$5007,"مصروف",$I$8:$I$5007,"&lt;&gt;مرفوض"))</f>
        <v/>
      </c>
      <c r="P3516" s="25">
        <f>IF(A3516&lt;&gt;"عهدة","",N(F3516)-O3516)</f>
        <v/>
      </c>
      <c r="Q3516" s="26">
        <f>IF(A3516="","",IF(A3516="عهدة",IF(N(F3516)=0,"⚠ أدخل قيمة العهدة",IF(P3516&lt;0,"⛔ عجز / زيادة مصروفات "&amp;TEXT(-P3516,"#,##0"),IF(COUNTIFS($B$8:$B$5007,B3516,$A$8:$A$5007,"مصروف",$I$8:$I$5007,"&lt;&gt;مرفوض",$K$8:$K$5007,"&lt;&gt;نعم")&gt;0,"⚠ "&amp;COUNTIFS($B$8:$B$5007,B3516,$A$8:$A$5007,"مصروف",$I$8:$I$5007,"&lt;&gt;مرفوض",$K$8:$K$5007,"&lt;&gt;نعم")&amp;" مصروف غير مسوى",IF(L3516="تمت التسوية",IF(P3516=0,"✔ متوازنة وتمت التسوية","✔ تمت التسوية – متبقي "&amp;TEXT(P3516,"#,##0")),IF(P3516&gt;0,"متبقي "&amp;TEXT(P3516,"#,##0"),"✔ متوازنة"))))),IF(R3516=0,"⚠ أضف سطر عهدة أولًا",IF(OR(C3516="",N(G3516)=0),"⚠ أكمل التاريخ والقيمة",IF(S3516="","⚠ التاريخ خارج السنة المالية",IF(H3516="","⚠ اختر بند الموازنة",IF(I3516="مرفوض","✖ مرفوض من المدير",IF(I3516&lt;&gt;"موافق","⏳ بانتظار موافقة المدير",IF(K3516&lt;&gt;"نعم","⚠ غير مسوى مع الحسابات","✔ معتمد ومسوى")))))))))</f>
        <v/>
      </c>
      <c r="R3516">
        <f>N(R3515)+IF(A3516="عهدة",1,0)</f>
        <v/>
      </c>
      <c r="S3516">
        <f>IF(C3516="","",IF(AND(C3516&gt;=DATE(2026,9,1),C3516&lt;=DATE(2027,8,31)),(YEAR(C3516)-2026)*12+MONTH(C3516)-8,""))</f>
        <v/>
      </c>
      <c r="T3516">
        <f>IF(AND(A3516="مصروف",R3516&gt;0,I3516="موافق",S3516&lt;&gt;"",H3516&lt;&gt;""),N(G3516),0)</f>
        <v/>
      </c>
    </row>
    <row r="3517">
      <c r="A3517" s="19" t="n"/>
      <c r="B3517" s="20">
        <f>IF(A3517="","",IF(R3517=0,"⚠ أضف سطر عهدة أولًا","BDR-"&amp;TEXT(R3517,"000")))</f>
        <v/>
      </c>
      <c r="C3517" s="21" t="n"/>
      <c r="D3517" s="20">
        <f>IF(C3517="","",IF(S3517="","خارج السنة المالية",INDEX(القوائم!$D$2:$D$13,S3517)))</f>
        <v/>
      </c>
      <c r="E3517" s="22" t="n"/>
      <c r="F3517" s="23" t="n"/>
      <c r="G3517" s="23" t="n"/>
      <c r="H3517" s="22" t="n"/>
      <c r="I3517" s="19" t="n"/>
      <c r="J3517" s="21" t="n"/>
      <c r="K3517" s="19" t="n"/>
      <c r="L3517" s="19" t="n"/>
      <c r="M3517" s="21" t="n"/>
      <c r="N3517" s="22" t="n"/>
      <c r="O3517" s="24">
        <f>IF(A3517&lt;&gt;"عهدة","",SUMIFS($G$8:$G$5007,$B$8:$B$5007,B3517,$A$8:$A$5007,"مصروف",$I$8:$I$5007,"&lt;&gt;مرفوض"))</f>
        <v/>
      </c>
      <c r="P3517" s="25">
        <f>IF(A3517&lt;&gt;"عهدة","",N(F3517)-O3517)</f>
        <v/>
      </c>
      <c r="Q3517" s="26">
        <f>IF(A3517="","",IF(A3517="عهدة",IF(N(F3517)=0,"⚠ أدخل قيمة العهدة",IF(P3517&lt;0,"⛔ عجز / زيادة مصروفات "&amp;TEXT(-P3517,"#,##0"),IF(COUNTIFS($B$8:$B$5007,B3517,$A$8:$A$5007,"مصروف",$I$8:$I$5007,"&lt;&gt;مرفوض",$K$8:$K$5007,"&lt;&gt;نعم")&gt;0,"⚠ "&amp;COUNTIFS($B$8:$B$5007,B3517,$A$8:$A$5007,"مصروف",$I$8:$I$5007,"&lt;&gt;مرفوض",$K$8:$K$5007,"&lt;&gt;نعم")&amp;" مصروف غير مسوى",IF(L3517="تمت التسوية",IF(P3517=0,"✔ متوازنة وتمت التسوية","✔ تمت التسوية – متبقي "&amp;TEXT(P3517,"#,##0")),IF(P3517&gt;0,"متبقي "&amp;TEXT(P3517,"#,##0"),"✔ متوازنة"))))),IF(R3517=0,"⚠ أضف سطر عهدة أولًا",IF(OR(C3517="",N(G3517)=0),"⚠ أكمل التاريخ والقيمة",IF(S3517="","⚠ التاريخ خارج السنة المالية",IF(H3517="","⚠ اختر بند الموازنة",IF(I3517="مرفوض","✖ مرفوض من المدير",IF(I3517&lt;&gt;"موافق","⏳ بانتظار موافقة المدير",IF(K3517&lt;&gt;"نعم","⚠ غير مسوى مع الحسابات","✔ معتمد ومسوى")))))))))</f>
        <v/>
      </c>
      <c r="R3517">
        <f>N(R3516)+IF(A3517="عهدة",1,0)</f>
        <v/>
      </c>
      <c r="S3517">
        <f>IF(C3517="","",IF(AND(C3517&gt;=DATE(2026,9,1),C3517&lt;=DATE(2027,8,31)),(YEAR(C3517)-2026)*12+MONTH(C3517)-8,""))</f>
        <v/>
      </c>
      <c r="T3517">
        <f>IF(AND(A3517="مصروف",R3517&gt;0,I3517="موافق",S3517&lt;&gt;"",H3517&lt;&gt;""),N(G3517),0)</f>
        <v/>
      </c>
    </row>
    <row r="3518">
      <c r="A3518" s="19" t="n"/>
      <c r="B3518" s="20">
        <f>IF(A3518="","",IF(R3518=0,"⚠ أضف سطر عهدة أولًا","BDR-"&amp;TEXT(R3518,"000")))</f>
        <v/>
      </c>
      <c r="C3518" s="21" t="n"/>
      <c r="D3518" s="20">
        <f>IF(C3518="","",IF(S3518="","خارج السنة المالية",INDEX(القوائم!$D$2:$D$13,S3518)))</f>
        <v/>
      </c>
      <c r="E3518" s="22" t="n"/>
      <c r="F3518" s="23" t="n"/>
      <c r="G3518" s="23" t="n"/>
      <c r="H3518" s="22" t="n"/>
      <c r="I3518" s="19" t="n"/>
      <c r="J3518" s="21" t="n"/>
      <c r="K3518" s="19" t="n"/>
      <c r="L3518" s="19" t="n"/>
      <c r="M3518" s="21" t="n"/>
      <c r="N3518" s="22" t="n"/>
      <c r="O3518" s="24">
        <f>IF(A3518&lt;&gt;"عهدة","",SUMIFS($G$8:$G$5007,$B$8:$B$5007,B3518,$A$8:$A$5007,"مصروف",$I$8:$I$5007,"&lt;&gt;مرفوض"))</f>
        <v/>
      </c>
      <c r="P3518" s="25">
        <f>IF(A3518&lt;&gt;"عهدة","",N(F3518)-O3518)</f>
        <v/>
      </c>
      <c r="Q3518" s="26">
        <f>IF(A3518="","",IF(A3518="عهدة",IF(N(F3518)=0,"⚠ أدخل قيمة العهدة",IF(P3518&lt;0,"⛔ عجز / زيادة مصروفات "&amp;TEXT(-P3518,"#,##0"),IF(COUNTIFS($B$8:$B$5007,B3518,$A$8:$A$5007,"مصروف",$I$8:$I$5007,"&lt;&gt;مرفوض",$K$8:$K$5007,"&lt;&gt;نعم")&gt;0,"⚠ "&amp;COUNTIFS($B$8:$B$5007,B3518,$A$8:$A$5007,"مصروف",$I$8:$I$5007,"&lt;&gt;مرفوض",$K$8:$K$5007,"&lt;&gt;نعم")&amp;" مصروف غير مسوى",IF(L3518="تمت التسوية",IF(P3518=0,"✔ متوازنة وتمت التسوية","✔ تمت التسوية – متبقي "&amp;TEXT(P3518,"#,##0")),IF(P3518&gt;0,"متبقي "&amp;TEXT(P3518,"#,##0"),"✔ متوازنة"))))),IF(R3518=0,"⚠ أضف سطر عهدة أولًا",IF(OR(C3518="",N(G3518)=0),"⚠ أكمل التاريخ والقيمة",IF(S3518="","⚠ التاريخ خارج السنة المالية",IF(H3518="","⚠ اختر بند الموازنة",IF(I3518="مرفوض","✖ مرفوض من المدير",IF(I3518&lt;&gt;"موافق","⏳ بانتظار موافقة المدير",IF(K3518&lt;&gt;"نعم","⚠ غير مسوى مع الحسابات","✔ معتمد ومسوى")))))))))</f>
        <v/>
      </c>
      <c r="R3518">
        <f>N(R3517)+IF(A3518="عهدة",1,0)</f>
        <v/>
      </c>
      <c r="S3518">
        <f>IF(C3518="","",IF(AND(C3518&gt;=DATE(2026,9,1),C3518&lt;=DATE(2027,8,31)),(YEAR(C3518)-2026)*12+MONTH(C3518)-8,""))</f>
        <v/>
      </c>
      <c r="T3518">
        <f>IF(AND(A3518="مصروف",R3518&gt;0,I3518="موافق",S3518&lt;&gt;"",H3518&lt;&gt;""),N(G3518),0)</f>
        <v/>
      </c>
    </row>
    <row r="3519">
      <c r="A3519" s="19" t="n"/>
      <c r="B3519" s="20">
        <f>IF(A3519="","",IF(R3519=0,"⚠ أضف سطر عهدة أولًا","BDR-"&amp;TEXT(R3519,"000")))</f>
        <v/>
      </c>
      <c r="C3519" s="21" t="n"/>
      <c r="D3519" s="20">
        <f>IF(C3519="","",IF(S3519="","خارج السنة المالية",INDEX(القوائم!$D$2:$D$13,S3519)))</f>
        <v/>
      </c>
      <c r="E3519" s="22" t="n"/>
      <c r="F3519" s="23" t="n"/>
      <c r="G3519" s="23" t="n"/>
      <c r="H3519" s="22" t="n"/>
      <c r="I3519" s="19" t="n"/>
      <c r="J3519" s="21" t="n"/>
      <c r="K3519" s="19" t="n"/>
      <c r="L3519" s="19" t="n"/>
      <c r="M3519" s="21" t="n"/>
      <c r="N3519" s="22" t="n"/>
      <c r="O3519" s="24">
        <f>IF(A3519&lt;&gt;"عهدة","",SUMIFS($G$8:$G$5007,$B$8:$B$5007,B3519,$A$8:$A$5007,"مصروف",$I$8:$I$5007,"&lt;&gt;مرفوض"))</f>
        <v/>
      </c>
      <c r="P3519" s="25">
        <f>IF(A3519&lt;&gt;"عهدة","",N(F3519)-O3519)</f>
        <v/>
      </c>
      <c r="Q3519" s="26">
        <f>IF(A3519="","",IF(A3519="عهدة",IF(N(F3519)=0,"⚠ أدخل قيمة العهدة",IF(P3519&lt;0,"⛔ عجز / زيادة مصروفات "&amp;TEXT(-P3519,"#,##0"),IF(COUNTIFS($B$8:$B$5007,B3519,$A$8:$A$5007,"مصروف",$I$8:$I$5007,"&lt;&gt;مرفوض",$K$8:$K$5007,"&lt;&gt;نعم")&gt;0,"⚠ "&amp;COUNTIFS($B$8:$B$5007,B3519,$A$8:$A$5007,"مصروف",$I$8:$I$5007,"&lt;&gt;مرفوض",$K$8:$K$5007,"&lt;&gt;نعم")&amp;" مصروف غير مسوى",IF(L3519="تمت التسوية",IF(P3519=0,"✔ متوازنة وتمت التسوية","✔ تمت التسوية – متبقي "&amp;TEXT(P3519,"#,##0")),IF(P3519&gt;0,"متبقي "&amp;TEXT(P3519,"#,##0"),"✔ متوازنة"))))),IF(R3519=0,"⚠ أضف سطر عهدة أولًا",IF(OR(C3519="",N(G3519)=0),"⚠ أكمل التاريخ والقيمة",IF(S3519="","⚠ التاريخ خارج السنة المالية",IF(H3519="","⚠ اختر بند الموازنة",IF(I3519="مرفوض","✖ مرفوض من المدير",IF(I3519&lt;&gt;"موافق","⏳ بانتظار موافقة المدير",IF(K3519&lt;&gt;"نعم","⚠ غير مسوى مع الحسابات","✔ معتمد ومسوى")))))))))</f>
        <v/>
      </c>
      <c r="R3519">
        <f>N(R3518)+IF(A3519="عهدة",1,0)</f>
        <v/>
      </c>
      <c r="S3519">
        <f>IF(C3519="","",IF(AND(C3519&gt;=DATE(2026,9,1),C3519&lt;=DATE(2027,8,31)),(YEAR(C3519)-2026)*12+MONTH(C3519)-8,""))</f>
        <v/>
      </c>
      <c r="T3519">
        <f>IF(AND(A3519="مصروف",R3519&gt;0,I3519="موافق",S3519&lt;&gt;"",H3519&lt;&gt;""),N(G3519),0)</f>
        <v/>
      </c>
    </row>
    <row r="3520">
      <c r="A3520" s="19" t="n"/>
      <c r="B3520" s="20">
        <f>IF(A3520="","",IF(R3520=0,"⚠ أضف سطر عهدة أولًا","BDR-"&amp;TEXT(R3520,"000")))</f>
        <v/>
      </c>
      <c r="C3520" s="21" t="n"/>
      <c r="D3520" s="20">
        <f>IF(C3520="","",IF(S3520="","خارج السنة المالية",INDEX(القوائم!$D$2:$D$13,S3520)))</f>
        <v/>
      </c>
      <c r="E3520" s="22" t="n"/>
      <c r="F3520" s="23" t="n"/>
      <c r="G3520" s="23" t="n"/>
      <c r="H3520" s="22" t="n"/>
      <c r="I3520" s="19" t="n"/>
      <c r="J3520" s="21" t="n"/>
      <c r="K3520" s="19" t="n"/>
      <c r="L3520" s="19" t="n"/>
      <c r="M3520" s="21" t="n"/>
      <c r="N3520" s="22" t="n"/>
      <c r="O3520" s="24">
        <f>IF(A3520&lt;&gt;"عهدة","",SUMIFS($G$8:$G$5007,$B$8:$B$5007,B3520,$A$8:$A$5007,"مصروف",$I$8:$I$5007,"&lt;&gt;مرفوض"))</f>
        <v/>
      </c>
      <c r="P3520" s="25">
        <f>IF(A3520&lt;&gt;"عهدة","",N(F3520)-O3520)</f>
        <v/>
      </c>
      <c r="Q3520" s="26">
        <f>IF(A3520="","",IF(A3520="عهدة",IF(N(F3520)=0,"⚠ أدخل قيمة العهدة",IF(P3520&lt;0,"⛔ عجز / زيادة مصروفات "&amp;TEXT(-P3520,"#,##0"),IF(COUNTIFS($B$8:$B$5007,B3520,$A$8:$A$5007,"مصروف",$I$8:$I$5007,"&lt;&gt;مرفوض",$K$8:$K$5007,"&lt;&gt;نعم")&gt;0,"⚠ "&amp;COUNTIFS($B$8:$B$5007,B3520,$A$8:$A$5007,"مصروف",$I$8:$I$5007,"&lt;&gt;مرفوض",$K$8:$K$5007,"&lt;&gt;نعم")&amp;" مصروف غير مسوى",IF(L3520="تمت التسوية",IF(P3520=0,"✔ متوازنة وتمت التسوية","✔ تمت التسوية – متبقي "&amp;TEXT(P3520,"#,##0")),IF(P3520&gt;0,"متبقي "&amp;TEXT(P3520,"#,##0"),"✔ متوازنة"))))),IF(R3520=0,"⚠ أضف سطر عهدة أولًا",IF(OR(C3520="",N(G3520)=0),"⚠ أكمل التاريخ والقيمة",IF(S3520="","⚠ التاريخ خارج السنة المالية",IF(H3520="","⚠ اختر بند الموازنة",IF(I3520="مرفوض","✖ مرفوض من المدير",IF(I3520&lt;&gt;"موافق","⏳ بانتظار موافقة المدير",IF(K3520&lt;&gt;"نعم","⚠ غير مسوى مع الحسابات","✔ معتمد ومسوى")))))))))</f>
        <v/>
      </c>
      <c r="R3520">
        <f>N(R3519)+IF(A3520="عهدة",1,0)</f>
        <v/>
      </c>
      <c r="S3520">
        <f>IF(C3520="","",IF(AND(C3520&gt;=DATE(2026,9,1),C3520&lt;=DATE(2027,8,31)),(YEAR(C3520)-2026)*12+MONTH(C3520)-8,""))</f>
        <v/>
      </c>
      <c r="T3520">
        <f>IF(AND(A3520="مصروف",R3520&gt;0,I3520="موافق",S3520&lt;&gt;"",H3520&lt;&gt;""),N(G3520),0)</f>
        <v/>
      </c>
    </row>
    <row r="3521">
      <c r="A3521" s="19" t="n"/>
      <c r="B3521" s="20">
        <f>IF(A3521="","",IF(R3521=0,"⚠ أضف سطر عهدة أولًا","BDR-"&amp;TEXT(R3521,"000")))</f>
        <v/>
      </c>
      <c r="C3521" s="21" t="n"/>
      <c r="D3521" s="20">
        <f>IF(C3521="","",IF(S3521="","خارج السنة المالية",INDEX(القوائم!$D$2:$D$13,S3521)))</f>
        <v/>
      </c>
      <c r="E3521" s="22" t="n"/>
      <c r="F3521" s="23" t="n"/>
      <c r="G3521" s="23" t="n"/>
      <c r="H3521" s="22" t="n"/>
      <c r="I3521" s="19" t="n"/>
      <c r="J3521" s="21" t="n"/>
      <c r="K3521" s="19" t="n"/>
      <c r="L3521" s="19" t="n"/>
      <c r="M3521" s="21" t="n"/>
      <c r="N3521" s="22" t="n"/>
      <c r="O3521" s="24">
        <f>IF(A3521&lt;&gt;"عهدة","",SUMIFS($G$8:$G$5007,$B$8:$B$5007,B3521,$A$8:$A$5007,"مصروف",$I$8:$I$5007,"&lt;&gt;مرفوض"))</f>
        <v/>
      </c>
      <c r="P3521" s="25">
        <f>IF(A3521&lt;&gt;"عهدة","",N(F3521)-O3521)</f>
        <v/>
      </c>
      <c r="Q3521" s="26">
        <f>IF(A3521="","",IF(A3521="عهدة",IF(N(F3521)=0,"⚠ أدخل قيمة العهدة",IF(P3521&lt;0,"⛔ عجز / زيادة مصروفات "&amp;TEXT(-P3521,"#,##0"),IF(COUNTIFS($B$8:$B$5007,B3521,$A$8:$A$5007,"مصروف",$I$8:$I$5007,"&lt;&gt;مرفوض",$K$8:$K$5007,"&lt;&gt;نعم")&gt;0,"⚠ "&amp;COUNTIFS($B$8:$B$5007,B3521,$A$8:$A$5007,"مصروف",$I$8:$I$5007,"&lt;&gt;مرفوض",$K$8:$K$5007,"&lt;&gt;نعم")&amp;" مصروف غير مسوى",IF(L3521="تمت التسوية",IF(P3521=0,"✔ متوازنة وتمت التسوية","✔ تمت التسوية – متبقي "&amp;TEXT(P3521,"#,##0")),IF(P3521&gt;0,"متبقي "&amp;TEXT(P3521,"#,##0"),"✔ متوازنة"))))),IF(R3521=0,"⚠ أضف سطر عهدة أولًا",IF(OR(C3521="",N(G3521)=0),"⚠ أكمل التاريخ والقيمة",IF(S3521="","⚠ التاريخ خارج السنة المالية",IF(H3521="","⚠ اختر بند الموازنة",IF(I3521="مرفوض","✖ مرفوض من المدير",IF(I3521&lt;&gt;"موافق","⏳ بانتظار موافقة المدير",IF(K3521&lt;&gt;"نعم","⚠ غير مسوى مع الحسابات","✔ معتمد ومسوى")))))))))</f>
        <v/>
      </c>
      <c r="R3521">
        <f>N(R3520)+IF(A3521="عهدة",1,0)</f>
        <v/>
      </c>
      <c r="S3521">
        <f>IF(C3521="","",IF(AND(C3521&gt;=DATE(2026,9,1),C3521&lt;=DATE(2027,8,31)),(YEAR(C3521)-2026)*12+MONTH(C3521)-8,""))</f>
        <v/>
      </c>
      <c r="T3521">
        <f>IF(AND(A3521="مصروف",R3521&gt;0,I3521="موافق",S3521&lt;&gt;"",H3521&lt;&gt;""),N(G3521),0)</f>
        <v/>
      </c>
    </row>
    <row r="3522">
      <c r="A3522" s="19" t="n"/>
      <c r="B3522" s="20">
        <f>IF(A3522="","",IF(R3522=0,"⚠ أضف سطر عهدة أولًا","BDR-"&amp;TEXT(R3522,"000")))</f>
        <v/>
      </c>
      <c r="C3522" s="21" t="n"/>
      <c r="D3522" s="20">
        <f>IF(C3522="","",IF(S3522="","خارج السنة المالية",INDEX(القوائم!$D$2:$D$13,S3522)))</f>
        <v/>
      </c>
      <c r="E3522" s="22" t="n"/>
      <c r="F3522" s="23" t="n"/>
      <c r="G3522" s="23" t="n"/>
      <c r="H3522" s="22" t="n"/>
      <c r="I3522" s="19" t="n"/>
      <c r="J3522" s="21" t="n"/>
      <c r="K3522" s="19" t="n"/>
      <c r="L3522" s="19" t="n"/>
      <c r="M3522" s="21" t="n"/>
      <c r="N3522" s="22" t="n"/>
      <c r="O3522" s="24">
        <f>IF(A3522&lt;&gt;"عهدة","",SUMIFS($G$8:$G$5007,$B$8:$B$5007,B3522,$A$8:$A$5007,"مصروف",$I$8:$I$5007,"&lt;&gt;مرفوض"))</f>
        <v/>
      </c>
      <c r="P3522" s="25">
        <f>IF(A3522&lt;&gt;"عهدة","",N(F3522)-O3522)</f>
        <v/>
      </c>
      <c r="Q3522" s="26">
        <f>IF(A3522="","",IF(A3522="عهدة",IF(N(F3522)=0,"⚠ أدخل قيمة العهدة",IF(P3522&lt;0,"⛔ عجز / زيادة مصروفات "&amp;TEXT(-P3522,"#,##0"),IF(COUNTIFS($B$8:$B$5007,B3522,$A$8:$A$5007,"مصروف",$I$8:$I$5007,"&lt;&gt;مرفوض",$K$8:$K$5007,"&lt;&gt;نعم")&gt;0,"⚠ "&amp;COUNTIFS($B$8:$B$5007,B3522,$A$8:$A$5007,"مصروف",$I$8:$I$5007,"&lt;&gt;مرفوض",$K$8:$K$5007,"&lt;&gt;نعم")&amp;" مصروف غير مسوى",IF(L3522="تمت التسوية",IF(P3522=0,"✔ متوازنة وتمت التسوية","✔ تمت التسوية – متبقي "&amp;TEXT(P3522,"#,##0")),IF(P3522&gt;0,"متبقي "&amp;TEXT(P3522,"#,##0"),"✔ متوازنة"))))),IF(R3522=0,"⚠ أضف سطر عهدة أولًا",IF(OR(C3522="",N(G3522)=0),"⚠ أكمل التاريخ والقيمة",IF(S3522="","⚠ التاريخ خارج السنة المالية",IF(H3522="","⚠ اختر بند الموازنة",IF(I3522="مرفوض","✖ مرفوض من المدير",IF(I3522&lt;&gt;"موافق","⏳ بانتظار موافقة المدير",IF(K3522&lt;&gt;"نعم","⚠ غير مسوى مع الحسابات","✔ معتمد ومسوى")))))))))</f>
        <v/>
      </c>
      <c r="R3522">
        <f>N(R3521)+IF(A3522="عهدة",1,0)</f>
        <v/>
      </c>
      <c r="S3522">
        <f>IF(C3522="","",IF(AND(C3522&gt;=DATE(2026,9,1),C3522&lt;=DATE(2027,8,31)),(YEAR(C3522)-2026)*12+MONTH(C3522)-8,""))</f>
        <v/>
      </c>
      <c r="T3522">
        <f>IF(AND(A3522="مصروف",R3522&gt;0,I3522="موافق",S3522&lt;&gt;"",H3522&lt;&gt;""),N(G3522),0)</f>
        <v/>
      </c>
    </row>
    <row r="3523">
      <c r="A3523" s="19" t="n"/>
      <c r="B3523" s="20">
        <f>IF(A3523="","",IF(R3523=0,"⚠ أضف سطر عهدة أولًا","BDR-"&amp;TEXT(R3523,"000")))</f>
        <v/>
      </c>
      <c r="C3523" s="21" t="n"/>
      <c r="D3523" s="20">
        <f>IF(C3523="","",IF(S3523="","خارج السنة المالية",INDEX(القوائم!$D$2:$D$13,S3523)))</f>
        <v/>
      </c>
      <c r="E3523" s="22" t="n"/>
      <c r="F3523" s="23" t="n"/>
      <c r="G3523" s="23" t="n"/>
      <c r="H3523" s="22" t="n"/>
      <c r="I3523" s="19" t="n"/>
      <c r="J3523" s="21" t="n"/>
      <c r="K3523" s="19" t="n"/>
      <c r="L3523" s="19" t="n"/>
      <c r="M3523" s="21" t="n"/>
      <c r="N3523" s="22" t="n"/>
      <c r="O3523" s="24">
        <f>IF(A3523&lt;&gt;"عهدة","",SUMIFS($G$8:$G$5007,$B$8:$B$5007,B3523,$A$8:$A$5007,"مصروف",$I$8:$I$5007,"&lt;&gt;مرفوض"))</f>
        <v/>
      </c>
      <c r="P3523" s="25">
        <f>IF(A3523&lt;&gt;"عهدة","",N(F3523)-O3523)</f>
        <v/>
      </c>
      <c r="Q3523" s="26">
        <f>IF(A3523="","",IF(A3523="عهدة",IF(N(F3523)=0,"⚠ أدخل قيمة العهدة",IF(P3523&lt;0,"⛔ عجز / زيادة مصروفات "&amp;TEXT(-P3523,"#,##0"),IF(COUNTIFS($B$8:$B$5007,B3523,$A$8:$A$5007,"مصروف",$I$8:$I$5007,"&lt;&gt;مرفوض",$K$8:$K$5007,"&lt;&gt;نعم")&gt;0,"⚠ "&amp;COUNTIFS($B$8:$B$5007,B3523,$A$8:$A$5007,"مصروف",$I$8:$I$5007,"&lt;&gt;مرفوض",$K$8:$K$5007,"&lt;&gt;نعم")&amp;" مصروف غير مسوى",IF(L3523="تمت التسوية",IF(P3523=0,"✔ متوازنة وتمت التسوية","✔ تمت التسوية – متبقي "&amp;TEXT(P3523,"#,##0")),IF(P3523&gt;0,"متبقي "&amp;TEXT(P3523,"#,##0"),"✔ متوازنة"))))),IF(R3523=0,"⚠ أضف سطر عهدة أولًا",IF(OR(C3523="",N(G3523)=0),"⚠ أكمل التاريخ والقيمة",IF(S3523="","⚠ التاريخ خارج السنة المالية",IF(H3523="","⚠ اختر بند الموازنة",IF(I3523="مرفوض","✖ مرفوض من المدير",IF(I3523&lt;&gt;"موافق","⏳ بانتظار موافقة المدير",IF(K3523&lt;&gt;"نعم","⚠ غير مسوى مع الحسابات","✔ معتمد ومسوى")))))))))</f>
        <v/>
      </c>
      <c r="R3523">
        <f>N(R3522)+IF(A3523="عهدة",1,0)</f>
        <v/>
      </c>
      <c r="S3523">
        <f>IF(C3523="","",IF(AND(C3523&gt;=DATE(2026,9,1),C3523&lt;=DATE(2027,8,31)),(YEAR(C3523)-2026)*12+MONTH(C3523)-8,""))</f>
        <v/>
      </c>
      <c r="T3523">
        <f>IF(AND(A3523="مصروف",R3523&gt;0,I3523="موافق",S3523&lt;&gt;"",H3523&lt;&gt;""),N(G3523),0)</f>
        <v/>
      </c>
    </row>
    <row r="3524">
      <c r="A3524" s="19" t="n"/>
      <c r="B3524" s="20">
        <f>IF(A3524="","",IF(R3524=0,"⚠ أضف سطر عهدة أولًا","BDR-"&amp;TEXT(R3524,"000")))</f>
        <v/>
      </c>
      <c r="C3524" s="21" t="n"/>
      <c r="D3524" s="20">
        <f>IF(C3524="","",IF(S3524="","خارج السنة المالية",INDEX(القوائم!$D$2:$D$13,S3524)))</f>
        <v/>
      </c>
      <c r="E3524" s="22" t="n"/>
      <c r="F3524" s="23" t="n"/>
      <c r="G3524" s="23" t="n"/>
      <c r="H3524" s="22" t="n"/>
      <c r="I3524" s="19" t="n"/>
      <c r="J3524" s="21" t="n"/>
      <c r="K3524" s="19" t="n"/>
      <c r="L3524" s="19" t="n"/>
      <c r="M3524" s="21" t="n"/>
      <c r="N3524" s="22" t="n"/>
      <c r="O3524" s="24">
        <f>IF(A3524&lt;&gt;"عهدة","",SUMIFS($G$8:$G$5007,$B$8:$B$5007,B3524,$A$8:$A$5007,"مصروف",$I$8:$I$5007,"&lt;&gt;مرفوض"))</f>
        <v/>
      </c>
      <c r="P3524" s="25">
        <f>IF(A3524&lt;&gt;"عهدة","",N(F3524)-O3524)</f>
        <v/>
      </c>
      <c r="Q3524" s="26">
        <f>IF(A3524="","",IF(A3524="عهدة",IF(N(F3524)=0,"⚠ أدخل قيمة العهدة",IF(P3524&lt;0,"⛔ عجز / زيادة مصروفات "&amp;TEXT(-P3524,"#,##0"),IF(COUNTIFS($B$8:$B$5007,B3524,$A$8:$A$5007,"مصروف",$I$8:$I$5007,"&lt;&gt;مرفوض",$K$8:$K$5007,"&lt;&gt;نعم")&gt;0,"⚠ "&amp;COUNTIFS($B$8:$B$5007,B3524,$A$8:$A$5007,"مصروف",$I$8:$I$5007,"&lt;&gt;مرفوض",$K$8:$K$5007,"&lt;&gt;نعم")&amp;" مصروف غير مسوى",IF(L3524="تمت التسوية",IF(P3524=0,"✔ متوازنة وتمت التسوية","✔ تمت التسوية – متبقي "&amp;TEXT(P3524,"#,##0")),IF(P3524&gt;0,"متبقي "&amp;TEXT(P3524,"#,##0"),"✔ متوازنة"))))),IF(R3524=0,"⚠ أضف سطر عهدة أولًا",IF(OR(C3524="",N(G3524)=0),"⚠ أكمل التاريخ والقيمة",IF(S3524="","⚠ التاريخ خارج السنة المالية",IF(H3524="","⚠ اختر بند الموازنة",IF(I3524="مرفوض","✖ مرفوض من المدير",IF(I3524&lt;&gt;"موافق","⏳ بانتظار موافقة المدير",IF(K3524&lt;&gt;"نعم","⚠ غير مسوى مع الحسابات","✔ معتمد ومسوى")))))))))</f>
        <v/>
      </c>
      <c r="R3524">
        <f>N(R3523)+IF(A3524="عهدة",1,0)</f>
        <v/>
      </c>
      <c r="S3524">
        <f>IF(C3524="","",IF(AND(C3524&gt;=DATE(2026,9,1),C3524&lt;=DATE(2027,8,31)),(YEAR(C3524)-2026)*12+MONTH(C3524)-8,""))</f>
        <v/>
      </c>
      <c r="T3524">
        <f>IF(AND(A3524="مصروف",R3524&gt;0,I3524="موافق",S3524&lt;&gt;"",H3524&lt;&gt;""),N(G3524),0)</f>
        <v/>
      </c>
    </row>
    <row r="3525">
      <c r="A3525" s="19" t="n"/>
      <c r="B3525" s="20">
        <f>IF(A3525="","",IF(R3525=0,"⚠ أضف سطر عهدة أولًا","BDR-"&amp;TEXT(R3525,"000")))</f>
        <v/>
      </c>
      <c r="C3525" s="21" t="n"/>
      <c r="D3525" s="20">
        <f>IF(C3525="","",IF(S3525="","خارج السنة المالية",INDEX(القوائم!$D$2:$D$13,S3525)))</f>
        <v/>
      </c>
      <c r="E3525" s="22" t="n"/>
      <c r="F3525" s="23" t="n"/>
      <c r="G3525" s="23" t="n"/>
      <c r="H3525" s="22" t="n"/>
      <c r="I3525" s="19" t="n"/>
      <c r="J3525" s="21" t="n"/>
      <c r="K3525" s="19" t="n"/>
      <c r="L3525" s="19" t="n"/>
      <c r="M3525" s="21" t="n"/>
      <c r="N3525" s="22" t="n"/>
      <c r="O3525" s="24">
        <f>IF(A3525&lt;&gt;"عهدة","",SUMIFS($G$8:$G$5007,$B$8:$B$5007,B3525,$A$8:$A$5007,"مصروف",$I$8:$I$5007,"&lt;&gt;مرفوض"))</f>
        <v/>
      </c>
      <c r="P3525" s="25">
        <f>IF(A3525&lt;&gt;"عهدة","",N(F3525)-O3525)</f>
        <v/>
      </c>
      <c r="Q3525" s="26">
        <f>IF(A3525="","",IF(A3525="عهدة",IF(N(F3525)=0,"⚠ أدخل قيمة العهدة",IF(P3525&lt;0,"⛔ عجز / زيادة مصروفات "&amp;TEXT(-P3525,"#,##0"),IF(COUNTIFS($B$8:$B$5007,B3525,$A$8:$A$5007,"مصروف",$I$8:$I$5007,"&lt;&gt;مرفوض",$K$8:$K$5007,"&lt;&gt;نعم")&gt;0,"⚠ "&amp;COUNTIFS($B$8:$B$5007,B3525,$A$8:$A$5007,"مصروف",$I$8:$I$5007,"&lt;&gt;مرفوض",$K$8:$K$5007,"&lt;&gt;نعم")&amp;" مصروف غير مسوى",IF(L3525="تمت التسوية",IF(P3525=0,"✔ متوازنة وتمت التسوية","✔ تمت التسوية – متبقي "&amp;TEXT(P3525,"#,##0")),IF(P3525&gt;0,"متبقي "&amp;TEXT(P3525,"#,##0"),"✔ متوازنة"))))),IF(R3525=0,"⚠ أضف سطر عهدة أولًا",IF(OR(C3525="",N(G3525)=0),"⚠ أكمل التاريخ والقيمة",IF(S3525="","⚠ التاريخ خارج السنة المالية",IF(H3525="","⚠ اختر بند الموازنة",IF(I3525="مرفوض","✖ مرفوض من المدير",IF(I3525&lt;&gt;"موافق","⏳ بانتظار موافقة المدير",IF(K3525&lt;&gt;"نعم","⚠ غير مسوى مع الحسابات","✔ معتمد ومسوى")))))))))</f>
        <v/>
      </c>
      <c r="R3525">
        <f>N(R3524)+IF(A3525="عهدة",1,0)</f>
        <v/>
      </c>
      <c r="S3525">
        <f>IF(C3525="","",IF(AND(C3525&gt;=DATE(2026,9,1),C3525&lt;=DATE(2027,8,31)),(YEAR(C3525)-2026)*12+MONTH(C3525)-8,""))</f>
        <v/>
      </c>
      <c r="T3525">
        <f>IF(AND(A3525="مصروف",R3525&gt;0,I3525="موافق",S3525&lt;&gt;"",H3525&lt;&gt;""),N(G3525),0)</f>
        <v/>
      </c>
    </row>
    <row r="3526">
      <c r="A3526" s="19" t="n"/>
      <c r="B3526" s="20">
        <f>IF(A3526="","",IF(R3526=0,"⚠ أضف سطر عهدة أولًا","BDR-"&amp;TEXT(R3526,"000")))</f>
        <v/>
      </c>
      <c r="C3526" s="21" t="n"/>
      <c r="D3526" s="20">
        <f>IF(C3526="","",IF(S3526="","خارج السنة المالية",INDEX(القوائم!$D$2:$D$13,S3526)))</f>
        <v/>
      </c>
      <c r="E3526" s="22" t="n"/>
      <c r="F3526" s="23" t="n"/>
      <c r="G3526" s="23" t="n"/>
      <c r="H3526" s="22" t="n"/>
      <c r="I3526" s="19" t="n"/>
      <c r="J3526" s="21" t="n"/>
      <c r="K3526" s="19" t="n"/>
      <c r="L3526" s="19" t="n"/>
      <c r="M3526" s="21" t="n"/>
      <c r="N3526" s="22" t="n"/>
      <c r="O3526" s="24">
        <f>IF(A3526&lt;&gt;"عهدة","",SUMIFS($G$8:$G$5007,$B$8:$B$5007,B3526,$A$8:$A$5007,"مصروف",$I$8:$I$5007,"&lt;&gt;مرفوض"))</f>
        <v/>
      </c>
      <c r="P3526" s="25">
        <f>IF(A3526&lt;&gt;"عهدة","",N(F3526)-O3526)</f>
        <v/>
      </c>
      <c r="Q3526" s="26">
        <f>IF(A3526="","",IF(A3526="عهدة",IF(N(F3526)=0,"⚠ أدخل قيمة العهدة",IF(P3526&lt;0,"⛔ عجز / زيادة مصروفات "&amp;TEXT(-P3526,"#,##0"),IF(COUNTIFS($B$8:$B$5007,B3526,$A$8:$A$5007,"مصروف",$I$8:$I$5007,"&lt;&gt;مرفوض",$K$8:$K$5007,"&lt;&gt;نعم")&gt;0,"⚠ "&amp;COUNTIFS($B$8:$B$5007,B3526,$A$8:$A$5007,"مصروف",$I$8:$I$5007,"&lt;&gt;مرفوض",$K$8:$K$5007,"&lt;&gt;نعم")&amp;" مصروف غير مسوى",IF(L3526="تمت التسوية",IF(P3526=0,"✔ متوازنة وتمت التسوية","✔ تمت التسوية – متبقي "&amp;TEXT(P3526,"#,##0")),IF(P3526&gt;0,"متبقي "&amp;TEXT(P3526,"#,##0"),"✔ متوازنة"))))),IF(R3526=0,"⚠ أضف سطر عهدة أولًا",IF(OR(C3526="",N(G3526)=0),"⚠ أكمل التاريخ والقيمة",IF(S3526="","⚠ التاريخ خارج السنة المالية",IF(H3526="","⚠ اختر بند الموازنة",IF(I3526="مرفوض","✖ مرفوض من المدير",IF(I3526&lt;&gt;"موافق","⏳ بانتظار موافقة المدير",IF(K3526&lt;&gt;"نعم","⚠ غير مسوى مع الحسابات","✔ معتمد ومسوى")))))))))</f>
        <v/>
      </c>
      <c r="R3526">
        <f>N(R3525)+IF(A3526="عهدة",1,0)</f>
        <v/>
      </c>
      <c r="S3526">
        <f>IF(C3526="","",IF(AND(C3526&gt;=DATE(2026,9,1),C3526&lt;=DATE(2027,8,31)),(YEAR(C3526)-2026)*12+MONTH(C3526)-8,""))</f>
        <v/>
      </c>
      <c r="T3526">
        <f>IF(AND(A3526="مصروف",R3526&gt;0,I3526="موافق",S3526&lt;&gt;"",H3526&lt;&gt;""),N(G3526),0)</f>
        <v/>
      </c>
    </row>
    <row r="3527">
      <c r="A3527" s="19" t="n"/>
      <c r="B3527" s="20">
        <f>IF(A3527="","",IF(R3527=0,"⚠ أضف سطر عهدة أولًا","BDR-"&amp;TEXT(R3527,"000")))</f>
        <v/>
      </c>
      <c r="C3527" s="21" t="n"/>
      <c r="D3527" s="20">
        <f>IF(C3527="","",IF(S3527="","خارج السنة المالية",INDEX(القوائم!$D$2:$D$13,S3527)))</f>
        <v/>
      </c>
      <c r="E3527" s="22" t="n"/>
      <c r="F3527" s="23" t="n"/>
      <c r="G3527" s="23" t="n"/>
      <c r="H3527" s="22" t="n"/>
      <c r="I3527" s="19" t="n"/>
      <c r="J3527" s="21" t="n"/>
      <c r="K3527" s="19" t="n"/>
      <c r="L3527" s="19" t="n"/>
      <c r="M3527" s="21" t="n"/>
      <c r="N3527" s="22" t="n"/>
      <c r="O3527" s="24">
        <f>IF(A3527&lt;&gt;"عهدة","",SUMIFS($G$8:$G$5007,$B$8:$B$5007,B3527,$A$8:$A$5007,"مصروف",$I$8:$I$5007,"&lt;&gt;مرفوض"))</f>
        <v/>
      </c>
      <c r="P3527" s="25">
        <f>IF(A3527&lt;&gt;"عهدة","",N(F3527)-O3527)</f>
        <v/>
      </c>
      <c r="Q3527" s="26">
        <f>IF(A3527="","",IF(A3527="عهدة",IF(N(F3527)=0,"⚠ أدخل قيمة العهدة",IF(P3527&lt;0,"⛔ عجز / زيادة مصروفات "&amp;TEXT(-P3527,"#,##0"),IF(COUNTIFS($B$8:$B$5007,B3527,$A$8:$A$5007,"مصروف",$I$8:$I$5007,"&lt;&gt;مرفوض",$K$8:$K$5007,"&lt;&gt;نعم")&gt;0,"⚠ "&amp;COUNTIFS($B$8:$B$5007,B3527,$A$8:$A$5007,"مصروف",$I$8:$I$5007,"&lt;&gt;مرفوض",$K$8:$K$5007,"&lt;&gt;نعم")&amp;" مصروف غير مسوى",IF(L3527="تمت التسوية",IF(P3527=0,"✔ متوازنة وتمت التسوية","✔ تمت التسوية – متبقي "&amp;TEXT(P3527,"#,##0")),IF(P3527&gt;0,"متبقي "&amp;TEXT(P3527,"#,##0"),"✔ متوازنة"))))),IF(R3527=0,"⚠ أضف سطر عهدة أولًا",IF(OR(C3527="",N(G3527)=0),"⚠ أكمل التاريخ والقيمة",IF(S3527="","⚠ التاريخ خارج السنة المالية",IF(H3527="","⚠ اختر بند الموازنة",IF(I3527="مرفوض","✖ مرفوض من المدير",IF(I3527&lt;&gt;"موافق","⏳ بانتظار موافقة المدير",IF(K3527&lt;&gt;"نعم","⚠ غير مسوى مع الحسابات","✔ معتمد ومسوى")))))))))</f>
        <v/>
      </c>
      <c r="R3527">
        <f>N(R3526)+IF(A3527="عهدة",1,0)</f>
        <v/>
      </c>
      <c r="S3527">
        <f>IF(C3527="","",IF(AND(C3527&gt;=DATE(2026,9,1),C3527&lt;=DATE(2027,8,31)),(YEAR(C3527)-2026)*12+MONTH(C3527)-8,""))</f>
        <v/>
      </c>
      <c r="T3527">
        <f>IF(AND(A3527="مصروف",R3527&gt;0,I3527="موافق",S3527&lt;&gt;"",H3527&lt;&gt;""),N(G3527),0)</f>
        <v/>
      </c>
    </row>
    <row r="3528">
      <c r="A3528" s="19" t="n"/>
      <c r="B3528" s="20">
        <f>IF(A3528="","",IF(R3528=0,"⚠ أضف سطر عهدة أولًا","BDR-"&amp;TEXT(R3528,"000")))</f>
        <v/>
      </c>
      <c r="C3528" s="21" t="n"/>
      <c r="D3528" s="20">
        <f>IF(C3528="","",IF(S3528="","خارج السنة المالية",INDEX(القوائم!$D$2:$D$13,S3528)))</f>
        <v/>
      </c>
      <c r="E3528" s="22" t="n"/>
      <c r="F3528" s="23" t="n"/>
      <c r="G3528" s="23" t="n"/>
      <c r="H3528" s="22" t="n"/>
      <c r="I3528" s="19" t="n"/>
      <c r="J3528" s="21" t="n"/>
      <c r="K3528" s="19" t="n"/>
      <c r="L3528" s="19" t="n"/>
      <c r="M3528" s="21" t="n"/>
      <c r="N3528" s="22" t="n"/>
      <c r="O3528" s="24">
        <f>IF(A3528&lt;&gt;"عهدة","",SUMIFS($G$8:$G$5007,$B$8:$B$5007,B3528,$A$8:$A$5007,"مصروف",$I$8:$I$5007,"&lt;&gt;مرفوض"))</f>
        <v/>
      </c>
      <c r="P3528" s="25">
        <f>IF(A3528&lt;&gt;"عهدة","",N(F3528)-O3528)</f>
        <v/>
      </c>
      <c r="Q3528" s="26">
        <f>IF(A3528="","",IF(A3528="عهدة",IF(N(F3528)=0,"⚠ أدخل قيمة العهدة",IF(P3528&lt;0,"⛔ عجز / زيادة مصروفات "&amp;TEXT(-P3528,"#,##0"),IF(COUNTIFS($B$8:$B$5007,B3528,$A$8:$A$5007,"مصروف",$I$8:$I$5007,"&lt;&gt;مرفوض",$K$8:$K$5007,"&lt;&gt;نعم")&gt;0,"⚠ "&amp;COUNTIFS($B$8:$B$5007,B3528,$A$8:$A$5007,"مصروف",$I$8:$I$5007,"&lt;&gt;مرفوض",$K$8:$K$5007,"&lt;&gt;نعم")&amp;" مصروف غير مسوى",IF(L3528="تمت التسوية",IF(P3528=0,"✔ متوازنة وتمت التسوية","✔ تمت التسوية – متبقي "&amp;TEXT(P3528,"#,##0")),IF(P3528&gt;0,"متبقي "&amp;TEXT(P3528,"#,##0"),"✔ متوازنة"))))),IF(R3528=0,"⚠ أضف سطر عهدة أولًا",IF(OR(C3528="",N(G3528)=0),"⚠ أكمل التاريخ والقيمة",IF(S3528="","⚠ التاريخ خارج السنة المالية",IF(H3528="","⚠ اختر بند الموازنة",IF(I3528="مرفوض","✖ مرفوض من المدير",IF(I3528&lt;&gt;"موافق","⏳ بانتظار موافقة المدير",IF(K3528&lt;&gt;"نعم","⚠ غير مسوى مع الحسابات","✔ معتمد ومسوى")))))))))</f>
        <v/>
      </c>
      <c r="R3528">
        <f>N(R3527)+IF(A3528="عهدة",1,0)</f>
        <v/>
      </c>
      <c r="S3528">
        <f>IF(C3528="","",IF(AND(C3528&gt;=DATE(2026,9,1),C3528&lt;=DATE(2027,8,31)),(YEAR(C3528)-2026)*12+MONTH(C3528)-8,""))</f>
        <v/>
      </c>
      <c r="T3528">
        <f>IF(AND(A3528="مصروف",R3528&gt;0,I3528="موافق",S3528&lt;&gt;"",H3528&lt;&gt;""),N(G3528),0)</f>
        <v/>
      </c>
    </row>
    <row r="3529">
      <c r="A3529" s="19" t="n"/>
      <c r="B3529" s="20">
        <f>IF(A3529="","",IF(R3529=0,"⚠ أضف سطر عهدة أولًا","BDR-"&amp;TEXT(R3529,"000")))</f>
        <v/>
      </c>
      <c r="C3529" s="21" t="n"/>
      <c r="D3529" s="20">
        <f>IF(C3529="","",IF(S3529="","خارج السنة المالية",INDEX(القوائم!$D$2:$D$13,S3529)))</f>
        <v/>
      </c>
      <c r="E3529" s="22" t="n"/>
      <c r="F3529" s="23" t="n"/>
      <c r="G3529" s="23" t="n"/>
      <c r="H3529" s="22" t="n"/>
      <c r="I3529" s="19" t="n"/>
      <c r="J3529" s="21" t="n"/>
      <c r="K3529" s="19" t="n"/>
      <c r="L3529" s="19" t="n"/>
      <c r="M3529" s="21" t="n"/>
      <c r="N3529" s="22" t="n"/>
      <c r="O3529" s="24">
        <f>IF(A3529&lt;&gt;"عهدة","",SUMIFS($G$8:$G$5007,$B$8:$B$5007,B3529,$A$8:$A$5007,"مصروف",$I$8:$I$5007,"&lt;&gt;مرفوض"))</f>
        <v/>
      </c>
      <c r="P3529" s="25">
        <f>IF(A3529&lt;&gt;"عهدة","",N(F3529)-O3529)</f>
        <v/>
      </c>
      <c r="Q3529" s="26">
        <f>IF(A3529="","",IF(A3529="عهدة",IF(N(F3529)=0,"⚠ أدخل قيمة العهدة",IF(P3529&lt;0,"⛔ عجز / زيادة مصروفات "&amp;TEXT(-P3529,"#,##0"),IF(COUNTIFS($B$8:$B$5007,B3529,$A$8:$A$5007,"مصروف",$I$8:$I$5007,"&lt;&gt;مرفوض",$K$8:$K$5007,"&lt;&gt;نعم")&gt;0,"⚠ "&amp;COUNTIFS($B$8:$B$5007,B3529,$A$8:$A$5007,"مصروف",$I$8:$I$5007,"&lt;&gt;مرفوض",$K$8:$K$5007,"&lt;&gt;نعم")&amp;" مصروف غير مسوى",IF(L3529="تمت التسوية",IF(P3529=0,"✔ متوازنة وتمت التسوية","✔ تمت التسوية – متبقي "&amp;TEXT(P3529,"#,##0")),IF(P3529&gt;0,"متبقي "&amp;TEXT(P3529,"#,##0"),"✔ متوازنة"))))),IF(R3529=0,"⚠ أضف سطر عهدة أولًا",IF(OR(C3529="",N(G3529)=0),"⚠ أكمل التاريخ والقيمة",IF(S3529="","⚠ التاريخ خارج السنة المالية",IF(H3529="","⚠ اختر بند الموازنة",IF(I3529="مرفوض","✖ مرفوض من المدير",IF(I3529&lt;&gt;"موافق","⏳ بانتظار موافقة المدير",IF(K3529&lt;&gt;"نعم","⚠ غير مسوى مع الحسابات","✔ معتمد ومسوى")))))))))</f>
        <v/>
      </c>
      <c r="R3529">
        <f>N(R3528)+IF(A3529="عهدة",1,0)</f>
        <v/>
      </c>
      <c r="S3529">
        <f>IF(C3529="","",IF(AND(C3529&gt;=DATE(2026,9,1),C3529&lt;=DATE(2027,8,31)),(YEAR(C3529)-2026)*12+MONTH(C3529)-8,""))</f>
        <v/>
      </c>
      <c r="T3529">
        <f>IF(AND(A3529="مصروف",R3529&gt;0,I3529="موافق",S3529&lt;&gt;"",H3529&lt;&gt;""),N(G3529),0)</f>
        <v/>
      </c>
    </row>
    <row r="3530">
      <c r="A3530" s="19" t="n"/>
      <c r="B3530" s="20">
        <f>IF(A3530="","",IF(R3530=0,"⚠ أضف سطر عهدة أولًا","BDR-"&amp;TEXT(R3530,"000")))</f>
        <v/>
      </c>
      <c r="C3530" s="21" t="n"/>
      <c r="D3530" s="20">
        <f>IF(C3530="","",IF(S3530="","خارج السنة المالية",INDEX(القوائم!$D$2:$D$13,S3530)))</f>
        <v/>
      </c>
      <c r="E3530" s="22" t="n"/>
      <c r="F3530" s="23" t="n"/>
      <c r="G3530" s="23" t="n"/>
      <c r="H3530" s="22" t="n"/>
      <c r="I3530" s="19" t="n"/>
      <c r="J3530" s="21" t="n"/>
      <c r="K3530" s="19" t="n"/>
      <c r="L3530" s="19" t="n"/>
      <c r="M3530" s="21" t="n"/>
      <c r="N3530" s="22" t="n"/>
      <c r="O3530" s="24">
        <f>IF(A3530&lt;&gt;"عهدة","",SUMIFS($G$8:$G$5007,$B$8:$B$5007,B3530,$A$8:$A$5007,"مصروف",$I$8:$I$5007,"&lt;&gt;مرفوض"))</f>
        <v/>
      </c>
      <c r="P3530" s="25">
        <f>IF(A3530&lt;&gt;"عهدة","",N(F3530)-O3530)</f>
        <v/>
      </c>
      <c r="Q3530" s="26">
        <f>IF(A3530="","",IF(A3530="عهدة",IF(N(F3530)=0,"⚠ أدخل قيمة العهدة",IF(P3530&lt;0,"⛔ عجز / زيادة مصروفات "&amp;TEXT(-P3530,"#,##0"),IF(COUNTIFS($B$8:$B$5007,B3530,$A$8:$A$5007,"مصروف",$I$8:$I$5007,"&lt;&gt;مرفوض",$K$8:$K$5007,"&lt;&gt;نعم")&gt;0,"⚠ "&amp;COUNTIFS($B$8:$B$5007,B3530,$A$8:$A$5007,"مصروف",$I$8:$I$5007,"&lt;&gt;مرفوض",$K$8:$K$5007,"&lt;&gt;نعم")&amp;" مصروف غير مسوى",IF(L3530="تمت التسوية",IF(P3530=0,"✔ متوازنة وتمت التسوية","✔ تمت التسوية – متبقي "&amp;TEXT(P3530,"#,##0")),IF(P3530&gt;0,"متبقي "&amp;TEXT(P3530,"#,##0"),"✔ متوازنة"))))),IF(R3530=0,"⚠ أضف سطر عهدة أولًا",IF(OR(C3530="",N(G3530)=0),"⚠ أكمل التاريخ والقيمة",IF(S3530="","⚠ التاريخ خارج السنة المالية",IF(H3530="","⚠ اختر بند الموازنة",IF(I3530="مرفوض","✖ مرفوض من المدير",IF(I3530&lt;&gt;"موافق","⏳ بانتظار موافقة المدير",IF(K3530&lt;&gt;"نعم","⚠ غير مسوى مع الحسابات","✔ معتمد ومسوى")))))))))</f>
        <v/>
      </c>
      <c r="R3530">
        <f>N(R3529)+IF(A3530="عهدة",1,0)</f>
        <v/>
      </c>
      <c r="S3530">
        <f>IF(C3530="","",IF(AND(C3530&gt;=DATE(2026,9,1),C3530&lt;=DATE(2027,8,31)),(YEAR(C3530)-2026)*12+MONTH(C3530)-8,""))</f>
        <v/>
      </c>
      <c r="T3530">
        <f>IF(AND(A3530="مصروف",R3530&gt;0,I3530="موافق",S3530&lt;&gt;"",H3530&lt;&gt;""),N(G3530),0)</f>
        <v/>
      </c>
    </row>
    <row r="3531">
      <c r="A3531" s="19" t="n"/>
      <c r="B3531" s="20">
        <f>IF(A3531="","",IF(R3531=0,"⚠ أضف سطر عهدة أولًا","BDR-"&amp;TEXT(R3531,"000")))</f>
        <v/>
      </c>
      <c r="C3531" s="21" t="n"/>
      <c r="D3531" s="20">
        <f>IF(C3531="","",IF(S3531="","خارج السنة المالية",INDEX(القوائم!$D$2:$D$13,S3531)))</f>
        <v/>
      </c>
      <c r="E3531" s="22" t="n"/>
      <c r="F3531" s="23" t="n"/>
      <c r="G3531" s="23" t="n"/>
      <c r="H3531" s="22" t="n"/>
      <c r="I3531" s="19" t="n"/>
      <c r="J3531" s="21" t="n"/>
      <c r="K3531" s="19" t="n"/>
      <c r="L3531" s="19" t="n"/>
      <c r="M3531" s="21" t="n"/>
      <c r="N3531" s="22" t="n"/>
      <c r="O3531" s="24">
        <f>IF(A3531&lt;&gt;"عهدة","",SUMIFS($G$8:$G$5007,$B$8:$B$5007,B3531,$A$8:$A$5007,"مصروف",$I$8:$I$5007,"&lt;&gt;مرفوض"))</f>
        <v/>
      </c>
      <c r="P3531" s="25">
        <f>IF(A3531&lt;&gt;"عهدة","",N(F3531)-O3531)</f>
        <v/>
      </c>
      <c r="Q3531" s="26">
        <f>IF(A3531="","",IF(A3531="عهدة",IF(N(F3531)=0,"⚠ أدخل قيمة العهدة",IF(P3531&lt;0,"⛔ عجز / زيادة مصروفات "&amp;TEXT(-P3531,"#,##0"),IF(COUNTIFS($B$8:$B$5007,B3531,$A$8:$A$5007,"مصروف",$I$8:$I$5007,"&lt;&gt;مرفوض",$K$8:$K$5007,"&lt;&gt;نعم")&gt;0,"⚠ "&amp;COUNTIFS($B$8:$B$5007,B3531,$A$8:$A$5007,"مصروف",$I$8:$I$5007,"&lt;&gt;مرفوض",$K$8:$K$5007,"&lt;&gt;نعم")&amp;" مصروف غير مسوى",IF(L3531="تمت التسوية",IF(P3531=0,"✔ متوازنة وتمت التسوية","✔ تمت التسوية – متبقي "&amp;TEXT(P3531,"#,##0")),IF(P3531&gt;0,"متبقي "&amp;TEXT(P3531,"#,##0"),"✔ متوازنة"))))),IF(R3531=0,"⚠ أضف سطر عهدة أولًا",IF(OR(C3531="",N(G3531)=0),"⚠ أكمل التاريخ والقيمة",IF(S3531="","⚠ التاريخ خارج السنة المالية",IF(H3531="","⚠ اختر بند الموازنة",IF(I3531="مرفوض","✖ مرفوض من المدير",IF(I3531&lt;&gt;"موافق","⏳ بانتظار موافقة المدير",IF(K3531&lt;&gt;"نعم","⚠ غير مسوى مع الحسابات","✔ معتمد ومسوى")))))))))</f>
        <v/>
      </c>
      <c r="R3531">
        <f>N(R3530)+IF(A3531="عهدة",1,0)</f>
        <v/>
      </c>
      <c r="S3531">
        <f>IF(C3531="","",IF(AND(C3531&gt;=DATE(2026,9,1),C3531&lt;=DATE(2027,8,31)),(YEAR(C3531)-2026)*12+MONTH(C3531)-8,""))</f>
        <v/>
      </c>
      <c r="T3531">
        <f>IF(AND(A3531="مصروف",R3531&gt;0,I3531="موافق",S3531&lt;&gt;"",H3531&lt;&gt;""),N(G3531),0)</f>
        <v/>
      </c>
    </row>
    <row r="3532">
      <c r="A3532" s="19" t="n"/>
      <c r="B3532" s="20">
        <f>IF(A3532="","",IF(R3532=0,"⚠ أضف سطر عهدة أولًا","BDR-"&amp;TEXT(R3532,"000")))</f>
        <v/>
      </c>
      <c r="C3532" s="21" t="n"/>
      <c r="D3532" s="20">
        <f>IF(C3532="","",IF(S3532="","خارج السنة المالية",INDEX(القوائم!$D$2:$D$13,S3532)))</f>
        <v/>
      </c>
      <c r="E3532" s="22" t="n"/>
      <c r="F3532" s="23" t="n"/>
      <c r="G3532" s="23" t="n"/>
      <c r="H3532" s="22" t="n"/>
      <c r="I3532" s="19" t="n"/>
      <c r="J3532" s="21" t="n"/>
      <c r="K3532" s="19" t="n"/>
      <c r="L3532" s="19" t="n"/>
      <c r="M3532" s="21" t="n"/>
      <c r="N3532" s="22" t="n"/>
      <c r="O3532" s="24">
        <f>IF(A3532&lt;&gt;"عهدة","",SUMIFS($G$8:$G$5007,$B$8:$B$5007,B3532,$A$8:$A$5007,"مصروف",$I$8:$I$5007,"&lt;&gt;مرفوض"))</f>
        <v/>
      </c>
      <c r="P3532" s="25">
        <f>IF(A3532&lt;&gt;"عهدة","",N(F3532)-O3532)</f>
        <v/>
      </c>
      <c r="Q3532" s="26">
        <f>IF(A3532="","",IF(A3532="عهدة",IF(N(F3532)=0,"⚠ أدخل قيمة العهدة",IF(P3532&lt;0,"⛔ عجز / زيادة مصروفات "&amp;TEXT(-P3532,"#,##0"),IF(COUNTIFS($B$8:$B$5007,B3532,$A$8:$A$5007,"مصروف",$I$8:$I$5007,"&lt;&gt;مرفوض",$K$8:$K$5007,"&lt;&gt;نعم")&gt;0,"⚠ "&amp;COUNTIFS($B$8:$B$5007,B3532,$A$8:$A$5007,"مصروف",$I$8:$I$5007,"&lt;&gt;مرفوض",$K$8:$K$5007,"&lt;&gt;نعم")&amp;" مصروف غير مسوى",IF(L3532="تمت التسوية",IF(P3532=0,"✔ متوازنة وتمت التسوية","✔ تمت التسوية – متبقي "&amp;TEXT(P3532,"#,##0")),IF(P3532&gt;0,"متبقي "&amp;TEXT(P3532,"#,##0"),"✔ متوازنة"))))),IF(R3532=0,"⚠ أضف سطر عهدة أولًا",IF(OR(C3532="",N(G3532)=0),"⚠ أكمل التاريخ والقيمة",IF(S3532="","⚠ التاريخ خارج السنة المالية",IF(H3532="","⚠ اختر بند الموازنة",IF(I3532="مرفوض","✖ مرفوض من المدير",IF(I3532&lt;&gt;"موافق","⏳ بانتظار موافقة المدير",IF(K3532&lt;&gt;"نعم","⚠ غير مسوى مع الحسابات","✔ معتمد ومسوى")))))))))</f>
        <v/>
      </c>
      <c r="R3532">
        <f>N(R3531)+IF(A3532="عهدة",1,0)</f>
        <v/>
      </c>
      <c r="S3532">
        <f>IF(C3532="","",IF(AND(C3532&gt;=DATE(2026,9,1),C3532&lt;=DATE(2027,8,31)),(YEAR(C3532)-2026)*12+MONTH(C3532)-8,""))</f>
        <v/>
      </c>
      <c r="T3532">
        <f>IF(AND(A3532="مصروف",R3532&gt;0,I3532="موافق",S3532&lt;&gt;"",H3532&lt;&gt;""),N(G3532),0)</f>
        <v/>
      </c>
    </row>
    <row r="3533">
      <c r="A3533" s="19" t="n"/>
      <c r="B3533" s="20">
        <f>IF(A3533="","",IF(R3533=0,"⚠ أضف سطر عهدة أولًا","BDR-"&amp;TEXT(R3533,"000")))</f>
        <v/>
      </c>
      <c r="C3533" s="21" t="n"/>
      <c r="D3533" s="20">
        <f>IF(C3533="","",IF(S3533="","خارج السنة المالية",INDEX(القوائم!$D$2:$D$13,S3533)))</f>
        <v/>
      </c>
      <c r="E3533" s="22" t="n"/>
      <c r="F3533" s="23" t="n"/>
      <c r="G3533" s="23" t="n"/>
      <c r="H3533" s="22" t="n"/>
      <c r="I3533" s="19" t="n"/>
      <c r="J3533" s="21" t="n"/>
      <c r="K3533" s="19" t="n"/>
      <c r="L3533" s="19" t="n"/>
      <c r="M3533" s="21" t="n"/>
      <c r="N3533" s="22" t="n"/>
      <c r="O3533" s="24">
        <f>IF(A3533&lt;&gt;"عهدة","",SUMIFS($G$8:$G$5007,$B$8:$B$5007,B3533,$A$8:$A$5007,"مصروف",$I$8:$I$5007,"&lt;&gt;مرفوض"))</f>
        <v/>
      </c>
      <c r="P3533" s="25">
        <f>IF(A3533&lt;&gt;"عهدة","",N(F3533)-O3533)</f>
        <v/>
      </c>
      <c r="Q3533" s="26">
        <f>IF(A3533="","",IF(A3533="عهدة",IF(N(F3533)=0,"⚠ أدخل قيمة العهدة",IF(P3533&lt;0,"⛔ عجز / زيادة مصروفات "&amp;TEXT(-P3533,"#,##0"),IF(COUNTIFS($B$8:$B$5007,B3533,$A$8:$A$5007,"مصروف",$I$8:$I$5007,"&lt;&gt;مرفوض",$K$8:$K$5007,"&lt;&gt;نعم")&gt;0,"⚠ "&amp;COUNTIFS($B$8:$B$5007,B3533,$A$8:$A$5007,"مصروف",$I$8:$I$5007,"&lt;&gt;مرفوض",$K$8:$K$5007,"&lt;&gt;نعم")&amp;" مصروف غير مسوى",IF(L3533="تمت التسوية",IF(P3533=0,"✔ متوازنة وتمت التسوية","✔ تمت التسوية – متبقي "&amp;TEXT(P3533,"#,##0")),IF(P3533&gt;0,"متبقي "&amp;TEXT(P3533,"#,##0"),"✔ متوازنة"))))),IF(R3533=0,"⚠ أضف سطر عهدة أولًا",IF(OR(C3533="",N(G3533)=0),"⚠ أكمل التاريخ والقيمة",IF(S3533="","⚠ التاريخ خارج السنة المالية",IF(H3533="","⚠ اختر بند الموازنة",IF(I3533="مرفوض","✖ مرفوض من المدير",IF(I3533&lt;&gt;"موافق","⏳ بانتظار موافقة المدير",IF(K3533&lt;&gt;"نعم","⚠ غير مسوى مع الحسابات","✔ معتمد ومسوى")))))))))</f>
        <v/>
      </c>
      <c r="R3533">
        <f>N(R3532)+IF(A3533="عهدة",1,0)</f>
        <v/>
      </c>
      <c r="S3533">
        <f>IF(C3533="","",IF(AND(C3533&gt;=DATE(2026,9,1),C3533&lt;=DATE(2027,8,31)),(YEAR(C3533)-2026)*12+MONTH(C3533)-8,""))</f>
        <v/>
      </c>
      <c r="T3533">
        <f>IF(AND(A3533="مصروف",R3533&gt;0,I3533="موافق",S3533&lt;&gt;"",H3533&lt;&gt;""),N(G3533),0)</f>
        <v/>
      </c>
    </row>
    <row r="3534">
      <c r="A3534" s="19" t="n"/>
      <c r="B3534" s="20">
        <f>IF(A3534="","",IF(R3534=0,"⚠ أضف سطر عهدة أولًا","BDR-"&amp;TEXT(R3534,"000")))</f>
        <v/>
      </c>
      <c r="C3534" s="21" t="n"/>
      <c r="D3534" s="20">
        <f>IF(C3534="","",IF(S3534="","خارج السنة المالية",INDEX(القوائم!$D$2:$D$13,S3534)))</f>
        <v/>
      </c>
      <c r="E3534" s="22" t="n"/>
      <c r="F3534" s="23" t="n"/>
      <c r="G3534" s="23" t="n"/>
      <c r="H3534" s="22" t="n"/>
      <c r="I3534" s="19" t="n"/>
      <c r="J3534" s="21" t="n"/>
      <c r="K3534" s="19" t="n"/>
      <c r="L3534" s="19" t="n"/>
      <c r="M3534" s="21" t="n"/>
      <c r="N3534" s="22" t="n"/>
      <c r="O3534" s="24">
        <f>IF(A3534&lt;&gt;"عهدة","",SUMIFS($G$8:$G$5007,$B$8:$B$5007,B3534,$A$8:$A$5007,"مصروف",$I$8:$I$5007,"&lt;&gt;مرفوض"))</f>
        <v/>
      </c>
      <c r="P3534" s="25">
        <f>IF(A3534&lt;&gt;"عهدة","",N(F3534)-O3534)</f>
        <v/>
      </c>
      <c r="Q3534" s="26">
        <f>IF(A3534="","",IF(A3534="عهدة",IF(N(F3534)=0,"⚠ أدخل قيمة العهدة",IF(P3534&lt;0,"⛔ عجز / زيادة مصروفات "&amp;TEXT(-P3534,"#,##0"),IF(COUNTIFS($B$8:$B$5007,B3534,$A$8:$A$5007,"مصروف",$I$8:$I$5007,"&lt;&gt;مرفوض",$K$8:$K$5007,"&lt;&gt;نعم")&gt;0,"⚠ "&amp;COUNTIFS($B$8:$B$5007,B3534,$A$8:$A$5007,"مصروف",$I$8:$I$5007,"&lt;&gt;مرفوض",$K$8:$K$5007,"&lt;&gt;نعم")&amp;" مصروف غير مسوى",IF(L3534="تمت التسوية",IF(P3534=0,"✔ متوازنة وتمت التسوية","✔ تمت التسوية – متبقي "&amp;TEXT(P3534,"#,##0")),IF(P3534&gt;0,"متبقي "&amp;TEXT(P3534,"#,##0"),"✔ متوازنة"))))),IF(R3534=0,"⚠ أضف سطر عهدة أولًا",IF(OR(C3534="",N(G3534)=0),"⚠ أكمل التاريخ والقيمة",IF(S3534="","⚠ التاريخ خارج السنة المالية",IF(H3534="","⚠ اختر بند الموازنة",IF(I3534="مرفوض","✖ مرفوض من المدير",IF(I3534&lt;&gt;"موافق","⏳ بانتظار موافقة المدير",IF(K3534&lt;&gt;"نعم","⚠ غير مسوى مع الحسابات","✔ معتمد ومسوى")))))))))</f>
        <v/>
      </c>
      <c r="R3534">
        <f>N(R3533)+IF(A3534="عهدة",1,0)</f>
        <v/>
      </c>
      <c r="S3534">
        <f>IF(C3534="","",IF(AND(C3534&gt;=DATE(2026,9,1),C3534&lt;=DATE(2027,8,31)),(YEAR(C3534)-2026)*12+MONTH(C3534)-8,""))</f>
        <v/>
      </c>
      <c r="T3534">
        <f>IF(AND(A3534="مصروف",R3534&gt;0,I3534="موافق",S3534&lt;&gt;"",H3534&lt;&gt;""),N(G3534),0)</f>
        <v/>
      </c>
    </row>
    <row r="3535">
      <c r="A3535" s="19" t="n"/>
      <c r="B3535" s="20">
        <f>IF(A3535="","",IF(R3535=0,"⚠ أضف سطر عهدة أولًا","BDR-"&amp;TEXT(R3535,"000")))</f>
        <v/>
      </c>
      <c r="C3535" s="21" t="n"/>
      <c r="D3535" s="20">
        <f>IF(C3535="","",IF(S3535="","خارج السنة المالية",INDEX(القوائم!$D$2:$D$13,S3535)))</f>
        <v/>
      </c>
      <c r="E3535" s="22" t="n"/>
      <c r="F3535" s="23" t="n"/>
      <c r="G3535" s="23" t="n"/>
      <c r="H3535" s="22" t="n"/>
      <c r="I3535" s="19" t="n"/>
      <c r="J3535" s="21" t="n"/>
      <c r="K3535" s="19" t="n"/>
      <c r="L3535" s="19" t="n"/>
      <c r="M3535" s="21" t="n"/>
      <c r="N3535" s="22" t="n"/>
      <c r="O3535" s="24">
        <f>IF(A3535&lt;&gt;"عهدة","",SUMIFS($G$8:$G$5007,$B$8:$B$5007,B3535,$A$8:$A$5007,"مصروف",$I$8:$I$5007,"&lt;&gt;مرفوض"))</f>
        <v/>
      </c>
      <c r="P3535" s="25">
        <f>IF(A3535&lt;&gt;"عهدة","",N(F3535)-O3535)</f>
        <v/>
      </c>
      <c r="Q3535" s="26">
        <f>IF(A3535="","",IF(A3535="عهدة",IF(N(F3535)=0,"⚠ أدخل قيمة العهدة",IF(P3535&lt;0,"⛔ عجز / زيادة مصروفات "&amp;TEXT(-P3535,"#,##0"),IF(COUNTIFS($B$8:$B$5007,B3535,$A$8:$A$5007,"مصروف",$I$8:$I$5007,"&lt;&gt;مرفوض",$K$8:$K$5007,"&lt;&gt;نعم")&gt;0,"⚠ "&amp;COUNTIFS($B$8:$B$5007,B3535,$A$8:$A$5007,"مصروف",$I$8:$I$5007,"&lt;&gt;مرفوض",$K$8:$K$5007,"&lt;&gt;نعم")&amp;" مصروف غير مسوى",IF(L3535="تمت التسوية",IF(P3535=0,"✔ متوازنة وتمت التسوية","✔ تمت التسوية – متبقي "&amp;TEXT(P3535,"#,##0")),IF(P3535&gt;0,"متبقي "&amp;TEXT(P3535,"#,##0"),"✔ متوازنة"))))),IF(R3535=0,"⚠ أضف سطر عهدة أولًا",IF(OR(C3535="",N(G3535)=0),"⚠ أكمل التاريخ والقيمة",IF(S3535="","⚠ التاريخ خارج السنة المالية",IF(H3535="","⚠ اختر بند الموازنة",IF(I3535="مرفوض","✖ مرفوض من المدير",IF(I3535&lt;&gt;"موافق","⏳ بانتظار موافقة المدير",IF(K3535&lt;&gt;"نعم","⚠ غير مسوى مع الحسابات","✔ معتمد ومسوى")))))))))</f>
        <v/>
      </c>
      <c r="R3535">
        <f>N(R3534)+IF(A3535="عهدة",1,0)</f>
        <v/>
      </c>
      <c r="S3535">
        <f>IF(C3535="","",IF(AND(C3535&gt;=DATE(2026,9,1),C3535&lt;=DATE(2027,8,31)),(YEAR(C3535)-2026)*12+MONTH(C3535)-8,""))</f>
        <v/>
      </c>
      <c r="T3535">
        <f>IF(AND(A3535="مصروف",R3535&gt;0,I3535="موافق",S3535&lt;&gt;"",H3535&lt;&gt;""),N(G3535),0)</f>
        <v/>
      </c>
    </row>
    <row r="3536">
      <c r="A3536" s="19" t="n"/>
      <c r="B3536" s="20">
        <f>IF(A3536="","",IF(R3536=0,"⚠ أضف سطر عهدة أولًا","BDR-"&amp;TEXT(R3536,"000")))</f>
        <v/>
      </c>
      <c r="C3536" s="21" t="n"/>
      <c r="D3536" s="20">
        <f>IF(C3536="","",IF(S3536="","خارج السنة المالية",INDEX(القوائم!$D$2:$D$13,S3536)))</f>
        <v/>
      </c>
      <c r="E3536" s="22" t="n"/>
      <c r="F3536" s="23" t="n"/>
      <c r="G3536" s="23" t="n"/>
      <c r="H3536" s="22" t="n"/>
      <c r="I3536" s="19" t="n"/>
      <c r="J3536" s="21" t="n"/>
      <c r="K3536" s="19" t="n"/>
      <c r="L3536" s="19" t="n"/>
      <c r="M3536" s="21" t="n"/>
      <c r="N3536" s="22" t="n"/>
      <c r="O3536" s="24">
        <f>IF(A3536&lt;&gt;"عهدة","",SUMIFS($G$8:$G$5007,$B$8:$B$5007,B3536,$A$8:$A$5007,"مصروف",$I$8:$I$5007,"&lt;&gt;مرفوض"))</f>
        <v/>
      </c>
      <c r="P3536" s="25">
        <f>IF(A3536&lt;&gt;"عهدة","",N(F3536)-O3536)</f>
        <v/>
      </c>
      <c r="Q3536" s="26">
        <f>IF(A3536="","",IF(A3536="عهدة",IF(N(F3536)=0,"⚠ أدخل قيمة العهدة",IF(P3536&lt;0,"⛔ عجز / زيادة مصروفات "&amp;TEXT(-P3536,"#,##0"),IF(COUNTIFS($B$8:$B$5007,B3536,$A$8:$A$5007,"مصروف",$I$8:$I$5007,"&lt;&gt;مرفوض",$K$8:$K$5007,"&lt;&gt;نعم")&gt;0,"⚠ "&amp;COUNTIFS($B$8:$B$5007,B3536,$A$8:$A$5007,"مصروف",$I$8:$I$5007,"&lt;&gt;مرفوض",$K$8:$K$5007,"&lt;&gt;نعم")&amp;" مصروف غير مسوى",IF(L3536="تمت التسوية",IF(P3536=0,"✔ متوازنة وتمت التسوية","✔ تمت التسوية – متبقي "&amp;TEXT(P3536,"#,##0")),IF(P3536&gt;0,"متبقي "&amp;TEXT(P3536,"#,##0"),"✔ متوازنة"))))),IF(R3536=0,"⚠ أضف سطر عهدة أولًا",IF(OR(C3536="",N(G3536)=0),"⚠ أكمل التاريخ والقيمة",IF(S3536="","⚠ التاريخ خارج السنة المالية",IF(H3536="","⚠ اختر بند الموازنة",IF(I3536="مرفوض","✖ مرفوض من المدير",IF(I3536&lt;&gt;"موافق","⏳ بانتظار موافقة المدير",IF(K3536&lt;&gt;"نعم","⚠ غير مسوى مع الحسابات","✔ معتمد ومسوى")))))))))</f>
        <v/>
      </c>
      <c r="R3536">
        <f>N(R3535)+IF(A3536="عهدة",1,0)</f>
        <v/>
      </c>
      <c r="S3536">
        <f>IF(C3536="","",IF(AND(C3536&gt;=DATE(2026,9,1),C3536&lt;=DATE(2027,8,31)),(YEAR(C3536)-2026)*12+MONTH(C3536)-8,""))</f>
        <v/>
      </c>
      <c r="T3536">
        <f>IF(AND(A3536="مصروف",R3536&gt;0,I3536="موافق",S3536&lt;&gt;"",H3536&lt;&gt;""),N(G3536),0)</f>
        <v/>
      </c>
    </row>
    <row r="3537">
      <c r="A3537" s="19" t="n"/>
      <c r="B3537" s="20">
        <f>IF(A3537="","",IF(R3537=0,"⚠ أضف سطر عهدة أولًا","BDR-"&amp;TEXT(R3537,"000")))</f>
        <v/>
      </c>
      <c r="C3537" s="21" t="n"/>
      <c r="D3537" s="20">
        <f>IF(C3537="","",IF(S3537="","خارج السنة المالية",INDEX(القوائم!$D$2:$D$13,S3537)))</f>
        <v/>
      </c>
      <c r="E3537" s="22" t="n"/>
      <c r="F3537" s="23" t="n"/>
      <c r="G3537" s="23" t="n"/>
      <c r="H3537" s="22" t="n"/>
      <c r="I3537" s="19" t="n"/>
      <c r="J3537" s="21" t="n"/>
      <c r="K3537" s="19" t="n"/>
      <c r="L3537" s="19" t="n"/>
      <c r="M3537" s="21" t="n"/>
      <c r="N3537" s="22" t="n"/>
      <c r="O3537" s="24">
        <f>IF(A3537&lt;&gt;"عهدة","",SUMIFS($G$8:$G$5007,$B$8:$B$5007,B3537,$A$8:$A$5007,"مصروف",$I$8:$I$5007,"&lt;&gt;مرفوض"))</f>
        <v/>
      </c>
      <c r="P3537" s="25">
        <f>IF(A3537&lt;&gt;"عهدة","",N(F3537)-O3537)</f>
        <v/>
      </c>
      <c r="Q3537" s="26">
        <f>IF(A3537="","",IF(A3537="عهدة",IF(N(F3537)=0,"⚠ أدخل قيمة العهدة",IF(P3537&lt;0,"⛔ عجز / زيادة مصروفات "&amp;TEXT(-P3537,"#,##0"),IF(COUNTIFS($B$8:$B$5007,B3537,$A$8:$A$5007,"مصروف",$I$8:$I$5007,"&lt;&gt;مرفوض",$K$8:$K$5007,"&lt;&gt;نعم")&gt;0,"⚠ "&amp;COUNTIFS($B$8:$B$5007,B3537,$A$8:$A$5007,"مصروف",$I$8:$I$5007,"&lt;&gt;مرفوض",$K$8:$K$5007,"&lt;&gt;نعم")&amp;" مصروف غير مسوى",IF(L3537="تمت التسوية",IF(P3537=0,"✔ متوازنة وتمت التسوية","✔ تمت التسوية – متبقي "&amp;TEXT(P3537,"#,##0")),IF(P3537&gt;0,"متبقي "&amp;TEXT(P3537,"#,##0"),"✔ متوازنة"))))),IF(R3537=0,"⚠ أضف سطر عهدة أولًا",IF(OR(C3537="",N(G3537)=0),"⚠ أكمل التاريخ والقيمة",IF(S3537="","⚠ التاريخ خارج السنة المالية",IF(H3537="","⚠ اختر بند الموازنة",IF(I3537="مرفوض","✖ مرفوض من المدير",IF(I3537&lt;&gt;"موافق","⏳ بانتظار موافقة المدير",IF(K3537&lt;&gt;"نعم","⚠ غير مسوى مع الحسابات","✔ معتمد ومسوى")))))))))</f>
        <v/>
      </c>
      <c r="R3537">
        <f>N(R3536)+IF(A3537="عهدة",1,0)</f>
        <v/>
      </c>
      <c r="S3537">
        <f>IF(C3537="","",IF(AND(C3537&gt;=DATE(2026,9,1),C3537&lt;=DATE(2027,8,31)),(YEAR(C3537)-2026)*12+MONTH(C3537)-8,""))</f>
        <v/>
      </c>
      <c r="T3537">
        <f>IF(AND(A3537="مصروف",R3537&gt;0,I3537="موافق",S3537&lt;&gt;"",H3537&lt;&gt;""),N(G3537),0)</f>
        <v/>
      </c>
    </row>
    <row r="3538">
      <c r="A3538" s="19" t="n"/>
      <c r="B3538" s="20">
        <f>IF(A3538="","",IF(R3538=0,"⚠ أضف سطر عهدة أولًا","BDR-"&amp;TEXT(R3538,"000")))</f>
        <v/>
      </c>
      <c r="C3538" s="21" t="n"/>
      <c r="D3538" s="20">
        <f>IF(C3538="","",IF(S3538="","خارج السنة المالية",INDEX(القوائم!$D$2:$D$13,S3538)))</f>
        <v/>
      </c>
      <c r="E3538" s="22" t="n"/>
      <c r="F3538" s="23" t="n"/>
      <c r="G3538" s="23" t="n"/>
      <c r="H3538" s="22" t="n"/>
      <c r="I3538" s="19" t="n"/>
      <c r="J3538" s="21" t="n"/>
      <c r="K3538" s="19" t="n"/>
      <c r="L3538" s="19" t="n"/>
      <c r="M3538" s="21" t="n"/>
      <c r="N3538" s="22" t="n"/>
      <c r="O3538" s="24">
        <f>IF(A3538&lt;&gt;"عهدة","",SUMIFS($G$8:$G$5007,$B$8:$B$5007,B3538,$A$8:$A$5007,"مصروف",$I$8:$I$5007,"&lt;&gt;مرفوض"))</f>
        <v/>
      </c>
      <c r="P3538" s="25">
        <f>IF(A3538&lt;&gt;"عهدة","",N(F3538)-O3538)</f>
        <v/>
      </c>
      <c r="Q3538" s="26">
        <f>IF(A3538="","",IF(A3538="عهدة",IF(N(F3538)=0,"⚠ أدخل قيمة العهدة",IF(P3538&lt;0,"⛔ عجز / زيادة مصروفات "&amp;TEXT(-P3538,"#,##0"),IF(COUNTIFS($B$8:$B$5007,B3538,$A$8:$A$5007,"مصروف",$I$8:$I$5007,"&lt;&gt;مرفوض",$K$8:$K$5007,"&lt;&gt;نعم")&gt;0,"⚠ "&amp;COUNTIFS($B$8:$B$5007,B3538,$A$8:$A$5007,"مصروف",$I$8:$I$5007,"&lt;&gt;مرفوض",$K$8:$K$5007,"&lt;&gt;نعم")&amp;" مصروف غير مسوى",IF(L3538="تمت التسوية",IF(P3538=0,"✔ متوازنة وتمت التسوية","✔ تمت التسوية – متبقي "&amp;TEXT(P3538,"#,##0")),IF(P3538&gt;0,"متبقي "&amp;TEXT(P3538,"#,##0"),"✔ متوازنة"))))),IF(R3538=0,"⚠ أضف سطر عهدة أولًا",IF(OR(C3538="",N(G3538)=0),"⚠ أكمل التاريخ والقيمة",IF(S3538="","⚠ التاريخ خارج السنة المالية",IF(H3538="","⚠ اختر بند الموازنة",IF(I3538="مرفوض","✖ مرفوض من المدير",IF(I3538&lt;&gt;"موافق","⏳ بانتظار موافقة المدير",IF(K3538&lt;&gt;"نعم","⚠ غير مسوى مع الحسابات","✔ معتمد ومسوى")))))))))</f>
        <v/>
      </c>
      <c r="R3538">
        <f>N(R3537)+IF(A3538="عهدة",1,0)</f>
        <v/>
      </c>
      <c r="S3538">
        <f>IF(C3538="","",IF(AND(C3538&gt;=DATE(2026,9,1),C3538&lt;=DATE(2027,8,31)),(YEAR(C3538)-2026)*12+MONTH(C3538)-8,""))</f>
        <v/>
      </c>
      <c r="T3538">
        <f>IF(AND(A3538="مصروف",R3538&gt;0,I3538="موافق",S3538&lt;&gt;"",H3538&lt;&gt;""),N(G3538),0)</f>
        <v/>
      </c>
    </row>
    <row r="3539">
      <c r="A3539" s="19" t="n"/>
      <c r="B3539" s="20">
        <f>IF(A3539="","",IF(R3539=0,"⚠ أضف سطر عهدة أولًا","BDR-"&amp;TEXT(R3539,"000")))</f>
        <v/>
      </c>
      <c r="C3539" s="21" t="n"/>
      <c r="D3539" s="20">
        <f>IF(C3539="","",IF(S3539="","خارج السنة المالية",INDEX(القوائم!$D$2:$D$13,S3539)))</f>
        <v/>
      </c>
      <c r="E3539" s="22" t="n"/>
      <c r="F3539" s="23" t="n"/>
      <c r="G3539" s="23" t="n"/>
      <c r="H3539" s="22" t="n"/>
      <c r="I3539" s="19" t="n"/>
      <c r="J3539" s="21" t="n"/>
      <c r="K3539" s="19" t="n"/>
      <c r="L3539" s="19" t="n"/>
      <c r="M3539" s="21" t="n"/>
      <c r="N3539" s="22" t="n"/>
      <c r="O3539" s="24">
        <f>IF(A3539&lt;&gt;"عهدة","",SUMIFS($G$8:$G$5007,$B$8:$B$5007,B3539,$A$8:$A$5007,"مصروف",$I$8:$I$5007,"&lt;&gt;مرفوض"))</f>
        <v/>
      </c>
      <c r="P3539" s="25">
        <f>IF(A3539&lt;&gt;"عهدة","",N(F3539)-O3539)</f>
        <v/>
      </c>
      <c r="Q3539" s="26">
        <f>IF(A3539="","",IF(A3539="عهدة",IF(N(F3539)=0,"⚠ أدخل قيمة العهدة",IF(P3539&lt;0,"⛔ عجز / زيادة مصروفات "&amp;TEXT(-P3539,"#,##0"),IF(COUNTIFS($B$8:$B$5007,B3539,$A$8:$A$5007,"مصروف",$I$8:$I$5007,"&lt;&gt;مرفوض",$K$8:$K$5007,"&lt;&gt;نعم")&gt;0,"⚠ "&amp;COUNTIFS($B$8:$B$5007,B3539,$A$8:$A$5007,"مصروف",$I$8:$I$5007,"&lt;&gt;مرفوض",$K$8:$K$5007,"&lt;&gt;نعم")&amp;" مصروف غير مسوى",IF(L3539="تمت التسوية",IF(P3539=0,"✔ متوازنة وتمت التسوية","✔ تمت التسوية – متبقي "&amp;TEXT(P3539,"#,##0")),IF(P3539&gt;0,"متبقي "&amp;TEXT(P3539,"#,##0"),"✔ متوازنة"))))),IF(R3539=0,"⚠ أضف سطر عهدة أولًا",IF(OR(C3539="",N(G3539)=0),"⚠ أكمل التاريخ والقيمة",IF(S3539="","⚠ التاريخ خارج السنة المالية",IF(H3539="","⚠ اختر بند الموازنة",IF(I3539="مرفوض","✖ مرفوض من المدير",IF(I3539&lt;&gt;"موافق","⏳ بانتظار موافقة المدير",IF(K3539&lt;&gt;"نعم","⚠ غير مسوى مع الحسابات","✔ معتمد ومسوى")))))))))</f>
        <v/>
      </c>
      <c r="R3539">
        <f>N(R3538)+IF(A3539="عهدة",1,0)</f>
        <v/>
      </c>
      <c r="S3539">
        <f>IF(C3539="","",IF(AND(C3539&gt;=DATE(2026,9,1),C3539&lt;=DATE(2027,8,31)),(YEAR(C3539)-2026)*12+MONTH(C3539)-8,""))</f>
        <v/>
      </c>
      <c r="T3539">
        <f>IF(AND(A3539="مصروف",R3539&gt;0,I3539="موافق",S3539&lt;&gt;"",H3539&lt;&gt;""),N(G3539),0)</f>
        <v/>
      </c>
    </row>
    <row r="3540">
      <c r="A3540" s="19" t="n"/>
      <c r="B3540" s="20">
        <f>IF(A3540="","",IF(R3540=0,"⚠ أضف سطر عهدة أولًا","BDR-"&amp;TEXT(R3540,"000")))</f>
        <v/>
      </c>
      <c r="C3540" s="21" t="n"/>
      <c r="D3540" s="20">
        <f>IF(C3540="","",IF(S3540="","خارج السنة المالية",INDEX(القوائم!$D$2:$D$13,S3540)))</f>
        <v/>
      </c>
      <c r="E3540" s="22" t="n"/>
      <c r="F3540" s="23" t="n"/>
      <c r="G3540" s="23" t="n"/>
      <c r="H3540" s="22" t="n"/>
      <c r="I3540" s="19" t="n"/>
      <c r="J3540" s="21" t="n"/>
      <c r="K3540" s="19" t="n"/>
      <c r="L3540" s="19" t="n"/>
      <c r="M3540" s="21" t="n"/>
      <c r="N3540" s="22" t="n"/>
      <c r="O3540" s="24">
        <f>IF(A3540&lt;&gt;"عهدة","",SUMIFS($G$8:$G$5007,$B$8:$B$5007,B3540,$A$8:$A$5007,"مصروف",$I$8:$I$5007,"&lt;&gt;مرفوض"))</f>
        <v/>
      </c>
      <c r="P3540" s="25">
        <f>IF(A3540&lt;&gt;"عهدة","",N(F3540)-O3540)</f>
        <v/>
      </c>
      <c r="Q3540" s="26">
        <f>IF(A3540="","",IF(A3540="عهدة",IF(N(F3540)=0,"⚠ أدخل قيمة العهدة",IF(P3540&lt;0,"⛔ عجز / زيادة مصروفات "&amp;TEXT(-P3540,"#,##0"),IF(COUNTIFS($B$8:$B$5007,B3540,$A$8:$A$5007,"مصروف",$I$8:$I$5007,"&lt;&gt;مرفوض",$K$8:$K$5007,"&lt;&gt;نعم")&gt;0,"⚠ "&amp;COUNTIFS($B$8:$B$5007,B3540,$A$8:$A$5007,"مصروف",$I$8:$I$5007,"&lt;&gt;مرفوض",$K$8:$K$5007,"&lt;&gt;نعم")&amp;" مصروف غير مسوى",IF(L3540="تمت التسوية",IF(P3540=0,"✔ متوازنة وتمت التسوية","✔ تمت التسوية – متبقي "&amp;TEXT(P3540,"#,##0")),IF(P3540&gt;0,"متبقي "&amp;TEXT(P3540,"#,##0"),"✔ متوازنة"))))),IF(R3540=0,"⚠ أضف سطر عهدة أولًا",IF(OR(C3540="",N(G3540)=0),"⚠ أكمل التاريخ والقيمة",IF(S3540="","⚠ التاريخ خارج السنة المالية",IF(H3540="","⚠ اختر بند الموازنة",IF(I3540="مرفوض","✖ مرفوض من المدير",IF(I3540&lt;&gt;"موافق","⏳ بانتظار موافقة المدير",IF(K3540&lt;&gt;"نعم","⚠ غير مسوى مع الحسابات","✔ معتمد ومسوى")))))))))</f>
        <v/>
      </c>
      <c r="R3540">
        <f>N(R3539)+IF(A3540="عهدة",1,0)</f>
        <v/>
      </c>
      <c r="S3540">
        <f>IF(C3540="","",IF(AND(C3540&gt;=DATE(2026,9,1),C3540&lt;=DATE(2027,8,31)),(YEAR(C3540)-2026)*12+MONTH(C3540)-8,""))</f>
        <v/>
      </c>
      <c r="T3540">
        <f>IF(AND(A3540="مصروف",R3540&gt;0,I3540="موافق",S3540&lt;&gt;"",H3540&lt;&gt;""),N(G3540),0)</f>
        <v/>
      </c>
    </row>
    <row r="3541">
      <c r="A3541" s="19" t="n"/>
      <c r="B3541" s="20">
        <f>IF(A3541="","",IF(R3541=0,"⚠ أضف سطر عهدة أولًا","BDR-"&amp;TEXT(R3541,"000")))</f>
        <v/>
      </c>
      <c r="C3541" s="21" t="n"/>
      <c r="D3541" s="20">
        <f>IF(C3541="","",IF(S3541="","خارج السنة المالية",INDEX(القوائم!$D$2:$D$13,S3541)))</f>
        <v/>
      </c>
      <c r="E3541" s="22" t="n"/>
      <c r="F3541" s="23" t="n"/>
      <c r="G3541" s="23" t="n"/>
      <c r="H3541" s="22" t="n"/>
      <c r="I3541" s="19" t="n"/>
      <c r="J3541" s="21" t="n"/>
      <c r="K3541" s="19" t="n"/>
      <c r="L3541" s="19" t="n"/>
      <c r="M3541" s="21" t="n"/>
      <c r="N3541" s="22" t="n"/>
      <c r="O3541" s="24">
        <f>IF(A3541&lt;&gt;"عهدة","",SUMIFS($G$8:$G$5007,$B$8:$B$5007,B3541,$A$8:$A$5007,"مصروف",$I$8:$I$5007,"&lt;&gt;مرفوض"))</f>
        <v/>
      </c>
      <c r="P3541" s="25">
        <f>IF(A3541&lt;&gt;"عهدة","",N(F3541)-O3541)</f>
        <v/>
      </c>
      <c r="Q3541" s="26">
        <f>IF(A3541="","",IF(A3541="عهدة",IF(N(F3541)=0,"⚠ أدخل قيمة العهدة",IF(P3541&lt;0,"⛔ عجز / زيادة مصروفات "&amp;TEXT(-P3541,"#,##0"),IF(COUNTIFS($B$8:$B$5007,B3541,$A$8:$A$5007,"مصروف",$I$8:$I$5007,"&lt;&gt;مرفوض",$K$8:$K$5007,"&lt;&gt;نعم")&gt;0,"⚠ "&amp;COUNTIFS($B$8:$B$5007,B3541,$A$8:$A$5007,"مصروف",$I$8:$I$5007,"&lt;&gt;مرفوض",$K$8:$K$5007,"&lt;&gt;نعم")&amp;" مصروف غير مسوى",IF(L3541="تمت التسوية",IF(P3541=0,"✔ متوازنة وتمت التسوية","✔ تمت التسوية – متبقي "&amp;TEXT(P3541,"#,##0")),IF(P3541&gt;0,"متبقي "&amp;TEXT(P3541,"#,##0"),"✔ متوازنة"))))),IF(R3541=0,"⚠ أضف سطر عهدة أولًا",IF(OR(C3541="",N(G3541)=0),"⚠ أكمل التاريخ والقيمة",IF(S3541="","⚠ التاريخ خارج السنة المالية",IF(H3541="","⚠ اختر بند الموازنة",IF(I3541="مرفوض","✖ مرفوض من المدير",IF(I3541&lt;&gt;"موافق","⏳ بانتظار موافقة المدير",IF(K3541&lt;&gt;"نعم","⚠ غير مسوى مع الحسابات","✔ معتمد ومسوى")))))))))</f>
        <v/>
      </c>
      <c r="R3541">
        <f>N(R3540)+IF(A3541="عهدة",1,0)</f>
        <v/>
      </c>
      <c r="S3541">
        <f>IF(C3541="","",IF(AND(C3541&gt;=DATE(2026,9,1),C3541&lt;=DATE(2027,8,31)),(YEAR(C3541)-2026)*12+MONTH(C3541)-8,""))</f>
        <v/>
      </c>
      <c r="T3541">
        <f>IF(AND(A3541="مصروف",R3541&gt;0,I3541="موافق",S3541&lt;&gt;"",H3541&lt;&gt;""),N(G3541),0)</f>
        <v/>
      </c>
    </row>
    <row r="3542">
      <c r="A3542" s="19" t="n"/>
      <c r="B3542" s="20">
        <f>IF(A3542="","",IF(R3542=0,"⚠ أضف سطر عهدة أولًا","BDR-"&amp;TEXT(R3542,"000")))</f>
        <v/>
      </c>
      <c r="C3542" s="21" t="n"/>
      <c r="D3542" s="20">
        <f>IF(C3542="","",IF(S3542="","خارج السنة المالية",INDEX(القوائم!$D$2:$D$13,S3542)))</f>
        <v/>
      </c>
      <c r="E3542" s="22" t="n"/>
      <c r="F3542" s="23" t="n"/>
      <c r="G3542" s="23" t="n"/>
      <c r="H3542" s="22" t="n"/>
      <c r="I3542" s="19" t="n"/>
      <c r="J3542" s="21" t="n"/>
      <c r="K3542" s="19" t="n"/>
      <c r="L3542" s="19" t="n"/>
      <c r="M3542" s="21" t="n"/>
      <c r="N3542" s="22" t="n"/>
      <c r="O3542" s="24">
        <f>IF(A3542&lt;&gt;"عهدة","",SUMIFS($G$8:$G$5007,$B$8:$B$5007,B3542,$A$8:$A$5007,"مصروف",$I$8:$I$5007,"&lt;&gt;مرفوض"))</f>
        <v/>
      </c>
      <c r="P3542" s="25">
        <f>IF(A3542&lt;&gt;"عهدة","",N(F3542)-O3542)</f>
        <v/>
      </c>
      <c r="Q3542" s="26">
        <f>IF(A3542="","",IF(A3542="عهدة",IF(N(F3542)=0,"⚠ أدخل قيمة العهدة",IF(P3542&lt;0,"⛔ عجز / زيادة مصروفات "&amp;TEXT(-P3542,"#,##0"),IF(COUNTIFS($B$8:$B$5007,B3542,$A$8:$A$5007,"مصروف",$I$8:$I$5007,"&lt;&gt;مرفوض",$K$8:$K$5007,"&lt;&gt;نعم")&gt;0,"⚠ "&amp;COUNTIFS($B$8:$B$5007,B3542,$A$8:$A$5007,"مصروف",$I$8:$I$5007,"&lt;&gt;مرفوض",$K$8:$K$5007,"&lt;&gt;نعم")&amp;" مصروف غير مسوى",IF(L3542="تمت التسوية",IF(P3542=0,"✔ متوازنة وتمت التسوية","✔ تمت التسوية – متبقي "&amp;TEXT(P3542,"#,##0")),IF(P3542&gt;0,"متبقي "&amp;TEXT(P3542,"#,##0"),"✔ متوازنة"))))),IF(R3542=0,"⚠ أضف سطر عهدة أولًا",IF(OR(C3542="",N(G3542)=0),"⚠ أكمل التاريخ والقيمة",IF(S3542="","⚠ التاريخ خارج السنة المالية",IF(H3542="","⚠ اختر بند الموازنة",IF(I3542="مرفوض","✖ مرفوض من المدير",IF(I3542&lt;&gt;"موافق","⏳ بانتظار موافقة المدير",IF(K3542&lt;&gt;"نعم","⚠ غير مسوى مع الحسابات","✔ معتمد ومسوى")))))))))</f>
        <v/>
      </c>
      <c r="R3542">
        <f>N(R3541)+IF(A3542="عهدة",1,0)</f>
        <v/>
      </c>
      <c r="S3542">
        <f>IF(C3542="","",IF(AND(C3542&gt;=DATE(2026,9,1),C3542&lt;=DATE(2027,8,31)),(YEAR(C3542)-2026)*12+MONTH(C3542)-8,""))</f>
        <v/>
      </c>
      <c r="T3542">
        <f>IF(AND(A3542="مصروف",R3542&gt;0,I3542="موافق",S3542&lt;&gt;"",H3542&lt;&gt;""),N(G3542),0)</f>
        <v/>
      </c>
    </row>
    <row r="3543">
      <c r="A3543" s="19" t="n"/>
      <c r="B3543" s="20">
        <f>IF(A3543="","",IF(R3543=0,"⚠ أضف سطر عهدة أولًا","BDR-"&amp;TEXT(R3543,"000")))</f>
        <v/>
      </c>
      <c r="C3543" s="21" t="n"/>
      <c r="D3543" s="20">
        <f>IF(C3543="","",IF(S3543="","خارج السنة المالية",INDEX(القوائم!$D$2:$D$13,S3543)))</f>
        <v/>
      </c>
      <c r="E3543" s="22" t="n"/>
      <c r="F3543" s="23" t="n"/>
      <c r="G3543" s="23" t="n"/>
      <c r="H3543" s="22" t="n"/>
      <c r="I3543" s="19" t="n"/>
      <c r="J3543" s="21" t="n"/>
      <c r="K3543" s="19" t="n"/>
      <c r="L3543" s="19" t="n"/>
      <c r="M3543" s="21" t="n"/>
      <c r="N3543" s="22" t="n"/>
      <c r="O3543" s="24">
        <f>IF(A3543&lt;&gt;"عهدة","",SUMIFS($G$8:$G$5007,$B$8:$B$5007,B3543,$A$8:$A$5007,"مصروف",$I$8:$I$5007,"&lt;&gt;مرفوض"))</f>
        <v/>
      </c>
      <c r="P3543" s="25">
        <f>IF(A3543&lt;&gt;"عهدة","",N(F3543)-O3543)</f>
        <v/>
      </c>
      <c r="Q3543" s="26">
        <f>IF(A3543="","",IF(A3543="عهدة",IF(N(F3543)=0,"⚠ أدخل قيمة العهدة",IF(P3543&lt;0,"⛔ عجز / زيادة مصروفات "&amp;TEXT(-P3543,"#,##0"),IF(COUNTIFS($B$8:$B$5007,B3543,$A$8:$A$5007,"مصروف",$I$8:$I$5007,"&lt;&gt;مرفوض",$K$8:$K$5007,"&lt;&gt;نعم")&gt;0,"⚠ "&amp;COUNTIFS($B$8:$B$5007,B3543,$A$8:$A$5007,"مصروف",$I$8:$I$5007,"&lt;&gt;مرفوض",$K$8:$K$5007,"&lt;&gt;نعم")&amp;" مصروف غير مسوى",IF(L3543="تمت التسوية",IF(P3543=0,"✔ متوازنة وتمت التسوية","✔ تمت التسوية – متبقي "&amp;TEXT(P3543,"#,##0")),IF(P3543&gt;0,"متبقي "&amp;TEXT(P3543,"#,##0"),"✔ متوازنة"))))),IF(R3543=0,"⚠ أضف سطر عهدة أولًا",IF(OR(C3543="",N(G3543)=0),"⚠ أكمل التاريخ والقيمة",IF(S3543="","⚠ التاريخ خارج السنة المالية",IF(H3543="","⚠ اختر بند الموازنة",IF(I3543="مرفوض","✖ مرفوض من المدير",IF(I3543&lt;&gt;"موافق","⏳ بانتظار موافقة المدير",IF(K3543&lt;&gt;"نعم","⚠ غير مسوى مع الحسابات","✔ معتمد ومسوى")))))))))</f>
        <v/>
      </c>
      <c r="R3543">
        <f>N(R3542)+IF(A3543="عهدة",1,0)</f>
        <v/>
      </c>
      <c r="S3543">
        <f>IF(C3543="","",IF(AND(C3543&gt;=DATE(2026,9,1),C3543&lt;=DATE(2027,8,31)),(YEAR(C3543)-2026)*12+MONTH(C3543)-8,""))</f>
        <v/>
      </c>
      <c r="T3543">
        <f>IF(AND(A3543="مصروف",R3543&gt;0,I3543="موافق",S3543&lt;&gt;"",H3543&lt;&gt;""),N(G3543),0)</f>
        <v/>
      </c>
    </row>
    <row r="3544">
      <c r="A3544" s="19" t="n"/>
      <c r="B3544" s="20">
        <f>IF(A3544="","",IF(R3544=0,"⚠ أضف سطر عهدة أولًا","BDR-"&amp;TEXT(R3544,"000")))</f>
        <v/>
      </c>
      <c r="C3544" s="21" t="n"/>
      <c r="D3544" s="20">
        <f>IF(C3544="","",IF(S3544="","خارج السنة المالية",INDEX(القوائم!$D$2:$D$13,S3544)))</f>
        <v/>
      </c>
      <c r="E3544" s="22" t="n"/>
      <c r="F3544" s="23" t="n"/>
      <c r="G3544" s="23" t="n"/>
      <c r="H3544" s="22" t="n"/>
      <c r="I3544" s="19" t="n"/>
      <c r="J3544" s="21" t="n"/>
      <c r="K3544" s="19" t="n"/>
      <c r="L3544" s="19" t="n"/>
      <c r="M3544" s="21" t="n"/>
      <c r="N3544" s="22" t="n"/>
      <c r="O3544" s="24">
        <f>IF(A3544&lt;&gt;"عهدة","",SUMIFS($G$8:$G$5007,$B$8:$B$5007,B3544,$A$8:$A$5007,"مصروف",$I$8:$I$5007,"&lt;&gt;مرفوض"))</f>
        <v/>
      </c>
      <c r="P3544" s="25">
        <f>IF(A3544&lt;&gt;"عهدة","",N(F3544)-O3544)</f>
        <v/>
      </c>
      <c r="Q3544" s="26">
        <f>IF(A3544="","",IF(A3544="عهدة",IF(N(F3544)=0,"⚠ أدخل قيمة العهدة",IF(P3544&lt;0,"⛔ عجز / زيادة مصروفات "&amp;TEXT(-P3544,"#,##0"),IF(COUNTIFS($B$8:$B$5007,B3544,$A$8:$A$5007,"مصروف",$I$8:$I$5007,"&lt;&gt;مرفوض",$K$8:$K$5007,"&lt;&gt;نعم")&gt;0,"⚠ "&amp;COUNTIFS($B$8:$B$5007,B3544,$A$8:$A$5007,"مصروف",$I$8:$I$5007,"&lt;&gt;مرفوض",$K$8:$K$5007,"&lt;&gt;نعم")&amp;" مصروف غير مسوى",IF(L3544="تمت التسوية",IF(P3544=0,"✔ متوازنة وتمت التسوية","✔ تمت التسوية – متبقي "&amp;TEXT(P3544,"#,##0")),IF(P3544&gt;0,"متبقي "&amp;TEXT(P3544,"#,##0"),"✔ متوازنة"))))),IF(R3544=0,"⚠ أضف سطر عهدة أولًا",IF(OR(C3544="",N(G3544)=0),"⚠ أكمل التاريخ والقيمة",IF(S3544="","⚠ التاريخ خارج السنة المالية",IF(H3544="","⚠ اختر بند الموازنة",IF(I3544="مرفوض","✖ مرفوض من المدير",IF(I3544&lt;&gt;"موافق","⏳ بانتظار موافقة المدير",IF(K3544&lt;&gt;"نعم","⚠ غير مسوى مع الحسابات","✔ معتمد ومسوى")))))))))</f>
        <v/>
      </c>
      <c r="R3544">
        <f>N(R3543)+IF(A3544="عهدة",1,0)</f>
        <v/>
      </c>
      <c r="S3544">
        <f>IF(C3544="","",IF(AND(C3544&gt;=DATE(2026,9,1),C3544&lt;=DATE(2027,8,31)),(YEAR(C3544)-2026)*12+MONTH(C3544)-8,""))</f>
        <v/>
      </c>
      <c r="T3544">
        <f>IF(AND(A3544="مصروف",R3544&gt;0,I3544="موافق",S3544&lt;&gt;"",H3544&lt;&gt;""),N(G3544),0)</f>
        <v/>
      </c>
    </row>
    <row r="3545">
      <c r="A3545" s="19" t="n"/>
      <c r="B3545" s="20">
        <f>IF(A3545="","",IF(R3545=0,"⚠ أضف سطر عهدة أولًا","BDR-"&amp;TEXT(R3545,"000")))</f>
        <v/>
      </c>
      <c r="C3545" s="21" t="n"/>
      <c r="D3545" s="20">
        <f>IF(C3545="","",IF(S3545="","خارج السنة المالية",INDEX(القوائم!$D$2:$D$13,S3545)))</f>
        <v/>
      </c>
      <c r="E3545" s="22" t="n"/>
      <c r="F3545" s="23" t="n"/>
      <c r="G3545" s="23" t="n"/>
      <c r="H3545" s="22" t="n"/>
      <c r="I3545" s="19" t="n"/>
      <c r="J3545" s="21" t="n"/>
      <c r="K3545" s="19" t="n"/>
      <c r="L3545" s="19" t="n"/>
      <c r="M3545" s="21" t="n"/>
      <c r="N3545" s="22" t="n"/>
      <c r="O3545" s="24">
        <f>IF(A3545&lt;&gt;"عهدة","",SUMIFS($G$8:$G$5007,$B$8:$B$5007,B3545,$A$8:$A$5007,"مصروف",$I$8:$I$5007,"&lt;&gt;مرفوض"))</f>
        <v/>
      </c>
      <c r="P3545" s="25">
        <f>IF(A3545&lt;&gt;"عهدة","",N(F3545)-O3545)</f>
        <v/>
      </c>
      <c r="Q3545" s="26">
        <f>IF(A3545="","",IF(A3545="عهدة",IF(N(F3545)=0,"⚠ أدخل قيمة العهدة",IF(P3545&lt;0,"⛔ عجز / زيادة مصروفات "&amp;TEXT(-P3545,"#,##0"),IF(COUNTIFS($B$8:$B$5007,B3545,$A$8:$A$5007,"مصروف",$I$8:$I$5007,"&lt;&gt;مرفوض",$K$8:$K$5007,"&lt;&gt;نعم")&gt;0,"⚠ "&amp;COUNTIFS($B$8:$B$5007,B3545,$A$8:$A$5007,"مصروف",$I$8:$I$5007,"&lt;&gt;مرفوض",$K$8:$K$5007,"&lt;&gt;نعم")&amp;" مصروف غير مسوى",IF(L3545="تمت التسوية",IF(P3545=0,"✔ متوازنة وتمت التسوية","✔ تمت التسوية – متبقي "&amp;TEXT(P3545,"#,##0")),IF(P3545&gt;0,"متبقي "&amp;TEXT(P3545,"#,##0"),"✔ متوازنة"))))),IF(R3545=0,"⚠ أضف سطر عهدة أولًا",IF(OR(C3545="",N(G3545)=0),"⚠ أكمل التاريخ والقيمة",IF(S3545="","⚠ التاريخ خارج السنة المالية",IF(H3545="","⚠ اختر بند الموازنة",IF(I3545="مرفوض","✖ مرفوض من المدير",IF(I3545&lt;&gt;"موافق","⏳ بانتظار موافقة المدير",IF(K3545&lt;&gt;"نعم","⚠ غير مسوى مع الحسابات","✔ معتمد ومسوى")))))))))</f>
        <v/>
      </c>
      <c r="R3545">
        <f>N(R3544)+IF(A3545="عهدة",1,0)</f>
        <v/>
      </c>
      <c r="S3545">
        <f>IF(C3545="","",IF(AND(C3545&gt;=DATE(2026,9,1),C3545&lt;=DATE(2027,8,31)),(YEAR(C3545)-2026)*12+MONTH(C3545)-8,""))</f>
        <v/>
      </c>
      <c r="T3545">
        <f>IF(AND(A3545="مصروف",R3545&gt;0,I3545="موافق",S3545&lt;&gt;"",H3545&lt;&gt;""),N(G3545),0)</f>
        <v/>
      </c>
    </row>
    <row r="3546">
      <c r="A3546" s="19" t="n"/>
      <c r="B3546" s="20">
        <f>IF(A3546="","",IF(R3546=0,"⚠ أضف سطر عهدة أولًا","BDR-"&amp;TEXT(R3546,"000")))</f>
        <v/>
      </c>
      <c r="C3546" s="21" t="n"/>
      <c r="D3546" s="20">
        <f>IF(C3546="","",IF(S3546="","خارج السنة المالية",INDEX(القوائم!$D$2:$D$13,S3546)))</f>
        <v/>
      </c>
      <c r="E3546" s="22" t="n"/>
      <c r="F3546" s="23" t="n"/>
      <c r="G3546" s="23" t="n"/>
      <c r="H3546" s="22" t="n"/>
      <c r="I3546" s="19" t="n"/>
      <c r="J3546" s="21" t="n"/>
      <c r="K3546" s="19" t="n"/>
      <c r="L3546" s="19" t="n"/>
      <c r="M3546" s="21" t="n"/>
      <c r="N3546" s="22" t="n"/>
      <c r="O3546" s="24">
        <f>IF(A3546&lt;&gt;"عهدة","",SUMIFS($G$8:$G$5007,$B$8:$B$5007,B3546,$A$8:$A$5007,"مصروف",$I$8:$I$5007,"&lt;&gt;مرفوض"))</f>
        <v/>
      </c>
      <c r="P3546" s="25">
        <f>IF(A3546&lt;&gt;"عهدة","",N(F3546)-O3546)</f>
        <v/>
      </c>
      <c r="Q3546" s="26">
        <f>IF(A3546="","",IF(A3546="عهدة",IF(N(F3546)=0,"⚠ أدخل قيمة العهدة",IF(P3546&lt;0,"⛔ عجز / زيادة مصروفات "&amp;TEXT(-P3546,"#,##0"),IF(COUNTIFS($B$8:$B$5007,B3546,$A$8:$A$5007,"مصروف",$I$8:$I$5007,"&lt;&gt;مرفوض",$K$8:$K$5007,"&lt;&gt;نعم")&gt;0,"⚠ "&amp;COUNTIFS($B$8:$B$5007,B3546,$A$8:$A$5007,"مصروف",$I$8:$I$5007,"&lt;&gt;مرفوض",$K$8:$K$5007,"&lt;&gt;نعم")&amp;" مصروف غير مسوى",IF(L3546="تمت التسوية",IF(P3546=0,"✔ متوازنة وتمت التسوية","✔ تمت التسوية – متبقي "&amp;TEXT(P3546,"#,##0")),IF(P3546&gt;0,"متبقي "&amp;TEXT(P3546,"#,##0"),"✔ متوازنة"))))),IF(R3546=0,"⚠ أضف سطر عهدة أولًا",IF(OR(C3546="",N(G3546)=0),"⚠ أكمل التاريخ والقيمة",IF(S3546="","⚠ التاريخ خارج السنة المالية",IF(H3546="","⚠ اختر بند الموازنة",IF(I3546="مرفوض","✖ مرفوض من المدير",IF(I3546&lt;&gt;"موافق","⏳ بانتظار موافقة المدير",IF(K3546&lt;&gt;"نعم","⚠ غير مسوى مع الحسابات","✔ معتمد ومسوى")))))))))</f>
        <v/>
      </c>
      <c r="R3546">
        <f>N(R3545)+IF(A3546="عهدة",1,0)</f>
        <v/>
      </c>
      <c r="S3546">
        <f>IF(C3546="","",IF(AND(C3546&gt;=DATE(2026,9,1),C3546&lt;=DATE(2027,8,31)),(YEAR(C3546)-2026)*12+MONTH(C3546)-8,""))</f>
        <v/>
      </c>
      <c r="T3546">
        <f>IF(AND(A3546="مصروف",R3546&gt;0,I3546="موافق",S3546&lt;&gt;"",H3546&lt;&gt;""),N(G3546),0)</f>
        <v/>
      </c>
    </row>
    <row r="3547">
      <c r="A3547" s="19" t="n"/>
      <c r="B3547" s="20">
        <f>IF(A3547="","",IF(R3547=0,"⚠ أضف سطر عهدة أولًا","BDR-"&amp;TEXT(R3547,"000")))</f>
        <v/>
      </c>
      <c r="C3547" s="21" t="n"/>
      <c r="D3547" s="20">
        <f>IF(C3547="","",IF(S3547="","خارج السنة المالية",INDEX(القوائم!$D$2:$D$13,S3547)))</f>
        <v/>
      </c>
      <c r="E3547" s="22" t="n"/>
      <c r="F3547" s="23" t="n"/>
      <c r="G3547" s="23" t="n"/>
      <c r="H3547" s="22" t="n"/>
      <c r="I3547" s="19" t="n"/>
      <c r="J3547" s="21" t="n"/>
      <c r="K3547" s="19" t="n"/>
      <c r="L3547" s="19" t="n"/>
      <c r="M3547" s="21" t="n"/>
      <c r="N3547" s="22" t="n"/>
      <c r="O3547" s="24">
        <f>IF(A3547&lt;&gt;"عهدة","",SUMIFS($G$8:$G$5007,$B$8:$B$5007,B3547,$A$8:$A$5007,"مصروف",$I$8:$I$5007,"&lt;&gt;مرفوض"))</f>
        <v/>
      </c>
      <c r="P3547" s="25">
        <f>IF(A3547&lt;&gt;"عهدة","",N(F3547)-O3547)</f>
        <v/>
      </c>
      <c r="Q3547" s="26">
        <f>IF(A3547="","",IF(A3547="عهدة",IF(N(F3547)=0,"⚠ أدخل قيمة العهدة",IF(P3547&lt;0,"⛔ عجز / زيادة مصروفات "&amp;TEXT(-P3547,"#,##0"),IF(COUNTIFS($B$8:$B$5007,B3547,$A$8:$A$5007,"مصروف",$I$8:$I$5007,"&lt;&gt;مرفوض",$K$8:$K$5007,"&lt;&gt;نعم")&gt;0,"⚠ "&amp;COUNTIFS($B$8:$B$5007,B3547,$A$8:$A$5007,"مصروف",$I$8:$I$5007,"&lt;&gt;مرفوض",$K$8:$K$5007,"&lt;&gt;نعم")&amp;" مصروف غير مسوى",IF(L3547="تمت التسوية",IF(P3547=0,"✔ متوازنة وتمت التسوية","✔ تمت التسوية – متبقي "&amp;TEXT(P3547,"#,##0")),IF(P3547&gt;0,"متبقي "&amp;TEXT(P3547,"#,##0"),"✔ متوازنة"))))),IF(R3547=0,"⚠ أضف سطر عهدة أولًا",IF(OR(C3547="",N(G3547)=0),"⚠ أكمل التاريخ والقيمة",IF(S3547="","⚠ التاريخ خارج السنة المالية",IF(H3547="","⚠ اختر بند الموازنة",IF(I3547="مرفوض","✖ مرفوض من المدير",IF(I3547&lt;&gt;"موافق","⏳ بانتظار موافقة المدير",IF(K3547&lt;&gt;"نعم","⚠ غير مسوى مع الحسابات","✔ معتمد ومسوى")))))))))</f>
        <v/>
      </c>
      <c r="R3547">
        <f>N(R3546)+IF(A3547="عهدة",1,0)</f>
        <v/>
      </c>
      <c r="S3547">
        <f>IF(C3547="","",IF(AND(C3547&gt;=DATE(2026,9,1),C3547&lt;=DATE(2027,8,31)),(YEAR(C3547)-2026)*12+MONTH(C3547)-8,""))</f>
        <v/>
      </c>
      <c r="T3547">
        <f>IF(AND(A3547="مصروف",R3547&gt;0,I3547="موافق",S3547&lt;&gt;"",H3547&lt;&gt;""),N(G3547),0)</f>
        <v/>
      </c>
    </row>
    <row r="3548">
      <c r="A3548" s="19" t="n"/>
      <c r="B3548" s="20">
        <f>IF(A3548="","",IF(R3548=0,"⚠ أضف سطر عهدة أولًا","BDR-"&amp;TEXT(R3548,"000")))</f>
        <v/>
      </c>
      <c r="C3548" s="21" t="n"/>
      <c r="D3548" s="20">
        <f>IF(C3548="","",IF(S3548="","خارج السنة المالية",INDEX(القوائم!$D$2:$D$13,S3548)))</f>
        <v/>
      </c>
      <c r="E3548" s="22" t="n"/>
      <c r="F3548" s="23" t="n"/>
      <c r="G3548" s="23" t="n"/>
      <c r="H3548" s="22" t="n"/>
      <c r="I3548" s="19" t="n"/>
      <c r="J3548" s="21" t="n"/>
      <c r="K3548" s="19" t="n"/>
      <c r="L3548" s="19" t="n"/>
      <c r="M3548" s="21" t="n"/>
      <c r="N3548" s="22" t="n"/>
      <c r="O3548" s="24">
        <f>IF(A3548&lt;&gt;"عهدة","",SUMIFS($G$8:$G$5007,$B$8:$B$5007,B3548,$A$8:$A$5007,"مصروف",$I$8:$I$5007,"&lt;&gt;مرفوض"))</f>
        <v/>
      </c>
      <c r="P3548" s="25">
        <f>IF(A3548&lt;&gt;"عهدة","",N(F3548)-O3548)</f>
        <v/>
      </c>
      <c r="Q3548" s="26">
        <f>IF(A3548="","",IF(A3548="عهدة",IF(N(F3548)=0,"⚠ أدخل قيمة العهدة",IF(P3548&lt;0,"⛔ عجز / زيادة مصروفات "&amp;TEXT(-P3548,"#,##0"),IF(COUNTIFS($B$8:$B$5007,B3548,$A$8:$A$5007,"مصروف",$I$8:$I$5007,"&lt;&gt;مرفوض",$K$8:$K$5007,"&lt;&gt;نعم")&gt;0,"⚠ "&amp;COUNTIFS($B$8:$B$5007,B3548,$A$8:$A$5007,"مصروف",$I$8:$I$5007,"&lt;&gt;مرفوض",$K$8:$K$5007,"&lt;&gt;نعم")&amp;" مصروف غير مسوى",IF(L3548="تمت التسوية",IF(P3548=0,"✔ متوازنة وتمت التسوية","✔ تمت التسوية – متبقي "&amp;TEXT(P3548,"#,##0")),IF(P3548&gt;0,"متبقي "&amp;TEXT(P3548,"#,##0"),"✔ متوازنة"))))),IF(R3548=0,"⚠ أضف سطر عهدة أولًا",IF(OR(C3548="",N(G3548)=0),"⚠ أكمل التاريخ والقيمة",IF(S3548="","⚠ التاريخ خارج السنة المالية",IF(H3548="","⚠ اختر بند الموازنة",IF(I3548="مرفوض","✖ مرفوض من المدير",IF(I3548&lt;&gt;"موافق","⏳ بانتظار موافقة المدير",IF(K3548&lt;&gt;"نعم","⚠ غير مسوى مع الحسابات","✔ معتمد ومسوى")))))))))</f>
        <v/>
      </c>
      <c r="R3548">
        <f>N(R3547)+IF(A3548="عهدة",1,0)</f>
        <v/>
      </c>
      <c r="S3548">
        <f>IF(C3548="","",IF(AND(C3548&gt;=DATE(2026,9,1),C3548&lt;=DATE(2027,8,31)),(YEAR(C3548)-2026)*12+MONTH(C3548)-8,""))</f>
        <v/>
      </c>
      <c r="T3548">
        <f>IF(AND(A3548="مصروف",R3548&gt;0,I3548="موافق",S3548&lt;&gt;"",H3548&lt;&gt;""),N(G3548),0)</f>
        <v/>
      </c>
    </row>
    <row r="3549">
      <c r="A3549" s="19" t="n"/>
      <c r="B3549" s="20">
        <f>IF(A3549="","",IF(R3549=0,"⚠ أضف سطر عهدة أولًا","BDR-"&amp;TEXT(R3549,"000")))</f>
        <v/>
      </c>
      <c r="C3549" s="21" t="n"/>
      <c r="D3549" s="20">
        <f>IF(C3549="","",IF(S3549="","خارج السنة المالية",INDEX(القوائم!$D$2:$D$13,S3549)))</f>
        <v/>
      </c>
      <c r="E3549" s="22" t="n"/>
      <c r="F3549" s="23" t="n"/>
      <c r="G3549" s="23" t="n"/>
      <c r="H3549" s="22" t="n"/>
      <c r="I3549" s="19" t="n"/>
      <c r="J3549" s="21" t="n"/>
      <c r="K3549" s="19" t="n"/>
      <c r="L3549" s="19" t="n"/>
      <c r="M3549" s="21" t="n"/>
      <c r="N3549" s="22" t="n"/>
      <c r="O3549" s="24">
        <f>IF(A3549&lt;&gt;"عهدة","",SUMIFS($G$8:$G$5007,$B$8:$B$5007,B3549,$A$8:$A$5007,"مصروف",$I$8:$I$5007,"&lt;&gt;مرفوض"))</f>
        <v/>
      </c>
      <c r="P3549" s="25">
        <f>IF(A3549&lt;&gt;"عهدة","",N(F3549)-O3549)</f>
        <v/>
      </c>
      <c r="Q3549" s="26">
        <f>IF(A3549="","",IF(A3549="عهدة",IF(N(F3549)=0,"⚠ أدخل قيمة العهدة",IF(P3549&lt;0,"⛔ عجز / زيادة مصروفات "&amp;TEXT(-P3549,"#,##0"),IF(COUNTIFS($B$8:$B$5007,B3549,$A$8:$A$5007,"مصروف",$I$8:$I$5007,"&lt;&gt;مرفوض",$K$8:$K$5007,"&lt;&gt;نعم")&gt;0,"⚠ "&amp;COUNTIFS($B$8:$B$5007,B3549,$A$8:$A$5007,"مصروف",$I$8:$I$5007,"&lt;&gt;مرفوض",$K$8:$K$5007,"&lt;&gt;نعم")&amp;" مصروف غير مسوى",IF(L3549="تمت التسوية",IF(P3549=0,"✔ متوازنة وتمت التسوية","✔ تمت التسوية – متبقي "&amp;TEXT(P3549,"#,##0")),IF(P3549&gt;0,"متبقي "&amp;TEXT(P3549,"#,##0"),"✔ متوازنة"))))),IF(R3549=0,"⚠ أضف سطر عهدة أولًا",IF(OR(C3549="",N(G3549)=0),"⚠ أكمل التاريخ والقيمة",IF(S3549="","⚠ التاريخ خارج السنة المالية",IF(H3549="","⚠ اختر بند الموازنة",IF(I3549="مرفوض","✖ مرفوض من المدير",IF(I3549&lt;&gt;"موافق","⏳ بانتظار موافقة المدير",IF(K3549&lt;&gt;"نعم","⚠ غير مسوى مع الحسابات","✔ معتمد ومسوى")))))))))</f>
        <v/>
      </c>
      <c r="R3549">
        <f>N(R3548)+IF(A3549="عهدة",1,0)</f>
        <v/>
      </c>
      <c r="S3549">
        <f>IF(C3549="","",IF(AND(C3549&gt;=DATE(2026,9,1),C3549&lt;=DATE(2027,8,31)),(YEAR(C3549)-2026)*12+MONTH(C3549)-8,""))</f>
        <v/>
      </c>
      <c r="T3549">
        <f>IF(AND(A3549="مصروف",R3549&gt;0,I3549="موافق",S3549&lt;&gt;"",H3549&lt;&gt;""),N(G3549),0)</f>
        <v/>
      </c>
    </row>
    <row r="3550">
      <c r="A3550" s="19" t="n"/>
      <c r="B3550" s="20">
        <f>IF(A3550="","",IF(R3550=0,"⚠ أضف سطر عهدة أولًا","BDR-"&amp;TEXT(R3550,"000")))</f>
        <v/>
      </c>
      <c r="C3550" s="21" t="n"/>
      <c r="D3550" s="20">
        <f>IF(C3550="","",IF(S3550="","خارج السنة المالية",INDEX(القوائم!$D$2:$D$13,S3550)))</f>
        <v/>
      </c>
      <c r="E3550" s="22" t="n"/>
      <c r="F3550" s="23" t="n"/>
      <c r="G3550" s="23" t="n"/>
      <c r="H3550" s="22" t="n"/>
      <c r="I3550" s="19" t="n"/>
      <c r="J3550" s="21" t="n"/>
      <c r="K3550" s="19" t="n"/>
      <c r="L3550" s="19" t="n"/>
      <c r="M3550" s="21" t="n"/>
      <c r="N3550" s="22" t="n"/>
      <c r="O3550" s="24">
        <f>IF(A3550&lt;&gt;"عهدة","",SUMIFS($G$8:$G$5007,$B$8:$B$5007,B3550,$A$8:$A$5007,"مصروف",$I$8:$I$5007,"&lt;&gt;مرفوض"))</f>
        <v/>
      </c>
      <c r="P3550" s="25">
        <f>IF(A3550&lt;&gt;"عهدة","",N(F3550)-O3550)</f>
        <v/>
      </c>
      <c r="Q3550" s="26">
        <f>IF(A3550="","",IF(A3550="عهدة",IF(N(F3550)=0,"⚠ أدخل قيمة العهدة",IF(P3550&lt;0,"⛔ عجز / زيادة مصروفات "&amp;TEXT(-P3550,"#,##0"),IF(COUNTIFS($B$8:$B$5007,B3550,$A$8:$A$5007,"مصروف",$I$8:$I$5007,"&lt;&gt;مرفوض",$K$8:$K$5007,"&lt;&gt;نعم")&gt;0,"⚠ "&amp;COUNTIFS($B$8:$B$5007,B3550,$A$8:$A$5007,"مصروف",$I$8:$I$5007,"&lt;&gt;مرفوض",$K$8:$K$5007,"&lt;&gt;نعم")&amp;" مصروف غير مسوى",IF(L3550="تمت التسوية",IF(P3550=0,"✔ متوازنة وتمت التسوية","✔ تمت التسوية – متبقي "&amp;TEXT(P3550,"#,##0")),IF(P3550&gt;0,"متبقي "&amp;TEXT(P3550,"#,##0"),"✔ متوازنة"))))),IF(R3550=0,"⚠ أضف سطر عهدة أولًا",IF(OR(C3550="",N(G3550)=0),"⚠ أكمل التاريخ والقيمة",IF(S3550="","⚠ التاريخ خارج السنة المالية",IF(H3550="","⚠ اختر بند الموازنة",IF(I3550="مرفوض","✖ مرفوض من المدير",IF(I3550&lt;&gt;"موافق","⏳ بانتظار موافقة المدير",IF(K3550&lt;&gt;"نعم","⚠ غير مسوى مع الحسابات","✔ معتمد ومسوى")))))))))</f>
        <v/>
      </c>
      <c r="R3550">
        <f>N(R3549)+IF(A3550="عهدة",1,0)</f>
        <v/>
      </c>
      <c r="S3550">
        <f>IF(C3550="","",IF(AND(C3550&gt;=DATE(2026,9,1),C3550&lt;=DATE(2027,8,31)),(YEAR(C3550)-2026)*12+MONTH(C3550)-8,""))</f>
        <v/>
      </c>
      <c r="T3550">
        <f>IF(AND(A3550="مصروف",R3550&gt;0,I3550="موافق",S3550&lt;&gt;"",H3550&lt;&gt;""),N(G3550),0)</f>
        <v/>
      </c>
    </row>
    <row r="3551">
      <c r="A3551" s="19" t="n"/>
      <c r="B3551" s="20">
        <f>IF(A3551="","",IF(R3551=0,"⚠ أضف سطر عهدة أولًا","BDR-"&amp;TEXT(R3551,"000")))</f>
        <v/>
      </c>
      <c r="C3551" s="21" t="n"/>
      <c r="D3551" s="20">
        <f>IF(C3551="","",IF(S3551="","خارج السنة المالية",INDEX(القوائم!$D$2:$D$13,S3551)))</f>
        <v/>
      </c>
      <c r="E3551" s="22" t="n"/>
      <c r="F3551" s="23" t="n"/>
      <c r="G3551" s="23" t="n"/>
      <c r="H3551" s="22" t="n"/>
      <c r="I3551" s="19" t="n"/>
      <c r="J3551" s="21" t="n"/>
      <c r="K3551" s="19" t="n"/>
      <c r="L3551" s="19" t="n"/>
      <c r="M3551" s="21" t="n"/>
      <c r="N3551" s="22" t="n"/>
      <c r="O3551" s="24">
        <f>IF(A3551&lt;&gt;"عهدة","",SUMIFS($G$8:$G$5007,$B$8:$B$5007,B3551,$A$8:$A$5007,"مصروف",$I$8:$I$5007,"&lt;&gt;مرفوض"))</f>
        <v/>
      </c>
      <c r="P3551" s="25">
        <f>IF(A3551&lt;&gt;"عهدة","",N(F3551)-O3551)</f>
        <v/>
      </c>
      <c r="Q3551" s="26">
        <f>IF(A3551="","",IF(A3551="عهدة",IF(N(F3551)=0,"⚠ أدخل قيمة العهدة",IF(P3551&lt;0,"⛔ عجز / زيادة مصروفات "&amp;TEXT(-P3551,"#,##0"),IF(COUNTIFS($B$8:$B$5007,B3551,$A$8:$A$5007,"مصروف",$I$8:$I$5007,"&lt;&gt;مرفوض",$K$8:$K$5007,"&lt;&gt;نعم")&gt;0,"⚠ "&amp;COUNTIFS($B$8:$B$5007,B3551,$A$8:$A$5007,"مصروف",$I$8:$I$5007,"&lt;&gt;مرفوض",$K$8:$K$5007,"&lt;&gt;نعم")&amp;" مصروف غير مسوى",IF(L3551="تمت التسوية",IF(P3551=0,"✔ متوازنة وتمت التسوية","✔ تمت التسوية – متبقي "&amp;TEXT(P3551,"#,##0")),IF(P3551&gt;0,"متبقي "&amp;TEXT(P3551,"#,##0"),"✔ متوازنة"))))),IF(R3551=0,"⚠ أضف سطر عهدة أولًا",IF(OR(C3551="",N(G3551)=0),"⚠ أكمل التاريخ والقيمة",IF(S3551="","⚠ التاريخ خارج السنة المالية",IF(H3551="","⚠ اختر بند الموازنة",IF(I3551="مرفوض","✖ مرفوض من المدير",IF(I3551&lt;&gt;"موافق","⏳ بانتظار موافقة المدير",IF(K3551&lt;&gt;"نعم","⚠ غير مسوى مع الحسابات","✔ معتمد ومسوى")))))))))</f>
        <v/>
      </c>
      <c r="R3551">
        <f>N(R3550)+IF(A3551="عهدة",1,0)</f>
        <v/>
      </c>
      <c r="S3551">
        <f>IF(C3551="","",IF(AND(C3551&gt;=DATE(2026,9,1),C3551&lt;=DATE(2027,8,31)),(YEAR(C3551)-2026)*12+MONTH(C3551)-8,""))</f>
        <v/>
      </c>
      <c r="T3551">
        <f>IF(AND(A3551="مصروف",R3551&gt;0,I3551="موافق",S3551&lt;&gt;"",H3551&lt;&gt;""),N(G3551),0)</f>
        <v/>
      </c>
    </row>
    <row r="3552">
      <c r="A3552" s="19" t="n"/>
      <c r="B3552" s="20">
        <f>IF(A3552="","",IF(R3552=0,"⚠ أضف سطر عهدة أولًا","BDR-"&amp;TEXT(R3552,"000")))</f>
        <v/>
      </c>
      <c r="C3552" s="21" t="n"/>
      <c r="D3552" s="20">
        <f>IF(C3552="","",IF(S3552="","خارج السنة المالية",INDEX(القوائم!$D$2:$D$13,S3552)))</f>
        <v/>
      </c>
      <c r="E3552" s="22" t="n"/>
      <c r="F3552" s="23" t="n"/>
      <c r="G3552" s="23" t="n"/>
      <c r="H3552" s="22" t="n"/>
      <c r="I3552" s="19" t="n"/>
      <c r="J3552" s="21" t="n"/>
      <c r="K3552" s="19" t="n"/>
      <c r="L3552" s="19" t="n"/>
      <c r="M3552" s="21" t="n"/>
      <c r="N3552" s="22" t="n"/>
      <c r="O3552" s="24">
        <f>IF(A3552&lt;&gt;"عهدة","",SUMIFS($G$8:$G$5007,$B$8:$B$5007,B3552,$A$8:$A$5007,"مصروف",$I$8:$I$5007,"&lt;&gt;مرفوض"))</f>
        <v/>
      </c>
      <c r="P3552" s="25">
        <f>IF(A3552&lt;&gt;"عهدة","",N(F3552)-O3552)</f>
        <v/>
      </c>
      <c r="Q3552" s="26">
        <f>IF(A3552="","",IF(A3552="عهدة",IF(N(F3552)=0,"⚠ أدخل قيمة العهدة",IF(P3552&lt;0,"⛔ عجز / زيادة مصروفات "&amp;TEXT(-P3552,"#,##0"),IF(COUNTIFS($B$8:$B$5007,B3552,$A$8:$A$5007,"مصروف",$I$8:$I$5007,"&lt;&gt;مرفوض",$K$8:$K$5007,"&lt;&gt;نعم")&gt;0,"⚠ "&amp;COUNTIFS($B$8:$B$5007,B3552,$A$8:$A$5007,"مصروف",$I$8:$I$5007,"&lt;&gt;مرفوض",$K$8:$K$5007,"&lt;&gt;نعم")&amp;" مصروف غير مسوى",IF(L3552="تمت التسوية",IF(P3552=0,"✔ متوازنة وتمت التسوية","✔ تمت التسوية – متبقي "&amp;TEXT(P3552,"#,##0")),IF(P3552&gt;0,"متبقي "&amp;TEXT(P3552,"#,##0"),"✔ متوازنة"))))),IF(R3552=0,"⚠ أضف سطر عهدة أولًا",IF(OR(C3552="",N(G3552)=0),"⚠ أكمل التاريخ والقيمة",IF(S3552="","⚠ التاريخ خارج السنة المالية",IF(H3552="","⚠ اختر بند الموازنة",IF(I3552="مرفوض","✖ مرفوض من المدير",IF(I3552&lt;&gt;"موافق","⏳ بانتظار موافقة المدير",IF(K3552&lt;&gt;"نعم","⚠ غير مسوى مع الحسابات","✔ معتمد ومسوى")))))))))</f>
        <v/>
      </c>
      <c r="R3552">
        <f>N(R3551)+IF(A3552="عهدة",1,0)</f>
        <v/>
      </c>
      <c r="S3552">
        <f>IF(C3552="","",IF(AND(C3552&gt;=DATE(2026,9,1),C3552&lt;=DATE(2027,8,31)),(YEAR(C3552)-2026)*12+MONTH(C3552)-8,""))</f>
        <v/>
      </c>
      <c r="T3552">
        <f>IF(AND(A3552="مصروف",R3552&gt;0,I3552="موافق",S3552&lt;&gt;"",H3552&lt;&gt;""),N(G3552),0)</f>
        <v/>
      </c>
    </row>
    <row r="3553">
      <c r="A3553" s="19" t="n"/>
      <c r="B3553" s="20">
        <f>IF(A3553="","",IF(R3553=0,"⚠ أضف سطر عهدة أولًا","BDR-"&amp;TEXT(R3553,"000")))</f>
        <v/>
      </c>
      <c r="C3553" s="21" t="n"/>
      <c r="D3553" s="20">
        <f>IF(C3553="","",IF(S3553="","خارج السنة المالية",INDEX(القوائم!$D$2:$D$13,S3553)))</f>
        <v/>
      </c>
      <c r="E3553" s="22" t="n"/>
      <c r="F3553" s="23" t="n"/>
      <c r="G3553" s="23" t="n"/>
      <c r="H3553" s="22" t="n"/>
      <c r="I3553" s="19" t="n"/>
      <c r="J3553" s="21" t="n"/>
      <c r="K3553" s="19" t="n"/>
      <c r="L3553" s="19" t="n"/>
      <c r="M3553" s="21" t="n"/>
      <c r="N3553" s="22" t="n"/>
      <c r="O3553" s="24">
        <f>IF(A3553&lt;&gt;"عهدة","",SUMIFS($G$8:$G$5007,$B$8:$B$5007,B3553,$A$8:$A$5007,"مصروف",$I$8:$I$5007,"&lt;&gt;مرفوض"))</f>
        <v/>
      </c>
      <c r="P3553" s="25">
        <f>IF(A3553&lt;&gt;"عهدة","",N(F3553)-O3553)</f>
        <v/>
      </c>
      <c r="Q3553" s="26">
        <f>IF(A3553="","",IF(A3553="عهدة",IF(N(F3553)=0,"⚠ أدخل قيمة العهدة",IF(P3553&lt;0,"⛔ عجز / زيادة مصروفات "&amp;TEXT(-P3553,"#,##0"),IF(COUNTIFS($B$8:$B$5007,B3553,$A$8:$A$5007,"مصروف",$I$8:$I$5007,"&lt;&gt;مرفوض",$K$8:$K$5007,"&lt;&gt;نعم")&gt;0,"⚠ "&amp;COUNTIFS($B$8:$B$5007,B3553,$A$8:$A$5007,"مصروف",$I$8:$I$5007,"&lt;&gt;مرفوض",$K$8:$K$5007,"&lt;&gt;نعم")&amp;" مصروف غير مسوى",IF(L3553="تمت التسوية",IF(P3553=0,"✔ متوازنة وتمت التسوية","✔ تمت التسوية – متبقي "&amp;TEXT(P3553,"#,##0")),IF(P3553&gt;0,"متبقي "&amp;TEXT(P3553,"#,##0"),"✔ متوازنة"))))),IF(R3553=0,"⚠ أضف سطر عهدة أولًا",IF(OR(C3553="",N(G3553)=0),"⚠ أكمل التاريخ والقيمة",IF(S3553="","⚠ التاريخ خارج السنة المالية",IF(H3553="","⚠ اختر بند الموازنة",IF(I3553="مرفوض","✖ مرفوض من المدير",IF(I3553&lt;&gt;"موافق","⏳ بانتظار موافقة المدير",IF(K3553&lt;&gt;"نعم","⚠ غير مسوى مع الحسابات","✔ معتمد ومسوى")))))))))</f>
        <v/>
      </c>
      <c r="R3553">
        <f>N(R3552)+IF(A3553="عهدة",1,0)</f>
        <v/>
      </c>
      <c r="S3553">
        <f>IF(C3553="","",IF(AND(C3553&gt;=DATE(2026,9,1),C3553&lt;=DATE(2027,8,31)),(YEAR(C3553)-2026)*12+MONTH(C3553)-8,""))</f>
        <v/>
      </c>
      <c r="T3553">
        <f>IF(AND(A3553="مصروف",R3553&gt;0,I3553="موافق",S3553&lt;&gt;"",H3553&lt;&gt;""),N(G3553),0)</f>
        <v/>
      </c>
    </row>
    <row r="3554">
      <c r="A3554" s="19" t="n"/>
      <c r="B3554" s="20">
        <f>IF(A3554="","",IF(R3554=0,"⚠ أضف سطر عهدة أولًا","BDR-"&amp;TEXT(R3554,"000")))</f>
        <v/>
      </c>
      <c r="C3554" s="21" t="n"/>
      <c r="D3554" s="20">
        <f>IF(C3554="","",IF(S3554="","خارج السنة المالية",INDEX(القوائم!$D$2:$D$13,S3554)))</f>
        <v/>
      </c>
      <c r="E3554" s="22" t="n"/>
      <c r="F3554" s="23" t="n"/>
      <c r="G3554" s="23" t="n"/>
      <c r="H3554" s="22" t="n"/>
      <c r="I3554" s="19" t="n"/>
      <c r="J3554" s="21" t="n"/>
      <c r="K3554" s="19" t="n"/>
      <c r="L3554" s="19" t="n"/>
      <c r="M3554" s="21" t="n"/>
      <c r="N3554" s="22" t="n"/>
      <c r="O3554" s="24">
        <f>IF(A3554&lt;&gt;"عهدة","",SUMIFS($G$8:$G$5007,$B$8:$B$5007,B3554,$A$8:$A$5007,"مصروف",$I$8:$I$5007,"&lt;&gt;مرفوض"))</f>
        <v/>
      </c>
      <c r="P3554" s="25">
        <f>IF(A3554&lt;&gt;"عهدة","",N(F3554)-O3554)</f>
        <v/>
      </c>
      <c r="Q3554" s="26">
        <f>IF(A3554="","",IF(A3554="عهدة",IF(N(F3554)=0,"⚠ أدخل قيمة العهدة",IF(P3554&lt;0,"⛔ عجز / زيادة مصروفات "&amp;TEXT(-P3554,"#,##0"),IF(COUNTIFS($B$8:$B$5007,B3554,$A$8:$A$5007,"مصروف",$I$8:$I$5007,"&lt;&gt;مرفوض",$K$8:$K$5007,"&lt;&gt;نعم")&gt;0,"⚠ "&amp;COUNTIFS($B$8:$B$5007,B3554,$A$8:$A$5007,"مصروف",$I$8:$I$5007,"&lt;&gt;مرفوض",$K$8:$K$5007,"&lt;&gt;نعم")&amp;" مصروف غير مسوى",IF(L3554="تمت التسوية",IF(P3554=0,"✔ متوازنة وتمت التسوية","✔ تمت التسوية – متبقي "&amp;TEXT(P3554,"#,##0")),IF(P3554&gt;0,"متبقي "&amp;TEXT(P3554,"#,##0"),"✔ متوازنة"))))),IF(R3554=0,"⚠ أضف سطر عهدة أولًا",IF(OR(C3554="",N(G3554)=0),"⚠ أكمل التاريخ والقيمة",IF(S3554="","⚠ التاريخ خارج السنة المالية",IF(H3554="","⚠ اختر بند الموازنة",IF(I3554="مرفوض","✖ مرفوض من المدير",IF(I3554&lt;&gt;"موافق","⏳ بانتظار موافقة المدير",IF(K3554&lt;&gt;"نعم","⚠ غير مسوى مع الحسابات","✔ معتمد ومسوى")))))))))</f>
        <v/>
      </c>
      <c r="R3554">
        <f>N(R3553)+IF(A3554="عهدة",1,0)</f>
        <v/>
      </c>
      <c r="S3554">
        <f>IF(C3554="","",IF(AND(C3554&gt;=DATE(2026,9,1),C3554&lt;=DATE(2027,8,31)),(YEAR(C3554)-2026)*12+MONTH(C3554)-8,""))</f>
        <v/>
      </c>
      <c r="T3554">
        <f>IF(AND(A3554="مصروف",R3554&gt;0,I3554="موافق",S3554&lt;&gt;"",H3554&lt;&gt;""),N(G3554),0)</f>
        <v/>
      </c>
    </row>
    <row r="3555">
      <c r="A3555" s="19" t="n"/>
      <c r="B3555" s="20">
        <f>IF(A3555="","",IF(R3555=0,"⚠ أضف سطر عهدة أولًا","BDR-"&amp;TEXT(R3555,"000")))</f>
        <v/>
      </c>
      <c r="C3555" s="21" t="n"/>
      <c r="D3555" s="20">
        <f>IF(C3555="","",IF(S3555="","خارج السنة المالية",INDEX(القوائم!$D$2:$D$13,S3555)))</f>
        <v/>
      </c>
      <c r="E3555" s="22" t="n"/>
      <c r="F3555" s="23" t="n"/>
      <c r="G3555" s="23" t="n"/>
      <c r="H3555" s="22" t="n"/>
      <c r="I3555" s="19" t="n"/>
      <c r="J3555" s="21" t="n"/>
      <c r="K3555" s="19" t="n"/>
      <c r="L3555" s="19" t="n"/>
      <c r="M3555" s="21" t="n"/>
      <c r="N3555" s="22" t="n"/>
      <c r="O3555" s="24">
        <f>IF(A3555&lt;&gt;"عهدة","",SUMIFS($G$8:$G$5007,$B$8:$B$5007,B3555,$A$8:$A$5007,"مصروف",$I$8:$I$5007,"&lt;&gt;مرفوض"))</f>
        <v/>
      </c>
      <c r="P3555" s="25">
        <f>IF(A3555&lt;&gt;"عهدة","",N(F3555)-O3555)</f>
        <v/>
      </c>
      <c r="Q3555" s="26">
        <f>IF(A3555="","",IF(A3555="عهدة",IF(N(F3555)=0,"⚠ أدخل قيمة العهدة",IF(P3555&lt;0,"⛔ عجز / زيادة مصروفات "&amp;TEXT(-P3555,"#,##0"),IF(COUNTIFS($B$8:$B$5007,B3555,$A$8:$A$5007,"مصروف",$I$8:$I$5007,"&lt;&gt;مرفوض",$K$8:$K$5007,"&lt;&gt;نعم")&gt;0,"⚠ "&amp;COUNTIFS($B$8:$B$5007,B3555,$A$8:$A$5007,"مصروف",$I$8:$I$5007,"&lt;&gt;مرفوض",$K$8:$K$5007,"&lt;&gt;نعم")&amp;" مصروف غير مسوى",IF(L3555="تمت التسوية",IF(P3555=0,"✔ متوازنة وتمت التسوية","✔ تمت التسوية – متبقي "&amp;TEXT(P3555,"#,##0")),IF(P3555&gt;0,"متبقي "&amp;TEXT(P3555,"#,##0"),"✔ متوازنة"))))),IF(R3555=0,"⚠ أضف سطر عهدة أولًا",IF(OR(C3555="",N(G3555)=0),"⚠ أكمل التاريخ والقيمة",IF(S3555="","⚠ التاريخ خارج السنة المالية",IF(H3555="","⚠ اختر بند الموازنة",IF(I3555="مرفوض","✖ مرفوض من المدير",IF(I3555&lt;&gt;"موافق","⏳ بانتظار موافقة المدير",IF(K3555&lt;&gt;"نعم","⚠ غير مسوى مع الحسابات","✔ معتمد ومسوى")))))))))</f>
        <v/>
      </c>
      <c r="R3555">
        <f>N(R3554)+IF(A3555="عهدة",1,0)</f>
        <v/>
      </c>
      <c r="S3555">
        <f>IF(C3555="","",IF(AND(C3555&gt;=DATE(2026,9,1),C3555&lt;=DATE(2027,8,31)),(YEAR(C3555)-2026)*12+MONTH(C3555)-8,""))</f>
        <v/>
      </c>
      <c r="T3555">
        <f>IF(AND(A3555="مصروف",R3555&gt;0,I3555="موافق",S3555&lt;&gt;"",H3555&lt;&gt;""),N(G3555),0)</f>
        <v/>
      </c>
    </row>
    <row r="3556">
      <c r="A3556" s="19" t="n"/>
      <c r="B3556" s="20">
        <f>IF(A3556="","",IF(R3556=0,"⚠ أضف سطر عهدة أولًا","BDR-"&amp;TEXT(R3556,"000")))</f>
        <v/>
      </c>
      <c r="C3556" s="21" t="n"/>
      <c r="D3556" s="20">
        <f>IF(C3556="","",IF(S3556="","خارج السنة المالية",INDEX(القوائم!$D$2:$D$13,S3556)))</f>
        <v/>
      </c>
      <c r="E3556" s="22" t="n"/>
      <c r="F3556" s="23" t="n"/>
      <c r="G3556" s="23" t="n"/>
      <c r="H3556" s="22" t="n"/>
      <c r="I3556" s="19" t="n"/>
      <c r="J3556" s="21" t="n"/>
      <c r="K3556" s="19" t="n"/>
      <c r="L3556" s="19" t="n"/>
      <c r="M3556" s="21" t="n"/>
      <c r="N3556" s="22" t="n"/>
      <c r="O3556" s="24">
        <f>IF(A3556&lt;&gt;"عهدة","",SUMIFS($G$8:$G$5007,$B$8:$B$5007,B3556,$A$8:$A$5007,"مصروف",$I$8:$I$5007,"&lt;&gt;مرفوض"))</f>
        <v/>
      </c>
      <c r="P3556" s="25">
        <f>IF(A3556&lt;&gt;"عهدة","",N(F3556)-O3556)</f>
        <v/>
      </c>
      <c r="Q3556" s="26">
        <f>IF(A3556="","",IF(A3556="عهدة",IF(N(F3556)=0,"⚠ أدخل قيمة العهدة",IF(P3556&lt;0,"⛔ عجز / زيادة مصروفات "&amp;TEXT(-P3556,"#,##0"),IF(COUNTIFS($B$8:$B$5007,B3556,$A$8:$A$5007,"مصروف",$I$8:$I$5007,"&lt;&gt;مرفوض",$K$8:$K$5007,"&lt;&gt;نعم")&gt;0,"⚠ "&amp;COUNTIFS($B$8:$B$5007,B3556,$A$8:$A$5007,"مصروف",$I$8:$I$5007,"&lt;&gt;مرفوض",$K$8:$K$5007,"&lt;&gt;نعم")&amp;" مصروف غير مسوى",IF(L3556="تمت التسوية",IF(P3556=0,"✔ متوازنة وتمت التسوية","✔ تمت التسوية – متبقي "&amp;TEXT(P3556,"#,##0")),IF(P3556&gt;0,"متبقي "&amp;TEXT(P3556,"#,##0"),"✔ متوازنة"))))),IF(R3556=0,"⚠ أضف سطر عهدة أولًا",IF(OR(C3556="",N(G3556)=0),"⚠ أكمل التاريخ والقيمة",IF(S3556="","⚠ التاريخ خارج السنة المالية",IF(H3556="","⚠ اختر بند الموازنة",IF(I3556="مرفوض","✖ مرفوض من المدير",IF(I3556&lt;&gt;"موافق","⏳ بانتظار موافقة المدير",IF(K3556&lt;&gt;"نعم","⚠ غير مسوى مع الحسابات","✔ معتمد ومسوى")))))))))</f>
        <v/>
      </c>
      <c r="R3556">
        <f>N(R3555)+IF(A3556="عهدة",1,0)</f>
        <v/>
      </c>
      <c r="S3556">
        <f>IF(C3556="","",IF(AND(C3556&gt;=DATE(2026,9,1),C3556&lt;=DATE(2027,8,31)),(YEAR(C3556)-2026)*12+MONTH(C3556)-8,""))</f>
        <v/>
      </c>
      <c r="T3556">
        <f>IF(AND(A3556="مصروف",R3556&gt;0,I3556="موافق",S3556&lt;&gt;"",H3556&lt;&gt;""),N(G3556),0)</f>
        <v/>
      </c>
    </row>
    <row r="3557">
      <c r="A3557" s="19" t="n"/>
      <c r="B3557" s="20">
        <f>IF(A3557="","",IF(R3557=0,"⚠ أضف سطر عهدة أولًا","BDR-"&amp;TEXT(R3557,"000")))</f>
        <v/>
      </c>
      <c r="C3557" s="21" t="n"/>
      <c r="D3557" s="20">
        <f>IF(C3557="","",IF(S3557="","خارج السنة المالية",INDEX(القوائم!$D$2:$D$13,S3557)))</f>
        <v/>
      </c>
      <c r="E3557" s="22" t="n"/>
      <c r="F3557" s="23" t="n"/>
      <c r="G3557" s="23" t="n"/>
      <c r="H3557" s="22" t="n"/>
      <c r="I3557" s="19" t="n"/>
      <c r="J3557" s="21" t="n"/>
      <c r="K3557" s="19" t="n"/>
      <c r="L3557" s="19" t="n"/>
      <c r="M3557" s="21" t="n"/>
      <c r="N3557" s="22" t="n"/>
      <c r="O3557" s="24">
        <f>IF(A3557&lt;&gt;"عهدة","",SUMIFS($G$8:$G$5007,$B$8:$B$5007,B3557,$A$8:$A$5007,"مصروف",$I$8:$I$5007,"&lt;&gt;مرفوض"))</f>
        <v/>
      </c>
      <c r="P3557" s="25">
        <f>IF(A3557&lt;&gt;"عهدة","",N(F3557)-O3557)</f>
        <v/>
      </c>
      <c r="Q3557" s="26">
        <f>IF(A3557="","",IF(A3557="عهدة",IF(N(F3557)=0,"⚠ أدخل قيمة العهدة",IF(P3557&lt;0,"⛔ عجز / زيادة مصروفات "&amp;TEXT(-P3557,"#,##0"),IF(COUNTIFS($B$8:$B$5007,B3557,$A$8:$A$5007,"مصروف",$I$8:$I$5007,"&lt;&gt;مرفوض",$K$8:$K$5007,"&lt;&gt;نعم")&gt;0,"⚠ "&amp;COUNTIFS($B$8:$B$5007,B3557,$A$8:$A$5007,"مصروف",$I$8:$I$5007,"&lt;&gt;مرفوض",$K$8:$K$5007,"&lt;&gt;نعم")&amp;" مصروف غير مسوى",IF(L3557="تمت التسوية",IF(P3557=0,"✔ متوازنة وتمت التسوية","✔ تمت التسوية – متبقي "&amp;TEXT(P3557,"#,##0")),IF(P3557&gt;0,"متبقي "&amp;TEXT(P3557,"#,##0"),"✔ متوازنة"))))),IF(R3557=0,"⚠ أضف سطر عهدة أولًا",IF(OR(C3557="",N(G3557)=0),"⚠ أكمل التاريخ والقيمة",IF(S3557="","⚠ التاريخ خارج السنة المالية",IF(H3557="","⚠ اختر بند الموازنة",IF(I3557="مرفوض","✖ مرفوض من المدير",IF(I3557&lt;&gt;"موافق","⏳ بانتظار موافقة المدير",IF(K3557&lt;&gt;"نعم","⚠ غير مسوى مع الحسابات","✔ معتمد ومسوى")))))))))</f>
        <v/>
      </c>
      <c r="R3557">
        <f>N(R3556)+IF(A3557="عهدة",1,0)</f>
        <v/>
      </c>
      <c r="S3557">
        <f>IF(C3557="","",IF(AND(C3557&gt;=DATE(2026,9,1),C3557&lt;=DATE(2027,8,31)),(YEAR(C3557)-2026)*12+MONTH(C3557)-8,""))</f>
        <v/>
      </c>
      <c r="T3557">
        <f>IF(AND(A3557="مصروف",R3557&gt;0,I3557="موافق",S3557&lt;&gt;"",H3557&lt;&gt;""),N(G3557),0)</f>
        <v/>
      </c>
    </row>
    <row r="3558">
      <c r="A3558" s="19" t="n"/>
      <c r="B3558" s="20">
        <f>IF(A3558="","",IF(R3558=0,"⚠ أضف سطر عهدة أولًا","BDR-"&amp;TEXT(R3558,"000")))</f>
        <v/>
      </c>
      <c r="C3558" s="21" t="n"/>
      <c r="D3558" s="20">
        <f>IF(C3558="","",IF(S3558="","خارج السنة المالية",INDEX(القوائم!$D$2:$D$13,S3558)))</f>
        <v/>
      </c>
      <c r="E3558" s="22" t="n"/>
      <c r="F3558" s="23" t="n"/>
      <c r="G3558" s="23" t="n"/>
      <c r="H3558" s="22" t="n"/>
      <c r="I3558" s="19" t="n"/>
      <c r="J3558" s="21" t="n"/>
      <c r="K3558" s="19" t="n"/>
      <c r="L3558" s="19" t="n"/>
      <c r="M3558" s="21" t="n"/>
      <c r="N3558" s="22" t="n"/>
      <c r="O3558" s="24">
        <f>IF(A3558&lt;&gt;"عهدة","",SUMIFS($G$8:$G$5007,$B$8:$B$5007,B3558,$A$8:$A$5007,"مصروف",$I$8:$I$5007,"&lt;&gt;مرفوض"))</f>
        <v/>
      </c>
      <c r="P3558" s="25">
        <f>IF(A3558&lt;&gt;"عهدة","",N(F3558)-O3558)</f>
        <v/>
      </c>
      <c r="Q3558" s="26">
        <f>IF(A3558="","",IF(A3558="عهدة",IF(N(F3558)=0,"⚠ أدخل قيمة العهدة",IF(P3558&lt;0,"⛔ عجز / زيادة مصروفات "&amp;TEXT(-P3558,"#,##0"),IF(COUNTIFS($B$8:$B$5007,B3558,$A$8:$A$5007,"مصروف",$I$8:$I$5007,"&lt;&gt;مرفوض",$K$8:$K$5007,"&lt;&gt;نعم")&gt;0,"⚠ "&amp;COUNTIFS($B$8:$B$5007,B3558,$A$8:$A$5007,"مصروف",$I$8:$I$5007,"&lt;&gt;مرفوض",$K$8:$K$5007,"&lt;&gt;نعم")&amp;" مصروف غير مسوى",IF(L3558="تمت التسوية",IF(P3558=0,"✔ متوازنة وتمت التسوية","✔ تمت التسوية – متبقي "&amp;TEXT(P3558,"#,##0")),IF(P3558&gt;0,"متبقي "&amp;TEXT(P3558,"#,##0"),"✔ متوازنة"))))),IF(R3558=0,"⚠ أضف سطر عهدة أولًا",IF(OR(C3558="",N(G3558)=0),"⚠ أكمل التاريخ والقيمة",IF(S3558="","⚠ التاريخ خارج السنة المالية",IF(H3558="","⚠ اختر بند الموازنة",IF(I3558="مرفوض","✖ مرفوض من المدير",IF(I3558&lt;&gt;"موافق","⏳ بانتظار موافقة المدير",IF(K3558&lt;&gt;"نعم","⚠ غير مسوى مع الحسابات","✔ معتمد ومسوى")))))))))</f>
        <v/>
      </c>
      <c r="R3558">
        <f>N(R3557)+IF(A3558="عهدة",1,0)</f>
        <v/>
      </c>
      <c r="S3558">
        <f>IF(C3558="","",IF(AND(C3558&gt;=DATE(2026,9,1),C3558&lt;=DATE(2027,8,31)),(YEAR(C3558)-2026)*12+MONTH(C3558)-8,""))</f>
        <v/>
      </c>
      <c r="T3558">
        <f>IF(AND(A3558="مصروف",R3558&gt;0,I3558="موافق",S3558&lt;&gt;"",H3558&lt;&gt;""),N(G3558),0)</f>
        <v/>
      </c>
    </row>
    <row r="3559">
      <c r="A3559" s="19" t="n"/>
      <c r="B3559" s="20">
        <f>IF(A3559="","",IF(R3559=0,"⚠ أضف سطر عهدة أولًا","BDR-"&amp;TEXT(R3559,"000")))</f>
        <v/>
      </c>
      <c r="C3559" s="21" t="n"/>
      <c r="D3559" s="20">
        <f>IF(C3559="","",IF(S3559="","خارج السنة المالية",INDEX(القوائم!$D$2:$D$13,S3559)))</f>
        <v/>
      </c>
      <c r="E3559" s="22" t="n"/>
      <c r="F3559" s="23" t="n"/>
      <c r="G3559" s="23" t="n"/>
      <c r="H3559" s="22" t="n"/>
      <c r="I3559" s="19" t="n"/>
      <c r="J3559" s="21" t="n"/>
      <c r="K3559" s="19" t="n"/>
      <c r="L3559" s="19" t="n"/>
      <c r="M3559" s="21" t="n"/>
      <c r="N3559" s="22" t="n"/>
      <c r="O3559" s="24">
        <f>IF(A3559&lt;&gt;"عهدة","",SUMIFS($G$8:$G$5007,$B$8:$B$5007,B3559,$A$8:$A$5007,"مصروف",$I$8:$I$5007,"&lt;&gt;مرفوض"))</f>
        <v/>
      </c>
      <c r="P3559" s="25">
        <f>IF(A3559&lt;&gt;"عهدة","",N(F3559)-O3559)</f>
        <v/>
      </c>
      <c r="Q3559" s="26">
        <f>IF(A3559="","",IF(A3559="عهدة",IF(N(F3559)=0,"⚠ أدخل قيمة العهدة",IF(P3559&lt;0,"⛔ عجز / زيادة مصروفات "&amp;TEXT(-P3559,"#,##0"),IF(COUNTIFS($B$8:$B$5007,B3559,$A$8:$A$5007,"مصروف",$I$8:$I$5007,"&lt;&gt;مرفوض",$K$8:$K$5007,"&lt;&gt;نعم")&gt;0,"⚠ "&amp;COUNTIFS($B$8:$B$5007,B3559,$A$8:$A$5007,"مصروف",$I$8:$I$5007,"&lt;&gt;مرفوض",$K$8:$K$5007,"&lt;&gt;نعم")&amp;" مصروف غير مسوى",IF(L3559="تمت التسوية",IF(P3559=0,"✔ متوازنة وتمت التسوية","✔ تمت التسوية – متبقي "&amp;TEXT(P3559,"#,##0")),IF(P3559&gt;0,"متبقي "&amp;TEXT(P3559,"#,##0"),"✔ متوازنة"))))),IF(R3559=0,"⚠ أضف سطر عهدة أولًا",IF(OR(C3559="",N(G3559)=0),"⚠ أكمل التاريخ والقيمة",IF(S3559="","⚠ التاريخ خارج السنة المالية",IF(H3559="","⚠ اختر بند الموازنة",IF(I3559="مرفوض","✖ مرفوض من المدير",IF(I3559&lt;&gt;"موافق","⏳ بانتظار موافقة المدير",IF(K3559&lt;&gt;"نعم","⚠ غير مسوى مع الحسابات","✔ معتمد ومسوى")))))))))</f>
        <v/>
      </c>
      <c r="R3559">
        <f>N(R3558)+IF(A3559="عهدة",1,0)</f>
        <v/>
      </c>
      <c r="S3559">
        <f>IF(C3559="","",IF(AND(C3559&gt;=DATE(2026,9,1),C3559&lt;=DATE(2027,8,31)),(YEAR(C3559)-2026)*12+MONTH(C3559)-8,""))</f>
        <v/>
      </c>
      <c r="T3559">
        <f>IF(AND(A3559="مصروف",R3559&gt;0,I3559="موافق",S3559&lt;&gt;"",H3559&lt;&gt;""),N(G3559),0)</f>
        <v/>
      </c>
    </row>
    <row r="3560">
      <c r="A3560" s="19" t="n"/>
      <c r="B3560" s="20">
        <f>IF(A3560="","",IF(R3560=0,"⚠ أضف سطر عهدة أولًا","BDR-"&amp;TEXT(R3560,"000")))</f>
        <v/>
      </c>
      <c r="C3560" s="21" t="n"/>
      <c r="D3560" s="20">
        <f>IF(C3560="","",IF(S3560="","خارج السنة المالية",INDEX(القوائم!$D$2:$D$13,S3560)))</f>
        <v/>
      </c>
      <c r="E3560" s="22" t="n"/>
      <c r="F3560" s="23" t="n"/>
      <c r="G3560" s="23" t="n"/>
      <c r="H3560" s="22" t="n"/>
      <c r="I3560" s="19" t="n"/>
      <c r="J3560" s="21" t="n"/>
      <c r="K3560" s="19" t="n"/>
      <c r="L3560" s="19" t="n"/>
      <c r="M3560" s="21" t="n"/>
      <c r="N3560" s="22" t="n"/>
      <c r="O3560" s="24">
        <f>IF(A3560&lt;&gt;"عهدة","",SUMIFS($G$8:$G$5007,$B$8:$B$5007,B3560,$A$8:$A$5007,"مصروف",$I$8:$I$5007,"&lt;&gt;مرفوض"))</f>
        <v/>
      </c>
      <c r="P3560" s="25">
        <f>IF(A3560&lt;&gt;"عهدة","",N(F3560)-O3560)</f>
        <v/>
      </c>
      <c r="Q3560" s="26">
        <f>IF(A3560="","",IF(A3560="عهدة",IF(N(F3560)=0,"⚠ أدخل قيمة العهدة",IF(P3560&lt;0,"⛔ عجز / زيادة مصروفات "&amp;TEXT(-P3560,"#,##0"),IF(COUNTIFS($B$8:$B$5007,B3560,$A$8:$A$5007,"مصروف",$I$8:$I$5007,"&lt;&gt;مرفوض",$K$8:$K$5007,"&lt;&gt;نعم")&gt;0,"⚠ "&amp;COUNTIFS($B$8:$B$5007,B3560,$A$8:$A$5007,"مصروف",$I$8:$I$5007,"&lt;&gt;مرفوض",$K$8:$K$5007,"&lt;&gt;نعم")&amp;" مصروف غير مسوى",IF(L3560="تمت التسوية",IF(P3560=0,"✔ متوازنة وتمت التسوية","✔ تمت التسوية – متبقي "&amp;TEXT(P3560,"#,##0")),IF(P3560&gt;0,"متبقي "&amp;TEXT(P3560,"#,##0"),"✔ متوازنة"))))),IF(R3560=0,"⚠ أضف سطر عهدة أولًا",IF(OR(C3560="",N(G3560)=0),"⚠ أكمل التاريخ والقيمة",IF(S3560="","⚠ التاريخ خارج السنة المالية",IF(H3560="","⚠ اختر بند الموازنة",IF(I3560="مرفوض","✖ مرفوض من المدير",IF(I3560&lt;&gt;"موافق","⏳ بانتظار موافقة المدير",IF(K3560&lt;&gt;"نعم","⚠ غير مسوى مع الحسابات","✔ معتمد ومسوى")))))))))</f>
        <v/>
      </c>
      <c r="R3560">
        <f>N(R3559)+IF(A3560="عهدة",1,0)</f>
        <v/>
      </c>
      <c r="S3560">
        <f>IF(C3560="","",IF(AND(C3560&gt;=DATE(2026,9,1),C3560&lt;=DATE(2027,8,31)),(YEAR(C3560)-2026)*12+MONTH(C3560)-8,""))</f>
        <v/>
      </c>
      <c r="T3560">
        <f>IF(AND(A3560="مصروف",R3560&gt;0,I3560="موافق",S3560&lt;&gt;"",H3560&lt;&gt;""),N(G3560),0)</f>
        <v/>
      </c>
    </row>
    <row r="3561">
      <c r="A3561" s="19" t="n"/>
      <c r="B3561" s="20">
        <f>IF(A3561="","",IF(R3561=0,"⚠ أضف سطر عهدة أولًا","BDR-"&amp;TEXT(R3561,"000")))</f>
        <v/>
      </c>
      <c r="C3561" s="21" t="n"/>
      <c r="D3561" s="20">
        <f>IF(C3561="","",IF(S3561="","خارج السنة المالية",INDEX(القوائم!$D$2:$D$13,S3561)))</f>
        <v/>
      </c>
      <c r="E3561" s="22" t="n"/>
      <c r="F3561" s="23" t="n"/>
      <c r="G3561" s="23" t="n"/>
      <c r="H3561" s="22" t="n"/>
      <c r="I3561" s="19" t="n"/>
      <c r="J3561" s="21" t="n"/>
      <c r="K3561" s="19" t="n"/>
      <c r="L3561" s="19" t="n"/>
      <c r="M3561" s="21" t="n"/>
      <c r="N3561" s="22" t="n"/>
      <c r="O3561" s="24">
        <f>IF(A3561&lt;&gt;"عهدة","",SUMIFS($G$8:$G$5007,$B$8:$B$5007,B3561,$A$8:$A$5007,"مصروف",$I$8:$I$5007,"&lt;&gt;مرفوض"))</f>
        <v/>
      </c>
      <c r="P3561" s="25">
        <f>IF(A3561&lt;&gt;"عهدة","",N(F3561)-O3561)</f>
        <v/>
      </c>
      <c r="Q3561" s="26">
        <f>IF(A3561="","",IF(A3561="عهدة",IF(N(F3561)=0,"⚠ أدخل قيمة العهدة",IF(P3561&lt;0,"⛔ عجز / زيادة مصروفات "&amp;TEXT(-P3561,"#,##0"),IF(COUNTIFS($B$8:$B$5007,B3561,$A$8:$A$5007,"مصروف",$I$8:$I$5007,"&lt;&gt;مرفوض",$K$8:$K$5007,"&lt;&gt;نعم")&gt;0,"⚠ "&amp;COUNTIFS($B$8:$B$5007,B3561,$A$8:$A$5007,"مصروف",$I$8:$I$5007,"&lt;&gt;مرفوض",$K$8:$K$5007,"&lt;&gt;نعم")&amp;" مصروف غير مسوى",IF(L3561="تمت التسوية",IF(P3561=0,"✔ متوازنة وتمت التسوية","✔ تمت التسوية – متبقي "&amp;TEXT(P3561,"#,##0")),IF(P3561&gt;0,"متبقي "&amp;TEXT(P3561,"#,##0"),"✔ متوازنة"))))),IF(R3561=0,"⚠ أضف سطر عهدة أولًا",IF(OR(C3561="",N(G3561)=0),"⚠ أكمل التاريخ والقيمة",IF(S3561="","⚠ التاريخ خارج السنة المالية",IF(H3561="","⚠ اختر بند الموازنة",IF(I3561="مرفوض","✖ مرفوض من المدير",IF(I3561&lt;&gt;"موافق","⏳ بانتظار موافقة المدير",IF(K3561&lt;&gt;"نعم","⚠ غير مسوى مع الحسابات","✔ معتمد ومسوى")))))))))</f>
        <v/>
      </c>
      <c r="R3561">
        <f>N(R3560)+IF(A3561="عهدة",1,0)</f>
        <v/>
      </c>
      <c r="S3561">
        <f>IF(C3561="","",IF(AND(C3561&gt;=DATE(2026,9,1),C3561&lt;=DATE(2027,8,31)),(YEAR(C3561)-2026)*12+MONTH(C3561)-8,""))</f>
        <v/>
      </c>
      <c r="T3561">
        <f>IF(AND(A3561="مصروف",R3561&gt;0,I3561="موافق",S3561&lt;&gt;"",H3561&lt;&gt;""),N(G3561),0)</f>
        <v/>
      </c>
    </row>
    <row r="3562">
      <c r="A3562" s="19" t="n"/>
      <c r="B3562" s="20">
        <f>IF(A3562="","",IF(R3562=0,"⚠ أضف سطر عهدة أولًا","BDR-"&amp;TEXT(R3562,"000")))</f>
        <v/>
      </c>
      <c r="C3562" s="21" t="n"/>
      <c r="D3562" s="20">
        <f>IF(C3562="","",IF(S3562="","خارج السنة المالية",INDEX(القوائم!$D$2:$D$13,S3562)))</f>
        <v/>
      </c>
      <c r="E3562" s="22" t="n"/>
      <c r="F3562" s="23" t="n"/>
      <c r="G3562" s="23" t="n"/>
      <c r="H3562" s="22" t="n"/>
      <c r="I3562" s="19" t="n"/>
      <c r="J3562" s="21" t="n"/>
      <c r="K3562" s="19" t="n"/>
      <c r="L3562" s="19" t="n"/>
      <c r="M3562" s="21" t="n"/>
      <c r="N3562" s="22" t="n"/>
      <c r="O3562" s="24">
        <f>IF(A3562&lt;&gt;"عهدة","",SUMIFS($G$8:$G$5007,$B$8:$B$5007,B3562,$A$8:$A$5007,"مصروف",$I$8:$I$5007,"&lt;&gt;مرفوض"))</f>
        <v/>
      </c>
      <c r="P3562" s="25">
        <f>IF(A3562&lt;&gt;"عهدة","",N(F3562)-O3562)</f>
        <v/>
      </c>
      <c r="Q3562" s="26">
        <f>IF(A3562="","",IF(A3562="عهدة",IF(N(F3562)=0,"⚠ أدخل قيمة العهدة",IF(P3562&lt;0,"⛔ عجز / زيادة مصروفات "&amp;TEXT(-P3562,"#,##0"),IF(COUNTIFS($B$8:$B$5007,B3562,$A$8:$A$5007,"مصروف",$I$8:$I$5007,"&lt;&gt;مرفوض",$K$8:$K$5007,"&lt;&gt;نعم")&gt;0,"⚠ "&amp;COUNTIFS($B$8:$B$5007,B3562,$A$8:$A$5007,"مصروف",$I$8:$I$5007,"&lt;&gt;مرفوض",$K$8:$K$5007,"&lt;&gt;نعم")&amp;" مصروف غير مسوى",IF(L3562="تمت التسوية",IF(P3562=0,"✔ متوازنة وتمت التسوية","✔ تمت التسوية – متبقي "&amp;TEXT(P3562,"#,##0")),IF(P3562&gt;0,"متبقي "&amp;TEXT(P3562,"#,##0"),"✔ متوازنة"))))),IF(R3562=0,"⚠ أضف سطر عهدة أولًا",IF(OR(C3562="",N(G3562)=0),"⚠ أكمل التاريخ والقيمة",IF(S3562="","⚠ التاريخ خارج السنة المالية",IF(H3562="","⚠ اختر بند الموازنة",IF(I3562="مرفوض","✖ مرفوض من المدير",IF(I3562&lt;&gt;"موافق","⏳ بانتظار موافقة المدير",IF(K3562&lt;&gt;"نعم","⚠ غير مسوى مع الحسابات","✔ معتمد ومسوى")))))))))</f>
        <v/>
      </c>
      <c r="R3562">
        <f>N(R3561)+IF(A3562="عهدة",1,0)</f>
        <v/>
      </c>
      <c r="S3562">
        <f>IF(C3562="","",IF(AND(C3562&gt;=DATE(2026,9,1),C3562&lt;=DATE(2027,8,31)),(YEAR(C3562)-2026)*12+MONTH(C3562)-8,""))</f>
        <v/>
      </c>
      <c r="T3562">
        <f>IF(AND(A3562="مصروف",R3562&gt;0,I3562="موافق",S3562&lt;&gt;"",H3562&lt;&gt;""),N(G3562),0)</f>
        <v/>
      </c>
    </row>
    <row r="3563">
      <c r="A3563" s="19" t="n"/>
      <c r="B3563" s="20">
        <f>IF(A3563="","",IF(R3563=0,"⚠ أضف سطر عهدة أولًا","BDR-"&amp;TEXT(R3563,"000")))</f>
        <v/>
      </c>
      <c r="C3563" s="21" t="n"/>
      <c r="D3563" s="20">
        <f>IF(C3563="","",IF(S3563="","خارج السنة المالية",INDEX(القوائم!$D$2:$D$13,S3563)))</f>
        <v/>
      </c>
      <c r="E3563" s="22" t="n"/>
      <c r="F3563" s="23" t="n"/>
      <c r="G3563" s="23" t="n"/>
      <c r="H3563" s="22" t="n"/>
      <c r="I3563" s="19" t="n"/>
      <c r="J3563" s="21" t="n"/>
      <c r="K3563" s="19" t="n"/>
      <c r="L3563" s="19" t="n"/>
      <c r="M3563" s="21" t="n"/>
      <c r="N3563" s="22" t="n"/>
      <c r="O3563" s="24">
        <f>IF(A3563&lt;&gt;"عهدة","",SUMIFS($G$8:$G$5007,$B$8:$B$5007,B3563,$A$8:$A$5007,"مصروف",$I$8:$I$5007,"&lt;&gt;مرفوض"))</f>
        <v/>
      </c>
      <c r="P3563" s="25">
        <f>IF(A3563&lt;&gt;"عهدة","",N(F3563)-O3563)</f>
        <v/>
      </c>
      <c r="Q3563" s="26">
        <f>IF(A3563="","",IF(A3563="عهدة",IF(N(F3563)=0,"⚠ أدخل قيمة العهدة",IF(P3563&lt;0,"⛔ عجز / زيادة مصروفات "&amp;TEXT(-P3563,"#,##0"),IF(COUNTIFS($B$8:$B$5007,B3563,$A$8:$A$5007,"مصروف",$I$8:$I$5007,"&lt;&gt;مرفوض",$K$8:$K$5007,"&lt;&gt;نعم")&gt;0,"⚠ "&amp;COUNTIFS($B$8:$B$5007,B3563,$A$8:$A$5007,"مصروف",$I$8:$I$5007,"&lt;&gt;مرفوض",$K$8:$K$5007,"&lt;&gt;نعم")&amp;" مصروف غير مسوى",IF(L3563="تمت التسوية",IF(P3563=0,"✔ متوازنة وتمت التسوية","✔ تمت التسوية – متبقي "&amp;TEXT(P3563,"#,##0")),IF(P3563&gt;0,"متبقي "&amp;TEXT(P3563,"#,##0"),"✔ متوازنة"))))),IF(R3563=0,"⚠ أضف سطر عهدة أولًا",IF(OR(C3563="",N(G3563)=0),"⚠ أكمل التاريخ والقيمة",IF(S3563="","⚠ التاريخ خارج السنة المالية",IF(H3563="","⚠ اختر بند الموازنة",IF(I3563="مرفوض","✖ مرفوض من المدير",IF(I3563&lt;&gt;"موافق","⏳ بانتظار موافقة المدير",IF(K3563&lt;&gt;"نعم","⚠ غير مسوى مع الحسابات","✔ معتمد ومسوى")))))))))</f>
        <v/>
      </c>
      <c r="R3563">
        <f>N(R3562)+IF(A3563="عهدة",1,0)</f>
        <v/>
      </c>
      <c r="S3563">
        <f>IF(C3563="","",IF(AND(C3563&gt;=DATE(2026,9,1),C3563&lt;=DATE(2027,8,31)),(YEAR(C3563)-2026)*12+MONTH(C3563)-8,""))</f>
        <v/>
      </c>
      <c r="T3563">
        <f>IF(AND(A3563="مصروف",R3563&gt;0,I3563="موافق",S3563&lt;&gt;"",H3563&lt;&gt;""),N(G3563),0)</f>
        <v/>
      </c>
    </row>
    <row r="3564">
      <c r="A3564" s="19" t="n"/>
      <c r="B3564" s="20">
        <f>IF(A3564="","",IF(R3564=0,"⚠ أضف سطر عهدة أولًا","BDR-"&amp;TEXT(R3564,"000")))</f>
        <v/>
      </c>
      <c r="C3564" s="21" t="n"/>
      <c r="D3564" s="20">
        <f>IF(C3564="","",IF(S3564="","خارج السنة المالية",INDEX(القوائم!$D$2:$D$13,S3564)))</f>
        <v/>
      </c>
      <c r="E3564" s="22" t="n"/>
      <c r="F3564" s="23" t="n"/>
      <c r="G3564" s="23" t="n"/>
      <c r="H3564" s="22" t="n"/>
      <c r="I3564" s="19" t="n"/>
      <c r="J3564" s="21" t="n"/>
      <c r="K3564" s="19" t="n"/>
      <c r="L3564" s="19" t="n"/>
      <c r="M3564" s="21" t="n"/>
      <c r="N3564" s="22" t="n"/>
      <c r="O3564" s="24">
        <f>IF(A3564&lt;&gt;"عهدة","",SUMIFS($G$8:$G$5007,$B$8:$B$5007,B3564,$A$8:$A$5007,"مصروف",$I$8:$I$5007,"&lt;&gt;مرفوض"))</f>
        <v/>
      </c>
      <c r="P3564" s="25">
        <f>IF(A3564&lt;&gt;"عهدة","",N(F3564)-O3564)</f>
        <v/>
      </c>
      <c r="Q3564" s="26">
        <f>IF(A3564="","",IF(A3564="عهدة",IF(N(F3564)=0,"⚠ أدخل قيمة العهدة",IF(P3564&lt;0,"⛔ عجز / زيادة مصروفات "&amp;TEXT(-P3564,"#,##0"),IF(COUNTIFS($B$8:$B$5007,B3564,$A$8:$A$5007,"مصروف",$I$8:$I$5007,"&lt;&gt;مرفوض",$K$8:$K$5007,"&lt;&gt;نعم")&gt;0,"⚠ "&amp;COUNTIFS($B$8:$B$5007,B3564,$A$8:$A$5007,"مصروف",$I$8:$I$5007,"&lt;&gt;مرفوض",$K$8:$K$5007,"&lt;&gt;نعم")&amp;" مصروف غير مسوى",IF(L3564="تمت التسوية",IF(P3564=0,"✔ متوازنة وتمت التسوية","✔ تمت التسوية – متبقي "&amp;TEXT(P3564,"#,##0")),IF(P3564&gt;0,"متبقي "&amp;TEXT(P3564,"#,##0"),"✔ متوازنة"))))),IF(R3564=0,"⚠ أضف سطر عهدة أولًا",IF(OR(C3564="",N(G3564)=0),"⚠ أكمل التاريخ والقيمة",IF(S3564="","⚠ التاريخ خارج السنة المالية",IF(H3564="","⚠ اختر بند الموازنة",IF(I3564="مرفوض","✖ مرفوض من المدير",IF(I3564&lt;&gt;"موافق","⏳ بانتظار موافقة المدير",IF(K3564&lt;&gt;"نعم","⚠ غير مسوى مع الحسابات","✔ معتمد ومسوى")))))))))</f>
        <v/>
      </c>
      <c r="R3564">
        <f>N(R3563)+IF(A3564="عهدة",1,0)</f>
        <v/>
      </c>
      <c r="S3564">
        <f>IF(C3564="","",IF(AND(C3564&gt;=DATE(2026,9,1),C3564&lt;=DATE(2027,8,31)),(YEAR(C3564)-2026)*12+MONTH(C3564)-8,""))</f>
        <v/>
      </c>
      <c r="T3564">
        <f>IF(AND(A3564="مصروف",R3564&gt;0,I3564="موافق",S3564&lt;&gt;"",H3564&lt;&gt;""),N(G3564),0)</f>
        <v/>
      </c>
    </row>
    <row r="3565">
      <c r="A3565" s="19" t="n"/>
      <c r="B3565" s="20">
        <f>IF(A3565="","",IF(R3565=0,"⚠ أضف سطر عهدة أولًا","BDR-"&amp;TEXT(R3565,"000")))</f>
        <v/>
      </c>
      <c r="C3565" s="21" t="n"/>
      <c r="D3565" s="20">
        <f>IF(C3565="","",IF(S3565="","خارج السنة المالية",INDEX(القوائم!$D$2:$D$13,S3565)))</f>
        <v/>
      </c>
      <c r="E3565" s="22" t="n"/>
      <c r="F3565" s="23" t="n"/>
      <c r="G3565" s="23" t="n"/>
      <c r="H3565" s="22" t="n"/>
      <c r="I3565" s="19" t="n"/>
      <c r="J3565" s="21" t="n"/>
      <c r="K3565" s="19" t="n"/>
      <c r="L3565" s="19" t="n"/>
      <c r="M3565" s="21" t="n"/>
      <c r="N3565" s="22" t="n"/>
      <c r="O3565" s="24">
        <f>IF(A3565&lt;&gt;"عهدة","",SUMIFS($G$8:$G$5007,$B$8:$B$5007,B3565,$A$8:$A$5007,"مصروف",$I$8:$I$5007,"&lt;&gt;مرفوض"))</f>
        <v/>
      </c>
      <c r="P3565" s="25">
        <f>IF(A3565&lt;&gt;"عهدة","",N(F3565)-O3565)</f>
        <v/>
      </c>
      <c r="Q3565" s="26">
        <f>IF(A3565="","",IF(A3565="عهدة",IF(N(F3565)=0,"⚠ أدخل قيمة العهدة",IF(P3565&lt;0,"⛔ عجز / زيادة مصروفات "&amp;TEXT(-P3565,"#,##0"),IF(COUNTIFS($B$8:$B$5007,B3565,$A$8:$A$5007,"مصروف",$I$8:$I$5007,"&lt;&gt;مرفوض",$K$8:$K$5007,"&lt;&gt;نعم")&gt;0,"⚠ "&amp;COUNTIFS($B$8:$B$5007,B3565,$A$8:$A$5007,"مصروف",$I$8:$I$5007,"&lt;&gt;مرفوض",$K$8:$K$5007,"&lt;&gt;نعم")&amp;" مصروف غير مسوى",IF(L3565="تمت التسوية",IF(P3565=0,"✔ متوازنة وتمت التسوية","✔ تمت التسوية – متبقي "&amp;TEXT(P3565,"#,##0")),IF(P3565&gt;0,"متبقي "&amp;TEXT(P3565,"#,##0"),"✔ متوازنة"))))),IF(R3565=0,"⚠ أضف سطر عهدة أولًا",IF(OR(C3565="",N(G3565)=0),"⚠ أكمل التاريخ والقيمة",IF(S3565="","⚠ التاريخ خارج السنة المالية",IF(H3565="","⚠ اختر بند الموازنة",IF(I3565="مرفوض","✖ مرفوض من المدير",IF(I3565&lt;&gt;"موافق","⏳ بانتظار موافقة المدير",IF(K3565&lt;&gt;"نعم","⚠ غير مسوى مع الحسابات","✔ معتمد ومسوى")))))))))</f>
        <v/>
      </c>
      <c r="R3565">
        <f>N(R3564)+IF(A3565="عهدة",1,0)</f>
        <v/>
      </c>
      <c r="S3565">
        <f>IF(C3565="","",IF(AND(C3565&gt;=DATE(2026,9,1),C3565&lt;=DATE(2027,8,31)),(YEAR(C3565)-2026)*12+MONTH(C3565)-8,""))</f>
        <v/>
      </c>
      <c r="T3565">
        <f>IF(AND(A3565="مصروف",R3565&gt;0,I3565="موافق",S3565&lt;&gt;"",H3565&lt;&gt;""),N(G3565),0)</f>
        <v/>
      </c>
    </row>
    <row r="3566">
      <c r="A3566" s="19" t="n"/>
      <c r="B3566" s="20">
        <f>IF(A3566="","",IF(R3566=0,"⚠ أضف سطر عهدة أولًا","BDR-"&amp;TEXT(R3566,"000")))</f>
        <v/>
      </c>
      <c r="C3566" s="21" t="n"/>
      <c r="D3566" s="20">
        <f>IF(C3566="","",IF(S3566="","خارج السنة المالية",INDEX(القوائم!$D$2:$D$13,S3566)))</f>
        <v/>
      </c>
      <c r="E3566" s="22" t="n"/>
      <c r="F3566" s="23" t="n"/>
      <c r="G3566" s="23" t="n"/>
      <c r="H3566" s="22" t="n"/>
      <c r="I3566" s="19" t="n"/>
      <c r="J3566" s="21" t="n"/>
      <c r="K3566" s="19" t="n"/>
      <c r="L3566" s="19" t="n"/>
      <c r="M3566" s="21" t="n"/>
      <c r="N3566" s="22" t="n"/>
      <c r="O3566" s="24">
        <f>IF(A3566&lt;&gt;"عهدة","",SUMIFS($G$8:$G$5007,$B$8:$B$5007,B3566,$A$8:$A$5007,"مصروف",$I$8:$I$5007,"&lt;&gt;مرفوض"))</f>
        <v/>
      </c>
      <c r="P3566" s="25">
        <f>IF(A3566&lt;&gt;"عهدة","",N(F3566)-O3566)</f>
        <v/>
      </c>
      <c r="Q3566" s="26">
        <f>IF(A3566="","",IF(A3566="عهدة",IF(N(F3566)=0,"⚠ أدخل قيمة العهدة",IF(P3566&lt;0,"⛔ عجز / زيادة مصروفات "&amp;TEXT(-P3566,"#,##0"),IF(COUNTIFS($B$8:$B$5007,B3566,$A$8:$A$5007,"مصروف",$I$8:$I$5007,"&lt;&gt;مرفوض",$K$8:$K$5007,"&lt;&gt;نعم")&gt;0,"⚠ "&amp;COUNTIFS($B$8:$B$5007,B3566,$A$8:$A$5007,"مصروف",$I$8:$I$5007,"&lt;&gt;مرفوض",$K$8:$K$5007,"&lt;&gt;نعم")&amp;" مصروف غير مسوى",IF(L3566="تمت التسوية",IF(P3566=0,"✔ متوازنة وتمت التسوية","✔ تمت التسوية – متبقي "&amp;TEXT(P3566,"#,##0")),IF(P3566&gt;0,"متبقي "&amp;TEXT(P3566,"#,##0"),"✔ متوازنة"))))),IF(R3566=0,"⚠ أضف سطر عهدة أولًا",IF(OR(C3566="",N(G3566)=0),"⚠ أكمل التاريخ والقيمة",IF(S3566="","⚠ التاريخ خارج السنة المالية",IF(H3566="","⚠ اختر بند الموازنة",IF(I3566="مرفوض","✖ مرفوض من المدير",IF(I3566&lt;&gt;"موافق","⏳ بانتظار موافقة المدير",IF(K3566&lt;&gt;"نعم","⚠ غير مسوى مع الحسابات","✔ معتمد ومسوى")))))))))</f>
        <v/>
      </c>
      <c r="R3566">
        <f>N(R3565)+IF(A3566="عهدة",1,0)</f>
        <v/>
      </c>
      <c r="S3566">
        <f>IF(C3566="","",IF(AND(C3566&gt;=DATE(2026,9,1),C3566&lt;=DATE(2027,8,31)),(YEAR(C3566)-2026)*12+MONTH(C3566)-8,""))</f>
        <v/>
      </c>
      <c r="T3566">
        <f>IF(AND(A3566="مصروف",R3566&gt;0,I3566="موافق",S3566&lt;&gt;"",H3566&lt;&gt;""),N(G3566),0)</f>
        <v/>
      </c>
    </row>
    <row r="3567">
      <c r="A3567" s="19" t="n"/>
      <c r="B3567" s="20">
        <f>IF(A3567="","",IF(R3567=0,"⚠ أضف سطر عهدة أولًا","BDR-"&amp;TEXT(R3567,"000")))</f>
        <v/>
      </c>
      <c r="C3567" s="21" t="n"/>
      <c r="D3567" s="20">
        <f>IF(C3567="","",IF(S3567="","خارج السنة المالية",INDEX(القوائم!$D$2:$D$13,S3567)))</f>
        <v/>
      </c>
      <c r="E3567" s="22" t="n"/>
      <c r="F3567" s="23" t="n"/>
      <c r="G3567" s="23" t="n"/>
      <c r="H3567" s="22" t="n"/>
      <c r="I3567" s="19" t="n"/>
      <c r="J3567" s="21" t="n"/>
      <c r="K3567" s="19" t="n"/>
      <c r="L3567" s="19" t="n"/>
      <c r="M3567" s="21" t="n"/>
      <c r="N3567" s="22" t="n"/>
      <c r="O3567" s="24">
        <f>IF(A3567&lt;&gt;"عهدة","",SUMIFS($G$8:$G$5007,$B$8:$B$5007,B3567,$A$8:$A$5007,"مصروف",$I$8:$I$5007,"&lt;&gt;مرفوض"))</f>
        <v/>
      </c>
      <c r="P3567" s="25">
        <f>IF(A3567&lt;&gt;"عهدة","",N(F3567)-O3567)</f>
        <v/>
      </c>
      <c r="Q3567" s="26">
        <f>IF(A3567="","",IF(A3567="عهدة",IF(N(F3567)=0,"⚠ أدخل قيمة العهدة",IF(P3567&lt;0,"⛔ عجز / زيادة مصروفات "&amp;TEXT(-P3567,"#,##0"),IF(COUNTIFS($B$8:$B$5007,B3567,$A$8:$A$5007,"مصروف",$I$8:$I$5007,"&lt;&gt;مرفوض",$K$8:$K$5007,"&lt;&gt;نعم")&gt;0,"⚠ "&amp;COUNTIFS($B$8:$B$5007,B3567,$A$8:$A$5007,"مصروف",$I$8:$I$5007,"&lt;&gt;مرفوض",$K$8:$K$5007,"&lt;&gt;نعم")&amp;" مصروف غير مسوى",IF(L3567="تمت التسوية",IF(P3567=0,"✔ متوازنة وتمت التسوية","✔ تمت التسوية – متبقي "&amp;TEXT(P3567,"#,##0")),IF(P3567&gt;0,"متبقي "&amp;TEXT(P3567,"#,##0"),"✔ متوازنة"))))),IF(R3567=0,"⚠ أضف سطر عهدة أولًا",IF(OR(C3567="",N(G3567)=0),"⚠ أكمل التاريخ والقيمة",IF(S3567="","⚠ التاريخ خارج السنة المالية",IF(H3567="","⚠ اختر بند الموازنة",IF(I3567="مرفوض","✖ مرفوض من المدير",IF(I3567&lt;&gt;"موافق","⏳ بانتظار موافقة المدير",IF(K3567&lt;&gt;"نعم","⚠ غير مسوى مع الحسابات","✔ معتمد ومسوى")))))))))</f>
        <v/>
      </c>
      <c r="R3567">
        <f>N(R3566)+IF(A3567="عهدة",1,0)</f>
        <v/>
      </c>
      <c r="S3567">
        <f>IF(C3567="","",IF(AND(C3567&gt;=DATE(2026,9,1),C3567&lt;=DATE(2027,8,31)),(YEAR(C3567)-2026)*12+MONTH(C3567)-8,""))</f>
        <v/>
      </c>
      <c r="T3567">
        <f>IF(AND(A3567="مصروف",R3567&gt;0,I3567="موافق",S3567&lt;&gt;"",H3567&lt;&gt;""),N(G3567),0)</f>
        <v/>
      </c>
    </row>
    <row r="3568">
      <c r="A3568" s="19" t="n"/>
      <c r="B3568" s="20">
        <f>IF(A3568="","",IF(R3568=0,"⚠ أضف سطر عهدة أولًا","BDR-"&amp;TEXT(R3568,"000")))</f>
        <v/>
      </c>
      <c r="C3568" s="21" t="n"/>
      <c r="D3568" s="20">
        <f>IF(C3568="","",IF(S3568="","خارج السنة المالية",INDEX(القوائم!$D$2:$D$13,S3568)))</f>
        <v/>
      </c>
      <c r="E3568" s="22" t="n"/>
      <c r="F3568" s="23" t="n"/>
      <c r="G3568" s="23" t="n"/>
      <c r="H3568" s="22" t="n"/>
      <c r="I3568" s="19" t="n"/>
      <c r="J3568" s="21" t="n"/>
      <c r="K3568" s="19" t="n"/>
      <c r="L3568" s="19" t="n"/>
      <c r="M3568" s="21" t="n"/>
      <c r="N3568" s="22" t="n"/>
      <c r="O3568" s="24">
        <f>IF(A3568&lt;&gt;"عهدة","",SUMIFS($G$8:$G$5007,$B$8:$B$5007,B3568,$A$8:$A$5007,"مصروف",$I$8:$I$5007,"&lt;&gt;مرفوض"))</f>
        <v/>
      </c>
      <c r="P3568" s="25">
        <f>IF(A3568&lt;&gt;"عهدة","",N(F3568)-O3568)</f>
        <v/>
      </c>
      <c r="Q3568" s="26">
        <f>IF(A3568="","",IF(A3568="عهدة",IF(N(F3568)=0,"⚠ أدخل قيمة العهدة",IF(P3568&lt;0,"⛔ عجز / زيادة مصروفات "&amp;TEXT(-P3568,"#,##0"),IF(COUNTIFS($B$8:$B$5007,B3568,$A$8:$A$5007,"مصروف",$I$8:$I$5007,"&lt;&gt;مرفوض",$K$8:$K$5007,"&lt;&gt;نعم")&gt;0,"⚠ "&amp;COUNTIFS($B$8:$B$5007,B3568,$A$8:$A$5007,"مصروف",$I$8:$I$5007,"&lt;&gt;مرفوض",$K$8:$K$5007,"&lt;&gt;نعم")&amp;" مصروف غير مسوى",IF(L3568="تمت التسوية",IF(P3568=0,"✔ متوازنة وتمت التسوية","✔ تمت التسوية – متبقي "&amp;TEXT(P3568,"#,##0")),IF(P3568&gt;0,"متبقي "&amp;TEXT(P3568,"#,##0"),"✔ متوازنة"))))),IF(R3568=0,"⚠ أضف سطر عهدة أولًا",IF(OR(C3568="",N(G3568)=0),"⚠ أكمل التاريخ والقيمة",IF(S3568="","⚠ التاريخ خارج السنة المالية",IF(H3568="","⚠ اختر بند الموازنة",IF(I3568="مرفوض","✖ مرفوض من المدير",IF(I3568&lt;&gt;"موافق","⏳ بانتظار موافقة المدير",IF(K3568&lt;&gt;"نعم","⚠ غير مسوى مع الحسابات","✔ معتمد ومسوى")))))))))</f>
        <v/>
      </c>
      <c r="R3568">
        <f>N(R3567)+IF(A3568="عهدة",1,0)</f>
        <v/>
      </c>
      <c r="S3568">
        <f>IF(C3568="","",IF(AND(C3568&gt;=DATE(2026,9,1),C3568&lt;=DATE(2027,8,31)),(YEAR(C3568)-2026)*12+MONTH(C3568)-8,""))</f>
        <v/>
      </c>
      <c r="T3568">
        <f>IF(AND(A3568="مصروف",R3568&gt;0,I3568="موافق",S3568&lt;&gt;"",H3568&lt;&gt;""),N(G3568),0)</f>
        <v/>
      </c>
    </row>
    <row r="3569">
      <c r="A3569" s="19" t="n"/>
      <c r="B3569" s="20">
        <f>IF(A3569="","",IF(R3569=0,"⚠ أضف سطر عهدة أولًا","BDR-"&amp;TEXT(R3569,"000")))</f>
        <v/>
      </c>
      <c r="C3569" s="21" t="n"/>
      <c r="D3569" s="20">
        <f>IF(C3569="","",IF(S3569="","خارج السنة المالية",INDEX(القوائم!$D$2:$D$13,S3569)))</f>
        <v/>
      </c>
      <c r="E3569" s="22" t="n"/>
      <c r="F3569" s="23" t="n"/>
      <c r="G3569" s="23" t="n"/>
      <c r="H3569" s="22" t="n"/>
      <c r="I3569" s="19" t="n"/>
      <c r="J3569" s="21" t="n"/>
      <c r="K3569" s="19" t="n"/>
      <c r="L3569" s="19" t="n"/>
      <c r="M3569" s="21" t="n"/>
      <c r="N3569" s="22" t="n"/>
      <c r="O3569" s="24">
        <f>IF(A3569&lt;&gt;"عهدة","",SUMIFS($G$8:$G$5007,$B$8:$B$5007,B3569,$A$8:$A$5007,"مصروف",$I$8:$I$5007,"&lt;&gt;مرفوض"))</f>
        <v/>
      </c>
      <c r="P3569" s="25">
        <f>IF(A3569&lt;&gt;"عهدة","",N(F3569)-O3569)</f>
        <v/>
      </c>
      <c r="Q3569" s="26">
        <f>IF(A3569="","",IF(A3569="عهدة",IF(N(F3569)=0,"⚠ أدخل قيمة العهدة",IF(P3569&lt;0,"⛔ عجز / زيادة مصروفات "&amp;TEXT(-P3569,"#,##0"),IF(COUNTIFS($B$8:$B$5007,B3569,$A$8:$A$5007,"مصروف",$I$8:$I$5007,"&lt;&gt;مرفوض",$K$8:$K$5007,"&lt;&gt;نعم")&gt;0,"⚠ "&amp;COUNTIFS($B$8:$B$5007,B3569,$A$8:$A$5007,"مصروف",$I$8:$I$5007,"&lt;&gt;مرفوض",$K$8:$K$5007,"&lt;&gt;نعم")&amp;" مصروف غير مسوى",IF(L3569="تمت التسوية",IF(P3569=0,"✔ متوازنة وتمت التسوية","✔ تمت التسوية – متبقي "&amp;TEXT(P3569,"#,##0")),IF(P3569&gt;0,"متبقي "&amp;TEXT(P3569,"#,##0"),"✔ متوازنة"))))),IF(R3569=0,"⚠ أضف سطر عهدة أولًا",IF(OR(C3569="",N(G3569)=0),"⚠ أكمل التاريخ والقيمة",IF(S3569="","⚠ التاريخ خارج السنة المالية",IF(H3569="","⚠ اختر بند الموازنة",IF(I3569="مرفوض","✖ مرفوض من المدير",IF(I3569&lt;&gt;"موافق","⏳ بانتظار موافقة المدير",IF(K3569&lt;&gt;"نعم","⚠ غير مسوى مع الحسابات","✔ معتمد ومسوى")))))))))</f>
        <v/>
      </c>
      <c r="R3569">
        <f>N(R3568)+IF(A3569="عهدة",1,0)</f>
        <v/>
      </c>
      <c r="S3569">
        <f>IF(C3569="","",IF(AND(C3569&gt;=DATE(2026,9,1),C3569&lt;=DATE(2027,8,31)),(YEAR(C3569)-2026)*12+MONTH(C3569)-8,""))</f>
        <v/>
      </c>
      <c r="T3569">
        <f>IF(AND(A3569="مصروف",R3569&gt;0,I3569="موافق",S3569&lt;&gt;"",H3569&lt;&gt;""),N(G3569),0)</f>
        <v/>
      </c>
    </row>
    <row r="3570">
      <c r="A3570" s="19" t="n"/>
      <c r="B3570" s="20">
        <f>IF(A3570="","",IF(R3570=0,"⚠ أضف سطر عهدة أولًا","BDR-"&amp;TEXT(R3570,"000")))</f>
        <v/>
      </c>
      <c r="C3570" s="21" t="n"/>
      <c r="D3570" s="20">
        <f>IF(C3570="","",IF(S3570="","خارج السنة المالية",INDEX(القوائم!$D$2:$D$13,S3570)))</f>
        <v/>
      </c>
      <c r="E3570" s="22" t="n"/>
      <c r="F3570" s="23" t="n"/>
      <c r="G3570" s="23" t="n"/>
      <c r="H3570" s="22" t="n"/>
      <c r="I3570" s="19" t="n"/>
      <c r="J3570" s="21" t="n"/>
      <c r="K3570" s="19" t="n"/>
      <c r="L3570" s="19" t="n"/>
      <c r="M3570" s="21" t="n"/>
      <c r="N3570" s="22" t="n"/>
      <c r="O3570" s="24">
        <f>IF(A3570&lt;&gt;"عهدة","",SUMIFS($G$8:$G$5007,$B$8:$B$5007,B3570,$A$8:$A$5007,"مصروف",$I$8:$I$5007,"&lt;&gt;مرفوض"))</f>
        <v/>
      </c>
      <c r="P3570" s="25">
        <f>IF(A3570&lt;&gt;"عهدة","",N(F3570)-O3570)</f>
        <v/>
      </c>
      <c r="Q3570" s="26">
        <f>IF(A3570="","",IF(A3570="عهدة",IF(N(F3570)=0,"⚠ أدخل قيمة العهدة",IF(P3570&lt;0,"⛔ عجز / زيادة مصروفات "&amp;TEXT(-P3570,"#,##0"),IF(COUNTIFS($B$8:$B$5007,B3570,$A$8:$A$5007,"مصروف",$I$8:$I$5007,"&lt;&gt;مرفوض",$K$8:$K$5007,"&lt;&gt;نعم")&gt;0,"⚠ "&amp;COUNTIFS($B$8:$B$5007,B3570,$A$8:$A$5007,"مصروف",$I$8:$I$5007,"&lt;&gt;مرفوض",$K$8:$K$5007,"&lt;&gt;نعم")&amp;" مصروف غير مسوى",IF(L3570="تمت التسوية",IF(P3570=0,"✔ متوازنة وتمت التسوية","✔ تمت التسوية – متبقي "&amp;TEXT(P3570,"#,##0")),IF(P3570&gt;0,"متبقي "&amp;TEXT(P3570,"#,##0"),"✔ متوازنة"))))),IF(R3570=0,"⚠ أضف سطر عهدة أولًا",IF(OR(C3570="",N(G3570)=0),"⚠ أكمل التاريخ والقيمة",IF(S3570="","⚠ التاريخ خارج السنة المالية",IF(H3570="","⚠ اختر بند الموازنة",IF(I3570="مرفوض","✖ مرفوض من المدير",IF(I3570&lt;&gt;"موافق","⏳ بانتظار موافقة المدير",IF(K3570&lt;&gt;"نعم","⚠ غير مسوى مع الحسابات","✔ معتمد ومسوى")))))))))</f>
        <v/>
      </c>
      <c r="R3570">
        <f>N(R3569)+IF(A3570="عهدة",1,0)</f>
        <v/>
      </c>
      <c r="S3570">
        <f>IF(C3570="","",IF(AND(C3570&gt;=DATE(2026,9,1),C3570&lt;=DATE(2027,8,31)),(YEAR(C3570)-2026)*12+MONTH(C3570)-8,""))</f>
        <v/>
      </c>
      <c r="T3570">
        <f>IF(AND(A3570="مصروف",R3570&gt;0,I3570="موافق",S3570&lt;&gt;"",H3570&lt;&gt;""),N(G3570),0)</f>
        <v/>
      </c>
    </row>
    <row r="3571">
      <c r="A3571" s="19" t="n"/>
      <c r="B3571" s="20">
        <f>IF(A3571="","",IF(R3571=0,"⚠ أضف سطر عهدة أولًا","BDR-"&amp;TEXT(R3571,"000")))</f>
        <v/>
      </c>
      <c r="C3571" s="21" t="n"/>
      <c r="D3571" s="20">
        <f>IF(C3571="","",IF(S3571="","خارج السنة المالية",INDEX(القوائم!$D$2:$D$13,S3571)))</f>
        <v/>
      </c>
      <c r="E3571" s="22" t="n"/>
      <c r="F3571" s="23" t="n"/>
      <c r="G3571" s="23" t="n"/>
      <c r="H3571" s="22" t="n"/>
      <c r="I3571" s="19" t="n"/>
      <c r="J3571" s="21" t="n"/>
      <c r="K3571" s="19" t="n"/>
      <c r="L3571" s="19" t="n"/>
      <c r="M3571" s="21" t="n"/>
      <c r="N3571" s="22" t="n"/>
      <c r="O3571" s="24">
        <f>IF(A3571&lt;&gt;"عهدة","",SUMIFS($G$8:$G$5007,$B$8:$B$5007,B3571,$A$8:$A$5007,"مصروف",$I$8:$I$5007,"&lt;&gt;مرفوض"))</f>
        <v/>
      </c>
      <c r="P3571" s="25">
        <f>IF(A3571&lt;&gt;"عهدة","",N(F3571)-O3571)</f>
        <v/>
      </c>
      <c r="Q3571" s="26">
        <f>IF(A3571="","",IF(A3571="عهدة",IF(N(F3571)=0,"⚠ أدخل قيمة العهدة",IF(P3571&lt;0,"⛔ عجز / زيادة مصروفات "&amp;TEXT(-P3571,"#,##0"),IF(COUNTIFS($B$8:$B$5007,B3571,$A$8:$A$5007,"مصروف",$I$8:$I$5007,"&lt;&gt;مرفوض",$K$8:$K$5007,"&lt;&gt;نعم")&gt;0,"⚠ "&amp;COUNTIFS($B$8:$B$5007,B3571,$A$8:$A$5007,"مصروف",$I$8:$I$5007,"&lt;&gt;مرفوض",$K$8:$K$5007,"&lt;&gt;نعم")&amp;" مصروف غير مسوى",IF(L3571="تمت التسوية",IF(P3571=0,"✔ متوازنة وتمت التسوية","✔ تمت التسوية – متبقي "&amp;TEXT(P3571,"#,##0")),IF(P3571&gt;0,"متبقي "&amp;TEXT(P3571,"#,##0"),"✔ متوازنة"))))),IF(R3571=0,"⚠ أضف سطر عهدة أولًا",IF(OR(C3571="",N(G3571)=0),"⚠ أكمل التاريخ والقيمة",IF(S3571="","⚠ التاريخ خارج السنة المالية",IF(H3571="","⚠ اختر بند الموازنة",IF(I3571="مرفوض","✖ مرفوض من المدير",IF(I3571&lt;&gt;"موافق","⏳ بانتظار موافقة المدير",IF(K3571&lt;&gt;"نعم","⚠ غير مسوى مع الحسابات","✔ معتمد ومسوى")))))))))</f>
        <v/>
      </c>
      <c r="R3571">
        <f>N(R3570)+IF(A3571="عهدة",1,0)</f>
        <v/>
      </c>
      <c r="S3571">
        <f>IF(C3571="","",IF(AND(C3571&gt;=DATE(2026,9,1),C3571&lt;=DATE(2027,8,31)),(YEAR(C3571)-2026)*12+MONTH(C3571)-8,""))</f>
        <v/>
      </c>
      <c r="T3571">
        <f>IF(AND(A3571="مصروف",R3571&gt;0,I3571="موافق",S3571&lt;&gt;"",H3571&lt;&gt;""),N(G3571),0)</f>
        <v/>
      </c>
    </row>
    <row r="3572">
      <c r="A3572" s="19" t="n"/>
      <c r="B3572" s="20">
        <f>IF(A3572="","",IF(R3572=0,"⚠ أضف سطر عهدة أولًا","BDR-"&amp;TEXT(R3572,"000")))</f>
        <v/>
      </c>
      <c r="C3572" s="21" t="n"/>
      <c r="D3572" s="20">
        <f>IF(C3572="","",IF(S3572="","خارج السنة المالية",INDEX(القوائم!$D$2:$D$13,S3572)))</f>
        <v/>
      </c>
      <c r="E3572" s="22" t="n"/>
      <c r="F3572" s="23" t="n"/>
      <c r="G3572" s="23" t="n"/>
      <c r="H3572" s="22" t="n"/>
      <c r="I3572" s="19" t="n"/>
      <c r="J3572" s="21" t="n"/>
      <c r="K3572" s="19" t="n"/>
      <c r="L3572" s="19" t="n"/>
      <c r="M3572" s="21" t="n"/>
      <c r="N3572" s="22" t="n"/>
      <c r="O3572" s="24">
        <f>IF(A3572&lt;&gt;"عهدة","",SUMIFS($G$8:$G$5007,$B$8:$B$5007,B3572,$A$8:$A$5007,"مصروف",$I$8:$I$5007,"&lt;&gt;مرفوض"))</f>
        <v/>
      </c>
      <c r="P3572" s="25">
        <f>IF(A3572&lt;&gt;"عهدة","",N(F3572)-O3572)</f>
        <v/>
      </c>
      <c r="Q3572" s="26">
        <f>IF(A3572="","",IF(A3572="عهدة",IF(N(F3572)=0,"⚠ أدخل قيمة العهدة",IF(P3572&lt;0,"⛔ عجز / زيادة مصروفات "&amp;TEXT(-P3572,"#,##0"),IF(COUNTIFS($B$8:$B$5007,B3572,$A$8:$A$5007,"مصروف",$I$8:$I$5007,"&lt;&gt;مرفوض",$K$8:$K$5007,"&lt;&gt;نعم")&gt;0,"⚠ "&amp;COUNTIFS($B$8:$B$5007,B3572,$A$8:$A$5007,"مصروف",$I$8:$I$5007,"&lt;&gt;مرفوض",$K$8:$K$5007,"&lt;&gt;نعم")&amp;" مصروف غير مسوى",IF(L3572="تمت التسوية",IF(P3572=0,"✔ متوازنة وتمت التسوية","✔ تمت التسوية – متبقي "&amp;TEXT(P3572,"#,##0")),IF(P3572&gt;0,"متبقي "&amp;TEXT(P3572,"#,##0"),"✔ متوازنة"))))),IF(R3572=0,"⚠ أضف سطر عهدة أولًا",IF(OR(C3572="",N(G3572)=0),"⚠ أكمل التاريخ والقيمة",IF(S3572="","⚠ التاريخ خارج السنة المالية",IF(H3572="","⚠ اختر بند الموازنة",IF(I3572="مرفوض","✖ مرفوض من المدير",IF(I3572&lt;&gt;"موافق","⏳ بانتظار موافقة المدير",IF(K3572&lt;&gt;"نعم","⚠ غير مسوى مع الحسابات","✔ معتمد ومسوى")))))))))</f>
        <v/>
      </c>
      <c r="R3572">
        <f>N(R3571)+IF(A3572="عهدة",1,0)</f>
        <v/>
      </c>
      <c r="S3572">
        <f>IF(C3572="","",IF(AND(C3572&gt;=DATE(2026,9,1),C3572&lt;=DATE(2027,8,31)),(YEAR(C3572)-2026)*12+MONTH(C3572)-8,""))</f>
        <v/>
      </c>
      <c r="T3572">
        <f>IF(AND(A3572="مصروف",R3572&gt;0,I3572="موافق",S3572&lt;&gt;"",H3572&lt;&gt;""),N(G3572),0)</f>
        <v/>
      </c>
    </row>
    <row r="3573">
      <c r="A3573" s="19" t="n"/>
      <c r="B3573" s="20">
        <f>IF(A3573="","",IF(R3573=0,"⚠ أضف سطر عهدة أولًا","BDR-"&amp;TEXT(R3573,"000")))</f>
        <v/>
      </c>
      <c r="C3573" s="21" t="n"/>
      <c r="D3573" s="20">
        <f>IF(C3573="","",IF(S3573="","خارج السنة المالية",INDEX(القوائم!$D$2:$D$13,S3573)))</f>
        <v/>
      </c>
      <c r="E3573" s="22" t="n"/>
      <c r="F3573" s="23" t="n"/>
      <c r="G3573" s="23" t="n"/>
      <c r="H3573" s="22" t="n"/>
      <c r="I3573" s="19" t="n"/>
      <c r="J3573" s="21" t="n"/>
      <c r="K3573" s="19" t="n"/>
      <c r="L3573" s="19" t="n"/>
      <c r="M3573" s="21" t="n"/>
      <c r="N3573" s="22" t="n"/>
      <c r="O3573" s="24">
        <f>IF(A3573&lt;&gt;"عهدة","",SUMIFS($G$8:$G$5007,$B$8:$B$5007,B3573,$A$8:$A$5007,"مصروف",$I$8:$I$5007,"&lt;&gt;مرفوض"))</f>
        <v/>
      </c>
      <c r="P3573" s="25">
        <f>IF(A3573&lt;&gt;"عهدة","",N(F3573)-O3573)</f>
        <v/>
      </c>
      <c r="Q3573" s="26">
        <f>IF(A3573="","",IF(A3573="عهدة",IF(N(F3573)=0,"⚠ أدخل قيمة العهدة",IF(P3573&lt;0,"⛔ عجز / زيادة مصروفات "&amp;TEXT(-P3573,"#,##0"),IF(COUNTIFS($B$8:$B$5007,B3573,$A$8:$A$5007,"مصروف",$I$8:$I$5007,"&lt;&gt;مرفوض",$K$8:$K$5007,"&lt;&gt;نعم")&gt;0,"⚠ "&amp;COUNTIFS($B$8:$B$5007,B3573,$A$8:$A$5007,"مصروف",$I$8:$I$5007,"&lt;&gt;مرفوض",$K$8:$K$5007,"&lt;&gt;نعم")&amp;" مصروف غير مسوى",IF(L3573="تمت التسوية",IF(P3573=0,"✔ متوازنة وتمت التسوية","✔ تمت التسوية – متبقي "&amp;TEXT(P3573,"#,##0")),IF(P3573&gt;0,"متبقي "&amp;TEXT(P3573,"#,##0"),"✔ متوازنة"))))),IF(R3573=0,"⚠ أضف سطر عهدة أولًا",IF(OR(C3573="",N(G3573)=0),"⚠ أكمل التاريخ والقيمة",IF(S3573="","⚠ التاريخ خارج السنة المالية",IF(H3573="","⚠ اختر بند الموازنة",IF(I3573="مرفوض","✖ مرفوض من المدير",IF(I3573&lt;&gt;"موافق","⏳ بانتظار موافقة المدير",IF(K3573&lt;&gt;"نعم","⚠ غير مسوى مع الحسابات","✔ معتمد ومسوى")))))))))</f>
        <v/>
      </c>
      <c r="R3573">
        <f>N(R3572)+IF(A3573="عهدة",1,0)</f>
        <v/>
      </c>
      <c r="S3573">
        <f>IF(C3573="","",IF(AND(C3573&gt;=DATE(2026,9,1),C3573&lt;=DATE(2027,8,31)),(YEAR(C3573)-2026)*12+MONTH(C3573)-8,""))</f>
        <v/>
      </c>
      <c r="T3573">
        <f>IF(AND(A3573="مصروف",R3573&gt;0,I3573="موافق",S3573&lt;&gt;"",H3573&lt;&gt;""),N(G3573),0)</f>
        <v/>
      </c>
    </row>
    <row r="3574">
      <c r="A3574" s="19" t="n"/>
      <c r="B3574" s="20">
        <f>IF(A3574="","",IF(R3574=0,"⚠ أضف سطر عهدة أولًا","BDR-"&amp;TEXT(R3574,"000")))</f>
        <v/>
      </c>
      <c r="C3574" s="21" t="n"/>
      <c r="D3574" s="20">
        <f>IF(C3574="","",IF(S3574="","خارج السنة المالية",INDEX(القوائم!$D$2:$D$13,S3574)))</f>
        <v/>
      </c>
      <c r="E3574" s="22" t="n"/>
      <c r="F3574" s="23" t="n"/>
      <c r="G3574" s="23" t="n"/>
      <c r="H3574" s="22" t="n"/>
      <c r="I3574" s="19" t="n"/>
      <c r="J3574" s="21" t="n"/>
      <c r="K3574" s="19" t="n"/>
      <c r="L3574" s="19" t="n"/>
      <c r="M3574" s="21" t="n"/>
      <c r="N3574" s="22" t="n"/>
      <c r="O3574" s="24">
        <f>IF(A3574&lt;&gt;"عهدة","",SUMIFS($G$8:$G$5007,$B$8:$B$5007,B3574,$A$8:$A$5007,"مصروف",$I$8:$I$5007,"&lt;&gt;مرفوض"))</f>
        <v/>
      </c>
      <c r="P3574" s="25">
        <f>IF(A3574&lt;&gt;"عهدة","",N(F3574)-O3574)</f>
        <v/>
      </c>
      <c r="Q3574" s="26">
        <f>IF(A3574="","",IF(A3574="عهدة",IF(N(F3574)=0,"⚠ أدخل قيمة العهدة",IF(P3574&lt;0,"⛔ عجز / زيادة مصروفات "&amp;TEXT(-P3574,"#,##0"),IF(COUNTIFS($B$8:$B$5007,B3574,$A$8:$A$5007,"مصروف",$I$8:$I$5007,"&lt;&gt;مرفوض",$K$8:$K$5007,"&lt;&gt;نعم")&gt;0,"⚠ "&amp;COUNTIFS($B$8:$B$5007,B3574,$A$8:$A$5007,"مصروف",$I$8:$I$5007,"&lt;&gt;مرفوض",$K$8:$K$5007,"&lt;&gt;نعم")&amp;" مصروف غير مسوى",IF(L3574="تمت التسوية",IF(P3574=0,"✔ متوازنة وتمت التسوية","✔ تمت التسوية – متبقي "&amp;TEXT(P3574,"#,##0")),IF(P3574&gt;0,"متبقي "&amp;TEXT(P3574,"#,##0"),"✔ متوازنة"))))),IF(R3574=0,"⚠ أضف سطر عهدة أولًا",IF(OR(C3574="",N(G3574)=0),"⚠ أكمل التاريخ والقيمة",IF(S3574="","⚠ التاريخ خارج السنة المالية",IF(H3574="","⚠ اختر بند الموازنة",IF(I3574="مرفوض","✖ مرفوض من المدير",IF(I3574&lt;&gt;"موافق","⏳ بانتظار موافقة المدير",IF(K3574&lt;&gt;"نعم","⚠ غير مسوى مع الحسابات","✔ معتمد ومسوى")))))))))</f>
        <v/>
      </c>
      <c r="R3574">
        <f>N(R3573)+IF(A3574="عهدة",1,0)</f>
        <v/>
      </c>
      <c r="S3574">
        <f>IF(C3574="","",IF(AND(C3574&gt;=DATE(2026,9,1),C3574&lt;=DATE(2027,8,31)),(YEAR(C3574)-2026)*12+MONTH(C3574)-8,""))</f>
        <v/>
      </c>
      <c r="T3574">
        <f>IF(AND(A3574="مصروف",R3574&gt;0,I3574="موافق",S3574&lt;&gt;"",H3574&lt;&gt;""),N(G3574),0)</f>
        <v/>
      </c>
    </row>
    <row r="3575">
      <c r="A3575" s="19" t="n"/>
      <c r="B3575" s="20">
        <f>IF(A3575="","",IF(R3575=0,"⚠ أضف سطر عهدة أولًا","BDR-"&amp;TEXT(R3575,"000")))</f>
        <v/>
      </c>
      <c r="C3575" s="21" t="n"/>
      <c r="D3575" s="20">
        <f>IF(C3575="","",IF(S3575="","خارج السنة المالية",INDEX(القوائم!$D$2:$D$13,S3575)))</f>
        <v/>
      </c>
      <c r="E3575" s="22" t="n"/>
      <c r="F3575" s="23" t="n"/>
      <c r="G3575" s="23" t="n"/>
      <c r="H3575" s="22" t="n"/>
      <c r="I3575" s="19" t="n"/>
      <c r="J3575" s="21" t="n"/>
      <c r="K3575" s="19" t="n"/>
      <c r="L3575" s="19" t="n"/>
      <c r="M3575" s="21" t="n"/>
      <c r="N3575" s="22" t="n"/>
      <c r="O3575" s="24">
        <f>IF(A3575&lt;&gt;"عهدة","",SUMIFS($G$8:$G$5007,$B$8:$B$5007,B3575,$A$8:$A$5007,"مصروف",$I$8:$I$5007,"&lt;&gt;مرفوض"))</f>
        <v/>
      </c>
      <c r="P3575" s="25">
        <f>IF(A3575&lt;&gt;"عهدة","",N(F3575)-O3575)</f>
        <v/>
      </c>
      <c r="Q3575" s="26">
        <f>IF(A3575="","",IF(A3575="عهدة",IF(N(F3575)=0,"⚠ أدخل قيمة العهدة",IF(P3575&lt;0,"⛔ عجز / زيادة مصروفات "&amp;TEXT(-P3575,"#,##0"),IF(COUNTIFS($B$8:$B$5007,B3575,$A$8:$A$5007,"مصروف",$I$8:$I$5007,"&lt;&gt;مرفوض",$K$8:$K$5007,"&lt;&gt;نعم")&gt;0,"⚠ "&amp;COUNTIFS($B$8:$B$5007,B3575,$A$8:$A$5007,"مصروف",$I$8:$I$5007,"&lt;&gt;مرفوض",$K$8:$K$5007,"&lt;&gt;نعم")&amp;" مصروف غير مسوى",IF(L3575="تمت التسوية",IF(P3575=0,"✔ متوازنة وتمت التسوية","✔ تمت التسوية – متبقي "&amp;TEXT(P3575,"#,##0")),IF(P3575&gt;0,"متبقي "&amp;TEXT(P3575,"#,##0"),"✔ متوازنة"))))),IF(R3575=0,"⚠ أضف سطر عهدة أولًا",IF(OR(C3575="",N(G3575)=0),"⚠ أكمل التاريخ والقيمة",IF(S3575="","⚠ التاريخ خارج السنة المالية",IF(H3575="","⚠ اختر بند الموازنة",IF(I3575="مرفوض","✖ مرفوض من المدير",IF(I3575&lt;&gt;"موافق","⏳ بانتظار موافقة المدير",IF(K3575&lt;&gt;"نعم","⚠ غير مسوى مع الحسابات","✔ معتمد ومسوى")))))))))</f>
        <v/>
      </c>
      <c r="R3575">
        <f>N(R3574)+IF(A3575="عهدة",1,0)</f>
        <v/>
      </c>
      <c r="S3575">
        <f>IF(C3575="","",IF(AND(C3575&gt;=DATE(2026,9,1),C3575&lt;=DATE(2027,8,31)),(YEAR(C3575)-2026)*12+MONTH(C3575)-8,""))</f>
        <v/>
      </c>
      <c r="T3575">
        <f>IF(AND(A3575="مصروف",R3575&gt;0,I3575="موافق",S3575&lt;&gt;"",H3575&lt;&gt;""),N(G3575),0)</f>
        <v/>
      </c>
    </row>
    <row r="3576">
      <c r="A3576" s="19" t="n"/>
      <c r="B3576" s="20">
        <f>IF(A3576="","",IF(R3576=0,"⚠ أضف سطر عهدة أولًا","BDR-"&amp;TEXT(R3576,"000")))</f>
        <v/>
      </c>
      <c r="C3576" s="21" t="n"/>
      <c r="D3576" s="20">
        <f>IF(C3576="","",IF(S3576="","خارج السنة المالية",INDEX(القوائم!$D$2:$D$13,S3576)))</f>
        <v/>
      </c>
      <c r="E3576" s="22" t="n"/>
      <c r="F3576" s="23" t="n"/>
      <c r="G3576" s="23" t="n"/>
      <c r="H3576" s="22" t="n"/>
      <c r="I3576" s="19" t="n"/>
      <c r="J3576" s="21" t="n"/>
      <c r="K3576" s="19" t="n"/>
      <c r="L3576" s="19" t="n"/>
      <c r="M3576" s="21" t="n"/>
      <c r="N3576" s="22" t="n"/>
      <c r="O3576" s="24">
        <f>IF(A3576&lt;&gt;"عهدة","",SUMIFS($G$8:$G$5007,$B$8:$B$5007,B3576,$A$8:$A$5007,"مصروف",$I$8:$I$5007,"&lt;&gt;مرفوض"))</f>
        <v/>
      </c>
      <c r="P3576" s="25">
        <f>IF(A3576&lt;&gt;"عهدة","",N(F3576)-O3576)</f>
        <v/>
      </c>
      <c r="Q3576" s="26">
        <f>IF(A3576="","",IF(A3576="عهدة",IF(N(F3576)=0,"⚠ أدخل قيمة العهدة",IF(P3576&lt;0,"⛔ عجز / زيادة مصروفات "&amp;TEXT(-P3576,"#,##0"),IF(COUNTIFS($B$8:$B$5007,B3576,$A$8:$A$5007,"مصروف",$I$8:$I$5007,"&lt;&gt;مرفوض",$K$8:$K$5007,"&lt;&gt;نعم")&gt;0,"⚠ "&amp;COUNTIFS($B$8:$B$5007,B3576,$A$8:$A$5007,"مصروف",$I$8:$I$5007,"&lt;&gt;مرفوض",$K$8:$K$5007,"&lt;&gt;نعم")&amp;" مصروف غير مسوى",IF(L3576="تمت التسوية",IF(P3576=0,"✔ متوازنة وتمت التسوية","✔ تمت التسوية – متبقي "&amp;TEXT(P3576,"#,##0")),IF(P3576&gt;0,"متبقي "&amp;TEXT(P3576,"#,##0"),"✔ متوازنة"))))),IF(R3576=0,"⚠ أضف سطر عهدة أولًا",IF(OR(C3576="",N(G3576)=0),"⚠ أكمل التاريخ والقيمة",IF(S3576="","⚠ التاريخ خارج السنة المالية",IF(H3576="","⚠ اختر بند الموازنة",IF(I3576="مرفوض","✖ مرفوض من المدير",IF(I3576&lt;&gt;"موافق","⏳ بانتظار موافقة المدير",IF(K3576&lt;&gt;"نعم","⚠ غير مسوى مع الحسابات","✔ معتمد ومسوى")))))))))</f>
        <v/>
      </c>
      <c r="R3576">
        <f>N(R3575)+IF(A3576="عهدة",1,0)</f>
        <v/>
      </c>
      <c r="S3576">
        <f>IF(C3576="","",IF(AND(C3576&gt;=DATE(2026,9,1),C3576&lt;=DATE(2027,8,31)),(YEAR(C3576)-2026)*12+MONTH(C3576)-8,""))</f>
        <v/>
      </c>
      <c r="T3576">
        <f>IF(AND(A3576="مصروف",R3576&gt;0,I3576="موافق",S3576&lt;&gt;"",H3576&lt;&gt;""),N(G3576),0)</f>
        <v/>
      </c>
    </row>
    <row r="3577">
      <c r="A3577" s="19" t="n"/>
      <c r="B3577" s="20">
        <f>IF(A3577="","",IF(R3577=0,"⚠ أضف سطر عهدة أولًا","BDR-"&amp;TEXT(R3577,"000")))</f>
        <v/>
      </c>
      <c r="C3577" s="21" t="n"/>
      <c r="D3577" s="20">
        <f>IF(C3577="","",IF(S3577="","خارج السنة المالية",INDEX(القوائم!$D$2:$D$13,S3577)))</f>
        <v/>
      </c>
      <c r="E3577" s="22" t="n"/>
      <c r="F3577" s="23" t="n"/>
      <c r="G3577" s="23" t="n"/>
      <c r="H3577" s="22" t="n"/>
      <c r="I3577" s="19" t="n"/>
      <c r="J3577" s="21" t="n"/>
      <c r="K3577" s="19" t="n"/>
      <c r="L3577" s="19" t="n"/>
      <c r="M3577" s="21" t="n"/>
      <c r="N3577" s="22" t="n"/>
      <c r="O3577" s="24">
        <f>IF(A3577&lt;&gt;"عهدة","",SUMIFS($G$8:$G$5007,$B$8:$B$5007,B3577,$A$8:$A$5007,"مصروف",$I$8:$I$5007,"&lt;&gt;مرفوض"))</f>
        <v/>
      </c>
      <c r="P3577" s="25">
        <f>IF(A3577&lt;&gt;"عهدة","",N(F3577)-O3577)</f>
        <v/>
      </c>
      <c r="Q3577" s="26">
        <f>IF(A3577="","",IF(A3577="عهدة",IF(N(F3577)=0,"⚠ أدخل قيمة العهدة",IF(P3577&lt;0,"⛔ عجز / زيادة مصروفات "&amp;TEXT(-P3577,"#,##0"),IF(COUNTIFS($B$8:$B$5007,B3577,$A$8:$A$5007,"مصروف",$I$8:$I$5007,"&lt;&gt;مرفوض",$K$8:$K$5007,"&lt;&gt;نعم")&gt;0,"⚠ "&amp;COUNTIFS($B$8:$B$5007,B3577,$A$8:$A$5007,"مصروف",$I$8:$I$5007,"&lt;&gt;مرفوض",$K$8:$K$5007,"&lt;&gt;نعم")&amp;" مصروف غير مسوى",IF(L3577="تمت التسوية",IF(P3577=0,"✔ متوازنة وتمت التسوية","✔ تمت التسوية – متبقي "&amp;TEXT(P3577,"#,##0")),IF(P3577&gt;0,"متبقي "&amp;TEXT(P3577,"#,##0"),"✔ متوازنة"))))),IF(R3577=0,"⚠ أضف سطر عهدة أولًا",IF(OR(C3577="",N(G3577)=0),"⚠ أكمل التاريخ والقيمة",IF(S3577="","⚠ التاريخ خارج السنة المالية",IF(H3577="","⚠ اختر بند الموازنة",IF(I3577="مرفوض","✖ مرفوض من المدير",IF(I3577&lt;&gt;"موافق","⏳ بانتظار موافقة المدير",IF(K3577&lt;&gt;"نعم","⚠ غير مسوى مع الحسابات","✔ معتمد ومسوى")))))))))</f>
        <v/>
      </c>
      <c r="R3577">
        <f>N(R3576)+IF(A3577="عهدة",1,0)</f>
        <v/>
      </c>
      <c r="S3577">
        <f>IF(C3577="","",IF(AND(C3577&gt;=DATE(2026,9,1),C3577&lt;=DATE(2027,8,31)),(YEAR(C3577)-2026)*12+MONTH(C3577)-8,""))</f>
        <v/>
      </c>
      <c r="T3577">
        <f>IF(AND(A3577="مصروف",R3577&gt;0,I3577="موافق",S3577&lt;&gt;"",H3577&lt;&gt;""),N(G3577),0)</f>
        <v/>
      </c>
    </row>
    <row r="3578">
      <c r="A3578" s="19" t="n"/>
      <c r="B3578" s="20">
        <f>IF(A3578="","",IF(R3578=0,"⚠ أضف سطر عهدة أولًا","BDR-"&amp;TEXT(R3578,"000")))</f>
        <v/>
      </c>
      <c r="C3578" s="21" t="n"/>
      <c r="D3578" s="20">
        <f>IF(C3578="","",IF(S3578="","خارج السنة المالية",INDEX(القوائم!$D$2:$D$13,S3578)))</f>
        <v/>
      </c>
      <c r="E3578" s="22" t="n"/>
      <c r="F3578" s="23" t="n"/>
      <c r="G3578" s="23" t="n"/>
      <c r="H3578" s="22" t="n"/>
      <c r="I3578" s="19" t="n"/>
      <c r="J3578" s="21" t="n"/>
      <c r="K3578" s="19" t="n"/>
      <c r="L3578" s="19" t="n"/>
      <c r="M3578" s="21" t="n"/>
      <c r="N3578" s="22" t="n"/>
      <c r="O3578" s="24">
        <f>IF(A3578&lt;&gt;"عهدة","",SUMIFS($G$8:$G$5007,$B$8:$B$5007,B3578,$A$8:$A$5007,"مصروف",$I$8:$I$5007,"&lt;&gt;مرفوض"))</f>
        <v/>
      </c>
      <c r="P3578" s="25">
        <f>IF(A3578&lt;&gt;"عهدة","",N(F3578)-O3578)</f>
        <v/>
      </c>
      <c r="Q3578" s="26">
        <f>IF(A3578="","",IF(A3578="عهدة",IF(N(F3578)=0,"⚠ أدخل قيمة العهدة",IF(P3578&lt;0,"⛔ عجز / زيادة مصروفات "&amp;TEXT(-P3578,"#,##0"),IF(COUNTIFS($B$8:$B$5007,B3578,$A$8:$A$5007,"مصروف",$I$8:$I$5007,"&lt;&gt;مرفوض",$K$8:$K$5007,"&lt;&gt;نعم")&gt;0,"⚠ "&amp;COUNTIFS($B$8:$B$5007,B3578,$A$8:$A$5007,"مصروف",$I$8:$I$5007,"&lt;&gt;مرفوض",$K$8:$K$5007,"&lt;&gt;نعم")&amp;" مصروف غير مسوى",IF(L3578="تمت التسوية",IF(P3578=0,"✔ متوازنة وتمت التسوية","✔ تمت التسوية – متبقي "&amp;TEXT(P3578,"#,##0")),IF(P3578&gt;0,"متبقي "&amp;TEXT(P3578,"#,##0"),"✔ متوازنة"))))),IF(R3578=0,"⚠ أضف سطر عهدة أولًا",IF(OR(C3578="",N(G3578)=0),"⚠ أكمل التاريخ والقيمة",IF(S3578="","⚠ التاريخ خارج السنة المالية",IF(H3578="","⚠ اختر بند الموازنة",IF(I3578="مرفوض","✖ مرفوض من المدير",IF(I3578&lt;&gt;"موافق","⏳ بانتظار موافقة المدير",IF(K3578&lt;&gt;"نعم","⚠ غير مسوى مع الحسابات","✔ معتمد ومسوى")))))))))</f>
        <v/>
      </c>
      <c r="R3578">
        <f>N(R3577)+IF(A3578="عهدة",1,0)</f>
        <v/>
      </c>
      <c r="S3578">
        <f>IF(C3578="","",IF(AND(C3578&gt;=DATE(2026,9,1),C3578&lt;=DATE(2027,8,31)),(YEAR(C3578)-2026)*12+MONTH(C3578)-8,""))</f>
        <v/>
      </c>
      <c r="T3578">
        <f>IF(AND(A3578="مصروف",R3578&gt;0,I3578="موافق",S3578&lt;&gt;"",H3578&lt;&gt;""),N(G3578),0)</f>
        <v/>
      </c>
    </row>
    <row r="3579">
      <c r="A3579" s="19" t="n"/>
      <c r="B3579" s="20">
        <f>IF(A3579="","",IF(R3579=0,"⚠ أضف سطر عهدة أولًا","BDR-"&amp;TEXT(R3579,"000")))</f>
        <v/>
      </c>
      <c r="C3579" s="21" t="n"/>
      <c r="D3579" s="20">
        <f>IF(C3579="","",IF(S3579="","خارج السنة المالية",INDEX(القوائم!$D$2:$D$13,S3579)))</f>
        <v/>
      </c>
      <c r="E3579" s="22" t="n"/>
      <c r="F3579" s="23" t="n"/>
      <c r="G3579" s="23" t="n"/>
      <c r="H3579" s="22" t="n"/>
      <c r="I3579" s="19" t="n"/>
      <c r="J3579" s="21" t="n"/>
      <c r="K3579" s="19" t="n"/>
      <c r="L3579" s="19" t="n"/>
      <c r="M3579" s="21" t="n"/>
      <c r="N3579" s="22" t="n"/>
      <c r="O3579" s="24">
        <f>IF(A3579&lt;&gt;"عهدة","",SUMIFS($G$8:$G$5007,$B$8:$B$5007,B3579,$A$8:$A$5007,"مصروف",$I$8:$I$5007,"&lt;&gt;مرفوض"))</f>
        <v/>
      </c>
      <c r="P3579" s="25">
        <f>IF(A3579&lt;&gt;"عهدة","",N(F3579)-O3579)</f>
        <v/>
      </c>
      <c r="Q3579" s="26">
        <f>IF(A3579="","",IF(A3579="عهدة",IF(N(F3579)=0,"⚠ أدخل قيمة العهدة",IF(P3579&lt;0,"⛔ عجز / زيادة مصروفات "&amp;TEXT(-P3579,"#,##0"),IF(COUNTIFS($B$8:$B$5007,B3579,$A$8:$A$5007,"مصروف",$I$8:$I$5007,"&lt;&gt;مرفوض",$K$8:$K$5007,"&lt;&gt;نعم")&gt;0,"⚠ "&amp;COUNTIFS($B$8:$B$5007,B3579,$A$8:$A$5007,"مصروف",$I$8:$I$5007,"&lt;&gt;مرفوض",$K$8:$K$5007,"&lt;&gt;نعم")&amp;" مصروف غير مسوى",IF(L3579="تمت التسوية",IF(P3579=0,"✔ متوازنة وتمت التسوية","✔ تمت التسوية – متبقي "&amp;TEXT(P3579,"#,##0")),IF(P3579&gt;0,"متبقي "&amp;TEXT(P3579,"#,##0"),"✔ متوازنة"))))),IF(R3579=0,"⚠ أضف سطر عهدة أولًا",IF(OR(C3579="",N(G3579)=0),"⚠ أكمل التاريخ والقيمة",IF(S3579="","⚠ التاريخ خارج السنة المالية",IF(H3579="","⚠ اختر بند الموازنة",IF(I3579="مرفوض","✖ مرفوض من المدير",IF(I3579&lt;&gt;"موافق","⏳ بانتظار موافقة المدير",IF(K3579&lt;&gt;"نعم","⚠ غير مسوى مع الحسابات","✔ معتمد ومسوى")))))))))</f>
        <v/>
      </c>
      <c r="R3579">
        <f>N(R3578)+IF(A3579="عهدة",1,0)</f>
        <v/>
      </c>
      <c r="S3579">
        <f>IF(C3579="","",IF(AND(C3579&gt;=DATE(2026,9,1),C3579&lt;=DATE(2027,8,31)),(YEAR(C3579)-2026)*12+MONTH(C3579)-8,""))</f>
        <v/>
      </c>
      <c r="T3579">
        <f>IF(AND(A3579="مصروف",R3579&gt;0,I3579="موافق",S3579&lt;&gt;"",H3579&lt;&gt;""),N(G3579),0)</f>
        <v/>
      </c>
    </row>
    <row r="3580">
      <c r="A3580" s="19" t="n"/>
      <c r="B3580" s="20">
        <f>IF(A3580="","",IF(R3580=0,"⚠ أضف سطر عهدة أولًا","BDR-"&amp;TEXT(R3580,"000")))</f>
        <v/>
      </c>
      <c r="C3580" s="21" t="n"/>
      <c r="D3580" s="20">
        <f>IF(C3580="","",IF(S3580="","خارج السنة المالية",INDEX(القوائم!$D$2:$D$13,S3580)))</f>
        <v/>
      </c>
      <c r="E3580" s="22" t="n"/>
      <c r="F3580" s="23" t="n"/>
      <c r="G3580" s="23" t="n"/>
      <c r="H3580" s="22" t="n"/>
      <c r="I3580" s="19" t="n"/>
      <c r="J3580" s="21" t="n"/>
      <c r="K3580" s="19" t="n"/>
      <c r="L3580" s="19" t="n"/>
      <c r="M3580" s="21" t="n"/>
      <c r="N3580" s="22" t="n"/>
      <c r="O3580" s="24">
        <f>IF(A3580&lt;&gt;"عهدة","",SUMIFS($G$8:$G$5007,$B$8:$B$5007,B3580,$A$8:$A$5007,"مصروف",$I$8:$I$5007,"&lt;&gt;مرفوض"))</f>
        <v/>
      </c>
      <c r="P3580" s="25">
        <f>IF(A3580&lt;&gt;"عهدة","",N(F3580)-O3580)</f>
        <v/>
      </c>
      <c r="Q3580" s="26">
        <f>IF(A3580="","",IF(A3580="عهدة",IF(N(F3580)=0,"⚠ أدخل قيمة العهدة",IF(P3580&lt;0,"⛔ عجز / زيادة مصروفات "&amp;TEXT(-P3580,"#,##0"),IF(COUNTIFS($B$8:$B$5007,B3580,$A$8:$A$5007,"مصروف",$I$8:$I$5007,"&lt;&gt;مرفوض",$K$8:$K$5007,"&lt;&gt;نعم")&gt;0,"⚠ "&amp;COUNTIFS($B$8:$B$5007,B3580,$A$8:$A$5007,"مصروف",$I$8:$I$5007,"&lt;&gt;مرفوض",$K$8:$K$5007,"&lt;&gt;نعم")&amp;" مصروف غير مسوى",IF(L3580="تمت التسوية",IF(P3580=0,"✔ متوازنة وتمت التسوية","✔ تمت التسوية – متبقي "&amp;TEXT(P3580,"#,##0")),IF(P3580&gt;0,"متبقي "&amp;TEXT(P3580,"#,##0"),"✔ متوازنة"))))),IF(R3580=0,"⚠ أضف سطر عهدة أولًا",IF(OR(C3580="",N(G3580)=0),"⚠ أكمل التاريخ والقيمة",IF(S3580="","⚠ التاريخ خارج السنة المالية",IF(H3580="","⚠ اختر بند الموازنة",IF(I3580="مرفوض","✖ مرفوض من المدير",IF(I3580&lt;&gt;"موافق","⏳ بانتظار موافقة المدير",IF(K3580&lt;&gt;"نعم","⚠ غير مسوى مع الحسابات","✔ معتمد ومسوى")))))))))</f>
        <v/>
      </c>
      <c r="R3580">
        <f>N(R3579)+IF(A3580="عهدة",1,0)</f>
        <v/>
      </c>
      <c r="S3580">
        <f>IF(C3580="","",IF(AND(C3580&gt;=DATE(2026,9,1),C3580&lt;=DATE(2027,8,31)),(YEAR(C3580)-2026)*12+MONTH(C3580)-8,""))</f>
        <v/>
      </c>
      <c r="T3580">
        <f>IF(AND(A3580="مصروف",R3580&gt;0,I3580="موافق",S3580&lt;&gt;"",H3580&lt;&gt;""),N(G3580),0)</f>
        <v/>
      </c>
    </row>
    <row r="3581">
      <c r="A3581" s="19" t="n"/>
      <c r="B3581" s="20">
        <f>IF(A3581="","",IF(R3581=0,"⚠ أضف سطر عهدة أولًا","BDR-"&amp;TEXT(R3581,"000")))</f>
        <v/>
      </c>
      <c r="C3581" s="21" t="n"/>
      <c r="D3581" s="20">
        <f>IF(C3581="","",IF(S3581="","خارج السنة المالية",INDEX(القوائم!$D$2:$D$13,S3581)))</f>
        <v/>
      </c>
      <c r="E3581" s="22" t="n"/>
      <c r="F3581" s="23" t="n"/>
      <c r="G3581" s="23" t="n"/>
      <c r="H3581" s="22" t="n"/>
      <c r="I3581" s="19" t="n"/>
      <c r="J3581" s="21" t="n"/>
      <c r="K3581" s="19" t="n"/>
      <c r="L3581" s="19" t="n"/>
      <c r="M3581" s="21" t="n"/>
      <c r="N3581" s="22" t="n"/>
      <c r="O3581" s="24">
        <f>IF(A3581&lt;&gt;"عهدة","",SUMIFS($G$8:$G$5007,$B$8:$B$5007,B3581,$A$8:$A$5007,"مصروف",$I$8:$I$5007,"&lt;&gt;مرفوض"))</f>
        <v/>
      </c>
      <c r="P3581" s="25">
        <f>IF(A3581&lt;&gt;"عهدة","",N(F3581)-O3581)</f>
        <v/>
      </c>
      <c r="Q3581" s="26">
        <f>IF(A3581="","",IF(A3581="عهدة",IF(N(F3581)=0,"⚠ أدخل قيمة العهدة",IF(P3581&lt;0,"⛔ عجز / زيادة مصروفات "&amp;TEXT(-P3581,"#,##0"),IF(COUNTIFS($B$8:$B$5007,B3581,$A$8:$A$5007,"مصروف",$I$8:$I$5007,"&lt;&gt;مرفوض",$K$8:$K$5007,"&lt;&gt;نعم")&gt;0,"⚠ "&amp;COUNTIFS($B$8:$B$5007,B3581,$A$8:$A$5007,"مصروف",$I$8:$I$5007,"&lt;&gt;مرفوض",$K$8:$K$5007,"&lt;&gt;نعم")&amp;" مصروف غير مسوى",IF(L3581="تمت التسوية",IF(P3581=0,"✔ متوازنة وتمت التسوية","✔ تمت التسوية – متبقي "&amp;TEXT(P3581,"#,##0")),IF(P3581&gt;0,"متبقي "&amp;TEXT(P3581,"#,##0"),"✔ متوازنة"))))),IF(R3581=0,"⚠ أضف سطر عهدة أولًا",IF(OR(C3581="",N(G3581)=0),"⚠ أكمل التاريخ والقيمة",IF(S3581="","⚠ التاريخ خارج السنة المالية",IF(H3581="","⚠ اختر بند الموازنة",IF(I3581="مرفوض","✖ مرفوض من المدير",IF(I3581&lt;&gt;"موافق","⏳ بانتظار موافقة المدير",IF(K3581&lt;&gt;"نعم","⚠ غير مسوى مع الحسابات","✔ معتمد ومسوى")))))))))</f>
        <v/>
      </c>
      <c r="R3581">
        <f>N(R3580)+IF(A3581="عهدة",1,0)</f>
        <v/>
      </c>
      <c r="S3581">
        <f>IF(C3581="","",IF(AND(C3581&gt;=DATE(2026,9,1),C3581&lt;=DATE(2027,8,31)),(YEAR(C3581)-2026)*12+MONTH(C3581)-8,""))</f>
        <v/>
      </c>
      <c r="T3581">
        <f>IF(AND(A3581="مصروف",R3581&gt;0,I3581="موافق",S3581&lt;&gt;"",H3581&lt;&gt;""),N(G3581),0)</f>
        <v/>
      </c>
    </row>
    <row r="3582">
      <c r="A3582" s="19" t="n"/>
      <c r="B3582" s="20">
        <f>IF(A3582="","",IF(R3582=0,"⚠ أضف سطر عهدة أولًا","BDR-"&amp;TEXT(R3582,"000")))</f>
        <v/>
      </c>
      <c r="C3582" s="21" t="n"/>
      <c r="D3582" s="20">
        <f>IF(C3582="","",IF(S3582="","خارج السنة المالية",INDEX(القوائم!$D$2:$D$13,S3582)))</f>
        <v/>
      </c>
      <c r="E3582" s="22" t="n"/>
      <c r="F3582" s="23" t="n"/>
      <c r="G3582" s="23" t="n"/>
      <c r="H3582" s="22" t="n"/>
      <c r="I3582" s="19" t="n"/>
      <c r="J3582" s="21" t="n"/>
      <c r="K3582" s="19" t="n"/>
      <c r="L3582" s="19" t="n"/>
      <c r="M3582" s="21" t="n"/>
      <c r="N3582" s="22" t="n"/>
      <c r="O3582" s="24">
        <f>IF(A3582&lt;&gt;"عهدة","",SUMIFS($G$8:$G$5007,$B$8:$B$5007,B3582,$A$8:$A$5007,"مصروف",$I$8:$I$5007,"&lt;&gt;مرفوض"))</f>
        <v/>
      </c>
      <c r="P3582" s="25">
        <f>IF(A3582&lt;&gt;"عهدة","",N(F3582)-O3582)</f>
        <v/>
      </c>
      <c r="Q3582" s="26">
        <f>IF(A3582="","",IF(A3582="عهدة",IF(N(F3582)=0,"⚠ أدخل قيمة العهدة",IF(P3582&lt;0,"⛔ عجز / زيادة مصروفات "&amp;TEXT(-P3582,"#,##0"),IF(COUNTIFS($B$8:$B$5007,B3582,$A$8:$A$5007,"مصروف",$I$8:$I$5007,"&lt;&gt;مرفوض",$K$8:$K$5007,"&lt;&gt;نعم")&gt;0,"⚠ "&amp;COUNTIFS($B$8:$B$5007,B3582,$A$8:$A$5007,"مصروف",$I$8:$I$5007,"&lt;&gt;مرفوض",$K$8:$K$5007,"&lt;&gt;نعم")&amp;" مصروف غير مسوى",IF(L3582="تمت التسوية",IF(P3582=0,"✔ متوازنة وتمت التسوية","✔ تمت التسوية – متبقي "&amp;TEXT(P3582,"#,##0")),IF(P3582&gt;0,"متبقي "&amp;TEXT(P3582,"#,##0"),"✔ متوازنة"))))),IF(R3582=0,"⚠ أضف سطر عهدة أولًا",IF(OR(C3582="",N(G3582)=0),"⚠ أكمل التاريخ والقيمة",IF(S3582="","⚠ التاريخ خارج السنة المالية",IF(H3582="","⚠ اختر بند الموازنة",IF(I3582="مرفوض","✖ مرفوض من المدير",IF(I3582&lt;&gt;"موافق","⏳ بانتظار موافقة المدير",IF(K3582&lt;&gt;"نعم","⚠ غير مسوى مع الحسابات","✔ معتمد ومسوى")))))))))</f>
        <v/>
      </c>
      <c r="R3582">
        <f>N(R3581)+IF(A3582="عهدة",1,0)</f>
        <v/>
      </c>
      <c r="S3582">
        <f>IF(C3582="","",IF(AND(C3582&gt;=DATE(2026,9,1),C3582&lt;=DATE(2027,8,31)),(YEAR(C3582)-2026)*12+MONTH(C3582)-8,""))</f>
        <v/>
      </c>
      <c r="T3582">
        <f>IF(AND(A3582="مصروف",R3582&gt;0,I3582="موافق",S3582&lt;&gt;"",H3582&lt;&gt;""),N(G3582),0)</f>
        <v/>
      </c>
    </row>
    <row r="3583">
      <c r="A3583" s="19" t="n"/>
      <c r="B3583" s="20">
        <f>IF(A3583="","",IF(R3583=0,"⚠ أضف سطر عهدة أولًا","BDR-"&amp;TEXT(R3583,"000")))</f>
        <v/>
      </c>
      <c r="C3583" s="21" t="n"/>
      <c r="D3583" s="20">
        <f>IF(C3583="","",IF(S3583="","خارج السنة المالية",INDEX(القوائم!$D$2:$D$13,S3583)))</f>
        <v/>
      </c>
      <c r="E3583" s="22" t="n"/>
      <c r="F3583" s="23" t="n"/>
      <c r="G3583" s="23" t="n"/>
      <c r="H3583" s="22" t="n"/>
      <c r="I3583" s="19" t="n"/>
      <c r="J3583" s="21" t="n"/>
      <c r="K3583" s="19" t="n"/>
      <c r="L3583" s="19" t="n"/>
      <c r="M3583" s="21" t="n"/>
      <c r="N3583" s="22" t="n"/>
      <c r="O3583" s="24">
        <f>IF(A3583&lt;&gt;"عهدة","",SUMIFS($G$8:$G$5007,$B$8:$B$5007,B3583,$A$8:$A$5007,"مصروف",$I$8:$I$5007,"&lt;&gt;مرفوض"))</f>
        <v/>
      </c>
      <c r="P3583" s="25">
        <f>IF(A3583&lt;&gt;"عهدة","",N(F3583)-O3583)</f>
        <v/>
      </c>
      <c r="Q3583" s="26">
        <f>IF(A3583="","",IF(A3583="عهدة",IF(N(F3583)=0,"⚠ أدخل قيمة العهدة",IF(P3583&lt;0,"⛔ عجز / زيادة مصروفات "&amp;TEXT(-P3583,"#,##0"),IF(COUNTIFS($B$8:$B$5007,B3583,$A$8:$A$5007,"مصروف",$I$8:$I$5007,"&lt;&gt;مرفوض",$K$8:$K$5007,"&lt;&gt;نعم")&gt;0,"⚠ "&amp;COUNTIFS($B$8:$B$5007,B3583,$A$8:$A$5007,"مصروف",$I$8:$I$5007,"&lt;&gt;مرفوض",$K$8:$K$5007,"&lt;&gt;نعم")&amp;" مصروف غير مسوى",IF(L3583="تمت التسوية",IF(P3583=0,"✔ متوازنة وتمت التسوية","✔ تمت التسوية – متبقي "&amp;TEXT(P3583,"#,##0")),IF(P3583&gt;0,"متبقي "&amp;TEXT(P3583,"#,##0"),"✔ متوازنة"))))),IF(R3583=0,"⚠ أضف سطر عهدة أولًا",IF(OR(C3583="",N(G3583)=0),"⚠ أكمل التاريخ والقيمة",IF(S3583="","⚠ التاريخ خارج السنة المالية",IF(H3583="","⚠ اختر بند الموازنة",IF(I3583="مرفوض","✖ مرفوض من المدير",IF(I3583&lt;&gt;"موافق","⏳ بانتظار موافقة المدير",IF(K3583&lt;&gt;"نعم","⚠ غير مسوى مع الحسابات","✔ معتمد ومسوى")))))))))</f>
        <v/>
      </c>
      <c r="R3583">
        <f>N(R3582)+IF(A3583="عهدة",1,0)</f>
        <v/>
      </c>
      <c r="S3583">
        <f>IF(C3583="","",IF(AND(C3583&gt;=DATE(2026,9,1),C3583&lt;=DATE(2027,8,31)),(YEAR(C3583)-2026)*12+MONTH(C3583)-8,""))</f>
        <v/>
      </c>
      <c r="T3583">
        <f>IF(AND(A3583="مصروف",R3583&gt;0,I3583="موافق",S3583&lt;&gt;"",H3583&lt;&gt;""),N(G3583),0)</f>
        <v/>
      </c>
    </row>
    <row r="3584">
      <c r="A3584" s="19" t="n"/>
      <c r="B3584" s="20">
        <f>IF(A3584="","",IF(R3584=0,"⚠ أضف سطر عهدة أولًا","BDR-"&amp;TEXT(R3584,"000")))</f>
        <v/>
      </c>
      <c r="C3584" s="21" t="n"/>
      <c r="D3584" s="20">
        <f>IF(C3584="","",IF(S3584="","خارج السنة المالية",INDEX(القوائم!$D$2:$D$13,S3584)))</f>
        <v/>
      </c>
      <c r="E3584" s="22" t="n"/>
      <c r="F3584" s="23" t="n"/>
      <c r="G3584" s="23" t="n"/>
      <c r="H3584" s="22" t="n"/>
      <c r="I3584" s="19" t="n"/>
      <c r="J3584" s="21" t="n"/>
      <c r="K3584" s="19" t="n"/>
      <c r="L3584" s="19" t="n"/>
      <c r="M3584" s="21" t="n"/>
      <c r="N3584" s="22" t="n"/>
      <c r="O3584" s="24">
        <f>IF(A3584&lt;&gt;"عهدة","",SUMIFS($G$8:$G$5007,$B$8:$B$5007,B3584,$A$8:$A$5007,"مصروف",$I$8:$I$5007,"&lt;&gt;مرفوض"))</f>
        <v/>
      </c>
      <c r="P3584" s="25">
        <f>IF(A3584&lt;&gt;"عهدة","",N(F3584)-O3584)</f>
        <v/>
      </c>
      <c r="Q3584" s="26">
        <f>IF(A3584="","",IF(A3584="عهدة",IF(N(F3584)=0,"⚠ أدخل قيمة العهدة",IF(P3584&lt;0,"⛔ عجز / زيادة مصروفات "&amp;TEXT(-P3584,"#,##0"),IF(COUNTIFS($B$8:$B$5007,B3584,$A$8:$A$5007,"مصروف",$I$8:$I$5007,"&lt;&gt;مرفوض",$K$8:$K$5007,"&lt;&gt;نعم")&gt;0,"⚠ "&amp;COUNTIFS($B$8:$B$5007,B3584,$A$8:$A$5007,"مصروف",$I$8:$I$5007,"&lt;&gt;مرفوض",$K$8:$K$5007,"&lt;&gt;نعم")&amp;" مصروف غير مسوى",IF(L3584="تمت التسوية",IF(P3584=0,"✔ متوازنة وتمت التسوية","✔ تمت التسوية – متبقي "&amp;TEXT(P3584,"#,##0")),IF(P3584&gt;0,"متبقي "&amp;TEXT(P3584,"#,##0"),"✔ متوازنة"))))),IF(R3584=0,"⚠ أضف سطر عهدة أولًا",IF(OR(C3584="",N(G3584)=0),"⚠ أكمل التاريخ والقيمة",IF(S3584="","⚠ التاريخ خارج السنة المالية",IF(H3584="","⚠ اختر بند الموازنة",IF(I3584="مرفوض","✖ مرفوض من المدير",IF(I3584&lt;&gt;"موافق","⏳ بانتظار موافقة المدير",IF(K3584&lt;&gt;"نعم","⚠ غير مسوى مع الحسابات","✔ معتمد ومسوى")))))))))</f>
        <v/>
      </c>
      <c r="R3584">
        <f>N(R3583)+IF(A3584="عهدة",1,0)</f>
        <v/>
      </c>
      <c r="S3584">
        <f>IF(C3584="","",IF(AND(C3584&gt;=DATE(2026,9,1),C3584&lt;=DATE(2027,8,31)),(YEAR(C3584)-2026)*12+MONTH(C3584)-8,""))</f>
        <v/>
      </c>
      <c r="T3584">
        <f>IF(AND(A3584="مصروف",R3584&gt;0,I3584="موافق",S3584&lt;&gt;"",H3584&lt;&gt;""),N(G3584),0)</f>
        <v/>
      </c>
    </row>
    <row r="3585">
      <c r="A3585" s="19" t="n"/>
      <c r="B3585" s="20">
        <f>IF(A3585="","",IF(R3585=0,"⚠ أضف سطر عهدة أولًا","BDR-"&amp;TEXT(R3585,"000")))</f>
        <v/>
      </c>
      <c r="C3585" s="21" t="n"/>
      <c r="D3585" s="20">
        <f>IF(C3585="","",IF(S3585="","خارج السنة المالية",INDEX(القوائم!$D$2:$D$13,S3585)))</f>
        <v/>
      </c>
      <c r="E3585" s="22" t="n"/>
      <c r="F3585" s="23" t="n"/>
      <c r="G3585" s="23" t="n"/>
      <c r="H3585" s="22" t="n"/>
      <c r="I3585" s="19" t="n"/>
      <c r="J3585" s="21" t="n"/>
      <c r="K3585" s="19" t="n"/>
      <c r="L3585" s="19" t="n"/>
      <c r="M3585" s="21" t="n"/>
      <c r="N3585" s="22" t="n"/>
      <c r="O3585" s="24">
        <f>IF(A3585&lt;&gt;"عهدة","",SUMIFS($G$8:$G$5007,$B$8:$B$5007,B3585,$A$8:$A$5007,"مصروف",$I$8:$I$5007,"&lt;&gt;مرفوض"))</f>
        <v/>
      </c>
      <c r="P3585" s="25">
        <f>IF(A3585&lt;&gt;"عهدة","",N(F3585)-O3585)</f>
        <v/>
      </c>
      <c r="Q3585" s="26">
        <f>IF(A3585="","",IF(A3585="عهدة",IF(N(F3585)=0,"⚠ أدخل قيمة العهدة",IF(P3585&lt;0,"⛔ عجز / زيادة مصروفات "&amp;TEXT(-P3585,"#,##0"),IF(COUNTIFS($B$8:$B$5007,B3585,$A$8:$A$5007,"مصروف",$I$8:$I$5007,"&lt;&gt;مرفوض",$K$8:$K$5007,"&lt;&gt;نعم")&gt;0,"⚠ "&amp;COUNTIFS($B$8:$B$5007,B3585,$A$8:$A$5007,"مصروف",$I$8:$I$5007,"&lt;&gt;مرفوض",$K$8:$K$5007,"&lt;&gt;نعم")&amp;" مصروف غير مسوى",IF(L3585="تمت التسوية",IF(P3585=0,"✔ متوازنة وتمت التسوية","✔ تمت التسوية – متبقي "&amp;TEXT(P3585,"#,##0")),IF(P3585&gt;0,"متبقي "&amp;TEXT(P3585,"#,##0"),"✔ متوازنة"))))),IF(R3585=0,"⚠ أضف سطر عهدة أولًا",IF(OR(C3585="",N(G3585)=0),"⚠ أكمل التاريخ والقيمة",IF(S3585="","⚠ التاريخ خارج السنة المالية",IF(H3585="","⚠ اختر بند الموازنة",IF(I3585="مرفوض","✖ مرفوض من المدير",IF(I3585&lt;&gt;"موافق","⏳ بانتظار موافقة المدير",IF(K3585&lt;&gt;"نعم","⚠ غير مسوى مع الحسابات","✔ معتمد ومسوى")))))))))</f>
        <v/>
      </c>
      <c r="R3585">
        <f>N(R3584)+IF(A3585="عهدة",1,0)</f>
        <v/>
      </c>
      <c r="S3585">
        <f>IF(C3585="","",IF(AND(C3585&gt;=DATE(2026,9,1),C3585&lt;=DATE(2027,8,31)),(YEAR(C3585)-2026)*12+MONTH(C3585)-8,""))</f>
        <v/>
      </c>
      <c r="T3585">
        <f>IF(AND(A3585="مصروف",R3585&gt;0,I3585="موافق",S3585&lt;&gt;"",H3585&lt;&gt;""),N(G3585),0)</f>
        <v/>
      </c>
    </row>
    <row r="3586">
      <c r="A3586" s="19" t="n"/>
      <c r="B3586" s="20">
        <f>IF(A3586="","",IF(R3586=0,"⚠ أضف سطر عهدة أولًا","BDR-"&amp;TEXT(R3586,"000")))</f>
        <v/>
      </c>
      <c r="C3586" s="21" t="n"/>
      <c r="D3586" s="20">
        <f>IF(C3586="","",IF(S3586="","خارج السنة المالية",INDEX(القوائم!$D$2:$D$13,S3586)))</f>
        <v/>
      </c>
      <c r="E3586" s="22" t="n"/>
      <c r="F3586" s="23" t="n"/>
      <c r="G3586" s="23" t="n"/>
      <c r="H3586" s="22" t="n"/>
      <c r="I3586" s="19" t="n"/>
      <c r="J3586" s="21" t="n"/>
      <c r="K3586" s="19" t="n"/>
      <c r="L3586" s="19" t="n"/>
      <c r="M3586" s="21" t="n"/>
      <c r="N3586" s="22" t="n"/>
      <c r="O3586" s="24">
        <f>IF(A3586&lt;&gt;"عهدة","",SUMIFS($G$8:$G$5007,$B$8:$B$5007,B3586,$A$8:$A$5007,"مصروف",$I$8:$I$5007,"&lt;&gt;مرفوض"))</f>
        <v/>
      </c>
      <c r="P3586" s="25">
        <f>IF(A3586&lt;&gt;"عهدة","",N(F3586)-O3586)</f>
        <v/>
      </c>
      <c r="Q3586" s="26">
        <f>IF(A3586="","",IF(A3586="عهدة",IF(N(F3586)=0,"⚠ أدخل قيمة العهدة",IF(P3586&lt;0,"⛔ عجز / زيادة مصروفات "&amp;TEXT(-P3586,"#,##0"),IF(COUNTIFS($B$8:$B$5007,B3586,$A$8:$A$5007,"مصروف",$I$8:$I$5007,"&lt;&gt;مرفوض",$K$8:$K$5007,"&lt;&gt;نعم")&gt;0,"⚠ "&amp;COUNTIFS($B$8:$B$5007,B3586,$A$8:$A$5007,"مصروف",$I$8:$I$5007,"&lt;&gt;مرفوض",$K$8:$K$5007,"&lt;&gt;نعم")&amp;" مصروف غير مسوى",IF(L3586="تمت التسوية",IF(P3586=0,"✔ متوازنة وتمت التسوية","✔ تمت التسوية – متبقي "&amp;TEXT(P3586,"#,##0")),IF(P3586&gt;0,"متبقي "&amp;TEXT(P3586,"#,##0"),"✔ متوازنة"))))),IF(R3586=0,"⚠ أضف سطر عهدة أولًا",IF(OR(C3586="",N(G3586)=0),"⚠ أكمل التاريخ والقيمة",IF(S3586="","⚠ التاريخ خارج السنة المالية",IF(H3586="","⚠ اختر بند الموازنة",IF(I3586="مرفوض","✖ مرفوض من المدير",IF(I3586&lt;&gt;"موافق","⏳ بانتظار موافقة المدير",IF(K3586&lt;&gt;"نعم","⚠ غير مسوى مع الحسابات","✔ معتمد ومسوى")))))))))</f>
        <v/>
      </c>
      <c r="R3586">
        <f>N(R3585)+IF(A3586="عهدة",1,0)</f>
        <v/>
      </c>
      <c r="S3586">
        <f>IF(C3586="","",IF(AND(C3586&gt;=DATE(2026,9,1),C3586&lt;=DATE(2027,8,31)),(YEAR(C3586)-2026)*12+MONTH(C3586)-8,""))</f>
        <v/>
      </c>
      <c r="T3586">
        <f>IF(AND(A3586="مصروف",R3586&gt;0,I3586="موافق",S3586&lt;&gt;"",H3586&lt;&gt;""),N(G3586),0)</f>
        <v/>
      </c>
    </row>
    <row r="3587">
      <c r="A3587" s="19" t="n"/>
      <c r="B3587" s="20">
        <f>IF(A3587="","",IF(R3587=0,"⚠ أضف سطر عهدة أولًا","BDR-"&amp;TEXT(R3587,"000")))</f>
        <v/>
      </c>
      <c r="C3587" s="21" t="n"/>
      <c r="D3587" s="20">
        <f>IF(C3587="","",IF(S3587="","خارج السنة المالية",INDEX(القوائم!$D$2:$D$13,S3587)))</f>
        <v/>
      </c>
      <c r="E3587" s="22" t="n"/>
      <c r="F3587" s="23" t="n"/>
      <c r="G3587" s="23" t="n"/>
      <c r="H3587" s="22" t="n"/>
      <c r="I3587" s="19" t="n"/>
      <c r="J3587" s="21" t="n"/>
      <c r="K3587" s="19" t="n"/>
      <c r="L3587" s="19" t="n"/>
      <c r="M3587" s="21" t="n"/>
      <c r="N3587" s="22" t="n"/>
      <c r="O3587" s="24">
        <f>IF(A3587&lt;&gt;"عهدة","",SUMIFS($G$8:$G$5007,$B$8:$B$5007,B3587,$A$8:$A$5007,"مصروف",$I$8:$I$5007,"&lt;&gt;مرفوض"))</f>
        <v/>
      </c>
      <c r="P3587" s="25">
        <f>IF(A3587&lt;&gt;"عهدة","",N(F3587)-O3587)</f>
        <v/>
      </c>
      <c r="Q3587" s="26">
        <f>IF(A3587="","",IF(A3587="عهدة",IF(N(F3587)=0,"⚠ أدخل قيمة العهدة",IF(P3587&lt;0,"⛔ عجز / زيادة مصروفات "&amp;TEXT(-P3587,"#,##0"),IF(COUNTIFS($B$8:$B$5007,B3587,$A$8:$A$5007,"مصروف",$I$8:$I$5007,"&lt;&gt;مرفوض",$K$8:$K$5007,"&lt;&gt;نعم")&gt;0,"⚠ "&amp;COUNTIFS($B$8:$B$5007,B3587,$A$8:$A$5007,"مصروف",$I$8:$I$5007,"&lt;&gt;مرفوض",$K$8:$K$5007,"&lt;&gt;نعم")&amp;" مصروف غير مسوى",IF(L3587="تمت التسوية",IF(P3587=0,"✔ متوازنة وتمت التسوية","✔ تمت التسوية – متبقي "&amp;TEXT(P3587,"#,##0")),IF(P3587&gt;0,"متبقي "&amp;TEXT(P3587,"#,##0"),"✔ متوازنة"))))),IF(R3587=0,"⚠ أضف سطر عهدة أولًا",IF(OR(C3587="",N(G3587)=0),"⚠ أكمل التاريخ والقيمة",IF(S3587="","⚠ التاريخ خارج السنة المالية",IF(H3587="","⚠ اختر بند الموازنة",IF(I3587="مرفوض","✖ مرفوض من المدير",IF(I3587&lt;&gt;"موافق","⏳ بانتظار موافقة المدير",IF(K3587&lt;&gt;"نعم","⚠ غير مسوى مع الحسابات","✔ معتمد ومسوى")))))))))</f>
        <v/>
      </c>
      <c r="R3587">
        <f>N(R3586)+IF(A3587="عهدة",1,0)</f>
        <v/>
      </c>
      <c r="S3587">
        <f>IF(C3587="","",IF(AND(C3587&gt;=DATE(2026,9,1),C3587&lt;=DATE(2027,8,31)),(YEAR(C3587)-2026)*12+MONTH(C3587)-8,""))</f>
        <v/>
      </c>
      <c r="T3587">
        <f>IF(AND(A3587="مصروف",R3587&gt;0,I3587="موافق",S3587&lt;&gt;"",H3587&lt;&gt;""),N(G3587),0)</f>
        <v/>
      </c>
    </row>
    <row r="3588">
      <c r="A3588" s="19" t="n"/>
      <c r="B3588" s="20">
        <f>IF(A3588="","",IF(R3588=0,"⚠ أضف سطر عهدة أولًا","BDR-"&amp;TEXT(R3588,"000")))</f>
        <v/>
      </c>
      <c r="C3588" s="21" t="n"/>
      <c r="D3588" s="20">
        <f>IF(C3588="","",IF(S3588="","خارج السنة المالية",INDEX(القوائم!$D$2:$D$13,S3588)))</f>
        <v/>
      </c>
      <c r="E3588" s="22" t="n"/>
      <c r="F3588" s="23" t="n"/>
      <c r="G3588" s="23" t="n"/>
      <c r="H3588" s="22" t="n"/>
      <c r="I3588" s="19" t="n"/>
      <c r="J3588" s="21" t="n"/>
      <c r="K3588" s="19" t="n"/>
      <c r="L3588" s="19" t="n"/>
      <c r="M3588" s="21" t="n"/>
      <c r="N3588" s="22" t="n"/>
      <c r="O3588" s="24">
        <f>IF(A3588&lt;&gt;"عهدة","",SUMIFS($G$8:$G$5007,$B$8:$B$5007,B3588,$A$8:$A$5007,"مصروف",$I$8:$I$5007,"&lt;&gt;مرفوض"))</f>
        <v/>
      </c>
      <c r="P3588" s="25">
        <f>IF(A3588&lt;&gt;"عهدة","",N(F3588)-O3588)</f>
        <v/>
      </c>
      <c r="Q3588" s="26">
        <f>IF(A3588="","",IF(A3588="عهدة",IF(N(F3588)=0,"⚠ أدخل قيمة العهدة",IF(P3588&lt;0,"⛔ عجز / زيادة مصروفات "&amp;TEXT(-P3588,"#,##0"),IF(COUNTIFS($B$8:$B$5007,B3588,$A$8:$A$5007,"مصروف",$I$8:$I$5007,"&lt;&gt;مرفوض",$K$8:$K$5007,"&lt;&gt;نعم")&gt;0,"⚠ "&amp;COUNTIFS($B$8:$B$5007,B3588,$A$8:$A$5007,"مصروف",$I$8:$I$5007,"&lt;&gt;مرفوض",$K$8:$K$5007,"&lt;&gt;نعم")&amp;" مصروف غير مسوى",IF(L3588="تمت التسوية",IF(P3588=0,"✔ متوازنة وتمت التسوية","✔ تمت التسوية – متبقي "&amp;TEXT(P3588,"#,##0")),IF(P3588&gt;0,"متبقي "&amp;TEXT(P3588,"#,##0"),"✔ متوازنة"))))),IF(R3588=0,"⚠ أضف سطر عهدة أولًا",IF(OR(C3588="",N(G3588)=0),"⚠ أكمل التاريخ والقيمة",IF(S3588="","⚠ التاريخ خارج السنة المالية",IF(H3588="","⚠ اختر بند الموازنة",IF(I3588="مرفوض","✖ مرفوض من المدير",IF(I3588&lt;&gt;"موافق","⏳ بانتظار موافقة المدير",IF(K3588&lt;&gt;"نعم","⚠ غير مسوى مع الحسابات","✔ معتمد ومسوى")))))))))</f>
        <v/>
      </c>
      <c r="R3588">
        <f>N(R3587)+IF(A3588="عهدة",1,0)</f>
        <v/>
      </c>
      <c r="S3588">
        <f>IF(C3588="","",IF(AND(C3588&gt;=DATE(2026,9,1),C3588&lt;=DATE(2027,8,31)),(YEAR(C3588)-2026)*12+MONTH(C3588)-8,""))</f>
        <v/>
      </c>
      <c r="T3588">
        <f>IF(AND(A3588="مصروف",R3588&gt;0,I3588="موافق",S3588&lt;&gt;"",H3588&lt;&gt;""),N(G3588),0)</f>
        <v/>
      </c>
    </row>
    <row r="3589">
      <c r="A3589" s="19" t="n"/>
      <c r="B3589" s="20">
        <f>IF(A3589="","",IF(R3589=0,"⚠ أضف سطر عهدة أولًا","BDR-"&amp;TEXT(R3589,"000")))</f>
        <v/>
      </c>
      <c r="C3589" s="21" t="n"/>
      <c r="D3589" s="20">
        <f>IF(C3589="","",IF(S3589="","خارج السنة المالية",INDEX(القوائم!$D$2:$D$13,S3589)))</f>
        <v/>
      </c>
      <c r="E3589" s="22" t="n"/>
      <c r="F3589" s="23" t="n"/>
      <c r="G3589" s="23" t="n"/>
      <c r="H3589" s="22" t="n"/>
      <c r="I3589" s="19" t="n"/>
      <c r="J3589" s="21" t="n"/>
      <c r="K3589" s="19" t="n"/>
      <c r="L3589" s="19" t="n"/>
      <c r="M3589" s="21" t="n"/>
      <c r="N3589" s="22" t="n"/>
      <c r="O3589" s="24">
        <f>IF(A3589&lt;&gt;"عهدة","",SUMIFS($G$8:$G$5007,$B$8:$B$5007,B3589,$A$8:$A$5007,"مصروف",$I$8:$I$5007,"&lt;&gt;مرفوض"))</f>
        <v/>
      </c>
      <c r="P3589" s="25">
        <f>IF(A3589&lt;&gt;"عهدة","",N(F3589)-O3589)</f>
        <v/>
      </c>
      <c r="Q3589" s="26">
        <f>IF(A3589="","",IF(A3589="عهدة",IF(N(F3589)=0,"⚠ أدخل قيمة العهدة",IF(P3589&lt;0,"⛔ عجز / زيادة مصروفات "&amp;TEXT(-P3589,"#,##0"),IF(COUNTIFS($B$8:$B$5007,B3589,$A$8:$A$5007,"مصروف",$I$8:$I$5007,"&lt;&gt;مرفوض",$K$8:$K$5007,"&lt;&gt;نعم")&gt;0,"⚠ "&amp;COUNTIFS($B$8:$B$5007,B3589,$A$8:$A$5007,"مصروف",$I$8:$I$5007,"&lt;&gt;مرفوض",$K$8:$K$5007,"&lt;&gt;نعم")&amp;" مصروف غير مسوى",IF(L3589="تمت التسوية",IF(P3589=0,"✔ متوازنة وتمت التسوية","✔ تمت التسوية – متبقي "&amp;TEXT(P3589,"#,##0")),IF(P3589&gt;0,"متبقي "&amp;TEXT(P3589,"#,##0"),"✔ متوازنة"))))),IF(R3589=0,"⚠ أضف سطر عهدة أولًا",IF(OR(C3589="",N(G3589)=0),"⚠ أكمل التاريخ والقيمة",IF(S3589="","⚠ التاريخ خارج السنة المالية",IF(H3589="","⚠ اختر بند الموازنة",IF(I3589="مرفوض","✖ مرفوض من المدير",IF(I3589&lt;&gt;"موافق","⏳ بانتظار موافقة المدير",IF(K3589&lt;&gt;"نعم","⚠ غير مسوى مع الحسابات","✔ معتمد ومسوى")))))))))</f>
        <v/>
      </c>
      <c r="R3589">
        <f>N(R3588)+IF(A3589="عهدة",1,0)</f>
        <v/>
      </c>
      <c r="S3589">
        <f>IF(C3589="","",IF(AND(C3589&gt;=DATE(2026,9,1),C3589&lt;=DATE(2027,8,31)),(YEAR(C3589)-2026)*12+MONTH(C3589)-8,""))</f>
        <v/>
      </c>
      <c r="T3589">
        <f>IF(AND(A3589="مصروف",R3589&gt;0,I3589="موافق",S3589&lt;&gt;"",H3589&lt;&gt;""),N(G3589),0)</f>
        <v/>
      </c>
    </row>
    <row r="3590">
      <c r="A3590" s="19" t="n"/>
      <c r="B3590" s="20">
        <f>IF(A3590="","",IF(R3590=0,"⚠ أضف سطر عهدة أولًا","BDR-"&amp;TEXT(R3590,"000")))</f>
        <v/>
      </c>
      <c r="C3590" s="21" t="n"/>
      <c r="D3590" s="20">
        <f>IF(C3590="","",IF(S3590="","خارج السنة المالية",INDEX(القوائم!$D$2:$D$13,S3590)))</f>
        <v/>
      </c>
      <c r="E3590" s="22" t="n"/>
      <c r="F3590" s="23" t="n"/>
      <c r="G3590" s="23" t="n"/>
      <c r="H3590" s="22" t="n"/>
      <c r="I3590" s="19" t="n"/>
      <c r="J3590" s="21" t="n"/>
      <c r="K3590" s="19" t="n"/>
      <c r="L3590" s="19" t="n"/>
      <c r="M3590" s="21" t="n"/>
      <c r="N3590" s="22" t="n"/>
      <c r="O3590" s="24">
        <f>IF(A3590&lt;&gt;"عهدة","",SUMIFS($G$8:$G$5007,$B$8:$B$5007,B3590,$A$8:$A$5007,"مصروف",$I$8:$I$5007,"&lt;&gt;مرفوض"))</f>
        <v/>
      </c>
      <c r="P3590" s="25">
        <f>IF(A3590&lt;&gt;"عهدة","",N(F3590)-O3590)</f>
        <v/>
      </c>
      <c r="Q3590" s="26">
        <f>IF(A3590="","",IF(A3590="عهدة",IF(N(F3590)=0,"⚠ أدخل قيمة العهدة",IF(P3590&lt;0,"⛔ عجز / زيادة مصروفات "&amp;TEXT(-P3590,"#,##0"),IF(COUNTIFS($B$8:$B$5007,B3590,$A$8:$A$5007,"مصروف",$I$8:$I$5007,"&lt;&gt;مرفوض",$K$8:$K$5007,"&lt;&gt;نعم")&gt;0,"⚠ "&amp;COUNTIFS($B$8:$B$5007,B3590,$A$8:$A$5007,"مصروف",$I$8:$I$5007,"&lt;&gt;مرفوض",$K$8:$K$5007,"&lt;&gt;نعم")&amp;" مصروف غير مسوى",IF(L3590="تمت التسوية",IF(P3590=0,"✔ متوازنة وتمت التسوية","✔ تمت التسوية – متبقي "&amp;TEXT(P3590,"#,##0")),IF(P3590&gt;0,"متبقي "&amp;TEXT(P3590,"#,##0"),"✔ متوازنة"))))),IF(R3590=0,"⚠ أضف سطر عهدة أولًا",IF(OR(C3590="",N(G3590)=0),"⚠ أكمل التاريخ والقيمة",IF(S3590="","⚠ التاريخ خارج السنة المالية",IF(H3590="","⚠ اختر بند الموازنة",IF(I3590="مرفوض","✖ مرفوض من المدير",IF(I3590&lt;&gt;"موافق","⏳ بانتظار موافقة المدير",IF(K3590&lt;&gt;"نعم","⚠ غير مسوى مع الحسابات","✔ معتمد ومسوى")))))))))</f>
        <v/>
      </c>
      <c r="R3590">
        <f>N(R3589)+IF(A3590="عهدة",1,0)</f>
        <v/>
      </c>
      <c r="S3590">
        <f>IF(C3590="","",IF(AND(C3590&gt;=DATE(2026,9,1),C3590&lt;=DATE(2027,8,31)),(YEAR(C3590)-2026)*12+MONTH(C3590)-8,""))</f>
        <v/>
      </c>
      <c r="T3590">
        <f>IF(AND(A3590="مصروف",R3590&gt;0,I3590="موافق",S3590&lt;&gt;"",H3590&lt;&gt;""),N(G3590),0)</f>
        <v/>
      </c>
    </row>
    <row r="3591">
      <c r="A3591" s="19" t="n"/>
      <c r="B3591" s="20">
        <f>IF(A3591="","",IF(R3591=0,"⚠ أضف سطر عهدة أولًا","BDR-"&amp;TEXT(R3591,"000")))</f>
        <v/>
      </c>
      <c r="C3591" s="21" t="n"/>
      <c r="D3591" s="20">
        <f>IF(C3591="","",IF(S3591="","خارج السنة المالية",INDEX(القوائم!$D$2:$D$13,S3591)))</f>
        <v/>
      </c>
      <c r="E3591" s="22" t="n"/>
      <c r="F3591" s="23" t="n"/>
      <c r="G3591" s="23" t="n"/>
      <c r="H3591" s="22" t="n"/>
      <c r="I3591" s="19" t="n"/>
      <c r="J3591" s="21" t="n"/>
      <c r="K3591" s="19" t="n"/>
      <c r="L3591" s="19" t="n"/>
      <c r="M3591" s="21" t="n"/>
      <c r="N3591" s="22" t="n"/>
      <c r="O3591" s="24">
        <f>IF(A3591&lt;&gt;"عهدة","",SUMIFS($G$8:$G$5007,$B$8:$B$5007,B3591,$A$8:$A$5007,"مصروف",$I$8:$I$5007,"&lt;&gt;مرفوض"))</f>
        <v/>
      </c>
      <c r="P3591" s="25">
        <f>IF(A3591&lt;&gt;"عهدة","",N(F3591)-O3591)</f>
        <v/>
      </c>
      <c r="Q3591" s="26">
        <f>IF(A3591="","",IF(A3591="عهدة",IF(N(F3591)=0,"⚠ أدخل قيمة العهدة",IF(P3591&lt;0,"⛔ عجز / زيادة مصروفات "&amp;TEXT(-P3591,"#,##0"),IF(COUNTIFS($B$8:$B$5007,B3591,$A$8:$A$5007,"مصروف",$I$8:$I$5007,"&lt;&gt;مرفوض",$K$8:$K$5007,"&lt;&gt;نعم")&gt;0,"⚠ "&amp;COUNTIFS($B$8:$B$5007,B3591,$A$8:$A$5007,"مصروف",$I$8:$I$5007,"&lt;&gt;مرفوض",$K$8:$K$5007,"&lt;&gt;نعم")&amp;" مصروف غير مسوى",IF(L3591="تمت التسوية",IF(P3591=0,"✔ متوازنة وتمت التسوية","✔ تمت التسوية – متبقي "&amp;TEXT(P3591,"#,##0")),IF(P3591&gt;0,"متبقي "&amp;TEXT(P3591,"#,##0"),"✔ متوازنة"))))),IF(R3591=0,"⚠ أضف سطر عهدة أولًا",IF(OR(C3591="",N(G3591)=0),"⚠ أكمل التاريخ والقيمة",IF(S3591="","⚠ التاريخ خارج السنة المالية",IF(H3591="","⚠ اختر بند الموازنة",IF(I3591="مرفوض","✖ مرفوض من المدير",IF(I3591&lt;&gt;"موافق","⏳ بانتظار موافقة المدير",IF(K3591&lt;&gt;"نعم","⚠ غير مسوى مع الحسابات","✔ معتمد ومسوى")))))))))</f>
        <v/>
      </c>
      <c r="R3591">
        <f>N(R3590)+IF(A3591="عهدة",1,0)</f>
        <v/>
      </c>
      <c r="S3591">
        <f>IF(C3591="","",IF(AND(C3591&gt;=DATE(2026,9,1),C3591&lt;=DATE(2027,8,31)),(YEAR(C3591)-2026)*12+MONTH(C3591)-8,""))</f>
        <v/>
      </c>
      <c r="T3591">
        <f>IF(AND(A3591="مصروف",R3591&gt;0,I3591="موافق",S3591&lt;&gt;"",H3591&lt;&gt;""),N(G3591),0)</f>
        <v/>
      </c>
    </row>
    <row r="3592">
      <c r="A3592" s="19" t="n"/>
      <c r="B3592" s="20">
        <f>IF(A3592="","",IF(R3592=0,"⚠ أضف سطر عهدة أولًا","BDR-"&amp;TEXT(R3592,"000")))</f>
        <v/>
      </c>
      <c r="C3592" s="21" t="n"/>
      <c r="D3592" s="20">
        <f>IF(C3592="","",IF(S3592="","خارج السنة المالية",INDEX(القوائم!$D$2:$D$13,S3592)))</f>
        <v/>
      </c>
      <c r="E3592" s="22" t="n"/>
      <c r="F3592" s="23" t="n"/>
      <c r="G3592" s="23" t="n"/>
      <c r="H3592" s="22" t="n"/>
      <c r="I3592" s="19" t="n"/>
      <c r="J3592" s="21" t="n"/>
      <c r="K3592" s="19" t="n"/>
      <c r="L3592" s="19" t="n"/>
      <c r="M3592" s="21" t="n"/>
      <c r="N3592" s="22" t="n"/>
      <c r="O3592" s="24">
        <f>IF(A3592&lt;&gt;"عهدة","",SUMIFS($G$8:$G$5007,$B$8:$B$5007,B3592,$A$8:$A$5007,"مصروف",$I$8:$I$5007,"&lt;&gt;مرفوض"))</f>
        <v/>
      </c>
      <c r="P3592" s="25">
        <f>IF(A3592&lt;&gt;"عهدة","",N(F3592)-O3592)</f>
        <v/>
      </c>
      <c r="Q3592" s="26">
        <f>IF(A3592="","",IF(A3592="عهدة",IF(N(F3592)=0,"⚠ أدخل قيمة العهدة",IF(P3592&lt;0,"⛔ عجز / زيادة مصروفات "&amp;TEXT(-P3592,"#,##0"),IF(COUNTIFS($B$8:$B$5007,B3592,$A$8:$A$5007,"مصروف",$I$8:$I$5007,"&lt;&gt;مرفوض",$K$8:$K$5007,"&lt;&gt;نعم")&gt;0,"⚠ "&amp;COUNTIFS($B$8:$B$5007,B3592,$A$8:$A$5007,"مصروف",$I$8:$I$5007,"&lt;&gt;مرفوض",$K$8:$K$5007,"&lt;&gt;نعم")&amp;" مصروف غير مسوى",IF(L3592="تمت التسوية",IF(P3592=0,"✔ متوازنة وتمت التسوية","✔ تمت التسوية – متبقي "&amp;TEXT(P3592,"#,##0")),IF(P3592&gt;0,"متبقي "&amp;TEXT(P3592,"#,##0"),"✔ متوازنة"))))),IF(R3592=0,"⚠ أضف سطر عهدة أولًا",IF(OR(C3592="",N(G3592)=0),"⚠ أكمل التاريخ والقيمة",IF(S3592="","⚠ التاريخ خارج السنة المالية",IF(H3592="","⚠ اختر بند الموازنة",IF(I3592="مرفوض","✖ مرفوض من المدير",IF(I3592&lt;&gt;"موافق","⏳ بانتظار موافقة المدير",IF(K3592&lt;&gt;"نعم","⚠ غير مسوى مع الحسابات","✔ معتمد ومسوى")))))))))</f>
        <v/>
      </c>
      <c r="R3592">
        <f>N(R3591)+IF(A3592="عهدة",1,0)</f>
        <v/>
      </c>
      <c r="S3592">
        <f>IF(C3592="","",IF(AND(C3592&gt;=DATE(2026,9,1),C3592&lt;=DATE(2027,8,31)),(YEAR(C3592)-2026)*12+MONTH(C3592)-8,""))</f>
        <v/>
      </c>
      <c r="T3592">
        <f>IF(AND(A3592="مصروف",R3592&gt;0,I3592="موافق",S3592&lt;&gt;"",H3592&lt;&gt;""),N(G3592),0)</f>
        <v/>
      </c>
    </row>
    <row r="3593">
      <c r="A3593" s="19" t="n"/>
      <c r="B3593" s="20">
        <f>IF(A3593="","",IF(R3593=0,"⚠ أضف سطر عهدة أولًا","BDR-"&amp;TEXT(R3593,"000")))</f>
        <v/>
      </c>
      <c r="C3593" s="21" t="n"/>
      <c r="D3593" s="20">
        <f>IF(C3593="","",IF(S3593="","خارج السنة المالية",INDEX(القوائم!$D$2:$D$13,S3593)))</f>
        <v/>
      </c>
      <c r="E3593" s="22" t="n"/>
      <c r="F3593" s="23" t="n"/>
      <c r="G3593" s="23" t="n"/>
      <c r="H3593" s="22" t="n"/>
      <c r="I3593" s="19" t="n"/>
      <c r="J3593" s="21" t="n"/>
      <c r="K3593" s="19" t="n"/>
      <c r="L3593" s="19" t="n"/>
      <c r="M3593" s="21" t="n"/>
      <c r="N3593" s="22" t="n"/>
      <c r="O3593" s="24">
        <f>IF(A3593&lt;&gt;"عهدة","",SUMIFS($G$8:$G$5007,$B$8:$B$5007,B3593,$A$8:$A$5007,"مصروف",$I$8:$I$5007,"&lt;&gt;مرفوض"))</f>
        <v/>
      </c>
      <c r="P3593" s="25">
        <f>IF(A3593&lt;&gt;"عهدة","",N(F3593)-O3593)</f>
        <v/>
      </c>
      <c r="Q3593" s="26">
        <f>IF(A3593="","",IF(A3593="عهدة",IF(N(F3593)=0,"⚠ أدخل قيمة العهدة",IF(P3593&lt;0,"⛔ عجز / زيادة مصروفات "&amp;TEXT(-P3593,"#,##0"),IF(COUNTIFS($B$8:$B$5007,B3593,$A$8:$A$5007,"مصروف",$I$8:$I$5007,"&lt;&gt;مرفوض",$K$8:$K$5007,"&lt;&gt;نعم")&gt;0,"⚠ "&amp;COUNTIFS($B$8:$B$5007,B3593,$A$8:$A$5007,"مصروف",$I$8:$I$5007,"&lt;&gt;مرفوض",$K$8:$K$5007,"&lt;&gt;نعم")&amp;" مصروف غير مسوى",IF(L3593="تمت التسوية",IF(P3593=0,"✔ متوازنة وتمت التسوية","✔ تمت التسوية – متبقي "&amp;TEXT(P3593,"#,##0")),IF(P3593&gt;0,"متبقي "&amp;TEXT(P3593,"#,##0"),"✔ متوازنة"))))),IF(R3593=0,"⚠ أضف سطر عهدة أولًا",IF(OR(C3593="",N(G3593)=0),"⚠ أكمل التاريخ والقيمة",IF(S3593="","⚠ التاريخ خارج السنة المالية",IF(H3593="","⚠ اختر بند الموازنة",IF(I3593="مرفوض","✖ مرفوض من المدير",IF(I3593&lt;&gt;"موافق","⏳ بانتظار موافقة المدير",IF(K3593&lt;&gt;"نعم","⚠ غير مسوى مع الحسابات","✔ معتمد ومسوى")))))))))</f>
        <v/>
      </c>
      <c r="R3593">
        <f>N(R3592)+IF(A3593="عهدة",1,0)</f>
        <v/>
      </c>
      <c r="S3593">
        <f>IF(C3593="","",IF(AND(C3593&gt;=DATE(2026,9,1),C3593&lt;=DATE(2027,8,31)),(YEAR(C3593)-2026)*12+MONTH(C3593)-8,""))</f>
        <v/>
      </c>
      <c r="T3593">
        <f>IF(AND(A3593="مصروف",R3593&gt;0,I3593="موافق",S3593&lt;&gt;"",H3593&lt;&gt;""),N(G3593),0)</f>
        <v/>
      </c>
    </row>
    <row r="3594">
      <c r="A3594" s="19" t="n"/>
      <c r="B3594" s="20">
        <f>IF(A3594="","",IF(R3594=0,"⚠ أضف سطر عهدة أولًا","BDR-"&amp;TEXT(R3594,"000")))</f>
        <v/>
      </c>
      <c r="C3594" s="21" t="n"/>
      <c r="D3594" s="20">
        <f>IF(C3594="","",IF(S3594="","خارج السنة المالية",INDEX(القوائم!$D$2:$D$13,S3594)))</f>
        <v/>
      </c>
      <c r="E3594" s="22" t="n"/>
      <c r="F3594" s="23" t="n"/>
      <c r="G3594" s="23" t="n"/>
      <c r="H3594" s="22" t="n"/>
      <c r="I3594" s="19" t="n"/>
      <c r="J3594" s="21" t="n"/>
      <c r="K3594" s="19" t="n"/>
      <c r="L3594" s="19" t="n"/>
      <c r="M3594" s="21" t="n"/>
      <c r="N3594" s="22" t="n"/>
      <c r="O3594" s="24">
        <f>IF(A3594&lt;&gt;"عهدة","",SUMIFS($G$8:$G$5007,$B$8:$B$5007,B3594,$A$8:$A$5007,"مصروف",$I$8:$I$5007,"&lt;&gt;مرفوض"))</f>
        <v/>
      </c>
      <c r="P3594" s="25">
        <f>IF(A3594&lt;&gt;"عهدة","",N(F3594)-O3594)</f>
        <v/>
      </c>
      <c r="Q3594" s="26">
        <f>IF(A3594="","",IF(A3594="عهدة",IF(N(F3594)=0,"⚠ أدخل قيمة العهدة",IF(P3594&lt;0,"⛔ عجز / زيادة مصروفات "&amp;TEXT(-P3594,"#,##0"),IF(COUNTIFS($B$8:$B$5007,B3594,$A$8:$A$5007,"مصروف",$I$8:$I$5007,"&lt;&gt;مرفوض",$K$8:$K$5007,"&lt;&gt;نعم")&gt;0,"⚠ "&amp;COUNTIFS($B$8:$B$5007,B3594,$A$8:$A$5007,"مصروف",$I$8:$I$5007,"&lt;&gt;مرفوض",$K$8:$K$5007,"&lt;&gt;نعم")&amp;" مصروف غير مسوى",IF(L3594="تمت التسوية",IF(P3594=0,"✔ متوازنة وتمت التسوية","✔ تمت التسوية – متبقي "&amp;TEXT(P3594,"#,##0")),IF(P3594&gt;0,"متبقي "&amp;TEXT(P3594,"#,##0"),"✔ متوازنة"))))),IF(R3594=0,"⚠ أضف سطر عهدة أولًا",IF(OR(C3594="",N(G3594)=0),"⚠ أكمل التاريخ والقيمة",IF(S3594="","⚠ التاريخ خارج السنة المالية",IF(H3594="","⚠ اختر بند الموازنة",IF(I3594="مرفوض","✖ مرفوض من المدير",IF(I3594&lt;&gt;"موافق","⏳ بانتظار موافقة المدير",IF(K3594&lt;&gt;"نعم","⚠ غير مسوى مع الحسابات","✔ معتمد ومسوى")))))))))</f>
        <v/>
      </c>
      <c r="R3594">
        <f>N(R3593)+IF(A3594="عهدة",1,0)</f>
        <v/>
      </c>
      <c r="S3594">
        <f>IF(C3594="","",IF(AND(C3594&gt;=DATE(2026,9,1),C3594&lt;=DATE(2027,8,31)),(YEAR(C3594)-2026)*12+MONTH(C3594)-8,""))</f>
        <v/>
      </c>
      <c r="T3594">
        <f>IF(AND(A3594="مصروف",R3594&gt;0,I3594="موافق",S3594&lt;&gt;"",H3594&lt;&gt;""),N(G3594),0)</f>
        <v/>
      </c>
    </row>
    <row r="3595">
      <c r="A3595" s="19" t="n"/>
      <c r="B3595" s="20">
        <f>IF(A3595="","",IF(R3595=0,"⚠ أضف سطر عهدة أولًا","BDR-"&amp;TEXT(R3595,"000")))</f>
        <v/>
      </c>
      <c r="C3595" s="21" t="n"/>
      <c r="D3595" s="20">
        <f>IF(C3595="","",IF(S3595="","خارج السنة المالية",INDEX(القوائم!$D$2:$D$13,S3595)))</f>
        <v/>
      </c>
      <c r="E3595" s="22" t="n"/>
      <c r="F3595" s="23" t="n"/>
      <c r="G3595" s="23" t="n"/>
      <c r="H3595" s="22" t="n"/>
      <c r="I3595" s="19" t="n"/>
      <c r="J3595" s="21" t="n"/>
      <c r="K3595" s="19" t="n"/>
      <c r="L3595" s="19" t="n"/>
      <c r="M3595" s="21" t="n"/>
      <c r="N3595" s="22" t="n"/>
      <c r="O3595" s="24">
        <f>IF(A3595&lt;&gt;"عهدة","",SUMIFS($G$8:$G$5007,$B$8:$B$5007,B3595,$A$8:$A$5007,"مصروف",$I$8:$I$5007,"&lt;&gt;مرفوض"))</f>
        <v/>
      </c>
      <c r="P3595" s="25">
        <f>IF(A3595&lt;&gt;"عهدة","",N(F3595)-O3595)</f>
        <v/>
      </c>
      <c r="Q3595" s="26">
        <f>IF(A3595="","",IF(A3595="عهدة",IF(N(F3595)=0,"⚠ أدخل قيمة العهدة",IF(P3595&lt;0,"⛔ عجز / زيادة مصروفات "&amp;TEXT(-P3595,"#,##0"),IF(COUNTIFS($B$8:$B$5007,B3595,$A$8:$A$5007,"مصروف",$I$8:$I$5007,"&lt;&gt;مرفوض",$K$8:$K$5007,"&lt;&gt;نعم")&gt;0,"⚠ "&amp;COUNTIFS($B$8:$B$5007,B3595,$A$8:$A$5007,"مصروف",$I$8:$I$5007,"&lt;&gt;مرفوض",$K$8:$K$5007,"&lt;&gt;نعم")&amp;" مصروف غير مسوى",IF(L3595="تمت التسوية",IF(P3595=0,"✔ متوازنة وتمت التسوية","✔ تمت التسوية – متبقي "&amp;TEXT(P3595,"#,##0")),IF(P3595&gt;0,"متبقي "&amp;TEXT(P3595,"#,##0"),"✔ متوازنة"))))),IF(R3595=0,"⚠ أضف سطر عهدة أولًا",IF(OR(C3595="",N(G3595)=0),"⚠ أكمل التاريخ والقيمة",IF(S3595="","⚠ التاريخ خارج السنة المالية",IF(H3595="","⚠ اختر بند الموازنة",IF(I3595="مرفوض","✖ مرفوض من المدير",IF(I3595&lt;&gt;"موافق","⏳ بانتظار موافقة المدير",IF(K3595&lt;&gt;"نعم","⚠ غير مسوى مع الحسابات","✔ معتمد ومسوى")))))))))</f>
        <v/>
      </c>
      <c r="R3595">
        <f>N(R3594)+IF(A3595="عهدة",1,0)</f>
        <v/>
      </c>
      <c r="S3595">
        <f>IF(C3595="","",IF(AND(C3595&gt;=DATE(2026,9,1),C3595&lt;=DATE(2027,8,31)),(YEAR(C3595)-2026)*12+MONTH(C3595)-8,""))</f>
        <v/>
      </c>
      <c r="T3595">
        <f>IF(AND(A3595="مصروف",R3595&gt;0,I3595="موافق",S3595&lt;&gt;"",H3595&lt;&gt;""),N(G3595),0)</f>
        <v/>
      </c>
    </row>
    <row r="3596">
      <c r="A3596" s="19" t="n"/>
      <c r="B3596" s="20">
        <f>IF(A3596="","",IF(R3596=0,"⚠ أضف سطر عهدة أولًا","BDR-"&amp;TEXT(R3596,"000")))</f>
        <v/>
      </c>
      <c r="C3596" s="21" t="n"/>
      <c r="D3596" s="20">
        <f>IF(C3596="","",IF(S3596="","خارج السنة المالية",INDEX(القوائم!$D$2:$D$13,S3596)))</f>
        <v/>
      </c>
      <c r="E3596" s="22" t="n"/>
      <c r="F3596" s="23" t="n"/>
      <c r="G3596" s="23" t="n"/>
      <c r="H3596" s="22" t="n"/>
      <c r="I3596" s="19" t="n"/>
      <c r="J3596" s="21" t="n"/>
      <c r="K3596" s="19" t="n"/>
      <c r="L3596" s="19" t="n"/>
      <c r="M3596" s="21" t="n"/>
      <c r="N3596" s="22" t="n"/>
      <c r="O3596" s="24">
        <f>IF(A3596&lt;&gt;"عهدة","",SUMIFS($G$8:$G$5007,$B$8:$B$5007,B3596,$A$8:$A$5007,"مصروف",$I$8:$I$5007,"&lt;&gt;مرفوض"))</f>
        <v/>
      </c>
      <c r="P3596" s="25">
        <f>IF(A3596&lt;&gt;"عهدة","",N(F3596)-O3596)</f>
        <v/>
      </c>
      <c r="Q3596" s="26">
        <f>IF(A3596="","",IF(A3596="عهدة",IF(N(F3596)=0,"⚠ أدخل قيمة العهدة",IF(P3596&lt;0,"⛔ عجز / زيادة مصروفات "&amp;TEXT(-P3596,"#,##0"),IF(COUNTIFS($B$8:$B$5007,B3596,$A$8:$A$5007,"مصروف",$I$8:$I$5007,"&lt;&gt;مرفوض",$K$8:$K$5007,"&lt;&gt;نعم")&gt;0,"⚠ "&amp;COUNTIFS($B$8:$B$5007,B3596,$A$8:$A$5007,"مصروف",$I$8:$I$5007,"&lt;&gt;مرفوض",$K$8:$K$5007,"&lt;&gt;نعم")&amp;" مصروف غير مسوى",IF(L3596="تمت التسوية",IF(P3596=0,"✔ متوازنة وتمت التسوية","✔ تمت التسوية – متبقي "&amp;TEXT(P3596,"#,##0")),IF(P3596&gt;0,"متبقي "&amp;TEXT(P3596,"#,##0"),"✔ متوازنة"))))),IF(R3596=0,"⚠ أضف سطر عهدة أولًا",IF(OR(C3596="",N(G3596)=0),"⚠ أكمل التاريخ والقيمة",IF(S3596="","⚠ التاريخ خارج السنة المالية",IF(H3596="","⚠ اختر بند الموازنة",IF(I3596="مرفوض","✖ مرفوض من المدير",IF(I3596&lt;&gt;"موافق","⏳ بانتظار موافقة المدير",IF(K3596&lt;&gt;"نعم","⚠ غير مسوى مع الحسابات","✔ معتمد ومسوى")))))))))</f>
        <v/>
      </c>
      <c r="R3596">
        <f>N(R3595)+IF(A3596="عهدة",1,0)</f>
        <v/>
      </c>
      <c r="S3596">
        <f>IF(C3596="","",IF(AND(C3596&gt;=DATE(2026,9,1),C3596&lt;=DATE(2027,8,31)),(YEAR(C3596)-2026)*12+MONTH(C3596)-8,""))</f>
        <v/>
      </c>
      <c r="T3596">
        <f>IF(AND(A3596="مصروف",R3596&gt;0,I3596="موافق",S3596&lt;&gt;"",H3596&lt;&gt;""),N(G3596),0)</f>
        <v/>
      </c>
    </row>
    <row r="3597">
      <c r="A3597" s="19" t="n"/>
      <c r="B3597" s="20">
        <f>IF(A3597="","",IF(R3597=0,"⚠ أضف سطر عهدة أولًا","BDR-"&amp;TEXT(R3597,"000")))</f>
        <v/>
      </c>
      <c r="C3597" s="21" t="n"/>
      <c r="D3597" s="20">
        <f>IF(C3597="","",IF(S3597="","خارج السنة المالية",INDEX(القوائم!$D$2:$D$13,S3597)))</f>
        <v/>
      </c>
      <c r="E3597" s="22" t="n"/>
      <c r="F3597" s="23" t="n"/>
      <c r="G3597" s="23" t="n"/>
      <c r="H3597" s="22" t="n"/>
      <c r="I3597" s="19" t="n"/>
      <c r="J3597" s="21" t="n"/>
      <c r="K3597" s="19" t="n"/>
      <c r="L3597" s="19" t="n"/>
      <c r="M3597" s="21" t="n"/>
      <c r="N3597" s="22" t="n"/>
      <c r="O3597" s="24">
        <f>IF(A3597&lt;&gt;"عهدة","",SUMIFS($G$8:$G$5007,$B$8:$B$5007,B3597,$A$8:$A$5007,"مصروف",$I$8:$I$5007,"&lt;&gt;مرفوض"))</f>
        <v/>
      </c>
      <c r="P3597" s="25">
        <f>IF(A3597&lt;&gt;"عهدة","",N(F3597)-O3597)</f>
        <v/>
      </c>
      <c r="Q3597" s="26">
        <f>IF(A3597="","",IF(A3597="عهدة",IF(N(F3597)=0,"⚠ أدخل قيمة العهدة",IF(P3597&lt;0,"⛔ عجز / زيادة مصروفات "&amp;TEXT(-P3597,"#,##0"),IF(COUNTIFS($B$8:$B$5007,B3597,$A$8:$A$5007,"مصروف",$I$8:$I$5007,"&lt;&gt;مرفوض",$K$8:$K$5007,"&lt;&gt;نعم")&gt;0,"⚠ "&amp;COUNTIFS($B$8:$B$5007,B3597,$A$8:$A$5007,"مصروف",$I$8:$I$5007,"&lt;&gt;مرفوض",$K$8:$K$5007,"&lt;&gt;نعم")&amp;" مصروف غير مسوى",IF(L3597="تمت التسوية",IF(P3597=0,"✔ متوازنة وتمت التسوية","✔ تمت التسوية – متبقي "&amp;TEXT(P3597,"#,##0")),IF(P3597&gt;0,"متبقي "&amp;TEXT(P3597,"#,##0"),"✔ متوازنة"))))),IF(R3597=0,"⚠ أضف سطر عهدة أولًا",IF(OR(C3597="",N(G3597)=0),"⚠ أكمل التاريخ والقيمة",IF(S3597="","⚠ التاريخ خارج السنة المالية",IF(H3597="","⚠ اختر بند الموازنة",IF(I3597="مرفوض","✖ مرفوض من المدير",IF(I3597&lt;&gt;"موافق","⏳ بانتظار موافقة المدير",IF(K3597&lt;&gt;"نعم","⚠ غير مسوى مع الحسابات","✔ معتمد ومسوى")))))))))</f>
        <v/>
      </c>
      <c r="R3597">
        <f>N(R3596)+IF(A3597="عهدة",1,0)</f>
        <v/>
      </c>
      <c r="S3597">
        <f>IF(C3597="","",IF(AND(C3597&gt;=DATE(2026,9,1),C3597&lt;=DATE(2027,8,31)),(YEAR(C3597)-2026)*12+MONTH(C3597)-8,""))</f>
        <v/>
      </c>
      <c r="T3597">
        <f>IF(AND(A3597="مصروف",R3597&gt;0,I3597="موافق",S3597&lt;&gt;"",H3597&lt;&gt;""),N(G3597),0)</f>
        <v/>
      </c>
    </row>
    <row r="3598">
      <c r="A3598" s="19" t="n"/>
      <c r="B3598" s="20">
        <f>IF(A3598="","",IF(R3598=0,"⚠ أضف سطر عهدة أولًا","BDR-"&amp;TEXT(R3598,"000")))</f>
        <v/>
      </c>
      <c r="C3598" s="21" t="n"/>
      <c r="D3598" s="20">
        <f>IF(C3598="","",IF(S3598="","خارج السنة المالية",INDEX(القوائم!$D$2:$D$13,S3598)))</f>
        <v/>
      </c>
      <c r="E3598" s="22" t="n"/>
      <c r="F3598" s="23" t="n"/>
      <c r="G3598" s="23" t="n"/>
      <c r="H3598" s="22" t="n"/>
      <c r="I3598" s="19" t="n"/>
      <c r="J3598" s="21" t="n"/>
      <c r="K3598" s="19" t="n"/>
      <c r="L3598" s="19" t="n"/>
      <c r="M3598" s="21" t="n"/>
      <c r="N3598" s="22" t="n"/>
      <c r="O3598" s="24">
        <f>IF(A3598&lt;&gt;"عهدة","",SUMIFS($G$8:$G$5007,$B$8:$B$5007,B3598,$A$8:$A$5007,"مصروف",$I$8:$I$5007,"&lt;&gt;مرفوض"))</f>
        <v/>
      </c>
      <c r="P3598" s="25">
        <f>IF(A3598&lt;&gt;"عهدة","",N(F3598)-O3598)</f>
        <v/>
      </c>
      <c r="Q3598" s="26">
        <f>IF(A3598="","",IF(A3598="عهدة",IF(N(F3598)=0,"⚠ أدخل قيمة العهدة",IF(P3598&lt;0,"⛔ عجز / زيادة مصروفات "&amp;TEXT(-P3598,"#,##0"),IF(COUNTIFS($B$8:$B$5007,B3598,$A$8:$A$5007,"مصروف",$I$8:$I$5007,"&lt;&gt;مرفوض",$K$8:$K$5007,"&lt;&gt;نعم")&gt;0,"⚠ "&amp;COUNTIFS($B$8:$B$5007,B3598,$A$8:$A$5007,"مصروف",$I$8:$I$5007,"&lt;&gt;مرفوض",$K$8:$K$5007,"&lt;&gt;نعم")&amp;" مصروف غير مسوى",IF(L3598="تمت التسوية",IF(P3598=0,"✔ متوازنة وتمت التسوية","✔ تمت التسوية – متبقي "&amp;TEXT(P3598,"#,##0")),IF(P3598&gt;0,"متبقي "&amp;TEXT(P3598,"#,##0"),"✔ متوازنة"))))),IF(R3598=0,"⚠ أضف سطر عهدة أولًا",IF(OR(C3598="",N(G3598)=0),"⚠ أكمل التاريخ والقيمة",IF(S3598="","⚠ التاريخ خارج السنة المالية",IF(H3598="","⚠ اختر بند الموازنة",IF(I3598="مرفوض","✖ مرفوض من المدير",IF(I3598&lt;&gt;"موافق","⏳ بانتظار موافقة المدير",IF(K3598&lt;&gt;"نعم","⚠ غير مسوى مع الحسابات","✔ معتمد ومسوى")))))))))</f>
        <v/>
      </c>
      <c r="R3598">
        <f>N(R3597)+IF(A3598="عهدة",1,0)</f>
        <v/>
      </c>
      <c r="S3598">
        <f>IF(C3598="","",IF(AND(C3598&gt;=DATE(2026,9,1),C3598&lt;=DATE(2027,8,31)),(YEAR(C3598)-2026)*12+MONTH(C3598)-8,""))</f>
        <v/>
      </c>
      <c r="T3598">
        <f>IF(AND(A3598="مصروف",R3598&gt;0,I3598="موافق",S3598&lt;&gt;"",H3598&lt;&gt;""),N(G3598),0)</f>
        <v/>
      </c>
    </row>
    <row r="3599">
      <c r="A3599" s="19" t="n"/>
      <c r="B3599" s="20">
        <f>IF(A3599="","",IF(R3599=0,"⚠ أضف سطر عهدة أولًا","BDR-"&amp;TEXT(R3599,"000")))</f>
        <v/>
      </c>
      <c r="C3599" s="21" t="n"/>
      <c r="D3599" s="20">
        <f>IF(C3599="","",IF(S3599="","خارج السنة المالية",INDEX(القوائم!$D$2:$D$13,S3599)))</f>
        <v/>
      </c>
      <c r="E3599" s="22" t="n"/>
      <c r="F3599" s="23" t="n"/>
      <c r="G3599" s="23" t="n"/>
      <c r="H3599" s="22" t="n"/>
      <c r="I3599" s="19" t="n"/>
      <c r="J3599" s="21" t="n"/>
      <c r="K3599" s="19" t="n"/>
      <c r="L3599" s="19" t="n"/>
      <c r="M3599" s="21" t="n"/>
      <c r="N3599" s="22" t="n"/>
      <c r="O3599" s="24">
        <f>IF(A3599&lt;&gt;"عهدة","",SUMIFS($G$8:$G$5007,$B$8:$B$5007,B3599,$A$8:$A$5007,"مصروف",$I$8:$I$5007,"&lt;&gt;مرفوض"))</f>
        <v/>
      </c>
      <c r="P3599" s="25">
        <f>IF(A3599&lt;&gt;"عهدة","",N(F3599)-O3599)</f>
        <v/>
      </c>
      <c r="Q3599" s="26">
        <f>IF(A3599="","",IF(A3599="عهدة",IF(N(F3599)=0,"⚠ أدخل قيمة العهدة",IF(P3599&lt;0,"⛔ عجز / زيادة مصروفات "&amp;TEXT(-P3599,"#,##0"),IF(COUNTIFS($B$8:$B$5007,B3599,$A$8:$A$5007,"مصروف",$I$8:$I$5007,"&lt;&gt;مرفوض",$K$8:$K$5007,"&lt;&gt;نعم")&gt;0,"⚠ "&amp;COUNTIFS($B$8:$B$5007,B3599,$A$8:$A$5007,"مصروف",$I$8:$I$5007,"&lt;&gt;مرفوض",$K$8:$K$5007,"&lt;&gt;نعم")&amp;" مصروف غير مسوى",IF(L3599="تمت التسوية",IF(P3599=0,"✔ متوازنة وتمت التسوية","✔ تمت التسوية – متبقي "&amp;TEXT(P3599,"#,##0")),IF(P3599&gt;0,"متبقي "&amp;TEXT(P3599,"#,##0"),"✔ متوازنة"))))),IF(R3599=0,"⚠ أضف سطر عهدة أولًا",IF(OR(C3599="",N(G3599)=0),"⚠ أكمل التاريخ والقيمة",IF(S3599="","⚠ التاريخ خارج السنة المالية",IF(H3599="","⚠ اختر بند الموازنة",IF(I3599="مرفوض","✖ مرفوض من المدير",IF(I3599&lt;&gt;"موافق","⏳ بانتظار موافقة المدير",IF(K3599&lt;&gt;"نعم","⚠ غير مسوى مع الحسابات","✔ معتمد ومسوى")))))))))</f>
        <v/>
      </c>
      <c r="R3599">
        <f>N(R3598)+IF(A3599="عهدة",1,0)</f>
        <v/>
      </c>
      <c r="S3599">
        <f>IF(C3599="","",IF(AND(C3599&gt;=DATE(2026,9,1),C3599&lt;=DATE(2027,8,31)),(YEAR(C3599)-2026)*12+MONTH(C3599)-8,""))</f>
        <v/>
      </c>
      <c r="T3599">
        <f>IF(AND(A3599="مصروف",R3599&gt;0,I3599="موافق",S3599&lt;&gt;"",H3599&lt;&gt;""),N(G3599),0)</f>
        <v/>
      </c>
    </row>
    <row r="3600">
      <c r="A3600" s="19" t="n"/>
      <c r="B3600" s="20">
        <f>IF(A3600="","",IF(R3600=0,"⚠ أضف سطر عهدة أولًا","BDR-"&amp;TEXT(R3600,"000")))</f>
        <v/>
      </c>
      <c r="C3600" s="21" t="n"/>
      <c r="D3600" s="20">
        <f>IF(C3600="","",IF(S3600="","خارج السنة المالية",INDEX(القوائم!$D$2:$D$13,S3600)))</f>
        <v/>
      </c>
      <c r="E3600" s="22" t="n"/>
      <c r="F3600" s="23" t="n"/>
      <c r="G3600" s="23" t="n"/>
      <c r="H3600" s="22" t="n"/>
      <c r="I3600" s="19" t="n"/>
      <c r="J3600" s="21" t="n"/>
      <c r="K3600" s="19" t="n"/>
      <c r="L3600" s="19" t="n"/>
      <c r="M3600" s="21" t="n"/>
      <c r="N3600" s="22" t="n"/>
      <c r="O3600" s="24">
        <f>IF(A3600&lt;&gt;"عهدة","",SUMIFS($G$8:$G$5007,$B$8:$B$5007,B3600,$A$8:$A$5007,"مصروف",$I$8:$I$5007,"&lt;&gt;مرفوض"))</f>
        <v/>
      </c>
      <c r="P3600" s="25">
        <f>IF(A3600&lt;&gt;"عهدة","",N(F3600)-O3600)</f>
        <v/>
      </c>
      <c r="Q3600" s="26">
        <f>IF(A3600="","",IF(A3600="عهدة",IF(N(F3600)=0,"⚠ أدخل قيمة العهدة",IF(P3600&lt;0,"⛔ عجز / زيادة مصروفات "&amp;TEXT(-P3600,"#,##0"),IF(COUNTIFS($B$8:$B$5007,B3600,$A$8:$A$5007,"مصروف",$I$8:$I$5007,"&lt;&gt;مرفوض",$K$8:$K$5007,"&lt;&gt;نعم")&gt;0,"⚠ "&amp;COUNTIFS($B$8:$B$5007,B3600,$A$8:$A$5007,"مصروف",$I$8:$I$5007,"&lt;&gt;مرفوض",$K$8:$K$5007,"&lt;&gt;نعم")&amp;" مصروف غير مسوى",IF(L3600="تمت التسوية",IF(P3600=0,"✔ متوازنة وتمت التسوية","✔ تمت التسوية – متبقي "&amp;TEXT(P3600,"#,##0")),IF(P3600&gt;0,"متبقي "&amp;TEXT(P3600,"#,##0"),"✔ متوازنة"))))),IF(R3600=0,"⚠ أضف سطر عهدة أولًا",IF(OR(C3600="",N(G3600)=0),"⚠ أكمل التاريخ والقيمة",IF(S3600="","⚠ التاريخ خارج السنة المالية",IF(H3600="","⚠ اختر بند الموازنة",IF(I3600="مرفوض","✖ مرفوض من المدير",IF(I3600&lt;&gt;"موافق","⏳ بانتظار موافقة المدير",IF(K3600&lt;&gt;"نعم","⚠ غير مسوى مع الحسابات","✔ معتمد ومسوى")))))))))</f>
        <v/>
      </c>
      <c r="R3600">
        <f>N(R3599)+IF(A3600="عهدة",1,0)</f>
        <v/>
      </c>
      <c r="S3600">
        <f>IF(C3600="","",IF(AND(C3600&gt;=DATE(2026,9,1),C3600&lt;=DATE(2027,8,31)),(YEAR(C3600)-2026)*12+MONTH(C3600)-8,""))</f>
        <v/>
      </c>
      <c r="T3600">
        <f>IF(AND(A3600="مصروف",R3600&gt;0,I3600="موافق",S3600&lt;&gt;"",H3600&lt;&gt;""),N(G3600),0)</f>
        <v/>
      </c>
    </row>
    <row r="3601">
      <c r="A3601" s="19" t="n"/>
      <c r="B3601" s="20">
        <f>IF(A3601="","",IF(R3601=0,"⚠ أضف سطر عهدة أولًا","BDR-"&amp;TEXT(R3601,"000")))</f>
        <v/>
      </c>
      <c r="C3601" s="21" t="n"/>
      <c r="D3601" s="20">
        <f>IF(C3601="","",IF(S3601="","خارج السنة المالية",INDEX(القوائم!$D$2:$D$13,S3601)))</f>
        <v/>
      </c>
      <c r="E3601" s="22" t="n"/>
      <c r="F3601" s="23" t="n"/>
      <c r="G3601" s="23" t="n"/>
      <c r="H3601" s="22" t="n"/>
      <c r="I3601" s="19" t="n"/>
      <c r="J3601" s="21" t="n"/>
      <c r="K3601" s="19" t="n"/>
      <c r="L3601" s="19" t="n"/>
      <c r="M3601" s="21" t="n"/>
      <c r="N3601" s="22" t="n"/>
      <c r="O3601" s="24">
        <f>IF(A3601&lt;&gt;"عهدة","",SUMIFS($G$8:$G$5007,$B$8:$B$5007,B3601,$A$8:$A$5007,"مصروف",$I$8:$I$5007,"&lt;&gt;مرفوض"))</f>
        <v/>
      </c>
      <c r="P3601" s="25">
        <f>IF(A3601&lt;&gt;"عهدة","",N(F3601)-O3601)</f>
        <v/>
      </c>
      <c r="Q3601" s="26">
        <f>IF(A3601="","",IF(A3601="عهدة",IF(N(F3601)=0,"⚠ أدخل قيمة العهدة",IF(P3601&lt;0,"⛔ عجز / زيادة مصروفات "&amp;TEXT(-P3601,"#,##0"),IF(COUNTIFS($B$8:$B$5007,B3601,$A$8:$A$5007,"مصروف",$I$8:$I$5007,"&lt;&gt;مرفوض",$K$8:$K$5007,"&lt;&gt;نعم")&gt;0,"⚠ "&amp;COUNTIFS($B$8:$B$5007,B3601,$A$8:$A$5007,"مصروف",$I$8:$I$5007,"&lt;&gt;مرفوض",$K$8:$K$5007,"&lt;&gt;نعم")&amp;" مصروف غير مسوى",IF(L3601="تمت التسوية",IF(P3601=0,"✔ متوازنة وتمت التسوية","✔ تمت التسوية – متبقي "&amp;TEXT(P3601,"#,##0")),IF(P3601&gt;0,"متبقي "&amp;TEXT(P3601,"#,##0"),"✔ متوازنة"))))),IF(R3601=0,"⚠ أضف سطر عهدة أولًا",IF(OR(C3601="",N(G3601)=0),"⚠ أكمل التاريخ والقيمة",IF(S3601="","⚠ التاريخ خارج السنة المالية",IF(H3601="","⚠ اختر بند الموازنة",IF(I3601="مرفوض","✖ مرفوض من المدير",IF(I3601&lt;&gt;"موافق","⏳ بانتظار موافقة المدير",IF(K3601&lt;&gt;"نعم","⚠ غير مسوى مع الحسابات","✔ معتمد ومسوى")))))))))</f>
        <v/>
      </c>
      <c r="R3601">
        <f>N(R3600)+IF(A3601="عهدة",1,0)</f>
        <v/>
      </c>
      <c r="S3601">
        <f>IF(C3601="","",IF(AND(C3601&gt;=DATE(2026,9,1),C3601&lt;=DATE(2027,8,31)),(YEAR(C3601)-2026)*12+MONTH(C3601)-8,""))</f>
        <v/>
      </c>
      <c r="T3601">
        <f>IF(AND(A3601="مصروف",R3601&gt;0,I3601="موافق",S3601&lt;&gt;"",H3601&lt;&gt;""),N(G3601),0)</f>
        <v/>
      </c>
    </row>
    <row r="3602">
      <c r="A3602" s="19" t="n"/>
      <c r="B3602" s="20">
        <f>IF(A3602="","",IF(R3602=0,"⚠ أضف سطر عهدة أولًا","BDR-"&amp;TEXT(R3602,"000")))</f>
        <v/>
      </c>
      <c r="C3602" s="21" t="n"/>
      <c r="D3602" s="20">
        <f>IF(C3602="","",IF(S3602="","خارج السنة المالية",INDEX(القوائم!$D$2:$D$13,S3602)))</f>
        <v/>
      </c>
      <c r="E3602" s="22" t="n"/>
      <c r="F3602" s="23" t="n"/>
      <c r="G3602" s="23" t="n"/>
      <c r="H3602" s="22" t="n"/>
      <c r="I3602" s="19" t="n"/>
      <c r="J3602" s="21" t="n"/>
      <c r="K3602" s="19" t="n"/>
      <c r="L3602" s="19" t="n"/>
      <c r="M3602" s="21" t="n"/>
      <c r="N3602" s="22" t="n"/>
      <c r="O3602" s="24">
        <f>IF(A3602&lt;&gt;"عهدة","",SUMIFS($G$8:$G$5007,$B$8:$B$5007,B3602,$A$8:$A$5007,"مصروف",$I$8:$I$5007,"&lt;&gt;مرفوض"))</f>
        <v/>
      </c>
      <c r="P3602" s="25">
        <f>IF(A3602&lt;&gt;"عهدة","",N(F3602)-O3602)</f>
        <v/>
      </c>
      <c r="Q3602" s="26">
        <f>IF(A3602="","",IF(A3602="عهدة",IF(N(F3602)=0,"⚠ أدخل قيمة العهدة",IF(P3602&lt;0,"⛔ عجز / زيادة مصروفات "&amp;TEXT(-P3602,"#,##0"),IF(COUNTIFS($B$8:$B$5007,B3602,$A$8:$A$5007,"مصروف",$I$8:$I$5007,"&lt;&gt;مرفوض",$K$8:$K$5007,"&lt;&gt;نعم")&gt;0,"⚠ "&amp;COUNTIFS($B$8:$B$5007,B3602,$A$8:$A$5007,"مصروف",$I$8:$I$5007,"&lt;&gt;مرفوض",$K$8:$K$5007,"&lt;&gt;نعم")&amp;" مصروف غير مسوى",IF(L3602="تمت التسوية",IF(P3602=0,"✔ متوازنة وتمت التسوية","✔ تمت التسوية – متبقي "&amp;TEXT(P3602,"#,##0")),IF(P3602&gt;0,"متبقي "&amp;TEXT(P3602,"#,##0"),"✔ متوازنة"))))),IF(R3602=0,"⚠ أضف سطر عهدة أولًا",IF(OR(C3602="",N(G3602)=0),"⚠ أكمل التاريخ والقيمة",IF(S3602="","⚠ التاريخ خارج السنة المالية",IF(H3602="","⚠ اختر بند الموازنة",IF(I3602="مرفوض","✖ مرفوض من المدير",IF(I3602&lt;&gt;"موافق","⏳ بانتظار موافقة المدير",IF(K3602&lt;&gt;"نعم","⚠ غير مسوى مع الحسابات","✔ معتمد ومسوى")))))))))</f>
        <v/>
      </c>
      <c r="R3602">
        <f>N(R3601)+IF(A3602="عهدة",1,0)</f>
        <v/>
      </c>
      <c r="S3602">
        <f>IF(C3602="","",IF(AND(C3602&gt;=DATE(2026,9,1),C3602&lt;=DATE(2027,8,31)),(YEAR(C3602)-2026)*12+MONTH(C3602)-8,""))</f>
        <v/>
      </c>
      <c r="T3602">
        <f>IF(AND(A3602="مصروف",R3602&gt;0,I3602="موافق",S3602&lt;&gt;"",H3602&lt;&gt;""),N(G3602),0)</f>
        <v/>
      </c>
    </row>
    <row r="3603">
      <c r="A3603" s="19" t="n"/>
      <c r="B3603" s="20">
        <f>IF(A3603="","",IF(R3603=0,"⚠ أضف سطر عهدة أولًا","BDR-"&amp;TEXT(R3603,"000")))</f>
        <v/>
      </c>
      <c r="C3603" s="21" t="n"/>
      <c r="D3603" s="20">
        <f>IF(C3603="","",IF(S3603="","خارج السنة المالية",INDEX(القوائم!$D$2:$D$13,S3603)))</f>
        <v/>
      </c>
      <c r="E3603" s="22" t="n"/>
      <c r="F3603" s="23" t="n"/>
      <c r="G3603" s="23" t="n"/>
      <c r="H3603" s="22" t="n"/>
      <c r="I3603" s="19" t="n"/>
      <c r="J3603" s="21" t="n"/>
      <c r="K3603" s="19" t="n"/>
      <c r="L3603" s="19" t="n"/>
      <c r="M3603" s="21" t="n"/>
      <c r="N3603" s="22" t="n"/>
      <c r="O3603" s="24">
        <f>IF(A3603&lt;&gt;"عهدة","",SUMIFS($G$8:$G$5007,$B$8:$B$5007,B3603,$A$8:$A$5007,"مصروف",$I$8:$I$5007,"&lt;&gt;مرفوض"))</f>
        <v/>
      </c>
      <c r="P3603" s="25">
        <f>IF(A3603&lt;&gt;"عهدة","",N(F3603)-O3603)</f>
        <v/>
      </c>
      <c r="Q3603" s="26">
        <f>IF(A3603="","",IF(A3603="عهدة",IF(N(F3603)=0,"⚠ أدخل قيمة العهدة",IF(P3603&lt;0,"⛔ عجز / زيادة مصروفات "&amp;TEXT(-P3603,"#,##0"),IF(COUNTIFS($B$8:$B$5007,B3603,$A$8:$A$5007,"مصروف",$I$8:$I$5007,"&lt;&gt;مرفوض",$K$8:$K$5007,"&lt;&gt;نعم")&gt;0,"⚠ "&amp;COUNTIFS($B$8:$B$5007,B3603,$A$8:$A$5007,"مصروف",$I$8:$I$5007,"&lt;&gt;مرفوض",$K$8:$K$5007,"&lt;&gt;نعم")&amp;" مصروف غير مسوى",IF(L3603="تمت التسوية",IF(P3603=0,"✔ متوازنة وتمت التسوية","✔ تمت التسوية – متبقي "&amp;TEXT(P3603,"#,##0")),IF(P3603&gt;0,"متبقي "&amp;TEXT(P3603,"#,##0"),"✔ متوازنة"))))),IF(R3603=0,"⚠ أضف سطر عهدة أولًا",IF(OR(C3603="",N(G3603)=0),"⚠ أكمل التاريخ والقيمة",IF(S3603="","⚠ التاريخ خارج السنة المالية",IF(H3603="","⚠ اختر بند الموازنة",IF(I3603="مرفوض","✖ مرفوض من المدير",IF(I3603&lt;&gt;"موافق","⏳ بانتظار موافقة المدير",IF(K3603&lt;&gt;"نعم","⚠ غير مسوى مع الحسابات","✔ معتمد ومسوى")))))))))</f>
        <v/>
      </c>
      <c r="R3603">
        <f>N(R3602)+IF(A3603="عهدة",1,0)</f>
        <v/>
      </c>
      <c r="S3603">
        <f>IF(C3603="","",IF(AND(C3603&gt;=DATE(2026,9,1),C3603&lt;=DATE(2027,8,31)),(YEAR(C3603)-2026)*12+MONTH(C3603)-8,""))</f>
        <v/>
      </c>
      <c r="T3603">
        <f>IF(AND(A3603="مصروف",R3603&gt;0,I3603="موافق",S3603&lt;&gt;"",H3603&lt;&gt;""),N(G3603),0)</f>
        <v/>
      </c>
    </row>
    <row r="3604">
      <c r="A3604" s="19" t="n"/>
      <c r="B3604" s="20">
        <f>IF(A3604="","",IF(R3604=0,"⚠ أضف سطر عهدة أولًا","BDR-"&amp;TEXT(R3604,"000")))</f>
        <v/>
      </c>
      <c r="C3604" s="21" t="n"/>
      <c r="D3604" s="20">
        <f>IF(C3604="","",IF(S3604="","خارج السنة المالية",INDEX(القوائم!$D$2:$D$13,S3604)))</f>
        <v/>
      </c>
      <c r="E3604" s="22" t="n"/>
      <c r="F3604" s="23" t="n"/>
      <c r="G3604" s="23" t="n"/>
      <c r="H3604" s="22" t="n"/>
      <c r="I3604" s="19" t="n"/>
      <c r="J3604" s="21" t="n"/>
      <c r="K3604" s="19" t="n"/>
      <c r="L3604" s="19" t="n"/>
      <c r="M3604" s="21" t="n"/>
      <c r="N3604" s="22" t="n"/>
      <c r="O3604" s="24">
        <f>IF(A3604&lt;&gt;"عهدة","",SUMIFS($G$8:$G$5007,$B$8:$B$5007,B3604,$A$8:$A$5007,"مصروف",$I$8:$I$5007,"&lt;&gt;مرفوض"))</f>
        <v/>
      </c>
      <c r="P3604" s="25">
        <f>IF(A3604&lt;&gt;"عهدة","",N(F3604)-O3604)</f>
        <v/>
      </c>
      <c r="Q3604" s="26">
        <f>IF(A3604="","",IF(A3604="عهدة",IF(N(F3604)=0,"⚠ أدخل قيمة العهدة",IF(P3604&lt;0,"⛔ عجز / زيادة مصروفات "&amp;TEXT(-P3604,"#,##0"),IF(COUNTIFS($B$8:$B$5007,B3604,$A$8:$A$5007,"مصروف",$I$8:$I$5007,"&lt;&gt;مرفوض",$K$8:$K$5007,"&lt;&gt;نعم")&gt;0,"⚠ "&amp;COUNTIFS($B$8:$B$5007,B3604,$A$8:$A$5007,"مصروف",$I$8:$I$5007,"&lt;&gt;مرفوض",$K$8:$K$5007,"&lt;&gt;نعم")&amp;" مصروف غير مسوى",IF(L3604="تمت التسوية",IF(P3604=0,"✔ متوازنة وتمت التسوية","✔ تمت التسوية – متبقي "&amp;TEXT(P3604,"#,##0")),IF(P3604&gt;0,"متبقي "&amp;TEXT(P3604,"#,##0"),"✔ متوازنة"))))),IF(R3604=0,"⚠ أضف سطر عهدة أولًا",IF(OR(C3604="",N(G3604)=0),"⚠ أكمل التاريخ والقيمة",IF(S3604="","⚠ التاريخ خارج السنة المالية",IF(H3604="","⚠ اختر بند الموازنة",IF(I3604="مرفوض","✖ مرفوض من المدير",IF(I3604&lt;&gt;"موافق","⏳ بانتظار موافقة المدير",IF(K3604&lt;&gt;"نعم","⚠ غير مسوى مع الحسابات","✔ معتمد ومسوى")))))))))</f>
        <v/>
      </c>
      <c r="R3604">
        <f>N(R3603)+IF(A3604="عهدة",1,0)</f>
        <v/>
      </c>
      <c r="S3604">
        <f>IF(C3604="","",IF(AND(C3604&gt;=DATE(2026,9,1),C3604&lt;=DATE(2027,8,31)),(YEAR(C3604)-2026)*12+MONTH(C3604)-8,""))</f>
        <v/>
      </c>
      <c r="T3604">
        <f>IF(AND(A3604="مصروف",R3604&gt;0,I3604="موافق",S3604&lt;&gt;"",H3604&lt;&gt;""),N(G3604),0)</f>
        <v/>
      </c>
    </row>
    <row r="3605">
      <c r="A3605" s="19" t="n"/>
      <c r="B3605" s="20">
        <f>IF(A3605="","",IF(R3605=0,"⚠ أضف سطر عهدة أولًا","BDR-"&amp;TEXT(R3605,"000")))</f>
        <v/>
      </c>
      <c r="C3605" s="21" t="n"/>
      <c r="D3605" s="20">
        <f>IF(C3605="","",IF(S3605="","خارج السنة المالية",INDEX(القوائم!$D$2:$D$13,S3605)))</f>
        <v/>
      </c>
      <c r="E3605" s="22" t="n"/>
      <c r="F3605" s="23" t="n"/>
      <c r="G3605" s="23" t="n"/>
      <c r="H3605" s="22" t="n"/>
      <c r="I3605" s="19" t="n"/>
      <c r="J3605" s="21" t="n"/>
      <c r="K3605" s="19" t="n"/>
      <c r="L3605" s="19" t="n"/>
      <c r="M3605" s="21" t="n"/>
      <c r="N3605" s="22" t="n"/>
      <c r="O3605" s="24">
        <f>IF(A3605&lt;&gt;"عهدة","",SUMIFS($G$8:$G$5007,$B$8:$B$5007,B3605,$A$8:$A$5007,"مصروف",$I$8:$I$5007,"&lt;&gt;مرفوض"))</f>
        <v/>
      </c>
      <c r="P3605" s="25">
        <f>IF(A3605&lt;&gt;"عهدة","",N(F3605)-O3605)</f>
        <v/>
      </c>
      <c r="Q3605" s="26">
        <f>IF(A3605="","",IF(A3605="عهدة",IF(N(F3605)=0,"⚠ أدخل قيمة العهدة",IF(P3605&lt;0,"⛔ عجز / زيادة مصروفات "&amp;TEXT(-P3605,"#,##0"),IF(COUNTIFS($B$8:$B$5007,B3605,$A$8:$A$5007,"مصروف",$I$8:$I$5007,"&lt;&gt;مرفوض",$K$8:$K$5007,"&lt;&gt;نعم")&gt;0,"⚠ "&amp;COUNTIFS($B$8:$B$5007,B3605,$A$8:$A$5007,"مصروف",$I$8:$I$5007,"&lt;&gt;مرفوض",$K$8:$K$5007,"&lt;&gt;نعم")&amp;" مصروف غير مسوى",IF(L3605="تمت التسوية",IF(P3605=0,"✔ متوازنة وتمت التسوية","✔ تمت التسوية – متبقي "&amp;TEXT(P3605,"#,##0")),IF(P3605&gt;0,"متبقي "&amp;TEXT(P3605,"#,##0"),"✔ متوازنة"))))),IF(R3605=0,"⚠ أضف سطر عهدة أولًا",IF(OR(C3605="",N(G3605)=0),"⚠ أكمل التاريخ والقيمة",IF(S3605="","⚠ التاريخ خارج السنة المالية",IF(H3605="","⚠ اختر بند الموازنة",IF(I3605="مرفوض","✖ مرفوض من المدير",IF(I3605&lt;&gt;"موافق","⏳ بانتظار موافقة المدير",IF(K3605&lt;&gt;"نعم","⚠ غير مسوى مع الحسابات","✔ معتمد ومسوى")))))))))</f>
        <v/>
      </c>
      <c r="R3605">
        <f>N(R3604)+IF(A3605="عهدة",1,0)</f>
        <v/>
      </c>
      <c r="S3605">
        <f>IF(C3605="","",IF(AND(C3605&gt;=DATE(2026,9,1),C3605&lt;=DATE(2027,8,31)),(YEAR(C3605)-2026)*12+MONTH(C3605)-8,""))</f>
        <v/>
      </c>
      <c r="T3605">
        <f>IF(AND(A3605="مصروف",R3605&gt;0,I3605="موافق",S3605&lt;&gt;"",H3605&lt;&gt;""),N(G3605),0)</f>
        <v/>
      </c>
    </row>
    <row r="3606">
      <c r="A3606" s="19" t="n"/>
      <c r="B3606" s="20">
        <f>IF(A3606="","",IF(R3606=0,"⚠ أضف سطر عهدة أولًا","BDR-"&amp;TEXT(R3606,"000")))</f>
        <v/>
      </c>
      <c r="C3606" s="21" t="n"/>
      <c r="D3606" s="20">
        <f>IF(C3606="","",IF(S3606="","خارج السنة المالية",INDEX(القوائم!$D$2:$D$13,S3606)))</f>
        <v/>
      </c>
      <c r="E3606" s="22" t="n"/>
      <c r="F3606" s="23" t="n"/>
      <c r="G3606" s="23" t="n"/>
      <c r="H3606" s="22" t="n"/>
      <c r="I3606" s="19" t="n"/>
      <c r="J3606" s="21" t="n"/>
      <c r="K3606" s="19" t="n"/>
      <c r="L3606" s="19" t="n"/>
      <c r="M3606" s="21" t="n"/>
      <c r="N3606" s="22" t="n"/>
      <c r="O3606" s="24">
        <f>IF(A3606&lt;&gt;"عهدة","",SUMIFS($G$8:$G$5007,$B$8:$B$5007,B3606,$A$8:$A$5007,"مصروف",$I$8:$I$5007,"&lt;&gt;مرفوض"))</f>
        <v/>
      </c>
      <c r="P3606" s="25">
        <f>IF(A3606&lt;&gt;"عهدة","",N(F3606)-O3606)</f>
        <v/>
      </c>
      <c r="Q3606" s="26">
        <f>IF(A3606="","",IF(A3606="عهدة",IF(N(F3606)=0,"⚠ أدخل قيمة العهدة",IF(P3606&lt;0,"⛔ عجز / زيادة مصروفات "&amp;TEXT(-P3606,"#,##0"),IF(COUNTIFS($B$8:$B$5007,B3606,$A$8:$A$5007,"مصروف",$I$8:$I$5007,"&lt;&gt;مرفوض",$K$8:$K$5007,"&lt;&gt;نعم")&gt;0,"⚠ "&amp;COUNTIFS($B$8:$B$5007,B3606,$A$8:$A$5007,"مصروف",$I$8:$I$5007,"&lt;&gt;مرفوض",$K$8:$K$5007,"&lt;&gt;نعم")&amp;" مصروف غير مسوى",IF(L3606="تمت التسوية",IF(P3606=0,"✔ متوازنة وتمت التسوية","✔ تمت التسوية – متبقي "&amp;TEXT(P3606,"#,##0")),IF(P3606&gt;0,"متبقي "&amp;TEXT(P3606,"#,##0"),"✔ متوازنة"))))),IF(R3606=0,"⚠ أضف سطر عهدة أولًا",IF(OR(C3606="",N(G3606)=0),"⚠ أكمل التاريخ والقيمة",IF(S3606="","⚠ التاريخ خارج السنة المالية",IF(H3606="","⚠ اختر بند الموازنة",IF(I3606="مرفوض","✖ مرفوض من المدير",IF(I3606&lt;&gt;"موافق","⏳ بانتظار موافقة المدير",IF(K3606&lt;&gt;"نعم","⚠ غير مسوى مع الحسابات","✔ معتمد ومسوى")))))))))</f>
        <v/>
      </c>
      <c r="R3606">
        <f>N(R3605)+IF(A3606="عهدة",1,0)</f>
        <v/>
      </c>
      <c r="S3606">
        <f>IF(C3606="","",IF(AND(C3606&gt;=DATE(2026,9,1),C3606&lt;=DATE(2027,8,31)),(YEAR(C3606)-2026)*12+MONTH(C3606)-8,""))</f>
        <v/>
      </c>
      <c r="T3606">
        <f>IF(AND(A3606="مصروف",R3606&gt;0,I3606="موافق",S3606&lt;&gt;"",H3606&lt;&gt;""),N(G3606),0)</f>
        <v/>
      </c>
    </row>
    <row r="3607">
      <c r="A3607" s="19" t="n"/>
      <c r="B3607" s="20">
        <f>IF(A3607="","",IF(R3607=0,"⚠ أضف سطر عهدة أولًا","BDR-"&amp;TEXT(R3607,"000")))</f>
        <v/>
      </c>
      <c r="C3607" s="21" t="n"/>
      <c r="D3607" s="20">
        <f>IF(C3607="","",IF(S3607="","خارج السنة المالية",INDEX(القوائم!$D$2:$D$13,S3607)))</f>
        <v/>
      </c>
      <c r="E3607" s="22" t="n"/>
      <c r="F3607" s="23" t="n"/>
      <c r="G3607" s="23" t="n"/>
      <c r="H3607" s="22" t="n"/>
      <c r="I3607" s="19" t="n"/>
      <c r="J3607" s="21" t="n"/>
      <c r="K3607" s="19" t="n"/>
      <c r="L3607" s="19" t="n"/>
      <c r="M3607" s="21" t="n"/>
      <c r="N3607" s="22" t="n"/>
      <c r="O3607" s="24">
        <f>IF(A3607&lt;&gt;"عهدة","",SUMIFS($G$8:$G$5007,$B$8:$B$5007,B3607,$A$8:$A$5007,"مصروف",$I$8:$I$5007,"&lt;&gt;مرفوض"))</f>
        <v/>
      </c>
      <c r="P3607" s="25">
        <f>IF(A3607&lt;&gt;"عهدة","",N(F3607)-O3607)</f>
        <v/>
      </c>
      <c r="Q3607" s="26">
        <f>IF(A3607="","",IF(A3607="عهدة",IF(N(F3607)=0,"⚠ أدخل قيمة العهدة",IF(P3607&lt;0,"⛔ عجز / زيادة مصروفات "&amp;TEXT(-P3607,"#,##0"),IF(COUNTIFS($B$8:$B$5007,B3607,$A$8:$A$5007,"مصروف",$I$8:$I$5007,"&lt;&gt;مرفوض",$K$8:$K$5007,"&lt;&gt;نعم")&gt;0,"⚠ "&amp;COUNTIFS($B$8:$B$5007,B3607,$A$8:$A$5007,"مصروف",$I$8:$I$5007,"&lt;&gt;مرفوض",$K$8:$K$5007,"&lt;&gt;نعم")&amp;" مصروف غير مسوى",IF(L3607="تمت التسوية",IF(P3607=0,"✔ متوازنة وتمت التسوية","✔ تمت التسوية – متبقي "&amp;TEXT(P3607,"#,##0")),IF(P3607&gt;0,"متبقي "&amp;TEXT(P3607,"#,##0"),"✔ متوازنة"))))),IF(R3607=0,"⚠ أضف سطر عهدة أولًا",IF(OR(C3607="",N(G3607)=0),"⚠ أكمل التاريخ والقيمة",IF(S3607="","⚠ التاريخ خارج السنة المالية",IF(H3607="","⚠ اختر بند الموازنة",IF(I3607="مرفوض","✖ مرفوض من المدير",IF(I3607&lt;&gt;"موافق","⏳ بانتظار موافقة المدير",IF(K3607&lt;&gt;"نعم","⚠ غير مسوى مع الحسابات","✔ معتمد ومسوى")))))))))</f>
        <v/>
      </c>
      <c r="R3607">
        <f>N(R3606)+IF(A3607="عهدة",1,0)</f>
        <v/>
      </c>
      <c r="S3607">
        <f>IF(C3607="","",IF(AND(C3607&gt;=DATE(2026,9,1),C3607&lt;=DATE(2027,8,31)),(YEAR(C3607)-2026)*12+MONTH(C3607)-8,""))</f>
        <v/>
      </c>
      <c r="T3607">
        <f>IF(AND(A3607="مصروف",R3607&gt;0,I3607="موافق",S3607&lt;&gt;"",H3607&lt;&gt;""),N(G3607),0)</f>
        <v/>
      </c>
    </row>
    <row r="3608">
      <c r="A3608" s="19" t="n"/>
      <c r="B3608" s="20">
        <f>IF(A3608="","",IF(R3608=0,"⚠ أضف سطر عهدة أولًا","BDR-"&amp;TEXT(R3608,"000")))</f>
        <v/>
      </c>
      <c r="C3608" s="21" t="n"/>
      <c r="D3608" s="20">
        <f>IF(C3608="","",IF(S3608="","خارج السنة المالية",INDEX(القوائم!$D$2:$D$13,S3608)))</f>
        <v/>
      </c>
      <c r="E3608" s="22" t="n"/>
      <c r="F3608" s="23" t="n"/>
      <c r="G3608" s="23" t="n"/>
      <c r="H3608" s="22" t="n"/>
      <c r="I3608" s="19" t="n"/>
      <c r="J3608" s="21" t="n"/>
      <c r="K3608" s="19" t="n"/>
      <c r="L3608" s="19" t="n"/>
      <c r="M3608" s="21" t="n"/>
      <c r="N3608" s="22" t="n"/>
      <c r="O3608" s="24">
        <f>IF(A3608&lt;&gt;"عهدة","",SUMIFS($G$8:$G$5007,$B$8:$B$5007,B3608,$A$8:$A$5007,"مصروف",$I$8:$I$5007,"&lt;&gt;مرفوض"))</f>
        <v/>
      </c>
      <c r="P3608" s="25">
        <f>IF(A3608&lt;&gt;"عهدة","",N(F3608)-O3608)</f>
        <v/>
      </c>
      <c r="Q3608" s="26">
        <f>IF(A3608="","",IF(A3608="عهدة",IF(N(F3608)=0,"⚠ أدخل قيمة العهدة",IF(P3608&lt;0,"⛔ عجز / زيادة مصروفات "&amp;TEXT(-P3608,"#,##0"),IF(COUNTIFS($B$8:$B$5007,B3608,$A$8:$A$5007,"مصروف",$I$8:$I$5007,"&lt;&gt;مرفوض",$K$8:$K$5007,"&lt;&gt;نعم")&gt;0,"⚠ "&amp;COUNTIFS($B$8:$B$5007,B3608,$A$8:$A$5007,"مصروف",$I$8:$I$5007,"&lt;&gt;مرفوض",$K$8:$K$5007,"&lt;&gt;نعم")&amp;" مصروف غير مسوى",IF(L3608="تمت التسوية",IF(P3608=0,"✔ متوازنة وتمت التسوية","✔ تمت التسوية – متبقي "&amp;TEXT(P3608,"#,##0")),IF(P3608&gt;0,"متبقي "&amp;TEXT(P3608,"#,##0"),"✔ متوازنة"))))),IF(R3608=0,"⚠ أضف سطر عهدة أولًا",IF(OR(C3608="",N(G3608)=0),"⚠ أكمل التاريخ والقيمة",IF(S3608="","⚠ التاريخ خارج السنة المالية",IF(H3608="","⚠ اختر بند الموازنة",IF(I3608="مرفوض","✖ مرفوض من المدير",IF(I3608&lt;&gt;"موافق","⏳ بانتظار موافقة المدير",IF(K3608&lt;&gt;"نعم","⚠ غير مسوى مع الحسابات","✔ معتمد ومسوى")))))))))</f>
        <v/>
      </c>
      <c r="R3608">
        <f>N(R3607)+IF(A3608="عهدة",1,0)</f>
        <v/>
      </c>
      <c r="S3608">
        <f>IF(C3608="","",IF(AND(C3608&gt;=DATE(2026,9,1),C3608&lt;=DATE(2027,8,31)),(YEAR(C3608)-2026)*12+MONTH(C3608)-8,""))</f>
        <v/>
      </c>
      <c r="T3608">
        <f>IF(AND(A3608="مصروف",R3608&gt;0,I3608="موافق",S3608&lt;&gt;"",H3608&lt;&gt;""),N(G3608),0)</f>
        <v/>
      </c>
    </row>
    <row r="3609">
      <c r="A3609" s="19" t="n"/>
      <c r="B3609" s="20">
        <f>IF(A3609="","",IF(R3609=0,"⚠ أضف سطر عهدة أولًا","BDR-"&amp;TEXT(R3609,"000")))</f>
        <v/>
      </c>
      <c r="C3609" s="21" t="n"/>
      <c r="D3609" s="20">
        <f>IF(C3609="","",IF(S3609="","خارج السنة المالية",INDEX(القوائم!$D$2:$D$13,S3609)))</f>
        <v/>
      </c>
      <c r="E3609" s="22" t="n"/>
      <c r="F3609" s="23" t="n"/>
      <c r="G3609" s="23" t="n"/>
      <c r="H3609" s="22" t="n"/>
      <c r="I3609" s="19" t="n"/>
      <c r="J3609" s="21" t="n"/>
      <c r="K3609" s="19" t="n"/>
      <c r="L3609" s="19" t="n"/>
      <c r="M3609" s="21" t="n"/>
      <c r="N3609" s="22" t="n"/>
      <c r="O3609" s="24">
        <f>IF(A3609&lt;&gt;"عهدة","",SUMIFS($G$8:$G$5007,$B$8:$B$5007,B3609,$A$8:$A$5007,"مصروف",$I$8:$I$5007,"&lt;&gt;مرفوض"))</f>
        <v/>
      </c>
      <c r="P3609" s="25">
        <f>IF(A3609&lt;&gt;"عهدة","",N(F3609)-O3609)</f>
        <v/>
      </c>
      <c r="Q3609" s="26">
        <f>IF(A3609="","",IF(A3609="عهدة",IF(N(F3609)=0,"⚠ أدخل قيمة العهدة",IF(P3609&lt;0,"⛔ عجز / زيادة مصروفات "&amp;TEXT(-P3609,"#,##0"),IF(COUNTIFS($B$8:$B$5007,B3609,$A$8:$A$5007,"مصروف",$I$8:$I$5007,"&lt;&gt;مرفوض",$K$8:$K$5007,"&lt;&gt;نعم")&gt;0,"⚠ "&amp;COUNTIFS($B$8:$B$5007,B3609,$A$8:$A$5007,"مصروف",$I$8:$I$5007,"&lt;&gt;مرفوض",$K$8:$K$5007,"&lt;&gt;نعم")&amp;" مصروف غير مسوى",IF(L3609="تمت التسوية",IF(P3609=0,"✔ متوازنة وتمت التسوية","✔ تمت التسوية – متبقي "&amp;TEXT(P3609,"#,##0")),IF(P3609&gt;0,"متبقي "&amp;TEXT(P3609,"#,##0"),"✔ متوازنة"))))),IF(R3609=0,"⚠ أضف سطر عهدة أولًا",IF(OR(C3609="",N(G3609)=0),"⚠ أكمل التاريخ والقيمة",IF(S3609="","⚠ التاريخ خارج السنة المالية",IF(H3609="","⚠ اختر بند الموازنة",IF(I3609="مرفوض","✖ مرفوض من المدير",IF(I3609&lt;&gt;"موافق","⏳ بانتظار موافقة المدير",IF(K3609&lt;&gt;"نعم","⚠ غير مسوى مع الحسابات","✔ معتمد ومسوى")))))))))</f>
        <v/>
      </c>
      <c r="R3609">
        <f>N(R3608)+IF(A3609="عهدة",1,0)</f>
        <v/>
      </c>
      <c r="S3609">
        <f>IF(C3609="","",IF(AND(C3609&gt;=DATE(2026,9,1),C3609&lt;=DATE(2027,8,31)),(YEAR(C3609)-2026)*12+MONTH(C3609)-8,""))</f>
        <v/>
      </c>
      <c r="T3609">
        <f>IF(AND(A3609="مصروف",R3609&gt;0,I3609="موافق",S3609&lt;&gt;"",H3609&lt;&gt;""),N(G3609),0)</f>
        <v/>
      </c>
    </row>
    <row r="3610">
      <c r="A3610" s="19" t="n"/>
      <c r="B3610" s="20">
        <f>IF(A3610="","",IF(R3610=0,"⚠ أضف سطر عهدة أولًا","BDR-"&amp;TEXT(R3610,"000")))</f>
        <v/>
      </c>
      <c r="C3610" s="21" t="n"/>
      <c r="D3610" s="20">
        <f>IF(C3610="","",IF(S3610="","خارج السنة المالية",INDEX(القوائم!$D$2:$D$13,S3610)))</f>
        <v/>
      </c>
      <c r="E3610" s="22" t="n"/>
      <c r="F3610" s="23" t="n"/>
      <c r="G3610" s="23" t="n"/>
      <c r="H3610" s="22" t="n"/>
      <c r="I3610" s="19" t="n"/>
      <c r="J3610" s="21" t="n"/>
      <c r="K3610" s="19" t="n"/>
      <c r="L3610" s="19" t="n"/>
      <c r="M3610" s="21" t="n"/>
      <c r="N3610" s="22" t="n"/>
      <c r="O3610" s="24">
        <f>IF(A3610&lt;&gt;"عهدة","",SUMIFS($G$8:$G$5007,$B$8:$B$5007,B3610,$A$8:$A$5007,"مصروف",$I$8:$I$5007,"&lt;&gt;مرفوض"))</f>
        <v/>
      </c>
      <c r="P3610" s="25">
        <f>IF(A3610&lt;&gt;"عهدة","",N(F3610)-O3610)</f>
        <v/>
      </c>
      <c r="Q3610" s="26">
        <f>IF(A3610="","",IF(A3610="عهدة",IF(N(F3610)=0,"⚠ أدخل قيمة العهدة",IF(P3610&lt;0,"⛔ عجز / زيادة مصروفات "&amp;TEXT(-P3610,"#,##0"),IF(COUNTIFS($B$8:$B$5007,B3610,$A$8:$A$5007,"مصروف",$I$8:$I$5007,"&lt;&gt;مرفوض",$K$8:$K$5007,"&lt;&gt;نعم")&gt;0,"⚠ "&amp;COUNTIFS($B$8:$B$5007,B3610,$A$8:$A$5007,"مصروف",$I$8:$I$5007,"&lt;&gt;مرفوض",$K$8:$K$5007,"&lt;&gt;نعم")&amp;" مصروف غير مسوى",IF(L3610="تمت التسوية",IF(P3610=0,"✔ متوازنة وتمت التسوية","✔ تمت التسوية – متبقي "&amp;TEXT(P3610,"#,##0")),IF(P3610&gt;0,"متبقي "&amp;TEXT(P3610,"#,##0"),"✔ متوازنة"))))),IF(R3610=0,"⚠ أضف سطر عهدة أولًا",IF(OR(C3610="",N(G3610)=0),"⚠ أكمل التاريخ والقيمة",IF(S3610="","⚠ التاريخ خارج السنة المالية",IF(H3610="","⚠ اختر بند الموازنة",IF(I3610="مرفوض","✖ مرفوض من المدير",IF(I3610&lt;&gt;"موافق","⏳ بانتظار موافقة المدير",IF(K3610&lt;&gt;"نعم","⚠ غير مسوى مع الحسابات","✔ معتمد ومسوى")))))))))</f>
        <v/>
      </c>
      <c r="R3610">
        <f>N(R3609)+IF(A3610="عهدة",1,0)</f>
        <v/>
      </c>
      <c r="S3610">
        <f>IF(C3610="","",IF(AND(C3610&gt;=DATE(2026,9,1),C3610&lt;=DATE(2027,8,31)),(YEAR(C3610)-2026)*12+MONTH(C3610)-8,""))</f>
        <v/>
      </c>
      <c r="T3610">
        <f>IF(AND(A3610="مصروف",R3610&gt;0,I3610="موافق",S3610&lt;&gt;"",H3610&lt;&gt;""),N(G3610),0)</f>
        <v/>
      </c>
    </row>
    <row r="3611">
      <c r="A3611" s="19" t="n"/>
      <c r="B3611" s="20">
        <f>IF(A3611="","",IF(R3611=0,"⚠ أضف سطر عهدة أولًا","BDR-"&amp;TEXT(R3611,"000")))</f>
        <v/>
      </c>
      <c r="C3611" s="21" t="n"/>
      <c r="D3611" s="20">
        <f>IF(C3611="","",IF(S3611="","خارج السنة المالية",INDEX(القوائم!$D$2:$D$13,S3611)))</f>
        <v/>
      </c>
      <c r="E3611" s="22" t="n"/>
      <c r="F3611" s="23" t="n"/>
      <c r="G3611" s="23" t="n"/>
      <c r="H3611" s="22" t="n"/>
      <c r="I3611" s="19" t="n"/>
      <c r="J3611" s="21" t="n"/>
      <c r="K3611" s="19" t="n"/>
      <c r="L3611" s="19" t="n"/>
      <c r="M3611" s="21" t="n"/>
      <c r="N3611" s="22" t="n"/>
      <c r="O3611" s="24">
        <f>IF(A3611&lt;&gt;"عهدة","",SUMIFS($G$8:$G$5007,$B$8:$B$5007,B3611,$A$8:$A$5007,"مصروف",$I$8:$I$5007,"&lt;&gt;مرفوض"))</f>
        <v/>
      </c>
      <c r="P3611" s="25">
        <f>IF(A3611&lt;&gt;"عهدة","",N(F3611)-O3611)</f>
        <v/>
      </c>
      <c r="Q3611" s="26">
        <f>IF(A3611="","",IF(A3611="عهدة",IF(N(F3611)=0,"⚠ أدخل قيمة العهدة",IF(P3611&lt;0,"⛔ عجز / زيادة مصروفات "&amp;TEXT(-P3611,"#,##0"),IF(COUNTIFS($B$8:$B$5007,B3611,$A$8:$A$5007,"مصروف",$I$8:$I$5007,"&lt;&gt;مرفوض",$K$8:$K$5007,"&lt;&gt;نعم")&gt;0,"⚠ "&amp;COUNTIFS($B$8:$B$5007,B3611,$A$8:$A$5007,"مصروف",$I$8:$I$5007,"&lt;&gt;مرفوض",$K$8:$K$5007,"&lt;&gt;نعم")&amp;" مصروف غير مسوى",IF(L3611="تمت التسوية",IF(P3611=0,"✔ متوازنة وتمت التسوية","✔ تمت التسوية – متبقي "&amp;TEXT(P3611,"#,##0")),IF(P3611&gt;0,"متبقي "&amp;TEXT(P3611,"#,##0"),"✔ متوازنة"))))),IF(R3611=0,"⚠ أضف سطر عهدة أولًا",IF(OR(C3611="",N(G3611)=0),"⚠ أكمل التاريخ والقيمة",IF(S3611="","⚠ التاريخ خارج السنة المالية",IF(H3611="","⚠ اختر بند الموازنة",IF(I3611="مرفوض","✖ مرفوض من المدير",IF(I3611&lt;&gt;"موافق","⏳ بانتظار موافقة المدير",IF(K3611&lt;&gt;"نعم","⚠ غير مسوى مع الحسابات","✔ معتمد ومسوى")))))))))</f>
        <v/>
      </c>
      <c r="R3611">
        <f>N(R3610)+IF(A3611="عهدة",1,0)</f>
        <v/>
      </c>
      <c r="S3611">
        <f>IF(C3611="","",IF(AND(C3611&gt;=DATE(2026,9,1),C3611&lt;=DATE(2027,8,31)),(YEAR(C3611)-2026)*12+MONTH(C3611)-8,""))</f>
        <v/>
      </c>
      <c r="T3611">
        <f>IF(AND(A3611="مصروف",R3611&gt;0,I3611="موافق",S3611&lt;&gt;"",H3611&lt;&gt;""),N(G3611),0)</f>
        <v/>
      </c>
    </row>
    <row r="3612">
      <c r="A3612" s="19" t="n"/>
      <c r="B3612" s="20">
        <f>IF(A3612="","",IF(R3612=0,"⚠ أضف سطر عهدة أولًا","BDR-"&amp;TEXT(R3612,"000")))</f>
        <v/>
      </c>
      <c r="C3612" s="21" t="n"/>
      <c r="D3612" s="20">
        <f>IF(C3612="","",IF(S3612="","خارج السنة المالية",INDEX(القوائم!$D$2:$D$13,S3612)))</f>
        <v/>
      </c>
      <c r="E3612" s="22" t="n"/>
      <c r="F3612" s="23" t="n"/>
      <c r="G3612" s="23" t="n"/>
      <c r="H3612" s="22" t="n"/>
      <c r="I3612" s="19" t="n"/>
      <c r="J3612" s="21" t="n"/>
      <c r="K3612" s="19" t="n"/>
      <c r="L3612" s="19" t="n"/>
      <c r="M3612" s="21" t="n"/>
      <c r="N3612" s="22" t="n"/>
      <c r="O3612" s="24">
        <f>IF(A3612&lt;&gt;"عهدة","",SUMIFS($G$8:$G$5007,$B$8:$B$5007,B3612,$A$8:$A$5007,"مصروف",$I$8:$I$5007,"&lt;&gt;مرفوض"))</f>
        <v/>
      </c>
      <c r="P3612" s="25">
        <f>IF(A3612&lt;&gt;"عهدة","",N(F3612)-O3612)</f>
        <v/>
      </c>
      <c r="Q3612" s="26">
        <f>IF(A3612="","",IF(A3612="عهدة",IF(N(F3612)=0,"⚠ أدخل قيمة العهدة",IF(P3612&lt;0,"⛔ عجز / زيادة مصروفات "&amp;TEXT(-P3612,"#,##0"),IF(COUNTIFS($B$8:$B$5007,B3612,$A$8:$A$5007,"مصروف",$I$8:$I$5007,"&lt;&gt;مرفوض",$K$8:$K$5007,"&lt;&gt;نعم")&gt;0,"⚠ "&amp;COUNTIFS($B$8:$B$5007,B3612,$A$8:$A$5007,"مصروف",$I$8:$I$5007,"&lt;&gt;مرفوض",$K$8:$K$5007,"&lt;&gt;نعم")&amp;" مصروف غير مسوى",IF(L3612="تمت التسوية",IF(P3612=0,"✔ متوازنة وتمت التسوية","✔ تمت التسوية – متبقي "&amp;TEXT(P3612,"#,##0")),IF(P3612&gt;0,"متبقي "&amp;TEXT(P3612,"#,##0"),"✔ متوازنة"))))),IF(R3612=0,"⚠ أضف سطر عهدة أولًا",IF(OR(C3612="",N(G3612)=0),"⚠ أكمل التاريخ والقيمة",IF(S3612="","⚠ التاريخ خارج السنة المالية",IF(H3612="","⚠ اختر بند الموازنة",IF(I3612="مرفوض","✖ مرفوض من المدير",IF(I3612&lt;&gt;"موافق","⏳ بانتظار موافقة المدير",IF(K3612&lt;&gt;"نعم","⚠ غير مسوى مع الحسابات","✔ معتمد ومسوى")))))))))</f>
        <v/>
      </c>
      <c r="R3612">
        <f>N(R3611)+IF(A3612="عهدة",1,0)</f>
        <v/>
      </c>
      <c r="S3612">
        <f>IF(C3612="","",IF(AND(C3612&gt;=DATE(2026,9,1),C3612&lt;=DATE(2027,8,31)),(YEAR(C3612)-2026)*12+MONTH(C3612)-8,""))</f>
        <v/>
      </c>
      <c r="T3612">
        <f>IF(AND(A3612="مصروف",R3612&gt;0,I3612="موافق",S3612&lt;&gt;"",H3612&lt;&gt;""),N(G3612),0)</f>
        <v/>
      </c>
    </row>
    <row r="3613">
      <c r="A3613" s="19" t="n"/>
      <c r="B3613" s="20">
        <f>IF(A3613="","",IF(R3613=0,"⚠ أضف سطر عهدة أولًا","BDR-"&amp;TEXT(R3613,"000")))</f>
        <v/>
      </c>
      <c r="C3613" s="21" t="n"/>
      <c r="D3613" s="20">
        <f>IF(C3613="","",IF(S3613="","خارج السنة المالية",INDEX(القوائم!$D$2:$D$13,S3613)))</f>
        <v/>
      </c>
      <c r="E3613" s="22" t="n"/>
      <c r="F3613" s="23" t="n"/>
      <c r="G3613" s="23" t="n"/>
      <c r="H3613" s="22" t="n"/>
      <c r="I3613" s="19" t="n"/>
      <c r="J3613" s="21" t="n"/>
      <c r="K3613" s="19" t="n"/>
      <c r="L3613" s="19" t="n"/>
      <c r="M3613" s="21" t="n"/>
      <c r="N3613" s="22" t="n"/>
      <c r="O3613" s="24">
        <f>IF(A3613&lt;&gt;"عهدة","",SUMIFS($G$8:$G$5007,$B$8:$B$5007,B3613,$A$8:$A$5007,"مصروف",$I$8:$I$5007,"&lt;&gt;مرفوض"))</f>
        <v/>
      </c>
      <c r="P3613" s="25">
        <f>IF(A3613&lt;&gt;"عهدة","",N(F3613)-O3613)</f>
        <v/>
      </c>
      <c r="Q3613" s="26">
        <f>IF(A3613="","",IF(A3613="عهدة",IF(N(F3613)=0,"⚠ أدخل قيمة العهدة",IF(P3613&lt;0,"⛔ عجز / زيادة مصروفات "&amp;TEXT(-P3613,"#,##0"),IF(COUNTIFS($B$8:$B$5007,B3613,$A$8:$A$5007,"مصروف",$I$8:$I$5007,"&lt;&gt;مرفوض",$K$8:$K$5007,"&lt;&gt;نعم")&gt;0,"⚠ "&amp;COUNTIFS($B$8:$B$5007,B3613,$A$8:$A$5007,"مصروف",$I$8:$I$5007,"&lt;&gt;مرفوض",$K$8:$K$5007,"&lt;&gt;نعم")&amp;" مصروف غير مسوى",IF(L3613="تمت التسوية",IF(P3613=0,"✔ متوازنة وتمت التسوية","✔ تمت التسوية – متبقي "&amp;TEXT(P3613,"#,##0")),IF(P3613&gt;0,"متبقي "&amp;TEXT(P3613,"#,##0"),"✔ متوازنة"))))),IF(R3613=0,"⚠ أضف سطر عهدة أولًا",IF(OR(C3613="",N(G3613)=0),"⚠ أكمل التاريخ والقيمة",IF(S3613="","⚠ التاريخ خارج السنة المالية",IF(H3613="","⚠ اختر بند الموازنة",IF(I3613="مرفوض","✖ مرفوض من المدير",IF(I3613&lt;&gt;"موافق","⏳ بانتظار موافقة المدير",IF(K3613&lt;&gt;"نعم","⚠ غير مسوى مع الحسابات","✔ معتمد ومسوى")))))))))</f>
        <v/>
      </c>
      <c r="R3613">
        <f>N(R3612)+IF(A3613="عهدة",1,0)</f>
        <v/>
      </c>
      <c r="S3613">
        <f>IF(C3613="","",IF(AND(C3613&gt;=DATE(2026,9,1),C3613&lt;=DATE(2027,8,31)),(YEAR(C3613)-2026)*12+MONTH(C3613)-8,""))</f>
        <v/>
      </c>
      <c r="T3613">
        <f>IF(AND(A3613="مصروف",R3613&gt;0,I3613="موافق",S3613&lt;&gt;"",H3613&lt;&gt;""),N(G3613),0)</f>
        <v/>
      </c>
    </row>
    <row r="3614">
      <c r="A3614" s="19" t="n"/>
      <c r="B3614" s="20">
        <f>IF(A3614="","",IF(R3614=0,"⚠ أضف سطر عهدة أولًا","BDR-"&amp;TEXT(R3614,"000")))</f>
        <v/>
      </c>
      <c r="C3614" s="21" t="n"/>
      <c r="D3614" s="20">
        <f>IF(C3614="","",IF(S3614="","خارج السنة المالية",INDEX(القوائم!$D$2:$D$13,S3614)))</f>
        <v/>
      </c>
      <c r="E3614" s="22" t="n"/>
      <c r="F3614" s="23" t="n"/>
      <c r="G3614" s="23" t="n"/>
      <c r="H3614" s="22" t="n"/>
      <c r="I3614" s="19" t="n"/>
      <c r="J3614" s="21" t="n"/>
      <c r="K3614" s="19" t="n"/>
      <c r="L3614" s="19" t="n"/>
      <c r="M3614" s="21" t="n"/>
      <c r="N3614" s="22" t="n"/>
      <c r="O3614" s="24">
        <f>IF(A3614&lt;&gt;"عهدة","",SUMIFS($G$8:$G$5007,$B$8:$B$5007,B3614,$A$8:$A$5007,"مصروف",$I$8:$I$5007,"&lt;&gt;مرفوض"))</f>
        <v/>
      </c>
      <c r="P3614" s="25">
        <f>IF(A3614&lt;&gt;"عهدة","",N(F3614)-O3614)</f>
        <v/>
      </c>
      <c r="Q3614" s="26">
        <f>IF(A3614="","",IF(A3614="عهدة",IF(N(F3614)=0,"⚠ أدخل قيمة العهدة",IF(P3614&lt;0,"⛔ عجز / زيادة مصروفات "&amp;TEXT(-P3614,"#,##0"),IF(COUNTIFS($B$8:$B$5007,B3614,$A$8:$A$5007,"مصروف",$I$8:$I$5007,"&lt;&gt;مرفوض",$K$8:$K$5007,"&lt;&gt;نعم")&gt;0,"⚠ "&amp;COUNTIFS($B$8:$B$5007,B3614,$A$8:$A$5007,"مصروف",$I$8:$I$5007,"&lt;&gt;مرفوض",$K$8:$K$5007,"&lt;&gt;نعم")&amp;" مصروف غير مسوى",IF(L3614="تمت التسوية",IF(P3614=0,"✔ متوازنة وتمت التسوية","✔ تمت التسوية – متبقي "&amp;TEXT(P3614,"#,##0")),IF(P3614&gt;0,"متبقي "&amp;TEXT(P3614,"#,##0"),"✔ متوازنة"))))),IF(R3614=0,"⚠ أضف سطر عهدة أولًا",IF(OR(C3614="",N(G3614)=0),"⚠ أكمل التاريخ والقيمة",IF(S3614="","⚠ التاريخ خارج السنة المالية",IF(H3614="","⚠ اختر بند الموازنة",IF(I3614="مرفوض","✖ مرفوض من المدير",IF(I3614&lt;&gt;"موافق","⏳ بانتظار موافقة المدير",IF(K3614&lt;&gt;"نعم","⚠ غير مسوى مع الحسابات","✔ معتمد ومسوى")))))))))</f>
        <v/>
      </c>
      <c r="R3614">
        <f>N(R3613)+IF(A3614="عهدة",1,0)</f>
        <v/>
      </c>
      <c r="S3614">
        <f>IF(C3614="","",IF(AND(C3614&gt;=DATE(2026,9,1),C3614&lt;=DATE(2027,8,31)),(YEAR(C3614)-2026)*12+MONTH(C3614)-8,""))</f>
        <v/>
      </c>
      <c r="T3614">
        <f>IF(AND(A3614="مصروف",R3614&gt;0,I3614="موافق",S3614&lt;&gt;"",H3614&lt;&gt;""),N(G3614),0)</f>
        <v/>
      </c>
    </row>
    <row r="3615">
      <c r="A3615" s="19" t="n"/>
      <c r="B3615" s="20">
        <f>IF(A3615="","",IF(R3615=0,"⚠ أضف سطر عهدة أولًا","BDR-"&amp;TEXT(R3615,"000")))</f>
        <v/>
      </c>
      <c r="C3615" s="21" t="n"/>
      <c r="D3615" s="20">
        <f>IF(C3615="","",IF(S3615="","خارج السنة المالية",INDEX(القوائم!$D$2:$D$13,S3615)))</f>
        <v/>
      </c>
      <c r="E3615" s="22" t="n"/>
      <c r="F3615" s="23" t="n"/>
      <c r="G3615" s="23" t="n"/>
      <c r="H3615" s="22" t="n"/>
      <c r="I3615" s="19" t="n"/>
      <c r="J3615" s="21" t="n"/>
      <c r="K3615" s="19" t="n"/>
      <c r="L3615" s="19" t="n"/>
      <c r="M3615" s="21" t="n"/>
      <c r="N3615" s="22" t="n"/>
      <c r="O3615" s="24">
        <f>IF(A3615&lt;&gt;"عهدة","",SUMIFS($G$8:$G$5007,$B$8:$B$5007,B3615,$A$8:$A$5007,"مصروف",$I$8:$I$5007,"&lt;&gt;مرفوض"))</f>
        <v/>
      </c>
      <c r="P3615" s="25">
        <f>IF(A3615&lt;&gt;"عهدة","",N(F3615)-O3615)</f>
        <v/>
      </c>
      <c r="Q3615" s="26">
        <f>IF(A3615="","",IF(A3615="عهدة",IF(N(F3615)=0,"⚠ أدخل قيمة العهدة",IF(P3615&lt;0,"⛔ عجز / زيادة مصروفات "&amp;TEXT(-P3615,"#,##0"),IF(COUNTIFS($B$8:$B$5007,B3615,$A$8:$A$5007,"مصروف",$I$8:$I$5007,"&lt;&gt;مرفوض",$K$8:$K$5007,"&lt;&gt;نعم")&gt;0,"⚠ "&amp;COUNTIFS($B$8:$B$5007,B3615,$A$8:$A$5007,"مصروف",$I$8:$I$5007,"&lt;&gt;مرفوض",$K$8:$K$5007,"&lt;&gt;نعم")&amp;" مصروف غير مسوى",IF(L3615="تمت التسوية",IF(P3615=0,"✔ متوازنة وتمت التسوية","✔ تمت التسوية – متبقي "&amp;TEXT(P3615,"#,##0")),IF(P3615&gt;0,"متبقي "&amp;TEXT(P3615,"#,##0"),"✔ متوازنة"))))),IF(R3615=0,"⚠ أضف سطر عهدة أولًا",IF(OR(C3615="",N(G3615)=0),"⚠ أكمل التاريخ والقيمة",IF(S3615="","⚠ التاريخ خارج السنة المالية",IF(H3615="","⚠ اختر بند الموازنة",IF(I3615="مرفوض","✖ مرفوض من المدير",IF(I3615&lt;&gt;"موافق","⏳ بانتظار موافقة المدير",IF(K3615&lt;&gt;"نعم","⚠ غير مسوى مع الحسابات","✔ معتمد ومسوى")))))))))</f>
        <v/>
      </c>
      <c r="R3615">
        <f>N(R3614)+IF(A3615="عهدة",1,0)</f>
        <v/>
      </c>
      <c r="S3615">
        <f>IF(C3615="","",IF(AND(C3615&gt;=DATE(2026,9,1),C3615&lt;=DATE(2027,8,31)),(YEAR(C3615)-2026)*12+MONTH(C3615)-8,""))</f>
        <v/>
      </c>
      <c r="T3615">
        <f>IF(AND(A3615="مصروف",R3615&gt;0,I3615="موافق",S3615&lt;&gt;"",H3615&lt;&gt;""),N(G3615),0)</f>
        <v/>
      </c>
    </row>
    <row r="3616">
      <c r="A3616" s="19" t="n"/>
      <c r="B3616" s="20">
        <f>IF(A3616="","",IF(R3616=0,"⚠ أضف سطر عهدة أولًا","BDR-"&amp;TEXT(R3616,"000")))</f>
        <v/>
      </c>
      <c r="C3616" s="21" t="n"/>
      <c r="D3616" s="20">
        <f>IF(C3616="","",IF(S3616="","خارج السنة المالية",INDEX(القوائم!$D$2:$D$13,S3616)))</f>
        <v/>
      </c>
      <c r="E3616" s="22" t="n"/>
      <c r="F3616" s="23" t="n"/>
      <c r="G3616" s="23" t="n"/>
      <c r="H3616" s="22" t="n"/>
      <c r="I3616" s="19" t="n"/>
      <c r="J3616" s="21" t="n"/>
      <c r="K3616" s="19" t="n"/>
      <c r="L3616" s="19" t="n"/>
      <c r="M3616" s="21" t="n"/>
      <c r="N3616" s="22" t="n"/>
      <c r="O3616" s="24">
        <f>IF(A3616&lt;&gt;"عهدة","",SUMIFS($G$8:$G$5007,$B$8:$B$5007,B3616,$A$8:$A$5007,"مصروف",$I$8:$I$5007,"&lt;&gt;مرفوض"))</f>
        <v/>
      </c>
      <c r="P3616" s="25">
        <f>IF(A3616&lt;&gt;"عهدة","",N(F3616)-O3616)</f>
        <v/>
      </c>
      <c r="Q3616" s="26">
        <f>IF(A3616="","",IF(A3616="عهدة",IF(N(F3616)=0,"⚠ أدخل قيمة العهدة",IF(P3616&lt;0,"⛔ عجز / زيادة مصروفات "&amp;TEXT(-P3616,"#,##0"),IF(COUNTIFS($B$8:$B$5007,B3616,$A$8:$A$5007,"مصروف",$I$8:$I$5007,"&lt;&gt;مرفوض",$K$8:$K$5007,"&lt;&gt;نعم")&gt;0,"⚠ "&amp;COUNTIFS($B$8:$B$5007,B3616,$A$8:$A$5007,"مصروف",$I$8:$I$5007,"&lt;&gt;مرفوض",$K$8:$K$5007,"&lt;&gt;نعم")&amp;" مصروف غير مسوى",IF(L3616="تمت التسوية",IF(P3616=0,"✔ متوازنة وتمت التسوية","✔ تمت التسوية – متبقي "&amp;TEXT(P3616,"#,##0")),IF(P3616&gt;0,"متبقي "&amp;TEXT(P3616,"#,##0"),"✔ متوازنة"))))),IF(R3616=0,"⚠ أضف سطر عهدة أولًا",IF(OR(C3616="",N(G3616)=0),"⚠ أكمل التاريخ والقيمة",IF(S3616="","⚠ التاريخ خارج السنة المالية",IF(H3616="","⚠ اختر بند الموازنة",IF(I3616="مرفوض","✖ مرفوض من المدير",IF(I3616&lt;&gt;"موافق","⏳ بانتظار موافقة المدير",IF(K3616&lt;&gt;"نعم","⚠ غير مسوى مع الحسابات","✔ معتمد ومسوى")))))))))</f>
        <v/>
      </c>
      <c r="R3616">
        <f>N(R3615)+IF(A3616="عهدة",1,0)</f>
        <v/>
      </c>
      <c r="S3616">
        <f>IF(C3616="","",IF(AND(C3616&gt;=DATE(2026,9,1),C3616&lt;=DATE(2027,8,31)),(YEAR(C3616)-2026)*12+MONTH(C3616)-8,""))</f>
        <v/>
      </c>
      <c r="T3616">
        <f>IF(AND(A3616="مصروف",R3616&gt;0,I3616="موافق",S3616&lt;&gt;"",H3616&lt;&gt;""),N(G3616),0)</f>
        <v/>
      </c>
    </row>
    <row r="3617">
      <c r="A3617" s="19" t="n"/>
      <c r="B3617" s="20">
        <f>IF(A3617="","",IF(R3617=0,"⚠ أضف سطر عهدة أولًا","BDR-"&amp;TEXT(R3617,"000")))</f>
        <v/>
      </c>
      <c r="C3617" s="21" t="n"/>
      <c r="D3617" s="20">
        <f>IF(C3617="","",IF(S3617="","خارج السنة المالية",INDEX(القوائم!$D$2:$D$13,S3617)))</f>
        <v/>
      </c>
      <c r="E3617" s="22" t="n"/>
      <c r="F3617" s="23" t="n"/>
      <c r="G3617" s="23" t="n"/>
      <c r="H3617" s="22" t="n"/>
      <c r="I3617" s="19" t="n"/>
      <c r="J3617" s="21" t="n"/>
      <c r="K3617" s="19" t="n"/>
      <c r="L3617" s="19" t="n"/>
      <c r="M3617" s="21" t="n"/>
      <c r="N3617" s="22" t="n"/>
      <c r="O3617" s="24">
        <f>IF(A3617&lt;&gt;"عهدة","",SUMIFS($G$8:$G$5007,$B$8:$B$5007,B3617,$A$8:$A$5007,"مصروف",$I$8:$I$5007,"&lt;&gt;مرفوض"))</f>
        <v/>
      </c>
      <c r="P3617" s="25">
        <f>IF(A3617&lt;&gt;"عهدة","",N(F3617)-O3617)</f>
        <v/>
      </c>
      <c r="Q3617" s="26">
        <f>IF(A3617="","",IF(A3617="عهدة",IF(N(F3617)=0,"⚠ أدخل قيمة العهدة",IF(P3617&lt;0,"⛔ عجز / زيادة مصروفات "&amp;TEXT(-P3617,"#,##0"),IF(COUNTIFS($B$8:$B$5007,B3617,$A$8:$A$5007,"مصروف",$I$8:$I$5007,"&lt;&gt;مرفوض",$K$8:$K$5007,"&lt;&gt;نعم")&gt;0,"⚠ "&amp;COUNTIFS($B$8:$B$5007,B3617,$A$8:$A$5007,"مصروف",$I$8:$I$5007,"&lt;&gt;مرفوض",$K$8:$K$5007,"&lt;&gt;نعم")&amp;" مصروف غير مسوى",IF(L3617="تمت التسوية",IF(P3617=0,"✔ متوازنة وتمت التسوية","✔ تمت التسوية – متبقي "&amp;TEXT(P3617,"#,##0")),IF(P3617&gt;0,"متبقي "&amp;TEXT(P3617,"#,##0"),"✔ متوازنة"))))),IF(R3617=0,"⚠ أضف سطر عهدة أولًا",IF(OR(C3617="",N(G3617)=0),"⚠ أكمل التاريخ والقيمة",IF(S3617="","⚠ التاريخ خارج السنة المالية",IF(H3617="","⚠ اختر بند الموازنة",IF(I3617="مرفوض","✖ مرفوض من المدير",IF(I3617&lt;&gt;"موافق","⏳ بانتظار موافقة المدير",IF(K3617&lt;&gt;"نعم","⚠ غير مسوى مع الحسابات","✔ معتمد ومسوى")))))))))</f>
        <v/>
      </c>
      <c r="R3617">
        <f>N(R3616)+IF(A3617="عهدة",1,0)</f>
        <v/>
      </c>
      <c r="S3617">
        <f>IF(C3617="","",IF(AND(C3617&gt;=DATE(2026,9,1),C3617&lt;=DATE(2027,8,31)),(YEAR(C3617)-2026)*12+MONTH(C3617)-8,""))</f>
        <v/>
      </c>
      <c r="T3617">
        <f>IF(AND(A3617="مصروف",R3617&gt;0,I3617="موافق",S3617&lt;&gt;"",H3617&lt;&gt;""),N(G3617),0)</f>
        <v/>
      </c>
    </row>
    <row r="3618">
      <c r="A3618" s="19" t="n"/>
      <c r="B3618" s="20">
        <f>IF(A3618="","",IF(R3618=0,"⚠ أضف سطر عهدة أولًا","BDR-"&amp;TEXT(R3618,"000")))</f>
        <v/>
      </c>
      <c r="C3618" s="21" t="n"/>
      <c r="D3618" s="20">
        <f>IF(C3618="","",IF(S3618="","خارج السنة المالية",INDEX(القوائم!$D$2:$D$13,S3618)))</f>
        <v/>
      </c>
      <c r="E3618" s="22" t="n"/>
      <c r="F3618" s="23" t="n"/>
      <c r="G3618" s="23" t="n"/>
      <c r="H3618" s="22" t="n"/>
      <c r="I3618" s="19" t="n"/>
      <c r="J3618" s="21" t="n"/>
      <c r="K3618" s="19" t="n"/>
      <c r="L3618" s="19" t="n"/>
      <c r="M3618" s="21" t="n"/>
      <c r="N3618" s="22" t="n"/>
      <c r="O3618" s="24">
        <f>IF(A3618&lt;&gt;"عهدة","",SUMIFS($G$8:$G$5007,$B$8:$B$5007,B3618,$A$8:$A$5007,"مصروف",$I$8:$I$5007,"&lt;&gt;مرفوض"))</f>
        <v/>
      </c>
      <c r="P3618" s="25">
        <f>IF(A3618&lt;&gt;"عهدة","",N(F3618)-O3618)</f>
        <v/>
      </c>
      <c r="Q3618" s="26">
        <f>IF(A3618="","",IF(A3618="عهدة",IF(N(F3618)=0,"⚠ أدخل قيمة العهدة",IF(P3618&lt;0,"⛔ عجز / زيادة مصروفات "&amp;TEXT(-P3618,"#,##0"),IF(COUNTIFS($B$8:$B$5007,B3618,$A$8:$A$5007,"مصروف",$I$8:$I$5007,"&lt;&gt;مرفوض",$K$8:$K$5007,"&lt;&gt;نعم")&gt;0,"⚠ "&amp;COUNTIFS($B$8:$B$5007,B3618,$A$8:$A$5007,"مصروف",$I$8:$I$5007,"&lt;&gt;مرفوض",$K$8:$K$5007,"&lt;&gt;نعم")&amp;" مصروف غير مسوى",IF(L3618="تمت التسوية",IF(P3618=0,"✔ متوازنة وتمت التسوية","✔ تمت التسوية – متبقي "&amp;TEXT(P3618,"#,##0")),IF(P3618&gt;0,"متبقي "&amp;TEXT(P3618,"#,##0"),"✔ متوازنة"))))),IF(R3618=0,"⚠ أضف سطر عهدة أولًا",IF(OR(C3618="",N(G3618)=0),"⚠ أكمل التاريخ والقيمة",IF(S3618="","⚠ التاريخ خارج السنة المالية",IF(H3618="","⚠ اختر بند الموازنة",IF(I3618="مرفوض","✖ مرفوض من المدير",IF(I3618&lt;&gt;"موافق","⏳ بانتظار موافقة المدير",IF(K3618&lt;&gt;"نعم","⚠ غير مسوى مع الحسابات","✔ معتمد ومسوى")))))))))</f>
        <v/>
      </c>
      <c r="R3618">
        <f>N(R3617)+IF(A3618="عهدة",1,0)</f>
        <v/>
      </c>
      <c r="S3618">
        <f>IF(C3618="","",IF(AND(C3618&gt;=DATE(2026,9,1),C3618&lt;=DATE(2027,8,31)),(YEAR(C3618)-2026)*12+MONTH(C3618)-8,""))</f>
        <v/>
      </c>
      <c r="T3618">
        <f>IF(AND(A3618="مصروف",R3618&gt;0,I3618="موافق",S3618&lt;&gt;"",H3618&lt;&gt;""),N(G3618),0)</f>
        <v/>
      </c>
    </row>
    <row r="3619">
      <c r="A3619" s="19" t="n"/>
      <c r="B3619" s="20">
        <f>IF(A3619="","",IF(R3619=0,"⚠ أضف سطر عهدة أولًا","BDR-"&amp;TEXT(R3619,"000")))</f>
        <v/>
      </c>
      <c r="C3619" s="21" t="n"/>
      <c r="D3619" s="20">
        <f>IF(C3619="","",IF(S3619="","خارج السنة المالية",INDEX(القوائم!$D$2:$D$13,S3619)))</f>
        <v/>
      </c>
      <c r="E3619" s="22" t="n"/>
      <c r="F3619" s="23" t="n"/>
      <c r="G3619" s="23" t="n"/>
      <c r="H3619" s="22" t="n"/>
      <c r="I3619" s="19" t="n"/>
      <c r="J3619" s="21" t="n"/>
      <c r="K3619" s="19" t="n"/>
      <c r="L3619" s="19" t="n"/>
      <c r="M3619" s="21" t="n"/>
      <c r="N3619" s="22" t="n"/>
      <c r="O3619" s="24">
        <f>IF(A3619&lt;&gt;"عهدة","",SUMIFS($G$8:$G$5007,$B$8:$B$5007,B3619,$A$8:$A$5007,"مصروف",$I$8:$I$5007,"&lt;&gt;مرفوض"))</f>
        <v/>
      </c>
      <c r="P3619" s="25">
        <f>IF(A3619&lt;&gt;"عهدة","",N(F3619)-O3619)</f>
        <v/>
      </c>
      <c r="Q3619" s="26">
        <f>IF(A3619="","",IF(A3619="عهدة",IF(N(F3619)=0,"⚠ أدخل قيمة العهدة",IF(P3619&lt;0,"⛔ عجز / زيادة مصروفات "&amp;TEXT(-P3619,"#,##0"),IF(COUNTIFS($B$8:$B$5007,B3619,$A$8:$A$5007,"مصروف",$I$8:$I$5007,"&lt;&gt;مرفوض",$K$8:$K$5007,"&lt;&gt;نعم")&gt;0,"⚠ "&amp;COUNTIFS($B$8:$B$5007,B3619,$A$8:$A$5007,"مصروف",$I$8:$I$5007,"&lt;&gt;مرفوض",$K$8:$K$5007,"&lt;&gt;نعم")&amp;" مصروف غير مسوى",IF(L3619="تمت التسوية",IF(P3619=0,"✔ متوازنة وتمت التسوية","✔ تمت التسوية – متبقي "&amp;TEXT(P3619,"#,##0")),IF(P3619&gt;0,"متبقي "&amp;TEXT(P3619,"#,##0"),"✔ متوازنة"))))),IF(R3619=0,"⚠ أضف سطر عهدة أولًا",IF(OR(C3619="",N(G3619)=0),"⚠ أكمل التاريخ والقيمة",IF(S3619="","⚠ التاريخ خارج السنة المالية",IF(H3619="","⚠ اختر بند الموازنة",IF(I3619="مرفوض","✖ مرفوض من المدير",IF(I3619&lt;&gt;"موافق","⏳ بانتظار موافقة المدير",IF(K3619&lt;&gt;"نعم","⚠ غير مسوى مع الحسابات","✔ معتمد ومسوى")))))))))</f>
        <v/>
      </c>
      <c r="R3619">
        <f>N(R3618)+IF(A3619="عهدة",1,0)</f>
        <v/>
      </c>
      <c r="S3619">
        <f>IF(C3619="","",IF(AND(C3619&gt;=DATE(2026,9,1),C3619&lt;=DATE(2027,8,31)),(YEAR(C3619)-2026)*12+MONTH(C3619)-8,""))</f>
        <v/>
      </c>
      <c r="T3619">
        <f>IF(AND(A3619="مصروف",R3619&gt;0,I3619="موافق",S3619&lt;&gt;"",H3619&lt;&gt;""),N(G3619),0)</f>
        <v/>
      </c>
    </row>
    <row r="3620">
      <c r="A3620" s="19" t="n"/>
      <c r="B3620" s="20">
        <f>IF(A3620="","",IF(R3620=0,"⚠ أضف سطر عهدة أولًا","BDR-"&amp;TEXT(R3620,"000")))</f>
        <v/>
      </c>
      <c r="C3620" s="21" t="n"/>
      <c r="D3620" s="20">
        <f>IF(C3620="","",IF(S3620="","خارج السنة المالية",INDEX(القوائم!$D$2:$D$13,S3620)))</f>
        <v/>
      </c>
      <c r="E3620" s="22" t="n"/>
      <c r="F3620" s="23" t="n"/>
      <c r="G3620" s="23" t="n"/>
      <c r="H3620" s="22" t="n"/>
      <c r="I3620" s="19" t="n"/>
      <c r="J3620" s="21" t="n"/>
      <c r="K3620" s="19" t="n"/>
      <c r="L3620" s="19" t="n"/>
      <c r="M3620" s="21" t="n"/>
      <c r="N3620" s="22" t="n"/>
      <c r="O3620" s="24">
        <f>IF(A3620&lt;&gt;"عهدة","",SUMIFS($G$8:$G$5007,$B$8:$B$5007,B3620,$A$8:$A$5007,"مصروف",$I$8:$I$5007,"&lt;&gt;مرفوض"))</f>
        <v/>
      </c>
      <c r="P3620" s="25">
        <f>IF(A3620&lt;&gt;"عهدة","",N(F3620)-O3620)</f>
        <v/>
      </c>
      <c r="Q3620" s="26">
        <f>IF(A3620="","",IF(A3620="عهدة",IF(N(F3620)=0,"⚠ أدخل قيمة العهدة",IF(P3620&lt;0,"⛔ عجز / زيادة مصروفات "&amp;TEXT(-P3620,"#,##0"),IF(COUNTIFS($B$8:$B$5007,B3620,$A$8:$A$5007,"مصروف",$I$8:$I$5007,"&lt;&gt;مرفوض",$K$8:$K$5007,"&lt;&gt;نعم")&gt;0,"⚠ "&amp;COUNTIFS($B$8:$B$5007,B3620,$A$8:$A$5007,"مصروف",$I$8:$I$5007,"&lt;&gt;مرفوض",$K$8:$K$5007,"&lt;&gt;نعم")&amp;" مصروف غير مسوى",IF(L3620="تمت التسوية",IF(P3620=0,"✔ متوازنة وتمت التسوية","✔ تمت التسوية – متبقي "&amp;TEXT(P3620,"#,##0")),IF(P3620&gt;0,"متبقي "&amp;TEXT(P3620,"#,##0"),"✔ متوازنة"))))),IF(R3620=0,"⚠ أضف سطر عهدة أولًا",IF(OR(C3620="",N(G3620)=0),"⚠ أكمل التاريخ والقيمة",IF(S3620="","⚠ التاريخ خارج السنة المالية",IF(H3620="","⚠ اختر بند الموازنة",IF(I3620="مرفوض","✖ مرفوض من المدير",IF(I3620&lt;&gt;"موافق","⏳ بانتظار موافقة المدير",IF(K3620&lt;&gt;"نعم","⚠ غير مسوى مع الحسابات","✔ معتمد ومسوى")))))))))</f>
        <v/>
      </c>
      <c r="R3620">
        <f>N(R3619)+IF(A3620="عهدة",1,0)</f>
        <v/>
      </c>
      <c r="S3620">
        <f>IF(C3620="","",IF(AND(C3620&gt;=DATE(2026,9,1),C3620&lt;=DATE(2027,8,31)),(YEAR(C3620)-2026)*12+MONTH(C3620)-8,""))</f>
        <v/>
      </c>
      <c r="T3620">
        <f>IF(AND(A3620="مصروف",R3620&gt;0,I3620="موافق",S3620&lt;&gt;"",H3620&lt;&gt;""),N(G3620),0)</f>
        <v/>
      </c>
    </row>
    <row r="3621">
      <c r="A3621" s="19" t="n"/>
      <c r="B3621" s="20">
        <f>IF(A3621="","",IF(R3621=0,"⚠ أضف سطر عهدة أولًا","BDR-"&amp;TEXT(R3621,"000")))</f>
        <v/>
      </c>
      <c r="C3621" s="21" t="n"/>
      <c r="D3621" s="20">
        <f>IF(C3621="","",IF(S3621="","خارج السنة المالية",INDEX(القوائم!$D$2:$D$13,S3621)))</f>
        <v/>
      </c>
      <c r="E3621" s="22" t="n"/>
      <c r="F3621" s="23" t="n"/>
      <c r="G3621" s="23" t="n"/>
      <c r="H3621" s="22" t="n"/>
      <c r="I3621" s="19" t="n"/>
      <c r="J3621" s="21" t="n"/>
      <c r="K3621" s="19" t="n"/>
      <c r="L3621" s="19" t="n"/>
      <c r="M3621" s="21" t="n"/>
      <c r="N3621" s="22" t="n"/>
      <c r="O3621" s="24">
        <f>IF(A3621&lt;&gt;"عهدة","",SUMIFS($G$8:$G$5007,$B$8:$B$5007,B3621,$A$8:$A$5007,"مصروف",$I$8:$I$5007,"&lt;&gt;مرفوض"))</f>
        <v/>
      </c>
      <c r="P3621" s="25">
        <f>IF(A3621&lt;&gt;"عهدة","",N(F3621)-O3621)</f>
        <v/>
      </c>
      <c r="Q3621" s="26">
        <f>IF(A3621="","",IF(A3621="عهدة",IF(N(F3621)=0,"⚠ أدخل قيمة العهدة",IF(P3621&lt;0,"⛔ عجز / زيادة مصروفات "&amp;TEXT(-P3621,"#,##0"),IF(COUNTIFS($B$8:$B$5007,B3621,$A$8:$A$5007,"مصروف",$I$8:$I$5007,"&lt;&gt;مرفوض",$K$8:$K$5007,"&lt;&gt;نعم")&gt;0,"⚠ "&amp;COUNTIFS($B$8:$B$5007,B3621,$A$8:$A$5007,"مصروف",$I$8:$I$5007,"&lt;&gt;مرفوض",$K$8:$K$5007,"&lt;&gt;نعم")&amp;" مصروف غير مسوى",IF(L3621="تمت التسوية",IF(P3621=0,"✔ متوازنة وتمت التسوية","✔ تمت التسوية – متبقي "&amp;TEXT(P3621,"#,##0")),IF(P3621&gt;0,"متبقي "&amp;TEXT(P3621,"#,##0"),"✔ متوازنة"))))),IF(R3621=0,"⚠ أضف سطر عهدة أولًا",IF(OR(C3621="",N(G3621)=0),"⚠ أكمل التاريخ والقيمة",IF(S3621="","⚠ التاريخ خارج السنة المالية",IF(H3621="","⚠ اختر بند الموازنة",IF(I3621="مرفوض","✖ مرفوض من المدير",IF(I3621&lt;&gt;"موافق","⏳ بانتظار موافقة المدير",IF(K3621&lt;&gt;"نعم","⚠ غير مسوى مع الحسابات","✔ معتمد ومسوى")))))))))</f>
        <v/>
      </c>
      <c r="R3621">
        <f>N(R3620)+IF(A3621="عهدة",1,0)</f>
        <v/>
      </c>
      <c r="S3621">
        <f>IF(C3621="","",IF(AND(C3621&gt;=DATE(2026,9,1),C3621&lt;=DATE(2027,8,31)),(YEAR(C3621)-2026)*12+MONTH(C3621)-8,""))</f>
        <v/>
      </c>
      <c r="T3621">
        <f>IF(AND(A3621="مصروف",R3621&gt;0,I3621="موافق",S3621&lt;&gt;"",H3621&lt;&gt;""),N(G3621),0)</f>
        <v/>
      </c>
    </row>
    <row r="3622">
      <c r="A3622" s="19" t="n"/>
      <c r="B3622" s="20">
        <f>IF(A3622="","",IF(R3622=0,"⚠ أضف سطر عهدة أولًا","BDR-"&amp;TEXT(R3622,"000")))</f>
        <v/>
      </c>
      <c r="C3622" s="21" t="n"/>
      <c r="D3622" s="20">
        <f>IF(C3622="","",IF(S3622="","خارج السنة المالية",INDEX(القوائم!$D$2:$D$13,S3622)))</f>
        <v/>
      </c>
      <c r="E3622" s="22" t="n"/>
      <c r="F3622" s="23" t="n"/>
      <c r="G3622" s="23" t="n"/>
      <c r="H3622" s="22" t="n"/>
      <c r="I3622" s="19" t="n"/>
      <c r="J3622" s="21" t="n"/>
      <c r="K3622" s="19" t="n"/>
      <c r="L3622" s="19" t="n"/>
      <c r="M3622" s="21" t="n"/>
      <c r="N3622" s="22" t="n"/>
      <c r="O3622" s="24">
        <f>IF(A3622&lt;&gt;"عهدة","",SUMIFS($G$8:$G$5007,$B$8:$B$5007,B3622,$A$8:$A$5007,"مصروف",$I$8:$I$5007,"&lt;&gt;مرفوض"))</f>
        <v/>
      </c>
      <c r="P3622" s="25">
        <f>IF(A3622&lt;&gt;"عهدة","",N(F3622)-O3622)</f>
        <v/>
      </c>
      <c r="Q3622" s="26">
        <f>IF(A3622="","",IF(A3622="عهدة",IF(N(F3622)=0,"⚠ أدخل قيمة العهدة",IF(P3622&lt;0,"⛔ عجز / زيادة مصروفات "&amp;TEXT(-P3622,"#,##0"),IF(COUNTIFS($B$8:$B$5007,B3622,$A$8:$A$5007,"مصروف",$I$8:$I$5007,"&lt;&gt;مرفوض",$K$8:$K$5007,"&lt;&gt;نعم")&gt;0,"⚠ "&amp;COUNTIFS($B$8:$B$5007,B3622,$A$8:$A$5007,"مصروف",$I$8:$I$5007,"&lt;&gt;مرفوض",$K$8:$K$5007,"&lt;&gt;نعم")&amp;" مصروف غير مسوى",IF(L3622="تمت التسوية",IF(P3622=0,"✔ متوازنة وتمت التسوية","✔ تمت التسوية – متبقي "&amp;TEXT(P3622,"#,##0")),IF(P3622&gt;0,"متبقي "&amp;TEXT(P3622,"#,##0"),"✔ متوازنة"))))),IF(R3622=0,"⚠ أضف سطر عهدة أولًا",IF(OR(C3622="",N(G3622)=0),"⚠ أكمل التاريخ والقيمة",IF(S3622="","⚠ التاريخ خارج السنة المالية",IF(H3622="","⚠ اختر بند الموازنة",IF(I3622="مرفوض","✖ مرفوض من المدير",IF(I3622&lt;&gt;"موافق","⏳ بانتظار موافقة المدير",IF(K3622&lt;&gt;"نعم","⚠ غير مسوى مع الحسابات","✔ معتمد ومسوى")))))))))</f>
        <v/>
      </c>
      <c r="R3622">
        <f>N(R3621)+IF(A3622="عهدة",1,0)</f>
        <v/>
      </c>
      <c r="S3622">
        <f>IF(C3622="","",IF(AND(C3622&gt;=DATE(2026,9,1),C3622&lt;=DATE(2027,8,31)),(YEAR(C3622)-2026)*12+MONTH(C3622)-8,""))</f>
        <v/>
      </c>
      <c r="T3622">
        <f>IF(AND(A3622="مصروف",R3622&gt;0,I3622="موافق",S3622&lt;&gt;"",H3622&lt;&gt;""),N(G3622),0)</f>
        <v/>
      </c>
    </row>
    <row r="3623">
      <c r="A3623" s="19" t="n"/>
      <c r="B3623" s="20">
        <f>IF(A3623="","",IF(R3623=0,"⚠ أضف سطر عهدة أولًا","BDR-"&amp;TEXT(R3623,"000")))</f>
        <v/>
      </c>
      <c r="C3623" s="21" t="n"/>
      <c r="D3623" s="20">
        <f>IF(C3623="","",IF(S3623="","خارج السنة المالية",INDEX(القوائم!$D$2:$D$13,S3623)))</f>
        <v/>
      </c>
      <c r="E3623" s="22" t="n"/>
      <c r="F3623" s="23" t="n"/>
      <c r="G3623" s="23" t="n"/>
      <c r="H3623" s="22" t="n"/>
      <c r="I3623" s="19" t="n"/>
      <c r="J3623" s="21" t="n"/>
      <c r="K3623" s="19" t="n"/>
      <c r="L3623" s="19" t="n"/>
      <c r="M3623" s="21" t="n"/>
      <c r="N3623" s="22" t="n"/>
      <c r="O3623" s="24">
        <f>IF(A3623&lt;&gt;"عهدة","",SUMIFS($G$8:$G$5007,$B$8:$B$5007,B3623,$A$8:$A$5007,"مصروف",$I$8:$I$5007,"&lt;&gt;مرفوض"))</f>
        <v/>
      </c>
      <c r="P3623" s="25">
        <f>IF(A3623&lt;&gt;"عهدة","",N(F3623)-O3623)</f>
        <v/>
      </c>
      <c r="Q3623" s="26">
        <f>IF(A3623="","",IF(A3623="عهدة",IF(N(F3623)=0,"⚠ أدخل قيمة العهدة",IF(P3623&lt;0,"⛔ عجز / زيادة مصروفات "&amp;TEXT(-P3623,"#,##0"),IF(COUNTIFS($B$8:$B$5007,B3623,$A$8:$A$5007,"مصروف",$I$8:$I$5007,"&lt;&gt;مرفوض",$K$8:$K$5007,"&lt;&gt;نعم")&gt;0,"⚠ "&amp;COUNTIFS($B$8:$B$5007,B3623,$A$8:$A$5007,"مصروف",$I$8:$I$5007,"&lt;&gt;مرفوض",$K$8:$K$5007,"&lt;&gt;نعم")&amp;" مصروف غير مسوى",IF(L3623="تمت التسوية",IF(P3623=0,"✔ متوازنة وتمت التسوية","✔ تمت التسوية – متبقي "&amp;TEXT(P3623,"#,##0")),IF(P3623&gt;0,"متبقي "&amp;TEXT(P3623,"#,##0"),"✔ متوازنة"))))),IF(R3623=0,"⚠ أضف سطر عهدة أولًا",IF(OR(C3623="",N(G3623)=0),"⚠ أكمل التاريخ والقيمة",IF(S3623="","⚠ التاريخ خارج السنة المالية",IF(H3623="","⚠ اختر بند الموازنة",IF(I3623="مرفوض","✖ مرفوض من المدير",IF(I3623&lt;&gt;"موافق","⏳ بانتظار موافقة المدير",IF(K3623&lt;&gt;"نعم","⚠ غير مسوى مع الحسابات","✔ معتمد ومسوى")))))))))</f>
        <v/>
      </c>
      <c r="R3623">
        <f>N(R3622)+IF(A3623="عهدة",1,0)</f>
        <v/>
      </c>
      <c r="S3623">
        <f>IF(C3623="","",IF(AND(C3623&gt;=DATE(2026,9,1),C3623&lt;=DATE(2027,8,31)),(YEAR(C3623)-2026)*12+MONTH(C3623)-8,""))</f>
        <v/>
      </c>
      <c r="T3623">
        <f>IF(AND(A3623="مصروف",R3623&gt;0,I3623="موافق",S3623&lt;&gt;"",H3623&lt;&gt;""),N(G3623),0)</f>
        <v/>
      </c>
    </row>
    <row r="3624">
      <c r="A3624" s="19" t="n"/>
      <c r="B3624" s="20">
        <f>IF(A3624="","",IF(R3624=0,"⚠ أضف سطر عهدة أولًا","BDR-"&amp;TEXT(R3624,"000")))</f>
        <v/>
      </c>
      <c r="C3624" s="21" t="n"/>
      <c r="D3624" s="20">
        <f>IF(C3624="","",IF(S3624="","خارج السنة المالية",INDEX(القوائم!$D$2:$D$13,S3624)))</f>
        <v/>
      </c>
      <c r="E3624" s="22" t="n"/>
      <c r="F3624" s="23" t="n"/>
      <c r="G3624" s="23" t="n"/>
      <c r="H3624" s="22" t="n"/>
      <c r="I3624" s="19" t="n"/>
      <c r="J3624" s="21" t="n"/>
      <c r="K3624" s="19" t="n"/>
      <c r="L3624" s="19" t="n"/>
      <c r="M3624" s="21" t="n"/>
      <c r="N3624" s="22" t="n"/>
      <c r="O3624" s="24">
        <f>IF(A3624&lt;&gt;"عهدة","",SUMIFS($G$8:$G$5007,$B$8:$B$5007,B3624,$A$8:$A$5007,"مصروف",$I$8:$I$5007,"&lt;&gt;مرفوض"))</f>
        <v/>
      </c>
      <c r="P3624" s="25">
        <f>IF(A3624&lt;&gt;"عهدة","",N(F3624)-O3624)</f>
        <v/>
      </c>
      <c r="Q3624" s="26">
        <f>IF(A3624="","",IF(A3624="عهدة",IF(N(F3624)=0,"⚠ أدخل قيمة العهدة",IF(P3624&lt;0,"⛔ عجز / زيادة مصروفات "&amp;TEXT(-P3624,"#,##0"),IF(COUNTIFS($B$8:$B$5007,B3624,$A$8:$A$5007,"مصروف",$I$8:$I$5007,"&lt;&gt;مرفوض",$K$8:$K$5007,"&lt;&gt;نعم")&gt;0,"⚠ "&amp;COUNTIFS($B$8:$B$5007,B3624,$A$8:$A$5007,"مصروف",$I$8:$I$5007,"&lt;&gt;مرفوض",$K$8:$K$5007,"&lt;&gt;نعم")&amp;" مصروف غير مسوى",IF(L3624="تمت التسوية",IF(P3624=0,"✔ متوازنة وتمت التسوية","✔ تمت التسوية – متبقي "&amp;TEXT(P3624,"#,##0")),IF(P3624&gt;0,"متبقي "&amp;TEXT(P3624,"#,##0"),"✔ متوازنة"))))),IF(R3624=0,"⚠ أضف سطر عهدة أولًا",IF(OR(C3624="",N(G3624)=0),"⚠ أكمل التاريخ والقيمة",IF(S3624="","⚠ التاريخ خارج السنة المالية",IF(H3624="","⚠ اختر بند الموازنة",IF(I3624="مرفوض","✖ مرفوض من المدير",IF(I3624&lt;&gt;"موافق","⏳ بانتظار موافقة المدير",IF(K3624&lt;&gt;"نعم","⚠ غير مسوى مع الحسابات","✔ معتمد ومسوى")))))))))</f>
        <v/>
      </c>
      <c r="R3624">
        <f>N(R3623)+IF(A3624="عهدة",1,0)</f>
        <v/>
      </c>
      <c r="S3624">
        <f>IF(C3624="","",IF(AND(C3624&gt;=DATE(2026,9,1),C3624&lt;=DATE(2027,8,31)),(YEAR(C3624)-2026)*12+MONTH(C3624)-8,""))</f>
        <v/>
      </c>
      <c r="T3624">
        <f>IF(AND(A3624="مصروف",R3624&gt;0,I3624="موافق",S3624&lt;&gt;"",H3624&lt;&gt;""),N(G3624),0)</f>
        <v/>
      </c>
    </row>
    <row r="3625">
      <c r="A3625" s="19" t="n"/>
      <c r="B3625" s="20">
        <f>IF(A3625="","",IF(R3625=0,"⚠ أضف سطر عهدة أولًا","BDR-"&amp;TEXT(R3625,"000")))</f>
        <v/>
      </c>
      <c r="C3625" s="21" t="n"/>
      <c r="D3625" s="20">
        <f>IF(C3625="","",IF(S3625="","خارج السنة المالية",INDEX(القوائم!$D$2:$D$13,S3625)))</f>
        <v/>
      </c>
      <c r="E3625" s="22" t="n"/>
      <c r="F3625" s="23" t="n"/>
      <c r="G3625" s="23" t="n"/>
      <c r="H3625" s="22" t="n"/>
      <c r="I3625" s="19" t="n"/>
      <c r="J3625" s="21" t="n"/>
      <c r="K3625" s="19" t="n"/>
      <c r="L3625" s="19" t="n"/>
      <c r="M3625" s="21" t="n"/>
      <c r="N3625" s="22" t="n"/>
      <c r="O3625" s="24">
        <f>IF(A3625&lt;&gt;"عهدة","",SUMIFS($G$8:$G$5007,$B$8:$B$5007,B3625,$A$8:$A$5007,"مصروف",$I$8:$I$5007,"&lt;&gt;مرفوض"))</f>
        <v/>
      </c>
      <c r="P3625" s="25">
        <f>IF(A3625&lt;&gt;"عهدة","",N(F3625)-O3625)</f>
        <v/>
      </c>
      <c r="Q3625" s="26">
        <f>IF(A3625="","",IF(A3625="عهدة",IF(N(F3625)=0,"⚠ أدخل قيمة العهدة",IF(P3625&lt;0,"⛔ عجز / زيادة مصروفات "&amp;TEXT(-P3625,"#,##0"),IF(COUNTIFS($B$8:$B$5007,B3625,$A$8:$A$5007,"مصروف",$I$8:$I$5007,"&lt;&gt;مرفوض",$K$8:$K$5007,"&lt;&gt;نعم")&gt;0,"⚠ "&amp;COUNTIFS($B$8:$B$5007,B3625,$A$8:$A$5007,"مصروف",$I$8:$I$5007,"&lt;&gt;مرفوض",$K$8:$K$5007,"&lt;&gt;نعم")&amp;" مصروف غير مسوى",IF(L3625="تمت التسوية",IF(P3625=0,"✔ متوازنة وتمت التسوية","✔ تمت التسوية – متبقي "&amp;TEXT(P3625,"#,##0")),IF(P3625&gt;0,"متبقي "&amp;TEXT(P3625,"#,##0"),"✔ متوازنة"))))),IF(R3625=0,"⚠ أضف سطر عهدة أولًا",IF(OR(C3625="",N(G3625)=0),"⚠ أكمل التاريخ والقيمة",IF(S3625="","⚠ التاريخ خارج السنة المالية",IF(H3625="","⚠ اختر بند الموازنة",IF(I3625="مرفوض","✖ مرفوض من المدير",IF(I3625&lt;&gt;"موافق","⏳ بانتظار موافقة المدير",IF(K3625&lt;&gt;"نعم","⚠ غير مسوى مع الحسابات","✔ معتمد ومسوى")))))))))</f>
        <v/>
      </c>
      <c r="R3625">
        <f>N(R3624)+IF(A3625="عهدة",1,0)</f>
        <v/>
      </c>
      <c r="S3625">
        <f>IF(C3625="","",IF(AND(C3625&gt;=DATE(2026,9,1),C3625&lt;=DATE(2027,8,31)),(YEAR(C3625)-2026)*12+MONTH(C3625)-8,""))</f>
        <v/>
      </c>
      <c r="T3625">
        <f>IF(AND(A3625="مصروف",R3625&gt;0,I3625="موافق",S3625&lt;&gt;"",H3625&lt;&gt;""),N(G3625),0)</f>
        <v/>
      </c>
    </row>
    <row r="3626">
      <c r="A3626" s="19" t="n"/>
      <c r="B3626" s="20">
        <f>IF(A3626="","",IF(R3626=0,"⚠ أضف سطر عهدة أولًا","BDR-"&amp;TEXT(R3626,"000")))</f>
        <v/>
      </c>
      <c r="C3626" s="21" t="n"/>
      <c r="D3626" s="20">
        <f>IF(C3626="","",IF(S3626="","خارج السنة المالية",INDEX(القوائم!$D$2:$D$13,S3626)))</f>
        <v/>
      </c>
      <c r="E3626" s="22" t="n"/>
      <c r="F3626" s="23" t="n"/>
      <c r="G3626" s="23" t="n"/>
      <c r="H3626" s="22" t="n"/>
      <c r="I3626" s="19" t="n"/>
      <c r="J3626" s="21" t="n"/>
      <c r="K3626" s="19" t="n"/>
      <c r="L3626" s="19" t="n"/>
      <c r="M3626" s="21" t="n"/>
      <c r="N3626" s="22" t="n"/>
      <c r="O3626" s="24">
        <f>IF(A3626&lt;&gt;"عهدة","",SUMIFS($G$8:$G$5007,$B$8:$B$5007,B3626,$A$8:$A$5007,"مصروف",$I$8:$I$5007,"&lt;&gt;مرفوض"))</f>
        <v/>
      </c>
      <c r="P3626" s="25">
        <f>IF(A3626&lt;&gt;"عهدة","",N(F3626)-O3626)</f>
        <v/>
      </c>
      <c r="Q3626" s="26">
        <f>IF(A3626="","",IF(A3626="عهدة",IF(N(F3626)=0,"⚠ أدخل قيمة العهدة",IF(P3626&lt;0,"⛔ عجز / زيادة مصروفات "&amp;TEXT(-P3626,"#,##0"),IF(COUNTIFS($B$8:$B$5007,B3626,$A$8:$A$5007,"مصروف",$I$8:$I$5007,"&lt;&gt;مرفوض",$K$8:$K$5007,"&lt;&gt;نعم")&gt;0,"⚠ "&amp;COUNTIFS($B$8:$B$5007,B3626,$A$8:$A$5007,"مصروف",$I$8:$I$5007,"&lt;&gt;مرفوض",$K$8:$K$5007,"&lt;&gt;نعم")&amp;" مصروف غير مسوى",IF(L3626="تمت التسوية",IF(P3626=0,"✔ متوازنة وتمت التسوية","✔ تمت التسوية – متبقي "&amp;TEXT(P3626,"#,##0")),IF(P3626&gt;0,"متبقي "&amp;TEXT(P3626,"#,##0"),"✔ متوازنة"))))),IF(R3626=0,"⚠ أضف سطر عهدة أولًا",IF(OR(C3626="",N(G3626)=0),"⚠ أكمل التاريخ والقيمة",IF(S3626="","⚠ التاريخ خارج السنة المالية",IF(H3626="","⚠ اختر بند الموازنة",IF(I3626="مرفوض","✖ مرفوض من المدير",IF(I3626&lt;&gt;"موافق","⏳ بانتظار موافقة المدير",IF(K3626&lt;&gt;"نعم","⚠ غير مسوى مع الحسابات","✔ معتمد ومسوى")))))))))</f>
        <v/>
      </c>
      <c r="R3626">
        <f>N(R3625)+IF(A3626="عهدة",1,0)</f>
        <v/>
      </c>
      <c r="S3626">
        <f>IF(C3626="","",IF(AND(C3626&gt;=DATE(2026,9,1),C3626&lt;=DATE(2027,8,31)),(YEAR(C3626)-2026)*12+MONTH(C3626)-8,""))</f>
        <v/>
      </c>
      <c r="T3626">
        <f>IF(AND(A3626="مصروف",R3626&gt;0,I3626="موافق",S3626&lt;&gt;"",H3626&lt;&gt;""),N(G3626),0)</f>
        <v/>
      </c>
    </row>
    <row r="3627">
      <c r="A3627" s="19" t="n"/>
      <c r="B3627" s="20">
        <f>IF(A3627="","",IF(R3627=0,"⚠ أضف سطر عهدة أولًا","BDR-"&amp;TEXT(R3627,"000")))</f>
        <v/>
      </c>
      <c r="C3627" s="21" t="n"/>
      <c r="D3627" s="20">
        <f>IF(C3627="","",IF(S3627="","خارج السنة المالية",INDEX(القوائم!$D$2:$D$13,S3627)))</f>
        <v/>
      </c>
      <c r="E3627" s="22" t="n"/>
      <c r="F3627" s="23" t="n"/>
      <c r="G3627" s="23" t="n"/>
      <c r="H3627" s="22" t="n"/>
      <c r="I3627" s="19" t="n"/>
      <c r="J3627" s="21" t="n"/>
      <c r="K3627" s="19" t="n"/>
      <c r="L3627" s="19" t="n"/>
      <c r="M3627" s="21" t="n"/>
      <c r="N3627" s="22" t="n"/>
      <c r="O3627" s="24">
        <f>IF(A3627&lt;&gt;"عهدة","",SUMIFS($G$8:$G$5007,$B$8:$B$5007,B3627,$A$8:$A$5007,"مصروف",$I$8:$I$5007,"&lt;&gt;مرفوض"))</f>
        <v/>
      </c>
      <c r="P3627" s="25">
        <f>IF(A3627&lt;&gt;"عهدة","",N(F3627)-O3627)</f>
        <v/>
      </c>
      <c r="Q3627" s="26">
        <f>IF(A3627="","",IF(A3627="عهدة",IF(N(F3627)=0,"⚠ أدخل قيمة العهدة",IF(P3627&lt;0,"⛔ عجز / زيادة مصروفات "&amp;TEXT(-P3627,"#,##0"),IF(COUNTIFS($B$8:$B$5007,B3627,$A$8:$A$5007,"مصروف",$I$8:$I$5007,"&lt;&gt;مرفوض",$K$8:$K$5007,"&lt;&gt;نعم")&gt;0,"⚠ "&amp;COUNTIFS($B$8:$B$5007,B3627,$A$8:$A$5007,"مصروف",$I$8:$I$5007,"&lt;&gt;مرفوض",$K$8:$K$5007,"&lt;&gt;نعم")&amp;" مصروف غير مسوى",IF(L3627="تمت التسوية",IF(P3627=0,"✔ متوازنة وتمت التسوية","✔ تمت التسوية – متبقي "&amp;TEXT(P3627,"#,##0")),IF(P3627&gt;0,"متبقي "&amp;TEXT(P3627,"#,##0"),"✔ متوازنة"))))),IF(R3627=0,"⚠ أضف سطر عهدة أولًا",IF(OR(C3627="",N(G3627)=0),"⚠ أكمل التاريخ والقيمة",IF(S3627="","⚠ التاريخ خارج السنة المالية",IF(H3627="","⚠ اختر بند الموازنة",IF(I3627="مرفوض","✖ مرفوض من المدير",IF(I3627&lt;&gt;"موافق","⏳ بانتظار موافقة المدير",IF(K3627&lt;&gt;"نعم","⚠ غير مسوى مع الحسابات","✔ معتمد ومسوى")))))))))</f>
        <v/>
      </c>
      <c r="R3627">
        <f>N(R3626)+IF(A3627="عهدة",1,0)</f>
        <v/>
      </c>
      <c r="S3627">
        <f>IF(C3627="","",IF(AND(C3627&gt;=DATE(2026,9,1),C3627&lt;=DATE(2027,8,31)),(YEAR(C3627)-2026)*12+MONTH(C3627)-8,""))</f>
        <v/>
      </c>
      <c r="T3627">
        <f>IF(AND(A3627="مصروف",R3627&gt;0,I3627="موافق",S3627&lt;&gt;"",H3627&lt;&gt;""),N(G3627),0)</f>
        <v/>
      </c>
    </row>
    <row r="3628">
      <c r="A3628" s="19" t="n"/>
      <c r="B3628" s="20">
        <f>IF(A3628="","",IF(R3628=0,"⚠ أضف سطر عهدة أولًا","BDR-"&amp;TEXT(R3628,"000")))</f>
        <v/>
      </c>
      <c r="C3628" s="21" t="n"/>
      <c r="D3628" s="20">
        <f>IF(C3628="","",IF(S3628="","خارج السنة المالية",INDEX(القوائم!$D$2:$D$13,S3628)))</f>
        <v/>
      </c>
      <c r="E3628" s="22" t="n"/>
      <c r="F3628" s="23" t="n"/>
      <c r="G3628" s="23" t="n"/>
      <c r="H3628" s="22" t="n"/>
      <c r="I3628" s="19" t="n"/>
      <c r="J3628" s="21" t="n"/>
      <c r="K3628" s="19" t="n"/>
      <c r="L3628" s="19" t="n"/>
      <c r="M3628" s="21" t="n"/>
      <c r="N3628" s="22" t="n"/>
      <c r="O3628" s="24">
        <f>IF(A3628&lt;&gt;"عهدة","",SUMIFS($G$8:$G$5007,$B$8:$B$5007,B3628,$A$8:$A$5007,"مصروف",$I$8:$I$5007,"&lt;&gt;مرفوض"))</f>
        <v/>
      </c>
      <c r="P3628" s="25">
        <f>IF(A3628&lt;&gt;"عهدة","",N(F3628)-O3628)</f>
        <v/>
      </c>
      <c r="Q3628" s="26">
        <f>IF(A3628="","",IF(A3628="عهدة",IF(N(F3628)=0,"⚠ أدخل قيمة العهدة",IF(P3628&lt;0,"⛔ عجز / زيادة مصروفات "&amp;TEXT(-P3628,"#,##0"),IF(COUNTIFS($B$8:$B$5007,B3628,$A$8:$A$5007,"مصروف",$I$8:$I$5007,"&lt;&gt;مرفوض",$K$8:$K$5007,"&lt;&gt;نعم")&gt;0,"⚠ "&amp;COUNTIFS($B$8:$B$5007,B3628,$A$8:$A$5007,"مصروف",$I$8:$I$5007,"&lt;&gt;مرفوض",$K$8:$K$5007,"&lt;&gt;نعم")&amp;" مصروف غير مسوى",IF(L3628="تمت التسوية",IF(P3628=0,"✔ متوازنة وتمت التسوية","✔ تمت التسوية – متبقي "&amp;TEXT(P3628,"#,##0")),IF(P3628&gt;0,"متبقي "&amp;TEXT(P3628,"#,##0"),"✔ متوازنة"))))),IF(R3628=0,"⚠ أضف سطر عهدة أولًا",IF(OR(C3628="",N(G3628)=0),"⚠ أكمل التاريخ والقيمة",IF(S3628="","⚠ التاريخ خارج السنة المالية",IF(H3628="","⚠ اختر بند الموازنة",IF(I3628="مرفوض","✖ مرفوض من المدير",IF(I3628&lt;&gt;"موافق","⏳ بانتظار موافقة المدير",IF(K3628&lt;&gt;"نعم","⚠ غير مسوى مع الحسابات","✔ معتمد ومسوى")))))))))</f>
        <v/>
      </c>
      <c r="R3628">
        <f>N(R3627)+IF(A3628="عهدة",1,0)</f>
        <v/>
      </c>
      <c r="S3628">
        <f>IF(C3628="","",IF(AND(C3628&gt;=DATE(2026,9,1),C3628&lt;=DATE(2027,8,31)),(YEAR(C3628)-2026)*12+MONTH(C3628)-8,""))</f>
        <v/>
      </c>
      <c r="T3628">
        <f>IF(AND(A3628="مصروف",R3628&gt;0,I3628="موافق",S3628&lt;&gt;"",H3628&lt;&gt;""),N(G3628),0)</f>
        <v/>
      </c>
    </row>
    <row r="3629">
      <c r="A3629" s="19" t="n"/>
      <c r="B3629" s="20">
        <f>IF(A3629="","",IF(R3629=0,"⚠ أضف سطر عهدة أولًا","BDR-"&amp;TEXT(R3629,"000")))</f>
        <v/>
      </c>
      <c r="C3629" s="21" t="n"/>
      <c r="D3629" s="20">
        <f>IF(C3629="","",IF(S3629="","خارج السنة المالية",INDEX(القوائم!$D$2:$D$13,S3629)))</f>
        <v/>
      </c>
      <c r="E3629" s="22" t="n"/>
      <c r="F3629" s="23" t="n"/>
      <c r="G3629" s="23" t="n"/>
      <c r="H3629" s="22" t="n"/>
      <c r="I3629" s="19" t="n"/>
      <c r="J3629" s="21" t="n"/>
      <c r="K3629" s="19" t="n"/>
      <c r="L3629" s="19" t="n"/>
      <c r="M3629" s="21" t="n"/>
      <c r="N3629" s="22" t="n"/>
      <c r="O3629" s="24">
        <f>IF(A3629&lt;&gt;"عهدة","",SUMIFS($G$8:$G$5007,$B$8:$B$5007,B3629,$A$8:$A$5007,"مصروف",$I$8:$I$5007,"&lt;&gt;مرفوض"))</f>
        <v/>
      </c>
      <c r="P3629" s="25">
        <f>IF(A3629&lt;&gt;"عهدة","",N(F3629)-O3629)</f>
        <v/>
      </c>
      <c r="Q3629" s="26">
        <f>IF(A3629="","",IF(A3629="عهدة",IF(N(F3629)=0,"⚠ أدخل قيمة العهدة",IF(P3629&lt;0,"⛔ عجز / زيادة مصروفات "&amp;TEXT(-P3629,"#,##0"),IF(COUNTIFS($B$8:$B$5007,B3629,$A$8:$A$5007,"مصروف",$I$8:$I$5007,"&lt;&gt;مرفوض",$K$8:$K$5007,"&lt;&gt;نعم")&gt;0,"⚠ "&amp;COUNTIFS($B$8:$B$5007,B3629,$A$8:$A$5007,"مصروف",$I$8:$I$5007,"&lt;&gt;مرفوض",$K$8:$K$5007,"&lt;&gt;نعم")&amp;" مصروف غير مسوى",IF(L3629="تمت التسوية",IF(P3629=0,"✔ متوازنة وتمت التسوية","✔ تمت التسوية – متبقي "&amp;TEXT(P3629,"#,##0")),IF(P3629&gt;0,"متبقي "&amp;TEXT(P3629,"#,##0"),"✔ متوازنة"))))),IF(R3629=0,"⚠ أضف سطر عهدة أولًا",IF(OR(C3629="",N(G3629)=0),"⚠ أكمل التاريخ والقيمة",IF(S3629="","⚠ التاريخ خارج السنة المالية",IF(H3629="","⚠ اختر بند الموازنة",IF(I3629="مرفوض","✖ مرفوض من المدير",IF(I3629&lt;&gt;"موافق","⏳ بانتظار موافقة المدير",IF(K3629&lt;&gt;"نعم","⚠ غير مسوى مع الحسابات","✔ معتمد ومسوى")))))))))</f>
        <v/>
      </c>
      <c r="R3629">
        <f>N(R3628)+IF(A3629="عهدة",1,0)</f>
        <v/>
      </c>
      <c r="S3629">
        <f>IF(C3629="","",IF(AND(C3629&gt;=DATE(2026,9,1),C3629&lt;=DATE(2027,8,31)),(YEAR(C3629)-2026)*12+MONTH(C3629)-8,""))</f>
        <v/>
      </c>
      <c r="T3629">
        <f>IF(AND(A3629="مصروف",R3629&gt;0,I3629="موافق",S3629&lt;&gt;"",H3629&lt;&gt;""),N(G3629),0)</f>
        <v/>
      </c>
    </row>
    <row r="3630">
      <c r="A3630" s="19" t="n"/>
      <c r="B3630" s="20">
        <f>IF(A3630="","",IF(R3630=0,"⚠ أضف سطر عهدة أولًا","BDR-"&amp;TEXT(R3630,"000")))</f>
        <v/>
      </c>
      <c r="C3630" s="21" t="n"/>
      <c r="D3630" s="20">
        <f>IF(C3630="","",IF(S3630="","خارج السنة المالية",INDEX(القوائم!$D$2:$D$13,S3630)))</f>
        <v/>
      </c>
      <c r="E3630" s="22" t="n"/>
      <c r="F3630" s="23" t="n"/>
      <c r="G3630" s="23" t="n"/>
      <c r="H3630" s="22" t="n"/>
      <c r="I3630" s="19" t="n"/>
      <c r="J3630" s="21" t="n"/>
      <c r="K3630" s="19" t="n"/>
      <c r="L3630" s="19" t="n"/>
      <c r="M3630" s="21" t="n"/>
      <c r="N3630" s="22" t="n"/>
      <c r="O3630" s="24">
        <f>IF(A3630&lt;&gt;"عهدة","",SUMIFS($G$8:$G$5007,$B$8:$B$5007,B3630,$A$8:$A$5007,"مصروف",$I$8:$I$5007,"&lt;&gt;مرفوض"))</f>
        <v/>
      </c>
      <c r="P3630" s="25">
        <f>IF(A3630&lt;&gt;"عهدة","",N(F3630)-O3630)</f>
        <v/>
      </c>
      <c r="Q3630" s="26">
        <f>IF(A3630="","",IF(A3630="عهدة",IF(N(F3630)=0,"⚠ أدخل قيمة العهدة",IF(P3630&lt;0,"⛔ عجز / زيادة مصروفات "&amp;TEXT(-P3630,"#,##0"),IF(COUNTIFS($B$8:$B$5007,B3630,$A$8:$A$5007,"مصروف",$I$8:$I$5007,"&lt;&gt;مرفوض",$K$8:$K$5007,"&lt;&gt;نعم")&gt;0,"⚠ "&amp;COUNTIFS($B$8:$B$5007,B3630,$A$8:$A$5007,"مصروف",$I$8:$I$5007,"&lt;&gt;مرفوض",$K$8:$K$5007,"&lt;&gt;نعم")&amp;" مصروف غير مسوى",IF(L3630="تمت التسوية",IF(P3630=0,"✔ متوازنة وتمت التسوية","✔ تمت التسوية – متبقي "&amp;TEXT(P3630,"#,##0")),IF(P3630&gt;0,"متبقي "&amp;TEXT(P3630,"#,##0"),"✔ متوازنة"))))),IF(R3630=0,"⚠ أضف سطر عهدة أولًا",IF(OR(C3630="",N(G3630)=0),"⚠ أكمل التاريخ والقيمة",IF(S3630="","⚠ التاريخ خارج السنة المالية",IF(H3630="","⚠ اختر بند الموازنة",IF(I3630="مرفوض","✖ مرفوض من المدير",IF(I3630&lt;&gt;"موافق","⏳ بانتظار موافقة المدير",IF(K3630&lt;&gt;"نعم","⚠ غير مسوى مع الحسابات","✔ معتمد ومسوى")))))))))</f>
        <v/>
      </c>
      <c r="R3630">
        <f>N(R3629)+IF(A3630="عهدة",1,0)</f>
        <v/>
      </c>
      <c r="S3630">
        <f>IF(C3630="","",IF(AND(C3630&gt;=DATE(2026,9,1),C3630&lt;=DATE(2027,8,31)),(YEAR(C3630)-2026)*12+MONTH(C3630)-8,""))</f>
        <v/>
      </c>
      <c r="T3630">
        <f>IF(AND(A3630="مصروف",R3630&gt;0,I3630="موافق",S3630&lt;&gt;"",H3630&lt;&gt;""),N(G3630),0)</f>
        <v/>
      </c>
    </row>
    <row r="3631">
      <c r="A3631" s="19" t="n"/>
      <c r="B3631" s="20">
        <f>IF(A3631="","",IF(R3631=0,"⚠ أضف سطر عهدة أولًا","BDR-"&amp;TEXT(R3631,"000")))</f>
        <v/>
      </c>
      <c r="C3631" s="21" t="n"/>
      <c r="D3631" s="20">
        <f>IF(C3631="","",IF(S3631="","خارج السنة المالية",INDEX(القوائم!$D$2:$D$13,S3631)))</f>
        <v/>
      </c>
      <c r="E3631" s="22" t="n"/>
      <c r="F3631" s="23" t="n"/>
      <c r="G3631" s="23" t="n"/>
      <c r="H3631" s="22" t="n"/>
      <c r="I3631" s="19" t="n"/>
      <c r="J3631" s="21" t="n"/>
      <c r="K3631" s="19" t="n"/>
      <c r="L3631" s="19" t="n"/>
      <c r="M3631" s="21" t="n"/>
      <c r="N3631" s="22" t="n"/>
      <c r="O3631" s="24">
        <f>IF(A3631&lt;&gt;"عهدة","",SUMIFS($G$8:$G$5007,$B$8:$B$5007,B3631,$A$8:$A$5007,"مصروف",$I$8:$I$5007,"&lt;&gt;مرفوض"))</f>
        <v/>
      </c>
      <c r="P3631" s="25">
        <f>IF(A3631&lt;&gt;"عهدة","",N(F3631)-O3631)</f>
        <v/>
      </c>
      <c r="Q3631" s="26">
        <f>IF(A3631="","",IF(A3631="عهدة",IF(N(F3631)=0,"⚠ أدخل قيمة العهدة",IF(P3631&lt;0,"⛔ عجز / زيادة مصروفات "&amp;TEXT(-P3631,"#,##0"),IF(COUNTIFS($B$8:$B$5007,B3631,$A$8:$A$5007,"مصروف",$I$8:$I$5007,"&lt;&gt;مرفوض",$K$8:$K$5007,"&lt;&gt;نعم")&gt;0,"⚠ "&amp;COUNTIFS($B$8:$B$5007,B3631,$A$8:$A$5007,"مصروف",$I$8:$I$5007,"&lt;&gt;مرفوض",$K$8:$K$5007,"&lt;&gt;نعم")&amp;" مصروف غير مسوى",IF(L3631="تمت التسوية",IF(P3631=0,"✔ متوازنة وتمت التسوية","✔ تمت التسوية – متبقي "&amp;TEXT(P3631,"#,##0")),IF(P3631&gt;0,"متبقي "&amp;TEXT(P3631,"#,##0"),"✔ متوازنة"))))),IF(R3631=0,"⚠ أضف سطر عهدة أولًا",IF(OR(C3631="",N(G3631)=0),"⚠ أكمل التاريخ والقيمة",IF(S3631="","⚠ التاريخ خارج السنة المالية",IF(H3631="","⚠ اختر بند الموازنة",IF(I3631="مرفوض","✖ مرفوض من المدير",IF(I3631&lt;&gt;"موافق","⏳ بانتظار موافقة المدير",IF(K3631&lt;&gt;"نعم","⚠ غير مسوى مع الحسابات","✔ معتمد ومسوى")))))))))</f>
        <v/>
      </c>
      <c r="R3631">
        <f>N(R3630)+IF(A3631="عهدة",1,0)</f>
        <v/>
      </c>
      <c r="S3631">
        <f>IF(C3631="","",IF(AND(C3631&gt;=DATE(2026,9,1),C3631&lt;=DATE(2027,8,31)),(YEAR(C3631)-2026)*12+MONTH(C3631)-8,""))</f>
        <v/>
      </c>
      <c r="T3631">
        <f>IF(AND(A3631="مصروف",R3631&gt;0,I3631="موافق",S3631&lt;&gt;"",H3631&lt;&gt;""),N(G3631),0)</f>
        <v/>
      </c>
    </row>
    <row r="3632">
      <c r="A3632" s="19" t="n"/>
      <c r="B3632" s="20">
        <f>IF(A3632="","",IF(R3632=0,"⚠ أضف سطر عهدة أولًا","BDR-"&amp;TEXT(R3632,"000")))</f>
        <v/>
      </c>
      <c r="C3632" s="21" t="n"/>
      <c r="D3632" s="20">
        <f>IF(C3632="","",IF(S3632="","خارج السنة المالية",INDEX(القوائم!$D$2:$D$13,S3632)))</f>
        <v/>
      </c>
      <c r="E3632" s="22" t="n"/>
      <c r="F3632" s="23" t="n"/>
      <c r="G3632" s="23" t="n"/>
      <c r="H3632" s="22" t="n"/>
      <c r="I3632" s="19" t="n"/>
      <c r="J3632" s="21" t="n"/>
      <c r="K3632" s="19" t="n"/>
      <c r="L3632" s="19" t="n"/>
      <c r="M3632" s="21" t="n"/>
      <c r="N3632" s="22" t="n"/>
      <c r="O3632" s="24">
        <f>IF(A3632&lt;&gt;"عهدة","",SUMIFS($G$8:$G$5007,$B$8:$B$5007,B3632,$A$8:$A$5007,"مصروف",$I$8:$I$5007,"&lt;&gt;مرفوض"))</f>
        <v/>
      </c>
      <c r="P3632" s="25">
        <f>IF(A3632&lt;&gt;"عهدة","",N(F3632)-O3632)</f>
        <v/>
      </c>
      <c r="Q3632" s="26">
        <f>IF(A3632="","",IF(A3632="عهدة",IF(N(F3632)=0,"⚠ أدخل قيمة العهدة",IF(P3632&lt;0,"⛔ عجز / زيادة مصروفات "&amp;TEXT(-P3632,"#,##0"),IF(COUNTIFS($B$8:$B$5007,B3632,$A$8:$A$5007,"مصروف",$I$8:$I$5007,"&lt;&gt;مرفوض",$K$8:$K$5007,"&lt;&gt;نعم")&gt;0,"⚠ "&amp;COUNTIFS($B$8:$B$5007,B3632,$A$8:$A$5007,"مصروف",$I$8:$I$5007,"&lt;&gt;مرفوض",$K$8:$K$5007,"&lt;&gt;نعم")&amp;" مصروف غير مسوى",IF(L3632="تمت التسوية",IF(P3632=0,"✔ متوازنة وتمت التسوية","✔ تمت التسوية – متبقي "&amp;TEXT(P3632,"#,##0")),IF(P3632&gt;0,"متبقي "&amp;TEXT(P3632,"#,##0"),"✔ متوازنة"))))),IF(R3632=0,"⚠ أضف سطر عهدة أولًا",IF(OR(C3632="",N(G3632)=0),"⚠ أكمل التاريخ والقيمة",IF(S3632="","⚠ التاريخ خارج السنة المالية",IF(H3632="","⚠ اختر بند الموازنة",IF(I3632="مرفوض","✖ مرفوض من المدير",IF(I3632&lt;&gt;"موافق","⏳ بانتظار موافقة المدير",IF(K3632&lt;&gt;"نعم","⚠ غير مسوى مع الحسابات","✔ معتمد ومسوى")))))))))</f>
        <v/>
      </c>
      <c r="R3632">
        <f>N(R3631)+IF(A3632="عهدة",1,0)</f>
        <v/>
      </c>
      <c r="S3632">
        <f>IF(C3632="","",IF(AND(C3632&gt;=DATE(2026,9,1),C3632&lt;=DATE(2027,8,31)),(YEAR(C3632)-2026)*12+MONTH(C3632)-8,""))</f>
        <v/>
      </c>
      <c r="T3632">
        <f>IF(AND(A3632="مصروف",R3632&gt;0,I3632="موافق",S3632&lt;&gt;"",H3632&lt;&gt;""),N(G3632),0)</f>
        <v/>
      </c>
    </row>
    <row r="3633">
      <c r="A3633" s="19" t="n"/>
      <c r="B3633" s="20">
        <f>IF(A3633="","",IF(R3633=0,"⚠ أضف سطر عهدة أولًا","BDR-"&amp;TEXT(R3633,"000")))</f>
        <v/>
      </c>
      <c r="C3633" s="21" t="n"/>
      <c r="D3633" s="20">
        <f>IF(C3633="","",IF(S3633="","خارج السنة المالية",INDEX(القوائم!$D$2:$D$13,S3633)))</f>
        <v/>
      </c>
      <c r="E3633" s="22" t="n"/>
      <c r="F3633" s="23" t="n"/>
      <c r="G3633" s="23" t="n"/>
      <c r="H3633" s="22" t="n"/>
      <c r="I3633" s="19" t="n"/>
      <c r="J3633" s="21" t="n"/>
      <c r="K3633" s="19" t="n"/>
      <c r="L3633" s="19" t="n"/>
      <c r="M3633" s="21" t="n"/>
      <c r="N3633" s="22" t="n"/>
      <c r="O3633" s="24">
        <f>IF(A3633&lt;&gt;"عهدة","",SUMIFS($G$8:$G$5007,$B$8:$B$5007,B3633,$A$8:$A$5007,"مصروف",$I$8:$I$5007,"&lt;&gt;مرفوض"))</f>
        <v/>
      </c>
      <c r="P3633" s="25">
        <f>IF(A3633&lt;&gt;"عهدة","",N(F3633)-O3633)</f>
        <v/>
      </c>
      <c r="Q3633" s="26">
        <f>IF(A3633="","",IF(A3633="عهدة",IF(N(F3633)=0,"⚠ أدخل قيمة العهدة",IF(P3633&lt;0,"⛔ عجز / زيادة مصروفات "&amp;TEXT(-P3633,"#,##0"),IF(COUNTIFS($B$8:$B$5007,B3633,$A$8:$A$5007,"مصروف",$I$8:$I$5007,"&lt;&gt;مرفوض",$K$8:$K$5007,"&lt;&gt;نعم")&gt;0,"⚠ "&amp;COUNTIFS($B$8:$B$5007,B3633,$A$8:$A$5007,"مصروف",$I$8:$I$5007,"&lt;&gt;مرفوض",$K$8:$K$5007,"&lt;&gt;نعم")&amp;" مصروف غير مسوى",IF(L3633="تمت التسوية",IF(P3633=0,"✔ متوازنة وتمت التسوية","✔ تمت التسوية – متبقي "&amp;TEXT(P3633,"#,##0")),IF(P3633&gt;0,"متبقي "&amp;TEXT(P3633,"#,##0"),"✔ متوازنة"))))),IF(R3633=0,"⚠ أضف سطر عهدة أولًا",IF(OR(C3633="",N(G3633)=0),"⚠ أكمل التاريخ والقيمة",IF(S3633="","⚠ التاريخ خارج السنة المالية",IF(H3633="","⚠ اختر بند الموازنة",IF(I3633="مرفوض","✖ مرفوض من المدير",IF(I3633&lt;&gt;"موافق","⏳ بانتظار موافقة المدير",IF(K3633&lt;&gt;"نعم","⚠ غير مسوى مع الحسابات","✔ معتمد ومسوى")))))))))</f>
        <v/>
      </c>
      <c r="R3633">
        <f>N(R3632)+IF(A3633="عهدة",1,0)</f>
        <v/>
      </c>
      <c r="S3633">
        <f>IF(C3633="","",IF(AND(C3633&gt;=DATE(2026,9,1),C3633&lt;=DATE(2027,8,31)),(YEAR(C3633)-2026)*12+MONTH(C3633)-8,""))</f>
        <v/>
      </c>
      <c r="T3633">
        <f>IF(AND(A3633="مصروف",R3633&gt;0,I3633="موافق",S3633&lt;&gt;"",H3633&lt;&gt;""),N(G3633),0)</f>
        <v/>
      </c>
    </row>
    <row r="3634">
      <c r="A3634" s="19" t="n"/>
      <c r="B3634" s="20">
        <f>IF(A3634="","",IF(R3634=0,"⚠ أضف سطر عهدة أولًا","BDR-"&amp;TEXT(R3634,"000")))</f>
        <v/>
      </c>
      <c r="C3634" s="21" t="n"/>
      <c r="D3634" s="20">
        <f>IF(C3634="","",IF(S3634="","خارج السنة المالية",INDEX(القوائم!$D$2:$D$13,S3634)))</f>
        <v/>
      </c>
      <c r="E3634" s="22" t="n"/>
      <c r="F3634" s="23" t="n"/>
      <c r="G3634" s="23" t="n"/>
      <c r="H3634" s="22" t="n"/>
      <c r="I3634" s="19" t="n"/>
      <c r="J3634" s="21" t="n"/>
      <c r="K3634" s="19" t="n"/>
      <c r="L3634" s="19" t="n"/>
      <c r="M3634" s="21" t="n"/>
      <c r="N3634" s="22" t="n"/>
      <c r="O3634" s="24">
        <f>IF(A3634&lt;&gt;"عهدة","",SUMIFS($G$8:$G$5007,$B$8:$B$5007,B3634,$A$8:$A$5007,"مصروف",$I$8:$I$5007,"&lt;&gt;مرفوض"))</f>
        <v/>
      </c>
      <c r="P3634" s="25">
        <f>IF(A3634&lt;&gt;"عهدة","",N(F3634)-O3634)</f>
        <v/>
      </c>
      <c r="Q3634" s="26">
        <f>IF(A3634="","",IF(A3634="عهدة",IF(N(F3634)=0,"⚠ أدخل قيمة العهدة",IF(P3634&lt;0,"⛔ عجز / زيادة مصروفات "&amp;TEXT(-P3634,"#,##0"),IF(COUNTIFS($B$8:$B$5007,B3634,$A$8:$A$5007,"مصروف",$I$8:$I$5007,"&lt;&gt;مرفوض",$K$8:$K$5007,"&lt;&gt;نعم")&gt;0,"⚠ "&amp;COUNTIFS($B$8:$B$5007,B3634,$A$8:$A$5007,"مصروف",$I$8:$I$5007,"&lt;&gt;مرفوض",$K$8:$K$5007,"&lt;&gt;نعم")&amp;" مصروف غير مسوى",IF(L3634="تمت التسوية",IF(P3634=0,"✔ متوازنة وتمت التسوية","✔ تمت التسوية – متبقي "&amp;TEXT(P3634,"#,##0")),IF(P3634&gt;0,"متبقي "&amp;TEXT(P3634,"#,##0"),"✔ متوازنة"))))),IF(R3634=0,"⚠ أضف سطر عهدة أولًا",IF(OR(C3634="",N(G3634)=0),"⚠ أكمل التاريخ والقيمة",IF(S3634="","⚠ التاريخ خارج السنة المالية",IF(H3634="","⚠ اختر بند الموازنة",IF(I3634="مرفوض","✖ مرفوض من المدير",IF(I3634&lt;&gt;"موافق","⏳ بانتظار موافقة المدير",IF(K3634&lt;&gt;"نعم","⚠ غير مسوى مع الحسابات","✔ معتمد ومسوى")))))))))</f>
        <v/>
      </c>
      <c r="R3634">
        <f>N(R3633)+IF(A3634="عهدة",1,0)</f>
        <v/>
      </c>
      <c r="S3634">
        <f>IF(C3634="","",IF(AND(C3634&gt;=DATE(2026,9,1),C3634&lt;=DATE(2027,8,31)),(YEAR(C3634)-2026)*12+MONTH(C3634)-8,""))</f>
        <v/>
      </c>
      <c r="T3634">
        <f>IF(AND(A3634="مصروف",R3634&gt;0,I3634="موافق",S3634&lt;&gt;"",H3634&lt;&gt;""),N(G3634),0)</f>
        <v/>
      </c>
    </row>
    <row r="3635">
      <c r="A3635" s="19" t="n"/>
      <c r="B3635" s="20">
        <f>IF(A3635="","",IF(R3635=0,"⚠ أضف سطر عهدة أولًا","BDR-"&amp;TEXT(R3635,"000")))</f>
        <v/>
      </c>
      <c r="C3635" s="21" t="n"/>
      <c r="D3635" s="20">
        <f>IF(C3635="","",IF(S3635="","خارج السنة المالية",INDEX(القوائم!$D$2:$D$13,S3635)))</f>
        <v/>
      </c>
      <c r="E3635" s="22" t="n"/>
      <c r="F3635" s="23" t="n"/>
      <c r="G3635" s="23" t="n"/>
      <c r="H3635" s="22" t="n"/>
      <c r="I3635" s="19" t="n"/>
      <c r="J3635" s="21" t="n"/>
      <c r="K3635" s="19" t="n"/>
      <c r="L3635" s="19" t="n"/>
      <c r="M3635" s="21" t="n"/>
      <c r="N3635" s="22" t="n"/>
      <c r="O3635" s="24">
        <f>IF(A3635&lt;&gt;"عهدة","",SUMIFS($G$8:$G$5007,$B$8:$B$5007,B3635,$A$8:$A$5007,"مصروف",$I$8:$I$5007,"&lt;&gt;مرفوض"))</f>
        <v/>
      </c>
      <c r="P3635" s="25">
        <f>IF(A3635&lt;&gt;"عهدة","",N(F3635)-O3635)</f>
        <v/>
      </c>
      <c r="Q3635" s="26">
        <f>IF(A3635="","",IF(A3635="عهدة",IF(N(F3635)=0,"⚠ أدخل قيمة العهدة",IF(P3635&lt;0,"⛔ عجز / زيادة مصروفات "&amp;TEXT(-P3635,"#,##0"),IF(COUNTIFS($B$8:$B$5007,B3635,$A$8:$A$5007,"مصروف",$I$8:$I$5007,"&lt;&gt;مرفوض",$K$8:$K$5007,"&lt;&gt;نعم")&gt;0,"⚠ "&amp;COUNTIFS($B$8:$B$5007,B3635,$A$8:$A$5007,"مصروف",$I$8:$I$5007,"&lt;&gt;مرفوض",$K$8:$K$5007,"&lt;&gt;نعم")&amp;" مصروف غير مسوى",IF(L3635="تمت التسوية",IF(P3635=0,"✔ متوازنة وتمت التسوية","✔ تمت التسوية – متبقي "&amp;TEXT(P3635,"#,##0")),IF(P3635&gt;0,"متبقي "&amp;TEXT(P3635,"#,##0"),"✔ متوازنة"))))),IF(R3635=0,"⚠ أضف سطر عهدة أولًا",IF(OR(C3635="",N(G3635)=0),"⚠ أكمل التاريخ والقيمة",IF(S3635="","⚠ التاريخ خارج السنة المالية",IF(H3635="","⚠ اختر بند الموازنة",IF(I3635="مرفوض","✖ مرفوض من المدير",IF(I3635&lt;&gt;"موافق","⏳ بانتظار موافقة المدير",IF(K3635&lt;&gt;"نعم","⚠ غير مسوى مع الحسابات","✔ معتمد ومسوى")))))))))</f>
        <v/>
      </c>
      <c r="R3635">
        <f>N(R3634)+IF(A3635="عهدة",1,0)</f>
        <v/>
      </c>
      <c r="S3635">
        <f>IF(C3635="","",IF(AND(C3635&gt;=DATE(2026,9,1),C3635&lt;=DATE(2027,8,31)),(YEAR(C3635)-2026)*12+MONTH(C3635)-8,""))</f>
        <v/>
      </c>
      <c r="T3635">
        <f>IF(AND(A3635="مصروف",R3635&gt;0,I3635="موافق",S3635&lt;&gt;"",H3635&lt;&gt;""),N(G3635),0)</f>
        <v/>
      </c>
    </row>
    <row r="3636">
      <c r="A3636" s="19" t="n"/>
      <c r="B3636" s="20">
        <f>IF(A3636="","",IF(R3636=0,"⚠ أضف سطر عهدة أولًا","BDR-"&amp;TEXT(R3636,"000")))</f>
        <v/>
      </c>
      <c r="C3636" s="21" t="n"/>
      <c r="D3636" s="20">
        <f>IF(C3636="","",IF(S3636="","خارج السنة المالية",INDEX(القوائم!$D$2:$D$13,S3636)))</f>
        <v/>
      </c>
      <c r="E3636" s="22" t="n"/>
      <c r="F3636" s="23" t="n"/>
      <c r="G3636" s="23" t="n"/>
      <c r="H3636" s="22" t="n"/>
      <c r="I3636" s="19" t="n"/>
      <c r="J3636" s="21" t="n"/>
      <c r="K3636" s="19" t="n"/>
      <c r="L3636" s="19" t="n"/>
      <c r="M3636" s="21" t="n"/>
      <c r="N3636" s="22" t="n"/>
      <c r="O3636" s="24">
        <f>IF(A3636&lt;&gt;"عهدة","",SUMIFS($G$8:$G$5007,$B$8:$B$5007,B3636,$A$8:$A$5007,"مصروف",$I$8:$I$5007,"&lt;&gt;مرفوض"))</f>
        <v/>
      </c>
      <c r="P3636" s="25">
        <f>IF(A3636&lt;&gt;"عهدة","",N(F3636)-O3636)</f>
        <v/>
      </c>
      <c r="Q3636" s="26">
        <f>IF(A3636="","",IF(A3636="عهدة",IF(N(F3636)=0,"⚠ أدخل قيمة العهدة",IF(P3636&lt;0,"⛔ عجز / زيادة مصروفات "&amp;TEXT(-P3636,"#,##0"),IF(COUNTIFS($B$8:$B$5007,B3636,$A$8:$A$5007,"مصروف",$I$8:$I$5007,"&lt;&gt;مرفوض",$K$8:$K$5007,"&lt;&gt;نعم")&gt;0,"⚠ "&amp;COUNTIFS($B$8:$B$5007,B3636,$A$8:$A$5007,"مصروف",$I$8:$I$5007,"&lt;&gt;مرفوض",$K$8:$K$5007,"&lt;&gt;نعم")&amp;" مصروف غير مسوى",IF(L3636="تمت التسوية",IF(P3636=0,"✔ متوازنة وتمت التسوية","✔ تمت التسوية – متبقي "&amp;TEXT(P3636,"#,##0")),IF(P3636&gt;0,"متبقي "&amp;TEXT(P3636,"#,##0"),"✔ متوازنة"))))),IF(R3636=0,"⚠ أضف سطر عهدة أولًا",IF(OR(C3636="",N(G3636)=0),"⚠ أكمل التاريخ والقيمة",IF(S3636="","⚠ التاريخ خارج السنة المالية",IF(H3636="","⚠ اختر بند الموازنة",IF(I3636="مرفوض","✖ مرفوض من المدير",IF(I3636&lt;&gt;"موافق","⏳ بانتظار موافقة المدير",IF(K3636&lt;&gt;"نعم","⚠ غير مسوى مع الحسابات","✔ معتمد ومسوى")))))))))</f>
        <v/>
      </c>
      <c r="R3636">
        <f>N(R3635)+IF(A3636="عهدة",1,0)</f>
        <v/>
      </c>
      <c r="S3636">
        <f>IF(C3636="","",IF(AND(C3636&gt;=DATE(2026,9,1),C3636&lt;=DATE(2027,8,31)),(YEAR(C3636)-2026)*12+MONTH(C3636)-8,""))</f>
        <v/>
      </c>
      <c r="T3636">
        <f>IF(AND(A3636="مصروف",R3636&gt;0,I3636="موافق",S3636&lt;&gt;"",H3636&lt;&gt;""),N(G3636),0)</f>
        <v/>
      </c>
    </row>
    <row r="3637">
      <c r="A3637" s="19" t="n"/>
      <c r="B3637" s="20">
        <f>IF(A3637="","",IF(R3637=0,"⚠ أضف سطر عهدة أولًا","BDR-"&amp;TEXT(R3637,"000")))</f>
        <v/>
      </c>
      <c r="C3637" s="21" t="n"/>
      <c r="D3637" s="20">
        <f>IF(C3637="","",IF(S3637="","خارج السنة المالية",INDEX(القوائم!$D$2:$D$13,S3637)))</f>
        <v/>
      </c>
      <c r="E3637" s="22" t="n"/>
      <c r="F3637" s="23" t="n"/>
      <c r="G3637" s="23" t="n"/>
      <c r="H3637" s="22" t="n"/>
      <c r="I3637" s="19" t="n"/>
      <c r="J3637" s="21" t="n"/>
      <c r="K3637" s="19" t="n"/>
      <c r="L3637" s="19" t="n"/>
      <c r="M3637" s="21" t="n"/>
      <c r="N3637" s="22" t="n"/>
      <c r="O3637" s="24">
        <f>IF(A3637&lt;&gt;"عهدة","",SUMIFS($G$8:$G$5007,$B$8:$B$5007,B3637,$A$8:$A$5007,"مصروف",$I$8:$I$5007,"&lt;&gt;مرفوض"))</f>
        <v/>
      </c>
      <c r="P3637" s="25">
        <f>IF(A3637&lt;&gt;"عهدة","",N(F3637)-O3637)</f>
        <v/>
      </c>
      <c r="Q3637" s="26">
        <f>IF(A3637="","",IF(A3637="عهدة",IF(N(F3637)=0,"⚠ أدخل قيمة العهدة",IF(P3637&lt;0,"⛔ عجز / زيادة مصروفات "&amp;TEXT(-P3637,"#,##0"),IF(COUNTIFS($B$8:$B$5007,B3637,$A$8:$A$5007,"مصروف",$I$8:$I$5007,"&lt;&gt;مرفوض",$K$8:$K$5007,"&lt;&gt;نعم")&gt;0,"⚠ "&amp;COUNTIFS($B$8:$B$5007,B3637,$A$8:$A$5007,"مصروف",$I$8:$I$5007,"&lt;&gt;مرفوض",$K$8:$K$5007,"&lt;&gt;نعم")&amp;" مصروف غير مسوى",IF(L3637="تمت التسوية",IF(P3637=0,"✔ متوازنة وتمت التسوية","✔ تمت التسوية – متبقي "&amp;TEXT(P3637,"#,##0")),IF(P3637&gt;0,"متبقي "&amp;TEXT(P3637,"#,##0"),"✔ متوازنة"))))),IF(R3637=0,"⚠ أضف سطر عهدة أولًا",IF(OR(C3637="",N(G3637)=0),"⚠ أكمل التاريخ والقيمة",IF(S3637="","⚠ التاريخ خارج السنة المالية",IF(H3637="","⚠ اختر بند الموازنة",IF(I3637="مرفوض","✖ مرفوض من المدير",IF(I3637&lt;&gt;"موافق","⏳ بانتظار موافقة المدير",IF(K3637&lt;&gt;"نعم","⚠ غير مسوى مع الحسابات","✔ معتمد ومسوى")))))))))</f>
        <v/>
      </c>
      <c r="R3637">
        <f>N(R3636)+IF(A3637="عهدة",1,0)</f>
        <v/>
      </c>
      <c r="S3637">
        <f>IF(C3637="","",IF(AND(C3637&gt;=DATE(2026,9,1),C3637&lt;=DATE(2027,8,31)),(YEAR(C3637)-2026)*12+MONTH(C3637)-8,""))</f>
        <v/>
      </c>
      <c r="T3637">
        <f>IF(AND(A3637="مصروف",R3637&gt;0,I3637="موافق",S3637&lt;&gt;"",H3637&lt;&gt;""),N(G3637),0)</f>
        <v/>
      </c>
    </row>
    <row r="3638">
      <c r="A3638" s="19" t="n"/>
      <c r="B3638" s="20">
        <f>IF(A3638="","",IF(R3638=0,"⚠ أضف سطر عهدة أولًا","BDR-"&amp;TEXT(R3638,"000")))</f>
        <v/>
      </c>
      <c r="C3638" s="21" t="n"/>
      <c r="D3638" s="20">
        <f>IF(C3638="","",IF(S3638="","خارج السنة المالية",INDEX(القوائم!$D$2:$D$13,S3638)))</f>
        <v/>
      </c>
      <c r="E3638" s="22" t="n"/>
      <c r="F3638" s="23" t="n"/>
      <c r="G3638" s="23" t="n"/>
      <c r="H3638" s="22" t="n"/>
      <c r="I3638" s="19" t="n"/>
      <c r="J3638" s="21" t="n"/>
      <c r="K3638" s="19" t="n"/>
      <c r="L3638" s="19" t="n"/>
      <c r="M3638" s="21" t="n"/>
      <c r="N3638" s="22" t="n"/>
      <c r="O3638" s="24">
        <f>IF(A3638&lt;&gt;"عهدة","",SUMIFS($G$8:$G$5007,$B$8:$B$5007,B3638,$A$8:$A$5007,"مصروف",$I$8:$I$5007,"&lt;&gt;مرفوض"))</f>
        <v/>
      </c>
      <c r="P3638" s="25">
        <f>IF(A3638&lt;&gt;"عهدة","",N(F3638)-O3638)</f>
        <v/>
      </c>
      <c r="Q3638" s="26">
        <f>IF(A3638="","",IF(A3638="عهدة",IF(N(F3638)=0,"⚠ أدخل قيمة العهدة",IF(P3638&lt;0,"⛔ عجز / زيادة مصروفات "&amp;TEXT(-P3638,"#,##0"),IF(COUNTIFS($B$8:$B$5007,B3638,$A$8:$A$5007,"مصروف",$I$8:$I$5007,"&lt;&gt;مرفوض",$K$8:$K$5007,"&lt;&gt;نعم")&gt;0,"⚠ "&amp;COUNTIFS($B$8:$B$5007,B3638,$A$8:$A$5007,"مصروف",$I$8:$I$5007,"&lt;&gt;مرفوض",$K$8:$K$5007,"&lt;&gt;نعم")&amp;" مصروف غير مسوى",IF(L3638="تمت التسوية",IF(P3638=0,"✔ متوازنة وتمت التسوية","✔ تمت التسوية – متبقي "&amp;TEXT(P3638,"#,##0")),IF(P3638&gt;0,"متبقي "&amp;TEXT(P3638,"#,##0"),"✔ متوازنة"))))),IF(R3638=0,"⚠ أضف سطر عهدة أولًا",IF(OR(C3638="",N(G3638)=0),"⚠ أكمل التاريخ والقيمة",IF(S3638="","⚠ التاريخ خارج السنة المالية",IF(H3638="","⚠ اختر بند الموازنة",IF(I3638="مرفوض","✖ مرفوض من المدير",IF(I3638&lt;&gt;"موافق","⏳ بانتظار موافقة المدير",IF(K3638&lt;&gt;"نعم","⚠ غير مسوى مع الحسابات","✔ معتمد ومسوى")))))))))</f>
        <v/>
      </c>
      <c r="R3638">
        <f>N(R3637)+IF(A3638="عهدة",1,0)</f>
        <v/>
      </c>
      <c r="S3638">
        <f>IF(C3638="","",IF(AND(C3638&gt;=DATE(2026,9,1),C3638&lt;=DATE(2027,8,31)),(YEAR(C3638)-2026)*12+MONTH(C3638)-8,""))</f>
        <v/>
      </c>
      <c r="T3638">
        <f>IF(AND(A3638="مصروف",R3638&gt;0,I3638="موافق",S3638&lt;&gt;"",H3638&lt;&gt;""),N(G3638),0)</f>
        <v/>
      </c>
    </row>
    <row r="3639">
      <c r="A3639" s="19" t="n"/>
      <c r="B3639" s="20">
        <f>IF(A3639="","",IF(R3639=0,"⚠ أضف سطر عهدة أولًا","BDR-"&amp;TEXT(R3639,"000")))</f>
        <v/>
      </c>
      <c r="C3639" s="21" t="n"/>
      <c r="D3639" s="20">
        <f>IF(C3639="","",IF(S3639="","خارج السنة المالية",INDEX(القوائم!$D$2:$D$13,S3639)))</f>
        <v/>
      </c>
      <c r="E3639" s="22" t="n"/>
      <c r="F3639" s="23" t="n"/>
      <c r="G3639" s="23" t="n"/>
      <c r="H3639" s="22" t="n"/>
      <c r="I3639" s="19" t="n"/>
      <c r="J3639" s="21" t="n"/>
      <c r="K3639" s="19" t="n"/>
      <c r="L3639" s="19" t="n"/>
      <c r="M3639" s="21" t="n"/>
      <c r="N3639" s="22" t="n"/>
      <c r="O3639" s="24">
        <f>IF(A3639&lt;&gt;"عهدة","",SUMIFS($G$8:$G$5007,$B$8:$B$5007,B3639,$A$8:$A$5007,"مصروف",$I$8:$I$5007,"&lt;&gt;مرفوض"))</f>
        <v/>
      </c>
      <c r="P3639" s="25">
        <f>IF(A3639&lt;&gt;"عهدة","",N(F3639)-O3639)</f>
        <v/>
      </c>
      <c r="Q3639" s="26">
        <f>IF(A3639="","",IF(A3639="عهدة",IF(N(F3639)=0,"⚠ أدخل قيمة العهدة",IF(P3639&lt;0,"⛔ عجز / زيادة مصروفات "&amp;TEXT(-P3639,"#,##0"),IF(COUNTIFS($B$8:$B$5007,B3639,$A$8:$A$5007,"مصروف",$I$8:$I$5007,"&lt;&gt;مرفوض",$K$8:$K$5007,"&lt;&gt;نعم")&gt;0,"⚠ "&amp;COUNTIFS($B$8:$B$5007,B3639,$A$8:$A$5007,"مصروف",$I$8:$I$5007,"&lt;&gt;مرفوض",$K$8:$K$5007,"&lt;&gt;نعم")&amp;" مصروف غير مسوى",IF(L3639="تمت التسوية",IF(P3639=0,"✔ متوازنة وتمت التسوية","✔ تمت التسوية – متبقي "&amp;TEXT(P3639,"#,##0")),IF(P3639&gt;0,"متبقي "&amp;TEXT(P3639,"#,##0"),"✔ متوازنة"))))),IF(R3639=0,"⚠ أضف سطر عهدة أولًا",IF(OR(C3639="",N(G3639)=0),"⚠ أكمل التاريخ والقيمة",IF(S3639="","⚠ التاريخ خارج السنة المالية",IF(H3639="","⚠ اختر بند الموازنة",IF(I3639="مرفوض","✖ مرفوض من المدير",IF(I3639&lt;&gt;"موافق","⏳ بانتظار موافقة المدير",IF(K3639&lt;&gt;"نعم","⚠ غير مسوى مع الحسابات","✔ معتمد ومسوى")))))))))</f>
        <v/>
      </c>
      <c r="R3639">
        <f>N(R3638)+IF(A3639="عهدة",1,0)</f>
        <v/>
      </c>
      <c r="S3639">
        <f>IF(C3639="","",IF(AND(C3639&gt;=DATE(2026,9,1),C3639&lt;=DATE(2027,8,31)),(YEAR(C3639)-2026)*12+MONTH(C3639)-8,""))</f>
        <v/>
      </c>
      <c r="T3639">
        <f>IF(AND(A3639="مصروف",R3639&gt;0,I3639="موافق",S3639&lt;&gt;"",H3639&lt;&gt;""),N(G3639),0)</f>
        <v/>
      </c>
    </row>
    <row r="3640">
      <c r="A3640" s="19" t="n"/>
      <c r="B3640" s="20">
        <f>IF(A3640="","",IF(R3640=0,"⚠ أضف سطر عهدة أولًا","BDR-"&amp;TEXT(R3640,"000")))</f>
        <v/>
      </c>
      <c r="C3640" s="21" t="n"/>
      <c r="D3640" s="20">
        <f>IF(C3640="","",IF(S3640="","خارج السنة المالية",INDEX(القوائم!$D$2:$D$13,S3640)))</f>
        <v/>
      </c>
      <c r="E3640" s="22" t="n"/>
      <c r="F3640" s="23" t="n"/>
      <c r="G3640" s="23" t="n"/>
      <c r="H3640" s="22" t="n"/>
      <c r="I3640" s="19" t="n"/>
      <c r="J3640" s="21" t="n"/>
      <c r="K3640" s="19" t="n"/>
      <c r="L3640" s="19" t="n"/>
      <c r="M3640" s="21" t="n"/>
      <c r="N3640" s="22" t="n"/>
      <c r="O3640" s="24">
        <f>IF(A3640&lt;&gt;"عهدة","",SUMIFS($G$8:$G$5007,$B$8:$B$5007,B3640,$A$8:$A$5007,"مصروف",$I$8:$I$5007,"&lt;&gt;مرفوض"))</f>
        <v/>
      </c>
      <c r="P3640" s="25">
        <f>IF(A3640&lt;&gt;"عهدة","",N(F3640)-O3640)</f>
        <v/>
      </c>
      <c r="Q3640" s="26">
        <f>IF(A3640="","",IF(A3640="عهدة",IF(N(F3640)=0,"⚠ أدخل قيمة العهدة",IF(P3640&lt;0,"⛔ عجز / زيادة مصروفات "&amp;TEXT(-P3640,"#,##0"),IF(COUNTIFS($B$8:$B$5007,B3640,$A$8:$A$5007,"مصروف",$I$8:$I$5007,"&lt;&gt;مرفوض",$K$8:$K$5007,"&lt;&gt;نعم")&gt;0,"⚠ "&amp;COUNTIFS($B$8:$B$5007,B3640,$A$8:$A$5007,"مصروف",$I$8:$I$5007,"&lt;&gt;مرفوض",$K$8:$K$5007,"&lt;&gt;نعم")&amp;" مصروف غير مسوى",IF(L3640="تمت التسوية",IF(P3640=0,"✔ متوازنة وتمت التسوية","✔ تمت التسوية – متبقي "&amp;TEXT(P3640,"#,##0")),IF(P3640&gt;0,"متبقي "&amp;TEXT(P3640,"#,##0"),"✔ متوازنة"))))),IF(R3640=0,"⚠ أضف سطر عهدة أولًا",IF(OR(C3640="",N(G3640)=0),"⚠ أكمل التاريخ والقيمة",IF(S3640="","⚠ التاريخ خارج السنة المالية",IF(H3640="","⚠ اختر بند الموازنة",IF(I3640="مرفوض","✖ مرفوض من المدير",IF(I3640&lt;&gt;"موافق","⏳ بانتظار موافقة المدير",IF(K3640&lt;&gt;"نعم","⚠ غير مسوى مع الحسابات","✔ معتمد ومسوى")))))))))</f>
        <v/>
      </c>
      <c r="R3640">
        <f>N(R3639)+IF(A3640="عهدة",1,0)</f>
        <v/>
      </c>
      <c r="S3640">
        <f>IF(C3640="","",IF(AND(C3640&gt;=DATE(2026,9,1),C3640&lt;=DATE(2027,8,31)),(YEAR(C3640)-2026)*12+MONTH(C3640)-8,""))</f>
        <v/>
      </c>
      <c r="T3640">
        <f>IF(AND(A3640="مصروف",R3640&gt;0,I3640="موافق",S3640&lt;&gt;"",H3640&lt;&gt;""),N(G3640),0)</f>
        <v/>
      </c>
    </row>
    <row r="3641">
      <c r="A3641" s="19" t="n"/>
      <c r="B3641" s="20">
        <f>IF(A3641="","",IF(R3641=0,"⚠ أضف سطر عهدة أولًا","BDR-"&amp;TEXT(R3641,"000")))</f>
        <v/>
      </c>
      <c r="C3641" s="21" t="n"/>
      <c r="D3641" s="20">
        <f>IF(C3641="","",IF(S3641="","خارج السنة المالية",INDEX(القوائم!$D$2:$D$13,S3641)))</f>
        <v/>
      </c>
      <c r="E3641" s="22" t="n"/>
      <c r="F3641" s="23" t="n"/>
      <c r="G3641" s="23" t="n"/>
      <c r="H3641" s="22" t="n"/>
      <c r="I3641" s="19" t="n"/>
      <c r="J3641" s="21" t="n"/>
      <c r="K3641" s="19" t="n"/>
      <c r="L3641" s="19" t="n"/>
      <c r="M3641" s="21" t="n"/>
      <c r="N3641" s="22" t="n"/>
      <c r="O3641" s="24">
        <f>IF(A3641&lt;&gt;"عهدة","",SUMIFS($G$8:$G$5007,$B$8:$B$5007,B3641,$A$8:$A$5007,"مصروف",$I$8:$I$5007,"&lt;&gt;مرفوض"))</f>
        <v/>
      </c>
      <c r="P3641" s="25">
        <f>IF(A3641&lt;&gt;"عهدة","",N(F3641)-O3641)</f>
        <v/>
      </c>
      <c r="Q3641" s="26">
        <f>IF(A3641="","",IF(A3641="عهدة",IF(N(F3641)=0,"⚠ أدخل قيمة العهدة",IF(P3641&lt;0,"⛔ عجز / زيادة مصروفات "&amp;TEXT(-P3641,"#,##0"),IF(COUNTIFS($B$8:$B$5007,B3641,$A$8:$A$5007,"مصروف",$I$8:$I$5007,"&lt;&gt;مرفوض",$K$8:$K$5007,"&lt;&gt;نعم")&gt;0,"⚠ "&amp;COUNTIFS($B$8:$B$5007,B3641,$A$8:$A$5007,"مصروف",$I$8:$I$5007,"&lt;&gt;مرفوض",$K$8:$K$5007,"&lt;&gt;نعم")&amp;" مصروف غير مسوى",IF(L3641="تمت التسوية",IF(P3641=0,"✔ متوازنة وتمت التسوية","✔ تمت التسوية – متبقي "&amp;TEXT(P3641,"#,##0")),IF(P3641&gt;0,"متبقي "&amp;TEXT(P3641,"#,##0"),"✔ متوازنة"))))),IF(R3641=0,"⚠ أضف سطر عهدة أولًا",IF(OR(C3641="",N(G3641)=0),"⚠ أكمل التاريخ والقيمة",IF(S3641="","⚠ التاريخ خارج السنة المالية",IF(H3641="","⚠ اختر بند الموازنة",IF(I3641="مرفوض","✖ مرفوض من المدير",IF(I3641&lt;&gt;"موافق","⏳ بانتظار موافقة المدير",IF(K3641&lt;&gt;"نعم","⚠ غير مسوى مع الحسابات","✔ معتمد ومسوى")))))))))</f>
        <v/>
      </c>
      <c r="R3641">
        <f>N(R3640)+IF(A3641="عهدة",1,0)</f>
        <v/>
      </c>
      <c r="S3641">
        <f>IF(C3641="","",IF(AND(C3641&gt;=DATE(2026,9,1),C3641&lt;=DATE(2027,8,31)),(YEAR(C3641)-2026)*12+MONTH(C3641)-8,""))</f>
        <v/>
      </c>
      <c r="T3641">
        <f>IF(AND(A3641="مصروف",R3641&gt;0,I3641="موافق",S3641&lt;&gt;"",H3641&lt;&gt;""),N(G3641),0)</f>
        <v/>
      </c>
    </row>
    <row r="3642">
      <c r="A3642" s="19" t="n"/>
      <c r="B3642" s="20">
        <f>IF(A3642="","",IF(R3642=0,"⚠ أضف سطر عهدة أولًا","BDR-"&amp;TEXT(R3642,"000")))</f>
        <v/>
      </c>
      <c r="C3642" s="21" t="n"/>
      <c r="D3642" s="20">
        <f>IF(C3642="","",IF(S3642="","خارج السنة المالية",INDEX(القوائم!$D$2:$D$13,S3642)))</f>
        <v/>
      </c>
      <c r="E3642" s="22" t="n"/>
      <c r="F3642" s="23" t="n"/>
      <c r="G3642" s="23" t="n"/>
      <c r="H3642" s="22" t="n"/>
      <c r="I3642" s="19" t="n"/>
      <c r="J3642" s="21" t="n"/>
      <c r="K3642" s="19" t="n"/>
      <c r="L3642" s="19" t="n"/>
      <c r="M3642" s="21" t="n"/>
      <c r="N3642" s="22" t="n"/>
      <c r="O3642" s="24">
        <f>IF(A3642&lt;&gt;"عهدة","",SUMIFS($G$8:$G$5007,$B$8:$B$5007,B3642,$A$8:$A$5007,"مصروف",$I$8:$I$5007,"&lt;&gt;مرفوض"))</f>
        <v/>
      </c>
      <c r="P3642" s="25">
        <f>IF(A3642&lt;&gt;"عهدة","",N(F3642)-O3642)</f>
        <v/>
      </c>
      <c r="Q3642" s="26">
        <f>IF(A3642="","",IF(A3642="عهدة",IF(N(F3642)=0,"⚠ أدخل قيمة العهدة",IF(P3642&lt;0,"⛔ عجز / زيادة مصروفات "&amp;TEXT(-P3642,"#,##0"),IF(COUNTIFS($B$8:$B$5007,B3642,$A$8:$A$5007,"مصروف",$I$8:$I$5007,"&lt;&gt;مرفوض",$K$8:$K$5007,"&lt;&gt;نعم")&gt;0,"⚠ "&amp;COUNTIFS($B$8:$B$5007,B3642,$A$8:$A$5007,"مصروف",$I$8:$I$5007,"&lt;&gt;مرفوض",$K$8:$K$5007,"&lt;&gt;نعم")&amp;" مصروف غير مسوى",IF(L3642="تمت التسوية",IF(P3642=0,"✔ متوازنة وتمت التسوية","✔ تمت التسوية – متبقي "&amp;TEXT(P3642,"#,##0")),IF(P3642&gt;0,"متبقي "&amp;TEXT(P3642,"#,##0"),"✔ متوازنة"))))),IF(R3642=0,"⚠ أضف سطر عهدة أولًا",IF(OR(C3642="",N(G3642)=0),"⚠ أكمل التاريخ والقيمة",IF(S3642="","⚠ التاريخ خارج السنة المالية",IF(H3642="","⚠ اختر بند الموازنة",IF(I3642="مرفوض","✖ مرفوض من المدير",IF(I3642&lt;&gt;"موافق","⏳ بانتظار موافقة المدير",IF(K3642&lt;&gt;"نعم","⚠ غير مسوى مع الحسابات","✔ معتمد ومسوى")))))))))</f>
        <v/>
      </c>
      <c r="R3642">
        <f>N(R3641)+IF(A3642="عهدة",1,0)</f>
        <v/>
      </c>
      <c r="S3642">
        <f>IF(C3642="","",IF(AND(C3642&gt;=DATE(2026,9,1),C3642&lt;=DATE(2027,8,31)),(YEAR(C3642)-2026)*12+MONTH(C3642)-8,""))</f>
        <v/>
      </c>
      <c r="T3642">
        <f>IF(AND(A3642="مصروف",R3642&gt;0,I3642="موافق",S3642&lt;&gt;"",H3642&lt;&gt;""),N(G3642),0)</f>
        <v/>
      </c>
    </row>
    <row r="3643">
      <c r="A3643" s="19" t="n"/>
      <c r="B3643" s="20">
        <f>IF(A3643="","",IF(R3643=0,"⚠ أضف سطر عهدة أولًا","BDR-"&amp;TEXT(R3643,"000")))</f>
        <v/>
      </c>
      <c r="C3643" s="21" t="n"/>
      <c r="D3643" s="20">
        <f>IF(C3643="","",IF(S3643="","خارج السنة المالية",INDEX(القوائم!$D$2:$D$13,S3643)))</f>
        <v/>
      </c>
      <c r="E3643" s="22" t="n"/>
      <c r="F3643" s="23" t="n"/>
      <c r="G3643" s="23" t="n"/>
      <c r="H3643" s="22" t="n"/>
      <c r="I3643" s="19" t="n"/>
      <c r="J3643" s="21" t="n"/>
      <c r="K3643" s="19" t="n"/>
      <c r="L3643" s="19" t="n"/>
      <c r="M3643" s="21" t="n"/>
      <c r="N3643" s="22" t="n"/>
      <c r="O3643" s="24">
        <f>IF(A3643&lt;&gt;"عهدة","",SUMIFS($G$8:$G$5007,$B$8:$B$5007,B3643,$A$8:$A$5007,"مصروف",$I$8:$I$5007,"&lt;&gt;مرفوض"))</f>
        <v/>
      </c>
      <c r="P3643" s="25">
        <f>IF(A3643&lt;&gt;"عهدة","",N(F3643)-O3643)</f>
        <v/>
      </c>
      <c r="Q3643" s="26">
        <f>IF(A3643="","",IF(A3643="عهدة",IF(N(F3643)=0,"⚠ أدخل قيمة العهدة",IF(P3643&lt;0,"⛔ عجز / زيادة مصروفات "&amp;TEXT(-P3643,"#,##0"),IF(COUNTIFS($B$8:$B$5007,B3643,$A$8:$A$5007,"مصروف",$I$8:$I$5007,"&lt;&gt;مرفوض",$K$8:$K$5007,"&lt;&gt;نعم")&gt;0,"⚠ "&amp;COUNTIFS($B$8:$B$5007,B3643,$A$8:$A$5007,"مصروف",$I$8:$I$5007,"&lt;&gt;مرفوض",$K$8:$K$5007,"&lt;&gt;نعم")&amp;" مصروف غير مسوى",IF(L3643="تمت التسوية",IF(P3643=0,"✔ متوازنة وتمت التسوية","✔ تمت التسوية – متبقي "&amp;TEXT(P3643,"#,##0")),IF(P3643&gt;0,"متبقي "&amp;TEXT(P3643,"#,##0"),"✔ متوازنة"))))),IF(R3643=0,"⚠ أضف سطر عهدة أولًا",IF(OR(C3643="",N(G3643)=0),"⚠ أكمل التاريخ والقيمة",IF(S3643="","⚠ التاريخ خارج السنة المالية",IF(H3643="","⚠ اختر بند الموازنة",IF(I3643="مرفوض","✖ مرفوض من المدير",IF(I3643&lt;&gt;"موافق","⏳ بانتظار موافقة المدير",IF(K3643&lt;&gt;"نعم","⚠ غير مسوى مع الحسابات","✔ معتمد ومسوى")))))))))</f>
        <v/>
      </c>
      <c r="R3643">
        <f>N(R3642)+IF(A3643="عهدة",1,0)</f>
        <v/>
      </c>
      <c r="S3643">
        <f>IF(C3643="","",IF(AND(C3643&gt;=DATE(2026,9,1),C3643&lt;=DATE(2027,8,31)),(YEAR(C3643)-2026)*12+MONTH(C3643)-8,""))</f>
        <v/>
      </c>
      <c r="T3643">
        <f>IF(AND(A3643="مصروف",R3643&gt;0,I3643="موافق",S3643&lt;&gt;"",H3643&lt;&gt;""),N(G3643),0)</f>
        <v/>
      </c>
    </row>
    <row r="3644">
      <c r="A3644" s="19" t="n"/>
      <c r="B3644" s="20">
        <f>IF(A3644="","",IF(R3644=0,"⚠ أضف سطر عهدة أولًا","BDR-"&amp;TEXT(R3644,"000")))</f>
        <v/>
      </c>
      <c r="C3644" s="21" t="n"/>
      <c r="D3644" s="20">
        <f>IF(C3644="","",IF(S3644="","خارج السنة المالية",INDEX(القوائم!$D$2:$D$13,S3644)))</f>
        <v/>
      </c>
      <c r="E3644" s="22" t="n"/>
      <c r="F3644" s="23" t="n"/>
      <c r="G3644" s="23" t="n"/>
      <c r="H3644" s="22" t="n"/>
      <c r="I3644" s="19" t="n"/>
      <c r="J3644" s="21" t="n"/>
      <c r="K3644" s="19" t="n"/>
      <c r="L3644" s="19" t="n"/>
      <c r="M3644" s="21" t="n"/>
      <c r="N3644" s="22" t="n"/>
      <c r="O3644" s="24">
        <f>IF(A3644&lt;&gt;"عهدة","",SUMIFS($G$8:$G$5007,$B$8:$B$5007,B3644,$A$8:$A$5007,"مصروف",$I$8:$I$5007,"&lt;&gt;مرفوض"))</f>
        <v/>
      </c>
      <c r="P3644" s="25">
        <f>IF(A3644&lt;&gt;"عهدة","",N(F3644)-O3644)</f>
        <v/>
      </c>
      <c r="Q3644" s="26">
        <f>IF(A3644="","",IF(A3644="عهدة",IF(N(F3644)=0,"⚠ أدخل قيمة العهدة",IF(P3644&lt;0,"⛔ عجز / زيادة مصروفات "&amp;TEXT(-P3644,"#,##0"),IF(COUNTIFS($B$8:$B$5007,B3644,$A$8:$A$5007,"مصروف",$I$8:$I$5007,"&lt;&gt;مرفوض",$K$8:$K$5007,"&lt;&gt;نعم")&gt;0,"⚠ "&amp;COUNTIFS($B$8:$B$5007,B3644,$A$8:$A$5007,"مصروف",$I$8:$I$5007,"&lt;&gt;مرفوض",$K$8:$K$5007,"&lt;&gt;نعم")&amp;" مصروف غير مسوى",IF(L3644="تمت التسوية",IF(P3644=0,"✔ متوازنة وتمت التسوية","✔ تمت التسوية – متبقي "&amp;TEXT(P3644,"#,##0")),IF(P3644&gt;0,"متبقي "&amp;TEXT(P3644,"#,##0"),"✔ متوازنة"))))),IF(R3644=0,"⚠ أضف سطر عهدة أولًا",IF(OR(C3644="",N(G3644)=0),"⚠ أكمل التاريخ والقيمة",IF(S3644="","⚠ التاريخ خارج السنة المالية",IF(H3644="","⚠ اختر بند الموازنة",IF(I3644="مرفوض","✖ مرفوض من المدير",IF(I3644&lt;&gt;"موافق","⏳ بانتظار موافقة المدير",IF(K3644&lt;&gt;"نعم","⚠ غير مسوى مع الحسابات","✔ معتمد ومسوى")))))))))</f>
        <v/>
      </c>
      <c r="R3644">
        <f>N(R3643)+IF(A3644="عهدة",1,0)</f>
        <v/>
      </c>
      <c r="S3644">
        <f>IF(C3644="","",IF(AND(C3644&gt;=DATE(2026,9,1),C3644&lt;=DATE(2027,8,31)),(YEAR(C3644)-2026)*12+MONTH(C3644)-8,""))</f>
        <v/>
      </c>
      <c r="T3644">
        <f>IF(AND(A3644="مصروف",R3644&gt;0,I3644="موافق",S3644&lt;&gt;"",H3644&lt;&gt;""),N(G3644),0)</f>
        <v/>
      </c>
    </row>
    <row r="3645">
      <c r="A3645" s="19" t="n"/>
      <c r="B3645" s="20">
        <f>IF(A3645="","",IF(R3645=0,"⚠ أضف سطر عهدة أولًا","BDR-"&amp;TEXT(R3645,"000")))</f>
        <v/>
      </c>
      <c r="C3645" s="21" t="n"/>
      <c r="D3645" s="20">
        <f>IF(C3645="","",IF(S3645="","خارج السنة المالية",INDEX(القوائم!$D$2:$D$13,S3645)))</f>
        <v/>
      </c>
      <c r="E3645" s="22" t="n"/>
      <c r="F3645" s="23" t="n"/>
      <c r="G3645" s="23" t="n"/>
      <c r="H3645" s="22" t="n"/>
      <c r="I3645" s="19" t="n"/>
      <c r="J3645" s="21" t="n"/>
      <c r="K3645" s="19" t="n"/>
      <c r="L3645" s="19" t="n"/>
      <c r="M3645" s="21" t="n"/>
      <c r="N3645" s="22" t="n"/>
      <c r="O3645" s="24">
        <f>IF(A3645&lt;&gt;"عهدة","",SUMIFS($G$8:$G$5007,$B$8:$B$5007,B3645,$A$8:$A$5007,"مصروف",$I$8:$I$5007,"&lt;&gt;مرفوض"))</f>
        <v/>
      </c>
      <c r="P3645" s="25">
        <f>IF(A3645&lt;&gt;"عهدة","",N(F3645)-O3645)</f>
        <v/>
      </c>
      <c r="Q3645" s="26">
        <f>IF(A3645="","",IF(A3645="عهدة",IF(N(F3645)=0,"⚠ أدخل قيمة العهدة",IF(P3645&lt;0,"⛔ عجز / زيادة مصروفات "&amp;TEXT(-P3645,"#,##0"),IF(COUNTIFS($B$8:$B$5007,B3645,$A$8:$A$5007,"مصروف",$I$8:$I$5007,"&lt;&gt;مرفوض",$K$8:$K$5007,"&lt;&gt;نعم")&gt;0,"⚠ "&amp;COUNTIFS($B$8:$B$5007,B3645,$A$8:$A$5007,"مصروف",$I$8:$I$5007,"&lt;&gt;مرفوض",$K$8:$K$5007,"&lt;&gt;نعم")&amp;" مصروف غير مسوى",IF(L3645="تمت التسوية",IF(P3645=0,"✔ متوازنة وتمت التسوية","✔ تمت التسوية – متبقي "&amp;TEXT(P3645,"#,##0")),IF(P3645&gt;0,"متبقي "&amp;TEXT(P3645,"#,##0"),"✔ متوازنة"))))),IF(R3645=0,"⚠ أضف سطر عهدة أولًا",IF(OR(C3645="",N(G3645)=0),"⚠ أكمل التاريخ والقيمة",IF(S3645="","⚠ التاريخ خارج السنة المالية",IF(H3645="","⚠ اختر بند الموازنة",IF(I3645="مرفوض","✖ مرفوض من المدير",IF(I3645&lt;&gt;"موافق","⏳ بانتظار موافقة المدير",IF(K3645&lt;&gt;"نعم","⚠ غير مسوى مع الحسابات","✔ معتمد ومسوى")))))))))</f>
        <v/>
      </c>
      <c r="R3645">
        <f>N(R3644)+IF(A3645="عهدة",1,0)</f>
        <v/>
      </c>
      <c r="S3645">
        <f>IF(C3645="","",IF(AND(C3645&gt;=DATE(2026,9,1),C3645&lt;=DATE(2027,8,31)),(YEAR(C3645)-2026)*12+MONTH(C3645)-8,""))</f>
        <v/>
      </c>
      <c r="T3645">
        <f>IF(AND(A3645="مصروف",R3645&gt;0,I3645="موافق",S3645&lt;&gt;"",H3645&lt;&gt;""),N(G3645),0)</f>
        <v/>
      </c>
    </row>
    <row r="3646">
      <c r="A3646" s="19" t="n"/>
      <c r="B3646" s="20">
        <f>IF(A3646="","",IF(R3646=0,"⚠ أضف سطر عهدة أولًا","BDR-"&amp;TEXT(R3646,"000")))</f>
        <v/>
      </c>
      <c r="C3646" s="21" t="n"/>
      <c r="D3646" s="20">
        <f>IF(C3646="","",IF(S3646="","خارج السنة المالية",INDEX(القوائم!$D$2:$D$13,S3646)))</f>
        <v/>
      </c>
      <c r="E3646" s="22" t="n"/>
      <c r="F3646" s="23" t="n"/>
      <c r="G3646" s="23" t="n"/>
      <c r="H3646" s="22" t="n"/>
      <c r="I3646" s="19" t="n"/>
      <c r="J3646" s="21" t="n"/>
      <c r="K3646" s="19" t="n"/>
      <c r="L3646" s="19" t="n"/>
      <c r="M3646" s="21" t="n"/>
      <c r="N3646" s="22" t="n"/>
      <c r="O3646" s="24">
        <f>IF(A3646&lt;&gt;"عهدة","",SUMIFS($G$8:$G$5007,$B$8:$B$5007,B3646,$A$8:$A$5007,"مصروف",$I$8:$I$5007,"&lt;&gt;مرفوض"))</f>
        <v/>
      </c>
      <c r="P3646" s="25">
        <f>IF(A3646&lt;&gt;"عهدة","",N(F3646)-O3646)</f>
        <v/>
      </c>
      <c r="Q3646" s="26">
        <f>IF(A3646="","",IF(A3646="عهدة",IF(N(F3646)=0,"⚠ أدخل قيمة العهدة",IF(P3646&lt;0,"⛔ عجز / زيادة مصروفات "&amp;TEXT(-P3646,"#,##0"),IF(COUNTIFS($B$8:$B$5007,B3646,$A$8:$A$5007,"مصروف",$I$8:$I$5007,"&lt;&gt;مرفوض",$K$8:$K$5007,"&lt;&gt;نعم")&gt;0,"⚠ "&amp;COUNTIFS($B$8:$B$5007,B3646,$A$8:$A$5007,"مصروف",$I$8:$I$5007,"&lt;&gt;مرفوض",$K$8:$K$5007,"&lt;&gt;نعم")&amp;" مصروف غير مسوى",IF(L3646="تمت التسوية",IF(P3646=0,"✔ متوازنة وتمت التسوية","✔ تمت التسوية – متبقي "&amp;TEXT(P3646,"#,##0")),IF(P3646&gt;0,"متبقي "&amp;TEXT(P3646,"#,##0"),"✔ متوازنة"))))),IF(R3646=0,"⚠ أضف سطر عهدة أولًا",IF(OR(C3646="",N(G3646)=0),"⚠ أكمل التاريخ والقيمة",IF(S3646="","⚠ التاريخ خارج السنة المالية",IF(H3646="","⚠ اختر بند الموازنة",IF(I3646="مرفوض","✖ مرفوض من المدير",IF(I3646&lt;&gt;"موافق","⏳ بانتظار موافقة المدير",IF(K3646&lt;&gt;"نعم","⚠ غير مسوى مع الحسابات","✔ معتمد ومسوى")))))))))</f>
        <v/>
      </c>
      <c r="R3646">
        <f>N(R3645)+IF(A3646="عهدة",1,0)</f>
        <v/>
      </c>
      <c r="S3646">
        <f>IF(C3646="","",IF(AND(C3646&gt;=DATE(2026,9,1),C3646&lt;=DATE(2027,8,31)),(YEAR(C3646)-2026)*12+MONTH(C3646)-8,""))</f>
        <v/>
      </c>
      <c r="T3646">
        <f>IF(AND(A3646="مصروف",R3646&gt;0,I3646="موافق",S3646&lt;&gt;"",H3646&lt;&gt;""),N(G3646),0)</f>
        <v/>
      </c>
    </row>
    <row r="3647">
      <c r="A3647" s="19" t="n"/>
      <c r="B3647" s="20">
        <f>IF(A3647="","",IF(R3647=0,"⚠ أضف سطر عهدة أولًا","BDR-"&amp;TEXT(R3647,"000")))</f>
        <v/>
      </c>
      <c r="C3647" s="21" t="n"/>
      <c r="D3647" s="20">
        <f>IF(C3647="","",IF(S3647="","خارج السنة المالية",INDEX(القوائم!$D$2:$D$13,S3647)))</f>
        <v/>
      </c>
      <c r="E3647" s="22" t="n"/>
      <c r="F3647" s="23" t="n"/>
      <c r="G3647" s="23" t="n"/>
      <c r="H3647" s="22" t="n"/>
      <c r="I3647" s="19" t="n"/>
      <c r="J3647" s="21" t="n"/>
      <c r="K3647" s="19" t="n"/>
      <c r="L3647" s="19" t="n"/>
      <c r="M3647" s="21" t="n"/>
      <c r="N3647" s="22" t="n"/>
      <c r="O3647" s="24">
        <f>IF(A3647&lt;&gt;"عهدة","",SUMIFS($G$8:$G$5007,$B$8:$B$5007,B3647,$A$8:$A$5007,"مصروف",$I$8:$I$5007,"&lt;&gt;مرفوض"))</f>
        <v/>
      </c>
      <c r="P3647" s="25">
        <f>IF(A3647&lt;&gt;"عهدة","",N(F3647)-O3647)</f>
        <v/>
      </c>
      <c r="Q3647" s="26">
        <f>IF(A3647="","",IF(A3647="عهدة",IF(N(F3647)=0,"⚠ أدخل قيمة العهدة",IF(P3647&lt;0,"⛔ عجز / زيادة مصروفات "&amp;TEXT(-P3647,"#,##0"),IF(COUNTIFS($B$8:$B$5007,B3647,$A$8:$A$5007,"مصروف",$I$8:$I$5007,"&lt;&gt;مرفوض",$K$8:$K$5007,"&lt;&gt;نعم")&gt;0,"⚠ "&amp;COUNTIFS($B$8:$B$5007,B3647,$A$8:$A$5007,"مصروف",$I$8:$I$5007,"&lt;&gt;مرفوض",$K$8:$K$5007,"&lt;&gt;نعم")&amp;" مصروف غير مسوى",IF(L3647="تمت التسوية",IF(P3647=0,"✔ متوازنة وتمت التسوية","✔ تمت التسوية – متبقي "&amp;TEXT(P3647,"#,##0")),IF(P3647&gt;0,"متبقي "&amp;TEXT(P3647,"#,##0"),"✔ متوازنة"))))),IF(R3647=0,"⚠ أضف سطر عهدة أولًا",IF(OR(C3647="",N(G3647)=0),"⚠ أكمل التاريخ والقيمة",IF(S3647="","⚠ التاريخ خارج السنة المالية",IF(H3647="","⚠ اختر بند الموازنة",IF(I3647="مرفوض","✖ مرفوض من المدير",IF(I3647&lt;&gt;"موافق","⏳ بانتظار موافقة المدير",IF(K3647&lt;&gt;"نعم","⚠ غير مسوى مع الحسابات","✔ معتمد ومسوى")))))))))</f>
        <v/>
      </c>
      <c r="R3647">
        <f>N(R3646)+IF(A3647="عهدة",1,0)</f>
        <v/>
      </c>
      <c r="S3647">
        <f>IF(C3647="","",IF(AND(C3647&gt;=DATE(2026,9,1),C3647&lt;=DATE(2027,8,31)),(YEAR(C3647)-2026)*12+MONTH(C3647)-8,""))</f>
        <v/>
      </c>
      <c r="T3647">
        <f>IF(AND(A3647="مصروف",R3647&gt;0,I3647="موافق",S3647&lt;&gt;"",H3647&lt;&gt;""),N(G3647),0)</f>
        <v/>
      </c>
    </row>
    <row r="3648">
      <c r="A3648" s="19" t="n"/>
      <c r="B3648" s="20">
        <f>IF(A3648="","",IF(R3648=0,"⚠ أضف سطر عهدة أولًا","BDR-"&amp;TEXT(R3648,"000")))</f>
        <v/>
      </c>
      <c r="C3648" s="21" t="n"/>
      <c r="D3648" s="20">
        <f>IF(C3648="","",IF(S3648="","خارج السنة المالية",INDEX(القوائم!$D$2:$D$13,S3648)))</f>
        <v/>
      </c>
      <c r="E3648" s="22" t="n"/>
      <c r="F3648" s="23" t="n"/>
      <c r="G3648" s="23" t="n"/>
      <c r="H3648" s="22" t="n"/>
      <c r="I3648" s="19" t="n"/>
      <c r="J3648" s="21" t="n"/>
      <c r="K3648" s="19" t="n"/>
      <c r="L3648" s="19" t="n"/>
      <c r="M3648" s="21" t="n"/>
      <c r="N3648" s="22" t="n"/>
      <c r="O3648" s="24">
        <f>IF(A3648&lt;&gt;"عهدة","",SUMIFS($G$8:$G$5007,$B$8:$B$5007,B3648,$A$8:$A$5007,"مصروف",$I$8:$I$5007,"&lt;&gt;مرفوض"))</f>
        <v/>
      </c>
      <c r="P3648" s="25">
        <f>IF(A3648&lt;&gt;"عهدة","",N(F3648)-O3648)</f>
        <v/>
      </c>
      <c r="Q3648" s="26">
        <f>IF(A3648="","",IF(A3648="عهدة",IF(N(F3648)=0,"⚠ أدخل قيمة العهدة",IF(P3648&lt;0,"⛔ عجز / زيادة مصروفات "&amp;TEXT(-P3648,"#,##0"),IF(COUNTIFS($B$8:$B$5007,B3648,$A$8:$A$5007,"مصروف",$I$8:$I$5007,"&lt;&gt;مرفوض",$K$8:$K$5007,"&lt;&gt;نعم")&gt;0,"⚠ "&amp;COUNTIFS($B$8:$B$5007,B3648,$A$8:$A$5007,"مصروف",$I$8:$I$5007,"&lt;&gt;مرفوض",$K$8:$K$5007,"&lt;&gt;نعم")&amp;" مصروف غير مسوى",IF(L3648="تمت التسوية",IF(P3648=0,"✔ متوازنة وتمت التسوية","✔ تمت التسوية – متبقي "&amp;TEXT(P3648,"#,##0")),IF(P3648&gt;0,"متبقي "&amp;TEXT(P3648,"#,##0"),"✔ متوازنة"))))),IF(R3648=0,"⚠ أضف سطر عهدة أولًا",IF(OR(C3648="",N(G3648)=0),"⚠ أكمل التاريخ والقيمة",IF(S3648="","⚠ التاريخ خارج السنة المالية",IF(H3648="","⚠ اختر بند الموازنة",IF(I3648="مرفوض","✖ مرفوض من المدير",IF(I3648&lt;&gt;"موافق","⏳ بانتظار موافقة المدير",IF(K3648&lt;&gt;"نعم","⚠ غير مسوى مع الحسابات","✔ معتمد ومسوى")))))))))</f>
        <v/>
      </c>
      <c r="R3648">
        <f>N(R3647)+IF(A3648="عهدة",1,0)</f>
        <v/>
      </c>
      <c r="S3648">
        <f>IF(C3648="","",IF(AND(C3648&gt;=DATE(2026,9,1),C3648&lt;=DATE(2027,8,31)),(YEAR(C3648)-2026)*12+MONTH(C3648)-8,""))</f>
        <v/>
      </c>
      <c r="T3648">
        <f>IF(AND(A3648="مصروف",R3648&gt;0,I3648="موافق",S3648&lt;&gt;"",H3648&lt;&gt;""),N(G3648),0)</f>
        <v/>
      </c>
    </row>
    <row r="3649">
      <c r="A3649" s="19" t="n"/>
      <c r="B3649" s="20">
        <f>IF(A3649="","",IF(R3649=0,"⚠ أضف سطر عهدة أولًا","BDR-"&amp;TEXT(R3649,"000")))</f>
        <v/>
      </c>
      <c r="C3649" s="21" t="n"/>
      <c r="D3649" s="20">
        <f>IF(C3649="","",IF(S3649="","خارج السنة المالية",INDEX(القوائم!$D$2:$D$13,S3649)))</f>
        <v/>
      </c>
      <c r="E3649" s="22" t="n"/>
      <c r="F3649" s="23" t="n"/>
      <c r="G3649" s="23" t="n"/>
      <c r="H3649" s="22" t="n"/>
      <c r="I3649" s="19" t="n"/>
      <c r="J3649" s="21" t="n"/>
      <c r="K3649" s="19" t="n"/>
      <c r="L3649" s="19" t="n"/>
      <c r="M3649" s="21" t="n"/>
      <c r="N3649" s="22" t="n"/>
      <c r="O3649" s="24">
        <f>IF(A3649&lt;&gt;"عهدة","",SUMIFS($G$8:$G$5007,$B$8:$B$5007,B3649,$A$8:$A$5007,"مصروف",$I$8:$I$5007,"&lt;&gt;مرفوض"))</f>
        <v/>
      </c>
      <c r="P3649" s="25">
        <f>IF(A3649&lt;&gt;"عهدة","",N(F3649)-O3649)</f>
        <v/>
      </c>
      <c r="Q3649" s="26">
        <f>IF(A3649="","",IF(A3649="عهدة",IF(N(F3649)=0,"⚠ أدخل قيمة العهدة",IF(P3649&lt;0,"⛔ عجز / زيادة مصروفات "&amp;TEXT(-P3649,"#,##0"),IF(COUNTIFS($B$8:$B$5007,B3649,$A$8:$A$5007,"مصروف",$I$8:$I$5007,"&lt;&gt;مرفوض",$K$8:$K$5007,"&lt;&gt;نعم")&gt;0,"⚠ "&amp;COUNTIFS($B$8:$B$5007,B3649,$A$8:$A$5007,"مصروف",$I$8:$I$5007,"&lt;&gt;مرفوض",$K$8:$K$5007,"&lt;&gt;نعم")&amp;" مصروف غير مسوى",IF(L3649="تمت التسوية",IF(P3649=0,"✔ متوازنة وتمت التسوية","✔ تمت التسوية – متبقي "&amp;TEXT(P3649,"#,##0")),IF(P3649&gt;0,"متبقي "&amp;TEXT(P3649,"#,##0"),"✔ متوازنة"))))),IF(R3649=0,"⚠ أضف سطر عهدة أولًا",IF(OR(C3649="",N(G3649)=0),"⚠ أكمل التاريخ والقيمة",IF(S3649="","⚠ التاريخ خارج السنة المالية",IF(H3649="","⚠ اختر بند الموازنة",IF(I3649="مرفوض","✖ مرفوض من المدير",IF(I3649&lt;&gt;"موافق","⏳ بانتظار موافقة المدير",IF(K3649&lt;&gt;"نعم","⚠ غير مسوى مع الحسابات","✔ معتمد ومسوى")))))))))</f>
        <v/>
      </c>
      <c r="R3649">
        <f>N(R3648)+IF(A3649="عهدة",1,0)</f>
        <v/>
      </c>
      <c r="S3649">
        <f>IF(C3649="","",IF(AND(C3649&gt;=DATE(2026,9,1),C3649&lt;=DATE(2027,8,31)),(YEAR(C3649)-2026)*12+MONTH(C3649)-8,""))</f>
        <v/>
      </c>
      <c r="T3649">
        <f>IF(AND(A3649="مصروف",R3649&gt;0,I3649="موافق",S3649&lt;&gt;"",H3649&lt;&gt;""),N(G3649),0)</f>
        <v/>
      </c>
    </row>
    <row r="3650">
      <c r="A3650" s="19" t="n"/>
      <c r="B3650" s="20">
        <f>IF(A3650="","",IF(R3650=0,"⚠ أضف سطر عهدة أولًا","BDR-"&amp;TEXT(R3650,"000")))</f>
        <v/>
      </c>
      <c r="C3650" s="21" t="n"/>
      <c r="D3650" s="20">
        <f>IF(C3650="","",IF(S3650="","خارج السنة المالية",INDEX(القوائم!$D$2:$D$13,S3650)))</f>
        <v/>
      </c>
      <c r="E3650" s="22" t="n"/>
      <c r="F3650" s="23" t="n"/>
      <c r="G3650" s="23" t="n"/>
      <c r="H3650" s="22" t="n"/>
      <c r="I3650" s="19" t="n"/>
      <c r="J3650" s="21" t="n"/>
      <c r="K3650" s="19" t="n"/>
      <c r="L3650" s="19" t="n"/>
      <c r="M3650" s="21" t="n"/>
      <c r="N3650" s="22" t="n"/>
      <c r="O3650" s="24">
        <f>IF(A3650&lt;&gt;"عهدة","",SUMIFS($G$8:$G$5007,$B$8:$B$5007,B3650,$A$8:$A$5007,"مصروف",$I$8:$I$5007,"&lt;&gt;مرفوض"))</f>
        <v/>
      </c>
      <c r="P3650" s="25">
        <f>IF(A3650&lt;&gt;"عهدة","",N(F3650)-O3650)</f>
        <v/>
      </c>
      <c r="Q3650" s="26">
        <f>IF(A3650="","",IF(A3650="عهدة",IF(N(F3650)=0,"⚠ أدخل قيمة العهدة",IF(P3650&lt;0,"⛔ عجز / زيادة مصروفات "&amp;TEXT(-P3650,"#,##0"),IF(COUNTIFS($B$8:$B$5007,B3650,$A$8:$A$5007,"مصروف",$I$8:$I$5007,"&lt;&gt;مرفوض",$K$8:$K$5007,"&lt;&gt;نعم")&gt;0,"⚠ "&amp;COUNTIFS($B$8:$B$5007,B3650,$A$8:$A$5007,"مصروف",$I$8:$I$5007,"&lt;&gt;مرفوض",$K$8:$K$5007,"&lt;&gt;نعم")&amp;" مصروف غير مسوى",IF(L3650="تمت التسوية",IF(P3650=0,"✔ متوازنة وتمت التسوية","✔ تمت التسوية – متبقي "&amp;TEXT(P3650,"#,##0")),IF(P3650&gt;0,"متبقي "&amp;TEXT(P3650,"#,##0"),"✔ متوازنة"))))),IF(R3650=0,"⚠ أضف سطر عهدة أولًا",IF(OR(C3650="",N(G3650)=0),"⚠ أكمل التاريخ والقيمة",IF(S3650="","⚠ التاريخ خارج السنة المالية",IF(H3650="","⚠ اختر بند الموازنة",IF(I3650="مرفوض","✖ مرفوض من المدير",IF(I3650&lt;&gt;"موافق","⏳ بانتظار موافقة المدير",IF(K3650&lt;&gt;"نعم","⚠ غير مسوى مع الحسابات","✔ معتمد ومسوى")))))))))</f>
        <v/>
      </c>
      <c r="R3650">
        <f>N(R3649)+IF(A3650="عهدة",1,0)</f>
        <v/>
      </c>
      <c r="S3650">
        <f>IF(C3650="","",IF(AND(C3650&gt;=DATE(2026,9,1),C3650&lt;=DATE(2027,8,31)),(YEAR(C3650)-2026)*12+MONTH(C3650)-8,""))</f>
        <v/>
      </c>
      <c r="T3650">
        <f>IF(AND(A3650="مصروف",R3650&gt;0,I3650="موافق",S3650&lt;&gt;"",H3650&lt;&gt;""),N(G3650),0)</f>
        <v/>
      </c>
    </row>
    <row r="3651">
      <c r="A3651" s="19" t="n"/>
      <c r="B3651" s="20">
        <f>IF(A3651="","",IF(R3651=0,"⚠ أضف سطر عهدة أولًا","BDR-"&amp;TEXT(R3651,"000")))</f>
        <v/>
      </c>
      <c r="C3651" s="21" t="n"/>
      <c r="D3651" s="20">
        <f>IF(C3651="","",IF(S3651="","خارج السنة المالية",INDEX(القوائم!$D$2:$D$13,S3651)))</f>
        <v/>
      </c>
      <c r="E3651" s="22" t="n"/>
      <c r="F3651" s="23" t="n"/>
      <c r="G3651" s="23" t="n"/>
      <c r="H3651" s="22" t="n"/>
      <c r="I3651" s="19" t="n"/>
      <c r="J3651" s="21" t="n"/>
      <c r="K3651" s="19" t="n"/>
      <c r="L3651" s="19" t="n"/>
      <c r="M3651" s="21" t="n"/>
      <c r="N3651" s="22" t="n"/>
      <c r="O3651" s="24">
        <f>IF(A3651&lt;&gt;"عهدة","",SUMIFS($G$8:$G$5007,$B$8:$B$5007,B3651,$A$8:$A$5007,"مصروف",$I$8:$I$5007,"&lt;&gt;مرفوض"))</f>
        <v/>
      </c>
      <c r="P3651" s="25">
        <f>IF(A3651&lt;&gt;"عهدة","",N(F3651)-O3651)</f>
        <v/>
      </c>
      <c r="Q3651" s="26">
        <f>IF(A3651="","",IF(A3651="عهدة",IF(N(F3651)=0,"⚠ أدخل قيمة العهدة",IF(P3651&lt;0,"⛔ عجز / زيادة مصروفات "&amp;TEXT(-P3651,"#,##0"),IF(COUNTIFS($B$8:$B$5007,B3651,$A$8:$A$5007,"مصروف",$I$8:$I$5007,"&lt;&gt;مرفوض",$K$8:$K$5007,"&lt;&gt;نعم")&gt;0,"⚠ "&amp;COUNTIFS($B$8:$B$5007,B3651,$A$8:$A$5007,"مصروف",$I$8:$I$5007,"&lt;&gt;مرفوض",$K$8:$K$5007,"&lt;&gt;نعم")&amp;" مصروف غير مسوى",IF(L3651="تمت التسوية",IF(P3651=0,"✔ متوازنة وتمت التسوية","✔ تمت التسوية – متبقي "&amp;TEXT(P3651,"#,##0")),IF(P3651&gt;0,"متبقي "&amp;TEXT(P3651,"#,##0"),"✔ متوازنة"))))),IF(R3651=0,"⚠ أضف سطر عهدة أولًا",IF(OR(C3651="",N(G3651)=0),"⚠ أكمل التاريخ والقيمة",IF(S3651="","⚠ التاريخ خارج السنة المالية",IF(H3651="","⚠ اختر بند الموازنة",IF(I3651="مرفوض","✖ مرفوض من المدير",IF(I3651&lt;&gt;"موافق","⏳ بانتظار موافقة المدير",IF(K3651&lt;&gt;"نعم","⚠ غير مسوى مع الحسابات","✔ معتمد ومسوى")))))))))</f>
        <v/>
      </c>
      <c r="R3651">
        <f>N(R3650)+IF(A3651="عهدة",1,0)</f>
        <v/>
      </c>
      <c r="S3651">
        <f>IF(C3651="","",IF(AND(C3651&gt;=DATE(2026,9,1),C3651&lt;=DATE(2027,8,31)),(YEAR(C3651)-2026)*12+MONTH(C3651)-8,""))</f>
        <v/>
      </c>
      <c r="T3651">
        <f>IF(AND(A3651="مصروف",R3651&gt;0,I3651="موافق",S3651&lt;&gt;"",H3651&lt;&gt;""),N(G3651),0)</f>
        <v/>
      </c>
    </row>
    <row r="3652">
      <c r="A3652" s="19" t="n"/>
      <c r="B3652" s="20">
        <f>IF(A3652="","",IF(R3652=0,"⚠ أضف سطر عهدة أولًا","BDR-"&amp;TEXT(R3652,"000")))</f>
        <v/>
      </c>
      <c r="C3652" s="21" t="n"/>
      <c r="D3652" s="20">
        <f>IF(C3652="","",IF(S3652="","خارج السنة المالية",INDEX(القوائم!$D$2:$D$13,S3652)))</f>
        <v/>
      </c>
      <c r="E3652" s="22" t="n"/>
      <c r="F3652" s="23" t="n"/>
      <c r="G3652" s="23" t="n"/>
      <c r="H3652" s="22" t="n"/>
      <c r="I3652" s="19" t="n"/>
      <c r="J3652" s="21" t="n"/>
      <c r="K3652" s="19" t="n"/>
      <c r="L3652" s="19" t="n"/>
      <c r="M3652" s="21" t="n"/>
      <c r="N3652" s="22" t="n"/>
      <c r="O3652" s="24">
        <f>IF(A3652&lt;&gt;"عهدة","",SUMIFS($G$8:$G$5007,$B$8:$B$5007,B3652,$A$8:$A$5007,"مصروف",$I$8:$I$5007,"&lt;&gt;مرفوض"))</f>
        <v/>
      </c>
      <c r="P3652" s="25">
        <f>IF(A3652&lt;&gt;"عهدة","",N(F3652)-O3652)</f>
        <v/>
      </c>
      <c r="Q3652" s="26">
        <f>IF(A3652="","",IF(A3652="عهدة",IF(N(F3652)=0,"⚠ أدخل قيمة العهدة",IF(P3652&lt;0,"⛔ عجز / زيادة مصروفات "&amp;TEXT(-P3652,"#,##0"),IF(COUNTIFS($B$8:$B$5007,B3652,$A$8:$A$5007,"مصروف",$I$8:$I$5007,"&lt;&gt;مرفوض",$K$8:$K$5007,"&lt;&gt;نعم")&gt;0,"⚠ "&amp;COUNTIFS($B$8:$B$5007,B3652,$A$8:$A$5007,"مصروف",$I$8:$I$5007,"&lt;&gt;مرفوض",$K$8:$K$5007,"&lt;&gt;نعم")&amp;" مصروف غير مسوى",IF(L3652="تمت التسوية",IF(P3652=0,"✔ متوازنة وتمت التسوية","✔ تمت التسوية – متبقي "&amp;TEXT(P3652,"#,##0")),IF(P3652&gt;0,"متبقي "&amp;TEXT(P3652,"#,##0"),"✔ متوازنة"))))),IF(R3652=0,"⚠ أضف سطر عهدة أولًا",IF(OR(C3652="",N(G3652)=0),"⚠ أكمل التاريخ والقيمة",IF(S3652="","⚠ التاريخ خارج السنة المالية",IF(H3652="","⚠ اختر بند الموازنة",IF(I3652="مرفوض","✖ مرفوض من المدير",IF(I3652&lt;&gt;"موافق","⏳ بانتظار موافقة المدير",IF(K3652&lt;&gt;"نعم","⚠ غير مسوى مع الحسابات","✔ معتمد ومسوى")))))))))</f>
        <v/>
      </c>
      <c r="R3652">
        <f>N(R3651)+IF(A3652="عهدة",1,0)</f>
        <v/>
      </c>
      <c r="S3652">
        <f>IF(C3652="","",IF(AND(C3652&gt;=DATE(2026,9,1),C3652&lt;=DATE(2027,8,31)),(YEAR(C3652)-2026)*12+MONTH(C3652)-8,""))</f>
        <v/>
      </c>
      <c r="T3652">
        <f>IF(AND(A3652="مصروف",R3652&gt;0,I3652="موافق",S3652&lt;&gt;"",H3652&lt;&gt;""),N(G3652),0)</f>
        <v/>
      </c>
    </row>
    <row r="3653">
      <c r="A3653" s="19" t="n"/>
      <c r="B3653" s="20">
        <f>IF(A3653="","",IF(R3653=0,"⚠ أضف سطر عهدة أولًا","BDR-"&amp;TEXT(R3653,"000")))</f>
        <v/>
      </c>
      <c r="C3653" s="21" t="n"/>
      <c r="D3653" s="20">
        <f>IF(C3653="","",IF(S3653="","خارج السنة المالية",INDEX(القوائم!$D$2:$D$13,S3653)))</f>
        <v/>
      </c>
      <c r="E3653" s="22" t="n"/>
      <c r="F3653" s="23" t="n"/>
      <c r="G3653" s="23" t="n"/>
      <c r="H3653" s="22" t="n"/>
      <c r="I3653" s="19" t="n"/>
      <c r="J3653" s="21" t="n"/>
      <c r="K3653" s="19" t="n"/>
      <c r="L3653" s="19" t="n"/>
      <c r="M3653" s="21" t="n"/>
      <c r="N3653" s="22" t="n"/>
      <c r="O3653" s="24">
        <f>IF(A3653&lt;&gt;"عهدة","",SUMIFS($G$8:$G$5007,$B$8:$B$5007,B3653,$A$8:$A$5007,"مصروف",$I$8:$I$5007,"&lt;&gt;مرفوض"))</f>
        <v/>
      </c>
      <c r="P3653" s="25">
        <f>IF(A3653&lt;&gt;"عهدة","",N(F3653)-O3653)</f>
        <v/>
      </c>
      <c r="Q3653" s="26">
        <f>IF(A3653="","",IF(A3653="عهدة",IF(N(F3653)=0,"⚠ أدخل قيمة العهدة",IF(P3653&lt;0,"⛔ عجز / زيادة مصروفات "&amp;TEXT(-P3653,"#,##0"),IF(COUNTIFS($B$8:$B$5007,B3653,$A$8:$A$5007,"مصروف",$I$8:$I$5007,"&lt;&gt;مرفوض",$K$8:$K$5007,"&lt;&gt;نعم")&gt;0,"⚠ "&amp;COUNTIFS($B$8:$B$5007,B3653,$A$8:$A$5007,"مصروف",$I$8:$I$5007,"&lt;&gt;مرفوض",$K$8:$K$5007,"&lt;&gt;نعم")&amp;" مصروف غير مسوى",IF(L3653="تمت التسوية",IF(P3653=0,"✔ متوازنة وتمت التسوية","✔ تمت التسوية – متبقي "&amp;TEXT(P3653,"#,##0")),IF(P3653&gt;0,"متبقي "&amp;TEXT(P3653,"#,##0"),"✔ متوازنة"))))),IF(R3653=0,"⚠ أضف سطر عهدة أولًا",IF(OR(C3653="",N(G3653)=0),"⚠ أكمل التاريخ والقيمة",IF(S3653="","⚠ التاريخ خارج السنة المالية",IF(H3653="","⚠ اختر بند الموازنة",IF(I3653="مرفوض","✖ مرفوض من المدير",IF(I3653&lt;&gt;"موافق","⏳ بانتظار موافقة المدير",IF(K3653&lt;&gt;"نعم","⚠ غير مسوى مع الحسابات","✔ معتمد ومسوى")))))))))</f>
        <v/>
      </c>
      <c r="R3653">
        <f>N(R3652)+IF(A3653="عهدة",1,0)</f>
        <v/>
      </c>
      <c r="S3653">
        <f>IF(C3653="","",IF(AND(C3653&gt;=DATE(2026,9,1),C3653&lt;=DATE(2027,8,31)),(YEAR(C3653)-2026)*12+MONTH(C3653)-8,""))</f>
        <v/>
      </c>
      <c r="T3653">
        <f>IF(AND(A3653="مصروف",R3653&gt;0,I3653="موافق",S3653&lt;&gt;"",H3653&lt;&gt;""),N(G3653),0)</f>
        <v/>
      </c>
    </row>
    <row r="3654">
      <c r="A3654" s="19" t="n"/>
      <c r="B3654" s="20">
        <f>IF(A3654="","",IF(R3654=0,"⚠ أضف سطر عهدة أولًا","BDR-"&amp;TEXT(R3654,"000")))</f>
        <v/>
      </c>
      <c r="C3654" s="21" t="n"/>
      <c r="D3654" s="20">
        <f>IF(C3654="","",IF(S3654="","خارج السنة المالية",INDEX(القوائم!$D$2:$D$13,S3654)))</f>
        <v/>
      </c>
      <c r="E3654" s="22" t="n"/>
      <c r="F3654" s="23" t="n"/>
      <c r="G3654" s="23" t="n"/>
      <c r="H3654" s="22" t="n"/>
      <c r="I3654" s="19" t="n"/>
      <c r="J3654" s="21" t="n"/>
      <c r="K3654" s="19" t="n"/>
      <c r="L3654" s="19" t="n"/>
      <c r="M3654" s="21" t="n"/>
      <c r="N3654" s="22" t="n"/>
      <c r="O3654" s="24">
        <f>IF(A3654&lt;&gt;"عهدة","",SUMIFS($G$8:$G$5007,$B$8:$B$5007,B3654,$A$8:$A$5007,"مصروف",$I$8:$I$5007,"&lt;&gt;مرفوض"))</f>
        <v/>
      </c>
      <c r="P3654" s="25">
        <f>IF(A3654&lt;&gt;"عهدة","",N(F3654)-O3654)</f>
        <v/>
      </c>
      <c r="Q3654" s="26">
        <f>IF(A3654="","",IF(A3654="عهدة",IF(N(F3654)=0,"⚠ أدخل قيمة العهدة",IF(P3654&lt;0,"⛔ عجز / زيادة مصروفات "&amp;TEXT(-P3654,"#,##0"),IF(COUNTIFS($B$8:$B$5007,B3654,$A$8:$A$5007,"مصروف",$I$8:$I$5007,"&lt;&gt;مرفوض",$K$8:$K$5007,"&lt;&gt;نعم")&gt;0,"⚠ "&amp;COUNTIFS($B$8:$B$5007,B3654,$A$8:$A$5007,"مصروف",$I$8:$I$5007,"&lt;&gt;مرفوض",$K$8:$K$5007,"&lt;&gt;نعم")&amp;" مصروف غير مسوى",IF(L3654="تمت التسوية",IF(P3654=0,"✔ متوازنة وتمت التسوية","✔ تمت التسوية – متبقي "&amp;TEXT(P3654,"#,##0")),IF(P3654&gt;0,"متبقي "&amp;TEXT(P3654,"#,##0"),"✔ متوازنة"))))),IF(R3654=0,"⚠ أضف سطر عهدة أولًا",IF(OR(C3654="",N(G3654)=0),"⚠ أكمل التاريخ والقيمة",IF(S3654="","⚠ التاريخ خارج السنة المالية",IF(H3654="","⚠ اختر بند الموازنة",IF(I3654="مرفوض","✖ مرفوض من المدير",IF(I3654&lt;&gt;"موافق","⏳ بانتظار موافقة المدير",IF(K3654&lt;&gt;"نعم","⚠ غير مسوى مع الحسابات","✔ معتمد ومسوى")))))))))</f>
        <v/>
      </c>
      <c r="R3654">
        <f>N(R3653)+IF(A3654="عهدة",1,0)</f>
        <v/>
      </c>
      <c r="S3654">
        <f>IF(C3654="","",IF(AND(C3654&gt;=DATE(2026,9,1),C3654&lt;=DATE(2027,8,31)),(YEAR(C3654)-2026)*12+MONTH(C3654)-8,""))</f>
        <v/>
      </c>
      <c r="T3654">
        <f>IF(AND(A3654="مصروف",R3654&gt;0,I3654="موافق",S3654&lt;&gt;"",H3654&lt;&gt;""),N(G3654),0)</f>
        <v/>
      </c>
    </row>
    <row r="3655">
      <c r="A3655" s="19" t="n"/>
      <c r="B3655" s="20">
        <f>IF(A3655="","",IF(R3655=0,"⚠ أضف سطر عهدة أولًا","BDR-"&amp;TEXT(R3655,"000")))</f>
        <v/>
      </c>
      <c r="C3655" s="21" t="n"/>
      <c r="D3655" s="20">
        <f>IF(C3655="","",IF(S3655="","خارج السنة المالية",INDEX(القوائم!$D$2:$D$13,S3655)))</f>
        <v/>
      </c>
      <c r="E3655" s="22" t="n"/>
      <c r="F3655" s="23" t="n"/>
      <c r="G3655" s="23" t="n"/>
      <c r="H3655" s="22" t="n"/>
      <c r="I3655" s="19" t="n"/>
      <c r="J3655" s="21" t="n"/>
      <c r="K3655" s="19" t="n"/>
      <c r="L3655" s="19" t="n"/>
      <c r="M3655" s="21" t="n"/>
      <c r="N3655" s="22" t="n"/>
      <c r="O3655" s="24">
        <f>IF(A3655&lt;&gt;"عهدة","",SUMIFS($G$8:$G$5007,$B$8:$B$5007,B3655,$A$8:$A$5007,"مصروف",$I$8:$I$5007,"&lt;&gt;مرفوض"))</f>
        <v/>
      </c>
      <c r="P3655" s="25">
        <f>IF(A3655&lt;&gt;"عهدة","",N(F3655)-O3655)</f>
        <v/>
      </c>
      <c r="Q3655" s="26">
        <f>IF(A3655="","",IF(A3655="عهدة",IF(N(F3655)=0,"⚠ أدخل قيمة العهدة",IF(P3655&lt;0,"⛔ عجز / زيادة مصروفات "&amp;TEXT(-P3655,"#,##0"),IF(COUNTIFS($B$8:$B$5007,B3655,$A$8:$A$5007,"مصروف",$I$8:$I$5007,"&lt;&gt;مرفوض",$K$8:$K$5007,"&lt;&gt;نعم")&gt;0,"⚠ "&amp;COUNTIFS($B$8:$B$5007,B3655,$A$8:$A$5007,"مصروف",$I$8:$I$5007,"&lt;&gt;مرفوض",$K$8:$K$5007,"&lt;&gt;نعم")&amp;" مصروف غير مسوى",IF(L3655="تمت التسوية",IF(P3655=0,"✔ متوازنة وتمت التسوية","✔ تمت التسوية – متبقي "&amp;TEXT(P3655,"#,##0")),IF(P3655&gt;0,"متبقي "&amp;TEXT(P3655,"#,##0"),"✔ متوازنة"))))),IF(R3655=0,"⚠ أضف سطر عهدة أولًا",IF(OR(C3655="",N(G3655)=0),"⚠ أكمل التاريخ والقيمة",IF(S3655="","⚠ التاريخ خارج السنة المالية",IF(H3655="","⚠ اختر بند الموازنة",IF(I3655="مرفوض","✖ مرفوض من المدير",IF(I3655&lt;&gt;"موافق","⏳ بانتظار موافقة المدير",IF(K3655&lt;&gt;"نعم","⚠ غير مسوى مع الحسابات","✔ معتمد ومسوى")))))))))</f>
        <v/>
      </c>
      <c r="R3655">
        <f>N(R3654)+IF(A3655="عهدة",1,0)</f>
        <v/>
      </c>
      <c r="S3655">
        <f>IF(C3655="","",IF(AND(C3655&gt;=DATE(2026,9,1),C3655&lt;=DATE(2027,8,31)),(YEAR(C3655)-2026)*12+MONTH(C3655)-8,""))</f>
        <v/>
      </c>
      <c r="T3655">
        <f>IF(AND(A3655="مصروف",R3655&gt;0,I3655="موافق",S3655&lt;&gt;"",H3655&lt;&gt;""),N(G3655),0)</f>
        <v/>
      </c>
    </row>
    <row r="3656">
      <c r="A3656" s="19" t="n"/>
      <c r="B3656" s="20">
        <f>IF(A3656="","",IF(R3656=0,"⚠ أضف سطر عهدة أولًا","BDR-"&amp;TEXT(R3656,"000")))</f>
        <v/>
      </c>
      <c r="C3656" s="21" t="n"/>
      <c r="D3656" s="20">
        <f>IF(C3656="","",IF(S3656="","خارج السنة المالية",INDEX(القوائم!$D$2:$D$13,S3656)))</f>
        <v/>
      </c>
      <c r="E3656" s="22" t="n"/>
      <c r="F3656" s="23" t="n"/>
      <c r="G3656" s="23" t="n"/>
      <c r="H3656" s="22" t="n"/>
      <c r="I3656" s="19" t="n"/>
      <c r="J3656" s="21" t="n"/>
      <c r="K3656" s="19" t="n"/>
      <c r="L3656" s="19" t="n"/>
      <c r="M3656" s="21" t="n"/>
      <c r="N3656" s="22" t="n"/>
      <c r="O3656" s="24">
        <f>IF(A3656&lt;&gt;"عهدة","",SUMIFS($G$8:$G$5007,$B$8:$B$5007,B3656,$A$8:$A$5007,"مصروف",$I$8:$I$5007,"&lt;&gt;مرفوض"))</f>
        <v/>
      </c>
      <c r="P3656" s="25">
        <f>IF(A3656&lt;&gt;"عهدة","",N(F3656)-O3656)</f>
        <v/>
      </c>
      <c r="Q3656" s="26">
        <f>IF(A3656="","",IF(A3656="عهدة",IF(N(F3656)=0,"⚠ أدخل قيمة العهدة",IF(P3656&lt;0,"⛔ عجز / زيادة مصروفات "&amp;TEXT(-P3656,"#,##0"),IF(COUNTIFS($B$8:$B$5007,B3656,$A$8:$A$5007,"مصروف",$I$8:$I$5007,"&lt;&gt;مرفوض",$K$8:$K$5007,"&lt;&gt;نعم")&gt;0,"⚠ "&amp;COUNTIFS($B$8:$B$5007,B3656,$A$8:$A$5007,"مصروف",$I$8:$I$5007,"&lt;&gt;مرفوض",$K$8:$K$5007,"&lt;&gt;نعم")&amp;" مصروف غير مسوى",IF(L3656="تمت التسوية",IF(P3656=0,"✔ متوازنة وتمت التسوية","✔ تمت التسوية – متبقي "&amp;TEXT(P3656,"#,##0")),IF(P3656&gt;0,"متبقي "&amp;TEXT(P3656,"#,##0"),"✔ متوازنة"))))),IF(R3656=0,"⚠ أضف سطر عهدة أولًا",IF(OR(C3656="",N(G3656)=0),"⚠ أكمل التاريخ والقيمة",IF(S3656="","⚠ التاريخ خارج السنة المالية",IF(H3656="","⚠ اختر بند الموازنة",IF(I3656="مرفوض","✖ مرفوض من المدير",IF(I3656&lt;&gt;"موافق","⏳ بانتظار موافقة المدير",IF(K3656&lt;&gt;"نعم","⚠ غير مسوى مع الحسابات","✔ معتمد ومسوى")))))))))</f>
        <v/>
      </c>
      <c r="R3656">
        <f>N(R3655)+IF(A3656="عهدة",1,0)</f>
        <v/>
      </c>
      <c r="S3656">
        <f>IF(C3656="","",IF(AND(C3656&gt;=DATE(2026,9,1),C3656&lt;=DATE(2027,8,31)),(YEAR(C3656)-2026)*12+MONTH(C3656)-8,""))</f>
        <v/>
      </c>
      <c r="T3656">
        <f>IF(AND(A3656="مصروف",R3656&gt;0,I3656="موافق",S3656&lt;&gt;"",H3656&lt;&gt;""),N(G3656),0)</f>
        <v/>
      </c>
    </row>
    <row r="3657">
      <c r="A3657" s="19" t="n"/>
      <c r="B3657" s="20">
        <f>IF(A3657="","",IF(R3657=0,"⚠ أضف سطر عهدة أولًا","BDR-"&amp;TEXT(R3657,"000")))</f>
        <v/>
      </c>
      <c r="C3657" s="21" t="n"/>
      <c r="D3657" s="20">
        <f>IF(C3657="","",IF(S3657="","خارج السنة المالية",INDEX(القوائم!$D$2:$D$13,S3657)))</f>
        <v/>
      </c>
      <c r="E3657" s="22" t="n"/>
      <c r="F3657" s="23" t="n"/>
      <c r="G3657" s="23" t="n"/>
      <c r="H3657" s="22" t="n"/>
      <c r="I3657" s="19" t="n"/>
      <c r="J3657" s="21" t="n"/>
      <c r="K3657" s="19" t="n"/>
      <c r="L3657" s="19" t="n"/>
      <c r="M3657" s="21" t="n"/>
      <c r="N3657" s="22" t="n"/>
      <c r="O3657" s="24">
        <f>IF(A3657&lt;&gt;"عهدة","",SUMIFS($G$8:$G$5007,$B$8:$B$5007,B3657,$A$8:$A$5007,"مصروف",$I$8:$I$5007,"&lt;&gt;مرفوض"))</f>
        <v/>
      </c>
      <c r="P3657" s="25">
        <f>IF(A3657&lt;&gt;"عهدة","",N(F3657)-O3657)</f>
        <v/>
      </c>
      <c r="Q3657" s="26">
        <f>IF(A3657="","",IF(A3657="عهدة",IF(N(F3657)=0,"⚠ أدخل قيمة العهدة",IF(P3657&lt;0,"⛔ عجز / زيادة مصروفات "&amp;TEXT(-P3657,"#,##0"),IF(COUNTIFS($B$8:$B$5007,B3657,$A$8:$A$5007,"مصروف",$I$8:$I$5007,"&lt;&gt;مرفوض",$K$8:$K$5007,"&lt;&gt;نعم")&gt;0,"⚠ "&amp;COUNTIFS($B$8:$B$5007,B3657,$A$8:$A$5007,"مصروف",$I$8:$I$5007,"&lt;&gt;مرفوض",$K$8:$K$5007,"&lt;&gt;نعم")&amp;" مصروف غير مسوى",IF(L3657="تمت التسوية",IF(P3657=0,"✔ متوازنة وتمت التسوية","✔ تمت التسوية – متبقي "&amp;TEXT(P3657,"#,##0")),IF(P3657&gt;0,"متبقي "&amp;TEXT(P3657,"#,##0"),"✔ متوازنة"))))),IF(R3657=0,"⚠ أضف سطر عهدة أولًا",IF(OR(C3657="",N(G3657)=0),"⚠ أكمل التاريخ والقيمة",IF(S3657="","⚠ التاريخ خارج السنة المالية",IF(H3657="","⚠ اختر بند الموازنة",IF(I3657="مرفوض","✖ مرفوض من المدير",IF(I3657&lt;&gt;"موافق","⏳ بانتظار موافقة المدير",IF(K3657&lt;&gt;"نعم","⚠ غير مسوى مع الحسابات","✔ معتمد ومسوى")))))))))</f>
        <v/>
      </c>
      <c r="R3657">
        <f>N(R3656)+IF(A3657="عهدة",1,0)</f>
        <v/>
      </c>
      <c r="S3657">
        <f>IF(C3657="","",IF(AND(C3657&gt;=DATE(2026,9,1),C3657&lt;=DATE(2027,8,31)),(YEAR(C3657)-2026)*12+MONTH(C3657)-8,""))</f>
        <v/>
      </c>
      <c r="T3657">
        <f>IF(AND(A3657="مصروف",R3657&gt;0,I3657="موافق",S3657&lt;&gt;"",H3657&lt;&gt;""),N(G3657),0)</f>
        <v/>
      </c>
    </row>
    <row r="3658">
      <c r="A3658" s="19" t="n"/>
      <c r="B3658" s="20">
        <f>IF(A3658="","",IF(R3658=0,"⚠ أضف سطر عهدة أولًا","BDR-"&amp;TEXT(R3658,"000")))</f>
        <v/>
      </c>
      <c r="C3658" s="21" t="n"/>
      <c r="D3658" s="20">
        <f>IF(C3658="","",IF(S3658="","خارج السنة المالية",INDEX(القوائم!$D$2:$D$13,S3658)))</f>
        <v/>
      </c>
      <c r="E3658" s="22" t="n"/>
      <c r="F3658" s="23" t="n"/>
      <c r="G3658" s="23" t="n"/>
      <c r="H3658" s="22" t="n"/>
      <c r="I3658" s="19" t="n"/>
      <c r="J3658" s="21" t="n"/>
      <c r="K3658" s="19" t="n"/>
      <c r="L3658" s="19" t="n"/>
      <c r="M3658" s="21" t="n"/>
      <c r="N3658" s="22" t="n"/>
      <c r="O3658" s="24">
        <f>IF(A3658&lt;&gt;"عهدة","",SUMIFS($G$8:$G$5007,$B$8:$B$5007,B3658,$A$8:$A$5007,"مصروف",$I$8:$I$5007,"&lt;&gt;مرفوض"))</f>
        <v/>
      </c>
      <c r="P3658" s="25">
        <f>IF(A3658&lt;&gt;"عهدة","",N(F3658)-O3658)</f>
        <v/>
      </c>
      <c r="Q3658" s="26">
        <f>IF(A3658="","",IF(A3658="عهدة",IF(N(F3658)=0,"⚠ أدخل قيمة العهدة",IF(P3658&lt;0,"⛔ عجز / زيادة مصروفات "&amp;TEXT(-P3658,"#,##0"),IF(COUNTIFS($B$8:$B$5007,B3658,$A$8:$A$5007,"مصروف",$I$8:$I$5007,"&lt;&gt;مرفوض",$K$8:$K$5007,"&lt;&gt;نعم")&gt;0,"⚠ "&amp;COUNTIFS($B$8:$B$5007,B3658,$A$8:$A$5007,"مصروف",$I$8:$I$5007,"&lt;&gt;مرفوض",$K$8:$K$5007,"&lt;&gt;نعم")&amp;" مصروف غير مسوى",IF(L3658="تمت التسوية",IF(P3658=0,"✔ متوازنة وتمت التسوية","✔ تمت التسوية – متبقي "&amp;TEXT(P3658,"#,##0")),IF(P3658&gt;0,"متبقي "&amp;TEXT(P3658,"#,##0"),"✔ متوازنة"))))),IF(R3658=0,"⚠ أضف سطر عهدة أولًا",IF(OR(C3658="",N(G3658)=0),"⚠ أكمل التاريخ والقيمة",IF(S3658="","⚠ التاريخ خارج السنة المالية",IF(H3658="","⚠ اختر بند الموازنة",IF(I3658="مرفوض","✖ مرفوض من المدير",IF(I3658&lt;&gt;"موافق","⏳ بانتظار موافقة المدير",IF(K3658&lt;&gt;"نعم","⚠ غير مسوى مع الحسابات","✔ معتمد ومسوى")))))))))</f>
        <v/>
      </c>
      <c r="R3658">
        <f>N(R3657)+IF(A3658="عهدة",1,0)</f>
        <v/>
      </c>
      <c r="S3658">
        <f>IF(C3658="","",IF(AND(C3658&gt;=DATE(2026,9,1),C3658&lt;=DATE(2027,8,31)),(YEAR(C3658)-2026)*12+MONTH(C3658)-8,""))</f>
        <v/>
      </c>
      <c r="T3658">
        <f>IF(AND(A3658="مصروف",R3658&gt;0,I3658="موافق",S3658&lt;&gt;"",H3658&lt;&gt;""),N(G3658),0)</f>
        <v/>
      </c>
    </row>
    <row r="3659">
      <c r="A3659" s="19" t="n"/>
      <c r="B3659" s="20">
        <f>IF(A3659="","",IF(R3659=0,"⚠ أضف سطر عهدة أولًا","BDR-"&amp;TEXT(R3659,"000")))</f>
        <v/>
      </c>
      <c r="C3659" s="21" t="n"/>
      <c r="D3659" s="20">
        <f>IF(C3659="","",IF(S3659="","خارج السنة المالية",INDEX(القوائم!$D$2:$D$13,S3659)))</f>
        <v/>
      </c>
      <c r="E3659" s="22" t="n"/>
      <c r="F3659" s="23" t="n"/>
      <c r="G3659" s="23" t="n"/>
      <c r="H3659" s="22" t="n"/>
      <c r="I3659" s="19" t="n"/>
      <c r="J3659" s="21" t="n"/>
      <c r="K3659" s="19" t="n"/>
      <c r="L3659" s="19" t="n"/>
      <c r="M3659" s="21" t="n"/>
      <c r="N3659" s="22" t="n"/>
      <c r="O3659" s="24">
        <f>IF(A3659&lt;&gt;"عهدة","",SUMIFS($G$8:$G$5007,$B$8:$B$5007,B3659,$A$8:$A$5007,"مصروف",$I$8:$I$5007,"&lt;&gt;مرفوض"))</f>
        <v/>
      </c>
      <c r="P3659" s="25">
        <f>IF(A3659&lt;&gt;"عهدة","",N(F3659)-O3659)</f>
        <v/>
      </c>
      <c r="Q3659" s="26">
        <f>IF(A3659="","",IF(A3659="عهدة",IF(N(F3659)=0,"⚠ أدخل قيمة العهدة",IF(P3659&lt;0,"⛔ عجز / زيادة مصروفات "&amp;TEXT(-P3659,"#,##0"),IF(COUNTIFS($B$8:$B$5007,B3659,$A$8:$A$5007,"مصروف",$I$8:$I$5007,"&lt;&gt;مرفوض",$K$8:$K$5007,"&lt;&gt;نعم")&gt;0,"⚠ "&amp;COUNTIFS($B$8:$B$5007,B3659,$A$8:$A$5007,"مصروف",$I$8:$I$5007,"&lt;&gt;مرفوض",$K$8:$K$5007,"&lt;&gt;نعم")&amp;" مصروف غير مسوى",IF(L3659="تمت التسوية",IF(P3659=0,"✔ متوازنة وتمت التسوية","✔ تمت التسوية – متبقي "&amp;TEXT(P3659,"#,##0")),IF(P3659&gt;0,"متبقي "&amp;TEXT(P3659,"#,##0"),"✔ متوازنة"))))),IF(R3659=0,"⚠ أضف سطر عهدة أولًا",IF(OR(C3659="",N(G3659)=0),"⚠ أكمل التاريخ والقيمة",IF(S3659="","⚠ التاريخ خارج السنة المالية",IF(H3659="","⚠ اختر بند الموازنة",IF(I3659="مرفوض","✖ مرفوض من المدير",IF(I3659&lt;&gt;"موافق","⏳ بانتظار موافقة المدير",IF(K3659&lt;&gt;"نعم","⚠ غير مسوى مع الحسابات","✔ معتمد ومسوى")))))))))</f>
        <v/>
      </c>
      <c r="R3659">
        <f>N(R3658)+IF(A3659="عهدة",1,0)</f>
        <v/>
      </c>
      <c r="S3659">
        <f>IF(C3659="","",IF(AND(C3659&gt;=DATE(2026,9,1),C3659&lt;=DATE(2027,8,31)),(YEAR(C3659)-2026)*12+MONTH(C3659)-8,""))</f>
        <v/>
      </c>
      <c r="T3659">
        <f>IF(AND(A3659="مصروف",R3659&gt;0,I3659="موافق",S3659&lt;&gt;"",H3659&lt;&gt;""),N(G3659),0)</f>
        <v/>
      </c>
    </row>
    <row r="3660">
      <c r="A3660" s="19" t="n"/>
      <c r="B3660" s="20">
        <f>IF(A3660="","",IF(R3660=0,"⚠ أضف سطر عهدة أولًا","BDR-"&amp;TEXT(R3660,"000")))</f>
        <v/>
      </c>
      <c r="C3660" s="21" t="n"/>
      <c r="D3660" s="20">
        <f>IF(C3660="","",IF(S3660="","خارج السنة المالية",INDEX(القوائم!$D$2:$D$13,S3660)))</f>
        <v/>
      </c>
      <c r="E3660" s="22" t="n"/>
      <c r="F3660" s="23" t="n"/>
      <c r="G3660" s="23" t="n"/>
      <c r="H3660" s="22" t="n"/>
      <c r="I3660" s="19" t="n"/>
      <c r="J3660" s="21" t="n"/>
      <c r="K3660" s="19" t="n"/>
      <c r="L3660" s="19" t="n"/>
      <c r="M3660" s="21" t="n"/>
      <c r="N3660" s="22" t="n"/>
      <c r="O3660" s="24">
        <f>IF(A3660&lt;&gt;"عهدة","",SUMIFS($G$8:$G$5007,$B$8:$B$5007,B3660,$A$8:$A$5007,"مصروف",$I$8:$I$5007,"&lt;&gt;مرفوض"))</f>
        <v/>
      </c>
      <c r="P3660" s="25">
        <f>IF(A3660&lt;&gt;"عهدة","",N(F3660)-O3660)</f>
        <v/>
      </c>
      <c r="Q3660" s="26">
        <f>IF(A3660="","",IF(A3660="عهدة",IF(N(F3660)=0,"⚠ أدخل قيمة العهدة",IF(P3660&lt;0,"⛔ عجز / زيادة مصروفات "&amp;TEXT(-P3660,"#,##0"),IF(COUNTIFS($B$8:$B$5007,B3660,$A$8:$A$5007,"مصروف",$I$8:$I$5007,"&lt;&gt;مرفوض",$K$8:$K$5007,"&lt;&gt;نعم")&gt;0,"⚠ "&amp;COUNTIFS($B$8:$B$5007,B3660,$A$8:$A$5007,"مصروف",$I$8:$I$5007,"&lt;&gt;مرفوض",$K$8:$K$5007,"&lt;&gt;نعم")&amp;" مصروف غير مسوى",IF(L3660="تمت التسوية",IF(P3660=0,"✔ متوازنة وتمت التسوية","✔ تمت التسوية – متبقي "&amp;TEXT(P3660,"#,##0")),IF(P3660&gt;0,"متبقي "&amp;TEXT(P3660,"#,##0"),"✔ متوازنة"))))),IF(R3660=0,"⚠ أضف سطر عهدة أولًا",IF(OR(C3660="",N(G3660)=0),"⚠ أكمل التاريخ والقيمة",IF(S3660="","⚠ التاريخ خارج السنة المالية",IF(H3660="","⚠ اختر بند الموازنة",IF(I3660="مرفوض","✖ مرفوض من المدير",IF(I3660&lt;&gt;"موافق","⏳ بانتظار موافقة المدير",IF(K3660&lt;&gt;"نعم","⚠ غير مسوى مع الحسابات","✔ معتمد ومسوى")))))))))</f>
        <v/>
      </c>
      <c r="R3660">
        <f>N(R3659)+IF(A3660="عهدة",1,0)</f>
        <v/>
      </c>
      <c r="S3660">
        <f>IF(C3660="","",IF(AND(C3660&gt;=DATE(2026,9,1),C3660&lt;=DATE(2027,8,31)),(YEAR(C3660)-2026)*12+MONTH(C3660)-8,""))</f>
        <v/>
      </c>
      <c r="T3660">
        <f>IF(AND(A3660="مصروف",R3660&gt;0,I3660="موافق",S3660&lt;&gt;"",H3660&lt;&gt;""),N(G3660),0)</f>
        <v/>
      </c>
    </row>
    <row r="3661">
      <c r="A3661" s="19" t="n"/>
      <c r="B3661" s="20">
        <f>IF(A3661="","",IF(R3661=0,"⚠ أضف سطر عهدة أولًا","BDR-"&amp;TEXT(R3661,"000")))</f>
        <v/>
      </c>
      <c r="C3661" s="21" t="n"/>
      <c r="D3661" s="20">
        <f>IF(C3661="","",IF(S3661="","خارج السنة المالية",INDEX(القوائم!$D$2:$D$13,S3661)))</f>
        <v/>
      </c>
      <c r="E3661" s="22" t="n"/>
      <c r="F3661" s="23" t="n"/>
      <c r="G3661" s="23" t="n"/>
      <c r="H3661" s="22" t="n"/>
      <c r="I3661" s="19" t="n"/>
      <c r="J3661" s="21" t="n"/>
      <c r="K3661" s="19" t="n"/>
      <c r="L3661" s="19" t="n"/>
      <c r="M3661" s="21" t="n"/>
      <c r="N3661" s="22" t="n"/>
      <c r="O3661" s="24">
        <f>IF(A3661&lt;&gt;"عهدة","",SUMIFS($G$8:$G$5007,$B$8:$B$5007,B3661,$A$8:$A$5007,"مصروف",$I$8:$I$5007,"&lt;&gt;مرفوض"))</f>
        <v/>
      </c>
      <c r="P3661" s="25">
        <f>IF(A3661&lt;&gt;"عهدة","",N(F3661)-O3661)</f>
        <v/>
      </c>
      <c r="Q3661" s="26">
        <f>IF(A3661="","",IF(A3661="عهدة",IF(N(F3661)=0,"⚠ أدخل قيمة العهدة",IF(P3661&lt;0,"⛔ عجز / زيادة مصروفات "&amp;TEXT(-P3661,"#,##0"),IF(COUNTIFS($B$8:$B$5007,B3661,$A$8:$A$5007,"مصروف",$I$8:$I$5007,"&lt;&gt;مرفوض",$K$8:$K$5007,"&lt;&gt;نعم")&gt;0,"⚠ "&amp;COUNTIFS($B$8:$B$5007,B3661,$A$8:$A$5007,"مصروف",$I$8:$I$5007,"&lt;&gt;مرفوض",$K$8:$K$5007,"&lt;&gt;نعم")&amp;" مصروف غير مسوى",IF(L3661="تمت التسوية",IF(P3661=0,"✔ متوازنة وتمت التسوية","✔ تمت التسوية – متبقي "&amp;TEXT(P3661,"#,##0")),IF(P3661&gt;0,"متبقي "&amp;TEXT(P3661,"#,##0"),"✔ متوازنة"))))),IF(R3661=0,"⚠ أضف سطر عهدة أولًا",IF(OR(C3661="",N(G3661)=0),"⚠ أكمل التاريخ والقيمة",IF(S3661="","⚠ التاريخ خارج السنة المالية",IF(H3661="","⚠ اختر بند الموازنة",IF(I3661="مرفوض","✖ مرفوض من المدير",IF(I3661&lt;&gt;"موافق","⏳ بانتظار موافقة المدير",IF(K3661&lt;&gt;"نعم","⚠ غير مسوى مع الحسابات","✔ معتمد ومسوى")))))))))</f>
        <v/>
      </c>
      <c r="R3661">
        <f>N(R3660)+IF(A3661="عهدة",1,0)</f>
        <v/>
      </c>
      <c r="S3661">
        <f>IF(C3661="","",IF(AND(C3661&gt;=DATE(2026,9,1),C3661&lt;=DATE(2027,8,31)),(YEAR(C3661)-2026)*12+MONTH(C3661)-8,""))</f>
        <v/>
      </c>
      <c r="T3661">
        <f>IF(AND(A3661="مصروف",R3661&gt;0,I3661="موافق",S3661&lt;&gt;"",H3661&lt;&gt;""),N(G3661),0)</f>
        <v/>
      </c>
    </row>
    <row r="3662">
      <c r="A3662" s="19" t="n"/>
      <c r="B3662" s="20">
        <f>IF(A3662="","",IF(R3662=0,"⚠ أضف سطر عهدة أولًا","BDR-"&amp;TEXT(R3662,"000")))</f>
        <v/>
      </c>
      <c r="C3662" s="21" t="n"/>
      <c r="D3662" s="20">
        <f>IF(C3662="","",IF(S3662="","خارج السنة المالية",INDEX(القوائم!$D$2:$D$13,S3662)))</f>
        <v/>
      </c>
      <c r="E3662" s="22" t="n"/>
      <c r="F3662" s="23" t="n"/>
      <c r="G3662" s="23" t="n"/>
      <c r="H3662" s="22" t="n"/>
      <c r="I3662" s="19" t="n"/>
      <c r="J3662" s="21" t="n"/>
      <c r="K3662" s="19" t="n"/>
      <c r="L3662" s="19" t="n"/>
      <c r="M3662" s="21" t="n"/>
      <c r="N3662" s="22" t="n"/>
      <c r="O3662" s="24">
        <f>IF(A3662&lt;&gt;"عهدة","",SUMIFS($G$8:$G$5007,$B$8:$B$5007,B3662,$A$8:$A$5007,"مصروف",$I$8:$I$5007,"&lt;&gt;مرفوض"))</f>
        <v/>
      </c>
      <c r="P3662" s="25">
        <f>IF(A3662&lt;&gt;"عهدة","",N(F3662)-O3662)</f>
        <v/>
      </c>
      <c r="Q3662" s="26">
        <f>IF(A3662="","",IF(A3662="عهدة",IF(N(F3662)=0,"⚠ أدخل قيمة العهدة",IF(P3662&lt;0,"⛔ عجز / زيادة مصروفات "&amp;TEXT(-P3662,"#,##0"),IF(COUNTIFS($B$8:$B$5007,B3662,$A$8:$A$5007,"مصروف",$I$8:$I$5007,"&lt;&gt;مرفوض",$K$8:$K$5007,"&lt;&gt;نعم")&gt;0,"⚠ "&amp;COUNTIFS($B$8:$B$5007,B3662,$A$8:$A$5007,"مصروف",$I$8:$I$5007,"&lt;&gt;مرفوض",$K$8:$K$5007,"&lt;&gt;نعم")&amp;" مصروف غير مسوى",IF(L3662="تمت التسوية",IF(P3662=0,"✔ متوازنة وتمت التسوية","✔ تمت التسوية – متبقي "&amp;TEXT(P3662,"#,##0")),IF(P3662&gt;0,"متبقي "&amp;TEXT(P3662,"#,##0"),"✔ متوازنة"))))),IF(R3662=0,"⚠ أضف سطر عهدة أولًا",IF(OR(C3662="",N(G3662)=0),"⚠ أكمل التاريخ والقيمة",IF(S3662="","⚠ التاريخ خارج السنة المالية",IF(H3662="","⚠ اختر بند الموازنة",IF(I3662="مرفوض","✖ مرفوض من المدير",IF(I3662&lt;&gt;"موافق","⏳ بانتظار موافقة المدير",IF(K3662&lt;&gt;"نعم","⚠ غير مسوى مع الحسابات","✔ معتمد ومسوى")))))))))</f>
        <v/>
      </c>
      <c r="R3662">
        <f>N(R3661)+IF(A3662="عهدة",1,0)</f>
        <v/>
      </c>
      <c r="S3662">
        <f>IF(C3662="","",IF(AND(C3662&gt;=DATE(2026,9,1),C3662&lt;=DATE(2027,8,31)),(YEAR(C3662)-2026)*12+MONTH(C3662)-8,""))</f>
        <v/>
      </c>
      <c r="T3662">
        <f>IF(AND(A3662="مصروف",R3662&gt;0,I3662="موافق",S3662&lt;&gt;"",H3662&lt;&gt;""),N(G3662),0)</f>
        <v/>
      </c>
    </row>
    <row r="3663">
      <c r="A3663" s="19" t="n"/>
      <c r="B3663" s="20">
        <f>IF(A3663="","",IF(R3663=0,"⚠ أضف سطر عهدة أولًا","BDR-"&amp;TEXT(R3663,"000")))</f>
        <v/>
      </c>
      <c r="C3663" s="21" t="n"/>
      <c r="D3663" s="20">
        <f>IF(C3663="","",IF(S3663="","خارج السنة المالية",INDEX(القوائم!$D$2:$D$13,S3663)))</f>
        <v/>
      </c>
      <c r="E3663" s="22" t="n"/>
      <c r="F3663" s="23" t="n"/>
      <c r="G3663" s="23" t="n"/>
      <c r="H3663" s="22" t="n"/>
      <c r="I3663" s="19" t="n"/>
      <c r="J3663" s="21" t="n"/>
      <c r="K3663" s="19" t="n"/>
      <c r="L3663" s="19" t="n"/>
      <c r="M3663" s="21" t="n"/>
      <c r="N3663" s="22" t="n"/>
      <c r="O3663" s="24">
        <f>IF(A3663&lt;&gt;"عهدة","",SUMIFS($G$8:$G$5007,$B$8:$B$5007,B3663,$A$8:$A$5007,"مصروف",$I$8:$I$5007,"&lt;&gt;مرفوض"))</f>
        <v/>
      </c>
      <c r="P3663" s="25">
        <f>IF(A3663&lt;&gt;"عهدة","",N(F3663)-O3663)</f>
        <v/>
      </c>
      <c r="Q3663" s="26">
        <f>IF(A3663="","",IF(A3663="عهدة",IF(N(F3663)=0,"⚠ أدخل قيمة العهدة",IF(P3663&lt;0,"⛔ عجز / زيادة مصروفات "&amp;TEXT(-P3663,"#,##0"),IF(COUNTIFS($B$8:$B$5007,B3663,$A$8:$A$5007,"مصروف",$I$8:$I$5007,"&lt;&gt;مرفوض",$K$8:$K$5007,"&lt;&gt;نعم")&gt;0,"⚠ "&amp;COUNTIFS($B$8:$B$5007,B3663,$A$8:$A$5007,"مصروف",$I$8:$I$5007,"&lt;&gt;مرفوض",$K$8:$K$5007,"&lt;&gt;نعم")&amp;" مصروف غير مسوى",IF(L3663="تمت التسوية",IF(P3663=0,"✔ متوازنة وتمت التسوية","✔ تمت التسوية – متبقي "&amp;TEXT(P3663,"#,##0")),IF(P3663&gt;0,"متبقي "&amp;TEXT(P3663,"#,##0"),"✔ متوازنة"))))),IF(R3663=0,"⚠ أضف سطر عهدة أولًا",IF(OR(C3663="",N(G3663)=0),"⚠ أكمل التاريخ والقيمة",IF(S3663="","⚠ التاريخ خارج السنة المالية",IF(H3663="","⚠ اختر بند الموازنة",IF(I3663="مرفوض","✖ مرفوض من المدير",IF(I3663&lt;&gt;"موافق","⏳ بانتظار موافقة المدير",IF(K3663&lt;&gt;"نعم","⚠ غير مسوى مع الحسابات","✔ معتمد ومسوى")))))))))</f>
        <v/>
      </c>
      <c r="R3663">
        <f>N(R3662)+IF(A3663="عهدة",1,0)</f>
        <v/>
      </c>
      <c r="S3663">
        <f>IF(C3663="","",IF(AND(C3663&gt;=DATE(2026,9,1),C3663&lt;=DATE(2027,8,31)),(YEAR(C3663)-2026)*12+MONTH(C3663)-8,""))</f>
        <v/>
      </c>
      <c r="T3663">
        <f>IF(AND(A3663="مصروف",R3663&gt;0,I3663="موافق",S3663&lt;&gt;"",H3663&lt;&gt;""),N(G3663),0)</f>
        <v/>
      </c>
    </row>
    <row r="3664">
      <c r="A3664" s="19" t="n"/>
      <c r="B3664" s="20">
        <f>IF(A3664="","",IF(R3664=0,"⚠ أضف سطر عهدة أولًا","BDR-"&amp;TEXT(R3664,"000")))</f>
        <v/>
      </c>
      <c r="C3664" s="21" t="n"/>
      <c r="D3664" s="20">
        <f>IF(C3664="","",IF(S3664="","خارج السنة المالية",INDEX(القوائم!$D$2:$D$13,S3664)))</f>
        <v/>
      </c>
      <c r="E3664" s="22" t="n"/>
      <c r="F3664" s="23" t="n"/>
      <c r="G3664" s="23" t="n"/>
      <c r="H3664" s="22" t="n"/>
      <c r="I3664" s="19" t="n"/>
      <c r="J3664" s="21" t="n"/>
      <c r="K3664" s="19" t="n"/>
      <c r="L3664" s="19" t="n"/>
      <c r="M3664" s="21" t="n"/>
      <c r="N3664" s="22" t="n"/>
      <c r="O3664" s="24">
        <f>IF(A3664&lt;&gt;"عهدة","",SUMIFS($G$8:$G$5007,$B$8:$B$5007,B3664,$A$8:$A$5007,"مصروف",$I$8:$I$5007,"&lt;&gt;مرفوض"))</f>
        <v/>
      </c>
      <c r="P3664" s="25">
        <f>IF(A3664&lt;&gt;"عهدة","",N(F3664)-O3664)</f>
        <v/>
      </c>
      <c r="Q3664" s="26">
        <f>IF(A3664="","",IF(A3664="عهدة",IF(N(F3664)=0,"⚠ أدخل قيمة العهدة",IF(P3664&lt;0,"⛔ عجز / زيادة مصروفات "&amp;TEXT(-P3664,"#,##0"),IF(COUNTIFS($B$8:$B$5007,B3664,$A$8:$A$5007,"مصروف",$I$8:$I$5007,"&lt;&gt;مرفوض",$K$8:$K$5007,"&lt;&gt;نعم")&gt;0,"⚠ "&amp;COUNTIFS($B$8:$B$5007,B3664,$A$8:$A$5007,"مصروف",$I$8:$I$5007,"&lt;&gt;مرفوض",$K$8:$K$5007,"&lt;&gt;نعم")&amp;" مصروف غير مسوى",IF(L3664="تمت التسوية",IF(P3664=0,"✔ متوازنة وتمت التسوية","✔ تمت التسوية – متبقي "&amp;TEXT(P3664,"#,##0")),IF(P3664&gt;0,"متبقي "&amp;TEXT(P3664,"#,##0"),"✔ متوازنة"))))),IF(R3664=0,"⚠ أضف سطر عهدة أولًا",IF(OR(C3664="",N(G3664)=0),"⚠ أكمل التاريخ والقيمة",IF(S3664="","⚠ التاريخ خارج السنة المالية",IF(H3664="","⚠ اختر بند الموازنة",IF(I3664="مرفوض","✖ مرفوض من المدير",IF(I3664&lt;&gt;"موافق","⏳ بانتظار موافقة المدير",IF(K3664&lt;&gt;"نعم","⚠ غير مسوى مع الحسابات","✔ معتمد ومسوى")))))))))</f>
        <v/>
      </c>
      <c r="R3664">
        <f>N(R3663)+IF(A3664="عهدة",1,0)</f>
        <v/>
      </c>
      <c r="S3664">
        <f>IF(C3664="","",IF(AND(C3664&gt;=DATE(2026,9,1),C3664&lt;=DATE(2027,8,31)),(YEAR(C3664)-2026)*12+MONTH(C3664)-8,""))</f>
        <v/>
      </c>
      <c r="T3664">
        <f>IF(AND(A3664="مصروف",R3664&gt;0,I3664="موافق",S3664&lt;&gt;"",H3664&lt;&gt;""),N(G3664),0)</f>
        <v/>
      </c>
    </row>
    <row r="3665">
      <c r="A3665" s="19" t="n"/>
      <c r="B3665" s="20">
        <f>IF(A3665="","",IF(R3665=0,"⚠ أضف سطر عهدة أولًا","BDR-"&amp;TEXT(R3665,"000")))</f>
        <v/>
      </c>
      <c r="C3665" s="21" t="n"/>
      <c r="D3665" s="20">
        <f>IF(C3665="","",IF(S3665="","خارج السنة المالية",INDEX(القوائم!$D$2:$D$13,S3665)))</f>
        <v/>
      </c>
      <c r="E3665" s="22" t="n"/>
      <c r="F3665" s="23" t="n"/>
      <c r="G3665" s="23" t="n"/>
      <c r="H3665" s="22" t="n"/>
      <c r="I3665" s="19" t="n"/>
      <c r="J3665" s="21" t="n"/>
      <c r="K3665" s="19" t="n"/>
      <c r="L3665" s="19" t="n"/>
      <c r="M3665" s="21" t="n"/>
      <c r="N3665" s="22" t="n"/>
      <c r="O3665" s="24">
        <f>IF(A3665&lt;&gt;"عهدة","",SUMIFS($G$8:$G$5007,$B$8:$B$5007,B3665,$A$8:$A$5007,"مصروف",$I$8:$I$5007,"&lt;&gt;مرفوض"))</f>
        <v/>
      </c>
      <c r="P3665" s="25">
        <f>IF(A3665&lt;&gt;"عهدة","",N(F3665)-O3665)</f>
        <v/>
      </c>
      <c r="Q3665" s="26">
        <f>IF(A3665="","",IF(A3665="عهدة",IF(N(F3665)=0,"⚠ أدخل قيمة العهدة",IF(P3665&lt;0,"⛔ عجز / زيادة مصروفات "&amp;TEXT(-P3665,"#,##0"),IF(COUNTIFS($B$8:$B$5007,B3665,$A$8:$A$5007,"مصروف",$I$8:$I$5007,"&lt;&gt;مرفوض",$K$8:$K$5007,"&lt;&gt;نعم")&gt;0,"⚠ "&amp;COUNTIFS($B$8:$B$5007,B3665,$A$8:$A$5007,"مصروف",$I$8:$I$5007,"&lt;&gt;مرفوض",$K$8:$K$5007,"&lt;&gt;نعم")&amp;" مصروف غير مسوى",IF(L3665="تمت التسوية",IF(P3665=0,"✔ متوازنة وتمت التسوية","✔ تمت التسوية – متبقي "&amp;TEXT(P3665,"#,##0")),IF(P3665&gt;0,"متبقي "&amp;TEXT(P3665,"#,##0"),"✔ متوازنة"))))),IF(R3665=0,"⚠ أضف سطر عهدة أولًا",IF(OR(C3665="",N(G3665)=0),"⚠ أكمل التاريخ والقيمة",IF(S3665="","⚠ التاريخ خارج السنة المالية",IF(H3665="","⚠ اختر بند الموازنة",IF(I3665="مرفوض","✖ مرفوض من المدير",IF(I3665&lt;&gt;"موافق","⏳ بانتظار موافقة المدير",IF(K3665&lt;&gt;"نعم","⚠ غير مسوى مع الحسابات","✔ معتمد ومسوى")))))))))</f>
        <v/>
      </c>
      <c r="R3665">
        <f>N(R3664)+IF(A3665="عهدة",1,0)</f>
        <v/>
      </c>
      <c r="S3665">
        <f>IF(C3665="","",IF(AND(C3665&gt;=DATE(2026,9,1),C3665&lt;=DATE(2027,8,31)),(YEAR(C3665)-2026)*12+MONTH(C3665)-8,""))</f>
        <v/>
      </c>
      <c r="T3665">
        <f>IF(AND(A3665="مصروف",R3665&gt;0,I3665="موافق",S3665&lt;&gt;"",H3665&lt;&gt;""),N(G3665),0)</f>
        <v/>
      </c>
    </row>
    <row r="3666">
      <c r="A3666" s="19" t="n"/>
      <c r="B3666" s="20">
        <f>IF(A3666="","",IF(R3666=0,"⚠ أضف سطر عهدة أولًا","BDR-"&amp;TEXT(R3666,"000")))</f>
        <v/>
      </c>
      <c r="C3666" s="21" t="n"/>
      <c r="D3666" s="20">
        <f>IF(C3666="","",IF(S3666="","خارج السنة المالية",INDEX(القوائم!$D$2:$D$13,S3666)))</f>
        <v/>
      </c>
      <c r="E3666" s="22" t="n"/>
      <c r="F3666" s="23" t="n"/>
      <c r="G3666" s="23" t="n"/>
      <c r="H3666" s="22" t="n"/>
      <c r="I3666" s="19" t="n"/>
      <c r="J3666" s="21" t="n"/>
      <c r="K3666" s="19" t="n"/>
      <c r="L3666" s="19" t="n"/>
      <c r="M3666" s="21" t="n"/>
      <c r="N3666" s="22" t="n"/>
      <c r="O3666" s="24">
        <f>IF(A3666&lt;&gt;"عهدة","",SUMIFS($G$8:$G$5007,$B$8:$B$5007,B3666,$A$8:$A$5007,"مصروف",$I$8:$I$5007,"&lt;&gt;مرفوض"))</f>
        <v/>
      </c>
      <c r="P3666" s="25">
        <f>IF(A3666&lt;&gt;"عهدة","",N(F3666)-O3666)</f>
        <v/>
      </c>
      <c r="Q3666" s="26">
        <f>IF(A3666="","",IF(A3666="عهدة",IF(N(F3666)=0,"⚠ أدخل قيمة العهدة",IF(P3666&lt;0,"⛔ عجز / زيادة مصروفات "&amp;TEXT(-P3666,"#,##0"),IF(COUNTIFS($B$8:$B$5007,B3666,$A$8:$A$5007,"مصروف",$I$8:$I$5007,"&lt;&gt;مرفوض",$K$8:$K$5007,"&lt;&gt;نعم")&gt;0,"⚠ "&amp;COUNTIFS($B$8:$B$5007,B3666,$A$8:$A$5007,"مصروف",$I$8:$I$5007,"&lt;&gt;مرفوض",$K$8:$K$5007,"&lt;&gt;نعم")&amp;" مصروف غير مسوى",IF(L3666="تمت التسوية",IF(P3666=0,"✔ متوازنة وتمت التسوية","✔ تمت التسوية – متبقي "&amp;TEXT(P3666,"#,##0")),IF(P3666&gt;0,"متبقي "&amp;TEXT(P3666,"#,##0"),"✔ متوازنة"))))),IF(R3666=0,"⚠ أضف سطر عهدة أولًا",IF(OR(C3666="",N(G3666)=0),"⚠ أكمل التاريخ والقيمة",IF(S3666="","⚠ التاريخ خارج السنة المالية",IF(H3666="","⚠ اختر بند الموازنة",IF(I3666="مرفوض","✖ مرفوض من المدير",IF(I3666&lt;&gt;"موافق","⏳ بانتظار موافقة المدير",IF(K3666&lt;&gt;"نعم","⚠ غير مسوى مع الحسابات","✔ معتمد ومسوى")))))))))</f>
        <v/>
      </c>
      <c r="R3666">
        <f>N(R3665)+IF(A3666="عهدة",1,0)</f>
        <v/>
      </c>
      <c r="S3666">
        <f>IF(C3666="","",IF(AND(C3666&gt;=DATE(2026,9,1),C3666&lt;=DATE(2027,8,31)),(YEAR(C3666)-2026)*12+MONTH(C3666)-8,""))</f>
        <v/>
      </c>
      <c r="T3666">
        <f>IF(AND(A3666="مصروف",R3666&gt;0,I3666="موافق",S3666&lt;&gt;"",H3666&lt;&gt;""),N(G3666),0)</f>
        <v/>
      </c>
    </row>
    <row r="3667">
      <c r="A3667" s="19" t="n"/>
      <c r="B3667" s="20">
        <f>IF(A3667="","",IF(R3667=0,"⚠ أضف سطر عهدة أولًا","BDR-"&amp;TEXT(R3667,"000")))</f>
        <v/>
      </c>
      <c r="C3667" s="21" t="n"/>
      <c r="D3667" s="20">
        <f>IF(C3667="","",IF(S3667="","خارج السنة المالية",INDEX(القوائم!$D$2:$D$13,S3667)))</f>
        <v/>
      </c>
      <c r="E3667" s="22" t="n"/>
      <c r="F3667" s="23" t="n"/>
      <c r="G3667" s="23" t="n"/>
      <c r="H3667" s="22" t="n"/>
      <c r="I3667" s="19" t="n"/>
      <c r="J3667" s="21" t="n"/>
      <c r="K3667" s="19" t="n"/>
      <c r="L3667" s="19" t="n"/>
      <c r="M3667" s="21" t="n"/>
      <c r="N3667" s="22" t="n"/>
      <c r="O3667" s="24">
        <f>IF(A3667&lt;&gt;"عهدة","",SUMIFS($G$8:$G$5007,$B$8:$B$5007,B3667,$A$8:$A$5007,"مصروف",$I$8:$I$5007,"&lt;&gt;مرفوض"))</f>
        <v/>
      </c>
      <c r="P3667" s="25">
        <f>IF(A3667&lt;&gt;"عهدة","",N(F3667)-O3667)</f>
        <v/>
      </c>
      <c r="Q3667" s="26">
        <f>IF(A3667="","",IF(A3667="عهدة",IF(N(F3667)=0,"⚠ أدخل قيمة العهدة",IF(P3667&lt;0,"⛔ عجز / زيادة مصروفات "&amp;TEXT(-P3667,"#,##0"),IF(COUNTIFS($B$8:$B$5007,B3667,$A$8:$A$5007,"مصروف",$I$8:$I$5007,"&lt;&gt;مرفوض",$K$8:$K$5007,"&lt;&gt;نعم")&gt;0,"⚠ "&amp;COUNTIFS($B$8:$B$5007,B3667,$A$8:$A$5007,"مصروف",$I$8:$I$5007,"&lt;&gt;مرفوض",$K$8:$K$5007,"&lt;&gt;نعم")&amp;" مصروف غير مسوى",IF(L3667="تمت التسوية",IF(P3667=0,"✔ متوازنة وتمت التسوية","✔ تمت التسوية – متبقي "&amp;TEXT(P3667,"#,##0")),IF(P3667&gt;0,"متبقي "&amp;TEXT(P3667,"#,##0"),"✔ متوازنة"))))),IF(R3667=0,"⚠ أضف سطر عهدة أولًا",IF(OR(C3667="",N(G3667)=0),"⚠ أكمل التاريخ والقيمة",IF(S3667="","⚠ التاريخ خارج السنة المالية",IF(H3667="","⚠ اختر بند الموازنة",IF(I3667="مرفوض","✖ مرفوض من المدير",IF(I3667&lt;&gt;"موافق","⏳ بانتظار موافقة المدير",IF(K3667&lt;&gt;"نعم","⚠ غير مسوى مع الحسابات","✔ معتمد ومسوى")))))))))</f>
        <v/>
      </c>
      <c r="R3667">
        <f>N(R3666)+IF(A3667="عهدة",1,0)</f>
        <v/>
      </c>
      <c r="S3667">
        <f>IF(C3667="","",IF(AND(C3667&gt;=DATE(2026,9,1),C3667&lt;=DATE(2027,8,31)),(YEAR(C3667)-2026)*12+MONTH(C3667)-8,""))</f>
        <v/>
      </c>
      <c r="T3667">
        <f>IF(AND(A3667="مصروف",R3667&gt;0,I3667="موافق",S3667&lt;&gt;"",H3667&lt;&gt;""),N(G3667),0)</f>
        <v/>
      </c>
    </row>
    <row r="3668">
      <c r="A3668" s="19" t="n"/>
      <c r="B3668" s="20">
        <f>IF(A3668="","",IF(R3668=0,"⚠ أضف سطر عهدة أولًا","BDR-"&amp;TEXT(R3668,"000")))</f>
        <v/>
      </c>
      <c r="C3668" s="21" t="n"/>
      <c r="D3668" s="20">
        <f>IF(C3668="","",IF(S3668="","خارج السنة المالية",INDEX(القوائم!$D$2:$D$13,S3668)))</f>
        <v/>
      </c>
      <c r="E3668" s="22" t="n"/>
      <c r="F3668" s="23" t="n"/>
      <c r="G3668" s="23" t="n"/>
      <c r="H3668" s="22" t="n"/>
      <c r="I3668" s="19" t="n"/>
      <c r="J3668" s="21" t="n"/>
      <c r="K3668" s="19" t="n"/>
      <c r="L3668" s="19" t="n"/>
      <c r="M3668" s="21" t="n"/>
      <c r="N3668" s="22" t="n"/>
      <c r="O3668" s="24">
        <f>IF(A3668&lt;&gt;"عهدة","",SUMIFS($G$8:$G$5007,$B$8:$B$5007,B3668,$A$8:$A$5007,"مصروف",$I$8:$I$5007,"&lt;&gt;مرفوض"))</f>
        <v/>
      </c>
      <c r="P3668" s="25">
        <f>IF(A3668&lt;&gt;"عهدة","",N(F3668)-O3668)</f>
        <v/>
      </c>
      <c r="Q3668" s="26">
        <f>IF(A3668="","",IF(A3668="عهدة",IF(N(F3668)=0,"⚠ أدخل قيمة العهدة",IF(P3668&lt;0,"⛔ عجز / زيادة مصروفات "&amp;TEXT(-P3668,"#,##0"),IF(COUNTIFS($B$8:$B$5007,B3668,$A$8:$A$5007,"مصروف",$I$8:$I$5007,"&lt;&gt;مرفوض",$K$8:$K$5007,"&lt;&gt;نعم")&gt;0,"⚠ "&amp;COUNTIFS($B$8:$B$5007,B3668,$A$8:$A$5007,"مصروف",$I$8:$I$5007,"&lt;&gt;مرفوض",$K$8:$K$5007,"&lt;&gt;نعم")&amp;" مصروف غير مسوى",IF(L3668="تمت التسوية",IF(P3668=0,"✔ متوازنة وتمت التسوية","✔ تمت التسوية – متبقي "&amp;TEXT(P3668,"#,##0")),IF(P3668&gt;0,"متبقي "&amp;TEXT(P3668,"#,##0"),"✔ متوازنة"))))),IF(R3668=0,"⚠ أضف سطر عهدة أولًا",IF(OR(C3668="",N(G3668)=0),"⚠ أكمل التاريخ والقيمة",IF(S3668="","⚠ التاريخ خارج السنة المالية",IF(H3668="","⚠ اختر بند الموازنة",IF(I3668="مرفوض","✖ مرفوض من المدير",IF(I3668&lt;&gt;"موافق","⏳ بانتظار موافقة المدير",IF(K3668&lt;&gt;"نعم","⚠ غير مسوى مع الحسابات","✔ معتمد ومسوى")))))))))</f>
        <v/>
      </c>
      <c r="R3668">
        <f>N(R3667)+IF(A3668="عهدة",1,0)</f>
        <v/>
      </c>
      <c r="S3668">
        <f>IF(C3668="","",IF(AND(C3668&gt;=DATE(2026,9,1),C3668&lt;=DATE(2027,8,31)),(YEAR(C3668)-2026)*12+MONTH(C3668)-8,""))</f>
        <v/>
      </c>
      <c r="T3668">
        <f>IF(AND(A3668="مصروف",R3668&gt;0,I3668="موافق",S3668&lt;&gt;"",H3668&lt;&gt;""),N(G3668),0)</f>
        <v/>
      </c>
    </row>
    <row r="3669">
      <c r="A3669" s="19" t="n"/>
      <c r="B3669" s="20">
        <f>IF(A3669="","",IF(R3669=0,"⚠ أضف سطر عهدة أولًا","BDR-"&amp;TEXT(R3669,"000")))</f>
        <v/>
      </c>
      <c r="C3669" s="21" t="n"/>
      <c r="D3669" s="20">
        <f>IF(C3669="","",IF(S3669="","خارج السنة المالية",INDEX(القوائم!$D$2:$D$13,S3669)))</f>
        <v/>
      </c>
      <c r="E3669" s="22" t="n"/>
      <c r="F3669" s="23" t="n"/>
      <c r="G3669" s="23" t="n"/>
      <c r="H3669" s="22" t="n"/>
      <c r="I3669" s="19" t="n"/>
      <c r="J3669" s="21" t="n"/>
      <c r="K3669" s="19" t="n"/>
      <c r="L3669" s="19" t="n"/>
      <c r="M3669" s="21" t="n"/>
      <c r="N3669" s="22" t="n"/>
      <c r="O3669" s="24">
        <f>IF(A3669&lt;&gt;"عهدة","",SUMIFS($G$8:$G$5007,$B$8:$B$5007,B3669,$A$8:$A$5007,"مصروف",$I$8:$I$5007,"&lt;&gt;مرفوض"))</f>
        <v/>
      </c>
      <c r="P3669" s="25">
        <f>IF(A3669&lt;&gt;"عهدة","",N(F3669)-O3669)</f>
        <v/>
      </c>
      <c r="Q3669" s="26">
        <f>IF(A3669="","",IF(A3669="عهدة",IF(N(F3669)=0,"⚠ أدخل قيمة العهدة",IF(P3669&lt;0,"⛔ عجز / زيادة مصروفات "&amp;TEXT(-P3669,"#,##0"),IF(COUNTIFS($B$8:$B$5007,B3669,$A$8:$A$5007,"مصروف",$I$8:$I$5007,"&lt;&gt;مرفوض",$K$8:$K$5007,"&lt;&gt;نعم")&gt;0,"⚠ "&amp;COUNTIFS($B$8:$B$5007,B3669,$A$8:$A$5007,"مصروف",$I$8:$I$5007,"&lt;&gt;مرفوض",$K$8:$K$5007,"&lt;&gt;نعم")&amp;" مصروف غير مسوى",IF(L3669="تمت التسوية",IF(P3669=0,"✔ متوازنة وتمت التسوية","✔ تمت التسوية – متبقي "&amp;TEXT(P3669,"#,##0")),IF(P3669&gt;0,"متبقي "&amp;TEXT(P3669,"#,##0"),"✔ متوازنة"))))),IF(R3669=0,"⚠ أضف سطر عهدة أولًا",IF(OR(C3669="",N(G3669)=0),"⚠ أكمل التاريخ والقيمة",IF(S3669="","⚠ التاريخ خارج السنة المالية",IF(H3669="","⚠ اختر بند الموازنة",IF(I3669="مرفوض","✖ مرفوض من المدير",IF(I3669&lt;&gt;"موافق","⏳ بانتظار موافقة المدير",IF(K3669&lt;&gt;"نعم","⚠ غير مسوى مع الحسابات","✔ معتمد ومسوى")))))))))</f>
        <v/>
      </c>
      <c r="R3669">
        <f>N(R3668)+IF(A3669="عهدة",1,0)</f>
        <v/>
      </c>
      <c r="S3669">
        <f>IF(C3669="","",IF(AND(C3669&gt;=DATE(2026,9,1),C3669&lt;=DATE(2027,8,31)),(YEAR(C3669)-2026)*12+MONTH(C3669)-8,""))</f>
        <v/>
      </c>
      <c r="T3669">
        <f>IF(AND(A3669="مصروف",R3669&gt;0,I3669="موافق",S3669&lt;&gt;"",H3669&lt;&gt;""),N(G3669),0)</f>
        <v/>
      </c>
    </row>
    <row r="3670">
      <c r="A3670" s="19" t="n"/>
      <c r="B3670" s="20">
        <f>IF(A3670="","",IF(R3670=0,"⚠ أضف سطر عهدة أولًا","BDR-"&amp;TEXT(R3670,"000")))</f>
        <v/>
      </c>
      <c r="C3670" s="21" t="n"/>
      <c r="D3670" s="20">
        <f>IF(C3670="","",IF(S3670="","خارج السنة المالية",INDEX(القوائم!$D$2:$D$13,S3670)))</f>
        <v/>
      </c>
      <c r="E3670" s="22" t="n"/>
      <c r="F3670" s="23" t="n"/>
      <c r="G3670" s="23" t="n"/>
      <c r="H3670" s="22" t="n"/>
      <c r="I3670" s="19" t="n"/>
      <c r="J3670" s="21" t="n"/>
      <c r="K3670" s="19" t="n"/>
      <c r="L3670" s="19" t="n"/>
      <c r="M3670" s="21" t="n"/>
      <c r="N3670" s="22" t="n"/>
      <c r="O3670" s="24">
        <f>IF(A3670&lt;&gt;"عهدة","",SUMIFS($G$8:$G$5007,$B$8:$B$5007,B3670,$A$8:$A$5007,"مصروف",$I$8:$I$5007,"&lt;&gt;مرفوض"))</f>
        <v/>
      </c>
      <c r="P3670" s="25">
        <f>IF(A3670&lt;&gt;"عهدة","",N(F3670)-O3670)</f>
        <v/>
      </c>
      <c r="Q3670" s="26">
        <f>IF(A3670="","",IF(A3670="عهدة",IF(N(F3670)=0,"⚠ أدخل قيمة العهدة",IF(P3670&lt;0,"⛔ عجز / زيادة مصروفات "&amp;TEXT(-P3670,"#,##0"),IF(COUNTIFS($B$8:$B$5007,B3670,$A$8:$A$5007,"مصروف",$I$8:$I$5007,"&lt;&gt;مرفوض",$K$8:$K$5007,"&lt;&gt;نعم")&gt;0,"⚠ "&amp;COUNTIFS($B$8:$B$5007,B3670,$A$8:$A$5007,"مصروف",$I$8:$I$5007,"&lt;&gt;مرفوض",$K$8:$K$5007,"&lt;&gt;نعم")&amp;" مصروف غير مسوى",IF(L3670="تمت التسوية",IF(P3670=0,"✔ متوازنة وتمت التسوية","✔ تمت التسوية – متبقي "&amp;TEXT(P3670,"#,##0")),IF(P3670&gt;0,"متبقي "&amp;TEXT(P3670,"#,##0"),"✔ متوازنة"))))),IF(R3670=0,"⚠ أضف سطر عهدة أولًا",IF(OR(C3670="",N(G3670)=0),"⚠ أكمل التاريخ والقيمة",IF(S3670="","⚠ التاريخ خارج السنة المالية",IF(H3670="","⚠ اختر بند الموازنة",IF(I3670="مرفوض","✖ مرفوض من المدير",IF(I3670&lt;&gt;"موافق","⏳ بانتظار موافقة المدير",IF(K3670&lt;&gt;"نعم","⚠ غير مسوى مع الحسابات","✔ معتمد ومسوى")))))))))</f>
        <v/>
      </c>
      <c r="R3670">
        <f>N(R3669)+IF(A3670="عهدة",1,0)</f>
        <v/>
      </c>
      <c r="S3670">
        <f>IF(C3670="","",IF(AND(C3670&gt;=DATE(2026,9,1),C3670&lt;=DATE(2027,8,31)),(YEAR(C3670)-2026)*12+MONTH(C3670)-8,""))</f>
        <v/>
      </c>
      <c r="T3670">
        <f>IF(AND(A3670="مصروف",R3670&gt;0,I3670="موافق",S3670&lt;&gt;"",H3670&lt;&gt;""),N(G3670),0)</f>
        <v/>
      </c>
    </row>
    <row r="3671">
      <c r="A3671" s="19" t="n"/>
      <c r="B3671" s="20">
        <f>IF(A3671="","",IF(R3671=0,"⚠ أضف سطر عهدة أولًا","BDR-"&amp;TEXT(R3671,"000")))</f>
        <v/>
      </c>
      <c r="C3671" s="21" t="n"/>
      <c r="D3671" s="20">
        <f>IF(C3671="","",IF(S3671="","خارج السنة المالية",INDEX(القوائم!$D$2:$D$13,S3671)))</f>
        <v/>
      </c>
      <c r="E3671" s="22" t="n"/>
      <c r="F3671" s="23" t="n"/>
      <c r="G3671" s="23" t="n"/>
      <c r="H3671" s="22" t="n"/>
      <c r="I3671" s="19" t="n"/>
      <c r="J3671" s="21" t="n"/>
      <c r="K3671" s="19" t="n"/>
      <c r="L3671" s="19" t="n"/>
      <c r="M3671" s="21" t="n"/>
      <c r="N3671" s="22" t="n"/>
      <c r="O3671" s="24">
        <f>IF(A3671&lt;&gt;"عهدة","",SUMIFS($G$8:$G$5007,$B$8:$B$5007,B3671,$A$8:$A$5007,"مصروف",$I$8:$I$5007,"&lt;&gt;مرفوض"))</f>
        <v/>
      </c>
      <c r="P3671" s="25">
        <f>IF(A3671&lt;&gt;"عهدة","",N(F3671)-O3671)</f>
        <v/>
      </c>
      <c r="Q3671" s="26">
        <f>IF(A3671="","",IF(A3671="عهدة",IF(N(F3671)=0,"⚠ أدخل قيمة العهدة",IF(P3671&lt;0,"⛔ عجز / زيادة مصروفات "&amp;TEXT(-P3671,"#,##0"),IF(COUNTIFS($B$8:$B$5007,B3671,$A$8:$A$5007,"مصروف",$I$8:$I$5007,"&lt;&gt;مرفوض",$K$8:$K$5007,"&lt;&gt;نعم")&gt;0,"⚠ "&amp;COUNTIFS($B$8:$B$5007,B3671,$A$8:$A$5007,"مصروف",$I$8:$I$5007,"&lt;&gt;مرفوض",$K$8:$K$5007,"&lt;&gt;نعم")&amp;" مصروف غير مسوى",IF(L3671="تمت التسوية",IF(P3671=0,"✔ متوازنة وتمت التسوية","✔ تمت التسوية – متبقي "&amp;TEXT(P3671,"#,##0")),IF(P3671&gt;0,"متبقي "&amp;TEXT(P3671,"#,##0"),"✔ متوازنة"))))),IF(R3671=0,"⚠ أضف سطر عهدة أولًا",IF(OR(C3671="",N(G3671)=0),"⚠ أكمل التاريخ والقيمة",IF(S3671="","⚠ التاريخ خارج السنة المالية",IF(H3671="","⚠ اختر بند الموازنة",IF(I3671="مرفوض","✖ مرفوض من المدير",IF(I3671&lt;&gt;"موافق","⏳ بانتظار موافقة المدير",IF(K3671&lt;&gt;"نعم","⚠ غير مسوى مع الحسابات","✔ معتمد ومسوى")))))))))</f>
        <v/>
      </c>
      <c r="R3671">
        <f>N(R3670)+IF(A3671="عهدة",1,0)</f>
        <v/>
      </c>
      <c r="S3671">
        <f>IF(C3671="","",IF(AND(C3671&gt;=DATE(2026,9,1),C3671&lt;=DATE(2027,8,31)),(YEAR(C3671)-2026)*12+MONTH(C3671)-8,""))</f>
        <v/>
      </c>
      <c r="T3671">
        <f>IF(AND(A3671="مصروف",R3671&gt;0,I3671="موافق",S3671&lt;&gt;"",H3671&lt;&gt;""),N(G3671),0)</f>
        <v/>
      </c>
    </row>
    <row r="3672">
      <c r="A3672" s="19" t="n"/>
      <c r="B3672" s="20">
        <f>IF(A3672="","",IF(R3672=0,"⚠ أضف سطر عهدة أولًا","BDR-"&amp;TEXT(R3672,"000")))</f>
        <v/>
      </c>
      <c r="C3672" s="21" t="n"/>
      <c r="D3672" s="20">
        <f>IF(C3672="","",IF(S3672="","خارج السنة المالية",INDEX(القوائم!$D$2:$D$13,S3672)))</f>
        <v/>
      </c>
      <c r="E3672" s="22" t="n"/>
      <c r="F3672" s="23" t="n"/>
      <c r="G3672" s="23" t="n"/>
      <c r="H3672" s="22" t="n"/>
      <c r="I3672" s="19" t="n"/>
      <c r="J3672" s="21" t="n"/>
      <c r="K3672" s="19" t="n"/>
      <c r="L3672" s="19" t="n"/>
      <c r="M3672" s="21" t="n"/>
      <c r="N3672" s="22" t="n"/>
      <c r="O3672" s="24">
        <f>IF(A3672&lt;&gt;"عهدة","",SUMIFS($G$8:$G$5007,$B$8:$B$5007,B3672,$A$8:$A$5007,"مصروف",$I$8:$I$5007,"&lt;&gt;مرفوض"))</f>
        <v/>
      </c>
      <c r="P3672" s="25">
        <f>IF(A3672&lt;&gt;"عهدة","",N(F3672)-O3672)</f>
        <v/>
      </c>
      <c r="Q3672" s="26">
        <f>IF(A3672="","",IF(A3672="عهدة",IF(N(F3672)=0,"⚠ أدخل قيمة العهدة",IF(P3672&lt;0,"⛔ عجز / زيادة مصروفات "&amp;TEXT(-P3672,"#,##0"),IF(COUNTIFS($B$8:$B$5007,B3672,$A$8:$A$5007,"مصروف",$I$8:$I$5007,"&lt;&gt;مرفوض",$K$8:$K$5007,"&lt;&gt;نعم")&gt;0,"⚠ "&amp;COUNTIFS($B$8:$B$5007,B3672,$A$8:$A$5007,"مصروف",$I$8:$I$5007,"&lt;&gt;مرفوض",$K$8:$K$5007,"&lt;&gt;نعم")&amp;" مصروف غير مسوى",IF(L3672="تمت التسوية",IF(P3672=0,"✔ متوازنة وتمت التسوية","✔ تمت التسوية – متبقي "&amp;TEXT(P3672,"#,##0")),IF(P3672&gt;0,"متبقي "&amp;TEXT(P3672,"#,##0"),"✔ متوازنة"))))),IF(R3672=0,"⚠ أضف سطر عهدة أولًا",IF(OR(C3672="",N(G3672)=0),"⚠ أكمل التاريخ والقيمة",IF(S3672="","⚠ التاريخ خارج السنة المالية",IF(H3672="","⚠ اختر بند الموازنة",IF(I3672="مرفوض","✖ مرفوض من المدير",IF(I3672&lt;&gt;"موافق","⏳ بانتظار موافقة المدير",IF(K3672&lt;&gt;"نعم","⚠ غير مسوى مع الحسابات","✔ معتمد ومسوى")))))))))</f>
        <v/>
      </c>
      <c r="R3672">
        <f>N(R3671)+IF(A3672="عهدة",1,0)</f>
        <v/>
      </c>
      <c r="S3672">
        <f>IF(C3672="","",IF(AND(C3672&gt;=DATE(2026,9,1),C3672&lt;=DATE(2027,8,31)),(YEAR(C3672)-2026)*12+MONTH(C3672)-8,""))</f>
        <v/>
      </c>
      <c r="T3672">
        <f>IF(AND(A3672="مصروف",R3672&gt;0,I3672="موافق",S3672&lt;&gt;"",H3672&lt;&gt;""),N(G3672),0)</f>
        <v/>
      </c>
    </row>
    <row r="3673">
      <c r="A3673" s="19" t="n"/>
      <c r="B3673" s="20">
        <f>IF(A3673="","",IF(R3673=0,"⚠ أضف سطر عهدة أولًا","BDR-"&amp;TEXT(R3673,"000")))</f>
        <v/>
      </c>
      <c r="C3673" s="21" t="n"/>
      <c r="D3673" s="20">
        <f>IF(C3673="","",IF(S3673="","خارج السنة المالية",INDEX(القوائم!$D$2:$D$13,S3673)))</f>
        <v/>
      </c>
      <c r="E3673" s="22" t="n"/>
      <c r="F3673" s="23" t="n"/>
      <c r="G3673" s="23" t="n"/>
      <c r="H3673" s="22" t="n"/>
      <c r="I3673" s="19" t="n"/>
      <c r="J3673" s="21" t="n"/>
      <c r="K3673" s="19" t="n"/>
      <c r="L3673" s="19" t="n"/>
      <c r="M3673" s="21" t="n"/>
      <c r="N3673" s="22" t="n"/>
      <c r="O3673" s="24">
        <f>IF(A3673&lt;&gt;"عهدة","",SUMIFS($G$8:$G$5007,$B$8:$B$5007,B3673,$A$8:$A$5007,"مصروف",$I$8:$I$5007,"&lt;&gt;مرفوض"))</f>
        <v/>
      </c>
      <c r="P3673" s="25">
        <f>IF(A3673&lt;&gt;"عهدة","",N(F3673)-O3673)</f>
        <v/>
      </c>
      <c r="Q3673" s="26">
        <f>IF(A3673="","",IF(A3673="عهدة",IF(N(F3673)=0,"⚠ أدخل قيمة العهدة",IF(P3673&lt;0,"⛔ عجز / زيادة مصروفات "&amp;TEXT(-P3673,"#,##0"),IF(COUNTIFS($B$8:$B$5007,B3673,$A$8:$A$5007,"مصروف",$I$8:$I$5007,"&lt;&gt;مرفوض",$K$8:$K$5007,"&lt;&gt;نعم")&gt;0,"⚠ "&amp;COUNTIFS($B$8:$B$5007,B3673,$A$8:$A$5007,"مصروف",$I$8:$I$5007,"&lt;&gt;مرفوض",$K$8:$K$5007,"&lt;&gt;نعم")&amp;" مصروف غير مسوى",IF(L3673="تمت التسوية",IF(P3673=0,"✔ متوازنة وتمت التسوية","✔ تمت التسوية – متبقي "&amp;TEXT(P3673,"#,##0")),IF(P3673&gt;0,"متبقي "&amp;TEXT(P3673,"#,##0"),"✔ متوازنة"))))),IF(R3673=0,"⚠ أضف سطر عهدة أولًا",IF(OR(C3673="",N(G3673)=0),"⚠ أكمل التاريخ والقيمة",IF(S3673="","⚠ التاريخ خارج السنة المالية",IF(H3673="","⚠ اختر بند الموازنة",IF(I3673="مرفوض","✖ مرفوض من المدير",IF(I3673&lt;&gt;"موافق","⏳ بانتظار موافقة المدير",IF(K3673&lt;&gt;"نعم","⚠ غير مسوى مع الحسابات","✔ معتمد ومسوى")))))))))</f>
        <v/>
      </c>
      <c r="R3673">
        <f>N(R3672)+IF(A3673="عهدة",1,0)</f>
        <v/>
      </c>
      <c r="S3673">
        <f>IF(C3673="","",IF(AND(C3673&gt;=DATE(2026,9,1),C3673&lt;=DATE(2027,8,31)),(YEAR(C3673)-2026)*12+MONTH(C3673)-8,""))</f>
        <v/>
      </c>
      <c r="T3673">
        <f>IF(AND(A3673="مصروف",R3673&gt;0,I3673="موافق",S3673&lt;&gt;"",H3673&lt;&gt;""),N(G3673),0)</f>
        <v/>
      </c>
    </row>
    <row r="3674">
      <c r="A3674" s="19" t="n"/>
      <c r="B3674" s="20">
        <f>IF(A3674="","",IF(R3674=0,"⚠ أضف سطر عهدة أولًا","BDR-"&amp;TEXT(R3674,"000")))</f>
        <v/>
      </c>
      <c r="C3674" s="21" t="n"/>
      <c r="D3674" s="20">
        <f>IF(C3674="","",IF(S3674="","خارج السنة المالية",INDEX(القوائم!$D$2:$D$13,S3674)))</f>
        <v/>
      </c>
      <c r="E3674" s="22" t="n"/>
      <c r="F3674" s="23" t="n"/>
      <c r="G3674" s="23" t="n"/>
      <c r="H3674" s="22" t="n"/>
      <c r="I3674" s="19" t="n"/>
      <c r="J3674" s="21" t="n"/>
      <c r="K3674" s="19" t="n"/>
      <c r="L3674" s="19" t="n"/>
      <c r="M3674" s="21" t="n"/>
      <c r="N3674" s="22" t="n"/>
      <c r="O3674" s="24">
        <f>IF(A3674&lt;&gt;"عهدة","",SUMIFS($G$8:$G$5007,$B$8:$B$5007,B3674,$A$8:$A$5007,"مصروف",$I$8:$I$5007,"&lt;&gt;مرفوض"))</f>
        <v/>
      </c>
      <c r="P3674" s="25">
        <f>IF(A3674&lt;&gt;"عهدة","",N(F3674)-O3674)</f>
        <v/>
      </c>
      <c r="Q3674" s="26">
        <f>IF(A3674="","",IF(A3674="عهدة",IF(N(F3674)=0,"⚠ أدخل قيمة العهدة",IF(P3674&lt;0,"⛔ عجز / زيادة مصروفات "&amp;TEXT(-P3674,"#,##0"),IF(COUNTIFS($B$8:$B$5007,B3674,$A$8:$A$5007,"مصروف",$I$8:$I$5007,"&lt;&gt;مرفوض",$K$8:$K$5007,"&lt;&gt;نعم")&gt;0,"⚠ "&amp;COUNTIFS($B$8:$B$5007,B3674,$A$8:$A$5007,"مصروف",$I$8:$I$5007,"&lt;&gt;مرفوض",$K$8:$K$5007,"&lt;&gt;نعم")&amp;" مصروف غير مسوى",IF(L3674="تمت التسوية",IF(P3674=0,"✔ متوازنة وتمت التسوية","✔ تمت التسوية – متبقي "&amp;TEXT(P3674,"#,##0")),IF(P3674&gt;0,"متبقي "&amp;TEXT(P3674,"#,##0"),"✔ متوازنة"))))),IF(R3674=0,"⚠ أضف سطر عهدة أولًا",IF(OR(C3674="",N(G3674)=0),"⚠ أكمل التاريخ والقيمة",IF(S3674="","⚠ التاريخ خارج السنة المالية",IF(H3674="","⚠ اختر بند الموازنة",IF(I3674="مرفوض","✖ مرفوض من المدير",IF(I3674&lt;&gt;"موافق","⏳ بانتظار موافقة المدير",IF(K3674&lt;&gt;"نعم","⚠ غير مسوى مع الحسابات","✔ معتمد ومسوى")))))))))</f>
        <v/>
      </c>
      <c r="R3674">
        <f>N(R3673)+IF(A3674="عهدة",1,0)</f>
        <v/>
      </c>
      <c r="S3674">
        <f>IF(C3674="","",IF(AND(C3674&gt;=DATE(2026,9,1),C3674&lt;=DATE(2027,8,31)),(YEAR(C3674)-2026)*12+MONTH(C3674)-8,""))</f>
        <v/>
      </c>
      <c r="T3674">
        <f>IF(AND(A3674="مصروف",R3674&gt;0,I3674="موافق",S3674&lt;&gt;"",H3674&lt;&gt;""),N(G3674),0)</f>
        <v/>
      </c>
    </row>
    <row r="3675">
      <c r="A3675" s="19" t="n"/>
      <c r="B3675" s="20">
        <f>IF(A3675="","",IF(R3675=0,"⚠ أضف سطر عهدة أولًا","BDR-"&amp;TEXT(R3675,"000")))</f>
        <v/>
      </c>
      <c r="C3675" s="21" t="n"/>
      <c r="D3675" s="20">
        <f>IF(C3675="","",IF(S3675="","خارج السنة المالية",INDEX(القوائم!$D$2:$D$13,S3675)))</f>
        <v/>
      </c>
      <c r="E3675" s="22" t="n"/>
      <c r="F3675" s="23" t="n"/>
      <c r="G3675" s="23" t="n"/>
      <c r="H3675" s="22" t="n"/>
      <c r="I3675" s="19" t="n"/>
      <c r="J3675" s="21" t="n"/>
      <c r="K3675" s="19" t="n"/>
      <c r="L3675" s="19" t="n"/>
      <c r="M3675" s="21" t="n"/>
      <c r="N3675" s="22" t="n"/>
      <c r="O3675" s="24">
        <f>IF(A3675&lt;&gt;"عهدة","",SUMIFS($G$8:$G$5007,$B$8:$B$5007,B3675,$A$8:$A$5007,"مصروف",$I$8:$I$5007,"&lt;&gt;مرفوض"))</f>
        <v/>
      </c>
      <c r="P3675" s="25">
        <f>IF(A3675&lt;&gt;"عهدة","",N(F3675)-O3675)</f>
        <v/>
      </c>
      <c r="Q3675" s="26">
        <f>IF(A3675="","",IF(A3675="عهدة",IF(N(F3675)=0,"⚠ أدخل قيمة العهدة",IF(P3675&lt;0,"⛔ عجز / زيادة مصروفات "&amp;TEXT(-P3675,"#,##0"),IF(COUNTIFS($B$8:$B$5007,B3675,$A$8:$A$5007,"مصروف",$I$8:$I$5007,"&lt;&gt;مرفوض",$K$8:$K$5007,"&lt;&gt;نعم")&gt;0,"⚠ "&amp;COUNTIFS($B$8:$B$5007,B3675,$A$8:$A$5007,"مصروف",$I$8:$I$5007,"&lt;&gt;مرفوض",$K$8:$K$5007,"&lt;&gt;نعم")&amp;" مصروف غير مسوى",IF(L3675="تمت التسوية",IF(P3675=0,"✔ متوازنة وتمت التسوية","✔ تمت التسوية – متبقي "&amp;TEXT(P3675,"#,##0")),IF(P3675&gt;0,"متبقي "&amp;TEXT(P3675,"#,##0"),"✔ متوازنة"))))),IF(R3675=0,"⚠ أضف سطر عهدة أولًا",IF(OR(C3675="",N(G3675)=0),"⚠ أكمل التاريخ والقيمة",IF(S3675="","⚠ التاريخ خارج السنة المالية",IF(H3675="","⚠ اختر بند الموازنة",IF(I3675="مرفوض","✖ مرفوض من المدير",IF(I3675&lt;&gt;"موافق","⏳ بانتظار موافقة المدير",IF(K3675&lt;&gt;"نعم","⚠ غير مسوى مع الحسابات","✔ معتمد ومسوى")))))))))</f>
        <v/>
      </c>
      <c r="R3675">
        <f>N(R3674)+IF(A3675="عهدة",1,0)</f>
        <v/>
      </c>
      <c r="S3675">
        <f>IF(C3675="","",IF(AND(C3675&gt;=DATE(2026,9,1),C3675&lt;=DATE(2027,8,31)),(YEAR(C3675)-2026)*12+MONTH(C3675)-8,""))</f>
        <v/>
      </c>
      <c r="T3675">
        <f>IF(AND(A3675="مصروف",R3675&gt;0,I3675="موافق",S3675&lt;&gt;"",H3675&lt;&gt;""),N(G3675),0)</f>
        <v/>
      </c>
    </row>
    <row r="3676">
      <c r="A3676" s="19" t="n"/>
      <c r="B3676" s="20">
        <f>IF(A3676="","",IF(R3676=0,"⚠ أضف سطر عهدة أولًا","BDR-"&amp;TEXT(R3676,"000")))</f>
        <v/>
      </c>
      <c r="C3676" s="21" t="n"/>
      <c r="D3676" s="20">
        <f>IF(C3676="","",IF(S3676="","خارج السنة المالية",INDEX(القوائم!$D$2:$D$13,S3676)))</f>
        <v/>
      </c>
      <c r="E3676" s="22" t="n"/>
      <c r="F3676" s="23" t="n"/>
      <c r="G3676" s="23" t="n"/>
      <c r="H3676" s="22" t="n"/>
      <c r="I3676" s="19" t="n"/>
      <c r="J3676" s="21" t="n"/>
      <c r="K3676" s="19" t="n"/>
      <c r="L3676" s="19" t="n"/>
      <c r="M3676" s="21" t="n"/>
      <c r="N3676" s="22" t="n"/>
      <c r="O3676" s="24">
        <f>IF(A3676&lt;&gt;"عهدة","",SUMIFS($G$8:$G$5007,$B$8:$B$5007,B3676,$A$8:$A$5007,"مصروف",$I$8:$I$5007,"&lt;&gt;مرفوض"))</f>
        <v/>
      </c>
      <c r="P3676" s="25">
        <f>IF(A3676&lt;&gt;"عهدة","",N(F3676)-O3676)</f>
        <v/>
      </c>
      <c r="Q3676" s="26">
        <f>IF(A3676="","",IF(A3676="عهدة",IF(N(F3676)=0,"⚠ أدخل قيمة العهدة",IF(P3676&lt;0,"⛔ عجز / زيادة مصروفات "&amp;TEXT(-P3676,"#,##0"),IF(COUNTIFS($B$8:$B$5007,B3676,$A$8:$A$5007,"مصروف",$I$8:$I$5007,"&lt;&gt;مرفوض",$K$8:$K$5007,"&lt;&gt;نعم")&gt;0,"⚠ "&amp;COUNTIFS($B$8:$B$5007,B3676,$A$8:$A$5007,"مصروف",$I$8:$I$5007,"&lt;&gt;مرفوض",$K$8:$K$5007,"&lt;&gt;نعم")&amp;" مصروف غير مسوى",IF(L3676="تمت التسوية",IF(P3676=0,"✔ متوازنة وتمت التسوية","✔ تمت التسوية – متبقي "&amp;TEXT(P3676,"#,##0")),IF(P3676&gt;0,"متبقي "&amp;TEXT(P3676,"#,##0"),"✔ متوازنة"))))),IF(R3676=0,"⚠ أضف سطر عهدة أولًا",IF(OR(C3676="",N(G3676)=0),"⚠ أكمل التاريخ والقيمة",IF(S3676="","⚠ التاريخ خارج السنة المالية",IF(H3676="","⚠ اختر بند الموازنة",IF(I3676="مرفوض","✖ مرفوض من المدير",IF(I3676&lt;&gt;"موافق","⏳ بانتظار موافقة المدير",IF(K3676&lt;&gt;"نعم","⚠ غير مسوى مع الحسابات","✔ معتمد ومسوى")))))))))</f>
        <v/>
      </c>
      <c r="R3676">
        <f>N(R3675)+IF(A3676="عهدة",1,0)</f>
        <v/>
      </c>
      <c r="S3676">
        <f>IF(C3676="","",IF(AND(C3676&gt;=DATE(2026,9,1),C3676&lt;=DATE(2027,8,31)),(YEAR(C3676)-2026)*12+MONTH(C3676)-8,""))</f>
        <v/>
      </c>
      <c r="T3676">
        <f>IF(AND(A3676="مصروف",R3676&gt;0,I3676="موافق",S3676&lt;&gt;"",H3676&lt;&gt;""),N(G3676),0)</f>
        <v/>
      </c>
    </row>
    <row r="3677">
      <c r="A3677" s="19" t="n"/>
      <c r="B3677" s="20">
        <f>IF(A3677="","",IF(R3677=0,"⚠ أضف سطر عهدة أولًا","BDR-"&amp;TEXT(R3677,"000")))</f>
        <v/>
      </c>
      <c r="C3677" s="21" t="n"/>
      <c r="D3677" s="20">
        <f>IF(C3677="","",IF(S3677="","خارج السنة المالية",INDEX(القوائم!$D$2:$D$13,S3677)))</f>
        <v/>
      </c>
      <c r="E3677" s="22" t="n"/>
      <c r="F3677" s="23" t="n"/>
      <c r="G3677" s="23" t="n"/>
      <c r="H3677" s="22" t="n"/>
      <c r="I3677" s="19" t="n"/>
      <c r="J3677" s="21" t="n"/>
      <c r="K3677" s="19" t="n"/>
      <c r="L3677" s="19" t="n"/>
      <c r="M3677" s="21" t="n"/>
      <c r="N3677" s="22" t="n"/>
      <c r="O3677" s="24">
        <f>IF(A3677&lt;&gt;"عهدة","",SUMIFS($G$8:$G$5007,$B$8:$B$5007,B3677,$A$8:$A$5007,"مصروف",$I$8:$I$5007,"&lt;&gt;مرفوض"))</f>
        <v/>
      </c>
      <c r="P3677" s="25">
        <f>IF(A3677&lt;&gt;"عهدة","",N(F3677)-O3677)</f>
        <v/>
      </c>
      <c r="Q3677" s="26">
        <f>IF(A3677="","",IF(A3677="عهدة",IF(N(F3677)=0,"⚠ أدخل قيمة العهدة",IF(P3677&lt;0,"⛔ عجز / زيادة مصروفات "&amp;TEXT(-P3677,"#,##0"),IF(COUNTIFS($B$8:$B$5007,B3677,$A$8:$A$5007,"مصروف",$I$8:$I$5007,"&lt;&gt;مرفوض",$K$8:$K$5007,"&lt;&gt;نعم")&gt;0,"⚠ "&amp;COUNTIFS($B$8:$B$5007,B3677,$A$8:$A$5007,"مصروف",$I$8:$I$5007,"&lt;&gt;مرفوض",$K$8:$K$5007,"&lt;&gt;نعم")&amp;" مصروف غير مسوى",IF(L3677="تمت التسوية",IF(P3677=0,"✔ متوازنة وتمت التسوية","✔ تمت التسوية – متبقي "&amp;TEXT(P3677,"#,##0")),IF(P3677&gt;0,"متبقي "&amp;TEXT(P3677,"#,##0"),"✔ متوازنة"))))),IF(R3677=0,"⚠ أضف سطر عهدة أولًا",IF(OR(C3677="",N(G3677)=0),"⚠ أكمل التاريخ والقيمة",IF(S3677="","⚠ التاريخ خارج السنة المالية",IF(H3677="","⚠ اختر بند الموازنة",IF(I3677="مرفوض","✖ مرفوض من المدير",IF(I3677&lt;&gt;"موافق","⏳ بانتظار موافقة المدير",IF(K3677&lt;&gt;"نعم","⚠ غير مسوى مع الحسابات","✔ معتمد ومسوى")))))))))</f>
        <v/>
      </c>
      <c r="R3677">
        <f>N(R3676)+IF(A3677="عهدة",1,0)</f>
        <v/>
      </c>
      <c r="S3677">
        <f>IF(C3677="","",IF(AND(C3677&gt;=DATE(2026,9,1),C3677&lt;=DATE(2027,8,31)),(YEAR(C3677)-2026)*12+MONTH(C3677)-8,""))</f>
        <v/>
      </c>
      <c r="T3677">
        <f>IF(AND(A3677="مصروف",R3677&gt;0,I3677="موافق",S3677&lt;&gt;"",H3677&lt;&gt;""),N(G3677),0)</f>
        <v/>
      </c>
    </row>
    <row r="3678">
      <c r="A3678" s="19" t="n"/>
      <c r="B3678" s="20">
        <f>IF(A3678="","",IF(R3678=0,"⚠ أضف سطر عهدة أولًا","BDR-"&amp;TEXT(R3678,"000")))</f>
        <v/>
      </c>
      <c r="C3678" s="21" t="n"/>
      <c r="D3678" s="20">
        <f>IF(C3678="","",IF(S3678="","خارج السنة المالية",INDEX(القوائم!$D$2:$D$13,S3678)))</f>
        <v/>
      </c>
      <c r="E3678" s="22" t="n"/>
      <c r="F3678" s="23" t="n"/>
      <c r="G3678" s="23" t="n"/>
      <c r="H3678" s="22" t="n"/>
      <c r="I3678" s="19" t="n"/>
      <c r="J3678" s="21" t="n"/>
      <c r="K3678" s="19" t="n"/>
      <c r="L3678" s="19" t="n"/>
      <c r="M3678" s="21" t="n"/>
      <c r="N3678" s="22" t="n"/>
      <c r="O3678" s="24">
        <f>IF(A3678&lt;&gt;"عهدة","",SUMIFS($G$8:$G$5007,$B$8:$B$5007,B3678,$A$8:$A$5007,"مصروف",$I$8:$I$5007,"&lt;&gt;مرفوض"))</f>
        <v/>
      </c>
      <c r="P3678" s="25">
        <f>IF(A3678&lt;&gt;"عهدة","",N(F3678)-O3678)</f>
        <v/>
      </c>
      <c r="Q3678" s="26">
        <f>IF(A3678="","",IF(A3678="عهدة",IF(N(F3678)=0,"⚠ أدخل قيمة العهدة",IF(P3678&lt;0,"⛔ عجز / زيادة مصروفات "&amp;TEXT(-P3678,"#,##0"),IF(COUNTIFS($B$8:$B$5007,B3678,$A$8:$A$5007,"مصروف",$I$8:$I$5007,"&lt;&gt;مرفوض",$K$8:$K$5007,"&lt;&gt;نعم")&gt;0,"⚠ "&amp;COUNTIFS($B$8:$B$5007,B3678,$A$8:$A$5007,"مصروف",$I$8:$I$5007,"&lt;&gt;مرفوض",$K$8:$K$5007,"&lt;&gt;نعم")&amp;" مصروف غير مسوى",IF(L3678="تمت التسوية",IF(P3678=0,"✔ متوازنة وتمت التسوية","✔ تمت التسوية – متبقي "&amp;TEXT(P3678,"#,##0")),IF(P3678&gt;0,"متبقي "&amp;TEXT(P3678,"#,##0"),"✔ متوازنة"))))),IF(R3678=0,"⚠ أضف سطر عهدة أولًا",IF(OR(C3678="",N(G3678)=0),"⚠ أكمل التاريخ والقيمة",IF(S3678="","⚠ التاريخ خارج السنة المالية",IF(H3678="","⚠ اختر بند الموازنة",IF(I3678="مرفوض","✖ مرفوض من المدير",IF(I3678&lt;&gt;"موافق","⏳ بانتظار موافقة المدير",IF(K3678&lt;&gt;"نعم","⚠ غير مسوى مع الحسابات","✔ معتمد ومسوى")))))))))</f>
        <v/>
      </c>
      <c r="R3678">
        <f>N(R3677)+IF(A3678="عهدة",1,0)</f>
        <v/>
      </c>
      <c r="S3678">
        <f>IF(C3678="","",IF(AND(C3678&gt;=DATE(2026,9,1),C3678&lt;=DATE(2027,8,31)),(YEAR(C3678)-2026)*12+MONTH(C3678)-8,""))</f>
        <v/>
      </c>
      <c r="T3678">
        <f>IF(AND(A3678="مصروف",R3678&gt;0,I3678="موافق",S3678&lt;&gt;"",H3678&lt;&gt;""),N(G3678),0)</f>
        <v/>
      </c>
    </row>
    <row r="3679">
      <c r="A3679" s="19" t="n"/>
      <c r="B3679" s="20">
        <f>IF(A3679="","",IF(R3679=0,"⚠ أضف سطر عهدة أولًا","BDR-"&amp;TEXT(R3679,"000")))</f>
        <v/>
      </c>
      <c r="C3679" s="21" t="n"/>
      <c r="D3679" s="20">
        <f>IF(C3679="","",IF(S3679="","خارج السنة المالية",INDEX(القوائم!$D$2:$D$13,S3679)))</f>
        <v/>
      </c>
      <c r="E3679" s="22" t="n"/>
      <c r="F3679" s="23" t="n"/>
      <c r="G3679" s="23" t="n"/>
      <c r="H3679" s="22" t="n"/>
      <c r="I3679" s="19" t="n"/>
      <c r="J3679" s="21" t="n"/>
      <c r="K3679" s="19" t="n"/>
      <c r="L3679" s="19" t="n"/>
      <c r="M3679" s="21" t="n"/>
      <c r="N3679" s="22" t="n"/>
      <c r="O3679" s="24">
        <f>IF(A3679&lt;&gt;"عهدة","",SUMIFS($G$8:$G$5007,$B$8:$B$5007,B3679,$A$8:$A$5007,"مصروف",$I$8:$I$5007,"&lt;&gt;مرفوض"))</f>
        <v/>
      </c>
      <c r="P3679" s="25">
        <f>IF(A3679&lt;&gt;"عهدة","",N(F3679)-O3679)</f>
        <v/>
      </c>
      <c r="Q3679" s="26">
        <f>IF(A3679="","",IF(A3679="عهدة",IF(N(F3679)=0,"⚠ أدخل قيمة العهدة",IF(P3679&lt;0,"⛔ عجز / زيادة مصروفات "&amp;TEXT(-P3679,"#,##0"),IF(COUNTIFS($B$8:$B$5007,B3679,$A$8:$A$5007,"مصروف",$I$8:$I$5007,"&lt;&gt;مرفوض",$K$8:$K$5007,"&lt;&gt;نعم")&gt;0,"⚠ "&amp;COUNTIFS($B$8:$B$5007,B3679,$A$8:$A$5007,"مصروف",$I$8:$I$5007,"&lt;&gt;مرفوض",$K$8:$K$5007,"&lt;&gt;نعم")&amp;" مصروف غير مسوى",IF(L3679="تمت التسوية",IF(P3679=0,"✔ متوازنة وتمت التسوية","✔ تمت التسوية – متبقي "&amp;TEXT(P3679,"#,##0")),IF(P3679&gt;0,"متبقي "&amp;TEXT(P3679,"#,##0"),"✔ متوازنة"))))),IF(R3679=0,"⚠ أضف سطر عهدة أولًا",IF(OR(C3679="",N(G3679)=0),"⚠ أكمل التاريخ والقيمة",IF(S3679="","⚠ التاريخ خارج السنة المالية",IF(H3679="","⚠ اختر بند الموازنة",IF(I3679="مرفوض","✖ مرفوض من المدير",IF(I3679&lt;&gt;"موافق","⏳ بانتظار موافقة المدير",IF(K3679&lt;&gt;"نعم","⚠ غير مسوى مع الحسابات","✔ معتمد ومسوى")))))))))</f>
        <v/>
      </c>
      <c r="R3679">
        <f>N(R3678)+IF(A3679="عهدة",1,0)</f>
        <v/>
      </c>
      <c r="S3679">
        <f>IF(C3679="","",IF(AND(C3679&gt;=DATE(2026,9,1),C3679&lt;=DATE(2027,8,31)),(YEAR(C3679)-2026)*12+MONTH(C3679)-8,""))</f>
        <v/>
      </c>
      <c r="T3679">
        <f>IF(AND(A3679="مصروف",R3679&gt;0,I3679="موافق",S3679&lt;&gt;"",H3679&lt;&gt;""),N(G3679),0)</f>
        <v/>
      </c>
    </row>
    <row r="3680">
      <c r="A3680" s="19" t="n"/>
      <c r="B3680" s="20">
        <f>IF(A3680="","",IF(R3680=0,"⚠ أضف سطر عهدة أولًا","BDR-"&amp;TEXT(R3680,"000")))</f>
        <v/>
      </c>
      <c r="C3680" s="21" t="n"/>
      <c r="D3680" s="20">
        <f>IF(C3680="","",IF(S3680="","خارج السنة المالية",INDEX(القوائم!$D$2:$D$13,S3680)))</f>
        <v/>
      </c>
      <c r="E3680" s="22" t="n"/>
      <c r="F3680" s="23" t="n"/>
      <c r="G3680" s="23" t="n"/>
      <c r="H3680" s="22" t="n"/>
      <c r="I3680" s="19" t="n"/>
      <c r="J3680" s="21" t="n"/>
      <c r="K3680" s="19" t="n"/>
      <c r="L3680" s="19" t="n"/>
      <c r="M3680" s="21" t="n"/>
      <c r="N3680" s="22" t="n"/>
      <c r="O3680" s="24">
        <f>IF(A3680&lt;&gt;"عهدة","",SUMIFS($G$8:$G$5007,$B$8:$B$5007,B3680,$A$8:$A$5007,"مصروف",$I$8:$I$5007,"&lt;&gt;مرفوض"))</f>
        <v/>
      </c>
      <c r="P3680" s="25">
        <f>IF(A3680&lt;&gt;"عهدة","",N(F3680)-O3680)</f>
        <v/>
      </c>
      <c r="Q3680" s="26">
        <f>IF(A3680="","",IF(A3680="عهدة",IF(N(F3680)=0,"⚠ أدخل قيمة العهدة",IF(P3680&lt;0,"⛔ عجز / زيادة مصروفات "&amp;TEXT(-P3680,"#,##0"),IF(COUNTIFS($B$8:$B$5007,B3680,$A$8:$A$5007,"مصروف",$I$8:$I$5007,"&lt;&gt;مرفوض",$K$8:$K$5007,"&lt;&gt;نعم")&gt;0,"⚠ "&amp;COUNTIFS($B$8:$B$5007,B3680,$A$8:$A$5007,"مصروف",$I$8:$I$5007,"&lt;&gt;مرفوض",$K$8:$K$5007,"&lt;&gt;نعم")&amp;" مصروف غير مسوى",IF(L3680="تمت التسوية",IF(P3680=0,"✔ متوازنة وتمت التسوية","✔ تمت التسوية – متبقي "&amp;TEXT(P3680,"#,##0")),IF(P3680&gt;0,"متبقي "&amp;TEXT(P3680,"#,##0"),"✔ متوازنة"))))),IF(R3680=0,"⚠ أضف سطر عهدة أولًا",IF(OR(C3680="",N(G3680)=0),"⚠ أكمل التاريخ والقيمة",IF(S3680="","⚠ التاريخ خارج السنة المالية",IF(H3680="","⚠ اختر بند الموازنة",IF(I3680="مرفوض","✖ مرفوض من المدير",IF(I3680&lt;&gt;"موافق","⏳ بانتظار موافقة المدير",IF(K3680&lt;&gt;"نعم","⚠ غير مسوى مع الحسابات","✔ معتمد ومسوى")))))))))</f>
        <v/>
      </c>
      <c r="R3680">
        <f>N(R3679)+IF(A3680="عهدة",1,0)</f>
        <v/>
      </c>
      <c r="S3680">
        <f>IF(C3680="","",IF(AND(C3680&gt;=DATE(2026,9,1),C3680&lt;=DATE(2027,8,31)),(YEAR(C3680)-2026)*12+MONTH(C3680)-8,""))</f>
        <v/>
      </c>
      <c r="T3680">
        <f>IF(AND(A3680="مصروف",R3680&gt;0,I3680="موافق",S3680&lt;&gt;"",H3680&lt;&gt;""),N(G3680),0)</f>
        <v/>
      </c>
    </row>
    <row r="3681">
      <c r="A3681" s="19" t="n"/>
      <c r="B3681" s="20">
        <f>IF(A3681="","",IF(R3681=0,"⚠ أضف سطر عهدة أولًا","BDR-"&amp;TEXT(R3681,"000")))</f>
        <v/>
      </c>
      <c r="C3681" s="21" t="n"/>
      <c r="D3681" s="20">
        <f>IF(C3681="","",IF(S3681="","خارج السنة المالية",INDEX(القوائم!$D$2:$D$13,S3681)))</f>
        <v/>
      </c>
      <c r="E3681" s="22" t="n"/>
      <c r="F3681" s="23" t="n"/>
      <c r="G3681" s="23" t="n"/>
      <c r="H3681" s="22" t="n"/>
      <c r="I3681" s="19" t="n"/>
      <c r="J3681" s="21" t="n"/>
      <c r="K3681" s="19" t="n"/>
      <c r="L3681" s="19" t="n"/>
      <c r="M3681" s="21" t="n"/>
      <c r="N3681" s="22" t="n"/>
      <c r="O3681" s="24">
        <f>IF(A3681&lt;&gt;"عهدة","",SUMIFS($G$8:$G$5007,$B$8:$B$5007,B3681,$A$8:$A$5007,"مصروف",$I$8:$I$5007,"&lt;&gt;مرفوض"))</f>
        <v/>
      </c>
      <c r="P3681" s="25">
        <f>IF(A3681&lt;&gt;"عهدة","",N(F3681)-O3681)</f>
        <v/>
      </c>
      <c r="Q3681" s="26">
        <f>IF(A3681="","",IF(A3681="عهدة",IF(N(F3681)=0,"⚠ أدخل قيمة العهدة",IF(P3681&lt;0,"⛔ عجز / زيادة مصروفات "&amp;TEXT(-P3681,"#,##0"),IF(COUNTIFS($B$8:$B$5007,B3681,$A$8:$A$5007,"مصروف",$I$8:$I$5007,"&lt;&gt;مرفوض",$K$8:$K$5007,"&lt;&gt;نعم")&gt;0,"⚠ "&amp;COUNTIFS($B$8:$B$5007,B3681,$A$8:$A$5007,"مصروف",$I$8:$I$5007,"&lt;&gt;مرفوض",$K$8:$K$5007,"&lt;&gt;نعم")&amp;" مصروف غير مسوى",IF(L3681="تمت التسوية",IF(P3681=0,"✔ متوازنة وتمت التسوية","✔ تمت التسوية – متبقي "&amp;TEXT(P3681,"#,##0")),IF(P3681&gt;0,"متبقي "&amp;TEXT(P3681,"#,##0"),"✔ متوازنة"))))),IF(R3681=0,"⚠ أضف سطر عهدة أولًا",IF(OR(C3681="",N(G3681)=0),"⚠ أكمل التاريخ والقيمة",IF(S3681="","⚠ التاريخ خارج السنة المالية",IF(H3681="","⚠ اختر بند الموازنة",IF(I3681="مرفوض","✖ مرفوض من المدير",IF(I3681&lt;&gt;"موافق","⏳ بانتظار موافقة المدير",IF(K3681&lt;&gt;"نعم","⚠ غير مسوى مع الحسابات","✔ معتمد ومسوى")))))))))</f>
        <v/>
      </c>
      <c r="R3681">
        <f>N(R3680)+IF(A3681="عهدة",1,0)</f>
        <v/>
      </c>
      <c r="S3681">
        <f>IF(C3681="","",IF(AND(C3681&gt;=DATE(2026,9,1),C3681&lt;=DATE(2027,8,31)),(YEAR(C3681)-2026)*12+MONTH(C3681)-8,""))</f>
        <v/>
      </c>
      <c r="T3681">
        <f>IF(AND(A3681="مصروف",R3681&gt;0,I3681="موافق",S3681&lt;&gt;"",H3681&lt;&gt;""),N(G3681),0)</f>
        <v/>
      </c>
    </row>
    <row r="3682">
      <c r="A3682" s="19" t="n"/>
      <c r="B3682" s="20">
        <f>IF(A3682="","",IF(R3682=0,"⚠ أضف سطر عهدة أولًا","BDR-"&amp;TEXT(R3682,"000")))</f>
        <v/>
      </c>
      <c r="C3682" s="21" t="n"/>
      <c r="D3682" s="20">
        <f>IF(C3682="","",IF(S3682="","خارج السنة المالية",INDEX(القوائم!$D$2:$D$13,S3682)))</f>
        <v/>
      </c>
      <c r="E3682" s="22" t="n"/>
      <c r="F3682" s="23" t="n"/>
      <c r="G3682" s="23" t="n"/>
      <c r="H3682" s="22" t="n"/>
      <c r="I3682" s="19" t="n"/>
      <c r="J3682" s="21" t="n"/>
      <c r="K3682" s="19" t="n"/>
      <c r="L3682" s="19" t="n"/>
      <c r="M3682" s="21" t="n"/>
      <c r="N3682" s="22" t="n"/>
      <c r="O3682" s="24">
        <f>IF(A3682&lt;&gt;"عهدة","",SUMIFS($G$8:$G$5007,$B$8:$B$5007,B3682,$A$8:$A$5007,"مصروف",$I$8:$I$5007,"&lt;&gt;مرفوض"))</f>
        <v/>
      </c>
      <c r="P3682" s="25">
        <f>IF(A3682&lt;&gt;"عهدة","",N(F3682)-O3682)</f>
        <v/>
      </c>
      <c r="Q3682" s="26">
        <f>IF(A3682="","",IF(A3682="عهدة",IF(N(F3682)=0,"⚠ أدخل قيمة العهدة",IF(P3682&lt;0,"⛔ عجز / زيادة مصروفات "&amp;TEXT(-P3682,"#,##0"),IF(COUNTIFS($B$8:$B$5007,B3682,$A$8:$A$5007,"مصروف",$I$8:$I$5007,"&lt;&gt;مرفوض",$K$8:$K$5007,"&lt;&gt;نعم")&gt;0,"⚠ "&amp;COUNTIFS($B$8:$B$5007,B3682,$A$8:$A$5007,"مصروف",$I$8:$I$5007,"&lt;&gt;مرفوض",$K$8:$K$5007,"&lt;&gt;نعم")&amp;" مصروف غير مسوى",IF(L3682="تمت التسوية",IF(P3682=0,"✔ متوازنة وتمت التسوية","✔ تمت التسوية – متبقي "&amp;TEXT(P3682,"#,##0")),IF(P3682&gt;0,"متبقي "&amp;TEXT(P3682,"#,##0"),"✔ متوازنة"))))),IF(R3682=0,"⚠ أضف سطر عهدة أولًا",IF(OR(C3682="",N(G3682)=0),"⚠ أكمل التاريخ والقيمة",IF(S3682="","⚠ التاريخ خارج السنة المالية",IF(H3682="","⚠ اختر بند الموازنة",IF(I3682="مرفوض","✖ مرفوض من المدير",IF(I3682&lt;&gt;"موافق","⏳ بانتظار موافقة المدير",IF(K3682&lt;&gt;"نعم","⚠ غير مسوى مع الحسابات","✔ معتمد ومسوى")))))))))</f>
        <v/>
      </c>
      <c r="R3682">
        <f>N(R3681)+IF(A3682="عهدة",1,0)</f>
        <v/>
      </c>
      <c r="S3682">
        <f>IF(C3682="","",IF(AND(C3682&gt;=DATE(2026,9,1),C3682&lt;=DATE(2027,8,31)),(YEAR(C3682)-2026)*12+MONTH(C3682)-8,""))</f>
        <v/>
      </c>
      <c r="T3682">
        <f>IF(AND(A3682="مصروف",R3682&gt;0,I3682="موافق",S3682&lt;&gt;"",H3682&lt;&gt;""),N(G3682),0)</f>
        <v/>
      </c>
    </row>
    <row r="3683">
      <c r="A3683" s="19" t="n"/>
      <c r="B3683" s="20">
        <f>IF(A3683="","",IF(R3683=0,"⚠ أضف سطر عهدة أولًا","BDR-"&amp;TEXT(R3683,"000")))</f>
        <v/>
      </c>
      <c r="C3683" s="21" t="n"/>
      <c r="D3683" s="20">
        <f>IF(C3683="","",IF(S3683="","خارج السنة المالية",INDEX(القوائم!$D$2:$D$13,S3683)))</f>
        <v/>
      </c>
      <c r="E3683" s="22" t="n"/>
      <c r="F3683" s="23" t="n"/>
      <c r="G3683" s="23" t="n"/>
      <c r="H3683" s="22" t="n"/>
      <c r="I3683" s="19" t="n"/>
      <c r="J3683" s="21" t="n"/>
      <c r="K3683" s="19" t="n"/>
      <c r="L3683" s="19" t="n"/>
      <c r="M3683" s="21" t="n"/>
      <c r="N3683" s="22" t="n"/>
      <c r="O3683" s="24">
        <f>IF(A3683&lt;&gt;"عهدة","",SUMIFS($G$8:$G$5007,$B$8:$B$5007,B3683,$A$8:$A$5007,"مصروف",$I$8:$I$5007,"&lt;&gt;مرفوض"))</f>
        <v/>
      </c>
      <c r="P3683" s="25">
        <f>IF(A3683&lt;&gt;"عهدة","",N(F3683)-O3683)</f>
        <v/>
      </c>
      <c r="Q3683" s="26">
        <f>IF(A3683="","",IF(A3683="عهدة",IF(N(F3683)=0,"⚠ أدخل قيمة العهدة",IF(P3683&lt;0,"⛔ عجز / زيادة مصروفات "&amp;TEXT(-P3683,"#,##0"),IF(COUNTIFS($B$8:$B$5007,B3683,$A$8:$A$5007,"مصروف",$I$8:$I$5007,"&lt;&gt;مرفوض",$K$8:$K$5007,"&lt;&gt;نعم")&gt;0,"⚠ "&amp;COUNTIFS($B$8:$B$5007,B3683,$A$8:$A$5007,"مصروف",$I$8:$I$5007,"&lt;&gt;مرفوض",$K$8:$K$5007,"&lt;&gt;نعم")&amp;" مصروف غير مسوى",IF(L3683="تمت التسوية",IF(P3683=0,"✔ متوازنة وتمت التسوية","✔ تمت التسوية – متبقي "&amp;TEXT(P3683,"#,##0")),IF(P3683&gt;0,"متبقي "&amp;TEXT(P3683,"#,##0"),"✔ متوازنة"))))),IF(R3683=0,"⚠ أضف سطر عهدة أولًا",IF(OR(C3683="",N(G3683)=0),"⚠ أكمل التاريخ والقيمة",IF(S3683="","⚠ التاريخ خارج السنة المالية",IF(H3683="","⚠ اختر بند الموازنة",IF(I3683="مرفوض","✖ مرفوض من المدير",IF(I3683&lt;&gt;"موافق","⏳ بانتظار موافقة المدير",IF(K3683&lt;&gt;"نعم","⚠ غير مسوى مع الحسابات","✔ معتمد ومسوى")))))))))</f>
        <v/>
      </c>
      <c r="R3683">
        <f>N(R3682)+IF(A3683="عهدة",1,0)</f>
        <v/>
      </c>
      <c r="S3683">
        <f>IF(C3683="","",IF(AND(C3683&gt;=DATE(2026,9,1),C3683&lt;=DATE(2027,8,31)),(YEAR(C3683)-2026)*12+MONTH(C3683)-8,""))</f>
        <v/>
      </c>
      <c r="T3683">
        <f>IF(AND(A3683="مصروف",R3683&gt;0,I3683="موافق",S3683&lt;&gt;"",H3683&lt;&gt;""),N(G3683),0)</f>
        <v/>
      </c>
    </row>
    <row r="3684">
      <c r="A3684" s="19" t="n"/>
      <c r="B3684" s="20">
        <f>IF(A3684="","",IF(R3684=0,"⚠ أضف سطر عهدة أولًا","BDR-"&amp;TEXT(R3684,"000")))</f>
        <v/>
      </c>
      <c r="C3684" s="21" t="n"/>
      <c r="D3684" s="20">
        <f>IF(C3684="","",IF(S3684="","خارج السنة المالية",INDEX(القوائم!$D$2:$D$13,S3684)))</f>
        <v/>
      </c>
      <c r="E3684" s="22" t="n"/>
      <c r="F3684" s="23" t="n"/>
      <c r="G3684" s="23" t="n"/>
      <c r="H3684" s="22" t="n"/>
      <c r="I3684" s="19" t="n"/>
      <c r="J3684" s="21" t="n"/>
      <c r="K3684" s="19" t="n"/>
      <c r="L3684" s="19" t="n"/>
      <c r="M3684" s="21" t="n"/>
      <c r="N3684" s="22" t="n"/>
      <c r="O3684" s="24">
        <f>IF(A3684&lt;&gt;"عهدة","",SUMIFS($G$8:$G$5007,$B$8:$B$5007,B3684,$A$8:$A$5007,"مصروف",$I$8:$I$5007,"&lt;&gt;مرفوض"))</f>
        <v/>
      </c>
      <c r="P3684" s="25">
        <f>IF(A3684&lt;&gt;"عهدة","",N(F3684)-O3684)</f>
        <v/>
      </c>
      <c r="Q3684" s="26">
        <f>IF(A3684="","",IF(A3684="عهدة",IF(N(F3684)=0,"⚠ أدخل قيمة العهدة",IF(P3684&lt;0,"⛔ عجز / زيادة مصروفات "&amp;TEXT(-P3684,"#,##0"),IF(COUNTIFS($B$8:$B$5007,B3684,$A$8:$A$5007,"مصروف",$I$8:$I$5007,"&lt;&gt;مرفوض",$K$8:$K$5007,"&lt;&gt;نعم")&gt;0,"⚠ "&amp;COUNTIFS($B$8:$B$5007,B3684,$A$8:$A$5007,"مصروف",$I$8:$I$5007,"&lt;&gt;مرفوض",$K$8:$K$5007,"&lt;&gt;نعم")&amp;" مصروف غير مسوى",IF(L3684="تمت التسوية",IF(P3684=0,"✔ متوازنة وتمت التسوية","✔ تمت التسوية – متبقي "&amp;TEXT(P3684,"#,##0")),IF(P3684&gt;0,"متبقي "&amp;TEXT(P3684,"#,##0"),"✔ متوازنة"))))),IF(R3684=0,"⚠ أضف سطر عهدة أولًا",IF(OR(C3684="",N(G3684)=0),"⚠ أكمل التاريخ والقيمة",IF(S3684="","⚠ التاريخ خارج السنة المالية",IF(H3684="","⚠ اختر بند الموازنة",IF(I3684="مرفوض","✖ مرفوض من المدير",IF(I3684&lt;&gt;"موافق","⏳ بانتظار موافقة المدير",IF(K3684&lt;&gt;"نعم","⚠ غير مسوى مع الحسابات","✔ معتمد ومسوى")))))))))</f>
        <v/>
      </c>
      <c r="R3684">
        <f>N(R3683)+IF(A3684="عهدة",1,0)</f>
        <v/>
      </c>
      <c r="S3684">
        <f>IF(C3684="","",IF(AND(C3684&gt;=DATE(2026,9,1),C3684&lt;=DATE(2027,8,31)),(YEAR(C3684)-2026)*12+MONTH(C3684)-8,""))</f>
        <v/>
      </c>
      <c r="T3684">
        <f>IF(AND(A3684="مصروف",R3684&gt;0,I3684="موافق",S3684&lt;&gt;"",H3684&lt;&gt;""),N(G3684),0)</f>
        <v/>
      </c>
    </row>
    <row r="3685">
      <c r="A3685" s="19" t="n"/>
      <c r="B3685" s="20">
        <f>IF(A3685="","",IF(R3685=0,"⚠ أضف سطر عهدة أولًا","BDR-"&amp;TEXT(R3685,"000")))</f>
        <v/>
      </c>
      <c r="C3685" s="21" t="n"/>
      <c r="D3685" s="20">
        <f>IF(C3685="","",IF(S3685="","خارج السنة المالية",INDEX(القوائم!$D$2:$D$13,S3685)))</f>
        <v/>
      </c>
      <c r="E3685" s="22" t="n"/>
      <c r="F3685" s="23" t="n"/>
      <c r="G3685" s="23" t="n"/>
      <c r="H3685" s="22" t="n"/>
      <c r="I3685" s="19" t="n"/>
      <c r="J3685" s="21" t="n"/>
      <c r="K3685" s="19" t="n"/>
      <c r="L3685" s="19" t="n"/>
      <c r="M3685" s="21" t="n"/>
      <c r="N3685" s="22" t="n"/>
      <c r="O3685" s="24">
        <f>IF(A3685&lt;&gt;"عهدة","",SUMIFS($G$8:$G$5007,$B$8:$B$5007,B3685,$A$8:$A$5007,"مصروف",$I$8:$I$5007,"&lt;&gt;مرفوض"))</f>
        <v/>
      </c>
      <c r="P3685" s="25">
        <f>IF(A3685&lt;&gt;"عهدة","",N(F3685)-O3685)</f>
        <v/>
      </c>
      <c r="Q3685" s="26">
        <f>IF(A3685="","",IF(A3685="عهدة",IF(N(F3685)=0,"⚠ أدخل قيمة العهدة",IF(P3685&lt;0,"⛔ عجز / زيادة مصروفات "&amp;TEXT(-P3685,"#,##0"),IF(COUNTIFS($B$8:$B$5007,B3685,$A$8:$A$5007,"مصروف",$I$8:$I$5007,"&lt;&gt;مرفوض",$K$8:$K$5007,"&lt;&gt;نعم")&gt;0,"⚠ "&amp;COUNTIFS($B$8:$B$5007,B3685,$A$8:$A$5007,"مصروف",$I$8:$I$5007,"&lt;&gt;مرفوض",$K$8:$K$5007,"&lt;&gt;نعم")&amp;" مصروف غير مسوى",IF(L3685="تمت التسوية",IF(P3685=0,"✔ متوازنة وتمت التسوية","✔ تمت التسوية – متبقي "&amp;TEXT(P3685,"#,##0")),IF(P3685&gt;0,"متبقي "&amp;TEXT(P3685,"#,##0"),"✔ متوازنة"))))),IF(R3685=0,"⚠ أضف سطر عهدة أولًا",IF(OR(C3685="",N(G3685)=0),"⚠ أكمل التاريخ والقيمة",IF(S3685="","⚠ التاريخ خارج السنة المالية",IF(H3685="","⚠ اختر بند الموازنة",IF(I3685="مرفوض","✖ مرفوض من المدير",IF(I3685&lt;&gt;"موافق","⏳ بانتظار موافقة المدير",IF(K3685&lt;&gt;"نعم","⚠ غير مسوى مع الحسابات","✔ معتمد ومسوى")))))))))</f>
        <v/>
      </c>
      <c r="R3685">
        <f>N(R3684)+IF(A3685="عهدة",1,0)</f>
        <v/>
      </c>
      <c r="S3685">
        <f>IF(C3685="","",IF(AND(C3685&gt;=DATE(2026,9,1),C3685&lt;=DATE(2027,8,31)),(YEAR(C3685)-2026)*12+MONTH(C3685)-8,""))</f>
        <v/>
      </c>
      <c r="T3685">
        <f>IF(AND(A3685="مصروف",R3685&gt;0,I3685="موافق",S3685&lt;&gt;"",H3685&lt;&gt;""),N(G3685),0)</f>
        <v/>
      </c>
    </row>
    <row r="3686">
      <c r="A3686" s="19" t="n"/>
      <c r="B3686" s="20">
        <f>IF(A3686="","",IF(R3686=0,"⚠ أضف سطر عهدة أولًا","BDR-"&amp;TEXT(R3686,"000")))</f>
        <v/>
      </c>
      <c r="C3686" s="21" t="n"/>
      <c r="D3686" s="20">
        <f>IF(C3686="","",IF(S3686="","خارج السنة المالية",INDEX(القوائم!$D$2:$D$13,S3686)))</f>
        <v/>
      </c>
      <c r="E3686" s="22" t="n"/>
      <c r="F3686" s="23" t="n"/>
      <c r="G3686" s="23" t="n"/>
      <c r="H3686" s="22" t="n"/>
      <c r="I3686" s="19" t="n"/>
      <c r="J3686" s="21" t="n"/>
      <c r="K3686" s="19" t="n"/>
      <c r="L3686" s="19" t="n"/>
      <c r="M3686" s="21" t="n"/>
      <c r="N3686" s="22" t="n"/>
      <c r="O3686" s="24">
        <f>IF(A3686&lt;&gt;"عهدة","",SUMIFS($G$8:$G$5007,$B$8:$B$5007,B3686,$A$8:$A$5007,"مصروف",$I$8:$I$5007,"&lt;&gt;مرفوض"))</f>
        <v/>
      </c>
      <c r="P3686" s="25">
        <f>IF(A3686&lt;&gt;"عهدة","",N(F3686)-O3686)</f>
        <v/>
      </c>
      <c r="Q3686" s="26">
        <f>IF(A3686="","",IF(A3686="عهدة",IF(N(F3686)=0,"⚠ أدخل قيمة العهدة",IF(P3686&lt;0,"⛔ عجز / زيادة مصروفات "&amp;TEXT(-P3686,"#,##0"),IF(COUNTIFS($B$8:$B$5007,B3686,$A$8:$A$5007,"مصروف",$I$8:$I$5007,"&lt;&gt;مرفوض",$K$8:$K$5007,"&lt;&gt;نعم")&gt;0,"⚠ "&amp;COUNTIFS($B$8:$B$5007,B3686,$A$8:$A$5007,"مصروف",$I$8:$I$5007,"&lt;&gt;مرفوض",$K$8:$K$5007,"&lt;&gt;نعم")&amp;" مصروف غير مسوى",IF(L3686="تمت التسوية",IF(P3686=0,"✔ متوازنة وتمت التسوية","✔ تمت التسوية – متبقي "&amp;TEXT(P3686,"#,##0")),IF(P3686&gt;0,"متبقي "&amp;TEXT(P3686,"#,##0"),"✔ متوازنة"))))),IF(R3686=0,"⚠ أضف سطر عهدة أولًا",IF(OR(C3686="",N(G3686)=0),"⚠ أكمل التاريخ والقيمة",IF(S3686="","⚠ التاريخ خارج السنة المالية",IF(H3686="","⚠ اختر بند الموازنة",IF(I3686="مرفوض","✖ مرفوض من المدير",IF(I3686&lt;&gt;"موافق","⏳ بانتظار موافقة المدير",IF(K3686&lt;&gt;"نعم","⚠ غير مسوى مع الحسابات","✔ معتمد ومسوى")))))))))</f>
        <v/>
      </c>
      <c r="R3686">
        <f>N(R3685)+IF(A3686="عهدة",1,0)</f>
        <v/>
      </c>
      <c r="S3686">
        <f>IF(C3686="","",IF(AND(C3686&gt;=DATE(2026,9,1),C3686&lt;=DATE(2027,8,31)),(YEAR(C3686)-2026)*12+MONTH(C3686)-8,""))</f>
        <v/>
      </c>
      <c r="T3686">
        <f>IF(AND(A3686="مصروف",R3686&gt;0,I3686="موافق",S3686&lt;&gt;"",H3686&lt;&gt;""),N(G3686),0)</f>
        <v/>
      </c>
    </row>
    <row r="3687">
      <c r="A3687" s="19" t="n"/>
      <c r="B3687" s="20">
        <f>IF(A3687="","",IF(R3687=0,"⚠ أضف سطر عهدة أولًا","BDR-"&amp;TEXT(R3687,"000")))</f>
        <v/>
      </c>
      <c r="C3687" s="21" t="n"/>
      <c r="D3687" s="20">
        <f>IF(C3687="","",IF(S3687="","خارج السنة المالية",INDEX(القوائم!$D$2:$D$13,S3687)))</f>
        <v/>
      </c>
      <c r="E3687" s="22" t="n"/>
      <c r="F3687" s="23" t="n"/>
      <c r="G3687" s="23" t="n"/>
      <c r="H3687" s="22" t="n"/>
      <c r="I3687" s="19" t="n"/>
      <c r="J3687" s="21" t="n"/>
      <c r="K3687" s="19" t="n"/>
      <c r="L3687" s="19" t="n"/>
      <c r="M3687" s="21" t="n"/>
      <c r="N3687" s="22" t="n"/>
      <c r="O3687" s="24">
        <f>IF(A3687&lt;&gt;"عهدة","",SUMIFS($G$8:$G$5007,$B$8:$B$5007,B3687,$A$8:$A$5007,"مصروف",$I$8:$I$5007,"&lt;&gt;مرفوض"))</f>
        <v/>
      </c>
      <c r="P3687" s="25">
        <f>IF(A3687&lt;&gt;"عهدة","",N(F3687)-O3687)</f>
        <v/>
      </c>
      <c r="Q3687" s="26">
        <f>IF(A3687="","",IF(A3687="عهدة",IF(N(F3687)=0,"⚠ أدخل قيمة العهدة",IF(P3687&lt;0,"⛔ عجز / زيادة مصروفات "&amp;TEXT(-P3687,"#,##0"),IF(COUNTIFS($B$8:$B$5007,B3687,$A$8:$A$5007,"مصروف",$I$8:$I$5007,"&lt;&gt;مرفوض",$K$8:$K$5007,"&lt;&gt;نعم")&gt;0,"⚠ "&amp;COUNTIFS($B$8:$B$5007,B3687,$A$8:$A$5007,"مصروف",$I$8:$I$5007,"&lt;&gt;مرفوض",$K$8:$K$5007,"&lt;&gt;نعم")&amp;" مصروف غير مسوى",IF(L3687="تمت التسوية",IF(P3687=0,"✔ متوازنة وتمت التسوية","✔ تمت التسوية – متبقي "&amp;TEXT(P3687,"#,##0")),IF(P3687&gt;0,"متبقي "&amp;TEXT(P3687,"#,##0"),"✔ متوازنة"))))),IF(R3687=0,"⚠ أضف سطر عهدة أولًا",IF(OR(C3687="",N(G3687)=0),"⚠ أكمل التاريخ والقيمة",IF(S3687="","⚠ التاريخ خارج السنة المالية",IF(H3687="","⚠ اختر بند الموازنة",IF(I3687="مرفوض","✖ مرفوض من المدير",IF(I3687&lt;&gt;"موافق","⏳ بانتظار موافقة المدير",IF(K3687&lt;&gt;"نعم","⚠ غير مسوى مع الحسابات","✔ معتمد ومسوى")))))))))</f>
        <v/>
      </c>
      <c r="R3687">
        <f>N(R3686)+IF(A3687="عهدة",1,0)</f>
        <v/>
      </c>
      <c r="S3687">
        <f>IF(C3687="","",IF(AND(C3687&gt;=DATE(2026,9,1),C3687&lt;=DATE(2027,8,31)),(YEAR(C3687)-2026)*12+MONTH(C3687)-8,""))</f>
        <v/>
      </c>
      <c r="T3687">
        <f>IF(AND(A3687="مصروف",R3687&gt;0,I3687="موافق",S3687&lt;&gt;"",H3687&lt;&gt;""),N(G3687),0)</f>
        <v/>
      </c>
    </row>
    <row r="3688">
      <c r="A3688" s="19" t="n"/>
      <c r="B3688" s="20">
        <f>IF(A3688="","",IF(R3688=0,"⚠ أضف سطر عهدة أولًا","BDR-"&amp;TEXT(R3688,"000")))</f>
        <v/>
      </c>
      <c r="C3688" s="21" t="n"/>
      <c r="D3688" s="20">
        <f>IF(C3688="","",IF(S3688="","خارج السنة المالية",INDEX(القوائم!$D$2:$D$13,S3688)))</f>
        <v/>
      </c>
      <c r="E3688" s="22" t="n"/>
      <c r="F3688" s="23" t="n"/>
      <c r="G3688" s="23" t="n"/>
      <c r="H3688" s="22" t="n"/>
      <c r="I3688" s="19" t="n"/>
      <c r="J3688" s="21" t="n"/>
      <c r="K3688" s="19" t="n"/>
      <c r="L3688" s="19" t="n"/>
      <c r="M3688" s="21" t="n"/>
      <c r="N3688" s="22" t="n"/>
      <c r="O3688" s="24">
        <f>IF(A3688&lt;&gt;"عهدة","",SUMIFS($G$8:$G$5007,$B$8:$B$5007,B3688,$A$8:$A$5007,"مصروف",$I$8:$I$5007,"&lt;&gt;مرفوض"))</f>
        <v/>
      </c>
      <c r="P3688" s="25">
        <f>IF(A3688&lt;&gt;"عهدة","",N(F3688)-O3688)</f>
        <v/>
      </c>
      <c r="Q3688" s="26">
        <f>IF(A3688="","",IF(A3688="عهدة",IF(N(F3688)=0,"⚠ أدخل قيمة العهدة",IF(P3688&lt;0,"⛔ عجز / زيادة مصروفات "&amp;TEXT(-P3688,"#,##0"),IF(COUNTIFS($B$8:$B$5007,B3688,$A$8:$A$5007,"مصروف",$I$8:$I$5007,"&lt;&gt;مرفوض",$K$8:$K$5007,"&lt;&gt;نعم")&gt;0,"⚠ "&amp;COUNTIFS($B$8:$B$5007,B3688,$A$8:$A$5007,"مصروف",$I$8:$I$5007,"&lt;&gt;مرفوض",$K$8:$K$5007,"&lt;&gt;نعم")&amp;" مصروف غير مسوى",IF(L3688="تمت التسوية",IF(P3688=0,"✔ متوازنة وتمت التسوية","✔ تمت التسوية – متبقي "&amp;TEXT(P3688,"#,##0")),IF(P3688&gt;0,"متبقي "&amp;TEXT(P3688,"#,##0"),"✔ متوازنة"))))),IF(R3688=0,"⚠ أضف سطر عهدة أولًا",IF(OR(C3688="",N(G3688)=0),"⚠ أكمل التاريخ والقيمة",IF(S3688="","⚠ التاريخ خارج السنة المالية",IF(H3688="","⚠ اختر بند الموازنة",IF(I3688="مرفوض","✖ مرفوض من المدير",IF(I3688&lt;&gt;"موافق","⏳ بانتظار موافقة المدير",IF(K3688&lt;&gt;"نعم","⚠ غير مسوى مع الحسابات","✔ معتمد ومسوى")))))))))</f>
        <v/>
      </c>
      <c r="R3688">
        <f>N(R3687)+IF(A3688="عهدة",1,0)</f>
        <v/>
      </c>
      <c r="S3688">
        <f>IF(C3688="","",IF(AND(C3688&gt;=DATE(2026,9,1),C3688&lt;=DATE(2027,8,31)),(YEAR(C3688)-2026)*12+MONTH(C3688)-8,""))</f>
        <v/>
      </c>
      <c r="T3688">
        <f>IF(AND(A3688="مصروف",R3688&gt;0,I3688="موافق",S3688&lt;&gt;"",H3688&lt;&gt;""),N(G3688),0)</f>
        <v/>
      </c>
    </row>
    <row r="3689">
      <c r="A3689" s="19" t="n"/>
      <c r="B3689" s="20">
        <f>IF(A3689="","",IF(R3689=0,"⚠ أضف سطر عهدة أولًا","BDR-"&amp;TEXT(R3689,"000")))</f>
        <v/>
      </c>
      <c r="C3689" s="21" t="n"/>
      <c r="D3689" s="20">
        <f>IF(C3689="","",IF(S3689="","خارج السنة المالية",INDEX(القوائم!$D$2:$D$13,S3689)))</f>
        <v/>
      </c>
      <c r="E3689" s="22" t="n"/>
      <c r="F3689" s="23" t="n"/>
      <c r="G3689" s="23" t="n"/>
      <c r="H3689" s="22" t="n"/>
      <c r="I3689" s="19" t="n"/>
      <c r="J3689" s="21" t="n"/>
      <c r="K3689" s="19" t="n"/>
      <c r="L3689" s="19" t="n"/>
      <c r="M3689" s="21" t="n"/>
      <c r="N3689" s="22" t="n"/>
      <c r="O3689" s="24">
        <f>IF(A3689&lt;&gt;"عهدة","",SUMIFS($G$8:$G$5007,$B$8:$B$5007,B3689,$A$8:$A$5007,"مصروف",$I$8:$I$5007,"&lt;&gt;مرفوض"))</f>
        <v/>
      </c>
      <c r="P3689" s="25">
        <f>IF(A3689&lt;&gt;"عهدة","",N(F3689)-O3689)</f>
        <v/>
      </c>
      <c r="Q3689" s="26">
        <f>IF(A3689="","",IF(A3689="عهدة",IF(N(F3689)=0,"⚠ أدخل قيمة العهدة",IF(P3689&lt;0,"⛔ عجز / زيادة مصروفات "&amp;TEXT(-P3689,"#,##0"),IF(COUNTIFS($B$8:$B$5007,B3689,$A$8:$A$5007,"مصروف",$I$8:$I$5007,"&lt;&gt;مرفوض",$K$8:$K$5007,"&lt;&gt;نعم")&gt;0,"⚠ "&amp;COUNTIFS($B$8:$B$5007,B3689,$A$8:$A$5007,"مصروف",$I$8:$I$5007,"&lt;&gt;مرفوض",$K$8:$K$5007,"&lt;&gt;نعم")&amp;" مصروف غير مسوى",IF(L3689="تمت التسوية",IF(P3689=0,"✔ متوازنة وتمت التسوية","✔ تمت التسوية – متبقي "&amp;TEXT(P3689,"#,##0")),IF(P3689&gt;0,"متبقي "&amp;TEXT(P3689,"#,##0"),"✔ متوازنة"))))),IF(R3689=0,"⚠ أضف سطر عهدة أولًا",IF(OR(C3689="",N(G3689)=0),"⚠ أكمل التاريخ والقيمة",IF(S3689="","⚠ التاريخ خارج السنة المالية",IF(H3689="","⚠ اختر بند الموازنة",IF(I3689="مرفوض","✖ مرفوض من المدير",IF(I3689&lt;&gt;"موافق","⏳ بانتظار موافقة المدير",IF(K3689&lt;&gt;"نعم","⚠ غير مسوى مع الحسابات","✔ معتمد ومسوى")))))))))</f>
        <v/>
      </c>
      <c r="R3689">
        <f>N(R3688)+IF(A3689="عهدة",1,0)</f>
        <v/>
      </c>
      <c r="S3689">
        <f>IF(C3689="","",IF(AND(C3689&gt;=DATE(2026,9,1),C3689&lt;=DATE(2027,8,31)),(YEAR(C3689)-2026)*12+MONTH(C3689)-8,""))</f>
        <v/>
      </c>
      <c r="T3689">
        <f>IF(AND(A3689="مصروف",R3689&gt;0,I3689="موافق",S3689&lt;&gt;"",H3689&lt;&gt;""),N(G3689),0)</f>
        <v/>
      </c>
    </row>
    <row r="3690">
      <c r="A3690" s="19" t="n"/>
      <c r="B3690" s="20">
        <f>IF(A3690="","",IF(R3690=0,"⚠ أضف سطر عهدة أولًا","BDR-"&amp;TEXT(R3690,"000")))</f>
        <v/>
      </c>
      <c r="C3690" s="21" t="n"/>
      <c r="D3690" s="20">
        <f>IF(C3690="","",IF(S3690="","خارج السنة المالية",INDEX(القوائم!$D$2:$D$13,S3690)))</f>
        <v/>
      </c>
      <c r="E3690" s="22" t="n"/>
      <c r="F3690" s="23" t="n"/>
      <c r="G3690" s="23" t="n"/>
      <c r="H3690" s="22" t="n"/>
      <c r="I3690" s="19" t="n"/>
      <c r="J3690" s="21" t="n"/>
      <c r="K3690" s="19" t="n"/>
      <c r="L3690" s="19" t="n"/>
      <c r="M3690" s="21" t="n"/>
      <c r="N3690" s="22" t="n"/>
      <c r="O3690" s="24">
        <f>IF(A3690&lt;&gt;"عهدة","",SUMIFS($G$8:$G$5007,$B$8:$B$5007,B3690,$A$8:$A$5007,"مصروف",$I$8:$I$5007,"&lt;&gt;مرفوض"))</f>
        <v/>
      </c>
      <c r="P3690" s="25">
        <f>IF(A3690&lt;&gt;"عهدة","",N(F3690)-O3690)</f>
        <v/>
      </c>
      <c r="Q3690" s="26">
        <f>IF(A3690="","",IF(A3690="عهدة",IF(N(F3690)=0,"⚠ أدخل قيمة العهدة",IF(P3690&lt;0,"⛔ عجز / زيادة مصروفات "&amp;TEXT(-P3690,"#,##0"),IF(COUNTIFS($B$8:$B$5007,B3690,$A$8:$A$5007,"مصروف",$I$8:$I$5007,"&lt;&gt;مرفوض",$K$8:$K$5007,"&lt;&gt;نعم")&gt;0,"⚠ "&amp;COUNTIFS($B$8:$B$5007,B3690,$A$8:$A$5007,"مصروف",$I$8:$I$5007,"&lt;&gt;مرفوض",$K$8:$K$5007,"&lt;&gt;نعم")&amp;" مصروف غير مسوى",IF(L3690="تمت التسوية",IF(P3690=0,"✔ متوازنة وتمت التسوية","✔ تمت التسوية – متبقي "&amp;TEXT(P3690,"#,##0")),IF(P3690&gt;0,"متبقي "&amp;TEXT(P3690,"#,##0"),"✔ متوازنة"))))),IF(R3690=0,"⚠ أضف سطر عهدة أولًا",IF(OR(C3690="",N(G3690)=0),"⚠ أكمل التاريخ والقيمة",IF(S3690="","⚠ التاريخ خارج السنة المالية",IF(H3690="","⚠ اختر بند الموازنة",IF(I3690="مرفوض","✖ مرفوض من المدير",IF(I3690&lt;&gt;"موافق","⏳ بانتظار موافقة المدير",IF(K3690&lt;&gt;"نعم","⚠ غير مسوى مع الحسابات","✔ معتمد ومسوى")))))))))</f>
        <v/>
      </c>
      <c r="R3690">
        <f>N(R3689)+IF(A3690="عهدة",1,0)</f>
        <v/>
      </c>
      <c r="S3690">
        <f>IF(C3690="","",IF(AND(C3690&gt;=DATE(2026,9,1),C3690&lt;=DATE(2027,8,31)),(YEAR(C3690)-2026)*12+MONTH(C3690)-8,""))</f>
        <v/>
      </c>
      <c r="T3690">
        <f>IF(AND(A3690="مصروف",R3690&gt;0,I3690="موافق",S3690&lt;&gt;"",H3690&lt;&gt;""),N(G3690),0)</f>
        <v/>
      </c>
    </row>
    <row r="3691">
      <c r="A3691" s="19" t="n"/>
      <c r="B3691" s="20">
        <f>IF(A3691="","",IF(R3691=0,"⚠ أضف سطر عهدة أولًا","BDR-"&amp;TEXT(R3691,"000")))</f>
        <v/>
      </c>
      <c r="C3691" s="21" t="n"/>
      <c r="D3691" s="20">
        <f>IF(C3691="","",IF(S3691="","خارج السنة المالية",INDEX(القوائم!$D$2:$D$13,S3691)))</f>
        <v/>
      </c>
      <c r="E3691" s="22" t="n"/>
      <c r="F3691" s="23" t="n"/>
      <c r="G3691" s="23" t="n"/>
      <c r="H3691" s="22" t="n"/>
      <c r="I3691" s="19" t="n"/>
      <c r="J3691" s="21" t="n"/>
      <c r="K3691" s="19" t="n"/>
      <c r="L3691" s="19" t="n"/>
      <c r="M3691" s="21" t="n"/>
      <c r="N3691" s="22" t="n"/>
      <c r="O3691" s="24">
        <f>IF(A3691&lt;&gt;"عهدة","",SUMIFS($G$8:$G$5007,$B$8:$B$5007,B3691,$A$8:$A$5007,"مصروف",$I$8:$I$5007,"&lt;&gt;مرفوض"))</f>
        <v/>
      </c>
      <c r="P3691" s="25">
        <f>IF(A3691&lt;&gt;"عهدة","",N(F3691)-O3691)</f>
        <v/>
      </c>
      <c r="Q3691" s="26">
        <f>IF(A3691="","",IF(A3691="عهدة",IF(N(F3691)=0,"⚠ أدخل قيمة العهدة",IF(P3691&lt;0,"⛔ عجز / زيادة مصروفات "&amp;TEXT(-P3691,"#,##0"),IF(COUNTIFS($B$8:$B$5007,B3691,$A$8:$A$5007,"مصروف",$I$8:$I$5007,"&lt;&gt;مرفوض",$K$8:$K$5007,"&lt;&gt;نعم")&gt;0,"⚠ "&amp;COUNTIFS($B$8:$B$5007,B3691,$A$8:$A$5007,"مصروف",$I$8:$I$5007,"&lt;&gt;مرفوض",$K$8:$K$5007,"&lt;&gt;نعم")&amp;" مصروف غير مسوى",IF(L3691="تمت التسوية",IF(P3691=0,"✔ متوازنة وتمت التسوية","✔ تمت التسوية – متبقي "&amp;TEXT(P3691,"#,##0")),IF(P3691&gt;0,"متبقي "&amp;TEXT(P3691,"#,##0"),"✔ متوازنة"))))),IF(R3691=0,"⚠ أضف سطر عهدة أولًا",IF(OR(C3691="",N(G3691)=0),"⚠ أكمل التاريخ والقيمة",IF(S3691="","⚠ التاريخ خارج السنة المالية",IF(H3691="","⚠ اختر بند الموازنة",IF(I3691="مرفوض","✖ مرفوض من المدير",IF(I3691&lt;&gt;"موافق","⏳ بانتظار موافقة المدير",IF(K3691&lt;&gt;"نعم","⚠ غير مسوى مع الحسابات","✔ معتمد ومسوى")))))))))</f>
        <v/>
      </c>
      <c r="R3691">
        <f>N(R3690)+IF(A3691="عهدة",1,0)</f>
        <v/>
      </c>
      <c r="S3691">
        <f>IF(C3691="","",IF(AND(C3691&gt;=DATE(2026,9,1),C3691&lt;=DATE(2027,8,31)),(YEAR(C3691)-2026)*12+MONTH(C3691)-8,""))</f>
        <v/>
      </c>
      <c r="T3691">
        <f>IF(AND(A3691="مصروف",R3691&gt;0,I3691="موافق",S3691&lt;&gt;"",H3691&lt;&gt;""),N(G3691),0)</f>
        <v/>
      </c>
    </row>
    <row r="3692">
      <c r="A3692" s="19" t="n"/>
      <c r="B3692" s="20">
        <f>IF(A3692="","",IF(R3692=0,"⚠ أضف سطر عهدة أولًا","BDR-"&amp;TEXT(R3692,"000")))</f>
        <v/>
      </c>
      <c r="C3692" s="21" t="n"/>
      <c r="D3692" s="20">
        <f>IF(C3692="","",IF(S3692="","خارج السنة المالية",INDEX(القوائم!$D$2:$D$13,S3692)))</f>
        <v/>
      </c>
      <c r="E3692" s="22" t="n"/>
      <c r="F3692" s="23" t="n"/>
      <c r="G3692" s="23" t="n"/>
      <c r="H3692" s="22" t="n"/>
      <c r="I3692" s="19" t="n"/>
      <c r="J3692" s="21" t="n"/>
      <c r="K3692" s="19" t="n"/>
      <c r="L3692" s="19" t="n"/>
      <c r="M3692" s="21" t="n"/>
      <c r="N3692" s="22" t="n"/>
      <c r="O3692" s="24">
        <f>IF(A3692&lt;&gt;"عهدة","",SUMIFS($G$8:$G$5007,$B$8:$B$5007,B3692,$A$8:$A$5007,"مصروف",$I$8:$I$5007,"&lt;&gt;مرفوض"))</f>
        <v/>
      </c>
      <c r="P3692" s="25">
        <f>IF(A3692&lt;&gt;"عهدة","",N(F3692)-O3692)</f>
        <v/>
      </c>
      <c r="Q3692" s="26">
        <f>IF(A3692="","",IF(A3692="عهدة",IF(N(F3692)=0,"⚠ أدخل قيمة العهدة",IF(P3692&lt;0,"⛔ عجز / زيادة مصروفات "&amp;TEXT(-P3692,"#,##0"),IF(COUNTIFS($B$8:$B$5007,B3692,$A$8:$A$5007,"مصروف",$I$8:$I$5007,"&lt;&gt;مرفوض",$K$8:$K$5007,"&lt;&gt;نعم")&gt;0,"⚠ "&amp;COUNTIFS($B$8:$B$5007,B3692,$A$8:$A$5007,"مصروف",$I$8:$I$5007,"&lt;&gt;مرفوض",$K$8:$K$5007,"&lt;&gt;نعم")&amp;" مصروف غير مسوى",IF(L3692="تمت التسوية",IF(P3692=0,"✔ متوازنة وتمت التسوية","✔ تمت التسوية – متبقي "&amp;TEXT(P3692,"#,##0")),IF(P3692&gt;0,"متبقي "&amp;TEXT(P3692,"#,##0"),"✔ متوازنة"))))),IF(R3692=0,"⚠ أضف سطر عهدة أولًا",IF(OR(C3692="",N(G3692)=0),"⚠ أكمل التاريخ والقيمة",IF(S3692="","⚠ التاريخ خارج السنة المالية",IF(H3692="","⚠ اختر بند الموازنة",IF(I3692="مرفوض","✖ مرفوض من المدير",IF(I3692&lt;&gt;"موافق","⏳ بانتظار موافقة المدير",IF(K3692&lt;&gt;"نعم","⚠ غير مسوى مع الحسابات","✔ معتمد ومسوى")))))))))</f>
        <v/>
      </c>
      <c r="R3692">
        <f>N(R3691)+IF(A3692="عهدة",1,0)</f>
        <v/>
      </c>
      <c r="S3692">
        <f>IF(C3692="","",IF(AND(C3692&gt;=DATE(2026,9,1),C3692&lt;=DATE(2027,8,31)),(YEAR(C3692)-2026)*12+MONTH(C3692)-8,""))</f>
        <v/>
      </c>
      <c r="T3692">
        <f>IF(AND(A3692="مصروف",R3692&gt;0,I3692="موافق",S3692&lt;&gt;"",H3692&lt;&gt;""),N(G3692),0)</f>
        <v/>
      </c>
    </row>
    <row r="3693">
      <c r="A3693" s="19" t="n"/>
      <c r="B3693" s="20">
        <f>IF(A3693="","",IF(R3693=0,"⚠ أضف سطر عهدة أولًا","BDR-"&amp;TEXT(R3693,"000")))</f>
        <v/>
      </c>
      <c r="C3693" s="21" t="n"/>
      <c r="D3693" s="20">
        <f>IF(C3693="","",IF(S3693="","خارج السنة المالية",INDEX(القوائم!$D$2:$D$13,S3693)))</f>
        <v/>
      </c>
      <c r="E3693" s="22" t="n"/>
      <c r="F3693" s="23" t="n"/>
      <c r="G3693" s="23" t="n"/>
      <c r="H3693" s="22" t="n"/>
      <c r="I3693" s="19" t="n"/>
      <c r="J3693" s="21" t="n"/>
      <c r="K3693" s="19" t="n"/>
      <c r="L3693" s="19" t="n"/>
      <c r="M3693" s="21" t="n"/>
      <c r="N3693" s="22" t="n"/>
      <c r="O3693" s="24">
        <f>IF(A3693&lt;&gt;"عهدة","",SUMIFS($G$8:$G$5007,$B$8:$B$5007,B3693,$A$8:$A$5007,"مصروف",$I$8:$I$5007,"&lt;&gt;مرفوض"))</f>
        <v/>
      </c>
      <c r="P3693" s="25">
        <f>IF(A3693&lt;&gt;"عهدة","",N(F3693)-O3693)</f>
        <v/>
      </c>
      <c r="Q3693" s="26">
        <f>IF(A3693="","",IF(A3693="عهدة",IF(N(F3693)=0,"⚠ أدخل قيمة العهدة",IF(P3693&lt;0,"⛔ عجز / زيادة مصروفات "&amp;TEXT(-P3693,"#,##0"),IF(COUNTIFS($B$8:$B$5007,B3693,$A$8:$A$5007,"مصروف",$I$8:$I$5007,"&lt;&gt;مرفوض",$K$8:$K$5007,"&lt;&gt;نعم")&gt;0,"⚠ "&amp;COUNTIFS($B$8:$B$5007,B3693,$A$8:$A$5007,"مصروف",$I$8:$I$5007,"&lt;&gt;مرفوض",$K$8:$K$5007,"&lt;&gt;نعم")&amp;" مصروف غير مسوى",IF(L3693="تمت التسوية",IF(P3693=0,"✔ متوازنة وتمت التسوية","✔ تمت التسوية – متبقي "&amp;TEXT(P3693,"#,##0")),IF(P3693&gt;0,"متبقي "&amp;TEXT(P3693,"#,##0"),"✔ متوازنة"))))),IF(R3693=0,"⚠ أضف سطر عهدة أولًا",IF(OR(C3693="",N(G3693)=0),"⚠ أكمل التاريخ والقيمة",IF(S3693="","⚠ التاريخ خارج السنة المالية",IF(H3693="","⚠ اختر بند الموازنة",IF(I3693="مرفوض","✖ مرفوض من المدير",IF(I3693&lt;&gt;"موافق","⏳ بانتظار موافقة المدير",IF(K3693&lt;&gt;"نعم","⚠ غير مسوى مع الحسابات","✔ معتمد ومسوى")))))))))</f>
        <v/>
      </c>
      <c r="R3693">
        <f>N(R3692)+IF(A3693="عهدة",1,0)</f>
        <v/>
      </c>
      <c r="S3693">
        <f>IF(C3693="","",IF(AND(C3693&gt;=DATE(2026,9,1),C3693&lt;=DATE(2027,8,31)),(YEAR(C3693)-2026)*12+MONTH(C3693)-8,""))</f>
        <v/>
      </c>
      <c r="T3693">
        <f>IF(AND(A3693="مصروف",R3693&gt;0,I3693="موافق",S3693&lt;&gt;"",H3693&lt;&gt;""),N(G3693),0)</f>
        <v/>
      </c>
    </row>
    <row r="3694">
      <c r="A3694" s="19" t="n"/>
      <c r="B3694" s="20">
        <f>IF(A3694="","",IF(R3694=0,"⚠ أضف سطر عهدة أولًا","BDR-"&amp;TEXT(R3694,"000")))</f>
        <v/>
      </c>
      <c r="C3694" s="21" t="n"/>
      <c r="D3694" s="20">
        <f>IF(C3694="","",IF(S3694="","خارج السنة المالية",INDEX(القوائم!$D$2:$D$13,S3694)))</f>
        <v/>
      </c>
      <c r="E3694" s="22" t="n"/>
      <c r="F3694" s="23" t="n"/>
      <c r="G3694" s="23" t="n"/>
      <c r="H3694" s="22" t="n"/>
      <c r="I3694" s="19" t="n"/>
      <c r="J3694" s="21" t="n"/>
      <c r="K3694" s="19" t="n"/>
      <c r="L3694" s="19" t="n"/>
      <c r="M3694" s="21" t="n"/>
      <c r="N3694" s="22" t="n"/>
      <c r="O3694" s="24">
        <f>IF(A3694&lt;&gt;"عهدة","",SUMIFS($G$8:$G$5007,$B$8:$B$5007,B3694,$A$8:$A$5007,"مصروف",$I$8:$I$5007,"&lt;&gt;مرفوض"))</f>
        <v/>
      </c>
      <c r="P3694" s="25">
        <f>IF(A3694&lt;&gt;"عهدة","",N(F3694)-O3694)</f>
        <v/>
      </c>
      <c r="Q3694" s="26">
        <f>IF(A3694="","",IF(A3694="عهدة",IF(N(F3694)=0,"⚠ أدخل قيمة العهدة",IF(P3694&lt;0,"⛔ عجز / زيادة مصروفات "&amp;TEXT(-P3694,"#,##0"),IF(COUNTIFS($B$8:$B$5007,B3694,$A$8:$A$5007,"مصروف",$I$8:$I$5007,"&lt;&gt;مرفوض",$K$8:$K$5007,"&lt;&gt;نعم")&gt;0,"⚠ "&amp;COUNTIFS($B$8:$B$5007,B3694,$A$8:$A$5007,"مصروف",$I$8:$I$5007,"&lt;&gt;مرفوض",$K$8:$K$5007,"&lt;&gt;نعم")&amp;" مصروف غير مسوى",IF(L3694="تمت التسوية",IF(P3694=0,"✔ متوازنة وتمت التسوية","✔ تمت التسوية – متبقي "&amp;TEXT(P3694,"#,##0")),IF(P3694&gt;0,"متبقي "&amp;TEXT(P3694,"#,##0"),"✔ متوازنة"))))),IF(R3694=0,"⚠ أضف سطر عهدة أولًا",IF(OR(C3694="",N(G3694)=0),"⚠ أكمل التاريخ والقيمة",IF(S3694="","⚠ التاريخ خارج السنة المالية",IF(H3694="","⚠ اختر بند الموازنة",IF(I3694="مرفوض","✖ مرفوض من المدير",IF(I3694&lt;&gt;"موافق","⏳ بانتظار موافقة المدير",IF(K3694&lt;&gt;"نعم","⚠ غير مسوى مع الحسابات","✔ معتمد ومسوى")))))))))</f>
        <v/>
      </c>
      <c r="R3694">
        <f>N(R3693)+IF(A3694="عهدة",1,0)</f>
        <v/>
      </c>
      <c r="S3694">
        <f>IF(C3694="","",IF(AND(C3694&gt;=DATE(2026,9,1),C3694&lt;=DATE(2027,8,31)),(YEAR(C3694)-2026)*12+MONTH(C3694)-8,""))</f>
        <v/>
      </c>
      <c r="T3694">
        <f>IF(AND(A3694="مصروف",R3694&gt;0,I3694="موافق",S3694&lt;&gt;"",H3694&lt;&gt;""),N(G3694),0)</f>
        <v/>
      </c>
    </row>
    <row r="3695">
      <c r="A3695" s="19" t="n"/>
      <c r="B3695" s="20">
        <f>IF(A3695="","",IF(R3695=0,"⚠ أضف سطر عهدة أولًا","BDR-"&amp;TEXT(R3695,"000")))</f>
        <v/>
      </c>
      <c r="C3695" s="21" t="n"/>
      <c r="D3695" s="20">
        <f>IF(C3695="","",IF(S3695="","خارج السنة المالية",INDEX(القوائم!$D$2:$D$13,S3695)))</f>
        <v/>
      </c>
      <c r="E3695" s="22" t="n"/>
      <c r="F3695" s="23" t="n"/>
      <c r="G3695" s="23" t="n"/>
      <c r="H3695" s="22" t="n"/>
      <c r="I3695" s="19" t="n"/>
      <c r="J3695" s="21" t="n"/>
      <c r="K3695" s="19" t="n"/>
      <c r="L3695" s="19" t="n"/>
      <c r="M3695" s="21" t="n"/>
      <c r="N3695" s="22" t="n"/>
      <c r="O3695" s="24">
        <f>IF(A3695&lt;&gt;"عهدة","",SUMIFS($G$8:$G$5007,$B$8:$B$5007,B3695,$A$8:$A$5007,"مصروف",$I$8:$I$5007,"&lt;&gt;مرفوض"))</f>
        <v/>
      </c>
      <c r="P3695" s="25">
        <f>IF(A3695&lt;&gt;"عهدة","",N(F3695)-O3695)</f>
        <v/>
      </c>
      <c r="Q3695" s="26">
        <f>IF(A3695="","",IF(A3695="عهدة",IF(N(F3695)=0,"⚠ أدخل قيمة العهدة",IF(P3695&lt;0,"⛔ عجز / زيادة مصروفات "&amp;TEXT(-P3695,"#,##0"),IF(COUNTIFS($B$8:$B$5007,B3695,$A$8:$A$5007,"مصروف",$I$8:$I$5007,"&lt;&gt;مرفوض",$K$8:$K$5007,"&lt;&gt;نعم")&gt;0,"⚠ "&amp;COUNTIFS($B$8:$B$5007,B3695,$A$8:$A$5007,"مصروف",$I$8:$I$5007,"&lt;&gt;مرفوض",$K$8:$K$5007,"&lt;&gt;نعم")&amp;" مصروف غير مسوى",IF(L3695="تمت التسوية",IF(P3695=0,"✔ متوازنة وتمت التسوية","✔ تمت التسوية – متبقي "&amp;TEXT(P3695,"#,##0")),IF(P3695&gt;0,"متبقي "&amp;TEXT(P3695,"#,##0"),"✔ متوازنة"))))),IF(R3695=0,"⚠ أضف سطر عهدة أولًا",IF(OR(C3695="",N(G3695)=0),"⚠ أكمل التاريخ والقيمة",IF(S3695="","⚠ التاريخ خارج السنة المالية",IF(H3695="","⚠ اختر بند الموازنة",IF(I3695="مرفوض","✖ مرفوض من المدير",IF(I3695&lt;&gt;"موافق","⏳ بانتظار موافقة المدير",IF(K3695&lt;&gt;"نعم","⚠ غير مسوى مع الحسابات","✔ معتمد ومسوى")))))))))</f>
        <v/>
      </c>
      <c r="R3695">
        <f>N(R3694)+IF(A3695="عهدة",1,0)</f>
        <v/>
      </c>
      <c r="S3695">
        <f>IF(C3695="","",IF(AND(C3695&gt;=DATE(2026,9,1),C3695&lt;=DATE(2027,8,31)),(YEAR(C3695)-2026)*12+MONTH(C3695)-8,""))</f>
        <v/>
      </c>
      <c r="T3695">
        <f>IF(AND(A3695="مصروف",R3695&gt;0,I3695="موافق",S3695&lt;&gt;"",H3695&lt;&gt;""),N(G3695),0)</f>
        <v/>
      </c>
    </row>
    <row r="3696">
      <c r="A3696" s="19" t="n"/>
      <c r="B3696" s="20">
        <f>IF(A3696="","",IF(R3696=0,"⚠ أضف سطر عهدة أولًا","BDR-"&amp;TEXT(R3696,"000")))</f>
        <v/>
      </c>
      <c r="C3696" s="21" t="n"/>
      <c r="D3696" s="20">
        <f>IF(C3696="","",IF(S3696="","خارج السنة المالية",INDEX(القوائم!$D$2:$D$13,S3696)))</f>
        <v/>
      </c>
      <c r="E3696" s="22" t="n"/>
      <c r="F3696" s="23" t="n"/>
      <c r="G3696" s="23" t="n"/>
      <c r="H3696" s="22" t="n"/>
      <c r="I3696" s="19" t="n"/>
      <c r="J3696" s="21" t="n"/>
      <c r="K3696" s="19" t="n"/>
      <c r="L3696" s="19" t="n"/>
      <c r="M3696" s="21" t="n"/>
      <c r="N3696" s="22" t="n"/>
      <c r="O3696" s="24">
        <f>IF(A3696&lt;&gt;"عهدة","",SUMIFS($G$8:$G$5007,$B$8:$B$5007,B3696,$A$8:$A$5007,"مصروف",$I$8:$I$5007,"&lt;&gt;مرفوض"))</f>
        <v/>
      </c>
      <c r="P3696" s="25">
        <f>IF(A3696&lt;&gt;"عهدة","",N(F3696)-O3696)</f>
        <v/>
      </c>
      <c r="Q3696" s="26">
        <f>IF(A3696="","",IF(A3696="عهدة",IF(N(F3696)=0,"⚠ أدخل قيمة العهدة",IF(P3696&lt;0,"⛔ عجز / زيادة مصروفات "&amp;TEXT(-P3696,"#,##0"),IF(COUNTIFS($B$8:$B$5007,B3696,$A$8:$A$5007,"مصروف",$I$8:$I$5007,"&lt;&gt;مرفوض",$K$8:$K$5007,"&lt;&gt;نعم")&gt;0,"⚠ "&amp;COUNTIFS($B$8:$B$5007,B3696,$A$8:$A$5007,"مصروف",$I$8:$I$5007,"&lt;&gt;مرفوض",$K$8:$K$5007,"&lt;&gt;نعم")&amp;" مصروف غير مسوى",IF(L3696="تمت التسوية",IF(P3696=0,"✔ متوازنة وتمت التسوية","✔ تمت التسوية – متبقي "&amp;TEXT(P3696,"#,##0")),IF(P3696&gt;0,"متبقي "&amp;TEXT(P3696,"#,##0"),"✔ متوازنة"))))),IF(R3696=0,"⚠ أضف سطر عهدة أولًا",IF(OR(C3696="",N(G3696)=0),"⚠ أكمل التاريخ والقيمة",IF(S3696="","⚠ التاريخ خارج السنة المالية",IF(H3696="","⚠ اختر بند الموازنة",IF(I3696="مرفوض","✖ مرفوض من المدير",IF(I3696&lt;&gt;"موافق","⏳ بانتظار موافقة المدير",IF(K3696&lt;&gt;"نعم","⚠ غير مسوى مع الحسابات","✔ معتمد ومسوى")))))))))</f>
        <v/>
      </c>
      <c r="R3696">
        <f>N(R3695)+IF(A3696="عهدة",1,0)</f>
        <v/>
      </c>
      <c r="S3696">
        <f>IF(C3696="","",IF(AND(C3696&gt;=DATE(2026,9,1),C3696&lt;=DATE(2027,8,31)),(YEAR(C3696)-2026)*12+MONTH(C3696)-8,""))</f>
        <v/>
      </c>
      <c r="T3696">
        <f>IF(AND(A3696="مصروف",R3696&gt;0,I3696="موافق",S3696&lt;&gt;"",H3696&lt;&gt;""),N(G3696),0)</f>
        <v/>
      </c>
    </row>
    <row r="3697">
      <c r="A3697" s="19" t="n"/>
      <c r="B3697" s="20">
        <f>IF(A3697="","",IF(R3697=0,"⚠ أضف سطر عهدة أولًا","BDR-"&amp;TEXT(R3697,"000")))</f>
        <v/>
      </c>
      <c r="C3697" s="21" t="n"/>
      <c r="D3697" s="20">
        <f>IF(C3697="","",IF(S3697="","خارج السنة المالية",INDEX(القوائم!$D$2:$D$13,S3697)))</f>
        <v/>
      </c>
      <c r="E3697" s="22" t="n"/>
      <c r="F3697" s="23" t="n"/>
      <c r="G3697" s="23" t="n"/>
      <c r="H3697" s="22" t="n"/>
      <c r="I3697" s="19" t="n"/>
      <c r="J3697" s="21" t="n"/>
      <c r="K3697" s="19" t="n"/>
      <c r="L3697" s="19" t="n"/>
      <c r="M3697" s="21" t="n"/>
      <c r="N3697" s="22" t="n"/>
      <c r="O3697" s="24">
        <f>IF(A3697&lt;&gt;"عهدة","",SUMIFS($G$8:$G$5007,$B$8:$B$5007,B3697,$A$8:$A$5007,"مصروف",$I$8:$I$5007,"&lt;&gt;مرفوض"))</f>
        <v/>
      </c>
      <c r="P3697" s="25">
        <f>IF(A3697&lt;&gt;"عهدة","",N(F3697)-O3697)</f>
        <v/>
      </c>
      <c r="Q3697" s="26">
        <f>IF(A3697="","",IF(A3697="عهدة",IF(N(F3697)=0,"⚠ أدخل قيمة العهدة",IF(P3697&lt;0,"⛔ عجز / زيادة مصروفات "&amp;TEXT(-P3697,"#,##0"),IF(COUNTIFS($B$8:$B$5007,B3697,$A$8:$A$5007,"مصروف",$I$8:$I$5007,"&lt;&gt;مرفوض",$K$8:$K$5007,"&lt;&gt;نعم")&gt;0,"⚠ "&amp;COUNTIFS($B$8:$B$5007,B3697,$A$8:$A$5007,"مصروف",$I$8:$I$5007,"&lt;&gt;مرفوض",$K$8:$K$5007,"&lt;&gt;نعم")&amp;" مصروف غير مسوى",IF(L3697="تمت التسوية",IF(P3697=0,"✔ متوازنة وتمت التسوية","✔ تمت التسوية – متبقي "&amp;TEXT(P3697,"#,##0")),IF(P3697&gt;0,"متبقي "&amp;TEXT(P3697,"#,##0"),"✔ متوازنة"))))),IF(R3697=0,"⚠ أضف سطر عهدة أولًا",IF(OR(C3697="",N(G3697)=0),"⚠ أكمل التاريخ والقيمة",IF(S3697="","⚠ التاريخ خارج السنة المالية",IF(H3697="","⚠ اختر بند الموازنة",IF(I3697="مرفوض","✖ مرفوض من المدير",IF(I3697&lt;&gt;"موافق","⏳ بانتظار موافقة المدير",IF(K3697&lt;&gt;"نعم","⚠ غير مسوى مع الحسابات","✔ معتمد ومسوى")))))))))</f>
        <v/>
      </c>
      <c r="R3697">
        <f>N(R3696)+IF(A3697="عهدة",1,0)</f>
        <v/>
      </c>
      <c r="S3697">
        <f>IF(C3697="","",IF(AND(C3697&gt;=DATE(2026,9,1),C3697&lt;=DATE(2027,8,31)),(YEAR(C3697)-2026)*12+MONTH(C3697)-8,""))</f>
        <v/>
      </c>
      <c r="T3697">
        <f>IF(AND(A3697="مصروف",R3697&gt;0,I3697="موافق",S3697&lt;&gt;"",H3697&lt;&gt;""),N(G3697),0)</f>
        <v/>
      </c>
    </row>
    <row r="3698">
      <c r="A3698" s="19" t="n"/>
      <c r="B3698" s="20">
        <f>IF(A3698="","",IF(R3698=0,"⚠ أضف سطر عهدة أولًا","BDR-"&amp;TEXT(R3698,"000")))</f>
        <v/>
      </c>
      <c r="C3698" s="21" t="n"/>
      <c r="D3698" s="20">
        <f>IF(C3698="","",IF(S3698="","خارج السنة المالية",INDEX(القوائم!$D$2:$D$13,S3698)))</f>
        <v/>
      </c>
      <c r="E3698" s="22" t="n"/>
      <c r="F3698" s="23" t="n"/>
      <c r="G3698" s="23" t="n"/>
      <c r="H3698" s="22" t="n"/>
      <c r="I3698" s="19" t="n"/>
      <c r="J3698" s="21" t="n"/>
      <c r="K3698" s="19" t="n"/>
      <c r="L3698" s="19" t="n"/>
      <c r="M3698" s="21" t="n"/>
      <c r="N3698" s="22" t="n"/>
      <c r="O3698" s="24">
        <f>IF(A3698&lt;&gt;"عهدة","",SUMIFS($G$8:$G$5007,$B$8:$B$5007,B3698,$A$8:$A$5007,"مصروف",$I$8:$I$5007,"&lt;&gt;مرفوض"))</f>
        <v/>
      </c>
      <c r="P3698" s="25">
        <f>IF(A3698&lt;&gt;"عهدة","",N(F3698)-O3698)</f>
        <v/>
      </c>
      <c r="Q3698" s="26">
        <f>IF(A3698="","",IF(A3698="عهدة",IF(N(F3698)=0,"⚠ أدخل قيمة العهدة",IF(P3698&lt;0,"⛔ عجز / زيادة مصروفات "&amp;TEXT(-P3698,"#,##0"),IF(COUNTIFS($B$8:$B$5007,B3698,$A$8:$A$5007,"مصروف",$I$8:$I$5007,"&lt;&gt;مرفوض",$K$8:$K$5007,"&lt;&gt;نعم")&gt;0,"⚠ "&amp;COUNTIFS($B$8:$B$5007,B3698,$A$8:$A$5007,"مصروف",$I$8:$I$5007,"&lt;&gt;مرفوض",$K$8:$K$5007,"&lt;&gt;نعم")&amp;" مصروف غير مسوى",IF(L3698="تمت التسوية",IF(P3698=0,"✔ متوازنة وتمت التسوية","✔ تمت التسوية – متبقي "&amp;TEXT(P3698,"#,##0")),IF(P3698&gt;0,"متبقي "&amp;TEXT(P3698,"#,##0"),"✔ متوازنة"))))),IF(R3698=0,"⚠ أضف سطر عهدة أولًا",IF(OR(C3698="",N(G3698)=0),"⚠ أكمل التاريخ والقيمة",IF(S3698="","⚠ التاريخ خارج السنة المالية",IF(H3698="","⚠ اختر بند الموازنة",IF(I3698="مرفوض","✖ مرفوض من المدير",IF(I3698&lt;&gt;"موافق","⏳ بانتظار موافقة المدير",IF(K3698&lt;&gt;"نعم","⚠ غير مسوى مع الحسابات","✔ معتمد ومسوى")))))))))</f>
        <v/>
      </c>
      <c r="R3698">
        <f>N(R3697)+IF(A3698="عهدة",1,0)</f>
        <v/>
      </c>
      <c r="S3698">
        <f>IF(C3698="","",IF(AND(C3698&gt;=DATE(2026,9,1),C3698&lt;=DATE(2027,8,31)),(YEAR(C3698)-2026)*12+MONTH(C3698)-8,""))</f>
        <v/>
      </c>
      <c r="T3698">
        <f>IF(AND(A3698="مصروف",R3698&gt;0,I3698="موافق",S3698&lt;&gt;"",H3698&lt;&gt;""),N(G3698),0)</f>
        <v/>
      </c>
    </row>
    <row r="3699">
      <c r="A3699" s="19" t="n"/>
      <c r="B3699" s="20">
        <f>IF(A3699="","",IF(R3699=0,"⚠ أضف سطر عهدة أولًا","BDR-"&amp;TEXT(R3699,"000")))</f>
        <v/>
      </c>
      <c r="C3699" s="21" t="n"/>
      <c r="D3699" s="20">
        <f>IF(C3699="","",IF(S3699="","خارج السنة المالية",INDEX(القوائم!$D$2:$D$13,S3699)))</f>
        <v/>
      </c>
      <c r="E3699" s="22" t="n"/>
      <c r="F3699" s="23" t="n"/>
      <c r="G3699" s="23" t="n"/>
      <c r="H3699" s="22" t="n"/>
      <c r="I3699" s="19" t="n"/>
      <c r="J3699" s="21" t="n"/>
      <c r="K3699" s="19" t="n"/>
      <c r="L3699" s="19" t="n"/>
      <c r="M3699" s="21" t="n"/>
      <c r="N3699" s="22" t="n"/>
      <c r="O3699" s="24">
        <f>IF(A3699&lt;&gt;"عهدة","",SUMIFS($G$8:$G$5007,$B$8:$B$5007,B3699,$A$8:$A$5007,"مصروف",$I$8:$I$5007,"&lt;&gt;مرفوض"))</f>
        <v/>
      </c>
      <c r="P3699" s="25">
        <f>IF(A3699&lt;&gt;"عهدة","",N(F3699)-O3699)</f>
        <v/>
      </c>
      <c r="Q3699" s="26">
        <f>IF(A3699="","",IF(A3699="عهدة",IF(N(F3699)=0,"⚠ أدخل قيمة العهدة",IF(P3699&lt;0,"⛔ عجز / زيادة مصروفات "&amp;TEXT(-P3699,"#,##0"),IF(COUNTIFS($B$8:$B$5007,B3699,$A$8:$A$5007,"مصروف",$I$8:$I$5007,"&lt;&gt;مرفوض",$K$8:$K$5007,"&lt;&gt;نعم")&gt;0,"⚠ "&amp;COUNTIFS($B$8:$B$5007,B3699,$A$8:$A$5007,"مصروف",$I$8:$I$5007,"&lt;&gt;مرفوض",$K$8:$K$5007,"&lt;&gt;نعم")&amp;" مصروف غير مسوى",IF(L3699="تمت التسوية",IF(P3699=0,"✔ متوازنة وتمت التسوية","✔ تمت التسوية – متبقي "&amp;TEXT(P3699,"#,##0")),IF(P3699&gt;0,"متبقي "&amp;TEXT(P3699,"#,##0"),"✔ متوازنة"))))),IF(R3699=0,"⚠ أضف سطر عهدة أولًا",IF(OR(C3699="",N(G3699)=0),"⚠ أكمل التاريخ والقيمة",IF(S3699="","⚠ التاريخ خارج السنة المالية",IF(H3699="","⚠ اختر بند الموازنة",IF(I3699="مرفوض","✖ مرفوض من المدير",IF(I3699&lt;&gt;"موافق","⏳ بانتظار موافقة المدير",IF(K3699&lt;&gt;"نعم","⚠ غير مسوى مع الحسابات","✔ معتمد ومسوى")))))))))</f>
        <v/>
      </c>
      <c r="R3699">
        <f>N(R3698)+IF(A3699="عهدة",1,0)</f>
        <v/>
      </c>
      <c r="S3699">
        <f>IF(C3699="","",IF(AND(C3699&gt;=DATE(2026,9,1),C3699&lt;=DATE(2027,8,31)),(YEAR(C3699)-2026)*12+MONTH(C3699)-8,""))</f>
        <v/>
      </c>
      <c r="T3699">
        <f>IF(AND(A3699="مصروف",R3699&gt;0,I3699="موافق",S3699&lt;&gt;"",H3699&lt;&gt;""),N(G3699),0)</f>
        <v/>
      </c>
    </row>
    <row r="3700">
      <c r="A3700" s="19" t="n"/>
      <c r="B3700" s="20">
        <f>IF(A3700="","",IF(R3700=0,"⚠ أضف سطر عهدة أولًا","BDR-"&amp;TEXT(R3700,"000")))</f>
        <v/>
      </c>
      <c r="C3700" s="21" t="n"/>
      <c r="D3700" s="20">
        <f>IF(C3700="","",IF(S3700="","خارج السنة المالية",INDEX(القوائم!$D$2:$D$13,S3700)))</f>
        <v/>
      </c>
      <c r="E3700" s="22" t="n"/>
      <c r="F3700" s="23" t="n"/>
      <c r="G3700" s="23" t="n"/>
      <c r="H3700" s="22" t="n"/>
      <c r="I3700" s="19" t="n"/>
      <c r="J3700" s="21" t="n"/>
      <c r="K3700" s="19" t="n"/>
      <c r="L3700" s="19" t="n"/>
      <c r="M3700" s="21" t="n"/>
      <c r="N3700" s="22" t="n"/>
      <c r="O3700" s="24">
        <f>IF(A3700&lt;&gt;"عهدة","",SUMIFS($G$8:$G$5007,$B$8:$B$5007,B3700,$A$8:$A$5007,"مصروف",$I$8:$I$5007,"&lt;&gt;مرفوض"))</f>
        <v/>
      </c>
      <c r="P3700" s="25">
        <f>IF(A3700&lt;&gt;"عهدة","",N(F3700)-O3700)</f>
        <v/>
      </c>
      <c r="Q3700" s="26">
        <f>IF(A3700="","",IF(A3700="عهدة",IF(N(F3700)=0,"⚠ أدخل قيمة العهدة",IF(P3700&lt;0,"⛔ عجز / زيادة مصروفات "&amp;TEXT(-P3700,"#,##0"),IF(COUNTIFS($B$8:$B$5007,B3700,$A$8:$A$5007,"مصروف",$I$8:$I$5007,"&lt;&gt;مرفوض",$K$8:$K$5007,"&lt;&gt;نعم")&gt;0,"⚠ "&amp;COUNTIFS($B$8:$B$5007,B3700,$A$8:$A$5007,"مصروف",$I$8:$I$5007,"&lt;&gt;مرفوض",$K$8:$K$5007,"&lt;&gt;نعم")&amp;" مصروف غير مسوى",IF(L3700="تمت التسوية",IF(P3700=0,"✔ متوازنة وتمت التسوية","✔ تمت التسوية – متبقي "&amp;TEXT(P3700,"#,##0")),IF(P3700&gt;0,"متبقي "&amp;TEXT(P3700,"#,##0"),"✔ متوازنة"))))),IF(R3700=0,"⚠ أضف سطر عهدة أولًا",IF(OR(C3700="",N(G3700)=0),"⚠ أكمل التاريخ والقيمة",IF(S3700="","⚠ التاريخ خارج السنة المالية",IF(H3700="","⚠ اختر بند الموازنة",IF(I3700="مرفوض","✖ مرفوض من المدير",IF(I3700&lt;&gt;"موافق","⏳ بانتظار موافقة المدير",IF(K3700&lt;&gt;"نعم","⚠ غير مسوى مع الحسابات","✔ معتمد ومسوى")))))))))</f>
        <v/>
      </c>
      <c r="R3700">
        <f>N(R3699)+IF(A3700="عهدة",1,0)</f>
        <v/>
      </c>
      <c r="S3700">
        <f>IF(C3700="","",IF(AND(C3700&gt;=DATE(2026,9,1),C3700&lt;=DATE(2027,8,31)),(YEAR(C3700)-2026)*12+MONTH(C3700)-8,""))</f>
        <v/>
      </c>
      <c r="T3700">
        <f>IF(AND(A3700="مصروف",R3700&gt;0,I3700="موافق",S3700&lt;&gt;"",H3700&lt;&gt;""),N(G3700),0)</f>
        <v/>
      </c>
    </row>
    <row r="3701">
      <c r="A3701" s="19" t="n"/>
      <c r="B3701" s="20">
        <f>IF(A3701="","",IF(R3701=0,"⚠ أضف سطر عهدة أولًا","BDR-"&amp;TEXT(R3701,"000")))</f>
        <v/>
      </c>
      <c r="C3701" s="21" t="n"/>
      <c r="D3701" s="20">
        <f>IF(C3701="","",IF(S3701="","خارج السنة المالية",INDEX(القوائم!$D$2:$D$13,S3701)))</f>
        <v/>
      </c>
      <c r="E3701" s="22" t="n"/>
      <c r="F3701" s="23" t="n"/>
      <c r="G3701" s="23" t="n"/>
      <c r="H3701" s="22" t="n"/>
      <c r="I3701" s="19" t="n"/>
      <c r="J3701" s="21" t="n"/>
      <c r="K3701" s="19" t="n"/>
      <c r="L3701" s="19" t="n"/>
      <c r="M3701" s="21" t="n"/>
      <c r="N3701" s="22" t="n"/>
      <c r="O3701" s="24">
        <f>IF(A3701&lt;&gt;"عهدة","",SUMIFS($G$8:$G$5007,$B$8:$B$5007,B3701,$A$8:$A$5007,"مصروف",$I$8:$I$5007,"&lt;&gt;مرفوض"))</f>
        <v/>
      </c>
      <c r="P3701" s="25">
        <f>IF(A3701&lt;&gt;"عهدة","",N(F3701)-O3701)</f>
        <v/>
      </c>
      <c r="Q3701" s="26">
        <f>IF(A3701="","",IF(A3701="عهدة",IF(N(F3701)=0,"⚠ أدخل قيمة العهدة",IF(P3701&lt;0,"⛔ عجز / زيادة مصروفات "&amp;TEXT(-P3701,"#,##0"),IF(COUNTIFS($B$8:$B$5007,B3701,$A$8:$A$5007,"مصروف",$I$8:$I$5007,"&lt;&gt;مرفوض",$K$8:$K$5007,"&lt;&gt;نعم")&gt;0,"⚠ "&amp;COUNTIFS($B$8:$B$5007,B3701,$A$8:$A$5007,"مصروف",$I$8:$I$5007,"&lt;&gt;مرفوض",$K$8:$K$5007,"&lt;&gt;نعم")&amp;" مصروف غير مسوى",IF(L3701="تمت التسوية",IF(P3701=0,"✔ متوازنة وتمت التسوية","✔ تمت التسوية – متبقي "&amp;TEXT(P3701,"#,##0")),IF(P3701&gt;0,"متبقي "&amp;TEXT(P3701,"#,##0"),"✔ متوازنة"))))),IF(R3701=0,"⚠ أضف سطر عهدة أولًا",IF(OR(C3701="",N(G3701)=0),"⚠ أكمل التاريخ والقيمة",IF(S3701="","⚠ التاريخ خارج السنة المالية",IF(H3701="","⚠ اختر بند الموازنة",IF(I3701="مرفوض","✖ مرفوض من المدير",IF(I3701&lt;&gt;"موافق","⏳ بانتظار موافقة المدير",IF(K3701&lt;&gt;"نعم","⚠ غير مسوى مع الحسابات","✔ معتمد ومسوى")))))))))</f>
        <v/>
      </c>
      <c r="R3701">
        <f>N(R3700)+IF(A3701="عهدة",1,0)</f>
        <v/>
      </c>
      <c r="S3701">
        <f>IF(C3701="","",IF(AND(C3701&gt;=DATE(2026,9,1),C3701&lt;=DATE(2027,8,31)),(YEAR(C3701)-2026)*12+MONTH(C3701)-8,""))</f>
        <v/>
      </c>
      <c r="T3701">
        <f>IF(AND(A3701="مصروف",R3701&gt;0,I3701="موافق",S3701&lt;&gt;"",H3701&lt;&gt;""),N(G3701),0)</f>
        <v/>
      </c>
    </row>
    <row r="3702">
      <c r="A3702" s="19" t="n"/>
      <c r="B3702" s="20">
        <f>IF(A3702="","",IF(R3702=0,"⚠ أضف سطر عهدة أولًا","BDR-"&amp;TEXT(R3702,"000")))</f>
        <v/>
      </c>
      <c r="C3702" s="21" t="n"/>
      <c r="D3702" s="20">
        <f>IF(C3702="","",IF(S3702="","خارج السنة المالية",INDEX(القوائم!$D$2:$D$13,S3702)))</f>
        <v/>
      </c>
      <c r="E3702" s="22" t="n"/>
      <c r="F3702" s="23" t="n"/>
      <c r="G3702" s="23" t="n"/>
      <c r="H3702" s="22" t="n"/>
      <c r="I3702" s="19" t="n"/>
      <c r="J3702" s="21" t="n"/>
      <c r="K3702" s="19" t="n"/>
      <c r="L3702" s="19" t="n"/>
      <c r="M3702" s="21" t="n"/>
      <c r="N3702" s="22" t="n"/>
      <c r="O3702" s="24">
        <f>IF(A3702&lt;&gt;"عهدة","",SUMIFS($G$8:$G$5007,$B$8:$B$5007,B3702,$A$8:$A$5007,"مصروف",$I$8:$I$5007,"&lt;&gt;مرفوض"))</f>
        <v/>
      </c>
      <c r="P3702" s="25">
        <f>IF(A3702&lt;&gt;"عهدة","",N(F3702)-O3702)</f>
        <v/>
      </c>
      <c r="Q3702" s="26">
        <f>IF(A3702="","",IF(A3702="عهدة",IF(N(F3702)=0,"⚠ أدخل قيمة العهدة",IF(P3702&lt;0,"⛔ عجز / زيادة مصروفات "&amp;TEXT(-P3702,"#,##0"),IF(COUNTIFS($B$8:$B$5007,B3702,$A$8:$A$5007,"مصروف",$I$8:$I$5007,"&lt;&gt;مرفوض",$K$8:$K$5007,"&lt;&gt;نعم")&gt;0,"⚠ "&amp;COUNTIFS($B$8:$B$5007,B3702,$A$8:$A$5007,"مصروف",$I$8:$I$5007,"&lt;&gt;مرفوض",$K$8:$K$5007,"&lt;&gt;نعم")&amp;" مصروف غير مسوى",IF(L3702="تمت التسوية",IF(P3702=0,"✔ متوازنة وتمت التسوية","✔ تمت التسوية – متبقي "&amp;TEXT(P3702,"#,##0")),IF(P3702&gt;0,"متبقي "&amp;TEXT(P3702,"#,##0"),"✔ متوازنة"))))),IF(R3702=0,"⚠ أضف سطر عهدة أولًا",IF(OR(C3702="",N(G3702)=0),"⚠ أكمل التاريخ والقيمة",IF(S3702="","⚠ التاريخ خارج السنة المالية",IF(H3702="","⚠ اختر بند الموازنة",IF(I3702="مرفوض","✖ مرفوض من المدير",IF(I3702&lt;&gt;"موافق","⏳ بانتظار موافقة المدير",IF(K3702&lt;&gt;"نعم","⚠ غير مسوى مع الحسابات","✔ معتمد ومسوى")))))))))</f>
        <v/>
      </c>
      <c r="R3702">
        <f>N(R3701)+IF(A3702="عهدة",1,0)</f>
        <v/>
      </c>
      <c r="S3702">
        <f>IF(C3702="","",IF(AND(C3702&gt;=DATE(2026,9,1),C3702&lt;=DATE(2027,8,31)),(YEAR(C3702)-2026)*12+MONTH(C3702)-8,""))</f>
        <v/>
      </c>
      <c r="T3702">
        <f>IF(AND(A3702="مصروف",R3702&gt;0,I3702="موافق",S3702&lt;&gt;"",H3702&lt;&gt;""),N(G3702),0)</f>
        <v/>
      </c>
    </row>
    <row r="3703">
      <c r="A3703" s="19" t="n"/>
      <c r="B3703" s="20">
        <f>IF(A3703="","",IF(R3703=0,"⚠ أضف سطر عهدة أولًا","BDR-"&amp;TEXT(R3703,"000")))</f>
        <v/>
      </c>
      <c r="C3703" s="21" t="n"/>
      <c r="D3703" s="20">
        <f>IF(C3703="","",IF(S3703="","خارج السنة المالية",INDEX(القوائم!$D$2:$D$13,S3703)))</f>
        <v/>
      </c>
      <c r="E3703" s="22" t="n"/>
      <c r="F3703" s="23" t="n"/>
      <c r="G3703" s="23" t="n"/>
      <c r="H3703" s="22" t="n"/>
      <c r="I3703" s="19" t="n"/>
      <c r="J3703" s="21" t="n"/>
      <c r="K3703" s="19" t="n"/>
      <c r="L3703" s="19" t="n"/>
      <c r="M3703" s="21" t="n"/>
      <c r="N3703" s="22" t="n"/>
      <c r="O3703" s="24">
        <f>IF(A3703&lt;&gt;"عهدة","",SUMIFS($G$8:$G$5007,$B$8:$B$5007,B3703,$A$8:$A$5007,"مصروف",$I$8:$I$5007,"&lt;&gt;مرفوض"))</f>
        <v/>
      </c>
      <c r="P3703" s="25">
        <f>IF(A3703&lt;&gt;"عهدة","",N(F3703)-O3703)</f>
        <v/>
      </c>
      <c r="Q3703" s="26">
        <f>IF(A3703="","",IF(A3703="عهدة",IF(N(F3703)=0,"⚠ أدخل قيمة العهدة",IF(P3703&lt;0,"⛔ عجز / زيادة مصروفات "&amp;TEXT(-P3703,"#,##0"),IF(COUNTIFS($B$8:$B$5007,B3703,$A$8:$A$5007,"مصروف",$I$8:$I$5007,"&lt;&gt;مرفوض",$K$8:$K$5007,"&lt;&gt;نعم")&gt;0,"⚠ "&amp;COUNTIFS($B$8:$B$5007,B3703,$A$8:$A$5007,"مصروف",$I$8:$I$5007,"&lt;&gt;مرفوض",$K$8:$K$5007,"&lt;&gt;نعم")&amp;" مصروف غير مسوى",IF(L3703="تمت التسوية",IF(P3703=0,"✔ متوازنة وتمت التسوية","✔ تمت التسوية – متبقي "&amp;TEXT(P3703,"#,##0")),IF(P3703&gt;0,"متبقي "&amp;TEXT(P3703,"#,##0"),"✔ متوازنة"))))),IF(R3703=0,"⚠ أضف سطر عهدة أولًا",IF(OR(C3703="",N(G3703)=0),"⚠ أكمل التاريخ والقيمة",IF(S3703="","⚠ التاريخ خارج السنة المالية",IF(H3703="","⚠ اختر بند الموازنة",IF(I3703="مرفوض","✖ مرفوض من المدير",IF(I3703&lt;&gt;"موافق","⏳ بانتظار موافقة المدير",IF(K3703&lt;&gt;"نعم","⚠ غير مسوى مع الحسابات","✔ معتمد ومسوى")))))))))</f>
        <v/>
      </c>
      <c r="R3703">
        <f>N(R3702)+IF(A3703="عهدة",1,0)</f>
        <v/>
      </c>
      <c r="S3703">
        <f>IF(C3703="","",IF(AND(C3703&gt;=DATE(2026,9,1),C3703&lt;=DATE(2027,8,31)),(YEAR(C3703)-2026)*12+MONTH(C3703)-8,""))</f>
        <v/>
      </c>
      <c r="T3703">
        <f>IF(AND(A3703="مصروف",R3703&gt;0,I3703="موافق",S3703&lt;&gt;"",H3703&lt;&gt;""),N(G3703),0)</f>
        <v/>
      </c>
    </row>
    <row r="3704">
      <c r="A3704" s="19" t="n"/>
      <c r="B3704" s="20">
        <f>IF(A3704="","",IF(R3704=0,"⚠ أضف سطر عهدة أولًا","BDR-"&amp;TEXT(R3704,"000")))</f>
        <v/>
      </c>
      <c r="C3704" s="21" t="n"/>
      <c r="D3704" s="20">
        <f>IF(C3704="","",IF(S3704="","خارج السنة المالية",INDEX(القوائم!$D$2:$D$13,S3704)))</f>
        <v/>
      </c>
      <c r="E3704" s="22" t="n"/>
      <c r="F3704" s="23" t="n"/>
      <c r="G3704" s="23" t="n"/>
      <c r="H3704" s="22" t="n"/>
      <c r="I3704" s="19" t="n"/>
      <c r="J3704" s="21" t="n"/>
      <c r="K3704" s="19" t="n"/>
      <c r="L3704" s="19" t="n"/>
      <c r="M3704" s="21" t="n"/>
      <c r="N3704" s="22" t="n"/>
      <c r="O3704" s="24">
        <f>IF(A3704&lt;&gt;"عهدة","",SUMIFS($G$8:$G$5007,$B$8:$B$5007,B3704,$A$8:$A$5007,"مصروف",$I$8:$I$5007,"&lt;&gt;مرفوض"))</f>
        <v/>
      </c>
      <c r="P3704" s="25">
        <f>IF(A3704&lt;&gt;"عهدة","",N(F3704)-O3704)</f>
        <v/>
      </c>
      <c r="Q3704" s="26">
        <f>IF(A3704="","",IF(A3704="عهدة",IF(N(F3704)=0,"⚠ أدخل قيمة العهدة",IF(P3704&lt;0,"⛔ عجز / زيادة مصروفات "&amp;TEXT(-P3704,"#,##0"),IF(COUNTIFS($B$8:$B$5007,B3704,$A$8:$A$5007,"مصروف",$I$8:$I$5007,"&lt;&gt;مرفوض",$K$8:$K$5007,"&lt;&gt;نعم")&gt;0,"⚠ "&amp;COUNTIFS($B$8:$B$5007,B3704,$A$8:$A$5007,"مصروف",$I$8:$I$5007,"&lt;&gt;مرفوض",$K$8:$K$5007,"&lt;&gt;نعم")&amp;" مصروف غير مسوى",IF(L3704="تمت التسوية",IF(P3704=0,"✔ متوازنة وتمت التسوية","✔ تمت التسوية – متبقي "&amp;TEXT(P3704,"#,##0")),IF(P3704&gt;0,"متبقي "&amp;TEXT(P3704,"#,##0"),"✔ متوازنة"))))),IF(R3704=0,"⚠ أضف سطر عهدة أولًا",IF(OR(C3704="",N(G3704)=0),"⚠ أكمل التاريخ والقيمة",IF(S3704="","⚠ التاريخ خارج السنة المالية",IF(H3704="","⚠ اختر بند الموازنة",IF(I3704="مرفوض","✖ مرفوض من المدير",IF(I3704&lt;&gt;"موافق","⏳ بانتظار موافقة المدير",IF(K3704&lt;&gt;"نعم","⚠ غير مسوى مع الحسابات","✔ معتمد ومسوى")))))))))</f>
        <v/>
      </c>
      <c r="R3704">
        <f>N(R3703)+IF(A3704="عهدة",1,0)</f>
        <v/>
      </c>
      <c r="S3704">
        <f>IF(C3704="","",IF(AND(C3704&gt;=DATE(2026,9,1),C3704&lt;=DATE(2027,8,31)),(YEAR(C3704)-2026)*12+MONTH(C3704)-8,""))</f>
        <v/>
      </c>
      <c r="T3704">
        <f>IF(AND(A3704="مصروف",R3704&gt;0,I3704="موافق",S3704&lt;&gt;"",H3704&lt;&gt;""),N(G3704),0)</f>
        <v/>
      </c>
    </row>
    <row r="3705">
      <c r="A3705" s="19" t="n"/>
      <c r="B3705" s="20">
        <f>IF(A3705="","",IF(R3705=0,"⚠ أضف سطر عهدة أولًا","BDR-"&amp;TEXT(R3705,"000")))</f>
        <v/>
      </c>
      <c r="C3705" s="21" t="n"/>
      <c r="D3705" s="20">
        <f>IF(C3705="","",IF(S3705="","خارج السنة المالية",INDEX(القوائم!$D$2:$D$13,S3705)))</f>
        <v/>
      </c>
      <c r="E3705" s="22" t="n"/>
      <c r="F3705" s="23" t="n"/>
      <c r="G3705" s="23" t="n"/>
      <c r="H3705" s="22" t="n"/>
      <c r="I3705" s="19" t="n"/>
      <c r="J3705" s="21" t="n"/>
      <c r="K3705" s="19" t="n"/>
      <c r="L3705" s="19" t="n"/>
      <c r="M3705" s="21" t="n"/>
      <c r="N3705" s="22" t="n"/>
      <c r="O3705" s="24">
        <f>IF(A3705&lt;&gt;"عهدة","",SUMIFS($G$8:$G$5007,$B$8:$B$5007,B3705,$A$8:$A$5007,"مصروف",$I$8:$I$5007,"&lt;&gt;مرفوض"))</f>
        <v/>
      </c>
      <c r="P3705" s="25">
        <f>IF(A3705&lt;&gt;"عهدة","",N(F3705)-O3705)</f>
        <v/>
      </c>
      <c r="Q3705" s="26">
        <f>IF(A3705="","",IF(A3705="عهدة",IF(N(F3705)=0,"⚠ أدخل قيمة العهدة",IF(P3705&lt;0,"⛔ عجز / زيادة مصروفات "&amp;TEXT(-P3705,"#,##0"),IF(COUNTIFS($B$8:$B$5007,B3705,$A$8:$A$5007,"مصروف",$I$8:$I$5007,"&lt;&gt;مرفوض",$K$8:$K$5007,"&lt;&gt;نعم")&gt;0,"⚠ "&amp;COUNTIFS($B$8:$B$5007,B3705,$A$8:$A$5007,"مصروف",$I$8:$I$5007,"&lt;&gt;مرفوض",$K$8:$K$5007,"&lt;&gt;نعم")&amp;" مصروف غير مسوى",IF(L3705="تمت التسوية",IF(P3705=0,"✔ متوازنة وتمت التسوية","✔ تمت التسوية – متبقي "&amp;TEXT(P3705,"#,##0")),IF(P3705&gt;0,"متبقي "&amp;TEXT(P3705,"#,##0"),"✔ متوازنة"))))),IF(R3705=0,"⚠ أضف سطر عهدة أولًا",IF(OR(C3705="",N(G3705)=0),"⚠ أكمل التاريخ والقيمة",IF(S3705="","⚠ التاريخ خارج السنة المالية",IF(H3705="","⚠ اختر بند الموازنة",IF(I3705="مرفوض","✖ مرفوض من المدير",IF(I3705&lt;&gt;"موافق","⏳ بانتظار موافقة المدير",IF(K3705&lt;&gt;"نعم","⚠ غير مسوى مع الحسابات","✔ معتمد ومسوى")))))))))</f>
        <v/>
      </c>
      <c r="R3705">
        <f>N(R3704)+IF(A3705="عهدة",1,0)</f>
        <v/>
      </c>
      <c r="S3705">
        <f>IF(C3705="","",IF(AND(C3705&gt;=DATE(2026,9,1),C3705&lt;=DATE(2027,8,31)),(YEAR(C3705)-2026)*12+MONTH(C3705)-8,""))</f>
        <v/>
      </c>
      <c r="T3705">
        <f>IF(AND(A3705="مصروف",R3705&gt;0,I3705="موافق",S3705&lt;&gt;"",H3705&lt;&gt;""),N(G3705),0)</f>
        <v/>
      </c>
    </row>
    <row r="3706">
      <c r="A3706" s="19" t="n"/>
      <c r="B3706" s="20">
        <f>IF(A3706="","",IF(R3706=0,"⚠ أضف سطر عهدة أولًا","BDR-"&amp;TEXT(R3706,"000")))</f>
        <v/>
      </c>
      <c r="C3706" s="21" t="n"/>
      <c r="D3706" s="20">
        <f>IF(C3706="","",IF(S3706="","خارج السنة المالية",INDEX(القوائم!$D$2:$D$13,S3706)))</f>
        <v/>
      </c>
      <c r="E3706" s="22" t="n"/>
      <c r="F3706" s="23" t="n"/>
      <c r="G3706" s="23" t="n"/>
      <c r="H3706" s="22" t="n"/>
      <c r="I3706" s="19" t="n"/>
      <c r="J3706" s="21" t="n"/>
      <c r="K3706" s="19" t="n"/>
      <c r="L3706" s="19" t="n"/>
      <c r="M3706" s="21" t="n"/>
      <c r="N3706" s="22" t="n"/>
      <c r="O3706" s="24">
        <f>IF(A3706&lt;&gt;"عهدة","",SUMIFS($G$8:$G$5007,$B$8:$B$5007,B3706,$A$8:$A$5007,"مصروف",$I$8:$I$5007,"&lt;&gt;مرفوض"))</f>
        <v/>
      </c>
      <c r="P3706" s="25">
        <f>IF(A3706&lt;&gt;"عهدة","",N(F3706)-O3706)</f>
        <v/>
      </c>
      <c r="Q3706" s="26">
        <f>IF(A3706="","",IF(A3706="عهدة",IF(N(F3706)=0,"⚠ أدخل قيمة العهدة",IF(P3706&lt;0,"⛔ عجز / زيادة مصروفات "&amp;TEXT(-P3706,"#,##0"),IF(COUNTIFS($B$8:$B$5007,B3706,$A$8:$A$5007,"مصروف",$I$8:$I$5007,"&lt;&gt;مرفوض",$K$8:$K$5007,"&lt;&gt;نعم")&gt;0,"⚠ "&amp;COUNTIFS($B$8:$B$5007,B3706,$A$8:$A$5007,"مصروف",$I$8:$I$5007,"&lt;&gt;مرفوض",$K$8:$K$5007,"&lt;&gt;نعم")&amp;" مصروف غير مسوى",IF(L3706="تمت التسوية",IF(P3706=0,"✔ متوازنة وتمت التسوية","✔ تمت التسوية – متبقي "&amp;TEXT(P3706,"#,##0")),IF(P3706&gt;0,"متبقي "&amp;TEXT(P3706,"#,##0"),"✔ متوازنة"))))),IF(R3706=0,"⚠ أضف سطر عهدة أولًا",IF(OR(C3706="",N(G3706)=0),"⚠ أكمل التاريخ والقيمة",IF(S3706="","⚠ التاريخ خارج السنة المالية",IF(H3706="","⚠ اختر بند الموازنة",IF(I3706="مرفوض","✖ مرفوض من المدير",IF(I3706&lt;&gt;"موافق","⏳ بانتظار موافقة المدير",IF(K3706&lt;&gt;"نعم","⚠ غير مسوى مع الحسابات","✔ معتمد ومسوى")))))))))</f>
        <v/>
      </c>
      <c r="R3706">
        <f>N(R3705)+IF(A3706="عهدة",1,0)</f>
        <v/>
      </c>
      <c r="S3706">
        <f>IF(C3706="","",IF(AND(C3706&gt;=DATE(2026,9,1),C3706&lt;=DATE(2027,8,31)),(YEAR(C3706)-2026)*12+MONTH(C3706)-8,""))</f>
        <v/>
      </c>
      <c r="T3706">
        <f>IF(AND(A3706="مصروف",R3706&gt;0,I3706="موافق",S3706&lt;&gt;"",H3706&lt;&gt;""),N(G3706),0)</f>
        <v/>
      </c>
    </row>
    <row r="3707">
      <c r="A3707" s="19" t="n"/>
      <c r="B3707" s="20">
        <f>IF(A3707="","",IF(R3707=0,"⚠ أضف سطر عهدة أولًا","BDR-"&amp;TEXT(R3707,"000")))</f>
        <v/>
      </c>
      <c r="C3707" s="21" t="n"/>
      <c r="D3707" s="20">
        <f>IF(C3707="","",IF(S3707="","خارج السنة المالية",INDEX(القوائم!$D$2:$D$13,S3707)))</f>
        <v/>
      </c>
      <c r="E3707" s="22" t="n"/>
      <c r="F3707" s="23" t="n"/>
      <c r="G3707" s="23" t="n"/>
      <c r="H3707" s="22" t="n"/>
      <c r="I3707" s="19" t="n"/>
      <c r="J3707" s="21" t="n"/>
      <c r="K3707" s="19" t="n"/>
      <c r="L3707" s="19" t="n"/>
      <c r="M3707" s="21" t="n"/>
      <c r="N3707" s="22" t="n"/>
      <c r="O3707" s="24">
        <f>IF(A3707&lt;&gt;"عهدة","",SUMIFS($G$8:$G$5007,$B$8:$B$5007,B3707,$A$8:$A$5007,"مصروف",$I$8:$I$5007,"&lt;&gt;مرفوض"))</f>
        <v/>
      </c>
      <c r="P3707" s="25">
        <f>IF(A3707&lt;&gt;"عهدة","",N(F3707)-O3707)</f>
        <v/>
      </c>
      <c r="Q3707" s="26">
        <f>IF(A3707="","",IF(A3707="عهدة",IF(N(F3707)=0,"⚠ أدخل قيمة العهدة",IF(P3707&lt;0,"⛔ عجز / زيادة مصروفات "&amp;TEXT(-P3707,"#,##0"),IF(COUNTIFS($B$8:$B$5007,B3707,$A$8:$A$5007,"مصروف",$I$8:$I$5007,"&lt;&gt;مرفوض",$K$8:$K$5007,"&lt;&gt;نعم")&gt;0,"⚠ "&amp;COUNTIFS($B$8:$B$5007,B3707,$A$8:$A$5007,"مصروف",$I$8:$I$5007,"&lt;&gt;مرفوض",$K$8:$K$5007,"&lt;&gt;نعم")&amp;" مصروف غير مسوى",IF(L3707="تمت التسوية",IF(P3707=0,"✔ متوازنة وتمت التسوية","✔ تمت التسوية – متبقي "&amp;TEXT(P3707,"#,##0")),IF(P3707&gt;0,"متبقي "&amp;TEXT(P3707,"#,##0"),"✔ متوازنة"))))),IF(R3707=0,"⚠ أضف سطر عهدة أولًا",IF(OR(C3707="",N(G3707)=0),"⚠ أكمل التاريخ والقيمة",IF(S3707="","⚠ التاريخ خارج السنة المالية",IF(H3707="","⚠ اختر بند الموازنة",IF(I3707="مرفوض","✖ مرفوض من المدير",IF(I3707&lt;&gt;"موافق","⏳ بانتظار موافقة المدير",IF(K3707&lt;&gt;"نعم","⚠ غير مسوى مع الحسابات","✔ معتمد ومسوى")))))))))</f>
        <v/>
      </c>
      <c r="R3707">
        <f>N(R3706)+IF(A3707="عهدة",1,0)</f>
        <v/>
      </c>
      <c r="S3707">
        <f>IF(C3707="","",IF(AND(C3707&gt;=DATE(2026,9,1),C3707&lt;=DATE(2027,8,31)),(YEAR(C3707)-2026)*12+MONTH(C3707)-8,""))</f>
        <v/>
      </c>
      <c r="T3707">
        <f>IF(AND(A3707="مصروف",R3707&gt;0,I3707="موافق",S3707&lt;&gt;"",H3707&lt;&gt;""),N(G3707),0)</f>
        <v/>
      </c>
    </row>
    <row r="3708">
      <c r="A3708" s="19" t="n"/>
      <c r="B3708" s="20">
        <f>IF(A3708="","",IF(R3708=0,"⚠ أضف سطر عهدة أولًا","BDR-"&amp;TEXT(R3708,"000")))</f>
        <v/>
      </c>
      <c r="C3708" s="21" t="n"/>
      <c r="D3708" s="20">
        <f>IF(C3708="","",IF(S3708="","خارج السنة المالية",INDEX(القوائم!$D$2:$D$13,S3708)))</f>
        <v/>
      </c>
      <c r="E3708" s="22" t="n"/>
      <c r="F3708" s="23" t="n"/>
      <c r="G3708" s="23" t="n"/>
      <c r="H3708" s="22" t="n"/>
      <c r="I3708" s="19" t="n"/>
      <c r="J3708" s="21" t="n"/>
      <c r="K3708" s="19" t="n"/>
      <c r="L3708" s="19" t="n"/>
      <c r="M3708" s="21" t="n"/>
      <c r="N3708" s="22" t="n"/>
      <c r="O3708" s="24">
        <f>IF(A3708&lt;&gt;"عهدة","",SUMIFS($G$8:$G$5007,$B$8:$B$5007,B3708,$A$8:$A$5007,"مصروف",$I$8:$I$5007,"&lt;&gt;مرفوض"))</f>
        <v/>
      </c>
      <c r="P3708" s="25">
        <f>IF(A3708&lt;&gt;"عهدة","",N(F3708)-O3708)</f>
        <v/>
      </c>
      <c r="Q3708" s="26">
        <f>IF(A3708="","",IF(A3708="عهدة",IF(N(F3708)=0,"⚠ أدخل قيمة العهدة",IF(P3708&lt;0,"⛔ عجز / زيادة مصروفات "&amp;TEXT(-P3708,"#,##0"),IF(COUNTIFS($B$8:$B$5007,B3708,$A$8:$A$5007,"مصروف",$I$8:$I$5007,"&lt;&gt;مرفوض",$K$8:$K$5007,"&lt;&gt;نعم")&gt;0,"⚠ "&amp;COUNTIFS($B$8:$B$5007,B3708,$A$8:$A$5007,"مصروف",$I$8:$I$5007,"&lt;&gt;مرفوض",$K$8:$K$5007,"&lt;&gt;نعم")&amp;" مصروف غير مسوى",IF(L3708="تمت التسوية",IF(P3708=0,"✔ متوازنة وتمت التسوية","✔ تمت التسوية – متبقي "&amp;TEXT(P3708,"#,##0")),IF(P3708&gt;0,"متبقي "&amp;TEXT(P3708,"#,##0"),"✔ متوازنة"))))),IF(R3708=0,"⚠ أضف سطر عهدة أولًا",IF(OR(C3708="",N(G3708)=0),"⚠ أكمل التاريخ والقيمة",IF(S3708="","⚠ التاريخ خارج السنة المالية",IF(H3708="","⚠ اختر بند الموازنة",IF(I3708="مرفوض","✖ مرفوض من المدير",IF(I3708&lt;&gt;"موافق","⏳ بانتظار موافقة المدير",IF(K3708&lt;&gt;"نعم","⚠ غير مسوى مع الحسابات","✔ معتمد ومسوى")))))))))</f>
        <v/>
      </c>
      <c r="R3708">
        <f>N(R3707)+IF(A3708="عهدة",1,0)</f>
        <v/>
      </c>
      <c r="S3708">
        <f>IF(C3708="","",IF(AND(C3708&gt;=DATE(2026,9,1),C3708&lt;=DATE(2027,8,31)),(YEAR(C3708)-2026)*12+MONTH(C3708)-8,""))</f>
        <v/>
      </c>
      <c r="T3708">
        <f>IF(AND(A3708="مصروف",R3708&gt;0,I3708="موافق",S3708&lt;&gt;"",H3708&lt;&gt;""),N(G3708),0)</f>
        <v/>
      </c>
    </row>
    <row r="3709">
      <c r="A3709" s="19" t="n"/>
      <c r="B3709" s="20">
        <f>IF(A3709="","",IF(R3709=0,"⚠ أضف سطر عهدة أولًا","BDR-"&amp;TEXT(R3709,"000")))</f>
        <v/>
      </c>
      <c r="C3709" s="21" t="n"/>
      <c r="D3709" s="20">
        <f>IF(C3709="","",IF(S3709="","خارج السنة المالية",INDEX(القوائم!$D$2:$D$13,S3709)))</f>
        <v/>
      </c>
      <c r="E3709" s="22" t="n"/>
      <c r="F3709" s="23" t="n"/>
      <c r="G3709" s="23" t="n"/>
      <c r="H3709" s="22" t="n"/>
      <c r="I3709" s="19" t="n"/>
      <c r="J3709" s="21" t="n"/>
      <c r="K3709" s="19" t="n"/>
      <c r="L3709" s="19" t="n"/>
      <c r="M3709" s="21" t="n"/>
      <c r="N3709" s="22" t="n"/>
      <c r="O3709" s="24">
        <f>IF(A3709&lt;&gt;"عهدة","",SUMIFS($G$8:$G$5007,$B$8:$B$5007,B3709,$A$8:$A$5007,"مصروف",$I$8:$I$5007,"&lt;&gt;مرفوض"))</f>
        <v/>
      </c>
      <c r="P3709" s="25">
        <f>IF(A3709&lt;&gt;"عهدة","",N(F3709)-O3709)</f>
        <v/>
      </c>
      <c r="Q3709" s="26">
        <f>IF(A3709="","",IF(A3709="عهدة",IF(N(F3709)=0,"⚠ أدخل قيمة العهدة",IF(P3709&lt;0,"⛔ عجز / زيادة مصروفات "&amp;TEXT(-P3709,"#,##0"),IF(COUNTIFS($B$8:$B$5007,B3709,$A$8:$A$5007,"مصروف",$I$8:$I$5007,"&lt;&gt;مرفوض",$K$8:$K$5007,"&lt;&gt;نعم")&gt;0,"⚠ "&amp;COUNTIFS($B$8:$B$5007,B3709,$A$8:$A$5007,"مصروف",$I$8:$I$5007,"&lt;&gt;مرفوض",$K$8:$K$5007,"&lt;&gt;نعم")&amp;" مصروف غير مسوى",IF(L3709="تمت التسوية",IF(P3709=0,"✔ متوازنة وتمت التسوية","✔ تمت التسوية – متبقي "&amp;TEXT(P3709,"#,##0")),IF(P3709&gt;0,"متبقي "&amp;TEXT(P3709,"#,##0"),"✔ متوازنة"))))),IF(R3709=0,"⚠ أضف سطر عهدة أولًا",IF(OR(C3709="",N(G3709)=0),"⚠ أكمل التاريخ والقيمة",IF(S3709="","⚠ التاريخ خارج السنة المالية",IF(H3709="","⚠ اختر بند الموازنة",IF(I3709="مرفوض","✖ مرفوض من المدير",IF(I3709&lt;&gt;"موافق","⏳ بانتظار موافقة المدير",IF(K3709&lt;&gt;"نعم","⚠ غير مسوى مع الحسابات","✔ معتمد ومسوى")))))))))</f>
        <v/>
      </c>
      <c r="R3709">
        <f>N(R3708)+IF(A3709="عهدة",1,0)</f>
        <v/>
      </c>
      <c r="S3709">
        <f>IF(C3709="","",IF(AND(C3709&gt;=DATE(2026,9,1),C3709&lt;=DATE(2027,8,31)),(YEAR(C3709)-2026)*12+MONTH(C3709)-8,""))</f>
        <v/>
      </c>
      <c r="T3709">
        <f>IF(AND(A3709="مصروف",R3709&gt;0,I3709="موافق",S3709&lt;&gt;"",H3709&lt;&gt;""),N(G3709),0)</f>
        <v/>
      </c>
    </row>
    <row r="3710">
      <c r="A3710" s="19" t="n"/>
      <c r="B3710" s="20">
        <f>IF(A3710="","",IF(R3710=0,"⚠ أضف سطر عهدة أولًا","BDR-"&amp;TEXT(R3710,"000")))</f>
        <v/>
      </c>
      <c r="C3710" s="21" t="n"/>
      <c r="D3710" s="20">
        <f>IF(C3710="","",IF(S3710="","خارج السنة المالية",INDEX(القوائم!$D$2:$D$13,S3710)))</f>
        <v/>
      </c>
      <c r="E3710" s="22" t="n"/>
      <c r="F3710" s="23" t="n"/>
      <c r="G3710" s="23" t="n"/>
      <c r="H3710" s="22" t="n"/>
      <c r="I3710" s="19" t="n"/>
      <c r="J3710" s="21" t="n"/>
      <c r="K3710" s="19" t="n"/>
      <c r="L3710" s="19" t="n"/>
      <c r="M3710" s="21" t="n"/>
      <c r="N3710" s="22" t="n"/>
      <c r="O3710" s="24">
        <f>IF(A3710&lt;&gt;"عهدة","",SUMIFS($G$8:$G$5007,$B$8:$B$5007,B3710,$A$8:$A$5007,"مصروف",$I$8:$I$5007,"&lt;&gt;مرفوض"))</f>
        <v/>
      </c>
      <c r="P3710" s="25">
        <f>IF(A3710&lt;&gt;"عهدة","",N(F3710)-O3710)</f>
        <v/>
      </c>
      <c r="Q3710" s="26">
        <f>IF(A3710="","",IF(A3710="عهدة",IF(N(F3710)=0,"⚠ أدخل قيمة العهدة",IF(P3710&lt;0,"⛔ عجز / زيادة مصروفات "&amp;TEXT(-P3710,"#,##0"),IF(COUNTIFS($B$8:$B$5007,B3710,$A$8:$A$5007,"مصروف",$I$8:$I$5007,"&lt;&gt;مرفوض",$K$8:$K$5007,"&lt;&gt;نعم")&gt;0,"⚠ "&amp;COUNTIFS($B$8:$B$5007,B3710,$A$8:$A$5007,"مصروف",$I$8:$I$5007,"&lt;&gt;مرفوض",$K$8:$K$5007,"&lt;&gt;نعم")&amp;" مصروف غير مسوى",IF(L3710="تمت التسوية",IF(P3710=0,"✔ متوازنة وتمت التسوية","✔ تمت التسوية – متبقي "&amp;TEXT(P3710,"#,##0")),IF(P3710&gt;0,"متبقي "&amp;TEXT(P3710,"#,##0"),"✔ متوازنة"))))),IF(R3710=0,"⚠ أضف سطر عهدة أولًا",IF(OR(C3710="",N(G3710)=0),"⚠ أكمل التاريخ والقيمة",IF(S3710="","⚠ التاريخ خارج السنة المالية",IF(H3710="","⚠ اختر بند الموازنة",IF(I3710="مرفوض","✖ مرفوض من المدير",IF(I3710&lt;&gt;"موافق","⏳ بانتظار موافقة المدير",IF(K3710&lt;&gt;"نعم","⚠ غير مسوى مع الحسابات","✔ معتمد ومسوى")))))))))</f>
        <v/>
      </c>
      <c r="R3710">
        <f>N(R3709)+IF(A3710="عهدة",1,0)</f>
        <v/>
      </c>
      <c r="S3710">
        <f>IF(C3710="","",IF(AND(C3710&gt;=DATE(2026,9,1),C3710&lt;=DATE(2027,8,31)),(YEAR(C3710)-2026)*12+MONTH(C3710)-8,""))</f>
        <v/>
      </c>
      <c r="T3710">
        <f>IF(AND(A3710="مصروف",R3710&gt;0,I3710="موافق",S3710&lt;&gt;"",H3710&lt;&gt;""),N(G3710),0)</f>
        <v/>
      </c>
    </row>
    <row r="3711">
      <c r="A3711" s="19" t="n"/>
      <c r="B3711" s="20">
        <f>IF(A3711="","",IF(R3711=0,"⚠ أضف سطر عهدة أولًا","BDR-"&amp;TEXT(R3711,"000")))</f>
        <v/>
      </c>
      <c r="C3711" s="21" t="n"/>
      <c r="D3711" s="20">
        <f>IF(C3711="","",IF(S3711="","خارج السنة المالية",INDEX(القوائم!$D$2:$D$13,S3711)))</f>
        <v/>
      </c>
      <c r="E3711" s="22" t="n"/>
      <c r="F3711" s="23" t="n"/>
      <c r="G3711" s="23" t="n"/>
      <c r="H3711" s="22" t="n"/>
      <c r="I3711" s="19" t="n"/>
      <c r="J3711" s="21" t="n"/>
      <c r="K3711" s="19" t="n"/>
      <c r="L3711" s="19" t="n"/>
      <c r="M3711" s="21" t="n"/>
      <c r="N3711" s="22" t="n"/>
      <c r="O3711" s="24">
        <f>IF(A3711&lt;&gt;"عهدة","",SUMIFS($G$8:$G$5007,$B$8:$B$5007,B3711,$A$8:$A$5007,"مصروف",$I$8:$I$5007,"&lt;&gt;مرفوض"))</f>
        <v/>
      </c>
      <c r="P3711" s="25">
        <f>IF(A3711&lt;&gt;"عهدة","",N(F3711)-O3711)</f>
        <v/>
      </c>
      <c r="Q3711" s="26">
        <f>IF(A3711="","",IF(A3711="عهدة",IF(N(F3711)=0,"⚠ أدخل قيمة العهدة",IF(P3711&lt;0,"⛔ عجز / زيادة مصروفات "&amp;TEXT(-P3711,"#,##0"),IF(COUNTIFS($B$8:$B$5007,B3711,$A$8:$A$5007,"مصروف",$I$8:$I$5007,"&lt;&gt;مرفوض",$K$8:$K$5007,"&lt;&gt;نعم")&gt;0,"⚠ "&amp;COUNTIFS($B$8:$B$5007,B3711,$A$8:$A$5007,"مصروف",$I$8:$I$5007,"&lt;&gt;مرفوض",$K$8:$K$5007,"&lt;&gt;نعم")&amp;" مصروف غير مسوى",IF(L3711="تمت التسوية",IF(P3711=0,"✔ متوازنة وتمت التسوية","✔ تمت التسوية – متبقي "&amp;TEXT(P3711,"#,##0")),IF(P3711&gt;0,"متبقي "&amp;TEXT(P3711,"#,##0"),"✔ متوازنة"))))),IF(R3711=0,"⚠ أضف سطر عهدة أولًا",IF(OR(C3711="",N(G3711)=0),"⚠ أكمل التاريخ والقيمة",IF(S3711="","⚠ التاريخ خارج السنة المالية",IF(H3711="","⚠ اختر بند الموازنة",IF(I3711="مرفوض","✖ مرفوض من المدير",IF(I3711&lt;&gt;"موافق","⏳ بانتظار موافقة المدير",IF(K3711&lt;&gt;"نعم","⚠ غير مسوى مع الحسابات","✔ معتمد ومسوى")))))))))</f>
        <v/>
      </c>
      <c r="R3711">
        <f>N(R3710)+IF(A3711="عهدة",1,0)</f>
        <v/>
      </c>
      <c r="S3711">
        <f>IF(C3711="","",IF(AND(C3711&gt;=DATE(2026,9,1),C3711&lt;=DATE(2027,8,31)),(YEAR(C3711)-2026)*12+MONTH(C3711)-8,""))</f>
        <v/>
      </c>
      <c r="T3711">
        <f>IF(AND(A3711="مصروف",R3711&gt;0,I3711="موافق",S3711&lt;&gt;"",H3711&lt;&gt;""),N(G3711),0)</f>
        <v/>
      </c>
    </row>
    <row r="3712">
      <c r="A3712" s="19" t="n"/>
      <c r="B3712" s="20">
        <f>IF(A3712="","",IF(R3712=0,"⚠ أضف سطر عهدة أولًا","BDR-"&amp;TEXT(R3712,"000")))</f>
        <v/>
      </c>
      <c r="C3712" s="21" t="n"/>
      <c r="D3712" s="20">
        <f>IF(C3712="","",IF(S3712="","خارج السنة المالية",INDEX(القوائم!$D$2:$D$13,S3712)))</f>
        <v/>
      </c>
      <c r="E3712" s="22" t="n"/>
      <c r="F3712" s="23" t="n"/>
      <c r="G3712" s="23" t="n"/>
      <c r="H3712" s="22" t="n"/>
      <c r="I3712" s="19" t="n"/>
      <c r="J3712" s="21" t="n"/>
      <c r="K3712" s="19" t="n"/>
      <c r="L3712" s="19" t="n"/>
      <c r="M3712" s="21" t="n"/>
      <c r="N3712" s="22" t="n"/>
      <c r="O3712" s="24">
        <f>IF(A3712&lt;&gt;"عهدة","",SUMIFS($G$8:$G$5007,$B$8:$B$5007,B3712,$A$8:$A$5007,"مصروف",$I$8:$I$5007,"&lt;&gt;مرفوض"))</f>
        <v/>
      </c>
      <c r="P3712" s="25">
        <f>IF(A3712&lt;&gt;"عهدة","",N(F3712)-O3712)</f>
        <v/>
      </c>
      <c r="Q3712" s="26">
        <f>IF(A3712="","",IF(A3712="عهدة",IF(N(F3712)=0,"⚠ أدخل قيمة العهدة",IF(P3712&lt;0,"⛔ عجز / زيادة مصروفات "&amp;TEXT(-P3712,"#,##0"),IF(COUNTIFS($B$8:$B$5007,B3712,$A$8:$A$5007,"مصروف",$I$8:$I$5007,"&lt;&gt;مرفوض",$K$8:$K$5007,"&lt;&gt;نعم")&gt;0,"⚠ "&amp;COUNTIFS($B$8:$B$5007,B3712,$A$8:$A$5007,"مصروف",$I$8:$I$5007,"&lt;&gt;مرفوض",$K$8:$K$5007,"&lt;&gt;نعم")&amp;" مصروف غير مسوى",IF(L3712="تمت التسوية",IF(P3712=0,"✔ متوازنة وتمت التسوية","✔ تمت التسوية – متبقي "&amp;TEXT(P3712,"#,##0")),IF(P3712&gt;0,"متبقي "&amp;TEXT(P3712,"#,##0"),"✔ متوازنة"))))),IF(R3712=0,"⚠ أضف سطر عهدة أولًا",IF(OR(C3712="",N(G3712)=0),"⚠ أكمل التاريخ والقيمة",IF(S3712="","⚠ التاريخ خارج السنة المالية",IF(H3712="","⚠ اختر بند الموازنة",IF(I3712="مرفوض","✖ مرفوض من المدير",IF(I3712&lt;&gt;"موافق","⏳ بانتظار موافقة المدير",IF(K3712&lt;&gt;"نعم","⚠ غير مسوى مع الحسابات","✔ معتمد ومسوى")))))))))</f>
        <v/>
      </c>
      <c r="R3712">
        <f>N(R3711)+IF(A3712="عهدة",1,0)</f>
        <v/>
      </c>
      <c r="S3712">
        <f>IF(C3712="","",IF(AND(C3712&gt;=DATE(2026,9,1),C3712&lt;=DATE(2027,8,31)),(YEAR(C3712)-2026)*12+MONTH(C3712)-8,""))</f>
        <v/>
      </c>
      <c r="T3712">
        <f>IF(AND(A3712="مصروف",R3712&gt;0,I3712="موافق",S3712&lt;&gt;"",H3712&lt;&gt;""),N(G3712),0)</f>
        <v/>
      </c>
    </row>
    <row r="3713">
      <c r="A3713" s="19" t="n"/>
      <c r="B3713" s="20">
        <f>IF(A3713="","",IF(R3713=0,"⚠ أضف سطر عهدة أولًا","BDR-"&amp;TEXT(R3713,"000")))</f>
        <v/>
      </c>
      <c r="C3713" s="21" t="n"/>
      <c r="D3713" s="20">
        <f>IF(C3713="","",IF(S3713="","خارج السنة المالية",INDEX(القوائم!$D$2:$D$13,S3713)))</f>
        <v/>
      </c>
      <c r="E3713" s="22" t="n"/>
      <c r="F3713" s="23" t="n"/>
      <c r="G3713" s="23" t="n"/>
      <c r="H3713" s="22" t="n"/>
      <c r="I3713" s="19" t="n"/>
      <c r="J3713" s="21" t="n"/>
      <c r="K3713" s="19" t="n"/>
      <c r="L3713" s="19" t="n"/>
      <c r="M3713" s="21" t="n"/>
      <c r="N3713" s="22" t="n"/>
      <c r="O3713" s="24">
        <f>IF(A3713&lt;&gt;"عهدة","",SUMIFS($G$8:$G$5007,$B$8:$B$5007,B3713,$A$8:$A$5007,"مصروف",$I$8:$I$5007,"&lt;&gt;مرفوض"))</f>
        <v/>
      </c>
      <c r="P3713" s="25">
        <f>IF(A3713&lt;&gt;"عهدة","",N(F3713)-O3713)</f>
        <v/>
      </c>
      <c r="Q3713" s="26">
        <f>IF(A3713="","",IF(A3713="عهدة",IF(N(F3713)=0,"⚠ أدخل قيمة العهدة",IF(P3713&lt;0,"⛔ عجز / زيادة مصروفات "&amp;TEXT(-P3713,"#,##0"),IF(COUNTIFS($B$8:$B$5007,B3713,$A$8:$A$5007,"مصروف",$I$8:$I$5007,"&lt;&gt;مرفوض",$K$8:$K$5007,"&lt;&gt;نعم")&gt;0,"⚠ "&amp;COUNTIFS($B$8:$B$5007,B3713,$A$8:$A$5007,"مصروف",$I$8:$I$5007,"&lt;&gt;مرفوض",$K$8:$K$5007,"&lt;&gt;نعم")&amp;" مصروف غير مسوى",IF(L3713="تمت التسوية",IF(P3713=0,"✔ متوازنة وتمت التسوية","✔ تمت التسوية – متبقي "&amp;TEXT(P3713,"#,##0")),IF(P3713&gt;0,"متبقي "&amp;TEXT(P3713,"#,##0"),"✔ متوازنة"))))),IF(R3713=0,"⚠ أضف سطر عهدة أولًا",IF(OR(C3713="",N(G3713)=0),"⚠ أكمل التاريخ والقيمة",IF(S3713="","⚠ التاريخ خارج السنة المالية",IF(H3713="","⚠ اختر بند الموازنة",IF(I3713="مرفوض","✖ مرفوض من المدير",IF(I3713&lt;&gt;"موافق","⏳ بانتظار موافقة المدير",IF(K3713&lt;&gt;"نعم","⚠ غير مسوى مع الحسابات","✔ معتمد ومسوى")))))))))</f>
        <v/>
      </c>
      <c r="R3713">
        <f>N(R3712)+IF(A3713="عهدة",1,0)</f>
        <v/>
      </c>
      <c r="S3713">
        <f>IF(C3713="","",IF(AND(C3713&gt;=DATE(2026,9,1),C3713&lt;=DATE(2027,8,31)),(YEAR(C3713)-2026)*12+MONTH(C3713)-8,""))</f>
        <v/>
      </c>
      <c r="T3713">
        <f>IF(AND(A3713="مصروف",R3713&gt;0,I3713="موافق",S3713&lt;&gt;"",H3713&lt;&gt;""),N(G3713),0)</f>
        <v/>
      </c>
    </row>
    <row r="3714">
      <c r="A3714" s="19" t="n"/>
      <c r="B3714" s="20">
        <f>IF(A3714="","",IF(R3714=0,"⚠ أضف سطر عهدة أولًا","BDR-"&amp;TEXT(R3714,"000")))</f>
        <v/>
      </c>
      <c r="C3714" s="21" t="n"/>
      <c r="D3714" s="20">
        <f>IF(C3714="","",IF(S3714="","خارج السنة المالية",INDEX(القوائم!$D$2:$D$13,S3714)))</f>
        <v/>
      </c>
      <c r="E3714" s="22" t="n"/>
      <c r="F3714" s="23" t="n"/>
      <c r="G3714" s="23" t="n"/>
      <c r="H3714" s="22" t="n"/>
      <c r="I3714" s="19" t="n"/>
      <c r="J3714" s="21" t="n"/>
      <c r="K3714" s="19" t="n"/>
      <c r="L3714" s="19" t="n"/>
      <c r="M3714" s="21" t="n"/>
      <c r="N3714" s="22" t="n"/>
      <c r="O3714" s="24">
        <f>IF(A3714&lt;&gt;"عهدة","",SUMIFS($G$8:$G$5007,$B$8:$B$5007,B3714,$A$8:$A$5007,"مصروف",$I$8:$I$5007,"&lt;&gt;مرفوض"))</f>
        <v/>
      </c>
      <c r="P3714" s="25">
        <f>IF(A3714&lt;&gt;"عهدة","",N(F3714)-O3714)</f>
        <v/>
      </c>
      <c r="Q3714" s="26">
        <f>IF(A3714="","",IF(A3714="عهدة",IF(N(F3714)=0,"⚠ أدخل قيمة العهدة",IF(P3714&lt;0,"⛔ عجز / زيادة مصروفات "&amp;TEXT(-P3714,"#,##0"),IF(COUNTIFS($B$8:$B$5007,B3714,$A$8:$A$5007,"مصروف",$I$8:$I$5007,"&lt;&gt;مرفوض",$K$8:$K$5007,"&lt;&gt;نعم")&gt;0,"⚠ "&amp;COUNTIFS($B$8:$B$5007,B3714,$A$8:$A$5007,"مصروف",$I$8:$I$5007,"&lt;&gt;مرفوض",$K$8:$K$5007,"&lt;&gt;نعم")&amp;" مصروف غير مسوى",IF(L3714="تمت التسوية",IF(P3714=0,"✔ متوازنة وتمت التسوية","✔ تمت التسوية – متبقي "&amp;TEXT(P3714,"#,##0")),IF(P3714&gt;0,"متبقي "&amp;TEXT(P3714,"#,##0"),"✔ متوازنة"))))),IF(R3714=0,"⚠ أضف سطر عهدة أولًا",IF(OR(C3714="",N(G3714)=0),"⚠ أكمل التاريخ والقيمة",IF(S3714="","⚠ التاريخ خارج السنة المالية",IF(H3714="","⚠ اختر بند الموازنة",IF(I3714="مرفوض","✖ مرفوض من المدير",IF(I3714&lt;&gt;"موافق","⏳ بانتظار موافقة المدير",IF(K3714&lt;&gt;"نعم","⚠ غير مسوى مع الحسابات","✔ معتمد ومسوى")))))))))</f>
        <v/>
      </c>
      <c r="R3714">
        <f>N(R3713)+IF(A3714="عهدة",1,0)</f>
        <v/>
      </c>
      <c r="S3714">
        <f>IF(C3714="","",IF(AND(C3714&gt;=DATE(2026,9,1),C3714&lt;=DATE(2027,8,31)),(YEAR(C3714)-2026)*12+MONTH(C3714)-8,""))</f>
        <v/>
      </c>
      <c r="T3714">
        <f>IF(AND(A3714="مصروف",R3714&gt;0,I3714="موافق",S3714&lt;&gt;"",H3714&lt;&gt;""),N(G3714),0)</f>
        <v/>
      </c>
    </row>
    <row r="3715">
      <c r="A3715" s="19" t="n"/>
      <c r="B3715" s="20">
        <f>IF(A3715="","",IF(R3715=0,"⚠ أضف سطر عهدة أولًا","BDR-"&amp;TEXT(R3715,"000")))</f>
        <v/>
      </c>
      <c r="C3715" s="21" t="n"/>
      <c r="D3715" s="20">
        <f>IF(C3715="","",IF(S3715="","خارج السنة المالية",INDEX(القوائم!$D$2:$D$13,S3715)))</f>
        <v/>
      </c>
      <c r="E3715" s="22" t="n"/>
      <c r="F3715" s="23" t="n"/>
      <c r="G3715" s="23" t="n"/>
      <c r="H3715" s="22" t="n"/>
      <c r="I3715" s="19" t="n"/>
      <c r="J3715" s="21" t="n"/>
      <c r="K3715" s="19" t="n"/>
      <c r="L3715" s="19" t="n"/>
      <c r="M3715" s="21" t="n"/>
      <c r="N3715" s="22" t="n"/>
      <c r="O3715" s="24">
        <f>IF(A3715&lt;&gt;"عهدة","",SUMIFS($G$8:$G$5007,$B$8:$B$5007,B3715,$A$8:$A$5007,"مصروف",$I$8:$I$5007,"&lt;&gt;مرفوض"))</f>
        <v/>
      </c>
      <c r="P3715" s="25">
        <f>IF(A3715&lt;&gt;"عهدة","",N(F3715)-O3715)</f>
        <v/>
      </c>
      <c r="Q3715" s="26">
        <f>IF(A3715="","",IF(A3715="عهدة",IF(N(F3715)=0,"⚠ أدخل قيمة العهدة",IF(P3715&lt;0,"⛔ عجز / زيادة مصروفات "&amp;TEXT(-P3715,"#,##0"),IF(COUNTIFS($B$8:$B$5007,B3715,$A$8:$A$5007,"مصروف",$I$8:$I$5007,"&lt;&gt;مرفوض",$K$8:$K$5007,"&lt;&gt;نعم")&gt;0,"⚠ "&amp;COUNTIFS($B$8:$B$5007,B3715,$A$8:$A$5007,"مصروف",$I$8:$I$5007,"&lt;&gt;مرفوض",$K$8:$K$5007,"&lt;&gt;نعم")&amp;" مصروف غير مسوى",IF(L3715="تمت التسوية",IF(P3715=0,"✔ متوازنة وتمت التسوية","✔ تمت التسوية – متبقي "&amp;TEXT(P3715,"#,##0")),IF(P3715&gt;0,"متبقي "&amp;TEXT(P3715,"#,##0"),"✔ متوازنة"))))),IF(R3715=0,"⚠ أضف سطر عهدة أولًا",IF(OR(C3715="",N(G3715)=0),"⚠ أكمل التاريخ والقيمة",IF(S3715="","⚠ التاريخ خارج السنة المالية",IF(H3715="","⚠ اختر بند الموازنة",IF(I3715="مرفوض","✖ مرفوض من المدير",IF(I3715&lt;&gt;"موافق","⏳ بانتظار موافقة المدير",IF(K3715&lt;&gt;"نعم","⚠ غير مسوى مع الحسابات","✔ معتمد ومسوى")))))))))</f>
        <v/>
      </c>
      <c r="R3715">
        <f>N(R3714)+IF(A3715="عهدة",1,0)</f>
        <v/>
      </c>
      <c r="S3715">
        <f>IF(C3715="","",IF(AND(C3715&gt;=DATE(2026,9,1),C3715&lt;=DATE(2027,8,31)),(YEAR(C3715)-2026)*12+MONTH(C3715)-8,""))</f>
        <v/>
      </c>
      <c r="T3715">
        <f>IF(AND(A3715="مصروف",R3715&gt;0,I3715="موافق",S3715&lt;&gt;"",H3715&lt;&gt;""),N(G3715),0)</f>
        <v/>
      </c>
    </row>
    <row r="3716">
      <c r="A3716" s="19" t="n"/>
      <c r="B3716" s="20">
        <f>IF(A3716="","",IF(R3716=0,"⚠ أضف سطر عهدة أولًا","BDR-"&amp;TEXT(R3716,"000")))</f>
        <v/>
      </c>
      <c r="C3716" s="21" t="n"/>
      <c r="D3716" s="20">
        <f>IF(C3716="","",IF(S3716="","خارج السنة المالية",INDEX(القوائم!$D$2:$D$13,S3716)))</f>
        <v/>
      </c>
      <c r="E3716" s="22" t="n"/>
      <c r="F3716" s="23" t="n"/>
      <c r="G3716" s="23" t="n"/>
      <c r="H3716" s="22" t="n"/>
      <c r="I3716" s="19" t="n"/>
      <c r="J3716" s="21" t="n"/>
      <c r="K3716" s="19" t="n"/>
      <c r="L3716" s="19" t="n"/>
      <c r="M3716" s="21" t="n"/>
      <c r="N3716" s="22" t="n"/>
      <c r="O3716" s="24">
        <f>IF(A3716&lt;&gt;"عهدة","",SUMIFS($G$8:$G$5007,$B$8:$B$5007,B3716,$A$8:$A$5007,"مصروف",$I$8:$I$5007,"&lt;&gt;مرفوض"))</f>
        <v/>
      </c>
      <c r="P3716" s="25">
        <f>IF(A3716&lt;&gt;"عهدة","",N(F3716)-O3716)</f>
        <v/>
      </c>
      <c r="Q3716" s="26">
        <f>IF(A3716="","",IF(A3716="عهدة",IF(N(F3716)=0,"⚠ أدخل قيمة العهدة",IF(P3716&lt;0,"⛔ عجز / زيادة مصروفات "&amp;TEXT(-P3716,"#,##0"),IF(COUNTIFS($B$8:$B$5007,B3716,$A$8:$A$5007,"مصروف",$I$8:$I$5007,"&lt;&gt;مرفوض",$K$8:$K$5007,"&lt;&gt;نعم")&gt;0,"⚠ "&amp;COUNTIFS($B$8:$B$5007,B3716,$A$8:$A$5007,"مصروف",$I$8:$I$5007,"&lt;&gt;مرفوض",$K$8:$K$5007,"&lt;&gt;نعم")&amp;" مصروف غير مسوى",IF(L3716="تمت التسوية",IF(P3716=0,"✔ متوازنة وتمت التسوية","✔ تمت التسوية – متبقي "&amp;TEXT(P3716,"#,##0")),IF(P3716&gt;0,"متبقي "&amp;TEXT(P3716,"#,##0"),"✔ متوازنة"))))),IF(R3716=0,"⚠ أضف سطر عهدة أولًا",IF(OR(C3716="",N(G3716)=0),"⚠ أكمل التاريخ والقيمة",IF(S3716="","⚠ التاريخ خارج السنة المالية",IF(H3716="","⚠ اختر بند الموازنة",IF(I3716="مرفوض","✖ مرفوض من المدير",IF(I3716&lt;&gt;"موافق","⏳ بانتظار موافقة المدير",IF(K3716&lt;&gt;"نعم","⚠ غير مسوى مع الحسابات","✔ معتمد ومسوى")))))))))</f>
        <v/>
      </c>
      <c r="R3716">
        <f>N(R3715)+IF(A3716="عهدة",1,0)</f>
        <v/>
      </c>
      <c r="S3716">
        <f>IF(C3716="","",IF(AND(C3716&gt;=DATE(2026,9,1),C3716&lt;=DATE(2027,8,31)),(YEAR(C3716)-2026)*12+MONTH(C3716)-8,""))</f>
        <v/>
      </c>
      <c r="T3716">
        <f>IF(AND(A3716="مصروف",R3716&gt;0,I3716="موافق",S3716&lt;&gt;"",H3716&lt;&gt;""),N(G3716),0)</f>
        <v/>
      </c>
    </row>
    <row r="3717">
      <c r="A3717" s="19" t="n"/>
      <c r="B3717" s="20">
        <f>IF(A3717="","",IF(R3717=0,"⚠ أضف سطر عهدة أولًا","BDR-"&amp;TEXT(R3717,"000")))</f>
        <v/>
      </c>
      <c r="C3717" s="21" t="n"/>
      <c r="D3717" s="20">
        <f>IF(C3717="","",IF(S3717="","خارج السنة المالية",INDEX(القوائم!$D$2:$D$13,S3717)))</f>
        <v/>
      </c>
      <c r="E3717" s="22" t="n"/>
      <c r="F3717" s="23" t="n"/>
      <c r="G3717" s="23" t="n"/>
      <c r="H3717" s="22" t="n"/>
      <c r="I3717" s="19" t="n"/>
      <c r="J3717" s="21" t="n"/>
      <c r="K3717" s="19" t="n"/>
      <c r="L3717" s="19" t="n"/>
      <c r="M3717" s="21" t="n"/>
      <c r="N3717" s="22" t="n"/>
      <c r="O3717" s="24">
        <f>IF(A3717&lt;&gt;"عهدة","",SUMIFS($G$8:$G$5007,$B$8:$B$5007,B3717,$A$8:$A$5007,"مصروف",$I$8:$I$5007,"&lt;&gt;مرفوض"))</f>
        <v/>
      </c>
      <c r="P3717" s="25">
        <f>IF(A3717&lt;&gt;"عهدة","",N(F3717)-O3717)</f>
        <v/>
      </c>
      <c r="Q3717" s="26">
        <f>IF(A3717="","",IF(A3717="عهدة",IF(N(F3717)=0,"⚠ أدخل قيمة العهدة",IF(P3717&lt;0,"⛔ عجز / زيادة مصروفات "&amp;TEXT(-P3717,"#,##0"),IF(COUNTIFS($B$8:$B$5007,B3717,$A$8:$A$5007,"مصروف",$I$8:$I$5007,"&lt;&gt;مرفوض",$K$8:$K$5007,"&lt;&gt;نعم")&gt;0,"⚠ "&amp;COUNTIFS($B$8:$B$5007,B3717,$A$8:$A$5007,"مصروف",$I$8:$I$5007,"&lt;&gt;مرفوض",$K$8:$K$5007,"&lt;&gt;نعم")&amp;" مصروف غير مسوى",IF(L3717="تمت التسوية",IF(P3717=0,"✔ متوازنة وتمت التسوية","✔ تمت التسوية – متبقي "&amp;TEXT(P3717,"#,##0")),IF(P3717&gt;0,"متبقي "&amp;TEXT(P3717,"#,##0"),"✔ متوازنة"))))),IF(R3717=0,"⚠ أضف سطر عهدة أولًا",IF(OR(C3717="",N(G3717)=0),"⚠ أكمل التاريخ والقيمة",IF(S3717="","⚠ التاريخ خارج السنة المالية",IF(H3717="","⚠ اختر بند الموازنة",IF(I3717="مرفوض","✖ مرفوض من المدير",IF(I3717&lt;&gt;"موافق","⏳ بانتظار موافقة المدير",IF(K3717&lt;&gt;"نعم","⚠ غير مسوى مع الحسابات","✔ معتمد ومسوى")))))))))</f>
        <v/>
      </c>
      <c r="R3717">
        <f>N(R3716)+IF(A3717="عهدة",1,0)</f>
        <v/>
      </c>
      <c r="S3717">
        <f>IF(C3717="","",IF(AND(C3717&gt;=DATE(2026,9,1),C3717&lt;=DATE(2027,8,31)),(YEAR(C3717)-2026)*12+MONTH(C3717)-8,""))</f>
        <v/>
      </c>
      <c r="T3717">
        <f>IF(AND(A3717="مصروف",R3717&gt;0,I3717="موافق",S3717&lt;&gt;"",H3717&lt;&gt;""),N(G3717),0)</f>
        <v/>
      </c>
    </row>
    <row r="3718">
      <c r="A3718" s="19" t="n"/>
      <c r="B3718" s="20">
        <f>IF(A3718="","",IF(R3718=0,"⚠ أضف سطر عهدة أولًا","BDR-"&amp;TEXT(R3718,"000")))</f>
        <v/>
      </c>
      <c r="C3718" s="21" t="n"/>
      <c r="D3718" s="20">
        <f>IF(C3718="","",IF(S3718="","خارج السنة المالية",INDEX(القوائم!$D$2:$D$13,S3718)))</f>
        <v/>
      </c>
      <c r="E3718" s="22" t="n"/>
      <c r="F3718" s="23" t="n"/>
      <c r="G3718" s="23" t="n"/>
      <c r="H3718" s="22" t="n"/>
      <c r="I3718" s="19" t="n"/>
      <c r="J3718" s="21" t="n"/>
      <c r="K3718" s="19" t="n"/>
      <c r="L3718" s="19" t="n"/>
      <c r="M3718" s="21" t="n"/>
      <c r="N3718" s="22" t="n"/>
      <c r="O3718" s="24">
        <f>IF(A3718&lt;&gt;"عهدة","",SUMIFS($G$8:$G$5007,$B$8:$B$5007,B3718,$A$8:$A$5007,"مصروف",$I$8:$I$5007,"&lt;&gt;مرفوض"))</f>
        <v/>
      </c>
      <c r="P3718" s="25">
        <f>IF(A3718&lt;&gt;"عهدة","",N(F3718)-O3718)</f>
        <v/>
      </c>
      <c r="Q3718" s="26">
        <f>IF(A3718="","",IF(A3718="عهدة",IF(N(F3718)=0,"⚠ أدخل قيمة العهدة",IF(P3718&lt;0,"⛔ عجز / زيادة مصروفات "&amp;TEXT(-P3718,"#,##0"),IF(COUNTIFS($B$8:$B$5007,B3718,$A$8:$A$5007,"مصروف",$I$8:$I$5007,"&lt;&gt;مرفوض",$K$8:$K$5007,"&lt;&gt;نعم")&gt;0,"⚠ "&amp;COUNTIFS($B$8:$B$5007,B3718,$A$8:$A$5007,"مصروف",$I$8:$I$5007,"&lt;&gt;مرفوض",$K$8:$K$5007,"&lt;&gt;نعم")&amp;" مصروف غير مسوى",IF(L3718="تمت التسوية",IF(P3718=0,"✔ متوازنة وتمت التسوية","✔ تمت التسوية – متبقي "&amp;TEXT(P3718,"#,##0")),IF(P3718&gt;0,"متبقي "&amp;TEXT(P3718,"#,##0"),"✔ متوازنة"))))),IF(R3718=0,"⚠ أضف سطر عهدة أولًا",IF(OR(C3718="",N(G3718)=0),"⚠ أكمل التاريخ والقيمة",IF(S3718="","⚠ التاريخ خارج السنة المالية",IF(H3718="","⚠ اختر بند الموازنة",IF(I3718="مرفوض","✖ مرفوض من المدير",IF(I3718&lt;&gt;"موافق","⏳ بانتظار موافقة المدير",IF(K3718&lt;&gt;"نعم","⚠ غير مسوى مع الحسابات","✔ معتمد ومسوى")))))))))</f>
        <v/>
      </c>
      <c r="R3718">
        <f>N(R3717)+IF(A3718="عهدة",1,0)</f>
        <v/>
      </c>
      <c r="S3718">
        <f>IF(C3718="","",IF(AND(C3718&gt;=DATE(2026,9,1),C3718&lt;=DATE(2027,8,31)),(YEAR(C3718)-2026)*12+MONTH(C3718)-8,""))</f>
        <v/>
      </c>
      <c r="T3718">
        <f>IF(AND(A3718="مصروف",R3718&gt;0,I3718="موافق",S3718&lt;&gt;"",H3718&lt;&gt;""),N(G3718),0)</f>
        <v/>
      </c>
    </row>
    <row r="3719">
      <c r="A3719" s="19" t="n"/>
      <c r="B3719" s="20">
        <f>IF(A3719="","",IF(R3719=0,"⚠ أضف سطر عهدة أولًا","BDR-"&amp;TEXT(R3719,"000")))</f>
        <v/>
      </c>
      <c r="C3719" s="21" t="n"/>
      <c r="D3719" s="20">
        <f>IF(C3719="","",IF(S3719="","خارج السنة المالية",INDEX(القوائم!$D$2:$D$13,S3719)))</f>
        <v/>
      </c>
      <c r="E3719" s="22" t="n"/>
      <c r="F3719" s="23" t="n"/>
      <c r="G3719" s="23" t="n"/>
      <c r="H3719" s="22" t="n"/>
      <c r="I3719" s="19" t="n"/>
      <c r="J3719" s="21" t="n"/>
      <c r="K3719" s="19" t="n"/>
      <c r="L3719" s="19" t="n"/>
      <c r="M3719" s="21" t="n"/>
      <c r="N3719" s="22" t="n"/>
      <c r="O3719" s="24">
        <f>IF(A3719&lt;&gt;"عهدة","",SUMIFS($G$8:$G$5007,$B$8:$B$5007,B3719,$A$8:$A$5007,"مصروف",$I$8:$I$5007,"&lt;&gt;مرفوض"))</f>
        <v/>
      </c>
      <c r="P3719" s="25">
        <f>IF(A3719&lt;&gt;"عهدة","",N(F3719)-O3719)</f>
        <v/>
      </c>
      <c r="Q3719" s="26">
        <f>IF(A3719="","",IF(A3719="عهدة",IF(N(F3719)=0,"⚠ أدخل قيمة العهدة",IF(P3719&lt;0,"⛔ عجز / زيادة مصروفات "&amp;TEXT(-P3719,"#,##0"),IF(COUNTIFS($B$8:$B$5007,B3719,$A$8:$A$5007,"مصروف",$I$8:$I$5007,"&lt;&gt;مرفوض",$K$8:$K$5007,"&lt;&gt;نعم")&gt;0,"⚠ "&amp;COUNTIFS($B$8:$B$5007,B3719,$A$8:$A$5007,"مصروف",$I$8:$I$5007,"&lt;&gt;مرفوض",$K$8:$K$5007,"&lt;&gt;نعم")&amp;" مصروف غير مسوى",IF(L3719="تمت التسوية",IF(P3719=0,"✔ متوازنة وتمت التسوية","✔ تمت التسوية – متبقي "&amp;TEXT(P3719,"#,##0")),IF(P3719&gt;0,"متبقي "&amp;TEXT(P3719,"#,##0"),"✔ متوازنة"))))),IF(R3719=0,"⚠ أضف سطر عهدة أولًا",IF(OR(C3719="",N(G3719)=0),"⚠ أكمل التاريخ والقيمة",IF(S3719="","⚠ التاريخ خارج السنة المالية",IF(H3719="","⚠ اختر بند الموازنة",IF(I3719="مرفوض","✖ مرفوض من المدير",IF(I3719&lt;&gt;"موافق","⏳ بانتظار موافقة المدير",IF(K3719&lt;&gt;"نعم","⚠ غير مسوى مع الحسابات","✔ معتمد ومسوى")))))))))</f>
        <v/>
      </c>
      <c r="R3719">
        <f>N(R3718)+IF(A3719="عهدة",1,0)</f>
        <v/>
      </c>
      <c r="S3719">
        <f>IF(C3719="","",IF(AND(C3719&gt;=DATE(2026,9,1),C3719&lt;=DATE(2027,8,31)),(YEAR(C3719)-2026)*12+MONTH(C3719)-8,""))</f>
        <v/>
      </c>
      <c r="T3719">
        <f>IF(AND(A3719="مصروف",R3719&gt;0,I3719="موافق",S3719&lt;&gt;"",H3719&lt;&gt;""),N(G3719),0)</f>
        <v/>
      </c>
    </row>
    <row r="3720">
      <c r="A3720" s="19" t="n"/>
      <c r="B3720" s="20">
        <f>IF(A3720="","",IF(R3720=0,"⚠ أضف سطر عهدة أولًا","BDR-"&amp;TEXT(R3720,"000")))</f>
        <v/>
      </c>
      <c r="C3720" s="21" t="n"/>
      <c r="D3720" s="20">
        <f>IF(C3720="","",IF(S3720="","خارج السنة المالية",INDEX(القوائم!$D$2:$D$13,S3720)))</f>
        <v/>
      </c>
      <c r="E3720" s="22" t="n"/>
      <c r="F3720" s="23" t="n"/>
      <c r="G3720" s="23" t="n"/>
      <c r="H3720" s="22" t="n"/>
      <c r="I3720" s="19" t="n"/>
      <c r="J3720" s="21" t="n"/>
      <c r="K3720" s="19" t="n"/>
      <c r="L3720" s="19" t="n"/>
      <c r="M3720" s="21" t="n"/>
      <c r="N3720" s="22" t="n"/>
      <c r="O3720" s="24">
        <f>IF(A3720&lt;&gt;"عهدة","",SUMIFS($G$8:$G$5007,$B$8:$B$5007,B3720,$A$8:$A$5007,"مصروف",$I$8:$I$5007,"&lt;&gt;مرفوض"))</f>
        <v/>
      </c>
      <c r="P3720" s="25">
        <f>IF(A3720&lt;&gt;"عهدة","",N(F3720)-O3720)</f>
        <v/>
      </c>
      <c r="Q3720" s="26">
        <f>IF(A3720="","",IF(A3720="عهدة",IF(N(F3720)=0,"⚠ أدخل قيمة العهدة",IF(P3720&lt;0,"⛔ عجز / زيادة مصروفات "&amp;TEXT(-P3720,"#,##0"),IF(COUNTIFS($B$8:$B$5007,B3720,$A$8:$A$5007,"مصروف",$I$8:$I$5007,"&lt;&gt;مرفوض",$K$8:$K$5007,"&lt;&gt;نعم")&gt;0,"⚠ "&amp;COUNTIFS($B$8:$B$5007,B3720,$A$8:$A$5007,"مصروف",$I$8:$I$5007,"&lt;&gt;مرفوض",$K$8:$K$5007,"&lt;&gt;نعم")&amp;" مصروف غير مسوى",IF(L3720="تمت التسوية",IF(P3720=0,"✔ متوازنة وتمت التسوية","✔ تمت التسوية – متبقي "&amp;TEXT(P3720,"#,##0")),IF(P3720&gt;0,"متبقي "&amp;TEXT(P3720,"#,##0"),"✔ متوازنة"))))),IF(R3720=0,"⚠ أضف سطر عهدة أولًا",IF(OR(C3720="",N(G3720)=0),"⚠ أكمل التاريخ والقيمة",IF(S3720="","⚠ التاريخ خارج السنة المالية",IF(H3720="","⚠ اختر بند الموازنة",IF(I3720="مرفوض","✖ مرفوض من المدير",IF(I3720&lt;&gt;"موافق","⏳ بانتظار موافقة المدير",IF(K3720&lt;&gt;"نعم","⚠ غير مسوى مع الحسابات","✔ معتمد ومسوى")))))))))</f>
        <v/>
      </c>
      <c r="R3720">
        <f>N(R3719)+IF(A3720="عهدة",1,0)</f>
        <v/>
      </c>
      <c r="S3720">
        <f>IF(C3720="","",IF(AND(C3720&gt;=DATE(2026,9,1),C3720&lt;=DATE(2027,8,31)),(YEAR(C3720)-2026)*12+MONTH(C3720)-8,""))</f>
        <v/>
      </c>
      <c r="T3720">
        <f>IF(AND(A3720="مصروف",R3720&gt;0,I3720="موافق",S3720&lt;&gt;"",H3720&lt;&gt;""),N(G3720),0)</f>
        <v/>
      </c>
    </row>
    <row r="3721">
      <c r="A3721" s="19" t="n"/>
      <c r="B3721" s="20">
        <f>IF(A3721="","",IF(R3721=0,"⚠ أضف سطر عهدة أولًا","BDR-"&amp;TEXT(R3721,"000")))</f>
        <v/>
      </c>
      <c r="C3721" s="21" t="n"/>
      <c r="D3721" s="20">
        <f>IF(C3721="","",IF(S3721="","خارج السنة المالية",INDEX(القوائم!$D$2:$D$13,S3721)))</f>
        <v/>
      </c>
      <c r="E3721" s="22" t="n"/>
      <c r="F3721" s="23" t="n"/>
      <c r="G3721" s="23" t="n"/>
      <c r="H3721" s="22" t="n"/>
      <c r="I3721" s="19" t="n"/>
      <c r="J3721" s="21" t="n"/>
      <c r="K3721" s="19" t="n"/>
      <c r="L3721" s="19" t="n"/>
      <c r="M3721" s="21" t="n"/>
      <c r="N3721" s="22" t="n"/>
      <c r="O3721" s="24">
        <f>IF(A3721&lt;&gt;"عهدة","",SUMIFS($G$8:$G$5007,$B$8:$B$5007,B3721,$A$8:$A$5007,"مصروف",$I$8:$I$5007,"&lt;&gt;مرفوض"))</f>
        <v/>
      </c>
      <c r="P3721" s="25">
        <f>IF(A3721&lt;&gt;"عهدة","",N(F3721)-O3721)</f>
        <v/>
      </c>
      <c r="Q3721" s="26">
        <f>IF(A3721="","",IF(A3721="عهدة",IF(N(F3721)=0,"⚠ أدخل قيمة العهدة",IF(P3721&lt;0,"⛔ عجز / زيادة مصروفات "&amp;TEXT(-P3721,"#,##0"),IF(COUNTIFS($B$8:$B$5007,B3721,$A$8:$A$5007,"مصروف",$I$8:$I$5007,"&lt;&gt;مرفوض",$K$8:$K$5007,"&lt;&gt;نعم")&gt;0,"⚠ "&amp;COUNTIFS($B$8:$B$5007,B3721,$A$8:$A$5007,"مصروف",$I$8:$I$5007,"&lt;&gt;مرفوض",$K$8:$K$5007,"&lt;&gt;نعم")&amp;" مصروف غير مسوى",IF(L3721="تمت التسوية",IF(P3721=0,"✔ متوازنة وتمت التسوية","✔ تمت التسوية – متبقي "&amp;TEXT(P3721,"#,##0")),IF(P3721&gt;0,"متبقي "&amp;TEXT(P3721,"#,##0"),"✔ متوازنة"))))),IF(R3721=0,"⚠ أضف سطر عهدة أولًا",IF(OR(C3721="",N(G3721)=0),"⚠ أكمل التاريخ والقيمة",IF(S3721="","⚠ التاريخ خارج السنة المالية",IF(H3721="","⚠ اختر بند الموازنة",IF(I3721="مرفوض","✖ مرفوض من المدير",IF(I3721&lt;&gt;"موافق","⏳ بانتظار موافقة المدير",IF(K3721&lt;&gt;"نعم","⚠ غير مسوى مع الحسابات","✔ معتمد ومسوى")))))))))</f>
        <v/>
      </c>
      <c r="R3721">
        <f>N(R3720)+IF(A3721="عهدة",1,0)</f>
        <v/>
      </c>
      <c r="S3721">
        <f>IF(C3721="","",IF(AND(C3721&gt;=DATE(2026,9,1),C3721&lt;=DATE(2027,8,31)),(YEAR(C3721)-2026)*12+MONTH(C3721)-8,""))</f>
        <v/>
      </c>
      <c r="T3721">
        <f>IF(AND(A3721="مصروف",R3721&gt;0,I3721="موافق",S3721&lt;&gt;"",H3721&lt;&gt;""),N(G3721),0)</f>
        <v/>
      </c>
    </row>
    <row r="3722">
      <c r="A3722" s="19" t="n"/>
      <c r="B3722" s="20">
        <f>IF(A3722="","",IF(R3722=0,"⚠ أضف سطر عهدة أولًا","BDR-"&amp;TEXT(R3722,"000")))</f>
        <v/>
      </c>
      <c r="C3722" s="21" t="n"/>
      <c r="D3722" s="20">
        <f>IF(C3722="","",IF(S3722="","خارج السنة المالية",INDEX(القوائم!$D$2:$D$13,S3722)))</f>
        <v/>
      </c>
      <c r="E3722" s="22" t="n"/>
      <c r="F3722" s="23" t="n"/>
      <c r="G3722" s="23" t="n"/>
      <c r="H3722" s="22" t="n"/>
      <c r="I3722" s="19" t="n"/>
      <c r="J3722" s="21" t="n"/>
      <c r="K3722" s="19" t="n"/>
      <c r="L3722" s="19" t="n"/>
      <c r="M3722" s="21" t="n"/>
      <c r="N3722" s="22" t="n"/>
      <c r="O3722" s="24">
        <f>IF(A3722&lt;&gt;"عهدة","",SUMIFS($G$8:$G$5007,$B$8:$B$5007,B3722,$A$8:$A$5007,"مصروف",$I$8:$I$5007,"&lt;&gt;مرفوض"))</f>
        <v/>
      </c>
      <c r="P3722" s="25">
        <f>IF(A3722&lt;&gt;"عهدة","",N(F3722)-O3722)</f>
        <v/>
      </c>
      <c r="Q3722" s="26">
        <f>IF(A3722="","",IF(A3722="عهدة",IF(N(F3722)=0,"⚠ أدخل قيمة العهدة",IF(P3722&lt;0,"⛔ عجز / زيادة مصروفات "&amp;TEXT(-P3722,"#,##0"),IF(COUNTIFS($B$8:$B$5007,B3722,$A$8:$A$5007,"مصروف",$I$8:$I$5007,"&lt;&gt;مرفوض",$K$8:$K$5007,"&lt;&gt;نعم")&gt;0,"⚠ "&amp;COUNTIFS($B$8:$B$5007,B3722,$A$8:$A$5007,"مصروف",$I$8:$I$5007,"&lt;&gt;مرفوض",$K$8:$K$5007,"&lt;&gt;نعم")&amp;" مصروف غير مسوى",IF(L3722="تمت التسوية",IF(P3722=0,"✔ متوازنة وتمت التسوية","✔ تمت التسوية – متبقي "&amp;TEXT(P3722,"#,##0")),IF(P3722&gt;0,"متبقي "&amp;TEXT(P3722,"#,##0"),"✔ متوازنة"))))),IF(R3722=0,"⚠ أضف سطر عهدة أولًا",IF(OR(C3722="",N(G3722)=0),"⚠ أكمل التاريخ والقيمة",IF(S3722="","⚠ التاريخ خارج السنة المالية",IF(H3722="","⚠ اختر بند الموازنة",IF(I3722="مرفوض","✖ مرفوض من المدير",IF(I3722&lt;&gt;"موافق","⏳ بانتظار موافقة المدير",IF(K3722&lt;&gt;"نعم","⚠ غير مسوى مع الحسابات","✔ معتمد ومسوى")))))))))</f>
        <v/>
      </c>
      <c r="R3722">
        <f>N(R3721)+IF(A3722="عهدة",1,0)</f>
        <v/>
      </c>
      <c r="S3722">
        <f>IF(C3722="","",IF(AND(C3722&gt;=DATE(2026,9,1),C3722&lt;=DATE(2027,8,31)),(YEAR(C3722)-2026)*12+MONTH(C3722)-8,""))</f>
        <v/>
      </c>
      <c r="T3722">
        <f>IF(AND(A3722="مصروف",R3722&gt;0,I3722="موافق",S3722&lt;&gt;"",H3722&lt;&gt;""),N(G3722),0)</f>
        <v/>
      </c>
    </row>
    <row r="3723">
      <c r="A3723" s="19" t="n"/>
      <c r="B3723" s="20">
        <f>IF(A3723="","",IF(R3723=0,"⚠ أضف سطر عهدة أولًا","BDR-"&amp;TEXT(R3723,"000")))</f>
        <v/>
      </c>
      <c r="C3723" s="21" t="n"/>
      <c r="D3723" s="20">
        <f>IF(C3723="","",IF(S3723="","خارج السنة المالية",INDEX(القوائم!$D$2:$D$13,S3723)))</f>
        <v/>
      </c>
      <c r="E3723" s="22" t="n"/>
      <c r="F3723" s="23" t="n"/>
      <c r="G3723" s="23" t="n"/>
      <c r="H3723" s="22" t="n"/>
      <c r="I3723" s="19" t="n"/>
      <c r="J3723" s="21" t="n"/>
      <c r="K3723" s="19" t="n"/>
      <c r="L3723" s="19" t="n"/>
      <c r="M3723" s="21" t="n"/>
      <c r="N3723" s="22" t="n"/>
      <c r="O3723" s="24">
        <f>IF(A3723&lt;&gt;"عهدة","",SUMIFS($G$8:$G$5007,$B$8:$B$5007,B3723,$A$8:$A$5007,"مصروف",$I$8:$I$5007,"&lt;&gt;مرفوض"))</f>
        <v/>
      </c>
      <c r="P3723" s="25">
        <f>IF(A3723&lt;&gt;"عهدة","",N(F3723)-O3723)</f>
        <v/>
      </c>
      <c r="Q3723" s="26">
        <f>IF(A3723="","",IF(A3723="عهدة",IF(N(F3723)=0,"⚠ أدخل قيمة العهدة",IF(P3723&lt;0,"⛔ عجز / زيادة مصروفات "&amp;TEXT(-P3723,"#,##0"),IF(COUNTIFS($B$8:$B$5007,B3723,$A$8:$A$5007,"مصروف",$I$8:$I$5007,"&lt;&gt;مرفوض",$K$8:$K$5007,"&lt;&gt;نعم")&gt;0,"⚠ "&amp;COUNTIFS($B$8:$B$5007,B3723,$A$8:$A$5007,"مصروف",$I$8:$I$5007,"&lt;&gt;مرفوض",$K$8:$K$5007,"&lt;&gt;نعم")&amp;" مصروف غير مسوى",IF(L3723="تمت التسوية",IF(P3723=0,"✔ متوازنة وتمت التسوية","✔ تمت التسوية – متبقي "&amp;TEXT(P3723,"#,##0")),IF(P3723&gt;0,"متبقي "&amp;TEXT(P3723,"#,##0"),"✔ متوازنة"))))),IF(R3723=0,"⚠ أضف سطر عهدة أولًا",IF(OR(C3723="",N(G3723)=0),"⚠ أكمل التاريخ والقيمة",IF(S3723="","⚠ التاريخ خارج السنة المالية",IF(H3723="","⚠ اختر بند الموازنة",IF(I3723="مرفوض","✖ مرفوض من المدير",IF(I3723&lt;&gt;"موافق","⏳ بانتظار موافقة المدير",IF(K3723&lt;&gt;"نعم","⚠ غير مسوى مع الحسابات","✔ معتمد ومسوى")))))))))</f>
        <v/>
      </c>
      <c r="R3723">
        <f>N(R3722)+IF(A3723="عهدة",1,0)</f>
        <v/>
      </c>
      <c r="S3723">
        <f>IF(C3723="","",IF(AND(C3723&gt;=DATE(2026,9,1),C3723&lt;=DATE(2027,8,31)),(YEAR(C3723)-2026)*12+MONTH(C3723)-8,""))</f>
        <v/>
      </c>
      <c r="T3723">
        <f>IF(AND(A3723="مصروف",R3723&gt;0,I3723="موافق",S3723&lt;&gt;"",H3723&lt;&gt;""),N(G3723),0)</f>
        <v/>
      </c>
    </row>
    <row r="3724">
      <c r="A3724" s="19" t="n"/>
      <c r="B3724" s="20">
        <f>IF(A3724="","",IF(R3724=0,"⚠ أضف سطر عهدة أولًا","BDR-"&amp;TEXT(R3724,"000")))</f>
        <v/>
      </c>
      <c r="C3724" s="21" t="n"/>
      <c r="D3724" s="20">
        <f>IF(C3724="","",IF(S3724="","خارج السنة المالية",INDEX(القوائم!$D$2:$D$13,S3724)))</f>
        <v/>
      </c>
      <c r="E3724" s="22" t="n"/>
      <c r="F3724" s="23" t="n"/>
      <c r="G3724" s="23" t="n"/>
      <c r="H3724" s="22" t="n"/>
      <c r="I3724" s="19" t="n"/>
      <c r="J3724" s="21" t="n"/>
      <c r="K3724" s="19" t="n"/>
      <c r="L3724" s="19" t="n"/>
      <c r="M3724" s="21" t="n"/>
      <c r="N3724" s="22" t="n"/>
      <c r="O3724" s="24">
        <f>IF(A3724&lt;&gt;"عهدة","",SUMIFS($G$8:$G$5007,$B$8:$B$5007,B3724,$A$8:$A$5007,"مصروف",$I$8:$I$5007,"&lt;&gt;مرفوض"))</f>
        <v/>
      </c>
      <c r="P3724" s="25">
        <f>IF(A3724&lt;&gt;"عهدة","",N(F3724)-O3724)</f>
        <v/>
      </c>
      <c r="Q3724" s="26">
        <f>IF(A3724="","",IF(A3724="عهدة",IF(N(F3724)=0,"⚠ أدخل قيمة العهدة",IF(P3724&lt;0,"⛔ عجز / زيادة مصروفات "&amp;TEXT(-P3724,"#,##0"),IF(COUNTIFS($B$8:$B$5007,B3724,$A$8:$A$5007,"مصروف",$I$8:$I$5007,"&lt;&gt;مرفوض",$K$8:$K$5007,"&lt;&gt;نعم")&gt;0,"⚠ "&amp;COUNTIFS($B$8:$B$5007,B3724,$A$8:$A$5007,"مصروف",$I$8:$I$5007,"&lt;&gt;مرفوض",$K$8:$K$5007,"&lt;&gt;نعم")&amp;" مصروف غير مسوى",IF(L3724="تمت التسوية",IF(P3724=0,"✔ متوازنة وتمت التسوية","✔ تمت التسوية – متبقي "&amp;TEXT(P3724,"#,##0")),IF(P3724&gt;0,"متبقي "&amp;TEXT(P3724,"#,##0"),"✔ متوازنة"))))),IF(R3724=0,"⚠ أضف سطر عهدة أولًا",IF(OR(C3724="",N(G3724)=0),"⚠ أكمل التاريخ والقيمة",IF(S3724="","⚠ التاريخ خارج السنة المالية",IF(H3724="","⚠ اختر بند الموازنة",IF(I3724="مرفوض","✖ مرفوض من المدير",IF(I3724&lt;&gt;"موافق","⏳ بانتظار موافقة المدير",IF(K3724&lt;&gt;"نعم","⚠ غير مسوى مع الحسابات","✔ معتمد ومسوى")))))))))</f>
        <v/>
      </c>
      <c r="R3724">
        <f>N(R3723)+IF(A3724="عهدة",1,0)</f>
        <v/>
      </c>
      <c r="S3724">
        <f>IF(C3724="","",IF(AND(C3724&gt;=DATE(2026,9,1),C3724&lt;=DATE(2027,8,31)),(YEAR(C3724)-2026)*12+MONTH(C3724)-8,""))</f>
        <v/>
      </c>
      <c r="T3724">
        <f>IF(AND(A3724="مصروف",R3724&gt;0,I3724="موافق",S3724&lt;&gt;"",H3724&lt;&gt;""),N(G3724),0)</f>
        <v/>
      </c>
    </row>
    <row r="3725">
      <c r="A3725" s="19" t="n"/>
      <c r="B3725" s="20">
        <f>IF(A3725="","",IF(R3725=0,"⚠ أضف سطر عهدة أولًا","BDR-"&amp;TEXT(R3725,"000")))</f>
        <v/>
      </c>
      <c r="C3725" s="21" t="n"/>
      <c r="D3725" s="20">
        <f>IF(C3725="","",IF(S3725="","خارج السنة المالية",INDEX(القوائم!$D$2:$D$13,S3725)))</f>
        <v/>
      </c>
      <c r="E3725" s="22" t="n"/>
      <c r="F3725" s="23" t="n"/>
      <c r="G3725" s="23" t="n"/>
      <c r="H3725" s="22" t="n"/>
      <c r="I3725" s="19" t="n"/>
      <c r="J3725" s="21" t="n"/>
      <c r="K3725" s="19" t="n"/>
      <c r="L3725" s="19" t="n"/>
      <c r="M3725" s="21" t="n"/>
      <c r="N3725" s="22" t="n"/>
      <c r="O3725" s="24">
        <f>IF(A3725&lt;&gt;"عهدة","",SUMIFS($G$8:$G$5007,$B$8:$B$5007,B3725,$A$8:$A$5007,"مصروف",$I$8:$I$5007,"&lt;&gt;مرفوض"))</f>
        <v/>
      </c>
      <c r="P3725" s="25">
        <f>IF(A3725&lt;&gt;"عهدة","",N(F3725)-O3725)</f>
        <v/>
      </c>
      <c r="Q3725" s="26">
        <f>IF(A3725="","",IF(A3725="عهدة",IF(N(F3725)=0,"⚠ أدخل قيمة العهدة",IF(P3725&lt;0,"⛔ عجز / زيادة مصروفات "&amp;TEXT(-P3725,"#,##0"),IF(COUNTIFS($B$8:$B$5007,B3725,$A$8:$A$5007,"مصروف",$I$8:$I$5007,"&lt;&gt;مرفوض",$K$8:$K$5007,"&lt;&gt;نعم")&gt;0,"⚠ "&amp;COUNTIFS($B$8:$B$5007,B3725,$A$8:$A$5007,"مصروف",$I$8:$I$5007,"&lt;&gt;مرفوض",$K$8:$K$5007,"&lt;&gt;نعم")&amp;" مصروف غير مسوى",IF(L3725="تمت التسوية",IF(P3725=0,"✔ متوازنة وتمت التسوية","✔ تمت التسوية – متبقي "&amp;TEXT(P3725,"#,##0")),IF(P3725&gt;0,"متبقي "&amp;TEXT(P3725,"#,##0"),"✔ متوازنة"))))),IF(R3725=0,"⚠ أضف سطر عهدة أولًا",IF(OR(C3725="",N(G3725)=0),"⚠ أكمل التاريخ والقيمة",IF(S3725="","⚠ التاريخ خارج السنة المالية",IF(H3725="","⚠ اختر بند الموازنة",IF(I3725="مرفوض","✖ مرفوض من المدير",IF(I3725&lt;&gt;"موافق","⏳ بانتظار موافقة المدير",IF(K3725&lt;&gt;"نعم","⚠ غير مسوى مع الحسابات","✔ معتمد ومسوى")))))))))</f>
        <v/>
      </c>
      <c r="R3725">
        <f>N(R3724)+IF(A3725="عهدة",1,0)</f>
        <v/>
      </c>
      <c r="S3725">
        <f>IF(C3725="","",IF(AND(C3725&gt;=DATE(2026,9,1),C3725&lt;=DATE(2027,8,31)),(YEAR(C3725)-2026)*12+MONTH(C3725)-8,""))</f>
        <v/>
      </c>
      <c r="T3725">
        <f>IF(AND(A3725="مصروف",R3725&gt;0,I3725="موافق",S3725&lt;&gt;"",H3725&lt;&gt;""),N(G3725),0)</f>
        <v/>
      </c>
    </row>
    <row r="3726">
      <c r="A3726" s="19" t="n"/>
      <c r="B3726" s="20">
        <f>IF(A3726="","",IF(R3726=0,"⚠ أضف سطر عهدة أولًا","BDR-"&amp;TEXT(R3726,"000")))</f>
        <v/>
      </c>
      <c r="C3726" s="21" t="n"/>
      <c r="D3726" s="20">
        <f>IF(C3726="","",IF(S3726="","خارج السنة المالية",INDEX(القوائم!$D$2:$D$13,S3726)))</f>
        <v/>
      </c>
      <c r="E3726" s="22" t="n"/>
      <c r="F3726" s="23" t="n"/>
      <c r="G3726" s="23" t="n"/>
      <c r="H3726" s="22" t="n"/>
      <c r="I3726" s="19" t="n"/>
      <c r="J3726" s="21" t="n"/>
      <c r="K3726" s="19" t="n"/>
      <c r="L3726" s="19" t="n"/>
      <c r="M3726" s="21" t="n"/>
      <c r="N3726" s="22" t="n"/>
      <c r="O3726" s="24">
        <f>IF(A3726&lt;&gt;"عهدة","",SUMIFS($G$8:$G$5007,$B$8:$B$5007,B3726,$A$8:$A$5007,"مصروف",$I$8:$I$5007,"&lt;&gt;مرفوض"))</f>
        <v/>
      </c>
      <c r="P3726" s="25">
        <f>IF(A3726&lt;&gt;"عهدة","",N(F3726)-O3726)</f>
        <v/>
      </c>
      <c r="Q3726" s="26">
        <f>IF(A3726="","",IF(A3726="عهدة",IF(N(F3726)=0,"⚠ أدخل قيمة العهدة",IF(P3726&lt;0,"⛔ عجز / زيادة مصروفات "&amp;TEXT(-P3726,"#,##0"),IF(COUNTIFS($B$8:$B$5007,B3726,$A$8:$A$5007,"مصروف",$I$8:$I$5007,"&lt;&gt;مرفوض",$K$8:$K$5007,"&lt;&gt;نعم")&gt;0,"⚠ "&amp;COUNTIFS($B$8:$B$5007,B3726,$A$8:$A$5007,"مصروف",$I$8:$I$5007,"&lt;&gt;مرفوض",$K$8:$K$5007,"&lt;&gt;نعم")&amp;" مصروف غير مسوى",IF(L3726="تمت التسوية",IF(P3726=0,"✔ متوازنة وتمت التسوية","✔ تمت التسوية – متبقي "&amp;TEXT(P3726,"#,##0")),IF(P3726&gt;0,"متبقي "&amp;TEXT(P3726,"#,##0"),"✔ متوازنة"))))),IF(R3726=0,"⚠ أضف سطر عهدة أولًا",IF(OR(C3726="",N(G3726)=0),"⚠ أكمل التاريخ والقيمة",IF(S3726="","⚠ التاريخ خارج السنة المالية",IF(H3726="","⚠ اختر بند الموازنة",IF(I3726="مرفوض","✖ مرفوض من المدير",IF(I3726&lt;&gt;"موافق","⏳ بانتظار موافقة المدير",IF(K3726&lt;&gt;"نعم","⚠ غير مسوى مع الحسابات","✔ معتمد ومسوى")))))))))</f>
        <v/>
      </c>
      <c r="R3726">
        <f>N(R3725)+IF(A3726="عهدة",1,0)</f>
        <v/>
      </c>
      <c r="S3726">
        <f>IF(C3726="","",IF(AND(C3726&gt;=DATE(2026,9,1),C3726&lt;=DATE(2027,8,31)),(YEAR(C3726)-2026)*12+MONTH(C3726)-8,""))</f>
        <v/>
      </c>
      <c r="T3726">
        <f>IF(AND(A3726="مصروف",R3726&gt;0,I3726="موافق",S3726&lt;&gt;"",H3726&lt;&gt;""),N(G3726),0)</f>
        <v/>
      </c>
    </row>
    <row r="3727">
      <c r="A3727" s="19" t="n"/>
      <c r="B3727" s="20">
        <f>IF(A3727="","",IF(R3727=0,"⚠ أضف سطر عهدة أولًا","BDR-"&amp;TEXT(R3727,"000")))</f>
        <v/>
      </c>
      <c r="C3727" s="21" t="n"/>
      <c r="D3727" s="20">
        <f>IF(C3727="","",IF(S3727="","خارج السنة المالية",INDEX(القوائم!$D$2:$D$13,S3727)))</f>
        <v/>
      </c>
      <c r="E3727" s="22" t="n"/>
      <c r="F3727" s="23" t="n"/>
      <c r="G3727" s="23" t="n"/>
      <c r="H3727" s="22" t="n"/>
      <c r="I3727" s="19" t="n"/>
      <c r="J3727" s="21" t="n"/>
      <c r="K3727" s="19" t="n"/>
      <c r="L3727" s="19" t="n"/>
      <c r="M3727" s="21" t="n"/>
      <c r="N3727" s="22" t="n"/>
      <c r="O3727" s="24">
        <f>IF(A3727&lt;&gt;"عهدة","",SUMIFS($G$8:$G$5007,$B$8:$B$5007,B3727,$A$8:$A$5007,"مصروف",$I$8:$I$5007,"&lt;&gt;مرفوض"))</f>
        <v/>
      </c>
      <c r="P3727" s="25">
        <f>IF(A3727&lt;&gt;"عهدة","",N(F3727)-O3727)</f>
        <v/>
      </c>
      <c r="Q3727" s="26">
        <f>IF(A3727="","",IF(A3727="عهدة",IF(N(F3727)=0,"⚠ أدخل قيمة العهدة",IF(P3727&lt;0,"⛔ عجز / زيادة مصروفات "&amp;TEXT(-P3727,"#,##0"),IF(COUNTIFS($B$8:$B$5007,B3727,$A$8:$A$5007,"مصروف",$I$8:$I$5007,"&lt;&gt;مرفوض",$K$8:$K$5007,"&lt;&gt;نعم")&gt;0,"⚠ "&amp;COUNTIFS($B$8:$B$5007,B3727,$A$8:$A$5007,"مصروف",$I$8:$I$5007,"&lt;&gt;مرفوض",$K$8:$K$5007,"&lt;&gt;نعم")&amp;" مصروف غير مسوى",IF(L3727="تمت التسوية",IF(P3727=0,"✔ متوازنة وتمت التسوية","✔ تمت التسوية – متبقي "&amp;TEXT(P3727,"#,##0")),IF(P3727&gt;0,"متبقي "&amp;TEXT(P3727,"#,##0"),"✔ متوازنة"))))),IF(R3727=0,"⚠ أضف سطر عهدة أولًا",IF(OR(C3727="",N(G3727)=0),"⚠ أكمل التاريخ والقيمة",IF(S3727="","⚠ التاريخ خارج السنة المالية",IF(H3727="","⚠ اختر بند الموازنة",IF(I3727="مرفوض","✖ مرفوض من المدير",IF(I3727&lt;&gt;"موافق","⏳ بانتظار موافقة المدير",IF(K3727&lt;&gt;"نعم","⚠ غير مسوى مع الحسابات","✔ معتمد ومسوى")))))))))</f>
        <v/>
      </c>
      <c r="R3727">
        <f>N(R3726)+IF(A3727="عهدة",1,0)</f>
        <v/>
      </c>
      <c r="S3727">
        <f>IF(C3727="","",IF(AND(C3727&gt;=DATE(2026,9,1),C3727&lt;=DATE(2027,8,31)),(YEAR(C3727)-2026)*12+MONTH(C3727)-8,""))</f>
        <v/>
      </c>
      <c r="T3727">
        <f>IF(AND(A3727="مصروف",R3727&gt;0,I3727="موافق",S3727&lt;&gt;"",H3727&lt;&gt;""),N(G3727),0)</f>
        <v/>
      </c>
    </row>
    <row r="3728">
      <c r="A3728" s="19" t="n"/>
      <c r="B3728" s="20">
        <f>IF(A3728="","",IF(R3728=0,"⚠ أضف سطر عهدة أولًا","BDR-"&amp;TEXT(R3728,"000")))</f>
        <v/>
      </c>
      <c r="C3728" s="21" t="n"/>
      <c r="D3728" s="20">
        <f>IF(C3728="","",IF(S3728="","خارج السنة المالية",INDEX(القوائم!$D$2:$D$13,S3728)))</f>
        <v/>
      </c>
      <c r="E3728" s="22" t="n"/>
      <c r="F3728" s="23" t="n"/>
      <c r="G3728" s="23" t="n"/>
      <c r="H3728" s="22" t="n"/>
      <c r="I3728" s="19" t="n"/>
      <c r="J3728" s="21" t="n"/>
      <c r="K3728" s="19" t="n"/>
      <c r="L3728" s="19" t="n"/>
      <c r="M3728" s="21" t="n"/>
      <c r="N3728" s="22" t="n"/>
      <c r="O3728" s="24">
        <f>IF(A3728&lt;&gt;"عهدة","",SUMIFS($G$8:$G$5007,$B$8:$B$5007,B3728,$A$8:$A$5007,"مصروف",$I$8:$I$5007,"&lt;&gt;مرفوض"))</f>
        <v/>
      </c>
      <c r="P3728" s="25">
        <f>IF(A3728&lt;&gt;"عهدة","",N(F3728)-O3728)</f>
        <v/>
      </c>
      <c r="Q3728" s="26">
        <f>IF(A3728="","",IF(A3728="عهدة",IF(N(F3728)=0,"⚠ أدخل قيمة العهدة",IF(P3728&lt;0,"⛔ عجز / زيادة مصروفات "&amp;TEXT(-P3728,"#,##0"),IF(COUNTIFS($B$8:$B$5007,B3728,$A$8:$A$5007,"مصروف",$I$8:$I$5007,"&lt;&gt;مرفوض",$K$8:$K$5007,"&lt;&gt;نعم")&gt;0,"⚠ "&amp;COUNTIFS($B$8:$B$5007,B3728,$A$8:$A$5007,"مصروف",$I$8:$I$5007,"&lt;&gt;مرفوض",$K$8:$K$5007,"&lt;&gt;نعم")&amp;" مصروف غير مسوى",IF(L3728="تمت التسوية",IF(P3728=0,"✔ متوازنة وتمت التسوية","✔ تمت التسوية – متبقي "&amp;TEXT(P3728,"#,##0")),IF(P3728&gt;0,"متبقي "&amp;TEXT(P3728,"#,##0"),"✔ متوازنة"))))),IF(R3728=0,"⚠ أضف سطر عهدة أولًا",IF(OR(C3728="",N(G3728)=0),"⚠ أكمل التاريخ والقيمة",IF(S3728="","⚠ التاريخ خارج السنة المالية",IF(H3728="","⚠ اختر بند الموازنة",IF(I3728="مرفوض","✖ مرفوض من المدير",IF(I3728&lt;&gt;"موافق","⏳ بانتظار موافقة المدير",IF(K3728&lt;&gt;"نعم","⚠ غير مسوى مع الحسابات","✔ معتمد ومسوى")))))))))</f>
        <v/>
      </c>
      <c r="R3728">
        <f>N(R3727)+IF(A3728="عهدة",1,0)</f>
        <v/>
      </c>
      <c r="S3728">
        <f>IF(C3728="","",IF(AND(C3728&gt;=DATE(2026,9,1),C3728&lt;=DATE(2027,8,31)),(YEAR(C3728)-2026)*12+MONTH(C3728)-8,""))</f>
        <v/>
      </c>
      <c r="T3728">
        <f>IF(AND(A3728="مصروف",R3728&gt;0,I3728="موافق",S3728&lt;&gt;"",H3728&lt;&gt;""),N(G3728),0)</f>
        <v/>
      </c>
    </row>
    <row r="3729">
      <c r="A3729" s="19" t="n"/>
      <c r="B3729" s="20">
        <f>IF(A3729="","",IF(R3729=0,"⚠ أضف سطر عهدة أولًا","BDR-"&amp;TEXT(R3729,"000")))</f>
        <v/>
      </c>
      <c r="C3729" s="21" t="n"/>
      <c r="D3729" s="20">
        <f>IF(C3729="","",IF(S3729="","خارج السنة المالية",INDEX(القوائم!$D$2:$D$13,S3729)))</f>
        <v/>
      </c>
      <c r="E3729" s="22" t="n"/>
      <c r="F3729" s="23" t="n"/>
      <c r="G3729" s="23" t="n"/>
      <c r="H3729" s="22" t="n"/>
      <c r="I3729" s="19" t="n"/>
      <c r="J3729" s="21" t="n"/>
      <c r="K3729" s="19" t="n"/>
      <c r="L3729" s="19" t="n"/>
      <c r="M3729" s="21" t="n"/>
      <c r="N3729" s="22" t="n"/>
      <c r="O3729" s="24">
        <f>IF(A3729&lt;&gt;"عهدة","",SUMIFS($G$8:$G$5007,$B$8:$B$5007,B3729,$A$8:$A$5007,"مصروف",$I$8:$I$5007,"&lt;&gt;مرفوض"))</f>
        <v/>
      </c>
      <c r="P3729" s="25">
        <f>IF(A3729&lt;&gt;"عهدة","",N(F3729)-O3729)</f>
        <v/>
      </c>
      <c r="Q3729" s="26">
        <f>IF(A3729="","",IF(A3729="عهدة",IF(N(F3729)=0,"⚠ أدخل قيمة العهدة",IF(P3729&lt;0,"⛔ عجز / زيادة مصروفات "&amp;TEXT(-P3729,"#,##0"),IF(COUNTIFS($B$8:$B$5007,B3729,$A$8:$A$5007,"مصروف",$I$8:$I$5007,"&lt;&gt;مرفوض",$K$8:$K$5007,"&lt;&gt;نعم")&gt;0,"⚠ "&amp;COUNTIFS($B$8:$B$5007,B3729,$A$8:$A$5007,"مصروف",$I$8:$I$5007,"&lt;&gt;مرفوض",$K$8:$K$5007,"&lt;&gt;نعم")&amp;" مصروف غير مسوى",IF(L3729="تمت التسوية",IF(P3729=0,"✔ متوازنة وتمت التسوية","✔ تمت التسوية – متبقي "&amp;TEXT(P3729,"#,##0")),IF(P3729&gt;0,"متبقي "&amp;TEXT(P3729,"#,##0"),"✔ متوازنة"))))),IF(R3729=0,"⚠ أضف سطر عهدة أولًا",IF(OR(C3729="",N(G3729)=0),"⚠ أكمل التاريخ والقيمة",IF(S3729="","⚠ التاريخ خارج السنة المالية",IF(H3729="","⚠ اختر بند الموازنة",IF(I3729="مرفوض","✖ مرفوض من المدير",IF(I3729&lt;&gt;"موافق","⏳ بانتظار موافقة المدير",IF(K3729&lt;&gt;"نعم","⚠ غير مسوى مع الحسابات","✔ معتمد ومسوى")))))))))</f>
        <v/>
      </c>
      <c r="R3729">
        <f>N(R3728)+IF(A3729="عهدة",1,0)</f>
        <v/>
      </c>
      <c r="S3729">
        <f>IF(C3729="","",IF(AND(C3729&gt;=DATE(2026,9,1),C3729&lt;=DATE(2027,8,31)),(YEAR(C3729)-2026)*12+MONTH(C3729)-8,""))</f>
        <v/>
      </c>
      <c r="T3729">
        <f>IF(AND(A3729="مصروف",R3729&gt;0,I3729="موافق",S3729&lt;&gt;"",H3729&lt;&gt;""),N(G3729),0)</f>
        <v/>
      </c>
    </row>
    <row r="3730">
      <c r="A3730" s="19" t="n"/>
      <c r="B3730" s="20">
        <f>IF(A3730="","",IF(R3730=0,"⚠ أضف سطر عهدة أولًا","BDR-"&amp;TEXT(R3730,"000")))</f>
        <v/>
      </c>
      <c r="C3730" s="21" t="n"/>
      <c r="D3730" s="20">
        <f>IF(C3730="","",IF(S3730="","خارج السنة المالية",INDEX(القوائم!$D$2:$D$13,S3730)))</f>
        <v/>
      </c>
      <c r="E3730" s="22" t="n"/>
      <c r="F3730" s="23" t="n"/>
      <c r="G3730" s="23" t="n"/>
      <c r="H3730" s="22" t="n"/>
      <c r="I3730" s="19" t="n"/>
      <c r="J3730" s="21" t="n"/>
      <c r="K3730" s="19" t="n"/>
      <c r="L3730" s="19" t="n"/>
      <c r="M3730" s="21" t="n"/>
      <c r="N3730" s="22" t="n"/>
      <c r="O3730" s="24">
        <f>IF(A3730&lt;&gt;"عهدة","",SUMIFS($G$8:$G$5007,$B$8:$B$5007,B3730,$A$8:$A$5007,"مصروف",$I$8:$I$5007,"&lt;&gt;مرفوض"))</f>
        <v/>
      </c>
      <c r="P3730" s="25">
        <f>IF(A3730&lt;&gt;"عهدة","",N(F3730)-O3730)</f>
        <v/>
      </c>
      <c r="Q3730" s="26">
        <f>IF(A3730="","",IF(A3730="عهدة",IF(N(F3730)=0,"⚠ أدخل قيمة العهدة",IF(P3730&lt;0,"⛔ عجز / زيادة مصروفات "&amp;TEXT(-P3730,"#,##0"),IF(COUNTIFS($B$8:$B$5007,B3730,$A$8:$A$5007,"مصروف",$I$8:$I$5007,"&lt;&gt;مرفوض",$K$8:$K$5007,"&lt;&gt;نعم")&gt;0,"⚠ "&amp;COUNTIFS($B$8:$B$5007,B3730,$A$8:$A$5007,"مصروف",$I$8:$I$5007,"&lt;&gt;مرفوض",$K$8:$K$5007,"&lt;&gt;نعم")&amp;" مصروف غير مسوى",IF(L3730="تمت التسوية",IF(P3730=0,"✔ متوازنة وتمت التسوية","✔ تمت التسوية – متبقي "&amp;TEXT(P3730,"#,##0")),IF(P3730&gt;0,"متبقي "&amp;TEXT(P3730,"#,##0"),"✔ متوازنة"))))),IF(R3730=0,"⚠ أضف سطر عهدة أولًا",IF(OR(C3730="",N(G3730)=0),"⚠ أكمل التاريخ والقيمة",IF(S3730="","⚠ التاريخ خارج السنة المالية",IF(H3730="","⚠ اختر بند الموازنة",IF(I3730="مرفوض","✖ مرفوض من المدير",IF(I3730&lt;&gt;"موافق","⏳ بانتظار موافقة المدير",IF(K3730&lt;&gt;"نعم","⚠ غير مسوى مع الحسابات","✔ معتمد ومسوى")))))))))</f>
        <v/>
      </c>
      <c r="R3730">
        <f>N(R3729)+IF(A3730="عهدة",1,0)</f>
        <v/>
      </c>
      <c r="S3730">
        <f>IF(C3730="","",IF(AND(C3730&gt;=DATE(2026,9,1),C3730&lt;=DATE(2027,8,31)),(YEAR(C3730)-2026)*12+MONTH(C3730)-8,""))</f>
        <v/>
      </c>
      <c r="T3730">
        <f>IF(AND(A3730="مصروف",R3730&gt;0,I3730="موافق",S3730&lt;&gt;"",H3730&lt;&gt;""),N(G3730),0)</f>
        <v/>
      </c>
    </row>
    <row r="3731">
      <c r="A3731" s="19" t="n"/>
      <c r="B3731" s="20">
        <f>IF(A3731="","",IF(R3731=0,"⚠ أضف سطر عهدة أولًا","BDR-"&amp;TEXT(R3731,"000")))</f>
        <v/>
      </c>
      <c r="C3731" s="21" t="n"/>
      <c r="D3731" s="20">
        <f>IF(C3731="","",IF(S3731="","خارج السنة المالية",INDEX(القوائم!$D$2:$D$13,S3731)))</f>
        <v/>
      </c>
      <c r="E3731" s="22" t="n"/>
      <c r="F3731" s="23" t="n"/>
      <c r="G3731" s="23" t="n"/>
      <c r="H3731" s="22" t="n"/>
      <c r="I3731" s="19" t="n"/>
      <c r="J3731" s="21" t="n"/>
      <c r="K3731" s="19" t="n"/>
      <c r="L3731" s="19" t="n"/>
      <c r="M3731" s="21" t="n"/>
      <c r="N3731" s="22" t="n"/>
      <c r="O3731" s="24">
        <f>IF(A3731&lt;&gt;"عهدة","",SUMIFS($G$8:$G$5007,$B$8:$B$5007,B3731,$A$8:$A$5007,"مصروف",$I$8:$I$5007,"&lt;&gt;مرفوض"))</f>
        <v/>
      </c>
      <c r="P3731" s="25">
        <f>IF(A3731&lt;&gt;"عهدة","",N(F3731)-O3731)</f>
        <v/>
      </c>
      <c r="Q3731" s="26">
        <f>IF(A3731="","",IF(A3731="عهدة",IF(N(F3731)=0,"⚠ أدخل قيمة العهدة",IF(P3731&lt;0,"⛔ عجز / زيادة مصروفات "&amp;TEXT(-P3731,"#,##0"),IF(COUNTIFS($B$8:$B$5007,B3731,$A$8:$A$5007,"مصروف",$I$8:$I$5007,"&lt;&gt;مرفوض",$K$8:$K$5007,"&lt;&gt;نعم")&gt;0,"⚠ "&amp;COUNTIFS($B$8:$B$5007,B3731,$A$8:$A$5007,"مصروف",$I$8:$I$5007,"&lt;&gt;مرفوض",$K$8:$K$5007,"&lt;&gt;نعم")&amp;" مصروف غير مسوى",IF(L3731="تمت التسوية",IF(P3731=0,"✔ متوازنة وتمت التسوية","✔ تمت التسوية – متبقي "&amp;TEXT(P3731,"#,##0")),IF(P3731&gt;0,"متبقي "&amp;TEXT(P3731,"#,##0"),"✔ متوازنة"))))),IF(R3731=0,"⚠ أضف سطر عهدة أولًا",IF(OR(C3731="",N(G3731)=0),"⚠ أكمل التاريخ والقيمة",IF(S3731="","⚠ التاريخ خارج السنة المالية",IF(H3731="","⚠ اختر بند الموازنة",IF(I3731="مرفوض","✖ مرفوض من المدير",IF(I3731&lt;&gt;"موافق","⏳ بانتظار موافقة المدير",IF(K3731&lt;&gt;"نعم","⚠ غير مسوى مع الحسابات","✔ معتمد ومسوى")))))))))</f>
        <v/>
      </c>
      <c r="R3731">
        <f>N(R3730)+IF(A3731="عهدة",1,0)</f>
        <v/>
      </c>
      <c r="S3731">
        <f>IF(C3731="","",IF(AND(C3731&gt;=DATE(2026,9,1),C3731&lt;=DATE(2027,8,31)),(YEAR(C3731)-2026)*12+MONTH(C3731)-8,""))</f>
        <v/>
      </c>
      <c r="T3731">
        <f>IF(AND(A3731="مصروف",R3731&gt;0,I3731="موافق",S3731&lt;&gt;"",H3731&lt;&gt;""),N(G3731),0)</f>
        <v/>
      </c>
    </row>
    <row r="3732">
      <c r="A3732" s="19" t="n"/>
      <c r="B3732" s="20">
        <f>IF(A3732="","",IF(R3732=0,"⚠ أضف سطر عهدة أولًا","BDR-"&amp;TEXT(R3732,"000")))</f>
        <v/>
      </c>
      <c r="C3732" s="21" t="n"/>
      <c r="D3732" s="20">
        <f>IF(C3732="","",IF(S3732="","خارج السنة المالية",INDEX(القوائم!$D$2:$D$13,S3732)))</f>
        <v/>
      </c>
      <c r="E3732" s="22" t="n"/>
      <c r="F3732" s="23" t="n"/>
      <c r="G3732" s="23" t="n"/>
      <c r="H3732" s="22" t="n"/>
      <c r="I3732" s="19" t="n"/>
      <c r="J3732" s="21" t="n"/>
      <c r="K3732" s="19" t="n"/>
      <c r="L3732" s="19" t="n"/>
      <c r="M3732" s="21" t="n"/>
      <c r="N3732" s="22" t="n"/>
      <c r="O3732" s="24">
        <f>IF(A3732&lt;&gt;"عهدة","",SUMIFS($G$8:$G$5007,$B$8:$B$5007,B3732,$A$8:$A$5007,"مصروف",$I$8:$I$5007,"&lt;&gt;مرفوض"))</f>
        <v/>
      </c>
      <c r="P3732" s="25">
        <f>IF(A3732&lt;&gt;"عهدة","",N(F3732)-O3732)</f>
        <v/>
      </c>
      <c r="Q3732" s="26">
        <f>IF(A3732="","",IF(A3732="عهدة",IF(N(F3732)=0,"⚠ أدخل قيمة العهدة",IF(P3732&lt;0,"⛔ عجز / زيادة مصروفات "&amp;TEXT(-P3732,"#,##0"),IF(COUNTIFS($B$8:$B$5007,B3732,$A$8:$A$5007,"مصروف",$I$8:$I$5007,"&lt;&gt;مرفوض",$K$8:$K$5007,"&lt;&gt;نعم")&gt;0,"⚠ "&amp;COUNTIFS($B$8:$B$5007,B3732,$A$8:$A$5007,"مصروف",$I$8:$I$5007,"&lt;&gt;مرفوض",$K$8:$K$5007,"&lt;&gt;نعم")&amp;" مصروف غير مسوى",IF(L3732="تمت التسوية",IF(P3732=0,"✔ متوازنة وتمت التسوية","✔ تمت التسوية – متبقي "&amp;TEXT(P3732,"#,##0")),IF(P3732&gt;0,"متبقي "&amp;TEXT(P3732,"#,##0"),"✔ متوازنة"))))),IF(R3732=0,"⚠ أضف سطر عهدة أولًا",IF(OR(C3732="",N(G3732)=0),"⚠ أكمل التاريخ والقيمة",IF(S3732="","⚠ التاريخ خارج السنة المالية",IF(H3732="","⚠ اختر بند الموازنة",IF(I3732="مرفوض","✖ مرفوض من المدير",IF(I3732&lt;&gt;"موافق","⏳ بانتظار موافقة المدير",IF(K3732&lt;&gt;"نعم","⚠ غير مسوى مع الحسابات","✔ معتمد ومسوى")))))))))</f>
        <v/>
      </c>
      <c r="R3732">
        <f>N(R3731)+IF(A3732="عهدة",1,0)</f>
        <v/>
      </c>
      <c r="S3732">
        <f>IF(C3732="","",IF(AND(C3732&gt;=DATE(2026,9,1),C3732&lt;=DATE(2027,8,31)),(YEAR(C3732)-2026)*12+MONTH(C3732)-8,""))</f>
        <v/>
      </c>
      <c r="T3732">
        <f>IF(AND(A3732="مصروف",R3732&gt;0,I3732="موافق",S3732&lt;&gt;"",H3732&lt;&gt;""),N(G3732),0)</f>
        <v/>
      </c>
    </row>
    <row r="3733">
      <c r="A3733" s="19" t="n"/>
      <c r="B3733" s="20">
        <f>IF(A3733="","",IF(R3733=0,"⚠ أضف سطر عهدة أولًا","BDR-"&amp;TEXT(R3733,"000")))</f>
        <v/>
      </c>
      <c r="C3733" s="21" t="n"/>
      <c r="D3733" s="20">
        <f>IF(C3733="","",IF(S3733="","خارج السنة المالية",INDEX(القوائم!$D$2:$D$13,S3733)))</f>
        <v/>
      </c>
      <c r="E3733" s="22" t="n"/>
      <c r="F3733" s="23" t="n"/>
      <c r="G3733" s="23" t="n"/>
      <c r="H3733" s="22" t="n"/>
      <c r="I3733" s="19" t="n"/>
      <c r="J3733" s="21" t="n"/>
      <c r="K3733" s="19" t="n"/>
      <c r="L3733" s="19" t="n"/>
      <c r="M3733" s="21" t="n"/>
      <c r="N3733" s="22" t="n"/>
      <c r="O3733" s="24">
        <f>IF(A3733&lt;&gt;"عهدة","",SUMIFS($G$8:$G$5007,$B$8:$B$5007,B3733,$A$8:$A$5007,"مصروف",$I$8:$I$5007,"&lt;&gt;مرفوض"))</f>
        <v/>
      </c>
      <c r="P3733" s="25">
        <f>IF(A3733&lt;&gt;"عهدة","",N(F3733)-O3733)</f>
        <v/>
      </c>
      <c r="Q3733" s="26">
        <f>IF(A3733="","",IF(A3733="عهدة",IF(N(F3733)=0,"⚠ أدخل قيمة العهدة",IF(P3733&lt;0,"⛔ عجز / زيادة مصروفات "&amp;TEXT(-P3733,"#,##0"),IF(COUNTIFS($B$8:$B$5007,B3733,$A$8:$A$5007,"مصروف",$I$8:$I$5007,"&lt;&gt;مرفوض",$K$8:$K$5007,"&lt;&gt;نعم")&gt;0,"⚠ "&amp;COUNTIFS($B$8:$B$5007,B3733,$A$8:$A$5007,"مصروف",$I$8:$I$5007,"&lt;&gt;مرفوض",$K$8:$K$5007,"&lt;&gt;نعم")&amp;" مصروف غير مسوى",IF(L3733="تمت التسوية",IF(P3733=0,"✔ متوازنة وتمت التسوية","✔ تمت التسوية – متبقي "&amp;TEXT(P3733,"#,##0")),IF(P3733&gt;0,"متبقي "&amp;TEXT(P3733,"#,##0"),"✔ متوازنة"))))),IF(R3733=0,"⚠ أضف سطر عهدة أولًا",IF(OR(C3733="",N(G3733)=0),"⚠ أكمل التاريخ والقيمة",IF(S3733="","⚠ التاريخ خارج السنة المالية",IF(H3733="","⚠ اختر بند الموازنة",IF(I3733="مرفوض","✖ مرفوض من المدير",IF(I3733&lt;&gt;"موافق","⏳ بانتظار موافقة المدير",IF(K3733&lt;&gt;"نعم","⚠ غير مسوى مع الحسابات","✔ معتمد ومسوى")))))))))</f>
        <v/>
      </c>
      <c r="R3733">
        <f>N(R3732)+IF(A3733="عهدة",1,0)</f>
        <v/>
      </c>
      <c r="S3733">
        <f>IF(C3733="","",IF(AND(C3733&gt;=DATE(2026,9,1),C3733&lt;=DATE(2027,8,31)),(YEAR(C3733)-2026)*12+MONTH(C3733)-8,""))</f>
        <v/>
      </c>
      <c r="T3733">
        <f>IF(AND(A3733="مصروف",R3733&gt;0,I3733="موافق",S3733&lt;&gt;"",H3733&lt;&gt;""),N(G3733),0)</f>
        <v/>
      </c>
    </row>
    <row r="3734">
      <c r="A3734" s="19" t="n"/>
      <c r="B3734" s="20">
        <f>IF(A3734="","",IF(R3734=0,"⚠ أضف سطر عهدة أولًا","BDR-"&amp;TEXT(R3734,"000")))</f>
        <v/>
      </c>
      <c r="C3734" s="21" t="n"/>
      <c r="D3734" s="20">
        <f>IF(C3734="","",IF(S3734="","خارج السنة المالية",INDEX(القوائم!$D$2:$D$13,S3734)))</f>
        <v/>
      </c>
      <c r="E3734" s="22" t="n"/>
      <c r="F3734" s="23" t="n"/>
      <c r="G3734" s="23" t="n"/>
      <c r="H3734" s="22" t="n"/>
      <c r="I3734" s="19" t="n"/>
      <c r="J3734" s="21" t="n"/>
      <c r="K3734" s="19" t="n"/>
      <c r="L3734" s="19" t="n"/>
      <c r="M3734" s="21" t="n"/>
      <c r="N3734" s="22" t="n"/>
      <c r="O3734" s="24">
        <f>IF(A3734&lt;&gt;"عهدة","",SUMIFS($G$8:$G$5007,$B$8:$B$5007,B3734,$A$8:$A$5007,"مصروف",$I$8:$I$5007,"&lt;&gt;مرفوض"))</f>
        <v/>
      </c>
      <c r="P3734" s="25">
        <f>IF(A3734&lt;&gt;"عهدة","",N(F3734)-O3734)</f>
        <v/>
      </c>
      <c r="Q3734" s="26">
        <f>IF(A3734="","",IF(A3734="عهدة",IF(N(F3734)=0,"⚠ أدخل قيمة العهدة",IF(P3734&lt;0,"⛔ عجز / زيادة مصروفات "&amp;TEXT(-P3734,"#,##0"),IF(COUNTIFS($B$8:$B$5007,B3734,$A$8:$A$5007,"مصروف",$I$8:$I$5007,"&lt;&gt;مرفوض",$K$8:$K$5007,"&lt;&gt;نعم")&gt;0,"⚠ "&amp;COUNTIFS($B$8:$B$5007,B3734,$A$8:$A$5007,"مصروف",$I$8:$I$5007,"&lt;&gt;مرفوض",$K$8:$K$5007,"&lt;&gt;نعم")&amp;" مصروف غير مسوى",IF(L3734="تمت التسوية",IF(P3734=0,"✔ متوازنة وتمت التسوية","✔ تمت التسوية – متبقي "&amp;TEXT(P3734,"#,##0")),IF(P3734&gt;0,"متبقي "&amp;TEXT(P3734,"#,##0"),"✔ متوازنة"))))),IF(R3734=0,"⚠ أضف سطر عهدة أولًا",IF(OR(C3734="",N(G3734)=0),"⚠ أكمل التاريخ والقيمة",IF(S3734="","⚠ التاريخ خارج السنة المالية",IF(H3734="","⚠ اختر بند الموازنة",IF(I3734="مرفوض","✖ مرفوض من المدير",IF(I3734&lt;&gt;"موافق","⏳ بانتظار موافقة المدير",IF(K3734&lt;&gt;"نعم","⚠ غير مسوى مع الحسابات","✔ معتمد ومسوى")))))))))</f>
        <v/>
      </c>
      <c r="R3734">
        <f>N(R3733)+IF(A3734="عهدة",1,0)</f>
        <v/>
      </c>
      <c r="S3734">
        <f>IF(C3734="","",IF(AND(C3734&gt;=DATE(2026,9,1),C3734&lt;=DATE(2027,8,31)),(YEAR(C3734)-2026)*12+MONTH(C3734)-8,""))</f>
        <v/>
      </c>
      <c r="T3734">
        <f>IF(AND(A3734="مصروف",R3734&gt;0,I3734="موافق",S3734&lt;&gt;"",H3734&lt;&gt;""),N(G3734),0)</f>
        <v/>
      </c>
    </row>
    <row r="3735">
      <c r="A3735" s="19" t="n"/>
      <c r="B3735" s="20">
        <f>IF(A3735="","",IF(R3735=0,"⚠ أضف سطر عهدة أولًا","BDR-"&amp;TEXT(R3735,"000")))</f>
        <v/>
      </c>
      <c r="C3735" s="21" t="n"/>
      <c r="D3735" s="20">
        <f>IF(C3735="","",IF(S3735="","خارج السنة المالية",INDEX(القوائم!$D$2:$D$13,S3735)))</f>
        <v/>
      </c>
      <c r="E3735" s="22" t="n"/>
      <c r="F3735" s="23" t="n"/>
      <c r="G3735" s="23" t="n"/>
      <c r="H3735" s="22" t="n"/>
      <c r="I3735" s="19" t="n"/>
      <c r="J3735" s="21" t="n"/>
      <c r="K3735" s="19" t="n"/>
      <c r="L3735" s="19" t="n"/>
      <c r="M3735" s="21" t="n"/>
      <c r="N3735" s="22" t="n"/>
      <c r="O3735" s="24">
        <f>IF(A3735&lt;&gt;"عهدة","",SUMIFS($G$8:$G$5007,$B$8:$B$5007,B3735,$A$8:$A$5007,"مصروف",$I$8:$I$5007,"&lt;&gt;مرفوض"))</f>
        <v/>
      </c>
      <c r="P3735" s="25">
        <f>IF(A3735&lt;&gt;"عهدة","",N(F3735)-O3735)</f>
        <v/>
      </c>
      <c r="Q3735" s="26">
        <f>IF(A3735="","",IF(A3735="عهدة",IF(N(F3735)=0,"⚠ أدخل قيمة العهدة",IF(P3735&lt;0,"⛔ عجز / زيادة مصروفات "&amp;TEXT(-P3735,"#,##0"),IF(COUNTIFS($B$8:$B$5007,B3735,$A$8:$A$5007,"مصروف",$I$8:$I$5007,"&lt;&gt;مرفوض",$K$8:$K$5007,"&lt;&gt;نعم")&gt;0,"⚠ "&amp;COUNTIFS($B$8:$B$5007,B3735,$A$8:$A$5007,"مصروف",$I$8:$I$5007,"&lt;&gt;مرفوض",$K$8:$K$5007,"&lt;&gt;نعم")&amp;" مصروف غير مسوى",IF(L3735="تمت التسوية",IF(P3735=0,"✔ متوازنة وتمت التسوية","✔ تمت التسوية – متبقي "&amp;TEXT(P3735,"#,##0")),IF(P3735&gt;0,"متبقي "&amp;TEXT(P3735,"#,##0"),"✔ متوازنة"))))),IF(R3735=0,"⚠ أضف سطر عهدة أولًا",IF(OR(C3735="",N(G3735)=0),"⚠ أكمل التاريخ والقيمة",IF(S3735="","⚠ التاريخ خارج السنة المالية",IF(H3735="","⚠ اختر بند الموازنة",IF(I3735="مرفوض","✖ مرفوض من المدير",IF(I3735&lt;&gt;"موافق","⏳ بانتظار موافقة المدير",IF(K3735&lt;&gt;"نعم","⚠ غير مسوى مع الحسابات","✔ معتمد ومسوى")))))))))</f>
        <v/>
      </c>
      <c r="R3735">
        <f>N(R3734)+IF(A3735="عهدة",1,0)</f>
        <v/>
      </c>
      <c r="S3735">
        <f>IF(C3735="","",IF(AND(C3735&gt;=DATE(2026,9,1),C3735&lt;=DATE(2027,8,31)),(YEAR(C3735)-2026)*12+MONTH(C3735)-8,""))</f>
        <v/>
      </c>
      <c r="T3735">
        <f>IF(AND(A3735="مصروف",R3735&gt;0,I3735="موافق",S3735&lt;&gt;"",H3735&lt;&gt;""),N(G3735),0)</f>
        <v/>
      </c>
    </row>
    <row r="3736">
      <c r="A3736" s="19" t="n"/>
      <c r="B3736" s="20">
        <f>IF(A3736="","",IF(R3736=0,"⚠ أضف سطر عهدة أولًا","BDR-"&amp;TEXT(R3736,"000")))</f>
        <v/>
      </c>
      <c r="C3736" s="21" t="n"/>
      <c r="D3736" s="20">
        <f>IF(C3736="","",IF(S3736="","خارج السنة المالية",INDEX(القوائم!$D$2:$D$13,S3736)))</f>
        <v/>
      </c>
      <c r="E3736" s="22" t="n"/>
      <c r="F3736" s="23" t="n"/>
      <c r="G3736" s="23" t="n"/>
      <c r="H3736" s="22" t="n"/>
      <c r="I3736" s="19" t="n"/>
      <c r="J3736" s="21" t="n"/>
      <c r="K3736" s="19" t="n"/>
      <c r="L3736" s="19" t="n"/>
      <c r="M3736" s="21" t="n"/>
      <c r="N3736" s="22" t="n"/>
      <c r="O3736" s="24">
        <f>IF(A3736&lt;&gt;"عهدة","",SUMIFS($G$8:$G$5007,$B$8:$B$5007,B3736,$A$8:$A$5007,"مصروف",$I$8:$I$5007,"&lt;&gt;مرفوض"))</f>
        <v/>
      </c>
      <c r="P3736" s="25">
        <f>IF(A3736&lt;&gt;"عهدة","",N(F3736)-O3736)</f>
        <v/>
      </c>
      <c r="Q3736" s="26">
        <f>IF(A3736="","",IF(A3736="عهدة",IF(N(F3736)=0,"⚠ أدخل قيمة العهدة",IF(P3736&lt;0,"⛔ عجز / زيادة مصروفات "&amp;TEXT(-P3736,"#,##0"),IF(COUNTIFS($B$8:$B$5007,B3736,$A$8:$A$5007,"مصروف",$I$8:$I$5007,"&lt;&gt;مرفوض",$K$8:$K$5007,"&lt;&gt;نعم")&gt;0,"⚠ "&amp;COUNTIFS($B$8:$B$5007,B3736,$A$8:$A$5007,"مصروف",$I$8:$I$5007,"&lt;&gt;مرفوض",$K$8:$K$5007,"&lt;&gt;نعم")&amp;" مصروف غير مسوى",IF(L3736="تمت التسوية",IF(P3736=0,"✔ متوازنة وتمت التسوية","✔ تمت التسوية – متبقي "&amp;TEXT(P3736,"#,##0")),IF(P3736&gt;0,"متبقي "&amp;TEXT(P3736,"#,##0"),"✔ متوازنة"))))),IF(R3736=0,"⚠ أضف سطر عهدة أولًا",IF(OR(C3736="",N(G3736)=0),"⚠ أكمل التاريخ والقيمة",IF(S3736="","⚠ التاريخ خارج السنة المالية",IF(H3736="","⚠ اختر بند الموازنة",IF(I3736="مرفوض","✖ مرفوض من المدير",IF(I3736&lt;&gt;"موافق","⏳ بانتظار موافقة المدير",IF(K3736&lt;&gt;"نعم","⚠ غير مسوى مع الحسابات","✔ معتمد ومسوى")))))))))</f>
        <v/>
      </c>
      <c r="R3736">
        <f>N(R3735)+IF(A3736="عهدة",1,0)</f>
        <v/>
      </c>
      <c r="S3736">
        <f>IF(C3736="","",IF(AND(C3736&gt;=DATE(2026,9,1),C3736&lt;=DATE(2027,8,31)),(YEAR(C3736)-2026)*12+MONTH(C3736)-8,""))</f>
        <v/>
      </c>
      <c r="T3736">
        <f>IF(AND(A3736="مصروف",R3736&gt;0,I3736="موافق",S3736&lt;&gt;"",H3736&lt;&gt;""),N(G3736),0)</f>
        <v/>
      </c>
    </row>
    <row r="3737">
      <c r="A3737" s="19" t="n"/>
      <c r="B3737" s="20">
        <f>IF(A3737="","",IF(R3737=0,"⚠ أضف سطر عهدة أولًا","BDR-"&amp;TEXT(R3737,"000")))</f>
        <v/>
      </c>
      <c r="C3737" s="21" t="n"/>
      <c r="D3737" s="20">
        <f>IF(C3737="","",IF(S3737="","خارج السنة المالية",INDEX(القوائم!$D$2:$D$13,S3737)))</f>
        <v/>
      </c>
      <c r="E3737" s="22" t="n"/>
      <c r="F3737" s="23" t="n"/>
      <c r="G3737" s="23" t="n"/>
      <c r="H3737" s="22" t="n"/>
      <c r="I3737" s="19" t="n"/>
      <c r="J3737" s="21" t="n"/>
      <c r="K3737" s="19" t="n"/>
      <c r="L3737" s="19" t="n"/>
      <c r="M3737" s="21" t="n"/>
      <c r="N3737" s="22" t="n"/>
      <c r="O3737" s="24">
        <f>IF(A3737&lt;&gt;"عهدة","",SUMIFS($G$8:$G$5007,$B$8:$B$5007,B3737,$A$8:$A$5007,"مصروف",$I$8:$I$5007,"&lt;&gt;مرفوض"))</f>
        <v/>
      </c>
      <c r="P3737" s="25">
        <f>IF(A3737&lt;&gt;"عهدة","",N(F3737)-O3737)</f>
        <v/>
      </c>
      <c r="Q3737" s="26">
        <f>IF(A3737="","",IF(A3737="عهدة",IF(N(F3737)=0,"⚠ أدخل قيمة العهدة",IF(P3737&lt;0,"⛔ عجز / زيادة مصروفات "&amp;TEXT(-P3737,"#,##0"),IF(COUNTIFS($B$8:$B$5007,B3737,$A$8:$A$5007,"مصروف",$I$8:$I$5007,"&lt;&gt;مرفوض",$K$8:$K$5007,"&lt;&gt;نعم")&gt;0,"⚠ "&amp;COUNTIFS($B$8:$B$5007,B3737,$A$8:$A$5007,"مصروف",$I$8:$I$5007,"&lt;&gt;مرفوض",$K$8:$K$5007,"&lt;&gt;نعم")&amp;" مصروف غير مسوى",IF(L3737="تمت التسوية",IF(P3737=0,"✔ متوازنة وتمت التسوية","✔ تمت التسوية – متبقي "&amp;TEXT(P3737,"#,##0")),IF(P3737&gt;0,"متبقي "&amp;TEXT(P3737,"#,##0"),"✔ متوازنة"))))),IF(R3737=0,"⚠ أضف سطر عهدة أولًا",IF(OR(C3737="",N(G3737)=0),"⚠ أكمل التاريخ والقيمة",IF(S3737="","⚠ التاريخ خارج السنة المالية",IF(H3737="","⚠ اختر بند الموازنة",IF(I3737="مرفوض","✖ مرفوض من المدير",IF(I3737&lt;&gt;"موافق","⏳ بانتظار موافقة المدير",IF(K3737&lt;&gt;"نعم","⚠ غير مسوى مع الحسابات","✔ معتمد ومسوى")))))))))</f>
        <v/>
      </c>
      <c r="R3737">
        <f>N(R3736)+IF(A3737="عهدة",1,0)</f>
        <v/>
      </c>
      <c r="S3737">
        <f>IF(C3737="","",IF(AND(C3737&gt;=DATE(2026,9,1),C3737&lt;=DATE(2027,8,31)),(YEAR(C3737)-2026)*12+MONTH(C3737)-8,""))</f>
        <v/>
      </c>
      <c r="T3737">
        <f>IF(AND(A3737="مصروف",R3737&gt;0,I3737="موافق",S3737&lt;&gt;"",H3737&lt;&gt;""),N(G3737),0)</f>
        <v/>
      </c>
    </row>
    <row r="3738">
      <c r="A3738" s="19" t="n"/>
      <c r="B3738" s="20">
        <f>IF(A3738="","",IF(R3738=0,"⚠ أضف سطر عهدة أولًا","BDR-"&amp;TEXT(R3738,"000")))</f>
        <v/>
      </c>
      <c r="C3738" s="21" t="n"/>
      <c r="D3738" s="20">
        <f>IF(C3738="","",IF(S3738="","خارج السنة المالية",INDEX(القوائم!$D$2:$D$13,S3738)))</f>
        <v/>
      </c>
      <c r="E3738" s="22" t="n"/>
      <c r="F3738" s="23" t="n"/>
      <c r="G3738" s="23" t="n"/>
      <c r="H3738" s="22" t="n"/>
      <c r="I3738" s="19" t="n"/>
      <c r="J3738" s="21" t="n"/>
      <c r="K3738" s="19" t="n"/>
      <c r="L3738" s="19" t="n"/>
      <c r="M3738" s="21" t="n"/>
      <c r="N3738" s="22" t="n"/>
      <c r="O3738" s="24">
        <f>IF(A3738&lt;&gt;"عهدة","",SUMIFS($G$8:$G$5007,$B$8:$B$5007,B3738,$A$8:$A$5007,"مصروف",$I$8:$I$5007,"&lt;&gt;مرفوض"))</f>
        <v/>
      </c>
      <c r="P3738" s="25">
        <f>IF(A3738&lt;&gt;"عهدة","",N(F3738)-O3738)</f>
        <v/>
      </c>
      <c r="Q3738" s="26">
        <f>IF(A3738="","",IF(A3738="عهدة",IF(N(F3738)=0,"⚠ أدخل قيمة العهدة",IF(P3738&lt;0,"⛔ عجز / زيادة مصروفات "&amp;TEXT(-P3738,"#,##0"),IF(COUNTIFS($B$8:$B$5007,B3738,$A$8:$A$5007,"مصروف",$I$8:$I$5007,"&lt;&gt;مرفوض",$K$8:$K$5007,"&lt;&gt;نعم")&gt;0,"⚠ "&amp;COUNTIFS($B$8:$B$5007,B3738,$A$8:$A$5007,"مصروف",$I$8:$I$5007,"&lt;&gt;مرفوض",$K$8:$K$5007,"&lt;&gt;نعم")&amp;" مصروف غير مسوى",IF(L3738="تمت التسوية",IF(P3738=0,"✔ متوازنة وتمت التسوية","✔ تمت التسوية – متبقي "&amp;TEXT(P3738,"#,##0")),IF(P3738&gt;0,"متبقي "&amp;TEXT(P3738,"#,##0"),"✔ متوازنة"))))),IF(R3738=0,"⚠ أضف سطر عهدة أولًا",IF(OR(C3738="",N(G3738)=0),"⚠ أكمل التاريخ والقيمة",IF(S3738="","⚠ التاريخ خارج السنة المالية",IF(H3738="","⚠ اختر بند الموازنة",IF(I3738="مرفوض","✖ مرفوض من المدير",IF(I3738&lt;&gt;"موافق","⏳ بانتظار موافقة المدير",IF(K3738&lt;&gt;"نعم","⚠ غير مسوى مع الحسابات","✔ معتمد ومسوى")))))))))</f>
        <v/>
      </c>
      <c r="R3738">
        <f>N(R3737)+IF(A3738="عهدة",1,0)</f>
        <v/>
      </c>
      <c r="S3738">
        <f>IF(C3738="","",IF(AND(C3738&gt;=DATE(2026,9,1),C3738&lt;=DATE(2027,8,31)),(YEAR(C3738)-2026)*12+MONTH(C3738)-8,""))</f>
        <v/>
      </c>
      <c r="T3738">
        <f>IF(AND(A3738="مصروف",R3738&gt;0,I3738="موافق",S3738&lt;&gt;"",H3738&lt;&gt;""),N(G3738),0)</f>
        <v/>
      </c>
    </row>
    <row r="3739">
      <c r="A3739" s="19" t="n"/>
      <c r="B3739" s="20">
        <f>IF(A3739="","",IF(R3739=0,"⚠ أضف سطر عهدة أولًا","BDR-"&amp;TEXT(R3739,"000")))</f>
        <v/>
      </c>
      <c r="C3739" s="21" t="n"/>
      <c r="D3739" s="20">
        <f>IF(C3739="","",IF(S3739="","خارج السنة المالية",INDEX(القوائم!$D$2:$D$13,S3739)))</f>
        <v/>
      </c>
      <c r="E3739" s="22" t="n"/>
      <c r="F3739" s="23" t="n"/>
      <c r="G3739" s="23" t="n"/>
      <c r="H3739" s="22" t="n"/>
      <c r="I3739" s="19" t="n"/>
      <c r="J3739" s="21" t="n"/>
      <c r="K3739" s="19" t="n"/>
      <c r="L3739" s="19" t="n"/>
      <c r="M3739" s="21" t="n"/>
      <c r="N3739" s="22" t="n"/>
      <c r="O3739" s="24">
        <f>IF(A3739&lt;&gt;"عهدة","",SUMIFS($G$8:$G$5007,$B$8:$B$5007,B3739,$A$8:$A$5007,"مصروف",$I$8:$I$5007,"&lt;&gt;مرفوض"))</f>
        <v/>
      </c>
      <c r="P3739" s="25">
        <f>IF(A3739&lt;&gt;"عهدة","",N(F3739)-O3739)</f>
        <v/>
      </c>
      <c r="Q3739" s="26">
        <f>IF(A3739="","",IF(A3739="عهدة",IF(N(F3739)=0,"⚠ أدخل قيمة العهدة",IF(P3739&lt;0,"⛔ عجز / زيادة مصروفات "&amp;TEXT(-P3739,"#,##0"),IF(COUNTIFS($B$8:$B$5007,B3739,$A$8:$A$5007,"مصروف",$I$8:$I$5007,"&lt;&gt;مرفوض",$K$8:$K$5007,"&lt;&gt;نعم")&gt;0,"⚠ "&amp;COUNTIFS($B$8:$B$5007,B3739,$A$8:$A$5007,"مصروف",$I$8:$I$5007,"&lt;&gt;مرفوض",$K$8:$K$5007,"&lt;&gt;نعم")&amp;" مصروف غير مسوى",IF(L3739="تمت التسوية",IF(P3739=0,"✔ متوازنة وتمت التسوية","✔ تمت التسوية – متبقي "&amp;TEXT(P3739,"#,##0")),IF(P3739&gt;0,"متبقي "&amp;TEXT(P3739,"#,##0"),"✔ متوازنة"))))),IF(R3739=0,"⚠ أضف سطر عهدة أولًا",IF(OR(C3739="",N(G3739)=0),"⚠ أكمل التاريخ والقيمة",IF(S3739="","⚠ التاريخ خارج السنة المالية",IF(H3739="","⚠ اختر بند الموازنة",IF(I3739="مرفوض","✖ مرفوض من المدير",IF(I3739&lt;&gt;"موافق","⏳ بانتظار موافقة المدير",IF(K3739&lt;&gt;"نعم","⚠ غير مسوى مع الحسابات","✔ معتمد ومسوى")))))))))</f>
        <v/>
      </c>
      <c r="R3739">
        <f>N(R3738)+IF(A3739="عهدة",1,0)</f>
        <v/>
      </c>
      <c r="S3739">
        <f>IF(C3739="","",IF(AND(C3739&gt;=DATE(2026,9,1),C3739&lt;=DATE(2027,8,31)),(YEAR(C3739)-2026)*12+MONTH(C3739)-8,""))</f>
        <v/>
      </c>
      <c r="T3739">
        <f>IF(AND(A3739="مصروف",R3739&gt;0,I3739="موافق",S3739&lt;&gt;"",H3739&lt;&gt;""),N(G3739),0)</f>
        <v/>
      </c>
    </row>
    <row r="3740">
      <c r="A3740" s="19" t="n"/>
      <c r="B3740" s="20">
        <f>IF(A3740="","",IF(R3740=0,"⚠ أضف سطر عهدة أولًا","BDR-"&amp;TEXT(R3740,"000")))</f>
        <v/>
      </c>
      <c r="C3740" s="21" t="n"/>
      <c r="D3740" s="20">
        <f>IF(C3740="","",IF(S3740="","خارج السنة المالية",INDEX(القوائم!$D$2:$D$13,S3740)))</f>
        <v/>
      </c>
      <c r="E3740" s="22" t="n"/>
      <c r="F3740" s="23" t="n"/>
      <c r="G3740" s="23" t="n"/>
      <c r="H3740" s="22" t="n"/>
      <c r="I3740" s="19" t="n"/>
      <c r="J3740" s="21" t="n"/>
      <c r="K3740" s="19" t="n"/>
      <c r="L3740" s="19" t="n"/>
      <c r="M3740" s="21" t="n"/>
      <c r="N3740" s="22" t="n"/>
      <c r="O3740" s="24">
        <f>IF(A3740&lt;&gt;"عهدة","",SUMIFS($G$8:$G$5007,$B$8:$B$5007,B3740,$A$8:$A$5007,"مصروف",$I$8:$I$5007,"&lt;&gt;مرفوض"))</f>
        <v/>
      </c>
      <c r="P3740" s="25">
        <f>IF(A3740&lt;&gt;"عهدة","",N(F3740)-O3740)</f>
        <v/>
      </c>
      <c r="Q3740" s="26">
        <f>IF(A3740="","",IF(A3740="عهدة",IF(N(F3740)=0,"⚠ أدخل قيمة العهدة",IF(P3740&lt;0,"⛔ عجز / زيادة مصروفات "&amp;TEXT(-P3740,"#,##0"),IF(COUNTIFS($B$8:$B$5007,B3740,$A$8:$A$5007,"مصروف",$I$8:$I$5007,"&lt;&gt;مرفوض",$K$8:$K$5007,"&lt;&gt;نعم")&gt;0,"⚠ "&amp;COUNTIFS($B$8:$B$5007,B3740,$A$8:$A$5007,"مصروف",$I$8:$I$5007,"&lt;&gt;مرفوض",$K$8:$K$5007,"&lt;&gt;نعم")&amp;" مصروف غير مسوى",IF(L3740="تمت التسوية",IF(P3740=0,"✔ متوازنة وتمت التسوية","✔ تمت التسوية – متبقي "&amp;TEXT(P3740,"#,##0")),IF(P3740&gt;0,"متبقي "&amp;TEXT(P3740,"#,##0"),"✔ متوازنة"))))),IF(R3740=0,"⚠ أضف سطر عهدة أولًا",IF(OR(C3740="",N(G3740)=0),"⚠ أكمل التاريخ والقيمة",IF(S3740="","⚠ التاريخ خارج السنة المالية",IF(H3740="","⚠ اختر بند الموازنة",IF(I3740="مرفوض","✖ مرفوض من المدير",IF(I3740&lt;&gt;"موافق","⏳ بانتظار موافقة المدير",IF(K3740&lt;&gt;"نعم","⚠ غير مسوى مع الحسابات","✔ معتمد ومسوى")))))))))</f>
        <v/>
      </c>
      <c r="R3740">
        <f>N(R3739)+IF(A3740="عهدة",1,0)</f>
        <v/>
      </c>
      <c r="S3740">
        <f>IF(C3740="","",IF(AND(C3740&gt;=DATE(2026,9,1),C3740&lt;=DATE(2027,8,31)),(YEAR(C3740)-2026)*12+MONTH(C3740)-8,""))</f>
        <v/>
      </c>
      <c r="T3740">
        <f>IF(AND(A3740="مصروف",R3740&gt;0,I3740="موافق",S3740&lt;&gt;"",H3740&lt;&gt;""),N(G3740),0)</f>
        <v/>
      </c>
    </row>
    <row r="3741">
      <c r="A3741" s="19" t="n"/>
      <c r="B3741" s="20">
        <f>IF(A3741="","",IF(R3741=0,"⚠ أضف سطر عهدة أولًا","BDR-"&amp;TEXT(R3741,"000")))</f>
        <v/>
      </c>
      <c r="C3741" s="21" t="n"/>
      <c r="D3741" s="20">
        <f>IF(C3741="","",IF(S3741="","خارج السنة المالية",INDEX(القوائم!$D$2:$D$13,S3741)))</f>
        <v/>
      </c>
      <c r="E3741" s="22" t="n"/>
      <c r="F3741" s="23" t="n"/>
      <c r="G3741" s="23" t="n"/>
      <c r="H3741" s="22" t="n"/>
      <c r="I3741" s="19" t="n"/>
      <c r="J3741" s="21" t="n"/>
      <c r="K3741" s="19" t="n"/>
      <c r="L3741" s="19" t="n"/>
      <c r="M3741" s="21" t="n"/>
      <c r="N3741" s="22" t="n"/>
      <c r="O3741" s="24">
        <f>IF(A3741&lt;&gt;"عهدة","",SUMIFS($G$8:$G$5007,$B$8:$B$5007,B3741,$A$8:$A$5007,"مصروف",$I$8:$I$5007,"&lt;&gt;مرفوض"))</f>
        <v/>
      </c>
      <c r="P3741" s="25">
        <f>IF(A3741&lt;&gt;"عهدة","",N(F3741)-O3741)</f>
        <v/>
      </c>
      <c r="Q3741" s="26">
        <f>IF(A3741="","",IF(A3741="عهدة",IF(N(F3741)=0,"⚠ أدخل قيمة العهدة",IF(P3741&lt;0,"⛔ عجز / زيادة مصروفات "&amp;TEXT(-P3741,"#,##0"),IF(COUNTIFS($B$8:$B$5007,B3741,$A$8:$A$5007,"مصروف",$I$8:$I$5007,"&lt;&gt;مرفوض",$K$8:$K$5007,"&lt;&gt;نعم")&gt;0,"⚠ "&amp;COUNTIFS($B$8:$B$5007,B3741,$A$8:$A$5007,"مصروف",$I$8:$I$5007,"&lt;&gt;مرفوض",$K$8:$K$5007,"&lt;&gt;نعم")&amp;" مصروف غير مسوى",IF(L3741="تمت التسوية",IF(P3741=0,"✔ متوازنة وتمت التسوية","✔ تمت التسوية – متبقي "&amp;TEXT(P3741,"#,##0")),IF(P3741&gt;0,"متبقي "&amp;TEXT(P3741,"#,##0"),"✔ متوازنة"))))),IF(R3741=0,"⚠ أضف سطر عهدة أولًا",IF(OR(C3741="",N(G3741)=0),"⚠ أكمل التاريخ والقيمة",IF(S3741="","⚠ التاريخ خارج السنة المالية",IF(H3741="","⚠ اختر بند الموازنة",IF(I3741="مرفوض","✖ مرفوض من المدير",IF(I3741&lt;&gt;"موافق","⏳ بانتظار موافقة المدير",IF(K3741&lt;&gt;"نعم","⚠ غير مسوى مع الحسابات","✔ معتمد ومسوى")))))))))</f>
        <v/>
      </c>
      <c r="R3741">
        <f>N(R3740)+IF(A3741="عهدة",1,0)</f>
        <v/>
      </c>
      <c r="S3741">
        <f>IF(C3741="","",IF(AND(C3741&gt;=DATE(2026,9,1),C3741&lt;=DATE(2027,8,31)),(YEAR(C3741)-2026)*12+MONTH(C3741)-8,""))</f>
        <v/>
      </c>
      <c r="T3741">
        <f>IF(AND(A3741="مصروف",R3741&gt;0,I3741="موافق",S3741&lt;&gt;"",H3741&lt;&gt;""),N(G3741),0)</f>
        <v/>
      </c>
    </row>
    <row r="3742">
      <c r="A3742" s="19" t="n"/>
      <c r="B3742" s="20">
        <f>IF(A3742="","",IF(R3742=0,"⚠ أضف سطر عهدة أولًا","BDR-"&amp;TEXT(R3742,"000")))</f>
        <v/>
      </c>
      <c r="C3742" s="21" t="n"/>
      <c r="D3742" s="20">
        <f>IF(C3742="","",IF(S3742="","خارج السنة المالية",INDEX(القوائم!$D$2:$D$13,S3742)))</f>
        <v/>
      </c>
      <c r="E3742" s="22" t="n"/>
      <c r="F3742" s="23" t="n"/>
      <c r="G3742" s="23" t="n"/>
      <c r="H3742" s="22" t="n"/>
      <c r="I3742" s="19" t="n"/>
      <c r="J3742" s="21" t="n"/>
      <c r="K3742" s="19" t="n"/>
      <c r="L3742" s="19" t="n"/>
      <c r="M3742" s="21" t="n"/>
      <c r="N3742" s="22" t="n"/>
      <c r="O3742" s="24">
        <f>IF(A3742&lt;&gt;"عهدة","",SUMIFS($G$8:$G$5007,$B$8:$B$5007,B3742,$A$8:$A$5007,"مصروف",$I$8:$I$5007,"&lt;&gt;مرفوض"))</f>
        <v/>
      </c>
      <c r="P3742" s="25">
        <f>IF(A3742&lt;&gt;"عهدة","",N(F3742)-O3742)</f>
        <v/>
      </c>
      <c r="Q3742" s="26">
        <f>IF(A3742="","",IF(A3742="عهدة",IF(N(F3742)=0,"⚠ أدخل قيمة العهدة",IF(P3742&lt;0,"⛔ عجز / زيادة مصروفات "&amp;TEXT(-P3742,"#,##0"),IF(COUNTIFS($B$8:$B$5007,B3742,$A$8:$A$5007,"مصروف",$I$8:$I$5007,"&lt;&gt;مرفوض",$K$8:$K$5007,"&lt;&gt;نعم")&gt;0,"⚠ "&amp;COUNTIFS($B$8:$B$5007,B3742,$A$8:$A$5007,"مصروف",$I$8:$I$5007,"&lt;&gt;مرفوض",$K$8:$K$5007,"&lt;&gt;نعم")&amp;" مصروف غير مسوى",IF(L3742="تمت التسوية",IF(P3742=0,"✔ متوازنة وتمت التسوية","✔ تمت التسوية – متبقي "&amp;TEXT(P3742,"#,##0")),IF(P3742&gt;0,"متبقي "&amp;TEXT(P3742,"#,##0"),"✔ متوازنة"))))),IF(R3742=0,"⚠ أضف سطر عهدة أولًا",IF(OR(C3742="",N(G3742)=0),"⚠ أكمل التاريخ والقيمة",IF(S3742="","⚠ التاريخ خارج السنة المالية",IF(H3742="","⚠ اختر بند الموازنة",IF(I3742="مرفوض","✖ مرفوض من المدير",IF(I3742&lt;&gt;"موافق","⏳ بانتظار موافقة المدير",IF(K3742&lt;&gt;"نعم","⚠ غير مسوى مع الحسابات","✔ معتمد ومسوى")))))))))</f>
        <v/>
      </c>
      <c r="R3742">
        <f>N(R3741)+IF(A3742="عهدة",1,0)</f>
        <v/>
      </c>
      <c r="S3742">
        <f>IF(C3742="","",IF(AND(C3742&gt;=DATE(2026,9,1),C3742&lt;=DATE(2027,8,31)),(YEAR(C3742)-2026)*12+MONTH(C3742)-8,""))</f>
        <v/>
      </c>
      <c r="T3742">
        <f>IF(AND(A3742="مصروف",R3742&gt;0,I3742="موافق",S3742&lt;&gt;"",H3742&lt;&gt;""),N(G3742),0)</f>
        <v/>
      </c>
    </row>
    <row r="3743">
      <c r="A3743" s="19" t="n"/>
      <c r="B3743" s="20">
        <f>IF(A3743="","",IF(R3743=0,"⚠ أضف سطر عهدة أولًا","BDR-"&amp;TEXT(R3743,"000")))</f>
        <v/>
      </c>
      <c r="C3743" s="21" t="n"/>
      <c r="D3743" s="20">
        <f>IF(C3743="","",IF(S3743="","خارج السنة المالية",INDEX(القوائم!$D$2:$D$13,S3743)))</f>
        <v/>
      </c>
      <c r="E3743" s="22" t="n"/>
      <c r="F3743" s="23" t="n"/>
      <c r="G3743" s="23" t="n"/>
      <c r="H3743" s="22" t="n"/>
      <c r="I3743" s="19" t="n"/>
      <c r="J3743" s="21" t="n"/>
      <c r="K3743" s="19" t="n"/>
      <c r="L3743" s="19" t="n"/>
      <c r="M3743" s="21" t="n"/>
      <c r="N3743" s="22" t="n"/>
      <c r="O3743" s="24">
        <f>IF(A3743&lt;&gt;"عهدة","",SUMIFS($G$8:$G$5007,$B$8:$B$5007,B3743,$A$8:$A$5007,"مصروف",$I$8:$I$5007,"&lt;&gt;مرفوض"))</f>
        <v/>
      </c>
      <c r="P3743" s="25">
        <f>IF(A3743&lt;&gt;"عهدة","",N(F3743)-O3743)</f>
        <v/>
      </c>
      <c r="Q3743" s="26">
        <f>IF(A3743="","",IF(A3743="عهدة",IF(N(F3743)=0,"⚠ أدخل قيمة العهدة",IF(P3743&lt;0,"⛔ عجز / زيادة مصروفات "&amp;TEXT(-P3743,"#,##0"),IF(COUNTIFS($B$8:$B$5007,B3743,$A$8:$A$5007,"مصروف",$I$8:$I$5007,"&lt;&gt;مرفوض",$K$8:$K$5007,"&lt;&gt;نعم")&gt;0,"⚠ "&amp;COUNTIFS($B$8:$B$5007,B3743,$A$8:$A$5007,"مصروف",$I$8:$I$5007,"&lt;&gt;مرفوض",$K$8:$K$5007,"&lt;&gt;نعم")&amp;" مصروف غير مسوى",IF(L3743="تمت التسوية",IF(P3743=0,"✔ متوازنة وتمت التسوية","✔ تمت التسوية – متبقي "&amp;TEXT(P3743,"#,##0")),IF(P3743&gt;0,"متبقي "&amp;TEXT(P3743,"#,##0"),"✔ متوازنة"))))),IF(R3743=0,"⚠ أضف سطر عهدة أولًا",IF(OR(C3743="",N(G3743)=0),"⚠ أكمل التاريخ والقيمة",IF(S3743="","⚠ التاريخ خارج السنة المالية",IF(H3743="","⚠ اختر بند الموازنة",IF(I3743="مرفوض","✖ مرفوض من المدير",IF(I3743&lt;&gt;"موافق","⏳ بانتظار موافقة المدير",IF(K3743&lt;&gt;"نعم","⚠ غير مسوى مع الحسابات","✔ معتمد ومسوى")))))))))</f>
        <v/>
      </c>
      <c r="R3743">
        <f>N(R3742)+IF(A3743="عهدة",1,0)</f>
        <v/>
      </c>
      <c r="S3743">
        <f>IF(C3743="","",IF(AND(C3743&gt;=DATE(2026,9,1),C3743&lt;=DATE(2027,8,31)),(YEAR(C3743)-2026)*12+MONTH(C3743)-8,""))</f>
        <v/>
      </c>
      <c r="T3743">
        <f>IF(AND(A3743="مصروف",R3743&gt;0,I3743="موافق",S3743&lt;&gt;"",H3743&lt;&gt;""),N(G3743),0)</f>
        <v/>
      </c>
    </row>
    <row r="3744">
      <c r="A3744" s="19" t="n"/>
      <c r="B3744" s="20">
        <f>IF(A3744="","",IF(R3744=0,"⚠ أضف سطر عهدة أولًا","BDR-"&amp;TEXT(R3744,"000")))</f>
        <v/>
      </c>
      <c r="C3744" s="21" t="n"/>
      <c r="D3744" s="20">
        <f>IF(C3744="","",IF(S3744="","خارج السنة المالية",INDEX(القوائم!$D$2:$D$13,S3744)))</f>
        <v/>
      </c>
      <c r="E3744" s="22" t="n"/>
      <c r="F3744" s="23" t="n"/>
      <c r="G3744" s="23" t="n"/>
      <c r="H3744" s="22" t="n"/>
      <c r="I3744" s="19" t="n"/>
      <c r="J3744" s="21" t="n"/>
      <c r="K3744" s="19" t="n"/>
      <c r="L3744" s="19" t="n"/>
      <c r="M3744" s="21" t="n"/>
      <c r="N3744" s="22" t="n"/>
      <c r="O3744" s="24">
        <f>IF(A3744&lt;&gt;"عهدة","",SUMIFS($G$8:$G$5007,$B$8:$B$5007,B3744,$A$8:$A$5007,"مصروف",$I$8:$I$5007,"&lt;&gt;مرفوض"))</f>
        <v/>
      </c>
      <c r="P3744" s="25">
        <f>IF(A3744&lt;&gt;"عهدة","",N(F3744)-O3744)</f>
        <v/>
      </c>
      <c r="Q3744" s="26">
        <f>IF(A3744="","",IF(A3744="عهدة",IF(N(F3744)=0,"⚠ أدخل قيمة العهدة",IF(P3744&lt;0,"⛔ عجز / زيادة مصروفات "&amp;TEXT(-P3744,"#,##0"),IF(COUNTIFS($B$8:$B$5007,B3744,$A$8:$A$5007,"مصروف",$I$8:$I$5007,"&lt;&gt;مرفوض",$K$8:$K$5007,"&lt;&gt;نعم")&gt;0,"⚠ "&amp;COUNTIFS($B$8:$B$5007,B3744,$A$8:$A$5007,"مصروف",$I$8:$I$5007,"&lt;&gt;مرفوض",$K$8:$K$5007,"&lt;&gt;نعم")&amp;" مصروف غير مسوى",IF(L3744="تمت التسوية",IF(P3744=0,"✔ متوازنة وتمت التسوية","✔ تمت التسوية – متبقي "&amp;TEXT(P3744,"#,##0")),IF(P3744&gt;0,"متبقي "&amp;TEXT(P3744,"#,##0"),"✔ متوازنة"))))),IF(R3744=0,"⚠ أضف سطر عهدة أولًا",IF(OR(C3744="",N(G3744)=0),"⚠ أكمل التاريخ والقيمة",IF(S3744="","⚠ التاريخ خارج السنة المالية",IF(H3744="","⚠ اختر بند الموازنة",IF(I3744="مرفوض","✖ مرفوض من المدير",IF(I3744&lt;&gt;"موافق","⏳ بانتظار موافقة المدير",IF(K3744&lt;&gt;"نعم","⚠ غير مسوى مع الحسابات","✔ معتمد ومسوى")))))))))</f>
        <v/>
      </c>
      <c r="R3744">
        <f>N(R3743)+IF(A3744="عهدة",1,0)</f>
        <v/>
      </c>
      <c r="S3744">
        <f>IF(C3744="","",IF(AND(C3744&gt;=DATE(2026,9,1),C3744&lt;=DATE(2027,8,31)),(YEAR(C3744)-2026)*12+MONTH(C3744)-8,""))</f>
        <v/>
      </c>
      <c r="T3744">
        <f>IF(AND(A3744="مصروف",R3744&gt;0,I3744="موافق",S3744&lt;&gt;"",H3744&lt;&gt;""),N(G3744),0)</f>
        <v/>
      </c>
    </row>
    <row r="3745">
      <c r="A3745" s="19" t="n"/>
      <c r="B3745" s="20">
        <f>IF(A3745="","",IF(R3745=0,"⚠ أضف سطر عهدة أولًا","BDR-"&amp;TEXT(R3745,"000")))</f>
        <v/>
      </c>
      <c r="C3745" s="21" t="n"/>
      <c r="D3745" s="20">
        <f>IF(C3745="","",IF(S3745="","خارج السنة المالية",INDEX(القوائم!$D$2:$D$13,S3745)))</f>
        <v/>
      </c>
      <c r="E3745" s="22" t="n"/>
      <c r="F3745" s="23" t="n"/>
      <c r="G3745" s="23" t="n"/>
      <c r="H3745" s="22" t="n"/>
      <c r="I3745" s="19" t="n"/>
      <c r="J3745" s="21" t="n"/>
      <c r="K3745" s="19" t="n"/>
      <c r="L3745" s="19" t="n"/>
      <c r="M3745" s="21" t="n"/>
      <c r="N3745" s="22" t="n"/>
      <c r="O3745" s="24">
        <f>IF(A3745&lt;&gt;"عهدة","",SUMIFS($G$8:$G$5007,$B$8:$B$5007,B3745,$A$8:$A$5007,"مصروف",$I$8:$I$5007,"&lt;&gt;مرفوض"))</f>
        <v/>
      </c>
      <c r="P3745" s="25">
        <f>IF(A3745&lt;&gt;"عهدة","",N(F3745)-O3745)</f>
        <v/>
      </c>
      <c r="Q3745" s="26">
        <f>IF(A3745="","",IF(A3745="عهدة",IF(N(F3745)=0,"⚠ أدخل قيمة العهدة",IF(P3745&lt;0,"⛔ عجز / زيادة مصروفات "&amp;TEXT(-P3745,"#,##0"),IF(COUNTIFS($B$8:$B$5007,B3745,$A$8:$A$5007,"مصروف",$I$8:$I$5007,"&lt;&gt;مرفوض",$K$8:$K$5007,"&lt;&gt;نعم")&gt;0,"⚠ "&amp;COUNTIFS($B$8:$B$5007,B3745,$A$8:$A$5007,"مصروف",$I$8:$I$5007,"&lt;&gt;مرفوض",$K$8:$K$5007,"&lt;&gt;نعم")&amp;" مصروف غير مسوى",IF(L3745="تمت التسوية",IF(P3745=0,"✔ متوازنة وتمت التسوية","✔ تمت التسوية – متبقي "&amp;TEXT(P3745,"#,##0")),IF(P3745&gt;0,"متبقي "&amp;TEXT(P3745,"#,##0"),"✔ متوازنة"))))),IF(R3745=0,"⚠ أضف سطر عهدة أولًا",IF(OR(C3745="",N(G3745)=0),"⚠ أكمل التاريخ والقيمة",IF(S3745="","⚠ التاريخ خارج السنة المالية",IF(H3745="","⚠ اختر بند الموازنة",IF(I3745="مرفوض","✖ مرفوض من المدير",IF(I3745&lt;&gt;"موافق","⏳ بانتظار موافقة المدير",IF(K3745&lt;&gt;"نعم","⚠ غير مسوى مع الحسابات","✔ معتمد ومسوى")))))))))</f>
        <v/>
      </c>
      <c r="R3745">
        <f>N(R3744)+IF(A3745="عهدة",1,0)</f>
        <v/>
      </c>
      <c r="S3745">
        <f>IF(C3745="","",IF(AND(C3745&gt;=DATE(2026,9,1),C3745&lt;=DATE(2027,8,31)),(YEAR(C3745)-2026)*12+MONTH(C3745)-8,""))</f>
        <v/>
      </c>
      <c r="T3745">
        <f>IF(AND(A3745="مصروف",R3745&gt;0,I3745="موافق",S3745&lt;&gt;"",H3745&lt;&gt;""),N(G3745),0)</f>
        <v/>
      </c>
    </row>
    <row r="3746">
      <c r="A3746" s="19" t="n"/>
      <c r="B3746" s="20">
        <f>IF(A3746="","",IF(R3746=0,"⚠ أضف سطر عهدة أولًا","BDR-"&amp;TEXT(R3746,"000")))</f>
        <v/>
      </c>
      <c r="C3746" s="21" t="n"/>
      <c r="D3746" s="20">
        <f>IF(C3746="","",IF(S3746="","خارج السنة المالية",INDEX(القوائم!$D$2:$D$13,S3746)))</f>
        <v/>
      </c>
      <c r="E3746" s="22" t="n"/>
      <c r="F3746" s="23" t="n"/>
      <c r="G3746" s="23" t="n"/>
      <c r="H3746" s="22" t="n"/>
      <c r="I3746" s="19" t="n"/>
      <c r="J3746" s="21" t="n"/>
      <c r="K3746" s="19" t="n"/>
      <c r="L3746" s="19" t="n"/>
      <c r="M3746" s="21" t="n"/>
      <c r="N3746" s="22" t="n"/>
      <c r="O3746" s="24">
        <f>IF(A3746&lt;&gt;"عهدة","",SUMIFS($G$8:$G$5007,$B$8:$B$5007,B3746,$A$8:$A$5007,"مصروف",$I$8:$I$5007,"&lt;&gt;مرفوض"))</f>
        <v/>
      </c>
      <c r="P3746" s="25">
        <f>IF(A3746&lt;&gt;"عهدة","",N(F3746)-O3746)</f>
        <v/>
      </c>
      <c r="Q3746" s="26">
        <f>IF(A3746="","",IF(A3746="عهدة",IF(N(F3746)=0,"⚠ أدخل قيمة العهدة",IF(P3746&lt;0,"⛔ عجز / زيادة مصروفات "&amp;TEXT(-P3746,"#,##0"),IF(COUNTIFS($B$8:$B$5007,B3746,$A$8:$A$5007,"مصروف",$I$8:$I$5007,"&lt;&gt;مرفوض",$K$8:$K$5007,"&lt;&gt;نعم")&gt;0,"⚠ "&amp;COUNTIFS($B$8:$B$5007,B3746,$A$8:$A$5007,"مصروف",$I$8:$I$5007,"&lt;&gt;مرفوض",$K$8:$K$5007,"&lt;&gt;نعم")&amp;" مصروف غير مسوى",IF(L3746="تمت التسوية",IF(P3746=0,"✔ متوازنة وتمت التسوية","✔ تمت التسوية – متبقي "&amp;TEXT(P3746,"#,##0")),IF(P3746&gt;0,"متبقي "&amp;TEXT(P3746,"#,##0"),"✔ متوازنة"))))),IF(R3746=0,"⚠ أضف سطر عهدة أولًا",IF(OR(C3746="",N(G3746)=0),"⚠ أكمل التاريخ والقيمة",IF(S3746="","⚠ التاريخ خارج السنة المالية",IF(H3746="","⚠ اختر بند الموازنة",IF(I3746="مرفوض","✖ مرفوض من المدير",IF(I3746&lt;&gt;"موافق","⏳ بانتظار موافقة المدير",IF(K3746&lt;&gt;"نعم","⚠ غير مسوى مع الحسابات","✔ معتمد ومسوى")))))))))</f>
        <v/>
      </c>
      <c r="R3746">
        <f>N(R3745)+IF(A3746="عهدة",1,0)</f>
        <v/>
      </c>
      <c r="S3746">
        <f>IF(C3746="","",IF(AND(C3746&gt;=DATE(2026,9,1),C3746&lt;=DATE(2027,8,31)),(YEAR(C3746)-2026)*12+MONTH(C3746)-8,""))</f>
        <v/>
      </c>
      <c r="T3746">
        <f>IF(AND(A3746="مصروف",R3746&gt;0,I3746="موافق",S3746&lt;&gt;"",H3746&lt;&gt;""),N(G3746),0)</f>
        <v/>
      </c>
    </row>
    <row r="3747">
      <c r="A3747" s="19" t="n"/>
      <c r="B3747" s="20">
        <f>IF(A3747="","",IF(R3747=0,"⚠ أضف سطر عهدة أولًا","BDR-"&amp;TEXT(R3747,"000")))</f>
        <v/>
      </c>
      <c r="C3747" s="21" t="n"/>
      <c r="D3747" s="20">
        <f>IF(C3747="","",IF(S3747="","خارج السنة المالية",INDEX(القوائم!$D$2:$D$13,S3747)))</f>
        <v/>
      </c>
      <c r="E3747" s="22" t="n"/>
      <c r="F3747" s="23" t="n"/>
      <c r="G3747" s="23" t="n"/>
      <c r="H3747" s="22" t="n"/>
      <c r="I3747" s="19" t="n"/>
      <c r="J3747" s="21" t="n"/>
      <c r="K3747" s="19" t="n"/>
      <c r="L3747" s="19" t="n"/>
      <c r="M3747" s="21" t="n"/>
      <c r="N3747" s="22" t="n"/>
      <c r="O3747" s="24">
        <f>IF(A3747&lt;&gt;"عهدة","",SUMIFS($G$8:$G$5007,$B$8:$B$5007,B3747,$A$8:$A$5007,"مصروف",$I$8:$I$5007,"&lt;&gt;مرفوض"))</f>
        <v/>
      </c>
      <c r="P3747" s="25">
        <f>IF(A3747&lt;&gt;"عهدة","",N(F3747)-O3747)</f>
        <v/>
      </c>
      <c r="Q3747" s="26">
        <f>IF(A3747="","",IF(A3747="عهدة",IF(N(F3747)=0,"⚠ أدخل قيمة العهدة",IF(P3747&lt;0,"⛔ عجز / زيادة مصروفات "&amp;TEXT(-P3747,"#,##0"),IF(COUNTIFS($B$8:$B$5007,B3747,$A$8:$A$5007,"مصروف",$I$8:$I$5007,"&lt;&gt;مرفوض",$K$8:$K$5007,"&lt;&gt;نعم")&gt;0,"⚠ "&amp;COUNTIFS($B$8:$B$5007,B3747,$A$8:$A$5007,"مصروف",$I$8:$I$5007,"&lt;&gt;مرفوض",$K$8:$K$5007,"&lt;&gt;نعم")&amp;" مصروف غير مسوى",IF(L3747="تمت التسوية",IF(P3747=0,"✔ متوازنة وتمت التسوية","✔ تمت التسوية – متبقي "&amp;TEXT(P3747,"#,##0")),IF(P3747&gt;0,"متبقي "&amp;TEXT(P3747,"#,##0"),"✔ متوازنة"))))),IF(R3747=0,"⚠ أضف سطر عهدة أولًا",IF(OR(C3747="",N(G3747)=0),"⚠ أكمل التاريخ والقيمة",IF(S3747="","⚠ التاريخ خارج السنة المالية",IF(H3747="","⚠ اختر بند الموازنة",IF(I3747="مرفوض","✖ مرفوض من المدير",IF(I3747&lt;&gt;"موافق","⏳ بانتظار موافقة المدير",IF(K3747&lt;&gt;"نعم","⚠ غير مسوى مع الحسابات","✔ معتمد ومسوى")))))))))</f>
        <v/>
      </c>
      <c r="R3747">
        <f>N(R3746)+IF(A3747="عهدة",1,0)</f>
        <v/>
      </c>
      <c r="S3747">
        <f>IF(C3747="","",IF(AND(C3747&gt;=DATE(2026,9,1),C3747&lt;=DATE(2027,8,31)),(YEAR(C3747)-2026)*12+MONTH(C3747)-8,""))</f>
        <v/>
      </c>
      <c r="T3747">
        <f>IF(AND(A3747="مصروف",R3747&gt;0,I3747="موافق",S3747&lt;&gt;"",H3747&lt;&gt;""),N(G3747),0)</f>
        <v/>
      </c>
    </row>
    <row r="3748">
      <c r="A3748" s="19" t="n"/>
      <c r="B3748" s="20">
        <f>IF(A3748="","",IF(R3748=0,"⚠ أضف سطر عهدة أولًا","BDR-"&amp;TEXT(R3748,"000")))</f>
        <v/>
      </c>
      <c r="C3748" s="21" t="n"/>
      <c r="D3748" s="20">
        <f>IF(C3748="","",IF(S3748="","خارج السنة المالية",INDEX(القوائم!$D$2:$D$13,S3748)))</f>
        <v/>
      </c>
      <c r="E3748" s="22" t="n"/>
      <c r="F3748" s="23" t="n"/>
      <c r="G3748" s="23" t="n"/>
      <c r="H3748" s="22" t="n"/>
      <c r="I3748" s="19" t="n"/>
      <c r="J3748" s="21" t="n"/>
      <c r="K3748" s="19" t="n"/>
      <c r="L3748" s="19" t="n"/>
      <c r="M3748" s="21" t="n"/>
      <c r="N3748" s="22" t="n"/>
      <c r="O3748" s="24">
        <f>IF(A3748&lt;&gt;"عهدة","",SUMIFS($G$8:$G$5007,$B$8:$B$5007,B3748,$A$8:$A$5007,"مصروف",$I$8:$I$5007,"&lt;&gt;مرفوض"))</f>
        <v/>
      </c>
      <c r="P3748" s="25">
        <f>IF(A3748&lt;&gt;"عهدة","",N(F3748)-O3748)</f>
        <v/>
      </c>
      <c r="Q3748" s="26">
        <f>IF(A3748="","",IF(A3748="عهدة",IF(N(F3748)=0,"⚠ أدخل قيمة العهدة",IF(P3748&lt;0,"⛔ عجز / زيادة مصروفات "&amp;TEXT(-P3748,"#,##0"),IF(COUNTIFS($B$8:$B$5007,B3748,$A$8:$A$5007,"مصروف",$I$8:$I$5007,"&lt;&gt;مرفوض",$K$8:$K$5007,"&lt;&gt;نعم")&gt;0,"⚠ "&amp;COUNTIFS($B$8:$B$5007,B3748,$A$8:$A$5007,"مصروف",$I$8:$I$5007,"&lt;&gt;مرفوض",$K$8:$K$5007,"&lt;&gt;نعم")&amp;" مصروف غير مسوى",IF(L3748="تمت التسوية",IF(P3748=0,"✔ متوازنة وتمت التسوية","✔ تمت التسوية – متبقي "&amp;TEXT(P3748,"#,##0")),IF(P3748&gt;0,"متبقي "&amp;TEXT(P3748,"#,##0"),"✔ متوازنة"))))),IF(R3748=0,"⚠ أضف سطر عهدة أولًا",IF(OR(C3748="",N(G3748)=0),"⚠ أكمل التاريخ والقيمة",IF(S3748="","⚠ التاريخ خارج السنة المالية",IF(H3748="","⚠ اختر بند الموازنة",IF(I3748="مرفوض","✖ مرفوض من المدير",IF(I3748&lt;&gt;"موافق","⏳ بانتظار موافقة المدير",IF(K3748&lt;&gt;"نعم","⚠ غير مسوى مع الحسابات","✔ معتمد ومسوى")))))))))</f>
        <v/>
      </c>
      <c r="R3748">
        <f>N(R3747)+IF(A3748="عهدة",1,0)</f>
        <v/>
      </c>
      <c r="S3748">
        <f>IF(C3748="","",IF(AND(C3748&gt;=DATE(2026,9,1),C3748&lt;=DATE(2027,8,31)),(YEAR(C3748)-2026)*12+MONTH(C3748)-8,""))</f>
        <v/>
      </c>
      <c r="T3748">
        <f>IF(AND(A3748="مصروف",R3748&gt;0,I3748="موافق",S3748&lt;&gt;"",H3748&lt;&gt;""),N(G3748),0)</f>
        <v/>
      </c>
    </row>
    <row r="3749">
      <c r="A3749" s="19" t="n"/>
      <c r="B3749" s="20">
        <f>IF(A3749="","",IF(R3749=0,"⚠ أضف سطر عهدة أولًا","BDR-"&amp;TEXT(R3749,"000")))</f>
        <v/>
      </c>
      <c r="C3749" s="21" t="n"/>
      <c r="D3749" s="20">
        <f>IF(C3749="","",IF(S3749="","خارج السنة المالية",INDEX(القوائم!$D$2:$D$13,S3749)))</f>
        <v/>
      </c>
      <c r="E3749" s="22" t="n"/>
      <c r="F3749" s="23" t="n"/>
      <c r="G3749" s="23" t="n"/>
      <c r="H3749" s="22" t="n"/>
      <c r="I3749" s="19" t="n"/>
      <c r="J3749" s="21" t="n"/>
      <c r="K3749" s="19" t="n"/>
      <c r="L3749" s="19" t="n"/>
      <c r="M3749" s="21" t="n"/>
      <c r="N3749" s="22" t="n"/>
      <c r="O3749" s="24">
        <f>IF(A3749&lt;&gt;"عهدة","",SUMIFS($G$8:$G$5007,$B$8:$B$5007,B3749,$A$8:$A$5007,"مصروف",$I$8:$I$5007,"&lt;&gt;مرفوض"))</f>
        <v/>
      </c>
      <c r="P3749" s="25">
        <f>IF(A3749&lt;&gt;"عهدة","",N(F3749)-O3749)</f>
        <v/>
      </c>
      <c r="Q3749" s="26">
        <f>IF(A3749="","",IF(A3749="عهدة",IF(N(F3749)=0,"⚠ أدخل قيمة العهدة",IF(P3749&lt;0,"⛔ عجز / زيادة مصروفات "&amp;TEXT(-P3749,"#,##0"),IF(COUNTIFS($B$8:$B$5007,B3749,$A$8:$A$5007,"مصروف",$I$8:$I$5007,"&lt;&gt;مرفوض",$K$8:$K$5007,"&lt;&gt;نعم")&gt;0,"⚠ "&amp;COUNTIFS($B$8:$B$5007,B3749,$A$8:$A$5007,"مصروف",$I$8:$I$5007,"&lt;&gt;مرفوض",$K$8:$K$5007,"&lt;&gt;نعم")&amp;" مصروف غير مسوى",IF(L3749="تمت التسوية",IF(P3749=0,"✔ متوازنة وتمت التسوية","✔ تمت التسوية – متبقي "&amp;TEXT(P3749,"#,##0")),IF(P3749&gt;0,"متبقي "&amp;TEXT(P3749,"#,##0"),"✔ متوازنة"))))),IF(R3749=0,"⚠ أضف سطر عهدة أولًا",IF(OR(C3749="",N(G3749)=0),"⚠ أكمل التاريخ والقيمة",IF(S3749="","⚠ التاريخ خارج السنة المالية",IF(H3749="","⚠ اختر بند الموازنة",IF(I3749="مرفوض","✖ مرفوض من المدير",IF(I3749&lt;&gt;"موافق","⏳ بانتظار موافقة المدير",IF(K3749&lt;&gt;"نعم","⚠ غير مسوى مع الحسابات","✔ معتمد ومسوى")))))))))</f>
        <v/>
      </c>
      <c r="R3749">
        <f>N(R3748)+IF(A3749="عهدة",1,0)</f>
        <v/>
      </c>
      <c r="S3749">
        <f>IF(C3749="","",IF(AND(C3749&gt;=DATE(2026,9,1),C3749&lt;=DATE(2027,8,31)),(YEAR(C3749)-2026)*12+MONTH(C3749)-8,""))</f>
        <v/>
      </c>
      <c r="T3749">
        <f>IF(AND(A3749="مصروف",R3749&gt;0,I3749="موافق",S3749&lt;&gt;"",H3749&lt;&gt;""),N(G3749),0)</f>
        <v/>
      </c>
    </row>
    <row r="3750">
      <c r="A3750" s="19" t="n"/>
      <c r="B3750" s="20">
        <f>IF(A3750="","",IF(R3750=0,"⚠ أضف سطر عهدة أولًا","BDR-"&amp;TEXT(R3750,"000")))</f>
        <v/>
      </c>
      <c r="C3750" s="21" t="n"/>
      <c r="D3750" s="20">
        <f>IF(C3750="","",IF(S3750="","خارج السنة المالية",INDEX(القوائم!$D$2:$D$13,S3750)))</f>
        <v/>
      </c>
      <c r="E3750" s="22" t="n"/>
      <c r="F3750" s="23" t="n"/>
      <c r="G3750" s="23" t="n"/>
      <c r="H3750" s="22" t="n"/>
      <c r="I3750" s="19" t="n"/>
      <c r="J3750" s="21" t="n"/>
      <c r="K3750" s="19" t="n"/>
      <c r="L3750" s="19" t="n"/>
      <c r="M3750" s="21" t="n"/>
      <c r="N3750" s="22" t="n"/>
      <c r="O3750" s="24">
        <f>IF(A3750&lt;&gt;"عهدة","",SUMIFS($G$8:$G$5007,$B$8:$B$5007,B3750,$A$8:$A$5007,"مصروف",$I$8:$I$5007,"&lt;&gt;مرفوض"))</f>
        <v/>
      </c>
      <c r="P3750" s="25">
        <f>IF(A3750&lt;&gt;"عهدة","",N(F3750)-O3750)</f>
        <v/>
      </c>
      <c r="Q3750" s="26">
        <f>IF(A3750="","",IF(A3750="عهدة",IF(N(F3750)=0,"⚠ أدخل قيمة العهدة",IF(P3750&lt;0,"⛔ عجز / زيادة مصروفات "&amp;TEXT(-P3750,"#,##0"),IF(COUNTIFS($B$8:$B$5007,B3750,$A$8:$A$5007,"مصروف",$I$8:$I$5007,"&lt;&gt;مرفوض",$K$8:$K$5007,"&lt;&gt;نعم")&gt;0,"⚠ "&amp;COUNTIFS($B$8:$B$5007,B3750,$A$8:$A$5007,"مصروف",$I$8:$I$5007,"&lt;&gt;مرفوض",$K$8:$K$5007,"&lt;&gt;نعم")&amp;" مصروف غير مسوى",IF(L3750="تمت التسوية",IF(P3750=0,"✔ متوازنة وتمت التسوية","✔ تمت التسوية – متبقي "&amp;TEXT(P3750,"#,##0")),IF(P3750&gt;0,"متبقي "&amp;TEXT(P3750,"#,##0"),"✔ متوازنة"))))),IF(R3750=0,"⚠ أضف سطر عهدة أولًا",IF(OR(C3750="",N(G3750)=0),"⚠ أكمل التاريخ والقيمة",IF(S3750="","⚠ التاريخ خارج السنة المالية",IF(H3750="","⚠ اختر بند الموازنة",IF(I3750="مرفوض","✖ مرفوض من المدير",IF(I3750&lt;&gt;"موافق","⏳ بانتظار موافقة المدير",IF(K3750&lt;&gt;"نعم","⚠ غير مسوى مع الحسابات","✔ معتمد ومسوى")))))))))</f>
        <v/>
      </c>
      <c r="R3750">
        <f>N(R3749)+IF(A3750="عهدة",1,0)</f>
        <v/>
      </c>
      <c r="S3750">
        <f>IF(C3750="","",IF(AND(C3750&gt;=DATE(2026,9,1),C3750&lt;=DATE(2027,8,31)),(YEAR(C3750)-2026)*12+MONTH(C3750)-8,""))</f>
        <v/>
      </c>
      <c r="T3750">
        <f>IF(AND(A3750="مصروف",R3750&gt;0,I3750="موافق",S3750&lt;&gt;"",H3750&lt;&gt;""),N(G3750),0)</f>
        <v/>
      </c>
    </row>
    <row r="3751">
      <c r="A3751" s="19" t="n"/>
      <c r="B3751" s="20">
        <f>IF(A3751="","",IF(R3751=0,"⚠ أضف سطر عهدة أولًا","BDR-"&amp;TEXT(R3751,"000")))</f>
        <v/>
      </c>
      <c r="C3751" s="21" t="n"/>
      <c r="D3751" s="20">
        <f>IF(C3751="","",IF(S3751="","خارج السنة المالية",INDEX(القوائم!$D$2:$D$13,S3751)))</f>
        <v/>
      </c>
      <c r="E3751" s="22" t="n"/>
      <c r="F3751" s="23" t="n"/>
      <c r="G3751" s="23" t="n"/>
      <c r="H3751" s="22" t="n"/>
      <c r="I3751" s="19" t="n"/>
      <c r="J3751" s="21" t="n"/>
      <c r="K3751" s="19" t="n"/>
      <c r="L3751" s="19" t="n"/>
      <c r="M3751" s="21" t="n"/>
      <c r="N3751" s="22" t="n"/>
      <c r="O3751" s="24">
        <f>IF(A3751&lt;&gt;"عهدة","",SUMIFS($G$8:$G$5007,$B$8:$B$5007,B3751,$A$8:$A$5007,"مصروف",$I$8:$I$5007,"&lt;&gt;مرفوض"))</f>
        <v/>
      </c>
      <c r="P3751" s="25">
        <f>IF(A3751&lt;&gt;"عهدة","",N(F3751)-O3751)</f>
        <v/>
      </c>
      <c r="Q3751" s="26">
        <f>IF(A3751="","",IF(A3751="عهدة",IF(N(F3751)=0,"⚠ أدخل قيمة العهدة",IF(P3751&lt;0,"⛔ عجز / زيادة مصروفات "&amp;TEXT(-P3751,"#,##0"),IF(COUNTIFS($B$8:$B$5007,B3751,$A$8:$A$5007,"مصروف",$I$8:$I$5007,"&lt;&gt;مرفوض",$K$8:$K$5007,"&lt;&gt;نعم")&gt;0,"⚠ "&amp;COUNTIFS($B$8:$B$5007,B3751,$A$8:$A$5007,"مصروف",$I$8:$I$5007,"&lt;&gt;مرفوض",$K$8:$K$5007,"&lt;&gt;نعم")&amp;" مصروف غير مسوى",IF(L3751="تمت التسوية",IF(P3751=0,"✔ متوازنة وتمت التسوية","✔ تمت التسوية – متبقي "&amp;TEXT(P3751,"#,##0")),IF(P3751&gt;0,"متبقي "&amp;TEXT(P3751,"#,##0"),"✔ متوازنة"))))),IF(R3751=0,"⚠ أضف سطر عهدة أولًا",IF(OR(C3751="",N(G3751)=0),"⚠ أكمل التاريخ والقيمة",IF(S3751="","⚠ التاريخ خارج السنة المالية",IF(H3751="","⚠ اختر بند الموازنة",IF(I3751="مرفوض","✖ مرفوض من المدير",IF(I3751&lt;&gt;"موافق","⏳ بانتظار موافقة المدير",IF(K3751&lt;&gt;"نعم","⚠ غير مسوى مع الحسابات","✔ معتمد ومسوى")))))))))</f>
        <v/>
      </c>
      <c r="R3751">
        <f>N(R3750)+IF(A3751="عهدة",1,0)</f>
        <v/>
      </c>
      <c r="S3751">
        <f>IF(C3751="","",IF(AND(C3751&gt;=DATE(2026,9,1),C3751&lt;=DATE(2027,8,31)),(YEAR(C3751)-2026)*12+MONTH(C3751)-8,""))</f>
        <v/>
      </c>
      <c r="T3751">
        <f>IF(AND(A3751="مصروف",R3751&gt;0,I3751="موافق",S3751&lt;&gt;"",H3751&lt;&gt;""),N(G3751),0)</f>
        <v/>
      </c>
    </row>
    <row r="3752">
      <c r="A3752" s="19" t="n"/>
      <c r="B3752" s="20">
        <f>IF(A3752="","",IF(R3752=0,"⚠ أضف سطر عهدة أولًا","BDR-"&amp;TEXT(R3752,"000")))</f>
        <v/>
      </c>
      <c r="C3752" s="21" t="n"/>
      <c r="D3752" s="20">
        <f>IF(C3752="","",IF(S3752="","خارج السنة المالية",INDEX(القوائم!$D$2:$D$13,S3752)))</f>
        <v/>
      </c>
      <c r="E3752" s="22" t="n"/>
      <c r="F3752" s="23" t="n"/>
      <c r="G3752" s="23" t="n"/>
      <c r="H3752" s="22" t="n"/>
      <c r="I3752" s="19" t="n"/>
      <c r="J3752" s="21" t="n"/>
      <c r="K3752" s="19" t="n"/>
      <c r="L3752" s="19" t="n"/>
      <c r="M3752" s="21" t="n"/>
      <c r="N3752" s="22" t="n"/>
      <c r="O3752" s="24">
        <f>IF(A3752&lt;&gt;"عهدة","",SUMIFS($G$8:$G$5007,$B$8:$B$5007,B3752,$A$8:$A$5007,"مصروف",$I$8:$I$5007,"&lt;&gt;مرفوض"))</f>
        <v/>
      </c>
      <c r="P3752" s="25">
        <f>IF(A3752&lt;&gt;"عهدة","",N(F3752)-O3752)</f>
        <v/>
      </c>
      <c r="Q3752" s="26">
        <f>IF(A3752="","",IF(A3752="عهدة",IF(N(F3752)=0,"⚠ أدخل قيمة العهدة",IF(P3752&lt;0,"⛔ عجز / زيادة مصروفات "&amp;TEXT(-P3752,"#,##0"),IF(COUNTIFS($B$8:$B$5007,B3752,$A$8:$A$5007,"مصروف",$I$8:$I$5007,"&lt;&gt;مرفوض",$K$8:$K$5007,"&lt;&gt;نعم")&gt;0,"⚠ "&amp;COUNTIFS($B$8:$B$5007,B3752,$A$8:$A$5007,"مصروف",$I$8:$I$5007,"&lt;&gt;مرفوض",$K$8:$K$5007,"&lt;&gt;نعم")&amp;" مصروف غير مسوى",IF(L3752="تمت التسوية",IF(P3752=0,"✔ متوازنة وتمت التسوية","✔ تمت التسوية – متبقي "&amp;TEXT(P3752,"#,##0")),IF(P3752&gt;0,"متبقي "&amp;TEXT(P3752,"#,##0"),"✔ متوازنة"))))),IF(R3752=0,"⚠ أضف سطر عهدة أولًا",IF(OR(C3752="",N(G3752)=0),"⚠ أكمل التاريخ والقيمة",IF(S3752="","⚠ التاريخ خارج السنة المالية",IF(H3752="","⚠ اختر بند الموازنة",IF(I3752="مرفوض","✖ مرفوض من المدير",IF(I3752&lt;&gt;"موافق","⏳ بانتظار موافقة المدير",IF(K3752&lt;&gt;"نعم","⚠ غير مسوى مع الحسابات","✔ معتمد ومسوى")))))))))</f>
        <v/>
      </c>
      <c r="R3752">
        <f>N(R3751)+IF(A3752="عهدة",1,0)</f>
        <v/>
      </c>
      <c r="S3752">
        <f>IF(C3752="","",IF(AND(C3752&gt;=DATE(2026,9,1),C3752&lt;=DATE(2027,8,31)),(YEAR(C3752)-2026)*12+MONTH(C3752)-8,""))</f>
        <v/>
      </c>
      <c r="T3752">
        <f>IF(AND(A3752="مصروف",R3752&gt;0,I3752="موافق",S3752&lt;&gt;"",H3752&lt;&gt;""),N(G3752),0)</f>
        <v/>
      </c>
    </row>
    <row r="3753">
      <c r="A3753" s="19" t="n"/>
      <c r="B3753" s="20">
        <f>IF(A3753="","",IF(R3753=0,"⚠ أضف سطر عهدة أولًا","BDR-"&amp;TEXT(R3753,"000")))</f>
        <v/>
      </c>
      <c r="C3753" s="21" t="n"/>
      <c r="D3753" s="20">
        <f>IF(C3753="","",IF(S3753="","خارج السنة المالية",INDEX(القوائم!$D$2:$D$13,S3753)))</f>
        <v/>
      </c>
      <c r="E3753" s="22" t="n"/>
      <c r="F3753" s="23" t="n"/>
      <c r="G3753" s="23" t="n"/>
      <c r="H3753" s="22" t="n"/>
      <c r="I3753" s="19" t="n"/>
      <c r="J3753" s="21" t="n"/>
      <c r="K3753" s="19" t="n"/>
      <c r="L3753" s="19" t="n"/>
      <c r="M3753" s="21" t="n"/>
      <c r="N3753" s="22" t="n"/>
      <c r="O3753" s="24">
        <f>IF(A3753&lt;&gt;"عهدة","",SUMIFS($G$8:$G$5007,$B$8:$B$5007,B3753,$A$8:$A$5007,"مصروف",$I$8:$I$5007,"&lt;&gt;مرفوض"))</f>
        <v/>
      </c>
      <c r="P3753" s="25">
        <f>IF(A3753&lt;&gt;"عهدة","",N(F3753)-O3753)</f>
        <v/>
      </c>
      <c r="Q3753" s="26">
        <f>IF(A3753="","",IF(A3753="عهدة",IF(N(F3753)=0,"⚠ أدخل قيمة العهدة",IF(P3753&lt;0,"⛔ عجز / زيادة مصروفات "&amp;TEXT(-P3753,"#,##0"),IF(COUNTIFS($B$8:$B$5007,B3753,$A$8:$A$5007,"مصروف",$I$8:$I$5007,"&lt;&gt;مرفوض",$K$8:$K$5007,"&lt;&gt;نعم")&gt;0,"⚠ "&amp;COUNTIFS($B$8:$B$5007,B3753,$A$8:$A$5007,"مصروف",$I$8:$I$5007,"&lt;&gt;مرفوض",$K$8:$K$5007,"&lt;&gt;نعم")&amp;" مصروف غير مسوى",IF(L3753="تمت التسوية",IF(P3753=0,"✔ متوازنة وتمت التسوية","✔ تمت التسوية – متبقي "&amp;TEXT(P3753,"#,##0")),IF(P3753&gt;0,"متبقي "&amp;TEXT(P3753,"#,##0"),"✔ متوازنة"))))),IF(R3753=0,"⚠ أضف سطر عهدة أولًا",IF(OR(C3753="",N(G3753)=0),"⚠ أكمل التاريخ والقيمة",IF(S3753="","⚠ التاريخ خارج السنة المالية",IF(H3753="","⚠ اختر بند الموازنة",IF(I3753="مرفوض","✖ مرفوض من المدير",IF(I3753&lt;&gt;"موافق","⏳ بانتظار موافقة المدير",IF(K3753&lt;&gt;"نعم","⚠ غير مسوى مع الحسابات","✔ معتمد ومسوى")))))))))</f>
        <v/>
      </c>
      <c r="R3753">
        <f>N(R3752)+IF(A3753="عهدة",1,0)</f>
        <v/>
      </c>
      <c r="S3753">
        <f>IF(C3753="","",IF(AND(C3753&gt;=DATE(2026,9,1),C3753&lt;=DATE(2027,8,31)),(YEAR(C3753)-2026)*12+MONTH(C3753)-8,""))</f>
        <v/>
      </c>
      <c r="T3753">
        <f>IF(AND(A3753="مصروف",R3753&gt;0,I3753="موافق",S3753&lt;&gt;"",H3753&lt;&gt;""),N(G3753),0)</f>
        <v/>
      </c>
    </row>
    <row r="3754">
      <c r="A3754" s="19" t="n"/>
      <c r="B3754" s="20">
        <f>IF(A3754="","",IF(R3754=0,"⚠ أضف سطر عهدة أولًا","BDR-"&amp;TEXT(R3754,"000")))</f>
        <v/>
      </c>
      <c r="C3754" s="21" t="n"/>
      <c r="D3754" s="20">
        <f>IF(C3754="","",IF(S3754="","خارج السنة المالية",INDEX(القوائم!$D$2:$D$13,S3754)))</f>
        <v/>
      </c>
      <c r="E3754" s="22" t="n"/>
      <c r="F3754" s="23" t="n"/>
      <c r="G3754" s="23" t="n"/>
      <c r="H3754" s="22" t="n"/>
      <c r="I3754" s="19" t="n"/>
      <c r="J3754" s="21" t="n"/>
      <c r="K3754" s="19" t="n"/>
      <c r="L3754" s="19" t="n"/>
      <c r="M3754" s="21" t="n"/>
      <c r="N3754" s="22" t="n"/>
      <c r="O3754" s="24">
        <f>IF(A3754&lt;&gt;"عهدة","",SUMIFS($G$8:$G$5007,$B$8:$B$5007,B3754,$A$8:$A$5007,"مصروف",$I$8:$I$5007,"&lt;&gt;مرفوض"))</f>
        <v/>
      </c>
      <c r="P3754" s="25">
        <f>IF(A3754&lt;&gt;"عهدة","",N(F3754)-O3754)</f>
        <v/>
      </c>
      <c r="Q3754" s="26">
        <f>IF(A3754="","",IF(A3754="عهدة",IF(N(F3754)=0,"⚠ أدخل قيمة العهدة",IF(P3754&lt;0,"⛔ عجز / زيادة مصروفات "&amp;TEXT(-P3754,"#,##0"),IF(COUNTIFS($B$8:$B$5007,B3754,$A$8:$A$5007,"مصروف",$I$8:$I$5007,"&lt;&gt;مرفوض",$K$8:$K$5007,"&lt;&gt;نعم")&gt;0,"⚠ "&amp;COUNTIFS($B$8:$B$5007,B3754,$A$8:$A$5007,"مصروف",$I$8:$I$5007,"&lt;&gt;مرفوض",$K$8:$K$5007,"&lt;&gt;نعم")&amp;" مصروف غير مسوى",IF(L3754="تمت التسوية",IF(P3754=0,"✔ متوازنة وتمت التسوية","✔ تمت التسوية – متبقي "&amp;TEXT(P3754,"#,##0")),IF(P3754&gt;0,"متبقي "&amp;TEXT(P3754,"#,##0"),"✔ متوازنة"))))),IF(R3754=0,"⚠ أضف سطر عهدة أولًا",IF(OR(C3754="",N(G3754)=0),"⚠ أكمل التاريخ والقيمة",IF(S3754="","⚠ التاريخ خارج السنة المالية",IF(H3754="","⚠ اختر بند الموازنة",IF(I3754="مرفوض","✖ مرفوض من المدير",IF(I3754&lt;&gt;"موافق","⏳ بانتظار موافقة المدير",IF(K3754&lt;&gt;"نعم","⚠ غير مسوى مع الحسابات","✔ معتمد ومسوى")))))))))</f>
        <v/>
      </c>
      <c r="R3754">
        <f>N(R3753)+IF(A3754="عهدة",1,0)</f>
        <v/>
      </c>
      <c r="S3754">
        <f>IF(C3754="","",IF(AND(C3754&gt;=DATE(2026,9,1),C3754&lt;=DATE(2027,8,31)),(YEAR(C3754)-2026)*12+MONTH(C3754)-8,""))</f>
        <v/>
      </c>
      <c r="T3754">
        <f>IF(AND(A3754="مصروف",R3754&gt;0,I3754="موافق",S3754&lt;&gt;"",H3754&lt;&gt;""),N(G3754),0)</f>
        <v/>
      </c>
    </row>
    <row r="3755">
      <c r="A3755" s="19" t="n"/>
      <c r="B3755" s="20">
        <f>IF(A3755="","",IF(R3755=0,"⚠ أضف سطر عهدة أولًا","BDR-"&amp;TEXT(R3755,"000")))</f>
        <v/>
      </c>
      <c r="C3755" s="21" t="n"/>
      <c r="D3755" s="20">
        <f>IF(C3755="","",IF(S3755="","خارج السنة المالية",INDEX(القوائم!$D$2:$D$13,S3755)))</f>
        <v/>
      </c>
      <c r="E3755" s="22" t="n"/>
      <c r="F3755" s="23" t="n"/>
      <c r="G3755" s="23" t="n"/>
      <c r="H3755" s="22" t="n"/>
      <c r="I3755" s="19" t="n"/>
      <c r="J3755" s="21" t="n"/>
      <c r="K3755" s="19" t="n"/>
      <c r="L3755" s="19" t="n"/>
      <c r="M3755" s="21" t="n"/>
      <c r="N3755" s="22" t="n"/>
      <c r="O3755" s="24">
        <f>IF(A3755&lt;&gt;"عهدة","",SUMIFS($G$8:$G$5007,$B$8:$B$5007,B3755,$A$8:$A$5007,"مصروف",$I$8:$I$5007,"&lt;&gt;مرفوض"))</f>
        <v/>
      </c>
      <c r="P3755" s="25">
        <f>IF(A3755&lt;&gt;"عهدة","",N(F3755)-O3755)</f>
        <v/>
      </c>
      <c r="Q3755" s="26">
        <f>IF(A3755="","",IF(A3755="عهدة",IF(N(F3755)=0,"⚠ أدخل قيمة العهدة",IF(P3755&lt;0,"⛔ عجز / زيادة مصروفات "&amp;TEXT(-P3755,"#,##0"),IF(COUNTIFS($B$8:$B$5007,B3755,$A$8:$A$5007,"مصروف",$I$8:$I$5007,"&lt;&gt;مرفوض",$K$8:$K$5007,"&lt;&gt;نعم")&gt;0,"⚠ "&amp;COUNTIFS($B$8:$B$5007,B3755,$A$8:$A$5007,"مصروف",$I$8:$I$5007,"&lt;&gt;مرفوض",$K$8:$K$5007,"&lt;&gt;نعم")&amp;" مصروف غير مسوى",IF(L3755="تمت التسوية",IF(P3755=0,"✔ متوازنة وتمت التسوية","✔ تمت التسوية – متبقي "&amp;TEXT(P3755,"#,##0")),IF(P3755&gt;0,"متبقي "&amp;TEXT(P3755,"#,##0"),"✔ متوازنة"))))),IF(R3755=0,"⚠ أضف سطر عهدة أولًا",IF(OR(C3755="",N(G3755)=0),"⚠ أكمل التاريخ والقيمة",IF(S3755="","⚠ التاريخ خارج السنة المالية",IF(H3755="","⚠ اختر بند الموازنة",IF(I3755="مرفوض","✖ مرفوض من المدير",IF(I3755&lt;&gt;"موافق","⏳ بانتظار موافقة المدير",IF(K3755&lt;&gt;"نعم","⚠ غير مسوى مع الحسابات","✔ معتمد ومسوى")))))))))</f>
        <v/>
      </c>
      <c r="R3755">
        <f>N(R3754)+IF(A3755="عهدة",1,0)</f>
        <v/>
      </c>
      <c r="S3755">
        <f>IF(C3755="","",IF(AND(C3755&gt;=DATE(2026,9,1),C3755&lt;=DATE(2027,8,31)),(YEAR(C3755)-2026)*12+MONTH(C3755)-8,""))</f>
        <v/>
      </c>
      <c r="T3755">
        <f>IF(AND(A3755="مصروف",R3755&gt;0,I3755="موافق",S3755&lt;&gt;"",H3755&lt;&gt;""),N(G3755),0)</f>
        <v/>
      </c>
    </row>
    <row r="3756">
      <c r="A3756" s="19" t="n"/>
      <c r="B3756" s="20">
        <f>IF(A3756="","",IF(R3756=0,"⚠ أضف سطر عهدة أولًا","BDR-"&amp;TEXT(R3756,"000")))</f>
        <v/>
      </c>
      <c r="C3756" s="21" t="n"/>
      <c r="D3756" s="20">
        <f>IF(C3756="","",IF(S3756="","خارج السنة المالية",INDEX(القوائم!$D$2:$D$13,S3756)))</f>
        <v/>
      </c>
      <c r="E3756" s="22" t="n"/>
      <c r="F3756" s="23" t="n"/>
      <c r="G3756" s="23" t="n"/>
      <c r="H3756" s="22" t="n"/>
      <c r="I3756" s="19" t="n"/>
      <c r="J3756" s="21" t="n"/>
      <c r="K3756" s="19" t="n"/>
      <c r="L3756" s="19" t="n"/>
      <c r="M3756" s="21" t="n"/>
      <c r="N3756" s="22" t="n"/>
      <c r="O3756" s="24">
        <f>IF(A3756&lt;&gt;"عهدة","",SUMIFS($G$8:$G$5007,$B$8:$B$5007,B3756,$A$8:$A$5007,"مصروف",$I$8:$I$5007,"&lt;&gt;مرفوض"))</f>
        <v/>
      </c>
      <c r="P3756" s="25">
        <f>IF(A3756&lt;&gt;"عهدة","",N(F3756)-O3756)</f>
        <v/>
      </c>
      <c r="Q3756" s="26">
        <f>IF(A3756="","",IF(A3756="عهدة",IF(N(F3756)=0,"⚠ أدخل قيمة العهدة",IF(P3756&lt;0,"⛔ عجز / زيادة مصروفات "&amp;TEXT(-P3756,"#,##0"),IF(COUNTIFS($B$8:$B$5007,B3756,$A$8:$A$5007,"مصروف",$I$8:$I$5007,"&lt;&gt;مرفوض",$K$8:$K$5007,"&lt;&gt;نعم")&gt;0,"⚠ "&amp;COUNTIFS($B$8:$B$5007,B3756,$A$8:$A$5007,"مصروف",$I$8:$I$5007,"&lt;&gt;مرفوض",$K$8:$K$5007,"&lt;&gt;نعم")&amp;" مصروف غير مسوى",IF(L3756="تمت التسوية",IF(P3756=0,"✔ متوازنة وتمت التسوية","✔ تمت التسوية – متبقي "&amp;TEXT(P3756,"#,##0")),IF(P3756&gt;0,"متبقي "&amp;TEXT(P3756,"#,##0"),"✔ متوازنة"))))),IF(R3756=0,"⚠ أضف سطر عهدة أولًا",IF(OR(C3756="",N(G3756)=0),"⚠ أكمل التاريخ والقيمة",IF(S3756="","⚠ التاريخ خارج السنة المالية",IF(H3756="","⚠ اختر بند الموازنة",IF(I3756="مرفوض","✖ مرفوض من المدير",IF(I3756&lt;&gt;"موافق","⏳ بانتظار موافقة المدير",IF(K3756&lt;&gt;"نعم","⚠ غير مسوى مع الحسابات","✔ معتمد ومسوى")))))))))</f>
        <v/>
      </c>
      <c r="R3756">
        <f>N(R3755)+IF(A3756="عهدة",1,0)</f>
        <v/>
      </c>
      <c r="S3756">
        <f>IF(C3756="","",IF(AND(C3756&gt;=DATE(2026,9,1),C3756&lt;=DATE(2027,8,31)),(YEAR(C3756)-2026)*12+MONTH(C3756)-8,""))</f>
        <v/>
      </c>
      <c r="T3756">
        <f>IF(AND(A3756="مصروف",R3756&gt;0,I3756="موافق",S3756&lt;&gt;"",H3756&lt;&gt;""),N(G3756),0)</f>
        <v/>
      </c>
    </row>
    <row r="3757">
      <c r="A3757" s="19" t="n"/>
      <c r="B3757" s="20">
        <f>IF(A3757="","",IF(R3757=0,"⚠ أضف سطر عهدة أولًا","BDR-"&amp;TEXT(R3757,"000")))</f>
        <v/>
      </c>
      <c r="C3757" s="21" t="n"/>
      <c r="D3757" s="20">
        <f>IF(C3757="","",IF(S3757="","خارج السنة المالية",INDEX(القوائم!$D$2:$D$13,S3757)))</f>
        <v/>
      </c>
      <c r="E3757" s="22" t="n"/>
      <c r="F3757" s="23" t="n"/>
      <c r="G3757" s="23" t="n"/>
      <c r="H3757" s="22" t="n"/>
      <c r="I3757" s="19" t="n"/>
      <c r="J3757" s="21" t="n"/>
      <c r="K3757" s="19" t="n"/>
      <c r="L3757" s="19" t="n"/>
      <c r="M3757" s="21" t="n"/>
      <c r="N3757" s="22" t="n"/>
      <c r="O3757" s="24">
        <f>IF(A3757&lt;&gt;"عهدة","",SUMIFS($G$8:$G$5007,$B$8:$B$5007,B3757,$A$8:$A$5007,"مصروف",$I$8:$I$5007,"&lt;&gt;مرفوض"))</f>
        <v/>
      </c>
      <c r="P3757" s="25">
        <f>IF(A3757&lt;&gt;"عهدة","",N(F3757)-O3757)</f>
        <v/>
      </c>
      <c r="Q3757" s="26">
        <f>IF(A3757="","",IF(A3757="عهدة",IF(N(F3757)=0,"⚠ أدخل قيمة العهدة",IF(P3757&lt;0,"⛔ عجز / زيادة مصروفات "&amp;TEXT(-P3757,"#,##0"),IF(COUNTIFS($B$8:$B$5007,B3757,$A$8:$A$5007,"مصروف",$I$8:$I$5007,"&lt;&gt;مرفوض",$K$8:$K$5007,"&lt;&gt;نعم")&gt;0,"⚠ "&amp;COUNTIFS($B$8:$B$5007,B3757,$A$8:$A$5007,"مصروف",$I$8:$I$5007,"&lt;&gt;مرفوض",$K$8:$K$5007,"&lt;&gt;نعم")&amp;" مصروف غير مسوى",IF(L3757="تمت التسوية",IF(P3757=0,"✔ متوازنة وتمت التسوية","✔ تمت التسوية – متبقي "&amp;TEXT(P3757,"#,##0")),IF(P3757&gt;0,"متبقي "&amp;TEXT(P3757,"#,##0"),"✔ متوازنة"))))),IF(R3757=0,"⚠ أضف سطر عهدة أولًا",IF(OR(C3757="",N(G3757)=0),"⚠ أكمل التاريخ والقيمة",IF(S3757="","⚠ التاريخ خارج السنة المالية",IF(H3757="","⚠ اختر بند الموازنة",IF(I3757="مرفوض","✖ مرفوض من المدير",IF(I3757&lt;&gt;"موافق","⏳ بانتظار موافقة المدير",IF(K3757&lt;&gt;"نعم","⚠ غير مسوى مع الحسابات","✔ معتمد ومسوى")))))))))</f>
        <v/>
      </c>
      <c r="R3757">
        <f>N(R3756)+IF(A3757="عهدة",1,0)</f>
        <v/>
      </c>
      <c r="S3757">
        <f>IF(C3757="","",IF(AND(C3757&gt;=DATE(2026,9,1),C3757&lt;=DATE(2027,8,31)),(YEAR(C3757)-2026)*12+MONTH(C3757)-8,""))</f>
        <v/>
      </c>
      <c r="T3757">
        <f>IF(AND(A3757="مصروف",R3757&gt;0,I3757="موافق",S3757&lt;&gt;"",H3757&lt;&gt;""),N(G3757),0)</f>
        <v/>
      </c>
    </row>
    <row r="3758">
      <c r="A3758" s="19" t="n"/>
      <c r="B3758" s="20">
        <f>IF(A3758="","",IF(R3758=0,"⚠ أضف سطر عهدة أولًا","BDR-"&amp;TEXT(R3758,"000")))</f>
        <v/>
      </c>
      <c r="C3758" s="21" t="n"/>
      <c r="D3758" s="20">
        <f>IF(C3758="","",IF(S3758="","خارج السنة المالية",INDEX(القوائم!$D$2:$D$13,S3758)))</f>
        <v/>
      </c>
      <c r="E3758" s="22" t="n"/>
      <c r="F3758" s="23" t="n"/>
      <c r="G3758" s="23" t="n"/>
      <c r="H3758" s="22" t="n"/>
      <c r="I3758" s="19" t="n"/>
      <c r="J3758" s="21" t="n"/>
      <c r="K3758" s="19" t="n"/>
      <c r="L3758" s="19" t="n"/>
      <c r="M3758" s="21" t="n"/>
      <c r="N3758" s="22" t="n"/>
      <c r="O3758" s="24">
        <f>IF(A3758&lt;&gt;"عهدة","",SUMIFS($G$8:$G$5007,$B$8:$B$5007,B3758,$A$8:$A$5007,"مصروف",$I$8:$I$5007,"&lt;&gt;مرفوض"))</f>
        <v/>
      </c>
      <c r="P3758" s="25">
        <f>IF(A3758&lt;&gt;"عهدة","",N(F3758)-O3758)</f>
        <v/>
      </c>
      <c r="Q3758" s="26">
        <f>IF(A3758="","",IF(A3758="عهدة",IF(N(F3758)=0,"⚠ أدخل قيمة العهدة",IF(P3758&lt;0,"⛔ عجز / زيادة مصروفات "&amp;TEXT(-P3758,"#,##0"),IF(COUNTIFS($B$8:$B$5007,B3758,$A$8:$A$5007,"مصروف",$I$8:$I$5007,"&lt;&gt;مرفوض",$K$8:$K$5007,"&lt;&gt;نعم")&gt;0,"⚠ "&amp;COUNTIFS($B$8:$B$5007,B3758,$A$8:$A$5007,"مصروف",$I$8:$I$5007,"&lt;&gt;مرفوض",$K$8:$K$5007,"&lt;&gt;نعم")&amp;" مصروف غير مسوى",IF(L3758="تمت التسوية",IF(P3758=0,"✔ متوازنة وتمت التسوية","✔ تمت التسوية – متبقي "&amp;TEXT(P3758,"#,##0")),IF(P3758&gt;0,"متبقي "&amp;TEXT(P3758,"#,##0"),"✔ متوازنة"))))),IF(R3758=0,"⚠ أضف سطر عهدة أولًا",IF(OR(C3758="",N(G3758)=0),"⚠ أكمل التاريخ والقيمة",IF(S3758="","⚠ التاريخ خارج السنة المالية",IF(H3758="","⚠ اختر بند الموازنة",IF(I3758="مرفوض","✖ مرفوض من المدير",IF(I3758&lt;&gt;"موافق","⏳ بانتظار موافقة المدير",IF(K3758&lt;&gt;"نعم","⚠ غير مسوى مع الحسابات","✔ معتمد ومسوى")))))))))</f>
        <v/>
      </c>
      <c r="R3758">
        <f>N(R3757)+IF(A3758="عهدة",1,0)</f>
        <v/>
      </c>
      <c r="S3758">
        <f>IF(C3758="","",IF(AND(C3758&gt;=DATE(2026,9,1),C3758&lt;=DATE(2027,8,31)),(YEAR(C3758)-2026)*12+MONTH(C3758)-8,""))</f>
        <v/>
      </c>
      <c r="T3758">
        <f>IF(AND(A3758="مصروف",R3758&gt;0,I3758="موافق",S3758&lt;&gt;"",H3758&lt;&gt;""),N(G3758),0)</f>
        <v/>
      </c>
    </row>
    <row r="3759">
      <c r="A3759" s="19" t="n"/>
      <c r="B3759" s="20">
        <f>IF(A3759="","",IF(R3759=0,"⚠ أضف سطر عهدة أولًا","BDR-"&amp;TEXT(R3759,"000")))</f>
        <v/>
      </c>
      <c r="C3759" s="21" t="n"/>
      <c r="D3759" s="20">
        <f>IF(C3759="","",IF(S3759="","خارج السنة المالية",INDEX(القوائم!$D$2:$D$13,S3759)))</f>
        <v/>
      </c>
      <c r="E3759" s="22" t="n"/>
      <c r="F3759" s="23" t="n"/>
      <c r="G3759" s="23" t="n"/>
      <c r="H3759" s="22" t="n"/>
      <c r="I3759" s="19" t="n"/>
      <c r="J3759" s="21" t="n"/>
      <c r="K3759" s="19" t="n"/>
      <c r="L3759" s="19" t="n"/>
      <c r="M3759" s="21" t="n"/>
      <c r="N3759" s="22" t="n"/>
      <c r="O3759" s="24">
        <f>IF(A3759&lt;&gt;"عهدة","",SUMIFS($G$8:$G$5007,$B$8:$B$5007,B3759,$A$8:$A$5007,"مصروف",$I$8:$I$5007,"&lt;&gt;مرفوض"))</f>
        <v/>
      </c>
      <c r="P3759" s="25">
        <f>IF(A3759&lt;&gt;"عهدة","",N(F3759)-O3759)</f>
        <v/>
      </c>
      <c r="Q3759" s="26">
        <f>IF(A3759="","",IF(A3759="عهدة",IF(N(F3759)=0,"⚠ أدخل قيمة العهدة",IF(P3759&lt;0,"⛔ عجز / زيادة مصروفات "&amp;TEXT(-P3759,"#,##0"),IF(COUNTIFS($B$8:$B$5007,B3759,$A$8:$A$5007,"مصروف",$I$8:$I$5007,"&lt;&gt;مرفوض",$K$8:$K$5007,"&lt;&gt;نعم")&gt;0,"⚠ "&amp;COUNTIFS($B$8:$B$5007,B3759,$A$8:$A$5007,"مصروف",$I$8:$I$5007,"&lt;&gt;مرفوض",$K$8:$K$5007,"&lt;&gt;نعم")&amp;" مصروف غير مسوى",IF(L3759="تمت التسوية",IF(P3759=0,"✔ متوازنة وتمت التسوية","✔ تمت التسوية – متبقي "&amp;TEXT(P3759,"#,##0")),IF(P3759&gt;0,"متبقي "&amp;TEXT(P3759,"#,##0"),"✔ متوازنة"))))),IF(R3759=0,"⚠ أضف سطر عهدة أولًا",IF(OR(C3759="",N(G3759)=0),"⚠ أكمل التاريخ والقيمة",IF(S3759="","⚠ التاريخ خارج السنة المالية",IF(H3759="","⚠ اختر بند الموازنة",IF(I3759="مرفوض","✖ مرفوض من المدير",IF(I3759&lt;&gt;"موافق","⏳ بانتظار موافقة المدير",IF(K3759&lt;&gt;"نعم","⚠ غير مسوى مع الحسابات","✔ معتمد ومسوى")))))))))</f>
        <v/>
      </c>
      <c r="R3759">
        <f>N(R3758)+IF(A3759="عهدة",1,0)</f>
        <v/>
      </c>
      <c r="S3759">
        <f>IF(C3759="","",IF(AND(C3759&gt;=DATE(2026,9,1),C3759&lt;=DATE(2027,8,31)),(YEAR(C3759)-2026)*12+MONTH(C3759)-8,""))</f>
        <v/>
      </c>
      <c r="T3759">
        <f>IF(AND(A3759="مصروف",R3759&gt;0,I3759="موافق",S3759&lt;&gt;"",H3759&lt;&gt;""),N(G3759),0)</f>
        <v/>
      </c>
    </row>
    <row r="3760">
      <c r="A3760" s="19" t="n"/>
      <c r="B3760" s="20">
        <f>IF(A3760="","",IF(R3760=0,"⚠ أضف سطر عهدة أولًا","BDR-"&amp;TEXT(R3760,"000")))</f>
        <v/>
      </c>
      <c r="C3760" s="21" t="n"/>
      <c r="D3760" s="20">
        <f>IF(C3760="","",IF(S3760="","خارج السنة المالية",INDEX(القوائم!$D$2:$D$13,S3760)))</f>
        <v/>
      </c>
      <c r="E3760" s="22" t="n"/>
      <c r="F3760" s="23" t="n"/>
      <c r="G3760" s="23" t="n"/>
      <c r="H3760" s="22" t="n"/>
      <c r="I3760" s="19" t="n"/>
      <c r="J3760" s="21" t="n"/>
      <c r="K3760" s="19" t="n"/>
      <c r="L3760" s="19" t="n"/>
      <c r="M3760" s="21" t="n"/>
      <c r="N3760" s="22" t="n"/>
      <c r="O3760" s="24">
        <f>IF(A3760&lt;&gt;"عهدة","",SUMIFS($G$8:$G$5007,$B$8:$B$5007,B3760,$A$8:$A$5007,"مصروف",$I$8:$I$5007,"&lt;&gt;مرفوض"))</f>
        <v/>
      </c>
      <c r="P3760" s="25">
        <f>IF(A3760&lt;&gt;"عهدة","",N(F3760)-O3760)</f>
        <v/>
      </c>
      <c r="Q3760" s="26">
        <f>IF(A3760="","",IF(A3760="عهدة",IF(N(F3760)=0,"⚠ أدخل قيمة العهدة",IF(P3760&lt;0,"⛔ عجز / زيادة مصروفات "&amp;TEXT(-P3760,"#,##0"),IF(COUNTIFS($B$8:$B$5007,B3760,$A$8:$A$5007,"مصروف",$I$8:$I$5007,"&lt;&gt;مرفوض",$K$8:$K$5007,"&lt;&gt;نعم")&gt;0,"⚠ "&amp;COUNTIFS($B$8:$B$5007,B3760,$A$8:$A$5007,"مصروف",$I$8:$I$5007,"&lt;&gt;مرفوض",$K$8:$K$5007,"&lt;&gt;نعم")&amp;" مصروف غير مسوى",IF(L3760="تمت التسوية",IF(P3760=0,"✔ متوازنة وتمت التسوية","✔ تمت التسوية – متبقي "&amp;TEXT(P3760,"#,##0")),IF(P3760&gt;0,"متبقي "&amp;TEXT(P3760,"#,##0"),"✔ متوازنة"))))),IF(R3760=0,"⚠ أضف سطر عهدة أولًا",IF(OR(C3760="",N(G3760)=0),"⚠ أكمل التاريخ والقيمة",IF(S3760="","⚠ التاريخ خارج السنة المالية",IF(H3760="","⚠ اختر بند الموازنة",IF(I3760="مرفوض","✖ مرفوض من المدير",IF(I3760&lt;&gt;"موافق","⏳ بانتظار موافقة المدير",IF(K3760&lt;&gt;"نعم","⚠ غير مسوى مع الحسابات","✔ معتمد ومسوى")))))))))</f>
        <v/>
      </c>
      <c r="R3760">
        <f>N(R3759)+IF(A3760="عهدة",1,0)</f>
        <v/>
      </c>
      <c r="S3760">
        <f>IF(C3760="","",IF(AND(C3760&gt;=DATE(2026,9,1),C3760&lt;=DATE(2027,8,31)),(YEAR(C3760)-2026)*12+MONTH(C3760)-8,""))</f>
        <v/>
      </c>
      <c r="T3760">
        <f>IF(AND(A3760="مصروف",R3760&gt;0,I3760="موافق",S3760&lt;&gt;"",H3760&lt;&gt;""),N(G3760),0)</f>
        <v/>
      </c>
    </row>
    <row r="3761">
      <c r="A3761" s="19" t="n"/>
      <c r="B3761" s="20">
        <f>IF(A3761="","",IF(R3761=0,"⚠ أضف سطر عهدة أولًا","BDR-"&amp;TEXT(R3761,"000")))</f>
        <v/>
      </c>
      <c r="C3761" s="21" t="n"/>
      <c r="D3761" s="20">
        <f>IF(C3761="","",IF(S3761="","خارج السنة المالية",INDEX(القوائم!$D$2:$D$13,S3761)))</f>
        <v/>
      </c>
      <c r="E3761" s="22" t="n"/>
      <c r="F3761" s="23" t="n"/>
      <c r="G3761" s="23" t="n"/>
      <c r="H3761" s="22" t="n"/>
      <c r="I3761" s="19" t="n"/>
      <c r="J3761" s="21" t="n"/>
      <c r="K3761" s="19" t="n"/>
      <c r="L3761" s="19" t="n"/>
      <c r="M3761" s="21" t="n"/>
      <c r="N3761" s="22" t="n"/>
      <c r="O3761" s="24">
        <f>IF(A3761&lt;&gt;"عهدة","",SUMIFS($G$8:$G$5007,$B$8:$B$5007,B3761,$A$8:$A$5007,"مصروف",$I$8:$I$5007,"&lt;&gt;مرفوض"))</f>
        <v/>
      </c>
      <c r="P3761" s="25">
        <f>IF(A3761&lt;&gt;"عهدة","",N(F3761)-O3761)</f>
        <v/>
      </c>
      <c r="Q3761" s="26">
        <f>IF(A3761="","",IF(A3761="عهدة",IF(N(F3761)=0,"⚠ أدخل قيمة العهدة",IF(P3761&lt;0,"⛔ عجز / زيادة مصروفات "&amp;TEXT(-P3761,"#,##0"),IF(COUNTIFS($B$8:$B$5007,B3761,$A$8:$A$5007,"مصروف",$I$8:$I$5007,"&lt;&gt;مرفوض",$K$8:$K$5007,"&lt;&gt;نعم")&gt;0,"⚠ "&amp;COUNTIFS($B$8:$B$5007,B3761,$A$8:$A$5007,"مصروف",$I$8:$I$5007,"&lt;&gt;مرفوض",$K$8:$K$5007,"&lt;&gt;نعم")&amp;" مصروف غير مسوى",IF(L3761="تمت التسوية",IF(P3761=0,"✔ متوازنة وتمت التسوية","✔ تمت التسوية – متبقي "&amp;TEXT(P3761,"#,##0")),IF(P3761&gt;0,"متبقي "&amp;TEXT(P3761,"#,##0"),"✔ متوازنة"))))),IF(R3761=0,"⚠ أضف سطر عهدة أولًا",IF(OR(C3761="",N(G3761)=0),"⚠ أكمل التاريخ والقيمة",IF(S3761="","⚠ التاريخ خارج السنة المالية",IF(H3761="","⚠ اختر بند الموازنة",IF(I3761="مرفوض","✖ مرفوض من المدير",IF(I3761&lt;&gt;"موافق","⏳ بانتظار موافقة المدير",IF(K3761&lt;&gt;"نعم","⚠ غير مسوى مع الحسابات","✔ معتمد ومسوى")))))))))</f>
        <v/>
      </c>
      <c r="R3761">
        <f>N(R3760)+IF(A3761="عهدة",1,0)</f>
        <v/>
      </c>
      <c r="S3761">
        <f>IF(C3761="","",IF(AND(C3761&gt;=DATE(2026,9,1),C3761&lt;=DATE(2027,8,31)),(YEAR(C3761)-2026)*12+MONTH(C3761)-8,""))</f>
        <v/>
      </c>
      <c r="T3761">
        <f>IF(AND(A3761="مصروف",R3761&gt;0,I3761="موافق",S3761&lt;&gt;"",H3761&lt;&gt;""),N(G3761),0)</f>
        <v/>
      </c>
    </row>
    <row r="3762">
      <c r="A3762" s="19" t="n"/>
      <c r="B3762" s="20">
        <f>IF(A3762="","",IF(R3762=0,"⚠ أضف سطر عهدة أولًا","BDR-"&amp;TEXT(R3762,"000")))</f>
        <v/>
      </c>
      <c r="C3762" s="21" t="n"/>
      <c r="D3762" s="20">
        <f>IF(C3762="","",IF(S3762="","خارج السنة المالية",INDEX(القوائم!$D$2:$D$13,S3762)))</f>
        <v/>
      </c>
      <c r="E3762" s="22" t="n"/>
      <c r="F3762" s="23" t="n"/>
      <c r="G3762" s="23" t="n"/>
      <c r="H3762" s="22" t="n"/>
      <c r="I3762" s="19" t="n"/>
      <c r="J3762" s="21" t="n"/>
      <c r="K3762" s="19" t="n"/>
      <c r="L3762" s="19" t="n"/>
      <c r="M3762" s="21" t="n"/>
      <c r="N3762" s="22" t="n"/>
      <c r="O3762" s="24">
        <f>IF(A3762&lt;&gt;"عهدة","",SUMIFS($G$8:$G$5007,$B$8:$B$5007,B3762,$A$8:$A$5007,"مصروف",$I$8:$I$5007,"&lt;&gt;مرفوض"))</f>
        <v/>
      </c>
      <c r="P3762" s="25">
        <f>IF(A3762&lt;&gt;"عهدة","",N(F3762)-O3762)</f>
        <v/>
      </c>
      <c r="Q3762" s="26">
        <f>IF(A3762="","",IF(A3762="عهدة",IF(N(F3762)=0,"⚠ أدخل قيمة العهدة",IF(P3762&lt;0,"⛔ عجز / زيادة مصروفات "&amp;TEXT(-P3762,"#,##0"),IF(COUNTIFS($B$8:$B$5007,B3762,$A$8:$A$5007,"مصروف",$I$8:$I$5007,"&lt;&gt;مرفوض",$K$8:$K$5007,"&lt;&gt;نعم")&gt;0,"⚠ "&amp;COUNTIFS($B$8:$B$5007,B3762,$A$8:$A$5007,"مصروف",$I$8:$I$5007,"&lt;&gt;مرفوض",$K$8:$K$5007,"&lt;&gt;نعم")&amp;" مصروف غير مسوى",IF(L3762="تمت التسوية",IF(P3762=0,"✔ متوازنة وتمت التسوية","✔ تمت التسوية – متبقي "&amp;TEXT(P3762,"#,##0")),IF(P3762&gt;0,"متبقي "&amp;TEXT(P3762,"#,##0"),"✔ متوازنة"))))),IF(R3762=0,"⚠ أضف سطر عهدة أولًا",IF(OR(C3762="",N(G3762)=0),"⚠ أكمل التاريخ والقيمة",IF(S3762="","⚠ التاريخ خارج السنة المالية",IF(H3762="","⚠ اختر بند الموازنة",IF(I3762="مرفوض","✖ مرفوض من المدير",IF(I3762&lt;&gt;"موافق","⏳ بانتظار موافقة المدير",IF(K3762&lt;&gt;"نعم","⚠ غير مسوى مع الحسابات","✔ معتمد ومسوى")))))))))</f>
        <v/>
      </c>
      <c r="R3762">
        <f>N(R3761)+IF(A3762="عهدة",1,0)</f>
        <v/>
      </c>
      <c r="S3762">
        <f>IF(C3762="","",IF(AND(C3762&gt;=DATE(2026,9,1),C3762&lt;=DATE(2027,8,31)),(YEAR(C3762)-2026)*12+MONTH(C3762)-8,""))</f>
        <v/>
      </c>
      <c r="T3762">
        <f>IF(AND(A3762="مصروف",R3762&gt;0,I3762="موافق",S3762&lt;&gt;"",H3762&lt;&gt;""),N(G3762),0)</f>
        <v/>
      </c>
    </row>
    <row r="3763">
      <c r="A3763" s="19" t="n"/>
      <c r="B3763" s="20">
        <f>IF(A3763="","",IF(R3763=0,"⚠ أضف سطر عهدة أولًا","BDR-"&amp;TEXT(R3763,"000")))</f>
        <v/>
      </c>
      <c r="C3763" s="21" t="n"/>
      <c r="D3763" s="20">
        <f>IF(C3763="","",IF(S3763="","خارج السنة المالية",INDEX(القوائم!$D$2:$D$13,S3763)))</f>
        <v/>
      </c>
      <c r="E3763" s="22" t="n"/>
      <c r="F3763" s="23" t="n"/>
      <c r="G3763" s="23" t="n"/>
      <c r="H3763" s="22" t="n"/>
      <c r="I3763" s="19" t="n"/>
      <c r="J3763" s="21" t="n"/>
      <c r="K3763" s="19" t="n"/>
      <c r="L3763" s="19" t="n"/>
      <c r="M3763" s="21" t="n"/>
      <c r="N3763" s="22" t="n"/>
      <c r="O3763" s="24">
        <f>IF(A3763&lt;&gt;"عهدة","",SUMIFS($G$8:$G$5007,$B$8:$B$5007,B3763,$A$8:$A$5007,"مصروف",$I$8:$I$5007,"&lt;&gt;مرفوض"))</f>
        <v/>
      </c>
      <c r="P3763" s="25">
        <f>IF(A3763&lt;&gt;"عهدة","",N(F3763)-O3763)</f>
        <v/>
      </c>
      <c r="Q3763" s="26">
        <f>IF(A3763="","",IF(A3763="عهدة",IF(N(F3763)=0,"⚠ أدخل قيمة العهدة",IF(P3763&lt;0,"⛔ عجز / زيادة مصروفات "&amp;TEXT(-P3763,"#,##0"),IF(COUNTIFS($B$8:$B$5007,B3763,$A$8:$A$5007,"مصروف",$I$8:$I$5007,"&lt;&gt;مرفوض",$K$8:$K$5007,"&lt;&gt;نعم")&gt;0,"⚠ "&amp;COUNTIFS($B$8:$B$5007,B3763,$A$8:$A$5007,"مصروف",$I$8:$I$5007,"&lt;&gt;مرفوض",$K$8:$K$5007,"&lt;&gt;نعم")&amp;" مصروف غير مسوى",IF(L3763="تمت التسوية",IF(P3763=0,"✔ متوازنة وتمت التسوية","✔ تمت التسوية – متبقي "&amp;TEXT(P3763,"#,##0")),IF(P3763&gt;0,"متبقي "&amp;TEXT(P3763,"#,##0"),"✔ متوازنة"))))),IF(R3763=0,"⚠ أضف سطر عهدة أولًا",IF(OR(C3763="",N(G3763)=0),"⚠ أكمل التاريخ والقيمة",IF(S3763="","⚠ التاريخ خارج السنة المالية",IF(H3763="","⚠ اختر بند الموازنة",IF(I3763="مرفوض","✖ مرفوض من المدير",IF(I3763&lt;&gt;"موافق","⏳ بانتظار موافقة المدير",IF(K3763&lt;&gt;"نعم","⚠ غير مسوى مع الحسابات","✔ معتمد ومسوى")))))))))</f>
        <v/>
      </c>
      <c r="R3763">
        <f>N(R3762)+IF(A3763="عهدة",1,0)</f>
        <v/>
      </c>
      <c r="S3763">
        <f>IF(C3763="","",IF(AND(C3763&gt;=DATE(2026,9,1),C3763&lt;=DATE(2027,8,31)),(YEAR(C3763)-2026)*12+MONTH(C3763)-8,""))</f>
        <v/>
      </c>
      <c r="T3763">
        <f>IF(AND(A3763="مصروف",R3763&gt;0,I3763="موافق",S3763&lt;&gt;"",H3763&lt;&gt;""),N(G3763),0)</f>
        <v/>
      </c>
    </row>
    <row r="3764">
      <c r="A3764" s="19" t="n"/>
      <c r="B3764" s="20">
        <f>IF(A3764="","",IF(R3764=0,"⚠ أضف سطر عهدة أولًا","BDR-"&amp;TEXT(R3764,"000")))</f>
        <v/>
      </c>
      <c r="C3764" s="21" t="n"/>
      <c r="D3764" s="20">
        <f>IF(C3764="","",IF(S3764="","خارج السنة المالية",INDEX(القوائم!$D$2:$D$13,S3764)))</f>
        <v/>
      </c>
      <c r="E3764" s="22" t="n"/>
      <c r="F3764" s="23" t="n"/>
      <c r="G3764" s="23" t="n"/>
      <c r="H3764" s="22" t="n"/>
      <c r="I3764" s="19" t="n"/>
      <c r="J3764" s="21" t="n"/>
      <c r="K3764" s="19" t="n"/>
      <c r="L3764" s="19" t="n"/>
      <c r="M3764" s="21" t="n"/>
      <c r="N3764" s="22" t="n"/>
      <c r="O3764" s="24">
        <f>IF(A3764&lt;&gt;"عهدة","",SUMIFS($G$8:$G$5007,$B$8:$B$5007,B3764,$A$8:$A$5007,"مصروف",$I$8:$I$5007,"&lt;&gt;مرفوض"))</f>
        <v/>
      </c>
      <c r="P3764" s="25">
        <f>IF(A3764&lt;&gt;"عهدة","",N(F3764)-O3764)</f>
        <v/>
      </c>
      <c r="Q3764" s="26">
        <f>IF(A3764="","",IF(A3764="عهدة",IF(N(F3764)=0,"⚠ أدخل قيمة العهدة",IF(P3764&lt;0,"⛔ عجز / زيادة مصروفات "&amp;TEXT(-P3764,"#,##0"),IF(COUNTIFS($B$8:$B$5007,B3764,$A$8:$A$5007,"مصروف",$I$8:$I$5007,"&lt;&gt;مرفوض",$K$8:$K$5007,"&lt;&gt;نعم")&gt;0,"⚠ "&amp;COUNTIFS($B$8:$B$5007,B3764,$A$8:$A$5007,"مصروف",$I$8:$I$5007,"&lt;&gt;مرفوض",$K$8:$K$5007,"&lt;&gt;نعم")&amp;" مصروف غير مسوى",IF(L3764="تمت التسوية",IF(P3764=0,"✔ متوازنة وتمت التسوية","✔ تمت التسوية – متبقي "&amp;TEXT(P3764,"#,##0")),IF(P3764&gt;0,"متبقي "&amp;TEXT(P3764,"#,##0"),"✔ متوازنة"))))),IF(R3764=0,"⚠ أضف سطر عهدة أولًا",IF(OR(C3764="",N(G3764)=0),"⚠ أكمل التاريخ والقيمة",IF(S3764="","⚠ التاريخ خارج السنة المالية",IF(H3764="","⚠ اختر بند الموازنة",IF(I3764="مرفوض","✖ مرفوض من المدير",IF(I3764&lt;&gt;"موافق","⏳ بانتظار موافقة المدير",IF(K3764&lt;&gt;"نعم","⚠ غير مسوى مع الحسابات","✔ معتمد ومسوى")))))))))</f>
        <v/>
      </c>
      <c r="R3764">
        <f>N(R3763)+IF(A3764="عهدة",1,0)</f>
        <v/>
      </c>
      <c r="S3764">
        <f>IF(C3764="","",IF(AND(C3764&gt;=DATE(2026,9,1),C3764&lt;=DATE(2027,8,31)),(YEAR(C3764)-2026)*12+MONTH(C3764)-8,""))</f>
        <v/>
      </c>
      <c r="T3764">
        <f>IF(AND(A3764="مصروف",R3764&gt;0,I3764="موافق",S3764&lt;&gt;"",H3764&lt;&gt;""),N(G3764),0)</f>
        <v/>
      </c>
    </row>
    <row r="3765">
      <c r="A3765" s="19" t="n"/>
      <c r="B3765" s="20">
        <f>IF(A3765="","",IF(R3765=0,"⚠ أضف سطر عهدة أولًا","BDR-"&amp;TEXT(R3765,"000")))</f>
        <v/>
      </c>
      <c r="C3765" s="21" t="n"/>
      <c r="D3765" s="20">
        <f>IF(C3765="","",IF(S3765="","خارج السنة المالية",INDEX(القوائم!$D$2:$D$13,S3765)))</f>
        <v/>
      </c>
      <c r="E3765" s="22" t="n"/>
      <c r="F3765" s="23" t="n"/>
      <c r="G3765" s="23" t="n"/>
      <c r="H3765" s="22" t="n"/>
      <c r="I3765" s="19" t="n"/>
      <c r="J3765" s="21" t="n"/>
      <c r="K3765" s="19" t="n"/>
      <c r="L3765" s="19" t="n"/>
      <c r="M3765" s="21" t="n"/>
      <c r="N3765" s="22" t="n"/>
      <c r="O3765" s="24">
        <f>IF(A3765&lt;&gt;"عهدة","",SUMIFS($G$8:$G$5007,$B$8:$B$5007,B3765,$A$8:$A$5007,"مصروف",$I$8:$I$5007,"&lt;&gt;مرفوض"))</f>
        <v/>
      </c>
      <c r="P3765" s="25">
        <f>IF(A3765&lt;&gt;"عهدة","",N(F3765)-O3765)</f>
        <v/>
      </c>
      <c r="Q3765" s="26">
        <f>IF(A3765="","",IF(A3765="عهدة",IF(N(F3765)=0,"⚠ أدخل قيمة العهدة",IF(P3765&lt;0,"⛔ عجز / زيادة مصروفات "&amp;TEXT(-P3765,"#,##0"),IF(COUNTIFS($B$8:$B$5007,B3765,$A$8:$A$5007,"مصروف",$I$8:$I$5007,"&lt;&gt;مرفوض",$K$8:$K$5007,"&lt;&gt;نعم")&gt;0,"⚠ "&amp;COUNTIFS($B$8:$B$5007,B3765,$A$8:$A$5007,"مصروف",$I$8:$I$5007,"&lt;&gt;مرفوض",$K$8:$K$5007,"&lt;&gt;نعم")&amp;" مصروف غير مسوى",IF(L3765="تمت التسوية",IF(P3765=0,"✔ متوازنة وتمت التسوية","✔ تمت التسوية – متبقي "&amp;TEXT(P3765,"#,##0")),IF(P3765&gt;0,"متبقي "&amp;TEXT(P3765,"#,##0"),"✔ متوازنة"))))),IF(R3765=0,"⚠ أضف سطر عهدة أولًا",IF(OR(C3765="",N(G3765)=0),"⚠ أكمل التاريخ والقيمة",IF(S3765="","⚠ التاريخ خارج السنة المالية",IF(H3765="","⚠ اختر بند الموازنة",IF(I3765="مرفوض","✖ مرفوض من المدير",IF(I3765&lt;&gt;"موافق","⏳ بانتظار موافقة المدير",IF(K3765&lt;&gt;"نعم","⚠ غير مسوى مع الحسابات","✔ معتمد ومسوى")))))))))</f>
        <v/>
      </c>
      <c r="R3765">
        <f>N(R3764)+IF(A3765="عهدة",1,0)</f>
        <v/>
      </c>
      <c r="S3765">
        <f>IF(C3765="","",IF(AND(C3765&gt;=DATE(2026,9,1),C3765&lt;=DATE(2027,8,31)),(YEAR(C3765)-2026)*12+MONTH(C3765)-8,""))</f>
        <v/>
      </c>
      <c r="T3765">
        <f>IF(AND(A3765="مصروف",R3765&gt;0,I3765="موافق",S3765&lt;&gt;"",H3765&lt;&gt;""),N(G3765),0)</f>
        <v/>
      </c>
    </row>
    <row r="3766">
      <c r="A3766" s="19" t="n"/>
      <c r="B3766" s="20">
        <f>IF(A3766="","",IF(R3766=0,"⚠ أضف سطر عهدة أولًا","BDR-"&amp;TEXT(R3766,"000")))</f>
        <v/>
      </c>
      <c r="C3766" s="21" t="n"/>
      <c r="D3766" s="20">
        <f>IF(C3766="","",IF(S3766="","خارج السنة المالية",INDEX(القوائم!$D$2:$D$13,S3766)))</f>
        <v/>
      </c>
      <c r="E3766" s="22" t="n"/>
      <c r="F3766" s="23" t="n"/>
      <c r="G3766" s="23" t="n"/>
      <c r="H3766" s="22" t="n"/>
      <c r="I3766" s="19" t="n"/>
      <c r="J3766" s="21" t="n"/>
      <c r="K3766" s="19" t="n"/>
      <c r="L3766" s="19" t="n"/>
      <c r="M3766" s="21" t="n"/>
      <c r="N3766" s="22" t="n"/>
      <c r="O3766" s="24">
        <f>IF(A3766&lt;&gt;"عهدة","",SUMIFS($G$8:$G$5007,$B$8:$B$5007,B3766,$A$8:$A$5007,"مصروف",$I$8:$I$5007,"&lt;&gt;مرفوض"))</f>
        <v/>
      </c>
      <c r="P3766" s="25">
        <f>IF(A3766&lt;&gt;"عهدة","",N(F3766)-O3766)</f>
        <v/>
      </c>
      <c r="Q3766" s="26">
        <f>IF(A3766="","",IF(A3766="عهدة",IF(N(F3766)=0,"⚠ أدخل قيمة العهدة",IF(P3766&lt;0,"⛔ عجز / زيادة مصروفات "&amp;TEXT(-P3766,"#,##0"),IF(COUNTIFS($B$8:$B$5007,B3766,$A$8:$A$5007,"مصروف",$I$8:$I$5007,"&lt;&gt;مرفوض",$K$8:$K$5007,"&lt;&gt;نعم")&gt;0,"⚠ "&amp;COUNTIFS($B$8:$B$5007,B3766,$A$8:$A$5007,"مصروف",$I$8:$I$5007,"&lt;&gt;مرفوض",$K$8:$K$5007,"&lt;&gt;نعم")&amp;" مصروف غير مسوى",IF(L3766="تمت التسوية",IF(P3766=0,"✔ متوازنة وتمت التسوية","✔ تمت التسوية – متبقي "&amp;TEXT(P3766,"#,##0")),IF(P3766&gt;0,"متبقي "&amp;TEXT(P3766,"#,##0"),"✔ متوازنة"))))),IF(R3766=0,"⚠ أضف سطر عهدة أولًا",IF(OR(C3766="",N(G3766)=0),"⚠ أكمل التاريخ والقيمة",IF(S3766="","⚠ التاريخ خارج السنة المالية",IF(H3766="","⚠ اختر بند الموازنة",IF(I3766="مرفوض","✖ مرفوض من المدير",IF(I3766&lt;&gt;"موافق","⏳ بانتظار موافقة المدير",IF(K3766&lt;&gt;"نعم","⚠ غير مسوى مع الحسابات","✔ معتمد ومسوى")))))))))</f>
        <v/>
      </c>
      <c r="R3766">
        <f>N(R3765)+IF(A3766="عهدة",1,0)</f>
        <v/>
      </c>
      <c r="S3766">
        <f>IF(C3766="","",IF(AND(C3766&gt;=DATE(2026,9,1),C3766&lt;=DATE(2027,8,31)),(YEAR(C3766)-2026)*12+MONTH(C3766)-8,""))</f>
        <v/>
      </c>
      <c r="T3766">
        <f>IF(AND(A3766="مصروف",R3766&gt;0,I3766="موافق",S3766&lt;&gt;"",H3766&lt;&gt;""),N(G3766),0)</f>
        <v/>
      </c>
    </row>
    <row r="3767">
      <c r="A3767" s="19" t="n"/>
      <c r="B3767" s="20">
        <f>IF(A3767="","",IF(R3767=0,"⚠ أضف سطر عهدة أولًا","BDR-"&amp;TEXT(R3767,"000")))</f>
        <v/>
      </c>
      <c r="C3767" s="21" t="n"/>
      <c r="D3767" s="20">
        <f>IF(C3767="","",IF(S3767="","خارج السنة المالية",INDEX(القوائم!$D$2:$D$13,S3767)))</f>
        <v/>
      </c>
      <c r="E3767" s="22" t="n"/>
      <c r="F3767" s="23" t="n"/>
      <c r="G3767" s="23" t="n"/>
      <c r="H3767" s="22" t="n"/>
      <c r="I3767" s="19" t="n"/>
      <c r="J3767" s="21" t="n"/>
      <c r="K3767" s="19" t="n"/>
      <c r="L3767" s="19" t="n"/>
      <c r="M3767" s="21" t="n"/>
      <c r="N3767" s="22" t="n"/>
      <c r="O3767" s="24">
        <f>IF(A3767&lt;&gt;"عهدة","",SUMIFS($G$8:$G$5007,$B$8:$B$5007,B3767,$A$8:$A$5007,"مصروف",$I$8:$I$5007,"&lt;&gt;مرفوض"))</f>
        <v/>
      </c>
      <c r="P3767" s="25">
        <f>IF(A3767&lt;&gt;"عهدة","",N(F3767)-O3767)</f>
        <v/>
      </c>
      <c r="Q3767" s="26">
        <f>IF(A3767="","",IF(A3767="عهدة",IF(N(F3767)=0,"⚠ أدخل قيمة العهدة",IF(P3767&lt;0,"⛔ عجز / زيادة مصروفات "&amp;TEXT(-P3767,"#,##0"),IF(COUNTIFS($B$8:$B$5007,B3767,$A$8:$A$5007,"مصروف",$I$8:$I$5007,"&lt;&gt;مرفوض",$K$8:$K$5007,"&lt;&gt;نعم")&gt;0,"⚠ "&amp;COUNTIFS($B$8:$B$5007,B3767,$A$8:$A$5007,"مصروف",$I$8:$I$5007,"&lt;&gt;مرفوض",$K$8:$K$5007,"&lt;&gt;نعم")&amp;" مصروف غير مسوى",IF(L3767="تمت التسوية",IF(P3767=0,"✔ متوازنة وتمت التسوية","✔ تمت التسوية – متبقي "&amp;TEXT(P3767,"#,##0")),IF(P3767&gt;0,"متبقي "&amp;TEXT(P3767,"#,##0"),"✔ متوازنة"))))),IF(R3767=0,"⚠ أضف سطر عهدة أولًا",IF(OR(C3767="",N(G3767)=0),"⚠ أكمل التاريخ والقيمة",IF(S3767="","⚠ التاريخ خارج السنة المالية",IF(H3767="","⚠ اختر بند الموازنة",IF(I3767="مرفوض","✖ مرفوض من المدير",IF(I3767&lt;&gt;"موافق","⏳ بانتظار موافقة المدير",IF(K3767&lt;&gt;"نعم","⚠ غير مسوى مع الحسابات","✔ معتمد ومسوى")))))))))</f>
        <v/>
      </c>
      <c r="R3767">
        <f>N(R3766)+IF(A3767="عهدة",1,0)</f>
        <v/>
      </c>
      <c r="S3767">
        <f>IF(C3767="","",IF(AND(C3767&gt;=DATE(2026,9,1),C3767&lt;=DATE(2027,8,31)),(YEAR(C3767)-2026)*12+MONTH(C3767)-8,""))</f>
        <v/>
      </c>
      <c r="T3767">
        <f>IF(AND(A3767="مصروف",R3767&gt;0,I3767="موافق",S3767&lt;&gt;"",H3767&lt;&gt;""),N(G3767),0)</f>
        <v/>
      </c>
    </row>
    <row r="3768">
      <c r="A3768" s="19" t="n"/>
      <c r="B3768" s="20">
        <f>IF(A3768="","",IF(R3768=0,"⚠ أضف سطر عهدة أولًا","BDR-"&amp;TEXT(R3768,"000")))</f>
        <v/>
      </c>
      <c r="C3768" s="21" t="n"/>
      <c r="D3768" s="20">
        <f>IF(C3768="","",IF(S3768="","خارج السنة المالية",INDEX(القوائم!$D$2:$D$13,S3768)))</f>
        <v/>
      </c>
      <c r="E3768" s="22" t="n"/>
      <c r="F3768" s="23" t="n"/>
      <c r="G3768" s="23" t="n"/>
      <c r="H3768" s="22" t="n"/>
      <c r="I3768" s="19" t="n"/>
      <c r="J3768" s="21" t="n"/>
      <c r="K3768" s="19" t="n"/>
      <c r="L3768" s="19" t="n"/>
      <c r="M3768" s="21" t="n"/>
      <c r="N3768" s="22" t="n"/>
      <c r="O3768" s="24">
        <f>IF(A3768&lt;&gt;"عهدة","",SUMIFS($G$8:$G$5007,$B$8:$B$5007,B3768,$A$8:$A$5007,"مصروف",$I$8:$I$5007,"&lt;&gt;مرفوض"))</f>
        <v/>
      </c>
      <c r="P3768" s="25">
        <f>IF(A3768&lt;&gt;"عهدة","",N(F3768)-O3768)</f>
        <v/>
      </c>
      <c r="Q3768" s="26">
        <f>IF(A3768="","",IF(A3768="عهدة",IF(N(F3768)=0,"⚠ أدخل قيمة العهدة",IF(P3768&lt;0,"⛔ عجز / زيادة مصروفات "&amp;TEXT(-P3768,"#,##0"),IF(COUNTIFS($B$8:$B$5007,B3768,$A$8:$A$5007,"مصروف",$I$8:$I$5007,"&lt;&gt;مرفوض",$K$8:$K$5007,"&lt;&gt;نعم")&gt;0,"⚠ "&amp;COUNTIFS($B$8:$B$5007,B3768,$A$8:$A$5007,"مصروف",$I$8:$I$5007,"&lt;&gt;مرفوض",$K$8:$K$5007,"&lt;&gt;نعم")&amp;" مصروف غير مسوى",IF(L3768="تمت التسوية",IF(P3768=0,"✔ متوازنة وتمت التسوية","✔ تمت التسوية – متبقي "&amp;TEXT(P3768,"#,##0")),IF(P3768&gt;0,"متبقي "&amp;TEXT(P3768,"#,##0"),"✔ متوازنة"))))),IF(R3768=0,"⚠ أضف سطر عهدة أولًا",IF(OR(C3768="",N(G3768)=0),"⚠ أكمل التاريخ والقيمة",IF(S3768="","⚠ التاريخ خارج السنة المالية",IF(H3768="","⚠ اختر بند الموازنة",IF(I3768="مرفوض","✖ مرفوض من المدير",IF(I3768&lt;&gt;"موافق","⏳ بانتظار موافقة المدير",IF(K3768&lt;&gt;"نعم","⚠ غير مسوى مع الحسابات","✔ معتمد ومسوى")))))))))</f>
        <v/>
      </c>
      <c r="R3768">
        <f>N(R3767)+IF(A3768="عهدة",1,0)</f>
        <v/>
      </c>
      <c r="S3768">
        <f>IF(C3768="","",IF(AND(C3768&gt;=DATE(2026,9,1),C3768&lt;=DATE(2027,8,31)),(YEAR(C3768)-2026)*12+MONTH(C3768)-8,""))</f>
        <v/>
      </c>
      <c r="T3768">
        <f>IF(AND(A3768="مصروف",R3768&gt;0,I3768="موافق",S3768&lt;&gt;"",H3768&lt;&gt;""),N(G3768),0)</f>
        <v/>
      </c>
    </row>
    <row r="3769">
      <c r="A3769" s="19" t="n"/>
      <c r="B3769" s="20">
        <f>IF(A3769="","",IF(R3769=0,"⚠ أضف سطر عهدة أولًا","BDR-"&amp;TEXT(R3769,"000")))</f>
        <v/>
      </c>
      <c r="C3769" s="21" t="n"/>
      <c r="D3769" s="20">
        <f>IF(C3769="","",IF(S3769="","خارج السنة المالية",INDEX(القوائم!$D$2:$D$13,S3769)))</f>
        <v/>
      </c>
      <c r="E3769" s="22" t="n"/>
      <c r="F3769" s="23" t="n"/>
      <c r="G3769" s="23" t="n"/>
      <c r="H3769" s="22" t="n"/>
      <c r="I3769" s="19" t="n"/>
      <c r="J3769" s="21" t="n"/>
      <c r="K3769" s="19" t="n"/>
      <c r="L3769" s="19" t="n"/>
      <c r="M3769" s="21" t="n"/>
      <c r="N3769" s="22" t="n"/>
      <c r="O3769" s="24">
        <f>IF(A3769&lt;&gt;"عهدة","",SUMIFS($G$8:$G$5007,$B$8:$B$5007,B3769,$A$8:$A$5007,"مصروف",$I$8:$I$5007,"&lt;&gt;مرفوض"))</f>
        <v/>
      </c>
      <c r="P3769" s="25">
        <f>IF(A3769&lt;&gt;"عهدة","",N(F3769)-O3769)</f>
        <v/>
      </c>
      <c r="Q3769" s="26">
        <f>IF(A3769="","",IF(A3769="عهدة",IF(N(F3769)=0,"⚠ أدخل قيمة العهدة",IF(P3769&lt;0,"⛔ عجز / زيادة مصروفات "&amp;TEXT(-P3769,"#,##0"),IF(COUNTIFS($B$8:$B$5007,B3769,$A$8:$A$5007,"مصروف",$I$8:$I$5007,"&lt;&gt;مرفوض",$K$8:$K$5007,"&lt;&gt;نعم")&gt;0,"⚠ "&amp;COUNTIFS($B$8:$B$5007,B3769,$A$8:$A$5007,"مصروف",$I$8:$I$5007,"&lt;&gt;مرفوض",$K$8:$K$5007,"&lt;&gt;نعم")&amp;" مصروف غير مسوى",IF(L3769="تمت التسوية",IF(P3769=0,"✔ متوازنة وتمت التسوية","✔ تمت التسوية – متبقي "&amp;TEXT(P3769,"#,##0")),IF(P3769&gt;0,"متبقي "&amp;TEXT(P3769,"#,##0"),"✔ متوازنة"))))),IF(R3769=0,"⚠ أضف سطر عهدة أولًا",IF(OR(C3769="",N(G3769)=0),"⚠ أكمل التاريخ والقيمة",IF(S3769="","⚠ التاريخ خارج السنة المالية",IF(H3769="","⚠ اختر بند الموازنة",IF(I3769="مرفوض","✖ مرفوض من المدير",IF(I3769&lt;&gt;"موافق","⏳ بانتظار موافقة المدير",IF(K3769&lt;&gt;"نعم","⚠ غير مسوى مع الحسابات","✔ معتمد ومسوى")))))))))</f>
        <v/>
      </c>
      <c r="R3769">
        <f>N(R3768)+IF(A3769="عهدة",1,0)</f>
        <v/>
      </c>
      <c r="S3769">
        <f>IF(C3769="","",IF(AND(C3769&gt;=DATE(2026,9,1),C3769&lt;=DATE(2027,8,31)),(YEAR(C3769)-2026)*12+MONTH(C3769)-8,""))</f>
        <v/>
      </c>
      <c r="T3769">
        <f>IF(AND(A3769="مصروف",R3769&gt;0,I3769="موافق",S3769&lt;&gt;"",H3769&lt;&gt;""),N(G3769),0)</f>
        <v/>
      </c>
    </row>
    <row r="3770">
      <c r="A3770" s="19" t="n"/>
      <c r="B3770" s="20">
        <f>IF(A3770="","",IF(R3770=0,"⚠ أضف سطر عهدة أولًا","BDR-"&amp;TEXT(R3770,"000")))</f>
        <v/>
      </c>
      <c r="C3770" s="21" t="n"/>
      <c r="D3770" s="20">
        <f>IF(C3770="","",IF(S3770="","خارج السنة المالية",INDEX(القوائم!$D$2:$D$13,S3770)))</f>
        <v/>
      </c>
      <c r="E3770" s="22" t="n"/>
      <c r="F3770" s="23" t="n"/>
      <c r="G3770" s="23" t="n"/>
      <c r="H3770" s="22" t="n"/>
      <c r="I3770" s="19" t="n"/>
      <c r="J3770" s="21" t="n"/>
      <c r="K3770" s="19" t="n"/>
      <c r="L3770" s="19" t="n"/>
      <c r="M3770" s="21" t="n"/>
      <c r="N3770" s="22" t="n"/>
      <c r="O3770" s="24">
        <f>IF(A3770&lt;&gt;"عهدة","",SUMIFS($G$8:$G$5007,$B$8:$B$5007,B3770,$A$8:$A$5007,"مصروف",$I$8:$I$5007,"&lt;&gt;مرفوض"))</f>
        <v/>
      </c>
      <c r="P3770" s="25">
        <f>IF(A3770&lt;&gt;"عهدة","",N(F3770)-O3770)</f>
        <v/>
      </c>
      <c r="Q3770" s="26">
        <f>IF(A3770="","",IF(A3770="عهدة",IF(N(F3770)=0,"⚠ أدخل قيمة العهدة",IF(P3770&lt;0,"⛔ عجز / زيادة مصروفات "&amp;TEXT(-P3770,"#,##0"),IF(COUNTIFS($B$8:$B$5007,B3770,$A$8:$A$5007,"مصروف",$I$8:$I$5007,"&lt;&gt;مرفوض",$K$8:$K$5007,"&lt;&gt;نعم")&gt;0,"⚠ "&amp;COUNTIFS($B$8:$B$5007,B3770,$A$8:$A$5007,"مصروف",$I$8:$I$5007,"&lt;&gt;مرفوض",$K$8:$K$5007,"&lt;&gt;نعم")&amp;" مصروف غير مسوى",IF(L3770="تمت التسوية",IF(P3770=0,"✔ متوازنة وتمت التسوية","✔ تمت التسوية – متبقي "&amp;TEXT(P3770,"#,##0")),IF(P3770&gt;0,"متبقي "&amp;TEXT(P3770,"#,##0"),"✔ متوازنة"))))),IF(R3770=0,"⚠ أضف سطر عهدة أولًا",IF(OR(C3770="",N(G3770)=0),"⚠ أكمل التاريخ والقيمة",IF(S3770="","⚠ التاريخ خارج السنة المالية",IF(H3770="","⚠ اختر بند الموازنة",IF(I3770="مرفوض","✖ مرفوض من المدير",IF(I3770&lt;&gt;"موافق","⏳ بانتظار موافقة المدير",IF(K3770&lt;&gt;"نعم","⚠ غير مسوى مع الحسابات","✔ معتمد ومسوى")))))))))</f>
        <v/>
      </c>
      <c r="R3770">
        <f>N(R3769)+IF(A3770="عهدة",1,0)</f>
        <v/>
      </c>
      <c r="S3770">
        <f>IF(C3770="","",IF(AND(C3770&gt;=DATE(2026,9,1),C3770&lt;=DATE(2027,8,31)),(YEAR(C3770)-2026)*12+MONTH(C3770)-8,""))</f>
        <v/>
      </c>
      <c r="T3770">
        <f>IF(AND(A3770="مصروف",R3770&gt;0,I3770="موافق",S3770&lt;&gt;"",H3770&lt;&gt;""),N(G3770),0)</f>
        <v/>
      </c>
    </row>
    <row r="3771">
      <c r="A3771" s="19" t="n"/>
      <c r="B3771" s="20">
        <f>IF(A3771="","",IF(R3771=0,"⚠ أضف سطر عهدة أولًا","BDR-"&amp;TEXT(R3771,"000")))</f>
        <v/>
      </c>
      <c r="C3771" s="21" t="n"/>
      <c r="D3771" s="20">
        <f>IF(C3771="","",IF(S3771="","خارج السنة المالية",INDEX(القوائم!$D$2:$D$13,S3771)))</f>
        <v/>
      </c>
      <c r="E3771" s="22" t="n"/>
      <c r="F3771" s="23" t="n"/>
      <c r="G3771" s="23" t="n"/>
      <c r="H3771" s="22" t="n"/>
      <c r="I3771" s="19" t="n"/>
      <c r="J3771" s="21" t="n"/>
      <c r="K3771" s="19" t="n"/>
      <c r="L3771" s="19" t="n"/>
      <c r="M3771" s="21" t="n"/>
      <c r="N3771" s="22" t="n"/>
      <c r="O3771" s="24">
        <f>IF(A3771&lt;&gt;"عهدة","",SUMIFS($G$8:$G$5007,$B$8:$B$5007,B3771,$A$8:$A$5007,"مصروف",$I$8:$I$5007,"&lt;&gt;مرفوض"))</f>
        <v/>
      </c>
      <c r="P3771" s="25">
        <f>IF(A3771&lt;&gt;"عهدة","",N(F3771)-O3771)</f>
        <v/>
      </c>
      <c r="Q3771" s="26">
        <f>IF(A3771="","",IF(A3771="عهدة",IF(N(F3771)=0,"⚠ أدخل قيمة العهدة",IF(P3771&lt;0,"⛔ عجز / زيادة مصروفات "&amp;TEXT(-P3771,"#,##0"),IF(COUNTIFS($B$8:$B$5007,B3771,$A$8:$A$5007,"مصروف",$I$8:$I$5007,"&lt;&gt;مرفوض",$K$8:$K$5007,"&lt;&gt;نعم")&gt;0,"⚠ "&amp;COUNTIFS($B$8:$B$5007,B3771,$A$8:$A$5007,"مصروف",$I$8:$I$5007,"&lt;&gt;مرفوض",$K$8:$K$5007,"&lt;&gt;نعم")&amp;" مصروف غير مسوى",IF(L3771="تمت التسوية",IF(P3771=0,"✔ متوازنة وتمت التسوية","✔ تمت التسوية – متبقي "&amp;TEXT(P3771,"#,##0")),IF(P3771&gt;0,"متبقي "&amp;TEXT(P3771,"#,##0"),"✔ متوازنة"))))),IF(R3771=0,"⚠ أضف سطر عهدة أولًا",IF(OR(C3771="",N(G3771)=0),"⚠ أكمل التاريخ والقيمة",IF(S3771="","⚠ التاريخ خارج السنة المالية",IF(H3771="","⚠ اختر بند الموازنة",IF(I3771="مرفوض","✖ مرفوض من المدير",IF(I3771&lt;&gt;"موافق","⏳ بانتظار موافقة المدير",IF(K3771&lt;&gt;"نعم","⚠ غير مسوى مع الحسابات","✔ معتمد ومسوى")))))))))</f>
        <v/>
      </c>
      <c r="R3771">
        <f>N(R3770)+IF(A3771="عهدة",1,0)</f>
        <v/>
      </c>
      <c r="S3771">
        <f>IF(C3771="","",IF(AND(C3771&gt;=DATE(2026,9,1),C3771&lt;=DATE(2027,8,31)),(YEAR(C3771)-2026)*12+MONTH(C3771)-8,""))</f>
        <v/>
      </c>
      <c r="T3771">
        <f>IF(AND(A3771="مصروف",R3771&gt;0,I3771="موافق",S3771&lt;&gt;"",H3771&lt;&gt;""),N(G3771),0)</f>
        <v/>
      </c>
    </row>
    <row r="3772">
      <c r="A3772" s="19" t="n"/>
      <c r="B3772" s="20">
        <f>IF(A3772="","",IF(R3772=0,"⚠ أضف سطر عهدة أولًا","BDR-"&amp;TEXT(R3772,"000")))</f>
        <v/>
      </c>
      <c r="C3772" s="21" t="n"/>
      <c r="D3772" s="20">
        <f>IF(C3772="","",IF(S3772="","خارج السنة المالية",INDEX(القوائم!$D$2:$D$13,S3772)))</f>
        <v/>
      </c>
      <c r="E3772" s="22" t="n"/>
      <c r="F3772" s="23" t="n"/>
      <c r="G3772" s="23" t="n"/>
      <c r="H3772" s="22" t="n"/>
      <c r="I3772" s="19" t="n"/>
      <c r="J3772" s="21" t="n"/>
      <c r="K3772" s="19" t="n"/>
      <c r="L3772" s="19" t="n"/>
      <c r="M3772" s="21" t="n"/>
      <c r="N3772" s="22" t="n"/>
      <c r="O3772" s="24">
        <f>IF(A3772&lt;&gt;"عهدة","",SUMIFS($G$8:$G$5007,$B$8:$B$5007,B3772,$A$8:$A$5007,"مصروف",$I$8:$I$5007,"&lt;&gt;مرفوض"))</f>
        <v/>
      </c>
      <c r="P3772" s="25">
        <f>IF(A3772&lt;&gt;"عهدة","",N(F3772)-O3772)</f>
        <v/>
      </c>
      <c r="Q3772" s="26">
        <f>IF(A3772="","",IF(A3772="عهدة",IF(N(F3772)=0,"⚠ أدخل قيمة العهدة",IF(P3772&lt;0,"⛔ عجز / زيادة مصروفات "&amp;TEXT(-P3772,"#,##0"),IF(COUNTIFS($B$8:$B$5007,B3772,$A$8:$A$5007,"مصروف",$I$8:$I$5007,"&lt;&gt;مرفوض",$K$8:$K$5007,"&lt;&gt;نعم")&gt;0,"⚠ "&amp;COUNTIFS($B$8:$B$5007,B3772,$A$8:$A$5007,"مصروف",$I$8:$I$5007,"&lt;&gt;مرفوض",$K$8:$K$5007,"&lt;&gt;نعم")&amp;" مصروف غير مسوى",IF(L3772="تمت التسوية",IF(P3772=0,"✔ متوازنة وتمت التسوية","✔ تمت التسوية – متبقي "&amp;TEXT(P3772,"#,##0")),IF(P3772&gt;0,"متبقي "&amp;TEXT(P3772,"#,##0"),"✔ متوازنة"))))),IF(R3772=0,"⚠ أضف سطر عهدة أولًا",IF(OR(C3772="",N(G3772)=0),"⚠ أكمل التاريخ والقيمة",IF(S3772="","⚠ التاريخ خارج السنة المالية",IF(H3772="","⚠ اختر بند الموازنة",IF(I3772="مرفوض","✖ مرفوض من المدير",IF(I3772&lt;&gt;"موافق","⏳ بانتظار موافقة المدير",IF(K3772&lt;&gt;"نعم","⚠ غير مسوى مع الحسابات","✔ معتمد ومسوى")))))))))</f>
        <v/>
      </c>
      <c r="R3772">
        <f>N(R3771)+IF(A3772="عهدة",1,0)</f>
        <v/>
      </c>
      <c r="S3772">
        <f>IF(C3772="","",IF(AND(C3772&gt;=DATE(2026,9,1),C3772&lt;=DATE(2027,8,31)),(YEAR(C3772)-2026)*12+MONTH(C3772)-8,""))</f>
        <v/>
      </c>
      <c r="T3772">
        <f>IF(AND(A3772="مصروف",R3772&gt;0,I3772="موافق",S3772&lt;&gt;"",H3772&lt;&gt;""),N(G3772),0)</f>
        <v/>
      </c>
    </row>
    <row r="3773">
      <c r="A3773" s="19" t="n"/>
      <c r="B3773" s="20">
        <f>IF(A3773="","",IF(R3773=0,"⚠ أضف سطر عهدة أولًا","BDR-"&amp;TEXT(R3773,"000")))</f>
        <v/>
      </c>
      <c r="C3773" s="21" t="n"/>
      <c r="D3773" s="20">
        <f>IF(C3773="","",IF(S3773="","خارج السنة المالية",INDEX(القوائم!$D$2:$D$13,S3773)))</f>
        <v/>
      </c>
      <c r="E3773" s="22" t="n"/>
      <c r="F3773" s="23" t="n"/>
      <c r="G3773" s="23" t="n"/>
      <c r="H3773" s="22" t="n"/>
      <c r="I3773" s="19" t="n"/>
      <c r="J3773" s="21" t="n"/>
      <c r="K3773" s="19" t="n"/>
      <c r="L3773" s="19" t="n"/>
      <c r="M3773" s="21" t="n"/>
      <c r="N3773" s="22" t="n"/>
      <c r="O3773" s="24">
        <f>IF(A3773&lt;&gt;"عهدة","",SUMIFS($G$8:$G$5007,$B$8:$B$5007,B3773,$A$8:$A$5007,"مصروف",$I$8:$I$5007,"&lt;&gt;مرفوض"))</f>
        <v/>
      </c>
      <c r="P3773" s="25">
        <f>IF(A3773&lt;&gt;"عهدة","",N(F3773)-O3773)</f>
        <v/>
      </c>
      <c r="Q3773" s="26">
        <f>IF(A3773="","",IF(A3773="عهدة",IF(N(F3773)=0,"⚠ أدخل قيمة العهدة",IF(P3773&lt;0,"⛔ عجز / زيادة مصروفات "&amp;TEXT(-P3773,"#,##0"),IF(COUNTIFS($B$8:$B$5007,B3773,$A$8:$A$5007,"مصروف",$I$8:$I$5007,"&lt;&gt;مرفوض",$K$8:$K$5007,"&lt;&gt;نعم")&gt;0,"⚠ "&amp;COUNTIFS($B$8:$B$5007,B3773,$A$8:$A$5007,"مصروف",$I$8:$I$5007,"&lt;&gt;مرفوض",$K$8:$K$5007,"&lt;&gt;نعم")&amp;" مصروف غير مسوى",IF(L3773="تمت التسوية",IF(P3773=0,"✔ متوازنة وتمت التسوية","✔ تمت التسوية – متبقي "&amp;TEXT(P3773,"#,##0")),IF(P3773&gt;0,"متبقي "&amp;TEXT(P3773,"#,##0"),"✔ متوازنة"))))),IF(R3773=0,"⚠ أضف سطر عهدة أولًا",IF(OR(C3773="",N(G3773)=0),"⚠ أكمل التاريخ والقيمة",IF(S3773="","⚠ التاريخ خارج السنة المالية",IF(H3773="","⚠ اختر بند الموازنة",IF(I3773="مرفوض","✖ مرفوض من المدير",IF(I3773&lt;&gt;"موافق","⏳ بانتظار موافقة المدير",IF(K3773&lt;&gt;"نعم","⚠ غير مسوى مع الحسابات","✔ معتمد ومسوى")))))))))</f>
        <v/>
      </c>
      <c r="R3773">
        <f>N(R3772)+IF(A3773="عهدة",1,0)</f>
        <v/>
      </c>
      <c r="S3773">
        <f>IF(C3773="","",IF(AND(C3773&gt;=DATE(2026,9,1),C3773&lt;=DATE(2027,8,31)),(YEAR(C3773)-2026)*12+MONTH(C3773)-8,""))</f>
        <v/>
      </c>
      <c r="T3773">
        <f>IF(AND(A3773="مصروف",R3773&gt;0,I3773="موافق",S3773&lt;&gt;"",H3773&lt;&gt;""),N(G3773),0)</f>
        <v/>
      </c>
    </row>
    <row r="3774">
      <c r="A3774" s="19" t="n"/>
      <c r="B3774" s="20">
        <f>IF(A3774="","",IF(R3774=0,"⚠ أضف سطر عهدة أولًا","BDR-"&amp;TEXT(R3774,"000")))</f>
        <v/>
      </c>
      <c r="C3774" s="21" t="n"/>
      <c r="D3774" s="20">
        <f>IF(C3774="","",IF(S3774="","خارج السنة المالية",INDEX(القوائم!$D$2:$D$13,S3774)))</f>
        <v/>
      </c>
      <c r="E3774" s="22" t="n"/>
      <c r="F3774" s="23" t="n"/>
      <c r="G3774" s="23" t="n"/>
      <c r="H3774" s="22" t="n"/>
      <c r="I3774" s="19" t="n"/>
      <c r="J3774" s="21" t="n"/>
      <c r="K3774" s="19" t="n"/>
      <c r="L3774" s="19" t="n"/>
      <c r="M3774" s="21" t="n"/>
      <c r="N3774" s="22" t="n"/>
      <c r="O3774" s="24">
        <f>IF(A3774&lt;&gt;"عهدة","",SUMIFS($G$8:$G$5007,$B$8:$B$5007,B3774,$A$8:$A$5007,"مصروف",$I$8:$I$5007,"&lt;&gt;مرفوض"))</f>
        <v/>
      </c>
      <c r="P3774" s="25">
        <f>IF(A3774&lt;&gt;"عهدة","",N(F3774)-O3774)</f>
        <v/>
      </c>
      <c r="Q3774" s="26">
        <f>IF(A3774="","",IF(A3774="عهدة",IF(N(F3774)=0,"⚠ أدخل قيمة العهدة",IF(P3774&lt;0,"⛔ عجز / زيادة مصروفات "&amp;TEXT(-P3774,"#,##0"),IF(COUNTIFS($B$8:$B$5007,B3774,$A$8:$A$5007,"مصروف",$I$8:$I$5007,"&lt;&gt;مرفوض",$K$8:$K$5007,"&lt;&gt;نعم")&gt;0,"⚠ "&amp;COUNTIFS($B$8:$B$5007,B3774,$A$8:$A$5007,"مصروف",$I$8:$I$5007,"&lt;&gt;مرفوض",$K$8:$K$5007,"&lt;&gt;نعم")&amp;" مصروف غير مسوى",IF(L3774="تمت التسوية",IF(P3774=0,"✔ متوازنة وتمت التسوية","✔ تمت التسوية – متبقي "&amp;TEXT(P3774,"#,##0")),IF(P3774&gt;0,"متبقي "&amp;TEXT(P3774,"#,##0"),"✔ متوازنة"))))),IF(R3774=0,"⚠ أضف سطر عهدة أولًا",IF(OR(C3774="",N(G3774)=0),"⚠ أكمل التاريخ والقيمة",IF(S3774="","⚠ التاريخ خارج السنة المالية",IF(H3774="","⚠ اختر بند الموازنة",IF(I3774="مرفوض","✖ مرفوض من المدير",IF(I3774&lt;&gt;"موافق","⏳ بانتظار موافقة المدير",IF(K3774&lt;&gt;"نعم","⚠ غير مسوى مع الحسابات","✔ معتمد ومسوى")))))))))</f>
        <v/>
      </c>
      <c r="R3774">
        <f>N(R3773)+IF(A3774="عهدة",1,0)</f>
        <v/>
      </c>
      <c r="S3774">
        <f>IF(C3774="","",IF(AND(C3774&gt;=DATE(2026,9,1),C3774&lt;=DATE(2027,8,31)),(YEAR(C3774)-2026)*12+MONTH(C3774)-8,""))</f>
        <v/>
      </c>
      <c r="T3774">
        <f>IF(AND(A3774="مصروف",R3774&gt;0,I3774="موافق",S3774&lt;&gt;"",H3774&lt;&gt;""),N(G3774),0)</f>
        <v/>
      </c>
    </row>
    <row r="3775">
      <c r="A3775" s="19" t="n"/>
      <c r="B3775" s="20">
        <f>IF(A3775="","",IF(R3775=0,"⚠ أضف سطر عهدة أولًا","BDR-"&amp;TEXT(R3775,"000")))</f>
        <v/>
      </c>
      <c r="C3775" s="21" t="n"/>
      <c r="D3775" s="20">
        <f>IF(C3775="","",IF(S3775="","خارج السنة المالية",INDEX(القوائم!$D$2:$D$13,S3775)))</f>
        <v/>
      </c>
      <c r="E3775" s="22" t="n"/>
      <c r="F3775" s="23" t="n"/>
      <c r="G3775" s="23" t="n"/>
      <c r="H3775" s="22" t="n"/>
      <c r="I3775" s="19" t="n"/>
      <c r="J3775" s="21" t="n"/>
      <c r="K3775" s="19" t="n"/>
      <c r="L3775" s="19" t="n"/>
      <c r="M3775" s="21" t="n"/>
      <c r="N3775" s="22" t="n"/>
      <c r="O3775" s="24">
        <f>IF(A3775&lt;&gt;"عهدة","",SUMIFS($G$8:$G$5007,$B$8:$B$5007,B3775,$A$8:$A$5007,"مصروف",$I$8:$I$5007,"&lt;&gt;مرفوض"))</f>
        <v/>
      </c>
      <c r="P3775" s="25">
        <f>IF(A3775&lt;&gt;"عهدة","",N(F3775)-O3775)</f>
        <v/>
      </c>
      <c r="Q3775" s="26">
        <f>IF(A3775="","",IF(A3775="عهدة",IF(N(F3775)=0,"⚠ أدخل قيمة العهدة",IF(P3775&lt;0,"⛔ عجز / زيادة مصروفات "&amp;TEXT(-P3775,"#,##0"),IF(COUNTIFS($B$8:$B$5007,B3775,$A$8:$A$5007,"مصروف",$I$8:$I$5007,"&lt;&gt;مرفوض",$K$8:$K$5007,"&lt;&gt;نعم")&gt;0,"⚠ "&amp;COUNTIFS($B$8:$B$5007,B3775,$A$8:$A$5007,"مصروف",$I$8:$I$5007,"&lt;&gt;مرفوض",$K$8:$K$5007,"&lt;&gt;نعم")&amp;" مصروف غير مسوى",IF(L3775="تمت التسوية",IF(P3775=0,"✔ متوازنة وتمت التسوية","✔ تمت التسوية – متبقي "&amp;TEXT(P3775,"#,##0")),IF(P3775&gt;0,"متبقي "&amp;TEXT(P3775,"#,##0"),"✔ متوازنة"))))),IF(R3775=0,"⚠ أضف سطر عهدة أولًا",IF(OR(C3775="",N(G3775)=0),"⚠ أكمل التاريخ والقيمة",IF(S3775="","⚠ التاريخ خارج السنة المالية",IF(H3775="","⚠ اختر بند الموازنة",IF(I3775="مرفوض","✖ مرفوض من المدير",IF(I3775&lt;&gt;"موافق","⏳ بانتظار موافقة المدير",IF(K3775&lt;&gt;"نعم","⚠ غير مسوى مع الحسابات","✔ معتمد ومسوى")))))))))</f>
        <v/>
      </c>
      <c r="R3775">
        <f>N(R3774)+IF(A3775="عهدة",1,0)</f>
        <v/>
      </c>
      <c r="S3775">
        <f>IF(C3775="","",IF(AND(C3775&gt;=DATE(2026,9,1),C3775&lt;=DATE(2027,8,31)),(YEAR(C3775)-2026)*12+MONTH(C3775)-8,""))</f>
        <v/>
      </c>
      <c r="T3775">
        <f>IF(AND(A3775="مصروف",R3775&gt;0,I3775="موافق",S3775&lt;&gt;"",H3775&lt;&gt;""),N(G3775),0)</f>
        <v/>
      </c>
    </row>
    <row r="3776">
      <c r="A3776" s="19" t="n"/>
      <c r="B3776" s="20">
        <f>IF(A3776="","",IF(R3776=0,"⚠ أضف سطر عهدة أولًا","BDR-"&amp;TEXT(R3776,"000")))</f>
        <v/>
      </c>
      <c r="C3776" s="21" t="n"/>
      <c r="D3776" s="20">
        <f>IF(C3776="","",IF(S3776="","خارج السنة المالية",INDEX(القوائم!$D$2:$D$13,S3776)))</f>
        <v/>
      </c>
      <c r="E3776" s="22" t="n"/>
      <c r="F3776" s="23" t="n"/>
      <c r="G3776" s="23" t="n"/>
      <c r="H3776" s="22" t="n"/>
      <c r="I3776" s="19" t="n"/>
      <c r="J3776" s="21" t="n"/>
      <c r="K3776" s="19" t="n"/>
      <c r="L3776" s="19" t="n"/>
      <c r="M3776" s="21" t="n"/>
      <c r="N3776" s="22" t="n"/>
      <c r="O3776" s="24">
        <f>IF(A3776&lt;&gt;"عهدة","",SUMIFS($G$8:$G$5007,$B$8:$B$5007,B3776,$A$8:$A$5007,"مصروف",$I$8:$I$5007,"&lt;&gt;مرفوض"))</f>
        <v/>
      </c>
      <c r="P3776" s="25">
        <f>IF(A3776&lt;&gt;"عهدة","",N(F3776)-O3776)</f>
        <v/>
      </c>
      <c r="Q3776" s="26">
        <f>IF(A3776="","",IF(A3776="عهدة",IF(N(F3776)=0,"⚠ أدخل قيمة العهدة",IF(P3776&lt;0,"⛔ عجز / زيادة مصروفات "&amp;TEXT(-P3776,"#,##0"),IF(COUNTIFS($B$8:$B$5007,B3776,$A$8:$A$5007,"مصروف",$I$8:$I$5007,"&lt;&gt;مرفوض",$K$8:$K$5007,"&lt;&gt;نعم")&gt;0,"⚠ "&amp;COUNTIFS($B$8:$B$5007,B3776,$A$8:$A$5007,"مصروف",$I$8:$I$5007,"&lt;&gt;مرفوض",$K$8:$K$5007,"&lt;&gt;نعم")&amp;" مصروف غير مسوى",IF(L3776="تمت التسوية",IF(P3776=0,"✔ متوازنة وتمت التسوية","✔ تمت التسوية – متبقي "&amp;TEXT(P3776,"#,##0")),IF(P3776&gt;0,"متبقي "&amp;TEXT(P3776,"#,##0"),"✔ متوازنة"))))),IF(R3776=0,"⚠ أضف سطر عهدة أولًا",IF(OR(C3776="",N(G3776)=0),"⚠ أكمل التاريخ والقيمة",IF(S3776="","⚠ التاريخ خارج السنة المالية",IF(H3776="","⚠ اختر بند الموازنة",IF(I3776="مرفوض","✖ مرفوض من المدير",IF(I3776&lt;&gt;"موافق","⏳ بانتظار موافقة المدير",IF(K3776&lt;&gt;"نعم","⚠ غير مسوى مع الحسابات","✔ معتمد ومسوى")))))))))</f>
        <v/>
      </c>
      <c r="R3776">
        <f>N(R3775)+IF(A3776="عهدة",1,0)</f>
        <v/>
      </c>
      <c r="S3776">
        <f>IF(C3776="","",IF(AND(C3776&gt;=DATE(2026,9,1),C3776&lt;=DATE(2027,8,31)),(YEAR(C3776)-2026)*12+MONTH(C3776)-8,""))</f>
        <v/>
      </c>
      <c r="T3776">
        <f>IF(AND(A3776="مصروف",R3776&gt;0,I3776="موافق",S3776&lt;&gt;"",H3776&lt;&gt;""),N(G3776),0)</f>
        <v/>
      </c>
    </row>
    <row r="3777">
      <c r="A3777" s="19" t="n"/>
      <c r="B3777" s="20">
        <f>IF(A3777="","",IF(R3777=0,"⚠ أضف سطر عهدة أولًا","BDR-"&amp;TEXT(R3777,"000")))</f>
        <v/>
      </c>
      <c r="C3777" s="21" t="n"/>
      <c r="D3777" s="20">
        <f>IF(C3777="","",IF(S3777="","خارج السنة المالية",INDEX(القوائم!$D$2:$D$13,S3777)))</f>
        <v/>
      </c>
      <c r="E3777" s="22" t="n"/>
      <c r="F3777" s="23" t="n"/>
      <c r="G3777" s="23" t="n"/>
      <c r="H3777" s="22" t="n"/>
      <c r="I3777" s="19" t="n"/>
      <c r="J3777" s="21" t="n"/>
      <c r="K3777" s="19" t="n"/>
      <c r="L3777" s="19" t="n"/>
      <c r="M3777" s="21" t="n"/>
      <c r="N3777" s="22" t="n"/>
      <c r="O3777" s="24">
        <f>IF(A3777&lt;&gt;"عهدة","",SUMIFS($G$8:$G$5007,$B$8:$B$5007,B3777,$A$8:$A$5007,"مصروف",$I$8:$I$5007,"&lt;&gt;مرفوض"))</f>
        <v/>
      </c>
      <c r="P3777" s="25">
        <f>IF(A3777&lt;&gt;"عهدة","",N(F3777)-O3777)</f>
        <v/>
      </c>
      <c r="Q3777" s="26">
        <f>IF(A3777="","",IF(A3777="عهدة",IF(N(F3777)=0,"⚠ أدخل قيمة العهدة",IF(P3777&lt;0,"⛔ عجز / زيادة مصروفات "&amp;TEXT(-P3777,"#,##0"),IF(COUNTIFS($B$8:$B$5007,B3777,$A$8:$A$5007,"مصروف",$I$8:$I$5007,"&lt;&gt;مرفوض",$K$8:$K$5007,"&lt;&gt;نعم")&gt;0,"⚠ "&amp;COUNTIFS($B$8:$B$5007,B3777,$A$8:$A$5007,"مصروف",$I$8:$I$5007,"&lt;&gt;مرفوض",$K$8:$K$5007,"&lt;&gt;نعم")&amp;" مصروف غير مسوى",IF(L3777="تمت التسوية",IF(P3777=0,"✔ متوازنة وتمت التسوية","✔ تمت التسوية – متبقي "&amp;TEXT(P3777,"#,##0")),IF(P3777&gt;0,"متبقي "&amp;TEXT(P3777,"#,##0"),"✔ متوازنة"))))),IF(R3777=0,"⚠ أضف سطر عهدة أولًا",IF(OR(C3777="",N(G3777)=0),"⚠ أكمل التاريخ والقيمة",IF(S3777="","⚠ التاريخ خارج السنة المالية",IF(H3777="","⚠ اختر بند الموازنة",IF(I3777="مرفوض","✖ مرفوض من المدير",IF(I3777&lt;&gt;"موافق","⏳ بانتظار موافقة المدير",IF(K3777&lt;&gt;"نعم","⚠ غير مسوى مع الحسابات","✔ معتمد ومسوى")))))))))</f>
        <v/>
      </c>
      <c r="R3777">
        <f>N(R3776)+IF(A3777="عهدة",1,0)</f>
        <v/>
      </c>
      <c r="S3777">
        <f>IF(C3777="","",IF(AND(C3777&gt;=DATE(2026,9,1),C3777&lt;=DATE(2027,8,31)),(YEAR(C3777)-2026)*12+MONTH(C3777)-8,""))</f>
        <v/>
      </c>
      <c r="T3777">
        <f>IF(AND(A3777="مصروف",R3777&gt;0,I3777="موافق",S3777&lt;&gt;"",H3777&lt;&gt;""),N(G3777),0)</f>
        <v/>
      </c>
    </row>
    <row r="3778">
      <c r="A3778" s="19" t="n"/>
      <c r="B3778" s="20">
        <f>IF(A3778="","",IF(R3778=0,"⚠ أضف سطر عهدة أولًا","BDR-"&amp;TEXT(R3778,"000")))</f>
        <v/>
      </c>
      <c r="C3778" s="21" t="n"/>
      <c r="D3778" s="20">
        <f>IF(C3778="","",IF(S3778="","خارج السنة المالية",INDEX(القوائم!$D$2:$D$13,S3778)))</f>
        <v/>
      </c>
      <c r="E3778" s="22" t="n"/>
      <c r="F3778" s="23" t="n"/>
      <c r="G3778" s="23" t="n"/>
      <c r="H3778" s="22" t="n"/>
      <c r="I3778" s="19" t="n"/>
      <c r="J3778" s="21" t="n"/>
      <c r="K3778" s="19" t="n"/>
      <c r="L3778" s="19" t="n"/>
      <c r="M3778" s="21" t="n"/>
      <c r="N3778" s="22" t="n"/>
      <c r="O3778" s="24">
        <f>IF(A3778&lt;&gt;"عهدة","",SUMIFS($G$8:$G$5007,$B$8:$B$5007,B3778,$A$8:$A$5007,"مصروف",$I$8:$I$5007,"&lt;&gt;مرفوض"))</f>
        <v/>
      </c>
      <c r="P3778" s="25">
        <f>IF(A3778&lt;&gt;"عهدة","",N(F3778)-O3778)</f>
        <v/>
      </c>
      <c r="Q3778" s="26">
        <f>IF(A3778="","",IF(A3778="عهدة",IF(N(F3778)=0,"⚠ أدخل قيمة العهدة",IF(P3778&lt;0,"⛔ عجز / زيادة مصروفات "&amp;TEXT(-P3778,"#,##0"),IF(COUNTIFS($B$8:$B$5007,B3778,$A$8:$A$5007,"مصروف",$I$8:$I$5007,"&lt;&gt;مرفوض",$K$8:$K$5007,"&lt;&gt;نعم")&gt;0,"⚠ "&amp;COUNTIFS($B$8:$B$5007,B3778,$A$8:$A$5007,"مصروف",$I$8:$I$5007,"&lt;&gt;مرفوض",$K$8:$K$5007,"&lt;&gt;نعم")&amp;" مصروف غير مسوى",IF(L3778="تمت التسوية",IF(P3778=0,"✔ متوازنة وتمت التسوية","✔ تمت التسوية – متبقي "&amp;TEXT(P3778,"#,##0")),IF(P3778&gt;0,"متبقي "&amp;TEXT(P3778,"#,##0"),"✔ متوازنة"))))),IF(R3778=0,"⚠ أضف سطر عهدة أولًا",IF(OR(C3778="",N(G3778)=0),"⚠ أكمل التاريخ والقيمة",IF(S3778="","⚠ التاريخ خارج السنة المالية",IF(H3778="","⚠ اختر بند الموازنة",IF(I3778="مرفوض","✖ مرفوض من المدير",IF(I3778&lt;&gt;"موافق","⏳ بانتظار موافقة المدير",IF(K3778&lt;&gt;"نعم","⚠ غير مسوى مع الحسابات","✔ معتمد ومسوى")))))))))</f>
        <v/>
      </c>
      <c r="R3778">
        <f>N(R3777)+IF(A3778="عهدة",1,0)</f>
        <v/>
      </c>
      <c r="S3778">
        <f>IF(C3778="","",IF(AND(C3778&gt;=DATE(2026,9,1),C3778&lt;=DATE(2027,8,31)),(YEAR(C3778)-2026)*12+MONTH(C3778)-8,""))</f>
        <v/>
      </c>
      <c r="T3778">
        <f>IF(AND(A3778="مصروف",R3778&gt;0,I3778="موافق",S3778&lt;&gt;"",H3778&lt;&gt;""),N(G3778),0)</f>
        <v/>
      </c>
    </row>
    <row r="3779">
      <c r="A3779" s="19" t="n"/>
      <c r="B3779" s="20">
        <f>IF(A3779="","",IF(R3779=0,"⚠ أضف سطر عهدة أولًا","BDR-"&amp;TEXT(R3779,"000")))</f>
        <v/>
      </c>
      <c r="C3779" s="21" t="n"/>
      <c r="D3779" s="20">
        <f>IF(C3779="","",IF(S3779="","خارج السنة المالية",INDEX(القوائم!$D$2:$D$13,S3779)))</f>
        <v/>
      </c>
      <c r="E3779" s="22" t="n"/>
      <c r="F3779" s="23" t="n"/>
      <c r="G3779" s="23" t="n"/>
      <c r="H3779" s="22" t="n"/>
      <c r="I3779" s="19" t="n"/>
      <c r="J3779" s="21" t="n"/>
      <c r="K3779" s="19" t="n"/>
      <c r="L3779" s="19" t="n"/>
      <c r="M3779" s="21" t="n"/>
      <c r="N3779" s="22" t="n"/>
      <c r="O3779" s="24">
        <f>IF(A3779&lt;&gt;"عهدة","",SUMIFS($G$8:$G$5007,$B$8:$B$5007,B3779,$A$8:$A$5007,"مصروف",$I$8:$I$5007,"&lt;&gt;مرفوض"))</f>
        <v/>
      </c>
      <c r="P3779" s="25">
        <f>IF(A3779&lt;&gt;"عهدة","",N(F3779)-O3779)</f>
        <v/>
      </c>
      <c r="Q3779" s="26">
        <f>IF(A3779="","",IF(A3779="عهدة",IF(N(F3779)=0,"⚠ أدخل قيمة العهدة",IF(P3779&lt;0,"⛔ عجز / زيادة مصروفات "&amp;TEXT(-P3779,"#,##0"),IF(COUNTIFS($B$8:$B$5007,B3779,$A$8:$A$5007,"مصروف",$I$8:$I$5007,"&lt;&gt;مرفوض",$K$8:$K$5007,"&lt;&gt;نعم")&gt;0,"⚠ "&amp;COUNTIFS($B$8:$B$5007,B3779,$A$8:$A$5007,"مصروف",$I$8:$I$5007,"&lt;&gt;مرفوض",$K$8:$K$5007,"&lt;&gt;نعم")&amp;" مصروف غير مسوى",IF(L3779="تمت التسوية",IF(P3779=0,"✔ متوازنة وتمت التسوية","✔ تمت التسوية – متبقي "&amp;TEXT(P3779,"#,##0")),IF(P3779&gt;0,"متبقي "&amp;TEXT(P3779,"#,##0"),"✔ متوازنة"))))),IF(R3779=0,"⚠ أضف سطر عهدة أولًا",IF(OR(C3779="",N(G3779)=0),"⚠ أكمل التاريخ والقيمة",IF(S3779="","⚠ التاريخ خارج السنة المالية",IF(H3779="","⚠ اختر بند الموازنة",IF(I3779="مرفوض","✖ مرفوض من المدير",IF(I3779&lt;&gt;"موافق","⏳ بانتظار موافقة المدير",IF(K3779&lt;&gt;"نعم","⚠ غير مسوى مع الحسابات","✔ معتمد ومسوى")))))))))</f>
        <v/>
      </c>
      <c r="R3779">
        <f>N(R3778)+IF(A3779="عهدة",1,0)</f>
        <v/>
      </c>
      <c r="S3779">
        <f>IF(C3779="","",IF(AND(C3779&gt;=DATE(2026,9,1),C3779&lt;=DATE(2027,8,31)),(YEAR(C3779)-2026)*12+MONTH(C3779)-8,""))</f>
        <v/>
      </c>
      <c r="T3779">
        <f>IF(AND(A3779="مصروف",R3779&gt;0,I3779="موافق",S3779&lt;&gt;"",H3779&lt;&gt;""),N(G3779),0)</f>
        <v/>
      </c>
    </row>
    <row r="3780">
      <c r="A3780" s="19" t="n"/>
      <c r="B3780" s="20">
        <f>IF(A3780="","",IF(R3780=0,"⚠ أضف سطر عهدة أولًا","BDR-"&amp;TEXT(R3780,"000")))</f>
        <v/>
      </c>
      <c r="C3780" s="21" t="n"/>
      <c r="D3780" s="20">
        <f>IF(C3780="","",IF(S3780="","خارج السنة المالية",INDEX(القوائم!$D$2:$D$13,S3780)))</f>
        <v/>
      </c>
      <c r="E3780" s="22" t="n"/>
      <c r="F3780" s="23" t="n"/>
      <c r="G3780" s="23" t="n"/>
      <c r="H3780" s="22" t="n"/>
      <c r="I3780" s="19" t="n"/>
      <c r="J3780" s="21" t="n"/>
      <c r="K3780" s="19" t="n"/>
      <c r="L3780" s="19" t="n"/>
      <c r="M3780" s="21" t="n"/>
      <c r="N3780" s="22" t="n"/>
      <c r="O3780" s="24">
        <f>IF(A3780&lt;&gt;"عهدة","",SUMIFS($G$8:$G$5007,$B$8:$B$5007,B3780,$A$8:$A$5007,"مصروف",$I$8:$I$5007,"&lt;&gt;مرفوض"))</f>
        <v/>
      </c>
      <c r="P3780" s="25">
        <f>IF(A3780&lt;&gt;"عهدة","",N(F3780)-O3780)</f>
        <v/>
      </c>
      <c r="Q3780" s="26">
        <f>IF(A3780="","",IF(A3780="عهدة",IF(N(F3780)=0,"⚠ أدخل قيمة العهدة",IF(P3780&lt;0,"⛔ عجز / زيادة مصروفات "&amp;TEXT(-P3780,"#,##0"),IF(COUNTIFS($B$8:$B$5007,B3780,$A$8:$A$5007,"مصروف",$I$8:$I$5007,"&lt;&gt;مرفوض",$K$8:$K$5007,"&lt;&gt;نعم")&gt;0,"⚠ "&amp;COUNTIFS($B$8:$B$5007,B3780,$A$8:$A$5007,"مصروف",$I$8:$I$5007,"&lt;&gt;مرفوض",$K$8:$K$5007,"&lt;&gt;نعم")&amp;" مصروف غير مسوى",IF(L3780="تمت التسوية",IF(P3780=0,"✔ متوازنة وتمت التسوية","✔ تمت التسوية – متبقي "&amp;TEXT(P3780,"#,##0")),IF(P3780&gt;0,"متبقي "&amp;TEXT(P3780,"#,##0"),"✔ متوازنة"))))),IF(R3780=0,"⚠ أضف سطر عهدة أولًا",IF(OR(C3780="",N(G3780)=0),"⚠ أكمل التاريخ والقيمة",IF(S3780="","⚠ التاريخ خارج السنة المالية",IF(H3780="","⚠ اختر بند الموازنة",IF(I3780="مرفوض","✖ مرفوض من المدير",IF(I3780&lt;&gt;"موافق","⏳ بانتظار موافقة المدير",IF(K3780&lt;&gt;"نعم","⚠ غير مسوى مع الحسابات","✔ معتمد ومسوى")))))))))</f>
        <v/>
      </c>
      <c r="R3780">
        <f>N(R3779)+IF(A3780="عهدة",1,0)</f>
        <v/>
      </c>
      <c r="S3780">
        <f>IF(C3780="","",IF(AND(C3780&gt;=DATE(2026,9,1),C3780&lt;=DATE(2027,8,31)),(YEAR(C3780)-2026)*12+MONTH(C3780)-8,""))</f>
        <v/>
      </c>
      <c r="T3780">
        <f>IF(AND(A3780="مصروف",R3780&gt;0,I3780="موافق",S3780&lt;&gt;"",H3780&lt;&gt;""),N(G3780),0)</f>
        <v/>
      </c>
    </row>
    <row r="3781">
      <c r="A3781" s="19" t="n"/>
      <c r="B3781" s="20">
        <f>IF(A3781="","",IF(R3781=0,"⚠ أضف سطر عهدة أولًا","BDR-"&amp;TEXT(R3781,"000")))</f>
        <v/>
      </c>
      <c r="C3781" s="21" t="n"/>
      <c r="D3781" s="20">
        <f>IF(C3781="","",IF(S3781="","خارج السنة المالية",INDEX(القوائم!$D$2:$D$13,S3781)))</f>
        <v/>
      </c>
      <c r="E3781" s="22" t="n"/>
      <c r="F3781" s="23" t="n"/>
      <c r="G3781" s="23" t="n"/>
      <c r="H3781" s="22" t="n"/>
      <c r="I3781" s="19" t="n"/>
      <c r="J3781" s="21" t="n"/>
      <c r="K3781" s="19" t="n"/>
      <c r="L3781" s="19" t="n"/>
      <c r="M3781" s="21" t="n"/>
      <c r="N3781" s="22" t="n"/>
      <c r="O3781" s="24">
        <f>IF(A3781&lt;&gt;"عهدة","",SUMIFS($G$8:$G$5007,$B$8:$B$5007,B3781,$A$8:$A$5007,"مصروف",$I$8:$I$5007,"&lt;&gt;مرفوض"))</f>
        <v/>
      </c>
      <c r="P3781" s="25">
        <f>IF(A3781&lt;&gt;"عهدة","",N(F3781)-O3781)</f>
        <v/>
      </c>
      <c r="Q3781" s="26">
        <f>IF(A3781="","",IF(A3781="عهدة",IF(N(F3781)=0,"⚠ أدخل قيمة العهدة",IF(P3781&lt;0,"⛔ عجز / زيادة مصروفات "&amp;TEXT(-P3781,"#,##0"),IF(COUNTIFS($B$8:$B$5007,B3781,$A$8:$A$5007,"مصروف",$I$8:$I$5007,"&lt;&gt;مرفوض",$K$8:$K$5007,"&lt;&gt;نعم")&gt;0,"⚠ "&amp;COUNTIFS($B$8:$B$5007,B3781,$A$8:$A$5007,"مصروف",$I$8:$I$5007,"&lt;&gt;مرفوض",$K$8:$K$5007,"&lt;&gt;نعم")&amp;" مصروف غير مسوى",IF(L3781="تمت التسوية",IF(P3781=0,"✔ متوازنة وتمت التسوية","✔ تمت التسوية – متبقي "&amp;TEXT(P3781,"#,##0")),IF(P3781&gt;0,"متبقي "&amp;TEXT(P3781,"#,##0"),"✔ متوازنة"))))),IF(R3781=0,"⚠ أضف سطر عهدة أولًا",IF(OR(C3781="",N(G3781)=0),"⚠ أكمل التاريخ والقيمة",IF(S3781="","⚠ التاريخ خارج السنة المالية",IF(H3781="","⚠ اختر بند الموازنة",IF(I3781="مرفوض","✖ مرفوض من المدير",IF(I3781&lt;&gt;"موافق","⏳ بانتظار موافقة المدير",IF(K3781&lt;&gt;"نعم","⚠ غير مسوى مع الحسابات","✔ معتمد ومسوى")))))))))</f>
        <v/>
      </c>
      <c r="R3781">
        <f>N(R3780)+IF(A3781="عهدة",1,0)</f>
        <v/>
      </c>
      <c r="S3781">
        <f>IF(C3781="","",IF(AND(C3781&gt;=DATE(2026,9,1),C3781&lt;=DATE(2027,8,31)),(YEAR(C3781)-2026)*12+MONTH(C3781)-8,""))</f>
        <v/>
      </c>
      <c r="T3781">
        <f>IF(AND(A3781="مصروف",R3781&gt;0,I3781="موافق",S3781&lt;&gt;"",H3781&lt;&gt;""),N(G3781),0)</f>
        <v/>
      </c>
    </row>
    <row r="3782">
      <c r="A3782" s="19" t="n"/>
      <c r="B3782" s="20">
        <f>IF(A3782="","",IF(R3782=0,"⚠ أضف سطر عهدة أولًا","BDR-"&amp;TEXT(R3782,"000")))</f>
        <v/>
      </c>
      <c r="C3782" s="21" t="n"/>
      <c r="D3782" s="20">
        <f>IF(C3782="","",IF(S3782="","خارج السنة المالية",INDEX(القوائم!$D$2:$D$13,S3782)))</f>
        <v/>
      </c>
      <c r="E3782" s="22" t="n"/>
      <c r="F3782" s="23" t="n"/>
      <c r="G3782" s="23" t="n"/>
      <c r="H3782" s="22" t="n"/>
      <c r="I3782" s="19" t="n"/>
      <c r="J3782" s="21" t="n"/>
      <c r="K3782" s="19" t="n"/>
      <c r="L3782" s="19" t="n"/>
      <c r="M3782" s="21" t="n"/>
      <c r="N3782" s="22" t="n"/>
      <c r="O3782" s="24">
        <f>IF(A3782&lt;&gt;"عهدة","",SUMIFS($G$8:$G$5007,$B$8:$B$5007,B3782,$A$8:$A$5007,"مصروف",$I$8:$I$5007,"&lt;&gt;مرفوض"))</f>
        <v/>
      </c>
      <c r="P3782" s="25">
        <f>IF(A3782&lt;&gt;"عهدة","",N(F3782)-O3782)</f>
        <v/>
      </c>
      <c r="Q3782" s="26">
        <f>IF(A3782="","",IF(A3782="عهدة",IF(N(F3782)=0,"⚠ أدخل قيمة العهدة",IF(P3782&lt;0,"⛔ عجز / زيادة مصروفات "&amp;TEXT(-P3782,"#,##0"),IF(COUNTIFS($B$8:$B$5007,B3782,$A$8:$A$5007,"مصروف",$I$8:$I$5007,"&lt;&gt;مرفوض",$K$8:$K$5007,"&lt;&gt;نعم")&gt;0,"⚠ "&amp;COUNTIFS($B$8:$B$5007,B3782,$A$8:$A$5007,"مصروف",$I$8:$I$5007,"&lt;&gt;مرفوض",$K$8:$K$5007,"&lt;&gt;نعم")&amp;" مصروف غير مسوى",IF(L3782="تمت التسوية",IF(P3782=0,"✔ متوازنة وتمت التسوية","✔ تمت التسوية – متبقي "&amp;TEXT(P3782,"#,##0")),IF(P3782&gt;0,"متبقي "&amp;TEXT(P3782,"#,##0"),"✔ متوازنة"))))),IF(R3782=0,"⚠ أضف سطر عهدة أولًا",IF(OR(C3782="",N(G3782)=0),"⚠ أكمل التاريخ والقيمة",IF(S3782="","⚠ التاريخ خارج السنة المالية",IF(H3782="","⚠ اختر بند الموازنة",IF(I3782="مرفوض","✖ مرفوض من المدير",IF(I3782&lt;&gt;"موافق","⏳ بانتظار موافقة المدير",IF(K3782&lt;&gt;"نعم","⚠ غير مسوى مع الحسابات","✔ معتمد ومسوى")))))))))</f>
        <v/>
      </c>
      <c r="R3782">
        <f>N(R3781)+IF(A3782="عهدة",1,0)</f>
        <v/>
      </c>
      <c r="S3782">
        <f>IF(C3782="","",IF(AND(C3782&gt;=DATE(2026,9,1),C3782&lt;=DATE(2027,8,31)),(YEAR(C3782)-2026)*12+MONTH(C3782)-8,""))</f>
        <v/>
      </c>
      <c r="T3782">
        <f>IF(AND(A3782="مصروف",R3782&gt;0,I3782="موافق",S3782&lt;&gt;"",H3782&lt;&gt;""),N(G3782),0)</f>
        <v/>
      </c>
    </row>
    <row r="3783">
      <c r="A3783" s="19" t="n"/>
      <c r="B3783" s="20">
        <f>IF(A3783="","",IF(R3783=0,"⚠ أضف سطر عهدة أولًا","BDR-"&amp;TEXT(R3783,"000")))</f>
        <v/>
      </c>
      <c r="C3783" s="21" t="n"/>
      <c r="D3783" s="20">
        <f>IF(C3783="","",IF(S3783="","خارج السنة المالية",INDEX(القوائم!$D$2:$D$13,S3783)))</f>
        <v/>
      </c>
      <c r="E3783" s="22" t="n"/>
      <c r="F3783" s="23" t="n"/>
      <c r="G3783" s="23" t="n"/>
      <c r="H3783" s="22" t="n"/>
      <c r="I3783" s="19" t="n"/>
      <c r="J3783" s="21" t="n"/>
      <c r="K3783" s="19" t="n"/>
      <c r="L3783" s="19" t="n"/>
      <c r="M3783" s="21" t="n"/>
      <c r="N3783" s="22" t="n"/>
      <c r="O3783" s="24">
        <f>IF(A3783&lt;&gt;"عهدة","",SUMIFS($G$8:$G$5007,$B$8:$B$5007,B3783,$A$8:$A$5007,"مصروف",$I$8:$I$5007,"&lt;&gt;مرفوض"))</f>
        <v/>
      </c>
      <c r="P3783" s="25">
        <f>IF(A3783&lt;&gt;"عهدة","",N(F3783)-O3783)</f>
        <v/>
      </c>
      <c r="Q3783" s="26">
        <f>IF(A3783="","",IF(A3783="عهدة",IF(N(F3783)=0,"⚠ أدخل قيمة العهدة",IF(P3783&lt;0,"⛔ عجز / زيادة مصروفات "&amp;TEXT(-P3783,"#,##0"),IF(COUNTIFS($B$8:$B$5007,B3783,$A$8:$A$5007,"مصروف",$I$8:$I$5007,"&lt;&gt;مرفوض",$K$8:$K$5007,"&lt;&gt;نعم")&gt;0,"⚠ "&amp;COUNTIFS($B$8:$B$5007,B3783,$A$8:$A$5007,"مصروف",$I$8:$I$5007,"&lt;&gt;مرفوض",$K$8:$K$5007,"&lt;&gt;نعم")&amp;" مصروف غير مسوى",IF(L3783="تمت التسوية",IF(P3783=0,"✔ متوازنة وتمت التسوية","✔ تمت التسوية – متبقي "&amp;TEXT(P3783,"#,##0")),IF(P3783&gt;0,"متبقي "&amp;TEXT(P3783,"#,##0"),"✔ متوازنة"))))),IF(R3783=0,"⚠ أضف سطر عهدة أولًا",IF(OR(C3783="",N(G3783)=0),"⚠ أكمل التاريخ والقيمة",IF(S3783="","⚠ التاريخ خارج السنة المالية",IF(H3783="","⚠ اختر بند الموازنة",IF(I3783="مرفوض","✖ مرفوض من المدير",IF(I3783&lt;&gt;"موافق","⏳ بانتظار موافقة المدير",IF(K3783&lt;&gt;"نعم","⚠ غير مسوى مع الحسابات","✔ معتمد ومسوى")))))))))</f>
        <v/>
      </c>
      <c r="R3783">
        <f>N(R3782)+IF(A3783="عهدة",1,0)</f>
        <v/>
      </c>
      <c r="S3783">
        <f>IF(C3783="","",IF(AND(C3783&gt;=DATE(2026,9,1),C3783&lt;=DATE(2027,8,31)),(YEAR(C3783)-2026)*12+MONTH(C3783)-8,""))</f>
        <v/>
      </c>
      <c r="T3783">
        <f>IF(AND(A3783="مصروف",R3783&gt;0,I3783="موافق",S3783&lt;&gt;"",H3783&lt;&gt;""),N(G3783),0)</f>
        <v/>
      </c>
    </row>
    <row r="3784">
      <c r="A3784" s="19" t="n"/>
      <c r="B3784" s="20">
        <f>IF(A3784="","",IF(R3784=0,"⚠ أضف سطر عهدة أولًا","BDR-"&amp;TEXT(R3784,"000")))</f>
        <v/>
      </c>
      <c r="C3784" s="21" t="n"/>
      <c r="D3784" s="20">
        <f>IF(C3784="","",IF(S3784="","خارج السنة المالية",INDEX(القوائم!$D$2:$D$13,S3784)))</f>
        <v/>
      </c>
      <c r="E3784" s="22" t="n"/>
      <c r="F3784" s="23" t="n"/>
      <c r="G3784" s="23" t="n"/>
      <c r="H3784" s="22" t="n"/>
      <c r="I3784" s="19" t="n"/>
      <c r="J3784" s="21" t="n"/>
      <c r="K3784" s="19" t="n"/>
      <c r="L3784" s="19" t="n"/>
      <c r="M3784" s="21" t="n"/>
      <c r="N3784" s="22" t="n"/>
      <c r="O3784" s="24">
        <f>IF(A3784&lt;&gt;"عهدة","",SUMIFS($G$8:$G$5007,$B$8:$B$5007,B3784,$A$8:$A$5007,"مصروف",$I$8:$I$5007,"&lt;&gt;مرفوض"))</f>
        <v/>
      </c>
      <c r="P3784" s="25">
        <f>IF(A3784&lt;&gt;"عهدة","",N(F3784)-O3784)</f>
        <v/>
      </c>
      <c r="Q3784" s="26">
        <f>IF(A3784="","",IF(A3784="عهدة",IF(N(F3784)=0,"⚠ أدخل قيمة العهدة",IF(P3784&lt;0,"⛔ عجز / زيادة مصروفات "&amp;TEXT(-P3784,"#,##0"),IF(COUNTIFS($B$8:$B$5007,B3784,$A$8:$A$5007,"مصروف",$I$8:$I$5007,"&lt;&gt;مرفوض",$K$8:$K$5007,"&lt;&gt;نعم")&gt;0,"⚠ "&amp;COUNTIFS($B$8:$B$5007,B3784,$A$8:$A$5007,"مصروف",$I$8:$I$5007,"&lt;&gt;مرفوض",$K$8:$K$5007,"&lt;&gt;نعم")&amp;" مصروف غير مسوى",IF(L3784="تمت التسوية",IF(P3784=0,"✔ متوازنة وتمت التسوية","✔ تمت التسوية – متبقي "&amp;TEXT(P3784,"#,##0")),IF(P3784&gt;0,"متبقي "&amp;TEXT(P3784,"#,##0"),"✔ متوازنة"))))),IF(R3784=0,"⚠ أضف سطر عهدة أولًا",IF(OR(C3784="",N(G3784)=0),"⚠ أكمل التاريخ والقيمة",IF(S3784="","⚠ التاريخ خارج السنة المالية",IF(H3784="","⚠ اختر بند الموازنة",IF(I3784="مرفوض","✖ مرفوض من المدير",IF(I3784&lt;&gt;"موافق","⏳ بانتظار موافقة المدير",IF(K3784&lt;&gt;"نعم","⚠ غير مسوى مع الحسابات","✔ معتمد ومسوى")))))))))</f>
        <v/>
      </c>
      <c r="R3784">
        <f>N(R3783)+IF(A3784="عهدة",1,0)</f>
        <v/>
      </c>
      <c r="S3784">
        <f>IF(C3784="","",IF(AND(C3784&gt;=DATE(2026,9,1),C3784&lt;=DATE(2027,8,31)),(YEAR(C3784)-2026)*12+MONTH(C3784)-8,""))</f>
        <v/>
      </c>
      <c r="T3784">
        <f>IF(AND(A3784="مصروف",R3784&gt;0,I3784="موافق",S3784&lt;&gt;"",H3784&lt;&gt;""),N(G3784),0)</f>
        <v/>
      </c>
    </row>
    <row r="3785">
      <c r="A3785" s="19" t="n"/>
      <c r="B3785" s="20">
        <f>IF(A3785="","",IF(R3785=0,"⚠ أضف سطر عهدة أولًا","BDR-"&amp;TEXT(R3785,"000")))</f>
        <v/>
      </c>
      <c r="C3785" s="21" t="n"/>
      <c r="D3785" s="20">
        <f>IF(C3785="","",IF(S3785="","خارج السنة المالية",INDEX(القوائم!$D$2:$D$13,S3785)))</f>
        <v/>
      </c>
      <c r="E3785" s="22" t="n"/>
      <c r="F3785" s="23" t="n"/>
      <c r="G3785" s="23" t="n"/>
      <c r="H3785" s="22" t="n"/>
      <c r="I3785" s="19" t="n"/>
      <c r="J3785" s="21" t="n"/>
      <c r="K3785" s="19" t="n"/>
      <c r="L3785" s="19" t="n"/>
      <c r="M3785" s="21" t="n"/>
      <c r="N3785" s="22" t="n"/>
      <c r="O3785" s="24">
        <f>IF(A3785&lt;&gt;"عهدة","",SUMIFS($G$8:$G$5007,$B$8:$B$5007,B3785,$A$8:$A$5007,"مصروف",$I$8:$I$5007,"&lt;&gt;مرفوض"))</f>
        <v/>
      </c>
      <c r="P3785" s="25">
        <f>IF(A3785&lt;&gt;"عهدة","",N(F3785)-O3785)</f>
        <v/>
      </c>
      <c r="Q3785" s="26">
        <f>IF(A3785="","",IF(A3785="عهدة",IF(N(F3785)=0,"⚠ أدخل قيمة العهدة",IF(P3785&lt;0,"⛔ عجز / زيادة مصروفات "&amp;TEXT(-P3785,"#,##0"),IF(COUNTIFS($B$8:$B$5007,B3785,$A$8:$A$5007,"مصروف",$I$8:$I$5007,"&lt;&gt;مرفوض",$K$8:$K$5007,"&lt;&gt;نعم")&gt;0,"⚠ "&amp;COUNTIFS($B$8:$B$5007,B3785,$A$8:$A$5007,"مصروف",$I$8:$I$5007,"&lt;&gt;مرفوض",$K$8:$K$5007,"&lt;&gt;نعم")&amp;" مصروف غير مسوى",IF(L3785="تمت التسوية",IF(P3785=0,"✔ متوازنة وتمت التسوية","✔ تمت التسوية – متبقي "&amp;TEXT(P3785,"#,##0")),IF(P3785&gt;0,"متبقي "&amp;TEXT(P3785,"#,##0"),"✔ متوازنة"))))),IF(R3785=0,"⚠ أضف سطر عهدة أولًا",IF(OR(C3785="",N(G3785)=0),"⚠ أكمل التاريخ والقيمة",IF(S3785="","⚠ التاريخ خارج السنة المالية",IF(H3785="","⚠ اختر بند الموازنة",IF(I3785="مرفوض","✖ مرفوض من المدير",IF(I3785&lt;&gt;"موافق","⏳ بانتظار موافقة المدير",IF(K3785&lt;&gt;"نعم","⚠ غير مسوى مع الحسابات","✔ معتمد ومسوى")))))))))</f>
        <v/>
      </c>
      <c r="R3785">
        <f>N(R3784)+IF(A3785="عهدة",1,0)</f>
        <v/>
      </c>
      <c r="S3785">
        <f>IF(C3785="","",IF(AND(C3785&gt;=DATE(2026,9,1),C3785&lt;=DATE(2027,8,31)),(YEAR(C3785)-2026)*12+MONTH(C3785)-8,""))</f>
        <v/>
      </c>
      <c r="T3785">
        <f>IF(AND(A3785="مصروف",R3785&gt;0,I3785="موافق",S3785&lt;&gt;"",H3785&lt;&gt;""),N(G3785),0)</f>
        <v/>
      </c>
    </row>
    <row r="3786">
      <c r="A3786" s="19" t="n"/>
      <c r="B3786" s="20">
        <f>IF(A3786="","",IF(R3786=0,"⚠ أضف سطر عهدة أولًا","BDR-"&amp;TEXT(R3786,"000")))</f>
        <v/>
      </c>
      <c r="C3786" s="21" t="n"/>
      <c r="D3786" s="20">
        <f>IF(C3786="","",IF(S3786="","خارج السنة المالية",INDEX(القوائم!$D$2:$D$13,S3786)))</f>
        <v/>
      </c>
      <c r="E3786" s="22" t="n"/>
      <c r="F3786" s="23" t="n"/>
      <c r="G3786" s="23" t="n"/>
      <c r="H3786" s="22" t="n"/>
      <c r="I3786" s="19" t="n"/>
      <c r="J3786" s="21" t="n"/>
      <c r="K3786" s="19" t="n"/>
      <c r="L3786" s="19" t="n"/>
      <c r="M3786" s="21" t="n"/>
      <c r="N3786" s="22" t="n"/>
      <c r="O3786" s="24">
        <f>IF(A3786&lt;&gt;"عهدة","",SUMIFS($G$8:$G$5007,$B$8:$B$5007,B3786,$A$8:$A$5007,"مصروف",$I$8:$I$5007,"&lt;&gt;مرفوض"))</f>
        <v/>
      </c>
      <c r="P3786" s="25">
        <f>IF(A3786&lt;&gt;"عهدة","",N(F3786)-O3786)</f>
        <v/>
      </c>
      <c r="Q3786" s="26">
        <f>IF(A3786="","",IF(A3786="عهدة",IF(N(F3786)=0,"⚠ أدخل قيمة العهدة",IF(P3786&lt;0,"⛔ عجز / زيادة مصروفات "&amp;TEXT(-P3786,"#,##0"),IF(COUNTIFS($B$8:$B$5007,B3786,$A$8:$A$5007,"مصروف",$I$8:$I$5007,"&lt;&gt;مرفوض",$K$8:$K$5007,"&lt;&gt;نعم")&gt;0,"⚠ "&amp;COUNTIFS($B$8:$B$5007,B3786,$A$8:$A$5007,"مصروف",$I$8:$I$5007,"&lt;&gt;مرفوض",$K$8:$K$5007,"&lt;&gt;نعم")&amp;" مصروف غير مسوى",IF(L3786="تمت التسوية",IF(P3786=0,"✔ متوازنة وتمت التسوية","✔ تمت التسوية – متبقي "&amp;TEXT(P3786,"#,##0")),IF(P3786&gt;0,"متبقي "&amp;TEXT(P3786,"#,##0"),"✔ متوازنة"))))),IF(R3786=0,"⚠ أضف سطر عهدة أولًا",IF(OR(C3786="",N(G3786)=0),"⚠ أكمل التاريخ والقيمة",IF(S3786="","⚠ التاريخ خارج السنة المالية",IF(H3786="","⚠ اختر بند الموازنة",IF(I3786="مرفوض","✖ مرفوض من المدير",IF(I3786&lt;&gt;"موافق","⏳ بانتظار موافقة المدير",IF(K3786&lt;&gt;"نعم","⚠ غير مسوى مع الحسابات","✔ معتمد ومسوى")))))))))</f>
        <v/>
      </c>
      <c r="R3786">
        <f>N(R3785)+IF(A3786="عهدة",1,0)</f>
        <v/>
      </c>
      <c r="S3786">
        <f>IF(C3786="","",IF(AND(C3786&gt;=DATE(2026,9,1),C3786&lt;=DATE(2027,8,31)),(YEAR(C3786)-2026)*12+MONTH(C3786)-8,""))</f>
        <v/>
      </c>
      <c r="T3786">
        <f>IF(AND(A3786="مصروف",R3786&gt;0,I3786="موافق",S3786&lt;&gt;"",H3786&lt;&gt;""),N(G3786),0)</f>
        <v/>
      </c>
    </row>
    <row r="3787">
      <c r="A3787" s="19" t="n"/>
      <c r="B3787" s="20">
        <f>IF(A3787="","",IF(R3787=0,"⚠ أضف سطر عهدة أولًا","BDR-"&amp;TEXT(R3787,"000")))</f>
        <v/>
      </c>
      <c r="C3787" s="21" t="n"/>
      <c r="D3787" s="20">
        <f>IF(C3787="","",IF(S3787="","خارج السنة المالية",INDEX(القوائم!$D$2:$D$13,S3787)))</f>
        <v/>
      </c>
      <c r="E3787" s="22" t="n"/>
      <c r="F3787" s="23" t="n"/>
      <c r="G3787" s="23" t="n"/>
      <c r="H3787" s="22" t="n"/>
      <c r="I3787" s="19" t="n"/>
      <c r="J3787" s="21" t="n"/>
      <c r="K3787" s="19" t="n"/>
      <c r="L3787" s="19" t="n"/>
      <c r="M3787" s="21" t="n"/>
      <c r="N3787" s="22" t="n"/>
      <c r="O3787" s="24">
        <f>IF(A3787&lt;&gt;"عهدة","",SUMIFS($G$8:$G$5007,$B$8:$B$5007,B3787,$A$8:$A$5007,"مصروف",$I$8:$I$5007,"&lt;&gt;مرفوض"))</f>
        <v/>
      </c>
      <c r="P3787" s="25">
        <f>IF(A3787&lt;&gt;"عهدة","",N(F3787)-O3787)</f>
        <v/>
      </c>
      <c r="Q3787" s="26">
        <f>IF(A3787="","",IF(A3787="عهدة",IF(N(F3787)=0,"⚠ أدخل قيمة العهدة",IF(P3787&lt;0,"⛔ عجز / زيادة مصروفات "&amp;TEXT(-P3787,"#,##0"),IF(COUNTIFS($B$8:$B$5007,B3787,$A$8:$A$5007,"مصروف",$I$8:$I$5007,"&lt;&gt;مرفوض",$K$8:$K$5007,"&lt;&gt;نعم")&gt;0,"⚠ "&amp;COUNTIFS($B$8:$B$5007,B3787,$A$8:$A$5007,"مصروف",$I$8:$I$5007,"&lt;&gt;مرفوض",$K$8:$K$5007,"&lt;&gt;نعم")&amp;" مصروف غير مسوى",IF(L3787="تمت التسوية",IF(P3787=0,"✔ متوازنة وتمت التسوية","✔ تمت التسوية – متبقي "&amp;TEXT(P3787,"#,##0")),IF(P3787&gt;0,"متبقي "&amp;TEXT(P3787,"#,##0"),"✔ متوازنة"))))),IF(R3787=0,"⚠ أضف سطر عهدة أولًا",IF(OR(C3787="",N(G3787)=0),"⚠ أكمل التاريخ والقيمة",IF(S3787="","⚠ التاريخ خارج السنة المالية",IF(H3787="","⚠ اختر بند الموازنة",IF(I3787="مرفوض","✖ مرفوض من المدير",IF(I3787&lt;&gt;"موافق","⏳ بانتظار موافقة المدير",IF(K3787&lt;&gt;"نعم","⚠ غير مسوى مع الحسابات","✔ معتمد ومسوى")))))))))</f>
        <v/>
      </c>
      <c r="R3787">
        <f>N(R3786)+IF(A3787="عهدة",1,0)</f>
        <v/>
      </c>
      <c r="S3787">
        <f>IF(C3787="","",IF(AND(C3787&gt;=DATE(2026,9,1),C3787&lt;=DATE(2027,8,31)),(YEAR(C3787)-2026)*12+MONTH(C3787)-8,""))</f>
        <v/>
      </c>
      <c r="T3787">
        <f>IF(AND(A3787="مصروف",R3787&gt;0,I3787="موافق",S3787&lt;&gt;"",H3787&lt;&gt;""),N(G3787),0)</f>
        <v/>
      </c>
    </row>
    <row r="3788">
      <c r="A3788" s="19" t="n"/>
      <c r="B3788" s="20">
        <f>IF(A3788="","",IF(R3788=0,"⚠ أضف سطر عهدة أولًا","BDR-"&amp;TEXT(R3788,"000")))</f>
        <v/>
      </c>
      <c r="C3788" s="21" t="n"/>
      <c r="D3788" s="20">
        <f>IF(C3788="","",IF(S3788="","خارج السنة المالية",INDEX(القوائم!$D$2:$D$13,S3788)))</f>
        <v/>
      </c>
      <c r="E3788" s="22" t="n"/>
      <c r="F3788" s="23" t="n"/>
      <c r="G3788" s="23" t="n"/>
      <c r="H3788" s="22" t="n"/>
      <c r="I3788" s="19" t="n"/>
      <c r="J3788" s="21" t="n"/>
      <c r="K3788" s="19" t="n"/>
      <c r="L3788" s="19" t="n"/>
      <c r="M3788" s="21" t="n"/>
      <c r="N3788" s="22" t="n"/>
      <c r="O3788" s="24">
        <f>IF(A3788&lt;&gt;"عهدة","",SUMIFS($G$8:$G$5007,$B$8:$B$5007,B3788,$A$8:$A$5007,"مصروف",$I$8:$I$5007,"&lt;&gt;مرفوض"))</f>
        <v/>
      </c>
      <c r="P3788" s="25">
        <f>IF(A3788&lt;&gt;"عهدة","",N(F3788)-O3788)</f>
        <v/>
      </c>
      <c r="Q3788" s="26">
        <f>IF(A3788="","",IF(A3788="عهدة",IF(N(F3788)=0,"⚠ أدخل قيمة العهدة",IF(P3788&lt;0,"⛔ عجز / زيادة مصروفات "&amp;TEXT(-P3788,"#,##0"),IF(COUNTIFS($B$8:$B$5007,B3788,$A$8:$A$5007,"مصروف",$I$8:$I$5007,"&lt;&gt;مرفوض",$K$8:$K$5007,"&lt;&gt;نعم")&gt;0,"⚠ "&amp;COUNTIFS($B$8:$B$5007,B3788,$A$8:$A$5007,"مصروف",$I$8:$I$5007,"&lt;&gt;مرفوض",$K$8:$K$5007,"&lt;&gt;نعم")&amp;" مصروف غير مسوى",IF(L3788="تمت التسوية",IF(P3788=0,"✔ متوازنة وتمت التسوية","✔ تمت التسوية – متبقي "&amp;TEXT(P3788,"#,##0")),IF(P3788&gt;0,"متبقي "&amp;TEXT(P3788,"#,##0"),"✔ متوازنة"))))),IF(R3788=0,"⚠ أضف سطر عهدة أولًا",IF(OR(C3788="",N(G3788)=0),"⚠ أكمل التاريخ والقيمة",IF(S3788="","⚠ التاريخ خارج السنة المالية",IF(H3788="","⚠ اختر بند الموازنة",IF(I3788="مرفوض","✖ مرفوض من المدير",IF(I3788&lt;&gt;"موافق","⏳ بانتظار موافقة المدير",IF(K3788&lt;&gt;"نعم","⚠ غير مسوى مع الحسابات","✔ معتمد ومسوى")))))))))</f>
        <v/>
      </c>
      <c r="R3788">
        <f>N(R3787)+IF(A3788="عهدة",1,0)</f>
        <v/>
      </c>
      <c r="S3788">
        <f>IF(C3788="","",IF(AND(C3788&gt;=DATE(2026,9,1),C3788&lt;=DATE(2027,8,31)),(YEAR(C3788)-2026)*12+MONTH(C3788)-8,""))</f>
        <v/>
      </c>
      <c r="T3788">
        <f>IF(AND(A3788="مصروف",R3788&gt;0,I3788="موافق",S3788&lt;&gt;"",H3788&lt;&gt;""),N(G3788),0)</f>
        <v/>
      </c>
    </row>
    <row r="3789">
      <c r="A3789" s="19" t="n"/>
      <c r="B3789" s="20">
        <f>IF(A3789="","",IF(R3789=0,"⚠ أضف سطر عهدة أولًا","BDR-"&amp;TEXT(R3789,"000")))</f>
        <v/>
      </c>
      <c r="C3789" s="21" t="n"/>
      <c r="D3789" s="20">
        <f>IF(C3789="","",IF(S3789="","خارج السنة المالية",INDEX(القوائم!$D$2:$D$13,S3789)))</f>
        <v/>
      </c>
      <c r="E3789" s="22" t="n"/>
      <c r="F3789" s="23" t="n"/>
      <c r="G3789" s="23" t="n"/>
      <c r="H3789" s="22" t="n"/>
      <c r="I3789" s="19" t="n"/>
      <c r="J3789" s="21" t="n"/>
      <c r="K3789" s="19" t="n"/>
      <c r="L3789" s="19" t="n"/>
      <c r="M3789" s="21" t="n"/>
      <c r="N3789" s="22" t="n"/>
      <c r="O3789" s="24">
        <f>IF(A3789&lt;&gt;"عهدة","",SUMIFS($G$8:$G$5007,$B$8:$B$5007,B3789,$A$8:$A$5007,"مصروف",$I$8:$I$5007,"&lt;&gt;مرفوض"))</f>
        <v/>
      </c>
      <c r="P3789" s="25">
        <f>IF(A3789&lt;&gt;"عهدة","",N(F3789)-O3789)</f>
        <v/>
      </c>
      <c r="Q3789" s="26">
        <f>IF(A3789="","",IF(A3789="عهدة",IF(N(F3789)=0,"⚠ أدخل قيمة العهدة",IF(P3789&lt;0,"⛔ عجز / زيادة مصروفات "&amp;TEXT(-P3789,"#,##0"),IF(COUNTIFS($B$8:$B$5007,B3789,$A$8:$A$5007,"مصروف",$I$8:$I$5007,"&lt;&gt;مرفوض",$K$8:$K$5007,"&lt;&gt;نعم")&gt;0,"⚠ "&amp;COUNTIFS($B$8:$B$5007,B3789,$A$8:$A$5007,"مصروف",$I$8:$I$5007,"&lt;&gt;مرفوض",$K$8:$K$5007,"&lt;&gt;نعم")&amp;" مصروف غير مسوى",IF(L3789="تمت التسوية",IF(P3789=0,"✔ متوازنة وتمت التسوية","✔ تمت التسوية – متبقي "&amp;TEXT(P3789,"#,##0")),IF(P3789&gt;0,"متبقي "&amp;TEXT(P3789,"#,##0"),"✔ متوازنة"))))),IF(R3789=0,"⚠ أضف سطر عهدة أولًا",IF(OR(C3789="",N(G3789)=0),"⚠ أكمل التاريخ والقيمة",IF(S3789="","⚠ التاريخ خارج السنة المالية",IF(H3789="","⚠ اختر بند الموازنة",IF(I3789="مرفوض","✖ مرفوض من المدير",IF(I3789&lt;&gt;"موافق","⏳ بانتظار موافقة المدير",IF(K3789&lt;&gt;"نعم","⚠ غير مسوى مع الحسابات","✔ معتمد ومسوى")))))))))</f>
        <v/>
      </c>
      <c r="R3789">
        <f>N(R3788)+IF(A3789="عهدة",1,0)</f>
        <v/>
      </c>
      <c r="S3789">
        <f>IF(C3789="","",IF(AND(C3789&gt;=DATE(2026,9,1),C3789&lt;=DATE(2027,8,31)),(YEAR(C3789)-2026)*12+MONTH(C3789)-8,""))</f>
        <v/>
      </c>
      <c r="T3789">
        <f>IF(AND(A3789="مصروف",R3789&gt;0,I3789="موافق",S3789&lt;&gt;"",H3789&lt;&gt;""),N(G3789),0)</f>
        <v/>
      </c>
    </row>
    <row r="3790">
      <c r="A3790" s="19" t="n"/>
      <c r="B3790" s="20">
        <f>IF(A3790="","",IF(R3790=0,"⚠ أضف سطر عهدة أولًا","BDR-"&amp;TEXT(R3790,"000")))</f>
        <v/>
      </c>
      <c r="C3790" s="21" t="n"/>
      <c r="D3790" s="20">
        <f>IF(C3790="","",IF(S3790="","خارج السنة المالية",INDEX(القوائم!$D$2:$D$13,S3790)))</f>
        <v/>
      </c>
      <c r="E3790" s="22" t="n"/>
      <c r="F3790" s="23" t="n"/>
      <c r="G3790" s="23" t="n"/>
      <c r="H3790" s="22" t="n"/>
      <c r="I3790" s="19" t="n"/>
      <c r="J3790" s="21" t="n"/>
      <c r="K3790" s="19" t="n"/>
      <c r="L3790" s="19" t="n"/>
      <c r="M3790" s="21" t="n"/>
      <c r="N3790" s="22" t="n"/>
      <c r="O3790" s="24">
        <f>IF(A3790&lt;&gt;"عهدة","",SUMIFS($G$8:$G$5007,$B$8:$B$5007,B3790,$A$8:$A$5007,"مصروف",$I$8:$I$5007,"&lt;&gt;مرفوض"))</f>
        <v/>
      </c>
      <c r="P3790" s="25">
        <f>IF(A3790&lt;&gt;"عهدة","",N(F3790)-O3790)</f>
        <v/>
      </c>
      <c r="Q3790" s="26">
        <f>IF(A3790="","",IF(A3790="عهدة",IF(N(F3790)=0,"⚠ أدخل قيمة العهدة",IF(P3790&lt;0,"⛔ عجز / زيادة مصروفات "&amp;TEXT(-P3790,"#,##0"),IF(COUNTIFS($B$8:$B$5007,B3790,$A$8:$A$5007,"مصروف",$I$8:$I$5007,"&lt;&gt;مرفوض",$K$8:$K$5007,"&lt;&gt;نعم")&gt;0,"⚠ "&amp;COUNTIFS($B$8:$B$5007,B3790,$A$8:$A$5007,"مصروف",$I$8:$I$5007,"&lt;&gt;مرفوض",$K$8:$K$5007,"&lt;&gt;نعم")&amp;" مصروف غير مسوى",IF(L3790="تمت التسوية",IF(P3790=0,"✔ متوازنة وتمت التسوية","✔ تمت التسوية – متبقي "&amp;TEXT(P3790,"#,##0")),IF(P3790&gt;0,"متبقي "&amp;TEXT(P3790,"#,##0"),"✔ متوازنة"))))),IF(R3790=0,"⚠ أضف سطر عهدة أولًا",IF(OR(C3790="",N(G3790)=0),"⚠ أكمل التاريخ والقيمة",IF(S3790="","⚠ التاريخ خارج السنة المالية",IF(H3790="","⚠ اختر بند الموازنة",IF(I3790="مرفوض","✖ مرفوض من المدير",IF(I3790&lt;&gt;"موافق","⏳ بانتظار موافقة المدير",IF(K3790&lt;&gt;"نعم","⚠ غير مسوى مع الحسابات","✔ معتمد ومسوى")))))))))</f>
        <v/>
      </c>
      <c r="R3790">
        <f>N(R3789)+IF(A3790="عهدة",1,0)</f>
        <v/>
      </c>
      <c r="S3790">
        <f>IF(C3790="","",IF(AND(C3790&gt;=DATE(2026,9,1),C3790&lt;=DATE(2027,8,31)),(YEAR(C3790)-2026)*12+MONTH(C3790)-8,""))</f>
        <v/>
      </c>
      <c r="T3790">
        <f>IF(AND(A3790="مصروف",R3790&gt;0,I3790="موافق",S3790&lt;&gt;"",H3790&lt;&gt;""),N(G3790),0)</f>
        <v/>
      </c>
    </row>
    <row r="3791">
      <c r="A3791" s="19" t="n"/>
      <c r="B3791" s="20">
        <f>IF(A3791="","",IF(R3791=0,"⚠ أضف سطر عهدة أولًا","BDR-"&amp;TEXT(R3791,"000")))</f>
        <v/>
      </c>
      <c r="C3791" s="21" t="n"/>
      <c r="D3791" s="20">
        <f>IF(C3791="","",IF(S3791="","خارج السنة المالية",INDEX(القوائم!$D$2:$D$13,S3791)))</f>
        <v/>
      </c>
      <c r="E3791" s="22" t="n"/>
      <c r="F3791" s="23" t="n"/>
      <c r="G3791" s="23" t="n"/>
      <c r="H3791" s="22" t="n"/>
      <c r="I3791" s="19" t="n"/>
      <c r="J3791" s="21" t="n"/>
      <c r="K3791" s="19" t="n"/>
      <c r="L3791" s="19" t="n"/>
      <c r="M3791" s="21" t="n"/>
      <c r="N3791" s="22" t="n"/>
      <c r="O3791" s="24">
        <f>IF(A3791&lt;&gt;"عهدة","",SUMIFS($G$8:$G$5007,$B$8:$B$5007,B3791,$A$8:$A$5007,"مصروف",$I$8:$I$5007,"&lt;&gt;مرفوض"))</f>
        <v/>
      </c>
      <c r="P3791" s="25">
        <f>IF(A3791&lt;&gt;"عهدة","",N(F3791)-O3791)</f>
        <v/>
      </c>
      <c r="Q3791" s="26">
        <f>IF(A3791="","",IF(A3791="عهدة",IF(N(F3791)=0,"⚠ أدخل قيمة العهدة",IF(P3791&lt;0,"⛔ عجز / زيادة مصروفات "&amp;TEXT(-P3791,"#,##0"),IF(COUNTIFS($B$8:$B$5007,B3791,$A$8:$A$5007,"مصروف",$I$8:$I$5007,"&lt;&gt;مرفوض",$K$8:$K$5007,"&lt;&gt;نعم")&gt;0,"⚠ "&amp;COUNTIFS($B$8:$B$5007,B3791,$A$8:$A$5007,"مصروف",$I$8:$I$5007,"&lt;&gt;مرفوض",$K$8:$K$5007,"&lt;&gt;نعم")&amp;" مصروف غير مسوى",IF(L3791="تمت التسوية",IF(P3791=0,"✔ متوازنة وتمت التسوية","✔ تمت التسوية – متبقي "&amp;TEXT(P3791,"#,##0")),IF(P3791&gt;0,"متبقي "&amp;TEXT(P3791,"#,##0"),"✔ متوازنة"))))),IF(R3791=0,"⚠ أضف سطر عهدة أولًا",IF(OR(C3791="",N(G3791)=0),"⚠ أكمل التاريخ والقيمة",IF(S3791="","⚠ التاريخ خارج السنة المالية",IF(H3791="","⚠ اختر بند الموازنة",IF(I3791="مرفوض","✖ مرفوض من المدير",IF(I3791&lt;&gt;"موافق","⏳ بانتظار موافقة المدير",IF(K3791&lt;&gt;"نعم","⚠ غير مسوى مع الحسابات","✔ معتمد ومسوى")))))))))</f>
        <v/>
      </c>
      <c r="R3791">
        <f>N(R3790)+IF(A3791="عهدة",1,0)</f>
        <v/>
      </c>
      <c r="S3791">
        <f>IF(C3791="","",IF(AND(C3791&gt;=DATE(2026,9,1),C3791&lt;=DATE(2027,8,31)),(YEAR(C3791)-2026)*12+MONTH(C3791)-8,""))</f>
        <v/>
      </c>
      <c r="T3791">
        <f>IF(AND(A3791="مصروف",R3791&gt;0,I3791="موافق",S3791&lt;&gt;"",H3791&lt;&gt;""),N(G3791),0)</f>
        <v/>
      </c>
    </row>
    <row r="3792">
      <c r="A3792" s="19" t="n"/>
      <c r="B3792" s="20">
        <f>IF(A3792="","",IF(R3792=0,"⚠ أضف سطر عهدة أولًا","BDR-"&amp;TEXT(R3792,"000")))</f>
        <v/>
      </c>
      <c r="C3792" s="21" t="n"/>
      <c r="D3792" s="20">
        <f>IF(C3792="","",IF(S3792="","خارج السنة المالية",INDEX(القوائم!$D$2:$D$13,S3792)))</f>
        <v/>
      </c>
      <c r="E3792" s="22" t="n"/>
      <c r="F3792" s="23" t="n"/>
      <c r="G3792" s="23" t="n"/>
      <c r="H3792" s="22" t="n"/>
      <c r="I3792" s="19" t="n"/>
      <c r="J3792" s="21" t="n"/>
      <c r="K3792" s="19" t="n"/>
      <c r="L3792" s="19" t="n"/>
      <c r="M3792" s="21" t="n"/>
      <c r="N3792" s="22" t="n"/>
      <c r="O3792" s="24">
        <f>IF(A3792&lt;&gt;"عهدة","",SUMIFS($G$8:$G$5007,$B$8:$B$5007,B3792,$A$8:$A$5007,"مصروف",$I$8:$I$5007,"&lt;&gt;مرفوض"))</f>
        <v/>
      </c>
      <c r="P3792" s="25">
        <f>IF(A3792&lt;&gt;"عهدة","",N(F3792)-O3792)</f>
        <v/>
      </c>
      <c r="Q3792" s="26">
        <f>IF(A3792="","",IF(A3792="عهدة",IF(N(F3792)=0,"⚠ أدخل قيمة العهدة",IF(P3792&lt;0,"⛔ عجز / زيادة مصروفات "&amp;TEXT(-P3792,"#,##0"),IF(COUNTIFS($B$8:$B$5007,B3792,$A$8:$A$5007,"مصروف",$I$8:$I$5007,"&lt;&gt;مرفوض",$K$8:$K$5007,"&lt;&gt;نعم")&gt;0,"⚠ "&amp;COUNTIFS($B$8:$B$5007,B3792,$A$8:$A$5007,"مصروف",$I$8:$I$5007,"&lt;&gt;مرفوض",$K$8:$K$5007,"&lt;&gt;نعم")&amp;" مصروف غير مسوى",IF(L3792="تمت التسوية",IF(P3792=0,"✔ متوازنة وتمت التسوية","✔ تمت التسوية – متبقي "&amp;TEXT(P3792,"#,##0")),IF(P3792&gt;0,"متبقي "&amp;TEXT(P3792,"#,##0"),"✔ متوازنة"))))),IF(R3792=0,"⚠ أضف سطر عهدة أولًا",IF(OR(C3792="",N(G3792)=0),"⚠ أكمل التاريخ والقيمة",IF(S3792="","⚠ التاريخ خارج السنة المالية",IF(H3792="","⚠ اختر بند الموازنة",IF(I3792="مرفوض","✖ مرفوض من المدير",IF(I3792&lt;&gt;"موافق","⏳ بانتظار موافقة المدير",IF(K3792&lt;&gt;"نعم","⚠ غير مسوى مع الحسابات","✔ معتمد ومسوى")))))))))</f>
        <v/>
      </c>
      <c r="R3792">
        <f>N(R3791)+IF(A3792="عهدة",1,0)</f>
        <v/>
      </c>
      <c r="S3792">
        <f>IF(C3792="","",IF(AND(C3792&gt;=DATE(2026,9,1),C3792&lt;=DATE(2027,8,31)),(YEAR(C3792)-2026)*12+MONTH(C3792)-8,""))</f>
        <v/>
      </c>
      <c r="T3792">
        <f>IF(AND(A3792="مصروف",R3792&gt;0,I3792="موافق",S3792&lt;&gt;"",H3792&lt;&gt;""),N(G3792),0)</f>
        <v/>
      </c>
    </row>
    <row r="3793">
      <c r="A3793" s="19" t="n"/>
      <c r="B3793" s="20">
        <f>IF(A3793="","",IF(R3793=0,"⚠ أضف سطر عهدة أولًا","BDR-"&amp;TEXT(R3793,"000")))</f>
        <v/>
      </c>
      <c r="C3793" s="21" t="n"/>
      <c r="D3793" s="20">
        <f>IF(C3793="","",IF(S3793="","خارج السنة المالية",INDEX(القوائم!$D$2:$D$13,S3793)))</f>
        <v/>
      </c>
      <c r="E3793" s="22" t="n"/>
      <c r="F3793" s="23" t="n"/>
      <c r="G3793" s="23" t="n"/>
      <c r="H3793" s="22" t="n"/>
      <c r="I3793" s="19" t="n"/>
      <c r="J3793" s="21" t="n"/>
      <c r="K3793" s="19" t="n"/>
      <c r="L3793" s="19" t="n"/>
      <c r="M3793" s="21" t="n"/>
      <c r="N3793" s="22" t="n"/>
      <c r="O3793" s="24">
        <f>IF(A3793&lt;&gt;"عهدة","",SUMIFS($G$8:$G$5007,$B$8:$B$5007,B3793,$A$8:$A$5007,"مصروف",$I$8:$I$5007,"&lt;&gt;مرفوض"))</f>
        <v/>
      </c>
      <c r="P3793" s="25">
        <f>IF(A3793&lt;&gt;"عهدة","",N(F3793)-O3793)</f>
        <v/>
      </c>
      <c r="Q3793" s="26">
        <f>IF(A3793="","",IF(A3793="عهدة",IF(N(F3793)=0,"⚠ أدخل قيمة العهدة",IF(P3793&lt;0,"⛔ عجز / زيادة مصروفات "&amp;TEXT(-P3793,"#,##0"),IF(COUNTIFS($B$8:$B$5007,B3793,$A$8:$A$5007,"مصروف",$I$8:$I$5007,"&lt;&gt;مرفوض",$K$8:$K$5007,"&lt;&gt;نعم")&gt;0,"⚠ "&amp;COUNTIFS($B$8:$B$5007,B3793,$A$8:$A$5007,"مصروف",$I$8:$I$5007,"&lt;&gt;مرفوض",$K$8:$K$5007,"&lt;&gt;نعم")&amp;" مصروف غير مسوى",IF(L3793="تمت التسوية",IF(P3793=0,"✔ متوازنة وتمت التسوية","✔ تمت التسوية – متبقي "&amp;TEXT(P3793,"#,##0")),IF(P3793&gt;0,"متبقي "&amp;TEXT(P3793,"#,##0"),"✔ متوازنة"))))),IF(R3793=0,"⚠ أضف سطر عهدة أولًا",IF(OR(C3793="",N(G3793)=0),"⚠ أكمل التاريخ والقيمة",IF(S3793="","⚠ التاريخ خارج السنة المالية",IF(H3793="","⚠ اختر بند الموازنة",IF(I3793="مرفوض","✖ مرفوض من المدير",IF(I3793&lt;&gt;"موافق","⏳ بانتظار موافقة المدير",IF(K3793&lt;&gt;"نعم","⚠ غير مسوى مع الحسابات","✔ معتمد ومسوى")))))))))</f>
        <v/>
      </c>
      <c r="R3793">
        <f>N(R3792)+IF(A3793="عهدة",1,0)</f>
        <v/>
      </c>
      <c r="S3793">
        <f>IF(C3793="","",IF(AND(C3793&gt;=DATE(2026,9,1),C3793&lt;=DATE(2027,8,31)),(YEAR(C3793)-2026)*12+MONTH(C3793)-8,""))</f>
        <v/>
      </c>
      <c r="T3793">
        <f>IF(AND(A3793="مصروف",R3793&gt;0,I3793="موافق",S3793&lt;&gt;"",H3793&lt;&gt;""),N(G3793),0)</f>
        <v/>
      </c>
    </row>
    <row r="3794">
      <c r="A3794" s="19" t="n"/>
      <c r="B3794" s="20">
        <f>IF(A3794="","",IF(R3794=0,"⚠ أضف سطر عهدة أولًا","BDR-"&amp;TEXT(R3794,"000")))</f>
        <v/>
      </c>
      <c r="C3794" s="21" t="n"/>
      <c r="D3794" s="20">
        <f>IF(C3794="","",IF(S3794="","خارج السنة المالية",INDEX(القوائم!$D$2:$D$13,S3794)))</f>
        <v/>
      </c>
      <c r="E3794" s="22" t="n"/>
      <c r="F3794" s="23" t="n"/>
      <c r="G3794" s="23" t="n"/>
      <c r="H3794" s="22" t="n"/>
      <c r="I3794" s="19" t="n"/>
      <c r="J3794" s="21" t="n"/>
      <c r="K3794" s="19" t="n"/>
      <c r="L3794" s="19" t="n"/>
      <c r="M3794" s="21" t="n"/>
      <c r="N3794" s="22" t="n"/>
      <c r="O3794" s="24">
        <f>IF(A3794&lt;&gt;"عهدة","",SUMIFS($G$8:$G$5007,$B$8:$B$5007,B3794,$A$8:$A$5007,"مصروف",$I$8:$I$5007,"&lt;&gt;مرفوض"))</f>
        <v/>
      </c>
      <c r="P3794" s="25">
        <f>IF(A3794&lt;&gt;"عهدة","",N(F3794)-O3794)</f>
        <v/>
      </c>
      <c r="Q3794" s="26">
        <f>IF(A3794="","",IF(A3794="عهدة",IF(N(F3794)=0,"⚠ أدخل قيمة العهدة",IF(P3794&lt;0,"⛔ عجز / زيادة مصروفات "&amp;TEXT(-P3794,"#,##0"),IF(COUNTIFS($B$8:$B$5007,B3794,$A$8:$A$5007,"مصروف",$I$8:$I$5007,"&lt;&gt;مرفوض",$K$8:$K$5007,"&lt;&gt;نعم")&gt;0,"⚠ "&amp;COUNTIFS($B$8:$B$5007,B3794,$A$8:$A$5007,"مصروف",$I$8:$I$5007,"&lt;&gt;مرفوض",$K$8:$K$5007,"&lt;&gt;نعم")&amp;" مصروف غير مسوى",IF(L3794="تمت التسوية",IF(P3794=0,"✔ متوازنة وتمت التسوية","✔ تمت التسوية – متبقي "&amp;TEXT(P3794,"#,##0")),IF(P3794&gt;0,"متبقي "&amp;TEXT(P3794,"#,##0"),"✔ متوازنة"))))),IF(R3794=0,"⚠ أضف سطر عهدة أولًا",IF(OR(C3794="",N(G3794)=0),"⚠ أكمل التاريخ والقيمة",IF(S3794="","⚠ التاريخ خارج السنة المالية",IF(H3794="","⚠ اختر بند الموازنة",IF(I3794="مرفوض","✖ مرفوض من المدير",IF(I3794&lt;&gt;"موافق","⏳ بانتظار موافقة المدير",IF(K3794&lt;&gt;"نعم","⚠ غير مسوى مع الحسابات","✔ معتمد ومسوى")))))))))</f>
        <v/>
      </c>
      <c r="R3794">
        <f>N(R3793)+IF(A3794="عهدة",1,0)</f>
        <v/>
      </c>
      <c r="S3794">
        <f>IF(C3794="","",IF(AND(C3794&gt;=DATE(2026,9,1),C3794&lt;=DATE(2027,8,31)),(YEAR(C3794)-2026)*12+MONTH(C3794)-8,""))</f>
        <v/>
      </c>
      <c r="T3794">
        <f>IF(AND(A3794="مصروف",R3794&gt;0,I3794="موافق",S3794&lt;&gt;"",H3794&lt;&gt;""),N(G3794),0)</f>
        <v/>
      </c>
    </row>
    <row r="3795">
      <c r="A3795" s="19" t="n"/>
      <c r="B3795" s="20">
        <f>IF(A3795="","",IF(R3795=0,"⚠ أضف سطر عهدة أولًا","BDR-"&amp;TEXT(R3795,"000")))</f>
        <v/>
      </c>
      <c r="C3795" s="21" t="n"/>
      <c r="D3795" s="20">
        <f>IF(C3795="","",IF(S3795="","خارج السنة المالية",INDEX(القوائم!$D$2:$D$13,S3795)))</f>
        <v/>
      </c>
      <c r="E3795" s="22" t="n"/>
      <c r="F3795" s="23" t="n"/>
      <c r="G3795" s="23" t="n"/>
      <c r="H3795" s="22" t="n"/>
      <c r="I3795" s="19" t="n"/>
      <c r="J3795" s="21" t="n"/>
      <c r="K3795" s="19" t="n"/>
      <c r="L3795" s="19" t="n"/>
      <c r="M3795" s="21" t="n"/>
      <c r="N3795" s="22" t="n"/>
      <c r="O3795" s="24">
        <f>IF(A3795&lt;&gt;"عهدة","",SUMIFS($G$8:$G$5007,$B$8:$B$5007,B3795,$A$8:$A$5007,"مصروف",$I$8:$I$5007,"&lt;&gt;مرفوض"))</f>
        <v/>
      </c>
      <c r="P3795" s="25">
        <f>IF(A3795&lt;&gt;"عهدة","",N(F3795)-O3795)</f>
        <v/>
      </c>
      <c r="Q3795" s="26">
        <f>IF(A3795="","",IF(A3795="عهدة",IF(N(F3795)=0,"⚠ أدخل قيمة العهدة",IF(P3795&lt;0,"⛔ عجز / زيادة مصروفات "&amp;TEXT(-P3795,"#,##0"),IF(COUNTIFS($B$8:$B$5007,B3795,$A$8:$A$5007,"مصروف",$I$8:$I$5007,"&lt;&gt;مرفوض",$K$8:$K$5007,"&lt;&gt;نعم")&gt;0,"⚠ "&amp;COUNTIFS($B$8:$B$5007,B3795,$A$8:$A$5007,"مصروف",$I$8:$I$5007,"&lt;&gt;مرفوض",$K$8:$K$5007,"&lt;&gt;نعم")&amp;" مصروف غير مسوى",IF(L3795="تمت التسوية",IF(P3795=0,"✔ متوازنة وتمت التسوية","✔ تمت التسوية – متبقي "&amp;TEXT(P3795,"#,##0")),IF(P3795&gt;0,"متبقي "&amp;TEXT(P3795,"#,##0"),"✔ متوازنة"))))),IF(R3795=0,"⚠ أضف سطر عهدة أولًا",IF(OR(C3795="",N(G3795)=0),"⚠ أكمل التاريخ والقيمة",IF(S3795="","⚠ التاريخ خارج السنة المالية",IF(H3795="","⚠ اختر بند الموازنة",IF(I3795="مرفوض","✖ مرفوض من المدير",IF(I3795&lt;&gt;"موافق","⏳ بانتظار موافقة المدير",IF(K3795&lt;&gt;"نعم","⚠ غير مسوى مع الحسابات","✔ معتمد ومسوى")))))))))</f>
        <v/>
      </c>
      <c r="R3795">
        <f>N(R3794)+IF(A3795="عهدة",1,0)</f>
        <v/>
      </c>
      <c r="S3795">
        <f>IF(C3795="","",IF(AND(C3795&gt;=DATE(2026,9,1),C3795&lt;=DATE(2027,8,31)),(YEAR(C3795)-2026)*12+MONTH(C3795)-8,""))</f>
        <v/>
      </c>
      <c r="T3795">
        <f>IF(AND(A3795="مصروف",R3795&gt;0,I3795="موافق",S3795&lt;&gt;"",H3795&lt;&gt;""),N(G3795),0)</f>
        <v/>
      </c>
    </row>
    <row r="3796">
      <c r="A3796" s="19" t="n"/>
      <c r="B3796" s="20">
        <f>IF(A3796="","",IF(R3796=0,"⚠ أضف سطر عهدة أولًا","BDR-"&amp;TEXT(R3796,"000")))</f>
        <v/>
      </c>
      <c r="C3796" s="21" t="n"/>
      <c r="D3796" s="20">
        <f>IF(C3796="","",IF(S3796="","خارج السنة المالية",INDEX(القوائم!$D$2:$D$13,S3796)))</f>
        <v/>
      </c>
      <c r="E3796" s="22" t="n"/>
      <c r="F3796" s="23" t="n"/>
      <c r="G3796" s="23" t="n"/>
      <c r="H3796" s="22" t="n"/>
      <c r="I3796" s="19" t="n"/>
      <c r="J3796" s="21" t="n"/>
      <c r="K3796" s="19" t="n"/>
      <c r="L3796" s="19" t="n"/>
      <c r="M3796" s="21" t="n"/>
      <c r="N3796" s="22" t="n"/>
      <c r="O3796" s="24">
        <f>IF(A3796&lt;&gt;"عهدة","",SUMIFS($G$8:$G$5007,$B$8:$B$5007,B3796,$A$8:$A$5007,"مصروف",$I$8:$I$5007,"&lt;&gt;مرفوض"))</f>
        <v/>
      </c>
      <c r="P3796" s="25">
        <f>IF(A3796&lt;&gt;"عهدة","",N(F3796)-O3796)</f>
        <v/>
      </c>
      <c r="Q3796" s="26">
        <f>IF(A3796="","",IF(A3796="عهدة",IF(N(F3796)=0,"⚠ أدخل قيمة العهدة",IF(P3796&lt;0,"⛔ عجز / زيادة مصروفات "&amp;TEXT(-P3796,"#,##0"),IF(COUNTIFS($B$8:$B$5007,B3796,$A$8:$A$5007,"مصروف",$I$8:$I$5007,"&lt;&gt;مرفوض",$K$8:$K$5007,"&lt;&gt;نعم")&gt;0,"⚠ "&amp;COUNTIFS($B$8:$B$5007,B3796,$A$8:$A$5007,"مصروف",$I$8:$I$5007,"&lt;&gt;مرفوض",$K$8:$K$5007,"&lt;&gt;نعم")&amp;" مصروف غير مسوى",IF(L3796="تمت التسوية",IF(P3796=0,"✔ متوازنة وتمت التسوية","✔ تمت التسوية – متبقي "&amp;TEXT(P3796,"#,##0")),IF(P3796&gt;0,"متبقي "&amp;TEXT(P3796,"#,##0"),"✔ متوازنة"))))),IF(R3796=0,"⚠ أضف سطر عهدة أولًا",IF(OR(C3796="",N(G3796)=0),"⚠ أكمل التاريخ والقيمة",IF(S3796="","⚠ التاريخ خارج السنة المالية",IF(H3796="","⚠ اختر بند الموازنة",IF(I3796="مرفوض","✖ مرفوض من المدير",IF(I3796&lt;&gt;"موافق","⏳ بانتظار موافقة المدير",IF(K3796&lt;&gt;"نعم","⚠ غير مسوى مع الحسابات","✔ معتمد ومسوى")))))))))</f>
        <v/>
      </c>
      <c r="R3796">
        <f>N(R3795)+IF(A3796="عهدة",1,0)</f>
        <v/>
      </c>
      <c r="S3796">
        <f>IF(C3796="","",IF(AND(C3796&gt;=DATE(2026,9,1),C3796&lt;=DATE(2027,8,31)),(YEAR(C3796)-2026)*12+MONTH(C3796)-8,""))</f>
        <v/>
      </c>
      <c r="T3796">
        <f>IF(AND(A3796="مصروف",R3796&gt;0,I3796="موافق",S3796&lt;&gt;"",H3796&lt;&gt;""),N(G3796),0)</f>
        <v/>
      </c>
    </row>
    <row r="3797">
      <c r="A3797" s="19" t="n"/>
      <c r="B3797" s="20">
        <f>IF(A3797="","",IF(R3797=0,"⚠ أضف سطر عهدة أولًا","BDR-"&amp;TEXT(R3797,"000")))</f>
        <v/>
      </c>
      <c r="C3797" s="21" t="n"/>
      <c r="D3797" s="20">
        <f>IF(C3797="","",IF(S3797="","خارج السنة المالية",INDEX(القوائم!$D$2:$D$13,S3797)))</f>
        <v/>
      </c>
      <c r="E3797" s="22" t="n"/>
      <c r="F3797" s="23" t="n"/>
      <c r="G3797" s="23" t="n"/>
      <c r="H3797" s="22" t="n"/>
      <c r="I3797" s="19" t="n"/>
      <c r="J3797" s="21" t="n"/>
      <c r="K3797" s="19" t="n"/>
      <c r="L3797" s="19" t="n"/>
      <c r="M3797" s="21" t="n"/>
      <c r="N3797" s="22" t="n"/>
      <c r="O3797" s="24">
        <f>IF(A3797&lt;&gt;"عهدة","",SUMIFS($G$8:$G$5007,$B$8:$B$5007,B3797,$A$8:$A$5007,"مصروف",$I$8:$I$5007,"&lt;&gt;مرفوض"))</f>
        <v/>
      </c>
      <c r="P3797" s="25">
        <f>IF(A3797&lt;&gt;"عهدة","",N(F3797)-O3797)</f>
        <v/>
      </c>
      <c r="Q3797" s="26">
        <f>IF(A3797="","",IF(A3797="عهدة",IF(N(F3797)=0,"⚠ أدخل قيمة العهدة",IF(P3797&lt;0,"⛔ عجز / زيادة مصروفات "&amp;TEXT(-P3797,"#,##0"),IF(COUNTIFS($B$8:$B$5007,B3797,$A$8:$A$5007,"مصروف",$I$8:$I$5007,"&lt;&gt;مرفوض",$K$8:$K$5007,"&lt;&gt;نعم")&gt;0,"⚠ "&amp;COUNTIFS($B$8:$B$5007,B3797,$A$8:$A$5007,"مصروف",$I$8:$I$5007,"&lt;&gt;مرفوض",$K$8:$K$5007,"&lt;&gt;نعم")&amp;" مصروف غير مسوى",IF(L3797="تمت التسوية",IF(P3797=0,"✔ متوازنة وتمت التسوية","✔ تمت التسوية – متبقي "&amp;TEXT(P3797,"#,##0")),IF(P3797&gt;0,"متبقي "&amp;TEXT(P3797,"#,##0"),"✔ متوازنة"))))),IF(R3797=0,"⚠ أضف سطر عهدة أولًا",IF(OR(C3797="",N(G3797)=0),"⚠ أكمل التاريخ والقيمة",IF(S3797="","⚠ التاريخ خارج السنة المالية",IF(H3797="","⚠ اختر بند الموازنة",IF(I3797="مرفوض","✖ مرفوض من المدير",IF(I3797&lt;&gt;"موافق","⏳ بانتظار موافقة المدير",IF(K3797&lt;&gt;"نعم","⚠ غير مسوى مع الحسابات","✔ معتمد ومسوى")))))))))</f>
        <v/>
      </c>
      <c r="R3797">
        <f>N(R3796)+IF(A3797="عهدة",1,0)</f>
        <v/>
      </c>
      <c r="S3797">
        <f>IF(C3797="","",IF(AND(C3797&gt;=DATE(2026,9,1),C3797&lt;=DATE(2027,8,31)),(YEAR(C3797)-2026)*12+MONTH(C3797)-8,""))</f>
        <v/>
      </c>
      <c r="T3797">
        <f>IF(AND(A3797="مصروف",R3797&gt;0,I3797="موافق",S3797&lt;&gt;"",H3797&lt;&gt;""),N(G3797),0)</f>
        <v/>
      </c>
    </row>
    <row r="3798">
      <c r="A3798" s="19" t="n"/>
      <c r="B3798" s="20">
        <f>IF(A3798="","",IF(R3798=0,"⚠ أضف سطر عهدة أولًا","BDR-"&amp;TEXT(R3798,"000")))</f>
        <v/>
      </c>
      <c r="C3798" s="21" t="n"/>
      <c r="D3798" s="20">
        <f>IF(C3798="","",IF(S3798="","خارج السنة المالية",INDEX(القوائم!$D$2:$D$13,S3798)))</f>
        <v/>
      </c>
      <c r="E3798" s="22" t="n"/>
      <c r="F3798" s="23" t="n"/>
      <c r="G3798" s="23" t="n"/>
      <c r="H3798" s="22" t="n"/>
      <c r="I3798" s="19" t="n"/>
      <c r="J3798" s="21" t="n"/>
      <c r="K3798" s="19" t="n"/>
      <c r="L3798" s="19" t="n"/>
      <c r="M3798" s="21" t="n"/>
      <c r="N3798" s="22" t="n"/>
      <c r="O3798" s="24">
        <f>IF(A3798&lt;&gt;"عهدة","",SUMIFS($G$8:$G$5007,$B$8:$B$5007,B3798,$A$8:$A$5007,"مصروف",$I$8:$I$5007,"&lt;&gt;مرفوض"))</f>
        <v/>
      </c>
      <c r="P3798" s="25">
        <f>IF(A3798&lt;&gt;"عهدة","",N(F3798)-O3798)</f>
        <v/>
      </c>
      <c r="Q3798" s="26">
        <f>IF(A3798="","",IF(A3798="عهدة",IF(N(F3798)=0,"⚠ أدخل قيمة العهدة",IF(P3798&lt;0,"⛔ عجز / زيادة مصروفات "&amp;TEXT(-P3798,"#,##0"),IF(COUNTIFS($B$8:$B$5007,B3798,$A$8:$A$5007,"مصروف",$I$8:$I$5007,"&lt;&gt;مرفوض",$K$8:$K$5007,"&lt;&gt;نعم")&gt;0,"⚠ "&amp;COUNTIFS($B$8:$B$5007,B3798,$A$8:$A$5007,"مصروف",$I$8:$I$5007,"&lt;&gt;مرفوض",$K$8:$K$5007,"&lt;&gt;نعم")&amp;" مصروف غير مسوى",IF(L3798="تمت التسوية",IF(P3798=0,"✔ متوازنة وتمت التسوية","✔ تمت التسوية – متبقي "&amp;TEXT(P3798,"#,##0")),IF(P3798&gt;0,"متبقي "&amp;TEXT(P3798,"#,##0"),"✔ متوازنة"))))),IF(R3798=0,"⚠ أضف سطر عهدة أولًا",IF(OR(C3798="",N(G3798)=0),"⚠ أكمل التاريخ والقيمة",IF(S3798="","⚠ التاريخ خارج السنة المالية",IF(H3798="","⚠ اختر بند الموازنة",IF(I3798="مرفوض","✖ مرفوض من المدير",IF(I3798&lt;&gt;"موافق","⏳ بانتظار موافقة المدير",IF(K3798&lt;&gt;"نعم","⚠ غير مسوى مع الحسابات","✔ معتمد ومسوى")))))))))</f>
        <v/>
      </c>
      <c r="R3798">
        <f>N(R3797)+IF(A3798="عهدة",1,0)</f>
        <v/>
      </c>
      <c r="S3798">
        <f>IF(C3798="","",IF(AND(C3798&gt;=DATE(2026,9,1),C3798&lt;=DATE(2027,8,31)),(YEAR(C3798)-2026)*12+MONTH(C3798)-8,""))</f>
        <v/>
      </c>
      <c r="T3798">
        <f>IF(AND(A3798="مصروف",R3798&gt;0,I3798="موافق",S3798&lt;&gt;"",H3798&lt;&gt;""),N(G3798),0)</f>
        <v/>
      </c>
    </row>
    <row r="3799">
      <c r="A3799" s="19" t="n"/>
      <c r="B3799" s="20">
        <f>IF(A3799="","",IF(R3799=0,"⚠ أضف سطر عهدة أولًا","BDR-"&amp;TEXT(R3799,"000")))</f>
        <v/>
      </c>
      <c r="C3799" s="21" t="n"/>
      <c r="D3799" s="20">
        <f>IF(C3799="","",IF(S3799="","خارج السنة المالية",INDEX(القوائم!$D$2:$D$13,S3799)))</f>
        <v/>
      </c>
      <c r="E3799" s="22" t="n"/>
      <c r="F3799" s="23" t="n"/>
      <c r="G3799" s="23" t="n"/>
      <c r="H3799" s="22" t="n"/>
      <c r="I3799" s="19" t="n"/>
      <c r="J3799" s="21" t="n"/>
      <c r="K3799" s="19" t="n"/>
      <c r="L3799" s="19" t="n"/>
      <c r="M3799" s="21" t="n"/>
      <c r="N3799" s="22" t="n"/>
      <c r="O3799" s="24">
        <f>IF(A3799&lt;&gt;"عهدة","",SUMIFS($G$8:$G$5007,$B$8:$B$5007,B3799,$A$8:$A$5007,"مصروف",$I$8:$I$5007,"&lt;&gt;مرفوض"))</f>
        <v/>
      </c>
      <c r="P3799" s="25">
        <f>IF(A3799&lt;&gt;"عهدة","",N(F3799)-O3799)</f>
        <v/>
      </c>
      <c r="Q3799" s="26">
        <f>IF(A3799="","",IF(A3799="عهدة",IF(N(F3799)=0,"⚠ أدخل قيمة العهدة",IF(P3799&lt;0,"⛔ عجز / زيادة مصروفات "&amp;TEXT(-P3799,"#,##0"),IF(COUNTIFS($B$8:$B$5007,B3799,$A$8:$A$5007,"مصروف",$I$8:$I$5007,"&lt;&gt;مرفوض",$K$8:$K$5007,"&lt;&gt;نعم")&gt;0,"⚠ "&amp;COUNTIFS($B$8:$B$5007,B3799,$A$8:$A$5007,"مصروف",$I$8:$I$5007,"&lt;&gt;مرفوض",$K$8:$K$5007,"&lt;&gt;نعم")&amp;" مصروف غير مسوى",IF(L3799="تمت التسوية",IF(P3799=0,"✔ متوازنة وتمت التسوية","✔ تمت التسوية – متبقي "&amp;TEXT(P3799,"#,##0")),IF(P3799&gt;0,"متبقي "&amp;TEXT(P3799,"#,##0"),"✔ متوازنة"))))),IF(R3799=0,"⚠ أضف سطر عهدة أولًا",IF(OR(C3799="",N(G3799)=0),"⚠ أكمل التاريخ والقيمة",IF(S3799="","⚠ التاريخ خارج السنة المالية",IF(H3799="","⚠ اختر بند الموازنة",IF(I3799="مرفوض","✖ مرفوض من المدير",IF(I3799&lt;&gt;"موافق","⏳ بانتظار موافقة المدير",IF(K3799&lt;&gt;"نعم","⚠ غير مسوى مع الحسابات","✔ معتمد ومسوى")))))))))</f>
        <v/>
      </c>
      <c r="R3799">
        <f>N(R3798)+IF(A3799="عهدة",1,0)</f>
        <v/>
      </c>
      <c r="S3799">
        <f>IF(C3799="","",IF(AND(C3799&gt;=DATE(2026,9,1),C3799&lt;=DATE(2027,8,31)),(YEAR(C3799)-2026)*12+MONTH(C3799)-8,""))</f>
        <v/>
      </c>
      <c r="T3799">
        <f>IF(AND(A3799="مصروف",R3799&gt;0,I3799="موافق",S3799&lt;&gt;"",H3799&lt;&gt;""),N(G3799),0)</f>
        <v/>
      </c>
    </row>
    <row r="3800">
      <c r="A3800" s="19" t="n"/>
      <c r="B3800" s="20">
        <f>IF(A3800="","",IF(R3800=0,"⚠ أضف سطر عهدة أولًا","BDR-"&amp;TEXT(R3800,"000")))</f>
        <v/>
      </c>
      <c r="C3800" s="21" t="n"/>
      <c r="D3800" s="20">
        <f>IF(C3800="","",IF(S3800="","خارج السنة المالية",INDEX(القوائم!$D$2:$D$13,S3800)))</f>
        <v/>
      </c>
      <c r="E3800" s="22" t="n"/>
      <c r="F3800" s="23" t="n"/>
      <c r="G3800" s="23" t="n"/>
      <c r="H3800" s="22" t="n"/>
      <c r="I3800" s="19" t="n"/>
      <c r="J3800" s="21" t="n"/>
      <c r="K3800" s="19" t="n"/>
      <c r="L3800" s="19" t="n"/>
      <c r="M3800" s="21" t="n"/>
      <c r="N3800" s="22" t="n"/>
      <c r="O3800" s="24">
        <f>IF(A3800&lt;&gt;"عهدة","",SUMIFS($G$8:$G$5007,$B$8:$B$5007,B3800,$A$8:$A$5007,"مصروف",$I$8:$I$5007,"&lt;&gt;مرفوض"))</f>
        <v/>
      </c>
      <c r="P3800" s="25">
        <f>IF(A3800&lt;&gt;"عهدة","",N(F3800)-O3800)</f>
        <v/>
      </c>
      <c r="Q3800" s="26">
        <f>IF(A3800="","",IF(A3800="عهدة",IF(N(F3800)=0,"⚠ أدخل قيمة العهدة",IF(P3800&lt;0,"⛔ عجز / زيادة مصروفات "&amp;TEXT(-P3800,"#,##0"),IF(COUNTIFS($B$8:$B$5007,B3800,$A$8:$A$5007,"مصروف",$I$8:$I$5007,"&lt;&gt;مرفوض",$K$8:$K$5007,"&lt;&gt;نعم")&gt;0,"⚠ "&amp;COUNTIFS($B$8:$B$5007,B3800,$A$8:$A$5007,"مصروف",$I$8:$I$5007,"&lt;&gt;مرفوض",$K$8:$K$5007,"&lt;&gt;نعم")&amp;" مصروف غير مسوى",IF(L3800="تمت التسوية",IF(P3800=0,"✔ متوازنة وتمت التسوية","✔ تمت التسوية – متبقي "&amp;TEXT(P3800,"#,##0")),IF(P3800&gt;0,"متبقي "&amp;TEXT(P3800,"#,##0"),"✔ متوازنة"))))),IF(R3800=0,"⚠ أضف سطر عهدة أولًا",IF(OR(C3800="",N(G3800)=0),"⚠ أكمل التاريخ والقيمة",IF(S3800="","⚠ التاريخ خارج السنة المالية",IF(H3800="","⚠ اختر بند الموازنة",IF(I3800="مرفوض","✖ مرفوض من المدير",IF(I3800&lt;&gt;"موافق","⏳ بانتظار موافقة المدير",IF(K3800&lt;&gt;"نعم","⚠ غير مسوى مع الحسابات","✔ معتمد ومسوى")))))))))</f>
        <v/>
      </c>
      <c r="R3800">
        <f>N(R3799)+IF(A3800="عهدة",1,0)</f>
        <v/>
      </c>
      <c r="S3800">
        <f>IF(C3800="","",IF(AND(C3800&gt;=DATE(2026,9,1),C3800&lt;=DATE(2027,8,31)),(YEAR(C3800)-2026)*12+MONTH(C3800)-8,""))</f>
        <v/>
      </c>
      <c r="T3800">
        <f>IF(AND(A3800="مصروف",R3800&gt;0,I3800="موافق",S3800&lt;&gt;"",H3800&lt;&gt;""),N(G3800),0)</f>
        <v/>
      </c>
    </row>
    <row r="3801">
      <c r="A3801" s="19" t="n"/>
      <c r="B3801" s="20">
        <f>IF(A3801="","",IF(R3801=0,"⚠ أضف سطر عهدة أولًا","BDR-"&amp;TEXT(R3801,"000")))</f>
        <v/>
      </c>
      <c r="C3801" s="21" t="n"/>
      <c r="D3801" s="20">
        <f>IF(C3801="","",IF(S3801="","خارج السنة المالية",INDEX(القوائم!$D$2:$D$13,S3801)))</f>
        <v/>
      </c>
      <c r="E3801" s="22" t="n"/>
      <c r="F3801" s="23" t="n"/>
      <c r="G3801" s="23" t="n"/>
      <c r="H3801" s="22" t="n"/>
      <c r="I3801" s="19" t="n"/>
      <c r="J3801" s="21" t="n"/>
      <c r="K3801" s="19" t="n"/>
      <c r="L3801" s="19" t="n"/>
      <c r="M3801" s="21" t="n"/>
      <c r="N3801" s="22" t="n"/>
      <c r="O3801" s="24">
        <f>IF(A3801&lt;&gt;"عهدة","",SUMIFS($G$8:$G$5007,$B$8:$B$5007,B3801,$A$8:$A$5007,"مصروف",$I$8:$I$5007,"&lt;&gt;مرفوض"))</f>
        <v/>
      </c>
      <c r="P3801" s="25">
        <f>IF(A3801&lt;&gt;"عهدة","",N(F3801)-O3801)</f>
        <v/>
      </c>
      <c r="Q3801" s="26">
        <f>IF(A3801="","",IF(A3801="عهدة",IF(N(F3801)=0,"⚠ أدخل قيمة العهدة",IF(P3801&lt;0,"⛔ عجز / زيادة مصروفات "&amp;TEXT(-P3801,"#,##0"),IF(COUNTIFS($B$8:$B$5007,B3801,$A$8:$A$5007,"مصروف",$I$8:$I$5007,"&lt;&gt;مرفوض",$K$8:$K$5007,"&lt;&gt;نعم")&gt;0,"⚠ "&amp;COUNTIFS($B$8:$B$5007,B3801,$A$8:$A$5007,"مصروف",$I$8:$I$5007,"&lt;&gt;مرفوض",$K$8:$K$5007,"&lt;&gt;نعم")&amp;" مصروف غير مسوى",IF(L3801="تمت التسوية",IF(P3801=0,"✔ متوازنة وتمت التسوية","✔ تمت التسوية – متبقي "&amp;TEXT(P3801,"#,##0")),IF(P3801&gt;0,"متبقي "&amp;TEXT(P3801,"#,##0"),"✔ متوازنة"))))),IF(R3801=0,"⚠ أضف سطر عهدة أولًا",IF(OR(C3801="",N(G3801)=0),"⚠ أكمل التاريخ والقيمة",IF(S3801="","⚠ التاريخ خارج السنة المالية",IF(H3801="","⚠ اختر بند الموازنة",IF(I3801="مرفوض","✖ مرفوض من المدير",IF(I3801&lt;&gt;"موافق","⏳ بانتظار موافقة المدير",IF(K3801&lt;&gt;"نعم","⚠ غير مسوى مع الحسابات","✔ معتمد ومسوى")))))))))</f>
        <v/>
      </c>
      <c r="R3801">
        <f>N(R3800)+IF(A3801="عهدة",1,0)</f>
        <v/>
      </c>
      <c r="S3801">
        <f>IF(C3801="","",IF(AND(C3801&gt;=DATE(2026,9,1),C3801&lt;=DATE(2027,8,31)),(YEAR(C3801)-2026)*12+MONTH(C3801)-8,""))</f>
        <v/>
      </c>
      <c r="T3801">
        <f>IF(AND(A3801="مصروف",R3801&gt;0,I3801="موافق",S3801&lt;&gt;"",H3801&lt;&gt;""),N(G3801),0)</f>
        <v/>
      </c>
    </row>
    <row r="3802">
      <c r="A3802" s="19" t="n"/>
      <c r="B3802" s="20">
        <f>IF(A3802="","",IF(R3802=0,"⚠ أضف سطر عهدة أولًا","BDR-"&amp;TEXT(R3802,"000")))</f>
        <v/>
      </c>
      <c r="C3802" s="21" t="n"/>
      <c r="D3802" s="20">
        <f>IF(C3802="","",IF(S3802="","خارج السنة المالية",INDEX(القوائم!$D$2:$D$13,S3802)))</f>
        <v/>
      </c>
      <c r="E3802" s="22" t="n"/>
      <c r="F3802" s="23" t="n"/>
      <c r="G3802" s="23" t="n"/>
      <c r="H3802" s="22" t="n"/>
      <c r="I3802" s="19" t="n"/>
      <c r="J3802" s="21" t="n"/>
      <c r="K3802" s="19" t="n"/>
      <c r="L3802" s="19" t="n"/>
      <c r="M3802" s="21" t="n"/>
      <c r="N3802" s="22" t="n"/>
      <c r="O3802" s="24">
        <f>IF(A3802&lt;&gt;"عهدة","",SUMIFS($G$8:$G$5007,$B$8:$B$5007,B3802,$A$8:$A$5007,"مصروف",$I$8:$I$5007,"&lt;&gt;مرفوض"))</f>
        <v/>
      </c>
      <c r="P3802" s="25">
        <f>IF(A3802&lt;&gt;"عهدة","",N(F3802)-O3802)</f>
        <v/>
      </c>
      <c r="Q3802" s="26">
        <f>IF(A3802="","",IF(A3802="عهدة",IF(N(F3802)=0,"⚠ أدخل قيمة العهدة",IF(P3802&lt;0,"⛔ عجز / زيادة مصروفات "&amp;TEXT(-P3802,"#,##0"),IF(COUNTIFS($B$8:$B$5007,B3802,$A$8:$A$5007,"مصروف",$I$8:$I$5007,"&lt;&gt;مرفوض",$K$8:$K$5007,"&lt;&gt;نعم")&gt;0,"⚠ "&amp;COUNTIFS($B$8:$B$5007,B3802,$A$8:$A$5007,"مصروف",$I$8:$I$5007,"&lt;&gt;مرفوض",$K$8:$K$5007,"&lt;&gt;نعم")&amp;" مصروف غير مسوى",IF(L3802="تمت التسوية",IF(P3802=0,"✔ متوازنة وتمت التسوية","✔ تمت التسوية – متبقي "&amp;TEXT(P3802,"#,##0")),IF(P3802&gt;0,"متبقي "&amp;TEXT(P3802,"#,##0"),"✔ متوازنة"))))),IF(R3802=0,"⚠ أضف سطر عهدة أولًا",IF(OR(C3802="",N(G3802)=0),"⚠ أكمل التاريخ والقيمة",IF(S3802="","⚠ التاريخ خارج السنة المالية",IF(H3802="","⚠ اختر بند الموازنة",IF(I3802="مرفوض","✖ مرفوض من المدير",IF(I3802&lt;&gt;"موافق","⏳ بانتظار موافقة المدير",IF(K3802&lt;&gt;"نعم","⚠ غير مسوى مع الحسابات","✔ معتمد ومسوى")))))))))</f>
        <v/>
      </c>
      <c r="R3802">
        <f>N(R3801)+IF(A3802="عهدة",1,0)</f>
        <v/>
      </c>
      <c r="S3802">
        <f>IF(C3802="","",IF(AND(C3802&gt;=DATE(2026,9,1),C3802&lt;=DATE(2027,8,31)),(YEAR(C3802)-2026)*12+MONTH(C3802)-8,""))</f>
        <v/>
      </c>
      <c r="T3802">
        <f>IF(AND(A3802="مصروف",R3802&gt;0,I3802="موافق",S3802&lt;&gt;"",H3802&lt;&gt;""),N(G3802),0)</f>
        <v/>
      </c>
    </row>
    <row r="3803">
      <c r="A3803" s="19" t="n"/>
      <c r="B3803" s="20">
        <f>IF(A3803="","",IF(R3803=0,"⚠ أضف سطر عهدة أولًا","BDR-"&amp;TEXT(R3803,"000")))</f>
        <v/>
      </c>
      <c r="C3803" s="21" t="n"/>
      <c r="D3803" s="20">
        <f>IF(C3803="","",IF(S3803="","خارج السنة المالية",INDEX(القوائم!$D$2:$D$13,S3803)))</f>
        <v/>
      </c>
      <c r="E3803" s="22" t="n"/>
      <c r="F3803" s="23" t="n"/>
      <c r="G3803" s="23" t="n"/>
      <c r="H3803" s="22" t="n"/>
      <c r="I3803" s="19" t="n"/>
      <c r="J3803" s="21" t="n"/>
      <c r="K3803" s="19" t="n"/>
      <c r="L3803" s="19" t="n"/>
      <c r="M3803" s="21" t="n"/>
      <c r="N3803" s="22" t="n"/>
      <c r="O3803" s="24">
        <f>IF(A3803&lt;&gt;"عهدة","",SUMIFS($G$8:$G$5007,$B$8:$B$5007,B3803,$A$8:$A$5007,"مصروف",$I$8:$I$5007,"&lt;&gt;مرفوض"))</f>
        <v/>
      </c>
      <c r="P3803" s="25">
        <f>IF(A3803&lt;&gt;"عهدة","",N(F3803)-O3803)</f>
        <v/>
      </c>
      <c r="Q3803" s="26">
        <f>IF(A3803="","",IF(A3803="عهدة",IF(N(F3803)=0,"⚠ أدخل قيمة العهدة",IF(P3803&lt;0,"⛔ عجز / زيادة مصروفات "&amp;TEXT(-P3803,"#,##0"),IF(COUNTIFS($B$8:$B$5007,B3803,$A$8:$A$5007,"مصروف",$I$8:$I$5007,"&lt;&gt;مرفوض",$K$8:$K$5007,"&lt;&gt;نعم")&gt;0,"⚠ "&amp;COUNTIFS($B$8:$B$5007,B3803,$A$8:$A$5007,"مصروف",$I$8:$I$5007,"&lt;&gt;مرفوض",$K$8:$K$5007,"&lt;&gt;نعم")&amp;" مصروف غير مسوى",IF(L3803="تمت التسوية",IF(P3803=0,"✔ متوازنة وتمت التسوية","✔ تمت التسوية – متبقي "&amp;TEXT(P3803,"#,##0")),IF(P3803&gt;0,"متبقي "&amp;TEXT(P3803,"#,##0"),"✔ متوازنة"))))),IF(R3803=0,"⚠ أضف سطر عهدة أولًا",IF(OR(C3803="",N(G3803)=0),"⚠ أكمل التاريخ والقيمة",IF(S3803="","⚠ التاريخ خارج السنة المالية",IF(H3803="","⚠ اختر بند الموازنة",IF(I3803="مرفوض","✖ مرفوض من المدير",IF(I3803&lt;&gt;"موافق","⏳ بانتظار موافقة المدير",IF(K3803&lt;&gt;"نعم","⚠ غير مسوى مع الحسابات","✔ معتمد ومسوى")))))))))</f>
        <v/>
      </c>
      <c r="R3803">
        <f>N(R3802)+IF(A3803="عهدة",1,0)</f>
        <v/>
      </c>
      <c r="S3803">
        <f>IF(C3803="","",IF(AND(C3803&gt;=DATE(2026,9,1),C3803&lt;=DATE(2027,8,31)),(YEAR(C3803)-2026)*12+MONTH(C3803)-8,""))</f>
        <v/>
      </c>
      <c r="T3803">
        <f>IF(AND(A3803="مصروف",R3803&gt;0,I3803="موافق",S3803&lt;&gt;"",H3803&lt;&gt;""),N(G3803),0)</f>
        <v/>
      </c>
    </row>
    <row r="3804">
      <c r="A3804" s="19" t="n"/>
      <c r="B3804" s="20">
        <f>IF(A3804="","",IF(R3804=0,"⚠ أضف سطر عهدة أولًا","BDR-"&amp;TEXT(R3804,"000")))</f>
        <v/>
      </c>
      <c r="C3804" s="21" t="n"/>
      <c r="D3804" s="20">
        <f>IF(C3804="","",IF(S3804="","خارج السنة المالية",INDEX(القوائم!$D$2:$D$13,S3804)))</f>
        <v/>
      </c>
      <c r="E3804" s="22" t="n"/>
      <c r="F3804" s="23" t="n"/>
      <c r="G3804" s="23" t="n"/>
      <c r="H3804" s="22" t="n"/>
      <c r="I3804" s="19" t="n"/>
      <c r="J3804" s="21" t="n"/>
      <c r="K3804" s="19" t="n"/>
      <c r="L3804" s="19" t="n"/>
      <c r="M3804" s="21" t="n"/>
      <c r="N3804" s="22" t="n"/>
      <c r="O3804" s="24">
        <f>IF(A3804&lt;&gt;"عهدة","",SUMIFS($G$8:$G$5007,$B$8:$B$5007,B3804,$A$8:$A$5007,"مصروف",$I$8:$I$5007,"&lt;&gt;مرفوض"))</f>
        <v/>
      </c>
      <c r="P3804" s="25">
        <f>IF(A3804&lt;&gt;"عهدة","",N(F3804)-O3804)</f>
        <v/>
      </c>
      <c r="Q3804" s="26">
        <f>IF(A3804="","",IF(A3804="عهدة",IF(N(F3804)=0,"⚠ أدخل قيمة العهدة",IF(P3804&lt;0,"⛔ عجز / زيادة مصروفات "&amp;TEXT(-P3804,"#,##0"),IF(COUNTIFS($B$8:$B$5007,B3804,$A$8:$A$5007,"مصروف",$I$8:$I$5007,"&lt;&gt;مرفوض",$K$8:$K$5007,"&lt;&gt;نعم")&gt;0,"⚠ "&amp;COUNTIFS($B$8:$B$5007,B3804,$A$8:$A$5007,"مصروف",$I$8:$I$5007,"&lt;&gt;مرفوض",$K$8:$K$5007,"&lt;&gt;نعم")&amp;" مصروف غير مسوى",IF(L3804="تمت التسوية",IF(P3804=0,"✔ متوازنة وتمت التسوية","✔ تمت التسوية – متبقي "&amp;TEXT(P3804,"#,##0")),IF(P3804&gt;0,"متبقي "&amp;TEXT(P3804,"#,##0"),"✔ متوازنة"))))),IF(R3804=0,"⚠ أضف سطر عهدة أولًا",IF(OR(C3804="",N(G3804)=0),"⚠ أكمل التاريخ والقيمة",IF(S3804="","⚠ التاريخ خارج السنة المالية",IF(H3804="","⚠ اختر بند الموازنة",IF(I3804="مرفوض","✖ مرفوض من المدير",IF(I3804&lt;&gt;"موافق","⏳ بانتظار موافقة المدير",IF(K3804&lt;&gt;"نعم","⚠ غير مسوى مع الحسابات","✔ معتمد ومسوى")))))))))</f>
        <v/>
      </c>
      <c r="R3804">
        <f>N(R3803)+IF(A3804="عهدة",1,0)</f>
        <v/>
      </c>
      <c r="S3804">
        <f>IF(C3804="","",IF(AND(C3804&gt;=DATE(2026,9,1),C3804&lt;=DATE(2027,8,31)),(YEAR(C3804)-2026)*12+MONTH(C3804)-8,""))</f>
        <v/>
      </c>
      <c r="T3804">
        <f>IF(AND(A3804="مصروف",R3804&gt;0,I3804="موافق",S3804&lt;&gt;"",H3804&lt;&gt;""),N(G3804),0)</f>
        <v/>
      </c>
    </row>
    <row r="3805">
      <c r="A3805" s="19" t="n"/>
      <c r="B3805" s="20">
        <f>IF(A3805="","",IF(R3805=0,"⚠ أضف سطر عهدة أولًا","BDR-"&amp;TEXT(R3805,"000")))</f>
        <v/>
      </c>
      <c r="C3805" s="21" t="n"/>
      <c r="D3805" s="20">
        <f>IF(C3805="","",IF(S3805="","خارج السنة المالية",INDEX(القوائم!$D$2:$D$13,S3805)))</f>
        <v/>
      </c>
      <c r="E3805" s="22" t="n"/>
      <c r="F3805" s="23" t="n"/>
      <c r="G3805" s="23" t="n"/>
      <c r="H3805" s="22" t="n"/>
      <c r="I3805" s="19" t="n"/>
      <c r="J3805" s="21" t="n"/>
      <c r="K3805" s="19" t="n"/>
      <c r="L3805" s="19" t="n"/>
      <c r="M3805" s="21" t="n"/>
      <c r="N3805" s="22" t="n"/>
      <c r="O3805" s="24">
        <f>IF(A3805&lt;&gt;"عهدة","",SUMIFS($G$8:$G$5007,$B$8:$B$5007,B3805,$A$8:$A$5007,"مصروف",$I$8:$I$5007,"&lt;&gt;مرفوض"))</f>
        <v/>
      </c>
      <c r="P3805" s="25">
        <f>IF(A3805&lt;&gt;"عهدة","",N(F3805)-O3805)</f>
        <v/>
      </c>
      <c r="Q3805" s="26">
        <f>IF(A3805="","",IF(A3805="عهدة",IF(N(F3805)=0,"⚠ أدخل قيمة العهدة",IF(P3805&lt;0,"⛔ عجز / زيادة مصروفات "&amp;TEXT(-P3805,"#,##0"),IF(COUNTIFS($B$8:$B$5007,B3805,$A$8:$A$5007,"مصروف",$I$8:$I$5007,"&lt;&gt;مرفوض",$K$8:$K$5007,"&lt;&gt;نعم")&gt;0,"⚠ "&amp;COUNTIFS($B$8:$B$5007,B3805,$A$8:$A$5007,"مصروف",$I$8:$I$5007,"&lt;&gt;مرفوض",$K$8:$K$5007,"&lt;&gt;نعم")&amp;" مصروف غير مسوى",IF(L3805="تمت التسوية",IF(P3805=0,"✔ متوازنة وتمت التسوية","✔ تمت التسوية – متبقي "&amp;TEXT(P3805,"#,##0")),IF(P3805&gt;0,"متبقي "&amp;TEXT(P3805,"#,##0"),"✔ متوازنة"))))),IF(R3805=0,"⚠ أضف سطر عهدة أولًا",IF(OR(C3805="",N(G3805)=0),"⚠ أكمل التاريخ والقيمة",IF(S3805="","⚠ التاريخ خارج السنة المالية",IF(H3805="","⚠ اختر بند الموازنة",IF(I3805="مرفوض","✖ مرفوض من المدير",IF(I3805&lt;&gt;"موافق","⏳ بانتظار موافقة المدير",IF(K3805&lt;&gt;"نعم","⚠ غير مسوى مع الحسابات","✔ معتمد ومسوى")))))))))</f>
        <v/>
      </c>
      <c r="R3805">
        <f>N(R3804)+IF(A3805="عهدة",1,0)</f>
        <v/>
      </c>
      <c r="S3805">
        <f>IF(C3805="","",IF(AND(C3805&gt;=DATE(2026,9,1),C3805&lt;=DATE(2027,8,31)),(YEAR(C3805)-2026)*12+MONTH(C3805)-8,""))</f>
        <v/>
      </c>
      <c r="T3805">
        <f>IF(AND(A3805="مصروف",R3805&gt;0,I3805="موافق",S3805&lt;&gt;"",H3805&lt;&gt;""),N(G3805),0)</f>
        <v/>
      </c>
    </row>
    <row r="3806">
      <c r="A3806" s="19" t="n"/>
      <c r="B3806" s="20">
        <f>IF(A3806="","",IF(R3806=0,"⚠ أضف سطر عهدة أولًا","BDR-"&amp;TEXT(R3806,"000")))</f>
        <v/>
      </c>
      <c r="C3806" s="21" t="n"/>
      <c r="D3806" s="20">
        <f>IF(C3806="","",IF(S3806="","خارج السنة المالية",INDEX(القوائم!$D$2:$D$13,S3806)))</f>
        <v/>
      </c>
      <c r="E3806" s="22" t="n"/>
      <c r="F3806" s="23" t="n"/>
      <c r="G3806" s="23" t="n"/>
      <c r="H3806" s="22" t="n"/>
      <c r="I3806" s="19" t="n"/>
      <c r="J3806" s="21" t="n"/>
      <c r="K3806" s="19" t="n"/>
      <c r="L3806" s="19" t="n"/>
      <c r="M3806" s="21" t="n"/>
      <c r="N3806" s="22" t="n"/>
      <c r="O3806" s="24">
        <f>IF(A3806&lt;&gt;"عهدة","",SUMIFS($G$8:$G$5007,$B$8:$B$5007,B3806,$A$8:$A$5007,"مصروف",$I$8:$I$5007,"&lt;&gt;مرفوض"))</f>
        <v/>
      </c>
      <c r="P3806" s="25">
        <f>IF(A3806&lt;&gt;"عهدة","",N(F3806)-O3806)</f>
        <v/>
      </c>
      <c r="Q3806" s="26">
        <f>IF(A3806="","",IF(A3806="عهدة",IF(N(F3806)=0,"⚠ أدخل قيمة العهدة",IF(P3806&lt;0,"⛔ عجز / زيادة مصروفات "&amp;TEXT(-P3806,"#,##0"),IF(COUNTIFS($B$8:$B$5007,B3806,$A$8:$A$5007,"مصروف",$I$8:$I$5007,"&lt;&gt;مرفوض",$K$8:$K$5007,"&lt;&gt;نعم")&gt;0,"⚠ "&amp;COUNTIFS($B$8:$B$5007,B3806,$A$8:$A$5007,"مصروف",$I$8:$I$5007,"&lt;&gt;مرفوض",$K$8:$K$5007,"&lt;&gt;نعم")&amp;" مصروف غير مسوى",IF(L3806="تمت التسوية",IF(P3806=0,"✔ متوازنة وتمت التسوية","✔ تمت التسوية – متبقي "&amp;TEXT(P3806,"#,##0")),IF(P3806&gt;0,"متبقي "&amp;TEXT(P3806,"#,##0"),"✔ متوازنة"))))),IF(R3806=0,"⚠ أضف سطر عهدة أولًا",IF(OR(C3806="",N(G3806)=0),"⚠ أكمل التاريخ والقيمة",IF(S3806="","⚠ التاريخ خارج السنة المالية",IF(H3806="","⚠ اختر بند الموازنة",IF(I3806="مرفوض","✖ مرفوض من المدير",IF(I3806&lt;&gt;"موافق","⏳ بانتظار موافقة المدير",IF(K3806&lt;&gt;"نعم","⚠ غير مسوى مع الحسابات","✔ معتمد ومسوى")))))))))</f>
        <v/>
      </c>
      <c r="R3806">
        <f>N(R3805)+IF(A3806="عهدة",1,0)</f>
        <v/>
      </c>
      <c r="S3806">
        <f>IF(C3806="","",IF(AND(C3806&gt;=DATE(2026,9,1),C3806&lt;=DATE(2027,8,31)),(YEAR(C3806)-2026)*12+MONTH(C3806)-8,""))</f>
        <v/>
      </c>
      <c r="T3806">
        <f>IF(AND(A3806="مصروف",R3806&gt;0,I3806="موافق",S3806&lt;&gt;"",H3806&lt;&gt;""),N(G3806),0)</f>
        <v/>
      </c>
    </row>
    <row r="3807">
      <c r="A3807" s="19" t="n"/>
      <c r="B3807" s="20">
        <f>IF(A3807="","",IF(R3807=0,"⚠ أضف سطر عهدة أولًا","BDR-"&amp;TEXT(R3807,"000")))</f>
        <v/>
      </c>
      <c r="C3807" s="21" t="n"/>
      <c r="D3807" s="20">
        <f>IF(C3807="","",IF(S3807="","خارج السنة المالية",INDEX(القوائم!$D$2:$D$13,S3807)))</f>
        <v/>
      </c>
      <c r="E3807" s="22" t="n"/>
      <c r="F3807" s="23" t="n"/>
      <c r="G3807" s="23" t="n"/>
      <c r="H3807" s="22" t="n"/>
      <c r="I3807" s="19" t="n"/>
      <c r="J3807" s="21" t="n"/>
      <c r="K3807" s="19" t="n"/>
      <c r="L3807" s="19" t="n"/>
      <c r="M3807" s="21" t="n"/>
      <c r="N3807" s="22" t="n"/>
      <c r="O3807" s="24">
        <f>IF(A3807&lt;&gt;"عهدة","",SUMIFS($G$8:$G$5007,$B$8:$B$5007,B3807,$A$8:$A$5007,"مصروف",$I$8:$I$5007,"&lt;&gt;مرفوض"))</f>
        <v/>
      </c>
      <c r="P3807" s="25">
        <f>IF(A3807&lt;&gt;"عهدة","",N(F3807)-O3807)</f>
        <v/>
      </c>
      <c r="Q3807" s="26">
        <f>IF(A3807="","",IF(A3807="عهدة",IF(N(F3807)=0,"⚠ أدخل قيمة العهدة",IF(P3807&lt;0,"⛔ عجز / زيادة مصروفات "&amp;TEXT(-P3807,"#,##0"),IF(COUNTIFS($B$8:$B$5007,B3807,$A$8:$A$5007,"مصروف",$I$8:$I$5007,"&lt;&gt;مرفوض",$K$8:$K$5007,"&lt;&gt;نعم")&gt;0,"⚠ "&amp;COUNTIFS($B$8:$B$5007,B3807,$A$8:$A$5007,"مصروف",$I$8:$I$5007,"&lt;&gt;مرفوض",$K$8:$K$5007,"&lt;&gt;نعم")&amp;" مصروف غير مسوى",IF(L3807="تمت التسوية",IF(P3807=0,"✔ متوازنة وتمت التسوية","✔ تمت التسوية – متبقي "&amp;TEXT(P3807,"#,##0")),IF(P3807&gt;0,"متبقي "&amp;TEXT(P3807,"#,##0"),"✔ متوازنة"))))),IF(R3807=0,"⚠ أضف سطر عهدة أولًا",IF(OR(C3807="",N(G3807)=0),"⚠ أكمل التاريخ والقيمة",IF(S3807="","⚠ التاريخ خارج السنة المالية",IF(H3807="","⚠ اختر بند الموازنة",IF(I3807="مرفوض","✖ مرفوض من المدير",IF(I3807&lt;&gt;"موافق","⏳ بانتظار موافقة المدير",IF(K3807&lt;&gt;"نعم","⚠ غير مسوى مع الحسابات","✔ معتمد ومسوى")))))))))</f>
        <v/>
      </c>
      <c r="R3807">
        <f>N(R3806)+IF(A3807="عهدة",1,0)</f>
        <v/>
      </c>
      <c r="S3807">
        <f>IF(C3807="","",IF(AND(C3807&gt;=DATE(2026,9,1),C3807&lt;=DATE(2027,8,31)),(YEAR(C3807)-2026)*12+MONTH(C3807)-8,""))</f>
        <v/>
      </c>
      <c r="T3807">
        <f>IF(AND(A3807="مصروف",R3807&gt;0,I3807="موافق",S3807&lt;&gt;"",H3807&lt;&gt;""),N(G3807),0)</f>
        <v/>
      </c>
    </row>
    <row r="3808">
      <c r="A3808" s="19" t="n"/>
      <c r="B3808" s="20">
        <f>IF(A3808="","",IF(R3808=0,"⚠ أضف سطر عهدة أولًا","BDR-"&amp;TEXT(R3808,"000")))</f>
        <v/>
      </c>
      <c r="C3808" s="21" t="n"/>
      <c r="D3808" s="20">
        <f>IF(C3808="","",IF(S3808="","خارج السنة المالية",INDEX(القوائم!$D$2:$D$13,S3808)))</f>
        <v/>
      </c>
      <c r="E3808" s="22" t="n"/>
      <c r="F3808" s="23" t="n"/>
      <c r="G3808" s="23" t="n"/>
      <c r="H3808" s="22" t="n"/>
      <c r="I3808" s="19" t="n"/>
      <c r="J3808" s="21" t="n"/>
      <c r="K3808" s="19" t="n"/>
      <c r="L3808" s="19" t="n"/>
      <c r="M3808" s="21" t="n"/>
      <c r="N3808" s="22" t="n"/>
      <c r="O3808" s="24">
        <f>IF(A3808&lt;&gt;"عهدة","",SUMIFS($G$8:$G$5007,$B$8:$B$5007,B3808,$A$8:$A$5007,"مصروف",$I$8:$I$5007,"&lt;&gt;مرفوض"))</f>
        <v/>
      </c>
      <c r="P3808" s="25">
        <f>IF(A3808&lt;&gt;"عهدة","",N(F3808)-O3808)</f>
        <v/>
      </c>
      <c r="Q3808" s="26">
        <f>IF(A3808="","",IF(A3808="عهدة",IF(N(F3808)=0,"⚠ أدخل قيمة العهدة",IF(P3808&lt;0,"⛔ عجز / زيادة مصروفات "&amp;TEXT(-P3808,"#,##0"),IF(COUNTIFS($B$8:$B$5007,B3808,$A$8:$A$5007,"مصروف",$I$8:$I$5007,"&lt;&gt;مرفوض",$K$8:$K$5007,"&lt;&gt;نعم")&gt;0,"⚠ "&amp;COUNTIFS($B$8:$B$5007,B3808,$A$8:$A$5007,"مصروف",$I$8:$I$5007,"&lt;&gt;مرفوض",$K$8:$K$5007,"&lt;&gt;نعم")&amp;" مصروف غير مسوى",IF(L3808="تمت التسوية",IF(P3808=0,"✔ متوازنة وتمت التسوية","✔ تمت التسوية – متبقي "&amp;TEXT(P3808,"#,##0")),IF(P3808&gt;0,"متبقي "&amp;TEXT(P3808,"#,##0"),"✔ متوازنة"))))),IF(R3808=0,"⚠ أضف سطر عهدة أولًا",IF(OR(C3808="",N(G3808)=0),"⚠ أكمل التاريخ والقيمة",IF(S3808="","⚠ التاريخ خارج السنة المالية",IF(H3808="","⚠ اختر بند الموازنة",IF(I3808="مرفوض","✖ مرفوض من المدير",IF(I3808&lt;&gt;"موافق","⏳ بانتظار موافقة المدير",IF(K3808&lt;&gt;"نعم","⚠ غير مسوى مع الحسابات","✔ معتمد ومسوى")))))))))</f>
        <v/>
      </c>
      <c r="R3808">
        <f>N(R3807)+IF(A3808="عهدة",1,0)</f>
        <v/>
      </c>
      <c r="S3808">
        <f>IF(C3808="","",IF(AND(C3808&gt;=DATE(2026,9,1),C3808&lt;=DATE(2027,8,31)),(YEAR(C3808)-2026)*12+MONTH(C3808)-8,""))</f>
        <v/>
      </c>
      <c r="T3808">
        <f>IF(AND(A3808="مصروف",R3808&gt;0,I3808="موافق",S3808&lt;&gt;"",H3808&lt;&gt;""),N(G3808),0)</f>
        <v/>
      </c>
    </row>
    <row r="3809">
      <c r="A3809" s="19" t="n"/>
      <c r="B3809" s="20">
        <f>IF(A3809="","",IF(R3809=0,"⚠ أضف سطر عهدة أولًا","BDR-"&amp;TEXT(R3809,"000")))</f>
        <v/>
      </c>
      <c r="C3809" s="21" t="n"/>
      <c r="D3809" s="20">
        <f>IF(C3809="","",IF(S3809="","خارج السنة المالية",INDEX(القوائم!$D$2:$D$13,S3809)))</f>
        <v/>
      </c>
      <c r="E3809" s="22" t="n"/>
      <c r="F3809" s="23" t="n"/>
      <c r="G3809" s="23" t="n"/>
      <c r="H3809" s="22" t="n"/>
      <c r="I3809" s="19" t="n"/>
      <c r="J3809" s="21" t="n"/>
      <c r="K3809" s="19" t="n"/>
      <c r="L3809" s="19" t="n"/>
      <c r="M3809" s="21" t="n"/>
      <c r="N3809" s="22" t="n"/>
      <c r="O3809" s="24">
        <f>IF(A3809&lt;&gt;"عهدة","",SUMIFS($G$8:$G$5007,$B$8:$B$5007,B3809,$A$8:$A$5007,"مصروف",$I$8:$I$5007,"&lt;&gt;مرفوض"))</f>
        <v/>
      </c>
      <c r="P3809" s="25">
        <f>IF(A3809&lt;&gt;"عهدة","",N(F3809)-O3809)</f>
        <v/>
      </c>
      <c r="Q3809" s="26">
        <f>IF(A3809="","",IF(A3809="عهدة",IF(N(F3809)=0,"⚠ أدخل قيمة العهدة",IF(P3809&lt;0,"⛔ عجز / زيادة مصروفات "&amp;TEXT(-P3809,"#,##0"),IF(COUNTIFS($B$8:$B$5007,B3809,$A$8:$A$5007,"مصروف",$I$8:$I$5007,"&lt;&gt;مرفوض",$K$8:$K$5007,"&lt;&gt;نعم")&gt;0,"⚠ "&amp;COUNTIFS($B$8:$B$5007,B3809,$A$8:$A$5007,"مصروف",$I$8:$I$5007,"&lt;&gt;مرفوض",$K$8:$K$5007,"&lt;&gt;نعم")&amp;" مصروف غير مسوى",IF(L3809="تمت التسوية",IF(P3809=0,"✔ متوازنة وتمت التسوية","✔ تمت التسوية – متبقي "&amp;TEXT(P3809,"#,##0")),IF(P3809&gt;0,"متبقي "&amp;TEXT(P3809,"#,##0"),"✔ متوازنة"))))),IF(R3809=0,"⚠ أضف سطر عهدة أولًا",IF(OR(C3809="",N(G3809)=0),"⚠ أكمل التاريخ والقيمة",IF(S3809="","⚠ التاريخ خارج السنة المالية",IF(H3809="","⚠ اختر بند الموازنة",IF(I3809="مرفوض","✖ مرفوض من المدير",IF(I3809&lt;&gt;"موافق","⏳ بانتظار موافقة المدير",IF(K3809&lt;&gt;"نعم","⚠ غير مسوى مع الحسابات","✔ معتمد ومسوى")))))))))</f>
        <v/>
      </c>
      <c r="R3809">
        <f>N(R3808)+IF(A3809="عهدة",1,0)</f>
        <v/>
      </c>
      <c r="S3809">
        <f>IF(C3809="","",IF(AND(C3809&gt;=DATE(2026,9,1),C3809&lt;=DATE(2027,8,31)),(YEAR(C3809)-2026)*12+MONTH(C3809)-8,""))</f>
        <v/>
      </c>
      <c r="T3809">
        <f>IF(AND(A3809="مصروف",R3809&gt;0,I3809="موافق",S3809&lt;&gt;"",H3809&lt;&gt;""),N(G3809),0)</f>
        <v/>
      </c>
    </row>
    <row r="3810">
      <c r="A3810" s="19" t="n"/>
      <c r="B3810" s="20">
        <f>IF(A3810="","",IF(R3810=0,"⚠ أضف سطر عهدة أولًا","BDR-"&amp;TEXT(R3810,"000")))</f>
        <v/>
      </c>
      <c r="C3810" s="21" t="n"/>
      <c r="D3810" s="20">
        <f>IF(C3810="","",IF(S3810="","خارج السنة المالية",INDEX(القوائم!$D$2:$D$13,S3810)))</f>
        <v/>
      </c>
      <c r="E3810" s="22" t="n"/>
      <c r="F3810" s="23" t="n"/>
      <c r="G3810" s="23" t="n"/>
      <c r="H3810" s="22" t="n"/>
      <c r="I3810" s="19" t="n"/>
      <c r="J3810" s="21" t="n"/>
      <c r="K3810" s="19" t="n"/>
      <c r="L3810" s="19" t="n"/>
      <c r="M3810" s="21" t="n"/>
      <c r="N3810" s="22" t="n"/>
      <c r="O3810" s="24">
        <f>IF(A3810&lt;&gt;"عهدة","",SUMIFS($G$8:$G$5007,$B$8:$B$5007,B3810,$A$8:$A$5007,"مصروف",$I$8:$I$5007,"&lt;&gt;مرفوض"))</f>
        <v/>
      </c>
      <c r="P3810" s="25">
        <f>IF(A3810&lt;&gt;"عهدة","",N(F3810)-O3810)</f>
        <v/>
      </c>
      <c r="Q3810" s="26">
        <f>IF(A3810="","",IF(A3810="عهدة",IF(N(F3810)=0,"⚠ أدخل قيمة العهدة",IF(P3810&lt;0,"⛔ عجز / زيادة مصروفات "&amp;TEXT(-P3810,"#,##0"),IF(COUNTIFS($B$8:$B$5007,B3810,$A$8:$A$5007,"مصروف",$I$8:$I$5007,"&lt;&gt;مرفوض",$K$8:$K$5007,"&lt;&gt;نعم")&gt;0,"⚠ "&amp;COUNTIFS($B$8:$B$5007,B3810,$A$8:$A$5007,"مصروف",$I$8:$I$5007,"&lt;&gt;مرفوض",$K$8:$K$5007,"&lt;&gt;نعم")&amp;" مصروف غير مسوى",IF(L3810="تمت التسوية",IF(P3810=0,"✔ متوازنة وتمت التسوية","✔ تمت التسوية – متبقي "&amp;TEXT(P3810,"#,##0")),IF(P3810&gt;0,"متبقي "&amp;TEXT(P3810,"#,##0"),"✔ متوازنة"))))),IF(R3810=0,"⚠ أضف سطر عهدة أولًا",IF(OR(C3810="",N(G3810)=0),"⚠ أكمل التاريخ والقيمة",IF(S3810="","⚠ التاريخ خارج السنة المالية",IF(H3810="","⚠ اختر بند الموازنة",IF(I3810="مرفوض","✖ مرفوض من المدير",IF(I3810&lt;&gt;"موافق","⏳ بانتظار موافقة المدير",IF(K3810&lt;&gt;"نعم","⚠ غير مسوى مع الحسابات","✔ معتمد ومسوى")))))))))</f>
        <v/>
      </c>
      <c r="R3810">
        <f>N(R3809)+IF(A3810="عهدة",1,0)</f>
        <v/>
      </c>
      <c r="S3810">
        <f>IF(C3810="","",IF(AND(C3810&gt;=DATE(2026,9,1),C3810&lt;=DATE(2027,8,31)),(YEAR(C3810)-2026)*12+MONTH(C3810)-8,""))</f>
        <v/>
      </c>
      <c r="T3810">
        <f>IF(AND(A3810="مصروف",R3810&gt;0,I3810="موافق",S3810&lt;&gt;"",H3810&lt;&gt;""),N(G3810),0)</f>
        <v/>
      </c>
    </row>
    <row r="3811">
      <c r="A3811" s="19" t="n"/>
      <c r="B3811" s="20">
        <f>IF(A3811="","",IF(R3811=0,"⚠ أضف سطر عهدة أولًا","BDR-"&amp;TEXT(R3811,"000")))</f>
        <v/>
      </c>
      <c r="C3811" s="21" t="n"/>
      <c r="D3811" s="20">
        <f>IF(C3811="","",IF(S3811="","خارج السنة المالية",INDEX(القوائم!$D$2:$D$13,S3811)))</f>
        <v/>
      </c>
      <c r="E3811" s="22" t="n"/>
      <c r="F3811" s="23" t="n"/>
      <c r="G3811" s="23" t="n"/>
      <c r="H3811" s="22" t="n"/>
      <c r="I3811" s="19" t="n"/>
      <c r="J3811" s="21" t="n"/>
      <c r="K3811" s="19" t="n"/>
      <c r="L3811" s="19" t="n"/>
      <c r="M3811" s="21" t="n"/>
      <c r="N3811" s="22" t="n"/>
      <c r="O3811" s="24">
        <f>IF(A3811&lt;&gt;"عهدة","",SUMIFS($G$8:$G$5007,$B$8:$B$5007,B3811,$A$8:$A$5007,"مصروف",$I$8:$I$5007,"&lt;&gt;مرفوض"))</f>
        <v/>
      </c>
      <c r="P3811" s="25">
        <f>IF(A3811&lt;&gt;"عهدة","",N(F3811)-O3811)</f>
        <v/>
      </c>
      <c r="Q3811" s="26">
        <f>IF(A3811="","",IF(A3811="عهدة",IF(N(F3811)=0,"⚠ أدخل قيمة العهدة",IF(P3811&lt;0,"⛔ عجز / زيادة مصروفات "&amp;TEXT(-P3811,"#,##0"),IF(COUNTIFS($B$8:$B$5007,B3811,$A$8:$A$5007,"مصروف",$I$8:$I$5007,"&lt;&gt;مرفوض",$K$8:$K$5007,"&lt;&gt;نعم")&gt;0,"⚠ "&amp;COUNTIFS($B$8:$B$5007,B3811,$A$8:$A$5007,"مصروف",$I$8:$I$5007,"&lt;&gt;مرفوض",$K$8:$K$5007,"&lt;&gt;نعم")&amp;" مصروف غير مسوى",IF(L3811="تمت التسوية",IF(P3811=0,"✔ متوازنة وتمت التسوية","✔ تمت التسوية – متبقي "&amp;TEXT(P3811,"#,##0")),IF(P3811&gt;0,"متبقي "&amp;TEXT(P3811,"#,##0"),"✔ متوازنة"))))),IF(R3811=0,"⚠ أضف سطر عهدة أولًا",IF(OR(C3811="",N(G3811)=0),"⚠ أكمل التاريخ والقيمة",IF(S3811="","⚠ التاريخ خارج السنة المالية",IF(H3811="","⚠ اختر بند الموازنة",IF(I3811="مرفوض","✖ مرفوض من المدير",IF(I3811&lt;&gt;"موافق","⏳ بانتظار موافقة المدير",IF(K3811&lt;&gt;"نعم","⚠ غير مسوى مع الحسابات","✔ معتمد ومسوى")))))))))</f>
        <v/>
      </c>
      <c r="R3811">
        <f>N(R3810)+IF(A3811="عهدة",1,0)</f>
        <v/>
      </c>
      <c r="S3811">
        <f>IF(C3811="","",IF(AND(C3811&gt;=DATE(2026,9,1),C3811&lt;=DATE(2027,8,31)),(YEAR(C3811)-2026)*12+MONTH(C3811)-8,""))</f>
        <v/>
      </c>
      <c r="T3811">
        <f>IF(AND(A3811="مصروف",R3811&gt;0,I3811="موافق",S3811&lt;&gt;"",H3811&lt;&gt;""),N(G3811),0)</f>
        <v/>
      </c>
    </row>
    <row r="3812">
      <c r="A3812" s="19" t="n"/>
      <c r="B3812" s="20">
        <f>IF(A3812="","",IF(R3812=0,"⚠ أضف سطر عهدة أولًا","BDR-"&amp;TEXT(R3812,"000")))</f>
        <v/>
      </c>
      <c r="C3812" s="21" t="n"/>
      <c r="D3812" s="20">
        <f>IF(C3812="","",IF(S3812="","خارج السنة المالية",INDEX(القوائم!$D$2:$D$13,S3812)))</f>
        <v/>
      </c>
      <c r="E3812" s="22" t="n"/>
      <c r="F3812" s="23" t="n"/>
      <c r="G3812" s="23" t="n"/>
      <c r="H3812" s="22" t="n"/>
      <c r="I3812" s="19" t="n"/>
      <c r="J3812" s="21" t="n"/>
      <c r="K3812" s="19" t="n"/>
      <c r="L3812" s="19" t="n"/>
      <c r="M3812" s="21" t="n"/>
      <c r="N3812" s="22" t="n"/>
      <c r="O3812" s="24">
        <f>IF(A3812&lt;&gt;"عهدة","",SUMIFS($G$8:$G$5007,$B$8:$B$5007,B3812,$A$8:$A$5007,"مصروف",$I$8:$I$5007,"&lt;&gt;مرفوض"))</f>
        <v/>
      </c>
      <c r="P3812" s="25">
        <f>IF(A3812&lt;&gt;"عهدة","",N(F3812)-O3812)</f>
        <v/>
      </c>
      <c r="Q3812" s="26">
        <f>IF(A3812="","",IF(A3812="عهدة",IF(N(F3812)=0,"⚠ أدخل قيمة العهدة",IF(P3812&lt;0,"⛔ عجز / زيادة مصروفات "&amp;TEXT(-P3812,"#,##0"),IF(COUNTIFS($B$8:$B$5007,B3812,$A$8:$A$5007,"مصروف",$I$8:$I$5007,"&lt;&gt;مرفوض",$K$8:$K$5007,"&lt;&gt;نعم")&gt;0,"⚠ "&amp;COUNTIFS($B$8:$B$5007,B3812,$A$8:$A$5007,"مصروف",$I$8:$I$5007,"&lt;&gt;مرفوض",$K$8:$K$5007,"&lt;&gt;نعم")&amp;" مصروف غير مسوى",IF(L3812="تمت التسوية",IF(P3812=0,"✔ متوازنة وتمت التسوية","✔ تمت التسوية – متبقي "&amp;TEXT(P3812,"#,##0")),IF(P3812&gt;0,"متبقي "&amp;TEXT(P3812,"#,##0"),"✔ متوازنة"))))),IF(R3812=0,"⚠ أضف سطر عهدة أولًا",IF(OR(C3812="",N(G3812)=0),"⚠ أكمل التاريخ والقيمة",IF(S3812="","⚠ التاريخ خارج السنة المالية",IF(H3812="","⚠ اختر بند الموازنة",IF(I3812="مرفوض","✖ مرفوض من المدير",IF(I3812&lt;&gt;"موافق","⏳ بانتظار موافقة المدير",IF(K3812&lt;&gt;"نعم","⚠ غير مسوى مع الحسابات","✔ معتمد ومسوى")))))))))</f>
        <v/>
      </c>
      <c r="R3812">
        <f>N(R3811)+IF(A3812="عهدة",1,0)</f>
        <v/>
      </c>
      <c r="S3812">
        <f>IF(C3812="","",IF(AND(C3812&gt;=DATE(2026,9,1),C3812&lt;=DATE(2027,8,31)),(YEAR(C3812)-2026)*12+MONTH(C3812)-8,""))</f>
        <v/>
      </c>
      <c r="T3812">
        <f>IF(AND(A3812="مصروف",R3812&gt;0,I3812="موافق",S3812&lt;&gt;"",H3812&lt;&gt;""),N(G3812),0)</f>
        <v/>
      </c>
    </row>
    <row r="3813">
      <c r="A3813" s="19" t="n"/>
      <c r="B3813" s="20">
        <f>IF(A3813="","",IF(R3813=0,"⚠ أضف سطر عهدة أولًا","BDR-"&amp;TEXT(R3813,"000")))</f>
        <v/>
      </c>
      <c r="C3813" s="21" t="n"/>
      <c r="D3813" s="20">
        <f>IF(C3813="","",IF(S3813="","خارج السنة المالية",INDEX(القوائم!$D$2:$D$13,S3813)))</f>
        <v/>
      </c>
      <c r="E3813" s="22" t="n"/>
      <c r="F3813" s="23" t="n"/>
      <c r="G3813" s="23" t="n"/>
      <c r="H3813" s="22" t="n"/>
      <c r="I3813" s="19" t="n"/>
      <c r="J3813" s="21" t="n"/>
      <c r="K3813" s="19" t="n"/>
      <c r="L3813" s="19" t="n"/>
      <c r="M3813" s="21" t="n"/>
      <c r="N3813" s="22" t="n"/>
      <c r="O3813" s="24">
        <f>IF(A3813&lt;&gt;"عهدة","",SUMIFS($G$8:$G$5007,$B$8:$B$5007,B3813,$A$8:$A$5007,"مصروف",$I$8:$I$5007,"&lt;&gt;مرفوض"))</f>
        <v/>
      </c>
      <c r="P3813" s="25">
        <f>IF(A3813&lt;&gt;"عهدة","",N(F3813)-O3813)</f>
        <v/>
      </c>
      <c r="Q3813" s="26">
        <f>IF(A3813="","",IF(A3813="عهدة",IF(N(F3813)=0,"⚠ أدخل قيمة العهدة",IF(P3813&lt;0,"⛔ عجز / زيادة مصروفات "&amp;TEXT(-P3813,"#,##0"),IF(COUNTIFS($B$8:$B$5007,B3813,$A$8:$A$5007,"مصروف",$I$8:$I$5007,"&lt;&gt;مرفوض",$K$8:$K$5007,"&lt;&gt;نعم")&gt;0,"⚠ "&amp;COUNTIFS($B$8:$B$5007,B3813,$A$8:$A$5007,"مصروف",$I$8:$I$5007,"&lt;&gt;مرفوض",$K$8:$K$5007,"&lt;&gt;نعم")&amp;" مصروف غير مسوى",IF(L3813="تمت التسوية",IF(P3813=0,"✔ متوازنة وتمت التسوية","✔ تمت التسوية – متبقي "&amp;TEXT(P3813,"#,##0")),IF(P3813&gt;0,"متبقي "&amp;TEXT(P3813,"#,##0"),"✔ متوازنة"))))),IF(R3813=0,"⚠ أضف سطر عهدة أولًا",IF(OR(C3813="",N(G3813)=0),"⚠ أكمل التاريخ والقيمة",IF(S3813="","⚠ التاريخ خارج السنة المالية",IF(H3813="","⚠ اختر بند الموازنة",IF(I3813="مرفوض","✖ مرفوض من المدير",IF(I3813&lt;&gt;"موافق","⏳ بانتظار موافقة المدير",IF(K3813&lt;&gt;"نعم","⚠ غير مسوى مع الحسابات","✔ معتمد ومسوى")))))))))</f>
        <v/>
      </c>
      <c r="R3813">
        <f>N(R3812)+IF(A3813="عهدة",1,0)</f>
        <v/>
      </c>
      <c r="S3813">
        <f>IF(C3813="","",IF(AND(C3813&gt;=DATE(2026,9,1),C3813&lt;=DATE(2027,8,31)),(YEAR(C3813)-2026)*12+MONTH(C3813)-8,""))</f>
        <v/>
      </c>
      <c r="T3813">
        <f>IF(AND(A3813="مصروف",R3813&gt;0,I3813="موافق",S3813&lt;&gt;"",H3813&lt;&gt;""),N(G3813),0)</f>
        <v/>
      </c>
    </row>
    <row r="3814">
      <c r="A3814" s="19" t="n"/>
      <c r="B3814" s="20">
        <f>IF(A3814="","",IF(R3814=0,"⚠ أضف سطر عهدة أولًا","BDR-"&amp;TEXT(R3814,"000")))</f>
        <v/>
      </c>
      <c r="C3814" s="21" t="n"/>
      <c r="D3814" s="20">
        <f>IF(C3814="","",IF(S3814="","خارج السنة المالية",INDEX(القوائم!$D$2:$D$13,S3814)))</f>
        <v/>
      </c>
      <c r="E3814" s="22" t="n"/>
      <c r="F3814" s="23" t="n"/>
      <c r="G3814" s="23" t="n"/>
      <c r="H3814" s="22" t="n"/>
      <c r="I3814" s="19" t="n"/>
      <c r="J3814" s="21" t="n"/>
      <c r="K3814" s="19" t="n"/>
      <c r="L3814" s="19" t="n"/>
      <c r="M3814" s="21" t="n"/>
      <c r="N3814" s="22" t="n"/>
      <c r="O3814" s="24">
        <f>IF(A3814&lt;&gt;"عهدة","",SUMIFS($G$8:$G$5007,$B$8:$B$5007,B3814,$A$8:$A$5007,"مصروف",$I$8:$I$5007,"&lt;&gt;مرفوض"))</f>
        <v/>
      </c>
      <c r="P3814" s="25">
        <f>IF(A3814&lt;&gt;"عهدة","",N(F3814)-O3814)</f>
        <v/>
      </c>
      <c r="Q3814" s="26">
        <f>IF(A3814="","",IF(A3814="عهدة",IF(N(F3814)=0,"⚠ أدخل قيمة العهدة",IF(P3814&lt;0,"⛔ عجز / زيادة مصروفات "&amp;TEXT(-P3814,"#,##0"),IF(COUNTIFS($B$8:$B$5007,B3814,$A$8:$A$5007,"مصروف",$I$8:$I$5007,"&lt;&gt;مرفوض",$K$8:$K$5007,"&lt;&gt;نعم")&gt;0,"⚠ "&amp;COUNTIFS($B$8:$B$5007,B3814,$A$8:$A$5007,"مصروف",$I$8:$I$5007,"&lt;&gt;مرفوض",$K$8:$K$5007,"&lt;&gt;نعم")&amp;" مصروف غير مسوى",IF(L3814="تمت التسوية",IF(P3814=0,"✔ متوازنة وتمت التسوية","✔ تمت التسوية – متبقي "&amp;TEXT(P3814,"#,##0")),IF(P3814&gt;0,"متبقي "&amp;TEXT(P3814,"#,##0"),"✔ متوازنة"))))),IF(R3814=0,"⚠ أضف سطر عهدة أولًا",IF(OR(C3814="",N(G3814)=0),"⚠ أكمل التاريخ والقيمة",IF(S3814="","⚠ التاريخ خارج السنة المالية",IF(H3814="","⚠ اختر بند الموازنة",IF(I3814="مرفوض","✖ مرفوض من المدير",IF(I3814&lt;&gt;"موافق","⏳ بانتظار موافقة المدير",IF(K3814&lt;&gt;"نعم","⚠ غير مسوى مع الحسابات","✔ معتمد ومسوى")))))))))</f>
        <v/>
      </c>
      <c r="R3814">
        <f>N(R3813)+IF(A3814="عهدة",1,0)</f>
        <v/>
      </c>
      <c r="S3814">
        <f>IF(C3814="","",IF(AND(C3814&gt;=DATE(2026,9,1),C3814&lt;=DATE(2027,8,31)),(YEAR(C3814)-2026)*12+MONTH(C3814)-8,""))</f>
        <v/>
      </c>
      <c r="T3814">
        <f>IF(AND(A3814="مصروف",R3814&gt;0,I3814="موافق",S3814&lt;&gt;"",H3814&lt;&gt;""),N(G3814),0)</f>
        <v/>
      </c>
    </row>
    <row r="3815">
      <c r="A3815" s="19" t="n"/>
      <c r="B3815" s="20">
        <f>IF(A3815="","",IF(R3815=0,"⚠ أضف سطر عهدة أولًا","BDR-"&amp;TEXT(R3815,"000")))</f>
        <v/>
      </c>
      <c r="C3815" s="21" t="n"/>
      <c r="D3815" s="20">
        <f>IF(C3815="","",IF(S3815="","خارج السنة المالية",INDEX(القوائم!$D$2:$D$13,S3815)))</f>
        <v/>
      </c>
      <c r="E3815" s="22" t="n"/>
      <c r="F3815" s="23" t="n"/>
      <c r="G3815" s="23" t="n"/>
      <c r="H3815" s="22" t="n"/>
      <c r="I3815" s="19" t="n"/>
      <c r="J3815" s="21" t="n"/>
      <c r="K3815" s="19" t="n"/>
      <c r="L3815" s="19" t="n"/>
      <c r="M3815" s="21" t="n"/>
      <c r="N3815" s="22" t="n"/>
      <c r="O3815" s="24">
        <f>IF(A3815&lt;&gt;"عهدة","",SUMIFS($G$8:$G$5007,$B$8:$B$5007,B3815,$A$8:$A$5007,"مصروف",$I$8:$I$5007,"&lt;&gt;مرفوض"))</f>
        <v/>
      </c>
      <c r="P3815" s="25">
        <f>IF(A3815&lt;&gt;"عهدة","",N(F3815)-O3815)</f>
        <v/>
      </c>
      <c r="Q3815" s="26">
        <f>IF(A3815="","",IF(A3815="عهدة",IF(N(F3815)=0,"⚠ أدخل قيمة العهدة",IF(P3815&lt;0,"⛔ عجز / زيادة مصروفات "&amp;TEXT(-P3815,"#,##0"),IF(COUNTIFS($B$8:$B$5007,B3815,$A$8:$A$5007,"مصروف",$I$8:$I$5007,"&lt;&gt;مرفوض",$K$8:$K$5007,"&lt;&gt;نعم")&gt;0,"⚠ "&amp;COUNTIFS($B$8:$B$5007,B3815,$A$8:$A$5007,"مصروف",$I$8:$I$5007,"&lt;&gt;مرفوض",$K$8:$K$5007,"&lt;&gt;نعم")&amp;" مصروف غير مسوى",IF(L3815="تمت التسوية",IF(P3815=0,"✔ متوازنة وتمت التسوية","✔ تمت التسوية – متبقي "&amp;TEXT(P3815,"#,##0")),IF(P3815&gt;0,"متبقي "&amp;TEXT(P3815,"#,##0"),"✔ متوازنة"))))),IF(R3815=0,"⚠ أضف سطر عهدة أولًا",IF(OR(C3815="",N(G3815)=0),"⚠ أكمل التاريخ والقيمة",IF(S3815="","⚠ التاريخ خارج السنة المالية",IF(H3815="","⚠ اختر بند الموازنة",IF(I3815="مرفوض","✖ مرفوض من المدير",IF(I3815&lt;&gt;"موافق","⏳ بانتظار موافقة المدير",IF(K3815&lt;&gt;"نعم","⚠ غير مسوى مع الحسابات","✔ معتمد ومسوى")))))))))</f>
        <v/>
      </c>
      <c r="R3815">
        <f>N(R3814)+IF(A3815="عهدة",1,0)</f>
        <v/>
      </c>
      <c r="S3815">
        <f>IF(C3815="","",IF(AND(C3815&gt;=DATE(2026,9,1),C3815&lt;=DATE(2027,8,31)),(YEAR(C3815)-2026)*12+MONTH(C3815)-8,""))</f>
        <v/>
      </c>
      <c r="T3815">
        <f>IF(AND(A3815="مصروف",R3815&gt;0,I3815="موافق",S3815&lt;&gt;"",H3815&lt;&gt;""),N(G3815),0)</f>
        <v/>
      </c>
    </row>
    <row r="3816">
      <c r="A3816" s="19" t="n"/>
      <c r="B3816" s="20">
        <f>IF(A3816="","",IF(R3816=0,"⚠ أضف سطر عهدة أولًا","BDR-"&amp;TEXT(R3816,"000")))</f>
        <v/>
      </c>
      <c r="C3816" s="21" t="n"/>
      <c r="D3816" s="20">
        <f>IF(C3816="","",IF(S3816="","خارج السنة المالية",INDEX(القوائم!$D$2:$D$13,S3816)))</f>
        <v/>
      </c>
      <c r="E3816" s="22" t="n"/>
      <c r="F3816" s="23" t="n"/>
      <c r="G3816" s="23" t="n"/>
      <c r="H3816" s="22" t="n"/>
      <c r="I3816" s="19" t="n"/>
      <c r="J3816" s="21" t="n"/>
      <c r="K3816" s="19" t="n"/>
      <c r="L3816" s="19" t="n"/>
      <c r="M3816" s="21" t="n"/>
      <c r="N3816" s="22" t="n"/>
      <c r="O3816" s="24">
        <f>IF(A3816&lt;&gt;"عهدة","",SUMIFS($G$8:$G$5007,$B$8:$B$5007,B3816,$A$8:$A$5007,"مصروف",$I$8:$I$5007,"&lt;&gt;مرفوض"))</f>
        <v/>
      </c>
      <c r="P3816" s="25">
        <f>IF(A3816&lt;&gt;"عهدة","",N(F3816)-O3816)</f>
        <v/>
      </c>
      <c r="Q3816" s="26">
        <f>IF(A3816="","",IF(A3816="عهدة",IF(N(F3816)=0,"⚠ أدخل قيمة العهدة",IF(P3816&lt;0,"⛔ عجز / زيادة مصروفات "&amp;TEXT(-P3816,"#,##0"),IF(COUNTIFS($B$8:$B$5007,B3816,$A$8:$A$5007,"مصروف",$I$8:$I$5007,"&lt;&gt;مرفوض",$K$8:$K$5007,"&lt;&gt;نعم")&gt;0,"⚠ "&amp;COUNTIFS($B$8:$B$5007,B3816,$A$8:$A$5007,"مصروف",$I$8:$I$5007,"&lt;&gt;مرفوض",$K$8:$K$5007,"&lt;&gt;نعم")&amp;" مصروف غير مسوى",IF(L3816="تمت التسوية",IF(P3816=0,"✔ متوازنة وتمت التسوية","✔ تمت التسوية – متبقي "&amp;TEXT(P3816,"#,##0")),IF(P3816&gt;0,"متبقي "&amp;TEXT(P3816,"#,##0"),"✔ متوازنة"))))),IF(R3816=0,"⚠ أضف سطر عهدة أولًا",IF(OR(C3816="",N(G3816)=0),"⚠ أكمل التاريخ والقيمة",IF(S3816="","⚠ التاريخ خارج السنة المالية",IF(H3816="","⚠ اختر بند الموازنة",IF(I3816="مرفوض","✖ مرفوض من المدير",IF(I3816&lt;&gt;"موافق","⏳ بانتظار موافقة المدير",IF(K3816&lt;&gt;"نعم","⚠ غير مسوى مع الحسابات","✔ معتمد ومسوى")))))))))</f>
        <v/>
      </c>
      <c r="R3816">
        <f>N(R3815)+IF(A3816="عهدة",1,0)</f>
        <v/>
      </c>
      <c r="S3816">
        <f>IF(C3816="","",IF(AND(C3816&gt;=DATE(2026,9,1),C3816&lt;=DATE(2027,8,31)),(YEAR(C3816)-2026)*12+MONTH(C3816)-8,""))</f>
        <v/>
      </c>
      <c r="T3816">
        <f>IF(AND(A3816="مصروف",R3816&gt;0,I3816="موافق",S3816&lt;&gt;"",H3816&lt;&gt;""),N(G3816),0)</f>
        <v/>
      </c>
    </row>
    <row r="3817">
      <c r="A3817" s="19" t="n"/>
      <c r="B3817" s="20">
        <f>IF(A3817="","",IF(R3817=0,"⚠ أضف سطر عهدة أولًا","BDR-"&amp;TEXT(R3817,"000")))</f>
        <v/>
      </c>
      <c r="C3817" s="21" t="n"/>
      <c r="D3817" s="20">
        <f>IF(C3817="","",IF(S3817="","خارج السنة المالية",INDEX(القوائم!$D$2:$D$13,S3817)))</f>
        <v/>
      </c>
      <c r="E3817" s="22" t="n"/>
      <c r="F3817" s="23" t="n"/>
      <c r="G3817" s="23" t="n"/>
      <c r="H3817" s="22" t="n"/>
      <c r="I3817" s="19" t="n"/>
      <c r="J3817" s="21" t="n"/>
      <c r="K3817" s="19" t="n"/>
      <c r="L3817" s="19" t="n"/>
      <c r="M3817" s="21" t="n"/>
      <c r="N3817" s="22" t="n"/>
      <c r="O3817" s="24">
        <f>IF(A3817&lt;&gt;"عهدة","",SUMIFS($G$8:$G$5007,$B$8:$B$5007,B3817,$A$8:$A$5007,"مصروف",$I$8:$I$5007,"&lt;&gt;مرفوض"))</f>
        <v/>
      </c>
      <c r="P3817" s="25">
        <f>IF(A3817&lt;&gt;"عهدة","",N(F3817)-O3817)</f>
        <v/>
      </c>
      <c r="Q3817" s="26">
        <f>IF(A3817="","",IF(A3817="عهدة",IF(N(F3817)=0,"⚠ أدخل قيمة العهدة",IF(P3817&lt;0,"⛔ عجز / زيادة مصروفات "&amp;TEXT(-P3817,"#,##0"),IF(COUNTIFS($B$8:$B$5007,B3817,$A$8:$A$5007,"مصروف",$I$8:$I$5007,"&lt;&gt;مرفوض",$K$8:$K$5007,"&lt;&gt;نعم")&gt;0,"⚠ "&amp;COUNTIFS($B$8:$B$5007,B3817,$A$8:$A$5007,"مصروف",$I$8:$I$5007,"&lt;&gt;مرفوض",$K$8:$K$5007,"&lt;&gt;نعم")&amp;" مصروف غير مسوى",IF(L3817="تمت التسوية",IF(P3817=0,"✔ متوازنة وتمت التسوية","✔ تمت التسوية – متبقي "&amp;TEXT(P3817,"#,##0")),IF(P3817&gt;0,"متبقي "&amp;TEXT(P3817,"#,##0"),"✔ متوازنة"))))),IF(R3817=0,"⚠ أضف سطر عهدة أولًا",IF(OR(C3817="",N(G3817)=0),"⚠ أكمل التاريخ والقيمة",IF(S3817="","⚠ التاريخ خارج السنة المالية",IF(H3817="","⚠ اختر بند الموازنة",IF(I3817="مرفوض","✖ مرفوض من المدير",IF(I3817&lt;&gt;"موافق","⏳ بانتظار موافقة المدير",IF(K3817&lt;&gt;"نعم","⚠ غير مسوى مع الحسابات","✔ معتمد ومسوى")))))))))</f>
        <v/>
      </c>
      <c r="R3817">
        <f>N(R3816)+IF(A3817="عهدة",1,0)</f>
        <v/>
      </c>
      <c r="S3817">
        <f>IF(C3817="","",IF(AND(C3817&gt;=DATE(2026,9,1),C3817&lt;=DATE(2027,8,31)),(YEAR(C3817)-2026)*12+MONTH(C3817)-8,""))</f>
        <v/>
      </c>
      <c r="T3817">
        <f>IF(AND(A3817="مصروف",R3817&gt;0,I3817="موافق",S3817&lt;&gt;"",H3817&lt;&gt;""),N(G3817),0)</f>
        <v/>
      </c>
    </row>
    <row r="3818">
      <c r="A3818" s="19" t="n"/>
      <c r="B3818" s="20">
        <f>IF(A3818="","",IF(R3818=0,"⚠ أضف سطر عهدة أولًا","BDR-"&amp;TEXT(R3818,"000")))</f>
        <v/>
      </c>
      <c r="C3818" s="21" t="n"/>
      <c r="D3818" s="20">
        <f>IF(C3818="","",IF(S3818="","خارج السنة المالية",INDEX(القوائم!$D$2:$D$13,S3818)))</f>
        <v/>
      </c>
      <c r="E3818" s="22" t="n"/>
      <c r="F3818" s="23" t="n"/>
      <c r="G3818" s="23" t="n"/>
      <c r="H3818" s="22" t="n"/>
      <c r="I3818" s="19" t="n"/>
      <c r="J3818" s="21" t="n"/>
      <c r="K3818" s="19" t="n"/>
      <c r="L3818" s="19" t="n"/>
      <c r="M3818" s="21" t="n"/>
      <c r="N3818" s="22" t="n"/>
      <c r="O3818" s="24">
        <f>IF(A3818&lt;&gt;"عهدة","",SUMIFS($G$8:$G$5007,$B$8:$B$5007,B3818,$A$8:$A$5007,"مصروف",$I$8:$I$5007,"&lt;&gt;مرفوض"))</f>
        <v/>
      </c>
      <c r="P3818" s="25">
        <f>IF(A3818&lt;&gt;"عهدة","",N(F3818)-O3818)</f>
        <v/>
      </c>
      <c r="Q3818" s="26">
        <f>IF(A3818="","",IF(A3818="عهدة",IF(N(F3818)=0,"⚠ أدخل قيمة العهدة",IF(P3818&lt;0,"⛔ عجز / زيادة مصروفات "&amp;TEXT(-P3818,"#,##0"),IF(COUNTIFS($B$8:$B$5007,B3818,$A$8:$A$5007,"مصروف",$I$8:$I$5007,"&lt;&gt;مرفوض",$K$8:$K$5007,"&lt;&gt;نعم")&gt;0,"⚠ "&amp;COUNTIFS($B$8:$B$5007,B3818,$A$8:$A$5007,"مصروف",$I$8:$I$5007,"&lt;&gt;مرفوض",$K$8:$K$5007,"&lt;&gt;نعم")&amp;" مصروف غير مسوى",IF(L3818="تمت التسوية",IF(P3818=0,"✔ متوازنة وتمت التسوية","✔ تمت التسوية – متبقي "&amp;TEXT(P3818,"#,##0")),IF(P3818&gt;0,"متبقي "&amp;TEXT(P3818,"#,##0"),"✔ متوازنة"))))),IF(R3818=0,"⚠ أضف سطر عهدة أولًا",IF(OR(C3818="",N(G3818)=0),"⚠ أكمل التاريخ والقيمة",IF(S3818="","⚠ التاريخ خارج السنة المالية",IF(H3818="","⚠ اختر بند الموازنة",IF(I3818="مرفوض","✖ مرفوض من المدير",IF(I3818&lt;&gt;"موافق","⏳ بانتظار موافقة المدير",IF(K3818&lt;&gt;"نعم","⚠ غير مسوى مع الحسابات","✔ معتمد ومسوى")))))))))</f>
        <v/>
      </c>
      <c r="R3818">
        <f>N(R3817)+IF(A3818="عهدة",1,0)</f>
        <v/>
      </c>
      <c r="S3818">
        <f>IF(C3818="","",IF(AND(C3818&gt;=DATE(2026,9,1),C3818&lt;=DATE(2027,8,31)),(YEAR(C3818)-2026)*12+MONTH(C3818)-8,""))</f>
        <v/>
      </c>
      <c r="T3818">
        <f>IF(AND(A3818="مصروف",R3818&gt;0,I3818="موافق",S3818&lt;&gt;"",H3818&lt;&gt;""),N(G3818),0)</f>
        <v/>
      </c>
    </row>
    <row r="3819">
      <c r="A3819" s="19" t="n"/>
      <c r="B3819" s="20">
        <f>IF(A3819="","",IF(R3819=0,"⚠ أضف سطر عهدة أولًا","BDR-"&amp;TEXT(R3819,"000")))</f>
        <v/>
      </c>
      <c r="C3819" s="21" t="n"/>
      <c r="D3819" s="20">
        <f>IF(C3819="","",IF(S3819="","خارج السنة المالية",INDEX(القوائم!$D$2:$D$13,S3819)))</f>
        <v/>
      </c>
      <c r="E3819" s="22" t="n"/>
      <c r="F3819" s="23" t="n"/>
      <c r="G3819" s="23" t="n"/>
      <c r="H3819" s="22" t="n"/>
      <c r="I3819" s="19" t="n"/>
      <c r="J3819" s="21" t="n"/>
      <c r="K3819" s="19" t="n"/>
      <c r="L3819" s="19" t="n"/>
      <c r="M3819" s="21" t="n"/>
      <c r="N3819" s="22" t="n"/>
      <c r="O3819" s="24">
        <f>IF(A3819&lt;&gt;"عهدة","",SUMIFS($G$8:$G$5007,$B$8:$B$5007,B3819,$A$8:$A$5007,"مصروف",$I$8:$I$5007,"&lt;&gt;مرفوض"))</f>
        <v/>
      </c>
      <c r="P3819" s="25">
        <f>IF(A3819&lt;&gt;"عهدة","",N(F3819)-O3819)</f>
        <v/>
      </c>
      <c r="Q3819" s="26">
        <f>IF(A3819="","",IF(A3819="عهدة",IF(N(F3819)=0,"⚠ أدخل قيمة العهدة",IF(P3819&lt;0,"⛔ عجز / زيادة مصروفات "&amp;TEXT(-P3819,"#,##0"),IF(COUNTIFS($B$8:$B$5007,B3819,$A$8:$A$5007,"مصروف",$I$8:$I$5007,"&lt;&gt;مرفوض",$K$8:$K$5007,"&lt;&gt;نعم")&gt;0,"⚠ "&amp;COUNTIFS($B$8:$B$5007,B3819,$A$8:$A$5007,"مصروف",$I$8:$I$5007,"&lt;&gt;مرفوض",$K$8:$K$5007,"&lt;&gt;نعم")&amp;" مصروف غير مسوى",IF(L3819="تمت التسوية",IF(P3819=0,"✔ متوازنة وتمت التسوية","✔ تمت التسوية – متبقي "&amp;TEXT(P3819,"#,##0")),IF(P3819&gt;0,"متبقي "&amp;TEXT(P3819,"#,##0"),"✔ متوازنة"))))),IF(R3819=0,"⚠ أضف سطر عهدة أولًا",IF(OR(C3819="",N(G3819)=0),"⚠ أكمل التاريخ والقيمة",IF(S3819="","⚠ التاريخ خارج السنة المالية",IF(H3819="","⚠ اختر بند الموازنة",IF(I3819="مرفوض","✖ مرفوض من المدير",IF(I3819&lt;&gt;"موافق","⏳ بانتظار موافقة المدير",IF(K3819&lt;&gt;"نعم","⚠ غير مسوى مع الحسابات","✔ معتمد ومسوى")))))))))</f>
        <v/>
      </c>
      <c r="R3819">
        <f>N(R3818)+IF(A3819="عهدة",1,0)</f>
        <v/>
      </c>
      <c r="S3819">
        <f>IF(C3819="","",IF(AND(C3819&gt;=DATE(2026,9,1),C3819&lt;=DATE(2027,8,31)),(YEAR(C3819)-2026)*12+MONTH(C3819)-8,""))</f>
        <v/>
      </c>
      <c r="T3819">
        <f>IF(AND(A3819="مصروف",R3819&gt;0,I3819="موافق",S3819&lt;&gt;"",H3819&lt;&gt;""),N(G3819),0)</f>
        <v/>
      </c>
    </row>
    <row r="3820">
      <c r="A3820" s="19" t="n"/>
      <c r="B3820" s="20">
        <f>IF(A3820="","",IF(R3820=0,"⚠ أضف سطر عهدة أولًا","BDR-"&amp;TEXT(R3820,"000")))</f>
        <v/>
      </c>
      <c r="C3820" s="21" t="n"/>
      <c r="D3820" s="20">
        <f>IF(C3820="","",IF(S3820="","خارج السنة المالية",INDEX(القوائم!$D$2:$D$13,S3820)))</f>
        <v/>
      </c>
      <c r="E3820" s="22" t="n"/>
      <c r="F3820" s="23" t="n"/>
      <c r="G3820" s="23" t="n"/>
      <c r="H3820" s="22" t="n"/>
      <c r="I3820" s="19" t="n"/>
      <c r="J3820" s="21" t="n"/>
      <c r="K3820" s="19" t="n"/>
      <c r="L3820" s="19" t="n"/>
      <c r="M3820" s="21" t="n"/>
      <c r="N3820" s="22" t="n"/>
      <c r="O3820" s="24">
        <f>IF(A3820&lt;&gt;"عهدة","",SUMIFS($G$8:$G$5007,$B$8:$B$5007,B3820,$A$8:$A$5007,"مصروف",$I$8:$I$5007,"&lt;&gt;مرفوض"))</f>
        <v/>
      </c>
      <c r="P3820" s="25">
        <f>IF(A3820&lt;&gt;"عهدة","",N(F3820)-O3820)</f>
        <v/>
      </c>
      <c r="Q3820" s="26">
        <f>IF(A3820="","",IF(A3820="عهدة",IF(N(F3820)=0,"⚠ أدخل قيمة العهدة",IF(P3820&lt;0,"⛔ عجز / زيادة مصروفات "&amp;TEXT(-P3820,"#,##0"),IF(COUNTIFS($B$8:$B$5007,B3820,$A$8:$A$5007,"مصروف",$I$8:$I$5007,"&lt;&gt;مرفوض",$K$8:$K$5007,"&lt;&gt;نعم")&gt;0,"⚠ "&amp;COUNTIFS($B$8:$B$5007,B3820,$A$8:$A$5007,"مصروف",$I$8:$I$5007,"&lt;&gt;مرفوض",$K$8:$K$5007,"&lt;&gt;نعم")&amp;" مصروف غير مسوى",IF(L3820="تمت التسوية",IF(P3820=0,"✔ متوازنة وتمت التسوية","✔ تمت التسوية – متبقي "&amp;TEXT(P3820,"#,##0")),IF(P3820&gt;0,"متبقي "&amp;TEXT(P3820,"#,##0"),"✔ متوازنة"))))),IF(R3820=0,"⚠ أضف سطر عهدة أولًا",IF(OR(C3820="",N(G3820)=0),"⚠ أكمل التاريخ والقيمة",IF(S3820="","⚠ التاريخ خارج السنة المالية",IF(H3820="","⚠ اختر بند الموازنة",IF(I3820="مرفوض","✖ مرفوض من المدير",IF(I3820&lt;&gt;"موافق","⏳ بانتظار موافقة المدير",IF(K3820&lt;&gt;"نعم","⚠ غير مسوى مع الحسابات","✔ معتمد ومسوى")))))))))</f>
        <v/>
      </c>
      <c r="R3820">
        <f>N(R3819)+IF(A3820="عهدة",1,0)</f>
        <v/>
      </c>
      <c r="S3820">
        <f>IF(C3820="","",IF(AND(C3820&gt;=DATE(2026,9,1),C3820&lt;=DATE(2027,8,31)),(YEAR(C3820)-2026)*12+MONTH(C3820)-8,""))</f>
        <v/>
      </c>
      <c r="T3820">
        <f>IF(AND(A3820="مصروف",R3820&gt;0,I3820="موافق",S3820&lt;&gt;"",H3820&lt;&gt;""),N(G3820),0)</f>
        <v/>
      </c>
    </row>
    <row r="3821">
      <c r="A3821" s="19" t="n"/>
      <c r="B3821" s="20">
        <f>IF(A3821="","",IF(R3821=0,"⚠ أضف سطر عهدة أولًا","BDR-"&amp;TEXT(R3821,"000")))</f>
        <v/>
      </c>
      <c r="C3821" s="21" t="n"/>
      <c r="D3821" s="20">
        <f>IF(C3821="","",IF(S3821="","خارج السنة المالية",INDEX(القوائم!$D$2:$D$13,S3821)))</f>
        <v/>
      </c>
      <c r="E3821" s="22" t="n"/>
      <c r="F3821" s="23" t="n"/>
      <c r="G3821" s="23" t="n"/>
      <c r="H3821" s="22" t="n"/>
      <c r="I3821" s="19" t="n"/>
      <c r="J3821" s="21" t="n"/>
      <c r="K3821" s="19" t="n"/>
      <c r="L3821" s="19" t="n"/>
      <c r="M3821" s="21" t="n"/>
      <c r="N3821" s="22" t="n"/>
      <c r="O3821" s="24">
        <f>IF(A3821&lt;&gt;"عهدة","",SUMIFS($G$8:$G$5007,$B$8:$B$5007,B3821,$A$8:$A$5007,"مصروف",$I$8:$I$5007,"&lt;&gt;مرفوض"))</f>
        <v/>
      </c>
      <c r="P3821" s="25">
        <f>IF(A3821&lt;&gt;"عهدة","",N(F3821)-O3821)</f>
        <v/>
      </c>
      <c r="Q3821" s="26">
        <f>IF(A3821="","",IF(A3821="عهدة",IF(N(F3821)=0,"⚠ أدخل قيمة العهدة",IF(P3821&lt;0,"⛔ عجز / زيادة مصروفات "&amp;TEXT(-P3821,"#,##0"),IF(COUNTIFS($B$8:$B$5007,B3821,$A$8:$A$5007,"مصروف",$I$8:$I$5007,"&lt;&gt;مرفوض",$K$8:$K$5007,"&lt;&gt;نعم")&gt;0,"⚠ "&amp;COUNTIFS($B$8:$B$5007,B3821,$A$8:$A$5007,"مصروف",$I$8:$I$5007,"&lt;&gt;مرفوض",$K$8:$K$5007,"&lt;&gt;نعم")&amp;" مصروف غير مسوى",IF(L3821="تمت التسوية",IF(P3821=0,"✔ متوازنة وتمت التسوية","✔ تمت التسوية – متبقي "&amp;TEXT(P3821,"#,##0")),IF(P3821&gt;0,"متبقي "&amp;TEXT(P3821,"#,##0"),"✔ متوازنة"))))),IF(R3821=0,"⚠ أضف سطر عهدة أولًا",IF(OR(C3821="",N(G3821)=0),"⚠ أكمل التاريخ والقيمة",IF(S3821="","⚠ التاريخ خارج السنة المالية",IF(H3821="","⚠ اختر بند الموازنة",IF(I3821="مرفوض","✖ مرفوض من المدير",IF(I3821&lt;&gt;"موافق","⏳ بانتظار موافقة المدير",IF(K3821&lt;&gt;"نعم","⚠ غير مسوى مع الحسابات","✔ معتمد ومسوى")))))))))</f>
        <v/>
      </c>
      <c r="R3821">
        <f>N(R3820)+IF(A3821="عهدة",1,0)</f>
        <v/>
      </c>
      <c r="S3821">
        <f>IF(C3821="","",IF(AND(C3821&gt;=DATE(2026,9,1),C3821&lt;=DATE(2027,8,31)),(YEAR(C3821)-2026)*12+MONTH(C3821)-8,""))</f>
        <v/>
      </c>
      <c r="T3821">
        <f>IF(AND(A3821="مصروف",R3821&gt;0,I3821="موافق",S3821&lt;&gt;"",H3821&lt;&gt;""),N(G3821),0)</f>
        <v/>
      </c>
    </row>
    <row r="3822">
      <c r="A3822" s="19" t="n"/>
      <c r="B3822" s="20">
        <f>IF(A3822="","",IF(R3822=0,"⚠ أضف سطر عهدة أولًا","BDR-"&amp;TEXT(R3822,"000")))</f>
        <v/>
      </c>
      <c r="C3822" s="21" t="n"/>
      <c r="D3822" s="20">
        <f>IF(C3822="","",IF(S3822="","خارج السنة المالية",INDEX(القوائم!$D$2:$D$13,S3822)))</f>
        <v/>
      </c>
      <c r="E3822" s="22" t="n"/>
      <c r="F3822" s="23" t="n"/>
      <c r="G3822" s="23" t="n"/>
      <c r="H3822" s="22" t="n"/>
      <c r="I3822" s="19" t="n"/>
      <c r="J3822" s="21" t="n"/>
      <c r="K3822" s="19" t="n"/>
      <c r="L3822" s="19" t="n"/>
      <c r="M3822" s="21" t="n"/>
      <c r="N3822" s="22" t="n"/>
      <c r="O3822" s="24">
        <f>IF(A3822&lt;&gt;"عهدة","",SUMIFS($G$8:$G$5007,$B$8:$B$5007,B3822,$A$8:$A$5007,"مصروف",$I$8:$I$5007,"&lt;&gt;مرفوض"))</f>
        <v/>
      </c>
      <c r="P3822" s="25">
        <f>IF(A3822&lt;&gt;"عهدة","",N(F3822)-O3822)</f>
        <v/>
      </c>
      <c r="Q3822" s="26">
        <f>IF(A3822="","",IF(A3822="عهدة",IF(N(F3822)=0,"⚠ أدخل قيمة العهدة",IF(P3822&lt;0,"⛔ عجز / زيادة مصروفات "&amp;TEXT(-P3822,"#,##0"),IF(COUNTIFS($B$8:$B$5007,B3822,$A$8:$A$5007,"مصروف",$I$8:$I$5007,"&lt;&gt;مرفوض",$K$8:$K$5007,"&lt;&gt;نعم")&gt;0,"⚠ "&amp;COUNTIFS($B$8:$B$5007,B3822,$A$8:$A$5007,"مصروف",$I$8:$I$5007,"&lt;&gt;مرفوض",$K$8:$K$5007,"&lt;&gt;نعم")&amp;" مصروف غير مسوى",IF(L3822="تمت التسوية",IF(P3822=0,"✔ متوازنة وتمت التسوية","✔ تمت التسوية – متبقي "&amp;TEXT(P3822,"#,##0")),IF(P3822&gt;0,"متبقي "&amp;TEXT(P3822,"#,##0"),"✔ متوازنة"))))),IF(R3822=0,"⚠ أضف سطر عهدة أولًا",IF(OR(C3822="",N(G3822)=0),"⚠ أكمل التاريخ والقيمة",IF(S3822="","⚠ التاريخ خارج السنة المالية",IF(H3822="","⚠ اختر بند الموازنة",IF(I3822="مرفوض","✖ مرفوض من المدير",IF(I3822&lt;&gt;"موافق","⏳ بانتظار موافقة المدير",IF(K3822&lt;&gt;"نعم","⚠ غير مسوى مع الحسابات","✔ معتمد ومسوى")))))))))</f>
        <v/>
      </c>
      <c r="R3822">
        <f>N(R3821)+IF(A3822="عهدة",1,0)</f>
        <v/>
      </c>
      <c r="S3822">
        <f>IF(C3822="","",IF(AND(C3822&gt;=DATE(2026,9,1),C3822&lt;=DATE(2027,8,31)),(YEAR(C3822)-2026)*12+MONTH(C3822)-8,""))</f>
        <v/>
      </c>
      <c r="T3822">
        <f>IF(AND(A3822="مصروف",R3822&gt;0,I3822="موافق",S3822&lt;&gt;"",H3822&lt;&gt;""),N(G3822),0)</f>
        <v/>
      </c>
    </row>
    <row r="3823">
      <c r="A3823" s="19" t="n"/>
      <c r="B3823" s="20">
        <f>IF(A3823="","",IF(R3823=0,"⚠ أضف سطر عهدة أولًا","BDR-"&amp;TEXT(R3823,"000")))</f>
        <v/>
      </c>
      <c r="C3823" s="21" t="n"/>
      <c r="D3823" s="20">
        <f>IF(C3823="","",IF(S3823="","خارج السنة المالية",INDEX(القوائم!$D$2:$D$13,S3823)))</f>
        <v/>
      </c>
      <c r="E3823" s="22" t="n"/>
      <c r="F3823" s="23" t="n"/>
      <c r="G3823" s="23" t="n"/>
      <c r="H3823" s="22" t="n"/>
      <c r="I3823" s="19" t="n"/>
      <c r="J3823" s="21" t="n"/>
      <c r="K3823" s="19" t="n"/>
      <c r="L3823" s="19" t="n"/>
      <c r="M3823" s="21" t="n"/>
      <c r="N3823" s="22" t="n"/>
      <c r="O3823" s="24">
        <f>IF(A3823&lt;&gt;"عهدة","",SUMIFS($G$8:$G$5007,$B$8:$B$5007,B3823,$A$8:$A$5007,"مصروف",$I$8:$I$5007,"&lt;&gt;مرفوض"))</f>
        <v/>
      </c>
      <c r="P3823" s="25">
        <f>IF(A3823&lt;&gt;"عهدة","",N(F3823)-O3823)</f>
        <v/>
      </c>
      <c r="Q3823" s="26">
        <f>IF(A3823="","",IF(A3823="عهدة",IF(N(F3823)=0,"⚠ أدخل قيمة العهدة",IF(P3823&lt;0,"⛔ عجز / زيادة مصروفات "&amp;TEXT(-P3823,"#,##0"),IF(COUNTIFS($B$8:$B$5007,B3823,$A$8:$A$5007,"مصروف",$I$8:$I$5007,"&lt;&gt;مرفوض",$K$8:$K$5007,"&lt;&gt;نعم")&gt;0,"⚠ "&amp;COUNTIFS($B$8:$B$5007,B3823,$A$8:$A$5007,"مصروف",$I$8:$I$5007,"&lt;&gt;مرفوض",$K$8:$K$5007,"&lt;&gt;نعم")&amp;" مصروف غير مسوى",IF(L3823="تمت التسوية",IF(P3823=0,"✔ متوازنة وتمت التسوية","✔ تمت التسوية – متبقي "&amp;TEXT(P3823,"#,##0")),IF(P3823&gt;0,"متبقي "&amp;TEXT(P3823,"#,##0"),"✔ متوازنة"))))),IF(R3823=0,"⚠ أضف سطر عهدة أولًا",IF(OR(C3823="",N(G3823)=0),"⚠ أكمل التاريخ والقيمة",IF(S3823="","⚠ التاريخ خارج السنة المالية",IF(H3823="","⚠ اختر بند الموازنة",IF(I3823="مرفوض","✖ مرفوض من المدير",IF(I3823&lt;&gt;"موافق","⏳ بانتظار موافقة المدير",IF(K3823&lt;&gt;"نعم","⚠ غير مسوى مع الحسابات","✔ معتمد ومسوى")))))))))</f>
        <v/>
      </c>
      <c r="R3823">
        <f>N(R3822)+IF(A3823="عهدة",1,0)</f>
        <v/>
      </c>
      <c r="S3823">
        <f>IF(C3823="","",IF(AND(C3823&gt;=DATE(2026,9,1),C3823&lt;=DATE(2027,8,31)),(YEAR(C3823)-2026)*12+MONTH(C3823)-8,""))</f>
        <v/>
      </c>
      <c r="T3823">
        <f>IF(AND(A3823="مصروف",R3823&gt;0,I3823="موافق",S3823&lt;&gt;"",H3823&lt;&gt;""),N(G3823),0)</f>
        <v/>
      </c>
    </row>
    <row r="3824">
      <c r="A3824" s="19" t="n"/>
      <c r="B3824" s="20">
        <f>IF(A3824="","",IF(R3824=0,"⚠ أضف سطر عهدة أولًا","BDR-"&amp;TEXT(R3824,"000")))</f>
        <v/>
      </c>
      <c r="C3824" s="21" t="n"/>
      <c r="D3824" s="20">
        <f>IF(C3824="","",IF(S3824="","خارج السنة المالية",INDEX(القوائم!$D$2:$D$13,S3824)))</f>
        <v/>
      </c>
      <c r="E3824" s="22" t="n"/>
      <c r="F3824" s="23" t="n"/>
      <c r="G3824" s="23" t="n"/>
      <c r="H3824" s="22" t="n"/>
      <c r="I3824" s="19" t="n"/>
      <c r="J3824" s="21" t="n"/>
      <c r="K3824" s="19" t="n"/>
      <c r="L3824" s="19" t="n"/>
      <c r="M3824" s="21" t="n"/>
      <c r="N3824" s="22" t="n"/>
      <c r="O3824" s="24">
        <f>IF(A3824&lt;&gt;"عهدة","",SUMIFS($G$8:$G$5007,$B$8:$B$5007,B3824,$A$8:$A$5007,"مصروف",$I$8:$I$5007,"&lt;&gt;مرفوض"))</f>
        <v/>
      </c>
      <c r="P3824" s="25">
        <f>IF(A3824&lt;&gt;"عهدة","",N(F3824)-O3824)</f>
        <v/>
      </c>
      <c r="Q3824" s="26">
        <f>IF(A3824="","",IF(A3824="عهدة",IF(N(F3824)=0,"⚠ أدخل قيمة العهدة",IF(P3824&lt;0,"⛔ عجز / زيادة مصروفات "&amp;TEXT(-P3824,"#,##0"),IF(COUNTIFS($B$8:$B$5007,B3824,$A$8:$A$5007,"مصروف",$I$8:$I$5007,"&lt;&gt;مرفوض",$K$8:$K$5007,"&lt;&gt;نعم")&gt;0,"⚠ "&amp;COUNTIFS($B$8:$B$5007,B3824,$A$8:$A$5007,"مصروف",$I$8:$I$5007,"&lt;&gt;مرفوض",$K$8:$K$5007,"&lt;&gt;نعم")&amp;" مصروف غير مسوى",IF(L3824="تمت التسوية",IF(P3824=0,"✔ متوازنة وتمت التسوية","✔ تمت التسوية – متبقي "&amp;TEXT(P3824,"#,##0")),IF(P3824&gt;0,"متبقي "&amp;TEXT(P3824,"#,##0"),"✔ متوازنة"))))),IF(R3824=0,"⚠ أضف سطر عهدة أولًا",IF(OR(C3824="",N(G3824)=0),"⚠ أكمل التاريخ والقيمة",IF(S3824="","⚠ التاريخ خارج السنة المالية",IF(H3824="","⚠ اختر بند الموازنة",IF(I3824="مرفوض","✖ مرفوض من المدير",IF(I3824&lt;&gt;"موافق","⏳ بانتظار موافقة المدير",IF(K3824&lt;&gt;"نعم","⚠ غير مسوى مع الحسابات","✔ معتمد ومسوى")))))))))</f>
        <v/>
      </c>
      <c r="R3824">
        <f>N(R3823)+IF(A3824="عهدة",1,0)</f>
        <v/>
      </c>
      <c r="S3824">
        <f>IF(C3824="","",IF(AND(C3824&gt;=DATE(2026,9,1),C3824&lt;=DATE(2027,8,31)),(YEAR(C3824)-2026)*12+MONTH(C3824)-8,""))</f>
        <v/>
      </c>
      <c r="T3824">
        <f>IF(AND(A3824="مصروف",R3824&gt;0,I3824="موافق",S3824&lt;&gt;"",H3824&lt;&gt;""),N(G3824),0)</f>
        <v/>
      </c>
    </row>
    <row r="3825">
      <c r="A3825" s="19" t="n"/>
      <c r="B3825" s="20">
        <f>IF(A3825="","",IF(R3825=0,"⚠ أضف سطر عهدة أولًا","BDR-"&amp;TEXT(R3825,"000")))</f>
        <v/>
      </c>
      <c r="C3825" s="21" t="n"/>
      <c r="D3825" s="20">
        <f>IF(C3825="","",IF(S3825="","خارج السنة المالية",INDEX(القوائم!$D$2:$D$13,S3825)))</f>
        <v/>
      </c>
      <c r="E3825" s="22" t="n"/>
      <c r="F3825" s="23" t="n"/>
      <c r="G3825" s="23" t="n"/>
      <c r="H3825" s="22" t="n"/>
      <c r="I3825" s="19" t="n"/>
      <c r="J3825" s="21" t="n"/>
      <c r="K3825" s="19" t="n"/>
      <c r="L3825" s="19" t="n"/>
      <c r="M3825" s="21" t="n"/>
      <c r="N3825" s="22" t="n"/>
      <c r="O3825" s="24">
        <f>IF(A3825&lt;&gt;"عهدة","",SUMIFS($G$8:$G$5007,$B$8:$B$5007,B3825,$A$8:$A$5007,"مصروف",$I$8:$I$5007,"&lt;&gt;مرفوض"))</f>
        <v/>
      </c>
      <c r="P3825" s="25">
        <f>IF(A3825&lt;&gt;"عهدة","",N(F3825)-O3825)</f>
        <v/>
      </c>
      <c r="Q3825" s="26">
        <f>IF(A3825="","",IF(A3825="عهدة",IF(N(F3825)=0,"⚠ أدخل قيمة العهدة",IF(P3825&lt;0,"⛔ عجز / زيادة مصروفات "&amp;TEXT(-P3825,"#,##0"),IF(COUNTIFS($B$8:$B$5007,B3825,$A$8:$A$5007,"مصروف",$I$8:$I$5007,"&lt;&gt;مرفوض",$K$8:$K$5007,"&lt;&gt;نعم")&gt;0,"⚠ "&amp;COUNTIFS($B$8:$B$5007,B3825,$A$8:$A$5007,"مصروف",$I$8:$I$5007,"&lt;&gt;مرفوض",$K$8:$K$5007,"&lt;&gt;نعم")&amp;" مصروف غير مسوى",IF(L3825="تمت التسوية",IF(P3825=0,"✔ متوازنة وتمت التسوية","✔ تمت التسوية – متبقي "&amp;TEXT(P3825,"#,##0")),IF(P3825&gt;0,"متبقي "&amp;TEXT(P3825,"#,##0"),"✔ متوازنة"))))),IF(R3825=0,"⚠ أضف سطر عهدة أولًا",IF(OR(C3825="",N(G3825)=0),"⚠ أكمل التاريخ والقيمة",IF(S3825="","⚠ التاريخ خارج السنة المالية",IF(H3825="","⚠ اختر بند الموازنة",IF(I3825="مرفوض","✖ مرفوض من المدير",IF(I3825&lt;&gt;"موافق","⏳ بانتظار موافقة المدير",IF(K3825&lt;&gt;"نعم","⚠ غير مسوى مع الحسابات","✔ معتمد ومسوى")))))))))</f>
        <v/>
      </c>
      <c r="R3825">
        <f>N(R3824)+IF(A3825="عهدة",1,0)</f>
        <v/>
      </c>
      <c r="S3825">
        <f>IF(C3825="","",IF(AND(C3825&gt;=DATE(2026,9,1),C3825&lt;=DATE(2027,8,31)),(YEAR(C3825)-2026)*12+MONTH(C3825)-8,""))</f>
        <v/>
      </c>
      <c r="T3825">
        <f>IF(AND(A3825="مصروف",R3825&gt;0,I3825="موافق",S3825&lt;&gt;"",H3825&lt;&gt;""),N(G3825),0)</f>
        <v/>
      </c>
    </row>
    <row r="3826">
      <c r="A3826" s="19" t="n"/>
      <c r="B3826" s="20">
        <f>IF(A3826="","",IF(R3826=0,"⚠ أضف سطر عهدة أولًا","BDR-"&amp;TEXT(R3826,"000")))</f>
        <v/>
      </c>
      <c r="C3826" s="21" t="n"/>
      <c r="D3826" s="20">
        <f>IF(C3826="","",IF(S3826="","خارج السنة المالية",INDEX(القوائم!$D$2:$D$13,S3826)))</f>
        <v/>
      </c>
      <c r="E3826" s="22" t="n"/>
      <c r="F3826" s="23" t="n"/>
      <c r="G3826" s="23" t="n"/>
      <c r="H3826" s="22" t="n"/>
      <c r="I3826" s="19" t="n"/>
      <c r="J3826" s="21" t="n"/>
      <c r="K3826" s="19" t="n"/>
      <c r="L3826" s="19" t="n"/>
      <c r="M3826" s="21" t="n"/>
      <c r="N3826" s="22" t="n"/>
      <c r="O3826" s="24">
        <f>IF(A3826&lt;&gt;"عهدة","",SUMIFS($G$8:$G$5007,$B$8:$B$5007,B3826,$A$8:$A$5007,"مصروف",$I$8:$I$5007,"&lt;&gt;مرفوض"))</f>
        <v/>
      </c>
      <c r="P3826" s="25">
        <f>IF(A3826&lt;&gt;"عهدة","",N(F3826)-O3826)</f>
        <v/>
      </c>
      <c r="Q3826" s="26">
        <f>IF(A3826="","",IF(A3826="عهدة",IF(N(F3826)=0,"⚠ أدخل قيمة العهدة",IF(P3826&lt;0,"⛔ عجز / زيادة مصروفات "&amp;TEXT(-P3826,"#,##0"),IF(COUNTIFS($B$8:$B$5007,B3826,$A$8:$A$5007,"مصروف",$I$8:$I$5007,"&lt;&gt;مرفوض",$K$8:$K$5007,"&lt;&gt;نعم")&gt;0,"⚠ "&amp;COUNTIFS($B$8:$B$5007,B3826,$A$8:$A$5007,"مصروف",$I$8:$I$5007,"&lt;&gt;مرفوض",$K$8:$K$5007,"&lt;&gt;نعم")&amp;" مصروف غير مسوى",IF(L3826="تمت التسوية",IF(P3826=0,"✔ متوازنة وتمت التسوية","✔ تمت التسوية – متبقي "&amp;TEXT(P3826,"#,##0")),IF(P3826&gt;0,"متبقي "&amp;TEXT(P3826,"#,##0"),"✔ متوازنة"))))),IF(R3826=0,"⚠ أضف سطر عهدة أولًا",IF(OR(C3826="",N(G3826)=0),"⚠ أكمل التاريخ والقيمة",IF(S3826="","⚠ التاريخ خارج السنة المالية",IF(H3826="","⚠ اختر بند الموازنة",IF(I3826="مرفوض","✖ مرفوض من المدير",IF(I3826&lt;&gt;"موافق","⏳ بانتظار موافقة المدير",IF(K3826&lt;&gt;"نعم","⚠ غير مسوى مع الحسابات","✔ معتمد ومسوى")))))))))</f>
        <v/>
      </c>
      <c r="R3826">
        <f>N(R3825)+IF(A3826="عهدة",1,0)</f>
        <v/>
      </c>
      <c r="S3826">
        <f>IF(C3826="","",IF(AND(C3826&gt;=DATE(2026,9,1),C3826&lt;=DATE(2027,8,31)),(YEAR(C3826)-2026)*12+MONTH(C3826)-8,""))</f>
        <v/>
      </c>
      <c r="T3826">
        <f>IF(AND(A3826="مصروف",R3826&gt;0,I3826="موافق",S3826&lt;&gt;"",H3826&lt;&gt;""),N(G3826),0)</f>
        <v/>
      </c>
    </row>
    <row r="3827">
      <c r="A3827" s="19" t="n"/>
      <c r="B3827" s="20">
        <f>IF(A3827="","",IF(R3827=0,"⚠ أضف سطر عهدة أولًا","BDR-"&amp;TEXT(R3827,"000")))</f>
        <v/>
      </c>
      <c r="C3827" s="21" t="n"/>
      <c r="D3827" s="20">
        <f>IF(C3827="","",IF(S3827="","خارج السنة المالية",INDEX(القوائم!$D$2:$D$13,S3827)))</f>
        <v/>
      </c>
      <c r="E3827" s="22" t="n"/>
      <c r="F3827" s="23" t="n"/>
      <c r="G3827" s="23" t="n"/>
      <c r="H3827" s="22" t="n"/>
      <c r="I3827" s="19" t="n"/>
      <c r="J3827" s="21" t="n"/>
      <c r="K3827" s="19" t="n"/>
      <c r="L3827" s="19" t="n"/>
      <c r="M3827" s="21" t="n"/>
      <c r="N3827" s="22" t="n"/>
      <c r="O3827" s="24">
        <f>IF(A3827&lt;&gt;"عهدة","",SUMIFS($G$8:$G$5007,$B$8:$B$5007,B3827,$A$8:$A$5007,"مصروف",$I$8:$I$5007,"&lt;&gt;مرفوض"))</f>
        <v/>
      </c>
      <c r="P3827" s="25">
        <f>IF(A3827&lt;&gt;"عهدة","",N(F3827)-O3827)</f>
        <v/>
      </c>
      <c r="Q3827" s="26">
        <f>IF(A3827="","",IF(A3827="عهدة",IF(N(F3827)=0,"⚠ أدخل قيمة العهدة",IF(P3827&lt;0,"⛔ عجز / زيادة مصروفات "&amp;TEXT(-P3827,"#,##0"),IF(COUNTIFS($B$8:$B$5007,B3827,$A$8:$A$5007,"مصروف",$I$8:$I$5007,"&lt;&gt;مرفوض",$K$8:$K$5007,"&lt;&gt;نعم")&gt;0,"⚠ "&amp;COUNTIFS($B$8:$B$5007,B3827,$A$8:$A$5007,"مصروف",$I$8:$I$5007,"&lt;&gt;مرفوض",$K$8:$K$5007,"&lt;&gt;نعم")&amp;" مصروف غير مسوى",IF(L3827="تمت التسوية",IF(P3827=0,"✔ متوازنة وتمت التسوية","✔ تمت التسوية – متبقي "&amp;TEXT(P3827,"#,##0")),IF(P3827&gt;0,"متبقي "&amp;TEXT(P3827,"#,##0"),"✔ متوازنة"))))),IF(R3827=0,"⚠ أضف سطر عهدة أولًا",IF(OR(C3827="",N(G3827)=0),"⚠ أكمل التاريخ والقيمة",IF(S3827="","⚠ التاريخ خارج السنة المالية",IF(H3827="","⚠ اختر بند الموازنة",IF(I3827="مرفوض","✖ مرفوض من المدير",IF(I3827&lt;&gt;"موافق","⏳ بانتظار موافقة المدير",IF(K3827&lt;&gt;"نعم","⚠ غير مسوى مع الحسابات","✔ معتمد ومسوى")))))))))</f>
        <v/>
      </c>
      <c r="R3827">
        <f>N(R3826)+IF(A3827="عهدة",1,0)</f>
        <v/>
      </c>
      <c r="S3827">
        <f>IF(C3827="","",IF(AND(C3827&gt;=DATE(2026,9,1),C3827&lt;=DATE(2027,8,31)),(YEAR(C3827)-2026)*12+MONTH(C3827)-8,""))</f>
        <v/>
      </c>
      <c r="T3827">
        <f>IF(AND(A3827="مصروف",R3827&gt;0,I3827="موافق",S3827&lt;&gt;"",H3827&lt;&gt;""),N(G3827),0)</f>
        <v/>
      </c>
    </row>
    <row r="3828">
      <c r="A3828" s="19" t="n"/>
      <c r="B3828" s="20">
        <f>IF(A3828="","",IF(R3828=0,"⚠ أضف سطر عهدة أولًا","BDR-"&amp;TEXT(R3828,"000")))</f>
        <v/>
      </c>
      <c r="C3828" s="21" t="n"/>
      <c r="D3828" s="20">
        <f>IF(C3828="","",IF(S3828="","خارج السنة المالية",INDEX(القوائم!$D$2:$D$13,S3828)))</f>
        <v/>
      </c>
      <c r="E3828" s="22" t="n"/>
      <c r="F3828" s="23" t="n"/>
      <c r="G3828" s="23" t="n"/>
      <c r="H3828" s="22" t="n"/>
      <c r="I3828" s="19" t="n"/>
      <c r="J3828" s="21" t="n"/>
      <c r="K3828" s="19" t="n"/>
      <c r="L3828" s="19" t="n"/>
      <c r="M3828" s="21" t="n"/>
      <c r="N3828" s="22" t="n"/>
      <c r="O3828" s="24">
        <f>IF(A3828&lt;&gt;"عهدة","",SUMIFS($G$8:$G$5007,$B$8:$B$5007,B3828,$A$8:$A$5007,"مصروف",$I$8:$I$5007,"&lt;&gt;مرفوض"))</f>
        <v/>
      </c>
      <c r="P3828" s="25">
        <f>IF(A3828&lt;&gt;"عهدة","",N(F3828)-O3828)</f>
        <v/>
      </c>
      <c r="Q3828" s="26">
        <f>IF(A3828="","",IF(A3828="عهدة",IF(N(F3828)=0,"⚠ أدخل قيمة العهدة",IF(P3828&lt;0,"⛔ عجز / زيادة مصروفات "&amp;TEXT(-P3828,"#,##0"),IF(COUNTIFS($B$8:$B$5007,B3828,$A$8:$A$5007,"مصروف",$I$8:$I$5007,"&lt;&gt;مرفوض",$K$8:$K$5007,"&lt;&gt;نعم")&gt;0,"⚠ "&amp;COUNTIFS($B$8:$B$5007,B3828,$A$8:$A$5007,"مصروف",$I$8:$I$5007,"&lt;&gt;مرفوض",$K$8:$K$5007,"&lt;&gt;نعم")&amp;" مصروف غير مسوى",IF(L3828="تمت التسوية",IF(P3828=0,"✔ متوازنة وتمت التسوية","✔ تمت التسوية – متبقي "&amp;TEXT(P3828,"#,##0")),IF(P3828&gt;0,"متبقي "&amp;TEXT(P3828,"#,##0"),"✔ متوازنة"))))),IF(R3828=0,"⚠ أضف سطر عهدة أولًا",IF(OR(C3828="",N(G3828)=0),"⚠ أكمل التاريخ والقيمة",IF(S3828="","⚠ التاريخ خارج السنة المالية",IF(H3828="","⚠ اختر بند الموازنة",IF(I3828="مرفوض","✖ مرفوض من المدير",IF(I3828&lt;&gt;"موافق","⏳ بانتظار موافقة المدير",IF(K3828&lt;&gt;"نعم","⚠ غير مسوى مع الحسابات","✔ معتمد ومسوى")))))))))</f>
        <v/>
      </c>
      <c r="R3828">
        <f>N(R3827)+IF(A3828="عهدة",1,0)</f>
        <v/>
      </c>
      <c r="S3828">
        <f>IF(C3828="","",IF(AND(C3828&gt;=DATE(2026,9,1),C3828&lt;=DATE(2027,8,31)),(YEAR(C3828)-2026)*12+MONTH(C3828)-8,""))</f>
        <v/>
      </c>
      <c r="T3828">
        <f>IF(AND(A3828="مصروف",R3828&gt;0,I3828="موافق",S3828&lt;&gt;"",H3828&lt;&gt;""),N(G3828),0)</f>
        <v/>
      </c>
    </row>
    <row r="3829">
      <c r="A3829" s="19" t="n"/>
      <c r="B3829" s="20">
        <f>IF(A3829="","",IF(R3829=0,"⚠ أضف سطر عهدة أولًا","BDR-"&amp;TEXT(R3829,"000")))</f>
        <v/>
      </c>
      <c r="C3829" s="21" t="n"/>
      <c r="D3829" s="20">
        <f>IF(C3829="","",IF(S3829="","خارج السنة المالية",INDEX(القوائم!$D$2:$D$13,S3829)))</f>
        <v/>
      </c>
      <c r="E3829" s="22" t="n"/>
      <c r="F3829" s="23" t="n"/>
      <c r="G3829" s="23" t="n"/>
      <c r="H3829" s="22" t="n"/>
      <c r="I3829" s="19" t="n"/>
      <c r="J3829" s="21" t="n"/>
      <c r="K3829" s="19" t="n"/>
      <c r="L3829" s="19" t="n"/>
      <c r="M3829" s="21" t="n"/>
      <c r="N3829" s="22" t="n"/>
      <c r="O3829" s="24">
        <f>IF(A3829&lt;&gt;"عهدة","",SUMIFS($G$8:$G$5007,$B$8:$B$5007,B3829,$A$8:$A$5007,"مصروف",$I$8:$I$5007,"&lt;&gt;مرفوض"))</f>
        <v/>
      </c>
      <c r="P3829" s="25">
        <f>IF(A3829&lt;&gt;"عهدة","",N(F3829)-O3829)</f>
        <v/>
      </c>
      <c r="Q3829" s="26">
        <f>IF(A3829="","",IF(A3829="عهدة",IF(N(F3829)=0,"⚠ أدخل قيمة العهدة",IF(P3829&lt;0,"⛔ عجز / زيادة مصروفات "&amp;TEXT(-P3829,"#,##0"),IF(COUNTIFS($B$8:$B$5007,B3829,$A$8:$A$5007,"مصروف",$I$8:$I$5007,"&lt;&gt;مرفوض",$K$8:$K$5007,"&lt;&gt;نعم")&gt;0,"⚠ "&amp;COUNTIFS($B$8:$B$5007,B3829,$A$8:$A$5007,"مصروف",$I$8:$I$5007,"&lt;&gt;مرفوض",$K$8:$K$5007,"&lt;&gt;نعم")&amp;" مصروف غير مسوى",IF(L3829="تمت التسوية",IF(P3829=0,"✔ متوازنة وتمت التسوية","✔ تمت التسوية – متبقي "&amp;TEXT(P3829,"#,##0")),IF(P3829&gt;0,"متبقي "&amp;TEXT(P3829,"#,##0"),"✔ متوازنة"))))),IF(R3829=0,"⚠ أضف سطر عهدة أولًا",IF(OR(C3829="",N(G3829)=0),"⚠ أكمل التاريخ والقيمة",IF(S3829="","⚠ التاريخ خارج السنة المالية",IF(H3829="","⚠ اختر بند الموازنة",IF(I3829="مرفوض","✖ مرفوض من المدير",IF(I3829&lt;&gt;"موافق","⏳ بانتظار موافقة المدير",IF(K3829&lt;&gt;"نعم","⚠ غير مسوى مع الحسابات","✔ معتمد ومسوى")))))))))</f>
        <v/>
      </c>
      <c r="R3829">
        <f>N(R3828)+IF(A3829="عهدة",1,0)</f>
        <v/>
      </c>
      <c r="S3829">
        <f>IF(C3829="","",IF(AND(C3829&gt;=DATE(2026,9,1),C3829&lt;=DATE(2027,8,31)),(YEAR(C3829)-2026)*12+MONTH(C3829)-8,""))</f>
        <v/>
      </c>
      <c r="T3829">
        <f>IF(AND(A3829="مصروف",R3829&gt;0,I3829="موافق",S3829&lt;&gt;"",H3829&lt;&gt;""),N(G3829),0)</f>
        <v/>
      </c>
    </row>
    <row r="3830">
      <c r="A3830" s="19" t="n"/>
      <c r="B3830" s="20">
        <f>IF(A3830="","",IF(R3830=0,"⚠ أضف سطر عهدة أولًا","BDR-"&amp;TEXT(R3830,"000")))</f>
        <v/>
      </c>
      <c r="C3830" s="21" t="n"/>
      <c r="D3830" s="20">
        <f>IF(C3830="","",IF(S3830="","خارج السنة المالية",INDEX(القوائم!$D$2:$D$13,S3830)))</f>
        <v/>
      </c>
      <c r="E3830" s="22" t="n"/>
      <c r="F3830" s="23" t="n"/>
      <c r="G3830" s="23" t="n"/>
      <c r="H3830" s="22" t="n"/>
      <c r="I3830" s="19" t="n"/>
      <c r="J3830" s="21" t="n"/>
      <c r="K3830" s="19" t="n"/>
      <c r="L3830" s="19" t="n"/>
      <c r="M3830" s="21" t="n"/>
      <c r="N3830" s="22" t="n"/>
      <c r="O3830" s="24">
        <f>IF(A3830&lt;&gt;"عهدة","",SUMIFS($G$8:$G$5007,$B$8:$B$5007,B3830,$A$8:$A$5007,"مصروف",$I$8:$I$5007,"&lt;&gt;مرفوض"))</f>
        <v/>
      </c>
      <c r="P3830" s="25">
        <f>IF(A3830&lt;&gt;"عهدة","",N(F3830)-O3830)</f>
        <v/>
      </c>
      <c r="Q3830" s="26">
        <f>IF(A3830="","",IF(A3830="عهدة",IF(N(F3830)=0,"⚠ أدخل قيمة العهدة",IF(P3830&lt;0,"⛔ عجز / زيادة مصروفات "&amp;TEXT(-P3830,"#,##0"),IF(COUNTIFS($B$8:$B$5007,B3830,$A$8:$A$5007,"مصروف",$I$8:$I$5007,"&lt;&gt;مرفوض",$K$8:$K$5007,"&lt;&gt;نعم")&gt;0,"⚠ "&amp;COUNTIFS($B$8:$B$5007,B3830,$A$8:$A$5007,"مصروف",$I$8:$I$5007,"&lt;&gt;مرفوض",$K$8:$K$5007,"&lt;&gt;نعم")&amp;" مصروف غير مسوى",IF(L3830="تمت التسوية",IF(P3830=0,"✔ متوازنة وتمت التسوية","✔ تمت التسوية – متبقي "&amp;TEXT(P3830,"#,##0")),IF(P3830&gt;0,"متبقي "&amp;TEXT(P3830,"#,##0"),"✔ متوازنة"))))),IF(R3830=0,"⚠ أضف سطر عهدة أولًا",IF(OR(C3830="",N(G3830)=0),"⚠ أكمل التاريخ والقيمة",IF(S3830="","⚠ التاريخ خارج السنة المالية",IF(H3830="","⚠ اختر بند الموازنة",IF(I3830="مرفوض","✖ مرفوض من المدير",IF(I3830&lt;&gt;"موافق","⏳ بانتظار موافقة المدير",IF(K3830&lt;&gt;"نعم","⚠ غير مسوى مع الحسابات","✔ معتمد ومسوى")))))))))</f>
        <v/>
      </c>
      <c r="R3830">
        <f>N(R3829)+IF(A3830="عهدة",1,0)</f>
        <v/>
      </c>
      <c r="S3830">
        <f>IF(C3830="","",IF(AND(C3830&gt;=DATE(2026,9,1),C3830&lt;=DATE(2027,8,31)),(YEAR(C3830)-2026)*12+MONTH(C3830)-8,""))</f>
        <v/>
      </c>
      <c r="T3830">
        <f>IF(AND(A3830="مصروف",R3830&gt;0,I3830="موافق",S3830&lt;&gt;"",H3830&lt;&gt;""),N(G3830),0)</f>
        <v/>
      </c>
    </row>
    <row r="3831">
      <c r="A3831" s="19" t="n"/>
      <c r="B3831" s="20">
        <f>IF(A3831="","",IF(R3831=0,"⚠ أضف سطر عهدة أولًا","BDR-"&amp;TEXT(R3831,"000")))</f>
        <v/>
      </c>
      <c r="C3831" s="21" t="n"/>
      <c r="D3831" s="20">
        <f>IF(C3831="","",IF(S3831="","خارج السنة المالية",INDEX(القوائم!$D$2:$D$13,S3831)))</f>
        <v/>
      </c>
      <c r="E3831" s="22" t="n"/>
      <c r="F3831" s="23" t="n"/>
      <c r="G3831" s="23" t="n"/>
      <c r="H3831" s="22" t="n"/>
      <c r="I3831" s="19" t="n"/>
      <c r="J3831" s="21" t="n"/>
      <c r="K3831" s="19" t="n"/>
      <c r="L3831" s="19" t="n"/>
      <c r="M3831" s="21" t="n"/>
      <c r="N3831" s="22" t="n"/>
      <c r="O3831" s="24">
        <f>IF(A3831&lt;&gt;"عهدة","",SUMIFS($G$8:$G$5007,$B$8:$B$5007,B3831,$A$8:$A$5007,"مصروف",$I$8:$I$5007,"&lt;&gt;مرفوض"))</f>
        <v/>
      </c>
      <c r="P3831" s="25">
        <f>IF(A3831&lt;&gt;"عهدة","",N(F3831)-O3831)</f>
        <v/>
      </c>
      <c r="Q3831" s="26">
        <f>IF(A3831="","",IF(A3831="عهدة",IF(N(F3831)=0,"⚠ أدخل قيمة العهدة",IF(P3831&lt;0,"⛔ عجز / زيادة مصروفات "&amp;TEXT(-P3831,"#,##0"),IF(COUNTIFS($B$8:$B$5007,B3831,$A$8:$A$5007,"مصروف",$I$8:$I$5007,"&lt;&gt;مرفوض",$K$8:$K$5007,"&lt;&gt;نعم")&gt;0,"⚠ "&amp;COUNTIFS($B$8:$B$5007,B3831,$A$8:$A$5007,"مصروف",$I$8:$I$5007,"&lt;&gt;مرفوض",$K$8:$K$5007,"&lt;&gt;نعم")&amp;" مصروف غير مسوى",IF(L3831="تمت التسوية",IF(P3831=0,"✔ متوازنة وتمت التسوية","✔ تمت التسوية – متبقي "&amp;TEXT(P3831,"#,##0")),IF(P3831&gt;0,"متبقي "&amp;TEXT(P3831,"#,##0"),"✔ متوازنة"))))),IF(R3831=0,"⚠ أضف سطر عهدة أولًا",IF(OR(C3831="",N(G3831)=0),"⚠ أكمل التاريخ والقيمة",IF(S3831="","⚠ التاريخ خارج السنة المالية",IF(H3831="","⚠ اختر بند الموازنة",IF(I3831="مرفوض","✖ مرفوض من المدير",IF(I3831&lt;&gt;"موافق","⏳ بانتظار موافقة المدير",IF(K3831&lt;&gt;"نعم","⚠ غير مسوى مع الحسابات","✔ معتمد ومسوى")))))))))</f>
        <v/>
      </c>
      <c r="R3831">
        <f>N(R3830)+IF(A3831="عهدة",1,0)</f>
        <v/>
      </c>
      <c r="S3831">
        <f>IF(C3831="","",IF(AND(C3831&gt;=DATE(2026,9,1),C3831&lt;=DATE(2027,8,31)),(YEAR(C3831)-2026)*12+MONTH(C3831)-8,""))</f>
        <v/>
      </c>
      <c r="T3831">
        <f>IF(AND(A3831="مصروف",R3831&gt;0,I3831="موافق",S3831&lt;&gt;"",H3831&lt;&gt;""),N(G3831),0)</f>
        <v/>
      </c>
    </row>
    <row r="3832">
      <c r="A3832" s="19" t="n"/>
      <c r="B3832" s="20">
        <f>IF(A3832="","",IF(R3832=0,"⚠ أضف سطر عهدة أولًا","BDR-"&amp;TEXT(R3832,"000")))</f>
        <v/>
      </c>
      <c r="C3832" s="21" t="n"/>
      <c r="D3832" s="20">
        <f>IF(C3832="","",IF(S3832="","خارج السنة المالية",INDEX(القوائم!$D$2:$D$13,S3832)))</f>
        <v/>
      </c>
      <c r="E3832" s="22" t="n"/>
      <c r="F3832" s="23" t="n"/>
      <c r="G3832" s="23" t="n"/>
      <c r="H3832" s="22" t="n"/>
      <c r="I3832" s="19" t="n"/>
      <c r="J3832" s="21" t="n"/>
      <c r="K3832" s="19" t="n"/>
      <c r="L3832" s="19" t="n"/>
      <c r="M3832" s="21" t="n"/>
      <c r="N3832" s="22" t="n"/>
      <c r="O3832" s="24">
        <f>IF(A3832&lt;&gt;"عهدة","",SUMIFS($G$8:$G$5007,$B$8:$B$5007,B3832,$A$8:$A$5007,"مصروف",$I$8:$I$5007,"&lt;&gt;مرفوض"))</f>
        <v/>
      </c>
      <c r="P3832" s="25">
        <f>IF(A3832&lt;&gt;"عهدة","",N(F3832)-O3832)</f>
        <v/>
      </c>
      <c r="Q3832" s="26">
        <f>IF(A3832="","",IF(A3832="عهدة",IF(N(F3832)=0,"⚠ أدخل قيمة العهدة",IF(P3832&lt;0,"⛔ عجز / زيادة مصروفات "&amp;TEXT(-P3832,"#,##0"),IF(COUNTIFS($B$8:$B$5007,B3832,$A$8:$A$5007,"مصروف",$I$8:$I$5007,"&lt;&gt;مرفوض",$K$8:$K$5007,"&lt;&gt;نعم")&gt;0,"⚠ "&amp;COUNTIFS($B$8:$B$5007,B3832,$A$8:$A$5007,"مصروف",$I$8:$I$5007,"&lt;&gt;مرفوض",$K$8:$K$5007,"&lt;&gt;نعم")&amp;" مصروف غير مسوى",IF(L3832="تمت التسوية",IF(P3832=0,"✔ متوازنة وتمت التسوية","✔ تمت التسوية – متبقي "&amp;TEXT(P3832,"#,##0")),IF(P3832&gt;0,"متبقي "&amp;TEXT(P3832,"#,##0"),"✔ متوازنة"))))),IF(R3832=0,"⚠ أضف سطر عهدة أولًا",IF(OR(C3832="",N(G3832)=0),"⚠ أكمل التاريخ والقيمة",IF(S3832="","⚠ التاريخ خارج السنة المالية",IF(H3832="","⚠ اختر بند الموازنة",IF(I3832="مرفوض","✖ مرفوض من المدير",IF(I3832&lt;&gt;"موافق","⏳ بانتظار موافقة المدير",IF(K3832&lt;&gt;"نعم","⚠ غير مسوى مع الحسابات","✔ معتمد ومسوى")))))))))</f>
        <v/>
      </c>
      <c r="R3832">
        <f>N(R3831)+IF(A3832="عهدة",1,0)</f>
        <v/>
      </c>
      <c r="S3832">
        <f>IF(C3832="","",IF(AND(C3832&gt;=DATE(2026,9,1),C3832&lt;=DATE(2027,8,31)),(YEAR(C3832)-2026)*12+MONTH(C3832)-8,""))</f>
        <v/>
      </c>
      <c r="T3832">
        <f>IF(AND(A3832="مصروف",R3832&gt;0,I3832="موافق",S3832&lt;&gt;"",H3832&lt;&gt;""),N(G3832),0)</f>
        <v/>
      </c>
    </row>
    <row r="3833">
      <c r="A3833" s="19" t="n"/>
      <c r="B3833" s="20">
        <f>IF(A3833="","",IF(R3833=0,"⚠ أضف سطر عهدة أولًا","BDR-"&amp;TEXT(R3833,"000")))</f>
        <v/>
      </c>
      <c r="C3833" s="21" t="n"/>
      <c r="D3833" s="20">
        <f>IF(C3833="","",IF(S3833="","خارج السنة المالية",INDEX(القوائم!$D$2:$D$13,S3833)))</f>
        <v/>
      </c>
      <c r="E3833" s="22" t="n"/>
      <c r="F3833" s="23" t="n"/>
      <c r="G3833" s="23" t="n"/>
      <c r="H3833" s="22" t="n"/>
      <c r="I3833" s="19" t="n"/>
      <c r="J3833" s="21" t="n"/>
      <c r="K3833" s="19" t="n"/>
      <c r="L3833" s="19" t="n"/>
      <c r="M3833" s="21" t="n"/>
      <c r="N3833" s="22" t="n"/>
      <c r="O3833" s="24">
        <f>IF(A3833&lt;&gt;"عهدة","",SUMIFS($G$8:$G$5007,$B$8:$B$5007,B3833,$A$8:$A$5007,"مصروف",$I$8:$I$5007,"&lt;&gt;مرفوض"))</f>
        <v/>
      </c>
      <c r="P3833" s="25">
        <f>IF(A3833&lt;&gt;"عهدة","",N(F3833)-O3833)</f>
        <v/>
      </c>
      <c r="Q3833" s="26">
        <f>IF(A3833="","",IF(A3833="عهدة",IF(N(F3833)=0,"⚠ أدخل قيمة العهدة",IF(P3833&lt;0,"⛔ عجز / زيادة مصروفات "&amp;TEXT(-P3833,"#,##0"),IF(COUNTIFS($B$8:$B$5007,B3833,$A$8:$A$5007,"مصروف",$I$8:$I$5007,"&lt;&gt;مرفوض",$K$8:$K$5007,"&lt;&gt;نعم")&gt;0,"⚠ "&amp;COUNTIFS($B$8:$B$5007,B3833,$A$8:$A$5007,"مصروف",$I$8:$I$5007,"&lt;&gt;مرفوض",$K$8:$K$5007,"&lt;&gt;نعم")&amp;" مصروف غير مسوى",IF(L3833="تمت التسوية",IF(P3833=0,"✔ متوازنة وتمت التسوية","✔ تمت التسوية – متبقي "&amp;TEXT(P3833,"#,##0")),IF(P3833&gt;0,"متبقي "&amp;TEXT(P3833,"#,##0"),"✔ متوازنة"))))),IF(R3833=0,"⚠ أضف سطر عهدة أولًا",IF(OR(C3833="",N(G3833)=0),"⚠ أكمل التاريخ والقيمة",IF(S3833="","⚠ التاريخ خارج السنة المالية",IF(H3833="","⚠ اختر بند الموازنة",IF(I3833="مرفوض","✖ مرفوض من المدير",IF(I3833&lt;&gt;"موافق","⏳ بانتظار موافقة المدير",IF(K3833&lt;&gt;"نعم","⚠ غير مسوى مع الحسابات","✔ معتمد ومسوى")))))))))</f>
        <v/>
      </c>
      <c r="R3833">
        <f>N(R3832)+IF(A3833="عهدة",1,0)</f>
        <v/>
      </c>
      <c r="S3833">
        <f>IF(C3833="","",IF(AND(C3833&gt;=DATE(2026,9,1),C3833&lt;=DATE(2027,8,31)),(YEAR(C3833)-2026)*12+MONTH(C3833)-8,""))</f>
        <v/>
      </c>
      <c r="T3833">
        <f>IF(AND(A3833="مصروف",R3833&gt;0,I3833="موافق",S3833&lt;&gt;"",H3833&lt;&gt;""),N(G3833),0)</f>
        <v/>
      </c>
    </row>
    <row r="3834">
      <c r="A3834" s="19" t="n"/>
      <c r="B3834" s="20">
        <f>IF(A3834="","",IF(R3834=0,"⚠ أضف سطر عهدة أولًا","BDR-"&amp;TEXT(R3834,"000")))</f>
        <v/>
      </c>
      <c r="C3834" s="21" t="n"/>
      <c r="D3834" s="20">
        <f>IF(C3834="","",IF(S3834="","خارج السنة المالية",INDEX(القوائم!$D$2:$D$13,S3834)))</f>
        <v/>
      </c>
      <c r="E3834" s="22" t="n"/>
      <c r="F3834" s="23" t="n"/>
      <c r="G3834" s="23" t="n"/>
      <c r="H3834" s="22" t="n"/>
      <c r="I3834" s="19" t="n"/>
      <c r="J3834" s="21" t="n"/>
      <c r="K3834" s="19" t="n"/>
      <c r="L3834" s="19" t="n"/>
      <c r="M3834" s="21" t="n"/>
      <c r="N3834" s="22" t="n"/>
      <c r="O3834" s="24">
        <f>IF(A3834&lt;&gt;"عهدة","",SUMIFS($G$8:$G$5007,$B$8:$B$5007,B3834,$A$8:$A$5007,"مصروف",$I$8:$I$5007,"&lt;&gt;مرفوض"))</f>
        <v/>
      </c>
      <c r="P3834" s="25">
        <f>IF(A3834&lt;&gt;"عهدة","",N(F3834)-O3834)</f>
        <v/>
      </c>
      <c r="Q3834" s="26">
        <f>IF(A3834="","",IF(A3834="عهدة",IF(N(F3834)=0,"⚠ أدخل قيمة العهدة",IF(P3834&lt;0,"⛔ عجز / زيادة مصروفات "&amp;TEXT(-P3834,"#,##0"),IF(COUNTIFS($B$8:$B$5007,B3834,$A$8:$A$5007,"مصروف",$I$8:$I$5007,"&lt;&gt;مرفوض",$K$8:$K$5007,"&lt;&gt;نعم")&gt;0,"⚠ "&amp;COUNTIFS($B$8:$B$5007,B3834,$A$8:$A$5007,"مصروف",$I$8:$I$5007,"&lt;&gt;مرفوض",$K$8:$K$5007,"&lt;&gt;نعم")&amp;" مصروف غير مسوى",IF(L3834="تمت التسوية",IF(P3834=0,"✔ متوازنة وتمت التسوية","✔ تمت التسوية – متبقي "&amp;TEXT(P3834,"#,##0")),IF(P3834&gt;0,"متبقي "&amp;TEXT(P3834,"#,##0"),"✔ متوازنة"))))),IF(R3834=0,"⚠ أضف سطر عهدة أولًا",IF(OR(C3834="",N(G3834)=0),"⚠ أكمل التاريخ والقيمة",IF(S3834="","⚠ التاريخ خارج السنة المالية",IF(H3834="","⚠ اختر بند الموازنة",IF(I3834="مرفوض","✖ مرفوض من المدير",IF(I3834&lt;&gt;"موافق","⏳ بانتظار موافقة المدير",IF(K3834&lt;&gt;"نعم","⚠ غير مسوى مع الحسابات","✔ معتمد ومسوى")))))))))</f>
        <v/>
      </c>
      <c r="R3834">
        <f>N(R3833)+IF(A3834="عهدة",1,0)</f>
        <v/>
      </c>
      <c r="S3834">
        <f>IF(C3834="","",IF(AND(C3834&gt;=DATE(2026,9,1),C3834&lt;=DATE(2027,8,31)),(YEAR(C3834)-2026)*12+MONTH(C3834)-8,""))</f>
        <v/>
      </c>
      <c r="T3834">
        <f>IF(AND(A3834="مصروف",R3834&gt;0,I3834="موافق",S3834&lt;&gt;"",H3834&lt;&gt;""),N(G3834),0)</f>
        <v/>
      </c>
    </row>
    <row r="3835">
      <c r="A3835" s="19" t="n"/>
      <c r="B3835" s="20">
        <f>IF(A3835="","",IF(R3835=0,"⚠ أضف سطر عهدة أولًا","BDR-"&amp;TEXT(R3835,"000")))</f>
        <v/>
      </c>
      <c r="C3835" s="21" t="n"/>
      <c r="D3835" s="20">
        <f>IF(C3835="","",IF(S3835="","خارج السنة المالية",INDEX(القوائم!$D$2:$D$13,S3835)))</f>
        <v/>
      </c>
      <c r="E3835" s="22" t="n"/>
      <c r="F3835" s="23" t="n"/>
      <c r="G3835" s="23" t="n"/>
      <c r="H3835" s="22" t="n"/>
      <c r="I3835" s="19" t="n"/>
      <c r="J3835" s="21" t="n"/>
      <c r="K3835" s="19" t="n"/>
      <c r="L3835" s="19" t="n"/>
      <c r="M3835" s="21" t="n"/>
      <c r="N3835" s="22" t="n"/>
      <c r="O3835" s="24">
        <f>IF(A3835&lt;&gt;"عهدة","",SUMIFS($G$8:$G$5007,$B$8:$B$5007,B3835,$A$8:$A$5007,"مصروف",$I$8:$I$5007,"&lt;&gt;مرفوض"))</f>
        <v/>
      </c>
      <c r="P3835" s="25">
        <f>IF(A3835&lt;&gt;"عهدة","",N(F3835)-O3835)</f>
        <v/>
      </c>
      <c r="Q3835" s="26">
        <f>IF(A3835="","",IF(A3835="عهدة",IF(N(F3835)=0,"⚠ أدخل قيمة العهدة",IF(P3835&lt;0,"⛔ عجز / زيادة مصروفات "&amp;TEXT(-P3835,"#,##0"),IF(COUNTIFS($B$8:$B$5007,B3835,$A$8:$A$5007,"مصروف",$I$8:$I$5007,"&lt;&gt;مرفوض",$K$8:$K$5007,"&lt;&gt;نعم")&gt;0,"⚠ "&amp;COUNTIFS($B$8:$B$5007,B3835,$A$8:$A$5007,"مصروف",$I$8:$I$5007,"&lt;&gt;مرفوض",$K$8:$K$5007,"&lt;&gt;نعم")&amp;" مصروف غير مسوى",IF(L3835="تمت التسوية",IF(P3835=0,"✔ متوازنة وتمت التسوية","✔ تمت التسوية – متبقي "&amp;TEXT(P3835,"#,##0")),IF(P3835&gt;0,"متبقي "&amp;TEXT(P3835,"#,##0"),"✔ متوازنة"))))),IF(R3835=0,"⚠ أضف سطر عهدة أولًا",IF(OR(C3835="",N(G3835)=0),"⚠ أكمل التاريخ والقيمة",IF(S3835="","⚠ التاريخ خارج السنة المالية",IF(H3835="","⚠ اختر بند الموازنة",IF(I3835="مرفوض","✖ مرفوض من المدير",IF(I3835&lt;&gt;"موافق","⏳ بانتظار موافقة المدير",IF(K3835&lt;&gt;"نعم","⚠ غير مسوى مع الحسابات","✔ معتمد ومسوى")))))))))</f>
        <v/>
      </c>
      <c r="R3835">
        <f>N(R3834)+IF(A3835="عهدة",1,0)</f>
        <v/>
      </c>
      <c r="S3835">
        <f>IF(C3835="","",IF(AND(C3835&gt;=DATE(2026,9,1),C3835&lt;=DATE(2027,8,31)),(YEAR(C3835)-2026)*12+MONTH(C3835)-8,""))</f>
        <v/>
      </c>
      <c r="T3835">
        <f>IF(AND(A3835="مصروف",R3835&gt;0,I3835="موافق",S3835&lt;&gt;"",H3835&lt;&gt;""),N(G3835),0)</f>
        <v/>
      </c>
    </row>
    <row r="3836">
      <c r="A3836" s="19" t="n"/>
      <c r="B3836" s="20">
        <f>IF(A3836="","",IF(R3836=0,"⚠ أضف سطر عهدة أولًا","BDR-"&amp;TEXT(R3836,"000")))</f>
        <v/>
      </c>
      <c r="C3836" s="21" t="n"/>
      <c r="D3836" s="20">
        <f>IF(C3836="","",IF(S3836="","خارج السنة المالية",INDEX(القوائم!$D$2:$D$13,S3836)))</f>
        <v/>
      </c>
      <c r="E3836" s="22" t="n"/>
      <c r="F3836" s="23" t="n"/>
      <c r="G3836" s="23" t="n"/>
      <c r="H3836" s="22" t="n"/>
      <c r="I3836" s="19" t="n"/>
      <c r="J3836" s="21" t="n"/>
      <c r="K3836" s="19" t="n"/>
      <c r="L3836" s="19" t="n"/>
      <c r="M3836" s="21" t="n"/>
      <c r="N3836" s="22" t="n"/>
      <c r="O3836" s="24">
        <f>IF(A3836&lt;&gt;"عهدة","",SUMIFS($G$8:$G$5007,$B$8:$B$5007,B3836,$A$8:$A$5007,"مصروف",$I$8:$I$5007,"&lt;&gt;مرفوض"))</f>
        <v/>
      </c>
      <c r="P3836" s="25">
        <f>IF(A3836&lt;&gt;"عهدة","",N(F3836)-O3836)</f>
        <v/>
      </c>
      <c r="Q3836" s="26">
        <f>IF(A3836="","",IF(A3836="عهدة",IF(N(F3836)=0,"⚠ أدخل قيمة العهدة",IF(P3836&lt;0,"⛔ عجز / زيادة مصروفات "&amp;TEXT(-P3836,"#,##0"),IF(COUNTIFS($B$8:$B$5007,B3836,$A$8:$A$5007,"مصروف",$I$8:$I$5007,"&lt;&gt;مرفوض",$K$8:$K$5007,"&lt;&gt;نعم")&gt;0,"⚠ "&amp;COUNTIFS($B$8:$B$5007,B3836,$A$8:$A$5007,"مصروف",$I$8:$I$5007,"&lt;&gt;مرفوض",$K$8:$K$5007,"&lt;&gt;نعم")&amp;" مصروف غير مسوى",IF(L3836="تمت التسوية",IF(P3836=0,"✔ متوازنة وتمت التسوية","✔ تمت التسوية – متبقي "&amp;TEXT(P3836,"#,##0")),IF(P3836&gt;0,"متبقي "&amp;TEXT(P3836,"#,##0"),"✔ متوازنة"))))),IF(R3836=0,"⚠ أضف سطر عهدة أولًا",IF(OR(C3836="",N(G3836)=0),"⚠ أكمل التاريخ والقيمة",IF(S3836="","⚠ التاريخ خارج السنة المالية",IF(H3836="","⚠ اختر بند الموازنة",IF(I3836="مرفوض","✖ مرفوض من المدير",IF(I3836&lt;&gt;"موافق","⏳ بانتظار موافقة المدير",IF(K3836&lt;&gt;"نعم","⚠ غير مسوى مع الحسابات","✔ معتمد ومسوى")))))))))</f>
        <v/>
      </c>
      <c r="R3836">
        <f>N(R3835)+IF(A3836="عهدة",1,0)</f>
        <v/>
      </c>
      <c r="S3836">
        <f>IF(C3836="","",IF(AND(C3836&gt;=DATE(2026,9,1),C3836&lt;=DATE(2027,8,31)),(YEAR(C3836)-2026)*12+MONTH(C3836)-8,""))</f>
        <v/>
      </c>
      <c r="T3836">
        <f>IF(AND(A3836="مصروف",R3836&gt;0,I3836="موافق",S3836&lt;&gt;"",H3836&lt;&gt;""),N(G3836),0)</f>
        <v/>
      </c>
    </row>
    <row r="3837">
      <c r="A3837" s="19" t="n"/>
      <c r="B3837" s="20">
        <f>IF(A3837="","",IF(R3837=0,"⚠ أضف سطر عهدة أولًا","BDR-"&amp;TEXT(R3837,"000")))</f>
        <v/>
      </c>
      <c r="C3837" s="21" t="n"/>
      <c r="D3837" s="20">
        <f>IF(C3837="","",IF(S3837="","خارج السنة المالية",INDEX(القوائم!$D$2:$D$13,S3837)))</f>
        <v/>
      </c>
      <c r="E3837" s="22" t="n"/>
      <c r="F3837" s="23" t="n"/>
      <c r="G3837" s="23" t="n"/>
      <c r="H3837" s="22" t="n"/>
      <c r="I3837" s="19" t="n"/>
      <c r="J3837" s="21" t="n"/>
      <c r="K3837" s="19" t="n"/>
      <c r="L3837" s="19" t="n"/>
      <c r="M3837" s="21" t="n"/>
      <c r="N3837" s="22" t="n"/>
      <c r="O3837" s="24">
        <f>IF(A3837&lt;&gt;"عهدة","",SUMIFS($G$8:$G$5007,$B$8:$B$5007,B3837,$A$8:$A$5007,"مصروف",$I$8:$I$5007,"&lt;&gt;مرفوض"))</f>
        <v/>
      </c>
      <c r="P3837" s="25">
        <f>IF(A3837&lt;&gt;"عهدة","",N(F3837)-O3837)</f>
        <v/>
      </c>
      <c r="Q3837" s="26">
        <f>IF(A3837="","",IF(A3837="عهدة",IF(N(F3837)=0,"⚠ أدخل قيمة العهدة",IF(P3837&lt;0,"⛔ عجز / زيادة مصروفات "&amp;TEXT(-P3837,"#,##0"),IF(COUNTIFS($B$8:$B$5007,B3837,$A$8:$A$5007,"مصروف",$I$8:$I$5007,"&lt;&gt;مرفوض",$K$8:$K$5007,"&lt;&gt;نعم")&gt;0,"⚠ "&amp;COUNTIFS($B$8:$B$5007,B3837,$A$8:$A$5007,"مصروف",$I$8:$I$5007,"&lt;&gt;مرفوض",$K$8:$K$5007,"&lt;&gt;نعم")&amp;" مصروف غير مسوى",IF(L3837="تمت التسوية",IF(P3837=0,"✔ متوازنة وتمت التسوية","✔ تمت التسوية – متبقي "&amp;TEXT(P3837,"#,##0")),IF(P3837&gt;0,"متبقي "&amp;TEXT(P3837,"#,##0"),"✔ متوازنة"))))),IF(R3837=0,"⚠ أضف سطر عهدة أولًا",IF(OR(C3837="",N(G3837)=0),"⚠ أكمل التاريخ والقيمة",IF(S3837="","⚠ التاريخ خارج السنة المالية",IF(H3837="","⚠ اختر بند الموازنة",IF(I3837="مرفوض","✖ مرفوض من المدير",IF(I3837&lt;&gt;"موافق","⏳ بانتظار موافقة المدير",IF(K3837&lt;&gt;"نعم","⚠ غير مسوى مع الحسابات","✔ معتمد ومسوى")))))))))</f>
        <v/>
      </c>
      <c r="R3837">
        <f>N(R3836)+IF(A3837="عهدة",1,0)</f>
        <v/>
      </c>
      <c r="S3837">
        <f>IF(C3837="","",IF(AND(C3837&gt;=DATE(2026,9,1),C3837&lt;=DATE(2027,8,31)),(YEAR(C3837)-2026)*12+MONTH(C3837)-8,""))</f>
        <v/>
      </c>
      <c r="T3837">
        <f>IF(AND(A3837="مصروف",R3837&gt;0,I3837="موافق",S3837&lt;&gt;"",H3837&lt;&gt;""),N(G3837),0)</f>
        <v/>
      </c>
    </row>
    <row r="3838">
      <c r="A3838" s="19" t="n"/>
      <c r="B3838" s="20">
        <f>IF(A3838="","",IF(R3838=0,"⚠ أضف سطر عهدة أولًا","BDR-"&amp;TEXT(R3838,"000")))</f>
        <v/>
      </c>
      <c r="C3838" s="21" t="n"/>
      <c r="D3838" s="20">
        <f>IF(C3838="","",IF(S3838="","خارج السنة المالية",INDEX(القوائم!$D$2:$D$13,S3838)))</f>
        <v/>
      </c>
      <c r="E3838" s="22" t="n"/>
      <c r="F3838" s="23" t="n"/>
      <c r="G3838" s="23" t="n"/>
      <c r="H3838" s="22" t="n"/>
      <c r="I3838" s="19" t="n"/>
      <c r="J3838" s="21" t="n"/>
      <c r="K3838" s="19" t="n"/>
      <c r="L3838" s="19" t="n"/>
      <c r="M3838" s="21" t="n"/>
      <c r="N3838" s="22" t="n"/>
      <c r="O3838" s="24">
        <f>IF(A3838&lt;&gt;"عهدة","",SUMIFS($G$8:$G$5007,$B$8:$B$5007,B3838,$A$8:$A$5007,"مصروف",$I$8:$I$5007,"&lt;&gt;مرفوض"))</f>
        <v/>
      </c>
      <c r="P3838" s="25">
        <f>IF(A3838&lt;&gt;"عهدة","",N(F3838)-O3838)</f>
        <v/>
      </c>
      <c r="Q3838" s="26">
        <f>IF(A3838="","",IF(A3838="عهدة",IF(N(F3838)=0,"⚠ أدخل قيمة العهدة",IF(P3838&lt;0,"⛔ عجز / زيادة مصروفات "&amp;TEXT(-P3838,"#,##0"),IF(COUNTIFS($B$8:$B$5007,B3838,$A$8:$A$5007,"مصروف",$I$8:$I$5007,"&lt;&gt;مرفوض",$K$8:$K$5007,"&lt;&gt;نعم")&gt;0,"⚠ "&amp;COUNTIFS($B$8:$B$5007,B3838,$A$8:$A$5007,"مصروف",$I$8:$I$5007,"&lt;&gt;مرفوض",$K$8:$K$5007,"&lt;&gt;نعم")&amp;" مصروف غير مسوى",IF(L3838="تمت التسوية",IF(P3838=0,"✔ متوازنة وتمت التسوية","✔ تمت التسوية – متبقي "&amp;TEXT(P3838,"#,##0")),IF(P3838&gt;0,"متبقي "&amp;TEXT(P3838,"#,##0"),"✔ متوازنة"))))),IF(R3838=0,"⚠ أضف سطر عهدة أولًا",IF(OR(C3838="",N(G3838)=0),"⚠ أكمل التاريخ والقيمة",IF(S3838="","⚠ التاريخ خارج السنة المالية",IF(H3838="","⚠ اختر بند الموازنة",IF(I3838="مرفوض","✖ مرفوض من المدير",IF(I3838&lt;&gt;"موافق","⏳ بانتظار موافقة المدير",IF(K3838&lt;&gt;"نعم","⚠ غير مسوى مع الحسابات","✔ معتمد ومسوى")))))))))</f>
        <v/>
      </c>
      <c r="R3838">
        <f>N(R3837)+IF(A3838="عهدة",1,0)</f>
        <v/>
      </c>
      <c r="S3838">
        <f>IF(C3838="","",IF(AND(C3838&gt;=DATE(2026,9,1),C3838&lt;=DATE(2027,8,31)),(YEAR(C3838)-2026)*12+MONTH(C3838)-8,""))</f>
        <v/>
      </c>
      <c r="T3838">
        <f>IF(AND(A3838="مصروف",R3838&gt;0,I3838="موافق",S3838&lt;&gt;"",H3838&lt;&gt;""),N(G3838),0)</f>
        <v/>
      </c>
    </row>
    <row r="3839">
      <c r="A3839" s="19" t="n"/>
      <c r="B3839" s="20">
        <f>IF(A3839="","",IF(R3839=0,"⚠ أضف سطر عهدة أولًا","BDR-"&amp;TEXT(R3839,"000")))</f>
        <v/>
      </c>
      <c r="C3839" s="21" t="n"/>
      <c r="D3839" s="20">
        <f>IF(C3839="","",IF(S3839="","خارج السنة المالية",INDEX(القوائم!$D$2:$D$13,S3839)))</f>
        <v/>
      </c>
      <c r="E3839" s="22" t="n"/>
      <c r="F3839" s="23" t="n"/>
      <c r="G3839" s="23" t="n"/>
      <c r="H3839" s="22" t="n"/>
      <c r="I3839" s="19" t="n"/>
      <c r="J3839" s="21" t="n"/>
      <c r="K3839" s="19" t="n"/>
      <c r="L3839" s="19" t="n"/>
      <c r="M3839" s="21" t="n"/>
      <c r="N3839" s="22" t="n"/>
      <c r="O3839" s="24">
        <f>IF(A3839&lt;&gt;"عهدة","",SUMIFS($G$8:$G$5007,$B$8:$B$5007,B3839,$A$8:$A$5007,"مصروف",$I$8:$I$5007,"&lt;&gt;مرفوض"))</f>
        <v/>
      </c>
      <c r="P3839" s="25">
        <f>IF(A3839&lt;&gt;"عهدة","",N(F3839)-O3839)</f>
        <v/>
      </c>
      <c r="Q3839" s="26">
        <f>IF(A3839="","",IF(A3839="عهدة",IF(N(F3839)=0,"⚠ أدخل قيمة العهدة",IF(P3839&lt;0,"⛔ عجز / زيادة مصروفات "&amp;TEXT(-P3839,"#,##0"),IF(COUNTIFS($B$8:$B$5007,B3839,$A$8:$A$5007,"مصروف",$I$8:$I$5007,"&lt;&gt;مرفوض",$K$8:$K$5007,"&lt;&gt;نعم")&gt;0,"⚠ "&amp;COUNTIFS($B$8:$B$5007,B3839,$A$8:$A$5007,"مصروف",$I$8:$I$5007,"&lt;&gt;مرفوض",$K$8:$K$5007,"&lt;&gt;نعم")&amp;" مصروف غير مسوى",IF(L3839="تمت التسوية",IF(P3839=0,"✔ متوازنة وتمت التسوية","✔ تمت التسوية – متبقي "&amp;TEXT(P3839,"#,##0")),IF(P3839&gt;0,"متبقي "&amp;TEXT(P3839,"#,##0"),"✔ متوازنة"))))),IF(R3839=0,"⚠ أضف سطر عهدة أولًا",IF(OR(C3839="",N(G3839)=0),"⚠ أكمل التاريخ والقيمة",IF(S3839="","⚠ التاريخ خارج السنة المالية",IF(H3839="","⚠ اختر بند الموازنة",IF(I3839="مرفوض","✖ مرفوض من المدير",IF(I3839&lt;&gt;"موافق","⏳ بانتظار موافقة المدير",IF(K3839&lt;&gt;"نعم","⚠ غير مسوى مع الحسابات","✔ معتمد ومسوى")))))))))</f>
        <v/>
      </c>
      <c r="R3839">
        <f>N(R3838)+IF(A3839="عهدة",1,0)</f>
        <v/>
      </c>
      <c r="S3839">
        <f>IF(C3839="","",IF(AND(C3839&gt;=DATE(2026,9,1),C3839&lt;=DATE(2027,8,31)),(YEAR(C3839)-2026)*12+MONTH(C3839)-8,""))</f>
        <v/>
      </c>
      <c r="T3839">
        <f>IF(AND(A3839="مصروف",R3839&gt;0,I3839="موافق",S3839&lt;&gt;"",H3839&lt;&gt;""),N(G3839),0)</f>
        <v/>
      </c>
    </row>
    <row r="3840">
      <c r="A3840" s="19" t="n"/>
      <c r="B3840" s="20">
        <f>IF(A3840="","",IF(R3840=0,"⚠ أضف سطر عهدة أولًا","BDR-"&amp;TEXT(R3840,"000")))</f>
        <v/>
      </c>
      <c r="C3840" s="21" t="n"/>
      <c r="D3840" s="20">
        <f>IF(C3840="","",IF(S3840="","خارج السنة المالية",INDEX(القوائم!$D$2:$D$13,S3840)))</f>
        <v/>
      </c>
      <c r="E3840" s="22" t="n"/>
      <c r="F3840" s="23" t="n"/>
      <c r="G3840" s="23" t="n"/>
      <c r="H3840" s="22" t="n"/>
      <c r="I3840" s="19" t="n"/>
      <c r="J3840" s="21" t="n"/>
      <c r="K3840" s="19" t="n"/>
      <c r="L3840" s="19" t="n"/>
      <c r="M3840" s="21" t="n"/>
      <c r="N3840" s="22" t="n"/>
      <c r="O3840" s="24">
        <f>IF(A3840&lt;&gt;"عهدة","",SUMIFS($G$8:$G$5007,$B$8:$B$5007,B3840,$A$8:$A$5007,"مصروف",$I$8:$I$5007,"&lt;&gt;مرفوض"))</f>
        <v/>
      </c>
      <c r="P3840" s="25">
        <f>IF(A3840&lt;&gt;"عهدة","",N(F3840)-O3840)</f>
        <v/>
      </c>
      <c r="Q3840" s="26">
        <f>IF(A3840="","",IF(A3840="عهدة",IF(N(F3840)=0,"⚠ أدخل قيمة العهدة",IF(P3840&lt;0,"⛔ عجز / زيادة مصروفات "&amp;TEXT(-P3840,"#,##0"),IF(COUNTIFS($B$8:$B$5007,B3840,$A$8:$A$5007,"مصروف",$I$8:$I$5007,"&lt;&gt;مرفوض",$K$8:$K$5007,"&lt;&gt;نعم")&gt;0,"⚠ "&amp;COUNTIFS($B$8:$B$5007,B3840,$A$8:$A$5007,"مصروف",$I$8:$I$5007,"&lt;&gt;مرفوض",$K$8:$K$5007,"&lt;&gt;نعم")&amp;" مصروف غير مسوى",IF(L3840="تمت التسوية",IF(P3840=0,"✔ متوازنة وتمت التسوية","✔ تمت التسوية – متبقي "&amp;TEXT(P3840,"#,##0")),IF(P3840&gt;0,"متبقي "&amp;TEXT(P3840,"#,##0"),"✔ متوازنة"))))),IF(R3840=0,"⚠ أضف سطر عهدة أولًا",IF(OR(C3840="",N(G3840)=0),"⚠ أكمل التاريخ والقيمة",IF(S3840="","⚠ التاريخ خارج السنة المالية",IF(H3840="","⚠ اختر بند الموازنة",IF(I3840="مرفوض","✖ مرفوض من المدير",IF(I3840&lt;&gt;"موافق","⏳ بانتظار موافقة المدير",IF(K3840&lt;&gt;"نعم","⚠ غير مسوى مع الحسابات","✔ معتمد ومسوى")))))))))</f>
        <v/>
      </c>
      <c r="R3840">
        <f>N(R3839)+IF(A3840="عهدة",1,0)</f>
        <v/>
      </c>
      <c r="S3840">
        <f>IF(C3840="","",IF(AND(C3840&gt;=DATE(2026,9,1),C3840&lt;=DATE(2027,8,31)),(YEAR(C3840)-2026)*12+MONTH(C3840)-8,""))</f>
        <v/>
      </c>
      <c r="T3840">
        <f>IF(AND(A3840="مصروف",R3840&gt;0,I3840="موافق",S3840&lt;&gt;"",H3840&lt;&gt;""),N(G3840),0)</f>
        <v/>
      </c>
    </row>
    <row r="3841">
      <c r="A3841" s="19" t="n"/>
      <c r="B3841" s="20">
        <f>IF(A3841="","",IF(R3841=0,"⚠ أضف سطر عهدة أولًا","BDR-"&amp;TEXT(R3841,"000")))</f>
        <v/>
      </c>
      <c r="C3841" s="21" t="n"/>
      <c r="D3841" s="20">
        <f>IF(C3841="","",IF(S3841="","خارج السنة المالية",INDEX(القوائم!$D$2:$D$13,S3841)))</f>
        <v/>
      </c>
      <c r="E3841" s="22" t="n"/>
      <c r="F3841" s="23" t="n"/>
      <c r="G3841" s="23" t="n"/>
      <c r="H3841" s="22" t="n"/>
      <c r="I3841" s="19" t="n"/>
      <c r="J3841" s="21" t="n"/>
      <c r="K3841" s="19" t="n"/>
      <c r="L3841" s="19" t="n"/>
      <c r="M3841" s="21" t="n"/>
      <c r="N3841" s="22" t="n"/>
      <c r="O3841" s="24">
        <f>IF(A3841&lt;&gt;"عهدة","",SUMIFS($G$8:$G$5007,$B$8:$B$5007,B3841,$A$8:$A$5007,"مصروف",$I$8:$I$5007,"&lt;&gt;مرفوض"))</f>
        <v/>
      </c>
      <c r="P3841" s="25">
        <f>IF(A3841&lt;&gt;"عهدة","",N(F3841)-O3841)</f>
        <v/>
      </c>
      <c r="Q3841" s="26">
        <f>IF(A3841="","",IF(A3841="عهدة",IF(N(F3841)=0,"⚠ أدخل قيمة العهدة",IF(P3841&lt;0,"⛔ عجز / زيادة مصروفات "&amp;TEXT(-P3841,"#,##0"),IF(COUNTIFS($B$8:$B$5007,B3841,$A$8:$A$5007,"مصروف",$I$8:$I$5007,"&lt;&gt;مرفوض",$K$8:$K$5007,"&lt;&gt;نعم")&gt;0,"⚠ "&amp;COUNTIFS($B$8:$B$5007,B3841,$A$8:$A$5007,"مصروف",$I$8:$I$5007,"&lt;&gt;مرفوض",$K$8:$K$5007,"&lt;&gt;نعم")&amp;" مصروف غير مسوى",IF(L3841="تمت التسوية",IF(P3841=0,"✔ متوازنة وتمت التسوية","✔ تمت التسوية – متبقي "&amp;TEXT(P3841,"#,##0")),IF(P3841&gt;0,"متبقي "&amp;TEXT(P3841,"#,##0"),"✔ متوازنة"))))),IF(R3841=0,"⚠ أضف سطر عهدة أولًا",IF(OR(C3841="",N(G3841)=0),"⚠ أكمل التاريخ والقيمة",IF(S3841="","⚠ التاريخ خارج السنة المالية",IF(H3841="","⚠ اختر بند الموازنة",IF(I3841="مرفوض","✖ مرفوض من المدير",IF(I3841&lt;&gt;"موافق","⏳ بانتظار موافقة المدير",IF(K3841&lt;&gt;"نعم","⚠ غير مسوى مع الحسابات","✔ معتمد ومسوى")))))))))</f>
        <v/>
      </c>
      <c r="R3841">
        <f>N(R3840)+IF(A3841="عهدة",1,0)</f>
        <v/>
      </c>
      <c r="S3841">
        <f>IF(C3841="","",IF(AND(C3841&gt;=DATE(2026,9,1),C3841&lt;=DATE(2027,8,31)),(YEAR(C3841)-2026)*12+MONTH(C3841)-8,""))</f>
        <v/>
      </c>
      <c r="T3841">
        <f>IF(AND(A3841="مصروف",R3841&gt;0,I3841="موافق",S3841&lt;&gt;"",H3841&lt;&gt;""),N(G3841),0)</f>
        <v/>
      </c>
    </row>
    <row r="3842">
      <c r="A3842" s="19" t="n"/>
      <c r="B3842" s="20">
        <f>IF(A3842="","",IF(R3842=0,"⚠ أضف سطر عهدة أولًا","BDR-"&amp;TEXT(R3842,"000")))</f>
        <v/>
      </c>
      <c r="C3842" s="21" t="n"/>
      <c r="D3842" s="20">
        <f>IF(C3842="","",IF(S3842="","خارج السنة المالية",INDEX(القوائم!$D$2:$D$13,S3842)))</f>
        <v/>
      </c>
      <c r="E3842" s="22" t="n"/>
      <c r="F3842" s="23" t="n"/>
      <c r="G3842" s="23" t="n"/>
      <c r="H3842" s="22" t="n"/>
      <c r="I3842" s="19" t="n"/>
      <c r="J3842" s="21" t="n"/>
      <c r="K3842" s="19" t="n"/>
      <c r="L3842" s="19" t="n"/>
      <c r="M3842" s="21" t="n"/>
      <c r="N3842" s="22" t="n"/>
      <c r="O3842" s="24">
        <f>IF(A3842&lt;&gt;"عهدة","",SUMIFS($G$8:$G$5007,$B$8:$B$5007,B3842,$A$8:$A$5007,"مصروف",$I$8:$I$5007,"&lt;&gt;مرفوض"))</f>
        <v/>
      </c>
      <c r="P3842" s="25">
        <f>IF(A3842&lt;&gt;"عهدة","",N(F3842)-O3842)</f>
        <v/>
      </c>
      <c r="Q3842" s="26">
        <f>IF(A3842="","",IF(A3842="عهدة",IF(N(F3842)=0,"⚠ أدخل قيمة العهدة",IF(P3842&lt;0,"⛔ عجز / زيادة مصروفات "&amp;TEXT(-P3842,"#,##0"),IF(COUNTIFS($B$8:$B$5007,B3842,$A$8:$A$5007,"مصروف",$I$8:$I$5007,"&lt;&gt;مرفوض",$K$8:$K$5007,"&lt;&gt;نعم")&gt;0,"⚠ "&amp;COUNTIFS($B$8:$B$5007,B3842,$A$8:$A$5007,"مصروف",$I$8:$I$5007,"&lt;&gt;مرفوض",$K$8:$K$5007,"&lt;&gt;نعم")&amp;" مصروف غير مسوى",IF(L3842="تمت التسوية",IF(P3842=0,"✔ متوازنة وتمت التسوية","✔ تمت التسوية – متبقي "&amp;TEXT(P3842,"#,##0")),IF(P3842&gt;0,"متبقي "&amp;TEXT(P3842,"#,##0"),"✔ متوازنة"))))),IF(R3842=0,"⚠ أضف سطر عهدة أولًا",IF(OR(C3842="",N(G3842)=0),"⚠ أكمل التاريخ والقيمة",IF(S3842="","⚠ التاريخ خارج السنة المالية",IF(H3842="","⚠ اختر بند الموازنة",IF(I3842="مرفوض","✖ مرفوض من المدير",IF(I3842&lt;&gt;"موافق","⏳ بانتظار موافقة المدير",IF(K3842&lt;&gt;"نعم","⚠ غير مسوى مع الحسابات","✔ معتمد ومسوى")))))))))</f>
        <v/>
      </c>
      <c r="R3842">
        <f>N(R3841)+IF(A3842="عهدة",1,0)</f>
        <v/>
      </c>
      <c r="S3842">
        <f>IF(C3842="","",IF(AND(C3842&gt;=DATE(2026,9,1),C3842&lt;=DATE(2027,8,31)),(YEAR(C3842)-2026)*12+MONTH(C3842)-8,""))</f>
        <v/>
      </c>
      <c r="T3842">
        <f>IF(AND(A3842="مصروف",R3842&gt;0,I3842="موافق",S3842&lt;&gt;"",H3842&lt;&gt;""),N(G3842),0)</f>
        <v/>
      </c>
    </row>
    <row r="3843">
      <c r="A3843" s="19" t="n"/>
      <c r="B3843" s="20">
        <f>IF(A3843="","",IF(R3843=0,"⚠ أضف سطر عهدة أولًا","BDR-"&amp;TEXT(R3843,"000")))</f>
        <v/>
      </c>
      <c r="C3843" s="21" t="n"/>
      <c r="D3843" s="20">
        <f>IF(C3843="","",IF(S3843="","خارج السنة المالية",INDEX(القوائم!$D$2:$D$13,S3843)))</f>
        <v/>
      </c>
      <c r="E3843" s="22" t="n"/>
      <c r="F3843" s="23" t="n"/>
      <c r="G3843" s="23" t="n"/>
      <c r="H3843" s="22" t="n"/>
      <c r="I3843" s="19" t="n"/>
      <c r="J3843" s="21" t="n"/>
      <c r="K3843" s="19" t="n"/>
      <c r="L3843" s="19" t="n"/>
      <c r="M3843" s="21" t="n"/>
      <c r="N3843" s="22" t="n"/>
      <c r="O3843" s="24">
        <f>IF(A3843&lt;&gt;"عهدة","",SUMIFS($G$8:$G$5007,$B$8:$B$5007,B3843,$A$8:$A$5007,"مصروف",$I$8:$I$5007,"&lt;&gt;مرفوض"))</f>
        <v/>
      </c>
      <c r="P3843" s="25">
        <f>IF(A3843&lt;&gt;"عهدة","",N(F3843)-O3843)</f>
        <v/>
      </c>
      <c r="Q3843" s="26">
        <f>IF(A3843="","",IF(A3843="عهدة",IF(N(F3843)=0,"⚠ أدخل قيمة العهدة",IF(P3843&lt;0,"⛔ عجز / زيادة مصروفات "&amp;TEXT(-P3843,"#,##0"),IF(COUNTIFS($B$8:$B$5007,B3843,$A$8:$A$5007,"مصروف",$I$8:$I$5007,"&lt;&gt;مرفوض",$K$8:$K$5007,"&lt;&gt;نعم")&gt;0,"⚠ "&amp;COUNTIFS($B$8:$B$5007,B3843,$A$8:$A$5007,"مصروف",$I$8:$I$5007,"&lt;&gt;مرفوض",$K$8:$K$5007,"&lt;&gt;نعم")&amp;" مصروف غير مسوى",IF(L3843="تمت التسوية",IF(P3843=0,"✔ متوازنة وتمت التسوية","✔ تمت التسوية – متبقي "&amp;TEXT(P3843,"#,##0")),IF(P3843&gt;0,"متبقي "&amp;TEXT(P3843,"#,##0"),"✔ متوازنة"))))),IF(R3843=0,"⚠ أضف سطر عهدة أولًا",IF(OR(C3843="",N(G3843)=0),"⚠ أكمل التاريخ والقيمة",IF(S3843="","⚠ التاريخ خارج السنة المالية",IF(H3843="","⚠ اختر بند الموازنة",IF(I3843="مرفوض","✖ مرفوض من المدير",IF(I3843&lt;&gt;"موافق","⏳ بانتظار موافقة المدير",IF(K3843&lt;&gt;"نعم","⚠ غير مسوى مع الحسابات","✔ معتمد ومسوى")))))))))</f>
        <v/>
      </c>
      <c r="R3843">
        <f>N(R3842)+IF(A3843="عهدة",1,0)</f>
        <v/>
      </c>
      <c r="S3843">
        <f>IF(C3843="","",IF(AND(C3843&gt;=DATE(2026,9,1),C3843&lt;=DATE(2027,8,31)),(YEAR(C3843)-2026)*12+MONTH(C3843)-8,""))</f>
        <v/>
      </c>
      <c r="T3843">
        <f>IF(AND(A3843="مصروف",R3843&gt;0,I3843="موافق",S3843&lt;&gt;"",H3843&lt;&gt;""),N(G3843),0)</f>
        <v/>
      </c>
    </row>
    <row r="3844">
      <c r="A3844" s="19" t="n"/>
      <c r="B3844" s="20">
        <f>IF(A3844="","",IF(R3844=0,"⚠ أضف سطر عهدة أولًا","BDR-"&amp;TEXT(R3844,"000")))</f>
        <v/>
      </c>
      <c r="C3844" s="21" t="n"/>
      <c r="D3844" s="20">
        <f>IF(C3844="","",IF(S3844="","خارج السنة المالية",INDEX(القوائم!$D$2:$D$13,S3844)))</f>
        <v/>
      </c>
      <c r="E3844" s="22" t="n"/>
      <c r="F3844" s="23" t="n"/>
      <c r="G3844" s="23" t="n"/>
      <c r="H3844" s="22" t="n"/>
      <c r="I3844" s="19" t="n"/>
      <c r="J3844" s="21" t="n"/>
      <c r="K3844" s="19" t="n"/>
      <c r="L3844" s="19" t="n"/>
      <c r="M3844" s="21" t="n"/>
      <c r="N3844" s="22" t="n"/>
      <c r="O3844" s="24">
        <f>IF(A3844&lt;&gt;"عهدة","",SUMIFS($G$8:$G$5007,$B$8:$B$5007,B3844,$A$8:$A$5007,"مصروف",$I$8:$I$5007,"&lt;&gt;مرفوض"))</f>
        <v/>
      </c>
      <c r="P3844" s="25">
        <f>IF(A3844&lt;&gt;"عهدة","",N(F3844)-O3844)</f>
        <v/>
      </c>
      <c r="Q3844" s="26">
        <f>IF(A3844="","",IF(A3844="عهدة",IF(N(F3844)=0,"⚠ أدخل قيمة العهدة",IF(P3844&lt;0,"⛔ عجز / زيادة مصروفات "&amp;TEXT(-P3844,"#,##0"),IF(COUNTIFS($B$8:$B$5007,B3844,$A$8:$A$5007,"مصروف",$I$8:$I$5007,"&lt;&gt;مرفوض",$K$8:$K$5007,"&lt;&gt;نعم")&gt;0,"⚠ "&amp;COUNTIFS($B$8:$B$5007,B3844,$A$8:$A$5007,"مصروف",$I$8:$I$5007,"&lt;&gt;مرفوض",$K$8:$K$5007,"&lt;&gt;نعم")&amp;" مصروف غير مسوى",IF(L3844="تمت التسوية",IF(P3844=0,"✔ متوازنة وتمت التسوية","✔ تمت التسوية – متبقي "&amp;TEXT(P3844,"#,##0")),IF(P3844&gt;0,"متبقي "&amp;TEXT(P3844,"#,##0"),"✔ متوازنة"))))),IF(R3844=0,"⚠ أضف سطر عهدة أولًا",IF(OR(C3844="",N(G3844)=0),"⚠ أكمل التاريخ والقيمة",IF(S3844="","⚠ التاريخ خارج السنة المالية",IF(H3844="","⚠ اختر بند الموازنة",IF(I3844="مرفوض","✖ مرفوض من المدير",IF(I3844&lt;&gt;"موافق","⏳ بانتظار موافقة المدير",IF(K3844&lt;&gt;"نعم","⚠ غير مسوى مع الحسابات","✔ معتمد ومسوى")))))))))</f>
        <v/>
      </c>
      <c r="R3844">
        <f>N(R3843)+IF(A3844="عهدة",1,0)</f>
        <v/>
      </c>
      <c r="S3844">
        <f>IF(C3844="","",IF(AND(C3844&gt;=DATE(2026,9,1),C3844&lt;=DATE(2027,8,31)),(YEAR(C3844)-2026)*12+MONTH(C3844)-8,""))</f>
        <v/>
      </c>
      <c r="T3844">
        <f>IF(AND(A3844="مصروف",R3844&gt;0,I3844="موافق",S3844&lt;&gt;"",H3844&lt;&gt;""),N(G3844),0)</f>
        <v/>
      </c>
    </row>
    <row r="3845">
      <c r="A3845" s="19" t="n"/>
      <c r="B3845" s="20">
        <f>IF(A3845="","",IF(R3845=0,"⚠ أضف سطر عهدة أولًا","BDR-"&amp;TEXT(R3845,"000")))</f>
        <v/>
      </c>
      <c r="C3845" s="21" t="n"/>
      <c r="D3845" s="20">
        <f>IF(C3845="","",IF(S3845="","خارج السنة المالية",INDEX(القوائم!$D$2:$D$13,S3845)))</f>
        <v/>
      </c>
      <c r="E3845" s="22" t="n"/>
      <c r="F3845" s="23" t="n"/>
      <c r="G3845" s="23" t="n"/>
      <c r="H3845" s="22" t="n"/>
      <c r="I3845" s="19" t="n"/>
      <c r="J3845" s="21" t="n"/>
      <c r="K3845" s="19" t="n"/>
      <c r="L3845" s="19" t="n"/>
      <c r="M3845" s="21" t="n"/>
      <c r="N3845" s="22" t="n"/>
      <c r="O3845" s="24">
        <f>IF(A3845&lt;&gt;"عهدة","",SUMIFS($G$8:$G$5007,$B$8:$B$5007,B3845,$A$8:$A$5007,"مصروف",$I$8:$I$5007,"&lt;&gt;مرفوض"))</f>
        <v/>
      </c>
      <c r="P3845" s="25">
        <f>IF(A3845&lt;&gt;"عهدة","",N(F3845)-O3845)</f>
        <v/>
      </c>
      <c r="Q3845" s="26">
        <f>IF(A3845="","",IF(A3845="عهدة",IF(N(F3845)=0,"⚠ أدخل قيمة العهدة",IF(P3845&lt;0,"⛔ عجز / زيادة مصروفات "&amp;TEXT(-P3845,"#,##0"),IF(COUNTIFS($B$8:$B$5007,B3845,$A$8:$A$5007,"مصروف",$I$8:$I$5007,"&lt;&gt;مرفوض",$K$8:$K$5007,"&lt;&gt;نعم")&gt;0,"⚠ "&amp;COUNTIFS($B$8:$B$5007,B3845,$A$8:$A$5007,"مصروف",$I$8:$I$5007,"&lt;&gt;مرفوض",$K$8:$K$5007,"&lt;&gt;نعم")&amp;" مصروف غير مسوى",IF(L3845="تمت التسوية",IF(P3845=0,"✔ متوازنة وتمت التسوية","✔ تمت التسوية – متبقي "&amp;TEXT(P3845,"#,##0")),IF(P3845&gt;0,"متبقي "&amp;TEXT(P3845,"#,##0"),"✔ متوازنة"))))),IF(R3845=0,"⚠ أضف سطر عهدة أولًا",IF(OR(C3845="",N(G3845)=0),"⚠ أكمل التاريخ والقيمة",IF(S3845="","⚠ التاريخ خارج السنة المالية",IF(H3845="","⚠ اختر بند الموازنة",IF(I3845="مرفوض","✖ مرفوض من المدير",IF(I3845&lt;&gt;"موافق","⏳ بانتظار موافقة المدير",IF(K3845&lt;&gt;"نعم","⚠ غير مسوى مع الحسابات","✔ معتمد ومسوى")))))))))</f>
        <v/>
      </c>
      <c r="R3845">
        <f>N(R3844)+IF(A3845="عهدة",1,0)</f>
        <v/>
      </c>
      <c r="S3845">
        <f>IF(C3845="","",IF(AND(C3845&gt;=DATE(2026,9,1),C3845&lt;=DATE(2027,8,31)),(YEAR(C3845)-2026)*12+MONTH(C3845)-8,""))</f>
        <v/>
      </c>
      <c r="T3845">
        <f>IF(AND(A3845="مصروف",R3845&gt;0,I3845="موافق",S3845&lt;&gt;"",H3845&lt;&gt;""),N(G3845),0)</f>
        <v/>
      </c>
    </row>
    <row r="3846">
      <c r="A3846" s="19" t="n"/>
      <c r="B3846" s="20">
        <f>IF(A3846="","",IF(R3846=0,"⚠ أضف سطر عهدة أولًا","BDR-"&amp;TEXT(R3846,"000")))</f>
        <v/>
      </c>
      <c r="C3846" s="21" t="n"/>
      <c r="D3846" s="20">
        <f>IF(C3846="","",IF(S3846="","خارج السنة المالية",INDEX(القوائم!$D$2:$D$13,S3846)))</f>
        <v/>
      </c>
      <c r="E3846" s="22" t="n"/>
      <c r="F3846" s="23" t="n"/>
      <c r="G3846" s="23" t="n"/>
      <c r="H3846" s="22" t="n"/>
      <c r="I3846" s="19" t="n"/>
      <c r="J3846" s="21" t="n"/>
      <c r="K3846" s="19" t="n"/>
      <c r="L3846" s="19" t="n"/>
      <c r="M3846" s="21" t="n"/>
      <c r="N3846" s="22" t="n"/>
      <c r="O3846" s="24">
        <f>IF(A3846&lt;&gt;"عهدة","",SUMIFS($G$8:$G$5007,$B$8:$B$5007,B3846,$A$8:$A$5007,"مصروف",$I$8:$I$5007,"&lt;&gt;مرفوض"))</f>
        <v/>
      </c>
      <c r="P3846" s="25">
        <f>IF(A3846&lt;&gt;"عهدة","",N(F3846)-O3846)</f>
        <v/>
      </c>
      <c r="Q3846" s="26">
        <f>IF(A3846="","",IF(A3846="عهدة",IF(N(F3846)=0,"⚠ أدخل قيمة العهدة",IF(P3846&lt;0,"⛔ عجز / زيادة مصروفات "&amp;TEXT(-P3846,"#,##0"),IF(COUNTIFS($B$8:$B$5007,B3846,$A$8:$A$5007,"مصروف",$I$8:$I$5007,"&lt;&gt;مرفوض",$K$8:$K$5007,"&lt;&gt;نعم")&gt;0,"⚠ "&amp;COUNTIFS($B$8:$B$5007,B3846,$A$8:$A$5007,"مصروف",$I$8:$I$5007,"&lt;&gt;مرفوض",$K$8:$K$5007,"&lt;&gt;نعم")&amp;" مصروف غير مسوى",IF(L3846="تمت التسوية",IF(P3846=0,"✔ متوازنة وتمت التسوية","✔ تمت التسوية – متبقي "&amp;TEXT(P3846,"#,##0")),IF(P3846&gt;0,"متبقي "&amp;TEXT(P3846,"#,##0"),"✔ متوازنة"))))),IF(R3846=0,"⚠ أضف سطر عهدة أولًا",IF(OR(C3846="",N(G3846)=0),"⚠ أكمل التاريخ والقيمة",IF(S3846="","⚠ التاريخ خارج السنة المالية",IF(H3846="","⚠ اختر بند الموازنة",IF(I3846="مرفوض","✖ مرفوض من المدير",IF(I3846&lt;&gt;"موافق","⏳ بانتظار موافقة المدير",IF(K3846&lt;&gt;"نعم","⚠ غير مسوى مع الحسابات","✔ معتمد ومسوى")))))))))</f>
        <v/>
      </c>
      <c r="R3846">
        <f>N(R3845)+IF(A3846="عهدة",1,0)</f>
        <v/>
      </c>
      <c r="S3846">
        <f>IF(C3846="","",IF(AND(C3846&gt;=DATE(2026,9,1),C3846&lt;=DATE(2027,8,31)),(YEAR(C3846)-2026)*12+MONTH(C3846)-8,""))</f>
        <v/>
      </c>
      <c r="T3846">
        <f>IF(AND(A3846="مصروف",R3846&gt;0,I3846="موافق",S3846&lt;&gt;"",H3846&lt;&gt;""),N(G3846),0)</f>
        <v/>
      </c>
    </row>
    <row r="3847">
      <c r="A3847" s="19" t="n"/>
      <c r="B3847" s="20">
        <f>IF(A3847="","",IF(R3847=0,"⚠ أضف سطر عهدة أولًا","BDR-"&amp;TEXT(R3847,"000")))</f>
        <v/>
      </c>
      <c r="C3847" s="21" t="n"/>
      <c r="D3847" s="20">
        <f>IF(C3847="","",IF(S3847="","خارج السنة المالية",INDEX(القوائم!$D$2:$D$13,S3847)))</f>
        <v/>
      </c>
      <c r="E3847" s="22" t="n"/>
      <c r="F3847" s="23" t="n"/>
      <c r="G3847" s="23" t="n"/>
      <c r="H3847" s="22" t="n"/>
      <c r="I3847" s="19" t="n"/>
      <c r="J3847" s="21" t="n"/>
      <c r="K3847" s="19" t="n"/>
      <c r="L3847" s="19" t="n"/>
      <c r="M3847" s="21" t="n"/>
      <c r="N3847" s="22" t="n"/>
      <c r="O3847" s="24">
        <f>IF(A3847&lt;&gt;"عهدة","",SUMIFS($G$8:$G$5007,$B$8:$B$5007,B3847,$A$8:$A$5007,"مصروف",$I$8:$I$5007,"&lt;&gt;مرفوض"))</f>
        <v/>
      </c>
      <c r="P3847" s="25">
        <f>IF(A3847&lt;&gt;"عهدة","",N(F3847)-O3847)</f>
        <v/>
      </c>
      <c r="Q3847" s="26">
        <f>IF(A3847="","",IF(A3847="عهدة",IF(N(F3847)=0,"⚠ أدخل قيمة العهدة",IF(P3847&lt;0,"⛔ عجز / زيادة مصروفات "&amp;TEXT(-P3847,"#,##0"),IF(COUNTIFS($B$8:$B$5007,B3847,$A$8:$A$5007,"مصروف",$I$8:$I$5007,"&lt;&gt;مرفوض",$K$8:$K$5007,"&lt;&gt;نعم")&gt;0,"⚠ "&amp;COUNTIFS($B$8:$B$5007,B3847,$A$8:$A$5007,"مصروف",$I$8:$I$5007,"&lt;&gt;مرفوض",$K$8:$K$5007,"&lt;&gt;نعم")&amp;" مصروف غير مسوى",IF(L3847="تمت التسوية",IF(P3847=0,"✔ متوازنة وتمت التسوية","✔ تمت التسوية – متبقي "&amp;TEXT(P3847,"#,##0")),IF(P3847&gt;0,"متبقي "&amp;TEXT(P3847,"#,##0"),"✔ متوازنة"))))),IF(R3847=0,"⚠ أضف سطر عهدة أولًا",IF(OR(C3847="",N(G3847)=0),"⚠ أكمل التاريخ والقيمة",IF(S3847="","⚠ التاريخ خارج السنة المالية",IF(H3847="","⚠ اختر بند الموازنة",IF(I3847="مرفوض","✖ مرفوض من المدير",IF(I3847&lt;&gt;"موافق","⏳ بانتظار موافقة المدير",IF(K3847&lt;&gt;"نعم","⚠ غير مسوى مع الحسابات","✔ معتمد ومسوى")))))))))</f>
        <v/>
      </c>
      <c r="R3847">
        <f>N(R3846)+IF(A3847="عهدة",1,0)</f>
        <v/>
      </c>
      <c r="S3847">
        <f>IF(C3847="","",IF(AND(C3847&gt;=DATE(2026,9,1),C3847&lt;=DATE(2027,8,31)),(YEAR(C3847)-2026)*12+MONTH(C3847)-8,""))</f>
        <v/>
      </c>
      <c r="T3847">
        <f>IF(AND(A3847="مصروف",R3847&gt;0,I3847="موافق",S3847&lt;&gt;"",H3847&lt;&gt;""),N(G3847),0)</f>
        <v/>
      </c>
    </row>
    <row r="3848">
      <c r="A3848" s="19" t="n"/>
      <c r="B3848" s="20">
        <f>IF(A3848="","",IF(R3848=0,"⚠ أضف سطر عهدة أولًا","BDR-"&amp;TEXT(R3848,"000")))</f>
        <v/>
      </c>
      <c r="C3848" s="21" t="n"/>
      <c r="D3848" s="20">
        <f>IF(C3848="","",IF(S3848="","خارج السنة المالية",INDEX(القوائم!$D$2:$D$13,S3848)))</f>
        <v/>
      </c>
      <c r="E3848" s="22" t="n"/>
      <c r="F3848" s="23" t="n"/>
      <c r="G3848" s="23" t="n"/>
      <c r="H3848" s="22" t="n"/>
      <c r="I3848" s="19" t="n"/>
      <c r="J3848" s="21" t="n"/>
      <c r="K3848" s="19" t="n"/>
      <c r="L3848" s="19" t="n"/>
      <c r="M3848" s="21" t="n"/>
      <c r="N3848" s="22" t="n"/>
      <c r="O3848" s="24">
        <f>IF(A3848&lt;&gt;"عهدة","",SUMIFS($G$8:$G$5007,$B$8:$B$5007,B3848,$A$8:$A$5007,"مصروف",$I$8:$I$5007,"&lt;&gt;مرفوض"))</f>
        <v/>
      </c>
      <c r="P3848" s="25">
        <f>IF(A3848&lt;&gt;"عهدة","",N(F3848)-O3848)</f>
        <v/>
      </c>
      <c r="Q3848" s="26">
        <f>IF(A3848="","",IF(A3848="عهدة",IF(N(F3848)=0,"⚠ أدخل قيمة العهدة",IF(P3848&lt;0,"⛔ عجز / زيادة مصروفات "&amp;TEXT(-P3848,"#,##0"),IF(COUNTIFS($B$8:$B$5007,B3848,$A$8:$A$5007,"مصروف",$I$8:$I$5007,"&lt;&gt;مرفوض",$K$8:$K$5007,"&lt;&gt;نعم")&gt;0,"⚠ "&amp;COUNTIFS($B$8:$B$5007,B3848,$A$8:$A$5007,"مصروف",$I$8:$I$5007,"&lt;&gt;مرفوض",$K$8:$K$5007,"&lt;&gt;نعم")&amp;" مصروف غير مسوى",IF(L3848="تمت التسوية",IF(P3848=0,"✔ متوازنة وتمت التسوية","✔ تمت التسوية – متبقي "&amp;TEXT(P3848,"#,##0")),IF(P3848&gt;0,"متبقي "&amp;TEXT(P3848,"#,##0"),"✔ متوازنة"))))),IF(R3848=0,"⚠ أضف سطر عهدة أولًا",IF(OR(C3848="",N(G3848)=0),"⚠ أكمل التاريخ والقيمة",IF(S3848="","⚠ التاريخ خارج السنة المالية",IF(H3848="","⚠ اختر بند الموازنة",IF(I3848="مرفوض","✖ مرفوض من المدير",IF(I3848&lt;&gt;"موافق","⏳ بانتظار موافقة المدير",IF(K3848&lt;&gt;"نعم","⚠ غير مسوى مع الحسابات","✔ معتمد ومسوى")))))))))</f>
        <v/>
      </c>
      <c r="R3848">
        <f>N(R3847)+IF(A3848="عهدة",1,0)</f>
        <v/>
      </c>
      <c r="S3848">
        <f>IF(C3848="","",IF(AND(C3848&gt;=DATE(2026,9,1),C3848&lt;=DATE(2027,8,31)),(YEAR(C3848)-2026)*12+MONTH(C3848)-8,""))</f>
        <v/>
      </c>
      <c r="T3848">
        <f>IF(AND(A3848="مصروف",R3848&gt;0,I3848="موافق",S3848&lt;&gt;"",H3848&lt;&gt;""),N(G3848),0)</f>
        <v/>
      </c>
    </row>
    <row r="3849">
      <c r="A3849" s="19" t="n"/>
      <c r="B3849" s="20">
        <f>IF(A3849="","",IF(R3849=0,"⚠ أضف سطر عهدة أولًا","BDR-"&amp;TEXT(R3849,"000")))</f>
        <v/>
      </c>
      <c r="C3849" s="21" t="n"/>
      <c r="D3849" s="20">
        <f>IF(C3849="","",IF(S3849="","خارج السنة المالية",INDEX(القوائم!$D$2:$D$13,S3849)))</f>
        <v/>
      </c>
      <c r="E3849" s="22" t="n"/>
      <c r="F3849" s="23" t="n"/>
      <c r="G3849" s="23" t="n"/>
      <c r="H3849" s="22" t="n"/>
      <c r="I3849" s="19" t="n"/>
      <c r="J3849" s="21" t="n"/>
      <c r="K3849" s="19" t="n"/>
      <c r="L3849" s="19" t="n"/>
      <c r="M3849" s="21" t="n"/>
      <c r="N3849" s="22" t="n"/>
      <c r="O3849" s="24">
        <f>IF(A3849&lt;&gt;"عهدة","",SUMIFS($G$8:$G$5007,$B$8:$B$5007,B3849,$A$8:$A$5007,"مصروف",$I$8:$I$5007,"&lt;&gt;مرفوض"))</f>
        <v/>
      </c>
      <c r="P3849" s="25">
        <f>IF(A3849&lt;&gt;"عهدة","",N(F3849)-O3849)</f>
        <v/>
      </c>
      <c r="Q3849" s="26">
        <f>IF(A3849="","",IF(A3849="عهدة",IF(N(F3849)=0,"⚠ أدخل قيمة العهدة",IF(P3849&lt;0,"⛔ عجز / زيادة مصروفات "&amp;TEXT(-P3849,"#,##0"),IF(COUNTIFS($B$8:$B$5007,B3849,$A$8:$A$5007,"مصروف",$I$8:$I$5007,"&lt;&gt;مرفوض",$K$8:$K$5007,"&lt;&gt;نعم")&gt;0,"⚠ "&amp;COUNTIFS($B$8:$B$5007,B3849,$A$8:$A$5007,"مصروف",$I$8:$I$5007,"&lt;&gt;مرفوض",$K$8:$K$5007,"&lt;&gt;نعم")&amp;" مصروف غير مسوى",IF(L3849="تمت التسوية",IF(P3849=0,"✔ متوازنة وتمت التسوية","✔ تمت التسوية – متبقي "&amp;TEXT(P3849,"#,##0")),IF(P3849&gt;0,"متبقي "&amp;TEXT(P3849,"#,##0"),"✔ متوازنة"))))),IF(R3849=0,"⚠ أضف سطر عهدة أولًا",IF(OR(C3849="",N(G3849)=0),"⚠ أكمل التاريخ والقيمة",IF(S3849="","⚠ التاريخ خارج السنة المالية",IF(H3849="","⚠ اختر بند الموازنة",IF(I3849="مرفوض","✖ مرفوض من المدير",IF(I3849&lt;&gt;"موافق","⏳ بانتظار موافقة المدير",IF(K3849&lt;&gt;"نعم","⚠ غير مسوى مع الحسابات","✔ معتمد ومسوى")))))))))</f>
        <v/>
      </c>
      <c r="R3849">
        <f>N(R3848)+IF(A3849="عهدة",1,0)</f>
        <v/>
      </c>
      <c r="S3849">
        <f>IF(C3849="","",IF(AND(C3849&gt;=DATE(2026,9,1),C3849&lt;=DATE(2027,8,31)),(YEAR(C3849)-2026)*12+MONTH(C3849)-8,""))</f>
        <v/>
      </c>
      <c r="T3849">
        <f>IF(AND(A3849="مصروف",R3849&gt;0,I3849="موافق",S3849&lt;&gt;"",H3849&lt;&gt;""),N(G3849),0)</f>
        <v/>
      </c>
    </row>
    <row r="3850">
      <c r="A3850" s="19" t="n"/>
      <c r="B3850" s="20">
        <f>IF(A3850="","",IF(R3850=0,"⚠ أضف سطر عهدة أولًا","BDR-"&amp;TEXT(R3850,"000")))</f>
        <v/>
      </c>
      <c r="C3850" s="21" t="n"/>
      <c r="D3850" s="20">
        <f>IF(C3850="","",IF(S3850="","خارج السنة المالية",INDEX(القوائم!$D$2:$D$13,S3850)))</f>
        <v/>
      </c>
      <c r="E3850" s="22" t="n"/>
      <c r="F3850" s="23" t="n"/>
      <c r="G3850" s="23" t="n"/>
      <c r="H3850" s="22" t="n"/>
      <c r="I3850" s="19" t="n"/>
      <c r="J3850" s="21" t="n"/>
      <c r="K3850" s="19" t="n"/>
      <c r="L3850" s="19" t="n"/>
      <c r="M3850" s="21" t="n"/>
      <c r="N3850" s="22" t="n"/>
      <c r="O3850" s="24">
        <f>IF(A3850&lt;&gt;"عهدة","",SUMIFS($G$8:$G$5007,$B$8:$B$5007,B3850,$A$8:$A$5007,"مصروف",$I$8:$I$5007,"&lt;&gt;مرفوض"))</f>
        <v/>
      </c>
      <c r="P3850" s="25">
        <f>IF(A3850&lt;&gt;"عهدة","",N(F3850)-O3850)</f>
        <v/>
      </c>
      <c r="Q3850" s="26">
        <f>IF(A3850="","",IF(A3850="عهدة",IF(N(F3850)=0,"⚠ أدخل قيمة العهدة",IF(P3850&lt;0,"⛔ عجز / زيادة مصروفات "&amp;TEXT(-P3850,"#,##0"),IF(COUNTIFS($B$8:$B$5007,B3850,$A$8:$A$5007,"مصروف",$I$8:$I$5007,"&lt;&gt;مرفوض",$K$8:$K$5007,"&lt;&gt;نعم")&gt;0,"⚠ "&amp;COUNTIFS($B$8:$B$5007,B3850,$A$8:$A$5007,"مصروف",$I$8:$I$5007,"&lt;&gt;مرفوض",$K$8:$K$5007,"&lt;&gt;نعم")&amp;" مصروف غير مسوى",IF(L3850="تمت التسوية",IF(P3850=0,"✔ متوازنة وتمت التسوية","✔ تمت التسوية – متبقي "&amp;TEXT(P3850,"#,##0")),IF(P3850&gt;0,"متبقي "&amp;TEXT(P3850,"#,##0"),"✔ متوازنة"))))),IF(R3850=0,"⚠ أضف سطر عهدة أولًا",IF(OR(C3850="",N(G3850)=0),"⚠ أكمل التاريخ والقيمة",IF(S3850="","⚠ التاريخ خارج السنة المالية",IF(H3850="","⚠ اختر بند الموازنة",IF(I3850="مرفوض","✖ مرفوض من المدير",IF(I3850&lt;&gt;"موافق","⏳ بانتظار موافقة المدير",IF(K3850&lt;&gt;"نعم","⚠ غير مسوى مع الحسابات","✔ معتمد ومسوى")))))))))</f>
        <v/>
      </c>
      <c r="R3850">
        <f>N(R3849)+IF(A3850="عهدة",1,0)</f>
        <v/>
      </c>
      <c r="S3850">
        <f>IF(C3850="","",IF(AND(C3850&gt;=DATE(2026,9,1),C3850&lt;=DATE(2027,8,31)),(YEAR(C3850)-2026)*12+MONTH(C3850)-8,""))</f>
        <v/>
      </c>
      <c r="T3850">
        <f>IF(AND(A3850="مصروف",R3850&gt;0,I3850="موافق",S3850&lt;&gt;"",H3850&lt;&gt;""),N(G3850),0)</f>
        <v/>
      </c>
    </row>
    <row r="3851">
      <c r="A3851" s="19" t="n"/>
      <c r="B3851" s="20">
        <f>IF(A3851="","",IF(R3851=0,"⚠ أضف سطر عهدة أولًا","BDR-"&amp;TEXT(R3851,"000")))</f>
        <v/>
      </c>
      <c r="C3851" s="21" t="n"/>
      <c r="D3851" s="20">
        <f>IF(C3851="","",IF(S3851="","خارج السنة المالية",INDEX(القوائم!$D$2:$D$13,S3851)))</f>
        <v/>
      </c>
      <c r="E3851" s="22" t="n"/>
      <c r="F3851" s="23" t="n"/>
      <c r="G3851" s="23" t="n"/>
      <c r="H3851" s="22" t="n"/>
      <c r="I3851" s="19" t="n"/>
      <c r="J3851" s="21" t="n"/>
      <c r="K3851" s="19" t="n"/>
      <c r="L3851" s="19" t="n"/>
      <c r="M3851" s="21" t="n"/>
      <c r="N3851" s="22" t="n"/>
      <c r="O3851" s="24">
        <f>IF(A3851&lt;&gt;"عهدة","",SUMIFS($G$8:$G$5007,$B$8:$B$5007,B3851,$A$8:$A$5007,"مصروف",$I$8:$I$5007,"&lt;&gt;مرفوض"))</f>
        <v/>
      </c>
      <c r="P3851" s="25">
        <f>IF(A3851&lt;&gt;"عهدة","",N(F3851)-O3851)</f>
        <v/>
      </c>
      <c r="Q3851" s="26">
        <f>IF(A3851="","",IF(A3851="عهدة",IF(N(F3851)=0,"⚠ أدخل قيمة العهدة",IF(P3851&lt;0,"⛔ عجز / زيادة مصروفات "&amp;TEXT(-P3851,"#,##0"),IF(COUNTIFS($B$8:$B$5007,B3851,$A$8:$A$5007,"مصروف",$I$8:$I$5007,"&lt;&gt;مرفوض",$K$8:$K$5007,"&lt;&gt;نعم")&gt;0,"⚠ "&amp;COUNTIFS($B$8:$B$5007,B3851,$A$8:$A$5007,"مصروف",$I$8:$I$5007,"&lt;&gt;مرفوض",$K$8:$K$5007,"&lt;&gt;نعم")&amp;" مصروف غير مسوى",IF(L3851="تمت التسوية",IF(P3851=0,"✔ متوازنة وتمت التسوية","✔ تمت التسوية – متبقي "&amp;TEXT(P3851,"#,##0")),IF(P3851&gt;0,"متبقي "&amp;TEXT(P3851,"#,##0"),"✔ متوازنة"))))),IF(R3851=0,"⚠ أضف سطر عهدة أولًا",IF(OR(C3851="",N(G3851)=0),"⚠ أكمل التاريخ والقيمة",IF(S3851="","⚠ التاريخ خارج السنة المالية",IF(H3851="","⚠ اختر بند الموازنة",IF(I3851="مرفوض","✖ مرفوض من المدير",IF(I3851&lt;&gt;"موافق","⏳ بانتظار موافقة المدير",IF(K3851&lt;&gt;"نعم","⚠ غير مسوى مع الحسابات","✔ معتمد ومسوى")))))))))</f>
        <v/>
      </c>
      <c r="R3851">
        <f>N(R3850)+IF(A3851="عهدة",1,0)</f>
        <v/>
      </c>
      <c r="S3851">
        <f>IF(C3851="","",IF(AND(C3851&gt;=DATE(2026,9,1),C3851&lt;=DATE(2027,8,31)),(YEAR(C3851)-2026)*12+MONTH(C3851)-8,""))</f>
        <v/>
      </c>
      <c r="T3851">
        <f>IF(AND(A3851="مصروف",R3851&gt;0,I3851="موافق",S3851&lt;&gt;"",H3851&lt;&gt;""),N(G3851),0)</f>
        <v/>
      </c>
    </row>
    <row r="3852">
      <c r="A3852" s="19" t="n"/>
      <c r="B3852" s="20">
        <f>IF(A3852="","",IF(R3852=0,"⚠ أضف سطر عهدة أولًا","BDR-"&amp;TEXT(R3852,"000")))</f>
        <v/>
      </c>
      <c r="C3852" s="21" t="n"/>
      <c r="D3852" s="20">
        <f>IF(C3852="","",IF(S3852="","خارج السنة المالية",INDEX(القوائم!$D$2:$D$13,S3852)))</f>
        <v/>
      </c>
      <c r="E3852" s="22" t="n"/>
      <c r="F3852" s="23" t="n"/>
      <c r="G3852" s="23" t="n"/>
      <c r="H3852" s="22" t="n"/>
      <c r="I3852" s="19" t="n"/>
      <c r="J3852" s="21" t="n"/>
      <c r="K3852" s="19" t="n"/>
      <c r="L3852" s="19" t="n"/>
      <c r="M3852" s="21" t="n"/>
      <c r="N3852" s="22" t="n"/>
      <c r="O3852" s="24">
        <f>IF(A3852&lt;&gt;"عهدة","",SUMIFS($G$8:$G$5007,$B$8:$B$5007,B3852,$A$8:$A$5007,"مصروف",$I$8:$I$5007,"&lt;&gt;مرفوض"))</f>
        <v/>
      </c>
      <c r="P3852" s="25">
        <f>IF(A3852&lt;&gt;"عهدة","",N(F3852)-O3852)</f>
        <v/>
      </c>
      <c r="Q3852" s="26">
        <f>IF(A3852="","",IF(A3852="عهدة",IF(N(F3852)=0,"⚠ أدخل قيمة العهدة",IF(P3852&lt;0,"⛔ عجز / زيادة مصروفات "&amp;TEXT(-P3852,"#,##0"),IF(COUNTIFS($B$8:$B$5007,B3852,$A$8:$A$5007,"مصروف",$I$8:$I$5007,"&lt;&gt;مرفوض",$K$8:$K$5007,"&lt;&gt;نعم")&gt;0,"⚠ "&amp;COUNTIFS($B$8:$B$5007,B3852,$A$8:$A$5007,"مصروف",$I$8:$I$5007,"&lt;&gt;مرفوض",$K$8:$K$5007,"&lt;&gt;نعم")&amp;" مصروف غير مسوى",IF(L3852="تمت التسوية",IF(P3852=0,"✔ متوازنة وتمت التسوية","✔ تمت التسوية – متبقي "&amp;TEXT(P3852,"#,##0")),IF(P3852&gt;0,"متبقي "&amp;TEXT(P3852,"#,##0"),"✔ متوازنة"))))),IF(R3852=0,"⚠ أضف سطر عهدة أولًا",IF(OR(C3852="",N(G3852)=0),"⚠ أكمل التاريخ والقيمة",IF(S3852="","⚠ التاريخ خارج السنة المالية",IF(H3852="","⚠ اختر بند الموازنة",IF(I3852="مرفوض","✖ مرفوض من المدير",IF(I3852&lt;&gt;"موافق","⏳ بانتظار موافقة المدير",IF(K3852&lt;&gt;"نعم","⚠ غير مسوى مع الحسابات","✔ معتمد ومسوى")))))))))</f>
        <v/>
      </c>
      <c r="R3852">
        <f>N(R3851)+IF(A3852="عهدة",1,0)</f>
        <v/>
      </c>
      <c r="S3852">
        <f>IF(C3852="","",IF(AND(C3852&gt;=DATE(2026,9,1),C3852&lt;=DATE(2027,8,31)),(YEAR(C3852)-2026)*12+MONTH(C3852)-8,""))</f>
        <v/>
      </c>
      <c r="T3852">
        <f>IF(AND(A3852="مصروف",R3852&gt;0,I3852="موافق",S3852&lt;&gt;"",H3852&lt;&gt;""),N(G3852),0)</f>
        <v/>
      </c>
    </row>
    <row r="3853">
      <c r="A3853" s="19" t="n"/>
      <c r="B3853" s="20">
        <f>IF(A3853="","",IF(R3853=0,"⚠ أضف سطر عهدة أولًا","BDR-"&amp;TEXT(R3853,"000")))</f>
        <v/>
      </c>
      <c r="C3853" s="21" t="n"/>
      <c r="D3853" s="20">
        <f>IF(C3853="","",IF(S3853="","خارج السنة المالية",INDEX(القوائم!$D$2:$D$13,S3853)))</f>
        <v/>
      </c>
      <c r="E3853" s="22" t="n"/>
      <c r="F3853" s="23" t="n"/>
      <c r="G3853" s="23" t="n"/>
      <c r="H3853" s="22" t="n"/>
      <c r="I3853" s="19" t="n"/>
      <c r="J3853" s="21" t="n"/>
      <c r="K3853" s="19" t="n"/>
      <c r="L3853" s="19" t="n"/>
      <c r="M3853" s="21" t="n"/>
      <c r="N3853" s="22" t="n"/>
      <c r="O3853" s="24">
        <f>IF(A3853&lt;&gt;"عهدة","",SUMIFS($G$8:$G$5007,$B$8:$B$5007,B3853,$A$8:$A$5007,"مصروف",$I$8:$I$5007,"&lt;&gt;مرفوض"))</f>
        <v/>
      </c>
      <c r="P3853" s="25">
        <f>IF(A3853&lt;&gt;"عهدة","",N(F3853)-O3853)</f>
        <v/>
      </c>
      <c r="Q3853" s="26">
        <f>IF(A3853="","",IF(A3853="عهدة",IF(N(F3853)=0,"⚠ أدخل قيمة العهدة",IF(P3853&lt;0,"⛔ عجز / زيادة مصروفات "&amp;TEXT(-P3853,"#,##0"),IF(COUNTIFS($B$8:$B$5007,B3853,$A$8:$A$5007,"مصروف",$I$8:$I$5007,"&lt;&gt;مرفوض",$K$8:$K$5007,"&lt;&gt;نعم")&gt;0,"⚠ "&amp;COUNTIFS($B$8:$B$5007,B3853,$A$8:$A$5007,"مصروف",$I$8:$I$5007,"&lt;&gt;مرفوض",$K$8:$K$5007,"&lt;&gt;نعم")&amp;" مصروف غير مسوى",IF(L3853="تمت التسوية",IF(P3853=0,"✔ متوازنة وتمت التسوية","✔ تمت التسوية – متبقي "&amp;TEXT(P3853,"#,##0")),IF(P3853&gt;0,"متبقي "&amp;TEXT(P3853,"#,##0"),"✔ متوازنة"))))),IF(R3853=0,"⚠ أضف سطر عهدة أولًا",IF(OR(C3853="",N(G3853)=0),"⚠ أكمل التاريخ والقيمة",IF(S3853="","⚠ التاريخ خارج السنة المالية",IF(H3853="","⚠ اختر بند الموازنة",IF(I3853="مرفوض","✖ مرفوض من المدير",IF(I3853&lt;&gt;"موافق","⏳ بانتظار موافقة المدير",IF(K3853&lt;&gt;"نعم","⚠ غير مسوى مع الحسابات","✔ معتمد ومسوى")))))))))</f>
        <v/>
      </c>
      <c r="R3853">
        <f>N(R3852)+IF(A3853="عهدة",1,0)</f>
        <v/>
      </c>
      <c r="S3853">
        <f>IF(C3853="","",IF(AND(C3853&gt;=DATE(2026,9,1),C3853&lt;=DATE(2027,8,31)),(YEAR(C3853)-2026)*12+MONTH(C3853)-8,""))</f>
        <v/>
      </c>
      <c r="T3853">
        <f>IF(AND(A3853="مصروف",R3853&gt;0,I3853="موافق",S3853&lt;&gt;"",H3853&lt;&gt;""),N(G3853),0)</f>
        <v/>
      </c>
    </row>
    <row r="3854">
      <c r="A3854" s="19" t="n"/>
      <c r="B3854" s="20">
        <f>IF(A3854="","",IF(R3854=0,"⚠ أضف سطر عهدة أولًا","BDR-"&amp;TEXT(R3854,"000")))</f>
        <v/>
      </c>
      <c r="C3854" s="21" t="n"/>
      <c r="D3854" s="20">
        <f>IF(C3854="","",IF(S3854="","خارج السنة المالية",INDEX(القوائم!$D$2:$D$13,S3854)))</f>
        <v/>
      </c>
      <c r="E3854" s="22" t="n"/>
      <c r="F3854" s="23" t="n"/>
      <c r="G3854" s="23" t="n"/>
      <c r="H3854" s="22" t="n"/>
      <c r="I3854" s="19" t="n"/>
      <c r="J3854" s="21" t="n"/>
      <c r="K3854" s="19" t="n"/>
      <c r="L3854" s="19" t="n"/>
      <c r="M3854" s="21" t="n"/>
      <c r="N3854" s="22" t="n"/>
      <c r="O3854" s="24">
        <f>IF(A3854&lt;&gt;"عهدة","",SUMIFS($G$8:$G$5007,$B$8:$B$5007,B3854,$A$8:$A$5007,"مصروف",$I$8:$I$5007,"&lt;&gt;مرفوض"))</f>
        <v/>
      </c>
      <c r="P3854" s="25">
        <f>IF(A3854&lt;&gt;"عهدة","",N(F3854)-O3854)</f>
        <v/>
      </c>
      <c r="Q3854" s="26">
        <f>IF(A3854="","",IF(A3854="عهدة",IF(N(F3854)=0,"⚠ أدخل قيمة العهدة",IF(P3854&lt;0,"⛔ عجز / زيادة مصروفات "&amp;TEXT(-P3854,"#,##0"),IF(COUNTIFS($B$8:$B$5007,B3854,$A$8:$A$5007,"مصروف",$I$8:$I$5007,"&lt;&gt;مرفوض",$K$8:$K$5007,"&lt;&gt;نعم")&gt;0,"⚠ "&amp;COUNTIFS($B$8:$B$5007,B3854,$A$8:$A$5007,"مصروف",$I$8:$I$5007,"&lt;&gt;مرفوض",$K$8:$K$5007,"&lt;&gt;نعم")&amp;" مصروف غير مسوى",IF(L3854="تمت التسوية",IF(P3854=0,"✔ متوازنة وتمت التسوية","✔ تمت التسوية – متبقي "&amp;TEXT(P3854,"#,##0")),IF(P3854&gt;0,"متبقي "&amp;TEXT(P3854,"#,##0"),"✔ متوازنة"))))),IF(R3854=0,"⚠ أضف سطر عهدة أولًا",IF(OR(C3854="",N(G3854)=0),"⚠ أكمل التاريخ والقيمة",IF(S3854="","⚠ التاريخ خارج السنة المالية",IF(H3854="","⚠ اختر بند الموازنة",IF(I3854="مرفوض","✖ مرفوض من المدير",IF(I3854&lt;&gt;"موافق","⏳ بانتظار موافقة المدير",IF(K3854&lt;&gt;"نعم","⚠ غير مسوى مع الحسابات","✔ معتمد ومسوى")))))))))</f>
        <v/>
      </c>
      <c r="R3854">
        <f>N(R3853)+IF(A3854="عهدة",1,0)</f>
        <v/>
      </c>
      <c r="S3854">
        <f>IF(C3854="","",IF(AND(C3854&gt;=DATE(2026,9,1),C3854&lt;=DATE(2027,8,31)),(YEAR(C3854)-2026)*12+MONTH(C3854)-8,""))</f>
        <v/>
      </c>
      <c r="T3854">
        <f>IF(AND(A3854="مصروف",R3854&gt;0,I3854="موافق",S3854&lt;&gt;"",H3854&lt;&gt;""),N(G3854),0)</f>
        <v/>
      </c>
    </row>
    <row r="3855">
      <c r="A3855" s="19" t="n"/>
      <c r="B3855" s="20">
        <f>IF(A3855="","",IF(R3855=0,"⚠ أضف سطر عهدة أولًا","BDR-"&amp;TEXT(R3855,"000")))</f>
        <v/>
      </c>
      <c r="C3855" s="21" t="n"/>
      <c r="D3855" s="20">
        <f>IF(C3855="","",IF(S3855="","خارج السنة المالية",INDEX(القوائم!$D$2:$D$13,S3855)))</f>
        <v/>
      </c>
      <c r="E3855" s="22" t="n"/>
      <c r="F3855" s="23" t="n"/>
      <c r="G3855" s="23" t="n"/>
      <c r="H3855" s="22" t="n"/>
      <c r="I3855" s="19" t="n"/>
      <c r="J3855" s="21" t="n"/>
      <c r="K3855" s="19" t="n"/>
      <c r="L3855" s="19" t="n"/>
      <c r="M3855" s="21" t="n"/>
      <c r="N3855" s="22" t="n"/>
      <c r="O3855" s="24">
        <f>IF(A3855&lt;&gt;"عهدة","",SUMIFS($G$8:$G$5007,$B$8:$B$5007,B3855,$A$8:$A$5007,"مصروف",$I$8:$I$5007,"&lt;&gt;مرفوض"))</f>
        <v/>
      </c>
      <c r="P3855" s="25">
        <f>IF(A3855&lt;&gt;"عهدة","",N(F3855)-O3855)</f>
        <v/>
      </c>
      <c r="Q3855" s="26">
        <f>IF(A3855="","",IF(A3855="عهدة",IF(N(F3855)=0,"⚠ أدخل قيمة العهدة",IF(P3855&lt;0,"⛔ عجز / زيادة مصروفات "&amp;TEXT(-P3855,"#,##0"),IF(COUNTIFS($B$8:$B$5007,B3855,$A$8:$A$5007,"مصروف",$I$8:$I$5007,"&lt;&gt;مرفوض",$K$8:$K$5007,"&lt;&gt;نعم")&gt;0,"⚠ "&amp;COUNTIFS($B$8:$B$5007,B3855,$A$8:$A$5007,"مصروف",$I$8:$I$5007,"&lt;&gt;مرفوض",$K$8:$K$5007,"&lt;&gt;نعم")&amp;" مصروف غير مسوى",IF(L3855="تمت التسوية",IF(P3855=0,"✔ متوازنة وتمت التسوية","✔ تمت التسوية – متبقي "&amp;TEXT(P3855,"#,##0")),IF(P3855&gt;0,"متبقي "&amp;TEXT(P3855,"#,##0"),"✔ متوازنة"))))),IF(R3855=0,"⚠ أضف سطر عهدة أولًا",IF(OR(C3855="",N(G3855)=0),"⚠ أكمل التاريخ والقيمة",IF(S3855="","⚠ التاريخ خارج السنة المالية",IF(H3855="","⚠ اختر بند الموازنة",IF(I3855="مرفوض","✖ مرفوض من المدير",IF(I3855&lt;&gt;"موافق","⏳ بانتظار موافقة المدير",IF(K3855&lt;&gt;"نعم","⚠ غير مسوى مع الحسابات","✔ معتمد ومسوى")))))))))</f>
        <v/>
      </c>
      <c r="R3855">
        <f>N(R3854)+IF(A3855="عهدة",1,0)</f>
        <v/>
      </c>
      <c r="S3855">
        <f>IF(C3855="","",IF(AND(C3855&gt;=DATE(2026,9,1),C3855&lt;=DATE(2027,8,31)),(YEAR(C3855)-2026)*12+MONTH(C3855)-8,""))</f>
        <v/>
      </c>
      <c r="T3855">
        <f>IF(AND(A3855="مصروف",R3855&gt;0,I3855="موافق",S3855&lt;&gt;"",H3855&lt;&gt;""),N(G3855),0)</f>
        <v/>
      </c>
    </row>
    <row r="3856">
      <c r="A3856" s="19" t="n"/>
      <c r="B3856" s="20">
        <f>IF(A3856="","",IF(R3856=0,"⚠ أضف سطر عهدة أولًا","BDR-"&amp;TEXT(R3856,"000")))</f>
        <v/>
      </c>
      <c r="C3856" s="21" t="n"/>
      <c r="D3856" s="20">
        <f>IF(C3856="","",IF(S3856="","خارج السنة المالية",INDEX(القوائم!$D$2:$D$13,S3856)))</f>
        <v/>
      </c>
      <c r="E3856" s="22" t="n"/>
      <c r="F3856" s="23" t="n"/>
      <c r="G3856" s="23" t="n"/>
      <c r="H3856" s="22" t="n"/>
      <c r="I3856" s="19" t="n"/>
      <c r="J3856" s="21" t="n"/>
      <c r="K3856" s="19" t="n"/>
      <c r="L3856" s="19" t="n"/>
      <c r="M3856" s="21" t="n"/>
      <c r="N3856" s="22" t="n"/>
      <c r="O3856" s="24">
        <f>IF(A3856&lt;&gt;"عهدة","",SUMIFS($G$8:$G$5007,$B$8:$B$5007,B3856,$A$8:$A$5007,"مصروف",$I$8:$I$5007,"&lt;&gt;مرفوض"))</f>
        <v/>
      </c>
      <c r="P3856" s="25">
        <f>IF(A3856&lt;&gt;"عهدة","",N(F3856)-O3856)</f>
        <v/>
      </c>
      <c r="Q3856" s="26">
        <f>IF(A3856="","",IF(A3856="عهدة",IF(N(F3856)=0,"⚠ أدخل قيمة العهدة",IF(P3856&lt;0,"⛔ عجز / زيادة مصروفات "&amp;TEXT(-P3856,"#,##0"),IF(COUNTIFS($B$8:$B$5007,B3856,$A$8:$A$5007,"مصروف",$I$8:$I$5007,"&lt;&gt;مرفوض",$K$8:$K$5007,"&lt;&gt;نعم")&gt;0,"⚠ "&amp;COUNTIFS($B$8:$B$5007,B3856,$A$8:$A$5007,"مصروف",$I$8:$I$5007,"&lt;&gt;مرفوض",$K$8:$K$5007,"&lt;&gt;نعم")&amp;" مصروف غير مسوى",IF(L3856="تمت التسوية",IF(P3856=0,"✔ متوازنة وتمت التسوية","✔ تمت التسوية – متبقي "&amp;TEXT(P3856,"#,##0")),IF(P3856&gt;0,"متبقي "&amp;TEXT(P3856,"#,##0"),"✔ متوازنة"))))),IF(R3856=0,"⚠ أضف سطر عهدة أولًا",IF(OR(C3856="",N(G3856)=0),"⚠ أكمل التاريخ والقيمة",IF(S3856="","⚠ التاريخ خارج السنة المالية",IF(H3856="","⚠ اختر بند الموازنة",IF(I3856="مرفوض","✖ مرفوض من المدير",IF(I3856&lt;&gt;"موافق","⏳ بانتظار موافقة المدير",IF(K3856&lt;&gt;"نعم","⚠ غير مسوى مع الحسابات","✔ معتمد ومسوى")))))))))</f>
        <v/>
      </c>
      <c r="R3856">
        <f>N(R3855)+IF(A3856="عهدة",1,0)</f>
        <v/>
      </c>
      <c r="S3856">
        <f>IF(C3856="","",IF(AND(C3856&gt;=DATE(2026,9,1),C3856&lt;=DATE(2027,8,31)),(YEAR(C3856)-2026)*12+MONTH(C3856)-8,""))</f>
        <v/>
      </c>
      <c r="T3856">
        <f>IF(AND(A3856="مصروف",R3856&gt;0,I3856="موافق",S3856&lt;&gt;"",H3856&lt;&gt;""),N(G3856),0)</f>
        <v/>
      </c>
    </row>
    <row r="3857">
      <c r="A3857" s="19" t="n"/>
      <c r="B3857" s="20">
        <f>IF(A3857="","",IF(R3857=0,"⚠ أضف سطر عهدة أولًا","BDR-"&amp;TEXT(R3857,"000")))</f>
        <v/>
      </c>
      <c r="C3857" s="21" t="n"/>
      <c r="D3857" s="20">
        <f>IF(C3857="","",IF(S3857="","خارج السنة المالية",INDEX(القوائم!$D$2:$D$13,S3857)))</f>
        <v/>
      </c>
      <c r="E3857" s="22" t="n"/>
      <c r="F3857" s="23" t="n"/>
      <c r="G3857" s="23" t="n"/>
      <c r="H3857" s="22" t="n"/>
      <c r="I3857" s="19" t="n"/>
      <c r="J3857" s="21" t="n"/>
      <c r="K3857" s="19" t="n"/>
      <c r="L3857" s="19" t="n"/>
      <c r="M3857" s="21" t="n"/>
      <c r="N3857" s="22" t="n"/>
      <c r="O3857" s="24">
        <f>IF(A3857&lt;&gt;"عهدة","",SUMIFS($G$8:$G$5007,$B$8:$B$5007,B3857,$A$8:$A$5007,"مصروف",$I$8:$I$5007,"&lt;&gt;مرفوض"))</f>
        <v/>
      </c>
      <c r="P3857" s="25">
        <f>IF(A3857&lt;&gt;"عهدة","",N(F3857)-O3857)</f>
        <v/>
      </c>
      <c r="Q3857" s="26">
        <f>IF(A3857="","",IF(A3857="عهدة",IF(N(F3857)=0,"⚠ أدخل قيمة العهدة",IF(P3857&lt;0,"⛔ عجز / زيادة مصروفات "&amp;TEXT(-P3857,"#,##0"),IF(COUNTIFS($B$8:$B$5007,B3857,$A$8:$A$5007,"مصروف",$I$8:$I$5007,"&lt;&gt;مرفوض",$K$8:$K$5007,"&lt;&gt;نعم")&gt;0,"⚠ "&amp;COUNTIFS($B$8:$B$5007,B3857,$A$8:$A$5007,"مصروف",$I$8:$I$5007,"&lt;&gt;مرفوض",$K$8:$K$5007,"&lt;&gt;نعم")&amp;" مصروف غير مسوى",IF(L3857="تمت التسوية",IF(P3857=0,"✔ متوازنة وتمت التسوية","✔ تمت التسوية – متبقي "&amp;TEXT(P3857,"#,##0")),IF(P3857&gt;0,"متبقي "&amp;TEXT(P3857,"#,##0"),"✔ متوازنة"))))),IF(R3857=0,"⚠ أضف سطر عهدة أولًا",IF(OR(C3857="",N(G3857)=0),"⚠ أكمل التاريخ والقيمة",IF(S3857="","⚠ التاريخ خارج السنة المالية",IF(H3857="","⚠ اختر بند الموازنة",IF(I3857="مرفوض","✖ مرفوض من المدير",IF(I3857&lt;&gt;"موافق","⏳ بانتظار موافقة المدير",IF(K3857&lt;&gt;"نعم","⚠ غير مسوى مع الحسابات","✔ معتمد ومسوى")))))))))</f>
        <v/>
      </c>
      <c r="R3857">
        <f>N(R3856)+IF(A3857="عهدة",1,0)</f>
        <v/>
      </c>
      <c r="S3857">
        <f>IF(C3857="","",IF(AND(C3857&gt;=DATE(2026,9,1),C3857&lt;=DATE(2027,8,31)),(YEAR(C3857)-2026)*12+MONTH(C3857)-8,""))</f>
        <v/>
      </c>
      <c r="T3857">
        <f>IF(AND(A3857="مصروف",R3857&gt;0,I3857="موافق",S3857&lt;&gt;"",H3857&lt;&gt;""),N(G3857),0)</f>
        <v/>
      </c>
    </row>
    <row r="3858">
      <c r="A3858" s="19" t="n"/>
      <c r="B3858" s="20">
        <f>IF(A3858="","",IF(R3858=0,"⚠ أضف سطر عهدة أولًا","BDR-"&amp;TEXT(R3858,"000")))</f>
        <v/>
      </c>
      <c r="C3858" s="21" t="n"/>
      <c r="D3858" s="20">
        <f>IF(C3858="","",IF(S3858="","خارج السنة المالية",INDEX(القوائم!$D$2:$D$13,S3858)))</f>
        <v/>
      </c>
      <c r="E3858" s="22" t="n"/>
      <c r="F3858" s="23" t="n"/>
      <c r="G3858" s="23" t="n"/>
      <c r="H3858" s="22" t="n"/>
      <c r="I3858" s="19" t="n"/>
      <c r="J3858" s="21" t="n"/>
      <c r="K3858" s="19" t="n"/>
      <c r="L3858" s="19" t="n"/>
      <c r="M3858" s="21" t="n"/>
      <c r="N3858" s="22" t="n"/>
      <c r="O3858" s="24">
        <f>IF(A3858&lt;&gt;"عهدة","",SUMIFS($G$8:$G$5007,$B$8:$B$5007,B3858,$A$8:$A$5007,"مصروف",$I$8:$I$5007,"&lt;&gt;مرفوض"))</f>
        <v/>
      </c>
      <c r="P3858" s="25">
        <f>IF(A3858&lt;&gt;"عهدة","",N(F3858)-O3858)</f>
        <v/>
      </c>
      <c r="Q3858" s="26">
        <f>IF(A3858="","",IF(A3858="عهدة",IF(N(F3858)=0,"⚠ أدخل قيمة العهدة",IF(P3858&lt;0,"⛔ عجز / زيادة مصروفات "&amp;TEXT(-P3858,"#,##0"),IF(COUNTIFS($B$8:$B$5007,B3858,$A$8:$A$5007,"مصروف",$I$8:$I$5007,"&lt;&gt;مرفوض",$K$8:$K$5007,"&lt;&gt;نعم")&gt;0,"⚠ "&amp;COUNTIFS($B$8:$B$5007,B3858,$A$8:$A$5007,"مصروف",$I$8:$I$5007,"&lt;&gt;مرفوض",$K$8:$K$5007,"&lt;&gt;نعم")&amp;" مصروف غير مسوى",IF(L3858="تمت التسوية",IF(P3858=0,"✔ متوازنة وتمت التسوية","✔ تمت التسوية – متبقي "&amp;TEXT(P3858,"#,##0")),IF(P3858&gt;0,"متبقي "&amp;TEXT(P3858,"#,##0"),"✔ متوازنة"))))),IF(R3858=0,"⚠ أضف سطر عهدة أولًا",IF(OR(C3858="",N(G3858)=0),"⚠ أكمل التاريخ والقيمة",IF(S3858="","⚠ التاريخ خارج السنة المالية",IF(H3858="","⚠ اختر بند الموازنة",IF(I3858="مرفوض","✖ مرفوض من المدير",IF(I3858&lt;&gt;"موافق","⏳ بانتظار موافقة المدير",IF(K3858&lt;&gt;"نعم","⚠ غير مسوى مع الحسابات","✔ معتمد ومسوى")))))))))</f>
        <v/>
      </c>
      <c r="R3858">
        <f>N(R3857)+IF(A3858="عهدة",1,0)</f>
        <v/>
      </c>
      <c r="S3858">
        <f>IF(C3858="","",IF(AND(C3858&gt;=DATE(2026,9,1),C3858&lt;=DATE(2027,8,31)),(YEAR(C3858)-2026)*12+MONTH(C3858)-8,""))</f>
        <v/>
      </c>
      <c r="T3858">
        <f>IF(AND(A3858="مصروف",R3858&gt;0,I3858="موافق",S3858&lt;&gt;"",H3858&lt;&gt;""),N(G3858),0)</f>
        <v/>
      </c>
    </row>
    <row r="3859">
      <c r="A3859" s="19" t="n"/>
      <c r="B3859" s="20">
        <f>IF(A3859="","",IF(R3859=0,"⚠ أضف سطر عهدة أولًا","BDR-"&amp;TEXT(R3859,"000")))</f>
        <v/>
      </c>
      <c r="C3859" s="21" t="n"/>
      <c r="D3859" s="20">
        <f>IF(C3859="","",IF(S3859="","خارج السنة المالية",INDEX(القوائم!$D$2:$D$13,S3859)))</f>
        <v/>
      </c>
      <c r="E3859" s="22" t="n"/>
      <c r="F3859" s="23" t="n"/>
      <c r="G3859" s="23" t="n"/>
      <c r="H3859" s="22" t="n"/>
      <c r="I3859" s="19" t="n"/>
      <c r="J3859" s="21" t="n"/>
      <c r="K3859" s="19" t="n"/>
      <c r="L3859" s="19" t="n"/>
      <c r="M3859" s="21" t="n"/>
      <c r="N3859" s="22" t="n"/>
      <c r="O3859" s="24">
        <f>IF(A3859&lt;&gt;"عهدة","",SUMIFS($G$8:$G$5007,$B$8:$B$5007,B3859,$A$8:$A$5007,"مصروف",$I$8:$I$5007,"&lt;&gt;مرفوض"))</f>
        <v/>
      </c>
      <c r="P3859" s="25">
        <f>IF(A3859&lt;&gt;"عهدة","",N(F3859)-O3859)</f>
        <v/>
      </c>
      <c r="Q3859" s="26">
        <f>IF(A3859="","",IF(A3859="عهدة",IF(N(F3859)=0,"⚠ أدخل قيمة العهدة",IF(P3859&lt;0,"⛔ عجز / زيادة مصروفات "&amp;TEXT(-P3859,"#,##0"),IF(COUNTIFS($B$8:$B$5007,B3859,$A$8:$A$5007,"مصروف",$I$8:$I$5007,"&lt;&gt;مرفوض",$K$8:$K$5007,"&lt;&gt;نعم")&gt;0,"⚠ "&amp;COUNTIFS($B$8:$B$5007,B3859,$A$8:$A$5007,"مصروف",$I$8:$I$5007,"&lt;&gt;مرفوض",$K$8:$K$5007,"&lt;&gt;نعم")&amp;" مصروف غير مسوى",IF(L3859="تمت التسوية",IF(P3859=0,"✔ متوازنة وتمت التسوية","✔ تمت التسوية – متبقي "&amp;TEXT(P3859,"#,##0")),IF(P3859&gt;0,"متبقي "&amp;TEXT(P3859,"#,##0"),"✔ متوازنة"))))),IF(R3859=0,"⚠ أضف سطر عهدة أولًا",IF(OR(C3859="",N(G3859)=0),"⚠ أكمل التاريخ والقيمة",IF(S3859="","⚠ التاريخ خارج السنة المالية",IF(H3859="","⚠ اختر بند الموازنة",IF(I3859="مرفوض","✖ مرفوض من المدير",IF(I3859&lt;&gt;"موافق","⏳ بانتظار موافقة المدير",IF(K3859&lt;&gt;"نعم","⚠ غير مسوى مع الحسابات","✔ معتمد ومسوى")))))))))</f>
        <v/>
      </c>
      <c r="R3859">
        <f>N(R3858)+IF(A3859="عهدة",1,0)</f>
        <v/>
      </c>
      <c r="S3859">
        <f>IF(C3859="","",IF(AND(C3859&gt;=DATE(2026,9,1),C3859&lt;=DATE(2027,8,31)),(YEAR(C3859)-2026)*12+MONTH(C3859)-8,""))</f>
        <v/>
      </c>
      <c r="T3859">
        <f>IF(AND(A3859="مصروف",R3859&gt;0,I3859="موافق",S3859&lt;&gt;"",H3859&lt;&gt;""),N(G3859),0)</f>
        <v/>
      </c>
    </row>
    <row r="3860">
      <c r="A3860" s="19" t="n"/>
      <c r="B3860" s="20">
        <f>IF(A3860="","",IF(R3860=0,"⚠ أضف سطر عهدة أولًا","BDR-"&amp;TEXT(R3860,"000")))</f>
        <v/>
      </c>
      <c r="C3860" s="21" t="n"/>
      <c r="D3860" s="20">
        <f>IF(C3860="","",IF(S3860="","خارج السنة المالية",INDEX(القوائم!$D$2:$D$13,S3860)))</f>
        <v/>
      </c>
      <c r="E3860" s="22" t="n"/>
      <c r="F3860" s="23" t="n"/>
      <c r="G3860" s="23" t="n"/>
      <c r="H3860" s="22" t="n"/>
      <c r="I3860" s="19" t="n"/>
      <c r="J3860" s="21" t="n"/>
      <c r="K3860" s="19" t="n"/>
      <c r="L3860" s="19" t="n"/>
      <c r="M3860" s="21" t="n"/>
      <c r="N3860" s="22" t="n"/>
      <c r="O3860" s="24">
        <f>IF(A3860&lt;&gt;"عهدة","",SUMIFS($G$8:$G$5007,$B$8:$B$5007,B3860,$A$8:$A$5007,"مصروف",$I$8:$I$5007,"&lt;&gt;مرفوض"))</f>
        <v/>
      </c>
      <c r="P3860" s="25">
        <f>IF(A3860&lt;&gt;"عهدة","",N(F3860)-O3860)</f>
        <v/>
      </c>
      <c r="Q3860" s="26">
        <f>IF(A3860="","",IF(A3860="عهدة",IF(N(F3860)=0,"⚠ أدخل قيمة العهدة",IF(P3860&lt;0,"⛔ عجز / زيادة مصروفات "&amp;TEXT(-P3860,"#,##0"),IF(COUNTIFS($B$8:$B$5007,B3860,$A$8:$A$5007,"مصروف",$I$8:$I$5007,"&lt;&gt;مرفوض",$K$8:$K$5007,"&lt;&gt;نعم")&gt;0,"⚠ "&amp;COUNTIFS($B$8:$B$5007,B3860,$A$8:$A$5007,"مصروف",$I$8:$I$5007,"&lt;&gt;مرفوض",$K$8:$K$5007,"&lt;&gt;نعم")&amp;" مصروف غير مسوى",IF(L3860="تمت التسوية",IF(P3860=0,"✔ متوازنة وتمت التسوية","✔ تمت التسوية – متبقي "&amp;TEXT(P3860,"#,##0")),IF(P3860&gt;0,"متبقي "&amp;TEXT(P3860,"#,##0"),"✔ متوازنة"))))),IF(R3860=0,"⚠ أضف سطر عهدة أولًا",IF(OR(C3860="",N(G3860)=0),"⚠ أكمل التاريخ والقيمة",IF(S3860="","⚠ التاريخ خارج السنة المالية",IF(H3860="","⚠ اختر بند الموازنة",IF(I3860="مرفوض","✖ مرفوض من المدير",IF(I3860&lt;&gt;"موافق","⏳ بانتظار موافقة المدير",IF(K3860&lt;&gt;"نعم","⚠ غير مسوى مع الحسابات","✔ معتمد ومسوى")))))))))</f>
        <v/>
      </c>
      <c r="R3860">
        <f>N(R3859)+IF(A3860="عهدة",1,0)</f>
        <v/>
      </c>
      <c r="S3860">
        <f>IF(C3860="","",IF(AND(C3860&gt;=DATE(2026,9,1),C3860&lt;=DATE(2027,8,31)),(YEAR(C3860)-2026)*12+MONTH(C3860)-8,""))</f>
        <v/>
      </c>
      <c r="T3860">
        <f>IF(AND(A3860="مصروف",R3860&gt;0,I3860="موافق",S3860&lt;&gt;"",H3860&lt;&gt;""),N(G3860),0)</f>
        <v/>
      </c>
    </row>
    <row r="3861">
      <c r="A3861" s="19" t="n"/>
      <c r="B3861" s="20">
        <f>IF(A3861="","",IF(R3861=0,"⚠ أضف سطر عهدة أولًا","BDR-"&amp;TEXT(R3861,"000")))</f>
        <v/>
      </c>
      <c r="C3861" s="21" t="n"/>
      <c r="D3861" s="20">
        <f>IF(C3861="","",IF(S3861="","خارج السنة المالية",INDEX(القوائم!$D$2:$D$13,S3861)))</f>
        <v/>
      </c>
      <c r="E3861" s="22" t="n"/>
      <c r="F3861" s="23" t="n"/>
      <c r="G3861" s="23" t="n"/>
      <c r="H3861" s="22" t="n"/>
      <c r="I3861" s="19" t="n"/>
      <c r="J3861" s="21" t="n"/>
      <c r="K3861" s="19" t="n"/>
      <c r="L3861" s="19" t="n"/>
      <c r="M3861" s="21" t="n"/>
      <c r="N3861" s="22" t="n"/>
      <c r="O3861" s="24">
        <f>IF(A3861&lt;&gt;"عهدة","",SUMIFS($G$8:$G$5007,$B$8:$B$5007,B3861,$A$8:$A$5007,"مصروف",$I$8:$I$5007,"&lt;&gt;مرفوض"))</f>
        <v/>
      </c>
      <c r="P3861" s="25">
        <f>IF(A3861&lt;&gt;"عهدة","",N(F3861)-O3861)</f>
        <v/>
      </c>
      <c r="Q3861" s="26">
        <f>IF(A3861="","",IF(A3861="عهدة",IF(N(F3861)=0,"⚠ أدخل قيمة العهدة",IF(P3861&lt;0,"⛔ عجز / زيادة مصروفات "&amp;TEXT(-P3861,"#,##0"),IF(COUNTIFS($B$8:$B$5007,B3861,$A$8:$A$5007,"مصروف",$I$8:$I$5007,"&lt;&gt;مرفوض",$K$8:$K$5007,"&lt;&gt;نعم")&gt;0,"⚠ "&amp;COUNTIFS($B$8:$B$5007,B3861,$A$8:$A$5007,"مصروف",$I$8:$I$5007,"&lt;&gt;مرفوض",$K$8:$K$5007,"&lt;&gt;نعم")&amp;" مصروف غير مسوى",IF(L3861="تمت التسوية",IF(P3861=0,"✔ متوازنة وتمت التسوية","✔ تمت التسوية – متبقي "&amp;TEXT(P3861,"#,##0")),IF(P3861&gt;0,"متبقي "&amp;TEXT(P3861,"#,##0"),"✔ متوازنة"))))),IF(R3861=0,"⚠ أضف سطر عهدة أولًا",IF(OR(C3861="",N(G3861)=0),"⚠ أكمل التاريخ والقيمة",IF(S3861="","⚠ التاريخ خارج السنة المالية",IF(H3861="","⚠ اختر بند الموازنة",IF(I3861="مرفوض","✖ مرفوض من المدير",IF(I3861&lt;&gt;"موافق","⏳ بانتظار موافقة المدير",IF(K3861&lt;&gt;"نعم","⚠ غير مسوى مع الحسابات","✔ معتمد ومسوى")))))))))</f>
        <v/>
      </c>
      <c r="R3861">
        <f>N(R3860)+IF(A3861="عهدة",1,0)</f>
        <v/>
      </c>
      <c r="S3861">
        <f>IF(C3861="","",IF(AND(C3861&gt;=DATE(2026,9,1),C3861&lt;=DATE(2027,8,31)),(YEAR(C3861)-2026)*12+MONTH(C3861)-8,""))</f>
        <v/>
      </c>
      <c r="T3861">
        <f>IF(AND(A3861="مصروف",R3861&gt;0,I3861="موافق",S3861&lt;&gt;"",H3861&lt;&gt;""),N(G3861),0)</f>
        <v/>
      </c>
    </row>
    <row r="3862">
      <c r="A3862" s="19" t="n"/>
      <c r="B3862" s="20">
        <f>IF(A3862="","",IF(R3862=0,"⚠ أضف سطر عهدة أولًا","BDR-"&amp;TEXT(R3862,"000")))</f>
        <v/>
      </c>
      <c r="C3862" s="21" t="n"/>
      <c r="D3862" s="20">
        <f>IF(C3862="","",IF(S3862="","خارج السنة المالية",INDEX(القوائم!$D$2:$D$13,S3862)))</f>
        <v/>
      </c>
      <c r="E3862" s="22" t="n"/>
      <c r="F3862" s="23" t="n"/>
      <c r="G3862" s="23" t="n"/>
      <c r="H3862" s="22" t="n"/>
      <c r="I3862" s="19" t="n"/>
      <c r="J3862" s="21" t="n"/>
      <c r="K3862" s="19" t="n"/>
      <c r="L3862" s="19" t="n"/>
      <c r="M3862" s="21" t="n"/>
      <c r="N3862" s="22" t="n"/>
      <c r="O3862" s="24">
        <f>IF(A3862&lt;&gt;"عهدة","",SUMIFS($G$8:$G$5007,$B$8:$B$5007,B3862,$A$8:$A$5007,"مصروف",$I$8:$I$5007,"&lt;&gt;مرفوض"))</f>
        <v/>
      </c>
      <c r="P3862" s="25">
        <f>IF(A3862&lt;&gt;"عهدة","",N(F3862)-O3862)</f>
        <v/>
      </c>
      <c r="Q3862" s="26">
        <f>IF(A3862="","",IF(A3862="عهدة",IF(N(F3862)=0,"⚠ أدخل قيمة العهدة",IF(P3862&lt;0,"⛔ عجز / زيادة مصروفات "&amp;TEXT(-P3862,"#,##0"),IF(COUNTIFS($B$8:$B$5007,B3862,$A$8:$A$5007,"مصروف",$I$8:$I$5007,"&lt;&gt;مرفوض",$K$8:$K$5007,"&lt;&gt;نعم")&gt;0,"⚠ "&amp;COUNTIFS($B$8:$B$5007,B3862,$A$8:$A$5007,"مصروف",$I$8:$I$5007,"&lt;&gt;مرفوض",$K$8:$K$5007,"&lt;&gt;نعم")&amp;" مصروف غير مسوى",IF(L3862="تمت التسوية",IF(P3862=0,"✔ متوازنة وتمت التسوية","✔ تمت التسوية – متبقي "&amp;TEXT(P3862,"#,##0")),IF(P3862&gt;0,"متبقي "&amp;TEXT(P3862,"#,##0"),"✔ متوازنة"))))),IF(R3862=0,"⚠ أضف سطر عهدة أولًا",IF(OR(C3862="",N(G3862)=0),"⚠ أكمل التاريخ والقيمة",IF(S3862="","⚠ التاريخ خارج السنة المالية",IF(H3862="","⚠ اختر بند الموازنة",IF(I3862="مرفوض","✖ مرفوض من المدير",IF(I3862&lt;&gt;"موافق","⏳ بانتظار موافقة المدير",IF(K3862&lt;&gt;"نعم","⚠ غير مسوى مع الحسابات","✔ معتمد ومسوى")))))))))</f>
        <v/>
      </c>
      <c r="R3862">
        <f>N(R3861)+IF(A3862="عهدة",1,0)</f>
        <v/>
      </c>
      <c r="S3862">
        <f>IF(C3862="","",IF(AND(C3862&gt;=DATE(2026,9,1),C3862&lt;=DATE(2027,8,31)),(YEAR(C3862)-2026)*12+MONTH(C3862)-8,""))</f>
        <v/>
      </c>
      <c r="T3862">
        <f>IF(AND(A3862="مصروف",R3862&gt;0,I3862="موافق",S3862&lt;&gt;"",H3862&lt;&gt;""),N(G3862),0)</f>
        <v/>
      </c>
    </row>
    <row r="3863">
      <c r="A3863" s="19" t="n"/>
      <c r="B3863" s="20">
        <f>IF(A3863="","",IF(R3863=0,"⚠ أضف سطر عهدة أولًا","BDR-"&amp;TEXT(R3863,"000")))</f>
        <v/>
      </c>
      <c r="C3863" s="21" t="n"/>
      <c r="D3863" s="20">
        <f>IF(C3863="","",IF(S3863="","خارج السنة المالية",INDEX(القوائم!$D$2:$D$13,S3863)))</f>
        <v/>
      </c>
      <c r="E3863" s="22" t="n"/>
      <c r="F3863" s="23" t="n"/>
      <c r="G3863" s="23" t="n"/>
      <c r="H3863" s="22" t="n"/>
      <c r="I3863" s="19" t="n"/>
      <c r="J3863" s="21" t="n"/>
      <c r="K3863" s="19" t="n"/>
      <c r="L3863" s="19" t="n"/>
      <c r="M3863" s="21" t="n"/>
      <c r="N3863" s="22" t="n"/>
      <c r="O3863" s="24">
        <f>IF(A3863&lt;&gt;"عهدة","",SUMIFS($G$8:$G$5007,$B$8:$B$5007,B3863,$A$8:$A$5007,"مصروف",$I$8:$I$5007,"&lt;&gt;مرفوض"))</f>
        <v/>
      </c>
      <c r="P3863" s="25">
        <f>IF(A3863&lt;&gt;"عهدة","",N(F3863)-O3863)</f>
        <v/>
      </c>
      <c r="Q3863" s="26">
        <f>IF(A3863="","",IF(A3863="عهدة",IF(N(F3863)=0,"⚠ أدخل قيمة العهدة",IF(P3863&lt;0,"⛔ عجز / زيادة مصروفات "&amp;TEXT(-P3863,"#,##0"),IF(COUNTIFS($B$8:$B$5007,B3863,$A$8:$A$5007,"مصروف",$I$8:$I$5007,"&lt;&gt;مرفوض",$K$8:$K$5007,"&lt;&gt;نعم")&gt;0,"⚠ "&amp;COUNTIFS($B$8:$B$5007,B3863,$A$8:$A$5007,"مصروف",$I$8:$I$5007,"&lt;&gt;مرفوض",$K$8:$K$5007,"&lt;&gt;نعم")&amp;" مصروف غير مسوى",IF(L3863="تمت التسوية",IF(P3863=0,"✔ متوازنة وتمت التسوية","✔ تمت التسوية – متبقي "&amp;TEXT(P3863,"#,##0")),IF(P3863&gt;0,"متبقي "&amp;TEXT(P3863,"#,##0"),"✔ متوازنة"))))),IF(R3863=0,"⚠ أضف سطر عهدة أولًا",IF(OR(C3863="",N(G3863)=0),"⚠ أكمل التاريخ والقيمة",IF(S3863="","⚠ التاريخ خارج السنة المالية",IF(H3863="","⚠ اختر بند الموازنة",IF(I3863="مرفوض","✖ مرفوض من المدير",IF(I3863&lt;&gt;"موافق","⏳ بانتظار موافقة المدير",IF(K3863&lt;&gt;"نعم","⚠ غير مسوى مع الحسابات","✔ معتمد ومسوى")))))))))</f>
        <v/>
      </c>
      <c r="R3863">
        <f>N(R3862)+IF(A3863="عهدة",1,0)</f>
        <v/>
      </c>
      <c r="S3863">
        <f>IF(C3863="","",IF(AND(C3863&gt;=DATE(2026,9,1),C3863&lt;=DATE(2027,8,31)),(YEAR(C3863)-2026)*12+MONTH(C3863)-8,""))</f>
        <v/>
      </c>
      <c r="T3863">
        <f>IF(AND(A3863="مصروف",R3863&gt;0,I3863="موافق",S3863&lt;&gt;"",H3863&lt;&gt;""),N(G3863),0)</f>
        <v/>
      </c>
    </row>
    <row r="3864">
      <c r="A3864" s="19" t="n"/>
      <c r="B3864" s="20">
        <f>IF(A3864="","",IF(R3864=0,"⚠ أضف سطر عهدة أولًا","BDR-"&amp;TEXT(R3864,"000")))</f>
        <v/>
      </c>
      <c r="C3864" s="21" t="n"/>
      <c r="D3864" s="20">
        <f>IF(C3864="","",IF(S3864="","خارج السنة المالية",INDEX(القوائم!$D$2:$D$13,S3864)))</f>
        <v/>
      </c>
      <c r="E3864" s="22" t="n"/>
      <c r="F3864" s="23" t="n"/>
      <c r="G3864" s="23" t="n"/>
      <c r="H3864" s="22" t="n"/>
      <c r="I3864" s="19" t="n"/>
      <c r="J3864" s="21" t="n"/>
      <c r="K3864" s="19" t="n"/>
      <c r="L3864" s="19" t="n"/>
      <c r="M3864" s="21" t="n"/>
      <c r="N3864" s="22" t="n"/>
      <c r="O3864" s="24">
        <f>IF(A3864&lt;&gt;"عهدة","",SUMIFS($G$8:$G$5007,$B$8:$B$5007,B3864,$A$8:$A$5007,"مصروف",$I$8:$I$5007,"&lt;&gt;مرفوض"))</f>
        <v/>
      </c>
      <c r="P3864" s="25">
        <f>IF(A3864&lt;&gt;"عهدة","",N(F3864)-O3864)</f>
        <v/>
      </c>
      <c r="Q3864" s="26">
        <f>IF(A3864="","",IF(A3864="عهدة",IF(N(F3864)=0,"⚠ أدخل قيمة العهدة",IF(P3864&lt;0,"⛔ عجز / زيادة مصروفات "&amp;TEXT(-P3864,"#,##0"),IF(COUNTIFS($B$8:$B$5007,B3864,$A$8:$A$5007,"مصروف",$I$8:$I$5007,"&lt;&gt;مرفوض",$K$8:$K$5007,"&lt;&gt;نعم")&gt;0,"⚠ "&amp;COUNTIFS($B$8:$B$5007,B3864,$A$8:$A$5007,"مصروف",$I$8:$I$5007,"&lt;&gt;مرفوض",$K$8:$K$5007,"&lt;&gt;نعم")&amp;" مصروف غير مسوى",IF(L3864="تمت التسوية",IF(P3864=0,"✔ متوازنة وتمت التسوية","✔ تمت التسوية – متبقي "&amp;TEXT(P3864,"#,##0")),IF(P3864&gt;0,"متبقي "&amp;TEXT(P3864,"#,##0"),"✔ متوازنة"))))),IF(R3864=0,"⚠ أضف سطر عهدة أولًا",IF(OR(C3864="",N(G3864)=0),"⚠ أكمل التاريخ والقيمة",IF(S3864="","⚠ التاريخ خارج السنة المالية",IF(H3864="","⚠ اختر بند الموازنة",IF(I3864="مرفوض","✖ مرفوض من المدير",IF(I3864&lt;&gt;"موافق","⏳ بانتظار موافقة المدير",IF(K3864&lt;&gt;"نعم","⚠ غير مسوى مع الحسابات","✔ معتمد ومسوى")))))))))</f>
        <v/>
      </c>
      <c r="R3864">
        <f>N(R3863)+IF(A3864="عهدة",1,0)</f>
        <v/>
      </c>
      <c r="S3864">
        <f>IF(C3864="","",IF(AND(C3864&gt;=DATE(2026,9,1),C3864&lt;=DATE(2027,8,31)),(YEAR(C3864)-2026)*12+MONTH(C3864)-8,""))</f>
        <v/>
      </c>
      <c r="T3864">
        <f>IF(AND(A3864="مصروف",R3864&gt;0,I3864="موافق",S3864&lt;&gt;"",H3864&lt;&gt;""),N(G3864),0)</f>
        <v/>
      </c>
    </row>
    <row r="3865">
      <c r="A3865" s="19" t="n"/>
      <c r="B3865" s="20">
        <f>IF(A3865="","",IF(R3865=0,"⚠ أضف سطر عهدة أولًا","BDR-"&amp;TEXT(R3865,"000")))</f>
        <v/>
      </c>
      <c r="C3865" s="21" t="n"/>
      <c r="D3865" s="20">
        <f>IF(C3865="","",IF(S3865="","خارج السنة المالية",INDEX(القوائم!$D$2:$D$13,S3865)))</f>
        <v/>
      </c>
      <c r="E3865" s="22" t="n"/>
      <c r="F3865" s="23" t="n"/>
      <c r="G3865" s="23" t="n"/>
      <c r="H3865" s="22" t="n"/>
      <c r="I3865" s="19" t="n"/>
      <c r="J3865" s="21" t="n"/>
      <c r="K3865" s="19" t="n"/>
      <c r="L3865" s="19" t="n"/>
      <c r="M3865" s="21" t="n"/>
      <c r="N3865" s="22" t="n"/>
      <c r="O3865" s="24">
        <f>IF(A3865&lt;&gt;"عهدة","",SUMIFS($G$8:$G$5007,$B$8:$B$5007,B3865,$A$8:$A$5007,"مصروف",$I$8:$I$5007,"&lt;&gt;مرفوض"))</f>
        <v/>
      </c>
      <c r="P3865" s="25">
        <f>IF(A3865&lt;&gt;"عهدة","",N(F3865)-O3865)</f>
        <v/>
      </c>
      <c r="Q3865" s="26">
        <f>IF(A3865="","",IF(A3865="عهدة",IF(N(F3865)=0,"⚠ أدخل قيمة العهدة",IF(P3865&lt;0,"⛔ عجز / زيادة مصروفات "&amp;TEXT(-P3865,"#,##0"),IF(COUNTIFS($B$8:$B$5007,B3865,$A$8:$A$5007,"مصروف",$I$8:$I$5007,"&lt;&gt;مرفوض",$K$8:$K$5007,"&lt;&gt;نعم")&gt;0,"⚠ "&amp;COUNTIFS($B$8:$B$5007,B3865,$A$8:$A$5007,"مصروف",$I$8:$I$5007,"&lt;&gt;مرفوض",$K$8:$K$5007,"&lt;&gt;نعم")&amp;" مصروف غير مسوى",IF(L3865="تمت التسوية",IF(P3865=0,"✔ متوازنة وتمت التسوية","✔ تمت التسوية – متبقي "&amp;TEXT(P3865,"#,##0")),IF(P3865&gt;0,"متبقي "&amp;TEXT(P3865,"#,##0"),"✔ متوازنة"))))),IF(R3865=0,"⚠ أضف سطر عهدة أولًا",IF(OR(C3865="",N(G3865)=0),"⚠ أكمل التاريخ والقيمة",IF(S3865="","⚠ التاريخ خارج السنة المالية",IF(H3865="","⚠ اختر بند الموازنة",IF(I3865="مرفوض","✖ مرفوض من المدير",IF(I3865&lt;&gt;"موافق","⏳ بانتظار موافقة المدير",IF(K3865&lt;&gt;"نعم","⚠ غير مسوى مع الحسابات","✔ معتمد ومسوى")))))))))</f>
        <v/>
      </c>
      <c r="R3865">
        <f>N(R3864)+IF(A3865="عهدة",1,0)</f>
        <v/>
      </c>
      <c r="S3865">
        <f>IF(C3865="","",IF(AND(C3865&gt;=DATE(2026,9,1),C3865&lt;=DATE(2027,8,31)),(YEAR(C3865)-2026)*12+MONTH(C3865)-8,""))</f>
        <v/>
      </c>
      <c r="T3865">
        <f>IF(AND(A3865="مصروف",R3865&gt;0,I3865="موافق",S3865&lt;&gt;"",H3865&lt;&gt;""),N(G3865),0)</f>
        <v/>
      </c>
    </row>
    <row r="3866">
      <c r="A3866" s="19" t="n"/>
      <c r="B3866" s="20">
        <f>IF(A3866="","",IF(R3866=0,"⚠ أضف سطر عهدة أولًا","BDR-"&amp;TEXT(R3866,"000")))</f>
        <v/>
      </c>
      <c r="C3866" s="21" t="n"/>
      <c r="D3866" s="20">
        <f>IF(C3866="","",IF(S3866="","خارج السنة المالية",INDEX(القوائم!$D$2:$D$13,S3866)))</f>
        <v/>
      </c>
      <c r="E3866" s="22" t="n"/>
      <c r="F3866" s="23" t="n"/>
      <c r="G3866" s="23" t="n"/>
      <c r="H3866" s="22" t="n"/>
      <c r="I3866" s="19" t="n"/>
      <c r="J3866" s="21" t="n"/>
      <c r="K3866" s="19" t="n"/>
      <c r="L3866" s="19" t="n"/>
      <c r="M3866" s="21" t="n"/>
      <c r="N3866" s="22" t="n"/>
      <c r="O3866" s="24">
        <f>IF(A3866&lt;&gt;"عهدة","",SUMIFS($G$8:$G$5007,$B$8:$B$5007,B3866,$A$8:$A$5007,"مصروف",$I$8:$I$5007,"&lt;&gt;مرفوض"))</f>
        <v/>
      </c>
      <c r="P3866" s="25">
        <f>IF(A3866&lt;&gt;"عهدة","",N(F3866)-O3866)</f>
        <v/>
      </c>
      <c r="Q3866" s="26">
        <f>IF(A3866="","",IF(A3866="عهدة",IF(N(F3866)=0,"⚠ أدخل قيمة العهدة",IF(P3866&lt;0,"⛔ عجز / زيادة مصروفات "&amp;TEXT(-P3866,"#,##0"),IF(COUNTIFS($B$8:$B$5007,B3866,$A$8:$A$5007,"مصروف",$I$8:$I$5007,"&lt;&gt;مرفوض",$K$8:$K$5007,"&lt;&gt;نعم")&gt;0,"⚠ "&amp;COUNTIFS($B$8:$B$5007,B3866,$A$8:$A$5007,"مصروف",$I$8:$I$5007,"&lt;&gt;مرفوض",$K$8:$K$5007,"&lt;&gt;نعم")&amp;" مصروف غير مسوى",IF(L3866="تمت التسوية",IF(P3866=0,"✔ متوازنة وتمت التسوية","✔ تمت التسوية – متبقي "&amp;TEXT(P3866,"#,##0")),IF(P3866&gt;0,"متبقي "&amp;TEXT(P3866,"#,##0"),"✔ متوازنة"))))),IF(R3866=0,"⚠ أضف سطر عهدة أولًا",IF(OR(C3866="",N(G3866)=0),"⚠ أكمل التاريخ والقيمة",IF(S3866="","⚠ التاريخ خارج السنة المالية",IF(H3866="","⚠ اختر بند الموازنة",IF(I3866="مرفوض","✖ مرفوض من المدير",IF(I3866&lt;&gt;"موافق","⏳ بانتظار موافقة المدير",IF(K3866&lt;&gt;"نعم","⚠ غير مسوى مع الحسابات","✔ معتمد ومسوى")))))))))</f>
        <v/>
      </c>
      <c r="R3866">
        <f>N(R3865)+IF(A3866="عهدة",1,0)</f>
        <v/>
      </c>
      <c r="S3866">
        <f>IF(C3866="","",IF(AND(C3866&gt;=DATE(2026,9,1),C3866&lt;=DATE(2027,8,31)),(YEAR(C3866)-2026)*12+MONTH(C3866)-8,""))</f>
        <v/>
      </c>
      <c r="T3866">
        <f>IF(AND(A3866="مصروف",R3866&gt;0,I3866="موافق",S3866&lt;&gt;"",H3866&lt;&gt;""),N(G3866),0)</f>
        <v/>
      </c>
    </row>
    <row r="3867">
      <c r="A3867" s="19" t="n"/>
      <c r="B3867" s="20">
        <f>IF(A3867="","",IF(R3867=0,"⚠ أضف سطر عهدة أولًا","BDR-"&amp;TEXT(R3867,"000")))</f>
        <v/>
      </c>
      <c r="C3867" s="21" t="n"/>
      <c r="D3867" s="20">
        <f>IF(C3867="","",IF(S3867="","خارج السنة المالية",INDEX(القوائم!$D$2:$D$13,S3867)))</f>
        <v/>
      </c>
      <c r="E3867" s="22" t="n"/>
      <c r="F3867" s="23" t="n"/>
      <c r="G3867" s="23" t="n"/>
      <c r="H3867" s="22" t="n"/>
      <c r="I3867" s="19" t="n"/>
      <c r="J3867" s="21" t="n"/>
      <c r="K3867" s="19" t="n"/>
      <c r="L3867" s="19" t="n"/>
      <c r="M3867" s="21" t="n"/>
      <c r="N3867" s="22" t="n"/>
      <c r="O3867" s="24">
        <f>IF(A3867&lt;&gt;"عهدة","",SUMIFS($G$8:$G$5007,$B$8:$B$5007,B3867,$A$8:$A$5007,"مصروف",$I$8:$I$5007,"&lt;&gt;مرفوض"))</f>
        <v/>
      </c>
      <c r="P3867" s="25">
        <f>IF(A3867&lt;&gt;"عهدة","",N(F3867)-O3867)</f>
        <v/>
      </c>
      <c r="Q3867" s="26">
        <f>IF(A3867="","",IF(A3867="عهدة",IF(N(F3867)=0,"⚠ أدخل قيمة العهدة",IF(P3867&lt;0,"⛔ عجز / زيادة مصروفات "&amp;TEXT(-P3867,"#,##0"),IF(COUNTIFS($B$8:$B$5007,B3867,$A$8:$A$5007,"مصروف",$I$8:$I$5007,"&lt;&gt;مرفوض",$K$8:$K$5007,"&lt;&gt;نعم")&gt;0,"⚠ "&amp;COUNTIFS($B$8:$B$5007,B3867,$A$8:$A$5007,"مصروف",$I$8:$I$5007,"&lt;&gt;مرفوض",$K$8:$K$5007,"&lt;&gt;نعم")&amp;" مصروف غير مسوى",IF(L3867="تمت التسوية",IF(P3867=0,"✔ متوازنة وتمت التسوية","✔ تمت التسوية – متبقي "&amp;TEXT(P3867,"#,##0")),IF(P3867&gt;0,"متبقي "&amp;TEXT(P3867,"#,##0"),"✔ متوازنة"))))),IF(R3867=0,"⚠ أضف سطر عهدة أولًا",IF(OR(C3867="",N(G3867)=0),"⚠ أكمل التاريخ والقيمة",IF(S3867="","⚠ التاريخ خارج السنة المالية",IF(H3867="","⚠ اختر بند الموازنة",IF(I3867="مرفوض","✖ مرفوض من المدير",IF(I3867&lt;&gt;"موافق","⏳ بانتظار موافقة المدير",IF(K3867&lt;&gt;"نعم","⚠ غير مسوى مع الحسابات","✔ معتمد ومسوى")))))))))</f>
        <v/>
      </c>
      <c r="R3867">
        <f>N(R3866)+IF(A3867="عهدة",1,0)</f>
        <v/>
      </c>
      <c r="S3867">
        <f>IF(C3867="","",IF(AND(C3867&gt;=DATE(2026,9,1),C3867&lt;=DATE(2027,8,31)),(YEAR(C3867)-2026)*12+MONTH(C3867)-8,""))</f>
        <v/>
      </c>
      <c r="T3867">
        <f>IF(AND(A3867="مصروف",R3867&gt;0,I3867="موافق",S3867&lt;&gt;"",H3867&lt;&gt;""),N(G3867),0)</f>
        <v/>
      </c>
    </row>
    <row r="3868">
      <c r="A3868" s="19" t="n"/>
      <c r="B3868" s="20">
        <f>IF(A3868="","",IF(R3868=0,"⚠ أضف سطر عهدة أولًا","BDR-"&amp;TEXT(R3868,"000")))</f>
        <v/>
      </c>
      <c r="C3868" s="21" t="n"/>
      <c r="D3868" s="20">
        <f>IF(C3868="","",IF(S3868="","خارج السنة المالية",INDEX(القوائم!$D$2:$D$13,S3868)))</f>
        <v/>
      </c>
      <c r="E3868" s="22" t="n"/>
      <c r="F3868" s="23" t="n"/>
      <c r="G3868" s="23" t="n"/>
      <c r="H3868" s="22" t="n"/>
      <c r="I3868" s="19" t="n"/>
      <c r="J3868" s="21" t="n"/>
      <c r="K3868" s="19" t="n"/>
      <c r="L3868" s="19" t="n"/>
      <c r="M3868" s="21" t="n"/>
      <c r="N3868" s="22" t="n"/>
      <c r="O3868" s="24">
        <f>IF(A3868&lt;&gt;"عهدة","",SUMIFS($G$8:$G$5007,$B$8:$B$5007,B3868,$A$8:$A$5007,"مصروف",$I$8:$I$5007,"&lt;&gt;مرفوض"))</f>
        <v/>
      </c>
      <c r="P3868" s="25">
        <f>IF(A3868&lt;&gt;"عهدة","",N(F3868)-O3868)</f>
        <v/>
      </c>
      <c r="Q3868" s="26">
        <f>IF(A3868="","",IF(A3868="عهدة",IF(N(F3868)=0,"⚠ أدخل قيمة العهدة",IF(P3868&lt;0,"⛔ عجز / زيادة مصروفات "&amp;TEXT(-P3868,"#,##0"),IF(COUNTIFS($B$8:$B$5007,B3868,$A$8:$A$5007,"مصروف",$I$8:$I$5007,"&lt;&gt;مرفوض",$K$8:$K$5007,"&lt;&gt;نعم")&gt;0,"⚠ "&amp;COUNTIFS($B$8:$B$5007,B3868,$A$8:$A$5007,"مصروف",$I$8:$I$5007,"&lt;&gt;مرفوض",$K$8:$K$5007,"&lt;&gt;نعم")&amp;" مصروف غير مسوى",IF(L3868="تمت التسوية",IF(P3868=0,"✔ متوازنة وتمت التسوية","✔ تمت التسوية – متبقي "&amp;TEXT(P3868,"#,##0")),IF(P3868&gt;0,"متبقي "&amp;TEXT(P3868,"#,##0"),"✔ متوازنة"))))),IF(R3868=0,"⚠ أضف سطر عهدة أولًا",IF(OR(C3868="",N(G3868)=0),"⚠ أكمل التاريخ والقيمة",IF(S3868="","⚠ التاريخ خارج السنة المالية",IF(H3868="","⚠ اختر بند الموازنة",IF(I3868="مرفوض","✖ مرفوض من المدير",IF(I3868&lt;&gt;"موافق","⏳ بانتظار موافقة المدير",IF(K3868&lt;&gt;"نعم","⚠ غير مسوى مع الحسابات","✔ معتمد ومسوى")))))))))</f>
        <v/>
      </c>
      <c r="R3868">
        <f>N(R3867)+IF(A3868="عهدة",1,0)</f>
        <v/>
      </c>
      <c r="S3868">
        <f>IF(C3868="","",IF(AND(C3868&gt;=DATE(2026,9,1),C3868&lt;=DATE(2027,8,31)),(YEAR(C3868)-2026)*12+MONTH(C3868)-8,""))</f>
        <v/>
      </c>
      <c r="T3868">
        <f>IF(AND(A3868="مصروف",R3868&gt;0,I3868="موافق",S3868&lt;&gt;"",H3868&lt;&gt;""),N(G3868),0)</f>
        <v/>
      </c>
    </row>
    <row r="3869">
      <c r="A3869" s="19" t="n"/>
      <c r="B3869" s="20">
        <f>IF(A3869="","",IF(R3869=0,"⚠ أضف سطر عهدة أولًا","BDR-"&amp;TEXT(R3869,"000")))</f>
        <v/>
      </c>
      <c r="C3869" s="21" t="n"/>
      <c r="D3869" s="20">
        <f>IF(C3869="","",IF(S3869="","خارج السنة المالية",INDEX(القوائم!$D$2:$D$13,S3869)))</f>
        <v/>
      </c>
      <c r="E3869" s="22" t="n"/>
      <c r="F3869" s="23" t="n"/>
      <c r="G3869" s="23" t="n"/>
      <c r="H3869" s="22" t="n"/>
      <c r="I3869" s="19" t="n"/>
      <c r="J3869" s="21" t="n"/>
      <c r="K3869" s="19" t="n"/>
      <c r="L3869" s="19" t="n"/>
      <c r="M3869" s="21" t="n"/>
      <c r="N3869" s="22" t="n"/>
      <c r="O3869" s="24">
        <f>IF(A3869&lt;&gt;"عهدة","",SUMIFS($G$8:$G$5007,$B$8:$B$5007,B3869,$A$8:$A$5007,"مصروف",$I$8:$I$5007,"&lt;&gt;مرفوض"))</f>
        <v/>
      </c>
      <c r="P3869" s="25">
        <f>IF(A3869&lt;&gt;"عهدة","",N(F3869)-O3869)</f>
        <v/>
      </c>
      <c r="Q3869" s="26">
        <f>IF(A3869="","",IF(A3869="عهدة",IF(N(F3869)=0,"⚠ أدخل قيمة العهدة",IF(P3869&lt;0,"⛔ عجز / زيادة مصروفات "&amp;TEXT(-P3869,"#,##0"),IF(COUNTIFS($B$8:$B$5007,B3869,$A$8:$A$5007,"مصروف",$I$8:$I$5007,"&lt;&gt;مرفوض",$K$8:$K$5007,"&lt;&gt;نعم")&gt;0,"⚠ "&amp;COUNTIFS($B$8:$B$5007,B3869,$A$8:$A$5007,"مصروف",$I$8:$I$5007,"&lt;&gt;مرفوض",$K$8:$K$5007,"&lt;&gt;نعم")&amp;" مصروف غير مسوى",IF(L3869="تمت التسوية",IF(P3869=0,"✔ متوازنة وتمت التسوية","✔ تمت التسوية – متبقي "&amp;TEXT(P3869,"#,##0")),IF(P3869&gt;0,"متبقي "&amp;TEXT(P3869,"#,##0"),"✔ متوازنة"))))),IF(R3869=0,"⚠ أضف سطر عهدة أولًا",IF(OR(C3869="",N(G3869)=0),"⚠ أكمل التاريخ والقيمة",IF(S3869="","⚠ التاريخ خارج السنة المالية",IF(H3869="","⚠ اختر بند الموازنة",IF(I3869="مرفوض","✖ مرفوض من المدير",IF(I3869&lt;&gt;"موافق","⏳ بانتظار موافقة المدير",IF(K3869&lt;&gt;"نعم","⚠ غير مسوى مع الحسابات","✔ معتمد ومسوى")))))))))</f>
        <v/>
      </c>
      <c r="R3869">
        <f>N(R3868)+IF(A3869="عهدة",1,0)</f>
        <v/>
      </c>
      <c r="S3869">
        <f>IF(C3869="","",IF(AND(C3869&gt;=DATE(2026,9,1),C3869&lt;=DATE(2027,8,31)),(YEAR(C3869)-2026)*12+MONTH(C3869)-8,""))</f>
        <v/>
      </c>
      <c r="T3869">
        <f>IF(AND(A3869="مصروف",R3869&gt;0,I3869="موافق",S3869&lt;&gt;"",H3869&lt;&gt;""),N(G3869),0)</f>
        <v/>
      </c>
    </row>
    <row r="3870">
      <c r="A3870" s="19" t="n"/>
      <c r="B3870" s="20">
        <f>IF(A3870="","",IF(R3870=0,"⚠ أضف سطر عهدة أولًا","BDR-"&amp;TEXT(R3870,"000")))</f>
        <v/>
      </c>
      <c r="C3870" s="21" t="n"/>
      <c r="D3870" s="20">
        <f>IF(C3870="","",IF(S3870="","خارج السنة المالية",INDEX(القوائم!$D$2:$D$13,S3870)))</f>
        <v/>
      </c>
      <c r="E3870" s="22" t="n"/>
      <c r="F3870" s="23" t="n"/>
      <c r="G3870" s="23" t="n"/>
      <c r="H3870" s="22" t="n"/>
      <c r="I3870" s="19" t="n"/>
      <c r="J3870" s="21" t="n"/>
      <c r="K3870" s="19" t="n"/>
      <c r="L3870" s="19" t="n"/>
      <c r="M3870" s="21" t="n"/>
      <c r="N3870" s="22" t="n"/>
      <c r="O3870" s="24">
        <f>IF(A3870&lt;&gt;"عهدة","",SUMIFS($G$8:$G$5007,$B$8:$B$5007,B3870,$A$8:$A$5007,"مصروف",$I$8:$I$5007,"&lt;&gt;مرفوض"))</f>
        <v/>
      </c>
      <c r="P3870" s="25">
        <f>IF(A3870&lt;&gt;"عهدة","",N(F3870)-O3870)</f>
        <v/>
      </c>
      <c r="Q3870" s="26">
        <f>IF(A3870="","",IF(A3870="عهدة",IF(N(F3870)=0,"⚠ أدخل قيمة العهدة",IF(P3870&lt;0,"⛔ عجز / زيادة مصروفات "&amp;TEXT(-P3870,"#,##0"),IF(COUNTIFS($B$8:$B$5007,B3870,$A$8:$A$5007,"مصروف",$I$8:$I$5007,"&lt;&gt;مرفوض",$K$8:$K$5007,"&lt;&gt;نعم")&gt;0,"⚠ "&amp;COUNTIFS($B$8:$B$5007,B3870,$A$8:$A$5007,"مصروف",$I$8:$I$5007,"&lt;&gt;مرفوض",$K$8:$K$5007,"&lt;&gt;نعم")&amp;" مصروف غير مسوى",IF(L3870="تمت التسوية",IF(P3870=0,"✔ متوازنة وتمت التسوية","✔ تمت التسوية – متبقي "&amp;TEXT(P3870,"#,##0")),IF(P3870&gt;0,"متبقي "&amp;TEXT(P3870,"#,##0"),"✔ متوازنة"))))),IF(R3870=0,"⚠ أضف سطر عهدة أولًا",IF(OR(C3870="",N(G3870)=0),"⚠ أكمل التاريخ والقيمة",IF(S3870="","⚠ التاريخ خارج السنة المالية",IF(H3870="","⚠ اختر بند الموازنة",IF(I3870="مرفوض","✖ مرفوض من المدير",IF(I3870&lt;&gt;"موافق","⏳ بانتظار موافقة المدير",IF(K3870&lt;&gt;"نعم","⚠ غير مسوى مع الحسابات","✔ معتمد ومسوى")))))))))</f>
        <v/>
      </c>
      <c r="R3870">
        <f>N(R3869)+IF(A3870="عهدة",1,0)</f>
        <v/>
      </c>
      <c r="S3870">
        <f>IF(C3870="","",IF(AND(C3870&gt;=DATE(2026,9,1),C3870&lt;=DATE(2027,8,31)),(YEAR(C3870)-2026)*12+MONTH(C3870)-8,""))</f>
        <v/>
      </c>
      <c r="T3870">
        <f>IF(AND(A3870="مصروف",R3870&gt;0,I3870="موافق",S3870&lt;&gt;"",H3870&lt;&gt;""),N(G3870),0)</f>
        <v/>
      </c>
    </row>
    <row r="3871">
      <c r="A3871" s="19" t="n"/>
      <c r="B3871" s="20">
        <f>IF(A3871="","",IF(R3871=0,"⚠ أضف سطر عهدة أولًا","BDR-"&amp;TEXT(R3871,"000")))</f>
        <v/>
      </c>
      <c r="C3871" s="21" t="n"/>
      <c r="D3871" s="20">
        <f>IF(C3871="","",IF(S3871="","خارج السنة المالية",INDEX(القوائم!$D$2:$D$13,S3871)))</f>
        <v/>
      </c>
      <c r="E3871" s="22" t="n"/>
      <c r="F3871" s="23" t="n"/>
      <c r="G3871" s="23" t="n"/>
      <c r="H3871" s="22" t="n"/>
      <c r="I3871" s="19" t="n"/>
      <c r="J3871" s="21" t="n"/>
      <c r="K3871" s="19" t="n"/>
      <c r="L3871" s="19" t="n"/>
      <c r="M3871" s="21" t="n"/>
      <c r="N3871" s="22" t="n"/>
      <c r="O3871" s="24">
        <f>IF(A3871&lt;&gt;"عهدة","",SUMIFS($G$8:$G$5007,$B$8:$B$5007,B3871,$A$8:$A$5007,"مصروف",$I$8:$I$5007,"&lt;&gt;مرفوض"))</f>
        <v/>
      </c>
      <c r="P3871" s="25">
        <f>IF(A3871&lt;&gt;"عهدة","",N(F3871)-O3871)</f>
        <v/>
      </c>
      <c r="Q3871" s="26">
        <f>IF(A3871="","",IF(A3871="عهدة",IF(N(F3871)=0,"⚠ أدخل قيمة العهدة",IF(P3871&lt;0,"⛔ عجز / زيادة مصروفات "&amp;TEXT(-P3871,"#,##0"),IF(COUNTIFS($B$8:$B$5007,B3871,$A$8:$A$5007,"مصروف",$I$8:$I$5007,"&lt;&gt;مرفوض",$K$8:$K$5007,"&lt;&gt;نعم")&gt;0,"⚠ "&amp;COUNTIFS($B$8:$B$5007,B3871,$A$8:$A$5007,"مصروف",$I$8:$I$5007,"&lt;&gt;مرفوض",$K$8:$K$5007,"&lt;&gt;نعم")&amp;" مصروف غير مسوى",IF(L3871="تمت التسوية",IF(P3871=0,"✔ متوازنة وتمت التسوية","✔ تمت التسوية – متبقي "&amp;TEXT(P3871,"#,##0")),IF(P3871&gt;0,"متبقي "&amp;TEXT(P3871,"#,##0"),"✔ متوازنة"))))),IF(R3871=0,"⚠ أضف سطر عهدة أولًا",IF(OR(C3871="",N(G3871)=0),"⚠ أكمل التاريخ والقيمة",IF(S3871="","⚠ التاريخ خارج السنة المالية",IF(H3871="","⚠ اختر بند الموازنة",IF(I3871="مرفوض","✖ مرفوض من المدير",IF(I3871&lt;&gt;"موافق","⏳ بانتظار موافقة المدير",IF(K3871&lt;&gt;"نعم","⚠ غير مسوى مع الحسابات","✔ معتمد ومسوى")))))))))</f>
        <v/>
      </c>
      <c r="R3871">
        <f>N(R3870)+IF(A3871="عهدة",1,0)</f>
        <v/>
      </c>
      <c r="S3871">
        <f>IF(C3871="","",IF(AND(C3871&gt;=DATE(2026,9,1),C3871&lt;=DATE(2027,8,31)),(YEAR(C3871)-2026)*12+MONTH(C3871)-8,""))</f>
        <v/>
      </c>
      <c r="T3871">
        <f>IF(AND(A3871="مصروف",R3871&gt;0,I3871="موافق",S3871&lt;&gt;"",H3871&lt;&gt;""),N(G3871),0)</f>
        <v/>
      </c>
    </row>
    <row r="3872">
      <c r="A3872" s="19" t="n"/>
      <c r="B3872" s="20">
        <f>IF(A3872="","",IF(R3872=0,"⚠ أضف سطر عهدة أولًا","BDR-"&amp;TEXT(R3872,"000")))</f>
        <v/>
      </c>
      <c r="C3872" s="21" t="n"/>
      <c r="D3872" s="20">
        <f>IF(C3872="","",IF(S3872="","خارج السنة المالية",INDEX(القوائم!$D$2:$D$13,S3872)))</f>
        <v/>
      </c>
      <c r="E3872" s="22" t="n"/>
      <c r="F3872" s="23" t="n"/>
      <c r="G3872" s="23" t="n"/>
      <c r="H3872" s="22" t="n"/>
      <c r="I3872" s="19" t="n"/>
      <c r="J3872" s="21" t="n"/>
      <c r="K3872" s="19" t="n"/>
      <c r="L3872" s="19" t="n"/>
      <c r="M3872" s="21" t="n"/>
      <c r="N3872" s="22" t="n"/>
      <c r="O3872" s="24">
        <f>IF(A3872&lt;&gt;"عهدة","",SUMIFS($G$8:$G$5007,$B$8:$B$5007,B3872,$A$8:$A$5007,"مصروف",$I$8:$I$5007,"&lt;&gt;مرفوض"))</f>
        <v/>
      </c>
      <c r="P3872" s="25">
        <f>IF(A3872&lt;&gt;"عهدة","",N(F3872)-O3872)</f>
        <v/>
      </c>
      <c r="Q3872" s="26">
        <f>IF(A3872="","",IF(A3872="عهدة",IF(N(F3872)=0,"⚠ أدخل قيمة العهدة",IF(P3872&lt;0,"⛔ عجز / زيادة مصروفات "&amp;TEXT(-P3872,"#,##0"),IF(COUNTIFS($B$8:$B$5007,B3872,$A$8:$A$5007,"مصروف",$I$8:$I$5007,"&lt;&gt;مرفوض",$K$8:$K$5007,"&lt;&gt;نعم")&gt;0,"⚠ "&amp;COUNTIFS($B$8:$B$5007,B3872,$A$8:$A$5007,"مصروف",$I$8:$I$5007,"&lt;&gt;مرفوض",$K$8:$K$5007,"&lt;&gt;نعم")&amp;" مصروف غير مسوى",IF(L3872="تمت التسوية",IF(P3872=0,"✔ متوازنة وتمت التسوية","✔ تمت التسوية – متبقي "&amp;TEXT(P3872,"#,##0")),IF(P3872&gt;0,"متبقي "&amp;TEXT(P3872,"#,##0"),"✔ متوازنة"))))),IF(R3872=0,"⚠ أضف سطر عهدة أولًا",IF(OR(C3872="",N(G3872)=0),"⚠ أكمل التاريخ والقيمة",IF(S3872="","⚠ التاريخ خارج السنة المالية",IF(H3872="","⚠ اختر بند الموازنة",IF(I3872="مرفوض","✖ مرفوض من المدير",IF(I3872&lt;&gt;"موافق","⏳ بانتظار موافقة المدير",IF(K3872&lt;&gt;"نعم","⚠ غير مسوى مع الحسابات","✔ معتمد ومسوى")))))))))</f>
        <v/>
      </c>
      <c r="R3872">
        <f>N(R3871)+IF(A3872="عهدة",1,0)</f>
        <v/>
      </c>
      <c r="S3872">
        <f>IF(C3872="","",IF(AND(C3872&gt;=DATE(2026,9,1),C3872&lt;=DATE(2027,8,31)),(YEAR(C3872)-2026)*12+MONTH(C3872)-8,""))</f>
        <v/>
      </c>
      <c r="T3872">
        <f>IF(AND(A3872="مصروف",R3872&gt;0,I3872="موافق",S3872&lt;&gt;"",H3872&lt;&gt;""),N(G3872),0)</f>
        <v/>
      </c>
    </row>
    <row r="3873">
      <c r="A3873" s="19" t="n"/>
      <c r="B3873" s="20">
        <f>IF(A3873="","",IF(R3873=0,"⚠ أضف سطر عهدة أولًا","BDR-"&amp;TEXT(R3873,"000")))</f>
        <v/>
      </c>
      <c r="C3873" s="21" t="n"/>
      <c r="D3873" s="20">
        <f>IF(C3873="","",IF(S3873="","خارج السنة المالية",INDEX(القوائم!$D$2:$D$13,S3873)))</f>
        <v/>
      </c>
      <c r="E3873" s="22" t="n"/>
      <c r="F3873" s="23" t="n"/>
      <c r="G3873" s="23" t="n"/>
      <c r="H3873" s="22" t="n"/>
      <c r="I3873" s="19" t="n"/>
      <c r="J3873" s="21" t="n"/>
      <c r="K3873" s="19" t="n"/>
      <c r="L3873" s="19" t="n"/>
      <c r="M3873" s="21" t="n"/>
      <c r="N3873" s="22" t="n"/>
      <c r="O3873" s="24">
        <f>IF(A3873&lt;&gt;"عهدة","",SUMIFS($G$8:$G$5007,$B$8:$B$5007,B3873,$A$8:$A$5007,"مصروف",$I$8:$I$5007,"&lt;&gt;مرفوض"))</f>
        <v/>
      </c>
      <c r="P3873" s="25">
        <f>IF(A3873&lt;&gt;"عهدة","",N(F3873)-O3873)</f>
        <v/>
      </c>
      <c r="Q3873" s="26">
        <f>IF(A3873="","",IF(A3873="عهدة",IF(N(F3873)=0,"⚠ أدخل قيمة العهدة",IF(P3873&lt;0,"⛔ عجز / زيادة مصروفات "&amp;TEXT(-P3873,"#,##0"),IF(COUNTIFS($B$8:$B$5007,B3873,$A$8:$A$5007,"مصروف",$I$8:$I$5007,"&lt;&gt;مرفوض",$K$8:$K$5007,"&lt;&gt;نعم")&gt;0,"⚠ "&amp;COUNTIFS($B$8:$B$5007,B3873,$A$8:$A$5007,"مصروف",$I$8:$I$5007,"&lt;&gt;مرفوض",$K$8:$K$5007,"&lt;&gt;نعم")&amp;" مصروف غير مسوى",IF(L3873="تمت التسوية",IF(P3873=0,"✔ متوازنة وتمت التسوية","✔ تمت التسوية – متبقي "&amp;TEXT(P3873,"#,##0")),IF(P3873&gt;0,"متبقي "&amp;TEXT(P3873,"#,##0"),"✔ متوازنة"))))),IF(R3873=0,"⚠ أضف سطر عهدة أولًا",IF(OR(C3873="",N(G3873)=0),"⚠ أكمل التاريخ والقيمة",IF(S3873="","⚠ التاريخ خارج السنة المالية",IF(H3873="","⚠ اختر بند الموازنة",IF(I3873="مرفوض","✖ مرفوض من المدير",IF(I3873&lt;&gt;"موافق","⏳ بانتظار موافقة المدير",IF(K3873&lt;&gt;"نعم","⚠ غير مسوى مع الحسابات","✔ معتمد ومسوى")))))))))</f>
        <v/>
      </c>
      <c r="R3873">
        <f>N(R3872)+IF(A3873="عهدة",1,0)</f>
        <v/>
      </c>
      <c r="S3873">
        <f>IF(C3873="","",IF(AND(C3873&gt;=DATE(2026,9,1),C3873&lt;=DATE(2027,8,31)),(YEAR(C3873)-2026)*12+MONTH(C3873)-8,""))</f>
        <v/>
      </c>
      <c r="T3873">
        <f>IF(AND(A3873="مصروف",R3873&gt;0,I3873="موافق",S3873&lt;&gt;"",H3873&lt;&gt;""),N(G3873),0)</f>
        <v/>
      </c>
    </row>
    <row r="3874">
      <c r="A3874" s="19" t="n"/>
      <c r="B3874" s="20">
        <f>IF(A3874="","",IF(R3874=0,"⚠ أضف سطر عهدة أولًا","BDR-"&amp;TEXT(R3874,"000")))</f>
        <v/>
      </c>
      <c r="C3874" s="21" t="n"/>
      <c r="D3874" s="20">
        <f>IF(C3874="","",IF(S3874="","خارج السنة المالية",INDEX(القوائم!$D$2:$D$13,S3874)))</f>
        <v/>
      </c>
      <c r="E3874" s="22" t="n"/>
      <c r="F3874" s="23" t="n"/>
      <c r="G3874" s="23" t="n"/>
      <c r="H3874" s="22" t="n"/>
      <c r="I3874" s="19" t="n"/>
      <c r="J3874" s="21" t="n"/>
      <c r="K3874" s="19" t="n"/>
      <c r="L3874" s="19" t="n"/>
      <c r="M3874" s="21" t="n"/>
      <c r="N3874" s="22" t="n"/>
      <c r="O3874" s="24">
        <f>IF(A3874&lt;&gt;"عهدة","",SUMIFS($G$8:$G$5007,$B$8:$B$5007,B3874,$A$8:$A$5007,"مصروف",$I$8:$I$5007,"&lt;&gt;مرفوض"))</f>
        <v/>
      </c>
      <c r="P3874" s="25">
        <f>IF(A3874&lt;&gt;"عهدة","",N(F3874)-O3874)</f>
        <v/>
      </c>
      <c r="Q3874" s="26">
        <f>IF(A3874="","",IF(A3874="عهدة",IF(N(F3874)=0,"⚠ أدخل قيمة العهدة",IF(P3874&lt;0,"⛔ عجز / زيادة مصروفات "&amp;TEXT(-P3874,"#,##0"),IF(COUNTIFS($B$8:$B$5007,B3874,$A$8:$A$5007,"مصروف",$I$8:$I$5007,"&lt;&gt;مرفوض",$K$8:$K$5007,"&lt;&gt;نعم")&gt;0,"⚠ "&amp;COUNTIFS($B$8:$B$5007,B3874,$A$8:$A$5007,"مصروف",$I$8:$I$5007,"&lt;&gt;مرفوض",$K$8:$K$5007,"&lt;&gt;نعم")&amp;" مصروف غير مسوى",IF(L3874="تمت التسوية",IF(P3874=0,"✔ متوازنة وتمت التسوية","✔ تمت التسوية – متبقي "&amp;TEXT(P3874,"#,##0")),IF(P3874&gt;0,"متبقي "&amp;TEXT(P3874,"#,##0"),"✔ متوازنة"))))),IF(R3874=0,"⚠ أضف سطر عهدة أولًا",IF(OR(C3874="",N(G3874)=0),"⚠ أكمل التاريخ والقيمة",IF(S3874="","⚠ التاريخ خارج السنة المالية",IF(H3874="","⚠ اختر بند الموازنة",IF(I3874="مرفوض","✖ مرفوض من المدير",IF(I3874&lt;&gt;"موافق","⏳ بانتظار موافقة المدير",IF(K3874&lt;&gt;"نعم","⚠ غير مسوى مع الحسابات","✔ معتمد ومسوى")))))))))</f>
        <v/>
      </c>
      <c r="R3874">
        <f>N(R3873)+IF(A3874="عهدة",1,0)</f>
        <v/>
      </c>
      <c r="S3874">
        <f>IF(C3874="","",IF(AND(C3874&gt;=DATE(2026,9,1),C3874&lt;=DATE(2027,8,31)),(YEAR(C3874)-2026)*12+MONTH(C3874)-8,""))</f>
        <v/>
      </c>
      <c r="T3874">
        <f>IF(AND(A3874="مصروف",R3874&gt;0,I3874="موافق",S3874&lt;&gt;"",H3874&lt;&gt;""),N(G3874),0)</f>
        <v/>
      </c>
    </row>
    <row r="3875">
      <c r="A3875" s="19" t="n"/>
      <c r="B3875" s="20">
        <f>IF(A3875="","",IF(R3875=0,"⚠ أضف سطر عهدة أولًا","BDR-"&amp;TEXT(R3875,"000")))</f>
        <v/>
      </c>
      <c r="C3875" s="21" t="n"/>
      <c r="D3875" s="20">
        <f>IF(C3875="","",IF(S3875="","خارج السنة المالية",INDEX(القوائم!$D$2:$D$13,S3875)))</f>
        <v/>
      </c>
      <c r="E3875" s="22" t="n"/>
      <c r="F3875" s="23" t="n"/>
      <c r="G3875" s="23" t="n"/>
      <c r="H3875" s="22" t="n"/>
      <c r="I3875" s="19" t="n"/>
      <c r="J3875" s="21" t="n"/>
      <c r="K3875" s="19" t="n"/>
      <c r="L3875" s="19" t="n"/>
      <c r="M3875" s="21" t="n"/>
      <c r="N3875" s="22" t="n"/>
      <c r="O3875" s="24">
        <f>IF(A3875&lt;&gt;"عهدة","",SUMIFS($G$8:$G$5007,$B$8:$B$5007,B3875,$A$8:$A$5007,"مصروف",$I$8:$I$5007,"&lt;&gt;مرفوض"))</f>
        <v/>
      </c>
      <c r="P3875" s="25">
        <f>IF(A3875&lt;&gt;"عهدة","",N(F3875)-O3875)</f>
        <v/>
      </c>
      <c r="Q3875" s="26">
        <f>IF(A3875="","",IF(A3875="عهدة",IF(N(F3875)=0,"⚠ أدخل قيمة العهدة",IF(P3875&lt;0,"⛔ عجز / زيادة مصروفات "&amp;TEXT(-P3875,"#,##0"),IF(COUNTIFS($B$8:$B$5007,B3875,$A$8:$A$5007,"مصروف",$I$8:$I$5007,"&lt;&gt;مرفوض",$K$8:$K$5007,"&lt;&gt;نعم")&gt;0,"⚠ "&amp;COUNTIFS($B$8:$B$5007,B3875,$A$8:$A$5007,"مصروف",$I$8:$I$5007,"&lt;&gt;مرفوض",$K$8:$K$5007,"&lt;&gt;نعم")&amp;" مصروف غير مسوى",IF(L3875="تمت التسوية",IF(P3875=0,"✔ متوازنة وتمت التسوية","✔ تمت التسوية – متبقي "&amp;TEXT(P3875,"#,##0")),IF(P3875&gt;0,"متبقي "&amp;TEXT(P3875,"#,##0"),"✔ متوازنة"))))),IF(R3875=0,"⚠ أضف سطر عهدة أولًا",IF(OR(C3875="",N(G3875)=0),"⚠ أكمل التاريخ والقيمة",IF(S3875="","⚠ التاريخ خارج السنة المالية",IF(H3875="","⚠ اختر بند الموازنة",IF(I3875="مرفوض","✖ مرفوض من المدير",IF(I3875&lt;&gt;"موافق","⏳ بانتظار موافقة المدير",IF(K3875&lt;&gt;"نعم","⚠ غير مسوى مع الحسابات","✔ معتمد ومسوى")))))))))</f>
        <v/>
      </c>
      <c r="R3875">
        <f>N(R3874)+IF(A3875="عهدة",1,0)</f>
        <v/>
      </c>
      <c r="S3875">
        <f>IF(C3875="","",IF(AND(C3875&gt;=DATE(2026,9,1),C3875&lt;=DATE(2027,8,31)),(YEAR(C3875)-2026)*12+MONTH(C3875)-8,""))</f>
        <v/>
      </c>
      <c r="T3875">
        <f>IF(AND(A3875="مصروف",R3875&gt;0,I3875="موافق",S3875&lt;&gt;"",H3875&lt;&gt;""),N(G3875),0)</f>
        <v/>
      </c>
    </row>
    <row r="3876">
      <c r="A3876" s="19" t="n"/>
      <c r="B3876" s="20">
        <f>IF(A3876="","",IF(R3876=0,"⚠ أضف سطر عهدة أولًا","BDR-"&amp;TEXT(R3876,"000")))</f>
        <v/>
      </c>
      <c r="C3876" s="21" t="n"/>
      <c r="D3876" s="20">
        <f>IF(C3876="","",IF(S3876="","خارج السنة المالية",INDEX(القوائم!$D$2:$D$13,S3876)))</f>
        <v/>
      </c>
      <c r="E3876" s="22" t="n"/>
      <c r="F3876" s="23" t="n"/>
      <c r="G3876" s="23" t="n"/>
      <c r="H3876" s="22" t="n"/>
      <c r="I3876" s="19" t="n"/>
      <c r="J3876" s="21" t="n"/>
      <c r="K3876" s="19" t="n"/>
      <c r="L3876" s="19" t="n"/>
      <c r="M3876" s="21" t="n"/>
      <c r="N3876" s="22" t="n"/>
      <c r="O3876" s="24">
        <f>IF(A3876&lt;&gt;"عهدة","",SUMIFS($G$8:$G$5007,$B$8:$B$5007,B3876,$A$8:$A$5007,"مصروف",$I$8:$I$5007,"&lt;&gt;مرفوض"))</f>
        <v/>
      </c>
      <c r="P3876" s="25">
        <f>IF(A3876&lt;&gt;"عهدة","",N(F3876)-O3876)</f>
        <v/>
      </c>
      <c r="Q3876" s="26">
        <f>IF(A3876="","",IF(A3876="عهدة",IF(N(F3876)=0,"⚠ أدخل قيمة العهدة",IF(P3876&lt;0,"⛔ عجز / زيادة مصروفات "&amp;TEXT(-P3876,"#,##0"),IF(COUNTIFS($B$8:$B$5007,B3876,$A$8:$A$5007,"مصروف",$I$8:$I$5007,"&lt;&gt;مرفوض",$K$8:$K$5007,"&lt;&gt;نعم")&gt;0,"⚠ "&amp;COUNTIFS($B$8:$B$5007,B3876,$A$8:$A$5007,"مصروف",$I$8:$I$5007,"&lt;&gt;مرفوض",$K$8:$K$5007,"&lt;&gt;نعم")&amp;" مصروف غير مسوى",IF(L3876="تمت التسوية",IF(P3876=0,"✔ متوازنة وتمت التسوية","✔ تمت التسوية – متبقي "&amp;TEXT(P3876,"#,##0")),IF(P3876&gt;0,"متبقي "&amp;TEXT(P3876,"#,##0"),"✔ متوازنة"))))),IF(R3876=0,"⚠ أضف سطر عهدة أولًا",IF(OR(C3876="",N(G3876)=0),"⚠ أكمل التاريخ والقيمة",IF(S3876="","⚠ التاريخ خارج السنة المالية",IF(H3876="","⚠ اختر بند الموازنة",IF(I3876="مرفوض","✖ مرفوض من المدير",IF(I3876&lt;&gt;"موافق","⏳ بانتظار موافقة المدير",IF(K3876&lt;&gt;"نعم","⚠ غير مسوى مع الحسابات","✔ معتمد ومسوى")))))))))</f>
        <v/>
      </c>
      <c r="R3876">
        <f>N(R3875)+IF(A3876="عهدة",1,0)</f>
        <v/>
      </c>
      <c r="S3876">
        <f>IF(C3876="","",IF(AND(C3876&gt;=DATE(2026,9,1),C3876&lt;=DATE(2027,8,31)),(YEAR(C3876)-2026)*12+MONTH(C3876)-8,""))</f>
        <v/>
      </c>
      <c r="T3876">
        <f>IF(AND(A3876="مصروف",R3876&gt;0,I3876="موافق",S3876&lt;&gt;"",H3876&lt;&gt;""),N(G3876),0)</f>
        <v/>
      </c>
    </row>
    <row r="3877">
      <c r="A3877" s="19" t="n"/>
      <c r="B3877" s="20">
        <f>IF(A3877="","",IF(R3877=0,"⚠ أضف سطر عهدة أولًا","BDR-"&amp;TEXT(R3877,"000")))</f>
        <v/>
      </c>
      <c r="C3877" s="21" t="n"/>
      <c r="D3877" s="20">
        <f>IF(C3877="","",IF(S3877="","خارج السنة المالية",INDEX(القوائم!$D$2:$D$13,S3877)))</f>
        <v/>
      </c>
      <c r="E3877" s="22" t="n"/>
      <c r="F3877" s="23" t="n"/>
      <c r="G3877" s="23" t="n"/>
      <c r="H3877" s="22" t="n"/>
      <c r="I3877" s="19" t="n"/>
      <c r="J3877" s="21" t="n"/>
      <c r="K3877" s="19" t="n"/>
      <c r="L3877" s="19" t="n"/>
      <c r="M3877" s="21" t="n"/>
      <c r="N3877" s="22" t="n"/>
      <c r="O3877" s="24">
        <f>IF(A3877&lt;&gt;"عهدة","",SUMIFS($G$8:$G$5007,$B$8:$B$5007,B3877,$A$8:$A$5007,"مصروف",$I$8:$I$5007,"&lt;&gt;مرفوض"))</f>
        <v/>
      </c>
      <c r="P3877" s="25">
        <f>IF(A3877&lt;&gt;"عهدة","",N(F3877)-O3877)</f>
        <v/>
      </c>
      <c r="Q3877" s="26">
        <f>IF(A3877="","",IF(A3877="عهدة",IF(N(F3877)=0,"⚠ أدخل قيمة العهدة",IF(P3877&lt;0,"⛔ عجز / زيادة مصروفات "&amp;TEXT(-P3877,"#,##0"),IF(COUNTIFS($B$8:$B$5007,B3877,$A$8:$A$5007,"مصروف",$I$8:$I$5007,"&lt;&gt;مرفوض",$K$8:$K$5007,"&lt;&gt;نعم")&gt;0,"⚠ "&amp;COUNTIFS($B$8:$B$5007,B3877,$A$8:$A$5007,"مصروف",$I$8:$I$5007,"&lt;&gt;مرفوض",$K$8:$K$5007,"&lt;&gt;نعم")&amp;" مصروف غير مسوى",IF(L3877="تمت التسوية",IF(P3877=0,"✔ متوازنة وتمت التسوية","✔ تمت التسوية – متبقي "&amp;TEXT(P3877,"#,##0")),IF(P3877&gt;0,"متبقي "&amp;TEXT(P3877,"#,##0"),"✔ متوازنة"))))),IF(R3877=0,"⚠ أضف سطر عهدة أولًا",IF(OR(C3877="",N(G3877)=0),"⚠ أكمل التاريخ والقيمة",IF(S3877="","⚠ التاريخ خارج السنة المالية",IF(H3877="","⚠ اختر بند الموازنة",IF(I3877="مرفوض","✖ مرفوض من المدير",IF(I3877&lt;&gt;"موافق","⏳ بانتظار موافقة المدير",IF(K3877&lt;&gt;"نعم","⚠ غير مسوى مع الحسابات","✔ معتمد ومسوى")))))))))</f>
        <v/>
      </c>
      <c r="R3877">
        <f>N(R3876)+IF(A3877="عهدة",1,0)</f>
        <v/>
      </c>
      <c r="S3877">
        <f>IF(C3877="","",IF(AND(C3877&gt;=DATE(2026,9,1),C3877&lt;=DATE(2027,8,31)),(YEAR(C3877)-2026)*12+MONTH(C3877)-8,""))</f>
        <v/>
      </c>
      <c r="T3877">
        <f>IF(AND(A3877="مصروف",R3877&gt;0,I3877="موافق",S3877&lt;&gt;"",H3877&lt;&gt;""),N(G3877),0)</f>
        <v/>
      </c>
    </row>
    <row r="3878">
      <c r="A3878" s="19" t="n"/>
      <c r="B3878" s="20">
        <f>IF(A3878="","",IF(R3878=0,"⚠ أضف سطر عهدة أولًا","BDR-"&amp;TEXT(R3878,"000")))</f>
        <v/>
      </c>
      <c r="C3878" s="21" t="n"/>
      <c r="D3878" s="20">
        <f>IF(C3878="","",IF(S3878="","خارج السنة المالية",INDEX(القوائم!$D$2:$D$13,S3878)))</f>
        <v/>
      </c>
      <c r="E3878" s="22" t="n"/>
      <c r="F3878" s="23" t="n"/>
      <c r="G3878" s="23" t="n"/>
      <c r="H3878" s="22" t="n"/>
      <c r="I3878" s="19" t="n"/>
      <c r="J3878" s="21" t="n"/>
      <c r="K3878" s="19" t="n"/>
      <c r="L3878" s="19" t="n"/>
      <c r="M3878" s="21" t="n"/>
      <c r="N3878" s="22" t="n"/>
      <c r="O3878" s="24">
        <f>IF(A3878&lt;&gt;"عهدة","",SUMIFS($G$8:$G$5007,$B$8:$B$5007,B3878,$A$8:$A$5007,"مصروف",$I$8:$I$5007,"&lt;&gt;مرفوض"))</f>
        <v/>
      </c>
      <c r="P3878" s="25">
        <f>IF(A3878&lt;&gt;"عهدة","",N(F3878)-O3878)</f>
        <v/>
      </c>
      <c r="Q3878" s="26">
        <f>IF(A3878="","",IF(A3878="عهدة",IF(N(F3878)=0,"⚠ أدخل قيمة العهدة",IF(P3878&lt;0,"⛔ عجز / زيادة مصروفات "&amp;TEXT(-P3878,"#,##0"),IF(COUNTIFS($B$8:$B$5007,B3878,$A$8:$A$5007,"مصروف",$I$8:$I$5007,"&lt;&gt;مرفوض",$K$8:$K$5007,"&lt;&gt;نعم")&gt;0,"⚠ "&amp;COUNTIFS($B$8:$B$5007,B3878,$A$8:$A$5007,"مصروف",$I$8:$I$5007,"&lt;&gt;مرفوض",$K$8:$K$5007,"&lt;&gt;نعم")&amp;" مصروف غير مسوى",IF(L3878="تمت التسوية",IF(P3878=0,"✔ متوازنة وتمت التسوية","✔ تمت التسوية – متبقي "&amp;TEXT(P3878,"#,##0")),IF(P3878&gt;0,"متبقي "&amp;TEXT(P3878,"#,##0"),"✔ متوازنة"))))),IF(R3878=0,"⚠ أضف سطر عهدة أولًا",IF(OR(C3878="",N(G3878)=0),"⚠ أكمل التاريخ والقيمة",IF(S3878="","⚠ التاريخ خارج السنة المالية",IF(H3878="","⚠ اختر بند الموازنة",IF(I3878="مرفوض","✖ مرفوض من المدير",IF(I3878&lt;&gt;"موافق","⏳ بانتظار موافقة المدير",IF(K3878&lt;&gt;"نعم","⚠ غير مسوى مع الحسابات","✔ معتمد ومسوى")))))))))</f>
        <v/>
      </c>
      <c r="R3878">
        <f>N(R3877)+IF(A3878="عهدة",1,0)</f>
        <v/>
      </c>
      <c r="S3878">
        <f>IF(C3878="","",IF(AND(C3878&gt;=DATE(2026,9,1),C3878&lt;=DATE(2027,8,31)),(YEAR(C3878)-2026)*12+MONTH(C3878)-8,""))</f>
        <v/>
      </c>
      <c r="T3878">
        <f>IF(AND(A3878="مصروف",R3878&gt;0,I3878="موافق",S3878&lt;&gt;"",H3878&lt;&gt;""),N(G3878),0)</f>
        <v/>
      </c>
    </row>
    <row r="3879">
      <c r="A3879" s="19" t="n"/>
      <c r="B3879" s="20">
        <f>IF(A3879="","",IF(R3879=0,"⚠ أضف سطر عهدة أولًا","BDR-"&amp;TEXT(R3879,"000")))</f>
        <v/>
      </c>
      <c r="C3879" s="21" t="n"/>
      <c r="D3879" s="20">
        <f>IF(C3879="","",IF(S3879="","خارج السنة المالية",INDEX(القوائم!$D$2:$D$13,S3879)))</f>
        <v/>
      </c>
      <c r="E3879" s="22" t="n"/>
      <c r="F3879" s="23" t="n"/>
      <c r="G3879" s="23" t="n"/>
      <c r="H3879" s="22" t="n"/>
      <c r="I3879" s="19" t="n"/>
      <c r="J3879" s="21" t="n"/>
      <c r="K3879" s="19" t="n"/>
      <c r="L3879" s="19" t="n"/>
      <c r="M3879" s="21" t="n"/>
      <c r="N3879" s="22" t="n"/>
      <c r="O3879" s="24">
        <f>IF(A3879&lt;&gt;"عهدة","",SUMIFS($G$8:$G$5007,$B$8:$B$5007,B3879,$A$8:$A$5007,"مصروف",$I$8:$I$5007,"&lt;&gt;مرفوض"))</f>
        <v/>
      </c>
      <c r="P3879" s="25">
        <f>IF(A3879&lt;&gt;"عهدة","",N(F3879)-O3879)</f>
        <v/>
      </c>
      <c r="Q3879" s="26">
        <f>IF(A3879="","",IF(A3879="عهدة",IF(N(F3879)=0,"⚠ أدخل قيمة العهدة",IF(P3879&lt;0,"⛔ عجز / زيادة مصروفات "&amp;TEXT(-P3879,"#,##0"),IF(COUNTIFS($B$8:$B$5007,B3879,$A$8:$A$5007,"مصروف",$I$8:$I$5007,"&lt;&gt;مرفوض",$K$8:$K$5007,"&lt;&gt;نعم")&gt;0,"⚠ "&amp;COUNTIFS($B$8:$B$5007,B3879,$A$8:$A$5007,"مصروف",$I$8:$I$5007,"&lt;&gt;مرفوض",$K$8:$K$5007,"&lt;&gt;نعم")&amp;" مصروف غير مسوى",IF(L3879="تمت التسوية",IF(P3879=0,"✔ متوازنة وتمت التسوية","✔ تمت التسوية – متبقي "&amp;TEXT(P3879,"#,##0")),IF(P3879&gt;0,"متبقي "&amp;TEXT(P3879,"#,##0"),"✔ متوازنة"))))),IF(R3879=0,"⚠ أضف سطر عهدة أولًا",IF(OR(C3879="",N(G3879)=0),"⚠ أكمل التاريخ والقيمة",IF(S3879="","⚠ التاريخ خارج السنة المالية",IF(H3879="","⚠ اختر بند الموازنة",IF(I3879="مرفوض","✖ مرفوض من المدير",IF(I3879&lt;&gt;"موافق","⏳ بانتظار موافقة المدير",IF(K3879&lt;&gt;"نعم","⚠ غير مسوى مع الحسابات","✔ معتمد ومسوى")))))))))</f>
        <v/>
      </c>
      <c r="R3879">
        <f>N(R3878)+IF(A3879="عهدة",1,0)</f>
        <v/>
      </c>
      <c r="S3879">
        <f>IF(C3879="","",IF(AND(C3879&gt;=DATE(2026,9,1),C3879&lt;=DATE(2027,8,31)),(YEAR(C3879)-2026)*12+MONTH(C3879)-8,""))</f>
        <v/>
      </c>
      <c r="T3879">
        <f>IF(AND(A3879="مصروف",R3879&gt;0,I3879="موافق",S3879&lt;&gt;"",H3879&lt;&gt;""),N(G3879),0)</f>
        <v/>
      </c>
    </row>
    <row r="3880">
      <c r="A3880" s="19" t="n"/>
      <c r="B3880" s="20">
        <f>IF(A3880="","",IF(R3880=0,"⚠ أضف سطر عهدة أولًا","BDR-"&amp;TEXT(R3880,"000")))</f>
        <v/>
      </c>
      <c r="C3880" s="21" t="n"/>
      <c r="D3880" s="20">
        <f>IF(C3880="","",IF(S3880="","خارج السنة المالية",INDEX(القوائم!$D$2:$D$13,S3880)))</f>
        <v/>
      </c>
      <c r="E3880" s="22" t="n"/>
      <c r="F3880" s="23" t="n"/>
      <c r="G3880" s="23" t="n"/>
      <c r="H3880" s="22" t="n"/>
      <c r="I3880" s="19" t="n"/>
      <c r="J3880" s="21" t="n"/>
      <c r="K3880" s="19" t="n"/>
      <c r="L3880" s="19" t="n"/>
      <c r="M3880" s="21" t="n"/>
      <c r="N3880" s="22" t="n"/>
      <c r="O3880" s="24">
        <f>IF(A3880&lt;&gt;"عهدة","",SUMIFS($G$8:$G$5007,$B$8:$B$5007,B3880,$A$8:$A$5007,"مصروف",$I$8:$I$5007,"&lt;&gt;مرفوض"))</f>
        <v/>
      </c>
      <c r="P3880" s="25">
        <f>IF(A3880&lt;&gt;"عهدة","",N(F3880)-O3880)</f>
        <v/>
      </c>
      <c r="Q3880" s="26">
        <f>IF(A3880="","",IF(A3880="عهدة",IF(N(F3880)=0,"⚠ أدخل قيمة العهدة",IF(P3880&lt;0,"⛔ عجز / زيادة مصروفات "&amp;TEXT(-P3880,"#,##0"),IF(COUNTIFS($B$8:$B$5007,B3880,$A$8:$A$5007,"مصروف",$I$8:$I$5007,"&lt;&gt;مرفوض",$K$8:$K$5007,"&lt;&gt;نعم")&gt;0,"⚠ "&amp;COUNTIFS($B$8:$B$5007,B3880,$A$8:$A$5007,"مصروف",$I$8:$I$5007,"&lt;&gt;مرفوض",$K$8:$K$5007,"&lt;&gt;نعم")&amp;" مصروف غير مسوى",IF(L3880="تمت التسوية",IF(P3880=0,"✔ متوازنة وتمت التسوية","✔ تمت التسوية – متبقي "&amp;TEXT(P3880,"#,##0")),IF(P3880&gt;0,"متبقي "&amp;TEXT(P3880,"#,##0"),"✔ متوازنة"))))),IF(R3880=0,"⚠ أضف سطر عهدة أولًا",IF(OR(C3880="",N(G3880)=0),"⚠ أكمل التاريخ والقيمة",IF(S3880="","⚠ التاريخ خارج السنة المالية",IF(H3880="","⚠ اختر بند الموازنة",IF(I3880="مرفوض","✖ مرفوض من المدير",IF(I3880&lt;&gt;"موافق","⏳ بانتظار موافقة المدير",IF(K3880&lt;&gt;"نعم","⚠ غير مسوى مع الحسابات","✔ معتمد ومسوى")))))))))</f>
        <v/>
      </c>
      <c r="R3880">
        <f>N(R3879)+IF(A3880="عهدة",1,0)</f>
        <v/>
      </c>
      <c r="S3880">
        <f>IF(C3880="","",IF(AND(C3880&gt;=DATE(2026,9,1),C3880&lt;=DATE(2027,8,31)),(YEAR(C3880)-2026)*12+MONTH(C3880)-8,""))</f>
        <v/>
      </c>
      <c r="T3880">
        <f>IF(AND(A3880="مصروف",R3880&gt;0,I3880="موافق",S3880&lt;&gt;"",H3880&lt;&gt;""),N(G3880),0)</f>
        <v/>
      </c>
    </row>
    <row r="3881">
      <c r="A3881" s="19" t="n"/>
      <c r="B3881" s="20">
        <f>IF(A3881="","",IF(R3881=0,"⚠ أضف سطر عهدة أولًا","BDR-"&amp;TEXT(R3881,"000")))</f>
        <v/>
      </c>
      <c r="C3881" s="21" t="n"/>
      <c r="D3881" s="20">
        <f>IF(C3881="","",IF(S3881="","خارج السنة المالية",INDEX(القوائم!$D$2:$D$13,S3881)))</f>
        <v/>
      </c>
      <c r="E3881" s="22" t="n"/>
      <c r="F3881" s="23" t="n"/>
      <c r="G3881" s="23" t="n"/>
      <c r="H3881" s="22" t="n"/>
      <c r="I3881" s="19" t="n"/>
      <c r="J3881" s="21" t="n"/>
      <c r="K3881" s="19" t="n"/>
      <c r="L3881" s="19" t="n"/>
      <c r="M3881" s="21" t="n"/>
      <c r="N3881" s="22" t="n"/>
      <c r="O3881" s="24">
        <f>IF(A3881&lt;&gt;"عهدة","",SUMIFS($G$8:$G$5007,$B$8:$B$5007,B3881,$A$8:$A$5007,"مصروف",$I$8:$I$5007,"&lt;&gt;مرفوض"))</f>
        <v/>
      </c>
      <c r="P3881" s="25">
        <f>IF(A3881&lt;&gt;"عهدة","",N(F3881)-O3881)</f>
        <v/>
      </c>
      <c r="Q3881" s="26">
        <f>IF(A3881="","",IF(A3881="عهدة",IF(N(F3881)=0,"⚠ أدخل قيمة العهدة",IF(P3881&lt;0,"⛔ عجز / زيادة مصروفات "&amp;TEXT(-P3881,"#,##0"),IF(COUNTIFS($B$8:$B$5007,B3881,$A$8:$A$5007,"مصروف",$I$8:$I$5007,"&lt;&gt;مرفوض",$K$8:$K$5007,"&lt;&gt;نعم")&gt;0,"⚠ "&amp;COUNTIFS($B$8:$B$5007,B3881,$A$8:$A$5007,"مصروف",$I$8:$I$5007,"&lt;&gt;مرفوض",$K$8:$K$5007,"&lt;&gt;نعم")&amp;" مصروف غير مسوى",IF(L3881="تمت التسوية",IF(P3881=0,"✔ متوازنة وتمت التسوية","✔ تمت التسوية – متبقي "&amp;TEXT(P3881,"#,##0")),IF(P3881&gt;0,"متبقي "&amp;TEXT(P3881,"#,##0"),"✔ متوازنة"))))),IF(R3881=0,"⚠ أضف سطر عهدة أولًا",IF(OR(C3881="",N(G3881)=0),"⚠ أكمل التاريخ والقيمة",IF(S3881="","⚠ التاريخ خارج السنة المالية",IF(H3881="","⚠ اختر بند الموازنة",IF(I3881="مرفوض","✖ مرفوض من المدير",IF(I3881&lt;&gt;"موافق","⏳ بانتظار موافقة المدير",IF(K3881&lt;&gt;"نعم","⚠ غير مسوى مع الحسابات","✔ معتمد ومسوى")))))))))</f>
        <v/>
      </c>
      <c r="R3881">
        <f>N(R3880)+IF(A3881="عهدة",1,0)</f>
        <v/>
      </c>
      <c r="S3881">
        <f>IF(C3881="","",IF(AND(C3881&gt;=DATE(2026,9,1),C3881&lt;=DATE(2027,8,31)),(YEAR(C3881)-2026)*12+MONTH(C3881)-8,""))</f>
        <v/>
      </c>
      <c r="T3881">
        <f>IF(AND(A3881="مصروف",R3881&gt;0,I3881="موافق",S3881&lt;&gt;"",H3881&lt;&gt;""),N(G3881),0)</f>
        <v/>
      </c>
    </row>
    <row r="3882">
      <c r="A3882" s="19" t="n"/>
      <c r="B3882" s="20">
        <f>IF(A3882="","",IF(R3882=0,"⚠ أضف سطر عهدة أولًا","BDR-"&amp;TEXT(R3882,"000")))</f>
        <v/>
      </c>
      <c r="C3882" s="21" t="n"/>
      <c r="D3882" s="20">
        <f>IF(C3882="","",IF(S3882="","خارج السنة المالية",INDEX(القوائم!$D$2:$D$13,S3882)))</f>
        <v/>
      </c>
      <c r="E3882" s="22" t="n"/>
      <c r="F3882" s="23" t="n"/>
      <c r="G3882" s="23" t="n"/>
      <c r="H3882" s="22" t="n"/>
      <c r="I3882" s="19" t="n"/>
      <c r="J3882" s="21" t="n"/>
      <c r="K3882" s="19" t="n"/>
      <c r="L3882" s="19" t="n"/>
      <c r="M3882" s="21" t="n"/>
      <c r="N3882" s="22" t="n"/>
      <c r="O3882" s="24">
        <f>IF(A3882&lt;&gt;"عهدة","",SUMIFS($G$8:$G$5007,$B$8:$B$5007,B3882,$A$8:$A$5007,"مصروف",$I$8:$I$5007,"&lt;&gt;مرفوض"))</f>
        <v/>
      </c>
      <c r="P3882" s="25">
        <f>IF(A3882&lt;&gt;"عهدة","",N(F3882)-O3882)</f>
        <v/>
      </c>
      <c r="Q3882" s="26">
        <f>IF(A3882="","",IF(A3882="عهدة",IF(N(F3882)=0,"⚠ أدخل قيمة العهدة",IF(P3882&lt;0,"⛔ عجز / زيادة مصروفات "&amp;TEXT(-P3882,"#,##0"),IF(COUNTIFS($B$8:$B$5007,B3882,$A$8:$A$5007,"مصروف",$I$8:$I$5007,"&lt;&gt;مرفوض",$K$8:$K$5007,"&lt;&gt;نعم")&gt;0,"⚠ "&amp;COUNTIFS($B$8:$B$5007,B3882,$A$8:$A$5007,"مصروف",$I$8:$I$5007,"&lt;&gt;مرفوض",$K$8:$K$5007,"&lt;&gt;نعم")&amp;" مصروف غير مسوى",IF(L3882="تمت التسوية",IF(P3882=0,"✔ متوازنة وتمت التسوية","✔ تمت التسوية – متبقي "&amp;TEXT(P3882,"#,##0")),IF(P3882&gt;0,"متبقي "&amp;TEXT(P3882,"#,##0"),"✔ متوازنة"))))),IF(R3882=0,"⚠ أضف سطر عهدة أولًا",IF(OR(C3882="",N(G3882)=0),"⚠ أكمل التاريخ والقيمة",IF(S3882="","⚠ التاريخ خارج السنة المالية",IF(H3882="","⚠ اختر بند الموازنة",IF(I3882="مرفوض","✖ مرفوض من المدير",IF(I3882&lt;&gt;"موافق","⏳ بانتظار موافقة المدير",IF(K3882&lt;&gt;"نعم","⚠ غير مسوى مع الحسابات","✔ معتمد ومسوى")))))))))</f>
        <v/>
      </c>
      <c r="R3882">
        <f>N(R3881)+IF(A3882="عهدة",1,0)</f>
        <v/>
      </c>
      <c r="S3882">
        <f>IF(C3882="","",IF(AND(C3882&gt;=DATE(2026,9,1),C3882&lt;=DATE(2027,8,31)),(YEAR(C3882)-2026)*12+MONTH(C3882)-8,""))</f>
        <v/>
      </c>
      <c r="T3882">
        <f>IF(AND(A3882="مصروف",R3882&gt;0,I3882="موافق",S3882&lt;&gt;"",H3882&lt;&gt;""),N(G3882),0)</f>
        <v/>
      </c>
    </row>
    <row r="3883">
      <c r="A3883" s="19" t="n"/>
      <c r="B3883" s="20">
        <f>IF(A3883="","",IF(R3883=0,"⚠ أضف سطر عهدة أولًا","BDR-"&amp;TEXT(R3883,"000")))</f>
        <v/>
      </c>
      <c r="C3883" s="21" t="n"/>
      <c r="D3883" s="20">
        <f>IF(C3883="","",IF(S3883="","خارج السنة المالية",INDEX(القوائم!$D$2:$D$13,S3883)))</f>
        <v/>
      </c>
      <c r="E3883" s="22" t="n"/>
      <c r="F3883" s="23" t="n"/>
      <c r="G3883" s="23" t="n"/>
      <c r="H3883" s="22" t="n"/>
      <c r="I3883" s="19" t="n"/>
      <c r="J3883" s="21" t="n"/>
      <c r="K3883" s="19" t="n"/>
      <c r="L3883" s="19" t="n"/>
      <c r="M3883" s="21" t="n"/>
      <c r="N3883" s="22" t="n"/>
      <c r="O3883" s="24">
        <f>IF(A3883&lt;&gt;"عهدة","",SUMIFS($G$8:$G$5007,$B$8:$B$5007,B3883,$A$8:$A$5007,"مصروف",$I$8:$I$5007,"&lt;&gt;مرفوض"))</f>
        <v/>
      </c>
      <c r="P3883" s="25">
        <f>IF(A3883&lt;&gt;"عهدة","",N(F3883)-O3883)</f>
        <v/>
      </c>
      <c r="Q3883" s="26">
        <f>IF(A3883="","",IF(A3883="عهدة",IF(N(F3883)=0,"⚠ أدخل قيمة العهدة",IF(P3883&lt;0,"⛔ عجز / زيادة مصروفات "&amp;TEXT(-P3883,"#,##0"),IF(COUNTIFS($B$8:$B$5007,B3883,$A$8:$A$5007,"مصروف",$I$8:$I$5007,"&lt;&gt;مرفوض",$K$8:$K$5007,"&lt;&gt;نعم")&gt;0,"⚠ "&amp;COUNTIFS($B$8:$B$5007,B3883,$A$8:$A$5007,"مصروف",$I$8:$I$5007,"&lt;&gt;مرفوض",$K$8:$K$5007,"&lt;&gt;نعم")&amp;" مصروف غير مسوى",IF(L3883="تمت التسوية",IF(P3883=0,"✔ متوازنة وتمت التسوية","✔ تمت التسوية – متبقي "&amp;TEXT(P3883,"#,##0")),IF(P3883&gt;0,"متبقي "&amp;TEXT(P3883,"#,##0"),"✔ متوازنة"))))),IF(R3883=0,"⚠ أضف سطر عهدة أولًا",IF(OR(C3883="",N(G3883)=0),"⚠ أكمل التاريخ والقيمة",IF(S3883="","⚠ التاريخ خارج السنة المالية",IF(H3883="","⚠ اختر بند الموازنة",IF(I3883="مرفوض","✖ مرفوض من المدير",IF(I3883&lt;&gt;"موافق","⏳ بانتظار موافقة المدير",IF(K3883&lt;&gt;"نعم","⚠ غير مسوى مع الحسابات","✔ معتمد ومسوى")))))))))</f>
        <v/>
      </c>
      <c r="R3883">
        <f>N(R3882)+IF(A3883="عهدة",1,0)</f>
        <v/>
      </c>
      <c r="S3883">
        <f>IF(C3883="","",IF(AND(C3883&gt;=DATE(2026,9,1),C3883&lt;=DATE(2027,8,31)),(YEAR(C3883)-2026)*12+MONTH(C3883)-8,""))</f>
        <v/>
      </c>
      <c r="T3883">
        <f>IF(AND(A3883="مصروف",R3883&gt;0,I3883="موافق",S3883&lt;&gt;"",H3883&lt;&gt;""),N(G3883),0)</f>
        <v/>
      </c>
    </row>
    <row r="3884">
      <c r="A3884" s="19" t="n"/>
      <c r="B3884" s="20">
        <f>IF(A3884="","",IF(R3884=0,"⚠ أضف سطر عهدة أولًا","BDR-"&amp;TEXT(R3884,"000")))</f>
        <v/>
      </c>
      <c r="C3884" s="21" t="n"/>
      <c r="D3884" s="20">
        <f>IF(C3884="","",IF(S3884="","خارج السنة المالية",INDEX(القوائم!$D$2:$D$13,S3884)))</f>
        <v/>
      </c>
      <c r="E3884" s="22" t="n"/>
      <c r="F3884" s="23" t="n"/>
      <c r="G3884" s="23" t="n"/>
      <c r="H3884" s="22" t="n"/>
      <c r="I3884" s="19" t="n"/>
      <c r="J3884" s="21" t="n"/>
      <c r="K3884" s="19" t="n"/>
      <c r="L3884" s="19" t="n"/>
      <c r="M3884" s="21" t="n"/>
      <c r="N3884" s="22" t="n"/>
      <c r="O3884" s="24">
        <f>IF(A3884&lt;&gt;"عهدة","",SUMIFS($G$8:$G$5007,$B$8:$B$5007,B3884,$A$8:$A$5007,"مصروف",$I$8:$I$5007,"&lt;&gt;مرفوض"))</f>
        <v/>
      </c>
      <c r="P3884" s="25">
        <f>IF(A3884&lt;&gt;"عهدة","",N(F3884)-O3884)</f>
        <v/>
      </c>
      <c r="Q3884" s="26">
        <f>IF(A3884="","",IF(A3884="عهدة",IF(N(F3884)=0,"⚠ أدخل قيمة العهدة",IF(P3884&lt;0,"⛔ عجز / زيادة مصروفات "&amp;TEXT(-P3884,"#,##0"),IF(COUNTIFS($B$8:$B$5007,B3884,$A$8:$A$5007,"مصروف",$I$8:$I$5007,"&lt;&gt;مرفوض",$K$8:$K$5007,"&lt;&gt;نعم")&gt;0,"⚠ "&amp;COUNTIFS($B$8:$B$5007,B3884,$A$8:$A$5007,"مصروف",$I$8:$I$5007,"&lt;&gt;مرفوض",$K$8:$K$5007,"&lt;&gt;نعم")&amp;" مصروف غير مسوى",IF(L3884="تمت التسوية",IF(P3884=0,"✔ متوازنة وتمت التسوية","✔ تمت التسوية – متبقي "&amp;TEXT(P3884,"#,##0")),IF(P3884&gt;0,"متبقي "&amp;TEXT(P3884,"#,##0"),"✔ متوازنة"))))),IF(R3884=0,"⚠ أضف سطر عهدة أولًا",IF(OR(C3884="",N(G3884)=0),"⚠ أكمل التاريخ والقيمة",IF(S3884="","⚠ التاريخ خارج السنة المالية",IF(H3884="","⚠ اختر بند الموازنة",IF(I3884="مرفوض","✖ مرفوض من المدير",IF(I3884&lt;&gt;"موافق","⏳ بانتظار موافقة المدير",IF(K3884&lt;&gt;"نعم","⚠ غير مسوى مع الحسابات","✔ معتمد ومسوى")))))))))</f>
        <v/>
      </c>
      <c r="R3884">
        <f>N(R3883)+IF(A3884="عهدة",1,0)</f>
        <v/>
      </c>
      <c r="S3884">
        <f>IF(C3884="","",IF(AND(C3884&gt;=DATE(2026,9,1),C3884&lt;=DATE(2027,8,31)),(YEAR(C3884)-2026)*12+MONTH(C3884)-8,""))</f>
        <v/>
      </c>
      <c r="T3884">
        <f>IF(AND(A3884="مصروف",R3884&gt;0,I3884="موافق",S3884&lt;&gt;"",H3884&lt;&gt;""),N(G3884),0)</f>
        <v/>
      </c>
    </row>
    <row r="3885">
      <c r="A3885" s="19" t="n"/>
      <c r="B3885" s="20">
        <f>IF(A3885="","",IF(R3885=0,"⚠ أضف سطر عهدة أولًا","BDR-"&amp;TEXT(R3885,"000")))</f>
        <v/>
      </c>
      <c r="C3885" s="21" t="n"/>
      <c r="D3885" s="20">
        <f>IF(C3885="","",IF(S3885="","خارج السنة المالية",INDEX(القوائم!$D$2:$D$13,S3885)))</f>
        <v/>
      </c>
      <c r="E3885" s="22" t="n"/>
      <c r="F3885" s="23" t="n"/>
      <c r="G3885" s="23" t="n"/>
      <c r="H3885" s="22" t="n"/>
      <c r="I3885" s="19" t="n"/>
      <c r="J3885" s="21" t="n"/>
      <c r="K3885" s="19" t="n"/>
      <c r="L3885" s="19" t="n"/>
      <c r="M3885" s="21" t="n"/>
      <c r="N3885" s="22" t="n"/>
      <c r="O3885" s="24">
        <f>IF(A3885&lt;&gt;"عهدة","",SUMIFS($G$8:$G$5007,$B$8:$B$5007,B3885,$A$8:$A$5007,"مصروف",$I$8:$I$5007,"&lt;&gt;مرفوض"))</f>
        <v/>
      </c>
      <c r="P3885" s="25">
        <f>IF(A3885&lt;&gt;"عهدة","",N(F3885)-O3885)</f>
        <v/>
      </c>
      <c r="Q3885" s="26">
        <f>IF(A3885="","",IF(A3885="عهدة",IF(N(F3885)=0,"⚠ أدخل قيمة العهدة",IF(P3885&lt;0,"⛔ عجز / زيادة مصروفات "&amp;TEXT(-P3885,"#,##0"),IF(COUNTIFS($B$8:$B$5007,B3885,$A$8:$A$5007,"مصروف",$I$8:$I$5007,"&lt;&gt;مرفوض",$K$8:$K$5007,"&lt;&gt;نعم")&gt;0,"⚠ "&amp;COUNTIFS($B$8:$B$5007,B3885,$A$8:$A$5007,"مصروف",$I$8:$I$5007,"&lt;&gt;مرفوض",$K$8:$K$5007,"&lt;&gt;نعم")&amp;" مصروف غير مسوى",IF(L3885="تمت التسوية",IF(P3885=0,"✔ متوازنة وتمت التسوية","✔ تمت التسوية – متبقي "&amp;TEXT(P3885,"#,##0")),IF(P3885&gt;0,"متبقي "&amp;TEXT(P3885,"#,##0"),"✔ متوازنة"))))),IF(R3885=0,"⚠ أضف سطر عهدة أولًا",IF(OR(C3885="",N(G3885)=0),"⚠ أكمل التاريخ والقيمة",IF(S3885="","⚠ التاريخ خارج السنة المالية",IF(H3885="","⚠ اختر بند الموازنة",IF(I3885="مرفوض","✖ مرفوض من المدير",IF(I3885&lt;&gt;"موافق","⏳ بانتظار موافقة المدير",IF(K3885&lt;&gt;"نعم","⚠ غير مسوى مع الحسابات","✔ معتمد ومسوى")))))))))</f>
        <v/>
      </c>
      <c r="R3885">
        <f>N(R3884)+IF(A3885="عهدة",1,0)</f>
        <v/>
      </c>
      <c r="S3885">
        <f>IF(C3885="","",IF(AND(C3885&gt;=DATE(2026,9,1),C3885&lt;=DATE(2027,8,31)),(YEAR(C3885)-2026)*12+MONTH(C3885)-8,""))</f>
        <v/>
      </c>
      <c r="T3885">
        <f>IF(AND(A3885="مصروف",R3885&gt;0,I3885="موافق",S3885&lt;&gt;"",H3885&lt;&gt;""),N(G3885),0)</f>
        <v/>
      </c>
    </row>
    <row r="3886">
      <c r="A3886" s="19" t="n"/>
      <c r="B3886" s="20">
        <f>IF(A3886="","",IF(R3886=0,"⚠ أضف سطر عهدة أولًا","BDR-"&amp;TEXT(R3886,"000")))</f>
        <v/>
      </c>
      <c r="C3886" s="21" t="n"/>
      <c r="D3886" s="20">
        <f>IF(C3886="","",IF(S3886="","خارج السنة المالية",INDEX(القوائم!$D$2:$D$13,S3886)))</f>
        <v/>
      </c>
      <c r="E3886" s="22" t="n"/>
      <c r="F3886" s="23" t="n"/>
      <c r="G3886" s="23" t="n"/>
      <c r="H3886" s="22" t="n"/>
      <c r="I3886" s="19" t="n"/>
      <c r="J3886" s="21" t="n"/>
      <c r="K3886" s="19" t="n"/>
      <c r="L3886" s="19" t="n"/>
      <c r="M3886" s="21" t="n"/>
      <c r="N3886" s="22" t="n"/>
      <c r="O3886" s="24">
        <f>IF(A3886&lt;&gt;"عهدة","",SUMIFS($G$8:$G$5007,$B$8:$B$5007,B3886,$A$8:$A$5007,"مصروف",$I$8:$I$5007,"&lt;&gt;مرفوض"))</f>
        <v/>
      </c>
      <c r="P3886" s="25">
        <f>IF(A3886&lt;&gt;"عهدة","",N(F3886)-O3886)</f>
        <v/>
      </c>
      <c r="Q3886" s="26">
        <f>IF(A3886="","",IF(A3886="عهدة",IF(N(F3886)=0,"⚠ أدخل قيمة العهدة",IF(P3886&lt;0,"⛔ عجز / زيادة مصروفات "&amp;TEXT(-P3886,"#,##0"),IF(COUNTIFS($B$8:$B$5007,B3886,$A$8:$A$5007,"مصروف",$I$8:$I$5007,"&lt;&gt;مرفوض",$K$8:$K$5007,"&lt;&gt;نعم")&gt;0,"⚠ "&amp;COUNTIFS($B$8:$B$5007,B3886,$A$8:$A$5007,"مصروف",$I$8:$I$5007,"&lt;&gt;مرفوض",$K$8:$K$5007,"&lt;&gt;نعم")&amp;" مصروف غير مسوى",IF(L3886="تمت التسوية",IF(P3886=0,"✔ متوازنة وتمت التسوية","✔ تمت التسوية – متبقي "&amp;TEXT(P3886,"#,##0")),IF(P3886&gt;0,"متبقي "&amp;TEXT(P3886,"#,##0"),"✔ متوازنة"))))),IF(R3886=0,"⚠ أضف سطر عهدة أولًا",IF(OR(C3886="",N(G3886)=0),"⚠ أكمل التاريخ والقيمة",IF(S3886="","⚠ التاريخ خارج السنة المالية",IF(H3886="","⚠ اختر بند الموازنة",IF(I3886="مرفوض","✖ مرفوض من المدير",IF(I3886&lt;&gt;"موافق","⏳ بانتظار موافقة المدير",IF(K3886&lt;&gt;"نعم","⚠ غير مسوى مع الحسابات","✔ معتمد ومسوى")))))))))</f>
        <v/>
      </c>
      <c r="R3886">
        <f>N(R3885)+IF(A3886="عهدة",1,0)</f>
        <v/>
      </c>
      <c r="S3886">
        <f>IF(C3886="","",IF(AND(C3886&gt;=DATE(2026,9,1),C3886&lt;=DATE(2027,8,31)),(YEAR(C3886)-2026)*12+MONTH(C3886)-8,""))</f>
        <v/>
      </c>
      <c r="T3886">
        <f>IF(AND(A3886="مصروف",R3886&gt;0,I3886="موافق",S3886&lt;&gt;"",H3886&lt;&gt;""),N(G3886),0)</f>
        <v/>
      </c>
    </row>
    <row r="3887">
      <c r="A3887" s="19" t="n"/>
      <c r="B3887" s="20">
        <f>IF(A3887="","",IF(R3887=0,"⚠ أضف سطر عهدة أولًا","BDR-"&amp;TEXT(R3887,"000")))</f>
        <v/>
      </c>
      <c r="C3887" s="21" t="n"/>
      <c r="D3887" s="20">
        <f>IF(C3887="","",IF(S3887="","خارج السنة المالية",INDEX(القوائم!$D$2:$D$13,S3887)))</f>
        <v/>
      </c>
      <c r="E3887" s="22" t="n"/>
      <c r="F3887" s="23" t="n"/>
      <c r="G3887" s="23" t="n"/>
      <c r="H3887" s="22" t="n"/>
      <c r="I3887" s="19" t="n"/>
      <c r="J3887" s="21" t="n"/>
      <c r="K3887" s="19" t="n"/>
      <c r="L3887" s="19" t="n"/>
      <c r="M3887" s="21" t="n"/>
      <c r="N3887" s="22" t="n"/>
      <c r="O3887" s="24">
        <f>IF(A3887&lt;&gt;"عهدة","",SUMIFS($G$8:$G$5007,$B$8:$B$5007,B3887,$A$8:$A$5007,"مصروف",$I$8:$I$5007,"&lt;&gt;مرفوض"))</f>
        <v/>
      </c>
      <c r="P3887" s="25">
        <f>IF(A3887&lt;&gt;"عهدة","",N(F3887)-O3887)</f>
        <v/>
      </c>
      <c r="Q3887" s="26">
        <f>IF(A3887="","",IF(A3887="عهدة",IF(N(F3887)=0,"⚠ أدخل قيمة العهدة",IF(P3887&lt;0,"⛔ عجز / زيادة مصروفات "&amp;TEXT(-P3887,"#,##0"),IF(COUNTIFS($B$8:$B$5007,B3887,$A$8:$A$5007,"مصروف",$I$8:$I$5007,"&lt;&gt;مرفوض",$K$8:$K$5007,"&lt;&gt;نعم")&gt;0,"⚠ "&amp;COUNTIFS($B$8:$B$5007,B3887,$A$8:$A$5007,"مصروف",$I$8:$I$5007,"&lt;&gt;مرفوض",$K$8:$K$5007,"&lt;&gt;نعم")&amp;" مصروف غير مسوى",IF(L3887="تمت التسوية",IF(P3887=0,"✔ متوازنة وتمت التسوية","✔ تمت التسوية – متبقي "&amp;TEXT(P3887,"#,##0")),IF(P3887&gt;0,"متبقي "&amp;TEXT(P3887,"#,##0"),"✔ متوازنة"))))),IF(R3887=0,"⚠ أضف سطر عهدة أولًا",IF(OR(C3887="",N(G3887)=0),"⚠ أكمل التاريخ والقيمة",IF(S3887="","⚠ التاريخ خارج السنة المالية",IF(H3887="","⚠ اختر بند الموازنة",IF(I3887="مرفوض","✖ مرفوض من المدير",IF(I3887&lt;&gt;"موافق","⏳ بانتظار موافقة المدير",IF(K3887&lt;&gt;"نعم","⚠ غير مسوى مع الحسابات","✔ معتمد ومسوى")))))))))</f>
        <v/>
      </c>
      <c r="R3887">
        <f>N(R3886)+IF(A3887="عهدة",1,0)</f>
        <v/>
      </c>
      <c r="S3887">
        <f>IF(C3887="","",IF(AND(C3887&gt;=DATE(2026,9,1),C3887&lt;=DATE(2027,8,31)),(YEAR(C3887)-2026)*12+MONTH(C3887)-8,""))</f>
        <v/>
      </c>
      <c r="T3887">
        <f>IF(AND(A3887="مصروف",R3887&gt;0,I3887="موافق",S3887&lt;&gt;"",H3887&lt;&gt;""),N(G3887),0)</f>
        <v/>
      </c>
    </row>
    <row r="3888">
      <c r="A3888" s="19" t="n"/>
      <c r="B3888" s="20">
        <f>IF(A3888="","",IF(R3888=0,"⚠ أضف سطر عهدة أولًا","BDR-"&amp;TEXT(R3888,"000")))</f>
        <v/>
      </c>
      <c r="C3888" s="21" t="n"/>
      <c r="D3888" s="20">
        <f>IF(C3888="","",IF(S3888="","خارج السنة المالية",INDEX(القوائم!$D$2:$D$13,S3888)))</f>
        <v/>
      </c>
      <c r="E3888" s="22" t="n"/>
      <c r="F3888" s="23" t="n"/>
      <c r="G3888" s="23" t="n"/>
      <c r="H3888" s="22" t="n"/>
      <c r="I3888" s="19" t="n"/>
      <c r="J3888" s="21" t="n"/>
      <c r="K3888" s="19" t="n"/>
      <c r="L3888" s="19" t="n"/>
      <c r="M3888" s="21" t="n"/>
      <c r="N3888" s="22" t="n"/>
      <c r="O3888" s="24">
        <f>IF(A3888&lt;&gt;"عهدة","",SUMIFS($G$8:$G$5007,$B$8:$B$5007,B3888,$A$8:$A$5007,"مصروف",$I$8:$I$5007,"&lt;&gt;مرفوض"))</f>
        <v/>
      </c>
      <c r="P3888" s="25">
        <f>IF(A3888&lt;&gt;"عهدة","",N(F3888)-O3888)</f>
        <v/>
      </c>
      <c r="Q3888" s="26">
        <f>IF(A3888="","",IF(A3888="عهدة",IF(N(F3888)=0,"⚠ أدخل قيمة العهدة",IF(P3888&lt;0,"⛔ عجز / زيادة مصروفات "&amp;TEXT(-P3888,"#,##0"),IF(COUNTIFS($B$8:$B$5007,B3888,$A$8:$A$5007,"مصروف",$I$8:$I$5007,"&lt;&gt;مرفوض",$K$8:$K$5007,"&lt;&gt;نعم")&gt;0,"⚠ "&amp;COUNTIFS($B$8:$B$5007,B3888,$A$8:$A$5007,"مصروف",$I$8:$I$5007,"&lt;&gt;مرفوض",$K$8:$K$5007,"&lt;&gt;نعم")&amp;" مصروف غير مسوى",IF(L3888="تمت التسوية",IF(P3888=0,"✔ متوازنة وتمت التسوية","✔ تمت التسوية – متبقي "&amp;TEXT(P3888,"#,##0")),IF(P3888&gt;0,"متبقي "&amp;TEXT(P3888,"#,##0"),"✔ متوازنة"))))),IF(R3888=0,"⚠ أضف سطر عهدة أولًا",IF(OR(C3888="",N(G3888)=0),"⚠ أكمل التاريخ والقيمة",IF(S3888="","⚠ التاريخ خارج السنة المالية",IF(H3888="","⚠ اختر بند الموازنة",IF(I3888="مرفوض","✖ مرفوض من المدير",IF(I3888&lt;&gt;"موافق","⏳ بانتظار موافقة المدير",IF(K3888&lt;&gt;"نعم","⚠ غير مسوى مع الحسابات","✔ معتمد ومسوى")))))))))</f>
        <v/>
      </c>
      <c r="R3888">
        <f>N(R3887)+IF(A3888="عهدة",1,0)</f>
        <v/>
      </c>
      <c r="S3888">
        <f>IF(C3888="","",IF(AND(C3888&gt;=DATE(2026,9,1),C3888&lt;=DATE(2027,8,31)),(YEAR(C3888)-2026)*12+MONTH(C3888)-8,""))</f>
        <v/>
      </c>
      <c r="T3888">
        <f>IF(AND(A3888="مصروف",R3888&gt;0,I3888="موافق",S3888&lt;&gt;"",H3888&lt;&gt;""),N(G3888),0)</f>
        <v/>
      </c>
    </row>
    <row r="3889">
      <c r="A3889" s="19" t="n"/>
      <c r="B3889" s="20">
        <f>IF(A3889="","",IF(R3889=0,"⚠ أضف سطر عهدة أولًا","BDR-"&amp;TEXT(R3889,"000")))</f>
        <v/>
      </c>
      <c r="C3889" s="21" t="n"/>
      <c r="D3889" s="20">
        <f>IF(C3889="","",IF(S3889="","خارج السنة المالية",INDEX(القوائم!$D$2:$D$13,S3889)))</f>
        <v/>
      </c>
      <c r="E3889" s="22" t="n"/>
      <c r="F3889" s="23" t="n"/>
      <c r="G3889" s="23" t="n"/>
      <c r="H3889" s="22" t="n"/>
      <c r="I3889" s="19" t="n"/>
      <c r="J3889" s="21" t="n"/>
      <c r="K3889" s="19" t="n"/>
      <c r="L3889" s="19" t="n"/>
      <c r="M3889" s="21" t="n"/>
      <c r="N3889" s="22" t="n"/>
      <c r="O3889" s="24">
        <f>IF(A3889&lt;&gt;"عهدة","",SUMIFS($G$8:$G$5007,$B$8:$B$5007,B3889,$A$8:$A$5007,"مصروف",$I$8:$I$5007,"&lt;&gt;مرفوض"))</f>
        <v/>
      </c>
      <c r="P3889" s="25">
        <f>IF(A3889&lt;&gt;"عهدة","",N(F3889)-O3889)</f>
        <v/>
      </c>
      <c r="Q3889" s="26">
        <f>IF(A3889="","",IF(A3889="عهدة",IF(N(F3889)=0,"⚠ أدخل قيمة العهدة",IF(P3889&lt;0,"⛔ عجز / زيادة مصروفات "&amp;TEXT(-P3889,"#,##0"),IF(COUNTIFS($B$8:$B$5007,B3889,$A$8:$A$5007,"مصروف",$I$8:$I$5007,"&lt;&gt;مرفوض",$K$8:$K$5007,"&lt;&gt;نعم")&gt;0,"⚠ "&amp;COUNTIFS($B$8:$B$5007,B3889,$A$8:$A$5007,"مصروف",$I$8:$I$5007,"&lt;&gt;مرفوض",$K$8:$K$5007,"&lt;&gt;نعم")&amp;" مصروف غير مسوى",IF(L3889="تمت التسوية",IF(P3889=0,"✔ متوازنة وتمت التسوية","✔ تمت التسوية – متبقي "&amp;TEXT(P3889,"#,##0")),IF(P3889&gt;0,"متبقي "&amp;TEXT(P3889,"#,##0"),"✔ متوازنة"))))),IF(R3889=0,"⚠ أضف سطر عهدة أولًا",IF(OR(C3889="",N(G3889)=0),"⚠ أكمل التاريخ والقيمة",IF(S3889="","⚠ التاريخ خارج السنة المالية",IF(H3889="","⚠ اختر بند الموازنة",IF(I3889="مرفوض","✖ مرفوض من المدير",IF(I3889&lt;&gt;"موافق","⏳ بانتظار موافقة المدير",IF(K3889&lt;&gt;"نعم","⚠ غير مسوى مع الحسابات","✔ معتمد ومسوى")))))))))</f>
        <v/>
      </c>
      <c r="R3889">
        <f>N(R3888)+IF(A3889="عهدة",1,0)</f>
        <v/>
      </c>
      <c r="S3889">
        <f>IF(C3889="","",IF(AND(C3889&gt;=DATE(2026,9,1),C3889&lt;=DATE(2027,8,31)),(YEAR(C3889)-2026)*12+MONTH(C3889)-8,""))</f>
        <v/>
      </c>
      <c r="T3889">
        <f>IF(AND(A3889="مصروف",R3889&gt;0,I3889="موافق",S3889&lt;&gt;"",H3889&lt;&gt;""),N(G3889),0)</f>
        <v/>
      </c>
    </row>
    <row r="3890">
      <c r="A3890" s="19" t="n"/>
      <c r="B3890" s="20">
        <f>IF(A3890="","",IF(R3890=0,"⚠ أضف سطر عهدة أولًا","BDR-"&amp;TEXT(R3890,"000")))</f>
        <v/>
      </c>
      <c r="C3890" s="21" t="n"/>
      <c r="D3890" s="20">
        <f>IF(C3890="","",IF(S3890="","خارج السنة المالية",INDEX(القوائم!$D$2:$D$13,S3890)))</f>
        <v/>
      </c>
      <c r="E3890" s="22" t="n"/>
      <c r="F3890" s="23" t="n"/>
      <c r="G3890" s="23" t="n"/>
      <c r="H3890" s="22" t="n"/>
      <c r="I3890" s="19" t="n"/>
      <c r="J3890" s="21" t="n"/>
      <c r="K3890" s="19" t="n"/>
      <c r="L3890" s="19" t="n"/>
      <c r="M3890" s="21" t="n"/>
      <c r="N3890" s="22" t="n"/>
      <c r="O3890" s="24">
        <f>IF(A3890&lt;&gt;"عهدة","",SUMIFS($G$8:$G$5007,$B$8:$B$5007,B3890,$A$8:$A$5007,"مصروف",$I$8:$I$5007,"&lt;&gt;مرفوض"))</f>
        <v/>
      </c>
      <c r="P3890" s="25">
        <f>IF(A3890&lt;&gt;"عهدة","",N(F3890)-O3890)</f>
        <v/>
      </c>
      <c r="Q3890" s="26">
        <f>IF(A3890="","",IF(A3890="عهدة",IF(N(F3890)=0,"⚠ أدخل قيمة العهدة",IF(P3890&lt;0,"⛔ عجز / زيادة مصروفات "&amp;TEXT(-P3890,"#,##0"),IF(COUNTIFS($B$8:$B$5007,B3890,$A$8:$A$5007,"مصروف",$I$8:$I$5007,"&lt;&gt;مرفوض",$K$8:$K$5007,"&lt;&gt;نعم")&gt;0,"⚠ "&amp;COUNTIFS($B$8:$B$5007,B3890,$A$8:$A$5007,"مصروف",$I$8:$I$5007,"&lt;&gt;مرفوض",$K$8:$K$5007,"&lt;&gt;نعم")&amp;" مصروف غير مسوى",IF(L3890="تمت التسوية",IF(P3890=0,"✔ متوازنة وتمت التسوية","✔ تمت التسوية – متبقي "&amp;TEXT(P3890,"#,##0")),IF(P3890&gt;0,"متبقي "&amp;TEXT(P3890,"#,##0"),"✔ متوازنة"))))),IF(R3890=0,"⚠ أضف سطر عهدة أولًا",IF(OR(C3890="",N(G3890)=0),"⚠ أكمل التاريخ والقيمة",IF(S3890="","⚠ التاريخ خارج السنة المالية",IF(H3890="","⚠ اختر بند الموازنة",IF(I3890="مرفوض","✖ مرفوض من المدير",IF(I3890&lt;&gt;"موافق","⏳ بانتظار موافقة المدير",IF(K3890&lt;&gt;"نعم","⚠ غير مسوى مع الحسابات","✔ معتمد ومسوى")))))))))</f>
        <v/>
      </c>
      <c r="R3890">
        <f>N(R3889)+IF(A3890="عهدة",1,0)</f>
        <v/>
      </c>
      <c r="S3890">
        <f>IF(C3890="","",IF(AND(C3890&gt;=DATE(2026,9,1),C3890&lt;=DATE(2027,8,31)),(YEAR(C3890)-2026)*12+MONTH(C3890)-8,""))</f>
        <v/>
      </c>
      <c r="T3890">
        <f>IF(AND(A3890="مصروف",R3890&gt;0,I3890="موافق",S3890&lt;&gt;"",H3890&lt;&gt;""),N(G3890),0)</f>
        <v/>
      </c>
    </row>
    <row r="3891">
      <c r="A3891" s="19" t="n"/>
      <c r="B3891" s="20">
        <f>IF(A3891="","",IF(R3891=0,"⚠ أضف سطر عهدة أولًا","BDR-"&amp;TEXT(R3891,"000")))</f>
        <v/>
      </c>
      <c r="C3891" s="21" t="n"/>
      <c r="D3891" s="20">
        <f>IF(C3891="","",IF(S3891="","خارج السنة المالية",INDEX(القوائم!$D$2:$D$13,S3891)))</f>
        <v/>
      </c>
      <c r="E3891" s="22" t="n"/>
      <c r="F3891" s="23" t="n"/>
      <c r="G3891" s="23" t="n"/>
      <c r="H3891" s="22" t="n"/>
      <c r="I3891" s="19" t="n"/>
      <c r="J3891" s="21" t="n"/>
      <c r="K3891" s="19" t="n"/>
      <c r="L3891" s="19" t="n"/>
      <c r="M3891" s="21" t="n"/>
      <c r="N3891" s="22" t="n"/>
      <c r="O3891" s="24">
        <f>IF(A3891&lt;&gt;"عهدة","",SUMIFS($G$8:$G$5007,$B$8:$B$5007,B3891,$A$8:$A$5007,"مصروف",$I$8:$I$5007,"&lt;&gt;مرفوض"))</f>
        <v/>
      </c>
      <c r="P3891" s="25">
        <f>IF(A3891&lt;&gt;"عهدة","",N(F3891)-O3891)</f>
        <v/>
      </c>
      <c r="Q3891" s="26">
        <f>IF(A3891="","",IF(A3891="عهدة",IF(N(F3891)=0,"⚠ أدخل قيمة العهدة",IF(P3891&lt;0,"⛔ عجز / زيادة مصروفات "&amp;TEXT(-P3891,"#,##0"),IF(COUNTIFS($B$8:$B$5007,B3891,$A$8:$A$5007,"مصروف",$I$8:$I$5007,"&lt;&gt;مرفوض",$K$8:$K$5007,"&lt;&gt;نعم")&gt;0,"⚠ "&amp;COUNTIFS($B$8:$B$5007,B3891,$A$8:$A$5007,"مصروف",$I$8:$I$5007,"&lt;&gt;مرفوض",$K$8:$K$5007,"&lt;&gt;نعم")&amp;" مصروف غير مسوى",IF(L3891="تمت التسوية",IF(P3891=0,"✔ متوازنة وتمت التسوية","✔ تمت التسوية – متبقي "&amp;TEXT(P3891,"#,##0")),IF(P3891&gt;0,"متبقي "&amp;TEXT(P3891,"#,##0"),"✔ متوازنة"))))),IF(R3891=0,"⚠ أضف سطر عهدة أولًا",IF(OR(C3891="",N(G3891)=0),"⚠ أكمل التاريخ والقيمة",IF(S3891="","⚠ التاريخ خارج السنة المالية",IF(H3891="","⚠ اختر بند الموازنة",IF(I3891="مرفوض","✖ مرفوض من المدير",IF(I3891&lt;&gt;"موافق","⏳ بانتظار موافقة المدير",IF(K3891&lt;&gt;"نعم","⚠ غير مسوى مع الحسابات","✔ معتمد ومسوى")))))))))</f>
        <v/>
      </c>
      <c r="R3891">
        <f>N(R3890)+IF(A3891="عهدة",1,0)</f>
        <v/>
      </c>
      <c r="S3891">
        <f>IF(C3891="","",IF(AND(C3891&gt;=DATE(2026,9,1),C3891&lt;=DATE(2027,8,31)),(YEAR(C3891)-2026)*12+MONTH(C3891)-8,""))</f>
        <v/>
      </c>
      <c r="T3891">
        <f>IF(AND(A3891="مصروف",R3891&gt;0,I3891="موافق",S3891&lt;&gt;"",H3891&lt;&gt;""),N(G3891),0)</f>
        <v/>
      </c>
    </row>
    <row r="3892">
      <c r="A3892" s="19" t="n"/>
      <c r="B3892" s="20">
        <f>IF(A3892="","",IF(R3892=0,"⚠ أضف سطر عهدة أولًا","BDR-"&amp;TEXT(R3892,"000")))</f>
        <v/>
      </c>
      <c r="C3892" s="21" t="n"/>
      <c r="D3892" s="20">
        <f>IF(C3892="","",IF(S3892="","خارج السنة المالية",INDEX(القوائم!$D$2:$D$13,S3892)))</f>
        <v/>
      </c>
      <c r="E3892" s="22" t="n"/>
      <c r="F3892" s="23" t="n"/>
      <c r="G3892" s="23" t="n"/>
      <c r="H3892" s="22" t="n"/>
      <c r="I3892" s="19" t="n"/>
      <c r="J3892" s="21" t="n"/>
      <c r="K3892" s="19" t="n"/>
      <c r="L3892" s="19" t="n"/>
      <c r="M3892" s="21" t="n"/>
      <c r="N3892" s="22" t="n"/>
      <c r="O3892" s="24">
        <f>IF(A3892&lt;&gt;"عهدة","",SUMIFS($G$8:$G$5007,$B$8:$B$5007,B3892,$A$8:$A$5007,"مصروف",$I$8:$I$5007,"&lt;&gt;مرفوض"))</f>
        <v/>
      </c>
      <c r="P3892" s="25">
        <f>IF(A3892&lt;&gt;"عهدة","",N(F3892)-O3892)</f>
        <v/>
      </c>
      <c r="Q3892" s="26">
        <f>IF(A3892="","",IF(A3892="عهدة",IF(N(F3892)=0,"⚠ أدخل قيمة العهدة",IF(P3892&lt;0,"⛔ عجز / زيادة مصروفات "&amp;TEXT(-P3892,"#,##0"),IF(COUNTIFS($B$8:$B$5007,B3892,$A$8:$A$5007,"مصروف",$I$8:$I$5007,"&lt;&gt;مرفوض",$K$8:$K$5007,"&lt;&gt;نعم")&gt;0,"⚠ "&amp;COUNTIFS($B$8:$B$5007,B3892,$A$8:$A$5007,"مصروف",$I$8:$I$5007,"&lt;&gt;مرفوض",$K$8:$K$5007,"&lt;&gt;نعم")&amp;" مصروف غير مسوى",IF(L3892="تمت التسوية",IF(P3892=0,"✔ متوازنة وتمت التسوية","✔ تمت التسوية – متبقي "&amp;TEXT(P3892,"#,##0")),IF(P3892&gt;0,"متبقي "&amp;TEXT(P3892,"#,##0"),"✔ متوازنة"))))),IF(R3892=0,"⚠ أضف سطر عهدة أولًا",IF(OR(C3892="",N(G3892)=0),"⚠ أكمل التاريخ والقيمة",IF(S3892="","⚠ التاريخ خارج السنة المالية",IF(H3892="","⚠ اختر بند الموازنة",IF(I3892="مرفوض","✖ مرفوض من المدير",IF(I3892&lt;&gt;"موافق","⏳ بانتظار موافقة المدير",IF(K3892&lt;&gt;"نعم","⚠ غير مسوى مع الحسابات","✔ معتمد ومسوى")))))))))</f>
        <v/>
      </c>
      <c r="R3892">
        <f>N(R3891)+IF(A3892="عهدة",1,0)</f>
        <v/>
      </c>
      <c r="S3892">
        <f>IF(C3892="","",IF(AND(C3892&gt;=DATE(2026,9,1),C3892&lt;=DATE(2027,8,31)),(YEAR(C3892)-2026)*12+MONTH(C3892)-8,""))</f>
        <v/>
      </c>
      <c r="T3892">
        <f>IF(AND(A3892="مصروف",R3892&gt;0,I3892="موافق",S3892&lt;&gt;"",H3892&lt;&gt;""),N(G3892),0)</f>
        <v/>
      </c>
    </row>
    <row r="3893">
      <c r="A3893" s="19" t="n"/>
      <c r="B3893" s="20">
        <f>IF(A3893="","",IF(R3893=0,"⚠ أضف سطر عهدة أولًا","BDR-"&amp;TEXT(R3893,"000")))</f>
        <v/>
      </c>
      <c r="C3893" s="21" t="n"/>
      <c r="D3893" s="20">
        <f>IF(C3893="","",IF(S3893="","خارج السنة المالية",INDEX(القوائم!$D$2:$D$13,S3893)))</f>
        <v/>
      </c>
      <c r="E3893" s="22" t="n"/>
      <c r="F3893" s="23" t="n"/>
      <c r="G3893" s="23" t="n"/>
      <c r="H3893" s="22" t="n"/>
      <c r="I3893" s="19" t="n"/>
      <c r="J3893" s="21" t="n"/>
      <c r="K3893" s="19" t="n"/>
      <c r="L3893" s="19" t="n"/>
      <c r="M3893" s="21" t="n"/>
      <c r="N3893" s="22" t="n"/>
      <c r="O3893" s="24">
        <f>IF(A3893&lt;&gt;"عهدة","",SUMIFS($G$8:$G$5007,$B$8:$B$5007,B3893,$A$8:$A$5007,"مصروف",$I$8:$I$5007,"&lt;&gt;مرفوض"))</f>
        <v/>
      </c>
      <c r="P3893" s="25">
        <f>IF(A3893&lt;&gt;"عهدة","",N(F3893)-O3893)</f>
        <v/>
      </c>
      <c r="Q3893" s="26">
        <f>IF(A3893="","",IF(A3893="عهدة",IF(N(F3893)=0,"⚠ أدخل قيمة العهدة",IF(P3893&lt;0,"⛔ عجز / زيادة مصروفات "&amp;TEXT(-P3893,"#,##0"),IF(COUNTIFS($B$8:$B$5007,B3893,$A$8:$A$5007,"مصروف",$I$8:$I$5007,"&lt;&gt;مرفوض",$K$8:$K$5007,"&lt;&gt;نعم")&gt;0,"⚠ "&amp;COUNTIFS($B$8:$B$5007,B3893,$A$8:$A$5007,"مصروف",$I$8:$I$5007,"&lt;&gt;مرفوض",$K$8:$K$5007,"&lt;&gt;نعم")&amp;" مصروف غير مسوى",IF(L3893="تمت التسوية",IF(P3893=0,"✔ متوازنة وتمت التسوية","✔ تمت التسوية – متبقي "&amp;TEXT(P3893,"#,##0")),IF(P3893&gt;0,"متبقي "&amp;TEXT(P3893,"#,##0"),"✔ متوازنة"))))),IF(R3893=0,"⚠ أضف سطر عهدة أولًا",IF(OR(C3893="",N(G3893)=0),"⚠ أكمل التاريخ والقيمة",IF(S3893="","⚠ التاريخ خارج السنة المالية",IF(H3893="","⚠ اختر بند الموازنة",IF(I3893="مرفوض","✖ مرفوض من المدير",IF(I3893&lt;&gt;"موافق","⏳ بانتظار موافقة المدير",IF(K3893&lt;&gt;"نعم","⚠ غير مسوى مع الحسابات","✔ معتمد ومسوى")))))))))</f>
        <v/>
      </c>
      <c r="R3893">
        <f>N(R3892)+IF(A3893="عهدة",1,0)</f>
        <v/>
      </c>
      <c r="S3893">
        <f>IF(C3893="","",IF(AND(C3893&gt;=DATE(2026,9,1),C3893&lt;=DATE(2027,8,31)),(YEAR(C3893)-2026)*12+MONTH(C3893)-8,""))</f>
        <v/>
      </c>
      <c r="T3893">
        <f>IF(AND(A3893="مصروف",R3893&gt;0,I3893="موافق",S3893&lt;&gt;"",H3893&lt;&gt;""),N(G3893),0)</f>
        <v/>
      </c>
    </row>
    <row r="3894">
      <c r="A3894" s="19" t="n"/>
      <c r="B3894" s="20">
        <f>IF(A3894="","",IF(R3894=0,"⚠ أضف سطر عهدة أولًا","BDR-"&amp;TEXT(R3894,"000")))</f>
        <v/>
      </c>
      <c r="C3894" s="21" t="n"/>
      <c r="D3894" s="20">
        <f>IF(C3894="","",IF(S3894="","خارج السنة المالية",INDEX(القوائم!$D$2:$D$13,S3894)))</f>
        <v/>
      </c>
      <c r="E3894" s="22" t="n"/>
      <c r="F3894" s="23" t="n"/>
      <c r="G3894" s="23" t="n"/>
      <c r="H3894" s="22" t="n"/>
      <c r="I3894" s="19" t="n"/>
      <c r="J3894" s="21" t="n"/>
      <c r="K3894" s="19" t="n"/>
      <c r="L3894" s="19" t="n"/>
      <c r="M3894" s="21" t="n"/>
      <c r="N3894" s="22" t="n"/>
      <c r="O3894" s="24">
        <f>IF(A3894&lt;&gt;"عهدة","",SUMIFS($G$8:$G$5007,$B$8:$B$5007,B3894,$A$8:$A$5007,"مصروف",$I$8:$I$5007,"&lt;&gt;مرفوض"))</f>
        <v/>
      </c>
      <c r="P3894" s="25">
        <f>IF(A3894&lt;&gt;"عهدة","",N(F3894)-O3894)</f>
        <v/>
      </c>
      <c r="Q3894" s="26">
        <f>IF(A3894="","",IF(A3894="عهدة",IF(N(F3894)=0,"⚠ أدخل قيمة العهدة",IF(P3894&lt;0,"⛔ عجز / زيادة مصروفات "&amp;TEXT(-P3894,"#,##0"),IF(COUNTIFS($B$8:$B$5007,B3894,$A$8:$A$5007,"مصروف",$I$8:$I$5007,"&lt;&gt;مرفوض",$K$8:$K$5007,"&lt;&gt;نعم")&gt;0,"⚠ "&amp;COUNTIFS($B$8:$B$5007,B3894,$A$8:$A$5007,"مصروف",$I$8:$I$5007,"&lt;&gt;مرفوض",$K$8:$K$5007,"&lt;&gt;نعم")&amp;" مصروف غير مسوى",IF(L3894="تمت التسوية",IF(P3894=0,"✔ متوازنة وتمت التسوية","✔ تمت التسوية – متبقي "&amp;TEXT(P3894,"#,##0")),IF(P3894&gt;0,"متبقي "&amp;TEXT(P3894,"#,##0"),"✔ متوازنة"))))),IF(R3894=0,"⚠ أضف سطر عهدة أولًا",IF(OR(C3894="",N(G3894)=0),"⚠ أكمل التاريخ والقيمة",IF(S3894="","⚠ التاريخ خارج السنة المالية",IF(H3894="","⚠ اختر بند الموازنة",IF(I3894="مرفوض","✖ مرفوض من المدير",IF(I3894&lt;&gt;"موافق","⏳ بانتظار موافقة المدير",IF(K3894&lt;&gt;"نعم","⚠ غير مسوى مع الحسابات","✔ معتمد ومسوى")))))))))</f>
        <v/>
      </c>
      <c r="R3894">
        <f>N(R3893)+IF(A3894="عهدة",1,0)</f>
        <v/>
      </c>
      <c r="S3894">
        <f>IF(C3894="","",IF(AND(C3894&gt;=DATE(2026,9,1),C3894&lt;=DATE(2027,8,31)),(YEAR(C3894)-2026)*12+MONTH(C3894)-8,""))</f>
        <v/>
      </c>
      <c r="T3894">
        <f>IF(AND(A3894="مصروف",R3894&gt;0,I3894="موافق",S3894&lt;&gt;"",H3894&lt;&gt;""),N(G3894),0)</f>
        <v/>
      </c>
    </row>
    <row r="3895">
      <c r="A3895" s="19" t="n"/>
      <c r="B3895" s="20">
        <f>IF(A3895="","",IF(R3895=0,"⚠ أضف سطر عهدة أولًا","BDR-"&amp;TEXT(R3895,"000")))</f>
        <v/>
      </c>
      <c r="C3895" s="21" t="n"/>
      <c r="D3895" s="20">
        <f>IF(C3895="","",IF(S3895="","خارج السنة المالية",INDEX(القوائم!$D$2:$D$13,S3895)))</f>
        <v/>
      </c>
      <c r="E3895" s="22" t="n"/>
      <c r="F3895" s="23" t="n"/>
      <c r="G3895" s="23" t="n"/>
      <c r="H3895" s="22" t="n"/>
      <c r="I3895" s="19" t="n"/>
      <c r="J3895" s="21" t="n"/>
      <c r="K3895" s="19" t="n"/>
      <c r="L3895" s="19" t="n"/>
      <c r="M3895" s="21" t="n"/>
      <c r="N3895" s="22" t="n"/>
      <c r="O3895" s="24">
        <f>IF(A3895&lt;&gt;"عهدة","",SUMIFS($G$8:$G$5007,$B$8:$B$5007,B3895,$A$8:$A$5007,"مصروف",$I$8:$I$5007,"&lt;&gt;مرفوض"))</f>
        <v/>
      </c>
      <c r="P3895" s="25">
        <f>IF(A3895&lt;&gt;"عهدة","",N(F3895)-O3895)</f>
        <v/>
      </c>
      <c r="Q3895" s="26">
        <f>IF(A3895="","",IF(A3895="عهدة",IF(N(F3895)=0,"⚠ أدخل قيمة العهدة",IF(P3895&lt;0,"⛔ عجز / زيادة مصروفات "&amp;TEXT(-P3895,"#,##0"),IF(COUNTIFS($B$8:$B$5007,B3895,$A$8:$A$5007,"مصروف",$I$8:$I$5007,"&lt;&gt;مرفوض",$K$8:$K$5007,"&lt;&gt;نعم")&gt;0,"⚠ "&amp;COUNTIFS($B$8:$B$5007,B3895,$A$8:$A$5007,"مصروف",$I$8:$I$5007,"&lt;&gt;مرفوض",$K$8:$K$5007,"&lt;&gt;نعم")&amp;" مصروف غير مسوى",IF(L3895="تمت التسوية",IF(P3895=0,"✔ متوازنة وتمت التسوية","✔ تمت التسوية – متبقي "&amp;TEXT(P3895,"#,##0")),IF(P3895&gt;0,"متبقي "&amp;TEXT(P3895,"#,##0"),"✔ متوازنة"))))),IF(R3895=0,"⚠ أضف سطر عهدة أولًا",IF(OR(C3895="",N(G3895)=0),"⚠ أكمل التاريخ والقيمة",IF(S3895="","⚠ التاريخ خارج السنة المالية",IF(H3895="","⚠ اختر بند الموازنة",IF(I3895="مرفوض","✖ مرفوض من المدير",IF(I3895&lt;&gt;"موافق","⏳ بانتظار موافقة المدير",IF(K3895&lt;&gt;"نعم","⚠ غير مسوى مع الحسابات","✔ معتمد ومسوى")))))))))</f>
        <v/>
      </c>
      <c r="R3895">
        <f>N(R3894)+IF(A3895="عهدة",1,0)</f>
        <v/>
      </c>
      <c r="S3895">
        <f>IF(C3895="","",IF(AND(C3895&gt;=DATE(2026,9,1),C3895&lt;=DATE(2027,8,31)),(YEAR(C3895)-2026)*12+MONTH(C3895)-8,""))</f>
        <v/>
      </c>
      <c r="T3895">
        <f>IF(AND(A3895="مصروف",R3895&gt;0,I3895="موافق",S3895&lt;&gt;"",H3895&lt;&gt;""),N(G3895),0)</f>
        <v/>
      </c>
    </row>
    <row r="3896">
      <c r="A3896" s="19" t="n"/>
      <c r="B3896" s="20">
        <f>IF(A3896="","",IF(R3896=0,"⚠ أضف سطر عهدة أولًا","BDR-"&amp;TEXT(R3896,"000")))</f>
        <v/>
      </c>
      <c r="C3896" s="21" t="n"/>
      <c r="D3896" s="20">
        <f>IF(C3896="","",IF(S3896="","خارج السنة المالية",INDEX(القوائم!$D$2:$D$13,S3896)))</f>
        <v/>
      </c>
      <c r="E3896" s="22" t="n"/>
      <c r="F3896" s="23" t="n"/>
      <c r="G3896" s="23" t="n"/>
      <c r="H3896" s="22" t="n"/>
      <c r="I3896" s="19" t="n"/>
      <c r="J3896" s="21" t="n"/>
      <c r="K3896" s="19" t="n"/>
      <c r="L3896" s="19" t="n"/>
      <c r="M3896" s="21" t="n"/>
      <c r="N3896" s="22" t="n"/>
      <c r="O3896" s="24">
        <f>IF(A3896&lt;&gt;"عهدة","",SUMIFS($G$8:$G$5007,$B$8:$B$5007,B3896,$A$8:$A$5007,"مصروف",$I$8:$I$5007,"&lt;&gt;مرفوض"))</f>
        <v/>
      </c>
      <c r="P3896" s="25">
        <f>IF(A3896&lt;&gt;"عهدة","",N(F3896)-O3896)</f>
        <v/>
      </c>
      <c r="Q3896" s="26">
        <f>IF(A3896="","",IF(A3896="عهدة",IF(N(F3896)=0,"⚠ أدخل قيمة العهدة",IF(P3896&lt;0,"⛔ عجز / زيادة مصروفات "&amp;TEXT(-P3896,"#,##0"),IF(COUNTIFS($B$8:$B$5007,B3896,$A$8:$A$5007,"مصروف",$I$8:$I$5007,"&lt;&gt;مرفوض",$K$8:$K$5007,"&lt;&gt;نعم")&gt;0,"⚠ "&amp;COUNTIFS($B$8:$B$5007,B3896,$A$8:$A$5007,"مصروف",$I$8:$I$5007,"&lt;&gt;مرفوض",$K$8:$K$5007,"&lt;&gt;نعم")&amp;" مصروف غير مسوى",IF(L3896="تمت التسوية",IF(P3896=0,"✔ متوازنة وتمت التسوية","✔ تمت التسوية – متبقي "&amp;TEXT(P3896,"#,##0")),IF(P3896&gt;0,"متبقي "&amp;TEXT(P3896,"#,##0"),"✔ متوازنة"))))),IF(R3896=0,"⚠ أضف سطر عهدة أولًا",IF(OR(C3896="",N(G3896)=0),"⚠ أكمل التاريخ والقيمة",IF(S3896="","⚠ التاريخ خارج السنة المالية",IF(H3896="","⚠ اختر بند الموازنة",IF(I3896="مرفوض","✖ مرفوض من المدير",IF(I3896&lt;&gt;"موافق","⏳ بانتظار موافقة المدير",IF(K3896&lt;&gt;"نعم","⚠ غير مسوى مع الحسابات","✔ معتمد ومسوى")))))))))</f>
        <v/>
      </c>
      <c r="R3896">
        <f>N(R3895)+IF(A3896="عهدة",1,0)</f>
        <v/>
      </c>
      <c r="S3896">
        <f>IF(C3896="","",IF(AND(C3896&gt;=DATE(2026,9,1),C3896&lt;=DATE(2027,8,31)),(YEAR(C3896)-2026)*12+MONTH(C3896)-8,""))</f>
        <v/>
      </c>
      <c r="T3896">
        <f>IF(AND(A3896="مصروف",R3896&gt;0,I3896="موافق",S3896&lt;&gt;"",H3896&lt;&gt;""),N(G3896),0)</f>
        <v/>
      </c>
    </row>
    <row r="3897">
      <c r="A3897" s="19" t="n"/>
      <c r="B3897" s="20">
        <f>IF(A3897="","",IF(R3897=0,"⚠ أضف سطر عهدة أولًا","BDR-"&amp;TEXT(R3897,"000")))</f>
        <v/>
      </c>
      <c r="C3897" s="21" t="n"/>
      <c r="D3897" s="20">
        <f>IF(C3897="","",IF(S3897="","خارج السنة المالية",INDEX(القوائم!$D$2:$D$13,S3897)))</f>
        <v/>
      </c>
      <c r="E3897" s="22" t="n"/>
      <c r="F3897" s="23" t="n"/>
      <c r="G3897" s="23" t="n"/>
      <c r="H3897" s="22" t="n"/>
      <c r="I3897" s="19" t="n"/>
      <c r="J3897" s="21" t="n"/>
      <c r="K3897" s="19" t="n"/>
      <c r="L3897" s="19" t="n"/>
      <c r="M3897" s="21" t="n"/>
      <c r="N3897" s="22" t="n"/>
      <c r="O3897" s="24">
        <f>IF(A3897&lt;&gt;"عهدة","",SUMIFS($G$8:$G$5007,$B$8:$B$5007,B3897,$A$8:$A$5007,"مصروف",$I$8:$I$5007,"&lt;&gt;مرفوض"))</f>
        <v/>
      </c>
      <c r="P3897" s="25">
        <f>IF(A3897&lt;&gt;"عهدة","",N(F3897)-O3897)</f>
        <v/>
      </c>
      <c r="Q3897" s="26">
        <f>IF(A3897="","",IF(A3897="عهدة",IF(N(F3897)=0,"⚠ أدخل قيمة العهدة",IF(P3897&lt;0,"⛔ عجز / زيادة مصروفات "&amp;TEXT(-P3897,"#,##0"),IF(COUNTIFS($B$8:$B$5007,B3897,$A$8:$A$5007,"مصروف",$I$8:$I$5007,"&lt;&gt;مرفوض",$K$8:$K$5007,"&lt;&gt;نعم")&gt;0,"⚠ "&amp;COUNTIFS($B$8:$B$5007,B3897,$A$8:$A$5007,"مصروف",$I$8:$I$5007,"&lt;&gt;مرفوض",$K$8:$K$5007,"&lt;&gt;نعم")&amp;" مصروف غير مسوى",IF(L3897="تمت التسوية",IF(P3897=0,"✔ متوازنة وتمت التسوية","✔ تمت التسوية – متبقي "&amp;TEXT(P3897,"#,##0")),IF(P3897&gt;0,"متبقي "&amp;TEXT(P3897,"#,##0"),"✔ متوازنة"))))),IF(R3897=0,"⚠ أضف سطر عهدة أولًا",IF(OR(C3897="",N(G3897)=0),"⚠ أكمل التاريخ والقيمة",IF(S3897="","⚠ التاريخ خارج السنة المالية",IF(H3897="","⚠ اختر بند الموازنة",IF(I3897="مرفوض","✖ مرفوض من المدير",IF(I3897&lt;&gt;"موافق","⏳ بانتظار موافقة المدير",IF(K3897&lt;&gt;"نعم","⚠ غير مسوى مع الحسابات","✔ معتمد ومسوى")))))))))</f>
        <v/>
      </c>
      <c r="R3897">
        <f>N(R3896)+IF(A3897="عهدة",1,0)</f>
        <v/>
      </c>
      <c r="S3897">
        <f>IF(C3897="","",IF(AND(C3897&gt;=DATE(2026,9,1),C3897&lt;=DATE(2027,8,31)),(YEAR(C3897)-2026)*12+MONTH(C3897)-8,""))</f>
        <v/>
      </c>
      <c r="T3897">
        <f>IF(AND(A3897="مصروف",R3897&gt;0,I3897="موافق",S3897&lt;&gt;"",H3897&lt;&gt;""),N(G3897),0)</f>
        <v/>
      </c>
    </row>
    <row r="3898">
      <c r="A3898" s="19" t="n"/>
      <c r="B3898" s="20">
        <f>IF(A3898="","",IF(R3898=0,"⚠ أضف سطر عهدة أولًا","BDR-"&amp;TEXT(R3898,"000")))</f>
        <v/>
      </c>
      <c r="C3898" s="21" t="n"/>
      <c r="D3898" s="20">
        <f>IF(C3898="","",IF(S3898="","خارج السنة المالية",INDEX(القوائم!$D$2:$D$13,S3898)))</f>
        <v/>
      </c>
      <c r="E3898" s="22" t="n"/>
      <c r="F3898" s="23" t="n"/>
      <c r="G3898" s="23" t="n"/>
      <c r="H3898" s="22" t="n"/>
      <c r="I3898" s="19" t="n"/>
      <c r="J3898" s="21" t="n"/>
      <c r="K3898" s="19" t="n"/>
      <c r="L3898" s="19" t="n"/>
      <c r="M3898" s="21" t="n"/>
      <c r="N3898" s="22" t="n"/>
      <c r="O3898" s="24">
        <f>IF(A3898&lt;&gt;"عهدة","",SUMIFS($G$8:$G$5007,$B$8:$B$5007,B3898,$A$8:$A$5007,"مصروف",$I$8:$I$5007,"&lt;&gt;مرفوض"))</f>
        <v/>
      </c>
      <c r="P3898" s="25">
        <f>IF(A3898&lt;&gt;"عهدة","",N(F3898)-O3898)</f>
        <v/>
      </c>
      <c r="Q3898" s="26">
        <f>IF(A3898="","",IF(A3898="عهدة",IF(N(F3898)=0,"⚠ أدخل قيمة العهدة",IF(P3898&lt;0,"⛔ عجز / زيادة مصروفات "&amp;TEXT(-P3898,"#,##0"),IF(COUNTIFS($B$8:$B$5007,B3898,$A$8:$A$5007,"مصروف",$I$8:$I$5007,"&lt;&gt;مرفوض",$K$8:$K$5007,"&lt;&gt;نعم")&gt;0,"⚠ "&amp;COUNTIFS($B$8:$B$5007,B3898,$A$8:$A$5007,"مصروف",$I$8:$I$5007,"&lt;&gt;مرفوض",$K$8:$K$5007,"&lt;&gt;نعم")&amp;" مصروف غير مسوى",IF(L3898="تمت التسوية",IF(P3898=0,"✔ متوازنة وتمت التسوية","✔ تمت التسوية – متبقي "&amp;TEXT(P3898,"#,##0")),IF(P3898&gt;0,"متبقي "&amp;TEXT(P3898,"#,##0"),"✔ متوازنة"))))),IF(R3898=0,"⚠ أضف سطر عهدة أولًا",IF(OR(C3898="",N(G3898)=0),"⚠ أكمل التاريخ والقيمة",IF(S3898="","⚠ التاريخ خارج السنة المالية",IF(H3898="","⚠ اختر بند الموازنة",IF(I3898="مرفوض","✖ مرفوض من المدير",IF(I3898&lt;&gt;"موافق","⏳ بانتظار موافقة المدير",IF(K3898&lt;&gt;"نعم","⚠ غير مسوى مع الحسابات","✔ معتمد ومسوى")))))))))</f>
        <v/>
      </c>
      <c r="R3898">
        <f>N(R3897)+IF(A3898="عهدة",1,0)</f>
        <v/>
      </c>
      <c r="S3898">
        <f>IF(C3898="","",IF(AND(C3898&gt;=DATE(2026,9,1),C3898&lt;=DATE(2027,8,31)),(YEAR(C3898)-2026)*12+MONTH(C3898)-8,""))</f>
        <v/>
      </c>
      <c r="T3898">
        <f>IF(AND(A3898="مصروف",R3898&gt;0,I3898="موافق",S3898&lt;&gt;"",H3898&lt;&gt;""),N(G3898),0)</f>
        <v/>
      </c>
    </row>
    <row r="3899">
      <c r="A3899" s="19" t="n"/>
      <c r="B3899" s="20">
        <f>IF(A3899="","",IF(R3899=0,"⚠ أضف سطر عهدة أولًا","BDR-"&amp;TEXT(R3899,"000")))</f>
        <v/>
      </c>
      <c r="C3899" s="21" t="n"/>
      <c r="D3899" s="20">
        <f>IF(C3899="","",IF(S3899="","خارج السنة المالية",INDEX(القوائم!$D$2:$D$13,S3899)))</f>
        <v/>
      </c>
      <c r="E3899" s="22" t="n"/>
      <c r="F3899" s="23" t="n"/>
      <c r="G3899" s="23" t="n"/>
      <c r="H3899" s="22" t="n"/>
      <c r="I3899" s="19" t="n"/>
      <c r="J3899" s="21" t="n"/>
      <c r="K3899" s="19" t="n"/>
      <c r="L3899" s="19" t="n"/>
      <c r="M3899" s="21" t="n"/>
      <c r="N3899" s="22" t="n"/>
      <c r="O3899" s="24">
        <f>IF(A3899&lt;&gt;"عهدة","",SUMIFS($G$8:$G$5007,$B$8:$B$5007,B3899,$A$8:$A$5007,"مصروف",$I$8:$I$5007,"&lt;&gt;مرفوض"))</f>
        <v/>
      </c>
      <c r="P3899" s="25">
        <f>IF(A3899&lt;&gt;"عهدة","",N(F3899)-O3899)</f>
        <v/>
      </c>
      <c r="Q3899" s="26">
        <f>IF(A3899="","",IF(A3899="عهدة",IF(N(F3899)=0,"⚠ أدخل قيمة العهدة",IF(P3899&lt;0,"⛔ عجز / زيادة مصروفات "&amp;TEXT(-P3899,"#,##0"),IF(COUNTIFS($B$8:$B$5007,B3899,$A$8:$A$5007,"مصروف",$I$8:$I$5007,"&lt;&gt;مرفوض",$K$8:$K$5007,"&lt;&gt;نعم")&gt;0,"⚠ "&amp;COUNTIFS($B$8:$B$5007,B3899,$A$8:$A$5007,"مصروف",$I$8:$I$5007,"&lt;&gt;مرفوض",$K$8:$K$5007,"&lt;&gt;نعم")&amp;" مصروف غير مسوى",IF(L3899="تمت التسوية",IF(P3899=0,"✔ متوازنة وتمت التسوية","✔ تمت التسوية – متبقي "&amp;TEXT(P3899,"#,##0")),IF(P3899&gt;0,"متبقي "&amp;TEXT(P3899,"#,##0"),"✔ متوازنة"))))),IF(R3899=0,"⚠ أضف سطر عهدة أولًا",IF(OR(C3899="",N(G3899)=0),"⚠ أكمل التاريخ والقيمة",IF(S3899="","⚠ التاريخ خارج السنة المالية",IF(H3899="","⚠ اختر بند الموازنة",IF(I3899="مرفوض","✖ مرفوض من المدير",IF(I3899&lt;&gt;"موافق","⏳ بانتظار موافقة المدير",IF(K3899&lt;&gt;"نعم","⚠ غير مسوى مع الحسابات","✔ معتمد ومسوى")))))))))</f>
        <v/>
      </c>
      <c r="R3899">
        <f>N(R3898)+IF(A3899="عهدة",1,0)</f>
        <v/>
      </c>
      <c r="S3899">
        <f>IF(C3899="","",IF(AND(C3899&gt;=DATE(2026,9,1),C3899&lt;=DATE(2027,8,31)),(YEAR(C3899)-2026)*12+MONTH(C3899)-8,""))</f>
        <v/>
      </c>
      <c r="T3899">
        <f>IF(AND(A3899="مصروف",R3899&gt;0,I3899="موافق",S3899&lt;&gt;"",H3899&lt;&gt;""),N(G3899),0)</f>
        <v/>
      </c>
    </row>
    <row r="3900">
      <c r="A3900" s="19" t="n"/>
      <c r="B3900" s="20">
        <f>IF(A3900="","",IF(R3900=0,"⚠ أضف سطر عهدة أولًا","BDR-"&amp;TEXT(R3900,"000")))</f>
        <v/>
      </c>
      <c r="C3900" s="21" t="n"/>
      <c r="D3900" s="20">
        <f>IF(C3900="","",IF(S3900="","خارج السنة المالية",INDEX(القوائم!$D$2:$D$13,S3900)))</f>
        <v/>
      </c>
      <c r="E3900" s="22" t="n"/>
      <c r="F3900" s="23" t="n"/>
      <c r="G3900" s="23" t="n"/>
      <c r="H3900" s="22" t="n"/>
      <c r="I3900" s="19" t="n"/>
      <c r="J3900" s="21" t="n"/>
      <c r="K3900" s="19" t="n"/>
      <c r="L3900" s="19" t="n"/>
      <c r="M3900" s="21" t="n"/>
      <c r="N3900" s="22" t="n"/>
      <c r="O3900" s="24">
        <f>IF(A3900&lt;&gt;"عهدة","",SUMIFS($G$8:$G$5007,$B$8:$B$5007,B3900,$A$8:$A$5007,"مصروف",$I$8:$I$5007,"&lt;&gt;مرفوض"))</f>
        <v/>
      </c>
      <c r="P3900" s="25">
        <f>IF(A3900&lt;&gt;"عهدة","",N(F3900)-O3900)</f>
        <v/>
      </c>
      <c r="Q3900" s="26">
        <f>IF(A3900="","",IF(A3900="عهدة",IF(N(F3900)=0,"⚠ أدخل قيمة العهدة",IF(P3900&lt;0,"⛔ عجز / زيادة مصروفات "&amp;TEXT(-P3900,"#,##0"),IF(COUNTIFS($B$8:$B$5007,B3900,$A$8:$A$5007,"مصروف",$I$8:$I$5007,"&lt;&gt;مرفوض",$K$8:$K$5007,"&lt;&gt;نعم")&gt;0,"⚠ "&amp;COUNTIFS($B$8:$B$5007,B3900,$A$8:$A$5007,"مصروف",$I$8:$I$5007,"&lt;&gt;مرفوض",$K$8:$K$5007,"&lt;&gt;نعم")&amp;" مصروف غير مسوى",IF(L3900="تمت التسوية",IF(P3900=0,"✔ متوازنة وتمت التسوية","✔ تمت التسوية – متبقي "&amp;TEXT(P3900,"#,##0")),IF(P3900&gt;0,"متبقي "&amp;TEXT(P3900,"#,##0"),"✔ متوازنة"))))),IF(R3900=0,"⚠ أضف سطر عهدة أولًا",IF(OR(C3900="",N(G3900)=0),"⚠ أكمل التاريخ والقيمة",IF(S3900="","⚠ التاريخ خارج السنة المالية",IF(H3900="","⚠ اختر بند الموازنة",IF(I3900="مرفوض","✖ مرفوض من المدير",IF(I3900&lt;&gt;"موافق","⏳ بانتظار موافقة المدير",IF(K3900&lt;&gt;"نعم","⚠ غير مسوى مع الحسابات","✔ معتمد ومسوى")))))))))</f>
        <v/>
      </c>
      <c r="R3900">
        <f>N(R3899)+IF(A3900="عهدة",1,0)</f>
        <v/>
      </c>
      <c r="S3900">
        <f>IF(C3900="","",IF(AND(C3900&gt;=DATE(2026,9,1),C3900&lt;=DATE(2027,8,31)),(YEAR(C3900)-2026)*12+MONTH(C3900)-8,""))</f>
        <v/>
      </c>
      <c r="T3900">
        <f>IF(AND(A3900="مصروف",R3900&gt;0,I3900="موافق",S3900&lt;&gt;"",H3900&lt;&gt;""),N(G3900),0)</f>
        <v/>
      </c>
    </row>
    <row r="3901">
      <c r="A3901" s="19" t="n"/>
      <c r="B3901" s="20">
        <f>IF(A3901="","",IF(R3901=0,"⚠ أضف سطر عهدة أولًا","BDR-"&amp;TEXT(R3901,"000")))</f>
        <v/>
      </c>
      <c r="C3901" s="21" t="n"/>
      <c r="D3901" s="20">
        <f>IF(C3901="","",IF(S3901="","خارج السنة المالية",INDEX(القوائم!$D$2:$D$13,S3901)))</f>
        <v/>
      </c>
      <c r="E3901" s="22" t="n"/>
      <c r="F3901" s="23" t="n"/>
      <c r="G3901" s="23" t="n"/>
      <c r="H3901" s="22" t="n"/>
      <c r="I3901" s="19" t="n"/>
      <c r="J3901" s="21" t="n"/>
      <c r="K3901" s="19" t="n"/>
      <c r="L3901" s="19" t="n"/>
      <c r="M3901" s="21" t="n"/>
      <c r="N3901" s="22" t="n"/>
      <c r="O3901" s="24">
        <f>IF(A3901&lt;&gt;"عهدة","",SUMIFS($G$8:$G$5007,$B$8:$B$5007,B3901,$A$8:$A$5007,"مصروف",$I$8:$I$5007,"&lt;&gt;مرفوض"))</f>
        <v/>
      </c>
      <c r="P3901" s="25">
        <f>IF(A3901&lt;&gt;"عهدة","",N(F3901)-O3901)</f>
        <v/>
      </c>
      <c r="Q3901" s="26">
        <f>IF(A3901="","",IF(A3901="عهدة",IF(N(F3901)=0,"⚠ أدخل قيمة العهدة",IF(P3901&lt;0,"⛔ عجز / زيادة مصروفات "&amp;TEXT(-P3901,"#,##0"),IF(COUNTIFS($B$8:$B$5007,B3901,$A$8:$A$5007,"مصروف",$I$8:$I$5007,"&lt;&gt;مرفوض",$K$8:$K$5007,"&lt;&gt;نعم")&gt;0,"⚠ "&amp;COUNTIFS($B$8:$B$5007,B3901,$A$8:$A$5007,"مصروف",$I$8:$I$5007,"&lt;&gt;مرفوض",$K$8:$K$5007,"&lt;&gt;نعم")&amp;" مصروف غير مسوى",IF(L3901="تمت التسوية",IF(P3901=0,"✔ متوازنة وتمت التسوية","✔ تمت التسوية – متبقي "&amp;TEXT(P3901,"#,##0")),IF(P3901&gt;0,"متبقي "&amp;TEXT(P3901,"#,##0"),"✔ متوازنة"))))),IF(R3901=0,"⚠ أضف سطر عهدة أولًا",IF(OR(C3901="",N(G3901)=0),"⚠ أكمل التاريخ والقيمة",IF(S3901="","⚠ التاريخ خارج السنة المالية",IF(H3901="","⚠ اختر بند الموازنة",IF(I3901="مرفوض","✖ مرفوض من المدير",IF(I3901&lt;&gt;"موافق","⏳ بانتظار موافقة المدير",IF(K3901&lt;&gt;"نعم","⚠ غير مسوى مع الحسابات","✔ معتمد ومسوى")))))))))</f>
        <v/>
      </c>
      <c r="R3901">
        <f>N(R3900)+IF(A3901="عهدة",1,0)</f>
        <v/>
      </c>
      <c r="S3901">
        <f>IF(C3901="","",IF(AND(C3901&gt;=DATE(2026,9,1),C3901&lt;=DATE(2027,8,31)),(YEAR(C3901)-2026)*12+MONTH(C3901)-8,""))</f>
        <v/>
      </c>
      <c r="T3901">
        <f>IF(AND(A3901="مصروف",R3901&gt;0,I3901="موافق",S3901&lt;&gt;"",H3901&lt;&gt;""),N(G3901),0)</f>
        <v/>
      </c>
    </row>
    <row r="3902">
      <c r="A3902" s="19" t="n"/>
      <c r="B3902" s="20">
        <f>IF(A3902="","",IF(R3902=0,"⚠ أضف سطر عهدة أولًا","BDR-"&amp;TEXT(R3902,"000")))</f>
        <v/>
      </c>
      <c r="C3902" s="21" t="n"/>
      <c r="D3902" s="20">
        <f>IF(C3902="","",IF(S3902="","خارج السنة المالية",INDEX(القوائم!$D$2:$D$13,S3902)))</f>
        <v/>
      </c>
      <c r="E3902" s="22" t="n"/>
      <c r="F3902" s="23" t="n"/>
      <c r="G3902" s="23" t="n"/>
      <c r="H3902" s="22" t="n"/>
      <c r="I3902" s="19" t="n"/>
      <c r="J3902" s="21" t="n"/>
      <c r="K3902" s="19" t="n"/>
      <c r="L3902" s="19" t="n"/>
      <c r="M3902" s="21" t="n"/>
      <c r="N3902" s="22" t="n"/>
      <c r="O3902" s="24">
        <f>IF(A3902&lt;&gt;"عهدة","",SUMIFS($G$8:$G$5007,$B$8:$B$5007,B3902,$A$8:$A$5007,"مصروف",$I$8:$I$5007,"&lt;&gt;مرفوض"))</f>
        <v/>
      </c>
      <c r="P3902" s="25">
        <f>IF(A3902&lt;&gt;"عهدة","",N(F3902)-O3902)</f>
        <v/>
      </c>
      <c r="Q3902" s="26">
        <f>IF(A3902="","",IF(A3902="عهدة",IF(N(F3902)=0,"⚠ أدخل قيمة العهدة",IF(P3902&lt;0,"⛔ عجز / زيادة مصروفات "&amp;TEXT(-P3902,"#,##0"),IF(COUNTIFS($B$8:$B$5007,B3902,$A$8:$A$5007,"مصروف",$I$8:$I$5007,"&lt;&gt;مرفوض",$K$8:$K$5007,"&lt;&gt;نعم")&gt;0,"⚠ "&amp;COUNTIFS($B$8:$B$5007,B3902,$A$8:$A$5007,"مصروف",$I$8:$I$5007,"&lt;&gt;مرفوض",$K$8:$K$5007,"&lt;&gt;نعم")&amp;" مصروف غير مسوى",IF(L3902="تمت التسوية",IF(P3902=0,"✔ متوازنة وتمت التسوية","✔ تمت التسوية – متبقي "&amp;TEXT(P3902,"#,##0")),IF(P3902&gt;0,"متبقي "&amp;TEXT(P3902,"#,##0"),"✔ متوازنة"))))),IF(R3902=0,"⚠ أضف سطر عهدة أولًا",IF(OR(C3902="",N(G3902)=0),"⚠ أكمل التاريخ والقيمة",IF(S3902="","⚠ التاريخ خارج السنة المالية",IF(H3902="","⚠ اختر بند الموازنة",IF(I3902="مرفوض","✖ مرفوض من المدير",IF(I3902&lt;&gt;"موافق","⏳ بانتظار موافقة المدير",IF(K3902&lt;&gt;"نعم","⚠ غير مسوى مع الحسابات","✔ معتمد ومسوى")))))))))</f>
        <v/>
      </c>
      <c r="R3902">
        <f>N(R3901)+IF(A3902="عهدة",1,0)</f>
        <v/>
      </c>
      <c r="S3902">
        <f>IF(C3902="","",IF(AND(C3902&gt;=DATE(2026,9,1),C3902&lt;=DATE(2027,8,31)),(YEAR(C3902)-2026)*12+MONTH(C3902)-8,""))</f>
        <v/>
      </c>
      <c r="T3902">
        <f>IF(AND(A3902="مصروف",R3902&gt;0,I3902="موافق",S3902&lt;&gt;"",H3902&lt;&gt;""),N(G3902),0)</f>
        <v/>
      </c>
    </row>
    <row r="3903">
      <c r="A3903" s="19" t="n"/>
      <c r="B3903" s="20">
        <f>IF(A3903="","",IF(R3903=0,"⚠ أضف سطر عهدة أولًا","BDR-"&amp;TEXT(R3903,"000")))</f>
        <v/>
      </c>
      <c r="C3903" s="21" t="n"/>
      <c r="D3903" s="20">
        <f>IF(C3903="","",IF(S3903="","خارج السنة المالية",INDEX(القوائم!$D$2:$D$13,S3903)))</f>
        <v/>
      </c>
      <c r="E3903" s="22" t="n"/>
      <c r="F3903" s="23" t="n"/>
      <c r="G3903" s="23" t="n"/>
      <c r="H3903" s="22" t="n"/>
      <c r="I3903" s="19" t="n"/>
      <c r="J3903" s="21" t="n"/>
      <c r="K3903" s="19" t="n"/>
      <c r="L3903" s="19" t="n"/>
      <c r="M3903" s="21" t="n"/>
      <c r="N3903" s="22" t="n"/>
      <c r="O3903" s="24">
        <f>IF(A3903&lt;&gt;"عهدة","",SUMIFS($G$8:$G$5007,$B$8:$B$5007,B3903,$A$8:$A$5007,"مصروف",$I$8:$I$5007,"&lt;&gt;مرفوض"))</f>
        <v/>
      </c>
      <c r="P3903" s="25">
        <f>IF(A3903&lt;&gt;"عهدة","",N(F3903)-O3903)</f>
        <v/>
      </c>
      <c r="Q3903" s="26">
        <f>IF(A3903="","",IF(A3903="عهدة",IF(N(F3903)=0,"⚠ أدخل قيمة العهدة",IF(P3903&lt;0,"⛔ عجز / زيادة مصروفات "&amp;TEXT(-P3903,"#,##0"),IF(COUNTIFS($B$8:$B$5007,B3903,$A$8:$A$5007,"مصروف",$I$8:$I$5007,"&lt;&gt;مرفوض",$K$8:$K$5007,"&lt;&gt;نعم")&gt;0,"⚠ "&amp;COUNTIFS($B$8:$B$5007,B3903,$A$8:$A$5007,"مصروف",$I$8:$I$5007,"&lt;&gt;مرفوض",$K$8:$K$5007,"&lt;&gt;نعم")&amp;" مصروف غير مسوى",IF(L3903="تمت التسوية",IF(P3903=0,"✔ متوازنة وتمت التسوية","✔ تمت التسوية – متبقي "&amp;TEXT(P3903,"#,##0")),IF(P3903&gt;0,"متبقي "&amp;TEXT(P3903,"#,##0"),"✔ متوازنة"))))),IF(R3903=0,"⚠ أضف سطر عهدة أولًا",IF(OR(C3903="",N(G3903)=0),"⚠ أكمل التاريخ والقيمة",IF(S3903="","⚠ التاريخ خارج السنة المالية",IF(H3903="","⚠ اختر بند الموازنة",IF(I3903="مرفوض","✖ مرفوض من المدير",IF(I3903&lt;&gt;"موافق","⏳ بانتظار موافقة المدير",IF(K3903&lt;&gt;"نعم","⚠ غير مسوى مع الحسابات","✔ معتمد ومسوى")))))))))</f>
        <v/>
      </c>
      <c r="R3903">
        <f>N(R3902)+IF(A3903="عهدة",1,0)</f>
        <v/>
      </c>
      <c r="S3903">
        <f>IF(C3903="","",IF(AND(C3903&gt;=DATE(2026,9,1),C3903&lt;=DATE(2027,8,31)),(YEAR(C3903)-2026)*12+MONTH(C3903)-8,""))</f>
        <v/>
      </c>
      <c r="T3903">
        <f>IF(AND(A3903="مصروف",R3903&gt;0,I3903="موافق",S3903&lt;&gt;"",H3903&lt;&gt;""),N(G3903),0)</f>
        <v/>
      </c>
    </row>
    <row r="3904">
      <c r="A3904" s="19" t="n"/>
      <c r="B3904" s="20">
        <f>IF(A3904="","",IF(R3904=0,"⚠ أضف سطر عهدة أولًا","BDR-"&amp;TEXT(R3904,"000")))</f>
        <v/>
      </c>
      <c r="C3904" s="21" t="n"/>
      <c r="D3904" s="20">
        <f>IF(C3904="","",IF(S3904="","خارج السنة المالية",INDEX(القوائم!$D$2:$D$13,S3904)))</f>
        <v/>
      </c>
      <c r="E3904" s="22" t="n"/>
      <c r="F3904" s="23" t="n"/>
      <c r="G3904" s="23" t="n"/>
      <c r="H3904" s="22" t="n"/>
      <c r="I3904" s="19" t="n"/>
      <c r="J3904" s="21" t="n"/>
      <c r="K3904" s="19" t="n"/>
      <c r="L3904" s="19" t="n"/>
      <c r="M3904" s="21" t="n"/>
      <c r="N3904" s="22" t="n"/>
      <c r="O3904" s="24">
        <f>IF(A3904&lt;&gt;"عهدة","",SUMIFS($G$8:$G$5007,$B$8:$B$5007,B3904,$A$8:$A$5007,"مصروف",$I$8:$I$5007,"&lt;&gt;مرفوض"))</f>
        <v/>
      </c>
      <c r="P3904" s="25">
        <f>IF(A3904&lt;&gt;"عهدة","",N(F3904)-O3904)</f>
        <v/>
      </c>
      <c r="Q3904" s="26">
        <f>IF(A3904="","",IF(A3904="عهدة",IF(N(F3904)=0,"⚠ أدخل قيمة العهدة",IF(P3904&lt;0,"⛔ عجز / زيادة مصروفات "&amp;TEXT(-P3904,"#,##0"),IF(COUNTIFS($B$8:$B$5007,B3904,$A$8:$A$5007,"مصروف",$I$8:$I$5007,"&lt;&gt;مرفوض",$K$8:$K$5007,"&lt;&gt;نعم")&gt;0,"⚠ "&amp;COUNTIFS($B$8:$B$5007,B3904,$A$8:$A$5007,"مصروف",$I$8:$I$5007,"&lt;&gt;مرفوض",$K$8:$K$5007,"&lt;&gt;نعم")&amp;" مصروف غير مسوى",IF(L3904="تمت التسوية",IF(P3904=0,"✔ متوازنة وتمت التسوية","✔ تمت التسوية – متبقي "&amp;TEXT(P3904,"#,##0")),IF(P3904&gt;0,"متبقي "&amp;TEXT(P3904,"#,##0"),"✔ متوازنة"))))),IF(R3904=0,"⚠ أضف سطر عهدة أولًا",IF(OR(C3904="",N(G3904)=0),"⚠ أكمل التاريخ والقيمة",IF(S3904="","⚠ التاريخ خارج السنة المالية",IF(H3904="","⚠ اختر بند الموازنة",IF(I3904="مرفوض","✖ مرفوض من المدير",IF(I3904&lt;&gt;"موافق","⏳ بانتظار موافقة المدير",IF(K3904&lt;&gt;"نعم","⚠ غير مسوى مع الحسابات","✔ معتمد ومسوى")))))))))</f>
        <v/>
      </c>
      <c r="R3904">
        <f>N(R3903)+IF(A3904="عهدة",1,0)</f>
        <v/>
      </c>
      <c r="S3904">
        <f>IF(C3904="","",IF(AND(C3904&gt;=DATE(2026,9,1),C3904&lt;=DATE(2027,8,31)),(YEAR(C3904)-2026)*12+MONTH(C3904)-8,""))</f>
        <v/>
      </c>
      <c r="T3904">
        <f>IF(AND(A3904="مصروف",R3904&gt;0,I3904="موافق",S3904&lt;&gt;"",H3904&lt;&gt;""),N(G3904),0)</f>
        <v/>
      </c>
    </row>
    <row r="3905">
      <c r="A3905" s="19" t="n"/>
      <c r="B3905" s="20">
        <f>IF(A3905="","",IF(R3905=0,"⚠ أضف سطر عهدة أولًا","BDR-"&amp;TEXT(R3905,"000")))</f>
        <v/>
      </c>
      <c r="C3905" s="21" t="n"/>
      <c r="D3905" s="20">
        <f>IF(C3905="","",IF(S3905="","خارج السنة المالية",INDEX(القوائم!$D$2:$D$13,S3905)))</f>
        <v/>
      </c>
      <c r="E3905" s="22" t="n"/>
      <c r="F3905" s="23" t="n"/>
      <c r="G3905" s="23" t="n"/>
      <c r="H3905" s="22" t="n"/>
      <c r="I3905" s="19" t="n"/>
      <c r="J3905" s="21" t="n"/>
      <c r="K3905" s="19" t="n"/>
      <c r="L3905" s="19" t="n"/>
      <c r="M3905" s="21" t="n"/>
      <c r="N3905" s="22" t="n"/>
      <c r="O3905" s="24">
        <f>IF(A3905&lt;&gt;"عهدة","",SUMIFS($G$8:$G$5007,$B$8:$B$5007,B3905,$A$8:$A$5007,"مصروف",$I$8:$I$5007,"&lt;&gt;مرفوض"))</f>
        <v/>
      </c>
      <c r="P3905" s="25">
        <f>IF(A3905&lt;&gt;"عهدة","",N(F3905)-O3905)</f>
        <v/>
      </c>
      <c r="Q3905" s="26">
        <f>IF(A3905="","",IF(A3905="عهدة",IF(N(F3905)=0,"⚠ أدخل قيمة العهدة",IF(P3905&lt;0,"⛔ عجز / زيادة مصروفات "&amp;TEXT(-P3905,"#,##0"),IF(COUNTIFS($B$8:$B$5007,B3905,$A$8:$A$5007,"مصروف",$I$8:$I$5007,"&lt;&gt;مرفوض",$K$8:$K$5007,"&lt;&gt;نعم")&gt;0,"⚠ "&amp;COUNTIFS($B$8:$B$5007,B3905,$A$8:$A$5007,"مصروف",$I$8:$I$5007,"&lt;&gt;مرفوض",$K$8:$K$5007,"&lt;&gt;نعم")&amp;" مصروف غير مسوى",IF(L3905="تمت التسوية",IF(P3905=0,"✔ متوازنة وتمت التسوية","✔ تمت التسوية – متبقي "&amp;TEXT(P3905,"#,##0")),IF(P3905&gt;0,"متبقي "&amp;TEXT(P3905,"#,##0"),"✔ متوازنة"))))),IF(R3905=0,"⚠ أضف سطر عهدة أولًا",IF(OR(C3905="",N(G3905)=0),"⚠ أكمل التاريخ والقيمة",IF(S3905="","⚠ التاريخ خارج السنة المالية",IF(H3905="","⚠ اختر بند الموازنة",IF(I3905="مرفوض","✖ مرفوض من المدير",IF(I3905&lt;&gt;"موافق","⏳ بانتظار موافقة المدير",IF(K3905&lt;&gt;"نعم","⚠ غير مسوى مع الحسابات","✔ معتمد ومسوى")))))))))</f>
        <v/>
      </c>
      <c r="R3905">
        <f>N(R3904)+IF(A3905="عهدة",1,0)</f>
        <v/>
      </c>
      <c r="S3905">
        <f>IF(C3905="","",IF(AND(C3905&gt;=DATE(2026,9,1),C3905&lt;=DATE(2027,8,31)),(YEAR(C3905)-2026)*12+MONTH(C3905)-8,""))</f>
        <v/>
      </c>
      <c r="T3905">
        <f>IF(AND(A3905="مصروف",R3905&gt;0,I3905="موافق",S3905&lt;&gt;"",H3905&lt;&gt;""),N(G3905),0)</f>
        <v/>
      </c>
    </row>
    <row r="3906">
      <c r="A3906" s="19" t="n"/>
      <c r="B3906" s="20">
        <f>IF(A3906="","",IF(R3906=0,"⚠ أضف سطر عهدة أولًا","BDR-"&amp;TEXT(R3906,"000")))</f>
        <v/>
      </c>
      <c r="C3906" s="21" t="n"/>
      <c r="D3906" s="20">
        <f>IF(C3906="","",IF(S3906="","خارج السنة المالية",INDEX(القوائم!$D$2:$D$13,S3906)))</f>
        <v/>
      </c>
      <c r="E3906" s="22" t="n"/>
      <c r="F3906" s="23" t="n"/>
      <c r="G3906" s="23" t="n"/>
      <c r="H3906" s="22" t="n"/>
      <c r="I3906" s="19" t="n"/>
      <c r="J3906" s="21" t="n"/>
      <c r="K3906" s="19" t="n"/>
      <c r="L3906" s="19" t="n"/>
      <c r="M3906" s="21" t="n"/>
      <c r="N3906" s="22" t="n"/>
      <c r="O3906" s="24">
        <f>IF(A3906&lt;&gt;"عهدة","",SUMIFS($G$8:$G$5007,$B$8:$B$5007,B3906,$A$8:$A$5007,"مصروف",$I$8:$I$5007,"&lt;&gt;مرفوض"))</f>
        <v/>
      </c>
      <c r="P3906" s="25">
        <f>IF(A3906&lt;&gt;"عهدة","",N(F3906)-O3906)</f>
        <v/>
      </c>
      <c r="Q3906" s="26">
        <f>IF(A3906="","",IF(A3906="عهدة",IF(N(F3906)=0,"⚠ أدخل قيمة العهدة",IF(P3906&lt;0,"⛔ عجز / زيادة مصروفات "&amp;TEXT(-P3906,"#,##0"),IF(COUNTIFS($B$8:$B$5007,B3906,$A$8:$A$5007,"مصروف",$I$8:$I$5007,"&lt;&gt;مرفوض",$K$8:$K$5007,"&lt;&gt;نعم")&gt;0,"⚠ "&amp;COUNTIFS($B$8:$B$5007,B3906,$A$8:$A$5007,"مصروف",$I$8:$I$5007,"&lt;&gt;مرفوض",$K$8:$K$5007,"&lt;&gt;نعم")&amp;" مصروف غير مسوى",IF(L3906="تمت التسوية",IF(P3906=0,"✔ متوازنة وتمت التسوية","✔ تمت التسوية – متبقي "&amp;TEXT(P3906,"#,##0")),IF(P3906&gt;0,"متبقي "&amp;TEXT(P3906,"#,##0"),"✔ متوازنة"))))),IF(R3906=0,"⚠ أضف سطر عهدة أولًا",IF(OR(C3906="",N(G3906)=0),"⚠ أكمل التاريخ والقيمة",IF(S3906="","⚠ التاريخ خارج السنة المالية",IF(H3906="","⚠ اختر بند الموازنة",IF(I3906="مرفوض","✖ مرفوض من المدير",IF(I3906&lt;&gt;"موافق","⏳ بانتظار موافقة المدير",IF(K3906&lt;&gt;"نعم","⚠ غير مسوى مع الحسابات","✔ معتمد ومسوى")))))))))</f>
        <v/>
      </c>
      <c r="R3906">
        <f>N(R3905)+IF(A3906="عهدة",1,0)</f>
        <v/>
      </c>
      <c r="S3906">
        <f>IF(C3906="","",IF(AND(C3906&gt;=DATE(2026,9,1),C3906&lt;=DATE(2027,8,31)),(YEAR(C3906)-2026)*12+MONTH(C3906)-8,""))</f>
        <v/>
      </c>
      <c r="T3906">
        <f>IF(AND(A3906="مصروف",R3906&gt;0,I3906="موافق",S3906&lt;&gt;"",H3906&lt;&gt;""),N(G3906),0)</f>
        <v/>
      </c>
    </row>
    <row r="3907">
      <c r="A3907" s="19" t="n"/>
      <c r="B3907" s="20">
        <f>IF(A3907="","",IF(R3907=0,"⚠ أضف سطر عهدة أولًا","BDR-"&amp;TEXT(R3907,"000")))</f>
        <v/>
      </c>
      <c r="C3907" s="21" t="n"/>
      <c r="D3907" s="20">
        <f>IF(C3907="","",IF(S3907="","خارج السنة المالية",INDEX(القوائم!$D$2:$D$13,S3907)))</f>
        <v/>
      </c>
      <c r="E3907" s="22" t="n"/>
      <c r="F3907" s="23" t="n"/>
      <c r="G3907" s="23" t="n"/>
      <c r="H3907" s="22" t="n"/>
      <c r="I3907" s="19" t="n"/>
      <c r="J3907" s="21" t="n"/>
      <c r="K3907" s="19" t="n"/>
      <c r="L3907" s="19" t="n"/>
      <c r="M3907" s="21" t="n"/>
      <c r="N3907" s="22" t="n"/>
      <c r="O3907" s="24">
        <f>IF(A3907&lt;&gt;"عهدة","",SUMIFS($G$8:$G$5007,$B$8:$B$5007,B3907,$A$8:$A$5007,"مصروف",$I$8:$I$5007,"&lt;&gt;مرفوض"))</f>
        <v/>
      </c>
      <c r="P3907" s="25">
        <f>IF(A3907&lt;&gt;"عهدة","",N(F3907)-O3907)</f>
        <v/>
      </c>
      <c r="Q3907" s="26">
        <f>IF(A3907="","",IF(A3907="عهدة",IF(N(F3907)=0,"⚠ أدخل قيمة العهدة",IF(P3907&lt;0,"⛔ عجز / زيادة مصروفات "&amp;TEXT(-P3907,"#,##0"),IF(COUNTIFS($B$8:$B$5007,B3907,$A$8:$A$5007,"مصروف",$I$8:$I$5007,"&lt;&gt;مرفوض",$K$8:$K$5007,"&lt;&gt;نعم")&gt;0,"⚠ "&amp;COUNTIFS($B$8:$B$5007,B3907,$A$8:$A$5007,"مصروف",$I$8:$I$5007,"&lt;&gt;مرفوض",$K$8:$K$5007,"&lt;&gt;نعم")&amp;" مصروف غير مسوى",IF(L3907="تمت التسوية",IF(P3907=0,"✔ متوازنة وتمت التسوية","✔ تمت التسوية – متبقي "&amp;TEXT(P3907,"#,##0")),IF(P3907&gt;0,"متبقي "&amp;TEXT(P3907,"#,##0"),"✔ متوازنة"))))),IF(R3907=0,"⚠ أضف سطر عهدة أولًا",IF(OR(C3907="",N(G3907)=0),"⚠ أكمل التاريخ والقيمة",IF(S3907="","⚠ التاريخ خارج السنة المالية",IF(H3907="","⚠ اختر بند الموازنة",IF(I3907="مرفوض","✖ مرفوض من المدير",IF(I3907&lt;&gt;"موافق","⏳ بانتظار موافقة المدير",IF(K3907&lt;&gt;"نعم","⚠ غير مسوى مع الحسابات","✔ معتمد ومسوى")))))))))</f>
        <v/>
      </c>
      <c r="R3907">
        <f>N(R3906)+IF(A3907="عهدة",1,0)</f>
        <v/>
      </c>
      <c r="S3907">
        <f>IF(C3907="","",IF(AND(C3907&gt;=DATE(2026,9,1),C3907&lt;=DATE(2027,8,31)),(YEAR(C3907)-2026)*12+MONTH(C3907)-8,""))</f>
        <v/>
      </c>
      <c r="T3907">
        <f>IF(AND(A3907="مصروف",R3907&gt;0,I3907="موافق",S3907&lt;&gt;"",H3907&lt;&gt;""),N(G3907),0)</f>
        <v/>
      </c>
    </row>
    <row r="3908">
      <c r="A3908" s="19" t="n"/>
      <c r="B3908" s="20">
        <f>IF(A3908="","",IF(R3908=0,"⚠ أضف سطر عهدة أولًا","BDR-"&amp;TEXT(R3908,"000")))</f>
        <v/>
      </c>
      <c r="C3908" s="21" t="n"/>
      <c r="D3908" s="20">
        <f>IF(C3908="","",IF(S3908="","خارج السنة المالية",INDEX(القوائم!$D$2:$D$13,S3908)))</f>
        <v/>
      </c>
      <c r="E3908" s="22" t="n"/>
      <c r="F3908" s="23" t="n"/>
      <c r="G3908" s="23" t="n"/>
      <c r="H3908" s="22" t="n"/>
      <c r="I3908" s="19" t="n"/>
      <c r="J3908" s="21" t="n"/>
      <c r="K3908" s="19" t="n"/>
      <c r="L3908" s="19" t="n"/>
      <c r="M3908" s="21" t="n"/>
      <c r="N3908" s="22" t="n"/>
      <c r="O3908" s="24">
        <f>IF(A3908&lt;&gt;"عهدة","",SUMIFS($G$8:$G$5007,$B$8:$B$5007,B3908,$A$8:$A$5007,"مصروف",$I$8:$I$5007,"&lt;&gt;مرفوض"))</f>
        <v/>
      </c>
      <c r="P3908" s="25">
        <f>IF(A3908&lt;&gt;"عهدة","",N(F3908)-O3908)</f>
        <v/>
      </c>
      <c r="Q3908" s="26">
        <f>IF(A3908="","",IF(A3908="عهدة",IF(N(F3908)=0,"⚠ أدخل قيمة العهدة",IF(P3908&lt;0,"⛔ عجز / زيادة مصروفات "&amp;TEXT(-P3908,"#,##0"),IF(COUNTIFS($B$8:$B$5007,B3908,$A$8:$A$5007,"مصروف",$I$8:$I$5007,"&lt;&gt;مرفوض",$K$8:$K$5007,"&lt;&gt;نعم")&gt;0,"⚠ "&amp;COUNTIFS($B$8:$B$5007,B3908,$A$8:$A$5007,"مصروف",$I$8:$I$5007,"&lt;&gt;مرفوض",$K$8:$K$5007,"&lt;&gt;نعم")&amp;" مصروف غير مسوى",IF(L3908="تمت التسوية",IF(P3908=0,"✔ متوازنة وتمت التسوية","✔ تمت التسوية – متبقي "&amp;TEXT(P3908,"#,##0")),IF(P3908&gt;0,"متبقي "&amp;TEXT(P3908,"#,##0"),"✔ متوازنة"))))),IF(R3908=0,"⚠ أضف سطر عهدة أولًا",IF(OR(C3908="",N(G3908)=0),"⚠ أكمل التاريخ والقيمة",IF(S3908="","⚠ التاريخ خارج السنة المالية",IF(H3908="","⚠ اختر بند الموازنة",IF(I3908="مرفوض","✖ مرفوض من المدير",IF(I3908&lt;&gt;"موافق","⏳ بانتظار موافقة المدير",IF(K3908&lt;&gt;"نعم","⚠ غير مسوى مع الحسابات","✔ معتمد ومسوى")))))))))</f>
        <v/>
      </c>
      <c r="R3908">
        <f>N(R3907)+IF(A3908="عهدة",1,0)</f>
        <v/>
      </c>
      <c r="S3908">
        <f>IF(C3908="","",IF(AND(C3908&gt;=DATE(2026,9,1),C3908&lt;=DATE(2027,8,31)),(YEAR(C3908)-2026)*12+MONTH(C3908)-8,""))</f>
        <v/>
      </c>
      <c r="T3908">
        <f>IF(AND(A3908="مصروف",R3908&gt;0,I3908="موافق",S3908&lt;&gt;"",H3908&lt;&gt;""),N(G3908),0)</f>
        <v/>
      </c>
    </row>
    <row r="3909">
      <c r="A3909" s="19" t="n"/>
      <c r="B3909" s="20">
        <f>IF(A3909="","",IF(R3909=0,"⚠ أضف سطر عهدة أولًا","BDR-"&amp;TEXT(R3909,"000")))</f>
        <v/>
      </c>
      <c r="C3909" s="21" t="n"/>
      <c r="D3909" s="20">
        <f>IF(C3909="","",IF(S3909="","خارج السنة المالية",INDEX(القوائم!$D$2:$D$13,S3909)))</f>
        <v/>
      </c>
      <c r="E3909" s="22" t="n"/>
      <c r="F3909" s="23" t="n"/>
      <c r="G3909" s="23" t="n"/>
      <c r="H3909" s="22" t="n"/>
      <c r="I3909" s="19" t="n"/>
      <c r="J3909" s="21" t="n"/>
      <c r="K3909" s="19" t="n"/>
      <c r="L3909" s="19" t="n"/>
      <c r="M3909" s="21" t="n"/>
      <c r="N3909" s="22" t="n"/>
      <c r="O3909" s="24">
        <f>IF(A3909&lt;&gt;"عهدة","",SUMIFS($G$8:$G$5007,$B$8:$B$5007,B3909,$A$8:$A$5007,"مصروف",$I$8:$I$5007,"&lt;&gt;مرفوض"))</f>
        <v/>
      </c>
      <c r="P3909" s="25">
        <f>IF(A3909&lt;&gt;"عهدة","",N(F3909)-O3909)</f>
        <v/>
      </c>
      <c r="Q3909" s="26">
        <f>IF(A3909="","",IF(A3909="عهدة",IF(N(F3909)=0,"⚠ أدخل قيمة العهدة",IF(P3909&lt;0,"⛔ عجز / زيادة مصروفات "&amp;TEXT(-P3909,"#,##0"),IF(COUNTIFS($B$8:$B$5007,B3909,$A$8:$A$5007,"مصروف",$I$8:$I$5007,"&lt;&gt;مرفوض",$K$8:$K$5007,"&lt;&gt;نعم")&gt;0,"⚠ "&amp;COUNTIFS($B$8:$B$5007,B3909,$A$8:$A$5007,"مصروف",$I$8:$I$5007,"&lt;&gt;مرفوض",$K$8:$K$5007,"&lt;&gt;نعم")&amp;" مصروف غير مسوى",IF(L3909="تمت التسوية",IF(P3909=0,"✔ متوازنة وتمت التسوية","✔ تمت التسوية – متبقي "&amp;TEXT(P3909,"#,##0")),IF(P3909&gt;0,"متبقي "&amp;TEXT(P3909,"#,##0"),"✔ متوازنة"))))),IF(R3909=0,"⚠ أضف سطر عهدة أولًا",IF(OR(C3909="",N(G3909)=0),"⚠ أكمل التاريخ والقيمة",IF(S3909="","⚠ التاريخ خارج السنة المالية",IF(H3909="","⚠ اختر بند الموازنة",IF(I3909="مرفوض","✖ مرفوض من المدير",IF(I3909&lt;&gt;"موافق","⏳ بانتظار موافقة المدير",IF(K3909&lt;&gt;"نعم","⚠ غير مسوى مع الحسابات","✔ معتمد ومسوى")))))))))</f>
        <v/>
      </c>
      <c r="R3909">
        <f>N(R3908)+IF(A3909="عهدة",1,0)</f>
        <v/>
      </c>
      <c r="S3909">
        <f>IF(C3909="","",IF(AND(C3909&gt;=DATE(2026,9,1),C3909&lt;=DATE(2027,8,31)),(YEAR(C3909)-2026)*12+MONTH(C3909)-8,""))</f>
        <v/>
      </c>
      <c r="T3909">
        <f>IF(AND(A3909="مصروف",R3909&gt;0,I3909="موافق",S3909&lt;&gt;"",H3909&lt;&gt;""),N(G3909),0)</f>
        <v/>
      </c>
    </row>
    <row r="3910">
      <c r="A3910" s="19" t="n"/>
      <c r="B3910" s="20">
        <f>IF(A3910="","",IF(R3910=0,"⚠ أضف سطر عهدة أولًا","BDR-"&amp;TEXT(R3910,"000")))</f>
        <v/>
      </c>
      <c r="C3910" s="21" t="n"/>
      <c r="D3910" s="20">
        <f>IF(C3910="","",IF(S3910="","خارج السنة المالية",INDEX(القوائم!$D$2:$D$13,S3910)))</f>
        <v/>
      </c>
      <c r="E3910" s="22" t="n"/>
      <c r="F3910" s="23" t="n"/>
      <c r="G3910" s="23" t="n"/>
      <c r="H3910" s="22" t="n"/>
      <c r="I3910" s="19" t="n"/>
      <c r="J3910" s="21" t="n"/>
      <c r="K3910" s="19" t="n"/>
      <c r="L3910" s="19" t="n"/>
      <c r="M3910" s="21" t="n"/>
      <c r="N3910" s="22" t="n"/>
      <c r="O3910" s="24">
        <f>IF(A3910&lt;&gt;"عهدة","",SUMIFS($G$8:$G$5007,$B$8:$B$5007,B3910,$A$8:$A$5007,"مصروف",$I$8:$I$5007,"&lt;&gt;مرفوض"))</f>
        <v/>
      </c>
      <c r="P3910" s="25">
        <f>IF(A3910&lt;&gt;"عهدة","",N(F3910)-O3910)</f>
        <v/>
      </c>
      <c r="Q3910" s="26">
        <f>IF(A3910="","",IF(A3910="عهدة",IF(N(F3910)=0,"⚠ أدخل قيمة العهدة",IF(P3910&lt;0,"⛔ عجز / زيادة مصروفات "&amp;TEXT(-P3910,"#,##0"),IF(COUNTIFS($B$8:$B$5007,B3910,$A$8:$A$5007,"مصروف",$I$8:$I$5007,"&lt;&gt;مرفوض",$K$8:$K$5007,"&lt;&gt;نعم")&gt;0,"⚠ "&amp;COUNTIFS($B$8:$B$5007,B3910,$A$8:$A$5007,"مصروف",$I$8:$I$5007,"&lt;&gt;مرفوض",$K$8:$K$5007,"&lt;&gt;نعم")&amp;" مصروف غير مسوى",IF(L3910="تمت التسوية",IF(P3910=0,"✔ متوازنة وتمت التسوية","✔ تمت التسوية – متبقي "&amp;TEXT(P3910,"#,##0")),IF(P3910&gt;0,"متبقي "&amp;TEXT(P3910,"#,##0"),"✔ متوازنة"))))),IF(R3910=0,"⚠ أضف سطر عهدة أولًا",IF(OR(C3910="",N(G3910)=0),"⚠ أكمل التاريخ والقيمة",IF(S3910="","⚠ التاريخ خارج السنة المالية",IF(H3910="","⚠ اختر بند الموازنة",IF(I3910="مرفوض","✖ مرفوض من المدير",IF(I3910&lt;&gt;"موافق","⏳ بانتظار موافقة المدير",IF(K3910&lt;&gt;"نعم","⚠ غير مسوى مع الحسابات","✔ معتمد ومسوى")))))))))</f>
        <v/>
      </c>
      <c r="R3910">
        <f>N(R3909)+IF(A3910="عهدة",1,0)</f>
        <v/>
      </c>
      <c r="S3910">
        <f>IF(C3910="","",IF(AND(C3910&gt;=DATE(2026,9,1),C3910&lt;=DATE(2027,8,31)),(YEAR(C3910)-2026)*12+MONTH(C3910)-8,""))</f>
        <v/>
      </c>
      <c r="T3910">
        <f>IF(AND(A3910="مصروف",R3910&gt;0,I3910="موافق",S3910&lt;&gt;"",H3910&lt;&gt;""),N(G3910),0)</f>
        <v/>
      </c>
    </row>
    <row r="3911">
      <c r="A3911" s="19" t="n"/>
      <c r="B3911" s="20">
        <f>IF(A3911="","",IF(R3911=0,"⚠ أضف سطر عهدة أولًا","BDR-"&amp;TEXT(R3911,"000")))</f>
        <v/>
      </c>
      <c r="C3911" s="21" t="n"/>
      <c r="D3911" s="20">
        <f>IF(C3911="","",IF(S3911="","خارج السنة المالية",INDEX(القوائم!$D$2:$D$13,S3911)))</f>
        <v/>
      </c>
      <c r="E3911" s="22" t="n"/>
      <c r="F3911" s="23" t="n"/>
      <c r="G3911" s="23" t="n"/>
      <c r="H3911" s="22" t="n"/>
      <c r="I3911" s="19" t="n"/>
      <c r="J3911" s="21" t="n"/>
      <c r="K3911" s="19" t="n"/>
      <c r="L3911" s="19" t="n"/>
      <c r="M3911" s="21" t="n"/>
      <c r="N3911" s="22" t="n"/>
      <c r="O3911" s="24">
        <f>IF(A3911&lt;&gt;"عهدة","",SUMIFS($G$8:$G$5007,$B$8:$B$5007,B3911,$A$8:$A$5007,"مصروف",$I$8:$I$5007,"&lt;&gt;مرفوض"))</f>
        <v/>
      </c>
      <c r="P3911" s="25">
        <f>IF(A3911&lt;&gt;"عهدة","",N(F3911)-O3911)</f>
        <v/>
      </c>
      <c r="Q3911" s="26">
        <f>IF(A3911="","",IF(A3911="عهدة",IF(N(F3911)=0,"⚠ أدخل قيمة العهدة",IF(P3911&lt;0,"⛔ عجز / زيادة مصروفات "&amp;TEXT(-P3911,"#,##0"),IF(COUNTIFS($B$8:$B$5007,B3911,$A$8:$A$5007,"مصروف",$I$8:$I$5007,"&lt;&gt;مرفوض",$K$8:$K$5007,"&lt;&gt;نعم")&gt;0,"⚠ "&amp;COUNTIFS($B$8:$B$5007,B3911,$A$8:$A$5007,"مصروف",$I$8:$I$5007,"&lt;&gt;مرفوض",$K$8:$K$5007,"&lt;&gt;نعم")&amp;" مصروف غير مسوى",IF(L3911="تمت التسوية",IF(P3911=0,"✔ متوازنة وتمت التسوية","✔ تمت التسوية – متبقي "&amp;TEXT(P3911,"#,##0")),IF(P3911&gt;0,"متبقي "&amp;TEXT(P3911,"#,##0"),"✔ متوازنة"))))),IF(R3911=0,"⚠ أضف سطر عهدة أولًا",IF(OR(C3911="",N(G3911)=0),"⚠ أكمل التاريخ والقيمة",IF(S3911="","⚠ التاريخ خارج السنة المالية",IF(H3911="","⚠ اختر بند الموازنة",IF(I3911="مرفوض","✖ مرفوض من المدير",IF(I3911&lt;&gt;"موافق","⏳ بانتظار موافقة المدير",IF(K3911&lt;&gt;"نعم","⚠ غير مسوى مع الحسابات","✔ معتمد ومسوى")))))))))</f>
        <v/>
      </c>
      <c r="R3911">
        <f>N(R3910)+IF(A3911="عهدة",1,0)</f>
        <v/>
      </c>
      <c r="S3911">
        <f>IF(C3911="","",IF(AND(C3911&gt;=DATE(2026,9,1),C3911&lt;=DATE(2027,8,31)),(YEAR(C3911)-2026)*12+MONTH(C3911)-8,""))</f>
        <v/>
      </c>
      <c r="T3911">
        <f>IF(AND(A3911="مصروف",R3911&gt;0,I3911="موافق",S3911&lt;&gt;"",H3911&lt;&gt;""),N(G3911),0)</f>
        <v/>
      </c>
    </row>
    <row r="3912">
      <c r="A3912" s="19" t="n"/>
      <c r="B3912" s="20">
        <f>IF(A3912="","",IF(R3912=0,"⚠ أضف سطر عهدة أولًا","BDR-"&amp;TEXT(R3912,"000")))</f>
        <v/>
      </c>
      <c r="C3912" s="21" t="n"/>
      <c r="D3912" s="20">
        <f>IF(C3912="","",IF(S3912="","خارج السنة المالية",INDEX(القوائم!$D$2:$D$13,S3912)))</f>
        <v/>
      </c>
      <c r="E3912" s="22" t="n"/>
      <c r="F3912" s="23" t="n"/>
      <c r="G3912" s="23" t="n"/>
      <c r="H3912" s="22" t="n"/>
      <c r="I3912" s="19" t="n"/>
      <c r="J3912" s="21" t="n"/>
      <c r="K3912" s="19" t="n"/>
      <c r="L3912" s="19" t="n"/>
      <c r="M3912" s="21" t="n"/>
      <c r="N3912" s="22" t="n"/>
      <c r="O3912" s="24">
        <f>IF(A3912&lt;&gt;"عهدة","",SUMIFS($G$8:$G$5007,$B$8:$B$5007,B3912,$A$8:$A$5007,"مصروف",$I$8:$I$5007,"&lt;&gt;مرفوض"))</f>
        <v/>
      </c>
      <c r="P3912" s="25">
        <f>IF(A3912&lt;&gt;"عهدة","",N(F3912)-O3912)</f>
        <v/>
      </c>
      <c r="Q3912" s="26">
        <f>IF(A3912="","",IF(A3912="عهدة",IF(N(F3912)=0,"⚠ أدخل قيمة العهدة",IF(P3912&lt;0,"⛔ عجز / زيادة مصروفات "&amp;TEXT(-P3912,"#,##0"),IF(COUNTIFS($B$8:$B$5007,B3912,$A$8:$A$5007,"مصروف",$I$8:$I$5007,"&lt;&gt;مرفوض",$K$8:$K$5007,"&lt;&gt;نعم")&gt;0,"⚠ "&amp;COUNTIFS($B$8:$B$5007,B3912,$A$8:$A$5007,"مصروف",$I$8:$I$5007,"&lt;&gt;مرفوض",$K$8:$K$5007,"&lt;&gt;نعم")&amp;" مصروف غير مسوى",IF(L3912="تمت التسوية",IF(P3912=0,"✔ متوازنة وتمت التسوية","✔ تمت التسوية – متبقي "&amp;TEXT(P3912,"#,##0")),IF(P3912&gt;0,"متبقي "&amp;TEXT(P3912,"#,##0"),"✔ متوازنة"))))),IF(R3912=0,"⚠ أضف سطر عهدة أولًا",IF(OR(C3912="",N(G3912)=0),"⚠ أكمل التاريخ والقيمة",IF(S3912="","⚠ التاريخ خارج السنة المالية",IF(H3912="","⚠ اختر بند الموازنة",IF(I3912="مرفوض","✖ مرفوض من المدير",IF(I3912&lt;&gt;"موافق","⏳ بانتظار موافقة المدير",IF(K3912&lt;&gt;"نعم","⚠ غير مسوى مع الحسابات","✔ معتمد ومسوى")))))))))</f>
        <v/>
      </c>
      <c r="R3912">
        <f>N(R3911)+IF(A3912="عهدة",1,0)</f>
        <v/>
      </c>
      <c r="S3912">
        <f>IF(C3912="","",IF(AND(C3912&gt;=DATE(2026,9,1),C3912&lt;=DATE(2027,8,31)),(YEAR(C3912)-2026)*12+MONTH(C3912)-8,""))</f>
        <v/>
      </c>
      <c r="T3912">
        <f>IF(AND(A3912="مصروف",R3912&gt;0,I3912="موافق",S3912&lt;&gt;"",H3912&lt;&gt;""),N(G3912),0)</f>
        <v/>
      </c>
    </row>
    <row r="3913">
      <c r="A3913" s="19" t="n"/>
      <c r="B3913" s="20">
        <f>IF(A3913="","",IF(R3913=0,"⚠ أضف سطر عهدة أولًا","BDR-"&amp;TEXT(R3913,"000")))</f>
        <v/>
      </c>
      <c r="C3913" s="21" t="n"/>
      <c r="D3913" s="20">
        <f>IF(C3913="","",IF(S3913="","خارج السنة المالية",INDEX(القوائم!$D$2:$D$13,S3913)))</f>
        <v/>
      </c>
      <c r="E3913" s="22" t="n"/>
      <c r="F3913" s="23" t="n"/>
      <c r="G3913" s="23" t="n"/>
      <c r="H3913" s="22" t="n"/>
      <c r="I3913" s="19" t="n"/>
      <c r="J3913" s="21" t="n"/>
      <c r="K3913" s="19" t="n"/>
      <c r="L3913" s="19" t="n"/>
      <c r="M3913" s="21" t="n"/>
      <c r="N3913" s="22" t="n"/>
      <c r="O3913" s="24">
        <f>IF(A3913&lt;&gt;"عهدة","",SUMIFS($G$8:$G$5007,$B$8:$B$5007,B3913,$A$8:$A$5007,"مصروف",$I$8:$I$5007,"&lt;&gt;مرفوض"))</f>
        <v/>
      </c>
      <c r="P3913" s="25">
        <f>IF(A3913&lt;&gt;"عهدة","",N(F3913)-O3913)</f>
        <v/>
      </c>
      <c r="Q3913" s="26">
        <f>IF(A3913="","",IF(A3913="عهدة",IF(N(F3913)=0,"⚠ أدخل قيمة العهدة",IF(P3913&lt;0,"⛔ عجز / زيادة مصروفات "&amp;TEXT(-P3913,"#,##0"),IF(COUNTIFS($B$8:$B$5007,B3913,$A$8:$A$5007,"مصروف",$I$8:$I$5007,"&lt;&gt;مرفوض",$K$8:$K$5007,"&lt;&gt;نعم")&gt;0,"⚠ "&amp;COUNTIFS($B$8:$B$5007,B3913,$A$8:$A$5007,"مصروف",$I$8:$I$5007,"&lt;&gt;مرفوض",$K$8:$K$5007,"&lt;&gt;نعم")&amp;" مصروف غير مسوى",IF(L3913="تمت التسوية",IF(P3913=0,"✔ متوازنة وتمت التسوية","✔ تمت التسوية – متبقي "&amp;TEXT(P3913,"#,##0")),IF(P3913&gt;0,"متبقي "&amp;TEXT(P3913,"#,##0"),"✔ متوازنة"))))),IF(R3913=0,"⚠ أضف سطر عهدة أولًا",IF(OR(C3913="",N(G3913)=0),"⚠ أكمل التاريخ والقيمة",IF(S3913="","⚠ التاريخ خارج السنة المالية",IF(H3913="","⚠ اختر بند الموازنة",IF(I3913="مرفوض","✖ مرفوض من المدير",IF(I3913&lt;&gt;"موافق","⏳ بانتظار موافقة المدير",IF(K3913&lt;&gt;"نعم","⚠ غير مسوى مع الحسابات","✔ معتمد ومسوى")))))))))</f>
        <v/>
      </c>
      <c r="R3913">
        <f>N(R3912)+IF(A3913="عهدة",1,0)</f>
        <v/>
      </c>
      <c r="S3913">
        <f>IF(C3913="","",IF(AND(C3913&gt;=DATE(2026,9,1),C3913&lt;=DATE(2027,8,31)),(YEAR(C3913)-2026)*12+MONTH(C3913)-8,""))</f>
        <v/>
      </c>
      <c r="T3913">
        <f>IF(AND(A3913="مصروف",R3913&gt;0,I3913="موافق",S3913&lt;&gt;"",H3913&lt;&gt;""),N(G3913),0)</f>
        <v/>
      </c>
    </row>
    <row r="3914">
      <c r="A3914" s="19" t="n"/>
      <c r="B3914" s="20">
        <f>IF(A3914="","",IF(R3914=0,"⚠ أضف سطر عهدة أولًا","BDR-"&amp;TEXT(R3914,"000")))</f>
        <v/>
      </c>
      <c r="C3914" s="21" t="n"/>
      <c r="D3914" s="20">
        <f>IF(C3914="","",IF(S3914="","خارج السنة المالية",INDEX(القوائم!$D$2:$D$13,S3914)))</f>
        <v/>
      </c>
      <c r="E3914" s="22" t="n"/>
      <c r="F3914" s="23" t="n"/>
      <c r="G3914" s="23" t="n"/>
      <c r="H3914" s="22" t="n"/>
      <c r="I3914" s="19" t="n"/>
      <c r="J3914" s="21" t="n"/>
      <c r="K3914" s="19" t="n"/>
      <c r="L3914" s="19" t="n"/>
      <c r="M3914" s="21" t="n"/>
      <c r="N3914" s="22" t="n"/>
      <c r="O3914" s="24">
        <f>IF(A3914&lt;&gt;"عهدة","",SUMIFS($G$8:$G$5007,$B$8:$B$5007,B3914,$A$8:$A$5007,"مصروف",$I$8:$I$5007,"&lt;&gt;مرفوض"))</f>
        <v/>
      </c>
      <c r="P3914" s="25">
        <f>IF(A3914&lt;&gt;"عهدة","",N(F3914)-O3914)</f>
        <v/>
      </c>
      <c r="Q3914" s="26">
        <f>IF(A3914="","",IF(A3914="عهدة",IF(N(F3914)=0,"⚠ أدخل قيمة العهدة",IF(P3914&lt;0,"⛔ عجز / زيادة مصروفات "&amp;TEXT(-P3914,"#,##0"),IF(COUNTIFS($B$8:$B$5007,B3914,$A$8:$A$5007,"مصروف",$I$8:$I$5007,"&lt;&gt;مرفوض",$K$8:$K$5007,"&lt;&gt;نعم")&gt;0,"⚠ "&amp;COUNTIFS($B$8:$B$5007,B3914,$A$8:$A$5007,"مصروف",$I$8:$I$5007,"&lt;&gt;مرفوض",$K$8:$K$5007,"&lt;&gt;نعم")&amp;" مصروف غير مسوى",IF(L3914="تمت التسوية",IF(P3914=0,"✔ متوازنة وتمت التسوية","✔ تمت التسوية – متبقي "&amp;TEXT(P3914,"#,##0")),IF(P3914&gt;0,"متبقي "&amp;TEXT(P3914,"#,##0"),"✔ متوازنة"))))),IF(R3914=0,"⚠ أضف سطر عهدة أولًا",IF(OR(C3914="",N(G3914)=0),"⚠ أكمل التاريخ والقيمة",IF(S3914="","⚠ التاريخ خارج السنة المالية",IF(H3914="","⚠ اختر بند الموازنة",IF(I3914="مرفوض","✖ مرفوض من المدير",IF(I3914&lt;&gt;"موافق","⏳ بانتظار موافقة المدير",IF(K3914&lt;&gt;"نعم","⚠ غير مسوى مع الحسابات","✔ معتمد ومسوى")))))))))</f>
        <v/>
      </c>
      <c r="R3914">
        <f>N(R3913)+IF(A3914="عهدة",1,0)</f>
        <v/>
      </c>
      <c r="S3914">
        <f>IF(C3914="","",IF(AND(C3914&gt;=DATE(2026,9,1),C3914&lt;=DATE(2027,8,31)),(YEAR(C3914)-2026)*12+MONTH(C3914)-8,""))</f>
        <v/>
      </c>
      <c r="T3914">
        <f>IF(AND(A3914="مصروف",R3914&gt;0,I3914="موافق",S3914&lt;&gt;"",H3914&lt;&gt;""),N(G3914),0)</f>
        <v/>
      </c>
    </row>
    <row r="3915">
      <c r="A3915" s="19" t="n"/>
      <c r="B3915" s="20">
        <f>IF(A3915="","",IF(R3915=0,"⚠ أضف سطر عهدة أولًا","BDR-"&amp;TEXT(R3915,"000")))</f>
        <v/>
      </c>
      <c r="C3915" s="21" t="n"/>
      <c r="D3915" s="20">
        <f>IF(C3915="","",IF(S3915="","خارج السنة المالية",INDEX(القوائم!$D$2:$D$13,S3915)))</f>
        <v/>
      </c>
      <c r="E3915" s="22" t="n"/>
      <c r="F3915" s="23" t="n"/>
      <c r="G3915" s="23" t="n"/>
      <c r="H3915" s="22" t="n"/>
      <c r="I3915" s="19" t="n"/>
      <c r="J3915" s="21" t="n"/>
      <c r="K3915" s="19" t="n"/>
      <c r="L3915" s="19" t="n"/>
      <c r="M3915" s="21" t="n"/>
      <c r="N3915" s="22" t="n"/>
      <c r="O3915" s="24">
        <f>IF(A3915&lt;&gt;"عهدة","",SUMIFS($G$8:$G$5007,$B$8:$B$5007,B3915,$A$8:$A$5007,"مصروف",$I$8:$I$5007,"&lt;&gt;مرفوض"))</f>
        <v/>
      </c>
      <c r="P3915" s="25">
        <f>IF(A3915&lt;&gt;"عهدة","",N(F3915)-O3915)</f>
        <v/>
      </c>
      <c r="Q3915" s="26">
        <f>IF(A3915="","",IF(A3915="عهدة",IF(N(F3915)=0,"⚠ أدخل قيمة العهدة",IF(P3915&lt;0,"⛔ عجز / زيادة مصروفات "&amp;TEXT(-P3915,"#,##0"),IF(COUNTIFS($B$8:$B$5007,B3915,$A$8:$A$5007,"مصروف",$I$8:$I$5007,"&lt;&gt;مرفوض",$K$8:$K$5007,"&lt;&gt;نعم")&gt;0,"⚠ "&amp;COUNTIFS($B$8:$B$5007,B3915,$A$8:$A$5007,"مصروف",$I$8:$I$5007,"&lt;&gt;مرفوض",$K$8:$K$5007,"&lt;&gt;نعم")&amp;" مصروف غير مسوى",IF(L3915="تمت التسوية",IF(P3915=0,"✔ متوازنة وتمت التسوية","✔ تمت التسوية – متبقي "&amp;TEXT(P3915,"#,##0")),IF(P3915&gt;0,"متبقي "&amp;TEXT(P3915,"#,##0"),"✔ متوازنة"))))),IF(R3915=0,"⚠ أضف سطر عهدة أولًا",IF(OR(C3915="",N(G3915)=0),"⚠ أكمل التاريخ والقيمة",IF(S3915="","⚠ التاريخ خارج السنة المالية",IF(H3915="","⚠ اختر بند الموازنة",IF(I3915="مرفوض","✖ مرفوض من المدير",IF(I3915&lt;&gt;"موافق","⏳ بانتظار موافقة المدير",IF(K3915&lt;&gt;"نعم","⚠ غير مسوى مع الحسابات","✔ معتمد ومسوى")))))))))</f>
        <v/>
      </c>
      <c r="R3915">
        <f>N(R3914)+IF(A3915="عهدة",1,0)</f>
        <v/>
      </c>
      <c r="S3915">
        <f>IF(C3915="","",IF(AND(C3915&gt;=DATE(2026,9,1),C3915&lt;=DATE(2027,8,31)),(YEAR(C3915)-2026)*12+MONTH(C3915)-8,""))</f>
        <v/>
      </c>
      <c r="T3915">
        <f>IF(AND(A3915="مصروف",R3915&gt;0,I3915="موافق",S3915&lt;&gt;"",H3915&lt;&gt;""),N(G3915),0)</f>
        <v/>
      </c>
    </row>
    <row r="3916">
      <c r="A3916" s="19" t="n"/>
      <c r="B3916" s="20">
        <f>IF(A3916="","",IF(R3916=0,"⚠ أضف سطر عهدة أولًا","BDR-"&amp;TEXT(R3916,"000")))</f>
        <v/>
      </c>
      <c r="C3916" s="21" t="n"/>
      <c r="D3916" s="20">
        <f>IF(C3916="","",IF(S3916="","خارج السنة المالية",INDEX(القوائم!$D$2:$D$13,S3916)))</f>
        <v/>
      </c>
      <c r="E3916" s="22" t="n"/>
      <c r="F3916" s="23" t="n"/>
      <c r="G3916" s="23" t="n"/>
      <c r="H3916" s="22" t="n"/>
      <c r="I3916" s="19" t="n"/>
      <c r="J3916" s="21" t="n"/>
      <c r="K3916" s="19" t="n"/>
      <c r="L3916" s="19" t="n"/>
      <c r="M3916" s="21" t="n"/>
      <c r="N3916" s="22" t="n"/>
      <c r="O3916" s="24">
        <f>IF(A3916&lt;&gt;"عهدة","",SUMIFS($G$8:$G$5007,$B$8:$B$5007,B3916,$A$8:$A$5007,"مصروف",$I$8:$I$5007,"&lt;&gt;مرفوض"))</f>
        <v/>
      </c>
      <c r="P3916" s="25">
        <f>IF(A3916&lt;&gt;"عهدة","",N(F3916)-O3916)</f>
        <v/>
      </c>
      <c r="Q3916" s="26">
        <f>IF(A3916="","",IF(A3916="عهدة",IF(N(F3916)=0,"⚠ أدخل قيمة العهدة",IF(P3916&lt;0,"⛔ عجز / زيادة مصروفات "&amp;TEXT(-P3916,"#,##0"),IF(COUNTIFS($B$8:$B$5007,B3916,$A$8:$A$5007,"مصروف",$I$8:$I$5007,"&lt;&gt;مرفوض",$K$8:$K$5007,"&lt;&gt;نعم")&gt;0,"⚠ "&amp;COUNTIFS($B$8:$B$5007,B3916,$A$8:$A$5007,"مصروف",$I$8:$I$5007,"&lt;&gt;مرفوض",$K$8:$K$5007,"&lt;&gt;نعم")&amp;" مصروف غير مسوى",IF(L3916="تمت التسوية",IF(P3916=0,"✔ متوازنة وتمت التسوية","✔ تمت التسوية – متبقي "&amp;TEXT(P3916,"#,##0")),IF(P3916&gt;0,"متبقي "&amp;TEXT(P3916,"#,##0"),"✔ متوازنة"))))),IF(R3916=0,"⚠ أضف سطر عهدة أولًا",IF(OR(C3916="",N(G3916)=0),"⚠ أكمل التاريخ والقيمة",IF(S3916="","⚠ التاريخ خارج السنة المالية",IF(H3916="","⚠ اختر بند الموازنة",IF(I3916="مرفوض","✖ مرفوض من المدير",IF(I3916&lt;&gt;"موافق","⏳ بانتظار موافقة المدير",IF(K3916&lt;&gt;"نعم","⚠ غير مسوى مع الحسابات","✔ معتمد ومسوى")))))))))</f>
        <v/>
      </c>
      <c r="R3916">
        <f>N(R3915)+IF(A3916="عهدة",1,0)</f>
        <v/>
      </c>
      <c r="S3916">
        <f>IF(C3916="","",IF(AND(C3916&gt;=DATE(2026,9,1),C3916&lt;=DATE(2027,8,31)),(YEAR(C3916)-2026)*12+MONTH(C3916)-8,""))</f>
        <v/>
      </c>
      <c r="T3916">
        <f>IF(AND(A3916="مصروف",R3916&gt;0,I3916="موافق",S3916&lt;&gt;"",H3916&lt;&gt;""),N(G3916),0)</f>
        <v/>
      </c>
    </row>
    <row r="3917">
      <c r="A3917" s="19" t="n"/>
      <c r="B3917" s="20">
        <f>IF(A3917="","",IF(R3917=0,"⚠ أضف سطر عهدة أولًا","BDR-"&amp;TEXT(R3917,"000")))</f>
        <v/>
      </c>
      <c r="C3917" s="21" t="n"/>
      <c r="D3917" s="20">
        <f>IF(C3917="","",IF(S3917="","خارج السنة المالية",INDEX(القوائم!$D$2:$D$13,S3917)))</f>
        <v/>
      </c>
      <c r="E3917" s="22" t="n"/>
      <c r="F3917" s="23" t="n"/>
      <c r="G3917" s="23" t="n"/>
      <c r="H3917" s="22" t="n"/>
      <c r="I3917" s="19" t="n"/>
      <c r="J3917" s="21" t="n"/>
      <c r="K3917" s="19" t="n"/>
      <c r="L3917" s="19" t="n"/>
      <c r="M3917" s="21" t="n"/>
      <c r="N3917" s="22" t="n"/>
      <c r="O3917" s="24">
        <f>IF(A3917&lt;&gt;"عهدة","",SUMIFS($G$8:$G$5007,$B$8:$B$5007,B3917,$A$8:$A$5007,"مصروف",$I$8:$I$5007,"&lt;&gt;مرفوض"))</f>
        <v/>
      </c>
      <c r="P3917" s="25">
        <f>IF(A3917&lt;&gt;"عهدة","",N(F3917)-O3917)</f>
        <v/>
      </c>
      <c r="Q3917" s="26">
        <f>IF(A3917="","",IF(A3917="عهدة",IF(N(F3917)=0,"⚠ أدخل قيمة العهدة",IF(P3917&lt;0,"⛔ عجز / زيادة مصروفات "&amp;TEXT(-P3917,"#,##0"),IF(COUNTIFS($B$8:$B$5007,B3917,$A$8:$A$5007,"مصروف",$I$8:$I$5007,"&lt;&gt;مرفوض",$K$8:$K$5007,"&lt;&gt;نعم")&gt;0,"⚠ "&amp;COUNTIFS($B$8:$B$5007,B3917,$A$8:$A$5007,"مصروف",$I$8:$I$5007,"&lt;&gt;مرفوض",$K$8:$K$5007,"&lt;&gt;نعم")&amp;" مصروف غير مسوى",IF(L3917="تمت التسوية",IF(P3917=0,"✔ متوازنة وتمت التسوية","✔ تمت التسوية – متبقي "&amp;TEXT(P3917,"#,##0")),IF(P3917&gt;0,"متبقي "&amp;TEXT(P3917,"#,##0"),"✔ متوازنة"))))),IF(R3917=0,"⚠ أضف سطر عهدة أولًا",IF(OR(C3917="",N(G3917)=0),"⚠ أكمل التاريخ والقيمة",IF(S3917="","⚠ التاريخ خارج السنة المالية",IF(H3917="","⚠ اختر بند الموازنة",IF(I3917="مرفوض","✖ مرفوض من المدير",IF(I3917&lt;&gt;"موافق","⏳ بانتظار موافقة المدير",IF(K3917&lt;&gt;"نعم","⚠ غير مسوى مع الحسابات","✔ معتمد ومسوى")))))))))</f>
        <v/>
      </c>
      <c r="R3917">
        <f>N(R3916)+IF(A3917="عهدة",1,0)</f>
        <v/>
      </c>
      <c r="S3917">
        <f>IF(C3917="","",IF(AND(C3917&gt;=DATE(2026,9,1),C3917&lt;=DATE(2027,8,31)),(YEAR(C3917)-2026)*12+MONTH(C3917)-8,""))</f>
        <v/>
      </c>
      <c r="T3917">
        <f>IF(AND(A3917="مصروف",R3917&gt;0,I3917="موافق",S3917&lt;&gt;"",H3917&lt;&gt;""),N(G3917),0)</f>
        <v/>
      </c>
    </row>
    <row r="3918">
      <c r="A3918" s="19" t="n"/>
      <c r="B3918" s="20">
        <f>IF(A3918="","",IF(R3918=0,"⚠ أضف سطر عهدة أولًا","BDR-"&amp;TEXT(R3918,"000")))</f>
        <v/>
      </c>
      <c r="C3918" s="21" t="n"/>
      <c r="D3918" s="20">
        <f>IF(C3918="","",IF(S3918="","خارج السنة المالية",INDEX(القوائم!$D$2:$D$13,S3918)))</f>
        <v/>
      </c>
      <c r="E3918" s="22" t="n"/>
      <c r="F3918" s="23" t="n"/>
      <c r="G3918" s="23" t="n"/>
      <c r="H3918" s="22" t="n"/>
      <c r="I3918" s="19" t="n"/>
      <c r="J3918" s="21" t="n"/>
      <c r="K3918" s="19" t="n"/>
      <c r="L3918" s="19" t="n"/>
      <c r="M3918" s="21" t="n"/>
      <c r="N3918" s="22" t="n"/>
      <c r="O3918" s="24">
        <f>IF(A3918&lt;&gt;"عهدة","",SUMIFS($G$8:$G$5007,$B$8:$B$5007,B3918,$A$8:$A$5007,"مصروف",$I$8:$I$5007,"&lt;&gt;مرفوض"))</f>
        <v/>
      </c>
      <c r="P3918" s="25">
        <f>IF(A3918&lt;&gt;"عهدة","",N(F3918)-O3918)</f>
        <v/>
      </c>
      <c r="Q3918" s="26">
        <f>IF(A3918="","",IF(A3918="عهدة",IF(N(F3918)=0,"⚠ أدخل قيمة العهدة",IF(P3918&lt;0,"⛔ عجز / زيادة مصروفات "&amp;TEXT(-P3918,"#,##0"),IF(COUNTIFS($B$8:$B$5007,B3918,$A$8:$A$5007,"مصروف",$I$8:$I$5007,"&lt;&gt;مرفوض",$K$8:$K$5007,"&lt;&gt;نعم")&gt;0,"⚠ "&amp;COUNTIFS($B$8:$B$5007,B3918,$A$8:$A$5007,"مصروف",$I$8:$I$5007,"&lt;&gt;مرفوض",$K$8:$K$5007,"&lt;&gt;نعم")&amp;" مصروف غير مسوى",IF(L3918="تمت التسوية",IF(P3918=0,"✔ متوازنة وتمت التسوية","✔ تمت التسوية – متبقي "&amp;TEXT(P3918,"#,##0")),IF(P3918&gt;0,"متبقي "&amp;TEXT(P3918,"#,##0"),"✔ متوازنة"))))),IF(R3918=0,"⚠ أضف سطر عهدة أولًا",IF(OR(C3918="",N(G3918)=0),"⚠ أكمل التاريخ والقيمة",IF(S3918="","⚠ التاريخ خارج السنة المالية",IF(H3918="","⚠ اختر بند الموازنة",IF(I3918="مرفوض","✖ مرفوض من المدير",IF(I3918&lt;&gt;"موافق","⏳ بانتظار موافقة المدير",IF(K3918&lt;&gt;"نعم","⚠ غير مسوى مع الحسابات","✔ معتمد ومسوى")))))))))</f>
        <v/>
      </c>
      <c r="R3918">
        <f>N(R3917)+IF(A3918="عهدة",1,0)</f>
        <v/>
      </c>
      <c r="S3918">
        <f>IF(C3918="","",IF(AND(C3918&gt;=DATE(2026,9,1),C3918&lt;=DATE(2027,8,31)),(YEAR(C3918)-2026)*12+MONTH(C3918)-8,""))</f>
        <v/>
      </c>
      <c r="T3918">
        <f>IF(AND(A3918="مصروف",R3918&gt;0,I3918="موافق",S3918&lt;&gt;"",H3918&lt;&gt;""),N(G3918),0)</f>
        <v/>
      </c>
    </row>
    <row r="3919">
      <c r="A3919" s="19" t="n"/>
      <c r="B3919" s="20">
        <f>IF(A3919="","",IF(R3919=0,"⚠ أضف سطر عهدة أولًا","BDR-"&amp;TEXT(R3919,"000")))</f>
        <v/>
      </c>
      <c r="C3919" s="21" t="n"/>
      <c r="D3919" s="20">
        <f>IF(C3919="","",IF(S3919="","خارج السنة المالية",INDEX(القوائم!$D$2:$D$13,S3919)))</f>
        <v/>
      </c>
      <c r="E3919" s="22" t="n"/>
      <c r="F3919" s="23" t="n"/>
      <c r="G3919" s="23" t="n"/>
      <c r="H3919" s="22" t="n"/>
      <c r="I3919" s="19" t="n"/>
      <c r="J3919" s="21" t="n"/>
      <c r="K3919" s="19" t="n"/>
      <c r="L3919" s="19" t="n"/>
      <c r="M3919" s="21" t="n"/>
      <c r="N3919" s="22" t="n"/>
      <c r="O3919" s="24">
        <f>IF(A3919&lt;&gt;"عهدة","",SUMIFS($G$8:$G$5007,$B$8:$B$5007,B3919,$A$8:$A$5007,"مصروف",$I$8:$I$5007,"&lt;&gt;مرفوض"))</f>
        <v/>
      </c>
      <c r="P3919" s="25">
        <f>IF(A3919&lt;&gt;"عهدة","",N(F3919)-O3919)</f>
        <v/>
      </c>
      <c r="Q3919" s="26">
        <f>IF(A3919="","",IF(A3919="عهدة",IF(N(F3919)=0,"⚠ أدخل قيمة العهدة",IF(P3919&lt;0,"⛔ عجز / زيادة مصروفات "&amp;TEXT(-P3919,"#,##0"),IF(COUNTIFS($B$8:$B$5007,B3919,$A$8:$A$5007,"مصروف",$I$8:$I$5007,"&lt;&gt;مرفوض",$K$8:$K$5007,"&lt;&gt;نعم")&gt;0,"⚠ "&amp;COUNTIFS($B$8:$B$5007,B3919,$A$8:$A$5007,"مصروف",$I$8:$I$5007,"&lt;&gt;مرفوض",$K$8:$K$5007,"&lt;&gt;نعم")&amp;" مصروف غير مسوى",IF(L3919="تمت التسوية",IF(P3919=0,"✔ متوازنة وتمت التسوية","✔ تمت التسوية – متبقي "&amp;TEXT(P3919,"#,##0")),IF(P3919&gt;0,"متبقي "&amp;TEXT(P3919,"#,##0"),"✔ متوازنة"))))),IF(R3919=0,"⚠ أضف سطر عهدة أولًا",IF(OR(C3919="",N(G3919)=0),"⚠ أكمل التاريخ والقيمة",IF(S3919="","⚠ التاريخ خارج السنة المالية",IF(H3919="","⚠ اختر بند الموازنة",IF(I3919="مرفوض","✖ مرفوض من المدير",IF(I3919&lt;&gt;"موافق","⏳ بانتظار موافقة المدير",IF(K3919&lt;&gt;"نعم","⚠ غير مسوى مع الحسابات","✔ معتمد ومسوى")))))))))</f>
        <v/>
      </c>
      <c r="R3919">
        <f>N(R3918)+IF(A3919="عهدة",1,0)</f>
        <v/>
      </c>
      <c r="S3919">
        <f>IF(C3919="","",IF(AND(C3919&gt;=DATE(2026,9,1),C3919&lt;=DATE(2027,8,31)),(YEAR(C3919)-2026)*12+MONTH(C3919)-8,""))</f>
        <v/>
      </c>
      <c r="T3919">
        <f>IF(AND(A3919="مصروف",R3919&gt;0,I3919="موافق",S3919&lt;&gt;"",H3919&lt;&gt;""),N(G3919),0)</f>
        <v/>
      </c>
    </row>
    <row r="3920">
      <c r="A3920" s="19" t="n"/>
      <c r="B3920" s="20">
        <f>IF(A3920="","",IF(R3920=0,"⚠ أضف سطر عهدة أولًا","BDR-"&amp;TEXT(R3920,"000")))</f>
        <v/>
      </c>
      <c r="C3920" s="21" t="n"/>
      <c r="D3920" s="20">
        <f>IF(C3920="","",IF(S3920="","خارج السنة المالية",INDEX(القوائم!$D$2:$D$13,S3920)))</f>
        <v/>
      </c>
      <c r="E3920" s="22" t="n"/>
      <c r="F3920" s="23" t="n"/>
      <c r="G3920" s="23" t="n"/>
      <c r="H3920" s="22" t="n"/>
      <c r="I3920" s="19" t="n"/>
      <c r="J3920" s="21" t="n"/>
      <c r="K3920" s="19" t="n"/>
      <c r="L3920" s="19" t="n"/>
      <c r="M3920" s="21" t="n"/>
      <c r="N3920" s="22" t="n"/>
      <c r="O3920" s="24">
        <f>IF(A3920&lt;&gt;"عهدة","",SUMIFS($G$8:$G$5007,$B$8:$B$5007,B3920,$A$8:$A$5007,"مصروف",$I$8:$I$5007,"&lt;&gt;مرفوض"))</f>
        <v/>
      </c>
      <c r="P3920" s="25">
        <f>IF(A3920&lt;&gt;"عهدة","",N(F3920)-O3920)</f>
        <v/>
      </c>
      <c r="Q3920" s="26">
        <f>IF(A3920="","",IF(A3920="عهدة",IF(N(F3920)=0,"⚠ أدخل قيمة العهدة",IF(P3920&lt;0,"⛔ عجز / زيادة مصروفات "&amp;TEXT(-P3920,"#,##0"),IF(COUNTIFS($B$8:$B$5007,B3920,$A$8:$A$5007,"مصروف",$I$8:$I$5007,"&lt;&gt;مرفوض",$K$8:$K$5007,"&lt;&gt;نعم")&gt;0,"⚠ "&amp;COUNTIFS($B$8:$B$5007,B3920,$A$8:$A$5007,"مصروف",$I$8:$I$5007,"&lt;&gt;مرفوض",$K$8:$K$5007,"&lt;&gt;نعم")&amp;" مصروف غير مسوى",IF(L3920="تمت التسوية",IF(P3920=0,"✔ متوازنة وتمت التسوية","✔ تمت التسوية – متبقي "&amp;TEXT(P3920,"#,##0")),IF(P3920&gt;0,"متبقي "&amp;TEXT(P3920,"#,##0"),"✔ متوازنة"))))),IF(R3920=0,"⚠ أضف سطر عهدة أولًا",IF(OR(C3920="",N(G3920)=0),"⚠ أكمل التاريخ والقيمة",IF(S3920="","⚠ التاريخ خارج السنة المالية",IF(H3920="","⚠ اختر بند الموازنة",IF(I3920="مرفوض","✖ مرفوض من المدير",IF(I3920&lt;&gt;"موافق","⏳ بانتظار موافقة المدير",IF(K3920&lt;&gt;"نعم","⚠ غير مسوى مع الحسابات","✔ معتمد ومسوى")))))))))</f>
        <v/>
      </c>
      <c r="R3920">
        <f>N(R3919)+IF(A3920="عهدة",1,0)</f>
        <v/>
      </c>
      <c r="S3920">
        <f>IF(C3920="","",IF(AND(C3920&gt;=DATE(2026,9,1),C3920&lt;=DATE(2027,8,31)),(YEAR(C3920)-2026)*12+MONTH(C3920)-8,""))</f>
        <v/>
      </c>
      <c r="T3920">
        <f>IF(AND(A3920="مصروف",R3920&gt;0,I3920="موافق",S3920&lt;&gt;"",H3920&lt;&gt;""),N(G3920),0)</f>
        <v/>
      </c>
    </row>
    <row r="3921">
      <c r="A3921" s="19" t="n"/>
      <c r="B3921" s="20">
        <f>IF(A3921="","",IF(R3921=0,"⚠ أضف سطر عهدة أولًا","BDR-"&amp;TEXT(R3921,"000")))</f>
        <v/>
      </c>
      <c r="C3921" s="21" t="n"/>
      <c r="D3921" s="20">
        <f>IF(C3921="","",IF(S3921="","خارج السنة المالية",INDEX(القوائم!$D$2:$D$13,S3921)))</f>
        <v/>
      </c>
      <c r="E3921" s="22" t="n"/>
      <c r="F3921" s="23" t="n"/>
      <c r="G3921" s="23" t="n"/>
      <c r="H3921" s="22" t="n"/>
      <c r="I3921" s="19" t="n"/>
      <c r="J3921" s="21" t="n"/>
      <c r="K3921" s="19" t="n"/>
      <c r="L3921" s="19" t="n"/>
      <c r="M3921" s="21" t="n"/>
      <c r="N3921" s="22" t="n"/>
      <c r="O3921" s="24">
        <f>IF(A3921&lt;&gt;"عهدة","",SUMIFS($G$8:$G$5007,$B$8:$B$5007,B3921,$A$8:$A$5007,"مصروف",$I$8:$I$5007,"&lt;&gt;مرفوض"))</f>
        <v/>
      </c>
      <c r="P3921" s="25">
        <f>IF(A3921&lt;&gt;"عهدة","",N(F3921)-O3921)</f>
        <v/>
      </c>
      <c r="Q3921" s="26">
        <f>IF(A3921="","",IF(A3921="عهدة",IF(N(F3921)=0,"⚠ أدخل قيمة العهدة",IF(P3921&lt;0,"⛔ عجز / زيادة مصروفات "&amp;TEXT(-P3921,"#,##0"),IF(COUNTIFS($B$8:$B$5007,B3921,$A$8:$A$5007,"مصروف",$I$8:$I$5007,"&lt;&gt;مرفوض",$K$8:$K$5007,"&lt;&gt;نعم")&gt;0,"⚠ "&amp;COUNTIFS($B$8:$B$5007,B3921,$A$8:$A$5007,"مصروف",$I$8:$I$5007,"&lt;&gt;مرفوض",$K$8:$K$5007,"&lt;&gt;نعم")&amp;" مصروف غير مسوى",IF(L3921="تمت التسوية",IF(P3921=0,"✔ متوازنة وتمت التسوية","✔ تمت التسوية – متبقي "&amp;TEXT(P3921,"#,##0")),IF(P3921&gt;0,"متبقي "&amp;TEXT(P3921,"#,##0"),"✔ متوازنة"))))),IF(R3921=0,"⚠ أضف سطر عهدة أولًا",IF(OR(C3921="",N(G3921)=0),"⚠ أكمل التاريخ والقيمة",IF(S3921="","⚠ التاريخ خارج السنة المالية",IF(H3921="","⚠ اختر بند الموازنة",IF(I3921="مرفوض","✖ مرفوض من المدير",IF(I3921&lt;&gt;"موافق","⏳ بانتظار موافقة المدير",IF(K3921&lt;&gt;"نعم","⚠ غير مسوى مع الحسابات","✔ معتمد ومسوى")))))))))</f>
        <v/>
      </c>
      <c r="R3921">
        <f>N(R3920)+IF(A3921="عهدة",1,0)</f>
        <v/>
      </c>
      <c r="S3921">
        <f>IF(C3921="","",IF(AND(C3921&gt;=DATE(2026,9,1),C3921&lt;=DATE(2027,8,31)),(YEAR(C3921)-2026)*12+MONTH(C3921)-8,""))</f>
        <v/>
      </c>
      <c r="T3921">
        <f>IF(AND(A3921="مصروف",R3921&gt;0,I3921="موافق",S3921&lt;&gt;"",H3921&lt;&gt;""),N(G3921),0)</f>
        <v/>
      </c>
    </row>
    <row r="3922">
      <c r="A3922" s="19" t="n"/>
      <c r="B3922" s="20">
        <f>IF(A3922="","",IF(R3922=0,"⚠ أضف سطر عهدة أولًا","BDR-"&amp;TEXT(R3922,"000")))</f>
        <v/>
      </c>
      <c r="C3922" s="21" t="n"/>
      <c r="D3922" s="20">
        <f>IF(C3922="","",IF(S3922="","خارج السنة المالية",INDEX(القوائم!$D$2:$D$13,S3922)))</f>
        <v/>
      </c>
      <c r="E3922" s="22" t="n"/>
      <c r="F3922" s="23" t="n"/>
      <c r="G3922" s="23" t="n"/>
      <c r="H3922" s="22" t="n"/>
      <c r="I3922" s="19" t="n"/>
      <c r="J3922" s="21" t="n"/>
      <c r="K3922" s="19" t="n"/>
      <c r="L3922" s="19" t="n"/>
      <c r="M3922" s="21" t="n"/>
      <c r="N3922" s="22" t="n"/>
      <c r="O3922" s="24">
        <f>IF(A3922&lt;&gt;"عهدة","",SUMIFS($G$8:$G$5007,$B$8:$B$5007,B3922,$A$8:$A$5007,"مصروف",$I$8:$I$5007,"&lt;&gt;مرفوض"))</f>
        <v/>
      </c>
      <c r="P3922" s="25">
        <f>IF(A3922&lt;&gt;"عهدة","",N(F3922)-O3922)</f>
        <v/>
      </c>
      <c r="Q3922" s="26">
        <f>IF(A3922="","",IF(A3922="عهدة",IF(N(F3922)=0,"⚠ أدخل قيمة العهدة",IF(P3922&lt;0,"⛔ عجز / زيادة مصروفات "&amp;TEXT(-P3922,"#,##0"),IF(COUNTIFS($B$8:$B$5007,B3922,$A$8:$A$5007,"مصروف",$I$8:$I$5007,"&lt;&gt;مرفوض",$K$8:$K$5007,"&lt;&gt;نعم")&gt;0,"⚠ "&amp;COUNTIFS($B$8:$B$5007,B3922,$A$8:$A$5007,"مصروف",$I$8:$I$5007,"&lt;&gt;مرفوض",$K$8:$K$5007,"&lt;&gt;نعم")&amp;" مصروف غير مسوى",IF(L3922="تمت التسوية",IF(P3922=0,"✔ متوازنة وتمت التسوية","✔ تمت التسوية – متبقي "&amp;TEXT(P3922,"#,##0")),IF(P3922&gt;0,"متبقي "&amp;TEXT(P3922,"#,##0"),"✔ متوازنة"))))),IF(R3922=0,"⚠ أضف سطر عهدة أولًا",IF(OR(C3922="",N(G3922)=0),"⚠ أكمل التاريخ والقيمة",IF(S3922="","⚠ التاريخ خارج السنة المالية",IF(H3922="","⚠ اختر بند الموازنة",IF(I3922="مرفوض","✖ مرفوض من المدير",IF(I3922&lt;&gt;"موافق","⏳ بانتظار موافقة المدير",IF(K3922&lt;&gt;"نعم","⚠ غير مسوى مع الحسابات","✔ معتمد ومسوى")))))))))</f>
        <v/>
      </c>
      <c r="R3922">
        <f>N(R3921)+IF(A3922="عهدة",1,0)</f>
        <v/>
      </c>
      <c r="S3922">
        <f>IF(C3922="","",IF(AND(C3922&gt;=DATE(2026,9,1),C3922&lt;=DATE(2027,8,31)),(YEAR(C3922)-2026)*12+MONTH(C3922)-8,""))</f>
        <v/>
      </c>
      <c r="T3922">
        <f>IF(AND(A3922="مصروف",R3922&gt;0,I3922="موافق",S3922&lt;&gt;"",H3922&lt;&gt;""),N(G3922),0)</f>
        <v/>
      </c>
    </row>
    <row r="3923">
      <c r="A3923" s="19" t="n"/>
      <c r="B3923" s="20">
        <f>IF(A3923="","",IF(R3923=0,"⚠ أضف سطر عهدة أولًا","BDR-"&amp;TEXT(R3923,"000")))</f>
        <v/>
      </c>
      <c r="C3923" s="21" t="n"/>
      <c r="D3923" s="20">
        <f>IF(C3923="","",IF(S3923="","خارج السنة المالية",INDEX(القوائم!$D$2:$D$13,S3923)))</f>
        <v/>
      </c>
      <c r="E3923" s="22" t="n"/>
      <c r="F3923" s="23" t="n"/>
      <c r="G3923" s="23" t="n"/>
      <c r="H3923" s="22" t="n"/>
      <c r="I3923" s="19" t="n"/>
      <c r="J3923" s="21" t="n"/>
      <c r="K3923" s="19" t="n"/>
      <c r="L3923" s="19" t="n"/>
      <c r="M3923" s="21" t="n"/>
      <c r="N3923" s="22" t="n"/>
      <c r="O3923" s="24">
        <f>IF(A3923&lt;&gt;"عهدة","",SUMIFS($G$8:$G$5007,$B$8:$B$5007,B3923,$A$8:$A$5007,"مصروف",$I$8:$I$5007,"&lt;&gt;مرفوض"))</f>
        <v/>
      </c>
      <c r="P3923" s="25">
        <f>IF(A3923&lt;&gt;"عهدة","",N(F3923)-O3923)</f>
        <v/>
      </c>
      <c r="Q3923" s="26">
        <f>IF(A3923="","",IF(A3923="عهدة",IF(N(F3923)=0,"⚠ أدخل قيمة العهدة",IF(P3923&lt;0,"⛔ عجز / زيادة مصروفات "&amp;TEXT(-P3923,"#,##0"),IF(COUNTIFS($B$8:$B$5007,B3923,$A$8:$A$5007,"مصروف",$I$8:$I$5007,"&lt;&gt;مرفوض",$K$8:$K$5007,"&lt;&gt;نعم")&gt;0,"⚠ "&amp;COUNTIFS($B$8:$B$5007,B3923,$A$8:$A$5007,"مصروف",$I$8:$I$5007,"&lt;&gt;مرفوض",$K$8:$K$5007,"&lt;&gt;نعم")&amp;" مصروف غير مسوى",IF(L3923="تمت التسوية",IF(P3923=0,"✔ متوازنة وتمت التسوية","✔ تمت التسوية – متبقي "&amp;TEXT(P3923,"#,##0")),IF(P3923&gt;0,"متبقي "&amp;TEXT(P3923,"#,##0"),"✔ متوازنة"))))),IF(R3923=0,"⚠ أضف سطر عهدة أولًا",IF(OR(C3923="",N(G3923)=0),"⚠ أكمل التاريخ والقيمة",IF(S3923="","⚠ التاريخ خارج السنة المالية",IF(H3923="","⚠ اختر بند الموازنة",IF(I3923="مرفوض","✖ مرفوض من المدير",IF(I3923&lt;&gt;"موافق","⏳ بانتظار موافقة المدير",IF(K3923&lt;&gt;"نعم","⚠ غير مسوى مع الحسابات","✔ معتمد ومسوى")))))))))</f>
        <v/>
      </c>
      <c r="R3923">
        <f>N(R3922)+IF(A3923="عهدة",1,0)</f>
        <v/>
      </c>
      <c r="S3923">
        <f>IF(C3923="","",IF(AND(C3923&gt;=DATE(2026,9,1),C3923&lt;=DATE(2027,8,31)),(YEAR(C3923)-2026)*12+MONTH(C3923)-8,""))</f>
        <v/>
      </c>
      <c r="T3923">
        <f>IF(AND(A3923="مصروف",R3923&gt;0,I3923="موافق",S3923&lt;&gt;"",H3923&lt;&gt;""),N(G3923),0)</f>
        <v/>
      </c>
    </row>
    <row r="3924">
      <c r="A3924" s="19" t="n"/>
      <c r="B3924" s="20">
        <f>IF(A3924="","",IF(R3924=0,"⚠ أضف سطر عهدة أولًا","BDR-"&amp;TEXT(R3924,"000")))</f>
        <v/>
      </c>
      <c r="C3924" s="21" t="n"/>
      <c r="D3924" s="20">
        <f>IF(C3924="","",IF(S3924="","خارج السنة المالية",INDEX(القوائم!$D$2:$D$13,S3924)))</f>
        <v/>
      </c>
      <c r="E3924" s="22" t="n"/>
      <c r="F3924" s="23" t="n"/>
      <c r="G3924" s="23" t="n"/>
      <c r="H3924" s="22" t="n"/>
      <c r="I3924" s="19" t="n"/>
      <c r="J3924" s="21" t="n"/>
      <c r="K3924" s="19" t="n"/>
      <c r="L3924" s="19" t="n"/>
      <c r="M3924" s="21" t="n"/>
      <c r="N3924" s="22" t="n"/>
      <c r="O3924" s="24">
        <f>IF(A3924&lt;&gt;"عهدة","",SUMIFS($G$8:$G$5007,$B$8:$B$5007,B3924,$A$8:$A$5007,"مصروف",$I$8:$I$5007,"&lt;&gt;مرفوض"))</f>
        <v/>
      </c>
      <c r="P3924" s="25">
        <f>IF(A3924&lt;&gt;"عهدة","",N(F3924)-O3924)</f>
        <v/>
      </c>
      <c r="Q3924" s="26">
        <f>IF(A3924="","",IF(A3924="عهدة",IF(N(F3924)=0,"⚠ أدخل قيمة العهدة",IF(P3924&lt;0,"⛔ عجز / زيادة مصروفات "&amp;TEXT(-P3924,"#,##0"),IF(COUNTIFS($B$8:$B$5007,B3924,$A$8:$A$5007,"مصروف",$I$8:$I$5007,"&lt;&gt;مرفوض",$K$8:$K$5007,"&lt;&gt;نعم")&gt;0,"⚠ "&amp;COUNTIFS($B$8:$B$5007,B3924,$A$8:$A$5007,"مصروف",$I$8:$I$5007,"&lt;&gt;مرفوض",$K$8:$K$5007,"&lt;&gt;نعم")&amp;" مصروف غير مسوى",IF(L3924="تمت التسوية",IF(P3924=0,"✔ متوازنة وتمت التسوية","✔ تمت التسوية – متبقي "&amp;TEXT(P3924,"#,##0")),IF(P3924&gt;0,"متبقي "&amp;TEXT(P3924,"#,##0"),"✔ متوازنة"))))),IF(R3924=0,"⚠ أضف سطر عهدة أولًا",IF(OR(C3924="",N(G3924)=0),"⚠ أكمل التاريخ والقيمة",IF(S3924="","⚠ التاريخ خارج السنة المالية",IF(H3924="","⚠ اختر بند الموازنة",IF(I3924="مرفوض","✖ مرفوض من المدير",IF(I3924&lt;&gt;"موافق","⏳ بانتظار موافقة المدير",IF(K3924&lt;&gt;"نعم","⚠ غير مسوى مع الحسابات","✔ معتمد ومسوى")))))))))</f>
        <v/>
      </c>
      <c r="R3924">
        <f>N(R3923)+IF(A3924="عهدة",1,0)</f>
        <v/>
      </c>
      <c r="S3924">
        <f>IF(C3924="","",IF(AND(C3924&gt;=DATE(2026,9,1),C3924&lt;=DATE(2027,8,31)),(YEAR(C3924)-2026)*12+MONTH(C3924)-8,""))</f>
        <v/>
      </c>
      <c r="T3924">
        <f>IF(AND(A3924="مصروف",R3924&gt;0,I3924="موافق",S3924&lt;&gt;"",H3924&lt;&gt;""),N(G3924),0)</f>
        <v/>
      </c>
    </row>
    <row r="3925">
      <c r="A3925" s="19" t="n"/>
      <c r="B3925" s="20">
        <f>IF(A3925="","",IF(R3925=0,"⚠ أضف سطر عهدة أولًا","BDR-"&amp;TEXT(R3925,"000")))</f>
        <v/>
      </c>
      <c r="C3925" s="21" t="n"/>
      <c r="D3925" s="20">
        <f>IF(C3925="","",IF(S3925="","خارج السنة المالية",INDEX(القوائم!$D$2:$D$13,S3925)))</f>
        <v/>
      </c>
      <c r="E3925" s="22" t="n"/>
      <c r="F3925" s="23" t="n"/>
      <c r="G3925" s="23" t="n"/>
      <c r="H3925" s="22" t="n"/>
      <c r="I3925" s="19" t="n"/>
      <c r="J3925" s="21" t="n"/>
      <c r="K3925" s="19" t="n"/>
      <c r="L3925" s="19" t="n"/>
      <c r="M3925" s="21" t="n"/>
      <c r="N3925" s="22" t="n"/>
      <c r="O3925" s="24">
        <f>IF(A3925&lt;&gt;"عهدة","",SUMIFS($G$8:$G$5007,$B$8:$B$5007,B3925,$A$8:$A$5007,"مصروف",$I$8:$I$5007,"&lt;&gt;مرفوض"))</f>
        <v/>
      </c>
      <c r="P3925" s="25">
        <f>IF(A3925&lt;&gt;"عهدة","",N(F3925)-O3925)</f>
        <v/>
      </c>
      <c r="Q3925" s="26">
        <f>IF(A3925="","",IF(A3925="عهدة",IF(N(F3925)=0,"⚠ أدخل قيمة العهدة",IF(P3925&lt;0,"⛔ عجز / زيادة مصروفات "&amp;TEXT(-P3925,"#,##0"),IF(COUNTIFS($B$8:$B$5007,B3925,$A$8:$A$5007,"مصروف",$I$8:$I$5007,"&lt;&gt;مرفوض",$K$8:$K$5007,"&lt;&gt;نعم")&gt;0,"⚠ "&amp;COUNTIFS($B$8:$B$5007,B3925,$A$8:$A$5007,"مصروف",$I$8:$I$5007,"&lt;&gt;مرفوض",$K$8:$K$5007,"&lt;&gt;نعم")&amp;" مصروف غير مسوى",IF(L3925="تمت التسوية",IF(P3925=0,"✔ متوازنة وتمت التسوية","✔ تمت التسوية – متبقي "&amp;TEXT(P3925,"#,##0")),IF(P3925&gt;0,"متبقي "&amp;TEXT(P3925,"#,##0"),"✔ متوازنة"))))),IF(R3925=0,"⚠ أضف سطر عهدة أولًا",IF(OR(C3925="",N(G3925)=0),"⚠ أكمل التاريخ والقيمة",IF(S3925="","⚠ التاريخ خارج السنة المالية",IF(H3925="","⚠ اختر بند الموازنة",IF(I3925="مرفوض","✖ مرفوض من المدير",IF(I3925&lt;&gt;"موافق","⏳ بانتظار موافقة المدير",IF(K3925&lt;&gt;"نعم","⚠ غير مسوى مع الحسابات","✔ معتمد ومسوى")))))))))</f>
        <v/>
      </c>
      <c r="R3925">
        <f>N(R3924)+IF(A3925="عهدة",1,0)</f>
        <v/>
      </c>
      <c r="S3925">
        <f>IF(C3925="","",IF(AND(C3925&gt;=DATE(2026,9,1),C3925&lt;=DATE(2027,8,31)),(YEAR(C3925)-2026)*12+MONTH(C3925)-8,""))</f>
        <v/>
      </c>
      <c r="T3925">
        <f>IF(AND(A3925="مصروف",R3925&gt;0,I3925="موافق",S3925&lt;&gt;"",H3925&lt;&gt;""),N(G3925),0)</f>
        <v/>
      </c>
    </row>
    <row r="3926">
      <c r="A3926" s="19" t="n"/>
      <c r="B3926" s="20">
        <f>IF(A3926="","",IF(R3926=0,"⚠ أضف سطر عهدة أولًا","BDR-"&amp;TEXT(R3926,"000")))</f>
        <v/>
      </c>
      <c r="C3926" s="21" t="n"/>
      <c r="D3926" s="20">
        <f>IF(C3926="","",IF(S3926="","خارج السنة المالية",INDEX(القوائم!$D$2:$D$13,S3926)))</f>
        <v/>
      </c>
      <c r="E3926" s="22" t="n"/>
      <c r="F3926" s="23" t="n"/>
      <c r="G3926" s="23" t="n"/>
      <c r="H3926" s="22" t="n"/>
      <c r="I3926" s="19" t="n"/>
      <c r="J3926" s="21" t="n"/>
      <c r="K3926" s="19" t="n"/>
      <c r="L3926" s="19" t="n"/>
      <c r="M3926" s="21" t="n"/>
      <c r="N3926" s="22" t="n"/>
      <c r="O3926" s="24">
        <f>IF(A3926&lt;&gt;"عهدة","",SUMIFS($G$8:$G$5007,$B$8:$B$5007,B3926,$A$8:$A$5007,"مصروف",$I$8:$I$5007,"&lt;&gt;مرفوض"))</f>
        <v/>
      </c>
      <c r="P3926" s="25">
        <f>IF(A3926&lt;&gt;"عهدة","",N(F3926)-O3926)</f>
        <v/>
      </c>
      <c r="Q3926" s="26">
        <f>IF(A3926="","",IF(A3926="عهدة",IF(N(F3926)=0,"⚠ أدخل قيمة العهدة",IF(P3926&lt;0,"⛔ عجز / زيادة مصروفات "&amp;TEXT(-P3926,"#,##0"),IF(COUNTIFS($B$8:$B$5007,B3926,$A$8:$A$5007,"مصروف",$I$8:$I$5007,"&lt;&gt;مرفوض",$K$8:$K$5007,"&lt;&gt;نعم")&gt;0,"⚠ "&amp;COUNTIFS($B$8:$B$5007,B3926,$A$8:$A$5007,"مصروف",$I$8:$I$5007,"&lt;&gt;مرفوض",$K$8:$K$5007,"&lt;&gt;نعم")&amp;" مصروف غير مسوى",IF(L3926="تمت التسوية",IF(P3926=0,"✔ متوازنة وتمت التسوية","✔ تمت التسوية – متبقي "&amp;TEXT(P3926,"#,##0")),IF(P3926&gt;0,"متبقي "&amp;TEXT(P3926,"#,##0"),"✔ متوازنة"))))),IF(R3926=0,"⚠ أضف سطر عهدة أولًا",IF(OR(C3926="",N(G3926)=0),"⚠ أكمل التاريخ والقيمة",IF(S3926="","⚠ التاريخ خارج السنة المالية",IF(H3926="","⚠ اختر بند الموازنة",IF(I3926="مرفوض","✖ مرفوض من المدير",IF(I3926&lt;&gt;"موافق","⏳ بانتظار موافقة المدير",IF(K3926&lt;&gt;"نعم","⚠ غير مسوى مع الحسابات","✔ معتمد ومسوى")))))))))</f>
        <v/>
      </c>
      <c r="R3926">
        <f>N(R3925)+IF(A3926="عهدة",1,0)</f>
        <v/>
      </c>
      <c r="S3926">
        <f>IF(C3926="","",IF(AND(C3926&gt;=DATE(2026,9,1),C3926&lt;=DATE(2027,8,31)),(YEAR(C3926)-2026)*12+MONTH(C3926)-8,""))</f>
        <v/>
      </c>
      <c r="T3926">
        <f>IF(AND(A3926="مصروف",R3926&gt;0,I3926="موافق",S3926&lt;&gt;"",H3926&lt;&gt;""),N(G3926),0)</f>
        <v/>
      </c>
    </row>
    <row r="3927">
      <c r="A3927" s="19" t="n"/>
      <c r="B3927" s="20">
        <f>IF(A3927="","",IF(R3927=0,"⚠ أضف سطر عهدة أولًا","BDR-"&amp;TEXT(R3927,"000")))</f>
        <v/>
      </c>
      <c r="C3927" s="21" t="n"/>
      <c r="D3927" s="20">
        <f>IF(C3927="","",IF(S3927="","خارج السنة المالية",INDEX(القوائم!$D$2:$D$13,S3927)))</f>
        <v/>
      </c>
      <c r="E3927" s="22" t="n"/>
      <c r="F3927" s="23" t="n"/>
      <c r="G3927" s="23" t="n"/>
      <c r="H3927" s="22" t="n"/>
      <c r="I3927" s="19" t="n"/>
      <c r="J3927" s="21" t="n"/>
      <c r="K3927" s="19" t="n"/>
      <c r="L3927" s="19" t="n"/>
      <c r="M3927" s="21" t="n"/>
      <c r="N3927" s="22" t="n"/>
      <c r="O3927" s="24">
        <f>IF(A3927&lt;&gt;"عهدة","",SUMIFS($G$8:$G$5007,$B$8:$B$5007,B3927,$A$8:$A$5007,"مصروف",$I$8:$I$5007,"&lt;&gt;مرفوض"))</f>
        <v/>
      </c>
      <c r="P3927" s="25">
        <f>IF(A3927&lt;&gt;"عهدة","",N(F3927)-O3927)</f>
        <v/>
      </c>
      <c r="Q3927" s="26">
        <f>IF(A3927="","",IF(A3927="عهدة",IF(N(F3927)=0,"⚠ أدخل قيمة العهدة",IF(P3927&lt;0,"⛔ عجز / زيادة مصروفات "&amp;TEXT(-P3927,"#,##0"),IF(COUNTIFS($B$8:$B$5007,B3927,$A$8:$A$5007,"مصروف",$I$8:$I$5007,"&lt;&gt;مرفوض",$K$8:$K$5007,"&lt;&gt;نعم")&gt;0,"⚠ "&amp;COUNTIFS($B$8:$B$5007,B3927,$A$8:$A$5007,"مصروف",$I$8:$I$5007,"&lt;&gt;مرفوض",$K$8:$K$5007,"&lt;&gt;نعم")&amp;" مصروف غير مسوى",IF(L3927="تمت التسوية",IF(P3927=0,"✔ متوازنة وتمت التسوية","✔ تمت التسوية – متبقي "&amp;TEXT(P3927,"#,##0")),IF(P3927&gt;0,"متبقي "&amp;TEXT(P3927,"#,##0"),"✔ متوازنة"))))),IF(R3927=0,"⚠ أضف سطر عهدة أولًا",IF(OR(C3927="",N(G3927)=0),"⚠ أكمل التاريخ والقيمة",IF(S3927="","⚠ التاريخ خارج السنة المالية",IF(H3927="","⚠ اختر بند الموازنة",IF(I3927="مرفوض","✖ مرفوض من المدير",IF(I3927&lt;&gt;"موافق","⏳ بانتظار موافقة المدير",IF(K3927&lt;&gt;"نعم","⚠ غير مسوى مع الحسابات","✔ معتمد ومسوى")))))))))</f>
        <v/>
      </c>
      <c r="R3927">
        <f>N(R3926)+IF(A3927="عهدة",1,0)</f>
        <v/>
      </c>
      <c r="S3927">
        <f>IF(C3927="","",IF(AND(C3927&gt;=DATE(2026,9,1),C3927&lt;=DATE(2027,8,31)),(YEAR(C3927)-2026)*12+MONTH(C3927)-8,""))</f>
        <v/>
      </c>
      <c r="T3927">
        <f>IF(AND(A3927="مصروف",R3927&gt;0,I3927="موافق",S3927&lt;&gt;"",H3927&lt;&gt;""),N(G3927),0)</f>
        <v/>
      </c>
    </row>
    <row r="3928">
      <c r="A3928" s="19" t="n"/>
      <c r="B3928" s="20">
        <f>IF(A3928="","",IF(R3928=0,"⚠ أضف سطر عهدة أولًا","BDR-"&amp;TEXT(R3928,"000")))</f>
        <v/>
      </c>
      <c r="C3928" s="21" t="n"/>
      <c r="D3928" s="20">
        <f>IF(C3928="","",IF(S3928="","خارج السنة المالية",INDEX(القوائم!$D$2:$D$13,S3928)))</f>
        <v/>
      </c>
      <c r="E3928" s="22" t="n"/>
      <c r="F3928" s="23" t="n"/>
      <c r="G3928" s="23" t="n"/>
      <c r="H3928" s="22" t="n"/>
      <c r="I3928" s="19" t="n"/>
      <c r="J3928" s="21" t="n"/>
      <c r="K3928" s="19" t="n"/>
      <c r="L3928" s="19" t="n"/>
      <c r="M3928" s="21" t="n"/>
      <c r="N3928" s="22" t="n"/>
      <c r="O3928" s="24">
        <f>IF(A3928&lt;&gt;"عهدة","",SUMIFS($G$8:$G$5007,$B$8:$B$5007,B3928,$A$8:$A$5007,"مصروف",$I$8:$I$5007,"&lt;&gt;مرفوض"))</f>
        <v/>
      </c>
      <c r="P3928" s="25">
        <f>IF(A3928&lt;&gt;"عهدة","",N(F3928)-O3928)</f>
        <v/>
      </c>
      <c r="Q3928" s="26">
        <f>IF(A3928="","",IF(A3928="عهدة",IF(N(F3928)=0,"⚠ أدخل قيمة العهدة",IF(P3928&lt;0,"⛔ عجز / زيادة مصروفات "&amp;TEXT(-P3928,"#,##0"),IF(COUNTIFS($B$8:$B$5007,B3928,$A$8:$A$5007,"مصروف",$I$8:$I$5007,"&lt;&gt;مرفوض",$K$8:$K$5007,"&lt;&gt;نعم")&gt;0,"⚠ "&amp;COUNTIFS($B$8:$B$5007,B3928,$A$8:$A$5007,"مصروف",$I$8:$I$5007,"&lt;&gt;مرفوض",$K$8:$K$5007,"&lt;&gt;نعم")&amp;" مصروف غير مسوى",IF(L3928="تمت التسوية",IF(P3928=0,"✔ متوازنة وتمت التسوية","✔ تمت التسوية – متبقي "&amp;TEXT(P3928,"#,##0")),IF(P3928&gt;0,"متبقي "&amp;TEXT(P3928,"#,##0"),"✔ متوازنة"))))),IF(R3928=0,"⚠ أضف سطر عهدة أولًا",IF(OR(C3928="",N(G3928)=0),"⚠ أكمل التاريخ والقيمة",IF(S3928="","⚠ التاريخ خارج السنة المالية",IF(H3928="","⚠ اختر بند الموازنة",IF(I3928="مرفوض","✖ مرفوض من المدير",IF(I3928&lt;&gt;"موافق","⏳ بانتظار موافقة المدير",IF(K3928&lt;&gt;"نعم","⚠ غير مسوى مع الحسابات","✔ معتمد ومسوى")))))))))</f>
        <v/>
      </c>
      <c r="R3928">
        <f>N(R3927)+IF(A3928="عهدة",1,0)</f>
        <v/>
      </c>
      <c r="S3928">
        <f>IF(C3928="","",IF(AND(C3928&gt;=DATE(2026,9,1),C3928&lt;=DATE(2027,8,31)),(YEAR(C3928)-2026)*12+MONTH(C3928)-8,""))</f>
        <v/>
      </c>
      <c r="T3928">
        <f>IF(AND(A3928="مصروف",R3928&gt;0,I3928="موافق",S3928&lt;&gt;"",H3928&lt;&gt;""),N(G3928),0)</f>
        <v/>
      </c>
    </row>
    <row r="3929">
      <c r="A3929" s="19" t="n"/>
      <c r="B3929" s="20">
        <f>IF(A3929="","",IF(R3929=0,"⚠ أضف سطر عهدة أولًا","BDR-"&amp;TEXT(R3929,"000")))</f>
        <v/>
      </c>
      <c r="C3929" s="21" t="n"/>
      <c r="D3929" s="20">
        <f>IF(C3929="","",IF(S3929="","خارج السنة المالية",INDEX(القوائم!$D$2:$D$13,S3929)))</f>
        <v/>
      </c>
      <c r="E3929" s="22" t="n"/>
      <c r="F3929" s="23" t="n"/>
      <c r="G3929" s="23" t="n"/>
      <c r="H3929" s="22" t="n"/>
      <c r="I3929" s="19" t="n"/>
      <c r="J3929" s="21" t="n"/>
      <c r="K3929" s="19" t="n"/>
      <c r="L3929" s="19" t="n"/>
      <c r="M3929" s="21" t="n"/>
      <c r="N3929" s="22" t="n"/>
      <c r="O3929" s="24">
        <f>IF(A3929&lt;&gt;"عهدة","",SUMIFS($G$8:$G$5007,$B$8:$B$5007,B3929,$A$8:$A$5007,"مصروف",$I$8:$I$5007,"&lt;&gt;مرفوض"))</f>
        <v/>
      </c>
      <c r="P3929" s="25">
        <f>IF(A3929&lt;&gt;"عهدة","",N(F3929)-O3929)</f>
        <v/>
      </c>
      <c r="Q3929" s="26">
        <f>IF(A3929="","",IF(A3929="عهدة",IF(N(F3929)=0,"⚠ أدخل قيمة العهدة",IF(P3929&lt;0,"⛔ عجز / زيادة مصروفات "&amp;TEXT(-P3929,"#,##0"),IF(COUNTIFS($B$8:$B$5007,B3929,$A$8:$A$5007,"مصروف",$I$8:$I$5007,"&lt;&gt;مرفوض",$K$8:$K$5007,"&lt;&gt;نعم")&gt;0,"⚠ "&amp;COUNTIFS($B$8:$B$5007,B3929,$A$8:$A$5007,"مصروف",$I$8:$I$5007,"&lt;&gt;مرفوض",$K$8:$K$5007,"&lt;&gt;نعم")&amp;" مصروف غير مسوى",IF(L3929="تمت التسوية",IF(P3929=0,"✔ متوازنة وتمت التسوية","✔ تمت التسوية – متبقي "&amp;TEXT(P3929,"#,##0")),IF(P3929&gt;0,"متبقي "&amp;TEXT(P3929,"#,##0"),"✔ متوازنة"))))),IF(R3929=0,"⚠ أضف سطر عهدة أولًا",IF(OR(C3929="",N(G3929)=0),"⚠ أكمل التاريخ والقيمة",IF(S3929="","⚠ التاريخ خارج السنة المالية",IF(H3929="","⚠ اختر بند الموازنة",IF(I3929="مرفوض","✖ مرفوض من المدير",IF(I3929&lt;&gt;"موافق","⏳ بانتظار موافقة المدير",IF(K3929&lt;&gt;"نعم","⚠ غير مسوى مع الحسابات","✔ معتمد ومسوى")))))))))</f>
        <v/>
      </c>
      <c r="R3929">
        <f>N(R3928)+IF(A3929="عهدة",1,0)</f>
        <v/>
      </c>
      <c r="S3929">
        <f>IF(C3929="","",IF(AND(C3929&gt;=DATE(2026,9,1),C3929&lt;=DATE(2027,8,31)),(YEAR(C3929)-2026)*12+MONTH(C3929)-8,""))</f>
        <v/>
      </c>
      <c r="T3929">
        <f>IF(AND(A3929="مصروف",R3929&gt;0,I3929="موافق",S3929&lt;&gt;"",H3929&lt;&gt;""),N(G3929),0)</f>
        <v/>
      </c>
    </row>
    <row r="3930">
      <c r="A3930" s="19" t="n"/>
      <c r="B3930" s="20">
        <f>IF(A3930="","",IF(R3930=0,"⚠ أضف سطر عهدة أولًا","BDR-"&amp;TEXT(R3930,"000")))</f>
        <v/>
      </c>
      <c r="C3930" s="21" t="n"/>
      <c r="D3930" s="20">
        <f>IF(C3930="","",IF(S3930="","خارج السنة المالية",INDEX(القوائم!$D$2:$D$13,S3930)))</f>
        <v/>
      </c>
      <c r="E3930" s="22" t="n"/>
      <c r="F3930" s="23" t="n"/>
      <c r="G3930" s="23" t="n"/>
      <c r="H3930" s="22" t="n"/>
      <c r="I3930" s="19" t="n"/>
      <c r="J3930" s="21" t="n"/>
      <c r="K3930" s="19" t="n"/>
      <c r="L3930" s="19" t="n"/>
      <c r="M3930" s="21" t="n"/>
      <c r="N3930" s="22" t="n"/>
      <c r="O3930" s="24">
        <f>IF(A3930&lt;&gt;"عهدة","",SUMIFS($G$8:$G$5007,$B$8:$B$5007,B3930,$A$8:$A$5007,"مصروف",$I$8:$I$5007,"&lt;&gt;مرفوض"))</f>
        <v/>
      </c>
      <c r="P3930" s="25">
        <f>IF(A3930&lt;&gt;"عهدة","",N(F3930)-O3930)</f>
        <v/>
      </c>
      <c r="Q3930" s="26">
        <f>IF(A3930="","",IF(A3930="عهدة",IF(N(F3930)=0,"⚠ أدخل قيمة العهدة",IF(P3930&lt;0,"⛔ عجز / زيادة مصروفات "&amp;TEXT(-P3930,"#,##0"),IF(COUNTIFS($B$8:$B$5007,B3930,$A$8:$A$5007,"مصروف",$I$8:$I$5007,"&lt;&gt;مرفوض",$K$8:$K$5007,"&lt;&gt;نعم")&gt;0,"⚠ "&amp;COUNTIFS($B$8:$B$5007,B3930,$A$8:$A$5007,"مصروف",$I$8:$I$5007,"&lt;&gt;مرفوض",$K$8:$K$5007,"&lt;&gt;نعم")&amp;" مصروف غير مسوى",IF(L3930="تمت التسوية",IF(P3930=0,"✔ متوازنة وتمت التسوية","✔ تمت التسوية – متبقي "&amp;TEXT(P3930,"#,##0")),IF(P3930&gt;0,"متبقي "&amp;TEXT(P3930,"#,##0"),"✔ متوازنة"))))),IF(R3930=0,"⚠ أضف سطر عهدة أولًا",IF(OR(C3930="",N(G3930)=0),"⚠ أكمل التاريخ والقيمة",IF(S3930="","⚠ التاريخ خارج السنة المالية",IF(H3930="","⚠ اختر بند الموازنة",IF(I3930="مرفوض","✖ مرفوض من المدير",IF(I3930&lt;&gt;"موافق","⏳ بانتظار موافقة المدير",IF(K3930&lt;&gt;"نعم","⚠ غير مسوى مع الحسابات","✔ معتمد ومسوى")))))))))</f>
        <v/>
      </c>
      <c r="R3930">
        <f>N(R3929)+IF(A3930="عهدة",1,0)</f>
        <v/>
      </c>
      <c r="S3930">
        <f>IF(C3930="","",IF(AND(C3930&gt;=DATE(2026,9,1),C3930&lt;=DATE(2027,8,31)),(YEAR(C3930)-2026)*12+MONTH(C3930)-8,""))</f>
        <v/>
      </c>
      <c r="T3930">
        <f>IF(AND(A3930="مصروف",R3930&gt;0,I3930="موافق",S3930&lt;&gt;"",H3930&lt;&gt;""),N(G3930),0)</f>
        <v/>
      </c>
    </row>
    <row r="3931">
      <c r="A3931" s="19" t="n"/>
      <c r="B3931" s="20">
        <f>IF(A3931="","",IF(R3931=0,"⚠ أضف سطر عهدة أولًا","BDR-"&amp;TEXT(R3931,"000")))</f>
        <v/>
      </c>
      <c r="C3931" s="21" t="n"/>
      <c r="D3931" s="20">
        <f>IF(C3931="","",IF(S3931="","خارج السنة المالية",INDEX(القوائم!$D$2:$D$13,S3931)))</f>
        <v/>
      </c>
      <c r="E3931" s="22" t="n"/>
      <c r="F3931" s="23" t="n"/>
      <c r="G3931" s="23" t="n"/>
      <c r="H3931" s="22" t="n"/>
      <c r="I3931" s="19" t="n"/>
      <c r="J3931" s="21" t="n"/>
      <c r="K3931" s="19" t="n"/>
      <c r="L3931" s="19" t="n"/>
      <c r="M3931" s="21" t="n"/>
      <c r="N3931" s="22" t="n"/>
      <c r="O3931" s="24">
        <f>IF(A3931&lt;&gt;"عهدة","",SUMIFS($G$8:$G$5007,$B$8:$B$5007,B3931,$A$8:$A$5007,"مصروف",$I$8:$I$5007,"&lt;&gt;مرفوض"))</f>
        <v/>
      </c>
      <c r="P3931" s="25">
        <f>IF(A3931&lt;&gt;"عهدة","",N(F3931)-O3931)</f>
        <v/>
      </c>
      <c r="Q3931" s="26">
        <f>IF(A3931="","",IF(A3931="عهدة",IF(N(F3931)=0,"⚠ أدخل قيمة العهدة",IF(P3931&lt;0,"⛔ عجز / زيادة مصروفات "&amp;TEXT(-P3931,"#,##0"),IF(COUNTIFS($B$8:$B$5007,B3931,$A$8:$A$5007,"مصروف",$I$8:$I$5007,"&lt;&gt;مرفوض",$K$8:$K$5007,"&lt;&gt;نعم")&gt;0,"⚠ "&amp;COUNTIFS($B$8:$B$5007,B3931,$A$8:$A$5007,"مصروف",$I$8:$I$5007,"&lt;&gt;مرفوض",$K$8:$K$5007,"&lt;&gt;نعم")&amp;" مصروف غير مسوى",IF(L3931="تمت التسوية",IF(P3931=0,"✔ متوازنة وتمت التسوية","✔ تمت التسوية – متبقي "&amp;TEXT(P3931,"#,##0")),IF(P3931&gt;0,"متبقي "&amp;TEXT(P3931,"#,##0"),"✔ متوازنة"))))),IF(R3931=0,"⚠ أضف سطر عهدة أولًا",IF(OR(C3931="",N(G3931)=0),"⚠ أكمل التاريخ والقيمة",IF(S3931="","⚠ التاريخ خارج السنة المالية",IF(H3931="","⚠ اختر بند الموازنة",IF(I3931="مرفوض","✖ مرفوض من المدير",IF(I3931&lt;&gt;"موافق","⏳ بانتظار موافقة المدير",IF(K3931&lt;&gt;"نعم","⚠ غير مسوى مع الحسابات","✔ معتمد ومسوى")))))))))</f>
        <v/>
      </c>
      <c r="R3931">
        <f>N(R3930)+IF(A3931="عهدة",1,0)</f>
        <v/>
      </c>
      <c r="S3931">
        <f>IF(C3931="","",IF(AND(C3931&gt;=DATE(2026,9,1),C3931&lt;=DATE(2027,8,31)),(YEAR(C3931)-2026)*12+MONTH(C3931)-8,""))</f>
        <v/>
      </c>
      <c r="T3931">
        <f>IF(AND(A3931="مصروف",R3931&gt;0,I3931="موافق",S3931&lt;&gt;"",H3931&lt;&gt;""),N(G3931),0)</f>
        <v/>
      </c>
    </row>
    <row r="3932">
      <c r="A3932" s="19" t="n"/>
      <c r="B3932" s="20">
        <f>IF(A3932="","",IF(R3932=0,"⚠ أضف سطر عهدة أولًا","BDR-"&amp;TEXT(R3932,"000")))</f>
        <v/>
      </c>
      <c r="C3932" s="21" t="n"/>
      <c r="D3932" s="20">
        <f>IF(C3932="","",IF(S3932="","خارج السنة المالية",INDEX(القوائم!$D$2:$D$13,S3932)))</f>
        <v/>
      </c>
      <c r="E3932" s="22" t="n"/>
      <c r="F3932" s="23" t="n"/>
      <c r="G3932" s="23" t="n"/>
      <c r="H3932" s="22" t="n"/>
      <c r="I3932" s="19" t="n"/>
      <c r="J3932" s="21" t="n"/>
      <c r="K3932" s="19" t="n"/>
      <c r="L3932" s="19" t="n"/>
      <c r="M3932" s="21" t="n"/>
      <c r="N3932" s="22" t="n"/>
      <c r="O3932" s="24">
        <f>IF(A3932&lt;&gt;"عهدة","",SUMIFS($G$8:$G$5007,$B$8:$B$5007,B3932,$A$8:$A$5007,"مصروف",$I$8:$I$5007,"&lt;&gt;مرفوض"))</f>
        <v/>
      </c>
      <c r="P3932" s="25">
        <f>IF(A3932&lt;&gt;"عهدة","",N(F3932)-O3932)</f>
        <v/>
      </c>
      <c r="Q3932" s="26">
        <f>IF(A3932="","",IF(A3932="عهدة",IF(N(F3932)=0,"⚠ أدخل قيمة العهدة",IF(P3932&lt;0,"⛔ عجز / زيادة مصروفات "&amp;TEXT(-P3932,"#,##0"),IF(COUNTIFS($B$8:$B$5007,B3932,$A$8:$A$5007,"مصروف",$I$8:$I$5007,"&lt;&gt;مرفوض",$K$8:$K$5007,"&lt;&gt;نعم")&gt;0,"⚠ "&amp;COUNTIFS($B$8:$B$5007,B3932,$A$8:$A$5007,"مصروف",$I$8:$I$5007,"&lt;&gt;مرفوض",$K$8:$K$5007,"&lt;&gt;نعم")&amp;" مصروف غير مسوى",IF(L3932="تمت التسوية",IF(P3932=0,"✔ متوازنة وتمت التسوية","✔ تمت التسوية – متبقي "&amp;TEXT(P3932,"#,##0")),IF(P3932&gt;0,"متبقي "&amp;TEXT(P3932,"#,##0"),"✔ متوازنة"))))),IF(R3932=0,"⚠ أضف سطر عهدة أولًا",IF(OR(C3932="",N(G3932)=0),"⚠ أكمل التاريخ والقيمة",IF(S3932="","⚠ التاريخ خارج السنة المالية",IF(H3932="","⚠ اختر بند الموازنة",IF(I3932="مرفوض","✖ مرفوض من المدير",IF(I3932&lt;&gt;"موافق","⏳ بانتظار موافقة المدير",IF(K3932&lt;&gt;"نعم","⚠ غير مسوى مع الحسابات","✔ معتمد ومسوى")))))))))</f>
        <v/>
      </c>
      <c r="R3932">
        <f>N(R3931)+IF(A3932="عهدة",1,0)</f>
        <v/>
      </c>
      <c r="S3932">
        <f>IF(C3932="","",IF(AND(C3932&gt;=DATE(2026,9,1),C3932&lt;=DATE(2027,8,31)),(YEAR(C3932)-2026)*12+MONTH(C3932)-8,""))</f>
        <v/>
      </c>
      <c r="T3932">
        <f>IF(AND(A3932="مصروف",R3932&gt;0,I3932="موافق",S3932&lt;&gt;"",H3932&lt;&gt;""),N(G3932),0)</f>
        <v/>
      </c>
    </row>
    <row r="3933">
      <c r="A3933" s="19" t="n"/>
      <c r="B3933" s="20">
        <f>IF(A3933="","",IF(R3933=0,"⚠ أضف سطر عهدة أولًا","BDR-"&amp;TEXT(R3933,"000")))</f>
        <v/>
      </c>
      <c r="C3933" s="21" t="n"/>
      <c r="D3933" s="20">
        <f>IF(C3933="","",IF(S3933="","خارج السنة المالية",INDEX(القوائم!$D$2:$D$13,S3933)))</f>
        <v/>
      </c>
      <c r="E3933" s="22" t="n"/>
      <c r="F3933" s="23" t="n"/>
      <c r="G3933" s="23" t="n"/>
      <c r="H3933" s="22" t="n"/>
      <c r="I3933" s="19" t="n"/>
      <c r="J3933" s="21" t="n"/>
      <c r="K3933" s="19" t="n"/>
      <c r="L3933" s="19" t="n"/>
      <c r="M3933" s="21" t="n"/>
      <c r="N3933" s="22" t="n"/>
      <c r="O3933" s="24">
        <f>IF(A3933&lt;&gt;"عهدة","",SUMIFS($G$8:$G$5007,$B$8:$B$5007,B3933,$A$8:$A$5007,"مصروف",$I$8:$I$5007,"&lt;&gt;مرفوض"))</f>
        <v/>
      </c>
      <c r="P3933" s="25">
        <f>IF(A3933&lt;&gt;"عهدة","",N(F3933)-O3933)</f>
        <v/>
      </c>
      <c r="Q3933" s="26">
        <f>IF(A3933="","",IF(A3933="عهدة",IF(N(F3933)=0,"⚠ أدخل قيمة العهدة",IF(P3933&lt;0,"⛔ عجز / زيادة مصروفات "&amp;TEXT(-P3933,"#,##0"),IF(COUNTIFS($B$8:$B$5007,B3933,$A$8:$A$5007,"مصروف",$I$8:$I$5007,"&lt;&gt;مرفوض",$K$8:$K$5007,"&lt;&gt;نعم")&gt;0,"⚠ "&amp;COUNTIFS($B$8:$B$5007,B3933,$A$8:$A$5007,"مصروف",$I$8:$I$5007,"&lt;&gt;مرفوض",$K$8:$K$5007,"&lt;&gt;نعم")&amp;" مصروف غير مسوى",IF(L3933="تمت التسوية",IF(P3933=0,"✔ متوازنة وتمت التسوية","✔ تمت التسوية – متبقي "&amp;TEXT(P3933,"#,##0")),IF(P3933&gt;0,"متبقي "&amp;TEXT(P3933,"#,##0"),"✔ متوازنة"))))),IF(R3933=0,"⚠ أضف سطر عهدة أولًا",IF(OR(C3933="",N(G3933)=0),"⚠ أكمل التاريخ والقيمة",IF(S3933="","⚠ التاريخ خارج السنة المالية",IF(H3933="","⚠ اختر بند الموازنة",IF(I3933="مرفوض","✖ مرفوض من المدير",IF(I3933&lt;&gt;"موافق","⏳ بانتظار موافقة المدير",IF(K3933&lt;&gt;"نعم","⚠ غير مسوى مع الحسابات","✔ معتمد ومسوى")))))))))</f>
        <v/>
      </c>
      <c r="R3933">
        <f>N(R3932)+IF(A3933="عهدة",1,0)</f>
        <v/>
      </c>
      <c r="S3933">
        <f>IF(C3933="","",IF(AND(C3933&gt;=DATE(2026,9,1),C3933&lt;=DATE(2027,8,31)),(YEAR(C3933)-2026)*12+MONTH(C3933)-8,""))</f>
        <v/>
      </c>
      <c r="T3933">
        <f>IF(AND(A3933="مصروف",R3933&gt;0,I3933="موافق",S3933&lt;&gt;"",H3933&lt;&gt;""),N(G3933),0)</f>
        <v/>
      </c>
    </row>
    <row r="3934">
      <c r="A3934" s="19" t="n"/>
      <c r="B3934" s="20">
        <f>IF(A3934="","",IF(R3934=0,"⚠ أضف سطر عهدة أولًا","BDR-"&amp;TEXT(R3934,"000")))</f>
        <v/>
      </c>
      <c r="C3934" s="21" t="n"/>
      <c r="D3934" s="20">
        <f>IF(C3934="","",IF(S3934="","خارج السنة المالية",INDEX(القوائم!$D$2:$D$13,S3934)))</f>
        <v/>
      </c>
      <c r="E3934" s="22" t="n"/>
      <c r="F3934" s="23" t="n"/>
      <c r="G3934" s="23" t="n"/>
      <c r="H3934" s="22" t="n"/>
      <c r="I3934" s="19" t="n"/>
      <c r="J3934" s="21" t="n"/>
      <c r="K3934" s="19" t="n"/>
      <c r="L3934" s="19" t="n"/>
      <c r="M3934" s="21" t="n"/>
      <c r="N3934" s="22" t="n"/>
      <c r="O3934" s="24">
        <f>IF(A3934&lt;&gt;"عهدة","",SUMIFS($G$8:$G$5007,$B$8:$B$5007,B3934,$A$8:$A$5007,"مصروف",$I$8:$I$5007,"&lt;&gt;مرفوض"))</f>
        <v/>
      </c>
      <c r="P3934" s="25">
        <f>IF(A3934&lt;&gt;"عهدة","",N(F3934)-O3934)</f>
        <v/>
      </c>
      <c r="Q3934" s="26">
        <f>IF(A3934="","",IF(A3934="عهدة",IF(N(F3934)=0,"⚠ أدخل قيمة العهدة",IF(P3934&lt;0,"⛔ عجز / زيادة مصروفات "&amp;TEXT(-P3934,"#,##0"),IF(COUNTIFS($B$8:$B$5007,B3934,$A$8:$A$5007,"مصروف",$I$8:$I$5007,"&lt;&gt;مرفوض",$K$8:$K$5007,"&lt;&gt;نعم")&gt;0,"⚠ "&amp;COUNTIFS($B$8:$B$5007,B3934,$A$8:$A$5007,"مصروف",$I$8:$I$5007,"&lt;&gt;مرفوض",$K$8:$K$5007,"&lt;&gt;نعم")&amp;" مصروف غير مسوى",IF(L3934="تمت التسوية",IF(P3934=0,"✔ متوازنة وتمت التسوية","✔ تمت التسوية – متبقي "&amp;TEXT(P3934,"#,##0")),IF(P3934&gt;0,"متبقي "&amp;TEXT(P3934,"#,##0"),"✔ متوازنة"))))),IF(R3934=0,"⚠ أضف سطر عهدة أولًا",IF(OR(C3934="",N(G3934)=0),"⚠ أكمل التاريخ والقيمة",IF(S3934="","⚠ التاريخ خارج السنة المالية",IF(H3934="","⚠ اختر بند الموازنة",IF(I3934="مرفوض","✖ مرفوض من المدير",IF(I3934&lt;&gt;"موافق","⏳ بانتظار موافقة المدير",IF(K3934&lt;&gt;"نعم","⚠ غير مسوى مع الحسابات","✔ معتمد ومسوى")))))))))</f>
        <v/>
      </c>
      <c r="R3934">
        <f>N(R3933)+IF(A3934="عهدة",1,0)</f>
        <v/>
      </c>
      <c r="S3934">
        <f>IF(C3934="","",IF(AND(C3934&gt;=DATE(2026,9,1),C3934&lt;=DATE(2027,8,31)),(YEAR(C3934)-2026)*12+MONTH(C3934)-8,""))</f>
        <v/>
      </c>
      <c r="T3934">
        <f>IF(AND(A3934="مصروف",R3934&gt;0,I3934="موافق",S3934&lt;&gt;"",H3934&lt;&gt;""),N(G3934),0)</f>
        <v/>
      </c>
    </row>
    <row r="3935">
      <c r="A3935" s="19" t="n"/>
      <c r="B3935" s="20">
        <f>IF(A3935="","",IF(R3935=0,"⚠ أضف سطر عهدة أولًا","BDR-"&amp;TEXT(R3935,"000")))</f>
        <v/>
      </c>
      <c r="C3935" s="21" t="n"/>
      <c r="D3935" s="20">
        <f>IF(C3935="","",IF(S3935="","خارج السنة المالية",INDEX(القوائم!$D$2:$D$13,S3935)))</f>
        <v/>
      </c>
      <c r="E3935" s="22" t="n"/>
      <c r="F3935" s="23" t="n"/>
      <c r="G3935" s="23" t="n"/>
      <c r="H3935" s="22" t="n"/>
      <c r="I3935" s="19" t="n"/>
      <c r="J3935" s="21" t="n"/>
      <c r="K3935" s="19" t="n"/>
      <c r="L3935" s="19" t="n"/>
      <c r="M3935" s="21" t="n"/>
      <c r="N3935" s="22" t="n"/>
      <c r="O3935" s="24">
        <f>IF(A3935&lt;&gt;"عهدة","",SUMIFS($G$8:$G$5007,$B$8:$B$5007,B3935,$A$8:$A$5007,"مصروف",$I$8:$I$5007,"&lt;&gt;مرفوض"))</f>
        <v/>
      </c>
      <c r="P3935" s="25">
        <f>IF(A3935&lt;&gt;"عهدة","",N(F3935)-O3935)</f>
        <v/>
      </c>
      <c r="Q3935" s="26">
        <f>IF(A3935="","",IF(A3935="عهدة",IF(N(F3935)=0,"⚠ أدخل قيمة العهدة",IF(P3935&lt;0,"⛔ عجز / زيادة مصروفات "&amp;TEXT(-P3935,"#,##0"),IF(COUNTIFS($B$8:$B$5007,B3935,$A$8:$A$5007,"مصروف",$I$8:$I$5007,"&lt;&gt;مرفوض",$K$8:$K$5007,"&lt;&gt;نعم")&gt;0,"⚠ "&amp;COUNTIFS($B$8:$B$5007,B3935,$A$8:$A$5007,"مصروف",$I$8:$I$5007,"&lt;&gt;مرفوض",$K$8:$K$5007,"&lt;&gt;نعم")&amp;" مصروف غير مسوى",IF(L3935="تمت التسوية",IF(P3935=0,"✔ متوازنة وتمت التسوية","✔ تمت التسوية – متبقي "&amp;TEXT(P3935,"#,##0")),IF(P3935&gt;0,"متبقي "&amp;TEXT(P3935,"#,##0"),"✔ متوازنة"))))),IF(R3935=0,"⚠ أضف سطر عهدة أولًا",IF(OR(C3935="",N(G3935)=0),"⚠ أكمل التاريخ والقيمة",IF(S3935="","⚠ التاريخ خارج السنة المالية",IF(H3935="","⚠ اختر بند الموازنة",IF(I3935="مرفوض","✖ مرفوض من المدير",IF(I3935&lt;&gt;"موافق","⏳ بانتظار موافقة المدير",IF(K3935&lt;&gt;"نعم","⚠ غير مسوى مع الحسابات","✔ معتمد ومسوى")))))))))</f>
        <v/>
      </c>
      <c r="R3935">
        <f>N(R3934)+IF(A3935="عهدة",1,0)</f>
        <v/>
      </c>
      <c r="S3935">
        <f>IF(C3935="","",IF(AND(C3935&gt;=DATE(2026,9,1),C3935&lt;=DATE(2027,8,31)),(YEAR(C3935)-2026)*12+MONTH(C3935)-8,""))</f>
        <v/>
      </c>
      <c r="T3935">
        <f>IF(AND(A3935="مصروف",R3935&gt;0,I3935="موافق",S3935&lt;&gt;"",H3935&lt;&gt;""),N(G3935),0)</f>
        <v/>
      </c>
    </row>
    <row r="3936">
      <c r="A3936" s="19" t="n"/>
      <c r="B3936" s="20">
        <f>IF(A3936="","",IF(R3936=0,"⚠ أضف سطر عهدة أولًا","BDR-"&amp;TEXT(R3936,"000")))</f>
        <v/>
      </c>
      <c r="C3936" s="21" t="n"/>
      <c r="D3936" s="20">
        <f>IF(C3936="","",IF(S3936="","خارج السنة المالية",INDEX(القوائم!$D$2:$D$13,S3936)))</f>
        <v/>
      </c>
      <c r="E3936" s="22" t="n"/>
      <c r="F3936" s="23" t="n"/>
      <c r="G3936" s="23" t="n"/>
      <c r="H3936" s="22" t="n"/>
      <c r="I3936" s="19" t="n"/>
      <c r="J3936" s="21" t="n"/>
      <c r="K3936" s="19" t="n"/>
      <c r="L3936" s="19" t="n"/>
      <c r="M3936" s="21" t="n"/>
      <c r="N3936" s="22" t="n"/>
      <c r="O3936" s="24">
        <f>IF(A3936&lt;&gt;"عهدة","",SUMIFS($G$8:$G$5007,$B$8:$B$5007,B3936,$A$8:$A$5007,"مصروف",$I$8:$I$5007,"&lt;&gt;مرفوض"))</f>
        <v/>
      </c>
      <c r="P3936" s="25">
        <f>IF(A3936&lt;&gt;"عهدة","",N(F3936)-O3936)</f>
        <v/>
      </c>
      <c r="Q3936" s="26">
        <f>IF(A3936="","",IF(A3936="عهدة",IF(N(F3936)=0,"⚠ أدخل قيمة العهدة",IF(P3936&lt;0,"⛔ عجز / زيادة مصروفات "&amp;TEXT(-P3936,"#,##0"),IF(COUNTIFS($B$8:$B$5007,B3936,$A$8:$A$5007,"مصروف",$I$8:$I$5007,"&lt;&gt;مرفوض",$K$8:$K$5007,"&lt;&gt;نعم")&gt;0,"⚠ "&amp;COUNTIFS($B$8:$B$5007,B3936,$A$8:$A$5007,"مصروف",$I$8:$I$5007,"&lt;&gt;مرفوض",$K$8:$K$5007,"&lt;&gt;نعم")&amp;" مصروف غير مسوى",IF(L3936="تمت التسوية",IF(P3936=0,"✔ متوازنة وتمت التسوية","✔ تمت التسوية – متبقي "&amp;TEXT(P3936,"#,##0")),IF(P3936&gt;0,"متبقي "&amp;TEXT(P3936,"#,##0"),"✔ متوازنة"))))),IF(R3936=0,"⚠ أضف سطر عهدة أولًا",IF(OR(C3936="",N(G3936)=0),"⚠ أكمل التاريخ والقيمة",IF(S3936="","⚠ التاريخ خارج السنة المالية",IF(H3936="","⚠ اختر بند الموازنة",IF(I3936="مرفوض","✖ مرفوض من المدير",IF(I3936&lt;&gt;"موافق","⏳ بانتظار موافقة المدير",IF(K3936&lt;&gt;"نعم","⚠ غير مسوى مع الحسابات","✔ معتمد ومسوى")))))))))</f>
        <v/>
      </c>
      <c r="R3936">
        <f>N(R3935)+IF(A3936="عهدة",1,0)</f>
        <v/>
      </c>
      <c r="S3936">
        <f>IF(C3936="","",IF(AND(C3936&gt;=DATE(2026,9,1),C3936&lt;=DATE(2027,8,31)),(YEAR(C3936)-2026)*12+MONTH(C3936)-8,""))</f>
        <v/>
      </c>
      <c r="T3936">
        <f>IF(AND(A3936="مصروف",R3936&gt;0,I3936="موافق",S3936&lt;&gt;"",H3936&lt;&gt;""),N(G3936),0)</f>
        <v/>
      </c>
    </row>
    <row r="3937">
      <c r="A3937" s="19" t="n"/>
      <c r="B3937" s="20">
        <f>IF(A3937="","",IF(R3937=0,"⚠ أضف سطر عهدة أولًا","BDR-"&amp;TEXT(R3937,"000")))</f>
        <v/>
      </c>
      <c r="C3937" s="21" t="n"/>
      <c r="D3937" s="20">
        <f>IF(C3937="","",IF(S3937="","خارج السنة المالية",INDEX(القوائم!$D$2:$D$13,S3937)))</f>
        <v/>
      </c>
      <c r="E3937" s="22" t="n"/>
      <c r="F3937" s="23" t="n"/>
      <c r="G3937" s="23" t="n"/>
      <c r="H3937" s="22" t="n"/>
      <c r="I3937" s="19" t="n"/>
      <c r="J3937" s="21" t="n"/>
      <c r="K3937" s="19" t="n"/>
      <c r="L3937" s="19" t="n"/>
      <c r="M3937" s="21" t="n"/>
      <c r="N3937" s="22" t="n"/>
      <c r="O3937" s="24">
        <f>IF(A3937&lt;&gt;"عهدة","",SUMIFS($G$8:$G$5007,$B$8:$B$5007,B3937,$A$8:$A$5007,"مصروف",$I$8:$I$5007,"&lt;&gt;مرفوض"))</f>
        <v/>
      </c>
      <c r="P3937" s="25">
        <f>IF(A3937&lt;&gt;"عهدة","",N(F3937)-O3937)</f>
        <v/>
      </c>
      <c r="Q3937" s="26">
        <f>IF(A3937="","",IF(A3937="عهدة",IF(N(F3937)=0,"⚠ أدخل قيمة العهدة",IF(P3937&lt;0,"⛔ عجز / زيادة مصروفات "&amp;TEXT(-P3937,"#,##0"),IF(COUNTIFS($B$8:$B$5007,B3937,$A$8:$A$5007,"مصروف",$I$8:$I$5007,"&lt;&gt;مرفوض",$K$8:$K$5007,"&lt;&gt;نعم")&gt;0,"⚠ "&amp;COUNTIFS($B$8:$B$5007,B3937,$A$8:$A$5007,"مصروف",$I$8:$I$5007,"&lt;&gt;مرفوض",$K$8:$K$5007,"&lt;&gt;نعم")&amp;" مصروف غير مسوى",IF(L3937="تمت التسوية",IF(P3937=0,"✔ متوازنة وتمت التسوية","✔ تمت التسوية – متبقي "&amp;TEXT(P3937,"#,##0")),IF(P3937&gt;0,"متبقي "&amp;TEXT(P3937,"#,##0"),"✔ متوازنة"))))),IF(R3937=0,"⚠ أضف سطر عهدة أولًا",IF(OR(C3937="",N(G3937)=0),"⚠ أكمل التاريخ والقيمة",IF(S3937="","⚠ التاريخ خارج السنة المالية",IF(H3937="","⚠ اختر بند الموازنة",IF(I3937="مرفوض","✖ مرفوض من المدير",IF(I3937&lt;&gt;"موافق","⏳ بانتظار موافقة المدير",IF(K3937&lt;&gt;"نعم","⚠ غير مسوى مع الحسابات","✔ معتمد ومسوى")))))))))</f>
        <v/>
      </c>
      <c r="R3937">
        <f>N(R3936)+IF(A3937="عهدة",1,0)</f>
        <v/>
      </c>
      <c r="S3937">
        <f>IF(C3937="","",IF(AND(C3937&gt;=DATE(2026,9,1),C3937&lt;=DATE(2027,8,31)),(YEAR(C3937)-2026)*12+MONTH(C3937)-8,""))</f>
        <v/>
      </c>
      <c r="T3937">
        <f>IF(AND(A3937="مصروف",R3937&gt;0,I3937="موافق",S3937&lt;&gt;"",H3937&lt;&gt;""),N(G3937),0)</f>
        <v/>
      </c>
    </row>
    <row r="3938">
      <c r="A3938" s="19" t="n"/>
      <c r="B3938" s="20">
        <f>IF(A3938="","",IF(R3938=0,"⚠ أضف سطر عهدة أولًا","BDR-"&amp;TEXT(R3938,"000")))</f>
        <v/>
      </c>
      <c r="C3938" s="21" t="n"/>
      <c r="D3938" s="20">
        <f>IF(C3938="","",IF(S3938="","خارج السنة المالية",INDEX(القوائم!$D$2:$D$13,S3938)))</f>
        <v/>
      </c>
      <c r="E3938" s="22" t="n"/>
      <c r="F3938" s="23" t="n"/>
      <c r="G3938" s="23" t="n"/>
      <c r="H3938" s="22" t="n"/>
      <c r="I3938" s="19" t="n"/>
      <c r="J3938" s="21" t="n"/>
      <c r="K3938" s="19" t="n"/>
      <c r="L3938" s="19" t="n"/>
      <c r="M3938" s="21" t="n"/>
      <c r="N3938" s="22" t="n"/>
      <c r="O3938" s="24">
        <f>IF(A3938&lt;&gt;"عهدة","",SUMIFS($G$8:$G$5007,$B$8:$B$5007,B3938,$A$8:$A$5007,"مصروف",$I$8:$I$5007,"&lt;&gt;مرفوض"))</f>
        <v/>
      </c>
      <c r="P3938" s="25">
        <f>IF(A3938&lt;&gt;"عهدة","",N(F3938)-O3938)</f>
        <v/>
      </c>
      <c r="Q3938" s="26">
        <f>IF(A3938="","",IF(A3938="عهدة",IF(N(F3938)=0,"⚠ أدخل قيمة العهدة",IF(P3938&lt;0,"⛔ عجز / زيادة مصروفات "&amp;TEXT(-P3938,"#,##0"),IF(COUNTIFS($B$8:$B$5007,B3938,$A$8:$A$5007,"مصروف",$I$8:$I$5007,"&lt;&gt;مرفوض",$K$8:$K$5007,"&lt;&gt;نعم")&gt;0,"⚠ "&amp;COUNTIFS($B$8:$B$5007,B3938,$A$8:$A$5007,"مصروف",$I$8:$I$5007,"&lt;&gt;مرفوض",$K$8:$K$5007,"&lt;&gt;نعم")&amp;" مصروف غير مسوى",IF(L3938="تمت التسوية",IF(P3938=0,"✔ متوازنة وتمت التسوية","✔ تمت التسوية – متبقي "&amp;TEXT(P3938,"#,##0")),IF(P3938&gt;0,"متبقي "&amp;TEXT(P3938,"#,##0"),"✔ متوازنة"))))),IF(R3938=0,"⚠ أضف سطر عهدة أولًا",IF(OR(C3938="",N(G3938)=0),"⚠ أكمل التاريخ والقيمة",IF(S3938="","⚠ التاريخ خارج السنة المالية",IF(H3938="","⚠ اختر بند الموازنة",IF(I3938="مرفوض","✖ مرفوض من المدير",IF(I3938&lt;&gt;"موافق","⏳ بانتظار موافقة المدير",IF(K3938&lt;&gt;"نعم","⚠ غير مسوى مع الحسابات","✔ معتمد ومسوى")))))))))</f>
        <v/>
      </c>
      <c r="R3938">
        <f>N(R3937)+IF(A3938="عهدة",1,0)</f>
        <v/>
      </c>
      <c r="S3938">
        <f>IF(C3938="","",IF(AND(C3938&gt;=DATE(2026,9,1),C3938&lt;=DATE(2027,8,31)),(YEAR(C3938)-2026)*12+MONTH(C3938)-8,""))</f>
        <v/>
      </c>
      <c r="T3938">
        <f>IF(AND(A3938="مصروف",R3938&gt;0,I3938="موافق",S3938&lt;&gt;"",H3938&lt;&gt;""),N(G3938),0)</f>
        <v/>
      </c>
    </row>
    <row r="3939">
      <c r="A3939" s="19" t="n"/>
      <c r="B3939" s="20">
        <f>IF(A3939="","",IF(R3939=0,"⚠ أضف سطر عهدة أولًا","BDR-"&amp;TEXT(R3939,"000")))</f>
        <v/>
      </c>
      <c r="C3939" s="21" t="n"/>
      <c r="D3939" s="20">
        <f>IF(C3939="","",IF(S3939="","خارج السنة المالية",INDEX(القوائم!$D$2:$D$13,S3939)))</f>
        <v/>
      </c>
      <c r="E3939" s="22" t="n"/>
      <c r="F3939" s="23" t="n"/>
      <c r="G3939" s="23" t="n"/>
      <c r="H3939" s="22" t="n"/>
      <c r="I3939" s="19" t="n"/>
      <c r="J3939" s="21" t="n"/>
      <c r="K3939" s="19" t="n"/>
      <c r="L3939" s="19" t="n"/>
      <c r="M3939" s="21" t="n"/>
      <c r="N3939" s="22" t="n"/>
      <c r="O3939" s="24">
        <f>IF(A3939&lt;&gt;"عهدة","",SUMIFS($G$8:$G$5007,$B$8:$B$5007,B3939,$A$8:$A$5007,"مصروف",$I$8:$I$5007,"&lt;&gt;مرفوض"))</f>
        <v/>
      </c>
      <c r="P3939" s="25">
        <f>IF(A3939&lt;&gt;"عهدة","",N(F3939)-O3939)</f>
        <v/>
      </c>
      <c r="Q3939" s="26">
        <f>IF(A3939="","",IF(A3939="عهدة",IF(N(F3939)=0,"⚠ أدخل قيمة العهدة",IF(P3939&lt;0,"⛔ عجز / زيادة مصروفات "&amp;TEXT(-P3939,"#,##0"),IF(COUNTIFS($B$8:$B$5007,B3939,$A$8:$A$5007,"مصروف",$I$8:$I$5007,"&lt;&gt;مرفوض",$K$8:$K$5007,"&lt;&gt;نعم")&gt;0,"⚠ "&amp;COUNTIFS($B$8:$B$5007,B3939,$A$8:$A$5007,"مصروف",$I$8:$I$5007,"&lt;&gt;مرفوض",$K$8:$K$5007,"&lt;&gt;نعم")&amp;" مصروف غير مسوى",IF(L3939="تمت التسوية",IF(P3939=0,"✔ متوازنة وتمت التسوية","✔ تمت التسوية – متبقي "&amp;TEXT(P3939,"#,##0")),IF(P3939&gt;0,"متبقي "&amp;TEXT(P3939,"#,##0"),"✔ متوازنة"))))),IF(R3939=0,"⚠ أضف سطر عهدة أولًا",IF(OR(C3939="",N(G3939)=0),"⚠ أكمل التاريخ والقيمة",IF(S3939="","⚠ التاريخ خارج السنة المالية",IF(H3939="","⚠ اختر بند الموازنة",IF(I3939="مرفوض","✖ مرفوض من المدير",IF(I3939&lt;&gt;"موافق","⏳ بانتظار موافقة المدير",IF(K3939&lt;&gt;"نعم","⚠ غير مسوى مع الحسابات","✔ معتمد ومسوى")))))))))</f>
        <v/>
      </c>
      <c r="R3939">
        <f>N(R3938)+IF(A3939="عهدة",1,0)</f>
        <v/>
      </c>
      <c r="S3939">
        <f>IF(C3939="","",IF(AND(C3939&gt;=DATE(2026,9,1),C3939&lt;=DATE(2027,8,31)),(YEAR(C3939)-2026)*12+MONTH(C3939)-8,""))</f>
        <v/>
      </c>
      <c r="T3939">
        <f>IF(AND(A3939="مصروف",R3939&gt;0,I3939="موافق",S3939&lt;&gt;"",H3939&lt;&gt;""),N(G3939),0)</f>
        <v/>
      </c>
    </row>
    <row r="3940">
      <c r="A3940" s="19" t="n"/>
      <c r="B3940" s="20">
        <f>IF(A3940="","",IF(R3940=0,"⚠ أضف سطر عهدة أولًا","BDR-"&amp;TEXT(R3940,"000")))</f>
        <v/>
      </c>
      <c r="C3940" s="21" t="n"/>
      <c r="D3940" s="20">
        <f>IF(C3940="","",IF(S3940="","خارج السنة المالية",INDEX(القوائم!$D$2:$D$13,S3940)))</f>
        <v/>
      </c>
      <c r="E3940" s="22" t="n"/>
      <c r="F3940" s="23" t="n"/>
      <c r="G3940" s="23" t="n"/>
      <c r="H3940" s="22" t="n"/>
      <c r="I3940" s="19" t="n"/>
      <c r="J3940" s="21" t="n"/>
      <c r="K3940" s="19" t="n"/>
      <c r="L3940" s="19" t="n"/>
      <c r="M3940" s="21" t="n"/>
      <c r="N3940" s="22" t="n"/>
      <c r="O3940" s="24">
        <f>IF(A3940&lt;&gt;"عهدة","",SUMIFS($G$8:$G$5007,$B$8:$B$5007,B3940,$A$8:$A$5007,"مصروف",$I$8:$I$5007,"&lt;&gt;مرفوض"))</f>
        <v/>
      </c>
      <c r="P3940" s="25">
        <f>IF(A3940&lt;&gt;"عهدة","",N(F3940)-O3940)</f>
        <v/>
      </c>
      <c r="Q3940" s="26">
        <f>IF(A3940="","",IF(A3940="عهدة",IF(N(F3940)=0,"⚠ أدخل قيمة العهدة",IF(P3940&lt;0,"⛔ عجز / زيادة مصروفات "&amp;TEXT(-P3940,"#,##0"),IF(COUNTIFS($B$8:$B$5007,B3940,$A$8:$A$5007,"مصروف",$I$8:$I$5007,"&lt;&gt;مرفوض",$K$8:$K$5007,"&lt;&gt;نعم")&gt;0,"⚠ "&amp;COUNTIFS($B$8:$B$5007,B3940,$A$8:$A$5007,"مصروف",$I$8:$I$5007,"&lt;&gt;مرفوض",$K$8:$K$5007,"&lt;&gt;نعم")&amp;" مصروف غير مسوى",IF(L3940="تمت التسوية",IF(P3940=0,"✔ متوازنة وتمت التسوية","✔ تمت التسوية – متبقي "&amp;TEXT(P3940,"#,##0")),IF(P3940&gt;0,"متبقي "&amp;TEXT(P3940,"#,##0"),"✔ متوازنة"))))),IF(R3940=0,"⚠ أضف سطر عهدة أولًا",IF(OR(C3940="",N(G3940)=0),"⚠ أكمل التاريخ والقيمة",IF(S3940="","⚠ التاريخ خارج السنة المالية",IF(H3940="","⚠ اختر بند الموازنة",IF(I3940="مرفوض","✖ مرفوض من المدير",IF(I3940&lt;&gt;"موافق","⏳ بانتظار موافقة المدير",IF(K3940&lt;&gt;"نعم","⚠ غير مسوى مع الحسابات","✔ معتمد ومسوى")))))))))</f>
        <v/>
      </c>
      <c r="R3940">
        <f>N(R3939)+IF(A3940="عهدة",1,0)</f>
        <v/>
      </c>
      <c r="S3940">
        <f>IF(C3940="","",IF(AND(C3940&gt;=DATE(2026,9,1),C3940&lt;=DATE(2027,8,31)),(YEAR(C3940)-2026)*12+MONTH(C3940)-8,""))</f>
        <v/>
      </c>
      <c r="T3940">
        <f>IF(AND(A3940="مصروف",R3940&gt;0,I3940="موافق",S3940&lt;&gt;"",H3940&lt;&gt;""),N(G3940),0)</f>
        <v/>
      </c>
    </row>
    <row r="3941">
      <c r="A3941" s="19" t="n"/>
      <c r="B3941" s="20">
        <f>IF(A3941="","",IF(R3941=0,"⚠ أضف سطر عهدة أولًا","BDR-"&amp;TEXT(R3941,"000")))</f>
        <v/>
      </c>
      <c r="C3941" s="21" t="n"/>
      <c r="D3941" s="20">
        <f>IF(C3941="","",IF(S3941="","خارج السنة المالية",INDEX(القوائم!$D$2:$D$13,S3941)))</f>
        <v/>
      </c>
      <c r="E3941" s="22" t="n"/>
      <c r="F3941" s="23" t="n"/>
      <c r="G3941" s="23" t="n"/>
      <c r="H3941" s="22" t="n"/>
      <c r="I3941" s="19" t="n"/>
      <c r="J3941" s="21" t="n"/>
      <c r="K3941" s="19" t="n"/>
      <c r="L3941" s="19" t="n"/>
      <c r="M3941" s="21" t="n"/>
      <c r="N3941" s="22" t="n"/>
      <c r="O3941" s="24">
        <f>IF(A3941&lt;&gt;"عهدة","",SUMIFS($G$8:$G$5007,$B$8:$B$5007,B3941,$A$8:$A$5007,"مصروف",$I$8:$I$5007,"&lt;&gt;مرفوض"))</f>
        <v/>
      </c>
      <c r="P3941" s="25">
        <f>IF(A3941&lt;&gt;"عهدة","",N(F3941)-O3941)</f>
        <v/>
      </c>
      <c r="Q3941" s="26">
        <f>IF(A3941="","",IF(A3941="عهدة",IF(N(F3941)=0,"⚠ أدخل قيمة العهدة",IF(P3941&lt;0,"⛔ عجز / زيادة مصروفات "&amp;TEXT(-P3941,"#,##0"),IF(COUNTIFS($B$8:$B$5007,B3941,$A$8:$A$5007,"مصروف",$I$8:$I$5007,"&lt;&gt;مرفوض",$K$8:$K$5007,"&lt;&gt;نعم")&gt;0,"⚠ "&amp;COUNTIFS($B$8:$B$5007,B3941,$A$8:$A$5007,"مصروف",$I$8:$I$5007,"&lt;&gt;مرفوض",$K$8:$K$5007,"&lt;&gt;نعم")&amp;" مصروف غير مسوى",IF(L3941="تمت التسوية",IF(P3941=0,"✔ متوازنة وتمت التسوية","✔ تمت التسوية – متبقي "&amp;TEXT(P3941,"#,##0")),IF(P3941&gt;0,"متبقي "&amp;TEXT(P3941,"#,##0"),"✔ متوازنة"))))),IF(R3941=0,"⚠ أضف سطر عهدة أولًا",IF(OR(C3941="",N(G3941)=0),"⚠ أكمل التاريخ والقيمة",IF(S3941="","⚠ التاريخ خارج السنة المالية",IF(H3941="","⚠ اختر بند الموازنة",IF(I3941="مرفوض","✖ مرفوض من المدير",IF(I3941&lt;&gt;"موافق","⏳ بانتظار موافقة المدير",IF(K3941&lt;&gt;"نعم","⚠ غير مسوى مع الحسابات","✔ معتمد ومسوى")))))))))</f>
        <v/>
      </c>
      <c r="R3941">
        <f>N(R3940)+IF(A3941="عهدة",1,0)</f>
        <v/>
      </c>
      <c r="S3941">
        <f>IF(C3941="","",IF(AND(C3941&gt;=DATE(2026,9,1),C3941&lt;=DATE(2027,8,31)),(YEAR(C3941)-2026)*12+MONTH(C3941)-8,""))</f>
        <v/>
      </c>
      <c r="T3941">
        <f>IF(AND(A3941="مصروف",R3941&gt;0,I3941="موافق",S3941&lt;&gt;"",H3941&lt;&gt;""),N(G3941),0)</f>
        <v/>
      </c>
    </row>
    <row r="3942">
      <c r="A3942" s="19" t="n"/>
      <c r="B3942" s="20">
        <f>IF(A3942="","",IF(R3942=0,"⚠ أضف سطر عهدة أولًا","BDR-"&amp;TEXT(R3942,"000")))</f>
        <v/>
      </c>
      <c r="C3942" s="21" t="n"/>
      <c r="D3942" s="20">
        <f>IF(C3942="","",IF(S3942="","خارج السنة المالية",INDEX(القوائم!$D$2:$D$13,S3942)))</f>
        <v/>
      </c>
      <c r="E3942" s="22" t="n"/>
      <c r="F3942" s="23" t="n"/>
      <c r="G3942" s="23" t="n"/>
      <c r="H3942" s="22" t="n"/>
      <c r="I3942" s="19" t="n"/>
      <c r="J3942" s="21" t="n"/>
      <c r="K3942" s="19" t="n"/>
      <c r="L3942" s="19" t="n"/>
      <c r="M3942" s="21" t="n"/>
      <c r="N3942" s="22" t="n"/>
      <c r="O3942" s="24">
        <f>IF(A3942&lt;&gt;"عهدة","",SUMIFS($G$8:$G$5007,$B$8:$B$5007,B3942,$A$8:$A$5007,"مصروف",$I$8:$I$5007,"&lt;&gt;مرفوض"))</f>
        <v/>
      </c>
      <c r="P3942" s="25">
        <f>IF(A3942&lt;&gt;"عهدة","",N(F3942)-O3942)</f>
        <v/>
      </c>
      <c r="Q3942" s="26">
        <f>IF(A3942="","",IF(A3942="عهدة",IF(N(F3942)=0,"⚠ أدخل قيمة العهدة",IF(P3942&lt;0,"⛔ عجز / زيادة مصروفات "&amp;TEXT(-P3942,"#,##0"),IF(COUNTIFS($B$8:$B$5007,B3942,$A$8:$A$5007,"مصروف",$I$8:$I$5007,"&lt;&gt;مرفوض",$K$8:$K$5007,"&lt;&gt;نعم")&gt;0,"⚠ "&amp;COUNTIFS($B$8:$B$5007,B3942,$A$8:$A$5007,"مصروف",$I$8:$I$5007,"&lt;&gt;مرفوض",$K$8:$K$5007,"&lt;&gt;نعم")&amp;" مصروف غير مسوى",IF(L3942="تمت التسوية",IF(P3942=0,"✔ متوازنة وتمت التسوية","✔ تمت التسوية – متبقي "&amp;TEXT(P3942,"#,##0")),IF(P3942&gt;0,"متبقي "&amp;TEXT(P3942,"#,##0"),"✔ متوازنة"))))),IF(R3942=0,"⚠ أضف سطر عهدة أولًا",IF(OR(C3942="",N(G3942)=0),"⚠ أكمل التاريخ والقيمة",IF(S3942="","⚠ التاريخ خارج السنة المالية",IF(H3942="","⚠ اختر بند الموازنة",IF(I3942="مرفوض","✖ مرفوض من المدير",IF(I3942&lt;&gt;"موافق","⏳ بانتظار موافقة المدير",IF(K3942&lt;&gt;"نعم","⚠ غير مسوى مع الحسابات","✔ معتمد ومسوى")))))))))</f>
        <v/>
      </c>
      <c r="R3942">
        <f>N(R3941)+IF(A3942="عهدة",1,0)</f>
        <v/>
      </c>
      <c r="S3942">
        <f>IF(C3942="","",IF(AND(C3942&gt;=DATE(2026,9,1),C3942&lt;=DATE(2027,8,31)),(YEAR(C3942)-2026)*12+MONTH(C3942)-8,""))</f>
        <v/>
      </c>
      <c r="T3942">
        <f>IF(AND(A3942="مصروف",R3942&gt;0,I3942="موافق",S3942&lt;&gt;"",H3942&lt;&gt;""),N(G3942),0)</f>
        <v/>
      </c>
    </row>
    <row r="3943">
      <c r="A3943" s="19" t="n"/>
      <c r="B3943" s="20">
        <f>IF(A3943="","",IF(R3943=0,"⚠ أضف سطر عهدة أولًا","BDR-"&amp;TEXT(R3943,"000")))</f>
        <v/>
      </c>
      <c r="C3943" s="21" t="n"/>
      <c r="D3943" s="20">
        <f>IF(C3943="","",IF(S3943="","خارج السنة المالية",INDEX(القوائم!$D$2:$D$13,S3943)))</f>
        <v/>
      </c>
      <c r="E3943" s="22" t="n"/>
      <c r="F3943" s="23" t="n"/>
      <c r="G3943" s="23" t="n"/>
      <c r="H3943" s="22" t="n"/>
      <c r="I3943" s="19" t="n"/>
      <c r="J3943" s="21" t="n"/>
      <c r="K3943" s="19" t="n"/>
      <c r="L3943" s="19" t="n"/>
      <c r="M3943" s="21" t="n"/>
      <c r="N3943" s="22" t="n"/>
      <c r="O3943" s="24">
        <f>IF(A3943&lt;&gt;"عهدة","",SUMIFS($G$8:$G$5007,$B$8:$B$5007,B3943,$A$8:$A$5007,"مصروف",$I$8:$I$5007,"&lt;&gt;مرفوض"))</f>
        <v/>
      </c>
      <c r="P3943" s="25">
        <f>IF(A3943&lt;&gt;"عهدة","",N(F3943)-O3943)</f>
        <v/>
      </c>
      <c r="Q3943" s="26">
        <f>IF(A3943="","",IF(A3943="عهدة",IF(N(F3943)=0,"⚠ أدخل قيمة العهدة",IF(P3943&lt;0,"⛔ عجز / زيادة مصروفات "&amp;TEXT(-P3943,"#,##0"),IF(COUNTIFS($B$8:$B$5007,B3943,$A$8:$A$5007,"مصروف",$I$8:$I$5007,"&lt;&gt;مرفوض",$K$8:$K$5007,"&lt;&gt;نعم")&gt;0,"⚠ "&amp;COUNTIFS($B$8:$B$5007,B3943,$A$8:$A$5007,"مصروف",$I$8:$I$5007,"&lt;&gt;مرفوض",$K$8:$K$5007,"&lt;&gt;نعم")&amp;" مصروف غير مسوى",IF(L3943="تمت التسوية",IF(P3943=0,"✔ متوازنة وتمت التسوية","✔ تمت التسوية – متبقي "&amp;TEXT(P3943,"#,##0")),IF(P3943&gt;0,"متبقي "&amp;TEXT(P3943,"#,##0"),"✔ متوازنة"))))),IF(R3943=0,"⚠ أضف سطر عهدة أولًا",IF(OR(C3943="",N(G3943)=0),"⚠ أكمل التاريخ والقيمة",IF(S3943="","⚠ التاريخ خارج السنة المالية",IF(H3943="","⚠ اختر بند الموازنة",IF(I3943="مرفوض","✖ مرفوض من المدير",IF(I3943&lt;&gt;"موافق","⏳ بانتظار موافقة المدير",IF(K3943&lt;&gt;"نعم","⚠ غير مسوى مع الحسابات","✔ معتمد ومسوى")))))))))</f>
        <v/>
      </c>
      <c r="R3943">
        <f>N(R3942)+IF(A3943="عهدة",1,0)</f>
        <v/>
      </c>
      <c r="S3943">
        <f>IF(C3943="","",IF(AND(C3943&gt;=DATE(2026,9,1),C3943&lt;=DATE(2027,8,31)),(YEAR(C3943)-2026)*12+MONTH(C3943)-8,""))</f>
        <v/>
      </c>
      <c r="T3943">
        <f>IF(AND(A3943="مصروف",R3943&gt;0,I3943="موافق",S3943&lt;&gt;"",H3943&lt;&gt;""),N(G3943),0)</f>
        <v/>
      </c>
    </row>
    <row r="3944">
      <c r="A3944" s="19" t="n"/>
      <c r="B3944" s="20">
        <f>IF(A3944="","",IF(R3944=0,"⚠ أضف سطر عهدة أولًا","BDR-"&amp;TEXT(R3944,"000")))</f>
        <v/>
      </c>
      <c r="C3944" s="21" t="n"/>
      <c r="D3944" s="20">
        <f>IF(C3944="","",IF(S3944="","خارج السنة المالية",INDEX(القوائم!$D$2:$D$13,S3944)))</f>
        <v/>
      </c>
      <c r="E3944" s="22" t="n"/>
      <c r="F3944" s="23" t="n"/>
      <c r="G3944" s="23" t="n"/>
      <c r="H3944" s="22" t="n"/>
      <c r="I3944" s="19" t="n"/>
      <c r="J3944" s="21" t="n"/>
      <c r="K3944" s="19" t="n"/>
      <c r="L3944" s="19" t="n"/>
      <c r="M3944" s="21" t="n"/>
      <c r="N3944" s="22" t="n"/>
      <c r="O3944" s="24">
        <f>IF(A3944&lt;&gt;"عهدة","",SUMIFS($G$8:$G$5007,$B$8:$B$5007,B3944,$A$8:$A$5007,"مصروف",$I$8:$I$5007,"&lt;&gt;مرفوض"))</f>
        <v/>
      </c>
      <c r="P3944" s="25">
        <f>IF(A3944&lt;&gt;"عهدة","",N(F3944)-O3944)</f>
        <v/>
      </c>
      <c r="Q3944" s="26">
        <f>IF(A3944="","",IF(A3944="عهدة",IF(N(F3944)=0,"⚠ أدخل قيمة العهدة",IF(P3944&lt;0,"⛔ عجز / زيادة مصروفات "&amp;TEXT(-P3944,"#,##0"),IF(COUNTIFS($B$8:$B$5007,B3944,$A$8:$A$5007,"مصروف",$I$8:$I$5007,"&lt;&gt;مرفوض",$K$8:$K$5007,"&lt;&gt;نعم")&gt;0,"⚠ "&amp;COUNTIFS($B$8:$B$5007,B3944,$A$8:$A$5007,"مصروف",$I$8:$I$5007,"&lt;&gt;مرفوض",$K$8:$K$5007,"&lt;&gt;نعم")&amp;" مصروف غير مسوى",IF(L3944="تمت التسوية",IF(P3944=0,"✔ متوازنة وتمت التسوية","✔ تمت التسوية – متبقي "&amp;TEXT(P3944,"#,##0")),IF(P3944&gt;0,"متبقي "&amp;TEXT(P3944,"#,##0"),"✔ متوازنة"))))),IF(R3944=0,"⚠ أضف سطر عهدة أولًا",IF(OR(C3944="",N(G3944)=0),"⚠ أكمل التاريخ والقيمة",IF(S3944="","⚠ التاريخ خارج السنة المالية",IF(H3944="","⚠ اختر بند الموازنة",IF(I3944="مرفوض","✖ مرفوض من المدير",IF(I3944&lt;&gt;"موافق","⏳ بانتظار موافقة المدير",IF(K3944&lt;&gt;"نعم","⚠ غير مسوى مع الحسابات","✔ معتمد ومسوى")))))))))</f>
        <v/>
      </c>
      <c r="R3944">
        <f>N(R3943)+IF(A3944="عهدة",1,0)</f>
        <v/>
      </c>
      <c r="S3944">
        <f>IF(C3944="","",IF(AND(C3944&gt;=DATE(2026,9,1),C3944&lt;=DATE(2027,8,31)),(YEAR(C3944)-2026)*12+MONTH(C3944)-8,""))</f>
        <v/>
      </c>
      <c r="T3944">
        <f>IF(AND(A3944="مصروف",R3944&gt;0,I3944="موافق",S3944&lt;&gt;"",H3944&lt;&gt;""),N(G3944),0)</f>
        <v/>
      </c>
    </row>
    <row r="3945">
      <c r="A3945" s="19" t="n"/>
      <c r="B3945" s="20">
        <f>IF(A3945="","",IF(R3945=0,"⚠ أضف سطر عهدة أولًا","BDR-"&amp;TEXT(R3945,"000")))</f>
        <v/>
      </c>
      <c r="C3945" s="21" t="n"/>
      <c r="D3945" s="20">
        <f>IF(C3945="","",IF(S3945="","خارج السنة المالية",INDEX(القوائم!$D$2:$D$13,S3945)))</f>
        <v/>
      </c>
      <c r="E3945" s="22" t="n"/>
      <c r="F3945" s="23" t="n"/>
      <c r="G3945" s="23" t="n"/>
      <c r="H3945" s="22" t="n"/>
      <c r="I3945" s="19" t="n"/>
      <c r="J3945" s="21" t="n"/>
      <c r="K3945" s="19" t="n"/>
      <c r="L3945" s="19" t="n"/>
      <c r="M3945" s="21" t="n"/>
      <c r="N3945" s="22" t="n"/>
      <c r="O3945" s="24">
        <f>IF(A3945&lt;&gt;"عهدة","",SUMIFS($G$8:$G$5007,$B$8:$B$5007,B3945,$A$8:$A$5007,"مصروف",$I$8:$I$5007,"&lt;&gt;مرفوض"))</f>
        <v/>
      </c>
      <c r="P3945" s="25">
        <f>IF(A3945&lt;&gt;"عهدة","",N(F3945)-O3945)</f>
        <v/>
      </c>
      <c r="Q3945" s="26">
        <f>IF(A3945="","",IF(A3945="عهدة",IF(N(F3945)=0,"⚠ أدخل قيمة العهدة",IF(P3945&lt;0,"⛔ عجز / زيادة مصروفات "&amp;TEXT(-P3945,"#,##0"),IF(COUNTIFS($B$8:$B$5007,B3945,$A$8:$A$5007,"مصروف",$I$8:$I$5007,"&lt;&gt;مرفوض",$K$8:$K$5007,"&lt;&gt;نعم")&gt;0,"⚠ "&amp;COUNTIFS($B$8:$B$5007,B3945,$A$8:$A$5007,"مصروف",$I$8:$I$5007,"&lt;&gt;مرفوض",$K$8:$K$5007,"&lt;&gt;نعم")&amp;" مصروف غير مسوى",IF(L3945="تمت التسوية",IF(P3945=0,"✔ متوازنة وتمت التسوية","✔ تمت التسوية – متبقي "&amp;TEXT(P3945,"#,##0")),IF(P3945&gt;0,"متبقي "&amp;TEXT(P3945,"#,##0"),"✔ متوازنة"))))),IF(R3945=0,"⚠ أضف سطر عهدة أولًا",IF(OR(C3945="",N(G3945)=0),"⚠ أكمل التاريخ والقيمة",IF(S3945="","⚠ التاريخ خارج السنة المالية",IF(H3945="","⚠ اختر بند الموازنة",IF(I3945="مرفوض","✖ مرفوض من المدير",IF(I3945&lt;&gt;"موافق","⏳ بانتظار موافقة المدير",IF(K3945&lt;&gt;"نعم","⚠ غير مسوى مع الحسابات","✔ معتمد ومسوى")))))))))</f>
        <v/>
      </c>
      <c r="R3945">
        <f>N(R3944)+IF(A3945="عهدة",1,0)</f>
        <v/>
      </c>
      <c r="S3945">
        <f>IF(C3945="","",IF(AND(C3945&gt;=DATE(2026,9,1),C3945&lt;=DATE(2027,8,31)),(YEAR(C3945)-2026)*12+MONTH(C3945)-8,""))</f>
        <v/>
      </c>
      <c r="T3945">
        <f>IF(AND(A3945="مصروف",R3945&gt;0,I3945="موافق",S3945&lt;&gt;"",H3945&lt;&gt;""),N(G3945),0)</f>
        <v/>
      </c>
    </row>
    <row r="3946">
      <c r="A3946" s="19" t="n"/>
      <c r="B3946" s="20">
        <f>IF(A3946="","",IF(R3946=0,"⚠ أضف سطر عهدة أولًا","BDR-"&amp;TEXT(R3946,"000")))</f>
        <v/>
      </c>
      <c r="C3946" s="21" t="n"/>
      <c r="D3946" s="20">
        <f>IF(C3946="","",IF(S3946="","خارج السنة المالية",INDEX(القوائم!$D$2:$D$13,S3946)))</f>
        <v/>
      </c>
      <c r="E3946" s="22" t="n"/>
      <c r="F3946" s="23" t="n"/>
      <c r="G3946" s="23" t="n"/>
      <c r="H3946" s="22" t="n"/>
      <c r="I3946" s="19" t="n"/>
      <c r="J3946" s="21" t="n"/>
      <c r="K3946" s="19" t="n"/>
      <c r="L3946" s="19" t="n"/>
      <c r="M3946" s="21" t="n"/>
      <c r="N3946" s="22" t="n"/>
      <c r="O3946" s="24">
        <f>IF(A3946&lt;&gt;"عهدة","",SUMIFS($G$8:$G$5007,$B$8:$B$5007,B3946,$A$8:$A$5007,"مصروف",$I$8:$I$5007,"&lt;&gt;مرفوض"))</f>
        <v/>
      </c>
      <c r="P3946" s="25">
        <f>IF(A3946&lt;&gt;"عهدة","",N(F3946)-O3946)</f>
        <v/>
      </c>
      <c r="Q3946" s="26">
        <f>IF(A3946="","",IF(A3946="عهدة",IF(N(F3946)=0,"⚠ أدخل قيمة العهدة",IF(P3946&lt;0,"⛔ عجز / زيادة مصروفات "&amp;TEXT(-P3946,"#,##0"),IF(COUNTIFS($B$8:$B$5007,B3946,$A$8:$A$5007,"مصروف",$I$8:$I$5007,"&lt;&gt;مرفوض",$K$8:$K$5007,"&lt;&gt;نعم")&gt;0,"⚠ "&amp;COUNTIFS($B$8:$B$5007,B3946,$A$8:$A$5007,"مصروف",$I$8:$I$5007,"&lt;&gt;مرفوض",$K$8:$K$5007,"&lt;&gt;نعم")&amp;" مصروف غير مسوى",IF(L3946="تمت التسوية",IF(P3946=0,"✔ متوازنة وتمت التسوية","✔ تمت التسوية – متبقي "&amp;TEXT(P3946,"#,##0")),IF(P3946&gt;0,"متبقي "&amp;TEXT(P3946,"#,##0"),"✔ متوازنة"))))),IF(R3946=0,"⚠ أضف سطر عهدة أولًا",IF(OR(C3946="",N(G3946)=0),"⚠ أكمل التاريخ والقيمة",IF(S3946="","⚠ التاريخ خارج السنة المالية",IF(H3946="","⚠ اختر بند الموازنة",IF(I3946="مرفوض","✖ مرفوض من المدير",IF(I3946&lt;&gt;"موافق","⏳ بانتظار موافقة المدير",IF(K3946&lt;&gt;"نعم","⚠ غير مسوى مع الحسابات","✔ معتمد ومسوى")))))))))</f>
        <v/>
      </c>
      <c r="R3946">
        <f>N(R3945)+IF(A3946="عهدة",1,0)</f>
        <v/>
      </c>
      <c r="S3946">
        <f>IF(C3946="","",IF(AND(C3946&gt;=DATE(2026,9,1),C3946&lt;=DATE(2027,8,31)),(YEAR(C3946)-2026)*12+MONTH(C3946)-8,""))</f>
        <v/>
      </c>
      <c r="T3946">
        <f>IF(AND(A3946="مصروف",R3946&gt;0,I3946="موافق",S3946&lt;&gt;"",H3946&lt;&gt;""),N(G3946),0)</f>
        <v/>
      </c>
    </row>
    <row r="3947">
      <c r="A3947" s="19" t="n"/>
      <c r="B3947" s="20">
        <f>IF(A3947="","",IF(R3947=0,"⚠ أضف سطر عهدة أولًا","BDR-"&amp;TEXT(R3947,"000")))</f>
        <v/>
      </c>
      <c r="C3947" s="21" t="n"/>
      <c r="D3947" s="20">
        <f>IF(C3947="","",IF(S3947="","خارج السنة المالية",INDEX(القوائم!$D$2:$D$13,S3947)))</f>
        <v/>
      </c>
      <c r="E3947" s="22" t="n"/>
      <c r="F3947" s="23" t="n"/>
      <c r="G3947" s="23" t="n"/>
      <c r="H3947" s="22" t="n"/>
      <c r="I3947" s="19" t="n"/>
      <c r="J3947" s="21" t="n"/>
      <c r="K3947" s="19" t="n"/>
      <c r="L3947" s="19" t="n"/>
      <c r="M3947" s="21" t="n"/>
      <c r="N3947" s="22" t="n"/>
      <c r="O3947" s="24">
        <f>IF(A3947&lt;&gt;"عهدة","",SUMIFS($G$8:$G$5007,$B$8:$B$5007,B3947,$A$8:$A$5007,"مصروف",$I$8:$I$5007,"&lt;&gt;مرفوض"))</f>
        <v/>
      </c>
      <c r="P3947" s="25">
        <f>IF(A3947&lt;&gt;"عهدة","",N(F3947)-O3947)</f>
        <v/>
      </c>
      <c r="Q3947" s="26">
        <f>IF(A3947="","",IF(A3947="عهدة",IF(N(F3947)=0,"⚠ أدخل قيمة العهدة",IF(P3947&lt;0,"⛔ عجز / زيادة مصروفات "&amp;TEXT(-P3947,"#,##0"),IF(COUNTIFS($B$8:$B$5007,B3947,$A$8:$A$5007,"مصروف",$I$8:$I$5007,"&lt;&gt;مرفوض",$K$8:$K$5007,"&lt;&gt;نعم")&gt;0,"⚠ "&amp;COUNTIFS($B$8:$B$5007,B3947,$A$8:$A$5007,"مصروف",$I$8:$I$5007,"&lt;&gt;مرفوض",$K$8:$K$5007,"&lt;&gt;نعم")&amp;" مصروف غير مسوى",IF(L3947="تمت التسوية",IF(P3947=0,"✔ متوازنة وتمت التسوية","✔ تمت التسوية – متبقي "&amp;TEXT(P3947,"#,##0")),IF(P3947&gt;0,"متبقي "&amp;TEXT(P3947,"#,##0"),"✔ متوازنة"))))),IF(R3947=0,"⚠ أضف سطر عهدة أولًا",IF(OR(C3947="",N(G3947)=0),"⚠ أكمل التاريخ والقيمة",IF(S3947="","⚠ التاريخ خارج السنة المالية",IF(H3947="","⚠ اختر بند الموازنة",IF(I3947="مرفوض","✖ مرفوض من المدير",IF(I3947&lt;&gt;"موافق","⏳ بانتظار موافقة المدير",IF(K3947&lt;&gt;"نعم","⚠ غير مسوى مع الحسابات","✔ معتمد ومسوى")))))))))</f>
        <v/>
      </c>
      <c r="R3947">
        <f>N(R3946)+IF(A3947="عهدة",1,0)</f>
        <v/>
      </c>
      <c r="S3947">
        <f>IF(C3947="","",IF(AND(C3947&gt;=DATE(2026,9,1),C3947&lt;=DATE(2027,8,31)),(YEAR(C3947)-2026)*12+MONTH(C3947)-8,""))</f>
        <v/>
      </c>
      <c r="T3947">
        <f>IF(AND(A3947="مصروف",R3947&gt;0,I3947="موافق",S3947&lt;&gt;"",H3947&lt;&gt;""),N(G3947),0)</f>
        <v/>
      </c>
    </row>
    <row r="3948">
      <c r="A3948" s="19" t="n"/>
      <c r="B3948" s="20">
        <f>IF(A3948="","",IF(R3948=0,"⚠ أضف سطر عهدة أولًا","BDR-"&amp;TEXT(R3948,"000")))</f>
        <v/>
      </c>
      <c r="C3948" s="21" t="n"/>
      <c r="D3948" s="20">
        <f>IF(C3948="","",IF(S3948="","خارج السنة المالية",INDEX(القوائم!$D$2:$D$13,S3948)))</f>
        <v/>
      </c>
      <c r="E3948" s="22" t="n"/>
      <c r="F3948" s="23" t="n"/>
      <c r="G3948" s="23" t="n"/>
      <c r="H3948" s="22" t="n"/>
      <c r="I3948" s="19" t="n"/>
      <c r="J3948" s="21" t="n"/>
      <c r="K3948" s="19" t="n"/>
      <c r="L3948" s="19" t="n"/>
      <c r="M3948" s="21" t="n"/>
      <c r="N3948" s="22" t="n"/>
      <c r="O3948" s="24">
        <f>IF(A3948&lt;&gt;"عهدة","",SUMIFS($G$8:$G$5007,$B$8:$B$5007,B3948,$A$8:$A$5007,"مصروف",$I$8:$I$5007,"&lt;&gt;مرفوض"))</f>
        <v/>
      </c>
      <c r="P3948" s="25">
        <f>IF(A3948&lt;&gt;"عهدة","",N(F3948)-O3948)</f>
        <v/>
      </c>
      <c r="Q3948" s="26">
        <f>IF(A3948="","",IF(A3948="عهدة",IF(N(F3948)=0,"⚠ أدخل قيمة العهدة",IF(P3948&lt;0,"⛔ عجز / زيادة مصروفات "&amp;TEXT(-P3948,"#,##0"),IF(COUNTIFS($B$8:$B$5007,B3948,$A$8:$A$5007,"مصروف",$I$8:$I$5007,"&lt;&gt;مرفوض",$K$8:$K$5007,"&lt;&gt;نعم")&gt;0,"⚠ "&amp;COUNTIFS($B$8:$B$5007,B3948,$A$8:$A$5007,"مصروف",$I$8:$I$5007,"&lt;&gt;مرفوض",$K$8:$K$5007,"&lt;&gt;نعم")&amp;" مصروف غير مسوى",IF(L3948="تمت التسوية",IF(P3948=0,"✔ متوازنة وتمت التسوية","✔ تمت التسوية – متبقي "&amp;TEXT(P3948,"#,##0")),IF(P3948&gt;0,"متبقي "&amp;TEXT(P3948,"#,##0"),"✔ متوازنة"))))),IF(R3948=0,"⚠ أضف سطر عهدة أولًا",IF(OR(C3948="",N(G3948)=0),"⚠ أكمل التاريخ والقيمة",IF(S3948="","⚠ التاريخ خارج السنة المالية",IF(H3948="","⚠ اختر بند الموازنة",IF(I3948="مرفوض","✖ مرفوض من المدير",IF(I3948&lt;&gt;"موافق","⏳ بانتظار موافقة المدير",IF(K3948&lt;&gt;"نعم","⚠ غير مسوى مع الحسابات","✔ معتمد ومسوى")))))))))</f>
        <v/>
      </c>
      <c r="R3948">
        <f>N(R3947)+IF(A3948="عهدة",1,0)</f>
        <v/>
      </c>
      <c r="S3948">
        <f>IF(C3948="","",IF(AND(C3948&gt;=DATE(2026,9,1),C3948&lt;=DATE(2027,8,31)),(YEAR(C3948)-2026)*12+MONTH(C3948)-8,""))</f>
        <v/>
      </c>
      <c r="T3948">
        <f>IF(AND(A3948="مصروف",R3948&gt;0,I3948="موافق",S3948&lt;&gt;"",H3948&lt;&gt;""),N(G3948),0)</f>
        <v/>
      </c>
    </row>
    <row r="3949">
      <c r="A3949" s="19" t="n"/>
      <c r="B3949" s="20">
        <f>IF(A3949="","",IF(R3949=0,"⚠ أضف سطر عهدة أولًا","BDR-"&amp;TEXT(R3949,"000")))</f>
        <v/>
      </c>
      <c r="C3949" s="21" t="n"/>
      <c r="D3949" s="20">
        <f>IF(C3949="","",IF(S3949="","خارج السنة المالية",INDEX(القوائم!$D$2:$D$13,S3949)))</f>
        <v/>
      </c>
      <c r="E3949" s="22" t="n"/>
      <c r="F3949" s="23" t="n"/>
      <c r="G3949" s="23" t="n"/>
      <c r="H3949" s="22" t="n"/>
      <c r="I3949" s="19" t="n"/>
      <c r="J3949" s="21" t="n"/>
      <c r="K3949" s="19" t="n"/>
      <c r="L3949" s="19" t="n"/>
      <c r="M3949" s="21" t="n"/>
      <c r="N3949" s="22" t="n"/>
      <c r="O3949" s="24">
        <f>IF(A3949&lt;&gt;"عهدة","",SUMIFS($G$8:$G$5007,$B$8:$B$5007,B3949,$A$8:$A$5007,"مصروف",$I$8:$I$5007,"&lt;&gt;مرفوض"))</f>
        <v/>
      </c>
      <c r="P3949" s="25">
        <f>IF(A3949&lt;&gt;"عهدة","",N(F3949)-O3949)</f>
        <v/>
      </c>
      <c r="Q3949" s="26">
        <f>IF(A3949="","",IF(A3949="عهدة",IF(N(F3949)=0,"⚠ أدخل قيمة العهدة",IF(P3949&lt;0,"⛔ عجز / زيادة مصروفات "&amp;TEXT(-P3949,"#,##0"),IF(COUNTIFS($B$8:$B$5007,B3949,$A$8:$A$5007,"مصروف",$I$8:$I$5007,"&lt;&gt;مرفوض",$K$8:$K$5007,"&lt;&gt;نعم")&gt;0,"⚠ "&amp;COUNTIFS($B$8:$B$5007,B3949,$A$8:$A$5007,"مصروف",$I$8:$I$5007,"&lt;&gt;مرفوض",$K$8:$K$5007,"&lt;&gt;نعم")&amp;" مصروف غير مسوى",IF(L3949="تمت التسوية",IF(P3949=0,"✔ متوازنة وتمت التسوية","✔ تمت التسوية – متبقي "&amp;TEXT(P3949,"#,##0")),IF(P3949&gt;0,"متبقي "&amp;TEXT(P3949,"#,##0"),"✔ متوازنة"))))),IF(R3949=0,"⚠ أضف سطر عهدة أولًا",IF(OR(C3949="",N(G3949)=0),"⚠ أكمل التاريخ والقيمة",IF(S3949="","⚠ التاريخ خارج السنة المالية",IF(H3949="","⚠ اختر بند الموازنة",IF(I3949="مرفوض","✖ مرفوض من المدير",IF(I3949&lt;&gt;"موافق","⏳ بانتظار موافقة المدير",IF(K3949&lt;&gt;"نعم","⚠ غير مسوى مع الحسابات","✔ معتمد ومسوى")))))))))</f>
        <v/>
      </c>
      <c r="R3949">
        <f>N(R3948)+IF(A3949="عهدة",1,0)</f>
        <v/>
      </c>
      <c r="S3949">
        <f>IF(C3949="","",IF(AND(C3949&gt;=DATE(2026,9,1),C3949&lt;=DATE(2027,8,31)),(YEAR(C3949)-2026)*12+MONTH(C3949)-8,""))</f>
        <v/>
      </c>
      <c r="T3949">
        <f>IF(AND(A3949="مصروف",R3949&gt;0,I3949="موافق",S3949&lt;&gt;"",H3949&lt;&gt;""),N(G3949),0)</f>
        <v/>
      </c>
    </row>
    <row r="3950">
      <c r="A3950" s="19" t="n"/>
      <c r="B3950" s="20">
        <f>IF(A3950="","",IF(R3950=0,"⚠ أضف سطر عهدة أولًا","BDR-"&amp;TEXT(R3950,"000")))</f>
        <v/>
      </c>
      <c r="C3950" s="21" t="n"/>
      <c r="D3950" s="20">
        <f>IF(C3950="","",IF(S3950="","خارج السنة المالية",INDEX(القوائم!$D$2:$D$13,S3950)))</f>
        <v/>
      </c>
      <c r="E3950" s="22" t="n"/>
      <c r="F3950" s="23" t="n"/>
      <c r="G3950" s="23" t="n"/>
      <c r="H3950" s="22" t="n"/>
      <c r="I3950" s="19" t="n"/>
      <c r="J3950" s="21" t="n"/>
      <c r="K3950" s="19" t="n"/>
      <c r="L3950" s="19" t="n"/>
      <c r="M3950" s="21" t="n"/>
      <c r="N3950" s="22" t="n"/>
      <c r="O3950" s="24">
        <f>IF(A3950&lt;&gt;"عهدة","",SUMIFS($G$8:$G$5007,$B$8:$B$5007,B3950,$A$8:$A$5007,"مصروف",$I$8:$I$5007,"&lt;&gt;مرفوض"))</f>
        <v/>
      </c>
      <c r="P3950" s="25">
        <f>IF(A3950&lt;&gt;"عهدة","",N(F3950)-O3950)</f>
        <v/>
      </c>
      <c r="Q3950" s="26">
        <f>IF(A3950="","",IF(A3950="عهدة",IF(N(F3950)=0,"⚠ أدخل قيمة العهدة",IF(P3950&lt;0,"⛔ عجز / زيادة مصروفات "&amp;TEXT(-P3950,"#,##0"),IF(COUNTIFS($B$8:$B$5007,B3950,$A$8:$A$5007,"مصروف",$I$8:$I$5007,"&lt;&gt;مرفوض",$K$8:$K$5007,"&lt;&gt;نعم")&gt;0,"⚠ "&amp;COUNTIFS($B$8:$B$5007,B3950,$A$8:$A$5007,"مصروف",$I$8:$I$5007,"&lt;&gt;مرفوض",$K$8:$K$5007,"&lt;&gt;نعم")&amp;" مصروف غير مسوى",IF(L3950="تمت التسوية",IF(P3950=0,"✔ متوازنة وتمت التسوية","✔ تمت التسوية – متبقي "&amp;TEXT(P3950,"#,##0")),IF(P3950&gt;0,"متبقي "&amp;TEXT(P3950,"#,##0"),"✔ متوازنة"))))),IF(R3950=0,"⚠ أضف سطر عهدة أولًا",IF(OR(C3950="",N(G3950)=0),"⚠ أكمل التاريخ والقيمة",IF(S3950="","⚠ التاريخ خارج السنة المالية",IF(H3950="","⚠ اختر بند الموازنة",IF(I3950="مرفوض","✖ مرفوض من المدير",IF(I3950&lt;&gt;"موافق","⏳ بانتظار موافقة المدير",IF(K3950&lt;&gt;"نعم","⚠ غير مسوى مع الحسابات","✔ معتمد ومسوى")))))))))</f>
        <v/>
      </c>
      <c r="R3950">
        <f>N(R3949)+IF(A3950="عهدة",1,0)</f>
        <v/>
      </c>
      <c r="S3950">
        <f>IF(C3950="","",IF(AND(C3950&gt;=DATE(2026,9,1),C3950&lt;=DATE(2027,8,31)),(YEAR(C3950)-2026)*12+MONTH(C3950)-8,""))</f>
        <v/>
      </c>
      <c r="T3950">
        <f>IF(AND(A3950="مصروف",R3950&gt;0,I3950="موافق",S3950&lt;&gt;"",H3950&lt;&gt;""),N(G3950),0)</f>
        <v/>
      </c>
    </row>
    <row r="3951">
      <c r="A3951" s="19" t="n"/>
      <c r="B3951" s="20">
        <f>IF(A3951="","",IF(R3951=0,"⚠ أضف سطر عهدة أولًا","BDR-"&amp;TEXT(R3951,"000")))</f>
        <v/>
      </c>
      <c r="C3951" s="21" t="n"/>
      <c r="D3951" s="20">
        <f>IF(C3951="","",IF(S3951="","خارج السنة المالية",INDEX(القوائم!$D$2:$D$13,S3951)))</f>
        <v/>
      </c>
      <c r="E3951" s="22" t="n"/>
      <c r="F3951" s="23" t="n"/>
      <c r="G3951" s="23" t="n"/>
      <c r="H3951" s="22" t="n"/>
      <c r="I3951" s="19" t="n"/>
      <c r="J3951" s="21" t="n"/>
      <c r="K3951" s="19" t="n"/>
      <c r="L3951" s="19" t="n"/>
      <c r="M3951" s="21" t="n"/>
      <c r="N3951" s="22" t="n"/>
      <c r="O3951" s="24">
        <f>IF(A3951&lt;&gt;"عهدة","",SUMIFS($G$8:$G$5007,$B$8:$B$5007,B3951,$A$8:$A$5007,"مصروف",$I$8:$I$5007,"&lt;&gt;مرفوض"))</f>
        <v/>
      </c>
      <c r="P3951" s="25">
        <f>IF(A3951&lt;&gt;"عهدة","",N(F3951)-O3951)</f>
        <v/>
      </c>
      <c r="Q3951" s="26">
        <f>IF(A3951="","",IF(A3951="عهدة",IF(N(F3951)=0,"⚠ أدخل قيمة العهدة",IF(P3951&lt;0,"⛔ عجز / زيادة مصروفات "&amp;TEXT(-P3951,"#,##0"),IF(COUNTIFS($B$8:$B$5007,B3951,$A$8:$A$5007,"مصروف",$I$8:$I$5007,"&lt;&gt;مرفوض",$K$8:$K$5007,"&lt;&gt;نعم")&gt;0,"⚠ "&amp;COUNTIFS($B$8:$B$5007,B3951,$A$8:$A$5007,"مصروف",$I$8:$I$5007,"&lt;&gt;مرفوض",$K$8:$K$5007,"&lt;&gt;نعم")&amp;" مصروف غير مسوى",IF(L3951="تمت التسوية",IF(P3951=0,"✔ متوازنة وتمت التسوية","✔ تمت التسوية – متبقي "&amp;TEXT(P3951,"#,##0")),IF(P3951&gt;0,"متبقي "&amp;TEXT(P3951,"#,##0"),"✔ متوازنة"))))),IF(R3951=0,"⚠ أضف سطر عهدة أولًا",IF(OR(C3951="",N(G3951)=0),"⚠ أكمل التاريخ والقيمة",IF(S3951="","⚠ التاريخ خارج السنة المالية",IF(H3951="","⚠ اختر بند الموازنة",IF(I3951="مرفوض","✖ مرفوض من المدير",IF(I3951&lt;&gt;"موافق","⏳ بانتظار موافقة المدير",IF(K3951&lt;&gt;"نعم","⚠ غير مسوى مع الحسابات","✔ معتمد ومسوى")))))))))</f>
        <v/>
      </c>
      <c r="R3951">
        <f>N(R3950)+IF(A3951="عهدة",1,0)</f>
        <v/>
      </c>
      <c r="S3951">
        <f>IF(C3951="","",IF(AND(C3951&gt;=DATE(2026,9,1),C3951&lt;=DATE(2027,8,31)),(YEAR(C3951)-2026)*12+MONTH(C3951)-8,""))</f>
        <v/>
      </c>
      <c r="T3951">
        <f>IF(AND(A3951="مصروف",R3951&gt;0,I3951="موافق",S3951&lt;&gt;"",H3951&lt;&gt;""),N(G3951),0)</f>
        <v/>
      </c>
    </row>
    <row r="3952">
      <c r="A3952" s="19" t="n"/>
      <c r="B3952" s="20">
        <f>IF(A3952="","",IF(R3952=0,"⚠ أضف سطر عهدة أولًا","BDR-"&amp;TEXT(R3952,"000")))</f>
        <v/>
      </c>
      <c r="C3952" s="21" t="n"/>
      <c r="D3952" s="20">
        <f>IF(C3952="","",IF(S3952="","خارج السنة المالية",INDEX(القوائم!$D$2:$D$13,S3952)))</f>
        <v/>
      </c>
      <c r="E3952" s="22" t="n"/>
      <c r="F3952" s="23" t="n"/>
      <c r="G3952" s="23" t="n"/>
      <c r="H3952" s="22" t="n"/>
      <c r="I3952" s="19" t="n"/>
      <c r="J3952" s="21" t="n"/>
      <c r="K3952" s="19" t="n"/>
      <c r="L3952" s="19" t="n"/>
      <c r="M3952" s="21" t="n"/>
      <c r="N3952" s="22" t="n"/>
      <c r="O3952" s="24">
        <f>IF(A3952&lt;&gt;"عهدة","",SUMIFS($G$8:$G$5007,$B$8:$B$5007,B3952,$A$8:$A$5007,"مصروف",$I$8:$I$5007,"&lt;&gt;مرفوض"))</f>
        <v/>
      </c>
      <c r="P3952" s="25">
        <f>IF(A3952&lt;&gt;"عهدة","",N(F3952)-O3952)</f>
        <v/>
      </c>
      <c r="Q3952" s="26">
        <f>IF(A3952="","",IF(A3952="عهدة",IF(N(F3952)=0,"⚠ أدخل قيمة العهدة",IF(P3952&lt;0,"⛔ عجز / زيادة مصروفات "&amp;TEXT(-P3952,"#,##0"),IF(COUNTIFS($B$8:$B$5007,B3952,$A$8:$A$5007,"مصروف",$I$8:$I$5007,"&lt;&gt;مرفوض",$K$8:$K$5007,"&lt;&gt;نعم")&gt;0,"⚠ "&amp;COUNTIFS($B$8:$B$5007,B3952,$A$8:$A$5007,"مصروف",$I$8:$I$5007,"&lt;&gt;مرفوض",$K$8:$K$5007,"&lt;&gt;نعم")&amp;" مصروف غير مسوى",IF(L3952="تمت التسوية",IF(P3952=0,"✔ متوازنة وتمت التسوية","✔ تمت التسوية – متبقي "&amp;TEXT(P3952,"#,##0")),IF(P3952&gt;0,"متبقي "&amp;TEXT(P3952,"#,##0"),"✔ متوازنة"))))),IF(R3952=0,"⚠ أضف سطر عهدة أولًا",IF(OR(C3952="",N(G3952)=0),"⚠ أكمل التاريخ والقيمة",IF(S3952="","⚠ التاريخ خارج السنة المالية",IF(H3952="","⚠ اختر بند الموازنة",IF(I3952="مرفوض","✖ مرفوض من المدير",IF(I3952&lt;&gt;"موافق","⏳ بانتظار موافقة المدير",IF(K3952&lt;&gt;"نعم","⚠ غير مسوى مع الحسابات","✔ معتمد ومسوى")))))))))</f>
        <v/>
      </c>
      <c r="R3952">
        <f>N(R3951)+IF(A3952="عهدة",1,0)</f>
        <v/>
      </c>
      <c r="S3952">
        <f>IF(C3952="","",IF(AND(C3952&gt;=DATE(2026,9,1),C3952&lt;=DATE(2027,8,31)),(YEAR(C3952)-2026)*12+MONTH(C3952)-8,""))</f>
        <v/>
      </c>
      <c r="T3952">
        <f>IF(AND(A3952="مصروف",R3952&gt;0,I3952="موافق",S3952&lt;&gt;"",H3952&lt;&gt;""),N(G3952),0)</f>
        <v/>
      </c>
    </row>
    <row r="3953">
      <c r="A3953" s="19" t="n"/>
      <c r="B3953" s="20">
        <f>IF(A3953="","",IF(R3953=0,"⚠ أضف سطر عهدة أولًا","BDR-"&amp;TEXT(R3953,"000")))</f>
        <v/>
      </c>
      <c r="C3953" s="21" t="n"/>
      <c r="D3953" s="20">
        <f>IF(C3953="","",IF(S3953="","خارج السنة المالية",INDEX(القوائم!$D$2:$D$13,S3953)))</f>
        <v/>
      </c>
      <c r="E3953" s="22" t="n"/>
      <c r="F3953" s="23" t="n"/>
      <c r="G3953" s="23" t="n"/>
      <c r="H3953" s="22" t="n"/>
      <c r="I3953" s="19" t="n"/>
      <c r="J3953" s="21" t="n"/>
      <c r="K3953" s="19" t="n"/>
      <c r="L3953" s="19" t="n"/>
      <c r="M3953" s="21" t="n"/>
      <c r="N3953" s="22" t="n"/>
      <c r="O3953" s="24">
        <f>IF(A3953&lt;&gt;"عهدة","",SUMIFS($G$8:$G$5007,$B$8:$B$5007,B3953,$A$8:$A$5007,"مصروف",$I$8:$I$5007,"&lt;&gt;مرفوض"))</f>
        <v/>
      </c>
      <c r="P3953" s="25">
        <f>IF(A3953&lt;&gt;"عهدة","",N(F3953)-O3953)</f>
        <v/>
      </c>
      <c r="Q3953" s="26">
        <f>IF(A3953="","",IF(A3953="عهدة",IF(N(F3953)=0,"⚠ أدخل قيمة العهدة",IF(P3953&lt;0,"⛔ عجز / زيادة مصروفات "&amp;TEXT(-P3953,"#,##0"),IF(COUNTIFS($B$8:$B$5007,B3953,$A$8:$A$5007,"مصروف",$I$8:$I$5007,"&lt;&gt;مرفوض",$K$8:$K$5007,"&lt;&gt;نعم")&gt;0,"⚠ "&amp;COUNTIFS($B$8:$B$5007,B3953,$A$8:$A$5007,"مصروف",$I$8:$I$5007,"&lt;&gt;مرفوض",$K$8:$K$5007,"&lt;&gt;نعم")&amp;" مصروف غير مسوى",IF(L3953="تمت التسوية",IF(P3953=0,"✔ متوازنة وتمت التسوية","✔ تمت التسوية – متبقي "&amp;TEXT(P3953,"#,##0")),IF(P3953&gt;0,"متبقي "&amp;TEXT(P3953,"#,##0"),"✔ متوازنة"))))),IF(R3953=0,"⚠ أضف سطر عهدة أولًا",IF(OR(C3953="",N(G3953)=0),"⚠ أكمل التاريخ والقيمة",IF(S3953="","⚠ التاريخ خارج السنة المالية",IF(H3953="","⚠ اختر بند الموازنة",IF(I3953="مرفوض","✖ مرفوض من المدير",IF(I3953&lt;&gt;"موافق","⏳ بانتظار موافقة المدير",IF(K3953&lt;&gt;"نعم","⚠ غير مسوى مع الحسابات","✔ معتمد ومسوى")))))))))</f>
        <v/>
      </c>
      <c r="R3953">
        <f>N(R3952)+IF(A3953="عهدة",1,0)</f>
        <v/>
      </c>
      <c r="S3953">
        <f>IF(C3953="","",IF(AND(C3953&gt;=DATE(2026,9,1),C3953&lt;=DATE(2027,8,31)),(YEAR(C3953)-2026)*12+MONTH(C3953)-8,""))</f>
        <v/>
      </c>
      <c r="T3953">
        <f>IF(AND(A3953="مصروف",R3953&gt;0,I3953="موافق",S3953&lt;&gt;"",H3953&lt;&gt;""),N(G3953),0)</f>
        <v/>
      </c>
    </row>
    <row r="3954">
      <c r="A3954" s="19" t="n"/>
      <c r="B3954" s="20">
        <f>IF(A3954="","",IF(R3954=0,"⚠ أضف سطر عهدة أولًا","BDR-"&amp;TEXT(R3954,"000")))</f>
        <v/>
      </c>
      <c r="C3954" s="21" t="n"/>
      <c r="D3954" s="20">
        <f>IF(C3954="","",IF(S3954="","خارج السنة المالية",INDEX(القوائم!$D$2:$D$13,S3954)))</f>
        <v/>
      </c>
      <c r="E3954" s="22" t="n"/>
      <c r="F3954" s="23" t="n"/>
      <c r="G3954" s="23" t="n"/>
      <c r="H3954" s="22" t="n"/>
      <c r="I3954" s="19" t="n"/>
      <c r="J3954" s="21" t="n"/>
      <c r="K3954" s="19" t="n"/>
      <c r="L3954" s="19" t="n"/>
      <c r="M3954" s="21" t="n"/>
      <c r="N3954" s="22" t="n"/>
      <c r="O3954" s="24">
        <f>IF(A3954&lt;&gt;"عهدة","",SUMIFS($G$8:$G$5007,$B$8:$B$5007,B3954,$A$8:$A$5007,"مصروف",$I$8:$I$5007,"&lt;&gt;مرفوض"))</f>
        <v/>
      </c>
      <c r="P3954" s="25">
        <f>IF(A3954&lt;&gt;"عهدة","",N(F3954)-O3954)</f>
        <v/>
      </c>
      <c r="Q3954" s="26">
        <f>IF(A3954="","",IF(A3954="عهدة",IF(N(F3954)=0,"⚠ أدخل قيمة العهدة",IF(P3954&lt;0,"⛔ عجز / زيادة مصروفات "&amp;TEXT(-P3954,"#,##0"),IF(COUNTIFS($B$8:$B$5007,B3954,$A$8:$A$5007,"مصروف",$I$8:$I$5007,"&lt;&gt;مرفوض",$K$8:$K$5007,"&lt;&gt;نعم")&gt;0,"⚠ "&amp;COUNTIFS($B$8:$B$5007,B3954,$A$8:$A$5007,"مصروف",$I$8:$I$5007,"&lt;&gt;مرفوض",$K$8:$K$5007,"&lt;&gt;نعم")&amp;" مصروف غير مسوى",IF(L3954="تمت التسوية",IF(P3954=0,"✔ متوازنة وتمت التسوية","✔ تمت التسوية – متبقي "&amp;TEXT(P3954,"#,##0")),IF(P3954&gt;0,"متبقي "&amp;TEXT(P3954,"#,##0"),"✔ متوازنة"))))),IF(R3954=0,"⚠ أضف سطر عهدة أولًا",IF(OR(C3954="",N(G3954)=0),"⚠ أكمل التاريخ والقيمة",IF(S3954="","⚠ التاريخ خارج السنة المالية",IF(H3954="","⚠ اختر بند الموازنة",IF(I3954="مرفوض","✖ مرفوض من المدير",IF(I3954&lt;&gt;"موافق","⏳ بانتظار موافقة المدير",IF(K3954&lt;&gt;"نعم","⚠ غير مسوى مع الحسابات","✔ معتمد ومسوى")))))))))</f>
        <v/>
      </c>
      <c r="R3954">
        <f>N(R3953)+IF(A3954="عهدة",1,0)</f>
        <v/>
      </c>
      <c r="S3954">
        <f>IF(C3954="","",IF(AND(C3954&gt;=DATE(2026,9,1),C3954&lt;=DATE(2027,8,31)),(YEAR(C3954)-2026)*12+MONTH(C3954)-8,""))</f>
        <v/>
      </c>
      <c r="T3954">
        <f>IF(AND(A3954="مصروف",R3954&gt;0,I3954="موافق",S3954&lt;&gt;"",H3954&lt;&gt;""),N(G3954),0)</f>
        <v/>
      </c>
    </row>
    <row r="3955">
      <c r="A3955" s="19" t="n"/>
      <c r="B3955" s="20">
        <f>IF(A3955="","",IF(R3955=0,"⚠ أضف سطر عهدة أولًا","BDR-"&amp;TEXT(R3955,"000")))</f>
        <v/>
      </c>
      <c r="C3955" s="21" t="n"/>
      <c r="D3955" s="20">
        <f>IF(C3955="","",IF(S3955="","خارج السنة المالية",INDEX(القوائم!$D$2:$D$13,S3955)))</f>
        <v/>
      </c>
      <c r="E3955" s="22" t="n"/>
      <c r="F3955" s="23" t="n"/>
      <c r="G3955" s="23" t="n"/>
      <c r="H3955" s="22" t="n"/>
      <c r="I3955" s="19" t="n"/>
      <c r="J3955" s="21" t="n"/>
      <c r="K3955" s="19" t="n"/>
      <c r="L3955" s="19" t="n"/>
      <c r="M3955" s="21" t="n"/>
      <c r="N3955" s="22" t="n"/>
      <c r="O3955" s="24">
        <f>IF(A3955&lt;&gt;"عهدة","",SUMIFS($G$8:$G$5007,$B$8:$B$5007,B3955,$A$8:$A$5007,"مصروف",$I$8:$I$5007,"&lt;&gt;مرفوض"))</f>
        <v/>
      </c>
      <c r="P3955" s="25">
        <f>IF(A3955&lt;&gt;"عهدة","",N(F3955)-O3955)</f>
        <v/>
      </c>
      <c r="Q3955" s="26">
        <f>IF(A3955="","",IF(A3955="عهدة",IF(N(F3955)=0,"⚠ أدخل قيمة العهدة",IF(P3955&lt;0,"⛔ عجز / زيادة مصروفات "&amp;TEXT(-P3955,"#,##0"),IF(COUNTIFS($B$8:$B$5007,B3955,$A$8:$A$5007,"مصروف",$I$8:$I$5007,"&lt;&gt;مرفوض",$K$8:$K$5007,"&lt;&gt;نعم")&gt;0,"⚠ "&amp;COUNTIFS($B$8:$B$5007,B3955,$A$8:$A$5007,"مصروف",$I$8:$I$5007,"&lt;&gt;مرفوض",$K$8:$K$5007,"&lt;&gt;نعم")&amp;" مصروف غير مسوى",IF(L3955="تمت التسوية",IF(P3955=0,"✔ متوازنة وتمت التسوية","✔ تمت التسوية – متبقي "&amp;TEXT(P3955,"#,##0")),IF(P3955&gt;0,"متبقي "&amp;TEXT(P3955,"#,##0"),"✔ متوازنة"))))),IF(R3955=0,"⚠ أضف سطر عهدة أولًا",IF(OR(C3955="",N(G3955)=0),"⚠ أكمل التاريخ والقيمة",IF(S3955="","⚠ التاريخ خارج السنة المالية",IF(H3955="","⚠ اختر بند الموازنة",IF(I3955="مرفوض","✖ مرفوض من المدير",IF(I3955&lt;&gt;"موافق","⏳ بانتظار موافقة المدير",IF(K3955&lt;&gt;"نعم","⚠ غير مسوى مع الحسابات","✔ معتمد ومسوى")))))))))</f>
        <v/>
      </c>
      <c r="R3955">
        <f>N(R3954)+IF(A3955="عهدة",1,0)</f>
        <v/>
      </c>
      <c r="S3955">
        <f>IF(C3955="","",IF(AND(C3955&gt;=DATE(2026,9,1),C3955&lt;=DATE(2027,8,31)),(YEAR(C3955)-2026)*12+MONTH(C3955)-8,""))</f>
        <v/>
      </c>
      <c r="T3955">
        <f>IF(AND(A3955="مصروف",R3955&gt;0,I3955="موافق",S3955&lt;&gt;"",H3955&lt;&gt;""),N(G3955),0)</f>
        <v/>
      </c>
    </row>
    <row r="3956">
      <c r="A3956" s="19" t="n"/>
      <c r="B3956" s="20">
        <f>IF(A3956="","",IF(R3956=0,"⚠ أضف سطر عهدة أولًا","BDR-"&amp;TEXT(R3956,"000")))</f>
        <v/>
      </c>
      <c r="C3956" s="21" t="n"/>
      <c r="D3956" s="20">
        <f>IF(C3956="","",IF(S3956="","خارج السنة المالية",INDEX(القوائم!$D$2:$D$13,S3956)))</f>
        <v/>
      </c>
      <c r="E3956" s="22" t="n"/>
      <c r="F3956" s="23" t="n"/>
      <c r="G3956" s="23" t="n"/>
      <c r="H3956" s="22" t="n"/>
      <c r="I3956" s="19" t="n"/>
      <c r="J3956" s="21" t="n"/>
      <c r="K3956" s="19" t="n"/>
      <c r="L3956" s="19" t="n"/>
      <c r="M3956" s="21" t="n"/>
      <c r="N3956" s="22" t="n"/>
      <c r="O3956" s="24">
        <f>IF(A3956&lt;&gt;"عهدة","",SUMIFS($G$8:$G$5007,$B$8:$B$5007,B3956,$A$8:$A$5007,"مصروف",$I$8:$I$5007,"&lt;&gt;مرفوض"))</f>
        <v/>
      </c>
      <c r="P3956" s="25">
        <f>IF(A3956&lt;&gt;"عهدة","",N(F3956)-O3956)</f>
        <v/>
      </c>
      <c r="Q3956" s="26">
        <f>IF(A3956="","",IF(A3956="عهدة",IF(N(F3956)=0,"⚠ أدخل قيمة العهدة",IF(P3956&lt;0,"⛔ عجز / زيادة مصروفات "&amp;TEXT(-P3956,"#,##0"),IF(COUNTIFS($B$8:$B$5007,B3956,$A$8:$A$5007,"مصروف",$I$8:$I$5007,"&lt;&gt;مرفوض",$K$8:$K$5007,"&lt;&gt;نعم")&gt;0,"⚠ "&amp;COUNTIFS($B$8:$B$5007,B3956,$A$8:$A$5007,"مصروف",$I$8:$I$5007,"&lt;&gt;مرفوض",$K$8:$K$5007,"&lt;&gt;نعم")&amp;" مصروف غير مسوى",IF(L3956="تمت التسوية",IF(P3956=0,"✔ متوازنة وتمت التسوية","✔ تمت التسوية – متبقي "&amp;TEXT(P3956,"#,##0")),IF(P3956&gt;0,"متبقي "&amp;TEXT(P3956,"#,##0"),"✔ متوازنة"))))),IF(R3956=0,"⚠ أضف سطر عهدة أولًا",IF(OR(C3956="",N(G3956)=0),"⚠ أكمل التاريخ والقيمة",IF(S3956="","⚠ التاريخ خارج السنة المالية",IF(H3956="","⚠ اختر بند الموازنة",IF(I3956="مرفوض","✖ مرفوض من المدير",IF(I3956&lt;&gt;"موافق","⏳ بانتظار موافقة المدير",IF(K3956&lt;&gt;"نعم","⚠ غير مسوى مع الحسابات","✔ معتمد ومسوى")))))))))</f>
        <v/>
      </c>
      <c r="R3956">
        <f>N(R3955)+IF(A3956="عهدة",1,0)</f>
        <v/>
      </c>
      <c r="S3956">
        <f>IF(C3956="","",IF(AND(C3956&gt;=DATE(2026,9,1),C3956&lt;=DATE(2027,8,31)),(YEAR(C3956)-2026)*12+MONTH(C3956)-8,""))</f>
        <v/>
      </c>
      <c r="T3956">
        <f>IF(AND(A3956="مصروف",R3956&gt;0,I3956="موافق",S3956&lt;&gt;"",H3956&lt;&gt;""),N(G3956),0)</f>
        <v/>
      </c>
    </row>
    <row r="3957">
      <c r="A3957" s="19" t="n"/>
      <c r="B3957" s="20">
        <f>IF(A3957="","",IF(R3957=0,"⚠ أضف سطر عهدة أولًا","BDR-"&amp;TEXT(R3957,"000")))</f>
        <v/>
      </c>
      <c r="C3957" s="21" t="n"/>
      <c r="D3957" s="20">
        <f>IF(C3957="","",IF(S3957="","خارج السنة المالية",INDEX(القوائم!$D$2:$D$13,S3957)))</f>
        <v/>
      </c>
      <c r="E3957" s="22" t="n"/>
      <c r="F3957" s="23" t="n"/>
      <c r="G3957" s="23" t="n"/>
      <c r="H3957" s="22" t="n"/>
      <c r="I3957" s="19" t="n"/>
      <c r="J3957" s="21" t="n"/>
      <c r="K3957" s="19" t="n"/>
      <c r="L3957" s="19" t="n"/>
      <c r="M3957" s="21" t="n"/>
      <c r="N3957" s="22" t="n"/>
      <c r="O3957" s="24">
        <f>IF(A3957&lt;&gt;"عهدة","",SUMIFS($G$8:$G$5007,$B$8:$B$5007,B3957,$A$8:$A$5007,"مصروف",$I$8:$I$5007,"&lt;&gt;مرفوض"))</f>
        <v/>
      </c>
      <c r="P3957" s="25">
        <f>IF(A3957&lt;&gt;"عهدة","",N(F3957)-O3957)</f>
        <v/>
      </c>
      <c r="Q3957" s="26">
        <f>IF(A3957="","",IF(A3957="عهدة",IF(N(F3957)=0,"⚠ أدخل قيمة العهدة",IF(P3957&lt;0,"⛔ عجز / زيادة مصروفات "&amp;TEXT(-P3957,"#,##0"),IF(COUNTIFS($B$8:$B$5007,B3957,$A$8:$A$5007,"مصروف",$I$8:$I$5007,"&lt;&gt;مرفوض",$K$8:$K$5007,"&lt;&gt;نعم")&gt;0,"⚠ "&amp;COUNTIFS($B$8:$B$5007,B3957,$A$8:$A$5007,"مصروف",$I$8:$I$5007,"&lt;&gt;مرفوض",$K$8:$K$5007,"&lt;&gt;نعم")&amp;" مصروف غير مسوى",IF(L3957="تمت التسوية",IF(P3957=0,"✔ متوازنة وتمت التسوية","✔ تمت التسوية – متبقي "&amp;TEXT(P3957,"#,##0")),IF(P3957&gt;0,"متبقي "&amp;TEXT(P3957,"#,##0"),"✔ متوازنة"))))),IF(R3957=0,"⚠ أضف سطر عهدة أولًا",IF(OR(C3957="",N(G3957)=0),"⚠ أكمل التاريخ والقيمة",IF(S3957="","⚠ التاريخ خارج السنة المالية",IF(H3957="","⚠ اختر بند الموازنة",IF(I3957="مرفوض","✖ مرفوض من المدير",IF(I3957&lt;&gt;"موافق","⏳ بانتظار موافقة المدير",IF(K3957&lt;&gt;"نعم","⚠ غير مسوى مع الحسابات","✔ معتمد ومسوى")))))))))</f>
        <v/>
      </c>
      <c r="R3957">
        <f>N(R3956)+IF(A3957="عهدة",1,0)</f>
        <v/>
      </c>
      <c r="S3957">
        <f>IF(C3957="","",IF(AND(C3957&gt;=DATE(2026,9,1),C3957&lt;=DATE(2027,8,31)),(YEAR(C3957)-2026)*12+MONTH(C3957)-8,""))</f>
        <v/>
      </c>
      <c r="T3957">
        <f>IF(AND(A3957="مصروف",R3957&gt;0,I3957="موافق",S3957&lt;&gt;"",H3957&lt;&gt;""),N(G3957),0)</f>
        <v/>
      </c>
    </row>
    <row r="3958">
      <c r="A3958" s="19" t="n"/>
      <c r="B3958" s="20">
        <f>IF(A3958="","",IF(R3958=0,"⚠ أضف سطر عهدة أولًا","BDR-"&amp;TEXT(R3958,"000")))</f>
        <v/>
      </c>
      <c r="C3958" s="21" t="n"/>
      <c r="D3958" s="20">
        <f>IF(C3958="","",IF(S3958="","خارج السنة المالية",INDEX(القوائم!$D$2:$D$13,S3958)))</f>
        <v/>
      </c>
      <c r="E3958" s="22" t="n"/>
      <c r="F3958" s="23" t="n"/>
      <c r="G3958" s="23" t="n"/>
      <c r="H3958" s="22" t="n"/>
      <c r="I3958" s="19" t="n"/>
      <c r="J3958" s="21" t="n"/>
      <c r="K3958" s="19" t="n"/>
      <c r="L3958" s="19" t="n"/>
      <c r="M3958" s="21" t="n"/>
      <c r="N3958" s="22" t="n"/>
      <c r="O3958" s="24">
        <f>IF(A3958&lt;&gt;"عهدة","",SUMIFS($G$8:$G$5007,$B$8:$B$5007,B3958,$A$8:$A$5007,"مصروف",$I$8:$I$5007,"&lt;&gt;مرفوض"))</f>
        <v/>
      </c>
      <c r="P3958" s="25">
        <f>IF(A3958&lt;&gt;"عهدة","",N(F3958)-O3958)</f>
        <v/>
      </c>
      <c r="Q3958" s="26">
        <f>IF(A3958="","",IF(A3958="عهدة",IF(N(F3958)=0,"⚠ أدخل قيمة العهدة",IF(P3958&lt;0,"⛔ عجز / زيادة مصروفات "&amp;TEXT(-P3958,"#,##0"),IF(COUNTIFS($B$8:$B$5007,B3958,$A$8:$A$5007,"مصروف",$I$8:$I$5007,"&lt;&gt;مرفوض",$K$8:$K$5007,"&lt;&gt;نعم")&gt;0,"⚠ "&amp;COUNTIFS($B$8:$B$5007,B3958,$A$8:$A$5007,"مصروف",$I$8:$I$5007,"&lt;&gt;مرفوض",$K$8:$K$5007,"&lt;&gt;نعم")&amp;" مصروف غير مسوى",IF(L3958="تمت التسوية",IF(P3958=0,"✔ متوازنة وتمت التسوية","✔ تمت التسوية – متبقي "&amp;TEXT(P3958,"#,##0")),IF(P3958&gt;0,"متبقي "&amp;TEXT(P3958,"#,##0"),"✔ متوازنة"))))),IF(R3958=0,"⚠ أضف سطر عهدة أولًا",IF(OR(C3958="",N(G3958)=0),"⚠ أكمل التاريخ والقيمة",IF(S3958="","⚠ التاريخ خارج السنة المالية",IF(H3958="","⚠ اختر بند الموازنة",IF(I3958="مرفوض","✖ مرفوض من المدير",IF(I3958&lt;&gt;"موافق","⏳ بانتظار موافقة المدير",IF(K3958&lt;&gt;"نعم","⚠ غير مسوى مع الحسابات","✔ معتمد ومسوى")))))))))</f>
        <v/>
      </c>
      <c r="R3958">
        <f>N(R3957)+IF(A3958="عهدة",1,0)</f>
        <v/>
      </c>
      <c r="S3958">
        <f>IF(C3958="","",IF(AND(C3958&gt;=DATE(2026,9,1),C3958&lt;=DATE(2027,8,31)),(YEAR(C3958)-2026)*12+MONTH(C3958)-8,""))</f>
        <v/>
      </c>
      <c r="T3958">
        <f>IF(AND(A3958="مصروف",R3958&gt;0,I3958="موافق",S3958&lt;&gt;"",H3958&lt;&gt;""),N(G3958),0)</f>
        <v/>
      </c>
    </row>
    <row r="3959">
      <c r="A3959" s="19" t="n"/>
      <c r="B3959" s="20">
        <f>IF(A3959="","",IF(R3959=0,"⚠ أضف سطر عهدة أولًا","BDR-"&amp;TEXT(R3959,"000")))</f>
        <v/>
      </c>
      <c r="C3959" s="21" t="n"/>
      <c r="D3959" s="20">
        <f>IF(C3959="","",IF(S3959="","خارج السنة المالية",INDEX(القوائم!$D$2:$D$13,S3959)))</f>
        <v/>
      </c>
      <c r="E3959" s="22" t="n"/>
      <c r="F3959" s="23" t="n"/>
      <c r="G3959" s="23" t="n"/>
      <c r="H3959" s="22" t="n"/>
      <c r="I3959" s="19" t="n"/>
      <c r="J3959" s="21" t="n"/>
      <c r="K3959" s="19" t="n"/>
      <c r="L3959" s="19" t="n"/>
      <c r="M3959" s="21" t="n"/>
      <c r="N3959" s="22" t="n"/>
      <c r="O3959" s="24">
        <f>IF(A3959&lt;&gt;"عهدة","",SUMIFS($G$8:$G$5007,$B$8:$B$5007,B3959,$A$8:$A$5007,"مصروف",$I$8:$I$5007,"&lt;&gt;مرفوض"))</f>
        <v/>
      </c>
      <c r="P3959" s="25">
        <f>IF(A3959&lt;&gt;"عهدة","",N(F3959)-O3959)</f>
        <v/>
      </c>
      <c r="Q3959" s="26">
        <f>IF(A3959="","",IF(A3959="عهدة",IF(N(F3959)=0,"⚠ أدخل قيمة العهدة",IF(P3959&lt;0,"⛔ عجز / زيادة مصروفات "&amp;TEXT(-P3959,"#,##0"),IF(COUNTIFS($B$8:$B$5007,B3959,$A$8:$A$5007,"مصروف",$I$8:$I$5007,"&lt;&gt;مرفوض",$K$8:$K$5007,"&lt;&gt;نعم")&gt;0,"⚠ "&amp;COUNTIFS($B$8:$B$5007,B3959,$A$8:$A$5007,"مصروف",$I$8:$I$5007,"&lt;&gt;مرفوض",$K$8:$K$5007,"&lt;&gt;نعم")&amp;" مصروف غير مسوى",IF(L3959="تمت التسوية",IF(P3959=0,"✔ متوازنة وتمت التسوية","✔ تمت التسوية – متبقي "&amp;TEXT(P3959,"#,##0")),IF(P3959&gt;0,"متبقي "&amp;TEXT(P3959,"#,##0"),"✔ متوازنة"))))),IF(R3959=0,"⚠ أضف سطر عهدة أولًا",IF(OR(C3959="",N(G3959)=0),"⚠ أكمل التاريخ والقيمة",IF(S3959="","⚠ التاريخ خارج السنة المالية",IF(H3959="","⚠ اختر بند الموازنة",IF(I3959="مرفوض","✖ مرفوض من المدير",IF(I3959&lt;&gt;"موافق","⏳ بانتظار موافقة المدير",IF(K3959&lt;&gt;"نعم","⚠ غير مسوى مع الحسابات","✔ معتمد ومسوى")))))))))</f>
        <v/>
      </c>
      <c r="R3959">
        <f>N(R3958)+IF(A3959="عهدة",1,0)</f>
        <v/>
      </c>
      <c r="S3959">
        <f>IF(C3959="","",IF(AND(C3959&gt;=DATE(2026,9,1),C3959&lt;=DATE(2027,8,31)),(YEAR(C3959)-2026)*12+MONTH(C3959)-8,""))</f>
        <v/>
      </c>
      <c r="T3959">
        <f>IF(AND(A3959="مصروف",R3959&gt;0,I3959="موافق",S3959&lt;&gt;"",H3959&lt;&gt;""),N(G3959),0)</f>
        <v/>
      </c>
    </row>
    <row r="3960">
      <c r="A3960" s="19" t="n"/>
      <c r="B3960" s="20">
        <f>IF(A3960="","",IF(R3960=0,"⚠ أضف سطر عهدة أولًا","BDR-"&amp;TEXT(R3960,"000")))</f>
        <v/>
      </c>
      <c r="C3960" s="21" t="n"/>
      <c r="D3960" s="20">
        <f>IF(C3960="","",IF(S3960="","خارج السنة المالية",INDEX(القوائم!$D$2:$D$13,S3960)))</f>
        <v/>
      </c>
      <c r="E3960" s="22" t="n"/>
      <c r="F3960" s="23" t="n"/>
      <c r="G3960" s="23" t="n"/>
      <c r="H3960" s="22" t="n"/>
      <c r="I3960" s="19" t="n"/>
      <c r="J3960" s="21" t="n"/>
      <c r="K3960" s="19" t="n"/>
      <c r="L3960" s="19" t="n"/>
      <c r="M3960" s="21" t="n"/>
      <c r="N3960" s="22" t="n"/>
      <c r="O3960" s="24">
        <f>IF(A3960&lt;&gt;"عهدة","",SUMIFS($G$8:$G$5007,$B$8:$B$5007,B3960,$A$8:$A$5007,"مصروف",$I$8:$I$5007,"&lt;&gt;مرفوض"))</f>
        <v/>
      </c>
      <c r="P3960" s="25">
        <f>IF(A3960&lt;&gt;"عهدة","",N(F3960)-O3960)</f>
        <v/>
      </c>
      <c r="Q3960" s="26">
        <f>IF(A3960="","",IF(A3960="عهدة",IF(N(F3960)=0,"⚠ أدخل قيمة العهدة",IF(P3960&lt;0,"⛔ عجز / زيادة مصروفات "&amp;TEXT(-P3960,"#,##0"),IF(COUNTIFS($B$8:$B$5007,B3960,$A$8:$A$5007,"مصروف",$I$8:$I$5007,"&lt;&gt;مرفوض",$K$8:$K$5007,"&lt;&gt;نعم")&gt;0,"⚠ "&amp;COUNTIFS($B$8:$B$5007,B3960,$A$8:$A$5007,"مصروف",$I$8:$I$5007,"&lt;&gt;مرفوض",$K$8:$K$5007,"&lt;&gt;نعم")&amp;" مصروف غير مسوى",IF(L3960="تمت التسوية",IF(P3960=0,"✔ متوازنة وتمت التسوية","✔ تمت التسوية – متبقي "&amp;TEXT(P3960,"#,##0")),IF(P3960&gt;0,"متبقي "&amp;TEXT(P3960,"#,##0"),"✔ متوازنة"))))),IF(R3960=0,"⚠ أضف سطر عهدة أولًا",IF(OR(C3960="",N(G3960)=0),"⚠ أكمل التاريخ والقيمة",IF(S3960="","⚠ التاريخ خارج السنة المالية",IF(H3960="","⚠ اختر بند الموازنة",IF(I3960="مرفوض","✖ مرفوض من المدير",IF(I3960&lt;&gt;"موافق","⏳ بانتظار موافقة المدير",IF(K3960&lt;&gt;"نعم","⚠ غير مسوى مع الحسابات","✔ معتمد ومسوى")))))))))</f>
        <v/>
      </c>
      <c r="R3960">
        <f>N(R3959)+IF(A3960="عهدة",1,0)</f>
        <v/>
      </c>
      <c r="S3960">
        <f>IF(C3960="","",IF(AND(C3960&gt;=DATE(2026,9,1),C3960&lt;=DATE(2027,8,31)),(YEAR(C3960)-2026)*12+MONTH(C3960)-8,""))</f>
        <v/>
      </c>
      <c r="T3960">
        <f>IF(AND(A3960="مصروف",R3960&gt;0,I3960="موافق",S3960&lt;&gt;"",H3960&lt;&gt;""),N(G3960),0)</f>
        <v/>
      </c>
    </row>
    <row r="3961">
      <c r="A3961" s="19" t="n"/>
      <c r="B3961" s="20">
        <f>IF(A3961="","",IF(R3961=0,"⚠ أضف سطر عهدة أولًا","BDR-"&amp;TEXT(R3961,"000")))</f>
        <v/>
      </c>
      <c r="C3961" s="21" t="n"/>
      <c r="D3961" s="20">
        <f>IF(C3961="","",IF(S3961="","خارج السنة المالية",INDEX(القوائم!$D$2:$D$13,S3961)))</f>
        <v/>
      </c>
      <c r="E3961" s="22" t="n"/>
      <c r="F3961" s="23" t="n"/>
      <c r="G3961" s="23" t="n"/>
      <c r="H3961" s="22" t="n"/>
      <c r="I3961" s="19" t="n"/>
      <c r="J3961" s="21" t="n"/>
      <c r="K3961" s="19" t="n"/>
      <c r="L3961" s="19" t="n"/>
      <c r="M3961" s="21" t="n"/>
      <c r="N3961" s="22" t="n"/>
      <c r="O3961" s="24">
        <f>IF(A3961&lt;&gt;"عهدة","",SUMIFS($G$8:$G$5007,$B$8:$B$5007,B3961,$A$8:$A$5007,"مصروف",$I$8:$I$5007,"&lt;&gt;مرفوض"))</f>
        <v/>
      </c>
      <c r="P3961" s="25">
        <f>IF(A3961&lt;&gt;"عهدة","",N(F3961)-O3961)</f>
        <v/>
      </c>
      <c r="Q3961" s="26">
        <f>IF(A3961="","",IF(A3961="عهدة",IF(N(F3961)=0,"⚠ أدخل قيمة العهدة",IF(P3961&lt;0,"⛔ عجز / زيادة مصروفات "&amp;TEXT(-P3961,"#,##0"),IF(COUNTIFS($B$8:$B$5007,B3961,$A$8:$A$5007,"مصروف",$I$8:$I$5007,"&lt;&gt;مرفوض",$K$8:$K$5007,"&lt;&gt;نعم")&gt;0,"⚠ "&amp;COUNTIFS($B$8:$B$5007,B3961,$A$8:$A$5007,"مصروف",$I$8:$I$5007,"&lt;&gt;مرفوض",$K$8:$K$5007,"&lt;&gt;نعم")&amp;" مصروف غير مسوى",IF(L3961="تمت التسوية",IF(P3961=0,"✔ متوازنة وتمت التسوية","✔ تمت التسوية – متبقي "&amp;TEXT(P3961,"#,##0")),IF(P3961&gt;0,"متبقي "&amp;TEXT(P3961,"#,##0"),"✔ متوازنة"))))),IF(R3961=0,"⚠ أضف سطر عهدة أولًا",IF(OR(C3961="",N(G3961)=0),"⚠ أكمل التاريخ والقيمة",IF(S3961="","⚠ التاريخ خارج السنة المالية",IF(H3961="","⚠ اختر بند الموازنة",IF(I3961="مرفوض","✖ مرفوض من المدير",IF(I3961&lt;&gt;"موافق","⏳ بانتظار موافقة المدير",IF(K3961&lt;&gt;"نعم","⚠ غير مسوى مع الحسابات","✔ معتمد ومسوى")))))))))</f>
        <v/>
      </c>
      <c r="R3961">
        <f>N(R3960)+IF(A3961="عهدة",1,0)</f>
        <v/>
      </c>
      <c r="S3961">
        <f>IF(C3961="","",IF(AND(C3961&gt;=DATE(2026,9,1),C3961&lt;=DATE(2027,8,31)),(YEAR(C3961)-2026)*12+MONTH(C3961)-8,""))</f>
        <v/>
      </c>
      <c r="T3961">
        <f>IF(AND(A3961="مصروف",R3961&gt;0,I3961="موافق",S3961&lt;&gt;"",H3961&lt;&gt;""),N(G3961),0)</f>
        <v/>
      </c>
    </row>
    <row r="3962">
      <c r="A3962" s="19" t="n"/>
      <c r="B3962" s="20">
        <f>IF(A3962="","",IF(R3962=0,"⚠ أضف سطر عهدة أولًا","BDR-"&amp;TEXT(R3962,"000")))</f>
        <v/>
      </c>
      <c r="C3962" s="21" t="n"/>
      <c r="D3962" s="20">
        <f>IF(C3962="","",IF(S3962="","خارج السنة المالية",INDEX(القوائم!$D$2:$D$13,S3962)))</f>
        <v/>
      </c>
      <c r="E3962" s="22" t="n"/>
      <c r="F3962" s="23" t="n"/>
      <c r="G3962" s="23" t="n"/>
      <c r="H3962" s="22" t="n"/>
      <c r="I3962" s="19" t="n"/>
      <c r="J3962" s="21" t="n"/>
      <c r="K3962" s="19" t="n"/>
      <c r="L3962" s="19" t="n"/>
      <c r="M3962" s="21" t="n"/>
      <c r="N3962" s="22" t="n"/>
      <c r="O3962" s="24">
        <f>IF(A3962&lt;&gt;"عهدة","",SUMIFS($G$8:$G$5007,$B$8:$B$5007,B3962,$A$8:$A$5007,"مصروف",$I$8:$I$5007,"&lt;&gt;مرفوض"))</f>
        <v/>
      </c>
      <c r="P3962" s="25">
        <f>IF(A3962&lt;&gt;"عهدة","",N(F3962)-O3962)</f>
        <v/>
      </c>
      <c r="Q3962" s="26">
        <f>IF(A3962="","",IF(A3962="عهدة",IF(N(F3962)=0,"⚠ أدخل قيمة العهدة",IF(P3962&lt;0,"⛔ عجز / زيادة مصروفات "&amp;TEXT(-P3962,"#,##0"),IF(COUNTIFS($B$8:$B$5007,B3962,$A$8:$A$5007,"مصروف",$I$8:$I$5007,"&lt;&gt;مرفوض",$K$8:$K$5007,"&lt;&gt;نعم")&gt;0,"⚠ "&amp;COUNTIFS($B$8:$B$5007,B3962,$A$8:$A$5007,"مصروف",$I$8:$I$5007,"&lt;&gt;مرفوض",$K$8:$K$5007,"&lt;&gt;نعم")&amp;" مصروف غير مسوى",IF(L3962="تمت التسوية",IF(P3962=0,"✔ متوازنة وتمت التسوية","✔ تمت التسوية – متبقي "&amp;TEXT(P3962,"#,##0")),IF(P3962&gt;0,"متبقي "&amp;TEXT(P3962,"#,##0"),"✔ متوازنة"))))),IF(R3962=0,"⚠ أضف سطر عهدة أولًا",IF(OR(C3962="",N(G3962)=0),"⚠ أكمل التاريخ والقيمة",IF(S3962="","⚠ التاريخ خارج السنة المالية",IF(H3962="","⚠ اختر بند الموازنة",IF(I3962="مرفوض","✖ مرفوض من المدير",IF(I3962&lt;&gt;"موافق","⏳ بانتظار موافقة المدير",IF(K3962&lt;&gt;"نعم","⚠ غير مسوى مع الحسابات","✔ معتمد ومسوى")))))))))</f>
        <v/>
      </c>
      <c r="R3962">
        <f>N(R3961)+IF(A3962="عهدة",1,0)</f>
        <v/>
      </c>
      <c r="S3962">
        <f>IF(C3962="","",IF(AND(C3962&gt;=DATE(2026,9,1),C3962&lt;=DATE(2027,8,31)),(YEAR(C3962)-2026)*12+MONTH(C3962)-8,""))</f>
        <v/>
      </c>
      <c r="T3962">
        <f>IF(AND(A3962="مصروف",R3962&gt;0,I3962="موافق",S3962&lt;&gt;"",H3962&lt;&gt;""),N(G3962),0)</f>
        <v/>
      </c>
    </row>
    <row r="3963">
      <c r="A3963" s="19" t="n"/>
      <c r="B3963" s="20">
        <f>IF(A3963="","",IF(R3963=0,"⚠ أضف سطر عهدة أولًا","BDR-"&amp;TEXT(R3963,"000")))</f>
        <v/>
      </c>
      <c r="C3963" s="21" t="n"/>
      <c r="D3963" s="20">
        <f>IF(C3963="","",IF(S3963="","خارج السنة المالية",INDEX(القوائم!$D$2:$D$13,S3963)))</f>
        <v/>
      </c>
      <c r="E3963" s="22" t="n"/>
      <c r="F3963" s="23" t="n"/>
      <c r="G3963" s="23" t="n"/>
      <c r="H3963" s="22" t="n"/>
      <c r="I3963" s="19" t="n"/>
      <c r="J3963" s="21" t="n"/>
      <c r="K3963" s="19" t="n"/>
      <c r="L3963" s="19" t="n"/>
      <c r="M3963" s="21" t="n"/>
      <c r="N3963" s="22" t="n"/>
      <c r="O3963" s="24">
        <f>IF(A3963&lt;&gt;"عهدة","",SUMIFS($G$8:$G$5007,$B$8:$B$5007,B3963,$A$8:$A$5007,"مصروف",$I$8:$I$5007,"&lt;&gt;مرفوض"))</f>
        <v/>
      </c>
      <c r="P3963" s="25">
        <f>IF(A3963&lt;&gt;"عهدة","",N(F3963)-O3963)</f>
        <v/>
      </c>
      <c r="Q3963" s="26">
        <f>IF(A3963="","",IF(A3963="عهدة",IF(N(F3963)=0,"⚠ أدخل قيمة العهدة",IF(P3963&lt;0,"⛔ عجز / زيادة مصروفات "&amp;TEXT(-P3963,"#,##0"),IF(COUNTIFS($B$8:$B$5007,B3963,$A$8:$A$5007,"مصروف",$I$8:$I$5007,"&lt;&gt;مرفوض",$K$8:$K$5007,"&lt;&gt;نعم")&gt;0,"⚠ "&amp;COUNTIFS($B$8:$B$5007,B3963,$A$8:$A$5007,"مصروف",$I$8:$I$5007,"&lt;&gt;مرفوض",$K$8:$K$5007,"&lt;&gt;نعم")&amp;" مصروف غير مسوى",IF(L3963="تمت التسوية",IF(P3963=0,"✔ متوازنة وتمت التسوية","✔ تمت التسوية – متبقي "&amp;TEXT(P3963,"#,##0")),IF(P3963&gt;0,"متبقي "&amp;TEXT(P3963,"#,##0"),"✔ متوازنة"))))),IF(R3963=0,"⚠ أضف سطر عهدة أولًا",IF(OR(C3963="",N(G3963)=0),"⚠ أكمل التاريخ والقيمة",IF(S3963="","⚠ التاريخ خارج السنة المالية",IF(H3963="","⚠ اختر بند الموازنة",IF(I3963="مرفوض","✖ مرفوض من المدير",IF(I3963&lt;&gt;"موافق","⏳ بانتظار موافقة المدير",IF(K3963&lt;&gt;"نعم","⚠ غير مسوى مع الحسابات","✔ معتمد ومسوى")))))))))</f>
        <v/>
      </c>
      <c r="R3963">
        <f>N(R3962)+IF(A3963="عهدة",1,0)</f>
        <v/>
      </c>
      <c r="S3963">
        <f>IF(C3963="","",IF(AND(C3963&gt;=DATE(2026,9,1),C3963&lt;=DATE(2027,8,31)),(YEAR(C3963)-2026)*12+MONTH(C3963)-8,""))</f>
        <v/>
      </c>
      <c r="T3963">
        <f>IF(AND(A3963="مصروف",R3963&gt;0,I3963="موافق",S3963&lt;&gt;"",H3963&lt;&gt;""),N(G3963),0)</f>
        <v/>
      </c>
    </row>
    <row r="3964">
      <c r="A3964" s="19" t="n"/>
      <c r="B3964" s="20">
        <f>IF(A3964="","",IF(R3964=0,"⚠ أضف سطر عهدة أولًا","BDR-"&amp;TEXT(R3964,"000")))</f>
        <v/>
      </c>
      <c r="C3964" s="21" t="n"/>
      <c r="D3964" s="20">
        <f>IF(C3964="","",IF(S3964="","خارج السنة المالية",INDEX(القوائم!$D$2:$D$13,S3964)))</f>
        <v/>
      </c>
      <c r="E3964" s="22" t="n"/>
      <c r="F3964" s="23" t="n"/>
      <c r="G3964" s="23" t="n"/>
      <c r="H3964" s="22" t="n"/>
      <c r="I3964" s="19" t="n"/>
      <c r="J3964" s="21" t="n"/>
      <c r="K3964" s="19" t="n"/>
      <c r="L3964" s="19" t="n"/>
      <c r="M3964" s="21" t="n"/>
      <c r="N3964" s="22" t="n"/>
      <c r="O3964" s="24">
        <f>IF(A3964&lt;&gt;"عهدة","",SUMIFS($G$8:$G$5007,$B$8:$B$5007,B3964,$A$8:$A$5007,"مصروف",$I$8:$I$5007,"&lt;&gt;مرفوض"))</f>
        <v/>
      </c>
      <c r="P3964" s="25">
        <f>IF(A3964&lt;&gt;"عهدة","",N(F3964)-O3964)</f>
        <v/>
      </c>
      <c r="Q3964" s="26">
        <f>IF(A3964="","",IF(A3964="عهدة",IF(N(F3964)=0,"⚠ أدخل قيمة العهدة",IF(P3964&lt;0,"⛔ عجز / زيادة مصروفات "&amp;TEXT(-P3964,"#,##0"),IF(COUNTIFS($B$8:$B$5007,B3964,$A$8:$A$5007,"مصروف",$I$8:$I$5007,"&lt;&gt;مرفوض",$K$8:$K$5007,"&lt;&gt;نعم")&gt;0,"⚠ "&amp;COUNTIFS($B$8:$B$5007,B3964,$A$8:$A$5007,"مصروف",$I$8:$I$5007,"&lt;&gt;مرفوض",$K$8:$K$5007,"&lt;&gt;نعم")&amp;" مصروف غير مسوى",IF(L3964="تمت التسوية",IF(P3964=0,"✔ متوازنة وتمت التسوية","✔ تمت التسوية – متبقي "&amp;TEXT(P3964,"#,##0")),IF(P3964&gt;0,"متبقي "&amp;TEXT(P3964,"#,##0"),"✔ متوازنة"))))),IF(R3964=0,"⚠ أضف سطر عهدة أولًا",IF(OR(C3964="",N(G3964)=0),"⚠ أكمل التاريخ والقيمة",IF(S3964="","⚠ التاريخ خارج السنة المالية",IF(H3964="","⚠ اختر بند الموازنة",IF(I3964="مرفوض","✖ مرفوض من المدير",IF(I3964&lt;&gt;"موافق","⏳ بانتظار موافقة المدير",IF(K3964&lt;&gt;"نعم","⚠ غير مسوى مع الحسابات","✔ معتمد ومسوى")))))))))</f>
        <v/>
      </c>
      <c r="R3964">
        <f>N(R3963)+IF(A3964="عهدة",1,0)</f>
        <v/>
      </c>
      <c r="S3964">
        <f>IF(C3964="","",IF(AND(C3964&gt;=DATE(2026,9,1),C3964&lt;=DATE(2027,8,31)),(YEAR(C3964)-2026)*12+MONTH(C3964)-8,""))</f>
        <v/>
      </c>
      <c r="T3964">
        <f>IF(AND(A3964="مصروف",R3964&gt;0,I3964="موافق",S3964&lt;&gt;"",H3964&lt;&gt;""),N(G3964),0)</f>
        <v/>
      </c>
    </row>
    <row r="3965">
      <c r="A3965" s="19" t="n"/>
      <c r="B3965" s="20">
        <f>IF(A3965="","",IF(R3965=0,"⚠ أضف سطر عهدة أولًا","BDR-"&amp;TEXT(R3965,"000")))</f>
        <v/>
      </c>
      <c r="C3965" s="21" t="n"/>
      <c r="D3965" s="20">
        <f>IF(C3965="","",IF(S3965="","خارج السنة المالية",INDEX(القوائم!$D$2:$D$13,S3965)))</f>
        <v/>
      </c>
      <c r="E3965" s="22" t="n"/>
      <c r="F3965" s="23" t="n"/>
      <c r="G3965" s="23" t="n"/>
      <c r="H3965" s="22" t="n"/>
      <c r="I3965" s="19" t="n"/>
      <c r="J3965" s="21" t="n"/>
      <c r="K3965" s="19" t="n"/>
      <c r="L3965" s="19" t="n"/>
      <c r="M3965" s="21" t="n"/>
      <c r="N3965" s="22" t="n"/>
      <c r="O3965" s="24">
        <f>IF(A3965&lt;&gt;"عهدة","",SUMIFS($G$8:$G$5007,$B$8:$B$5007,B3965,$A$8:$A$5007,"مصروف",$I$8:$I$5007,"&lt;&gt;مرفوض"))</f>
        <v/>
      </c>
      <c r="P3965" s="25">
        <f>IF(A3965&lt;&gt;"عهدة","",N(F3965)-O3965)</f>
        <v/>
      </c>
      <c r="Q3965" s="26">
        <f>IF(A3965="","",IF(A3965="عهدة",IF(N(F3965)=0,"⚠ أدخل قيمة العهدة",IF(P3965&lt;0,"⛔ عجز / زيادة مصروفات "&amp;TEXT(-P3965,"#,##0"),IF(COUNTIFS($B$8:$B$5007,B3965,$A$8:$A$5007,"مصروف",$I$8:$I$5007,"&lt;&gt;مرفوض",$K$8:$K$5007,"&lt;&gt;نعم")&gt;0,"⚠ "&amp;COUNTIFS($B$8:$B$5007,B3965,$A$8:$A$5007,"مصروف",$I$8:$I$5007,"&lt;&gt;مرفوض",$K$8:$K$5007,"&lt;&gt;نعم")&amp;" مصروف غير مسوى",IF(L3965="تمت التسوية",IF(P3965=0,"✔ متوازنة وتمت التسوية","✔ تمت التسوية – متبقي "&amp;TEXT(P3965,"#,##0")),IF(P3965&gt;0,"متبقي "&amp;TEXT(P3965,"#,##0"),"✔ متوازنة"))))),IF(R3965=0,"⚠ أضف سطر عهدة أولًا",IF(OR(C3965="",N(G3965)=0),"⚠ أكمل التاريخ والقيمة",IF(S3965="","⚠ التاريخ خارج السنة المالية",IF(H3965="","⚠ اختر بند الموازنة",IF(I3965="مرفوض","✖ مرفوض من المدير",IF(I3965&lt;&gt;"موافق","⏳ بانتظار موافقة المدير",IF(K3965&lt;&gt;"نعم","⚠ غير مسوى مع الحسابات","✔ معتمد ومسوى")))))))))</f>
        <v/>
      </c>
      <c r="R3965">
        <f>N(R3964)+IF(A3965="عهدة",1,0)</f>
        <v/>
      </c>
      <c r="S3965">
        <f>IF(C3965="","",IF(AND(C3965&gt;=DATE(2026,9,1),C3965&lt;=DATE(2027,8,31)),(YEAR(C3965)-2026)*12+MONTH(C3965)-8,""))</f>
        <v/>
      </c>
      <c r="T3965">
        <f>IF(AND(A3965="مصروف",R3965&gt;0,I3965="موافق",S3965&lt;&gt;"",H3965&lt;&gt;""),N(G3965),0)</f>
        <v/>
      </c>
    </row>
    <row r="3966">
      <c r="A3966" s="19" t="n"/>
      <c r="B3966" s="20">
        <f>IF(A3966="","",IF(R3966=0,"⚠ أضف سطر عهدة أولًا","BDR-"&amp;TEXT(R3966,"000")))</f>
        <v/>
      </c>
      <c r="C3966" s="21" t="n"/>
      <c r="D3966" s="20">
        <f>IF(C3966="","",IF(S3966="","خارج السنة المالية",INDEX(القوائم!$D$2:$D$13,S3966)))</f>
        <v/>
      </c>
      <c r="E3966" s="22" t="n"/>
      <c r="F3966" s="23" t="n"/>
      <c r="G3966" s="23" t="n"/>
      <c r="H3966" s="22" t="n"/>
      <c r="I3966" s="19" t="n"/>
      <c r="J3966" s="21" t="n"/>
      <c r="K3966" s="19" t="n"/>
      <c r="L3966" s="19" t="n"/>
      <c r="M3966" s="21" t="n"/>
      <c r="N3966" s="22" t="n"/>
      <c r="O3966" s="24">
        <f>IF(A3966&lt;&gt;"عهدة","",SUMIFS($G$8:$G$5007,$B$8:$B$5007,B3966,$A$8:$A$5007,"مصروف",$I$8:$I$5007,"&lt;&gt;مرفوض"))</f>
        <v/>
      </c>
      <c r="P3966" s="25">
        <f>IF(A3966&lt;&gt;"عهدة","",N(F3966)-O3966)</f>
        <v/>
      </c>
      <c r="Q3966" s="26">
        <f>IF(A3966="","",IF(A3966="عهدة",IF(N(F3966)=0,"⚠ أدخل قيمة العهدة",IF(P3966&lt;0,"⛔ عجز / زيادة مصروفات "&amp;TEXT(-P3966,"#,##0"),IF(COUNTIFS($B$8:$B$5007,B3966,$A$8:$A$5007,"مصروف",$I$8:$I$5007,"&lt;&gt;مرفوض",$K$8:$K$5007,"&lt;&gt;نعم")&gt;0,"⚠ "&amp;COUNTIFS($B$8:$B$5007,B3966,$A$8:$A$5007,"مصروف",$I$8:$I$5007,"&lt;&gt;مرفوض",$K$8:$K$5007,"&lt;&gt;نعم")&amp;" مصروف غير مسوى",IF(L3966="تمت التسوية",IF(P3966=0,"✔ متوازنة وتمت التسوية","✔ تمت التسوية – متبقي "&amp;TEXT(P3966,"#,##0")),IF(P3966&gt;0,"متبقي "&amp;TEXT(P3966,"#,##0"),"✔ متوازنة"))))),IF(R3966=0,"⚠ أضف سطر عهدة أولًا",IF(OR(C3966="",N(G3966)=0),"⚠ أكمل التاريخ والقيمة",IF(S3966="","⚠ التاريخ خارج السنة المالية",IF(H3966="","⚠ اختر بند الموازنة",IF(I3966="مرفوض","✖ مرفوض من المدير",IF(I3966&lt;&gt;"موافق","⏳ بانتظار موافقة المدير",IF(K3966&lt;&gt;"نعم","⚠ غير مسوى مع الحسابات","✔ معتمد ومسوى")))))))))</f>
        <v/>
      </c>
      <c r="R3966">
        <f>N(R3965)+IF(A3966="عهدة",1,0)</f>
        <v/>
      </c>
      <c r="S3966">
        <f>IF(C3966="","",IF(AND(C3966&gt;=DATE(2026,9,1),C3966&lt;=DATE(2027,8,31)),(YEAR(C3966)-2026)*12+MONTH(C3966)-8,""))</f>
        <v/>
      </c>
      <c r="T3966">
        <f>IF(AND(A3966="مصروف",R3966&gt;0,I3966="موافق",S3966&lt;&gt;"",H3966&lt;&gt;""),N(G3966),0)</f>
        <v/>
      </c>
    </row>
    <row r="3967">
      <c r="A3967" s="19" t="n"/>
      <c r="B3967" s="20">
        <f>IF(A3967="","",IF(R3967=0,"⚠ أضف سطر عهدة أولًا","BDR-"&amp;TEXT(R3967,"000")))</f>
        <v/>
      </c>
      <c r="C3967" s="21" t="n"/>
      <c r="D3967" s="20">
        <f>IF(C3967="","",IF(S3967="","خارج السنة المالية",INDEX(القوائم!$D$2:$D$13,S3967)))</f>
        <v/>
      </c>
      <c r="E3967" s="22" t="n"/>
      <c r="F3967" s="23" t="n"/>
      <c r="G3967" s="23" t="n"/>
      <c r="H3967" s="22" t="n"/>
      <c r="I3967" s="19" t="n"/>
      <c r="J3967" s="21" t="n"/>
      <c r="K3967" s="19" t="n"/>
      <c r="L3967" s="19" t="n"/>
      <c r="M3967" s="21" t="n"/>
      <c r="N3967" s="22" t="n"/>
      <c r="O3967" s="24">
        <f>IF(A3967&lt;&gt;"عهدة","",SUMIFS($G$8:$G$5007,$B$8:$B$5007,B3967,$A$8:$A$5007,"مصروف",$I$8:$I$5007,"&lt;&gt;مرفوض"))</f>
        <v/>
      </c>
      <c r="P3967" s="25">
        <f>IF(A3967&lt;&gt;"عهدة","",N(F3967)-O3967)</f>
        <v/>
      </c>
      <c r="Q3967" s="26">
        <f>IF(A3967="","",IF(A3967="عهدة",IF(N(F3967)=0,"⚠ أدخل قيمة العهدة",IF(P3967&lt;0,"⛔ عجز / زيادة مصروفات "&amp;TEXT(-P3967,"#,##0"),IF(COUNTIFS($B$8:$B$5007,B3967,$A$8:$A$5007,"مصروف",$I$8:$I$5007,"&lt;&gt;مرفوض",$K$8:$K$5007,"&lt;&gt;نعم")&gt;0,"⚠ "&amp;COUNTIFS($B$8:$B$5007,B3967,$A$8:$A$5007,"مصروف",$I$8:$I$5007,"&lt;&gt;مرفوض",$K$8:$K$5007,"&lt;&gt;نعم")&amp;" مصروف غير مسوى",IF(L3967="تمت التسوية",IF(P3967=0,"✔ متوازنة وتمت التسوية","✔ تمت التسوية – متبقي "&amp;TEXT(P3967,"#,##0")),IF(P3967&gt;0,"متبقي "&amp;TEXT(P3967,"#,##0"),"✔ متوازنة"))))),IF(R3967=0,"⚠ أضف سطر عهدة أولًا",IF(OR(C3967="",N(G3967)=0),"⚠ أكمل التاريخ والقيمة",IF(S3967="","⚠ التاريخ خارج السنة المالية",IF(H3967="","⚠ اختر بند الموازنة",IF(I3967="مرفوض","✖ مرفوض من المدير",IF(I3967&lt;&gt;"موافق","⏳ بانتظار موافقة المدير",IF(K3967&lt;&gt;"نعم","⚠ غير مسوى مع الحسابات","✔ معتمد ومسوى")))))))))</f>
        <v/>
      </c>
      <c r="R3967">
        <f>N(R3966)+IF(A3967="عهدة",1,0)</f>
        <v/>
      </c>
      <c r="S3967">
        <f>IF(C3967="","",IF(AND(C3967&gt;=DATE(2026,9,1),C3967&lt;=DATE(2027,8,31)),(YEAR(C3967)-2026)*12+MONTH(C3967)-8,""))</f>
        <v/>
      </c>
      <c r="T3967">
        <f>IF(AND(A3967="مصروف",R3967&gt;0,I3967="موافق",S3967&lt;&gt;"",H3967&lt;&gt;""),N(G3967),0)</f>
        <v/>
      </c>
    </row>
    <row r="3968">
      <c r="A3968" s="19" t="n"/>
      <c r="B3968" s="20">
        <f>IF(A3968="","",IF(R3968=0,"⚠ أضف سطر عهدة أولًا","BDR-"&amp;TEXT(R3968,"000")))</f>
        <v/>
      </c>
      <c r="C3968" s="21" t="n"/>
      <c r="D3968" s="20">
        <f>IF(C3968="","",IF(S3968="","خارج السنة المالية",INDEX(القوائم!$D$2:$D$13,S3968)))</f>
        <v/>
      </c>
      <c r="E3968" s="22" t="n"/>
      <c r="F3968" s="23" t="n"/>
      <c r="G3968" s="23" t="n"/>
      <c r="H3968" s="22" t="n"/>
      <c r="I3968" s="19" t="n"/>
      <c r="J3968" s="21" t="n"/>
      <c r="K3968" s="19" t="n"/>
      <c r="L3968" s="19" t="n"/>
      <c r="M3968" s="21" t="n"/>
      <c r="N3968" s="22" t="n"/>
      <c r="O3968" s="24">
        <f>IF(A3968&lt;&gt;"عهدة","",SUMIFS($G$8:$G$5007,$B$8:$B$5007,B3968,$A$8:$A$5007,"مصروف",$I$8:$I$5007,"&lt;&gt;مرفوض"))</f>
        <v/>
      </c>
      <c r="P3968" s="25">
        <f>IF(A3968&lt;&gt;"عهدة","",N(F3968)-O3968)</f>
        <v/>
      </c>
      <c r="Q3968" s="26">
        <f>IF(A3968="","",IF(A3968="عهدة",IF(N(F3968)=0,"⚠ أدخل قيمة العهدة",IF(P3968&lt;0,"⛔ عجز / زيادة مصروفات "&amp;TEXT(-P3968,"#,##0"),IF(COUNTIFS($B$8:$B$5007,B3968,$A$8:$A$5007,"مصروف",$I$8:$I$5007,"&lt;&gt;مرفوض",$K$8:$K$5007,"&lt;&gt;نعم")&gt;0,"⚠ "&amp;COUNTIFS($B$8:$B$5007,B3968,$A$8:$A$5007,"مصروف",$I$8:$I$5007,"&lt;&gt;مرفوض",$K$8:$K$5007,"&lt;&gt;نعم")&amp;" مصروف غير مسوى",IF(L3968="تمت التسوية",IF(P3968=0,"✔ متوازنة وتمت التسوية","✔ تمت التسوية – متبقي "&amp;TEXT(P3968,"#,##0")),IF(P3968&gt;0,"متبقي "&amp;TEXT(P3968,"#,##0"),"✔ متوازنة"))))),IF(R3968=0,"⚠ أضف سطر عهدة أولًا",IF(OR(C3968="",N(G3968)=0),"⚠ أكمل التاريخ والقيمة",IF(S3968="","⚠ التاريخ خارج السنة المالية",IF(H3968="","⚠ اختر بند الموازنة",IF(I3968="مرفوض","✖ مرفوض من المدير",IF(I3968&lt;&gt;"موافق","⏳ بانتظار موافقة المدير",IF(K3968&lt;&gt;"نعم","⚠ غير مسوى مع الحسابات","✔ معتمد ومسوى")))))))))</f>
        <v/>
      </c>
      <c r="R3968">
        <f>N(R3967)+IF(A3968="عهدة",1,0)</f>
        <v/>
      </c>
      <c r="S3968">
        <f>IF(C3968="","",IF(AND(C3968&gt;=DATE(2026,9,1),C3968&lt;=DATE(2027,8,31)),(YEAR(C3968)-2026)*12+MONTH(C3968)-8,""))</f>
        <v/>
      </c>
      <c r="T3968">
        <f>IF(AND(A3968="مصروف",R3968&gt;0,I3968="موافق",S3968&lt;&gt;"",H3968&lt;&gt;""),N(G3968),0)</f>
        <v/>
      </c>
    </row>
    <row r="3969">
      <c r="A3969" s="19" t="n"/>
      <c r="B3969" s="20">
        <f>IF(A3969="","",IF(R3969=0,"⚠ أضف سطر عهدة أولًا","BDR-"&amp;TEXT(R3969,"000")))</f>
        <v/>
      </c>
      <c r="C3969" s="21" t="n"/>
      <c r="D3969" s="20">
        <f>IF(C3969="","",IF(S3969="","خارج السنة المالية",INDEX(القوائم!$D$2:$D$13,S3969)))</f>
        <v/>
      </c>
      <c r="E3969" s="22" t="n"/>
      <c r="F3969" s="23" t="n"/>
      <c r="G3969" s="23" t="n"/>
      <c r="H3969" s="22" t="n"/>
      <c r="I3969" s="19" t="n"/>
      <c r="J3969" s="21" t="n"/>
      <c r="K3969" s="19" t="n"/>
      <c r="L3969" s="19" t="n"/>
      <c r="M3969" s="21" t="n"/>
      <c r="N3969" s="22" t="n"/>
      <c r="O3969" s="24">
        <f>IF(A3969&lt;&gt;"عهدة","",SUMIFS($G$8:$G$5007,$B$8:$B$5007,B3969,$A$8:$A$5007,"مصروف",$I$8:$I$5007,"&lt;&gt;مرفوض"))</f>
        <v/>
      </c>
      <c r="P3969" s="25">
        <f>IF(A3969&lt;&gt;"عهدة","",N(F3969)-O3969)</f>
        <v/>
      </c>
      <c r="Q3969" s="26">
        <f>IF(A3969="","",IF(A3969="عهدة",IF(N(F3969)=0,"⚠ أدخل قيمة العهدة",IF(P3969&lt;0,"⛔ عجز / زيادة مصروفات "&amp;TEXT(-P3969,"#,##0"),IF(COUNTIFS($B$8:$B$5007,B3969,$A$8:$A$5007,"مصروف",$I$8:$I$5007,"&lt;&gt;مرفوض",$K$8:$K$5007,"&lt;&gt;نعم")&gt;0,"⚠ "&amp;COUNTIFS($B$8:$B$5007,B3969,$A$8:$A$5007,"مصروف",$I$8:$I$5007,"&lt;&gt;مرفوض",$K$8:$K$5007,"&lt;&gt;نعم")&amp;" مصروف غير مسوى",IF(L3969="تمت التسوية",IF(P3969=0,"✔ متوازنة وتمت التسوية","✔ تمت التسوية – متبقي "&amp;TEXT(P3969,"#,##0")),IF(P3969&gt;0,"متبقي "&amp;TEXT(P3969,"#,##0"),"✔ متوازنة"))))),IF(R3969=0,"⚠ أضف سطر عهدة أولًا",IF(OR(C3969="",N(G3969)=0),"⚠ أكمل التاريخ والقيمة",IF(S3969="","⚠ التاريخ خارج السنة المالية",IF(H3969="","⚠ اختر بند الموازنة",IF(I3969="مرفوض","✖ مرفوض من المدير",IF(I3969&lt;&gt;"موافق","⏳ بانتظار موافقة المدير",IF(K3969&lt;&gt;"نعم","⚠ غير مسوى مع الحسابات","✔ معتمد ومسوى")))))))))</f>
        <v/>
      </c>
      <c r="R3969">
        <f>N(R3968)+IF(A3969="عهدة",1,0)</f>
        <v/>
      </c>
      <c r="S3969">
        <f>IF(C3969="","",IF(AND(C3969&gt;=DATE(2026,9,1),C3969&lt;=DATE(2027,8,31)),(YEAR(C3969)-2026)*12+MONTH(C3969)-8,""))</f>
        <v/>
      </c>
      <c r="T3969">
        <f>IF(AND(A3969="مصروف",R3969&gt;0,I3969="موافق",S3969&lt;&gt;"",H3969&lt;&gt;""),N(G3969),0)</f>
        <v/>
      </c>
    </row>
    <row r="3970">
      <c r="A3970" s="19" t="n"/>
      <c r="B3970" s="20">
        <f>IF(A3970="","",IF(R3970=0,"⚠ أضف سطر عهدة أولًا","BDR-"&amp;TEXT(R3970,"000")))</f>
        <v/>
      </c>
      <c r="C3970" s="21" t="n"/>
      <c r="D3970" s="20">
        <f>IF(C3970="","",IF(S3970="","خارج السنة المالية",INDEX(القوائم!$D$2:$D$13,S3970)))</f>
        <v/>
      </c>
      <c r="E3970" s="22" t="n"/>
      <c r="F3970" s="23" t="n"/>
      <c r="G3970" s="23" t="n"/>
      <c r="H3970" s="22" t="n"/>
      <c r="I3970" s="19" t="n"/>
      <c r="J3970" s="21" t="n"/>
      <c r="K3970" s="19" t="n"/>
      <c r="L3970" s="19" t="n"/>
      <c r="M3970" s="21" t="n"/>
      <c r="N3970" s="22" t="n"/>
      <c r="O3970" s="24">
        <f>IF(A3970&lt;&gt;"عهدة","",SUMIFS($G$8:$G$5007,$B$8:$B$5007,B3970,$A$8:$A$5007,"مصروف",$I$8:$I$5007,"&lt;&gt;مرفوض"))</f>
        <v/>
      </c>
      <c r="P3970" s="25">
        <f>IF(A3970&lt;&gt;"عهدة","",N(F3970)-O3970)</f>
        <v/>
      </c>
      <c r="Q3970" s="26">
        <f>IF(A3970="","",IF(A3970="عهدة",IF(N(F3970)=0,"⚠ أدخل قيمة العهدة",IF(P3970&lt;0,"⛔ عجز / زيادة مصروفات "&amp;TEXT(-P3970,"#,##0"),IF(COUNTIFS($B$8:$B$5007,B3970,$A$8:$A$5007,"مصروف",$I$8:$I$5007,"&lt;&gt;مرفوض",$K$8:$K$5007,"&lt;&gt;نعم")&gt;0,"⚠ "&amp;COUNTIFS($B$8:$B$5007,B3970,$A$8:$A$5007,"مصروف",$I$8:$I$5007,"&lt;&gt;مرفوض",$K$8:$K$5007,"&lt;&gt;نعم")&amp;" مصروف غير مسوى",IF(L3970="تمت التسوية",IF(P3970=0,"✔ متوازنة وتمت التسوية","✔ تمت التسوية – متبقي "&amp;TEXT(P3970,"#,##0")),IF(P3970&gt;0,"متبقي "&amp;TEXT(P3970,"#,##0"),"✔ متوازنة"))))),IF(R3970=0,"⚠ أضف سطر عهدة أولًا",IF(OR(C3970="",N(G3970)=0),"⚠ أكمل التاريخ والقيمة",IF(S3970="","⚠ التاريخ خارج السنة المالية",IF(H3970="","⚠ اختر بند الموازنة",IF(I3970="مرفوض","✖ مرفوض من المدير",IF(I3970&lt;&gt;"موافق","⏳ بانتظار موافقة المدير",IF(K3970&lt;&gt;"نعم","⚠ غير مسوى مع الحسابات","✔ معتمد ومسوى")))))))))</f>
        <v/>
      </c>
      <c r="R3970">
        <f>N(R3969)+IF(A3970="عهدة",1,0)</f>
        <v/>
      </c>
      <c r="S3970">
        <f>IF(C3970="","",IF(AND(C3970&gt;=DATE(2026,9,1),C3970&lt;=DATE(2027,8,31)),(YEAR(C3970)-2026)*12+MONTH(C3970)-8,""))</f>
        <v/>
      </c>
      <c r="T3970">
        <f>IF(AND(A3970="مصروف",R3970&gt;0,I3970="موافق",S3970&lt;&gt;"",H3970&lt;&gt;""),N(G3970),0)</f>
        <v/>
      </c>
    </row>
    <row r="3971">
      <c r="A3971" s="19" t="n"/>
      <c r="B3971" s="20">
        <f>IF(A3971="","",IF(R3971=0,"⚠ أضف سطر عهدة أولًا","BDR-"&amp;TEXT(R3971,"000")))</f>
        <v/>
      </c>
      <c r="C3971" s="21" t="n"/>
      <c r="D3971" s="20">
        <f>IF(C3971="","",IF(S3971="","خارج السنة المالية",INDEX(القوائم!$D$2:$D$13,S3971)))</f>
        <v/>
      </c>
      <c r="E3971" s="22" t="n"/>
      <c r="F3971" s="23" t="n"/>
      <c r="G3971" s="23" t="n"/>
      <c r="H3971" s="22" t="n"/>
      <c r="I3971" s="19" t="n"/>
      <c r="J3971" s="21" t="n"/>
      <c r="K3971" s="19" t="n"/>
      <c r="L3971" s="19" t="n"/>
      <c r="M3971" s="21" t="n"/>
      <c r="N3971" s="22" t="n"/>
      <c r="O3971" s="24">
        <f>IF(A3971&lt;&gt;"عهدة","",SUMIFS($G$8:$G$5007,$B$8:$B$5007,B3971,$A$8:$A$5007,"مصروف",$I$8:$I$5007,"&lt;&gt;مرفوض"))</f>
        <v/>
      </c>
      <c r="P3971" s="25">
        <f>IF(A3971&lt;&gt;"عهدة","",N(F3971)-O3971)</f>
        <v/>
      </c>
      <c r="Q3971" s="26">
        <f>IF(A3971="","",IF(A3971="عهدة",IF(N(F3971)=0,"⚠ أدخل قيمة العهدة",IF(P3971&lt;0,"⛔ عجز / زيادة مصروفات "&amp;TEXT(-P3971,"#,##0"),IF(COUNTIFS($B$8:$B$5007,B3971,$A$8:$A$5007,"مصروف",$I$8:$I$5007,"&lt;&gt;مرفوض",$K$8:$K$5007,"&lt;&gt;نعم")&gt;0,"⚠ "&amp;COUNTIFS($B$8:$B$5007,B3971,$A$8:$A$5007,"مصروف",$I$8:$I$5007,"&lt;&gt;مرفوض",$K$8:$K$5007,"&lt;&gt;نعم")&amp;" مصروف غير مسوى",IF(L3971="تمت التسوية",IF(P3971=0,"✔ متوازنة وتمت التسوية","✔ تمت التسوية – متبقي "&amp;TEXT(P3971,"#,##0")),IF(P3971&gt;0,"متبقي "&amp;TEXT(P3971,"#,##0"),"✔ متوازنة"))))),IF(R3971=0,"⚠ أضف سطر عهدة أولًا",IF(OR(C3971="",N(G3971)=0),"⚠ أكمل التاريخ والقيمة",IF(S3971="","⚠ التاريخ خارج السنة المالية",IF(H3971="","⚠ اختر بند الموازنة",IF(I3971="مرفوض","✖ مرفوض من المدير",IF(I3971&lt;&gt;"موافق","⏳ بانتظار موافقة المدير",IF(K3971&lt;&gt;"نعم","⚠ غير مسوى مع الحسابات","✔ معتمد ومسوى")))))))))</f>
        <v/>
      </c>
      <c r="R3971">
        <f>N(R3970)+IF(A3971="عهدة",1,0)</f>
        <v/>
      </c>
      <c r="S3971">
        <f>IF(C3971="","",IF(AND(C3971&gt;=DATE(2026,9,1),C3971&lt;=DATE(2027,8,31)),(YEAR(C3971)-2026)*12+MONTH(C3971)-8,""))</f>
        <v/>
      </c>
      <c r="T3971">
        <f>IF(AND(A3971="مصروف",R3971&gt;0,I3971="موافق",S3971&lt;&gt;"",H3971&lt;&gt;""),N(G3971),0)</f>
        <v/>
      </c>
    </row>
    <row r="3972">
      <c r="A3972" s="19" t="n"/>
      <c r="B3972" s="20">
        <f>IF(A3972="","",IF(R3972=0,"⚠ أضف سطر عهدة أولًا","BDR-"&amp;TEXT(R3972,"000")))</f>
        <v/>
      </c>
      <c r="C3972" s="21" t="n"/>
      <c r="D3972" s="20">
        <f>IF(C3972="","",IF(S3972="","خارج السنة المالية",INDEX(القوائم!$D$2:$D$13,S3972)))</f>
        <v/>
      </c>
      <c r="E3972" s="22" t="n"/>
      <c r="F3972" s="23" t="n"/>
      <c r="G3972" s="23" t="n"/>
      <c r="H3972" s="22" t="n"/>
      <c r="I3972" s="19" t="n"/>
      <c r="J3972" s="21" t="n"/>
      <c r="K3972" s="19" t="n"/>
      <c r="L3972" s="19" t="n"/>
      <c r="M3972" s="21" t="n"/>
      <c r="N3972" s="22" t="n"/>
      <c r="O3972" s="24">
        <f>IF(A3972&lt;&gt;"عهدة","",SUMIFS($G$8:$G$5007,$B$8:$B$5007,B3972,$A$8:$A$5007,"مصروف",$I$8:$I$5007,"&lt;&gt;مرفوض"))</f>
        <v/>
      </c>
      <c r="P3972" s="25">
        <f>IF(A3972&lt;&gt;"عهدة","",N(F3972)-O3972)</f>
        <v/>
      </c>
      <c r="Q3972" s="26">
        <f>IF(A3972="","",IF(A3972="عهدة",IF(N(F3972)=0,"⚠ أدخل قيمة العهدة",IF(P3972&lt;0,"⛔ عجز / زيادة مصروفات "&amp;TEXT(-P3972,"#,##0"),IF(COUNTIFS($B$8:$B$5007,B3972,$A$8:$A$5007,"مصروف",$I$8:$I$5007,"&lt;&gt;مرفوض",$K$8:$K$5007,"&lt;&gt;نعم")&gt;0,"⚠ "&amp;COUNTIFS($B$8:$B$5007,B3972,$A$8:$A$5007,"مصروف",$I$8:$I$5007,"&lt;&gt;مرفوض",$K$8:$K$5007,"&lt;&gt;نعم")&amp;" مصروف غير مسوى",IF(L3972="تمت التسوية",IF(P3972=0,"✔ متوازنة وتمت التسوية","✔ تمت التسوية – متبقي "&amp;TEXT(P3972,"#,##0")),IF(P3972&gt;0,"متبقي "&amp;TEXT(P3972,"#,##0"),"✔ متوازنة"))))),IF(R3972=0,"⚠ أضف سطر عهدة أولًا",IF(OR(C3972="",N(G3972)=0),"⚠ أكمل التاريخ والقيمة",IF(S3972="","⚠ التاريخ خارج السنة المالية",IF(H3972="","⚠ اختر بند الموازنة",IF(I3972="مرفوض","✖ مرفوض من المدير",IF(I3972&lt;&gt;"موافق","⏳ بانتظار موافقة المدير",IF(K3972&lt;&gt;"نعم","⚠ غير مسوى مع الحسابات","✔ معتمد ومسوى")))))))))</f>
        <v/>
      </c>
      <c r="R3972">
        <f>N(R3971)+IF(A3972="عهدة",1,0)</f>
        <v/>
      </c>
      <c r="S3972">
        <f>IF(C3972="","",IF(AND(C3972&gt;=DATE(2026,9,1),C3972&lt;=DATE(2027,8,31)),(YEAR(C3972)-2026)*12+MONTH(C3972)-8,""))</f>
        <v/>
      </c>
      <c r="T3972">
        <f>IF(AND(A3972="مصروف",R3972&gt;0,I3972="موافق",S3972&lt;&gt;"",H3972&lt;&gt;""),N(G3972),0)</f>
        <v/>
      </c>
    </row>
    <row r="3973">
      <c r="A3973" s="19" t="n"/>
      <c r="B3973" s="20">
        <f>IF(A3973="","",IF(R3973=0,"⚠ أضف سطر عهدة أولًا","BDR-"&amp;TEXT(R3973,"000")))</f>
        <v/>
      </c>
      <c r="C3973" s="21" t="n"/>
      <c r="D3973" s="20">
        <f>IF(C3973="","",IF(S3973="","خارج السنة المالية",INDEX(القوائم!$D$2:$D$13,S3973)))</f>
        <v/>
      </c>
      <c r="E3973" s="22" t="n"/>
      <c r="F3973" s="23" t="n"/>
      <c r="G3973" s="23" t="n"/>
      <c r="H3973" s="22" t="n"/>
      <c r="I3973" s="19" t="n"/>
      <c r="J3973" s="21" t="n"/>
      <c r="K3973" s="19" t="n"/>
      <c r="L3973" s="19" t="n"/>
      <c r="M3973" s="21" t="n"/>
      <c r="N3973" s="22" t="n"/>
      <c r="O3973" s="24">
        <f>IF(A3973&lt;&gt;"عهدة","",SUMIFS($G$8:$G$5007,$B$8:$B$5007,B3973,$A$8:$A$5007,"مصروف",$I$8:$I$5007,"&lt;&gt;مرفوض"))</f>
        <v/>
      </c>
      <c r="P3973" s="25">
        <f>IF(A3973&lt;&gt;"عهدة","",N(F3973)-O3973)</f>
        <v/>
      </c>
      <c r="Q3973" s="26">
        <f>IF(A3973="","",IF(A3973="عهدة",IF(N(F3973)=0,"⚠ أدخل قيمة العهدة",IF(P3973&lt;0,"⛔ عجز / زيادة مصروفات "&amp;TEXT(-P3973,"#,##0"),IF(COUNTIFS($B$8:$B$5007,B3973,$A$8:$A$5007,"مصروف",$I$8:$I$5007,"&lt;&gt;مرفوض",$K$8:$K$5007,"&lt;&gt;نعم")&gt;0,"⚠ "&amp;COUNTIFS($B$8:$B$5007,B3973,$A$8:$A$5007,"مصروف",$I$8:$I$5007,"&lt;&gt;مرفوض",$K$8:$K$5007,"&lt;&gt;نعم")&amp;" مصروف غير مسوى",IF(L3973="تمت التسوية",IF(P3973=0,"✔ متوازنة وتمت التسوية","✔ تمت التسوية – متبقي "&amp;TEXT(P3973,"#,##0")),IF(P3973&gt;0,"متبقي "&amp;TEXT(P3973,"#,##0"),"✔ متوازنة"))))),IF(R3973=0,"⚠ أضف سطر عهدة أولًا",IF(OR(C3973="",N(G3973)=0),"⚠ أكمل التاريخ والقيمة",IF(S3973="","⚠ التاريخ خارج السنة المالية",IF(H3973="","⚠ اختر بند الموازنة",IF(I3973="مرفوض","✖ مرفوض من المدير",IF(I3973&lt;&gt;"موافق","⏳ بانتظار موافقة المدير",IF(K3973&lt;&gt;"نعم","⚠ غير مسوى مع الحسابات","✔ معتمد ومسوى")))))))))</f>
        <v/>
      </c>
      <c r="R3973">
        <f>N(R3972)+IF(A3973="عهدة",1,0)</f>
        <v/>
      </c>
      <c r="S3973">
        <f>IF(C3973="","",IF(AND(C3973&gt;=DATE(2026,9,1),C3973&lt;=DATE(2027,8,31)),(YEAR(C3973)-2026)*12+MONTH(C3973)-8,""))</f>
        <v/>
      </c>
      <c r="T3973">
        <f>IF(AND(A3973="مصروف",R3973&gt;0,I3973="موافق",S3973&lt;&gt;"",H3973&lt;&gt;""),N(G3973),0)</f>
        <v/>
      </c>
    </row>
    <row r="3974">
      <c r="A3974" s="19" t="n"/>
      <c r="B3974" s="20">
        <f>IF(A3974="","",IF(R3974=0,"⚠ أضف سطر عهدة أولًا","BDR-"&amp;TEXT(R3974,"000")))</f>
        <v/>
      </c>
      <c r="C3974" s="21" t="n"/>
      <c r="D3974" s="20">
        <f>IF(C3974="","",IF(S3974="","خارج السنة المالية",INDEX(القوائم!$D$2:$D$13,S3974)))</f>
        <v/>
      </c>
      <c r="E3974" s="22" t="n"/>
      <c r="F3974" s="23" t="n"/>
      <c r="G3974" s="23" t="n"/>
      <c r="H3974" s="22" t="n"/>
      <c r="I3974" s="19" t="n"/>
      <c r="J3974" s="21" t="n"/>
      <c r="K3974" s="19" t="n"/>
      <c r="L3974" s="19" t="n"/>
      <c r="M3974" s="21" t="n"/>
      <c r="N3974" s="22" t="n"/>
      <c r="O3974" s="24">
        <f>IF(A3974&lt;&gt;"عهدة","",SUMIFS($G$8:$G$5007,$B$8:$B$5007,B3974,$A$8:$A$5007,"مصروف",$I$8:$I$5007,"&lt;&gt;مرفوض"))</f>
        <v/>
      </c>
      <c r="P3974" s="25">
        <f>IF(A3974&lt;&gt;"عهدة","",N(F3974)-O3974)</f>
        <v/>
      </c>
      <c r="Q3974" s="26">
        <f>IF(A3974="","",IF(A3974="عهدة",IF(N(F3974)=0,"⚠ أدخل قيمة العهدة",IF(P3974&lt;0,"⛔ عجز / زيادة مصروفات "&amp;TEXT(-P3974,"#,##0"),IF(COUNTIFS($B$8:$B$5007,B3974,$A$8:$A$5007,"مصروف",$I$8:$I$5007,"&lt;&gt;مرفوض",$K$8:$K$5007,"&lt;&gt;نعم")&gt;0,"⚠ "&amp;COUNTIFS($B$8:$B$5007,B3974,$A$8:$A$5007,"مصروف",$I$8:$I$5007,"&lt;&gt;مرفوض",$K$8:$K$5007,"&lt;&gt;نعم")&amp;" مصروف غير مسوى",IF(L3974="تمت التسوية",IF(P3974=0,"✔ متوازنة وتمت التسوية","✔ تمت التسوية – متبقي "&amp;TEXT(P3974,"#,##0")),IF(P3974&gt;0,"متبقي "&amp;TEXT(P3974,"#,##0"),"✔ متوازنة"))))),IF(R3974=0,"⚠ أضف سطر عهدة أولًا",IF(OR(C3974="",N(G3974)=0),"⚠ أكمل التاريخ والقيمة",IF(S3974="","⚠ التاريخ خارج السنة المالية",IF(H3974="","⚠ اختر بند الموازنة",IF(I3974="مرفوض","✖ مرفوض من المدير",IF(I3974&lt;&gt;"موافق","⏳ بانتظار موافقة المدير",IF(K3974&lt;&gt;"نعم","⚠ غير مسوى مع الحسابات","✔ معتمد ومسوى")))))))))</f>
        <v/>
      </c>
      <c r="R3974">
        <f>N(R3973)+IF(A3974="عهدة",1,0)</f>
        <v/>
      </c>
      <c r="S3974">
        <f>IF(C3974="","",IF(AND(C3974&gt;=DATE(2026,9,1),C3974&lt;=DATE(2027,8,31)),(YEAR(C3974)-2026)*12+MONTH(C3974)-8,""))</f>
        <v/>
      </c>
      <c r="T3974">
        <f>IF(AND(A3974="مصروف",R3974&gt;0,I3974="موافق",S3974&lt;&gt;"",H3974&lt;&gt;""),N(G3974),0)</f>
        <v/>
      </c>
    </row>
    <row r="3975">
      <c r="A3975" s="19" t="n"/>
      <c r="B3975" s="20">
        <f>IF(A3975="","",IF(R3975=0,"⚠ أضف سطر عهدة أولًا","BDR-"&amp;TEXT(R3975,"000")))</f>
        <v/>
      </c>
      <c r="C3975" s="21" t="n"/>
      <c r="D3975" s="20">
        <f>IF(C3975="","",IF(S3975="","خارج السنة المالية",INDEX(القوائم!$D$2:$D$13,S3975)))</f>
        <v/>
      </c>
      <c r="E3975" s="22" t="n"/>
      <c r="F3975" s="23" t="n"/>
      <c r="G3975" s="23" t="n"/>
      <c r="H3975" s="22" t="n"/>
      <c r="I3975" s="19" t="n"/>
      <c r="J3975" s="21" t="n"/>
      <c r="K3975" s="19" t="n"/>
      <c r="L3975" s="19" t="n"/>
      <c r="M3975" s="21" t="n"/>
      <c r="N3975" s="22" t="n"/>
      <c r="O3975" s="24">
        <f>IF(A3975&lt;&gt;"عهدة","",SUMIFS($G$8:$G$5007,$B$8:$B$5007,B3975,$A$8:$A$5007,"مصروف",$I$8:$I$5007,"&lt;&gt;مرفوض"))</f>
        <v/>
      </c>
      <c r="P3975" s="25">
        <f>IF(A3975&lt;&gt;"عهدة","",N(F3975)-O3975)</f>
        <v/>
      </c>
      <c r="Q3975" s="26">
        <f>IF(A3975="","",IF(A3975="عهدة",IF(N(F3975)=0,"⚠ أدخل قيمة العهدة",IF(P3975&lt;0,"⛔ عجز / زيادة مصروفات "&amp;TEXT(-P3975,"#,##0"),IF(COUNTIFS($B$8:$B$5007,B3975,$A$8:$A$5007,"مصروف",$I$8:$I$5007,"&lt;&gt;مرفوض",$K$8:$K$5007,"&lt;&gt;نعم")&gt;0,"⚠ "&amp;COUNTIFS($B$8:$B$5007,B3975,$A$8:$A$5007,"مصروف",$I$8:$I$5007,"&lt;&gt;مرفوض",$K$8:$K$5007,"&lt;&gt;نعم")&amp;" مصروف غير مسوى",IF(L3975="تمت التسوية",IF(P3975=0,"✔ متوازنة وتمت التسوية","✔ تمت التسوية – متبقي "&amp;TEXT(P3975,"#,##0")),IF(P3975&gt;0,"متبقي "&amp;TEXT(P3975,"#,##0"),"✔ متوازنة"))))),IF(R3975=0,"⚠ أضف سطر عهدة أولًا",IF(OR(C3975="",N(G3975)=0),"⚠ أكمل التاريخ والقيمة",IF(S3975="","⚠ التاريخ خارج السنة المالية",IF(H3975="","⚠ اختر بند الموازنة",IF(I3975="مرفوض","✖ مرفوض من المدير",IF(I3975&lt;&gt;"موافق","⏳ بانتظار موافقة المدير",IF(K3975&lt;&gt;"نعم","⚠ غير مسوى مع الحسابات","✔ معتمد ومسوى")))))))))</f>
        <v/>
      </c>
      <c r="R3975">
        <f>N(R3974)+IF(A3975="عهدة",1,0)</f>
        <v/>
      </c>
      <c r="S3975">
        <f>IF(C3975="","",IF(AND(C3975&gt;=DATE(2026,9,1),C3975&lt;=DATE(2027,8,31)),(YEAR(C3975)-2026)*12+MONTH(C3975)-8,""))</f>
        <v/>
      </c>
      <c r="T3975">
        <f>IF(AND(A3975="مصروف",R3975&gt;0,I3975="موافق",S3975&lt;&gt;"",H3975&lt;&gt;""),N(G3975),0)</f>
        <v/>
      </c>
    </row>
    <row r="3976">
      <c r="A3976" s="19" t="n"/>
      <c r="B3976" s="20">
        <f>IF(A3976="","",IF(R3976=0,"⚠ أضف سطر عهدة أولًا","BDR-"&amp;TEXT(R3976,"000")))</f>
        <v/>
      </c>
      <c r="C3976" s="21" t="n"/>
      <c r="D3976" s="20">
        <f>IF(C3976="","",IF(S3976="","خارج السنة المالية",INDEX(القوائم!$D$2:$D$13,S3976)))</f>
        <v/>
      </c>
      <c r="E3976" s="22" t="n"/>
      <c r="F3976" s="23" t="n"/>
      <c r="G3976" s="23" t="n"/>
      <c r="H3976" s="22" t="n"/>
      <c r="I3976" s="19" t="n"/>
      <c r="J3976" s="21" t="n"/>
      <c r="K3976" s="19" t="n"/>
      <c r="L3976" s="19" t="n"/>
      <c r="M3976" s="21" t="n"/>
      <c r="N3976" s="22" t="n"/>
      <c r="O3976" s="24">
        <f>IF(A3976&lt;&gt;"عهدة","",SUMIFS($G$8:$G$5007,$B$8:$B$5007,B3976,$A$8:$A$5007,"مصروف",$I$8:$I$5007,"&lt;&gt;مرفوض"))</f>
        <v/>
      </c>
      <c r="P3976" s="25">
        <f>IF(A3976&lt;&gt;"عهدة","",N(F3976)-O3976)</f>
        <v/>
      </c>
      <c r="Q3976" s="26">
        <f>IF(A3976="","",IF(A3976="عهدة",IF(N(F3976)=0,"⚠ أدخل قيمة العهدة",IF(P3976&lt;0,"⛔ عجز / زيادة مصروفات "&amp;TEXT(-P3976,"#,##0"),IF(COUNTIFS($B$8:$B$5007,B3976,$A$8:$A$5007,"مصروف",$I$8:$I$5007,"&lt;&gt;مرفوض",$K$8:$K$5007,"&lt;&gt;نعم")&gt;0,"⚠ "&amp;COUNTIFS($B$8:$B$5007,B3976,$A$8:$A$5007,"مصروف",$I$8:$I$5007,"&lt;&gt;مرفوض",$K$8:$K$5007,"&lt;&gt;نعم")&amp;" مصروف غير مسوى",IF(L3976="تمت التسوية",IF(P3976=0,"✔ متوازنة وتمت التسوية","✔ تمت التسوية – متبقي "&amp;TEXT(P3976,"#,##0")),IF(P3976&gt;0,"متبقي "&amp;TEXT(P3976,"#,##0"),"✔ متوازنة"))))),IF(R3976=0,"⚠ أضف سطر عهدة أولًا",IF(OR(C3976="",N(G3976)=0),"⚠ أكمل التاريخ والقيمة",IF(S3976="","⚠ التاريخ خارج السنة المالية",IF(H3976="","⚠ اختر بند الموازنة",IF(I3976="مرفوض","✖ مرفوض من المدير",IF(I3976&lt;&gt;"موافق","⏳ بانتظار موافقة المدير",IF(K3976&lt;&gt;"نعم","⚠ غير مسوى مع الحسابات","✔ معتمد ومسوى")))))))))</f>
        <v/>
      </c>
      <c r="R3976">
        <f>N(R3975)+IF(A3976="عهدة",1,0)</f>
        <v/>
      </c>
      <c r="S3976">
        <f>IF(C3976="","",IF(AND(C3976&gt;=DATE(2026,9,1),C3976&lt;=DATE(2027,8,31)),(YEAR(C3976)-2026)*12+MONTH(C3976)-8,""))</f>
        <v/>
      </c>
      <c r="T3976">
        <f>IF(AND(A3976="مصروف",R3976&gt;0,I3976="موافق",S3976&lt;&gt;"",H3976&lt;&gt;""),N(G3976),0)</f>
        <v/>
      </c>
    </row>
    <row r="3977">
      <c r="A3977" s="19" t="n"/>
      <c r="B3977" s="20">
        <f>IF(A3977="","",IF(R3977=0,"⚠ أضف سطر عهدة أولًا","BDR-"&amp;TEXT(R3977,"000")))</f>
        <v/>
      </c>
      <c r="C3977" s="21" t="n"/>
      <c r="D3977" s="20">
        <f>IF(C3977="","",IF(S3977="","خارج السنة المالية",INDEX(القوائم!$D$2:$D$13,S3977)))</f>
        <v/>
      </c>
      <c r="E3977" s="22" t="n"/>
      <c r="F3977" s="23" t="n"/>
      <c r="G3977" s="23" t="n"/>
      <c r="H3977" s="22" t="n"/>
      <c r="I3977" s="19" t="n"/>
      <c r="J3977" s="21" t="n"/>
      <c r="K3977" s="19" t="n"/>
      <c r="L3977" s="19" t="n"/>
      <c r="M3977" s="21" t="n"/>
      <c r="N3977" s="22" t="n"/>
      <c r="O3977" s="24">
        <f>IF(A3977&lt;&gt;"عهدة","",SUMIFS($G$8:$G$5007,$B$8:$B$5007,B3977,$A$8:$A$5007,"مصروف",$I$8:$I$5007,"&lt;&gt;مرفوض"))</f>
        <v/>
      </c>
      <c r="P3977" s="25">
        <f>IF(A3977&lt;&gt;"عهدة","",N(F3977)-O3977)</f>
        <v/>
      </c>
      <c r="Q3977" s="26">
        <f>IF(A3977="","",IF(A3977="عهدة",IF(N(F3977)=0,"⚠ أدخل قيمة العهدة",IF(P3977&lt;0,"⛔ عجز / زيادة مصروفات "&amp;TEXT(-P3977,"#,##0"),IF(COUNTIFS($B$8:$B$5007,B3977,$A$8:$A$5007,"مصروف",$I$8:$I$5007,"&lt;&gt;مرفوض",$K$8:$K$5007,"&lt;&gt;نعم")&gt;0,"⚠ "&amp;COUNTIFS($B$8:$B$5007,B3977,$A$8:$A$5007,"مصروف",$I$8:$I$5007,"&lt;&gt;مرفوض",$K$8:$K$5007,"&lt;&gt;نعم")&amp;" مصروف غير مسوى",IF(L3977="تمت التسوية",IF(P3977=0,"✔ متوازنة وتمت التسوية","✔ تمت التسوية – متبقي "&amp;TEXT(P3977,"#,##0")),IF(P3977&gt;0,"متبقي "&amp;TEXT(P3977,"#,##0"),"✔ متوازنة"))))),IF(R3977=0,"⚠ أضف سطر عهدة أولًا",IF(OR(C3977="",N(G3977)=0),"⚠ أكمل التاريخ والقيمة",IF(S3977="","⚠ التاريخ خارج السنة المالية",IF(H3977="","⚠ اختر بند الموازنة",IF(I3977="مرفوض","✖ مرفوض من المدير",IF(I3977&lt;&gt;"موافق","⏳ بانتظار موافقة المدير",IF(K3977&lt;&gt;"نعم","⚠ غير مسوى مع الحسابات","✔ معتمد ومسوى")))))))))</f>
        <v/>
      </c>
      <c r="R3977">
        <f>N(R3976)+IF(A3977="عهدة",1,0)</f>
        <v/>
      </c>
      <c r="S3977">
        <f>IF(C3977="","",IF(AND(C3977&gt;=DATE(2026,9,1),C3977&lt;=DATE(2027,8,31)),(YEAR(C3977)-2026)*12+MONTH(C3977)-8,""))</f>
        <v/>
      </c>
      <c r="T3977">
        <f>IF(AND(A3977="مصروف",R3977&gt;0,I3977="موافق",S3977&lt;&gt;"",H3977&lt;&gt;""),N(G3977),0)</f>
        <v/>
      </c>
    </row>
    <row r="3978">
      <c r="A3978" s="19" t="n"/>
      <c r="B3978" s="20">
        <f>IF(A3978="","",IF(R3978=0,"⚠ أضف سطر عهدة أولًا","BDR-"&amp;TEXT(R3978,"000")))</f>
        <v/>
      </c>
      <c r="C3978" s="21" t="n"/>
      <c r="D3978" s="20">
        <f>IF(C3978="","",IF(S3978="","خارج السنة المالية",INDEX(القوائم!$D$2:$D$13,S3978)))</f>
        <v/>
      </c>
      <c r="E3978" s="22" t="n"/>
      <c r="F3978" s="23" t="n"/>
      <c r="G3978" s="23" t="n"/>
      <c r="H3978" s="22" t="n"/>
      <c r="I3978" s="19" t="n"/>
      <c r="J3978" s="21" t="n"/>
      <c r="K3978" s="19" t="n"/>
      <c r="L3978" s="19" t="n"/>
      <c r="M3978" s="21" t="n"/>
      <c r="N3978" s="22" t="n"/>
      <c r="O3978" s="24">
        <f>IF(A3978&lt;&gt;"عهدة","",SUMIFS($G$8:$G$5007,$B$8:$B$5007,B3978,$A$8:$A$5007,"مصروف",$I$8:$I$5007,"&lt;&gt;مرفوض"))</f>
        <v/>
      </c>
      <c r="P3978" s="25">
        <f>IF(A3978&lt;&gt;"عهدة","",N(F3978)-O3978)</f>
        <v/>
      </c>
      <c r="Q3978" s="26">
        <f>IF(A3978="","",IF(A3978="عهدة",IF(N(F3978)=0,"⚠ أدخل قيمة العهدة",IF(P3978&lt;0,"⛔ عجز / زيادة مصروفات "&amp;TEXT(-P3978,"#,##0"),IF(COUNTIFS($B$8:$B$5007,B3978,$A$8:$A$5007,"مصروف",$I$8:$I$5007,"&lt;&gt;مرفوض",$K$8:$K$5007,"&lt;&gt;نعم")&gt;0,"⚠ "&amp;COUNTIFS($B$8:$B$5007,B3978,$A$8:$A$5007,"مصروف",$I$8:$I$5007,"&lt;&gt;مرفوض",$K$8:$K$5007,"&lt;&gt;نعم")&amp;" مصروف غير مسوى",IF(L3978="تمت التسوية",IF(P3978=0,"✔ متوازنة وتمت التسوية","✔ تمت التسوية – متبقي "&amp;TEXT(P3978,"#,##0")),IF(P3978&gt;0,"متبقي "&amp;TEXT(P3978,"#,##0"),"✔ متوازنة"))))),IF(R3978=0,"⚠ أضف سطر عهدة أولًا",IF(OR(C3978="",N(G3978)=0),"⚠ أكمل التاريخ والقيمة",IF(S3978="","⚠ التاريخ خارج السنة المالية",IF(H3978="","⚠ اختر بند الموازنة",IF(I3978="مرفوض","✖ مرفوض من المدير",IF(I3978&lt;&gt;"موافق","⏳ بانتظار موافقة المدير",IF(K3978&lt;&gt;"نعم","⚠ غير مسوى مع الحسابات","✔ معتمد ومسوى")))))))))</f>
        <v/>
      </c>
      <c r="R3978">
        <f>N(R3977)+IF(A3978="عهدة",1,0)</f>
        <v/>
      </c>
      <c r="S3978">
        <f>IF(C3978="","",IF(AND(C3978&gt;=DATE(2026,9,1),C3978&lt;=DATE(2027,8,31)),(YEAR(C3978)-2026)*12+MONTH(C3978)-8,""))</f>
        <v/>
      </c>
      <c r="T3978">
        <f>IF(AND(A3978="مصروف",R3978&gt;0,I3978="موافق",S3978&lt;&gt;"",H3978&lt;&gt;""),N(G3978),0)</f>
        <v/>
      </c>
    </row>
    <row r="3979">
      <c r="A3979" s="19" t="n"/>
      <c r="B3979" s="20">
        <f>IF(A3979="","",IF(R3979=0,"⚠ أضف سطر عهدة أولًا","BDR-"&amp;TEXT(R3979,"000")))</f>
        <v/>
      </c>
      <c r="C3979" s="21" t="n"/>
      <c r="D3979" s="20">
        <f>IF(C3979="","",IF(S3979="","خارج السنة المالية",INDEX(القوائم!$D$2:$D$13,S3979)))</f>
        <v/>
      </c>
      <c r="E3979" s="22" t="n"/>
      <c r="F3979" s="23" t="n"/>
      <c r="G3979" s="23" t="n"/>
      <c r="H3979" s="22" t="n"/>
      <c r="I3979" s="19" t="n"/>
      <c r="J3979" s="21" t="n"/>
      <c r="K3979" s="19" t="n"/>
      <c r="L3979" s="19" t="n"/>
      <c r="M3979" s="21" t="n"/>
      <c r="N3979" s="22" t="n"/>
      <c r="O3979" s="24">
        <f>IF(A3979&lt;&gt;"عهدة","",SUMIFS($G$8:$G$5007,$B$8:$B$5007,B3979,$A$8:$A$5007,"مصروف",$I$8:$I$5007,"&lt;&gt;مرفوض"))</f>
        <v/>
      </c>
      <c r="P3979" s="25">
        <f>IF(A3979&lt;&gt;"عهدة","",N(F3979)-O3979)</f>
        <v/>
      </c>
      <c r="Q3979" s="26">
        <f>IF(A3979="","",IF(A3979="عهدة",IF(N(F3979)=0,"⚠ أدخل قيمة العهدة",IF(P3979&lt;0,"⛔ عجز / زيادة مصروفات "&amp;TEXT(-P3979,"#,##0"),IF(COUNTIFS($B$8:$B$5007,B3979,$A$8:$A$5007,"مصروف",$I$8:$I$5007,"&lt;&gt;مرفوض",$K$8:$K$5007,"&lt;&gt;نعم")&gt;0,"⚠ "&amp;COUNTIFS($B$8:$B$5007,B3979,$A$8:$A$5007,"مصروف",$I$8:$I$5007,"&lt;&gt;مرفوض",$K$8:$K$5007,"&lt;&gt;نعم")&amp;" مصروف غير مسوى",IF(L3979="تمت التسوية",IF(P3979=0,"✔ متوازنة وتمت التسوية","✔ تمت التسوية – متبقي "&amp;TEXT(P3979,"#,##0")),IF(P3979&gt;0,"متبقي "&amp;TEXT(P3979,"#,##0"),"✔ متوازنة"))))),IF(R3979=0,"⚠ أضف سطر عهدة أولًا",IF(OR(C3979="",N(G3979)=0),"⚠ أكمل التاريخ والقيمة",IF(S3979="","⚠ التاريخ خارج السنة المالية",IF(H3979="","⚠ اختر بند الموازنة",IF(I3979="مرفوض","✖ مرفوض من المدير",IF(I3979&lt;&gt;"موافق","⏳ بانتظار موافقة المدير",IF(K3979&lt;&gt;"نعم","⚠ غير مسوى مع الحسابات","✔ معتمد ومسوى")))))))))</f>
        <v/>
      </c>
      <c r="R3979">
        <f>N(R3978)+IF(A3979="عهدة",1,0)</f>
        <v/>
      </c>
      <c r="S3979">
        <f>IF(C3979="","",IF(AND(C3979&gt;=DATE(2026,9,1),C3979&lt;=DATE(2027,8,31)),(YEAR(C3979)-2026)*12+MONTH(C3979)-8,""))</f>
        <v/>
      </c>
      <c r="T3979">
        <f>IF(AND(A3979="مصروف",R3979&gt;0,I3979="موافق",S3979&lt;&gt;"",H3979&lt;&gt;""),N(G3979),0)</f>
        <v/>
      </c>
    </row>
    <row r="3980">
      <c r="A3980" s="19" t="n"/>
      <c r="B3980" s="20">
        <f>IF(A3980="","",IF(R3980=0,"⚠ أضف سطر عهدة أولًا","BDR-"&amp;TEXT(R3980,"000")))</f>
        <v/>
      </c>
      <c r="C3980" s="21" t="n"/>
      <c r="D3980" s="20">
        <f>IF(C3980="","",IF(S3980="","خارج السنة المالية",INDEX(القوائم!$D$2:$D$13,S3980)))</f>
        <v/>
      </c>
      <c r="E3980" s="22" t="n"/>
      <c r="F3980" s="23" t="n"/>
      <c r="G3980" s="23" t="n"/>
      <c r="H3980" s="22" t="n"/>
      <c r="I3980" s="19" t="n"/>
      <c r="J3980" s="21" t="n"/>
      <c r="K3980" s="19" t="n"/>
      <c r="L3980" s="19" t="n"/>
      <c r="M3980" s="21" t="n"/>
      <c r="N3980" s="22" t="n"/>
      <c r="O3980" s="24">
        <f>IF(A3980&lt;&gt;"عهدة","",SUMIFS($G$8:$G$5007,$B$8:$B$5007,B3980,$A$8:$A$5007,"مصروف",$I$8:$I$5007,"&lt;&gt;مرفوض"))</f>
        <v/>
      </c>
      <c r="P3980" s="25">
        <f>IF(A3980&lt;&gt;"عهدة","",N(F3980)-O3980)</f>
        <v/>
      </c>
      <c r="Q3980" s="26">
        <f>IF(A3980="","",IF(A3980="عهدة",IF(N(F3980)=0,"⚠ أدخل قيمة العهدة",IF(P3980&lt;0,"⛔ عجز / زيادة مصروفات "&amp;TEXT(-P3980,"#,##0"),IF(COUNTIFS($B$8:$B$5007,B3980,$A$8:$A$5007,"مصروف",$I$8:$I$5007,"&lt;&gt;مرفوض",$K$8:$K$5007,"&lt;&gt;نعم")&gt;0,"⚠ "&amp;COUNTIFS($B$8:$B$5007,B3980,$A$8:$A$5007,"مصروف",$I$8:$I$5007,"&lt;&gt;مرفوض",$K$8:$K$5007,"&lt;&gt;نعم")&amp;" مصروف غير مسوى",IF(L3980="تمت التسوية",IF(P3980=0,"✔ متوازنة وتمت التسوية","✔ تمت التسوية – متبقي "&amp;TEXT(P3980,"#,##0")),IF(P3980&gt;0,"متبقي "&amp;TEXT(P3980,"#,##0"),"✔ متوازنة"))))),IF(R3980=0,"⚠ أضف سطر عهدة أولًا",IF(OR(C3980="",N(G3980)=0),"⚠ أكمل التاريخ والقيمة",IF(S3980="","⚠ التاريخ خارج السنة المالية",IF(H3980="","⚠ اختر بند الموازنة",IF(I3980="مرفوض","✖ مرفوض من المدير",IF(I3980&lt;&gt;"موافق","⏳ بانتظار موافقة المدير",IF(K3980&lt;&gt;"نعم","⚠ غير مسوى مع الحسابات","✔ معتمد ومسوى")))))))))</f>
        <v/>
      </c>
      <c r="R3980">
        <f>N(R3979)+IF(A3980="عهدة",1,0)</f>
        <v/>
      </c>
      <c r="S3980">
        <f>IF(C3980="","",IF(AND(C3980&gt;=DATE(2026,9,1),C3980&lt;=DATE(2027,8,31)),(YEAR(C3980)-2026)*12+MONTH(C3980)-8,""))</f>
        <v/>
      </c>
      <c r="T3980">
        <f>IF(AND(A3980="مصروف",R3980&gt;0,I3980="موافق",S3980&lt;&gt;"",H3980&lt;&gt;""),N(G3980),0)</f>
        <v/>
      </c>
    </row>
    <row r="3981">
      <c r="A3981" s="19" t="n"/>
      <c r="B3981" s="20">
        <f>IF(A3981="","",IF(R3981=0,"⚠ أضف سطر عهدة أولًا","BDR-"&amp;TEXT(R3981,"000")))</f>
        <v/>
      </c>
      <c r="C3981" s="21" t="n"/>
      <c r="D3981" s="20">
        <f>IF(C3981="","",IF(S3981="","خارج السنة المالية",INDEX(القوائم!$D$2:$D$13,S3981)))</f>
        <v/>
      </c>
      <c r="E3981" s="22" t="n"/>
      <c r="F3981" s="23" t="n"/>
      <c r="G3981" s="23" t="n"/>
      <c r="H3981" s="22" t="n"/>
      <c r="I3981" s="19" t="n"/>
      <c r="J3981" s="21" t="n"/>
      <c r="K3981" s="19" t="n"/>
      <c r="L3981" s="19" t="n"/>
      <c r="M3981" s="21" t="n"/>
      <c r="N3981" s="22" t="n"/>
      <c r="O3981" s="24">
        <f>IF(A3981&lt;&gt;"عهدة","",SUMIFS($G$8:$G$5007,$B$8:$B$5007,B3981,$A$8:$A$5007,"مصروف",$I$8:$I$5007,"&lt;&gt;مرفوض"))</f>
        <v/>
      </c>
      <c r="P3981" s="25">
        <f>IF(A3981&lt;&gt;"عهدة","",N(F3981)-O3981)</f>
        <v/>
      </c>
      <c r="Q3981" s="26">
        <f>IF(A3981="","",IF(A3981="عهدة",IF(N(F3981)=0,"⚠ أدخل قيمة العهدة",IF(P3981&lt;0,"⛔ عجز / زيادة مصروفات "&amp;TEXT(-P3981,"#,##0"),IF(COUNTIFS($B$8:$B$5007,B3981,$A$8:$A$5007,"مصروف",$I$8:$I$5007,"&lt;&gt;مرفوض",$K$8:$K$5007,"&lt;&gt;نعم")&gt;0,"⚠ "&amp;COUNTIFS($B$8:$B$5007,B3981,$A$8:$A$5007,"مصروف",$I$8:$I$5007,"&lt;&gt;مرفوض",$K$8:$K$5007,"&lt;&gt;نعم")&amp;" مصروف غير مسوى",IF(L3981="تمت التسوية",IF(P3981=0,"✔ متوازنة وتمت التسوية","✔ تمت التسوية – متبقي "&amp;TEXT(P3981,"#,##0")),IF(P3981&gt;0,"متبقي "&amp;TEXT(P3981,"#,##0"),"✔ متوازنة"))))),IF(R3981=0,"⚠ أضف سطر عهدة أولًا",IF(OR(C3981="",N(G3981)=0),"⚠ أكمل التاريخ والقيمة",IF(S3981="","⚠ التاريخ خارج السنة المالية",IF(H3981="","⚠ اختر بند الموازنة",IF(I3981="مرفوض","✖ مرفوض من المدير",IF(I3981&lt;&gt;"موافق","⏳ بانتظار موافقة المدير",IF(K3981&lt;&gt;"نعم","⚠ غير مسوى مع الحسابات","✔ معتمد ومسوى")))))))))</f>
        <v/>
      </c>
      <c r="R3981">
        <f>N(R3980)+IF(A3981="عهدة",1,0)</f>
        <v/>
      </c>
      <c r="S3981">
        <f>IF(C3981="","",IF(AND(C3981&gt;=DATE(2026,9,1),C3981&lt;=DATE(2027,8,31)),(YEAR(C3981)-2026)*12+MONTH(C3981)-8,""))</f>
        <v/>
      </c>
      <c r="T3981">
        <f>IF(AND(A3981="مصروف",R3981&gt;0,I3981="موافق",S3981&lt;&gt;"",H3981&lt;&gt;""),N(G3981),0)</f>
        <v/>
      </c>
    </row>
    <row r="3982">
      <c r="A3982" s="19" t="n"/>
      <c r="B3982" s="20">
        <f>IF(A3982="","",IF(R3982=0,"⚠ أضف سطر عهدة أولًا","BDR-"&amp;TEXT(R3982,"000")))</f>
        <v/>
      </c>
      <c r="C3982" s="21" t="n"/>
      <c r="D3982" s="20">
        <f>IF(C3982="","",IF(S3982="","خارج السنة المالية",INDEX(القوائم!$D$2:$D$13,S3982)))</f>
        <v/>
      </c>
      <c r="E3982" s="22" t="n"/>
      <c r="F3982" s="23" t="n"/>
      <c r="G3982" s="23" t="n"/>
      <c r="H3982" s="22" t="n"/>
      <c r="I3982" s="19" t="n"/>
      <c r="J3982" s="21" t="n"/>
      <c r="K3982" s="19" t="n"/>
      <c r="L3982" s="19" t="n"/>
      <c r="M3982" s="21" t="n"/>
      <c r="N3982" s="22" t="n"/>
      <c r="O3982" s="24">
        <f>IF(A3982&lt;&gt;"عهدة","",SUMIFS($G$8:$G$5007,$B$8:$B$5007,B3982,$A$8:$A$5007,"مصروف",$I$8:$I$5007,"&lt;&gt;مرفوض"))</f>
        <v/>
      </c>
      <c r="P3982" s="25">
        <f>IF(A3982&lt;&gt;"عهدة","",N(F3982)-O3982)</f>
        <v/>
      </c>
      <c r="Q3982" s="26">
        <f>IF(A3982="","",IF(A3982="عهدة",IF(N(F3982)=0,"⚠ أدخل قيمة العهدة",IF(P3982&lt;0,"⛔ عجز / زيادة مصروفات "&amp;TEXT(-P3982,"#,##0"),IF(COUNTIFS($B$8:$B$5007,B3982,$A$8:$A$5007,"مصروف",$I$8:$I$5007,"&lt;&gt;مرفوض",$K$8:$K$5007,"&lt;&gt;نعم")&gt;0,"⚠ "&amp;COUNTIFS($B$8:$B$5007,B3982,$A$8:$A$5007,"مصروف",$I$8:$I$5007,"&lt;&gt;مرفوض",$K$8:$K$5007,"&lt;&gt;نعم")&amp;" مصروف غير مسوى",IF(L3982="تمت التسوية",IF(P3982=0,"✔ متوازنة وتمت التسوية","✔ تمت التسوية – متبقي "&amp;TEXT(P3982,"#,##0")),IF(P3982&gt;0,"متبقي "&amp;TEXT(P3982,"#,##0"),"✔ متوازنة"))))),IF(R3982=0,"⚠ أضف سطر عهدة أولًا",IF(OR(C3982="",N(G3982)=0),"⚠ أكمل التاريخ والقيمة",IF(S3982="","⚠ التاريخ خارج السنة المالية",IF(H3982="","⚠ اختر بند الموازنة",IF(I3982="مرفوض","✖ مرفوض من المدير",IF(I3982&lt;&gt;"موافق","⏳ بانتظار موافقة المدير",IF(K3982&lt;&gt;"نعم","⚠ غير مسوى مع الحسابات","✔ معتمد ومسوى")))))))))</f>
        <v/>
      </c>
      <c r="R3982">
        <f>N(R3981)+IF(A3982="عهدة",1,0)</f>
        <v/>
      </c>
      <c r="S3982">
        <f>IF(C3982="","",IF(AND(C3982&gt;=DATE(2026,9,1),C3982&lt;=DATE(2027,8,31)),(YEAR(C3982)-2026)*12+MONTH(C3982)-8,""))</f>
        <v/>
      </c>
      <c r="T3982">
        <f>IF(AND(A3982="مصروف",R3982&gt;0,I3982="موافق",S3982&lt;&gt;"",H3982&lt;&gt;""),N(G3982),0)</f>
        <v/>
      </c>
    </row>
    <row r="3983">
      <c r="A3983" s="19" t="n"/>
      <c r="B3983" s="20">
        <f>IF(A3983="","",IF(R3983=0,"⚠ أضف سطر عهدة أولًا","BDR-"&amp;TEXT(R3983,"000")))</f>
        <v/>
      </c>
      <c r="C3983" s="21" t="n"/>
      <c r="D3983" s="20">
        <f>IF(C3983="","",IF(S3983="","خارج السنة المالية",INDEX(القوائم!$D$2:$D$13,S3983)))</f>
        <v/>
      </c>
      <c r="E3983" s="22" t="n"/>
      <c r="F3983" s="23" t="n"/>
      <c r="G3983" s="23" t="n"/>
      <c r="H3983" s="22" t="n"/>
      <c r="I3983" s="19" t="n"/>
      <c r="J3983" s="21" t="n"/>
      <c r="K3983" s="19" t="n"/>
      <c r="L3983" s="19" t="n"/>
      <c r="M3983" s="21" t="n"/>
      <c r="N3983" s="22" t="n"/>
      <c r="O3983" s="24">
        <f>IF(A3983&lt;&gt;"عهدة","",SUMIFS($G$8:$G$5007,$B$8:$B$5007,B3983,$A$8:$A$5007,"مصروف",$I$8:$I$5007,"&lt;&gt;مرفوض"))</f>
        <v/>
      </c>
      <c r="P3983" s="25">
        <f>IF(A3983&lt;&gt;"عهدة","",N(F3983)-O3983)</f>
        <v/>
      </c>
      <c r="Q3983" s="26">
        <f>IF(A3983="","",IF(A3983="عهدة",IF(N(F3983)=0,"⚠ أدخل قيمة العهدة",IF(P3983&lt;0,"⛔ عجز / زيادة مصروفات "&amp;TEXT(-P3983,"#,##0"),IF(COUNTIFS($B$8:$B$5007,B3983,$A$8:$A$5007,"مصروف",$I$8:$I$5007,"&lt;&gt;مرفوض",$K$8:$K$5007,"&lt;&gt;نعم")&gt;0,"⚠ "&amp;COUNTIFS($B$8:$B$5007,B3983,$A$8:$A$5007,"مصروف",$I$8:$I$5007,"&lt;&gt;مرفوض",$K$8:$K$5007,"&lt;&gt;نعم")&amp;" مصروف غير مسوى",IF(L3983="تمت التسوية",IF(P3983=0,"✔ متوازنة وتمت التسوية","✔ تمت التسوية – متبقي "&amp;TEXT(P3983,"#,##0")),IF(P3983&gt;0,"متبقي "&amp;TEXT(P3983,"#,##0"),"✔ متوازنة"))))),IF(R3983=0,"⚠ أضف سطر عهدة أولًا",IF(OR(C3983="",N(G3983)=0),"⚠ أكمل التاريخ والقيمة",IF(S3983="","⚠ التاريخ خارج السنة المالية",IF(H3983="","⚠ اختر بند الموازنة",IF(I3983="مرفوض","✖ مرفوض من المدير",IF(I3983&lt;&gt;"موافق","⏳ بانتظار موافقة المدير",IF(K3983&lt;&gt;"نعم","⚠ غير مسوى مع الحسابات","✔ معتمد ومسوى")))))))))</f>
        <v/>
      </c>
      <c r="R3983">
        <f>N(R3982)+IF(A3983="عهدة",1,0)</f>
        <v/>
      </c>
      <c r="S3983">
        <f>IF(C3983="","",IF(AND(C3983&gt;=DATE(2026,9,1),C3983&lt;=DATE(2027,8,31)),(YEAR(C3983)-2026)*12+MONTH(C3983)-8,""))</f>
        <v/>
      </c>
      <c r="T3983">
        <f>IF(AND(A3983="مصروف",R3983&gt;0,I3983="موافق",S3983&lt;&gt;"",H3983&lt;&gt;""),N(G3983),0)</f>
        <v/>
      </c>
    </row>
    <row r="3984">
      <c r="A3984" s="19" t="n"/>
      <c r="B3984" s="20">
        <f>IF(A3984="","",IF(R3984=0,"⚠ أضف سطر عهدة أولًا","BDR-"&amp;TEXT(R3984,"000")))</f>
        <v/>
      </c>
      <c r="C3984" s="21" t="n"/>
      <c r="D3984" s="20">
        <f>IF(C3984="","",IF(S3984="","خارج السنة المالية",INDEX(القوائم!$D$2:$D$13,S3984)))</f>
        <v/>
      </c>
      <c r="E3984" s="22" t="n"/>
      <c r="F3984" s="23" t="n"/>
      <c r="G3984" s="23" t="n"/>
      <c r="H3984" s="22" t="n"/>
      <c r="I3984" s="19" t="n"/>
      <c r="J3984" s="21" t="n"/>
      <c r="K3984" s="19" t="n"/>
      <c r="L3984" s="19" t="n"/>
      <c r="M3984" s="21" t="n"/>
      <c r="N3984" s="22" t="n"/>
      <c r="O3984" s="24">
        <f>IF(A3984&lt;&gt;"عهدة","",SUMIFS($G$8:$G$5007,$B$8:$B$5007,B3984,$A$8:$A$5007,"مصروف",$I$8:$I$5007,"&lt;&gt;مرفوض"))</f>
        <v/>
      </c>
      <c r="P3984" s="25">
        <f>IF(A3984&lt;&gt;"عهدة","",N(F3984)-O3984)</f>
        <v/>
      </c>
      <c r="Q3984" s="26">
        <f>IF(A3984="","",IF(A3984="عهدة",IF(N(F3984)=0,"⚠ أدخل قيمة العهدة",IF(P3984&lt;0,"⛔ عجز / زيادة مصروفات "&amp;TEXT(-P3984,"#,##0"),IF(COUNTIFS($B$8:$B$5007,B3984,$A$8:$A$5007,"مصروف",$I$8:$I$5007,"&lt;&gt;مرفوض",$K$8:$K$5007,"&lt;&gt;نعم")&gt;0,"⚠ "&amp;COUNTIFS($B$8:$B$5007,B3984,$A$8:$A$5007,"مصروف",$I$8:$I$5007,"&lt;&gt;مرفوض",$K$8:$K$5007,"&lt;&gt;نعم")&amp;" مصروف غير مسوى",IF(L3984="تمت التسوية",IF(P3984=0,"✔ متوازنة وتمت التسوية","✔ تمت التسوية – متبقي "&amp;TEXT(P3984,"#,##0")),IF(P3984&gt;0,"متبقي "&amp;TEXT(P3984,"#,##0"),"✔ متوازنة"))))),IF(R3984=0,"⚠ أضف سطر عهدة أولًا",IF(OR(C3984="",N(G3984)=0),"⚠ أكمل التاريخ والقيمة",IF(S3984="","⚠ التاريخ خارج السنة المالية",IF(H3984="","⚠ اختر بند الموازنة",IF(I3984="مرفوض","✖ مرفوض من المدير",IF(I3984&lt;&gt;"موافق","⏳ بانتظار موافقة المدير",IF(K3984&lt;&gt;"نعم","⚠ غير مسوى مع الحسابات","✔ معتمد ومسوى")))))))))</f>
        <v/>
      </c>
      <c r="R3984">
        <f>N(R3983)+IF(A3984="عهدة",1,0)</f>
        <v/>
      </c>
      <c r="S3984">
        <f>IF(C3984="","",IF(AND(C3984&gt;=DATE(2026,9,1),C3984&lt;=DATE(2027,8,31)),(YEAR(C3984)-2026)*12+MONTH(C3984)-8,""))</f>
        <v/>
      </c>
      <c r="T3984">
        <f>IF(AND(A3984="مصروف",R3984&gt;0,I3984="موافق",S3984&lt;&gt;"",H3984&lt;&gt;""),N(G3984),0)</f>
        <v/>
      </c>
    </row>
    <row r="3985">
      <c r="A3985" s="19" t="n"/>
      <c r="B3985" s="20">
        <f>IF(A3985="","",IF(R3985=0,"⚠ أضف سطر عهدة أولًا","BDR-"&amp;TEXT(R3985,"000")))</f>
        <v/>
      </c>
      <c r="C3985" s="21" t="n"/>
      <c r="D3985" s="20">
        <f>IF(C3985="","",IF(S3985="","خارج السنة المالية",INDEX(القوائم!$D$2:$D$13,S3985)))</f>
        <v/>
      </c>
      <c r="E3985" s="22" t="n"/>
      <c r="F3985" s="23" t="n"/>
      <c r="G3985" s="23" t="n"/>
      <c r="H3985" s="22" t="n"/>
      <c r="I3985" s="19" t="n"/>
      <c r="J3985" s="21" t="n"/>
      <c r="K3985" s="19" t="n"/>
      <c r="L3985" s="19" t="n"/>
      <c r="M3985" s="21" t="n"/>
      <c r="N3985" s="22" t="n"/>
      <c r="O3985" s="24">
        <f>IF(A3985&lt;&gt;"عهدة","",SUMIFS($G$8:$G$5007,$B$8:$B$5007,B3985,$A$8:$A$5007,"مصروف",$I$8:$I$5007,"&lt;&gt;مرفوض"))</f>
        <v/>
      </c>
      <c r="P3985" s="25">
        <f>IF(A3985&lt;&gt;"عهدة","",N(F3985)-O3985)</f>
        <v/>
      </c>
      <c r="Q3985" s="26">
        <f>IF(A3985="","",IF(A3985="عهدة",IF(N(F3985)=0,"⚠ أدخل قيمة العهدة",IF(P3985&lt;0,"⛔ عجز / زيادة مصروفات "&amp;TEXT(-P3985,"#,##0"),IF(COUNTIFS($B$8:$B$5007,B3985,$A$8:$A$5007,"مصروف",$I$8:$I$5007,"&lt;&gt;مرفوض",$K$8:$K$5007,"&lt;&gt;نعم")&gt;0,"⚠ "&amp;COUNTIFS($B$8:$B$5007,B3985,$A$8:$A$5007,"مصروف",$I$8:$I$5007,"&lt;&gt;مرفوض",$K$8:$K$5007,"&lt;&gt;نعم")&amp;" مصروف غير مسوى",IF(L3985="تمت التسوية",IF(P3985=0,"✔ متوازنة وتمت التسوية","✔ تمت التسوية – متبقي "&amp;TEXT(P3985,"#,##0")),IF(P3985&gt;0,"متبقي "&amp;TEXT(P3985,"#,##0"),"✔ متوازنة"))))),IF(R3985=0,"⚠ أضف سطر عهدة أولًا",IF(OR(C3985="",N(G3985)=0),"⚠ أكمل التاريخ والقيمة",IF(S3985="","⚠ التاريخ خارج السنة المالية",IF(H3985="","⚠ اختر بند الموازنة",IF(I3985="مرفوض","✖ مرفوض من المدير",IF(I3985&lt;&gt;"موافق","⏳ بانتظار موافقة المدير",IF(K3985&lt;&gt;"نعم","⚠ غير مسوى مع الحسابات","✔ معتمد ومسوى")))))))))</f>
        <v/>
      </c>
      <c r="R3985">
        <f>N(R3984)+IF(A3985="عهدة",1,0)</f>
        <v/>
      </c>
      <c r="S3985">
        <f>IF(C3985="","",IF(AND(C3985&gt;=DATE(2026,9,1),C3985&lt;=DATE(2027,8,31)),(YEAR(C3985)-2026)*12+MONTH(C3985)-8,""))</f>
        <v/>
      </c>
      <c r="T3985">
        <f>IF(AND(A3985="مصروف",R3985&gt;0,I3985="موافق",S3985&lt;&gt;"",H3985&lt;&gt;""),N(G3985),0)</f>
        <v/>
      </c>
    </row>
    <row r="3986">
      <c r="A3986" s="19" t="n"/>
      <c r="B3986" s="20">
        <f>IF(A3986="","",IF(R3986=0,"⚠ أضف سطر عهدة أولًا","BDR-"&amp;TEXT(R3986,"000")))</f>
        <v/>
      </c>
      <c r="C3986" s="21" t="n"/>
      <c r="D3986" s="20">
        <f>IF(C3986="","",IF(S3986="","خارج السنة المالية",INDEX(القوائم!$D$2:$D$13,S3986)))</f>
        <v/>
      </c>
      <c r="E3986" s="22" t="n"/>
      <c r="F3986" s="23" t="n"/>
      <c r="G3986" s="23" t="n"/>
      <c r="H3986" s="22" t="n"/>
      <c r="I3986" s="19" t="n"/>
      <c r="J3986" s="21" t="n"/>
      <c r="K3986" s="19" t="n"/>
      <c r="L3986" s="19" t="n"/>
      <c r="M3986" s="21" t="n"/>
      <c r="N3986" s="22" t="n"/>
      <c r="O3986" s="24">
        <f>IF(A3986&lt;&gt;"عهدة","",SUMIFS($G$8:$G$5007,$B$8:$B$5007,B3986,$A$8:$A$5007,"مصروف",$I$8:$I$5007,"&lt;&gt;مرفوض"))</f>
        <v/>
      </c>
      <c r="P3986" s="25">
        <f>IF(A3986&lt;&gt;"عهدة","",N(F3986)-O3986)</f>
        <v/>
      </c>
      <c r="Q3986" s="26">
        <f>IF(A3986="","",IF(A3986="عهدة",IF(N(F3986)=0,"⚠ أدخل قيمة العهدة",IF(P3986&lt;0,"⛔ عجز / زيادة مصروفات "&amp;TEXT(-P3986,"#,##0"),IF(COUNTIFS($B$8:$B$5007,B3986,$A$8:$A$5007,"مصروف",$I$8:$I$5007,"&lt;&gt;مرفوض",$K$8:$K$5007,"&lt;&gt;نعم")&gt;0,"⚠ "&amp;COUNTIFS($B$8:$B$5007,B3986,$A$8:$A$5007,"مصروف",$I$8:$I$5007,"&lt;&gt;مرفوض",$K$8:$K$5007,"&lt;&gt;نعم")&amp;" مصروف غير مسوى",IF(L3986="تمت التسوية",IF(P3986=0,"✔ متوازنة وتمت التسوية","✔ تمت التسوية – متبقي "&amp;TEXT(P3986,"#,##0")),IF(P3986&gt;0,"متبقي "&amp;TEXT(P3986,"#,##0"),"✔ متوازنة"))))),IF(R3986=0,"⚠ أضف سطر عهدة أولًا",IF(OR(C3986="",N(G3986)=0),"⚠ أكمل التاريخ والقيمة",IF(S3986="","⚠ التاريخ خارج السنة المالية",IF(H3986="","⚠ اختر بند الموازنة",IF(I3986="مرفوض","✖ مرفوض من المدير",IF(I3986&lt;&gt;"موافق","⏳ بانتظار موافقة المدير",IF(K3986&lt;&gt;"نعم","⚠ غير مسوى مع الحسابات","✔ معتمد ومسوى")))))))))</f>
        <v/>
      </c>
      <c r="R3986">
        <f>N(R3985)+IF(A3986="عهدة",1,0)</f>
        <v/>
      </c>
      <c r="S3986">
        <f>IF(C3986="","",IF(AND(C3986&gt;=DATE(2026,9,1),C3986&lt;=DATE(2027,8,31)),(YEAR(C3986)-2026)*12+MONTH(C3986)-8,""))</f>
        <v/>
      </c>
      <c r="T3986">
        <f>IF(AND(A3986="مصروف",R3986&gt;0,I3986="موافق",S3986&lt;&gt;"",H3986&lt;&gt;""),N(G3986),0)</f>
        <v/>
      </c>
    </row>
    <row r="3987">
      <c r="A3987" s="19" t="n"/>
      <c r="B3987" s="20">
        <f>IF(A3987="","",IF(R3987=0,"⚠ أضف سطر عهدة أولًا","BDR-"&amp;TEXT(R3987,"000")))</f>
        <v/>
      </c>
      <c r="C3987" s="21" t="n"/>
      <c r="D3987" s="20">
        <f>IF(C3987="","",IF(S3987="","خارج السنة المالية",INDEX(القوائم!$D$2:$D$13,S3987)))</f>
        <v/>
      </c>
      <c r="E3987" s="22" t="n"/>
      <c r="F3987" s="23" t="n"/>
      <c r="G3987" s="23" t="n"/>
      <c r="H3987" s="22" t="n"/>
      <c r="I3987" s="19" t="n"/>
      <c r="J3987" s="21" t="n"/>
      <c r="K3987" s="19" t="n"/>
      <c r="L3987" s="19" t="n"/>
      <c r="M3987" s="21" t="n"/>
      <c r="N3987" s="22" t="n"/>
      <c r="O3987" s="24">
        <f>IF(A3987&lt;&gt;"عهدة","",SUMIFS($G$8:$G$5007,$B$8:$B$5007,B3987,$A$8:$A$5007,"مصروف",$I$8:$I$5007,"&lt;&gt;مرفوض"))</f>
        <v/>
      </c>
      <c r="P3987" s="25">
        <f>IF(A3987&lt;&gt;"عهدة","",N(F3987)-O3987)</f>
        <v/>
      </c>
      <c r="Q3987" s="26">
        <f>IF(A3987="","",IF(A3987="عهدة",IF(N(F3987)=0,"⚠ أدخل قيمة العهدة",IF(P3987&lt;0,"⛔ عجز / زيادة مصروفات "&amp;TEXT(-P3987,"#,##0"),IF(COUNTIFS($B$8:$B$5007,B3987,$A$8:$A$5007,"مصروف",$I$8:$I$5007,"&lt;&gt;مرفوض",$K$8:$K$5007,"&lt;&gt;نعم")&gt;0,"⚠ "&amp;COUNTIFS($B$8:$B$5007,B3987,$A$8:$A$5007,"مصروف",$I$8:$I$5007,"&lt;&gt;مرفوض",$K$8:$K$5007,"&lt;&gt;نعم")&amp;" مصروف غير مسوى",IF(L3987="تمت التسوية",IF(P3987=0,"✔ متوازنة وتمت التسوية","✔ تمت التسوية – متبقي "&amp;TEXT(P3987,"#,##0")),IF(P3987&gt;0,"متبقي "&amp;TEXT(P3987,"#,##0"),"✔ متوازنة"))))),IF(R3987=0,"⚠ أضف سطر عهدة أولًا",IF(OR(C3987="",N(G3987)=0),"⚠ أكمل التاريخ والقيمة",IF(S3987="","⚠ التاريخ خارج السنة المالية",IF(H3987="","⚠ اختر بند الموازنة",IF(I3987="مرفوض","✖ مرفوض من المدير",IF(I3987&lt;&gt;"موافق","⏳ بانتظار موافقة المدير",IF(K3987&lt;&gt;"نعم","⚠ غير مسوى مع الحسابات","✔ معتمد ومسوى")))))))))</f>
        <v/>
      </c>
      <c r="R3987">
        <f>N(R3986)+IF(A3987="عهدة",1,0)</f>
        <v/>
      </c>
      <c r="S3987">
        <f>IF(C3987="","",IF(AND(C3987&gt;=DATE(2026,9,1),C3987&lt;=DATE(2027,8,31)),(YEAR(C3987)-2026)*12+MONTH(C3987)-8,""))</f>
        <v/>
      </c>
      <c r="T3987">
        <f>IF(AND(A3987="مصروف",R3987&gt;0,I3987="موافق",S3987&lt;&gt;"",H3987&lt;&gt;""),N(G3987),0)</f>
        <v/>
      </c>
    </row>
    <row r="3988">
      <c r="A3988" s="19" t="n"/>
      <c r="B3988" s="20">
        <f>IF(A3988="","",IF(R3988=0,"⚠ أضف سطر عهدة أولًا","BDR-"&amp;TEXT(R3988,"000")))</f>
        <v/>
      </c>
      <c r="C3988" s="21" t="n"/>
      <c r="D3988" s="20">
        <f>IF(C3988="","",IF(S3988="","خارج السنة المالية",INDEX(القوائم!$D$2:$D$13,S3988)))</f>
        <v/>
      </c>
      <c r="E3988" s="22" t="n"/>
      <c r="F3988" s="23" t="n"/>
      <c r="G3988" s="23" t="n"/>
      <c r="H3988" s="22" t="n"/>
      <c r="I3988" s="19" t="n"/>
      <c r="J3988" s="21" t="n"/>
      <c r="K3988" s="19" t="n"/>
      <c r="L3988" s="19" t="n"/>
      <c r="M3988" s="21" t="n"/>
      <c r="N3988" s="22" t="n"/>
      <c r="O3988" s="24">
        <f>IF(A3988&lt;&gt;"عهدة","",SUMIFS($G$8:$G$5007,$B$8:$B$5007,B3988,$A$8:$A$5007,"مصروف",$I$8:$I$5007,"&lt;&gt;مرفوض"))</f>
        <v/>
      </c>
      <c r="P3988" s="25">
        <f>IF(A3988&lt;&gt;"عهدة","",N(F3988)-O3988)</f>
        <v/>
      </c>
      <c r="Q3988" s="26">
        <f>IF(A3988="","",IF(A3988="عهدة",IF(N(F3988)=0,"⚠ أدخل قيمة العهدة",IF(P3988&lt;0,"⛔ عجز / زيادة مصروفات "&amp;TEXT(-P3988,"#,##0"),IF(COUNTIFS($B$8:$B$5007,B3988,$A$8:$A$5007,"مصروف",$I$8:$I$5007,"&lt;&gt;مرفوض",$K$8:$K$5007,"&lt;&gt;نعم")&gt;0,"⚠ "&amp;COUNTIFS($B$8:$B$5007,B3988,$A$8:$A$5007,"مصروف",$I$8:$I$5007,"&lt;&gt;مرفوض",$K$8:$K$5007,"&lt;&gt;نعم")&amp;" مصروف غير مسوى",IF(L3988="تمت التسوية",IF(P3988=0,"✔ متوازنة وتمت التسوية","✔ تمت التسوية – متبقي "&amp;TEXT(P3988,"#,##0")),IF(P3988&gt;0,"متبقي "&amp;TEXT(P3988,"#,##0"),"✔ متوازنة"))))),IF(R3988=0,"⚠ أضف سطر عهدة أولًا",IF(OR(C3988="",N(G3988)=0),"⚠ أكمل التاريخ والقيمة",IF(S3988="","⚠ التاريخ خارج السنة المالية",IF(H3988="","⚠ اختر بند الموازنة",IF(I3988="مرفوض","✖ مرفوض من المدير",IF(I3988&lt;&gt;"موافق","⏳ بانتظار موافقة المدير",IF(K3988&lt;&gt;"نعم","⚠ غير مسوى مع الحسابات","✔ معتمد ومسوى")))))))))</f>
        <v/>
      </c>
      <c r="R3988">
        <f>N(R3987)+IF(A3988="عهدة",1,0)</f>
        <v/>
      </c>
      <c r="S3988">
        <f>IF(C3988="","",IF(AND(C3988&gt;=DATE(2026,9,1),C3988&lt;=DATE(2027,8,31)),(YEAR(C3988)-2026)*12+MONTH(C3988)-8,""))</f>
        <v/>
      </c>
      <c r="T3988">
        <f>IF(AND(A3988="مصروف",R3988&gt;0,I3988="موافق",S3988&lt;&gt;"",H3988&lt;&gt;""),N(G3988),0)</f>
        <v/>
      </c>
    </row>
    <row r="3989">
      <c r="A3989" s="19" t="n"/>
      <c r="B3989" s="20">
        <f>IF(A3989="","",IF(R3989=0,"⚠ أضف سطر عهدة أولًا","BDR-"&amp;TEXT(R3989,"000")))</f>
        <v/>
      </c>
      <c r="C3989" s="21" t="n"/>
      <c r="D3989" s="20">
        <f>IF(C3989="","",IF(S3989="","خارج السنة المالية",INDEX(القوائم!$D$2:$D$13,S3989)))</f>
        <v/>
      </c>
      <c r="E3989" s="22" t="n"/>
      <c r="F3989" s="23" t="n"/>
      <c r="G3989" s="23" t="n"/>
      <c r="H3989" s="22" t="n"/>
      <c r="I3989" s="19" t="n"/>
      <c r="J3989" s="21" t="n"/>
      <c r="K3989" s="19" t="n"/>
      <c r="L3989" s="19" t="n"/>
      <c r="M3989" s="21" t="n"/>
      <c r="N3989" s="22" t="n"/>
      <c r="O3989" s="24">
        <f>IF(A3989&lt;&gt;"عهدة","",SUMIFS($G$8:$G$5007,$B$8:$B$5007,B3989,$A$8:$A$5007,"مصروف",$I$8:$I$5007,"&lt;&gt;مرفوض"))</f>
        <v/>
      </c>
      <c r="P3989" s="25">
        <f>IF(A3989&lt;&gt;"عهدة","",N(F3989)-O3989)</f>
        <v/>
      </c>
      <c r="Q3989" s="26">
        <f>IF(A3989="","",IF(A3989="عهدة",IF(N(F3989)=0,"⚠ أدخل قيمة العهدة",IF(P3989&lt;0,"⛔ عجز / زيادة مصروفات "&amp;TEXT(-P3989,"#,##0"),IF(COUNTIFS($B$8:$B$5007,B3989,$A$8:$A$5007,"مصروف",$I$8:$I$5007,"&lt;&gt;مرفوض",$K$8:$K$5007,"&lt;&gt;نعم")&gt;0,"⚠ "&amp;COUNTIFS($B$8:$B$5007,B3989,$A$8:$A$5007,"مصروف",$I$8:$I$5007,"&lt;&gt;مرفوض",$K$8:$K$5007,"&lt;&gt;نعم")&amp;" مصروف غير مسوى",IF(L3989="تمت التسوية",IF(P3989=0,"✔ متوازنة وتمت التسوية","✔ تمت التسوية – متبقي "&amp;TEXT(P3989,"#,##0")),IF(P3989&gt;0,"متبقي "&amp;TEXT(P3989,"#,##0"),"✔ متوازنة"))))),IF(R3989=0,"⚠ أضف سطر عهدة أولًا",IF(OR(C3989="",N(G3989)=0),"⚠ أكمل التاريخ والقيمة",IF(S3989="","⚠ التاريخ خارج السنة المالية",IF(H3989="","⚠ اختر بند الموازنة",IF(I3989="مرفوض","✖ مرفوض من المدير",IF(I3989&lt;&gt;"موافق","⏳ بانتظار موافقة المدير",IF(K3989&lt;&gt;"نعم","⚠ غير مسوى مع الحسابات","✔ معتمد ومسوى")))))))))</f>
        <v/>
      </c>
      <c r="R3989">
        <f>N(R3988)+IF(A3989="عهدة",1,0)</f>
        <v/>
      </c>
      <c r="S3989">
        <f>IF(C3989="","",IF(AND(C3989&gt;=DATE(2026,9,1),C3989&lt;=DATE(2027,8,31)),(YEAR(C3989)-2026)*12+MONTH(C3989)-8,""))</f>
        <v/>
      </c>
      <c r="T3989">
        <f>IF(AND(A3989="مصروف",R3989&gt;0,I3989="موافق",S3989&lt;&gt;"",H3989&lt;&gt;""),N(G3989),0)</f>
        <v/>
      </c>
    </row>
    <row r="3990">
      <c r="A3990" s="19" t="n"/>
      <c r="B3990" s="20">
        <f>IF(A3990="","",IF(R3990=0,"⚠ أضف سطر عهدة أولًا","BDR-"&amp;TEXT(R3990,"000")))</f>
        <v/>
      </c>
      <c r="C3990" s="21" t="n"/>
      <c r="D3990" s="20">
        <f>IF(C3990="","",IF(S3990="","خارج السنة المالية",INDEX(القوائم!$D$2:$D$13,S3990)))</f>
        <v/>
      </c>
      <c r="E3990" s="22" t="n"/>
      <c r="F3990" s="23" t="n"/>
      <c r="G3990" s="23" t="n"/>
      <c r="H3990" s="22" t="n"/>
      <c r="I3990" s="19" t="n"/>
      <c r="J3990" s="21" t="n"/>
      <c r="K3990" s="19" t="n"/>
      <c r="L3990" s="19" t="n"/>
      <c r="M3990" s="21" t="n"/>
      <c r="N3990" s="22" t="n"/>
      <c r="O3990" s="24">
        <f>IF(A3990&lt;&gt;"عهدة","",SUMIFS($G$8:$G$5007,$B$8:$B$5007,B3990,$A$8:$A$5007,"مصروف",$I$8:$I$5007,"&lt;&gt;مرفوض"))</f>
        <v/>
      </c>
      <c r="P3990" s="25">
        <f>IF(A3990&lt;&gt;"عهدة","",N(F3990)-O3990)</f>
        <v/>
      </c>
      <c r="Q3990" s="26">
        <f>IF(A3990="","",IF(A3990="عهدة",IF(N(F3990)=0,"⚠ أدخل قيمة العهدة",IF(P3990&lt;0,"⛔ عجز / زيادة مصروفات "&amp;TEXT(-P3990,"#,##0"),IF(COUNTIFS($B$8:$B$5007,B3990,$A$8:$A$5007,"مصروف",$I$8:$I$5007,"&lt;&gt;مرفوض",$K$8:$K$5007,"&lt;&gt;نعم")&gt;0,"⚠ "&amp;COUNTIFS($B$8:$B$5007,B3990,$A$8:$A$5007,"مصروف",$I$8:$I$5007,"&lt;&gt;مرفوض",$K$8:$K$5007,"&lt;&gt;نعم")&amp;" مصروف غير مسوى",IF(L3990="تمت التسوية",IF(P3990=0,"✔ متوازنة وتمت التسوية","✔ تمت التسوية – متبقي "&amp;TEXT(P3990,"#,##0")),IF(P3990&gt;0,"متبقي "&amp;TEXT(P3990,"#,##0"),"✔ متوازنة"))))),IF(R3990=0,"⚠ أضف سطر عهدة أولًا",IF(OR(C3990="",N(G3990)=0),"⚠ أكمل التاريخ والقيمة",IF(S3990="","⚠ التاريخ خارج السنة المالية",IF(H3990="","⚠ اختر بند الموازنة",IF(I3990="مرفوض","✖ مرفوض من المدير",IF(I3990&lt;&gt;"موافق","⏳ بانتظار موافقة المدير",IF(K3990&lt;&gt;"نعم","⚠ غير مسوى مع الحسابات","✔ معتمد ومسوى")))))))))</f>
        <v/>
      </c>
      <c r="R3990">
        <f>N(R3989)+IF(A3990="عهدة",1,0)</f>
        <v/>
      </c>
      <c r="S3990">
        <f>IF(C3990="","",IF(AND(C3990&gt;=DATE(2026,9,1),C3990&lt;=DATE(2027,8,31)),(YEAR(C3990)-2026)*12+MONTH(C3990)-8,""))</f>
        <v/>
      </c>
      <c r="T3990">
        <f>IF(AND(A3990="مصروف",R3990&gt;0,I3990="موافق",S3990&lt;&gt;"",H3990&lt;&gt;""),N(G3990),0)</f>
        <v/>
      </c>
    </row>
    <row r="3991">
      <c r="A3991" s="19" t="n"/>
      <c r="B3991" s="20">
        <f>IF(A3991="","",IF(R3991=0,"⚠ أضف سطر عهدة أولًا","BDR-"&amp;TEXT(R3991,"000")))</f>
        <v/>
      </c>
      <c r="C3991" s="21" t="n"/>
      <c r="D3991" s="20">
        <f>IF(C3991="","",IF(S3991="","خارج السنة المالية",INDEX(القوائم!$D$2:$D$13,S3991)))</f>
        <v/>
      </c>
      <c r="E3991" s="22" t="n"/>
      <c r="F3991" s="23" t="n"/>
      <c r="G3991" s="23" t="n"/>
      <c r="H3991" s="22" t="n"/>
      <c r="I3991" s="19" t="n"/>
      <c r="J3991" s="21" t="n"/>
      <c r="K3991" s="19" t="n"/>
      <c r="L3991" s="19" t="n"/>
      <c r="M3991" s="21" t="n"/>
      <c r="N3991" s="22" t="n"/>
      <c r="O3991" s="24">
        <f>IF(A3991&lt;&gt;"عهدة","",SUMIFS($G$8:$G$5007,$B$8:$B$5007,B3991,$A$8:$A$5007,"مصروف",$I$8:$I$5007,"&lt;&gt;مرفوض"))</f>
        <v/>
      </c>
      <c r="P3991" s="25">
        <f>IF(A3991&lt;&gt;"عهدة","",N(F3991)-O3991)</f>
        <v/>
      </c>
      <c r="Q3991" s="26">
        <f>IF(A3991="","",IF(A3991="عهدة",IF(N(F3991)=0,"⚠ أدخل قيمة العهدة",IF(P3991&lt;0,"⛔ عجز / زيادة مصروفات "&amp;TEXT(-P3991,"#,##0"),IF(COUNTIFS($B$8:$B$5007,B3991,$A$8:$A$5007,"مصروف",$I$8:$I$5007,"&lt;&gt;مرفوض",$K$8:$K$5007,"&lt;&gt;نعم")&gt;0,"⚠ "&amp;COUNTIFS($B$8:$B$5007,B3991,$A$8:$A$5007,"مصروف",$I$8:$I$5007,"&lt;&gt;مرفوض",$K$8:$K$5007,"&lt;&gt;نعم")&amp;" مصروف غير مسوى",IF(L3991="تمت التسوية",IF(P3991=0,"✔ متوازنة وتمت التسوية","✔ تمت التسوية – متبقي "&amp;TEXT(P3991,"#,##0")),IF(P3991&gt;0,"متبقي "&amp;TEXT(P3991,"#,##0"),"✔ متوازنة"))))),IF(R3991=0,"⚠ أضف سطر عهدة أولًا",IF(OR(C3991="",N(G3991)=0),"⚠ أكمل التاريخ والقيمة",IF(S3991="","⚠ التاريخ خارج السنة المالية",IF(H3991="","⚠ اختر بند الموازنة",IF(I3991="مرفوض","✖ مرفوض من المدير",IF(I3991&lt;&gt;"موافق","⏳ بانتظار موافقة المدير",IF(K3991&lt;&gt;"نعم","⚠ غير مسوى مع الحسابات","✔ معتمد ومسوى")))))))))</f>
        <v/>
      </c>
      <c r="R3991">
        <f>N(R3990)+IF(A3991="عهدة",1,0)</f>
        <v/>
      </c>
      <c r="S3991">
        <f>IF(C3991="","",IF(AND(C3991&gt;=DATE(2026,9,1),C3991&lt;=DATE(2027,8,31)),(YEAR(C3991)-2026)*12+MONTH(C3991)-8,""))</f>
        <v/>
      </c>
      <c r="T3991">
        <f>IF(AND(A3991="مصروف",R3991&gt;0,I3991="موافق",S3991&lt;&gt;"",H3991&lt;&gt;""),N(G3991),0)</f>
        <v/>
      </c>
    </row>
    <row r="3992">
      <c r="A3992" s="19" t="n"/>
      <c r="B3992" s="20">
        <f>IF(A3992="","",IF(R3992=0,"⚠ أضف سطر عهدة أولًا","BDR-"&amp;TEXT(R3992,"000")))</f>
        <v/>
      </c>
      <c r="C3992" s="21" t="n"/>
      <c r="D3992" s="20">
        <f>IF(C3992="","",IF(S3992="","خارج السنة المالية",INDEX(القوائم!$D$2:$D$13,S3992)))</f>
        <v/>
      </c>
      <c r="E3992" s="22" t="n"/>
      <c r="F3992" s="23" t="n"/>
      <c r="G3992" s="23" t="n"/>
      <c r="H3992" s="22" t="n"/>
      <c r="I3992" s="19" t="n"/>
      <c r="J3992" s="21" t="n"/>
      <c r="K3992" s="19" t="n"/>
      <c r="L3992" s="19" t="n"/>
      <c r="M3992" s="21" t="n"/>
      <c r="N3992" s="22" t="n"/>
      <c r="O3992" s="24">
        <f>IF(A3992&lt;&gt;"عهدة","",SUMIFS($G$8:$G$5007,$B$8:$B$5007,B3992,$A$8:$A$5007,"مصروف",$I$8:$I$5007,"&lt;&gt;مرفوض"))</f>
        <v/>
      </c>
      <c r="P3992" s="25">
        <f>IF(A3992&lt;&gt;"عهدة","",N(F3992)-O3992)</f>
        <v/>
      </c>
      <c r="Q3992" s="26">
        <f>IF(A3992="","",IF(A3992="عهدة",IF(N(F3992)=0,"⚠ أدخل قيمة العهدة",IF(P3992&lt;0,"⛔ عجز / زيادة مصروفات "&amp;TEXT(-P3992,"#,##0"),IF(COUNTIFS($B$8:$B$5007,B3992,$A$8:$A$5007,"مصروف",$I$8:$I$5007,"&lt;&gt;مرفوض",$K$8:$K$5007,"&lt;&gt;نعم")&gt;0,"⚠ "&amp;COUNTIFS($B$8:$B$5007,B3992,$A$8:$A$5007,"مصروف",$I$8:$I$5007,"&lt;&gt;مرفوض",$K$8:$K$5007,"&lt;&gt;نعم")&amp;" مصروف غير مسوى",IF(L3992="تمت التسوية",IF(P3992=0,"✔ متوازنة وتمت التسوية","✔ تمت التسوية – متبقي "&amp;TEXT(P3992,"#,##0")),IF(P3992&gt;0,"متبقي "&amp;TEXT(P3992,"#,##0"),"✔ متوازنة"))))),IF(R3992=0,"⚠ أضف سطر عهدة أولًا",IF(OR(C3992="",N(G3992)=0),"⚠ أكمل التاريخ والقيمة",IF(S3992="","⚠ التاريخ خارج السنة المالية",IF(H3992="","⚠ اختر بند الموازنة",IF(I3992="مرفوض","✖ مرفوض من المدير",IF(I3992&lt;&gt;"موافق","⏳ بانتظار موافقة المدير",IF(K3992&lt;&gt;"نعم","⚠ غير مسوى مع الحسابات","✔ معتمد ومسوى")))))))))</f>
        <v/>
      </c>
      <c r="R3992">
        <f>N(R3991)+IF(A3992="عهدة",1,0)</f>
        <v/>
      </c>
      <c r="S3992">
        <f>IF(C3992="","",IF(AND(C3992&gt;=DATE(2026,9,1),C3992&lt;=DATE(2027,8,31)),(YEAR(C3992)-2026)*12+MONTH(C3992)-8,""))</f>
        <v/>
      </c>
      <c r="T3992">
        <f>IF(AND(A3992="مصروف",R3992&gt;0,I3992="موافق",S3992&lt;&gt;"",H3992&lt;&gt;""),N(G3992),0)</f>
        <v/>
      </c>
    </row>
    <row r="3993">
      <c r="A3993" s="19" t="n"/>
      <c r="B3993" s="20">
        <f>IF(A3993="","",IF(R3993=0,"⚠ أضف سطر عهدة أولًا","BDR-"&amp;TEXT(R3993,"000")))</f>
        <v/>
      </c>
      <c r="C3993" s="21" t="n"/>
      <c r="D3993" s="20">
        <f>IF(C3993="","",IF(S3993="","خارج السنة المالية",INDEX(القوائم!$D$2:$D$13,S3993)))</f>
        <v/>
      </c>
      <c r="E3993" s="22" t="n"/>
      <c r="F3993" s="23" t="n"/>
      <c r="G3993" s="23" t="n"/>
      <c r="H3993" s="22" t="n"/>
      <c r="I3993" s="19" t="n"/>
      <c r="J3993" s="21" t="n"/>
      <c r="K3993" s="19" t="n"/>
      <c r="L3993" s="19" t="n"/>
      <c r="M3993" s="21" t="n"/>
      <c r="N3993" s="22" t="n"/>
      <c r="O3993" s="24">
        <f>IF(A3993&lt;&gt;"عهدة","",SUMIFS($G$8:$G$5007,$B$8:$B$5007,B3993,$A$8:$A$5007,"مصروف",$I$8:$I$5007,"&lt;&gt;مرفوض"))</f>
        <v/>
      </c>
      <c r="P3993" s="25">
        <f>IF(A3993&lt;&gt;"عهدة","",N(F3993)-O3993)</f>
        <v/>
      </c>
      <c r="Q3993" s="26">
        <f>IF(A3993="","",IF(A3993="عهدة",IF(N(F3993)=0,"⚠ أدخل قيمة العهدة",IF(P3993&lt;0,"⛔ عجز / زيادة مصروفات "&amp;TEXT(-P3993,"#,##0"),IF(COUNTIFS($B$8:$B$5007,B3993,$A$8:$A$5007,"مصروف",$I$8:$I$5007,"&lt;&gt;مرفوض",$K$8:$K$5007,"&lt;&gt;نعم")&gt;0,"⚠ "&amp;COUNTIFS($B$8:$B$5007,B3993,$A$8:$A$5007,"مصروف",$I$8:$I$5007,"&lt;&gt;مرفوض",$K$8:$K$5007,"&lt;&gt;نعم")&amp;" مصروف غير مسوى",IF(L3993="تمت التسوية",IF(P3993=0,"✔ متوازنة وتمت التسوية","✔ تمت التسوية – متبقي "&amp;TEXT(P3993,"#,##0")),IF(P3993&gt;0,"متبقي "&amp;TEXT(P3993,"#,##0"),"✔ متوازنة"))))),IF(R3993=0,"⚠ أضف سطر عهدة أولًا",IF(OR(C3993="",N(G3993)=0),"⚠ أكمل التاريخ والقيمة",IF(S3993="","⚠ التاريخ خارج السنة المالية",IF(H3993="","⚠ اختر بند الموازنة",IF(I3993="مرفوض","✖ مرفوض من المدير",IF(I3993&lt;&gt;"موافق","⏳ بانتظار موافقة المدير",IF(K3993&lt;&gt;"نعم","⚠ غير مسوى مع الحسابات","✔ معتمد ومسوى")))))))))</f>
        <v/>
      </c>
      <c r="R3993">
        <f>N(R3992)+IF(A3993="عهدة",1,0)</f>
        <v/>
      </c>
      <c r="S3993">
        <f>IF(C3993="","",IF(AND(C3993&gt;=DATE(2026,9,1),C3993&lt;=DATE(2027,8,31)),(YEAR(C3993)-2026)*12+MONTH(C3993)-8,""))</f>
        <v/>
      </c>
      <c r="T3993">
        <f>IF(AND(A3993="مصروف",R3993&gt;0,I3993="موافق",S3993&lt;&gt;"",H3993&lt;&gt;""),N(G3993),0)</f>
        <v/>
      </c>
    </row>
    <row r="3994">
      <c r="A3994" s="19" t="n"/>
      <c r="B3994" s="20">
        <f>IF(A3994="","",IF(R3994=0,"⚠ أضف سطر عهدة أولًا","BDR-"&amp;TEXT(R3994,"000")))</f>
        <v/>
      </c>
      <c r="C3994" s="21" t="n"/>
      <c r="D3994" s="20">
        <f>IF(C3994="","",IF(S3994="","خارج السنة المالية",INDEX(القوائم!$D$2:$D$13,S3994)))</f>
        <v/>
      </c>
      <c r="E3994" s="22" t="n"/>
      <c r="F3994" s="23" t="n"/>
      <c r="G3994" s="23" t="n"/>
      <c r="H3994" s="22" t="n"/>
      <c r="I3994" s="19" t="n"/>
      <c r="J3994" s="21" t="n"/>
      <c r="K3994" s="19" t="n"/>
      <c r="L3994" s="19" t="n"/>
      <c r="M3994" s="21" t="n"/>
      <c r="N3994" s="22" t="n"/>
      <c r="O3994" s="24">
        <f>IF(A3994&lt;&gt;"عهدة","",SUMIFS($G$8:$G$5007,$B$8:$B$5007,B3994,$A$8:$A$5007,"مصروف",$I$8:$I$5007,"&lt;&gt;مرفوض"))</f>
        <v/>
      </c>
      <c r="P3994" s="25">
        <f>IF(A3994&lt;&gt;"عهدة","",N(F3994)-O3994)</f>
        <v/>
      </c>
      <c r="Q3994" s="26">
        <f>IF(A3994="","",IF(A3994="عهدة",IF(N(F3994)=0,"⚠ أدخل قيمة العهدة",IF(P3994&lt;0,"⛔ عجز / زيادة مصروفات "&amp;TEXT(-P3994,"#,##0"),IF(COUNTIFS($B$8:$B$5007,B3994,$A$8:$A$5007,"مصروف",$I$8:$I$5007,"&lt;&gt;مرفوض",$K$8:$K$5007,"&lt;&gt;نعم")&gt;0,"⚠ "&amp;COUNTIFS($B$8:$B$5007,B3994,$A$8:$A$5007,"مصروف",$I$8:$I$5007,"&lt;&gt;مرفوض",$K$8:$K$5007,"&lt;&gt;نعم")&amp;" مصروف غير مسوى",IF(L3994="تمت التسوية",IF(P3994=0,"✔ متوازنة وتمت التسوية","✔ تمت التسوية – متبقي "&amp;TEXT(P3994,"#,##0")),IF(P3994&gt;0,"متبقي "&amp;TEXT(P3994,"#,##0"),"✔ متوازنة"))))),IF(R3994=0,"⚠ أضف سطر عهدة أولًا",IF(OR(C3994="",N(G3994)=0),"⚠ أكمل التاريخ والقيمة",IF(S3994="","⚠ التاريخ خارج السنة المالية",IF(H3994="","⚠ اختر بند الموازنة",IF(I3994="مرفوض","✖ مرفوض من المدير",IF(I3994&lt;&gt;"موافق","⏳ بانتظار موافقة المدير",IF(K3994&lt;&gt;"نعم","⚠ غير مسوى مع الحسابات","✔ معتمد ومسوى")))))))))</f>
        <v/>
      </c>
      <c r="R3994">
        <f>N(R3993)+IF(A3994="عهدة",1,0)</f>
        <v/>
      </c>
      <c r="S3994">
        <f>IF(C3994="","",IF(AND(C3994&gt;=DATE(2026,9,1),C3994&lt;=DATE(2027,8,31)),(YEAR(C3994)-2026)*12+MONTH(C3994)-8,""))</f>
        <v/>
      </c>
      <c r="T3994">
        <f>IF(AND(A3994="مصروف",R3994&gt;0,I3994="موافق",S3994&lt;&gt;"",H3994&lt;&gt;""),N(G3994),0)</f>
        <v/>
      </c>
    </row>
    <row r="3995">
      <c r="A3995" s="19" t="n"/>
      <c r="B3995" s="20">
        <f>IF(A3995="","",IF(R3995=0,"⚠ أضف سطر عهدة أولًا","BDR-"&amp;TEXT(R3995,"000")))</f>
        <v/>
      </c>
      <c r="C3995" s="21" t="n"/>
      <c r="D3995" s="20">
        <f>IF(C3995="","",IF(S3995="","خارج السنة المالية",INDEX(القوائم!$D$2:$D$13,S3995)))</f>
        <v/>
      </c>
      <c r="E3995" s="22" t="n"/>
      <c r="F3995" s="23" t="n"/>
      <c r="G3995" s="23" t="n"/>
      <c r="H3995" s="22" t="n"/>
      <c r="I3995" s="19" t="n"/>
      <c r="J3995" s="21" t="n"/>
      <c r="K3995" s="19" t="n"/>
      <c r="L3995" s="19" t="n"/>
      <c r="M3995" s="21" t="n"/>
      <c r="N3995" s="22" t="n"/>
      <c r="O3995" s="24">
        <f>IF(A3995&lt;&gt;"عهدة","",SUMIFS($G$8:$G$5007,$B$8:$B$5007,B3995,$A$8:$A$5007,"مصروف",$I$8:$I$5007,"&lt;&gt;مرفوض"))</f>
        <v/>
      </c>
      <c r="P3995" s="25">
        <f>IF(A3995&lt;&gt;"عهدة","",N(F3995)-O3995)</f>
        <v/>
      </c>
      <c r="Q3995" s="26">
        <f>IF(A3995="","",IF(A3995="عهدة",IF(N(F3995)=0,"⚠ أدخل قيمة العهدة",IF(P3995&lt;0,"⛔ عجز / زيادة مصروفات "&amp;TEXT(-P3995,"#,##0"),IF(COUNTIFS($B$8:$B$5007,B3995,$A$8:$A$5007,"مصروف",$I$8:$I$5007,"&lt;&gt;مرفوض",$K$8:$K$5007,"&lt;&gt;نعم")&gt;0,"⚠ "&amp;COUNTIFS($B$8:$B$5007,B3995,$A$8:$A$5007,"مصروف",$I$8:$I$5007,"&lt;&gt;مرفوض",$K$8:$K$5007,"&lt;&gt;نعم")&amp;" مصروف غير مسوى",IF(L3995="تمت التسوية",IF(P3995=0,"✔ متوازنة وتمت التسوية","✔ تمت التسوية – متبقي "&amp;TEXT(P3995,"#,##0")),IF(P3995&gt;0,"متبقي "&amp;TEXT(P3995,"#,##0"),"✔ متوازنة"))))),IF(R3995=0,"⚠ أضف سطر عهدة أولًا",IF(OR(C3995="",N(G3995)=0),"⚠ أكمل التاريخ والقيمة",IF(S3995="","⚠ التاريخ خارج السنة المالية",IF(H3995="","⚠ اختر بند الموازنة",IF(I3995="مرفوض","✖ مرفوض من المدير",IF(I3995&lt;&gt;"موافق","⏳ بانتظار موافقة المدير",IF(K3995&lt;&gt;"نعم","⚠ غير مسوى مع الحسابات","✔ معتمد ومسوى")))))))))</f>
        <v/>
      </c>
      <c r="R3995">
        <f>N(R3994)+IF(A3995="عهدة",1,0)</f>
        <v/>
      </c>
      <c r="S3995">
        <f>IF(C3995="","",IF(AND(C3995&gt;=DATE(2026,9,1),C3995&lt;=DATE(2027,8,31)),(YEAR(C3995)-2026)*12+MONTH(C3995)-8,""))</f>
        <v/>
      </c>
      <c r="T3995">
        <f>IF(AND(A3995="مصروف",R3995&gt;0,I3995="موافق",S3995&lt;&gt;"",H3995&lt;&gt;""),N(G3995),0)</f>
        <v/>
      </c>
    </row>
    <row r="3996">
      <c r="A3996" s="19" t="n"/>
      <c r="B3996" s="20">
        <f>IF(A3996="","",IF(R3996=0,"⚠ أضف سطر عهدة أولًا","BDR-"&amp;TEXT(R3996,"000")))</f>
        <v/>
      </c>
      <c r="C3996" s="21" t="n"/>
      <c r="D3996" s="20">
        <f>IF(C3996="","",IF(S3996="","خارج السنة المالية",INDEX(القوائم!$D$2:$D$13,S3996)))</f>
        <v/>
      </c>
      <c r="E3996" s="22" t="n"/>
      <c r="F3996" s="23" t="n"/>
      <c r="G3996" s="23" t="n"/>
      <c r="H3996" s="22" t="n"/>
      <c r="I3996" s="19" t="n"/>
      <c r="J3996" s="21" t="n"/>
      <c r="K3996" s="19" t="n"/>
      <c r="L3996" s="19" t="n"/>
      <c r="M3996" s="21" t="n"/>
      <c r="N3996" s="22" t="n"/>
      <c r="O3996" s="24">
        <f>IF(A3996&lt;&gt;"عهدة","",SUMIFS($G$8:$G$5007,$B$8:$B$5007,B3996,$A$8:$A$5007,"مصروف",$I$8:$I$5007,"&lt;&gt;مرفوض"))</f>
        <v/>
      </c>
      <c r="P3996" s="25">
        <f>IF(A3996&lt;&gt;"عهدة","",N(F3996)-O3996)</f>
        <v/>
      </c>
      <c r="Q3996" s="26">
        <f>IF(A3996="","",IF(A3996="عهدة",IF(N(F3996)=0,"⚠ أدخل قيمة العهدة",IF(P3996&lt;0,"⛔ عجز / زيادة مصروفات "&amp;TEXT(-P3996,"#,##0"),IF(COUNTIFS($B$8:$B$5007,B3996,$A$8:$A$5007,"مصروف",$I$8:$I$5007,"&lt;&gt;مرفوض",$K$8:$K$5007,"&lt;&gt;نعم")&gt;0,"⚠ "&amp;COUNTIFS($B$8:$B$5007,B3996,$A$8:$A$5007,"مصروف",$I$8:$I$5007,"&lt;&gt;مرفوض",$K$8:$K$5007,"&lt;&gt;نعم")&amp;" مصروف غير مسوى",IF(L3996="تمت التسوية",IF(P3996=0,"✔ متوازنة وتمت التسوية","✔ تمت التسوية – متبقي "&amp;TEXT(P3996,"#,##0")),IF(P3996&gt;0,"متبقي "&amp;TEXT(P3996,"#,##0"),"✔ متوازنة"))))),IF(R3996=0,"⚠ أضف سطر عهدة أولًا",IF(OR(C3996="",N(G3996)=0),"⚠ أكمل التاريخ والقيمة",IF(S3996="","⚠ التاريخ خارج السنة المالية",IF(H3996="","⚠ اختر بند الموازنة",IF(I3996="مرفوض","✖ مرفوض من المدير",IF(I3996&lt;&gt;"موافق","⏳ بانتظار موافقة المدير",IF(K3996&lt;&gt;"نعم","⚠ غير مسوى مع الحسابات","✔ معتمد ومسوى")))))))))</f>
        <v/>
      </c>
      <c r="R3996">
        <f>N(R3995)+IF(A3996="عهدة",1,0)</f>
        <v/>
      </c>
      <c r="S3996">
        <f>IF(C3996="","",IF(AND(C3996&gt;=DATE(2026,9,1),C3996&lt;=DATE(2027,8,31)),(YEAR(C3996)-2026)*12+MONTH(C3996)-8,""))</f>
        <v/>
      </c>
      <c r="T3996">
        <f>IF(AND(A3996="مصروف",R3996&gt;0,I3996="موافق",S3996&lt;&gt;"",H3996&lt;&gt;""),N(G3996),0)</f>
        <v/>
      </c>
    </row>
    <row r="3997">
      <c r="A3997" s="19" t="n"/>
      <c r="B3997" s="20">
        <f>IF(A3997="","",IF(R3997=0,"⚠ أضف سطر عهدة أولًا","BDR-"&amp;TEXT(R3997,"000")))</f>
        <v/>
      </c>
      <c r="C3997" s="21" t="n"/>
      <c r="D3997" s="20">
        <f>IF(C3997="","",IF(S3997="","خارج السنة المالية",INDEX(القوائم!$D$2:$D$13,S3997)))</f>
        <v/>
      </c>
      <c r="E3997" s="22" t="n"/>
      <c r="F3997" s="23" t="n"/>
      <c r="G3997" s="23" t="n"/>
      <c r="H3997" s="22" t="n"/>
      <c r="I3997" s="19" t="n"/>
      <c r="J3997" s="21" t="n"/>
      <c r="K3997" s="19" t="n"/>
      <c r="L3997" s="19" t="n"/>
      <c r="M3997" s="21" t="n"/>
      <c r="N3997" s="22" t="n"/>
      <c r="O3997" s="24">
        <f>IF(A3997&lt;&gt;"عهدة","",SUMIFS($G$8:$G$5007,$B$8:$B$5007,B3997,$A$8:$A$5007,"مصروف",$I$8:$I$5007,"&lt;&gt;مرفوض"))</f>
        <v/>
      </c>
      <c r="P3997" s="25">
        <f>IF(A3997&lt;&gt;"عهدة","",N(F3997)-O3997)</f>
        <v/>
      </c>
      <c r="Q3997" s="26">
        <f>IF(A3997="","",IF(A3997="عهدة",IF(N(F3997)=0,"⚠ أدخل قيمة العهدة",IF(P3997&lt;0,"⛔ عجز / زيادة مصروفات "&amp;TEXT(-P3997,"#,##0"),IF(COUNTIFS($B$8:$B$5007,B3997,$A$8:$A$5007,"مصروف",$I$8:$I$5007,"&lt;&gt;مرفوض",$K$8:$K$5007,"&lt;&gt;نعم")&gt;0,"⚠ "&amp;COUNTIFS($B$8:$B$5007,B3997,$A$8:$A$5007,"مصروف",$I$8:$I$5007,"&lt;&gt;مرفوض",$K$8:$K$5007,"&lt;&gt;نعم")&amp;" مصروف غير مسوى",IF(L3997="تمت التسوية",IF(P3997=0,"✔ متوازنة وتمت التسوية","✔ تمت التسوية – متبقي "&amp;TEXT(P3997,"#,##0")),IF(P3997&gt;0,"متبقي "&amp;TEXT(P3997,"#,##0"),"✔ متوازنة"))))),IF(R3997=0,"⚠ أضف سطر عهدة أولًا",IF(OR(C3997="",N(G3997)=0),"⚠ أكمل التاريخ والقيمة",IF(S3997="","⚠ التاريخ خارج السنة المالية",IF(H3997="","⚠ اختر بند الموازنة",IF(I3997="مرفوض","✖ مرفوض من المدير",IF(I3997&lt;&gt;"موافق","⏳ بانتظار موافقة المدير",IF(K3997&lt;&gt;"نعم","⚠ غير مسوى مع الحسابات","✔ معتمد ومسوى")))))))))</f>
        <v/>
      </c>
      <c r="R3997">
        <f>N(R3996)+IF(A3997="عهدة",1,0)</f>
        <v/>
      </c>
      <c r="S3997">
        <f>IF(C3997="","",IF(AND(C3997&gt;=DATE(2026,9,1),C3997&lt;=DATE(2027,8,31)),(YEAR(C3997)-2026)*12+MONTH(C3997)-8,""))</f>
        <v/>
      </c>
      <c r="T3997">
        <f>IF(AND(A3997="مصروف",R3997&gt;0,I3997="موافق",S3997&lt;&gt;"",H3997&lt;&gt;""),N(G3997),0)</f>
        <v/>
      </c>
    </row>
    <row r="3998">
      <c r="A3998" s="19" t="n"/>
      <c r="B3998" s="20">
        <f>IF(A3998="","",IF(R3998=0,"⚠ أضف سطر عهدة أولًا","BDR-"&amp;TEXT(R3998,"000")))</f>
        <v/>
      </c>
      <c r="C3998" s="21" t="n"/>
      <c r="D3998" s="20">
        <f>IF(C3998="","",IF(S3998="","خارج السنة المالية",INDEX(القوائم!$D$2:$D$13,S3998)))</f>
        <v/>
      </c>
      <c r="E3998" s="22" t="n"/>
      <c r="F3998" s="23" t="n"/>
      <c r="G3998" s="23" t="n"/>
      <c r="H3998" s="22" t="n"/>
      <c r="I3998" s="19" t="n"/>
      <c r="J3998" s="21" t="n"/>
      <c r="K3998" s="19" t="n"/>
      <c r="L3998" s="19" t="n"/>
      <c r="M3998" s="21" t="n"/>
      <c r="N3998" s="22" t="n"/>
      <c r="O3998" s="24">
        <f>IF(A3998&lt;&gt;"عهدة","",SUMIFS($G$8:$G$5007,$B$8:$B$5007,B3998,$A$8:$A$5007,"مصروف",$I$8:$I$5007,"&lt;&gt;مرفوض"))</f>
        <v/>
      </c>
      <c r="P3998" s="25">
        <f>IF(A3998&lt;&gt;"عهدة","",N(F3998)-O3998)</f>
        <v/>
      </c>
      <c r="Q3998" s="26">
        <f>IF(A3998="","",IF(A3998="عهدة",IF(N(F3998)=0,"⚠ أدخل قيمة العهدة",IF(P3998&lt;0,"⛔ عجز / زيادة مصروفات "&amp;TEXT(-P3998,"#,##0"),IF(COUNTIFS($B$8:$B$5007,B3998,$A$8:$A$5007,"مصروف",$I$8:$I$5007,"&lt;&gt;مرفوض",$K$8:$K$5007,"&lt;&gt;نعم")&gt;0,"⚠ "&amp;COUNTIFS($B$8:$B$5007,B3998,$A$8:$A$5007,"مصروف",$I$8:$I$5007,"&lt;&gt;مرفوض",$K$8:$K$5007,"&lt;&gt;نعم")&amp;" مصروف غير مسوى",IF(L3998="تمت التسوية",IF(P3998=0,"✔ متوازنة وتمت التسوية","✔ تمت التسوية – متبقي "&amp;TEXT(P3998,"#,##0")),IF(P3998&gt;0,"متبقي "&amp;TEXT(P3998,"#,##0"),"✔ متوازنة"))))),IF(R3998=0,"⚠ أضف سطر عهدة أولًا",IF(OR(C3998="",N(G3998)=0),"⚠ أكمل التاريخ والقيمة",IF(S3998="","⚠ التاريخ خارج السنة المالية",IF(H3998="","⚠ اختر بند الموازنة",IF(I3998="مرفوض","✖ مرفوض من المدير",IF(I3998&lt;&gt;"موافق","⏳ بانتظار موافقة المدير",IF(K3998&lt;&gt;"نعم","⚠ غير مسوى مع الحسابات","✔ معتمد ومسوى")))))))))</f>
        <v/>
      </c>
      <c r="R3998">
        <f>N(R3997)+IF(A3998="عهدة",1,0)</f>
        <v/>
      </c>
      <c r="S3998">
        <f>IF(C3998="","",IF(AND(C3998&gt;=DATE(2026,9,1),C3998&lt;=DATE(2027,8,31)),(YEAR(C3998)-2026)*12+MONTH(C3998)-8,""))</f>
        <v/>
      </c>
      <c r="T3998">
        <f>IF(AND(A3998="مصروف",R3998&gt;0,I3998="موافق",S3998&lt;&gt;"",H3998&lt;&gt;""),N(G3998),0)</f>
        <v/>
      </c>
    </row>
    <row r="3999">
      <c r="A3999" s="19" t="n"/>
      <c r="B3999" s="20">
        <f>IF(A3999="","",IF(R3999=0,"⚠ أضف سطر عهدة أولًا","BDR-"&amp;TEXT(R3999,"000")))</f>
        <v/>
      </c>
      <c r="C3999" s="21" t="n"/>
      <c r="D3999" s="20">
        <f>IF(C3999="","",IF(S3999="","خارج السنة المالية",INDEX(القوائم!$D$2:$D$13,S3999)))</f>
        <v/>
      </c>
      <c r="E3999" s="22" t="n"/>
      <c r="F3999" s="23" t="n"/>
      <c r="G3999" s="23" t="n"/>
      <c r="H3999" s="22" t="n"/>
      <c r="I3999" s="19" t="n"/>
      <c r="J3999" s="21" t="n"/>
      <c r="K3999" s="19" t="n"/>
      <c r="L3999" s="19" t="n"/>
      <c r="M3999" s="21" t="n"/>
      <c r="N3999" s="22" t="n"/>
      <c r="O3999" s="24">
        <f>IF(A3999&lt;&gt;"عهدة","",SUMIFS($G$8:$G$5007,$B$8:$B$5007,B3999,$A$8:$A$5007,"مصروف",$I$8:$I$5007,"&lt;&gt;مرفوض"))</f>
        <v/>
      </c>
      <c r="P3999" s="25">
        <f>IF(A3999&lt;&gt;"عهدة","",N(F3999)-O3999)</f>
        <v/>
      </c>
      <c r="Q3999" s="26">
        <f>IF(A3999="","",IF(A3999="عهدة",IF(N(F3999)=0,"⚠ أدخل قيمة العهدة",IF(P3999&lt;0,"⛔ عجز / زيادة مصروفات "&amp;TEXT(-P3999,"#,##0"),IF(COUNTIFS($B$8:$B$5007,B3999,$A$8:$A$5007,"مصروف",$I$8:$I$5007,"&lt;&gt;مرفوض",$K$8:$K$5007,"&lt;&gt;نعم")&gt;0,"⚠ "&amp;COUNTIFS($B$8:$B$5007,B3999,$A$8:$A$5007,"مصروف",$I$8:$I$5007,"&lt;&gt;مرفوض",$K$8:$K$5007,"&lt;&gt;نعم")&amp;" مصروف غير مسوى",IF(L3999="تمت التسوية",IF(P3999=0,"✔ متوازنة وتمت التسوية","✔ تمت التسوية – متبقي "&amp;TEXT(P3999,"#,##0")),IF(P3999&gt;0,"متبقي "&amp;TEXT(P3999,"#,##0"),"✔ متوازنة"))))),IF(R3999=0,"⚠ أضف سطر عهدة أولًا",IF(OR(C3999="",N(G3999)=0),"⚠ أكمل التاريخ والقيمة",IF(S3999="","⚠ التاريخ خارج السنة المالية",IF(H3999="","⚠ اختر بند الموازنة",IF(I3999="مرفوض","✖ مرفوض من المدير",IF(I3999&lt;&gt;"موافق","⏳ بانتظار موافقة المدير",IF(K3999&lt;&gt;"نعم","⚠ غير مسوى مع الحسابات","✔ معتمد ومسوى")))))))))</f>
        <v/>
      </c>
      <c r="R3999">
        <f>N(R3998)+IF(A3999="عهدة",1,0)</f>
        <v/>
      </c>
      <c r="S3999">
        <f>IF(C3999="","",IF(AND(C3999&gt;=DATE(2026,9,1),C3999&lt;=DATE(2027,8,31)),(YEAR(C3999)-2026)*12+MONTH(C3999)-8,""))</f>
        <v/>
      </c>
      <c r="T3999">
        <f>IF(AND(A3999="مصروف",R3999&gt;0,I3999="موافق",S3999&lt;&gt;"",H3999&lt;&gt;""),N(G3999),0)</f>
        <v/>
      </c>
    </row>
    <row r="4000">
      <c r="A4000" s="19" t="n"/>
      <c r="B4000" s="20">
        <f>IF(A4000="","",IF(R4000=0,"⚠ أضف سطر عهدة أولًا","BDR-"&amp;TEXT(R4000,"000")))</f>
        <v/>
      </c>
      <c r="C4000" s="21" t="n"/>
      <c r="D4000" s="20">
        <f>IF(C4000="","",IF(S4000="","خارج السنة المالية",INDEX(القوائم!$D$2:$D$13,S4000)))</f>
        <v/>
      </c>
      <c r="E4000" s="22" t="n"/>
      <c r="F4000" s="23" t="n"/>
      <c r="G4000" s="23" t="n"/>
      <c r="H4000" s="22" t="n"/>
      <c r="I4000" s="19" t="n"/>
      <c r="J4000" s="21" t="n"/>
      <c r="K4000" s="19" t="n"/>
      <c r="L4000" s="19" t="n"/>
      <c r="M4000" s="21" t="n"/>
      <c r="N4000" s="22" t="n"/>
      <c r="O4000" s="24">
        <f>IF(A4000&lt;&gt;"عهدة","",SUMIFS($G$8:$G$5007,$B$8:$B$5007,B4000,$A$8:$A$5007,"مصروف",$I$8:$I$5007,"&lt;&gt;مرفوض"))</f>
        <v/>
      </c>
      <c r="P4000" s="25">
        <f>IF(A4000&lt;&gt;"عهدة","",N(F4000)-O4000)</f>
        <v/>
      </c>
      <c r="Q4000" s="26">
        <f>IF(A4000="","",IF(A4000="عهدة",IF(N(F4000)=0,"⚠ أدخل قيمة العهدة",IF(P4000&lt;0,"⛔ عجز / زيادة مصروفات "&amp;TEXT(-P4000,"#,##0"),IF(COUNTIFS($B$8:$B$5007,B4000,$A$8:$A$5007,"مصروف",$I$8:$I$5007,"&lt;&gt;مرفوض",$K$8:$K$5007,"&lt;&gt;نعم")&gt;0,"⚠ "&amp;COUNTIFS($B$8:$B$5007,B4000,$A$8:$A$5007,"مصروف",$I$8:$I$5007,"&lt;&gt;مرفوض",$K$8:$K$5007,"&lt;&gt;نعم")&amp;" مصروف غير مسوى",IF(L4000="تمت التسوية",IF(P4000=0,"✔ متوازنة وتمت التسوية","✔ تمت التسوية – متبقي "&amp;TEXT(P4000,"#,##0")),IF(P4000&gt;0,"متبقي "&amp;TEXT(P4000,"#,##0"),"✔ متوازنة"))))),IF(R4000=0,"⚠ أضف سطر عهدة أولًا",IF(OR(C4000="",N(G4000)=0),"⚠ أكمل التاريخ والقيمة",IF(S4000="","⚠ التاريخ خارج السنة المالية",IF(H4000="","⚠ اختر بند الموازنة",IF(I4000="مرفوض","✖ مرفوض من المدير",IF(I4000&lt;&gt;"موافق","⏳ بانتظار موافقة المدير",IF(K4000&lt;&gt;"نعم","⚠ غير مسوى مع الحسابات","✔ معتمد ومسوى")))))))))</f>
        <v/>
      </c>
      <c r="R4000">
        <f>N(R3999)+IF(A4000="عهدة",1,0)</f>
        <v/>
      </c>
      <c r="S4000">
        <f>IF(C4000="","",IF(AND(C4000&gt;=DATE(2026,9,1),C4000&lt;=DATE(2027,8,31)),(YEAR(C4000)-2026)*12+MONTH(C4000)-8,""))</f>
        <v/>
      </c>
      <c r="T4000">
        <f>IF(AND(A4000="مصروف",R4000&gt;0,I4000="موافق",S4000&lt;&gt;"",H4000&lt;&gt;""),N(G4000),0)</f>
        <v/>
      </c>
    </row>
    <row r="4001">
      <c r="A4001" s="19" t="n"/>
      <c r="B4001" s="20">
        <f>IF(A4001="","",IF(R4001=0,"⚠ أضف سطر عهدة أولًا","BDR-"&amp;TEXT(R4001,"000")))</f>
        <v/>
      </c>
      <c r="C4001" s="21" t="n"/>
      <c r="D4001" s="20">
        <f>IF(C4001="","",IF(S4001="","خارج السنة المالية",INDEX(القوائم!$D$2:$D$13,S4001)))</f>
        <v/>
      </c>
      <c r="E4001" s="22" t="n"/>
      <c r="F4001" s="23" t="n"/>
      <c r="G4001" s="23" t="n"/>
      <c r="H4001" s="22" t="n"/>
      <c r="I4001" s="19" t="n"/>
      <c r="J4001" s="21" t="n"/>
      <c r="K4001" s="19" t="n"/>
      <c r="L4001" s="19" t="n"/>
      <c r="M4001" s="21" t="n"/>
      <c r="N4001" s="22" t="n"/>
      <c r="O4001" s="24">
        <f>IF(A4001&lt;&gt;"عهدة","",SUMIFS($G$8:$G$5007,$B$8:$B$5007,B4001,$A$8:$A$5007,"مصروف",$I$8:$I$5007,"&lt;&gt;مرفوض"))</f>
        <v/>
      </c>
      <c r="P4001" s="25">
        <f>IF(A4001&lt;&gt;"عهدة","",N(F4001)-O4001)</f>
        <v/>
      </c>
      <c r="Q4001" s="26">
        <f>IF(A4001="","",IF(A4001="عهدة",IF(N(F4001)=0,"⚠ أدخل قيمة العهدة",IF(P4001&lt;0,"⛔ عجز / زيادة مصروفات "&amp;TEXT(-P4001,"#,##0"),IF(COUNTIFS($B$8:$B$5007,B4001,$A$8:$A$5007,"مصروف",$I$8:$I$5007,"&lt;&gt;مرفوض",$K$8:$K$5007,"&lt;&gt;نعم")&gt;0,"⚠ "&amp;COUNTIFS($B$8:$B$5007,B4001,$A$8:$A$5007,"مصروف",$I$8:$I$5007,"&lt;&gt;مرفوض",$K$8:$K$5007,"&lt;&gt;نعم")&amp;" مصروف غير مسوى",IF(L4001="تمت التسوية",IF(P4001=0,"✔ متوازنة وتمت التسوية","✔ تمت التسوية – متبقي "&amp;TEXT(P4001,"#,##0")),IF(P4001&gt;0,"متبقي "&amp;TEXT(P4001,"#,##0"),"✔ متوازنة"))))),IF(R4001=0,"⚠ أضف سطر عهدة أولًا",IF(OR(C4001="",N(G4001)=0),"⚠ أكمل التاريخ والقيمة",IF(S4001="","⚠ التاريخ خارج السنة المالية",IF(H4001="","⚠ اختر بند الموازنة",IF(I4001="مرفوض","✖ مرفوض من المدير",IF(I4001&lt;&gt;"موافق","⏳ بانتظار موافقة المدير",IF(K4001&lt;&gt;"نعم","⚠ غير مسوى مع الحسابات","✔ معتمد ومسوى")))))))))</f>
        <v/>
      </c>
      <c r="R4001">
        <f>N(R4000)+IF(A4001="عهدة",1,0)</f>
        <v/>
      </c>
      <c r="S4001">
        <f>IF(C4001="","",IF(AND(C4001&gt;=DATE(2026,9,1),C4001&lt;=DATE(2027,8,31)),(YEAR(C4001)-2026)*12+MONTH(C4001)-8,""))</f>
        <v/>
      </c>
      <c r="T4001">
        <f>IF(AND(A4001="مصروف",R4001&gt;0,I4001="موافق",S4001&lt;&gt;"",H4001&lt;&gt;""),N(G4001),0)</f>
        <v/>
      </c>
    </row>
    <row r="4002">
      <c r="A4002" s="19" t="n"/>
      <c r="B4002" s="20">
        <f>IF(A4002="","",IF(R4002=0,"⚠ أضف سطر عهدة أولًا","BDR-"&amp;TEXT(R4002,"000")))</f>
        <v/>
      </c>
      <c r="C4002" s="21" t="n"/>
      <c r="D4002" s="20">
        <f>IF(C4002="","",IF(S4002="","خارج السنة المالية",INDEX(القوائم!$D$2:$D$13,S4002)))</f>
        <v/>
      </c>
      <c r="E4002" s="22" t="n"/>
      <c r="F4002" s="23" t="n"/>
      <c r="G4002" s="23" t="n"/>
      <c r="H4002" s="22" t="n"/>
      <c r="I4002" s="19" t="n"/>
      <c r="J4002" s="21" t="n"/>
      <c r="K4002" s="19" t="n"/>
      <c r="L4002" s="19" t="n"/>
      <c r="M4002" s="21" t="n"/>
      <c r="N4002" s="22" t="n"/>
      <c r="O4002" s="24">
        <f>IF(A4002&lt;&gt;"عهدة","",SUMIFS($G$8:$G$5007,$B$8:$B$5007,B4002,$A$8:$A$5007,"مصروف",$I$8:$I$5007,"&lt;&gt;مرفوض"))</f>
        <v/>
      </c>
      <c r="P4002" s="25">
        <f>IF(A4002&lt;&gt;"عهدة","",N(F4002)-O4002)</f>
        <v/>
      </c>
      <c r="Q4002" s="26">
        <f>IF(A4002="","",IF(A4002="عهدة",IF(N(F4002)=0,"⚠ أدخل قيمة العهدة",IF(P4002&lt;0,"⛔ عجز / زيادة مصروفات "&amp;TEXT(-P4002,"#,##0"),IF(COUNTIFS($B$8:$B$5007,B4002,$A$8:$A$5007,"مصروف",$I$8:$I$5007,"&lt;&gt;مرفوض",$K$8:$K$5007,"&lt;&gt;نعم")&gt;0,"⚠ "&amp;COUNTIFS($B$8:$B$5007,B4002,$A$8:$A$5007,"مصروف",$I$8:$I$5007,"&lt;&gt;مرفوض",$K$8:$K$5007,"&lt;&gt;نعم")&amp;" مصروف غير مسوى",IF(L4002="تمت التسوية",IF(P4002=0,"✔ متوازنة وتمت التسوية","✔ تمت التسوية – متبقي "&amp;TEXT(P4002,"#,##0")),IF(P4002&gt;0,"متبقي "&amp;TEXT(P4002,"#,##0"),"✔ متوازنة"))))),IF(R4002=0,"⚠ أضف سطر عهدة أولًا",IF(OR(C4002="",N(G4002)=0),"⚠ أكمل التاريخ والقيمة",IF(S4002="","⚠ التاريخ خارج السنة المالية",IF(H4002="","⚠ اختر بند الموازنة",IF(I4002="مرفوض","✖ مرفوض من المدير",IF(I4002&lt;&gt;"موافق","⏳ بانتظار موافقة المدير",IF(K4002&lt;&gt;"نعم","⚠ غير مسوى مع الحسابات","✔ معتمد ومسوى")))))))))</f>
        <v/>
      </c>
      <c r="R4002">
        <f>N(R4001)+IF(A4002="عهدة",1,0)</f>
        <v/>
      </c>
      <c r="S4002">
        <f>IF(C4002="","",IF(AND(C4002&gt;=DATE(2026,9,1),C4002&lt;=DATE(2027,8,31)),(YEAR(C4002)-2026)*12+MONTH(C4002)-8,""))</f>
        <v/>
      </c>
      <c r="T4002">
        <f>IF(AND(A4002="مصروف",R4002&gt;0,I4002="موافق",S4002&lt;&gt;"",H4002&lt;&gt;""),N(G4002),0)</f>
        <v/>
      </c>
    </row>
    <row r="4003">
      <c r="A4003" s="19" t="n"/>
      <c r="B4003" s="20">
        <f>IF(A4003="","",IF(R4003=0,"⚠ أضف سطر عهدة أولًا","BDR-"&amp;TEXT(R4003,"000")))</f>
        <v/>
      </c>
      <c r="C4003" s="21" t="n"/>
      <c r="D4003" s="20">
        <f>IF(C4003="","",IF(S4003="","خارج السنة المالية",INDEX(القوائم!$D$2:$D$13,S4003)))</f>
        <v/>
      </c>
      <c r="E4003" s="22" t="n"/>
      <c r="F4003" s="23" t="n"/>
      <c r="G4003" s="23" t="n"/>
      <c r="H4003" s="22" t="n"/>
      <c r="I4003" s="19" t="n"/>
      <c r="J4003" s="21" t="n"/>
      <c r="K4003" s="19" t="n"/>
      <c r="L4003" s="19" t="n"/>
      <c r="M4003" s="21" t="n"/>
      <c r="N4003" s="22" t="n"/>
      <c r="O4003" s="24">
        <f>IF(A4003&lt;&gt;"عهدة","",SUMIFS($G$8:$G$5007,$B$8:$B$5007,B4003,$A$8:$A$5007,"مصروف",$I$8:$I$5007,"&lt;&gt;مرفوض"))</f>
        <v/>
      </c>
      <c r="P4003" s="25">
        <f>IF(A4003&lt;&gt;"عهدة","",N(F4003)-O4003)</f>
        <v/>
      </c>
      <c r="Q4003" s="26">
        <f>IF(A4003="","",IF(A4003="عهدة",IF(N(F4003)=0,"⚠ أدخل قيمة العهدة",IF(P4003&lt;0,"⛔ عجز / زيادة مصروفات "&amp;TEXT(-P4003,"#,##0"),IF(COUNTIFS($B$8:$B$5007,B4003,$A$8:$A$5007,"مصروف",$I$8:$I$5007,"&lt;&gt;مرفوض",$K$8:$K$5007,"&lt;&gt;نعم")&gt;0,"⚠ "&amp;COUNTIFS($B$8:$B$5007,B4003,$A$8:$A$5007,"مصروف",$I$8:$I$5007,"&lt;&gt;مرفوض",$K$8:$K$5007,"&lt;&gt;نعم")&amp;" مصروف غير مسوى",IF(L4003="تمت التسوية",IF(P4003=0,"✔ متوازنة وتمت التسوية","✔ تمت التسوية – متبقي "&amp;TEXT(P4003,"#,##0")),IF(P4003&gt;0,"متبقي "&amp;TEXT(P4003,"#,##0"),"✔ متوازنة"))))),IF(R4003=0,"⚠ أضف سطر عهدة أولًا",IF(OR(C4003="",N(G4003)=0),"⚠ أكمل التاريخ والقيمة",IF(S4003="","⚠ التاريخ خارج السنة المالية",IF(H4003="","⚠ اختر بند الموازنة",IF(I4003="مرفوض","✖ مرفوض من المدير",IF(I4003&lt;&gt;"موافق","⏳ بانتظار موافقة المدير",IF(K4003&lt;&gt;"نعم","⚠ غير مسوى مع الحسابات","✔ معتمد ومسوى")))))))))</f>
        <v/>
      </c>
      <c r="R4003">
        <f>N(R4002)+IF(A4003="عهدة",1,0)</f>
        <v/>
      </c>
      <c r="S4003">
        <f>IF(C4003="","",IF(AND(C4003&gt;=DATE(2026,9,1),C4003&lt;=DATE(2027,8,31)),(YEAR(C4003)-2026)*12+MONTH(C4003)-8,""))</f>
        <v/>
      </c>
      <c r="T4003">
        <f>IF(AND(A4003="مصروف",R4003&gt;0,I4003="موافق",S4003&lt;&gt;"",H4003&lt;&gt;""),N(G4003),0)</f>
        <v/>
      </c>
    </row>
    <row r="4004">
      <c r="A4004" s="19" t="n"/>
      <c r="B4004" s="20">
        <f>IF(A4004="","",IF(R4004=0,"⚠ أضف سطر عهدة أولًا","BDR-"&amp;TEXT(R4004,"000")))</f>
        <v/>
      </c>
      <c r="C4004" s="21" t="n"/>
      <c r="D4004" s="20">
        <f>IF(C4004="","",IF(S4004="","خارج السنة المالية",INDEX(القوائم!$D$2:$D$13,S4004)))</f>
        <v/>
      </c>
      <c r="E4004" s="22" t="n"/>
      <c r="F4004" s="23" t="n"/>
      <c r="G4004" s="23" t="n"/>
      <c r="H4004" s="22" t="n"/>
      <c r="I4004" s="19" t="n"/>
      <c r="J4004" s="21" t="n"/>
      <c r="K4004" s="19" t="n"/>
      <c r="L4004" s="19" t="n"/>
      <c r="M4004" s="21" t="n"/>
      <c r="N4004" s="22" t="n"/>
      <c r="O4004" s="24">
        <f>IF(A4004&lt;&gt;"عهدة","",SUMIFS($G$8:$G$5007,$B$8:$B$5007,B4004,$A$8:$A$5007,"مصروف",$I$8:$I$5007,"&lt;&gt;مرفوض"))</f>
        <v/>
      </c>
      <c r="P4004" s="25">
        <f>IF(A4004&lt;&gt;"عهدة","",N(F4004)-O4004)</f>
        <v/>
      </c>
      <c r="Q4004" s="26">
        <f>IF(A4004="","",IF(A4004="عهدة",IF(N(F4004)=0,"⚠ أدخل قيمة العهدة",IF(P4004&lt;0,"⛔ عجز / زيادة مصروفات "&amp;TEXT(-P4004,"#,##0"),IF(COUNTIFS($B$8:$B$5007,B4004,$A$8:$A$5007,"مصروف",$I$8:$I$5007,"&lt;&gt;مرفوض",$K$8:$K$5007,"&lt;&gt;نعم")&gt;0,"⚠ "&amp;COUNTIFS($B$8:$B$5007,B4004,$A$8:$A$5007,"مصروف",$I$8:$I$5007,"&lt;&gt;مرفوض",$K$8:$K$5007,"&lt;&gt;نعم")&amp;" مصروف غير مسوى",IF(L4004="تمت التسوية",IF(P4004=0,"✔ متوازنة وتمت التسوية","✔ تمت التسوية – متبقي "&amp;TEXT(P4004,"#,##0")),IF(P4004&gt;0,"متبقي "&amp;TEXT(P4004,"#,##0"),"✔ متوازنة"))))),IF(R4004=0,"⚠ أضف سطر عهدة أولًا",IF(OR(C4004="",N(G4004)=0),"⚠ أكمل التاريخ والقيمة",IF(S4004="","⚠ التاريخ خارج السنة المالية",IF(H4004="","⚠ اختر بند الموازنة",IF(I4004="مرفوض","✖ مرفوض من المدير",IF(I4004&lt;&gt;"موافق","⏳ بانتظار موافقة المدير",IF(K4004&lt;&gt;"نعم","⚠ غير مسوى مع الحسابات","✔ معتمد ومسوى")))))))))</f>
        <v/>
      </c>
      <c r="R4004">
        <f>N(R4003)+IF(A4004="عهدة",1,0)</f>
        <v/>
      </c>
      <c r="S4004">
        <f>IF(C4004="","",IF(AND(C4004&gt;=DATE(2026,9,1),C4004&lt;=DATE(2027,8,31)),(YEAR(C4004)-2026)*12+MONTH(C4004)-8,""))</f>
        <v/>
      </c>
      <c r="T4004">
        <f>IF(AND(A4004="مصروف",R4004&gt;0,I4004="موافق",S4004&lt;&gt;"",H4004&lt;&gt;""),N(G4004),0)</f>
        <v/>
      </c>
    </row>
    <row r="4005">
      <c r="A4005" s="19" t="n"/>
      <c r="B4005" s="20">
        <f>IF(A4005="","",IF(R4005=0,"⚠ أضف سطر عهدة أولًا","BDR-"&amp;TEXT(R4005,"000")))</f>
        <v/>
      </c>
      <c r="C4005" s="21" t="n"/>
      <c r="D4005" s="20">
        <f>IF(C4005="","",IF(S4005="","خارج السنة المالية",INDEX(القوائم!$D$2:$D$13,S4005)))</f>
        <v/>
      </c>
      <c r="E4005" s="22" t="n"/>
      <c r="F4005" s="23" t="n"/>
      <c r="G4005" s="23" t="n"/>
      <c r="H4005" s="22" t="n"/>
      <c r="I4005" s="19" t="n"/>
      <c r="J4005" s="21" t="n"/>
      <c r="K4005" s="19" t="n"/>
      <c r="L4005" s="19" t="n"/>
      <c r="M4005" s="21" t="n"/>
      <c r="N4005" s="22" t="n"/>
      <c r="O4005" s="24">
        <f>IF(A4005&lt;&gt;"عهدة","",SUMIFS($G$8:$G$5007,$B$8:$B$5007,B4005,$A$8:$A$5007,"مصروف",$I$8:$I$5007,"&lt;&gt;مرفوض"))</f>
        <v/>
      </c>
      <c r="P4005" s="25">
        <f>IF(A4005&lt;&gt;"عهدة","",N(F4005)-O4005)</f>
        <v/>
      </c>
      <c r="Q4005" s="26">
        <f>IF(A4005="","",IF(A4005="عهدة",IF(N(F4005)=0,"⚠ أدخل قيمة العهدة",IF(P4005&lt;0,"⛔ عجز / زيادة مصروفات "&amp;TEXT(-P4005,"#,##0"),IF(COUNTIFS($B$8:$B$5007,B4005,$A$8:$A$5007,"مصروف",$I$8:$I$5007,"&lt;&gt;مرفوض",$K$8:$K$5007,"&lt;&gt;نعم")&gt;0,"⚠ "&amp;COUNTIFS($B$8:$B$5007,B4005,$A$8:$A$5007,"مصروف",$I$8:$I$5007,"&lt;&gt;مرفوض",$K$8:$K$5007,"&lt;&gt;نعم")&amp;" مصروف غير مسوى",IF(L4005="تمت التسوية",IF(P4005=0,"✔ متوازنة وتمت التسوية","✔ تمت التسوية – متبقي "&amp;TEXT(P4005,"#,##0")),IF(P4005&gt;0,"متبقي "&amp;TEXT(P4005,"#,##0"),"✔ متوازنة"))))),IF(R4005=0,"⚠ أضف سطر عهدة أولًا",IF(OR(C4005="",N(G4005)=0),"⚠ أكمل التاريخ والقيمة",IF(S4005="","⚠ التاريخ خارج السنة المالية",IF(H4005="","⚠ اختر بند الموازنة",IF(I4005="مرفوض","✖ مرفوض من المدير",IF(I4005&lt;&gt;"موافق","⏳ بانتظار موافقة المدير",IF(K4005&lt;&gt;"نعم","⚠ غير مسوى مع الحسابات","✔ معتمد ومسوى")))))))))</f>
        <v/>
      </c>
      <c r="R4005">
        <f>N(R4004)+IF(A4005="عهدة",1,0)</f>
        <v/>
      </c>
      <c r="S4005">
        <f>IF(C4005="","",IF(AND(C4005&gt;=DATE(2026,9,1),C4005&lt;=DATE(2027,8,31)),(YEAR(C4005)-2026)*12+MONTH(C4005)-8,""))</f>
        <v/>
      </c>
      <c r="T4005">
        <f>IF(AND(A4005="مصروف",R4005&gt;0,I4005="موافق",S4005&lt;&gt;"",H4005&lt;&gt;""),N(G4005),0)</f>
        <v/>
      </c>
    </row>
    <row r="4006">
      <c r="A4006" s="19" t="n"/>
      <c r="B4006" s="20">
        <f>IF(A4006="","",IF(R4006=0,"⚠ أضف سطر عهدة أولًا","BDR-"&amp;TEXT(R4006,"000")))</f>
        <v/>
      </c>
      <c r="C4006" s="21" t="n"/>
      <c r="D4006" s="20">
        <f>IF(C4006="","",IF(S4006="","خارج السنة المالية",INDEX(القوائم!$D$2:$D$13,S4006)))</f>
        <v/>
      </c>
      <c r="E4006" s="22" t="n"/>
      <c r="F4006" s="23" t="n"/>
      <c r="G4006" s="23" t="n"/>
      <c r="H4006" s="22" t="n"/>
      <c r="I4006" s="19" t="n"/>
      <c r="J4006" s="21" t="n"/>
      <c r="K4006" s="19" t="n"/>
      <c r="L4006" s="19" t="n"/>
      <c r="M4006" s="21" t="n"/>
      <c r="N4006" s="22" t="n"/>
      <c r="O4006" s="24">
        <f>IF(A4006&lt;&gt;"عهدة","",SUMIFS($G$8:$G$5007,$B$8:$B$5007,B4006,$A$8:$A$5007,"مصروف",$I$8:$I$5007,"&lt;&gt;مرفوض"))</f>
        <v/>
      </c>
      <c r="P4006" s="25">
        <f>IF(A4006&lt;&gt;"عهدة","",N(F4006)-O4006)</f>
        <v/>
      </c>
      <c r="Q4006" s="26">
        <f>IF(A4006="","",IF(A4006="عهدة",IF(N(F4006)=0,"⚠ أدخل قيمة العهدة",IF(P4006&lt;0,"⛔ عجز / زيادة مصروفات "&amp;TEXT(-P4006,"#,##0"),IF(COUNTIFS($B$8:$B$5007,B4006,$A$8:$A$5007,"مصروف",$I$8:$I$5007,"&lt;&gt;مرفوض",$K$8:$K$5007,"&lt;&gt;نعم")&gt;0,"⚠ "&amp;COUNTIFS($B$8:$B$5007,B4006,$A$8:$A$5007,"مصروف",$I$8:$I$5007,"&lt;&gt;مرفوض",$K$8:$K$5007,"&lt;&gt;نعم")&amp;" مصروف غير مسوى",IF(L4006="تمت التسوية",IF(P4006=0,"✔ متوازنة وتمت التسوية","✔ تمت التسوية – متبقي "&amp;TEXT(P4006,"#,##0")),IF(P4006&gt;0,"متبقي "&amp;TEXT(P4006,"#,##0"),"✔ متوازنة"))))),IF(R4006=0,"⚠ أضف سطر عهدة أولًا",IF(OR(C4006="",N(G4006)=0),"⚠ أكمل التاريخ والقيمة",IF(S4006="","⚠ التاريخ خارج السنة المالية",IF(H4006="","⚠ اختر بند الموازنة",IF(I4006="مرفوض","✖ مرفوض من المدير",IF(I4006&lt;&gt;"موافق","⏳ بانتظار موافقة المدير",IF(K4006&lt;&gt;"نعم","⚠ غير مسوى مع الحسابات","✔ معتمد ومسوى")))))))))</f>
        <v/>
      </c>
      <c r="R4006">
        <f>N(R4005)+IF(A4006="عهدة",1,0)</f>
        <v/>
      </c>
      <c r="S4006">
        <f>IF(C4006="","",IF(AND(C4006&gt;=DATE(2026,9,1),C4006&lt;=DATE(2027,8,31)),(YEAR(C4006)-2026)*12+MONTH(C4006)-8,""))</f>
        <v/>
      </c>
      <c r="T4006">
        <f>IF(AND(A4006="مصروف",R4006&gt;0,I4006="موافق",S4006&lt;&gt;"",H4006&lt;&gt;""),N(G4006),0)</f>
        <v/>
      </c>
    </row>
    <row r="4007">
      <c r="A4007" s="19" t="n"/>
      <c r="B4007" s="20">
        <f>IF(A4007="","",IF(R4007=0,"⚠ أضف سطر عهدة أولًا","BDR-"&amp;TEXT(R4007,"000")))</f>
        <v/>
      </c>
      <c r="C4007" s="21" t="n"/>
      <c r="D4007" s="20">
        <f>IF(C4007="","",IF(S4007="","خارج السنة المالية",INDEX(القوائم!$D$2:$D$13,S4007)))</f>
        <v/>
      </c>
      <c r="E4007" s="22" t="n"/>
      <c r="F4007" s="23" t="n"/>
      <c r="G4007" s="23" t="n"/>
      <c r="H4007" s="22" t="n"/>
      <c r="I4007" s="19" t="n"/>
      <c r="J4007" s="21" t="n"/>
      <c r="K4007" s="19" t="n"/>
      <c r="L4007" s="19" t="n"/>
      <c r="M4007" s="21" t="n"/>
      <c r="N4007" s="22" t="n"/>
      <c r="O4007" s="24">
        <f>IF(A4007&lt;&gt;"عهدة","",SUMIFS($G$8:$G$5007,$B$8:$B$5007,B4007,$A$8:$A$5007,"مصروف",$I$8:$I$5007,"&lt;&gt;مرفوض"))</f>
        <v/>
      </c>
      <c r="P4007" s="25">
        <f>IF(A4007&lt;&gt;"عهدة","",N(F4007)-O4007)</f>
        <v/>
      </c>
      <c r="Q4007" s="26">
        <f>IF(A4007="","",IF(A4007="عهدة",IF(N(F4007)=0,"⚠ أدخل قيمة العهدة",IF(P4007&lt;0,"⛔ عجز / زيادة مصروفات "&amp;TEXT(-P4007,"#,##0"),IF(COUNTIFS($B$8:$B$5007,B4007,$A$8:$A$5007,"مصروف",$I$8:$I$5007,"&lt;&gt;مرفوض",$K$8:$K$5007,"&lt;&gt;نعم")&gt;0,"⚠ "&amp;COUNTIFS($B$8:$B$5007,B4007,$A$8:$A$5007,"مصروف",$I$8:$I$5007,"&lt;&gt;مرفوض",$K$8:$K$5007,"&lt;&gt;نعم")&amp;" مصروف غير مسوى",IF(L4007="تمت التسوية",IF(P4007=0,"✔ متوازنة وتمت التسوية","✔ تمت التسوية – متبقي "&amp;TEXT(P4007,"#,##0")),IF(P4007&gt;0,"متبقي "&amp;TEXT(P4007,"#,##0"),"✔ متوازنة"))))),IF(R4007=0,"⚠ أضف سطر عهدة أولًا",IF(OR(C4007="",N(G4007)=0),"⚠ أكمل التاريخ والقيمة",IF(S4007="","⚠ التاريخ خارج السنة المالية",IF(H4007="","⚠ اختر بند الموازنة",IF(I4007="مرفوض","✖ مرفوض من المدير",IF(I4007&lt;&gt;"موافق","⏳ بانتظار موافقة المدير",IF(K4007&lt;&gt;"نعم","⚠ غير مسوى مع الحسابات","✔ معتمد ومسوى")))))))))</f>
        <v/>
      </c>
      <c r="R4007">
        <f>N(R4006)+IF(A4007="عهدة",1,0)</f>
        <v/>
      </c>
      <c r="S4007">
        <f>IF(C4007="","",IF(AND(C4007&gt;=DATE(2026,9,1),C4007&lt;=DATE(2027,8,31)),(YEAR(C4007)-2026)*12+MONTH(C4007)-8,""))</f>
        <v/>
      </c>
      <c r="T4007">
        <f>IF(AND(A4007="مصروف",R4007&gt;0,I4007="موافق",S4007&lt;&gt;"",H4007&lt;&gt;""),N(G4007),0)</f>
        <v/>
      </c>
    </row>
    <row r="4008">
      <c r="A4008" s="19" t="n"/>
      <c r="B4008" s="20">
        <f>IF(A4008="","",IF(R4008=0,"⚠ أضف سطر عهدة أولًا","BDR-"&amp;TEXT(R4008,"000")))</f>
        <v/>
      </c>
      <c r="C4008" s="21" t="n"/>
      <c r="D4008" s="20">
        <f>IF(C4008="","",IF(S4008="","خارج السنة المالية",INDEX(القوائم!$D$2:$D$13,S4008)))</f>
        <v/>
      </c>
      <c r="E4008" s="22" t="n"/>
      <c r="F4008" s="23" t="n"/>
      <c r="G4008" s="23" t="n"/>
      <c r="H4008" s="22" t="n"/>
      <c r="I4008" s="19" t="n"/>
      <c r="J4008" s="21" t="n"/>
      <c r="K4008" s="19" t="n"/>
      <c r="L4008" s="19" t="n"/>
      <c r="M4008" s="21" t="n"/>
      <c r="N4008" s="22" t="n"/>
      <c r="O4008" s="24">
        <f>IF(A4008&lt;&gt;"عهدة","",SUMIFS($G$8:$G$5007,$B$8:$B$5007,B4008,$A$8:$A$5007,"مصروف",$I$8:$I$5007,"&lt;&gt;مرفوض"))</f>
        <v/>
      </c>
      <c r="P4008" s="25">
        <f>IF(A4008&lt;&gt;"عهدة","",N(F4008)-O4008)</f>
        <v/>
      </c>
      <c r="Q4008" s="26">
        <f>IF(A4008="","",IF(A4008="عهدة",IF(N(F4008)=0,"⚠ أدخل قيمة العهدة",IF(P4008&lt;0,"⛔ عجز / زيادة مصروفات "&amp;TEXT(-P4008,"#,##0"),IF(COUNTIFS($B$8:$B$5007,B4008,$A$8:$A$5007,"مصروف",$I$8:$I$5007,"&lt;&gt;مرفوض",$K$8:$K$5007,"&lt;&gt;نعم")&gt;0,"⚠ "&amp;COUNTIFS($B$8:$B$5007,B4008,$A$8:$A$5007,"مصروف",$I$8:$I$5007,"&lt;&gt;مرفوض",$K$8:$K$5007,"&lt;&gt;نعم")&amp;" مصروف غير مسوى",IF(L4008="تمت التسوية",IF(P4008=0,"✔ متوازنة وتمت التسوية","✔ تمت التسوية – متبقي "&amp;TEXT(P4008,"#,##0")),IF(P4008&gt;0,"متبقي "&amp;TEXT(P4008,"#,##0"),"✔ متوازنة"))))),IF(R4008=0,"⚠ أضف سطر عهدة أولًا",IF(OR(C4008="",N(G4008)=0),"⚠ أكمل التاريخ والقيمة",IF(S4008="","⚠ التاريخ خارج السنة المالية",IF(H4008="","⚠ اختر بند الموازنة",IF(I4008="مرفوض","✖ مرفوض من المدير",IF(I4008&lt;&gt;"موافق","⏳ بانتظار موافقة المدير",IF(K4008&lt;&gt;"نعم","⚠ غير مسوى مع الحسابات","✔ معتمد ومسوى")))))))))</f>
        <v/>
      </c>
      <c r="R4008">
        <f>N(R4007)+IF(A4008="عهدة",1,0)</f>
        <v/>
      </c>
      <c r="S4008">
        <f>IF(C4008="","",IF(AND(C4008&gt;=DATE(2026,9,1),C4008&lt;=DATE(2027,8,31)),(YEAR(C4008)-2026)*12+MONTH(C4008)-8,""))</f>
        <v/>
      </c>
      <c r="T4008">
        <f>IF(AND(A4008="مصروف",R4008&gt;0,I4008="موافق",S4008&lt;&gt;"",H4008&lt;&gt;""),N(G4008),0)</f>
        <v/>
      </c>
    </row>
    <row r="4009">
      <c r="A4009" s="19" t="n"/>
      <c r="B4009" s="20">
        <f>IF(A4009="","",IF(R4009=0,"⚠ أضف سطر عهدة أولًا","BDR-"&amp;TEXT(R4009,"000")))</f>
        <v/>
      </c>
      <c r="C4009" s="21" t="n"/>
      <c r="D4009" s="20">
        <f>IF(C4009="","",IF(S4009="","خارج السنة المالية",INDEX(القوائم!$D$2:$D$13,S4009)))</f>
        <v/>
      </c>
      <c r="E4009" s="22" t="n"/>
      <c r="F4009" s="23" t="n"/>
      <c r="G4009" s="23" t="n"/>
      <c r="H4009" s="22" t="n"/>
      <c r="I4009" s="19" t="n"/>
      <c r="J4009" s="21" t="n"/>
      <c r="K4009" s="19" t="n"/>
      <c r="L4009" s="19" t="n"/>
      <c r="M4009" s="21" t="n"/>
      <c r="N4009" s="22" t="n"/>
      <c r="O4009" s="24">
        <f>IF(A4009&lt;&gt;"عهدة","",SUMIFS($G$8:$G$5007,$B$8:$B$5007,B4009,$A$8:$A$5007,"مصروف",$I$8:$I$5007,"&lt;&gt;مرفوض"))</f>
        <v/>
      </c>
      <c r="P4009" s="25">
        <f>IF(A4009&lt;&gt;"عهدة","",N(F4009)-O4009)</f>
        <v/>
      </c>
      <c r="Q4009" s="26">
        <f>IF(A4009="","",IF(A4009="عهدة",IF(N(F4009)=0,"⚠ أدخل قيمة العهدة",IF(P4009&lt;0,"⛔ عجز / زيادة مصروفات "&amp;TEXT(-P4009,"#,##0"),IF(COUNTIFS($B$8:$B$5007,B4009,$A$8:$A$5007,"مصروف",$I$8:$I$5007,"&lt;&gt;مرفوض",$K$8:$K$5007,"&lt;&gt;نعم")&gt;0,"⚠ "&amp;COUNTIFS($B$8:$B$5007,B4009,$A$8:$A$5007,"مصروف",$I$8:$I$5007,"&lt;&gt;مرفوض",$K$8:$K$5007,"&lt;&gt;نعم")&amp;" مصروف غير مسوى",IF(L4009="تمت التسوية",IF(P4009=0,"✔ متوازنة وتمت التسوية","✔ تمت التسوية – متبقي "&amp;TEXT(P4009,"#,##0")),IF(P4009&gt;0,"متبقي "&amp;TEXT(P4009,"#,##0"),"✔ متوازنة"))))),IF(R4009=0,"⚠ أضف سطر عهدة أولًا",IF(OR(C4009="",N(G4009)=0),"⚠ أكمل التاريخ والقيمة",IF(S4009="","⚠ التاريخ خارج السنة المالية",IF(H4009="","⚠ اختر بند الموازنة",IF(I4009="مرفوض","✖ مرفوض من المدير",IF(I4009&lt;&gt;"موافق","⏳ بانتظار موافقة المدير",IF(K4009&lt;&gt;"نعم","⚠ غير مسوى مع الحسابات","✔ معتمد ومسوى")))))))))</f>
        <v/>
      </c>
      <c r="R4009">
        <f>N(R4008)+IF(A4009="عهدة",1,0)</f>
        <v/>
      </c>
      <c r="S4009">
        <f>IF(C4009="","",IF(AND(C4009&gt;=DATE(2026,9,1),C4009&lt;=DATE(2027,8,31)),(YEAR(C4009)-2026)*12+MONTH(C4009)-8,""))</f>
        <v/>
      </c>
      <c r="T4009">
        <f>IF(AND(A4009="مصروف",R4009&gt;0,I4009="موافق",S4009&lt;&gt;"",H4009&lt;&gt;""),N(G4009),0)</f>
        <v/>
      </c>
    </row>
    <row r="4010">
      <c r="A4010" s="19" t="n"/>
      <c r="B4010" s="20">
        <f>IF(A4010="","",IF(R4010=0,"⚠ أضف سطر عهدة أولًا","BDR-"&amp;TEXT(R4010,"000")))</f>
        <v/>
      </c>
      <c r="C4010" s="21" t="n"/>
      <c r="D4010" s="20">
        <f>IF(C4010="","",IF(S4010="","خارج السنة المالية",INDEX(القوائم!$D$2:$D$13,S4010)))</f>
        <v/>
      </c>
      <c r="E4010" s="22" t="n"/>
      <c r="F4010" s="23" t="n"/>
      <c r="G4010" s="23" t="n"/>
      <c r="H4010" s="22" t="n"/>
      <c r="I4010" s="19" t="n"/>
      <c r="J4010" s="21" t="n"/>
      <c r="K4010" s="19" t="n"/>
      <c r="L4010" s="19" t="n"/>
      <c r="M4010" s="21" t="n"/>
      <c r="N4010" s="22" t="n"/>
      <c r="O4010" s="24">
        <f>IF(A4010&lt;&gt;"عهدة","",SUMIFS($G$8:$G$5007,$B$8:$B$5007,B4010,$A$8:$A$5007,"مصروف",$I$8:$I$5007,"&lt;&gt;مرفوض"))</f>
        <v/>
      </c>
      <c r="P4010" s="25">
        <f>IF(A4010&lt;&gt;"عهدة","",N(F4010)-O4010)</f>
        <v/>
      </c>
      <c r="Q4010" s="26">
        <f>IF(A4010="","",IF(A4010="عهدة",IF(N(F4010)=0,"⚠ أدخل قيمة العهدة",IF(P4010&lt;0,"⛔ عجز / زيادة مصروفات "&amp;TEXT(-P4010,"#,##0"),IF(COUNTIFS($B$8:$B$5007,B4010,$A$8:$A$5007,"مصروف",$I$8:$I$5007,"&lt;&gt;مرفوض",$K$8:$K$5007,"&lt;&gt;نعم")&gt;0,"⚠ "&amp;COUNTIFS($B$8:$B$5007,B4010,$A$8:$A$5007,"مصروف",$I$8:$I$5007,"&lt;&gt;مرفوض",$K$8:$K$5007,"&lt;&gt;نعم")&amp;" مصروف غير مسوى",IF(L4010="تمت التسوية",IF(P4010=0,"✔ متوازنة وتمت التسوية","✔ تمت التسوية – متبقي "&amp;TEXT(P4010,"#,##0")),IF(P4010&gt;0,"متبقي "&amp;TEXT(P4010,"#,##0"),"✔ متوازنة"))))),IF(R4010=0,"⚠ أضف سطر عهدة أولًا",IF(OR(C4010="",N(G4010)=0),"⚠ أكمل التاريخ والقيمة",IF(S4010="","⚠ التاريخ خارج السنة المالية",IF(H4010="","⚠ اختر بند الموازنة",IF(I4010="مرفوض","✖ مرفوض من المدير",IF(I4010&lt;&gt;"موافق","⏳ بانتظار موافقة المدير",IF(K4010&lt;&gt;"نعم","⚠ غير مسوى مع الحسابات","✔ معتمد ومسوى")))))))))</f>
        <v/>
      </c>
      <c r="R4010">
        <f>N(R4009)+IF(A4010="عهدة",1,0)</f>
        <v/>
      </c>
      <c r="S4010">
        <f>IF(C4010="","",IF(AND(C4010&gt;=DATE(2026,9,1),C4010&lt;=DATE(2027,8,31)),(YEAR(C4010)-2026)*12+MONTH(C4010)-8,""))</f>
        <v/>
      </c>
      <c r="T4010">
        <f>IF(AND(A4010="مصروف",R4010&gt;0,I4010="موافق",S4010&lt;&gt;"",H4010&lt;&gt;""),N(G4010),0)</f>
        <v/>
      </c>
    </row>
    <row r="4011">
      <c r="A4011" s="19" t="n"/>
      <c r="B4011" s="20">
        <f>IF(A4011="","",IF(R4011=0,"⚠ أضف سطر عهدة أولًا","BDR-"&amp;TEXT(R4011,"000")))</f>
        <v/>
      </c>
      <c r="C4011" s="21" t="n"/>
      <c r="D4011" s="20">
        <f>IF(C4011="","",IF(S4011="","خارج السنة المالية",INDEX(القوائم!$D$2:$D$13,S4011)))</f>
        <v/>
      </c>
      <c r="E4011" s="22" t="n"/>
      <c r="F4011" s="23" t="n"/>
      <c r="G4011" s="23" t="n"/>
      <c r="H4011" s="22" t="n"/>
      <c r="I4011" s="19" t="n"/>
      <c r="J4011" s="21" t="n"/>
      <c r="K4011" s="19" t="n"/>
      <c r="L4011" s="19" t="n"/>
      <c r="M4011" s="21" t="n"/>
      <c r="N4011" s="22" t="n"/>
      <c r="O4011" s="24">
        <f>IF(A4011&lt;&gt;"عهدة","",SUMIFS($G$8:$G$5007,$B$8:$B$5007,B4011,$A$8:$A$5007,"مصروف",$I$8:$I$5007,"&lt;&gt;مرفوض"))</f>
        <v/>
      </c>
      <c r="P4011" s="25">
        <f>IF(A4011&lt;&gt;"عهدة","",N(F4011)-O4011)</f>
        <v/>
      </c>
      <c r="Q4011" s="26">
        <f>IF(A4011="","",IF(A4011="عهدة",IF(N(F4011)=0,"⚠ أدخل قيمة العهدة",IF(P4011&lt;0,"⛔ عجز / زيادة مصروفات "&amp;TEXT(-P4011,"#,##0"),IF(COUNTIFS($B$8:$B$5007,B4011,$A$8:$A$5007,"مصروف",$I$8:$I$5007,"&lt;&gt;مرفوض",$K$8:$K$5007,"&lt;&gt;نعم")&gt;0,"⚠ "&amp;COUNTIFS($B$8:$B$5007,B4011,$A$8:$A$5007,"مصروف",$I$8:$I$5007,"&lt;&gt;مرفوض",$K$8:$K$5007,"&lt;&gt;نعم")&amp;" مصروف غير مسوى",IF(L4011="تمت التسوية",IF(P4011=0,"✔ متوازنة وتمت التسوية","✔ تمت التسوية – متبقي "&amp;TEXT(P4011,"#,##0")),IF(P4011&gt;0,"متبقي "&amp;TEXT(P4011,"#,##0"),"✔ متوازنة"))))),IF(R4011=0,"⚠ أضف سطر عهدة أولًا",IF(OR(C4011="",N(G4011)=0),"⚠ أكمل التاريخ والقيمة",IF(S4011="","⚠ التاريخ خارج السنة المالية",IF(H4011="","⚠ اختر بند الموازنة",IF(I4011="مرفوض","✖ مرفوض من المدير",IF(I4011&lt;&gt;"موافق","⏳ بانتظار موافقة المدير",IF(K4011&lt;&gt;"نعم","⚠ غير مسوى مع الحسابات","✔ معتمد ومسوى")))))))))</f>
        <v/>
      </c>
      <c r="R4011">
        <f>N(R4010)+IF(A4011="عهدة",1,0)</f>
        <v/>
      </c>
      <c r="S4011">
        <f>IF(C4011="","",IF(AND(C4011&gt;=DATE(2026,9,1),C4011&lt;=DATE(2027,8,31)),(YEAR(C4011)-2026)*12+MONTH(C4011)-8,""))</f>
        <v/>
      </c>
      <c r="T4011">
        <f>IF(AND(A4011="مصروف",R4011&gt;0,I4011="موافق",S4011&lt;&gt;"",H4011&lt;&gt;""),N(G4011),0)</f>
        <v/>
      </c>
    </row>
    <row r="4012">
      <c r="A4012" s="19" t="n"/>
      <c r="B4012" s="20">
        <f>IF(A4012="","",IF(R4012=0,"⚠ أضف سطر عهدة أولًا","BDR-"&amp;TEXT(R4012,"000")))</f>
        <v/>
      </c>
      <c r="C4012" s="21" t="n"/>
      <c r="D4012" s="20">
        <f>IF(C4012="","",IF(S4012="","خارج السنة المالية",INDEX(القوائم!$D$2:$D$13,S4012)))</f>
        <v/>
      </c>
      <c r="E4012" s="22" t="n"/>
      <c r="F4012" s="23" t="n"/>
      <c r="G4012" s="23" t="n"/>
      <c r="H4012" s="22" t="n"/>
      <c r="I4012" s="19" t="n"/>
      <c r="J4012" s="21" t="n"/>
      <c r="K4012" s="19" t="n"/>
      <c r="L4012" s="19" t="n"/>
      <c r="M4012" s="21" t="n"/>
      <c r="N4012" s="22" t="n"/>
      <c r="O4012" s="24">
        <f>IF(A4012&lt;&gt;"عهدة","",SUMIFS($G$8:$G$5007,$B$8:$B$5007,B4012,$A$8:$A$5007,"مصروف",$I$8:$I$5007,"&lt;&gt;مرفوض"))</f>
        <v/>
      </c>
      <c r="P4012" s="25">
        <f>IF(A4012&lt;&gt;"عهدة","",N(F4012)-O4012)</f>
        <v/>
      </c>
      <c r="Q4012" s="26">
        <f>IF(A4012="","",IF(A4012="عهدة",IF(N(F4012)=0,"⚠ أدخل قيمة العهدة",IF(P4012&lt;0,"⛔ عجز / زيادة مصروفات "&amp;TEXT(-P4012,"#,##0"),IF(COUNTIFS($B$8:$B$5007,B4012,$A$8:$A$5007,"مصروف",$I$8:$I$5007,"&lt;&gt;مرفوض",$K$8:$K$5007,"&lt;&gt;نعم")&gt;0,"⚠ "&amp;COUNTIFS($B$8:$B$5007,B4012,$A$8:$A$5007,"مصروف",$I$8:$I$5007,"&lt;&gt;مرفوض",$K$8:$K$5007,"&lt;&gt;نعم")&amp;" مصروف غير مسوى",IF(L4012="تمت التسوية",IF(P4012=0,"✔ متوازنة وتمت التسوية","✔ تمت التسوية – متبقي "&amp;TEXT(P4012,"#,##0")),IF(P4012&gt;0,"متبقي "&amp;TEXT(P4012,"#,##0"),"✔ متوازنة"))))),IF(R4012=0,"⚠ أضف سطر عهدة أولًا",IF(OR(C4012="",N(G4012)=0),"⚠ أكمل التاريخ والقيمة",IF(S4012="","⚠ التاريخ خارج السنة المالية",IF(H4012="","⚠ اختر بند الموازنة",IF(I4012="مرفوض","✖ مرفوض من المدير",IF(I4012&lt;&gt;"موافق","⏳ بانتظار موافقة المدير",IF(K4012&lt;&gt;"نعم","⚠ غير مسوى مع الحسابات","✔ معتمد ومسوى")))))))))</f>
        <v/>
      </c>
      <c r="R4012">
        <f>N(R4011)+IF(A4012="عهدة",1,0)</f>
        <v/>
      </c>
      <c r="S4012">
        <f>IF(C4012="","",IF(AND(C4012&gt;=DATE(2026,9,1),C4012&lt;=DATE(2027,8,31)),(YEAR(C4012)-2026)*12+MONTH(C4012)-8,""))</f>
        <v/>
      </c>
      <c r="T4012">
        <f>IF(AND(A4012="مصروف",R4012&gt;0,I4012="موافق",S4012&lt;&gt;"",H4012&lt;&gt;""),N(G4012),0)</f>
        <v/>
      </c>
    </row>
    <row r="4013">
      <c r="A4013" s="19" t="n"/>
      <c r="B4013" s="20">
        <f>IF(A4013="","",IF(R4013=0,"⚠ أضف سطر عهدة أولًا","BDR-"&amp;TEXT(R4013,"000")))</f>
        <v/>
      </c>
      <c r="C4013" s="21" t="n"/>
      <c r="D4013" s="20">
        <f>IF(C4013="","",IF(S4013="","خارج السنة المالية",INDEX(القوائم!$D$2:$D$13,S4013)))</f>
        <v/>
      </c>
      <c r="E4013" s="22" t="n"/>
      <c r="F4013" s="23" t="n"/>
      <c r="G4013" s="23" t="n"/>
      <c r="H4013" s="22" t="n"/>
      <c r="I4013" s="19" t="n"/>
      <c r="J4013" s="21" t="n"/>
      <c r="K4013" s="19" t="n"/>
      <c r="L4013" s="19" t="n"/>
      <c r="M4013" s="21" t="n"/>
      <c r="N4013" s="22" t="n"/>
      <c r="O4013" s="24">
        <f>IF(A4013&lt;&gt;"عهدة","",SUMIFS($G$8:$G$5007,$B$8:$B$5007,B4013,$A$8:$A$5007,"مصروف",$I$8:$I$5007,"&lt;&gt;مرفوض"))</f>
        <v/>
      </c>
      <c r="P4013" s="25">
        <f>IF(A4013&lt;&gt;"عهدة","",N(F4013)-O4013)</f>
        <v/>
      </c>
      <c r="Q4013" s="26">
        <f>IF(A4013="","",IF(A4013="عهدة",IF(N(F4013)=0,"⚠ أدخل قيمة العهدة",IF(P4013&lt;0,"⛔ عجز / زيادة مصروفات "&amp;TEXT(-P4013,"#,##0"),IF(COUNTIFS($B$8:$B$5007,B4013,$A$8:$A$5007,"مصروف",$I$8:$I$5007,"&lt;&gt;مرفوض",$K$8:$K$5007,"&lt;&gt;نعم")&gt;0,"⚠ "&amp;COUNTIFS($B$8:$B$5007,B4013,$A$8:$A$5007,"مصروف",$I$8:$I$5007,"&lt;&gt;مرفوض",$K$8:$K$5007,"&lt;&gt;نعم")&amp;" مصروف غير مسوى",IF(L4013="تمت التسوية",IF(P4013=0,"✔ متوازنة وتمت التسوية","✔ تمت التسوية – متبقي "&amp;TEXT(P4013,"#,##0")),IF(P4013&gt;0,"متبقي "&amp;TEXT(P4013,"#,##0"),"✔ متوازنة"))))),IF(R4013=0,"⚠ أضف سطر عهدة أولًا",IF(OR(C4013="",N(G4013)=0),"⚠ أكمل التاريخ والقيمة",IF(S4013="","⚠ التاريخ خارج السنة المالية",IF(H4013="","⚠ اختر بند الموازنة",IF(I4013="مرفوض","✖ مرفوض من المدير",IF(I4013&lt;&gt;"موافق","⏳ بانتظار موافقة المدير",IF(K4013&lt;&gt;"نعم","⚠ غير مسوى مع الحسابات","✔ معتمد ومسوى")))))))))</f>
        <v/>
      </c>
      <c r="R4013">
        <f>N(R4012)+IF(A4013="عهدة",1,0)</f>
        <v/>
      </c>
      <c r="S4013">
        <f>IF(C4013="","",IF(AND(C4013&gt;=DATE(2026,9,1),C4013&lt;=DATE(2027,8,31)),(YEAR(C4013)-2026)*12+MONTH(C4013)-8,""))</f>
        <v/>
      </c>
      <c r="T4013">
        <f>IF(AND(A4013="مصروف",R4013&gt;0,I4013="موافق",S4013&lt;&gt;"",H4013&lt;&gt;""),N(G4013),0)</f>
        <v/>
      </c>
    </row>
    <row r="4014">
      <c r="A4014" s="19" t="n"/>
      <c r="B4014" s="20">
        <f>IF(A4014="","",IF(R4014=0,"⚠ أضف سطر عهدة أولًا","BDR-"&amp;TEXT(R4014,"000")))</f>
        <v/>
      </c>
      <c r="C4014" s="21" t="n"/>
      <c r="D4014" s="20">
        <f>IF(C4014="","",IF(S4014="","خارج السنة المالية",INDEX(القوائم!$D$2:$D$13,S4014)))</f>
        <v/>
      </c>
      <c r="E4014" s="22" t="n"/>
      <c r="F4014" s="23" t="n"/>
      <c r="G4014" s="23" t="n"/>
      <c r="H4014" s="22" t="n"/>
      <c r="I4014" s="19" t="n"/>
      <c r="J4014" s="21" t="n"/>
      <c r="K4014" s="19" t="n"/>
      <c r="L4014" s="19" t="n"/>
      <c r="M4014" s="21" t="n"/>
      <c r="N4014" s="22" t="n"/>
      <c r="O4014" s="24">
        <f>IF(A4014&lt;&gt;"عهدة","",SUMIFS($G$8:$G$5007,$B$8:$B$5007,B4014,$A$8:$A$5007,"مصروف",$I$8:$I$5007,"&lt;&gt;مرفوض"))</f>
        <v/>
      </c>
      <c r="P4014" s="25">
        <f>IF(A4014&lt;&gt;"عهدة","",N(F4014)-O4014)</f>
        <v/>
      </c>
      <c r="Q4014" s="26">
        <f>IF(A4014="","",IF(A4014="عهدة",IF(N(F4014)=0,"⚠ أدخل قيمة العهدة",IF(P4014&lt;0,"⛔ عجز / زيادة مصروفات "&amp;TEXT(-P4014,"#,##0"),IF(COUNTIFS($B$8:$B$5007,B4014,$A$8:$A$5007,"مصروف",$I$8:$I$5007,"&lt;&gt;مرفوض",$K$8:$K$5007,"&lt;&gt;نعم")&gt;0,"⚠ "&amp;COUNTIFS($B$8:$B$5007,B4014,$A$8:$A$5007,"مصروف",$I$8:$I$5007,"&lt;&gt;مرفوض",$K$8:$K$5007,"&lt;&gt;نعم")&amp;" مصروف غير مسوى",IF(L4014="تمت التسوية",IF(P4014=0,"✔ متوازنة وتمت التسوية","✔ تمت التسوية – متبقي "&amp;TEXT(P4014,"#,##0")),IF(P4014&gt;0,"متبقي "&amp;TEXT(P4014,"#,##0"),"✔ متوازنة"))))),IF(R4014=0,"⚠ أضف سطر عهدة أولًا",IF(OR(C4014="",N(G4014)=0),"⚠ أكمل التاريخ والقيمة",IF(S4014="","⚠ التاريخ خارج السنة المالية",IF(H4014="","⚠ اختر بند الموازنة",IF(I4014="مرفوض","✖ مرفوض من المدير",IF(I4014&lt;&gt;"موافق","⏳ بانتظار موافقة المدير",IF(K4014&lt;&gt;"نعم","⚠ غير مسوى مع الحسابات","✔ معتمد ومسوى")))))))))</f>
        <v/>
      </c>
      <c r="R4014">
        <f>N(R4013)+IF(A4014="عهدة",1,0)</f>
        <v/>
      </c>
      <c r="S4014">
        <f>IF(C4014="","",IF(AND(C4014&gt;=DATE(2026,9,1),C4014&lt;=DATE(2027,8,31)),(YEAR(C4014)-2026)*12+MONTH(C4014)-8,""))</f>
        <v/>
      </c>
      <c r="T4014">
        <f>IF(AND(A4014="مصروف",R4014&gt;0,I4014="موافق",S4014&lt;&gt;"",H4014&lt;&gt;""),N(G4014),0)</f>
        <v/>
      </c>
    </row>
    <row r="4015">
      <c r="A4015" s="19" t="n"/>
      <c r="B4015" s="20">
        <f>IF(A4015="","",IF(R4015=0,"⚠ أضف سطر عهدة أولًا","BDR-"&amp;TEXT(R4015,"000")))</f>
        <v/>
      </c>
      <c r="C4015" s="21" t="n"/>
      <c r="D4015" s="20">
        <f>IF(C4015="","",IF(S4015="","خارج السنة المالية",INDEX(القوائم!$D$2:$D$13,S4015)))</f>
        <v/>
      </c>
      <c r="E4015" s="22" t="n"/>
      <c r="F4015" s="23" t="n"/>
      <c r="G4015" s="23" t="n"/>
      <c r="H4015" s="22" t="n"/>
      <c r="I4015" s="19" t="n"/>
      <c r="J4015" s="21" t="n"/>
      <c r="K4015" s="19" t="n"/>
      <c r="L4015" s="19" t="n"/>
      <c r="M4015" s="21" t="n"/>
      <c r="N4015" s="22" t="n"/>
      <c r="O4015" s="24">
        <f>IF(A4015&lt;&gt;"عهدة","",SUMIFS($G$8:$G$5007,$B$8:$B$5007,B4015,$A$8:$A$5007,"مصروف",$I$8:$I$5007,"&lt;&gt;مرفوض"))</f>
        <v/>
      </c>
      <c r="P4015" s="25">
        <f>IF(A4015&lt;&gt;"عهدة","",N(F4015)-O4015)</f>
        <v/>
      </c>
      <c r="Q4015" s="26">
        <f>IF(A4015="","",IF(A4015="عهدة",IF(N(F4015)=0,"⚠ أدخل قيمة العهدة",IF(P4015&lt;0,"⛔ عجز / زيادة مصروفات "&amp;TEXT(-P4015,"#,##0"),IF(COUNTIFS($B$8:$B$5007,B4015,$A$8:$A$5007,"مصروف",$I$8:$I$5007,"&lt;&gt;مرفوض",$K$8:$K$5007,"&lt;&gt;نعم")&gt;0,"⚠ "&amp;COUNTIFS($B$8:$B$5007,B4015,$A$8:$A$5007,"مصروف",$I$8:$I$5007,"&lt;&gt;مرفوض",$K$8:$K$5007,"&lt;&gt;نعم")&amp;" مصروف غير مسوى",IF(L4015="تمت التسوية",IF(P4015=0,"✔ متوازنة وتمت التسوية","✔ تمت التسوية – متبقي "&amp;TEXT(P4015,"#,##0")),IF(P4015&gt;0,"متبقي "&amp;TEXT(P4015,"#,##0"),"✔ متوازنة"))))),IF(R4015=0,"⚠ أضف سطر عهدة أولًا",IF(OR(C4015="",N(G4015)=0),"⚠ أكمل التاريخ والقيمة",IF(S4015="","⚠ التاريخ خارج السنة المالية",IF(H4015="","⚠ اختر بند الموازنة",IF(I4015="مرفوض","✖ مرفوض من المدير",IF(I4015&lt;&gt;"موافق","⏳ بانتظار موافقة المدير",IF(K4015&lt;&gt;"نعم","⚠ غير مسوى مع الحسابات","✔ معتمد ومسوى")))))))))</f>
        <v/>
      </c>
      <c r="R4015">
        <f>N(R4014)+IF(A4015="عهدة",1,0)</f>
        <v/>
      </c>
      <c r="S4015">
        <f>IF(C4015="","",IF(AND(C4015&gt;=DATE(2026,9,1),C4015&lt;=DATE(2027,8,31)),(YEAR(C4015)-2026)*12+MONTH(C4015)-8,""))</f>
        <v/>
      </c>
      <c r="T4015">
        <f>IF(AND(A4015="مصروف",R4015&gt;0,I4015="موافق",S4015&lt;&gt;"",H4015&lt;&gt;""),N(G4015),0)</f>
        <v/>
      </c>
    </row>
    <row r="4016">
      <c r="A4016" s="19" t="n"/>
      <c r="B4016" s="20">
        <f>IF(A4016="","",IF(R4016=0,"⚠ أضف سطر عهدة أولًا","BDR-"&amp;TEXT(R4016,"000")))</f>
        <v/>
      </c>
      <c r="C4016" s="21" t="n"/>
      <c r="D4016" s="20">
        <f>IF(C4016="","",IF(S4016="","خارج السنة المالية",INDEX(القوائم!$D$2:$D$13,S4016)))</f>
        <v/>
      </c>
      <c r="E4016" s="22" t="n"/>
      <c r="F4016" s="23" t="n"/>
      <c r="G4016" s="23" t="n"/>
      <c r="H4016" s="22" t="n"/>
      <c r="I4016" s="19" t="n"/>
      <c r="J4016" s="21" t="n"/>
      <c r="K4016" s="19" t="n"/>
      <c r="L4016" s="19" t="n"/>
      <c r="M4016" s="21" t="n"/>
      <c r="N4016" s="22" t="n"/>
      <c r="O4016" s="24">
        <f>IF(A4016&lt;&gt;"عهدة","",SUMIFS($G$8:$G$5007,$B$8:$B$5007,B4016,$A$8:$A$5007,"مصروف",$I$8:$I$5007,"&lt;&gt;مرفوض"))</f>
        <v/>
      </c>
      <c r="P4016" s="25">
        <f>IF(A4016&lt;&gt;"عهدة","",N(F4016)-O4016)</f>
        <v/>
      </c>
      <c r="Q4016" s="26">
        <f>IF(A4016="","",IF(A4016="عهدة",IF(N(F4016)=0,"⚠ أدخل قيمة العهدة",IF(P4016&lt;0,"⛔ عجز / زيادة مصروفات "&amp;TEXT(-P4016,"#,##0"),IF(COUNTIFS($B$8:$B$5007,B4016,$A$8:$A$5007,"مصروف",$I$8:$I$5007,"&lt;&gt;مرفوض",$K$8:$K$5007,"&lt;&gt;نعم")&gt;0,"⚠ "&amp;COUNTIFS($B$8:$B$5007,B4016,$A$8:$A$5007,"مصروف",$I$8:$I$5007,"&lt;&gt;مرفوض",$K$8:$K$5007,"&lt;&gt;نعم")&amp;" مصروف غير مسوى",IF(L4016="تمت التسوية",IF(P4016=0,"✔ متوازنة وتمت التسوية","✔ تمت التسوية – متبقي "&amp;TEXT(P4016,"#,##0")),IF(P4016&gt;0,"متبقي "&amp;TEXT(P4016,"#,##0"),"✔ متوازنة"))))),IF(R4016=0,"⚠ أضف سطر عهدة أولًا",IF(OR(C4016="",N(G4016)=0),"⚠ أكمل التاريخ والقيمة",IF(S4016="","⚠ التاريخ خارج السنة المالية",IF(H4016="","⚠ اختر بند الموازنة",IF(I4016="مرفوض","✖ مرفوض من المدير",IF(I4016&lt;&gt;"موافق","⏳ بانتظار موافقة المدير",IF(K4016&lt;&gt;"نعم","⚠ غير مسوى مع الحسابات","✔ معتمد ومسوى")))))))))</f>
        <v/>
      </c>
      <c r="R4016">
        <f>N(R4015)+IF(A4016="عهدة",1,0)</f>
        <v/>
      </c>
      <c r="S4016">
        <f>IF(C4016="","",IF(AND(C4016&gt;=DATE(2026,9,1),C4016&lt;=DATE(2027,8,31)),(YEAR(C4016)-2026)*12+MONTH(C4016)-8,""))</f>
        <v/>
      </c>
      <c r="T4016">
        <f>IF(AND(A4016="مصروف",R4016&gt;0,I4016="موافق",S4016&lt;&gt;"",H4016&lt;&gt;""),N(G4016),0)</f>
        <v/>
      </c>
    </row>
    <row r="4017">
      <c r="A4017" s="19" t="n"/>
      <c r="B4017" s="20">
        <f>IF(A4017="","",IF(R4017=0,"⚠ أضف سطر عهدة أولًا","BDR-"&amp;TEXT(R4017,"000")))</f>
        <v/>
      </c>
      <c r="C4017" s="21" t="n"/>
      <c r="D4017" s="20">
        <f>IF(C4017="","",IF(S4017="","خارج السنة المالية",INDEX(القوائم!$D$2:$D$13,S4017)))</f>
        <v/>
      </c>
      <c r="E4017" s="22" t="n"/>
      <c r="F4017" s="23" t="n"/>
      <c r="G4017" s="23" t="n"/>
      <c r="H4017" s="22" t="n"/>
      <c r="I4017" s="19" t="n"/>
      <c r="J4017" s="21" t="n"/>
      <c r="K4017" s="19" t="n"/>
      <c r="L4017" s="19" t="n"/>
      <c r="M4017" s="21" t="n"/>
      <c r="N4017" s="22" t="n"/>
      <c r="O4017" s="24">
        <f>IF(A4017&lt;&gt;"عهدة","",SUMIFS($G$8:$G$5007,$B$8:$B$5007,B4017,$A$8:$A$5007,"مصروف",$I$8:$I$5007,"&lt;&gt;مرفوض"))</f>
        <v/>
      </c>
      <c r="P4017" s="25">
        <f>IF(A4017&lt;&gt;"عهدة","",N(F4017)-O4017)</f>
        <v/>
      </c>
      <c r="Q4017" s="26">
        <f>IF(A4017="","",IF(A4017="عهدة",IF(N(F4017)=0,"⚠ أدخل قيمة العهدة",IF(P4017&lt;0,"⛔ عجز / زيادة مصروفات "&amp;TEXT(-P4017,"#,##0"),IF(COUNTIFS($B$8:$B$5007,B4017,$A$8:$A$5007,"مصروف",$I$8:$I$5007,"&lt;&gt;مرفوض",$K$8:$K$5007,"&lt;&gt;نعم")&gt;0,"⚠ "&amp;COUNTIFS($B$8:$B$5007,B4017,$A$8:$A$5007,"مصروف",$I$8:$I$5007,"&lt;&gt;مرفوض",$K$8:$K$5007,"&lt;&gt;نعم")&amp;" مصروف غير مسوى",IF(L4017="تمت التسوية",IF(P4017=0,"✔ متوازنة وتمت التسوية","✔ تمت التسوية – متبقي "&amp;TEXT(P4017,"#,##0")),IF(P4017&gt;0,"متبقي "&amp;TEXT(P4017,"#,##0"),"✔ متوازنة"))))),IF(R4017=0,"⚠ أضف سطر عهدة أولًا",IF(OR(C4017="",N(G4017)=0),"⚠ أكمل التاريخ والقيمة",IF(S4017="","⚠ التاريخ خارج السنة المالية",IF(H4017="","⚠ اختر بند الموازنة",IF(I4017="مرفوض","✖ مرفوض من المدير",IF(I4017&lt;&gt;"موافق","⏳ بانتظار موافقة المدير",IF(K4017&lt;&gt;"نعم","⚠ غير مسوى مع الحسابات","✔ معتمد ومسوى")))))))))</f>
        <v/>
      </c>
      <c r="R4017">
        <f>N(R4016)+IF(A4017="عهدة",1,0)</f>
        <v/>
      </c>
      <c r="S4017">
        <f>IF(C4017="","",IF(AND(C4017&gt;=DATE(2026,9,1),C4017&lt;=DATE(2027,8,31)),(YEAR(C4017)-2026)*12+MONTH(C4017)-8,""))</f>
        <v/>
      </c>
      <c r="T4017">
        <f>IF(AND(A4017="مصروف",R4017&gt;0,I4017="موافق",S4017&lt;&gt;"",H4017&lt;&gt;""),N(G4017),0)</f>
        <v/>
      </c>
    </row>
    <row r="4018">
      <c r="A4018" s="19" t="n"/>
      <c r="B4018" s="20">
        <f>IF(A4018="","",IF(R4018=0,"⚠ أضف سطر عهدة أولًا","BDR-"&amp;TEXT(R4018,"000")))</f>
        <v/>
      </c>
      <c r="C4018" s="21" t="n"/>
      <c r="D4018" s="20">
        <f>IF(C4018="","",IF(S4018="","خارج السنة المالية",INDEX(القوائم!$D$2:$D$13,S4018)))</f>
        <v/>
      </c>
      <c r="E4018" s="22" t="n"/>
      <c r="F4018" s="23" t="n"/>
      <c r="G4018" s="23" t="n"/>
      <c r="H4018" s="22" t="n"/>
      <c r="I4018" s="19" t="n"/>
      <c r="J4018" s="21" t="n"/>
      <c r="K4018" s="19" t="n"/>
      <c r="L4018" s="19" t="n"/>
      <c r="M4018" s="21" t="n"/>
      <c r="N4018" s="22" t="n"/>
      <c r="O4018" s="24">
        <f>IF(A4018&lt;&gt;"عهدة","",SUMIFS($G$8:$G$5007,$B$8:$B$5007,B4018,$A$8:$A$5007,"مصروف",$I$8:$I$5007,"&lt;&gt;مرفوض"))</f>
        <v/>
      </c>
      <c r="P4018" s="25">
        <f>IF(A4018&lt;&gt;"عهدة","",N(F4018)-O4018)</f>
        <v/>
      </c>
      <c r="Q4018" s="26">
        <f>IF(A4018="","",IF(A4018="عهدة",IF(N(F4018)=0,"⚠ أدخل قيمة العهدة",IF(P4018&lt;0,"⛔ عجز / زيادة مصروفات "&amp;TEXT(-P4018,"#,##0"),IF(COUNTIFS($B$8:$B$5007,B4018,$A$8:$A$5007,"مصروف",$I$8:$I$5007,"&lt;&gt;مرفوض",$K$8:$K$5007,"&lt;&gt;نعم")&gt;0,"⚠ "&amp;COUNTIFS($B$8:$B$5007,B4018,$A$8:$A$5007,"مصروف",$I$8:$I$5007,"&lt;&gt;مرفوض",$K$8:$K$5007,"&lt;&gt;نعم")&amp;" مصروف غير مسوى",IF(L4018="تمت التسوية",IF(P4018=0,"✔ متوازنة وتمت التسوية","✔ تمت التسوية – متبقي "&amp;TEXT(P4018,"#,##0")),IF(P4018&gt;0,"متبقي "&amp;TEXT(P4018,"#,##0"),"✔ متوازنة"))))),IF(R4018=0,"⚠ أضف سطر عهدة أولًا",IF(OR(C4018="",N(G4018)=0),"⚠ أكمل التاريخ والقيمة",IF(S4018="","⚠ التاريخ خارج السنة المالية",IF(H4018="","⚠ اختر بند الموازنة",IF(I4018="مرفوض","✖ مرفوض من المدير",IF(I4018&lt;&gt;"موافق","⏳ بانتظار موافقة المدير",IF(K4018&lt;&gt;"نعم","⚠ غير مسوى مع الحسابات","✔ معتمد ومسوى")))))))))</f>
        <v/>
      </c>
      <c r="R4018">
        <f>N(R4017)+IF(A4018="عهدة",1,0)</f>
        <v/>
      </c>
      <c r="S4018">
        <f>IF(C4018="","",IF(AND(C4018&gt;=DATE(2026,9,1),C4018&lt;=DATE(2027,8,31)),(YEAR(C4018)-2026)*12+MONTH(C4018)-8,""))</f>
        <v/>
      </c>
      <c r="T4018">
        <f>IF(AND(A4018="مصروف",R4018&gt;0,I4018="موافق",S4018&lt;&gt;"",H4018&lt;&gt;""),N(G4018),0)</f>
        <v/>
      </c>
    </row>
    <row r="4019">
      <c r="A4019" s="19" t="n"/>
      <c r="B4019" s="20">
        <f>IF(A4019="","",IF(R4019=0,"⚠ أضف سطر عهدة أولًا","BDR-"&amp;TEXT(R4019,"000")))</f>
        <v/>
      </c>
      <c r="C4019" s="21" t="n"/>
      <c r="D4019" s="20">
        <f>IF(C4019="","",IF(S4019="","خارج السنة المالية",INDEX(القوائم!$D$2:$D$13,S4019)))</f>
        <v/>
      </c>
      <c r="E4019" s="22" t="n"/>
      <c r="F4019" s="23" t="n"/>
      <c r="G4019" s="23" t="n"/>
      <c r="H4019" s="22" t="n"/>
      <c r="I4019" s="19" t="n"/>
      <c r="J4019" s="21" t="n"/>
      <c r="K4019" s="19" t="n"/>
      <c r="L4019" s="19" t="n"/>
      <c r="M4019" s="21" t="n"/>
      <c r="N4019" s="22" t="n"/>
      <c r="O4019" s="24">
        <f>IF(A4019&lt;&gt;"عهدة","",SUMIFS($G$8:$G$5007,$B$8:$B$5007,B4019,$A$8:$A$5007,"مصروف",$I$8:$I$5007,"&lt;&gt;مرفوض"))</f>
        <v/>
      </c>
      <c r="P4019" s="25">
        <f>IF(A4019&lt;&gt;"عهدة","",N(F4019)-O4019)</f>
        <v/>
      </c>
      <c r="Q4019" s="26">
        <f>IF(A4019="","",IF(A4019="عهدة",IF(N(F4019)=0,"⚠ أدخل قيمة العهدة",IF(P4019&lt;0,"⛔ عجز / زيادة مصروفات "&amp;TEXT(-P4019,"#,##0"),IF(COUNTIFS($B$8:$B$5007,B4019,$A$8:$A$5007,"مصروف",$I$8:$I$5007,"&lt;&gt;مرفوض",$K$8:$K$5007,"&lt;&gt;نعم")&gt;0,"⚠ "&amp;COUNTIFS($B$8:$B$5007,B4019,$A$8:$A$5007,"مصروف",$I$8:$I$5007,"&lt;&gt;مرفوض",$K$8:$K$5007,"&lt;&gt;نعم")&amp;" مصروف غير مسوى",IF(L4019="تمت التسوية",IF(P4019=0,"✔ متوازنة وتمت التسوية","✔ تمت التسوية – متبقي "&amp;TEXT(P4019,"#,##0")),IF(P4019&gt;0,"متبقي "&amp;TEXT(P4019,"#,##0"),"✔ متوازنة"))))),IF(R4019=0,"⚠ أضف سطر عهدة أولًا",IF(OR(C4019="",N(G4019)=0),"⚠ أكمل التاريخ والقيمة",IF(S4019="","⚠ التاريخ خارج السنة المالية",IF(H4019="","⚠ اختر بند الموازنة",IF(I4019="مرفوض","✖ مرفوض من المدير",IF(I4019&lt;&gt;"موافق","⏳ بانتظار موافقة المدير",IF(K4019&lt;&gt;"نعم","⚠ غير مسوى مع الحسابات","✔ معتمد ومسوى")))))))))</f>
        <v/>
      </c>
      <c r="R4019">
        <f>N(R4018)+IF(A4019="عهدة",1,0)</f>
        <v/>
      </c>
      <c r="S4019">
        <f>IF(C4019="","",IF(AND(C4019&gt;=DATE(2026,9,1),C4019&lt;=DATE(2027,8,31)),(YEAR(C4019)-2026)*12+MONTH(C4019)-8,""))</f>
        <v/>
      </c>
      <c r="T4019">
        <f>IF(AND(A4019="مصروف",R4019&gt;0,I4019="موافق",S4019&lt;&gt;"",H4019&lt;&gt;""),N(G4019),0)</f>
        <v/>
      </c>
    </row>
    <row r="4020">
      <c r="A4020" s="19" t="n"/>
      <c r="B4020" s="20">
        <f>IF(A4020="","",IF(R4020=0,"⚠ أضف سطر عهدة أولًا","BDR-"&amp;TEXT(R4020,"000")))</f>
        <v/>
      </c>
      <c r="C4020" s="21" t="n"/>
      <c r="D4020" s="20">
        <f>IF(C4020="","",IF(S4020="","خارج السنة المالية",INDEX(القوائم!$D$2:$D$13,S4020)))</f>
        <v/>
      </c>
      <c r="E4020" s="22" t="n"/>
      <c r="F4020" s="23" t="n"/>
      <c r="G4020" s="23" t="n"/>
      <c r="H4020" s="22" t="n"/>
      <c r="I4020" s="19" t="n"/>
      <c r="J4020" s="21" t="n"/>
      <c r="K4020" s="19" t="n"/>
      <c r="L4020" s="19" t="n"/>
      <c r="M4020" s="21" t="n"/>
      <c r="N4020" s="22" t="n"/>
      <c r="O4020" s="24">
        <f>IF(A4020&lt;&gt;"عهدة","",SUMIFS($G$8:$G$5007,$B$8:$B$5007,B4020,$A$8:$A$5007,"مصروف",$I$8:$I$5007,"&lt;&gt;مرفوض"))</f>
        <v/>
      </c>
      <c r="P4020" s="25">
        <f>IF(A4020&lt;&gt;"عهدة","",N(F4020)-O4020)</f>
        <v/>
      </c>
      <c r="Q4020" s="26">
        <f>IF(A4020="","",IF(A4020="عهدة",IF(N(F4020)=0,"⚠ أدخل قيمة العهدة",IF(P4020&lt;0,"⛔ عجز / زيادة مصروفات "&amp;TEXT(-P4020,"#,##0"),IF(COUNTIFS($B$8:$B$5007,B4020,$A$8:$A$5007,"مصروف",$I$8:$I$5007,"&lt;&gt;مرفوض",$K$8:$K$5007,"&lt;&gt;نعم")&gt;0,"⚠ "&amp;COUNTIFS($B$8:$B$5007,B4020,$A$8:$A$5007,"مصروف",$I$8:$I$5007,"&lt;&gt;مرفوض",$K$8:$K$5007,"&lt;&gt;نعم")&amp;" مصروف غير مسوى",IF(L4020="تمت التسوية",IF(P4020=0,"✔ متوازنة وتمت التسوية","✔ تمت التسوية – متبقي "&amp;TEXT(P4020,"#,##0")),IF(P4020&gt;0,"متبقي "&amp;TEXT(P4020,"#,##0"),"✔ متوازنة"))))),IF(R4020=0,"⚠ أضف سطر عهدة أولًا",IF(OR(C4020="",N(G4020)=0),"⚠ أكمل التاريخ والقيمة",IF(S4020="","⚠ التاريخ خارج السنة المالية",IF(H4020="","⚠ اختر بند الموازنة",IF(I4020="مرفوض","✖ مرفوض من المدير",IF(I4020&lt;&gt;"موافق","⏳ بانتظار موافقة المدير",IF(K4020&lt;&gt;"نعم","⚠ غير مسوى مع الحسابات","✔ معتمد ومسوى")))))))))</f>
        <v/>
      </c>
      <c r="R4020">
        <f>N(R4019)+IF(A4020="عهدة",1,0)</f>
        <v/>
      </c>
      <c r="S4020">
        <f>IF(C4020="","",IF(AND(C4020&gt;=DATE(2026,9,1),C4020&lt;=DATE(2027,8,31)),(YEAR(C4020)-2026)*12+MONTH(C4020)-8,""))</f>
        <v/>
      </c>
      <c r="T4020">
        <f>IF(AND(A4020="مصروف",R4020&gt;0,I4020="موافق",S4020&lt;&gt;"",H4020&lt;&gt;""),N(G4020),0)</f>
        <v/>
      </c>
    </row>
    <row r="4021">
      <c r="A4021" s="19" t="n"/>
      <c r="B4021" s="20">
        <f>IF(A4021="","",IF(R4021=0,"⚠ أضف سطر عهدة أولًا","BDR-"&amp;TEXT(R4021,"000")))</f>
        <v/>
      </c>
      <c r="C4021" s="21" t="n"/>
      <c r="D4021" s="20">
        <f>IF(C4021="","",IF(S4021="","خارج السنة المالية",INDEX(القوائم!$D$2:$D$13,S4021)))</f>
        <v/>
      </c>
      <c r="E4021" s="22" t="n"/>
      <c r="F4021" s="23" t="n"/>
      <c r="G4021" s="23" t="n"/>
      <c r="H4021" s="22" t="n"/>
      <c r="I4021" s="19" t="n"/>
      <c r="J4021" s="21" t="n"/>
      <c r="K4021" s="19" t="n"/>
      <c r="L4021" s="19" t="n"/>
      <c r="M4021" s="21" t="n"/>
      <c r="N4021" s="22" t="n"/>
      <c r="O4021" s="24">
        <f>IF(A4021&lt;&gt;"عهدة","",SUMIFS($G$8:$G$5007,$B$8:$B$5007,B4021,$A$8:$A$5007,"مصروف",$I$8:$I$5007,"&lt;&gt;مرفوض"))</f>
        <v/>
      </c>
      <c r="P4021" s="25">
        <f>IF(A4021&lt;&gt;"عهدة","",N(F4021)-O4021)</f>
        <v/>
      </c>
      <c r="Q4021" s="26">
        <f>IF(A4021="","",IF(A4021="عهدة",IF(N(F4021)=0,"⚠ أدخل قيمة العهدة",IF(P4021&lt;0,"⛔ عجز / زيادة مصروفات "&amp;TEXT(-P4021,"#,##0"),IF(COUNTIFS($B$8:$B$5007,B4021,$A$8:$A$5007,"مصروف",$I$8:$I$5007,"&lt;&gt;مرفوض",$K$8:$K$5007,"&lt;&gt;نعم")&gt;0,"⚠ "&amp;COUNTIFS($B$8:$B$5007,B4021,$A$8:$A$5007,"مصروف",$I$8:$I$5007,"&lt;&gt;مرفوض",$K$8:$K$5007,"&lt;&gt;نعم")&amp;" مصروف غير مسوى",IF(L4021="تمت التسوية",IF(P4021=0,"✔ متوازنة وتمت التسوية","✔ تمت التسوية – متبقي "&amp;TEXT(P4021,"#,##0")),IF(P4021&gt;0,"متبقي "&amp;TEXT(P4021,"#,##0"),"✔ متوازنة"))))),IF(R4021=0,"⚠ أضف سطر عهدة أولًا",IF(OR(C4021="",N(G4021)=0),"⚠ أكمل التاريخ والقيمة",IF(S4021="","⚠ التاريخ خارج السنة المالية",IF(H4021="","⚠ اختر بند الموازنة",IF(I4021="مرفوض","✖ مرفوض من المدير",IF(I4021&lt;&gt;"موافق","⏳ بانتظار موافقة المدير",IF(K4021&lt;&gt;"نعم","⚠ غير مسوى مع الحسابات","✔ معتمد ومسوى")))))))))</f>
        <v/>
      </c>
      <c r="R4021">
        <f>N(R4020)+IF(A4021="عهدة",1,0)</f>
        <v/>
      </c>
      <c r="S4021">
        <f>IF(C4021="","",IF(AND(C4021&gt;=DATE(2026,9,1),C4021&lt;=DATE(2027,8,31)),(YEAR(C4021)-2026)*12+MONTH(C4021)-8,""))</f>
        <v/>
      </c>
      <c r="T4021">
        <f>IF(AND(A4021="مصروف",R4021&gt;0,I4021="موافق",S4021&lt;&gt;"",H4021&lt;&gt;""),N(G4021),0)</f>
        <v/>
      </c>
    </row>
    <row r="4022">
      <c r="A4022" s="19" t="n"/>
      <c r="B4022" s="20">
        <f>IF(A4022="","",IF(R4022=0,"⚠ أضف سطر عهدة أولًا","BDR-"&amp;TEXT(R4022,"000")))</f>
        <v/>
      </c>
      <c r="C4022" s="21" t="n"/>
      <c r="D4022" s="20">
        <f>IF(C4022="","",IF(S4022="","خارج السنة المالية",INDEX(القوائم!$D$2:$D$13,S4022)))</f>
        <v/>
      </c>
      <c r="E4022" s="22" t="n"/>
      <c r="F4022" s="23" t="n"/>
      <c r="G4022" s="23" t="n"/>
      <c r="H4022" s="22" t="n"/>
      <c r="I4022" s="19" t="n"/>
      <c r="J4022" s="21" t="n"/>
      <c r="K4022" s="19" t="n"/>
      <c r="L4022" s="19" t="n"/>
      <c r="M4022" s="21" t="n"/>
      <c r="N4022" s="22" t="n"/>
      <c r="O4022" s="24">
        <f>IF(A4022&lt;&gt;"عهدة","",SUMIFS($G$8:$G$5007,$B$8:$B$5007,B4022,$A$8:$A$5007,"مصروف",$I$8:$I$5007,"&lt;&gt;مرفوض"))</f>
        <v/>
      </c>
      <c r="P4022" s="25">
        <f>IF(A4022&lt;&gt;"عهدة","",N(F4022)-O4022)</f>
        <v/>
      </c>
      <c r="Q4022" s="26">
        <f>IF(A4022="","",IF(A4022="عهدة",IF(N(F4022)=0,"⚠ أدخل قيمة العهدة",IF(P4022&lt;0,"⛔ عجز / زيادة مصروفات "&amp;TEXT(-P4022,"#,##0"),IF(COUNTIFS($B$8:$B$5007,B4022,$A$8:$A$5007,"مصروف",$I$8:$I$5007,"&lt;&gt;مرفوض",$K$8:$K$5007,"&lt;&gt;نعم")&gt;0,"⚠ "&amp;COUNTIFS($B$8:$B$5007,B4022,$A$8:$A$5007,"مصروف",$I$8:$I$5007,"&lt;&gt;مرفوض",$K$8:$K$5007,"&lt;&gt;نعم")&amp;" مصروف غير مسوى",IF(L4022="تمت التسوية",IF(P4022=0,"✔ متوازنة وتمت التسوية","✔ تمت التسوية – متبقي "&amp;TEXT(P4022,"#,##0")),IF(P4022&gt;0,"متبقي "&amp;TEXT(P4022,"#,##0"),"✔ متوازنة"))))),IF(R4022=0,"⚠ أضف سطر عهدة أولًا",IF(OR(C4022="",N(G4022)=0),"⚠ أكمل التاريخ والقيمة",IF(S4022="","⚠ التاريخ خارج السنة المالية",IF(H4022="","⚠ اختر بند الموازنة",IF(I4022="مرفوض","✖ مرفوض من المدير",IF(I4022&lt;&gt;"موافق","⏳ بانتظار موافقة المدير",IF(K4022&lt;&gt;"نعم","⚠ غير مسوى مع الحسابات","✔ معتمد ومسوى")))))))))</f>
        <v/>
      </c>
      <c r="R4022">
        <f>N(R4021)+IF(A4022="عهدة",1,0)</f>
        <v/>
      </c>
      <c r="S4022">
        <f>IF(C4022="","",IF(AND(C4022&gt;=DATE(2026,9,1),C4022&lt;=DATE(2027,8,31)),(YEAR(C4022)-2026)*12+MONTH(C4022)-8,""))</f>
        <v/>
      </c>
      <c r="T4022">
        <f>IF(AND(A4022="مصروف",R4022&gt;0,I4022="موافق",S4022&lt;&gt;"",H4022&lt;&gt;""),N(G4022),0)</f>
        <v/>
      </c>
    </row>
    <row r="4023">
      <c r="A4023" s="19" t="n"/>
      <c r="B4023" s="20">
        <f>IF(A4023="","",IF(R4023=0,"⚠ أضف سطر عهدة أولًا","BDR-"&amp;TEXT(R4023,"000")))</f>
        <v/>
      </c>
      <c r="C4023" s="21" t="n"/>
      <c r="D4023" s="20">
        <f>IF(C4023="","",IF(S4023="","خارج السنة المالية",INDEX(القوائم!$D$2:$D$13,S4023)))</f>
        <v/>
      </c>
      <c r="E4023" s="22" t="n"/>
      <c r="F4023" s="23" t="n"/>
      <c r="G4023" s="23" t="n"/>
      <c r="H4023" s="22" t="n"/>
      <c r="I4023" s="19" t="n"/>
      <c r="J4023" s="21" t="n"/>
      <c r="K4023" s="19" t="n"/>
      <c r="L4023" s="19" t="n"/>
      <c r="M4023" s="21" t="n"/>
      <c r="N4023" s="22" t="n"/>
      <c r="O4023" s="24">
        <f>IF(A4023&lt;&gt;"عهدة","",SUMIFS($G$8:$G$5007,$B$8:$B$5007,B4023,$A$8:$A$5007,"مصروف",$I$8:$I$5007,"&lt;&gt;مرفوض"))</f>
        <v/>
      </c>
      <c r="P4023" s="25">
        <f>IF(A4023&lt;&gt;"عهدة","",N(F4023)-O4023)</f>
        <v/>
      </c>
      <c r="Q4023" s="26">
        <f>IF(A4023="","",IF(A4023="عهدة",IF(N(F4023)=0,"⚠ أدخل قيمة العهدة",IF(P4023&lt;0,"⛔ عجز / زيادة مصروفات "&amp;TEXT(-P4023,"#,##0"),IF(COUNTIFS($B$8:$B$5007,B4023,$A$8:$A$5007,"مصروف",$I$8:$I$5007,"&lt;&gt;مرفوض",$K$8:$K$5007,"&lt;&gt;نعم")&gt;0,"⚠ "&amp;COUNTIFS($B$8:$B$5007,B4023,$A$8:$A$5007,"مصروف",$I$8:$I$5007,"&lt;&gt;مرفوض",$K$8:$K$5007,"&lt;&gt;نعم")&amp;" مصروف غير مسوى",IF(L4023="تمت التسوية",IF(P4023=0,"✔ متوازنة وتمت التسوية","✔ تمت التسوية – متبقي "&amp;TEXT(P4023,"#,##0")),IF(P4023&gt;0,"متبقي "&amp;TEXT(P4023,"#,##0"),"✔ متوازنة"))))),IF(R4023=0,"⚠ أضف سطر عهدة أولًا",IF(OR(C4023="",N(G4023)=0),"⚠ أكمل التاريخ والقيمة",IF(S4023="","⚠ التاريخ خارج السنة المالية",IF(H4023="","⚠ اختر بند الموازنة",IF(I4023="مرفوض","✖ مرفوض من المدير",IF(I4023&lt;&gt;"موافق","⏳ بانتظار موافقة المدير",IF(K4023&lt;&gt;"نعم","⚠ غير مسوى مع الحسابات","✔ معتمد ومسوى")))))))))</f>
        <v/>
      </c>
      <c r="R4023">
        <f>N(R4022)+IF(A4023="عهدة",1,0)</f>
        <v/>
      </c>
      <c r="S4023">
        <f>IF(C4023="","",IF(AND(C4023&gt;=DATE(2026,9,1),C4023&lt;=DATE(2027,8,31)),(YEAR(C4023)-2026)*12+MONTH(C4023)-8,""))</f>
        <v/>
      </c>
      <c r="T4023">
        <f>IF(AND(A4023="مصروف",R4023&gt;0,I4023="موافق",S4023&lt;&gt;"",H4023&lt;&gt;""),N(G4023),0)</f>
        <v/>
      </c>
    </row>
    <row r="4024">
      <c r="A4024" s="19" t="n"/>
      <c r="B4024" s="20">
        <f>IF(A4024="","",IF(R4024=0,"⚠ أضف سطر عهدة أولًا","BDR-"&amp;TEXT(R4024,"000")))</f>
        <v/>
      </c>
      <c r="C4024" s="21" t="n"/>
      <c r="D4024" s="20">
        <f>IF(C4024="","",IF(S4024="","خارج السنة المالية",INDEX(القوائم!$D$2:$D$13,S4024)))</f>
        <v/>
      </c>
      <c r="E4024" s="22" t="n"/>
      <c r="F4024" s="23" t="n"/>
      <c r="G4024" s="23" t="n"/>
      <c r="H4024" s="22" t="n"/>
      <c r="I4024" s="19" t="n"/>
      <c r="J4024" s="21" t="n"/>
      <c r="K4024" s="19" t="n"/>
      <c r="L4024" s="19" t="n"/>
      <c r="M4024" s="21" t="n"/>
      <c r="N4024" s="22" t="n"/>
      <c r="O4024" s="24">
        <f>IF(A4024&lt;&gt;"عهدة","",SUMIFS($G$8:$G$5007,$B$8:$B$5007,B4024,$A$8:$A$5007,"مصروف",$I$8:$I$5007,"&lt;&gt;مرفوض"))</f>
        <v/>
      </c>
      <c r="P4024" s="25">
        <f>IF(A4024&lt;&gt;"عهدة","",N(F4024)-O4024)</f>
        <v/>
      </c>
      <c r="Q4024" s="26">
        <f>IF(A4024="","",IF(A4024="عهدة",IF(N(F4024)=0,"⚠ أدخل قيمة العهدة",IF(P4024&lt;0,"⛔ عجز / زيادة مصروفات "&amp;TEXT(-P4024,"#,##0"),IF(COUNTIFS($B$8:$B$5007,B4024,$A$8:$A$5007,"مصروف",$I$8:$I$5007,"&lt;&gt;مرفوض",$K$8:$K$5007,"&lt;&gt;نعم")&gt;0,"⚠ "&amp;COUNTIFS($B$8:$B$5007,B4024,$A$8:$A$5007,"مصروف",$I$8:$I$5007,"&lt;&gt;مرفوض",$K$8:$K$5007,"&lt;&gt;نعم")&amp;" مصروف غير مسوى",IF(L4024="تمت التسوية",IF(P4024=0,"✔ متوازنة وتمت التسوية","✔ تمت التسوية – متبقي "&amp;TEXT(P4024,"#,##0")),IF(P4024&gt;0,"متبقي "&amp;TEXT(P4024,"#,##0"),"✔ متوازنة"))))),IF(R4024=0,"⚠ أضف سطر عهدة أولًا",IF(OR(C4024="",N(G4024)=0),"⚠ أكمل التاريخ والقيمة",IF(S4024="","⚠ التاريخ خارج السنة المالية",IF(H4024="","⚠ اختر بند الموازنة",IF(I4024="مرفوض","✖ مرفوض من المدير",IF(I4024&lt;&gt;"موافق","⏳ بانتظار موافقة المدير",IF(K4024&lt;&gt;"نعم","⚠ غير مسوى مع الحسابات","✔ معتمد ومسوى")))))))))</f>
        <v/>
      </c>
      <c r="R4024">
        <f>N(R4023)+IF(A4024="عهدة",1,0)</f>
        <v/>
      </c>
      <c r="S4024">
        <f>IF(C4024="","",IF(AND(C4024&gt;=DATE(2026,9,1),C4024&lt;=DATE(2027,8,31)),(YEAR(C4024)-2026)*12+MONTH(C4024)-8,""))</f>
        <v/>
      </c>
      <c r="T4024">
        <f>IF(AND(A4024="مصروف",R4024&gt;0,I4024="موافق",S4024&lt;&gt;"",H4024&lt;&gt;""),N(G4024),0)</f>
        <v/>
      </c>
    </row>
    <row r="4025">
      <c r="A4025" s="19" t="n"/>
      <c r="B4025" s="20">
        <f>IF(A4025="","",IF(R4025=0,"⚠ أضف سطر عهدة أولًا","BDR-"&amp;TEXT(R4025,"000")))</f>
        <v/>
      </c>
      <c r="C4025" s="21" t="n"/>
      <c r="D4025" s="20">
        <f>IF(C4025="","",IF(S4025="","خارج السنة المالية",INDEX(القوائم!$D$2:$D$13,S4025)))</f>
        <v/>
      </c>
      <c r="E4025" s="22" t="n"/>
      <c r="F4025" s="23" t="n"/>
      <c r="G4025" s="23" t="n"/>
      <c r="H4025" s="22" t="n"/>
      <c r="I4025" s="19" t="n"/>
      <c r="J4025" s="21" t="n"/>
      <c r="K4025" s="19" t="n"/>
      <c r="L4025" s="19" t="n"/>
      <c r="M4025" s="21" t="n"/>
      <c r="N4025" s="22" t="n"/>
      <c r="O4025" s="24">
        <f>IF(A4025&lt;&gt;"عهدة","",SUMIFS($G$8:$G$5007,$B$8:$B$5007,B4025,$A$8:$A$5007,"مصروف",$I$8:$I$5007,"&lt;&gt;مرفوض"))</f>
        <v/>
      </c>
      <c r="P4025" s="25">
        <f>IF(A4025&lt;&gt;"عهدة","",N(F4025)-O4025)</f>
        <v/>
      </c>
      <c r="Q4025" s="26">
        <f>IF(A4025="","",IF(A4025="عهدة",IF(N(F4025)=0,"⚠ أدخل قيمة العهدة",IF(P4025&lt;0,"⛔ عجز / زيادة مصروفات "&amp;TEXT(-P4025,"#,##0"),IF(COUNTIFS($B$8:$B$5007,B4025,$A$8:$A$5007,"مصروف",$I$8:$I$5007,"&lt;&gt;مرفوض",$K$8:$K$5007,"&lt;&gt;نعم")&gt;0,"⚠ "&amp;COUNTIFS($B$8:$B$5007,B4025,$A$8:$A$5007,"مصروف",$I$8:$I$5007,"&lt;&gt;مرفوض",$K$8:$K$5007,"&lt;&gt;نعم")&amp;" مصروف غير مسوى",IF(L4025="تمت التسوية",IF(P4025=0,"✔ متوازنة وتمت التسوية","✔ تمت التسوية – متبقي "&amp;TEXT(P4025,"#,##0")),IF(P4025&gt;0,"متبقي "&amp;TEXT(P4025,"#,##0"),"✔ متوازنة"))))),IF(R4025=0,"⚠ أضف سطر عهدة أولًا",IF(OR(C4025="",N(G4025)=0),"⚠ أكمل التاريخ والقيمة",IF(S4025="","⚠ التاريخ خارج السنة المالية",IF(H4025="","⚠ اختر بند الموازنة",IF(I4025="مرفوض","✖ مرفوض من المدير",IF(I4025&lt;&gt;"موافق","⏳ بانتظار موافقة المدير",IF(K4025&lt;&gt;"نعم","⚠ غير مسوى مع الحسابات","✔ معتمد ومسوى")))))))))</f>
        <v/>
      </c>
      <c r="R4025">
        <f>N(R4024)+IF(A4025="عهدة",1,0)</f>
        <v/>
      </c>
      <c r="S4025">
        <f>IF(C4025="","",IF(AND(C4025&gt;=DATE(2026,9,1),C4025&lt;=DATE(2027,8,31)),(YEAR(C4025)-2026)*12+MONTH(C4025)-8,""))</f>
        <v/>
      </c>
      <c r="T4025">
        <f>IF(AND(A4025="مصروف",R4025&gt;0,I4025="موافق",S4025&lt;&gt;"",H4025&lt;&gt;""),N(G4025),0)</f>
        <v/>
      </c>
    </row>
    <row r="4026">
      <c r="A4026" s="19" t="n"/>
      <c r="B4026" s="20">
        <f>IF(A4026="","",IF(R4026=0,"⚠ أضف سطر عهدة أولًا","BDR-"&amp;TEXT(R4026,"000")))</f>
        <v/>
      </c>
      <c r="C4026" s="21" t="n"/>
      <c r="D4026" s="20">
        <f>IF(C4026="","",IF(S4026="","خارج السنة المالية",INDEX(القوائم!$D$2:$D$13,S4026)))</f>
        <v/>
      </c>
      <c r="E4026" s="22" t="n"/>
      <c r="F4026" s="23" t="n"/>
      <c r="G4026" s="23" t="n"/>
      <c r="H4026" s="22" t="n"/>
      <c r="I4026" s="19" t="n"/>
      <c r="J4026" s="21" t="n"/>
      <c r="K4026" s="19" t="n"/>
      <c r="L4026" s="19" t="n"/>
      <c r="M4026" s="21" t="n"/>
      <c r="N4026" s="22" t="n"/>
      <c r="O4026" s="24">
        <f>IF(A4026&lt;&gt;"عهدة","",SUMIFS($G$8:$G$5007,$B$8:$B$5007,B4026,$A$8:$A$5007,"مصروف",$I$8:$I$5007,"&lt;&gt;مرفوض"))</f>
        <v/>
      </c>
      <c r="P4026" s="25">
        <f>IF(A4026&lt;&gt;"عهدة","",N(F4026)-O4026)</f>
        <v/>
      </c>
      <c r="Q4026" s="26">
        <f>IF(A4026="","",IF(A4026="عهدة",IF(N(F4026)=0,"⚠ أدخل قيمة العهدة",IF(P4026&lt;0,"⛔ عجز / زيادة مصروفات "&amp;TEXT(-P4026,"#,##0"),IF(COUNTIFS($B$8:$B$5007,B4026,$A$8:$A$5007,"مصروف",$I$8:$I$5007,"&lt;&gt;مرفوض",$K$8:$K$5007,"&lt;&gt;نعم")&gt;0,"⚠ "&amp;COUNTIFS($B$8:$B$5007,B4026,$A$8:$A$5007,"مصروف",$I$8:$I$5007,"&lt;&gt;مرفوض",$K$8:$K$5007,"&lt;&gt;نعم")&amp;" مصروف غير مسوى",IF(L4026="تمت التسوية",IF(P4026=0,"✔ متوازنة وتمت التسوية","✔ تمت التسوية – متبقي "&amp;TEXT(P4026,"#,##0")),IF(P4026&gt;0,"متبقي "&amp;TEXT(P4026,"#,##0"),"✔ متوازنة"))))),IF(R4026=0,"⚠ أضف سطر عهدة أولًا",IF(OR(C4026="",N(G4026)=0),"⚠ أكمل التاريخ والقيمة",IF(S4026="","⚠ التاريخ خارج السنة المالية",IF(H4026="","⚠ اختر بند الموازنة",IF(I4026="مرفوض","✖ مرفوض من المدير",IF(I4026&lt;&gt;"موافق","⏳ بانتظار موافقة المدير",IF(K4026&lt;&gt;"نعم","⚠ غير مسوى مع الحسابات","✔ معتمد ومسوى")))))))))</f>
        <v/>
      </c>
      <c r="R4026">
        <f>N(R4025)+IF(A4026="عهدة",1,0)</f>
        <v/>
      </c>
      <c r="S4026">
        <f>IF(C4026="","",IF(AND(C4026&gt;=DATE(2026,9,1),C4026&lt;=DATE(2027,8,31)),(YEAR(C4026)-2026)*12+MONTH(C4026)-8,""))</f>
        <v/>
      </c>
      <c r="T4026">
        <f>IF(AND(A4026="مصروف",R4026&gt;0,I4026="موافق",S4026&lt;&gt;"",H4026&lt;&gt;""),N(G4026),0)</f>
        <v/>
      </c>
    </row>
    <row r="4027">
      <c r="A4027" s="19" t="n"/>
      <c r="B4027" s="20">
        <f>IF(A4027="","",IF(R4027=0,"⚠ أضف سطر عهدة أولًا","BDR-"&amp;TEXT(R4027,"000")))</f>
        <v/>
      </c>
      <c r="C4027" s="21" t="n"/>
      <c r="D4027" s="20">
        <f>IF(C4027="","",IF(S4027="","خارج السنة المالية",INDEX(القوائم!$D$2:$D$13,S4027)))</f>
        <v/>
      </c>
      <c r="E4027" s="22" t="n"/>
      <c r="F4027" s="23" t="n"/>
      <c r="G4027" s="23" t="n"/>
      <c r="H4027" s="22" t="n"/>
      <c r="I4027" s="19" t="n"/>
      <c r="J4027" s="21" t="n"/>
      <c r="K4027" s="19" t="n"/>
      <c r="L4027" s="19" t="n"/>
      <c r="M4027" s="21" t="n"/>
      <c r="N4027" s="22" t="n"/>
      <c r="O4027" s="24">
        <f>IF(A4027&lt;&gt;"عهدة","",SUMIFS($G$8:$G$5007,$B$8:$B$5007,B4027,$A$8:$A$5007,"مصروف",$I$8:$I$5007,"&lt;&gt;مرفوض"))</f>
        <v/>
      </c>
      <c r="P4027" s="25">
        <f>IF(A4027&lt;&gt;"عهدة","",N(F4027)-O4027)</f>
        <v/>
      </c>
      <c r="Q4027" s="26">
        <f>IF(A4027="","",IF(A4027="عهدة",IF(N(F4027)=0,"⚠ أدخل قيمة العهدة",IF(P4027&lt;0,"⛔ عجز / زيادة مصروفات "&amp;TEXT(-P4027,"#,##0"),IF(COUNTIFS($B$8:$B$5007,B4027,$A$8:$A$5007,"مصروف",$I$8:$I$5007,"&lt;&gt;مرفوض",$K$8:$K$5007,"&lt;&gt;نعم")&gt;0,"⚠ "&amp;COUNTIFS($B$8:$B$5007,B4027,$A$8:$A$5007,"مصروف",$I$8:$I$5007,"&lt;&gt;مرفوض",$K$8:$K$5007,"&lt;&gt;نعم")&amp;" مصروف غير مسوى",IF(L4027="تمت التسوية",IF(P4027=0,"✔ متوازنة وتمت التسوية","✔ تمت التسوية – متبقي "&amp;TEXT(P4027,"#,##0")),IF(P4027&gt;0,"متبقي "&amp;TEXT(P4027,"#,##0"),"✔ متوازنة"))))),IF(R4027=0,"⚠ أضف سطر عهدة أولًا",IF(OR(C4027="",N(G4027)=0),"⚠ أكمل التاريخ والقيمة",IF(S4027="","⚠ التاريخ خارج السنة المالية",IF(H4027="","⚠ اختر بند الموازنة",IF(I4027="مرفوض","✖ مرفوض من المدير",IF(I4027&lt;&gt;"موافق","⏳ بانتظار موافقة المدير",IF(K4027&lt;&gt;"نعم","⚠ غير مسوى مع الحسابات","✔ معتمد ومسوى")))))))))</f>
        <v/>
      </c>
      <c r="R4027">
        <f>N(R4026)+IF(A4027="عهدة",1,0)</f>
        <v/>
      </c>
      <c r="S4027">
        <f>IF(C4027="","",IF(AND(C4027&gt;=DATE(2026,9,1),C4027&lt;=DATE(2027,8,31)),(YEAR(C4027)-2026)*12+MONTH(C4027)-8,""))</f>
        <v/>
      </c>
      <c r="T4027">
        <f>IF(AND(A4027="مصروف",R4027&gt;0,I4027="موافق",S4027&lt;&gt;"",H4027&lt;&gt;""),N(G4027),0)</f>
        <v/>
      </c>
    </row>
    <row r="4028">
      <c r="A4028" s="19" t="n"/>
      <c r="B4028" s="20">
        <f>IF(A4028="","",IF(R4028=0,"⚠ أضف سطر عهدة أولًا","BDR-"&amp;TEXT(R4028,"000")))</f>
        <v/>
      </c>
      <c r="C4028" s="21" t="n"/>
      <c r="D4028" s="20">
        <f>IF(C4028="","",IF(S4028="","خارج السنة المالية",INDEX(القوائم!$D$2:$D$13,S4028)))</f>
        <v/>
      </c>
      <c r="E4028" s="22" t="n"/>
      <c r="F4028" s="23" t="n"/>
      <c r="G4028" s="23" t="n"/>
      <c r="H4028" s="22" t="n"/>
      <c r="I4028" s="19" t="n"/>
      <c r="J4028" s="21" t="n"/>
      <c r="K4028" s="19" t="n"/>
      <c r="L4028" s="19" t="n"/>
      <c r="M4028" s="21" t="n"/>
      <c r="N4028" s="22" t="n"/>
      <c r="O4028" s="24">
        <f>IF(A4028&lt;&gt;"عهدة","",SUMIFS($G$8:$G$5007,$B$8:$B$5007,B4028,$A$8:$A$5007,"مصروف",$I$8:$I$5007,"&lt;&gt;مرفوض"))</f>
        <v/>
      </c>
      <c r="P4028" s="25">
        <f>IF(A4028&lt;&gt;"عهدة","",N(F4028)-O4028)</f>
        <v/>
      </c>
      <c r="Q4028" s="26">
        <f>IF(A4028="","",IF(A4028="عهدة",IF(N(F4028)=0,"⚠ أدخل قيمة العهدة",IF(P4028&lt;0,"⛔ عجز / زيادة مصروفات "&amp;TEXT(-P4028,"#,##0"),IF(COUNTIFS($B$8:$B$5007,B4028,$A$8:$A$5007,"مصروف",$I$8:$I$5007,"&lt;&gt;مرفوض",$K$8:$K$5007,"&lt;&gt;نعم")&gt;0,"⚠ "&amp;COUNTIFS($B$8:$B$5007,B4028,$A$8:$A$5007,"مصروف",$I$8:$I$5007,"&lt;&gt;مرفوض",$K$8:$K$5007,"&lt;&gt;نعم")&amp;" مصروف غير مسوى",IF(L4028="تمت التسوية",IF(P4028=0,"✔ متوازنة وتمت التسوية","✔ تمت التسوية – متبقي "&amp;TEXT(P4028,"#,##0")),IF(P4028&gt;0,"متبقي "&amp;TEXT(P4028,"#,##0"),"✔ متوازنة"))))),IF(R4028=0,"⚠ أضف سطر عهدة أولًا",IF(OR(C4028="",N(G4028)=0),"⚠ أكمل التاريخ والقيمة",IF(S4028="","⚠ التاريخ خارج السنة المالية",IF(H4028="","⚠ اختر بند الموازنة",IF(I4028="مرفوض","✖ مرفوض من المدير",IF(I4028&lt;&gt;"موافق","⏳ بانتظار موافقة المدير",IF(K4028&lt;&gt;"نعم","⚠ غير مسوى مع الحسابات","✔ معتمد ومسوى")))))))))</f>
        <v/>
      </c>
      <c r="R4028">
        <f>N(R4027)+IF(A4028="عهدة",1,0)</f>
        <v/>
      </c>
      <c r="S4028">
        <f>IF(C4028="","",IF(AND(C4028&gt;=DATE(2026,9,1),C4028&lt;=DATE(2027,8,31)),(YEAR(C4028)-2026)*12+MONTH(C4028)-8,""))</f>
        <v/>
      </c>
      <c r="T4028">
        <f>IF(AND(A4028="مصروف",R4028&gt;0,I4028="موافق",S4028&lt;&gt;"",H4028&lt;&gt;""),N(G4028),0)</f>
        <v/>
      </c>
    </row>
    <row r="4029">
      <c r="A4029" s="19" t="n"/>
      <c r="B4029" s="20">
        <f>IF(A4029="","",IF(R4029=0,"⚠ أضف سطر عهدة أولًا","BDR-"&amp;TEXT(R4029,"000")))</f>
        <v/>
      </c>
      <c r="C4029" s="21" t="n"/>
      <c r="D4029" s="20">
        <f>IF(C4029="","",IF(S4029="","خارج السنة المالية",INDEX(القوائم!$D$2:$D$13,S4029)))</f>
        <v/>
      </c>
      <c r="E4029" s="22" t="n"/>
      <c r="F4029" s="23" t="n"/>
      <c r="G4029" s="23" t="n"/>
      <c r="H4029" s="22" t="n"/>
      <c r="I4029" s="19" t="n"/>
      <c r="J4029" s="21" t="n"/>
      <c r="K4029" s="19" t="n"/>
      <c r="L4029" s="19" t="n"/>
      <c r="M4029" s="21" t="n"/>
      <c r="N4029" s="22" t="n"/>
      <c r="O4029" s="24">
        <f>IF(A4029&lt;&gt;"عهدة","",SUMIFS($G$8:$G$5007,$B$8:$B$5007,B4029,$A$8:$A$5007,"مصروف",$I$8:$I$5007,"&lt;&gt;مرفوض"))</f>
        <v/>
      </c>
      <c r="P4029" s="25">
        <f>IF(A4029&lt;&gt;"عهدة","",N(F4029)-O4029)</f>
        <v/>
      </c>
      <c r="Q4029" s="26">
        <f>IF(A4029="","",IF(A4029="عهدة",IF(N(F4029)=0,"⚠ أدخل قيمة العهدة",IF(P4029&lt;0,"⛔ عجز / زيادة مصروفات "&amp;TEXT(-P4029,"#,##0"),IF(COUNTIFS($B$8:$B$5007,B4029,$A$8:$A$5007,"مصروف",$I$8:$I$5007,"&lt;&gt;مرفوض",$K$8:$K$5007,"&lt;&gt;نعم")&gt;0,"⚠ "&amp;COUNTIFS($B$8:$B$5007,B4029,$A$8:$A$5007,"مصروف",$I$8:$I$5007,"&lt;&gt;مرفوض",$K$8:$K$5007,"&lt;&gt;نعم")&amp;" مصروف غير مسوى",IF(L4029="تمت التسوية",IF(P4029=0,"✔ متوازنة وتمت التسوية","✔ تمت التسوية – متبقي "&amp;TEXT(P4029,"#,##0")),IF(P4029&gt;0,"متبقي "&amp;TEXT(P4029,"#,##0"),"✔ متوازنة"))))),IF(R4029=0,"⚠ أضف سطر عهدة أولًا",IF(OR(C4029="",N(G4029)=0),"⚠ أكمل التاريخ والقيمة",IF(S4029="","⚠ التاريخ خارج السنة المالية",IF(H4029="","⚠ اختر بند الموازنة",IF(I4029="مرفوض","✖ مرفوض من المدير",IF(I4029&lt;&gt;"موافق","⏳ بانتظار موافقة المدير",IF(K4029&lt;&gt;"نعم","⚠ غير مسوى مع الحسابات","✔ معتمد ومسوى")))))))))</f>
        <v/>
      </c>
      <c r="R4029">
        <f>N(R4028)+IF(A4029="عهدة",1,0)</f>
        <v/>
      </c>
      <c r="S4029">
        <f>IF(C4029="","",IF(AND(C4029&gt;=DATE(2026,9,1),C4029&lt;=DATE(2027,8,31)),(YEAR(C4029)-2026)*12+MONTH(C4029)-8,""))</f>
        <v/>
      </c>
      <c r="T4029">
        <f>IF(AND(A4029="مصروف",R4029&gt;0,I4029="موافق",S4029&lt;&gt;"",H4029&lt;&gt;""),N(G4029),0)</f>
        <v/>
      </c>
    </row>
    <row r="4030">
      <c r="A4030" s="19" t="n"/>
      <c r="B4030" s="20">
        <f>IF(A4030="","",IF(R4030=0,"⚠ أضف سطر عهدة أولًا","BDR-"&amp;TEXT(R4030,"000")))</f>
        <v/>
      </c>
      <c r="C4030" s="21" t="n"/>
      <c r="D4030" s="20">
        <f>IF(C4030="","",IF(S4030="","خارج السنة المالية",INDEX(القوائم!$D$2:$D$13,S4030)))</f>
        <v/>
      </c>
      <c r="E4030" s="22" t="n"/>
      <c r="F4030" s="23" t="n"/>
      <c r="G4030" s="23" t="n"/>
      <c r="H4030" s="22" t="n"/>
      <c r="I4030" s="19" t="n"/>
      <c r="J4030" s="21" t="n"/>
      <c r="K4030" s="19" t="n"/>
      <c r="L4030" s="19" t="n"/>
      <c r="M4030" s="21" t="n"/>
      <c r="N4030" s="22" t="n"/>
      <c r="O4030" s="24">
        <f>IF(A4030&lt;&gt;"عهدة","",SUMIFS($G$8:$G$5007,$B$8:$B$5007,B4030,$A$8:$A$5007,"مصروف",$I$8:$I$5007,"&lt;&gt;مرفوض"))</f>
        <v/>
      </c>
      <c r="P4030" s="25">
        <f>IF(A4030&lt;&gt;"عهدة","",N(F4030)-O4030)</f>
        <v/>
      </c>
      <c r="Q4030" s="26">
        <f>IF(A4030="","",IF(A4030="عهدة",IF(N(F4030)=0,"⚠ أدخل قيمة العهدة",IF(P4030&lt;0,"⛔ عجز / زيادة مصروفات "&amp;TEXT(-P4030,"#,##0"),IF(COUNTIFS($B$8:$B$5007,B4030,$A$8:$A$5007,"مصروف",$I$8:$I$5007,"&lt;&gt;مرفوض",$K$8:$K$5007,"&lt;&gt;نعم")&gt;0,"⚠ "&amp;COUNTIFS($B$8:$B$5007,B4030,$A$8:$A$5007,"مصروف",$I$8:$I$5007,"&lt;&gt;مرفوض",$K$8:$K$5007,"&lt;&gt;نعم")&amp;" مصروف غير مسوى",IF(L4030="تمت التسوية",IF(P4030=0,"✔ متوازنة وتمت التسوية","✔ تمت التسوية – متبقي "&amp;TEXT(P4030,"#,##0")),IF(P4030&gt;0,"متبقي "&amp;TEXT(P4030,"#,##0"),"✔ متوازنة"))))),IF(R4030=0,"⚠ أضف سطر عهدة أولًا",IF(OR(C4030="",N(G4030)=0),"⚠ أكمل التاريخ والقيمة",IF(S4030="","⚠ التاريخ خارج السنة المالية",IF(H4030="","⚠ اختر بند الموازنة",IF(I4030="مرفوض","✖ مرفوض من المدير",IF(I4030&lt;&gt;"موافق","⏳ بانتظار موافقة المدير",IF(K4030&lt;&gt;"نعم","⚠ غير مسوى مع الحسابات","✔ معتمد ومسوى")))))))))</f>
        <v/>
      </c>
      <c r="R4030">
        <f>N(R4029)+IF(A4030="عهدة",1,0)</f>
        <v/>
      </c>
      <c r="S4030">
        <f>IF(C4030="","",IF(AND(C4030&gt;=DATE(2026,9,1),C4030&lt;=DATE(2027,8,31)),(YEAR(C4030)-2026)*12+MONTH(C4030)-8,""))</f>
        <v/>
      </c>
      <c r="T4030">
        <f>IF(AND(A4030="مصروف",R4030&gt;0,I4030="موافق",S4030&lt;&gt;"",H4030&lt;&gt;""),N(G4030),0)</f>
        <v/>
      </c>
    </row>
    <row r="4031">
      <c r="A4031" s="19" t="n"/>
      <c r="B4031" s="20">
        <f>IF(A4031="","",IF(R4031=0,"⚠ أضف سطر عهدة أولًا","BDR-"&amp;TEXT(R4031,"000")))</f>
        <v/>
      </c>
      <c r="C4031" s="21" t="n"/>
      <c r="D4031" s="20">
        <f>IF(C4031="","",IF(S4031="","خارج السنة المالية",INDEX(القوائم!$D$2:$D$13,S4031)))</f>
        <v/>
      </c>
      <c r="E4031" s="22" t="n"/>
      <c r="F4031" s="23" t="n"/>
      <c r="G4031" s="23" t="n"/>
      <c r="H4031" s="22" t="n"/>
      <c r="I4031" s="19" t="n"/>
      <c r="J4031" s="21" t="n"/>
      <c r="K4031" s="19" t="n"/>
      <c r="L4031" s="19" t="n"/>
      <c r="M4031" s="21" t="n"/>
      <c r="N4031" s="22" t="n"/>
      <c r="O4031" s="24">
        <f>IF(A4031&lt;&gt;"عهدة","",SUMIFS($G$8:$G$5007,$B$8:$B$5007,B4031,$A$8:$A$5007,"مصروف",$I$8:$I$5007,"&lt;&gt;مرفوض"))</f>
        <v/>
      </c>
      <c r="P4031" s="25">
        <f>IF(A4031&lt;&gt;"عهدة","",N(F4031)-O4031)</f>
        <v/>
      </c>
      <c r="Q4031" s="26">
        <f>IF(A4031="","",IF(A4031="عهدة",IF(N(F4031)=0,"⚠ أدخل قيمة العهدة",IF(P4031&lt;0,"⛔ عجز / زيادة مصروفات "&amp;TEXT(-P4031,"#,##0"),IF(COUNTIFS($B$8:$B$5007,B4031,$A$8:$A$5007,"مصروف",$I$8:$I$5007,"&lt;&gt;مرفوض",$K$8:$K$5007,"&lt;&gt;نعم")&gt;0,"⚠ "&amp;COUNTIFS($B$8:$B$5007,B4031,$A$8:$A$5007,"مصروف",$I$8:$I$5007,"&lt;&gt;مرفوض",$K$8:$K$5007,"&lt;&gt;نعم")&amp;" مصروف غير مسوى",IF(L4031="تمت التسوية",IF(P4031=0,"✔ متوازنة وتمت التسوية","✔ تمت التسوية – متبقي "&amp;TEXT(P4031,"#,##0")),IF(P4031&gt;0,"متبقي "&amp;TEXT(P4031,"#,##0"),"✔ متوازنة"))))),IF(R4031=0,"⚠ أضف سطر عهدة أولًا",IF(OR(C4031="",N(G4031)=0),"⚠ أكمل التاريخ والقيمة",IF(S4031="","⚠ التاريخ خارج السنة المالية",IF(H4031="","⚠ اختر بند الموازنة",IF(I4031="مرفوض","✖ مرفوض من المدير",IF(I4031&lt;&gt;"موافق","⏳ بانتظار موافقة المدير",IF(K4031&lt;&gt;"نعم","⚠ غير مسوى مع الحسابات","✔ معتمد ومسوى")))))))))</f>
        <v/>
      </c>
      <c r="R4031">
        <f>N(R4030)+IF(A4031="عهدة",1,0)</f>
        <v/>
      </c>
      <c r="S4031">
        <f>IF(C4031="","",IF(AND(C4031&gt;=DATE(2026,9,1),C4031&lt;=DATE(2027,8,31)),(YEAR(C4031)-2026)*12+MONTH(C4031)-8,""))</f>
        <v/>
      </c>
      <c r="T4031">
        <f>IF(AND(A4031="مصروف",R4031&gt;0,I4031="موافق",S4031&lt;&gt;"",H4031&lt;&gt;""),N(G4031),0)</f>
        <v/>
      </c>
    </row>
    <row r="4032">
      <c r="A4032" s="19" t="n"/>
      <c r="B4032" s="20">
        <f>IF(A4032="","",IF(R4032=0,"⚠ أضف سطر عهدة أولًا","BDR-"&amp;TEXT(R4032,"000")))</f>
        <v/>
      </c>
      <c r="C4032" s="21" t="n"/>
      <c r="D4032" s="20">
        <f>IF(C4032="","",IF(S4032="","خارج السنة المالية",INDEX(القوائم!$D$2:$D$13,S4032)))</f>
        <v/>
      </c>
      <c r="E4032" s="22" t="n"/>
      <c r="F4032" s="23" t="n"/>
      <c r="G4032" s="23" t="n"/>
      <c r="H4032" s="22" t="n"/>
      <c r="I4032" s="19" t="n"/>
      <c r="J4032" s="21" t="n"/>
      <c r="K4032" s="19" t="n"/>
      <c r="L4032" s="19" t="n"/>
      <c r="M4032" s="21" t="n"/>
      <c r="N4032" s="22" t="n"/>
      <c r="O4032" s="24">
        <f>IF(A4032&lt;&gt;"عهدة","",SUMIFS($G$8:$G$5007,$B$8:$B$5007,B4032,$A$8:$A$5007,"مصروف",$I$8:$I$5007,"&lt;&gt;مرفوض"))</f>
        <v/>
      </c>
      <c r="P4032" s="25">
        <f>IF(A4032&lt;&gt;"عهدة","",N(F4032)-O4032)</f>
        <v/>
      </c>
      <c r="Q4032" s="26">
        <f>IF(A4032="","",IF(A4032="عهدة",IF(N(F4032)=0,"⚠ أدخل قيمة العهدة",IF(P4032&lt;0,"⛔ عجز / زيادة مصروفات "&amp;TEXT(-P4032,"#,##0"),IF(COUNTIFS($B$8:$B$5007,B4032,$A$8:$A$5007,"مصروف",$I$8:$I$5007,"&lt;&gt;مرفوض",$K$8:$K$5007,"&lt;&gt;نعم")&gt;0,"⚠ "&amp;COUNTIFS($B$8:$B$5007,B4032,$A$8:$A$5007,"مصروف",$I$8:$I$5007,"&lt;&gt;مرفوض",$K$8:$K$5007,"&lt;&gt;نعم")&amp;" مصروف غير مسوى",IF(L4032="تمت التسوية",IF(P4032=0,"✔ متوازنة وتمت التسوية","✔ تمت التسوية – متبقي "&amp;TEXT(P4032,"#,##0")),IF(P4032&gt;0,"متبقي "&amp;TEXT(P4032,"#,##0"),"✔ متوازنة"))))),IF(R4032=0,"⚠ أضف سطر عهدة أولًا",IF(OR(C4032="",N(G4032)=0),"⚠ أكمل التاريخ والقيمة",IF(S4032="","⚠ التاريخ خارج السنة المالية",IF(H4032="","⚠ اختر بند الموازنة",IF(I4032="مرفوض","✖ مرفوض من المدير",IF(I4032&lt;&gt;"موافق","⏳ بانتظار موافقة المدير",IF(K4032&lt;&gt;"نعم","⚠ غير مسوى مع الحسابات","✔ معتمد ومسوى")))))))))</f>
        <v/>
      </c>
      <c r="R4032">
        <f>N(R4031)+IF(A4032="عهدة",1,0)</f>
        <v/>
      </c>
      <c r="S4032">
        <f>IF(C4032="","",IF(AND(C4032&gt;=DATE(2026,9,1),C4032&lt;=DATE(2027,8,31)),(YEAR(C4032)-2026)*12+MONTH(C4032)-8,""))</f>
        <v/>
      </c>
      <c r="T4032">
        <f>IF(AND(A4032="مصروف",R4032&gt;0,I4032="موافق",S4032&lt;&gt;"",H4032&lt;&gt;""),N(G4032),0)</f>
        <v/>
      </c>
    </row>
    <row r="4033">
      <c r="A4033" s="19" t="n"/>
      <c r="B4033" s="20">
        <f>IF(A4033="","",IF(R4033=0,"⚠ أضف سطر عهدة أولًا","BDR-"&amp;TEXT(R4033,"000")))</f>
        <v/>
      </c>
      <c r="C4033" s="21" t="n"/>
      <c r="D4033" s="20">
        <f>IF(C4033="","",IF(S4033="","خارج السنة المالية",INDEX(القوائم!$D$2:$D$13,S4033)))</f>
        <v/>
      </c>
      <c r="E4033" s="22" t="n"/>
      <c r="F4033" s="23" t="n"/>
      <c r="G4033" s="23" t="n"/>
      <c r="H4033" s="22" t="n"/>
      <c r="I4033" s="19" t="n"/>
      <c r="J4033" s="21" t="n"/>
      <c r="K4033" s="19" t="n"/>
      <c r="L4033" s="19" t="n"/>
      <c r="M4033" s="21" t="n"/>
      <c r="N4033" s="22" t="n"/>
      <c r="O4033" s="24">
        <f>IF(A4033&lt;&gt;"عهدة","",SUMIFS($G$8:$G$5007,$B$8:$B$5007,B4033,$A$8:$A$5007,"مصروف",$I$8:$I$5007,"&lt;&gt;مرفوض"))</f>
        <v/>
      </c>
      <c r="P4033" s="25">
        <f>IF(A4033&lt;&gt;"عهدة","",N(F4033)-O4033)</f>
        <v/>
      </c>
      <c r="Q4033" s="26">
        <f>IF(A4033="","",IF(A4033="عهدة",IF(N(F4033)=0,"⚠ أدخل قيمة العهدة",IF(P4033&lt;0,"⛔ عجز / زيادة مصروفات "&amp;TEXT(-P4033,"#,##0"),IF(COUNTIFS($B$8:$B$5007,B4033,$A$8:$A$5007,"مصروف",$I$8:$I$5007,"&lt;&gt;مرفوض",$K$8:$K$5007,"&lt;&gt;نعم")&gt;0,"⚠ "&amp;COUNTIFS($B$8:$B$5007,B4033,$A$8:$A$5007,"مصروف",$I$8:$I$5007,"&lt;&gt;مرفوض",$K$8:$K$5007,"&lt;&gt;نعم")&amp;" مصروف غير مسوى",IF(L4033="تمت التسوية",IF(P4033=0,"✔ متوازنة وتمت التسوية","✔ تمت التسوية – متبقي "&amp;TEXT(P4033,"#,##0")),IF(P4033&gt;0,"متبقي "&amp;TEXT(P4033,"#,##0"),"✔ متوازنة"))))),IF(R4033=0,"⚠ أضف سطر عهدة أولًا",IF(OR(C4033="",N(G4033)=0),"⚠ أكمل التاريخ والقيمة",IF(S4033="","⚠ التاريخ خارج السنة المالية",IF(H4033="","⚠ اختر بند الموازنة",IF(I4033="مرفوض","✖ مرفوض من المدير",IF(I4033&lt;&gt;"موافق","⏳ بانتظار موافقة المدير",IF(K4033&lt;&gt;"نعم","⚠ غير مسوى مع الحسابات","✔ معتمد ومسوى")))))))))</f>
        <v/>
      </c>
      <c r="R4033">
        <f>N(R4032)+IF(A4033="عهدة",1,0)</f>
        <v/>
      </c>
      <c r="S4033">
        <f>IF(C4033="","",IF(AND(C4033&gt;=DATE(2026,9,1),C4033&lt;=DATE(2027,8,31)),(YEAR(C4033)-2026)*12+MONTH(C4033)-8,""))</f>
        <v/>
      </c>
      <c r="T4033">
        <f>IF(AND(A4033="مصروف",R4033&gt;0,I4033="موافق",S4033&lt;&gt;"",H4033&lt;&gt;""),N(G4033),0)</f>
        <v/>
      </c>
    </row>
    <row r="4034">
      <c r="A4034" s="19" t="n"/>
      <c r="B4034" s="20">
        <f>IF(A4034="","",IF(R4034=0,"⚠ أضف سطر عهدة أولًا","BDR-"&amp;TEXT(R4034,"000")))</f>
        <v/>
      </c>
      <c r="C4034" s="21" t="n"/>
      <c r="D4034" s="20">
        <f>IF(C4034="","",IF(S4034="","خارج السنة المالية",INDEX(القوائم!$D$2:$D$13,S4034)))</f>
        <v/>
      </c>
      <c r="E4034" s="22" t="n"/>
      <c r="F4034" s="23" t="n"/>
      <c r="G4034" s="23" t="n"/>
      <c r="H4034" s="22" t="n"/>
      <c r="I4034" s="19" t="n"/>
      <c r="J4034" s="21" t="n"/>
      <c r="K4034" s="19" t="n"/>
      <c r="L4034" s="19" t="n"/>
      <c r="M4034" s="21" t="n"/>
      <c r="N4034" s="22" t="n"/>
      <c r="O4034" s="24">
        <f>IF(A4034&lt;&gt;"عهدة","",SUMIFS($G$8:$G$5007,$B$8:$B$5007,B4034,$A$8:$A$5007,"مصروف",$I$8:$I$5007,"&lt;&gt;مرفوض"))</f>
        <v/>
      </c>
      <c r="P4034" s="25">
        <f>IF(A4034&lt;&gt;"عهدة","",N(F4034)-O4034)</f>
        <v/>
      </c>
      <c r="Q4034" s="26">
        <f>IF(A4034="","",IF(A4034="عهدة",IF(N(F4034)=0,"⚠ أدخل قيمة العهدة",IF(P4034&lt;0,"⛔ عجز / زيادة مصروفات "&amp;TEXT(-P4034,"#,##0"),IF(COUNTIFS($B$8:$B$5007,B4034,$A$8:$A$5007,"مصروف",$I$8:$I$5007,"&lt;&gt;مرفوض",$K$8:$K$5007,"&lt;&gt;نعم")&gt;0,"⚠ "&amp;COUNTIFS($B$8:$B$5007,B4034,$A$8:$A$5007,"مصروف",$I$8:$I$5007,"&lt;&gt;مرفوض",$K$8:$K$5007,"&lt;&gt;نعم")&amp;" مصروف غير مسوى",IF(L4034="تمت التسوية",IF(P4034=0,"✔ متوازنة وتمت التسوية","✔ تمت التسوية – متبقي "&amp;TEXT(P4034,"#,##0")),IF(P4034&gt;0,"متبقي "&amp;TEXT(P4034,"#,##0"),"✔ متوازنة"))))),IF(R4034=0,"⚠ أضف سطر عهدة أولًا",IF(OR(C4034="",N(G4034)=0),"⚠ أكمل التاريخ والقيمة",IF(S4034="","⚠ التاريخ خارج السنة المالية",IF(H4034="","⚠ اختر بند الموازنة",IF(I4034="مرفوض","✖ مرفوض من المدير",IF(I4034&lt;&gt;"موافق","⏳ بانتظار موافقة المدير",IF(K4034&lt;&gt;"نعم","⚠ غير مسوى مع الحسابات","✔ معتمد ومسوى")))))))))</f>
        <v/>
      </c>
      <c r="R4034">
        <f>N(R4033)+IF(A4034="عهدة",1,0)</f>
        <v/>
      </c>
      <c r="S4034">
        <f>IF(C4034="","",IF(AND(C4034&gt;=DATE(2026,9,1),C4034&lt;=DATE(2027,8,31)),(YEAR(C4034)-2026)*12+MONTH(C4034)-8,""))</f>
        <v/>
      </c>
      <c r="T4034">
        <f>IF(AND(A4034="مصروف",R4034&gt;0,I4034="موافق",S4034&lt;&gt;"",H4034&lt;&gt;""),N(G4034),0)</f>
        <v/>
      </c>
    </row>
    <row r="4035">
      <c r="A4035" s="19" t="n"/>
      <c r="B4035" s="20">
        <f>IF(A4035="","",IF(R4035=0,"⚠ أضف سطر عهدة أولًا","BDR-"&amp;TEXT(R4035,"000")))</f>
        <v/>
      </c>
      <c r="C4035" s="21" t="n"/>
      <c r="D4035" s="20">
        <f>IF(C4035="","",IF(S4035="","خارج السنة المالية",INDEX(القوائم!$D$2:$D$13,S4035)))</f>
        <v/>
      </c>
      <c r="E4035" s="22" t="n"/>
      <c r="F4035" s="23" t="n"/>
      <c r="G4035" s="23" t="n"/>
      <c r="H4035" s="22" t="n"/>
      <c r="I4035" s="19" t="n"/>
      <c r="J4035" s="21" t="n"/>
      <c r="K4035" s="19" t="n"/>
      <c r="L4035" s="19" t="n"/>
      <c r="M4035" s="21" t="n"/>
      <c r="N4035" s="22" t="n"/>
      <c r="O4035" s="24">
        <f>IF(A4035&lt;&gt;"عهدة","",SUMIFS($G$8:$G$5007,$B$8:$B$5007,B4035,$A$8:$A$5007,"مصروف",$I$8:$I$5007,"&lt;&gt;مرفوض"))</f>
        <v/>
      </c>
      <c r="P4035" s="25">
        <f>IF(A4035&lt;&gt;"عهدة","",N(F4035)-O4035)</f>
        <v/>
      </c>
      <c r="Q4035" s="26">
        <f>IF(A4035="","",IF(A4035="عهدة",IF(N(F4035)=0,"⚠ أدخل قيمة العهدة",IF(P4035&lt;0,"⛔ عجز / زيادة مصروفات "&amp;TEXT(-P4035,"#,##0"),IF(COUNTIFS($B$8:$B$5007,B4035,$A$8:$A$5007,"مصروف",$I$8:$I$5007,"&lt;&gt;مرفوض",$K$8:$K$5007,"&lt;&gt;نعم")&gt;0,"⚠ "&amp;COUNTIFS($B$8:$B$5007,B4035,$A$8:$A$5007,"مصروف",$I$8:$I$5007,"&lt;&gt;مرفوض",$K$8:$K$5007,"&lt;&gt;نعم")&amp;" مصروف غير مسوى",IF(L4035="تمت التسوية",IF(P4035=0,"✔ متوازنة وتمت التسوية","✔ تمت التسوية – متبقي "&amp;TEXT(P4035,"#,##0")),IF(P4035&gt;0,"متبقي "&amp;TEXT(P4035,"#,##0"),"✔ متوازنة"))))),IF(R4035=0,"⚠ أضف سطر عهدة أولًا",IF(OR(C4035="",N(G4035)=0),"⚠ أكمل التاريخ والقيمة",IF(S4035="","⚠ التاريخ خارج السنة المالية",IF(H4035="","⚠ اختر بند الموازنة",IF(I4035="مرفوض","✖ مرفوض من المدير",IF(I4035&lt;&gt;"موافق","⏳ بانتظار موافقة المدير",IF(K4035&lt;&gt;"نعم","⚠ غير مسوى مع الحسابات","✔ معتمد ومسوى")))))))))</f>
        <v/>
      </c>
      <c r="R4035">
        <f>N(R4034)+IF(A4035="عهدة",1,0)</f>
        <v/>
      </c>
      <c r="S4035">
        <f>IF(C4035="","",IF(AND(C4035&gt;=DATE(2026,9,1),C4035&lt;=DATE(2027,8,31)),(YEAR(C4035)-2026)*12+MONTH(C4035)-8,""))</f>
        <v/>
      </c>
      <c r="T4035">
        <f>IF(AND(A4035="مصروف",R4035&gt;0,I4035="موافق",S4035&lt;&gt;"",H4035&lt;&gt;""),N(G4035),0)</f>
        <v/>
      </c>
    </row>
    <row r="4036">
      <c r="A4036" s="19" t="n"/>
      <c r="B4036" s="20">
        <f>IF(A4036="","",IF(R4036=0,"⚠ أضف سطر عهدة أولًا","BDR-"&amp;TEXT(R4036,"000")))</f>
        <v/>
      </c>
      <c r="C4036" s="21" t="n"/>
      <c r="D4036" s="20">
        <f>IF(C4036="","",IF(S4036="","خارج السنة المالية",INDEX(القوائم!$D$2:$D$13,S4036)))</f>
        <v/>
      </c>
      <c r="E4036" s="22" t="n"/>
      <c r="F4036" s="23" t="n"/>
      <c r="G4036" s="23" t="n"/>
      <c r="H4036" s="22" t="n"/>
      <c r="I4036" s="19" t="n"/>
      <c r="J4036" s="21" t="n"/>
      <c r="K4036" s="19" t="n"/>
      <c r="L4036" s="19" t="n"/>
      <c r="M4036" s="21" t="n"/>
      <c r="N4036" s="22" t="n"/>
      <c r="O4036" s="24">
        <f>IF(A4036&lt;&gt;"عهدة","",SUMIFS($G$8:$G$5007,$B$8:$B$5007,B4036,$A$8:$A$5007,"مصروف",$I$8:$I$5007,"&lt;&gt;مرفوض"))</f>
        <v/>
      </c>
      <c r="P4036" s="25">
        <f>IF(A4036&lt;&gt;"عهدة","",N(F4036)-O4036)</f>
        <v/>
      </c>
      <c r="Q4036" s="26">
        <f>IF(A4036="","",IF(A4036="عهدة",IF(N(F4036)=0,"⚠ أدخل قيمة العهدة",IF(P4036&lt;0,"⛔ عجز / زيادة مصروفات "&amp;TEXT(-P4036,"#,##0"),IF(COUNTIFS($B$8:$B$5007,B4036,$A$8:$A$5007,"مصروف",$I$8:$I$5007,"&lt;&gt;مرفوض",$K$8:$K$5007,"&lt;&gt;نعم")&gt;0,"⚠ "&amp;COUNTIFS($B$8:$B$5007,B4036,$A$8:$A$5007,"مصروف",$I$8:$I$5007,"&lt;&gt;مرفوض",$K$8:$K$5007,"&lt;&gt;نعم")&amp;" مصروف غير مسوى",IF(L4036="تمت التسوية",IF(P4036=0,"✔ متوازنة وتمت التسوية","✔ تمت التسوية – متبقي "&amp;TEXT(P4036,"#,##0")),IF(P4036&gt;0,"متبقي "&amp;TEXT(P4036,"#,##0"),"✔ متوازنة"))))),IF(R4036=0,"⚠ أضف سطر عهدة أولًا",IF(OR(C4036="",N(G4036)=0),"⚠ أكمل التاريخ والقيمة",IF(S4036="","⚠ التاريخ خارج السنة المالية",IF(H4036="","⚠ اختر بند الموازنة",IF(I4036="مرفوض","✖ مرفوض من المدير",IF(I4036&lt;&gt;"موافق","⏳ بانتظار موافقة المدير",IF(K4036&lt;&gt;"نعم","⚠ غير مسوى مع الحسابات","✔ معتمد ومسوى")))))))))</f>
        <v/>
      </c>
      <c r="R4036">
        <f>N(R4035)+IF(A4036="عهدة",1,0)</f>
        <v/>
      </c>
      <c r="S4036">
        <f>IF(C4036="","",IF(AND(C4036&gt;=DATE(2026,9,1),C4036&lt;=DATE(2027,8,31)),(YEAR(C4036)-2026)*12+MONTH(C4036)-8,""))</f>
        <v/>
      </c>
      <c r="T4036">
        <f>IF(AND(A4036="مصروف",R4036&gt;0,I4036="موافق",S4036&lt;&gt;"",H4036&lt;&gt;""),N(G4036),0)</f>
        <v/>
      </c>
    </row>
    <row r="4037">
      <c r="A4037" s="19" t="n"/>
      <c r="B4037" s="20">
        <f>IF(A4037="","",IF(R4037=0,"⚠ أضف سطر عهدة أولًا","BDR-"&amp;TEXT(R4037,"000")))</f>
        <v/>
      </c>
      <c r="C4037" s="21" t="n"/>
      <c r="D4037" s="20">
        <f>IF(C4037="","",IF(S4037="","خارج السنة المالية",INDEX(القوائم!$D$2:$D$13,S4037)))</f>
        <v/>
      </c>
      <c r="E4037" s="22" t="n"/>
      <c r="F4037" s="23" t="n"/>
      <c r="G4037" s="23" t="n"/>
      <c r="H4037" s="22" t="n"/>
      <c r="I4037" s="19" t="n"/>
      <c r="J4037" s="21" t="n"/>
      <c r="K4037" s="19" t="n"/>
      <c r="L4037" s="19" t="n"/>
      <c r="M4037" s="21" t="n"/>
      <c r="N4037" s="22" t="n"/>
      <c r="O4037" s="24">
        <f>IF(A4037&lt;&gt;"عهدة","",SUMIFS($G$8:$G$5007,$B$8:$B$5007,B4037,$A$8:$A$5007,"مصروف",$I$8:$I$5007,"&lt;&gt;مرفوض"))</f>
        <v/>
      </c>
      <c r="P4037" s="25">
        <f>IF(A4037&lt;&gt;"عهدة","",N(F4037)-O4037)</f>
        <v/>
      </c>
      <c r="Q4037" s="26">
        <f>IF(A4037="","",IF(A4037="عهدة",IF(N(F4037)=0,"⚠ أدخل قيمة العهدة",IF(P4037&lt;0,"⛔ عجز / زيادة مصروفات "&amp;TEXT(-P4037,"#,##0"),IF(COUNTIFS($B$8:$B$5007,B4037,$A$8:$A$5007,"مصروف",$I$8:$I$5007,"&lt;&gt;مرفوض",$K$8:$K$5007,"&lt;&gt;نعم")&gt;0,"⚠ "&amp;COUNTIFS($B$8:$B$5007,B4037,$A$8:$A$5007,"مصروف",$I$8:$I$5007,"&lt;&gt;مرفوض",$K$8:$K$5007,"&lt;&gt;نعم")&amp;" مصروف غير مسوى",IF(L4037="تمت التسوية",IF(P4037=0,"✔ متوازنة وتمت التسوية","✔ تمت التسوية – متبقي "&amp;TEXT(P4037,"#,##0")),IF(P4037&gt;0,"متبقي "&amp;TEXT(P4037,"#,##0"),"✔ متوازنة"))))),IF(R4037=0,"⚠ أضف سطر عهدة أولًا",IF(OR(C4037="",N(G4037)=0),"⚠ أكمل التاريخ والقيمة",IF(S4037="","⚠ التاريخ خارج السنة المالية",IF(H4037="","⚠ اختر بند الموازنة",IF(I4037="مرفوض","✖ مرفوض من المدير",IF(I4037&lt;&gt;"موافق","⏳ بانتظار موافقة المدير",IF(K4037&lt;&gt;"نعم","⚠ غير مسوى مع الحسابات","✔ معتمد ومسوى")))))))))</f>
        <v/>
      </c>
      <c r="R4037">
        <f>N(R4036)+IF(A4037="عهدة",1,0)</f>
        <v/>
      </c>
      <c r="S4037">
        <f>IF(C4037="","",IF(AND(C4037&gt;=DATE(2026,9,1),C4037&lt;=DATE(2027,8,31)),(YEAR(C4037)-2026)*12+MONTH(C4037)-8,""))</f>
        <v/>
      </c>
      <c r="T4037">
        <f>IF(AND(A4037="مصروف",R4037&gt;0,I4037="موافق",S4037&lt;&gt;"",H4037&lt;&gt;""),N(G4037),0)</f>
        <v/>
      </c>
    </row>
    <row r="4038">
      <c r="A4038" s="19" t="n"/>
      <c r="B4038" s="20">
        <f>IF(A4038="","",IF(R4038=0,"⚠ أضف سطر عهدة أولًا","BDR-"&amp;TEXT(R4038,"000")))</f>
        <v/>
      </c>
      <c r="C4038" s="21" t="n"/>
      <c r="D4038" s="20">
        <f>IF(C4038="","",IF(S4038="","خارج السنة المالية",INDEX(القوائم!$D$2:$D$13,S4038)))</f>
        <v/>
      </c>
      <c r="E4038" s="22" t="n"/>
      <c r="F4038" s="23" t="n"/>
      <c r="G4038" s="23" t="n"/>
      <c r="H4038" s="22" t="n"/>
      <c r="I4038" s="19" t="n"/>
      <c r="J4038" s="21" t="n"/>
      <c r="K4038" s="19" t="n"/>
      <c r="L4038" s="19" t="n"/>
      <c r="M4038" s="21" t="n"/>
      <c r="N4038" s="22" t="n"/>
      <c r="O4038" s="24">
        <f>IF(A4038&lt;&gt;"عهدة","",SUMIFS($G$8:$G$5007,$B$8:$B$5007,B4038,$A$8:$A$5007,"مصروف",$I$8:$I$5007,"&lt;&gt;مرفوض"))</f>
        <v/>
      </c>
      <c r="P4038" s="25">
        <f>IF(A4038&lt;&gt;"عهدة","",N(F4038)-O4038)</f>
        <v/>
      </c>
      <c r="Q4038" s="26">
        <f>IF(A4038="","",IF(A4038="عهدة",IF(N(F4038)=0,"⚠ أدخل قيمة العهدة",IF(P4038&lt;0,"⛔ عجز / زيادة مصروفات "&amp;TEXT(-P4038,"#,##0"),IF(COUNTIFS($B$8:$B$5007,B4038,$A$8:$A$5007,"مصروف",$I$8:$I$5007,"&lt;&gt;مرفوض",$K$8:$K$5007,"&lt;&gt;نعم")&gt;0,"⚠ "&amp;COUNTIFS($B$8:$B$5007,B4038,$A$8:$A$5007,"مصروف",$I$8:$I$5007,"&lt;&gt;مرفوض",$K$8:$K$5007,"&lt;&gt;نعم")&amp;" مصروف غير مسوى",IF(L4038="تمت التسوية",IF(P4038=0,"✔ متوازنة وتمت التسوية","✔ تمت التسوية – متبقي "&amp;TEXT(P4038,"#,##0")),IF(P4038&gt;0,"متبقي "&amp;TEXT(P4038,"#,##0"),"✔ متوازنة"))))),IF(R4038=0,"⚠ أضف سطر عهدة أولًا",IF(OR(C4038="",N(G4038)=0),"⚠ أكمل التاريخ والقيمة",IF(S4038="","⚠ التاريخ خارج السنة المالية",IF(H4038="","⚠ اختر بند الموازنة",IF(I4038="مرفوض","✖ مرفوض من المدير",IF(I4038&lt;&gt;"موافق","⏳ بانتظار موافقة المدير",IF(K4038&lt;&gt;"نعم","⚠ غير مسوى مع الحسابات","✔ معتمد ومسوى")))))))))</f>
        <v/>
      </c>
      <c r="R4038">
        <f>N(R4037)+IF(A4038="عهدة",1,0)</f>
        <v/>
      </c>
      <c r="S4038">
        <f>IF(C4038="","",IF(AND(C4038&gt;=DATE(2026,9,1),C4038&lt;=DATE(2027,8,31)),(YEAR(C4038)-2026)*12+MONTH(C4038)-8,""))</f>
        <v/>
      </c>
      <c r="T4038">
        <f>IF(AND(A4038="مصروف",R4038&gt;0,I4038="موافق",S4038&lt;&gt;"",H4038&lt;&gt;""),N(G4038),0)</f>
        <v/>
      </c>
    </row>
    <row r="4039">
      <c r="A4039" s="19" t="n"/>
      <c r="B4039" s="20">
        <f>IF(A4039="","",IF(R4039=0,"⚠ أضف سطر عهدة أولًا","BDR-"&amp;TEXT(R4039,"000")))</f>
        <v/>
      </c>
      <c r="C4039" s="21" t="n"/>
      <c r="D4039" s="20">
        <f>IF(C4039="","",IF(S4039="","خارج السنة المالية",INDEX(القوائم!$D$2:$D$13,S4039)))</f>
        <v/>
      </c>
      <c r="E4039" s="22" t="n"/>
      <c r="F4039" s="23" t="n"/>
      <c r="G4039" s="23" t="n"/>
      <c r="H4039" s="22" t="n"/>
      <c r="I4039" s="19" t="n"/>
      <c r="J4039" s="21" t="n"/>
      <c r="K4039" s="19" t="n"/>
      <c r="L4039" s="19" t="n"/>
      <c r="M4039" s="21" t="n"/>
      <c r="N4039" s="22" t="n"/>
      <c r="O4039" s="24">
        <f>IF(A4039&lt;&gt;"عهدة","",SUMIFS($G$8:$G$5007,$B$8:$B$5007,B4039,$A$8:$A$5007,"مصروف",$I$8:$I$5007,"&lt;&gt;مرفوض"))</f>
        <v/>
      </c>
      <c r="P4039" s="25">
        <f>IF(A4039&lt;&gt;"عهدة","",N(F4039)-O4039)</f>
        <v/>
      </c>
      <c r="Q4039" s="26">
        <f>IF(A4039="","",IF(A4039="عهدة",IF(N(F4039)=0,"⚠ أدخل قيمة العهدة",IF(P4039&lt;0,"⛔ عجز / زيادة مصروفات "&amp;TEXT(-P4039,"#,##0"),IF(COUNTIFS($B$8:$B$5007,B4039,$A$8:$A$5007,"مصروف",$I$8:$I$5007,"&lt;&gt;مرفوض",$K$8:$K$5007,"&lt;&gt;نعم")&gt;0,"⚠ "&amp;COUNTIFS($B$8:$B$5007,B4039,$A$8:$A$5007,"مصروف",$I$8:$I$5007,"&lt;&gt;مرفوض",$K$8:$K$5007,"&lt;&gt;نعم")&amp;" مصروف غير مسوى",IF(L4039="تمت التسوية",IF(P4039=0,"✔ متوازنة وتمت التسوية","✔ تمت التسوية – متبقي "&amp;TEXT(P4039,"#,##0")),IF(P4039&gt;0,"متبقي "&amp;TEXT(P4039,"#,##0"),"✔ متوازنة"))))),IF(R4039=0,"⚠ أضف سطر عهدة أولًا",IF(OR(C4039="",N(G4039)=0),"⚠ أكمل التاريخ والقيمة",IF(S4039="","⚠ التاريخ خارج السنة المالية",IF(H4039="","⚠ اختر بند الموازنة",IF(I4039="مرفوض","✖ مرفوض من المدير",IF(I4039&lt;&gt;"موافق","⏳ بانتظار موافقة المدير",IF(K4039&lt;&gt;"نعم","⚠ غير مسوى مع الحسابات","✔ معتمد ومسوى")))))))))</f>
        <v/>
      </c>
      <c r="R4039">
        <f>N(R4038)+IF(A4039="عهدة",1,0)</f>
        <v/>
      </c>
      <c r="S4039">
        <f>IF(C4039="","",IF(AND(C4039&gt;=DATE(2026,9,1),C4039&lt;=DATE(2027,8,31)),(YEAR(C4039)-2026)*12+MONTH(C4039)-8,""))</f>
        <v/>
      </c>
      <c r="T4039">
        <f>IF(AND(A4039="مصروف",R4039&gt;0,I4039="موافق",S4039&lt;&gt;"",H4039&lt;&gt;""),N(G4039),0)</f>
        <v/>
      </c>
    </row>
    <row r="4040">
      <c r="A4040" s="19" t="n"/>
      <c r="B4040" s="20">
        <f>IF(A4040="","",IF(R4040=0,"⚠ أضف سطر عهدة أولًا","BDR-"&amp;TEXT(R4040,"000")))</f>
        <v/>
      </c>
      <c r="C4040" s="21" t="n"/>
      <c r="D4040" s="20">
        <f>IF(C4040="","",IF(S4040="","خارج السنة المالية",INDEX(القوائم!$D$2:$D$13,S4040)))</f>
        <v/>
      </c>
      <c r="E4040" s="22" t="n"/>
      <c r="F4040" s="23" t="n"/>
      <c r="G4040" s="23" t="n"/>
      <c r="H4040" s="22" t="n"/>
      <c r="I4040" s="19" t="n"/>
      <c r="J4040" s="21" t="n"/>
      <c r="K4040" s="19" t="n"/>
      <c r="L4040" s="19" t="n"/>
      <c r="M4040" s="21" t="n"/>
      <c r="N4040" s="22" t="n"/>
      <c r="O4040" s="24">
        <f>IF(A4040&lt;&gt;"عهدة","",SUMIFS($G$8:$G$5007,$B$8:$B$5007,B4040,$A$8:$A$5007,"مصروف",$I$8:$I$5007,"&lt;&gt;مرفوض"))</f>
        <v/>
      </c>
      <c r="P4040" s="25">
        <f>IF(A4040&lt;&gt;"عهدة","",N(F4040)-O4040)</f>
        <v/>
      </c>
      <c r="Q4040" s="26">
        <f>IF(A4040="","",IF(A4040="عهدة",IF(N(F4040)=0,"⚠ أدخل قيمة العهدة",IF(P4040&lt;0,"⛔ عجز / زيادة مصروفات "&amp;TEXT(-P4040,"#,##0"),IF(COUNTIFS($B$8:$B$5007,B4040,$A$8:$A$5007,"مصروف",$I$8:$I$5007,"&lt;&gt;مرفوض",$K$8:$K$5007,"&lt;&gt;نعم")&gt;0,"⚠ "&amp;COUNTIFS($B$8:$B$5007,B4040,$A$8:$A$5007,"مصروف",$I$8:$I$5007,"&lt;&gt;مرفوض",$K$8:$K$5007,"&lt;&gt;نعم")&amp;" مصروف غير مسوى",IF(L4040="تمت التسوية",IF(P4040=0,"✔ متوازنة وتمت التسوية","✔ تمت التسوية – متبقي "&amp;TEXT(P4040,"#,##0")),IF(P4040&gt;0,"متبقي "&amp;TEXT(P4040,"#,##0"),"✔ متوازنة"))))),IF(R4040=0,"⚠ أضف سطر عهدة أولًا",IF(OR(C4040="",N(G4040)=0),"⚠ أكمل التاريخ والقيمة",IF(S4040="","⚠ التاريخ خارج السنة المالية",IF(H4040="","⚠ اختر بند الموازنة",IF(I4040="مرفوض","✖ مرفوض من المدير",IF(I4040&lt;&gt;"موافق","⏳ بانتظار موافقة المدير",IF(K4040&lt;&gt;"نعم","⚠ غير مسوى مع الحسابات","✔ معتمد ومسوى")))))))))</f>
        <v/>
      </c>
      <c r="R4040">
        <f>N(R4039)+IF(A4040="عهدة",1,0)</f>
        <v/>
      </c>
      <c r="S4040">
        <f>IF(C4040="","",IF(AND(C4040&gt;=DATE(2026,9,1),C4040&lt;=DATE(2027,8,31)),(YEAR(C4040)-2026)*12+MONTH(C4040)-8,""))</f>
        <v/>
      </c>
      <c r="T4040">
        <f>IF(AND(A4040="مصروف",R4040&gt;0,I4040="موافق",S4040&lt;&gt;"",H4040&lt;&gt;""),N(G4040),0)</f>
        <v/>
      </c>
    </row>
    <row r="4041">
      <c r="A4041" s="19" t="n"/>
      <c r="B4041" s="20">
        <f>IF(A4041="","",IF(R4041=0,"⚠ أضف سطر عهدة أولًا","BDR-"&amp;TEXT(R4041,"000")))</f>
        <v/>
      </c>
      <c r="C4041" s="21" t="n"/>
      <c r="D4041" s="20">
        <f>IF(C4041="","",IF(S4041="","خارج السنة المالية",INDEX(القوائم!$D$2:$D$13,S4041)))</f>
        <v/>
      </c>
      <c r="E4041" s="22" t="n"/>
      <c r="F4041" s="23" t="n"/>
      <c r="G4041" s="23" t="n"/>
      <c r="H4041" s="22" t="n"/>
      <c r="I4041" s="19" t="n"/>
      <c r="J4041" s="21" t="n"/>
      <c r="K4041" s="19" t="n"/>
      <c r="L4041" s="19" t="n"/>
      <c r="M4041" s="21" t="n"/>
      <c r="N4041" s="22" t="n"/>
      <c r="O4041" s="24">
        <f>IF(A4041&lt;&gt;"عهدة","",SUMIFS($G$8:$G$5007,$B$8:$B$5007,B4041,$A$8:$A$5007,"مصروف",$I$8:$I$5007,"&lt;&gt;مرفوض"))</f>
        <v/>
      </c>
      <c r="P4041" s="25">
        <f>IF(A4041&lt;&gt;"عهدة","",N(F4041)-O4041)</f>
        <v/>
      </c>
      <c r="Q4041" s="26">
        <f>IF(A4041="","",IF(A4041="عهدة",IF(N(F4041)=0,"⚠ أدخل قيمة العهدة",IF(P4041&lt;0,"⛔ عجز / زيادة مصروفات "&amp;TEXT(-P4041,"#,##0"),IF(COUNTIFS($B$8:$B$5007,B4041,$A$8:$A$5007,"مصروف",$I$8:$I$5007,"&lt;&gt;مرفوض",$K$8:$K$5007,"&lt;&gt;نعم")&gt;0,"⚠ "&amp;COUNTIFS($B$8:$B$5007,B4041,$A$8:$A$5007,"مصروف",$I$8:$I$5007,"&lt;&gt;مرفوض",$K$8:$K$5007,"&lt;&gt;نعم")&amp;" مصروف غير مسوى",IF(L4041="تمت التسوية",IF(P4041=0,"✔ متوازنة وتمت التسوية","✔ تمت التسوية – متبقي "&amp;TEXT(P4041,"#,##0")),IF(P4041&gt;0,"متبقي "&amp;TEXT(P4041,"#,##0"),"✔ متوازنة"))))),IF(R4041=0,"⚠ أضف سطر عهدة أولًا",IF(OR(C4041="",N(G4041)=0),"⚠ أكمل التاريخ والقيمة",IF(S4041="","⚠ التاريخ خارج السنة المالية",IF(H4041="","⚠ اختر بند الموازنة",IF(I4041="مرفوض","✖ مرفوض من المدير",IF(I4041&lt;&gt;"موافق","⏳ بانتظار موافقة المدير",IF(K4041&lt;&gt;"نعم","⚠ غير مسوى مع الحسابات","✔ معتمد ومسوى")))))))))</f>
        <v/>
      </c>
      <c r="R4041">
        <f>N(R4040)+IF(A4041="عهدة",1,0)</f>
        <v/>
      </c>
      <c r="S4041">
        <f>IF(C4041="","",IF(AND(C4041&gt;=DATE(2026,9,1),C4041&lt;=DATE(2027,8,31)),(YEAR(C4041)-2026)*12+MONTH(C4041)-8,""))</f>
        <v/>
      </c>
      <c r="T4041">
        <f>IF(AND(A4041="مصروف",R4041&gt;0,I4041="موافق",S4041&lt;&gt;"",H4041&lt;&gt;""),N(G4041),0)</f>
        <v/>
      </c>
    </row>
    <row r="4042">
      <c r="A4042" s="19" t="n"/>
      <c r="B4042" s="20">
        <f>IF(A4042="","",IF(R4042=0,"⚠ أضف سطر عهدة أولًا","BDR-"&amp;TEXT(R4042,"000")))</f>
        <v/>
      </c>
      <c r="C4042" s="21" t="n"/>
      <c r="D4042" s="20">
        <f>IF(C4042="","",IF(S4042="","خارج السنة المالية",INDEX(القوائم!$D$2:$D$13,S4042)))</f>
        <v/>
      </c>
      <c r="E4042" s="22" t="n"/>
      <c r="F4042" s="23" t="n"/>
      <c r="G4042" s="23" t="n"/>
      <c r="H4042" s="22" t="n"/>
      <c r="I4042" s="19" t="n"/>
      <c r="J4042" s="21" t="n"/>
      <c r="K4042" s="19" t="n"/>
      <c r="L4042" s="19" t="n"/>
      <c r="M4042" s="21" t="n"/>
      <c r="N4042" s="22" t="n"/>
      <c r="O4042" s="24">
        <f>IF(A4042&lt;&gt;"عهدة","",SUMIFS($G$8:$G$5007,$B$8:$B$5007,B4042,$A$8:$A$5007,"مصروف",$I$8:$I$5007,"&lt;&gt;مرفوض"))</f>
        <v/>
      </c>
      <c r="P4042" s="25">
        <f>IF(A4042&lt;&gt;"عهدة","",N(F4042)-O4042)</f>
        <v/>
      </c>
      <c r="Q4042" s="26">
        <f>IF(A4042="","",IF(A4042="عهدة",IF(N(F4042)=0,"⚠ أدخل قيمة العهدة",IF(P4042&lt;0,"⛔ عجز / زيادة مصروفات "&amp;TEXT(-P4042,"#,##0"),IF(COUNTIFS($B$8:$B$5007,B4042,$A$8:$A$5007,"مصروف",$I$8:$I$5007,"&lt;&gt;مرفوض",$K$8:$K$5007,"&lt;&gt;نعم")&gt;0,"⚠ "&amp;COUNTIFS($B$8:$B$5007,B4042,$A$8:$A$5007,"مصروف",$I$8:$I$5007,"&lt;&gt;مرفوض",$K$8:$K$5007,"&lt;&gt;نعم")&amp;" مصروف غير مسوى",IF(L4042="تمت التسوية",IF(P4042=0,"✔ متوازنة وتمت التسوية","✔ تمت التسوية – متبقي "&amp;TEXT(P4042,"#,##0")),IF(P4042&gt;0,"متبقي "&amp;TEXT(P4042,"#,##0"),"✔ متوازنة"))))),IF(R4042=0,"⚠ أضف سطر عهدة أولًا",IF(OR(C4042="",N(G4042)=0),"⚠ أكمل التاريخ والقيمة",IF(S4042="","⚠ التاريخ خارج السنة المالية",IF(H4042="","⚠ اختر بند الموازنة",IF(I4042="مرفوض","✖ مرفوض من المدير",IF(I4042&lt;&gt;"موافق","⏳ بانتظار موافقة المدير",IF(K4042&lt;&gt;"نعم","⚠ غير مسوى مع الحسابات","✔ معتمد ومسوى")))))))))</f>
        <v/>
      </c>
      <c r="R4042">
        <f>N(R4041)+IF(A4042="عهدة",1,0)</f>
        <v/>
      </c>
      <c r="S4042">
        <f>IF(C4042="","",IF(AND(C4042&gt;=DATE(2026,9,1),C4042&lt;=DATE(2027,8,31)),(YEAR(C4042)-2026)*12+MONTH(C4042)-8,""))</f>
        <v/>
      </c>
      <c r="T4042">
        <f>IF(AND(A4042="مصروف",R4042&gt;0,I4042="موافق",S4042&lt;&gt;"",H4042&lt;&gt;""),N(G4042),0)</f>
        <v/>
      </c>
    </row>
    <row r="4043">
      <c r="A4043" s="19" t="n"/>
      <c r="B4043" s="20">
        <f>IF(A4043="","",IF(R4043=0,"⚠ أضف سطر عهدة أولًا","BDR-"&amp;TEXT(R4043,"000")))</f>
        <v/>
      </c>
      <c r="C4043" s="21" t="n"/>
      <c r="D4043" s="20">
        <f>IF(C4043="","",IF(S4043="","خارج السنة المالية",INDEX(القوائم!$D$2:$D$13,S4043)))</f>
        <v/>
      </c>
      <c r="E4043" s="22" t="n"/>
      <c r="F4043" s="23" t="n"/>
      <c r="G4043" s="23" t="n"/>
      <c r="H4043" s="22" t="n"/>
      <c r="I4043" s="19" t="n"/>
      <c r="J4043" s="21" t="n"/>
      <c r="K4043" s="19" t="n"/>
      <c r="L4043" s="19" t="n"/>
      <c r="M4043" s="21" t="n"/>
      <c r="N4043" s="22" t="n"/>
      <c r="O4043" s="24">
        <f>IF(A4043&lt;&gt;"عهدة","",SUMIFS($G$8:$G$5007,$B$8:$B$5007,B4043,$A$8:$A$5007,"مصروف",$I$8:$I$5007,"&lt;&gt;مرفوض"))</f>
        <v/>
      </c>
      <c r="P4043" s="25">
        <f>IF(A4043&lt;&gt;"عهدة","",N(F4043)-O4043)</f>
        <v/>
      </c>
      <c r="Q4043" s="26">
        <f>IF(A4043="","",IF(A4043="عهدة",IF(N(F4043)=0,"⚠ أدخل قيمة العهدة",IF(P4043&lt;0,"⛔ عجز / زيادة مصروفات "&amp;TEXT(-P4043,"#,##0"),IF(COUNTIFS($B$8:$B$5007,B4043,$A$8:$A$5007,"مصروف",$I$8:$I$5007,"&lt;&gt;مرفوض",$K$8:$K$5007,"&lt;&gt;نعم")&gt;0,"⚠ "&amp;COUNTIFS($B$8:$B$5007,B4043,$A$8:$A$5007,"مصروف",$I$8:$I$5007,"&lt;&gt;مرفوض",$K$8:$K$5007,"&lt;&gt;نعم")&amp;" مصروف غير مسوى",IF(L4043="تمت التسوية",IF(P4043=0,"✔ متوازنة وتمت التسوية","✔ تمت التسوية – متبقي "&amp;TEXT(P4043,"#,##0")),IF(P4043&gt;0,"متبقي "&amp;TEXT(P4043,"#,##0"),"✔ متوازنة"))))),IF(R4043=0,"⚠ أضف سطر عهدة أولًا",IF(OR(C4043="",N(G4043)=0),"⚠ أكمل التاريخ والقيمة",IF(S4043="","⚠ التاريخ خارج السنة المالية",IF(H4043="","⚠ اختر بند الموازنة",IF(I4043="مرفوض","✖ مرفوض من المدير",IF(I4043&lt;&gt;"موافق","⏳ بانتظار موافقة المدير",IF(K4043&lt;&gt;"نعم","⚠ غير مسوى مع الحسابات","✔ معتمد ومسوى")))))))))</f>
        <v/>
      </c>
      <c r="R4043">
        <f>N(R4042)+IF(A4043="عهدة",1,0)</f>
        <v/>
      </c>
      <c r="S4043">
        <f>IF(C4043="","",IF(AND(C4043&gt;=DATE(2026,9,1),C4043&lt;=DATE(2027,8,31)),(YEAR(C4043)-2026)*12+MONTH(C4043)-8,""))</f>
        <v/>
      </c>
      <c r="T4043">
        <f>IF(AND(A4043="مصروف",R4043&gt;0,I4043="موافق",S4043&lt;&gt;"",H4043&lt;&gt;""),N(G4043),0)</f>
        <v/>
      </c>
    </row>
    <row r="4044">
      <c r="A4044" s="19" t="n"/>
      <c r="B4044" s="20">
        <f>IF(A4044="","",IF(R4044=0,"⚠ أضف سطر عهدة أولًا","BDR-"&amp;TEXT(R4044,"000")))</f>
        <v/>
      </c>
      <c r="C4044" s="21" t="n"/>
      <c r="D4044" s="20">
        <f>IF(C4044="","",IF(S4044="","خارج السنة المالية",INDEX(القوائم!$D$2:$D$13,S4044)))</f>
        <v/>
      </c>
      <c r="E4044" s="22" t="n"/>
      <c r="F4044" s="23" t="n"/>
      <c r="G4044" s="23" t="n"/>
      <c r="H4044" s="22" t="n"/>
      <c r="I4044" s="19" t="n"/>
      <c r="J4044" s="21" t="n"/>
      <c r="K4044" s="19" t="n"/>
      <c r="L4044" s="19" t="n"/>
      <c r="M4044" s="21" t="n"/>
      <c r="N4044" s="22" t="n"/>
      <c r="O4044" s="24">
        <f>IF(A4044&lt;&gt;"عهدة","",SUMIFS($G$8:$G$5007,$B$8:$B$5007,B4044,$A$8:$A$5007,"مصروف",$I$8:$I$5007,"&lt;&gt;مرفوض"))</f>
        <v/>
      </c>
      <c r="P4044" s="25">
        <f>IF(A4044&lt;&gt;"عهدة","",N(F4044)-O4044)</f>
        <v/>
      </c>
      <c r="Q4044" s="26">
        <f>IF(A4044="","",IF(A4044="عهدة",IF(N(F4044)=0,"⚠ أدخل قيمة العهدة",IF(P4044&lt;0,"⛔ عجز / زيادة مصروفات "&amp;TEXT(-P4044,"#,##0"),IF(COUNTIFS($B$8:$B$5007,B4044,$A$8:$A$5007,"مصروف",$I$8:$I$5007,"&lt;&gt;مرفوض",$K$8:$K$5007,"&lt;&gt;نعم")&gt;0,"⚠ "&amp;COUNTIFS($B$8:$B$5007,B4044,$A$8:$A$5007,"مصروف",$I$8:$I$5007,"&lt;&gt;مرفوض",$K$8:$K$5007,"&lt;&gt;نعم")&amp;" مصروف غير مسوى",IF(L4044="تمت التسوية",IF(P4044=0,"✔ متوازنة وتمت التسوية","✔ تمت التسوية – متبقي "&amp;TEXT(P4044,"#,##0")),IF(P4044&gt;0,"متبقي "&amp;TEXT(P4044,"#,##0"),"✔ متوازنة"))))),IF(R4044=0,"⚠ أضف سطر عهدة أولًا",IF(OR(C4044="",N(G4044)=0),"⚠ أكمل التاريخ والقيمة",IF(S4044="","⚠ التاريخ خارج السنة المالية",IF(H4044="","⚠ اختر بند الموازنة",IF(I4044="مرفوض","✖ مرفوض من المدير",IF(I4044&lt;&gt;"موافق","⏳ بانتظار موافقة المدير",IF(K4044&lt;&gt;"نعم","⚠ غير مسوى مع الحسابات","✔ معتمد ومسوى")))))))))</f>
        <v/>
      </c>
      <c r="R4044">
        <f>N(R4043)+IF(A4044="عهدة",1,0)</f>
        <v/>
      </c>
      <c r="S4044">
        <f>IF(C4044="","",IF(AND(C4044&gt;=DATE(2026,9,1),C4044&lt;=DATE(2027,8,31)),(YEAR(C4044)-2026)*12+MONTH(C4044)-8,""))</f>
        <v/>
      </c>
      <c r="T4044">
        <f>IF(AND(A4044="مصروف",R4044&gt;0,I4044="موافق",S4044&lt;&gt;"",H4044&lt;&gt;""),N(G4044),0)</f>
        <v/>
      </c>
    </row>
    <row r="4045">
      <c r="A4045" s="19" t="n"/>
      <c r="B4045" s="20">
        <f>IF(A4045="","",IF(R4045=0,"⚠ أضف سطر عهدة أولًا","BDR-"&amp;TEXT(R4045,"000")))</f>
        <v/>
      </c>
      <c r="C4045" s="21" t="n"/>
      <c r="D4045" s="20">
        <f>IF(C4045="","",IF(S4045="","خارج السنة المالية",INDEX(القوائم!$D$2:$D$13,S4045)))</f>
        <v/>
      </c>
      <c r="E4045" s="22" t="n"/>
      <c r="F4045" s="23" t="n"/>
      <c r="G4045" s="23" t="n"/>
      <c r="H4045" s="22" t="n"/>
      <c r="I4045" s="19" t="n"/>
      <c r="J4045" s="21" t="n"/>
      <c r="K4045" s="19" t="n"/>
      <c r="L4045" s="19" t="n"/>
      <c r="M4045" s="21" t="n"/>
      <c r="N4045" s="22" t="n"/>
      <c r="O4045" s="24">
        <f>IF(A4045&lt;&gt;"عهدة","",SUMIFS($G$8:$G$5007,$B$8:$B$5007,B4045,$A$8:$A$5007,"مصروف",$I$8:$I$5007,"&lt;&gt;مرفوض"))</f>
        <v/>
      </c>
      <c r="P4045" s="25">
        <f>IF(A4045&lt;&gt;"عهدة","",N(F4045)-O4045)</f>
        <v/>
      </c>
      <c r="Q4045" s="26">
        <f>IF(A4045="","",IF(A4045="عهدة",IF(N(F4045)=0,"⚠ أدخل قيمة العهدة",IF(P4045&lt;0,"⛔ عجز / زيادة مصروفات "&amp;TEXT(-P4045,"#,##0"),IF(COUNTIFS($B$8:$B$5007,B4045,$A$8:$A$5007,"مصروف",$I$8:$I$5007,"&lt;&gt;مرفوض",$K$8:$K$5007,"&lt;&gt;نعم")&gt;0,"⚠ "&amp;COUNTIFS($B$8:$B$5007,B4045,$A$8:$A$5007,"مصروف",$I$8:$I$5007,"&lt;&gt;مرفوض",$K$8:$K$5007,"&lt;&gt;نعم")&amp;" مصروف غير مسوى",IF(L4045="تمت التسوية",IF(P4045=0,"✔ متوازنة وتمت التسوية","✔ تمت التسوية – متبقي "&amp;TEXT(P4045,"#,##0")),IF(P4045&gt;0,"متبقي "&amp;TEXT(P4045,"#,##0"),"✔ متوازنة"))))),IF(R4045=0,"⚠ أضف سطر عهدة أولًا",IF(OR(C4045="",N(G4045)=0),"⚠ أكمل التاريخ والقيمة",IF(S4045="","⚠ التاريخ خارج السنة المالية",IF(H4045="","⚠ اختر بند الموازنة",IF(I4045="مرفوض","✖ مرفوض من المدير",IF(I4045&lt;&gt;"موافق","⏳ بانتظار موافقة المدير",IF(K4045&lt;&gt;"نعم","⚠ غير مسوى مع الحسابات","✔ معتمد ومسوى")))))))))</f>
        <v/>
      </c>
      <c r="R4045">
        <f>N(R4044)+IF(A4045="عهدة",1,0)</f>
        <v/>
      </c>
      <c r="S4045">
        <f>IF(C4045="","",IF(AND(C4045&gt;=DATE(2026,9,1),C4045&lt;=DATE(2027,8,31)),(YEAR(C4045)-2026)*12+MONTH(C4045)-8,""))</f>
        <v/>
      </c>
      <c r="T4045">
        <f>IF(AND(A4045="مصروف",R4045&gt;0,I4045="موافق",S4045&lt;&gt;"",H4045&lt;&gt;""),N(G4045),0)</f>
        <v/>
      </c>
    </row>
    <row r="4046">
      <c r="A4046" s="19" t="n"/>
      <c r="B4046" s="20">
        <f>IF(A4046="","",IF(R4046=0,"⚠ أضف سطر عهدة أولًا","BDR-"&amp;TEXT(R4046,"000")))</f>
        <v/>
      </c>
      <c r="C4046" s="21" t="n"/>
      <c r="D4046" s="20">
        <f>IF(C4046="","",IF(S4046="","خارج السنة المالية",INDEX(القوائم!$D$2:$D$13,S4046)))</f>
        <v/>
      </c>
      <c r="E4046" s="22" t="n"/>
      <c r="F4046" s="23" t="n"/>
      <c r="G4046" s="23" t="n"/>
      <c r="H4046" s="22" t="n"/>
      <c r="I4046" s="19" t="n"/>
      <c r="J4046" s="21" t="n"/>
      <c r="K4046" s="19" t="n"/>
      <c r="L4046" s="19" t="n"/>
      <c r="M4046" s="21" t="n"/>
      <c r="N4046" s="22" t="n"/>
      <c r="O4046" s="24">
        <f>IF(A4046&lt;&gt;"عهدة","",SUMIFS($G$8:$G$5007,$B$8:$B$5007,B4046,$A$8:$A$5007,"مصروف",$I$8:$I$5007,"&lt;&gt;مرفوض"))</f>
        <v/>
      </c>
      <c r="P4046" s="25">
        <f>IF(A4046&lt;&gt;"عهدة","",N(F4046)-O4046)</f>
        <v/>
      </c>
      <c r="Q4046" s="26">
        <f>IF(A4046="","",IF(A4046="عهدة",IF(N(F4046)=0,"⚠ أدخل قيمة العهدة",IF(P4046&lt;0,"⛔ عجز / زيادة مصروفات "&amp;TEXT(-P4046,"#,##0"),IF(COUNTIFS($B$8:$B$5007,B4046,$A$8:$A$5007,"مصروف",$I$8:$I$5007,"&lt;&gt;مرفوض",$K$8:$K$5007,"&lt;&gt;نعم")&gt;0,"⚠ "&amp;COUNTIFS($B$8:$B$5007,B4046,$A$8:$A$5007,"مصروف",$I$8:$I$5007,"&lt;&gt;مرفوض",$K$8:$K$5007,"&lt;&gt;نعم")&amp;" مصروف غير مسوى",IF(L4046="تمت التسوية",IF(P4046=0,"✔ متوازنة وتمت التسوية","✔ تمت التسوية – متبقي "&amp;TEXT(P4046,"#,##0")),IF(P4046&gt;0,"متبقي "&amp;TEXT(P4046,"#,##0"),"✔ متوازنة"))))),IF(R4046=0,"⚠ أضف سطر عهدة أولًا",IF(OR(C4046="",N(G4046)=0),"⚠ أكمل التاريخ والقيمة",IF(S4046="","⚠ التاريخ خارج السنة المالية",IF(H4046="","⚠ اختر بند الموازنة",IF(I4046="مرفوض","✖ مرفوض من المدير",IF(I4046&lt;&gt;"موافق","⏳ بانتظار موافقة المدير",IF(K4046&lt;&gt;"نعم","⚠ غير مسوى مع الحسابات","✔ معتمد ومسوى")))))))))</f>
        <v/>
      </c>
      <c r="R4046">
        <f>N(R4045)+IF(A4046="عهدة",1,0)</f>
        <v/>
      </c>
      <c r="S4046">
        <f>IF(C4046="","",IF(AND(C4046&gt;=DATE(2026,9,1),C4046&lt;=DATE(2027,8,31)),(YEAR(C4046)-2026)*12+MONTH(C4046)-8,""))</f>
        <v/>
      </c>
      <c r="T4046">
        <f>IF(AND(A4046="مصروف",R4046&gt;0,I4046="موافق",S4046&lt;&gt;"",H4046&lt;&gt;""),N(G4046),0)</f>
        <v/>
      </c>
    </row>
    <row r="4047">
      <c r="A4047" s="19" t="n"/>
      <c r="B4047" s="20">
        <f>IF(A4047="","",IF(R4047=0,"⚠ أضف سطر عهدة أولًا","BDR-"&amp;TEXT(R4047,"000")))</f>
        <v/>
      </c>
      <c r="C4047" s="21" t="n"/>
      <c r="D4047" s="20">
        <f>IF(C4047="","",IF(S4047="","خارج السنة المالية",INDEX(القوائم!$D$2:$D$13,S4047)))</f>
        <v/>
      </c>
      <c r="E4047" s="22" t="n"/>
      <c r="F4047" s="23" t="n"/>
      <c r="G4047" s="23" t="n"/>
      <c r="H4047" s="22" t="n"/>
      <c r="I4047" s="19" t="n"/>
      <c r="J4047" s="21" t="n"/>
      <c r="K4047" s="19" t="n"/>
      <c r="L4047" s="19" t="n"/>
      <c r="M4047" s="21" t="n"/>
      <c r="N4047" s="22" t="n"/>
      <c r="O4047" s="24">
        <f>IF(A4047&lt;&gt;"عهدة","",SUMIFS($G$8:$G$5007,$B$8:$B$5007,B4047,$A$8:$A$5007,"مصروف",$I$8:$I$5007,"&lt;&gt;مرفوض"))</f>
        <v/>
      </c>
      <c r="P4047" s="25">
        <f>IF(A4047&lt;&gt;"عهدة","",N(F4047)-O4047)</f>
        <v/>
      </c>
      <c r="Q4047" s="26">
        <f>IF(A4047="","",IF(A4047="عهدة",IF(N(F4047)=0,"⚠ أدخل قيمة العهدة",IF(P4047&lt;0,"⛔ عجز / زيادة مصروفات "&amp;TEXT(-P4047,"#,##0"),IF(COUNTIFS($B$8:$B$5007,B4047,$A$8:$A$5007,"مصروف",$I$8:$I$5007,"&lt;&gt;مرفوض",$K$8:$K$5007,"&lt;&gt;نعم")&gt;0,"⚠ "&amp;COUNTIFS($B$8:$B$5007,B4047,$A$8:$A$5007,"مصروف",$I$8:$I$5007,"&lt;&gt;مرفوض",$K$8:$K$5007,"&lt;&gt;نعم")&amp;" مصروف غير مسوى",IF(L4047="تمت التسوية",IF(P4047=0,"✔ متوازنة وتمت التسوية","✔ تمت التسوية – متبقي "&amp;TEXT(P4047,"#,##0")),IF(P4047&gt;0,"متبقي "&amp;TEXT(P4047,"#,##0"),"✔ متوازنة"))))),IF(R4047=0,"⚠ أضف سطر عهدة أولًا",IF(OR(C4047="",N(G4047)=0),"⚠ أكمل التاريخ والقيمة",IF(S4047="","⚠ التاريخ خارج السنة المالية",IF(H4047="","⚠ اختر بند الموازنة",IF(I4047="مرفوض","✖ مرفوض من المدير",IF(I4047&lt;&gt;"موافق","⏳ بانتظار موافقة المدير",IF(K4047&lt;&gt;"نعم","⚠ غير مسوى مع الحسابات","✔ معتمد ومسوى")))))))))</f>
        <v/>
      </c>
      <c r="R4047">
        <f>N(R4046)+IF(A4047="عهدة",1,0)</f>
        <v/>
      </c>
      <c r="S4047">
        <f>IF(C4047="","",IF(AND(C4047&gt;=DATE(2026,9,1),C4047&lt;=DATE(2027,8,31)),(YEAR(C4047)-2026)*12+MONTH(C4047)-8,""))</f>
        <v/>
      </c>
      <c r="T4047">
        <f>IF(AND(A4047="مصروف",R4047&gt;0,I4047="موافق",S4047&lt;&gt;"",H4047&lt;&gt;""),N(G4047),0)</f>
        <v/>
      </c>
    </row>
    <row r="4048">
      <c r="A4048" s="19" t="n"/>
      <c r="B4048" s="20">
        <f>IF(A4048="","",IF(R4048=0,"⚠ أضف سطر عهدة أولًا","BDR-"&amp;TEXT(R4048,"000")))</f>
        <v/>
      </c>
      <c r="C4048" s="21" t="n"/>
      <c r="D4048" s="20">
        <f>IF(C4048="","",IF(S4048="","خارج السنة المالية",INDEX(القوائم!$D$2:$D$13,S4048)))</f>
        <v/>
      </c>
      <c r="E4048" s="22" t="n"/>
      <c r="F4048" s="23" t="n"/>
      <c r="G4048" s="23" t="n"/>
      <c r="H4048" s="22" t="n"/>
      <c r="I4048" s="19" t="n"/>
      <c r="J4048" s="21" t="n"/>
      <c r="K4048" s="19" t="n"/>
      <c r="L4048" s="19" t="n"/>
      <c r="M4048" s="21" t="n"/>
      <c r="N4048" s="22" t="n"/>
      <c r="O4048" s="24">
        <f>IF(A4048&lt;&gt;"عهدة","",SUMIFS($G$8:$G$5007,$B$8:$B$5007,B4048,$A$8:$A$5007,"مصروف",$I$8:$I$5007,"&lt;&gt;مرفوض"))</f>
        <v/>
      </c>
      <c r="P4048" s="25">
        <f>IF(A4048&lt;&gt;"عهدة","",N(F4048)-O4048)</f>
        <v/>
      </c>
      <c r="Q4048" s="26">
        <f>IF(A4048="","",IF(A4048="عهدة",IF(N(F4048)=0,"⚠ أدخل قيمة العهدة",IF(P4048&lt;0,"⛔ عجز / زيادة مصروفات "&amp;TEXT(-P4048,"#,##0"),IF(COUNTIFS($B$8:$B$5007,B4048,$A$8:$A$5007,"مصروف",$I$8:$I$5007,"&lt;&gt;مرفوض",$K$8:$K$5007,"&lt;&gt;نعم")&gt;0,"⚠ "&amp;COUNTIFS($B$8:$B$5007,B4048,$A$8:$A$5007,"مصروف",$I$8:$I$5007,"&lt;&gt;مرفوض",$K$8:$K$5007,"&lt;&gt;نعم")&amp;" مصروف غير مسوى",IF(L4048="تمت التسوية",IF(P4048=0,"✔ متوازنة وتمت التسوية","✔ تمت التسوية – متبقي "&amp;TEXT(P4048,"#,##0")),IF(P4048&gt;0,"متبقي "&amp;TEXT(P4048,"#,##0"),"✔ متوازنة"))))),IF(R4048=0,"⚠ أضف سطر عهدة أولًا",IF(OR(C4048="",N(G4048)=0),"⚠ أكمل التاريخ والقيمة",IF(S4048="","⚠ التاريخ خارج السنة المالية",IF(H4048="","⚠ اختر بند الموازنة",IF(I4048="مرفوض","✖ مرفوض من المدير",IF(I4048&lt;&gt;"موافق","⏳ بانتظار موافقة المدير",IF(K4048&lt;&gt;"نعم","⚠ غير مسوى مع الحسابات","✔ معتمد ومسوى")))))))))</f>
        <v/>
      </c>
      <c r="R4048">
        <f>N(R4047)+IF(A4048="عهدة",1,0)</f>
        <v/>
      </c>
      <c r="S4048">
        <f>IF(C4048="","",IF(AND(C4048&gt;=DATE(2026,9,1),C4048&lt;=DATE(2027,8,31)),(YEAR(C4048)-2026)*12+MONTH(C4048)-8,""))</f>
        <v/>
      </c>
      <c r="T4048">
        <f>IF(AND(A4048="مصروف",R4048&gt;0,I4048="موافق",S4048&lt;&gt;"",H4048&lt;&gt;""),N(G4048),0)</f>
        <v/>
      </c>
    </row>
    <row r="4049">
      <c r="A4049" s="19" t="n"/>
      <c r="B4049" s="20">
        <f>IF(A4049="","",IF(R4049=0,"⚠ أضف سطر عهدة أولًا","BDR-"&amp;TEXT(R4049,"000")))</f>
        <v/>
      </c>
      <c r="C4049" s="21" t="n"/>
      <c r="D4049" s="20">
        <f>IF(C4049="","",IF(S4049="","خارج السنة المالية",INDEX(القوائم!$D$2:$D$13,S4049)))</f>
        <v/>
      </c>
      <c r="E4049" s="22" t="n"/>
      <c r="F4049" s="23" t="n"/>
      <c r="G4049" s="23" t="n"/>
      <c r="H4049" s="22" t="n"/>
      <c r="I4049" s="19" t="n"/>
      <c r="J4049" s="21" t="n"/>
      <c r="K4049" s="19" t="n"/>
      <c r="L4049" s="19" t="n"/>
      <c r="M4049" s="21" t="n"/>
      <c r="N4049" s="22" t="n"/>
      <c r="O4049" s="24">
        <f>IF(A4049&lt;&gt;"عهدة","",SUMIFS($G$8:$G$5007,$B$8:$B$5007,B4049,$A$8:$A$5007,"مصروف",$I$8:$I$5007,"&lt;&gt;مرفوض"))</f>
        <v/>
      </c>
      <c r="P4049" s="25">
        <f>IF(A4049&lt;&gt;"عهدة","",N(F4049)-O4049)</f>
        <v/>
      </c>
      <c r="Q4049" s="26">
        <f>IF(A4049="","",IF(A4049="عهدة",IF(N(F4049)=0,"⚠ أدخل قيمة العهدة",IF(P4049&lt;0,"⛔ عجز / زيادة مصروفات "&amp;TEXT(-P4049,"#,##0"),IF(COUNTIFS($B$8:$B$5007,B4049,$A$8:$A$5007,"مصروف",$I$8:$I$5007,"&lt;&gt;مرفوض",$K$8:$K$5007,"&lt;&gt;نعم")&gt;0,"⚠ "&amp;COUNTIFS($B$8:$B$5007,B4049,$A$8:$A$5007,"مصروف",$I$8:$I$5007,"&lt;&gt;مرفوض",$K$8:$K$5007,"&lt;&gt;نعم")&amp;" مصروف غير مسوى",IF(L4049="تمت التسوية",IF(P4049=0,"✔ متوازنة وتمت التسوية","✔ تمت التسوية – متبقي "&amp;TEXT(P4049,"#,##0")),IF(P4049&gt;0,"متبقي "&amp;TEXT(P4049,"#,##0"),"✔ متوازنة"))))),IF(R4049=0,"⚠ أضف سطر عهدة أولًا",IF(OR(C4049="",N(G4049)=0),"⚠ أكمل التاريخ والقيمة",IF(S4049="","⚠ التاريخ خارج السنة المالية",IF(H4049="","⚠ اختر بند الموازنة",IF(I4049="مرفوض","✖ مرفوض من المدير",IF(I4049&lt;&gt;"موافق","⏳ بانتظار موافقة المدير",IF(K4049&lt;&gt;"نعم","⚠ غير مسوى مع الحسابات","✔ معتمد ومسوى")))))))))</f>
        <v/>
      </c>
      <c r="R4049">
        <f>N(R4048)+IF(A4049="عهدة",1,0)</f>
        <v/>
      </c>
      <c r="S4049">
        <f>IF(C4049="","",IF(AND(C4049&gt;=DATE(2026,9,1),C4049&lt;=DATE(2027,8,31)),(YEAR(C4049)-2026)*12+MONTH(C4049)-8,""))</f>
        <v/>
      </c>
      <c r="T4049">
        <f>IF(AND(A4049="مصروف",R4049&gt;0,I4049="موافق",S4049&lt;&gt;"",H4049&lt;&gt;""),N(G4049),0)</f>
        <v/>
      </c>
    </row>
    <row r="4050">
      <c r="A4050" s="19" t="n"/>
      <c r="B4050" s="20">
        <f>IF(A4050="","",IF(R4050=0,"⚠ أضف سطر عهدة أولًا","BDR-"&amp;TEXT(R4050,"000")))</f>
        <v/>
      </c>
      <c r="C4050" s="21" t="n"/>
      <c r="D4050" s="20">
        <f>IF(C4050="","",IF(S4050="","خارج السنة المالية",INDEX(القوائم!$D$2:$D$13,S4050)))</f>
        <v/>
      </c>
      <c r="E4050" s="22" t="n"/>
      <c r="F4050" s="23" t="n"/>
      <c r="G4050" s="23" t="n"/>
      <c r="H4050" s="22" t="n"/>
      <c r="I4050" s="19" t="n"/>
      <c r="J4050" s="21" t="n"/>
      <c r="K4050" s="19" t="n"/>
      <c r="L4050" s="19" t="n"/>
      <c r="M4050" s="21" t="n"/>
      <c r="N4050" s="22" t="n"/>
      <c r="O4050" s="24">
        <f>IF(A4050&lt;&gt;"عهدة","",SUMIFS($G$8:$G$5007,$B$8:$B$5007,B4050,$A$8:$A$5007,"مصروف",$I$8:$I$5007,"&lt;&gt;مرفوض"))</f>
        <v/>
      </c>
      <c r="P4050" s="25">
        <f>IF(A4050&lt;&gt;"عهدة","",N(F4050)-O4050)</f>
        <v/>
      </c>
      <c r="Q4050" s="26">
        <f>IF(A4050="","",IF(A4050="عهدة",IF(N(F4050)=0,"⚠ أدخل قيمة العهدة",IF(P4050&lt;0,"⛔ عجز / زيادة مصروفات "&amp;TEXT(-P4050,"#,##0"),IF(COUNTIFS($B$8:$B$5007,B4050,$A$8:$A$5007,"مصروف",$I$8:$I$5007,"&lt;&gt;مرفوض",$K$8:$K$5007,"&lt;&gt;نعم")&gt;0,"⚠ "&amp;COUNTIFS($B$8:$B$5007,B4050,$A$8:$A$5007,"مصروف",$I$8:$I$5007,"&lt;&gt;مرفوض",$K$8:$K$5007,"&lt;&gt;نعم")&amp;" مصروف غير مسوى",IF(L4050="تمت التسوية",IF(P4050=0,"✔ متوازنة وتمت التسوية","✔ تمت التسوية – متبقي "&amp;TEXT(P4050,"#,##0")),IF(P4050&gt;0,"متبقي "&amp;TEXT(P4050,"#,##0"),"✔ متوازنة"))))),IF(R4050=0,"⚠ أضف سطر عهدة أولًا",IF(OR(C4050="",N(G4050)=0),"⚠ أكمل التاريخ والقيمة",IF(S4050="","⚠ التاريخ خارج السنة المالية",IF(H4050="","⚠ اختر بند الموازنة",IF(I4050="مرفوض","✖ مرفوض من المدير",IF(I4050&lt;&gt;"موافق","⏳ بانتظار موافقة المدير",IF(K4050&lt;&gt;"نعم","⚠ غير مسوى مع الحسابات","✔ معتمد ومسوى")))))))))</f>
        <v/>
      </c>
      <c r="R4050">
        <f>N(R4049)+IF(A4050="عهدة",1,0)</f>
        <v/>
      </c>
      <c r="S4050">
        <f>IF(C4050="","",IF(AND(C4050&gt;=DATE(2026,9,1),C4050&lt;=DATE(2027,8,31)),(YEAR(C4050)-2026)*12+MONTH(C4050)-8,""))</f>
        <v/>
      </c>
      <c r="T4050">
        <f>IF(AND(A4050="مصروف",R4050&gt;0,I4050="موافق",S4050&lt;&gt;"",H4050&lt;&gt;""),N(G4050),0)</f>
        <v/>
      </c>
    </row>
    <row r="4051">
      <c r="A4051" s="19" t="n"/>
      <c r="B4051" s="20">
        <f>IF(A4051="","",IF(R4051=0,"⚠ أضف سطر عهدة أولًا","BDR-"&amp;TEXT(R4051,"000")))</f>
        <v/>
      </c>
      <c r="C4051" s="21" t="n"/>
      <c r="D4051" s="20">
        <f>IF(C4051="","",IF(S4051="","خارج السنة المالية",INDEX(القوائم!$D$2:$D$13,S4051)))</f>
        <v/>
      </c>
      <c r="E4051" s="22" t="n"/>
      <c r="F4051" s="23" t="n"/>
      <c r="G4051" s="23" t="n"/>
      <c r="H4051" s="22" t="n"/>
      <c r="I4051" s="19" t="n"/>
      <c r="J4051" s="21" t="n"/>
      <c r="K4051" s="19" t="n"/>
      <c r="L4051" s="19" t="n"/>
      <c r="M4051" s="21" t="n"/>
      <c r="N4051" s="22" t="n"/>
      <c r="O4051" s="24">
        <f>IF(A4051&lt;&gt;"عهدة","",SUMIFS($G$8:$G$5007,$B$8:$B$5007,B4051,$A$8:$A$5007,"مصروف",$I$8:$I$5007,"&lt;&gt;مرفوض"))</f>
        <v/>
      </c>
      <c r="P4051" s="25">
        <f>IF(A4051&lt;&gt;"عهدة","",N(F4051)-O4051)</f>
        <v/>
      </c>
      <c r="Q4051" s="26">
        <f>IF(A4051="","",IF(A4051="عهدة",IF(N(F4051)=0,"⚠ أدخل قيمة العهدة",IF(P4051&lt;0,"⛔ عجز / زيادة مصروفات "&amp;TEXT(-P4051,"#,##0"),IF(COUNTIFS($B$8:$B$5007,B4051,$A$8:$A$5007,"مصروف",$I$8:$I$5007,"&lt;&gt;مرفوض",$K$8:$K$5007,"&lt;&gt;نعم")&gt;0,"⚠ "&amp;COUNTIFS($B$8:$B$5007,B4051,$A$8:$A$5007,"مصروف",$I$8:$I$5007,"&lt;&gt;مرفوض",$K$8:$K$5007,"&lt;&gt;نعم")&amp;" مصروف غير مسوى",IF(L4051="تمت التسوية",IF(P4051=0,"✔ متوازنة وتمت التسوية","✔ تمت التسوية – متبقي "&amp;TEXT(P4051,"#,##0")),IF(P4051&gt;0,"متبقي "&amp;TEXT(P4051,"#,##0"),"✔ متوازنة"))))),IF(R4051=0,"⚠ أضف سطر عهدة أولًا",IF(OR(C4051="",N(G4051)=0),"⚠ أكمل التاريخ والقيمة",IF(S4051="","⚠ التاريخ خارج السنة المالية",IF(H4051="","⚠ اختر بند الموازنة",IF(I4051="مرفوض","✖ مرفوض من المدير",IF(I4051&lt;&gt;"موافق","⏳ بانتظار موافقة المدير",IF(K4051&lt;&gt;"نعم","⚠ غير مسوى مع الحسابات","✔ معتمد ومسوى")))))))))</f>
        <v/>
      </c>
      <c r="R4051">
        <f>N(R4050)+IF(A4051="عهدة",1,0)</f>
        <v/>
      </c>
      <c r="S4051">
        <f>IF(C4051="","",IF(AND(C4051&gt;=DATE(2026,9,1),C4051&lt;=DATE(2027,8,31)),(YEAR(C4051)-2026)*12+MONTH(C4051)-8,""))</f>
        <v/>
      </c>
      <c r="T4051">
        <f>IF(AND(A4051="مصروف",R4051&gt;0,I4051="موافق",S4051&lt;&gt;"",H4051&lt;&gt;""),N(G4051),0)</f>
        <v/>
      </c>
    </row>
    <row r="4052">
      <c r="A4052" s="19" t="n"/>
      <c r="B4052" s="20">
        <f>IF(A4052="","",IF(R4052=0,"⚠ أضف سطر عهدة أولًا","BDR-"&amp;TEXT(R4052,"000")))</f>
        <v/>
      </c>
      <c r="C4052" s="21" t="n"/>
      <c r="D4052" s="20">
        <f>IF(C4052="","",IF(S4052="","خارج السنة المالية",INDEX(القوائم!$D$2:$D$13,S4052)))</f>
        <v/>
      </c>
      <c r="E4052" s="22" t="n"/>
      <c r="F4052" s="23" t="n"/>
      <c r="G4052" s="23" t="n"/>
      <c r="H4052" s="22" t="n"/>
      <c r="I4052" s="19" t="n"/>
      <c r="J4052" s="21" t="n"/>
      <c r="K4052" s="19" t="n"/>
      <c r="L4052" s="19" t="n"/>
      <c r="M4052" s="21" t="n"/>
      <c r="N4052" s="22" t="n"/>
      <c r="O4052" s="24">
        <f>IF(A4052&lt;&gt;"عهدة","",SUMIFS($G$8:$G$5007,$B$8:$B$5007,B4052,$A$8:$A$5007,"مصروف",$I$8:$I$5007,"&lt;&gt;مرفوض"))</f>
        <v/>
      </c>
      <c r="P4052" s="25">
        <f>IF(A4052&lt;&gt;"عهدة","",N(F4052)-O4052)</f>
        <v/>
      </c>
      <c r="Q4052" s="26">
        <f>IF(A4052="","",IF(A4052="عهدة",IF(N(F4052)=0,"⚠ أدخل قيمة العهدة",IF(P4052&lt;0,"⛔ عجز / زيادة مصروفات "&amp;TEXT(-P4052,"#,##0"),IF(COUNTIFS($B$8:$B$5007,B4052,$A$8:$A$5007,"مصروف",$I$8:$I$5007,"&lt;&gt;مرفوض",$K$8:$K$5007,"&lt;&gt;نعم")&gt;0,"⚠ "&amp;COUNTIFS($B$8:$B$5007,B4052,$A$8:$A$5007,"مصروف",$I$8:$I$5007,"&lt;&gt;مرفوض",$K$8:$K$5007,"&lt;&gt;نعم")&amp;" مصروف غير مسوى",IF(L4052="تمت التسوية",IF(P4052=0,"✔ متوازنة وتمت التسوية","✔ تمت التسوية – متبقي "&amp;TEXT(P4052,"#,##0")),IF(P4052&gt;0,"متبقي "&amp;TEXT(P4052,"#,##0"),"✔ متوازنة"))))),IF(R4052=0,"⚠ أضف سطر عهدة أولًا",IF(OR(C4052="",N(G4052)=0),"⚠ أكمل التاريخ والقيمة",IF(S4052="","⚠ التاريخ خارج السنة المالية",IF(H4052="","⚠ اختر بند الموازنة",IF(I4052="مرفوض","✖ مرفوض من المدير",IF(I4052&lt;&gt;"موافق","⏳ بانتظار موافقة المدير",IF(K4052&lt;&gt;"نعم","⚠ غير مسوى مع الحسابات","✔ معتمد ومسوى")))))))))</f>
        <v/>
      </c>
      <c r="R4052">
        <f>N(R4051)+IF(A4052="عهدة",1,0)</f>
        <v/>
      </c>
      <c r="S4052">
        <f>IF(C4052="","",IF(AND(C4052&gt;=DATE(2026,9,1),C4052&lt;=DATE(2027,8,31)),(YEAR(C4052)-2026)*12+MONTH(C4052)-8,""))</f>
        <v/>
      </c>
      <c r="T4052">
        <f>IF(AND(A4052="مصروف",R4052&gt;0,I4052="موافق",S4052&lt;&gt;"",H4052&lt;&gt;""),N(G4052),0)</f>
        <v/>
      </c>
    </row>
    <row r="4053">
      <c r="A4053" s="19" t="n"/>
      <c r="B4053" s="20">
        <f>IF(A4053="","",IF(R4053=0,"⚠ أضف سطر عهدة أولًا","BDR-"&amp;TEXT(R4053,"000")))</f>
        <v/>
      </c>
      <c r="C4053" s="21" t="n"/>
      <c r="D4053" s="20">
        <f>IF(C4053="","",IF(S4053="","خارج السنة المالية",INDEX(القوائم!$D$2:$D$13,S4053)))</f>
        <v/>
      </c>
      <c r="E4053" s="22" t="n"/>
      <c r="F4053" s="23" t="n"/>
      <c r="G4053" s="23" t="n"/>
      <c r="H4053" s="22" t="n"/>
      <c r="I4053" s="19" t="n"/>
      <c r="J4053" s="21" t="n"/>
      <c r="K4053" s="19" t="n"/>
      <c r="L4053" s="19" t="n"/>
      <c r="M4053" s="21" t="n"/>
      <c r="N4053" s="22" t="n"/>
      <c r="O4053" s="24">
        <f>IF(A4053&lt;&gt;"عهدة","",SUMIFS($G$8:$G$5007,$B$8:$B$5007,B4053,$A$8:$A$5007,"مصروف",$I$8:$I$5007,"&lt;&gt;مرفوض"))</f>
        <v/>
      </c>
      <c r="P4053" s="25">
        <f>IF(A4053&lt;&gt;"عهدة","",N(F4053)-O4053)</f>
        <v/>
      </c>
      <c r="Q4053" s="26">
        <f>IF(A4053="","",IF(A4053="عهدة",IF(N(F4053)=0,"⚠ أدخل قيمة العهدة",IF(P4053&lt;0,"⛔ عجز / زيادة مصروفات "&amp;TEXT(-P4053,"#,##0"),IF(COUNTIFS($B$8:$B$5007,B4053,$A$8:$A$5007,"مصروف",$I$8:$I$5007,"&lt;&gt;مرفوض",$K$8:$K$5007,"&lt;&gt;نعم")&gt;0,"⚠ "&amp;COUNTIFS($B$8:$B$5007,B4053,$A$8:$A$5007,"مصروف",$I$8:$I$5007,"&lt;&gt;مرفوض",$K$8:$K$5007,"&lt;&gt;نعم")&amp;" مصروف غير مسوى",IF(L4053="تمت التسوية",IF(P4053=0,"✔ متوازنة وتمت التسوية","✔ تمت التسوية – متبقي "&amp;TEXT(P4053,"#,##0")),IF(P4053&gt;0,"متبقي "&amp;TEXT(P4053,"#,##0"),"✔ متوازنة"))))),IF(R4053=0,"⚠ أضف سطر عهدة أولًا",IF(OR(C4053="",N(G4053)=0),"⚠ أكمل التاريخ والقيمة",IF(S4053="","⚠ التاريخ خارج السنة المالية",IF(H4053="","⚠ اختر بند الموازنة",IF(I4053="مرفوض","✖ مرفوض من المدير",IF(I4053&lt;&gt;"موافق","⏳ بانتظار موافقة المدير",IF(K4053&lt;&gt;"نعم","⚠ غير مسوى مع الحسابات","✔ معتمد ومسوى")))))))))</f>
        <v/>
      </c>
      <c r="R4053">
        <f>N(R4052)+IF(A4053="عهدة",1,0)</f>
        <v/>
      </c>
      <c r="S4053">
        <f>IF(C4053="","",IF(AND(C4053&gt;=DATE(2026,9,1),C4053&lt;=DATE(2027,8,31)),(YEAR(C4053)-2026)*12+MONTH(C4053)-8,""))</f>
        <v/>
      </c>
      <c r="T4053">
        <f>IF(AND(A4053="مصروف",R4053&gt;0,I4053="موافق",S4053&lt;&gt;"",H4053&lt;&gt;""),N(G4053),0)</f>
        <v/>
      </c>
    </row>
    <row r="4054">
      <c r="A4054" s="19" t="n"/>
      <c r="B4054" s="20">
        <f>IF(A4054="","",IF(R4054=0,"⚠ أضف سطر عهدة أولًا","BDR-"&amp;TEXT(R4054,"000")))</f>
        <v/>
      </c>
      <c r="C4054" s="21" t="n"/>
      <c r="D4054" s="20">
        <f>IF(C4054="","",IF(S4054="","خارج السنة المالية",INDEX(القوائم!$D$2:$D$13,S4054)))</f>
        <v/>
      </c>
      <c r="E4054" s="22" t="n"/>
      <c r="F4054" s="23" t="n"/>
      <c r="G4054" s="23" t="n"/>
      <c r="H4054" s="22" t="n"/>
      <c r="I4054" s="19" t="n"/>
      <c r="J4054" s="21" t="n"/>
      <c r="K4054" s="19" t="n"/>
      <c r="L4054" s="19" t="n"/>
      <c r="M4054" s="21" t="n"/>
      <c r="N4054" s="22" t="n"/>
      <c r="O4054" s="24">
        <f>IF(A4054&lt;&gt;"عهدة","",SUMIFS($G$8:$G$5007,$B$8:$B$5007,B4054,$A$8:$A$5007,"مصروف",$I$8:$I$5007,"&lt;&gt;مرفوض"))</f>
        <v/>
      </c>
      <c r="P4054" s="25">
        <f>IF(A4054&lt;&gt;"عهدة","",N(F4054)-O4054)</f>
        <v/>
      </c>
      <c r="Q4054" s="26">
        <f>IF(A4054="","",IF(A4054="عهدة",IF(N(F4054)=0,"⚠ أدخل قيمة العهدة",IF(P4054&lt;0,"⛔ عجز / زيادة مصروفات "&amp;TEXT(-P4054,"#,##0"),IF(COUNTIFS($B$8:$B$5007,B4054,$A$8:$A$5007,"مصروف",$I$8:$I$5007,"&lt;&gt;مرفوض",$K$8:$K$5007,"&lt;&gt;نعم")&gt;0,"⚠ "&amp;COUNTIFS($B$8:$B$5007,B4054,$A$8:$A$5007,"مصروف",$I$8:$I$5007,"&lt;&gt;مرفوض",$K$8:$K$5007,"&lt;&gt;نعم")&amp;" مصروف غير مسوى",IF(L4054="تمت التسوية",IF(P4054=0,"✔ متوازنة وتمت التسوية","✔ تمت التسوية – متبقي "&amp;TEXT(P4054,"#,##0")),IF(P4054&gt;0,"متبقي "&amp;TEXT(P4054,"#,##0"),"✔ متوازنة"))))),IF(R4054=0,"⚠ أضف سطر عهدة أولًا",IF(OR(C4054="",N(G4054)=0),"⚠ أكمل التاريخ والقيمة",IF(S4054="","⚠ التاريخ خارج السنة المالية",IF(H4054="","⚠ اختر بند الموازنة",IF(I4054="مرفوض","✖ مرفوض من المدير",IF(I4054&lt;&gt;"موافق","⏳ بانتظار موافقة المدير",IF(K4054&lt;&gt;"نعم","⚠ غير مسوى مع الحسابات","✔ معتمد ومسوى")))))))))</f>
        <v/>
      </c>
      <c r="R4054">
        <f>N(R4053)+IF(A4054="عهدة",1,0)</f>
        <v/>
      </c>
      <c r="S4054">
        <f>IF(C4054="","",IF(AND(C4054&gt;=DATE(2026,9,1),C4054&lt;=DATE(2027,8,31)),(YEAR(C4054)-2026)*12+MONTH(C4054)-8,""))</f>
        <v/>
      </c>
      <c r="T4054">
        <f>IF(AND(A4054="مصروف",R4054&gt;0,I4054="موافق",S4054&lt;&gt;"",H4054&lt;&gt;""),N(G4054),0)</f>
        <v/>
      </c>
    </row>
    <row r="4055">
      <c r="A4055" s="19" t="n"/>
      <c r="B4055" s="20">
        <f>IF(A4055="","",IF(R4055=0,"⚠ أضف سطر عهدة أولًا","BDR-"&amp;TEXT(R4055,"000")))</f>
        <v/>
      </c>
      <c r="C4055" s="21" t="n"/>
      <c r="D4055" s="20">
        <f>IF(C4055="","",IF(S4055="","خارج السنة المالية",INDEX(القوائم!$D$2:$D$13,S4055)))</f>
        <v/>
      </c>
      <c r="E4055" s="22" t="n"/>
      <c r="F4055" s="23" t="n"/>
      <c r="G4055" s="23" t="n"/>
      <c r="H4055" s="22" t="n"/>
      <c r="I4055" s="19" t="n"/>
      <c r="J4055" s="21" t="n"/>
      <c r="K4055" s="19" t="n"/>
      <c r="L4055" s="19" t="n"/>
      <c r="M4055" s="21" t="n"/>
      <c r="N4055" s="22" t="n"/>
      <c r="O4055" s="24">
        <f>IF(A4055&lt;&gt;"عهدة","",SUMIFS($G$8:$G$5007,$B$8:$B$5007,B4055,$A$8:$A$5007,"مصروف",$I$8:$I$5007,"&lt;&gt;مرفوض"))</f>
        <v/>
      </c>
      <c r="P4055" s="25">
        <f>IF(A4055&lt;&gt;"عهدة","",N(F4055)-O4055)</f>
        <v/>
      </c>
      <c r="Q4055" s="26">
        <f>IF(A4055="","",IF(A4055="عهدة",IF(N(F4055)=0,"⚠ أدخل قيمة العهدة",IF(P4055&lt;0,"⛔ عجز / زيادة مصروفات "&amp;TEXT(-P4055,"#,##0"),IF(COUNTIFS($B$8:$B$5007,B4055,$A$8:$A$5007,"مصروف",$I$8:$I$5007,"&lt;&gt;مرفوض",$K$8:$K$5007,"&lt;&gt;نعم")&gt;0,"⚠ "&amp;COUNTIFS($B$8:$B$5007,B4055,$A$8:$A$5007,"مصروف",$I$8:$I$5007,"&lt;&gt;مرفوض",$K$8:$K$5007,"&lt;&gt;نعم")&amp;" مصروف غير مسوى",IF(L4055="تمت التسوية",IF(P4055=0,"✔ متوازنة وتمت التسوية","✔ تمت التسوية – متبقي "&amp;TEXT(P4055,"#,##0")),IF(P4055&gt;0,"متبقي "&amp;TEXT(P4055,"#,##0"),"✔ متوازنة"))))),IF(R4055=0,"⚠ أضف سطر عهدة أولًا",IF(OR(C4055="",N(G4055)=0),"⚠ أكمل التاريخ والقيمة",IF(S4055="","⚠ التاريخ خارج السنة المالية",IF(H4055="","⚠ اختر بند الموازنة",IF(I4055="مرفوض","✖ مرفوض من المدير",IF(I4055&lt;&gt;"موافق","⏳ بانتظار موافقة المدير",IF(K4055&lt;&gt;"نعم","⚠ غير مسوى مع الحسابات","✔ معتمد ومسوى")))))))))</f>
        <v/>
      </c>
      <c r="R4055">
        <f>N(R4054)+IF(A4055="عهدة",1,0)</f>
        <v/>
      </c>
      <c r="S4055">
        <f>IF(C4055="","",IF(AND(C4055&gt;=DATE(2026,9,1),C4055&lt;=DATE(2027,8,31)),(YEAR(C4055)-2026)*12+MONTH(C4055)-8,""))</f>
        <v/>
      </c>
      <c r="T4055">
        <f>IF(AND(A4055="مصروف",R4055&gt;0,I4055="موافق",S4055&lt;&gt;"",H4055&lt;&gt;""),N(G4055),0)</f>
        <v/>
      </c>
    </row>
    <row r="4056">
      <c r="A4056" s="19" t="n"/>
      <c r="B4056" s="20">
        <f>IF(A4056="","",IF(R4056=0,"⚠ أضف سطر عهدة أولًا","BDR-"&amp;TEXT(R4056,"000")))</f>
        <v/>
      </c>
      <c r="C4056" s="21" t="n"/>
      <c r="D4056" s="20">
        <f>IF(C4056="","",IF(S4056="","خارج السنة المالية",INDEX(القوائم!$D$2:$D$13,S4056)))</f>
        <v/>
      </c>
      <c r="E4056" s="22" t="n"/>
      <c r="F4056" s="23" t="n"/>
      <c r="G4056" s="23" t="n"/>
      <c r="H4056" s="22" t="n"/>
      <c r="I4056" s="19" t="n"/>
      <c r="J4056" s="21" t="n"/>
      <c r="K4056" s="19" t="n"/>
      <c r="L4056" s="19" t="n"/>
      <c r="M4056" s="21" t="n"/>
      <c r="N4056" s="22" t="n"/>
      <c r="O4056" s="24">
        <f>IF(A4056&lt;&gt;"عهدة","",SUMIFS($G$8:$G$5007,$B$8:$B$5007,B4056,$A$8:$A$5007,"مصروف",$I$8:$I$5007,"&lt;&gt;مرفوض"))</f>
        <v/>
      </c>
      <c r="P4056" s="25">
        <f>IF(A4056&lt;&gt;"عهدة","",N(F4056)-O4056)</f>
        <v/>
      </c>
      <c r="Q4056" s="26">
        <f>IF(A4056="","",IF(A4056="عهدة",IF(N(F4056)=0,"⚠ أدخل قيمة العهدة",IF(P4056&lt;0,"⛔ عجز / زيادة مصروفات "&amp;TEXT(-P4056,"#,##0"),IF(COUNTIFS($B$8:$B$5007,B4056,$A$8:$A$5007,"مصروف",$I$8:$I$5007,"&lt;&gt;مرفوض",$K$8:$K$5007,"&lt;&gt;نعم")&gt;0,"⚠ "&amp;COUNTIFS($B$8:$B$5007,B4056,$A$8:$A$5007,"مصروف",$I$8:$I$5007,"&lt;&gt;مرفوض",$K$8:$K$5007,"&lt;&gt;نعم")&amp;" مصروف غير مسوى",IF(L4056="تمت التسوية",IF(P4056=0,"✔ متوازنة وتمت التسوية","✔ تمت التسوية – متبقي "&amp;TEXT(P4056,"#,##0")),IF(P4056&gt;0,"متبقي "&amp;TEXT(P4056,"#,##0"),"✔ متوازنة"))))),IF(R4056=0,"⚠ أضف سطر عهدة أولًا",IF(OR(C4056="",N(G4056)=0),"⚠ أكمل التاريخ والقيمة",IF(S4056="","⚠ التاريخ خارج السنة المالية",IF(H4056="","⚠ اختر بند الموازنة",IF(I4056="مرفوض","✖ مرفوض من المدير",IF(I4056&lt;&gt;"موافق","⏳ بانتظار موافقة المدير",IF(K4056&lt;&gt;"نعم","⚠ غير مسوى مع الحسابات","✔ معتمد ومسوى")))))))))</f>
        <v/>
      </c>
      <c r="R4056">
        <f>N(R4055)+IF(A4056="عهدة",1,0)</f>
        <v/>
      </c>
      <c r="S4056">
        <f>IF(C4056="","",IF(AND(C4056&gt;=DATE(2026,9,1),C4056&lt;=DATE(2027,8,31)),(YEAR(C4056)-2026)*12+MONTH(C4056)-8,""))</f>
        <v/>
      </c>
      <c r="T4056">
        <f>IF(AND(A4056="مصروف",R4056&gt;0,I4056="موافق",S4056&lt;&gt;"",H4056&lt;&gt;""),N(G4056),0)</f>
        <v/>
      </c>
    </row>
    <row r="4057">
      <c r="A4057" s="19" t="n"/>
      <c r="B4057" s="20">
        <f>IF(A4057="","",IF(R4057=0,"⚠ أضف سطر عهدة أولًا","BDR-"&amp;TEXT(R4057,"000")))</f>
        <v/>
      </c>
      <c r="C4057" s="21" t="n"/>
      <c r="D4057" s="20">
        <f>IF(C4057="","",IF(S4057="","خارج السنة المالية",INDEX(القوائم!$D$2:$D$13,S4057)))</f>
        <v/>
      </c>
      <c r="E4057" s="22" t="n"/>
      <c r="F4057" s="23" t="n"/>
      <c r="G4057" s="23" t="n"/>
      <c r="H4057" s="22" t="n"/>
      <c r="I4057" s="19" t="n"/>
      <c r="J4057" s="21" t="n"/>
      <c r="K4057" s="19" t="n"/>
      <c r="L4057" s="19" t="n"/>
      <c r="M4057" s="21" t="n"/>
      <c r="N4057" s="22" t="n"/>
      <c r="O4057" s="24">
        <f>IF(A4057&lt;&gt;"عهدة","",SUMIFS($G$8:$G$5007,$B$8:$B$5007,B4057,$A$8:$A$5007,"مصروف",$I$8:$I$5007,"&lt;&gt;مرفوض"))</f>
        <v/>
      </c>
      <c r="P4057" s="25">
        <f>IF(A4057&lt;&gt;"عهدة","",N(F4057)-O4057)</f>
        <v/>
      </c>
      <c r="Q4057" s="26">
        <f>IF(A4057="","",IF(A4057="عهدة",IF(N(F4057)=0,"⚠ أدخل قيمة العهدة",IF(P4057&lt;0,"⛔ عجز / زيادة مصروفات "&amp;TEXT(-P4057,"#,##0"),IF(COUNTIFS($B$8:$B$5007,B4057,$A$8:$A$5007,"مصروف",$I$8:$I$5007,"&lt;&gt;مرفوض",$K$8:$K$5007,"&lt;&gt;نعم")&gt;0,"⚠ "&amp;COUNTIFS($B$8:$B$5007,B4057,$A$8:$A$5007,"مصروف",$I$8:$I$5007,"&lt;&gt;مرفوض",$K$8:$K$5007,"&lt;&gt;نعم")&amp;" مصروف غير مسوى",IF(L4057="تمت التسوية",IF(P4057=0,"✔ متوازنة وتمت التسوية","✔ تمت التسوية – متبقي "&amp;TEXT(P4057,"#,##0")),IF(P4057&gt;0,"متبقي "&amp;TEXT(P4057,"#,##0"),"✔ متوازنة"))))),IF(R4057=0,"⚠ أضف سطر عهدة أولًا",IF(OR(C4057="",N(G4057)=0),"⚠ أكمل التاريخ والقيمة",IF(S4057="","⚠ التاريخ خارج السنة المالية",IF(H4057="","⚠ اختر بند الموازنة",IF(I4057="مرفوض","✖ مرفوض من المدير",IF(I4057&lt;&gt;"موافق","⏳ بانتظار موافقة المدير",IF(K4057&lt;&gt;"نعم","⚠ غير مسوى مع الحسابات","✔ معتمد ومسوى")))))))))</f>
        <v/>
      </c>
      <c r="R4057">
        <f>N(R4056)+IF(A4057="عهدة",1,0)</f>
        <v/>
      </c>
      <c r="S4057">
        <f>IF(C4057="","",IF(AND(C4057&gt;=DATE(2026,9,1),C4057&lt;=DATE(2027,8,31)),(YEAR(C4057)-2026)*12+MONTH(C4057)-8,""))</f>
        <v/>
      </c>
      <c r="T4057">
        <f>IF(AND(A4057="مصروف",R4057&gt;0,I4057="موافق",S4057&lt;&gt;"",H4057&lt;&gt;""),N(G4057),0)</f>
        <v/>
      </c>
    </row>
    <row r="4058">
      <c r="A4058" s="19" t="n"/>
      <c r="B4058" s="20">
        <f>IF(A4058="","",IF(R4058=0,"⚠ أضف سطر عهدة أولًا","BDR-"&amp;TEXT(R4058,"000")))</f>
        <v/>
      </c>
      <c r="C4058" s="21" t="n"/>
      <c r="D4058" s="20">
        <f>IF(C4058="","",IF(S4058="","خارج السنة المالية",INDEX(القوائم!$D$2:$D$13,S4058)))</f>
        <v/>
      </c>
      <c r="E4058" s="22" t="n"/>
      <c r="F4058" s="23" t="n"/>
      <c r="G4058" s="23" t="n"/>
      <c r="H4058" s="22" t="n"/>
      <c r="I4058" s="19" t="n"/>
      <c r="J4058" s="21" t="n"/>
      <c r="K4058" s="19" t="n"/>
      <c r="L4058" s="19" t="n"/>
      <c r="M4058" s="21" t="n"/>
      <c r="N4058" s="22" t="n"/>
      <c r="O4058" s="24">
        <f>IF(A4058&lt;&gt;"عهدة","",SUMIFS($G$8:$G$5007,$B$8:$B$5007,B4058,$A$8:$A$5007,"مصروف",$I$8:$I$5007,"&lt;&gt;مرفوض"))</f>
        <v/>
      </c>
      <c r="P4058" s="25">
        <f>IF(A4058&lt;&gt;"عهدة","",N(F4058)-O4058)</f>
        <v/>
      </c>
      <c r="Q4058" s="26">
        <f>IF(A4058="","",IF(A4058="عهدة",IF(N(F4058)=0,"⚠ أدخل قيمة العهدة",IF(P4058&lt;0,"⛔ عجز / زيادة مصروفات "&amp;TEXT(-P4058,"#,##0"),IF(COUNTIFS($B$8:$B$5007,B4058,$A$8:$A$5007,"مصروف",$I$8:$I$5007,"&lt;&gt;مرفوض",$K$8:$K$5007,"&lt;&gt;نعم")&gt;0,"⚠ "&amp;COUNTIFS($B$8:$B$5007,B4058,$A$8:$A$5007,"مصروف",$I$8:$I$5007,"&lt;&gt;مرفوض",$K$8:$K$5007,"&lt;&gt;نعم")&amp;" مصروف غير مسوى",IF(L4058="تمت التسوية",IF(P4058=0,"✔ متوازنة وتمت التسوية","✔ تمت التسوية – متبقي "&amp;TEXT(P4058,"#,##0")),IF(P4058&gt;0,"متبقي "&amp;TEXT(P4058,"#,##0"),"✔ متوازنة"))))),IF(R4058=0,"⚠ أضف سطر عهدة أولًا",IF(OR(C4058="",N(G4058)=0),"⚠ أكمل التاريخ والقيمة",IF(S4058="","⚠ التاريخ خارج السنة المالية",IF(H4058="","⚠ اختر بند الموازنة",IF(I4058="مرفوض","✖ مرفوض من المدير",IF(I4058&lt;&gt;"موافق","⏳ بانتظار موافقة المدير",IF(K4058&lt;&gt;"نعم","⚠ غير مسوى مع الحسابات","✔ معتمد ومسوى")))))))))</f>
        <v/>
      </c>
      <c r="R4058">
        <f>N(R4057)+IF(A4058="عهدة",1,0)</f>
        <v/>
      </c>
      <c r="S4058">
        <f>IF(C4058="","",IF(AND(C4058&gt;=DATE(2026,9,1),C4058&lt;=DATE(2027,8,31)),(YEAR(C4058)-2026)*12+MONTH(C4058)-8,""))</f>
        <v/>
      </c>
      <c r="T4058">
        <f>IF(AND(A4058="مصروف",R4058&gt;0,I4058="موافق",S4058&lt;&gt;"",H4058&lt;&gt;""),N(G4058),0)</f>
        <v/>
      </c>
    </row>
    <row r="4059">
      <c r="A4059" s="19" t="n"/>
      <c r="B4059" s="20">
        <f>IF(A4059="","",IF(R4059=0,"⚠ أضف سطر عهدة أولًا","BDR-"&amp;TEXT(R4059,"000")))</f>
        <v/>
      </c>
      <c r="C4059" s="21" t="n"/>
      <c r="D4059" s="20">
        <f>IF(C4059="","",IF(S4059="","خارج السنة المالية",INDEX(القوائم!$D$2:$D$13,S4059)))</f>
        <v/>
      </c>
      <c r="E4059" s="22" t="n"/>
      <c r="F4059" s="23" t="n"/>
      <c r="G4059" s="23" t="n"/>
      <c r="H4059" s="22" t="n"/>
      <c r="I4059" s="19" t="n"/>
      <c r="J4059" s="21" t="n"/>
      <c r="K4059" s="19" t="n"/>
      <c r="L4059" s="19" t="n"/>
      <c r="M4059" s="21" t="n"/>
      <c r="N4059" s="22" t="n"/>
      <c r="O4059" s="24">
        <f>IF(A4059&lt;&gt;"عهدة","",SUMIFS($G$8:$G$5007,$B$8:$B$5007,B4059,$A$8:$A$5007,"مصروف",$I$8:$I$5007,"&lt;&gt;مرفوض"))</f>
        <v/>
      </c>
      <c r="P4059" s="25">
        <f>IF(A4059&lt;&gt;"عهدة","",N(F4059)-O4059)</f>
        <v/>
      </c>
      <c r="Q4059" s="26">
        <f>IF(A4059="","",IF(A4059="عهدة",IF(N(F4059)=0,"⚠ أدخل قيمة العهدة",IF(P4059&lt;0,"⛔ عجز / زيادة مصروفات "&amp;TEXT(-P4059,"#,##0"),IF(COUNTIFS($B$8:$B$5007,B4059,$A$8:$A$5007,"مصروف",$I$8:$I$5007,"&lt;&gt;مرفوض",$K$8:$K$5007,"&lt;&gt;نعم")&gt;0,"⚠ "&amp;COUNTIFS($B$8:$B$5007,B4059,$A$8:$A$5007,"مصروف",$I$8:$I$5007,"&lt;&gt;مرفوض",$K$8:$K$5007,"&lt;&gt;نعم")&amp;" مصروف غير مسوى",IF(L4059="تمت التسوية",IF(P4059=0,"✔ متوازنة وتمت التسوية","✔ تمت التسوية – متبقي "&amp;TEXT(P4059,"#,##0")),IF(P4059&gt;0,"متبقي "&amp;TEXT(P4059,"#,##0"),"✔ متوازنة"))))),IF(R4059=0,"⚠ أضف سطر عهدة أولًا",IF(OR(C4059="",N(G4059)=0),"⚠ أكمل التاريخ والقيمة",IF(S4059="","⚠ التاريخ خارج السنة المالية",IF(H4059="","⚠ اختر بند الموازنة",IF(I4059="مرفوض","✖ مرفوض من المدير",IF(I4059&lt;&gt;"موافق","⏳ بانتظار موافقة المدير",IF(K4059&lt;&gt;"نعم","⚠ غير مسوى مع الحسابات","✔ معتمد ومسوى")))))))))</f>
        <v/>
      </c>
      <c r="R4059">
        <f>N(R4058)+IF(A4059="عهدة",1,0)</f>
        <v/>
      </c>
      <c r="S4059">
        <f>IF(C4059="","",IF(AND(C4059&gt;=DATE(2026,9,1),C4059&lt;=DATE(2027,8,31)),(YEAR(C4059)-2026)*12+MONTH(C4059)-8,""))</f>
        <v/>
      </c>
      <c r="T4059">
        <f>IF(AND(A4059="مصروف",R4059&gt;0,I4059="موافق",S4059&lt;&gt;"",H4059&lt;&gt;""),N(G4059),0)</f>
        <v/>
      </c>
    </row>
    <row r="4060">
      <c r="A4060" s="19" t="n"/>
      <c r="B4060" s="20">
        <f>IF(A4060="","",IF(R4060=0,"⚠ أضف سطر عهدة أولًا","BDR-"&amp;TEXT(R4060,"000")))</f>
        <v/>
      </c>
      <c r="C4060" s="21" t="n"/>
      <c r="D4060" s="20">
        <f>IF(C4060="","",IF(S4060="","خارج السنة المالية",INDEX(القوائم!$D$2:$D$13,S4060)))</f>
        <v/>
      </c>
      <c r="E4060" s="22" t="n"/>
      <c r="F4060" s="23" t="n"/>
      <c r="G4060" s="23" t="n"/>
      <c r="H4060" s="22" t="n"/>
      <c r="I4060" s="19" t="n"/>
      <c r="J4060" s="21" t="n"/>
      <c r="K4060" s="19" t="n"/>
      <c r="L4060" s="19" t="n"/>
      <c r="M4060" s="21" t="n"/>
      <c r="N4060" s="22" t="n"/>
      <c r="O4060" s="24">
        <f>IF(A4060&lt;&gt;"عهدة","",SUMIFS($G$8:$G$5007,$B$8:$B$5007,B4060,$A$8:$A$5007,"مصروف",$I$8:$I$5007,"&lt;&gt;مرفوض"))</f>
        <v/>
      </c>
      <c r="P4060" s="25">
        <f>IF(A4060&lt;&gt;"عهدة","",N(F4060)-O4060)</f>
        <v/>
      </c>
      <c r="Q4060" s="26">
        <f>IF(A4060="","",IF(A4060="عهدة",IF(N(F4060)=0,"⚠ أدخل قيمة العهدة",IF(P4060&lt;0,"⛔ عجز / زيادة مصروفات "&amp;TEXT(-P4060,"#,##0"),IF(COUNTIFS($B$8:$B$5007,B4060,$A$8:$A$5007,"مصروف",$I$8:$I$5007,"&lt;&gt;مرفوض",$K$8:$K$5007,"&lt;&gt;نعم")&gt;0,"⚠ "&amp;COUNTIFS($B$8:$B$5007,B4060,$A$8:$A$5007,"مصروف",$I$8:$I$5007,"&lt;&gt;مرفوض",$K$8:$K$5007,"&lt;&gt;نعم")&amp;" مصروف غير مسوى",IF(L4060="تمت التسوية",IF(P4060=0,"✔ متوازنة وتمت التسوية","✔ تمت التسوية – متبقي "&amp;TEXT(P4060,"#,##0")),IF(P4060&gt;0,"متبقي "&amp;TEXT(P4060,"#,##0"),"✔ متوازنة"))))),IF(R4060=0,"⚠ أضف سطر عهدة أولًا",IF(OR(C4060="",N(G4060)=0),"⚠ أكمل التاريخ والقيمة",IF(S4060="","⚠ التاريخ خارج السنة المالية",IF(H4060="","⚠ اختر بند الموازنة",IF(I4060="مرفوض","✖ مرفوض من المدير",IF(I4060&lt;&gt;"موافق","⏳ بانتظار موافقة المدير",IF(K4060&lt;&gt;"نعم","⚠ غير مسوى مع الحسابات","✔ معتمد ومسوى")))))))))</f>
        <v/>
      </c>
      <c r="R4060">
        <f>N(R4059)+IF(A4060="عهدة",1,0)</f>
        <v/>
      </c>
      <c r="S4060">
        <f>IF(C4060="","",IF(AND(C4060&gt;=DATE(2026,9,1),C4060&lt;=DATE(2027,8,31)),(YEAR(C4060)-2026)*12+MONTH(C4060)-8,""))</f>
        <v/>
      </c>
      <c r="T4060">
        <f>IF(AND(A4060="مصروف",R4060&gt;0,I4060="موافق",S4060&lt;&gt;"",H4060&lt;&gt;""),N(G4060),0)</f>
        <v/>
      </c>
    </row>
    <row r="4061">
      <c r="A4061" s="19" t="n"/>
      <c r="B4061" s="20">
        <f>IF(A4061="","",IF(R4061=0,"⚠ أضف سطر عهدة أولًا","BDR-"&amp;TEXT(R4061,"000")))</f>
        <v/>
      </c>
      <c r="C4061" s="21" t="n"/>
      <c r="D4061" s="20">
        <f>IF(C4061="","",IF(S4061="","خارج السنة المالية",INDEX(القوائم!$D$2:$D$13,S4061)))</f>
        <v/>
      </c>
      <c r="E4061" s="22" t="n"/>
      <c r="F4061" s="23" t="n"/>
      <c r="G4061" s="23" t="n"/>
      <c r="H4061" s="22" t="n"/>
      <c r="I4061" s="19" t="n"/>
      <c r="J4061" s="21" t="n"/>
      <c r="K4061" s="19" t="n"/>
      <c r="L4061" s="19" t="n"/>
      <c r="M4061" s="21" t="n"/>
      <c r="N4061" s="22" t="n"/>
      <c r="O4061" s="24">
        <f>IF(A4061&lt;&gt;"عهدة","",SUMIFS($G$8:$G$5007,$B$8:$B$5007,B4061,$A$8:$A$5007,"مصروف",$I$8:$I$5007,"&lt;&gt;مرفوض"))</f>
        <v/>
      </c>
      <c r="P4061" s="25">
        <f>IF(A4061&lt;&gt;"عهدة","",N(F4061)-O4061)</f>
        <v/>
      </c>
      <c r="Q4061" s="26">
        <f>IF(A4061="","",IF(A4061="عهدة",IF(N(F4061)=0,"⚠ أدخل قيمة العهدة",IF(P4061&lt;0,"⛔ عجز / زيادة مصروفات "&amp;TEXT(-P4061,"#,##0"),IF(COUNTIFS($B$8:$B$5007,B4061,$A$8:$A$5007,"مصروف",$I$8:$I$5007,"&lt;&gt;مرفوض",$K$8:$K$5007,"&lt;&gt;نعم")&gt;0,"⚠ "&amp;COUNTIFS($B$8:$B$5007,B4061,$A$8:$A$5007,"مصروف",$I$8:$I$5007,"&lt;&gt;مرفوض",$K$8:$K$5007,"&lt;&gt;نعم")&amp;" مصروف غير مسوى",IF(L4061="تمت التسوية",IF(P4061=0,"✔ متوازنة وتمت التسوية","✔ تمت التسوية – متبقي "&amp;TEXT(P4061,"#,##0")),IF(P4061&gt;0,"متبقي "&amp;TEXT(P4061,"#,##0"),"✔ متوازنة"))))),IF(R4061=0,"⚠ أضف سطر عهدة أولًا",IF(OR(C4061="",N(G4061)=0),"⚠ أكمل التاريخ والقيمة",IF(S4061="","⚠ التاريخ خارج السنة المالية",IF(H4061="","⚠ اختر بند الموازنة",IF(I4061="مرفوض","✖ مرفوض من المدير",IF(I4061&lt;&gt;"موافق","⏳ بانتظار موافقة المدير",IF(K4061&lt;&gt;"نعم","⚠ غير مسوى مع الحسابات","✔ معتمد ومسوى")))))))))</f>
        <v/>
      </c>
      <c r="R4061">
        <f>N(R4060)+IF(A4061="عهدة",1,0)</f>
        <v/>
      </c>
      <c r="S4061">
        <f>IF(C4061="","",IF(AND(C4061&gt;=DATE(2026,9,1),C4061&lt;=DATE(2027,8,31)),(YEAR(C4061)-2026)*12+MONTH(C4061)-8,""))</f>
        <v/>
      </c>
      <c r="T4061">
        <f>IF(AND(A4061="مصروف",R4061&gt;0,I4061="موافق",S4061&lt;&gt;"",H4061&lt;&gt;""),N(G4061),0)</f>
        <v/>
      </c>
    </row>
    <row r="4062">
      <c r="A4062" s="19" t="n"/>
      <c r="B4062" s="20">
        <f>IF(A4062="","",IF(R4062=0,"⚠ أضف سطر عهدة أولًا","BDR-"&amp;TEXT(R4062,"000")))</f>
        <v/>
      </c>
      <c r="C4062" s="21" t="n"/>
      <c r="D4062" s="20">
        <f>IF(C4062="","",IF(S4062="","خارج السنة المالية",INDEX(القوائم!$D$2:$D$13,S4062)))</f>
        <v/>
      </c>
      <c r="E4062" s="22" t="n"/>
      <c r="F4062" s="23" t="n"/>
      <c r="G4062" s="23" t="n"/>
      <c r="H4062" s="22" t="n"/>
      <c r="I4062" s="19" t="n"/>
      <c r="J4062" s="21" t="n"/>
      <c r="K4062" s="19" t="n"/>
      <c r="L4062" s="19" t="n"/>
      <c r="M4062" s="21" t="n"/>
      <c r="N4062" s="22" t="n"/>
      <c r="O4062" s="24">
        <f>IF(A4062&lt;&gt;"عهدة","",SUMIFS($G$8:$G$5007,$B$8:$B$5007,B4062,$A$8:$A$5007,"مصروف",$I$8:$I$5007,"&lt;&gt;مرفوض"))</f>
        <v/>
      </c>
      <c r="P4062" s="25">
        <f>IF(A4062&lt;&gt;"عهدة","",N(F4062)-O4062)</f>
        <v/>
      </c>
      <c r="Q4062" s="26">
        <f>IF(A4062="","",IF(A4062="عهدة",IF(N(F4062)=0,"⚠ أدخل قيمة العهدة",IF(P4062&lt;0,"⛔ عجز / زيادة مصروفات "&amp;TEXT(-P4062,"#,##0"),IF(COUNTIFS($B$8:$B$5007,B4062,$A$8:$A$5007,"مصروف",$I$8:$I$5007,"&lt;&gt;مرفوض",$K$8:$K$5007,"&lt;&gt;نعم")&gt;0,"⚠ "&amp;COUNTIFS($B$8:$B$5007,B4062,$A$8:$A$5007,"مصروف",$I$8:$I$5007,"&lt;&gt;مرفوض",$K$8:$K$5007,"&lt;&gt;نعم")&amp;" مصروف غير مسوى",IF(L4062="تمت التسوية",IF(P4062=0,"✔ متوازنة وتمت التسوية","✔ تمت التسوية – متبقي "&amp;TEXT(P4062,"#,##0")),IF(P4062&gt;0,"متبقي "&amp;TEXT(P4062,"#,##0"),"✔ متوازنة"))))),IF(R4062=0,"⚠ أضف سطر عهدة أولًا",IF(OR(C4062="",N(G4062)=0),"⚠ أكمل التاريخ والقيمة",IF(S4062="","⚠ التاريخ خارج السنة المالية",IF(H4062="","⚠ اختر بند الموازنة",IF(I4062="مرفوض","✖ مرفوض من المدير",IF(I4062&lt;&gt;"موافق","⏳ بانتظار موافقة المدير",IF(K4062&lt;&gt;"نعم","⚠ غير مسوى مع الحسابات","✔ معتمد ومسوى")))))))))</f>
        <v/>
      </c>
      <c r="R4062">
        <f>N(R4061)+IF(A4062="عهدة",1,0)</f>
        <v/>
      </c>
      <c r="S4062">
        <f>IF(C4062="","",IF(AND(C4062&gt;=DATE(2026,9,1),C4062&lt;=DATE(2027,8,31)),(YEAR(C4062)-2026)*12+MONTH(C4062)-8,""))</f>
        <v/>
      </c>
      <c r="T4062">
        <f>IF(AND(A4062="مصروف",R4062&gt;0,I4062="موافق",S4062&lt;&gt;"",H4062&lt;&gt;""),N(G4062),0)</f>
        <v/>
      </c>
    </row>
    <row r="4063">
      <c r="A4063" s="19" t="n"/>
      <c r="B4063" s="20">
        <f>IF(A4063="","",IF(R4063=0,"⚠ أضف سطر عهدة أولًا","BDR-"&amp;TEXT(R4063,"000")))</f>
        <v/>
      </c>
      <c r="C4063" s="21" t="n"/>
      <c r="D4063" s="20">
        <f>IF(C4063="","",IF(S4063="","خارج السنة المالية",INDEX(القوائم!$D$2:$D$13,S4063)))</f>
        <v/>
      </c>
      <c r="E4063" s="22" t="n"/>
      <c r="F4063" s="23" t="n"/>
      <c r="G4063" s="23" t="n"/>
      <c r="H4063" s="22" t="n"/>
      <c r="I4063" s="19" t="n"/>
      <c r="J4063" s="21" t="n"/>
      <c r="K4063" s="19" t="n"/>
      <c r="L4063" s="19" t="n"/>
      <c r="M4063" s="21" t="n"/>
      <c r="N4063" s="22" t="n"/>
      <c r="O4063" s="24">
        <f>IF(A4063&lt;&gt;"عهدة","",SUMIFS($G$8:$G$5007,$B$8:$B$5007,B4063,$A$8:$A$5007,"مصروف",$I$8:$I$5007,"&lt;&gt;مرفوض"))</f>
        <v/>
      </c>
      <c r="P4063" s="25">
        <f>IF(A4063&lt;&gt;"عهدة","",N(F4063)-O4063)</f>
        <v/>
      </c>
      <c r="Q4063" s="26">
        <f>IF(A4063="","",IF(A4063="عهدة",IF(N(F4063)=0,"⚠ أدخل قيمة العهدة",IF(P4063&lt;0,"⛔ عجز / زيادة مصروفات "&amp;TEXT(-P4063,"#,##0"),IF(COUNTIFS($B$8:$B$5007,B4063,$A$8:$A$5007,"مصروف",$I$8:$I$5007,"&lt;&gt;مرفوض",$K$8:$K$5007,"&lt;&gt;نعم")&gt;0,"⚠ "&amp;COUNTIFS($B$8:$B$5007,B4063,$A$8:$A$5007,"مصروف",$I$8:$I$5007,"&lt;&gt;مرفوض",$K$8:$K$5007,"&lt;&gt;نعم")&amp;" مصروف غير مسوى",IF(L4063="تمت التسوية",IF(P4063=0,"✔ متوازنة وتمت التسوية","✔ تمت التسوية – متبقي "&amp;TEXT(P4063,"#,##0")),IF(P4063&gt;0,"متبقي "&amp;TEXT(P4063,"#,##0"),"✔ متوازنة"))))),IF(R4063=0,"⚠ أضف سطر عهدة أولًا",IF(OR(C4063="",N(G4063)=0),"⚠ أكمل التاريخ والقيمة",IF(S4063="","⚠ التاريخ خارج السنة المالية",IF(H4063="","⚠ اختر بند الموازنة",IF(I4063="مرفوض","✖ مرفوض من المدير",IF(I4063&lt;&gt;"موافق","⏳ بانتظار موافقة المدير",IF(K4063&lt;&gt;"نعم","⚠ غير مسوى مع الحسابات","✔ معتمد ومسوى")))))))))</f>
        <v/>
      </c>
      <c r="R4063">
        <f>N(R4062)+IF(A4063="عهدة",1,0)</f>
        <v/>
      </c>
      <c r="S4063">
        <f>IF(C4063="","",IF(AND(C4063&gt;=DATE(2026,9,1),C4063&lt;=DATE(2027,8,31)),(YEAR(C4063)-2026)*12+MONTH(C4063)-8,""))</f>
        <v/>
      </c>
      <c r="T4063">
        <f>IF(AND(A4063="مصروف",R4063&gt;0,I4063="موافق",S4063&lt;&gt;"",H4063&lt;&gt;""),N(G4063),0)</f>
        <v/>
      </c>
    </row>
    <row r="4064">
      <c r="A4064" s="19" t="n"/>
      <c r="B4064" s="20">
        <f>IF(A4064="","",IF(R4064=0,"⚠ أضف سطر عهدة أولًا","BDR-"&amp;TEXT(R4064,"000")))</f>
        <v/>
      </c>
      <c r="C4064" s="21" t="n"/>
      <c r="D4064" s="20">
        <f>IF(C4064="","",IF(S4064="","خارج السنة المالية",INDEX(القوائم!$D$2:$D$13,S4064)))</f>
        <v/>
      </c>
      <c r="E4064" s="22" t="n"/>
      <c r="F4064" s="23" t="n"/>
      <c r="G4064" s="23" t="n"/>
      <c r="H4064" s="22" t="n"/>
      <c r="I4064" s="19" t="n"/>
      <c r="J4064" s="21" t="n"/>
      <c r="K4064" s="19" t="n"/>
      <c r="L4064" s="19" t="n"/>
      <c r="M4064" s="21" t="n"/>
      <c r="N4064" s="22" t="n"/>
      <c r="O4064" s="24">
        <f>IF(A4064&lt;&gt;"عهدة","",SUMIFS($G$8:$G$5007,$B$8:$B$5007,B4064,$A$8:$A$5007,"مصروف",$I$8:$I$5007,"&lt;&gt;مرفوض"))</f>
        <v/>
      </c>
      <c r="P4064" s="25">
        <f>IF(A4064&lt;&gt;"عهدة","",N(F4064)-O4064)</f>
        <v/>
      </c>
      <c r="Q4064" s="26">
        <f>IF(A4064="","",IF(A4064="عهدة",IF(N(F4064)=0,"⚠ أدخل قيمة العهدة",IF(P4064&lt;0,"⛔ عجز / زيادة مصروفات "&amp;TEXT(-P4064,"#,##0"),IF(COUNTIFS($B$8:$B$5007,B4064,$A$8:$A$5007,"مصروف",$I$8:$I$5007,"&lt;&gt;مرفوض",$K$8:$K$5007,"&lt;&gt;نعم")&gt;0,"⚠ "&amp;COUNTIFS($B$8:$B$5007,B4064,$A$8:$A$5007,"مصروف",$I$8:$I$5007,"&lt;&gt;مرفوض",$K$8:$K$5007,"&lt;&gt;نعم")&amp;" مصروف غير مسوى",IF(L4064="تمت التسوية",IF(P4064=0,"✔ متوازنة وتمت التسوية","✔ تمت التسوية – متبقي "&amp;TEXT(P4064,"#,##0")),IF(P4064&gt;0,"متبقي "&amp;TEXT(P4064,"#,##0"),"✔ متوازنة"))))),IF(R4064=0,"⚠ أضف سطر عهدة أولًا",IF(OR(C4064="",N(G4064)=0),"⚠ أكمل التاريخ والقيمة",IF(S4064="","⚠ التاريخ خارج السنة المالية",IF(H4064="","⚠ اختر بند الموازنة",IF(I4064="مرفوض","✖ مرفوض من المدير",IF(I4064&lt;&gt;"موافق","⏳ بانتظار موافقة المدير",IF(K4064&lt;&gt;"نعم","⚠ غير مسوى مع الحسابات","✔ معتمد ومسوى")))))))))</f>
        <v/>
      </c>
      <c r="R4064">
        <f>N(R4063)+IF(A4064="عهدة",1,0)</f>
        <v/>
      </c>
      <c r="S4064">
        <f>IF(C4064="","",IF(AND(C4064&gt;=DATE(2026,9,1),C4064&lt;=DATE(2027,8,31)),(YEAR(C4064)-2026)*12+MONTH(C4064)-8,""))</f>
        <v/>
      </c>
      <c r="T4064">
        <f>IF(AND(A4064="مصروف",R4064&gt;0,I4064="موافق",S4064&lt;&gt;"",H4064&lt;&gt;""),N(G4064),0)</f>
        <v/>
      </c>
    </row>
    <row r="4065">
      <c r="A4065" s="19" t="n"/>
      <c r="B4065" s="20">
        <f>IF(A4065="","",IF(R4065=0,"⚠ أضف سطر عهدة أولًا","BDR-"&amp;TEXT(R4065,"000")))</f>
        <v/>
      </c>
      <c r="C4065" s="21" t="n"/>
      <c r="D4065" s="20">
        <f>IF(C4065="","",IF(S4065="","خارج السنة المالية",INDEX(القوائم!$D$2:$D$13,S4065)))</f>
        <v/>
      </c>
      <c r="E4065" s="22" t="n"/>
      <c r="F4065" s="23" t="n"/>
      <c r="G4065" s="23" t="n"/>
      <c r="H4065" s="22" t="n"/>
      <c r="I4065" s="19" t="n"/>
      <c r="J4065" s="21" t="n"/>
      <c r="K4065" s="19" t="n"/>
      <c r="L4065" s="19" t="n"/>
      <c r="M4065" s="21" t="n"/>
      <c r="N4065" s="22" t="n"/>
      <c r="O4065" s="24">
        <f>IF(A4065&lt;&gt;"عهدة","",SUMIFS($G$8:$G$5007,$B$8:$B$5007,B4065,$A$8:$A$5007,"مصروف",$I$8:$I$5007,"&lt;&gt;مرفوض"))</f>
        <v/>
      </c>
      <c r="P4065" s="25">
        <f>IF(A4065&lt;&gt;"عهدة","",N(F4065)-O4065)</f>
        <v/>
      </c>
      <c r="Q4065" s="26">
        <f>IF(A4065="","",IF(A4065="عهدة",IF(N(F4065)=0,"⚠ أدخل قيمة العهدة",IF(P4065&lt;0,"⛔ عجز / زيادة مصروفات "&amp;TEXT(-P4065,"#,##0"),IF(COUNTIFS($B$8:$B$5007,B4065,$A$8:$A$5007,"مصروف",$I$8:$I$5007,"&lt;&gt;مرفوض",$K$8:$K$5007,"&lt;&gt;نعم")&gt;0,"⚠ "&amp;COUNTIFS($B$8:$B$5007,B4065,$A$8:$A$5007,"مصروف",$I$8:$I$5007,"&lt;&gt;مرفوض",$K$8:$K$5007,"&lt;&gt;نعم")&amp;" مصروف غير مسوى",IF(L4065="تمت التسوية",IF(P4065=0,"✔ متوازنة وتمت التسوية","✔ تمت التسوية – متبقي "&amp;TEXT(P4065,"#,##0")),IF(P4065&gt;0,"متبقي "&amp;TEXT(P4065,"#,##0"),"✔ متوازنة"))))),IF(R4065=0,"⚠ أضف سطر عهدة أولًا",IF(OR(C4065="",N(G4065)=0),"⚠ أكمل التاريخ والقيمة",IF(S4065="","⚠ التاريخ خارج السنة المالية",IF(H4065="","⚠ اختر بند الموازنة",IF(I4065="مرفوض","✖ مرفوض من المدير",IF(I4065&lt;&gt;"موافق","⏳ بانتظار موافقة المدير",IF(K4065&lt;&gt;"نعم","⚠ غير مسوى مع الحسابات","✔ معتمد ومسوى")))))))))</f>
        <v/>
      </c>
      <c r="R4065">
        <f>N(R4064)+IF(A4065="عهدة",1,0)</f>
        <v/>
      </c>
      <c r="S4065">
        <f>IF(C4065="","",IF(AND(C4065&gt;=DATE(2026,9,1),C4065&lt;=DATE(2027,8,31)),(YEAR(C4065)-2026)*12+MONTH(C4065)-8,""))</f>
        <v/>
      </c>
      <c r="T4065">
        <f>IF(AND(A4065="مصروف",R4065&gt;0,I4065="موافق",S4065&lt;&gt;"",H4065&lt;&gt;""),N(G4065),0)</f>
        <v/>
      </c>
    </row>
    <row r="4066">
      <c r="A4066" s="19" t="n"/>
      <c r="B4066" s="20">
        <f>IF(A4066="","",IF(R4066=0,"⚠ أضف سطر عهدة أولًا","BDR-"&amp;TEXT(R4066,"000")))</f>
        <v/>
      </c>
      <c r="C4066" s="21" t="n"/>
      <c r="D4066" s="20">
        <f>IF(C4066="","",IF(S4066="","خارج السنة المالية",INDEX(القوائم!$D$2:$D$13,S4066)))</f>
        <v/>
      </c>
      <c r="E4066" s="22" t="n"/>
      <c r="F4066" s="23" t="n"/>
      <c r="G4066" s="23" t="n"/>
      <c r="H4066" s="22" t="n"/>
      <c r="I4066" s="19" t="n"/>
      <c r="J4066" s="21" t="n"/>
      <c r="K4066" s="19" t="n"/>
      <c r="L4066" s="19" t="n"/>
      <c r="M4066" s="21" t="n"/>
      <c r="N4066" s="22" t="n"/>
      <c r="O4066" s="24">
        <f>IF(A4066&lt;&gt;"عهدة","",SUMIFS($G$8:$G$5007,$B$8:$B$5007,B4066,$A$8:$A$5007,"مصروف",$I$8:$I$5007,"&lt;&gt;مرفوض"))</f>
        <v/>
      </c>
      <c r="P4066" s="25">
        <f>IF(A4066&lt;&gt;"عهدة","",N(F4066)-O4066)</f>
        <v/>
      </c>
      <c r="Q4066" s="26">
        <f>IF(A4066="","",IF(A4066="عهدة",IF(N(F4066)=0,"⚠ أدخل قيمة العهدة",IF(P4066&lt;0,"⛔ عجز / زيادة مصروفات "&amp;TEXT(-P4066,"#,##0"),IF(COUNTIFS($B$8:$B$5007,B4066,$A$8:$A$5007,"مصروف",$I$8:$I$5007,"&lt;&gt;مرفوض",$K$8:$K$5007,"&lt;&gt;نعم")&gt;0,"⚠ "&amp;COUNTIFS($B$8:$B$5007,B4066,$A$8:$A$5007,"مصروف",$I$8:$I$5007,"&lt;&gt;مرفوض",$K$8:$K$5007,"&lt;&gt;نعم")&amp;" مصروف غير مسوى",IF(L4066="تمت التسوية",IF(P4066=0,"✔ متوازنة وتمت التسوية","✔ تمت التسوية – متبقي "&amp;TEXT(P4066,"#,##0")),IF(P4066&gt;0,"متبقي "&amp;TEXT(P4066,"#,##0"),"✔ متوازنة"))))),IF(R4066=0,"⚠ أضف سطر عهدة أولًا",IF(OR(C4066="",N(G4066)=0),"⚠ أكمل التاريخ والقيمة",IF(S4066="","⚠ التاريخ خارج السنة المالية",IF(H4066="","⚠ اختر بند الموازنة",IF(I4066="مرفوض","✖ مرفوض من المدير",IF(I4066&lt;&gt;"موافق","⏳ بانتظار موافقة المدير",IF(K4066&lt;&gt;"نعم","⚠ غير مسوى مع الحسابات","✔ معتمد ومسوى")))))))))</f>
        <v/>
      </c>
      <c r="R4066">
        <f>N(R4065)+IF(A4066="عهدة",1,0)</f>
        <v/>
      </c>
      <c r="S4066">
        <f>IF(C4066="","",IF(AND(C4066&gt;=DATE(2026,9,1),C4066&lt;=DATE(2027,8,31)),(YEAR(C4066)-2026)*12+MONTH(C4066)-8,""))</f>
        <v/>
      </c>
      <c r="T4066">
        <f>IF(AND(A4066="مصروف",R4066&gt;0,I4066="موافق",S4066&lt;&gt;"",H4066&lt;&gt;""),N(G4066),0)</f>
        <v/>
      </c>
    </row>
    <row r="4067">
      <c r="A4067" s="19" t="n"/>
      <c r="B4067" s="20">
        <f>IF(A4067="","",IF(R4067=0,"⚠ أضف سطر عهدة أولًا","BDR-"&amp;TEXT(R4067,"000")))</f>
        <v/>
      </c>
      <c r="C4067" s="21" t="n"/>
      <c r="D4067" s="20">
        <f>IF(C4067="","",IF(S4067="","خارج السنة المالية",INDEX(القوائم!$D$2:$D$13,S4067)))</f>
        <v/>
      </c>
      <c r="E4067" s="22" t="n"/>
      <c r="F4067" s="23" t="n"/>
      <c r="G4067" s="23" t="n"/>
      <c r="H4067" s="22" t="n"/>
      <c r="I4067" s="19" t="n"/>
      <c r="J4067" s="21" t="n"/>
      <c r="K4067" s="19" t="n"/>
      <c r="L4067" s="19" t="n"/>
      <c r="M4067" s="21" t="n"/>
      <c r="N4067" s="22" t="n"/>
      <c r="O4067" s="24">
        <f>IF(A4067&lt;&gt;"عهدة","",SUMIFS($G$8:$G$5007,$B$8:$B$5007,B4067,$A$8:$A$5007,"مصروف",$I$8:$I$5007,"&lt;&gt;مرفوض"))</f>
        <v/>
      </c>
      <c r="P4067" s="25">
        <f>IF(A4067&lt;&gt;"عهدة","",N(F4067)-O4067)</f>
        <v/>
      </c>
      <c r="Q4067" s="26">
        <f>IF(A4067="","",IF(A4067="عهدة",IF(N(F4067)=0,"⚠ أدخل قيمة العهدة",IF(P4067&lt;0,"⛔ عجز / زيادة مصروفات "&amp;TEXT(-P4067,"#,##0"),IF(COUNTIFS($B$8:$B$5007,B4067,$A$8:$A$5007,"مصروف",$I$8:$I$5007,"&lt;&gt;مرفوض",$K$8:$K$5007,"&lt;&gt;نعم")&gt;0,"⚠ "&amp;COUNTIFS($B$8:$B$5007,B4067,$A$8:$A$5007,"مصروف",$I$8:$I$5007,"&lt;&gt;مرفوض",$K$8:$K$5007,"&lt;&gt;نعم")&amp;" مصروف غير مسوى",IF(L4067="تمت التسوية",IF(P4067=0,"✔ متوازنة وتمت التسوية","✔ تمت التسوية – متبقي "&amp;TEXT(P4067,"#,##0")),IF(P4067&gt;0,"متبقي "&amp;TEXT(P4067,"#,##0"),"✔ متوازنة"))))),IF(R4067=0,"⚠ أضف سطر عهدة أولًا",IF(OR(C4067="",N(G4067)=0),"⚠ أكمل التاريخ والقيمة",IF(S4067="","⚠ التاريخ خارج السنة المالية",IF(H4067="","⚠ اختر بند الموازنة",IF(I4067="مرفوض","✖ مرفوض من المدير",IF(I4067&lt;&gt;"موافق","⏳ بانتظار موافقة المدير",IF(K4067&lt;&gt;"نعم","⚠ غير مسوى مع الحسابات","✔ معتمد ومسوى")))))))))</f>
        <v/>
      </c>
      <c r="R4067">
        <f>N(R4066)+IF(A4067="عهدة",1,0)</f>
        <v/>
      </c>
      <c r="S4067">
        <f>IF(C4067="","",IF(AND(C4067&gt;=DATE(2026,9,1),C4067&lt;=DATE(2027,8,31)),(YEAR(C4067)-2026)*12+MONTH(C4067)-8,""))</f>
        <v/>
      </c>
      <c r="T4067">
        <f>IF(AND(A4067="مصروف",R4067&gt;0,I4067="موافق",S4067&lt;&gt;"",H4067&lt;&gt;""),N(G4067),0)</f>
        <v/>
      </c>
    </row>
    <row r="4068">
      <c r="A4068" s="19" t="n"/>
      <c r="B4068" s="20">
        <f>IF(A4068="","",IF(R4068=0,"⚠ أضف سطر عهدة أولًا","BDR-"&amp;TEXT(R4068,"000")))</f>
        <v/>
      </c>
      <c r="C4068" s="21" t="n"/>
      <c r="D4068" s="20">
        <f>IF(C4068="","",IF(S4068="","خارج السنة المالية",INDEX(القوائم!$D$2:$D$13,S4068)))</f>
        <v/>
      </c>
      <c r="E4068" s="22" t="n"/>
      <c r="F4068" s="23" t="n"/>
      <c r="G4068" s="23" t="n"/>
      <c r="H4068" s="22" t="n"/>
      <c r="I4068" s="19" t="n"/>
      <c r="J4068" s="21" t="n"/>
      <c r="K4068" s="19" t="n"/>
      <c r="L4068" s="19" t="n"/>
      <c r="M4068" s="21" t="n"/>
      <c r="N4068" s="22" t="n"/>
      <c r="O4068" s="24">
        <f>IF(A4068&lt;&gt;"عهدة","",SUMIFS($G$8:$G$5007,$B$8:$B$5007,B4068,$A$8:$A$5007,"مصروف",$I$8:$I$5007,"&lt;&gt;مرفوض"))</f>
        <v/>
      </c>
      <c r="P4068" s="25">
        <f>IF(A4068&lt;&gt;"عهدة","",N(F4068)-O4068)</f>
        <v/>
      </c>
      <c r="Q4068" s="26">
        <f>IF(A4068="","",IF(A4068="عهدة",IF(N(F4068)=0,"⚠ أدخل قيمة العهدة",IF(P4068&lt;0,"⛔ عجز / زيادة مصروفات "&amp;TEXT(-P4068,"#,##0"),IF(COUNTIFS($B$8:$B$5007,B4068,$A$8:$A$5007,"مصروف",$I$8:$I$5007,"&lt;&gt;مرفوض",$K$8:$K$5007,"&lt;&gt;نعم")&gt;0,"⚠ "&amp;COUNTIFS($B$8:$B$5007,B4068,$A$8:$A$5007,"مصروف",$I$8:$I$5007,"&lt;&gt;مرفوض",$K$8:$K$5007,"&lt;&gt;نعم")&amp;" مصروف غير مسوى",IF(L4068="تمت التسوية",IF(P4068=0,"✔ متوازنة وتمت التسوية","✔ تمت التسوية – متبقي "&amp;TEXT(P4068,"#,##0")),IF(P4068&gt;0,"متبقي "&amp;TEXT(P4068,"#,##0"),"✔ متوازنة"))))),IF(R4068=0,"⚠ أضف سطر عهدة أولًا",IF(OR(C4068="",N(G4068)=0),"⚠ أكمل التاريخ والقيمة",IF(S4068="","⚠ التاريخ خارج السنة المالية",IF(H4068="","⚠ اختر بند الموازنة",IF(I4068="مرفوض","✖ مرفوض من المدير",IF(I4068&lt;&gt;"موافق","⏳ بانتظار موافقة المدير",IF(K4068&lt;&gt;"نعم","⚠ غير مسوى مع الحسابات","✔ معتمد ومسوى")))))))))</f>
        <v/>
      </c>
      <c r="R4068">
        <f>N(R4067)+IF(A4068="عهدة",1,0)</f>
        <v/>
      </c>
      <c r="S4068">
        <f>IF(C4068="","",IF(AND(C4068&gt;=DATE(2026,9,1),C4068&lt;=DATE(2027,8,31)),(YEAR(C4068)-2026)*12+MONTH(C4068)-8,""))</f>
        <v/>
      </c>
      <c r="T4068">
        <f>IF(AND(A4068="مصروف",R4068&gt;0,I4068="موافق",S4068&lt;&gt;"",H4068&lt;&gt;""),N(G4068),0)</f>
        <v/>
      </c>
    </row>
    <row r="4069">
      <c r="A4069" s="19" t="n"/>
      <c r="B4069" s="20">
        <f>IF(A4069="","",IF(R4069=0,"⚠ أضف سطر عهدة أولًا","BDR-"&amp;TEXT(R4069,"000")))</f>
        <v/>
      </c>
      <c r="C4069" s="21" t="n"/>
      <c r="D4069" s="20">
        <f>IF(C4069="","",IF(S4069="","خارج السنة المالية",INDEX(القوائم!$D$2:$D$13,S4069)))</f>
        <v/>
      </c>
      <c r="E4069" s="22" t="n"/>
      <c r="F4069" s="23" t="n"/>
      <c r="G4069" s="23" t="n"/>
      <c r="H4069" s="22" t="n"/>
      <c r="I4069" s="19" t="n"/>
      <c r="J4069" s="21" t="n"/>
      <c r="K4069" s="19" t="n"/>
      <c r="L4069" s="19" t="n"/>
      <c r="M4069" s="21" t="n"/>
      <c r="N4069" s="22" t="n"/>
      <c r="O4069" s="24">
        <f>IF(A4069&lt;&gt;"عهدة","",SUMIFS($G$8:$G$5007,$B$8:$B$5007,B4069,$A$8:$A$5007,"مصروف",$I$8:$I$5007,"&lt;&gt;مرفوض"))</f>
        <v/>
      </c>
      <c r="P4069" s="25">
        <f>IF(A4069&lt;&gt;"عهدة","",N(F4069)-O4069)</f>
        <v/>
      </c>
      <c r="Q4069" s="26">
        <f>IF(A4069="","",IF(A4069="عهدة",IF(N(F4069)=0,"⚠ أدخل قيمة العهدة",IF(P4069&lt;0,"⛔ عجز / زيادة مصروفات "&amp;TEXT(-P4069,"#,##0"),IF(COUNTIFS($B$8:$B$5007,B4069,$A$8:$A$5007,"مصروف",$I$8:$I$5007,"&lt;&gt;مرفوض",$K$8:$K$5007,"&lt;&gt;نعم")&gt;0,"⚠ "&amp;COUNTIFS($B$8:$B$5007,B4069,$A$8:$A$5007,"مصروف",$I$8:$I$5007,"&lt;&gt;مرفوض",$K$8:$K$5007,"&lt;&gt;نعم")&amp;" مصروف غير مسوى",IF(L4069="تمت التسوية",IF(P4069=0,"✔ متوازنة وتمت التسوية","✔ تمت التسوية – متبقي "&amp;TEXT(P4069,"#,##0")),IF(P4069&gt;0,"متبقي "&amp;TEXT(P4069,"#,##0"),"✔ متوازنة"))))),IF(R4069=0,"⚠ أضف سطر عهدة أولًا",IF(OR(C4069="",N(G4069)=0),"⚠ أكمل التاريخ والقيمة",IF(S4069="","⚠ التاريخ خارج السنة المالية",IF(H4069="","⚠ اختر بند الموازنة",IF(I4069="مرفوض","✖ مرفوض من المدير",IF(I4069&lt;&gt;"موافق","⏳ بانتظار موافقة المدير",IF(K4069&lt;&gt;"نعم","⚠ غير مسوى مع الحسابات","✔ معتمد ومسوى")))))))))</f>
        <v/>
      </c>
      <c r="R4069">
        <f>N(R4068)+IF(A4069="عهدة",1,0)</f>
        <v/>
      </c>
      <c r="S4069">
        <f>IF(C4069="","",IF(AND(C4069&gt;=DATE(2026,9,1),C4069&lt;=DATE(2027,8,31)),(YEAR(C4069)-2026)*12+MONTH(C4069)-8,""))</f>
        <v/>
      </c>
      <c r="T4069">
        <f>IF(AND(A4069="مصروف",R4069&gt;0,I4069="موافق",S4069&lt;&gt;"",H4069&lt;&gt;""),N(G4069),0)</f>
        <v/>
      </c>
    </row>
    <row r="4070">
      <c r="A4070" s="19" t="n"/>
      <c r="B4070" s="20">
        <f>IF(A4070="","",IF(R4070=0,"⚠ أضف سطر عهدة أولًا","BDR-"&amp;TEXT(R4070,"000")))</f>
        <v/>
      </c>
      <c r="C4070" s="21" t="n"/>
      <c r="D4070" s="20">
        <f>IF(C4070="","",IF(S4070="","خارج السنة المالية",INDEX(القوائم!$D$2:$D$13,S4070)))</f>
        <v/>
      </c>
      <c r="E4070" s="22" t="n"/>
      <c r="F4070" s="23" t="n"/>
      <c r="G4070" s="23" t="n"/>
      <c r="H4070" s="22" t="n"/>
      <c r="I4070" s="19" t="n"/>
      <c r="J4070" s="21" t="n"/>
      <c r="K4070" s="19" t="n"/>
      <c r="L4070" s="19" t="n"/>
      <c r="M4070" s="21" t="n"/>
      <c r="N4070" s="22" t="n"/>
      <c r="O4070" s="24">
        <f>IF(A4070&lt;&gt;"عهدة","",SUMIFS($G$8:$G$5007,$B$8:$B$5007,B4070,$A$8:$A$5007,"مصروف",$I$8:$I$5007,"&lt;&gt;مرفوض"))</f>
        <v/>
      </c>
      <c r="P4070" s="25">
        <f>IF(A4070&lt;&gt;"عهدة","",N(F4070)-O4070)</f>
        <v/>
      </c>
      <c r="Q4070" s="26">
        <f>IF(A4070="","",IF(A4070="عهدة",IF(N(F4070)=0,"⚠ أدخل قيمة العهدة",IF(P4070&lt;0,"⛔ عجز / زيادة مصروفات "&amp;TEXT(-P4070,"#,##0"),IF(COUNTIFS($B$8:$B$5007,B4070,$A$8:$A$5007,"مصروف",$I$8:$I$5007,"&lt;&gt;مرفوض",$K$8:$K$5007,"&lt;&gt;نعم")&gt;0,"⚠ "&amp;COUNTIFS($B$8:$B$5007,B4070,$A$8:$A$5007,"مصروف",$I$8:$I$5007,"&lt;&gt;مرفوض",$K$8:$K$5007,"&lt;&gt;نعم")&amp;" مصروف غير مسوى",IF(L4070="تمت التسوية",IF(P4070=0,"✔ متوازنة وتمت التسوية","✔ تمت التسوية – متبقي "&amp;TEXT(P4070,"#,##0")),IF(P4070&gt;0,"متبقي "&amp;TEXT(P4070,"#,##0"),"✔ متوازنة"))))),IF(R4070=0,"⚠ أضف سطر عهدة أولًا",IF(OR(C4070="",N(G4070)=0),"⚠ أكمل التاريخ والقيمة",IF(S4070="","⚠ التاريخ خارج السنة المالية",IF(H4070="","⚠ اختر بند الموازنة",IF(I4070="مرفوض","✖ مرفوض من المدير",IF(I4070&lt;&gt;"موافق","⏳ بانتظار موافقة المدير",IF(K4070&lt;&gt;"نعم","⚠ غير مسوى مع الحسابات","✔ معتمد ومسوى")))))))))</f>
        <v/>
      </c>
      <c r="R4070">
        <f>N(R4069)+IF(A4070="عهدة",1,0)</f>
        <v/>
      </c>
      <c r="S4070">
        <f>IF(C4070="","",IF(AND(C4070&gt;=DATE(2026,9,1),C4070&lt;=DATE(2027,8,31)),(YEAR(C4070)-2026)*12+MONTH(C4070)-8,""))</f>
        <v/>
      </c>
      <c r="T4070">
        <f>IF(AND(A4070="مصروف",R4070&gt;0,I4070="موافق",S4070&lt;&gt;"",H4070&lt;&gt;""),N(G4070),0)</f>
        <v/>
      </c>
    </row>
    <row r="4071">
      <c r="A4071" s="19" t="n"/>
      <c r="B4071" s="20">
        <f>IF(A4071="","",IF(R4071=0,"⚠ أضف سطر عهدة أولًا","BDR-"&amp;TEXT(R4071,"000")))</f>
        <v/>
      </c>
      <c r="C4071" s="21" t="n"/>
      <c r="D4071" s="20">
        <f>IF(C4071="","",IF(S4071="","خارج السنة المالية",INDEX(القوائم!$D$2:$D$13,S4071)))</f>
        <v/>
      </c>
      <c r="E4071" s="22" t="n"/>
      <c r="F4071" s="23" t="n"/>
      <c r="G4071" s="23" t="n"/>
      <c r="H4071" s="22" t="n"/>
      <c r="I4071" s="19" t="n"/>
      <c r="J4071" s="21" t="n"/>
      <c r="K4071" s="19" t="n"/>
      <c r="L4071" s="19" t="n"/>
      <c r="M4071" s="21" t="n"/>
      <c r="N4071" s="22" t="n"/>
      <c r="O4071" s="24">
        <f>IF(A4071&lt;&gt;"عهدة","",SUMIFS($G$8:$G$5007,$B$8:$B$5007,B4071,$A$8:$A$5007,"مصروف",$I$8:$I$5007,"&lt;&gt;مرفوض"))</f>
        <v/>
      </c>
      <c r="P4071" s="25">
        <f>IF(A4071&lt;&gt;"عهدة","",N(F4071)-O4071)</f>
        <v/>
      </c>
      <c r="Q4071" s="26">
        <f>IF(A4071="","",IF(A4071="عهدة",IF(N(F4071)=0,"⚠ أدخل قيمة العهدة",IF(P4071&lt;0,"⛔ عجز / زيادة مصروفات "&amp;TEXT(-P4071,"#,##0"),IF(COUNTIFS($B$8:$B$5007,B4071,$A$8:$A$5007,"مصروف",$I$8:$I$5007,"&lt;&gt;مرفوض",$K$8:$K$5007,"&lt;&gt;نعم")&gt;0,"⚠ "&amp;COUNTIFS($B$8:$B$5007,B4071,$A$8:$A$5007,"مصروف",$I$8:$I$5007,"&lt;&gt;مرفوض",$K$8:$K$5007,"&lt;&gt;نعم")&amp;" مصروف غير مسوى",IF(L4071="تمت التسوية",IF(P4071=0,"✔ متوازنة وتمت التسوية","✔ تمت التسوية – متبقي "&amp;TEXT(P4071,"#,##0")),IF(P4071&gt;0,"متبقي "&amp;TEXT(P4071,"#,##0"),"✔ متوازنة"))))),IF(R4071=0,"⚠ أضف سطر عهدة أولًا",IF(OR(C4071="",N(G4071)=0),"⚠ أكمل التاريخ والقيمة",IF(S4071="","⚠ التاريخ خارج السنة المالية",IF(H4071="","⚠ اختر بند الموازنة",IF(I4071="مرفوض","✖ مرفوض من المدير",IF(I4071&lt;&gt;"موافق","⏳ بانتظار موافقة المدير",IF(K4071&lt;&gt;"نعم","⚠ غير مسوى مع الحسابات","✔ معتمد ومسوى")))))))))</f>
        <v/>
      </c>
      <c r="R4071">
        <f>N(R4070)+IF(A4071="عهدة",1,0)</f>
        <v/>
      </c>
      <c r="S4071">
        <f>IF(C4071="","",IF(AND(C4071&gt;=DATE(2026,9,1),C4071&lt;=DATE(2027,8,31)),(YEAR(C4071)-2026)*12+MONTH(C4071)-8,""))</f>
        <v/>
      </c>
      <c r="T4071">
        <f>IF(AND(A4071="مصروف",R4071&gt;0,I4071="موافق",S4071&lt;&gt;"",H4071&lt;&gt;""),N(G4071),0)</f>
        <v/>
      </c>
    </row>
    <row r="4072">
      <c r="A4072" s="19" t="n"/>
      <c r="B4072" s="20">
        <f>IF(A4072="","",IF(R4072=0,"⚠ أضف سطر عهدة أولًا","BDR-"&amp;TEXT(R4072,"000")))</f>
        <v/>
      </c>
      <c r="C4072" s="21" t="n"/>
      <c r="D4072" s="20">
        <f>IF(C4072="","",IF(S4072="","خارج السنة المالية",INDEX(القوائم!$D$2:$D$13,S4072)))</f>
        <v/>
      </c>
      <c r="E4072" s="22" t="n"/>
      <c r="F4072" s="23" t="n"/>
      <c r="G4072" s="23" t="n"/>
      <c r="H4072" s="22" t="n"/>
      <c r="I4072" s="19" t="n"/>
      <c r="J4072" s="21" t="n"/>
      <c r="K4072" s="19" t="n"/>
      <c r="L4072" s="19" t="n"/>
      <c r="M4072" s="21" t="n"/>
      <c r="N4072" s="22" t="n"/>
      <c r="O4072" s="24">
        <f>IF(A4072&lt;&gt;"عهدة","",SUMIFS($G$8:$G$5007,$B$8:$B$5007,B4072,$A$8:$A$5007,"مصروف",$I$8:$I$5007,"&lt;&gt;مرفوض"))</f>
        <v/>
      </c>
      <c r="P4072" s="25">
        <f>IF(A4072&lt;&gt;"عهدة","",N(F4072)-O4072)</f>
        <v/>
      </c>
      <c r="Q4072" s="26">
        <f>IF(A4072="","",IF(A4072="عهدة",IF(N(F4072)=0,"⚠ أدخل قيمة العهدة",IF(P4072&lt;0,"⛔ عجز / زيادة مصروفات "&amp;TEXT(-P4072,"#,##0"),IF(COUNTIFS($B$8:$B$5007,B4072,$A$8:$A$5007,"مصروف",$I$8:$I$5007,"&lt;&gt;مرفوض",$K$8:$K$5007,"&lt;&gt;نعم")&gt;0,"⚠ "&amp;COUNTIFS($B$8:$B$5007,B4072,$A$8:$A$5007,"مصروف",$I$8:$I$5007,"&lt;&gt;مرفوض",$K$8:$K$5007,"&lt;&gt;نعم")&amp;" مصروف غير مسوى",IF(L4072="تمت التسوية",IF(P4072=0,"✔ متوازنة وتمت التسوية","✔ تمت التسوية – متبقي "&amp;TEXT(P4072,"#,##0")),IF(P4072&gt;0,"متبقي "&amp;TEXT(P4072,"#,##0"),"✔ متوازنة"))))),IF(R4072=0,"⚠ أضف سطر عهدة أولًا",IF(OR(C4072="",N(G4072)=0),"⚠ أكمل التاريخ والقيمة",IF(S4072="","⚠ التاريخ خارج السنة المالية",IF(H4072="","⚠ اختر بند الموازنة",IF(I4072="مرفوض","✖ مرفوض من المدير",IF(I4072&lt;&gt;"موافق","⏳ بانتظار موافقة المدير",IF(K4072&lt;&gt;"نعم","⚠ غير مسوى مع الحسابات","✔ معتمد ومسوى")))))))))</f>
        <v/>
      </c>
      <c r="R4072">
        <f>N(R4071)+IF(A4072="عهدة",1,0)</f>
        <v/>
      </c>
      <c r="S4072">
        <f>IF(C4072="","",IF(AND(C4072&gt;=DATE(2026,9,1),C4072&lt;=DATE(2027,8,31)),(YEAR(C4072)-2026)*12+MONTH(C4072)-8,""))</f>
        <v/>
      </c>
      <c r="T4072">
        <f>IF(AND(A4072="مصروف",R4072&gt;0,I4072="موافق",S4072&lt;&gt;"",H4072&lt;&gt;""),N(G4072),0)</f>
        <v/>
      </c>
    </row>
    <row r="4073">
      <c r="A4073" s="19" t="n"/>
      <c r="B4073" s="20">
        <f>IF(A4073="","",IF(R4073=0,"⚠ أضف سطر عهدة أولًا","BDR-"&amp;TEXT(R4073,"000")))</f>
        <v/>
      </c>
      <c r="C4073" s="21" t="n"/>
      <c r="D4073" s="20">
        <f>IF(C4073="","",IF(S4073="","خارج السنة المالية",INDEX(القوائم!$D$2:$D$13,S4073)))</f>
        <v/>
      </c>
      <c r="E4073" s="22" t="n"/>
      <c r="F4073" s="23" t="n"/>
      <c r="G4073" s="23" t="n"/>
      <c r="H4073" s="22" t="n"/>
      <c r="I4073" s="19" t="n"/>
      <c r="J4073" s="21" t="n"/>
      <c r="K4073" s="19" t="n"/>
      <c r="L4073" s="19" t="n"/>
      <c r="M4073" s="21" t="n"/>
      <c r="N4073" s="22" t="n"/>
      <c r="O4073" s="24">
        <f>IF(A4073&lt;&gt;"عهدة","",SUMIFS($G$8:$G$5007,$B$8:$B$5007,B4073,$A$8:$A$5007,"مصروف",$I$8:$I$5007,"&lt;&gt;مرفوض"))</f>
        <v/>
      </c>
      <c r="P4073" s="25">
        <f>IF(A4073&lt;&gt;"عهدة","",N(F4073)-O4073)</f>
        <v/>
      </c>
      <c r="Q4073" s="26">
        <f>IF(A4073="","",IF(A4073="عهدة",IF(N(F4073)=0,"⚠ أدخل قيمة العهدة",IF(P4073&lt;0,"⛔ عجز / زيادة مصروفات "&amp;TEXT(-P4073,"#,##0"),IF(COUNTIFS($B$8:$B$5007,B4073,$A$8:$A$5007,"مصروف",$I$8:$I$5007,"&lt;&gt;مرفوض",$K$8:$K$5007,"&lt;&gt;نعم")&gt;0,"⚠ "&amp;COUNTIFS($B$8:$B$5007,B4073,$A$8:$A$5007,"مصروف",$I$8:$I$5007,"&lt;&gt;مرفوض",$K$8:$K$5007,"&lt;&gt;نعم")&amp;" مصروف غير مسوى",IF(L4073="تمت التسوية",IF(P4073=0,"✔ متوازنة وتمت التسوية","✔ تمت التسوية – متبقي "&amp;TEXT(P4073,"#,##0")),IF(P4073&gt;0,"متبقي "&amp;TEXT(P4073,"#,##0"),"✔ متوازنة"))))),IF(R4073=0,"⚠ أضف سطر عهدة أولًا",IF(OR(C4073="",N(G4073)=0),"⚠ أكمل التاريخ والقيمة",IF(S4073="","⚠ التاريخ خارج السنة المالية",IF(H4073="","⚠ اختر بند الموازنة",IF(I4073="مرفوض","✖ مرفوض من المدير",IF(I4073&lt;&gt;"موافق","⏳ بانتظار موافقة المدير",IF(K4073&lt;&gt;"نعم","⚠ غير مسوى مع الحسابات","✔ معتمد ومسوى")))))))))</f>
        <v/>
      </c>
      <c r="R4073">
        <f>N(R4072)+IF(A4073="عهدة",1,0)</f>
        <v/>
      </c>
      <c r="S4073">
        <f>IF(C4073="","",IF(AND(C4073&gt;=DATE(2026,9,1),C4073&lt;=DATE(2027,8,31)),(YEAR(C4073)-2026)*12+MONTH(C4073)-8,""))</f>
        <v/>
      </c>
      <c r="T4073">
        <f>IF(AND(A4073="مصروف",R4073&gt;0,I4073="موافق",S4073&lt;&gt;"",H4073&lt;&gt;""),N(G4073),0)</f>
        <v/>
      </c>
    </row>
    <row r="4074">
      <c r="A4074" s="19" t="n"/>
      <c r="B4074" s="20">
        <f>IF(A4074="","",IF(R4074=0,"⚠ أضف سطر عهدة أولًا","BDR-"&amp;TEXT(R4074,"000")))</f>
        <v/>
      </c>
      <c r="C4074" s="21" t="n"/>
      <c r="D4074" s="20">
        <f>IF(C4074="","",IF(S4074="","خارج السنة المالية",INDEX(القوائم!$D$2:$D$13,S4074)))</f>
        <v/>
      </c>
      <c r="E4074" s="22" t="n"/>
      <c r="F4074" s="23" t="n"/>
      <c r="G4074" s="23" t="n"/>
      <c r="H4074" s="22" t="n"/>
      <c r="I4074" s="19" t="n"/>
      <c r="J4074" s="21" t="n"/>
      <c r="K4074" s="19" t="n"/>
      <c r="L4074" s="19" t="n"/>
      <c r="M4074" s="21" t="n"/>
      <c r="N4074" s="22" t="n"/>
      <c r="O4074" s="24">
        <f>IF(A4074&lt;&gt;"عهدة","",SUMIFS($G$8:$G$5007,$B$8:$B$5007,B4074,$A$8:$A$5007,"مصروف",$I$8:$I$5007,"&lt;&gt;مرفوض"))</f>
        <v/>
      </c>
      <c r="P4074" s="25">
        <f>IF(A4074&lt;&gt;"عهدة","",N(F4074)-O4074)</f>
        <v/>
      </c>
      <c r="Q4074" s="26">
        <f>IF(A4074="","",IF(A4074="عهدة",IF(N(F4074)=0,"⚠ أدخل قيمة العهدة",IF(P4074&lt;0,"⛔ عجز / زيادة مصروفات "&amp;TEXT(-P4074,"#,##0"),IF(COUNTIFS($B$8:$B$5007,B4074,$A$8:$A$5007,"مصروف",$I$8:$I$5007,"&lt;&gt;مرفوض",$K$8:$K$5007,"&lt;&gt;نعم")&gt;0,"⚠ "&amp;COUNTIFS($B$8:$B$5007,B4074,$A$8:$A$5007,"مصروف",$I$8:$I$5007,"&lt;&gt;مرفوض",$K$8:$K$5007,"&lt;&gt;نعم")&amp;" مصروف غير مسوى",IF(L4074="تمت التسوية",IF(P4074=0,"✔ متوازنة وتمت التسوية","✔ تمت التسوية – متبقي "&amp;TEXT(P4074,"#,##0")),IF(P4074&gt;0,"متبقي "&amp;TEXT(P4074,"#,##0"),"✔ متوازنة"))))),IF(R4074=0,"⚠ أضف سطر عهدة أولًا",IF(OR(C4074="",N(G4074)=0),"⚠ أكمل التاريخ والقيمة",IF(S4074="","⚠ التاريخ خارج السنة المالية",IF(H4074="","⚠ اختر بند الموازنة",IF(I4074="مرفوض","✖ مرفوض من المدير",IF(I4074&lt;&gt;"موافق","⏳ بانتظار موافقة المدير",IF(K4074&lt;&gt;"نعم","⚠ غير مسوى مع الحسابات","✔ معتمد ومسوى")))))))))</f>
        <v/>
      </c>
      <c r="R4074">
        <f>N(R4073)+IF(A4074="عهدة",1,0)</f>
        <v/>
      </c>
      <c r="S4074">
        <f>IF(C4074="","",IF(AND(C4074&gt;=DATE(2026,9,1),C4074&lt;=DATE(2027,8,31)),(YEAR(C4074)-2026)*12+MONTH(C4074)-8,""))</f>
        <v/>
      </c>
      <c r="T4074">
        <f>IF(AND(A4074="مصروف",R4074&gt;0,I4074="موافق",S4074&lt;&gt;"",H4074&lt;&gt;""),N(G4074),0)</f>
        <v/>
      </c>
    </row>
    <row r="4075">
      <c r="A4075" s="19" t="n"/>
      <c r="B4075" s="20">
        <f>IF(A4075="","",IF(R4075=0,"⚠ أضف سطر عهدة أولًا","BDR-"&amp;TEXT(R4075,"000")))</f>
        <v/>
      </c>
      <c r="C4075" s="21" t="n"/>
      <c r="D4075" s="20">
        <f>IF(C4075="","",IF(S4075="","خارج السنة المالية",INDEX(القوائم!$D$2:$D$13,S4075)))</f>
        <v/>
      </c>
      <c r="E4075" s="22" t="n"/>
      <c r="F4075" s="23" t="n"/>
      <c r="G4075" s="23" t="n"/>
      <c r="H4075" s="22" t="n"/>
      <c r="I4075" s="19" t="n"/>
      <c r="J4075" s="21" t="n"/>
      <c r="K4075" s="19" t="n"/>
      <c r="L4075" s="19" t="n"/>
      <c r="M4075" s="21" t="n"/>
      <c r="N4075" s="22" t="n"/>
      <c r="O4075" s="24">
        <f>IF(A4075&lt;&gt;"عهدة","",SUMIFS($G$8:$G$5007,$B$8:$B$5007,B4075,$A$8:$A$5007,"مصروف",$I$8:$I$5007,"&lt;&gt;مرفوض"))</f>
        <v/>
      </c>
      <c r="P4075" s="25">
        <f>IF(A4075&lt;&gt;"عهدة","",N(F4075)-O4075)</f>
        <v/>
      </c>
      <c r="Q4075" s="26">
        <f>IF(A4075="","",IF(A4075="عهدة",IF(N(F4075)=0,"⚠ أدخل قيمة العهدة",IF(P4075&lt;0,"⛔ عجز / زيادة مصروفات "&amp;TEXT(-P4075,"#,##0"),IF(COUNTIFS($B$8:$B$5007,B4075,$A$8:$A$5007,"مصروف",$I$8:$I$5007,"&lt;&gt;مرفوض",$K$8:$K$5007,"&lt;&gt;نعم")&gt;0,"⚠ "&amp;COUNTIFS($B$8:$B$5007,B4075,$A$8:$A$5007,"مصروف",$I$8:$I$5007,"&lt;&gt;مرفوض",$K$8:$K$5007,"&lt;&gt;نعم")&amp;" مصروف غير مسوى",IF(L4075="تمت التسوية",IF(P4075=0,"✔ متوازنة وتمت التسوية","✔ تمت التسوية – متبقي "&amp;TEXT(P4075,"#,##0")),IF(P4075&gt;0,"متبقي "&amp;TEXT(P4075,"#,##0"),"✔ متوازنة"))))),IF(R4075=0,"⚠ أضف سطر عهدة أولًا",IF(OR(C4075="",N(G4075)=0),"⚠ أكمل التاريخ والقيمة",IF(S4075="","⚠ التاريخ خارج السنة المالية",IF(H4075="","⚠ اختر بند الموازنة",IF(I4075="مرفوض","✖ مرفوض من المدير",IF(I4075&lt;&gt;"موافق","⏳ بانتظار موافقة المدير",IF(K4075&lt;&gt;"نعم","⚠ غير مسوى مع الحسابات","✔ معتمد ومسوى")))))))))</f>
        <v/>
      </c>
      <c r="R4075">
        <f>N(R4074)+IF(A4075="عهدة",1,0)</f>
        <v/>
      </c>
      <c r="S4075">
        <f>IF(C4075="","",IF(AND(C4075&gt;=DATE(2026,9,1),C4075&lt;=DATE(2027,8,31)),(YEAR(C4075)-2026)*12+MONTH(C4075)-8,""))</f>
        <v/>
      </c>
      <c r="T4075">
        <f>IF(AND(A4075="مصروف",R4075&gt;0,I4075="موافق",S4075&lt;&gt;"",H4075&lt;&gt;""),N(G4075),0)</f>
        <v/>
      </c>
    </row>
    <row r="4076">
      <c r="A4076" s="19" t="n"/>
      <c r="B4076" s="20">
        <f>IF(A4076="","",IF(R4076=0,"⚠ أضف سطر عهدة أولًا","BDR-"&amp;TEXT(R4076,"000")))</f>
        <v/>
      </c>
      <c r="C4076" s="21" t="n"/>
      <c r="D4076" s="20">
        <f>IF(C4076="","",IF(S4076="","خارج السنة المالية",INDEX(القوائم!$D$2:$D$13,S4076)))</f>
        <v/>
      </c>
      <c r="E4076" s="22" t="n"/>
      <c r="F4076" s="23" t="n"/>
      <c r="G4076" s="23" t="n"/>
      <c r="H4076" s="22" t="n"/>
      <c r="I4076" s="19" t="n"/>
      <c r="J4076" s="21" t="n"/>
      <c r="K4076" s="19" t="n"/>
      <c r="L4076" s="19" t="n"/>
      <c r="M4076" s="21" t="n"/>
      <c r="N4076" s="22" t="n"/>
      <c r="O4076" s="24">
        <f>IF(A4076&lt;&gt;"عهدة","",SUMIFS($G$8:$G$5007,$B$8:$B$5007,B4076,$A$8:$A$5007,"مصروف",$I$8:$I$5007,"&lt;&gt;مرفوض"))</f>
        <v/>
      </c>
      <c r="P4076" s="25">
        <f>IF(A4076&lt;&gt;"عهدة","",N(F4076)-O4076)</f>
        <v/>
      </c>
      <c r="Q4076" s="26">
        <f>IF(A4076="","",IF(A4076="عهدة",IF(N(F4076)=0,"⚠ أدخل قيمة العهدة",IF(P4076&lt;0,"⛔ عجز / زيادة مصروفات "&amp;TEXT(-P4076,"#,##0"),IF(COUNTIFS($B$8:$B$5007,B4076,$A$8:$A$5007,"مصروف",$I$8:$I$5007,"&lt;&gt;مرفوض",$K$8:$K$5007,"&lt;&gt;نعم")&gt;0,"⚠ "&amp;COUNTIFS($B$8:$B$5007,B4076,$A$8:$A$5007,"مصروف",$I$8:$I$5007,"&lt;&gt;مرفوض",$K$8:$K$5007,"&lt;&gt;نعم")&amp;" مصروف غير مسوى",IF(L4076="تمت التسوية",IF(P4076=0,"✔ متوازنة وتمت التسوية","✔ تمت التسوية – متبقي "&amp;TEXT(P4076,"#,##0")),IF(P4076&gt;0,"متبقي "&amp;TEXT(P4076,"#,##0"),"✔ متوازنة"))))),IF(R4076=0,"⚠ أضف سطر عهدة أولًا",IF(OR(C4076="",N(G4076)=0),"⚠ أكمل التاريخ والقيمة",IF(S4076="","⚠ التاريخ خارج السنة المالية",IF(H4076="","⚠ اختر بند الموازنة",IF(I4076="مرفوض","✖ مرفوض من المدير",IF(I4076&lt;&gt;"موافق","⏳ بانتظار موافقة المدير",IF(K4076&lt;&gt;"نعم","⚠ غير مسوى مع الحسابات","✔ معتمد ومسوى")))))))))</f>
        <v/>
      </c>
      <c r="R4076">
        <f>N(R4075)+IF(A4076="عهدة",1,0)</f>
        <v/>
      </c>
      <c r="S4076">
        <f>IF(C4076="","",IF(AND(C4076&gt;=DATE(2026,9,1),C4076&lt;=DATE(2027,8,31)),(YEAR(C4076)-2026)*12+MONTH(C4076)-8,""))</f>
        <v/>
      </c>
      <c r="T4076">
        <f>IF(AND(A4076="مصروف",R4076&gt;0,I4076="موافق",S4076&lt;&gt;"",H4076&lt;&gt;""),N(G4076),0)</f>
        <v/>
      </c>
    </row>
    <row r="4077">
      <c r="A4077" s="19" t="n"/>
      <c r="B4077" s="20">
        <f>IF(A4077="","",IF(R4077=0,"⚠ أضف سطر عهدة أولًا","BDR-"&amp;TEXT(R4077,"000")))</f>
        <v/>
      </c>
      <c r="C4077" s="21" t="n"/>
      <c r="D4077" s="20">
        <f>IF(C4077="","",IF(S4077="","خارج السنة المالية",INDEX(القوائم!$D$2:$D$13,S4077)))</f>
        <v/>
      </c>
      <c r="E4077" s="22" t="n"/>
      <c r="F4077" s="23" t="n"/>
      <c r="G4077" s="23" t="n"/>
      <c r="H4077" s="22" t="n"/>
      <c r="I4077" s="19" t="n"/>
      <c r="J4077" s="21" t="n"/>
      <c r="K4077" s="19" t="n"/>
      <c r="L4077" s="19" t="n"/>
      <c r="M4077" s="21" t="n"/>
      <c r="N4077" s="22" t="n"/>
      <c r="O4077" s="24">
        <f>IF(A4077&lt;&gt;"عهدة","",SUMIFS($G$8:$G$5007,$B$8:$B$5007,B4077,$A$8:$A$5007,"مصروف",$I$8:$I$5007,"&lt;&gt;مرفوض"))</f>
        <v/>
      </c>
      <c r="P4077" s="25">
        <f>IF(A4077&lt;&gt;"عهدة","",N(F4077)-O4077)</f>
        <v/>
      </c>
      <c r="Q4077" s="26">
        <f>IF(A4077="","",IF(A4077="عهدة",IF(N(F4077)=0,"⚠ أدخل قيمة العهدة",IF(P4077&lt;0,"⛔ عجز / زيادة مصروفات "&amp;TEXT(-P4077,"#,##0"),IF(COUNTIFS($B$8:$B$5007,B4077,$A$8:$A$5007,"مصروف",$I$8:$I$5007,"&lt;&gt;مرفوض",$K$8:$K$5007,"&lt;&gt;نعم")&gt;0,"⚠ "&amp;COUNTIFS($B$8:$B$5007,B4077,$A$8:$A$5007,"مصروف",$I$8:$I$5007,"&lt;&gt;مرفوض",$K$8:$K$5007,"&lt;&gt;نعم")&amp;" مصروف غير مسوى",IF(L4077="تمت التسوية",IF(P4077=0,"✔ متوازنة وتمت التسوية","✔ تمت التسوية – متبقي "&amp;TEXT(P4077,"#,##0")),IF(P4077&gt;0,"متبقي "&amp;TEXT(P4077,"#,##0"),"✔ متوازنة"))))),IF(R4077=0,"⚠ أضف سطر عهدة أولًا",IF(OR(C4077="",N(G4077)=0),"⚠ أكمل التاريخ والقيمة",IF(S4077="","⚠ التاريخ خارج السنة المالية",IF(H4077="","⚠ اختر بند الموازنة",IF(I4077="مرفوض","✖ مرفوض من المدير",IF(I4077&lt;&gt;"موافق","⏳ بانتظار موافقة المدير",IF(K4077&lt;&gt;"نعم","⚠ غير مسوى مع الحسابات","✔ معتمد ومسوى")))))))))</f>
        <v/>
      </c>
      <c r="R4077">
        <f>N(R4076)+IF(A4077="عهدة",1,0)</f>
        <v/>
      </c>
      <c r="S4077">
        <f>IF(C4077="","",IF(AND(C4077&gt;=DATE(2026,9,1),C4077&lt;=DATE(2027,8,31)),(YEAR(C4077)-2026)*12+MONTH(C4077)-8,""))</f>
        <v/>
      </c>
      <c r="T4077">
        <f>IF(AND(A4077="مصروف",R4077&gt;0,I4077="موافق",S4077&lt;&gt;"",H4077&lt;&gt;""),N(G4077),0)</f>
        <v/>
      </c>
    </row>
    <row r="4078">
      <c r="A4078" s="19" t="n"/>
      <c r="B4078" s="20">
        <f>IF(A4078="","",IF(R4078=0,"⚠ أضف سطر عهدة أولًا","BDR-"&amp;TEXT(R4078,"000")))</f>
        <v/>
      </c>
      <c r="C4078" s="21" t="n"/>
      <c r="D4078" s="20">
        <f>IF(C4078="","",IF(S4078="","خارج السنة المالية",INDEX(القوائم!$D$2:$D$13,S4078)))</f>
        <v/>
      </c>
      <c r="E4078" s="22" t="n"/>
      <c r="F4078" s="23" t="n"/>
      <c r="G4078" s="23" t="n"/>
      <c r="H4078" s="22" t="n"/>
      <c r="I4078" s="19" t="n"/>
      <c r="J4078" s="21" t="n"/>
      <c r="K4078" s="19" t="n"/>
      <c r="L4078" s="19" t="n"/>
      <c r="M4078" s="21" t="n"/>
      <c r="N4078" s="22" t="n"/>
      <c r="O4078" s="24">
        <f>IF(A4078&lt;&gt;"عهدة","",SUMIFS($G$8:$G$5007,$B$8:$B$5007,B4078,$A$8:$A$5007,"مصروف",$I$8:$I$5007,"&lt;&gt;مرفوض"))</f>
        <v/>
      </c>
      <c r="P4078" s="25">
        <f>IF(A4078&lt;&gt;"عهدة","",N(F4078)-O4078)</f>
        <v/>
      </c>
      <c r="Q4078" s="26">
        <f>IF(A4078="","",IF(A4078="عهدة",IF(N(F4078)=0,"⚠ أدخل قيمة العهدة",IF(P4078&lt;0,"⛔ عجز / زيادة مصروفات "&amp;TEXT(-P4078,"#,##0"),IF(COUNTIFS($B$8:$B$5007,B4078,$A$8:$A$5007,"مصروف",$I$8:$I$5007,"&lt;&gt;مرفوض",$K$8:$K$5007,"&lt;&gt;نعم")&gt;0,"⚠ "&amp;COUNTIFS($B$8:$B$5007,B4078,$A$8:$A$5007,"مصروف",$I$8:$I$5007,"&lt;&gt;مرفوض",$K$8:$K$5007,"&lt;&gt;نعم")&amp;" مصروف غير مسوى",IF(L4078="تمت التسوية",IF(P4078=0,"✔ متوازنة وتمت التسوية","✔ تمت التسوية – متبقي "&amp;TEXT(P4078,"#,##0")),IF(P4078&gt;0,"متبقي "&amp;TEXT(P4078,"#,##0"),"✔ متوازنة"))))),IF(R4078=0,"⚠ أضف سطر عهدة أولًا",IF(OR(C4078="",N(G4078)=0),"⚠ أكمل التاريخ والقيمة",IF(S4078="","⚠ التاريخ خارج السنة المالية",IF(H4078="","⚠ اختر بند الموازنة",IF(I4078="مرفوض","✖ مرفوض من المدير",IF(I4078&lt;&gt;"موافق","⏳ بانتظار موافقة المدير",IF(K4078&lt;&gt;"نعم","⚠ غير مسوى مع الحسابات","✔ معتمد ومسوى")))))))))</f>
        <v/>
      </c>
      <c r="R4078">
        <f>N(R4077)+IF(A4078="عهدة",1,0)</f>
        <v/>
      </c>
      <c r="S4078">
        <f>IF(C4078="","",IF(AND(C4078&gt;=DATE(2026,9,1),C4078&lt;=DATE(2027,8,31)),(YEAR(C4078)-2026)*12+MONTH(C4078)-8,""))</f>
        <v/>
      </c>
      <c r="T4078">
        <f>IF(AND(A4078="مصروف",R4078&gt;0,I4078="موافق",S4078&lt;&gt;"",H4078&lt;&gt;""),N(G4078),0)</f>
        <v/>
      </c>
    </row>
    <row r="4079">
      <c r="A4079" s="19" t="n"/>
      <c r="B4079" s="20">
        <f>IF(A4079="","",IF(R4079=0,"⚠ أضف سطر عهدة أولًا","BDR-"&amp;TEXT(R4079,"000")))</f>
        <v/>
      </c>
      <c r="C4079" s="21" t="n"/>
      <c r="D4079" s="20">
        <f>IF(C4079="","",IF(S4079="","خارج السنة المالية",INDEX(القوائم!$D$2:$D$13,S4079)))</f>
        <v/>
      </c>
      <c r="E4079" s="22" t="n"/>
      <c r="F4079" s="23" t="n"/>
      <c r="G4079" s="23" t="n"/>
      <c r="H4079" s="22" t="n"/>
      <c r="I4079" s="19" t="n"/>
      <c r="J4079" s="21" t="n"/>
      <c r="K4079" s="19" t="n"/>
      <c r="L4079" s="19" t="n"/>
      <c r="M4079" s="21" t="n"/>
      <c r="N4079" s="22" t="n"/>
      <c r="O4079" s="24">
        <f>IF(A4079&lt;&gt;"عهدة","",SUMIFS($G$8:$G$5007,$B$8:$B$5007,B4079,$A$8:$A$5007,"مصروف",$I$8:$I$5007,"&lt;&gt;مرفوض"))</f>
        <v/>
      </c>
      <c r="P4079" s="25">
        <f>IF(A4079&lt;&gt;"عهدة","",N(F4079)-O4079)</f>
        <v/>
      </c>
      <c r="Q4079" s="26">
        <f>IF(A4079="","",IF(A4079="عهدة",IF(N(F4079)=0,"⚠ أدخل قيمة العهدة",IF(P4079&lt;0,"⛔ عجز / زيادة مصروفات "&amp;TEXT(-P4079,"#,##0"),IF(COUNTIFS($B$8:$B$5007,B4079,$A$8:$A$5007,"مصروف",$I$8:$I$5007,"&lt;&gt;مرفوض",$K$8:$K$5007,"&lt;&gt;نعم")&gt;0,"⚠ "&amp;COUNTIFS($B$8:$B$5007,B4079,$A$8:$A$5007,"مصروف",$I$8:$I$5007,"&lt;&gt;مرفوض",$K$8:$K$5007,"&lt;&gt;نعم")&amp;" مصروف غير مسوى",IF(L4079="تمت التسوية",IF(P4079=0,"✔ متوازنة وتمت التسوية","✔ تمت التسوية – متبقي "&amp;TEXT(P4079,"#,##0")),IF(P4079&gt;0,"متبقي "&amp;TEXT(P4079,"#,##0"),"✔ متوازنة"))))),IF(R4079=0,"⚠ أضف سطر عهدة أولًا",IF(OR(C4079="",N(G4079)=0),"⚠ أكمل التاريخ والقيمة",IF(S4079="","⚠ التاريخ خارج السنة المالية",IF(H4079="","⚠ اختر بند الموازنة",IF(I4079="مرفوض","✖ مرفوض من المدير",IF(I4079&lt;&gt;"موافق","⏳ بانتظار موافقة المدير",IF(K4079&lt;&gt;"نعم","⚠ غير مسوى مع الحسابات","✔ معتمد ومسوى")))))))))</f>
        <v/>
      </c>
      <c r="R4079">
        <f>N(R4078)+IF(A4079="عهدة",1,0)</f>
        <v/>
      </c>
      <c r="S4079">
        <f>IF(C4079="","",IF(AND(C4079&gt;=DATE(2026,9,1),C4079&lt;=DATE(2027,8,31)),(YEAR(C4079)-2026)*12+MONTH(C4079)-8,""))</f>
        <v/>
      </c>
      <c r="T4079">
        <f>IF(AND(A4079="مصروف",R4079&gt;0,I4079="موافق",S4079&lt;&gt;"",H4079&lt;&gt;""),N(G4079),0)</f>
        <v/>
      </c>
    </row>
    <row r="4080">
      <c r="A4080" s="19" t="n"/>
      <c r="B4080" s="20">
        <f>IF(A4080="","",IF(R4080=0,"⚠ أضف سطر عهدة أولًا","BDR-"&amp;TEXT(R4080,"000")))</f>
        <v/>
      </c>
      <c r="C4080" s="21" t="n"/>
      <c r="D4080" s="20">
        <f>IF(C4080="","",IF(S4080="","خارج السنة المالية",INDEX(القوائم!$D$2:$D$13,S4080)))</f>
        <v/>
      </c>
      <c r="E4080" s="22" t="n"/>
      <c r="F4080" s="23" t="n"/>
      <c r="G4080" s="23" t="n"/>
      <c r="H4080" s="22" t="n"/>
      <c r="I4080" s="19" t="n"/>
      <c r="J4080" s="21" t="n"/>
      <c r="K4080" s="19" t="n"/>
      <c r="L4080" s="19" t="n"/>
      <c r="M4080" s="21" t="n"/>
      <c r="N4080" s="22" t="n"/>
      <c r="O4080" s="24">
        <f>IF(A4080&lt;&gt;"عهدة","",SUMIFS($G$8:$G$5007,$B$8:$B$5007,B4080,$A$8:$A$5007,"مصروف",$I$8:$I$5007,"&lt;&gt;مرفوض"))</f>
        <v/>
      </c>
      <c r="P4080" s="25">
        <f>IF(A4080&lt;&gt;"عهدة","",N(F4080)-O4080)</f>
        <v/>
      </c>
      <c r="Q4080" s="26">
        <f>IF(A4080="","",IF(A4080="عهدة",IF(N(F4080)=0,"⚠ أدخل قيمة العهدة",IF(P4080&lt;0,"⛔ عجز / زيادة مصروفات "&amp;TEXT(-P4080,"#,##0"),IF(COUNTIFS($B$8:$B$5007,B4080,$A$8:$A$5007,"مصروف",$I$8:$I$5007,"&lt;&gt;مرفوض",$K$8:$K$5007,"&lt;&gt;نعم")&gt;0,"⚠ "&amp;COUNTIFS($B$8:$B$5007,B4080,$A$8:$A$5007,"مصروف",$I$8:$I$5007,"&lt;&gt;مرفوض",$K$8:$K$5007,"&lt;&gt;نعم")&amp;" مصروف غير مسوى",IF(L4080="تمت التسوية",IF(P4080=0,"✔ متوازنة وتمت التسوية","✔ تمت التسوية – متبقي "&amp;TEXT(P4080,"#,##0")),IF(P4080&gt;0,"متبقي "&amp;TEXT(P4080,"#,##0"),"✔ متوازنة"))))),IF(R4080=0,"⚠ أضف سطر عهدة أولًا",IF(OR(C4080="",N(G4080)=0),"⚠ أكمل التاريخ والقيمة",IF(S4080="","⚠ التاريخ خارج السنة المالية",IF(H4080="","⚠ اختر بند الموازنة",IF(I4080="مرفوض","✖ مرفوض من المدير",IF(I4080&lt;&gt;"موافق","⏳ بانتظار موافقة المدير",IF(K4080&lt;&gt;"نعم","⚠ غير مسوى مع الحسابات","✔ معتمد ومسوى")))))))))</f>
        <v/>
      </c>
      <c r="R4080">
        <f>N(R4079)+IF(A4080="عهدة",1,0)</f>
        <v/>
      </c>
      <c r="S4080">
        <f>IF(C4080="","",IF(AND(C4080&gt;=DATE(2026,9,1),C4080&lt;=DATE(2027,8,31)),(YEAR(C4080)-2026)*12+MONTH(C4080)-8,""))</f>
        <v/>
      </c>
      <c r="T4080">
        <f>IF(AND(A4080="مصروف",R4080&gt;0,I4080="موافق",S4080&lt;&gt;"",H4080&lt;&gt;""),N(G4080),0)</f>
        <v/>
      </c>
    </row>
    <row r="4081">
      <c r="A4081" s="19" t="n"/>
      <c r="B4081" s="20">
        <f>IF(A4081="","",IF(R4081=0,"⚠ أضف سطر عهدة أولًا","BDR-"&amp;TEXT(R4081,"000")))</f>
        <v/>
      </c>
      <c r="C4081" s="21" t="n"/>
      <c r="D4081" s="20">
        <f>IF(C4081="","",IF(S4081="","خارج السنة المالية",INDEX(القوائم!$D$2:$D$13,S4081)))</f>
        <v/>
      </c>
      <c r="E4081" s="22" t="n"/>
      <c r="F4081" s="23" t="n"/>
      <c r="G4081" s="23" t="n"/>
      <c r="H4081" s="22" t="n"/>
      <c r="I4081" s="19" t="n"/>
      <c r="J4081" s="21" t="n"/>
      <c r="K4081" s="19" t="n"/>
      <c r="L4081" s="19" t="n"/>
      <c r="M4081" s="21" t="n"/>
      <c r="N4081" s="22" t="n"/>
      <c r="O4081" s="24">
        <f>IF(A4081&lt;&gt;"عهدة","",SUMIFS($G$8:$G$5007,$B$8:$B$5007,B4081,$A$8:$A$5007,"مصروف",$I$8:$I$5007,"&lt;&gt;مرفوض"))</f>
        <v/>
      </c>
      <c r="P4081" s="25">
        <f>IF(A4081&lt;&gt;"عهدة","",N(F4081)-O4081)</f>
        <v/>
      </c>
      <c r="Q4081" s="26">
        <f>IF(A4081="","",IF(A4081="عهدة",IF(N(F4081)=0,"⚠ أدخل قيمة العهدة",IF(P4081&lt;0,"⛔ عجز / زيادة مصروفات "&amp;TEXT(-P4081,"#,##0"),IF(COUNTIFS($B$8:$B$5007,B4081,$A$8:$A$5007,"مصروف",$I$8:$I$5007,"&lt;&gt;مرفوض",$K$8:$K$5007,"&lt;&gt;نعم")&gt;0,"⚠ "&amp;COUNTIFS($B$8:$B$5007,B4081,$A$8:$A$5007,"مصروف",$I$8:$I$5007,"&lt;&gt;مرفوض",$K$8:$K$5007,"&lt;&gt;نعم")&amp;" مصروف غير مسوى",IF(L4081="تمت التسوية",IF(P4081=0,"✔ متوازنة وتمت التسوية","✔ تمت التسوية – متبقي "&amp;TEXT(P4081,"#,##0")),IF(P4081&gt;0,"متبقي "&amp;TEXT(P4081,"#,##0"),"✔ متوازنة"))))),IF(R4081=0,"⚠ أضف سطر عهدة أولًا",IF(OR(C4081="",N(G4081)=0),"⚠ أكمل التاريخ والقيمة",IF(S4081="","⚠ التاريخ خارج السنة المالية",IF(H4081="","⚠ اختر بند الموازنة",IF(I4081="مرفوض","✖ مرفوض من المدير",IF(I4081&lt;&gt;"موافق","⏳ بانتظار موافقة المدير",IF(K4081&lt;&gt;"نعم","⚠ غير مسوى مع الحسابات","✔ معتمد ومسوى")))))))))</f>
        <v/>
      </c>
      <c r="R4081">
        <f>N(R4080)+IF(A4081="عهدة",1,0)</f>
        <v/>
      </c>
      <c r="S4081">
        <f>IF(C4081="","",IF(AND(C4081&gt;=DATE(2026,9,1),C4081&lt;=DATE(2027,8,31)),(YEAR(C4081)-2026)*12+MONTH(C4081)-8,""))</f>
        <v/>
      </c>
      <c r="T4081">
        <f>IF(AND(A4081="مصروف",R4081&gt;0,I4081="موافق",S4081&lt;&gt;"",H4081&lt;&gt;""),N(G4081),0)</f>
        <v/>
      </c>
    </row>
    <row r="4082">
      <c r="A4082" s="19" t="n"/>
      <c r="B4082" s="20">
        <f>IF(A4082="","",IF(R4082=0,"⚠ أضف سطر عهدة أولًا","BDR-"&amp;TEXT(R4082,"000")))</f>
        <v/>
      </c>
      <c r="C4082" s="21" t="n"/>
      <c r="D4082" s="20">
        <f>IF(C4082="","",IF(S4082="","خارج السنة المالية",INDEX(القوائم!$D$2:$D$13,S4082)))</f>
        <v/>
      </c>
      <c r="E4082" s="22" t="n"/>
      <c r="F4082" s="23" t="n"/>
      <c r="G4082" s="23" t="n"/>
      <c r="H4082" s="22" t="n"/>
      <c r="I4082" s="19" t="n"/>
      <c r="J4082" s="21" t="n"/>
      <c r="K4082" s="19" t="n"/>
      <c r="L4082" s="19" t="n"/>
      <c r="M4082" s="21" t="n"/>
      <c r="N4082" s="22" t="n"/>
      <c r="O4082" s="24">
        <f>IF(A4082&lt;&gt;"عهدة","",SUMIFS($G$8:$G$5007,$B$8:$B$5007,B4082,$A$8:$A$5007,"مصروف",$I$8:$I$5007,"&lt;&gt;مرفوض"))</f>
        <v/>
      </c>
      <c r="P4082" s="25">
        <f>IF(A4082&lt;&gt;"عهدة","",N(F4082)-O4082)</f>
        <v/>
      </c>
      <c r="Q4082" s="26">
        <f>IF(A4082="","",IF(A4082="عهدة",IF(N(F4082)=0,"⚠ أدخل قيمة العهدة",IF(P4082&lt;0,"⛔ عجز / زيادة مصروفات "&amp;TEXT(-P4082,"#,##0"),IF(COUNTIFS($B$8:$B$5007,B4082,$A$8:$A$5007,"مصروف",$I$8:$I$5007,"&lt;&gt;مرفوض",$K$8:$K$5007,"&lt;&gt;نعم")&gt;0,"⚠ "&amp;COUNTIFS($B$8:$B$5007,B4082,$A$8:$A$5007,"مصروف",$I$8:$I$5007,"&lt;&gt;مرفوض",$K$8:$K$5007,"&lt;&gt;نعم")&amp;" مصروف غير مسوى",IF(L4082="تمت التسوية",IF(P4082=0,"✔ متوازنة وتمت التسوية","✔ تمت التسوية – متبقي "&amp;TEXT(P4082,"#,##0")),IF(P4082&gt;0,"متبقي "&amp;TEXT(P4082,"#,##0"),"✔ متوازنة"))))),IF(R4082=0,"⚠ أضف سطر عهدة أولًا",IF(OR(C4082="",N(G4082)=0),"⚠ أكمل التاريخ والقيمة",IF(S4082="","⚠ التاريخ خارج السنة المالية",IF(H4082="","⚠ اختر بند الموازنة",IF(I4082="مرفوض","✖ مرفوض من المدير",IF(I4082&lt;&gt;"موافق","⏳ بانتظار موافقة المدير",IF(K4082&lt;&gt;"نعم","⚠ غير مسوى مع الحسابات","✔ معتمد ومسوى")))))))))</f>
        <v/>
      </c>
      <c r="R4082">
        <f>N(R4081)+IF(A4082="عهدة",1,0)</f>
        <v/>
      </c>
      <c r="S4082">
        <f>IF(C4082="","",IF(AND(C4082&gt;=DATE(2026,9,1),C4082&lt;=DATE(2027,8,31)),(YEAR(C4082)-2026)*12+MONTH(C4082)-8,""))</f>
        <v/>
      </c>
      <c r="T4082">
        <f>IF(AND(A4082="مصروف",R4082&gt;0,I4082="موافق",S4082&lt;&gt;"",H4082&lt;&gt;""),N(G4082),0)</f>
        <v/>
      </c>
    </row>
    <row r="4083">
      <c r="A4083" s="19" t="n"/>
      <c r="B4083" s="20">
        <f>IF(A4083="","",IF(R4083=0,"⚠ أضف سطر عهدة أولًا","BDR-"&amp;TEXT(R4083,"000")))</f>
        <v/>
      </c>
      <c r="C4083" s="21" t="n"/>
      <c r="D4083" s="20">
        <f>IF(C4083="","",IF(S4083="","خارج السنة المالية",INDEX(القوائم!$D$2:$D$13,S4083)))</f>
        <v/>
      </c>
      <c r="E4083" s="22" t="n"/>
      <c r="F4083" s="23" t="n"/>
      <c r="G4083" s="23" t="n"/>
      <c r="H4083" s="22" t="n"/>
      <c r="I4083" s="19" t="n"/>
      <c r="J4083" s="21" t="n"/>
      <c r="K4083" s="19" t="n"/>
      <c r="L4083" s="19" t="n"/>
      <c r="M4083" s="21" t="n"/>
      <c r="N4083" s="22" t="n"/>
      <c r="O4083" s="24">
        <f>IF(A4083&lt;&gt;"عهدة","",SUMIFS($G$8:$G$5007,$B$8:$B$5007,B4083,$A$8:$A$5007,"مصروف",$I$8:$I$5007,"&lt;&gt;مرفوض"))</f>
        <v/>
      </c>
      <c r="P4083" s="25">
        <f>IF(A4083&lt;&gt;"عهدة","",N(F4083)-O4083)</f>
        <v/>
      </c>
      <c r="Q4083" s="26">
        <f>IF(A4083="","",IF(A4083="عهدة",IF(N(F4083)=0,"⚠ أدخل قيمة العهدة",IF(P4083&lt;0,"⛔ عجز / زيادة مصروفات "&amp;TEXT(-P4083,"#,##0"),IF(COUNTIFS($B$8:$B$5007,B4083,$A$8:$A$5007,"مصروف",$I$8:$I$5007,"&lt;&gt;مرفوض",$K$8:$K$5007,"&lt;&gt;نعم")&gt;0,"⚠ "&amp;COUNTIFS($B$8:$B$5007,B4083,$A$8:$A$5007,"مصروف",$I$8:$I$5007,"&lt;&gt;مرفوض",$K$8:$K$5007,"&lt;&gt;نعم")&amp;" مصروف غير مسوى",IF(L4083="تمت التسوية",IF(P4083=0,"✔ متوازنة وتمت التسوية","✔ تمت التسوية – متبقي "&amp;TEXT(P4083,"#,##0")),IF(P4083&gt;0,"متبقي "&amp;TEXT(P4083,"#,##0"),"✔ متوازنة"))))),IF(R4083=0,"⚠ أضف سطر عهدة أولًا",IF(OR(C4083="",N(G4083)=0),"⚠ أكمل التاريخ والقيمة",IF(S4083="","⚠ التاريخ خارج السنة المالية",IF(H4083="","⚠ اختر بند الموازنة",IF(I4083="مرفوض","✖ مرفوض من المدير",IF(I4083&lt;&gt;"موافق","⏳ بانتظار موافقة المدير",IF(K4083&lt;&gt;"نعم","⚠ غير مسوى مع الحسابات","✔ معتمد ومسوى")))))))))</f>
        <v/>
      </c>
      <c r="R4083">
        <f>N(R4082)+IF(A4083="عهدة",1,0)</f>
        <v/>
      </c>
      <c r="S4083">
        <f>IF(C4083="","",IF(AND(C4083&gt;=DATE(2026,9,1),C4083&lt;=DATE(2027,8,31)),(YEAR(C4083)-2026)*12+MONTH(C4083)-8,""))</f>
        <v/>
      </c>
      <c r="T4083">
        <f>IF(AND(A4083="مصروف",R4083&gt;0,I4083="موافق",S4083&lt;&gt;"",H4083&lt;&gt;""),N(G4083),0)</f>
        <v/>
      </c>
    </row>
    <row r="4084">
      <c r="A4084" s="19" t="n"/>
      <c r="B4084" s="20">
        <f>IF(A4084="","",IF(R4084=0,"⚠ أضف سطر عهدة أولًا","BDR-"&amp;TEXT(R4084,"000")))</f>
        <v/>
      </c>
      <c r="C4084" s="21" t="n"/>
      <c r="D4084" s="20">
        <f>IF(C4084="","",IF(S4084="","خارج السنة المالية",INDEX(القوائم!$D$2:$D$13,S4084)))</f>
        <v/>
      </c>
      <c r="E4084" s="22" t="n"/>
      <c r="F4084" s="23" t="n"/>
      <c r="G4084" s="23" t="n"/>
      <c r="H4084" s="22" t="n"/>
      <c r="I4084" s="19" t="n"/>
      <c r="J4084" s="21" t="n"/>
      <c r="K4084" s="19" t="n"/>
      <c r="L4084" s="19" t="n"/>
      <c r="M4084" s="21" t="n"/>
      <c r="N4084" s="22" t="n"/>
      <c r="O4084" s="24">
        <f>IF(A4084&lt;&gt;"عهدة","",SUMIFS($G$8:$G$5007,$B$8:$B$5007,B4084,$A$8:$A$5007,"مصروف",$I$8:$I$5007,"&lt;&gt;مرفوض"))</f>
        <v/>
      </c>
      <c r="P4084" s="25">
        <f>IF(A4084&lt;&gt;"عهدة","",N(F4084)-O4084)</f>
        <v/>
      </c>
      <c r="Q4084" s="26">
        <f>IF(A4084="","",IF(A4084="عهدة",IF(N(F4084)=0,"⚠ أدخل قيمة العهدة",IF(P4084&lt;0,"⛔ عجز / زيادة مصروفات "&amp;TEXT(-P4084,"#,##0"),IF(COUNTIFS($B$8:$B$5007,B4084,$A$8:$A$5007,"مصروف",$I$8:$I$5007,"&lt;&gt;مرفوض",$K$8:$K$5007,"&lt;&gt;نعم")&gt;0,"⚠ "&amp;COUNTIFS($B$8:$B$5007,B4084,$A$8:$A$5007,"مصروف",$I$8:$I$5007,"&lt;&gt;مرفوض",$K$8:$K$5007,"&lt;&gt;نعم")&amp;" مصروف غير مسوى",IF(L4084="تمت التسوية",IF(P4084=0,"✔ متوازنة وتمت التسوية","✔ تمت التسوية – متبقي "&amp;TEXT(P4084,"#,##0")),IF(P4084&gt;0,"متبقي "&amp;TEXT(P4084,"#,##0"),"✔ متوازنة"))))),IF(R4084=0,"⚠ أضف سطر عهدة أولًا",IF(OR(C4084="",N(G4084)=0),"⚠ أكمل التاريخ والقيمة",IF(S4084="","⚠ التاريخ خارج السنة المالية",IF(H4084="","⚠ اختر بند الموازنة",IF(I4084="مرفوض","✖ مرفوض من المدير",IF(I4084&lt;&gt;"موافق","⏳ بانتظار موافقة المدير",IF(K4084&lt;&gt;"نعم","⚠ غير مسوى مع الحسابات","✔ معتمد ومسوى")))))))))</f>
        <v/>
      </c>
      <c r="R4084">
        <f>N(R4083)+IF(A4084="عهدة",1,0)</f>
        <v/>
      </c>
      <c r="S4084">
        <f>IF(C4084="","",IF(AND(C4084&gt;=DATE(2026,9,1),C4084&lt;=DATE(2027,8,31)),(YEAR(C4084)-2026)*12+MONTH(C4084)-8,""))</f>
        <v/>
      </c>
      <c r="T4084">
        <f>IF(AND(A4084="مصروف",R4084&gt;0,I4084="موافق",S4084&lt;&gt;"",H4084&lt;&gt;""),N(G4084),0)</f>
        <v/>
      </c>
    </row>
    <row r="4085">
      <c r="A4085" s="19" t="n"/>
      <c r="B4085" s="20">
        <f>IF(A4085="","",IF(R4085=0,"⚠ أضف سطر عهدة أولًا","BDR-"&amp;TEXT(R4085,"000")))</f>
        <v/>
      </c>
      <c r="C4085" s="21" t="n"/>
      <c r="D4085" s="20">
        <f>IF(C4085="","",IF(S4085="","خارج السنة المالية",INDEX(القوائم!$D$2:$D$13,S4085)))</f>
        <v/>
      </c>
      <c r="E4085" s="22" t="n"/>
      <c r="F4085" s="23" t="n"/>
      <c r="G4085" s="23" t="n"/>
      <c r="H4085" s="22" t="n"/>
      <c r="I4085" s="19" t="n"/>
      <c r="J4085" s="21" t="n"/>
      <c r="K4085" s="19" t="n"/>
      <c r="L4085" s="19" t="n"/>
      <c r="M4085" s="21" t="n"/>
      <c r="N4085" s="22" t="n"/>
      <c r="O4085" s="24">
        <f>IF(A4085&lt;&gt;"عهدة","",SUMIFS($G$8:$G$5007,$B$8:$B$5007,B4085,$A$8:$A$5007,"مصروف",$I$8:$I$5007,"&lt;&gt;مرفوض"))</f>
        <v/>
      </c>
      <c r="P4085" s="25">
        <f>IF(A4085&lt;&gt;"عهدة","",N(F4085)-O4085)</f>
        <v/>
      </c>
      <c r="Q4085" s="26">
        <f>IF(A4085="","",IF(A4085="عهدة",IF(N(F4085)=0,"⚠ أدخل قيمة العهدة",IF(P4085&lt;0,"⛔ عجز / زيادة مصروفات "&amp;TEXT(-P4085,"#,##0"),IF(COUNTIFS($B$8:$B$5007,B4085,$A$8:$A$5007,"مصروف",$I$8:$I$5007,"&lt;&gt;مرفوض",$K$8:$K$5007,"&lt;&gt;نعم")&gt;0,"⚠ "&amp;COUNTIFS($B$8:$B$5007,B4085,$A$8:$A$5007,"مصروف",$I$8:$I$5007,"&lt;&gt;مرفوض",$K$8:$K$5007,"&lt;&gt;نعم")&amp;" مصروف غير مسوى",IF(L4085="تمت التسوية",IF(P4085=0,"✔ متوازنة وتمت التسوية","✔ تمت التسوية – متبقي "&amp;TEXT(P4085,"#,##0")),IF(P4085&gt;0,"متبقي "&amp;TEXT(P4085,"#,##0"),"✔ متوازنة"))))),IF(R4085=0,"⚠ أضف سطر عهدة أولًا",IF(OR(C4085="",N(G4085)=0),"⚠ أكمل التاريخ والقيمة",IF(S4085="","⚠ التاريخ خارج السنة المالية",IF(H4085="","⚠ اختر بند الموازنة",IF(I4085="مرفوض","✖ مرفوض من المدير",IF(I4085&lt;&gt;"موافق","⏳ بانتظار موافقة المدير",IF(K4085&lt;&gt;"نعم","⚠ غير مسوى مع الحسابات","✔ معتمد ومسوى")))))))))</f>
        <v/>
      </c>
      <c r="R4085">
        <f>N(R4084)+IF(A4085="عهدة",1,0)</f>
        <v/>
      </c>
      <c r="S4085">
        <f>IF(C4085="","",IF(AND(C4085&gt;=DATE(2026,9,1),C4085&lt;=DATE(2027,8,31)),(YEAR(C4085)-2026)*12+MONTH(C4085)-8,""))</f>
        <v/>
      </c>
      <c r="T4085">
        <f>IF(AND(A4085="مصروف",R4085&gt;0,I4085="موافق",S4085&lt;&gt;"",H4085&lt;&gt;""),N(G4085),0)</f>
        <v/>
      </c>
    </row>
    <row r="4086">
      <c r="A4086" s="19" t="n"/>
      <c r="B4086" s="20">
        <f>IF(A4086="","",IF(R4086=0,"⚠ أضف سطر عهدة أولًا","BDR-"&amp;TEXT(R4086,"000")))</f>
        <v/>
      </c>
      <c r="C4086" s="21" t="n"/>
      <c r="D4086" s="20">
        <f>IF(C4086="","",IF(S4086="","خارج السنة المالية",INDEX(القوائم!$D$2:$D$13,S4086)))</f>
        <v/>
      </c>
      <c r="E4086" s="22" t="n"/>
      <c r="F4086" s="23" t="n"/>
      <c r="G4086" s="23" t="n"/>
      <c r="H4086" s="22" t="n"/>
      <c r="I4086" s="19" t="n"/>
      <c r="J4086" s="21" t="n"/>
      <c r="K4086" s="19" t="n"/>
      <c r="L4086" s="19" t="n"/>
      <c r="M4086" s="21" t="n"/>
      <c r="N4086" s="22" t="n"/>
      <c r="O4086" s="24">
        <f>IF(A4086&lt;&gt;"عهدة","",SUMIFS($G$8:$G$5007,$B$8:$B$5007,B4086,$A$8:$A$5007,"مصروف",$I$8:$I$5007,"&lt;&gt;مرفوض"))</f>
        <v/>
      </c>
      <c r="P4086" s="25">
        <f>IF(A4086&lt;&gt;"عهدة","",N(F4086)-O4086)</f>
        <v/>
      </c>
      <c r="Q4086" s="26">
        <f>IF(A4086="","",IF(A4086="عهدة",IF(N(F4086)=0,"⚠ أدخل قيمة العهدة",IF(P4086&lt;0,"⛔ عجز / زيادة مصروفات "&amp;TEXT(-P4086,"#,##0"),IF(COUNTIFS($B$8:$B$5007,B4086,$A$8:$A$5007,"مصروف",$I$8:$I$5007,"&lt;&gt;مرفوض",$K$8:$K$5007,"&lt;&gt;نعم")&gt;0,"⚠ "&amp;COUNTIFS($B$8:$B$5007,B4086,$A$8:$A$5007,"مصروف",$I$8:$I$5007,"&lt;&gt;مرفوض",$K$8:$K$5007,"&lt;&gt;نعم")&amp;" مصروف غير مسوى",IF(L4086="تمت التسوية",IF(P4086=0,"✔ متوازنة وتمت التسوية","✔ تمت التسوية – متبقي "&amp;TEXT(P4086,"#,##0")),IF(P4086&gt;0,"متبقي "&amp;TEXT(P4086,"#,##0"),"✔ متوازنة"))))),IF(R4086=0,"⚠ أضف سطر عهدة أولًا",IF(OR(C4086="",N(G4086)=0),"⚠ أكمل التاريخ والقيمة",IF(S4086="","⚠ التاريخ خارج السنة المالية",IF(H4086="","⚠ اختر بند الموازنة",IF(I4086="مرفوض","✖ مرفوض من المدير",IF(I4086&lt;&gt;"موافق","⏳ بانتظار موافقة المدير",IF(K4086&lt;&gt;"نعم","⚠ غير مسوى مع الحسابات","✔ معتمد ومسوى")))))))))</f>
        <v/>
      </c>
      <c r="R4086">
        <f>N(R4085)+IF(A4086="عهدة",1,0)</f>
        <v/>
      </c>
      <c r="S4086">
        <f>IF(C4086="","",IF(AND(C4086&gt;=DATE(2026,9,1),C4086&lt;=DATE(2027,8,31)),(YEAR(C4086)-2026)*12+MONTH(C4086)-8,""))</f>
        <v/>
      </c>
      <c r="T4086">
        <f>IF(AND(A4086="مصروف",R4086&gt;0,I4086="موافق",S4086&lt;&gt;"",H4086&lt;&gt;""),N(G4086),0)</f>
        <v/>
      </c>
    </row>
    <row r="4087">
      <c r="A4087" s="19" t="n"/>
      <c r="B4087" s="20">
        <f>IF(A4087="","",IF(R4087=0,"⚠ أضف سطر عهدة أولًا","BDR-"&amp;TEXT(R4087,"000")))</f>
        <v/>
      </c>
      <c r="C4087" s="21" t="n"/>
      <c r="D4087" s="20">
        <f>IF(C4087="","",IF(S4087="","خارج السنة المالية",INDEX(القوائم!$D$2:$D$13,S4087)))</f>
        <v/>
      </c>
      <c r="E4087" s="22" t="n"/>
      <c r="F4087" s="23" t="n"/>
      <c r="G4087" s="23" t="n"/>
      <c r="H4087" s="22" t="n"/>
      <c r="I4087" s="19" t="n"/>
      <c r="J4087" s="21" t="n"/>
      <c r="K4087" s="19" t="n"/>
      <c r="L4087" s="19" t="n"/>
      <c r="M4087" s="21" t="n"/>
      <c r="N4087" s="22" t="n"/>
      <c r="O4087" s="24">
        <f>IF(A4087&lt;&gt;"عهدة","",SUMIFS($G$8:$G$5007,$B$8:$B$5007,B4087,$A$8:$A$5007,"مصروف",$I$8:$I$5007,"&lt;&gt;مرفوض"))</f>
        <v/>
      </c>
      <c r="P4087" s="25">
        <f>IF(A4087&lt;&gt;"عهدة","",N(F4087)-O4087)</f>
        <v/>
      </c>
      <c r="Q4087" s="26">
        <f>IF(A4087="","",IF(A4087="عهدة",IF(N(F4087)=0,"⚠ أدخل قيمة العهدة",IF(P4087&lt;0,"⛔ عجز / زيادة مصروفات "&amp;TEXT(-P4087,"#,##0"),IF(COUNTIFS($B$8:$B$5007,B4087,$A$8:$A$5007,"مصروف",$I$8:$I$5007,"&lt;&gt;مرفوض",$K$8:$K$5007,"&lt;&gt;نعم")&gt;0,"⚠ "&amp;COUNTIFS($B$8:$B$5007,B4087,$A$8:$A$5007,"مصروف",$I$8:$I$5007,"&lt;&gt;مرفوض",$K$8:$K$5007,"&lt;&gt;نعم")&amp;" مصروف غير مسوى",IF(L4087="تمت التسوية",IF(P4087=0,"✔ متوازنة وتمت التسوية","✔ تمت التسوية – متبقي "&amp;TEXT(P4087,"#,##0")),IF(P4087&gt;0,"متبقي "&amp;TEXT(P4087,"#,##0"),"✔ متوازنة"))))),IF(R4087=0,"⚠ أضف سطر عهدة أولًا",IF(OR(C4087="",N(G4087)=0),"⚠ أكمل التاريخ والقيمة",IF(S4087="","⚠ التاريخ خارج السنة المالية",IF(H4087="","⚠ اختر بند الموازنة",IF(I4087="مرفوض","✖ مرفوض من المدير",IF(I4087&lt;&gt;"موافق","⏳ بانتظار موافقة المدير",IF(K4087&lt;&gt;"نعم","⚠ غير مسوى مع الحسابات","✔ معتمد ومسوى")))))))))</f>
        <v/>
      </c>
      <c r="R4087">
        <f>N(R4086)+IF(A4087="عهدة",1,0)</f>
        <v/>
      </c>
      <c r="S4087">
        <f>IF(C4087="","",IF(AND(C4087&gt;=DATE(2026,9,1),C4087&lt;=DATE(2027,8,31)),(YEAR(C4087)-2026)*12+MONTH(C4087)-8,""))</f>
        <v/>
      </c>
      <c r="T4087">
        <f>IF(AND(A4087="مصروف",R4087&gt;0,I4087="موافق",S4087&lt;&gt;"",H4087&lt;&gt;""),N(G4087),0)</f>
        <v/>
      </c>
    </row>
    <row r="4088">
      <c r="A4088" s="19" t="n"/>
      <c r="B4088" s="20">
        <f>IF(A4088="","",IF(R4088=0,"⚠ أضف سطر عهدة أولًا","BDR-"&amp;TEXT(R4088,"000")))</f>
        <v/>
      </c>
      <c r="C4088" s="21" t="n"/>
      <c r="D4088" s="20">
        <f>IF(C4088="","",IF(S4088="","خارج السنة المالية",INDEX(القوائم!$D$2:$D$13,S4088)))</f>
        <v/>
      </c>
      <c r="E4088" s="22" t="n"/>
      <c r="F4088" s="23" t="n"/>
      <c r="G4088" s="23" t="n"/>
      <c r="H4088" s="22" t="n"/>
      <c r="I4088" s="19" t="n"/>
      <c r="J4088" s="21" t="n"/>
      <c r="K4088" s="19" t="n"/>
      <c r="L4088" s="19" t="n"/>
      <c r="M4088" s="21" t="n"/>
      <c r="N4088" s="22" t="n"/>
      <c r="O4088" s="24">
        <f>IF(A4088&lt;&gt;"عهدة","",SUMIFS($G$8:$G$5007,$B$8:$B$5007,B4088,$A$8:$A$5007,"مصروف",$I$8:$I$5007,"&lt;&gt;مرفوض"))</f>
        <v/>
      </c>
      <c r="P4088" s="25">
        <f>IF(A4088&lt;&gt;"عهدة","",N(F4088)-O4088)</f>
        <v/>
      </c>
      <c r="Q4088" s="26">
        <f>IF(A4088="","",IF(A4088="عهدة",IF(N(F4088)=0,"⚠ أدخل قيمة العهدة",IF(P4088&lt;0,"⛔ عجز / زيادة مصروفات "&amp;TEXT(-P4088,"#,##0"),IF(COUNTIFS($B$8:$B$5007,B4088,$A$8:$A$5007,"مصروف",$I$8:$I$5007,"&lt;&gt;مرفوض",$K$8:$K$5007,"&lt;&gt;نعم")&gt;0,"⚠ "&amp;COUNTIFS($B$8:$B$5007,B4088,$A$8:$A$5007,"مصروف",$I$8:$I$5007,"&lt;&gt;مرفوض",$K$8:$K$5007,"&lt;&gt;نعم")&amp;" مصروف غير مسوى",IF(L4088="تمت التسوية",IF(P4088=0,"✔ متوازنة وتمت التسوية","✔ تمت التسوية – متبقي "&amp;TEXT(P4088,"#,##0")),IF(P4088&gt;0,"متبقي "&amp;TEXT(P4088,"#,##0"),"✔ متوازنة"))))),IF(R4088=0,"⚠ أضف سطر عهدة أولًا",IF(OR(C4088="",N(G4088)=0),"⚠ أكمل التاريخ والقيمة",IF(S4088="","⚠ التاريخ خارج السنة المالية",IF(H4088="","⚠ اختر بند الموازنة",IF(I4088="مرفوض","✖ مرفوض من المدير",IF(I4088&lt;&gt;"موافق","⏳ بانتظار موافقة المدير",IF(K4088&lt;&gt;"نعم","⚠ غير مسوى مع الحسابات","✔ معتمد ومسوى")))))))))</f>
        <v/>
      </c>
      <c r="R4088">
        <f>N(R4087)+IF(A4088="عهدة",1,0)</f>
        <v/>
      </c>
      <c r="S4088">
        <f>IF(C4088="","",IF(AND(C4088&gt;=DATE(2026,9,1),C4088&lt;=DATE(2027,8,31)),(YEAR(C4088)-2026)*12+MONTH(C4088)-8,""))</f>
        <v/>
      </c>
      <c r="T4088">
        <f>IF(AND(A4088="مصروف",R4088&gt;0,I4088="موافق",S4088&lt;&gt;"",H4088&lt;&gt;""),N(G4088),0)</f>
        <v/>
      </c>
    </row>
    <row r="4089">
      <c r="A4089" s="19" t="n"/>
      <c r="B4089" s="20">
        <f>IF(A4089="","",IF(R4089=0,"⚠ أضف سطر عهدة أولًا","BDR-"&amp;TEXT(R4089,"000")))</f>
        <v/>
      </c>
      <c r="C4089" s="21" t="n"/>
      <c r="D4089" s="20">
        <f>IF(C4089="","",IF(S4089="","خارج السنة المالية",INDEX(القوائم!$D$2:$D$13,S4089)))</f>
        <v/>
      </c>
      <c r="E4089" s="22" t="n"/>
      <c r="F4089" s="23" t="n"/>
      <c r="G4089" s="23" t="n"/>
      <c r="H4089" s="22" t="n"/>
      <c r="I4089" s="19" t="n"/>
      <c r="J4089" s="21" t="n"/>
      <c r="K4089" s="19" t="n"/>
      <c r="L4089" s="19" t="n"/>
      <c r="M4089" s="21" t="n"/>
      <c r="N4089" s="22" t="n"/>
      <c r="O4089" s="24">
        <f>IF(A4089&lt;&gt;"عهدة","",SUMIFS($G$8:$G$5007,$B$8:$B$5007,B4089,$A$8:$A$5007,"مصروف",$I$8:$I$5007,"&lt;&gt;مرفوض"))</f>
        <v/>
      </c>
      <c r="P4089" s="25">
        <f>IF(A4089&lt;&gt;"عهدة","",N(F4089)-O4089)</f>
        <v/>
      </c>
      <c r="Q4089" s="26">
        <f>IF(A4089="","",IF(A4089="عهدة",IF(N(F4089)=0,"⚠ أدخل قيمة العهدة",IF(P4089&lt;0,"⛔ عجز / زيادة مصروفات "&amp;TEXT(-P4089,"#,##0"),IF(COUNTIFS($B$8:$B$5007,B4089,$A$8:$A$5007,"مصروف",$I$8:$I$5007,"&lt;&gt;مرفوض",$K$8:$K$5007,"&lt;&gt;نعم")&gt;0,"⚠ "&amp;COUNTIFS($B$8:$B$5007,B4089,$A$8:$A$5007,"مصروف",$I$8:$I$5007,"&lt;&gt;مرفوض",$K$8:$K$5007,"&lt;&gt;نعم")&amp;" مصروف غير مسوى",IF(L4089="تمت التسوية",IF(P4089=0,"✔ متوازنة وتمت التسوية","✔ تمت التسوية – متبقي "&amp;TEXT(P4089,"#,##0")),IF(P4089&gt;0,"متبقي "&amp;TEXT(P4089,"#,##0"),"✔ متوازنة"))))),IF(R4089=0,"⚠ أضف سطر عهدة أولًا",IF(OR(C4089="",N(G4089)=0),"⚠ أكمل التاريخ والقيمة",IF(S4089="","⚠ التاريخ خارج السنة المالية",IF(H4089="","⚠ اختر بند الموازنة",IF(I4089="مرفوض","✖ مرفوض من المدير",IF(I4089&lt;&gt;"موافق","⏳ بانتظار موافقة المدير",IF(K4089&lt;&gt;"نعم","⚠ غير مسوى مع الحسابات","✔ معتمد ومسوى")))))))))</f>
        <v/>
      </c>
      <c r="R4089">
        <f>N(R4088)+IF(A4089="عهدة",1,0)</f>
        <v/>
      </c>
      <c r="S4089">
        <f>IF(C4089="","",IF(AND(C4089&gt;=DATE(2026,9,1),C4089&lt;=DATE(2027,8,31)),(YEAR(C4089)-2026)*12+MONTH(C4089)-8,""))</f>
        <v/>
      </c>
      <c r="T4089">
        <f>IF(AND(A4089="مصروف",R4089&gt;0,I4089="موافق",S4089&lt;&gt;"",H4089&lt;&gt;""),N(G4089),0)</f>
        <v/>
      </c>
    </row>
    <row r="4090">
      <c r="A4090" s="19" t="n"/>
      <c r="B4090" s="20">
        <f>IF(A4090="","",IF(R4090=0,"⚠ أضف سطر عهدة أولًا","BDR-"&amp;TEXT(R4090,"000")))</f>
        <v/>
      </c>
      <c r="C4090" s="21" t="n"/>
      <c r="D4090" s="20">
        <f>IF(C4090="","",IF(S4090="","خارج السنة المالية",INDEX(القوائم!$D$2:$D$13,S4090)))</f>
        <v/>
      </c>
      <c r="E4090" s="22" t="n"/>
      <c r="F4090" s="23" t="n"/>
      <c r="G4090" s="23" t="n"/>
      <c r="H4090" s="22" t="n"/>
      <c r="I4090" s="19" t="n"/>
      <c r="J4090" s="21" t="n"/>
      <c r="K4090" s="19" t="n"/>
      <c r="L4090" s="19" t="n"/>
      <c r="M4090" s="21" t="n"/>
      <c r="N4090" s="22" t="n"/>
      <c r="O4090" s="24">
        <f>IF(A4090&lt;&gt;"عهدة","",SUMIFS($G$8:$G$5007,$B$8:$B$5007,B4090,$A$8:$A$5007,"مصروف",$I$8:$I$5007,"&lt;&gt;مرفوض"))</f>
        <v/>
      </c>
      <c r="P4090" s="25">
        <f>IF(A4090&lt;&gt;"عهدة","",N(F4090)-O4090)</f>
        <v/>
      </c>
      <c r="Q4090" s="26">
        <f>IF(A4090="","",IF(A4090="عهدة",IF(N(F4090)=0,"⚠ أدخل قيمة العهدة",IF(P4090&lt;0,"⛔ عجز / زيادة مصروفات "&amp;TEXT(-P4090,"#,##0"),IF(COUNTIFS($B$8:$B$5007,B4090,$A$8:$A$5007,"مصروف",$I$8:$I$5007,"&lt;&gt;مرفوض",$K$8:$K$5007,"&lt;&gt;نعم")&gt;0,"⚠ "&amp;COUNTIFS($B$8:$B$5007,B4090,$A$8:$A$5007,"مصروف",$I$8:$I$5007,"&lt;&gt;مرفوض",$K$8:$K$5007,"&lt;&gt;نعم")&amp;" مصروف غير مسوى",IF(L4090="تمت التسوية",IF(P4090=0,"✔ متوازنة وتمت التسوية","✔ تمت التسوية – متبقي "&amp;TEXT(P4090,"#,##0")),IF(P4090&gt;0,"متبقي "&amp;TEXT(P4090,"#,##0"),"✔ متوازنة"))))),IF(R4090=0,"⚠ أضف سطر عهدة أولًا",IF(OR(C4090="",N(G4090)=0),"⚠ أكمل التاريخ والقيمة",IF(S4090="","⚠ التاريخ خارج السنة المالية",IF(H4090="","⚠ اختر بند الموازنة",IF(I4090="مرفوض","✖ مرفوض من المدير",IF(I4090&lt;&gt;"موافق","⏳ بانتظار موافقة المدير",IF(K4090&lt;&gt;"نعم","⚠ غير مسوى مع الحسابات","✔ معتمد ومسوى")))))))))</f>
        <v/>
      </c>
      <c r="R4090">
        <f>N(R4089)+IF(A4090="عهدة",1,0)</f>
        <v/>
      </c>
      <c r="S4090">
        <f>IF(C4090="","",IF(AND(C4090&gt;=DATE(2026,9,1),C4090&lt;=DATE(2027,8,31)),(YEAR(C4090)-2026)*12+MONTH(C4090)-8,""))</f>
        <v/>
      </c>
      <c r="T4090">
        <f>IF(AND(A4090="مصروف",R4090&gt;0,I4090="موافق",S4090&lt;&gt;"",H4090&lt;&gt;""),N(G4090),0)</f>
        <v/>
      </c>
    </row>
    <row r="4091">
      <c r="A4091" s="19" t="n"/>
      <c r="B4091" s="20">
        <f>IF(A4091="","",IF(R4091=0,"⚠ أضف سطر عهدة أولًا","BDR-"&amp;TEXT(R4091,"000")))</f>
        <v/>
      </c>
      <c r="C4091" s="21" t="n"/>
      <c r="D4091" s="20">
        <f>IF(C4091="","",IF(S4091="","خارج السنة المالية",INDEX(القوائم!$D$2:$D$13,S4091)))</f>
        <v/>
      </c>
      <c r="E4091" s="22" t="n"/>
      <c r="F4091" s="23" t="n"/>
      <c r="G4091" s="23" t="n"/>
      <c r="H4091" s="22" t="n"/>
      <c r="I4091" s="19" t="n"/>
      <c r="J4091" s="21" t="n"/>
      <c r="K4091" s="19" t="n"/>
      <c r="L4091" s="19" t="n"/>
      <c r="M4091" s="21" t="n"/>
      <c r="N4091" s="22" t="n"/>
      <c r="O4091" s="24">
        <f>IF(A4091&lt;&gt;"عهدة","",SUMIFS($G$8:$G$5007,$B$8:$B$5007,B4091,$A$8:$A$5007,"مصروف",$I$8:$I$5007,"&lt;&gt;مرفوض"))</f>
        <v/>
      </c>
      <c r="P4091" s="25">
        <f>IF(A4091&lt;&gt;"عهدة","",N(F4091)-O4091)</f>
        <v/>
      </c>
      <c r="Q4091" s="26">
        <f>IF(A4091="","",IF(A4091="عهدة",IF(N(F4091)=0,"⚠ أدخل قيمة العهدة",IF(P4091&lt;0,"⛔ عجز / زيادة مصروفات "&amp;TEXT(-P4091,"#,##0"),IF(COUNTIFS($B$8:$B$5007,B4091,$A$8:$A$5007,"مصروف",$I$8:$I$5007,"&lt;&gt;مرفوض",$K$8:$K$5007,"&lt;&gt;نعم")&gt;0,"⚠ "&amp;COUNTIFS($B$8:$B$5007,B4091,$A$8:$A$5007,"مصروف",$I$8:$I$5007,"&lt;&gt;مرفوض",$K$8:$K$5007,"&lt;&gt;نعم")&amp;" مصروف غير مسوى",IF(L4091="تمت التسوية",IF(P4091=0,"✔ متوازنة وتمت التسوية","✔ تمت التسوية – متبقي "&amp;TEXT(P4091,"#,##0")),IF(P4091&gt;0,"متبقي "&amp;TEXT(P4091,"#,##0"),"✔ متوازنة"))))),IF(R4091=0,"⚠ أضف سطر عهدة أولًا",IF(OR(C4091="",N(G4091)=0),"⚠ أكمل التاريخ والقيمة",IF(S4091="","⚠ التاريخ خارج السنة المالية",IF(H4091="","⚠ اختر بند الموازنة",IF(I4091="مرفوض","✖ مرفوض من المدير",IF(I4091&lt;&gt;"موافق","⏳ بانتظار موافقة المدير",IF(K4091&lt;&gt;"نعم","⚠ غير مسوى مع الحسابات","✔ معتمد ومسوى")))))))))</f>
        <v/>
      </c>
      <c r="R4091">
        <f>N(R4090)+IF(A4091="عهدة",1,0)</f>
        <v/>
      </c>
      <c r="S4091">
        <f>IF(C4091="","",IF(AND(C4091&gt;=DATE(2026,9,1),C4091&lt;=DATE(2027,8,31)),(YEAR(C4091)-2026)*12+MONTH(C4091)-8,""))</f>
        <v/>
      </c>
      <c r="T4091">
        <f>IF(AND(A4091="مصروف",R4091&gt;0,I4091="موافق",S4091&lt;&gt;"",H4091&lt;&gt;""),N(G4091),0)</f>
        <v/>
      </c>
    </row>
    <row r="4092">
      <c r="A4092" s="19" t="n"/>
      <c r="B4092" s="20">
        <f>IF(A4092="","",IF(R4092=0,"⚠ أضف سطر عهدة أولًا","BDR-"&amp;TEXT(R4092,"000")))</f>
        <v/>
      </c>
      <c r="C4092" s="21" t="n"/>
      <c r="D4092" s="20">
        <f>IF(C4092="","",IF(S4092="","خارج السنة المالية",INDEX(القوائم!$D$2:$D$13,S4092)))</f>
        <v/>
      </c>
      <c r="E4092" s="22" t="n"/>
      <c r="F4092" s="23" t="n"/>
      <c r="G4092" s="23" t="n"/>
      <c r="H4092" s="22" t="n"/>
      <c r="I4092" s="19" t="n"/>
      <c r="J4092" s="21" t="n"/>
      <c r="K4092" s="19" t="n"/>
      <c r="L4092" s="19" t="n"/>
      <c r="M4092" s="21" t="n"/>
      <c r="N4092" s="22" t="n"/>
      <c r="O4092" s="24">
        <f>IF(A4092&lt;&gt;"عهدة","",SUMIFS($G$8:$G$5007,$B$8:$B$5007,B4092,$A$8:$A$5007,"مصروف",$I$8:$I$5007,"&lt;&gt;مرفوض"))</f>
        <v/>
      </c>
      <c r="P4092" s="25">
        <f>IF(A4092&lt;&gt;"عهدة","",N(F4092)-O4092)</f>
        <v/>
      </c>
      <c r="Q4092" s="26">
        <f>IF(A4092="","",IF(A4092="عهدة",IF(N(F4092)=0,"⚠ أدخل قيمة العهدة",IF(P4092&lt;0,"⛔ عجز / زيادة مصروفات "&amp;TEXT(-P4092,"#,##0"),IF(COUNTIFS($B$8:$B$5007,B4092,$A$8:$A$5007,"مصروف",$I$8:$I$5007,"&lt;&gt;مرفوض",$K$8:$K$5007,"&lt;&gt;نعم")&gt;0,"⚠ "&amp;COUNTIFS($B$8:$B$5007,B4092,$A$8:$A$5007,"مصروف",$I$8:$I$5007,"&lt;&gt;مرفوض",$K$8:$K$5007,"&lt;&gt;نعم")&amp;" مصروف غير مسوى",IF(L4092="تمت التسوية",IF(P4092=0,"✔ متوازنة وتمت التسوية","✔ تمت التسوية – متبقي "&amp;TEXT(P4092,"#,##0")),IF(P4092&gt;0,"متبقي "&amp;TEXT(P4092,"#,##0"),"✔ متوازنة"))))),IF(R4092=0,"⚠ أضف سطر عهدة أولًا",IF(OR(C4092="",N(G4092)=0),"⚠ أكمل التاريخ والقيمة",IF(S4092="","⚠ التاريخ خارج السنة المالية",IF(H4092="","⚠ اختر بند الموازنة",IF(I4092="مرفوض","✖ مرفوض من المدير",IF(I4092&lt;&gt;"موافق","⏳ بانتظار موافقة المدير",IF(K4092&lt;&gt;"نعم","⚠ غير مسوى مع الحسابات","✔ معتمد ومسوى")))))))))</f>
        <v/>
      </c>
      <c r="R4092">
        <f>N(R4091)+IF(A4092="عهدة",1,0)</f>
        <v/>
      </c>
      <c r="S4092">
        <f>IF(C4092="","",IF(AND(C4092&gt;=DATE(2026,9,1),C4092&lt;=DATE(2027,8,31)),(YEAR(C4092)-2026)*12+MONTH(C4092)-8,""))</f>
        <v/>
      </c>
      <c r="T4092">
        <f>IF(AND(A4092="مصروف",R4092&gt;0,I4092="موافق",S4092&lt;&gt;"",H4092&lt;&gt;""),N(G4092),0)</f>
        <v/>
      </c>
    </row>
    <row r="4093">
      <c r="A4093" s="19" t="n"/>
      <c r="B4093" s="20">
        <f>IF(A4093="","",IF(R4093=0,"⚠ أضف سطر عهدة أولًا","BDR-"&amp;TEXT(R4093,"000")))</f>
        <v/>
      </c>
      <c r="C4093" s="21" t="n"/>
      <c r="D4093" s="20">
        <f>IF(C4093="","",IF(S4093="","خارج السنة المالية",INDEX(القوائم!$D$2:$D$13,S4093)))</f>
        <v/>
      </c>
      <c r="E4093" s="22" t="n"/>
      <c r="F4093" s="23" t="n"/>
      <c r="G4093" s="23" t="n"/>
      <c r="H4093" s="22" t="n"/>
      <c r="I4093" s="19" t="n"/>
      <c r="J4093" s="21" t="n"/>
      <c r="K4093" s="19" t="n"/>
      <c r="L4093" s="19" t="n"/>
      <c r="M4093" s="21" t="n"/>
      <c r="N4093" s="22" t="n"/>
      <c r="O4093" s="24">
        <f>IF(A4093&lt;&gt;"عهدة","",SUMIFS($G$8:$G$5007,$B$8:$B$5007,B4093,$A$8:$A$5007,"مصروف",$I$8:$I$5007,"&lt;&gt;مرفوض"))</f>
        <v/>
      </c>
      <c r="P4093" s="25">
        <f>IF(A4093&lt;&gt;"عهدة","",N(F4093)-O4093)</f>
        <v/>
      </c>
      <c r="Q4093" s="26">
        <f>IF(A4093="","",IF(A4093="عهدة",IF(N(F4093)=0,"⚠ أدخل قيمة العهدة",IF(P4093&lt;0,"⛔ عجز / زيادة مصروفات "&amp;TEXT(-P4093,"#,##0"),IF(COUNTIFS($B$8:$B$5007,B4093,$A$8:$A$5007,"مصروف",$I$8:$I$5007,"&lt;&gt;مرفوض",$K$8:$K$5007,"&lt;&gt;نعم")&gt;0,"⚠ "&amp;COUNTIFS($B$8:$B$5007,B4093,$A$8:$A$5007,"مصروف",$I$8:$I$5007,"&lt;&gt;مرفوض",$K$8:$K$5007,"&lt;&gt;نعم")&amp;" مصروف غير مسوى",IF(L4093="تمت التسوية",IF(P4093=0,"✔ متوازنة وتمت التسوية","✔ تمت التسوية – متبقي "&amp;TEXT(P4093,"#,##0")),IF(P4093&gt;0,"متبقي "&amp;TEXT(P4093,"#,##0"),"✔ متوازنة"))))),IF(R4093=0,"⚠ أضف سطر عهدة أولًا",IF(OR(C4093="",N(G4093)=0),"⚠ أكمل التاريخ والقيمة",IF(S4093="","⚠ التاريخ خارج السنة المالية",IF(H4093="","⚠ اختر بند الموازنة",IF(I4093="مرفوض","✖ مرفوض من المدير",IF(I4093&lt;&gt;"موافق","⏳ بانتظار موافقة المدير",IF(K4093&lt;&gt;"نعم","⚠ غير مسوى مع الحسابات","✔ معتمد ومسوى")))))))))</f>
        <v/>
      </c>
      <c r="R4093">
        <f>N(R4092)+IF(A4093="عهدة",1,0)</f>
        <v/>
      </c>
      <c r="S4093">
        <f>IF(C4093="","",IF(AND(C4093&gt;=DATE(2026,9,1),C4093&lt;=DATE(2027,8,31)),(YEAR(C4093)-2026)*12+MONTH(C4093)-8,""))</f>
        <v/>
      </c>
      <c r="T4093">
        <f>IF(AND(A4093="مصروف",R4093&gt;0,I4093="موافق",S4093&lt;&gt;"",H4093&lt;&gt;""),N(G4093),0)</f>
        <v/>
      </c>
    </row>
    <row r="4094">
      <c r="A4094" s="19" t="n"/>
      <c r="B4094" s="20">
        <f>IF(A4094="","",IF(R4094=0,"⚠ أضف سطر عهدة أولًا","BDR-"&amp;TEXT(R4094,"000")))</f>
        <v/>
      </c>
      <c r="C4094" s="21" t="n"/>
      <c r="D4094" s="20">
        <f>IF(C4094="","",IF(S4094="","خارج السنة المالية",INDEX(القوائم!$D$2:$D$13,S4094)))</f>
        <v/>
      </c>
      <c r="E4094" s="22" t="n"/>
      <c r="F4094" s="23" t="n"/>
      <c r="G4094" s="23" t="n"/>
      <c r="H4094" s="22" t="n"/>
      <c r="I4094" s="19" t="n"/>
      <c r="J4094" s="21" t="n"/>
      <c r="K4094" s="19" t="n"/>
      <c r="L4094" s="19" t="n"/>
      <c r="M4094" s="21" t="n"/>
      <c r="N4094" s="22" t="n"/>
      <c r="O4094" s="24">
        <f>IF(A4094&lt;&gt;"عهدة","",SUMIFS($G$8:$G$5007,$B$8:$B$5007,B4094,$A$8:$A$5007,"مصروف",$I$8:$I$5007,"&lt;&gt;مرفوض"))</f>
        <v/>
      </c>
      <c r="P4094" s="25">
        <f>IF(A4094&lt;&gt;"عهدة","",N(F4094)-O4094)</f>
        <v/>
      </c>
      <c r="Q4094" s="26">
        <f>IF(A4094="","",IF(A4094="عهدة",IF(N(F4094)=0,"⚠ أدخل قيمة العهدة",IF(P4094&lt;0,"⛔ عجز / زيادة مصروفات "&amp;TEXT(-P4094,"#,##0"),IF(COUNTIFS($B$8:$B$5007,B4094,$A$8:$A$5007,"مصروف",$I$8:$I$5007,"&lt;&gt;مرفوض",$K$8:$K$5007,"&lt;&gt;نعم")&gt;0,"⚠ "&amp;COUNTIFS($B$8:$B$5007,B4094,$A$8:$A$5007,"مصروف",$I$8:$I$5007,"&lt;&gt;مرفوض",$K$8:$K$5007,"&lt;&gt;نعم")&amp;" مصروف غير مسوى",IF(L4094="تمت التسوية",IF(P4094=0,"✔ متوازنة وتمت التسوية","✔ تمت التسوية – متبقي "&amp;TEXT(P4094,"#,##0")),IF(P4094&gt;0,"متبقي "&amp;TEXT(P4094,"#,##0"),"✔ متوازنة"))))),IF(R4094=0,"⚠ أضف سطر عهدة أولًا",IF(OR(C4094="",N(G4094)=0),"⚠ أكمل التاريخ والقيمة",IF(S4094="","⚠ التاريخ خارج السنة المالية",IF(H4094="","⚠ اختر بند الموازنة",IF(I4094="مرفوض","✖ مرفوض من المدير",IF(I4094&lt;&gt;"موافق","⏳ بانتظار موافقة المدير",IF(K4094&lt;&gt;"نعم","⚠ غير مسوى مع الحسابات","✔ معتمد ومسوى")))))))))</f>
        <v/>
      </c>
      <c r="R4094">
        <f>N(R4093)+IF(A4094="عهدة",1,0)</f>
        <v/>
      </c>
      <c r="S4094">
        <f>IF(C4094="","",IF(AND(C4094&gt;=DATE(2026,9,1),C4094&lt;=DATE(2027,8,31)),(YEAR(C4094)-2026)*12+MONTH(C4094)-8,""))</f>
        <v/>
      </c>
      <c r="T4094">
        <f>IF(AND(A4094="مصروف",R4094&gt;0,I4094="موافق",S4094&lt;&gt;"",H4094&lt;&gt;""),N(G4094),0)</f>
        <v/>
      </c>
    </row>
    <row r="4095">
      <c r="A4095" s="19" t="n"/>
      <c r="B4095" s="20">
        <f>IF(A4095="","",IF(R4095=0,"⚠ أضف سطر عهدة أولًا","BDR-"&amp;TEXT(R4095,"000")))</f>
        <v/>
      </c>
      <c r="C4095" s="21" t="n"/>
      <c r="D4095" s="20">
        <f>IF(C4095="","",IF(S4095="","خارج السنة المالية",INDEX(القوائم!$D$2:$D$13,S4095)))</f>
        <v/>
      </c>
      <c r="E4095" s="22" t="n"/>
      <c r="F4095" s="23" t="n"/>
      <c r="G4095" s="23" t="n"/>
      <c r="H4095" s="22" t="n"/>
      <c r="I4095" s="19" t="n"/>
      <c r="J4095" s="21" t="n"/>
      <c r="K4095" s="19" t="n"/>
      <c r="L4095" s="19" t="n"/>
      <c r="M4095" s="21" t="n"/>
      <c r="N4095" s="22" t="n"/>
      <c r="O4095" s="24">
        <f>IF(A4095&lt;&gt;"عهدة","",SUMIFS($G$8:$G$5007,$B$8:$B$5007,B4095,$A$8:$A$5007,"مصروف",$I$8:$I$5007,"&lt;&gt;مرفوض"))</f>
        <v/>
      </c>
      <c r="P4095" s="25">
        <f>IF(A4095&lt;&gt;"عهدة","",N(F4095)-O4095)</f>
        <v/>
      </c>
      <c r="Q4095" s="26">
        <f>IF(A4095="","",IF(A4095="عهدة",IF(N(F4095)=0,"⚠ أدخل قيمة العهدة",IF(P4095&lt;0,"⛔ عجز / زيادة مصروفات "&amp;TEXT(-P4095,"#,##0"),IF(COUNTIFS($B$8:$B$5007,B4095,$A$8:$A$5007,"مصروف",$I$8:$I$5007,"&lt;&gt;مرفوض",$K$8:$K$5007,"&lt;&gt;نعم")&gt;0,"⚠ "&amp;COUNTIFS($B$8:$B$5007,B4095,$A$8:$A$5007,"مصروف",$I$8:$I$5007,"&lt;&gt;مرفوض",$K$8:$K$5007,"&lt;&gt;نعم")&amp;" مصروف غير مسوى",IF(L4095="تمت التسوية",IF(P4095=0,"✔ متوازنة وتمت التسوية","✔ تمت التسوية – متبقي "&amp;TEXT(P4095,"#,##0")),IF(P4095&gt;0,"متبقي "&amp;TEXT(P4095,"#,##0"),"✔ متوازنة"))))),IF(R4095=0,"⚠ أضف سطر عهدة أولًا",IF(OR(C4095="",N(G4095)=0),"⚠ أكمل التاريخ والقيمة",IF(S4095="","⚠ التاريخ خارج السنة المالية",IF(H4095="","⚠ اختر بند الموازنة",IF(I4095="مرفوض","✖ مرفوض من المدير",IF(I4095&lt;&gt;"موافق","⏳ بانتظار موافقة المدير",IF(K4095&lt;&gt;"نعم","⚠ غير مسوى مع الحسابات","✔ معتمد ومسوى")))))))))</f>
        <v/>
      </c>
      <c r="R4095">
        <f>N(R4094)+IF(A4095="عهدة",1,0)</f>
        <v/>
      </c>
      <c r="S4095">
        <f>IF(C4095="","",IF(AND(C4095&gt;=DATE(2026,9,1),C4095&lt;=DATE(2027,8,31)),(YEAR(C4095)-2026)*12+MONTH(C4095)-8,""))</f>
        <v/>
      </c>
      <c r="T4095">
        <f>IF(AND(A4095="مصروف",R4095&gt;0,I4095="موافق",S4095&lt;&gt;"",H4095&lt;&gt;""),N(G4095),0)</f>
        <v/>
      </c>
    </row>
    <row r="4096">
      <c r="A4096" s="19" t="n"/>
      <c r="B4096" s="20">
        <f>IF(A4096="","",IF(R4096=0,"⚠ أضف سطر عهدة أولًا","BDR-"&amp;TEXT(R4096,"000")))</f>
        <v/>
      </c>
      <c r="C4096" s="21" t="n"/>
      <c r="D4096" s="20">
        <f>IF(C4096="","",IF(S4096="","خارج السنة المالية",INDEX(القوائم!$D$2:$D$13,S4096)))</f>
        <v/>
      </c>
      <c r="E4096" s="22" t="n"/>
      <c r="F4096" s="23" t="n"/>
      <c r="G4096" s="23" t="n"/>
      <c r="H4096" s="22" t="n"/>
      <c r="I4096" s="19" t="n"/>
      <c r="J4096" s="21" t="n"/>
      <c r="K4096" s="19" t="n"/>
      <c r="L4096" s="19" t="n"/>
      <c r="M4096" s="21" t="n"/>
      <c r="N4096" s="22" t="n"/>
      <c r="O4096" s="24">
        <f>IF(A4096&lt;&gt;"عهدة","",SUMIFS($G$8:$G$5007,$B$8:$B$5007,B4096,$A$8:$A$5007,"مصروف",$I$8:$I$5007,"&lt;&gt;مرفوض"))</f>
        <v/>
      </c>
      <c r="P4096" s="25">
        <f>IF(A4096&lt;&gt;"عهدة","",N(F4096)-O4096)</f>
        <v/>
      </c>
      <c r="Q4096" s="26">
        <f>IF(A4096="","",IF(A4096="عهدة",IF(N(F4096)=0,"⚠ أدخل قيمة العهدة",IF(P4096&lt;0,"⛔ عجز / زيادة مصروفات "&amp;TEXT(-P4096,"#,##0"),IF(COUNTIFS($B$8:$B$5007,B4096,$A$8:$A$5007,"مصروف",$I$8:$I$5007,"&lt;&gt;مرفوض",$K$8:$K$5007,"&lt;&gt;نعم")&gt;0,"⚠ "&amp;COUNTIFS($B$8:$B$5007,B4096,$A$8:$A$5007,"مصروف",$I$8:$I$5007,"&lt;&gt;مرفوض",$K$8:$K$5007,"&lt;&gt;نعم")&amp;" مصروف غير مسوى",IF(L4096="تمت التسوية",IF(P4096=0,"✔ متوازنة وتمت التسوية","✔ تمت التسوية – متبقي "&amp;TEXT(P4096,"#,##0")),IF(P4096&gt;0,"متبقي "&amp;TEXT(P4096,"#,##0"),"✔ متوازنة"))))),IF(R4096=0,"⚠ أضف سطر عهدة أولًا",IF(OR(C4096="",N(G4096)=0),"⚠ أكمل التاريخ والقيمة",IF(S4096="","⚠ التاريخ خارج السنة المالية",IF(H4096="","⚠ اختر بند الموازنة",IF(I4096="مرفوض","✖ مرفوض من المدير",IF(I4096&lt;&gt;"موافق","⏳ بانتظار موافقة المدير",IF(K4096&lt;&gt;"نعم","⚠ غير مسوى مع الحسابات","✔ معتمد ومسوى")))))))))</f>
        <v/>
      </c>
      <c r="R4096">
        <f>N(R4095)+IF(A4096="عهدة",1,0)</f>
        <v/>
      </c>
      <c r="S4096">
        <f>IF(C4096="","",IF(AND(C4096&gt;=DATE(2026,9,1),C4096&lt;=DATE(2027,8,31)),(YEAR(C4096)-2026)*12+MONTH(C4096)-8,""))</f>
        <v/>
      </c>
      <c r="T4096">
        <f>IF(AND(A4096="مصروف",R4096&gt;0,I4096="موافق",S4096&lt;&gt;"",H4096&lt;&gt;""),N(G4096),0)</f>
        <v/>
      </c>
    </row>
    <row r="4097">
      <c r="A4097" s="19" t="n"/>
      <c r="B4097" s="20">
        <f>IF(A4097="","",IF(R4097=0,"⚠ أضف سطر عهدة أولًا","BDR-"&amp;TEXT(R4097,"000")))</f>
        <v/>
      </c>
      <c r="C4097" s="21" t="n"/>
      <c r="D4097" s="20">
        <f>IF(C4097="","",IF(S4097="","خارج السنة المالية",INDEX(القوائم!$D$2:$D$13,S4097)))</f>
        <v/>
      </c>
      <c r="E4097" s="22" t="n"/>
      <c r="F4097" s="23" t="n"/>
      <c r="G4097" s="23" t="n"/>
      <c r="H4097" s="22" t="n"/>
      <c r="I4097" s="19" t="n"/>
      <c r="J4097" s="21" t="n"/>
      <c r="K4097" s="19" t="n"/>
      <c r="L4097" s="19" t="n"/>
      <c r="M4097" s="21" t="n"/>
      <c r="N4097" s="22" t="n"/>
      <c r="O4097" s="24">
        <f>IF(A4097&lt;&gt;"عهدة","",SUMIFS($G$8:$G$5007,$B$8:$B$5007,B4097,$A$8:$A$5007,"مصروف",$I$8:$I$5007,"&lt;&gt;مرفوض"))</f>
        <v/>
      </c>
      <c r="P4097" s="25">
        <f>IF(A4097&lt;&gt;"عهدة","",N(F4097)-O4097)</f>
        <v/>
      </c>
      <c r="Q4097" s="26">
        <f>IF(A4097="","",IF(A4097="عهدة",IF(N(F4097)=0,"⚠ أدخل قيمة العهدة",IF(P4097&lt;0,"⛔ عجز / زيادة مصروفات "&amp;TEXT(-P4097,"#,##0"),IF(COUNTIFS($B$8:$B$5007,B4097,$A$8:$A$5007,"مصروف",$I$8:$I$5007,"&lt;&gt;مرفوض",$K$8:$K$5007,"&lt;&gt;نعم")&gt;0,"⚠ "&amp;COUNTIFS($B$8:$B$5007,B4097,$A$8:$A$5007,"مصروف",$I$8:$I$5007,"&lt;&gt;مرفوض",$K$8:$K$5007,"&lt;&gt;نعم")&amp;" مصروف غير مسوى",IF(L4097="تمت التسوية",IF(P4097=0,"✔ متوازنة وتمت التسوية","✔ تمت التسوية – متبقي "&amp;TEXT(P4097,"#,##0")),IF(P4097&gt;0,"متبقي "&amp;TEXT(P4097,"#,##0"),"✔ متوازنة"))))),IF(R4097=0,"⚠ أضف سطر عهدة أولًا",IF(OR(C4097="",N(G4097)=0),"⚠ أكمل التاريخ والقيمة",IF(S4097="","⚠ التاريخ خارج السنة المالية",IF(H4097="","⚠ اختر بند الموازنة",IF(I4097="مرفوض","✖ مرفوض من المدير",IF(I4097&lt;&gt;"موافق","⏳ بانتظار موافقة المدير",IF(K4097&lt;&gt;"نعم","⚠ غير مسوى مع الحسابات","✔ معتمد ومسوى")))))))))</f>
        <v/>
      </c>
      <c r="R4097">
        <f>N(R4096)+IF(A4097="عهدة",1,0)</f>
        <v/>
      </c>
      <c r="S4097">
        <f>IF(C4097="","",IF(AND(C4097&gt;=DATE(2026,9,1),C4097&lt;=DATE(2027,8,31)),(YEAR(C4097)-2026)*12+MONTH(C4097)-8,""))</f>
        <v/>
      </c>
      <c r="T4097">
        <f>IF(AND(A4097="مصروف",R4097&gt;0,I4097="موافق",S4097&lt;&gt;"",H4097&lt;&gt;""),N(G4097),0)</f>
        <v/>
      </c>
    </row>
    <row r="4098">
      <c r="A4098" s="19" t="n"/>
      <c r="B4098" s="20">
        <f>IF(A4098="","",IF(R4098=0,"⚠ أضف سطر عهدة أولًا","BDR-"&amp;TEXT(R4098,"000")))</f>
        <v/>
      </c>
      <c r="C4098" s="21" t="n"/>
      <c r="D4098" s="20">
        <f>IF(C4098="","",IF(S4098="","خارج السنة المالية",INDEX(القوائم!$D$2:$D$13,S4098)))</f>
        <v/>
      </c>
      <c r="E4098" s="22" t="n"/>
      <c r="F4098" s="23" t="n"/>
      <c r="G4098" s="23" t="n"/>
      <c r="H4098" s="22" t="n"/>
      <c r="I4098" s="19" t="n"/>
      <c r="J4098" s="21" t="n"/>
      <c r="K4098" s="19" t="n"/>
      <c r="L4098" s="19" t="n"/>
      <c r="M4098" s="21" t="n"/>
      <c r="N4098" s="22" t="n"/>
      <c r="O4098" s="24">
        <f>IF(A4098&lt;&gt;"عهدة","",SUMIFS($G$8:$G$5007,$B$8:$B$5007,B4098,$A$8:$A$5007,"مصروف",$I$8:$I$5007,"&lt;&gt;مرفوض"))</f>
        <v/>
      </c>
      <c r="P4098" s="25">
        <f>IF(A4098&lt;&gt;"عهدة","",N(F4098)-O4098)</f>
        <v/>
      </c>
      <c r="Q4098" s="26">
        <f>IF(A4098="","",IF(A4098="عهدة",IF(N(F4098)=0,"⚠ أدخل قيمة العهدة",IF(P4098&lt;0,"⛔ عجز / زيادة مصروفات "&amp;TEXT(-P4098,"#,##0"),IF(COUNTIFS($B$8:$B$5007,B4098,$A$8:$A$5007,"مصروف",$I$8:$I$5007,"&lt;&gt;مرفوض",$K$8:$K$5007,"&lt;&gt;نعم")&gt;0,"⚠ "&amp;COUNTIFS($B$8:$B$5007,B4098,$A$8:$A$5007,"مصروف",$I$8:$I$5007,"&lt;&gt;مرفوض",$K$8:$K$5007,"&lt;&gt;نعم")&amp;" مصروف غير مسوى",IF(L4098="تمت التسوية",IF(P4098=0,"✔ متوازنة وتمت التسوية","✔ تمت التسوية – متبقي "&amp;TEXT(P4098,"#,##0")),IF(P4098&gt;0,"متبقي "&amp;TEXT(P4098,"#,##0"),"✔ متوازنة"))))),IF(R4098=0,"⚠ أضف سطر عهدة أولًا",IF(OR(C4098="",N(G4098)=0),"⚠ أكمل التاريخ والقيمة",IF(S4098="","⚠ التاريخ خارج السنة المالية",IF(H4098="","⚠ اختر بند الموازنة",IF(I4098="مرفوض","✖ مرفوض من المدير",IF(I4098&lt;&gt;"موافق","⏳ بانتظار موافقة المدير",IF(K4098&lt;&gt;"نعم","⚠ غير مسوى مع الحسابات","✔ معتمد ومسوى")))))))))</f>
        <v/>
      </c>
      <c r="R4098">
        <f>N(R4097)+IF(A4098="عهدة",1,0)</f>
        <v/>
      </c>
      <c r="S4098">
        <f>IF(C4098="","",IF(AND(C4098&gt;=DATE(2026,9,1),C4098&lt;=DATE(2027,8,31)),(YEAR(C4098)-2026)*12+MONTH(C4098)-8,""))</f>
        <v/>
      </c>
      <c r="T4098">
        <f>IF(AND(A4098="مصروف",R4098&gt;0,I4098="موافق",S4098&lt;&gt;"",H4098&lt;&gt;""),N(G4098),0)</f>
        <v/>
      </c>
    </row>
    <row r="4099">
      <c r="A4099" s="19" t="n"/>
      <c r="B4099" s="20">
        <f>IF(A4099="","",IF(R4099=0,"⚠ أضف سطر عهدة أولًا","BDR-"&amp;TEXT(R4099,"000")))</f>
        <v/>
      </c>
      <c r="C4099" s="21" t="n"/>
      <c r="D4099" s="20">
        <f>IF(C4099="","",IF(S4099="","خارج السنة المالية",INDEX(القوائم!$D$2:$D$13,S4099)))</f>
        <v/>
      </c>
      <c r="E4099" s="22" t="n"/>
      <c r="F4099" s="23" t="n"/>
      <c r="G4099" s="23" t="n"/>
      <c r="H4099" s="22" t="n"/>
      <c r="I4099" s="19" t="n"/>
      <c r="J4099" s="21" t="n"/>
      <c r="K4099" s="19" t="n"/>
      <c r="L4099" s="19" t="n"/>
      <c r="M4099" s="21" t="n"/>
      <c r="N4099" s="22" t="n"/>
      <c r="O4099" s="24">
        <f>IF(A4099&lt;&gt;"عهدة","",SUMIFS($G$8:$G$5007,$B$8:$B$5007,B4099,$A$8:$A$5007,"مصروف",$I$8:$I$5007,"&lt;&gt;مرفوض"))</f>
        <v/>
      </c>
      <c r="P4099" s="25">
        <f>IF(A4099&lt;&gt;"عهدة","",N(F4099)-O4099)</f>
        <v/>
      </c>
      <c r="Q4099" s="26">
        <f>IF(A4099="","",IF(A4099="عهدة",IF(N(F4099)=0,"⚠ أدخل قيمة العهدة",IF(P4099&lt;0,"⛔ عجز / زيادة مصروفات "&amp;TEXT(-P4099,"#,##0"),IF(COUNTIFS($B$8:$B$5007,B4099,$A$8:$A$5007,"مصروف",$I$8:$I$5007,"&lt;&gt;مرفوض",$K$8:$K$5007,"&lt;&gt;نعم")&gt;0,"⚠ "&amp;COUNTIFS($B$8:$B$5007,B4099,$A$8:$A$5007,"مصروف",$I$8:$I$5007,"&lt;&gt;مرفوض",$K$8:$K$5007,"&lt;&gt;نعم")&amp;" مصروف غير مسوى",IF(L4099="تمت التسوية",IF(P4099=0,"✔ متوازنة وتمت التسوية","✔ تمت التسوية – متبقي "&amp;TEXT(P4099,"#,##0")),IF(P4099&gt;0,"متبقي "&amp;TEXT(P4099,"#,##0"),"✔ متوازنة"))))),IF(R4099=0,"⚠ أضف سطر عهدة أولًا",IF(OR(C4099="",N(G4099)=0),"⚠ أكمل التاريخ والقيمة",IF(S4099="","⚠ التاريخ خارج السنة المالية",IF(H4099="","⚠ اختر بند الموازنة",IF(I4099="مرفوض","✖ مرفوض من المدير",IF(I4099&lt;&gt;"موافق","⏳ بانتظار موافقة المدير",IF(K4099&lt;&gt;"نعم","⚠ غير مسوى مع الحسابات","✔ معتمد ومسوى")))))))))</f>
        <v/>
      </c>
      <c r="R4099">
        <f>N(R4098)+IF(A4099="عهدة",1,0)</f>
        <v/>
      </c>
      <c r="S4099">
        <f>IF(C4099="","",IF(AND(C4099&gt;=DATE(2026,9,1),C4099&lt;=DATE(2027,8,31)),(YEAR(C4099)-2026)*12+MONTH(C4099)-8,""))</f>
        <v/>
      </c>
      <c r="T4099">
        <f>IF(AND(A4099="مصروف",R4099&gt;0,I4099="موافق",S4099&lt;&gt;"",H4099&lt;&gt;""),N(G4099),0)</f>
        <v/>
      </c>
    </row>
    <row r="4100">
      <c r="A4100" s="19" t="n"/>
      <c r="B4100" s="20">
        <f>IF(A4100="","",IF(R4100=0,"⚠ أضف سطر عهدة أولًا","BDR-"&amp;TEXT(R4100,"000")))</f>
        <v/>
      </c>
      <c r="C4100" s="21" t="n"/>
      <c r="D4100" s="20">
        <f>IF(C4100="","",IF(S4100="","خارج السنة المالية",INDEX(القوائم!$D$2:$D$13,S4100)))</f>
        <v/>
      </c>
      <c r="E4100" s="22" t="n"/>
      <c r="F4100" s="23" t="n"/>
      <c r="G4100" s="23" t="n"/>
      <c r="H4100" s="22" t="n"/>
      <c r="I4100" s="19" t="n"/>
      <c r="J4100" s="21" t="n"/>
      <c r="K4100" s="19" t="n"/>
      <c r="L4100" s="19" t="n"/>
      <c r="M4100" s="21" t="n"/>
      <c r="N4100" s="22" t="n"/>
      <c r="O4100" s="24">
        <f>IF(A4100&lt;&gt;"عهدة","",SUMIFS($G$8:$G$5007,$B$8:$B$5007,B4100,$A$8:$A$5007,"مصروف",$I$8:$I$5007,"&lt;&gt;مرفوض"))</f>
        <v/>
      </c>
      <c r="P4100" s="25">
        <f>IF(A4100&lt;&gt;"عهدة","",N(F4100)-O4100)</f>
        <v/>
      </c>
      <c r="Q4100" s="26">
        <f>IF(A4100="","",IF(A4100="عهدة",IF(N(F4100)=0,"⚠ أدخل قيمة العهدة",IF(P4100&lt;0,"⛔ عجز / زيادة مصروفات "&amp;TEXT(-P4100,"#,##0"),IF(COUNTIFS($B$8:$B$5007,B4100,$A$8:$A$5007,"مصروف",$I$8:$I$5007,"&lt;&gt;مرفوض",$K$8:$K$5007,"&lt;&gt;نعم")&gt;0,"⚠ "&amp;COUNTIFS($B$8:$B$5007,B4100,$A$8:$A$5007,"مصروف",$I$8:$I$5007,"&lt;&gt;مرفوض",$K$8:$K$5007,"&lt;&gt;نعم")&amp;" مصروف غير مسوى",IF(L4100="تمت التسوية",IF(P4100=0,"✔ متوازنة وتمت التسوية","✔ تمت التسوية – متبقي "&amp;TEXT(P4100,"#,##0")),IF(P4100&gt;0,"متبقي "&amp;TEXT(P4100,"#,##0"),"✔ متوازنة"))))),IF(R4100=0,"⚠ أضف سطر عهدة أولًا",IF(OR(C4100="",N(G4100)=0),"⚠ أكمل التاريخ والقيمة",IF(S4100="","⚠ التاريخ خارج السنة المالية",IF(H4100="","⚠ اختر بند الموازنة",IF(I4100="مرفوض","✖ مرفوض من المدير",IF(I4100&lt;&gt;"موافق","⏳ بانتظار موافقة المدير",IF(K4100&lt;&gt;"نعم","⚠ غير مسوى مع الحسابات","✔ معتمد ومسوى")))))))))</f>
        <v/>
      </c>
      <c r="R4100">
        <f>N(R4099)+IF(A4100="عهدة",1,0)</f>
        <v/>
      </c>
      <c r="S4100">
        <f>IF(C4100="","",IF(AND(C4100&gt;=DATE(2026,9,1),C4100&lt;=DATE(2027,8,31)),(YEAR(C4100)-2026)*12+MONTH(C4100)-8,""))</f>
        <v/>
      </c>
      <c r="T4100">
        <f>IF(AND(A4100="مصروف",R4100&gt;0,I4100="موافق",S4100&lt;&gt;"",H4100&lt;&gt;""),N(G4100),0)</f>
        <v/>
      </c>
    </row>
    <row r="4101">
      <c r="A4101" s="19" t="n"/>
      <c r="B4101" s="20">
        <f>IF(A4101="","",IF(R4101=0,"⚠ أضف سطر عهدة أولًا","BDR-"&amp;TEXT(R4101,"000")))</f>
        <v/>
      </c>
      <c r="C4101" s="21" t="n"/>
      <c r="D4101" s="20">
        <f>IF(C4101="","",IF(S4101="","خارج السنة المالية",INDEX(القوائم!$D$2:$D$13,S4101)))</f>
        <v/>
      </c>
      <c r="E4101" s="22" t="n"/>
      <c r="F4101" s="23" t="n"/>
      <c r="G4101" s="23" t="n"/>
      <c r="H4101" s="22" t="n"/>
      <c r="I4101" s="19" t="n"/>
      <c r="J4101" s="21" t="n"/>
      <c r="K4101" s="19" t="n"/>
      <c r="L4101" s="19" t="n"/>
      <c r="M4101" s="21" t="n"/>
      <c r="N4101" s="22" t="n"/>
      <c r="O4101" s="24">
        <f>IF(A4101&lt;&gt;"عهدة","",SUMIFS($G$8:$G$5007,$B$8:$B$5007,B4101,$A$8:$A$5007,"مصروف",$I$8:$I$5007,"&lt;&gt;مرفوض"))</f>
        <v/>
      </c>
      <c r="P4101" s="25">
        <f>IF(A4101&lt;&gt;"عهدة","",N(F4101)-O4101)</f>
        <v/>
      </c>
      <c r="Q4101" s="26">
        <f>IF(A4101="","",IF(A4101="عهدة",IF(N(F4101)=0,"⚠ أدخل قيمة العهدة",IF(P4101&lt;0,"⛔ عجز / زيادة مصروفات "&amp;TEXT(-P4101,"#,##0"),IF(COUNTIFS($B$8:$B$5007,B4101,$A$8:$A$5007,"مصروف",$I$8:$I$5007,"&lt;&gt;مرفوض",$K$8:$K$5007,"&lt;&gt;نعم")&gt;0,"⚠ "&amp;COUNTIFS($B$8:$B$5007,B4101,$A$8:$A$5007,"مصروف",$I$8:$I$5007,"&lt;&gt;مرفوض",$K$8:$K$5007,"&lt;&gt;نعم")&amp;" مصروف غير مسوى",IF(L4101="تمت التسوية",IF(P4101=0,"✔ متوازنة وتمت التسوية","✔ تمت التسوية – متبقي "&amp;TEXT(P4101,"#,##0")),IF(P4101&gt;0,"متبقي "&amp;TEXT(P4101,"#,##0"),"✔ متوازنة"))))),IF(R4101=0,"⚠ أضف سطر عهدة أولًا",IF(OR(C4101="",N(G4101)=0),"⚠ أكمل التاريخ والقيمة",IF(S4101="","⚠ التاريخ خارج السنة المالية",IF(H4101="","⚠ اختر بند الموازنة",IF(I4101="مرفوض","✖ مرفوض من المدير",IF(I4101&lt;&gt;"موافق","⏳ بانتظار موافقة المدير",IF(K4101&lt;&gt;"نعم","⚠ غير مسوى مع الحسابات","✔ معتمد ومسوى")))))))))</f>
        <v/>
      </c>
      <c r="R4101">
        <f>N(R4100)+IF(A4101="عهدة",1,0)</f>
        <v/>
      </c>
      <c r="S4101">
        <f>IF(C4101="","",IF(AND(C4101&gt;=DATE(2026,9,1),C4101&lt;=DATE(2027,8,31)),(YEAR(C4101)-2026)*12+MONTH(C4101)-8,""))</f>
        <v/>
      </c>
      <c r="T4101">
        <f>IF(AND(A4101="مصروف",R4101&gt;0,I4101="موافق",S4101&lt;&gt;"",H4101&lt;&gt;""),N(G4101),0)</f>
        <v/>
      </c>
    </row>
    <row r="4102">
      <c r="A4102" s="19" t="n"/>
      <c r="B4102" s="20">
        <f>IF(A4102="","",IF(R4102=0,"⚠ أضف سطر عهدة أولًا","BDR-"&amp;TEXT(R4102,"000")))</f>
        <v/>
      </c>
      <c r="C4102" s="21" t="n"/>
      <c r="D4102" s="20">
        <f>IF(C4102="","",IF(S4102="","خارج السنة المالية",INDEX(القوائم!$D$2:$D$13,S4102)))</f>
        <v/>
      </c>
      <c r="E4102" s="22" t="n"/>
      <c r="F4102" s="23" t="n"/>
      <c r="G4102" s="23" t="n"/>
      <c r="H4102" s="22" t="n"/>
      <c r="I4102" s="19" t="n"/>
      <c r="J4102" s="21" t="n"/>
      <c r="K4102" s="19" t="n"/>
      <c r="L4102" s="19" t="n"/>
      <c r="M4102" s="21" t="n"/>
      <c r="N4102" s="22" t="n"/>
      <c r="O4102" s="24">
        <f>IF(A4102&lt;&gt;"عهدة","",SUMIFS($G$8:$G$5007,$B$8:$B$5007,B4102,$A$8:$A$5007,"مصروف",$I$8:$I$5007,"&lt;&gt;مرفوض"))</f>
        <v/>
      </c>
      <c r="P4102" s="25">
        <f>IF(A4102&lt;&gt;"عهدة","",N(F4102)-O4102)</f>
        <v/>
      </c>
      <c r="Q4102" s="26">
        <f>IF(A4102="","",IF(A4102="عهدة",IF(N(F4102)=0,"⚠ أدخل قيمة العهدة",IF(P4102&lt;0,"⛔ عجز / زيادة مصروفات "&amp;TEXT(-P4102,"#,##0"),IF(COUNTIFS($B$8:$B$5007,B4102,$A$8:$A$5007,"مصروف",$I$8:$I$5007,"&lt;&gt;مرفوض",$K$8:$K$5007,"&lt;&gt;نعم")&gt;0,"⚠ "&amp;COUNTIFS($B$8:$B$5007,B4102,$A$8:$A$5007,"مصروف",$I$8:$I$5007,"&lt;&gt;مرفوض",$K$8:$K$5007,"&lt;&gt;نعم")&amp;" مصروف غير مسوى",IF(L4102="تمت التسوية",IF(P4102=0,"✔ متوازنة وتمت التسوية","✔ تمت التسوية – متبقي "&amp;TEXT(P4102,"#,##0")),IF(P4102&gt;0,"متبقي "&amp;TEXT(P4102,"#,##0"),"✔ متوازنة"))))),IF(R4102=0,"⚠ أضف سطر عهدة أولًا",IF(OR(C4102="",N(G4102)=0),"⚠ أكمل التاريخ والقيمة",IF(S4102="","⚠ التاريخ خارج السنة المالية",IF(H4102="","⚠ اختر بند الموازنة",IF(I4102="مرفوض","✖ مرفوض من المدير",IF(I4102&lt;&gt;"موافق","⏳ بانتظار موافقة المدير",IF(K4102&lt;&gt;"نعم","⚠ غير مسوى مع الحسابات","✔ معتمد ومسوى")))))))))</f>
        <v/>
      </c>
      <c r="R4102">
        <f>N(R4101)+IF(A4102="عهدة",1,0)</f>
        <v/>
      </c>
      <c r="S4102">
        <f>IF(C4102="","",IF(AND(C4102&gt;=DATE(2026,9,1),C4102&lt;=DATE(2027,8,31)),(YEAR(C4102)-2026)*12+MONTH(C4102)-8,""))</f>
        <v/>
      </c>
      <c r="T4102">
        <f>IF(AND(A4102="مصروف",R4102&gt;0,I4102="موافق",S4102&lt;&gt;"",H4102&lt;&gt;""),N(G4102),0)</f>
        <v/>
      </c>
    </row>
    <row r="4103">
      <c r="A4103" s="19" t="n"/>
      <c r="B4103" s="20">
        <f>IF(A4103="","",IF(R4103=0,"⚠ أضف سطر عهدة أولًا","BDR-"&amp;TEXT(R4103,"000")))</f>
        <v/>
      </c>
      <c r="C4103" s="21" t="n"/>
      <c r="D4103" s="20">
        <f>IF(C4103="","",IF(S4103="","خارج السنة المالية",INDEX(القوائم!$D$2:$D$13,S4103)))</f>
        <v/>
      </c>
      <c r="E4103" s="22" t="n"/>
      <c r="F4103" s="23" t="n"/>
      <c r="G4103" s="23" t="n"/>
      <c r="H4103" s="22" t="n"/>
      <c r="I4103" s="19" t="n"/>
      <c r="J4103" s="21" t="n"/>
      <c r="K4103" s="19" t="n"/>
      <c r="L4103" s="19" t="n"/>
      <c r="M4103" s="21" t="n"/>
      <c r="N4103" s="22" t="n"/>
      <c r="O4103" s="24">
        <f>IF(A4103&lt;&gt;"عهدة","",SUMIFS($G$8:$G$5007,$B$8:$B$5007,B4103,$A$8:$A$5007,"مصروف",$I$8:$I$5007,"&lt;&gt;مرفوض"))</f>
        <v/>
      </c>
      <c r="P4103" s="25">
        <f>IF(A4103&lt;&gt;"عهدة","",N(F4103)-O4103)</f>
        <v/>
      </c>
      <c r="Q4103" s="26">
        <f>IF(A4103="","",IF(A4103="عهدة",IF(N(F4103)=0,"⚠ أدخل قيمة العهدة",IF(P4103&lt;0,"⛔ عجز / زيادة مصروفات "&amp;TEXT(-P4103,"#,##0"),IF(COUNTIFS($B$8:$B$5007,B4103,$A$8:$A$5007,"مصروف",$I$8:$I$5007,"&lt;&gt;مرفوض",$K$8:$K$5007,"&lt;&gt;نعم")&gt;0,"⚠ "&amp;COUNTIFS($B$8:$B$5007,B4103,$A$8:$A$5007,"مصروف",$I$8:$I$5007,"&lt;&gt;مرفوض",$K$8:$K$5007,"&lt;&gt;نعم")&amp;" مصروف غير مسوى",IF(L4103="تمت التسوية",IF(P4103=0,"✔ متوازنة وتمت التسوية","✔ تمت التسوية – متبقي "&amp;TEXT(P4103,"#,##0")),IF(P4103&gt;0,"متبقي "&amp;TEXT(P4103,"#,##0"),"✔ متوازنة"))))),IF(R4103=0,"⚠ أضف سطر عهدة أولًا",IF(OR(C4103="",N(G4103)=0),"⚠ أكمل التاريخ والقيمة",IF(S4103="","⚠ التاريخ خارج السنة المالية",IF(H4103="","⚠ اختر بند الموازنة",IF(I4103="مرفوض","✖ مرفوض من المدير",IF(I4103&lt;&gt;"موافق","⏳ بانتظار موافقة المدير",IF(K4103&lt;&gt;"نعم","⚠ غير مسوى مع الحسابات","✔ معتمد ومسوى")))))))))</f>
        <v/>
      </c>
      <c r="R4103">
        <f>N(R4102)+IF(A4103="عهدة",1,0)</f>
        <v/>
      </c>
      <c r="S4103">
        <f>IF(C4103="","",IF(AND(C4103&gt;=DATE(2026,9,1),C4103&lt;=DATE(2027,8,31)),(YEAR(C4103)-2026)*12+MONTH(C4103)-8,""))</f>
        <v/>
      </c>
      <c r="T4103">
        <f>IF(AND(A4103="مصروف",R4103&gt;0,I4103="موافق",S4103&lt;&gt;"",H4103&lt;&gt;""),N(G4103),0)</f>
        <v/>
      </c>
    </row>
    <row r="4104">
      <c r="A4104" s="19" t="n"/>
      <c r="B4104" s="20">
        <f>IF(A4104="","",IF(R4104=0,"⚠ أضف سطر عهدة أولًا","BDR-"&amp;TEXT(R4104,"000")))</f>
        <v/>
      </c>
      <c r="C4104" s="21" t="n"/>
      <c r="D4104" s="20">
        <f>IF(C4104="","",IF(S4104="","خارج السنة المالية",INDEX(القوائم!$D$2:$D$13,S4104)))</f>
        <v/>
      </c>
      <c r="E4104" s="22" t="n"/>
      <c r="F4104" s="23" t="n"/>
      <c r="G4104" s="23" t="n"/>
      <c r="H4104" s="22" t="n"/>
      <c r="I4104" s="19" t="n"/>
      <c r="J4104" s="21" t="n"/>
      <c r="K4104" s="19" t="n"/>
      <c r="L4104" s="19" t="n"/>
      <c r="M4104" s="21" t="n"/>
      <c r="N4104" s="22" t="n"/>
      <c r="O4104" s="24">
        <f>IF(A4104&lt;&gt;"عهدة","",SUMIFS($G$8:$G$5007,$B$8:$B$5007,B4104,$A$8:$A$5007,"مصروف",$I$8:$I$5007,"&lt;&gt;مرفوض"))</f>
        <v/>
      </c>
      <c r="P4104" s="25">
        <f>IF(A4104&lt;&gt;"عهدة","",N(F4104)-O4104)</f>
        <v/>
      </c>
      <c r="Q4104" s="26">
        <f>IF(A4104="","",IF(A4104="عهدة",IF(N(F4104)=0,"⚠ أدخل قيمة العهدة",IF(P4104&lt;0,"⛔ عجز / زيادة مصروفات "&amp;TEXT(-P4104,"#,##0"),IF(COUNTIFS($B$8:$B$5007,B4104,$A$8:$A$5007,"مصروف",$I$8:$I$5007,"&lt;&gt;مرفوض",$K$8:$K$5007,"&lt;&gt;نعم")&gt;0,"⚠ "&amp;COUNTIFS($B$8:$B$5007,B4104,$A$8:$A$5007,"مصروف",$I$8:$I$5007,"&lt;&gt;مرفوض",$K$8:$K$5007,"&lt;&gt;نعم")&amp;" مصروف غير مسوى",IF(L4104="تمت التسوية",IF(P4104=0,"✔ متوازنة وتمت التسوية","✔ تمت التسوية – متبقي "&amp;TEXT(P4104,"#,##0")),IF(P4104&gt;0,"متبقي "&amp;TEXT(P4104,"#,##0"),"✔ متوازنة"))))),IF(R4104=0,"⚠ أضف سطر عهدة أولًا",IF(OR(C4104="",N(G4104)=0),"⚠ أكمل التاريخ والقيمة",IF(S4104="","⚠ التاريخ خارج السنة المالية",IF(H4104="","⚠ اختر بند الموازنة",IF(I4104="مرفوض","✖ مرفوض من المدير",IF(I4104&lt;&gt;"موافق","⏳ بانتظار موافقة المدير",IF(K4104&lt;&gt;"نعم","⚠ غير مسوى مع الحسابات","✔ معتمد ومسوى")))))))))</f>
        <v/>
      </c>
      <c r="R4104">
        <f>N(R4103)+IF(A4104="عهدة",1,0)</f>
        <v/>
      </c>
      <c r="S4104">
        <f>IF(C4104="","",IF(AND(C4104&gt;=DATE(2026,9,1),C4104&lt;=DATE(2027,8,31)),(YEAR(C4104)-2026)*12+MONTH(C4104)-8,""))</f>
        <v/>
      </c>
      <c r="T4104">
        <f>IF(AND(A4104="مصروف",R4104&gt;0,I4104="موافق",S4104&lt;&gt;"",H4104&lt;&gt;""),N(G4104),0)</f>
        <v/>
      </c>
    </row>
    <row r="4105">
      <c r="A4105" s="19" t="n"/>
      <c r="B4105" s="20">
        <f>IF(A4105="","",IF(R4105=0,"⚠ أضف سطر عهدة أولًا","BDR-"&amp;TEXT(R4105,"000")))</f>
        <v/>
      </c>
      <c r="C4105" s="21" t="n"/>
      <c r="D4105" s="20">
        <f>IF(C4105="","",IF(S4105="","خارج السنة المالية",INDEX(القوائم!$D$2:$D$13,S4105)))</f>
        <v/>
      </c>
      <c r="E4105" s="22" t="n"/>
      <c r="F4105" s="23" t="n"/>
      <c r="G4105" s="23" t="n"/>
      <c r="H4105" s="22" t="n"/>
      <c r="I4105" s="19" t="n"/>
      <c r="J4105" s="21" t="n"/>
      <c r="K4105" s="19" t="n"/>
      <c r="L4105" s="19" t="n"/>
      <c r="M4105" s="21" t="n"/>
      <c r="N4105" s="22" t="n"/>
      <c r="O4105" s="24">
        <f>IF(A4105&lt;&gt;"عهدة","",SUMIFS($G$8:$G$5007,$B$8:$B$5007,B4105,$A$8:$A$5007,"مصروف",$I$8:$I$5007,"&lt;&gt;مرفوض"))</f>
        <v/>
      </c>
      <c r="P4105" s="25">
        <f>IF(A4105&lt;&gt;"عهدة","",N(F4105)-O4105)</f>
        <v/>
      </c>
      <c r="Q4105" s="26">
        <f>IF(A4105="","",IF(A4105="عهدة",IF(N(F4105)=0,"⚠ أدخل قيمة العهدة",IF(P4105&lt;0,"⛔ عجز / زيادة مصروفات "&amp;TEXT(-P4105,"#,##0"),IF(COUNTIFS($B$8:$B$5007,B4105,$A$8:$A$5007,"مصروف",$I$8:$I$5007,"&lt;&gt;مرفوض",$K$8:$K$5007,"&lt;&gt;نعم")&gt;0,"⚠ "&amp;COUNTIFS($B$8:$B$5007,B4105,$A$8:$A$5007,"مصروف",$I$8:$I$5007,"&lt;&gt;مرفوض",$K$8:$K$5007,"&lt;&gt;نعم")&amp;" مصروف غير مسوى",IF(L4105="تمت التسوية",IF(P4105=0,"✔ متوازنة وتمت التسوية","✔ تمت التسوية – متبقي "&amp;TEXT(P4105,"#,##0")),IF(P4105&gt;0,"متبقي "&amp;TEXT(P4105,"#,##0"),"✔ متوازنة"))))),IF(R4105=0,"⚠ أضف سطر عهدة أولًا",IF(OR(C4105="",N(G4105)=0),"⚠ أكمل التاريخ والقيمة",IF(S4105="","⚠ التاريخ خارج السنة المالية",IF(H4105="","⚠ اختر بند الموازنة",IF(I4105="مرفوض","✖ مرفوض من المدير",IF(I4105&lt;&gt;"موافق","⏳ بانتظار موافقة المدير",IF(K4105&lt;&gt;"نعم","⚠ غير مسوى مع الحسابات","✔ معتمد ومسوى")))))))))</f>
        <v/>
      </c>
      <c r="R4105">
        <f>N(R4104)+IF(A4105="عهدة",1,0)</f>
        <v/>
      </c>
      <c r="S4105">
        <f>IF(C4105="","",IF(AND(C4105&gt;=DATE(2026,9,1),C4105&lt;=DATE(2027,8,31)),(YEAR(C4105)-2026)*12+MONTH(C4105)-8,""))</f>
        <v/>
      </c>
      <c r="T4105">
        <f>IF(AND(A4105="مصروف",R4105&gt;0,I4105="موافق",S4105&lt;&gt;"",H4105&lt;&gt;""),N(G4105),0)</f>
        <v/>
      </c>
    </row>
    <row r="4106">
      <c r="A4106" s="19" t="n"/>
      <c r="B4106" s="20">
        <f>IF(A4106="","",IF(R4106=0,"⚠ أضف سطر عهدة أولًا","BDR-"&amp;TEXT(R4106,"000")))</f>
        <v/>
      </c>
      <c r="C4106" s="21" t="n"/>
      <c r="D4106" s="20">
        <f>IF(C4106="","",IF(S4106="","خارج السنة المالية",INDEX(القوائم!$D$2:$D$13,S4106)))</f>
        <v/>
      </c>
      <c r="E4106" s="22" t="n"/>
      <c r="F4106" s="23" t="n"/>
      <c r="G4106" s="23" t="n"/>
      <c r="H4106" s="22" t="n"/>
      <c r="I4106" s="19" t="n"/>
      <c r="J4106" s="21" t="n"/>
      <c r="K4106" s="19" t="n"/>
      <c r="L4106" s="19" t="n"/>
      <c r="M4106" s="21" t="n"/>
      <c r="N4106" s="22" t="n"/>
      <c r="O4106" s="24">
        <f>IF(A4106&lt;&gt;"عهدة","",SUMIFS($G$8:$G$5007,$B$8:$B$5007,B4106,$A$8:$A$5007,"مصروف",$I$8:$I$5007,"&lt;&gt;مرفوض"))</f>
        <v/>
      </c>
      <c r="P4106" s="25">
        <f>IF(A4106&lt;&gt;"عهدة","",N(F4106)-O4106)</f>
        <v/>
      </c>
      <c r="Q4106" s="26">
        <f>IF(A4106="","",IF(A4106="عهدة",IF(N(F4106)=0,"⚠ أدخل قيمة العهدة",IF(P4106&lt;0,"⛔ عجز / زيادة مصروفات "&amp;TEXT(-P4106,"#,##0"),IF(COUNTIFS($B$8:$B$5007,B4106,$A$8:$A$5007,"مصروف",$I$8:$I$5007,"&lt;&gt;مرفوض",$K$8:$K$5007,"&lt;&gt;نعم")&gt;0,"⚠ "&amp;COUNTIFS($B$8:$B$5007,B4106,$A$8:$A$5007,"مصروف",$I$8:$I$5007,"&lt;&gt;مرفوض",$K$8:$K$5007,"&lt;&gt;نعم")&amp;" مصروف غير مسوى",IF(L4106="تمت التسوية",IF(P4106=0,"✔ متوازنة وتمت التسوية","✔ تمت التسوية – متبقي "&amp;TEXT(P4106,"#,##0")),IF(P4106&gt;0,"متبقي "&amp;TEXT(P4106,"#,##0"),"✔ متوازنة"))))),IF(R4106=0,"⚠ أضف سطر عهدة أولًا",IF(OR(C4106="",N(G4106)=0),"⚠ أكمل التاريخ والقيمة",IF(S4106="","⚠ التاريخ خارج السنة المالية",IF(H4106="","⚠ اختر بند الموازنة",IF(I4106="مرفوض","✖ مرفوض من المدير",IF(I4106&lt;&gt;"موافق","⏳ بانتظار موافقة المدير",IF(K4106&lt;&gt;"نعم","⚠ غير مسوى مع الحسابات","✔ معتمد ومسوى")))))))))</f>
        <v/>
      </c>
      <c r="R4106">
        <f>N(R4105)+IF(A4106="عهدة",1,0)</f>
        <v/>
      </c>
      <c r="S4106">
        <f>IF(C4106="","",IF(AND(C4106&gt;=DATE(2026,9,1),C4106&lt;=DATE(2027,8,31)),(YEAR(C4106)-2026)*12+MONTH(C4106)-8,""))</f>
        <v/>
      </c>
      <c r="T4106">
        <f>IF(AND(A4106="مصروف",R4106&gt;0,I4106="موافق",S4106&lt;&gt;"",H4106&lt;&gt;""),N(G4106),0)</f>
        <v/>
      </c>
    </row>
    <row r="4107">
      <c r="A4107" s="19" t="n"/>
      <c r="B4107" s="20">
        <f>IF(A4107="","",IF(R4107=0,"⚠ أضف سطر عهدة أولًا","BDR-"&amp;TEXT(R4107,"000")))</f>
        <v/>
      </c>
      <c r="C4107" s="21" t="n"/>
      <c r="D4107" s="20">
        <f>IF(C4107="","",IF(S4107="","خارج السنة المالية",INDEX(القوائم!$D$2:$D$13,S4107)))</f>
        <v/>
      </c>
      <c r="E4107" s="22" t="n"/>
      <c r="F4107" s="23" t="n"/>
      <c r="G4107" s="23" t="n"/>
      <c r="H4107" s="22" t="n"/>
      <c r="I4107" s="19" t="n"/>
      <c r="J4107" s="21" t="n"/>
      <c r="K4107" s="19" t="n"/>
      <c r="L4107" s="19" t="n"/>
      <c r="M4107" s="21" t="n"/>
      <c r="N4107" s="22" t="n"/>
      <c r="O4107" s="24">
        <f>IF(A4107&lt;&gt;"عهدة","",SUMIFS($G$8:$G$5007,$B$8:$B$5007,B4107,$A$8:$A$5007,"مصروف",$I$8:$I$5007,"&lt;&gt;مرفوض"))</f>
        <v/>
      </c>
      <c r="P4107" s="25">
        <f>IF(A4107&lt;&gt;"عهدة","",N(F4107)-O4107)</f>
        <v/>
      </c>
      <c r="Q4107" s="26">
        <f>IF(A4107="","",IF(A4107="عهدة",IF(N(F4107)=0,"⚠ أدخل قيمة العهدة",IF(P4107&lt;0,"⛔ عجز / زيادة مصروفات "&amp;TEXT(-P4107,"#,##0"),IF(COUNTIFS($B$8:$B$5007,B4107,$A$8:$A$5007,"مصروف",$I$8:$I$5007,"&lt;&gt;مرفوض",$K$8:$K$5007,"&lt;&gt;نعم")&gt;0,"⚠ "&amp;COUNTIFS($B$8:$B$5007,B4107,$A$8:$A$5007,"مصروف",$I$8:$I$5007,"&lt;&gt;مرفوض",$K$8:$K$5007,"&lt;&gt;نعم")&amp;" مصروف غير مسوى",IF(L4107="تمت التسوية",IF(P4107=0,"✔ متوازنة وتمت التسوية","✔ تمت التسوية – متبقي "&amp;TEXT(P4107,"#,##0")),IF(P4107&gt;0,"متبقي "&amp;TEXT(P4107,"#,##0"),"✔ متوازنة"))))),IF(R4107=0,"⚠ أضف سطر عهدة أولًا",IF(OR(C4107="",N(G4107)=0),"⚠ أكمل التاريخ والقيمة",IF(S4107="","⚠ التاريخ خارج السنة المالية",IF(H4107="","⚠ اختر بند الموازنة",IF(I4107="مرفوض","✖ مرفوض من المدير",IF(I4107&lt;&gt;"موافق","⏳ بانتظار موافقة المدير",IF(K4107&lt;&gt;"نعم","⚠ غير مسوى مع الحسابات","✔ معتمد ومسوى")))))))))</f>
        <v/>
      </c>
      <c r="R4107">
        <f>N(R4106)+IF(A4107="عهدة",1,0)</f>
        <v/>
      </c>
      <c r="S4107">
        <f>IF(C4107="","",IF(AND(C4107&gt;=DATE(2026,9,1),C4107&lt;=DATE(2027,8,31)),(YEAR(C4107)-2026)*12+MONTH(C4107)-8,""))</f>
        <v/>
      </c>
      <c r="T4107">
        <f>IF(AND(A4107="مصروف",R4107&gt;0,I4107="موافق",S4107&lt;&gt;"",H4107&lt;&gt;""),N(G4107),0)</f>
        <v/>
      </c>
    </row>
    <row r="4108">
      <c r="A4108" s="19" t="n"/>
      <c r="B4108" s="20">
        <f>IF(A4108="","",IF(R4108=0,"⚠ أضف سطر عهدة أولًا","BDR-"&amp;TEXT(R4108,"000")))</f>
        <v/>
      </c>
      <c r="C4108" s="21" t="n"/>
      <c r="D4108" s="20">
        <f>IF(C4108="","",IF(S4108="","خارج السنة المالية",INDEX(القوائم!$D$2:$D$13,S4108)))</f>
        <v/>
      </c>
      <c r="E4108" s="22" t="n"/>
      <c r="F4108" s="23" t="n"/>
      <c r="G4108" s="23" t="n"/>
      <c r="H4108" s="22" t="n"/>
      <c r="I4108" s="19" t="n"/>
      <c r="J4108" s="21" t="n"/>
      <c r="K4108" s="19" t="n"/>
      <c r="L4108" s="19" t="n"/>
      <c r="M4108" s="21" t="n"/>
      <c r="N4108" s="22" t="n"/>
      <c r="O4108" s="24">
        <f>IF(A4108&lt;&gt;"عهدة","",SUMIFS($G$8:$G$5007,$B$8:$B$5007,B4108,$A$8:$A$5007,"مصروف",$I$8:$I$5007,"&lt;&gt;مرفوض"))</f>
        <v/>
      </c>
      <c r="P4108" s="25">
        <f>IF(A4108&lt;&gt;"عهدة","",N(F4108)-O4108)</f>
        <v/>
      </c>
      <c r="Q4108" s="26">
        <f>IF(A4108="","",IF(A4108="عهدة",IF(N(F4108)=0,"⚠ أدخل قيمة العهدة",IF(P4108&lt;0,"⛔ عجز / زيادة مصروفات "&amp;TEXT(-P4108,"#,##0"),IF(COUNTIFS($B$8:$B$5007,B4108,$A$8:$A$5007,"مصروف",$I$8:$I$5007,"&lt;&gt;مرفوض",$K$8:$K$5007,"&lt;&gt;نعم")&gt;0,"⚠ "&amp;COUNTIFS($B$8:$B$5007,B4108,$A$8:$A$5007,"مصروف",$I$8:$I$5007,"&lt;&gt;مرفوض",$K$8:$K$5007,"&lt;&gt;نعم")&amp;" مصروف غير مسوى",IF(L4108="تمت التسوية",IF(P4108=0,"✔ متوازنة وتمت التسوية","✔ تمت التسوية – متبقي "&amp;TEXT(P4108,"#,##0")),IF(P4108&gt;0,"متبقي "&amp;TEXT(P4108,"#,##0"),"✔ متوازنة"))))),IF(R4108=0,"⚠ أضف سطر عهدة أولًا",IF(OR(C4108="",N(G4108)=0),"⚠ أكمل التاريخ والقيمة",IF(S4108="","⚠ التاريخ خارج السنة المالية",IF(H4108="","⚠ اختر بند الموازنة",IF(I4108="مرفوض","✖ مرفوض من المدير",IF(I4108&lt;&gt;"موافق","⏳ بانتظار موافقة المدير",IF(K4108&lt;&gt;"نعم","⚠ غير مسوى مع الحسابات","✔ معتمد ومسوى")))))))))</f>
        <v/>
      </c>
      <c r="R4108">
        <f>N(R4107)+IF(A4108="عهدة",1,0)</f>
        <v/>
      </c>
      <c r="S4108">
        <f>IF(C4108="","",IF(AND(C4108&gt;=DATE(2026,9,1),C4108&lt;=DATE(2027,8,31)),(YEAR(C4108)-2026)*12+MONTH(C4108)-8,""))</f>
        <v/>
      </c>
      <c r="T4108">
        <f>IF(AND(A4108="مصروف",R4108&gt;0,I4108="موافق",S4108&lt;&gt;"",H4108&lt;&gt;""),N(G4108),0)</f>
        <v/>
      </c>
    </row>
    <row r="4109">
      <c r="A4109" s="19" t="n"/>
      <c r="B4109" s="20">
        <f>IF(A4109="","",IF(R4109=0,"⚠ أضف سطر عهدة أولًا","BDR-"&amp;TEXT(R4109,"000")))</f>
        <v/>
      </c>
      <c r="C4109" s="21" t="n"/>
      <c r="D4109" s="20">
        <f>IF(C4109="","",IF(S4109="","خارج السنة المالية",INDEX(القوائم!$D$2:$D$13,S4109)))</f>
        <v/>
      </c>
      <c r="E4109" s="22" t="n"/>
      <c r="F4109" s="23" t="n"/>
      <c r="G4109" s="23" t="n"/>
      <c r="H4109" s="22" t="n"/>
      <c r="I4109" s="19" t="n"/>
      <c r="J4109" s="21" t="n"/>
      <c r="K4109" s="19" t="n"/>
      <c r="L4109" s="19" t="n"/>
      <c r="M4109" s="21" t="n"/>
      <c r="N4109" s="22" t="n"/>
      <c r="O4109" s="24">
        <f>IF(A4109&lt;&gt;"عهدة","",SUMIFS($G$8:$G$5007,$B$8:$B$5007,B4109,$A$8:$A$5007,"مصروف",$I$8:$I$5007,"&lt;&gt;مرفوض"))</f>
        <v/>
      </c>
      <c r="P4109" s="25">
        <f>IF(A4109&lt;&gt;"عهدة","",N(F4109)-O4109)</f>
        <v/>
      </c>
      <c r="Q4109" s="26">
        <f>IF(A4109="","",IF(A4109="عهدة",IF(N(F4109)=0,"⚠ أدخل قيمة العهدة",IF(P4109&lt;0,"⛔ عجز / زيادة مصروفات "&amp;TEXT(-P4109,"#,##0"),IF(COUNTIFS($B$8:$B$5007,B4109,$A$8:$A$5007,"مصروف",$I$8:$I$5007,"&lt;&gt;مرفوض",$K$8:$K$5007,"&lt;&gt;نعم")&gt;0,"⚠ "&amp;COUNTIFS($B$8:$B$5007,B4109,$A$8:$A$5007,"مصروف",$I$8:$I$5007,"&lt;&gt;مرفوض",$K$8:$K$5007,"&lt;&gt;نعم")&amp;" مصروف غير مسوى",IF(L4109="تمت التسوية",IF(P4109=0,"✔ متوازنة وتمت التسوية","✔ تمت التسوية – متبقي "&amp;TEXT(P4109,"#,##0")),IF(P4109&gt;0,"متبقي "&amp;TEXT(P4109,"#,##0"),"✔ متوازنة"))))),IF(R4109=0,"⚠ أضف سطر عهدة أولًا",IF(OR(C4109="",N(G4109)=0),"⚠ أكمل التاريخ والقيمة",IF(S4109="","⚠ التاريخ خارج السنة المالية",IF(H4109="","⚠ اختر بند الموازنة",IF(I4109="مرفوض","✖ مرفوض من المدير",IF(I4109&lt;&gt;"موافق","⏳ بانتظار موافقة المدير",IF(K4109&lt;&gt;"نعم","⚠ غير مسوى مع الحسابات","✔ معتمد ومسوى")))))))))</f>
        <v/>
      </c>
      <c r="R4109">
        <f>N(R4108)+IF(A4109="عهدة",1,0)</f>
        <v/>
      </c>
      <c r="S4109">
        <f>IF(C4109="","",IF(AND(C4109&gt;=DATE(2026,9,1),C4109&lt;=DATE(2027,8,31)),(YEAR(C4109)-2026)*12+MONTH(C4109)-8,""))</f>
        <v/>
      </c>
      <c r="T4109">
        <f>IF(AND(A4109="مصروف",R4109&gt;0,I4109="موافق",S4109&lt;&gt;"",H4109&lt;&gt;""),N(G4109),0)</f>
        <v/>
      </c>
    </row>
    <row r="4110">
      <c r="A4110" s="19" t="n"/>
      <c r="B4110" s="20">
        <f>IF(A4110="","",IF(R4110=0,"⚠ أضف سطر عهدة أولًا","BDR-"&amp;TEXT(R4110,"000")))</f>
        <v/>
      </c>
      <c r="C4110" s="21" t="n"/>
      <c r="D4110" s="20">
        <f>IF(C4110="","",IF(S4110="","خارج السنة المالية",INDEX(القوائم!$D$2:$D$13,S4110)))</f>
        <v/>
      </c>
      <c r="E4110" s="22" t="n"/>
      <c r="F4110" s="23" t="n"/>
      <c r="G4110" s="23" t="n"/>
      <c r="H4110" s="22" t="n"/>
      <c r="I4110" s="19" t="n"/>
      <c r="J4110" s="21" t="n"/>
      <c r="K4110" s="19" t="n"/>
      <c r="L4110" s="19" t="n"/>
      <c r="M4110" s="21" t="n"/>
      <c r="N4110" s="22" t="n"/>
      <c r="O4110" s="24">
        <f>IF(A4110&lt;&gt;"عهدة","",SUMIFS($G$8:$G$5007,$B$8:$B$5007,B4110,$A$8:$A$5007,"مصروف",$I$8:$I$5007,"&lt;&gt;مرفوض"))</f>
        <v/>
      </c>
      <c r="P4110" s="25">
        <f>IF(A4110&lt;&gt;"عهدة","",N(F4110)-O4110)</f>
        <v/>
      </c>
      <c r="Q4110" s="26">
        <f>IF(A4110="","",IF(A4110="عهدة",IF(N(F4110)=0,"⚠ أدخل قيمة العهدة",IF(P4110&lt;0,"⛔ عجز / زيادة مصروفات "&amp;TEXT(-P4110,"#,##0"),IF(COUNTIFS($B$8:$B$5007,B4110,$A$8:$A$5007,"مصروف",$I$8:$I$5007,"&lt;&gt;مرفوض",$K$8:$K$5007,"&lt;&gt;نعم")&gt;0,"⚠ "&amp;COUNTIFS($B$8:$B$5007,B4110,$A$8:$A$5007,"مصروف",$I$8:$I$5007,"&lt;&gt;مرفوض",$K$8:$K$5007,"&lt;&gt;نعم")&amp;" مصروف غير مسوى",IF(L4110="تمت التسوية",IF(P4110=0,"✔ متوازنة وتمت التسوية","✔ تمت التسوية – متبقي "&amp;TEXT(P4110,"#,##0")),IF(P4110&gt;0,"متبقي "&amp;TEXT(P4110,"#,##0"),"✔ متوازنة"))))),IF(R4110=0,"⚠ أضف سطر عهدة أولًا",IF(OR(C4110="",N(G4110)=0),"⚠ أكمل التاريخ والقيمة",IF(S4110="","⚠ التاريخ خارج السنة المالية",IF(H4110="","⚠ اختر بند الموازنة",IF(I4110="مرفوض","✖ مرفوض من المدير",IF(I4110&lt;&gt;"موافق","⏳ بانتظار موافقة المدير",IF(K4110&lt;&gt;"نعم","⚠ غير مسوى مع الحسابات","✔ معتمد ومسوى")))))))))</f>
        <v/>
      </c>
      <c r="R4110">
        <f>N(R4109)+IF(A4110="عهدة",1,0)</f>
        <v/>
      </c>
      <c r="S4110">
        <f>IF(C4110="","",IF(AND(C4110&gt;=DATE(2026,9,1),C4110&lt;=DATE(2027,8,31)),(YEAR(C4110)-2026)*12+MONTH(C4110)-8,""))</f>
        <v/>
      </c>
      <c r="T4110">
        <f>IF(AND(A4110="مصروف",R4110&gt;0,I4110="موافق",S4110&lt;&gt;"",H4110&lt;&gt;""),N(G4110),0)</f>
        <v/>
      </c>
    </row>
    <row r="4111">
      <c r="A4111" s="19" t="n"/>
      <c r="B4111" s="20">
        <f>IF(A4111="","",IF(R4111=0,"⚠ أضف سطر عهدة أولًا","BDR-"&amp;TEXT(R4111,"000")))</f>
        <v/>
      </c>
      <c r="C4111" s="21" t="n"/>
      <c r="D4111" s="20">
        <f>IF(C4111="","",IF(S4111="","خارج السنة المالية",INDEX(القوائم!$D$2:$D$13,S4111)))</f>
        <v/>
      </c>
      <c r="E4111" s="22" t="n"/>
      <c r="F4111" s="23" t="n"/>
      <c r="G4111" s="23" t="n"/>
      <c r="H4111" s="22" t="n"/>
      <c r="I4111" s="19" t="n"/>
      <c r="J4111" s="21" t="n"/>
      <c r="K4111" s="19" t="n"/>
      <c r="L4111" s="19" t="n"/>
      <c r="M4111" s="21" t="n"/>
      <c r="N4111" s="22" t="n"/>
      <c r="O4111" s="24">
        <f>IF(A4111&lt;&gt;"عهدة","",SUMIFS($G$8:$G$5007,$B$8:$B$5007,B4111,$A$8:$A$5007,"مصروف",$I$8:$I$5007,"&lt;&gt;مرفوض"))</f>
        <v/>
      </c>
      <c r="P4111" s="25">
        <f>IF(A4111&lt;&gt;"عهدة","",N(F4111)-O4111)</f>
        <v/>
      </c>
      <c r="Q4111" s="26">
        <f>IF(A4111="","",IF(A4111="عهدة",IF(N(F4111)=0,"⚠ أدخل قيمة العهدة",IF(P4111&lt;0,"⛔ عجز / زيادة مصروفات "&amp;TEXT(-P4111,"#,##0"),IF(COUNTIFS($B$8:$B$5007,B4111,$A$8:$A$5007,"مصروف",$I$8:$I$5007,"&lt;&gt;مرفوض",$K$8:$K$5007,"&lt;&gt;نعم")&gt;0,"⚠ "&amp;COUNTIFS($B$8:$B$5007,B4111,$A$8:$A$5007,"مصروف",$I$8:$I$5007,"&lt;&gt;مرفوض",$K$8:$K$5007,"&lt;&gt;نعم")&amp;" مصروف غير مسوى",IF(L4111="تمت التسوية",IF(P4111=0,"✔ متوازنة وتمت التسوية","✔ تمت التسوية – متبقي "&amp;TEXT(P4111,"#,##0")),IF(P4111&gt;0,"متبقي "&amp;TEXT(P4111,"#,##0"),"✔ متوازنة"))))),IF(R4111=0,"⚠ أضف سطر عهدة أولًا",IF(OR(C4111="",N(G4111)=0),"⚠ أكمل التاريخ والقيمة",IF(S4111="","⚠ التاريخ خارج السنة المالية",IF(H4111="","⚠ اختر بند الموازنة",IF(I4111="مرفوض","✖ مرفوض من المدير",IF(I4111&lt;&gt;"موافق","⏳ بانتظار موافقة المدير",IF(K4111&lt;&gt;"نعم","⚠ غير مسوى مع الحسابات","✔ معتمد ومسوى")))))))))</f>
        <v/>
      </c>
      <c r="R4111">
        <f>N(R4110)+IF(A4111="عهدة",1,0)</f>
        <v/>
      </c>
      <c r="S4111">
        <f>IF(C4111="","",IF(AND(C4111&gt;=DATE(2026,9,1),C4111&lt;=DATE(2027,8,31)),(YEAR(C4111)-2026)*12+MONTH(C4111)-8,""))</f>
        <v/>
      </c>
      <c r="T4111">
        <f>IF(AND(A4111="مصروف",R4111&gt;0,I4111="موافق",S4111&lt;&gt;"",H4111&lt;&gt;""),N(G4111),0)</f>
        <v/>
      </c>
    </row>
    <row r="4112">
      <c r="A4112" s="19" t="n"/>
      <c r="B4112" s="20">
        <f>IF(A4112="","",IF(R4112=0,"⚠ أضف سطر عهدة أولًا","BDR-"&amp;TEXT(R4112,"000")))</f>
        <v/>
      </c>
      <c r="C4112" s="21" t="n"/>
      <c r="D4112" s="20">
        <f>IF(C4112="","",IF(S4112="","خارج السنة المالية",INDEX(القوائم!$D$2:$D$13,S4112)))</f>
        <v/>
      </c>
      <c r="E4112" s="22" t="n"/>
      <c r="F4112" s="23" t="n"/>
      <c r="G4112" s="23" t="n"/>
      <c r="H4112" s="22" t="n"/>
      <c r="I4112" s="19" t="n"/>
      <c r="J4112" s="21" t="n"/>
      <c r="K4112" s="19" t="n"/>
      <c r="L4112" s="19" t="n"/>
      <c r="M4112" s="21" t="n"/>
      <c r="N4112" s="22" t="n"/>
      <c r="O4112" s="24">
        <f>IF(A4112&lt;&gt;"عهدة","",SUMIFS($G$8:$G$5007,$B$8:$B$5007,B4112,$A$8:$A$5007,"مصروف",$I$8:$I$5007,"&lt;&gt;مرفوض"))</f>
        <v/>
      </c>
      <c r="P4112" s="25">
        <f>IF(A4112&lt;&gt;"عهدة","",N(F4112)-O4112)</f>
        <v/>
      </c>
      <c r="Q4112" s="26">
        <f>IF(A4112="","",IF(A4112="عهدة",IF(N(F4112)=0,"⚠ أدخل قيمة العهدة",IF(P4112&lt;0,"⛔ عجز / زيادة مصروفات "&amp;TEXT(-P4112,"#,##0"),IF(COUNTIFS($B$8:$B$5007,B4112,$A$8:$A$5007,"مصروف",$I$8:$I$5007,"&lt;&gt;مرفوض",$K$8:$K$5007,"&lt;&gt;نعم")&gt;0,"⚠ "&amp;COUNTIFS($B$8:$B$5007,B4112,$A$8:$A$5007,"مصروف",$I$8:$I$5007,"&lt;&gt;مرفوض",$K$8:$K$5007,"&lt;&gt;نعم")&amp;" مصروف غير مسوى",IF(L4112="تمت التسوية",IF(P4112=0,"✔ متوازنة وتمت التسوية","✔ تمت التسوية – متبقي "&amp;TEXT(P4112,"#,##0")),IF(P4112&gt;0,"متبقي "&amp;TEXT(P4112,"#,##0"),"✔ متوازنة"))))),IF(R4112=0,"⚠ أضف سطر عهدة أولًا",IF(OR(C4112="",N(G4112)=0),"⚠ أكمل التاريخ والقيمة",IF(S4112="","⚠ التاريخ خارج السنة المالية",IF(H4112="","⚠ اختر بند الموازنة",IF(I4112="مرفوض","✖ مرفوض من المدير",IF(I4112&lt;&gt;"موافق","⏳ بانتظار موافقة المدير",IF(K4112&lt;&gt;"نعم","⚠ غير مسوى مع الحسابات","✔ معتمد ومسوى")))))))))</f>
        <v/>
      </c>
      <c r="R4112">
        <f>N(R4111)+IF(A4112="عهدة",1,0)</f>
        <v/>
      </c>
      <c r="S4112">
        <f>IF(C4112="","",IF(AND(C4112&gt;=DATE(2026,9,1),C4112&lt;=DATE(2027,8,31)),(YEAR(C4112)-2026)*12+MONTH(C4112)-8,""))</f>
        <v/>
      </c>
      <c r="T4112">
        <f>IF(AND(A4112="مصروف",R4112&gt;0,I4112="موافق",S4112&lt;&gt;"",H4112&lt;&gt;""),N(G4112),0)</f>
        <v/>
      </c>
    </row>
    <row r="4113">
      <c r="A4113" s="19" t="n"/>
      <c r="B4113" s="20">
        <f>IF(A4113="","",IF(R4113=0,"⚠ أضف سطر عهدة أولًا","BDR-"&amp;TEXT(R4113,"000")))</f>
        <v/>
      </c>
      <c r="C4113" s="21" t="n"/>
      <c r="D4113" s="20">
        <f>IF(C4113="","",IF(S4113="","خارج السنة المالية",INDEX(القوائم!$D$2:$D$13,S4113)))</f>
        <v/>
      </c>
      <c r="E4113" s="22" t="n"/>
      <c r="F4113" s="23" t="n"/>
      <c r="G4113" s="23" t="n"/>
      <c r="H4113" s="22" t="n"/>
      <c r="I4113" s="19" t="n"/>
      <c r="J4113" s="21" t="n"/>
      <c r="K4113" s="19" t="n"/>
      <c r="L4113" s="19" t="n"/>
      <c r="M4113" s="21" t="n"/>
      <c r="N4113" s="22" t="n"/>
      <c r="O4113" s="24">
        <f>IF(A4113&lt;&gt;"عهدة","",SUMIFS($G$8:$G$5007,$B$8:$B$5007,B4113,$A$8:$A$5007,"مصروف",$I$8:$I$5007,"&lt;&gt;مرفوض"))</f>
        <v/>
      </c>
      <c r="P4113" s="25">
        <f>IF(A4113&lt;&gt;"عهدة","",N(F4113)-O4113)</f>
        <v/>
      </c>
      <c r="Q4113" s="26">
        <f>IF(A4113="","",IF(A4113="عهدة",IF(N(F4113)=0,"⚠ أدخل قيمة العهدة",IF(P4113&lt;0,"⛔ عجز / زيادة مصروفات "&amp;TEXT(-P4113,"#,##0"),IF(COUNTIFS($B$8:$B$5007,B4113,$A$8:$A$5007,"مصروف",$I$8:$I$5007,"&lt;&gt;مرفوض",$K$8:$K$5007,"&lt;&gt;نعم")&gt;0,"⚠ "&amp;COUNTIFS($B$8:$B$5007,B4113,$A$8:$A$5007,"مصروف",$I$8:$I$5007,"&lt;&gt;مرفوض",$K$8:$K$5007,"&lt;&gt;نعم")&amp;" مصروف غير مسوى",IF(L4113="تمت التسوية",IF(P4113=0,"✔ متوازنة وتمت التسوية","✔ تمت التسوية – متبقي "&amp;TEXT(P4113,"#,##0")),IF(P4113&gt;0,"متبقي "&amp;TEXT(P4113,"#,##0"),"✔ متوازنة"))))),IF(R4113=0,"⚠ أضف سطر عهدة أولًا",IF(OR(C4113="",N(G4113)=0),"⚠ أكمل التاريخ والقيمة",IF(S4113="","⚠ التاريخ خارج السنة المالية",IF(H4113="","⚠ اختر بند الموازنة",IF(I4113="مرفوض","✖ مرفوض من المدير",IF(I4113&lt;&gt;"موافق","⏳ بانتظار موافقة المدير",IF(K4113&lt;&gt;"نعم","⚠ غير مسوى مع الحسابات","✔ معتمد ومسوى")))))))))</f>
        <v/>
      </c>
      <c r="R4113">
        <f>N(R4112)+IF(A4113="عهدة",1,0)</f>
        <v/>
      </c>
      <c r="S4113">
        <f>IF(C4113="","",IF(AND(C4113&gt;=DATE(2026,9,1),C4113&lt;=DATE(2027,8,31)),(YEAR(C4113)-2026)*12+MONTH(C4113)-8,""))</f>
        <v/>
      </c>
      <c r="T4113">
        <f>IF(AND(A4113="مصروف",R4113&gt;0,I4113="موافق",S4113&lt;&gt;"",H4113&lt;&gt;""),N(G4113),0)</f>
        <v/>
      </c>
    </row>
    <row r="4114">
      <c r="A4114" s="19" t="n"/>
      <c r="B4114" s="20">
        <f>IF(A4114="","",IF(R4114=0,"⚠ أضف سطر عهدة أولًا","BDR-"&amp;TEXT(R4114,"000")))</f>
        <v/>
      </c>
      <c r="C4114" s="21" t="n"/>
      <c r="D4114" s="20">
        <f>IF(C4114="","",IF(S4114="","خارج السنة المالية",INDEX(القوائم!$D$2:$D$13,S4114)))</f>
        <v/>
      </c>
      <c r="E4114" s="22" t="n"/>
      <c r="F4114" s="23" t="n"/>
      <c r="G4114" s="23" t="n"/>
      <c r="H4114" s="22" t="n"/>
      <c r="I4114" s="19" t="n"/>
      <c r="J4114" s="21" t="n"/>
      <c r="K4114" s="19" t="n"/>
      <c r="L4114" s="19" t="n"/>
      <c r="M4114" s="21" t="n"/>
      <c r="N4114" s="22" t="n"/>
      <c r="O4114" s="24">
        <f>IF(A4114&lt;&gt;"عهدة","",SUMIFS($G$8:$G$5007,$B$8:$B$5007,B4114,$A$8:$A$5007,"مصروف",$I$8:$I$5007,"&lt;&gt;مرفوض"))</f>
        <v/>
      </c>
      <c r="P4114" s="25">
        <f>IF(A4114&lt;&gt;"عهدة","",N(F4114)-O4114)</f>
        <v/>
      </c>
      <c r="Q4114" s="26">
        <f>IF(A4114="","",IF(A4114="عهدة",IF(N(F4114)=0,"⚠ أدخل قيمة العهدة",IF(P4114&lt;0,"⛔ عجز / زيادة مصروفات "&amp;TEXT(-P4114,"#,##0"),IF(COUNTIFS($B$8:$B$5007,B4114,$A$8:$A$5007,"مصروف",$I$8:$I$5007,"&lt;&gt;مرفوض",$K$8:$K$5007,"&lt;&gt;نعم")&gt;0,"⚠ "&amp;COUNTIFS($B$8:$B$5007,B4114,$A$8:$A$5007,"مصروف",$I$8:$I$5007,"&lt;&gt;مرفوض",$K$8:$K$5007,"&lt;&gt;نعم")&amp;" مصروف غير مسوى",IF(L4114="تمت التسوية",IF(P4114=0,"✔ متوازنة وتمت التسوية","✔ تمت التسوية – متبقي "&amp;TEXT(P4114,"#,##0")),IF(P4114&gt;0,"متبقي "&amp;TEXT(P4114,"#,##0"),"✔ متوازنة"))))),IF(R4114=0,"⚠ أضف سطر عهدة أولًا",IF(OR(C4114="",N(G4114)=0),"⚠ أكمل التاريخ والقيمة",IF(S4114="","⚠ التاريخ خارج السنة المالية",IF(H4114="","⚠ اختر بند الموازنة",IF(I4114="مرفوض","✖ مرفوض من المدير",IF(I4114&lt;&gt;"موافق","⏳ بانتظار موافقة المدير",IF(K4114&lt;&gt;"نعم","⚠ غير مسوى مع الحسابات","✔ معتمد ومسوى")))))))))</f>
        <v/>
      </c>
      <c r="R4114">
        <f>N(R4113)+IF(A4114="عهدة",1,0)</f>
        <v/>
      </c>
      <c r="S4114">
        <f>IF(C4114="","",IF(AND(C4114&gt;=DATE(2026,9,1),C4114&lt;=DATE(2027,8,31)),(YEAR(C4114)-2026)*12+MONTH(C4114)-8,""))</f>
        <v/>
      </c>
      <c r="T4114">
        <f>IF(AND(A4114="مصروف",R4114&gt;0,I4114="موافق",S4114&lt;&gt;"",H4114&lt;&gt;""),N(G4114),0)</f>
        <v/>
      </c>
    </row>
    <row r="4115">
      <c r="A4115" s="19" t="n"/>
      <c r="B4115" s="20">
        <f>IF(A4115="","",IF(R4115=0,"⚠ أضف سطر عهدة أولًا","BDR-"&amp;TEXT(R4115,"000")))</f>
        <v/>
      </c>
      <c r="C4115" s="21" t="n"/>
      <c r="D4115" s="20">
        <f>IF(C4115="","",IF(S4115="","خارج السنة المالية",INDEX(القوائم!$D$2:$D$13,S4115)))</f>
        <v/>
      </c>
      <c r="E4115" s="22" t="n"/>
      <c r="F4115" s="23" t="n"/>
      <c r="G4115" s="23" t="n"/>
      <c r="H4115" s="22" t="n"/>
      <c r="I4115" s="19" t="n"/>
      <c r="J4115" s="21" t="n"/>
      <c r="K4115" s="19" t="n"/>
      <c r="L4115" s="19" t="n"/>
      <c r="M4115" s="21" t="n"/>
      <c r="N4115" s="22" t="n"/>
      <c r="O4115" s="24">
        <f>IF(A4115&lt;&gt;"عهدة","",SUMIFS($G$8:$G$5007,$B$8:$B$5007,B4115,$A$8:$A$5007,"مصروف",$I$8:$I$5007,"&lt;&gt;مرفوض"))</f>
        <v/>
      </c>
      <c r="P4115" s="25">
        <f>IF(A4115&lt;&gt;"عهدة","",N(F4115)-O4115)</f>
        <v/>
      </c>
      <c r="Q4115" s="26">
        <f>IF(A4115="","",IF(A4115="عهدة",IF(N(F4115)=0,"⚠ أدخل قيمة العهدة",IF(P4115&lt;0,"⛔ عجز / زيادة مصروفات "&amp;TEXT(-P4115,"#,##0"),IF(COUNTIFS($B$8:$B$5007,B4115,$A$8:$A$5007,"مصروف",$I$8:$I$5007,"&lt;&gt;مرفوض",$K$8:$K$5007,"&lt;&gt;نعم")&gt;0,"⚠ "&amp;COUNTIFS($B$8:$B$5007,B4115,$A$8:$A$5007,"مصروف",$I$8:$I$5007,"&lt;&gt;مرفوض",$K$8:$K$5007,"&lt;&gt;نعم")&amp;" مصروف غير مسوى",IF(L4115="تمت التسوية",IF(P4115=0,"✔ متوازنة وتمت التسوية","✔ تمت التسوية – متبقي "&amp;TEXT(P4115,"#,##0")),IF(P4115&gt;0,"متبقي "&amp;TEXT(P4115,"#,##0"),"✔ متوازنة"))))),IF(R4115=0,"⚠ أضف سطر عهدة أولًا",IF(OR(C4115="",N(G4115)=0),"⚠ أكمل التاريخ والقيمة",IF(S4115="","⚠ التاريخ خارج السنة المالية",IF(H4115="","⚠ اختر بند الموازنة",IF(I4115="مرفوض","✖ مرفوض من المدير",IF(I4115&lt;&gt;"موافق","⏳ بانتظار موافقة المدير",IF(K4115&lt;&gt;"نعم","⚠ غير مسوى مع الحسابات","✔ معتمد ومسوى")))))))))</f>
        <v/>
      </c>
      <c r="R4115">
        <f>N(R4114)+IF(A4115="عهدة",1,0)</f>
        <v/>
      </c>
      <c r="S4115">
        <f>IF(C4115="","",IF(AND(C4115&gt;=DATE(2026,9,1),C4115&lt;=DATE(2027,8,31)),(YEAR(C4115)-2026)*12+MONTH(C4115)-8,""))</f>
        <v/>
      </c>
      <c r="T4115">
        <f>IF(AND(A4115="مصروف",R4115&gt;0,I4115="موافق",S4115&lt;&gt;"",H4115&lt;&gt;""),N(G4115),0)</f>
        <v/>
      </c>
    </row>
    <row r="4116">
      <c r="A4116" s="19" t="n"/>
      <c r="B4116" s="20">
        <f>IF(A4116="","",IF(R4116=0,"⚠ أضف سطر عهدة أولًا","BDR-"&amp;TEXT(R4116,"000")))</f>
        <v/>
      </c>
      <c r="C4116" s="21" t="n"/>
      <c r="D4116" s="20">
        <f>IF(C4116="","",IF(S4116="","خارج السنة المالية",INDEX(القوائم!$D$2:$D$13,S4116)))</f>
        <v/>
      </c>
      <c r="E4116" s="22" t="n"/>
      <c r="F4116" s="23" t="n"/>
      <c r="G4116" s="23" t="n"/>
      <c r="H4116" s="22" t="n"/>
      <c r="I4116" s="19" t="n"/>
      <c r="J4116" s="21" t="n"/>
      <c r="K4116" s="19" t="n"/>
      <c r="L4116" s="19" t="n"/>
      <c r="M4116" s="21" t="n"/>
      <c r="N4116" s="22" t="n"/>
      <c r="O4116" s="24">
        <f>IF(A4116&lt;&gt;"عهدة","",SUMIFS($G$8:$G$5007,$B$8:$B$5007,B4116,$A$8:$A$5007,"مصروف",$I$8:$I$5007,"&lt;&gt;مرفوض"))</f>
        <v/>
      </c>
      <c r="P4116" s="25">
        <f>IF(A4116&lt;&gt;"عهدة","",N(F4116)-O4116)</f>
        <v/>
      </c>
      <c r="Q4116" s="26">
        <f>IF(A4116="","",IF(A4116="عهدة",IF(N(F4116)=0,"⚠ أدخل قيمة العهدة",IF(P4116&lt;0,"⛔ عجز / زيادة مصروفات "&amp;TEXT(-P4116,"#,##0"),IF(COUNTIFS($B$8:$B$5007,B4116,$A$8:$A$5007,"مصروف",$I$8:$I$5007,"&lt;&gt;مرفوض",$K$8:$K$5007,"&lt;&gt;نعم")&gt;0,"⚠ "&amp;COUNTIFS($B$8:$B$5007,B4116,$A$8:$A$5007,"مصروف",$I$8:$I$5007,"&lt;&gt;مرفوض",$K$8:$K$5007,"&lt;&gt;نعم")&amp;" مصروف غير مسوى",IF(L4116="تمت التسوية",IF(P4116=0,"✔ متوازنة وتمت التسوية","✔ تمت التسوية – متبقي "&amp;TEXT(P4116,"#,##0")),IF(P4116&gt;0,"متبقي "&amp;TEXT(P4116,"#,##0"),"✔ متوازنة"))))),IF(R4116=0,"⚠ أضف سطر عهدة أولًا",IF(OR(C4116="",N(G4116)=0),"⚠ أكمل التاريخ والقيمة",IF(S4116="","⚠ التاريخ خارج السنة المالية",IF(H4116="","⚠ اختر بند الموازنة",IF(I4116="مرفوض","✖ مرفوض من المدير",IF(I4116&lt;&gt;"موافق","⏳ بانتظار موافقة المدير",IF(K4116&lt;&gt;"نعم","⚠ غير مسوى مع الحسابات","✔ معتمد ومسوى")))))))))</f>
        <v/>
      </c>
      <c r="R4116">
        <f>N(R4115)+IF(A4116="عهدة",1,0)</f>
        <v/>
      </c>
      <c r="S4116">
        <f>IF(C4116="","",IF(AND(C4116&gt;=DATE(2026,9,1),C4116&lt;=DATE(2027,8,31)),(YEAR(C4116)-2026)*12+MONTH(C4116)-8,""))</f>
        <v/>
      </c>
      <c r="T4116">
        <f>IF(AND(A4116="مصروف",R4116&gt;0,I4116="موافق",S4116&lt;&gt;"",H4116&lt;&gt;""),N(G4116),0)</f>
        <v/>
      </c>
    </row>
    <row r="4117">
      <c r="A4117" s="19" t="n"/>
      <c r="B4117" s="20">
        <f>IF(A4117="","",IF(R4117=0,"⚠ أضف سطر عهدة أولًا","BDR-"&amp;TEXT(R4117,"000")))</f>
        <v/>
      </c>
      <c r="C4117" s="21" t="n"/>
      <c r="D4117" s="20">
        <f>IF(C4117="","",IF(S4117="","خارج السنة المالية",INDEX(القوائم!$D$2:$D$13,S4117)))</f>
        <v/>
      </c>
      <c r="E4117" s="22" t="n"/>
      <c r="F4117" s="23" t="n"/>
      <c r="G4117" s="23" t="n"/>
      <c r="H4117" s="22" t="n"/>
      <c r="I4117" s="19" t="n"/>
      <c r="J4117" s="21" t="n"/>
      <c r="K4117" s="19" t="n"/>
      <c r="L4117" s="19" t="n"/>
      <c r="M4117" s="21" t="n"/>
      <c r="N4117" s="22" t="n"/>
      <c r="O4117" s="24">
        <f>IF(A4117&lt;&gt;"عهدة","",SUMIFS($G$8:$G$5007,$B$8:$B$5007,B4117,$A$8:$A$5007,"مصروف",$I$8:$I$5007,"&lt;&gt;مرفوض"))</f>
        <v/>
      </c>
      <c r="P4117" s="25">
        <f>IF(A4117&lt;&gt;"عهدة","",N(F4117)-O4117)</f>
        <v/>
      </c>
      <c r="Q4117" s="26">
        <f>IF(A4117="","",IF(A4117="عهدة",IF(N(F4117)=0,"⚠ أدخل قيمة العهدة",IF(P4117&lt;0,"⛔ عجز / زيادة مصروفات "&amp;TEXT(-P4117,"#,##0"),IF(COUNTIFS($B$8:$B$5007,B4117,$A$8:$A$5007,"مصروف",$I$8:$I$5007,"&lt;&gt;مرفوض",$K$8:$K$5007,"&lt;&gt;نعم")&gt;0,"⚠ "&amp;COUNTIFS($B$8:$B$5007,B4117,$A$8:$A$5007,"مصروف",$I$8:$I$5007,"&lt;&gt;مرفوض",$K$8:$K$5007,"&lt;&gt;نعم")&amp;" مصروف غير مسوى",IF(L4117="تمت التسوية",IF(P4117=0,"✔ متوازنة وتمت التسوية","✔ تمت التسوية – متبقي "&amp;TEXT(P4117,"#,##0")),IF(P4117&gt;0,"متبقي "&amp;TEXT(P4117,"#,##0"),"✔ متوازنة"))))),IF(R4117=0,"⚠ أضف سطر عهدة أولًا",IF(OR(C4117="",N(G4117)=0),"⚠ أكمل التاريخ والقيمة",IF(S4117="","⚠ التاريخ خارج السنة المالية",IF(H4117="","⚠ اختر بند الموازنة",IF(I4117="مرفوض","✖ مرفوض من المدير",IF(I4117&lt;&gt;"موافق","⏳ بانتظار موافقة المدير",IF(K4117&lt;&gt;"نعم","⚠ غير مسوى مع الحسابات","✔ معتمد ومسوى")))))))))</f>
        <v/>
      </c>
      <c r="R4117">
        <f>N(R4116)+IF(A4117="عهدة",1,0)</f>
        <v/>
      </c>
      <c r="S4117">
        <f>IF(C4117="","",IF(AND(C4117&gt;=DATE(2026,9,1),C4117&lt;=DATE(2027,8,31)),(YEAR(C4117)-2026)*12+MONTH(C4117)-8,""))</f>
        <v/>
      </c>
      <c r="T4117">
        <f>IF(AND(A4117="مصروف",R4117&gt;0,I4117="موافق",S4117&lt;&gt;"",H4117&lt;&gt;""),N(G4117),0)</f>
        <v/>
      </c>
    </row>
    <row r="4118">
      <c r="A4118" s="19" t="n"/>
      <c r="B4118" s="20">
        <f>IF(A4118="","",IF(R4118=0,"⚠ أضف سطر عهدة أولًا","BDR-"&amp;TEXT(R4118,"000")))</f>
        <v/>
      </c>
      <c r="C4118" s="21" t="n"/>
      <c r="D4118" s="20">
        <f>IF(C4118="","",IF(S4118="","خارج السنة المالية",INDEX(القوائم!$D$2:$D$13,S4118)))</f>
        <v/>
      </c>
      <c r="E4118" s="22" t="n"/>
      <c r="F4118" s="23" t="n"/>
      <c r="G4118" s="23" t="n"/>
      <c r="H4118" s="22" t="n"/>
      <c r="I4118" s="19" t="n"/>
      <c r="J4118" s="21" t="n"/>
      <c r="K4118" s="19" t="n"/>
      <c r="L4118" s="19" t="n"/>
      <c r="M4118" s="21" t="n"/>
      <c r="N4118" s="22" t="n"/>
      <c r="O4118" s="24">
        <f>IF(A4118&lt;&gt;"عهدة","",SUMIFS($G$8:$G$5007,$B$8:$B$5007,B4118,$A$8:$A$5007,"مصروف",$I$8:$I$5007,"&lt;&gt;مرفوض"))</f>
        <v/>
      </c>
      <c r="P4118" s="25">
        <f>IF(A4118&lt;&gt;"عهدة","",N(F4118)-O4118)</f>
        <v/>
      </c>
      <c r="Q4118" s="26">
        <f>IF(A4118="","",IF(A4118="عهدة",IF(N(F4118)=0,"⚠ أدخل قيمة العهدة",IF(P4118&lt;0,"⛔ عجز / زيادة مصروفات "&amp;TEXT(-P4118,"#,##0"),IF(COUNTIFS($B$8:$B$5007,B4118,$A$8:$A$5007,"مصروف",$I$8:$I$5007,"&lt;&gt;مرفوض",$K$8:$K$5007,"&lt;&gt;نعم")&gt;0,"⚠ "&amp;COUNTIFS($B$8:$B$5007,B4118,$A$8:$A$5007,"مصروف",$I$8:$I$5007,"&lt;&gt;مرفوض",$K$8:$K$5007,"&lt;&gt;نعم")&amp;" مصروف غير مسوى",IF(L4118="تمت التسوية",IF(P4118=0,"✔ متوازنة وتمت التسوية","✔ تمت التسوية – متبقي "&amp;TEXT(P4118,"#,##0")),IF(P4118&gt;0,"متبقي "&amp;TEXT(P4118,"#,##0"),"✔ متوازنة"))))),IF(R4118=0,"⚠ أضف سطر عهدة أولًا",IF(OR(C4118="",N(G4118)=0),"⚠ أكمل التاريخ والقيمة",IF(S4118="","⚠ التاريخ خارج السنة المالية",IF(H4118="","⚠ اختر بند الموازنة",IF(I4118="مرفوض","✖ مرفوض من المدير",IF(I4118&lt;&gt;"موافق","⏳ بانتظار موافقة المدير",IF(K4118&lt;&gt;"نعم","⚠ غير مسوى مع الحسابات","✔ معتمد ومسوى")))))))))</f>
        <v/>
      </c>
      <c r="R4118">
        <f>N(R4117)+IF(A4118="عهدة",1,0)</f>
        <v/>
      </c>
      <c r="S4118">
        <f>IF(C4118="","",IF(AND(C4118&gt;=DATE(2026,9,1),C4118&lt;=DATE(2027,8,31)),(YEAR(C4118)-2026)*12+MONTH(C4118)-8,""))</f>
        <v/>
      </c>
      <c r="T4118">
        <f>IF(AND(A4118="مصروف",R4118&gt;0,I4118="موافق",S4118&lt;&gt;"",H4118&lt;&gt;""),N(G4118),0)</f>
        <v/>
      </c>
    </row>
    <row r="4119">
      <c r="A4119" s="19" t="n"/>
      <c r="B4119" s="20">
        <f>IF(A4119="","",IF(R4119=0,"⚠ أضف سطر عهدة أولًا","BDR-"&amp;TEXT(R4119,"000")))</f>
        <v/>
      </c>
      <c r="C4119" s="21" t="n"/>
      <c r="D4119" s="20">
        <f>IF(C4119="","",IF(S4119="","خارج السنة المالية",INDEX(القوائم!$D$2:$D$13,S4119)))</f>
        <v/>
      </c>
      <c r="E4119" s="22" t="n"/>
      <c r="F4119" s="23" t="n"/>
      <c r="G4119" s="23" t="n"/>
      <c r="H4119" s="22" t="n"/>
      <c r="I4119" s="19" t="n"/>
      <c r="J4119" s="21" t="n"/>
      <c r="K4119" s="19" t="n"/>
      <c r="L4119" s="19" t="n"/>
      <c r="M4119" s="21" t="n"/>
      <c r="N4119" s="22" t="n"/>
      <c r="O4119" s="24">
        <f>IF(A4119&lt;&gt;"عهدة","",SUMIFS($G$8:$G$5007,$B$8:$B$5007,B4119,$A$8:$A$5007,"مصروف",$I$8:$I$5007,"&lt;&gt;مرفوض"))</f>
        <v/>
      </c>
      <c r="P4119" s="25">
        <f>IF(A4119&lt;&gt;"عهدة","",N(F4119)-O4119)</f>
        <v/>
      </c>
      <c r="Q4119" s="26">
        <f>IF(A4119="","",IF(A4119="عهدة",IF(N(F4119)=0,"⚠ أدخل قيمة العهدة",IF(P4119&lt;0,"⛔ عجز / زيادة مصروفات "&amp;TEXT(-P4119,"#,##0"),IF(COUNTIFS($B$8:$B$5007,B4119,$A$8:$A$5007,"مصروف",$I$8:$I$5007,"&lt;&gt;مرفوض",$K$8:$K$5007,"&lt;&gt;نعم")&gt;0,"⚠ "&amp;COUNTIFS($B$8:$B$5007,B4119,$A$8:$A$5007,"مصروف",$I$8:$I$5007,"&lt;&gt;مرفوض",$K$8:$K$5007,"&lt;&gt;نعم")&amp;" مصروف غير مسوى",IF(L4119="تمت التسوية",IF(P4119=0,"✔ متوازنة وتمت التسوية","✔ تمت التسوية – متبقي "&amp;TEXT(P4119,"#,##0")),IF(P4119&gt;0,"متبقي "&amp;TEXT(P4119,"#,##0"),"✔ متوازنة"))))),IF(R4119=0,"⚠ أضف سطر عهدة أولًا",IF(OR(C4119="",N(G4119)=0),"⚠ أكمل التاريخ والقيمة",IF(S4119="","⚠ التاريخ خارج السنة المالية",IF(H4119="","⚠ اختر بند الموازنة",IF(I4119="مرفوض","✖ مرفوض من المدير",IF(I4119&lt;&gt;"موافق","⏳ بانتظار موافقة المدير",IF(K4119&lt;&gt;"نعم","⚠ غير مسوى مع الحسابات","✔ معتمد ومسوى")))))))))</f>
        <v/>
      </c>
      <c r="R4119">
        <f>N(R4118)+IF(A4119="عهدة",1,0)</f>
        <v/>
      </c>
      <c r="S4119">
        <f>IF(C4119="","",IF(AND(C4119&gt;=DATE(2026,9,1),C4119&lt;=DATE(2027,8,31)),(YEAR(C4119)-2026)*12+MONTH(C4119)-8,""))</f>
        <v/>
      </c>
      <c r="T4119">
        <f>IF(AND(A4119="مصروف",R4119&gt;0,I4119="موافق",S4119&lt;&gt;"",H4119&lt;&gt;""),N(G4119),0)</f>
        <v/>
      </c>
    </row>
    <row r="4120">
      <c r="A4120" s="19" t="n"/>
      <c r="B4120" s="20">
        <f>IF(A4120="","",IF(R4120=0,"⚠ أضف سطر عهدة أولًا","BDR-"&amp;TEXT(R4120,"000")))</f>
        <v/>
      </c>
      <c r="C4120" s="21" t="n"/>
      <c r="D4120" s="20">
        <f>IF(C4120="","",IF(S4120="","خارج السنة المالية",INDEX(القوائم!$D$2:$D$13,S4120)))</f>
        <v/>
      </c>
      <c r="E4120" s="22" t="n"/>
      <c r="F4120" s="23" t="n"/>
      <c r="G4120" s="23" t="n"/>
      <c r="H4120" s="22" t="n"/>
      <c r="I4120" s="19" t="n"/>
      <c r="J4120" s="21" t="n"/>
      <c r="K4120" s="19" t="n"/>
      <c r="L4120" s="19" t="n"/>
      <c r="M4120" s="21" t="n"/>
      <c r="N4120" s="22" t="n"/>
      <c r="O4120" s="24">
        <f>IF(A4120&lt;&gt;"عهدة","",SUMIFS($G$8:$G$5007,$B$8:$B$5007,B4120,$A$8:$A$5007,"مصروف",$I$8:$I$5007,"&lt;&gt;مرفوض"))</f>
        <v/>
      </c>
      <c r="P4120" s="25">
        <f>IF(A4120&lt;&gt;"عهدة","",N(F4120)-O4120)</f>
        <v/>
      </c>
      <c r="Q4120" s="26">
        <f>IF(A4120="","",IF(A4120="عهدة",IF(N(F4120)=0,"⚠ أدخل قيمة العهدة",IF(P4120&lt;0,"⛔ عجز / زيادة مصروفات "&amp;TEXT(-P4120,"#,##0"),IF(COUNTIFS($B$8:$B$5007,B4120,$A$8:$A$5007,"مصروف",$I$8:$I$5007,"&lt;&gt;مرفوض",$K$8:$K$5007,"&lt;&gt;نعم")&gt;0,"⚠ "&amp;COUNTIFS($B$8:$B$5007,B4120,$A$8:$A$5007,"مصروف",$I$8:$I$5007,"&lt;&gt;مرفوض",$K$8:$K$5007,"&lt;&gt;نعم")&amp;" مصروف غير مسوى",IF(L4120="تمت التسوية",IF(P4120=0,"✔ متوازنة وتمت التسوية","✔ تمت التسوية – متبقي "&amp;TEXT(P4120,"#,##0")),IF(P4120&gt;0,"متبقي "&amp;TEXT(P4120,"#,##0"),"✔ متوازنة"))))),IF(R4120=0,"⚠ أضف سطر عهدة أولًا",IF(OR(C4120="",N(G4120)=0),"⚠ أكمل التاريخ والقيمة",IF(S4120="","⚠ التاريخ خارج السنة المالية",IF(H4120="","⚠ اختر بند الموازنة",IF(I4120="مرفوض","✖ مرفوض من المدير",IF(I4120&lt;&gt;"موافق","⏳ بانتظار موافقة المدير",IF(K4120&lt;&gt;"نعم","⚠ غير مسوى مع الحسابات","✔ معتمد ومسوى")))))))))</f>
        <v/>
      </c>
      <c r="R4120">
        <f>N(R4119)+IF(A4120="عهدة",1,0)</f>
        <v/>
      </c>
      <c r="S4120">
        <f>IF(C4120="","",IF(AND(C4120&gt;=DATE(2026,9,1),C4120&lt;=DATE(2027,8,31)),(YEAR(C4120)-2026)*12+MONTH(C4120)-8,""))</f>
        <v/>
      </c>
      <c r="T4120">
        <f>IF(AND(A4120="مصروف",R4120&gt;0,I4120="موافق",S4120&lt;&gt;"",H4120&lt;&gt;""),N(G4120),0)</f>
        <v/>
      </c>
    </row>
    <row r="4121">
      <c r="A4121" s="19" t="n"/>
      <c r="B4121" s="20">
        <f>IF(A4121="","",IF(R4121=0,"⚠ أضف سطر عهدة أولًا","BDR-"&amp;TEXT(R4121,"000")))</f>
        <v/>
      </c>
      <c r="C4121" s="21" t="n"/>
      <c r="D4121" s="20">
        <f>IF(C4121="","",IF(S4121="","خارج السنة المالية",INDEX(القوائم!$D$2:$D$13,S4121)))</f>
        <v/>
      </c>
      <c r="E4121" s="22" t="n"/>
      <c r="F4121" s="23" t="n"/>
      <c r="G4121" s="23" t="n"/>
      <c r="H4121" s="22" t="n"/>
      <c r="I4121" s="19" t="n"/>
      <c r="J4121" s="21" t="n"/>
      <c r="K4121" s="19" t="n"/>
      <c r="L4121" s="19" t="n"/>
      <c r="M4121" s="21" t="n"/>
      <c r="N4121" s="22" t="n"/>
      <c r="O4121" s="24">
        <f>IF(A4121&lt;&gt;"عهدة","",SUMIFS($G$8:$G$5007,$B$8:$B$5007,B4121,$A$8:$A$5007,"مصروف",$I$8:$I$5007,"&lt;&gt;مرفوض"))</f>
        <v/>
      </c>
      <c r="P4121" s="25">
        <f>IF(A4121&lt;&gt;"عهدة","",N(F4121)-O4121)</f>
        <v/>
      </c>
      <c r="Q4121" s="26">
        <f>IF(A4121="","",IF(A4121="عهدة",IF(N(F4121)=0,"⚠ أدخل قيمة العهدة",IF(P4121&lt;0,"⛔ عجز / زيادة مصروفات "&amp;TEXT(-P4121,"#,##0"),IF(COUNTIFS($B$8:$B$5007,B4121,$A$8:$A$5007,"مصروف",$I$8:$I$5007,"&lt;&gt;مرفوض",$K$8:$K$5007,"&lt;&gt;نعم")&gt;0,"⚠ "&amp;COUNTIFS($B$8:$B$5007,B4121,$A$8:$A$5007,"مصروف",$I$8:$I$5007,"&lt;&gt;مرفوض",$K$8:$K$5007,"&lt;&gt;نعم")&amp;" مصروف غير مسوى",IF(L4121="تمت التسوية",IF(P4121=0,"✔ متوازنة وتمت التسوية","✔ تمت التسوية – متبقي "&amp;TEXT(P4121,"#,##0")),IF(P4121&gt;0,"متبقي "&amp;TEXT(P4121,"#,##0"),"✔ متوازنة"))))),IF(R4121=0,"⚠ أضف سطر عهدة أولًا",IF(OR(C4121="",N(G4121)=0),"⚠ أكمل التاريخ والقيمة",IF(S4121="","⚠ التاريخ خارج السنة المالية",IF(H4121="","⚠ اختر بند الموازنة",IF(I4121="مرفوض","✖ مرفوض من المدير",IF(I4121&lt;&gt;"موافق","⏳ بانتظار موافقة المدير",IF(K4121&lt;&gt;"نعم","⚠ غير مسوى مع الحسابات","✔ معتمد ومسوى")))))))))</f>
        <v/>
      </c>
      <c r="R4121">
        <f>N(R4120)+IF(A4121="عهدة",1,0)</f>
        <v/>
      </c>
      <c r="S4121">
        <f>IF(C4121="","",IF(AND(C4121&gt;=DATE(2026,9,1),C4121&lt;=DATE(2027,8,31)),(YEAR(C4121)-2026)*12+MONTH(C4121)-8,""))</f>
        <v/>
      </c>
      <c r="T4121">
        <f>IF(AND(A4121="مصروف",R4121&gt;0,I4121="موافق",S4121&lt;&gt;"",H4121&lt;&gt;""),N(G4121),0)</f>
        <v/>
      </c>
    </row>
    <row r="4122">
      <c r="A4122" s="19" t="n"/>
      <c r="B4122" s="20">
        <f>IF(A4122="","",IF(R4122=0,"⚠ أضف سطر عهدة أولًا","BDR-"&amp;TEXT(R4122,"000")))</f>
        <v/>
      </c>
      <c r="C4122" s="21" t="n"/>
      <c r="D4122" s="20">
        <f>IF(C4122="","",IF(S4122="","خارج السنة المالية",INDEX(القوائم!$D$2:$D$13,S4122)))</f>
        <v/>
      </c>
      <c r="E4122" s="22" t="n"/>
      <c r="F4122" s="23" t="n"/>
      <c r="G4122" s="23" t="n"/>
      <c r="H4122" s="22" t="n"/>
      <c r="I4122" s="19" t="n"/>
      <c r="J4122" s="21" t="n"/>
      <c r="K4122" s="19" t="n"/>
      <c r="L4122" s="19" t="n"/>
      <c r="M4122" s="21" t="n"/>
      <c r="N4122" s="22" t="n"/>
      <c r="O4122" s="24">
        <f>IF(A4122&lt;&gt;"عهدة","",SUMIFS($G$8:$G$5007,$B$8:$B$5007,B4122,$A$8:$A$5007,"مصروف",$I$8:$I$5007,"&lt;&gt;مرفوض"))</f>
        <v/>
      </c>
      <c r="P4122" s="25">
        <f>IF(A4122&lt;&gt;"عهدة","",N(F4122)-O4122)</f>
        <v/>
      </c>
      <c r="Q4122" s="26">
        <f>IF(A4122="","",IF(A4122="عهدة",IF(N(F4122)=0,"⚠ أدخل قيمة العهدة",IF(P4122&lt;0,"⛔ عجز / زيادة مصروفات "&amp;TEXT(-P4122,"#,##0"),IF(COUNTIFS($B$8:$B$5007,B4122,$A$8:$A$5007,"مصروف",$I$8:$I$5007,"&lt;&gt;مرفوض",$K$8:$K$5007,"&lt;&gt;نعم")&gt;0,"⚠ "&amp;COUNTIFS($B$8:$B$5007,B4122,$A$8:$A$5007,"مصروف",$I$8:$I$5007,"&lt;&gt;مرفوض",$K$8:$K$5007,"&lt;&gt;نعم")&amp;" مصروف غير مسوى",IF(L4122="تمت التسوية",IF(P4122=0,"✔ متوازنة وتمت التسوية","✔ تمت التسوية – متبقي "&amp;TEXT(P4122,"#,##0")),IF(P4122&gt;0,"متبقي "&amp;TEXT(P4122,"#,##0"),"✔ متوازنة"))))),IF(R4122=0,"⚠ أضف سطر عهدة أولًا",IF(OR(C4122="",N(G4122)=0),"⚠ أكمل التاريخ والقيمة",IF(S4122="","⚠ التاريخ خارج السنة المالية",IF(H4122="","⚠ اختر بند الموازنة",IF(I4122="مرفوض","✖ مرفوض من المدير",IF(I4122&lt;&gt;"موافق","⏳ بانتظار موافقة المدير",IF(K4122&lt;&gt;"نعم","⚠ غير مسوى مع الحسابات","✔ معتمد ومسوى")))))))))</f>
        <v/>
      </c>
      <c r="R4122">
        <f>N(R4121)+IF(A4122="عهدة",1,0)</f>
        <v/>
      </c>
      <c r="S4122">
        <f>IF(C4122="","",IF(AND(C4122&gt;=DATE(2026,9,1),C4122&lt;=DATE(2027,8,31)),(YEAR(C4122)-2026)*12+MONTH(C4122)-8,""))</f>
        <v/>
      </c>
      <c r="T4122">
        <f>IF(AND(A4122="مصروف",R4122&gt;0,I4122="موافق",S4122&lt;&gt;"",H4122&lt;&gt;""),N(G4122),0)</f>
        <v/>
      </c>
    </row>
    <row r="4123">
      <c r="A4123" s="19" t="n"/>
      <c r="B4123" s="20">
        <f>IF(A4123="","",IF(R4123=0,"⚠ أضف سطر عهدة أولًا","BDR-"&amp;TEXT(R4123,"000")))</f>
        <v/>
      </c>
      <c r="C4123" s="21" t="n"/>
      <c r="D4123" s="20">
        <f>IF(C4123="","",IF(S4123="","خارج السنة المالية",INDEX(القوائم!$D$2:$D$13,S4123)))</f>
        <v/>
      </c>
      <c r="E4123" s="22" t="n"/>
      <c r="F4123" s="23" t="n"/>
      <c r="G4123" s="23" t="n"/>
      <c r="H4123" s="22" t="n"/>
      <c r="I4123" s="19" t="n"/>
      <c r="J4123" s="21" t="n"/>
      <c r="K4123" s="19" t="n"/>
      <c r="L4123" s="19" t="n"/>
      <c r="M4123" s="21" t="n"/>
      <c r="N4123" s="22" t="n"/>
      <c r="O4123" s="24">
        <f>IF(A4123&lt;&gt;"عهدة","",SUMIFS($G$8:$G$5007,$B$8:$B$5007,B4123,$A$8:$A$5007,"مصروف",$I$8:$I$5007,"&lt;&gt;مرفوض"))</f>
        <v/>
      </c>
      <c r="P4123" s="25">
        <f>IF(A4123&lt;&gt;"عهدة","",N(F4123)-O4123)</f>
        <v/>
      </c>
      <c r="Q4123" s="26">
        <f>IF(A4123="","",IF(A4123="عهدة",IF(N(F4123)=0,"⚠ أدخل قيمة العهدة",IF(P4123&lt;0,"⛔ عجز / زيادة مصروفات "&amp;TEXT(-P4123,"#,##0"),IF(COUNTIFS($B$8:$B$5007,B4123,$A$8:$A$5007,"مصروف",$I$8:$I$5007,"&lt;&gt;مرفوض",$K$8:$K$5007,"&lt;&gt;نعم")&gt;0,"⚠ "&amp;COUNTIFS($B$8:$B$5007,B4123,$A$8:$A$5007,"مصروف",$I$8:$I$5007,"&lt;&gt;مرفوض",$K$8:$K$5007,"&lt;&gt;نعم")&amp;" مصروف غير مسوى",IF(L4123="تمت التسوية",IF(P4123=0,"✔ متوازنة وتمت التسوية","✔ تمت التسوية – متبقي "&amp;TEXT(P4123,"#,##0")),IF(P4123&gt;0,"متبقي "&amp;TEXT(P4123,"#,##0"),"✔ متوازنة"))))),IF(R4123=0,"⚠ أضف سطر عهدة أولًا",IF(OR(C4123="",N(G4123)=0),"⚠ أكمل التاريخ والقيمة",IF(S4123="","⚠ التاريخ خارج السنة المالية",IF(H4123="","⚠ اختر بند الموازنة",IF(I4123="مرفوض","✖ مرفوض من المدير",IF(I4123&lt;&gt;"موافق","⏳ بانتظار موافقة المدير",IF(K4123&lt;&gt;"نعم","⚠ غير مسوى مع الحسابات","✔ معتمد ومسوى")))))))))</f>
        <v/>
      </c>
      <c r="R4123">
        <f>N(R4122)+IF(A4123="عهدة",1,0)</f>
        <v/>
      </c>
      <c r="S4123">
        <f>IF(C4123="","",IF(AND(C4123&gt;=DATE(2026,9,1),C4123&lt;=DATE(2027,8,31)),(YEAR(C4123)-2026)*12+MONTH(C4123)-8,""))</f>
        <v/>
      </c>
      <c r="T4123">
        <f>IF(AND(A4123="مصروف",R4123&gt;0,I4123="موافق",S4123&lt;&gt;"",H4123&lt;&gt;""),N(G4123),0)</f>
        <v/>
      </c>
    </row>
    <row r="4124">
      <c r="A4124" s="19" t="n"/>
      <c r="B4124" s="20">
        <f>IF(A4124="","",IF(R4124=0,"⚠ أضف سطر عهدة أولًا","BDR-"&amp;TEXT(R4124,"000")))</f>
        <v/>
      </c>
      <c r="C4124" s="21" t="n"/>
      <c r="D4124" s="20">
        <f>IF(C4124="","",IF(S4124="","خارج السنة المالية",INDEX(القوائم!$D$2:$D$13,S4124)))</f>
        <v/>
      </c>
      <c r="E4124" s="22" t="n"/>
      <c r="F4124" s="23" t="n"/>
      <c r="G4124" s="23" t="n"/>
      <c r="H4124" s="22" t="n"/>
      <c r="I4124" s="19" t="n"/>
      <c r="J4124" s="21" t="n"/>
      <c r="K4124" s="19" t="n"/>
      <c r="L4124" s="19" t="n"/>
      <c r="M4124" s="21" t="n"/>
      <c r="N4124" s="22" t="n"/>
      <c r="O4124" s="24">
        <f>IF(A4124&lt;&gt;"عهدة","",SUMIFS($G$8:$G$5007,$B$8:$B$5007,B4124,$A$8:$A$5007,"مصروف",$I$8:$I$5007,"&lt;&gt;مرفوض"))</f>
        <v/>
      </c>
      <c r="P4124" s="25">
        <f>IF(A4124&lt;&gt;"عهدة","",N(F4124)-O4124)</f>
        <v/>
      </c>
      <c r="Q4124" s="26">
        <f>IF(A4124="","",IF(A4124="عهدة",IF(N(F4124)=0,"⚠ أدخل قيمة العهدة",IF(P4124&lt;0,"⛔ عجز / زيادة مصروفات "&amp;TEXT(-P4124,"#,##0"),IF(COUNTIFS($B$8:$B$5007,B4124,$A$8:$A$5007,"مصروف",$I$8:$I$5007,"&lt;&gt;مرفوض",$K$8:$K$5007,"&lt;&gt;نعم")&gt;0,"⚠ "&amp;COUNTIFS($B$8:$B$5007,B4124,$A$8:$A$5007,"مصروف",$I$8:$I$5007,"&lt;&gt;مرفوض",$K$8:$K$5007,"&lt;&gt;نعم")&amp;" مصروف غير مسوى",IF(L4124="تمت التسوية",IF(P4124=0,"✔ متوازنة وتمت التسوية","✔ تمت التسوية – متبقي "&amp;TEXT(P4124,"#,##0")),IF(P4124&gt;0,"متبقي "&amp;TEXT(P4124,"#,##0"),"✔ متوازنة"))))),IF(R4124=0,"⚠ أضف سطر عهدة أولًا",IF(OR(C4124="",N(G4124)=0),"⚠ أكمل التاريخ والقيمة",IF(S4124="","⚠ التاريخ خارج السنة المالية",IF(H4124="","⚠ اختر بند الموازنة",IF(I4124="مرفوض","✖ مرفوض من المدير",IF(I4124&lt;&gt;"موافق","⏳ بانتظار موافقة المدير",IF(K4124&lt;&gt;"نعم","⚠ غير مسوى مع الحسابات","✔ معتمد ومسوى")))))))))</f>
        <v/>
      </c>
      <c r="R4124">
        <f>N(R4123)+IF(A4124="عهدة",1,0)</f>
        <v/>
      </c>
      <c r="S4124">
        <f>IF(C4124="","",IF(AND(C4124&gt;=DATE(2026,9,1),C4124&lt;=DATE(2027,8,31)),(YEAR(C4124)-2026)*12+MONTH(C4124)-8,""))</f>
        <v/>
      </c>
      <c r="T4124">
        <f>IF(AND(A4124="مصروف",R4124&gt;0,I4124="موافق",S4124&lt;&gt;"",H4124&lt;&gt;""),N(G4124),0)</f>
        <v/>
      </c>
    </row>
    <row r="4125">
      <c r="A4125" s="19" t="n"/>
      <c r="B4125" s="20">
        <f>IF(A4125="","",IF(R4125=0,"⚠ أضف سطر عهدة أولًا","BDR-"&amp;TEXT(R4125,"000")))</f>
        <v/>
      </c>
      <c r="C4125" s="21" t="n"/>
      <c r="D4125" s="20">
        <f>IF(C4125="","",IF(S4125="","خارج السنة المالية",INDEX(القوائم!$D$2:$D$13,S4125)))</f>
        <v/>
      </c>
      <c r="E4125" s="22" t="n"/>
      <c r="F4125" s="23" t="n"/>
      <c r="G4125" s="23" t="n"/>
      <c r="H4125" s="22" t="n"/>
      <c r="I4125" s="19" t="n"/>
      <c r="J4125" s="21" t="n"/>
      <c r="K4125" s="19" t="n"/>
      <c r="L4125" s="19" t="n"/>
      <c r="M4125" s="21" t="n"/>
      <c r="N4125" s="22" t="n"/>
      <c r="O4125" s="24">
        <f>IF(A4125&lt;&gt;"عهدة","",SUMIFS($G$8:$G$5007,$B$8:$B$5007,B4125,$A$8:$A$5007,"مصروف",$I$8:$I$5007,"&lt;&gt;مرفوض"))</f>
        <v/>
      </c>
      <c r="P4125" s="25">
        <f>IF(A4125&lt;&gt;"عهدة","",N(F4125)-O4125)</f>
        <v/>
      </c>
      <c r="Q4125" s="26">
        <f>IF(A4125="","",IF(A4125="عهدة",IF(N(F4125)=0,"⚠ أدخل قيمة العهدة",IF(P4125&lt;0,"⛔ عجز / زيادة مصروفات "&amp;TEXT(-P4125,"#,##0"),IF(COUNTIFS($B$8:$B$5007,B4125,$A$8:$A$5007,"مصروف",$I$8:$I$5007,"&lt;&gt;مرفوض",$K$8:$K$5007,"&lt;&gt;نعم")&gt;0,"⚠ "&amp;COUNTIFS($B$8:$B$5007,B4125,$A$8:$A$5007,"مصروف",$I$8:$I$5007,"&lt;&gt;مرفوض",$K$8:$K$5007,"&lt;&gt;نعم")&amp;" مصروف غير مسوى",IF(L4125="تمت التسوية",IF(P4125=0,"✔ متوازنة وتمت التسوية","✔ تمت التسوية – متبقي "&amp;TEXT(P4125,"#,##0")),IF(P4125&gt;0,"متبقي "&amp;TEXT(P4125,"#,##0"),"✔ متوازنة"))))),IF(R4125=0,"⚠ أضف سطر عهدة أولًا",IF(OR(C4125="",N(G4125)=0),"⚠ أكمل التاريخ والقيمة",IF(S4125="","⚠ التاريخ خارج السنة المالية",IF(H4125="","⚠ اختر بند الموازنة",IF(I4125="مرفوض","✖ مرفوض من المدير",IF(I4125&lt;&gt;"موافق","⏳ بانتظار موافقة المدير",IF(K4125&lt;&gt;"نعم","⚠ غير مسوى مع الحسابات","✔ معتمد ومسوى")))))))))</f>
        <v/>
      </c>
      <c r="R4125">
        <f>N(R4124)+IF(A4125="عهدة",1,0)</f>
        <v/>
      </c>
      <c r="S4125">
        <f>IF(C4125="","",IF(AND(C4125&gt;=DATE(2026,9,1),C4125&lt;=DATE(2027,8,31)),(YEAR(C4125)-2026)*12+MONTH(C4125)-8,""))</f>
        <v/>
      </c>
      <c r="T4125">
        <f>IF(AND(A4125="مصروف",R4125&gt;0,I4125="موافق",S4125&lt;&gt;"",H4125&lt;&gt;""),N(G4125),0)</f>
        <v/>
      </c>
    </row>
    <row r="4126">
      <c r="A4126" s="19" t="n"/>
      <c r="B4126" s="20">
        <f>IF(A4126="","",IF(R4126=0,"⚠ أضف سطر عهدة أولًا","BDR-"&amp;TEXT(R4126,"000")))</f>
        <v/>
      </c>
      <c r="C4126" s="21" t="n"/>
      <c r="D4126" s="20">
        <f>IF(C4126="","",IF(S4126="","خارج السنة المالية",INDEX(القوائم!$D$2:$D$13,S4126)))</f>
        <v/>
      </c>
      <c r="E4126" s="22" t="n"/>
      <c r="F4126" s="23" t="n"/>
      <c r="G4126" s="23" t="n"/>
      <c r="H4126" s="22" t="n"/>
      <c r="I4126" s="19" t="n"/>
      <c r="J4126" s="21" t="n"/>
      <c r="K4126" s="19" t="n"/>
      <c r="L4126" s="19" t="n"/>
      <c r="M4126" s="21" t="n"/>
      <c r="N4126" s="22" t="n"/>
      <c r="O4126" s="24">
        <f>IF(A4126&lt;&gt;"عهدة","",SUMIFS($G$8:$G$5007,$B$8:$B$5007,B4126,$A$8:$A$5007,"مصروف",$I$8:$I$5007,"&lt;&gt;مرفوض"))</f>
        <v/>
      </c>
      <c r="P4126" s="25">
        <f>IF(A4126&lt;&gt;"عهدة","",N(F4126)-O4126)</f>
        <v/>
      </c>
      <c r="Q4126" s="26">
        <f>IF(A4126="","",IF(A4126="عهدة",IF(N(F4126)=0,"⚠ أدخل قيمة العهدة",IF(P4126&lt;0,"⛔ عجز / زيادة مصروفات "&amp;TEXT(-P4126,"#,##0"),IF(COUNTIFS($B$8:$B$5007,B4126,$A$8:$A$5007,"مصروف",$I$8:$I$5007,"&lt;&gt;مرفوض",$K$8:$K$5007,"&lt;&gt;نعم")&gt;0,"⚠ "&amp;COUNTIFS($B$8:$B$5007,B4126,$A$8:$A$5007,"مصروف",$I$8:$I$5007,"&lt;&gt;مرفوض",$K$8:$K$5007,"&lt;&gt;نعم")&amp;" مصروف غير مسوى",IF(L4126="تمت التسوية",IF(P4126=0,"✔ متوازنة وتمت التسوية","✔ تمت التسوية – متبقي "&amp;TEXT(P4126,"#,##0")),IF(P4126&gt;0,"متبقي "&amp;TEXT(P4126,"#,##0"),"✔ متوازنة"))))),IF(R4126=0,"⚠ أضف سطر عهدة أولًا",IF(OR(C4126="",N(G4126)=0),"⚠ أكمل التاريخ والقيمة",IF(S4126="","⚠ التاريخ خارج السنة المالية",IF(H4126="","⚠ اختر بند الموازنة",IF(I4126="مرفوض","✖ مرفوض من المدير",IF(I4126&lt;&gt;"موافق","⏳ بانتظار موافقة المدير",IF(K4126&lt;&gt;"نعم","⚠ غير مسوى مع الحسابات","✔ معتمد ومسوى")))))))))</f>
        <v/>
      </c>
      <c r="R4126">
        <f>N(R4125)+IF(A4126="عهدة",1,0)</f>
        <v/>
      </c>
      <c r="S4126">
        <f>IF(C4126="","",IF(AND(C4126&gt;=DATE(2026,9,1),C4126&lt;=DATE(2027,8,31)),(YEAR(C4126)-2026)*12+MONTH(C4126)-8,""))</f>
        <v/>
      </c>
      <c r="T4126">
        <f>IF(AND(A4126="مصروف",R4126&gt;0,I4126="موافق",S4126&lt;&gt;"",H4126&lt;&gt;""),N(G4126),0)</f>
        <v/>
      </c>
    </row>
    <row r="4127">
      <c r="A4127" s="19" t="n"/>
      <c r="B4127" s="20">
        <f>IF(A4127="","",IF(R4127=0,"⚠ أضف سطر عهدة أولًا","BDR-"&amp;TEXT(R4127,"000")))</f>
        <v/>
      </c>
      <c r="C4127" s="21" t="n"/>
      <c r="D4127" s="20">
        <f>IF(C4127="","",IF(S4127="","خارج السنة المالية",INDEX(القوائم!$D$2:$D$13,S4127)))</f>
        <v/>
      </c>
      <c r="E4127" s="22" t="n"/>
      <c r="F4127" s="23" t="n"/>
      <c r="G4127" s="23" t="n"/>
      <c r="H4127" s="22" t="n"/>
      <c r="I4127" s="19" t="n"/>
      <c r="J4127" s="21" t="n"/>
      <c r="K4127" s="19" t="n"/>
      <c r="L4127" s="19" t="n"/>
      <c r="M4127" s="21" t="n"/>
      <c r="N4127" s="22" t="n"/>
      <c r="O4127" s="24">
        <f>IF(A4127&lt;&gt;"عهدة","",SUMIFS($G$8:$G$5007,$B$8:$B$5007,B4127,$A$8:$A$5007,"مصروف",$I$8:$I$5007,"&lt;&gt;مرفوض"))</f>
        <v/>
      </c>
      <c r="P4127" s="25">
        <f>IF(A4127&lt;&gt;"عهدة","",N(F4127)-O4127)</f>
        <v/>
      </c>
      <c r="Q4127" s="26">
        <f>IF(A4127="","",IF(A4127="عهدة",IF(N(F4127)=0,"⚠ أدخل قيمة العهدة",IF(P4127&lt;0,"⛔ عجز / زيادة مصروفات "&amp;TEXT(-P4127,"#,##0"),IF(COUNTIFS($B$8:$B$5007,B4127,$A$8:$A$5007,"مصروف",$I$8:$I$5007,"&lt;&gt;مرفوض",$K$8:$K$5007,"&lt;&gt;نعم")&gt;0,"⚠ "&amp;COUNTIFS($B$8:$B$5007,B4127,$A$8:$A$5007,"مصروف",$I$8:$I$5007,"&lt;&gt;مرفوض",$K$8:$K$5007,"&lt;&gt;نعم")&amp;" مصروف غير مسوى",IF(L4127="تمت التسوية",IF(P4127=0,"✔ متوازنة وتمت التسوية","✔ تمت التسوية – متبقي "&amp;TEXT(P4127,"#,##0")),IF(P4127&gt;0,"متبقي "&amp;TEXT(P4127,"#,##0"),"✔ متوازنة"))))),IF(R4127=0,"⚠ أضف سطر عهدة أولًا",IF(OR(C4127="",N(G4127)=0),"⚠ أكمل التاريخ والقيمة",IF(S4127="","⚠ التاريخ خارج السنة المالية",IF(H4127="","⚠ اختر بند الموازنة",IF(I4127="مرفوض","✖ مرفوض من المدير",IF(I4127&lt;&gt;"موافق","⏳ بانتظار موافقة المدير",IF(K4127&lt;&gt;"نعم","⚠ غير مسوى مع الحسابات","✔ معتمد ومسوى")))))))))</f>
        <v/>
      </c>
      <c r="R4127">
        <f>N(R4126)+IF(A4127="عهدة",1,0)</f>
        <v/>
      </c>
      <c r="S4127">
        <f>IF(C4127="","",IF(AND(C4127&gt;=DATE(2026,9,1),C4127&lt;=DATE(2027,8,31)),(YEAR(C4127)-2026)*12+MONTH(C4127)-8,""))</f>
        <v/>
      </c>
      <c r="T4127">
        <f>IF(AND(A4127="مصروف",R4127&gt;0,I4127="موافق",S4127&lt;&gt;"",H4127&lt;&gt;""),N(G4127),0)</f>
        <v/>
      </c>
    </row>
    <row r="4128">
      <c r="A4128" s="19" t="n"/>
      <c r="B4128" s="20">
        <f>IF(A4128="","",IF(R4128=0,"⚠ أضف سطر عهدة أولًا","BDR-"&amp;TEXT(R4128,"000")))</f>
        <v/>
      </c>
      <c r="C4128" s="21" t="n"/>
      <c r="D4128" s="20">
        <f>IF(C4128="","",IF(S4128="","خارج السنة المالية",INDEX(القوائم!$D$2:$D$13,S4128)))</f>
        <v/>
      </c>
      <c r="E4128" s="22" t="n"/>
      <c r="F4128" s="23" t="n"/>
      <c r="G4128" s="23" t="n"/>
      <c r="H4128" s="22" t="n"/>
      <c r="I4128" s="19" t="n"/>
      <c r="J4128" s="21" t="n"/>
      <c r="K4128" s="19" t="n"/>
      <c r="L4128" s="19" t="n"/>
      <c r="M4128" s="21" t="n"/>
      <c r="N4128" s="22" t="n"/>
      <c r="O4128" s="24">
        <f>IF(A4128&lt;&gt;"عهدة","",SUMIFS($G$8:$G$5007,$B$8:$B$5007,B4128,$A$8:$A$5007,"مصروف",$I$8:$I$5007,"&lt;&gt;مرفوض"))</f>
        <v/>
      </c>
      <c r="P4128" s="25">
        <f>IF(A4128&lt;&gt;"عهدة","",N(F4128)-O4128)</f>
        <v/>
      </c>
      <c r="Q4128" s="26">
        <f>IF(A4128="","",IF(A4128="عهدة",IF(N(F4128)=0,"⚠ أدخل قيمة العهدة",IF(P4128&lt;0,"⛔ عجز / زيادة مصروفات "&amp;TEXT(-P4128,"#,##0"),IF(COUNTIFS($B$8:$B$5007,B4128,$A$8:$A$5007,"مصروف",$I$8:$I$5007,"&lt;&gt;مرفوض",$K$8:$K$5007,"&lt;&gt;نعم")&gt;0,"⚠ "&amp;COUNTIFS($B$8:$B$5007,B4128,$A$8:$A$5007,"مصروف",$I$8:$I$5007,"&lt;&gt;مرفوض",$K$8:$K$5007,"&lt;&gt;نعم")&amp;" مصروف غير مسوى",IF(L4128="تمت التسوية",IF(P4128=0,"✔ متوازنة وتمت التسوية","✔ تمت التسوية – متبقي "&amp;TEXT(P4128,"#,##0")),IF(P4128&gt;0,"متبقي "&amp;TEXT(P4128,"#,##0"),"✔ متوازنة"))))),IF(R4128=0,"⚠ أضف سطر عهدة أولًا",IF(OR(C4128="",N(G4128)=0),"⚠ أكمل التاريخ والقيمة",IF(S4128="","⚠ التاريخ خارج السنة المالية",IF(H4128="","⚠ اختر بند الموازنة",IF(I4128="مرفوض","✖ مرفوض من المدير",IF(I4128&lt;&gt;"موافق","⏳ بانتظار موافقة المدير",IF(K4128&lt;&gt;"نعم","⚠ غير مسوى مع الحسابات","✔ معتمد ومسوى")))))))))</f>
        <v/>
      </c>
      <c r="R4128">
        <f>N(R4127)+IF(A4128="عهدة",1,0)</f>
        <v/>
      </c>
      <c r="S4128">
        <f>IF(C4128="","",IF(AND(C4128&gt;=DATE(2026,9,1),C4128&lt;=DATE(2027,8,31)),(YEAR(C4128)-2026)*12+MONTH(C4128)-8,""))</f>
        <v/>
      </c>
      <c r="T4128">
        <f>IF(AND(A4128="مصروف",R4128&gt;0,I4128="موافق",S4128&lt;&gt;"",H4128&lt;&gt;""),N(G4128),0)</f>
        <v/>
      </c>
    </row>
    <row r="4129">
      <c r="A4129" s="19" t="n"/>
      <c r="B4129" s="20">
        <f>IF(A4129="","",IF(R4129=0,"⚠ أضف سطر عهدة أولًا","BDR-"&amp;TEXT(R4129,"000")))</f>
        <v/>
      </c>
      <c r="C4129" s="21" t="n"/>
      <c r="D4129" s="20">
        <f>IF(C4129="","",IF(S4129="","خارج السنة المالية",INDEX(القوائم!$D$2:$D$13,S4129)))</f>
        <v/>
      </c>
      <c r="E4129" s="22" t="n"/>
      <c r="F4129" s="23" t="n"/>
      <c r="G4129" s="23" t="n"/>
      <c r="H4129" s="22" t="n"/>
      <c r="I4129" s="19" t="n"/>
      <c r="J4129" s="21" t="n"/>
      <c r="K4129" s="19" t="n"/>
      <c r="L4129" s="19" t="n"/>
      <c r="M4129" s="21" t="n"/>
      <c r="N4129" s="22" t="n"/>
      <c r="O4129" s="24">
        <f>IF(A4129&lt;&gt;"عهدة","",SUMIFS($G$8:$G$5007,$B$8:$B$5007,B4129,$A$8:$A$5007,"مصروف",$I$8:$I$5007,"&lt;&gt;مرفوض"))</f>
        <v/>
      </c>
      <c r="P4129" s="25">
        <f>IF(A4129&lt;&gt;"عهدة","",N(F4129)-O4129)</f>
        <v/>
      </c>
      <c r="Q4129" s="26">
        <f>IF(A4129="","",IF(A4129="عهدة",IF(N(F4129)=0,"⚠ أدخل قيمة العهدة",IF(P4129&lt;0,"⛔ عجز / زيادة مصروفات "&amp;TEXT(-P4129,"#,##0"),IF(COUNTIFS($B$8:$B$5007,B4129,$A$8:$A$5007,"مصروف",$I$8:$I$5007,"&lt;&gt;مرفوض",$K$8:$K$5007,"&lt;&gt;نعم")&gt;0,"⚠ "&amp;COUNTIFS($B$8:$B$5007,B4129,$A$8:$A$5007,"مصروف",$I$8:$I$5007,"&lt;&gt;مرفوض",$K$8:$K$5007,"&lt;&gt;نعم")&amp;" مصروف غير مسوى",IF(L4129="تمت التسوية",IF(P4129=0,"✔ متوازنة وتمت التسوية","✔ تمت التسوية – متبقي "&amp;TEXT(P4129,"#,##0")),IF(P4129&gt;0,"متبقي "&amp;TEXT(P4129,"#,##0"),"✔ متوازنة"))))),IF(R4129=0,"⚠ أضف سطر عهدة أولًا",IF(OR(C4129="",N(G4129)=0),"⚠ أكمل التاريخ والقيمة",IF(S4129="","⚠ التاريخ خارج السنة المالية",IF(H4129="","⚠ اختر بند الموازنة",IF(I4129="مرفوض","✖ مرفوض من المدير",IF(I4129&lt;&gt;"موافق","⏳ بانتظار موافقة المدير",IF(K4129&lt;&gt;"نعم","⚠ غير مسوى مع الحسابات","✔ معتمد ومسوى")))))))))</f>
        <v/>
      </c>
      <c r="R4129">
        <f>N(R4128)+IF(A4129="عهدة",1,0)</f>
        <v/>
      </c>
      <c r="S4129">
        <f>IF(C4129="","",IF(AND(C4129&gt;=DATE(2026,9,1),C4129&lt;=DATE(2027,8,31)),(YEAR(C4129)-2026)*12+MONTH(C4129)-8,""))</f>
        <v/>
      </c>
      <c r="T4129">
        <f>IF(AND(A4129="مصروف",R4129&gt;0,I4129="موافق",S4129&lt;&gt;"",H4129&lt;&gt;""),N(G4129),0)</f>
        <v/>
      </c>
    </row>
    <row r="4130">
      <c r="A4130" s="19" t="n"/>
      <c r="B4130" s="20">
        <f>IF(A4130="","",IF(R4130=0,"⚠ أضف سطر عهدة أولًا","BDR-"&amp;TEXT(R4130,"000")))</f>
        <v/>
      </c>
      <c r="C4130" s="21" t="n"/>
      <c r="D4130" s="20">
        <f>IF(C4130="","",IF(S4130="","خارج السنة المالية",INDEX(القوائم!$D$2:$D$13,S4130)))</f>
        <v/>
      </c>
      <c r="E4130" s="22" t="n"/>
      <c r="F4130" s="23" t="n"/>
      <c r="G4130" s="23" t="n"/>
      <c r="H4130" s="22" t="n"/>
      <c r="I4130" s="19" t="n"/>
      <c r="J4130" s="21" t="n"/>
      <c r="K4130" s="19" t="n"/>
      <c r="L4130" s="19" t="n"/>
      <c r="M4130" s="21" t="n"/>
      <c r="N4130" s="22" t="n"/>
      <c r="O4130" s="24">
        <f>IF(A4130&lt;&gt;"عهدة","",SUMIFS($G$8:$G$5007,$B$8:$B$5007,B4130,$A$8:$A$5007,"مصروف",$I$8:$I$5007,"&lt;&gt;مرفوض"))</f>
        <v/>
      </c>
      <c r="P4130" s="25">
        <f>IF(A4130&lt;&gt;"عهدة","",N(F4130)-O4130)</f>
        <v/>
      </c>
      <c r="Q4130" s="26">
        <f>IF(A4130="","",IF(A4130="عهدة",IF(N(F4130)=0,"⚠ أدخل قيمة العهدة",IF(P4130&lt;0,"⛔ عجز / زيادة مصروفات "&amp;TEXT(-P4130,"#,##0"),IF(COUNTIFS($B$8:$B$5007,B4130,$A$8:$A$5007,"مصروف",$I$8:$I$5007,"&lt;&gt;مرفوض",$K$8:$K$5007,"&lt;&gt;نعم")&gt;0,"⚠ "&amp;COUNTIFS($B$8:$B$5007,B4130,$A$8:$A$5007,"مصروف",$I$8:$I$5007,"&lt;&gt;مرفوض",$K$8:$K$5007,"&lt;&gt;نعم")&amp;" مصروف غير مسوى",IF(L4130="تمت التسوية",IF(P4130=0,"✔ متوازنة وتمت التسوية","✔ تمت التسوية – متبقي "&amp;TEXT(P4130,"#,##0")),IF(P4130&gt;0,"متبقي "&amp;TEXT(P4130,"#,##0"),"✔ متوازنة"))))),IF(R4130=0,"⚠ أضف سطر عهدة أولًا",IF(OR(C4130="",N(G4130)=0),"⚠ أكمل التاريخ والقيمة",IF(S4130="","⚠ التاريخ خارج السنة المالية",IF(H4130="","⚠ اختر بند الموازنة",IF(I4130="مرفوض","✖ مرفوض من المدير",IF(I4130&lt;&gt;"موافق","⏳ بانتظار موافقة المدير",IF(K4130&lt;&gt;"نعم","⚠ غير مسوى مع الحسابات","✔ معتمد ومسوى")))))))))</f>
        <v/>
      </c>
      <c r="R4130">
        <f>N(R4129)+IF(A4130="عهدة",1,0)</f>
        <v/>
      </c>
      <c r="S4130">
        <f>IF(C4130="","",IF(AND(C4130&gt;=DATE(2026,9,1),C4130&lt;=DATE(2027,8,31)),(YEAR(C4130)-2026)*12+MONTH(C4130)-8,""))</f>
        <v/>
      </c>
      <c r="T4130">
        <f>IF(AND(A4130="مصروف",R4130&gt;0,I4130="موافق",S4130&lt;&gt;"",H4130&lt;&gt;""),N(G4130),0)</f>
        <v/>
      </c>
    </row>
    <row r="4131">
      <c r="A4131" s="19" t="n"/>
      <c r="B4131" s="20">
        <f>IF(A4131="","",IF(R4131=0,"⚠ أضف سطر عهدة أولًا","BDR-"&amp;TEXT(R4131,"000")))</f>
        <v/>
      </c>
      <c r="C4131" s="21" t="n"/>
      <c r="D4131" s="20">
        <f>IF(C4131="","",IF(S4131="","خارج السنة المالية",INDEX(القوائم!$D$2:$D$13,S4131)))</f>
        <v/>
      </c>
      <c r="E4131" s="22" t="n"/>
      <c r="F4131" s="23" t="n"/>
      <c r="G4131" s="23" t="n"/>
      <c r="H4131" s="22" t="n"/>
      <c r="I4131" s="19" t="n"/>
      <c r="J4131" s="21" t="n"/>
      <c r="K4131" s="19" t="n"/>
      <c r="L4131" s="19" t="n"/>
      <c r="M4131" s="21" t="n"/>
      <c r="N4131" s="22" t="n"/>
      <c r="O4131" s="24">
        <f>IF(A4131&lt;&gt;"عهدة","",SUMIFS($G$8:$G$5007,$B$8:$B$5007,B4131,$A$8:$A$5007,"مصروف",$I$8:$I$5007,"&lt;&gt;مرفوض"))</f>
        <v/>
      </c>
      <c r="P4131" s="25">
        <f>IF(A4131&lt;&gt;"عهدة","",N(F4131)-O4131)</f>
        <v/>
      </c>
      <c r="Q4131" s="26">
        <f>IF(A4131="","",IF(A4131="عهدة",IF(N(F4131)=0,"⚠ أدخل قيمة العهدة",IF(P4131&lt;0,"⛔ عجز / زيادة مصروفات "&amp;TEXT(-P4131,"#,##0"),IF(COUNTIFS($B$8:$B$5007,B4131,$A$8:$A$5007,"مصروف",$I$8:$I$5007,"&lt;&gt;مرفوض",$K$8:$K$5007,"&lt;&gt;نعم")&gt;0,"⚠ "&amp;COUNTIFS($B$8:$B$5007,B4131,$A$8:$A$5007,"مصروف",$I$8:$I$5007,"&lt;&gt;مرفوض",$K$8:$K$5007,"&lt;&gt;نعم")&amp;" مصروف غير مسوى",IF(L4131="تمت التسوية",IF(P4131=0,"✔ متوازنة وتمت التسوية","✔ تمت التسوية – متبقي "&amp;TEXT(P4131,"#,##0")),IF(P4131&gt;0,"متبقي "&amp;TEXT(P4131,"#,##0"),"✔ متوازنة"))))),IF(R4131=0,"⚠ أضف سطر عهدة أولًا",IF(OR(C4131="",N(G4131)=0),"⚠ أكمل التاريخ والقيمة",IF(S4131="","⚠ التاريخ خارج السنة المالية",IF(H4131="","⚠ اختر بند الموازنة",IF(I4131="مرفوض","✖ مرفوض من المدير",IF(I4131&lt;&gt;"موافق","⏳ بانتظار موافقة المدير",IF(K4131&lt;&gt;"نعم","⚠ غير مسوى مع الحسابات","✔ معتمد ومسوى")))))))))</f>
        <v/>
      </c>
      <c r="R4131">
        <f>N(R4130)+IF(A4131="عهدة",1,0)</f>
        <v/>
      </c>
      <c r="S4131">
        <f>IF(C4131="","",IF(AND(C4131&gt;=DATE(2026,9,1),C4131&lt;=DATE(2027,8,31)),(YEAR(C4131)-2026)*12+MONTH(C4131)-8,""))</f>
        <v/>
      </c>
      <c r="T4131">
        <f>IF(AND(A4131="مصروف",R4131&gt;0,I4131="موافق",S4131&lt;&gt;"",H4131&lt;&gt;""),N(G4131),0)</f>
        <v/>
      </c>
    </row>
    <row r="4132">
      <c r="A4132" s="19" t="n"/>
      <c r="B4132" s="20">
        <f>IF(A4132="","",IF(R4132=0,"⚠ أضف سطر عهدة أولًا","BDR-"&amp;TEXT(R4132,"000")))</f>
        <v/>
      </c>
      <c r="C4132" s="21" t="n"/>
      <c r="D4132" s="20">
        <f>IF(C4132="","",IF(S4132="","خارج السنة المالية",INDEX(القوائم!$D$2:$D$13,S4132)))</f>
        <v/>
      </c>
      <c r="E4132" s="22" t="n"/>
      <c r="F4132" s="23" t="n"/>
      <c r="G4132" s="23" t="n"/>
      <c r="H4132" s="22" t="n"/>
      <c r="I4132" s="19" t="n"/>
      <c r="J4132" s="21" t="n"/>
      <c r="K4132" s="19" t="n"/>
      <c r="L4132" s="19" t="n"/>
      <c r="M4132" s="21" t="n"/>
      <c r="N4132" s="22" t="n"/>
      <c r="O4132" s="24">
        <f>IF(A4132&lt;&gt;"عهدة","",SUMIFS($G$8:$G$5007,$B$8:$B$5007,B4132,$A$8:$A$5007,"مصروف",$I$8:$I$5007,"&lt;&gt;مرفوض"))</f>
        <v/>
      </c>
      <c r="P4132" s="25">
        <f>IF(A4132&lt;&gt;"عهدة","",N(F4132)-O4132)</f>
        <v/>
      </c>
      <c r="Q4132" s="26">
        <f>IF(A4132="","",IF(A4132="عهدة",IF(N(F4132)=0,"⚠ أدخل قيمة العهدة",IF(P4132&lt;0,"⛔ عجز / زيادة مصروفات "&amp;TEXT(-P4132,"#,##0"),IF(COUNTIFS($B$8:$B$5007,B4132,$A$8:$A$5007,"مصروف",$I$8:$I$5007,"&lt;&gt;مرفوض",$K$8:$K$5007,"&lt;&gt;نعم")&gt;0,"⚠ "&amp;COUNTIFS($B$8:$B$5007,B4132,$A$8:$A$5007,"مصروف",$I$8:$I$5007,"&lt;&gt;مرفوض",$K$8:$K$5007,"&lt;&gt;نعم")&amp;" مصروف غير مسوى",IF(L4132="تمت التسوية",IF(P4132=0,"✔ متوازنة وتمت التسوية","✔ تمت التسوية – متبقي "&amp;TEXT(P4132,"#,##0")),IF(P4132&gt;0,"متبقي "&amp;TEXT(P4132,"#,##0"),"✔ متوازنة"))))),IF(R4132=0,"⚠ أضف سطر عهدة أولًا",IF(OR(C4132="",N(G4132)=0),"⚠ أكمل التاريخ والقيمة",IF(S4132="","⚠ التاريخ خارج السنة المالية",IF(H4132="","⚠ اختر بند الموازنة",IF(I4132="مرفوض","✖ مرفوض من المدير",IF(I4132&lt;&gt;"موافق","⏳ بانتظار موافقة المدير",IF(K4132&lt;&gt;"نعم","⚠ غير مسوى مع الحسابات","✔ معتمد ومسوى")))))))))</f>
        <v/>
      </c>
      <c r="R4132">
        <f>N(R4131)+IF(A4132="عهدة",1,0)</f>
        <v/>
      </c>
      <c r="S4132">
        <f>IF(C4132="","",IF(AND(C4132&gt;=DATE(2026,9,1),C4132&lt;=DATE(2027,8,31)),(YEAR(C4132)-2026)*12+MONTH(C4132)-8,""))</f>
        <v/>
      </c>
      <c r="T4132">
        <f>IF(AND(A4132="مصروف",R4132&gt;0,I4132="موافق",S4132&lt;&gt;"",H4132&lt;&gt;""),N(G4132),0)</f>
        <v/>
      </c>
    </row>
    <row r="4133">
      <c r="A4133" s="19" t="n"/>
      <c r="B4133" s="20">
        <f>IF(A4133="","",IF(R4133=0,"⚠ أضف سطر عهدة أولًا","BDR-"&amp;TEXT(R4133,"000")))</f>
        <v/>
      </c>
      <c r="C4133" s="21" t="n"/>
      <c r="D4133" s="20">
        <f>IF(C4133="","",IF(S4133="","خارج السنة المالية",INDEX(القوائم!$D$2:$D$13,S4133)))</f>
        <v/>
      </c>
      <c r="E4133" s="22" t="n"/>
      <c r="F4133" s="23" t="n"/>
      <c r="G4133" s="23" t="n"/>
      <c r="H4133" s="22" t="n"/>
      <c r="I4133" s="19" t="n"/>
      <c r="J4133" s="21" t="n"/>
      <c r="K4133" s="19" t="n"/>
      <c r="L4133" s="19" t="n"/>
      <c r="M4133" s="21" t="n"/>
      <c r="N4133" s="22" t="n"/>
      <c r="O4133" s="24">
        <f>IF(A4133&lt;&gt;"عهدة","",SUMIFS($G$8:$G$5007,$B$8:$B$5007,B4133,$A$8:$A$5007,"مصروف",$I$8:$I$5007,"&lt;&gt;مرفوض"))</f>
        <v/>
      </c>
      <c r="P4133" s="25">
        <f>IF(A4133&lt;&gt;"عهدة","",N(F4133)-O4133)</f>
        <v/>
      </c>
      <c r="Q4133" s="26">
        <f>IF(A4133="","",IF(A4133="عهدة",IF(N(F4133)=0,"⚠ أدخل قيمة العهدة",IF(P4133&lt;0,"⛔ عجز / زيادة مصروفات "&amp;TEXT(-P4133,"#,##0"),IF(COUNTIFS($B$8:$B$5007,B4133,$A$8:$A$5007,"مصروف",$I$8:$I$5007,"&lt;&gt;مرفوض",$K$8:$K$5007,"&lt;&gt;نعم")&gt;0,"⚠ "&amp;COUNTIFS($B$8:$B$5007,B4133,$A$8:$A$5007,"مصروف",$I$8:$I$5007,"&lt;&gt;مرفوض",$K$8:$K$5007,"&lt;&gt;نعم")&amp;" مصروف غير مسوى",IF(L4133="تمت التسوية",IF(P4133=0,"✔ متوازنة وتمت التسوية","✔ تمت التسوية – متبقي "&amp;TEXT(P4133,"#,##0")),IF(P4133&gt;0,"متبقي "&amp;TEXT(P4133,"#,##0"),"✔ متوازنة"))))),IF(R4133=0,"⚠ أضف سطر عهدة أولًا",IF(OR(C4133="",N(G4133)=0),"⚠ أكمل التاريخ والقيمة",IF(S4133="","⚠ التاريخ خارج السنة المالية",IF(H4133="","⚠ اختر بند الموازنة",IF(I4133="مرفوض","✖ مرفوض من المدير",IF(I4133&lt;&gt;"موافق","⏳ بانتظار موافقة المدير",IF(K4133&lt;&gt;"نعم","⚠ غير مسوى مع الحسابات","✔ معتمد ومسوى")))))))))</f>
        <v/>
      </c>
      <c r="R4133">
        <f>N(R4132)+IF(A4133="عهدة",1,0)</f>
        <v/>
      </c>
      <c r="S4133">
        <f>IF(C4133="","",IF(AND(C4133&gt;=DATE(2026,9,1),C4133&lt;=DATE(2027,8,31)),(YEAR(C4133)-2026)*12+MONTH(C4133)-8,""))</f>
        <v/>
      </c>
      <c r="T4133">
        <f>IF(AND(A4133="مصروف",R4133&gt;0,I4133="موافق",S4133&lt;&gt;"",H4133&lt;&gt;""),N(G4133),0)</f>
        <v/>
      </c>
    </row>
    <row r="4134">
      <c r="A4134" s="19" t="n"/>
      <c r="B4134" s="20">
        <f>IF(A4134="","",IF(R4134=0,"⚠ أضف سطر عهدة أولًا","BDR-"&amp;TEXT(R4134,"000")))</f>
        <v/>
      </c>
      <c r="C4134" s="21" t="n"/>
      <c r="D4134" s="20">
        <f>IF(C4134="","",IF(S4134="","خارج السنة المالية",INDEX(القوائم!$D$2:$D$13,S4134)))</f>
        <v/>
      </c>
      <c r="E4134" s="22" t="n"/>
      <c r="F4134" s="23" t="n"/>
      <c r="G4134" s="23" t="n"/>
      <c r="H4134" s="22" t="n"/>
      <c r="I4134" s="19" t="n"/>
      <c r="J4134" s="21" t="n"/>
      <c r="K4134" s="19" t="n"/>
      <c r="L4134" s="19" t="n"/>
      <c r="M4134" s="21" t="n"/>
      <c r="N4134" s="22" t="n"/>
      <c r="O4134" s="24">
        <f>IF(A4134&lt;&gt;"عهدة","",SUMIFS($G$8:$G$5007,$B$8:$B$5007,B4134,$A$8:$A$5007,"مصروف",$I$8:$I$5007,"&lt;&gt;مرفوض"))</f>
        <v/>
      </c>
      <c r="P4134" s="25">
        <f>IF(A4134&lt;&gt;"عهدة","",N(F4134)-O4134)</f>
        <v/>
      </c>
      <c r="Q4134" s="26">
        <f>IF(A4134="","",IF(A4134="عهدة",IF(N(F4134)=0,"⚠ أدخل قيمة العهدة",IF(P4134&lt;0,"⛔ عجز / زيادة مصروفات "&amp;TEXT(-P4134,"#,##0"),IF(COUNTIFS($B$8:$B$5007,B4134,$A$8:$A$5007,"مصروف",$I$8:$I$5007,"&lt;&gt;مرفوض",$K$8:$K$5007,"&lt;&gt;نعم")&gt;0,"⚠ "&amp;COUNTIFS($B$8:$B$5007,B4134,$A$8:$A$5007,"مصروف",$I$8:$I$5007,"&lt;&gt;مرفوض",$K$8:$K$5007,"&lt;&gt;نعم")&amp;" مصروف غير مسوى",IF(L4134="تمت التسوية",IF(P4134=0,"✔ متوازنة وتمت التسوية","✔ تمت التسوية – متبقي "&amp;TEXT(P4134,"#,##0")),IF(P4134&gt;0,"متبقي "&amp;TEXT(P4134,"#,##0"),"✔ متوازنة"))))),IF(R4134=0,"⚠ أضف سطر عهدة أولًا",IF(OR(C4134="",N(G4134)=0),"⚠ أكمل التاريخ والقيمة",IF(S4134="","⚠ التاريخ خارج السنة المالية",IF(H4134="","⚠ اختر بند الموازنة",IF(I4134="مرفوض","✖ مرفوض من المدير",IF(I4134&lt;&gt;"موافق","⏳ بانتظار موافقة المدير",IF(K4134&lt;&gt;"نعم","⚠ غير مسوى مع الحسابات","✔ معتمد ومسوى")))))))))</f>
        <v/>
      </c>
      <c r="R4134">
        <f>N(R4133)+IF(A4134="عهدة",1,0)</f>
        <v/>
      </c>
      <c r="S4134">
        <f>IF(C4134="","",IF(AND(C4134&gt;=DATE(2026,9,1),C4134&lt;=DATE(2027,8,31)),(YEAR(C4134)-2026)*12+MONTH(C4134)-8,""))</f>
        <v/>
      </c>
      <c r="T4134">
        <f>IF(AND(A4134="مصروف",R4134&gt;0,I4134="موافق",S4134&lt;&gt;"",H4134&lt;&gt;""),N(G4134),0)</f>
        <v/>
      </c>
    </row>
    <row r="4135">
      <c r="A4135" s="19" t="n"/>
      <c r="B4135" s="20">
        <f>IF(A4135="","",IF(R4135=0,"⚠ أضف سطر عهدة أولًا","BDR-"&amp;TEXT(R4135,"000")))</f>
        <v/>
      </c>
      <c r="C4135" s="21" t="n"/>
      <c r="D4135" s="20">
        <f>IF(C4135="","",IF(S4135="","خارج السنة المالية",INDEX(القوائم!$D$2:$D$13,S4135)))</f>
        <v/>
      </c>
      <c r="E4135" s="22" t="n"/>
      <c r="F4135" s="23" t="n"/>
      <c r="G4135" s="23" t="n"/>
      <c r="H4135" s="22" t="n"/>
      <c r="I4135" s="19" t="n"/>
      <c r="J4135" s="21" t="n"/>
      <c r="K4135" s="19" t="n"/>
      <c r="L4135" s="19" t="n"/>
      <c r="M4135" s="21" t="n"/>
      <c r="N4135" s="22" t="n"/>
      <c r="O4135" s="24">
        <f>IF(A4135&lt;&gt;"عهدة","",SUMIFS($G$8:$G$5007,$B$8:$B$5007,B4135,$A$8:$A$5007,"مصروف",$I$8:$I$5007,"&lt;&gt;مرفوض"))</f>
        <v/>
      </c>
      <c r="P4135" s="25">
        <f>IF(A4135&lt;&gt;"عهدة","",N(F4135)-O4135)</f>
        <v/>
      </c>
      <c r="Q4135" s="26">
        <f>IF(A4135="","",IF(A4135="عهدة",IF(N(F4135)=0,"⚠ أدخل قيمة العهدة",IF(P4135&lt;0,"⛔ عجز / زيادة مصروفات "&amp;TEXT(-P4135,"#,##0"),IF(COUNTIFS($B$8:$B$5007,B4135,$A$8:$A$5007,"مصروف",$I$8:$I$5007,"&lt;&gt;مرفوض",$K$8:$K$5007,"&lt;&gt;نعم")&gt;0,"⚠ "&amp;COUNTIFS($B$8:$B$5007,B4135,$A$8:$A$5007,"مصروف",$I$8:$I$5007,"&lt;&gt;مرفوض",$K$8:$K$5007,"&lt;&gt;نعم")&amp;" مصروف غير مسوى",IF(L4135="تمت التسوية",IF(P4135=0,"✔ متوازنة وتمت التسوية","✔ تمت التسوية – متبقي "&amp;TEXT(P4135,"#,##0")),IF(P4135&gt;0,"متبقي "&amp;TEXT(P4135,"#,##0"),"✔ متوازنة"))))),IF(R4135=0,"⚠ أضف سطر عهدة أولًا",IF(OR(C4135="",N(G4135)=0),"⚠ أكمل التاريخ والقيمة",IF(S4135="","⚠ التاريخ خارج السنة المالية",IF(H4135="","⚠ اختر بند الموازنة",IF(I4135="مرفوض","✖ مرفوض من المدير",IF(I4135&lt;&gt;"موافق","⏳ بانتظار موافقة المدير",IF(K4135&lt;&gt;"نعم","⚠ غير مسوى مع الحسابات","✔ معتمد ومسوى")))))))))</f>
        <v/>
      </c>
      <c r="R4135">
        <f>N(R4134)+IF(A4135="عهدة",1,0)</f>
        <v/>
      </c>
      <c r="S4135">
        <f>IF(C4135="","",IF(AND(C4135&gt;=DATE(2026,9,1),C4135&lt;=DATE(2027,8,31)),(YEAR(C4135)-2026)*12+MONTH(C4135)-8,""))</f>
        <v/>
      </c>
      <c r="T4135">
        <f>IF(AND(A4135="مصروف",R4135&gt;0,I4135="موافق",S4135&lt;&gt;"",H4135&lt;&gt;""),N(G4135),0)</f>
        <v/>
      </c>
    </row>
    <row r="4136">
      <c r="A4136" s="19" t="n"/>
      <c r="B4136" s="20">
        <f>IF(A4136="","",IF(R4136=0,"⚠ أضف سطر عهدة أولًا","BDR-"&amp;TEXT(R4136,"000")))</f>
        <v/>
      </c>
      <c r="C4136" s="21" t="n"/>
      <c r="D4136" s="20">
        <f>IF(C4136="","",IF(S4136="","خارج السنة المالية",INDEX(القوائم!$D$2:$D$13,S4136)))</f>
        <v/>
      </c>
      <c r="E4136" s="22" t="n"/>
      <c r="F4136" s="23" t="n"/>
      <c r="G4136" s="23" t="n"/>
      <c r="H4136" s="22" t="n"/>
      <c r="I4136" s="19" t="n"/>
      <c r="J4136" s="21" t="n"/>
      <c r="K4136" s="19" t="n"/>
      <c r="L4136" s="19" t="n"/>
      <c r="M4136" s="21" t="n"/>
      <c r="N4136" s="22" t="n"/>
      <c r="O4136" s="24">
        <f>IF(A4136&lt;&gt;"عهدة","",SUMIFS($G$8:$G$5007,$B$8:$B$5007,B4136,$A$8:$A$5007,"مصروف",$I$8:$I$5007,"&lt;&gt;مرفوض"))</f>
        <v/>
      </c>
      <c r="P4136" s="25">
        <f>IF(A4136&lt;&gt;"عهدة","",N(F4136)-O4136)</f>
        <v/>
      </c>
      <c r="Q4136" s="26">
        <f>IF(A4136="","",IF(A4136="عهدة",IF(N(F4136)=0,"⚠ أدخل قيمة العهدة",IF(P4136&lt;0,"⛔ عجز / زيادة مصروفات "&amp;TEXT(-P4136,"#,##0"),IF(COUNTIFS($B$8:$B$5007,B4136,$A$8:$A$5007,"مصروف",$I$8:$I$5007,"&lt;&gt;مرفوض",$K$8:$K$5007,"&lt;&gt;نعم")&gt;0,"⚠ "&amp;COUNTIFS($B$8:$B$5007,B4136,$A$8:$A$5007,"مصروف",$I$8:$I$5007,"&lt;&gt;مرفوض",$K$8:$K$5007,"&lt;&gt;نعم")&amp;" مصروف غير مسوى",IF(L4136="تمت التسوية",IF(P4136=0,"✔ متوازنة وتمت التسوية","✔ تمت التسوية – متبقي "&amp;TEXT(P4136,"#,##0")),IF(P4136&gt;0,"متبقي "&amp;TEXT(P4136,"#,##0"),"✔ متوازنة"))))),IF(R4136=0,"⚠ أضف سطر عهدة أولًا",IF(OR(C4136="",N(G4136)=0),"⚠ أكمل التاريخ والقيمة",IF(S4136="","⚠ التاريخ خارج السنة المالية",IF(H4136="","⚠ اختر بند الموازنة",IF(I4136="مرفوض","✖ مرفوض من المدير",IF(I4136&lt;&gt;"موافق","⏳ بانتظار موافقة المدير",IF(K4136&lt;&gt;"نعم","⚠ غير مسوى مع الحسابات","✔ معتمد ومسوى")))))))))</f>
        <v/>
      </c>
      <c r="R4136">
        <f>N(R4135)+IF(A4136="عهدة",1,0)</f>
        <v/>
      </c>
      <c r="S4136">
        <f>IF(C4136="","",IF(AND(C4136&gt;=DATE(2026,9,1),C4136&lt;=DATE(2027,8,31)),(YEAR(C4136)-2026)*12+MONTH(C4136)-8,""))</f>
        <v/>
      </c>
      <c r="T4136">
        <f>IF(AND(A4136="مصروف",R4136&gt;0,I4136="موافق",S4136&lt;&gt;"",H4136&lt;&gt;""),N(G4136),0)</f>
        <v/>
      </c>
    </row>
    <row r="4137">
      <c r="A4137" s="19" t="n"/>
      <c r="B4137" s="20">
        <f>IF(A4137="","",IF(R4137=0,"⚠ أضف سطر عهدة أولًا","BDR-"&amp;TEXT(R4137,"000")))</f>
        <v/>
      </c>
      <c r="C4137" s="21" t="n"/>
      <c r="D4137" s="20">
        <f>IF(C4137="","",IF(S4137="","خارج السنة المالية",INDEX(القوائم!$D$2:$D$13,S4137)))</f>
        <v/>
      </c>
      <c r="E4137" s="22" t="n"/>
      <c r="F4137" s="23" t="n"/>
      <c r="G4137" s="23" t="n"/>
      <c r="H4137" s="22" t="n"/>
      <c r="I4137" s="19" t="n"/>
      <c r="J4137" s="21" t="n"/>
      <c r="K4137" s="19" t="n"/>
      <c r="L4137" s="19" t="n"/>
      <c r="M4137" s="21" t="n"/>
      <c r="N4137" s="22" t="n"/>
      <c r="O4137" s="24">
        <f>IF(A4137&lt;&gt;"عهدة","",SUMIFS($G$8:$G$5007,$B$8:$B$5007,B4137,$A$8:$A$5007,"مصروف",$I$8:$I$5007,"&lt;&gt;مرفوض"))</f>
        <v/>
      </c>
      <c r="P4137" s="25">
        <f>IF(A4137&lt;&gt;"عهدة","",N(F4137)-O4137)</f>
        <v/>
      </c>
      <c r="Q4137" s="26">
        <f>IF(A4137="","",IF(A4137="عهدة",IF(N(F4137)=0,"⚠ أدخل قيمة العهدة",IF(P4137&lt;0,"⛔ عجز / زيادة مصروفات "&amp;TEXT(-P4137,"#,##0"),IF(COUNTIFS($B$8:$B$5007,B4137,$A$8:$A$5007,"مصروف",$I$8:$I$5007,"&lt;&gt;مرفوض",$K$8:$K$5007,"&lt;&gt;نعم")&gt;0,"⚠ "&amp;COUNTIFS($B$8:$B$5007,B4137,$A$8:$A$5007,"مصروف",$I$8:$I$5007,"&lt;&gt;مرفوض",$K$8:$K$5007,"&lt;&gt;نعم")&amp;" مصروف غير مسوى",IF(L4137="تمت التسوية",IF(P4137=0,"✔ متوازنة وتمت التسوية","✔ تمت التسوية – متبقي "&amp;TEXT(P4137,"#,##0")),IF(P4137&gt;0,"متبقي "&amp;TEXT(P4137,"#,##0"),"✔ متوازنة"))))),IF(R4137=0,"⚠ أضف سطر عهدة أولًا",IF(OR(C4137="",N(G4137)=0),"⚠ أكمل التاريخ والقيمة",IF(S4137="","⚠ التاريخ خارج السنة المالية",IF(H4137="","⚠ اختر بند الموازنة",IF(I4137="مرفوض","✖ مرفوض من المدير",IF(I4137&lt;&gt;"موافق","⏳ بانتظار موافقة المدير",IF(K4137&lt;&gt;"نعم","⚠ غير مسوى مع الحسابات","✔ معتمد ومسوى")))))))))</f>
        <v/>
      </c>
      <c r="R4137">
        <f>N(R4136)+IF(A4137="عهدة",1,0)</f>
        <v/>
      </c>
      <c r="S4137">
        <f>IF(C4137="","",IF(AND(C4137&gt;=DATE(2026,9,1),C4137&lt;=DATE(2027,8,31)),(YEAR(C4137)-2026)*12+MONTH(C4137)-8,""))</f>
        <v/>
      </c>
      <c r="T4137">
        <f>IF(AND(A4137="مصروف",R4137&gt;0,I4137="موافق",S4137&lt;&gt;"",H4137&lt;&gt;""),N(G4137),0)</f>
        <v/>
      </c>
    </row>
    <row r="4138">
      <c r="A4138" s="19" t="n"/>
      <c r="B4138" s="20">
        <f>IF(A4138="","",IF(R4138=0,"⚠ أضف سطر عهدة أولًا","BDR-"&amp;TEXT(R4138,"000")))</f>
        <v/>
      </c>
      <c r="C4138" s="21" t="n"/>
      <c r="D4138" s="20">
        <f>IF(C4138="","",IF(S4138="","خارج السنة المالية",INDEX(القوائم!$D$2:$D$13,S4138)))</f>
        <v/>
      </c>
      <c r="E4138" s="22" t="n"/>
      <c r="F4138" s="23" t="n"/>
      <c r="G4138" s="23" t="n"/>
      <c r="H4138" s="22" t="n"/>
      <c r="I4138" s="19" t="n"/>
      <c r="J4138" s="21" t="n"/>
      <c r="K4138" s="19" t="n"/>
      <c r="L4138" s="19" t="n"/>
      <c r="M4138" s="21" t="n"/>
      <c r="N4138" s="22" t="n"/>
      <c r="O4138" s="24">
        <f>IF(A4138&lt;&gt;"عهدة","",SUMIFS($G$8:$G$5007,$B$8:$B$5007,B4138,$A$8:$A$5007,"مصروف",$I$8:$I$5007,"&lt;&gt;مرفوض"))</f>
        <v/>
      </c>
      <c r="P4138" s="25">
        <f>IF(A4138&lt;&gt;"عهدة","",N(F4138)-O4138)</f>
        <v/>
      </c>
      <c r="Q4138" s="26">
        <f>IF(A4138="","",IF(A4138="عهدة",IF(N(F4138)=0,"⚠ أدخل قيمة العهدة",IF(P4138&lt;0,"⛔ عجز / زيادة مصروفات "&amp;TEXT(-P4138,"#,##0"),IF(COUNTIFS($B$8:$B$5007,B4138,$A$8:$A$5007,"مصروف",$I$8:$I$5007,"&lt;&gt;مرفوض",$K$8:$K$5007,"&lt;&gt;نعم")&gt;0,"⚠ "&amp;COUNTIFS($B$8:$B$5007,B4138,$A$8:$A$5007,"مصروف",$I$8:$I$5007,"&lt;&gt;مرفوض",$K$8:$K$5007,"&lt;&gt;نعم")&amp;" مصروف غير مسوى",IF(L4138="تمت التسوية",IF(P4138=0,"✔ متوازنة وتمت التسوية","✔ تمت التسوية – متبقي "&amp;TEXT(P4138,"#,##0")),IF(P4138&gt;0,"متبقي "&amp;TEXT(P4138,"#,##0"),"✔ متوازنة"))))),IF(R4138=0,"⚠ أضف سطر عهدة أولًا",IF(OR(C4138="",N(G4138)=0),"⚠ أكمل التاريخ والقيمة",IF(S4138="","⚠ التاريخ خارج السنة المالية",IF(H4138="","⚠ اختر بند الموازنة",IF(I4138="مرفوض","✖ مرفوض من المدير",IF(I4138&lt;&gt;"موافق","⏳ بانتظار موافقة المدير",IF(K4138&lt;&gt;"نعم","⚠ غير مسوى مع الحسابات","✔ معتمد ومسوى")))))))))</f>
        <v/>
      </c>
      <c r="R4138">
        <f>N(R4137)+IF(A4138="عهدة",1,0)</f>
        <v/>
      </c>
      <c r="S4138">
        <f>IF(C4138="","",IF(AND(C4138&gt;=DATE(2026,9,1),C4138&lt;=DATE(2027,8,31)),(YEAR(C4138)-2026)*12+MONTH(C4138)-8,""))</f>
        <v/>
      </c>
      <c r="T4138">
        <f>IF(AND(A4138="مصروف",R4138&gt;0,I4138="موافق",S4138&lt;&gt;"",H4138&lt;&gt;""),N(G4138),0)</f>
        <v/>
      </c>
    </row>
    <row r="4139">
      <c r="A4139" s="19" t="n"/>
      <c r="B4139" s="20">
        <f>IF(A4139="","",IF(R4139=0,"⚠ أضف سطر عهدة أولًا","BDR-"&amp;TEXT(R4139,"000")))</f>
        <v/>
      </c>
      <c r="C4139" s="21" t="n"/>
      <c r="D4139" s="20">
        <f>IF(C4139="","",IF(S4139="","خارج السنة المالية",INDEX(القوائم!$D$2:$D$13,S4139)))</f>
        <v/>
      </c>
      <c r="E4139" s="22" t="n"/>
      <c r="F4139" s="23" t="n"/>
      <c r="G4139" s="23" t="n"/>
      <c r="H4139" s="22" t="n"/>
      <c r="I4139" s="19" t="n"/>
      <c r="J4139" s="21" t="n"/>
      <c r="K4139" s="19" t="n"/>
      <c r="L4139" s="19" t="n"/>
      <c r="M4139" s="21" t="n"/>
      <c r="N4139" s="22" t="n"/>
      <c r="O4139" s="24">
        <f>IF(A4139&lt;&gt;"عهدة","",SUMIFS($G$8:$G$5007,$B$8:$B$5007,B4139,$A$8:$A$5007,"مصروف",$I$8:$I$5007,"&lt;&gt;مرفوض"))</f>
        <v/>
      </c>
      <c r="P4139" s="25">
        <f>IF(A4139&lt;&gt;"عهدة","",N(F4139)-O4139)</f>
        <v/>
      </c>
      <c r="Q4139" s="26">
        <f>IF(A4139="","",IF(A4139="عهدة",IF(N(F4139)=0,"⚠ أدخل قيمة العهدة",IF(P4139&lt;0,"⛔ عجز / زيادة مصروفات "&amp;TEXT(-P4139,"#,##0"),IF(COUNTIFS($B$8:$B$5007,B4139,$A$8:$A$5007,"مصروف",$I$8:$I$5007,"&lt;&gt;مرفوض",$K$8:$K$5007,"&lt;&gt;نعم")&gt;0,"⚠ "&amp;COUNTIFS($B$8:$B$5007,B4139,$A$8:$A$5007,"مصروف",$I$8:$I$5007,"&lt;&gt;مرفوض",$K$8:$K$5007,"&lt;&gt;نعم")&amp;" مصروف غير مسوى",IF(L4139="تمت التسوية",IF(P4139=0,"✔ متوازنة وتمت التسوية","✔ تمت التسوية – متبقي "&amp;TEXT(P4139,"#,##0")),IF(P4139&gt;0,"متبقي "&amp;TEXT(P4139,"#,##0"),"✔ متوازنة"))))),IF(R4139=0,"⚠ أضف سطر عهدة أولًا",IF(OR(C4139="",N(G4139)=0),"⚠ أكمل التاريخ والقيمة",IF(S4139="","⚠ التاريخ خارج السنة المالية",IF(H4139="","⚠ اختر بند الموازنة",IF(I4139="مرفوض","✖ مرفوض من المدير",IF(I4139&lt;&gt;"موافق","⏳ بانتظار موافقة المدير",IF(K4139&lt;&gt;"نعم","⚠ غير مسوى مع الحسابات","✔ معتمد ومسوى")))))))))</f>
        <v/>
      </c>
      <c r="R4139">
        <f>N(R4138)+IF(A4139="عهدة",1,0)</f>
        <v/>
      </c>
      <c r="S4139">
        <f>IF(C4139="","",IF(AND(C4139&gt;=DATE(2026,9,1),C4139&lt;=DATE(2027,8,31)),(YEAR(C4139)-2026)*12+MONTH(C4139)-8,""))</f>
        <v/>
      </c>
      <c r="T4139">
        <f>IF(AND(A4139="مصروف",R4139&gt;0,I4139="موافق",S4139&lt;&gt;"",H4139&lt;&gt;""),N(G4139),0)</f>
        <v/>
      </c>
    </row>
    <row r="4140">
      <c r="A4140" s="19" t="n"/>
      <c r="B4140" s="20">
        <f>IF(A4140="","",IF(R4140=0,"⚠ أضف سطر عهدة أولًا","BDR-"&amp;TEXT(R4140,"000")))</f>
        <v/>
      </c>
      <c r="C4140" s="21" t="n"/>
      <c r="D4140" s="20">
        <f>IF(C4140="","",IF(S4140="","خارج السنة المالية",INDEX(القوائم!$D$2:$D$13,S4140)))</f>
        <v/>
      </c>
      <c r="E4140" s="22" t="n"/>
      <c r="F4140" s="23" t="n"/>
      <c r="G4140" s="23" t="n"/>
      <c r="H4140" s="22" t="n"/>
      <c r="I4140" s="19" t="n"/>
      <c r="J4140" s="21" t="n"/>
      <c r="K4140" s="19" t="n"/>
      <c r="L4140" s="19" t="n"/>
      <c r="M4140" s="21" t="n"/>
      <c r="N4140" s="22" t="n"/>
      <c r="O4140" s="24">
        <f>IF(A4140&lt;&gt;"عهدة","",SUMIFS($G$8:$G$5007,$B$8:$B$5007,B4140,$A$8:$A$5007,"مصروف",$I$8:$I$5007,"&lt;&gt;مرفوض"))</f>
        <v/>
      </c>
      <c r="P4140" s="25">
        <f>IF(A4140&lt;&gt;"عهدة","",N(F4140)-O4140)</f>
        <v/>
      </c>
      <c r="Q4140" s="26">
        <f>IF(A4140="","",IF(A4140="عهدة",IF(N(F4140)=0,"⚠ أدخل قيمة العهدة",IF(P4140&lt;0,"⛔ عجز / زيادة مصروفات "&amp;TEXT(-P4140,"#,##0"),IF(COUNTIFS($B$8:$B$5007,B4140,$A$8:$A$5007,"مصروف",$I$8:$I$5007,"&lt;&gt;مرفوض",$K$8:$K$5007,"&lt;&gt;نعم")&gt;0,"⚠ "&amp;COUNTIFS($B$8:$B$5007,B4140,$A$8:$A$5007,"مصروف",$I$8:$I$5007,"&lt;&gt;مرفوض",$K$8:$K$5007,"&lt;&gt;نعم")&amp;" مصروف غير مسوى",IF(L4140="تمت التسوية",IF(P4140=0,"✔ متوازنة وتمت التسوية","✔ تمت التسوية – متبقي "&amp;TEXT(P4140,"#,##0")),IF(P4140&gt;0,"متبقي "&amp;TEXT(P4140,"#,##0"),"✔ متوازنة"))))),IF(R4140=0,"⚠ أضف سطر عهدة أولًا",IF(OR(C4140="",N(G4140)=0),"⚠ أكمل التاريخ والقيمة",IF(S4140="","⚠ التاريخ خارج السنة المالية",IF(H4140="","⚠ اختر بند الموازنة",IF(I4140="مرفوض","✖ مرفوض من المدير",IF(I4140&lt;&gt;"موافق","⏳ بانتظار موافقة المدير",IF(K4140&lt;&gt;"نعم","⚠ غير مسوى مع الحسابات","✔ معتمد ومسوى")))))))))</f>
        <v/>
      </c>
      <c r="R4140">
        <f>N(R4139)+IF(A4140="عهدة",1,0)</f>
        <v/>
      </c>
      <c r="S4140">
        <f>IF(C4140="","",IF(AND(C4140&gt;=DATE(2026,9,1),C4140&lt;=DATE(2027,8,31)),(YEAR(C4140)-2026)*12+MONTH(C4140)-8,""))</f>
        <v/>
      </c>
      <c r="T4140">
        <f>IF(AND(A4140="مصروف",R4140&gt;0,I4140="موافق",S4140&lt;&gt;"",H4140&lt;&gt;""),N(G4140),0)</f>
        <v/>
      </c>
    </row>
    <row r="4141">
      <c r="A4141" s="19" t="n"/>
      <c r="B4141" s="20">
        <f>IF(A4141="","",IF(R4141=0,"⚠ أضف سطر عهدة أولًا","BDR-"&amp;TEXT(R4141,"000")))</f>
        <v/>
      </c>
      <c r="C4141" s="21" t="n"/>
      <c r="D4141" s="20">
        <f>IF(C4141="","",IF(S4141="","خارج السنة المالية",INDEX(القوائم!$D$2:$D$13,S4141)))</f>
        <v/>
      </c>
      <c r="E4141" s="22" t="n"/>
      <c r="F4141" s="23" t="n"/>
      <c r="G4141" s="23" t="n"/>
      <c r="H4141" s="22" t="n"/>
      <c r="I4141" s="19" t="n"/>
      <c r="J4141" s="21" t="n"/>
      <c r="K4141" s="19" t="n"/>
      <c r="L4141" s="19" t="n"/>
      <c r="M4141" s="21" t="n"/>
      <c r="N4141" s="22" t="n"/>
      <c r="O4141" s="24">
        <f>IF(A4141&lt;&gt;"عهدة","",SUMIFS($G$8:$G$5007,$B$8:$B$5007,B4141,$A$8:$A$5007,"مصروف",$I$8:$I$5007,"&lt;&gt;مرفوض"))</f>
        <v/>
      </c>
      <c r="P4141" s="25">
        <f>IF(A4141&lt;&gt;"عهدة","",N(F4141)-O4141)</f>
        <v/>
      </c>
      <c r="Q4141" s="26">
        <f>IF(A4141="","",IF(A4141="عهدة",IF(N(F4141)=0,"⚠ أدخل قيمة العهدة",IF(P4141&lt;0,"⛔ عجز / زيادة مصروفات "&amp;TEXT(-P4141,"#,##0"),IF(COUNTIFS($B$8:$B$5007,B4141,$A$8:$A$5007,"مصروف",$I$8:$I$5007,"&lt;&gt;مرفوض",$K$8:$K$5007,"&lt;&gt;نعم")&gt;0,"⚠ "&amp;COUNTIFS($B$8:$B$5007,B4141,$A$8:$A$5007,"مصروف",$I$8:$I$5007,"&lt;&gt;مرفوض",$K$8:$K$5007,"&lt;&gt;نعم")&amp;" مصروف غير مسوى",IF(L4141="تمت التسوية",IF(P4141=0,"✔ متوازنة وتمت التسوية","✔ تمت التسوية – متبقي "&amp;TEXT(P4141,"#,##0")),IF(P4141&gt;0,"متبقي "&amp;TEXT(P4141,"#,##0"),"✔ متوازنة"))))),IF(R4141=0,"⚠ أضف سطر عهدة أولًا",IF(OR(C4141="",N(G4141)=0),"⚠ أكمل التاريخ والقيمة",IF(S4141="","⚠ التاريخ خارج السنة المالية",IF(H4141="","⚠ اختر بند الموازنة",IF(I4141="مرفوض","✖ مرفوض من المدير",IF(I4141&lt;&gt;"موافق","⏳ بانتظار موافقة المدير",IF(K4141&lt;&gt;"نعم","⚠ غير مسوى مع الحسابات","✔ معتمد ومسوى")))))))))</f>
        <v/>
      </c>
      <c r="R4141">
        <f>N(R4140)+IF(A4141="عهدة",1,0)</f>
        <v/>
      </c>
      <c r="S4141">
        <f>IF(C4141="","",IF(AND(C4141&gt;=DATE(2026,9,1),C4141&lt;=DATE(2027,8,31)),(YEAR(C4141)-2026)*12+MONTH(C4141)-8,""))</f>
        <v/>
      </c>
      <c r="T4141">
        <f>IF(AND(A4141="مصروف",R4141&gt;0,I4141="موافق",S4141&lt;&gt;"",H4141&lt;&gt;""),N(G4141),0)</f>
        <v/>
      </c>
    </row>
    <row r="4142">
      <c r="A4142" s="19" t="n"/>
      <c r="B4142" s="20">
        <f>IF(A4142="","",IF(R4142=0,"⚠ أضف سطر عهدة أولًا","BDR-"&amp;TEXT(R4142,"000")))</f>
        <v/>
      </c>
      <c r="C4142" s="21" t="n"/>
      <c r="D4142" s="20">
        <f>IF(C4142="","",IF(S4142="","خارج السنة المالية",INDEX(القوائم!$D$2:$D$13,S4142)))</f>
        <v/>
      </c>
      <c r="E4142" s="22" t="n"/>
      <c r="F4142" s="23" t="n"/>
      <c r="G4142" s="23" t="n"/>
      <c r="H4142" s="22" t="n"/>
      <c r="I4142" s="19" t="n"/>
      <c r="J4142" s="21" t="n"/>
      <c r="K4142" s="19" t="n"/>
      <c r="L4142" s="19" t="n"/>
      <c r="M4142" s="21" t="n"/>
      <c r="N4142" s="22" t="n"/>
      <c r="O4142" s="24">
        <f>IF(A4142&lt;&gt;"عهدة","",SUMIFS($G$8:$G$5007,$B$8:$B$5007,B4142,$A$8:$A$5007,"مصروف",$I$8:$I$5007,"&lt;&gt;مرفوض"))</f>
        <v/>
      </c>
      <c r="P4142" s="25">
        <f>IF(A4142&lt;&gt;"عهدة","",N(F4142)-O4142)</f>
        <v/>
      </c>
      <c r="Q4142" s="26">
        <f>IF(A4142="","",IF(A4142="عهدة",IF(N(F4142)=0,"⚠ أدخل قيمة العهدة",IF(P4142&lt;0,"⛔ عجز / زيادة مصروفات "&amp;TEXT(-P4142,"#,##0"),IF(COUNTIFS($B$8:$B$5007,B4142,$A$8:$A$5007,"مصروف",$I$8:$I$5007,"&lt;&gt;مرفوض",$K$8:$K$5007,"&lt;&gt;نعم")&gt;0,"⚠ "&amp;COUNTIFS($B$8:$B$5007,B4142,$A$8:$A$5007,"مصروف",$I$8:$I$5007,"&lt;&gt;مرفوض",$K$8:$K$5007,"&lt;&gt;نعم")&amp;" مصروف غير مسوى",IF(L4142="تمت التسوية",IF(P4142=0,"✔ متوازنة وتمت التسوية","✔ تمت التسوية – متبقي "&amp;TEXT(P4142,"#,##0")),IF(P4142&gt;0,"متبقي "&amp;TEXT(P4142,"#,##0"),"✔ متوازنة"))))),IF(R4142=0,"⚠ أضف سطر عهدة أولًا",IF(OR(C4142="",N(G4142)=0),"⚠ أكمل التاريخ والقيمة",IF(S4142="","⚠ التاريخ خارج السنة المالية",IF(H4142="","⚠ اختر بند الموازنة",IF(I4142="مرفوض","✖ مرفوض من المدير",IF(I4142&lt;&gt;"موافق","⏳ بانتظار موافقة المدير",IF(K4142&lt;&gt;"نعم","⚠ غير مسوى مع الحسابات","✔ معتمد ومسوى")))))))))</f>
        <v/>
      </c>
      <c r="R4142">
        <f>N(R4141)+IF(A4142="عهدة",1,0)</f>
        <v/>
      </c>
      <c r="S4142">
        <f>IF(C4142="","",IF(AND(C4142&gt;=DATE(2026,9,1),C4142&lt;=DATE(2027,8,31)),(YEAR(C4142)-2026)*12+MONTH(C4142)-8,""))</f>
        <v/>
      </c>
      <c r="T4142">
        <f>IF(AND(A4142="مصروف",R4142&gt;0,I4142="موافق",S4142&lt;&gt;"",H4142&lt;&gt;""),N(G4142),0)</f>
        <v/>
      </c>
    </row>
    <row r="4143">
      <c r="A4143" s="19" t="n"/>
      <c r="B4143" s="20">
        <f>IF(A4143="","",IF(R4143=0,"⚠ أضف سطر عهدة أولًا","BDR-"&amp;TEXT(R4143,"000")))</f>
        <v/>
      </c>
      <c r="C4143" s="21" t="n"/>
      <c r="D4143" s="20">
        <f>IF(C4143="","",IF(S4143="","خارج السنة المالية",INDEX(القوائم!$D$2:$D$13,S4143)))</f>
        <v/>
      </c>
      <c r="E4143" s="22" t="n"/>
      <c r="F4143" s="23" t="n"/>
      <c r="G4143" s="23" t="n"/>
      <c r="H4143" s="22" t="n"/>
      <c r="I4143" s="19" t="n"/>
      <c r="J4143" s="21" t="n"/>
      <c r="K4143" s="19" t="n"/>
      <c r="L4143" s="19" t="n"/>
      <c r="M4143" s="21" t="n"/>
      <c r="N4143" s="22" t="n"/>
      <c r="O4143" s="24">
        <f>IF(A4143&lt;&gt;"عهدة","",SUMIFS($G$8:$G$5007,$B$8:$B$5007,B4143,$A$8:$A$5007,"مصروف",$I$8:$I$5007,"&lt;&gt;مرفوض"))</f>
        <v/>
      </c>
      <c r="P4143" s="25">
        <f>IF(A4143&lt;&gt;"عهدة","",N(F4143)-O4143)</f>
        <v/>
      </c>
      <c r="Q4143" s="26">
        <f>IF(A4143="","",IF(A4143="عهدة",IF(N(F4143)=0,"⚠ أدخل قيمة العهدة",IF(P4143&lt;0,"⛔ عجز / زيادة مصروفات "&amp;TEXT(-P4143,"#,##0"),IF(COUNTIFS($B$8:$B$5007,B4143,$A$8:$A$5007,"مصروف",$I$8:$I$5007,"&lt;&gt;مرفوض",$K$8:$K$5007,"&lt;&gt;نعم")&gt;0,"⚠ "&amp;COUNTIFS($B$8:$B$5007,B4143,$A$8:$A$5007,"مصروف",$I$8:$I$5007,"&lt;&gt;مرفوض",$K$8:$K$5007,"&lt;&gt;نعم")&amp;" مصروف غير مسوى",IF(L4143="تمت التسوية",IF(P4143=0,"✔ متوازنة وتمت التسوية","✔ تمت التسوية – متبقي "&amp;TEXT(P4143,"#,##0")),IF(P4143&gt;0,"متبقي "&amp;TEXT(P4143,"#,##0"),"✔ متوازنة"))))),IF(R4143=0,"⚠ أضف سطر عهدة أولًا",IF(OR(C4143="",N(G4143)=0),"⚠ أكمل التاريخ والقيمة",IF(S4143="","⚠ التاريخ خارج السنة المالية",IF(H4143="","⚠ اختر بند الموازنة",IF(I4143="مرفوض","✖ مرفوض من المدير",IF(I4143&lt;&gt;"موافق","⏳ بانتظار موافقة المدير",IF(K4143&lt;&gt;"نعم","⚠ غير مسوى مع الحسابات","✔ معتمد ومسوى")))))))))</f>
        <v/>
      </c>
      <c r="R4143">
        <f>N(R4142)+IF(A4143="عهدة",1,0)</f>
        <v/>
      </c>
      <c r="S4143">
        <f>IF(C4143="","",IF(AND(C4143&gt;=DATE(2026,9,1),C4143&lt;=DATE(2027,8,31)),(YEAR(C4143)-2026)*12+MONTH(C4143)-8,""))</f>
        <v/>
      </c>
      <c r="T4143">
        <f>IF(AND(A4143="مصروف",R4143&gt;0,I4143="موافق",S4143&lt;&gt;"",H4143&lt;&gt;""),N(G4143),0)</f>
        <v/>
      </c>
    </row>
    <row r="4144">
      <c r="A4144" s="19" t="n"/>
      <c r="B4144" s="20">
        <f>IF(A4144="","",IF(R4144=0,"⚠ أضف سطر عهدة أولًا","BDR-"&amp;TEXT(R4144,"000")))</f>
        <v/>
      </c>
      <c r="C4144" s="21" t="n"/>
      <c r="D4144" s="20">
        <f>IF(C4144="","",IF(S4144="","خارج السنة المالية",INDEX(القوائم!$D$2:$D$13,S4144)))</f>
        <v/>
      </c>
      <c r="E4144" s="22" t="n"/>
      <c r="F4144" s="23" t="n"/>
      <c r="G4144" s="23" t="n"/>
      <c r="H4144" s="22" t="n"/>
      <c r="I4144" s="19" t="n"/>
      <c r="J4144" s="21" t="n"/>
      <c r="K4144" s="19" t="n"/>
      <c r="L4144" s="19" t="n"/>
      <c r="M4144" s="21" t="n"/>
      <c r="N4144" s="22" t="n"/>
      <c r="O4144" s="24">
        <f>IF(A4144&lt;&gt;"عهدة","",SUMIFS($G$8:$G$5007,$B$8:$B$5007,B4144,$A$8:$A$5007,"مصروف",$I$8:$I$5007,"&lt;&gt;مرفوض"))</f>
        <v/>
      </c>
      <c r="P4144" s="25">
        <f>IF(A4144&lt;&gt;"عهدة","",N(F4144)-O4144)</f>
        <v/>
      </c>
      <c r="Q4144" s="26">
        <f>IF(A4144="","",IF(A4144="عهدة",IF(N(F4144)=0,"⚠ أدخل قيمة العهدة",IF(P4144&lt;0,"⛔ عجز / زيادة مصروفات "&amp;TEXT(-P4144,"#,##0"),IF(COUNTIFS($B$8:$B$5007,B4144,$A$8:$A$5007,"مصروف",$I$8:$I$5007,"&lt;&gt;مرفوض",$K$8:$K$5007,"&lt;&gt;نعم")&gt;0,"⚠ "&amp;COUNTIFS($B$8:$B$5007,B4144,$A$8:$A$5007,"مصروف",$I$8:$I$5007,"&lt;&gt;مرفوض",$K$8:$K$5007,"&lt;&gt;نعم")&amp;" مصروف غير مسوى",IF(L4144="تمت التسوية",IF(P4144=0,"✔ متوازنة وتمت التسوية","✔ تمت التسوية – متبقي "&amp;TEXT(P4144,"#,##0")),IF(P4144&gt;0,"متبقي "&amp;TEXT(P4144,"#,##0"),"✔ متوازنة"))))),IF(R4144=0,"⚠ أضف سطر عهدة أولًا",IF(OR(C4144="",N(G4144)=0),"⚠ أكمل التاريخ والقيمة",IF(S4144="","⚠ التاريخ خارج السنة المالية",IF(H4144="","⚠ اختر بند الموازنة",IF(I4144="مرفوض","✖ مرفوض من المدير",IF(I4144&lt;&gt;"موافق","⏳ بانتظار موافقة المدير",IF(K4144&lt;&gt;"نعم","⚠ غير مسوى مع الحسابات","✔ معتمد ومسوى")))))))))</f>
        <v/>
      </c>
      <c r="R4144">
        <f>N(R4143)+IF(A4144="عهدة",1,0)</f>
        <v/>
      </c>
      <c r="S4144">
        <f>IF(C4144="","",IF(AND(C4144&gt;=DATE(2026,9,1),C4144&lt;=DATE(2027,8,31)),(YEAR(C4144)-2026)*12+MONTH(C4144)-8,""))</f>
        <v/>
      </c>
      <c r="T4144">
        <f>IF(AND(A4144="مصروف",R4144&gt;0,I4144="موافق",S4144&lt;&gt;"",H4144&lt;&gt;""),N(G4144),0)</f>
        <v/>
      </c>
    </row>
    <row r="4145">
      <c r="A4145" s="19" t="n"/>
      <c r="B4145" s="20">
        <f>IF(A4145="","",IF(R4145=0,"⚠ أضف سطر عهدة أولًا","BDR-"&amp;TEXT(R4145,"000")))</f>
        <v/>
      </c>
      <c r="C4145" s="21" t="n"/>
      <c r="D4145" s="20">
        <f>IF(C4145="","",IF(S4145="","خارج السنة المالية",INDEX(القوائم!$D$2:$D$13,S4145)))</f>
        <v/>
      </c>
      <c r="E4145" s="22" t="n"/>
      <c r="F4145" s="23" t="n"/>
      <c r="G4145" s="23" t="n"/>
      <c r="H4145" s="22" t="n"/>
      <c r="I4145" s="19" t="n"/>
      <c r="J4145" s="21" t="n"/>
      <c r="K4145" s="19" t="n"/>
      <c r="L4145" s="19" t="n"/>
      <c r="M4145" s="21" t="n"/>
      <c r="N4145" s="22" t="n"/>
      <c r="O4145" s="24">
        <f>IF(A4145&lt;&gt;"عهدة","",SUMIFS($G$8:$G$5007,$B$8:$B$5007,B4145,$A$8:$A$5007,"مصروف",$I$8:$I$5007,"&lt;&gt;مرفوض"))</f>
        <v/>
      </c>
      <c r="P4145" s="25">
        <f>IF(A4145&lt;&gt;"عهدة","",N(F4145)-O4145)</f>
        <v/>
      </c>
      <c r="Q4145" s="26">
        <f>IF(A4145="","",IF(A4145="عهدة",IF(N(F4145)=0,"⚠ أدخل قيمة العهدة",IF(P4145&lt;0,"⛔ عجز / زيادة مصروفات "&amp;TEXT(-P4145,"#,##0"),IF(COUNTIFS($B$8:$B$5007,B4145,$A$8:$A$5007,"مصروف",$I$8:$I$5007,"&lt;&gt;مرفوض",$K$8:$K$5007,"&lt;&gt;نعم")&gt;0,"⚠ "&amp;COUNTIFS($B$8:$B$5007,B4145,$A$8:$A$5007,"مصروف",$I$8:$I$5007,"&lt;&gt;مرفوض",$K$8:$K$5007,"&lt;&gt;نعم")&amp;" مصروف غير مسوى",IF(L4145="تمت التسوية",IF(P4145=0,"✔ متوازنة وتمت التسوية","✔ تمت التسوية – متبقي "&amp;TEXT(P4145,"#,##0")),IF(P4145&gt;0,"متبقي "&amp;TEXT(P4145,"#,##0"),"✔ متوازنة"))))),IF(R4145=0,"⚠ أضف سطر عهدة أولًا",IF(OR(C4145="",N(G4145)=0),"⚠ أكمل التاريخ والقيمة",IF(S4145="","⚠ التاريخ خارج السنة المالية",IF(H4145="","⚠ اختر بند الموازنة",IF(I4145="مرفوض","✖ مرفوض من المدير",IF(I4145&lt;&gt;"موافق","⏳ بانتظار موافقة المدير",IF(K4145&lt;&gt;"نعم","⚠ غير مسوى مع الحسابات","✔ معتمد ومسوى")))))))))</f>
        <v/>
      </c>
      <c r="R4145">
        <f>N(R4144)+IF(A4145="عهدة",1,0)</f>
        <v/>
      </c>
      <c r="S4145">
        <f>IF(C4145="","",IF(AND(C4145&gt;=DATE(2026,9,1),C4145&lt;=DATE(2027,8,31)),(YEAR(C4145)-2026)*12+MONTH(C4145)-8,""))</f>
        <v/>
      </c>
      <c r="T4145">
        <f>IF(AND(A4145="مصروف",R4145&gt;0,I4145="موافق",S4145&lt;&gt;"",H4145&lt;&gt;""),N(G4145),0)</f>
        <v/>
      </c>
    </row>
    <row r="4146">
      <c r="A4146" s="19" t="n"/>
      <c r="B4146" s="20">
        <f>IF(A4146="","",IF(R4146=0,"⚠ أضف سطر عهدة أولًا","BDR-"&amp;TEXT(R4146,"000")))</f>
        <v/>
      </c>
      <c r="C4146" s="21" t="n"/>
      <c r="D4146" s="20">
        <f>IF(C4146="","",IF(S4146="","خارج السنة المالية",INDEX(القوائم!$D$2:$D$13,S4146)))</f>
        <v/>
      </c>
      <c r="E4146" s="22" t="n"/>
      <c r="F4146" s="23" t="n"/>
      <c r="G4146" s="23" t="n"/>
      <c r="H4146" s="22" t="n"/>
      <c r="I4146" s="19" t="n"/>
      <c r="J4146" s="21" t="n"/>
      <c r="K4146" s="19" t="n"/>
      <c r="L4146" s="19" t="n"/>
      <c r="M4146" s="21" t="n"/>
      <c r="N4146" s="22" t="n"/>
      <c r="O4146" s="24">
        <f>IF(A4146&lt;&gt;"عهدة","",SUMIFS($G$8:$G$5007,$B$8:$B$5007,B4146,$A$8:$A$5007,"مصروف",$I$8:$I$5007,"&lt;&gt;مرفوض"))</f>
        <v/>
      </c>
      <c r="P4146" s="25">
        <f>IF(A4146&lt;&gt;"عهدة","",N(F4146)-O4146)</f>
        <v/>
      </c>
      <c r="Q4146" s="26">
        <f>IF(A4146="","",IF(A4146="عهدة",IF(N(F4146)=0,"⚠ أدخل قيمة العهدة",IF(P4146&lt;0,"⛔ عجز / زيادة مصروفات "&amp;TEXT(-P4146,"#,##0"),IF(COUNTIFS($B$8:$B$5007,B4146,$A$8:$A$5007,"مصروف",$I$8:$I$5007,"&lt;&gt;مرفوض",$K$8:$K$5007,"&lt;&gt;نعم")&gt;0,"⚠ "&amp;COUNTIFS($B$8:$B$5007,B4146,$A$8:$A$5007,"مصروف",$I$8:$I$5007,"&lt;&gt;مرفوض",$K$8:$K$5007,"&lt;&gt;نعم")&amp;" مصروف غير مسوى",IF(L4146="تمت التسوية",IF(P4146=0,"✔ متوازنة وتمت التسوية","✔ تمت التسوية – متبقي "&amp;TEXT(P4146,"#,##0")),IF(P4146&gt;0,"متبقي "&amp;TEXT(P4146,"#,##0"),"✔ متوازنة"))))),IF(R4146=0,"⚠ أضف سطر عهدة أولًا",IF(OR(C4146="",N(G4146)=0),"⚠ أكمل التاريخ والقيمة",IF(S4146="","⚠ التاريخ خارج السنة المالية",IF(H4146="","⚠ اختر بند الموازنة",IF(I4146="مرفوض","✖ مرفوض من المدير",IF(I4146&lt;&gt;"موافق","⏳ بانتظار موافقة المدير",IF(K4146&lt;&gt;"نعم","⚠ غير مسوى مع الحسابات","✔ معتمد ومسوى")))))))))</f>
        <v/>
      </c>
      <c r="R4146">
        <f>N(R4145)+IF(A4146="عهدة",1,0)</f>
        <v/>
      </c>
      <c r="S4146">
        <f>IF(C4146="","",IF(AND(C4146&gt;=DATE(2026,9,1),C4146&lt;=DATE(2027,8,31)),(YEAR(C4146)-2026)*12+MONTH(C4146)-8,""))</f>
        <v/>
      </c>
      <c r="T4146">
        <f>IF(AND(A4146="مصروف",R4146&gt;0,I4146="موافق",S4146&lt;&gt;"",H4146&lt;&gt;""),N(G4146),0)</f>
        <v/>
      </c>
    </row>
    <row r="4147">
      <c r="A4147" s="19" t="n"/>
      <c r="B4147" s="20">
        <f>IF(A4147="","",IF(R4147=0,"⚠ أضف سطر عهدة أولًا","BDR-"&amp;TEXT(R4147,"000")))</f>
        <v/>
      </c>
      <c r="C4147" s="21" t="n"/>
      <c r="D4147" s="20">
        <f>IF(C4147="","",IF(S4147="","خارج السنة المالية",INDEX(القوائم!$D$2:$D$13,S4147)))</f>
        <v/>
      </c>
      <c r="E4147" s="22" t="n"/>
      <c r="F4147" s="23" t="n"/>
      <c r="G4147" s="23" t="n"/>
      <c r="H4147" s="22" t="n"/>
      <c r="I4147" s="19" t="n"/>
      <c r="J4147" s="21" t="n"/>
      <c r="K4147" s="19" t="n"/>
      <c r="L4147" s="19" t="n"/>
      <c r="M4147" s="21" t="n"/>
      <c r="N4147" s="22" t="n"/>
      <c r="O4147" s="24">
        <f>IF(A4147&lt;&gt;"عهدة","",SUMIFS($G$8:$G$5007,$B$8:$B$5007,B4147,$A$8:$A$5007,"مصروف",$I$8:$I$5007,"&lt;&gt;مرفوض"))</f>
        <v/>
      </c>
      <c r="P4147" s="25">
        <f>IF(A4147&lt;&gt;"عهدة","",N(F4147)-O4147)</f>
        <v/>
      </c>
      <c r="Q4147" s="26">
        <f>IF(A4147="","",IF(A4147="عهدة",IF(N(F4147)=0,"⚠ أدخل قيمة العهدة",IF(P4147&lt;0,"⛔ عجز / زيادة مصروفات "&amp;TEXT(-P4147,"#,##0"),IF(COUNTIFS($B$8:$B$5007,B4147,$A$8:$A$5007,"مصروف",$I$8:$I$5007,"&lt;&gt;مرفوض",$K$8:$K$5007,"&lt;&gt;نعم")&gt;0,"⚠ "&amp;COUNTIFS($B$8:$B$5007,B4147,$A$8:$A$5007,"مصروف",$I$8:$I$5007,"&lt;&gt;مرفوض",$K$8:$K$5007,"&lt;&gt;نعم")&amp;" مصروف غير مسوى",IF(L4147="تمت التسوية",IF(P4147=0,"✔ متوازنة وتمت التسوية","✔ تمت التسوية – متبقي "&amp;TEXT(P4147,"#,##0")),IF(P4147&gt;0,"متبقي "&amp;TEXT(P4147,"#,##0"),"✔ متوازنة"))))),IF(R4147=0,"⚠ أضف سطر عهدة أولًا",IF(OR(C4147="",N(G4147)=0),"⚠ أكمل التاريخ والقيمة",IF(S4147="","⚠ التاريخ خارج السنة المالية",IF(H4147="","⚠ اختر بند الموازنة",IF(I4147="مرفوض","✖ مرفوض من المدير",IF(I4147&lt;&gt;"موافق","⏳ بانتظار موافقة المدير",IF(K4147&lt;&gt;"نعم","⚠ غير مسوى مع الحسابات","✔ معتمد ومسوى")))))))))</f>
        <v/>
      </c>
      <c r="R4147">
        <f>N(R4146)+IF(A4147="عهدة",1,0)</f>
        <v/>
      </c>
      <c r="S4147">
        <f>IF(C4147="","",IF(AND(C4147&gt;=DATE(2026,9,1),C4147&lt;=DATE(2027,8,31)),(YEAR(C4147)-2026)*12+MONTH(C4147)-8,""))</f>
        <v/>
      </c>
      <c r="T4147">
        <f>IF(AND(A4147="مصروف",R4147&gt;0,I4147="موافق",S4147&lt;&gt;"",H4147&lt;&gt;""),N(G4147),0)</f>
        <v/>
      </c>
    </row>
    <row r="4148">
      <c r="A4148" s="19" t="n"/>
      <c r="B4148" s="20">
        <f>IF(A4148="","",IF(R4148=0,"⚠ أضف سطر عهدة أولًا","BDR-"&amp;TEXT(R4148,"000")))</f>
        <v/>
      </c>
      <c r="C4148" s="21" t="n"/>
      <c r="D4148" s="20">
        <f>IF(C4148="","",IF(S4148="","خارج السنة المالية",INDEX(القوائم!$D$2:$D$13,S4148)))</f>
        <v/>
      </c>
      <c r="E4148" s="22" t="n"/>
      <c r="F4148" s="23" t="n"/>
      <c r="G4148" s="23" t="n"/>
      <c r="H4148" s="22" t="n"/>
      <c r="I4148" s="19" t="n"/>
      <c r="J4148" s="21" t="n"/>
      <c r="K4148" s="19" t="n"/>
      <c r="L4148" s="19" t="n"/>
      <c r="M4148" s="21" t="n"/>
      <c r="N4148" s="22" t="n"/>
      <c r="O4148" s="24">
        <f>IF(A4148&lt;&gt;"عهدة","",SUMIFS($G$8:$G$5007,$B$8:$B$5007,B4148,$A$8:$A$5007,"مصروف",$I$8:$I$5007,"&lt;&gt;مرفوض"))</f>
        <v/>
      </c>
      <c r="P4148" s="25">
        <f>IF(A4148&lt;&gt;"عهدة","",N(F4148)-O4148)</f>
        <v/>
      </c>
      <c r="Q4148" s="26">
        <f>IF(A4148="","",IF(A4148="عهدة",IF(N(F4148)=0,"⚠ أدخل قيمة العهدة",IF(P4148&lt;0,"⛔ عجز / زيادة مصروفات "&amp;TEXT(-P4148,"#,##0"),IF(COUNTIFS($B$8:$B$5007,B4148,$A$8:$A$5007,"مصروف",$I$8:$I$5007,"&lt;&gt;مرفوض",$K$8:$K$5007,"&lt;&gt;نعم")&gt;0,"⚠ "&amp;COUNTIFS($B$8:$B$5007,B4148,$A$8:$A$5007,"مصروف",$I$8:$I$5007,"&lt;&gt;مرفوض",$K$8:$K$5007,"&lt;&gt;نعم")&amp;" مصروف غير مسوى",IF(L4148="تمت التسوية",IF(P4148=0,"✔ متوازنة وتمت التسوية","✔ تمت التسوية – متبقي "&amp;TEXT(P4148,"#,##0")),IF(P4148&gt;0,"متبقي "&amp;TEXT(P4148,"#,##0"),"✔ متوازنة"))))),IF(R4148=0,"⚠ أضف سطر عهدة أولًا",IF(OR(C4148="",N(G4148)=0),"⚠ أكمل التاريخ والقيمة",IF(S4148="","⚠ التاريخ خارج السنة المالية",IF(H4148="","⚠ اختر بند الموازنة",IF(I4148="مرفوض","✖ مرفوض من المدير",IF(I4148&lt;&gt;"موافق","⏳ بانتظار موافقة المدير",IF(K4148&lt;&gt;"نعم","⚠ غير مسوى مع الحسابات","✔ معتمد ومسوى")))))))))</f>
        <v/>
      </c>
      <c r="R4148">
        <f>N(R4147)+IF(A4148="عهدة",1,0)</f>
        <v/>
      </c>
      <c r="S4148">
        <f>IF(C4148="","",IF(AND(C4148&gt;=DATE(2026,9,1),C4148&lt;=DATE(2027,8,31)),(YEAR(C4148)-2026)*12+MONTH(C4148)-8,""))</f>
        <v/>
      </c>
      <c r="T4148">
        <f>IF(AND(A4148="مصروف",R4148&gt;0,I4148="موافق",S4148&lt;&gt;"",H4148&lt;&gt;""),N(G4148),0)</f>
        <v/>
      </c>
    </row>
    <row r="4149">
      <c r="A4149" s="19" t="n"/>
      <c r="B4149" s="20">
        <f>IF(A4149="","",IF(R4149=0,"⚠ أضف سطر عهدة أولًا","BDR-"&amp;TEXT(R4149,"000")))</f>
        <v/>
      </c>
      <c r="C4149" s="21" t="n"/>
      <c r="D4149" s="20">
        <f>IF(C4149="","",IF(S4149="","خارج السنة المالية",INDEX(القوائم!$D$2:$D$13,S4149)))</f>
        <v/>
      </c>
      <c r="E4149" s="22" t="n"/>
      <c r="F4149" s="23" t="n"/>
      <c r="G4149" s="23" t="n"/>
      <c r="H4149" s="22" t="n"/>
      <c r="I4149" s="19" t="n"/>
      <c r="J4149" s="21" t="n"/>
      <c r="K4149" s="19" t="n"/>
      <c r="L4149" s="19" t="n"/>
      <c r="M4149" s="21" t="n"/>
      <c r="N4149" s="22" t="n"/>
      <c r="O4149" s="24">
        <f>IF(A4149&lt;&gt;"عهدة","",SUMIFS($G$8:$G$5007,$B$8:$B$5007,B4149,$A$8:$A$5007,"مصروف",$I$8:$I$5007,"&lt;&gt;مرفوض"))</f>
        <v/>
      </c>
      <c r="P4149" s="25">
        <f>IF(A4149&lt;&gt;"عهدة","",N(F4149)-O4149)</f>
        <v/>
      </c>
      <c r="Q4149" s="26">
        <f>IF(A4149="","",IF(A4149="عهدة",IF(N(F4149)=0,"⚠ أدخل قيمة العهدة",IF(P4149&lt;0,"⛔ عجز / زيادة مصروفات "&amp;TEXT(-P4149,"#,##0"),IF(COUNTIFS($B$8:$B$5007,B4149,$A$8:$A$5007,"مصروف",$I$8:$I$5007,"&lt;&gt;مرفوض",$K$8:$K$5007,"&lt;&gt;نعم")&gt;0,"⚠ "&amp;COUNTIFS($B$8:$B$5007,B4149,$A$8:$A$5007,"مصروف",$I$8:$I$5007,"&lt;&gt;مرفوض",$K$8:$K$5007,"&lt;&gt;نعم")&amp;" مصروف غير مسوى",IF(L4149="تمت التسوية",IF(P4149=0,"✔ متوازنة وتمت التسوية","✔ تمت التسوية – متبقي "&amp;TEXT(P4149,"#,##0")),IF(P4149&gt;0,"متبقي "&amp;TEXT(P4149,"#,##0"),"✔ متوازنة"))))),IF(R4149=0,"⚠ أضف سطر عهدة أولًا",IF(OR(C4149="",N(G4149)=0),"⚠ أكمل التاريخ والقيمة",IF(S4149="","⚠ التاريخ خارج السنة المالية",IF(H4149="","⚠ اختر بند الموازنة",IF(I4149="مرفوض","✖ مرفوض من المدير",IF(I4149&lt;&gt;"موافق","⏳ بانتظار موافقة المدير",IF(K4149&lt;&gt;"نعم","⚠ غير مسوى مع الحسابات","✔ معتمد ومسوى")))))))))</f>
        <v/>
      </c>
      <c r="R4149">
        <f>N(R4148)+IF(A4149="عهدة",1,0)</f>
        <v/>
      </c>
      <c r="S4149">
        <f>IF(C4149="","",IF(AND(C4149&gt;=DATE(2026,9,1),C4149&lt;=DATE(2027,8,31)),(YEAR(C4149)-2026)*12+MONTH(C4149)-8,""))</f>
        <v/>
      </c>
      <c r="T4149">
        <f>IF(AND(A4149="مصروف",R4149&gt;0,I4149="موافق",S4149&lt;&gt;"",H4149&lt;&gt;""),N(G4149),0)</f>
        <v/>
      </c>
    </row>
    <row r="4150">
      <c r="A4150" s="19" t="n"/>
      <c r="B4150" s="20">
        <f>IF(A4150="","",IF(R4150=0,"⚠ أضف سطر عهدة أولًا","BDR-"&amp;TEXT(R4150,"000")))</f>
        <v/>
      </c>
      <c r="C4150" s="21" t="n"/>
      <c r="D4150" s="20">
        <f>IF(C4150="","",IF(S4150="","خارج السنة المالية",INDEX(القوائم!$D$2:$D$13,S4150)))</f>
        <v/>
      </c>
      <c r="E4150" s="22" t="n"/>
      <c r="F4150" s="23" t="n"/>
      <c r="G4150" s="23" t="n"/>
      <c r="H4150" s="22" t="n"/>
      <c r="I4150" s="19" t="n"/>
      <c r="J4150" s="21" t="n"/>
      <c r="K4150" s="19" t="n"/>
      <c r="L4150" s="19" t="n"/>
      <c r="M4150" s="21" t="n"/>
      <c r="N4150" s="22" t="n"/>
      <c r="O4150" s="24">
        <f>IF(A4150&lt;&gt;"عهدة","",SUMIFS($G$8:$G$5007,$B$8:$B$5007,B4150,$A$8:$A$5007,"مصروف",$I$8:$I$5007,"&lt;&gt;مرفوض"))</f>
        <v/>
      </c>
      <c r="P4150" s="25">
        <f>IF(A4150&lt;&gt;"عهدة","",N(F4150)-O4150)</f>
        <v/>
      </c>
      <c r="Q4150" s="26">
        <f>IF(A4150="","",IF(A4150="عهدة",IF(N(F4150)=0,"⚠ أدخل قيمة العهدة",IF(P4150&lt;0,"⛔ عجز / زيادة مصروفات "&amp;TEXT(-P4150,"#,##0"),IF(COUNTIFS($B$8:$B$5007,B4150,$A$8:$A$5007,"مصروف",$I$8:$I$5007,"&lt;&gt;مرفوض",$K$8:$K$5007,"&lt;&gt;نعم")&gt;0,"⚠ "&amp;COUNTIFS($B$8:$B$5007,B4150,$A$8:$A$5007,"مصروف",$I$8:$I$5007,"&lt;&gt;مرفوض",$K$8:$K$5007,"&lt;&gt;نعم")&amp;" مصروف غير مسوى",IF(L4150="تمت التسوية",IF(P4150=0,"✔ متوازنة وتمت التسوية","✔ تمت التسوية – متبقي "&amp;TEXT(P4150,"#,##0")),IF(P4150&gt;0,"متبقي "&amp;TEXT(P4150,"#,##0"),"✔ متوازنة"))))),IF(R4150=0,"⚠ أضف سطر عهدة أولًا",IF(OR(C4150="",N(G4150)=0),"⚠ أكمل التاريخ والقيمة",IF(S4150="","⚠ التاريخ خارج السنة المالية",IF(H4150="","⚠ اختر بند الموازنة",IF(I4150="مرفوض","✖ مرفوض من المدير",IF(I4150&lt;&gt;"موافق","⏳ بانتظار موافقة المدير",IF(K4150&lt;&gt;"نعم","⚠ غير مسوى مع الحسابات","✔ معتمد ومسوى")))))))))</f>
        <v/>
      </c>
      <c r="R4150">
        <f>N(R4149)+IF(A4150="عهدة",1,0)</f>
        <v/>
      </c>
      <c r="S4150">
        <f>IF(C4150="","",IF(AND(C4150&gt;=DATE(2026,9,1),C4150&lt;=DATE(2027,8,31)),(YEAR(C4150)-2026)*12+MONTH(C4150)-8,""))</f>
        <v/>
      </c>
      <c r="T4150">
        <f>IF(AND(A4150="مصروف",R4150&gt;0,I4150="موافق",S4150&lt;&gt;"",H4150&lt;&gt;""),N(G4150),0)</f>
        <v/>
      </c>
    </row>
    <row r="4151">
      <c r="A4151" s="19" t="n"/>
      <c r="B4151" s="20">
        <f>IF(A4151="","",IF(R4151=0,"⚠ أضف سطر عهدة أولًا","BDR-"&amp;TEXT(R4151,"000")))</f>
        <v/>
      </c>
      <c r="C4151" s="21" t="n"/>
      <c r="D4151" s="20">
        <f>IF(C4151="","",IF(S4151="","خارج السنة المالية",INDEX(القوائم!$D$2:$D$13,S4151)))</f>
        <v/>
      </c>
      <c r="E4151" s="22" t="n"/>
      <c r="F4151" s="23" t="n"/>
      <c r="G4151" s="23" t="n"/>
      <c r="H4151" s="22" t="n"/>
      <c r="I4151" s="19" t="n"/>
      <c r="J4151" s="21" t="n"/>
      <c r="K4151" s="19" t="n"/>
      <c r="L4151" s="19" t="n"/>
      <c r="M4151" s="21" t="n"/>
      <c r="N4151" s="22" t="n"/>
      <c r="O4151" s="24">
        <f>IF(A4151&lt;&gt;"عهدة","",SUMIFS($G$8:$G$5007,$B$8:$B$5007,B4151,$A$8:$A$5007,"مصروف",$I$8:$I$5007,"&lt;&gt;مرفوض"))</f>
        <v/>
      </c>
      <c r="P4151" s="25">
        <f>IF(A4151&lt;&gt;"عهدة","",N(F4151)-O4151)</f>
        <v/>
      </c>
      <c r="Q4151" s="26">
        <f>IF(A4151="","",IF(A4151="عهدة",IF(N(F4151)=0,"⚠ أدخل قيمة العهدة",IF(P4151&lt;0,"⛔ عجز / زيادة مصروفات "&amp;TEXT(-P4151,"#,##0"),IF(COUNTIFS($B$8:$B$5007,B4151,$A$8:$A$5007,"مصروف",$I$8:$I$5007,"&lt;&gt;مرفوض",$K$8:$K$5007,"&lt;&gt;نعم")&gt;0,"⚠ "&amp;COUNTIFS($B$8:$B$5007,B4151,$A$8:$A$5007,"مصروف",$I$8:$I$5007,"&lt;&gt;مرفوض",$K$8:$K$5007,"&lt;&gt;نعم")&amp;" مصروف غير مسوى",IF(L4151="تمت التسوية",IF(P4151=0,"✔ متوازنة وتمت التسوية","✔ تمت التسوية – متبقي "&amp;TEXT(P4151,"#,##0")),IF(P4151&gt;0,"متبقي "&amp;TEXT(P4151,"#,##0"),"✔ متوازنة"))))),IF(R4151=0,"⚠ أضف سطر عهدة أولًا",IF(OR(C4151="",N(G4151)=0),"⚠ أكمل التاريخ والقيمة",IF(S4151="","⚠ التاريخ خارج السنة المالية",IF(H4151="","⚠ اختر بند الموازنة",IF(I4151="مرفوض","✖ مرفوض من المدير",IF(I4151&lt;&gt;"موافق","⏳ بانتظار موافقة المدير",IF(K4151&lt;&gt;"نعم","⚠ غير مسوى مع الحسابات","✔ معتمد ومسوى")))))))))</f>
        <v/>
      </c>
      <c r="R4151">
        <f>N(R4150)+IF(A4151="عهدة",1,0)</f>
        <v/>
      </c>
      <c r="S4151">
        <f>IF(C4151="","",IF(AND(C4151&gt;=DATE(2026,9,1),C4151&lt;=DATE(2027,8,31)),(YEAR(C4151)-2026)*12+MONTH(C4151)-8,""))</f>
        <v/>
      </c>
      <c r="T4151">
        <f>IF(AND(A4151="مصروف",R4151&gt;0,I4151="موافق",S4151&lt;&gt;"",H4151&lt;&gt;""),N(G4151),0)</f>
        <v/>
      </c>
    </row>
    <row r="4152">
      <c r="A4152" s="19" t="n"/>
      <c r="B4152" s="20">
        <f>IF(A4152="","",IF(R4152=0,"⚠ أضف سطر عهدة أولًا","BDR-"&amp;TEXT(R4152,"000")))</f>
        <v/>
      </c>
      <c r="C4152" s="21" t="n"/>
      <c r="D4152" s="20">
        <f>IF(C4152="","",IF(S4152="","خارج السنة المالية",INDEX(القوائم!$D$2:$D$13,S4152)))</f>
        <v/>
      </c>
      <c r="E4152" s="22" t="n"/>
      <c r="F4152" s="23" t="n"/>
      <c r="G4152" s="23" t="n"/>
      <c r="H4152" s="22" t="n"/>
      <c r="I4152" s="19" t="n"/>
      <c r="J4152" s="21" t="n"/>
      <c r="K4152" s="19" t="n"/>
      <c r="L4152" s="19" t="n"/>
      <c r="M4152" s="21" t="n"/>
      <c r="N4152" s="22" t="n"/>
      <c r="O4152" s="24">
        <f>IF(A4152&lt;&gt;"عهدة","",SUMIFS($G$8:$G$5007,$B$8:$B$5007,B4152,$A$8:$A$5007,"مصروف",$I$8:$I$5007,"&lt;&gt;مرفوض"))</f>
        <v/>
      </c>
      <c r="P4152" s="25">
        <f>IF(A4152&lt;&gt;"عهدة","",N(F4152)-O4152)</f>
        <v/>
      </c>
      <c r="Q4152" s="26">
        <f>IF(A4152="","",IF(A4152="عهدة",IF(N(F4152)=0,"⚠ أدخل قيمة العهدة",IF(P4152&lt;0,"⛔ عجز / زيادة مصروفات "&amp;TEXT(-P4152,"#,##0"),IF(COUNTIFS($B$8:$B$5007,B4152,$A$8:$A$5007,"مصروف",$I$8:$I$5007,"&lt;&gt;مرفوض",$K$8:$K$5007,"&lt;&gt;نعم")&gt;0,"⚠ "&amp;COUNTIFS($B$8:$B$5007,B4152,$A$8:$A$5007,"مصروف",$I$8:$I$5007,"&lt;&gt;مرفوض",$K$8:$K$5007,"&lt;&gt;نعم")&amp;" مصروف غير مسوى",IF(L4152="تمت التسوية",IF(P4152=0,"✔ متوازنة وتمت التسوية","✔ تمت التسوية – متبقي "&amp;TEXT(P4152,"#,##0")),IF(P4152&gt;0,"متبقي "&amp;TEXT(P4152,"#,##0"),"✔ متوازنة"))))),IF(R4152=0,"⚠ أضف سطر عهدة أولًا",IF(OR(C4152="",N(G4152)=0),"⚠ أكمل التاريخ والقيمة",IF(S4152="","⚠ التاريخ خارج السنة المالية",IF(H4152="","⚠ اختر بند الموازنة",IF(I4152="مرفوض","✖ مرفوض من المدير",IF(I4152&lt;&gt;"موافق","⏳ بانتظار موافقة المدير",IF(K4152&lt;&gt;"نعم","⚠ غير مسوى مع الحسابات","✔ معتمد ومسوى")))))))))</f>
        <v/>
      </c>
      <c r="R4152">
        <f>N(R4151)+IF(A4152="عهدة",1,0)</f>
        <v/>
      </c>
      <c r="S4152">
        <f>IF(C4152="","",IF(AND(C4152&gt;=DATE(2026,9,1),C4152&lt;=DATE(2027,8,31)),(YEAR(C4152)-2026)*12+MONTH(C4152)-8,""))</f>
        <v/>
      </c>
      <c r="T4152">
        <f>IF(AND(A4152="مصروف",R4152&gt;0,I4152="موافق",S4152&lt;&gt;"",H4152&lt;&gt;""),N(G4152),0)</f>
        <v/>
      </c>
    </row>
    <row r="4153">
      <c r="A4153" s="19" t="n"/>
      <c r="B4153" s="20">
        <f>IF(A4153="","",IF(R4153=0,"⚠ أضف سطر عهدة أولًا","BDR-"&amp;TEXT(R4153,"000")))</f>
        <v/>
      </c>
      <c r="C4153" s="21" t="n"/>
      <c r="D4153" s="20">
        <f>IF(C4153="","",IF(S4153="","خارج السنة المالية",INDEX(القوائم!$D$2:$D$13,S4153)))</f>
        <v/>
      </c>
      <c r="E4153" s="22" t="n"/>
      <c r="F4153" s="23" t="n"/>
      <c r="G4153" s="23" t="n"/>
      <c r="H4153" s="22" t="n"/>
      <c r="I4153" s="19" t="n"/>
      <c r="J4153" s="21" t="n"/>
      <c r="K4153" s="19" t="n"/>
      <c r="L4153" s="19" t="n"/>
      <c r="M4153" s="21" t="n"/>
      <c r="N4153" s="22" t="n"/>
      <c r="O4153" s="24">
        <f>IF(A4153&lt;&gt;"عهدة","",SUMIFS($G$8:$G$5007,$B$8:$B$5007,B4153,$A$8:$A$5007,"مصروف",$I$8:$I$5007,"&lt;&gt;مرفوض"))</f>
        <v/>
      </c>
      <c r="P4153" s="25">
        <f>IF(A4153&lt;&gt;"عهدة","",N(F4153)-O4153)</f>
        <v/>
      </c>
      <c r="Q4153" s="26">
        <f>IF(A4153="","",IF(A4153="عهدة",IF(N(F4153)=0,"⚠ أدخل قيمة العهدة",IF(P4153&lt;0,"⛔ عجز / زيادة مصروفات "&amp;TEXT(-P4153,"#,##0"),IF(COUNTIFS($B$8:$B$5007,B4153,$A$8:$A$5007,"مصروف",$I$8:$I$5007,"&lt;&gt;مرفوض",$K$8:$K$5007,"&lt;&gt;نعم")&gt;0,"⚠ "&amp;COUNTIFS($B$8:$B$5007,B4153,$A$8:$A$5007,"مصروف",$I$8:$I$5007,"&lt;&gt;مرفوض",$K$8:$K$5007,"&lt;&gt;نعم")&amp;" مصروف غير مسوى",IF(L4153="تمت التسوية",IF(P4153=0,"✔ متوازنة وتمت التسوية","✔ تمت التسوية – متبقي "&amp;TEXT(P4153,"#,##0")),IF(P4153&gt;0,"متبقي "&amp;TEXT(P4153,"#,##0"),"✔ متوازنة"))))),IF(R4153=0,"⚠ أضف سطر عهدة أولًا",IF(OR(C4153="",N(G4153)=0),"⚠ أكمل التاريخ والقيمة",IF(S4153="","⚠ التاريخ خارج السنة المالية",IF(H4153="","⚠ اختر بند الموازنة",IF(I4153="مرفوض","✖ مرفوض من المدير",IF(I4153&lt;&gt;"موافق","⏳ بانتظار موافقة المدير",IF(K4153&lt;&gt;"نعم","⚠ غير مسوى مع الحسابات","✔ معتمد ومسوى")))))))))</f>
        <v/>
      </c>
      <c r="R4153">
        <f>N(R4152)+IF(A4153="عهدة",1,0)</f>
        <v/>
      </c>
      <c r="S4153">
        <f>IF(C4153="","",IF(AND(C4153&gt;=DATE(2026,9,1),C4153&lt;=DATE(2027,8,31)),(YEAR(C4153)-2026)*12+MONTH(C4153)-8,""))</f>
        <v/>
      </c>
      <c r="T4153">
        <f>IF(AND(A4153="مصروف",R4153&gt;0,I4153="موافق",S4153&lt;&gt;"",H4153&lt;&gt;""),N(G4153),0)</f>
        <v/>
      </c>
    </row>
    <row r="4154">
      <c r="A4154" s="19" t="n"/>
      <c r="B4154" s="20">
        <f>IF(A4154="","",IF(R4154=0,"⚠ أضف سطر عهدة أولًا","BDR-"&amp;TEXT(R4154,"000")))</f>
        <v/>
      </c>
      <c r="C4154" s="21" t="n"/>
      <c r="D4154" s="20">
        <f>IF(C4154="","",IF(S4154="","خارج السنة المالية",INDEX(القوائم!$D$2:$D$13,S4154)))</f>
        <v/>
      </c>
      <c r="E4154" s="22" t="n"/>
      <c r="F4154" s="23" t="n"/>
      <c r="G4154" s="23" t="n"/>
      <c r="H4154" s="22" t="n"/>
      <c r="I4154" s="19" t="n"/>
      <c r="J4154" s="21" t="n"/>
      <c r="K4154" s="19" t="n"/>
      <c r="L4154" s="19" t="n"/>
      <c r="M4154" s="21" t="n"/>
      <c r="N4154" s="22" t="n"/>
      <c r="O4154" s="24">
        <f>IF(A4154&lt;&gt;"عهدة","",SUMIFS($G$8:$G$5007,$B$8:$B$5007,B4154,$A$8:$A$5007,"مصروف",$I$8:$I$5007,"&lt;&gt;مرفوض"))</f>
        <v/>
      </c>
      <c r="P4154" s="25">
        <f>IF(A4154&lt;&gt;"عهدة","",N(F4154)-O4154)</f>
        <v/>
      </c>
      <c r="Q4154" s="26">
        <f>IF(A4154="","",IF(A4154="عهدة",IF(N(F4154)=0,"⚠ أدخل قيمة العهدة",IF(P4154&lt;0,"⛔ عجز / زيادة مصروفات "&amp;TEXT(-P4154,"#,##0"),IF(COUNTIFS($B$8:$B$5007,B4154,$A$8:$A$5007,"مصروف",$I$8:$I$5007,"&lt;&gt;مرفوض",$K$8:$K$5007,"&lt;&gt;نعم")&gt;0,"⚠ "&amp;COUNTIFS($B$8:$B$5007,B4154,$A$8:$A$5007,"مصروف",$I$8:$I$5007,"&lt;&gt;مرفوض",$K$8:$K$5007,"&lt;&gt;نعم")&amp;" مصروف غير مسوى",IF(L4154="تمت التسوية",IF(P4154=0,"✔ متوازنة وتمت التسوية","✔ تمت التسوية – متبقي "&amp;TEXT(P4154,"#,##0")),IF(P4154&gt;0,"متبقي "&amp;TEXT(P4154,"#,##0"),"✔ متوازنة"))))),IF(R4154=0,"⚠ أضف سطر عهدة أولًا",IF(OR(C4154="",N(G4154)=0),"⚠ أكمل التاريخ والقيمة",IF(S4154="","⚠ التاريخ خارج السنة المالية",IF(H4154="","⚠ اختر بند الموازنة",IF(I4154="مرفوض","✖ مرفوض من المدير",IF(I4154&lt;&gt;"موافق","⏳ بانتظار موافقة المدير",IF(K4154&lt;&gt;"نعم","⚠ غير مسوى مع الحسابات","✔ معتمد ومسوى")))))))))</f>
        <v/>
      </c>
      <c r="R4154">
        <f>N(R4153)+IF(A4154="عهدة",1,0)</f>
        <v/>
      </c>
      <c r="S4154">
        <f>IF(C4154="","",IF(AND(C4154&gt;=DATE(2026,9,1),C4154&lt;=DATE(2027,8,31)),(YEAR(C4154)-2026)*12+MONTH(C4154)-8,""))</f>
        <v/>
      </c>
      <c r="T4154">
        <f>IF(AND(A4154="مصروف",R4154&gt;0,I4154="موافق",S4154&lt;&gt;"",H4154&lt;&gt;""),N(G4154),0)</f>
        <v/>
      </c>
    </row>
    <row r="4155">
      <c r="A4155" s="19" t="n"/>
      <c r="B4155" s="20">
        <f>IF(A4155="","",IF(R4155=0,"⚠ أضف سطر عهدة أولًا","BDR-"&amp;TEXT(R4155,"000")))</f>
        <v/>
      </c>
      <c r="C4155" s="21" t="n"/>
      <c r="D4155" s="20">
        <f>IF(C4155="","",IF(S4155="","خارج السنة المالية",INDEX(القوائم!$D$2:$D$13,S4155)))</f>
        <v/>
      </c>
      <c r="E4155" s="22" t="n"/>
      <c r="F4155" s="23" t="n"/>
      <c r="G4155" s="23" t="n"/>
      <c r="H4155" s="22" t="n"/>
      <c r="I4155" s="19" t="n"/>
      <c r="J4155" s="21" t="n"/>
      <c r="K4155" s="19" t="n"/>
      <c r="L4155" s="19" t="n"/>
      <c r="M4155" s="21" t="n"/>
      <c r="N4155" s="22" t="n"/>
      <c r="O4155" s="24">
        <f>IF(A4155&lt;&gt;"عهدة","",SUMIFS($G$8:$G$5007,$B$8:$B$5007,B4155,$A$8:$A$5007,"مصروف",$I$8:$I$5007,"&lt;&gt;مرفوض"))</f>
        <v/>
      </c>
      <c r="P4155" s="25">
        <f>IF(A4155&lt;&gt;"عهدة","",N(F4155)-O4155)</f>
        <v/>
      </c>
      <c r="Q4155" s="26">
        <f>IF(A4155="","",IF(A4155="عهدة",IF(N(F4155)=0,"⚠ أدخل قيمة العهدة",IF(P4155&lt;0,"⛔ عجز / زيادة مصروفات "&amp;TEXT(-P4155,"#,##0"),IF(COUNTIFS($B$8:$B$5007,B4155,$A$8:$A$5007,"مصروف",$I$8:$I$5007,"&lt;&gt;مرفوض",$K$8:$K$5007,"&lt;&gt;نعم")&gt;0,"⚠ "&amp;COUNTIFS($B$8:$B$5007,B4155,$A$8:$A$5007,"مصروف",$I$8:$I$5007,"&lt;&gt;مرفوض",$K$8:$K$5007,"&lt;&gt;نعم")&amp;" مصروف غير مسوى",IF(L4155="تمت التسوية",IF(P4155=0,"✔ متوازنة وتمت التسوية","✔ تمت التسوية – متبقي "&amp;TEXT(P4155,"#,##0")),IF(P4155&gt;0,"متبقي "&amp;TEXT(P4155,"#,##0"),"✔ متوازنة"))))),IF(R4155=0,"⚠ أضف سطر عهدة أولًا",IF(OR(C4155="",N(G4155)=0),"⚠ أكمل التاريخ والقيمة",IF(S4155="","⚠ التاريخ خارج السنة المالية",IF(H4155="","⚠ اختر بند الموازنة",IF(I4155="مرفوض","✖ مرفوض من المدير",IF(I4155&lt;&gt;"موافق","⏳ بانتظار موافقة المدير",IF(K4155&lt;&gt;"نعم","⚠ غير مسوى مع الحسابات","✔ معتمد ومسوى")))))))))</f>
        <v/>
      </c>
      <c r="R4155">
        <f>N(R4154)+IF(A4155="عهدة",1,0)</f>
        <v/>
      </c>
      <c r="S4155">
        <f>IF(C4155="","",IF(AND(C4155&gt;=DATE(2026,9,1),C4155&lt;=DATE(2027,8,31)),(YEAR(C4155)-2026)*12+MONTH(C4155)-8,""))</f>
        <v/>
      </c>
      <c r="T4155">
        <f>IF(AND(A4155="مصروف",R4155&gt;0,I4155="موافق",S4155&lt;&gt;"",H4155&lt;&gt;""),N(G4155),0)</f>
        <v/>
      </c>
    </row>
    <row r="4156">
      <c r="A4156" s="19" t="n"/>
      <c r="B4156" s="20">
        <f>IF(A4156="","",IF(R4156=0,"⚠ أضف سطر عهدة أولًا","BDR-"&amp;TEXT(R4156,"000")))</f>
        <v/>
      </c>
      <c r="C4156" s="21" t="n"/>
      <c r="D4156" s="20">
        <f>IF(C4156="","",IF(S4156="","خارج السنة المالية",INDEX(القوائم!$D$2:$D$13,S4156)))</f>
        <v/>
      </c>
      <c r="E4156" s="22" t="n"/>
      <c r="F4156" s="23" t="n"/>
      <c r="G4156" s="23" t="n"/>
      <c r="H4156" s="22" t="n"/>
      <c r="I4156" s="19" t="n"/>
      <c r="J4156" s="21" t="n"/>
      <c r="K4156" s="19" t="n"/>
      <c r="L4156" s="19" t="n"/>
      <c r="M4156" s="21" t="n"/>
      <c r="N4156" s="22" t="n"/>
      <c r="O4156" s="24">
        <f>IF(A4156&lt;&gt;"عهدة","",SUMIFS($G$8:$G$5007,$B$8:$B$5007,B4156,$A$8:$A$5007,"مصروف",$I$8:$I$5007,"&lt;&gt;مرفوض"))</f>
        <v/>
      </c>
      <c r="P4156" s="25">
        <f>IF(A4156&lt;&gt;"عهدة","",N(F4156)-O4156)</f>
        <v/>
      </c>
      <c r="Q4156" s="26">
        <f>IF(A4156="","",IF(A4156="عهدة",IF(N(F4156)=0,"⚠ أدخل قيمة العهدة",IF(P4156&lt;0,"⛔ عجز / زيادة مصروفات "&amp;TEXT(-P4156,"#,##0"),IF(COUNTIFS($B$8:$B$5007,B4156,$A$8:$A$5007,"مصروف",$I$8:$I$5007,"&lt;&gt;مرفوض",$K$8:$K$5007,"&lt;&gt;نعم")&gt;0,"⚠ "&amp;COUNTIFS($B$8:$B$5007,B4156,$A$8:$A$5007,"مصروف",$I$8:$I$5007,"&lt;&gt;مرفوض",$K$8:$K$5007,"&lt;&gt;نعم")&amp;" مصروف غير مسوى",IF(L4156="تمت التسوية",IF(P4156=0,"✔ متوازنة وتمت التسوية","✔ تمت التسوية – متبقي "&amp;TEXT(P4156,"#,##0")),IF(P4156&gt;0,"متبقي "&amp;TEXT(P4156,"#,##0"),"✔ متوازنة"))))),IF(R4156=0,"⚠ أضف سطر عهدة أولًا",IF(OR(C4156="",N(G4156)=0),"⚠ أكمل التاريخ والقيمة",IF(S4156="","⚠ التاريخ خارج السنة المالية",IF(H4156="","⚠ اختر بند الموازنة",IF(I4156="مرفوض","✖ مرفوض من المدير",IF(I4156&lt;&gt;"موافق","⏳ بانتظار موافقة المدير",IF(K4156&lt;&gt;"نعم","⚠ غير مسوى مع الحسابات","✔ معتمد ومسوى")))))))))</f>
        <v/>
      </c>
      <c r="R4156">
        <f>N(R4155)+IF(A4156="عهدة",1,0)</f>
        <v/>
      </c>
      <c r="S4156">
        <f>IF(C4156="","",IF(AND(C4156&gt;=DATE(2026,9,1),C4156&lt;=DATE(2027,8,31)),(YEAR(C4156)-2026)*12+MONTH(C4156)-8,""))</f>
        <v/>
      </c>
      <c r="T4156">
        <f>IF(AND(A4156="مصروف",R4156&gt;0,I4156="موافق",S4156&lt;&gt;"",H4156&lt;&gt;""),N(G4156),0)</f>
        <v/>
      </c>
    </row>
    <row r="4157">
      <c r="A4157" s="19" t="n"/>
      <c r="B4157" s="20">
        <f>IF(A4157="","",IF(R4157=0,"⚠ أضف سطر عهدة أولًا","BDR-"&amp;TEXT(R4157,"000")))</f>
        <v/>
      </c>
      <c r="C4157" s="21" t="n"/>
      <c r="D4157" s="20">
        <f>IF(C4157="","",IF(S4157="","خارج السنة المالية",INDEX(القوائم!$D$2:$D$13,S4157)))</f>
        <v/>
      </c>
      <c r="E4157" s="22" t="n"/>
      <c r="F4157" s="23" t="n"/>
      <c r="G4157" s="23" t="n"/>
      <c r="H4157" s="22" t="n"/>
      <c r="I4157" s="19" t="n"/>
      <c r="J4157" s="21" t="n"/>
      <c r="K4157" s="19" t="n"/>
      <c r="L4157" s="19" t="n"/>
      <c r="M4157" s="21" t="n"/>
      <c r="N4157" s="22" t="n"/>
      <c r="O4157" s="24">
        <f>IF(A4157&lt;&gt;"عهدة","",SUMIFS($G$8:$G$5007,$B$8:$B$5007,B4157,$A$8:$A$5007,"مصروف",$I$8:$I$5007,"&lt;&gt;مرفوض"))</f>
        <v/>
      </c>
      <c r="P4157" s="25">
        <f>IF(A4157&lt;&gt;"عهدة","",N(F4157)-O4157)</f>
        <v/>
      </c>
      <c r="Q4157" s="26">
        <f>IF(A4157="","",IF(A4157="عهدة",IF(N(F4157)=0,"⚠ أدخل قيمة العهدة",IF(P4157&lt;0,"⛔ عجز / زيادة مصروفات "&amp;TEXT(-P4157,"#,##0"),IF(COUNTIFS($B$8:$B$5007,B4157,$A$8:$A$5007,"مصروف",$I$8:$I$5007,"&lt;&gt;مرفوض",$K$8:$K$5007,"&lt;&gt;نعم")&gt;0,"⚠ "&amp;COUNTIFS($B$8:$B$5007,B4157,$A$8:$A$5007,"مصروف",$I$8:$I$5007,"&lt;&gt;مرفوض",$K$8:$K$5007,"&lt;&gt;نعم")&amp;" مصروف غير مسوى",IF(L4157="تمت التسوية",IF(P4157=0,"✔ متوازنة وتمت التسوية","✔ تمت التسوية – متبقي "&amp;TEXT(P4157,"#,##0")),IF(P4157&gt;0,"متبقي "&amp;TEXT(P4157,"#,##0"),"✔ متوازنة"))))),IF(R4157=0,"⚠ أضف سطر عهدة أولًا",IF(OR(C4157="",N(G4157)=0),"⚠ أكمل التاريخ والقيمة",IF(S4157="","⚠ التاريخ خارج السنة المالية",IF(H4157="","⚠ اختر بند الموازنة",IF(I4157="مرفوض","✖ مرفوض من المدير",IF(I4157&lt;&gt;"موافق","⏳ بانتظار موافقة المدير",IF(K4157&lt;&gt;"نعم","⚠ غير مسوى مع الحسابات","✔ معتمد ومسوى")))))))))</f>
        <v/>
      </c>
      <c r="R4157">
        <f>N(R4156)+IF(A4157="عهدة",1,0)</f>
        <v/>
      </c>
      <c r="S4157">
        <f>IF(C4157="","",IF(AND(C4157&gt;=DATE(2026,9,1),C4157&lt;=DATE(2027,8,31)),(YEAR(C4157)-2026)*12+MONTH(C4157)-8,""))</f>
        <v/>
      </c>
      <c r="T4157">
        <f>IF(AND(A4157="مصروف",R4157&gt;0,I4157="موافق",S4157&lt;&gt;"",H4157&lt;&gt;""),N(G4157),0)</f>
        <v/>
      </c>
    </row>
    <row r="4158">
      <c r="A4158" s="19" t="n"/>
      <c r="B4158" s="20">
        <f>IF(A4158="","",IF(R4158=0,"⚠ أضف سطر عهدة أولًا","BDR-"&amp;TEXT(R4158,"000")))</f>
        <v/>
      </c>
      <c r="C4158" s="21" t="n"/>
      <c r="D4158" s="20">
        <f>IF(C4158="","",IF(S4158="","خارج السنة المالية",INDEX(القوائم!$D$2:$D$13,S4158)))</f>
        <v/>
      </c>
      <c r="E4158" s="22" t="n"/>
      <c r="F4158" s="23" t="n"/>
      <c r="G4158" s="23" t="n"/>
      <c r="H4158" s="22" t="n"/>
      <c r="I4158" s="19" t="n"/>
      <c r="J4158" s="21" t="n"/>
      <c r="K4158" s="19" t="n"/>
      <c r="L4158" s="19" t="n"/>
      <c r="M4158" s="21" t="n"/>
      <c r="N4158" s="22" t="n"/>
      <c r="O4158" s="24">
        <f>IF(A4158&lt;&gt;"عهدة","",SUMIFS($G$8:$G$5007,$B$8:$B$5007,B4158,$A$8:$A$5007,"مصروف",$I$8:$I$5007,"&lt;&gt;مرفوض"))</f>
        <v/>
      </c>
      <c r="P4158" s="25">
        <f>IF(A4158&lt;&gt;"عهدة","",N(F4158)-O4158)</f>
        <v/>
      </c>
      <c r="Q4158" s="26">
        <f>IF(A4158="","",IF(A4158="عهدة",IF(N(F4158)=0,"⚠ أدخل قيمة العهدة",IF(P4158&lt;0,"⛔ عجز / زيادة مصروفات "&amp;TEXT(-P4158,"#,##0"),IF(COUNTIFS($B$8:$B$5007,B4158,$A$8:$A$5007,"مصروف",$I$8:$I$5007,"&lt;&gt;مرفوض",$K$8:$K$5007,"&lt;&gt;نعم")&gt;0,"⚠ "&amp;COUNTIFS($B$8:$B$5007,B4158,$A$8:$A$5007,"مصروف",$I$8:$I$5007,"&lt;&gt;مرفوض",$K$8:$K$5007,"&lt;&gt;نعم")&amp;" مصروف غير مسوى",IF(L4158="تمت التسوية",IF(P4158=0,"✔ متوازنة وتمت التسوية","✔ تمت التسوية – متبقي "&amp;TEXT(P4158,"#,##0")),IF(P4158&gt;0,"متبقي "&amp;TEXT(P4158,"#,##0"),"✔ متوازنة"))))),IF(R4158=0,"⚠ أضف سطر عهدة أولًا",IF(OR(C4158="",N(G4158)=0),"⚠ أكمل التاريخ والقيمة",IF(S4158="","⚠ التاريخ خارج السنة المالية",IF(H4158="","⚠ اختر بند الموازنة",IF(I4158="مرفوض","✖ مرفوض من المدير",IF(I4158&lt;&gt;"موافق","⏳ بانتظار موافقة المدير",IF(K4158&lt;&gt;"نعم","⚠ غير مسوى مع الحسابات","✔ معتمد ومسوى")))))))))</f>
        <v/>
      </c>
      <c r="R4158">
        <f>N(R4157)+IF(A4158="عهدة",1,0)</f>
        <v/>
      </c>
      <c r="S4158">
        <f>IF(C4158="","",IF(AND(C4158&gt;=DATE(2026,9,1),C4158&lt;=DATE(2027,8,31)),(YEAR(C4158)-2026)*12+MONTH(C4158)-8,""))</f>
        <v/>
      </c>
      <c r="T4158">
        <f>IF(AND(A4158="مصروف",R4158&gt;0,I4158="موافق",S4158&lt;&gt;"",H4158&lt;&gt;""),N(G4158),0)</f>
        <v/>
      </c>
    </row>
    <row r="4159">
      <c r="A4159" s="19" t="n"/>
      <c r="B4159" s="20">
        <f>IF(A4159="","",IF(R4159=0,"⚠ أضف سطر عهدة أولًا","BDR-"&amp;TEXT(R4159,"000")))</f>
        <v/>
      </c>
      <c r="C4159" s="21" t="n"/>
      <c r="D4159" s="20">
        <f>IF(C4159="","",IF(S4159="","خارج السنة المالية",INDEX(القوائم!$D$2:$D$13,S4159)))</f>
        <v/>
      </c>
      <c r="E4159" s="22" t="n"/>
      <c r="F4159" s="23" t="n"/>
      <c r="G4159" s="23" t="n"/>
      <c r="H4159" s="22" t="n"/>
      <c r="I4159" s="19" t="n"/>
      <c r="J4159" s="21" t="n"/>
      <c r="K4159" s="19" t="n"/>
      <c r="L4159" s="19" t="n"/>
      <c r="M4159" s="21" t="n"/>
      <c r="N4159" s="22" t="n"/>
      <c r="O4159" s="24">
        <f>IF(A4159&lt;&gt;"عهدة","",SUMIFS($G$8:$G$5007,$B$8:$B$5007,B4159,$A$8:$A$5007,"مصروف",$I$8:$I$5007,"&lt;&gt;مرفوض"))</f>
        <v/>
      </c>
      <c r="P4159" s="25">
        <f>IF(A4159&lt;&gt;"عهدة","",N(F4159)-O4159)</f>
        <v/>
      </c>
      <c r="Q4159" s="26">
        <f>IF(A4159="","",IF(A4159="عهدة",IF(N(F4159)=0,"⚠ أدخل قيمة العهدة",IF(P4159&lt;0,"⛔ عجز / زيادة مصروفات "&amp;TEXT(-P4159,"#,##0"),IF(COUNTIFS($B$8:$B$5007,B4159,$A$8:$A$5007,"مصروف",$I$8:$I$5007,"&lt;&gt;مرفوض",$K$8:$K$5007,"&lt;&gt;نعم")&gt;0,"⚠ "&amp;COUNTIFS($B$8:$B$5007,B4159,$A$8:$A$5007,"مصروف",$I$8:$I$5007,"&lt;&gt;مرفوض",$K$8:$K$5007,"&lt;&gt;نعم")&amp;" مصروف غير مسوى",IF(L4159="تمت التسوية",IF(P4159=0,"✔ متوازنة وتمت التسوية","✔ تمت التسوية – متبقي "&amp;TEXT(P4159,"#,##0")),IF(P4159&gt;0,"متبقي "&amp;TEXT(P4159,"#,##0"),"✔ متوازنة"))))),IF(R4159=0,"⚠ أضف سطر عهدة أولًا",IF(OR(C4159="",N(G4159)=0),"⚠ أكمل التاريخ والقيمة",IF(S4159="","⚠ التاريخ خارج السنة المالية",IF(H4159="","⚠ اختر بند الموازنة",IF(I4159="مرفوض","✖ مرفوض من المدير",IF(I4159&lt;&gt;"موافق","⏳ بانتظار موافقة المدير",IF(K4159&lt;&gt;"نعم","⚠ غير مسوى مع الحسابات","✔ معتمد ومسوى")))))))))</f>
        <v/>
      </c>
      <c r="R4159">
        <f>N(R4158)+IF(A4159="عهدة",1,0)</f>
        <v/>
      </c>
      <c r="S4159">
        <f>IF(C4159="","",IF(AND(C4159&gt;=DATE(2026,9,1),C4159&lt;=DATE(2027,8,31)),(YEAR(C4159)-2026)*12+MONTH(C4159)-8,""))</f>
        <v/>
      </c>
      <c r="T4159">
        <f>IF(AND(A4159="مصروف",R4159&gt;0,I4159="موافق",S4159&lt;&gt;"",H4159&lt;&gt;""),N(G4159),0)</f>
        <v/>
      </c>
    </row>
    <row r="4160">
      <c r="A4160" s="19" t="n"/>
      <c r="B4160" s="20">
        <f>IF(A4160="","",IF(R4160=0,"⚠ أضف سطر عهدة أولًا","BDR-"&amp;TEXT(R4160,"000")))</f>
        <v/>
      </c>
      <c r="C4160" s="21" t="n"/>
      <c r="D4160" s="20">
        <f>IF(C4160="","",IF(S4160="","خارج السنة المالية",INDEX(القوائم!$D$2:$D$13,S4160)))</f>
        <v/>
      </c>
      <c r="E4160" s="22" t="n"/>
      <c r="F4160" s="23" t="n"/>
      <c r="G4160" s="23" t="n"/>
      <c r="H4160" s="22" t="n"/>
      <c r="I4160" s="19" t="n"/>
      <c r="J4160" s="21" t="n"/>
      <c r="K4160" s="19" t="n"/>
      <c r="L4160" s="19" t="n"/>
      <c r="M4160" s="21" t="n"/>
      <c r="N4160" s="22" t="n"/>
      <c r="O4160" s="24">
        <f>IF(A4160&lt;&gt;"عهدة","",SUMIFS($G$8:$G$5007,$B$8:$B$5007,B4160,$A$8:$A$5007,"مصروف",$I$8:$I$5007,"&lt;&gt;مرفوض"))</f>
        <v/>
      </c>
      <c r="P4160" s="25">
        <f>IF(A4160&lt;&gt;"عهدة","",N(F4160)-O4160)</f>
        <v/>
      </c>
      <c r="Q4160" s="26">
        <f>IF(A4160="","",IF(A4160="عهدة",IF(N(F4160)=0,"⚠ أدخل قيمة العهدة",IF(P4160&lt;0,"⛔ عجز / زيادة مصروفات "&amp;TEXT(-P4160,"#,##0"),IF(COUNTIFS($B$8:$B$5007,B4160,$A$8:$A$5007,"مصروف",$I$8:$I$5007,"&lt;&gt;مرفوض",$K$8:$K$5007,"&lt;&gt;نعم")&gt;0,"⚠ "&amp;COUNTIFS($B$8:$B$5007,B4160,$A$8:$A$5007,"مصروف",$I$8:$I$5007,"&lt;&gt;مرفوض",$K$8:$K$5007,"&lt;&gt;نعم")&amp;" مصروف غير مسوى",IF(L4160="تمت التسوية",IF(P4160=0,"✔ متوازنة وتمت التسوية","✔ تمت التسوية – متبقي "&amp;TEXT(P4160,"#,##0")),IF(P4160&gt;0,"متبقي "&amp;TEXT(P4160,"#,##0"),"✔ متوازنة"))))),IF(R4160=0,"⚠ أضف سطر عهدة أولًا",IF(OR(C4160="",N(G4160)=0),"⚠ أكمل التاريخ والقيمة",IF(S4160="","⚠ التاريخ خارج السنة المالية",IF(H4160="","⚠ اختر بند الموازنة",IF(I4160="مرفوض","✖ مرفوض من المدير",IF(I4160&lt;&gt;"موافق","⏳ بانتظار موافقة المدير",IF(K4160&lt;&gt;"نعم","⚠ غير مسوى مع الحسابات","✔ معتمد ومسوى")))))))))</f>
        <v/>
      </c>
      <c r="R4160">
        <f>N(R4159)+IF(A4160="عهدة",1,0)</f>
        <v/>
      </c>
      <c r="S4160">
        <f>IF(C4160="","",IF(AND(C4160&gt;=DATE(2026,9,1),C4160&lt;=DATE(2027,8,31)),(YEAR(C4160)-2026)*12+MONTH(C4160)-8,""))</f>
        <v/>
      </c>
      <c r="T4160">
        <f>IF(AND(A4160="مصروف",R4160&gt;0,I4160="موافق",S4160&lt;&gt;"",H4160&lt;&gt;""),N(G4160),0)</f>
        <v/>
      </c>
    </row>
    <row r="4161">
      <c r="A4161" s="19" t="n"/>
      <c r="B4161" s="20">
        <f>IF(A4161="","",IF(R4161=0,"⚠ أضف سطر عهدة أولًا","BDR-"&amp;TEXT(R4161,"000")))</f>
        <v/>
      </c>
      <c r="C4161" s="21" t="n"/>
      <c r="D4161" s="20">
        <f>IF(C4161="","",IF(S4161="","خارج السنة المالية",INDEX(القوائم!$D$2:$D$13,S4161)))</f>
        <v/>
      </c>
      <c r="E4161" s="22" t="n"/>
      <c r="F4161" s="23" t="n"/>
      <c r="G4161" s="23" t="n"/>
      <c r="H4161" s="22" t="n"/>
      <c r="I4161" s="19" t="n"/>
      <c r="J4161" s="21" t="n"/>
      <c r="K4161" s="19" t="n"/>
      <c r="L4161" s="19" t="n"/>
      <c r="M4161" s="21" t="n"/>
      <c r="N4161" s="22" t="n"/>
      <c r="O4161" s="24">
        <f>IF(A4161&lt;&gt;"عهدة","",SUMIFS($G$8:$G$5007,$B$8:$B$5007,B4161,$A$8:$A$5007,"مصروف",$I$8:$I$5007,"&lt;&gt;مرفوض"))</f>
        <v/>
      </c>
      <c r="P4161" s="25">
        <f>IF(A4161&lt;&gt;"عهدة","",N(F4161)-O4161)</f>
        <v/>
      </c>
      <c r="Q4161" s="26">
        <f>IF(A4161="","",IF(A4161="عهدة",IF(N(F4161)=0,"⚠ أدخل قيمة العهدة",IF(P4161&lt;0,"⛔ عجز / زيادة مصروفات "&amp;TEXT(-P4161,"#,##0"),IF(COUNTIFS($B$8:$B$5007,B4161,$A$8:$A$5007,"مصروف",$I$8:$I$5007,"&lt;&gt;مرفوض",$K$8:$K$5007,"&lt;&gt;نعم")&gt;0,"⚠ "&amp;COUNTIFS($B$8:$B$5007,B4161,$A$8:$A$5007,"مصروف",$I$8:$I$5007,"&lt;&gt;مرفوض",$K$8:$K$5007,"&lt;&gt;نعم")&amp;" مصروف غير مسوى",IF(L4161="تمت التسوية",IF(P4161=0,"✔ متوازنة وتمت التسوية","✔ تمت التسوية – متبقي "&amp;TEXT(P4161,"#,##0")),IF(P4161&gt;0,"متبقي "&amp;TEXT(P4161,"#,##0"),"✔ متوازنة"))))),IF(R4161=0,"⚠ أضف سطر عهدة أولًا",IF(OR(C4161="",N(G4161)=0),"⚠ أكمل التاريخ والقيمة",IF(S4161="","⚠ التاريخ خارج السنة المالية",IF(H4161="","⚠ اختر بند الموازنة",IF(I4161="مرفوض","✖ مرفوض من المدير",IF(I4161&lt;&gt;"موافق","⏳ بانتظار موافقة المدير",IF(K4161&lt;&gt;"نعم","⚠ غير مسوى مع الحسابات","✔ معتمد ومسوى")))))))))</f>
        <v/>
      </c>
      <c r="R4161">
        <f>N(R4160)+IF(A4161="عهدة",1,0)</f>
        <v/>
      </c>
      <c r="S4161">
        <f>IF(C4161="","",IF(AND(C4161&gt;=DATE(2026,9,1),C4161&lt;=DATE(2027,8,31)),(YEAR(C4161)-2026)*12+MONTH(C4161)-8,""))</f>
        <v/>
      </c>
      <c r="T4161">
        <f>IF(AND(A4161="مصروف",R4161&gt;0,I4161="موافق",S4161&lt;&gt;"",H4161&lt;&gt;""),N(G4161),0)</f>
        <v/>
      </c>
    </row>
    <row r="4162">
      <c r="A4162" s="19" t="n"/>
      <c r="B4162" s="20">
        <f>IF(A4162="","",IF(R4162=0,"⚠ أضف سطر عهدة أولًا","BDR-"&amp;TEXT(R4162,"000")))</f>
        <v/>
      </c>
      <c r="C4162" s="21" t="n"/>
      <c r="D4162" s="20">
        <f>IF(C4162="","",IF(S4162="","خارج السنة المالية",INDEX(القوائم!$D$2:$D$13,S4162)))</f>
        <v/>
      </c>
      <c r="E4162" s="22" t="n"/>
      <c r="F4162" s="23" t="n"/>
      <c r="G4162" s="23" t="n"/>
      <c r="H4162" s="22" t="n"/>
      <c r="I4162" s="19" t="n"/>
      <c r="J4162" s="21" t="n"/>
      <c r="K4162" s="19" t="n"/>
      <c r="L4162" s="19" t="n"/>
      <c r="M4162" s="21" t="n"/>
      <c r="N4162" s="22" t="n"/>
      <c r="O4162" s="24">
        <f>IF(A4162&lt;&gt;"عهدة","",SUMIFS($G$8:$G$5007,$B$8:$B$5007,B4162,$A$8:$A$5007,"مصروف",$I$8:$I$5007,"&lt;&gt;مرفوض"))</f>
        <v/>
      </c>
      <c r="P4162" s="25">
        <f>IF(A4162&lt;&gt;"عهدة","",N(F4162)-O4162)</f>
        <v/>
      </c>
      <c r="Q4162" s="26">
        <f>IF(A4162="","",IF(A4162="عهدة",IF(N(F4162)=0,"⚠ أدخل قيمة العهدة",IF(P4162&lt;0,"⛔ عجز / زيادة مصروفات "&amp;TEXT(-P4162,"#,##0"),IF(COUNTIFS($B$8:$B$5007,B4162,$A$8:$A$5007,"مصروف",$I$8:$I$5007,"&lt;&gt;مرفوض",$K$8:$K$5007,"&lt;&gt;نعم")&gt;0,"⚠ "&amp;COUNTIFS($B$8:$B$5007,B4162,$A$8:$A$5007,"مصروف",$I$8:$I$5007,"&lt;&gt;مرفوض",$K$8:$K$5007,"&lt;&gt;نعم")&amp;" مصروف غير مسوى",IF(L4162="تمت التسوية",IF(P4162=0,"✔ متوازنة وتمت التسوية","✔ تمت التسوية – متبقي "&amp;TEXT(P4162,"#,##0")),IF(P4162&gt;0,"متبقي "&amp;TEXT(P4162,"#,##0"),"✔ متوازنة"))))),IF(R4162=0,"⚠ أضف سطر عهدة أولًا",IF(OR(C4162="",N(G4162)=0),"⚠ أكمل التاريخ والقيمة",IF(S4162="","⚠ التاريخ خارج السنة المالية",IF(H4162="","⚠ اختر بند الموازنة",IF(I4162="مرفوض","✖ مرفوض من المدير",IF(I4162&lt;&gt;"موافق","⏳ بانتظار موافقة المدير",IF(K4162&lt;&gt;"نعم","⚠ غير مسوى مع الحسابات","✔ معتمد ومسوى")))))))))</f>
        <v/>
      </c>
      <c r="R4162">
        <f>N(R4161)+IF(A4162="عهدة",1,0)</f>
        <v/>
      </c>
      <c r="S4162">
        <f>IF(C4162="","",IF(AND(C4162&gt;=DATE(2026,9,1),C4162&lt;=DATE(2027,8,31)),(YEAR(C4162)-2026)*12+MONTH(C4162)-8,""))</f>
        <v/>
      </c>
      <c r="T4162">
        <f>IF(AND(A4162="مصروف",R4162&gt;0,I4162="موافق",S4162&lt;&gt;"",H4162&lt;&gt;""),N(G4162),0)</f>
        <v/>
      </c>
    </row>
    <row r="4163">
      <c r="A4163" s="19" t="n"/>
      <c r="B4163" s="20">
        <f>IF(A4163="","",IF(R4163=0,"⚠ أضف سطر عهدة أولًا","BDR-"&amp;TEXT(R4163,"000")))</f>
        <v/>
      </c>
      <c r="C4163" s="21" t="n"/>
      <c r="D4163" s="20">
        <f>IF(C4163="","",IF(S4163="","خارج السنة المالية",INDEX(القوائم!$D$2:$D$13,S4163)))</f>
        <v/>
      </c>
      <c r="E4163" s="22" t="n"/>
      <c r="F4163" s="23" t="n"/>
      <c r="G4163" s="23" t="n"/>
      <c r="H4163" s="22" t="n"/>
      <c r="I4163" s="19" t="n"/>
      <c r="J4163" s="21" t="n"/>
      <c r="K4163" s="19" t="n"/>
      <c r="L4163" s="19" t="n"/>
      <c r="M4163" s="21" t="n"/>
      <c r="N4163" s="22" t="n"/>
      <c r="O4163" s="24">
        <f>IF(A4163&lt;&gt;"عهدة","",SUMIFS($G$8:$G$5007,$B$8:$B$5007,B4163,$A$8:$A$5007,"مصروف",$I$8:$I$5007,"&lt;&gt;مرفوض"))</f>
        <v/>
      </c>
      <c r="P4163" s="25">
        <f>IF(A4163&lt;&gt;"عهدة","",N(F4163)-O4163)</f>
        <v/>
      </c>
      <c r="Q4163" s="26">
        <f>IF(A4163="","",IF(A4163="عهدة",IF(N(F4163)=0,"⚠ أدخل قيمة العهدة",IF(P4163&lt;0,"⛔ عجز / زيادة مصروفات "&amp;TEXT(-P4163,"#,##0"),IF(COUNTIFS($B$8:$B$5007,B4163,$A$8:$A$5007,"مصروف",$I$8:$I$5007,"&lt;&gt;مرفوض",$K$8:$K$5007,"&lt;&gt;نعم")&gt;0,"⚠ "&amp;COUNTIFS($B$8:$B$5007,B4163,$A$8:$A$5007,"مصروف",$I$8:$I$5007,"&lt;&gt;مرفوض",$K$8:$K$5007,"&lt;&gt;نعم")&amp;" مصروف غير مسوى",IF(L4163="تمت التسوية",IF(P4163=0,"✔ متوازنة وتمت التسوية","✔ تمت التسوية – متبقي "&amp;TEXT(P4163,"#,##0")),IF(P4163&gt;0,"متبقي "&amp;TEXT(P4163,"#,##0"),"✔ متوازنة"))))),IF(R4163=0,"⚠ أضف سطر عهدة أولًا",IF(OR(C4163="",N(G4163)=0),"⚠ أكمل التاريخ والقيمة",IF(S4163="","⚠ التاريخ خارج السنة المالية",IF(H4163="","⚠ اختر بند الموازنة",IF(I4163="مرفوض","✖ مرفوض من المدير",IF(I4163&lt;&gt;"موافق","⏳ بانتظار موافقة المدير",IF(K4163&lt;&gt;"نعم","⚠ غير مسوى مع الحسابات","✔ معتمد ومسوى")))))))))</f>
        <v/>
      </c>
      <c r="R4163">
        <f>N(R4162)+IF(A4163="عهدة",1,0)</f>
        <v/>
      </c>
      <c r="S4163">
        <f>IF(C4163="","",IF(AND(C4163&gt;=DATE(2026,9,1),C4163&lt;=DATE(2027,8,31)),(YEAR(C4163)-2026)*12+MONTH(C4163)-8,""))</f>
        <v/>
      </c>
      <c r="T4163">
        <f>IF(AND(A4163="مصروف",R4163&gt;0,I4163="موافق",S4163&lt;&gt;"",H4163&lt;&gt;""),N(G4163),0)</f>
        <v/>
      </c>
    </row>
    <row r="4164">
      <c r="A4164" s="19" t="n"/>
      <c r="B4164" s="20">
        <f>IF(A4164="","",IF(R4164=0,"⚠ أضف سطر عهدة أولًا","BDR-"&amp;TEXT(R4164,"000")))</f>
        <v/>
      </c>
      <c r="C4164" s="21" t="n"/>
      <c r="D4164" s="20">
        <f>IF(C4164="","",IF(S4164="","خارج السنة المالية",INDEX(القوائم!$D$2:$D$13,S4164)))</f>
        <v/>
      </c>
      <c r="E4164" s="22" t="n"/>
      <c r="F4164" s="23" t="n"/>
      <c r="G4164" s="23" t="n"/>
      <c r="H4164" s="22" t="n"/>
      <c r="I4164" s="19" t="n"/>
      <c r="J4164" s="21" t="n"/>
      <c r="K4164" s="19" t="n"/>
      <c r="L4164" s="19" t="n"/>
      <c r="M4164" s="21" t="n"/>
      <c r="N4164" s="22" t="n"/>
      <c r="O4164" s="24">
        <f>IF(A4164&lt;&gt;"عهدة","",SUMIFS($G$8:$G$5007,$B$8:$B$5007,B4164,$A$8:$A$5007,"مصروف",$I$8:$I$5007,"&lt;&gt;مرفوض"))</f>
        <v/>
      </c>
      <c r="P4164" s="25">
        <f>IF(A4164&lt;&gt;"عهدة","",N(F4164)-O4164)</f>
        <v/>
      </c>
      <c r="Q4164" s="26">
        <f>IF(A4164="","",IF(A4164="عهدة",IF(N(F4164)=0,"⚠ أدخل قيمة العهدة",IF(P4164&lt;0,"⛔ عجز / زيادة مصروفات "&amp;TEXT(-P4164,"#,##0"),IF(COUNTIFS($B$8:$B$5007,B4164,$A$8:$A$5007,"مصروف",$I$8:$I$5007,"&lt;&gt;مرفوض",$K$8:$K$5007,"&lt;&gt;نعم")&gt;0,"⚠ "&amp;COUNTIFS($B$8:$B$5007,B4164,$A$8:$A$5007,"مصروف",$I$8:$I$5007,"&lt;&gt;مرفوض",$K$8:$K$5007,"&lt;&gt;نعم")&amp;" مصروف غير مسوى",IF(L4164="تمت التسوية",IF(P4164=0,"✔ متوازنة وتمت التسوية","✔ تمت التسوية – متبقي "&amp;TEXT(P4164,"#,##0")),IF(P4164&gt;0,"متبقي "&amp;TEXT(P4164,"#,##0"),"✔ متوازنة"))))),IF(R4164=0,"⚠ أضف سطر عهدة أولًا",IF(OR(C4164="",N(G4164)=0),"⚠ أكمل التاريخ والقيمة",IF(S4164="","⚠ التاريخ خارج السنة المالية",IF(H4164="","⚠ اختر بند الموازنة",IF(I4164="مرفوض","✖ مرفوض من المدير",IF(I4164&lt;&gt;"موافق","⏳ بانتظار موافقة المدير",IF(K4164&lt;&gt;"نعم","⚠ غير مسوى مع الحسابات","✔ معتمد ومسوى")))))))))</f>
        <v/>
      </c>
      <c r="R4164">
        <f>N(R4163)+IF(A4164="عهدة",1,0)</f>
        <v/>
      </c>
      <c r="S4164">
        <f>IF(C4164="","",IF(AND(C4164&gt;=DATE(2026,9,1),C4164&lt;=DATE(2027,8,31)),(YEAR(C4164)-2026)*12+MONTH(C4164)-8,""))</f>
        <v/>
      </c>
      <c r="T4164">
        <f>IF(AND(A4164="مصروف",R4164&gt;0,I4164="موافق",S4164&lt;&gt;"",H4164&lt;&gt;""),N(G4164),0)</f>
        <v/>
      </c>
    </row>
    <row r="4165">
      <c r="A4165" s="19" t="n"/>
      <c r="B4165" s="20">
        <f>IF(A4165="","",IF(R4165=0,"⚠ أضف سطر عهدة أولًا","BDR-"&amp;TEXT(R4165,"000")))</f>
        <v/>
      </c>
      <c r="C4165" s="21" t="n"/>
      <c r="D4165" s="20">
        <f>IF(C4165="","",IF(S4165="","خارج السنة المالية",INDEX(القوائم!$D$2:$D$13,S4165)))</f>
        <v/>
      </c>
      <c r="E4165" s="22" t="n"/>
      <c r="F4165" s="23" t="n"/>
      <c r="G4165" s="23" t="n"/>
      <c r="H4165" s="22" t="n"/>
      <c r="I4165" s="19" t="n"/>
      <c r="J4165" s="21" t="n"/>
      <c r="K4165" s="19" t="n"/>
      <c r="L4165" s="19" t="n"/>
      <c r="M4165" s="21" t="n"/>
      <c r="N4165" s="22" t="n"/>
      <c r="O4165" s="24">
        <f>IF(A4165&lt;&gt;"عهدة","",SUMIFS($G$8:$G$5007,$B$8:$B$5007,B4165,$A$8:$A$5007,"مصروف",$I$8:$I$5007,"&lt;&gt;مرفوض"))</f>
        <v/>
      </c>
      <c r="P4165" s="25">
        <f>IF(A4165&lt;&gt;"عهدة","",N(F4165)-O4165)</f>
        <v/>
      </c>
      <c r="Q4165" s="26">
        <f>IF(A4165="","",IF(A4165="عهدة",IF(N(F4165)=0,"⚠ أدخل قيمة العهدة",IF(P4165&lt;0,"⛔ عجز / زيادة مصروفات "&amp;TEXT(-P4165,"#,##0"),IF(COUNTIFS($B$8:$B$5007,B4165,$A$8:$A$5007,"مصروف",$I$8:$I$5007,"&lt;&gt;مرفوض",$K$8:$K$5007,"&lt;&gt;نعم")&gt;0,"⚠ "&amp;COUNTIFS($B$8:$B$5007,B4165,$A$8:$A$5007,"مصروف",$I$8:$I$5007,"&lt;&gt;مرفوض",$K$8:$K$5007,"&lt;&gt;نعم")&amp;" مصروف غير مسوى",IF(L4165="تمت التسوية",IF(P4165=0,"✔ متوازنة وتمت التسوية","✔ تمت التسوية – متبقي "&amp;TEXT(P4165,"#,##0")),IF(P4165&gt;0,"متبقي "&amp;TEXT(P4165,"#,##0"),"✔ متوازنة"))))),IF(R4165=0,"⚠ أضف سطر عهدة أولًا",IF(OR(C4165="",N(G4165)=0),"⚠ أكمل التاريخ والقيمة",IF(S4165="","⚠ التاريخ خارج السنة المالية",IF(H4165="","⚠ اختر بند الموازنة",IF(I4165="مرفوض","✖ مرفوض من المدير",IF(I4165&lt;&gt;"موافق","⏳ بانتظار موافقة المدير",IF(K4165&lt;&gt;"نعم","⚠ غير مسوى مع الحسابات","✔ معتمد ومسوى")))))))))</f>
        <v/>
      </c>
      <c r="R4165">
        <f>N(R4164)+IF(A4165="عهدة",1,0)</f>
        <v/>
      </c>
      <c r="S4165">
        <f>IF(C4165="","",IF(AND(C4165&gt;=DATE(2026,9,1),C4165&lt;=DATE(2027,8,31)),(YEAR(C4165)-2026)*12+MONTH(C4165)-8,""))</f>
        <v/>
      </c>
      <c r="T4165">
        <f>IF(AND(A4165="مصروف",R4165&gt;0,I4165="موافق",S4165&lt;&gt;"",H4165&lt;&gt;""),N(G4165),0)</f>
        <v/>
      </c>
    </row>
    <row r="4166">
      <c r="A4166" s="19" t="n"/>
      <c r="B4166" s="20">
        <f>IF(A4166="","",IF(R4166=0,"⚠ أضف سطر عهدة أولًا","BDR-"&amp;TEXT(R4166,"000")))</f>
        <v/>
      </c>
      <c r="C4166" s="21" t="n"/>
      <c r="D4166" s="20">
        <f>IF(C4166="","",IF(S4166="","خارج السنة المالية",INDEX(القوائم!$D$2:$D$13,S4166)))</f>
        <v/>
      </c>
      <c r="E4166" s="22" t="n"/>
      <c r="F4166" s="23" t="n"/>
      <c r="G4166" s="23" t="n"/>
      <c r="H4166" s="22" t="n"/>
      <c r="I4166" s="19" t="n"/>
      <c r="J4166" s="21" t="n"/>
      <c r="K4166" s="19" t="n"/>
      <c r="L4166" s="19" t="n"/>
      <c r="M4166" s="21" t="n"/>
      <c r="N4166" s="22" t="n"/>
      <c r="O4166" s="24">
        <f>IF(A4166&lt;&gt;"عهدة","",SUMIFS($G$8:$G$5007,$B$8:$B$5007,B4166,$A$8:$A$5007,"مصروف",$I$8:$I$5007,"&lt;&gt;مرفوض"))</f>
        <v/>
      </c>
      <c r="P4166" s="25">
        <f>IF(A4166&lt;&gt;"عهدة","",N(F4166)-O4166)</f>
        <v/>
      </c>
      <c r="Q4166" s="26">
        <f>IF(A4166="","",IF(A4166="عهدة",IF(N(F4166)=0,"⚠ أدخل قيمة العهدة",IF(P4166&lt;0,"⛔ عجز / زيادة مصروفات "&amp;TEXT(-P4166,"#,##0"),IF(COUNTIFS($B$8:$B$5007,B4166,$A$8:$A$5007,"مصروف",$I$8:$I$5007,"&lt;&gt;مرفوض",$K$8:$K$5007,"&lt;&gt;نعم")&gt;0,"⚠ "&amp;COUNTIFS($B$8:$B$5007,B4166,$A$8:$A$5007,"مصروف",$I$8:$I$5007,"&lt;&gt;مرفوض",$K$8:$K$5007,"&lt;&gt;نعم")&amp;" مصروف غير مسوى",IF(L4166="تمت التسوية",IF(P4166=0,"✔ متوازنة وتمت التسوية","✔ تمت التسوية – متبقي "&amp;TEXT(P4166,"#,##0")),IF(P4166&gt;0,"متبقي "&amp;TEXT(P4166,"#,##0"),"✔ متوازنة"))))),IF(R4166=0,"⚠ أضف سطر عهدة أولًا",IF(OR(C4166="",N(G4166)=0),"⚠ أكمل التاريخ والقيمة",IF(S4166="","⚠ التاريخ خارج السنة المالية",IF(H4166="","⚠ اختر بند الموازنة",IF(I4166="مرفوض","✖ مرفوض من المدير",IF(I4166&lt;&gt;"موافق","⏳ بانتظار موافقة المدير",IF(K4166&lt;&gt;"نعم","⚠ غير مسوى مع الحسابات","✔ معتمد ومسوى")))))))))</f>
        <v/>
      </c>
      <c r="R4166">
        <f>N(R4165)+IF(A4166="عهدة",1,0)</f>
        <v/>
      </c>
      <c r="S4166">
        <f>IF(C4166="","",IF(AND(C4166&gt;=DATE(2026,9,1),C4166&lt;=DATE(2027,8,31)),(YEAR(C4166)-2026)*12+MONTH(C4166)-8,""))</f>
        <v/>
      </c>
      <c r="T4166">
        <f>IF(AND(A4166="مصروف",R4166&gt;0,I4166="موافق",S4166&lt;&gt;"",H4166&lt;&gt;""),N(G4166),0)</f>
        <v/>
      </c>
    </row>
    <row r="4167">
      <c r="A4167" s="19" t="n"/>
      <c r="B4167" s="20">
        <f>IF(A4167="","",IF(R4167=0,"⚠ أضف سطر عهدة أولًا","BDR-"&amp;TEXT(R4167,"000")))</f>
        <v/>
      </c>
      <c r="C4167" s="21" t="n"/>
      <c r="D4167" s="20">
        <f>IF(C4167="","",IF(S4167="","خارج السنة المالية",INDEX(القوائم!$D$2:$D$13,S4167)))</f>
        <v/>
      </c>
      <c r="E4167" s="22" t="n"/>
      <c r="F4167" s="23" t="n"/>
      <c r="G4167" s="23" t="n"/>
      <c r="H4167" s="22" t="n"/>
      <c r="I4167" s="19" t="n"/>
      <c r="J4167" s="21" t="n"/>
      <c r="K4167" s="19" t="n"/>
      <c r="L4167" s="19" t="n"/>
      <c r="M4167" s="21" t="n"/>
      <c r="N4167" s="22" t="n"/>
      <c r="O4167" s="24">
        <f>IF(A4167&lt;&gt;"عهدة","",SUMIFS($G$8:$G$5007,$B$8:$B$5007,B4167,$A$8:$A$5007,"مصروف",$I$8:$I$5007,"&lt;&gt;مرفوض"))</f>
        <v/>
      </c>
      <c r="P4167" s="25">
        <f>IF(A4167&lt;&gt;"عهدة","",N(F4167)-O4167)</f>
        <v/>
      </c>
      <c r="Q4167" s="26">
        <f>IF(A4167="","",IF(A4167="عهدة",IF(N(F4167)=0,"⚠ أدخل قيمة العهدة",IF(P4167&lt;0,"⛔ عجز / زيادة مصروفات "&amp;TEXT(-P4167,"#,##0"),IF(COUNTIFS($B$8:$B$5007,B4167,$A$8:$A$5007,"مصروف",$I$8:$I$5007,"&lt;&gt;مرفوض",$K$8:$K$5007,"&lt;&gt;نعم")&gt;0,"⚠ "&amp;COUNTIFS($B$8:$B$5007,B4167,$A$8:$A$5007,"مصروف",$I$8:$I$5007,"&lt;&gt;مرفوض",$K$8:$K$5007,"&lt;&gt;نعم")&amp;" مصروف غير مسوى",IF(L4167="تمت التسوية",IF(P4167=0,"✔ متوازنة وتمت التسوية","✔ تمت التسوية – متبقي "&amp;TEXT(P4167,"#,##0")),IF(P4167&gt;0,"متبقي "&amp;TEXT(P4167,"#,##0"),"✔ متوازنة"))))),IF(R4167=0,"⚠ أضف سطر عهدة أولًا",IF(OR(C4167="",N(G4167)=0),"⚠ أكمل التاريخ والقيمة",IF(S4167="","⚠ التاريخ خارج السنة المالية",IF(H4167="","⚠ اختر بند الموازنة",IF(I4167="مرفوض","✖ مرفوض من المدير",IF(I4167&lt;&gt;"موافق","⏳ بانتظار موافقة المدير",IF(K4167&lt;&gt;"نعم","⚠ غير مسوى مع الحسابات","✔ معتمد ومسوى")))))))))</f>
        <v/>
      </c>
      <c r="R4167">
        <f>N(R4166)+IF(A4167="عهدة",1,0)</f>
        <v/>
      </c>
      <c r="S4167">
        <f>IF(C4167="","",IF(AND(C4167&gt;=DATE(2026,9,1),C4167&lt;=DATE(2027,8,31)),(YEAR(C4167)-2026)*12+MONTH(C4167)-8,""))</f>
        <v/>
      </c>
      <c r="T4167">
        <f>IF(AND(A4167="مصروف",R4167&gt;0,I4167="موافق",S4167&lt;&gt;"",H4167&lt;&gt;""),N(G4167),0)</f>
        <v/>
      </c>
    </row>
    <row r="4168">
      <c r="A4168" s="19" t="n"/>
      <c r="B4168" s="20">
        <f>IF(A4168="","",IF(R4168=0,"⚠ أضف سطر عهدة أولًا","BDR-"&amp;TEXT(R4168,"000")))</f>
        <v/>
      </c>
      <c r="C4168" s="21" t="n"/>
      <c r="D4168" s="20">
        <f>IF(C4168="","",IF(S4168="","خارج السنة المالية",INDEX(القوائم!$D$2:$D$13,S4168)))</f>
        <v/>
      </c>
      <c r="E4168" s="22" t="n"/>
      <c r="F4168" s="23" t="n"/>
      <c r="G4168" s="23" t="n"/>
      <c r="H4168" s="22" t="n"/>
      <c r="I4168" s="19" t="n"/>
      <c r="J4168" s="21" t="n"/>
      <c r="K4168" s="19" t="n"/>
      <c r="L4168" s="19" t="n"/>
      <c r="M4168" s="21" t="n"/>
      <c r="N4168" s="22" t="n"/>
      <c r="O4168" s="24">
        <f>IF(A4168&lt;&gt;"عهدة","",SUMIFS($G$8:$G$5007,$B$8:$B$5007,B4168,$A$8:$A$5007,"مصروف",$I$8:$I$5007,"&lt;&gt;مرفوض"))</f>
        <v/>
      </c>
      <c r="P4168" s="25">
        <f>IF(A4168&lt;&gt;"عهدة","",N(F4168)-O4168)</f>
        <v/>
      </c>
      <c r="Q4168" s="26">
        <f>IF(A4168="","",IF(A4168="عهدة",IF(N(F4168)=0,"⚠ أدخل قيمة العهدة",IF(P4168&lt;0,"⛔ عجز / زيادة مصروفات "&amp;TEXT(-P4168,"#,##0"),IF(COUNTIFS($B$8:$B$5007,B4168,$A$8:$A$5007,"مصروف",$I$8:$I$5007,"&lt;&gt;مرفوض",$K$8:$K$5007,"&lt;&gt;نعم")&gt;0,"⚠ "&amp;COUNTIFS($B$8:$B$5007,B4168,$A$8:$A$5007,"مصروف",$I$8:$I$5007,"&lt;&gt;مرفوض",$K$8:$K$5007,"&lt;&gt;نعم")&amp;" مصروف غير مسوى",IF(L4168="تمت التسوية",IF(P4168=0,"✔ متوازنة وتمت التسوية","✔ تمت التسوية – متبقي "&amp;TEXT(P4168,"#,##0")),IF(P4168&gt;0,"متبقي "&amp;TEXT(P4168,"#,##0"),"✔ متوازنة"))))),IF(R4168=0,"⚠ أضف سطر عهدة أولًا",IF(OR(C4168="",N(G4168)=0),"⚠ أكمل التاريخ والقيمة",IF(S4168="","⚠ التاريخ خارج السنة المالية",IF(H4168="","⚠ اختر بند الموازنة",IF(I4168="مرفوض","✖ مرفوض من المدير",IF(I4168&lt;&gt;"موافق","⏳ بانتظار موافقة المدير",IF(K4168&lt;&gt;"نعم","⚠ غير مسوى مع الحسابات","✔ معتمد ومسوى")))))))))</f>
        <v/>
      </c>
      <c r="R4168">
        <f>N(R4167)+IF(A4168="عهدة",1,0)</f>
        <v/>
      </c>
      <c r="S4168">
        <f>IF(C4168="","",IF(AND(C4168&gt;=DATE(2026,9,1),C4168&lt;=DATE(2027,8,31)),(YEAR(C4168)-2026)*12+MONTH(C4168)-8,""))</f>
        <v/>
      </c>
      <c r="T4168">
        <f>IF(AND(A4168="مصروف",R4168&gt;0,I4168="موافق",S4168&lt;&gt;"",H4168&lt;&gt;""),N(G4168),0)</f>
        <v/>
      </c>
    </row>
    <row r="4169">
      <c r="A4169" s="19" t="n"/>
      <c r="B4169" s="20">
        <f>IF(A4169="","",IF(R4169=0,"⚠ أضف سطر عهدة أولًا","BDR-"&amp;TEXT(R4169,"000")))</f>
        <v/>
      </c>
      <c r="C4169" s="21" t="n"/>
      <c r="D4169" s="20">
        <f>IF(C4169="","",IF(S4169="","خارج السنة المالية",INDEX(القوائم!$D$2:$D$13,S4169)))</f>
        <v/>
      </c>
      <c r="E4169" s="22" t="n"/>
      <c r="F4169" s="23" t="n"/>
      <c r="G4169" s="23" t="n"/>
      <c r="H4169" s="22" t="n"/>
      <c r="I4169" s="19" t="n"/>
      <c r="J4169" s="21" t="n"/>
      <c r="K4169" s="19" t="n"/>
      <c r="L4169" s="19" t="n"/>
      <c r="M4169" s="21" t="n"/>
      <c r="N4169" s="22" t="n"/>
      <c r="O4169" s="24">
        <f>IF(A4169&lt;&gt;"عهدة","",SUMIFS($G$8:$G$5007,$B$8:$B$5007,B4169,$A$8:$A$5007,"مصروف",$I$8:$I$5007,"&lt;&gt;مرفوض"))</f>
        <v/>
      </c>
      <c r="P4169" s="25">
        <f>IF(A4169&lt;&gt;"عهدة","",N(F4169)-O4169)</f>
        <v/>
      </c>
      <c r="Q4169" s="26">
        <f>IF(A4169="","",IF(A4169="عهدة",IF(N(F4169)=0,"⚠ أدخل قيمة العهدة",IF(P4169&lt;0,"⛔ عجز / زيادة مصروفات "&amp;TEXT(-P4169,"#,##0"),IF(COUNTIFS($B$8:$B$5007,B4169,$A$8:$A$5007,"مصروف",$I$8:$I$5007,"&lt;&gt;مرفوض",$K$8:$K$5007,"&lt;&gt;نعم")&gt;0,"⚠ "&amp;COUNTIFS($B$8:$B$5007,B4169,$A$8:$A$5007,"مصروف",$I$8:$I$5007,"&lt;&gt;مرفوض",$K$8:$K$5007,"&lt;&gt;نعم")&amp;" مصروف غير مسوى",IF(L4169="تمت التسوية",IF(P4169=0,"✔ متوازنة وتمت التسوية","✔ تمت التسوية – متبقي "&amp;TEXT(P4169,"#,##0")),IF(P4169&gt;0,"متبقي "&amp;TEXT(P4169,"#,##0"),"✔ متوازنة"))))),IF(R4169=0,"⚠ أضف سطر عهدة أولًا",IF(OR(C4169="",N(G4169)=0),"⚠ أكمل التاريخ والقيمة",IF(S4169="","⚠ التاريخ خارج السنة المالية",IF(H4169="","⚠ اختر بند الموازنة",IF(I4169="مرفوض","✖ مرفوض من المدير",IF(I4169&lt;&gt;"موافق","⏳ بانتظار موافقة المدير",IF(K4169&lt;&gt;"نعم","⚠ غير مسوى مع الحسابات","✔ معتمد ومسوى")))))))))</f>
        <v/>
      </c>
      <c r="R4169">
        <f>N(R4168)+IF(A4169="عهدة",1,0)</f>
        <v/>
      </c>
      <c r="S4169">
        <f>IF(C4169="","",IF(AND(C4169&gt;=DATE(2026,9,1),C4169&lt;=DATE(2027,8,31)),(YEAR(C4169)-2026)*12+MONTH(C4169)-8,""))</f>
        <v/>
      </c>
      <c r="T4169">
        <f>IF(AND(A4169="مصروف",R4169&gt;0,I4169="موافق",S4169&lt;&gt;"",H4169&lt;&gt;""),N(G4169),0)</f>
        <v/>
      </c>
    </row>
    <row r="4170">
      <c r="A4170" s="19" t="n"/>
      <c r="B4170" s="20">
        <f>IF(A4170="","",IF(R4170=0,"⚠ أضف سطر عهدة أولًا","BDR-"&amp;TEXT(R4170,"000")))</f>
        <v/>
      </c>
      <c r="C4170" s="21" t="n"/>
      <c r="D4170" s="20">
        <f>IF(C4170="","",IF(S4170="","خارج السنة المالية",INDEX(القوائم!$D$2:$D$13,S4170)))</f>
        <v/>
      </c>
      <c r="E4170" s="22" t="n"/>
      <c r="F4170" s="23" t="n"/>
      <c r="G4170" s="23" t="n"/>
      <c r="H4170" s="22" t="n"/>
      <c r="I4170" s="19" t="n"/>
      <c r="J4170" s="21" t="n"/>
      <c r="K4170" s="19" t="n"/>
      <c r="L4170" s="19" t="n"/>
      <c r="M4170" s="21" t="n"/>
      <c r="N4170" s="22" t="n"/>
      <c r="O4170" s="24">
        <f>IF(A4170&lt;&gt;"عهدة","",SUMIFS($G$8:$G$5007,$B$8:$B$5007,B4170,$A$8:$A$5007,"مصروف",$I$8:$I$5007,"&lt;&gt;مرفوض"))</f>
        <v/>
      </c>
      <c r="P4170" s="25">
        <f>IF(A4170&lt;&gt;"عهدة","",N(F4170)-O4170)</f>
        <v/>
      </c>
      <c r="Q4170" s="26">
        <f>IF(A4170="","",IF(A4170="عهدة",IF(N(F4170)=0,"⚠ أدخل قيمة العهدة",IF(P4170&lt;0,"⛔ عجز / زيادة مصروفات "&amp;TEXT(-P4170,"#,##0"),IF(COUNTIFS($B$8:$B$5007,B4170,$A$8:$A$5007,"مصروف",$I$8:$I$5007,"&lt;&gt;مرفوض",$K$8:$K$5007,"&lt;&gt;نعم")&gt;0,"⚠ "&amp;COUNTIFS($B$8:$B$5007,B4170,$A$8:$A$5007,"مصروف",$I$8:$I$5007,"&lt;&gt;مرفوض",$K$8:$K$5007,"&lt;&gt;نعم")&amp;" مصروف غير مسوى",IF(L4170="تمت التسوية",IF(P4170=0,"✔ متوازنة وتمت التسوية","✔ تمت التسوية – متبقي "&amp;TEXT(P4170,"#,##0")),IF(P4170&gt;0,"متبقي "&amp;TEXT(P4170,"#,##0"),"✔ متوازنة"))))),IF(R4170=0,"⚠ أضف سطر عهدة أولًا",IF(OR(C4170="",N(G4170)=0),"⚠ أكمل التاريخ والقيمة",IF(S4170="","⚠ التاريخ خارج السنة المالية",IF(H4170="","⚠ اختر بند الموازنة",IF(I4170="مرفوض","✖ مرفوض من المدير",IF(I4170&lt;&gt;"موافق","⏳ بانتظار موافقة المدير",IF(K4170&lt;&gt;"نعم","⚠ غير مسوى مع الحسابات","✔ معتمد ومسوى")))))))))</f>
        <v/>
      </c>
      <c r="R4170">
        <f>N(R4169)+IF(A4170="عهدة",1,0)</f>
        <v/>
      </c>
      <c r="S4170">
        <f>IF(C4170="","",IF(AND(C4170&gt;=DATE(2026,9,1),C4170&lt;=DATE(2027,8,31)),(YEAR(C4170)-2026)*12+MONTH(C4170)-8,""))</f>
        <v/>
      </c>
      <c r="T4170">
        <f>IF(AND(A4170="مصروف",R4170&gt;0,I4170="موافق",S4170&lt;&gt;"",H4170&lt;&gt;""),N(G4170),0)</f>
        <v/>
      </c>
    </row>
    <row r="4171">
      <c r="A4171" s="19" t="n"/>
      <c r="B4171" s="20">
        <f>IF(A4171="","",IF(R4171=0,"⚠ أضف سطر عهدة أولًا","BDR-"&amp;TEXT(R4171,"000")))</f>
        <v/>
      </c>
      <c r="C4171" s="21" t="n"/>
      <c r="D4171" s="20">
        <f>IF(C4171="","",IF(S4171="","خارج السنة المالية",INDEX(القوائم!$D$2:$D$13,S4171)))</f>
        <v/>
      </c>
      <c r="E4171" s="22" t="n"/>
      <c r="F4171" s="23" t="n"/>
      <c r="G4171" s="23" t="n"/>
      <c r="H4171" s="22" t="n"/>
      <c r="I4171" s="19" t="n"/>
      <c r="J4171" s="21" t="n"/>
      <c r="K4171" s="19" t="n"/>
      <c r="L4171" s="19" t="n"/>
      <c r="M4171" s="21" t="n"/>
      <c r="N4171" s="22" t="n"/>
      <c r="O4171" s="24">
        <f>IF(A4171&lt;&gt;"عهدة","",SUMIFS($G$8:$G$5007,$B$8:$B$5007,B4171,$A$8:$A$5007,"مصروف",$I$8:$I$5007,"&lt;&gt;مرفوض"))</f>
        <v/>
      </c>
      <c r="P4171" s="25">
        <f>IF(A4171&lt;&gt;"عهدة","",N(F4171)-O4171)</f>
        <v/>
      </c>
      <c r="Q4171" s="26">
        <f>IF(A4171="","",IF(A4171="عهدة",IF(N(F4171)=0,"⚠ أدخل قيمة العهدة",IF(P4171&lt;0,"⛔ عجز / زيادة مصروفات "&amp;TEXT(-P4171,"#,##0"),IF(COUNTIFS($B$8:$B$5007,B4171,$A$8:$A$5007,"مصروف",$I$8:$I$5007,"&lt;&gt;مرفوض",$K$8:$K$5007,"&lt;&gt;نعم")&gt;0,"⚠ "&amp;COUNTIFS($B$8:$B$5007,B4171,$A$8:$A$5007,"مصروف",$I$8:$I$5007,"&lt;&gt;مرفوض",$K$8:$K$5007,"&lt;&gt;نعم")&amp;" مصروف غير مسوى",IF(L4171="تمت التسوية",IF(P4171=0,"✔ متوازنة وتمت التسوية","✔ تمت التسوية – متبقي "&amp;TEXT(P4171,"#,##0")),IF(P4171&gt;0,"متبقي "&amp;TEXT(P4171,"#,##0"),"✔ متوازنة"))))),IF(R4171=0,"⚠ أضف سطر عهدة أولًا",IF(OR(C4171="",N(G4171)=0),"⚠ أكمل التاريخ والقيمة",IF(S4171="","⚠ التاريخ خارج السنة المالية",IF(H4171="","⚠ اختر بند الموازنة",IF(I4171="مرفوض","✖ مرفوض من المدير",IF(I4171&lt;&gt;"موافق","⏳ بانتظار موافقة المدير",IF(K4171&lt;&gt;"نعم","⚠ غير مسوى مع الحسابات","✔ معتمد ومسوى")))))))))</f>
        <v/>
      </c>
      <c r="R4171">
        <f>N(R4170)+IF(A4171="عهدة",1,0)</f>
        <v/>
      </c>
      <c r="S4171">
        <f>IF(C4171="","",IF(AND(C4171&gt;=DATE(2026,9,1),C4171&lt;=DATE(2027,8,31)),(YEAR(C4171)-2026)*12+MONTH(C4171)-8,""))</f>
        <v/>
      </c>
      <c r="T4171">
        <f>IF(AND(A4171="مصروف",R4171&gt;0,I4171="موافق",S4171&lt;&gt;"",H4171&lt;&gt;""),N(G4171),0)</f>
        <v/>
      </c>
    </row>
    <row r="4172">
      <c r="A4172" s="19" t="n"/>
      <c r="B4172" s="20">
        <f>IF(A4172="","",IF(R4172=0,"⚠ أضف سطر عهدة أولًا","BDR-"&amp;TEXT(R4172,"000")))</f>
        <v/>
      </c>
      <c r="C4172" s="21" t="n"/>
      <c r="D4172" s="20">
        <f>IF(C4172="","",IF(S4172="","خارج السنة المالية",INDEX(القوائم!$D$2:$D$13,S4172)))</f>
        <v/>
      </c>
      <c r="E4172" s="22" t="n"/>
      <c r="F4172" s="23" t="n"/>
      <c r="G4172" s="23" t="n"/>
      <c r="H4172" s="22" t="n"/>
      <c r="I4172" s="19" t="n"/>
      <c r="J4172" s="21" t="n"/>
      <c r="K4172" s="19" t="n"/>
      <c r="L4172" s="19" t="n"/>
      <c r="M4172" s="21" t="n"/>
      <c r="N4172" s="22" t="n"/>
      <c r="O4172" s="24">
        <f>IF(A4172&lt;&gt;"عهدة","",SUMIFS($G$8:$G$5007,$B$8:$B$5007,B4172,$A$8:$A$5007,"مصروف",$I$8:$I$5007,"&lt;&gt;مرفوض"))</f>
        <v/>
      </c>
      <c r="P4172" s="25">
        <f>IF(A4172&lt;&gt;"عهدة","",N(F4172)-O4172)</f>
        <v/>
      </c>
      <c r="Q4172" s="26">
        <f>IF(A4172="","",IF(A4172="عهدة",IF(N(F4172)=0,"⚠ أدخل قيمة العهدة",IF(P4172&lt;0,"⛔ عجز / زيادة مصروفات "&amp;TEXT(-P4172,"#,##0"),IF(COUNTIFS($B$8:$B$5007,B4172,$A$8:$A$5007,"مصروف",$I$8:$I$5007,"&lt;&gt;مرفوض",$K$8:$K$5007,"&lt;&gt;نعم")&gt;0,"⚠ "&amp;COUNTIFS($B$8:$B$5007,B4172,$A$8:$A$5007,"مصروف",$I$8:$I$5007,"&lt;&gt;مرفوض",$K$8:$K$5007,"&lt;&gt;نعم")&amp;" مصروف غير مسوى",IF(L4172="تمت التسوية",IF(P4172=0,"✔ متوازنة وتمت التسوية","✔ تمت التسوية – متبقي "&amp;TEXT(P4172,"#,##0")),IF(P4172&gt;0,"متبقي "&amp;TEXT(P4172,"#,##0"),"✔ متوازنة"))))),IF(R4172=0,"⚠ أضف سطر عهدة أولًا",IF(OR(C4172="",N(G4172)=0),"⚠ أكمل التاريخ والقيمة",IF(S4172="","⚠ التاريخ خارج السنة المالية",IF(H4172="","⚠ اختر بند الموازنة",IF(I4172="مرفوض","✖ مرفوض من المدير",IF(I4172&lt;&gt;"موافق","⏳ بانتظار موافقة المدير",IF(K4172&lt;&gt;"نعم","⚠ غير مسوى مع الحسابات","✔ معتمد ومسوى")))))))))</f>
        <v/>
      </c>
      <c r="R4172">
        <f>N(R4171)+IF(A4172="عهدة",1,0)</f>
        <v/>
      </c>
      <c r="S4172">
        <f>IF(C4172="","",IF(AND(C4172&gt;=DATE(2026,9,1),C4172&lt;=DATE(2027,8,31)),(YEAR(C4172)-2026)*12+MONTH(C4172)-8,""))</f>
        <v/>
      </c>
      <c r="T4172">
        <f>IF(AND(A4172="مصروف",R4172&gt;0,I4172="موافق",S4172&lt;&gt;"",H4172&lt;&gt;""),N(G4172),0)</f>
        <v/>
      </c>
    </row>
    <row r="4173">
      <c r="A4173" s="19" t="n"/>
      <c r="B4173" s="20">
        <f>IF(A4173="","",IF(R4173=0,"⚠ أضف سطر عهدة أولًا","BDR-"&amp;TEXT(R4173,"000")))</f>
        <v/>
      </c>
      <c r="C4173" s="21" t="n"/>
      <c r="D4173" s="20">
        <f>IF(C4173="","",IF(S4173="","خارج السنة المالية",INDEX(القوائم!$D$2:$D$13,S4173)))</f>
        <v/>
      </c>
      <c r="E4173" s="22" t="n"/>
      <c r="F4173" s="23" t="n"/>
      <c r="G4173" s="23" t="n"/>
      <c r="H4173" s="22" t="n"/>
      <c r="I4173" s="19" t="n"/>
      <c r="J4173" s="21" t="n"/>
      <c r="K4173" s="19" t="n"/>
      <c r="L4173" s="19" t="n"/>
      <c r="M4173" s="21" t="n"/>
      <c r="N4173" s="22" t="n"/>
      <c r="O4173" s="24">
        <f>IF(A4173&lt;&gt;"عهدة","",SUMIFS($G$8:$G$5007,$B$8:$B$5007,B4173,$A$8:$A$5007,"مصروف",$I$8:$I$5007,"&lt;&gt;مرفوض"))</f>
        <v/>
      </c>
      <c r="P4173" s="25">
        <f>IF(A4173&lt;&gt;"عهدة","",N(F4173)-O4173)</f>
        <v/>
      </c>
      <c r="Q4173" s="26">
        <f>IF(A4173="","",IF(A4173="عهدة",IF(N(F4173)=0,"⚠ أدخل قيمة العهدة",IF(P4173&lt;0,"⛔ عجز / زيادة مصروفات "&amp;TEXT(-P4173,"#,##0"),IF(COUNTIFS($B$8:$B$5007,B4173,$A$8:$A$5007,"مصروف",$I$8:$I$5007,"&lt;&gt;مرفوض",$K$8:$K$5007,"&lt;&gt;نعم")&gt;0,"⚠ "&amp;COUNTIFS($B$8:$B$5007,B4173,$A$8:$A$5007,"مصروف",$I$8:$I$5007,"&lt;&gt;مرفوض",$K$8:$K$5007,"&lt;&gt;نعم")&amp;" مصروف غير مسوى",IF(L4173="تمت التسوية",IF(P4173=0,"✔ متوازنة وتمت التسوية","✔ تمت التسوية – متبقي "&amp;TEXT(P4173,"#,##0")),IF(P4173&gt;0,"متبقي "&amp;TEXT(P4173,"#,##0"),"✔ متوازنة"))))),IF(R4173=0,"⚠ أضف سطر عهدة أولًا",IF(OR(C4173="",N(G4173)=0),"⚠ أكمل التاريخ والقيمة",IF(S4173="","⚠ التاريخ خارج السنة المالية",IF(H4173="","⚠ اختر بند الموازنة",IF(I4173="مرفوض","✖ مرفوض من المدير",IF(I4173&lt;&gt;"موافق","⏳ بانتظار موافقة المدير",IF(K4173&lt;&gt;"نعم","⚠ غير مسوى مع الحسابات","✔ معتمد ومسوى")))))))))</f>
        <v/>
      </c>
      <c r="R4173">
        <f>N(R4172)+IF(A4173="عهدة",1,0)</f>
        <v/>
      </c>
      <c r="S4173">
        <f>IF(C4173="","",IF(AND(C4173&gt;=DATE(2026,9,1),C4173&lt;=DATE(2027,8,31)),(YEAR(C4173)-2026)*12+MONTH(C4173)-8,""))</f>
        <v/>
      </c>
      <c r="T4173">
        <f>IF(AND(A4173="مصروف",R4173&gt;0,I4173="موافق",S4173&lt;&gt;"",H4173&lt;&gt;""),N(G4173),0)</f>
        <v/>
      </c>
    </row>
    <row r="4174">
      <c r="A4174" s="19" t="n"/>
      <c r="B4174" s="20">
        <f>IF(A4174="","",IF(R4174=0,"⚠ أضف سطر عهدة أولًا","BDR-"&amp;TEXT(R4174,"000")))</f>
        <v/>
      </c>
      <c r="C4174" s="21" t="n"/>
      <c r="D4174" s="20">
        <f>IF(C4174="","",IF(S4174="","خارج السنة المالية",INDEX(القوائم!$D$2:$D$13,S4174)))</f>
        <v/>
      </c>
      <c r="E4174" s="22" t="n"/>
      <c r="F4174" s="23" t="n"/>
      <c r="G4174" s="23" t="n"/>
      <c r="H4174" s="22" t="n"/>
      <c r="I4174" s="19" t="n"/>
      <c r="J4174" s="21" t="n"/>
      <c r="K4174" s="19" t="n"/>
      <c r="L4174" s="19" t="n"/>
      <c r="M4174" s="21" t="n"/>
      <c r="N4174" s="22" t="n"/>
      <c r="O4174" s="24">
        <f>IF(A4174&lt;&gt;"عهدة","",SUMIFS($G$8:$G$5007,$B$8:$B$5007,B4174,$A$8:$A$5007,"مصروف",$I$8:$I$5007,"&lt;&gt;مرفوض"))</f>
        <v/>
      </c>
      <c r="P4174" s="25">
        <f>IF(A4174&lt;&gt;"عهدة","",N(F4174)-O4174)</f>
        <v/>
      </c>
      <c r="Q4174" s="26">
        <f>IF(A4174="","",IF(A4174="عهدة",IF(N(F4174)=0,"⚠ أدخل قيمة العهدة",IF(P4174&lt;0,"⛔ عجز / زيادة مصروفات "&amp;TEXT(-P4174,"#,##0"),IF(COUNTIFS($B$8:$B$5007,B4174,$A$8:$A$5007,"مصروف",$I$8:$I$5007,"&lt;&gt;مرفوض",$K$8:$K$5007,"&lt;&gt;نعم")&gt;0,"⚠ "&amp;COUNTIFS($B$8:$B$5007,B4174,$A$8:$A$5007,"مصروف",$I$8:$I$5007,"&lt;&gt;مرفوض",$K$8:$K$5007,"&lt;&gt;نعم")&amp;" مصروف غير مسوى",IF(L4174="تمت التسوية",IF(P4174=0,"✔ متوازنة وتمت التسوية","✔ تمت التسوية – متبقي "&amp;TEXT(P4174,"#,##0")),IF(P4174&gt;0,"متبقي "&amp;TEXT(P4174,"#,##0"),"✔ متوازنة"))))),IF(R4174=0,"⚠ أضف سطر عهدة أولًا",IF(OR(C4174="",N(G4174)=0),"⚠ أكمل التاريخ والقيمة",IF(S4174="","⚠ التاريخ خارج السنة المالية",IF(H4174="","⚠ اختر بند الموازنة",IF(I4174="مرفوض","✖ مرفوض من المدير",IF(I4174&lt;&gt;"موافق","⏳ بانتظار موافقة المدير",IF(K4174&lt;&gt;"نعم","⚠ غير مسوى مع الحسابات","✔ معتمد ومسوى")))))))))</f>
        <v/>
      </c>
      <c r="R4174">
        <f>N(R4173)+IF(A4174="عهدة",1,0)</f>
        <v/>
      </c>
      <c r="S4174">
        <f>IF(C4174="","",IF(AND(C4174&gt;=DATE(2026,9,1),C4174&lt;=DATE(2027,8,31)),(YEAR(C4174)-2026)*12+MONTH(C4174)-8,""))</f>
        <v/>
      </c>
      <c r="T4174">
        <f>IF(AND(A4174="مصروف",R4174&gt;0,I4174="موافق",S4174&lt;&gt;"",H4174&lt;&gt;""),N(G4174),0)</f>
        <v/>
      </c>
    </row>
    <row r="4175">
      <c r="A4175" s="19" t="n"/>
      <c r="B4175" s="20">
        <f>IF(A4175="","",IF(R4175=0,"⚠ أضف سطر عهدة أولًا","BDR-"&amp;TEXT(R4175,"000")))</f>
        <v/>
      </c>
      <c r="C4175" s="21" t="n"/>
      <c r="D4175" s="20">
        <f>IF(C4175="","",IF(S4175="","خارج السنة المالية",INDEX(القوائم!$D$2:$D$13,S4175)))</f>
        <v/>
      </c>
      <c r="E4175" s="22" t="n"/>
      <c r="F4175" s="23" t="n"/>
      <c r="G4175" s="23" t="n"/>
      <c r="H4175" s="22" t="n"/>
      <c r="I4175" s="19" t="n"/>
      <c r="J4175" s="21" t="n"/>
      <c r="K4175" s="19" t="n"/>
      <c r="L4175" s="19" t="n"/>
      <c r="M4175" s="21" t="n"/>
      <c r="N4175" s="22" t="n"/>
      <c r="O4175" s="24">
        <f>IF(A4175&lt;&gt;"عهدة","",SUMIFS($G$8:$G$5007,$B$8:$B$5007,B4175,$A$8:$A$5007,"مصروف",$I$8:$I$5007,"&lt;&gt;مرفوض"))</f>
        <v/>
      </c>
      <c r="P4175" s="25">
        <f>IF(A4175&lt;&gt;"عهدة","",N(F4175)-O4175)</f>
        <v/>
      </c>
      <c r="Q4175" s="26">
        <f>IF(A4175="","",IF(A4175="عهدة",IF(N(F4175)=0,"⚠ أدخل قيمة العهدة",IF(P4175&lt;0,"⛔ عجز / زيادة مصروفات "&amp;TEXT(-P4175,"#,##0"),IF(COUNTIFS($B$8:$B$5007,B4175,$A$8:$A$5007,"مصروف",$I$8:$I$5007,"&lt;&gt;مرفوض",$K$8:$K$5007,"&lt;&gt;نعم")&gt;0,"⚠ "&amp;COUNTIFS($B$8:$B$5007,B4175,$A$8:$A$5007,"مصروف",$I$8:$I$5007,"&lt;&gt;مرفوض",$K$8:$K$5007,"&lt;&gt;نعم")&amp;" مصروف غير مسوى",IF(L4175="تمت التسوية",IF(P4175=0,"✔ متوازنة وتمت التسوية","✔ تمت التسوية – متبقي "&amp;TEXT(P4175,"#,##0")),IF(P4175&gt;0,"متبقي "&amp;TEXT(P4175,"#,##0"),"✔ متوازنة"))))),IF(R4175=0,"⚠ أضف سطر عهدة أولًا",IF(OR(C4175="",N(G4175)=0),"⚠ أكمل التاريخ والقيمة",IF(S4175="","⚠ التاريخ خارج السنة المالية",IF(H4175="","⚠ اختر بند الموازنة",IF(I4175="مرفوض","✖ مرفوض من المدير",IF(I4175&lt;&gt;"موافق","⏳ بانتظار موافقة المدير",IF(K4175&lt;&gt;"نعم","⚠ غير مسوى مع الحسابات","✔ معتمد ومسوى")))))))))</f>
        <v/>
      </c>
      <c r="R4175">
        <f>N(R4174)+IF(A4175="عهدة",1,0)</f>
        <v/>
      </c>
      <c r="S4175">
        <f>IF(C4175="","",IF(AND(C4175&gt;=DATE(2026,9,1),C4175&lt;=DATE(2027,8,31)),(YEAR(C4175)-2026)*12+MONTH(C4175)-8,""))</f>
        <v/>
      </c>
      <c r="T4175">
        <f>IF(AND(A4175="مصروف",R4175&gt;0,I4175="موافق",S4175&lt;&gt;"",H4175&lt;&gt;""),N(G4175),0)</f>
        <v/>
      </c>
    </row>
    <row r="4176">
      <c r="A4176" s="19" t="n"/>
      <c r="B4176" s="20">
        <f>IF(A4176="","",IF(R4176=0,"⚠ أضف سطر عهدة أولًا","BDR-"&amp;TEXT(R4176,"000")))</f>
        <v/>
      </c>
      <c r="C4176" s="21" t="n"/>
      <c r="D4176" s="20">
        <f>IF(C4176="","",IF(S4176="","خارج السنة المالية",INDEX(القوائم!$D$2:$D$13,S4176)))</f>
        <v/>
      </c>
      <c r="E4176" s="22" t="n"/>
      <c r="F4176" s="23" t="n"/>
      <c r="G4176" s="23" t="n"/>
      <c r="H4176" s="22" t="n"/>
      <c r="I4176" s="19" t="n"/>
      <c r="J4176" s="21" t="n"/>
      <c r="K4176" s="19" t="n"/>
      <c r="L4176" s="19" t="n"/>
      <c r="M4176" s="21" t="n"/>
      <c r="N4176" s="22" t="n"/>
      <c r="O4176" s="24">
        <f>IF(A4176&lt;&gt;"عهدة","",SUMIFS($G$8:$G$5007,$B$8:$B$5007,B4176,$A$8:$A$5007,"مصروف",$I$8:$I$5007,"&lt;&gt;مرفوض"))</f>
        <v/>
      </c>
      <c r="P4176" s="25">
        <f>IF(A4176&lt;&gt;"عهدة","",N(F4176)-O4176)</f>
        <v/>
      </c>
      <c r="Q4176" s="26">
        <f>IF(A4176="","",IF(A4176="عهدة",IF(N(F4176)=0,"⚠ أدخل قيمة العهدة",IF(P4176&lt;0,"⛔ عجز / زيادة مصروفات "&amp;TEXT(-P4176,"#,##0"),IF(COUNTIFS($B$8:$B$5007,B4176,$A$8:$A$5007,"مصروف",$I$8:$I$5007,"&lt;&gt;مرفوض",$K$8:$K$5007,"&lt;&gt;نعم")&gt;0,"⚠ "&amp;COUNTIFS($B$8:$B$5007,B4176,$A$8:$A$5007,"مصروف",$I$8:$I$5007,"&lt;&gt;مرفوض",$K$8:$K$5007,"&lt;&gt;نعم")&amp;" مصروف غير مسوى",IF(L4176="تمت التسوية",IF(P4176=0,"✔ متوازنة وتمت التسوية","✔ تمت التسوية – متبقي "&amp;TEXT(P4176,"#,##0")),IF(P4176&gt;0,"متبقي "&amp;TEXT(P4176,"#,##0"),"✔ متوازنة"))))),IF(R4176=0,"⚠ أضف سطر عهدة أولًا",IF(OR(C4176="",N(G4176)=0),"⚠ أكمل التاريخ والقيمة",IF(S4176="","⚠ التاريخ خارج السنة المالية",IF(H4176="","⚠ اختر بند الموازنة",IF(I4176="مرفوض","✖ مرفوض من المدير",IF(I4176&lt;&gt;"موافق","⏳ بانتظار موافقة المدير",IF(K4176&lt;&gt;"نعم","⚠ غير مسوى مع الحسابات","✔ معتمد ومسوى")))))))))</f>
        <v/>
      </c>
      <c r="R4176">
        <f>N(R4175)+IF(A4176="عهدة",1,0)</f>
        <v/>
      </c>
      <c r="S4176">
        <f>IF(C4176="","",IF(AND(C4176&gt;=DATE(2026,9,1),C4176&lt;=DATE(2027,8,31)),(YEAR(C4176)-2026)*12+MONTH(C4176)-8,""))</f>
        <v/>
      </c>
      <c r="T4176">
        <f>IF(AND(A4176="مصروف",R4176&gt;0,I4176="موافق",S4176&lt;&gt;"",H4176&lt;&gt;""),N(G4176),0)</f>
        <v/>
      </c>
    </row>
    <row r="4177">
      <c r="A4177" s="19" t="n"/>
      <c r="B4177" s="20">
        <f>IF(A4177="","",IF(R4177=0,"⚠ أضف سطر عهدة أولًا","BDR-"&amp;TEXT(R4177,"000")))</f>
        <v/>
      </c>
      <c r="C4177" s="21" t="n"/>
      <c r="D4177" s="20">
        <f>IF(C4177="","",IF(S4177="","خارج السنة المالية",INDEX(القوائم!$D$2:$D$13,S4177)))</f>
        <v/>
      </c>
      <c r="E4177" s="22" t="n"/>
      <c r="F4177" s="23" t="n"/>
      <c r="G4177" s="23" t="n"/>
      <c r="H4177" s="22" t="n"/>
      <c r="I4177" s="19" t="n"/>
      <c r="J4177" s="21" t="n"/>
      <c r="K4177" s="19" t="n"/>
      <c r="L4177" s="19" t="n"/>
      <c r="M4177" s="21" t="n"/>
      <c r="N4177" s="22" t="n"/>
      <c r="O4177" s="24">
        <f>IF(A4177&lt;&gt;"عهدة","",SUMIFS($G$8:$G$5007,$B$8:$B$5007,B4177,$A$8:$A$5007,"مصروف",$I$8:$I$5007,"&lt;&gt;مرفوض"))</f>
        <v/>
      </c>
      <c r="P4177" s="25">
        <f>IF(A4177&lt;&gt;"عهدة","",N(F4177)-O4177)</f>
        <v/>
      </c>
      <c r="Q4177" s="26">
        <f>IF(A4177="","",IF(A4177="عهدة",IF(N(F4177)=0,"⚠ أدخل قيمة العهدة",IF(P4177&lt;0,"⛔ عجز / زيادة مصروفات "&amp;TEXT(-P4177,"#,##0"),IF(COUNTIFS($B$8:$B$5007,B4177,$A$8:$A$5007,"مصروف",$I$8:$I$5007,"&lt;&gt;مرفوض",$K$8:$K$5007,"&lt;&gt;نعم")&gt;0,"⚠ "&amp;COUNTIFS($B$8:$B$5007,B4177,$A$8:$A$5007,"مصروف",$I$8:$I$5007,"&lt;&gt;مرفوض",$K$8:$K$5007,"&lt;&gt;نعم")&amp;" مصروف غير مسوى",IF(L4177="تمت التسوية",IF(P4177=0,"✔ متوازنة وتمت التسوية","✔ تمت التسوية – متبقي "&amp;TEXT(P4177,"#,##0")),IF(P4177&gt;0,"متبقي "&amp;TEXT(P4177,"#,##0"),"✔ متوازنة"))))),IF(R4177=0,"⚠ أضف سطر عهدة أولًا",IF(OR(C4177="",N(G4177)=0),"⚠ أكمل التاريخ والقيمة",IF(S4177="","⚠ التاريخ خارج السنة المالية",IF(H4177="","⚠ اختر بند الموازنة",IF(I4177="مرفوض","✖ مرفوض من المدير",IF(I4177&lt;&gt;"موافق","⏳ بانتظار موافقة المدير",IF(K4177&lt;&gt;"نعم","⚠ غير مسوى مع الحسابات","✔ معتمد ومسوى")))))))))</f>
        <v/>
      </c>
      <c r="R4177">
        <f>N(R4176)+IF(A4177="عهدة",1,0)</f>
        <v/>
      </c>
      <c r="S4177">
        <f>IF(C4177="","",IF(AND(C4177&gt;=DATE(2026,9,1),C4177&lt;=DATE(2027,8,31)),(YEAR(C4177)-2026)*12+MONTH(C4177)-8,""))</f>
        <v/>
      </c>
      <c r="T4177">
        <f>IF(AND(A4177="مصروف",R4177&gt;0,I4177="موافق",S4177&lt;&gt;"",H4177&lt;&gt;""),N(G4177),0)</f>
        <v/>
      </c>
    </row>
    <row r="4178">
      <c r="A4178" s="19" t="n"/>
      <c r="B4178" s="20">
        <f>IF(A4178="","",IF(R4178=0,"⚠ أضف سطر عهدة أولًا","BDR-"&amp;TEXT(R4178,"000")))</f>
        <v/>
      </c>
      <c r="C4178" s="21" t="n"/>
      <c r="D4178" s="20">
        <f>IF(C4178="","",IF(S4178="","خارج السنة المالية",INDEX(القوائم!$D$2:$D$13,S4178)))</f>
        <v/>
      </c>
      <c r="E4178" s="22" t="n"/>
      <c r="F4178" s="23" t="n"/>
      <c r="G4178" s="23" t="n"/>
      <c r="H4178" s="22" t="n"/>
      <c r="I4178" s="19" t="n"/>
      <c r="J4178" s="21" t="n"/>
      <c r="K4178" s="19" t="n"/>
      <c r="L4178" s="19" t="n"/>
      <c r="M4178" s="21" t="n"/>
      <c r="N4178" s="22" t="n"/>
      <c r="O4178" s="24">
        <f>IF(A4178&lt;&gt;"عهدة","",SUMIFS($G$8:$G$5007,$B$8:$B$5007,B4178,$A$8:$A$5007,"مصروف",$I$8:$I$5007,"&lt;&gt;مرفوض"))</f>
        <v/>
      </c>
      <c r="P4178" s="25">
        <f>IF(A4178&lt;&gt;"عهدة","",N(F4178)-O4178)</f>
        <v/>
      </c>
      <c r="Q4178" s="26">
        <f>IF(A4178="","",IF(A4178="عهدة",IF(N(F4178)=0,"⚠ أدخل قيمة العهدة",IF(P4178&lt;0,"⛔ عجز / زيادة مصروفات "&amp;TEXT(-P4178,"#,##0"),IF(COUNTIFS($B$8:$B$5007,B4178,$A$8:$A$5007,"مصروف",$I$8:$I$5007,"&lt;&gt;مرفوض",$K$8:$K$5007,"&lt;&gt;نعم")&gt;0,"⚠ "&amp;COUNTIFS($B$8:$B$5007,B4178,$A$8:$A$5007,"مصروف",$I$8:$I$5007,"&lt;&gt;مرفوض",$K$8:$K$5007,"&lt;&gt;نعم")&amp;" مصروف غير مسوى",IF(L4178="تمت التسوية",IF(P4178=0,"✔ متوازنة وتمت التسوية","✔ تمت التسوية – متبقي "&amp;TEXT(P4178,"#,##0")),IF(P4178&gt;0,"متبقي "&amp;TEXT(P4178,"#,##0"),"✔ متوازنة"))))),IF(R4178=0,"⚠ أضف سطر عهدة أولًا",IF(OR(C4178="",N(G4178)=0),"⚠ أكمل التاريخ والقيمة",IF(S4178="","⚠ التاريخ خارج السنة المالية",IF(H4178="","⚠ اختر بند الموازنة",IF(I4178="مرفوض","✖ مرفوض من المدير",IF(I4178&lt;&gt;"موافق","⏳ بانتظار موافقة المدير",IF(K4178&lt;&gt;"نعم","⚠ غير مسوى مع الحسابات","✔ معتمد ومسوى")))))))))</f>
        <v/>
      </c>
      <c r="R4178">
        <f>N(R4177)+IF(A4178="عهدة",1,0)</f>
        <v/>
      </c>
      <c r="S4178">
        <f>IF(C4178="","",IF(AND(C4178&gt;=DATE(2026,9,1),C4178&lt;=DATE(2027,8,31)),(YEAR(C4178)-2026)*12+MONTH(C4178)-8,""))</f>
        <v/>
      </c>
      <c r="T4178">
        <f>IF(AND(A4178="مصروف",R4178&gt;0,I4178="موافق",S4178&lt;&gt;"",H4178&lt;&gt;""),N(G4178),0)</f>
        <v/>
      </c>
    </row>
    <row r="4179">
      <c r="A4179" s="19" t="n"/>
      <c r="B4179" s="20">
        <f>IF(A4179="","",IF(R4179=0,"⚠ أضف سطر عهدة أولًا","BDR-"&amp;TEXT(R4179,"000")))</f>
        <v/>
      </c>
      <c r="C4179" s="21" t="n"/>
      <c r="D4179" s="20">
        <f>IF(C4179="","",IF(S4179="","خارج السنة المالية",INDEX(القوائم!$D$2:$D$13,S4179)))</f>
        <v/>
      </c>
      <c r="E4179" s="22" t="n"/>
      <c r="F4179" s="23" t="n"/>
      <c r="G4179" s="23" t="n"/>
      <c r="H4179" s="22" t="n"/>
      <c r="I4179" s="19" t="n"/>
      <c r="J4179" s="21" t="n"/>
      <c r="K4179" s="19" t="n"/>
      <c r="L4179" s="19" t="n"/>
      <c r="M4179" s="21" t="n"/>
      <c r="N4179" s="22" t="n"/>
      <c r="O4179" s="24">
        <f>IF(A4179&lt;&gt;"عهدة","",SUMIFS($G$8:$G$5007,$B$8:$B$5007,B4179,$A$8:$A$5007,"مصروف",$I$8:$I$5007,"&lt;&gt;مرفوض"))</f>
        <v/>
      </c>
      <c r="P4179" s="25">
        <f>IF(A4179&lt;&gt;"عهدة","",N(F4179)-O4179)</f>
        <v/>
      </c>
      <c r="Q4179" s="26">
        <f>IF(A4179="","",IF(A4179="عهدة",IF(N(F4179)=0,"⚠ أدخل قيمة العهدة",IF(P4179&lt;0,"⛔ عجز / زيادة مصروفات "&amp;TEXT(-P4179,"#,##0"),IF(COUNTIFS($B$8:$B$5007,B4179,$A$8:$A$5007,"مصروف",$I$8:$I$5007,"&lt;&gt;مرفوض",$K$8:$K$5007,"&lt;&gt;نعم")&gt;0,"⚠ "&amp;COUNTIFS($B$8:$B$5007,B4179,$A$8:$A$5007,"مصروف",$I$8:$I$5007,"&lt;&gt;مرفوض",$K$8:$K$5007,"&lt;&gt;نعم")&amp;" مصروف غير مسوى",IF(L4179="تمت التسوية",IF(P4179=0,"✔ متوازنة وتمت التسوية","✔ تمت التسوية – متبقي "&amp;TEXT(P4179,"#,##0")),IF(P4179&gt;0,"متبقي "&amp;TEXT(P4179,"#,##0"),"✔ متوازنة"))))),IF(R4179=0,"⚠ أضف سطر عهدة أولًا",IF(OR(C4179="",N(G4179)=0),"⚠ أكمل التاريخ والقيمة",IF(S4179="","⚠ التاريخ خارج السنة المالية",IF(H4179="","⚠ اختر بند الموازنة",IF(I4179="مرفوض","✖ مرفوض من المدير",IF(I4179&lt;&gt;"موافق","⏳ بانتظار موافقة المدير",IF(K4179&lt;&gt;"نعم","⚠ غير مسوى مع الحسابات","✔ معتمد ومسوى")))))))))</f>
        <v/>
      </c>
      <c r="R4179">
        <f>N(R4178)+IF(A4179="عهدة",1,0)</f>
        <v/>
      </c>
      <c r="S4179">
        <f>IF(C4179="","",IF(AND(C4179&gt;=DATE(2026,9,1),C4179&lt;=DATE(2027,8,31)),(YEAR(C4179)-2026)*12+MONTH(C4179)-8,""))</f>
        <v/>
      </c>
      <c r="T4179">
        <f>IF(AND(A4179="مصروف",R4179&gt;0,I4179="موافق",S4179&lt;&gt;"",H4179&lt;&gt;""),N(G4179),0)</f>
        <v/>
      </c>
    </row>
    <row r="4180">
      <c r="A4180" s="19" t="n"/>
      <c r="B4180" s="20">
        <f>IF(A4180="","",IF(R4180=0,"⚠ أضف سطر عهدة أولًا","BDR-"&amp;TEXT(R4180,"000")))</f>
        <v/>
      </c>
      <c r="C4180" s="21" t="n"/>
      <c r="D4180" s="20">
        <f>IF(C4180="","",IF(S4180="","خارج السنة المالية",INDEX(القوائم!$D$2:$D$13,S4180)))</f>
        <v/>
      </c>
      <c r="E4180" s="22" t="n"/>
      <c r="F4180" s="23" t="n"/>
      <c r="G4180" s="23" t="n"/>
      <c r="H4180" s="22" t="n"/>
      <c r="I4180" s="19" t="n"/>
      <c r="J4180" s="21" t="n"/>
      <c r="K4180" s="19" t="n"/>
      <c r="L4180" s="19" t="n"/>
      <c r="M4180" s="21" t="n"/>
      <c r="N4180" s="22" t="n"/>
      <c r="O4180" s="24">
        <f>IF(A4180&lt;&gt;"عهدة","",SUMIFS($G$8:$G$5007,$B$8:$B$5007,B4180,$A$8:$A$5007,"مصروف",$I$8:$I$5007,"&lt;&gt;مرفوض"))</f>
        <v/>
      </c>
      <c r="P4180" s="25">
        <f>IF(A4180&lt;&gt;"عهدة","",N(F4180)-O4180)</f>
        <v/>
      </c>
      <c r="Q4180" s="26">
        <f>IF(A4180="","",IF(A4180="عهدة",IF(N(F4180)=0,"⚠ أدخل قيمة العهدة",IF(P4180&lt;0,"⛔ عجز / زيادة مصروفات "&amp;TEXT(-P4180,"#,##0"),IF(COUNTIFS($B$8:$B$5007,B4180,$A$8:$A$5007,"مصروف",$I$8:$I$5007,"&lt;&gt;مرفوض",$K$8:$K$5007,"&lt;&gt;نعم")&gt;0,"⚠ "&amp;COUNTIFS($B$8:$B$5007,B4180,$A$8:$A$5007,"مصروف",$I$8:$I$5007,"&lt;&gt;مرفوض",$K$8:$K$5007,"&lt;&gt;نعم")&amp;" مصروف غير مسوى",IF(L4180="تمت التسوية",IF(P4180=0,"✔ متوازنة وتمت التسوية","✔ تمت التسوية – متبقي "&amp;TEXT(P4180,"#,##0")),IF(P4180&gt;0,"متبقي "&amp;TEXT(P4180,"#,##0"),"✔ متوازنة"))))),IF(R4180=0,"⚠ أضف سطر عهدة أولًا",IF(OR(C4180="",N(G4180)=0),"⚠ أكمل التاريخ والقيمة",IF(S4180="","⚠ التاريخ خارج السنة المالية",IF(H4180="","⚠ اختر بند الموازنة",IF(I4180="مرفوض","✖ مرفوض من المدير",IF(I4180&lt;&gt;"موافق","⏳ بانتظار موافقة المدير",IF(K4180&lt;&gt;"نعم","⚠ غير مسوى مع الحسابات","✔ معتمد ومسوى")))))))))</f>
        <v/>
      </c>
      <c r="R4180">
        <f>N(R4179)+IF(A4180="عهدة",1,0)</f>
        <v/>
      </c>
      <c r="S4180">
        <f>IF(C4180="","",IF(AND(C4180&gt;=DATE(2026,9,1),C4180&lt;=DATE(2027,8,31)),(YEAR(C4180)-2026)*12+MONTH(C4180)-8,""))</f>
        <v/>
      </c>
      <c r="T4180">
        <f>IF(AND(A4180="مصروف",R4180&gt;0,I4180="موافق",S4180&lt;&gt;"",H4180&lt;&gt;""),N(G4180),0)</f>
        <v/>
      </c>
    </row>
    <row r="4181">
      <c r="A4181" s="19" t="n"/>
      <c r="B4181" s="20">
        <f>IF(A4181="","",IF(R4181=0,"⚠ أضف سطر عهدة أولًا","BDR-"&amp;TEXT(R4181,"000")))</f>
        <v/>
      </c>
      <c r="C4181" s="21" t="n"/>
      <c r="D4181" s="20">
        <f>IF(C4181="","",IF(S4181="","خارج السنة المالية",INDEX(القوائم!$D$2:$D$13,S4181)))</f>
        <v/>
      </c>
      <c r="E4181" s="22" t="n"/>
      <c r="F4181" s="23" t="n"/>
      <c r="G4181" s="23" t="n"/>
      <c r="H4181" s="22" t="n"/>
      <c r="I4181" s="19" t="n"/>
      <c r="J4181" s="21" t="n"/>
      <c r="K4181" s="19" t="n"/>
      <c r="L4181" s="19" t="n"/>
      <c r="M4181" s="21" t="n"/>
      <c r="N4181" s="22" t="n"/>
      <c r="O4181" s="24">
        <f>IF(A4181&lt;&gt;"عهدة","",SUMIFS($G$8:$G$5007,$B$8:$B$5007,B4181,$A$8:$A$5007,"مصروف",$I$8:$I$5007,"&lt;&gt;مرفوض"))</f>
        <v/>
      </c>
      <c r="P4181" s="25">
        <f>IF(A4181&lt;&gt;"عهدة","",N(F4181)-O4181)</f>
        <v/>
      </c>
      <c r="Q4181" s="26">
        <f>IF(A4181="","",IF(A4181="عهدة",IF(N(F4181)=0,"⚠ أدخل قيمة العهدة",IF(P4181&lt;0,"⛔ عجز / زيادة مصروفات "&amp;TEXT(-P4181,"#,##0"),IF(COUNTIFS($B$8:$B$5007,B4181,$A$8:$A$5007,"مصروف",$I$8:$I$5007,"&lt;&gt;مرفوض",$K$8:$K$5007,"&lt;&gt;نعم")&gt;0,"⚠ "&amp;COUNTIFS($B$8:$B$5007,B4181,$A$8:$A$5007,"مصروف",$I$8:$I$5007,"&lt;&gt;مرفوض",$K$8:$K$5007,"&lt;&gt;نعم")&amp;" مصروف غير مسوى",IF(L4181="تمت التسوية",IF(P4181=0,"✔ متوازنة وتمت التسوية","✔ تمت التسوية – متبقي "&amp;TEXT(P4181,"#,##0")),IF(P4181&gt;0,"متبقي "&amp;TEXT(P4181,"#,##0"),"✔ متوازنة"))))),IF(R4181=0,"⚠ أضف سطر عهدة أولًا",IF(OR(C4181="",N(G4181)=0),"⚠ أكمل التاريخ والقيمة",IF(S4181="","⚠ التاريخ خارج السنة المالية",IF(H4181="","⚠ اختر بند الموازنة",IF(I4181="مرفوض","✖ مرفوض من المدير",IF(I4181&lt;&gt;"موافق","⏳ بانتظار موافقة المدير",IF(K4181&lt;&gt;"نعم","⚠ غير مسوى مع الحسابات","✔ معتمد ومسوى")))))))))</f>
        <v/>
      </c>
      <c r="R4181">
        <f>N(R4180)+IF(A4181="عهدة",1,0)</f>
        <v/>
      </c>
      <c r="S4181">
        <f>IF(C4181="","",IF(AND(C4181&gt;=DATE(2026,9,1),C4181&lt;=DATE(2027,8,31)),(YEAR(C4181)-2026)*12+MONTH(C4181)-8,""))</f>
        <v/>
      </c>
      <c r="T4181">
        <f>IF(AND(A4181="مصروف",R4181&gt;0,I4181="موافق",S4181&lt;&gt;"",H4181&lt;&gt;""),N(G4181),0)</f>
        <v/>
      </c>
    </row>
    <row r="4182">
      <c r="A4182" s="19" t="n"/>
      <c r="B4182" s="20">
        <f>IF(A4182="","",IF(R4182=0,"⚠ أضف سطر عهدة أولًا","BDR-"&amp;TEXT(R4182,"000")))</f>
        <v/>
      </c>
      <c r="C4182" s="21" t="n"/>
      <c r="D4182" s="20">
        <f>IF(C4182="","",IF(S4182="","خارج السنة المالية",INDEX(القوائم!$D$2:$D$13,S4182)))</f>
        <v/>
      </c>
      <c r="E4182" s="22" t="n"/>
      <c r="F4182" s="23" t="n"/>
      <c r="G4182" s="23" t="n"/>
      <c r="H4182" s="22" t="n"/>
      <c r="I4182" s="19" t="n"/>
      <c r="J4182" s="21" t="n"/>
      <c r="K4182" s="19" t="n"/>
      <c r="L4182" s="19" t="n"/>
      <c r="M4182" s="21" t="n"/>
      <c r="N4182" s="22" t="n"/>
      <c r="O4182" s="24">
        <f>IF(A4182&lt;&gt;"عهدة","",SUMIFS($G$8:$G$5007,$B$8:$B$5007,B4182,$A$8:$A$5007,"مصروف",$I$8:$I$5007,"&lt;&gt;مرفوض"))</f>
        <v/>
      </c>
      <c r="P4182" s="25">
        <f>IF(A4182&lt;&gt;"عهدة","",N(F4182)-O4182)</f>
        <v/>
      </c>
      <c r="Q4182" s="26">
        <f>IF(A4182="","",IF(A4182="عهدة",IF(N(F4182)=0,"⚠ أدخل قيمة العهدة",IF(P4182&lt;0,"⛔ عجز / زيادة مصروفات "&amp;TEXT(-P4182,"#,##0"),IF(COUNTIFS($B$8:$B$5007,B4182,$A$8:$A$5007,"مصروف",$I$8:$I$5007,"&lt;&gt;مرفوض",$K$8:$K$5007,"&lt;&gt;نعم")&gt;0,"⚠ "&amp;COUNTIFS($B$8:$B$5007,B4182,$A$8:$A$5007,"مصروف",$I$8:$I$5007,"&lt;&gt;مرفوض",$K$8:$K$5007,"&lt;&gt;نعم")&amp;" مصروف غير مسوى",IF(L4182="تمت التسوية",IF(P4182=0,"✔ متوازنة وتمت التسوية","✔ تمت التسوية – متبقي "&amp;TEXT(P4182,"#,##0")),IF(P4182&gt;0,"متبقي "&amp;TEXT(P4182,"#,##0"),"✔ متوازنة"))))),IF(R4182=0,"⚠ أضف سطر عهدة أولًا",IF(OR(C4182="",N(G4182)=0),"⚠ أكمل التاريخ والقيمة",IF(S4182="","⚠ التاريخ خارج السنة المالية",IF(H4182="","⚠ اختر بند الموازنة",IF(I4182="مرفوض","✖ مرفوض من المدير",IF(I4182&lt;&gt;"موافق","⏳ بانتظار موافقة المدير",IF(K4182&lt;&gt;"نعم","⚠ غير مسوى مع الحسابات","✔ معتمد ومسوى")))))))))</f>
        <v/>
      </c>
      <c r="R4182">
        <f>N(R4181)+IF(A4182="عهدة",1,0)</f>
        <v/>
      </c>
      <c r="S4182">
        <f>IF(C4182="","",IF(AND(C4182&gt;=DATE(2026,9,1),C4182&lt;=DATE(2027,8,31)),(YEAR(C4182)-2026)*12+MONTH(C4182)-8,""))</f>
        <v/>
      </c>
      <c r="T4182">
        <f>IF(AND(A4182="مصروف",R4182&gt;0,I4182="موافق",S4182&lt;&gt;"",H4182&lt;&gt;""),N(G4182),0)</f>
        <v/>
      </c>
    </row>
    <row r="4183">
      <c r="A4183" s="19" t="n"/>
      <c r="B4183" s="20">
        <f>IF(A4183="","",IF(R4183=0,"⚠ أضف سطر عهدة أولًا","BDR-"&amp;TEXT(R4183,"000")))</f>
        <v/>
      </c>
      <c r="C4183" s="21" t="n"/>
      <c r="D4183" s="20">
        <f>IF(C4183="","",IF(S4183="","خارج السنة المالية",INDEX(القوائم!$D$2:$D$13,S4183)))</f>
        <v/>
      </c>
      <c r="E4183" s="22" t="n"/>
      <c r="F4183" s="23" t="n"/>
      <c r="G4183" s="23" t="n"/>
      <c r="H4183" s="22" t="n"/>
      <c r="I4183" s="19" t="n"/>
      <c r="J4183" s="21" t="n"/>
      <c r="K4183" s="19" t="n"/>
      <c r="L4183" s="19" t="n"/>
      <c r="M4183" s="21" t="n"/>
      <c r="N4183" s="22" t="n"/>
      <c r="O4183" s="24">
        <f>IF(A4183&lt;&gt;"عهدة","",SUMIFS($G$8:$G$5007,$B$8:$B$5007,B4183,$A$8:$A$5007,"مصروف",$I$8:$I$5007,"&lt;&gt;مرفوض"))</f>
        <v/>
      </c>
      <c r="P4183" s="25">
        <f>IF(A4183&lt;&gt;"عهدة","",N(F4183)-O4183)</f>
        <v/>
      </c>
      <c r="Q4183" s="26">
        <f>IF(A4183="","",IF(A4183="عهدة",IF(N(F4183)=0,"⚠ أدخل قيمة العهدة",IF(P4183&lt;0,"⛔ عجز / زيادة مصروفات "&amp;TEXT(-P4183,"#,##0"),IF(COUNTIFS($B$8:$B$5007,B4183,$A$8:$A$5007,"مصروف",$I$8:$I$5007,"&lt;&gt;مرفوض",$K$8:$K$5007,"&lt;&gt;نعم")&gt;0,"⚠ "&amp;COUNTIFS($B$8:$B$5007,B4183,$A$8:$A$5007,"مصروف",$I$8:$I$5007,"&lt;&gt;مرفوض",$K$8:$K$5007,"&lt;&gt;نعم")&amp;" مصروف غير مسوى",IF(L4183="تمت التسوية",IF(P4183=0,"✔ متوازنة وتمت التسوية","✔ تمت التسوية – متبقي "&amp;TEXT(P4183,"#,##0")),IF(P4183&gt;0,"متبقي "&amp;TEXT(P4183,"#,##0"),"✔ متوازنة"))))),IF(R4183=0,"⚠ أضف سطر عهدة أولًا",IF(OR(C4183="",N(G4183)=0),"⚠ أكمل التاريخ والقيمة",IF(S4183="","⚠ التاريخ خارج السنة المالية",IF(H4183="","⚠ اختر بند الموازنة",IF(I4183="مرفوض","✖ مرفوض من المدير",IF(I4183&lt;&gt;"موافق","⏳ بانتظار موافقة المدير",IF(K4183&lt;&gt;"نعم","⚠ غير مسوى مع الحسابات","✔ معتمد ومسوى")))))))))</f>
        <v/>
      </c>
      <c r="R4183">
        <f>N(R4182)+IF(A4183="عهدة",1,0)</f>
        <v/>
      </c>
      <c r="S4183">
        <f>IF(C4183="","",IF(AND(C4183&gt;=DATE(2026,9,1),C4183&lt;=DATE(2027,8,31)),(YEAR(C4183)-2026)*12+MONTH(C4183)-8,""))</f>
        <v/>
      </c>
      <c r="T4183">
        <f>IF(AND(A4183="مصروف",R4183&gt;0,I4183="موافق",S4183&lt;&gt;"",H4183&lt;&gt;""),N(G4183),0)</f>
        <v/>
      </c>
    </row>
    <row r="4184">
      <c r="A4184" s="19" t="n"/>
      <c r="B4184" s="20">
        <f>IF(A4184="","",IF(R4184=0,"⚠ أضف سطر عهدة أولًا","BDR-"&amp;TEXT(R4184,"000")))</f>
        <v/>
      </c>
      <c r="C4184" s="21" t="n"/>
      <c r="D4184" s="20">
        <f>IF(C4184="","",IF(S4184="","خارج السنة المالية",INDEX(القوائم!$D$2:$D$13,S4184)))</f>
        <v/>
      </c>
      <c r="E4184" s="22" t="n"/>
      <c r="F4184" s="23" t="n"/>
      <c r="G4184" s="23" t="n"/>
      <c r="H4184" s="22" t="n"/>
      <c r="I4184" s="19" t="n"/>
      <c r="J4184" s="21" t="n"/>
      <c r="K4184" s="19" t="n"/>
      <c r="L4184" s="19" t="n"/>
      <c r="M4184" s="21" t="n"/>
      <c r="N4184" s="22" t="n"/>
      <c r="O4184" s="24">
        <f>IF(A4184&lt;&gt;"عهدة","",SUMIFS($G$8:$G$5007,$B$8:$B$5007,B4184,$A$8:$A$5007,"مصروف",$I$8:$I$5007,"&lt;&gt;مرفوض"))</f>
        <v/>
      </c>
      <c r="P4184" s="25">
        <f>IF(A4184&lt;&gt;"عهدة","",N(F4184)-O4184)</f>
        <v/>
      </c>
      <c r="Q4184" s="26">
        <f>IF(A4184="","",IF(A4184="عهدة",IF(N(F4184)=0,"⚠ أدخل قيمة العهدة",IF(P4184&lt;0,"⛔ عجز / زيادة مصروفات "&amp;TEXT(-P4184,"#,##0"),IF(COUNTIFS($B$8:$B$5007,B4184,$A$8:$A$5007,"مصروف",$I$8:$I$5007,"&lt;&gt;مرفوض",$K$8:$K$5007,"&lt;&gt;نعم")&gt;0,"⚠ "&amp;COUNTIFS($B$8:$B$5007,B4184,$A$8:$A$5007,"مصروف",$I$8:$I$5007,"&lt;&gt;مرفوض",$K$8:$K$5007,"&lt;&gt;نعم")&amp;" مصروف غير مسوى",IF(L4184="تمت التسوية",IF(P4184=0,"✔ متوازنة وتمت التسوية","✔ تمت التسوية – متبقي "&amp;TEXT(P4184,"#,##0")),IF(P4184&gt;0,"متبقي "&amp;TEXT(P4184,"#,##0"),"✔ متوازنة"))))),IF(R4184=0,"⚠ أضف سطر عهدة أولًا",IF(OR(C4184="",N(G4184)=0),"⚠ أكمل التاريخ والقيمة",IF(S4184="","⚠ التاريخ خارج السنة المالية",IF(H4184="","⚠ اختر بند الموازنة",IF(I4184="مرفوض","✖ مرفوض من المدير",IF(I4184&lt;&gt;"موافق","⏳ بانتظار موافقة المدير",IF(K4184&lt;&gt;"نعم","⚠ غير مسوى مع الحسابات","✔ معتمد ومسوى")))))))))</f>
        <v/>
      </c>
      <c r="R4184">
        <f>N(R4183)+IF(A4184="عهدة",1,0)</f>
        <v/>
      </c>
      <c r="S4184">
        <f>IF(C4184="","",IF(AND(C4184&gt;=DATE(2026,9,1),C4184&lt;=DATE(2027,8,31)),(YEAR(C4184)-2026)*12+MONTH(C4184)-8,""))</f>
        <v/>
      </c>
      <c r="T4184">
        <f>IF(AND(A4184="مصروف",R4184&gt;0,I4184="موافق",S4184&lt;&gt;"",H4184&lt;&gt;""),N(G4184),0)</f>
        <v/>
      </c>
    </row>
    <row r="4185">
      <c r="A4185" s="19" t="n"/>
      <c r="B4185" s="20">
        <f>IF(A4185="","",IF(R4185=0,"⚠ أضف سطر عهدة أولًا","BDR-"&amp;TEXT(R4185,"000")))</f>
        <v/>
      </c>
      <c r="C4185" s="21" t="n"/>
      <c r="D4185" s="20">
        <f>IF(C4185="","",IF(S4185="","خارج السنة المالية",INDEX(القوائم!$D$2:$D$13,S4185)))</f>
        <v/>
      </c>
      <c r="E4185" s="22" t="n"/>
      <c r="F4185" s="23" t="n"/>
      <c r="G4185" s="23" t="n"/>
      <c r="H4185" s="22" t="n"/>
      <c r="I4185" s="19" t="n"/>
      <c r="J4185" s="21" t="n"/>
      <c r="K4185" s="19" t="n"/>
      <c r="L4185" s="19" t="n"/>
      <c r="M4185" s="21" t="n"/>
      <c r="N4185" s="22" t="n"/>
      <c r="O4185" s="24">
        <f>IF(A4185&lt;&gt;"عهدة","",SUMIFS($G$8:$G$5007,$B$8:$B$5007,B4185,$A$8:$A$5007,"مصروف",$I$8:$I$5007,"&lt;&gt;مرفوض"))</f>
        <v/>
      </c>
      <c r="P4185" s="25">
        <f>IF(A4185&lt;&gt;"عهدة","",N(F4185)-O4185)</f>
        <v/>
      </c>
      <c r="Q4185" s="26">
        <f>IF(A4185="","",IF(A4185="عهدة",IF(N(F4185)=0,"⚠ أدخل قيمة العهدة",IF(P4185&lt;0,"⛔ عجز / زيادة مصروفات "&amp;TEXT(-P4185,"#,##0"),IF(COUNTIFS($B$8:$B$5007,B4185,$A$8:$A$5007,"مصروف",$I$8:$I$5007,"&lt;&gt;مرفوض",$K$8:$K$5007,"&lt;&gt;نعم")&gt;0,"⚠ "&amp;COUNTIFS($B$8:$B$5007,B4185,$A$8:$A$5007,"مصروف",$I$8:$I$5007,"&lt;&gt;مرفوض",$K$8:$K$5007,"&lt;&gt;نعم")&amp;" مصروف غير مسوى",IF(L4185="تمت التسوية",IF(P4185=0,"✔ متوازنة وتمت التسوية","✔ تمت التسوية – متبقي "&amp;TEXT(P4185,"#,##0")),IF(P4185&gt;0,"متبقي "&amp;TEXT(P4185,"#,##0"),"✔ متوازنة"))))),IF(R4185=0,"⚠ أضف سطر عهدة أولًا",IF(OR(C4185="",N(G4185)=0),"⚠ أكمل التاريخ والقيمة",IF(S4185="","⚠ التاريخ خارج السنة المالية",IF(H4185="","⚠ اختر بند الموازنة",IF(I4185="مرفوض","✖ مرفوض من المدير",IF(I4185&lt;&gt;"موافق","⏳ بانتظار موافقة المدير",IF(K4185&lt;&gt;"نعم","⚠ غير مسوى مع الحسابات","✔ معتمد ومسوى")))))))))</f>
        <v/>
      </c>
      <c r="R4185">
        <f>N(R4184)+IF(A4185="عهدة",1,0)</f>
        <v/>
      </c>
      <c r="S4185">
        <f>IF(C4185="","",IF(AND(C4185&gt;=DATE(2026,9,1),C4185&lt;=DATE(2027,8,31)),(YEAR(C4185)-2026)*12+MONTH(C4185)-8,""))</f>
        <v/>
      </c>
      <c r="T4185">
        <f>IF(AND(A4185="مصروف",R4185&gt;0,I4185="موافق",S4185&lt;&gt;"",H4185&lt;&gt;""),N(G4185),0)</f>
        <v/>
      </c>
    </row>
    <row r="4186">
      <c r="A4186" s="19" t="n"/>
      <c r="B4186" s="20">
        <f>IF(A4186="","",IF(R4186=0,"⚠ أضف سطر عهدة أولًا","BDR-"&amp;TEXT(R4186,"000")))</f>
        <v/>
      </c>
      <c r="C4186" s="21" t="n"/>
      <c r="D4186" s="20">
        <f>IF(C4186="","",IF(S4186="","خارج السنة المالية",INDEX(القوائم!$D$2:$D$13,S4186)))</f>
        <v/>
      </c>
      <c r="E4186" s="22" t="n"/>
      <c r="F4186" s="23" t="n"/>
      <c r="G4186" s="23" t="n"/>
      <c r="H4186" s="22" t="n"/>
      <c r="I4186" s="19" t="n"/>
      <c r="J4186" s="21" t="n"/>
      <c r="K4186" s="19" t="n"/>
      <c r="L4186" s="19" t="n"/>
      <c r="M4186" s="21" t="n"/>
      <c r="N4186" s="22" t="n"/>
      <c r="O4186" s="24">
        <f>IF(A4186&lt;&gt;"عهدة","",SUMIFS($G$8:$G$5007,$B$8:$B$5007,B4186,$A$8:$A$5007,"مصروف",$I$8:$I$5007,"&lt;&gt;مرفوض"))</f>
        <v/>
      </c>
      <c r="P4186" s="25">
        <f>IF(A4186&lt;&gt;"عهدة","",N(F4186)-O4186)</f>
        <v/>
      </c>
      <c r="Q4186" s="26">
        <f>IF(A4186="","",IF(A4186="عهدة",IF(N(F4186)=0,"⚠ أدخل قيمة العهدة",IF(P4186&lt;0,"⛔ عجز / زيادة مصروفات "&amp;TEXT(-P4186,"#,##0"),IF(COUNTIFS($B$8:$B$5007,B4186,$A$8:$A$5007,"مصروف",$I$8:$I$5007,"&lt;&gt;مرفوض",$K$8:$K$5007,"&lt;&gt;نعم")&gt;0,"⚠ "&amp;COUNTIFS($B$8:$B$5007,B4186,$A$8:$A$5007,"مصروف",$I$8:$I$5007,"&lt;&gt;مرفوض",$K$8:$K$5007,"&lt;&gt;نعم")&amp;" مصروف غير مسوى",IF(L4186="تمت التسوية",IF(P4186=0,"✔ متوازنة وتمت التسوية","✔ تمت التسوية – متبقي "&amp;TEXT(P4186,"#,##0")),IF(P4186&gt;0,"متبقي "&amp;TEXT(P4186,"#,##0"),"✔ متوازنة"))))),IF(R4186=0,"⚠ أضف سطر عهدة أولًا",IF(OR(C4186="",N(G4186)=0),"⚠ أكمل التاريخ والقيمة",IF(S4186="","⚠ التاريخ خارج السنة المالية",IF(H4186="","⚠ اختر بند الموازنة",IF(I4186="مرفوض","✖ مرفوض من المدير",IF(I4186&lt;&gt;"موافق","⏳ بانتظار موافقة المدير",IF(K4186&lt;&gt;"نعم","⚠ غير مسوى مع الحسابات","✔ معتمد ومسوى")))))))))</f>
        <v/>
      </c>
      <c r="R4186">
        <f>N(R4185)+IF(A4186="عهدة",1,0)</f>
        <v/>
      </c>
      <c r="S4186">
        <f>IF(C4186="","",IF(AND(C4186&gt;=DATE(2026,9,1),C4186&lt;=DATE(2027,8,31)),(YEAR(C4186)-2026)*12+MONTH(C4186)-8,""))</f>
        <v/>
      </c>
      <c r="T4186">
        <f>IF(AND(A4186="مصروف",R4186&gt;0,I4186="موافق",S4186&lt;&gt;"",H4186&lt;&gt;""),N(G4186),0)</f>
        <v/>
      </c>
    </row>
    <row r="4187">
      <c r="A4187" s="19" t="n"/>
      <c r="B4187" s="20">
        <f>IF(A4187="","",IF(R4187=0,"⚠ أضف سطر عهدة أولًا","BDR-"&amp;TEXT(R4187,"000")))</f>
        <v/>
      </c>
      <c r="C4187" s="21" t="n"/>
      <c r="D4187" s="20">
        <f>IF(C4187="","",IF(S4187="","خارج السنة المالية",INDEX(القوائم!$D$2:$D$13,S4187)))</f>
        <v/>
      </c>
      <c r="E4187" s="22" t="n"/>
      <c r="F4187" s="23" t="n"/>
      <c r="G4187" s="23" t="n"/>
      <c r="H4187" s="22" t="n"/>
      <c r="I4187" s="19" t="n"/>
      <c r="J4187" s="21" t="n"/>
      <c r="K4187" s="19" t="n"/>
      <c r="L4187" s="19" t="n"/>
      <c r="M4187" s="21" t="n"/>
      <c r="N4187" s="22" t="n"/>
      <c r="O4187" s="24">
        <f>IF(A4187&lt;&gt;"عهدة","",SUMIFS($G$8:$G$5007,$B$8:$B$5007,B4187,$A$8:$A$5007,"مصروف",$I$8:$I$5007,"&lt;&gt;مرفوض"))</f>
        <v/>
      </c>
      <c r="P4187" s="25">
        <f>IF(A4187&lt;&gt;"عهدة","",N(F4187)-O4187)</f>
        <v/>
      </c>
      <c r="Q4187" s="26">
        <f>IF(A4187="","",IF(A4187="عهدة",IF(N(F4187)=0,"⚠ أدخل قيمة العهدة",IF(P4187&lt;0,"⛔ عجز / زيادة مصروفات "&amp;TEXT(-P4187,"#,##0"),IF(COUNTIFS($B$8:$B$5007,B4187,$A$8:$A$5007,"مصروف",$I$8:$I$5007,"&lt;&gt;مرفوض",$K$8:$K$5007,"&lt;&gt;نعم")&gt;0,"⚠ "&amp;COUNTIFS($B$8:$B$5007,B4187,$A$8:$A$5007,"مصروف",$I$8:$I$5007,"&lt;&gt;مرفوض",$K$8:$K$5007,"&lt;&gt;نعم")&amp;" مصروف غير مسوى",IF(L4187="تمت التسوية",IF(P4187=0,"✔ متوازنة وتمت التسوية","✔ تمت التسوية – متبقي "&amp;TEXT(P4187,"#,##0")),IF(P4187&gt;0,"متبقي "&amp;TEXT(P4187,"#,##0"),"✔ متوازنة"))))),IF(R4187=0,"⚠ أضف سطر عهدة أولًا",IF(OR(C4187="",N(G4187)=0),"⚠ أكمل التاريخ والقيمة",IF(S4187="","⚠ التاريخ خارج السنة المالية",IF(H4187="","⚠ اختر بند الموازنة",IF(I4187="مرفوض","✖ مرفوض من المدير",IF(I4187&lt;&gt;"موافق","⏳ بانتظار موافقة المدير",IF(K4187&lt;&gt;"نعم","⚠ غير مسوى مع الحسابات","✔ معتمد ومسوى")))))))))</f>
        <v/>
      </c>
      <c r="R4187">
        <f>N(R4186)+IF(A4187="عهدة",1,0)</f>
        <v/>
      </c>
      <c r="S4187">
        <f>IF(C4187="","",IF(AND(C4187&gt;=DATE(2026,9,1),C4187&lt;=DATE(2027,8,31)),(YEAR(C4187)-2026)*12+MONTH(C4187)-8,""))</f>
        <v/>
      </c>
      <c r="T4187">
        <f>IF(AND(A4187="مصروف",R4187&gt;0,I4187="موافق",S4187&lt;&gt;"",H4187&lt;&gt;""),N(G4187),0)</f>
        <v/>
      </c>
    </row>
    <row r="4188">
      <c r="A4188" s="19" t="n"/>
      <c r="B4188" s="20">
        <f>IF(A4188="","",IF(R4188=0,"⚠ أضف سطر عهدة أولًا","BDR-"&amp;TEXT(R4188,"000")))</f>
        <v/>
      </c>
      <c r="C4188" s="21" t="n"/>
      <c r="D4188" s="20">
        <f>IF(C4188="","",IF(S4188="","خارج السنة المالية",INDEX(القوائم!$D$2:$D$13,S4188)))</f>
        <v/>
      </c>
      <c r="E4188" s="22" t="n"/>
      <c r="F4188" s="23" t="n"/>
      <c r="G4188" s="23" t="n"/>
      <c r="H4188" s="22" t="n"/>
      <c r="I4188" s="19" t="n"/>
      <c r="J4188" s="21" t="n"/>
      <c r="K4188" s="19" t="n"/>
      <c r="L4188" s="19" t="n"/>
      <c r="M4188" s="21" t="n"/>
      <c r="N4188" s="22" t="n"/>
      <c r="O4188" s="24">
        <f>IF(A4188&lt;&gt;"عهدة","",SUMIFS($G$8:$G$5007,$B$8:$B$5007,B4188,$A$8:$A$5007,"مصروف",$I$8:$I$5007,"&lt;&gt;مرفوض"))</f>
        <v/>
      </c>
      <c r="P4188" s="25">
        <f>IF(A4188&lt;&gt;"عهدة","",N(F4188)-O4188)</f>
        <v/>
      </c>
      <c r="Q4188" s="26">
        <f>IF(A4188="","",IF(A4188="عهدة",IF(N(F4188)=0,"⚠ أدخل قيمة العهدة",IF(P4188&lt;0,"⛔ عجز / زيادة مصروفات "&amp;TEXT(-P4188,"#,##0"),IF(COUNTIFS($B$8:$B$5007,B4188,$A$8:$A$5007,"مصروف",$I$8:$I$5007,"&lt;&gt;مرفوض",$K$8:$K$5007,"&lt;&gt;نعم")&gt;0,"⚠ "&amp;COUNTIFS($B$8:$B$5007,B4188,$A$8:$A$5007,"مصروف",$I$8:$I$5007,"&lt;&gt;مرفوض",$K$8:$K$5007,"&lt;&gt;نعم")&amp;" مصروف غير مسوى",IF(L4188="تمت التسوية",IF(P4188=0,"✔ متوازنة وتمت التسوية","✔ تمت التسوية – متبقي "&amp;TEXT(P4188,"#,##0")),IF(P4188&gt;0,"متبقي "&amp;TEXT(P4188,"#,##0"),"✔ متوازنة"))))),IF(R4188=0,"⚠ أضف سطر عهدة أولًا",IF(OR(C4188="",N(G4188)=0),"⚠ أكمل التاريخ والقيمة",IF(S4188="","⚠ التاريخ خارج السنة المالية",IF(H4188="","⚠ اختر بند الموازنة",IF(I4188="مرفوض","✖ مرفوض من المدير",IF(I4188&lt;&gt;"موافق","⏳ بانتظار موافقة المدير",IF(K4188&lt;&gt;"نعم","⚠ غير مسوى مع الحسابات","✔ معتمد ومسوى")))))))))</f>
        <v/>
      </c>
      <c r="R4188">
        <f>N(R4187)+IF(A4188="عهدة",1,0)</f>
        <v/>
      </c>
      <c r="S4188">
        <f>IF(C4188="","",IF(AND(C4188&gt;=DATE(2026,9,1),C4188&lt;=DATE(2027,8,31)),(YEAR(C4188)-2026)*12+MONTH(C4188)-8,""))</f>
        <v/>
      </c>
      <c r="T4188">
        <f>IF(AND(A4188="مصروف",R4188&gt;0,I4188="موافق",S4188&lt;&gt;"",H4188&lt;&gt;""),N(G4188),0)</f>
        <v/>
      </c>
    </row>
    <row r="4189">
      <c r="A4189" s="19" t="n"/>
      <c r="B4189" s="20">
        <f>IF(A4189="","",IF(R4189=0,"⚠ أضف سطر عهدة أولًا","BDR-"&amp;TEXT(R4189,"000")))</f>
        <v/>
      </c>
      <c r="C4189" s="21" t="n"/>
      <c r="D4189" s="20">
        <f>IF(C4189="","",IF(S4189="","خارج السنة المالية",INDEX(القوائم!$D$2:$D$13,S4189)))</f>
        <v/>
      </c>
      <c r="E4189" s="22" t="n"/>
      <c r="F4189" s="23" t="n"/>
      <c r="G4189" s="23" t="n"/>
      <c r="H4189" s="22" t="n"/>
      <c r="I4189" s="19" t="n"/>
      <c r="J4189" s="21" t="n"/>
      <c r="K4189" s="19" t="n"/>
      <c r="L4189" s="19" t="n"/>
      <c r="M4189" s="21" t="n"/>
      <c r="N4189" s="22" t="n"/>
      <c r="O4189" s="24">
        <f>IF(A4189&lt;&gt;"عهدة","",SUMIFS($G$8:$G$5007,$B$8:$B$5007,B4189,$A$8:$A$5007,"مصروف",$I$8:$I$5007,"&lt;&gt;مرفوض"))</f>
        <v/>
      </c>
      <c r="P4189" s="25">
        <f>IF(A4189&lt;&gt;"عهدة","",N(F4189)-O4189)</f>
        <v/>
      </c>
      <c r="Q4189" s="26">
        <f>IF(A4189="","",IF(A4189="عهدة",IF(N(F4189)=0,"⚠ أدخل قيمة العهدة",IF(P4189&lt;0,"⛔ عجز / زيادة مصروفات "&amp;TEXT(-P4189,"#,##0"),IF(COUNTIFS($B$8:$B$5007,B4189,$A$8:$A$5007,"مصروف",$I$8:$I$5007,"&lt;&gt;مرفوض",$K$8:$K$5007,"&lt;&gt;نعم")&gt;0,"⚠ "&amp;COUNTIFS($B$8:$B$5007,B4189,$A$8:$A$5007,"مصروف",$I$8:$I$5007,"&lt;&gt;مرفوض",$K$8:$K$5007,"&lt;&gt;نعم")&amp;" مصروف غير مسوى",IF(L4189="تمت التسوية",IF(P4189=0,"✔ متوازنة وتمت التسوية","✔ تمت التسوية – متبقي "&amp;TEXT(P4189,"#,##0")),IF(P4189&gt;0,"متبقي "&amp;TEXT(P4189,"#,##0"),"✔ متوازنة"))))),IF(R4189=0,"⚠ أضف سطر عهدة أولًا",IF(OR(C4189="",N(G4189)=0),"⚠ أكمل التاريخ والقيمة",IF(S4189="","⚠ التاريخ خارج السنة المالية",IF(H4189="","⚠ اختر بند الموازنة",IF(I4189="مرفوض","✖ مرفوض من المدير",IF(I4189&lt;&gt;"موافق","⏳ بانتظار موافقة المدير",IF(K4189&lt;&gt;"نعم","⚠ غير مسوى مع الحسابات","✔ معتمد ومسوى")))))))))</f>
        <v/>
      </c>
      <c r="R4189">
        <f>N(R4188)+IF(A4189="عهدة",1,0)</f>
        <v/>
      </c>
      <c r="S4189">
        <f>IF(C4189="","",IF(AND(C4189&gt;=DATE(2026,9,1),C4189&lt;=DATE(2027,8,31)),(YEAR(C4189)-2026)*12+MONTH(C4189)-8,""))</f>
        <v/>
      </c>
      <c r="T4189">
        <f>IF(AND(A4189="مصروف",R4189&gt;0,I4189="موافق",S4189&lt;&gt;"",H4189&lt;&gt;""),N(G4189),0)</f>
        <v/>
      </c>
    </row>
    <row r="4190">
      <c r="A4190" s="19" t="n"/>
      <c r="B4190" s="20">
        <f>IF(A4190="","",IF(R4190=0,"⚠ أضف سطر عهدة أولًا","BDR-"&amp;TEXT(R4190,"000")))</f>
        <v/>
      </c>
      <c r="C4190" s="21" t="n"/>
      <c r="D4190" s="20">
        <f>IF(C4190="","",IF(S4190="","خارج السنة المالية",INDEX(القوائم!$D$2:$D$13,S4190)))</f>
        <v/>
      </c>
      <c r="E4190" s="22" t="n"/>
      <c r="F4190" s="23" t="n"/>
      <c r="G4190" s="23" t="n"/>
      <c r="H4190" s="22" t="n"/>
      <c r="I4190" s="19" t="n"/>
      <c r="J4190" s="21" t="n"/>
      <c r="K4190" s="19" t="n"/>
      <c r="L4190" s="19" t="n"/>
      <c r="M4190" s="21" t="n"/>
      <c r="N4190" s="22" t="n"/>
      <c r="O4190" s="24">
        <f>IF(A4190&lt;&gt;"عهدة","",SUMIFS($G$8:$G$5007,$B$8:$B$5007,B4190,$A$8:$A$5007,"مصروف",$I$8:$I$5007,"&lt;&gt;مرفوض"))</f>
        <v/>
      </c>
      <c r="P4190" s="25">
        <f>IF(A4190&lt;&gt;"عهدة","",N(F4190)-O4190)</f>
        <v/>
      </c>
      <c r="Q4190" s="26">
        <f>IF(A4190="","",IF(A4190="عهدة",IF(N(F4190)=0,"⚠ أدخل قيمة العهدة",IF(P4190&lt;0,"⛔ عجز / زيادة مصروفات "&amp;TEXT(-P4190,"#,##0"),IF(COUNTIFS($B$8:$B$5007,B4190,$A$8:$A$5007,"مصروف",$I$8:$I$5007,"&lt;&gt;مرفوض",$K$8:$K$5007,"&lt;&gt;نعم")&gt;0,"⚠ "&amp;COUNTIFS($B$8:$B$5007,B4190,$A$8:$A$5007,"مصروف",$I$8:$I$5007,"&lt;&gt;مرفوض",$K$8:$K$5007,"&lt;&gt;نعم")&amp;" مصروف غير مسوى",IF(L4190="تمت التسوية",IF(P4190=0,"✔ متوازنة وتمت التسوية","✔ تمت التسوية – متبقي "&amp;TEXT(P4190,"#,##0")),IF(P4190&gt;0,"متبقي "&amp;TEXT(P4190,"#,##0"),"✔ متوازنة"))))),IF(R4190=0,"⚠ أضف سطر عهدة أولًا",IF(OR(C4190="",N(G4190)=0),"⚠ أكمل التاريخ والقيمة",IF(S4190="","⚠ التاريخ خارج السنة المالية",IF(H4190="","⚠ اختر بند الموازنة",IF(I4190="مرفوض","✖ مرفوض من المدير",IF(I4190&lt;&gt;"موافق","⏳ بانتظار موافقة المدير",IF(K4190&lt;&gt;"نعم","⚠ غير مسوى مع الحسابات","✔ معتمد ومسوى")))))))))</f>
        <v/>
      </c>
      <c r="R4190">
        <f>N(R4189)+IF(A4190="عهدة",1,0)</f>
        <v/>
      </c>
      <c r="S4190">
        <f>IF(C4190="","",IF(AND(C4190&gt;=DATE(2026,9,1),C4190&lt;=DATE(2027,8,31)),(YEAR(C4190)-2026)*12+MONTH(C4190)-8,""))</f>
        <v/>
      </c>
      <c r="T4190">
        <f>IF(AND(A4190="مصروف",R4190&gt;0,I4190="موافق",S4190&lt;&gt;"",H4190&lt;&gt;""),N(G4190),0)</f>
        <v/>
      </c>
    </row>
    <row r="4191">
      <c r="A4191" s="19" t="n"/>
      <c r="B4191" s="20">
        <f>IF(A4191="","",IF(R4191=0,"⚠ أضف سطر عهدة أولًا","BDR-"&amp;TEXT(R4191,"000")))</f>
        <v/>
      </c>
      <c r="C4191" s="21" t="n"/>
      <c r="D4191" s="20">
        <f>IF(C4191="","",IF(S4191="","خارج السنة المالية",INDEX(القوائم!$D$2:$D$13,S4191)))</f>
        <v/>
      </c>
      <c r="E4191" s="22" t="n"/>
      <c r="F4191" s="23" t="n"/>
      <c r="G4191" s="23" t="n"/>
      <c r="H4191" s="22" t="n"/>
      <c r="I4191" s="19" t="n"/>
      <c r="J4191" s="21" t="n"/>
      <c r="K4191" s="19" t="n"/>
      <c r="L4191" s="19" t="n"/>
      <c r="M4191" s="21" t="n"/>
      <c r="N4191" s="22" t="n"/>
      <c r="O4191" s="24">
        <f>IF(A4191&lt;&gt;"عهدة","",SUMIFS($G$8:$G$5007,$B$8:$B$5007,B4191,$A$8:$A$5007,"مصروف",$I$8:$I$5007,"&lt;&gt;مرفوض"))</f>
        <v/>
      </c>
      <c r="P4191" s="25">
        <f>IF(A4191&lt;&gt;"عهدة","",N(F4191)-O4191)</f>
        <v/>
      </c>
      <c r="Q4191" s="26">
        <f>IF(A4191="","",IF(A4191="عهدة",IF(N(F4191)=0,"⚠ أدخل قيمة العهدة",IF(P4191&lt;0,"⛔ عجز / زيادة مصروفات "&amp;TEXT(-P4191,"#,##0"),IF(COUNTIFS($B$8:$B$5007,B4191,$A$8:$A$5007,"مصروف",$I$8:$I$5007,"&lt;&gt;مرفوض",$K$8:$K$5007,"&lt;&gt;نعم")&gt;0,"⚠ "&amp;COUNTIFS($B$8:$B$5007,B4191,$A$8:$A$5007,"مصروف",$I$8:$I$5007,"&lt;&gt;مرفوض",$K$8:$K$5007,"&lt;&gt;نعم")&amp;" مصروف غير مسوى",IF(L4191="تمت التسوية",IF(P4191=0,"✔ متوازنة وتمت التسوية","✔ تمت التسوية – متبقي "&amp;TEXT(P4191,"#,##0")),IF(P4191&gt;0,"متبقي "&amp;TEXT(P4191,"#,##0"),"✔ متوازنة"))))),IF(R4191=0,"⚠ أضف سطر عهدة أولًا",IF(OR(C4191="",N(G4191)=0),"⚠ أكمل التاريخ والقيمة",IF(S4191="","⚠ التاريخ خارج السنة المالية",IF(H4191="","⚠ اختر بند الموازنة",IF(I4191="مرفوض","✖ مرفوض من المدير",IF(I4191&lt;&gt;"موافق","⏳ بانتظار موافقة المدير",IF(K4191&lt;&gt;"نعم","⚠ غير مسوى مع الحسابات","✔ معتمد ومسوى")))))))))</f>
        <v/>
      </c>
      <c r="R4191">
        <f>N(R4190)+IF(A4191="عهدة",1,0)</f>
        <v/>
      </c>
      <c r="S4191">
        <f>IF(C4191="","",IF(AND(C4191&gt;=DATE(2026,9,1),C4191&lt;=DATE(2027,8,31)),(YEAR(C4191)-2026)*12+MONTH(C4191)-8,""))</f>
        <v/>
      </c>
      <c r="T4191">
        <f>IF(AND(A4191="مصروف",R4191&gt;0,I4191="موافق",S4191&lt;&gt;"",H4191&lt;&gt;""),N(G4191),0)</f>
        <v/>
      </c>
    </row>
    <row r="4192">
      <c r="A4192" s="19" t="n"/>
      <c r="B4192" s="20">
        <f>IF(A4192="","",IF(R4192=0,"⚠ أضف سطر عهدة أولًا","BDR-"&amp;TEXT(R4192,"000")))</f>
        <v/>
      </c>
      <c r="C4192" s="21" t="n"/>
      <c r="D4192" s="20">
        <f>IF(C4192="","",IF(S4192="","خارج السنة المالية",INDEX(القوائم!$D$2:$D$13,S4192)))</f>
        <v/>
      </c>
      <c r="E4192" s="22" t="n"/>
      <c r="F4192" s="23" t="n"/>
      <c r="G4192" s="23" t="n"/>
      <c r="H4192" s="22" t="n"/>
      <c r="I4192" s="19" t="n"/>
      <c r="J4192" s="21" t="n"/>
      <c r="K4192" s="19" t="n"/>
      <c r="L4192" s="19" t="n"/>
      <c r="M4192" s="21" t="n"/>
      <c r="N4192" s="22" t="n"/>
      <c r="O4192" s="24">
        <f>IF(A4192&lt;&gt;"عهدة","",SUMIFS($G$8:$G$5007,$B$8:$B$5007,B4192,$A$8:$A$5007,"مصروف",$I$8:$I$5007,"&lt;&gt;مرفوض"))</f>
        <v/>
      </c>
      <c r="P4192" s="25">
        <f>IF(A4192&lt;&gt;"عهدة","",N(F4192)-O4192)</f>
        <v/>
      </c>
      <c r="Q4192" s="26">
        <f>IF(A4192="","",IF(A4192="عهدة",IF(N(F4192)=0,"⚠ أدخل قيمة العهدة",IF(P4192&lt;0,"⛔ عجز / زيادة مصروفات "&amp;TEXT(-P4192,"#,##0"),IF(COUNTIFS($B$8:$B$5007,B4192,$A$8:$A$5007,"مصروف",$I$8:$I$5007,"&lt;&gt;مرفوض",$K$8:$K$5007,"&lt;&gt;نعم")&gt;0,"⚠ "&amp;COUNTIFS($B$8:$B$5007,B4192,$A$8:$A$5007,"مصروف",$I$8:$I$5007,"&lt;&gt;مرفوض",$K$8:$K$5007,"&lt;&gt;نعم")&amp;" مصروف غير مسوى",IF(L4192="تمت التسوية",IF(P4192=0,"✔ متوازنة وتمت التسوية","✔ تمت التسوية – متبقي "&amp;TEXT(P4192,"#,##0")),IF(P4192&gt;0,"متبقي "&amp;TEXT(P4192,"#,##0"),"✔ متوازنة"))))),IF(R4192=0,"⚠ أضف سطر عهدة أولًا",IF(OR(C4192="",N(G4192)=0),"⚠ أكمل التاريخ والقيمة",IF(S4192="","⚠ التاريخ خارج السنة المالية",IF(H4192="","⚠ اختر بند الموازنة",IF(I4192="مرفوض","✖ مرفوض من المدير",IF(I4192&lt;&gt;"موافق","⏳ بانتظار موافقة المدير",IF(K4192&lt;&gt;"نعم","⚠ غير مسوى مع الحسابات","✔ معتمد ومسوى")))))))))</f>
        <v/>
      </c>
      <c r="R4192">
        <f>N(R4191)+IF(A4192="عهدة",1,0)</f>
        <v/>
      </c>
      <c r="S4192">
        <f>IF(C4192="","",IF(AND(C4192&gt;=DATE(2026,9,1),C4192&lt;=DATE(2027,8,31)),(YEAR(C4192)-2026)*12+MONTH(C4192)-8,""))</f>
        <v/>
      </c>
      <c r="T4192">
        <f>IF(AND(A4192="مصروف",R4192&gt;0,I4192="موافق",S4192&lt;&gt;"",H4192&lt;&gt;""),N(G4192),0)</f>
        <v/>
      </c>
    </row>
    <row r="4193">
      <c r="A4193" s="19" t="n"/>
      <c r="B4193" s="20">
        <f>IF(A4193="","",IF(R4193=0,"⚠ أضف سطر عهدة أولًا","BDR-"&amp;TEXT(R4193,"000")))</f>
        <v/>
      </c>
      <c r="C4193" s="21" t="n"/>
      <c r="D4193" s="20">
        <f>IF(C4193="","",IF(S4193="","خارج السنة المالية",INDEX(القوائم!$D$2:$D$13,S4193)))</f>
        <v/>
      </c>
      <c r="E4193" s="22" t="n"/>
      <c r="F4193" s="23" t="n"/>
      <c r="G4193" s="23" t="n"/>
      <c r="H4193" s="22" t="n"/>
      <c r="I4193" s="19" t="n"/>
      <c r="J4193" s="21" t="n"/>
      <c r="K4193" s="19" t="n"/>
      <c r="L4193" s="19" t="n"/>
      <c r="M4193" s="21" t="n"/>
      <c r="N4193" s="22" t="n"/>
      <c r="O4193" s="24">
        <f>IF(A4193&lt;&gt;"عهدة","",SUMIFS($G$8:$G$5007,$B$8:$B$5007,B4193,$A$8:$A$5007,"مصروف",$I$8:$I$5007,"&lt;&gt;مرفوض"))</f>
        <v/>
      </c>
      <c r="P4193" s="25">
        <f>IF(A4193&lt;&gt;"عهدة","",N(F4193)-O4193)</f>
        <v/>
      </c>
      <c r="Q4193" s="26">
        <f>IF(A4193="","",IF(A4193="عهدة",IF(N(F4193)=0,"⚠ أدخل قيمة العهدة",IF(P4193&lt;0,"⛔ عجز / زيادة مصروفات "&amp;TEXT(-P4193,"#,##0"),IF(COUNTIFS($B$8:$B$5007,B4193,$A$8:$A$5007,"مصروف",$I$8:$I$5007,"&lt;&gt;مرفوض",$K$8:$K$5007,"&lt;&gt;نعم")&gt;0,"⚠ "&amp;COUNTIFS($B$8:$B$5007,B4193,$A$8:$A$5007,"مصروف",$I$8:$I$5007,"&lt;&gt;مرفوض",$K$8:$K$5007,"&lt;&gt;نعم")&amp;" مصروف غير مسوى",IF(L4193="تمت التسوية",IF(P4193=0,"✔ متوازنة وتمت التسوية","✔ تمت التسوية – متبقي "&amp;TEXT(P4193,"#,##0")),IF(P4193&gt;0,"متبقي "&amp;TEXT(P4193,"#,##0"),"✔ متوازنة"))))),IF(R4193=0,"⚠ أضف سطر عهدة أولًا",IF(OR(C4193="",N(G4193)=0),"⚠ أكمل التاريخ والقيمة",IF(S4193="","⚠ التاريخ خارج السنة المالية",IF(H4193="","⚠ اختر بند الموازنة",IF(I4193="مرفوض","✖ مرفوض من المدير",IF(I4193&lt;&gt;"موافق","⏳ بانتظار موافقة المدير",IF(K4193&lt;&gt;"نعم","⚠ غير مسوى مع الحسابات","✔ معتمد ومسوى")))))))))</f>
        <v/>
      </c>
      <c r="R4193">
        <f>N(R4192)+IF(A4193="عهدة",1,0)</f>
        <v/>
      </c>
      <c r="S4193">
        <f>IF(C4193="","",IF(AND(C4193&gt;=DATE(2026,9,1),C4193&lt;=DATE(2027,8,31)),(YEAR(C4193)-2026)*12+MONTH(C4193)-8,""))</f>
        <v/>
      </c>
      <c r="T4193">
        <f>IF(AND(A4193="مصروف",R4193&gt;0,I4193="موافق",S4193&lt;&gt;"",H4193&lt;&gt;""),N(G4193),0)</f>
        <v/>
      </c>
    </row>
    <row r="4194">
      <c r="A4194" s="19" t="n"/>
      <c r="B4194" s="20">
        <f>IF(A4194="","",IF(R4194=0,"⚠ أضف سطر عهدة أولًا","BDR-"&amp;TEXT(R4194,"000")))</f>
        <v/>
      </c>
      <c r="C4194" s="21" t="n"/>
      <c r="D4194" s="20">
        <f>IF(C4194="","",IF(S4194="","خارج السنة المالية",INDEX(القوائم!$D$2:$D$13,S4194)))</f>
        <v/>
      </c>
      <c r="E4194" s="22" t="n"/>
      <c r="F4194" s="23" t="n"/>
      <c r="G4194" s="23" t="n"/>
      <c r="H4194" s="22" t="n"/>
      <c r="I4194" s="19" t="n"/>
      <c r="J4194" s="21" t="n"/>
      <c r="K4194" s="19" t="n"/>
      <c r="L4194" s="19" t="n"/>
      <c r="M4194" s="21" t="n"/>
      <c r="N4194" s="22" t="n"/>
      <c r="O4194" s="24">
        <f>IF(A4194&lt;&gt;"عهدة","",SUMIFS($G$8:$G$5007,$B$8:$B$5007,B4194,$A$8:$A$5007,"مصروف",$I$8:$I$5007,"&lt;&gt;مرفوض"))</f>
        <v/>
      </c>
      <c r="P4194" s="25">
        <f>IF(A4194&lt;&gt;"عهدة","",N(F4194)-O4194)</f>
        <v/>
      </c>
      <c r="Q4194" s="26">
        <f>IF(A4194="","",IF(A4194="عهدة",IF(N(F4194)=0,"⚠ أدخل قيمة العهدة",IF(P4194&lt;0,"⛔ عجز / زيادة مصروفات "&amp;TEXT(-P4194,"#,##0"),IF(COUNTIFS($B$8:$B$5007,B4194,$A$8:$A$5007,"مصروف",$I$8:$I$5007,"&lt;&gt;مرفوض",$K$8:$K$5007,"&lt;&gt;نعم")&gt;0,"⚠ "&amp;COUNTIFS($B$8:$B$5007,B4194,$A$8:$A$5007,"مصروف",$I$8:$I$5007,"&lt;&gt;مرفوض",$K$8:$K$5007,"&lt;&gt;نعم")&amp;" مصروف غير مسوى",IF(L4194="تمت التسوية",IF(P4194=0,"✔ متوازنة وتمت التسوية","✔ تمت التسوية – متبقي "&amp;TEXT(P4194,"#,##0")),IF(P4194&gt;0,"متبقي "&amp;TEXT(P4194,"#,##0"),"✔ متوازنة"))))),IF(R4194=0,"⚠ أضف سطر عهدة أولًا",IF(OR(C4194="",N(G4194)=0),"⚠ أكمل التاريخ والقيمة",IF(S4194="","⚠ التاريخ خارج السنة المالية",IF(H4194="","⚠ اختر بند الموازنة",IF(I4194="مرفوض","✖ مرفوض من المدير",IF(I4194&lt;&gt;"موافق","⏳ بانتظار موافقة المدير",IF(K4194&lt;&gt;"نعم","⚠ غير مسوى مع الحسابات","✔ معتمد ومسوى")))))))))</f>
        <v/>
      </c>
      <c r="R4194">
        <f>N(R4193)+IF(A4194="عهدة",1,0)</f>
        <v/>
      </c>
      <c r="S4194">
        <f>IF(C4194="","",IF(AND(C4194&gt;=DATE(2026,9,1),C4194&lt;=DATE(2027,8,31)),(YEAR(C4194)-2026)*12+MONTH(C4194)-8,""))</f>
        <v/>
      </c>
      <c r="T4194">
        <f>IF(AND(A4194="مصروف",R4194&gt;0,I4194="موافق",S4194&lt;&gt;"",H4194&lt;&gt;""),N(G4194),0)</f>
        <v/>
      </c>
    </row>
    <row r="4195">
      <c r="A4195" s="19" t="n"/>
      <c r="B4195" s="20">
        <f>IF(A4195="","",IF(R4195=0,"⚠ أضف سطر عهدة أولًا","BDR-"&amp;TEXT(R4195,"000")))</f>
        <v/>
      </c>
      <c r="C4195" s="21" t="n"/>
      <c r="D4195" s="20">
        <f>IF(C4195="","",IF(S4195="","خارج السنة المالية",INDEX(القوائم!$D$2:$D$13,S4195)))</f>
        <v/>
      </c>
      <c r="E4195" s="22" t="n"/>
      <c r="F4195" s="23" t="n"/>
      <c r="G4195" s="23" t="n"/>
      <c r="H4195" s="22" t="n"/>
      <c r="I4195" s="19" t="n"/>
      <c r="J4195" s="21" t="n"/>
      <c r="K4195" s="19" t="n"/>
      <c r="L4195" s="19" t="n"/>
      <c r="M4195" s="21" t="n"/>
      <c r="N4195" s="22" t="n"/>
      <c r="O4195" s="24">
        <f>IF(A4195&lt;&gt;"عهدة","",SUMIFS($G$8:$G$5007,$B$8:$B$5007,B4195,$A$8:$A$5007,"مصروف",$I$8:$I$5007,"&lt;&gt;مرفوض"))</f>
        <v/>
      </c>
      <c r="P4195" s="25">
        <f>IF(A4195&lt;&gt;"عهدة","",N(F4195)-O4195)</f>
        <v/>
      </c>
      <c r="Q4195" s="26">
        <f>IF(A4195="","",IF(A4195="عهدة",IF(N(F4195)=0,"⚠ أدخل قيمة العهدة",IF(P4195&lt;0,"⛔ عجز / زيادة مصروفات "&amp;TEXT(-P4195,"#,##0"),IF(COUNTIFS($B$8:$B$5007,B4195,$A$8:$A$5007,"مصروف",$I$8:$I$5007,"&lt;&gt;مرفوض",$K$8:$K$5007,"&lt;&gt;نعم")&gt;0,"⚠ "&amp;COUNTIFS($B$8:$B$5007,B4195,$A$8:$A$5007,"مصروف",$I$8:$I$5007,"&lt;&gt;مرفوض",$K$8:$K$5007,"&lt;&gt;نعم")&amp;" مصروف غير مسوى",IF(L4195="تمت التسوية",IF(P4195=0,"✔ متوازنة وتمت التسوية","✔ تمت التسوية – متبقي "&amp;TEXT(P4195,"#,##0")),IF(P4195&gt;0,"متبقي "&amp;TEXT(P4195,"#,##0"),"✔ متوازنة"))))),IF(R4195=0,"⚠ أضف سطر عهدة أولًا",IF(OR(C4195="",N(G4195)=0),"⚠ أكمل التاريخ والقيمة",IF(S4195="","⚠ التاريخ خارج السنة المالية",IF(H4195="","⚠ اختر بند الموازنة",IF(I4195="مرفوض","✖ مرفوض من المدير",IF(I4195&lt;&gt;"موافق","⏳ بانتظار موافقة المدير",IF(K4195&lt;&gt;"نعم","⚠ غير مسوى مع الحسابات","✔ معتمد ومسوى")))))))))</f>
        <v/>
      </c>
      <c r="R4195">
        <f>N(R4194)+IF(A4195="عهدة",1,0)</f>
        <v/>
      </c>
      <c r="S4195">
        <f>IF(C4195="","",IF(AND(C4195&gt;=DATE(2026,9,1),C4195&lt;=DATE(2027,8,31)),(YEAR(C4195)-2026)*12+MONTH(C4195)-8,""))</f>
        <v/>
      </c>
      <c r="T4195">
        <f>IF(AND(A4195="مصروف",R4195&gt;0,I4195="موافق",S4195&lt;&gt;"",H4195&lt;&gt;""),N(G4195),0)</f>
        <v/>
      </c>
    </row>
    <row r="4196">
      <c r="A4196" s="19" t="n"/>
      <c r="B4196" s="20">
        <f>IF(A4196="","",IF(R4196=0,"⚠ أضف سطر عهدة أولًا","BDR-"&amp;TEXT(R4196,"000")))</f>
        <v/>
      </c>
      <c r="C4196" s="21" t="n"/>
      <c r="D4196" s="20">
        <f>IF(C4196="","",IF(S4196="","خارج السنة المالية",INDEX(القوائم!$D$2:$D$13,S4196)))</f>
        <v/>
      </c>
      <c r="E4196" s="22" t="n"/>
      <c r="F4196" s="23" t="n"/>
      <c r="G4196" s="23" t="n"/>
      <c r="H4196" s="22" t="n"/>
      <c r="I4196" s="19" t="n"/>
      <c r="J4196" s="21" t="n"/>
      <c r="K4196" s="19" t="n"/>
      <c r="L4196" s="19" t="n"/>
      <c r="M4196" s="21" t="n"/>
      <c r="N4196" s="22" t="n"/>
      <c r="O4196" s="24">
        <f>IF(A4196&lt;&gt;"عهدة","",SUMIFS($G$8:$G$5007,$B$8:$B$5007,B4196,$A$8:$A$5007,"مصروف",$I$8:$I$5007,"&lt;&gt;مرفوض"))</f>
        <v/>
      </c>
      <c r="P4196" s="25">
        <f>IF(A4196&lt;&gt;"عهدة","",N(F4196)-O4196)</f>
        <v/>
      </c>
      <c r="Q4196" s="26">
        <f>IF(A4196="","",IF(A4196="عهدة",IF(N(F4196)=0,"⚠ أدخل قيمة العهدة",IF(P4196&lt;0,"⛔ عجز / زيادة مصروفات "&amp;TEXT(-P4196,"#,##0"),IF(COUNTIFS($B$8:$B$5007,B4196,$A$8:$A$5007,"مصروف",$I$8:$I$5007,"&lt;&gt;مرفوض",$K$8:$K$5007,"&lt;&gt;نعم")&gt;0,"⚠ "&amp;COUNTIFS($B$8:$B$5007,B4196,$A$8:$A$5007,"مصروف",$I$8:$I$5007,"&lt;&gt;مرفوض",$K$8:$K$5007,"&lt;&gt;نعم")&amp;" مصروف غير مسوى",IF(L4196="تمت التسوية",IF(P4196=0,"✔ متوازنة وتمت التسوية","✔ تمت التسوية – متبقي "&amp;TEXT(P4196,"#,##0")),IF(P4196&gt;0,"متبقي "&amp;TEXT(P4196,"#,##0"),"✔ متوازنة"))))),IF(R4196=0,"⚠ أضف سطر عهدة أولًا",IF(OR(C4196="",N(G4196)=0),"⚠ أكمل التاريخ والقيمة",IF(S4196="","⚠ التاريخ خارج السنة المالية",IF(H4196="","⚠ اختر بند الموازنة",IF(I4196="مرفوض","✖ مرفوض من المدير",IF(I4196&lt;&gt;"موافق","⏳ بانتظار موافقة المدير",IF(K4196&lt;&gt;"نعم","⚠ غير مسوى مع الحسابات","✔ معتمد ومسوى")))))))))</f>
        <v/>
      </c>
      <c r="R4196">
        <f>N(R4195)+IF(A4196="عهدة",1,0)</f>
        <v/>
      </c>
      <c r="S4196">
        <f>IF(C4196="","",IF(AND(C4196&gt;=DATE(2026,9,1),C4196&lt;=DATE(2027,8,31)),(YEAR(C4196)-2026)*12+MONTH(C4196)-8,""))</f>
        <v/>
      </c>
      <c r="T4196">
        <f>IF(AND(A4196="مصروف",R4196&gt;0,I4196="موافق",S4196&lt;&gt;"",H4196&lt;&gt;""),N(G4196),0)</f>
        <v/>
      </c>
    </row>
    <row r="4197">
      <c r="A4197" s="19" t="n"/>
      <c r="B4197" s="20">
        <f>IF(A4197="","",IF(R4197=0,"⚠ أضف سطر عهدة أولًا","BDR-"&amp;TEXT(R4197,"000")))</f>
        <v/>
      </c>
      <c r="C4197" s="21" t="n"/>
      <c r="D4197" s="20">
        <f>IF(C4197="","",IF(S4197="","خارج السنة المالية",INDEX(القوائم!$D$2:$D$13,S4197)))</f>
        <v/>
      </c>
      <c r="E4197" s="22" t="n"/>
      <c r="F4197" s="23" t="n"/>
      <c r="G4197" s="23" t="n"/>
      <c r="H4197" s="22" t="n"/>
      <c r="I4197" s="19" t="n"/>
      <c r="J4197" s="21" t="n"/>
      <c r="K4197" s="19" t="n"/>
      <c r="L4197" s="19" t="n"/>
      <c r="M4197" s="21" t="n"/>
      <c r="N4197" s="22" t="n"/>
      <c r="O4197" s="24">
        <f>IF(A4197&lt;&gt;"عهدة","",SUMIFS($G$8:$G$5007,$B$8:$B$5007,B4197,$A$8:$A$5007,"مصروف",$I$8:$I$5007,"&lt;&gt;مرفوض"))</f>
        <v/>
      </c>
      <c r="P4197" s="25">
        <f>IF(A4197&lt;&gt;"عهدة","",N(F4197)-O4197)</f>
        <v/>
      </c>
      <c r="Q4197" s="26">
        <f>IF(A4197="","",IF(A4197="عهدة",IF(N(F4197)=0,"⚠ أدخل قيمة العهدة",IF(P4197&lt;0,"⛔ عجز / زيادة مصروفات "&amp;TEXT(-P4197,"#,##0"),IF(COUNTIFS($B$8:$B$5007,B4197,$A$8:$A$5007,"مصروف",$I$8:$I$5007,"&lt;&gt;مرفوض",$K$8:$K$5007,"&lt;&gt;نعم")&gt;0,"⚠ "&amp;COUNTIFS($B$8:$B$5007,B4197,$A$8:$A$5007,"مصروف",$I$8:$I$5007,"&lt;&gt;مرفوض",$K$8:$K$5007,"&lt;&gt;نعم")&amp;" مصروف غير مسوى",IF(L4197="تمت التسوية",IF(P4197=0,"✔ متوازنة وتمت التسوية","✔ تمت التسوية – متبقي "&amp;TEXT(P4197,"#,##0")),IF(P4197&gt;0,"متبقي "&amp;TEXT(P4197,"#,##0"),"✔ متوازنة"))))),IF(R4197=0,"⚠ أضف سطر عهدة أولًا",IF(OR(C4197="",N(G4197)=0),"⚠ أكمل التاريخ والقيمة",IF(S4197="","⚠ التاريخ خارج السنة المالية",IF(H4197="","⚠ اختر بند الموازنة",IF(I4197="مرفوض","✖ مرفوض من المدير",IF(I4197&lt;&gt;"موافق","⏳ بانتظار موافقة المدير",IF(K4197&lt;&gt;"نعم","⚠ غير مسوى مع الحسابات","✔ معتمد ومسوى")))))))))</f>
        <v/>
      </c>
      <c r="R4197">
        <f>N(R4196)+IF(A4197="عهدة",1,0)</f>
        <v/>
      </c>
      <c r="S4197">
        <f>IF(C4197="","",IF(AND(C4197&gt;=DATE(2026,9,1),C4197&lt;=DATE(2027,8,31)),(YEAR(C4197)-2026)*12+MONTH(C4197)-8,""))</f>
        <v/>
      </c>
      <c r="T4197">
        <f>IF(AND(A4197="مصروف",R4197&gt;0,I4197="موافق",S4197&lt;&gt;"",H4197&lt;&gt;""),N(G4197),0)</f>
        <v/>
      </c>
    </row>
    <row r="4198">
      <c r="A4198" s="19" t="n"/>
      <c r="B4198" s="20">
        <f>IF(A4198="","",IF(R4198=0,"⚠ أضف سطر عهدة أولًا","BDR-"&amp;TEXT(R4198,"000")))</f>
        <v/>
      </c>
      <c r="C4198" s="21" t="n"/>
      <c r="D4198" s="20">
        <f>IF(C4198="","",IF(S4198="","خارج السنة المالية",INDEX(القوائم!$D$2:$D$13,S4198)))</f>
        <v/>
      </c>
      <c r="E4198" s="22" t="n"/>
      <c r="F4198" s="23" t="n"/>
      <c r="G4198" s="23" t="n"/>
      <c r="H4198" s="22" t="n"/>
      <c r="I4198" s="19" t="n"/>
      <c r="J4198" s="21" t="n"/>
      <c r="K4198" s="19" t="n"/>
      <c r="L4198" s="19" t="n"/>
      <c r="M4198" s="21" t="n"/>
      <c r="N4198" s="22" t="n"/>
      <c r="O4198" s="24">
        <f>IF(A4198&lt;&gt;"عهدة","",SUMIFS($G$8:$G$5007,$B$8:$B$5007,B4198,$A$8:$A$5007,"مصروف",$I$8:$I$5007,"&lt;&gt;مرفوض"))</f>
        <v/>
      </c>
      <c r="P4198" s="25">
        <f>IF(A4198&lt;&gt;"عهدة","",N(F4198)-O4198)</f>
        <v/>
      </c>
      <c r="Q4198" s="26">
        <f>IF(A4198="","",IF(A4198="عهدة",IF(N(F4198)=0,"⚠ أدخل قيمة العهدة",IF(P4198&lt;0,"⛔ عجز / زيادة مصروفات "&amp;TEXT(-P4198,"#,##0"),IF(COUNTIFS($B$8:$B$5007,B4198,$A$8:$A$5007,"مصروف",$I$8:$I$5007,"&lt;&gt;مرفوض",$K$8:$K$5007,"&lt;&gt;نعم")&gt;0,"⚠ "&amp;COUNTIFS($B$8:$B$5007,B4198,$A$8:$A$5007,"مصروف",$I$8:$I$5007,"&lt;&gt;مرفوض",$K$8:$K$5007,"&lt;&gt;نعم")&amp;" مصروف غير مسوى",IF(L4198="تمت التسوية",IF(P4198=0,"✔ متوازنة وتمت التسوية","✔ تمت التسوية – متبقي "&amp;TEXT(P4198,"#,##0")),IF(P4198&gt;0,"متبقي "&amp;TEXT(P4198,"#,##0"),"✔ متوازنة"))))),IF(R4198=0,"⚠ أضف سطر عهدة أولًا",IF(OR(C4198="",N(G4198)=0),"⚠ أكمل التاريخ والقيمة",IF(S4198="","⚠ التاريخ خارج السنة المالية",IF(H4198="","⚠ اختر بند الموازنة",IF(I4198="مرفوض","✖ مرفوض من المدير",IF(I4198&lt;&gt;"موافق","⏳ بانتظار موافقة المدير",IF(K4198&lt;&gt;"نعم","⚠ غير مسوى مع الحسابات","✔ معتمد ومسوى")))))))))</f>
        <v/>
      </c>
      <c r="R4198">
        <f>N(R4197)+IF(A4198="عهدة",1,0)</f>
        <v/>
      </c>
      <c r="S4198">
        <f>IF(C4198="","",IF(AND(C4198&gt;=DATE(2026,9,1),C4198&lt;=DATE(2027,8,31)),(YEAR(C4198)-2026)*12+MONTH(C4198)-8,""))</f>
        <v/>
      </c>
      <c r="T4198">
        <f>IF(AND(A4198="مصروف",R4198&gt;0,I4198="موافق",S4198&lt;&gt;"",H4198&lt;&gt;""),N(G4198),0)</f>
        <v/>
      </c>
    </row>
    <row r="4199">
      <c r="A4199" s="19" t="n"/>
      <c r="B4199" s="20">
        <f>IF(A4199="","",IF(R4199=0,"⚠ أضف سطر عهدة أولًا","BDR-"&amp;TEXT(R4199,"000")))</f>
        <v/>
      </c>
      <c r="C4199" s="21" t="n"/>
      <c r="D4199" s="20">
        <f>IF(C4199="","",IF(S4199="","خارج السنة المالية",INDEX(القوائم!$D$2:$D$13,S4199)))</f>
        <v/>
      </c>
      <c r="E4199" s="22" t="n"/>
      <c r="F4199" s="23" t="n"/>
      <c r="G4199" s="23" t="n"/>
      <c r="H4199" s="22" t="n"/>
      <c r="I4199" s="19" t="n"/>
      <c r="J4199" s="21" t="n"/>
      <c r="K4199" s="19" t="n"/>
      <c r="L4199" s="19" t="n"/>
      <c r="M4199" s="21" t="n"/>
      <c r="N4199" s="22" t="n"/>
      <c r="O4199" s="24">
        <f>IF(A4199&lt;&gt;"عهدة","",SUMIFS($G$8:$G$5007,$B$8:$B$5007,B4199,$A$8:$A$5007,"مصروف",$I$8:$I$5007,"&lt;&gt;مرفوض"))</f>
        <v/>
      </c>
      <c r="P4199" s="25">
        <f>IF(A4199&lt;&gt;"عهدة","",N(F4199)-O4199)</f>
        <v/>
      </c>
      <c r="Q4199" s="26">
        <f>IF(A4199="","",IF(A4199="عهدة",IF(N(F4199)=0,"⚠ أدخل قيمة العهدة",IF(P4199&lt;0,"⛔ عجز / زيادة مصروفات "&amp;TEXT(-P4199,"#,##0"),IF(COUNTIFS($B$8:$B$5007,B4199,$A$8:$A$5007,"مصروف",$I$8:$I$5007,"&lt;&gt;مرفوض",$K$8:$K$5007,"&lt;&gt;نعم")&gt;0,"⚠ "&amp;COUNTIFS($B$8:$B$5007,B4199,$A$8:$A$5007,"مصروف",$I$8:$I$5007,"&lt;&gt;مرفوض",$K$8:$K$5007,"&lt;&gt;نعم")&amp;" مصروف غير مسوى",IF(L4199="تمت التسوية",IF(P4199=0,"✔ متوازنة وتمت التسوية","✔ تمت التسوية – متبقي "&amp;TEXT(P4199,"#,##0")),IF(P4199&gt;0,"متبقي "&amp;TEXT(P4199,"#,##0"),"✔ متوازنة"))))),IF(R4199=0,"⚠ أضف سطر عهدة أولًا",IF(OR(C4199="",N(G4199)=0),"⚠ أكمل التاريخ والقيمة",IF(S4199="","⚠ التاريخ خارج السنة المالية",IF(H4199="","⚠ اختر بند الموازنة",IF(I4199="مرفوض","✖ مرفوض من المدير",IF(I4199&lt;&gt;"موافق","⏳ بانتظار موافقة المدير",IF(K4199&lt;&gt;"نعم","⚠ غير مسوى مع الحسابات","✔ معتمد ومسوى")))))))))</f>
        <v/>
      </c>
      <c r="R4199">
        <f>N(R4198)+IF(A4199="عهدة",1,0)</f>
        <v/>
      </c>
      <c r="S4199">
        <f>IF(C4199="","",IF(AND(C4199&gt;=DATE(2026,9,1),C4199&lt;=DATE(2027,8,31)),(YEAR(C4199)-2026)*12+MONTH(C4199)-8,""))</f>
        <v/>
      </c>
      <c r="T4199">
        <f>IF(AND(A4199="مصروف",R4199&gt;0,I4199="موافق",S4199&lt;&gt;"",H4199&lt;&gt;""),N(G4199),0)</f>
        <v/>
      </c>
    </row>
    <row r="4200">
      <c r="A4200" s="19" t="n"/>
      <c r="B4200" s="20">
        <f>IF(A4200="","",IF(R4200=0,"⚠ أضف سطر عهدة أولًا","BDR-"&amp;TEXT(R4200,"000")))</f>
        <v/>
      </c>
      <c r="C4200" s="21" t="n"/>
      <c r="D4200" s="20">
        <f>IF(C4200="","",IF(S4200="","خارج السنة المالية",INDEX(القوائم!$D$2:$D$13,S4200)))</f>
        <v/>
      </c>
      <c r="E4200" s="22" t="n"/>
      <c r="F4200" s="23" t="n"/>
      <c r="G4200" s="23" t="n"/>
      <c r="H4200" s="22" t="n"/>
      <c r="I4200" s="19" t="n"/>
      <c r="J4200" s="21" t="n"/>
      <c r="K4200" s="19" t="n"/>
      <c r="L4200" s="19" t="n"/>
      <c r="M4200" s="21" t="n"/>
      <c r="N4200" s="22" t="n"/>
      <c r="O4200" s="24">
        <f>IF(A4200&lt;&gt;"عهدة","",SUMIFS($G$8:$G$5007,$B$8:$B$5007,B4200,$A$8:$A$5007,"مصروف",$I$8:$I$5007,"&lt;&gt;مرفوض"))</f>
        <v/>
      </c>
      <c r="P4200" s="25">
        <f>IF(A4200&lt;&gt;"عهدة","",N(F4200)-O4200)</f>
        <v/>
      </c>
      <c r="Q4200" s="26">
        <f>IF(A4200="","",IF(A4200="عهدة",IF(N(F4200)=0,"⚠ أدخل قيمة العهدة",IF(P4200&lt;0,"⛔ عجز / زيادة مصروفات "&amp;TEXT(-P4200,"#,##0"),IF(COUNTIFS($B$8:$B$5007,B4200,$A$8:$A$5007,"مصروف",$I$8:$I$5007,"&lt;&gt;مرفوض",$K$8:$K$5007,"&lt;&gt;نعم")&gt;0,"⚠ "&amp;COUNTIFS($B$8:$B$5007,B4200,$A$8:$A$5007,"مصروف",$I$8:$I$5007,"&lt;&gt;مرفوض",$K$8:$K$5007,"&lt;&gt;نعم")&amp;" مصروف غير مسوى",IF(L4200="تمت التسوية",IF(P4200=0,"✔ متوازنة وتمت التسوية","✔ تمت التسوية – متبقي "&amp;TEXT(P4200,"#,##0")),IF(P4200&gt;0,"متبقي "&amp;TEXT(P4200,"#,##0"),"✔ متوازنة"))))),IF(R4200=0,"⚠ أضف سطر عهدة أولًا",IF(OR(C4200="",N(G4200)=0),"⚠ أكمل التاريخ والقيمة",IF(S4200="","⚠ التاريخ خارج السنة المالية",IF(H4200="","⚠ اختر بند الموازنة",IF(I4200="مرفوض","✖ مرفوض من المدير",IF(I4200&lt;&gt;"موافق","⏳ بانتظار موافقة المدير",IF(K4200&lt;&gt;"نعم","⚠ غير مسوى مع الحسابات","✔ معتمد ومسوى")))))))))</f>
        <v/>
      </c>
      <c r="R4200">
        <f>N(R4199)+IF(A4200="عهدة",1,0)</f>
        <v/>
      </c>
      <c r="S4200">
        <f>IF(C4200="","",IF(AND(C4200&gt;=DATE(2026,9,1),C4200&lt;=DATE(2027,8,31)),(YEAR(C4200)-2026)*12+MONTH(C4200)-8,""))</f>
        <v/>
      </c>
      <c r="T4200">
        <f>IF(AND(A4200="مصروف",R4200&gt;0,I4200="موافق",S4200&lt;&gt;"",H4200&lt;&gt;""),N(G4200),0)</f>
        <v/>
      </c>
    </row>
    <row r="4201">
      <c r="A4201" s="19" t="n"/>
      <c r="B4201" s="20">
        <f>IF(A4201="","",IF(R4201=0,"⚠ أضف سطر عهدة أولًا","BDR-"&amp;TEXT(R4201,"000")))</f>
        <v/>
      </c>
      <c r="C4201" s="21" t="n"/>
      <c r="D4201" s="20">
        <f>IF(C4201="","",IF(S4201="","خارج السنة المالية",INDEX(القوائم!$D$2:$D$13,S4201)))</f>
        <v/>
      </c>
      <c r="E4201" s="22" t="n"/>
      <c r="F4201" s="23" t="n"/>
      <c r="G4201" s="23" t="n"/>
      <c r="H4201" s="22" t="n"/>
      <c r="I4201" s="19" t="n"/>
      <c r="J4201" s="21" t="n"/>
      <c r="K4201" s="19" t="n"/>
      <c r="L4201" s="19" t="n"/>
      <c r="M4201" s="21" t="n"/>
      <c r="N4201" s="22" t="n"/>
      <c r="O4201" s="24">
        <f>IF(A4201&lt;&gt;"عهدة","",SUMIFS($G$8:$G$5007,$B$8:$B$5007,B4201,$A$8:$A$5007,"مصروف",$I$8:$I$5007,"&lt;&gt;مرفوض"))</f>
        <v/>
      </c>
      <c r="P4201" s="25">
        <f>IF(A4201&lt;&gt;"عهدة","",N(F4201)-O4201)</f>
        <v/>
      </c>
      <c r="Q4201" s="26">
        <f>IF(A4201="","",IF(A4201="عهدة",IF(N(F4201)=0,"⚠ أدخل قيمة العهدة",IF(P4201&lt;0,"⛔ عجز / زيادة مصروفات "&amp;TEXT(-P4201,"#,##0"),IF(COUNTIFS($B$8:$B$5007,B4201,$A$8:$A$5007,"مصروف",$I$8:$I$5007,"&lt;&gt;مرفوض",$K$8:$K$5007,"&lt;&gt;نعم")&gt;0,"⚠ "&amp;COUNTIFS($B$8:$B$5007,B4201,$A$8:$A$5007,"مصروف",$I$8:$I$5007,"&lt;&gt;مرفوض",$K$8:$K$5007,"&lt;&gt;نعم")&amp;" مصروف غير مسوى",IF(L4201="تمت التسوية",IF(P4201=0,"✔ متوازنة وتمت التسوية","✔ تمت التسوية – متبقي "&amp;TEXT(P4201,"#,##0")),IF(P4201&gt;0,"متبقي "&amp;TEXT(P4201,"#,##0"),"✔ متوازنة"))))),IF(R4201=0,"⚠ أضف سطر عهدة أولًا",IF(OR(C4201="",N(G4201)=0),"⚠ أكمل التاريخ والقيمة",IF(S4201="","⚠ التاريخ خارج السنة المالية",IF(H4201="","⚠ اختر بند الموازنة",IF(I4201="مرفوض","✖ مرفوض من المدير",IF(I4201&lt;&gt;"موافق","⏳ بانتظار موافقة المدير",IF(K4201&lt;&gt;"نعم","⚠ غير مسوى مع الحسابات","✔ معتمد ومسوى")))))))))</f>
        <v/>
      </c>
      <c r="R4201">
        <f>N(R4200)+IF(A4201="عهدة",1,0)</f>
        <v/>
      </c>
      <c r="S4201">
        <f>IF(C4201="","",IF(AND(C4201&gt;=DATE(2026,9,1),C4201&lt;=DATE(2027,8,31)),(YEAR(C4201)-2026)*12+MONTH(C4201)-8,""))</f>
        <v/>
      </c>
      <c r="T4201">
        <f>IF(AND(A4201="مصروف",R4201&gt;0,I4201="موافق",S4201&lt;&gt;"",H4201&lt;&gt;""),N(G4201),0)</f>
        <v/>
      </c>
    </row>
    <row r="4202">
      <c r="A4202" s="19" t="n"/>
      <c r="B4202" s="20">
        <f>IF(A4202="","",IF(R4202=0,"⚠ أضف سطر عهدة أولًا","BDR-"&amp;TEXT(R4202,"000")))</f>
        <v/>
      </c>
      <c r="C4202" s="21" t="n"/>
      <c r="D4202" s="20">
        <f>IF(C4202="","",IF(S4202="","خارج السنة المالية",INDEX(القوائم!$D$2:$D$13,S4202)))</f>
        <v/>
      </c>
      <c r="E4202" s="22" t="n"/>
      <c r="F4202" s="23" t="n"/>
      <c r="G4202" s="23" t="n"/>
      <c r="H4202" s="22" t="n"/>
      <c r="I4202" s="19" t="n"/>
      <c r="J4202" s="21" t="n"/>
      <c r="K4202" s="19" t="n"/>
      <c r="L4202" s="19" t="n"/>
      <c r="M4202" s="21" t="n"/>
      <c r="N4202" s="22" t="n"/>
      <c r="O4202" s="24">
        <f>IF(A4202&lt;&gt;"عهدة","",SUMIFS($G$8:$G$5007,$B$8:$B$5007,B4202,$A$8:$A$5007,"مصروف",$I$8:$I$5007,"&lt;&gt;مرفوض"))</f>
        <v/>
      </c>
      <c r="P4202" s="25">
        <f>IF(A4202&lt;&gt;"عهدة","",N(F4202)-O4202)</f>
        <v/>
      </c>
      <c r="Q4202" s="26">
        <f>IF(A4202="","",IF(A4202="عهدة",IF(N(F4202)=0,"⚠ أدخل قيمة العهدة",IF(P4202&lt;0,"⛔ عجز / زيادة مصروفات "&amp;TEXT(-P4202,"#,##0"),IF(COUNTIFS($B$8:$B$5007,B4202,$A$8:$A$5007,"مصروف",$I$8:$I$5007,"&lt;&gt;مرفوض",$K$8:$K$5007,"&lt;&gt;نعم")&gt;0,"⚠ "&amp;COUNTIFS($B$8:$B$5007,B4202,$A$8:$A$5007,"مصروف",$I$8:$I$5007,"&lt;&gt;مرفوض",$K$8:$K$5007,"&lt;&gt;نعم")&amp;" مصروف غير مسوى",IF(L4202="تمت التسوية",IF(P4202=0,"✔ متوازنة وتمت التسوية","✔ تمت التسوية – متبقي "&amp;TEXT(P4202,"#,##0")),IF(P4202&gt;0,"متبقي "&amp;TEXT(P4202,"#,##0"),"✔ متوازنة"))))),IF(R4202=0,"⚠ أضف سطر عهدة أولًا",IF(OR(C4202="",N(G4202)=0),"⚠ أكمل التاريخ والقيمة",IF(S4202="","⚠ التاريخ خارج السنة المالية",IF(H4202="","⚠ اختر بند الموازنة",IF(I4202="مرفوض","✖ مرفوض من المدير",IF(I4202&lt;&gt;"موافق","⏳ بانتظار موافقة المدير",IF(K4202&lt;&gt;"نعم","⚠ غير مسوى مع الحسابات","✔ معتمد ومسوى")))))))))</f>
        <v/>
      </c>
      <c r="R4202">
        <f>N(R4201)+IF(A4202="عهدة",1,0)</f>
        <v/>
      </c>
      <c r="S4202">
        <f>IF(C4202="","",IF(AND(C4202&gt;=DATE(2026,9,1),C4202&lt;=DATE(2027,8,31)),(YEAR(C4202)-2026)*12+MONTH(C4202)-8,""))</f>
        <v/>
      </c>
      <c r="T4202">
        <f>IF(AND(A4202="مصروف",R4202&gt;0,I4202="موافق",S4202&lt;&gt;"",H4202&lt;&gt;""),N(G4202),0)</f>
        <v/>
      </c>
    </row>
    <row r="4203">
      <c r="A4203" s="19" t="n"/>
      <c r="B4203" s="20">
        <f>IF(A4203="","",IF(R4203=0,"⚠ أضف سطر عهدة أولًا","BDR-"&amp;TEXT(R4203,"000")))</f>
        <v/>
      </c>
      <c r="C4203" s="21" t="n"/>
      <c r="D4203" s="20">
        <f>IF(C4203="","",IF(S4203="","خارج السنة المالية",INDEX(القوائم!$D$2:$D$13,S4203)))</f>
        <v/>
      </c>
      <c r="E4203" s="22" t="n"/>
      <c r="F4203" s="23" t="n"/>
      <c r="G4203" s="23" t="n"/>
      <c r="H4203" s="22" t="n"/>
      <c r="I4203" s="19" t="n"/>
      <c r="J4203" s="21" t="n"/>
      <c r="K4203" s="19" t="n"/>
      <c r="L4203" s="19" t="n"/>
      <c r="M4203" s="21" t="n"/>
      <c r="N4203" s="22" t="n"/>
      <c r="O4203" s="24">
        <f>IF(A4203&lt;&gt;"عهدة","",SUMIFS($G$8:$G$5007,$B$8:$B$5007,B4203,$A$8:$A$5007,"مصروف",$I$8:$I$5007,"&lt;&gt;مرفوض"))</f>
        <v/>
      </c>
      <c r="P4203" s="25">
        <f>IF(A4203&lt;&gt;"عهدة","",N(F4203)-O4203)</f>
        <v/>
      </c>
      <c r="Q4203" s="26">
        <f>IF(A4203="","",IF(A4203="عهدة",IF(N(F4203)=0,"⚠ أدخل قيمة العهدة",IF(P4203&lt;0,"⛔ عجز / زيادة مصروفات "&amp;TEXT(-P4203,"#,##0"),IF(COUNTIFS($B$8:$B$5007,B4203,$A$8:$A$5007,"مصروف",$I$8:$I$5007,"&lt;&gt;مرفوض",$K$8:$K$5007,"&lt;&gt;نعم")&gt;0,"⚠ "&amp;COUNTIFS($B$8:$B$5007,B4203,$A$8:$A$5007,"مصروف",$I$8:$I$5007,"&lt;&gt;مرفوض",$K$8:$K$5007,"&lt;&gt;نعم")&amp;" مصروف غير مسوى",IF(L4203="تمت التسوية",IF(P4203=0,"✔ متوازنة وتمت التسوية","✔ تمت التسوية – متبقي "&amp;TEXT(P4203,"#,##0")),IF(P4203&gt;0,"متبقي "&amp;TEXT(P4203,"#,##0"),"✔ متوازنة"))))),IF(R4203=0,"⚠ أضف سطر عهدة أولًا",IF(OR(C4203="",N(G4203)=0),"⚠ أكمل التاريخ والقيمة",IF(S4203="","⚠ التاريخ خارج السنة المالية",IF(H4203="","⚠ اختر بند الموازنة",IF(I4203="مرفوض","✖ مرفوض من المدير",IF(I4203&lt;&gt;"موافق","⏳ بانتظار موافقة المدير",IF(K4203&lt;&gt;"نعم","⚠ غير مسوى مع الحسابات","✔ معتمد ومسوى")))))))))</f>
        <v/>
      </c>
      <c r="R4203">
        <f>N(R4202)+IF(A4203="عهدة",1,0)</f>
        <v/>
      </c>
      <c r="S4203">
        <f>IF(C4203="","",IF(AND(C4203&gt;=DATE(2026,9,1),C4203&lt;=DATE(2027,8,31)),(YEAR(C4203)-2026)*12+MONTH(C4203)-8,""))</f>
        <v/>
      </c>
      <c r="T4203">
        <f>IF(AND(A4203="مصروف",R4203&gt;0,I4203="موافق",S4203&lt;&gt;"",H4203&lt;&gt;""),N(G4203),0)</f>
        <v/>
      </c>
    </row>
    <row r="4204">
      <c r="A4204" s="19" t="n"/>
      <c r="B4204" s="20">
        <f>IF(A4204="","",IF(R4204=0,"⚠ أضف سطر عهدة أولًا","BDR-"&amp;TEXT(R4204,"000")))</f>
        <v/>
      </c>
      <c r="C4204" s="21" t="n"/>
      <c r="D4204" s="20">
        <f>IF(C4204="","",IF(S4204="","خارج السنة المالية",INDEX(القوائم!$D$2:$D$13,S4204)))</f>
        <v/>
      </c>
      <c r="E4204" s="22" t="n"/>
      <c r="F4204" s="23" t="n"/>
      <c r="G4204" s="23" t="n"/>
      <c r="H4204" s="22" t="n"/>
      <c r="I4204" s="19" t="n"/>
      <c r="J4204" s="21" t="n"/>
      <c r="K4204" s="19" t="n"/>
      <c r="L4204" s="19" t="n"/>
      <c r="M4204" s="21" t="n"/>
      <c r="N4204" s="22" t="n"/>
      <c r="O4204" s="24">
        <f>IF(A4204&lt;&gt;"عهدة","",SUMIFS($G$8:$G$5007,$B$8:$B$5007,B4204,$A$8:$A$5007,"مصروف",$I$8:$I$5007,"&lt;&gt;مرفوض"))</f>
        <v/>
      </c>
      <c r="P4204" s="25">
        <f>IF(A4204&lt;&gt;"عهدة","",N(F4204)-O4204)</f>
        <v/>
      </c>
      <c r="Q4204" s="26">
        <f>IF(A4204="","",IF(A4204="عهدة",IF(N(F4204)=0,"⚠ أدخل قيمة العهدة",IF(P4204&lt;0,"⛔ عجز / زيادة مصروفات "&amp;TEXT(-P4204,"#,##0"),IF(COUNTIFS($B$8:$B$5007,B4204,$A$8:$A$5007,"مصروف",$I$8:$I$5007,"&lt;&gt;مرفوض",$K$8:$K$5007,"&lt;&gt;نعم")&gt;0,"⚠ "&amp;COUNTIFS($B$8:$B$5007,B4204,$A$8:$A$5007,"مصروف",$I$8:$I$5007,"&lt;&gt;مرفوض",$K$8:$K$5007,"&lt;&gt;نعم")&amp;" مصروف غير مسوى",IF(L4204="تمت التسوية",IF(P4204=0,"✔ متوازنة وتمت التسوية","✔ تمت التسوية – متبقي "&amp;TEXT(P4204,"#,##0")),IF(P4204&gt;0,"متبقي "&amp;TEXT(P4204,"#,##0"),"✔ متوازنة"))))),IF(R4204=0,"⚠ أضف سطر عهدة أولًا",IF(OR(C4204="",N(G4204)=0),"⚠ أكمل التاريخ والقيمة",IF(S4204="","⚠ التاريخ خارج السنة المالية",IF(H4204="","⚠ اختر بند الموازنة",IF(I4204="مرفوض","✖ مرفوض من المدير",IF(I4204&lt;&gt;"موافق","⏳ بانتظار موافقة المدير",IF(K4204&lt;&gt;"نعم","⚠ غير مسوى مع الحسابات","✔ معتمد ومسوى")))))))))</f>
        <v/>
      </c>
      <c r="R4204">
        <f>N(R4203)+IF(A4204="عهدة",1,0)</f>
        <v/>
      </c>
      <c r="S4204">
        <f>IF(C4204="","",IF(AND(C4204&gt;=DATE(2026,9,1),C4204&lt;=DATE(2027,8,31)),(YEAR(C4204)-2026)*12+MONTH(C4204)-8,""))</f>
        <v/>
      </c>
      <c r="T4204">
        <f>IF(AND(A4204="مصروف",R4204&gt;0,I4204="موافق",S4204&lt;&gt;"",H4204&lt;&gt;""),N(G4204),0)</f>
        <v/>
      </c>
    </row>
    <row r="4205">
      <c r="A4205" s="19" t="n"/>
      <c r="B4205" s="20">
        <f>IF(A4205="","",IF(R4205=0,"⚠ أضف سطر عهدة أولًا","BDR-"&amp;TEXT(R4205,"000")))</f>
        <v/>
      </c>
      <c r="C4205" s="21" t="n"/>
      <c r="D4205" s="20">
        <f>IF(C4205="","",IF(S4205="","خارج السنة المالية",INDEX(القوائم!$D$2:$D$13,S4205)))</f>
        <v/>
      </c>
      <c r="E4205" s="22" t="n"/>
      <c r="F4205" s="23" t="n"/>
      <c r="G4205" s="23" t="n"/>
      <c r="H4205" s="22" t="n"/>
      <c r="I4205" s="19" t="n"/>
      <c r="J4205" s="21" t="n"/>
      <c r="K4205" s="19" t="n"/>
      <c r="L4205" s="19" t="n"/>
      <c r="M4205" s="21" t="n"/>
      <c r="N4205" s="22" t="n"/>
      <c r="O4205" s="24">
        <f>IF(A4205&lt;&gt;"عهدة","",SUMIFS($G$8:$G$5007,$B$8:$B$5007,B4205,$A$8:$A$5007,"مصروف",$I$8:$I$5007,"&lt;&gt;مرفوض"))</f>
        <v/>
      </c>
      <c r="P4205" s="25">
        <f>IF(A4205&lt;&gt;"عهدة","",N(F4205)-O4205)</f>
        <v/>
      </c>
      <c r="Q4205" s="26">
        <f>IF(A4205="","",IF(A4205="عهدة",IF(N(F4205)=0,"⚠ أدخل قيمة العهدة",IF(P4205&lt;0,"⛔ عجز / زيادة مصروفات "&amp;TEXT(-P4205,"#,##0"),IF(COUNTIFS($B$8:$B$5007,B4205,$A$8:$A$5007,"مصروف",$I$8:$I$5007,"&lt;&gt;مرفوض",$K$8:$K$5007,"&lt;&gt;نعم")&gt;0,"⚠ "&amp;COUNTIFS($B$8:$B$5007,B4205,$A$8:$A$5007,"مصروف",$I$8:$I$5007,"&lt;&gt;مرفوض",$K$8:$K$5007,"&lt;&gt;نعم")&amp;" مصروف غير مسوى",IF(L4205="تمت التسوية",IF(P4205=0,"✔ متوازنة وتمت التسوية","✔ تمت التسوية – متبقي "&amp;TEXT(P4205,"#,##0")),IF(P4205&gt;0,"متبقي "&amp;TEXT(P4205,"#,##0"),"✔ متوازنة"))))),IF(R4205=0,"⚠ أضف سطر عهدة أولًا",IF(OR(C4205="",N(G4205)=0),"⚠ أكمل التاريخ والقيمة",IF(S4205="","⚠ التاريخ خارج السنة المالية",IF(H4205="","⚠ اختر بند الموازنة",IF(I4205="مرفوض","✖ مرفوض من المدير",IF(I4205&lt;&gt;"موافق","⏳ بانتظار موافقة المدير",IF(K4205&lt;&gt;"نعم","⚠ غير مسوى مع الحسابات","✔ معتمد ومسوى")))))))))</f>
        <v/>
      </c>
      <c r="R4205">
        <f>N(R4204)+IF(A4205="عهدة",1,0)</f>
        <v/>
      </c>
      <c r="S4205">
        <f>IF(C4205="","",IF(AND(C4205&gt;=DATE(2026,9,1),C4205&lt;=DATE(2027,8,31)),(YEAR(C4205)-2026)*12+MONTH(C4205)-8,""))</f>
        <v/>
      </c>
      <c r="T4205">
        <f>IF(AND(A4205="مصروف",R4205&gt;0,I4205="موافق",S4205&lt;&gt;"",H4205&lt;&gt;""),N(G4205),0)</f>
        <v/>
      </c>
    </row>
    <row r="4206">
      <c r="A4206" s="19" t="n"/>
      <c r="B4206" s="20">
        <f>IF(A4206="","",IF(R4206=0,"⚠ أضف سطر عهدة أولًا","BDR-"&amp;TEXT(R4206,"000")))</f>
        <v/>
      </c>
      <c r="C4206" s="21" t="n"/>
      <c r="D4206" s="20">
        <f>IF(C4206="","",IF(S4206="","خارج السنة المالية",INDEX(القوائم!$D$2:$D$13,S4206)))</f>
        <v/>
      </c>
      <c r="E4206" s="22" t="n"/>
      <c r="F4206" s="23" t="n"/>
      <c r="G4206" s="23" t="n"/>
      <c r="H4206" s="22" t="n"/>
      <c r="I4206" s="19" t="n"/>
      <c r="J4206" s="21" t="n"/>
      <c r="K4206" s="19" t="n"/>
      <c r="L4206" s="19" t="n"/>
      <c r="M4206" s="21" t="n"/>
      <c r="N4206" s="22" t="n"/>
      <c r="O4206" s="24">
        <f>IF(A4206&lt;&gt;"عهدة","",SUMIFS($G$8:$G$5007,$B$8:$B$5007,B4206,$A$8:$A$5007,"مصروف",$I$8:$I$5007,"&lt;&gt;مرفوض"))</f>
        <v/>
      </c>
      <c r="P4206" s="25">
        <f>IF(A4206&lt;&gt;"عهدة","",N(F4206)-O4206)</f>
        <v/>
      </c>
      <c r="Q4206" s="26">
        <f>IF(A4206="","",IF(A4206="عهدة",IF(N(F4206)=0,"⚠ أدخل قيمة العهدة",IF(P4206&lt;0,"⛔ عجز / زيادة مصروفات "&amp;TEXT(-P4206,"#,##0"),IF(COUNTIFS($B$8:$B$5007,B4206,$A$8:$A$5007,"مصروف",$I$8:$I$5007,"&lt;&gt;مرفوض",$K$8:$K$5007,"&lt;&gt;نعم")&gt;0,"⚠ "&amp;COUNTIFS($B$8:$B$5007,B4206,$A$8:$A$5007,"مصروف",$I$8:$I$5007,"&lt;&gt;مرفوض",$K$8:$K$5007,"&lt;&gt;نعم")&amp;" مصروف غير مسوى",IF(L4206="تمت التسوية",IF(P4206=0,"✔ متوازنة وتمت التسوية","✔ تمت التسوية – متبقي "&amp;TEXT(P4206,"#,##0")),IF(P4206&gt;0,"متبقي "&amp;TEXT(P4206,"#,##0"),"✔ متوازنة"))))),IF(R4206=0,"⚠ أضف سطر عهدة أولًا",IF(OR(C4206="",N(G4206)=0),"⚠ أكمل التاريخ والقيمة",IF(S4206="","⚠ التاريخ خارج السنة المالية",IF(H4206="","⚠ اختر بند الموازنة",IF(I4206="مرفوض","✖ مرفوض من المدير",IF(I4206&lt;&gt;"موافق","⏳ بانتظار موافقة المدير",IF(K4206&lt;&gt;"نعم","⚠ غير مسوى مع الحسابات","✔ معتمد ومسوى")))))))))</f>
        <v/>
      </c>
      <c r="R4206">
        <f>N(R4205)+IF(A4206="عهدة",1,0)</f>
        <v/>
      </c>
      <c r="S4206">
        <f>IF(C4206="","",IF(AND(C4206&gt;=DATE(2026,9,1),C4206&lt;=DATE(2027,8,31)),(YEAR(C4206)-2026)*12+MONTH(C4206)-8,""))</f>
        <v/>
      </c>
      <c r="T4206">
        <f>IF(AND(A4206="مصروف",R4206&gt;0,I4206="موافق",S4206&lt;&gt;"",H4206&lt;&gt;""),N(G4206),0)</f>
        <v/>
      </c>
    </row>
    <row r="4207">
      <c r="A4207" s="19" t="n"/>
      <c r="B4207" s="20">
        <f>IF(A4207="","",IF(R4207=0,"⚠ أضف سطر عهدة أولًا","BDR-"&amp;TEXT(R4207,"000")))</f>
        <v/>
      </c>
      <c r="C4207" s="21" t="n"/>
      <c r="D4207" s="20">
        <f>IF(C4207="","",IF(S4207="","خارج السنة المالية",INDEX(القوائم!$D$2:$D$13,S4207)))</f>
        <v/>
      </c>
      <c r="E4207" s="22" t="n"/>
      <c r="F4207" s="23" t="n"/>
      <c r="G4207" s="23" t="n"/>
      <c r="H4207" s="22" t="n"/>
      <c r="I4207" s="19" t="n"/>
      <c r="J4207" s="21" t="n"/>
      <c r="K4207" s="19" t="n"/>
      <c r="L4207" s="19" t="n"/>
      <c r="M4207" s="21" t="n"/>
      <c r="N4207" s="22" t="n"/>
      <c r="O4207" s="24">
        <f>IF(A4207&lt;&gt;"عهدة","",SUMIFS($G$8:$G$5007,$B$8:$B$5007,B4207,$A$8:$A$5007,"مصروف",$I$8:$I$5007,"&lt;&gt;مرفوض"))</f>
        <v/>
      </c>
      <c r="P4207" s="25">
        <f>IF(A4207&lt;&gt;"عهدة","",N(F4207)-O4207)</f>
        <v/>
      </c>
      <c r="Q4207" s="26">
        <f>IF(A4207="","",IF(A4207="عهدة",IF(N(F4207)=0,"⚠ أدخل قيمة العهدة",IF(P4207&lt;0,"⛔ عجز / زيادة مصروفات "&amp;TEXT(-P4207,"#,##0"),IF(COUNTIFS($B$8:$B$5007,B4207,$A$8:$A$5007,"مصروف",$I$8:$I$5007,"&lt;&gt;مرفوض",$K$8:$K$5007,"&lt;&gt;نعم")&gt;0,"⚠ "&amp;COUNTIFS($B$8:$B$5007,B4207,$A$8:$A$5007,"مصروف",$I$8:$I$5007,"&lt;&gt;مرفوض",$K$8:$K$5007,"&lt;&gt;نعم")&amp;" مصروف غير مسوى",IF(L4207="تمت التسوية",IF(P4207=0,"✔ متوازنة وتمت التسوية","✔ تمت التسوية – متبقي "&amp;TEXT(P4207,"#,##0")),IF(P4207&gt;0,"متبقي "&amp;TEXT(P4207,"#,##0"),"✔ متوازنة"))))),IF(R4207=0,"⚠ أضف سطر عهدة أولًا",IF(OR(C4207="",N(G4207)=0),"⚠ أكمل التاريخ والقيمة",IF(S4207="","⚠ التاريخ خارج السنة المالية",IF(H4207="","⚠ اختر بند الموازنة",IF(I4207="مرفوض","✖ مرفوض من المدير",IF(I4207&lt;&gt;"موافق","⏳ بانتظار موافقة المدير",IF(K4207&lt;&gt;"نعم","⚠ غير مسوى مع الحسابات","✔ معتمد ومسوى")))))))))</f>
        <v/>
      </c>
      <c r="R4207">
        <f>N(R4206)+IF(A4207="عهدة",1,0)</f>
        <v/>
      </c>
      <c r="S4207">
        <f>IF(C4207="","",IF(AND(C4207&gt;=DATE(2026,9,1),C4207&lt;=DATE(2027,8,31)),(YEAR(C4207)-2026)*12+MONTH(C4207)-8,""))</f>
        <v/>
      </c>
      <c r="T4207">
        <f>IF(AND(A4207="مصروف",R4207&gt;0,I4207="موافق",S4207&lt;&gt;"",H4207&lt;&gt;""),N(G4207),0)</f>
        <v/>
      </c>
    </row>
    <row r="4208">
      <c r="A4208" s="19" t="n"/>
      <c r="B4208" s="20">
        <f>IF(A4208="","",IF(R4208=0,"⚠ أضف سطر عهدة أولًا","BDR-"&amp;TEXT(R4208,"000")))</f>
        <v/>
      </c>
      <c r="C4208" s="21" t="n"/>
      <c r="D4208" s="20">
        <f>IF(C4208="","",IF(S4208="","خارج السنة المالية",INDEX(القوائم!$D$2:$D$13,S4208)))</f>
        <v/>
      </c>
      <c r="E4208" s="22" t="n"/>
      <c r="F4208" s="23" t="n"/>
      <c r="G4208" s="23" t="n"/>
      <c r="H4208" s="22" t="n"/>
      <c r="I4208" s="19" t="n"/>
      <c r="J4208" s="21" t="n"/>
      <c r="K4208" s="19" t="n"/>
      <c r="L4208" s="19" t="n"/>
      <c r="M4208" s="21" t="n"/>
      <c r="N4208" s="22" t="n"/>
      <c r="O4208" s="24">
        <f>IF(A4208&lt;&gt;"عهدة","",SUMIFS($G$8:$G$5007,$B$8:$B$5007,B4208,$A$8:$A$5007,"مصروف",$I$8:$I$5007,"&lt;&gt;مرفوض"))</f>
        <v/>
      </c>
      <c r="P4208" s="25">
        <f>IF(A4208&lt;&gt;"عهدة","",N(F4208)-O4208)</f>
        <v/>
      </c>
      <c r="Q4208" s="26">
        <f>IF(A4208="","",IF(A4208="عهدة",IF(N(F4208)=0,"⚠ أدخل قيمة العهدة",IF(P4208&lt;0,"⛔ عجز / زيادة مصروفات "&amp;TEXT(-P4208,"#,##0"),IF(COUNTIFS($B$8:$B$5007,B4208,$A$8:$A$5007,"مصروف",$I$8:$I$5007,"&lt;&gt;مرفوض",$K$8:$K$5007,"&lt;&gt;نعم")&gt;0,"⚠ "&amp;COUNTIFS($B$8:$B$5007,B4208,$A$8:$A$5007,"مصروف",$I$8:$I$5007,"&lt;&gt;مرفوض",$K$8:$K$5007,"&lt;&gt;نعم")&amp;" مصروف غير مسوى",IF(L4208="تمت التسوية",IF(P4208=0,"✔ متوازنة وتمت التسوية","✔ تمت التسوية – متبقي "&amp;TEXT(P4208,"#,##0")),IF(P4208&gt;0,"متبقي "&amp;TEXT(P4208,"#,##0"),"✔ متوازنة"))))),IF(R4208=0,"⚠ أضف سطر عهدة أولًا",IF(OR(C4208="",N(G4208)=0),"⚠ أكمل التاريخ والقيمة",IF(S4208="","⚠ التاريخ خارج السنة المالية",IF(H4208="","⚠ اختر بند الموازنة",IF(I4208="مرفوض","✖ مرفوض من المدير",IF(I4208&lt;&gt;"موافق","⏳ بانتظار موافقة المدير",IF(K4208&lt;&gt;"نعم","⚠ غير مسوى مع الحسابات","✔ معتمد ومسوى")))))))))</f>
        <v/>
      </c>
      <c r="R4208">
        <f>N(R4207)+IF(A4208="عهدة",1,0)</f>
        <v/>
      </c>
      <c r="S4208">
        <f>IF(C4208="","",IF(AND(C4208&gt;=DATE(2026,9,1),C4208&lt;=DATE(2027,8,31)),(YEAR(C4208)-2026)*12+MONTH(C4208)-8,""))</f>
        <v/>
      </c>
      <c r="T4208">
        <f>IF(AND(A4208="مصروف",R4208&gt;0,I4208="موافق",S4208&lt;&gt;"",H4208&lt;&gt;""),N(G4208),0)</f>
        <v/>
      </c>
    </row>
    <row r="4209">
      <c r="A4209" s="19" t="n"/>
      <c r="B4209" s="20">
        <f>IF(A4209="","",IF(R4209=0,"⚠ أضف سطر عهدة أولًا","BDR-"&amp;TEXT(R4209,"000")))</f>
        <v/>
      </c>
      <c r="C4209" s="21" t="n"/>
      <c r="D4209" s="20">
        <f>IF(C4209="","",IF(S4209="","خارج السنة المالية",INDEX(القوائم!$D$2:$D$13,S4209)))</f>
        <v/>
      </c>
      <c r="E4209" s="22" t="n"/>
      <c r="F4209" s="23" t="n"/>
      <c r="G4209" s="23" t="n"/>
      <c r="H4209" s="22" t="n"/>
      <c r="I4209" s="19" t="n"/>
      <c r="J4209" s="21" t="n"/>
      <c r="K4209" s="19" t="n"/>
      <c r="L4209" s="19" t="n"/>
      <c r="M4209" s="21" t="n"/>
      <c r="N4209" s="22" t="n"/>
      <c r="O4209" s="24">
        <f>IF(A4209&lt;&gt;"عهدة","",SUMIFS($G$8:$G$5007,$B$8:$B$5007,B4209,$A$8:$A$5007,"مصروف",$I$8:$I$5007,"&lt;&gt;مرفوض"))</f>
        <v/>
      </c>
      <c r="P4209" s="25">
        <f>IF(A4209&lt;&gt;"عهدة","",N(F4209)-O4209)</f>
        <v/>
      </c>
      <c r="Q4209" s="26">
        <f>IF(A4209="","",IF(A4209="عهدة",IF(N(F4209)=0,"⚠ أدخل قيمة العهدة",IF(P4209&lt;0,"⛔ عجز / زيادة مصروفات "&amp;TEXT(-P4209,"#,##0"),IF(COUNTIFS($B$8:$B$5007,B4209,$A$8:$A$5007,"مصروف",$I$8:$I$5007,"&lt;&gt;مرفوض",$K$8:$K$5007,"&lt;&gt;نعم")&gt;0,"⚠ "&amp;COUNTIFS($B$8:$B$5007,B4209,$A$8:$A$5007,"مصروف",$I$8:$I$5007,"&lt;&gt;مرفوض",$K$8:$K$5007,"&lt;&gt;نعم")&amp;" مصروف غير مسوى",IF(L4209="تمت التسوية",IF(P4209=0,"✔ متوازنة وتمت التسوية","✔ تمت التسوية – متبقي "&amp;TEXT(P4209,"#,##0")),IF(P4209&gt;0,"متبقي "&amp;TEXT(P4209,"#,##0"),"✔ متوازنة"))))),IF(R4209=0,"⚠ أضف سطر عهدة أولًا",IF(OR(C4209="",N(G4209)=0),"⚠ أكمل التاريخ والقيمة",IF(S4209="","⚠ التاريخ خارج السنة المالية",IF(H4209="","⚠ اختر بند الموازنة",IF(I4209="مرفوض","✖ مرفوض من المدير",IF(I4209&lt;&gt;"موافق","⏳ بانتظار موافقة المدير",IF(K4209&lt;&gt;"نعم","⚠ غير مسوى مع الحسابات","✔ معتمد ومسوى")))))))))</f>
        <v/>
      </c>
      <c r="R4209">
        <f>N(R4208)+IF(A4209="عهدة",1,0)</f>
        <v/>
      </c>
      <c r="S4209">
        <f>IF(C4209="","",IF(AND(C4209&gt;=DATE(2026,9,1),C4209&lt;=DATE(2027,8,31)),(YEAR(C4209)-2026)*12+MONTH(C4209)-8,""))</f>
        <v/>
      </c>
      <c r="T4209">
        <f>IF(AND(A4209="مصروف",R4209&gt;0,I4209="موافق",S4209&lt;&gt;"",H4209&lt;&gt;""),N(G4209),0)</f>
        <v/>
      </c>
    </row>
    <row r="4210">
      <c r="A4210" s="19" t="n"/>
      <c r="B4210" s="20">
        <f>IF(A4210="","",IF(R4210=0,"⚠ أضف سطر عهدة أولًا","BDR-"&amp;TEXT(R4210,"000")))</f>
        <v/>
      </c>
      <c r="C4210" s="21" t="n"/>
      <c r="D4210" s="20">
        <f>IF(C4210="","",IF(S4210="","خارج السنة المالية",INDEX(القوائم!$D$2:$D$13,S4210)))</f>
        <v/>
      </c>
      <c r="E4210" s="22" t="n"/>
      <c r="F4210" s="23" t="n"/>
      <c r="G4210" s="23" t="n"/>
      <c r="H4210" s="22" t="n"/>
      <c r="I4210" s="19" t="n"/>
      <c r="J4210" s="21" t="n"/>
      <c r="K4210" s="19" t="n"/>
      <c r="L4210" s="19" t="n"/>
      <c r="M4210" s="21" t="n"/>
      <c r="N4210" s="22" t="n"/>
      <c r="O4210" s="24">
        <f>IF(A4210&lt;&gt;"عهدة","",SUMIFS($G$8:$G$5007,$B$8:$B$5007,B4210,$A$8:$A$5007,"مصروف",$I$8:$I$5007,"&lt;&gt;مرفوض"))</f>
        <v/>
      </c>
      <c r="P4210" s="25">
        <f>IF(A4210&lt;&gt;"عهدة","",N(F4210)-O4210)</f>
        <v/>
      </c>
      <c r="Q4210" s="26">
        <f>IF(A4210="","",IF(A4210="عهدة",IF(N(F4210)=0,"⚠ أدخل قيمة العهدة",IF(P4210&lt;0,"⛔ عجز / زيادة مصروفات "&amp;TEXT(-P4210,"#,##0"),IF(COUNTIFS($B$8:$B$5007,B4210,$A$8:$A$5007,"مصروف",$I$8:$I$5007,"&lt;&gt;مرفوض",$K$8:$K$5007,"&lt;&gt;نعم")&gt;0,"⚠ "&amp;COUNTIFS($B$8:$B$5007,B4210,$A$8:$A$5007,"مصروف",$I$8:$I$5007,"&lt;&gt;مرفوض",$K$8:$K$5007,"&lt;&gt;نعم")&amp;" مصروف غير مسوى",IF(L4210="تمت التسوية",IF(P4210=0,"✔ متوازنة وتمت التسوية","✔ تمت التسوية – متبقي "&amp;TEXT(P4210,"#,##0")),IF(P4210&gt;0,"متبقي "&amp;TEXT(P4210,"#,##0"),"✔ متوازنة"))))),IF(R4210=0,"⚠ أضف سطر عهدة أولًا",IF(OR(C4210="",N(G4210)=0),"⚠ أكمل التاريخ والقيمة",IF(S4210="","⚠ التاريخ خارج السنة المالية",IF(H4210="","⚠ اختر بند الموازنة",IF(I4210="مرفوض","✖ مرفوض من المدير",IF(I4210&lt;&gt;"موافق","⏳ بانتظار موافقة المدير",IF(K4210&lt;&gt;"نعم","⚠ غير مسوى مع الحسابات","✔ معتمد ومسوى")))))))))</f>
        <v/>
      </c>
      <c r="R4210">
        <f>N(R4209)+IF(A4210="عهدة",1,0)</f>
        <v/>
      </c>
      <c r="S4210">
        <f>IF(C4210="","",IF(AND(C4210&gt;=DATE(2026,9,1),C4210&lt;=DATE(2027,8,31)),(YEAR(C4210)-2026)*12+MONTH(C4210)-8,""))</f>
        <v/>
      </c>
      <c r="T4210">
        <f>IF(AND(A4210="مصروف",R4210&gt;0,I4210="موافق",S4210&lt;&gt;"",H4210&lt;&gt;""),N(G4210),0)</f>
        <v/>
      </c>
    </row>
    <row r="4211">
      <c r="A4211" s="19" t="n"/>
      <c r="B4211" s="20">
        <f>IF(A4211="","",IF(R4211=0,"⚠ أضف سطر عهدة أولًا","BDR-"&amp;TEXT(R4211,"000")))</f>
        <v/>
      </c>
      <c r="C4211" s="21" t="n"/>
      <c r="D4211" s="20">
        <f>IF(C4211="","",IF(S4211="","خارج السنة المالية",INDEX(القوائم!$D$2:$D$13,S4211)))</f>
        <v/>
      </c>
      <c r="E4211" s="22" t="n"/>
      <c r="F4211" s="23" t="n"/>
      <c r="G4211" s="23" t="n"/>
      <c r="H4211" s="22" t="n"/>
      <c r="I4211" s="19" t="n"/>
      <c r="J4211" s="21" t="n"/>
      <c r="K4211" s="19" t="n"/>
      <c r="L4211" s="19" t="n"/>
      <c r="M4211" s="21" t="n"/>
      <c r="N4211" s="22" t="n"/>
      <c r="O4211" s="24">
        <f>IF(A4211&lt;&gt;"عهدة","",SUMIFS($G$8:$G$5007,$B$8:$B$5007,B4211,$A$8:$A$5007,"مصروف",$I$8:$I$5007,"&lt;&gt;مرفوض"))</f>
        <v/>
      </c>
      <c r="P4211" s="25">
        <f>IF(A4211&lt;&gt;"عهدة","",N(F4211)-O4211)</f>
        <v/>
      </c>
      <c r="Q4211" s="26">
        <f>IF(A4211="","",IF(A4211="عهدة",IF(N(F4211)=0,"⚠ أدخل قيمة العهدة",IF(P4211&lt;0,"⛔ عجز / زيادة مصروفات "&amp;TEXT(-P4211,"#,##0"),IF(COUNTIFS($B$8:$B$5007,B4211,$A$8:$A$5007,"مصروف",$I$8:$I$5007,"&lt;&gt;مرفوض",$K$8:$K$5007,"&lt;&gt;نعم")&gt;0,"⚠ "&amp;COUNTIFS($B$8:$B$5007,B4211,$A$8:$A$5007,"مصروف",$I$8:$I$5007,"&lt;&gt;مرفوض",$K$8:$K$5007,"&lt;&gt;نعم")&amp;" مصروف غير مسوى",IF(L4211="تمت التسوية",IF(P4211=0,"✔ متوازنة وتمت التسوية","✔ تمت التسوية – متبقي "&amp;TEXT(P4211,"#,##0")),IF(P4211&gt;0,"متبقي "&amp;TEXT(P4211,"#,##0"),"✔ متوازنة"))))),IF(R4211=0,"⚠ أضف سطر عهدة أولًا",IF(OR(C4211="",N(G4211)=0),"⚠ أكمل التاريخ والقيمة",IF(S4211="","⚠ التاريخ خارج السنة المالية",IF(H4211="","⚠ اختر بند الموازنة",IF(I4211="مرفوض","✖ مرفوض من المدير",IF(I4211&lt;&gt;"موافق","⏳ بانتظار موافقة المدير",IF(K4211&lt;&gt;"نعم","⚠ غير مسوى مع الحسابات","✔ معتمد ومسوى")))))))))</f>
        <v/>
      </c>
      <c r="R4211">
        <f>N(R4210)+IF(A4211="عهدة",1,0)</f>
        <v/>
      </c>
      <c r="S4211">
        <f>IF(C4211="","",IF(AND(C4211&gt;=DATE(2026,9,1),C4211&lt;=DATE(2027,8,31)),(YEAR(C4211)-2026)*12+MONTH(C4211)-8,""))</f>
        <v/>
      </c>
      <c r="T4211">
        <f>IF(AND(A4211="مصروف",R4211&gt;0,I4211="موافق",S4211&lt;&gt;"",H4211&lt;&gt;""),N(G4211),0)</f>
        <v/>
      </c>
    </row>
    <row r="4212">
      <c r="A4212" s="19" t="n"/>
      <c r="B4212" s="20">
        <f>IF(A4212="","",IF(R4212=0,"⚠ أضف سطر عهدة أولًا","BDR-"&amp;TEXT(R4212,"000")))</f>
        <v/>
      </c>
      <c r="C4212" s="21" t="n"/>
      <c r="D4212" s="20">
        <f>IF(C4212="","",IF(S4212="","خارج السنة المالية",INDEX(القوائم!$D$2:$D$13,S4212)))</f>
        <v/>
      </c>
      <c r="E4212" s="22" t="n"/>
      <c r="F4212" s="23" t="n"/>
      <c r="G4212" s="23" t="n"/>
      <c r="H4212" s="22" t="n"/>
      <c r="I4212" s="19" t="n"/>
      <c r="J4212" s="21" t="n"/>
      <c r="K4212" s="19" t="n"/>
      <c r="L4212" s="19" t="n"/>
      <c r="M4212" s="21" t="n"/>
      <c r="N4212" s="22" t="n"/>
      <c r="O4212" s="24">
        <f>IF(A4212&lt;&gt;"عهدة","",SUMIFS($G$8:$G$5007,$B$8:$B$5007,B4212,$A$8:$A$5007,"مصروف",$I$8:$I$5007,"&lt;&gt;مرفوض"))</f>
        <v/>
      </c>
      <c r="P4212" s="25">
        <f>IF(A4212&lt;&gt;"عهدة","",N(F4212)-O4212)</f>
        <v/>
      </c>
      <c r="Q4212" s="26">
        <f>IF(A4212="","",IF(A4212="عهدة",IF(N(F4212)=0,"⚠ أدخل قيمة العهدة",IF(P4212&lt;0,"⛔ عجز / زيادة مصروفات "&amp;TEXT(-P4212,"#,##0"),IF(COUNTIFS($B$8:$B$5007,B4212,$A$8:$A$5007,"مصروف",$I$8:$I$5007,"&lt;&gt;مرفوض",$K$8:$K$5007,"&lt;&gt;نعم")&gt;0,"⚠ "&amp;COUNTIFS($B$8:$B$5007,B4212,$A$8:$A$5007,"مصروف",$I$8:$I$5007,"&lt;&gt;مرفوض",$K$8:$K$5007,"&lt;&gt;نعم")&amp;" مصروف غير مسوى",IF(L4212="تمت التسوية",IF(P4212=0,"✔ متوازنة وتمت التسوية","✔ تمت التسوية – متبقي "&amp;TEXT(P4212,"#,##0")),IF(P4212&gt;0,"متبقي "&amp;TEXT(P4212,"#,##0"),"✔ متوازنة"))))),IF(R4212=0,"⚠ أضف سطر عهدة أولًا",IF(OR(C4212="",N(G4212)=0),"⚠ أكمل التاريخ والقيمة",IF(S4212="","⚠ التاريخ خارج السنة المالية",IF(H4212="","⚠ اختر بند الموازنة",IF(I4212="مرفوض","✖ مرفوض من المدير",IF(I4212&lt;&gt;"موافق","⏳ بانتظار موافقة المدير",IF(K4212&lt;&gt;"نعم","⚠ غير مسوى مع الحسابات","✔ معتمد ومسوى")))))))))</f>
        <v/>
      </c>
      <c r="R4212">
        <f>N(R4211)+IF(A4212="عهدة",1,0)</f>
        <v/>
      </c>
      <c r="S4212">
        <f>IF(C4212="","",IF(AND(C4212&gt;=DATE(2026,9,1),C4212&lt;=DATE(2027,8,31)),(YEAR(C4212)-2026)*12+MONTH(C4212)-8,""))</f>
        <v/>
      </c>
      <c r="T4212">
        <f>IF(AND(A4212="مصروف",R4212&gt;0,I4212="موافق",S4212&lt;&gt;"",H4212&lt;&gt;""),N(G4212),0)</f>
        <v/>
      </c>
    </row>
    <row r="4213">
      <c r="A4213" s="19" t="n"/>
      <c r="B4213" s="20">
        <f>IF(A4213="","",IF(R4213=0,"⚠ أضف سطر عهدة أولًا","BDR-"&amp;TEXT(R4213,"000")))</f>
        <v/>
      </c>
      <c r="C4213" s="21" t="n"/>
      <c r="D4213" s="20">
        <f>IF(C4213="","",IF(S4213="","خارج السنة المالية",INDEX(القوائم!$D$2:$D$13,S4213)))</f>
        <v/>
      </c>
      <c r="E4213" s="22" t="n"/>
      <c r="F4213" s="23" t="n"/>
      <c r="G4213" s="23" t="n"/>
      <c r="H4213" s="22" t="n"/>
      <c r="I4213" s="19" t="n"/>
      <c r="J4213" s="21" t="n"/>
      <c r="K4213" s="19" t="n"/>
      <c r="L4213" s="19" t="n"/>
      <c r="M4213" s="21" t="n"/>
      <c r="N4213" s="22" t="n"/>
      <c r="O4213" s="24">
        <f>IF(A4213&lt;&gt;"عهدة","",SUMIFS($G$8:$G$5007,$B$8:$B$5007,B4213,$A$8:$A$5007,"مصروف",$I$8:$I$5007,"&lt;&gt;مرفوض"))</f>
        <v/>
      </c>
      <c r="P4213" s="25">
        <f>IF(A4213&lt;&gt;"عهدة","",N(F4213)-O4213)</f>
        <v/>
      </c>
      <c r="Q4213" s="26">
        <f>IF(A4213="","",IF(A4213="عهدة",IF(N(F4213)=0,"⚠ أدخل قيمة العهدة",IF(P4213&lt;0,"⛔ عجز / زيادة مصروفات "&amp;TEXT(-P4213,"#,##0"),IF(COUNTIFS($B$8:$B$5007,B4213,$A$8:$A$5007,"مصروف",$I$8:$I$5007,"&lt;&gt;مرفوض",$K$8:$K$5007,"&lt;&gt;نعم")&gt;0,"⚠ "&amp;COUNTIFS($B$8:$B$5007,B4213,$A$8:$A$5007,"مصروف",$I$8:$I$5007,"&lt;&gt;مرفوض",$K$8:$K$5007,"&lt;&gt;نعم")&amp;" مصروف غير مسوى",IF(L4213="تمت التسوية",IF(P4213=0,"✔ متوازنة وتمت التسوية","✔ تمت التسوية – متبقي "&amp;TEXT(P4213,"#,##0")),IF(P4213&gt;0,"متبقي "&amp;TEXT(P4213,"#,##0"),"✔ متوازنة"))))),IF(R4213=0,"⚠ أضف سطر عهدة أولًا",IF(OR(C4213="",N(G4213)=0),"⚠ أكمل التاريخ والقيمة",IF(S4213="","⚠ التاريخ خارج السنة المالية",IF(H4213="","⚠ اختر بند الموازنة",IF(I4213="مرفوض","✖ مرفوض من المدير",IF(I4213&lt;&gt;"موافق","⏳ بانتظار موافقة المدير",IF(K4213&lt;&gt;"نعم","⚠ غير مسوى مع الحسابات","✔ معتمد ومسوى")))))))))</f>
        <v/>
      </c>
      <c r="R4213">
        <f>N(R4212)+IF(A4213="عهدة",1,0)</f>
        <v/>
      </c>
      <c r="S4213">
        <f>IF(C4213="","",IF(AND(C4213&gt;=DATE(2026,9,1),C4213&lt;=DATE(2027,8,31)),(YEAR(C4213)-2026)*12+MONTH(C4213)-8,""))</f>
        <v/>
      </c>
      <c r="T4213">
        <f>IF(AND(A4213="مصروف",R4213&gt;0,I4213="موافق",S4213&lt;&gt;"",H4213&lt;&gt;""),N(G4213),0)</f>
        <v/>
      </c>
    </row>
    <row r="4214">
      <c r="A4214" s="19" t="n"/>
      <c r="B4214" s="20">
        <f>IF(A4214="","",IF(R4214=0,"⚠ أضف سطر عهدة أولًا","BDR-"&amp;TEXT(R4214,"000")))</f>
        <v/>
      </c>
      <c r="C4214" s="21" t="n"/>
      <c r="D4214" s="20">
        <f>IF(C4214="","",IF(S4214="","خارج السنة المالية",INDEX(القوائم!$D$2:$D$13,S4214)))</f>
        <v/>
      </c>
      <c r="E4214" s="22" t="n"/>
      <c r="F4214" s="23" t="n"/>
      <c r="G4214" s="23" t="n"/>
      <c r="H4214" s="22" t="n"/>
      <c r="I4214" s="19" t="n"/>
      <c r="J4214" s="21" t="n"/>
      <c r="K4214" s="19" t="n"/>
      <c r="L4214" s="19" t="n"/>
      <c r="M4214" s="21" t="n"/>
      <c r="N4214" s="22" t="n"/>
      <c r="O4214" s="24">
        <f>IF(A4214&lt;&gt;"عهدة","",SUMIFS($G$8:$G$5007,$B$8:$B$5007,B4214,$A$8:$A$5007,"مصروف",$I$8:$I$5007,"&lt;&gt;مرفوض"))</f>
        <v/>
      </c>
      <c r="P4214" s="25">
        <f>IF(A4214&lt;&gt;"عهدة","",N(F4214)-O4214)</f>
        <v/>
      </c>
      <c r="Q4214" s="26">
        <f>IF(A4214="","",IF(A4214="عهدة",IF(N(F4214)=0,"⚠ أدخل قيمة العهدة",IF(P4214&lt;0,"⛔ عجز / زيادة مصروفات "&amp;TEXT(-P4214,"#,##0"),IF(COUNTIFS($B$8:$B$5007,B4214,$A$8:$A$5007,"مصروف",$I$8:$I$5007,"&lt;&gt;مرفوض",$K$8:$K$5007,"&lt;&gt;نعم")&gt;0,"⚠ "&amp;COUNTIFS($B$8:$B$5007,B4214,$A$8:$A$5007,"مصروف",$I$8:$I$5007,"&lt;&gt;مرفوض",$K$8:$K$5007,"&lt;&gt;نعم")&amp;" مصروف غير مسوى",IF(L4214="تمت التسوية",IF(P4214=0,"✔ متوازنة وتمت التسوية","✔ تمت التسوية – متبقي "&amp;TEXT(P4214,"#,##0")),IF(P4214&gt;0,"متبقي "&amp;TEXT(P4214,"#,##0"),"✔ متوازنة"))))),IF(R4214=0,"⚠ أضف سطر عهدة أولًا",IF(OR(C4214="",N(G4214)=0),"⚠ أكمل التاريخ والقيمة",IF(S4214="","⚠ التاريخ خارج السنة المالية",IF(H4214="","⚠ اختر بند الموازنة",IF(I4214="مرفوض","✖ مرفوض من المدير",IF(I4214&lt;&gt;"موافق","⏳ بانتظار موافقة المدير",IF(K4214&lt;&gt;"نعم","⚠ غير مسوى مع الحسابات","✔ معتمد ومسوى")))))))))</f>
        <v/>
      </c>
      <c r="R4214">
        <f>N(R4213)+IF(A4214="عهدة",1,0)</f>
        <v/>
      </c>
      <c r="S4214">
        <f>IF(C4214="","",IF(AND(C4214&gt;=DATE(2026,9,1),C4214&lt;=DATE(2027,8,31)),(YEAR(C4214)-2026)*12+MONTH(C4214)-8,""))</f>
        <v/>
      </c>
      <c r="T4214">
        <f>IF(AND(A4214="مصروف",R4214&gt;0,I4214="موافق",S4214&lt;&gt;"",H4214&lt;&gt;""),N(G4214),0)</f>
        <v/>
      </c>
    </row>
    <row r="4215">
      <c r="A4215" s="19" t="n"/>
      <c r="B4215" s="20">
        <f>IF(A4215="","",IF(R4215=0,"⚠ أضف سطر عهدة أولًا","BDR-"&amp;TEXT(R4215,"000")))</f>
        <v/>
      </c>
      <c r="C4215" s="21" t="n"/>
      <c r="D4215" s="20">
        <f>IF(C4215="","",IF(S4215="","خارج السنة المالية",INDEX(القوائم!$D$2:$D$13,S4215)))</f>
        <v/>
      </c>
      <c r="E4215" s="22" t="n"/>
      <c r="F4215" s="23" t="n"/>
      <c r="G4215" s="23" t="n"/>
      <c r="H4215" s="22" t="n"/>
      <c r="I4215" s="19" t="n"/>
      <c r="J4215" s="21" t="n"/>
      <c r="K4215" s="19" t="n"/>
      <c r="L4215" s="19" t="n"/>
      <c r="M4215" s="21" t="n"/>
      <c r="N4215" s="22" t="n"/>
      <c r="O4215" s="24">
        <f>IF(A4215&lt;&gt;"عهدة","",SUMIFS($G$8:$G$5007,$B$8:$B$5007,B4215,$A$8:$A$5007,"مصروف",$I$8:$I$5007,"&lt;&gt;مرفوض"))</f>
        <v/>
      </c>
      <c r="P4215" s="25">
        <f>IF(A4215&lt;&gt;"عهدة","",N(F4215)-O4215)</f>
        <v/>
      </c>
      <c r="Q4215" s="26">
        <f>IF(A4215="","",IF(A4215="عهدة",IF(N(F4215)=0,"⚠ أدخل قيمة العهدة",IF(P4215&lt;0,"⛔ عجز / زيادة مصروفات "&amp;TEXT(-P4215,"#,##0"),IF(COUNTIFS($B$8:$B$5007,B4215,$A$8:$A$5007,"مصروف",$I$8:$I$5007,"&lt;&gt;مرفوض",$K$8:$K$5007,"&lt;&gt;نعم")&gt;0,"⚠ "&amp;COUNTIFS($B$8:$B$5007,B4215,$A$8:$A$5007,"مصروف",$I$8:$I$5007,"&lt;&gt;مرفوض",$K$8:$K$5007,"&lt;&gt;نعم")&amp;" مصروف غير مسوى",IF(L4215="تمت التسوية",IF(P4215=0,"✔ متوازنة وتمت التسوية","✔ تمت التسوية – متبقي "&amp;TEXT(P4215,"#,##0")),IF(P4215&gt;0,"متبقي "&amp;TEXT(P4215,"#,##0"),"✔ متوازنة"))))),IF(R4215=0,"⚠ أضف سطر عهدة أولًا",IF(OR(C4215="",N(G4215)=0),"⚠ أكمل التاريخ والقيمة",IF(S4215="","⚠ التاريخ خارج السنة المالية",IF(H4215="","⚠ اختر بند الموازنة",IF(I4215="مرفوض","✖ مرفوض من المدير",IF(I4215&lt;&gt;"موافق","⏳ بانتظار موافقة المدير",IF(K4215&lt;&gt;"نعم","⚠ غير مسوى مع الحسابات","✔ معتمد ومسوى")))))))))</f>
        <v/>
      </c>
      <c r="R4215">
        <f>N(R4214)+IF(A4215="عهدة",1,0)</f>
        <v/>
      </c>
      <c r="S4215">
        <f>IF(C4215="","",IF(AND(C4215&gt;=DATE(2026,9,1),C4215&lt;=DATE(2027,8,31)),(YEAR(C4215)-2026)*12+MONTH(C4215)-8,""))</f>
        <v/>
      </c>
      <c r="T4215">
        <f>IF(AND(A4215="مصروف",R4215&gt;0,I4215="موافق",S4215&lt;&gt;"",H4215&lt;&gt;""),N(G4215),0)</f>
        <v/>
      </c>
    </row>
    <row r="4216">
      <c r="A4216" s="19" t="n"/>
      <c r="B4216" s="20">
        <f>IF(A4216="","",IF(R4216=0,"⚠ أضف سطر عهدة أولًا","BDR-"&amp;TEXT(R4216,"000")))</f>
        <v/>
      </c>
      <c r="C4216" s="21" t="n"/>
      <c r="D4216" s="20">
        <f>IF(C4216="","",IF(S4216="","خارج السنة المالية",INDEX(القوائم!$D$2:$D$13,S4216)))</f>
        <v/>
      </c>
      <c r="E4216" s="22" t="n"/>
      <c r="F4216" s="23" t="n"/>
      <c r="G4216" s="23" t="n"/>
      <c r="H4216" s="22" t="n"/>
      <c r="I4216" s="19" t="n"/>
      <c r="J4216" s="21" t="n"/>
      <c r="K4216" s="19" t="n"/>
      <c r="L4216" s="19" t="n"/>
      <c r="M4216" s="21" t="n"/>
      <c r="N4216" s="22" t="n"/>
      <c r="O4216" s="24">
        <f>IF(A4216&lt;&gt;"عهدة","",SUMIFS($G$8:$G$5007,$B$8:$B$5007,B4216,$A$8:$A$5007,"مصروف",$I$8:$I$5007,"&lt;&gt;مرفوض"))</f>
        <v/>
      </c>
      <c r="P4216" s="25">
        <f>IF(A4216&lt;&gt;"عهدة","",N(F4216)-O4216)</f>
        <v/>
      </c>
      <c r="Q4216" s="26">
        <f>IF(A4216="","",IF(A4216="عهدة",IF(N(F4216)=0,"⚠ أدخل قيمة العهدة",IF(P4216&lt;0,"⛔ عجز / زيادة مصروفات "&amp;TEXT(-P4216,"#,##0"),IF(COUNTIFS($B$8:$B$5007,B4216,$A$8:$A$5007,"مصروف",$I$8:$I$5007,"&lt;&gt;مرفوض",$K$8:$K$5007,"&lt;&gt;نعم")&gt;0,"⚠ "&amp;COUNTIFS($B$8:$B$5007,B4216,$A$8:$A$5007,"مصروف",$I$8:$I$5007,"&lt;&gt;مرفوض",$K$8:$K$5007,"&lt;&gt;نعم")&amp;" مصروف غير مسوى",IF(L4216="تمت التسوية",IF(P4216=0,"✔ متوازنة وتمت التسوية","✔ تمت التسوية – متبقي "&amp;TEXT(P4216,"#,##0")),IF(P4216&gt;0,"متبقي "&amp;TEXT(P4216,"#,##0"),"✔ متوازنة"))))),IF(R4216=0,"⚠ أضف سطر عهدة أولًا",IF(OR(C4216="",N(G4216)=0),"⚠ أكمل التاريخ والقيمة",IF(S4216="","⚠ التاريخ خارج السنة المالية",IF(H4216="","⚠ اختر بند الموازنة",IF(I4216="مرفوض","✖ مرفوض من المدير",IF(I4216&lt;&gt;"موافق","⏳ بانتظار موافقة المدير",IF(K4216&lt;&gt;"نعم","⚠ غير مسوى مع الحسابات","✔ معتمد ومسوى")))))))))</f>
        <v/>
      </c>
      <c r="R4216">
        <f>N(R4215)+IF(A4216="عهدة",1,0)</f>
        <v/>
      </c>
      <c r="S4216">
        <f>IF(C4216="","",IF(AND(C4216&gt;=DATE(2026,9,1),C4216&lt;=DATE(2027,8,31)),(YEAR(C4216)-2026)*12+MONTH(C4216)-8,""))</f>
        <v/>
      </c>
      <c r="T4216">
        <f>IF(AND(A4216="مصروف",R4216&gt;0,I4216="موافق",S4216&lt;&gt;"",H4216&lt;&gt;""),N(G4216),0)</f>
        <v/>
      </c>
    </row>
    <row r="4217">
      <c r="A4217" s="19" t="n"/>
      <c r="B4217" s="20">
        <f>IF(A4217="","",IF(R4217=0,"⚠ أضف سطر عهدة أولًا","BDR-"&amp;TEXT(R4217,"000")))</f>
        <v/>
      </c>
      <c r="C4217" s="21" t="n"/>
      <c r="D4217" s="20">
        <f>IF(C4217="","",IF(S4217="","خارج السنة المالية",INDEX(القوائم!$D$2:$D$13,S4217)))</f>
        <v/>
      </c>
      <c r="E4217" s="22" t="n"/>
      <c r="F4217" s="23" t="n"/>
      <c r="G4217" s="23" t="n"/>
      <c r="H4217" s="22" t="n"/>
      <c r="I4217" s="19" t="n"/>
      <c r="J4217" s="21" t="n"/>
      <c r="K4217" s="19" t="n"/>
      <c r="L4217" s="19" t="n"/>
      <c r="M4217" s="21" t="n"/>
      <c r="N4217" s="22" t="n"/>
      <c r="O4217" s="24">
        <f>IF(A4217&lt;&gt;"عهدة","",SUMIFS($G$8:$G$5007,$B$8:$B$5007,B4217,$A$8:$A$5007,"مصروف",$I$8:$I$5007,"&lt;&gt;مرفوض"))</f>
        <v/>
      </c>
      <c r="P4217" s="25">
        <f>IF(A4217&lt;&gt;"عهدة","",N(F4217)-O4217)</f>
        <v/>
      </c>
      <c r="Q4217" s="26">
        <f>IF(A4217="","",IF(A4217="عهدة",IF(N(F4217)=0,"⚠ أدخل قيمة العهدة",IF(P4217&lt;0,"⛔ عجز / زيادة مصروفات "&amp;TEXT(-P4217,"#,##0"),IF(COUNTIFS($B$8:$B$5007,B4217,$A$8:$A$5007,"مصروف",$I$8:$I$5007,"&lt;&gt;مرفوض",$K$8:$K$5007,"&lt;&gt;نعم")&gt;0,"⚠ "&amp;COUNTIFS($B$8:$B$5007,B4217,$A$8:$A$5007,"مصروف",$I$8:$I$5007,"&lt;&gt;مرفوض",$K$8:$K$5007,"&lt;&gt;نعم")&amp;" مصروف غير مسوى",IF(L4217="تمت التسوية",IF(P4217=0,"✔ متوازنة وتمت التسوية","✔ تمت التسوية – متبقي "&amp;TEXT(P4217,"#,##0")),IF(P4217&gt;0,"متبقي "&amp;TEXT(P4217,"#,##0"),"✔ متوازنة"))))),IF(R4217=0,"⚠ أضف سطر عهدة أولًا",IF(OR(C4217="",N(G4217)=0),"⚠ أكمل التاريخ والقيمة",IF(S4217="","⚠ التاريخ خارج السنة المالية",IF(H4217="","⚠ اختر بند الموازنة",IF(I4217="مرفوض","✖ مرفوض من المدير",IF(I4217&lt;&gt;"موافق","⏳ بانتظار موافقة المدير",IF(K4217&lt;&gt;"نعم","⚠ غير مسوى مع الحسابات","✔ معتمد ومسوى")))))))))</f>
        <v/>
      </c>
      <c r="R4217">
        <f>N(R4216)+IF(A4217="عهدة",1,0)</f>
        <v/>
      </c>
      <c r="S4217">
        <f>IF(C4217="","",IF(AND(C4217&gt;=DATE(2026,9,1),C4217&lt;=DATE(2027,8,31)),(YEAR(C4217)-2026)*12+MONTH(C4217)-8,""))</f>
        <v/>
      </c>
      <c r="T4217">
        <f>IF(AND(A4217="مصروف",R4217&gt;0,I4217="موافق",S4217&lt;&gt;"",H4217&lt;&gt;""),N(G4217),0)</f>
        <v/>
      </c>
    </row>
    <row r="4218">
      <c r="A4218" s="19" t="n"/>
      <c r="B4218" s="20">
        <f>IF(A4218="","",IF(R4218=0,"⚠ أضف سطر عهدة أولًا","BDR-"&amp;TEXT(R4218,"000")))</f>
        <v/>
      </c>
      <c r="C4218" s="21" t="n"/>
      <c r="D4218" s="20">
        <f>IF(C4218="","",IF(S4218="","خارج السنة المالية",INDEX(القوائم!$D$2:$D$13,S4218)))</f>
        <v/>
      </c>
      <c r="E4218" s="22" t="n"/>
      <c r="F4218" s="23" t="n"/>
      <c r="G4218" s="23" t="n"/>
      <c r="H4218" s="22" t="n"/>
      <c r="I4218" s="19" t="n"/>
      <c r="J4218" s="21" t="n"/>
      <c r="K4218" s="19" t="n"/>
      <c r="L4218" s="19" t="n"/>
      <c r="M4218" s="21" t="n"/>
      <c r="N4218" s="22" t="n"/>
      <c r="O4218" s="24">
        <f>IF(A4218&lt;&gt;"عهدة","",SUMIFS($G$8:$G$5007,$B$8:$B$5007,B4218,$A$8:$A$5007,"مصروف",$I$8:$I$5007,"&lt;&gt;مرفوض"))</f>
        <v/>
      </c>
      <c r="P4218" s="25">
        <f>IF(A4218&lt;&gt;"عهدة","",N(F4218)-O4218)</f>
        <v/>
      </c>
      <c r="Q4218" s="26">
        <f>IF(A4218="","",IF(A4218="عهدة",IF(N(F4218)=0,"⚠ أدخل قيمة العهدة",IF(P4218&lt;0,"⛔ عجز / زيادة مصروفات "&amp;TEXT(-P4218,"#,##0"),IF(COUNTIFS($B$8:$B$5007,B4218,$A$8:$A$5007,"مصروف",$I$8:$I$5007,"&lt;&gt;مرفوض",$K$8:$K$5007,"&lt;&gt;نعم")&gt;0,"⚠ "&amp;COUNTIFS($B$8:$B$5007,B4218,$A$8:$A$5007,"مصروف",$I$8:$I$5007,"&lt;&gt;مرفوض",$K$8:$K$5007,"&lt;&gt;نعم")&amp;" مصروف غير مسوى",IF(L4218="تمت التسوية",IF(P4218=0,"✔ متوازنة وتمت التسوية","✔ تمت التسوية – متبقي "&amp;TEXT(P4218,"#,##0")),IF(P4218&gt;0,"متبقي "&amp;TEXT(P4218,"#,##0"),"✔ متوازنة"))))),IF(R4218=0,"⚠ أضف سطر عهدة أولًا",IF(OR(C4218="",N(G4218)=0),"⚠ أكمل التاريخ والقيمة",IF(S4218="","⚠ التاريخ خارج السنة المالية",IF(H4218="","⚠ اختر بند الموازنة",IF(I4218="مرفوض","✖ مرفوض من المدير",IF(I4218&lt;&gt;"موافق","⏳ بانتظار موافقة المدير",IF(K4218&lt;&gt;"نعم","⚠ غير مسوى مع الحسابات","✔ معتمد ومسوى")))))))))</f>
        <v/>
      </c>
      <c r="R4218">
        <f>N(R4217)+IF(A4218="عهدة",1,0)</f>
        <v/>
      </c>
      <c r="S4218">
        <f>IF(C4218="","",IF(AND(C4218&gt;=DATE(2026,9,1),C4218&lt;=DATE(2027,8,31)),(YEAR(C4218)-2026)*12+MONTH(C4218)-8,""))</f>
        <v/>
      </c>
      <c r="T4218">
        <f>IF(AND(A4218="مصروف",R4218&gt;0,I4218="موافق",S4218&lt;&gt;"",H4218&lt;&gt;""),N(G4218),0)</f>
        <v/>
      </c>
    </row>
    <row r="4219">
      <c r="A4219" s="19" t="n"/>
      <c r="B4219" s="20">
        <f>IF(A4219="","",IF(R4219=0,"⚠ أضف سطر عهدة أولًا","BDR-"&amp;TEXT(R4219,"000")))</f>
        <v/>
      </c>
      <c r="C4219" s="21" t="n"/>
      <c r="D4219" s="20">
        <f>IF(C4219="","",IF(S4219="","خارج السنة المالية",INDEX(القوائم!$D$2:$D$13,S4219)))</f>
        <v/>
      </c>
      <c r="E4219" s="22" t="n"/>
      <c r="F4219" s="23" t="n"/>
      <c r="G4219" s="23" t="n"/>
      <c r="H4219" s="22" t="n"/>
      <c r="I4219" s="19" t="n"/>
      <c r="J4219" s="21" t="n"/>
      <c r="K4219" s="19" t="n"/>
      <c r="L4219" s="19" t="n"/>
      <c r="M4219" s="21" t="n"/>
      <c r="N4219" s="22" t="n"/>
      <c r="O4219" s="24">
        <f>IF(A4219&lt;&gt;"عهدة","",SUMIFS($G$8:$G$5007,$B$8:$B$5007,B4219,$A$8:$A$5007,"مصروف",$I$8:$I$5007,"&lt;&gt;مرفوض"))</f>
        <v/>
      </c>
      <c r="P4219" s="25">
        <f>IF(A4219&lt;&gt;"عهدة","",N(F4219)-O4219)</f>
        <v/>
      </c>
      <c r="Q4219" s="26">
        <f>IF(A4219="","",IF(A4219="عهدة",IF(N(F4219)=0,"⚠ أدخل قيمة العهدة",IF(P4219&lt;0,"⛔ عجز / زيادة مصروفات "&amp;TEXT(-P4219,"#,##0"),IF(COUNTIFS($B$8:$B$5007,B4219,$A$8:$A$5007,"مصروف",$I$8:$I$5007,"&lt;&gt;مرفوض",$K$8:$K$5007,"&lt;&gt;نعم")&gt;0,"⚠ "&amp;COUNTIFS($B$8:$B$5007,B4219,$A$8:$A$5007,"مصروف",$I$8:$I$5007,"&lt;&gt;مرفوض",$K$8:$K$5007,"&lt;&gt;نعم")&amp;" مصروف غير مسوى",IF(L4219="تمت التسوية",IF(P4219=0,"✔ متوازنة وتمت التسوية","✔ تمت التسوية – متبقي "&amp;TEXT(P4219,"#,##0")),IF(P4219&gt;0,"متبقي "&amp;TEXT(P4219,"#,##0"),"✔ متوازنة"))))),IF(R4219=0,"⚠ أضف سطر عهدة أولًا",IF(OR(C4219="",N(G4219)=0),"⚠ أكمل التاريخ والقيمة",IF(S4219="","⚠ التاريخ خارج السنة المالية",IF(H4219="","⚠ اختر بند الموازنة",IF(I4219="مرفوض","✖ مرفوض من المدير",IF(I4219&lt;&gt;"موافق","⏳ بانتظار موافقة المدير",IF(K4219&lt;&gt;"نعم","⚠ غير مسوى مع الحسابات","✔ معتمد ومسوى")))))))))</f>
        <v/>
      </c>
      <c r="R4219">
        <f>N(R4218)+IF(A4219="عهدة",1,0)</f>
        <v/>
      </c>
      <c r="S4219">
        <f>IF(C4219="","",IF(AND(C4219&gt;=DATE(2026,9,1),C4219&lt;=DATE(2027,8,31)),(YEAR(C4219)-2026)*12+MONTH(C4219)-8,""))</f>
        <v/>
      </c>
      <c r="T4219">
        <f>IF(AND(A4219="مصروف",R4219&gt;0,I4219="موافق",S4219&lt;&gt;"",H4219&lt;&gt;""),N(G4219),0)</f>
        <v/>
      </c>
    </row>
    <row r="4220">
      <c r="A4220" s="19" t="n"/>
      <c r="B4220" s="20">
        <f>IF(A4220="","",IF(R4220=0,"⚠ أضف سطر عهدة أولًا","BDR-"&amp;TEXT(R4220,"000")))</f>
        <v/>
      </c>
      <c r="C4220" s="21" t="n"/>
      <c r="D4220" s="20">
        <f>IF(C4220="","",IF(S4220="","خارج السنة المالية",INDEX(القوائم!$D$2:$D$13,S4220)))</f>
        <v/>
      </c>
      <c r="E4220" s="22" t="n"/>
      <c r="F4220" s="23" t="n"/>
      <c r="G4220" s="23" t="n"/>
      <c r="H4220" s="22" t="n"/>
      <c r="I4220" s="19" t="n"/>
      <c r="J4220" s="21" t="n"/>
      <c r="K4220" s="19" t="n"/>
      <c r="L4220" s="19" t="n"/>
      <c r="M4220" s="21" t="n"/>
      <c r="N4220" s="22" t="n"/>
      <c r="O4220" s="24">
        <f>IF(A4220&lt;&gt;"عهدة","",SUMIFS($G$8:$G$5007,$B$8:$B$5007,B4220,$A$8:$A$5007,"مصروف",$I$8:$I$5007,"&lt;&gt;مرفوض"))</f>
        <v/>
      </c>
      <c r="P4220" s="25">
        <f>IF(A4220&lt;&gt;"عهدة","",N(F4220)-O4220)</f>
        <v/>
      </c>
      <c r="Q4220" s="26">
        <f>IF(A4220="","",IF(A4220="عهدة",IF(N(F4220)=0,"⚠ أدخل قيمة العهدة",IF(P4220&lt;0,"⛔ عجز / زيادة مصروفات "&amp;TEXT(-P4220,"#,##0"),IF(COUNTIFS($B$8:$B$5007,B4220,$A$8:$A$5007,"مصروف",$I$8:$I$5007,"&lt;&gt;مرفوض",$K$8:$K$5007,"&lt;&gt;نعم")&gt;0,"⚠ "&amp;COUNTIFS($B$8:$B$5007,B4220,$A$8:$A$5007,"مصروف",$I$8:$I$5007,"&lt;&gt;مرفوض",$K$8:$K$5007,"&lt;&gt;نعم")&amp;" مصروف غير مسوى",IF(L4220="تمت التسوية",IF(P4220=0,"✔ متوازنة وتمت التسوية","✔ تمت التسوية – متبقي "&amp;TEXT(P4220,"#,##0")),IF(P4220&gt;0,"متبقي "&amp;TEXT(P4220,"#,##0"),"✔ متوازنة"))))),IF(R4220=0,"⚠ أضف سطر عهدة أولًا",IF(OR(C4220="",N(G4220)=0),"⚠ أكمل التاريخ والقيمة",IF(S4220="","⚠ التاريخ خارج السنة المالية",IF(H4220="","⚠ اختر بند الموازنة",IF(I4220="مرفوض","✖ مرفوض من المدير",IF(I4220&lt;&gt;"موافق","⏳ بانتظار موافقة المدير",IF(K4220&lt;&gt;"نعم","⚠ غير مسوى مع الحسابات","✔ معتمد ومسوى")))))))))</f>
        <v/>
      </c>
      <c r="R4220">
        <f>N(R4219)+IF(A4220="عهدة",1,0)</f>
        <v/>
      </c>
      <c r="S4220">
        <f>IF(C4220="","",IF(AND(C4220&gt;=DATE(2026,9,1),C4220&lt;=DATE(2027,8,31)),(YEAR(C4220)-2026)*12+MONTH(C4220)-8,""))</f>
        <v/>
      </c>
      <c r="T4220">
        <f>IF(AND(A4220="مصروف",R4220&gt;0,I4220="موافق",S4220&lt;&gt;"",H4220&lt;&gt;""),N(G4220),0)</f>
        <v/>
      </c>
    </row>
    <row r="4221">
      <c r="A4221" s="19" t="n"/>
      <c r="B4221" s="20">
        <f>IF(A4221="","",IF(R4221=0,"⚠ أضف سطر عهدة أولًا","BDR-"&amp;TEXT(R4221,"000")))</f>
        <v/>
      </c>
      <c r="C4221" s="21" t="n"/>
      <c r="D4221" s="20">
        <f>IF(C4221="","",IF(S4221="","خارج السنة المالية",INDEX(القوائم!$D$2:$D$13,S4221)))</f>
        <v/>
      </c>
      <c r="E4221" s="22" t="n"/>
      <c r="F4221" s="23" t="n"/>
      <c r="G4221" s="23" t="n"/>
      <c r="H4221" s="22" t="n"/>
      <c r="I4221" s="19" t="n"/>
      <c r="J4221" s="21" t="n"/>
      <c r="K4221" s="19" t="n"/>
      <c r="L4221" s="19" t="n"/>
      <c r="M4221" s="21" t="n"/>
      <c r="N4221" s="22" t="n"/>
      <c r="O4221" s="24">
        <f>IF(A4221&lt;&gt;"عهدة","",SUMIFS($G$8:$G$5007,$B$8:$B$5007,B4221,$A$8:$A$5007,"مصروف",$I$8:$I$5007,"&lt;&gt;مرفوض"))</f>
        <v/>
      </c>
      <c r="P4221" s="25">
        <f>IF(A4221&lt;&gt;"عهدة","",N(F4221)-O4221)</f>
        <v/>
      </c>
      <c r="Q4221" s="26">
        <f>IF(A4221="","",IF(A4221="عهدة",IF(N(F4221)=0,"⚠ أدخل قيمة العهدة",IF(P4221&lt;0,"⛔ عجز / زيادة مصروفات "&amp;TEXT(-P4221,"#,##0"),IF(COUNTIFS($B$8:$B$5007,B4221,$A$8:$A$5007,"مصروف",$I$8:$I$5007,"&lt;&gt;مرفوض",$K$8:$K$5007,"&lt;&gt;نعم")&gt;0,"⚠ "&amp;COUNTIFS($B$8:$B$5007,B4221,$A$8:$A$5007,"مصروف",$I$8:$I$5007,"&lt;&gt;مرفوض",$K$8:$K$5007,"&lt;&gt;نعم")&amp;" مصروف غير مسوى",IF(L4221="تمت التسوية",IF(P4221=0,"✔ متوازنة وتمت التسوية","✔ تمت التسوية – متبقي "&amp;TEXT(P4221,"#,##0")),IF(P4221&gt;0,"متبقي "&amp;TEXT(P4221,"#,##0"),"✔ متوازنة"))))),IF(R4221=0,"⚠ أضف سطر عهدة أولًا",IF(OR(C4221="",N(G4221)=0),"⚠ أكمل التاريخ والقيمة",IF(S4221="","⚠ التاريخ خارج السنة المالية",IF(H4221="","⚠ اختر بند الموازنة",IF(I4221="مرفوض","✖ مرفوض من المدير",IF(I4221&lt;&gt;"موافق","⏳ بانتظار موافقة المدير",IF(K4221&lt;&gt;"نعم","⚠ غير مسوى مع الحسابات","✔ معتمد ومسوى")))))))))</f>
        <v/>
      </c>
      <c r="R4221">
        <f>N(R4220)+IF(A4221="عهدة",1,0)</f>
        <v/>
      </c>
      <c r="S4221">
        <f>IF(C4221="","",IF(AND(C4221&gt;=DATE(2026,9,1),C4221&lt;=DATE(2027,8,31)),(YEAR(C4221)-2026)*12+MONTH(C4221)-8,""))</f>
        <v/>
      </c>
      <c r="T4221">
        <f>IF(AND(A4221="مصروف",R4221&gt;0,I4221="موافق",S4221&lt;&gt;"",H4221&lt;&gt;""),N(G4221),0)</f>
        <v/>
      </c>
    </row>
    <row r="4222">
      <c r="A4222" s="19" t="n"/>
      <c r="B4222" s="20">
        <f>IF(A4222="","",IF(R4222=0,"⚠ أضف سطر عهدة أولًا","BDR-"&amp;TEXT(R4222,"000")))</f>
        <v/>
      </c>
      <c r="C4222" s="21" t="n"/>
      <c r="D4222" s="20">
        <f>IF(C4222="","",IF(S4222="","خارج السنة المالية",INDEX(القوائم!$D$2:$D$13,S4222)))</f>
        <v/>
      </c>
      <c r="E4222" s="22" t="n"/>
      <c r="F4222" s="23" t="n"/>
      <c r="G4222" s="23" t="n"/>
      <c r="H4222" s="22" t="n"/>
      <c r="I4222" s="19" t="n"/>
      <c r="J4222" s="21" t="n"/>
      <c r="K4222" s="19" t="n"/>
      <c r="L4222" s="19" t="n"/>
      <c r="M4222" s="21" t="n"/>
      <c r="N4222" s="22" t="n"/>
      <c r="O4222" s="24">
        <f>IF(A4222&lt;&gt;"عهدة","",SUMIFS($G$8:$G$5007,$B$8:$B$5007,B4222,$A$8:$A$5007,"مصروف",$I$8:$I$5007,"&lt;&gt;مرفوض"))</f>
        <v/>
      </c>
      <c r="P4222" s="25">
        <f>IF(A4222&lt;&gt;"عهدة","",N(F4222)-O4222)</f>
        <v/>
      </c>
      <c r="Q4222" s="26">
        <f>IF(A4222="","",IF(A4222="عهدة",IF(N(F4222)=0,"⚠ أدخل قيمة العهدة",IF(P4222&lt;0,"⛔ عجز / زيادة مصروفات "&amp;TEXT(-P4222,"#,##0"),IF(COUNTIFS($B$8:$B$5007,B4222,$A$8:$A$5007,"مصروف",$I$8:$I$5007,"&lt;&gt;مرفوض",$K$8:$K$5007,"&lt;&gt;نعم")&gt;0,"⚠ "&amp;COUNTIFS($B$8:$B$5007,B4222,$A$8:$A$5007,"مصروف",$I$8:$I$5007,"&lt;&gt;مرفوض",$K$8:$K$5007,"&lt;&gt;نعم")&amp;" مصروف غير مسوى",IF(L4222="تمت التسوية",IF(P4222=0,"✔ متوازنة وتمت التسوية","✔ تمت التسوية – متبقي "&amp;TEXT(P4222,"#,##0")),IF(P4222&gt;0,"متبقي "&amp;TEXT(P4222,"#,##0"),"✔ متوازنة"))))),IF(R4222=0,"⚠ أضف سطر عهدة أولًا",IF(OR(C4222="",N(G4222)=0),"⚠ أكمل التاريخ والقيمة",IF(S4222="","⚠ التاريخ خارج السنة المالية",IF(H4222="","⚠ اختر بند الموازنة",IF(I4222="مرفوض","✖ مرفوض من المدير",IF(I4222&lt;&gt;"موافق","⏳ بانتظار موافقة المدير",IF(K4222&lt;&gt;"نعم","⚠ غير مسوى مع الحسابات","✔ معتمد ومسوى")))))))))</f>
        <v/>
      </c>
      <c r="R4222">
        <f>N(R4221)+IF(A4222="عهدة",1,0)</f>
        <v/>
      </c>
      <c r="S4222">
        <f>IF(C4222="","",IF(AND(C4222&gt;=DATE(2026,9,1),C4222&lt;=DATE(2027,8,31)),(YEAR(C4222)-2026)*12+MONTH(C4222)-8,""))</f>
        <v/>
      </c>
      <c r="T4222">
        <f>IF(AND(A4222="مصروف",R4222&gt;0,I4222="موافق",S4222&lt;&gt;"",H4222&lt;&gt;""),N(G4222),0)</f>
        <v/>
      </c>
    </row>
    <row r="4223">
      <c r="A4223" s="19" t="n"/>
      <c r="B4223" s="20">
        <f>IF(A4223="","",IF(R4223=0,"⚠ أضف سطر عهدة أولًا","BDR-"&amp;TEXT(R4223,"000")))</f>
        <v/>
      </c>
      <c r="C4223" s="21" t="n"/>
      <c r="D4223" s="20">
        <f>IF(C4223="","",IF(S4223="","خارج السنة المالية",INDEX(القوائم!$D$2:$D$13,S4223)))</f>
        <v/>
      </c>
      <c r="E4223" s="22" t="n"/>
      <c r="F4223" s="23" t="n"/>
      <c r="G4223" s="23" t="n"/>
      <c r="H4223" s="22" t="n"/>
      <c r="I4223" s="19" t="n"/>
      <c r="J4223" s="21" t="n"/>
      <c r="K4223" s="19" t="n"/>
      <c r="L4223" s="19" t="n"/>
      <c r="M4223" s="21" t="n"/>
      <c r="N4223" s="22" t="n"/>
      <c r="O4223" s="24">
        <f>IF(A4223&lt;&gt;"عهدة","",SUMIFS($G$8:$G$5007,$B$8:$B$5007,B4223,$A$8:$A$5007,"مصروف",$I$8:$I$5007,"&lt;&gt;مرفوض"))</f>
        <v/>
      </c>
      <c r="P4223" s="25">
        <f>IF(A4223&lt;&gt;"عهدة","",N(F4223)-O4223)</f>
        <v/>
      </c>
      <c r="Q4223" s="26">
        <f>IF(A4223="","",IF(A4223="عهدة",IF(N(F4223)=0,"⚠ أدخل قيمة العهدة",IF(P4223&lt;0,"⛔ عجز / زيادة مصروفات "&amp;TEXT(-P4223,"#,##0"),IF(COUNTIFS($B$8:$B$5007,B4223,$A$8:$A$5007,"مصروف",$I$8:$I$5007,"&lt;&gt;مرفوض",$K$8:$K$5007,"&lt;&gt;نعم")&gt;0,"⚠ "&amp;COUNTIFS($B$8:$B$5007,B4223,$A$8:$A$5007,"مصروف",$I$8:$I$5007,"&lt;&gt;مرفوض",$K$8:$K$5007,"&lt;&gt;نعم")&amp;" مصروف غير مسوى",IF(L4223="تمت التسوية",IF(P4223=0,"✔ متوازنة وتمت التسوية","✔ تمت التسوية – متبقي "&amp;TEXT(P4223,"#,##0")),IF(P4223&gt;0,"متبقي "&amp;TEXT(P4223,"#,##0"),"✔ متوازنة"))))),IF(R4223=0,"⚠ أضف سطر عهدة أولًا",IF(OR(C4223="",N(G4223)=0),"⚠ أكمل التاريخ والقيمة",IF(S4223="","⚠ التاريخ خارج السنة المالية",IF(H4223="","⚠ اختر بند الموازنة",IF(I4223="مرفوض","✖ مرفوض من المدير",IF(I4223&lt;&gt;"موافق","⏳ بانتظار موافقة المدير",IF(K4223&lt;&gt;"نعم","⚠ غير مسوى مع الحسابات","✔ معتمد ومسوى")))))))))</f>
        <v/>
      </c>
      <c r="R4223">
        <f>N(R4222)+IF(A4223="عهدة",1,0)</f>
        <v/>
      </c>
      <c r="S4223">
        <f>IF(C4223="","",IF(AND(C4223&gt;=DATE(2026,9,1),C4223&lt;=DATE(2027,8,31)),(YEAR(C4223)-2026)*12+MONTH(C4223)-8,""))</f>
        <v/>
      </c>
      <c r="T4223">
        <f>IF(AND(A4223="مصروف",R4223&gt;0,I4223="موافق",S4223&lt;&gt;"",H4223&lt;&gt;""),N(G4223),0)</f>
        <v/>
      </c>
    </row>
    <row r="4224">
      <c r="A4224" s="19" t="n"/>
      <c r="B4224" s="20">
        <f>IF(A4224="","",IF(R4224=0,"⚠ أضف سطر عهدة أولًا","BDR-"&amp;TEXT(R4224,"000")))</f>
        <v/>
      </c>
      <c r="C4224" s="21" t="n"/>
      <c r="D4224" s="20">
        <f>IF(C4224="","",IF(S4224="","خارج السنة المالية",INDEX(القوائم!$D$2:$D$13,S4224)))</f>
        <v/>
      </c>
      <c r="E4224" s="22" t="n"/>
      <c r="F4224" s="23" t="n"/>
      <c r="G4224" s="23" t="n"/>
      <c r="H4224" s="22" t="n"/>
      <c r="I4224" s="19" t="n"/>
      <c r="J4224" s="21" t="n"/>
      <c r="K4224" s="19" t="n"/>
      <c r="L4224" s="19" t="n"/>
      <c r="M4224" s="21" t="n"/>
      <c r="N4224" s="22" t="n"/>
      <c r="O4224" s="24">
        <f>IF(A4224&lt;&gt;"عهدة","",SUMIFS($G$8:$G$5007,$B$8:$B$5007,B4224,$A$8:$A$5007,"مصروف",$I$8:$I$5007,"&lt;&gt;مرفوض"))</f>
        <v/>
      </c>
      <c r="P4224" s="25">
        <f>IF(A4224&lt;&gt;"عهدة","",N(F4224)-O4224)</f>
        <v/>
      </c>
      <c r="Q4224" s="26">
        <f>IF(A4224="","",IF(A4224="عهدة",IF(N(F4224)=0,"⚠ أدخل قيمة العهدة",IF(P4224&lt;0,"⛔ عجز / زيادة مصروفات "&amp;TEXT(-P4224,"#,##0"),IF(COUNTIFS($B$8:$B$5007,B4224,$A$8:$A$5007,"مصروف",$I$8:$I$5007,"&lt;&gt;مرفوض",$K$8:$K$5007,"&lt;&gt;نعم")&gt;0,"⚠ "&amp;COUNTIFS($B$8:$B$5007,B4224,$A$8:$A$5007,"مصروف",$I$8:$I$5007,"&lt;&gt;مرفوض",$K$8:$K$5007,"&lt;&gt;نعم")&amp;" مصروف غير مسوى",IF(L4224="تمت التسوية",IF(P4224=0,"✔ متوازنة وتمت التسوية","✔ تمت التسوية – متبقي "&amp;TEXT(P4224,"#,##0")),IF(P4224&gt;0,"متبقي "&amp;TEXT(P4224,"#,##0"),"✔ متوازنة"))))),IF(R4224=0,"⚠ أضف سطر عهدة أولًا",IF(OR(C4224="",N(G4224)=0),"⚠ أكمل التاريخ والقيمة",IF(S4224="","⚠ التاريخ خارج السنة المالية",IF(H4224="","⚠ اختر بند الموازنة",IF(I4224="مرفوض","✖ مرفوض من المدير",IF(I4224&lt;&gt;"موافق","⏳ بانتظار موافقة المدير",IF(K4224&lt;&gt;"نعم","⚠ غير مسوى مع الحسابات","✔ معتمد ومسوى")))))))))</f>
        <v/>
      </c>
      <c r="R4224">
        <f>N(R4223)+IF(A4224="عهدة",1,0)</f>
        <v/>
      </c>
      <c r="S4224">
        <f>IF(C4224="","",IF(AND(C4224&gt;=DATE(2026,9,1),C4224&lt;=DATE(2027,8,31)),(YEAR(C4224)-2026)*12+MONTH(C4224)-8,""))</f>
        <v/>
      </c>
      <c r="T4224">
        <f>IF(AND(A4224="مصروف",R4224&gt;0,I4224="موافق",S4224&lt;&gt;"",H4224&lt;&gt;""),N(G4224),0)</f>
        <v/>
      </c>
    </row>
    <row r="4225">
      <c r="A4225" s="19" t="n"/>
      <c r="B4225" s="20">
        <f>IF(A4225="","",IF(R4225=0,"⚠ أضف سطر عهدة أولًا","BDR-"&amp;TEXT(R4225,"000")))</f>
        <v/>
      </c>
      <c r="C4225" s="21" t="n"/>
      <c r="D4225" s="20">
        <f>IF(C4225="","",IF(S4225="","خارج السنة المالية",INDEX(القوائم!$D$2:$D$13,S4225)))</f>
        <v/>
      </c>
      <c r="E4225" s="22" t="n"/>
      <c r="F4225" s="23" t="n"/>
      <c r="G4225" s="23" t="n"/>
      <c r="H4225" s="22" t="n"/>
      <c r="I4225" s="19" t="n"/>
      <c r="J4225" s="21" t="n"/>
      <c r="K4225" s="19" t="n"/>
      <c r="L4225" s="19" t="n"/>
      <c r="M4225" s="21" t="n"/>
      <c r="N4225" s="22" t="n"/>
      <c r="O4225" s="24">
        <f>IF(A4225&lt;&gt;"عهدة","",SUMIFS($G$8:$G$5007,$B$8:$B$5007,B4225,$A$8:$A$5007,"مصروف",$I$8:$I$5007,"&lt;&gt;مرفوض"))</f>
        <v/>
      </c>
      <c r="P4225" s="25">
        <f>IF(A4225&lt;&gt;"عهدة","",N(F4225)-O4225)</f>
        <v/>
      </c>
      <c r="Q4225" s="26">
        <f>IF(A4225="","",IF(A4225="عهدة",IF(N(F4225)=0,"⚠ أدخل قيمة العهدة",IF(P4225&lt;0,"⛔ عجز / زيادة مصروفات "&amp;TEXT(-P4225,"#,##0"),IF(COUNTIFS($B$8:$B$5007,B4225,$A$8:$A$5007,"مصروف",$I$8:$I$5007,"&lt;&gt;مرفوض",$K$8:$K$5007,"&lt;&gt;نعم")&gt;0,"⚠ "&amp;COUNTIFS($B$8:$B$5007,B4225,$A$8:$A$5007,"مصروف",$I$8:$I$5007,"&lt;&gt;مرفوض",$K$8:$K$5007,"&lt;&gt;نعم")&amp;" مصروف غير مسوى",IF(L4225="تمت التسوية",IF(P4225=0,"✔ متوازنة وتمت التسوية","✔ تمت التسوية – متبقي "&amp;TEXT(P4225,"#,##0")),IF(P4225&gt;0,"متبقي "&amp;TEXT(P4225,"#,##0"),"✔ متوازنة"))))),IF(R4225=0,"⚠ أضف سطر عهدة أولًا",IF(OR(C4225="",N(G4225)=0),"⚠ أكمل التاريخ والقيمة",IF(S4225="","⚠ التاريخ خارج السنة المالية",IF(H4225="","⚠ اختر بند الموازنة",IF(I4225="مرفوض","✖ مرفوض من المدير",IF(I4225&lt;&gt;"موافق","⏳ بانتظار موافقة المدير",IF(K4225&lt;&gt;"نعم","⚠ غير مسوى مع الحسابات","✔ معتمد ومسوى")))))))))</f>
        <v/>
      </c>
      <c r="R4225">
        <f>N(R4224)+IF(A4225="عهدة",1,0)</f>
        <v/>
      </c>
      <c r="S4225">
        <f>IF(C4225="","",IF(AND(C4225&gt;=DATE(2026,9,1),C4225&lt;=DATE(2027,8,31)),(YEAR(C4225)-2026)*12+MONTH(C4225)-8,""))</f>
        <v/>
      </c>
      <c r="T4225">
        <f>IF(AND(A4225="مصروف",R4225&gt;0,I4225="موافق",S4225&lt;&gt;"",H4225&lt;&gt;""),N(G4225),0)</f>
        <v/>
      </c>
    </row>
    <row r="4226">
      <c r="A4226" s="19" t="n"/>
      <c r="B4226" s="20">
        <f>IF(A4226="","",IF(R4226=0,"⚠ أضف سطر عهدة أولًا","BDR-"&amp;TEXT(R4226,"000")))</f>
        <v/>
      </c>
      <c r="C4226" s="21" t="n"/>
      <c r="D4226" s="20">
        <f>IF(C4226="","",IF(S4226="","خارج السنة المالية",INDEX(القوائم!$D$2:$D$13,S4226)))</f>
        <v/>
      </c>
      <c r="E4226" s="22" t="n"/>
      <c r="F4226" s="23" t="n"/>
      <c r="G4226" s="23" t="n"/>
      <c r="H4226" s="22" t="n"/>
      <c r="I4226" s="19" t="n"/>
      <c r="J4226" s="21" t="n"/>
      <c r="K4226" s="19" t="n"/>
      <c r="L4226" s="19" t="n"/>
      <c r="M4226" s="21" t="n"/>
      <c r="N4226" s="22" t="n"/>
      <c r="O4226" s="24">
        <f>IF(A4226&lt;&gt;"عهدة","",SUMIFS($G$8:$G$5007,$B$8:$B$5007,B4226,$A$8:$A$5007,"مصروف",$I$8:$I$5007,"&lt;&gt;مرفوض"))</f>
        <v/>
      </c>
      <c r="P4226" s="25">
        <f>IF(A4226&lt;&gt;"عهدة","",N(F4226)-O4226)</f>
        <v/>
      </c>
      <c r="Q4226" s="26">
        <f>IF(A4226="","",IF(A4226="عهدة",IF(N(F4226)=0,"⚠ أدخل قيمة العهدة",IF(P4226&lt;0,"⛔ عجز / زيادة مصروفات "&amp;TEXT(-P4226,"#,##0"),IF(COUNTIFS($B$8:$B$5007,B4226,$A$8:$A$5007,"مصروف",$I$8:$I$5007,"&lt;&gt;مرفوض",$K$8:$K$5007,"&lt;&gt;نعم")&gt;0,"⚠ "&amp;COUNTIFS($B$8:$B$5007,B4226,$A$8:$A$5007,"مصروف",$I$8:$I$5007,"&lt;&gt;مرفوض",$K$8:$K$5007,"&lt;&gt;نعم")&amp;" مصروف غير مسوى",IF(L4226="تمت التسوية",IF(P4226=0,"✔ متوازنة وتمت التسوية","✔ تمت التسوية – متبقي "&amp;TEXT(P4226,"#,##0")),IF(P4226&gt;0,"متبقي "&amp;TEXT(P4226,"#,##0"),"✔ متوازنة"))))),IF(R4226=0,"⚠ أضف سطر عهدة أولًا",IF(OR(C4226="",N(G4226)=0),"⚠ أكمل التاريخ والقيمة",IF(S4226="","⚠ التاريخ خارج السنة المالية",IF(H4226="","⚠ اختر بند الموازنة",IF(I4226="مرفوض","✖ مرفوض من المدير",IF(I4226&lt;&gt;"موافق","⏳ بانتظار موافقة المدير",IF(K4226&lt;&gt;"نعم","⚠ غير مسوى مع الحسابات","✔ معتمد ومسوى")))))))))</f>
        <v/>
      </c>
      <c r="R4226">
        <f>N(R4225)+IF(A4226="عهدة",1,0)</f>
        <v/>
      </c>
      <c r="S4226">
        <f>IF(C4226="","",IF(AND(C4226&gt;=DATE(2026,9,1),C4226&lt;=DATE(2027,8,31)),(YEAR(C4226)-2026)*12+MONTH(C4226)-8,""))</f>
        <v/>
      </c>
      <c r="T4226">
        <f>IF(AND(A4226="مصروف",R4226&gt;0,I4226="موافق",S4226&lt;&gt;"",H4226&lt;&gt;""),N(G4226),0)</f>
        <v/>
      </c>
    </row>
    <row r="4227">
      <c r="A4227" s="19" t="n"/>
      <c r="B4227" s="20">
        <f>IF(A4227="","",IF(R4227=0,"⚠ أضف سطر عهدة أولًا","BDR-"&amp;TEXT(R4227,"000")))</f>
        <v/>
      </c>
      <c r="C4227" s="21" t="n"/>
      <c r="D4227" s="20">
        <f>IF(C4227="","",IF(S4227="","خارج السنة المالية",INDEX(القوائم!$D$2:$D$13,S4227)))</f>
        <v/>
      </c>
      <c r="E4227" s="22" t="n"/>
      <c r="F4227" s="23" t="n"/>
      <c r="G4227" s="23" t="n"/>
      <c r="H4227" s="22" t="n"/>
      <c r="I4227" s="19" t="n"/>
      <c r="J4227" s="21" t="n"/>
      <c r="K4227" s="19" t="n"/>
      <c r="L4227" s="19" t="n"/>
      <c r="M4227" s="21" t="n"/>
      <c r="N4227" s="22" t="n"/>
      <c r="O4227" s="24">
        <f>IF(A4227&lt;&gt;"عهدة","",SUMIFS($G$8:$G$5007,$B$8:$B$5007,B4227,$A$8:$A$5007,"مصروف",$I$8:$I$5007,"&lt;&gt;مرفوض"))</f>
        <v/>
      </c>
      <c r="P4227" s="25">
        <f>IF(A4227&lt;&gt;"عهدة","",N(F4227)-O4227)</f>
        <v/>
      </c>
      <c r="Q4227" s="26">
        <f>IF(A4227="","",IF(A4227="عهدة",IF(N(F4227)=0,"⚠ أدخل قيمة العهدة",IF(P4227&lt;0,"⛔ عجز / زيادة مصروفات "&amp;TEXT(-P4227,"#,##0"),IF(COUNTIFS($B$8:$B$5007,B4227,$A$8:$A$5007,"مصروف",$I$8:$I$5007,"&lt;&gt;مرفوض",$K$8:$K$5007,"&lt;&gt;نعم")&gt;0,"⚠ "&amp;COUNTIFS($B$8:$B$5007,B4227,$A$8:$A$5007,"مصروف",$I$8:$I$5007,"&lt;&gt;مرفوض",$K$8:$K$5007,"&lt;&gt;نعم")&amp;" مصروف غير مسوى",IF(L4227="تمت التسوية",IF(P4227=0,"✔ متوازنة وتمت التسوية","✔ تمت التسوية – متبقي "&amp;TEXT(P4227,"#,##0")),IF(P4227&gt;0,"متبقي "&amp;TEXT(P4227,"#,##0"),"✔ متوازنة"))))),IF(R4227=0,"⚠ أضف سطر عهدة أولًا",IF(OR(C4227="",N(G4227)=0),"⚠ أكمل التاريخ والقيمة",IF(S4227="","⚠ التاريخ خارج السنة المالية",IF(H4227="","⚠ اختر بند الموازنة",IF(I4227="مرفوض","✖ مرفوض من المدير",IF(I4227&lt;&gt;"موافق","⏳ بانتظار موافقة المدير",IF(K4227&lt;&gt;"نعم","⚠ غير مسوى مع الحسابات","✔ معتمد ومسوى")))))))))</f>
        <v/>
      </c>
      <c r="R4227">
        <f>N(R4226)+IF(A4227="عهدة",1,0)</f>
        <v/>
      </c>
      <c r="S4227">
        <f>IF(C4227="","",IF(AND(C4227&gt;=DATE(2026,9,1),C4227&lt;=DATE(2027,8,31)),(YEAR(C4227)-2026)*12+MONTH(C4227)-8,""))</f>
        <v/>
      </c>
      <c r="T4227">
        <f>IF(AND(A4227="مصروف",R4227&gt;0,I4227="موافق",S4227&lt;&gt;"",H4227&lt;&gt;""),N(G4227),0)</f>
        <v/>
      </c>
    </row>
    <row r="4228">
      <c r="A4228" s="19" t="n"/>
      <c r="B4228" s="20">
        <f>IF(A4228="","",IF(R4228=0,"⚠ أضف سطر عهدة أولًا","BDR-"&amp;TEXT(R4228,"000")))</f>
        <v/>
      </c>
      <c r="C4228" s="21" t="n"/>
      <c r="D4228" s="20">
        <f>IF(C4228="","",IF(S4228="","خارج السنة المالية",INDEX(القوائم!$D$2:$D$13,S4228)))</f>
        <v/>
      </c>
      <c r="E4228" s="22" t="n"/>
      <c r="F4228" s="23" t="n"/>
      <c r="G4228" s="23" t="n"/>
      <c r="H4228" s="22" t="n"/>
      <c r="I4228" s="19" t="n"/>
      <c r="J4228" s="21" t="n"/>
      <c r="K4228" s="19" t="n"/>
      <c r="L4228" s="19" t="n"/>
      <c r="M4228" s="21" t="n"/>
      <c r="N4228" s="22" t="n"/>
      <c r="O4228" s="24">
        <f>IF(A4228&lt;&gt;"عهدة","",SUMIFS($G$8:$G$5007,$B$8:$B$5007,B4228,$A$8:$A$5007,"مصروف",$I$8:$I$5007,"&lt;&gt;مرفوض"))</f>
        <v/>
      </c>
      <c r="P4228" s="25">
        <f>IF(A4228&lt;&gt;"عهدة","",N(F4228)-O4228)</f>
        <v/>
      </c>
      <c r="Q4228" s="26">
        <f>IF(A4228="","",IF(A4228="عهدة",IF(N(F4228)=0,"⚠ أدخل قيمة العهدة",IF(P4228&lt;0,"⛔ عجز / زيادة مصروفات "&amp;TEXT(-P4228,"#,##0"),IF(COUNTIFS($B$8:$B$5007,B4228,$A$8:$A$5007,"مصروف",$I$8:$I$5007,"&lt;&gt;مرفوض",$K$8:$K$5007,"&lt;&gt;نعم")&gt;0,"⚠ "&amp;COUNTIFS($B$8:$B$5007,B4228,$A$8:$A$5007,"مصروف",$I$8:$I$5007,"&lt;&gt;مرفوض",$K$8:$K$5007,"&lt;&gt;نعم")&amp;" مصروف غير مسوى",IF(L4228="تمت التسوية",IF(P4228=0,"✔ متوازنة وتمت التسوية","✔ تمت التسوية – متبقي "&amp;TEXT(P4228,"#,##0")),IF(P4228&gt;0,"متبقي "&amp;TEXT(P4228,"#,##0"),"✔ متوازنة"))))),IF(R4228=0,"⚠ أضف سطر عهدة أولًا",IF(OR(C4228="",N(G4228)=0),"⚠ أكمل التاريخ والقيمة",IF(S4228="","⚠ التاريخ خارج السنة المالية",IF(H4228="","⚠ اختر بند الموازنة",IF(I4228="مرفوض","✖ مرفوض من المدير",IF(I4228&lt;&gt;"موافق","⏳ بانتظار موافقة المدير",IF(K4228&lt;&gt;"نعم","⚠ غير مسوى مع الحسابات","✔ معتمد ومسوى")))))))))</f>
        <v/>
      </c>
      <c r="R4228">
        <f>N(R4227)+IF(A4228="عهدة",1,0)</f>
        <v/>
      </c>
      <c r="S4228">
        <f>IF(C4228="","",IF(AND(C4228&gt;=DATE(2026,9,1),C4228&lt;=DATE(2027,8,31)),(YEAR(C4228)-2026)*12+MONTH(C4228)-8,""))</f>
        <v/>
      </c>
      <c r="T4228">
        <f>IF(AND(A4228="مصروف",R4228&gt;0,I4228="موافق",S4228&lt;&gt;"",H4228&lt;&gt;""),N(G4228),0)</f>
        <v/>
      </c>
    </row>
    <row r="4229">
      <c r="A4229" s="19" t="n"/>
      <c r="B4229" s="20">
        <f>IF(A4229="","",IF(R4229=0,"⚠ أضف سطر عهدة أولًا","BDR-"&amp;TEXT(R4229,"000")))</f>
        <v/>
      </c>
      <c r="C4229" s="21" t="n"/>
      <c r="D4229" s="20">
        <f>IF(C4229="","",IF(S4229="","خارج السنة المالية",INDEX(القوائم!$D$2:$D$13,S4229)))</f>
        <v/>
      </c>
      <c r="E4229" s="22" t="n"/>
      <c r="F4229" s="23" t="n"/>
      <c r="G4229" s="23" t="n"/>
      <c r="H4229" s="22" t="n"/>
      <c r="I4229" s="19" t="n"/>
      <c r="J4229" s="21" t="n"/>
      <c r="K4229" s="19" t="n"/>
      <c r="L4229" s="19" t="n"/>
      <c r="M4229" s="21" t="n"/>
      <c r="N4229" s="22" t="n"/>
      <c r="O4229" s="24">
        <f>IF(A4229&lt;&gt;"عهدة","",SUMIFS($G$8:$G$5007,$B$8:$B$5007,B4229,$A$8:$A$5007,"مصروف",$I$8:$I$5007,"&lt;&gt;مرفوض"))</f>
        <v/>
      </c>
      <c r="P4229" s="25">
        <f>IF(A4229&lt;&gt;"عهدة","",N(F4229)-O4229)</f>
        <v/>
      </c>
      <c r="Q4229" s="26">
        <f>IF(A4229="","",IF(A4229="عهدة",IF(N(F4229)=0,"⚠ أدخل قيمة العهدة",IF(P4229&lt;0,"⛔ عجز / زيادة مصروفات "&amp;TEXT(-P4229,"#,##0"),IF(COUNTIFS($B$8:$B$5007,B4229,$A$8:$A$5007,"مصروف",$I$8:$I$5007,"&lt;&gt;مرفوض",$K$8:$K$5007,"&lt;&gt;نعم")&gt;0,"⚠ "&amp;COUNTIFS($B$8:$B$5007,B4229,$A$8:$A$5007,"مصروف",$I$8:$I$5007,"&lt;&gt;مرفوض",$K$8:$K$5007,"&lt;&gt;نعم")&amp;" مصروف غير مسوى",IF(L4229="تمت التسوية",IF(P4229=0,"✔ متوازنة وتمت التسوية","✔ تمت التسوية – متبقي "&amp;TEXT(P4229,"#,##0")),IF(P4229&gt;0,"متبقي "&amp;TEXT(P4229,"#,##0"),"✔ متوازنة"))))),IF(R4229=0,"⚠ أضف سطر عهدة أولًا",IF(OR(C4229="",N(G4229)=0),"⚠ أكمل التاريخ والقيمة",IF(S4229="","⚠ التاريخ خارج السنة المالية",IF(H4229="","⚠ اختر بند الموازنة",IF(I4229="مرفوض","✖ مرفوض من المدير",IF(I4229&lt;&gt;"موافق","⏳ بانتظار موافقة المدير",IF(K4229&lt;&gt;"نعم","⚠ غير مسوى مع الحسابات","✔ معتمد ومسوى")))))))))</f>
        <v/>
      </c>
      <c r="R4229">
        <f>N(R4228)+IF(A4229="عهدة",1,0)</f>
        <v/>
      </c>
      <c r="S4229">
        <f>IF(C4229="","",IF(AND(C4229&gt;=DATE(2026,9,1),C4229&lt;=DATE(2027,8,31)),(YEAR(C4229)-2026)*12+MONTH(C4229)-8,""))</f>
        <v/>
      </c>
      <c r="T4229">
        <f>IF(AND(A4229="مصروف",R4229&gt;0,I4229="موافق",S4229&lt;&gt;"",H4229&lt;&gt;""),N(G4229),0)</f>
        <v/>
      </c>
    </row>
    <row r="4230">
      <c r="A4230" s="19" t="n"/>
      <c r="B4230" s="20">
        <f>IF(A4230="","",IF(R4230=0,"⚠ أضف سطر عهدة أولًا","BDR-"&amp;TEXT(R4230,"000")))</f>
        <v/>
      </c>
      <c r="C4230" s="21" t="n"/>
      <c r="D4230" s="20">
        <f>IF(C4230="","",IF(S4230="","خارج السنة المالية",INDEX(القوائم!$D$2:$D$13,S4230)))</f>
        <v/>
      </c>
      <c r="E4230" s="22" t="n"/>
      <c r="F4230" s="23" t="n"/>
      <c r="G4230" s="23" t="n"/>
      <c r="H4230" s="22" t="n"/>
      <c r="I4230" s="19" t="n"/>
      <c r="J4230" s="21" t="n"/>
      <c r="K4230" s="19" t="n"/>
      <c r="L4230" s="19" t="n"/>
      <c r="M4230" s="21" t="n"/>
      <c r="N4230" s="22" t="n"/>
      <c r="O4230" s="24">
        <f>IF(A4230&lt;&gt;"عهدة","",SUMIFS($G$8:$G$5007,$B$8:$B$5007,B4230,$A$8:$A$5007,"مصروف",$I$8:$I$5007,"&lt;&gt;مرفوض"))</f>
        <v/>
      </c>
      <c r="P4230" s="25">
        <f>IF(A4230&lt;&gt;"عهدة","",N(F4230)-O4230)</f>
        <v/>
      </c>
      <c r="Q4230" s="26">
        <f>IF(A4230="","",IF(A4230="عهدة",IF(N(F4230)=0,"⚠ أدخل قيمة العهدة",IF(P4230&lt;0,"⛔ عجز / زيادة مصروفات "&amp;TEXT(-P4230,"#,##0"),IF(COUNTIFS($B$8:$B$5007,B4230,$A$8:$A$5007,"مصروف",$I$8:$I$5007,"&lt;&gt;مرفوض",$K$8:$K$5007,"&lt;&gt;نعم")&gt;0,"⚠ "&amp;COUNTIFS($B$8:$B$5007,B4230,$A$8:$A$5007,"مصروف",$I$8:$I$5007,"&lt;&gt;مرفوض",$K$8:$K$5007,"&lt;&gt;نعم")&amp;" مصروف غير مسوى",IF(L4230="تمت التسوية",IF(P4230=0,"✔ متوازنة وتمت التسوية","✔ تمت التسوية – متبقي "&amp;TEXT(P4230,"#,##0")),IF(P4230&gt;0,"متبقي "&amp;TEXT(P4230,"#,##0"),"✔ متوازنة"))))),IF(R4230=0,"⚠ أضف سطر عهدة أولًا",IF(OR(C4230="",N(G4230)=0),"⚠ أكمل التاريخ والقيمة",IF(S4230="","⚠ التاريخ خارج السنة المالية",IF(H4230="","⚠ اختر بند الموازنة",IF(I4230="مرفوض","✖ مرفوض من المدير",IF(I4230&lt;&gt;"موافق","⏳ بانتظار موافقة المدير",IF(K4230&lt;&gt;"نعم","⚠ غير مسوى مع الحسابات","✔ معتمد ومسوى")))))))))</f>
        <v/>
      </c>
      <c r="R4230">
        <f>N(R4229)+IF(A4230="عهدة",1,0)</f>
        <v/>
      </c>
      <c r="S4230">
        <f>IF(C4230="","",IF(AND(C4230&gt;=DATE(2026,9,1),C4230&lt;=DATE(2027,8,31)),(YEAR(C4230)-2026)*12+MONTH(C4230)-8,""))</f>
        <v/>
      </c>
      <c r="T4230">
        <f>IF(AND(A4230="مصروف",R4230&gt;0,I4230="موافق",S4230&lt;&gt;"",H4230&lt;&gt;""),N(G4230),0)</f>
        <v/>
      </c>
    </row>
    <row r="4231">
      <c r="A4231" s="19" t="n"/>
      <c r="B4231" s="20">
        <f>IF(A4231="","",IF(R4231=0,"⚠ أضف سطر عهدة أولًا","BDR-"&amp;TEXT(R4231,"000")))</f>
        <v/>
      </c>
      <c r="C4231" s="21" t="n"/>
      <c r="D4231" s="20">
        <f>IF(C4231="","",IF(S4231="","خارج السنة المالية",INDEX(القوائم!$D$2:$D$13,S4231)))</f>
        <v/>
      </c>
      <c r="E4231" s="22" t="n"/>
      <c r="F4231" s="23" t="n"/>
      <c r="G4231" s="23" t="n"/>
      <c r="H4231" s="22" t="n"/>
      <c r="I4231" s="19" t="n"/>
      <c r="J4231" s="21" t="n"/>
      <c r="K4231" s="19" t="n"/>
      <c r="L4231" s="19" t="n"/>
      <c r="M4231" s="21" t="n"/>
      <c r="N4231" s="22" t="n"/>
      <c r="O4231" s="24">
        <f>IF(A4231&lt;&gt;"عهدة","",SUMIFS($G$8:$G$5007,$B$8:$B$5007,B4231,$A$8:$A$5007,"مصروف",$I$8:$I$5007,"&lt;&gt;مرفوض"))</f>
        <v/>
      </c>
      <c r="P4231" s="25">
        <f>IF(A4231&lt;&gt;"عهدة","",N(F4231)-O4231)</f>
        <v/>
      </c>
      <c r="Q4231" s="26">
        <f>IF(A4231="","",IF(A4231="عهدة",IF(N(F4231)=0,"⚠ أدخل قيمة العهدة",IF(P4231&lt;0,"⛔ عجز / زيادة مصروفات "&amp;TEXT(-P4231,"#,##0"),IF(COUNTIFS($B$8:$B$5007,B4231,$A$8:$A$5007,"مصروف",$I$8:$I$5007,"&lt;&gt;مرفوض",$K$8:$K$5007,"&lt;&gt;نعم")&gt;0,"⚠ "&amp;COUNTIFS($B$8:$B$5007,B4231,$A$8:$A$5007,"مصروف",$I$8:$I$5007,"&lt;&gt;مرفوض",$K$8:$K$5007,"&lt;&gt;نعم")&amp;" مصروف غير مسوى",IF(L4231="تمت التسوية",IF(P4231=0,"✔ متوازنة وتمت التسوية","✔ تمت التسوية – متبقي "&amp;TEXT(P4231,"#,##0")),IF(P4231&gt;0,"متبقي "&amp;TEXT(P4231,"#,##0"),"✔ متوازنة"))))),IF(R4231=0,"⚠ أضف سطر عهدة أولًا",IF(OR(C4231="",N(G4231)=0),"⚠ أكمل التاريخ والقيمة",IF(S4231="","⚠ التاريخ خارج السنة المالية",IF(H4231="","⚠ اختر بند الموازنة",IF(I4231="مرفوض","✖ مرفوض من المدير",IF(I4231&lt;&gt;"موافق","⏳ بانتظار موافقة المدير",IF(K4231&lt;&gt;"نعم","⚠ غير مسوى مع الحسابات","✔ معتمد ومسوى")))))))))</f>
        <v/>
      </c>
      <c r="R4231">
        <f>N(R4230)+IF(A4231="عهدة",1,0)</f>
        <v/>
      </c>
      <c r="S4231">
        <f>IF(C4231="","",IF(AND(C4231&gt;=DATE(2026,9,1),C4231&lt;=DATE(2027,8,31)),(YEAR(C4231)-2026)*12+MONTH(C4231)-8,""))</f>
        <v/>
      </c>
      <c r="T4231">
        <f>IF(AND(A4231="مصروف",R4231&gt;0,I4231="موافق",S4231&lt;&gt;"",H4231&lt;&gt;""),N(G4231),0)</f>
        <v/>
      </c>
    </row>
    <row r="4232">
      <c r="A4232" s="19" t="n"/>
      <c r="B4232" s="20">
        <f>IF(A4232="","",IF(R4232=0,"⚠ أضف سطر عهدة أولًا","BDR-"&amp;TEXT(R4232,"000")))</f>
        <v/>
      </c>
      <c r="C4232" s="21" t="n"/>
      <c r="D4232" s="20">
        <f>IF(C4232="","",IF(S4232="","خارج السنة المالية",INDEX(القوائم!$D$2:$D$13,S4232)))</f>
        <v/>
      </c>
      <c r="E4232" s="22" t="n"/>
      <c r="F4232" s="23" t="n"/>
      <c r="G4232" s="23" t="n"/>
      <c r="H4232" s="22" t="n"/>
      <c r="I4232" s="19" t="n"/>
      <c r="J4232" s="21" t="n"/>
      <c r="K4232" s="19" t="n"/>
      <c r="L4232" s="19" t="n"/>
      <c r="M4232" s="21" t="n"/>
      <c r="N4232" s="22" t="n"/>
      <c r="O4232" s="24">
        <f>IF(A4232&lt;&gt;"عهدة","",SUMIFS($G$8:$G$5007,$B$8:$B$5007,B4232,$A$8:$A$5007,"مصروف",$I$8:$I$5007,"&lt;&gt;مرفوض"))</f>
        <v/>
      </c>
      <c r="P4232" s="25">
        <f>IF(A4232&lt;&gt;"عهدة","",N(F4232)-O4232)</f>
        <v/>
      </c>
      <c r="Q4232" s="26">
        <f>IF(A4232="","",IF(A4232="عهدة",IF(N(F4232)=0,"⚠ أدخل قيمة العهدة",IF(P4232&lt;0,"⛔ عجز / زيادة مصروفات "&amp;TEXT(-P4232,"#,##0"),IF(COUNTIFS($B$8:$B$5007,B4232,$A$8:$A$5007,"مصروف",$I$8:$I$5007,"&lt;&gt;مرفوض",$K$8:$K$5007,"&lt;&gt;نعم")&gt;0,"⚠ "&amp;COUNTIFS($B$8:$B$5007,B4232,$A$8:$A$5007,"مصروف",$I$8:$I$5007,"&lt;&gt;مرفوض",$K$8:$K$5007,"&lt;&gt;نعم")&amp;" مصروف غير مسوى",IF(L4232="تمت التسوية",IF(P4232=0,"✔ متوازنة وتمت التسوية","✔ تمت التسوية – متبقي "&amp;TEXT(P4232,"#,##0")),IF(P4232&gt;0,"متبقي "&amp;TEXT(P4232,"#,##0"),"✔ متوازنة"))))),IF(R4232=0,"⚠ أضف سطر عهدة أولًا",IF(OR(C4232="",N(G4232)=0),"⚠ أكمل التاريخ والقيمة",IF(S4232="","⚠ التاريخ خارج السنة المالية",IF(H4232="","⚠ اختر بند الموازنة",IF(I4232="مرفوض","✖ مرفوض من المدير",IF(I4232&lt;&gt;"موافق","⏳ بانتظار موافقة المدير",IF(K4232&lt;&gt;"نعم","⚠ غير مسوى مع الحسابات","✔ معتمد ومسوى")))))))))</f>
        <v/>
      </c>
      <c r="R4232">
        <f>N(R4231)+IF(A4232="عهدة",1,0)</f>
        <v/>
      </c>
      <c r="S4232">
        <f>IF(C4232="","",IF(AND(C4232&gt;=DATE(2026,9,1),C4232&lt;=DATE(2027,8,31)),(YEAR(C4232)-2026)*12+MONTH(C4232)-8,""))</f>
        <v/>
      </c>
      <c r="T4232">
        <f>IF(AND(A4232="مصروف",R4232&gt;0,I4232="موافق",S4232&lt;&gt;"",H4232&lt;&gt;""),N(G4232),0)</f>
        <v/>
      </c>
    </row>
    <row r="4233">
      <c r="A4233" s="19" t="n"/>
      <c r="B4233" s="20">
        <f>IF(A4233="","",IF(R4233=0,"⚠ أضف سطر عهدة أولًا","BDR-"&amp;TEXT(R4233,"000")))</f>
        <v/>
      </c>
      <c r="C4233" s="21" t="n"/>
      <c r="D4233" s="20">
        <f>IF(C4233="","",IF(S4233="","خارج السنة المالية",INDEX(القوائم!$D$2:$D$13,S4233)))</f>
        <v/>
      </c>
      <c r="E4233" s="22" t="n"/>
      <c r="F4233" s="23" t="n"/>
      <c r="G4233" s="23" t="n"/>
      <c r="H4233" s="22" t="n"/>
      <c r="I4233" s="19" t="n"/>
      <c r="J4233" s="21" t="n"/>
      <c r="K4233" s="19" t="n"/>
      <c r="L4233" s="19" t="n"/>
      <c r="M4233" s="21" t="n"/>
      <c r="N4233" s="22" t="n"/>
      <c r="O4233" s="24">
        <f>IF(A4233&lt;&gt;"عهدة","",SUMIFS($G$8:$G$5007,$B$8:$B$5007,B4233,$A$8:$A$5007,"مصروف",$I$8:$I$5007,"&lt;&gt;مرفوض"))</f>
        <v/>
      </c>
      <c r="P4233" s="25">
        <f>IF(A4233&lt;&gt;"عهدة","",N(F4233)-O4233)</f>
        <v/>
      </c>
      <c r="Q4233" s="26">
        <f>IF(A4233="","",IF(A4233="عهدة",IF(N(F4233)=0,"⚠ أدخل قيمة العهدة",IF(P4233&lt;0,"⛔ عجز / زيادة مصروفات "&amp;TEXT(-P4233,"#,##0"),IF(COUNTIFS($B$8:$B$5007,B4233,$A$8:$A$5007,"مصروف",$I$8:$I$5007,"&lt;&gt;مرفوض",$K$8:$K$5007,"&lt;&gt;نعم")&gt;0,"⚠ "&amp;COUNTIFS($B$8:$B$5007,B4233,$A$8:$A$5007,"مصروف",$I$8:$I$5007,"&lt;&gt;مرفوض",$K$8:$K$5007,"&lt;&gt;نعم")&amp;" مصروف غير مسوى",IF(L4233="تمت التسوية",IF(P4233=0,"✔ متوازنة وتمت التسوية","✔ تمت التسوية – متبقي "&amp;TEXT(P4233,"#,##0")),IF(P4233&gt;0,"متبقي "&amp;TEXT(P4233,"#,##0"),"✔ متوازنة"))))),IF(R4233=0,"⚠ أضف سطر عهدة أولًا",IF(OR(C4233="",N(G4233)=0),"⚠ أكمل التاريخ والقيمة",IF(S4233="","⚠ التاريخ خارج السنة المالية",IF(H4233="","⚠ اختر بند الموازنة",IF(I4233="مرفوض","✖ مرفوض من المدير",IF(I4233&lt;&gt;"موافق","⏳ بانتظار موافقة المدير",IF(K4233&lt;&gt;"نعم","⚠ غير مسوى مع الحسابات","✔ معتمد ومسوى")))))))))</f>
        <v/>
      </c>
      <c r="R4233">
        <f>N(R4232)+IF(A4233="عهدة",1,0)</f>
        <v/>
      </c>
      <c r="S4233">
        <f>IF(C4233="","",IF(AND(C4233&gt;=DATE(2026,9,1),C4233&lt;=DATE(2027,8,31)),(YEAR(C4233)-2026)*12+MONTH(C4233)-8,""))</f>
        <v/>
      </c>
      <c r="T4233">
        <f>IF(AND(A4233="مصروف",R4233&gt;0,I4233="موافق",S4233&lt;&gt;"",H4233&lt;&gt;""),N(G4233),0)</f>
        <v/>
      </c>
    </row>
    <row r="4234">
      <c r="A4234" s="19" t="n"/>
      <c r="B4234" s="20">
        <f>IF(A4234="","",IF(R4234=0,"⚠ أضف سطر عهدة أولًا","BDR-"&amp;TEXT(R4234,"000")))</f>
        <v/>
      </c>
      <c r="C4234" s="21" t="n"/>
      <c r="D4234" s="20">
        <f>IF(C4234="","",IF(S4234="","خارج السنة المالية",INDEX(القوائم!$D$2:$D$13,S4234)))</f>
        <v/>
      </c>
      <c r="E4234" s="22" t="n"/>
      <c r="F4234" s="23" t="n"/>
      <c r="G4234" s="23" t="n"/>
      <c r="H4234" s="22" t="n"/>
      <c r="I4234" s="19" t="n"/>
      <c r="J4234" s="21" t="n"/>
      <c r="K4234" s="19" t="n"/>
      <c r="L4234" s="19" t="n"/>
      <c r="M4234" s="21" t="n"/>
      <c r="N4234" s="22" t="n"/>
      <c r="O4234" s="24">
        <f>IF(A4234&lt;&gt;"عهدة","",SUMIFS($G$8:$G$5007,$B$8:$B$5007,B4234,$A$8:$A$5007,"مصروف",$I$8:$I$5007,"&lt;&gt;مرفوض"))</f>
        <v/>
      </c>
      <c r="P4234" s="25">
        <f>IF(A4234&lt;&gt;"عهدة","",N(F4234)-O4234)</f>
        <v/>
      </c>
      <c r="Q4234" s="26">
        <f>IF(A4234="","",IF(A4234="عهدة",IF(N(F4234)=0,"⚠ أدخل قيمة العهدة",IF(P4234&lt;0,"⛔ عجز / زيادة مصروفات "&amp;TEXT(-P4234,"#,##0"),IF(COUNTIFS($B$8:$B$5007,B4234,$A$8:$A$5007,"مصروف",$I$8:$I$5007,"&lt;&gt;مرفوض",$K$8:$K$5007,"&lt;&gt;نعم")&gt;0,"⚠ "&amp;COUNTIFS($B$8:$B$5007,B4234,$A$8:$A$5007,"مصروف",$I$8:$I$5007,"&lt;&gt;مرفوض",$K$8:$K$5007,"&lt;&gt;نعم")&amp;" مصروف غير مسوى",IF(L4234="تمت التسوية",IF(P4234=0,"✔ متوازنة وتمت التسوية","✔ تمت التسوية – متبقي "&amp;TEXT(P4234,"#,##0")),IF(P4234&gt;0,"متبقي "&amp;TEXT(P4234,"#,##0"),"✔ متوازنة"))))),IF(R4234=0,"⚠ أضف سطر عهدة أولًا",IF(OR(C4234="",N(G4234)=0),"⚠ أكمل التاريخ والقيمة",IF(S4234="","⚠ التاريخ خارج السنة المالية",IF(H4234="","⚠ اختر بند الموازنة",IF(I4234="مرفوض","✖ مرفوض من المدير",IF(I4234&lt;&gt;"موافق","⏳ بانتظار موافقة المدير",IF(K4234&lt;&gt;"نعم","⚠ غير مسوى مع الحسابات","✔ معتمد ومسوى")))))))))</f>
        <v/>
      </c>
      <c r="R4234">
        <f>N(R4233)+IF(A4234="عهدة",1,0)</f>
        <v/>
      </c>
      <c r="S4234">
        <f>IF(C4234="","",IF(AND(C4234&gt;=DATE(2026,9,1),C4234&lt;=DATE(2027,8,31)),(YEAR(C4234)-2026)*12+MONTH(C4234)-8,""))</f>
        <v/>
      </c>
      <c r="T4234">
        <f>IF(AND(A4234="مصروف",R4234&gt;0,I4234="موافق",S4234&lt;&gt;"",H4234&lt;&gt;""),N(G4234),0)</f>
        <v/>
      </c>
    </row>
    <row r="4235">
      <c r="A4235" s="19" t="n"/>
      <c r="B4235" s="20">
        <f>IF(A4235="","",IF(R4235=0,"⚠ أضف سطر عهدة أولًا","BDR-"&amp;TEXT(R4235,"000")))</f>
        <v/>
      </c>
      <c r="C4235" s="21" t="n"/>
      <c r="D4235" s="20">
        <f>IF(C4235="","",IF(S4235="","خارج السنة المالية",INDEX(القوائم!$D$2:$D$13,S4235)))</f>
        <v/>
      </c>
      <c r="E4235" s="22" t="n"/>
      <c r="F4235" s="23" t="n"/>
      <c r="G4235" s="23" t="n"/>
      <c r="H4235" s="22" t="n"/>
      <c r="I4235" s="19" t="n"/>
      <c r="J4235" s="21" t="n"/>
      <c r="K4235" s="19" t="n"/>
      <c r="L4235" s="19" t="n"/>
      <c r="M4235" s="21" t="n"/>
      <c r="N4235" s="22" t="n"/>
      <c r="O4235" s="24">
        <f>IF(A4235&lt;&gt;"عهدة","",SUMIFS($G$8:$G$5007,$B$8:$B$5007,B4235,$A$8:$A$5007,"مصروف",$I$8:$I$5007,"&lt;&gt;مرفوض"))</f>
        <v/>
      </c>
      <c r="P4235" s="25">
        <f>IF(A4235&lt;&gt;"عهدة","",N(F4235)-O4235)</f>
        <v/>
      </c>
      <c r="Q4235" s="26">
        <f>IF(A4235="","",IF(A4235="عهدة",IF(N(F4235)=0,"⚠ أدخل قيمة العهدة",IF(P4235&lt;0,"⛔ عجز / زيادة مصروفات "&amp;TEXT(-P4235,"#,##0"),IF(COUNTIFS($B$8:$B$5007,B4235,$A$8:$A$5007,"مصروف",$I$8:$I$5007,"&lt;&gt;مرفوض",$K$8:$K$5007,"&lt;&gt;نعم")&gt;0,"⚠ "&amp;COUNTIFS($B$8:$B$5007,B4235,$A$8:$A$5007,"مصروف",$I$8:$I$5007,"&lt;&gt;مرفوض",$K$8:$K$5007,"&lt;&gt;نعم")&amp;" مصروف غير مسوى",IF(L4235="تمت التسوية",IF(P4235=0,"✔ متوازنة وتمت التسوية","✔ تمت التسوية – متبقي "&amp;TEXT(P4235,"#,##0")),IF(P4235&gt;0,"متبقي "&amp;TEXT(P4235,"#,##0"),"✔ متوازنة"))))),IF(R4235=0,"⚠ أضف سطر عهدة أولًا",IF(OR(C4235="",N(G4235)=0),"⚠ أكمل التاريخ والقيمة",IF(S4235="","⚠ التاريخ خارج السنة المالية",IF(H4235="","⚠ اختر بند الموازنة",IF(I4235="مرفوض","✖ مرفوض من المدير",IF(I4235&lt;&gt;"موافق","⏳ بانتظار موافقة المدير",IF(K4235&lt;&gt;"نعم","⚠ غير مسوى مع الحسابات","✔ معتمد ومسوى")))))))))</f>
        <v/>
      </c>
      <c r="R4235">
        <f>N(R4234)+IF(A4235="عهدة",1,0)</f>
        <v/>
      </c>
      <c r="S4235">
        <f>IF(C4235="","",IF(AND(C4235&gt;=DATE(2026,9,1),C4235&lt;=DATE(2027,8,31)),(YEAR(C4235)-2026)*12+MONTH(C4235)-8,""))</f>
        <v/>
      </c>
      <c r="T4235">
        <f>IF(AND(A4235="مصروف",R4235&gt;0,I4235="موافق",S4235&lt;&gt;"",H4235&lt;&gt;""),N(G4235),0)</f>
        <v/>
      </c>
    </row>
    <row r="4236">
      <c r="A4236" s="19" t="n"/>
      <c r="B4236" s="20">
        <f>IF(A4236="","",IF(R4236=0,"⚠ أضف سطر عهدة أولًا","BDR-"&amp;TEXT(R4236,"000")))</f>
        <v/>
      </c>
      <c r="C4236" s="21" t="n"/>
      <c r="D4236" s="20">
        <f>IF(C4236="","",IF(S4236="","خارج السنة المالية",INDEX(القوائم!$D$2:$D$13,S4236)))</f>
        <v/>
      </c>
      <c r="E4236" s="22" t="n"/>
      <c r="F4236" s="23" t="n"/>
      <c r="G4236" s="23" t="n"/>
      <c r="H4236" s="22" t="n"/>
      <c r="I4236" s="19" t="n"/>
      <c r="J4236" s="21" t="n"/>
      <c r="K4236" s="19" t="n"/>
      <c r="L4236" s="19" t="n"/>
      <c r="M4236" s="21" t="n"/>
      <c r="N4236" s="22" t="n"/>
      <c r="O4236" s="24">
        <f>IF(A4236&lt;&gt;"عهدة","",SUMIFS($G$8:$G$5007,$B$8:$B$5007,B4236,$A$8:$A$5007,"مصروف",$I$8:$I$5007,"&lt;&gt;مرفوض"))</f>
        <v/>
      </c>
      <c r="P4236" s="25">
        <f>IF(A4236&lt;&gt;"عهدة","",N(F4236)-O4236)</f>
        <v/>
      </c>
      <c r="Q4236" s="26">
        <f>IF(A4236="","",IF(A4236="عهدة",IF(N(F4236)=0,"⚠ أدخل قيمة العهدة",IF(P4236&lt;0,"⛔ عجز / زيادة مصروفات "&amp;TEXT(-P4236,"#,##0"),IF(COUNTIFS($B$8:$B$5007,B4236,$A$8:$A$5007,"مصروف",$I$8:$I$5007,"&lt;&gt;مرفوض",$K$8:$K$5007,"&lt;&gt;نعم")&gt;0,"⚠ "&amp;COUNTIFS($B$8:$B$5007,B4236,$A$8:$A$5007,"مصروف",$I$8:$I$5007,"&lt;&gt;مرفوض",$K$8:$K$5007,"&lt;&gt;نعم")&amp;" مصروف غير مسوى",IF(L4236="تمت التسوية",IF(P4236=0,"✔ متوازنة وتمت التسوية","✔ تمت التسوية – متبقي "&amp;TEXT(P4236,"#,##0")),IF(P4236&gt;0,"متبقي "&amp;TEXT(P4236,"#,##0"),"✔ متوازنة"))))),IF(R4236=0,"⚠ أضف سطر عهدة أولًا",IF(OR(C4236="",N(G4236)=0),"⚠ أكمل التاريخ والقيمة",IF(S4236="","⚠ التاريخ خارج السنة المالية",IF(H4236="","⚠ اختر بند الموازنة",IF(I4236="مرفوض","✖ مرفوض من المدير",IF(I4236&lt;&gt;"موافق","⏳ بانتظار موافقة المدير",IF(K4236&lt;&gt;"نعم","⚠ غير مسوى مع الحسابات","✔ معتمد ومسوى")))))))))</f>
        <v/>
      </c>
      <c r="R4236">
        <f>N(R4235)+IF(A4236="عهدة",1,0)</f>
        <v/>
      </c>
      <c r="S4236">
        <f>IF(C4236="","",IF(AND(C4236&gt;=DATE(2026,9,1),C4236&lt;=DATE(2027,8,31)),(YEAR(C4236)-2026)*12+MONTH(C4236)-8,""))</f>
        <v/>
      </c>
      <c r="T4236">
        <f>IF(AND(A4236="مصروف",R4236&gt;0,I4236="موافق",S4236&lt;&gt;"",H4236&lt;&gt;""),N(G4236),0)</f>
        <v/>
      </c>
    </row>
    <row r="4237">
      <c r="A4237" s="19" t="n"/>
      <c r="B4237" s="20">
        <f>IF(A4237="","",IF(R4237=0,"⚠ أضف سطر عهدة أولًا","BDR-"&amp;TEXT(R4237,"000")))</f>
        <v/>
      </c>
      <c r="C4237" s="21" t="n"/>
      <c r="D4237" s="20">
        <f>IF(C4237="","",IF(S4237="","خارج السنة المالية",INDEX(القوائم!$D$2:$D$13,S4237)))</f>
        <v/>
      </c>
      <c r="E4237" s="22" t="n"/>
      <c r="F4237" s="23" t="n"/>
      <c r="G4237" s="23" t="n"/>
      <c r="H4237" s="22" t="n"/>
      <c r="I4237" s="19" t="n"/>
      <c r="J4237" s="21" t="n"/>
      <c r="K4237" s="19" t="n"/>
      <c r="L4237" s="19" t="n"/>
      <c r="M4237" s="21" t="n"/>
      <c r="N4237" s="22" t="n"/>
      <c r="O4237" s="24">
        <f>IF(A4237&lt;&gt;"عهدة","",SUMIFS($G$8:$G$5007,$B$8:$B$5007,B4237,$A$8:$A$5007,"مصروف",$I$8:$I$5007,"&lt;&gt;مرفوض"))</f>
        <v/>
      </c>
      <c r="P4237" s="25">
        <f>IF(A4237&lt;&gt;"عهدة","",N(F4237)-O4237)</f>
        <v/>
      </c>
      <c r="Q4237" s="26">
        <f>IF(A4237="","",IF(A4237="عهدة",IF(N(F4237)=0,"⚠ أدخل قيمة العهدة",IF(P4237&lt;0,"⛔ عجز / زيادة مصروفات "&amp;TEXT(-P4237,"#,##0"),IF(COUNTIFS($B$8:$B$5007,B4237,$A$8:$A$5007,"مصروف",$I$8:$I$5007,"&lt;&gt;مرفوض",$K$8:$K$5007,"&lt;&gt;نعم")&gt;0,"⚠ "&amp;COUNTIFS($B$8:$B$5007,B4237,$A$8:$A$5007,"مصروف",$I$8:$I$5007,"&lt;&gt;مرفوض",$K$8:$K$5007,"&lt;&gt;نعم")&amp;" مصروف غير مسوى",IF(L4237="تمت التسوية",IF(P4237=0,"✔ متوازنة وتمت التسوية","✔ تمت التسوية – متبقي "&amp;TEXT(P4237,"#,##0")),IF(P4237&gt;0,"متبقي "&amp;TEXT(P4237,"#,##0"),"✔ متوازنة"))))),IF(R4237=0,"⚠ أضف سطر عهدة أولًا",IF(OR(C4237="",N(G4237)=0),"⚠ أكمل التاريخ والقيمة",IF(S4237="","⚠ التاريخ خارج السنة المالية",IF(H4237="","⚠ اختر بند الموازنة",IF(I4237="مرفوض","✖ مرفوض من المدير",IF(I4237&lt;&gt;"موافق","⏳ بانتظار موافقة المدير",IF(K4237&lt;&gt;"نعم","⚠ غير مسوى مع الحسابات","✔ معتمد ومسوى")))))))))</f>
        <v/>
      </c>
      <c r="R4237">
        <f>N(R4236)+IF(A4237="عهدة",1,0)</f>
        <v/>
      </c>
      <c r="S4237">
        <f>IF(C4237="","",IF(AND(C4237&gt;=DATE(2026,9,1),C4237&lt;=DATE(2027,8,31)),(YEAR(C4237)-2026)*12+MONTH(C4237)-8,""))</f>
        <v/>
      </c>
      <c r="T4237">
        <f>IF(AND(A4237="مصروف",R4237&gt;0,I4237="موافق",S4237&lt;&gt;"",H4237&lt;&gt;""),N(G4237),0)</f>
        <v/>
      </c>
    </row>
    <row r="4238">
      <c r="A4238" s="19" t="n"/>
      <c r="B4238" s="20">
        <f>IF(A4238="","",IF(R4238=0,"⚠ أضف سطر عهدة أولًا","BDR-"&amp;TEXT(R4238,"000")))</f>
        <v/>
      </c>
      <c r="C4238" s="21" t="n"/>
      <c r="D4238" s="20">
        <f>IF(C4238="","",IF(S4238="","خارج السنة المالية",INDEX(القوائم!$D$2:$D$13,S4238)))</f>
        <v/>
      </c>
      <c r="E4238" s="22" t="n"/>
      <c r="F4238" s="23" t="n"/>
      <c r="G4238" s="23" t="n"/>
      <c r="H4238" s="22" t="n"/>
      <c r="I4238" s="19" t="n"/>
      <c r="J4238" s="21" t="n"/>
      <c r="K4238" s="19" t="n"/>
      <c r="L4238" s="19" t="n"/>
      <c r="M4238" s="21" t="n"/>
      <c r="N4238" s="22" t="n"/>
      <c r="O4238" s="24">
        <f>IF(A4238&lt;&gt;"عهدة","",SUMIFS($G$8:$G$5007,$B$8:$B$5007,B4238,$A$8:$A$5007,"مصروف",$I$8:$I$5007,"&lt;&gt;مرفوض"))</f>
        <v/>
      </c>
      <c r="P4238" s="25">
        <f>IF(A4238&lt;&gt;"عهدة","",N(F4238)-O4238)</f>
        <v/>
      </c>
      <c r="Q4238" s="26">
        <f>IF(A4238="","",IF(A4238="عهدة",IF(N(F4238)=0,"⚠ أدخل قيمة العهدة",IF(P4238&lt;0,"⛔ عجز / زيادة مصروفات "&amp;TEXT(-P4238,"#,##0"),IF(COUNTIFS($B$8:$B$5007,B4238,$A$8:$A$5007,"مصروف",$I$8:$I$5007,"&lt;&gt;مرفوض",$K$8:$K$5007,"&lt;&gt;نعم")&gt;0,"⚠ "&amp;COUNTIFS($B$8:$B$5007,B4238,$A$8:$A$5007,"مصروف",$I$8:$I$5007,"&lt;&gt;مرفوض",$K$8:$K$5007,"&lt;&gt;نعم")&amp;" مصروف غير مسوى",IF(L4238="تمت التسوية",IF(P4238=0,"✔ متوازنة وتمت التسوية","✔ تمت التسوية – متبقي "&amp;TEXT(P4238,"#,##0")),IF(P4238&gt;0,"متبقي "&amp;TEXT(P4238,"#,##0"),"✔ متوازنة"))))),IF(R4238=0,"⚠ أضف سطر عهدة أولًا",IF(OR(C4238="",N(G4238)=0),"⚠ أكمل التاريخ والقيمة",IF(S4238="","⚠ التاريخ خارج السنة المالية",IF(H4238="","⚠ اختر بند الموازنة",IF(I4238="مرفوض","✖ مرفوض من المدير",IF(I4238&lt;&gt;"موافق","⏳ بانتظار موافقة المدير",IF(K4238&lt;&gt;"نعم","⚠ غير مسوى مع الحسابات","✔ معتمد ومسوى")))))))))</f>
        <v/>
      </c>
      <c r="R4238">
        <f>N(R4237)+IF(A4238="عهدة",1,0)</f>
        <v/>
      </c>
      <c r="S4238">
        <f>IF(C4238="","",IF(AND(C4238&gt;=DATE(2026,9,1),C4238&lt;=DATE(2027,8,31)),(YEAR(C4238)-2026)*12+MONTH(C4238)-8,""))</f>
        <v/>
      </c>
      <c r="T4238">
        <f>IF(AND(A4238="مصروف",R4238&gt;0,I4238="موافق",S4238&lt;&gt;"",H4238&lt;&gt;""),N(G4238),0)</f>
        <v/>
      </c>
    </row>
    <row r="4239">
      <c r="A4239" s="19" t="n"/>
      <c r="B4239" s="20">
        <f>IF(A4239="","",IF(R4239=0,"⚠ أضف سطر عهدة أولًا","BDR-"&amp;TEXT(R4239,"000")))</f>
        <v/>
      </c>
      <c r="C4239" s="21" t="n"/>
      <c r="D4239" s="20">
        <f>IF(C4239="","",IF(S4239="","خارج السنة المالية",INDEX(القوائم!$D$2:$D$13,S4239)))</f>
        <v/>
      </c>
      <c r="E4239" s="22" t="n"/>
      <c r="F4239" s="23" t="n"/>
      <c r="G4239" s="23" t="n"/>
      <c r="H4239" s="22" t="n"/>
      <c r="I4239" s="19" t="n"/>
      <c r="J4239" s="21" t="n"/>
      <c r="K4239" s="19" t="n"/>
      <c r="L4239" s="19" t="n"/>
      <c r="M4239" s="21" t="n"/>
      <c r="N4239" s="22" t="n"/>
      <c r="O4239" s="24">
        <f>IF(A4239&lt;&gt;"عهدة","",SUMIFS($G$8:$G$5007,$B$8:$B$5007,B4239,$A$8:$A$5007,"مصروف",$I$8:$I$5007,"&lt;&gt;مرفوض"))</f>
        <v/>
      </c>
      <c r="P4239" s="25">
        <f>IF(A4239&lt;&gt;"عهدة","",N(F4239)-O4239)</f>
        <v/>
      </c>
      <c r="Q4239" s="26">
        <f>IF(A4239="","",IF(A4239="عهدة",IF(N(F4239)=0,"⚠ أدخل قيمة العهدة",IF(P4239&lt;0,"⛔ عجز / زيادة مصروفات "&amp;TEXT(-P4239,"#,##0"),IF(COUNTIFS($B$8:$B$5007,B4239,$A$8:$A$5007,"مصروف",$I$8:$I$5007,"&lt;&gt;مرفوض",$K$8:$K$5007,"&lt;&gt;نعم")&gt;0,"⚠ "&amp;COUNTIFS($B$8:$B$5007,B4239,$A$8:$A$5007,"مصروف",$I$8:$I$5007,"&lt;&gt;مرفوض",$K$8:$K$5007,"&lt;&gt;نعم")&amp;" مصروف غير مسوى",IF(L4239="تمت التسوية",IF(P4239=0,"✔ متوازنة وتمت التسوية","✔ تمت التسوية – متبقي "&amp;TEXT(P4239,"#,##0")),IF(P4239&gt;0,"متبقي "&amp;TEXT(P4239,"#,##0"),"✔ متوازنة"))))),IF(R4239=0,"⚠ أضف سطر عهدة أولًا",IF(OR(C4239="",N(G4239)=0),"⚠ أكمل التاريخ والقيمة",IF(S4239="","⚠ التاريخ خارج السنة المالية",IF(H4239="","⚠ اختر بند الموازنة",IF(I4239="مرفوض","✖ مرفوض من المدير",IF(I4239&lt;&gt;"موافق","⏳ بانتظار موافقة المدير",IF(K4239&lt;&gt;"نعم","⚠ غير مسوى مع الحسابات","✔ معتمد ومسوى")))))))))</f>
        <v/>
      </c>
      <c r="R4239">
        <f>N(R4238)+IF(A4239="عهدة",1,0)</f>
        <v/>
      </c>
      <c r="S4239">
        <f>IF(C4239="","",IF(AND(C4239&gt;=DATE(2026,9,1),C4239&lt;=DATE(2027,8,31)),(YEAR(C4239)-2026)*12+MONTH(C4239)-8,""))</f>
        <v/>
      </c>
      <c r="T4239">
        <f>IF(AND(A4239="مصروف",R4239&gt;0,I4239="موافق",S4239&lt;&gt;"",H4239&lt;&gt;""),N(G4239),0)</f>
        <v/>
      </c>
    </row>
    <row r="4240">
      <c r="A4240" s="19" t="n"/>
      <c r="B4240" s="20">
        <f>IF(A4240="","",IF(R4240=0,"⚠ أضف سطر عهدة أولًا","BDR-"&amp;TEXT(R4240,"000")))</f>
        <v/>
      </c>
      <c r="C4240" s="21" t="n"/>
      <c r="D4240" s="20">
        <f>IF(C4240="","",IF(S4240="","خارج السنة المالية",INDEX(القوائم!$D$2:$D$13,S4240)))</f>
        <v/>
      </c>
      <c r="E4240" s="22" t="n"/>
      <c r="F4240" s="23" t="n"/>
      <c r="G4240" s="23" t="n"/>
      <c r="H4240" s="22" t="n"/>
      <c r="I4240" s="19" t="n"/>
      <c r="J4240" s="21" t="n"/>
      <c r="K4240" s="19" t="n"/>
      <c r="L4240" s="19" t="n"/>
      <c r="M4240" s="21" t="n"/>
      <c r="N4240" s="22" t="n"/>
      <c r="O4240" s="24">
        <f>IF(A4240&lt;&gt;"عهدة","",SUMIFS($G$8:$G$5007,$B$8:$B$5007,B4240,$A$8:$A$5007,"مصروف",$I$8:$I$5007,"&lt;&gt;مرفوض"))</f>
        <v/>
      </c>
      <c r="P4240" s="25">
        <f>IF(A4240&lt;&gt;"عهدة","",N(F4240)-O4240)</f>
        <v/>
      </c>
      <c r="Q4240" s="26">
        <f>IF(A4240="","",IF(A4240="عهدة",IF(N(F4240)=0,"⚠ أدخل قيمة العهدة",IF(P4240&lt;0,"⛔ عجز / زيادة مصروفات "&amp;TEXT(-P4240,"#,##0"),IF(COUNTIFS($B$8:$B$5007,B4240,$A$8:$A$5007,"مصروف",$I$8:$I$5007,"&lt;&gt;مرفوض",$K$8:$K$5007,"&lt;&gt;نعم")&gt;0,"⚠ "&amp;COUNTIFS($B$8:$B$5007,B4240,$A$8:$A$5007,"مصروف",$I$8:$I$5007,"&lt;&gt;مرفوض",$K$8:$K$5007,"&lt;&gt;نعم")&amp;" مصروف غير مسوى",IF(L4240="تمت التسوية",IF(P4240=0,"✔ متوازنة وتمت التسوية","✔ تمت التسوية – متبقي "&amp;TEXT(P4240,"#,##0")),IF(P4240&gt;0,"متبقي "&amp;TEXT(P4240,"#,##0"),"✔ متوازنة"))))),IF(R4240=0,"⚠ أضف سطر عهدة أولًا",IF(OR(C4240="",N(G4240)=0),"⚠ أكمل التاريخ والقيمة",IF(S4240="","⚠ التاريخ خارج السنة المالية",IF(H4240="","⚠ اختر بند الموازنة",IF(I4240="مرفوض","✖ مرفوض من المدير",IF(I4240&lt;&gt;"موافق","⏳ بانتظار موافقة المدير",IF(K4240&lt;&gt;"نعم","⚠ غير مسوى مع الحسابات","✔ معتمد ومسوى")))))))))</f>
        <v/>
      </c>
      <c r="R4240">
        <f>N(R4239)+IF(A4240="عهدة",1,0)</f>
        <v/>
      </c>
      <c r="S4240">
        <f>IF(C4240="","",IF(AND(C4240&gt;=DATE(2026,9,1),C4240&lt;=DATE(2027,8,31)),(YEAR(C4240)-2026)*12+MONTH(C4240)-8,""))</f>
        <v/>
      </c>
      <c r="T4240">
        <f>IF(AND(A4240="مصروف",R4240&gt;0,I4240="موافق",S4240&lt;&gt;"",H4240&lt;&gt;""),N(G4240),0)</f>
        <v/>
      </c>
    </row>
    <row r="4241">
      <c r="A4241" s="19" t="n"/>
      <c r="B4241" s="20">
        <f>IF(A4241="","",IF(R4241=0,"⚠ أضف سطر عهدة أولًا","BDR-"&amp;TEXT(R4241,"000")))</f>
        <v/>
      </c>
      <c r="C4241" s="21" t="n"/>
      <c r="D4241" s="20">
        <f>IF(C4241="","",IF(S4241="","خارج السنة المالية",INDEX(القوائم!$D$2:$D$13,S4241)))</f>
        <v/>
      </c>
      <c r="E4241" s="22" t="n"/>
      <c r="F4241" s="23" t="n"/>
      <c r="G4241" s="23" t="n"/>
      <c r="H4241" s="22" t="n"/>
      <c r="I4241" s="19" t="n"/>
      <c r="J4241" s="21" t="n"/>
      <c r="K4241" s="19" t="n"/>
      <c r="L4241" s="19" t="n"/>
      <c r="M4241" s="21" t="n"/>
      <c r="N4241" s="22" t="n"/>
      <c r="O4241" s="24">
        <f>IF(A4241&lt;&gt;"عهدة","",SUMIFS($G$8:$G$5007,$B$8:$B$5007,B4241,$A$8:$A$5007,"مصروف",$I$8:$I$5007,"&lt;&gt;مرفوض"))</f>
        <v/>
      </c>
      <c r="P4241" s="25">
        <f>IF(A4241&lt;&gt;"عهدة","",N(F4241)-O4241)</f>
        <v/>
      </c>
      <c r="Q4241" s="26">
        <f>IF(A4241="","",IF(A4241="عهدة",IF(N(F4241)=0,"⚠ أدخل قيمة العهدة",IF(P4241&lt;0,"⛔ عجز / زيادة مصروفات "&amp;TEXT(-P4241,"#,##0"),IF(COUNTIFS($B$8:$B$5007,B4241,$A$8:$A$5007,"مصروف",$I$8:$I$5007,"&lt;&gt;مرفوض",$K$8:$K$5007,"&lt;&gt;نعم")&gt;0,"⚠ "&amp;COUNTIFS($B$8:$B$5007,B4241,$A$8:$A$5007,"مصروف",$I$8:$I$5007,"&lt;&gt;مرفوض",$K$8:$K$5007,"&lt;&gt;نعم")&amp;" مصروف غير مسوى",IF(L4241="تمت التسوية",IF(P4241=0,"✔ متوازنة وتمت التسوية","✔ تمت التسوية – متبقي "&amp;TEXT(P4241,"#,##0")),IF(P4241&gt;0,"متبقي "&amp;TEXT(P4241,"#,##0"),"✔ متوازنة"))))),IF(R4241=0,"⚠ أضف سطر عهدة أولًا",IF(OR(C4241="",N(G4241)=0),"⚠ أكمل التاريخ والقيمة",IF(S4241="","⚠ التاريخ خارج السنة المالية",IF(H4241="","⚠ اختر بند الموازنة",IF(I4241="مرفوض","✖ مرفوض من المدير",IF(I4241&lt;&gt;"موافق","⏳ بانتظار موافقة المدير",IF(K4241&lt;&gt;"نعم","⚠ غير مسوى مع الحسابات","✔ معتمد ومسوى")))))))))</f>
        <v/>
      </c>
      <c r="R4241">
        <f>N(R4240)+IF(A4241="عهدة",1,0)</f>
        <v/>
      </c>
      <c r="S4241">
        <f>IF(C4241="","",IF(AND(C4241&gt;=DATE(2026,9,1),C4241&lt;=DATE(2027,8,31)),(YEAR(C4241)-2026)*12+MONTH(C4241)-8,""))</f>
        <v/>
      </c>
      <c r="T4241">
        <f>IF(AND(A4241="مصروف",R4241&gt;0,I4241="موافق",S4241&lt;&gt;"",H4241&lt;&gt;""),N(G4241),0)</f>
        <v/>
      </c>
    </row>
    <row r="4242">
      <c r="A4242" s="19" t="n"/>
      <c r="B4242" s="20">
        <f>IF(A4242="","",IF(R4242=0,"⚠ أضف سطر عهدة أولًا","BDR-"&amp;TEXT(R4242,"000")))</f>
        <v/>
      </c>
      <c r="C4242" s="21" t="n"/>
      <c r="D4242" s="20">
        <f>IF(C4242="","",IF(S4242="","خارج السنة المالية",INDEX(القوائم!$D$2:$D$13,S4242)))</f>
        <v/>
      </c>
      <c r="E4242" s="22" t="n"/>
      <c r="F4242" s="23" t="n"/>
      <c r="G4242" s="23" t="n"/>
      <c r="H4242" s="22" t="n"/>
      <c r="I4242" s="19" t="n"/>
      <c r="J4242" s="21" t="n"/>
      <c r="K4242" s="19" t="n"/>
      <c r="L4242" s="19" t="n"/>
      <c r="M4242" s="21" t="n"/>
      <c r="N4242" s="22" t="n"/>
      <c r="O4242" s="24">
        <f>IF(A4242&lt;&gt;"عهدة","",SUMIFS($G$8:$G$5007,$B$8:$B$5007,B4242,$A$8:$A$5007,"مصروف",$I$8:$I$5007,"&lt;&gt;مرفوض"))</f>
        <v/>
      </c>
      <c r="P4242" s="25">
        <f>IF(A4242&lt;&gt;"عهدة","",N(F4242)-O4242)</f>
        <v/>
      </c>
      <c r="Q4242" s="26">
        <f>IF(A4242="","",IF(A4242="عهدة",IF(N(F4242)=0,"⚠ أدخل قيمة العهدة",IF(P4242&lt;0,"⛔ عجز / زيادة مصروفات "&amp;TEXT(-P4242,"#,##0"),IF(COUNTIFS($B$8:$B$5007,B4242,$A$8:$A$5007,"مصروف",$I$8:$I$5007,"&lt;&gt;مرفوض",$K$8:$K$5007,"&lt;&gt;نعم")&gt;0,"⚠ "&amp;COUNTIFS($B$8:$B$5007,B4242,$A$8:$A$5007,"مصروف",$I$8:$I$5007,"&lt;&gt;مرفوض",$K$8:$K$5007,"&lt;&gt;نعم")&amp;" مصروف غير مسوى",IF(L4242="تمت التسوية",IF(P4242=0,"✔ متوازنة وتمت التسوية","✔ تمت التسوية – متبقي "&amp;TEXT(P4242,"#,##0")),IF(P4242&gt;0,"متبقي "&amp;TEXT(P4242,"#,##0"),"✔ متوازنة"))))),IF(R4242=0,"⚠ أضف سطر عهدة أولًا",IF(OR(C4242="",N(G4242)=0),"⚠ أكمل التاريخ والقيمة",IF(S4242="","⚠ التاريخ خارج السنة المالية",IF(H4242="","⚠ اختر بند الموازنة",IF(I4242="مرفوض","✖ مرفوض من المدير",IF(I4242&lt;&gt;"موافق","⏳ بانتظار موافقة المدير",IF(K4242&lt;&gt;"نعم","⚠ غير مسوى مع الحسابات","✔ معتمد ومسوى")))))))))</f>
        <v/>
      </c>
      <c r="R4242">
        <f>N(R4241)+IF(A4242="عهدة",1,0)</f>
        <v/>
      </c>
      <c r="S4242">
        <f>IF(C4242="","",IF(AND(C4242&gt;=DATE(2026,9,1),C4242&lt;=DATE(2027,8,31)),(YEAR(C4242)-2026)*12+MONTH(C4242)-8,""))</f>
        <v/>
      </c>
      <c r="T4242">
        <f>IF(AND(A4242="مصروف",R4242&gt;0,I4242="موافق",S4242&lt;&gt;"",H4242&lt;&gt;""),N(G4242),0)</f>
        <v/>
      </c>
    </row>
    <row r="4243">
      <c r="A4243" s="19" t="n"/>
      <c r="B4243" s="20">
        <f>IF(A4243="","",IF(R4243=0,"⚠ أضف سطر عهدة أولًا","BDR-"&amp;TEXT(R4243,"000")))</f>
        <v/>
      </c>
      <c r="C4243" s="21" t="n"/>
      <c r="D4243" s="20">
        <f>IF(C4243="","",IF(S4243="","خارج السنة المالية",INDEX(القوائم!$D$2:$D$13,S4243)))</f>
        <v/>
      </c>
      <c r="E4243" s="22" t="n"/>
      <c r="F4243" s="23" t="n"/>
      <c r="G4243" s="23" t="n"/>
      <c r="H4243" s="22" t="n"/>
      <c r="I4243" s="19" t="n"/>
      <c r="J4243" s="21" t="n"/>
      <c r="K4243" s="19" t="n"/>
      <c r="L4243" s="19" t="n"/>
      <c r="M4243" s="21" t="n"/>
      <c r="N4243" s="22" t="n"/>
      <c r="O4243" s="24">
        <f>IF(A4243&lt;&gt;"عهدة","",SUMIFS($G$8:$G$5007,$B$8:$B$5007,B4243,$A$8:$A$5007,"مصروف",$I$8:$I$5007,"&lt;&gt;مرفوض"))</f>
        <v/>
      </c>
      <c r="P4243" s="25">
        <f>IF(A4243&lt;&gt;"عهدة","",N(F4243)-O4243)</f>
        <v/>
      </c>
      <c r="Q4243" s="26">
        <f>IF(A4243="","",IF(A4243="عهدة",IF(N(F4243)=0,"⚠ أدخل قيمة العهدة",IF(P4243&lt;0,"⛔ عجز / زيادة مصروفات "&amp;TEXT(-P4243,"#,##0"),IF(COUNTIFS($B$8:$B$5007,B4243,$A$8:$A$5007,"مصروف",$I$8:$I$5007,"&lt;&gt;مرفوض",$K$8:$K$5007,"&lt;&gt;نعم")&gt;0,"⚠ "&amp;COUNTIFS($B$8:$B$5007,B4243,$A$8:$A$5007,"مصروف",$I$8:$I$5007,"&lt;&gt;مرفوض",$K$8:$K$5007,"&lt;&gt;نعم")&amp;" مصروف غير مسوى",IF(L4243="تمت التسوية",IF(P4243=0,"✔ متوازنة وتمت التسوية","✔ تمت التسوية – متبقي "&amp;TEXT(P4243,"#,##0")),IF(P4243&gt;0,"متبقي "&amp;TEXT(P4243,"#,##0"),"✔ متوازنة"))))),IF(R4243=0,"⚠ أضف سطر عهدة أولًا",IF(OR(C4243="",N(G4243)=0),"⚠ أكمل التاريخ والقيمة",IF(S4243="","⚠ التاريخ خارج السنة المالية",IF(H4243="","⚠ اختر بند الموازنة",IF(I4243="مرفوض","✖ مرفوض من المدير",IF(I4243&lt;&gt;"موافق","⏳ بانتظار موافقة المدير",IF(K4243&lt;&gt;"نعم","⚠ غير مسوى مع الحسابات","✔ معتمد ومسوى")))))))))</f>
        <v/>
      </c>
      <c r="R4243">
        <f>N(R4242)+IF(A4243="عهدة",1,0)</f>
        <v/>
      </c>
      <c r="S4243">
        <f>IF(C4243="","",IF(AND(C4243&gt;=DATE(2026,9,1),C4243&lt;=DATE(2027,8,31)),(YEAR(C4243)-2026)*12+MONTH(C4243)-8,""))</f>
        <v/>
      </c>
      <c r="T4243">
        <f>IF(AND(A4243="مصروف",R4243&gt;0,I4243="موافق",S4243&lt;&gt;"",H4243&lt;&gt;""),N(G4243),0)</f>
        <v/>
      </c>
    </row>
    <row r="4244">
      <c r="A4244" s="19" t="n"/>
      <c r="B4244" s="20">
        <f>IF(A4244="","",IF(R4244=0,"⚠ أضف سطر عهدة أولًا","BDR-"&amp;TEXT(R4244,"000")))</f>
        <v/>
      </c>
      <c r="C4244" s="21" t="n"/>
      <c r="D4244" s="20">
        <f>IF(C4244="","",IF(S4244="","خارج السنة المالية",INDEX(القوائم!$D$2:$D$13,S4244)))</f>
        <v/>
      </c>
      <c r="E4244" s="22" t="n"/>
      <c r="F4244" s="23" t="n"/>
      <c r="G4244" s="23" t="n"/>
      <c r="H4244" s="22" t="n"/>
      <c r="I4244" s="19" t="n"/>
      <c r="J4244" s="21" t="n"/>
      <c r="K4244" s="19" t="n"/>
      <c r="L4244" s="19" t="n"/>
      <c r="M4244" s="21" t="n"/>
      <c r="N4244" s="22" t="n"/>
      <c r="O4244" s="24">
        <f>IF(A4244&lt;&gt;"عهدة","",SUMIFS($G$8:$G$5007,$B$8:$B$5007,B4244,$A$8:$A$5007,"مصروف",$I$8:$I$5007,"&lt;&gt;مرفوض"))</f>
        <v/>
      </c>
      <c r="P4244" s="25">
        <f>IF(A4244&lt;&gt;"عهدة","",N(F4244)-O4244)</f>
        <v/>
      </c>
      <c r="Q4244" s="26">
        <f>IF(A4244="","",IF(A4244="عهدة",IF(N(F4244)=0,"⚠ أدخل قيمة العهدة",IF(P4244&lt;0,"⛔ عجز / زيادة مصروفات "&amp;TEXT(-P4244,"#,##0"),IF(COUNTIFS($B$8:$B$5007,B4244,$A$8:$A$5007,"مصروف",$I$8:$I$5007,"&lt;&gt;مرفوض",$K$8:$K$5007,"&lt;&gt;نعم")&gt;0,"⚠ "&amp;COUNTIFS($B$8:$B$5007,B4244,$A$8:$A$5007,"مصروف",$I$8:$I$5007,"&lt;&gt;مرفوض",$K$8:$K$5007,"&lt;&gt;نعم")&amp;" مصروف غير مسوى",IF(L4244="تمت التسوية",IF(P4244=0,"✔ متوازنة وتمت التسوية","✔ تمت التسوية – متبقي "&amp;TEXT(P4244,"#,##0")),IF(P4244&gt;0,"متبقي "&amp;TEXT(P4244,"#,##0"),"✔ متوازنة"))))),IF(R4244=0,"⚠ أضف سطر عهدة أولًا",IF(OR(C4244="",N(G4244)=0),"⚠ أكمل التاريخ والقيمة",IF(S4244="","⚠ التاريخ خارج السنة المالية",IF(H4244="","⚠ اختر بند الموازنة",IF(I4244="مرفوض","✖ مرفوض من المدير",IF(I4244&lt;&gt;"موافق","⏳ بانتظار موافقة المدير",IF(K4244&lt;&gt;"نعم","⚠ غير مسوى مع الحسابات","✔ معتمد ومسوى")))))))))</f>
        <v/>
      </c>
      <c r="R4244">
        <f>N(R4243)+IF(A4244="عهدة",1,0)</f>
        <v/>
      </c>
      <c r="S4244">
        <f>IF(C4244="","",IF(AND(C4244&gt;=DATE(2026,9,1),C4244&lt;=DATE(2027,8,31)),(YEAR(C4244)-2026)*12+MONTH(C4244)-8,""))</f>
        <v/>
      </c>
      <c r="T4244">
        <f>IF(AND(A4244="مصروف",R4244&gt;0,I4244="موافق",S4244&lt;&gt;"",H4244&lt;&gt;""),N(G4244),0)</f>
        <v/>
      </c>
    </row>
    <row r="4245">
      <c r="A4245" s="19" t="n"/>
      <c r="B4245" s="20">
        <f>IF(A4245="","",IF(R4245=0,"⚠ أضف سطر عهدة أولًا","BDR-"&amp;TEXT(R4245,"000")))</f>
        <v/>
      </c>
      <c r="C4245" s="21" t="n"/>
      <c r="D4245" s="20">
        <f>IF(C4245="","",IF(S4245="","خارج السنة المالية",INDEX(القوائم!$D$2:$D$13,S4245)))</f>
        <v/>
      </c>
      <c r="E4245" s="22" t="n"/>
      <c r="F4245" s="23" t="n"/>
      <c r="G4245" s="23" t="n"/>
      <c r="H4245" s="22" t="n"/>
      <c r="I4245" s="19" t="n"/>
      <c r="J4245" s="21" t="n"/>
      <c r="K4245" s="19" t="n"/>
      <c r="L4245" s="19" t="n"/>
      <c r="M4245" s="21" t="n"/>
      <c r="N4245" s="22" t="n"/>
      <c r="O4245" s="24">
        <f>IF(A4245&lt;&gt;"عهدة","",SUMIFS($G$8:$G$5007,$B$8:$B$5007,B4245,$A$8:$A$5007,"مصروف",$I$8:$I$5007,"&lt;&gt;مرفوض"))</f>
        <v/>
      </c>
      <c r="P4245" s="25">
        <f>IF(A4245&lt;&gt;"عهدة","",N(F4245)-O4245)</f>
        <v/>
      </c>
      <c r="Q4245" s="26">
        <f>IF(A4245="","",IF(A4245="عهدة",IF(N(F4245)=0,"⚠ أدخل قيمة العهدة",IF(P4245&lt;0,"⛔ عجز / زيادة مصروفات "&amp;TEXT(-P4245,"#,##0"),IF(COUNTIFS($B$8:$B$5007,B4245,$A$8:$A$5007,"مصروف",$I$8:$I$5007,"&lt;&gt;مرفوض",$K$8:$K$5007,"&lt;&gt;نعم")&gt;0,"⚠ "&amp;COUNTIFS($B$8:$B$5007,B4245,$A$8:$A$5007,"مصروف",$I$8:$I$5007,"&lt;&gt;مرفوض",$K$8:$K$5007,"&lt;&gt;نعم")&amp;" مصروف غير مسوى",IF(L4245="تمت التسوية",IF(P4245=0,"✔ متوازنة وتمت التسوية","✔ تمت التسوية – متبقي "&amp;TEXT(P4245,"#,##0")),IF(P4245&gt;0,"متبقي "&amp;TEXT(P4245,"#,##0"),"✔ متوازنة"))))),IF(R4245=0,"⚠ أضف سطر عهدة أولًا",IF(OR(C4245="",N(G4245)=0),"⚠ أكمل التاريخ والقيمة",IF(S4245="","⚠ التاريخ خارج السنة المالية",IF(H4245="","⚠ اختر بند الموازنة",IF(I4245="مرفوض","✖ مرفوض من المدير",IF(I4245&lt;&gt;"موافق","⏳ بانتظار موافقة المدير",IF(K4245&lt;&gt;"نعم","⚠ غير مسوى مع الحسابات","✔ معتمد ومسوى")))))))))</f>
        <v/>
      </c>
      <c r="R4245">
        <f>N(R4244)+IF(A4245="عهدة",1,0)</f>
        <v/>
      </c>
      <c r="S4245">
        <f>IF(C4245="","",IF(AND(C4245&gt;=DATE(2026,9,1),C4245&lt;=DATE(2027,8,31)),(YEAR(C4245)-2026)*12+MONTH(C4245)-8,""))</f>
        <v/>
      </c>
      <c r="T4245">
        <f>IF(AND(A4245="مصروف",R4245&gt;0,I4245="موافق",S4245&lt;&gt;"",H4245&lt;&gt;""),N(G4245),0)</f>
        <v/>
      </c>
    </row>
    <row r="4246">
      <c r="A4246" s="19" t="n"/>
      <c r="B4246" s="20">
        <f>IF(A4246="","",IF(R4246=0,"⚠ أضف سطر عهدة أولًا","BDR-"&amp;TEXT(R4246,"000")))</f>
        <v/>
      </c>
      <c r="C4246" s="21" t="n"/>
      <c r="D4246" s="20">
        <f>IF(C4246="","",IF(S4246="","خارج السنة المالية",INDEX(القوائم!$D$2:$D$13,S4246)))</f>
        <v/>
      </c>
      <c r="E4246" s="22" t="n"/>
      <c r="F4246" s="23" t="n"/>
      <c r="G4246" s="23" t="n"/>
      <c r="H4246" s="22" t="n"/>
      <c r="I4246" s="19" t="n"/>
      <c r="J4246" s="21" t="n"/>
      <c r="K4246" s="19" t="n"/>
      <c r="L4246" s="19" t="n"/>
      <c r="M4246" s="21" t="n"/>
      <c r="N4246" s="22" t="n"/>
      <c r="O4246" s="24">
        <f>IF(A4246&lt;&gt;"عهدة","",SUMIFS($G$8:$G$5007,$B$8:$B$5007,B4246,$A$8:$A$5007,"مصروف",$I$8:$I$5007,"&lt;&gt;مرفوض"))</f>
        <v/>
      </c>
      <c r="P4246" s="25">
        <f>IF(A4246&lt;&gt;"عهدة","",N(F4246)-O4246)</f>
        <v/>
      </c>
      <c r="Q4246" s="26">
        <f>IF(A4246="","",IF(A4246="عهدة",IF(N(F4246)=0,"⚠ أدخل قيمة العهدة",IF(P4246&lt;0,"⛔ عجز / زيادة مصروفات "&amp;TEXT(-P4246,"#,##0"),IF(COUNTIFS($B$8:$B$5007,B4246,$A$8:$A$5007,"مصروف",$I$8:$I$5007,"&lt;&gt;مرفوض",$K$8:$K$5007,"&lt;&gt;نعم")&gt;0,"⚠ "&amp;COUNTIFS($B$8:$B$5007,B4246,$A$8:$A$5007,"مصروف",$I$8:$I$5007,"&lt;&gt;مرفوض",$K$8:$K$5007,"&lt;&gt;نعم")&amp;" مصروف غير مسوى",IF(L4246="تمت التسوية",IF(P4246=0,"✔ متوازنة وتمت التسوية","✔ تمت التسوية – متبقي "&amp;TEXT(P4246,"#,##0")),IF(P4246&gt;0,"متبقي "&amp;TEXT(P4246,"#,##0"),"✔ متوازنة"))))),IF(R4246=0,"⚠ أضف سطر عهدة أولًا",IF(OR(C4246="",N(G4246)=0),"⚠ أكمل التاريخ والقيمة",IF(S4246="","⚠ التاريخ خارج السنة المالية",IF(H4246="","⚠ اختر بند الموازنة",IF(I4246="مرفوض","✖ مرفوض من المدير",IF(I4246&lt;&gt;"موافق","⏳ بانتظار موافقة المدير",IF(K4246&lt;&gt;"نعم","⚠ غير مسوى مع الحسابات","✔ معتمد ومسوى")))))))))</f>
        <v/>
      </c>
      <c r="R4246">
        <f>N(R4245)+IF(A4246="عهدة",1,0)</f>
        <v/>
      </c>
      <c r="S4246">
        <f>IF(C4246="","",IF(AND(C4246&gt;=DATE(2026,9,1),C4246&lt;=DATE(2027,8,31)),(YEAR(C4246)-2026)*12+MONTH(C4246)-8,""))</f>
        <v/>
      </c>
      <c r="T4246">
        <f>IF(AND(A4246="مصروف",R4246&gt;0,I4246="موافق",S4246&lt;&gt;"",H4246&lt;&gt;""),N(G4246),0)</f>
        <v/>
      </c>
    </row>
    <row r="4247">
      <c r="A4247" s="19" t="n"/>
      <c r="B4247" s="20">
        <f>IF(A4247="","",IF(R4247=0,"⚠ أضف سطر عهدة أولًا","BDR-"&amp;TEXT(R4247,"000")))</f>
        <v/>
      </c>
      <c r="C4247" s="21" t="n"/>
      <c r="D4247" s="20">
        <f>IF(C4247="","",IF(S4247="","خارج السنة المالية",INDEX(القوائم!$D$2:$D$13,S4247)))</f>
        <v/>
      </c>
      <c r="E4247" s="22" t="n"/>
      <c r="F4247" s="23" t="n"/>
      <c r="G4247" s="23" t="n"/>
      <c r="H4247" s="22" t="n"/>
      <c r="I4247" s="19" t="n"/>
      <c r="J4247" s="21" t="n"/>
      <c r="K4247" s="19" t="n"/>
      <c r="L4247" s="19" t="n"/>
      <c r="M4247" s="21" t="n"/>
      <c r="N4247" s="22" t="n"/>
      <c r="O4247" s="24">
        <f>IF(A4247&lt;&gt;"عهدة","",SUMIFS($G$8:$G$5007,$B$8:$B$5007,B4247,$A$8:$A$5007,"مصروف",$I$8:$I$5007,"&lt;&gt;مرفوض"))</f>
        <v/>
      </c>
      <c r="P4247" s="25">
        <f>IF(A4247&lt;&gt;"عهدة","",N(F4247)-O4247)</f>
        <v/>
      </c>
      <c r="Q4247" s="26">
        <f>IF(A4247="","",IF(A4247="عهدة",IF(N(F4247)=0,"⚠ أدخل قيمة العهدة",IF(P4247&lt;0,"⛔ عجز / زيادة مصروفات "&amp;TEXT(-P4247,"#,##0"),IF(COUNTIFS($B$8:$B$5007,B4247,$A$8:$A$5007,"مصروف",$I$8:$I$5007,"&lt;&gt;مرفوض",$K$8:$K$5007,"&lt;&gt;نعم")&gt;0,"⚠ "&amp;COUNTIFS($B$8:$B$5007,B4247,$A$8:$A$5007,"مصروف",$I$8:$I$5007,"&lt;&gt;مرفوض",$K$8:$K$5007,"&lt;&gt;نعم")&amp;" مصروف غير مسوى",IF(L4247="تمت التسوية",IF(P4247=0,"✔ متوازنة وتمت التسوية","✔ تمت التسوية – متبقي "&amp;TEXT(P4247,"#,##0")),IF(P4247&gt;0,"متبقي "&amp;TEXT(P4247,"#,##0"),"✔ متوازنة"))))),IF(R4247=0,"⚠ أضف سطر عهدة أولًا",IF(OR(C4247="",N(G4247)=0),"⚠ أكمل التاريخ والقيمة",IF(S4247="","⚠ التاريخ خارج السنة المالية",IF(H4247="","⚠ اختر بند الموازنة",IF(I4247="مرفوض","✖ مرفوض من المدير",IF(I4247&lt;&gt;"موافق","⏳ بانتظار موافقة المدير",IF(K4247&lt;&gt;"نعم","⚠ غير مسوى مع الحسابات","✔ معتمد ومسوى")))))))))</f>
        <v/>
      </c>
      <c r="R4247">
        <f>N(R4246)+IF(A4247="عهدة",1,0)</f>
        <v/>
      </c>
      <c r="S4247">
        <f>IF(C4247="","",IF(AND(C4247&gt;=DATE(2026,9,1),C4247&lt;=DATE(2027,8,31)),(YEAR(C4247)-2026)*12+MONTH(C4247)-8,""))</f>
        <v/>
      </c>
      <c r="T4247">
        <f>IF(AND(A4247="مصروف",R4247&gt;0,I4247="موافق",S4247&lt;&gt;"",H4247&lt;&gt;""),N(G4247),0)</f>
        <v/>
      </c>
    </row>
    <row r="4248">
      <c r="A4248" s="19" t="n"/>
      <c r="B4248" s="20">
        <f>IF(A4248="","",IF(R4248=0,"⚠ أضف سطر عهدة أولًا","BDR-"&amp;TEXT(R4248,"000")))</f>
        <v/>
      </c>
      <c r="C4248" s="21" t="n"/>
      <c r="D4248" s="20">
        <f>IF(C4248="","",IF(S4248="","خارج السنة المالية",INDEX(القوائم!$D$2:$D$13,S4248)))</f>
        <v/>
      </c>
      <c r="E4248" s="22" t="n"/>
      <c r="F4248" s="23" t="n"/>
      <c r="G4248" s="23" t="n"/>
      <c r="H4248" s="22" t="n"/>
      <c r="I4248" s="19" t="n"/>
      <c r="J4248" s="21" t="n"/>
      <c r="K4248" s="19" t="n"/>
      <c r="L4248" s="19" t="n"/>
      <c r="M4248" s="21" t="n"/>
      <c r="N4248" s="22" t="n"/>
      <c r="O4248" s="24">
        <f>IF(A4248&lt;&gt;"عهدة","",SUMIFS($G$8:$G$5007,$B$8:$B$5007,B4248,$A$8:$A$5007,"مصروف",$I$8:$I$5007,"&lt;&gt;مرفوض"))</f>
        <v/>
      </c>
      <c r="P4248" s="25">
        <f>IF(A4248&lt;&gt;"عهدة","",N(F4248)-O4248)</f>
        <v/>
      </c>
      <c r="Q4248" s="26">
        <f>IF(A4248="","",IF(A4248="عهدة",IF(N(F4248)=0,"⚠ أدخل قيمة العهدة",IF(P4248&lt;0,"⛔ عجز / زيادة مصروفات "&amp;TEXT(-P4248,"#,##0"),IF(COUNTIFS($B$8:$B$5007,B4248,$A$8:$A$5007,"مصروف",$I$8:$I$5007,"&lt;&gt;مرفوض",$K$8:$K$5007,"&lt;&gt;نعم")&gt;0,"⚠ "&amp;COUNTIFS($B$8:$B$5007,B4248,$A$8:$A$5007,"مصروف",$I$8:$I$5007,"&lt;&gt;مرفوض",$K$8:$K$5007,"&lt;&gt;نعم")&amp;" مصروف غير مسوى",IF(L4248="تمت التسوية",IF(P4248=0,"✔ متوازنة وتمت التسوية","✔ تمت التسوية – متبقي "&amp;TEXT(P4248,"#,##0")),IF(P4248&gt;0,"متبقي "&amp;TEXT(P4248,"#,##0"),"✔ متوازنة"))))),IF(R4248=0,"⚠ أضف سطر عهدة أولًا",IF(OR(C4248="",N(G4248)=0),"⚠ أكمل التاريخ والقيمة",IF(S4248="","⚠ التاريخ خارج السنة المالية",IF(H4248="","⚠ اختر بند الموازنة",IF(I4248="مرفوض","✖ مرفوض من المدير",IF(I4248&lt;&gt;"موافق","⏳ بانتظار موافقة المدير",IF(K4248&lt;&gt;"نعم","⚠ غير مسوى مع الحسابات","✔ معتمد ومسوى")))))))))</f>
        <v/>
      </c>
      <c r="R4248">
        <f>N(R4247)+IF(A4248="عهدة",1,0)</f>
        <v/>
      </c>
      <c r="S4248">
        <f>IF(C4248="","",IF(AND(C4248&gt;=DATE(2026,9,1),C4248&lt;=DATE(2027,8,31)),(YEAR(C4248)-2026)*12+MONTH(C4248)-8,""))</f>
        <v/>
      </c>
      <c r="T4248">
        <f>IF(AND(A4248="مصروف",R4248&gt;0,I4248="موافق",S4248&lt;&gt;"",H4248&lt;&gt;""),N(G4248),0)</f>
        <v/>
      </c>
    </row>
    <row r="4249">
      <c r="A4249" s="19" t="n"/>
      <c r="B4249" s="20">
        <f>IF(A4249="","",IF(R4249=0,"⚠ أضف سطر عهدة أولًا","BDR-"&amp;TEXT(R4249,"000")))</f>
        <v/>
      </c>
      <c r="C4249" s="21" t="n"/>
      <c r="D4249" s="20">
        <f>IF(C4249="","",IF(S4249="","خارج السنة المالية",INDEX(القوائم!$D$2:$D$13,S4249)))</f>
        <v/>
      </c>
      <c r="E4249" s="22" t="n"/>
      <c r="F4249" s="23" t="n"/>
      <c r="G4249" s="23" t="n"/>
      <c r="H4249" s="22" t="n"/>
      <c r="I4249" s="19" t="n"/>
      <c r="J4249" s="21" t="n"/>
      <c r="K4249" s="19" t="n"/>
      <c r="L4249" s="19" t="n"/>
      <c r="M4249" s="21" t="n"/>
      <c r="N4249" s="22" t="n"/>
      <c r="O4249" s="24">
        <f>IF(A4249&lt;&gt;"عهدة","",SUMIFS($G$8:$G$5007,$B$8:$B$5007,B4249,$A$8:$A$5007,"مصروف",$I$8:$I$5007,"&lt;&gt;مرفوض"))</f>
        <v/>
      </c>
      <c r="P4249" s="25">
        <f>IF(A4249&lt;&gt;"عهدة","",N(F4249)-O4249)</f>
        <v/>
      </c>
      <c r="Q4249" s="26">
        <f>IF(A4249="","",IF(A4249="عهدة",IF(N(F4249)=0,"⚠ أدخل قيمة العهدة",IF(P4249&lt;0,"⛔ عجز / زيادة مصروفات "&amp;TEXT(-P4249,"#,##0"),IF(COUNTIFS($B$8:$B$5007,B4249,$A$8:$A$5007,"مصروف",$I$8:$I$5007,"&lt;&gt;مرفوض",$K$8:$K$5007,"&lt;&gt;نعم")&gt;0,"⚠ "&amp;COUNTIFS($B$8:$B$5007,B4249,$A$8:$A$5007,"مصروف",$I$8:$I$5007,"&lt;&gt;مرفوض",$K$8:$K$5007,"&lt;&gt;نعم")&amp;" مصروف غير مسوى",IF(L4249="تمت التسوية",IF(P4249=0,"✔ متوازنة وتمت التسوية","✔ تمت التسوية – متبقي "&amp;TEXT(P4249,"#,##0")),IF(P4249&gt;0,"متبقي "&amp;TEXT(P4249,"#,##0"),"✔ متوازنة"))))),IF(R4249=0,"⚠ أضف سطر عهدة أولًا",IF(OR(C4249="",N(G4249)=0),"⚠ أكمل التاريخ والقيمة",IF(S4249="","⚠ التاريخ خارج السنة المالية",IF(H4249="","⚠ اختر بند الموازنة",IF(I4249="مرفوض","✖ مرفوض من المدير",IF(I4249&lt;&gt;"موافق","⏳ بانتظار موافقة المدير",IF(K4249&lt;&gt;"نعم","⚠ غير مسوى مع الحسابات","✔ معتمد ومسوى")))))))))</f>
        <v/>
      </c>
      <c r="R4249">
        <f>N(R4248)+IF(A4249="عهدة",1,0)</f>
        <v/>
      </c>
      <c r="S4249">
        <f>IF(C4249="","",IF(AND(C4249&gt;=DATE(2026,9,1),C4249&lt;=DATE(2027,8,31)),(YEAR(C4249)-2026)*12+MONTH(C4249)-8,""))</f>
        <v/>
      </c>
      <c r="T4249">
        <f>IF(AND(A4249="مصروف",R4249&gt;0,I4249="موافق",S4249&lt;&gt;"",H4249&lt;&gt;""),N(G4249),0)</f>
        <v/>
      </c>
    </row>
    <row r="4250">
      <c r="A4250" s="19" t="n"/>
      <c r="B4250" s="20">
        <f>IF(A4250="","",IF(R4250=0,"⚠ أضف سطر عهدة أولًا","BDR-"&amp;TEXT(R4250,"000")))</f>
        <v/>
      </c>
      <c r="C4250" s="21" t="n"/>
      <c r="D4250" s="20">
        <f>IF(C4250="","",IF(S4250="","خارج السنة المالية",INDEX(القوائم!$D$2:$D$13,S4250)))</f>
        <v/>
      </c>
      <c r="E4250" s="22" t="n"/>
      <c r="F4250" s="23" t="n"/>
      <c r="G4250" s="23" t="n"/>
      <c r="H4250" s="22" t="n"/>
      <c r="I4250" s="19" t="n"/>
      <c r="J4250" s="21" t="n"/>
      <c r="K4250" s="19" t="n"/>
      <c r="L4250" s="19" t="n"/>
      <c r="M4250" s="21" t="n"/>
      <c r="N4250" s="22" t="n"/>
      <c r="O4250" s="24">
        <f>IF(A4250&lt;&gt;"عهدة","",SUMIFS($G$8:$G$5007,$B$8:$B$5007,B4250,$A$8:$A$5007,"مصروف",$I$8:$I$5007,"&lt;&gt;مرفوض"))</f>
        <v/>
      </c>
      <c r="P4250" s="25">
        <f>IF(A4250&lt;&gt;"عهدة","",N(F4250)-O4250)</f>
        <v/>
      </c>
      <c r="Q4250" s="26">
        <f>IF(A4250="","",IF(A4250="عهدة",IF(N(F4250)=0,"⚠ أدخل قيمة العهدة",IF(P4250&lt;0,"⛔ عجز / زيادة مصروفات "&amp;TEXT(-P4250,"#,##0"),IF(COUNTIFS($B$8:$B$5007,B4250,$A$8:$A$5007,"مصروف",$I$8:$I$5007,"&lt;&gt;مرفوض",$K$8:$K$5007,"&lt;&gt;نعم")&gt;0,"⚠ "&amp;COUNTIFS($B$8:$B$5007,B4250,$A$8:$A$5007,"مصروف",$I$8:$I$5007,"&lt;&gt;مرفوض",$K$8:$K$5007,"&lt;&gt;نعم")&amp;" مصروف غير مسوى",IF(L4250="تمت التسوية",IF(P4250=0,"✔ متوازنة وتمت التسوية","✔ تمت التسوية – متبقي "&amp;TEXT(P4250,"#,##0")),IF(P4250&gt;0,"متبقي "&amp;TEXT(P4250,"#,##0"),"✔ متوازنة"))))),IF(R4250=0,"⚠ أضف سطر عهدة أولًا",IF(OR(C4250="",N(G4250)=0),"⚠ أكمل التاريخ والقيمة",IF(S4250="","⚠ التاريخ خارج السنة المالية",IF(H4250="","⚠ اختر بند الموازنة",IF(I4250="مرفوض","✖ مرفوض من المدير",IF(I4250&lt;&gt;"موافق","⏳ بانتظار موافقة المدير",IF(K4250&lt;&gt;"نعم","⚠ غير مسوى مع الحسابات","✔ معتمد ومسوى")))))))))</f>
        <v/>
      </c>
      <c r="R4250">
        <f>N(R4249)+IF(A4250="عهدة",1,0)</f>
        <v/>
      </c>
      <c r="S4250">
        <f>IF(C4250="","",IF(AND(C4250&gt;=DATE(2026,9,1),C4250&lt;=DATE(2027,8,31)),(YEAR(C4250)-2026)*12+MONTH(C4250)-8,""))</f>
        <v/>
      </c>
      <c r="T4250">
        <f>IF(AND(A4250="مصروف",R4250&gt;0,I4250="موافق",S4250&lt;&gt;"",H4250&lt;&gt;""),N(G4250),0)</f>
        <v/>
      </c>
    </row>
    <row r="4251">
      <c r="A4251" s="19" t="n"/>
      <c r="B4251" s="20">
        <f>IF(A4251="","",IF(R4251=0,"⚠ أضف سطر عهدة أولًا","BDR-"&amp;TEXT(R4251,"000")))</f>
        <v/>
      </c>
      <c r="C4251" s="21" t="n"/>
      <c r="D4251" s="20">
        <f>IF(C4251="","",IF(S4251="","خارج السنة المالية",INDEX(القوائم!$D$2:$D$13,S4251)))</f>
        <v/>
      </c>
      <c r="E4251" s="22" t="n"/>
      <c r="F4251" s="23" t="n"/>
      <c r="G4251" s="23" t="n"/>
      <c r="H4251" s="22" t="n"/>
      <c r="I4251" s="19" t="n"/>
      <c r="J4251" s="21" t="n"/>
      <c r="K4251" s="19" t="n"/>
      <c r="L4251" s="19" t="n"/>
      <c r="M4251" s="21" t="n"/>
      <c r="N4251" s="22" t="n"/>
      <c r="O4251" s="24">
        <f>IF(A4251&lt;&gt;"عهدة","",SUMIFS($G$8:$G$5007,$B$8:$B$5007,B4251,$A$8:$A$5007,"مصروف",$I$8:$I$5007,"&lt;&gt;مرفوض"))</f>
        <v/>
      </c>
      <c r="P4251" s="25">
        <f>IF(A4251&lt;&gt;"عهدة","",N(F4251)-O4251)</f>
        <v/>
      </c>
      <c r="Q4251" s="26">
        <f>IF(A4251="","",IF(A4251="عهدة",IF(N(F4251)=0,"⚠ أدخل قيمة العهدة",IF(P4251&lt;0,"⛔ عجز / زيادة مصروفات "&amp;TEXT(-P4251,"#,##0"),IF(COUNTIFS($B$8:$B$5007,B4251,$A$8:$A$5007,"مصروف",$I$8:$I$5007,"&lt;&gt;مرفوض",$K$8:$K$5007,"&lt;&gt;نعم")&gt;0,"⚠ "&amp;COUNTIFS($B$8:$B$5007,B4251,$A$8:$A$5007,"مصروف",$I$8:$I$5007,"&lt;&gt;مرفوض",$K$8:$K$5007,"&lt;&gt;نعم")&amp;" مصروف غير مسوى",IF(L4251="تمت التسوية",IF(P4251=0,"✔ متوازنة وتمت التسوية","✔ تمت التسوية – متبقي "&amp;TEXT(P4251,"#,##0")),IF(P4251&gt;0,"متبقي "&amp;TEXT(P4251,"#,##0"),"✔ متوازنة"))))),IF(R4251=0,"⚠ أضف سطر عهدة أولًا",IF(OR(C4251="",N(G4251)=0),"⚠ أكمل التاريخ والقيمة",IF(S4251="","⚠ التاريخ خارج السنة المالية",IF(H4251="","⚠ اختر بند الموازنة",IF(I4251="مرفوض","✖ مرفوض من المدير",IF(I4251&lt;&gt;"موافق","⏳ بانتظار موافقة المدير",IF(K4251&lt;&gt;"نعم","⚠ غير مسوى مع الحسابات","✔ معتمد ومسوى")))))))))</f>
        <v/>
      </c>
      <c r="R4251">
        <f>N(R4250)+IF(A4251="عهدة",1,0)</f>
        <v/>
      </c>
      <c r="S4251">
        <f>IF(C4251="","",IF(AND(C4251&gt;=DATE(2026,9,1),C4251&lt;=DATE(2027,8,31)),(YEAR(C4251)-2026)*12+MONTH(C4251)-8,""))</f>
        <v/>
      </c>
      <c r="T4251">
        <f>IF(AND(A4251="مصروف",R4251&gt;0,I4251="موافق",S4251&lt;&gt;"",H4251&lt;&gt;""),N(G4251),0)</f>
        <v/>
      </c>
    </row>
    <row r="4252">
      <c r="A4252" s="19" t="n"/>
      <c r="B4252" s="20">
        <f>IF(A4252="","",IF(R4252=0,"⚠ أضف سطر عهدة أولًا","BDR-"&amp;TEXT(R4252,"000")))</f>
        <v/>
      </c>
      <c r="C4252" s="21" t="n"/>
      <c r="D4252" s="20">
        <f>IF(C4252="","",IF(S4252="","خارج السنة المالية",INDEX(القوائم!$D$2:$D$13,S4252)))</f>
        <v/>
      </c>
      <c r="E4252" s="22" t="n"/>
      <c r="F4252" s="23" t="n"/>
      <c r="G4252" s="23" t="n"/>
      <c r="H4252" s="22" t="n"/>
      <c r="I4252" s="19" t="n"/>
      <c r="J4252" s="21" t="n"/>
      <c r="K4252" s="19" t="n"/>
      <c r="L4252" s="19" t="n"/>
      <c r="M4252" s="21" t="n"/>
      <c r="N4252" s="22" t="n"/>
      <c r="O4252" s="24">
        <f>IF(A4252&lt;&gt;"عهدة","",SUMIFS($G$8:$G$5007,$B$8:$B$5007,B4252,$A$8:$A$5007,"مصروف",$I$8:$I$5007,"&lt;&gt;مرفوض"))</f>
        <v/>
      </c>
      <c r="P4252" s="25">
        <f>IF(A4252&lt;&gt;"عهدة","",N(F4252)-O4252)</f>
        <v/>
      </c>
      <c r="Q4252" s="26">
        <f>IF(A4252="","",IF(A4252="عهدة",IF(N(F4252)=0,"⚠ أدخل قيمة العهدة",IF(P4252&lt;0,"⛔ عجز / زيادة مصروفات "&amp;TEXT(-P4252,"#,##0"),IF(COUNTIFS($B$8:$B$5007,B4252,$A$8:$A$5007,"مصروف",$I$8:$I$5007,"&lt;&gt;مرفوض",$K$8:$K$5007,"&lt;&gt;نعم")&gt;0,"⚠ "&amp;COUNTIFS($B$8:$B$5007,B4252,$A$8:$A$5007,"مصروف",$I$8:$I$5007,"&lt;&gt;مرفوض",$K$8:$K$5007,"&lt;&gt;نعم")&amp;" مصروف غير مسوى",IF(L4252="تمت التسوية",IF(P4252=0,"✔ متوازنة وتمت التسوية","✔ تمت التسوية – متبقي "&amp;TEXT(P4252,"#,##0")),IF(P4252&gt;0,"متبقي "&amp;TEXT(P4252,"#,##0"),"✔ متوازنة"))))),IF(R4252=0,"⚠ أضف سطر عهدة أولًا",IF(OR(C4252="",N(G4252)=0),"⚠ أكمل التاريخ والقيمة",IF(S4252="","⚠ التاريخ خارج السنة المالية",IF(H4252="","⚠ اختر بند الموازنة",IF(I4252="مرفوض","✖ مرفوض من المدير",IF(I4252&lt;&gt;"موافق","⏳ بانتظار موافقة المدير",IF(K4252&lt;&gt;"نعم","⚠ غير مسوى مع الحسابات","✔ معتمد ومسوى")))))))))</f>
        <v/>
      </c>
      <c r="R4252">
        <f>N(R4251)+IF(A4252="عهدة",1,0)</f>
        <v/>
      </c>
      <c r="S4252">
        <f>IF(C4252="","",IF(AND(C4252&gt;=DATE(2026,9,1),C4252&lt;=DATE(2027,8,31)),(YEAR(C4252)-2026)*12+MONTH(C4252)-8,""))</f>
        <v/>
      </c>
      <c r="T4252">
        <f>IF(AND(A4252="مصروف",R4252&gt;0,I4252="موافق",S4252&lt;&gt;"",H4252&lt;&gt;""),N(G4252),0)</f>
        <v/>
      </c>
    </row>
    <row r="4253">
      <c r="A4253" s="19" t="n"/>
      <c r="B4253" s="20">
        <f>IF(A4253="","",IF(R4253=0,"⚠ أضف سطر عهدة أولًا","BDR-"&amp;TEXT(R4253,"000")))</f>
        <v/>
      </c>
      <c r="C4253" s="21" t="n"/>
      <c r="D4253" s="20">
        <f>IF(C4253="","",IF(S4253="","خارج السنة المالية",INDEX(القوائم!$D$2:$D$13,S4253)))</f>
        <v/>
      </c>
      <c r="E4253" s="22" t="n"/>
      <c r="F4253" s="23" t="n"/>
      <c r="G4253" s="23" t="n"/>
      <c r="H4253" s="22" t="n"/>
      <c r="I4253" s="19" t="n"/>
      <c r="J4253" s="21" t="n"/>
      <c r="K4253" s="19" t="n"/>
      <c r="L4253" s="19" t="n"/>
      <c r="M4253" s="21" t="n"/>
      <c r="N4253" s="22" t="n"/>
      <c r="O4253" s="24">
        <f>IF(A4253&lt;&gt;"عهدة","",SUMIFS($G$8:$G$5007,$B$8:$B$5007,B4253,$A$8:$A$5007,"مصروف",$I$8:$I$5007,"&lt;&gt;مرفوض"))</f>
        <v/>
      </c>
      <c r="P4253" s="25">
        <f>IF(A4253&lt;&gt;"عهدة","",N(F4253)-O4253)</f>
        <v/>
      </c>
      <c r="Q4253" s="26">
        <f>IF(A4253="","",IF(A4253="عهدة",IF(N(F4253)=0,"⚠ أدخل قيمة العهدة",IF(P4253&lt;0,"⛔ عجز / زيادة مصروفات "&amp;TEXT(-P4253,"#,##0"),IF(COUNTIFS($B$8:$B$5007,B4253,$A$8:$A$5007,"مصروف",$I$8:$I$5007,"&lt;&gt;مرفوض",$K$8:$K$5007,"&lt;&gt;نعم")&gt;0,"⚠ "&amp;COUNTIFS($B$8:$B$5007,B4253,$A$8:$A$5007,"مصروف",$I$8:$I$5007,"&lt;&gt;مرفوض",$K$8:$K$5007,"&lt;&gt;نعم")&amp;" مصروف غير مسوى",IF(L4253="تمت التسوية",IF(P4253=0,"✔ متوازنة وتمت التسوية","✔ تمت التسوية – متبقي "&amp;TEXT(P4253,"#,##0")),IF(P4253&gt;0,"متبقي "&amp;TEXT(P4253,"#,##0"),"✔ متوازنة"))))),IF(R4253=0,"⚠ أضف سطر عهدة أولًا",IF(OR(C4253="",N(G4253)=0),"⚠ أكمل التاريخ والقيمة",IF(S4253="","⚠ التاريخ خارج السنة المالية",IF(H4253="","⚠ اختر بند الموازنة",IF(I4253="مرفوض","✖ مرفوض من المدير",IF(I4253&lt;&gt;"موافق","⏳ بانتظار موافقة المدير",IF(K4253&lt;&gt;"نعم","⚠ غير مسوى مع الحسابات","✔ معتمد ومسوى")))))))))</f>
        <v/>
      </c>
      <c r="R4253">
        <f>N(R4252)+IF(A4253="عهدة",1,0)</f>
        <v/>
      </c>
      <c r="S4253">
        <f>IF(C4253="","",IF(AND(C4253&gt;=DATE(2026,9,1),C4253&lt;=DATE(2027,8,31)),(YEAR(C4253)-2026)*12+MONTH(C4253)-8,""))</f>
        <v/>
      </c>
      <c r="T4253">
        <f>IF(AND(A4253="مصروف",R4253&gt;0,I4253="موافق",S4253&lt;&gt;"",H4253&lt;&gt;""),N(G4253),0)</f>
        <v/>
      </c>
    </row>
    <row r="4254">
      <c r="A4254" s="19" t="n"/>
      <c r="B4254" s="20">
        <f>IF(A4254="","",IF(R4254=0,"⚠ أضف سطر عهدة أولًا","BDR-"&amp;TEXT(R4254,"000")))</f>
        <v/>
      </c>
      <c r="C4254" s="21" t="n"/>
      <c r="D4254" s="20">
        <f>IF(C4254="","",IF(S4254="","خارج السنة المالية",INDEX(القوائم!$D$2:$D$13,S4254)))</f>
        <v/>
      </c>
      <c r="E4254" s="22" t="n"/>
      <c r="F4254" s="23" t="n"/>
      <c r="G4254" s="23" t="n"/>
      <c r="H4254" s="22" t="n"/>
      <c r="I4254" s="19" t="n"/>
      <c r="J4254" s="21" t="n"/>
      <c r="K4254" s="19" t="n"/>
      <c r="L4254" s="19" t="n"/>
      <c r="M4254" s="21" t="n"/>
      <c r="N4254" s="22" t="n"/>
      <c r="O4254" s="24">
        <f>IF(A4254&lt;&gt;"عهدة","",SUMIFS($G$8:$G$5007,$B$8:$B$5007,B4254,$A$8:$A$5007,"مصروف",$I$8:$I$5007,"&lt;&gt;مرفوض"))</f>
        <v/>
      </c>
      <c r="P4254" s="25">
        <f>IF(A4254&lt;&gt;"عهدة","",N(F4254)-O4254)</f>
        <v/>
      </c>
      <c r="Q4254" s="26">
        <f>IF(A4254="","",IF(A4254="عهدة",IF(N(F4254)=0,"⚠ أدخل قيمة العهدة",IF(P4254&lt;0,"⛔ عجز / زيادة مصروفات "&amp;TEXT(-P4254,"#,##0"),IF(COUNTIFS($B$8:$B$5007,B4254,$A$8:$A$5007,"مصروف",$I$8:$I$5007,"&lt;&gt;مرفوض",$K$8:$K$5007,"&lt;&gt;نعم")&gt;0,"⚠ "&amp;COUNTIFS($B$8:$B$5007,B4254,$A$8:$A$5007,"مصروف",$I$8:$I$5007,"&lt;&gt;مرفوض",$K$8:$K$5007,"&lt;&gt;نعم")&amp;" مصروف غير مسوى",IF(L4254="تمت التسوية",IF(P4254=0,"✔ متوازنة وتمت التسوية","✔ تمت التسوية – متبقي "&amp;TEXT(P4254,"#,##0")),IF(P4254&gt;0,"متبقي "&amp;TEXT(P4254,"#,##0"),"✔ متوازنة"))))),IF(R4254=0,"⚠ أضف سطر عهدة أولًا",IF(OR(C4254="",N(G4254)=0),"⚠ أكمل التاريخ والقيمة",IF(S4254="","⚠ التاريخ خارج السنة المالية",IF(H4254="","⚠ اختر بند الموازنة",IF(I4254="مرفوض","✖ مرفوض من المدير",IF(I4254&lt;&gt;"موافق","⏳ بانتظار موافقة المدير",IF(K4254&lt;&gt;"نعم","⚠ غير مسوى مع الحسابات","✔ معتمد ومسوى")))))))))</f>
        <v/>
      </c>
      <c r="R4254">
        <f>N(R4253)+IF(A4254="عهدة",1,0)</f>
        <v/>
      </c>
      <c r="S4254">
        <f>IF(C4254="","",IF(AND(C4254&gt;=DATE(2026,9,1),C4254&lt;=DATE(2027,8,31)),(YEAR(C4254)-2026)*12+MONTH(C4254)-8,""))</f>
        <v/>
      </c>
      <c r="T4254">
        <f>IF(AND(A4254="مصروف",R4254&gt;0,I4254="موافق",S4254&lt;&gt;"",H4254&lt;&gt;""),N(G4254),0)</f>
        <v/>
      </c>
    </row>
    <row r="4255">
      <c r="A4255" s="19" t="n"/>
      <c r="B4255" s="20">
        <f>IF(A4255="","",IF(R4255=0,"⚠ أضف سطر عهدة أولًا","BDR-"&amp;TEXT(R4255,"000")))</f>
        <v/>
      </c>
      <c r="C4255" s="21" t="n"/>
      <c r="D4255" s="20">
        <f>IF(C4255="","",IF(S4255="","خارج السنة المالية",INDEX(القوائم!$D$2:$D$13,S4255)))</f>
        <v/>
      </c>
      <c r="E4255" s="22" t="n"/>
      <c r="F4255" s="23" t="n"/>
      <c r="G4255" s="23" t="n"/>
      <c r="H4255" s="22" t="n"/>
      <c r="I4255" s="19" t="n"/>
      <c r="J4255" s="21" t="n"/>
      <c r="K4255" s="19" t="n"/>
      <c r="L4255" s="19" t="n"/>
      <c r="M4255" s="21" t="n"/>
      <c r="N4255" s="22" t="n"/>
      <c r="O4255" s="24">
        <f>IF(A4255&lt;&gt;"عهدة","",SUMIFS($G$8:$G$5007,$B$8:$B$5007,B4255,$A$8:$A$5007,"مصروف",$I$8:$I$5007,"&lt;&gt;مرفوض"))</f>
        <v/>
      </c>
      <c r="P4255" s="25">
        <f>IF(A4255&lt;&gt;"عهدة","",N(F4255)-O4255)</f>
        <v/>
      </c>
      <c r="Q4255" s="26">
        <f>IF(A4255="","",IF(A4255="عهدة",IF(N(F4255)=0,"⚠ أدخل قيمة العهدة",IF(P4255&lt;0,"⛔ عجز / زيادة مصروفات "&amp;TEXT(-P4255,"#,##0"),IF(COUNTIFS($B$8:$B$5007,B4255,$A$8:$A$5007,"مصروف",$I$8:$I$5007,"&lt;&gt;مرفوض",$K$8:$K$5007,"&lt;&gt;نعم")&gt;0,"⚠ "&amp;COUNTIFS($B$8:$B$5007,B4255,$A$8:$A$5007,"مصروف",$I$8:$I$5007,"&lt;&gt;مرفوض",$K$8:$K$5007,"&lt;&gt;نعم")&amp;" مصروف غير مسوى",IF(L4255="تمت التسوية",IF(P4255=0,"✔ متوازنة وتمت التسوية","✔ تمت التسوية – متبقي "&amp;TEXT(P4255,"#,##0")),IF(P4255&gt;0,"متبقي "&amp;TEXT(P4255,"#,##0"),"✔ متوازنة"))))),IF(R4255=0,"⚠ أضف سطر عهدة أولًا",IF(OR(C4255="",N(G4255)=0),"⚠ أكمل التاريخ والقيمة",IF(S4255="","⚠ التاريخ خارج السنة المالية",IF(H4255="","⚠ اختر بند الموازنة",IF(I4255="مرفوض","✖ مرفوض من المدير",IF(I4255&lt;&gt;"موافق","⏳ بانتظار موافقة المدير",IF(K4255&lt;&gt;"نعم","⚠ غير مسوى مع الحسابات","✔ معتمد ومسوى")))))))))</f>
        <v/>
      </c>
      <c r="R4255">
        <f>N(R4254)+IF(A4255="عهدة",1,0)</f>
        <v/>
      </c>
      <c r="S4255">
        <f>IF(C4255="","",IF(AND(C4255&gt;=DATE(2026,9,1),C4255&lt;=DATE(2027,8,31)),(YEAR(C4255)-2026)*12+MONTH(C4255)-8,""))</f>
        <v/>
      </c>
      <c r="T4255">
        <f>IF(AND(A4255="مصروف",R4255&gt;0,I4255="موافق",S4255&lt;&gt;"",H4255&lt;&gt;""),N(G4255),0)</f>
        <v/>
      </c>
    </row>
    <row r="4256">
      <c r="A4256" s="19" t="n"/>
      <c r="B4256" s="20">
        <f>IF(A4256="","",IF(R4256=0,"⚠ أضف سطر عهدة أولًا","BDR-"&amp;TEXT(R4256,"000")))</f>
        <v/>
      </c>
      <c r="C4256" s="21" t="n"/>
      <c r="D4256" s="20">
        <f>IF(C4256="","",IF(S4256="","خارج السنة المالية",INDEX(القوائم!$D$2:$D$13,S4256)))</f>
        <v/>
      </c>
      <c r="E4256" s="22" t="n"/>
      <c r="F4256" s="23" t="n"/>
      <c r="G4256" s="23" t="n"/>
      <c r="H4256" s="22" t="n"/>
      <c r="I4256" s="19" t="n"/>
      <c r="J4256" s="21" t="n"/>
      <c r="K4256" s="19" t="n"/>
      <c r="L4256" s="19" t="n"/>
      <c r="M4256" s="21" t="n"/>
      <c r="N4256" s="22" t="n"/>
      <c r="O4256" s="24">
        <f>IF(A4256&lt;&gt;"عهدة","",SUMIFS($G$8:$G$5007,$B$8:$B$5007,B4256,$A$8:$A$5007,"مصروف",$I$8:$I$5007,"&lt;&gt;مرفوض"))</f>
        <v/>
      </c>
      <c r="P4256" s="25">
        <f>IF(A4256&lt;&gt;"عهدة","",N(F4256)-O4256)</f>
        <v/>
      </c>
      <c r="Q4256" s="26">
        <f>IF(A4256="","",IF(A4256="عهدة",IF(N(F4256)=0,"⚠ أدخل قيمة العهدة",IF(P4256&lt;0,"⛔ عجز / زيادة مصروفات "&amp;TEXT(-P4256,"#,##0"),IF(COUNTIFS($B$8:$B$5007,B4256,$A$8:$A$5007,"مصروف",$I$8:$I$5007,"&lt;&gt;مرفوض",$K$8:$K$5007,"&lt;&gt;نعم")&gt;0,"⚠ "&amp;COUNTIFS($B$8:$B$5007,B4256,$A$8:$A$5007,"مصروف",$I$8:$I$5007,"&lt;&gt;مرفوض",$K$8:$K$5007,"&lt;&gt;نعم")&amp;" مصروف غير مسوى",IF(L4256="تمت التسوية",IF(P4256=0,"✔ متوازنة وتمت التسوية","✔ تمت التسوية – متبقي "&amp;TEXT(P4256,"#,##0")),IF(P4256&gt;0,"متبقي "&amp;TEXT(P4256,"#,##0"),"✔ متوازنة"))))),IF(R4256=0,"⚠ أضف سطر عهدة أولًا",IF(OR(C4256="",N(G4256)=0),"⚠ أكمل التاريخ والقيمة",IF(S4256="","⚠ التاريخ خارج السنة المالية",IF(H4256="","⚠ اختر بند الموازنة",IF(I4256="مرفوض","✖ مرفوض من المدير",IF(I4256&lt;&gt;"موافق","⏳ بانتظار موافقة المدير",IF(K4256&lt;&gt;"نعم","⚠ غير مسوى مع الحسابات","✔ معتمد ومسوى")))))))))</f>
        <v/>
      </c>
      <c r="R4256">
        <f>N(R4255)+IF(A4256="عهدة",1,0)</f>
        <v/>
      </c>
      <c r="S4256">
        <f>IF(C4256="","",IF(AND(C4256&gt;=DATE(2026,9,1),C4256&lt;=DATE(2027,8,31)),(YEAR(C4256)-2026)*12+MONTH(C4256)-8,""))</f>
        <v/>
      </c>
      <c r="T4256">
        <f>IF(AND(A4256="مصروف",R4256&gt;0,I4256="موافق",S4256&lt;&gt;"",H4256&lt;&gt;""),N(G4256),0)</f>
        <v/>
      </c>
    </row>
    <row r="4257">
      <c r="A4257" s="19" t="n"/>
      <c r="B4257" s="20">
        <f>IF(A4257="","",IF(R4257=0,"⚠ أضف سطر عهدة أولًا","BDR-"&amp;TEXT(R4257,"000")))</f>
        <v/>
      </c>
      <c r="C4257" s="21" t="n"/>
      <c r="D4257" s="20">
        <f>IF(C4257="","",IF(S4257="","خارج السنة المالية",INDEX(القوائم!$D$2:$D$13,S4257)))</f>
        <v/>
      </c>
      <c r="E4257" s="22" t="n"/>
      <c r="F4257" s="23" t="n"/>
      <c r="G4257" s="23" t="n"/>
      <c r="H4257" s="22" t="n"/>
      <c r="I4257" s="19" t="n"/>
      <c r="J4257" s="21" t="n"/>
      <c r="K4257" s="19" t="n"/>
      <c r="L4257" s="19" t="n"/>
      <c r="M4257" s="21" t="n"/>
      <c r="N4257" s="22" t="n"/>
      <c r="O4257" s="24">
        <f>IF(A4257&lt;&gt;"عهدة","",SUMIFS($G$8:$G$5007,$B$8:$B$5007,B4257,$A$8:$A$5007,"مصروف",$I$8:$I$5007,"&lt;&gt;مرفوض"))</f>
        <v/>
      </c>
      <c r="P4257" s="25">
        <f>IF(A4257&lt;&gt;"عهدة","",N(F4257)-O4257)</f>
        <v/>
      </c>
      <c r="Q4257" s="26">
        <f>IF(A4257="","",IF(A4257="عهدة",IF(N(F4257)=0,"⚠ أدخل قيمة العهدة",IF(P4257&lt;0,"⛔ عجز / زيادة مصروفات "&amp;TEXT(-P4257,"#,##0"),IF(COUNTIFS($B$8:$B$5007,B4257,$A$8:$A$5007,"مصروف",$I$8:$I$5007,"&lt;&gt;مرفوض",$K$8:$K$5007,"&lt;&gt;نعم")&gt;0,"⚠ "&amp;COUNTIFS($B$8:$B$5007,B4257,$A$8:$A$5007,"مصروف",$I$8:$I$5007,"&lt;&gt;مرفوض",$K$8:$K$5007,"&lt;&gt;نعم")&amp;" مصروف غير مسوى",IF(L4257="تمت التسوية",IF(P4257=0,"✔ متوازنة وتمت التسوية","✔ تمت التسوية – متبقي "&amp;TEXT(P4257,"#,##0")),IF(P4257&gt;0,"متبقي "&amp;TEXT(P4257,"#,##0"),"✔ متوازنة"))))),IF(R4257=0,"⚠ أضف سطر عهدة أولًا",IF(OR(C4257="",N(G4257)=0),"⚠ أكمل التاريخ والقيمة",IF(S4257="","⚠ التاريخ خارج السنة المالية",IF(H4257="","⚠ اختر بند الموازنة",IF(I4257="مرفوض","✖ مرفوض من المدير",IF(I4257&lt;&gt;"موافق","⏳ بانتظار موافقة المدير",IF(K4257&lt;&gt;"نعم","⚠ غير مسوى مع الحسابات","✔ معتمد ومسوى")))))))))</f>
        <v/>
      </c>
      <c r="R4257">
        <f>N(R4256)+IF(A4257="عهدة",1,0)</f>
        <v/>
      </c>
      <c r="S4257">
        <f>IF(C4257="","",IF(AND(C4257&gt;=DATE(2026,9,1),C4257&lt;=DATE(2027,8,31)),(YEAR(C4257)-2026)*12+MONTH(C4257)-8,""))</f>
        <v/>
      </c>
      <c r="T4257">
        <f>IF(AND(A4257="مصروف",R4257&gt;0,I4257="موافق",S4257&lt;&gt;"",H4257&lt;&gt;""),N(G4257),0)</f>
        <v/>
      </c>
    </row>
    <row r="4258">
      <c r="A4258" s="19" t="n"/>
      <c r="B4258" s="20">
        <f>IF(A4258="","",IF(R4258=0,"⚠ أضف سطر عهدة أولًا","BDR-"&amp;TEXT(R4258,"000")))</f>
        <v/>
      </c>
      <c r="C4258" s="21" t="n"/>
      <c r="D4258" s="20">
        <f>IF(C4258="","",IF(S4258="","خارج السنة المالية",INDEX(القوائم!$D$2:$D$13,S4258)))</f>
        <v/>
      </c>
      <c r="E4258" s="22" t="n"/>
      <c r="F4258" s="23" t="n"/>
      <c r="G4258" s="23" t="n"/>
      <c r="H4258" s="22" t="n"/>
      <c r="I4258" s="19" t="n"/>
      <c r="J4258" s="21" t="n"/>
      <c r="K4258" s="19" t="n"/>
      <c r="L4258" s="19" t="n"/>
      <c r="M4258" s="21" t="n"/>
      <c r="N4258" s="22" t="n"/>
      <c r="O4258" s="24">
        <f>IF(A4258&lt;&gt;"عهدة","",SUMIFS($G$8:$G$5007,$B$8:$B$5007,B4258,$A$8:$A$5007,"مصروف",$I$8:$I$5007,"&lt;&gt;مرفوض"))</f>
        <v/>
      </c>
      <c r="P4258" s="25">
        <f>IF(A4258&lt;&gt;"عهدة","",N(F4258)-O4258)</f>
        <v/>
      </c>
      <c r="Q4258" s="26">
        <f>IF(A4258="","",IF(A4258="عهدة",IF(N(F4258)=0,"⚠ أدخل قيمة العهدة",IF(P4258&lt;0,"⛔ عجز / زيادة مصروفات "&amp;TEXT(-P4258,"#,##0"),IF(COUNTIFS($B$8:$B$5007,B4258,$A$8:$A$5007,"مصروف",$I$8:$I$5007,"&lt;&gt;مرفوض",$K$8:$K$5007,"&lt;&gt;نعم")&gt;0,"⚠ "&amp;COUNTIFS($B$8:$B$5007,B4258,$A$8:$A$5007,"مصروف",$I$8:$I$5007,"&lt;&gt;مرفوض",$K$8:$K$5007,"&lt;&gt;نعم")&amp;" مصروف غير مسوى",IF(L4258="تمت التسوية",IF(P4258=0,"✔ متوازنة وتمت التسوية","✔ تمت التسوية – متبقي "&amp;TEXT(P4258,"#,##0")),IF(P4258&gt;0,"متبقي "&amp;TEXT(P4258,"#,##0"),"✔ متوازنة"))))),IF(R4258=0,"⚠ أضف سطر عهدة أولًا",IF(OR(C4258="",N(G4258)=0),"⚠ أكمل التاريخ والقيمة",IF(S4258="","⚠ التاريخ خارج السنة المالية",IF(H4258="","⚠ اختر بند الموازنة",IF(I4258="مرفوض","✖ مرفوض من المدير",IF(I4258&lt;&gt;"موافق","⏳ بانتظار موافقة المدير",IF(K4258&lt;&gt;"نعم","⚠ غير مسوى مع الحسابات","✔ معتمد ومسوى")))))))))</f>
        <v/>
      </c>
      <c r="R4258">
        <f>N(R4257)+IF(A4258="عهدة",1,0)</f>
        <v/>
      </c>
      <c r="S4258">
        <f>IF(C4258="","",IF(AND(C4258&gt;=DATE(2026,9,1),C4258&lt;=DATE(2027,8,31)),(YEAR(C4258)-2026)*12+MONTH(C4258)-8,""))</f>
        <v/>
      </c>
      <c r="T4258">
        <f>IF(AND(A4258="مصروف",R4258&gt;0,I4258="موافق",S4258&lt;&gt;"",H4258&lt;&gt;""),N(G4258),0)</f>
        <v/>
      </c>
    </row>
    <row r="4259">
      <c r="A4259" s="19" t="n"/>
      <c r="B4259" s="20">
        <f>IF(A4259="","",IF(R4259=0,"⚠ أضف سطر عهدة أولًا","BDR-"&amp;TEXT(R4259,"000")))</f>
        <v/>
      </c>
      <c r="C4259" s="21" t="n"/>
      <c r="D4259" s="20">
        <f>IF(C4259="","",IF(S4259="","خارج السنة المالية",INDEX(القوائم!$D$2:$D$13,S4259)))</f>
        <v/>
      </c>
      <c r="E4259" s="22" t="n"/>
      <c r="F4259" s="23" t="n"/>
      <c r="G4259" s="23" t="n"/>
      <c r="H4259" s="22" t="n"/>
      <c r="I4259" s="19" t="n"/>
      <c r="J4259" s="21" t="n"/>
      <c r="K4259" s="19" t="n"/>
      <c r="L4259" s="19" t="n"/>
      <c r="M4259" s="21" t="n"/>
      <c r="N4259" s="22" t="n"/>
      <c r="O4259" s="24">
        <f>IF(A4259&lt;&gt;"عهدة","",SUMIFS($G$8:$G$5007,$B$8:$B$5007,B4259,$A$8:$A$5007,"مصروف",$I$8:$I$5007,"&lt;&gt;مرفوض"))</f>
        <v/>
      </c>
      <c r="P4259" s="25">
        <f>IF(A4259&lt;&gt;"عهدة","",N(F4259)-O4259)</f>
        <v/>
      </c>
      <c r="Q4259" s="26">
        <f>IF(A4259="","",IF(A4259="عهدة",IF(N(F4259)=0,"⚠ أدخل قيمة العهدة",IF(P4259&lt;0,"⛔ عجز / زيادة مصروفات "&amp;TEXT(-P4259,"#,##0"),IF(COUNTIFS($B$8:$B$5007,B4259,$A$8:$A$5007,"مصروف",$I$8:$I$5007,"&lt;&gt;مرفوض",$K$8:$K$5007,"&lt;&gt;نعم")&gt;0,"⚠ "&amp;COUNTIFS($B$8:$B$5007,B4259,$A$8:$A$5007,"مصروف",$I$8:$I$5007,"&lt;&gt;مرفوض",$K$8:$K$5007,"&lt;&gt;نعم")&amp;" مصروف غير مسوى",IF(L4259="تمت التسوية",IF(P4259=0,"✔ متوازنة وتمت التسوية","✔ تمت التسوية – متبقي "&amp;TEXT(P4259,"#,##0")),IF(P4259&gt;0,"متبقي "&amp;TEXT(P4259,"#,##0"),"✔ متوازنة"))))),IF(R4259=0,"⚠ أضف سطر عهدة أولًا",IF(OR(C4259="",N(G4259)=0),"⚠ أكمل التاريخ والقيمة",IF(S4259="","⚠ التاريخ خارج السنة المالية",IF(H4259="","⚠ اختر بند الموازنة",IF(I4259="مرفوض","✖ مرفوض من المدير",IF(I4259&lt;&gt;"موافق","⏳ بانتظار موافقة المدير",IF(K4259&lt;&gt;"نعم","⚠ غير مسوى مع الحسابات","✔ معتمد ومسوى")))))))))</f>
        <v/>
      </c>
      <c r="R4259">
        <f>N(R4258)+IF(A4259="عهدة",1,0)</f>
        <v/>
      </c>
      <c r="S4259">
        <f>IF(C4259="","",IF(AND(C4259&gt;=DATE(2026,9,1),C4259&lt;=DATE(2027,8,31)),(YEAR(C4259)-2026)*12+MONTH(C4259)-8,""))</f>
        <v/>
      </c>
      <c r="T4259">
        <f>IF(AND(A4259="مصروف",R4259&gt;0,I4259="موافق",S4259&lt;&gt;"",H4259&lt;&gt;""),N(G4259),0)</f>
        <v/>
      </c>
    </row>
    <row r="4260">
      <c r="A4260" s="19" t="n"/>
      <c r="B4260" s="20">
        <f>IF(A4260="","",IF(R4260=0,"⚠ أضف سطر عهدة أولًا","BDR-"&amp;TEXT(R4260,"000")))</f>
        <v/>
      </c>
      <c r="C4260" s="21" t="n"/>
      <c r="D4260" s="20">
        <f>IF(C4260="","",IF(S4260="","خارج السنة المالية",INDEX(القوائم!$D$2:$D$13,S4260)))</f>
        <v/>
      </c>
      <c r="E4260" s="22" t="n"/>
      <c r="F4260" s="23" t="n"/>
      <c r="G4260" s="23" t="n"/>
      <c r="H4260" s="22" t="n"/>
      <c r="I4260" s="19" t="n"/>
      <c r="J4260" s="21" t="n"/>
      <c r="K4260" s="19" t="n"/>
      <c r="L4260" s="19" t="n"/>
      <c r="M4260" s="21" t="n"/>
      <c r="N4260" s="22" t="n"/>
      <c r="O4260" s="24">
        <f>IF(A4260&lt;&gt;"عهدة","",SUMIFS($G$8:$G$5007,$B$8:$B$5007,B4260,$A$8:$A$5007,"مصروف",$I$8:$I$5007,"&lt;&gt;مرفوض"))</f>
        <v/>
      </c>
      <c r="P4260" s="25">
        <f>IF(A4260&lt;&gt;"عهدة","",N(F4260)-O4260)</f>
        <v/>
      </c>
      <c r="Q4260" s="26">
        <f>IF(A4260="","",IF(A4260="عهدة",IF(N(F4260)=0,"⚠ أدخل قيمة العهدة",IF(P4260&lt;0,"⛔ عجز / زيادة مصروفات "&amp;TEXT(-P4260,"#,##0"),IF(COUNTIFS($B$8:$B$5007,B4260,$A$8:$A$5007,"مصروف",$I$8:$I$5007,"&lt;&gt;مرفوض",$K$8:$K$5007,"&lt;&gt;نعم")&gt;0,"⚠ "&amp;COUNTIFS($B$8:$B$5007,B4260,$A$8:$A$5007,"مصروف",$I$8:$I$5007,"&lt;&gt;مرفوض",$K$8:$K$5007,"&lt;&gt;نعم")&amp;" مصروف غير مسوى",IF(L4260="تمت التسوية",IF(P4260=0,"✔ متوازنة وتمت التسوية","✔ تمت التسوية – متبقي "&amp;TEXT(P4260,"#,##0")),IF(P4260&gt;0,"متبقي "&amp;TEXT(P4260,"#,##0"),"✔ متوازنة"))))),IF(R4260=0,"⚠ أضف سطر عهدة أولًا",IF(OR(C4260="",N(G4260)=0),"⚠ أكمل التاريخ والقيمة",IF(S4260="","⚠ التاريخ خارج السنة المالية",IF(H4260="","⚠ اختر بند الموازنة",IF(I4260="مرفوض","✖ مرفوض من المدير",IF(I4260&lt;&gt;"موافق","⏳ بانتظار موافقة المدير",IF(K4260&lt;&gt;"نعم","⚠ غير مسوى مع الحسابات","✔ معتمد ومسوى")))))))))</f>
        <v/>
      </c>
      <c r="R4260">
        <f>N(R4259)+IF(A4260="عهدة",1,0)</f>
        <v/>
      </c>
      <c r="S4260">
        <f>IF(C4260="","",IF(AND(C4260&gt;=DATE(2026,9,1),C4260&lt;=DATE(2027,8,31)),(YEAR(C4260)-2026)*12+MONTH(C4260)-8,""))</f>
        <v/>
      </c>
      <c r="T4260">
        <f>IF(AND(A4260="مصروف",R4260&gt;0,I4260="موافق",S4260&lt;&gt;"",H4260&lt;&gt;""),N(G4260),0)</f>
        <v/>
      </c>
    </row>
    <row r="4261">
      <c r="A4261" s="19" t="n"/>
      <c r="B4261" s="20">
        <f>IF(A4261="","",IF(R4261=0,"⚠ أضف سطر عهدة أولًا","BDR-"&amp;TEXT(R4261,"000")))</f>
        <v/>
      </c>
      <c r="C4261" s="21" t="n"/>
      <c r="D4261" s="20">
        <f>IF(C4261="","",IF(S4261="","خارج السنة المالية",INDEX(القوائم!$D$2:$D$13,S4261)))</f>
        <v/>
      </c>
      <c r="E4261" s="22" t="n"/>
      <c r="F4261" s="23" t="n"/>
      <c r="G4261" s="23" t="n"/>
      <c r="H4261" s="22" t="n"/>
      <c r="I4261" s="19" t="n"/>
      <c r="J4261" s="21" t="n"/>
      <c r="K4261" s="19" t="n"/>
      <c r="L4261" s="19" t="n"/>
      <c r="M4261" s="21" t="n"/>
      <c r="N4261" s="22" t="n"/>
      <c r="O4261" s="24">
        <f>IF(A4261&lt;&gt;"عهدة","",SUMIFS($G$8:$G$5007,$B$8:$B$5007,B4261,$A$8:$A$5007,"مصروف",$I$8:$I$5007,"&lt;&gt;مرفوض"))</f>
        <v/>
      </c>
      <c r="P4261" s="25">
        <f>IF(A4261&lt;&gt;"عهدة","",N(F4261)-O4261)</f>
        <v/>
      </c>
      <c r="Q4261" s="26">
        <f>IF(A4261="","",IF(A4261="عهدة",IF(N(F4261)=0,"⚠ أدخل قيمة العهدة",IF(P4261&lt;0,"⛔ عجز / زيادة مصروفات "&amp;TEXT(-P4261,"#,##0"),IF(COUNTIFS($B$8:$B$5007,B4261,$A$8:$A$5007,"مصروف",$I$8:$I$5007,"&lt;&gt;مرفوض",$K$8:$K$5007,"&lt;&gt;نعم")&gt;0,"⚠ "&amp;COUNTIFS($B$8:$B$5007,B4261,$A$8:$A$5007,"مصروف",$I$8:$I$5007,"&lt;&gt;مرفوض",$K$8:$K$5007,"&lt;&gt;نعم")&amp;" مصروف غير مسوى",IF(L4261="تمت التسوية",IF(P4261=0,"✔ متوازنة وتمت التسوية","✔ تمت التسوية – متبقي "&amp;TEXT(P4261,"#,##0")),IF(P4261&gt;0,"متبقي "&amp;TEXT(P4261,"#,##0"),"✔ متوازنة"))))),IF(R4261=0,"⚠ أضف سطر عهدة أولًا",IF(OR(C4261="",N(G4261)=0),"⚠ أكمل التاريخ والقيمة",IF(S4261="","⚠ التاريخ خارج السنة المالية",IF(H4261="","⚠ اختر بند الموازنة",IF(I4261="مرفوض","✖ مرفوض من المدير",IF(I4261&lt;&gt;"موافق","⏳ بانتظار موافقة المدير",IF(K4261&lt;&gt;"نعم","⚠ غير مسوى مع الحسابات","✔ معتمد ومسوى")))))))))</f>
        <v/>
      </c>
      <c r="R4261">
        <f>N(R4260)+IF(A4261="عهدة",1,0)</f>
        <v/>
      </c>
      <c r="S4261">
        <f>IF(C4261="","",IF(AND(C4261&gt;=DATE(2026,9,1),C4261&lt;=DATE(2027,8,31)),(YEAR(C4261)-2026)*12+MONTH(C4261)-8,""))</f>
        <v/>
      </c>
      <c r="T4261">
        <f>IF(AND(A4261="مصروف",R4261&gt;0,I4261="موافق",S4261&lt;&gt;"",H4261&lt;&gt;""),N(G4261),0)</f>
        <v/>
      </c>
    </row>
    <row r="4262">
      <c r="A4262" s="19" t="n"/>
      <c r="B4262" s="20">
        <f>IF(A4262="","",IF(R4262=0,"⚠ أضف سطر عهدة أولًا","BDR-"&amp;TEXT(R4262,"000")))</f>
        <v/>
      </c>
      <c r="C4262" s="21" t="n"/>
      <c r="D4262" s="20">
        <f>IF(C4262="","",IF(S4262="","خارج السنة المالية",INDEX(القوائم!$D$2:$D$13,S4262)))</f>
        <v/>
      </c>
      <c r="E4262" s="22" t="n"/>
      <c r="F4262" s="23" t="n"/>
      <c r="G4262" s="23" t="n"/>
      <c r="H4262" s="22" t="n"/>
      <c r="I4262" s="19" t="n"/>
      <c r="J4262" s="21" t="n"/>
      <c r="K4262" s="19" t="n"/>
      <c r="L4262" s="19" t="n"/>
      <c r="M4262" s="21" t="n"/>
      <c r="N4262" s="22" t="n"/>
      <c r="O4262" s="24">
        <f>IF(A4262&lt;&gt;"عهدة","",SUMIFS($G$8:$G$5007,$B$8:$B$5007,B4262,$A$8:$A$5007,"مصروف",$I$8:$I$5007,"&lt;&gt;مرفوض"))</f>
        <v/>
      </c>
      <c r="P4262" s="25">
        <f>IF(A4262&lt;&gt;"عهدة","",N(F4262)-O4262)</f>
        <v/>
      </c>
      <c r="Q4262" s="26">
        <f>IF(A4262="","",IF(A4262="عهدة",IF(N(F4262)=0,"⚠ أدخل قيمة العهدة",IF(P4262&lt;0,"⛔ عجز / زيادة مصروفات "&amp;TEXT(-P4262,"#,##0"),IF(COUNTIFS($B$8:$B$5007,B4262,$A$8:$A$5007,"مصروف",$I$8:$I$5007,"&lt;&gt;مرفوض",$K$8:$K$5007,"&lt;&gt;نعم")&gt;0,"⚠ "&amp;COUNTIFS($B$8:$B$5007,B4262,$A$8:$A$5007,"مصروف",$I$8:$I$5007,"&lt;&gt;مرفوض",$K$8:$K$5007,"&lt;&gt;نعم")&amp;" مصروف غير مسوى",IF(L4262="تمت التسوية",IF(P4262=0,"✔ متوازنة وتمت التسوية","✔ تمت التسوية – متبقي "&amp;TEXT(P4262,"#,##0")),IF(P4262&gt;0,"متبقي "&amp;TEXT(P4262,"#,##0"),"✔ متوازنة"))))),IF(R4262=0,"⚠ أضف سطر عهدة أولًا",IF(OR(C4262="",N(G4262)=0),"⚠ أكمل التاريخ والقيمة",IF(S4262="","⚠ التاريخ خارج السنة المالية",IF(H4262="","⚠ اختر بند الموازنة",IF(I4262="مرفوض","✖ مرفوض من المدير",IF(I4262&lt;&gt;"موافق","⏳ بانتظار موافقة المدير",IF(K4262&lt;&gt;"نعم","⚠ غير مسوى مع الحسابات","✔ معتمد ومسوى")))))))))</f>
        <v/>
      </c>
      <c r="R4262">
        <f>N(R4261)+IF(A4262="عهدة",1,0)</f>
        <v/>
      </c>
      <c r="S4262">
        <f>IF(C4262="","",IF(AND(C4262&gt;=DATE(2026,9,1),C4262&lt;=DATE(2027,8,31)),(YEAR(C4262)-2026)*12+MONTH(C4262)-8,""))</f>
        <v/>
      </c>
      <c r="T4262">
        <f>IF(AND(A4262="مصروف",R4262&gt;0,I4262="موافق",S4262&lt;&gt;"",H4262&lt;&gt;""),N(G4262),0)</f>
        <v/>
      </c>
    </row>
    <row r="4263">
      <c r="A4263" s="19" t="n"/>
      <c r="B4263" s="20">
        <f>IF(A4263="","",IF(R4263=0,"⚠ أضف سطر عهدة أولًا","BDR-"&amp;TEXT(R4263,"000")))</f>
        <v/>
      </c>
      <c r="C4263" s="21" t="n"/>
      <c r="D4263" s="20">
        <f>IF(C4263="","",IF(S4263="","خارج السنة المالية",INDEX(القوائم!$D$2:$D$13,S4263)))</f>
        <v/>
      </c>
      <c r="E4263" s="22" t="n"/>
      <c r="F4263" s="23" t="n"/>
      <c r="G4263" s="23" t="n"/>
      <c r="H4263" s="22" t="n"/>
      <c r="I4263" s="19" t="n"/>
      <c r="J4263" s="21" t="n"/>
      <c r="K4263" s="19" t="n"/>
      <c r="L4263" s="19" t="n"/>
      <c r="M4263" s="21" t="n"/>
      <c r="N4263" s="22" t="n"/>
      <c r="O4263" s="24">
        <f>IF(A4263&lt;&gt;"عهدة","",SUMIFS($G$8:$G$5007,$B$8:$B$5007,B4263,$A$8:$A$5007,"مصروف",$I$8:$I$5007,"&lt;&gt;مرفوض"))</f>
        <v/>
      </c>
      <c r="P4263" s="25">
        <f>IF(A4263&lt;&gt;"عهدة","",N(F4263)-O4263)</f>
        <v/>
      </c>
      <c r="Q4263" s="26">
        <f>IF(A4263="","",IF(A4263="عهدة",IF(N(F4263)=0,"⚠ أدخل قيمة العهدة",IF(P4263&lt;0,"⛔ عجز / زيادة مصروفات "&amp;TEXT(-P4263,"#,##0"),IF(COUNTIFS($B$8:$B$5007,B4263,$A$8:$A$5007,"مصروف",$I$8:$I$5007,"&lt;&gt;مرفوض",$K$8:$K$5007,"&lt;&gt;نعم")&gt;0,"⚠ "&amp;COUNTIFS($B$8:$B$5007,B4263,$A$8:$A$5007,"مصروف",$I$8:$I$5007,"&lt;&gt;مرفوض",$K$8:$K$5007,"&lt;&gt;نعم")&amp;" مصروف غير مسوى",IF(L4263="تمت التسوية",IF(P4263=0,"✔ متوازنة وتمت التسوية","✔ تمت التسوية – متبقي "&amp;TEXT(P4263,"#,##0")),IF(P4263&gt;0,"متبقي "&amp;TEXT(P4263,"#,##0"),"✔ متوازنة"))))),IF(R4263=0,"⚠ أضف سطر عهدة أولًا",IF(OR(C4263="",N(G4263)=0),"⚠ أكمل التاريخ والقيمة",IF(S4263="","⚠ التاريخ خارج السنة المالية",IF(H4263="","⚠ اختر بند الموازنة",IF(I4263="مرفوض","✖ مرفوض من المدير",IF(I4263&lt;&gt;"موافق","⏳ بانتظار موافقة المدير",IF(K4263&lt;&gt;"نعم","⚠ غير مسوى مع الحسابات","✔ معتمد ومسوى")))))))))</f>
        <v/>
      </c>
      <c r="R4263">
        <f>N(R4262)+IF(A4263="عهدة",1,0)</f>
        <v/>
      </c>
      <c r="S4263">
        <f>IF(C4263="","",IF(AND(C4263&gt;=DATE(2026,9,1),C4263&lt;=DATE(2027,8,31)),(YEAR(C4263)-2026)*12+MONTH(C4263)-8,""))</f>
        <v/>
      </c>
      <c r="T4263">
        <f>IF(AND(A4263="مصروف",R4263&gt;0,I4263="موافق",S4263&lt;&gt;"",H4263&lt;&gt;""),N(G4263),0)</f>
        <v/>
      </c>
    </row>
    <row r="4264">
      <c r="A4264" s="19" t="n"/>
      <c r="B4264" s="20">
        <f>IF(A4264="","",IF(R4264=0,"⚠ أضف سطر عهدة أولًا","BDR-"&amp;TEXT(R4264,"000")))</f>
        <v/>
      </c>
      <c r="C4264" s="21" t="n"/>
      <c r="D4264" s="20">
        <f>IF(C4264="","",IF(S4264="","خارج السنة المالية",INDEX(القوائم!$D$2:$D$13,S4264)))</f>
        <v/>
      </c>
      <c r="E4264" s="22" t="n"/>
      <c r="F4264" s="23" t="n"/>
      <c r="G4264" s="23" t="n"/>
      <c r="H4264" s="22" t="n"/>
      <c r="I4264" s="19" t="n"/>
      <c r="J4264" s="21" t="n"/>
      <c r="K4264" s="19" t="n"/>
      <c r="L4264" s="19" t="n"/>
      <c r="M4264" s="21" t="n"/>
      <c r="N4264" s="22" t="n"/>
      <c r="O4264" s="24">
        <f>IF(A4264&lt;&gt;"عهدة","",SUMIFS($G$8:$G$5007,$B$8:$B$5007,B4264,$A$8:$A$5007,"مصروف",$I$8:$I$5007,"&lt;&gt;مرفوض"))</f>
        <v/>
      </c>
      <c r="P4264" s="25">
        <f>IF(A4264&lt;&gt;"عهدة","",N(F4264)-O4264)</f>
        <v/>
      </c>
      <c r="Q4264" s="26">
        <f>IF(A4264="","",IF(A4264="عهدة",IF(N(F4264)=0,"⚠ أدخل قيمة العهدة",IF(P4264&lt;0,"⛔ عجز / زيادة مصروفات "&amp;TEXT(-P4264,"#,##0"),IF(COUNTIFS($B$8:$B$5007,B4264,$A$8:$A$5007,"مصروف",$I$8:$I$5007,"&lt;&gt;مرفوض",$K$8:$K$5007,"&lt;&gt;نعم")&gt;0,"⚠ "&amp;COUNTIFS($B$8:$B$5007,B4264,$A$8:$A$5007,"مصروف",$I$8:$I$5007,"&lt;&gt;مرفوض",$K$8:$K$5007,"&lt;&gt;نعم")&amp;" مصروف غير مسوى",IF(L4264="تمت التسوية",IF(P4264=0,"✔ متوازنة وتمت التسوية","✔ تمت التسوية – متبقي "&amp;TEXT(P4264,"#,##0")),IF(P4264&gt;0,"متبقي "&amp;TEXT(P4264,"#,##0"),"✔ متوازنة"))))),IF(R4264=0,"⚠ أضف سطر عهدة أولًا",IF(OR(C4264="",N(G4264)=0),"⚠ أكمل التاريخ والقيمة",IF(S4264="","⚠ التاريخ خارج السنة المالية",IF(H4264="","⚠ اختر بند الموازنة",IF(I4264="مرفوض","✖ مرفوض من المدير",IF(I4264&lt;&gt;"موافق","⏳ بانتظار موافقة المدير",IF(K4264&lt;&gt;"نعم","⚠ غير مسوى مع الحسابات","✔ معتمد ومسوى")))))))))</f>
        <v/>
      </c>
      <c r="R4264">
        <f>N(R4263)+IF(A4264="عهدة",1,0)</f>
        <v/>
      </c>
      <c r="S4264">
        <f>IF(C4264="","",IF(AND(C4264&gt;=DATE(2026,9,1),C4264&lt;=DATE(2027,8,31)),(YEAR(C4264)-2026)*12+MONTH(C4264)-8,""))</f>
        <v/>
      </c>
      <c r="T4264">
        <f>IF(AND(A4264="مصروف",R4264&gt;0,I4264="موافق",S4264&lt;&gt;"",H4264&lt;&gt;""),N(G4264),0)</f>
        <v/>
      </c>
    </row>
    <row r="4265">
      <c r="A4265" s="19" t="n"/>
      <c r="B4265" s="20">
        <f>IF(A4265="","",IF(R4265=0,"⚠ أضف سطر عهدة أولًا","BDR-"&amp;TEXT(R4265,"000")))</f>
        <v/>
      </c>
      <c r="C4265" s="21" t="n"/>
      <c r="D4265" s="20">
        <f>IF(C4265="","",IF(S4265="","خارج السنة المالية",INDEX(القوائم!$D$2:$D$13,S4265)))</f>
        <v/>
      </c>
      <c r="E4265" s="22" t="n"/>
      <c r="F4265" s="23" t="n"/>
      <c r="G4265" s="23" t="n"/>
      <c r="H4265" s="22" t="n"/>
      <c r="I4265" s="19" t="n"/>
      <c r="J4265" s="21" t="n"/>
      <c r="K4265" s="19" t="n"/>
      <c r="L4265" s="19" t="n"/>
      <c r="M4265" s="21" t="n"/>
      <c r="N4265" s="22" t="n"/>
      <c r="O4265" s="24">
        <f>IF(A4265&lt;&gt;"عهدة","",SUMIFS($G$8:$G$5007,$B$8:$B$5007,B4265,$A$8:$A$5007,"مصروف",$I$8:$I$5007,"&lt;&gt;مرفوض"))</f>
        <v/>
      </c>
      <c r="P4265" s="25">
        <f>IF(A4265&lt;&gt;"عهدة","",N(F4265)-O4265)</f>
        <v/>
      </c>
      <c r="Q4265" s="26">
        <f>IF(A4265="","",IF(A4265="عهدة",IF(N(F4265)=0,"⚠ أدخل قيمة العهدة",IF(P4265&lt;0,"⛔ عجز / زيادة مصروفات "&amp;TEXT(-P4265,"#,##0"),IF(COUNTIFS($B$8:$B$5007,B4265,$A$8:$A$5007,"مصروف",$I$8:$I$5007,"&lt;&gt;مرفوض",$K$8:$K$5007,"&lt;&gt;نعم")&gt;0,"⚠ "&amp;COUNTIFS($B$8:$B$5007,B4265,$A$8:$A$5007,"مصروف",$I$8:$I$5007,"&lt;&gt;مرفوض",$K$8:$K$5007,"&lt;&gt;نعم")&amp;" مصروف غير مسوى",IF(L4265="تمت التسوية",IF(P4265=0,"✔ متوازنة وتمت التسوية","✔ تمت التسوية – متبقي "&amp;TEXT(P4265,"#,##0")),IF(P4265&gt;0,"متبقي "&amp;TEXT(P4265,"#,##0"),"✔ متوازنة"))))),IF(R4265=0,"⚠ أضف سطر عهدة أولًا",IF(OR(C4265="",N(G4265)=0),"⚠ أكمل التاريخ والقيمة",IF(S4265="","⚠ التاريخ خارج السنة المالية",IF(H4265="","⚠ اختر بند الموازنة",IF(I4265="مرفوض","✖ مرفوض من المدير",IF(I4265&lt;&gt;"موافق","⏳ بانتظار موافقة المدير",IF(K4265&lt;&gt;"نعم","⚠ غير مسوى مع الحسابات","✔ معتمد ومسوى")))))))))</f>
        <v/>
      </c>
      <c r="R4265">
        <f>N(R4264)+IF(A4265="عهدة",1,0)</f>
        <v/>
      </c>
      <c r="S4265">
        <f>IF(C4265="","",IF(AND(C4265&gt;=DATE(2026,9,1),C4265&lt;=DATE(2027,8,31)),(YEAR(C4265)-2026)*12+MONTH(C4265)-8,""))</f>
        <v/>
      </c>
      <c r="T4265">
        <f>IF(AND(A4265="مصروف",R4265&gt;0,I4265="موافق",S4265&lt;&gt;"",H4265&lt;&gt;""),N(G4265),0)</f>
        <v/>
      </c>
    </row>
    <row r="4266">
      <c r="A4266" s="19" t="n"/>
      <c r="B4266" s="20">
        <f>IF(A4266="","",IF(R4266=0,"⚠ أضف سطر عهدة أولًا","BDR-"&amp;TEXT(R4266,"000")))</f>
        <v/>
      </c>
      <c r="C4266" s="21" t="n"/>
      <c r="D4266" s="20">
        <f>IF(C4266="","",IF(S4266="","خارج السنة المالية",INDEX(القوائم!$D$2:$D$13,S4266)))</f>
        <v/>
      </c>
      <c r="E4266" s="22" t="n"/>
      <c r="F4266" s="23" t="n"/>
      <c r="G4266" s="23" t="n"/>
      <c r="H4266" s="22" t="n"/>
      <c r="I4266" s="19" t="n"/>
      <c r="J4266" s="21" t="n"/>
      <c r="K4266" s="19" t="n"/>
      <c r="L4266" s="19" t="n"/>
      <c r="M4266" s="21" t="n"/>
      <c r="N4266" s="22" t="n"/>
      <c r="O4266" s="24">
        <f>IF(A4266&lt;&gt;"عهدة","",SUMIFS($G$8:$G$5007,$B$8:$B$5007,B4266,$A$8:$A$5007,"مصروف",$I$8:$I$5007,"&lt;&gt;مرفوض"))</f>
        <v/>
      </c>
      <c r="P4266" s="25">
        <f>IF(A4266&lt;&gt;"عهدة","",N(F4266)-O4266)</f>
        <v/>
      </c>
      <c r="Q4266" s="26">
        <f>IF(A4266="","",IF(A4266="عهدة",IF(N(F4266)=0,"⚠ أدخل قيمة العهدة",IF(P4266&lt;0,"⛔ عجز / زيادة مصروفات "&amp;TEXT(-P4266,"#,##0"),IF(COUNTIFS($B$8:$B$5007,B4266,$A$8:$A$5007,"مصروف",$I$8:$I$5007,"&lt;&gt;مرفوض",$K$8:$K$5007,"&lt;&gt;نعم")&gt;0,"⚠ "&amp;COUNTIFS($B$8:$B$5007,B4266,$A$8:$A$5007,"مصروف",$I$8:$I$5007,"&lt;&gt;مرفوض",$K$8:$K$5007,"&lt;&gt;نعم")&amp;" مصروف غير مسوى",IF(L4266="تمت التسوية",IF(P4266=0,"✔ متوازنة وتمت التسوية","✔ تمت التسوية – متبقي "&amp;TEXT(P4266,"#,##0")),IF(P4266&gt;0,"متبقي "&amp;TEXT(P4266,"#,##0"),"✔ متوازنة"))))),IF(R4266=0,"⚠ أضف سطر عهدة أولًا",IF(OR(C4266="",N(G4266)=0),"⚠ أكمل التاريخ والقيمة",IF(S4266="","⚠ التاريخ خارج السنة المالية",IF(H4266="","⚠ اختر بند الموازنة",IF(I4266="مرفوض","✖ مرفوض من المدير",IF(I4266&lt;&gt;"موافق","⏳ بانتظار موافقة المدير",IF(K4266&lt;&gt;"نعم","⚠ غير مسوى مع الحسابات","✔ معتمد ومسوى")))))))))</f>
        <v/>
      </c>
      <c r="R4266">
        <f>N(R4265)+IF(A4266="عهدة",1,0)</f>
        <v/>
      </c>
      <c r="S4266">
        <f>IF(C4266="","",IF(AND(C4266&gt;=DATE(2026,9,1),C4266&lt;=DATE(2027,8,31)),(YEAR(C4266)-2026)*12+MONTH(C4266)-8,""))</f>
        <v/>
      </c>
      <c r="T4266">
        <f>IF(AND(A4266="مصروف",R4266&gt;0,I4266="موافق",S4266&lt;&gt;"",H4266&lt;&gt;""),N(G4266),0)</f>
        <v/>
      </c>
    </row>
    <row r="4267">
      <c r="A4267" s="19" t="n"/>
      <c r="B4267" s="20">
        <f>IF(A4267="","",IF(R4267=0,"⚠ أضف سطر عهدة أولًا","BDR-"&amp;TEXT(R4267,"000")))</f>
        <v/>
      </c>
      <c r="C4267" s="21" t="n"/>
      <c r="D4267" s="20">
        <f>IF(C4267="","",IF(S4267="","خارج السنة المالية",INDEX(القوائم!$D$2:$D$13,S4267)))</f>
        <v/>
      </c>
      <c r="E4267" s="22" t="n"/>
      <c r="F4267" s="23" t="n"/>
      <c r="G4267" s="23" t="n"/>
      <c r="H4267" s="22" t="n"/>
      <c r="I4267" s="19" t="n"/>
      <c r="J4267" s="21" t="n"/>
      <c r="K4267" s="19" t="n"/>
      <c r="L4267" s="19" t="n"/>
      <c r="M4267" s="21" t="n"/>
      <c r="N4267" s="22" t="n"/>
      <c r="O4267" s="24">
        <f>IF(A4267&lt;&gt;"عهدة","",SUMIFS($G$8:$G$5007,$B$8:$B$5007,B4267,$A$8:$A$5007,"مصروف",$I$8:$I$5007,"&lt;&gt;مرفوض"))</f>
        <v/>
      </c>
      <c r="P4267" s="25">
        <f>IF(A4267&lt;&gt;"عهدة","",N(F4267)-O4267)</f>
        <v/>
      </c>
      <c r="Q4267" s="26">
        <f>IF(A4267="","",IF(A4267="عهدة",IF(N(F4267)=0,"⚠ أدخل قيمة العهدة",IF(P4267&lt;0,"⛔ عجز / زيادة مصروفات "&amp;TEXT(-P4267,"#,##0"),IF(COUNTIFS($B$8:$B$5007,B4267,$A$8:$A$5007,"مصروف",$I$8:$I$5007,"&lt;&gt;مرفوض",$K$8:$K$5007,"&lt;&gt;نعم")&gt;0,"⚠ "&amp;COUNTIFS($B$8:$B$5007,B4267,$A$8:$A$5007,"مصروف",$I$8:$I$5007,"&lt;&gt;مرفوض",$K$8:$K$5007,"&lt;&gt;نعم")&amp;" مصروف غير مسوى",IF(L4267="تمت التسوية",IF(P4267=0,"✔ متوازنة وتمت التسوية","✔ تمت التسوية – متبقي "&amp;TEXT(P4267,"#,##0")),IF(P4267&gt;0,"متبقي "&amp;TEXT(P4267,"#,##0"),"✔ متوازنة"))))),IF(R4267=0,"⚠ أضف سطر عهدة أولًا",IF(OR(C4267="",N(G4267)=0),"⚠ أكمل التاريخ والقيمة",IF(S4267="","⚠ التاريخ خارج السنة المالية",IF(H4267="","⚠ اختر بند الموازنة",IF(I4267="مرفوض","✖ مرفوض من المدير",IF(I4267&lt;&gt;"موافق","⏳ بانتظار موافقة المدير",IF(K4267&lt;&gt;"نعم","⚠ غير مسوى مع الحسابات","✔ معتمد ومسوى")))))))))</f>
        <v/>
      </c>
      <c r="R4267">
        <f>N(R4266)+IF(A4267="عهدة",1,0)</f>
        <v/>
      </c>
      <c r="S4267">
        <f>IF(C4267="","",IF(AND(C4267&gt;=DATE(2026,9,1),C4267&lt;=DATE(2027,8,31)),(YEAR(C4267)-2026)*12+MONTH(C4267)-8,""))</f>
        <v/>
      </c>
      <c r="T4267">
        <f>IF(AND(A4267="مصروف",R4267&gt;0,I4267="موافق",S4267&lt;&gt;"",H4267&lt;&gt;""),N(G4267),0)</f>
        <v/>
      </c>
    </row>
    <row r="4268">
      <c r="A4268" s="19" t="n"/>
      <c r="B4268" s="20">
        <f>IF(A4268="","",IF(R4268=0,"⚠ أضف سطر عهدة أولًا","BDR-"&amp;TEXT(R4268,"000")))</f>
        <v/>
      </c>
      <c r="C4268" s="21" t="n"/>
      <c r="D4268" s="20">
        <f>IF(C4268="","",IF(S4268="","خارج السنة المالية",INDEX(القوائم!$D$2:$D$13,S4268)))</f>
        <v/>
      </c>
      <c r="E4268" s="22" t="n"/>
      <c r="F4268" s="23" t="n"/>
      <c r="G4268" s="23" t="n"/>
      <c r="H4268" s="22" t="n"/>
      <c r="I4268" s="19" t="n"/>
      <c r="J4268" s="21" t="n"/>
      <c r="K4268" s="19" t="n"/>
      <c r="L4268" s="19" t="n"/>
      <c r="M4268" s="21" t="n"/>
      <c r="N4268" s="22" t="n"/>
      <c r="O4268" s="24">
        <f>IF(A4268&lt;&gt;"عهدة","",SUMIFS($G$8:$G$5007,$B$8:$B$5007,B4268,$A$8:$A$5007,"مصروف",$I$8:$I$5007,"&lt;&gt;مرفوض"))</f>
        <v/>
      </c>
      <c r="P4268" s="25">
        <f>IF(A4268&lt;&gt;"عهدة","",N(F4268)-O4268)</f>
        <v/>
      </c>
      <c r="Q4268" s="26">
        <f>IF(A4268="","",IF(A4268="عهدة",IF(N(F4268)=0,"⚠ أدخل قيمة العهدة",IF(P4268&lt;0,"⛔ عجز / زيادة مصروفات "&amp;TEXT(-P4268,"#,##0"),IF(COUNTIFS($B$8:$B$5007,B4268,$A$8:$A$5007,"مصروف",$I$8:$I$5007,"&lt;&gt;مرفوض",$K$8:$K$5007,"&lt;&gt;نعم")&gt;0,"⚠ "&amp;COUNTIFS($B$8:$B$5007,B4268,$A$8:$A$5007,"مصروف",$I$8:$I$5007,"&lt;&gt;مرفوض",$K$8:$K$5007,"&lt;&gt;نعم")&amp;" مصروف غير مسوى",IF(L4268="تمت التسوية",IF(P4268=0,"✔ متوازنة وتمت التسوية","✔ تمت التسوية – متبقي "&amp;TEXT(P4268,"#,##0")),IF(P4268&gt;0,"متبقي "&amp;TEXT(P4268,"#,##0"),"✔ متوازنة"))))),IF(R4268=0,"⚠ أضف سطر عهدة أولًا",IF(OR(C4268="",N(G4268)=0),"⚠ أكمل التاريخ والقيمة",IF(S4268="","⚠ التاريخ خارج السنة المالية",IF(H4268="","⚠ اختر بند الموازنة",IF(I4268="مرفوض","✖ مرفوض من المدير",IF(I4268&lt;&gt;"موافق","⏳ بانتظار موافقة المدير",IF(K4268&lt;&gt;"نعم","⚠ غير مسوى مع الحسابات","✔ معتمد ومسوى")))))))))</f>
        <v/>
      </c>
      <c r="R4268">
        <f>N(R4267)+IF(A4268="عهدة",1,0)</f>
        <v/>
      </c>
      <c r="S4268">
        <f>IF(C4268="","",IF(AND(C4268&gt;=DATE(2026,9,1),C4268&lt;=DATE(2027,8,31)),(YEAR(C4268)-2026)*12+MONTH(C4268)-8,""))</f>
        <v/>
      </c>
      <c r="T4268">
        <f>IF(AND(A4268="مصروف",R4268&gt;0,I4268="موافق",S4268&lt;&gt;"",H4268&lt;&gt;""),N(G4268),0)</f>
        <v/>
      </c>
    </row>
    <row r="4269">
      <c r="A4269" s="19" t="n"/>
      <c r="B4269" s="20">
        <f>IF(A4269="","",IF(R4269=0,"⚠ أضف سطر عهدة أولًا","BDR-"&amp;TEXT(R4269,"000")))</f>
        <v/>
      </c>
      <c r="C4269" s="21" t="n"/>
      <c r="D4269" s="20">
        <f>IF(C4269="","",IF(S4269="","خارج السنة المالية",INDEX(القوائم!$D$2:$D$13,S4269)))</f>
        <v/>
      </c>
      <c r="E4269" s="22" t="n"/>
      <c r="F4269" s="23" t="n"/>
      <c r="G4269" s="23" t="n"/>
      <c r="H4269" s="22" t="n"/>
      <c r="I4269" s="19" t="n"/>
      <c r="J4269" s="21" t="n"/>
      <c r="K4269" s="19" t="n"/>
      <c r="L4269" s="19" t="n"/>
      <c r="M4269" s="21" t="n"/>
      <c r="N4269" s="22" t="n"/>
      <c r="O4269" s="24">
        <f>IF(A4269&lt;&gt;"عهدة","",SUMIFS($G$8:$G$5007,$B$8:$B$5007,B4269,$A$8:$A$5007,"مصروف",$I$8:$I$5007,"&lt;&gt;مرفوض"))</f>
        <v/>
      </c>
      <c r="P4269" s="25">
        <f>IF(A4269&lt;&gt;"عهدة","",N(F4269)-O4269)</f>
        <v/>
      </c>
      <c r="Q4269" s="26">
        <f>IF(A4269="","",IF(A4269="عهدة",IF(N(F4269)=0,"⚠ أدخل قيمة العهدة",IF(P4269&lt;0,"⛔ عجز / زيادة مصروفات "&amp;TEXT(-P4269,"#,##0"),IF(COUNTIFS($B$8:$B$5007,B4269,$A$8:$A$5007,"مصروف",$I$8:$I$5007,"&lt;&gt;مرفوض",$K$8:$K$5007,"&lt;&gt;نعم")&gt;0,"⚠ "&amp;COUNTIFS($B$8:$B$5007,B4269,$A$8:$A$5007,"مصروف",$I$8:$I$5007,"&lt;&gt;مرفوض",$K$8:$K$5007,"&lt;&gt;نعم")&amp;" مصروف غير مسوى",IF(L4269="تمت التسوية",IF(P4269=0,"✔ متوازنة وتمت التسوية","✔ تمت التسوية – متبقي "&amp;TEXT(P4269,"#,##0")),IF(P4269&gt;0,"متبقي "&amp;TEXT(P4269,"#,##0"),"✔ متوازنة"))))),IF(R4269=0,"⚠ أضف سطر عهدة أولًا",IF(OR(C4269="",N(G4269)=0),"⚠ أكمل التاريخ والقيمة",IF(S4269="","⚠ التاريخ خارج السنة المالية",IF(H4269="","⚠ اختر بند الموازنة",IF(I4269="مرفوض","✖ مرفوض من المدير",IF(I4269&lt;&gt;"موافق","⏳ بانتظار موافقة المدير",IF(K4269&lt;&gt;"نعم","⚠ غير مسوى مع الحسابات","✔ معتمد ومسوى")))))))))</f>
        <v/>
      </c>
      <c r="R4269">
        <f>N(R4268)+IF(A4269="عهدة",1,0)</f>
        <v/>
      </c>
      <c r="S4269">
        <f>IF(C4269="","",IF(AND(C4269&gt;=DATE(2026,9,1),C4269&lt;=DATE(2027,8,31)),(YEAR(C4269)-2026)*12+MONTH(C4269)-8,""))</f>
        <v/>
      </c>
      <c r="T4269">
        <f>IF(AND(A4269="مصروف",R4269&gt;0,I4269="موافق",S4269&lt;&gt;"",H4269&lt;&gt;""),N(G4269),0)</f>
        <v/>
      </c>
    </row>
    <row r="4270">
      <c r="A4270" s="19" t="n"/>
      <c r="B4270" s="20">
        <f>IF(A4270="","",IF(R4270=0,"⚠ أضف سطر عهدة أولًا","BDR-"&amp;TEXT(R4270,"000")))</f>
        <v/>
      </c>
      <c r="C4270" s="21" t="n"/>
      <c r="D4270" s="20">
        <f>IF(C4270="","",IF(S4270="","خارج السنة المالية",INDEX(القوائم!$D$2:$D$13,S4270)))</f>
        <v/>
      </c>
      <c r="E4270" s="22" t="n"/>
      <c r="F4270" s="23" t="n"/>
      <c r="G4270" s="23" t="n"/>
      <c r="H4270" s="22" t="n"/>
      <c r="I4270" s="19" t="n"/>
      <c r="J4270" s="21" t="n"/>
      <c r="K4270" s="19" t="n"/>
      <c r="L4270" s="19" t="n"/>
      <c r="M4270" s="21" t="n"/>
      <c r="N4270" s="22" t="n"/>
      <c r="O4270" s="24">
        <f>IF(A4270&lt;&gt;"عهدة","",SUMIFS($G$8:$G$5007,$B$8:$B$5007,B4270,$A$8:$A$5007,"مصروف",$I$8:$I$5007,"&lt;&gt;مرفوض"))</f>
        <v/>
      </c>
      <c r="P4270" s="25">
        <f>IF(A4270&lt;&gt;"عهدة","",N(F4270)-O4270)</f>
        <v/>
      </c>
      <c r="Q4270" s="26">
        <f>IF(A4270="","",IF(A4270="عهدة",IF(N(F4270)=0,"⚠ أدخل قيمة العهدة",IF(P4270&lt;0,"⛔ عجز / زيادة مصروفات "&amp;TEXT(-P4270,"#,##0"),IF(COUNTIFS($B$8:$B$5007,B4270,$A$8:$A$5007,"مصروف",$I$8:$I$5007,"&lt;&gt;مرفوض",$K$8:$K$5007,"&lt;&gt;نعم")&gt;0,"⚠ "&amp;COUNTIFS($B$8:$B$5007,B4270,$A$8:$A$5007,"مصروف",$I$8:$I$5007,"&lt;&gt;مرفوض",$K$8:$K$5007,"&lt;&gt;نعم")&amp;" مصروف غير مسوى",IF(L4270="تمت التسوية",IF(P4270=0,"✔ متوازنة وتمت التسوية","✔ تمت التسوية – متبقي "&amp;TEXT(P4270,"#,##0")),IF(P4270&gt;0,"متبقي "&amp;TEXT(P4270,"#,##0"),"✔ متوازنة"))))),IF(R4270=0,"⚠ أضف سطر عهدة أولًا",IF(OR(C4270="",N(G4270)=0),"⚠ أكمل التاريخ والقيمة",IF(S4270="","⚠ التاريخ خارج السنة المالية",IF(H4270="","⚠ اختر بند الموازنة",IF(I4270="مرفوض","✖ مرفوض من المدير",IF(I4270&lt;&gt;"موافق","⏳ بانتظار موافقة المدير",IF(K4270&lt;&gt;"نعم","⚠ غير مسوى مع الحسابات","✔ معتمد ومسوى")))))))))</f>
        <v/>
      </c>
      <c r="R4270">
        <f>N(R4269)+IF(A4270="عهدة",1,0)</f>
        <v/>
      </c>
      <c r="S4270">
        <f>IF(C4270="","",IF(AND(C4270&gt;=DATE(2026,9,1),C4270&lt;=DATE(2027,8,31)),(YEAR(C4270)-2026)*12+MONTH(C4270)-8,""))</f>
        <v/>
      </c>
      <c r="T4270">
        <f>IF(AND(A4270="مصروف",R4270&gt;0,I4270="موافق",S4270&lt;&gt;"",H4270&lt;&gt;""),N(G4270),0)</f>
        <v/>
      </c>
    </row>
    <row r="4271">
      <c r="A4271" s="19" t="n"/>
      <c r="B4271" s="20">
        <f>IF(A4271="","",IF(R4271=0,"⚠ أضف سطر عهدة أولًا","BDR-"&amp;TEXT(R4271,"000")))</f>
        <v/>
      </c>
      <c r="C4271" s="21" t="n"/>
      <c r="D4271" s="20">
        <f>IF(C4271="","",IF(S4271="","خارج السنة المالية",INDEX(القوائم!$D$2:$D$13,S4271)))</f>
        <v/>
      </c>
      <c r="E4271" s="22" t="n"/>
      <c r="F4271" s="23" t="n"/>
      <c r="G4271" s="23" t="n"/>
      <c r="H4271" s="22" t="n"/>
      <c r="I4271" s="19" t="n"/>
      <c r="J4271" s="21" t="n"/>
      <c r="K4271" s="19" t="n"/>
      <c r="L4271" s="19" t="n"/>
      <c r="M4271" s="21" t="n"/>
      <c r="N4271" s="22" t="n"/>
      <c r="O4271" s="24">
        <f>IF(A4271&lt;&gt;"عهدة","",SUMIFS($G$8:$G$5007,$B$8:$B$5007,B4271,$A$8:$A$5007,"مصروف",$I$8:$I$5007,"&lt;&gt;مرفوض"))</f>
        <v/>
      </c>
      <c r="P4271" s="25">
        <f>IF(A4271&lt;&gt;"عهدة","",N(F4271)-O4271)</f>
        <v/>
      </c>
      <c r="Q4271" s="26">
        <f>IF(A4271="","",IF(A4271="عهدة",IF(N(F4271)=0,"⚠ أدخل قيمة العهدة",IF(P4271&lt;0,"⛔ عجز / زيادة مصروفات "&amp;TEXT(-P4271,"#,##0"),IF(COUNTIFS($B$8:$B$5007,B4271,$A$8:$A$5007,"مصروف",$I$8:$I$5007,"&lt;&gt;مرفوض",$K$8:$K$5007,"&lt;&gt;نعم")&gt;0,"⚠ "&amp;COUNTIFS($B$8:$B$5007,B4271,$A$8:$A$5007,"مصروف",$I$8:$I$5007,"&lt;&gt;مرفوض",$K$8:$K$5007,"&lt;&gt;نعم")&amp;" مصروف غير مسوى",IF(L4271="تمت التسوية",IF(P4271=0,"✔ متوازنة وتمت التسوية","✔ تمت التسوية – متبقي "&amp;TEXT(P4271,"#,##0")),IF(P4271&gt;0,"متبقي "&amp;TEXT(P4271,"#,##0"),"✔ متوازنة"))))),IF(R4271=0,"⚠ أضف سطر عهدة أولًا",IF(OR(C4271="",N(G4271)=0),"⚠ أكمل التاريخ والقيمة",IF(S4271="","⚠ التاريخ خارج السنة المالية",IF(H4271="","⚠ اختر بند الموازنة",IF(I4271="مرفوض","✖ مرفوض من المدير",IF(I4271&lt;&gt;"موافق","⏳ بانتظار موافقة المدير",IF(K4271&lt;&gt;"نعم","⚠ غير مسوى مع الحسابات","✔ معتمد ومسوى")))))))))</f>
        <v/>
      </c>
      <c r="R4271">
        <f>N(R4270)+IF(A4271="عهدة",1,0)</f>
        <v/>
      </c>
      <c r="S4271">
        <f>IF(C4271="","",IF(AND(C4271&gt;=DATE(2026,9,1),C4271&lt;=DATE(2027,8,31)),(YEAR(C4271)-2026)*12+MONTH(C4271)-8,""))</f>
        <v/>
      </c>
      <c r="T4271">
        <f>IF(AND(A4271="مصروف",R4271&gt;0,I4271="موافق",S4271&lt;&gt;"",H4271&lt;&gt;""),N(G4271),0)</f>
        <v/>
      </c>
    </row>
    <row r="4272">
      <c r="A4272" s="19" t="n"/>
      <c r="B4272" s="20">
        <f>IF(A4272="","",IF(R4272=0,"⚠ أضف سطر عهدة أولًا","BDR-"&amp;TEXT(R4272,"000")))</f>
        <v/>
      </c>
      <c r="C4272" s="21" t="n"/>
      <c r="D4272" s="20">
        <f>IF(C4272="","",IF(S4272="","خارج السنة المالية",INDEX(القوائم!$D$2:$D$13,S4272)))</f>
        <v/>
      </c>
      <c r="E4272" s="22" t="n"/>
      <c r="F4272" s="23" t="n"/>
      <c r="G4272" s="23" t="n"/>
      <c r="H4272" s="22" t="n"/>
      <c r="I4272" s="19" t="n"/>
      <c r="J4272" s="21" t="n"/>
      <c r="K4272" s="19" t="n"/>
      <c r="L4272" s="19" t="n"/>
      <c r="M4272" s="21" t="n"/>
      <c r="N4272" s="22" t="n"/>
      <c r="O4272" s="24">
        <f>IF(A4272&lt;&gt;"عهدة","",SUMIFS($G$8:$G$5007,$B$8:$B$5007,B4272,$A$8:$A$5007,"مصروف",$I$8:$I$5007,"&lt;&gt;مرفوض"))</f>
        <v/>
      </c>
      <c r="P4272" s="25">
        <f>IF(A4272&lt;&gt;"عهدة","",N(F4272)-O4272)</f>
        <v/>
      </c>
      <c r="Q4272" s="26">
        <f>IF(A4272="","",IF(A4272="عهدة",IF(N(F4272)=0,"⚠ أدخل قيمة العهدة",IF(P4272&lt;0,"⛔ عجز / زيادة مصروفات "&amp;TEXT(-P4272,"#,##0"),IF(COUNTIFS($B$8:$B$5007,B4272,$A$8:$A$5007,"مصروف",$I$8:$I$5007,"&lt;&gt;مرفوض",$K$8:$K$5007,"&lt;&gt;نعم")&gt;0,"⚠ "&amp;COUNTIFS($B$8:$B$5007,B4272,$A$8:$A$5007,"مصروف",$I$8:$I$5007,"&lt;&gt;مرفوض",$K$8:$K$5007,"&lt;&gt;نعم")&amp;" مصروف غير مسوى",IF(L4272="تمت التسوية",IF(P4272=0,"✔ متوازنة وتمت التسوية","✔ تمت التسوية – متبقي "&amp;TEXT(P4272,"#,##0")),IF(P4272&gt;0,"متبقي "&amp;TEXT(P4272,"#,##0"),"✔ متوازنة"))))),IF(R4272=0,"⚠ أضف سطر عهدة أولًا",IF(OR(C4272="",N(G4272)=0),"⚠ أكمل التاريخ والقيمة",IF(S4272="","⚠ التاريخ خارج السنة المالية",IF(H4272="","⚠ اختر بند الموازنة",IF(I4272="مرفوض","✖ مرفوض من المدير",IF(I4272&lt;&gt;"موافق","⏳ بانتظار موافقة المدير",IF(K4272&lt;&gt;"نعم","⚠ غير مسوى مع الحسابات","✔ معتمد ومسوى")))))))))</f>
        <v/>
      </c>
      <c r="R4272">
        <f>N(R4271)+IF(A4272="عهدة",1,0)</f>
        <v/>
      </c>
      <c r="S4272">
        <f>IF(C4272="","",IF(AND(C4272&gt;=DATE(2026,9,1),C4272&lt;=DATE(2027,8,31)),(YEAR(C4272)-2026)*12+MONTH(C4272)-8,""))</f>
        <v/>
      </c>
      <c r="T4272">
        <f>IF(AND(A4272="مصروف",R4272&gt;0,I4272="موافق",S4272&lt;&gt;"",H4272&lt;&gt;""),N(G4272),0)</f>
        <v/>
      </c>
    </row>
    <row r="4273">
      <c r="A4273" s="19" t="n"/>
      <c r="B4273" s="20">
        <f>IF(A4273="","",IF(R4273=0,"⚠ أضف سطر عهدة أولًا","BDR-"&amp;TEXT(R4273,"000")))</f>
        <v/>
      </c>
      <c r="C4273" s="21" t="n"/>
      <c r="D4273" s="20">
        <f>IF(C4273="","",IF(S4273="","خارج السنة المالية",INDEX(القوائم!$D$2:$D$13,S4273)))</f>
        <v/>
      </c>
      <c r="E4273" s="22" t="n"/>
      <c r="F4273" s="23" t="n"/>
      <c r="G4273" s="23" t="n"/>
      <c r="H4273" s="22" t="n"/>
      <c r="I4273" s="19" t="n"/>
      <c r="J4273" s="21" t="n"/>
      <c r="K4273" s="19" t="n"/>
      <c r="L4273" s="19" t="n"/>
      <c r="M4273" s="21" t="n"/>
      <c r="N4273" s="22" t="n"/>
      <c r="O4273" s="24">
        <f>IF(A4273&lt;&gt;"عهدة","",SUMIFS($G$8:$G$5007,$B$8:$B$5007,B4273,$A$8:$A$5007,"مصروف",$I$8:$I$5007,"&lt;&gt;مرفوض"))</f>
        <v/>
      </c>
      <c r="P4273" s="25">
        <f>IF(A4273&lt;&gt;"عهدة","",N(F4273)-O4273)</f>
        <v/>
      </c>
      <c r="Q4273" s="26">
        <f>IF(A4273="","",IF(A4273="عهدة",IF(N(F4273)=0,"⚠ أدخل قيمة العهدة",IF(P4273&lt;0,"⛔ عجز / زيادة مصروفات "&amp;TEXT(-P4273,"#,##0"),IF(COUNTIFS($B$8:$B$5007,B4273,$A$8:$A$5007,"مصروف",$I$8:$I$5007,"&lt;&gt;مرفوض",$K$8:$K$5007,"&lt;&gt;نعم")&gt;0,"⚠ "&amp;COUNTIFS($B$8:$B$5007,B4273,$A$8:$A$5007,"مصروف",$I$8:$I$5007,"&lt;&gt;مرفوض",$K$8:$K$5007,"&lt;&gt;نعم")&amp;" مصروف غير مسوى",IF(L4273="تمت التسوية",IF(P4273=0,"✔ متوازنة وتمت التسوية","✔ تمت التسوية – متبقي "&amp;TEXT(P4273,"#,##0")),IF(P4273&gt;0,"متبقي "&amp;TEXT(P4273,"#,##0"),"✔ متوازنة"))))),IF(R4273=0,"⚠ أضف سطر عهدة أولًا",IF(OR(C4273="",N(G4273)=0),"⚠ أكمل التاريخ والقيمة",IF(S4273="","⚠ التاريخ خارج السنة المالية",IF(H4273="","⚠ اختر بند الموازنة",IF(I4273="مرفوض","✖ مرفوض من المدير",IF(I4273&lt;&gt;"موافق","⏳ بانتظار موافقة المدير",IF(K4273&lt;&gt;"نعم","⚠ غير مسوى مع الحسابات","✔ معتمد ومسوى")))))))))</f>
        <v/>
      </c>
      <c r="R4273">
        <f>N(R4272)+IF(A4273="عهدة",1,0)</f>
        <v/>
      </c>
      <c r="S4273">
        <f>IF(C4273="","",IF(AND(C4273&gt;=DATE(2026,9,1),C4273&lt;=DATE(2027,8,31)),(YEAR(C4273)-2026)*12+MONTH(C4273)-8,""))</f>
        <v/>
      </c>
      <c r="T4273">
        <f>IF(AND(A4273="مصروف",R4273&gt;0,I4273="موافق",S4273&lt;&gt;"",H4273&lt;&gt;""),N(G4273),0)</f>
        <v/>
      </c>
    </row>
    <row r="4274">
      <c r="A4274" s="19" t="n"/>
      <c r="B4274" s="20">
        <f>IF(A4274="","",IF(R4274=0,"⚠ أضف سطر عهدة أولًا","BDR-"&amp;TEXT(R4274,"000")))</f>
        <v/>
      </c>
      <c r="C4274" s="21" t="n"/>
      <c r="D4274" s="20">
        <f>IF(C4274="","",IF(S4274="","خارج السنة المالية",INDEX(القوائم!$D$2:$D$13,S4274)))</f>
        <v/>
      </c>
      <c r="E4274" s="22" t="n"/>
      <c r="F4274" s="23" t="n"/>
      <c r="G4274" s="23" t="n"/>
      <c r="H4274" s="22" t="n"/>
      <c r="I4274" s="19" t="n"/>
      <c r="J4274" s="21" t="n"/>
      <c r="K4274" s="19" t="n"/>
      <c r="L4274" s="19" t="n"/>
      <c r="M4274" s="21" t="n"/>
      <c r="N4274" s="22" t="n"/>
      <c r="O4274" s="24">
        <f>IF(A4274&lt;&gt;"عهدة","",SUMIFS($G$8:$G$5007,$B$8:$B$5007,B4274,$A$8:$A$5007,"مصروف",$I$8:$I$5007,"&lt;&gt;مرفوض"))</f>
        <v/>
      </c>
      <c r="P4274" s="25">
        <f>IF(A4274&lt;&gt;"عهدة","",N(F4274)-O4274)</f>
        <v/>
      </c>
      <c r="Q4274" s="26">
        <f>IF(A4274="","",IF(A4274="عهدة",IF(N(F4274)=0,"⚠ أدخل قيمة العهدة",IF(P4274&lt;0,"⛔ عجز / زيادة مصروفات "&amp;TEXT(-P4274,"#,##0"),IF(COUNTIFS($B$8:$B$5007,B4274,$A$8:$A$5007,"مصروف",$I$8:$I$5007,"&lt;&gt;مرفوض",$K$8:$K$5007,"&lt;&gt;نعم")&gt;0,"⚠ "&amp;COUNTIFS($B$8:$B$5007,B4274,$A$8:$A$5007,"مصروف",$I$8:$I$5007,"&lt;&gt;مرفوض",$K$8:$K$5007,"&lt;&gt;نعم")&amp;" مصروف غير مسوى",IF(L4274="تمت التسوية",IF(P4274=0,"✔ متوازنة وتمت التسوية","✔ تمت التسوية – متبقي "&amp;TEXT(P4274,"#,##0")),IF(P4274&gt;0,"متبقي "&amp;TEXT(P4274,"#,##0"),"✔ متوازنة"))))),IF(R4274=0,"⚠ أضف سطر عهدة أولًا",IF(OR(C4274="",N(G4274)=0),"⚠ أكمل التاريخ والقيمة",IF(S4274="","⚠ التاريخ خارج السنة المالية",IF(H4274="","⚠ اختر بند الموازنة",IF(I4274="مرفوض","✖ مرفوض من المدير",IF(I4274&lt;&gt;"موافق","⏳ بانتظار موافقة المدير",IF(K4274&lt;&gt;"نعم","⚠ غير مسوى مع الحسابات","✔ معتمد ومسوى")))))))))</f>
        <v/>
      </c>
      <c r="R4274">
        <f>N(R4273)+IF(A4274="عهدة",1,0)</f>
        <v/>
      </c>
      <c r="S4274">
        <f>IF(C4274="","",IF(AND(C4274&gt;=DATE(2026,9,1),C4274&lt;=DATE(2027,8,31)),(YEAR(C4274)-2026)*12+MONTH(C4274)-8,""))</f>
        <v/>
      </c>
      <c r="T4274">
        <f>IF(AND(A4274="مصروف",R4274&gt;0,I4274="موافق",S4274&lt;&gt;"",H4274&lt;&gt;""),N(G4274),0)</f>
        <v/>
      </c>
    </row>
    <row r="4275">
      <c r="A4275" s="19" t="n"/>
      <c r="B4275" s="20">
        <f>IF(A4275="","",IF(R4275=0,"⚠ أضف سطر عهدة أولًا","BDR-"&amp;TEXT(R4275,"000")))</f>
        <v/>
      </c>
      <c r="C4275" s="21" t="n"/>
      <c r="D4275" s="20">
        <f>IF(C4275="","",IF(S4275="","خارج السنة المالية",INDEX(القوائم!$D$2:$D$13,S4275)))</f>
        <v/>
      </c>
      <c r="E4275" s="22" t="n"/>
      <c r="F4275" s="23" t="n"/>
      <c r="G4275" s="23" t="n"/>
      <c r="H4275" s="22" t="n"/>
      <c r="I4275" s="19" t="n"/>
      <c r="J4275" s="21" t="n"/>
      <c r="K4275" s="19" t="n"/>
      <c r="L4275" s="19" t="n"/>
      <c r="M4275" s="21" t="n"/>
      <c r="N4275" s="22" t="n"/>
      <c r="O4275" s="24">
        <f>IF(A4275&lt;&gt;"عهدة","",SUMIFS($G$8:$G$5007,$B$8:$B$5007,B4275,$A$8:$A$5007,"مصروف",$I$8:$I$5007,"&lt;&gt;مرفوض"))</f>
        <v/>
      </c>
      <c r="P4275" s="25">
        <f>IF(A4275&lt;&gt;"عهدة","",N(F4275)-O4275)</f>
        <v/>
      </c>
      <c r="Q4275" s="26">
        <f>IF(A4275="","",IF(A4275="عهدة",IF(N(F4275)=0,"⚠ أدخل قيمة العهدة",IF(P4275&lt;0,"⛔ عجز / زيادة مصروفات "&amp;TEXT(-P4275,"#,##0"),IF(COUNTIFS($B$8:$B$5007,B4275,$A$8:$A$5007,"مصروف",$I$8:$I$5007,"&lt;&gt;مرفوض",$K$8:$K$5007,"&lt;&gt;نعم")&gt;0,"⚠ "&amp;COUNTIFS($B$8:$B$5007,B4275,$A$8:$A$5007,"مصروف",$I$8:$I$5007,"&lt;&gt;مرفوض",$K$8:$K$5007,"&lt;&gt;نعم")&amp;" مصروف غير مسوى",IF(L4275="تمت التسوية",IF(P4275=0,"✔ متوازنة وتمت التسوية","✔ تمت التسوية – متبقي "&amp;TEXT(P4275,"#,##0")),IF(P4275&gt;0,"متبقي "&amp;TEXT(P4275,"#,##0"),"✔ متوازنة"))))),IF(R4275=0,"⚠ أضف سطر عهدة أولًا",IF(OR(C4275="",N(G4275)=0),"⚠ أكمل التاريخ والقيمة",IF(S4275="","⚠ التاريخ خارج السنة المالية",IF(H4275="","⚠ اختر بند الموازنة",IF(I4275="مرفوض","✖ مرفوض من المدير",IF(I4275&lt;&gt;"موافق","⏳ بانتظار موافقة المدير",IF(K4275&lt;&gt;"نعم","⚠ غير مسوى مع الحسابات","✔ معتمد ومسوى")))))))))</f>
        <v/>
      </c>
      <c r="R4275">
        <f>N(R4274)+IF(A4275="عهدة",1,0)</f>
        <v/>
      </c>
      <c r="S4275">
        <f>IF(C4275="","",IF(AND(C4275&gt;=DATE(2026,9,1),C4275&lt;=DATE(2027,8,31)),(YEAR(C4275)-2026)*12+MONTH(C4275)-8,""))</f>
        <v/>
      </c>
      <c r="T4275">
        <f>IF(AND(A4275="مصروف",R4275&gt;0,I4275="موافق",S4275&lt;&gt;"",H4275&lt;&gt;""),N(G4275),0)</f>
        <v/>
      </c>
    </row>
    <row r="4276">
      <c r="A4276" s="19" t="n"/>
      <c r="B4276" s="20">
        <f>IF(A4276="","",IF(R4276=0,"⚠ أضف سطر عهدة أولًا","BDR-"&amp;TEXT(R4276,"000")))</f>
        <v/>
      </c>
      <c r="C4276" s="21" t="n"/>
      <c r="D4276" s="20">
        <f>IF(C4276="","",IF(S4276="","خارج السنة المالية",INDEX(القوائم!$D$2:$D$13,S4276)))</f>
        <v/>
      </c>
      <c r="E4276" s="22" t="n"/>
      <c r="F4276" s="23" t="n"/>
      <c r="G4276" s="23" t="n"/>
      <c r="H4276" s="22" t="n"/>
      <c r="I4276" s="19" t="n"/>
      <c r="J4276" s="21" t="n"/>
      <c r="K4276" s="19" t="n"/>
      <c r="L4276" s="19" t="n"/>
      <c r="M4276" s="21" t="n"/>
      <c r="N4276" s="22" t="n"/>
      <c r="O4276" s="24">
        <f>IF(A4276&lt;&gt;"عهدة","",SUMIFS($G$8:$G$5007,$B$8:$B$5007,B4276,$A$8:$A$5007,"مصروف",$I$8:$I$5007,"&lt;&gt;مرفوض"))</f>
        <v/>
      </c>
      <c r="P4276" s="25">
        <f>IF(A4276&lt;&gt;"عهدة","",N(F4276)-O4276)</f>
        <v/>
      </c>
      <c r="Q4276" s="26">
        <f>IF(A4276="","",IF(A4276="عهدة",IF(N(F4276)=0,"⚠ أدخل قيمة العهدة",IF(P4276&lt;0,"⛔ عجز / زيادة مصروفات "&amp;TEXT(-P4276,"#,##0"),IF(COUNTIFS($B$8:$B$5007,B4276,$A$8:$A$5007,"مصروف",$I$8:$I$5007,"&lt;&gt;مرفوض",$K$8:$K$5007,"&lt;&gt;نعم")&gt;0,"⚠ "&amp;COUNTIFS($B$8:$B$5007,B4276,$A$8:$A$5007,"مصروف",$I$8:$I$5007,"&lt;&gt;مرفوض",$K$8:$K$5007,"&lt;&gt;نعم")&amp;" مصروف غير مسوى",IF(L4276="تمت التسوية",IF(P4276=0,"✔ متوازنة وتمت التسوية","✔ تمت التسوية – متبقي "&amp;TEXT(P4276,"#,##0")),IF(P4276&gt;0,"متبقي "&amp;TEXT(P4276,"#,##0"),"✔ متوازنة"))))),IF(R4276=0,"⚠ أضف سطر عهدة أولًا",IF(OR(C4276="",N(G4276)=0),"⚠ أكمل التاريخ والقيمة",IF(S4276="","⚠ التاريخ خارج السنة المالية",IF(H4276="","⚠ اختر بند الموازنة",IF(I4276="مرفوض","✖ مرفوض من المدير",IF(I4276&lt;&gt;"موافق","⏳ بانتظار موافقة المدير",IF(K4276&lt;&gt;"نعم","⚠ غير مسوى مع الحسابات","✔ معتمد ومسوى")))))))))</f>
        <v/>
      </c>
      <c r="R4276">
        <f>N(R4275)+IF(A4276="عهدة",1,0)</f>
        <v/>
      </c>
      <c r="S4276">
        <f>IF(C4276="","",IF(AND(C4276&gt;=DATE(2026,9,1),C4276&lt;=DATE(2027,8,31)),(YEAR(C4276)-2026)*12+MONTH(C4276)-8,""))</f>
        <v/>
      </c>
      <c r="T4276">
        <f>IF(AND(A4276="مصروف",R4276&gt;0,I4276="موافق",S4276&lt;&gt;"",H4276&lt;&gt;""),N(G4276),0)</f>
        <v/>
      </c>
    </row>
    <row r="4277">
      <c r="A4277" s="19" t="n"/>
      <c r="B4277" s="20">
        <f>IF(A4277="","",IF(R4277=0,"⚠ أضف سطر عهدة أولًا","BDR-"&amp;TEXT(R4277,"000")))</f>
        <v/>
      </c>
      <c r="C4277" s="21" t="n"/>
      <c r="D4277" s="20">
        <f>IF(C4277="","",IF(S4277="","خارج السنة المالية",INDEX(القوائم!$D$2:$D$13,S4277)))</f>
        <v/>
      </c>
      <c r="E4277" s="22" t="n"/>
      <c r="F4277" s="23" t="n"/>
      <c r="G4277" s="23" t="n"/>
      <c r="H4277" s="22" t="n"/>
      <c r="I4277" s="19" t="n"/>
      <c r="J4277" s="21" t="n"/>
      <c r="K4277" s="19" t="n"/>
      <c r="L4277" s="19" t="n"/>
      <c r="M4277" s="21" t="n"/>
      <c r="N4277" s="22" t="n"/>
      <c r="O4277" s="24">
        <f>IF(A4277&lt;&gt;"عهدة","",SUMIFS($G$8:$G$5007,$B$8:$B$5007,B4277,$A$8:$A$5007,"مصروف",$I$8:$I$5007,"&lt;&gt;مرفوض"))</f>
        <v/>
      </c>
      <c r="P4277" s="25">
        <f>IF(A4277&lt;&gt;"عهدة","",N(F4277)-O4277)</f>
        <v/>
      </c>
      <c r="Q4277" s="26">
        <f>IF(A4277="","",IF(A4277="عهدة",IF(N(F4277)=0,"⚠ أدخل قيمة العهدة",IF(P4277&lt;0,"⛔ عجز / زيادة مصروفات "&amp;TEXT(-P4277,"#,##0"),IF(COUNTIFS($B$8:$B$5007,B4277,$A$8:$A$5007,"مصروف",$I$8:$I$5007,"&lt;&gt;مرفوض",$K$8:$K$5007,"&lt;&gt;نعم")&gt;0,"⚠ "&amp;COUNTIFS($B$8:$B$5007,B4277,$A$8:$A$5007,"مصروف",$I$8:$I$5007,"&lt;&gt;مرفوض",$K$8:$K$5007,"&lt;&gt;نعم")&amp;" مصروف غير مسوى",IF(L4277="تمت التسوية",IF(P4277=0,"✔ متوازنة وتمت التسوية","✔ تمت التسوية – متبقي "&amp;TEXT(P4277,"#,##0")),IF(P4277&gt;0,"متبقي "&amp;TEXT(P4277,"#,##0"),"✔ متوازنة"))))),IF(R4277=0,"⚠ أضف سطر عهدة أولًا",IF(OR(C4277="",N(G4277)=0),"⚠ أكمل التاريخ والقيمة",IF(S4277="","⚠ التاريخ خارج السنة المالية",IF(H4277="","⚠ اختر بند الموازنة",IF(I4277="مرفوض","✖ مرفوض من المدير",IF(I4277&lt;&gt;"موافق","⏳ بانتظار موافقة المدير",IF(K4277&lt;&gt;"نعم","⚠ غير مسوى مع الحسابات","✔ معتمد ومسوى")))))))))</f>
        <v/>
      </c>
      <c r="R4277">
        <f>N(R4276)+IF(A4277="عهدة",1,0)</f>
        <v/>
      </c>
      <c r="S4277">
        <f>IF(C4277="","",IF(AND(C4277&gt;=DATE(2026,9,1),C4277&lt;=DATE(2027,8,31)),(YEAR(C4277)-2026)*12+MONTH(C4277)-8,""))</f>
        <v/>
      </c>
      <c r="T4277">
        <f>IF(AND(A4277="مصروف",R4277&gt;0,I4277="موافق",S4277&lt;&gt;"",H4277&lt;&gt;""),N(G4277),0)</f>
        <v/>
      </c>
    </row>
    <row r="4278">
      <c r="A4278" s="19" t="n"/>
      <c r="B4278" s="20">
        <f>IF(A4278="","",IF(R4278=0,"⚠ أضف سطر عهدة أولًا","BDR-"&amp;TEXT(R4278,"000")))</f>
        <v/>
      </c>
      <c r="C4278" s="21" t="n"/>
      <c r="D4278" s="20">
        <f>IF(C4278="","",IF(S4278="","خارج السنة المالية",INDEX(القوائم!$D$2:$D$13,S4278)))</f>
        <v/>
      </c>
      <c r="E4278" s="22" t="n"/>
      <c r="F4278" s="23" t="n"/>
      <c r="G4278" s="23" t="n"/>
      <c r="H4278" s="22" t="n"/>
      <c r="I4278" s="19" t="n"/>
      <c r="J4278" s="21" t="n"/>
      <c r="K4278" s="19" t="n"/>
      <c r="L4278" s="19" t="n"/>
      <c r="M4278" s="21" t="n"/>
      <c r="N4278" s="22" t="n"/>
      <c r="O4278" s="24">
        <f>IF(A4278&lt;&gt;"عهدة","",SUMIFS($G$8:$G$5007,$B$8:$B$5007,B4278,$A$8:$A$5007,"مصروف",$I$8:$I$5007,"&lt;&gt;مرفوض"))</f>
        <v/>
      </c>
      <c r="P4278" s="25">
        <f>IF(A4278&lt;&gt;"عهدة","",N(F4278)-O4278)</f>
        <v/>
      </c>
      <c r="Q4278" s="26">
        <f>IF(A4278="","",IF(A4278="عهدة",IF(N(F4278)=0,"⚠ أدخل قيمة العهدة",IF(P4278&lt;0,"⛔ عجز / زيادة مصروفات "&amp;TEXT(-P4278,"#,##0"),IF(COUNTIFS($B$8:$B$5007,B4278,$A$8:$A$5007,"مصروف",$I$8:$I$5007,"&lt;&gt;مرفوض",$K$8:$K$5007,"&lt;&gt;نعم")&gt;0,"⚠ "&amp;COUNTIFS($B$8:$B$5007,B4278,$A$8:$A$5007,"مصروف",$I$8:$I$5007,"&lt;&gt;مرفوض",$K$8:$K$5007,"&lt;&gt;نعم")&amp;" مصروف غير مسوى",IF(L4278="تمت التسوية",IF(P4278=0,"✔ متوازنة وتمت التسوية","✔ تمت التسوية – متبقي "&amp;TEXT(P4278,"#,##0")),IF(P4278&gt;0,"متبقي "&amp;TEXT(P4278,"#,##0"),"✔ متوازنة"))))),IF(R4278=0,"⚠ أضف سطر عهدة أولًا",IF(OR(C4278="",N(G4278)=0),"⚠ أكمل التاريخ والقيمة",IF(S4278="","⚠ التاريخ خارج السنة المالية",IF(H4278="","⚠ اختر بند الموازنة",IF(I4278="مرفوض","✖ مرفوض من المدير",IF(I4278&lt;&gt;"موافق","⏳ بانتظار موافقة المدير",IF(K4278&lt;&gt;"نعم","⚠ غير مسوى مع الحسابات","✔ معتمد ومسوى")))))))))</f>
        <v/>
      </c>
      <c r="R4278">
        <f>N(R4277)+IF(A4278="عهدة",1,0)</f>
        <v/>
      </c>
      <c r="S4278">
        <f>IF(C4278="","",IF(AND(C4278&gt;=DATE(2026,9,1),C4278&lt;=DATE(2027,8,31)),(YEAR(C4278)-2026)*12+MONTH(C4278)-8,""))</f>
        <v/>
      </c>
      <c r="T4278">
        <f>IF(AND(A4278="مصروف",R4278&gt;0,I4278="موافق",S4278&lt;&gt;"",H4278&lt;&gt;""),N(G4278),0)</f>
        <v/>
      </c>
    </row>
    <row r="4279">
      <c r="A4279" s="19" t="n"/>
      <c r="B4279" s="20">
        <f>IF(A4279="","",IF(R4279=0,"⚠ أضف سطر عهدة أولًا","BDR-"&amp;TEXT(R4279,"000")))</f>
        <v/>
      </c>
      <c r="C4279" s="21" t="n"/>
      <c r="D4279" s="20">
        <f>IF(C4279="","",IF(S4279="","خارج السنة المالية",INDEX(القوائم!$D$2:$D$13,S4279)))</f>
        <v/>
      </c>
      <c r="E4279" s="22" t="n"/>
      <c r="F4279" s="23" t="n"/>
      <c r="G4279" s="23" t="n"/>
      <c r="H4279" s="22" t="n"/>
      <c r="I4279" s="19" t="n"/>
      <c r="J4279" s="21" t="n"/>
      <c r="K4279" s="19" t="n"/>
      <c r="L4279" s="19" t="n"/>
      <c r="M4279" s="21" t="n"/>
      <c r="N4279" s="22" t="n"/>
      <c r="O4279" s="24">
        <f>IF(A4279&lt;&gt;"عهدة","",SUMIFS($G$8:$G$5007,$B$8:$B$5007,B4279,$A$8:$A$5007,"مصروف",$I$8:$I$5007,"&lt;&gt;مرفوض"))</f>
        <v/>
      </c>
      <c r="P4279" s="25">
        <f>IF(A4279&lt;&gt;"عهدة","",N(F4279)-O4279)</f>
        <v/>
      </c>
      <c r="Q4279" s="26">
        <f>IF(A4279="","",IF(A4279="عهدة",IF(N(F4279)=0,"⚠ أدخل قيمة العهدة",IF(P4279&lt;0,"⛔ عجز / زيادة مصروفات "&amp;TEXT(-P4279,"#,##0"),IF(COUNTIFS($B$8:$B$5007,B4279,$A$8:$A$5007,"مصروف",$I$8:$I$5007,"&lt;&gt;مرفوض",$K$8:$K$5007,"&lt;&gt;نعم")&gt;0,"⚠ "&amp;COUNTIFS($B$8:$B$5007,B4279,$A$8:$A$5007,"مصروف",$I$8:$I$5007,"&lt;&gt;مرفوض",$K$8:$K$5007,"&lt;&gt;نعم")&amp;" مصروف غير مسوى",IF(L4279="تمت التسوية",IF(P4279=0,"✔ متوازنة وتمت التسوية","✔ تمت التسوية – متبقي "&amp;TEXT(P4279,"#,##0")),IF(P4279&gt;0,"متبقي "&amp;TEXT(P4279,"#,##0"),"✔ متوازنة"))))),IF(R4279=0,"⚠ أضف سطر عهدة أولًا",IF(OR(C4279="",N(G4279)=0),"⚠ أكمل التاريخ والقيمة",IF(S4279="","⚠ التاريخ خارج السنة المالية",IF(H4279="","⚠ اختر بند الموازنة",IF(I4279="مرفوض","✖ مرفوض من المدير",IF(I4279&lt;&gt;"موافق","⏳ بانتظار موافقة المدير",IF(K4279&lt;&gt;"نعم","⚠ غير مسوى مع الحسابات","✔ معتمد ومسوى")))))))))</f>
        <v/>
      </c>
      <c r="R4279">
        <f>N(R4278)+IF(A4279="عهدة",1,0)</f>
        <v/>
      </c>
      <c r="S4279">
        <f>IF(C4279="","",IF(AND(C4279&gt;=DATE(2026,9,1),C4279&lt;=DATE(2027,8,31)),(YEAR(C4279)-2026)*12+MONTH(C4279)-8,""))</f>
        <v/>
      </c>
      <c r="T4279">
        <f>IF(AND(A4279="مصروف",R4279&gt;0,I4279="موافق",S4279&lt;&gt;"",H4279&lt;&gt;""),N(G4279),0)</f>
        <v/>
      </c>
    </row>
    <row r="4280">
      <c r="A4280" s="19" t="n"/>
      <c r="B4280" s="20">
        <f>IF(A4280="","",IF(R4280=0,"⚠ أضف سطر عهدة أولًا","BDR-"&amp;TEXT(R4280,"000")))</f>
        <v/>
      </c>
      <c r="C4280" s="21" t="n"/>
      <c r="D4280" s="20">
        <f>IF(C4280="","",IF(S4280="","خارج السنة المالية",INDEX(القوائم!$D$2:$D$13,S4280)))</f>
        <v/>
      </c>
      <c r="E4280" s="22" t="n"/>
      <c r="F4280" s="23" t="n"/>
      <c r="G4280" s="23" t="n"/>
      <c r="H4280" s="22" t="n"/>
      <c r="I4280" s="19" t="n"/>
      <c r="J4280" s="21" t="n"/>
      <c r="K4280" s="19" t="n"/>
      <c r="L4280" s="19" t="n"/>
      <c r="M4280" s="21" t="n"/>
      <c r="N4280" s="22" t="n"/>
      <c r="O4280" s="24">
        <f>IF(A4280&lt;&gt;"عهدة","",SUMIFS($G$8:$G$5007,$B$8:$B$5007,B4280,$A$8:$A$5007,"مصروف",$I$8:$I$5007,"&lt;&gt;مرفوض"))</f>
        <v/>
      </c>
      <c r="P4280" s="25">
        <f>IF(A4280&lt;&gt;"عهدة","",N(F4280)-O4280)</f>
        <v/>
      </c>
      <c r="Q4280" s="26">
        <f>IF(A4280="","",IF(A4280="عهدة",IF(N(F4280)=0,"⚠ أدخل قيمة العهدة",IF(P4280&lt;0,"⛔ عجز / زيادة مصروفات "&amp;TEXT(-P4280,"#,##0"),IF(COUNTIFS($B$8:$B$5007,B4280,$A$8:$A$5007,"مصروف",$I$8:$I$5007,"&lt;&gt;مرفوض",$K$8:$K$5007,"&lt;&gt;نعم")&gt;0,"⚠ "&amp;COUNTIFS($B$8:$B$5007,B4280,$A$8:$A$5007,"مصروف",$I$8:$I$5007,"&lt;&gt;مرفوض",$K$8:$K$5007,"&lt;&gt;نعم")&amp;" مصروف غير مسوى",IF(L4280="تمت التسوية",IF(P4280=0,"✔ متوازنة وتمت التسوية","✔ تمت التسوية – متبقي "&amp;TEXT(P4280,"#,##0")),IF(P4280&gt;0,"متبقي "&amp;TEXT(P4280,"#,##0"),"✔ متوازنة"))))),IF(R4280=0,"⚠ أضف سطر عهدة أولًا",IF(OR(C4280="",N(G4280)=0),"⚠ أكمل التاريخ والقيمة",IF(S4280="","⚠ التاريخ خارج السنة المالية",IF(H4280="","⚠ اختر بند الموازنة",IF(I4280="مرفوض","✖ مرفوض من المدير",IF(I4280&lt;&gt;"موافق","⏳ بانتظار موافقة المدير",IF(K4280&lt;&gt;"نعم","⚠ غير مسوى مع الحسابات","✔ معتمد ومسوى")))))))))</f>
        <v/>
      </c>
      <c r="R4280">
        <f>N(R4279)+IF(A4280="عهدة",1,0)</f>
        <v/>
      </c>
      <c r="S4280">
        <f>IF(C4280="","",IF(AND(C4280&gt;=DATE(2026,9,1),C4280&lt;=DATE(2027,8,31)),(YEAR(C4280)-2026)*12+MONTH(C4280)-8,""))</f>
        <v/>
      </c>
      <c r="T4280">
        <f>IF(AND(A4280="مصروف",R4280&gt;0,I4280="موافق",S4280&lt;&gt;"",H4280&lt;&gt;""),N(G4280),0)</f>
        <v/>
      </c>
    </row>
    <row r="4281">
      <c r="A4281" s="19" t="n"/>
      <c r="B4281" s="20">
        <f>IF(A4281="","",IF(R4281=0,"⚠ أضف سطر عهدة أولًا","BDR-"&amp;TEXT(R4281,"000")))</f>
        <v/>
      </c>
      <c r="C4281" s="21" t="n"/>
      <c r="D4281" s="20">
        <f>IF(C4281="","",IF(S4281="","خارج السنة المالية",INDEX(القوائم!$D$2:$D$13,S4281)))</f>
        <v/>
      </c>
      <c r="E4281" s="22" t="n"/>
      <c r="F4281" s="23" t="n"/>
      <c r="G4281" s="23" t="n"/>
      <c r="H4281" s="22" t="n"/>
      <c r="I4281" s="19" t="n"/>
      <c r="J4281" s="21" t="n"/>
      <c r="K4281" s="19" t="n"/>
      <c r="L4281" s="19" t="n"/>
      <c r="M4281" s="21" t="n"/>
      <c r="N4281" s="22" t="n"/>
      <c r="O4281" s="24">
        <f>IF(A4281&lt;&gt;"عهدة","",SUMIFS($G$8:$G$5007,$B$8:$B$5007,B4281,$A$8:$A$5007,"مصروف",$I$8:$I$5007,"&lt;&gt;مرفوض"))</f>
        <v/>
      </c>
      <c r="P4281" s="25">
        <f>IF(A4281&lt;&gt;"عهدة","",N(F4281)-O4281)</f>
        <v/>
      </c>
      <c r="Q4281" s="26">
        <f>IF(A4281="","",IF(A4281="عهدة",IF(N(F4281)=0,"⚠ أدخل قيمة العهدة",IF(P4281&lt;0,"⛔ عجز / زيادة مصروفات "&amp;TEXT(-P4281,"#,##0"),IF(COUNTIFS($B$8:$B$5007,B4281,$A$8:$A$5007,"مصروف",$I$8:$I$5007,"&lt;&gt;مرفوض",$K$8:$K$5007,"&lt;&gt;نعم")&gt;0,"⚠ "&amp;COUNTIFS($B$8:$B$5007,B4281,$A$8:$A$5007,"مصروف",$I$8:$I$5007,"&lt;&gt;مرفوض",$K$8:$K$5007,"&lt;&gt;نعم")&amp;" مصروف غير مسوى",IF(L4281="تمت التسوية",IF(P4281=0,"✔ متوازنة وتمت التسوية","✔ تمت التسوية – متبقي "&amp;TEXT(P4281,"#,##0")),IF(P4281&gt;0,"متبقي "&amp;TEXT(P4281,"#,##0"),"✔ متوازنة"))))),IF(R4281=0,"⚠ أضف سطر عهدة أولًا",IF(OR(C4281="",N(G4281)=0),"⚠ أكمل التاريخ والقيمة",IF(S4281="","⚠ التاريخ خارج السنة المالية",IF(H4281="","⚠ اختر بند الموازنة",IF(I4281="مرفوض","✖ مرفوض من المدير",IF(I4281&lt;&gt;"موافق","⏳ بانتظار موافقة المدير",IF(K4281&lt;&gt;"نعم","⚠ غير مسوى مع الحسابات","✔ معتمد ومسوى")))))))))</f>
        <v/>
      </c>
      <c r="R4281">
        <f>N(R4280)+IF(A4281="عهدة",1,0)</f>
        <v/>
      </c>
      <c r="S4281">
        <f>IF(C4281="","",IF(AND(C4281&gt;=DATE(2026,9,1),C4281&lt;=DATE(2027,8,31)),(YEAR(C4281)-2026)*12+MONTH(C4281)-8,""))</f>
        <v/>
      </c>
      <c r="T4281">
        <f>IF(AND(A4281="مصروف",R4281&gt;0,I4281="موافق",S4281&lt;&gt;"",H4281&lt;&gt;""),N(G4281),0)</f>
        <v/>
      </c>
    </row>
    <row r="4282">
      <c r="A4282" s="19" t="n"/>
      <c r="B4282" s="20">
        <f>IF(A4282="","",IF(R4282=0,"⚠ أضف سطر عهدة أولًا","BDR-"&amp;TEXT(R4282,"000")))</f>
        <v/>
      </c>
      <c r="C4282" s="21" t="n"/>
      <c r="D4282" s="20">
        <f>IF(C4282="","",IF(S4282="","خارج السنة المالية",INDEX(القوائم!$D$2:$D$13,S4282)))</f>
        <v/>
      </c>
      <c r="E4282" s="22" t="n"/>
      <c r="F4282" s="23" t="n"/>
      <c r="G4282" s="23" t="n"/>
      <c r="H4282" s="22" t="n"/>
      <c r="I4282" s="19" t="n"/>
      <c r="J4282" s="21" t="n"/>
      <c r="K4282" s="19" t="n"/>
      <c r="L4282" s="19" t="n"/>
      <c r="M4282" s="21" t="n"/>
      <c r="N4282" s="22" t="n"/>
      <c r="O4282" s="24">
        <f>IF(A4282&lt;&gt;"عهدة","",SUMIFS($G$8:$G$5007,$B$8:$B$5007,B4282,$A$8:$A$5007,"مصروف",$I$8:$I$5007,"&lt;&gt;مرفوض"))</f>
        <v/>
      </c>
      <c r="P4282" s="25">
        <f>IF(A4282&lt;&gt;"عهدة","",N(F4282)-O4282)</f>
        <v/>
      </c>
      <c r="Q4282" s="26">
        <f>IF(A4282="","",IF(A4282="عهدة",IF(N(F4282)=0,"⚠ أدخل قيمة العهدة",IF(P4282&lt;0,"⛔ عجز / زيادة مصروفات "&amp;TEXT(-P4282,"#,##0"),IF(COUNTIFS($B$8:$B$5007,B4282,$A$8:$A$5007,"مصروف",$I$8:$I$5007,"&lt;&gt;مرفوض",$K$8:$K$5007,"&lt;&gt;نعم")&gt;0,"⚠ "&amp;COUNTIFS($B$8:$B$5007,B4282,$A$8:$A$5007,"مصروف",$I$8:$I$5007,"&lt;&gt;مرفوض",$K$8:$K$5007,"&lt;&gt;نعم")&amp;" مصروف غير مسوى",IF(L4282="تمت التسوية",IF(P4282=0,"✔ متوازنة وتمت التسوية","✔ تمت التسوية – متبقي "&amp;TEXT(P4282,"#,##0")),IF(P4282&gt;0,"متبقي "&amp;TEXT(P4282,"#,##0"),"✔ متوازنة"))))),IF(R4282=0,"⚠ أضف سطر عهدة أولًا",IF(OR(C4282="",N(G4282)=0),"⚠ أكمل التاريخ والقيمة",IF(S4282="","⚠ التاريخ خارج السنة المالية",IF(H4282="","⚠ اختر بند الموازنة",IF(I4282="مرفوض","✖ مرفوض من المدير",IF(I4282&lt;&gt;"موافق","⏳ بانتظار موافقة المدير",IF(K4282&lt;&gt;"نعم","⚠ غير مسوى مع الحسابات","✔ معتمد ومسوى")))))))))</f>
        <v/>
      </c>
      <c r="R4282">
        <f>N(R4281)+IF(A4282="عهدة",1,0)</f>
        <v/>
      </c>
      <c r="S4282">
        <f>IF(C4282="","",IF(AND(C4282&gt;=DATE(2026,9,1),C4282&lt;=DATE(2027,8,31)),(YEAR(C4282)-2026)*12+MONTH(C4282)-8,""))</f>
        <v/>
      </c>
      <c r="T4282">
        <f>IF(AND(A4282="مصروف",R4282&gt;0,I4282="موافق",S4282&lt;&gt;"",H4282&lt;&gt;""),N(G4282),0)</f>
        <v/>
      </c>
    </row>
    <row r="4283">
      <c r="A4283" s="19" t="n"/>
      <c r="B4283" s="20">
        <f>IF(A4283="","",IF(R4283=0,"⚠ أضف سطر عهدة أولًا","BDR-"&amp;TEXT(R4283,"000")))</f>
        <v/>
      </c>
      <c r="C4283" s="21" t="n"/>
      <c r="D4283" s="20">
        <f>IF(C4283="","",IF(S4283="","خارج السنة المالية",INDEX(القوائم!$D$2:$D$13,S4283)))</f>
        <v/>
      </c>
      <c r="E4283" s="22" t="n"/>
      <c r="F4283" s="23" t="n"/>
      <c r="G4283" s="23" t="n"/>
      <c r="H4283" s="22" t="n"/>
      <c r="I4283" s="19" t="n"/>
      <c r="J4283" s="21" t="n"/>
      <c r="K4283" s="19" t="n"/>
      <c r="L4283" s="19" t="n"/>
      <c r="M4283" s="21" t="n"/>
      <c r="N4283" s="22" t="n"/>
      <c r="O4283" s="24">
        <f>IF(A4283&lt;&gt;"عهدة","",SUMIFS($G$8:$G$5007,$B$8:$B$5007,B4283,$A$8:$A$5007,"مصروف",$I$8:$I$5007,"&lt;&gt;مرفوض"))</f>
        <v/>
      </c>
      <c r="P4283" s="25">
        <f>IF(A4283&lt;&gt;"عهدة","",N(F4283)-O4283)</f>
        <v/>
      </c>
      <c r="Q4283" s="26">
        <f>IF(A4283="","",IF(A4283="عهدة",IF(N(F4283)=0,"⚠ أدخل قيمة العهدة",IF(P4283&lt;0,"⛔ عجز / زيادة مصروفات "&amp;TEXT(-P4283,"#,##0"),IF(COUNTIFS($B$8:$B$5007,B4283,$A$8:$A$5007,"مصروف",$I$8:$I$5007,"&lt;&gt;مرفوض",$K$8:$K$5007,"&lt;&gt;نعم")&gt;0,"⚠ "&amp;COUNTIFS($B$8:$B$5007,B4283,$A$8:$A$5007,"مصروف",$I$8:$I$5007,"&lt;&gt;مرفوض",$K$8:$K$5007,"&lt;&gt;نعم")&amp;" مصروف غير مسوى",IF(L4283="تمت التسوية",IF(P4283=0,"✔ متوازنة وتمت التسوية","✔ تمت التسوية – متبقي "&amp;TEXT(P4283,"#,##0")),IF(P4283&gt;0,"متبقي "&amp;TEXT(P4283,"#,##0"),"✔ متوازنة"))))),IF(R4283=0,"⚠ أضف سطر عهدة أولًا",IF(OR(C4283="",N(G4283)=0),"⚠ أكمل التاريخ والقيمة",IF(S4283="","⚠ التاريخ خارج السنة المالية",IF(H4283="","⚠ اختر بند الموازنة",IF(I4283="مرفوض","✖ مرفوض من المدير",IF(I4283&lt;&gt;"موافق","⏳ بانتظار موافقة المدير",IF(K4283&lt;&gt;"نعم","⚠ غير مسوى مع الحسابات","✔ معتمد ومسوى")))))))))</f>
        <v/>
      </c>
      <c r="R4283">
        <f>N(R4282)+IF(A4283="عهدة",1,0)</f>
        <v/>
      </c>
      <c r="S4283">
        <f>IF(C4283="","",IF(AND(C4283&gt;=DATE(2026,9,1),C4283&lt;=DATE(2027,8,31)),(YEAR(C4283)-2026)*12+MONTH(C4283)-8,""))</f>
        <v/>
      </c>
      <c r="T4283">
        <f>IF(AND(A4283="مصروف",R4283&gt;0,I4283="موافق",S4283&lt;&gt;"",H4283&lt;&gt;""),N(G4283),0)</f>
        <v/>
      </c>
    </row>
    <row r="4284">
      <c r="A4284" s="19" t="n"/>
      <c r="B4284" s="20">
        <f>IF(A4284="","",IF(R4284=0,"⚠ أضف سطر عهدة أولًا","BDR-"&amp;TEXT(R4284,"000")))</f>
        <v/>
      </c>
      <c r="C4284" s="21" t="n"/>
      <c r="D4284" s="20">
        <f>IF(C4284="","",IF(S4284="","خارج السنة المالية",INDEX(القوائم!$D$2:$D$13,S4284)))</f>
        <v/>
      </c>
      <c r="E4284" s="22" t="n"/>
      <c r="F4284" s="23" t="n"/>
      <c r="G4284" s="23" t="n"/>
      <c r="H4284" s="22" t="n"/>
      <c r="I4284" s="19" t="n"/>
      <c r="J4284" s="21" t="n"/>
      <c r="K4284" s="19" t="n"/>
      <c r="L4284" s="19" t="n"/>
      <c r="M4284" s="21" t="n"/>
      <c r="N4284" s="22" t="n"/>
      <c r="O4284" s="24">
        <f>IF(A4284&lt;&gt;"عهدة","",SUMIFS($G$8:$G$5007,$B$8:$B$5007,B4284,$A$8:$A$5007,"مصروف",$I$8:$I$5007,"&lt;&gt;مرفوض"))</f>
        <v/>
      </c>
      <c r="P4284" s="25">
        <f>IF(A4284&lt;&gt;"عهدة","",N(F4284)-O4284)</f>
        <v/>
      </c>
      <c r="Q4284" s="26">
        <f>IF(A4284="","",IF(A4284="عهدة",IF(N(F4284)=0,"⚠ أدخل قيمة العهدة",IF(P4284&lt;0,"⛔ عجز / زيادة مصروفات "&amp;TEXT(-P4284,"#,##0"),IF(COUNTIFS($B$8:$B$5007,B4284,$A$8:$A$5007,"مصروف",$I$8:$I$5007,"&lt;&gt;مرفوض",$K$8:$K$5007,"&lt;&gt;نعم")&gt;0,"⚠ "&amp;COUNTIFS($B$8:$B$5007,B4284,$A$8:$A$5007,"مصروف",$I$8:$I$5007,"&lt;&gt;مرفوض",$K$8:$K$5007,"&lt;&gt;نعم")&amp;" مصروف غير مسوى",IF(L4284="تمت التسوية",IF(P4284=0,"✔ متوازنة وتمت التسوية","✔ تمت التسوية – متبقي "&amp;TEXT(P4284,"#,##0")),IF(P4284&gt;0,"متبقي "&amp;TEXT(P4284,"#,##0"),"✔ متوازنة"))))),IF(R4284=0,"⚠ أضف سطر عهدة أولًا",IF(OR(C4284="",N(G4284)=0),"⚠ أكمل التاريخ والقيمة",IF(S4284="","⚠ التاريخ خارج السنة المالية",IF(H4284="","⚠ اختر بند الموازنة",IF(I4284="مرفوض","✖ مرفوض من المدير",IF(I4284&lt;&gt;"موافق","⏳ بانتظار موافقة المدير",IF(K4284&lt;&gt;"نعم","⚠ غير مسوى مع الحسابات","✔ معتمد ومسوى")))))))))</f>
        <v/>
      </c>
      <c r="R4284">
        <f>N(R4283)+IF(A4284="عهدة",1,0)</f>
        <v/>
      </c>
      <c r="S4284">
        <f>IF(C4284="","",IF(AND(C4284&gt;=DATE(2026,9,1),C4284&lt;=DATE(2027,8,31)),(YEAR(C4284)-2026)*12+MONTH(C4284)-8,""))</f>
        <v/>
      </c>
      <c r="T4284">
        <f>IF(AND(A4284="مصروف",R4284&gt;0,I4284="موافق",S4284&lt;&gt;"",H4284&lt;&gt;""),N(G4284),0)</f>
        <v/>
      </c>
    </row>
    <row r="4285">
      <c r="A4285" s="19" t="n"/>
      <c r="B4285" s="20">
        <f>IF(A4285="","",IF(R4285=0,"⚠ أضف سطر عهدة أولًا","BDR-"&amp;TEXT(R4285,"000")))</f>
        <v/>
      </c>
      <c r="C4285" s="21" t="n"/>
      <c r="D4285" s="20">
        <f>IF(C4285="","",IF(S4285="","خارج السنة المالية",INDEX(القوائم!$D$2:$D$13,S4285)))</f>
        <v/>
      </c>
      <c r="E4285" s="22" t="n"/>
      <c r="F4285" s="23" t="n"/>
      <c r="G4285" s="23" t="n"/>
      <c r="H4285" s="22" t="n"/>
      <c r="I4285" s="19" t="n"/>
      <c r="J4285" s="21" t="n"/>
      <c r="K4285" s="19" t="n"/>
      <c r="L4285" s="19" t="n"/>
      <c r="M4285" s="21" t="n"/>
      <c r="N4285" s="22" t="n"/>
      <c r="O4285" s="24">
        <f>IF(A4285&lt;&gt;"عهدة","",SUMIFS($G$8:$G$5007,$B$8:$B$5007,B4285,$A$8:$A$5007,"مصروف",$I$8:$I$5007,"&lt;&gt;مرفوض"))</f>
        <v/>
      </c>
      <c r="P4285" s="25">
        <f>IF(A4285&lt;&gt;"عهدة","",N(F4285)-O4285)</f>
        <v/>
      </c>
      <c r="Q4285" s="26">
        <f>IF(A4285="","",IF(A4285="عهدة",IF(N(F4285)=0,"⚠ أدخل قيمة العهدة",IF(P4285&lt;0,"⛔ عجز / زيادة مصروفات "&amp;TEXT(-P4285,"#,##0"),IF(COUNTIFS($B$8:$B$5007,B4285,$A$8:$A$5007,"مصروف",$I$8:$I$5007,"&lt;&gt;مرفوض",$K$8:$K$5007,"&lt;&gt;نعم")&gt;0,"⚠ "&amp;COUNTIFS($B$8:$B$5007,B4285,$A$8:$A$5007,"مصروف",$I$8:$I$5007,"&lt;&gt;مرفوض",$K$8:$K$5007,"&lt;&gt;نعم")&amp;" مصروف غير مسوى",IF(L4285="تمت التسوية",IF(P4285=0,"✔ متوازنة وتمت التسوية","✔ تمت التسوية – متبقي "&amp;TEXT(P4285,"#,##0")),IF(P4285&gt;0,"متبقي "&amp;TEXT(P4285,"#,##0"),"✔ متوازنة"))))),IF(R4285=0,"⚠ أضف سطر عهدة أولًا",IF(OR(C4285="",N(G4285)=0),"⚠ أكمل التاريخ والقيمة",IF(S4285="","⚠ التاريخ خارج السنة المالية",IF(H4285="","⚠ اختر بند الموازنة",IF(I4285="مرفوض","✖ مرفوض من المدير",IF(I4285&lt;&gt;"موافق","⏳ بانتظار موافقة المدير",IF(K4285&lt;&gt;"نعم","⚠ غير مسوى مع الحسابات","✔ معتمد ومسوى")))))))))</f>
        <v/>
      </c>
      <c r="R4285">
        <f>N(R4284)+IF(A4285="عهدة",1,0)</f>
        <v/>
      </c>
      <c r="S4285">
        <f>IF(C4285="","",IF(AND(C4285&gt;=DATE(2026,9,1),C4285&lt;=DATE(2027,8,31)),(YEAR(C4285)-2026)*12+MONTH(C4285)-8,""))</f>
        <v/>
      </c>
      <c r="T4285">
        <f>IF(AND(A4285="مصروف",R4285&gt;0,I4285="موافق",S4285&lt;&gt;"",H4285&lt;&gt;""),N(G4285),0)</f>
        <v/>
      </c>
    </row>
    <row r="4286">
      <c r="A4286" s="19" t="n"/>
      <c r="B4286" s="20">
        <f>IF(A4286="","",IF(R4286=0,"⚠ أضف سطر عهدة أولًا","BDR-"&amp;TEXT(R4286,"000")))</f>
        <v/>
      </c>
      <c r="C4286" s="21" t="n"/>
      <c r="D4286" s="20">
        <f>IF(C4286="","",IF(S4286="","خارج السنة المالية",INDEX(القوائم!$D$2:$D$13,S4286)))</f>
        <v/>
      </c>
      <c r="E4286" s="22" t="n"/>
      <c r="F4286" s="23" t="n"/>
      <c r="G4286" s="23" t="n"/>
      <c r="H4286" s="22" t="n"/>
      <c r="I4286" s="19" t="n"/>
      <c r="J4286" s="21" t="n"/>
      <c r="K4286" s="19" t="n"/>
      <c r="L4286" s="19" t="n"/>
      <c r="M4286" s="21" t="n"/>
      <c r="N4286" s="22" t="n"/>
      <c r="O4286" s="24">
        <f>IF(A4286&lt;&gt;"عهدة","",SUMIFS($G$8:$G$5007,$B$8:$B$5007,B4286,$A$8:$A$5007,"مصروف",$I$8:$I$5007,"&lt;&gt;مرفوض"))</f>
        <v/>
      </c>
      <c r="P4286" s="25">
        <f>IF(A4286&lt;&gt;"عهدة","",N(F4286)-O4286)</f>
        <v/>
      </c>
      <c r="Q4286" s="26">
        <f>IF(A4286="","",IF(A4286="عهدة",IF(N(F4286)=0,"⚠ أدخل قيمة العهدة",IF(P4286&lt;0,"⛔ عجز / زيادة مصروفات "&amp;TEXT(-P4286,"#,##0"),IF(COUNTIFS($B$8:$B$5007,B4286,$A$8:$A$5007,"مصروف",$I$8:$I$5007,"&lt;&gt;مرفوض",$K$8:$K$5007,"&lt;&gt;نعم")&gt;0,"⚠ "&amp;COUNTIFS($B$8:$B$5007,B4286,$A$8:$A$5007,"مصروف",$I$8:$I$5007,"&lt;&gt;مرفوض",$K$8:$K$5007,"&lt;&gt;نعم")&amp;" مصروف غير مسوى",IF(L4286="تمت التسوية",IF(P4286=0,"✔ متوازنة وتمت التسوية","✔ تمت التسوية – متبقي "&amp;TEXT(P4286,"#,##0")),IF(P4286&gt;0,"متبقي "&amp;TEXT(P4286,"#,##0"),"✔ متوازنة"))))),IF(R4286=0,"⚠ أضف سطر عهدة أولًا",IF(OR(C4286="",N(G4286)=0),"⚠ أكمل التاريخ والقيمة",IF(S4286="","⚠ التاريخ خارج السنة المالية",IF(H4286="","⚠ اختر بند الموازنة",IF(I4286="مرفوض","✖ مرفوض من المدير",IF(I4286&lt;&gt;"موافق","⏳ بانتظار موافقة المدير",IF(K4286&lt;&gt;"نعم","⚠ غير مسوى مع الحسابات","✔ معتمد ومسوى")))))))))</f>
        <v/>
      </c>
      <c r="R4286">
        <f>N(R4285)+IF(A4286="عهدة",1,0)</f>
        <v/>
      </c>
      <c r="S4286">
        <f>IF(C4286="","",IF(AND(C4286&gt;=DATE(2026,9,1),C4286&lt;=DATE(2027,8,31)),(YEAR(C4286)-2026)*12+MONTH(C4286)-8,""))</f>
        <v/>
      </c>
      <c r="T4286">
        <f>IF(AND(A4286="مصروف",R4286&gt;0,I4286="موافق",S4286&lt;&gt;"",H4286&lt;&gt;""),N(G4286),0)</f>
        <v/>
      </c>
    </row>
    <row r="4287">
      <c r="A4287" s="19" t="n"/>
      <c r="B4287" s="20">
        <f>IF(A4287="","",IF(R4287=0,"⚠ أضف سطر عهدة أولًا","BDR-"&amp;TEXT(R4287,"000")))</f>
        <v/>
      </c>
      <c r="C4287" s="21" t="n"/>
      <c r="D4287" s="20">
        <f>IF(C4287="","",IF(S4287="","خارج السنة المالية",INDEX(القوائم!$D$2:$D$13,S4287)))</f>
        <v/>
      </c>
      <c r="E4287" s="22" t="n"/>
      <c r="F4287" s="23" t="n"/>
      <c r="G4287" s="23" t="n"/>
      <c r="H4287" s="22" t="n"/>
      <c r="I4287" s="19" t="n"/>
      <c r="J4287" s="21" t="n"/>
      <c r="K4287" s="19" t="n"/>
      <c r="L4287" s="19" t="n"/>
      <c r="M4287" s="21" t="n"/>
      <c r="N4287" s="22" t="n"/>
      <c r="O4287" s="24">
        <f>IF(A4287&lt;&gt;"عهدة","",SUMIFS($G$8:$G$5007,$B$8:$B$5007,B4287,$A$8:$A$5007,"مصروف",$I$8:$I$5007,"&lt;&gt;مرفوض"))</f>
        <v/>
      </c>
      <c r="P4287" s="25">
        <f>IF(A4287&lt;&gt;"عهدة","",N(F4287)-O4287)</f>
        <v/>
      </c>
      <c r="Q4287" s="26">
        <f>IF(A4287="","",IF(A4287="عهدة",IF(N(F4287)=0,"⚠ أدخل قيمة العهدة",IF(P4287&lt;0,"⛔ عجز / زيادة مصروفات "&amp;TEXT(-P4287,"#,##0"),IF(COUNTIFS($B$8:$B$5007,B4287,$A$8:$A$5007,"مصروف",$I$8:$I$5007,"&lt;&gt;مرفوض",$K$8:$K$5007,"&lt;&gt;نعم")&gt;0,"⚠ "&amp;COUNTIFS($B$8:$B$5007,B4287,$A$8:$A$5007,"مصروف",$I$8:$I$5007,"&lt;&gt;مرفوض",$K$8:$K$5007,"&lt;&gt;نعم")&amp;" مصروف غير مسوى",IF(L4287="تمت التسوية",IF(P4287=0,"✔ متوازنة وتمت التسوية","✔ تمت التسوية – متبقي "&amp;TEXT(P4287,"#,##0")),IF(P4287&gt;0,"متبقي "&amp;TEXT(P4287,"#,##0"),"✔ متوازنة"))))),IF(R4287=0,"⚠ أضف سطر عهدة أولًا",IF(OR(C4287="",N(G4287)=0),"⚠ أكمل التاريخ والقيمة",IF(S4287="","⚠ التاريخ خارج السنة المالية",IF(H4287="","⚠ اختر بند الموازنة",IF(I4287="مرفوض","✖ مرفوض من المدير",IF(I4287&lt;&gt;"موافق","⏳ بانتظار موافقة المدير",IF(K4287&lt;&gt;"نعم","⚠ غير مسوى مع الحسابات","✔ معتمد ومسوى")))))))))</f>
        <v/>
      </c>
      <c r="R4287">
        <f>N(R4286)+IF(A4287="عهدة",1,0)</f>
        <v/>
      </c>
      <c r="S4287">
        <f>IF(C4287="","",IF(AND(C4287&gt;=DATE(2026,9,1),C4287&lt;=DATE(2027,8,31)),(YEAR(C4287)-2026)*12+MONTH(C4287)-8,""))</f>
        <v/>
      </c>
      <c r="T4287">
        <f>IF(AND(A4287="مصروف",R4287&gt;0,I4287="موافق",S4287&lt;&gt;"",H4287&lt;&gt;""),N(G4287),0)</f>
        <v/>
      </c>
    </row>
    <row r="4288">
      <c r="A4288" s="19" t="n"/>
      <c r="B4288" s="20">
        <f>IF(A4288="","",IF(R4288=0,"⚠ أضف سطر عهدة أولًا","BDR-"&amp;TEXT(R4288,"000")))</f>
        <v/>
      </c>
      <c r="C4288" s="21" t="n"/>
      <c r="D4288" s="20">
        <f>IF(C4288="","",IF(S4288="","خارج السنة المالية",INDEX(القوائم!$D$2:$D$13,S4288)))</f>
        <v/>
      </c>
      <c r="E4288" s="22" t="n"/>
      <c r="F4288" s="23" t="n"/>
      <c r="G4288" s="23" t="n"/>
      <c r="H4288" s="22" t="n"/>
      <c r="I4288" s="19" t="n"/>
      <c r="J4288" s="21" t="n"/>
      <c r="K4288" s="19" t="n"/>
      <c r="L4288" s="19" t="n"/>
      <c r="M4288" s="21" t="n"/>
      <c r="N4288" s="22" t="n"/>
      <c r="O4288" s="24">
        <f>IF(A4288&lt;&gt;"عهدة","",SUMIFS($G$8:$G$5007,$B$8:$B$5007,B4288,$A$8:$A$5007,"مصروف",$I$8:$I$5007,"&lt;&gt;مرفوض"))</f>
        <v/>
      </c>
      <c r="P4288" s="25">
        <f>IF(A4288&lt;&gt;"عهدة","",N(F4288)-O4288)</f>
        <v/>
      </c>
      <c r="Q4288" s="26">
        <f>IF(A4288="","",IF(A4288="عهدة",IF(N(F4288)=0,"⚠ أدخل قيمة العهدة",IF(P4288&lt;0,"⛔ عجز / زيادة مصروفات "&amp;TEXT(-P4288,"#,##0"),IF(COUNTIFS($B$8:$B$5007,B4288,$A$8:$A$5007,"مصروف",$I$8:$I$5007,"&lt;&gt;مرفوض",$K$8:$K$5007,"&lt;&gt;نعم")&gt;0,"⚠ "&amp;COUNTIFS($B$8:$B$5007,B4288,$A$8:$A$5007,"مصروف",$I$8:$I$5007,"&lt;&gt;مرفوض",$K$8:$K$5007,"&lt;&gt;نعم")&amp;" مصروف غير مسوى",IF(L4288="تمت التسوية",IF(P4288=0,"✔ متوازنة وتمت التسوية","✔ تمت التسوية – متبقي "&amp;TEXT(P4288,"#,##0")),IF(P4288&gt;0,"متبقي "&amp;TEXT(P4288,"#,##0"),"✔ متوازنة"))))),IF(R4288=0,"⚠ أضف سطر عهدة أولًا",IF(OR(C4288="",N(G4288)=0),"⚠ أكمل التاريخ والقيمة",IF(S4288="","⚠ التاريخ خارج السنة المالية",IF(H4288="","⚠ اختر بند الموازنة",IF(I4288="مرفوض","✖ مرفوض من المدير",IF(I4288&lt;&gt;"موافق","⏳ بانتظار موافقة المدير",IF(K4288&lt;&gt;"نعم","⚠ غير مسوى مع الحسابات","✔ معتمد ومسوى")))))))))</f>
        <v/>
      </c>
      <c r="R4288">
        <f>N(R4287)+IF(A4288="عهدة",1,0)</f>
        <v/>
      </c>
      <c r="S4288">
        <f>IF(C4288="","",IF(AND(C4288&gt;=DATE(2026,9,1),C4288&lt;=DATE(2027,8,31)),(YEAR(C4288)-2026)*12+MONTH(C4288)-8,""))</f>
        <v/>
      </c>
      <c r="T4288">
        <f>IF(AND(A4288="مصروف",R4288&gt;0,I4288="موافق",S4288&lt;&gt;"",H4288&lt;&gt;""),N(G4288),0)</f>
        <v/>
      </c>
    </row>
    <row r="4289">
      <c r="A4289" s="19" t="n"/>
      <c r="B4289" s="20">
        <f>IF(A4289="","",IF(R4289=0,"⚠ أضف سطر عهدة أولًا","BDR-"&amp;TEXT(R4289,"000")))</f>
        <v/>
      </c>
      <c r="C4289" s="21" t="n"/>
      <c r="D4289" s="20">
        <f>IF(C4289="","",IF(S4289="","خارج السنة المالية",INDEX(القوائم!$D$2:$D$13,S4289)))</f>
        <v/>
      </c>
      <c r="E4289" s="22" t="n"/>
      <c r="F4289" s="23" t="n"/>
      <c r="G4289" s="23" t="n"/>
      <c r="H4289" s="22" t="n"/>
      <c r="I4289" s="19" t="n"/>
      <c r="J4289" s="21" t="n"/>
      <c r="K4289" s="19" t="n"/>
      <c r="L4289" s="19" t="n"/>
      <c r="M4289" s="21" t="n"/>
      <c r="N4289" s="22" t="n"/>
      <c r="O4289" s="24">
        <f>IF(A4289&lt;&gt;"عهدة","",SUMIFS($G$8:$G$5007,$B$8:$B$5007,B4289,$A$8:$A$5007,"مصروف",$I$8:$I$5007,"&lt;&gt;مرفوض"))</f>
        <v/>
      </c>
      <c r="P4289" s="25">
        <f>IF(A4289&lt;&gt;"عهدة","",N(F4289)-O4289)</f>
        <v/>
      </c>
      <c r="Q4289" s="26">
        <f>IF(A4289="","",IF(A4289="عهدة",IF(N(F4289)=0,"⚠ أدخل قيمة العهدة",IF(P4289&lt;0,"⛔ عجز / زيادة مصروفات "&amp;TEXT(-P4289,"#,##0"),IF(COUNTIFS($B$8:$B$5007,B4289,$A$8:$A$5007,"مصروف",$I$8:$I$5007,"&lt;&gt;مرفوض",$K$8:$K$5007,"&lt;&gt;نعم")&gt;0,"⚠ "&amp;COUNTIFS($B$8:$B$5007,B4289,$A$8:$A$5007,"مصروف",$I$8:$I$5007,"&lt;&gt;مرفوض",$K$8:$K$5007,"&lt;&gt;نعم")&amp;" مصروف غير مسوى",IF(L4289="تمت التسوية",IF(P4289=0,"✔ متوازنة وتمت التسوية","✔ تمت التسوية – متبقي "&amp;TEXT(P4289,"#,##0")),IF(P4289&gt;0,"متبقي "&amp;TEXT(P4289,"#,##0"),"✔ متوازنة"))))),IF(R4289=0,"⚠ أضف سطر عهدة أولًا",IF(OR(C4289="",N(G4289)=0),"⚠ أكمل التاريخ والقيمة",IF(S4289="","⚠ التاريخ خارج السنة المالية",IF(H4289="","⚠ اختر بند الموازنة",IF(I4289="مرفوض","✖ مرفوض من المدير",IF(I4289&lt;&gt;"موافق","⏳ بانتظار موافقة المدير",IF(K4289&lt;&gt;"نعم","⚠ غير مسوى مع الحسابات","✔ معتمد ومسوى")))))))))</f>
        <v/>
      </c>
      <c r="R4289">
        <f>N(R4288)+IF(A4289="عهدة",1,0)</f>
        <v/>
      </c>
      <c r="S4289">
        <f>IF(C4289="","",IF(AND(C4289&gt;=DATE(2026,9,1),C4289&lt;=DATE(2027,8,31)),(YEAR(C4289)-2026)*12+MONTH(C4289)-8,""))</f>
        <v/>
      </c>
      <c r="T4289">
        <f>IF(AND(A4289="مصروف",R4289&gt;0,I4289="موافق",S4289&lt;&gt;"",H4289&lt;&gt;""),N(G4289),0)</f>
        <v/>
      </c>
    </row>
    <row r="4290">
      <c r="A4290" s="19" t="n"/>
      <c r="B4290" s="20">
        <f>IF(A4290="","",IF(R4290=0,"⚠ أضف سطر عهدة أولًا","BDR-"&amp;TEXT(R4290,"000")))</f>
        <v/>
      </c>
      <c r="C4290" s="21" t="n"/>
      <c r="D4290" s="20">
        <f>IF(C4290="","",IF(S4290="","خارج السنة المالية",INDEX(القوائم!$D$2:$D$13,S4290)))</f>
        <v/>
      </c>
      <c r="E4290" s="22" t="n"/>
      <c r="F4290" s="23" t="n"/>
      <c r="G4290" s="23" t="n"/>
      <c r="H4290" s="22" t="n"/>
      <c r="I4290" s="19" t="n"/>
      <c r="J4290" s="21" t="n"/>
      <c r="K4290" s="19" t="n"/>
      <c r="L4290" s="19" t="n"/>
      <c r="M4290" s="21" t="n"/>
      <c r="N4290" s="22" t="n"/>
      <c r="O4290" s="24">
        <f>IF(A4290&lt;&gt;"عهدة","",SUMIFS($G$8:$G$5007,$B$8:$B$5007,B4290,$A$8:$A$5007,"مصروف",$I$8:$I$5007,"&lt;&gt;مرفوض"))</f>
        <v/>
      </c>
      <c r="P4290" s="25">
        <f>IF(A4290&lt;&gt;"عهدة","",N(F4290)-O4290)</f>
        <v/>
      </c>
      <c r="Q4290" s="26">
        <f>IF(A4290="","",IF(A4290="عهدة",IF(N(F4290)=0,"⚠ أدخل قيمة العهدة",IF(P4290&lt;0,"⛔ عجز / زيادة مصروفات "&amp;TEXT(-P4290,"#,##0"),IF(COUNTIFS($B$8:$B$5007,B4290,$A$8:$A$5007,"مصروف",$I$8:$I$5007,"&lt;&gt;مرفوض",$K$8:$K$5007,"&lt;&gt;نعم")&gt;0,"⚠ "&amp;COUNTIFS($B$8:$B$5007,B4290,$A$8:$A$5007,"مصروف",$I$8:$I$5007,"&lt;&gt;مرفوض",$K$8:$K$5007,"&lt;&gt;نعم")&amp;" مصروف غير مسوى",IF(L4290="تمت التسوية",IF(P4290=0,"✔ متوازنة وتمت التسوية","✔ تمت التسوية – متبقي "&amp;TEXT(P4290,"#,##0")),IF(P4290&gt;0,"متبقي "&amp;TEXT(P4290,"#,##0"),"✔ متوازنة"))))),IF(R4290=0,"⚠ أضف سطر عهدة أولًا",IF(OR(C4290="",N(G4290)=0),"⚠ أكمل التاريخ والقيمة",IF(S4290="","⚠ التاريخ خارج السنة المالية",IF(H4290="","⚠ اختر بند الموازنة",IF(I4290="مرفوض","✖ مرفوض من المدير",IF(I4290&lt;&gt;"موافق","⏳ بانتظار موافقة المدير",IF(K4290&lt;&gt;"نعم","⚠ غير مسوى مع الحسابات","✔ معتمد ومسوى")))))))))</f>
        <v/>
      </c>
      <c r="R4290">
        <f>N(R4289)+IF(A4290="عهدة",1,0)</f>
        <v/>
      </c>
      <c r="S4290">
        <f>IF(C4290="","",IF(AND(C4290&gt;=DATE(2026,9,1),C4290&lt;=DATE(2027,8,31)),(YEAR(C4290)-2026)*12+MONTH(C4290)-8,""))</f>
        <v/>
      </c>
      <c r="T4290">
        <f>IF(AND(A4290="مصروف",R4290&gt;0,I4290="موافق",S4290&lt;&gt;"",H4290&lt;&gt;""),N(G4290),0)</f>
        <v/>
      </c>
    </row>
    <row r="4291">
      <c r="A4291" s="19" t="n"/>
      <c r="B4291" s="20">
        <f>IF(A4291="","",IF(R4291=0,"⚠ أضف سطر عهدة أولًا","BDR-"&amp;TEXT(R4291,"000")))</f>
        <v/>
      </c>
      <c r="C4291" s="21" t="n"/>
      <c r="D4291" s="20">
        <f>IF(C4291="","",IF(S4291="","خارج السنة المالية",INDEX(القوائم!$D$2:$D$13,S4291)))</f>
        <v/>
      </c>
      <c r="E4291" s="22" t="n"/>
      <c r="F4291" s="23" t="n"/>
      <c r="G4291" s="23" t="n"/>
      <c r="H4291" s="22" t="n"/>
      <c r="I4291" s="19" t="n"/>
      <c r="J4291" s="21" t="n"/>
      <c r="K4291" s="19" t="n"/>
      <c r="L4291" s="19" t="n"/>
      <c r="M4291" s="21" t="n"/>
      <c r="N4291" s="22" t="n"/>
      <c r="O4291" s="24">
        <f>IF(A4291&lt;&gt;"عهدة","",SUMIFS($G$8:$G$5007,$B$8:$B$5007,B4291,$A$8:$A$5007,"مصروف",$I$8:$I$5007,"&lt;&gt;مرفوض"))</f>
        <v/>
      </c>
      <c r="P4291" s="25">
        <f>IF(A4291&lt;&gt;"عهدة","",N(F4291)-O4291)</f>
        <v/>
      </c>
      <c r="Q4291" s="26">
        <f>IF(A4291="","",IF(A4291="عهدة",IF(N(F4291)=0,"⚠ أدخل قيمة العهدة",IF(P4291&lt;0,"⛔ عجز / زيادة مصروفات "&amp;TEXT(-P4291,"#,##0"),IF(COUNTIFS($B$8:$B$5007,B4291,$A$8:$A$5007,"مصروف",$I$8:$I$5007,"&lt;&gt;مرفوض",$K$8:$K$5007,"&lt;&gt;نعم")&gt;0,"⚠ "&amp;COUNTIFS($B$8:$B$5007,B4291,$A$8:$A$5007,"مصروف",$I$8:$I$5007,"&lt;&gt;مرفوض",$K$8:$K$5007,"&lt;&gt;نعم")&amp;" مصروف غير مسوى",IF(L4291="تمت التسوية",IF(P4291=0,"✔ متوازنة وتمت التسوية","✔ تمت التسوية – متبقي "&amp;TEXT(P4291,"#,##0")),IF(P4291&gt;0,"متبقي "&amp;TEXT(P4291,"#,##0"),"✔ متوازنة"))))),IF(R4291=0,"⚠ أضف سطر عهدة أولًا",IF(OR(C4291="",N(G4291)=0),"⚠ أكمل التاريخ والقيمة",IF(S4291="","⚠ التاريخ خارج السنة المالية",IF(H4291="","⚠ اختر بند الموازنة",IF(I4291="مرفوض","✖ مرفوض من المدير",IF(I4291&lt;&gt;"موافق","⏳ بانتظار موافقة المدير",IF(K4291&lt;&gt;"نعم","⚠ غير مسوى مع الحسابات","✔ معتمد ومسوى")))))))))</f>
        <v/>
      </c>
      <c r="R4291">
        <f>N(R4290)+IF(A4291="عهدة",1,0)</f>
        <v/>
      </c>
      <c r="S4291">
        <f>IF(C4291="","",IF(AND(C4291&gt;=DATE(2026,9,1),C4291&lt;=DATE(2027,8,31)),(YEAR(C4291)-2026)*12+MONTH(C4291)-8,""))</f>
        <v/>
      </c>
      <c r="T4291">
        <f>IF(AND(A4291="مصروف",R4291&gt;0,I4291="موافق",S4291&lt;&gt;"",H4291&lt;&gt;""),N(G4291),0)</f>
        <v/>
      </c>
    </row>
    <row r="4292">
      <c r="A4292" s="19" t="n"/>
      <c r="B4292" s="20">
        <f>IF(A4292="","",IF(R4292=0,"⚠ أضف سطر عهدة أولًا","BDR-"&amp;TEXT(R4292,"000")))</f>
        <v/>
      </c>
      <c r="C4292" s="21" t="n"/>
      <c r="D4292" s="20">
        <f>IF(C4292="","",IF(S4292="","خارج السنة المالية",INDEX(القوائم!$D$2:$D$13,S4292)))</f>
        <v/>
      </c>
      <c r="E4292" s="22" t="n"/>
      <c r="F4292" s="23" t="n"/>
      <c r="G4292" s="23" t="n"/>
      <c r="H4292" s="22" t="n"/>
      <c r="I4292" s="19" t="n"/>
      <c r="J4292" s="21" t="n"/>
      <c r="K4292" s="19" t="n"/>
      <c r="L4292" s="19" t="n"/>
      <c r="M4292" s="21" t="n"/>
      <c r="N4292" s="22" t="n"/>
      <c r="O4292" s="24">
        <f>IF(A4292&lt;&gt;"عهدة","",SUMIFS($G$8:$G$5007,$B$8:$B$5007,B4292,$A$8:$A$5007,"مصروف",$I$8:$I$5007,"&lt;&gt;مرفوض"))</f>
        <v/>
      </c>
      <c r="P4292" s="25">
        <f>IF(A4292&lt;&gt;"عهدة","",N(F4292)-O4292)</f>
        <v/>
      </c>
      <c r="Q4292" s="26">
        <f>IF(A4292="","",IF(A4292="عهدة",IF(N(F4292)=0,"⚠ أدخل قيمة العهدة",IF(P4292&lt;0,"⛔ عجز / زيادة مصروفات "&amp;TEXT(-P4292,"#,##0"),IF(COUNTIFS($B$8:$B$5007,B4292,$A$8:$A$5007,"مصروف",$I$8:$I$5007,"&lt;&gt;مرفوض",$K$8:$K$5007,"&lt;&gt;نعم")&gt;0,"⚠ "&amp;COUNTIFS($B$8:$B$5007,B4292,$A$8:$A$5007,"مصروف",$I$8:$I$5007,"&lt;&gt;مرفوض",$K$8:$K$5007,"&lt;&gt;نعم")&amp;" مصروف غير مسوى",IF(L4292="تمت التسوية",IF(P4292=0,"✔ متوازنة وتمت التسوية","✔ تمت التسوية – متبقي "&amp;TEXT(P4292,"#,##0")),IF(P4292&gt;0,"متبقي "&amp;TEXT(P4292,"#,##0"),"✔ متوازنة"))))),IF(R4292=0,"⚠ أضف سطر عهدة أولًا",IF(OR(C4292="",N(G4292)=0),"⚠ أكمل التاريخ والقيمة",IF(S4292="","⚠ التاريخ خارج السنة المالية",IF(H4292="","⚠ اختر بند الموازنة",IF(I4292="مرفوض","✖ مرفوض من المدير",IF(I4292&lt;&gt;"موافق","⏳ بانتظار موافقة المدير",IF(K4292&lt;&gt;"نعم","⚠ غير مسوى مع الحسابات","✔ معتمد ومسوى")))))))))</f>
        <v/>
      </c>
      <c r="R4292">
        <f>N(R4291)+IF(A4292="عهدة",1,0)</f>
        <v/>
      </c>
      <c r="S4292">
        <f>IF(C4292="","",IF(AND(C4292&gt;=DATE(2026,9,1),C4292&lt;=DATE(2027,8,31)),(YEAR(C4292)-2026)*12+MONTH(C4292)-8,""))</f>
        <v/>
      </c>
      <c r="T4292">
        <f>IF(AND(A4292="مصروف",R4292&gt;0,I4292="موافق",S4292&lt;&gt;"",H4292&lt;&gt;""),N(G4292),0)</f>
        <v/>
      </c>
    </row>
    <row r="4293">
      <c r="A4293" s="19" t="n"/>
      <c r="B4293" s="20">
        <f>IF(A4293="","",IF(R4293=0,"⚠ أضف سطر عهدة أولًا","BDR-"&amp;TEXT(R4293,"000")))</f>
        <v/>
      </c>
      <c r="C4293" s="21" t="n"/>
      <c r="D4293" s="20">
        <f>IF(C4293="","",IF(S4293="","خارج السنة المالية",INDEX(القوائم!$D$2:$D$13,S4293)))</f>
        <v/>
      </c>
      <c r="E4293" s="22" t="n"/>
      <c r="F4293" s="23" t="n"/>
      <c r="G4293" s="23" t="n"/>
      <c r="H4293" s="22" t="n"/>
      <c r="I4293" s="19" t="n"/>
      <c r="J4293" s="21" t="n"/>
      <c r="K4293" s="19" t="n"/>
      <c r="L4293" s="19" t="n"/>
      <c r="M4293" s="21" t="n"/>
      <c r="N4293" s="22" t="n"/>
      <c r="O4293" s="24">
        <f>IF(A4293&lt;&gt;"عهدة","",SUMIFS($G$8:$G$5007,$B$8:$B$5007,B4293,$A$8:$A$5007,"مصروف",$I$8:$I$5007,"&lt;&gt;مرفوض"))</f>
        <v/>
      </c>
      <c r="P4293" s="25">
        <f>IF(A4293&lt;&gt;"عهدة","",N(F4293)-O4293)</f>
        <v/>
      </c>
      <c r="Q4293" s="26">
        <f>IF(A4293="","",IF(A4293="عهدة",IF(N(F4293)=0,"⚠ أدخل قيمة العهدة",IF(P4293&lt;0,"⛔ عجز / زيادة مصروفات "&amp;TEXT(-P4293,"#,##0"),IF(COUNTIFS($B$8:$B$5007,B4293,$A$8:$A$5007,"مصروف",$I$8:$I$5007,"&lt;&gt;مرفوض",$K$8:$K$5007,"&lt;&gt;نعم")&gt;0,"⚠ "&amp;COUNTIFS($B$8:$B$5007,B4293,$A$8:$A$5007,"مصروف",$I$8:$I$5007,"&lt;&gt;مرفوض",$K$8:$K$5007,"&lt;&gt;نعم")&amp;" مصروف غير مسوى",IF(L4293="تمت التسوية",IF(P4293=0,"✔ متوازنة وتمت التسوية","✔ تمت التسوية – متبقي "&amp;TEXT(P4293,"#,##0")),IF(P4293&gt;0,"متبقي "&amp;TEXT(P4293,"#,##0"),"✔ متوازنة"))))),IF(R4293=0,"⚠ أضف سطر عهدة أولًا",IF(OR(C4293="",N(G4293)=0),"⚠ أكمل التاريخ والقيمة",IF(S4293="","⚠ التاريخ خارج السنة المالية",IF(H4293="","⚠ اختر بند الموازنة",IF(I4293="مرفوض","✖ مرفوض من المدير",IF(I4293&lt;&gt;"موافق","⏳ بانتظار موافقة المدير",IF(K4293&lt;&gt;"نعم","⚠ غير مسوى مع الحسابات","✔ معتمد ومسوى")))))))))</f>
        <v/>
      </c>
      <c r="R4293">
        <f>N(R4292)+IF(A4293="عهدة",1,0)</f>
        <v/>
      </c>
      <c r="S4293">
        <f>IF(C4293="","",IF(AND(C4293&gt;=DATE(2026,9,1),C4293&lt;=DATE(2027,8,31)),(YEAR(C4293)-2026)*12+MONTH(C4293)-8,""))</f>
        <v/>
      </c>
      <c r="T4293">
        <f>IF(AND(A4293="مصروف",R4293&gt;0,I4293="موافق",S4293&lt;&gt;"",H4293&lt;&gt;""),N(G4293),0)</f>
        <v/>
      </c>
    </row>
    <row r="4294">
      <c r="A4294" s="19" t="n"/>
      <c r="B4294" s="20">
        <f>IF(A4294="","",IF(R4294=0,"⚠ أضف سطر عهدة أولًا","BDR-"&amp;TEXT(R4294,"000")))</f>
        <v/>
      </c>
      <c r="C4294" s="21" t="n"/>
      <c r="D4294" s="20">
        <f>IF(C4294="","",IF(S4294="","خارج السنة المالية",INDEX(القوائم!$D$2:$D$13,S4294)))</f>
        <v/>
      </c>
      <c r="E4294" s="22" t="n"/>
      <c r="F4294" s="23" t="n"/>
      <c r="G4294" s="23" t="n"/>
      <c r="H4294" s="22" t="n"/>
      <c r="I4294" s="19" t="n"/>
      <c r="J4294" s="21" t="n"/>
      <c r="K4294" s="19" t="n"/>
      <c r="L4294" s="19" t="n"/>
      <c r="M4294" s="21" t="n"/>
      <c r="N4294" s="22" t="n"/>
      <c r="O4294" s="24">
        <f>IF(A4294&lt;&gt;"عهدة","",SUMIFS($G$8:$G$5007,$B$8:$B$5007,B4294,$A$8:$A$5007,"مصروف",$I$8:$I$5007,"&lt;&gt;مرفوض"))</f>
        <v/>
      </c>
      <c r="P4294" s="25">
        <f>IF(A4294&lt;&gt;"عهدة","",N(F4294)-O4294)</f>
        <v/>
      </c>
      <c r="Q4294" s="26">
        <f>IF(A4294="","",IF(A4294="عهدة",IF(N(F4294)=0,"⚠ أدخل قيمة العهدة",IF(P4294&lt;0,"⛔ عجز / زيادة مصروفات "&amp;TEXT(-P4294,"#,##0"),IF(COUNTIFS($B$8:$B$5007,B4294,$A$8:$A$5007,"مصروف",$I$8:$I$5007,"&lt;&gt;مرفوض",$K$8:$K$5007,"&lt;&gt;نعم")&gt;0,"⚠ "&amp;COUNTIFS($B$8:$B$5007,B4294,$A$8:$A$5007,"مصروف",$I$8:$I$5007,"&lt;&gt;مرفوض",$K$8:$K$5007,"&lt;&gt;نعم")&amp;" مصروف غير مسوى",IF(L4294="تمت التسوية",IF(P4294=0,"✔ متوازنة وتمت التسوية","✔ تمت التسوية – متبقي "&amp;TEXT(P4294,"#,##0")),IF(P4294&gt;0,"متبقي "&amp;TEXT(P4294,"#,##0"),"✔ متوازنة"))))),IF(R4294=0,"⚠ أضف سطر عهدة أولًا",IF(OR(C4294="",N(G4294)=0),"⚠ أكمل التاريخ والقيمة",IF(S4294="","⚠ التاريخ خارج السنة المالية",IF(H4294="","⚠ اختر بند الموازنة",IF(I4294="مرفوض","✖ مرفوض من المدير",IF(I4294&lt;&gt;"موافق","⏳ بانتظار موافقة المدير",IF(K4294&lt;&gt;"نعم","⚠ غير مسوى مع الحسابات","✔ معتمد ومسوى")))))))))</f>
        <v/>
      </c>
      <c r="R4294">
        <f>N(R4293)+IF(A4294="عهدة",1,0)</f>
        <v/>
      </c>
      <c r="S4294">
        <f>IF(C4294="","",IF(AND(C4294&gt;=DATE(2026,9,1),C4294&lt;=DATE(2027,8,31)),(YEAR(C4294)-2026)*12+MONTH(C4294)-8,""))</f>
        <v/>
      </c>
      <c r="T4294">
        <f>IF(AND(A4294="مصروف",R4294&gt;0,I4294="موافق",S4294&lt;&gt;"",H4294&lt;&gt;""),N(G4294),0)</f>
        <v/>
      </c>
    </row>
    <row r="4295">
      <c r="A4295" s="19" t="n"/>
      <c r="B4295" s="20">
        <f>IF(A4295="","",IF(R4295=0,"⚠ أضف سطر عهدة أولًا","BDR-"&amp;TEXT(R4295,"000")))</f>
        <v/>
      </c>
      <c r="C4295" s="21" t="n"/>
      <c r="D4295" s="20">
        <f>IF(C4295="","",IF(S4295="","خارج السنة المالية",INDEX(القوائم!$D$2:$D$13,S4295)))</f>
        <v/>
      </c>
      <c r="E4295" s="22" t="n"/>
      <c r="F4295" s="23" t="n"/>
      <c r="G4295" s="23" t="n"/>
      <c r="H4295" s="22" t="n"/>
      <c r="I4295" s="19" t="n"/>
      <c r="J4295" s="21" t="n"/>
      <c r="K4295" s="19" t="n"/>
      <c r="L4295" s="19" t="n"/>
      <c r="M4295" s="21" t="n"/>
      <c r="N4295" s="22" t="n"/>
      <c r="O4295" s="24">
        <f>IF(A4295&lt;&gt;"عهدة","",SUMIFS($G$8:$G$5007,$B$8:$B$5007,B4295,$A$8:$A$5007,"مصروف",$I$8:$I$5007,"&lt;&gt;مرفوض"))</f>
        <v/>
      </c>
      <c r="P4295" s="25">
        <f>IF(A4295&lt;&gt;"عهدة","",N(F4295)-O4295)</f>
        <v/>
      </c>
      <c r="Q4295" s="26">
        <f>IF(A4295="","",IF(A4295="عهدة",IF(N(F4295)=0,"⚠ أدخل قيمة العهدة",IF(P4295&lt;0,"⛔ عجز / زيادة مصروفات "&amp;TEXT(-P4295,"#,##0"),IF(COUNTIFS($B$8:$B$5007,B4295,$A$8:$A$5007,"مصروف",$I$8:$I$5007,"&lt;&gt;مرفوض",$K$8:$K$5007,"&lt;&gt;نعم")&gt;0,"⚠ "&amp;COUNTIFS($B$8:$B$5007,B4295,$A$8:$A$5007,"مصروف",$I$8:$I$5007,"&lt;&gt;مرفوض",$K$8:$K$5007,"&lt;&gt;نعم")&amp;" مصروف غير مسوى",IF(L4295="تمت التسوية",IF(P4295=0,"✔ متوازنة وتمت التسوية","✔ تمت التسوية – متبقي "&amp;TEXT(P4295,"#,##0")),IF(P4295&gt;0,"متبقي "&amp;TEXT(P4295,"#,##0"),"✔ متوازنة"))))),IF(R4295=0,"⚠ أضف سطر عهدة أولًا",IF(OR(C4295="",N(G4295)=0),"⚠ أكمل التاريخ والقيمة",IF(S4295="","⚠ التاريخ خارج السنة المالية",IF(H4295="","⚠ اختر بند الموازنة",IF(I4295="مرفوض","✖ مرفوض من المدير",IF(I4295&lt;&gt;"موافق","⏳ بانتظار موافقة المدير",IF(K4295&lt;&gt;"نعم","⚠ غير مسوى مع الحسابات","✔ معتمد ومسوى")))))))))</f>
        <v/>
      </c>
      <c r="R4295">
        <f>N(R4294)+IF(A4295="عهدة",1,0)</f>
        <v/>
      </c>
      <c r="S4295">
        <f>IF(C4295="","",IF(AND(C4295&gt;=DATE(2026,9,1),C4295&lt;=DATE(2027,8,31)),(YEAR(C4295)-2026)*12+MONTH(C4295)-8,""))</f>
        <v/>
      </c>
      <c r="T4295">
        <f>IF(AND(A4295="مصروف",R4295&gt;0,I4295="موافق",S4295&lt;&gt;"",H4295&lt;&gt;""),N(G4295),0)</f>
        <v/>
      </c>
    </row>
    <row r="4296">
      <c r="A4296" s="19" t="n"/>
      <c r="B4296" s="20">
        <f>IF(A4296="","",IF(R4296=0,"⚠ أضف سطر عهدة أولًا","BDR-"&amp;TEXT(R4296,"000")))</f>
        <v/>
      </c>
      <c r="C4296" s="21" t="n"/>
      <c r="D4296" s="20">
        <f>IF(C4296="","",IF(S4296="","خارج السنة المالية",INDEX(القوائم!$D$2:$D$13,S4296)))</f>
        <v/>
      </c>
      <c r="E4296" s="22" t="n"/>
      <c r="F4296" s="23" t="n"/>
      <c r="G4296" s="23" t="n"/>
      <c r="H4296" s="22" t="n"/>
      <c r="I4296" s="19" t="n"/>
      <c r="J4296" s="21" t="n"/>
      <c r="K4296" s="19" t="n"/>
      <c r="L4296" s="19" t="n"/>
      <c r="M4296" s="21" t="n"/>
      <c r="N4296" s="22" t="n"/>
      <c r="O4296" s="24">
        <f>IF(A4296&lt;&gt;"عهدة","",SUMIFS($G$8:$G$5007,$B$8:$B$5007,B4296,$A$8:$A$5007,"مصروف",$I$8:$I$5007,"&lt;&gt;مرفوض"))</f>
        <v/>
      </c>
      <c r="P4296" s="25">
        <f>IF(A4296&lt;&gt;"عهدة","",N(F4296)-O4296)</f>
        <v/>
      </c>
      <c r="Q4296" s="26">
        <f>IF(A4296="","",IF(A4296="عهدة",IF(N(F4296)=0,"⚠ أدخل قيمة العهدة",IF(P4296&lt;0,"⛔ عجز / زيادة مصروفات "&amp;TEXT(-P4296,"#,##0"),IF(COUNTIFS($B$8:$B$5007,B4296,$A$8:$A$5007,"مصروف",$I$8:$I$5007,"&lt;&gt;مرفوض",$K$8:$K$5007,"&lt;&gt;نعم")&gt;0,"⚠ "&amp;COUNTIFS($B$8:$B$5007,B4296,$A$8:$A$5007,"مصروف",$I$8:$I$5007,"&lt;&gt;مرفوض",$K$8:$K$5007,"&lt;&gt;نعم")&amp;" مصروف غير مسوى",IF(L4296="تمت التسوية",IF(P4296=0,"✔ متوازنة وتمت التسوية","✔ تمت التسوية – متبقي "&amp;TEXT(P4296,"#,##0")),IF(P4296&gt;0,"متبقي "&amp;TEXT(P4296,"#,##0"),"✔ متوازنة"))))),IF(R4296=0,"⚠ أضف سطر عهدة أولًا",IF(OR(C4296="",N(G4296)=0),"⚠ أكمل التاريخ والقيمة",IF(S4296="","⚠ التاريخ خارج السنة المالية",IF(H4296="","⚠ اختر بند الموازنة",IF(I4296="مرفوض","✖ مرفوض من المدير",IF(I4296&lt;&gt;"موافق","⏳ بانتظار موافقة المدير",IF(K4296&lt;&gt;"نعم","⚠ غير مسوى مع الحسابات","✔ معتمد ومسوى")))))))))</f>
        <v/>
      </c>
      <c r="R4296">
        <f>N(R4295)+IF(A4296="عهدة",1,0)</f>
        <v/>
      </c>
      <c r="S4296">
        <f>IF(C4296="","",IF(AND(C4296&gt;=DATE(2026,9,1),C4296&lt;=DATE(2027,8,31)),(YEAR(C4296)-2026)*12+MONTH(C4296)-8,""))</f>
        <v/>
      </c>
      <c r="T4296">
        <f>IF(AND(A4296="مصروف",R4296&gt;0,I4296="موافق",S4296&lt;&gt;"",H4296&lt;&gt;""),N(G4296),0)</f>
        <v/>
      </c>
    </row>
    <row r="4297">
      <c r="A4297" s="19" t="n"/>
      <c r="B4297" s="20">
        <f>IF(A4297="","",IF(R4297=0,"⚠ أضف سطر عهدة أولًا","BDR-"&amp;TEXT(R4297,"000")))</f>
        <v/>
      </c>
      <c r="C4297" s="21" t="n"/>
      <c r="D4297" s="20">
        <f>IF(C4297="","",IF(S4297="","خارج السنة المالية",INDEX(القوائم!$D$2:$D$13,S4297)))</f>
        <v/>
      </c>
      <c r="E4297" s="22" t="n"/>
      <c r="F4297" s="23" t="n"/>
      <c r="G4297" s="23" t="n"/>
      <c r="H4297" s="22" t="n"/>
      <c r="I4297" s="19" t="n"/>
      <c r="J4297" s="21" t="n"/>
      <c r="K4297" s="19" t="n"/>
      <c r="L4297" s="19" t="n"/>
      <c r="M4297" s="21" t="n"/>
      <c r="N4297" s="22" t="n"/>
      <c r="O4297" s="24">
        <f>IF(A4297&lt;&gt;"عهدة","",SUMIFS($G$8:$G$5007,$B$8:$B$5007,B4297,$A$8:$A$5007,"مصروف",$I$8:$I$5007,"&lt;&gt;مرفوض"))</f>
        <v/>
      </c>
      <c r="P4297" s="25">
        <f>IF(A4297&lt;&gt;"عهدة","",N(F4297)-O4297)</f>
        <v/>
      </c>
      <c r="Q4297" s="26">
        <f>IF(A4297="","",IF(A4297="عهدة",IF(N(F4297)=0,"⚠ أدخل قيمة العهدة",IF(P4297&lt;0,"⛔ عجز / زيادة مصروفات "&amp;TEXT(-P4297,"#,##0"),IF(COUNTIFS($B$8:$B$5007,B4297,$A$8:$A$5007,"مصروف",$I$8:$I$5007,"&lt;&gt;مرفوض",$K$8:$K$5007,"&lt;&gt;نعم")&gt;0,"⚠ "&amp;COUNTIFS($B$8:$B$5007,B4297,$A$8:$A$5007,"مصروف",$I$8:$I$5007,"&lt;&gt;مرفوض",$K$8:$K$5007,"&lt;&gt;نعم")&amp;" مصروف غير مسوى",IF(L4297="تمت التسوية",IF(P4297=0,"✔ متوازنة وتمت التسوية","✔ تمت التسوية – متبقي "&amp;TEXT(P4297,"#,##0")),IF(P4297&gt;0,"متبقي "&amp;TEXT(P4297,"#,##0"),"✔ متوازنة"))))),IF(R4297=0,"⚠ أضف سطر عهدة أولًا",IF(OR(C4297="",N(G4297)=0),"⚠ أكمل التاريخ والقيمة",IF(S4297="","⚠ التاريخ خارج السنة المالية",IF(H4297="","⚠ اختر بند الموازنة",IF(I4297="مرفوض","✖ مرفوض من المدير",IF(I4297&lt;&gt;"موافق","⏳ بانتظار موافقة المدير",IF(K4297&lt;&gt;"نعم","⚠ غير مسوى مع الحسابات","✔ معتمد ومسوى")))))))))</f>
        <v/>
      </c>
      <c r="R4297">
        <f>N(R4296)+IF(A4297="عهدة",1,0)</f>
        <v/>
      </c>
      <c r="S4297">
        <f>IF(C4297="","",IF(AND(C4297&gt;=DATE(2026,9,1),C4297&lt;=DATE(2027,8,31)),(YEAR(C4297)-2026)*12+MONTH(C4297)-8,""))</f>
        <v/>
      </c>
      <c r="T4297">
        <f>IF(AND(A4297="مصروف",R4297&gt;0,I4297="موافق",S4297&lt;&gt;"",H4297&lt;&gt;""),N(G4297),0)</f>
        <v/>
      </c>
    </row>
    <row r="4298">
      <c r="A4298" s="19" t="n"/>
      <c r="B4298" s="20">
        <f>IF(A4298="","",IF(R4298=0,"⚠ أضف سطر عهدة أولًا","BDR-"&amp;TEXT(R4298,"000")))</f>
        <v/>
      </c>
      <c r="C4298" s="21" t="n"/>
      <c r="D4298" s="20">
        <f>IF(C4298="","",IF(S4298="","خارج السنة المالية",INDEX(القوائم!$D$2:$D$13,S4298)))</f>
        <v/>
      </c>
      <c r="E4298" s="22" t="n"/>
      <c r="F4298" s="23" t="n"/>
      <c r="G4298" s="23" t="n"/>
      <c r="H4298" s="22" t="n"/>
      <c r="I4298" s="19" t="n"/>
      <c r="J4298" s="21" t="n"/>
      <c r="K4298" s="19" t="n"/>
      <c r="L4298" s="19" t="n"/>
      <c r="M4298" s="21" t="n"/>
      <c r="N4298" s="22" t="n"/>
      <c r="O4298" s="24">
        <f>IF(A4298&lt;&gt;"عهدة","",SUMIFS($G$8:$G$5007,$B$8:$B$5007,B4298,$A$8:$A$5007,"مصروف",$I$8:$I$5007,"&lt;&gt;مرفوض"))</f>
        <v/>
      </c>
      <c r="P4298" s="25">
        <f>IF(A4298&lt;&gt;"عهدة","",N(F4298)-O4298)</f>
        <v/>
      </c>
      <c r="Q4298" s="26">
        <f>IF(A4298="","",IF(A4298="عهدة",IF(N(F4298)=0,"⚠ أدخل قيمة العهدة",IF(P4298&lt;0,"⛔ عجز / زيادة مصروفات "&amp;TEXT(-P4298,"#,##0"),IF(COUNTIFS($B$8:$B$5007,B4298,$A$8:$A$5007,"مصروف",$I$8:$I$5007,"&lt;&gt;مرفوض",$K$8:$K$5007,"&lt;&gt;نعم")&gt;0,"⚠ "&amp;COUNTIFS($B$8:$B$5007,B4298,$A$8:$A$5007,"مصروف",$I$8:$I$5007,"&lt;&gt;مرفوض",$K$8:$K$5007,"&lt;&gt;نعم")&amp;" مصروف غير مسوى",IF(L4298="تمت التسوية",IF(P4298=0,"✔ متوازنة وتمت التسوية","✔ تمت التسوية – متبقي "&amp;TEXT(P4298,"#,##0")),IF(P4298&gt;0,"متبقي "&amp;TEXT(P4298,"#,##0"),"✔ متوازنة"))))),IF(R4298=0,"⚠ أضف سطر عهدة أولًا",IF(OR(C4298="",N(G4298)=0),"⚠ أكمل التاريخ والقيمة",IF(S4298="","⚠ التاريخ خارج السنة المالية",IF(H4298="","⚠ اختر بند الموازنة",IF(I4298="مرفوض","✖ مرفوض من المدير",IF(I4298&lt;&gt;"موافق","⏳ بانتظار موافقة المدير",IF(K4298&lt;&gt;"نعم","⚠ غير مسوى مع الحسابات","✔ معتمد ومسوى")))))))))</f>
        <v/>
      </c>
      <c r="R4298">
        <f>N(R4297)+IF(A4298="عهدة",1,0)</f>
        <v/>
      </c>
      <c r="S4298">
        <f>IF(C4298="","",IF(AND(C4298&gt;=DATE(2026,9,1),C4298&lt;=DATE(2027,8,31)),(YEAR(C4298)-2026)*12+MONTH(C4298)-8,""))</f>
        <v/>
      </c>
      <c r="T4298">
        <f>IF(AND(A4298="مصروف",R4298&gt;0,I4298="موافق",S4298&lt;&gt;"",H4298&lt;&gt;""),N(G4298),0)</f>
        <v/>
      </c>
    </row>
    <row r="4299">
      <c r="A4299" s="19" t="n"/>
      <c r="B4299" s="20">
        <f>IF(A4299="","",IF(R4299=0,"⚠ أضف سطر عهدة أولًا","BDR-"&amp;TEXT(R4299,"000")))</f>
        <v/>
      </c>
      <c r="C4299" s="21" t="n"/>
      <c r="D4299" s="20">
        <f>IF(C4299="","",IF(S4299="","خارج السنة المالية",INDEX(القوائم!$D$2:$D$13,S4299)))</f>
        <v/>
      </c>
      <c r="E4299" s="22" t="n"/>
      <c r="F4299" s="23" t="n"/>
      <c r="G4299" s="23" t="n"/>
      <c r="H4299" s="22" t="n"/>
      <c r="I4299" s="19" t="n"/>
      <c r="J4299" s="21" t="n"/>
      <c r="K4299" s="19" t="n"/>
      <c r="L4299" s="19" t="n"/>
      <c r="M4299" s="21" t="n"/>
      <c r="N4299" s="22" t="n"/>
      <c r="O4299" s="24">
        <f>IF(A4299&lt;&gt;"عهدة","",SUMIFS($G$8:$G$5007,$B$8:$B$5007,B4299,$A$8:$A$5007,"مصروف",$I$8:$I$5007,"&lt;&gt;مرفوض"))</f>
        <v/>
      </c>
      <c r="P4299" s="25">
        <f>IF(A4299&lt;&gt;"عهدة","",N(F4299)-O4299)</f>
        <v/>
      </c>
      <c r="Q4299" s="26">
        <f>IF(A4299="","",IF(A4299="عهدة",IF(N(F4299)=0,"⚠ أدخل قيمة العهدة",IF(P4299&lt;0,"⛔ عجز / زيادة مصروفات "&amp;TEXT(-P4299,"#,##0"),IF(COUNTIFS($B$8:$B$5007,B4299,$A$8:$A$5007,"مصروف",$I$8:$I$5007,"&lt;&gt;مرفوض",$K$8:$K$5007,"&lt;&gt;نعم")&gt;0,"⚠ "&amp;COUNTIFS($B$8:$B$5007,B4299,$A$8:$A$5007,"مصروف",$I$8:$I$5007,"&lt;&gt;مرفوض",$K$8:$K$5007,"&lt;&gt;نعم")&amp;" مصروف غير مسوى",IF(L4299="تمت التسوية",IF(P4299=0,"✔ متوازنة وتمت التسوية","✔ تمت التسوية – متبقي "&amp;TEXT(P4299,"#,##0")),IF(P4299&gt;0,"متبقي "&amp;TEXT(P4299,"#,##0"),"✔ متوازنة"))))),IF(R4299=0,"⚠ أضف سطر عهدة أولًا",IF(OR(C4299="",N(G4299)=0),"⚠ أكمل التاريخ والقيمة",IF(S4299="","⚠ التاريخ خارج السنة المالية",IF(H4299="","⚠ اختر بند الموازنة",IF(I4299="مرفوض","✖ مرفوض من المدير",IF(I4299&lt;&gt;"موافق","⏳ بانتظار موافقة المدير",IF(K4299&lt;&gt;"نعم","⚠ غير مسوى مع الحسابات","✔ معتمد ومسوى")))))))))</f>
        <v/>
      </c>
      <c r="R4299">
        <f>N(R4298)+IF(A4299="عهدة",1,0)</f>
        <v/>
      </c>
      <c r="S4299">
        <f>IF(C4299="","",IF(AND(C4299&gt;=DATE(2026,9,1),C4299&lt;=DATE(2027,8,31)),(YEAR(C4299)-2026)*12+MONTH(C4299)-8,""))</f>
        <v/>
      </c>
      <c r="T4299">
        <f>IF(AND(A4299="مصروف",R4299&gt;0,I4299="موافق",S4299&lt;&gt;"",H4299&lt;&gt;""),N(G4299),0)</f>
        <v/>
      </c>
    </row>
    <row r="4300">
      <c r="A4300" s="19" t="n"/>
      <c r="B4300" s="20">
        <f>IF(A4300="","",IF(R4300=0,"⚠ أضف سطر عهدة أولًا","BDR-"&amp;TEXT(R4300,"000")))</f>
        <v/>
      </c>
      <c r="C4300" s="21" t="n"/>
      <c r="D4300" s="20">
        <f>IF(C4300="","",IF(S4300="","خارج السنة المالية",INDEX(القوائم!$D$2:$D$13,S4300)))</f>
        <v/>
      </c>
      <c r="E4300" s="22" t="n"/>
      <c r="F4300" s="23" t="n"/>
      <c r="G4300" s="23" t="n"/>
      <c r="H4300" s="22" t="n"/>
      <c r="I4300" s="19" t="n"/>
      <c r="J4300" s="21" t="n"/>
      <c r="K4300" s="19" t="n"/>
      <c r="L4300" s="19" t="n"/>
      <c r="M4300" s="21" t="n"/>
      <c r="N4300" s="22" t="n"/>
      <c r="O4300" s="24">
        <f>IF(A4300&lt;&gt;"عهدة","",SUMIFS($G$8:$G$5007,$B$8:$B$5007,B4300,$A$8:$A$5007,"مصروف",$I$8:$I$5007,"&lt;&gt;مرفوض"))</f>
        <v/>
      </c>
      <c r="P4300" s="25">
        <f>IF(A4300&lt;&gt;"عهدة","",N(F4300)-O4300)</f>
        <v/>
      </c>
      <c r="Q4300" s="26">
        <f>IF(A4300="","",IF(A4300="عهدة",IF(N(F4300)=0,"⚠ أدخل قيمة العهدة",IF(P4300&lt;0,"⛔ عجز / زيادة مصروفات "&amp;TEXT(-P4300,"#,##0"),IF(COUNTIFS($B$8:$B$5007,B4300,$A$8:$A$5007,"مصروف",$I$8:$I$5007,"&lt;&gt;مرفوض",$K$8:$K$5007,"&lt;&gt;نعم")&gt;0,"⚠ "&amp;COUNTIFS($B$8:$B$5007,B4300,$A$8:$A$5007,"مصروف",$I$8:$I$5007,"&lt;&gt;مرفوض",$K$8:$K$5007,"&lt;&gt;نعم")&amp;" مصروف غير مسوى",IF(L4300="تمت التسوية",IF(P4300=0,"✔ متوازنة وتمت التسوية","✔ تمت التسوية – متبقي "&amp;TEXT(P4300,"#,##0")),IF(P4300&gt;0,"متبقي "&amp;TEXT(P4300,"#,##0"),"✔ متوازنة"))))),IF(R4300=0,"⚠ أضف سطر عهدة أولًا",IF(OR(C4300="",N(G4300)=0),"⚠ أكمل التاريخ والقيمة",IF(S4300="","⚠ التاريخ خارج السنة المالية",IF(H4300="","⚠ اختر بند الموازنة",IF(I4300="مرفوض","✖ مرفوض من المدير",IF(I4300&lt;&gt;"موافق","⏳ بانتظار موافقة المدير",IF(K4300&lt;&gt;"نعم","⚠ غير مسوى مع الحسابات","✔ معتمد ومسوى")))))))))</f>
        <v/>
      </c>
      <c r="R4300">
        <f>N(R4299)+IF(A4300="عهدة",1,0)</f>
        <v/>
      </c>
      <c r="S4300">
        <f>IF(C4300="","",IF(AND(C4300&gt;=DATE(2026,9,1),C4300&lt;=DATE(2027,8,31)),(YEAR(C4300)-2026)*12+MONTH(C4300)-8,""))</f>
        <v/>
      </c>
      <c r="T4300">
        <f>IF(AND(A4300="مصروف",R4300&gt;0,I4300="موافق",S4300&lt;&gt;"",H4300&lt;&gt;""),N(G4300),0)</f>
        <v/>
      </c>
    </row>
    <row r="4301">
      <c r="A4301" s="19" t="n"/>
      <c r="B4301" s="20">
        <f>IF(A4301="","",IF(R4301=0,"⚠ أضف سطر عهدة أولًا","BDR-"&amp;TEXT(R4301,"000")))</f>
        <v/>
      </c>
      <c r="C4301" s="21" t="n"/>
      <c r="D4301" s="20">
        <f>IF(C4301="","",IF(S4301="","خارج السنة المالية",INDEX(القوائم!$D$2:$D$13,S4301)))</f>
        <v/>
      </c>
      <c r="E4301" s="22" t="n"/>
      <c r="F4301" s="23" t="n"/>
      <c r="G4301" s="23" t="n"/>
      <c r="H4301" s="22" t="n"/>
      <c r="I4301" s="19" t="n"/>
      <c r="J4301" s="21" t="n"/>
      <c r="K4301" s="19" t="n"/>
      <c r="L4301" s="19" t="n"/>
      <c r="M4301" s="21" t="n"/>
      <c r="N4301" s="22" t="n"/>
      <c r="O4301" s="24">
        <f>IF(A4301&lt;&gt;"عهدة","",SUMIFS($G$8:$G$5007,$B$8:$B$5007,B4301,$A$8:$A$5007,"مصروف",$I$8:$I$5007,"&lt;&gt;مرفوض"))</f>
        <v/>
      </c>
      <c r="P4301" s="25">
        <f>IF(A4301&lt;&gt;"عهدة","",N(F4301)-O4301)</f>
        <v/>
      </c>
      <c r="Q4301" s="26">
        <f>IF(A4301="","",IF(A4301="عهدة",IF(N(F4301)=0,"⚠ أدخل قيمة العهدة",IF(P4301&lt;0,"⛔ عجز / زيادة مصروفات "&amp;TEXT(-P4301,"#,##0"),IF(COUNTIFS($B$8:$B$5007,B4301,$A$8:$A$5007,"مصروف",$I$8:$I$5007,"&lt;&gt;مرفوض",$K$8:$K$5007,"&lt;&gt;نعم")&gt;0,"⚠ "&amp;COUNTIFS($B$8:$B$5007,B4301,$A$8:$A$5007,"مصروف",$I$8:$I$5007,"&lt;&gt;مرفوض",$K$8:$K$5007,"&lt;&gt;نعم")&amp;" مصروف غير مسوى",IF(L4301="تمت التسوية",IF(P4301=0,"✔ متوازنة وتمت التسوية","✔ تمت التسوية – متبقي "&amp;TEXT(P4301,"#,##0")),IF(P4301&gt;0,"متبقي "&amp;TEXT(P4301,"#,##0"),"✔ متوازنة"))))),IF(R4301=0,"⚠ أضف سطر عهدة أولًا",IF(OR(C4301="",N(G4301)=0),"⚠ أكمل التاريخ والقيمة",IF(S4301="","⚠ التاريخ خارج السنة المالية",IF(H4301="","⚠ اختر بند الموازنة",IF(I4301="مرفوض","✖ مرفوض من المدير",IF(I4301&lt;&gt;"موافق","⏳ بانتظار موافقة المدير",IF(K4301&lt;&gt;"نعم","⚠ غير مسوى مع الحسابات","✔ معتمد ومسوى")))))))))</f>
        <v/>
      </c>
      <c r="R4301">
        <f>N(R4300)+IF(A4301="عهدة",1,0)</f>
        <v/>
      </c>
      <c r="S4301">
        <f>IF(C4301="","",IF(AND(C4301&gt;=DATE(2026,9,1),C4301&lt;=DATE(2027,8,31)),(YEAR(C4301)-2026)*12+MONTH(C4301)-8,""))</f>
        <v/>
      </c>
      <c r="T4301">
        <f>IF(AND(A4301="مصروف",R4301&gt;0,I4301="موافق",S4301&lt;&gt;"",H4301&lt;&gt;""),N(G4301),0)</f>
        <v/>
      </c>
    </row>
    <row r="4302">
      <c r="A4302" s="19" t="n"/>
      <c r="B4302" s="20">
        <f>IF(A4302="","",IF(R4302=0,"⚠ أضف سطر عهدة أولًا","BDR-"&amp;TEXT(R4302,"000")))</f>
        <v/>
      </c>
      <c r="C4302" s="21" t="n"/>
      <c r="D4302" s="20">
        <f>IF(C4302="","",IF(S4302="","خارج السنة المالية",INDEX(القوائم!$D$2:$D$13,S4302)))</f>
        <v/>
      </c>
      <c r="E4302" s="22" t="n"/>
      <c r="F4302" s="23" t="n"/>
      <c r="G4302" s="23" t="n"/>
      <c r="H4302" s="22" t="n"/>
      <c r="I4302" s="19" t="n"/>
      <c r="J4302" s="21" t="n"/>
      <c r="K4302" s="19" t="n"/>
      <c r="L4302" s="19" t="n"/>
      <c r="M4302" s="21" t="n"/>
      <c r="N4302" s="22" t="n"/>
      <c r="O4302" s="24">
        <f>IF(A4302&lt;&gt;"عهدة","",SUMIFS($G$8:$G$5007,$B$8:$B$5007,B4302,$A$8:$A$5007,"مصروف",$I$8:$I$5007,"&lt;&gt;مرفوض"))</f>
        <v/>
      </c>
      <c r="P4302" s="25">
        <f>IF(A4302&lt;&gt;"عهدة","",N(F4302)-O4302)</f>
        <v/>
      </c>
      <c r="Q4302" s="26">
        <f>IF(A4302="","",IF(A4302="عهدة",IF(N(F4302)=0,"⚠ أدخل قيمة العهدة",IF(P4302&lt;0,"⛔ عجز / زيادة مصروفات "&amp;TEXT(-P4302,"#,##0"),IF(COUNTIFS($B$8:$B$5007,B4302,$A$8:$A$5007,"مصروف",$I$8:$I$5007,"&lt;&gt;مرفوض",$K$8:$K$5007,"&lt;&gt;نعم")&gt;0,"⚠ "&amp;COUNTIFS($B$8:$B$5007,B4302,$A$8:$A$5007,"مصروف",$I$8:$I$5007,"&lt;&gt;مرفوض",$K$8:$K$5007,"&lt;&gt;نعم")&amp;" مصروف غير مسوى",IF(L4302="تمت التسوية",IF(P4302=0,"✔ متوازنة وتمت التسوية","✔ تمت التسوية – متبقي "&amp;TEXT(P4302,"#,##0")),IF(P4302&gt;0,"متبقي "&amp;TEXT(P4302,"#,##0"),"✔ متوازنة"))))),IF(R4302=0,"⚠ أضف سطر عهدة أولًا",IF(OR(C4302="",N(G4302)=0),"⚠ أكمل التاريخ والقيمة",IF(S4302="","⚠ التاريخ خارج السنة المالية",IF(H4302="","⚠ اختر بند الموازنة",IF(I4302="مرفوض","✖ مرفوض من المدير",IF(I4302&lt;&gt;"موافق","⏳ بانتظار موافقة المدير",IF(K4302&lt;&gt;"نعم","⚠ غير مسوى مع الحسابات","✔ معتمد ومسوى")))))))))</f>
        <v/>
      </c>
      <c r="R4302">
        <f>N(R4301)+IF(A4302="عهدة",1,0)</f>
        <v/>
      </c>
      <c r="S4302">
        <f>IF(C4302="","",IF(AND(C4302&gt;=DATE(2026,9,1),C4302&lt;=DATE(2027,8,31)),(YEAR(C4302)-2026)*12+MONTH(C4302)-8,""))</f>
        <v/>
      </c>
      <c r="T4302">
        <f>IF(AND(A4302="مصروف",R4302&gt;0,I4302="موافق",S4302&lt;&gt;"",H4302&lt;&gt;""),N(G4302),0)</f>
        <v/>
      </c>
    </row>
    <row r="4303">
      <c r="A4303" s="19" t="n"/>
      <c r="B4303" s="20">
        <f>IF(A4303="","",IF(R4303=0,"⚠ أضف سطر عهدة أولًا","BDR-"&amp;TEXT(R4303,"000")))</f>
        <v/>
      </c>
      <c r="C4303" s="21" t="n"/>
      <c r="D4303" s="20">
        <f>IF(C4303="","",IF(S4303="","خارج السنة المالية",INDEX(القوائم!$D$2:$D$13,S4303)))</f>
        <v/>
      </c>
      <c r="E4303" s="22" t="n"/>
      <c r="F4303" s="23" t="n"/>
      <c r="G4303" s="23" t="n"/>
      <c r="H4303" s="22" t="n"/>
      <c r="I4303" s="19" t="n"/>
      <c r="J4303" s="21" t="n"/>
      <c r="K4303" s="19" t="n"/>
      <c r="L4303" s="19" t="n"/>
      <c r="M4303" s="21" t="n"/>
      <c r="N4303" s="22" t="n"/>
      <c r="O4303" s="24">
        <f>IF(A4303&lt;&gt;"عهدة","",SUMIFS($G$8:$G$5007,$B$8:$B$5007,B4303,$A$8:$A$5007,"مصروف",$I$8:$I$5007,"&lt;&gt;مرفوض"))</f>
        <v/>
      </c>
      <c r="P4303" s="25">
        <f>IF(A4303&lt;&gt;"عهدة","",N(F4303)-O4303)</f>
        <v/>
      </c>
      <c r="Q4303" s="26">
        <f>IF(A4303="","",IF(A4303="عهدة",IF(N(F4303)=0,"⚠ أدخل قيمة العهدة",IF(P4303&lt;0,"⛔ عجز / زيادة مصروفات "&amp;TEXT(-P4303,"#,##0"),IF(COUNTIFS($B$8:$B$5007,B4303,$A$8:$A$5007,"مصروف",$I$8:$I$5007,"&lt;&gt;مرفوض",$K$8:$K$5007,"&lt;&gt;نعم")&gt;0,"⚠ "&amp;COUNTIFS($B$8:$B$5007,B4303,$A$8:$A$5007,"مصروف",$I$8:$I$5007,"&lt;&gt;مرفوض",$K$8:$K$5007,"&lt;&gt;نعم")&amp;" مصروف غير مسوى",IF(L4303="تمت التسوية",IF(P4303=0,"✔ متوازنة وتمت التسوية","✔ تمت التسوية – متبقي "&amp;TEXT(P4303,"#,##0")),IF(P4303&gt;0,"متبقي "&amp;TEXT(P4303,"#,##0"),"✔ متوازنة"))))),IF(R4303=0,"⚠ أضف سطر عهدة أولًا",IF(OR(C4303="",N(G4303)=0),"⚠ أكمل التاريخ والقيمة",IF(S4303="","⚠ التاريخ خارج السنة المالية",IF(H4303="","⚠ اختر بند الموازنة",IF(I4303="مرفوض","✖ مرفوض من المدير",IF(I4303&lt;&gt;"موافق","⏳ بانتظار موافقة المدير",IF(K4303&lt;&gt;"نعم","⚠ غير مسوى مع الحسابات","✔ معتمد ومسوى")))))))))</f>
        <v/>
      </c>
      <c r="R4303">
        <f>N(R4302)+IF(A4303="عهدة",1,0)</f>
        <v/>
      </c>
      <c r="S4303">
        <f>IF(C4303="","",IF(AND(C4303&gt;=DATE(2026,9,1),C4303&lt;=DATE(2027,8,31)),(YEAR(C4303)-2026)*12+MONTH(C4303)-8,""))</f>
        <v/>
      </c>
      <c r="T4303">
        <f>IF(AND(A4303="مصروف",R4303&gt;0,I4303="موافق",S4303&lt;&gt;"",H4303&lt;&gt;""),N(G4303),0)</f>
        <v/>
      </c>
    </row>
    <row r="4304">
      <c r="A4304" s="19" t="n"/>
      <c r="B4304" s="20">
        <f>IF(A4304="","",IF(R4304=0,"⚠ أضف سطر عهدة أولًا","BDR-"&amp;TEXT(R4304,"000")))</f>
        <v/>
      </c>
      <c r="C4304" s="21" t="n"/>
      <c r="D4304" s="20">
        <f>IF(C4304="","",IF(S4304="","خارج السنة المالية",INDEX(القوائم!$D$2:$D$13,S4304)))</f>
        <v/>
      </c>
      <c r="E4304" s="22" t="n"/>
      <c r="F4304" s="23" t="n"/>
      <c r="G4304" s="23" t="n"/>
      <c r="H4304" s="22" t="n"/>
      <c r="I4304" s="19" t="n"/>
      <c r="J4304" s="21" t="n"/>
      <c r="K4304" s="19" t="n"/>
      <c r="L4304" s="19" t="n"/>
      <c r="M4304" s="21" t="n"/>
      <c r="N4304" s="22" t="n"/>
      <c r="O4304" s="24">
        <f>IF(A4304&lt;&gt;"عهدة","",SUMIFS($G$8:$G$5007,$B$8:$B$5007,B4304,$A$8:$A$5007,"مصروف",$I$8:$I$5007,"&lt;&gt;مرفوض"))</f>
        <v/>
      </c>
      <c r="P4304" s="25">
        <f>IF(A4304&lt;&gt;"عهدة","",N(F4304)-O4304)</f>
        <v/>
      </c>
      <c r="Q4304" s="26">
        <f>IF(A4304="","",IF(A4304="عهدة",IF(N(F4304)=0,"⚠ أدخل قيمة العهدة",IF(P4304&lt;0,"⛔ عجز / زيادة مصروفات "&amp;TEXT(-P4304,"#,##0"),IF(COUNTIFS($B$8:$B$5007,B4304,$A$8:$A$5007,"مصروف",$I$8:$I$5007,"&lt;&gt;مرفوض",$K$8:$K$5007,"&lt;&gt;نعم")&gt;0,"⚠ "&amp;COUNTIFS($B$8:$B$5007,B4304,$A$8:$A$5007,"مصروف",$I$8:$I$5007,"&lt;&gt;مرفوض",$K$8:$K$5007,"&lt;&gt;نعم")&amp;" مصروف غير مسوى",IF(L4304="تمت التسوية",IF(P4304=0,"✔ متوازنة وتمت التسوية","✔ تمت التسوية – متبقي "&amp;TEXT(P4304,"#,##0")),IF(P4304&gt;0,"متبقي "&amp;TEXT(P4304,"#,##0"),"✔ متوازنة"))))),IF(R4304=0,"⚠ أضف سطر عهدة أولًا",IF(OR(C4304="",N(G4304)=0),"⚠ أكمل التاريخ والقيمة",IF(S4304="","⚠ التاريخ خارج السنة المالية",IF(H4304="","⚠ اختر بند الموازنة",IF(I4304="مرفوض","✖ مرفوض من المدير",IF(I4304&lt;&gt;"موافق","⏳ بانتظار موافقة المدير",IF(K4304&lt;&gt;"نعم","⚠ غير مسوى مع الحسابات","✔ معتمد ومسوى")))))))))</f>
        <v/>
      </c>
      <c r="R4304">
        <f>N(R4303)+IF(A4304="عهدة",1,0)</f>
        <v/>
      </c>
      <c r="S4304">
        <f>IF(C4304="","",IF(AND(C4304&gt;=DATE(2026,9,1),C4304&lt;=DATE(2027,8,31)),(YEAR(C4304)-2026)*12+MONTH(C4304)-8,""))</f>
        <v/>
      </c>
      <c r="T4304">
        <f>IF(AND(A4304="مصروف",R4304&gt;0,I4304="موافق",S4304&lt;&gt;"",H4304&lt;&gt;""),N(G4304),0)</f>
        <v/>
      </c>
    </row>
    <row r="4305">
      <c r="A4305" s="19" t="n"/>
      <c r="B4305" s="20">
        <f>IF(A4305="","",IF(R4305=0,"⚠ أضف سطر عهدة أولًا","BDR-"&amp;TEXT(R4305,"000")))</f>
        <v/>
      </c>
      <c r="C4305" s="21" t="n"/>
      <c r="D4305" s="20">
        <f>IF(C4305="","",IF(S4305="","خارج السنة المالية",INDEX(القوائم!$D$2:$D$13,S4305)))</f>
        <v/>
      </c>
      <c r="E4305" s="22" t="n"/>
      <c r="F4305" s="23" t="n"/>
      <c r="G4305" s="23" t="n"/>
      <c r="H4305" s="22" t="n"/>
      <c r="I4305" s="19" t="n"/>
      <c r="J4305" s="21" t="n"/>
      <c r="K4305" s="19" t="n"/>
      <c r="L4305" s="19" t="n"/>
      <c r="M4305" s="21" t="n"/>
      <c r="N4305" s="22" t="n"/>
      <c r="O4305" s="24">
        <f>IF(A4305&lt;&gt;"عهدة","",SUMIFS($G$8:$G$5007,$B$8:$B$5007,B4305,$A$8:$A$5007,"مصروف",$I$8:$I$5007,"&lt;&gt;مرفوض"))</f>
        <v/>
      </c>
      <c r="P4305" s="25">
        <f>IF(A4305&lt;&gt;"عهدة","",N(F4305)-O4305)</f>
        <v/>
      </c>
      <c r="Q4305" s="26">
        <f>IF(A4305="","",IF(A4305="عهدة",IF(N(F4305)=0,"⚠ أدخل قيمة العهدة",IF(P4305&lt;0,"⛔ عجز / زيادة مصروفات "&amp;TEXT(-P4305,"#,##0"),IF(COUNTIFS($B$8:$B$5007,B4305,$A$8:$A$5007,"مصروف",$I$8:$I$5007,"&lt;&gt;مرفوض",$K$8:$K$5007,"&lt;&gt;نعم")&gt;0,"⚠ "&amp;COUNTIFS($B$8:$B$5007,B4305,$A$8:$A$5007,"مصروف",$I$8:$I$5007,"&lt;&gt;مرفوض",$K$8:$K$5007,"&lt;&gt;نعم")&amp;" مصروف غير مسوى",IF(L4305="تمت التسوية",IF(P4305=0,"✔ متوازنة وتمت التسوية","✔ تمت التسوية – متبقي "&amp;TEXT(P4305,"#,##0")),IF(P4305&gt;0,"متبقي "&amp;TEXT(P4305,"#,##0"),"✔ متوازنة"))))),IF(R4305=0,"⚠ أضف سطر عهدة أولًا",IF(OR(C4305="",N(G4305)=0),"⚠ أكمل التاريخ والقيمة",IF(S4305="","⚠ التاريخ خارج السنة المالية",IF(H4305="","⚠ اختر بند الموازنة",IF(I4305="مرفوض","✖ مرفوض من المدير",IF(I4305&lt;&gt;"موافق","⏳ بانتظار موافقة المدير",IF(K4305&lt;&gt;"نعم","⚠ غير مسوى مع الحسابات","✔ معتمد ومسوى")))))))))</f>
        <v/>
      </c>
      <c r="R4305">
        <f>N(R4304)+IF(A4305="عهدة",1,0)</f>
        <v/>
      </c>
      <c r="S4305">
        <f>IF(C4305="","",IF(AND(C4305&gt;=DATE(2026,9,1),C4305&lt;=DATE(2027,8,31)),(YEAR(C4305)-2026)*12+MONTH(C4305)-8,""))</f>
        <v/>
      </c>
      <c r="T4305">
        <f>IF(AND(A4305="مصروف",R4305&gt;0,I4305="موافق",S4305&lt;&gt;"",H4305&lt;&gt;""),N(G4305),0)</f>
        <v/>
      </c>
    </row>
    <row r="4306">
      <c r="A4306" s="19" t="n"/>
      <c r="B4306" s="20">
        <f>IF(A4306="","",IF(R4306=0,"⚠ أضف سطر عهدة أولًا","BDR-"&amp;TEXT(R4306,"000")))</f>
        <v/>
      </c>
      <c r="C4306" s="21" t="n"/>
      <c r="D4306" s="20">
        <f>IF(C4306="","",IF(S4306="","خارج السنة المالية",INDEX(القوائم!$D$2:$D$13,S4306)))</f>
        <v/>
      </c>
      <c r="E4306" s="22" t="n"/>
      <c r="F4306" s="23" t="n"/>
      <c r="G4306" s="23" t="n"/>
      <c r="H4306" s="22" t="n"/>
      <c r="I4306" s="19" t="n"/>
      <c r="J4306" s="21" t="n"/>
      <c r="K4306" s="19" t="n"/>
      <c r="L4306" s="19" t="n"/>
      <c r="M4306" s="21" t="n"/>
      <c r="N4306" s="22" t="n"/>
      <c r="O4306" s="24">
        <f>IF(A4306&lt;&gt;"عهدة","",SUMIFS($G$8:$G$5007,$B$8:$B$5007,B4306,$A$8:$A$5007,"مصروف",$I$8:$I$5007,"&lt;&gt;مرفوض"))</f>
        <v/>
      </c>
      <c r="P4306" s="25">
        <f>IF(A4306&lt;&gt;"عهدة","",N(F4306)-O4306)</f>
        <v/>
      </c>
      <c r="Q4306" s="26">
        <f>IF(A4306="","",IF(A4306="عهدة",IF(N(F4306)=0,"⚠ أدخل قيمة العهدة",IF(P4306&lt;0,"⛔ عجز / زيادة مصروفات "&amp;TEXT(-P4306,"#,##0"),IF(COUNTIFS($B$8:$B$5007,B4306,$A$8:$A$5007,"مصروف",$I$8:$I$5007,"&lt;&gt;مرفوض",$K$8:$K$5007,"&lt;&gt;نعم")&gt;0,"⚠ "&amp;COUNTIFS($B$8:$B$5007,B4306,$A$8:$A$5007,"مصروف",$I$8:$I$5007,"&lt;&gt;مرفوض",$K$8:$K$5007,"&lt;&gt;نعم")&amp;" مصروف غير مسوى",IF(L4306="تمت التسوية",IF(P4306=0,"✔ متوازنة وتمت التسوية","✔ تمت التسوية – متبقي "&amp;TEXT(P4306,"#,##0")),IF(P4306&gt;0,"متبقي "&amp;TEXT(P4306,"#,##0"),"✔ متوازنة"))))),IF(R4306=0,"⚠ أضف سطر عهدة أولًا",IF(OR(C4306="",N(G4306)=0),"⚠ أكمل التاريخ والقيمة",IF(S4306="","⚠ التاريخ خارج السنة المالية",IF(H4306="","⚠ اختر بند الموازنة",IF(I4306="مرفوض","✖ مرفوض من المدير",IF(I4306&lt;&gt;"موافق","⏳ بانتظار موافقة المدير",IF(K4306&lt;&gt;"نعم","⚠ غير مسوى مع الحسابات","✔ معتمد ومسوى")))))))))</f>
        <v/>
      </c>
      <c r="R4306">
        <f>N(R4305)+IF(A4306="عهدة",1,0)</f>
        <v/>
      </c>
      <c r="S4306">
        <f>IF(C4306="","",IF(AND(C4306&gt;=DATE(2026,9,1),C4306&lt;=DATE(2027,8,31)),(YEAR(C4306)-2026)*12+MONTH(C4306)-8,""))</f>
        <v/>
      </c>
      <c r="T4306">
        <f>IF(AND(A4306="مصروف",R4306&gt;0,I4306="موافق",S4306&lt;&gt;"",H4306&lt;&gt;""),N(G4306),0)</f>
        <v/>
      </c>
    </row>
    <row r="4307">
      <c r="A4307" s="19" t="n"/>
      <c r="B4307" s="20">
        <f>IF(A4307="","",IF(R4307=0,"⚠ أضف سطر عهدة أولًا","BDR-"&amp;TEXT(R4307,"000")))</f>
        <v/>
      </c>
      <c r="C4307" s="21" t="n"/>
      <c r="D4307" s="20">
        <f>IF(C4307="","",IF(S4307="","خارج السنة المالية",INDEX(القوائم!$D$2:$D$13,S4307)))</f>
        <v/>
      </c>
      <c r="E4307" s="22" t="n"/>
      <c r="F4307" s="23" t="n"/>
      <c r="G4307" s="23" t="n"/>
      <c r="H4307" s="22" t="n"/>
      <c r="I4307" s="19" t="n"/>
      <c r="J4307" s="21" t="n"/>
      <c r="K4307" s="19" t="n"/>
      <c r="L4307" s="19" t="n"/>
      <c r="M4307" s="21" t="n"/>
      <c r="N4307" s="22" t="n"/>
      <c r="O4307" s="24">
        <f>IF(A4307&lt;&gt;"عهدة","",SUMIFS($G$8:$G$5007,$B$8:$B$5007,B4307,$A$8:$A$5007,"مصروف",$I$8:$I$5007,"&lt;&gt;مرفوض"))</f>
        <v/>
      </c>
      <c r="P4307" s="25">
        <f>IF(A4307&lt;&gt;"عهدة","",N(F4307)-O4307)</f>
        <v/>
      </c>
      <c r="Q4307" s="26">
        <f>IF(A4307="","",IF(A4307="عهدة",IF(N(F4307)=0,"⚠ أدخل قيمة العهدة",IF(P4307&lt;0,"⛔ عجز / زيادة مصروفات "&amp;TEXT(-P4307,"#,##0"),IF(COUNTIFS($B$8:$B$5007,B4307,$A$8:$A$5007,"مصروف",$I$8:$I$5007,"&lt;&gt;مرفوض",$K$8:$K$5007,"&lt;&gt;نعم")&gt;0,"⚠ "&amp;COUNTIFS($B$8:$B$5007,B4307,$A$8:$A$5007,"مصروف",$I$8:$I$5007,"&lt;&gt;مرفوض",$K$8:$K$5007,"&lt;&gt;نعم")&amp;" مصروف غير مسوى",IF(L4307="تمت التسوية",IF(P4307=0,"✔ متوازنة وتمت التسوية","✔ تمت التسوية – متبقي "&amp;TEXT(P4307,"#,##0")),IF(P4307&gt;0,"متبقي "&amp;TEXT(P4307,"#,##0"),"✔ متوازنة"))))),IF(R4307=0,"⚠ أضف سطر عهدة أولًا",IF(OR(C4307="",N(G4307)=0),"⚠ أكمل التاريخ والقيمة",IF(S4307="","⚠ التاريخ خارج السنة المالية",IF(H4307="","⚠ اختر بند الموازنة",IF(I4307="مرفوض","✖ مرفوض من المدير",IF(I4307&lt;&gt;"موافق","⏳ بانتظار موافقة المدير",IF(K4307&lt;&gt;"نعم","⚠ غير مسوى مع الحسابات","✔ معتمد ومسوى")))))))))</f>
        <v/>
      </c>
      <c r="R4307">
        <f>N(R4306)+IF(A4307="عهدة",1,0)</f>
        <v/>
      </c>
      <c r="S4307">
        <f>IF(C4307="","",IF(AND(C4307&gt;=DATE(2026,9,1),C4307&lt;=DATE(2027,8,31)),(YEAR(C4307)-2026)*12+MONTH(C4307)-8,""))</f>
        <v/>
      </c>
      <c r="T4307">
        <f>IF(AND(A4307="مصروف",R4307&gt;0,I4307="موافق",S4307&lt;&gt;"",H4307&lt;&gt;""),N(G4307),0)</f>
        <v/>
      </c>
    </row>
    <row r="4308">
      <c r="A4308" s="19" t="n"/>
      <c r="B4308" s="20">
        <f>IF(A4308="","",IF(R4308=0,"⚠ أضف سطر عهدة أولًا","BDR-"&amp;TEXT(R4308,"000")))</f>
        <v/>
      </c>
      <c r="C4308" s="21" t="n"/>
      <c r="D4308" s="20">
        <f>IF(C4308="","",IF(S4308="","خارج السنة المالية",INDEX(القوائم!$D$2:$D$13,S4308)))</f>
        <v/>
      </c>
      <c r="E4308" s="22" t="n"/>
      <c r="F4308" s="23" t="n"/>
      <c r="G4308" s="23" t="n"/>
      <c r="H4308" s="22" t="n"/>
      <c r="I4308" s="19" t="n"/>
      <c r="J4308" s="21" t="n"/>
      <c r="K4308" s="19" t="n"/>
      <c r="L4308" s="19" t="n"/>
      <c r="M4308" s="21" t="n"/>
      <c r="N4308" s="22" t="n"/>
      <c r="O4308" s="24">
        <f>IF(A4308&lt;&gt;"عهدة","",SUMIFS($G$8:$G$5007,$B$8:$B$5007,B4308,$A$8:$A$5007,"مصروف",$I$8:$I$5007,"&lt;&gt;مرفوض"))</f>
        <v/>
      </c>
      <c r="P4308" s="25">
        <f>IF(A4308&lt;&gt;"عهدة","",N(F4308)-O4308)</f>
        <v/>
      </c>
      <c r="Q4308" s="26">
        <f>IF(A4308="","",IF(A4308="عهدة",IF(N(F4308)=0,"⚠ أدخل قيمة العهدة",IF(P4308&lt;0,"⛔ عجز / زيادة مصروفات "&amp;TEXT(-P4308,"#,##0"),IF(COUNTIFS($B$8:$B$5007,B4308,$A$8:$A$5007,"مصروف",$I$8:$I$5007,"&lt;&gt;مرفوض",$K$8:$K$5007,"&lt;&gt;نعم")&gt;0,"⚠ "&amp;COUNTIFS($B$8:$B$5007,B4308,$A$8:$A$5007,"مصروف",$I$8:$I$5007,"&lt;&gt;مرفوض",$K$8:$K$5007,"&lt;&gt;نعم")&amp;" مصروف غير مسوى",IF(L4308="تمت التسوية",IF(P4308=0,"✔ متوازنة وتمت التسوية","✔ تمت التسوية – متبقي "&amp;TEXT(P4308,"#,##0")),IF(P4308&gt;0,"متبقي "&amp;TEXT(P4308,"#,##0"),"✔ متوازنة"))))),IF(R4308=0,"⚠ أضف سطر عهدة أولًا",IF(OR(C4308="",N(G4308)=0),"⚠ أكمل التاريخ والقيمة",IF(S4308="","⚠ التاريخ خارج السنة المالية",IF(H4308="","⚠ اختر بند الموازنة",IF(I4308="مرفوض","✖ مرفوض من المدير",IF(I4308&lt;&gt;"موافق","⏳ بانتظار موافقة المدير",IF(K4308&lt;&gt;"نعم","⚠ غير مسوى مع الحسابات","✔ معتمد ومسوى")))))))))</f>
        <v/>
      </c>
      <c r="R4308">
        <f>N(R4307)+IF(A4308="عهدة",1,0)</f>
        <v/>
      </c>
      <c r="S4308">
        <f>IF(C4308="","",IF(AND(C4308&gt;=DATE(2026,9,1),C4308&lt;=DATE(2027,8,31)),(YEAR(C4308)-2026)*12+MONTH(C4308)-8,""))</f>
        <v/>
      </c>
      <c r="T4308">
        <f>IF(AND(A4308="مصروف",R4308&gt;0,I4308="موافق",S4308&lt;&gt;"",H4308&lt;&gt;""),N(G4308),0)</f>
        <v/>
      </c>
    </row>
    <row r="4309">
      <c r="A4309" s="19" t="n"/>
      <c r="B4309" s="20">
        <f>IF(A4309="","",IF(R4309=0,"⚠ أضف سطر عهدة أولًا","BDR-"&amp;TEXT(R4309,"000")))</f>
        <v/>
      </c>
      <c r="C4309" s="21" t="n"/>
      <c r="D4309" s="20">
        <f>IF(C4309="","",IF(S4309="","خارج السنة المالية",INDEX(القوائم!$D$2:$D$13,S4309)))</f>
        <v/>
      </c>
      <c r="E4309" s="22" t="n"/>
      <c r="F4309" s="23" t="n"/>
      <c r="G4309" s="23" t="n"/>
      <c r="H4309" s="22" t="n"/>
      <c r="I4309" s="19" t="n"/>
      <c r="J4309" s="21" t="n"/>
      <c r="K4309" s="19" t="n"/>
      <c r="L4309" s="19" t="n"/>
      <c r="M4309" s="21" t="n"/>
      <c r="N4309" s="22" t="n"/>
      <c r="O4309" s="24">
        <f>IF(A4309&lt;&gt;"عهدة","",SUMIFS($G$8:$G$5007,$B$8:$B$5007,B4309,$A$8:$A$5007,"مصروف",$I$8:$I$5007,"&lt;&gt;مرفوض"))</f>
        <v/>
      </c>
      <c r="P4309" s="25">
        <f>IF(A4309&lt;&gt;"عهدة","",N(F4309)-O4309)</f>
        <v/>
      </c>
      <c r="Q4309" s="26">
        <f>IF(A4309="","",IF(A4309="عهدة",IF(N(F4309)=0,"⚠ أدخل قيمة العهدة",IF(P4309&lt;0,"⛔ عجز / زيادة مصروفات "&amp;TEXT(-P4309,"#,##0"),IF(COUNTIFS($B$8:$B$5007,B4309,$A$8:$A$5007,"مصروف",$I$8:$I$5007,"&lt;&gt;مرفوض",$K$8:$K$5007,"&lt;&gt;نعم")&gt;0,"⚠ "&amp;COUNTIFS($B$8:$B$5007,B4309,$A$8:$A$5007,"مصروف",$I$8:$I$5007,"&lt;&gt;مرفوض",$K$8:$K$5007,"&lt;&gt;نعم")&amp;" مصروف غير مسوى",IF(L4309="تمت التسوية",IF(P4309=0,"✔ متوازنة وتمت التسوية","✔ تمت التسوية – متبقي "&amp;TEXT(P4309,"#,##0")),IF(P4309&gt;0,"متبقي "&amp;TEXT(P4309,"#,##0"),"✔ متوازنة"))))),IF(R4309=0,"⚠ أضف سطر عهدة أولًا",IF(OR(C4309="",N(G4309)=0),"⚠ أكمل التاريخ والقيمة",IF(S4309="","⚠ التاريخ خارج السنة المالية",IF(H4309="","⚠ اختر بند الموازنة",IF(I4309="مرفوض","✖ مرفوض من المدير",IF(I4309&lt;&gt;"موافق","⏳ بانتظار موافقة المدير",IF(K4309&lt;&gt;"نعم","⚠ غير مسوى مع الحسابات","✔ معتمد ومسوى")))))))))</f>
        <v/>
      </c>
      <c r="R4309">
        <f>N(R4308)+IF(A4309="عهدة",1,0)</f>
        <v/>
      </c>
      <c r="S4309">
        <f>IF(C4309="","",IF(AND(C4309&gt;=DATE(2026,9,1),C4309&lt;=DATE(2027,8,31)),(YEAR(C4309)-2026)*12+MONTH(C4309)-8,""))</f>
        <v/>
      </c>
      <c r="T4309">
        <f>IF(AND(A4309="مصروف",R4309&gt;0,I4309="موافق",S4309&lt;&gt;"",H4309&lt;&gt;""),N(G4309),0)</f>
        <v/>
      </c>
    </row>
    <row r="4310">
      <c r="A4310" s="19" t="n"/>
      <c r="B4310" s="20">
        <f>IF(A4310="","",IF(R4310=0,"⚠ أضف سطر عهدة أولًا","BDR-"&amp;TEXT(R4310,"000")))</f>
        <v/>
      </c>
      <c r="C4310" s="21" t="n"/>
      <c r="D4310" s="20">
        <f>IF(C4310="","",IF(S4310="","خارج السنة المالية",INDEX(القوائم!$D$2:$D$13,S4310)))</f>
        <v/>
      </c>
      <c r="E4310" s="22" t="n"/>
      <c r="F4310" s="23" t="n"/>
      <c r="G4310" s="23" t="n"/>
      <c r="H4310" s="22" t="n"/>
      <c r="I4310" s="19" t="n"/>
      <c r="J4310" s="21" t="n"/>
      <c r="K4310" s="19" t="n"/>
      <c r="L4310" s="19" t="n"/>
      <c r="M4310" s="21" t="n"/>
      <c r="N4310" s="22" t="n"/>
      <c r="O4310" s="24">
        <f>IF(A4310&lt;&gt;"عهدة","",SUMIFS($G$8:$G$5007,$B$8:$B$5007,B4310,$A$8:$A$5007,"مصروف",$I$8:$I$5007,"&lt;&gt;مرفوض"))</f>
        <v/>
      </c>
      <c r="P4310" s="25">
        <f>IF(A4310&lt;&gt;"عهدة","",N(F4310)-O4310)</f>
        <v/>
      </c>
      <c r="Q4310" s="26">
        <f>IF(A4310="","",IF(A4310="عهدة",IF(N(F4310)=0,"⚠ أدخل قيمة العهدة",IF(P4310&lt;0,"⛔ عجز / زيادة مصروفات "&amp;TEXT(-P4310,"#,##0"),IF(COUNTIFS($B$8:$B$5007,B4310,$A$8:$A$5007,"مصروف",$I$8:$I$5007,"&lt;&gt;مرفوض",$K$8:$K$5007,"&lt;&gt;نعم")&gt;0,"⚠ "&amp;COUNTIFS($B$8:$B$5007,B4310,$A$8:$A$5007,"مصروف",$I$8:$I$5007,"&lt;&gt;مرفوض",$K$8:$K$5007,"&lt;&gt;نعم")&amp;" مصروف غير مسوى",IF(L4310="تمت التسوية",IF(P4310=0,"✔ متوازنة وتمت التسوية","✔ تمت التسوية – متبقي "&amp;TEXT(P4310,"#,##0")),IF(P4310&gt;0,"متبقي "&amp;TEXT(P4310,"#,##0"),"✔ متوازنة"))))),IF(R4310=0,"⚠ أضف سطر عهدة أولًا",IF(OR(C4310="",N(G4310)=0),"⚠ أكمل التاريخ والقيمة",IF(S4310="","⚠ التاريخ خارج السنة المالية",IF(H4310="","⚠ اختر بند الموازنة",IF(I4310="مرفوض","✖ مرفوض من المدير",IF(I4310&lt;&gt;"موافق","⏳ بانتظار موافقة المدير",IF(K4310&lt;&gt;"نعم","⚠ غير مسوى مع الحسابات","✔ معتمد ومسوى")))))))))</f>
        <v/>
      </c>
      <c r="R4310">
        <f>N(R4309)+IF(A4310="عهدة",1,0)</f>
        <v/>
      </c>
      <c r="S4310">
        <f>IF(C4310="","",IF(AND(C4310&gt;=DATE(2026,9,1),C4310&lt;=DATE(2027,8,31)),(YEAR(C4310)-2026)*12+MONTH(C4310)-8,""))</f>
        <v/>
      </c>
      <c r="T4310">
        <f>IF(AND(A4310="مصروف",R4310&gt;0,I4310="موافق",S4310&lt;&gt;"",H4310&lt;&gt;""),N(G4310),0)</f>
        <v/>
      </c>
    </row>
    <row r="4311">
      <c r="A4311" s="19" t="n"/>
      <c r="B4311" s="20">
        <f>IF(A4311="","",IF(R4311=0,"⚠ أضف سطر عهدة أولًا","BDR-"&amp;TEXT(R4311,"000")))</f>
        <v/>
      </c>
      <c r="C4311" s="21" t="n"/>
      <c r="D4311" s="20">
        <f>IF(C4311="","",IF(S4311="","خارج السنة المالية",INDEX(القوائم!$D$2:$D$13,S4311)))</f>
        <v/>
      </c>
      <c r="E4311" s="22" t="n"/>
      <c r="F4311" s="23" t="n"/>
      <c r="G4311" s="23" t="n"/>
      <c r="H4311" s="22" t="n"/>
      <c r="I4311" s="19" t="n"/>
      <c r="J4311" s="21" t="n"/>
      <c r="K4311" s="19" t="n"/>
      <c r="L4311" s="19" t="n"/>
      <c r="M4311" s="21" t="n"/>
      <c r="N4311" s="22" t="n"/>
      <c r="O4311" s="24">
        <f>IF(A4311&lt;&gt;"عهدة","",SUMIFS($G$8:$G$5007,$B$8:$B$5007,B4311,$A$8:$A$5007,"مصروف",$I$8:$I$5007,"&lt;&gt;مرفوض"))</f>
        <v/>
      </c>
      <c r="P4311" s="25">
        <f>IF(A4311&lt;&gt;"عهدة","",N(F4311)-O4311)</f>
        <v/>
      </c>
      <c r="Q4311" s="26">
        <f>IF(A4311="","",IF(A4311="عهدة",IF(N(F4311)=0,"⚠ أدخل قيمة العهدة",IF(P4311&lt;0,"⛔ عجز / زيادة مصروفات "&amp;TEXT(-P4311,"#,##0"),IF(COUNTIFS($B$8:$B$5007,B4311,$A$8:$A$5007,"مصروف",$I$8:$I$5007,"&lt;&gt;مرفوض",$K$8:$K$5007,"&lt;&gt;نعم")&gt;0,"⚠ "&amp;COUNTIFS($B$8:$B$5007,B4311,$A$8:$A$5007,"مصروف",$I$8:$I$5007,"&lt;&gt;مرفوض",$K$8:$K$5007,"&lt;&gt;نعم")&amp;" مصروف غير مسوى",IF(L4311="تمت التسوية",IF(P4311=0,"✔ متوازنة وتمت التسوية","✔ تمت التسوية – متبقي "&amp;TEXT(P4311,"#,##0")),IF(P4311&gt;0,"متبقي "&amp;TEXT(P4311,"#,##0"),"✔ متوازنة"))))),IF(R4311=0,"⚠ أضف سطر عهدة أولًا",IF(OR(C4311="",N(G4311)=0),"⚠ أكمل التاريخ والقيمة",IF(S4311="","⚠ التاريخ خارج السنة المالية",IF(H4311="","⚠ اختر بند الموازنة",IF(I4311="مرفوض","✖ مرفوض من المدير",IF(I4311&lt;&gt;"موافق","⏳ بانتظار موافقة المدير",IF(K4311&lt;&gt;"نعم","⚠ غير مسوى مع الحسابات","✔ معتمد ومسوى")))))))))</f>
        <v/>
      </c>
      <c r="R4311">
        <f>N(R4310)+IF(A4311="عهدة",1,0)</f>
        <v/>
      </c>
      <c r="S4311">
        <f>IF(C4311="","",IF(AND(C4311&gt;=DATE(2026,9,1),C4311&lt;=DATE(2027,8,31)),(YEAR(C4311)-2026)*12+MONTH(C4311)-8,""))</f>
        <v/>
      </c>
      <c r="T4311">
        <f>IF(AND(A4311="مصروف",R4311&gt;0,I4311="موافق",S4311&lt;&gt;"",H4311&lt;&gt;""),N(G4311),0)</f>
        <v/>
      </c>
    </row>
    <row r="4312">
      <c r="A4312" s="19" t="n"/>
      <c r="B4312" s="20">
        <f>IF(A4312="","",IF(R4312=0,"⚠ أضف سطر عهدة أولًا","BDR-"&amp;TEXT(R4312,"000")))</f>
        <v/>
      </c>
      <c r="C4312" s="21" t="n"/>
      <c r="D4312" s="20">
        <f>IF(C4312="","",IF(S4312="","خارج السنة المالية",INDEX(القوائم!$D$2:$D$13,S4312)))</f>
        <v/>
      </c>
      <c r="E4312" s="22" t="n"/>
      <c r="F4312" s="23" t="n"/>
      <c r="G4312" s="23" t="n"/>
      <c r="H4312" s="22" t="n"/>
      <c r="I4312" s="19" t="n"/>
      <c r="J4312" s="21" t="n"/>
      <c r="K4312" s="19" t="n"/>
      <c r="L4312" s="19" t="n"/>
      <c r="M4312" s="21" t="n"/>
      <c r="N4312" s="22" t="n"/>
      <c r="O4312" s="24">
        <f>IF(A4312&lt;&gt;"عهدة","",SUMIFS($G$8:$G$5007,$B$8:$B$5007,B4312,$A$8:$A$5007,"مصروف",$I$8:$I$5007,"&lt;&gt;مرفوض"))</f>
        <v/>
      </c>
      <c r="P4312" s="25">
        <f>IF(A4312&lt;&gt;"عهدة","",N(F4312)-O4312)</f>
        <v/>
      </c>
      <c r="Q4312" s="26">
        <f>IF(A4312="","",IF(A4312="عهدة",IF(N(F4312)=0,"⚠ أدخل قيمة العهدة",IF(P4312&lt;0,"⛔ عجز / زيادة مصروفات "&amp;TEXT(-P4312,"#,##0"),IF(COUNTIFS($B$8:$B$5007,B4312,$A$8:$A$5007,"مصروف",$I$8:$I$5007,"&lt;&gt;مرفوض",$K$8:$K$5007,"&lt;&gt;نعم")&gt;0,"⚠ "&amp;COUNTIFS($B$8:$B$5007,B4312,$A$8:$A$5007,"مصروف",$I$8:$I$5007,"&lt;&gt;مرفوض",$K$8:$K$5007,"&lt;&gt;نعم")&amp;" مصروف غير مسوى",IF(L4312="تمت التسوية",IF(P4312=0,"✔ متوازنة وتمت التسوية","✔ تمت التسوية – متبقي "&amp;TEXT(P4312,"#,##0")),IF(P4312&gt;0,"متبقي "&amp;TEXT(P4312,"#,##0"),"✔ متوازنة"))))),IF(R4312=0,"⚠ أضف سطر عهدة أولًا",IF(OR(C4312="",N(G4312)=0),"⚠ أكمل التاريخ والقيمة",IF(S4312="","⚠ التاريخ خارج السنة المالية",IF(H4312="","⚠ اختر بند الموازنة",IF(I4312="مرفوض","✖ مرفوض من المدير",IF(I4312&lt;&gt;"موافق","⏳ بانتظار موافقة المدير",IF(K4312&lt;&gt;"نعم","⚠ غير مسوى مع الحسابات","✔ معتمد ومسوى")))))))))</f>
        <v/>
      </c>
      <c r="R4312">
        <f>N(R4311)+IF(A4312="عهدة",1,0)</f>
        <v/>
      </c>
      <c r="S4312">
        <f>IF(C4312="","",IF(AND(C4312&gt;=DATE(2026,9,1),C4312&lt;=DATE(2027,8,31)),(YEAR(C4312)-2026)*12+MONTH(C4312)-8,""))</f>
        <v/>
      </c>
      <c r="T4312">
        <f>IF(AND(A4312="مصروف",R4312&gt;0,I4312="موافق",S4312&lt;&gt;"",H4312&lt;&gt;""),N(G4312),0)</f>
        <v/>
      </c>
    </row>
    <row r="4313">
      <c r="A4313" s="19" t="n"/>
      <c r="B4313" s="20">
        <f>IF(A4313="","",IF(R4313=0,"⚠ أضف سطر عهدة أولًا","BDR-"&amp;TEXT(R4313,"000")))</f>
        <v/>
      </c>
      <c r="C4313" s="21" t="n"/>
      <c r="D4313" s="20">
        <f>IF(C4313="","",IF(S4313="","خارج السنة المالية",INDEX(القوائم!$D$2:$D$13,S4313)))</f>
        <v/>
      </c>
      <c r="E4313" s="22" t="n"/>
      <c r="F4313" s="23" t="n"/>
      <c r="G4313" s="23" t="n"/>
      <c r="H4313" s="22" t="n"/>
      <c r="I4313" s="19" t="n"/>
      <c r="J4313" s="21" t="n"/>
      <c r="K4313" s="19" t="n"/>
      <c r="L4313" s="19" t="n"/>
      <c r="M4313" s="21" t="n"/>
      <c r="N4313" s="22" t="n"/>
      <c r="O4313" s="24">
        <f>IF(A4313&lt;&gt;"عهدة","",SUMIFS($G$8:$G$5007,$B$8:$B$5007,B4313,$A$8:$A$5007,"مصروف",$I$8:$I$5007,"&lt;&gt;مرفوض"))</f>
        <v/>
      </c>
      <c r="P4313" s="25">
        <f>IF(A4313&lt;&gt;"عهدة","",N(F4313)-O4313)</f>
        <v/>
      </c>
      <c r="Q4313" s="26">
        <f>IF(A4313="","",IF(A4313="عهدة",IF(N(F4313)=0,"⚠ أدخل قيمة العهدة",IF(P4313&lt;0,"⛔ عجز / زيادة مصروفات "&amp;TEXT(-P4313,"#,##0"),IF(COUNTIFS($B$8:$B$5007,B4313,$A$8:$A$5007,"مصروف",$I$8:$I$5007,"&lt;&gt;مرفوض",$K$8:$K$5007,"&lt;&gt;نعم")&gt;0,"⚠ "&amp;COUNTIFS($B$8:$B$5007,B4313,$A$8:$A$5007,"مصروف",$I$8:$I$5007,"&lt;&gt;مرفوض",$K$8:$K$5007,"&lt;&gt;نعم")&amp;" مصروف غير مسوى",IF(L4313="تمت التسوية",IF(P4313=0,"✔ متوازنة وتمت التسوية","✔ تمت التسوية – متبقي "&amp;TEXT(P4313,"#,##0")),IF(P4313&gt;0,"متبقي "&amp;TEXT(P4313,"#,##0"),"✔ متوازنة"))))),IF(R4313=0,"⚠ أضف سطر عهدة أولًا",IF(OR(C4313="",N(G4313)=0),"⚠ أكمل التاريخ والقيمة",IF(S4313="","⚠ التاريخ خارج السنة المالية",IF(H4313="","⚠ اختر بند الموازنة",IF(I4313="مرفوض","✖ مرفوض من المدير",IF(I4313&lt;&gt;"موافق","⏳ بانتظار موافقة المدير",IF(K4313&lt;&gt;"نعم","⚠ غير مسوى مع الحسابات","✔ معتمد ومسوى")))))))))</f>
        <v/>
      </c>
      <c r="R4313">
        <f>N(R4312)+IF(A4313="عهدة",1,0)</f>
        <v/>
      </c>
      <c r="S4313">
        <f>IF(C4313="","",IF(AND(C4313&gt;=DATE(2026,9,1),C4313&lt;=DATE(2027,8,31)),(YEAR(C4313)-2026)*12+MONTH(C4313)-8,""))</f>
        <v/>
      </c>
      <c r="T4313">
        <f>IF(AND(A4313="مصروف",R4313&gt;0,I4313="موافق",S4313&lt;&gt;"",H4313&lt;&gt;""),N(G4313),0)</f>
        <v/>
      </c>
    </row>
    <row r="4314">
      <c r="A4314" s="19" t="n"/>
      <c r="B4314" s="20">
        <f>IF(A4314="","",IF(R4314=0,"⚠ أضف سطر عهدة أولًا","BDR-"&amp;TEXT(R4314,"000")))</f>
        <v/>
      </c>
      <c r="C4314" s="21" t="n"/>
      <c r="D4314" s="20">
        <f>IF(C4314="","",IF(S4314="","خارج السنة المالية",INDEX(القوائم!$D$2:$D$13,S4314)))</f>
        <v/>
      </c>
      <c r="E4314" s="22" t="n"/>
      <c r="F4314" s="23" t="n"/>
      <c r="G4314" s="23" t="n"/>
      <c r="H4314" s="22" t="n"/>
      <c r="I4314" s="19" t="n"/>
      <c r="J4314" s="21" t="n"/>
      <c r="K4314" s="19" t="n"/>
      <c r="L4314" s="19" t="n"/>
      <c r="M4314" s="21" t="n"/>
      <c r="N4314" s="22" t="n"/>
      <c r="O4314" s="24">
        <f>IF(A4314&lt;&gt;"عهدة","",SUMIFS($G$8:$G$5007,$B$8:$B$5007,B4314,$A$8:$A$5007,"مصروف",$I$8:$I$5007,"&lt;&gt;مرفوض"))</f>
        <v/>
      </c>
      <c r="P4314" s="25">
        <f>IF(A4314&lt;&gt;"عهدة","",N(F4314)-O4314)</f>
        <v/>
      </c>
      <c r="Q4314" s="26">
        <f>IF(A4314="","",IF(A4314="عهدة",IF(N(F4314)=0,"⚠ أدخل قيمة العهدة",IF(P4314&lt;0,"⛔ عجز / زيادة مصروفات "&amp;TEXT(-P4314,"#,##0"),IF(COUNTIFS($B$8:$B$5007,B4314,$A$8:$A$5007,"مصروف",$I$8:$I$5007,"&lt;&gt;مرفوض",$K$8:$K$5007,"&lt;&gt;نعم")&gt;0,"⚠ "&amp;COUNTIFS($B$8:$B$5007,B4314,$A$8:$A$5007,"مصروف",$I$8:$I$5007,"&lt;&gt;مرفوض",$K$8:$K$5007,"&lt;&gt;نعم")&amp;" مصروف غير مسوى",IF(L4314="تمت التسوية",IF(P4314=0,"✔ متوازنة وتمت التسوية","✔ تمت التسوية – متبقي "&amp;TEXT(P4314,"#,##0")),IF(P4314&gt;0,"متبقي "&amp;TEXT(P4314,"#,##0"),"✔ متوازنة"))))),IF(R4314=0,"⚠ أضف سطر عهدة أولًا",IF(OR(C4314="",N(G4314)=0),"⚠ أكمل التاريخ والقيمة",IF(S4314="","⚠ التاريخ خارج السنة المالية",IF(H4314="","⚠ اختر بند الموازنة",IF(I4314="مرفوض","✖ مرفوض من المدير",IF(I4314&lt;&gt;"موافق","⏳ بانتظار موافقة المدير",IF(K4314&lt;&gt;"نعم","⚠ غير مسوى مع الحسابات","✔ معتمد ومسوى")))))))))</f>
        <v/>
      </c>
      <c r="R4314">
        <f>N(R4313)+IF(A4314="عهدة",1,0)</f>
        <v/>
      </c>
      <c r="S4314">
        <f>IF(C4314="","",IF(AND(C4314&gt;=DATE(2026,9,1),C4314&lt;=DATE(2027,8,31)),(YEAR(C4314)-2026)*12+MONTH(C4314)-8,""))</f>
        <v/>
      </c>
      <c r="T4314">
        <f>IF(AND(A4314="مصروف",R4314&gt;0,I4314="موافق",S4314&lt;&gt;"",H4314&lt;&gt;""),N(G4314),0)</f>
        <v/>
      </c>
    </row>
    <row r="4315">
      <c r="A4315" s="19" t="n"/>
      <c r="B4315" s="20">
        <f>IF(A4315="","",IF(R4315=0,"⚠ أضف سطر عهدة أولًا","BDR-"&amp;TEXT(R4315,"000")))</f>
        <v/>
      </c>
      <c r="C4315" s="21" t="n"/>
      <c r="D4315" s="20">
        <f>IF(C4315="","",IF(S4315="","خارج السنة المالية",INDEX(القوائم!$D$2:$D$13,S4315)))</f>
        <v/>
      </c>
      <c r="E4315" s="22" t="n"/>
      <c r="F4315" s="23" t="n"/>
      <c r="G4315" s="23" t="n"/>
      <c r="H4315" s="22" t="n"/>
      <c r="I4315" s="19" t="n"/>
      <c r="J4315" s="21" t="n"/>
      <c r="K4315" s="19" t="n"/>
      <c r="L4315" s="19" t="n"/>
      <c r="M4315" s="21" t="n"/>
      <c r="N4315" s="22" t="n"/>
      <c r="O4315" s="24">
        <f>IF(A4315&lt;&gt;"عهدة","",SUMIFS($G$8:$G$5007,$B$8:$B$5007,B4315,$A$8:$A$5007,"مصروف",$I$8:$I$5007,"&lt;&gt;مرفوض"))</f>
        <v/>
      </c>
      <c r="P4315" s="25">
        <f>IF(A4315&lt;&gt;"عهدة","",N(F4315)-O4315)</f>
        <v/>
      </c>
      <c r="Q4315" s="26">
        <f>IF(A4315="","",IF(A4315="عهدة",IF(N(F4315)=0,"⚠ أدخل قيمة العهدة",IF(P4315&lt;0,"⛔ عجز / زيادة مصروفات "&amp;TEXT(-P4315,"#,##0"),IF(COUNTIFS($B$8:$B$5007,B4315,$A$8:$A$5007,"مصروف",$I$8:$I$5007,"&lt;&gt;مرفوض",$K$8:$K$5007,"&lt;&gt;نعم")&gt;0,"⚠ "&amp;COUNTIFS($B$8:$B$5007,B4315,$A$8:$A$5007,"مصروف",$I$8:$I$5007,"&lt;&gt;مرفوض",$K$8:$K$5007,"&lt;&gt;نعم")&amp;" مصروف غير مسوى",IF(L4315="تمت التسوية",IF(P4315=0,"✔ متوازنة وتمت التسوية","✔ تمت التسوية – متبقي "&amp;TEXT(P4315,"#,##0")),IF(P4315&gt;0,"متبقي "&amp;TEXT(P4315,"#,##0"),"✔ متوازنة"))))),IF(R4315=0,"⚠ أضف سطر عهدة أولًا",IF(OR(C4315="",N(G4315)=0),"⚠ أكمل التاريخ والقيمة",IF(S4315="","⚠ التاريخ خارج السنة المالية",IF(H4315="","⚠ اختر بند الموازنة",IF(I4315="مرفوض","✖ مرفوض من المدير",IF(I4315&lt;&gt;"موافق","⏳ بانتظار موافقة المدير",IF(K4315&lt;&gt;"نعم","⚠ غير مسوى مع الحسابات","✔ معتمد ومسوى")))))))))</f>
        <v/>
      </c>
      <c r="R4315">
        <f>N(R4314)+IF(A4315="عهدة",1,0)</f>
        <v/>
      </c>
      <c r="S4315">
        <f>IF(C4315="","",IF(AND(C4315&gt;=DATE(2026,9,1),C4315&lt;=DATE(2027,8,31)),(YEAR(C4315)-2026)*12+MONTH(C4315)-8,""))</f>
        <v/>
      </c>
      <c r="T4315">
        <f>IF(AND(A4315="مصروف",R4315&gt;0,I4315="موافق",S4315&lt;&gt;"",H4315&lt;&gt;""),N(G4315),0)</f>
        <v/>
      </c>
    </row>
    <row r="4316">
      <c r="A4316" s="19" t="n"/>
      <c r="B4316" s="20">
        <f>IF(A4316="","",IF(R4316=0,"⚠ أضف سطر عهدة أولًا","BDR-"&amp;TEXT(R4316,"000")))</f>
        <v/>
      </c>
      <c r="C4316" s="21" t="n"/>
      <c r="D4316" s="20">
        <f>IF(C4316="","",IF(S4316="","خارج السنة المالية",INDEX(القوائم!$D$2:$D$13,S4316)))</f>
        <v/>
      </c>
      <c r="E4316" s="22" t="n"/>
      <c r="F4316" s="23" t="n"/>
      <c r="G4316" s="23" t="n"/>
      <c r="H4316" s="22" t="n"/>
      <c r="I4316" s="19" t="n"/>
      <c r="J4316" s="21" t="n"/>
      <c r="K4316" s="19" t="n"/>
      <c r="L4316" s="19" t="n"/>
      <c r="M4316" s="21" t="n"/>
      <c r="N4316" s="22" t="n"/>
      <c r="O4316" s="24">
        <f>IF(A4316&lt;&gt;"عهدة","",SUMIFS($G$8:$G$5007,$B$8:$B$5007,B4316,$A$8:$A$5007,"مصروف",$I$8:$I$5007,"&lt;&gt;مرفوض"))</f>
        <v/>
      </c>
      <c r="P4316" s="25">
        <f>IF(A4316&lt;&gt;"عهدة","",N(F4316)-O4316)</f>
        <v/>
      </c>
      <c r="Q4316" s="26">
        <f>IF(A4316="","",IF(A4316="عهدة",IF(N(F4316)=0,"⚠ أدخل قيمة العهدة",IF(P4316&lt;0,"⛔ عجز / زيادة مصروفات "&amp;TEXT(-P4316,"#,##0"),IF(COUNTIFS($B$8:$B$5007,B4316,$A$8:$A$5007,"مصروف",$I$8:$I$5007,"&lt;&gt;مرفوض",$K$8:$K$5007,"&lt;&gt;نعم")&gt;0,"⚠ "&amp;COUNTIFS($B$8:$B$5007,B4316,$A$8:$A$5007,"مصروف",$I$8:$I$5007,"&lt;&gt;مرفوض",$K$8:$K$5007,"&lt;&gt;نعم")&amp;" مصروف غير مسوى",IF(L4316="تمت التسوية",IF(P4316=0,"✔ متوازنة وتمت التسوية","✔ تمت التسوية – متبقي "&amp;TEXT(P4316,"#,##0")),IF(P4316&gt;0,"متبقي "&amp;TEXT(P4316,"#,##0"),"✔ متوازنة"))))),IF(R4316=0,"⚠ أضف سطر عهدة أولًا",IF(OR(C4316="",N(G4316)=0),"⚠ أكمل التاريخ والقيمة",IF(S4316="","⚠ التاريخ خارج السنة المالية",IF(H4316="","⚠ اختر بند الموازنة",IF(I4316="مرفوض","✖ مرفوض من المدير",IF(I4316&lt;&gt;"موافق","⏳ بانتظار موافقة المدير",IF(K4316&lt;&gt;"نعم","⚠ غير مسوى مع الحسابات","✔ معتمد ومسوى")))))))))</f>
        <v/>
      </c>
      <c r="R4316">
        <f>N(R4315)+IF(A4316="عهدة",1,0)</f>
        <v/>
      </c>
      <c r="S4316">
        <f>IF(C4316="","",IF(AND(C4316&gt;=DATE(2026,9,1),C4316&lt;=DATE(2027,8,31)),(YEAR(C4316)-2026)*12+MONTH(C4316)-8,""))</f>
        <v/>
      </c>
      <c r="T4316">
        <f>IF(AND(A4316="مصروف",R4316&gt;0,I4316="موافق",S4316&lt;&gt;"",H4316&lt;&gt;""),N(G4316),0)</f>
        <v/>
      </c>
    </row>
    <row r="4317">
      <c r="A4317" s="19" t="n"/>
      <c r="B4317" s="20">
        <f>IF(A4317="","",IF(R4317=0,"⚠ أضف سطر عهدة أولًا","BDR-"&amp;TEXT(R4317,"000")))</f>
        <v/>
      </c>
      <c r="C4317" s="21" t="n"/>
      <c r="D4317" s="20">
        <f>IF(C4317="","",IF(S4317="","خارج السنة المالية",INDEX(القوائم!$D$2:$D$13,S4317)))</f>
        <v/>
      </c>
      <c r="E4317" s="22" t="n"/>
      <c r="F4317" s="23" t="n"/>
      <c r="G4317" s="23" t="n"/>
      <c r="H4317" s="22" t="n"/>
      <c r="I4317" s="19" t="n"/>
      <c r="J4317" s="21" t="n"/>
      <c r="K4317" s="19" t="n"/>
      <c r="L4317" s="19" t="n"/>
      <c r="M4317" s="21" t="n"/>
      <c r="N4317" s="22" t="n"/>
      <c r="O4317" s="24">
        <f>IF(A4317&lt;&gt;"عهدة","",SUMIFS($G$8:$G$5007,$B$8:$B$5007,B4317,$A$8:$A$5007,"مصروف",$I$8:$I$5007,"&lt;&gt;مرفوض"))</f>
        <v/>
      </c>
      <c r="P4317" s="25">
        <f>IF(A4317&lt;&gt;"عهدة","",N(F4317)-O4317)</f>
        <v/>
      </c>
      <c r="Q4317" s="26">
        <f>IF(A4317="","",IF(A4317="عهدة",IF(N(F4317)=0,"⚠ أدخل قيمة العهدة",IF(P4317&lt;0,"⛔ عجز / زيادة مصروفات "&amp;TEXT(-P4317,"#,##0"),IF(COUNTIFS($B$8:$B$5007,B4317,$A$8:$A$5007,"مصروف",$I$8:$I$5007,"&lt;&gt;مرفوض",$K$8:$K$5007,"&lt;&gt;نعم")&gt;0,"⚠ "&amp;COUNTIFS($B$8:$B$5007,B4317,$A$8:$A$5007,"مصروف",$I$8:$I$5007,"&lt;&gt;مرفوض",$K$8:$K$5007,"&lt;&gt;نعم")&amp;" مصروف غير مسوى",IF(L4317="تمت التسوية",IF(P4317=0,"✔ متوازنة وتمت التسوية","✔ تمت التسوية – متبقي "&amp;TEXT(P4317,"#,##0")),IF(P4317&gt;0,"متبقي "&amp;TEXT(P4317,"#,##0"),"✔ متوازنة"))))),IF(R4317=0,"⚠ أضف سطر عهدة أولًا",IF(OR(C4317="",N(G4317)=0),"⚠ أكمل التاريخ والقيمة",IF(S4317="","⚠ التاريخ خارج السنة المالية",IF(H4317="","⚠ اختر بند الموازنة",IF(I4317="مرفوض","✖ مرفوض من المدير",IF(I4317&lt;&gt;"موافق","⏳ بانتظار موافقة المدير",IF(K4317&lt;&gt;"نعم","⚠ غير مسوى مع الحسابات","✔ معتمد ومسوى")))))))))</f>
        <v/>
      </c>
      <c r="R4317">
        <f>N(R4316)+IF(A4317="عهدة",1,0)</f>
        <v/>
      </c>
      <c r="S4317">
        <f>IF(C4317="","",IF(AND(C4317&gt;=DATE(2026,9,1),C4317&lt;=DATE(2027,8,31)),(YEAR(C4317)-2026)*12+MONTH(C4317)-8,""))</f>
        <v/>
      </c>
      <c r="T4317">
        <f>IF(AND(A4317="مصروف",R4317&gt;0,I4317="موافق",S4317&lt;&gt;"",H4317&lt;&gt;""),N(G4317),0)</f>
        <v/>
      </c>
    </row>
    <row r="4318">
      <c r="A4318" s="19" t="n"/>
      <c r="B4318" s="20">
        <f>IF(A4318="","",IF(R4318=0,"⚠ أضف سطر عهدة أولًا","BDR-"&amp;TEXT(R4318,"000")))</f>
        <v/>
      </c>
      <c r="C4318" s="21" t="n"/>
      <c r="D4318" s="20">
        <f>IF(C4318="","",IF(S4318="","خارج السنة المالية",INDEX(القوائم!$D$2:$D$13,S4318)))</f>
        <v/>
      </c>
      <c r="E4318" s="22" t="n"/>
      <c r="F4318" s="23" t="n"/>
      <c r="G4318" s="23" t="n"/>
      <c r="H4318" s="22" t="n"/>
      <c r="I4318" s="19" t="n"/>
      <c r="J4318" s="21" t="n"/>
      <c r="K4318" s="19" t="n"/>
      <c r="L4318" s="19" t="n"/>
      <c r="M4318" s="21" t="n"/>
      <c r="N4318" s="22" t="n"/>
      <c r="O4318" s="24">
        <f>IF(A4318&lt;&gt;"عهدة","",SUMIFS($G$8:$G$5007,$B$8:$B$5007,B4318,$A$8:$A$5007,"مصروف",$I$8:$I$5007,"&lt;&gt;مرفوض"))</f>
        <v/>
      </c>
      <c r="P4318" s="25">
        <f>IF(A4318&lt;&gt;"عهدة","",N(F4318)-O4318)</f>
        <v/>
      </c>
      <c r="Q4318" s="26">
        <f>IF(A4318="","",IF(A4318="عهدة",IF(N(F4318)=0,"⚠ أدخل قيمة العهدة",IF(P4318&lt;0,"⛔ عجز / زيادة مصروفات "&amp;TEXT(-P4318,"#,##0"),IF(COUNTIFS($B$8:$B$5007,B4318,$A$8:$A$5007,"مصروف",$I$8:$I$5007,"&lt;&gt;مرفوض",$K$8:$K$5007,"&lt;&gt;نعم")&gt;0,"⚠ "&amp;COUNTIFS($B$8:$B$5007,B4318,$A$8:$A$5007,"مصروف",$I$8:$I$5007,"&lt;&gt;مرفوض",$K$8:$K$5007,"&lt;&gt;نعم")&amp;" مصروف غير مسوى",IF(L4318="تمت التسوية",IF(P4318=0,"✔ متوازنة وتمت التسوية","✔ تمت التسوية – متبقي "&amp;TEXT(P4318,"#,##0")),IF(P4318&gt;0,"متبقي "&amp;TEXT(P4318,"#,##0"),"✔ متوازنة"))))),IF(R4318=0,"⚠ أضف سطر عهدة أولًا",IF(OR(C4318="",N(G4318)=0),"⚠ أكمل التاريخ والقيمة",IF(S4318="","⚠ التاريخ خارج السنة المالية",IF(H4318="","⚠ اختر بند الموازنة",IF(I4318="مرفوض","✖ مرفوض من المدير",IF(I4318&lt;&gt;"موافق","⏳ بانتظار موافقة المدير",IF(K4318&lt;&gt;"نعم","⚠ غير مسوى مع الحسابات","✔ معتمد ومسوى")))))))))</f>
        <v/>
      </c>
      <c r="R4318">
        <f>N(R4317)+IF(A4318="عهدة",1,0)</f>
        <v/>
      </c>
      <c r="S4318">
        <f>IF(C4318="","",IF(AND(C4318&gt;=DATE(2026,9,1),C4318&lt;=DATE(2027,8,31)),(YEAR(C4318)-2026)*12+MONTH(C4318)-8,""))</f>
        <v/>
      </c>
      <c r="T4318">
        <f>IF(AND(A4318="مصروف",R4318&gt;0,I4318="موافق",S4318&lt;&gt;"",H4318&lt;&gt;""),N(G4318),0)</f>
        <v/>
      </c>
    </row>
    <row r="4319">
      <c r="A4319" s="19" t="n"/>
      <c r="B4319" s="20">
        <f>IF(A4319="","",IF(R4319=0,"⚠ أضف سطر عهدة أولًا","BDR-"&amp;TEXT(R4319,"000")))</f>
        <v/>
      </c>
      <c r="C4319" s="21" t="n"/>
      <c r="D4319" s="20">
        <f>IF(C4319="","",IF(S4319="","خارج السنة المالية",INDEX(القوائم!$D$2:$D$13,S4319)))</f>
        <v/>
      </c>
      <c r="E4319" s="22" t="n"/>
      <c r="F4319" s="23" t="n"/>
      <c r="G4319" s="23" t="n"/>
      <c r="H4319" s="22" t="n"/>
      <c r="I4319" s="19" t="n"/>
      <c r="J4319" s="21" t="n"/>
      <c r="K4319" s="19" t="n"/>
      <c r="L4319" s="19" t="n"/>
      <c r="M4319" s="21" t="n"/>
      <c r="N4319" s="22" t="n"/>
      <c r="O4319" s="24">
        <f>IF(A4319&lt;&gt;"عهدة","",SUMIFS($G$8:$G$5007,$B$8:$B$5007,B4319,$A$8:$A$5007,"مصروف",$I$8:$I$5007,"&lt;&gt;مرفوض"))</f>
        <v/>
      </c>
      <c r="P4319" s="25">
        <f>IF(A4319&lt;&gt;"عهدة","",N(F4319)-O4319)</f>
        <v/>
      </c>
      <c r="Q4319" s="26">
        <f>IF(A4319="","",IF(A4319="عهدة",IF(N(F4319)=0,"⚠ أدخل قيمة العهدة",IF(P4319&lt;0,"⛔ عجز / زيادة مصروفات "&amp;TEXT(-P4319,"#,##0"),IF(COUNTIFS($B$8:$B$5007,B4319,$A$8:$A$5007,"مصروف",$I$8:$I$5007,"&lt;&gt;مرفوض",$K$8:$K$5007,"&lt;&gt;نعم")&gt;0,"⚠ "&amp;COUNTIFS($B$8:$B$5007,B4319,$A$8:$A$5007,"مصروف",$I$8:$I$5007,"&lt;&gt;مرفوض",$K$8:$K$5007,"&lt;&gt;نعم")&amp;" مصروف غير مسوى",IF(L4319="تمت التسوية",IF(P4319=0,"✔ متوازنة وتمت التسوية","✔ تمت التسوية – متبقي "&amp;TEXT(P4319,"#,##0")),IF(P4319&gt;0,"متبقي "&amp;TEXT(P4319,"#,##0"),"✔ متوازنة"))))),IF(R4319=0,"⚠ أضف سطر عهدة أولًا",IF(OR(C4319="",N(G4319)=0),"⚠ أكمل التاريخ والقيمة",IF(S4319="","⚠ التاريخ خارج السنة المالية",IF(H4319="","⚠ اختر بند الموازنة",IF(I4319="مرفوض","✖ مرفوض من المدير",IF(I4319&lt;&gt;"موافق","⏳ بانتظار موافقة المدير",IF(K4319&lt;&gt;"نعم","⚠ غير مسوى مع الحسابات","✔ معتمد ومسوى")))))))))</f>
        <v/>
      </c>
      <c r="R4319">
        <f>N(R4318)+IF(A4319="عهدة",1,0)</f>
        <v/>
      </c>
      <c r="S4319">
        <f>IF(C4319="","",IF(AND(C4319&gt;=DATE(2026,9,1),C4319&lt;=DATE(2027,8,31)),(YEAR(C4319)-2026)*12+MONTH(C4319)-8,""))</f>
        <v/>
      </c>
      <c r="T4319">
        <f>IF(AND(A4319="مصروف",R4319&gt;0,I4319="موافق",S4319&lt;&gt;"",H4319&lt;&gt;""),N(G4319),0)</f>
        <v/>
      </c>
    </row>
    <row r="4320">
      <c r="A4320" s="19" t="n"/>
      <c r="B4320" s="20">
        <f>IF(A4320="","",IF(R4320=0,"⚠ أضف سطر عهدة أولًا","BDR-"&amp;TEXT(R4320,"000")))</f>
        <v/>
      </c>
      <c r="C4320" s="21" t="n"/>
      <c r="D4320" s="20">
        <f>IF(C4320="","",IF(S4320="","خارج السنة المالية",INDEX(القوائم!$D$2:$D$13,S4320)))</f>
        <v/>
      </c>
      <c r="E4320" s="22" t="n"/>
      <c r="F4320" s="23" t="n"/>
      <c r="G4320" s="23" t="n"/>
      <c r="H4320" s="22" t="n"/>
      <c r="I4320" s="19" t="n"/>
      <c r="J4320" s="21" t="n"/>
      <c r="K4320" s="19" t="n"/>
      <c r="L4320" s="19" t="n"/>
      <c r="M4320" s="21" t="n"/>
      <c r="N4320" s="22" t="n"/>
      <c r="O4320" s="24">
        <f>IF(A4320&lt;&gt;"عهدة","",SUMIFS($G$8:$G$5007,$B$8:$B$5007,B4320,$A$8:$A$5007,"مصروف",$I$8:$I$5007,"&lt;&gt;مرفوض"))</f>
        <v/>
      </c>
      <c r="P4320" s="25">
        <f>IF(A4320&lt;&gt;"عهدة","",N(F4320)-O4320)</f>
        <v/>
      </c>
      <c r="Q4320" s="26">
        <f>IF(A4320="","",IF(A4320="عهدة",IF(N(F4320)=0,"⚠ أدخل قيمة العهدة",IF(P4320&lt;0,"⛔ عجز / زيادة مصروفات "&amp;TEXT(-P4320,"#,##0"),IF(COUNTIFS($B$8:$B$5007,B4320,$A$8:$A$5007,"مصروف",$I$8:$I$5007,"&lt;&gt;مرفوض",$K$8:$K$5007,"&lt;&gt;نعم")&gt;0,"⚠ "&amp;COUNTIFS($B$8:$B$5007,B4320,$A$8:$A$5007,"مصروف",$I$8:$I$5007,"&lt;&gt;مرفوض",$K$8:$K$5007,"&lt;&gt;نعم")&amp;" مصروف غير مسوى",IF(L4320="تمت التسوية",IF(P4320=0,"✔ متوازنة وتمت التسوية","✔ تمت التسوية – متبقي "&amp;TEXT(P4320,"#,##0")),IF(P4320&gt;0,"متبقي "&amp;TEXT(P4320,"#,##0"),"✔ متوازنة"))))),IF(R4320=0,"⚠ أضف سطر عهدة أولًا",IF(OR(C4320="",N(G4320)=0),"⚠ أكمل التاريخ والقيمة",IF(S4320="","⚠ التاريخ خارج السنة المالية",IF(H4320="","⚠ اختر بند الموازنة",IF(I4320="مرفوض","✖ مرفوض من المدير",IF(I4320&lt;&gt;"موافق","⏳ بانتظار موافقة المدير",IF(K4320&lt;&gt;"نعم","⚠ غير مسوى مع الحسابات","✔ معتمد ومسوى")))))))))</f>
        <v/>
      </c>
      <c r="R4320">
        <f>N(R4319)+IF(A4320="عهدة",1,0)</f>
        <v/>
      </c>
      <c r="S4320">
        <f>IF(C4320="","",IF(AND(C4320&gt;=DATE(2026,9,1),C4320&lt;=DATE(2027,8,31)),(YEAR(C4320)-2026)*12+MONTH(C4320)-8,""))</f>
        <v/>
      </c>
      <c r="T4320">
        <f>IF(AND(A4320="مصروف",R4320&gt;0,I4320="موافق",S4320&lt;&gt;"",H4320&lt;&gt;""),N(G4320),0)</f>
        <v/>
      </c>
    </row>
    <row r="4321">
      <c r="A4321" s="19" t="n"/>
      <c r="B4321" s="20">
        <f>IF(A4321="","",IF(R4321=0,"⚠ أضف سطر عهدة أولًا","BDR-"&amp;TEXT(R4321,"000")))</f>
        <v/>
      </c>
      <c r="C4321" s="21" t="n"/>
      <c r="D4321" s="20">
        <f>IF(C4321="","",IF(S4321="","خارج السنة المالية",INDEX(القوائم!$D$2:$D$13,S4321)))</f>
        <v/>
      </c>
      <c r="E4321" s="22" t="n"/>
      <c r="F4321" s="23" t="n"/>
      <c r="G4321" s="23" t="n"/>
      <c r="H4321" s="22" t="n"/>
      <c r="I4321" s="19" t="n"/>
      <c r="J4321" s="21" t="n"/>
      <c r="K4321" s="19" t="n"/>
      <c r="L4321" s="19" t="n"/>
      <c r="M4321" s="21" t="n"/>
      <c r="N4321" s="22" t="n"/>
      <c r="O4321" s="24">
        <f>IF(A4321&lt;&gt;"عهدة","",SUMIFS($G$8:$G$5007,$B$8:$B$5007,B4321,$A$8:$A$5007,"مصروف",$I$8:$I$5007,"&lt;&gt;مرفوض"))</f>
        <v/>
      </c>
      <c r="P4321" s="25">
        <f>IF(A4321&lt;&gt;"عهدة","",N(F4321)-O4321)</f>
        <v/>
      </c>
      <c r="Q4321" s="26">
        <f>IF(A4321="","",IF(A4321="عهدة",IF(N(F4321)=0,"⚠ أدخل قيمة العهدة",IF(P4321&lt;0,"⛔ عجز / زيادة مصروفات "&amp;TEXT(-P4321,"#,##0"),IF(COUNTIFS($B$8:$B$5007,B4321,$A$8:$A$5007,"مصروف",$I$8:$I$5007,"&lt;&gt;مرفوض",$K$8:$K$5007,"&lt;&gt;نعم")&gt;0,"⚠ "&amp;COUNTIFS($B$8:$B$5007,B4321,$A$8:$A$5007,"مصروف",$I$8:$I$5007,"&lt;&gt;مرفوض",$K$8:$K$5007,"&lt;&gt;نعم")&amp;" مصروف غير مسوى",IF(L4321="تمت التسوية",IF(P4321=0,"✔ متوازنة وتمت التسوية","✔ تمت التسوية – متبقي "&amp;TEXT(P4321,"#,##0")),IF(P4321&gt;0,"متبقي "&amp;TEXT(P4321,"#,##0"),"✔ متوازنة"))))),IF(R4321=0,"⚠ أضف سطر عهدة أولًا",IF(OR(C4321="",N(G4321)=0),"⚠ أكمل التاريخ والقيمة",IF(S4321="","⚠ التاريخ خارج السنة المالية",IF(H4321="","⚠ اختر بند الموازنة",IF(I4321="مرفوض","✖ مرفوض من المدير",IF(I4321&lt;&gt;"موافق","⏳ بانتظار موافقة المدير",IF(K4321&lt;&gt;"نعم","⚠ غير مسوى مع الحسابات","✔ معتمد ومسوى")))))))))</f>
        <v/>
      </c>
      <c r="R4321">
        <f>N(R4320)+IF(A4321="عهدة",1,0)</f>
        <v/>
      </c>
      <c r="S4321">
        <f>IF(C4321="","",IF(AND(C4321&gt;=DATE(2026,9,1),C4321&lt;=DATE(2027,8,31)),(YEAR(C4321)-2026)*12+MONTH(C4321)-8,""))</f>
        <v/>
      </c>
      <c r="T4321">
        <f>IF(AND(A4321="مصروف",R4321&gt;0,I4321="موافق",S4321&lt;&gt;"",H4321&lt;&gt;""),N(G4321),0)</f>
        <v/>
      </c>
    </row>
    <row r="4322">
      <c r="A4322" s="19" t="n"/>
      <c r="B4322" s="20">
        <f>IF(A4322="","",IF(R4322=0,"⚠ أضف سطر عهدة أولًا","BDR-"&amp;TEXT(R4322,"000")))</f>
        <v/>
      </c>
      <c r="C4322" s="21" t="n"/>
      <c r="D4322" s="20">
        <f>IF(C4322="","",IF(S4322="","خارج السنة المالية",INDEX(القوائم!$D$2:$D$13,S4322)))</f>
        <v/>
      </c>
      <c r="E4322" s="22" t="n"/>
      <c r="F4322" s="23" t="n"/>
      <c r="G4322" s="23" t="n"/>
      <c r="H4322" s="22" t="n"/>
      <c r="I4322" s="19" t="n"/>
      <c r="J4322" s="21" t="n"/>
      <c r="K4322" s="19" t="n"/>
      <c r="L4322" s="19" t="n"/>
      <c r="M4322" s="21" t="n"/>
      <c r="N4322" s="22" t="n"/>
      <c r="O4322" s="24">
        <f>IF(A4322&lt;&gt;"عهدة","",SUMIFS($G$8:$G$5007,$B$8:$B$5007,B4322,$A$8:$A$5007,"مصروف",$I$8:$I$5007,"&lt;&gt;مرفوض"))</f>
        <v/>
      </c>
      <c r="P4322" s="25">
        <f>IF(A4322&lt;&gt;"عهدة","",N(F4322)-O4322)</f>
        <v/>
      </c>
      <c r="Q4322" s="26">
        <f>IF(A4322="","",IF(A4322="عهدة",IF(N(F4322)=0,"⚠ أدخل قيمة العهدة",IF(P4322&lt;0,"⛔ عجز / زيادة مصروفات "&amp;TEXT(-P4322,"#,##0"),IF(COUNTIFS($B$8:$B$5007,B4322,$A$8:$A$5007,"مصروف",$I$8:$I$5007,"&lt;&gt;مرفوض",$K$8:$K$5007,"&lt;&gt;نعم")&gt;0,"⚠ "&amp;COUNTIFS($B$8:$B$5007,B4322,$A$8:$A$5007,"مصروف",$I$8:$I$5007,"&lt;&gt;مرفوض",$K$8:$K$5007,"&lt;&gt;نعم")&amp;" مصروف غير مسوى",IF(L4322="تمت التسوية",IF(P4322=0,"✔ متوازنة وتمت التسوية","✔ تمت التسوية – متبقي "&amp;TEXT(P4322,"#,##0")),IF(P4322&gt;0,"متبقي "&amp;TEXT(P4322,"#,##0"),"✔ متوازنة"))))),IF(R4322=0,"⚠ أضف سطر عهدة أولًا",IF(OR(C4322="",N(G4322)=0),"⚠ أكمل التاريخ والقيمة",IF(S4322="","⚠ التاريخ خارج السنة المالية",IF(H4322="","⚠ اختر بند الموازنة",IF(I4322="مرفوض","✖ مرفوض من المدير",IF(I4322&lt;&gt;"موافق","⏳ بانتظار موافقة المدير",IF(K4322&lt;&gt;"نعم","⚠ غير مسوى مع الحسابات","✔ معتمد ومسوى")))))))))</f>
        <v/>
      </c>
      <c r="R4322">
        <f>N(R4321)+IF(A4322="عهدة",1,0)</f>
        <v/>
      </c>
      <c r="S4322">
        <f>IF(C4322="","",IF(AND(C4322&gt;=DATE(2026,9,1),C4322&lt;=DATE(2027,8,31)),(YEAR(C4322)-2026)*12+MONTH(C4322)-8,""))</f>
        <v/>
      </c>
      <c r="T4322">
        <f>IF(AND(A4322="مصروف",R4322&gt;0,I4322="موافق",S4322&lt;&gt;"",H4322&lt;&gt;""),N(G4322),0)</f>
        <v/>
      </c>
    </row>
    <row r="4323">
      <c r="A4323" s="19" t="n"/>
      <c r="B4323" s="20">
        <f>IF(A4323="","",IF(R4323=0,"⚠ أضف سطر عهدة أولًا","BDR-"&amp;TEXT(R4323,"000")))</f>
        <v/>
      </c>
      <c r="C4323" s="21" t="n"/>
      <c r="D4323" s="20">
        <f>IF(C4323="","",IF(S4323="","خارج السنة المالية",INDEX(القوائم!$D$2:$D$13,S4323)))</f>
        <v/>
      </c>
      <c r="E4323" s="22" t="n"/>
      <c r="F4323" s="23" t="n"/>
      <c r="G4323" s="23" t="n"/>
      <c r="H4323" s="22" t="n"/>
      <c r="I4323" s="19" t="n"/>
      <c r="J4323" s="21" t="n"/>
      <c r="K4323" s="19" t="n"/>
      <c r="L4323" s="19" t="n"/>
      <c r="M4323" s="21" t="n"/>
      <c r="N4323" s="22" t="n"/>
      <c r="O4323" s="24">
        <f>IF(A4323&lt;&gt;"عهدة","",SUMIFS($G$8:$G$5007,$B$8:$B$5007,B4323,$A$8:$A$5007,"مصروف",$I$8:$I$5007,"&lt;&gt;مرفوض"))</f>
        <v/>
      </c>
      <c r="P4323" s="25">
        <f>IF(A4323&lt;&gt;"عهدة","",N(F4323)-O4323)</f>
        <v/>
      </c>
      <c r="Q4323" s="26">
        <f>IF(A4323="","",IF(A4323="عهدة",IF(N(F4323)=0,"⚠ أدخل قيمة العهدة",IF(P4323&lt;0,"⛔ عجز / زيادة مصروفات "&amp;TEXT(-P4323,"#,##0"),IF(COUNTIFS($B$8:$B$5007,B4323,$A$8:$A$5007,"مصروف",$I$8:$I$5007,"&lt;&gt;مرفوض",$K$8:$K$5007,"&lt;&gt;نعم")&gt;0,"⚠ "&amp;COUNTIFS($B$8:$B$5007,B4323,$A$8:$A$5007,"مصروف",$I$8:$I$5007,"&lt;&gt;مرفوض",$K$8:$K$5007,"&lt;&gt;نعم")&amp;" مصروف غير مسوى",IF(L4323="تمت التسوية",IF(P4323=0,"✔ متوازنة وتمت التسوية","✔ تمت التسوية – متبقي "&amp;TEXT(P4323,"#,##0")),IF(P4323&gt;0,"متبقي "&amp;TEXT(P4323,"#,##0"),"✔ متوازنة"))))),IF(R4323=0,"⚠ أضف سطر عهدة أولًا",IF(OR(C4323="",N(G4323)=0),"⚠ أكمل التاريخ والقيمة",IF(S4323="","⚠ التاريخ خارج السنة المالية",IF(H4323="","⚠ اختر بند الموازنة",IF(I4323="مرفوض","✖ مرفوض من المدير",IF(I4323&lt;&gt;"موافق","⏳ بانتظار موافقة المدير",IF(K4323&lt;&gt;"نعم","⚠ غير مسوى مع الحسابات","✔ معتمد ومسوى")))))))))</f>
        <v/>
      </c>
      <c r="R4323">
        <f>N(R4322)+IF(A4323="عهدة",1,0)</f>
        <v/>
      </c>
      <c r="S4323">
        <f>IF(C4323="","",IF(AND(C4323&gt;=DATE(2026,9,1),C4323&lt;=DATE(2027,8,31)),(YEAR(C4323)-2026)*12+MONTH(C4323)-8,""))</f>
        <v/>
      </c>
      <c r="T4323">
        <f>IF(AND(A4323="مصروف",R4323&gt;0,I4323="موافق",S4323&lt;&gt;"",H4323&lt;&gt;""),N(G4323),0)</f>
        <v/>
      </c>
    </row>
    <row r="4324">
      <c r="A4324" s="19" t="n"/>
      <c r="B4324" s="20">
        <f>IF(A4324="","",IF(R4324=0,"⚠ أضف سطر عهدة أولًا","BDR-"&amp;TEXT(R4324,"000")))</f>
        <v/>
      </c>
      <c r="C4324" s="21" t="n"/>
      <c r="D4324" s="20">
        <f>IF(C4324="","",IF(S4324="","خارج السنة المالية",INDEX(القوائم!$D$2:$D$13,S4324)))</f>
        <v/>
      </c>
      <c r="E4324" s="22" t="n"/>
      <c r="F4324" s="23" t="n"/>
      <c r="G4324" s="23" t="n"/>
      <c r="H4324" s="22" t="n"/>
      <c r="I4324" s="19" t="n"/>
      <c r="J4324" s="21" t="n"/>
      <c r="K4324" s="19" t="n"/>
      <c r="L4324" s="19" t="n"/>
      <c r="M4324" s="21" t="n"/>
      <c r="N4324" s="22" t="n"/>
      <c r="O4324" s="24">
        <f>IF(A4324&lt;&gt;"عهدة","",SUMIFS($G$8:$G$5007,$B$8:$B$5007,B4324,$A$8:$A$5007,"مصروف",$I$8:$I$5007,"&lt;&gt;مرفوض"))</f>
        <v/>
      </c>
      <c r="P4324" s="25">
        <f>IF(A4324&lt;&gt;"عهدة","",N(F4324)-O4324)</f>
        <v/>
      </c>
      <c r="Q4324" s="26">
        <f>IF(A4324="","",IF(A4324="عهدة",IF(N(F4324)=0,"⚠ أدخل قيمة العهدة",IF(P4324&lt;0,"⛔ عجز / زيادة مصروفات "&amp;TEXT(-P4324,"#,##0"),IF(COUNTIFS($B$8:$B$5007,B4324,$A$8:$A$5007,"مصروف",$I$8:$I$5007,"&lt;&gt;مرفوض",$K$8:$K$5007,"&lt;&gt;نعم")&gt;0,"⚠ "&amp;COUNTIFS($B$8:$B$5007,B4324,$A$8:$A$5007,"مصروف",$I$8:$I$5007,"&lt;&gt;مرفوض",$K$8:$K$5007,"&lt;&gt;نعم")&amp;" مصروف غير مسوى",IF(L4324="تمت التسوية",IF(P4324=0,"✔ متوازنة وتمت التسوية","✔ تمت التسوية – متبقي "&amp;TEXT(P4324,"#,##0")),IF(P4324&gt;0,"متبقي "&amp;TEXT(P4324,"#,##0"),"✔ متوازنة"))))),IF(R4324=0,"⚠ أضف سطر عهدة أولًا",IF(OR(C4324="",N(G4324)=0),"⚠ أكمل التاريخ والقيمة",IF(S4324="","⚠ التاريخ خارج السنة المالية",IF(H4324="","⚠ اختر بند الموازنة",IF(I4324="مرفوض","✖ مرفوض من المدير",IF(I4324&lt;&gt;"موافق","⏳ بانتظار موافقة المدير",IF(K4324&lt;&gt;"نعم","⚠ غير مسوى مع الحسابات","✔ معتمد ومسوى")))))))))</f>
        <v/>
      </c>
      <c r="R4324">
        <f>N(R4323)+IF(A4324="عهدة",1,0)</f>
        <v/>
      </c>
      <c r="S4324">
        <f>IF(C4324="","",IF(AND(C4324&gt;=DATE(2026,9,1),C4324&lt;=DATE(2027,8,31)),(YEAR(C4324)-2026)*12+MONTH(C4324)-8,""))</f>
        <v/>
      </c>
      <c r="T4324">
        <f>IF(AND(A4324="مصروف",R4324&gt;0,I4324="موافق",S4324&lt;&gt;"",H4324&lt;&gt;""),N(G4324),0)</f>
        <v/>
      </c>
    </row>
    <row r="4325">
      <c r="A4325" s="19" t="n"/>
      <c r="B4325" s="20">
        <f>IF(A4325="","",IF(R4325=0,"⚠ أضف سطر عهدة أولًا","BDR-"&amp;TEXT(R4325,"000")))</f>
        <v/>
      </c>
      <c r="C4325" s="21" t="n"/>
      <c r="D4325" s="20">
        <f>IF(C4325="","",IF(S4325="","خارج السنة المالية",INDEX(القوائم!$D$2:$D$13,S4325)))</f>
        <v/>
      </c>
      <c r="E4325" s="22" t="n"/>
      <c r="F4325" s="23" t="n"/>
      <c r="G4325" s="23" t="n"/>
      <c r="H4325" s="22" t="n"/>
      <c r="I4325" s="19" t="n"/>
      <c r="J4325" s="21" t="n"/>
      <c r="K4325" s="19" t="n"/>
      <c r="L4325" s="19" t="n"/>
      <c r="M4325" s="21" t="n"/>
      <c r="N4325" s="22" t="n"/>
      <c r="O4325" s="24">
        <f>IF(A4325&lt;&gt;"عهدة","",SUMIFS($G$8:$G$5007,$B$8:$B$5007,B4325,$A$8:$A$5007,"مصروف",$I$8:$I$5007,"&lt;&gt;مرفوض"))</f>
        <v/>
      </c>
      <c r="P4325" s="25">
        <f>IF(A4325&lt;&gt;"عهدة","",N(F4325)-O4325)</f>
        <v/>
      </c>
      <c r="Q4325" s="26">
        <f>IF(A4325="","",IF(A4325="عهدة",IF(N(F4325)=0,"⚠ أدخل قيمة العهدة",IF(P4325&lt;0,"⛔ عجز / زيادة مصروفات "&amp;TEXT(-P4325,"#,##0"),IF(COUNTIFS($B$8:$B$5007,B4325,$A$8:$A$5007,"مصروف",$I$8:$I$5007,"&lt;&gt;مرفوض",$K$8:$K$5007,"&lt;&gt;نعم")&gt;0,"⚠ "&amp;COUNTIFS($B$8:$B$5007,B4325,$A$8:$A$5007,"مصروف",$I$8:$I$5007,"&lt;&gt;مرفوض",$K$8:$K$5007,"&lt;&gt;نعم")&amp;" مصروف غير مسوى",IF(L4325="تمت التسوية",IF(P4325=0,"✔ متوازنة وتمت التسوية","✔ تمت التسوية – متبقي "&amp;TEXT(P4325,"#,##0")),IF(P4325&gt;0,"متبقي "&amp;TEXT(P4325,"#,##0"),"✔ متوازنة"))))),IF(R4325=0,"⚠ أضف سطر عهدة أولًا",IF(OR(C4325="",N(G4325)=0),"⚠ أكمل التاريخ والقيمة",IF(S4325="","⚠ التاريخ خارج السنة المالية",IF(H4325="","⚠ اختر بند الموازنة",IF(I4325="مرفوض","✖ مرفوض من المدير",IF(I4325&lt;&gt;"موافق","⏳ بانتظار موافقة المدير",IF(K4325&lt;&gt;"نعم","⚠ غير مسوى مع الحسابات","✔ معتمد ومسوى")))))))))</f>
        <v/>
      </c>
      <c r="R4325">
        <f>N(R4324)+IF(A4325="عهدة",1,0)</f>
        <v/>
      </c>
      <c r="S4325">
        <f>IF(C4325="","",IF(AND(C4325&gt;=DATE(2026,9,1),C4325&lt;=DATE(2027,8,31)),(YEAR(C4325)-2026)*12+MONTH(C4325)-8,""))</f>
        <v/>
      </c>
      <c r="T4325">
        <f>IF(AND(A4325="مصروف",R4325&gt;0,I4325="موافق",S4325&lt;&gt;"",H4325&lt;&gt;""),N(G4325),0)</f>
        <v/>
      </c>
    </row>
    <row r="4326">
      <c r="A4326" s="19" t="n"/>
      <c r="B4326" s="20">
        <f>IF(A4326="","",IF(R4326=0,"⚠ أضف سطر عهدة أولًا","BDR-"&amp;TEXT(R4326,"000")))</f>
        <v/>
      </c>
      <c r="C4326" s="21" t="n"/>
      <c r="D4326" s="20">
        <f>IF(C4326="","",IF(S4326="","خارج السنة المالية",INDEX(القوائم!$D$2:$D$13,S4326)))</f>
        <v/>
      </c>
      <c r="E4326" s="22" t="n"/>
      <c r="F4326" s="23" t="n"/>
      <c r="G4326" s="23" t="n"/>
      <c r="H4326" s="22" t="n"/>
      <c r="I4326" s="19" t="n"/>
      <c r="J4326" s="21" t="n"/>
      <c r="K4326" s="19" t="n"/>
      <c r="L4326" s="19" t="n"/>
      <c r="M4326" s="21" t="n"/>
      <c r="N4326" s="22" t="n"/>
      <c r="O4326" s="24">
        <f>IF(A4326&lt;&gt;"عهدة","",SUMIFS($G$8:$G$5007,$B$8:$B$5007,B4326,$A$8:$A$5007,"مصروف",$I$8:$I$5007,"&lt;&gt;مرفوض"))</f>
        <v/>
      </c>
      <c r="P4326" s="25">
        <f>IF(A4326&lt;&gt;"عهدة","",N(F4326)-O4326)</f>
        <v/>
      </c>
      <c r="Q4326" s="26">
        <f>IF(A4326="","",IF(A4326="عهدة",IF(N(F4326)=0,"⚠ أدخل قيمة العهدة",IF(P4326&lt;0,"⛔ عجز / زيادة مصروفات "&amp;TEXT(-P4326,"#,##0"),IF(COUNTIFS($B$8:$B$5007,B4326,$A$8:$A$5007,"مصروف",$I$8:$I$5007,"&lt;&gt;مرفوض",$K$8:$K$5007,"&lt;&gt;نعم")&gt;0,"⚠ "&amp;COUNTIFS($B$8:$B$5007,B4326,$A$8:$A$5007,"مصروف",$I$8:$I$5007,"&lt;&gt;مرفوض",$K$8:$K$5007,"&lt;&gt;نعم")&amp;" مصروف غير مسوى",IF(L4326="تمت التسوية",IF(P4326=0,"✔ متوازنة وتمت التسوية","✔ تمت التسوية – متبقي "&amp;TEXT(P4326,"#,##0")),IF(P4326&gt;0,"متبقي "&amp;TEXT(P4326,"#,##0"),"✔ متوازنة"))))),IF(R4326=0,"⚠ أضف سطر عهدة أولًا",IF(OR(C4326="",N(G4326)=0),"⚠ أكمل التاريخ والقيمة",IF(S4326="","⚠ التاريخ خارج السنة المالية",IF(H4326="","⚠ اختر بند الموازنة",IF(I4326="مرفوض","✖ مرفوض من المدير",IF(I4326&lt;&gt;"موافق","⏳ بانتظار موافقة المدير",IF(K4326&lt;&gt;"نعم","⚠ غير مسوى مع الحسابات","✔ معتمد ومسوى")))))))))</f>
        <v/>
      </c>
      <c r="R4326">
        <f>N(R4325)+IF(A4326="عهدة",1,0)</f>
        <v/>
      </c>
      <c r="S4326">
        <f>IF(C4326="","",IF(AND(C4326&gt;=DATE(2026,9,1),C4326&lt;=DATE(2027,8,31)),(YEAR(C4326)-2026)*12+MONTH(C4326)-8,""))</f>
        <v/>
      </c>
      <c r="T4326">
        <f>IF(AND(A4326="مصروف",R4326&gt;0,I4326="موافق",S4326&lt;&gt;"",H4326&lt;&gt;""),N(G4326),0)</f>
        <v/>
      </c>
    </row>
    <row r="4327">
      <c r="A4327" s="19" t="n"/>
      <c r="B4327" s="20">
        <f>IF(A4327="","",IF(R4327=0,"⚠ أضف سطر عهدة أولًا","BDR-"&amp;TEXT(R4327,"000")))</f>
        <v/>
      </c>
      <c r="C4327" s="21" t="n"/>
      <c r="D4327" s="20">
        <f>IF(C4327="","",IF(S4327="","خارج السنة المالية",INDEX(القوائم!$D$2:$D$13,S4327)))</f>
        <v/>
      </c>
      <c r="E4327" s="22" t="n"/>
      <c r="F4327" s="23" t="n"/>
      <c r="G4327" s="23" t="n"/>
      <c r="H4327" s="22" t="n"/>
      <c r="I4327" s="19" t="n"/>
      <c r="J4327" s="21" t="n"/>
      <c r="K4327" s="19" t="n"/>
      <c r="L4327" s="19" t="n"/>
      <c r="M4327" s="21" t="n"/>
      <c r="N4327" s="22" t="n"/>
      <c r="O4327" s="24">
        <f>IF(A4327&lt;&gt;"عهدة","",SUMIFS($G$8:$G$5007,$B$8:$B$5007,B4327,$A$8:$A$5007,"مصروف",$I$8:$I$5007,"&lt;&gt;مرفوض"))</f>
        <v/>
      </c>
      <c r="P4327" s="25">
        <f>IF(A4327&lt;&gt;"عهدة","",N(F4327)-O4327)</f>
        <v/>
      </c>
      <c r="Q4327" s="26">
        <f>IF(A4327="","",IF(A4327="عهدة",IF(N(F4327)=0,"⚠ أدخل قيمة العهدة",IF(P4327&lt;0,"⛔ عجز / زيادة مصروفات "&amp;TEXT(-P4327,"#,##0"),IF(COUNTIFS($B$8:$B$5007,B4327,$A$8:$A$5007,"مصروف",$I$8:$I$5007,"&lt;&gt;مرفوض",$K$8:$K$5007,"&lt;&gt;نعم")&gt;0,"⚠ "&amp;COUNTIFS($B$8:$B$5007,B4327,$A$8:$A$5007,"مصروف",$I$8:$I$5007,"&lt;&gt;مرفوض",$K$8:$K$5007,"&lt;&gt;نعم")&amp;" مصروف غير مسوى",IF(L4327="تمت التسوية",IF(P4327=0,"✔ متوازنة وتمت التسوية","✔ تمت التسوية – متبقي "&amp;TEXT(P4327,"#,##0")),IF(P4327&gt;0,"متبقي "&amp;TEXT(P4327,"#,##0"),"✔ متوازنة"))))),IF(R4327=0,"⚠ أضف سطر عهدة أولًا",IF(OR(C4327="",N(G4327)=0),"⚠ أكمل التاريخ والقيمة",IF(S4327="","⚠ التاريخ خارج السنة المالية",IF(H4327="","⚠ اختر بند الموازنة",IF(I4327="مرفوض","✖ مرفوض من المدير",IF(I4327&lt;&gt;"موافق","⏳ بانتظار موافقة المدير",IF(K4327&lt;&gt;"نعم","⚠ غير مسوى مع الحسابات","✔ معتمد ومسوى")))))))))</f>
        <v/>
      </c>
      <c r="R4327">
        <f>N(R4326)+IF(A4327="عهدة",1,0)</f>
        <v/>
      </c>
      <c r="S4327">
        <f>IF(C4327="","",IF(AND(C4327&gt;=DATE(2026,9,1),C4327&lt;=DATE(2027,8,31)),(YEAR(C4327)-2026)*12+MONTH(C4327)-8,""))</f>
        <v/>
      </c>
      <c r="T4327">
        <f>IF(AND(A4327="مصروف",R4327&gt;0,I4327="موافق",S4327&lt;&gt;"",H4327&lt;&gt;""),N(G4327),0)</f>
        <v/>
      </c>
    </row>
    <row r="4328">
      <c r="A4328" s="19" t="n"/>
      <c r="B4328" s="20">
        <f>IF(A4328="","",IF(R4328=0,"⚠ أضف سطر عهدة أولًا","BDR-"&amp;TEXT(R4328,"000")))</f>
        <v/>
      </c>
      <c r="C4328" s="21" t="n"/>
      <c r="D4328" s="20">
        <f>IF(C4328="","",IF(S4328="","خارج السنة المالية",INDEX(القوائم!$D$2:$D$13,S4328)))</f>
        <v/>
      </c>
      <c r="E4328" s="22" t="n"/>
      <c r="F4328" s="23" t="n"/>
      <c r="G4328" s="23" t="n"/>
      <c r="H4328" s="22" t="n"/>
      <c r="I4328" s="19" t="n"/>
      <c r="J4328" s="21" t="n"/>
      <c r="K4328" s="19" t="n"/>
      <c r="L4328" s="19" t="n"/>
      <c r="M4328" s="21" t="n"/>
      <c r="N4328" s="22" t="n"/>
      <c r="O4328" s="24">
        <f>IF(A4328&lt;&gt;"عهدة","",SUMIFS($G$8:$G$5007,$B$8:$B$5007,B4328,$A$8:$A$5007,"مصروف",$I$8:$I$5007,"&lt;&gt;مرفوض"))</f>
        <v/>
      </c>
      <c r="P4328" s="25">
        <f>IF(A4328&lt;&gt;"عهدة","",N(F4328)-O4328)</f>
        <v/>
      </c>
      <c r="Q4328" s="26">
        <f>IF(A4328="","",IF(A4328="عهدة",IF(N(F4328)=0,"⚠ أدخل قيمة العهدة",IF(P4328&lt;0,"⛔ عجز / زيادة مصروفات "&amp;TEXT(-P4328,"#,##0"),IF(COUNTIFS($B$8:$B$5007,B4328,$A$8:$A$5007,"مصروف",$I$8:$I$5007,"&lt;&gt;مرفوض",$K$8:$K$5007,"&lt;&gt;نعم")&gt;0,"⚠ "&amp;COUNTIFS($B$8:$B$5007,B4328,$A$8:$A$5007,"مصروف",$I$8:$I$5007,"&lt;&gt;مرفوض",$K$8:$K$5007,"&lt;&gt;نعم")&amp;" مصروف غير مسوى",IF(L4328="تمت التسوية",IF(P4328=0,"✔ متوازنة وتمت التسوية","✔ تمت التسوية – متبقي "&amp;TEXT(P4328,"#,##0")),IF(P4328&gt;0,"متبقي "&amp;TEXT(P4328,"#,##0"),"✔ متوازنة"))))),IF(R4328=0,"⚠ أضف سطر عهدة أولًا",IF(OR(C4328="",N(G4328)=0),"⚠ أكمل التاريخ والقيمة",IF(S4328="","⚠ التاريخ خارج السنة المالية",IF(H4328="","⚠ اختر بند الموازنة",IF(I4328="مرفوض","✖ مرفوض من المدير",IF(I4328&lt;&gt;"موافق","⏳ بانتظار موافقة المدير",IF(K4328&lt;&gt;"نعم","⚠ غير مسوى مع الحسابات","✔ معتمد ومسوى")))))))))</f>
        <v/>
      </c>
      <c r="R4328">
        <f>N(R4327)+IF(A4328="عهدة",1,0)</f>
        <v/>
      </c>
      <c r="S4328">
        <f>IF(C4328="","",IF(AND(C4328&gt;=DATE(2026,9,1),C4328&lt;=DATE(2027,8,31)),(YEAR(C4328)-2026)*12+MONTH(C4328)-8,""))</f>
        <v/>
      </c>
      <c r="T4328">
        <f>IF(AND(A4328="مصروف",R4328&gt;0,I4328="موافق",S4328&lt;&gt;"",H4328&lt;&gt;""),N(G4328),0)</f>
        <v/>
      </c>
    </row>
    <row r="4329">
      <c r="A4329" s="19" t="n"/>
      <c r="B4329" s="20">
        <f>IF(A4329="","",IF(R4329=0,"⚠ أضف سطر عهدة أولًا","BDR-"&amp;TEXT(R4329,"000")))</f>
        <v/>
      </c>
      <c r="C4329" s="21" t="n"/>
      <c r="D4329" s="20">
        <f>IF(C4329="","",IF(S4329="","خارج السنة المالية",INDEX(القوائم!$D$2:$D$13,S4329)))</f>
        <v/>
      </c>
      <c r="E4329" s="22" t="n"/>
      <c r="F4329" s="23" t="n"/>
      <c r="G4329" s="23" t="n"/>
      <c r="H4329" s="22" t="n"/>
      <c r="I4329" s="19" t="n"/>
      <c r="J4329" s="21" t="n"/>
      <c r="K4329" s="19" t="n"/>
      <c r="L4329" s="19" t="n"/>
      <c r="M4329" s="21" t="n"/>
      <c r="N4329" s="22" t="n"/>
      <c r="O4329" s="24">
        <f>IF(A4329&lt;&gt;"عهدة","",SUMIFS($G$8:$G$5007,$B$8:$B$5007,B4329,$A$8:$A$5007,"مصروف",$I$8:$I$5007,"&lt;&gt;مرفوض"))</f>
        <v/>
      </c>
      <c r="P4329" s="25">
        <f>IF(A4329&lt;&gt;"عهدة","",N(F4329)-O4329)</f>
        <v/>
      </c>
      <c r="Q4329" s="26">
        <f>IF(A4329="","",IF(A4329="عهدة",IF(N(F4329)=0,"⚠ أدخل قيمة العهدة",IF(P4329&lt;0,"⛔ عجز / زيادة مصروفات "&amp;TEXT(-P4329,"#,##0"),IF(COUNTIFS($B$8:$B$5007,B4329,$A$8:$A$5007,"مصروف",$I$8:$I$5007,"&lt;&gt;مرفوض",$K$8:$K$5007,"&lt;&gt;نعم")&gt;0,"⚠ "&amp;COUNTIFS($B$8:$B$5007,B4329,$A$8:$A$5007,"مصروف",$I$8:$I$5007,"&lt;&gt;مرفوض",$K$8:$K$5007,"&lt;&gt;نعم")&amp;" مصروف غير مسوى",IF(L4329="تمت التسوية",IF(P4329=0,"✔ متوازنة وتمت التسوية","✔ تمت التسوية – متبقي "&amp;TEXT(P4329,"#,##0")),IF(P4329&gt;0,"متبقي "&amp;TEXT(P4329,"#,##0"),"✔ متوازنة"))))),IF(R4329=0,"⚠ أضف سطر عهدة أولًا",IF(OR(C4329="",N(G4329)=0),"⚠ أكمل التاريخ والقيمة",IF(S4329="","⚠ التاريخ خارج السنة المالية",IF(H4329="","⚠ اختر بند الموازنة",IF(I4329="مرفوض","✖ مرفوض من المدير",IF(I4329&lt;&gt;"موافق","⏳ بانتظار موافقة المدير",IF(K4329&lt;&gt;"نعم","⚠ غير مسوى مع الحسابات","✔ معتمد ومسوى")))))))))</f>
        <v/>
      </c>
      <c r="R4329">
        <f>N(R4328)+IF(A4329="عهدة",1,0)</f>
        <v/>
      </c>
      <c r="S4329">
        <f>IF(C4329="","",IF(AND(C4329&gt;=DATE(2026,9,1),C4329&lt;=DATE(2027,8,31)),(YEAR(C4329)-2026)*12+MONTH(C4329)-8,""))</f>
        <v/>
      </c>
      <c r="T4329">
        <f>IF(AND(A4329="مصروف",R4329&gt;0,I4329="موافق",S4329&lt;&gt;"",H4329&lt;&gt;""),N(G4329),0)</f>
        <v/>
      </c>
    </row>
    <row r="4330">
      <c r="A4330" s="19" t="n"/>
      <c r="B4330" s="20">
        <f>IF(A4330="","",IF(R4330=0,"⚠ أضف سطر عهدة أولًا","BDR-"&amp;TEXT(R4330,"000")))</f>
        <v/>
      </c>
      <c r="C4330" s="21" t="n"/>
      <c r="D4330" s="20">
        <f>IF(C4330="","",IF(S4330="","خارج السنة المالية",INDEX(القوائم!$D$2:$D$13,S4330)))</f>
        <v/>
      </c>
      <c r="E4330" s="22" t="n"/>
      <c r="F4330" s="23" t="n"/>
      <c r="G4330" s="23" t="n"/>
      <c r="H4330" s="22" t="n"/>
      <c r="I4330" s="19" t="n"/>
      <c r="J4330" s="21" t="n"/>
      <c r="K4330" s="19" t="n"/>
      <c r="L4330" s="19" t="n"/>
      <c r="M4330" s="21" t="n"/>
      <c r="N4330" s="22" t="n"/>
      <c r="O4330" s="24">
        <f>IF(A4330&lt;&gt;"عهدة","",SUMIFS($G$8:$G$5007,$B$8:$B$5007,B4330,$A$8:$A$5007,"مصروف",$I$8:$I$5007,"&lt;&gt;مرفوض"))</f>
        <v/>
      </c>
      <c r="P4330" s="25">
        <f>IF(A4330&lt;&gt;"عهدة","",N(F4330)-O4330)</f>
        <v/>
      </c>
      <c r="Q4330" s="26">
        <f>IF(A4330="","",IF(A4330="عهدة",IF(N(F4330)=0,"⚠ أدخل قيمة العهدة",IF(P4330&lt;0,"⛔ عجز / زيادة مصروفات "&amp;TEXT(-P4330,"#,##0"),IF(COUNTIFS($B$8:$B$5007,B4330,$A$8:$A$5007,"مصروف",$I$8:$I$5007,"&lt;&gt;مرفوض",$K$8:$K$5007,"&lt;&gt;نعم")&gt;0,"⚠ "&amp;COUNTIFS($B$8:$B$5007,B4330,$A$8:$A$5007,"مصروف",$I$8:$I$5007,"&lt;&gt;مرفوض",$K$8:$K$5007,"&lt;&gt;نعم")&amp;" مصروف غير مسوى",IF(L4330="تمت التسوية",IF(P4330=0,"✔ متوازنة وتمت التسوية","✔ تمت التسوية – متبقي "&amp;TEXT(P4330,"#,##0")),IF(P4330&gt;0,"متبقي "&amp;TEXT(P4330,"#,##0"),"✔ متوازنة"))))),IF(R4330=0,"⚠ أضف سطر عهدة أولًا",IF(OR(C4330="",N(G4330)=0),"⚠ أكمل التاريخ والقيمة",IF(S4330="","⚠ التاريخ خارج السنة المالية",IF(H4330="","⚠ اختر بند الموازنة",IF(I4330="مرفوض","✖ مرفوض من المدير",IF(I4330&lt;&gt;"موافق","⏳ بانتظار موافقة المدير",IF(K4330&lt;&gt;"نعم","⚠ غير مسوى مع الحسابات","✔ معتمد ومسوى")))))))))</f>
        <v/>
      </c>
      <c r="R4330">
        <f>N(R4329)+IF(A4330="عهدة",1,0)</f>
        <v/>
      </c>
      <c r="S4330">
        <f>IF(C4330="","",IF(AND(C4330&gt;=DATE(2026,9,1),C4330&lt;=DATE(2027,8,31)),(YEAR(C4330)-2026)*12+MONTH(C4330)-8,""))</f>
        <v/>
      </c>
      <c r="T4330">
        <f>IF(AND(A4330="مصروف",R4330&gt;0,I4330="موافق",S4330&lt;&gt;"",H4330&lt;&gt;""),N(G4330),0)</f>
        <v/>
      </c>
    </row>
    <row r="4331">
      <c r="A4331" s="19" t="n"/>
      <c r="B4331" s="20">
        <f>IF(A4331="","",IF(R4331=0,"⚠ أضف سطر عهدة أولًا","BDR-"&amp;TEXT(R4331,"000")))</f>
        <v/>
      </c>
      <c r="C4331" s="21" t="n"/>
      <c r="D4331" s="20">
        <f>IF(C4331="","",IF(S4331="","خارج السنة المالية",INDEX(القوائم!$D$2:$D$13,S4331)))</f>
        <v/>
      </c>
      <c r="E4331" s="22" t="n"/>
      <c r="F4331" s="23" t="n"/>
      <c r="G4331" s="23" t="n"/>
      <c r="H4331" s="22" t="n"/>
      <c r="I4331" s="19" t="n"/>
      <c r="J4331" s="21" t="n"/>
      <c r="K4331" s="19" t="n"/>
      <c r="L4331" s="19" t="n"/>
      <c r="M4331" s="21" t="n"/>
      <c r="N4331" s="22" t="n"/>
      <c r="O4331" s="24">
        <f>IF(A4331&lt;&gt;"عهدة","",SUMIFS($G$8:$G$5007,$B$8:$B$5007,B4331,$A$8:$A$5007,"مصروف",$I$8:$I$5007,"&lt;&gt;مرفوض"))</f>
        <v/>
      </c>
      <c r="P4331" s="25">
        <f>IF(A4331&lt;&gt;"عهدة","",N(F4331)-O4331)</f>
        <v/>
      </c>
      <c r="Q4331" s="26">
        <f>IF(A4331="","",IF(A4331="عهدة",IF(N(F4331)=0,"⚠ أدخل قيمة العهدة",IF(P4331&lt;0,"⛔ عجز / زيادة مصروفات "&amp;TEXT(-P4331,"#,##0"),IF(COUNTIFS($B$8:$B$5007,B4331,$A$8:$A$5007,"مصروف",$I$8:$I$5007,"&lt;&gt;مرفوض",$K$8:$K$5007,"&lt;&gt;نعم")&gt;0,"⚠ "&amp;COUNTIFS($B$8:$B$5007,B4331,$A$8:$A$5007,"مصروف",$I$8:$I$5007,"&lt;&gt;مرفوض",$K$8:$K$5007,"&lt;&gt;نعم")&amp;" مصروف غير مسوى",IF(L4331="تمت التسوية",IF(P4331=0,"✔ متوازنة وتمت التسوية","✔ تمت التسوية – متبقي "&amp;TEXT(P4331,"#,##0")),IF(P4331&gt;0,"متبقي "&amp;TEXT(P4331,"#,##0"),"✔ متوازنة"))))),IF(R4331=0,"⚠ أضف سطر عهدة أولًا",IF(OR(C4331="",N(G4331)=0),"⚠ أكمل التاريخ والقيمة",IF(S4331="","⚠ التاريخ خارج السنة المالية",IF(H4331="","⚠ اختر بند الموازنة",IF(I4331="مرفوض","✖ مرفوض من المدير",IF(I4331&lt;&gt;"موافق","⏳ بانتظار موافقة المدير",IF(K4331&lt;&gt;"نعم","⚠ غير مسوى مع الحسابات","✔ معتمد ومسوى")))))))))</f>
        <v/>
      </c>
      <c r="R4331">
        <f>N(R4330)+IF(A4331="عهدة",1,0)</f>
        <v/>
      </c>
      <c r="S4331">
        <f>IF(C4331="","",IF(AND(C4331&gt;=DATE(2026,9,1),C4331&lt;=DATE(2027,8,31)),(YEAR(C4331)-2026)*12+MONTH(C4331)-8,""))</f>
        <v/>
      </c>
      <c r="T4331">
        <f>IF(AND(A4331="مصروف",R4331&gt;0,I4331="موافق",S4331&lt;&gt;"",H4331&lt;&gt;""),N(G4331),0)</f>
        <v/>
      </c>
    </row>
    <row r="4332">
      <c r="A4332" s="19" t="n"/>
      <c r="B4332" s="20">
        <f>IF(A4332="","",IF(R4332=0,"⚠ أضف سطر عهدة أولًا","BDR-"&amp;TEXT(R4332,"000")))</f>
        <v/>
      </c>
      <c r="C4332" s="21" t="n"/>
      <c r="D4332" s="20">
        <f>IF(C4332="","",IF(S4332="","خارج السنة المالية",INDEX(القوائم!$D$2:$D$13,S4332)))</f>
        <v/>
      </c>
      <c r="E4332" s="22" t="n"/>
      <c r="F4332" s="23" t="n"/>
      <c r="G4332" s="23" t="n"/>
      <c r="H4332" s="22" t="n"/>
      <c r="I4332" s="19" t="n"/>
      <c r="J4332" s="21" t="n"/>
      <c r="K4332" s="19" t="n"/>
      <c r="L4332" s="19" t="n"/>
      <c r="M4332" s="21" t="n"/>
      <c r="N4332" s="22" t="n"/>
      <c r="O4332" s="24">
        <f>IF(A4332&lt;&gt;"عهدة","",SUMIFS($G$8:$G$5007,$B$8:$B$5007,B4332,$A$8:$A$5007,"مصروف",$I$8:$I$5007,"&lt;&gt;مرفوض"))</f>
        <v/>
      </c>
      <c r="P4332" s="25">
        <f>IF(A4332&lt;&gt;"عهدة","",N(F4332)-O4332)</f>
        <v/>
      </c>
      <c r="Q4332" s="26">
        <f>IF(A4332="","",IF(A4332="عهدة",IF(N(F4332)=0,"⚠ أدخل قيمة العهدة",IF(P4332&lt;0,"⛔ عجز / زيادة مصروفات "&amp;TEXT(-P4332,"#,##0"),IF(COUNTIFS($B$8:$B$5007,B4332,$A$8:$A$5007,"مصروف",$I$8:$I$5007,"&lt;&gt;مرفوض",$K$8:$K$5007,"&lt;&gt;نعم")&gt;0,"⚠ "&amp;COUNTIFS($B$8:$B$5007,B4332,$A$8:$A$5007,"مصروف",$I$8:$I$5007,"&lt;&gt;مرفوض",$K$8:$K$5007,"&lt;&gt;نعم")&amp;" مصروف غير مسوى",IF(L4332="تمت التسوية",IF(P4332=0,"✔ متوازنة وتمت التسوية","✔ تمت التسوية – متبقي "&amp;TEXT(P4332,"#,##0")),IF(P4332&gt;0,"متبقي "&amp;TEXT(P4332,"#,##0"),"✔ متوازنة"))))),IF(R4332=0,"⚠ أضف سطر عهدة أولًا",IF(OR(C4332="",N(G4332)=0),"⚠ أكمل التاريخ والقيمة",IF(S4332="","⚠ التاريخ خارج السنة المالية",IF(H4332="","⚠ اختر بند الموازنة",IF(I4332="مرفوض","✖ مرفوض من المدير",IF(I4332&lt;&gt;"موافق","⏳ بانتظار موافقة المدير",IF(K4332&lt;&gt;"نعم","⚠ غير مسوى مع الحسابات","✔ معتمد ومسوى")))))))))</f>
        <v/>
      </c>
      <c r="R4332">
        <f>N(R4331)+IF(A4332="عهدة",1,0)</f>
        <v/>
      </c>
      <c r="S4332">
        <f>IF(C4332="","",IF(AND(C4332&gt;=DATE(2026,9,1),C4332&lt;=DATE(2027,8,31)),(YEAR(C4332)-2026)*12+MONTH(C4332)-8,""))</f>
        <v/>
      </c>
      <c r="T4332">
        <f>IF(AND(A4332="مصروف",R4332&gt;0,I4332="موافق",S4332&lt;&gt;"",H4332&lt;&gt;""),N(G4332),0)</f>
        <v/>
      </c>
    </row>
    <row r="4333">
      <c r="A4333" s="19" t="n"/>
      <c r="B4333" s="20">
        <f>IF(A4333="","",IF(R4333=0,"⚠ أضف سطر عهدة أولًا","BDR-"&amp;TEXT(R4333,"000")))</f>
        <v/>
      </c>
      <c r="C4333" s="21" t="n"/>
      <c r="D4333" s="20">
        <f>IF(C4333="","",IF(S4333="","خارج السنة المالية",INDEX(القوائم!$D$2:$D$13,S4333)))</f>
        <v/>
      </c>
      <c r="E4333" s="22" t="n"/>
      <c r="F4333" s="23" t="n"/>
      <c r="G4333" s="23" t="n"/>
      <c r="H4333" s="22" t="n"/>
      <c r="I4333" s="19" t="n"/>
      <c r="J4333" s="21" t="n"/>
      <c r="K4333" s="19" t="n"/>
      <c r="L4333" s="19" t="n"/>
      <c r="M4333" s="21" t="n"/>
      <c r="N4333" s="22" t="n"/>
      <c r="O4333" s="24">
        <f>IF(A4333&lt;&gt;"عهدة","",SUMIFS($G$8:$G$5007,$B$8:$B$5007,B4333,$A$8:$A$5007,"مصروف",$I$8:$I$5007,"&lt;&gt;مرفوض"))</f>
        <v/>
      </c>
      <c r="P4333" s="25">
        <f>IF(A4333&lt;&gt;"عهدة","",N(F4333)-O4333)</f>
        <v/>
      </c>
      <c r="Q4333" s="26">
        <f>IF(A4333="","",IF(A4333="عهدة",IF(N(F4333)=0,"⚠ أدخل قيمة العهدة",IF(P4333&lt;0,"⛔ عجز / زيادة مصروفات "&amp;TEXT(-P4333,"#,##0"),IF(COUNTIFS($B$8:$B$5007,B4333,$A$8:$A$5007,"مصروف",$I$8:$I$5007,"&lt;&gt;مرفوض",$K$8:$K$5007,"&lt;&gt;نعم")&gt;0,"⚠ "&amp;COUNTIFS($B$8:$B$5007,B4333,$A$8:$A$5007,"مصروف",$I$8:$I$5007,"&lt;&gt;مرفوض",$K$8:$K$5007,"&lt;&gt;نعم")&amp;" مصروف غير مسوى",IF(L4333="تمت التسوية",IF(P4333=0,"✔ متوازنة وتمت التسوية","✔ تمت التسوية – متبقي "&amp;TEXT(P4333,"#,##0")),IF(P4333&gt;0,"متبقي "&amp;TEXT(P4333,"#,##0"),"✔ متوازنة"))))),IF(R4333=0,"⚠ أضف سطر عهدة أولًا",IF(OR(C4333="",N(G4333)=0),"⚠ أكمل التاريخ والقيمة",IF(S4333="","⚠ التاريخ خارج السنة المالية",IF(H4333="","⚠ اختر بند الموازنة",IF(I4333="مرفوض","✖ مرفوض من المدير",IF(I4333&lt;&gt;"موافق","⏳ بانتظار موافقة المدير",IF(K4333&lt;&gt;"نعم","⚠ غير مسوى مع الحسابات","✔ معتمد ومسوى")))))))))</f>
        <v/>
      </c>
      <c r="R4333">
        <f>N(R4332)+IF(A4333="عهدة",1,0)</f>
        <v/>
      </c>
      <c r="S4333">
        <f>IF(C4333="","",IF(AND(C4333&gt;=DATE(2026,9,1),C4333&lt;=DATE(2027,8,31)),(YEAR(C4333)-2026)*12+MONTH(C4333)-8,""))</f>
        <v/>
      </c>
      <c r="T4333">
        <f>IF(AND(A4333="مصروف",R4333&gt;0,I4333="موافق",S4333&lt;&gt;"",H4333&lt;&gt;""),N(G4333),0)</f>
        <v/>
      </c>
    </row>
    <row r="4334">
      <c r="A4334" s="19" t="n"/>
      <c r="B4334" s="20">
        <f>IF(A4334="","",IF(R4334=0,"⚠ أضف سطر عهدة أولًا","BDR-"&amp;TEXT(R4334,"000")))</f>
        <v/>
      </c>
      <c r="C4334" s="21" t="n"/>
      <c r="D4334" s="20">
        <f>IF(C4334="","",IF(S4334="","خارج السنة المالية",INDEX(القوائم!$D$2:$D$13,S4334)))</f>
        <v/>
      </c>
      <c r="E4334" s="22" t="n"/>
      <c r="F4334" s="23" t="n"/>
      <c r="G4334" s="23" t="n"/>
      <c r="H4334" s="22" t="n"/>
      <c r="I4334" s="19" t="n"/>
      <c r="J4334" s="21" t="n"/>
      <c r="K4334" s="19" t="n"/>
      <c r="L4334" s="19" t="n"/>
      <c r="M4334" s="21" t="n"/>
      <c r="N4334" s="22" t="n"/>
      <c r="O4334" s="24">
        <f>IF(A4334&lt;&gt;"عهدة","",SUMIFS($G$8:$G$5007,$B$8:$B$5007,B4334,$A$8:$A$5007,"مصروف",$I$8:$I$5007,"&lt;&gt;مرفوض"))</f>
        <v/>
      </c>
      <c r="P4334" s="25">
        <f>IF(A4334&lt;&gt;"عهدة","",N(F4334)-O4334)</f>
        <v/>
      </c>
      <c r="Q4334" s="26">
        <f>IF(A4334="","",IF(A4334="عهدة",IF(N(F4334)=0,"⚠ أدخل قيمة العهدة",IF(P4334&lt;0,"⛔ عجز / زيادة مصروفات "&amp;TEXT(-P4334,"#,##0"),IF(COUNTIFS($B$8:$B$5007,B4334,$A$8:$A$5007,"مصروف",$I$8:$I$5007,"&lt;&gt;مرفوض",$K$8:$K$5007,"&lt;&gt;نعم")&gt;0,"⚠ "&amp;COUNTIFS($B$8:$B$5007,B4334,$A$8:$A$5007,"مصروف",$I$8:$I$5007,"&lt;&gt;مرفوض",$K$8:$K$5007,"&lt;&gt;نعم")&amp;" مصروف غير مسوى",IF(L4334="تمت التسوية",IF(P4334=0,"✔ متوازنة وتمت التسوية","✔ تمت التسوية – متبقي "&amp;TEXT(P4334,"#,##0")),IF(P4334&gt;0,"متبقي "&amp;TEXT(P4334,"#,##0"),"✔ متوازنة"))))),IF(R4334=0,"⚠ أضف سطر عهدة أولًا",IF(OR(C4334="",N(G4334)=0),"⚠ أكمل التاريخ والقيمة",IF(S4334="","⚠ التاريخ خارج السنة المالية",IF(H4334="","⚠ اختر بند الموازنة",IF(I4334="مرفوض","✖ مرفوض من المدير",IF(I4334&lt;&gt;"موافق","⏳ بانتظار موافقة المدير",IF(K4334&lt;&gt;"نعم","⚠ غير مسوى مع الحسابات","✔ معتمد ومسوى")))))))))</f>
        <v/>
      </c>
      <c r="R4334">
        <f>N(R4333)+IF(A4334="عهدة",1,0)</f>
        <v/>
      </c>
      <c r="S4334">
        <f>IF(C4334="","",IF(AND(C4334&gt;=DATE(2026,9,1),C4334&lt;=DATE(2027,8,31)),(YEAR(C4334)-2026)*12+MONTH(C4334)-8,""))</f>
        <v/>
      </c>
      <c r="T4334">
        <f>IF(AND(A4334="مصروف",R4334&gt;0,I4334="موافق",S4334&lt;&gt;"",H4334&lt;&gt;""),N(G4334),0)</f>
        <v/>
      </c>
    </row>
    <row r="4335">
      <c r="A4335" s="19" t="n"/>
      <c r="B4335" s="20">
        <f>IF(A4335="","",IF(R4335=0,"⚠ أضف سطر عهدة أولًا","BDR-"&amp;TEXT(R4335,"000")))</f>
        <v/>
      </c>
      <c r="C4335" s="21" t="n"/>
      <c r="D4335" s="20">
        <f>IF(C4335="","",IF(S4335="","خارج السنة المالية",INDEX(القوائم!$D$2:$D$13,S4335)))</f>
        <v/>
      </c>
      <c r="E4335" s="22" t="n"/>
      <c r="F4335" s="23" t="n"/>
      <c r="G4335" s="23" t="n"/>
      <c r="H4335" s="22" t="n"/>
      <c r="I4335" s="19" t="n"/>
      <c r="J4335" s="21" t="n"/>
      <c r="K4335" s="19" t="n"/>
      <c r="L4335" s="19" t="n"/>
      <c r="M4335" s="21" t="n"/>
      <c r="N4335" s="22" t="n"/>
      <c r="O4335" s="24">
        <f>IF(A4335&lt;&gt;"عهدة","",SUMIFS($G$8:$G$5007,$B$8:$B$5007,B4335,$A$8:$A$5007,"مصروف",$I$8:$I$5007,"&lt;&gt;مرفوض"))</f>
        <v/>
      </c>
      <c r="P4335" s="25">
        <f>IF(A4335&lt;&gt;"عهدة","",N(F4335)-O4335)</f>
        <v/>
      </c>
      <c r="Q4335" s="26">
        <f>IF(A4335="","",IF(A4335="عهدة",IF(N(F4335)=0,"⚠ أدخل قيمة العهدة",IF(P4335&lt;0,"⛔ عجز / زيادة مصروفات "&amp;TEXT(-P4335,"#,##0"),IF(COUNTIFS($B$8:$B$5007,B4335,$A$8:$A$5007,"مصروف",$I$8:$I$5007,"&lt;&gt;مرفوض",$K$8:$K$5007,"&lt;&gt;نعم")&gt;0,"⚠ "&amp;COUNTIFS($B$8:$B$5007,B4335,$A$8:$A$5007,"مصروف",$I$8:$I$5007,"&lt;&gt;مرفوض",$K$8:$K$5007,"&lt;&gt;نعم")&amp;" مصروف غير مسوى",IF(L4335="تمت التسوية",IF(P4335=0,"✔ متوازنة وتمت التسوية","✔ تمت التسوية – متبقي "&amp;TEXT(P4335,"#,##0")),IF(P4335&gt;0,"متبقي "&amp;TEXT(P4335,"#,##0"),"✔ متوازنة"))))),IF(R4335=0,"⚠ أضف سطر عهدة أولًا",IF(OR(C4335="",N(G4335)=0),"⚠ أكمل التاريخ والقيمة",IF(S4335="","⚠ التاريخ خارج السنة المالية",IF(H4335="","⚠ اختر بند الموازنة",IF(I4335="مرفوض","✖ مرفوض من المدير",IF(I4335&lt;&gt;"موافق","⏳ بانتظار موافقة المدير",IF(K4335&lt;&gt;"نعم","⚠ غير مسوى مع الحسابات","✔ معتمد ومسوى")))))))))</f>
        <v/>
      </c>
      <c r="R4335">
        <f>N(R4334)+IF(A4335="عهدة",1,0)</f>
        <v/>
      </c>
      <c r="S4335">
        <f>IF(C4335="","",IF(AND(C4335&gt;=DATE(2026,9,1),C4335&lt;=DATE(2027,8,31)),(YEAR(C4335)-2026)*12+MONTH(C4335)-8,""))</f>
        <v/>
      </c>
      <c r="T4335">
        <f>IF(AND(A4335="مصروف",R4335&gt;0,I4335="موافق",S4335&lt;&gt;"",H4335&lt;&gt;""),N(G4335),0)</f>
        <v/>
      </c>
    </row>
    <row r="4336">
      <c r="A4336" s="19" t="n"/>
      <c r="B4336" s="20">
        <f>IF(A4336="","",IF(R4336=0,"⚠ أضف سطر عهدة أولًا","BDR-"&amp;TEXT(R4336,"000")))</f>
        <v/>
      </c>
      <c r="C4336" s="21" t="n"/>
      <c r="D4336" s="20">
        <f>IF(C4336="","",IF(S4336="","خارج السنة المالية",INDEX(القوائم!$D$2:$D$13,S4336)))</f>
        <v/>
      </c>
      <c r="E4336" s="22" t="n"/>
      <c r="F4336" s="23" t="n"/>
      <c r="G4336" s="23" t="n"/>
      <c r="H4336" s="22" t="n"/>
      <c r="I4336" s="19" t="n"/>
      <c r="J4336" s="21" t="n"/>
      <c r="K4336" s="19" t="n"/>
      <c r="L4336" s="19" t="n"/>
      <c r="M4336" s="21" t="n"/>
      <c r="N4336" s="22" t="n"/>
      <c r="O4336" s="24">
        <f>IF(A4336&lt;&gt;"عهدة","",SUMIFS($G$8:$G$5007,$B$8:$B$5007,B4336,$A$8:$A$5007,"مصروف",$I$8:$I$5007,"&lt;&gt;مرفوض"))</f>
        <v/>
      </c>
      <c r="P4336" s="25">
        <f>IF(A4336&lt;&gt;"عهدة","",N(F4336)-O4336)</f>
        <v/>
      </c>
      <c r="Q4336" s="26">
        <f>IF(A4336="","",IF(A4336="عهدة",IF(N(F4336)=0,"⚠ أدخل قيمة العهدة",IF(P4336&lt;0,"⛔ عجز / زيادة مصروفات "&amp;TEXT(-P4336,"#,##0"),IF(COUNTIFS($B$8:$B$5007,B4336,$A$8:$A$5007,"مصروف",$I$8:$I$5007,"&lt;&gt;مرفوض",$K$8:$K$5007,"&lt;&gt;نعم")&gt;0,"⚠ "&amp;COUNTIFS($B$8:$B$5007,B4336,$A$8:$A$5007,"مصروف",$I$8:$I$5007,"&lt;&gt;مرفوض",$K$8:$K$5007,"&lt;&gt;نعم")&amp;" مصروف غير مسوى",IF(L4336="تمت التسوية",IF(P4336=0,"✔ متوازنة وتمت التسوية","✔ تمت التسوية – متبقي "&amp;TEXT(P4336,"#,##0")),IF(P4336&gt;0,"متبقي "&amp;TEXT(P4336,"#,##0"),"✔ متوازنة"))))),IF(R4336=0,"⚠ أضف سطر عهدة أولًا",IF(OR(C4336="",N(G4336)=0),"⚠ أكمل التاريخ والقيمة",IF(S4336="","⚠ التاريخ خارج السنة المالية",IF(H4336="","⚠ اختر بند الموازنة",IF(I4336="مرفوض","✖ مرفوض من المدير",IF(I4336&lt;&gt;"موافق","⏳ بانتظار موافقة المدير",IF(K4336&lt;&gt;"نعم","⚠ غير مسوى مع الحسابات","✔ معتمد ومسوى")))))))))</f>
        <v/>
      </c>
      <c r="R4336">
        <f>N(R4335)+IF(A4336="عهدة",1,0)</f>
        <v/>
      </c>
      <c r="S4336">
        <f>IF(C4336="","",IF(AND(C4336&gt;=DATE(2026,9,1),C4336&lt;=DATE(2027,8,31)),(YEAR(C4336)-2026)*12+MONTH(C4336)-8,""))</f>
        <v/>
      </c>
      <c r="T4336">
        <f>IF(AND(A4336="مصروف",R4336&gt;0,I4336="موافق",S4336&lt;&gt;"",H4336&lt;&gt;""),N(G4336),0)</f>
        <v/>
      </c>
    </row>
    <row r="4337">
      <c r="A4337" s="19" t="n"/>
      <c r="B4337" s="20">
        <f>IF(A4337="","",IF(R4337=0,"⚠ أضف سطر عهدة أولًا","BDR-"&amp;TEXT(R4337,"000")))</f>
        <v/>
      </c>
      <c r="C4337" s="21" t="n"/>
      <c r="D4337" s="20">
        <f>IF(C4337="","",IF(S4337="","خارج السنة المالية",INDEX(القوائم!$D$2:$D$13,S4337)))</f>
        <v/>
      </c>
      <c r="E4337" s="22" t="n"/>
      <c r="F4337" s="23" t="n"/>
      <c r="G4337" s="23" t="n"/>
      <c r="H4337" s="22" t="n"/>
      <c r="I4337" s="19" t="n"/>
      <c r="J4337" s="21" t="n"/>
      <c r="K4337" s="19" t="n"/>
      <c r="L4337" s="19" t="n"/>
      <c r="M4337" s="21" t="n"/>
      <c r="N4337" s="22" t="n"/>
      <c r="O4337" s="24">
        <f>IF(A4337&lt;&gt;"عهدة","",SUMIFS($G$8:$G$5007,$B$8:$B$5007,B4337,$A$8:$A$5007,"مصروف",$I$8:$I$5007,"&lt;&gt;مرفوض"))</f>
        <v/>
      </c>
      <c r="P4337" s="25">
        <f>IF(A4337&lt;&gt;"عهدة","",N(F4337)-O4337)</f>
        <v/>
      </c>
      <c r="Q4337" s="26">
        <f>IF(A4337="","",IF(A4337="عهدة",IF(N(F4337)=0,"⚠ أدخل قيمة العهدة",IF(P4337&lt;0,"⛔ عجز / زيادة مصروفات "&amp;TEXT(-P4337,"#,##0"),IF(COUNTIFS($B$8:$B$5007,B4337,$A$8:$A$5007,"مصروف",$I$8:$I$5007,"&lt;&gt;مرفوض",$K$8:$K$5007,"&lt;&gt;نعم")&gt;0,"⚠ "&amp;COUNTIFS($B$8:$B$5007,B4337,$A$8:$A$5007,"مصروف",$I$8:$I$5007,"&lt;&gt;مرفوض",$K$8:$K$5007,"&lt;&gt;نعم")&amp;" مصروف غير مسوى",IF(L4337="تمت التسوية",IF(P4337=0,"✔ متوازنة وتمت التسوية","✔ تمت التسوية – متبقي "&amp;TEXT(P4337,"#,##0")),IF(P4337&gt;0,"متبقي "&amp;TEXT(P4337,"#,##0"),"✔ متوازنة"))))),IF(R4337=0,"⚠ أضف سطر عهدة أولًا",IF(OR(C4337="",N(G4337)=0),"⚠ أكمل التاريخ والقيمة",IF(S4337="","⚠ التاريخ خارج السنة المالية",IF(H4337="","⚠ اختر بند الموازنة",IF(I4337="مرفوض","✖ مرفوض من المدير",IF(I4337&lt;&gt;"موافق","⏳ بانتظار موافقة المدير",IF(K4337&lt;&gt;"نعم","⚠ غير مسوى مع الحسابات","✔ معتمد ومسوى")))))))))</f>
        <v/>
      </c>
      <c r="R4337">
        <f>N(R4336)+IF(A4337="عهدة",1,0)</f>
        <v/>
      </c>
      <c r="S4337">
        <f>IF(C4337="","",IF(AND(C4337&gt;=DATE(2026,9,1),C4337&lt;=DATE(2027,8,31)),(YEAR(C4337)-2026)*12+MONTH(C4337)-8,""))</f>
        <v/>
      </c>
      <c r="T4337">
        <f>IF(AND(A4337="مصروف",R4337&gt;0,I4337="موافق",S4337&lt;&gt;"",H4337&lt;&gt;""),N(G4337),0)</f>
        <v/>
      </c>
    </row>
    <row r="4338">
      <c r="A4338" s="19" t="n"/>
      <c r="B4338" s="20">
        <f>IF(A4338="","",IF(R4338=0,"⚠ أضف سطر عهدة أولًا","BDR-"&amp;TEXT(R4338,"000")))</f>
        <v/>
      </c>
      <c r="C4338" s="21" t="n"/>
      <c r="D4338" s="20">
        <f>IF(C4338="","",IF(S4338="","خارج السنة المالية",INDEX(القوائم!$D$2:$D$13,S4338)))</f>
        <v/>
      </c>
      <c r="E4338" s="22" t="n"/>
      <c r="F4338" s="23" t="n"/>
      <c r="G4338" s="23" t="n"/>
      <c r="H4338" s="22" t="n"/>
      <c r="I4338" s="19" t="n"/>
      <c r="J4338" s="21" t="n"/>
      <c r="K4338" s="19" t="n"/>
      <c r="L4338" s="19" t="n"/>
      <c r="M4338" s="21" t="n"/>
      <c r="N4338" s="22" t="n"/>
      <c r="O4338" s="24">
        <f>IF(A4338&lt;&gt;"عهدة","",SUMIFS($G$8:$G$5007,$B$8:$B$5007,B4338,$A$8:$A$5007,"مصروف",$I$8:$I$5007,"&lt;&gt;مرفوض"))</f>
        <v/>
      </c>
      <c r="P4338" s="25">
        <f>IF(A4338&lt;&gt;"عهدة","",N(F4338)-O4338)</f>
        <v/>
      </c>
      <c r="Q4338" s="26">
        <f>IF(A4338="","",IF(A4338="عهدة",IF(N(F4338)=0,"⚠ أدخل قيمة العهدة",IF(P4338&lt;0,"⛔ عجز / زيادة مصروفات "&amp;TEXT(-P4338,"#,##0"),IF(COUNTIFS($B$8:$B$5007,B4338,$A$8:$A$5007,"مصروف",$I$8:$I$5007,"&lt;&gt;مرفوض",$K$8:$K$5007,"&lt;&gt;نعم")&gt;0,"⚠ "&amp;COUNTIFS($B$8:$B$5007,B4338,$A$8:$A$5007,"مصروف",$I$8:$I$5007,"&lt;&gt;مرفوض",$K$8:$K$5007,"&lt;&gt;نعم")&amp;" مصروف غير مسوى",IF(L4338="تمت التسوية",IF(P4338=0,"✔ متوازنة وتمت التسوية","✔ تمت التسوية – متبقي "&amp;TEXT(P4338,"#,##0")),IF(P4338&gt;0,"متبقي "&amp;TEXT(P4338,"#,##0"),"✔ متوازنة"))))),IF(R4338=0,"⚠ أضف سطر عهدة أولًا",IF(OR(C4338="",N(G4338)=0),"⚠ أكمل التاريخ والقيمة",IF(S4338="","⚠ التاريخ خارج السنة المالية",IF(H4338="","⚠ اختر بند الموازنة",IF(I4338="مرفوض","✖ مرفوض من المدير",IF(I4338&lt;&gt;"موافق","⏳ بانتظار موافقة المدير",IF(K4338&lt;&gt;"نعم","⚠ غير مسوى مع الحسابات","✔ معتمد ومسوى")))))))))</f>
        <v/>
      </c>
      <c r="R4338">
        <f>N(R4337)+IF(A4338="عهدة",1,0)</f>
        <v/>
      </c>
      <c r="S4338">
        <f>IF(C4338="","",IF(AND(C4338&gt;=DATE(2026,9,1),C4338&lt;=DATE(2027,8,31)),(YEAR(C4338)-2026)*12+MONTH(C4338)-8,""))</f>
        <v/>
      </c>
      <c r="T4338">
        <f>IF(AND(A4338="مصروف",R4338&gt;0,I4338="موافق",S4338&lt;&gt;"",H4338&lt;&gt;""),N(G4338),0)</f>
        <v/>
      </c>
    </row>
    <row r="4339">
      <c r="A4339" s="19" t="n"/>
      <c r="B4339" s="20">
        <f>IF(A4339="","",IF(R4339=0,"⚠ أضف سطر عهدة أولًا","BDR-"&amp;TEXT(R4339,"000")))</f>
        <v/>
      </c>
      <c r="C4339" s="21" t="n"/>
      <c r="D4339" s="20">
        <f>IF(C4339="","",IF(S4339="","خارج السنة المالية",INDEX(القوائم!$D$2:$D$13,S4339)))</f>
        <v/>
      </c>
      <c r="E4339" s="22" t="n"/>
      <c r="F4339" s="23" t="n"/>
      <c r="G4339" s="23" t="n"/>
      <c r="H4339" s="22" t="n"/>
      <c r="I4339" s="19" t="n"/>
      <c r="J4339" s="21" t="n"/>
      <c r="K4339" s="19" t="n"/>
      <c r="L4339" s="19" t="n"/>
      <c r="M4339" s="21" t="n"/>
      <c r="N4339" s="22" t="n"/>
      <c r="O4339" s="24">
        <f>IF(A4339&lt;&gt;"عهدة","",SUMIFS($G$8:$G$5007,$B$8:$B$5007,B4339,$A$8:$A$5007,"مصروف",$I$8:$I$5007,"&lt;&gt;مرفوض"))</f>
        <v/>
      </c>
      <c r="P4339" s="25">
        <f>IF(A4339&lt;&gt;"عهدة","",N(F4339)-O4339)</f>
        <v/>
      </c>
      <c r="Q4339" s="26">
        <f>IF(A4339="","",IF(A4339="عهدة",IF(N(F4339)=0,"⚠ أدخل قيمة العهدة",IF(P4339&lt;0,"⛔ عجز / زيادة مصروفات "&amp;TEXT(-P4339,"#,##0"),IF(COUNTIFS($B$8:$B$5007,B4339,$A$8:$A$5007,"مصروف",$I$8:$I$5007,"&lt;&gt;مرفوض",$K$8:$K$5007,"&lt;&gt;نعم")&gt;0,"⚠ "&amp;COUNTIFS($B$8:$B$5007,B4339,$A$8:$A$5007,"مصروف",$I$8:$I$5007,"&lt;&gt;مرفوض",$K$8:$K$5007,"&lt;&gt;نعم")&amp;" مصروف غير مسوى",IF(L4339="تمت التسوية",IF(P4339=0,"✔ متوازنة وتمت التسوية","✔ تمت التسوية – متبقي "&amp;TEXT(P4339,"#,##0")),IF(P4339&gt;0,"متبقي "&amp;TEXT(P4339,"#,##0"),"✔ متوازنة"))))),IF(R4339=0,"⚠ أضف سطر عهدة أولًا",IF(OR(C4339="",N(G4339)=0),"⚠ أكمل التاريخ والقيمة",IF(S4339="","⚠ التاريخ خارج السنة المالية",IF(H4339="","⚠ اختر بند الموازنة",IF(I4339="مرفوض","✖ مرفوض من المدير",IF(I4339&lt;&gt;"موافق","⏳ بانتظار موافقة المدير",IF(K4339&lt;&gt;"نعم","⚠ غير مسوى مع الحسابات","✔ معتمد ومسوى")))))))))</f>
        <v/>
      </c>
      <c r="R4339">
        <f>N(R4338)+IF(A4339="عهدة",1,0)</f>
        <v/>
      </c>
      <c r="S4339">
        <f>IF(C4339="","",IF(AND(C4339&gt;=DATE(2026,9,1),C4339&lt;=DATE(2027,8,31)),(YEAR(C4339)-2026)*12+MONTH(C4339)-8,""))</f>
        <v/>
      </c>
      <c r="T4339">
        <f>IF(AND(A4339="مصروف",R4339&gt;0,I4339="موافق",S4339&lt;&gt;"",H4339&lt;&gt;""),N(G4339),0)</f>
        <v/>
      </c>
    </row>
    <row r="4340">
      <c r="A4340" s="19" t="n"/>
      <c r="B4340" s="20">
        <f>IF(A4340="","",IF(R4340=0,"⚠ أضف سطر عهدة أولًا","BDR-"&amp;TEXT(R4340,"000")))</f>
        <v/>
      </c>
      <c r="C4340" s="21" t="n"/>
      <c r="D4340" s="20">
        <f>IF(C4340="","",IF(S4340="","خارج السنة المالية",INDEX(القوائم!$D$2:$D$13,S4340)))</f>
        <v/>
      </c>
      <c r="E4340" s="22" t="n"/>
      <c r="F4340" s="23" t="n"/>
      <c r="G4340" s="23" t="n"/>
      <c r="H4340" s="22" t="n"/>
      <c r="I4340" s="19" t="n"/>
      <c r="J4340" s="21" t="n"/>
      <c r="K4340" s="19" t="n"/>
      <c r="L4340" s="19" t="n"/>
      <c r="M4340" s="21" t="n"/>
      <c r="N4340" s="22" t="n"/>
      <c r="O4340" s="24">
        <f>IF(A4340&lt;&gt;"عهدة","",SUMIFS($G$8:$G$5007,$B$8:$B$5007,B4340,$A$8:$A$5007,"مصروف",$I$8:$I$5007,"&lt;&gt;مرفوض"))</f>
        <v/>
      </c>
      <c r="P4340" s="25">
        <f>IF(A4340&lt;&gt;"عهدة","",N(F4340)-O4340)</f>
        <v/>
      </c>
      <c r="Q4340" s="26">
        <f>IF(A4340="","",IF(A4340="عهدة",IF(N(F4340)=0,"⚠ أدخل قيمة العهدة",IF(P4340&lt;0,"⛔ عجز / زيادة مصروفات "&amp;TEXT(-P4340,"#,##0"),IF(COUNTIFS($B$8:$B$5007,B4340,$A$8:$A$5007,"مصروف",$I$8:$I$5007,"&lt;&gt;مرفوض",$K$8:$K$5007,"&lt;&gt;نعم")&gt;0,"⚠ "&amp;COUNTIFS($B$8:$B$5007,B4340,$A$8:$A$5007,"مصروف",$I$8:$I$5007,"&lt;&gt;مرفوض",$K$8:$K$5007,"&lt;&gt;نعم")&amp;" مصروف غير مسوى",IF(L4340="تمت التسوية",IF(P4340=0,"✔ متوازنة وتمت التسوية","✔ تمت التسوية – متبقي "&amp;TEXT(P4340,"#,##0")),IF(P4340&gt;0,"متبقي "&amp;TEXT(P4340,"#,##0"),"✔ متوازنة"))))),IF(R4340=0,"⚠ أضف سطر عهدة أولًا",IF(OR(C4340="",N(G4340)=0),"⚠ أكمل التاريخ والقيمة",IF(S4340="","⚠ التاريخ خارج السنة المالية",IF(H4340="","⚠ اختر بند الموازنة",IF(I4340="مرفوض","✖ مرفوض من المدير",IF(I4340&lt;&gt;"موافق","⏳ بانتظار موافقة المدير",IF(K4340&lt;&gt;"نعم","⚠ غير مسوى مع الحسابات","✔ معتمد ومسوى")))))))))</f>
        <v/>
      </c>
      <c r="R4340">
        <f>N(R4339)+IF(A4340="عهدة",1,0)</f>
        <v/>
      </c>
      <c r="S4340">
        <f>IF(C4340="","",IF(AND(C4340&gt;=DATE(2026,9,1),C4340&lt;=DATE(2027,8,31)),(YEAR(C4340)-2026)*12+MONTH(C4340)-8,""))</f>
        <v/>
      </c>
      <c r="T4340">
        <f>IF(AND(A4340="مصروف",R4340&gt;0,I4340="موافق",S4340&lt;&gt;"",H4340&lt;&gt;""),N(G4340),0)</f>
        <v/>
      </c>
    </row>
    <row r="4341">
      <c r="A4341" s="19" t="n"/>
      <c r="B4341" s="20">
        <f>IF(A4341="","",IF(R4341=0,"⚠ أضف سطر عهدة أولًا","BDR-"&amp;TEXT(R4341,"000")))</f>
        <v/>
      </c>
      <c r="C4341" s="21" t="n"/>
      <c r="D4341" s="20">
        <f>IF(C4341="","",IF(S4341="","خارج السنة المالية",INDEX(القوائم!$D$2:$D$13,S4341)))</f>
        <v/>
      </c>
      <c r="E4341" s="22" t="n"/>
      <c r="F4341" s="23" t="n"/>
      <c r="G4341" s="23" t="n"/>
      <c r="H4341" s="22" t="n"/>
      <c r="I4341" s="19" t="n"/>
      <c r="J4341" s="21" t="n"/>
      <c r="K4341" s="19" t="n"/>
      <c r="L4341" s="19" t="n"/>
      <c r="M4341" s="21" t="n"/>
      <c r="N4341" s="22" t="n"/>
      <c r="O4341" s="24">
        <f>IF(A4341&lt;&gt;"عهدة","",SUMIFS($G$8:$G$5007,$B$8:$B$5007,B4341,$A$8:$A$5007,"مصروف",$I$8:$I$5007,"&lt;&gt;مرفوض"))</f>
        <v/>
      </c>
      <c r="P4341" s="25">
        <f>IF(A4341&lt;&gt;"عهدة","",N(F4341)-O4341)</f>
        <v/>
      </c>
      <c r="Q4341" s="26">
        <f>IF(A4341="","",IF(A4341="عهدة",IF(N(F4341)=0,"⚠ أدخل قيمة العهدة",IF(P4341&lt;0,"⛔ عجز / زيادة مصروفات "&amp;TEXT(-P4341,"#,##0"),IF(COUNTIFS($B$8:$B$5007,B4341,$A$8:$A$5007,"مصروف",$I$8:$I$5007,"&lt;&gt;مرفوض",$K$8:$K$5007,"&lt;&gt;نعم")&gt;0,"⚠ "&amp;COUNTIFS($B$8:$B$5007,B4341,$A$8:$A$5007,"مصروف",$I$8:$I$5007,"&lt;&gt;مرفوض",$K$8:$K$5007,"&lt;&gt;نعم")&amp;" مصروف غير مسوى",IF(L4341="تمت التسوية",IF(P4341=0,"✔ متوازنة وتمت التسوية","✔ تمت التسوية – متبقي "&amp;TEXT(P4341,"#,##0")),IF(P4341&gt;0,"متبقي "&amp;TEXT(P4341,"#,##0"),"✔ متوازنة"))))),IF(R4341=0,"⚠ أضف سطر عهدة أولًا",IF(OR(C4341="",N(G4341)=0),"⚠ أكمل التاريخ والقيمة",IF(S4341="","⚠ التاريخ خارج السنة المالية",IF(H4341="","⚠ اختر بند الموازنة",IF(I4341="مرفوض","✖ مرفوض من المدير",IF(I4341&lt;&gt;"موافق","⏳ بانتظار موافقة المدير",IF(K4341&lt;&gt;"نعم","⚠ غير مسوى مع الحسابات","✔ معتمد ومسوى")))))))))</f>
        <v/>
      </c>
      <c r="R4341">
        <f>N(R4340)+IF(A4341="عهدة",1,0)</f>
        <v/>
      </c>
      <c r="S4341">
        <f>IF(C4341="","",IF(AND(C4341&gt;=DATE(2026,9,1),C4341&lt;=DATE(2027,8,31)),(YEAR(C4341)-2026)*12+MONTH(C4341)-8,""))</f>
        <v/>
      </c>
      <c r="T4341">
        <f>IF(AND(A4341="مصروف",R4341&gt;0,I4341="موافق",S4341&lt;&gt;"",H4341&lt;&gt;""),N(G4341),0)</f>
        <v/>
      </c>
    </row>
    <row r="4342">
      <c r="A4342" s="19" t="n"/>
      <c r="B4342" s="20">
        <f>IF(A4342="","",IF(R4342=0,"⚠ أضف سطر عهدة أولًا","BDR-"&amp;TEXT(R4342,"000")))</f>
        <v/>
      </c>
      <c r="C4342" s="21" t="n"/>
      <c r="D4342" s="20">
        <f>IF(C4342="","",IF(S4342="","خارج السنة المالية",INDEX(القوائم!$D$2:$D$13,S4342)))</f>
        <v/>
      </c>
      <c r="E4342" s="22" t="n"/>
      <c r="F4342" s="23" t="n"/>
      <c r="G4342" s="23" t="n"/>
      <c r="H4342" s="22" t="n"/>
      <c r="I4342" s="19" t="n"/>
      <c r="J4342" s="21" t="n"/>
      <c r="K4342" s="19" t="n"/>
      <c r="L4342" s="19" t="n"/>
      <c r="M4342" s="21" t="n"/>
      <c r="N4342" s="22" t="n"/>
      <c r="O4342" s="24">
        <f>IF(A4342&lt;&gt;"عهدة","",SUMIFS($G$8:$G$5007,$B$8:$B$5007,B4342,$A$8:$A$5007,"مصروف",$I$8:$I$5007,"&lt;&gt;مرفوض"))</f>
        <v/>
      </c>
      <c r="P4342" s="25">
        <f>IF(A4342&lt;&gt;"عهدة","",N(F4342)-O4342)</f>
        <v/>
      </c>
      <c r="Q4342" s="26">
        <f>IF(A4342="","",IF(A4342="عهدة",IF(N(F4342)=0,"⚠ أدخل قيمة العهدة",IF(P4342&lt;0,"⛔ عجز / زيادة مصروفات "&amp;TEXT(-P4342,"#,##0"),IF(COUNTIFS($B$8:$B$5007,B4342,$A$8:$A$5007,"مصروف",$I$8:$I$5007,"&lt;&gt;مرفوض",$K$8:$K$5007,"&lt;&gt;نعم")&gt;0,"⚠ "&amp;COUNTIFS($B$8:$B$5007,B4342,$A$8:$A$5007,"مصروف",$I$8:$I$5007,"&lt;&gt;مرفوض",$K$8:$K$5007,"&lt;&gt;نعم")&amp;" مصروف غير مسوى",IF(L4342="تمت التسوية",IF(P4342=0,"✔ متوازنة وتمت التسوية","✔ تمت التسوية – متبقي "&amp;TEXT(P4342,"#,##0")),IF(P4342&gt;0,"متبقي "&amp;TEXT(P4342,"#,##0"),"✔ متوازنة"))))),IF(R4342=0,"⚠ أضف سطر عهدة أولًا",IF(OR(C4342="",N(G4342)=0),"⚠ أكمل التاريخ والقيمة",IF(S4342="","⚠ التاريخ خارج السنة المالية",IF(H4342="","⚠ اختر بند الموازنة",IF(I4342="مرفوض","✖ مرفوض من المدير",IF(I4342&lt;&gt;"موافق","⏳ بانتظار موافقة المدير",IF(K4342&lt;&gt;"نعم","⚠ غير مسوى مع الحسابات","✔ معتمد ومسوى")))))))))</f>
        <v/>
      </c>
      <c r="R4342">
        <f>N(R4341)+IF(A4342="عهدة",1,0)</f>
        <v/>
      </c>
      <c r="S4342">
        <f>IF(C4342="","",IF(AND(C4342&gt;=DATE(2026,9,1),C4342&lt;=DATE(2027,8,31)),(YEAR(C4342)-2026)*12+MONTH(C4342)-8,""))</f>
        <v/>
      </c>
      <c r="T4342">
        <f>IF(AND(A4342="مصروف",R4342&gt;0,I4342="موافق",S4342&lt;&gt;"",H4342&lt;&gt;""),N(G4342),0)</f>
        <v/>
      </c>
    </row>
    <row r="4343">
      <c r="A4343" s="19" t="n"/>
      <c r="B4343" s="20">
        <f>IF(A4343="","",IF(R4343=0,"⚠ أضف سطر عهدة أولًا","BDR-"&amp;TEXT(R4343,"000")))</f>
        <v/>
      </c>
      <c r="C4343" s="21" t="n"/>
      <c r="D4343" s="20">
        <f>IF(C4343="","",IF(S4343="","خارج السنة المالية",INDEX(القوائم!$D$2:$D$13,S4343)))</f>
        <v/>
      </c>
      <c r="E4343" s="22" t="n"/>
      <c r="F4343" s="23" t="n"/>
      <c r="G4343" s="23" t="n"/>
      <c r="H4343" s="22" t="n"/>
      <c r="I4343" s="19" t="n"/>
      <c r="J4343" s="21" t="n"/>
      <c r="K4343" s="19" t="n"/>
      <c r="L4343" s="19" t="n"/>
      <c r="M4343" s="21" t="n"/>
      <c r="N4343" s="22" t="n"/>
      <c r="O4343" s="24">
        <f>IF(A4343&lt;&gt;"عهدة","",SUMIFS($G$8:$G$5007,$B$8:$B$5007,B4343,$A$8:$A$5007,"مصروف",$I$8:$I$5007,"&lt;&gt;مرفوض"))</f>
        <v/>
      </c>
      <c r="P4343" s="25">
        <f>IF(A4343&lt;&gt;"عهدة","",N(F4343)-O4343)</f>
        <v/>
      </c>
      <c r="Q4343" s="26">
        <f>IF(A4343="","",IF(A4343="عهدة",IF(N(F4343)=0,"⚠ أدخل قيمة العهدة",IF(P4343&lt;0,"⛔ عجز / زيادة مصروفات "&amp;TEXT(-P4343,"#,##0"),IF(COUNTIFS($B$8:$B$5007,B4343,$A$8:$A$5007,"مصروف",$I$8:$I$5007,"&lt;&gt;مرفوض",$K$8:$K$5007,"&lt;&gt;نعم")&gt;0,"⚠ "&amp;COUNTIFS($B$8:$B$5007,B4343,$A$8:$A$5007,"مصروف",$I$8:$I$5007,"&lt;&gt;مرفوض",$K$8:$K$5007,"&lt;&gt;نعم")&amp;" مصروف غير مسوى",IF(L4343="تمت التسوية",IF(P4343=0,"✔ متوازنة وتمت التسوية","✔ تمت التسوية – متبقي "&amp;TEXT(P4343,"#,##0")),IF(P4343&gt;0,"متبقي "&amp;TEXT(P4343,"#,##0"),"✔ متوازنة"))))),IF(R4343=0,"⚠ أضف سطر عهدة أولًا",IF(OR(C4343="",N(G4343)=0),"⚠ أكمل التاريخ والقيمة",IF(S4343="","⚠ التاريخ خارج السنة المالية",IF(H4343="","⚠ اختر بند الموازنة",IF(I4343="مرفوض","✖ مرفوض من المدير",IF(I4343&lt;&gt;"موافق","⏳ بانتظار موافقة المدير",IF(K4343&lt;&gt;"نعم","⚠ غير مسوى مع الحسابات","✔ معتمد ومسوى")))))))))</f>
        <v/>
      </c>
      <c r="R4343">
        <f>N(R4342)+IF(A4343="عهدة",1,0)</f>
        <v/>
      </c>
      <c r="S4343">
        <f>IF(C4343="","",IF(AND(C4343&gt;=DATE(2026,9,1),C4343&lt;=DATE(2027,8,31)),(YEAR(C4343)-2026)*12+MONTH(C4343)-8,""))</f>
        <v/>
      </c>
      <c r="T4343">
        <f>IF(AND(A4343="مصروف",R4343&gt;0,I4343="موافق",S4343&lt;&gt;"",H4343&lt;&gt;""),N(G4343),0)</f>
        <v/>
      </c>
    </row>
    <row r="4344">
      <c r="A4344" s="19" t="n"/>
      <c r="B4344" s="20">
        <f>IF(A4344="","",IF(R4344=0,"⚠ أضف سطر عهدة أولًا","BDR-"&amp;TEXT(R4344,"000")))</f>
        <v/>
      </c>
      <c r="C4344" s="21" t="n"/>
      <c r="D4344" s="20">
        <f>IF(C4344="","",IF(S4344="","خارج السنة المالية",INDEX(القوائم!$D$2:$D$13,S4344)))</f>
        <v/>
      </c>
      <c r="E4344" s="22" t="n"/>
      <c r="F4344" s="23" t="n"/>
      <c r="G4344" s="23" t="n"/>
      <c r="H4344" s="22" t="n"/>
      <c r="I4344" s="19" t="n"/>
      <c r="J4344" s="21" t="n"/>
      <c r="K4344" s="19" t="n"/>
      <c r="L4344" s="19" t="n"/>
      <c r="M4344" s="21" t="n"/>
      <c r="N4344" s="22" t="n"/>
      <c r="O4344" s="24">
        <f>IF(A4344&lt;&gt;"عهدة","",SUMIFS($G$8:$G$5007,$B$8:$B$5007,B4344,$A$8:$A$5007,"مصروف",$I$8:$I$5007,"&lt;&gt;مرفوض"))</f>
        <v/>
      </c>
      <c r="P4344" s="25">
        <f>IF(A4344&lt;&gt;"عهدة","",N(F4344)-O4344)</f>
        <v/>
      </c>
      <c r="Q4344" s="26">
        <f>IF(A4344="","",IF(A4344="عهدة",IF(N(F4344)=0,"⚠ أدخل قيمة العهدة",IF(P4344&lt;0,"⛔ عجز / زيادة مصروفات "&amp;TEXT(-P4344,"#,##0"),IF(COUNTIFS($B$8:$B$5007,B4344,$A$8:$A$5007,"مصروف",$I$8:$I$5007,"&lt;&gt;مرفوض",$K$8:$K$5007,"&lt;&gt;نعم")&gt;0,"⚠ "&amp;COUNTIFS($B$8:$B$5007,B4344,$A$8:$A$5007,"مصروف",$I$8:$I$5007,"&lt;&gt;مرفوض",$K$8:$K$5007,"&lt;&gt;نعم")&amp;" مصروف غير مسوى",IF(L4344="تمت التسوية",IF(P4344=0,"✔ متوازنة وتمت التسوية","✔ تمت التسوية – متبقي "&amp;TEXT(P4344,"#,##0")),IF(P4344&gt;0,"متبقي "&amp;TEXT(P4344,"#,##0"),"✔ متوازنة"))))),IF(R4344=0,"⚠ أضف سطر عهدة أولًا",IF(OR(C4344="",N(G4344)=0),"⚠ أكمل التاريخ والقيمة",IF(S4344="","⚠ التاريخ خارج السنة المالية",IF(H4344="","⚠ اختر بند الموازنة",IF(I4344="مرفوض","✖ مرفوض من المدير",IF(I4344&lt;&gt;"موافق","⏳ بانتظار موافقة المدير",IF(K4344&lt;&gt;"نعم","⚠ غير مسوى مع الحسابات","✔ معتمد ومسوى")))))))))</f>
        <v/>
      </c>
      <c r="R4344">
        <f>N(R4343)+IF(A4344="عهدة",1,0)</f>
        <v/>
      </c>
      <c r="S4344">
        <f>IF(C4344="","",IF(AND(C4344&gt;=DATE(2026,9,1),C4344&lt;=DATE(2027,8,31)),(YEAR(C4344)-2026)*12+MONTH(C4344)-8,""))</f>
        <v/>
      </c>
      <c r="T4344">
        <f>IF(AND(A4344="مصروف",R4344&gt;0,I4344="موافق",S4344&lt;&gt;"",H4344&lt;&gt;""),N(G4344),0)</f>
        <v/>
      </c>
    </row>
    <row r="4345">
      <c r="A4345" s="19" t="n"/>
      <c r="B4345" s="20">
        <f>IF(A4345="","",IF(R4345=0,"⚠ أضف سطر عهدة أولًا","BDR-"&amp;TEXT(R4345,"000")))</f>
        <v/>
      </c>
      <c r="C4345" s="21" t="n"/>
      <c r="D4345" s="20">
        <f>IF(C4345="","",IF(S4345="","خارج السنة المالية",INDEX(القوائم!$D$2:$D$13,S4345)))</f>
        <v/>
      </c>
      <c r="E4345" s="22" t="n"/>
      <c r="F4345" s="23" t="n"/>
      <c r="G4345" s="23" t="n"/>
      <c r="H4345" s="22" t="n"/>
      <c r="I4345" s="19" t="n"/>
      <c r="J4345" s="21" t="n"/>
      <c r="K4345" s="19" t="n"/>
      <c r="L4345" s="19" t="n"/>
      <c r="M4345" s="21" t="n"/>
      <c r="N4345" s="22" t="n"/>
      <c r="O4345" s="24">
        <f>IF(A4345&lt;&gt;"عهدة","",SUMIFS($G$8:$G$5007,$B$8:$B$5007,B4345,$A$8:$A$5007,"مصروف",$I$8:$I$5007,"&lt;&gt;مرفوض"))</f>
        <v/>
      </c>
      <c r="P4345" s="25">
        <f>IF(A4345&lt;&gt;"عهدة","",N(F4345)-O4345)</f>
        <v/>
      </c>
      <c r="Q4345" s="26">
        <f>IF(A4345="","",IF(A4345="عهدة",IF(N(F4345)=0,"⚠ أدخل قيمة العهدة",IF(P4345&lt;0,"⛔ عجز / زيادة مصروفات "&amp;TEXT(-P4345,"#,##0"),IF(COUNTIFS($B$8:$B$5007,B4345,$A$8:$A$5007,"مصروف",$I$8:$I$5007,"&lt;&gt;مرفوض",$K$8:$K$5007,"&lt;&gt;نعم")&gt;0,"⚠ "&amp;COUNTIFS($B$8:$B$5007,B4345,$A$8:$A$5007,"مصروف",$I$8:$I$5007,"&lt;&gt;مرفوض",$K$8:$K$5007,"&lt;&gt;نعم")&amp;" مصروف غير مسوى",IF(L4345="تمت التسوية",IF(P4345=0,"✔ متوازنة وتمت التسوية","✔ تمت التسوية – متبقي "&amp;TEXT(P4345,"#,##0")),IF(P4345&gt;0,"متبقي "&amp;TEXT(P4345,"#,##0"),"✔ متوازنة"))))),IF(R4345=0,"⚠ أضف سطر عهدة أولًا",IF(OR(C4345="",N(G4345)=0),"⚠ أكمل التاريخ والقيمة",IF(S4345="","⚠ التاريخ خارج السنة المالية",IF(H4345="","⚠ اختر بند الموازنة",IF(I4345="مرفوض","✖ مرفوض من المدير",IF(I4345&lt;&gt;"موافق","⏳ بانتظار موافقة المدير",IF(K4345&lt;&gt;"نعم","⚠ غير مسوى مع الحسابات","✔ معتمد ومسوى")))))))))</f>
        <v/>
      </c>
      <c r="R4345">
        <f>N(R4344)+IF(A4345="عهدة",1,0)</f>
        <v/>
      </c>
      <c r="S4345">
        <f>IF(C4345="","",IF(AND(C4345&gt;=DATE(2026,9,1),C4345&lt;=DATE(2027,8,31)),(YEAR(C4345)-2026)*12+MONTH(C4345)-8,""))</f>
        <v/>
      </c>
      <c r="T4345">
        <f>IF(AND(A4345="مصروف",R4345&gt;0,I4345="موافق",S4345&lt;&gt;"",H4345&lt;&gt;""),N(G4345),0)</f>
        <v/>
      </c>
    </row>
    <row r="4346">
      <c r="A4346" s="19" t="n"/>
      <c r="B4346" s="20">
        <f>IF(A4346="","",IF(R4346=0,"⚠ أضف سطر عهدة أولًا","BDR-"&amp;TEXT(R4346,"000")))</f>
        <v/>
      </c>
      <c r="C4346" s="21" t="n"/>
      <c r="D4346" s="20">
        <f>IF(C4346="","",IF(S4346="","خارج السنة المالية",INDEX(القوائم!$D$2:$D$13,S4346)))</f>
        <v/>
      </c>
      <c r="E4346" s="22" t="n"/>
      <c r="F4346" s="23" t="n"/>
      <c r="G4346" s="23" t="n"/>
      <c r="H4346" s="22" t="n"/>
      <c r="I4346" s="19" t="n"/>
      <c r="J4346" s="21" t="n"/>
      <c r="K4346" s="19" t="n"/>
      <c r="L4346" s="19" t="n"/>
      <c r="M4346" s="21" t="n"/>
      <c r="N4346" s="22" t="n"/>
      <c r="O4346" s="24">
        <f>IF(A4346&lt;&gt;"عهدة","",SUMIFS($G$8:$G$5007,$B$8:$B$5007,B4346,$A$8:$A$5007,"مصروف",$I$8:$I$5007,"&lt;&gt;مرفوض"))</f>
        <v/>
      </c>
      <c r="P4346" s="25">
        <f>IF(A4346&lt;&gt;"عهدة","",N(F4346)-O4346)</f>
        <v/>
      </c>
      <c r="Q4346" s="26">
        <f>IF(A4346="","",IF(A4346="عهدة",IF(N(F4346)=0,"⚠ أدخل قيمة العهدة",IF(P4346&lt;0,"⛔ عجز / زيادة مصروفات "&amp;TEXT(-P4346,"#,##0"),IF(COUNTIFS($B$8:$B$5007,B4346,$A$8:$A$5007,"مصروف",$I$8:$I$5007,"&lt;&gt;مرفوض",$K$8:$K$5007,"&lt;&gt;نعم")&gt;0,"⚠ "&amp;COUNTIFS($B$8:$B$5007,B4346,$A$8:$A$5007,"مصروف",$I$8:$I$5007,"&lt;&gt;مرفوض",$K$8:$K$5007,"&lt;&gt;نعم")&amp;" مصروف غير مسوى",IF(L4346="تمت التسوية",IF(P4346=0,"✔ متوازنة وتمت التسوية","✔ تمت التسوية – متبقي "&amp;TEXT(P4346,"#,##0")),IF(P4346&gt;0,"متبقي "&amp;TEXT(P4346,"#,##0"),"✔ متوازنة"))))),IF(R4346=0,"⚠ أضف سطر عهدة أولًا",IF(OR(C4346="",N(G4346)=0),"⚠ أكمل التاريخ والقيمة",IF(S4346="","⚠ التاريخ خارج السنة المالية",IF(H4346="","⚠ اختر بند الموازنة",IF(I4346="مرفوض","✖ مرفوض من المدير",IF(I4346&lt;&gt;"موافق","⏳ بانتظار موافقة المدير",IF(K4346&lt;&gt;"نعم","⚠ غير مسوى مع الحسابات","✔ معتمد ومسوى")))))))))</f>
        <v/>
      </c>
      <c r="R4346">
        <f>N(R4345)+IF(A4346="عهدة",1,0)</f>
        <v/>
      </c>
      <c r="S4346">
        <f>IF(C4346="","",IF(AND(C4346&gt;=DATE(2026,9,1),C4346&lt;=DATE(2027,8,31)),(YEAR(C4346)-2026)*12+MONTH(C4346)-8,""))</f>
        <v/>
      </c>
      <c r="T4346">
        <f>IF(AND(A4346="مصروف",R4346&gt;0,I4346="موافق",S4346&lt;&gt;"",H4346&lt;&gt;""),N(G4346),0)</f>
        <v/>
      </c>
    </row>
    <row r="4347">
      <c r="A4347" s="19" t="n"/>
      <c r="B4347" s="20">
        <f>IF(A4347="","",IF(R4347=0,"⚠ أضف سطر عهدة أولًا","BDR-"&amp;TEXT(R4347,"000")))</f>
        <v/>
      </c>
      <c r="C4347" s="21" t="n"/>
      <c r="D4347" s="20">
        <f>IF(C4347="","",IF(S4347="","خارج السنة المالية",INDEX(القوائم!$D$2:$D$13,S4347)))</f>
        <v/>
      </c>
      <c r="E4347" s="22" t="n"/>
      <c r="F4347" s="23" t="n"/>
      <c r="G4347" s="23" t="n"/>
      <c r="H4347" s="22" t="n"/>
      <c r="I4347" s="19" t="n"/>
      <c r="J4347" s="21" t="n"/>
      <c r="K4347" s="19" t="n"/>
      <c r="L4347" s="19" t="n"/>
      <c r="M4347" s="21" t="n"/>
      <c r="N4347" s="22" t="n"/>
      <c r="O4347" s="24">
        <f>IF(A4347&lt;&gt;"عهدة","",SUMIFS($G$8:$G$5007,$B$8:$B$5007,B4347,$A$8:$A$5007,"مصروف",$I$8:$I$5007,"&lt;&gt;مرفوض"))</f>
        <v/>
      </c>
      <c r="P4347" s="25">
        <f>IF(A4347&lt;&gt;"عهدة","",N(F4347)-O4347)</f>
        <v/>
      </c>
      <c r="Q4347" s="26">
        <f>IF(A4347="","",IF(A4347="عهدة",IF(N(F4347)=0,"⚠ أدخل قيمة العهدة",IF(P4347&lt;0,"⛔ عجز / زيادة مصروفات "&amp;TEXT(-P4347,"#,##0"),IF(COUNTIFS($B$8:$B$5007,B4347,$A$8:$A$5007,"مصروف",$I$8:$I$5007,"&lt;&gt;مرفوض",$K$8:$K$5007,"&lt;&gt;نعم")&gt;0,"⚠ "&amp;COUNTIFS($B$8:$B$5007,B4347,$A$8:$A$5007,"مصروف",$I$8:$I$5007,"&lt;&gt;مرفوض",$K$8:$K$5007,"&lt;&gt;نعم")&amp;" مصروف غير مسوى",IF(L4347="تمت التسوية",IF(P4347=0,"✔ متوازنة وتمت التسوية","✔ تمت التسوية – متبقي "&amp;TEXT(P4347,"#,##0")),IF(P4347&gt;0,"متبقي "&amp;TEXT(P4347,"#,##0"),"✔ متوازنة"))))),IF(R4347=0,"⚠ أضف سطر عهدة أولًا",IF(OR(C4347="",N(G4347)=0),"⚠ أكمل التاريخ والقيمة",IF(S4347="","⚠ التاريخ خارج السنة المالية",IF(H4347="","⚠ اختر بند الموازنة",IF(I4347="مرفوض","✖ مرفوض من المدير",IF(I4347&lt;&gt;"موافق","⏳ بانتظار موافقة المدير",IF(K4347&lt;&gt;"نعم","⚠ غير مسوى مع الحسابات","✔ معتمد ومسوى")))))))))</f>
        <v/>
      </c>
      <c r="R4347">
        <f>N(R4346)+IF(A4347="عهدة",1,0)</f>
        <v/>
      </c>
      <c r="S4347">
        <f>IF(C4347="","",IF(AND(C4347&gt;=DATE(2026,9,1),C4347&lt;=DATE(2027,8,31)),(YEAR(C4347)-2026)*12+MONTH(C4347)-8,""))</f>
        <v/>
      </c>
      <c r="T4347">
        <f>IF(AND(A4347="مصروف",R4347&gt;0,I4347="موافق",S4347&lt;&gt;"",H4347&lt;&gt;""),N(G4347),0)</f>
        <v/>
      </c>
    </row>
    <row r="4348">
      <c r="A4348" s="19" t="n"/>
      <c r="B4348" s="20">
        <f>IF(A4348="","",IF(R4348=0,"⚠ أضف سطر عهدة أولًا","BDR-"&amp;TEXT(R4348,"000")))</f>
        <v/>
      </c>
      <c r="C4348" s="21" t="n"/>
      <c r="D4348" s="20">
        <f>IF(C4348="","",IF(S4348="","خارج السنة المالية",INDEX(القوائم!$D$2:$D$13,S4348)))</f>
        <v/>
      </c>
      <c r="E4348" s="22" t="n"/>
      <c r="F4348" s="23" t="n"/>
      <c r="G4348" s="23" t="n"/>
      <c r="H4348" s="22" t="n"/>
      <c r="I4348" s="19" t="n"/>
      <c r="J4348" s="21" t="n"/>
      <c r="K4348" s="19" t="n"/>
      <c r="L4348" s="19" t="n"/>
      <c r="M4348" s="21" t="n"/>
      <c r="N4348" s="22" t="n"/>
      <c r="O4348" s="24">
        <f>IF(A4348&lt;&gt;"عهدة","",SUMIFS($G$8:$G$5007,$B$8:$B$5007,B4348,$A$8:$A$5007,"مصروف",$I$8:$I$5007,"&lt;&gt;مرفوض"))</f>
        <v/>
      </c>
      <c r="P4348" s="25">
        <f>IF(A4348&lt;&gt;"عهدة","",N(F4348)-O4348)</f>
        <v/>
      </c>
      <c r="Q4348" s="26">
        <f>IF(A4348="","",IF(A4348="عهدة",IF(N(F4348)=0,"⚠ أدخل قيمة العهدة",IF(P4348&lt;0,"⛔ عجز / زيادة مصروفات "&amp;TEXT(-P4348,"#,##0"),IF(COUNTIFS($B$8:$B$5007,B4348,$A$8:$A$5007,"مصروف",$I$8:$I$5007,"&lt;&gt;مرفوض",$K$8:$K$5007,"&lt;&gt;نعم")&gt;0,"⚠ "&amp;COUNTIFS($B$8:$B$5007,B4348,$A$8:$A$5007,"مصروف",$I$8:$I$5007,"&lt;&gt;مرفوض",$K$8:$K$5007,"&lt;&gt;نعم")&amp;" مصروف غير مسوى",IF(L4348="تمت التسوية",IF(P4348=0,"✔ متوازنة وتمت التسوية","✔ تمت التسوية – متبقي "&amp;TEXT(P4348,"#,##0")),IF(P4348&gt;0,"متبقي "&amp;TEXT(P4348,"#,##0"),"✔ متوازنة"))))),IF(R4348=0,"⚠ أضف سطر عهدة أولًا",IF(OR(C4348="",N(G4348)=0),"⚠ أكمل التاريخ والقيمة",IF(S4348="","⚠ التاريخ خارج السنة المالية",IF(H4348="","⚠ اختر بند الموازنة",IF(I4348="مرفوض","✖ مرفوض من المدير",IF(I4348&lt;&gt;"موافق","⏳ بانتظار موافقة المدير",IF(K4348&lt;&gt;"نعم","⚠ غير مسوى مع الحسابات","✔ معتمد ومسوى")))))))))</f>
        <v/>
      </c>
      <c r="R4348">
        <f>N(R4347)+IF(A4348="عهدة",1,0)</f>
        <v/>
      </c>
      <c r="S4348">
        <f>IF(C4348="","",IF(AND(C4348&gt;=DATE(2026,9,1),C4348&lt;=DATE(2027,8,31)),(YEAR(C4348)-2026)*12+MONTH(C4348)-8,""))</f>
        <v/>
      </c>
      <c r="T4348">
        <f>IF(AND(A4348="مصروف",R4348&gt;0,I4348="موافق",S4348&lt;&gt;"",H4348&lt;&gt;""),N(G4348),0)</f>
        <v/>
      </c>
    </row>
    <row r="4349">
      <c r="A4349" s="19" t="n"/>
      <c r="B4349" s="20">
        <f>IF(A4349="","",IF(R4349=0,"⚠ أضف سطر عهدة أولًا","BDR-"&amp;TEXT(R4349,"000")))</f>
        <v/>
      </c>
      <c r="C4349" s="21" t="n"/>
      <c r="D4349" s="20">
        <f>IF(C4349="","",IF(S4349="","خارج السنة المالية",INDEX(القوائم!$D$2:$D$13,S4349)))</f>
        <v/>
      </c>
      <c r="E4349" s="22" t="n"/>
      <c r="F4349" s="23" t="n"/>
      <c r="G4349" s="23" t="n"/>
      <c r="H4349" s="22" t="n"/>
      <c r="I4349" s="19" t="n"/>
      <c r="J4349" s="21" t="n"/>
      <c r="K4349" s="19" t="n"/>
      <c r="L4349" s="19" t="n"/>
      <c r="M4349" s="21" t="n"/>
      <c r="N4349" s="22" t="n"/>
      <c r="O4349" s="24">
        <f>IF(A4349&lt;&gt;"عهدة","",SUMIFS($G$8:$G$5007,$B$8:$B$5007,B4349,$A$8:$A$5007,"مصروف",$I$8:$I$5007,"&lt;&gt;مرفوض"))</f>
        <v/>
      </c>
      <c r="P4349" s="25">
        <f>IF(A4349&lt;&gt;"عهدة","",N(F4349)-O4349)</f>
        <v/>
      </c>
      <c r="Q4349" s="26">
        <f>IF(A4349="","",IF(A4349="عهدة",IF(N(F4349)=0,"⚠ أدخل قيمة العهدة",IF(P4349&lt;0,"⛔ عجز / زيادة مصروفات "&amp;TEXT(-P4349,"#,##0"),IF(COUNTIFS($B$8:$B$5007,B4349,$A$8:$A$5007,"مصروف",$I$8:$I$5007,"&lt;&gt;مرفوض",$K$8:$K$5007,"&lt;&gt;نعم")&gt;0,"⚠ "&amp;COUNTIFS($B$8:$B$5007,B4349,$A$8:$A$5007,"مصروف",$I$8:$I$5007,"&lt;&gt;مرفوض",$K$8:$K$5007,"&lt;&gt;نعم")&amp;" مصروف غير مسوى",IF(L4349="تمت التسوية",IF(P4349=0,"✔ متوازنة وتمت التسوية","✔ تمت التسوية – متبقي "&amp;TEXT(P4349,"#,##0")),IF(P4349&gt;0,"متبقي "&amp;TEXT(P4349,"#,##0"),"✔ متوازنة"))))),IF(R4349=0,"⚠ أضف سطر عهدة أولًا",IF(OR(C4349="",N(G4349)=0),"⚠ أكمل التاريخ والقيمة",IF(S4349="","⚠ التاريخ خارج السنة المالية",IF(H4349="","⚠ اختر بند الموازنة",IF(I4349="مرفوض","✖ مرفوض من المدير",IF(I4349&lt;&gt;"موافق","⏳ بانتظار موافقة المدير",IF(K4349&lt;&gt;"نعم","⚠ غير مسوى مع الحسابات","✔ معتمد ومسوى")))))))))</f>
        <v/>
      </c>
      <c r="R4349">
        <f>N(R4348)+IF(A4349="عهدة",1,0)</f>
        <v/>
      </c>
      <c r="S4349">
        <f>IF(C4349="","",IF(AND(C4349&gt;=DATE(2026,9,1),C4349&lt;=DATE(2027,8,31)),(YEAR(C4349)-2026)*12+MONTH(C4349)-8,""))</f>
        <v/>
      </c>
      <c r="T4349">
        <f>IF(AND(A4349="مصروف",R4349&gt;0,I4349="موافق",S4349&lt;&gt;"",H4349&lt;&gt;""),N(G4349),0)</f>
        <v/>
      </c>
    </row>
    <row r="4350">
      <c r="A4350" s="19" t="n"/>
      <c r="B4350" s="20">
        <f>IF(A4350="","",IF(R4350=0,"⚠ أضف سطر عهدة أولًا","BDR-"&amp;TEXT(R4350,"000")))</f>
        <v/>
      </c>
      <c r="C4350" s="21" t="n"/>
      <c r="D4350" s="20">
        <f>IF(C4350="","",IF(S4350="","خارج السنة المالية",INDEX(القوائم!$D$2:$D$13,S4350)))</f>
        <v/>
      </c>
      <c r="E4350" s="22" t="n"/>
      <c r="F4350" s="23" t="n"/>
      <c r="G4350" s="23" t="n"/>
      <c r="H4350" s="22" t="n"/>
      <c r="I4350" s="19" t="n"/>
      <c r="J4350" s="21" t="n"/>
      <c r="K4350" s="19" t="n"/>
      <c r="L4350" s="19" t="n"/>
      <c r="M4350" s="21" t="n"/>
      <c r="N4350" s="22" t="n"/>
      <c r="O4350" s="24">
        <f>IF(A4350&lt;&gt;"عهدة","",SUMIFS($G$8:$G$5007,$B$8:$B$5007,B4350,$A$8:$A$5007,"مصروف",$I$8:$I$5007,"&lt;&gt;مرفوض"))</f>
        <v/>
      </c>
      <c r="P4350" s="25">
        <f>IF(A4350&lt;&gt;"عهدة","",N(F4350)-O4350)</f>
        <v/>
      </c>
      <c r="Q4350" s="26">
        <f>IF(A4350="","",IF(A4350="عهدة",IF(N(F4350)=0,"⚠ أدخل قيمة العهدة",IF(P4350&lt;0,"⛔ عجز / زيادة مصروفات "&amp;TEXT(-P4350,"#,##0"),IF(COUNTIFS($B$8:$B$5007,B4350,$A$8:$A$5007,"مصروف",$I$8:$I$5007,"&lt;&gt;مرفوض",$K$8:$K$5007,"&lt;&gt;نعم")&gt;0,"⚠ "&amp;COUNTIFS($B$8:$B$5007,B4350,$A$8:$A$5007,"مصروف",$I$8:$I$5007,"&lt;&gt;مرفوض",$K$8:$K$5007,"&lt;&gt;نعم")&amp;" مصروف غير مسوى",IF(L4350="تمت التسوية",IF(P4350=0,"✔ متوازنة وتمت التسوية","✔ تمت التسوية – متبقي "&amp;TEXT(P4350,"#,##0")),IF(P4350&gt;0,"متبقي "&amp;TEXT(P4350,"#,##0"),"✔ متوازنة"))))),IF(R4350=0,"⚠ أضف سطر عهدة أولًا",IF(OR(C4350="",N(G4350)=0),"⚠ أكمل التاريخ والقيمة",IF(S4350="","⚠ التاريخ خارج السنة المالية",IF(H4350="","⚠ اختر بند الموازنة",IF(I4350="مرفوض","✖ مرفوض من المدير",IF(I4350&lt;&gt;"موافق","⏳ بانتظار موافقة المدير",IF(K4350&lt;&gt;"نعم","⚠ غير مسوى مع الحسابات","✔ معتمد ومسوى")))))))))</f>
        <v/>
      </c>
      <c r="R4350">
        <f>N(R4349)+IF(A4350="عهدة",1,0)</f>
        <v/>
      </c>
      <c r="S4350">
        <f>IF(C4350="","",IF(AND(C4350&gt;=DATE(2026,9,1),C4350&lt;=DATE(2027,8,31)),(YEAR(C4350)-2026)*12+MONTH(C4350)-8,""))</f>
        <v/>
      </c>
      <c r="T4350">
        <f>IF(AND(A4350="مصروف",R4350&gt;0,I4350="موافق",S4350&lt;&gt;"",H4350&lt;&gt;""),N(G4350),0)</f>
        <v/>
      </c>
    </row>
    <row r="4351">
      <c r="A4351" s="19" t="n"/>
      <c r="B4351" s="20">
        <f>IF(A4351="","",IF(R4351=0,"⚠ أضف سطر عهدة أولًا","BDR-"&amp;TEXT(R4351,"000")))</f>
        <v/>
      </c>
      <c r="C4351" s="21" t="n"/>
      <c r="D4351" s="20">
        <f>IF(C4351="","",IF(S4351="","خارج السنة المالية",INDEX(القوائم!$D$2:$D$13,S4351)))</f>
        <v/>
      </c>
      <c r="E4351" s="22" t="n"/>
      <c r="F4351" s="23" t="n"/>
      <c r="G4351" s="23" t="n"/>
      <c r="H4351" s="22" t="n"/>
      <c r="I4351" s="19" t="n"/>
      <c r="J4351" s="21" t="n"/>
      <c r="K4351" s="19" t="n"/>
      <c r="L4351" s="19" t="n"/>
      <c r="M4351" s="21" t="n"/>
      <c r="N4351" s="22" t="n"/>
      <c r="O4351" s="24">
        <f>IF(A4351&lt;&gt;"عهدة","",SUMIFS($G$8:$G$5007,$B$8:$B$5007,B4351,$A$8:$A$5007,"مصروف",$I$8:$I$5007,"&lt;&gt;مرفوض"))</f>
        <v/>
      </c>
      <c r="P4351" s="25">
        <f>IF(A4351&lt;&gt;"عهدة","",N(F4351)-O4351)</f>
        <v/>
      </c>
      <c r="Q4351" s="26">
        <f>IF(A4351="","",IF(A4351="عهدة",IF(N(F4351)=0,"⚠ أدخل قيمة العهدة",IF(P4351&lt;0,"⛔ عجز / زيادة مصروفات "&amp;TEXT(-P4351,"#,##0"),IF(COUNTIFS($B$8:$B$5007,B4351,$A$8:$A$5007,"مصروف",$I$8:$I$5007,"&lt;&gt;مرفوض",$K$8:$K$5007,"&lt;&gt;نعم")&gt;0,"⚠ "&amp;COUNTIFS($B$8:$B$5007,B4351,$A$8:$A$5007,"مصروف",$I$8:$I$5007,"&lt;&gt;مرفوض",$K$8:$K$5007,"&lt;&gt;نعم")&amp;" مصروف غير مسوى",IF(L4351="تمت التسوية",IF(P4351=0,"✔ متوازنة وتمت التسوية","✔ تمت التسوية – متبقي "&amp;TEXT(P4351,"#,##0")),IF(P4351&gt;0,"متبقي "&amp;TEXT(P4351,"#,##0"),"✔ متوازنة"))))),IF(R4351=0,"⚠ أضف سطر عهدة أولًا",IF(OR(C4351="",N(G4351)=0),"⚠ أكمل التاريخ والقيمة",IF(S4351="","⚠ التاريخ خارج السنة المالية",IF(H4351="","⚠ اختر بند الموازنة",IF(I4351="مرفوض","✖ مرفوض من المدير",IF(I4351&lt;&gt;"موافق","⏳ بانتظار موافقة المدير",IF(K4351&lt;&gt;"نعم","⚠ غير مسوى مع الحسابات","✔ معتمد ومسوى")))))))))</f>
        <v/>
      </c>
      <c r="R4351">
        <f>N(R4350)+IF(A4351="عهدة",1,0)</f>
        <v/>
      </c>
      <c r="S4351">
        <f>IF(C4351="","",IF(AND(C4351&gt;=DATE(2026,9,1),C4351&lt;=DATE(2027,8,31)),(YEAR(C4351)-2026)*12+MONTH(C4351)-8,""))</f>
        <v/>
      </c>
      <c r="T4351">
        <f>IF(AND(A4351="مصروف",R4351&gt;0,I4351="موافق",S4351&lt;&gt;"",H4351&lt;&gt;""),N(G4351),0)</f>
        <v/>
      </c>
    </row>
    <row r="4352">
      <c r="A4352" s="19" t="n"/>
      <c r="B4352" s="20">
        <f>IF(A4352="","",IF(R4352=0,"⚠ أضف سطر عهدة أولًا","BDR-"&amp;TEXT(R4352,"000")))</f>
        <v/>
      </c>
      <c r="C4352" s="21" t="n"/>
      <c r="D4352" s="20">
        <f>IF(C4352="","",IF(S4352="","خارج السنة المالية",INDEX(القوائم!$D$2:$D$13,S4352)))</f>
        <v/>
      </c>
      <c r="E4352" s="22" t="n"/>
      <c r="F4352" s="23" t="n"/>
      <c r="G4352" s="23" t="n"/>
      <c r="H4352" s="22" t="n"/>
      <c r="I4352" s="19" t="n"/>
      <c r="J4352" s="21" t="n"/>
      <c r="K4352" s="19" t="n"/>
      <c r="L4352" s="19" t="n"/>
      <c r="M4352" s="21" t="n"/>
      <c r="N4352" s="22" t="n"/>
      <c r="O4352" s="24">
        <f>IF(A4352&lt;&gt;"عهدة","",SUMIFS($G$8:$G$5007,$B$8:$B$5007,B4352,$A$8:$A$5007,"مصروف",$I$8:$I$5007,"&lt;&gt;مرفوض"))</f>
        <v/>
      </c>
      <c r="P4352" s="25">
        <f>IF(A4352&lt;&gt;"عهدة","",N(F4352)-O4352)</f>
        <v/>
      </c>
      <c r="Q4352" s="26">
        <f>IF(A4352="","",IF(A4352="عهدة",IF(N(F4352)=0,"⚠ أدخل قيمة العهدة",IF(P4352&lt;0,"⛔ عجز / زيادة مصروفات "&amp;TEXT(-P4352,"#,##0"),IF(COUNTIFS($B$8:$B$5007,B4352,$A$8:$A$5007,"مصروف",$I$8:$I$5007,"&lt;&gt;مرفوض",$K$8:$K$5007,"&lt;&gt;نعم")&gt;0,"⚠ "&amp;COUNTIFS($B$8:$B$5007,B4352,$A$8:$A$5007,"مصروف",$I$8:$I$5007,"&lt;&gt;مرفوض",$K$8:$K$5007,"&lt;&gt;نعم")&amp;" مصروف غير مسوى",IF(L4352="تمت التسوية",IF(P4352=0,"✔ متوازنة وتمت التسوية","✔ تمت التسوية – متبقي "&amp;TEXT(P4352,"#,##0")),IF(P4352&gt;0,"متبقي "&amp;TEXT(P4352,"#,##0"),"✔ متوازنة"))))),IF(R4352=0,"⚠ أضف سطر عهدة أولًا",IF(OR(C4352="",N(G4352)=0),"⚠ أكمل التاريخ والقيمة",IF(S4352="","⚠ التاريخ خارج السنة المالية",IF(H4352="","⚠ اختر بند الموازنة",IF(I4352="مرفوض","✖ مرفوض من المدير",IF(I4352&lt;&gt;"موافق","⏳ بانتظار موافقة المدير",IF(K4352&lt;&gt;"نعم","⚠ غير مسوى مع الحسابات","✔ معتمد ومسوى")))))))))</f>
        <v/>
      </c>
      <c r="R4352">
        <f>N(R4351)+IF(A4352="عهدة",1,0)</f>
        <v/>
      </c>
      <c r="S4352">
        <f>IF(C4352="","",IF(AND(C4352&gt;=DATE(2026,9,1),C4352&lt;=DATE(2027,8,31)),(YEAR(C4352)-2026)*12+MONTH(C4352)-8,""))</f>
        <v/>
      </c>
      <c r="T4352">
        <f>IF(AND(A4352="مصروف",R4352&gt;0,I4352="موافق",S4352&lt;&gt;"",H4352&lt;&gt;""),N(G4352),0)</f>
        <v/>
      </c>
    </row>
    <row r="4353">
      <c r="A4353" s="19" t="n"/>
      <c r="B4353" s="20">
        <f>IF(A4353="","",IF(R4353=0,"⚠ أضف سطر عهدة أولًا","BDR-"&amp;TEXT(R4353,"000")))</f>
        <v/>
      </c>
      <c r="C4353" s="21" t="n"/>
      <c r="D4353" s="20">
        <f>IF(C4353="","",IF(S4353="","خارج السنة المالية",INDEX(القوائم!$D$2:$D$13,S4353)))</f>
        <v/>
      </c>
      <c r="E4353" s="22" t="n"/>
      <c r="F4353" s="23" t="n"/>
      <c r="G4353" s="23" t="n"/>
      <c r="H4353" s="22" t="n"/>
      <c r="I4353" s="19" t="n"/>
      <c r="J4353" s="21" t="n"/>
      <c r="K4353" s="19" t="n"/>
      <c r="L4353" s="19" t="n"/>
      <c r="M4353" s="21" t="n"/>
      <c r="N4353" s="22" t="n"/>
      <c r="O4353" s="24">
        <f>IF(A4353&lt;&gt;"عهدة","",SUMIFS($G$8:$G$5007,$B$8:$B$5007,B4353,$A$8:$A$5007,"مصروف",$I$8:$I$5007,"&lt;&gt;مرفوض"))</f>
        <v/>
      </c>
      <c r="P4353" s="25">
        <f>IF(A4353&lt;&gt;"عهدة","",N(F4353)-O4353)</f>
        <v/>
      </c>
      <c r="Q4353" s="26">
        <f>IF(A4353="","",IF(A4353="عهدة",IF(N(F4353)=0,"⚠ أدخل قيمة العهدة",IF(P4353&lt;0,"⛔ عجز / زيادة مصروفات "&amp;TEXT(-P4353,"#,##0"),IF(COUNTIFS($B$8:$B$5007,B4353,$A$8:$A$5007,"مصروف",$I$8:$I$5007,"&lt;&gt;مرفوض",$K$8:$K$5007,"&lt;&gt;نعم")&gt;0,"⚠ "&amp;COUNTIFS($B$8:$B$5007,B4353,$A$8:$A$5007,"مصروف",$I$8:$I$5007,"&lt;&gt;مرفوض",$K$8:$K$5007,"&lt;&gt;نعم")&amp;" مصروف غير مسوى",IF(L4353="تمت التسوية",IF(P4353=0,"✔ متوازنة وتمت التسوية","✔ تمت التسوية – متبقي "&amp;TEXT(P4353,"#,##0")),IF(P4353&gt;0,"متبقي "&amp;TEXT(P4353,"#,##0"),"✔ متوازنة"))))),IF(R4353=0,"⚠ أضف سطر عهدة أولًا",IF(OR(C4353="",N(G4353)=0),"⚠ أكمل التاريخ والقيمة",IF(S4353="","⚠ التاريخ خارج السنة المالية",IF(H4353="","⚠ اختر بند الموازنة",IF(I4353="مرفوض","✖ مرفوض من المدير",IF(I4353&lt;&gt;"موافق","⏳ بانتظار موافقة المدير",IF(K4353&lt;&gt;"نعم","⚠ غير مسوى مع الحسابات","✔ معتمد ومسوى")))))))))</f>
        <v/>
      </c>
      <c r="R4353">
        <f>N(R4352)+IF(A4353="عهدة",1,0)</f>
        <v/>
      </c>
      <c r="S4353">
        <f>IF(C4353="","",IF(AND(C4353&gt;=DATE(2026,9,1),C4353&lt;=DATE(2027,8,31)),(YEAR(C4353)-2026)*12+MONTH(C4353)-8,""))</f>
        <v/>
      </c>
      <c r="T4353">
        <f>IF(AND(A4353="مصروف",R4353&gt;0,I4353="موافق",S4353&lt;&gt;"",H4353&lt;&gt;""),N(G4353),0)</f>
        <v/>
      </c>
    </row>
    <row r="4354">
      <c r="A4354" s="19" t="n"/>
      <c r="B4354" s="20">
        <f>IF(A4354="","",IF(R4354=0,"⚠ أضف سطر عهدة أولًا","BDR-"&amp;TEXT(R4354,"000")))</f>
        <v/>
      </c>
      <c r="C4354" s="21" t="n"/>
      <c r="D4354" s="20">
        <f>IF(C4354="","",IF(S4354="","خارج السنة المالية",INDEX(القوائم!$D$2:$D$13,S4354)))</f>
        <v/>
      </c>
      <c r="E4354" s="22" t="n"/>
      <c r="F4354" s="23" t="n"/>
      <c r="G4354" s="23" t="n"/>
      <c r="H4354" s="22" t="n"/>
      <c r="I4354" s="19" t="n"/>
      <c r="J4354" s="21" t="n"/>
      <c r="K4354" s="19" t="n"/>
      <c r="L4354" s="19" t="n"/>
      <c r="M4354" s="21" t="n"/>
      <c r="N4354" s="22" t="n"/>
      <c r="O4354" s="24">
        <f>IF(A4354&lt;&gt;"عهدة","",SUMIFS($G$8:$G$5007,$B$8:$B$5007,B4354,$A$8:$A$5007,"مصروف",$I$8:$I$5007,"&lt;&gt;مرفوض"))</f>
        <v/>
      </c>
      <c r="P4354" s="25">
        <f>IF(A4354&lt;&gt;"عهدة","",N(F4354)-O4354)</f>
        <v/>
      </c>
      <c r="Q4354" s="26">
        <f>IF(A4354="","",IF(A4354="عهدة",IF(N(F4354)=0,"⚠ أدخل قيمة العهدة",IF(P4354&lt;0,"⛔ عجز / زيادة مصروفات "&amp;TEXT(-P4354,"#,##0"),IF(COUNTIFS($B$8:$B$5007,B4354,$A$8:$A$5007,"مصروف",$I$8:$I$5007,"&lt;&gt;مرفوض",$K$8:$K$5007,"&lt;&gt;نعم")&gt;0,"⚠ "&amp;COUNTIFS($B$8:$B$5007,B4354,$A$8:$A$5007,"مصروف",$I$8:$I$5007,"&lt;&gt;مرفوض",$K$8:$K$5007,"&lt;&gt;نعم")&amp;" مصروف غير مسوى",IF(L4354="تمت التسوية",IF(P4354=0,"✔ متوازنة وتمت التسوية","✔ تمت التسوية – متبقي "&amp;TEXT(P4354,"#,##0")),IF(P4354&gt;0,"متبقي "&amp;TEXT(P4354,"#,##0"),"✔ متوازنة"))))),IF(R4354=0,"⚠ أضف سطر عهدة أولًا",IF(OR(C4354="",N(G4354)=0),"⚠ أكمل التاريخ والقيمة",IF(S4354="","⚠ التاريخ خارج السنة المالية",IF(H4354="","⚠ اختر بند الموازنة",IF(I4354="مرفوض","✖ مرفوض من المدير",IF(I4354&lt;&gt;"موافق","⏳ بانتظار موافقة المدير",IF(K4354&lt;&gt;"نعم","⚠ غير مسوى مع الحسابات","✔ معتمد ومسوى")))))))))</f>
        <v/>
      </c>
      <c r="R4354">
        <f>N(R4353)+IF(A4354="عهدة",1,0)</f>
        <v/>
      </c>
      <c r="S4354">
        <f>IF(C4354="","",IF(AND(C4354&gt;=DATE(2026,9,1),C4354&lt;=DATE(2027,8,31)),(YEAR(C4354)-2026)*12+MONTH(C4354)-8,""))</f>
        <v/>
      </c>
      <c r="T4354">
        <f>IF(AND(A4354="مصروف",R4354&gt;0,I4354="موافق",S4354&lt;&gt;"",H4354&lt;&gt;""),N(G4354),0)</f>
        <v/>
      </c>
    </row>
    <row r="4355">
      <c r="A4355" s="19" t="n"/>
      <c r="B4355" s="20">
        <f>IF(A4355="","",IF(R4355=0,"⚠ أضف سطر عهدة أولًا","BDR-"&amp;TEXT(R4355,"000")))</f>
        <v/>
      </c>
      <c r="C4355" s="21" t="n"/>
      <c r="D4355" s="20">
        <f>IF(C4355="","",IF(S4355="","خارج السنة المالية",INDEX(القوائم!$D$2:$D$13,S4355)))</f>
        <v/>
      </c>
      <c r="E4355" s="22" t="n"/>
      <c r="F4355" s="23" t="n"/>
      <c r="G4355" s="23" t="n"/>
      <c r="H4355" s="22" t="n"/>
      <c r="I4355" s="19" t="n"/>
      <c r="J4355" s="21" t="n"/>
      <c r="K4355" s="19" t="n"/>
      <c r="L4355" s="19" t="n"/>
      <c r="M4355" s="21" t="n"/>
      <c r="N4355" s="22" t="n"/>
      <c r="O4355" s="24">
        <f>IF(A4355&lt;&gt;"عهدة","",SUMIFS($G$8:$G$5007,$B$8:$B$5007,B4355,$A$8:$A$5007,"مصروف",$I$8:$I$5007,"&lt;&gt;مرفوض"))</f>
        <v/>
      </c>
      <c r="P4355" s="25">
        <f>IF(A4355&lt;&gt;"عهدة","",N(F4355)-O4355)</f>
        <v/>
      </c>
      <c r="Q4355" s="26">
        <f>IF(A4355="","",IF(A4355="عهدة",IF(N(F4355)=0,"⚠ أدخل قيمة العهدة",IF(P4355&lt;0,"⛔ عجز / زيادة مصروفات "&amp;TEXT(-P4355,"#,##0"),IF(COUNTIFS($B$8:$B$5007,B4355,$A$8:$A$5007,"مصروف",$I$8:$I$5007,"&lt;&gt;مرفوض",$K$8:$K$5007,"&lt;&gt;نعم")&gt;0,"⚠ "&amp;COUNTIFS($B$8:$B$5007,B4355,$A$8:$A$5007,"مصروف",$I$8:$I$5007,"&lt;&gt;مرفوض",$K$8:$K$5007,"&lt;&gt;نعم")&amp;" مصروف غير مسوى",IF(L4355="تمت التسوية",IF(P4355=0,"✔ متوازنة وتمت التسوية","✔ تمت التسوية – متبقي "&amp;TEXT(P4355,"#,##0")),IF(P4355&gt;0,"متبقي "&amp;TEXT(P4355,"#,##0"),"✔ متوازنة"))))),IF(R4355=0,"⚠ أضف سطر عهدة أولًا",IF(OR(C4355="",N(G4355)=0),"⚠ أكمل التاريخ والقيمة",IF(S4355="","⚠ التاريخ خارج السنة المالية",IF(H4355="","⚠ اختر بند الموازنة",IF(I4355="مرفوض","✖ مرفوض من المدير",IF(I4355&lt;&gt;"موافق","⏳ بانتظار موافقة المدير",IF(K4355&lt;&gt;"نعم","⚠ غير مسوى مع الحسابات","✔ معتمد ومسوى")))))))))</f>
        <v/>
      </c>
      <c r="R4355">
        <f>N(R4354)+IF(A4355="عهدة",1,0)</f>
        <v/>
      </c>
      <c r="S4355">
        <f>IF(C4355="","",IF(AND(C4355&gt;=DATE(2026,9,1),C4355&lt;=DATE(2027,8,31)),(YEAR(C4355)-2026)*12+MONTH(C4355)-8,""))</f>
        <v/>
      </c>
      <c r="T4355">
        <f>IF(AND(A4355="مصروف",R4355&gt;0,I4355="موافق",S4355&lt;&gt;"",H4355&lt;&gt;""),N(G4355),0)</f>
        <v/>
      </c>
    </row>
    <row r="4356">
      <c r="A4356" s="19" t="n"/>
      <c r="B4356" s="20">
        <f>IF(A4356="","",IF(R4356=0,"⚠ أضف سطر عهدة أولًا","BDR-"&amp;TEXT(R4356,"000")))</f>
        <v/>
      </c>
      <c r="C4356" s="21" t="n"/>
      <c r="D4356" s="20">
        <f>IF(C4356="","",IF(S4356="","خارج السنة المالية",INDEX(القوائم!$D$2:$D$13,S4356)))</f>
        <v/>
      </c>
      <c r="E4356" s="22" t="n"/>
      <c r="F4356" s="23" t="n"/>
      <c r="G4356" s="23" t="n"/>
      <c r="H4356" s="22" t="n"/>
      <c r="I4356" s="19" t="n"/>
      <c r="J4356" s="21" t="n"/>
      <c r="K4356" s="19" t="n"/>
      <c r="L4356" s="19" t="n"/>
      <c r="M4356" s="21" t="n"/>
      <c r="N4356" s="22" t="n"/>
      <c r="O4356" s="24">
        <f>IF(A4356&lt;&gt;"عهدة","",SUMIFS($G$8:$G$5007,$B$8:$B$5007,B4356,$A$8:$A$5007,"مصروف",$I$8:$I$5007,"&lt;&gt;مرفوض"))</f>
        <v/>
      </c>
      <c r="P4356" s="25">
        <f>IF(A4356&lt;&gt;"عهدة","",N(F4356)-O4356)</f>
        <v/>
      </c>
      <c r="Q4356" s="26">
        <f>IF(A4356="","",IF(A4356="عهدة",IF(N(F4356)=0,"⚠ أدخل قيمة العهدة",IF(P4356&lt;0,"⛔ عجز / زيادة مصروفات "&amp;TEXT(-P4356,"#,##0"),IF(COUNTIFS($B$8:$B$5007,B4356,$A$8:$A$5007,"مصروف",$I$8:$I$5007,"&lt;&gt;مرفوض",$K$8:$K$5007,"&lt;&gt;نعم")&gt;0,"⚠ "&amp;COUNTIFS($B$8:$B$5007,B4356,$A$8:$A$5007,"مصروف",$I$8:$I$5007,"&lt;&gt;مرفوض",$K$8:$K$5007,"&lt;&gt;نعم")&amp;" مصروف غير مسوى",IF(L4356="تمت التسوية",IF(P4356=0,"✔ متوازنة وتمت التسوية","✔ تمت التسوية – متبقي "&amp;TEXT(P4356,"#,##0")),IF(P4356&gt;0,"متبقي "&amp;TEXT(P4356,"#,##0"),"✔ متوازنة"))))),IF(R4356=0,"⚠ أضف سطر عهدة أولًا",IF(OR(C4356="",N(G4356)=0),"⚠ أكمل التاريخ والقيمة",IF(S4356="","⚠ التاريخ خارج السنة المالية",IF(H4356="","⚠ اختر بند الموازنة",IF(I4356="مرفوض","✖ مرفوض من المدير",IF(I4356&lt;&gt;"موافق","⏳ بانتظار موافقة المدير",IF(K4356&lt;&gt;"نعم","⚠ غير مسوى مع الحسابات","✔ معتمد ومسوى")))))))))</f>
        <v/>
      </c>
      <c r="R4356">
        <f>N(R4355)+IF(A4356="عهدة",1,0)</f>
        <v/>
      </c>
      <c r="S4356">
        <f>IF(C4356="","",IF(AND(C4356&gt;=DATE(2026,9,1),C4356&lt;=DATE(2027,8,31)),(YEAR(C4356)-2026)*12+MONTH(C4356)-8,""))</f>
        <v/>
      </c>
      <c r="T4356">
        <f>IF(AND(A4356="مصروف",R4356&gt;0,I4356="موافق",S4356&lt;&gt;"",H4356&lt;&gt;""),N(G4356),0)</f>
        <v/>
      </c>
    </row>
    <row r="4357">
      <c r="A4357" s="19" t="n"/>
      <c r="B4357" s="20">
        <f>IF(A4357="","",IF(R4357=0,"⚠ أضف سطر عهدة أولًا","BDR-"&amp;TEXT(R4357,"000")))</f>
        <v/>
      </c>
      <c r="C4357" s="21" t="n"/>
      <c r="D4357" s="20">
        <f>IF(C4357="","",IF(S4357="","خارج السنة المالية",INDEX(القوائم!$D$2:$D$13,S4357)))</f>
        <v/>
      </c>
      <c r="E4357" s="22" t="n"/>
      <c r="F4357" s="23" t="n"/>
      <c r="G4357" s="23" t="n"/>
      <c r="H4357" s="22" t="n"/>
      <c r="I4357" s="19" t="n"/>
      <c r="J4357" s="21" t="n"/>
      <c r="K4357" s="19" t="n"/>
      <c r="L4357" s="19" t="n"/>
      <c r="M4357" s="21" t="n"/>
      <c r="N4357" s="22" t="n"/>
      <c r="O4357" s="24">
        <f>IF(A4357&lt;&gt;"عهدة","",SUMIFS($G$8:$G$5007,$B$8:$B$5007,B4357,$A$8:$A$5007,"مصروف",$I$8:$I$5007,"&lt;&gt;مرفوض"))</f>
        <v/>
      </c>
      <c r="P4357" s="25">
        <f>IF(A4357&lt;&gt;"عهدة","",N(F4357)-O4357)</f>
        <v/>
      </c>
      <c r="Q4357" s="26">
        <f>IF(A4357="","",IF(A4357="عهدة",IF(N(F4357)=0,"⚠ أدخل قيمة العهدة",IF(P4357&lt;0,"⛔ عجز / زيادة مصروفات "&amp;TEXT(-P4357,"#,##0"),IF(COUNTIFS($B$8:$B$5007,B4357,$A$8:$A$5007,"مصروف",$I$8:$I$5007,"&lt;&gt;مرفوض",$K$8:$K$5007,"&lt;&gt;نعم")&gt;0,"⚠ "&amp;COUNTIFS($B$8:$B$5007,B4357,$A$8:$A$5007,"مصروف",$I$8:$I$5007,"&lt;&gt;مرفوض",$K$8:$K$5007,"&lt;&gt;نعم")&amp;" مصروف غير مسوى",IF(L4357="تمت التسوية",IF(P4357=0,"✔ متوازنة وتمت التسوية","✔ تمت التسوية – متبقي "&amp;TEXT(P4357,"#,##0")),IF(P4357&gt;0,"متبقي "&amp;TEXT(P4357,"#,##0"),"✔ متوازنة"))))),IF(R4357=0,"⚠ أضف سطر عهدة أولًا",IF(OR(C4357="",N(G4357)=0),"⚠ أكمل التاريخ والقيمة",IF(S4357="","⚠ التاريخ خارج السنة المالية",IF(H4357="","⚠ اختر بند الموازنة",IF(I4357="مرفوض","✖ مرفوض من المدير",IF(I4357&lt;&gt;"موافق","⏳ بانتظار موافقة المدير",IF(K4357&lt;&gt;"نعم","⚠ غير مسوى مع الحسابات","✔ معتمد ومسوى")))))))))</f>
        <v/>
      </c>
      <c r="R4357">
        <f>N(R4356)+IF(A4357="عهدة",1,0)</f>
        <v/>
      </c>
      <c r="S4357">
        <f>IF(C4357="","",IF(AND(C4357&gt;=DATE(2026,9,1),C4357&lt;=DATE(2027,8,31)),(YEAR(C4357)-2026)*12+MONTH(C4357)-8,""))</f>
        <v/>
      </c>
      <c r="T4357">
        <f>IF(AND(A4357="مصروف",R4357&gt;0,I4357="موافق",S4357&lt;&gt;"",H4357&lt;&gt;""),N(G4357),0)</f>
        <v/>
      </c>
    </row>
    <row r="4358">
      <c r="A4358" s="19" t="n"/>
      <c r="B4358" s="20">
        <f>IF(A4358="","",IF(R4358=0,"⚠ أضف سطر عهدة أولًا","BDR-"&amp;TEXT(R4358,"000")))</f>
        <v/>
      </c>
      <c r="C4358" s="21" t="n"/>
      <c r="D4358" s="20">
        <f>IF(C4358="","",IF(S4358="","خارج السنة المالية",INDEX(القوائم!$D$2:$D$13,S4358)))</f>
        <v/>
      </c>
      <c r="E4358" s="22" t="n"/>
      <c r="F4358" s="23" t="n"/>
      <c r="G4358" s="23" t="n"/>
      <c r="H4358" s="22" t="n"/>
      <c r="I4358" s="19" t="n"/>
      <c r="J4358" s="21" t="n"/>
      <c r="K4358" s="19" t="n"/>
      <c r="L4358" s="19" t="n"/>
      <c r="M4358" s="21" t="n"/>
      <c r="N4358" s="22" t="n"/>
      <c r="O4358" s="24">
        <f>IF(A4358&lt;&gt;"عهدة","",SUMIFS($G$8:$G$5007,$B$8:$B$5007,B4358,$A$8:$A$5007,"مصروف",$I$8:$I$5007,"&lt;&gt;مرفوض"))</f>
        <v/>
      </c>
      <c r="P4358" s="25">
        <f>IF(A4358&lt;&gt;"عهدة","",N(F4358)-O4358)</f>
        <v/>
      </c>
      <c r="Q4358" s="26">
        <f>IF(A4358="","",IF(A4358="عهدة",IF(N(F4358)=0,"⚠ أدخل قيمة العهدة",IF(P4358&lt;0,"⛔ عجز / زيادة مصروفات "&amp;TEXT(-P4358,"#,##0"),IF(COUNTIFS($B$8:$B$5007,B4358,$A$8:$A$5007,"مصروف",$I$8:$I$5007,"&lt;&gt;مرفوض",$K$8:$K$5007,"&lt;&gt;نعم")&gt;0,"⚠ "&amp;COUNTIFS($B$8:$B$5007,B4358,$A$8:$A$5007,"مصروف",$I$8:$I$5007,"&lt;&gt;مرفوض",$K$8:$K$5007,"&lt;&gt;نعم")&amp;" مصروف غير مسوى",IF(L4358="تمت التسوية",IF(P4358=0,"✔ متوازنة وتمت التسوية","✔ تمت التسوية – متبقي "&amp;TEXT(P4358,"#,##0")),IF(P4358&gt;0,"متبقي "&amp;TEXT(P4358,"#,##0"),"✔ متوازنة"))))),IF(R4358=0,"⚠ أضف سطر عهدة أولًا",IF(OR(C4358="",N(G4358)=0),"⚠ أكمل التاريخ والقيمة",IF(S4358="","⚠ التاريخ خارج السنة المالية",IF(H4358="","⚠ اختر بند الموازنة",IF(I4358="مرفوض","✖ مرفوض من المدير",IF(I4358&lt;&gt;"موافق","⏳ بانتظار موافقة المدير",IF(K4358&lt;&gt;"نعم","⚠ غير مسوى مع الحسابات","✔ معتمد ومسوى")))))))))</f>
        <v/>
      </c>
      <c r="R4358">
        <f>N(R4357)+IF(A4358="عهدة",1,0)</f>
        <v/>
      </c>
      <c r="S4358">
        <f>IF(C4358="","",IF(AND(C4358&gt;=DATE(2026,9,1),C4358&lt;=DATE(2027,8,31)),(YEAR(C4358)-2026)*12+MONTH(C4358)-8,""))</f>
        <v/>
      </c>
      <c r="T4358">
        <f>IF(AND(A4358="مصروف",R4358&gt;0,I4358="موافق",S4358&lt;&gt;"",H4358&lt;&gt;""),N(G4358),0)</f>
        <v/>
      </c>
    </row>
    <row r="4359">
      <c r="A4359" s="19" t="n"/>
      <c r="B4359" s="20">
        <f>IF(A4359="","",IF(R4359=0,"⚠ أضف سطر عهدة أولًا","BDR-"&amp;TEXT(R4359,"000")))</f>
        <v/>
      </c>
      <c r="C4359" s="21" t="n"/>
      <c r="D4359" s="20">
        <f>IF(C4359="","",IF(S4359="","خارج السنة المالية",INDEX(القوائم!$D$2:$D$13,S4359)))</f>
        <v/>
      </c>
      <c r="E4359" s="22" t="n"/>
      <c r="F4359" s="23" t="n"/>
      <c r="G4359" s="23" t="n"/>
      <c r="H4359" s="22" t="n"/>
      <c r="I4359" s="19" t="n"/>
      <c r="J4359" s="21" t="n"/>
      <c r="K4359" s="19" t="n"/>
      <c r="L4359" s="19" t="n"/>
      <c r="M4359" s="21" t="n"/>
      <c r="N4359" s="22" t="n"/>
      <c r="O4359" s="24">
        <f>IF(A4359&lt;&gt;"عهدة","",SUMIFS($G$8:$G$5007,$B$8:$B$5007,B4359,$A$8:$A$5007,"مصروف",$I$8:$I$5007,"&lt;&gt;مرفوض"))</f>
        <v/>
      </c>
      <c r="P4359" s="25">
        <f>IF(A4359&lt;&gt;"عهدة","",N(F4359)-O4359)</f>
        <v/>
      </c>
      <c r="Q4359" s="26">
        <f>IF(A4359="","",IF(A4359="عهدة",IF(N(F4359)=0,"⚠ أدخل قيمة العهدة",IF(P4359&lt;0,"⛔ عجز / زيادة مصروفات "&amp;TEXT(-P4359,"#,##0"),IF(COUNTIFS($B$8:$B$5007,B4359,$A$8:$A$5007,"مصروف",$I$8:$I$5007,"&lt;&gt;مرفوض",$K$8:$K$5007,"&lt;&gt;نعم")&gt;0,"⚠ "&amp;COUNTIFS($B$8:$B$5007,B4359,$A$8:$A$5007,"مصروف",$I$8:$I$5007,"&lt;&gt;مرفوض",$K$8:$K$5007,"&lt;&gt;نعم")&amp;" مصروف غير مسوى",IF(L4359="تمت التسوية",IF(P4359=0,"✔ متوازنة وتمت التسوية","✔ تمت التسوية – متبقي "&amp;TEXT(P4359,"#,##0")),IF(P4359&gt;0,"متبقي "&amp;TEXT(P4359,"#,##0"),"✔ متوازنة"))))),IF(R4359=0,"⚠ أضف سطر عهدة أولًا",IF(OR(C4359="",N(G4359)=0),"⚠ أكمل التاريخ والقيمة",IF(S4359="","⚠ التاريخ خارج السنة المالية",IF(H4359="","⚠ اختر بند الموازنة",IF(I4359="مرفوض","✖ مرفوض من المدير",IF(I4359&lt;&gt;"موافق","⏳ بانتظار موافقة المدير",IF(K4359&lt;&gt;"نعم","⚠ غير مسوى مع الحسابات","✔ معتمد ومسوى")))))))))</f>
        <v/>
      </c>
      <c r="R4359">
        <f>N(R4358)+IF(A4359="عهدة",1,0)</f>
        <v/>
      </c>
      <c r="S4359">
        <f>IF(C4359="","",IF(AND(C4359&gt;=DATE(2026,9,1),C4359&lt;=DATE(2027,8,31)),(YEAR(C4359)-2026)*12+MONTH(C4359)-8,""))</f>
        <v/>
      </c>
      <c r="T4359">
        <f>IF(AND(A4359="مصروف",R4359&gt;0,I4359="موافق",S4359&lt;&gt;"",H4359&lt;&gt;""),N(G4359),0)</f>
        <v/>
      </c>
    </row>
    <row r="4360">
      <c r="A4360" s="19" t="n"/>
      <c r="B4360" s="20">
        <f>IF(A4360="","",IF(R4360=0,"⚠ أضف سطر عهدة أولًا","BDR-"&amp;TEXT(R4360,"000")))</f>
        <v/>
      </c>
      <c r="C4360" s="21" t="n"/>
      <c r="D4360" s="20">
        <f>IF(C4360="","",IF(S4360="","خارج السنة المالية",INDEX(القوائم!$D$2:$D$13,S4360)))</f>
        <v/>
      </c>
      <c r="E4360" s="22" t="n"/>
      <c r="F4360" s="23" t="n"/>
      <c r="G4360" s="23" t="n"/>
      <c r="H4360" s="22" t="n"/>
      <c r="I4360" s="19" t="n"/>
      <c r="J4360" s="21" t="n"/>
      <c r="K4360" s="19" t="n"/>
      <c r="L4360" s="19" t="n"/>
      <c r="M4360" s="21" t="n"/>
      <c r="N4360" s="22" t="n"/>
      <c r="O4360" s="24">
        <f>IF(A4360&lt;&gt;"عهدة","",SUMIFS($G$8:$G$5007,$B$8:$B$5007,B4360,$A$8:$A$5007,"مصروف",$I$8:$I$5007,"&lt;&gt;مرفوض"))</f>
        <v/>
      </c>
      <c r="P4360" s="25">
        <f>IF(A4360&lt;&gt;"عهدة","",N(F4360)-O4360)</f>
        <v/>
      </c>
      <c r="Q4360" s="26">
        <f>IF(A4360="","",IF(A4360="عهدة",IF(N(F4360)=0,"⚠ أدخل قيمة العهدة",IF(P4360&lt;0,"⛔ عجز / زيادة مصروفات "&amp;TEXT(-P4360,"#,##0"),IF(COUNTIFS($B$8:$B$5007,B4360,$A$8:$A$5007,"مصروف",$I$8:$I$5007,"&lt;&gt;مرفوض",$K$8:$K$5007,"&lt;&gt;نعم")&gt;0,"⚠ "&amp;COUNTIFS($B$8:$B$5007,B4360,$A$8:$A$5007,"مصروف",$I$8:$I$5007,"&lt;&gt;مرفوض",$K$8:$K$5007,"&lt;&gt;نعم")&amp;" مصروف غير مسوى",IF(L4360="تمت التسوية",IF(P4360=0,"✔ متوازنة وتمت التسوية","✔ تمت التسوية – متبقي "&amp;TEXT(P4360,"#,##0")),IF(P4360&gt;0,"متبقي "&amp;TEXT(P4360,"#,##0"),"✔ متوازنة"))))),IF(R4360=0,"⚠ أضف سطر عهدة أولًا",IF(OR(C4360="",N(G4360)=0),"⚠ أكمل التاريخ والقيمة",IF(S4360="","⚠ التاريخ خارج السنة المالية",IF(H4360="","⚠ اختر بند الموازنة",IF(I4360="مرفوض","✖ مرفوض من المدير",IF(I4360&lt;&gt;"موافق","⏳ بانتظار موافقة المدير",IF(K4360&lt;&gt;"نعم","⚠ غير مسوى مع الحسابات","✔ معتمد ومسوى")))))))))</f>
        <v/>
      </c>
      <c r="R4360">
        <f>N(R4359)+IF(A4360="عهدة",1,0)</f>
        <v/>
      </c>
      <c r="S4360">
        <f>IF(C4360="","",IF(AND(C4360&gt;=DATE(2026,9,1),C4360&lt;=DATE(2027,8,31)),(YEAR(C4360)-2026)*12+MONTH(C4360)-8,""))</f>
        <v/>
      </c>
      <c r="T4360">
        <f>IF(AND(A4360="مصروف",R4360&gt;0,I4360="موافق",S4360&lt;&gt;"",H4360&lt;&gt;""),N(G4360),0)</f>
        <v/>
      </c>
    </row>
    <row r="4361">
      <c r="A4361" s="19" t="n"/>
      <c r="B4361" s="20">
        <f>IF(A4361="","",IF(R4361=0,"⚠ أضف سطر عهدة أولًا","BDR-"&amp;TEXT(R4361,"000")))</f>
        <v/>
      </c>
      <c r="C4361" s="21" t="n"/>
      <c r="D4361" s="20">
        <f>IF(C4361="","",IF(S4361="","خارج السنة المالية",INDEX(القوائم!$D$2:$D$13,S4361)))</f>
        <v/>
      </c>
      <c r="E4361" s="22" t="n"/>
      <c r="F4361" s="23" t="n"/>
      <c r="G4361" s="23" t="n"/>
      <c r="H4361" s="22" t="n"/>
      <c r="I4361" s="19" t="n"/>
      <c r="J4361" s="21" t="n"/>
      <c r="K4361" s="19" t="n"/>
      <c r="L4361" s="19" t="n"/>
      <c r="M4361" s="21" t="n"/>
      <c r="N4361" s="22" t="n"/>
      <c r="O4361" s="24">
        <f>IF(A4361&lt;&gt;"عهدة","",SUMIFS($G$8:$G$5007,$B$8:$B$5007,B4361,$A$8:$A$5007,"مصروف",$I$8:$I$5007,"&lt;&gt;مرفوض"))</f>
        <v/>
      </c>
      <c r="P4361" s="25">
        <f>IF(A4361&lt;&gt;"عهدة","",N(F4361)-O4361)</f>
        <v/>
      </c>
      <c r="Q4361" s="26">
        <f>IF(A4361="","",IF(A4361="عهدة",IF(N(F4361)=0,"⚠ أدخل قيمة العهدة",IF(P4361&lt;0,"⛔ عجز / زيادة مصروفات "&amp;TEXT(-P4361,"#,##0"),IF(COUNTIFS($B$8:$B$5007,B4361,$A$8:$A$5007,"مصروف",$I$8:$I$5007,"&lt;&gt;مرفوض",$K$8:$K$5007,"&lt;&gt;نعم")&gt;0,"⚠ "&amp;COUNTIFS($B$8:$B$5007,B4361,$A$8:$A$5007,"مصروف",$I$8:$I$5007,"&lt;&gt;مرفوض",$K$8:$K$5007,"&lt;&gt;نعم")&amp;" مصروف غير مسوى",IF(L4361="تمت التسوية",IF(P4361=0,"✔ متوازنة وتمت التسوية","✔ تمت التسوية – متبقي "&amp;TEXT(P4361,"#,##0")),IF(P4361&gt;0,"متبقي "&amp;TEXT(P4361,"#,##0"),"✔ متوازنة"))))),IF(R4361=0,"⚠ أضف سطر عهدة أولًا",IF(OR(C4361="",N(G4361)=0),"⚠ أكمل التاريخ والقيمة",IF(S4361="","⚠ التاريخ خارج السنة المالية",IF(H4361="","⚠ اختر بند الموازنة",IF(I4361="مرفوض","✖ مرفوض من المدير",IF(I4361&lt;&gt;"موافق","⏳ بانتظار موافقة المدير",IF(K4361&lt;&gt;"نعم","⚠ غير مسوى مع الحسابات","✔ معتمد ومسوى")))))))))</f>
        <v/>
      </c>
      <c r="R4361">
        <f>N(R4360)+IF(A4361="عهدة",1,0)</f>
        <v/>
      </c>
      <c r="S4361">
        <f>IF(C4361="","",IF(AND(C4361&gt;=DATE(2026,9,1),C4361&lt;=DATE(2027,8,31)),(YEAR(C4361)-2026)*12+MONTH(C4361)-8,""))</f>
        <v/>
      </c>
      <c r="T4361">
        <f>IF(AND(A4361="مصروف",R4361&gt;0,I4361="موافق",S4361&lt;&gt;"",H4361&lt;&gt;""),N(G4361),0)</f>
        <v/>
      </c>
    </row>
    <row r="4362">
      <c r="A4362" s="19" t="n"/>
      <c r="B4362" s="20">
        <f>IF(A4362="","",IF(R4362=0,"⚠ أضف سطر عهدة أولًا","BDR-"&amp;TEXT(R4362,"000")))</f>
        <v/>
      </c>
      <c r="C4362" s="21" t="n"/>
      <c r="D4362" s="20">
        <f>IF(C4362="","",IF(S4362="","خارج السنة المالية",INDEX(القوائم!$D$2:$D$13,S4362)))</f>
        <v/>
      </c>
      <c r="E4362" s="22" t="n"/>
      <c r="F4362" s="23" t="n"/>
      <c r="G4362" s="23" t="n"/>
      <c r="H4362" s="22" t="n"/>
      <c r="I4362" s="19" t="n"/>
      <c r="J4362" s="21" t="n"/>
      <c r="K4362" s="19" t="n"/>
      <c r="L4362" s="19" t="n"/>
      <c r="M4362" s="21" t="n"/>
      <c r="N4362" s="22" t="n"/>
      <c r="O4362" s="24">
        <f>IF(A4362&lt;&gt;"عهدة","",SUMIFS($G$8:$G$5007,$B$8:$B$5007,B4362,$A$8:$A$5007,"مصروف",$I$8:$I$5007,"&lt;&gt;مرفوض"))</f>
        <v/>
      </c>
      <c r="P4362" s="25">
        <f>IF(A4362&lt;&gt;"عهدة","",N(F4362)-O4362)</f>
        <v/>
      </c>
      <c r="Q4362" s="26">
        <f>IF(A4362="","",IF(A4362="عهدة",IF(N(F4362)=0,"⚠ أدخل قيمة العهدة",IF(P4362&lt;0,"⛔ عجز / زيادة مصروفات "&amp;TEXT(-P4362,"#,##0"),IF(COUNTIFS($B$8:$B$5007,B4362,$A$8:$A$5007,"مصروف",$I$8:$I$5007,"&lt;&gt;مرفوض",$K$8:$K$5007,"&lt;&gt;نعم")&gt;0,"⚠ "&amp;COUNTIFS($B$8:$B$5007,B4362,$A$8:$A$5007,"مصروف",$I$8:$I$5007,"&lt;&gt;مرفوض",$K$8:$K$5007,"&lt;&gt;نعم")&amp;" مصروف غير مسوى",IF(L4362="تمت التسوية",IF(P4362=0,"✔ متوازنة وتمت التسوية","✔ تمت التسوية – متبقي "&amp;TEXT(P4362,"#,##0")),IF(P4362&gt;0,"متبقي "&amp;TEXT(P4362,"#,##0"),"✔ متوازنة"))))),IF(R4362=0,"⚠ أضف سطر عهدة أولًا",IF(OR(C4362="",N(G4362)=0),"⚠ أكمل التاريخ والقيمة",IF(S4362="","⚠ التاريخ خارج السنة المالية",IF(H4362="","⚠ اختر بند الموازنة",IF(I4362="مرفوض","✖ مرفوض من المدير",IF(I4362&lt;&gt;"موافق","⏳ بانتظار موافقة المدير",IF(K4362&lt;&gt;"نعم","⚠ غير مسوى مع الحسابات","✔ معتمد ومسوى")))))))))</f>
        <v/>
      </c>
      <c r="R4362">
        <f>N(R4361)+IF(A4362="عهدة",1,0)</f>
        <v/>
      </c>
      <c r="S4362">
        <f>IF(C4362="","",IF(AND(C4362&gt;=DATE(2026,9,1),C4362&lt;=DATE(2027,8,31)),(YEAR(C4362)-2026)*12+MONTH(C4362)-8,""))</f>
        <v/>
      </c>
      <c r="T4362">
        <f>IF(AND(A4362="مصروف",R4362&gt;0,I4362="موافق",S4362&lt;&gt;"",H4362&lt;&gt;""),N(G4362),0)</f>
        <v/>
      </c>
    </row>
    <row r="4363">
      <c r="A4363" s="19" t="n"/>
      <c r="B4363" s="20">
        <f>IF(A4363="","",IF(R4363=0,"⚠ أضف سطر عهدة أولًا","BDR-"&amp;TEXT(R4363,"000")))</f>
        <v/>
      </c>
      <c r="C4363" s="21" t="n"/>
      <c r="D4363" s="20">
        <f>IF(C4363="","",IF(S4363="","خارج السنة المالية",INDEX(القوائم!$D$2:$D$13,S4363)))</f>
        <v/>
      </c>
      <c r="E4363" s="22" t="n"/>
      <c r="F4363" s="23" t="n"/>
      <c r="G4363" s="23" t="n"/>
      <c r="H4363" s="22" t="n"/>
      <c r="I4363" s="19" t="n"/>
      <c r="J4363" s="21" t="n"/>
      <c r="K4363" s="19" t="n"/>
      <c r="L4363" s="19" t="n"/>
      <c r="M4363" s="21" t="n"/>
      <c r="N4363" s="22" t="n"/>
      <c r="O4363" s="24">
        <f>IF(A4363&lt;&gt;"عهدة","",SUMIFS($G$8:$G$5007,$B$8:$B$5007,B4363,$A$8:$A$5007,"مصروف",$I$8:$I$5007,"&lt;&gt;مرفوض"))</f>
        <v/>
      </c>
      <c r="P4363" s="25">
        <f>IF(A4363&lt;&gt;"عهدة","",N(F4363)-O4363)</f>
        <v/>
      </c>
      <c r="Q4363" s="26">
        <f>IF(A4363="","",IF(A4363="عهدة",IF(N(F4363)=0,"⚠ أدخل قيمة العهدة",IF(P4363&lt;0,"⛔ عجز / زيادة مصروفات "&amp;TEXT(-P4363,"#,##0"),IF(COUNTIFS($B$8:$B$5007,B4363,$A$8:$A$5007,"مصروف",$I$8:$I$5007,"&lt;&gt;مرفوض",$K$8:$K$5007,"&lt;&gt;نعم")&gt;0,"⚠ "&amp;COUNTIFS($B$8:$B$5007,B4363,$A$8:$A$5007,"مصروف",$I$8:$I$5007,"&lt;&gt;مرفوض",$K$8:$K$5007,"&lt;&gt;نعم")&amp;" مصروف غير مسوى",IF(L4363="تمت التسوية",IF(P4363=0,"✔ متوازنة وتمت التسوية","✔ تمت التسوية – متبقي "&amp;TEXT(P4363,"#,##0")),IF(P4363&gt;0,"متبقي "&amp;TEXT(P4363,"#,##0"),"✔ متوازنة"))))),IF(R4363=0,"⚠ أضف سطر عهدة أولًا",IF(OR(C4363="",N(G4363)=0),"⚠ أكمل التاريخ والقيمة",IF(S4363="","⚠ التاريخ خارج السنة المالية",IF(H4363="","⚠ اختر بند الموازنة",IF(I4363="مرفوض","✖ مرفوض من المدير",IF(I4363&lt;&gt;"موافق","⏳ بانتظار موافقة المدير",IF(K4363&lt;&gt;"نعم","⚠ غير مسوى مع الحسابات","✔ معتمد ومسوى")))))))))</f>
        <v/>
      </c>
      <c r="R4363">
        <f>N(R4362)+IF(A4363="عهدة",1,0)</f>
        <v/>
      </c>
      <c r="S4363">
        <f>IF(C4363="","",IF(AND(C4363&gt;=DATE(2026,9,1),C4363&lt;=DATE(2027,8,31)),(YEAR(C4363)-2026)*12+MONTH(C4363)-8,""))</f>
        <v/>
      </c>
      <c r="T4363">
        <f>IF(AND(A4363="مصروف",R4363&gt;0,I4363="موافق",S4363&lt;&gt;"",H4363&lt;&gt;""),N(G4363),0)</f>
        <v/>
      </c>
    </row>
    <row r="4364">
      <c r="A4364" s="19" t="n"/>
      <c r="B4364" s="20">
        <f>IF(A4364="","",IF(R4364=0,"⚠ أضف سطر عهدة أولًا","BDR-"&amp;TEXT(R4364,"000")))</f>
        <v/>
      </c>
      <c r="C4364" s="21" t="n"/>
      <c r="D4364" s="20">
        <f>IF(C4364="","",IF(S4364="","خارج السنة المالية",INDEX(القوائم!$D$2:$D$13,S4364)))</f>
        <v/>
      </c>
      <c r="E4364" s="22" t="n"/>
      <c r="F4364" s="23" t="n"/>
      <c r="G4364" s="23" t="n"/>
      <c r="H4364" s="22" t="n"/>
      <c r="I4364" s="19" t="n"/>
      <c r="J4364" s="21" t="n"/>
      <c r="K4364" s="19" t="n"/>
      <c r="L4364" s="19" t="n"/>
      <c r="M4364" s="21" t="n"/>
      <c r="N4364" s="22" t="n"/>
      <c r="O4364" s="24">
        <f>IF(A4364&lt;&gt;"عهدة","",SUMIFS($G$8:$G$5007,$B$8:$B$5007,B4364,$A$8:$A$5007,"مصروف",$I$8:$I$5007,"&lt;&gt;مرفوض"))</f>
        <v/>
      </c>
      <c r="P4364" s="25">
        <f>IF(A4364&lt;&gt;"عهدة","",N(F4364)-O4364)</f>
        <v/>
      </c>
      <c r="Q4364" s="26">
        <f>IF(A4364="","",IF(A4364="عهدة",IF(N(F4364)=0,"⚠ أدخل قيمة العهدة",IF(P4364&lt;0,"⛔ عجز / زيادة مصروفات "&amp;TEXT(-P4364,"#,##0"),IF(COUNTIFS($B$8:$B$5007,B4364,$A$8:$A$5007,"مصروف",$I$8:$I$5007,"&lt;&gt;مرفوض",$K$8:$K$5007,"&lt;&gt;نعم")&gt;0,"⚠ "&amp;COUNTIFS($B$8:$B$5007,B4364,$A$8:$A$5007,"مصروف",$I$8:$I$5007,"&lt;&gt;مرفوض",$K$8:$K$5007,"&lt;&gt;نعم")&amp;" مصروف غير مسوى",IF(L4364="تمت التسوية",IF(P4364=0,"✔ متوازنة وتمت التسوية","✔ تمت التسوية – متبقي "&amp;TEXT(P4364,"#,##0")),IF(P4364&gt;0,"متبقي "&amp;TEXT(P4364,"#,##0"),"✔ متوازنة"))))),IF(R4364=0,"⚠ أضف سطر عهدة أولًا",IF(OR(C4364="",N(G4364)=0),"⚠ أكمل التاريخ والقيمة",IF(S4364="","⚠ التاريخ خارج السنة المالية",IF(H4364="","⚠ اختر بند الموازنة",IF(I4364="مرفوض","✖ مرفوض من المدير",IF(I4364&lt;&gt;"موافق","⏳ بانتظار موافقة المدير",IF(K4364&lt;&gt;"نعم","⚠ غير مسوى مع الحسابات","✔ معتمد ومسوى")))))))))</f>
        <v/>
      </c>
      <c r="R4364">
        <f>N(R4363)+IF(A4364="عهدة",1,0)</f>
        <v/>
      </c>
      <c r="S4364">
        <f>IF(C4364="","",IF(AND(C4364&gt;=DATE(2026,9,1),C4364&lt;=DATE(2027,8,31)),(YEAR(C4364)-2026)*12+MONTH(C4364)-8,""))</f>
        <v/>
      </c>
      <c r="T4364">
        <f>IF(AND(A4364="مصروف",R4364&gt;0,I4364="موافق",S4364&lt;&gt;"",H4364&lt;&gt;""),N(G4364),0)</f>
        <v/>
      </c>
    </row>
    <row r="4365">
      <c r="A4365" s="19" t="n"/>
      <c r="B4365" s="20">
        <f>IF(A4365="","",IF(R4365=0,"⚠ أضف سطر عهدة أولًا","BDR-"&amp;TEXT(R4365,"000")))</f>
        <v/>
      </c>
      <c r="C4365" s="21" t="n"/>
      <c r="D4365" s="20">
        <f>IF(C4365="","",IF(S4365="","خارج السنة المالية",INDEX(القوائم!$D$2:$D$13,S4365)))</f>
        <v/>
      </c>
      <c r="E4365" s="22" t="n"/>
      <c r="F4365" s="23" t="n"/>
      <c r="G4365" s="23" t="n"/>
      <c r="H4365" s="22" t="n"/>
      <c r="I4365" s="19" t="n"/>
      <c r="J4365" s="21" t="n"/>
      <c r="K4365" s="19" t="n"/>
      <c r="L4365" s="19" t="n"/>
      <c r="M4365" s="21" t="n"/>
      <c r="N4365" s="22" t="n"/>
      <c r="O4365" s="24">
        <f>IF(A4365&lt;&gt;"عهدة","",SUMIFS($G$8:$G$5007,$B$8:$B$5007,B4365,$A$8:$A$5007,"مصروف",$I$8:$I$5007,"&lt;&gt;مرفوض"))</f>
        <v/>
      </c>
      <c r="P4365" s="25">
        <f>IF(A4365&lt;&gt;"عهدة","",N(F4365)-O4365)</f>
        <v/>
      </c>
      <c r="Q4365" s="26">
        <f>IF(A4365="","",IF(A4365="عهدة",IF(N(F4365)=0,"⚠ أدخل قيمة العهدة",IF(P4365&lt;0,"⛔ عجز / زيادة مصروفات "&amp;TEXT(-P4365,"#,##0"),IF(COUNTIFS($B$8:$B$5007,B4365,$A$8:$A$5007,"مصروف",$I$8:$I$5007,"&lt;&gt;مرفوض",$K$8:$K$5007,"&lt;&gt;نعم")&gt;0,"⚠ "&amp;COUNTIFS($B$8:$B$5007,B4365,$A$8:$A$5007,"مصروف",$I$8:$I$5007,"&lt;&gt;مرفوض",$K$8:$K$5007,"&lt;&gt;نعم")&amp;" مصروف غير مسوى",IF(L4365="تمت التسوية",IF(P4365=0,"✔ متوازنة وتمت التسوية","✔ تمت التسوية – متبقي "&amp;TEXT(P4365,"#,##0")),IF(P4365&gt;0,"متبقي "&amp;TEXT(P4365,"#,##0"),"✔ متوازنة"))))),IF(R4365=0,"⚠ أضف سطر عهدة أولًا",IF(OR(C4365="",N(G4365)=0),"⚠ أكمل التاريخ والقيمة",IF(S4365="","⚠ التاريخ خارج السنة المالية",IF(H4365="","⚠ اختر بند الموازنة",IF(I4365="مرفوض","✖ مرفوض من المدير",IF(I4365&lt;&gt;"موافق","⏳ بانتظار موافقة المدير",IF(K4365&lt;&gt;"نعم","⚠ غير مسوى مع الحسابات","✔ معتمد ومسوى")))))))))</f>
        <v/>
      </c>
      <c r="R4365">
        <f>N(R4364)+IF(A4365="عهدة",1,0)</f>
        <v/>
      </c>
      <c r="S4365">
        <f>IF(C4365="","",IF(AND(C4365&gt;=DATE(2026,9,1),C4365&lt;=DATE(2027,8,31)),(YEAR(C4365)-2026)*12+MONTH(C4365)-8,""))</f>
        <v/>
      </c>
      <c r="T4365">
        <f>IF(AND(A4365="مصروف",R4365&gt;0,I4365="موافق",S4365&lt;&gt;"",H4365&lt;&gt;""),N(G4365),0)</f>
        <v/>
      </c>
    </row>
    <row r="4366">
      <c r="A4366" s="19" t="n"/>
      <c r="B4366" s="20">
        <f>IF(A4366="","",IF(R4366=0,"⚠ أضف سطر عهدة أولًا","BDR-"&amp;TEXT(R4366,"000")))</f>
        <v/>
      </c>
      <c r="C4366" s="21" t="n"/>
      <c r="D4366" s="20">
        <f>IF(C4366="","",IF(S4366="","خارج السنة المالية",INDEX(القوائم!$D$2:$D$13,S4366)))</f>
        <v/>
      </c>
      <c r="E4366" s="22" t="n"/>
      <c r="F4366" s="23" t="n"/>
      <c r="G4366" s="23" t="n"/>
      <c r="H4366" s="22" t="n"/>
      <c r="I4366" s="19" t="n"/>
      <c r="J4366" s="21" t="n"/>
      <c r="K4366" s="19" t="n"/>
      <c r="L4366" s="19" t="n"/>
      <c r="M4366" s="21" t="n"/>
      <c r="N4366" s="22" t="n"/>
      <c r="O4366" s="24">
        <f>IF(A4366&lt;&gt;"عهدة","",SUMIFS($G$8:$G$5007,$B$8:$B$5007,B4366,$A$8:$A$5007,"مصروف",$I$8:$I$5007,"&lt;&gt;مرفوض"))</f>
        <v/>
      </c>
      <c r="P4366" s="25">
        <f>IF(A4366&lt;&gt;"عهدة","",N(F4366)-O4366)</f>
        <v/>
      </c>
      <c r="Q4366" s="26">
        <f>IF(A4366="","",IF(A4366="عهدة",IF(N(F4366)=0,"⚠ أدخل قيمة العهدة",IF(P4366&lt;0,"⛔ عجز / زيادة مصروفات "&amp;TEXT(-P4366,"#,##0"),IF(COUNTIFS($B$8:$B$5007,B4366,$A$8:$A$5007,"مصروف",$I$8:$I$5007,"&lt;&gt;مرفوض",$K$8:$K$5007,"&lt;&gt;نعم")&gt;0,"⚠ "&amp;COUNTIFS($B$8:$B$5007,B4366,$A$8:$A$5007,"مصروف",$I$8:$I$5007,"&lt;&gt;مرفوض",$K$8:$K$5007,"&lt;&gt;نعم")&amp;" مصروف غير مسوى",IF(L4366="تمت التسوية",IF(P4366=0,"✔ متوازنة وتمت التسوية","✔ تمت التسوية – متبقي "&amp;TEXT(P4366,"#,##0")),IF(P4366&gt;0,"متبقي "&amp;TEXT(P4366,"#,##0"),"✔ متوازنة"))))),IF(R4366=0,"⚠ أضف سطر عهدة أولًا",IF(OR(C4366="",N(G4366)=0),"⚠ أكمل التاريخ والقيمة",IF(S4366="","⚠ التاريخ خارج السنة المالية",IF(H4366="","⚠ اختر بند الموازنة",IF(I4366="مرفوض","✖ مرفوض من المدير",IF(I4366&lt;&gt;"موافق","⏳ بانتظار موافقة المدير",IF(K4366&lt;&gt;"نعم","⚠ غير مسوى مع الحسابات","✔ معتمد ومسوى")))))))))</f>
        <v/>
      </c>
      <c r="R4366">
        <f>N(R4365)+IF(A4366="عهدة",1,0)</f>
        <v/>
      </c>
      <c r="S4366">
        <f>IF(C4366="","",IF(AND(C4366&gt;=DATE(2026,9,1),C4366&lt;=DATE(2027,8,31)),(YEAR(C4366)-2026)*12+MONTH(C4366)-8,""))</f>
        <v/>
      </c>
      <c r="T4366">
        <f>IF(AND(A4366="مصروف",R4366&gt;0,I4366="موافق",S4366&lt;&gt;"",H4366&lt;&gt;""),N(G4366),0)</f>
        <v/>
      </c>
    </row>
    <row r="4367">
      <c r="A4367" s="19" t="n"/>
      <c r="B4367" s="20">
        <f>IF(A4367="","",IF(R4367=0,"⚠ أضف سطر عهدة أولًا","BDR-"&amp;TEXT(R4367,"000")))</f>
        <v/>
      </c>
      <c r="C4367" s="21" t="n"/>
      <c r="D4367" s="20">
        <f>IF(C4367="","",IF(S4367="","خارج السنة المالية",INDEX(القوائم!$D$2:$D$13,S4367)))</f>
        <v/>
      </c>
      <c r="E4367" s="22" t="n"/>
      <c r="F4367" s="23" t="n"/>
      <c r="G4367" s="23" t="n"/>
      <c r="H4367" s="22" t="n"/>
      <c r="I4367" s="19" t="n"/>
      <c r="J4367" s="21" t="n"/>
      <c r="K4367" s="19" t="n"/>
      <c r="L4367" s="19" t="n"/>
      <c r="M4367" s="21" t="n"/>
      <c r="N4367" s="22" t="n"/>
      <c r="O4367" s="24">
        <f>IF(A4367&lt;&gt;"عهدة","",SUMIFS($G$8:$G$5007,$B$8:$B$5007,B4367,$A$8:$A$5007,"مصروف",$I$8:$I$5007,"&lt;&gt;مرفوض"))</f>
        <v/>
      </c>
      <c r="P4367" s="25">
        <f>IF(A4367&lt;&gt;"عهدة","",N(F4367)-O4367)</f>
        <v/>
      </c>
      <c r="Q4367" s="26">
        <f>IF(A4367="","",IF(A4367="عهدة",IF(N(F4367)=0,"⚠ أدخل قيمة العهدة",IF(P4367&lt;0,"⛔ عجز / زيادة مصروفات "&amp;TEXT(-P4367,"#,##0"),IF(COUNTIFS($B$8:$B$5007,B4367,$A$8:$A$5007,"مصروف",$I$8:$I$5007,"&lt;&gt;مرفوض",$K$8:$K$5007,"&lt;&gt;نعم")&gt;0,"⚠ "&amp;COUNTIFS($B$8:$B$5007,B4367,$A$8:$A$5007,"مصروف",$I$8:$I$5007,"&lt;&gt;مرفوض",$K$8:$K$5007,"&lt;&gt;نعم")&amp;" مصروف غير مسوى",IF(L4367="تمت التسوية",IF(P4367=0,"✔ متوازنة وتمت التسوية","✔ تمت التسوية – متبقي "&amp;TEXT(P4367,"#,##0")),IF(P4367&gt;0,"متبقي "&amp;TEXT(P4367,"#,##0"),"✔ متوازنة"))))),IF(R4367=0,"⚠ أضف سطر عهدة أولًا",IF(OR(C4367="",N(G4367)=0),"⚠ أكمل التاريخ والقيمة",IF(S4367="","⚠ التاريخ خارج السنة المالية",IF(H4367="","⚠ اختر بند الموازنة",IF(I4367="مرفوض","✖ مرفوض من المدير",IF(I4367&lt;&gt;"موافق","⏳ بانتظار موافقة المدير",IF(K4367&lt;&gt;"نعم","⚠ غير مسوى مع الحسابات","✔ معتمد ومسوى")))))))))</f>
        <v/>
      </c>
      <c r="R4367">
        <f>N(R4366)+IF(A4367="عهدة",1,0)</f>
        <v/>
      </c>
      <c r="S4367">
        <f>IF(C4367="","",IF(AND(C4367&gt;=DATE(2026,9,1),C4367&lt;=DATE(2027,8,31)),(YEAR(C4367)-2026)*12+MONTH(C4367)-8,""))</f>
        <v/>
      </c>
      <c r="T4367">
        <f>IF(AND(A4367="مصروف",R4367&gt;0,I4367="موافق",S4367&lt;&gt;"",H4367&lt;&gt;""),N(G4367),0)</f>
        <v/>
      </c>
    </row>
    <row r="4368">
      <c r="A4368" s="19" t="n"/>
      <c r="B4368" s="20">
        <f>IF(A4368="","",IF(R4368=0,"⚠ أضف سطر عهدة أولًا","BDR-"&amp;TEXT(R4368,"000")))</f>
        <v/>
      </c>
      <c r="C4368" s="21" t="n"/>
      <c r="D4368" s="20">
        <f>IF(C4368="","",IF(S4368="","خارج السنة المالية",INDEX(القوائم!$D$2:$D$13,S4368)))</f>
        <v/>
      </c>
      <c r="E4368" s="22" t="n"/>
      <c r="F4368" s="23" t="n"/>
      <c r="G4368" s="23" t="n"/>
      <c r="H4368" s="22" t="n"/>
      <c r="I4368" s="19" t="n"/>
      <c r="J4368" s="21" t="n"/>
      <c r="K4368" s="19" t="n"/>
      <c r="L4368" s="19" t="n"/>
      <c r="M4368" s="21" t="n"/>
      <c r="N4368" s="22" t="n"/>
      <c r="O4368" s="24">
        <f>IF(A4368&lt;&gt;"عهدة","",SUMIFS($G$8:$G$5007,$B$8:$B$5007,B4368,$A$8:$A$5007,"مصروف",$I$8:$I$5007,"&lt;&gt;مرفوض"))</f>
        <v/>
      </c>
      <c r="P4368" s="25">
        <f>IF(A4368&lt;&gt;"عهدة","",N(F4368)-O4368)</f>
        <v/>
      </c>
      <c r="Q4368" s="26">
        <f>IF(A4368="","",IF(A4368="عهدة",IF(N(F4368)=0,"⚠ أدخل قيمة العهدة",IF(P4368&lt;0,"⛔ عجز / زيادة مصروفات "&amp;TEXT(-P4368,"#,##0"),IF(COUNTIFS($B$8:$B$5007,B4368,$A$8:$A$5007,"مصروف",$I$8:$I$5007,"&lt;&gt;مرفوض",$K$8:$K$5007,"&lt;&gt;نعم")&gt;0,"⚠ "&amp;COUNTIFS($B$8:$B$5007,B4368,$A$8:$A$5007,"مصروف",$I$8:$I$5007,"&lt;&gt;مرفوض",$K$8:$K$5007,"&lt;&gt;نعم")&amp;" مصروف غير مسوى",IF(L4368="تمت التسوية",IF(P4368=0,"✔ متوازنة وتمت التسوية","✔ تمت التسوية – متبقي "&amp;TEXT(P4368,"#,##0")),IF(P4368&gt;0,"متبقي "&amp;TEXT(P4368,"#,##0"),"✔ متوازنة"))))),IF(R4368=0,"⚠ أضف سطر عهدة أولًا",IF(OR(C4368="",N(G4368)=0),"⚠ أكمل التاريخ والقيمة",IF(S4368="","⚠ التاريخ خارج السنة المالية",IF(H4368="","⚠ اختر بند الموازنة",IF(I4368="مرفوض","✖ مرفوض من المدير",IF(I4368&lt;&gt;"موافق","⏳ بانتظار موافقة المدير",IF(K4368&lt;&gt;"نعم","⚠ غير مسوى مع الحسابات","✔ معتمد ومسوى")))))))))</f>
        <v/>
      </c>
      <c r="R4368">
        <f>N(R4367)+IF(A4368="عهدة",1,0)</f>
        <v/>
      </c>
      <c r="S4368">
        <f>IF(C4368="","",IF(AND(C4368&gt;=DATE(2026,9,1),C4368&lt;=DATE(2027,8,31)),(YEAR(C4368)-2026)*12+MONTH(C4368)-8,""))</f>
        <v/>
      </c>
      <c r="T4368">
        <f>IF(AND(A4368="مصروف",R4368&gt;0,I4368="موافق",S4368&lt;&gt;"",H4368&lt;&gt;""),N(G4368),0)</f>
        <v/>
      </c>
    </row>
    <row r="4369">
      <c r="A4369" s="19" t="n"/>
      <c r="B4369" s="20">
        <f>IF(A4369="","",IF(R4369=0,"⚠ أضف سطر عهدة أولًا","BDR-"&amp;TEXT(R4369,"000")))</f>
        <v/>
      </c>
      <c r="C4369" s="21" t="n"/>
      <c r="D4369" s="20">
        <f>IF(C4369="","",IF(S4369="","خارج السنة المالية",INDEX(القوائم!$D$2:$D$13,S4369)))</f>
        <v/>
      </c>
      <c r="E4369" s="22" t="n"/>
      <c r="F4369" s="23" t="n"/>
      <c r="G4369" s="23" t="n"/>
      <c r="H4369" s="22" t="n"/>
      <c r="I4369" s="19" t="n"/>
      <c r="J4369" s="21" t="n"/>
      <c r="K4369" s="19" t="n"/>
      <c r="L4369" s="19" t="n"/>
      <c r="M4369" s="21" t="n"/>
      <c r="N4369" s="22" t="n"/>
      <c r="O4369" s="24">
        <f>IF(A4369&lt;&gt;"عهدة","",SUMIFS($G$8:$G$5007,$B$8:$B$5007,B4369,$A$8:$A$5007,"مصروف",$I$8:$I$5007,"&lt;&gt;مرفوض"))</f>
        <v/>
      </c>
      <c r="P4369" s="25">
        <f>IF(A4369&lt;&gt;"عهدة","",N(F4369)-O4369)</f>
        <v/>
      </c>
      <c r="Q4369" s="26">
        <f>IF(A4369="","",IF(A4369="عهدة",IF(N(F4369)=0,"⚠ أدخل قيمة العهدة",IF(P4369&lt;0,"⛔ عجز / زيادة مصروفات "&amp;TEXT(-P4369,"#,##0"),IF(COUNTIFS($B$8:$B$5007,B4369,$A$8:$A$5007,"مصروف",$I$8:$I$5007,"&lt;&gt;مرفوض",$K$8:$K$5007,"&lt;&gt;نعم")&gt;0,"⚠ "&amp;COUNTIFS($B$8:$B$5007,B4369,$A$8:$A$5007,"مصروف",$I$8:$I$5007,"&lt;&gt;مرفوض",$K$8:$K$5007,"&lt;&gt;نعم")&amp;" مصروف غير مسوى",IF(L4369="تمت التسوية",IF(P4369=0,"✔ متوازنة وتمت التسوية","✔ تمت التسوية – متبقي "&amp;TEXT(P4369,"#,##0")),IF(P4369&gt;0,"متبقي "&amp;TEXT(P4369,"#,##0"),"✔ متوازنة"))))),IF(R4369=0,"⚠ أضف سطر عهدة أولًا",IF(OR(C4369="",N(G4369)=0),"⚠ أكمل التاريخ والقيمة",IF(S4369="","⚠ التاريخ خارج السنة المالية",IF(H4369="","⚠ اختر بند الموازنة",IF(I4369="مرفوض","✖ مرفوض من المدير",IF(I4369&lt;&gt;"موافق","⏳ بانتظار موافقة المدير",IF(K4369&lt;&gt;"نعم","⚠ غير مسوى مع الحسابات","✔ معتمد ومسوى")))))))))</f>
        <v/>
      </c>
      <c r="R4369">
        <f>N(R4368)+IF(A4369="عهدة",1,0)</f>
        <v/>
      </c>
      <c r="S4369">
        <f>IF(C4369="","",IF(AND(C4369&gt;=DATE(2026,9,1),C4369&lt;=DATE(2027,8,31)),(YEAR(C4369)-2026)*12+MONTH(C4369)-8,""))</f>
        <v/>
      </c>
      <c r="T4369">
        <f>IF(AND(A4369="مصروف",R4369&gt;0,I4369="موافق",S4369&lt;&gt;"",H4369&lt;&gt;""),N(G4369),0)</f>
        <v/>
      </c>
    </row>
    <row r="4370">
      <c r="A4370" s="19" t="n"/>
      <c r="B4370" s="20">
        <f>IF(A4370="","",IF(R4370=0,"⚠ أضف سطر عهدة أولًا","BDR-"&amp;TEXT(R4370,"000")))</f>
        <v/>
      </c>
      <c r="C4370" s="21" t="n"/>
      <c r="D4370" s="20">
        <f>IF(C4370="","",IF(S4370="","خارج السنة المالية",INDEX(القوائم!$D$2:$D$13,S4370)))</f>
        <v/>
      </c>
      <c r="E4370" s="22" t="n"/>
      <c r="F4370" s="23" t="n"/>
      <c r="G4370" s="23" t="n"/>
      <c r="H4370" s="22" t="n"/>
      <c r="I4370" s="19" t="n"/>
      <c r="J4370" s="21" t="n"/>
      <c r="K4370" s="19" t="n"/>
      <c r="L4370" s="19" t="n"/>
      <c r="M4370" s="21" t="n"/>
      <c r="N4370" s="22" t="n"/>
      <c r="O4370" s="24">
        <f>IF(A4370&lt;&gt;"عهدة","",SUMIFS($G$8:$G$5007,$B$8:$B$5007,B4370,$A$8:$A$5007,"مصروف",$I$8:$I$5007,"&lt;&gt;مرفوض"))</f>
        <v/>
      </c>
      <c r="P4370" s="25">
        <f>IF(A4370&lt;&gt;"عهدة","",N(F4370)-O4370)</f>
        <v/>
      </c>
      <c r="Q4370" s="26">
        <f>IF(A4370="","",IF(A4370="عهدة",IF(N(F4370)=0,"⚠ أدخل قيمة العهدة",IF(P4370&lt;0,"⛔ عجز / زيادة مصروفات "&amp;TEXT(-P4370,"#,##0"),IF(COUNTIFS($B$8:$B$5007,B4370,$A$8:$A$5007,"مصروف",$I$8:$I$5007,"&lt;&gt;مرفوض",$K$8:$K$5007,"&lt;&gt;نعم")&gt;0,"⚠ "&amp;COUNTIFS($B$8:$B$5007,B4370,$A$8:$A$5007,"مصروف",$I$8:$I$5007,"&lt;&gt;مرفوض",$K$8:$K$5007,"&lt;&gt;نعم")&amp;" مصروف غير مسوى",IF(L4370="تمت التسوية",IF(P4370=0,"✔ متوازنة وتمت التسوية","✔ تمت التسوية – متبقي "&amp;TEXT(P4370,"#,##0")),IF(P4370&gt;0,"متبقي "&amp;TEXT(P4370,"#,##0"),"✔ متوازنة"))))),IF(R4370=0,"⚠ أضف سطر عهدة أولًا",IF(OR(C4370="",N(G4370)=0),"⚠ أكمل التاريخ والقيمة",IF(S4370="","⚠ التاريخ خارج السنة المالية",IF(H4370="","⚠ اختر بند الموازنة",IF(I4370="مرفوض","✖ مرفوض من المدير",IF(I4370&lt;&gt;"موافق","⏳ بانتظار موافقة المدير",IF(K4370&lt;&gt;"نعم","⚠ غير مسوى مع الحسابات","✔ معتمد ومسوى")))))))))</f>
        <v/>
      </c>
      <c r="R4370">
        <f>N(R4369)+IF(A4370="عهدة",1,0)</f>
        <v/>
      </c>
      <c r="S4370">
        <f>IF(C4370="","",IF(AND(C4370&gt;=DATE(2026,9,1),C4370&lt;=DATE(2027,8,31)),(YEAR(C4370)-2026)*12+MONTH(C4370)-8,""))</f>
        <v/>
      </c>
      <c r="T4370">
        <f>IF(AND(A4370="مصروف",R4370&gt;0,I4370="موافق",S4370&lt;&gt;"",H4370&lt;&gt;""),N(G4370),0)</f>
        <v/>
      </c>
    </row>
    <row r="4371">
      <c r="A4371" s="19" t="n"/>
      <c r="B4371" s="20">
        <f>IF(A4371="","",IF(R4371=0,"⚠ أضف سطر عهدة أولًا","BDR-"&amp;TEXT(R4371,"000")))</f>
        <v/>
      </c>
      <c r="C4371" s="21" t="n"/>
      <c r="D4371" s="20">
        <f>IF(C4371="","",IF(S4371="","خارج السنة المالية",INDEX(القوائم!$D$2:$D$13,S4371)))</f>
        <v/>
      </c>
      <c r="E4371" s="22" t="n"/>
      <c r="F4371" s="23" t="n"/>
      <c r="G4371" s="23" t="n"/>
      <c r="H4371" s="22" t="n"/>
      <c r="I4371" s="19" t="n"/>
      <c r="J4371" s="21" t="n"/>
      <c r="K4371" s="19" t="n"/>
      <c r="L4371" s="19" t="n"/>
      <c r="M4371" s="21" t="n"/>
      <c r="N4371" s="22" t="n"/>
      <c r="O4371" s="24">
        <f>IF(A4371&lt;&gt;"عهدة","",SUMIFS($G$8:$G$5007,$B$8:$B$5007,B4371,$A$8:$A$5007,"مصروف",$I$8:$I$5007,"&lt;&gt;مرفوض"))</f>
        <v/>
      </c>
      <c r="P4371" s="25">
        <f>IF(A4371&lt;&gt;"عهدة","",N(F4371)-O4371)</f>
        <v/>
      </c>
      <c r="Q4371" s="26">
        <f>IF(A4371="","",IF(A4371="عهدة",IF(N(F4371)=0,"⚠ أدخل قيمة العهدة",IF(P4371&lt;0,"⛔ عجز / زيادة مصروفات "&amp;TEXT(-P4371,"#,##0"),IF(COUNTIFS($B$8:$B$5007,B4371,$A$8:$A$5007,"مصروف",$I$8:$I$5007,"&lt;&gt;مرفوض",$K$8:$K$5007,"&lt;&gt;نعم")&gt;0,"⚠ "&amp;COUNTIFS($B$8:$B$5007,B4371,$A$8:$A$5007,"مصروف",$I$8:$I$5007,"&lt;&gt;مرفوض",$K$8:$K$5007,"&lt;&gt;نعم")&amp;" مصروف غير مسوى",IF(L4371="تمت التسوية",IF(P4371=0,"✔ متوازنة وتمت التسوية","✔ تمت التسوية – متبقي "&amp;TEXT(P4371,"#,##0")),IF(P4371&gt;0,"متبقي "&amp;TEXT(P4371,"#,##0"),"✔ متوازنة"))))),IF(R4371=0,"⚠ أضف سطر عهدة أولًا",IF(OR(C4371="",N(G4371)=0),"⚠ أكمل التاريخ والقيمة",IF(S4371="","⚠ التاريخ خارج السنة المالية",IF(H4371="","⚠ اختر بند الموازنة",IF(I4371="مرفوض","✖ مرفوض من المدير",IF(I4371&lt;&gt;"موافق","⏳ بانتظار موافقة المدير",IF(K4371&lt;&gt;"نعم","⚠ غير مسوى مع الحسابات","✔ معتمد ومسوى")))))))))</f>
        <v/>
      </c>
      <c r="R4371">
        <f>N(R4370)+IF(A4371="عهدة",1,0)</f>
        <v/>
      </c>
      <c r="S4371">
        <f>IF(C4371="","",IF(AND(C4371&gt;=DATE(2026,9,1),C4371&lt;=DATE(2027,8,31)),(YEAR(C4371)-2026)*12+MONTH(C4371)-8,""))</f>
        <v/>
      </c>
      <c r="T4371">
        <f>IF(AND(A4371="مصروف",R4371&gt;0,I4371="موافق",S4371&lt;&gt;"",H4371&lt;&gt;""),N(G4371),0)</f>
        <v/>
      </c>
    </row>
    <row r="4372">
      <c r="A4372" s="19" t="n"/>
      <c r="B4372" s="20">
        <f>IF(A4372="","",IF(R4372=0,"⚠ أضف سطر عهدة أولًا","BDR-"&amp;TEXT(R4372,"000")))</f>
        <v/>
      </c>
      <c r="C4372" s="21" t="n"/>
      <c r="D4372" s="20">
        <f>IF(C4372="","",IF(S4372="","خارج السنة المالية",INDEX(القوائم!$D$2:$D$13,S4372)))</f>
        <v/>
      </c>
      <c r="E4372" s="22" t="n"/>
      <c r="F4372" s="23" t="n"/>
      <c r="G4372" s="23" t="n"/>
      <c r="H4372" s="22" t="n"/>
      <c r="I4372" s="19" t="n"/>
      <c r="J4372" s="21" t="n"/>
      <c r="K4372" s="19" t="n"/>
      <c r="L4372" s="19" t="n"/>
      <c r="M4372" s="21" t="n"/>
      <c r="N4372" s="22" t="n"/>
      <c r="O4372" s="24">
        <f>IF(A4372&lt;&gt;"عهدة","",SUMIFS($G$8:$G$5007,$B$8:$B$5007,B4372,$A$8:$A$5007,"مصروف",$I$8:$I$5007,"&lt;&gt;مرفوض"))</f>
        <v/>
      </c>
      <c r="P4372" s="25">
        <f>IF(A4372&lt;&gt;"عهدة","",N(F4372)-O4372)</f>
        <v/>
      </c>
      <c r="Q4372" s="26">
        <f>IF(A4372="","",IF(A4372="عهدة",IF(N(F4372)=0,"⚠ أدخل قيمة العهدة",IF(P4372&lt;0,"⛔ عجز / زيادة مصروفات "&amp;TEXT(-P4372,"#,##0"),IF(COUNTIFS($B$8:$B$5007,B4372,$A$8:$A$5007,"مصروف",$I$8:$I$5007,"&lt;&gt;مرفوض",$K$8:$K$5007,"&lt;&gt;نعم")&gt;0,"⚠ "&amp;COUNTIFS($B$8:$B$5007,B4372,$A$8:$A$5007,"مصروف",$I$8:$I$5007,"&lt;&gt;مرفوض",$K$8:$K$5007,"&lt;&gt;نعم")&amp;" مصروف غير مسوى",IF(L4372="تمت التسوية",IF(P4372=0,"✔ متوازنة وتمت التسوية","✔ تمت التسوية – متبقي "&amp;TEXT(P4372,"#,##0")),IF(P4372&gt;0,"متبقي "&amp;TEXT(P4372,"#,##0"),"✔ متوازنة"))))),IF(R4372=0,"⚠ أضف سطر عهدة أولًا",IF(OR(C4372="",N(G4372)=0),"⚠ أكمل التاريخ والقيمة",IF(S4372="","⚠ التاريخ خارج السنة المالية",IF(H4372="","⚠ اختر بند الموازنة",IF(I4372="مرفوض","✖ مرفوض من المدير",IF(I4372&lt;&gt;"موافق","⏳ بانتظار موافقة المدير",IF(K4372&lt;&gt;"نعم","⚠ غير مسوى مع الحسابات","✔ معتمد ومسوى")))))))))</f>
        <v/>
      </c>
      <c r="R4372">
        <f>N(R4371)+IF(A4372="عهدة",1,0)</f>
        <v/>
      </c>
      <c r="S4372">
        <f>IF(C4372="","",IF(AND(C4372&gt;=DATE(2026,9,1),C4372&lt;=DATE(2027,8,31)),(YEAR(C4372)-2026)*12+MONTH(C4372)-8,""))</f>
        <v/>
      </c>
      <c r="T4372">
        <f>IF(AND(A4372="مصروف",R4372&gt;0,I4372="موافق",S4372&lt;&gt;"",H4372&lt;&gt;""),N(G4372),0)</f>
        <v/>
      </c>
    </row>
    <row r="4373">
      <c r="A4373" s="19" t="n"/>
      <c r="B4373" s="20">
        <f>IF(A4373="","",IF(R4373=0,"⚠ أضف سطر عهدة أولًا","BDR-"&amp;TEXT(R4373,"000")))</f>
        <v/>
      </c>
      <c r="C4373" s="21" t="n"/>
      <c r="D4373" s="20">
        <f>IF(C4373="","",IF(S4373="","خارج السنة المالية",INDEX(القوائم!$D$2:$D$13,S4373)))</f>
        <v/>
      </c>
      <c r="E4373" s="22" t="n"/>
      <c r="F4373" s="23" t="n"/>
      <c r="G4373" s="23" t="n"/>
      <c r="H4373" s="22" t="n"/>
      <c r="I4373" s="19" t="n"/>
      <c r="J4373" s="21" t="n"/>
      <c r="K4373" s="19" t="n"/>
      <c r="L4373" s="19" t="n"/>
      <c r="M4373" s="21" t="n"/>
      <c r="N4373" s="22" t="n"/>
      <c r="O4373" s="24">
        <f>IF(A4373&lt;&gt;"عهدة","",SUMIFS($G$8:$G$5007,$B$8:$B$5007,B4373,$A$8:$A$5007,"مصروف",$I$8:$I$5007,"&lt;&gt;مرفوض"))</f>
        <v/>
      </c>
      <c r="P4373" s="25">
        <f>IF(A4373&lt;&gt;"عهدة","",N(F4373)-O4373)</f>
        <v/>
      </c>
      <c r="Q4373" s="26">
        <f>IF(A4373="","",IF(A4373="عهدة",IF(N(F4373)=0,"⚠ أدخل قيمة العهدة",IF(P4373&lt;0,"⛔ عجز / زيادة مصروفات "&amp;TEXT(-P4373,"#,##0"),IF(COUNTIFS($B$8:$B$5007,B4373,$A$8:$A$5007,"مصروف",$I$8:$I$5007,"&lt;&gt;مرفوض",$K$8:$K$5007,"&lt;&gt;نعم")&gt;0,"⚠ "&amp;COUNTIFS($B$8:$B$5007,B4373,$A$8:$A$5007,"مصروف",$I$8:$I$5007,"&lt;&gt;مرفوض",$K$8:$K$5007,"&lt;&gt;نعم")&amp;" مصروف غير مسوى",IF(L4373="تمت التسوية",IF(P4373=0,"✔ متوازنة وتمت التسوية","✔ تمت التسوية – متبقي "&amp;TEXT(P4373,"#,##0")),IF(P4373&gt;0,"متبقي "&amp;TEXT(P4373,"#,##0"),"✔ متوازنة"))))),IF(R4373=0,"⚠ أضف سطر عهدة أولًا",IF(OR(C4373="",N(G4373)=0),"⚠ أكمل التاريخ والقيمة",IF(S4373="","⚠ التاريخ خارج السنة المالية",IF(H4373="","⚠ اختر بند الموازنة",IF(I4373="مرفوض","✖ مرفوض من المدير",IF(I4373&lt;&gt;"موافق","⏳ بانتظار موافقة المدير",IF(K4373&lt;&gt;"نعم","⚠ غير مسوى مع الحسابات","✔ معتمد ومسوى")))))))))</f>
        <v/>
      </c>
      <c r="R4373">
        <f>N(R4372)+IF(A4373="عهدة",1,0)</f>
        <v/>
      </c>
      <c r="S4373">
        <f>IF(C4373="","",IF(AND(C4373&gt;=DATE(2026,9,1),C4373&lt;=DATE(2027,8,31)),(YEAR(C4373)-2026)*12+MONTH(C4373)-8,""))</f>
        <v/>
      </c>
      <c r="T4373">
        <f>IF(AND(A4373="مصروف",R4373&gt;0,I4373="موافق",S4373&lt;&gt;"",H4373&lt;&gt;""),N(G4373),0)</f>
        <v/>
      </c>
    </row>
    <row r="4374">
      <c r="A4374" s="19" t="n"/>
      <c r="B4374" s="20">
        <f>IF(A4374="","",IF(R4374=0,"⚠ أضف سطر عهدة أولًا","BDR-"&amp;TEXT(R4374,"000")))</f>
        <v/>
      </c>
      <c r="C4374" s="21" t="n"/>
      <c r="D4374" s="20">
        <f>IF(C4374="","",IF(S4374="","خارج السنة المالية",INDEX(القوائم!$D$2:$D$13,S4374)))</f>
        <v/>
      </c>
      <c r="E4374" s="22" t="n"/>
      <c r="F4374" s="23" t="n"/>
      <c r="G4374" s="23" t="n"/>
      <c r="H4374" s="22" t="n"/>
      <c r="I4374" s="19" t="n"/>
      <c r="J4374" s="21" t="n"/>
      <c r="K4374" s="19" t="n"/>
      <c r="L4374" s="19" t="n"/>
      <c r="M4374" s="21" t="n"/>
      <c r="N4374" s="22" t="n"/>
      <c r="O4374" s="24">
        <f>IF(A4374&lt;&gt;"عهدة","",SUMIFS($G$8:$G$5007,$B$8:$B$5007,B4374,$A$8:$A$5007,"مصروف",$I$8:$I$5007,"&lt;&gt;مرفوض"))</f>
        <v/>
      </c>
      <c r="P4374" s="25">
        <f>IF(A4374&lt;&gt;"عهدة","",N(F4374)-O4374)</f>
        <v/>
      </c>
      <c r="Q4374" s="26">
        <f>IF(A4374="","",IF(A4374="عهدة",IF(N(F4374)=0,"⚠ أدخل قيمة العهدة",IF(P4374&lt;0,"⛔ عجز / زيادة مصروفات "&amp;TEXT(-P4374,"#,##0"),IF(COUNTIFS($B$8:$B$5007,B4374,$A$8:$A$5007,"مصروف",$I$8:$I$5007,"&lt;&gt;مرفوض",$K$8:$K$5007,"&lt;&gt;نعم")&gt;0,"⚠ "&amp;COUNTIFS($B$8:$B$5007,B4374,$A$8:$A$5007,"مصروف",$I$8:$I$5007,"&lt;&gt;مرفوض",$K$8:$K$5007,"&lt;&gt;نعم")&amp;" مصروف غير مسوى",IF(L4374="تمت التسوية",IF(P4374=0,"✔ متوازنة وتمت التسوية","✔ تمت التسوية – متبقي "&amp;TEXT(P4374,"#,##0")),IF(P4374&gt;0,"متبقي "&amp;TEXT(P4374,"#,##0"),"✔ متوازنة"))))),IF(R4374=0,"⚠ أضف سطر عهدة أولًا",IF(OR(C4374="",N(G4374)=0),"⚠ أكمل التاريخ والقيمة",IF(S4374="","⚠ التاريخ خارج السنة المالية",IF(H4374="","⚠ اختر بند الموازنة",IF(I4374="مرفوض","✖ مرفوض من المدير",IF(I4374&lt;&gt;"موافق","⏳ بانتظار موافقة المدير",IF(K4374&lt;&gt;"نعم","⚠ غير مسوى مع الحسابات","✔ معتمد ومسوى")))))))))</f>
        <v/>
      </c>
      <c r="R4374">
        <f>N(R4373)+IF(A4374="عهدة",1,0)</f>
        <v/>
      </c>
      <c r="S4374">
        <f>IF(C4374="","",IF(AND(C4374&gt;=DATE(2026,9,1),C4374&lt;=DATE(2027,8,31)),(YEAR(C4374)-2026)*12+MONTH(C4374)-8,""))</f>
        <v/>
      </c>
      <c r="T4374">
        <f>IF(AND(A4374="مصروف",R4374&gt;0,I4374="موافق",S4374&lt;&gt;"",H4374&lt;&gt;""),N(G4374),0)</f>
        <v/>
      </c>
    </row>
    <row r="4375">
      <c r="A4375" s="19" t="n"/>
      <c r="B4375" s="20">
        <f>IF(A4375="","",IF(R4375=0,"⚠ أضف سطر عهدة أولًا","BDR-"&amp;TEXT(R4375,"000")))</f>
        <v/>
      </c>
      <c r="C4375" s="21" t="n"/>
      <c r="D4375" s="20">
        <f>IF(C4375="","",IF(S4375="","خارج السنة المالية",INDEX(القوائم!$D$2:$D$13,S4375)))</f>
        <v/>
      </c>
      <c r="E4375" s="22" t="n"/>
      <c r="F4375" s="23" t="n"/>
      <c r="G4375" s="23" t="n"/>
      <c r="H4375" s="22" t="n"/>
      <c r="I4375" s="19" t="n"/>
      <c r="J4375" s="21" t="n"/>
      <c r="K4375" s="19" t="n"/>
      <c r="L4375" s="19" t="n"/>
      <c r="M4375" s="21" t="n"/>
      <c r="N4375" s="22" t="n"/>
      <c r="O4375" s="24">
        <f>IF(A4375&lt;&gt;"عهدة","",SUMIFS($G$8:$G$5007,$B$8:$B$5007,B4375,$A$8:$A$5007,"مصروف",$I$8:$I$5007,"&lt;&gt;مرفوض"))</f>
        <v/>
      </c>
      <c r="P4375" s="25">
        <f>IF(A4375&lt;&gt;"عهدة","",N(F4375)-O4375)</f>
        <v/>
      </c>
      <c r="Q4375" s="26">
        <f>IF(A4375="","",IF(A4375="عهدة",IF(N(F4375)=0,"⚠ أدخل قيمة العهدة",IF(P4375&lt;0,"⛔ عجز / زيادة مصروفات "&amp;TEXT(-P4375,"#,##0"),IF(COUNTIFS($B$8:$B$5007,B4375,$A$8:$A$5007,"مصروف",$I$8:$I$5007,"&lt;&gt;مرفوض",$K$8:$K$5007,"&lt;&gt;نعم")&gt;0,"⚠ "&amp;COUNTIFS($B$8:$B$5007,B4375,$A$8:$A$5007,"مصروف",$I$8:$I$5007,"&lt;&gt;مرفوض",$K$8:$K$5007,"&lt;&gt;نعم")&amp;" مصروف غير مسوى",IF(L4375="تمت التسوية",IF(P4375=0,"✔ متوازنة وتمت التسوية","✔ تمت التسوية – متبقي "&amp;TEXT(P4375,"#,##0")),IF(P4375&gt;0,"متبقي "&amp;TEXT(P4375,"#,##0"),"✔ متوازنة"))))),IF(R4375=0,"⚠ أضف سطر عهدة أولًا",IF(OR(C4375="",N(G4375)=0),"⚠ أكمل التاريخ والقيمة",IF(S4375="","⚠ التاريخ خارج السنة المالية",IF(H4375="","⚠ اختر بند الموازنة",IF(I4375="مرفوض","✖ مرفوض من المدير",IF(I4375&lt;&gt;"موافق","⏳ بانتظار موافقة المدير",IF(K4375&lt;&gt;"نعم","⚠ غير مسوى مع الحسابات","✔ معتمد ومسوى")))))))))</f>
        <v/>
      </c>
      <c r="R4375">
        <f>N(R4374)+IF(A4375="عهدة",1,0)</f>
        <v/>
      </c>
      <c r="S4375">
        <f>IF(C4375="","",IF(AND(C4375&gt;=DATE(2026,9,1),C4375&lt;=DATE(2027,8,31)),(YEAR(C4375)-2026)*12+MONTH(C4375)-8,""))</f>
        <v/>
      </c>
      <c r="T4375">
        <f>IF(AND(A4375="مصروف",R4375&gt;0,I4375="موافق",S4375&lt;&gt;"",H4375&lt;&gt;""),N(G4375),0)</f>
        <v/>
      </c>
    </row>
    <row r="4376">
      <c r="A4376" s="19" t="n"/>
      <c r="B4376" s="20">
        <f>IF(A4376="","",IF(R4376=0,"⚠ أضف سطر عهدة أولًا","BDR-"&amp;TEXT(R4376,"000")))</f>
        <v/>
      </c>
      <c r="C4376" s="21" t="n"/>
      <c r="D4376" s="20">
        <f>IF(C4376="","",IF(S4376="","خارج السنة المالية",INDEX(القوائم!$D$2:$D$13,S4376)))</f>
        <v/>
      </c>
      <c r="E4376" s="22" t="n"/>
      <c r="F4376" s="23" t="n"/>
      <c r="G4376" s="23" t="n"/>
      <c r="H4376" s="22" t="n"/>
      <c r="I4376" s="19" t="n"/>
      <c r="J4376" s="21" t="n"/>
      <c r="K4376" s="19" t="n"/>
      <c r="L4376" s="19" t="n"/>
      <c r="M4376" s="21" t="n"/>
      <c r="N4376" s="22" t="n"/>
      <c r="O4376" s="24">
        <f>IF(A4376&lt;&gt;"عهدة","",SUMIFS($G$8:$G$5007,$B$8:$B$5007,B4376,$A$8:$A$5007,"مصروف",$I$8:$I$5007,"&lt;&gt;مرفوض"))</f>
        <v/>
      </c>
      <c r="P4376" s="25">
        <f>IF(A4376&lt;&gt;"عهدة","",N(F4376)-O4376)</f>
        <v/>
      </c>
      <c r="Q4376" s="26">
        <f>IF(A4376="","",IF(A4376="عهدة",IF(N(F4376)=0,"⚠ أدخل قيمة العهدة",IF(P4376&lt;0,"⛔ عجز / زيادة مصروفات "&amp;TEXT(-P4376,"#,##0"),IF(COUNTIFS($B$8:$B$5007,B4376,$A$8:$A$5007,"مصروف",$I$8:$I$5007,"&lt;&gt;مرفوض",$K$8:$K$5007,"&lt;&gt;نعم")&gt;0,"⚠ "&amp;COUNTIFS($B$8:$B$5007,B4376,$A$8:$A$5007,"مصروف",$I$8:$I$5007,"&lt;&gt;مرفوض",$K$8:$K$5007,"&lt;&gt;نعم")&amp;" مصروف غير مسوى",IF(L4376="تمت التسوية",IF(P4376=0,"✔ متوازنة وتمت التسوية","✔ تمت التسوية – متبقي "&amp;TEXT(P4376,"#,##0")),IF(P4376&gt;0,"متبقي "&amp;TEXT(P4376,"#,##0"),"✔ متوازنة"))))),IF(R4376=0,"⚠ أضف سطر عهدة أولًا",IF(OR(C4376="",N(G4376)=0),"⚠ أكمل التاريخ والقيمة",IF(S4376="","⚠ التاريخ خارج السنة المالية",IF(H4376="","⚠ اختر بند الموازنة",IF(I4376="مرفوض","✖ مرفوض من المدير",IF(I4376&lt;&gt;"موافق","⏳ بانتظار موافقة المدير",IF(K4376&lt;&gt;"نعم","⚠ غير مسوى مع الحسابات","✔ معتمد ومسوى")))))))))</f>
        <v/>
      </c>
      <c r="R4376">
        <f>N(R4375)+IF(A4376="عهدة",1,0)</f>
        <v/>
      </c>
      <c r="S4376">
        <f>IF(C4376="","",IF(AND(C4376&gt;=DATE(2026,9,1),C4376&lt;=DATE(2027,8,31)),(YEAR(C4376)-2026)*12+MONTH(C4376)-8,""))</f>
        <v/>
      </c>
      <c r="T4376">
        <f>IF(AND(A4376="مصروف",R4376&gt;0,I4376="موافق",S4376&lt;&gt;"",H4376&lt;&gt;""),N(G4376),0)</f>
        <v/>
      </c>
    </row>
    <row r="4377">
      <c r="A4377" s="19" t="n"/>
      <c r="B4377" s="20">
        <f>IF(A4377="","",IF(R4377=0,"⚠ أضف سطر عهدة أولًا","BDR-"&amp;TEXT(R4377,"000")))</f>
        <v/>
      </c>
      <c r="C4377" s="21" t="n"/>
      <c r="D4377" s="20">
        <f>IF(C4377="","",IF(S4377="","خارج السنة المالية",INDEX(القوائم!$D$2:$D$13,S4377)))</f>
        <v/>
      </c>
      <c r="E4377" s="22" t="n"/>
      <c r="F4377" s="23" t="n"/>
      <c r="G4377" s="23" t="n"/>
      <c r="H4377" s="22" t="n"/>
      <c r="I4377" s="19" t="n"/>
      <c r="J4377" s="21" t="n"/>
      <c r="K4377" s="19" t="n"/>
      <c r="L4377" s="19" t="n"/>
      <c r="M4377" s="21" t="n"/>
      <c r="N4377" s="22" t="n"/>
      <c r="O4377" s="24">
        <f>IF(A4377&lt;&gt;"عهدة","",SUMIFS($G$8:$G$5007,$B$8:$B$5007,B4377,$A$8:$A$5007,"مصروف",$I$8:$I$5007,"&lt;&gt;مرفوض"))</f>
        <v/>
      </c>
      <c r="P4377" s="25">
        <f>IF(A4377&lt;&gt;"عهدة","",N(F4377)-O4377)</f>
        <v/>
      </c>
      <c r="Q4377" s="26">
        <f>IF(A4377="","",IF(A4377="عهدة",IF(N(F4377)=0,"⚠ أدخل قيمة العهدة",IF(P4377&lt;0,"⛔ عجز / زيادة مصروفات "&amp;TEXT(-P4377,"#,##0"),IF(COUNTIFS($B$8:$B$5007,B4377,$A$8:$A$5007,"مصروف",$I$8:$I$5007,"&lt;&gt;مرفوض",$K$8:$K$5007,"&lt;&gt;نعم")&gt;0,"⚠ "&amp;COUNTIFS($B$8:$B$5007,B4377,$A$8:$A$5007,"مصروف",$I$8:$I$5007,"&lt;&gt;مرفوض",$K$8:$K$5007,"&lt;&gt;نعم")&amp;" مصروف غير مسوى",IF(L4377="تمت التسوية",IF(P4377=0,"✔ متوازنة وتمت التسوية","✔ تمت التسوية – متبقي "&amp;TEXT(P4377,"#,##0")),IF(P4377&gt;0,"متبقي "&amp;TEXT(P4377,"#,##0"),"✔ متوازنة"))))),IF(R4377=0,"⚠ أضف سطر عهدة أولًا",IF(OR(C4377="",N(G4377)=0),"⚠ أكمل التاريخ والقيمة",IF(S4377="","⚠ التاريخ خارج السنة المالية",IF(H4377="","⚠ اختر بند الموازنة",IF(I4377="مرفوض","✖ مرفوض من المدير",IF(I4377&lt;&gt;"موافق","⏳ بانتظار موافقة المدير",IF(K4377&lt;&gt;"نعم","⚠ غير مسوى مع الحسابات","✔ معتمد ومسوى")))))))))</f>
        <v/>
      </c>
      <c r="R4377">
        <f>N(R4376)+IF(A4377="عهدة",1,0)</f>
        <v/>
      </c>
      <c r="S4377">
        <f>IF(C4377="","",IF(AND(C4377&gt;=DATE(2026,9,1),C4377&lt;=DATE(2027,8,31)),(YEAR(C4377)-2026)*12+MONTH(C4377)-8,""))</f>
        <v/>
      </c>
      <c r="T4377">
        <f>IF(AND(A4377="مصروف",R4377&gt;0,I4377="موافق",S4377&lt;&gt;"",H4377&lt;&gt;""),N(G4377),0)</f>
        <v/>
      </c>
    </row>
    <row r="4378">
      <c r="A4378" s="19" t="n"/>
      <c r="B4378" s="20">
        <f>IF(A4378="","",IF(R4378=0,"⚠ أضف سطر عهدة أولًا","BDR-"&amp;TEXT(R4378,"000")))</f>
        <v/>
      </c>
      <c r="C4378" s="21" t="n"/>
      <c r="D4378" s="20">
        <f>IF(C4378="","",IF(S4378="","خارج السنة المالية",INDEX(القوائم!$D$2:$D$13,S4378)))</f>
        <v/>
      </c>
      <c r="E4378" s="22" t="n"/>
      <c r="F4378" s="23" t="n"/>
      <c r="G4378" s="23" t="n"/>
      <c r="H4378" s="22" t="n"/>
      <c r="I4378" s="19" t="n"/>
      <c r="J4378" s="21" t="n"/>
      <c r="K4378" s="19" t="n"/>
      <c r="L4378" s="19" t="n"/>
      <c r="M4378" s="21" t="n"/>
      <c r="N4378" s="22" t="n"/>
      <c r="O4378" s="24">
        <f>IF(A4378&lt;&gt;"عهدة","",SUMIFS($G$8:$G$5007,$B$8:$B$5007,B4378,$A$8:$A$5007,"مصروف",$I$8:$I$5007,"&lt;&gt;مرفوض"))</f>
        <v/>
      </c>
      <c r="P4378" s="25">
        <f>IF(A4378&lt;&gt;"عهدة","",N(F4378)-O4378)</f>
        <v/>
      </c>
      <c r="Q4378" s="26">
        <f>IF(A4378="","",IF(A4378="عهدة",IF(N(F4378)=0,"⚠ أدخل قيمة العهدة",IF(P4378&lt;0,"⛔ عجز / زيادة مصروفات "&amp;TEXT(-P4378,"#,##0"),IF(COUNTIFS($B$8:$B$5007,B4378,$A$8:$A$5007,"مصروف",$I$8:$I$5007,"&lt;&gt;مرفوض",$K$8:$K$5007,"&lt;&gt;نعم")&gt;0,"⚠ "&amp;COUNTIFS($B$8:$B$5007,B4378,$A$8:$A$5007,"مصروف",$I$8:$I$5007,"&lt;&gt;مرفوض",$K$8:$K$5007,"&lt;&gt;نعم")&amp;" مصروف غير مسوى",IF(L4378="تمت التسوية",IF(P4378=0,"✔ متوازنة وتمت التسوية","✔ تمت التسوية – متبقي "&amp;TEXT(P4378,"#,##0")),IF(P4378&gt;0,"متبقي "&amp;TEXT(P4378,"#,##0"),"✔ متوازنة"))))),IF(R4378=0,"⚠ أضف سطر عهدة أولًا",IF(OR(C4378="",N(G4378)=0),"⚠ أكمل التاريخ والقيمة",IF(S4378="","⚠ التاريخ خارج السنة المالية",IF(H4378="","⚠ اختر بند الموازنة",IF(I4378="مرفوض","✖ مرفوض من المدير",IF(I4378&lt;&gt;"موافق","⏳ بانتظار موافقة المدير",IF(K4378&lt;&gt;"نعم","⚠ غير مسوى مع الحسابات","✔ معتمد ومسوى")))))))))</f>
        <v/>
      </c>
      <c r="R4378">
        <f>N(R4377)+IF(A4378="عهدة",1,0)</f>
        <v/>
      </c>
      <c r="S4378">
        <f>IF(C4378="","",IF(AND(C4378&gt;=DATE(2026,9,1),C4378&lt;=DATE(2027,8,31)),(YEAR(C4378)-2026)*12+MONTH(C4378)-8,""))</f>
        <v/>
      </c>
      <c r="T4378">
        <f>IF(AND(A4378="مصروف",R4378&gt;0,I4378="موافق",S4378&lt;&gt;"",H4378&lt;&gt;""),N(G4378),0)</f>
        <v/>
      </c>
    </row>
    <row r="4379">
      <c r="A4379" s="19" t="n"/>
      <c r="B4379" s="20">
        <f>IF(A4379="","",IF(R4379=0,"⚠ أضف سطر عهدة أولًا","BDR-"&amp;TEXT(R4379,"000")))</f>
        <v/>
      </c>
      <c r="C4379" s="21" t="n"/>
      <c r="D4379" s="20">
        <f>IF(C4379="","",IF(S4379="","خارج السنة المالية",INDEX(القوائم!$D$2:$D$13,S4379)))</f>
        <v/>
      </c>
      <c r="E4379" s="22" t="n"/>
      <c r="F4379" s="23" t="n"/>
      <c r="G4379" s="23" t="n"/>
      <c r="H4379" s="22" t="n"/>
      <c r="I4379" s="19" t="n"/>
      <c r="J4379" s="21" t="n"/>
      <c r="K4379" s="19" t="n"/>
      <c r="L4379" s="19" t="n"/>
      <c r="M4379" s="21" t="n"/>
      <c r="N4379" s="22" t="n"/>
      <c r="O4379" s="24">
        <f>IF(A4379&lt;&gt;"عهدة","",SUMIFS($G$8:$G$5007,$B$8:$B$5007,B4379,$A$8:$A$5007,"مصروف",$I$8:$I$5007,"&lt;&gt;مرفوض"))</f>
        <v/>
      </c>
      <c r="P4379" s="25">
        <f>IF(A4379&lt;&gt;"عهدة","",N(F4379)-O4379)</f>
        <v/>
      </c>
      <c r="Q4379" s="26">
        <f>IF(A4379="","",IF(A4379="عهدة",IF(N(F4379)=0,"⚠ أدخل قيمة العهدة",IF(P4379&lt;0,"⛔ عجز / زيادة مصروفات "&amp;TEXT(-P4379,"#,##0"),IF(COUNTIFS($B$8:$B$5007,B4379,$A$8:$A$5007,"مصروف",$I$8:$I$5007,"&lt;&gt;مرفوض",$K$8:$K$5007,"&lt;&gt;نعم")&gt;0,"⚠ "&amp;COUNTIFS($B$8:$B$5007,B4379,$A$8:$A$5007,"مصروف",$I$8:$I$5007,"&lt;&gt;مرفوض",$K$8:$K$5007,"&lt;&gt;نعم")&amp;" مصروف غير مسوى",IF(L4379="تمت التسوية",IF(P4379=0,"✔ متوازنة وتمت التسوية","✔ تمت التسوية – متبقي "&amp;TEXT(P4379,"#,##0")),IF(P4379&gt;0,"متبقي "&amp;TEXT(P4379,"#,##0"),"✔ متوازنة"))))),IF(R4379=0,"⚠ أضف سطر عهدة أولًا",IF(OR(C4379="",N(G4379)=0),"⚠ أكمل التاريخ والقيمة",IF(S4379="","⚠ التاريخ خارج السنة المالية",IF(H4379="","⚠ اختر بند الموازنة",IF(I4379="مرفوض","✖ مرفوض من المدير",IF(I4379&lt;&gt;"موافق","⏳ بانتظار موافقة المدير",IF(K4379&lt;&gt;"نعم","⚠ غير مسوى مع الحسابات","✔ معتمد ومسوى")))))))))</f>
        <v/>
      </c>
      <c r="R4379">
        <f>N(R4378)+IF(A4379="عهدة",1,0)</f>
        <v/>
      </c>
      <c r="S4379">
        <f>IF(C4379="","",IF(AND(C4379&gt;=DATE(2026,9,1),C4379&lt;=DATE(2027,8,31)),(YEAR(C4379)-2026)*12+MONTH(C4379)-8,""))</f>
        <v/>
      </c>
      <c r="T4379">
        <f>IF(AND(A4379="مصروف",R4379&gt;0,I4379="موافق",S4379&lt;&gt;"",H4379&lt;&gt;""),N(G4379),0)</f>
        <v/>
      </c>
    </row>
    <row r="4380">
      <c r="A4380" s="19" t="n"/>
      <c r="B4380" s="20">
        <f>IF(A4380="","",IF(R4380=0,"⚠ أضف سطر عهدة أولًا","BDR-"&amp;TEXT(R4380,"000")))</f>
        <v/>
      </c>
      <c r="C4380" s="21" t="n"/>
      <c r="D4380" s="20">
        <f>IF(C4380="","",IF(S4380="","خارج السنة المالية",INDEX(القوائم!$D$2:$D$13,S4380)))</f>
        <v/>
      </c>
      <c r="E4380" s="22" t="n"/>
      <c r="F4380" s="23" t="n"/>
      <c r="G4380" s="23" t="n"/>
      <c r="H4380" s="22" t="n"/>
      <c r="I4380" s="19" t="n"/>
      <c r="J4380" s="21" t="n"/>
      <c r="K4380" s="19" t="n"/>
      <c r="L4380" s="19" t="n"/>
      <c r="M4380" s="21" t="n"/>
      <c r="N4380" s="22" t="n"/>
      <c r="O4380" s="24">
        <f>IF(A4380&lt;&gt;"عهدة","",SUMIFS($G$8:$G$5007,$B$8:$B$5007,B4380,$A$8:$A$5007,"مصروف",$I$8:$I$5007,"&lt;&gt;مرفوض"))</f>
        <v/>
      </c>
      <c r="P4380" s="25">
        <f>IF(A4380&lt;&gt;"عهدة","",N(F4380)-O4380)</f>
        <v/>
      </c>
      <c r="Q4380" s="26">
        <f>IF(A4380="","",IF(A4380="عهدة",IF(N(F4380)=0,"⚠ أدخل قيمة العهدة",IF(P4380&lt;0,"⛔ عجز / زيادة مصروفات "&amp;TEXT(-P4380,"#,##0"),IF(COUNTIFS($B$8:$B$5007,B4380,$A$8:$A$5007,"مصروف",$I$8:$I$5007,"&lt;&gt;مرفوض",$K$8:$K$5007,"&lt;&gt;نعم")&gt;0,"⚠ "&amp;COUNTIFS($B$8:$B$5007,B4380,$A$8:$A$5007,"مصروف",$I$8:$I$5007,"&lt;&gt;مرفوض",$K$8:$K$5007,"&lt;&gt;نعم")&amp;" مصروف غير مسوى",IF(L4380="تمت التسوية",IF(P4380=0,"✔ متوازنة وتمت التسوية","✔ تمت التسوية – متبقي "&amp;TEXT(P4380,"#,##0")),IF(P4380&gt;0,"متبقي "&amp;TEXT(P4380,"#,##0"),"✔ متوازنة"))))),IF(R4380=0,"⚠ أضف سطر عهدة أولًا",IF(OR(C4380="",N(G4380)=0),"⚠ أكمل التاريخ والقيمة",IF(S4380="","⚠ التاريخ خارج السنة المالية",IF(H4380="","⚠ اختر بند الموازنة",IF(I4380="مرفوض","✖ مرفوض من المدير",IF(I4380&lt;&gt;"موافق","⏳ بانتظار موافقة المدير",IF(K4380&lt;&gt;"نعم","⚠ غير مسوى مع الحسابات","✔ معتمد ومسوى")))))))))</f>
        <v/>
      </c>
      <c r="R4380">
        <f>N(R4379)+IF(A4380="عهدة",1,0)</f>
        <v/>
      </c>
      <c r="S4380">
        <f>IF(C4380="","",IF(AND(C4380&gt;=DATE(2026,9,1),C4380&lt;=DATE(2027,8,31)),(YEAR(C4380)-2026)*12+MONTH(C4380)-8,""))</f>
        <v/>
      </c>
      <c r="T4380">
        <f>IF(AND(A4380="مصروف",R4380&gt;0,I4380="موافق",S4380&lt;&gt;"",H4380&lt;&gt;""),N(G4380),0)</f>
        <v/>
      </c>
    </row>
    <row r="4381">
      <c r="A4381" s="19" t="n"/>
      <c r="B4381" s="20">
        <f>IF(A4381="","",IF(R4381=0,"⚠ أضف سطر عهدة أولًا","BDR-"&amp;TEXT(R4381,"000")))</f>
        <v/>
      </c>
      <c r="C4381" s="21" t="n"/>
      <c r="D4381" s="20">
        <f>IF(C4381="","",IF(S4381="","خارج السنة المالية",INDEX(القوائم!$D$2:$D$13,S4381)))</f>
        <v/>
      </c>
      <c r="E4381" s="22" t="n"/>
      <c r="F4381" s="23" t="n"/>
      <c r="G4381" s="23" t="n"/>
      <c r="H4381" s="22" t="n"/>
      <c r="I4381" s="19" t="n"/>
      <c r="J4381" s="21" t="n"/>
      <c r="K4381" s="19" t="n"/>
      <c r="L4381" s="19" t="n"/>
      <c r="M4381" s="21" t="n"/>
      <c r="N4381" s="22" t="n"/>
      <c r="O4381" s="24">
        <f>IF(A4381&lt;&gt;"عهدة","",SUMIFS($G$8:$G$5007,$B$8:$B$5007,B4381,$A$8:$A$5007,"مصروف",$I$8:$I$5007,"&lt;&gt;مرفوض"))</f>
        <v/>
      </c>
      <c r="P4381" s="25">
        <f>IF(A4381&lt;&gt;"عهدة","",N(F4381)-O4381)</f>
        <v/>
      </c>
      <c r="Q4381" s="26">
        <f>IF(A4381="","",IF(A4381="عهدة",IF(N(F4381)=0,"⚠ أدخل قيمة العهدة",IF(P4381&lt;0,"⛔ عجز / زيادة مصروفات "&amp;TEXT(-P4381,"#,##0"),IF(COUNTIFS($B$8:$B$5007,B4381,$A$8:$A$5007,"مصروف",$I$8:$I$5007,"&lt;&gt;مرفوض",$K$8:$K$5007,"&lt;&gt;نعم")&gt;0,"⚠ "&amp;COUNTIFS($B$8:$B$5007,B4381,$A$8:$A$5007,"مصروف",$I$8:$I$5007,"&lt;&gt;مرفوض",$K$8:$K$5007,"&lt;&gt;نعم")&amp;" مصروف غير مسوى",IF(L4381="تمت التسوية",IF(P4381=0,"✔ متوازنة وتمت التسوية","✔ تمت التسوية – متبقي "&amp;TEXT(P4381,"#,##0")),IF(P4381&gt;0,"متبقي "&amp;TEXT(P4381,"#,##0"),"✔ متوازنة"))))),IF(R4381=0,"⚠ أضف سطر عهدة أولًا",IF(OR(C4381="",N(G4381)=0),"⚠ أكمل التاريخ والقيمة",IF(S4381="","⚠ التاريخ خارج السنة المالية",IF(H4381="","⚠ اختر بند الموازنة",IF(I4381="مرفوض","✖ مرفوض من المدير",IF(I4381&lt;&gt;"موافق","⏳ بانتظار موافقة المدير",IF(K4381&lt;&gt;"نعم","⚠ غير مسوى مع الحسابات","✔ معتمد ومسوى")))))))))</f>
        <v/>
      </c>
      <c r="R4381">
        <f>N(R4380)+IF(A4381="عهدة",1,0)</f>
        <v/>
      </c>
      <c r="S4381">
        <f>IF(C4381="","",IF(AND(C4381&gt;=DATE(2026,9,1),C4381&lt;=DATE(2027,8,31)),(YEAR(C4381)-2026)*12+MONTH(C4381)-8,""))</f>
        <v/>
      </c>
      <c r="T4381">
        <f>IF(AND(A4381="مصروف",R4381&gt;0,I4381="موافق",S4381&lt;&gt;"",H4381&lt;&gt;""),N(G4381),0)</f>
        <v/>
      </c>
    </row>
    <row r="4382">
      <c r="A4382" s="19" t="n"/>
      <c r="B4382" s="20">
        <f>IF(A4382="","",IF(R4382=0,"⚠ أضف سطر عهدة أولًا","BDR-"&amp;TEXT(R4382,"000")))</f>
        <v/>
      </c>
      <c r="C4382" s="21" t="n"/>
      <c r="D4382" s="20">
        <f>IF(C4382="","",IF(S4382="","خارج السنة المالية",INDEX(القوائم!$D$2:$D$13,S4382)))</f>
        <v/>
      </c>
      <c r="E4382" s="22" t="n"/>
      <c r="F4382" s="23" t="n"/>
      <c r="G4382" s="23" t="n"/>
      <c r="H4382" s="22" t="n"/>
      <c r="I4382" s="19" t="n"/>
      <c r="J4382" s="21" t="n"/>
      <c r="K4382" s="19" t="n"/>
      <c r="L4382" s="19" t="n"/>
      <c r="M4382" s="21" t="n"/>
      <c r="N4382" s="22" t="n"/>
      <c r="O4382" s="24">
        <f>IF(A4382&lt;&gt;"عهدة","",SUMIFS($G$8:$G$5007,$B$8:$B$5007,B4382,$A$8:$A$5007,"مصروف",$I$8:$I$5007,"&lt;&gt;مرفوض"))</f>
        <v/>
      </c>
      <c r="P4382" s="25">
        <f>IF(A4382&lt;&gt;"عهدة","",N(F4382)-O4382)</f>
        <v/>
      </c>
      <c r="Q4382" s="26">
        <f>IF(A4382="","",IF(A4382="عهدة",IF(N(F4382)=0,"⚠ أدخل قيمة العهدة",IF(P4382&lt;0,"⛔ عجز / زيادة مصروفات "&amp;TEXT(-P4382,"#,##0"),IF(COUNTIFS($B$8:$B$5007,B4382,$A$8:$A$5007,"مصروف",$I$8:$I$5007,"&lt;&gt;مرفوض",$K$8:$K$5007,"&lt;&gt;نعم")&gt;0,"⚠ "&amp;COUNTIFS($B$8:$B$5007,B4382,$A$8:$A$5007,"مصروف",$I$8:$I$5007,"&lt;&gt;مرفوض",$K$8:$K$5007,"&lt;&gt;نعم")&amp;" مصروف غير مسوى",IF(L4382="تمت التسوية",IF(P4382=0,"✔ متوازنة وتمت التسوية","✔ تمت التسوية – متبقي "&amp;TEXT(P4382,"#,##0")),IF(P4382&gt;0,"متبقي "&amp;TEXT(P4382,"#,##0"),"✔ متوازنة"))))),IF(R4382=0,"⚠ أضف سطر عهدة أولًا",IF(OR(C4382="",N(G4382)=0),"⚠ أكمل التاريخ والقيمة",IF(S4382="","⚠ التاريخ خارج السنة المالية",IF(H4382="","⚠ اختر بند الموازنة",IF(I4382="مرفوض","✖ مرفوض من المدير",IF(I4382&lt;&gt;"موافق","⏳ بانتظار موافقة المدير",IF(K4382&lt;&gt;"نعم","⚠ غير مسوى مع الحسابات","✔ معتمد ومسوى")))))))))</f>
        <v/>
      </c>
      <c r="R4382">
        <f>N(R4381)+IF(A4382="عهدة",1,0)</f>
        <v/>
      </c>
      <c r="S4382">
        <f>IF(C4382="","",IF(AND(C4382&gt;=DATE(2026,9,1),C4382&lt;=DATE(2027,8,31)),(YEAR(C4382)-2026)*12+MONTH(C4382)-8,""))</f>
        <v/>
      </c>
      <c r="T4382">
        <f>IF(AND(A4382="مصروف",R4382&gt;0,I4382="موافق",S4382&lt;&gt;"",H4382&lt;&gt;""),N(G4382),0)</f>
        <v/>
      </c>
    </row>
    <row r="4383">
      <c r="A4383" s="19" t="n"/>
      <c r="B4383" s="20">
        <f>IF(A4383="","",IF(R4383=0,"⚠ أضف سطر عهدة أولًا","BDR-"&amp;TEXT(R4383,"000")))</f>
        <v/>
      </c>
      <c r="C4383" s="21" t="n"/>
      <c r="D4383" s="20">
        <f>IF(C4383="","",IF(S4383="","خارج السنة المالية",INDEX(القوائم!$D$2:$D$13,S4383)))</f>
        <v/>
      </c>
      <c r="E4383" s="22" t="n"/>
      <c r="F4383" s="23" t="n"/>
      <c r="G4383" s="23" t="n"/>
      <c r="H4383" s="22" t="n"/>
      <c r="I4383" s="19" t="n"/>
      <c r="J4383" s="21" t="n"/>
      <c r="K4383" s="19" t="n"/>
      <c r="L4383" s="19" t="n"/>
      <c r="M4383" s="21" t="n"/>
      <c r="N4383" s="22" t="n"/>
      <c r="O4383" s="24">
        <f>IF(A4383&lt;&gt;"عهدة","",SUMIFS($G$8:$G$5007,$B$8:$B$5007,B4383,$A$8:$A$5007,"مصروف",$I$8:$I$5007,"&lt;&gt;مرفوض"))</f>
        <v/>
      </c>
      <c r="P4383" s="25">
        <f>IF(A4383&lt;&gt;"عهدة","",N(F4383)-O4383)</f>
        <v/>
      </c>
      <c r="Q4383" s="26">
        <f>IF(A4383="","",IF(A4383="عهدة",IF(N(F4383)=0,"⚠ أدخل قيمة العهدة",IF(P4383&lt;0,"⛔ عجز / زيادة مصروفات "&amp;TEXT(-P4383,"#,##0"),IF(COUNTIFS($B$8:$B$5007,B4383,$A$8:$A$5007,"مصروف",$I$8:$I$5007,"&lt;&gt;مرفوض",$K$8:$K$5007,"&lt;&gt;نعم")&gt;0,"⚠ "&amp;COUNTIFS($B$8:$B$5007,B4383,$A$8:$A$5007,"مصروف",$I$8:$I$5007,"&lt;&gt;مرفوض",$K$8:$K$5007,"&lt;&gt;نعم")&amp;" مصروف غير مسوى",IF(L4383="تمت التسوية",IF(P4383=0,"✔ متوازنة وتمت التسوية","✔ تمت التسوية – متبقي "&amp;TEXT(P4383,"#,##0")),IF(P4383&gt;0,"متبقي "&amp;TEXT(P4383,"#,##0"),"✔ متوازنة"))))),IF(R4383=0,"⚠ أضف سطر عهدة أولًا",IF(OR(C4383="",N(G4383)=0),"⚠ أكمل التاريخ والقيمة",IF(S4383="","⚠ التاريخ خارج السنة المالية",IF(H4383="","⚠ اختر بند الموازنة",IF(I4383="مرفوض","✖ مرفوض من المدير",IF(I4383&lt;&gt;"موافق","⏳ بانتظار موافقة المدير",IF(K4383&lt;&gt;"نعم","⚠ غير مسوى مع الحسابات","✔ معتمد ومسوى")))))))))</f>
        <v/>
      </c>
      <c r="R4383">
        <f>N(R4382)+IF(A4383="عهدة",1,0)</f>
        <v/>
      </c>
      <c r="S4383">
        <f>IF(C4383="","",IF(AND(C4383&gt;=DATE(2026,9,1),C4383&lt;=DATE(2027,8,31)),(YEAR(C4383)-2026)*12+MONTH(C4383)-8,""))</f>
        <v/>
      </c>
      <c r="T4383">
        <f>IF(AND(A4383="مصروف",R4383&gt;0,I4383="موافق",S4383&lt;&gt;"",H4383&lt;&gt;""),N(G4383),0)</f>
        <v/>
      </c>
    </row>
    <row r="4384">
      <c r="A4384" s="19" t="n"/>
      <c r="B4384" s="20">
        <f>IF(A4384="","",IF(R4384=0,"⚠ أضف سطر عهدة أولًا","BDR-"&amp;TEXT(R4384,"000")))</f>
        <v/>
      </c>
      <c r="C4384" s="21" t="n"/>
      <c r="D4384" s="20">
        <f>IF(C4384="","",IF(S4384="","خارج السنة المالية",INDEX(القوائم!$D$2:$D$13,S4384)))</f>
        <v/>
      </c>
      <c r="E4384" s="22" t="n"/>
      <c r="F4384" s="23" t="n"/>
      <c r="G4384" s="23" t="n"/>
      <c r="H4384" s="22" t="n"/>
      <c r="I4384" s="19" t="n"/>
      <c r="J4384" s="21" t="n"/>
      <c r="K4384" s="19" t="n"/>
      <c r="L4384" s="19" t="n"/>
      <c r="M4384" s="21" t="n"/>
      <c r="N4384" s="22" t="n"/>
      <c r="O4384" s="24">
        <f>IF(A4384&lt;&gt;"عهدة","",SUMIFS($G$8:$G$5007,$B$8:$B$5007,B4384,$A$8:$A$5007,"مصروف",$I$8:$I$5007,"&lt;&gt;مرفوض"))</f>
        <v/>
      </c>
      <c r="P4384" s="25">
        <f>IF(A4384&lt;&gt;"عهدة","",N(F4384)-O4384)</f>
        <v/>
      </c>
      <c r="Q4384" s="26">
        <f>IF(A4384="","",IF(A4384="عهدة",IF(N(F4384)=0,"⚠ أدخل قيمة العهدة",IF(P4384&lt;0,"⛔ عجز / زيادة مصروفات "&amp;TEXT(-P4384,"#,##0"),IF(COUNTIFS($B$8:$B$5007,B4384,$A$8:$A$5007,"مصروف",$I$8:$I$5007,"&lt;&gt;مرفوض",$K$8:$K$5007,"&lt;&gt;نعم")&gt;0,"⚠ "&amp;COUNTIFS($B$8:$B$5007,B4384,$A$8:$A$5007,"مصروف",$I$8:$I$5007,"&lt;&gt;مرفوض",$K$8:$K$5007,"&lt;&gt;نعم")&amp;" مصروف غير مسوى",IF(L4384="تمت التسوية",IF(P4384=0,"✔ متوازنة وتمت التسوية","✔ تمت التسوية – متبقي "&amp;TEXT(P4384,"#,##0")),IF(P4384&gt;0,"متبقي "&amp;TEXT(P4384,"#,##0"),"✔ متوازنة"))))),IF(R4384=0,"⚠ أضف سطر عهدة أولًا",IF(OR(C4384="",N(G4384)=0),"⚠ أكمل التاريخ والقيمة",IF(S4384="","⚠ التاريخ خارج السنة المالية",IF(H4384="","⚠ اختر بند الموازنة",IF(I4384="مرفوض","✖ مرفوض من المدير",IF(I4384&lt;&gt;"موافق","⏳ بانتظار موافقة المدير",IF(K4384&lt;&gt;"نعم","⚠ غير مسوى مع الحسابات","✔ معتمد ومسوى")))))))))</f>
        <v/>
      </c>
      <c r="R4384">
        <f>N(R4383)+IF(A4384="عهدة",1,0)</f>
        <v/>
      </c>
      <c r="S4384">
        <f>IF(C4384="","",IF(AND(C4384&gt;=DATE(2026,9,1),C4384&lt;=DATE(2027,8,31)),(YEAR(C4384)-2026)*12+MONTH(C4384)-8,""))</f>
        <v/>
      </c>
      <c r="T4384">
        <f>IF(AND(A4384="مصروف",R4384&gt;0,I4384="موافق",S4384&lt;&gt;"",H4384&lt;&gt;""),N(G4384),0)</f>
        <v/>
      </c>
    </row>
    <row r="4385">
      <c r="A4385" s="19" t="n"/>
      <c r="B4385" s="20">
        <f>IF(A4385="","",IF(R4385=0,"⚠ أضف سطر عهدة أولًا","BDR-"&amp;TEXT(R4385,"000")))</f>
        <v/>
      </c>
      <c r="C4385" s="21" t="n"/>
      <c r="D4385" s="20">
        <f>IF(C4385="","",IF(S4385="","خارج السنة المالية",INDEX(القوائم!$D$2:$D$13,S4385)))</f>
        <v/>
      </c>
      <c r="E4385" s="22" t="n"/>
      <c r="F4385" s="23" t="n"/>
      <c r="G4385" s="23" t="n"/>
      <c r="H4385" s="22" t="n"/>
      <c r="I4385" s="19" t="n"/>
      <c r="J4385" s="21" t="n"/>
      <c r="K4385" s="19" t="n"/>
      <c r="L4385" s="19" t="n"/>
      <c r="M4385" s="21" t="n"/>
      <c r="N4385" s="22" t="n"/>
      <c r="O4385" s="24">
        <f>IF(A4385&lt;&gt;"عهدة","",SUMIFS($G$8:$G$5007,$B$8:$B$5007,B4385,$A$8:$A$5007,"مصروف",$I$8:$I$5007,"&lt;&gt;مرفوض"))</f>
        <v/>
      </c>
      <c r="P4385" s="25">
        <f>IF(A4385&lt;&gt;"عهدة","",N(F4385)-O4385)</f>
        <v/>
      </c>
      <c r="Q4385" s="26">
        <f>IF(A4385="","",IF(A4385="عهدة",IF(N(F4385)=0,"⚠ أدخل قيمة العهدة",IF(P4385&lt;0,"⛔ عجز / زيادة مصروفات "&amp;TEXT(-P4385,"#,##0"),IF(COUNTIFS($B$8:$B$5007,B4385,$A$8:$A$5007,"مصروف",$I$8:$I$5007,"&lt;&gt;مرفوض",$K$8:$K$5007,"&lt;&gt;نعم")&gt;0,"⚠ "&amp;COUNTIFS($B$8:$B$5007,B4385,$A$8:$A$5007,"مصروف",$I$8:$I$5007,"&lt;&gt;مرفوض",$K$8:$K$5007,"&lt;&gt;نعم")&amp;" مصروف غير مسوى",IF(L4385="تمت التسوية",IF(P4385=0,"✔ متوازنة وتمت التسوية","✔ تمت التسوية – متبقي "&amp;TEXT(P4385,"#,##0")),IF(P4385&gt;0,"متبقي "&amp;TEXT(P4385,"#,##0"),"✔ متوازنة"))))),IF(R4385=0,"⚠ أضف سطر عهدة أولًا",IF(OR(C4385="",N(G4385)=0),"⚠ أكمل التاريخ والقيمة",IF(S4385="","⚠ التاريخ خارج السنة المالية",IF(H4385="","⚠ اختر بند الموازنة",IF(I4385="مرفوض","✖ مرفوض من المدير",IF(I4385&lt;&gt;"موافق","⏳ بانتظار موافقة المدير",IF(K4385&lt;&gt;"نعم","⚠ غير مسوى مع الحسابات","✔ معتمد ومسوى")))))))))</f>
        <v/>
      </c>
      <c r="R4385">
        <f>N(R4384)+IF(A4385="عهدة",1,0)</f>
        <v/>
      </c>
      <c r="S4385">
        <f>IF(C4385="","",IF(AND(C4385&gt;=DATE(2026,9,1),C4385&lt;=DATE(2027,8,31)),(YEAR(C4385)-2026)*12+MONTH(C4385)-8,""))</f>
        <v/>
      </c>
      <c r="T4385">
        <f>IF(AND(A4385="مصروف",R4385&gt;0,I4385="موافق",S4385&lt;&gt;"",H4385&lt;&gt;""),N(G4385),0)</f>
        <v/>
      </c>
    </row>
    <row r="4386">
      <c r="A4386" s="19" t="n"/>
      <c r="B4386" s="20">
        <f>IF(A4386="","",IF(R4386=0,"⚠ أضف سطر عهدة أولًا","BDR-"&amp;TEXT(R4386,"000")))</f>
        <v/>
      </c>
      <c r="C4386" s="21" t="n"/>
      <c r="D4386" s="20">
        <f>IF(C4386="","",IF(S4386="","خارج السنة المالية",INDEX(القوائم!$D$2:$D$13,S4386)))</f>
        <v/>
      </c>
      <c r="E4386" s="22" t="n"/>
      <c r="F4386" s="23" t="n"/>
      <c r="G4386" s="23" t="n"/>
      <c r="H4386" s="22" t="n"/>
      <c r="I4386" s="19" t="n"/>
      <c r="J4386" s="21" t="n"/>
      <c r="K4386" s="19" t="n"/>
      <c r="L4386" s="19" t="n"/>
      <c r="M4386" s="21" t="n"/>
      <c r="N4386" s="22" t="n"/>
      <c r="O4386" s="24">
        <f>IF(A4386&lt;&gt;"عهدة","",SUMIFS($G$8:$G$5007,$B$8:$B$5007,B4386,$A$8:$A$5007,"مصروف",$I$8:$I$5007,"&lt;&gt;مرفوض"))</f>
        <v/>
      </c>
      <c r="P4386" s="25">
        <f>IF(A4386&lt;&gt;"عهدة","",N(F4386)-O4386)</f>
        <v/>
      </c>
      <c r="Q4386" s="26">
        <f>IF(A4386="","",IF(A4386="عهدة",IF(N(F4386)=0,"⚠ أدخل قيمة العهدة",IF(P4386&lt;0,"⛔ عجز / زيادة مصروفات "&amp;TEXT(-P4386,"#,##0"),IF(COUNTIFS($B$8:$B$5007,B4386,$A$8:$A$5007,"مصروف",$I$8:$I$5007,"&lt;&gt;مرفوض",$K$8:$K$5007,"&lt;&gt;نعم")&gt;0,"⚠ "&amp;COUNTIFS($B$8:$B$5007,B4386,$A$8:$A$5007,"مصروف",$I$8:$I$5007,"&lt;&gt;مرفوض",$K$8:$K$5007,"&lt;&gt;نعم")&amp;" مصروف غير مسوى",IF(L4386="تمت التسوية",IF(P4386=0,"✔ متوازنة وتمت التسوية","✔ تمت التسوية – متبقي "&amp;TEXT(P4386,"#,##0")),IF(P4386&gt;0,"متبقي "&amp;TEXT(P4386,"#,##0"),"✔ متوازنة"))))),IF(R4386=0,"⚠ أضف سطر عهدة أولًا",IF(OR(C4386="",N(G4386)=0),"⚠ أكمل التاريخ والقيمة",IF(S4386="","⚠ التاريخ خارج السنة المالية",IF(H4386="","⚠ اختر بند الموازنة",IF(I4386="مرفوض","✖ مرفوض من المدير",IF(I4386&lt;&gt;"موافق","⏳ بانتظار موافقة المدير",IF(K4386&lt;&gt;"نعم","⚠ غير مسوى مع الحسابات","✔ معتمد ومسوى")))))))))</f>
        <v/>
      </c>
      <c r="R4386">
        <f>N(R4385)+IF(A4386="عهدة",1,0)</f>
        <v/>
      </c>
      <c r="S4386">
        <f>IF(C4386="","",IF(AND(C4386&gt;=DATE(2026,9,1),C4386&lt;=DATE(2027,8,31)),(YEAR(C4386)-2026)*12+MONTH(C4386)-8,""))</f>
        <v/>
      </c>
      <c r="T4386">
        <f>IF(AND(A4386="مصروف",R4386&gt;0,I4386="موافق",S4386&lt;&gt;"",H4386&lt;&gt;""),N(G4386),0)</f>
        <v/>
      </c>
    </row>
    <row r="4387">
      <c r="A4387" s="19" t="n"/>
      <c r="B4387" s="20">
        <f>IF(A4387="","",IF(R4387=0,"⚠ أضف سطر عهدة أولًا","BDR-"&amp;TEXT(R4387,"000")))</f>
        <v/>
      </c>
      <c r="C4387" s="21" t="n"/>
      <c r="D4387" s="20">
        <f>IF(C4387="","",IF(S4387="","خارج السنة المالية",INDEX(القوائم!$D$2:$D$13,S4387)))</f>
        <v/>
      </c>
      <c r="E4387" s="22" t="n"/>
      <c r="F4387" s="23" t="n"/>
      <c r="G4387" s="23" t="n"/>
      <c r="H4387" s="22" t="n"/>
      <c r="I4387" s="19" t="n"/>
      <c r="J4387" s="21" t="n"/>
      <c r="K4387" s="19" t="n"/>
      <c r="L4387" s="19" t="n"/>
      <c r="M4387" s="21" t="n"/>
      <c r="N4387" s="22" t="n"/>
      <c r="O4387" s="24">
        <f>IF(A4387&lt;&gt;"عهدة","",SUMIFS($G$8:$G$5007,$B$8:$B$5007,B4387,$A$8:$A$5007,"مصروف",$I$8:$I$5007,"&lt;&gt;مرفوض"))</f>
        <v/>
      </c>
      <c r="P4387" s="25">
        <f>IF(A4387&lt;&gt;"عهدة","",N(F4387)-O4387)</f>
        <v/>
      </c>
      <c r="Q4387" s="26">
        <f>IF(A4387="","",IF(A4387="عهدة",IF(N(F4387)=0,"⚠ أدخل قيمة العهدة",IF(P4387&lt;0,"⛔ عجز / زيادة مصروفات "&amp;TEXT(-P4387,"#,##0"),IF(COUNTIFS($B$8:$B$5007,B4387,$A$8:$A$5007,"مصروف",$I$8:$I$5007,"&lt;&gt;مرفوض",$K$8:$K$5007,"&lt;&gt;نعم")&gt;0,"⚠ "&amp;COUNTIFS($B$8:$B$5007,B4387,$A$8:$A$5007,"مصروف",$I$8:$I$5007,"&lt;&gt;مرفوض",$K$8:$K$5007,"&lt;&gt;نعم")&amp;" مصروف غير مسوى",IF(L4387="تمت التسوية",IF(P4387=0,"✔ متوازنة وتمت التسوية","✔ تمت التسوية – متبقي "&amp;TEXT(P4387,"#,##0")),IF(P4387&gt;0,"متبقي "&amp;TEXT(P4387,"#,##0"),"✔ متوازنة"))))),IF(R4387=0,"⚠ أضف سطر عهدة أولًا",IF(OR(C4387="",N(G4387)=0),"⚠ أكمل التاريخ والقيمة",IF(S4387="","⚠ التاريخ خارج السنة المالية",IF(H4387="","⚠ اختر بند الموازنة",IF(I4387="مرفوض","✖ مرفوض من المدير",IF(I4387&lt;&gt;"موافق","⏳ بانتظار موافقة المدير",IF(K4387&lt;&gt;"نعم","⚠ غير مسوى مع الحسابات","✔ معتمد ومسوى")))))))))</f>
        <v/>
      </c>
      <c r="R4387">
        <f>N(R4386)+IF(A4387="عهدة",1,0)</f>
        <v/>
      </c>
      <c r="S4387">
        <f>IF(C4387="","",IF(AND(C4387&gt;=DATE(2026,9,1),C4387&lt;=DATE(2027,8,31)),(YEAR(C4387)-2026)*12+MONTH(C4387)-8,""))</f>
        <v/>
      </c>
      <c r="T4387">
        <f>IF(AND(A4387="مصروف",R4387&gt;0,I4387="موافق",S4387&lt;&gt;"",H4387&lt;&gt;""),N(G4387),0)</f>
        <v/>
      </c>
    </row>
    <row r="4388">
      <c r="A4388" s="19" t="n"/>
      <c r="B4388" s="20">
        <f>IF(A4388="","",IF(R4388=0,"⚠ أضف سطر عهدة أولًا","BDR-"&amp;TEXT(R4388,"000")))</f>
        <v/>
      </c>
      <c r="C4388" s="21" t="n"/>
      <c r="D4388" s="20">
        <f>IF(C4388="","",IF(S4388="","خارج السنة المالية",INDEX(القوائم!$D$2:$D$13,S4388)))</f>
        <v/>
      </c>
      <c r="E4388" s="22" t="n"/>
      <c r="F4388" s="23" t="n"/>
      <c r="G4388" s="23" t="n"/>
      <c r="H4388" s="22" t="n"/>
      <c r="I4388" s="19" t="n"/>
      <c r="J4388" s="21" t="n"/>
      <c r="K4388" s="19" t="n"/>
      <c r="L4388" s="19" t="n"/>
      <c r="M4388" s="21" t="n"/>
      <c r="N4388" s="22" t="n"/>
      <c r="O4388" s="24">
        <f>IF(A4388&lt;&gt;"عهدة","",SUMIFS($G$8:$G$5007,$B$8:$B$5007,B4388,$A$8:$A$5007,"مصروف",$I$8:$I$5007,"&lt;&gt;مرفوض"))</f>
        <v/>
      </c>
      <c r="P4388" s="25">
        <f>IF(A4388&lt;&gt;"عهدة","",N(F4388)-O4388)</f>
        <v/>
      </c>
      <c r="Q4388" s="26">
        <f>IF(A4388="","",IF(A4388="عهدة",IF(N(F4388)=0,"⚠ أدخل قيمة العهدة",IF(P4388&lt;0,"⛔ عجز / زيادة مصروفات "&amp;TEXT(-P4388,"#,##0"),IF(COUNTIFS($B$8:$B$5007,B4388,$A$8:$A$5007,"مصروف",$I$8:$I$5007,"&lt;&gt;مرفوض",$K$8:$K$5007,"&lt;&gt;نعم")&gt;0,"⚠ "&amp;COUNTIFS($B$8:$B$5007,B4388,$A$8:$A$5007,"مصروف",$I$8:$I$5007,"&lt;&gt;مرفوض",$K$8:$K$5007,"&lt;&gt;نعم")&amp;" مصروف غير مسوى",IF(L4388="تمت التسوية",IF(P4388=0,"✔ متوازنة وتمت التسوية","✔ تمت التسوية – متبقي "&amp;TEXT(P4388,"#,##0")),IF(P4388&gt;0,"متبقي "&amp;TEXT(P4388,"#,##0"),"✔ متوازنة"))))),IF(R4388=0,"⚠ أضف سطر عهدة أولًا",IF(OR(C4388="",N(G4388)=0),"⚠ أكمل التاريخ والقيمة",IF(S4388="","⚠ التاريخ خارج السنة المالية",IF(H4388="","⚠ اختر بند الموازنة",IF(I4388="مرفوض","✖ مرفوض من المدير",IF(I4388&lt;&gt;"موافق","⏳ بانتظار موافقة المدير",IF(K4388&lt;&gt;"نعم","⚠ غير مسوى مع الحسابات","✔ معتمد ومسوى")))))))))</f>
        <v/>
      </c>
      <c r="R4388">
        <f>N(R4387)+IF(A4388="عهدة",1,0)</f>
        <v/>
      </c>
      <c r="S4388">
        <f>IF(C4388="","",IF(AND(C4388&gt;=DATE(2026,9,1),C4388&lt;=DATE(2027,8,31)),(YEAR(C4388)-2026)*12+MONTH(C4388)-8,""))</f>
        <v/>
      </c>
      <c r="T4388">
        <f>IF(AND(A4388="مصروف",R4388&gt;0,I4388="موافق",S4388&lt;&gt;"",H4388&lt;&gt;""),N(G4388),0)</f>
        <v/>
      </c>
    </row>
    <row r="4389">
      <c r="A4389" s="19" t="n"/>
      <c r="B4389" s="20">
        <f>IF(A4389="","",IF(R4389=0,"⚠ أضف سطر عهدة أولًا","BDR-"&amp;TEXT(R4389,"000")))</f>
        <v/>
      </c>
      <c r="C4389" s="21" t="n"/>
      <c r="D4389" s="20">
        <f>IF(C4389="","",IF(S4389="","خارج السنة المالية",INDEX(القوائم!$D$2:$D$13,S4389)))</f>
        <v/>
      </c>
      <c r="E4389" s="22" t="n"/>
      <c r="F4389" s="23" t="n"/>
      <c r="G4389" s="23" t="n"/>
      <c r="H4389" s="22" t="n"/>
      <c r="I4389" s="19" t="n"/>
      <c r="J4389" s="21" t="n"/>
      <c r="K4389" s="19" t="n"/>
      <c r="L4389" s="19" t="n"/>
      <c r="M4389" s="21" t="n"/>
      <c r="N4389" s="22" t="n"/>
      <c r="O4389" s="24">
        <f>IF(A4389&lt;&gt;"عهدة","",SUMIFS($G$8:$G$5007,$B$8:$B$5007,B4389,$A$8:$A$5007,"مصروف",$I$8:$I$5007,"&lt;&gt;مرفوض"))</f>
        <v/>
      </c>
      <c r="P4389" s="25">
        <f>IF(A4389&lt;&gt;"عهدة","",N(F4389)-O4389)</f>
        <v/>
      </c>
      <c r="Q4389" s="26">
        <f>IF(A4389="","",IF(A4389="عهدة",IF(N(F4389)=0,"⚠ أدخل قيمة العهدة",IF(P4389&lt;0,"⛔ عجز / زيادة مصروفات "&amp;TEXT(-P4389,"#,##0"),IF(COUNTIFS($B$8:$B$5007,B4389,$A$8:$A$5007,"مصروف",$I$8:$I$5007,"&lt;&gt;مرفوض",$K$8:$K$5007,"&lt;&gt;نعم")&gt;0,"⚠ "&amp;COUNTIFS($B$8:$B$5007,B4389,$A$8:$A$5007,"مصروف",$I$8:$I$5007,"&lt;&gt;مرفوض",$K$8:$K$5007,"&lt;&gt;نعم")&amp;" مصروف غير مسوى",IF(L4389="تمت التسوية",IF(P4389=0,"✔ متوازنة وتمت التسوية","✔ تمت التسوية – متبقي "&amp;TEXT(P4389,"#,##0")),IF(P4389&gt;0,"متبقي "&amp;TEXT(P4389,"#,##0"),"✔ متوازنة"))))),IF(R4389=0,"⚠ أضف سطر عهدة أولًا",IF(OR(C4389="",N(G4389)=0),"⚠ أكمل التاريخ والقيمة",IF(S4389="","⚠ التاريخ خارج السنة المالية",IF(H4389="","⚠ اختر بند الموازنة",IF(I4389="مرفوض","✖ مرفوض من المدير",IF(I4389&lt;&gt;"موافق","⏳ بانتظار موافقة المدير",IF(K4389&lt;&gt;"نعم","⚠ غير مسوى مع الحسابات","✔ معتمد ومسوى")))))))))</f>
        <v/>
      </c>
      <c r="R4389">
        <f>N(R4388)+IF(A4389="عهدة",1,0)</f>
        <v/>
      </c>
      <c r="S4389">
        <f>IF(C4389="","",IF(AND(C4389&gt;=DATE(2026,9,1),C4389&lt;=DATE(2027,8,31)),(YEAR(C4389)-2026)*12+MONTH(C4389)-8,""))</f>
        <v/>
      </c>
      <c r="T4389">
        <f>IF(AND(A4389="مصروف",R4389&gt;0,I4389="موافق",S4389&lt;&gt;"",H4389&lt;&gt;""),N(G4389),0)</f>
        <v/>
      </c>
    </row>
    <row r="4390">
      <c r="A4390" s="19" t="n"/>
      <c r="B4390" s="20">
        <f>IF(A4390="","",IF(R4390=0,"⚠ أضف سطر عهدة أولًا","BDR-"&amp;TEXT(R4390,"000")))</f>
        <v/>
      </c>
      <c r="C4390" s="21" t="n"/>
      <c r="D4390" s="20">
        <f>IF(C4390="","",IF(S4390="","خارج السنة المالية",INDEX(القوائم!$D$2:$D$13,S4390)))</f>
        <v/>
      </c>
      <c r="E4390" s="22" t="n"/>
      <c r="F4390" s="23" t="n"/>
      <c r="G4390" s="23" t="n"/>
      <c r="H4390" s="22" t="n"/>
      <c r="I4390" s="19" t="n"/>
      <c r="J4390" s="21" t="n"/>
      <c r="K4390" s="19" t="n"/>
      <c r="L4390" s="19" t="n"/>
      <c r="M4390" s="21" t="n"/>
      <c r="N4390" s="22" t="n"/>
      <c r="O4390" s="24">
        <f>IF(A4390&lt;&gt;"عهدة","",SUMIFS($G$8:$G$5007,$B$8:$B$5007,B4390,$A$8:$A$5007,"مصروف",$I$8:$I$5007,"&lt;&gt;مرفوض"))</f>
        <v/>
      </c>
      <c r="P4390" s="25">
        <f>IF(A4390&lt;&gt;"عهدة","",N(F4390)-O4390)</f>
        <v/>
      </c>
      <c r="Q4390" s="26">
        <f>IF(A4390="","",IF(A4390="عهدة",IF(N(F4390)=0,"⚠ أدخل قيمة العهدة",IF(P4390&lt;0,"⛔ عجز / زيادة مصروفات "&amp;TEXT(-P4390,"#,##0"),IF(COUNTIFS($B$8:$B$5007,B4390,$A$8:$A$5007,"مصروف",$I$8:$I$5007,"&lt;&gt;مرفوض",$K$8:$K$5007,"&lt;&gt;نعم")&gt;0,"⚠ "&amp;COUNTIFS($B$8:$B$5007,B4390,$A$8:$A$5007,"مصروف",$I$8:$I$5007,"&lt;&gt;مرفوض",$K$8:$K$5007,"&lt;&gt;نعم")&amp;" مصروف غير مسوى",IF(L4390="تمت التسوية",IF(P4390=0,"✔ متوازنة وتمت التسوية","✔ تمت التسوية – متبقي "&amp;TEXT(P4390,"#,##0")),IF(P4390&gt;0,"متبقي "&amp;TEXT(P4390,"#,##0"),"✔ متوازنة"))))),IF(R4390=0,"⚠ أضف سطر عهدة أولًا",IF(OR(C4390="",N(G4390)=0),"⚠ أكمل التاريخ والقيمة",IF(S4390="","⚠ التاريخ خارج السنة المالية",IF(H4390="","⚠ اختر بند الموازنة",IF(I4390="مرفوض","✖ مرفوض من المدير",IF(I4390&lt;&gt;"موافق","⏳ بانتظار موافقة المدير",IF(K4390&lt;&gt;"نعم","⚠ غير مسوى مع الحسابات","✔ معتمد ومسوى")))))))))</f>
        <v/>
      </c>
      <c r="R4390">
        <f>N(R4389)+IF(A4390="عهدة",1,0)</f>
        <v/>
      </c>
      <c r="S4390">
        <f>IF(C4390="","",IF(AND(C4390&gt;=DATE(2026,9,1),C4390&lt;=DATE(2027,8,31)),(YEAR(C4390)-2026)*12+MONTH(C4390)-8,""))</f>
        <v/>
      </c>
      <c r="T4390">
        <f>IF(AND(A4390="مصروف",R4390&gt;0,I4390="موافق",S4390&lt;&gt;"",H4390&lt;&gt;""),N(G4390),0)</f>
        <v/>
      </c>
    </row>
    <row r="4391">
      <c r="A4391" s="19" t="n"/>
      <c r="B4391" s="20">
        <f>IF(A4391="","",IF(R4391=0,"⚠ أضف سطر عهدة أولًا","BDR-"&amp;TEXT(R4391,"000")))</f>
        <v/>
      </c>
      <c r="C4391" s="21" t="n"/>
      <c r="D4391" s="20">
        <f>IF(C4391="","",IF(S4391="","خارج السنة المالية",INDEX(القوائم!$D$2:$D$13,S4391)))</f>
        <v/>
      </c>
      <c r="E4391" s="22" t="n"/>
      <c r="F4391" s="23" t="n"/>
      <c r="G4391" s="23" t="n"/>
      <c r="H4391" s="22" t="n"/>
      <c r="I4391" s="19" t="n"/>
      <c r="J4391" s="21" t="n"/>
      <c r="K4391" s="19" t="n"/>
      <c r="L4391" s="19" t="n"/>
      <c r="M4391" s="21" t="n"/>
      <c r="N4391" s="22" t="n"/>
      <c r="O4391" s="24">
        <f>IF(A4391&lt;&gt;"عهدة","",SUMIFS($G$8:$G$5007,$B$8:$B$5007,B4391,$A$8:$A$5007,"مصروف",$I$8:$I$5007,"&lt;&gt;مرفوض"))</f>
        <v/>
      </c>
      <c r="P4391" s="25">
        <f>IF(A4391&lt;&gt;"عهدة","",N(F4391)-O4391)</f>
        <v/>
      </c>
      <c r="Q4391" s="26">
        <f>IF(A4391="","",IF(A4391="عهدة",IF(N(F4391)=0,"⚠ أدخل قيمة العهدة",IF(P4391&lt;0,"⛔ عجز / زيادة مصروفات "&amp;TEXT(-P4391,"#,##0"),IF(COUNTIFS($B$8:$B$5007,B4391,$A$8:$A$5007,"مصروف",$I$8:$I$5007,"&lt;&gt;مرفوض",$K$8:$K$5007,"&lt;&gt;نعم")&gt;0,"⚠ "&amp;COUNTIFS($B$8:$B$5007,B4391,$A$8:$A$5007,"مصروف",$I$8:$I$5007,"&lt;&gt;مرفوض",$K$8:$K$5007,"&lt;&gt;نعم")&amp;" مصروف غير مسوى",IF(L4391="تمت التسوية",IF(P4391=0,"✔ متوازنة وتمت التسوية","✔ تمت التسوية – متبقي "&amp;TEXT(P4391,"#,##0")),IF(P4391&gt;0,"متبقي "&amp;TEXT(P4391,"#,##0"),"✔ متوازنة"))))),IF(R4391=0,"⚠ أضف سطر عهدة أولًا",IF(OR(C4391="",N(G4391)=0),"⚠ أكمل التاريخ والقيمة",IF(S4391="","⚠ التاريخ خارج السنة المالية",IF(H4391="","⚠ اختر بند الموازنة",IF(I4391="مرفوض","✖ مرفوض من المدير",IF(I4391&lt;&gt;"موافق","⏳ بانتظار موافقة المدير",IF(K4391&lt;&gt;"نعم","⚠ غير مسوى مع الحسابات","✔ معتمد ومسوى")))))))))</f>
        <v/>
      </c>
      <c r="R4391">
        <f>N(R4390)+IF(A4391="عهدة",1,0)</f>
        <v/>
      </c>
      <c r="S4391">
        <f>IF(C4391="","",IF(AND(C4391&gt;=DATE(2026,9,1),C4391&lt;=DATE(2027,8,31)),(YEAR(C4391)-2026)*12+MONTH(C4391)-8,""))</f>
        <v/>
      </c>
      <c r="T4391">
        <f>IF(AND(A4391="مصروف",R4391&gt;0,I4391="موافق",S4391&lt;&gt;"",H4391&lt;&gt;""),N(G4391),0)</f>
        <v/>
      </c>
    </row>
    <row r="4392">
      <c r="A4392" s="19" t="n"/>
      <c r="B4392" s="20">
        <f>IF(A4392="","",IF(R4392=0,"⚠ أضف سطر عهدة أولًا","BDR-"&amp;TEXT(R4392,"000")))</f>
        <v/>
      </c>
      <c r="C4392" s="21" t="n"/>
      <c r="D4392" s="20">
        <f>IF(C4392="","",IF(S4392="","خارج السنة المالية",INDEX(القوائم!$D$2:$D$13,S4392)))</f>
        <v/>
      </c>
      <c r="E4392" s="22" t="n"/>
      <c r="F4392" s="23" t="n"/>
      <c r="G4392" s="23" t="n"/>
      <c r="H4392" s="22" t="n"/>
      <c r="I4392" s="19" t="n"/>
      <c r="J4392" s="21" t="n"/>
      <c r="K4392" s="19" t="n"/>
      <c r="L4392" s="19" t="n"/>
      <c r="M4392" s="21" t="n"/>
      <c r="N4392" s="22" t="n"/>
      <c r="O4392" s="24">
        <f>IF(A4392&lt;&gt;"عهدة","",SUMIFS($G$8:$G$5007,$B$8:$B$5007,B4392,$A$8:$A$5007,"مصروف",$I$8:$I$5007,"&lt;&gt;مرفوض"))</f>
        <v/>
      </c>
      <c r="P4392" s="25">
        <f>IF(A4392&lt;&gt;"عهدة","",N(F4392)-O4392)</f>
        <v/>
      </c>
      <c r="Q4392" s="26">
        <f>IF(A4392="","",IF(A4392="عهدة",IF(N(F4392)=0,"⚠ أدخل قيمة العهدة",IF(P4392&lt;0,"⛔ عجز / زيادة مصروفات "&amp;TEXT(-P4392,"#,##0"),IF(COUNTIFS($B$8:$B$5007,B4392,$A$8:$A$5007,"مصروف",$I$8:$I$5007,"&lt;&gt;مرفوض",$K$8:$K$5007,"&lt;&gt;نعم")&gt;0,"⚠ "&amp;COUNTIFS($B$8:$B$5007,B4392,$A$8:$A$5007,"مصروف",$I$8:$I$5007,"&lt;&gt;مرفوض",$K$8:$K$5007,"&lt;&gt;نعم")&amp;" مصروف غير مسوى",IF(L4392="تمت التسوية",IF(P4392=0,"✔ متوازنة وتمت التسوية","✔ تمت التسوية – متبقي "&amp;TEXT(P4392,"#,##0")),IF(P4392&gt;0,"متبقي "&amp;TEXT(P4392,"#,##0"),"✔ متوازنة"))))),IF(R4392=0,"⚠ أضف سطر عهدة أولًا",IF(OR(C4392="",N(G4392)=0),"⚠ أكمل التاريخ والقيمة",IF(S4392="","⚠ التاريخ خارج السنة المالية",IF(H4392="","⚠ اختر بند الموازنة",IF(I4392="مرفوض","✖ مرفوض من المدير",IF(I4392&lt;&gt;"موافق","⏳ بانتظار موافقة المدير",IF(K4392&lt;&gt;"نعم","⚠ غير مسوى مع الحسابات","✔ معتمد ومسوى")))))))))</f>
        <v/>
      </c>
      <c r="R4392">
        <f>N(R4391)+IF(A4392="عهدة",1,0)</f>
        <v/>
      </c>
      <c r="S4392">
        <f>IF(C4392="","",IF(AND(C4392&gt;=DATE(2026,9,1),C4392&lt;=DATE(2027,8,31)),(YEAR(C4392)-2026)*12+MONTH(C4392)-8,""))</f>
        <v/>
      </c>
      <c r="T4392">
        <f>IF(AND(A4392="مصروف",R4392&gt;0,I4392="موافق",S4392&lt;&gt;"",H4392&lt;&gt;""),N(G4392),0)</f>
        <v/>
      </c>
    </row>
    <row r="4393">
      <c r="A4393" s="19" t="n"/>
      <c r="B4393" s="20">
        <f>IF(A4393="","",IF(R4393=0,"⚠ أضف سطر عهدة أولًا","BDR-"&amp;TEXT(R4393,"000")))</f>
        <v/>
      </c>
      <c r="C4393" s="21" t="n"/>
      <c r="D4393" s="20">
        <f>IF(C4393="","",IF(S4393="","خارج السنة المالية",INDEX(القوائم!$D$2:$D$13,S4393)))</f>
        <v/>
      </c>
      <c r="E4393" s="22" t="n"/>
      <c r="F4393" s="23" t="n"/>
      <c r="G4393" s="23" t="n"/>
      <c r="H4393" s="22" t="n"/>
      <c r="I4393" s="19" t="n"/>
      <c r="J4393" s="21" t="n"/>
      <c r="K4393" s="19" t="n"/>
      <c r="L4393" s="19" t="n"/>
      <c r="M4393" s="21" t="n"/>
      <c r="N4393" s="22" t="n"/>
      <c r="O4393" s="24">
        <f>IF(A4393&lt;&gt;"عهدة","",SUMIFS($G$8:$G$5007,$B$8:$B$5007,B4393,$A$8:$A$5007,"مصروف",$I$8:$I$5007,"&lt;&gt;مرفوض"))</f>
        <v/>
      </c>
      <c r="P4393" s="25">
        <f>IF(A4393&lt;&gt;"عهدة","",N(F4393)-O4393)</f>
        <v/>
      </c>
      <c r="Q4393" s="26">
        <f>IF(A4393="","",IF(A4393="عهدة",IF(N(F4393)=0,"⚠ أدخل قيمة العهدة",IF(P4393&lt;0,"⛔ عجز / زيادة مصروفات "&amp;TEXT(-P4393,"#,##0"),IF(COUNTIFS($B$8:$B$5007,B4393,$A$8:$A$5007,"مصروف",$I$8:$I$5007,"&lt;&gt;مرفوض",$K$8:$K$5007,"&lt;&gt;نعم")&gt;0,"⚠ "&amp;COUNTIFS($B$8:$B$5007,B4393,$A$8:$A$5007,"مصروف",$I$8:$I$5007,"&lt;&gt;مرفوض",$K$8:$K$5007,"&lt;&gt;نعم")&amp;" مصروف غير مسوى",IF(L4393="تمت التسوية",IF(P4393=0,"✔ متوازنة وتمت التسوية","✔ تمت التسوية – متبقي "&amp;TEXT(P4393,"#,##0")),IF(P4393&gt;0,"متبقي "&amp;TEXT(P4393,"#,##0"),"✔ متوازنة"))))),IF(R4393=0,"⚠ أضف سطر عهدة أولًا",IF(OR(C4393="",N(G4393)=0),"⚠ أكمل التاريخ والقيمة",IF(S4393="","⚠ التاريخ خارج السنة المالية",IF(H4393="","⚠ اختر بند الموازنة",IF(I4393="مرفوض","✖ مرفوض من المدير",IF(I4393&lt;&gt;"موافق","⏳ بانتظار موافقة المدير",IF(K4393&lt;&gt;"نعم","⚠ غير مسوى مع الحسابات","✔ معتمد ومسوى")))))))))</f>
        <v/>
      </c>
      <c r="R4393">
        <f>N(R4392)+IF(A4393="عهدة",1,0)</f>
        <v/>
      </c>
      <c r="S4393">
        <f>IF(C4393="","",IF(AND(C4393&gt;=DATE(2026,9,1),C4393&lt;=DATE(2027,8,31)),(YEAR(C4393)-2026)*12+MONTH(C4393)-8,""))</f>
        <v/>
      </c>
      <c r="T4393">
        <f>IF(AND(A4393="مصروف",R4393&gt;0,I4393="موافق",S4393&lt;&gt;"",H4393&lt;&gt;""),N(G4393),0)</f>
        <v/>
      </c>
    </row>
    <row r="4394">
      <c r="A4394" s="19" t="n"/>
      <c r="B4394" s="20">
        <f>IF(A4394="","",IF(R4394=0,"⚠ أضف سطر عهدة أولًا","BDR-"&amp;TEXT(R4394,"000")))</f>
        <v/>
      </c>
      <c r="C4394" s="21" t="n"/>
      <c r="D4394" s="20">
        <f>IF(C4394="","",IF(S4394="","خارج السنة المالية",INDEX(القوائم!$D$2:$D$13,S4394)))</f>
        <v/>
      </c>
      <c r="E4394" s="22" t="n"/>
      <c r="F4394" s="23" t="n"/>
      <c r="G4394" s="23" t="n"/>
      <c r="H4394" s="22" t="n"/>
      <c r="I4394" s="19" t="n"/>
      <c r="J4394" s="21" t="n"/>
      <c r="K4394" s="19" t="n"/>
      <c r="L4394" s="19" t="n"/>
      <c r="M4394" s="21" t="n"/>
      <c r="N4394" s="22" t="n"/>
      <c r="O4394" s="24">
        <f>IF(A4394&lt;&gt;"عهدة","",SUMIFS($G$8:$G$5007,$B$8:$B$5007,B4394,$A$8:$A$5007,"مصروف",$I$8:$I$5007,"&lt;&gt;مرفوض"))</f>
        <v/>
      </c>
      <c r="P4394" s="25">
        <f>IF(A4394&lt;&gt;"عهدة","",N(F4394)-O4394)</f>
        <v/>
      </c>
      <c r="Q4394" s="26">
        <f>IF(A4394="","",IF(A4394="عهدة",IF(N(F4394)=0,"⚠ أدخل قيمة العهدة",IF(P4394&lt;0,"⛔ عجز / زيادة مصروفات "&amp;TEXT(-P4394,"#,##0"),IF(COUNTIFS($B$8:$B$5007,B4394,$A$8:$A$5007,"مصروف",$I$8:$I$5007,"&lt;&gt;مرفوض",$K$8:$K$5007,"&lt;&gt;نعم")&gt;0,"⚠ "&amp;COUNTIFS($B$8:$B$5007,B4394,$A$8:$A$5007,"مصروف",$I$8:$I$5007,"&lt;&gt;مرفوض",$K$8:$K$5007,"&lt;&gt;نعم")&amp;" مصروف غير مسوى",IF(L4394="تمت التسوية",IF(P4394=0,"✔ متوازنة وتمت التسوية","✔ تمت التسوية – متبقي "&amp;TEXT(P4394,"#,##0")),IF(P4394&gt;0,"متبقي "&amp;TEXT(P4394,"#,##0"),"✔ متوازنة"))))),IF(R4394=0,"⚠ أضف سطر عهدة أولًا",IF(OR(C4394="",N(G4394)=0),"⚠ أكمل التاريخ والقيمة",IF(S4394="","⚠ التاريخ خارج السنة المالية",IF(H4394="","⚠ اختر بند الموازنة",IF(I4394="مرفوض","✖ مرفوض من المدير",IF(I4394&lt;&gt;"موافق","⏳ بانتظار موافقة المدير",IF(K4394&lt;&gt;"نعم","⚠ غير مسوى مع الحسابات","✔ معتمد ومسوى")))))))))</f>
        <v/>
      </c>
      <c r="R4394">
        <f>N(R4393)+IF(A4394="عهدة",1,0)</f>
        <v/>
      </c>
      <c r="S4394">
        <f>IF(C4394="","",IF(AND(C4394&gt;=DATE(2026,9,1),C4394&lt;=DATE(2027,8,31)),(YEAR(C4394)-2026)*12+MONTH(C4394)-8,""))</f>
        <v/>
      </c>
      <c r="T4394">
        <f>IF(AND(A4394="مصروف",R4394&gt;0,I4394="موافق",S4394&lt;&gt;"",H4394&lt;&gt;""),N(G4394),0)</f>
        <v/>
      </c>
    </row>
    <row r="4395">
      <c r="A4395" s="19" t="n"/>
      <c r="B4395" s="20">
        <f>IF(A4395="","",IF(R4395=0,"⚠ أضف سطر عهدة أولًا","BDR-"&amp;TEXT(R4395,"000")))</f>
        <v/>
      </c>
      <c r="C4395" s="21" t="n"/>
      <c r="D4395" s="20">
        <f>IF(C4395="","",IF(S4395="","خارج السنة المالية",INDEX(القوائم!$D$2:$D$13,S4395)))</f>
        <v/>
      </c>
      <c r="E4395" s="22" t="n"/>
      <c r="F4395" s="23" t="n"/>
      <c r="G4395" s="23" t="n"/>
      <c r="H4395" s="22" t="n"/>
      <c r="I4395" s="19" t="n"/>
      <c r="J4395" s="21" t="n"/>
      <c r="K4395" s="19" t="n"/>
      <c r="L4395" s="19" t="n"/>
      <c r="M4395" s="21" t="n"/>
      <c r="N4395" s="22" t="n"/>
      <c r="O4395" s="24">
        <f>IF(A4395&lt;&gt;"عهدة","",SUMIFS($G$8:$G$5007,$B$8:$B$5007,B4395,$A$8:$A$5007,"مصروف",$I$8:$I$5007,"&lt;&gt;مرفوض"))</f>
        <v/>
      </c>
      <c r="P4395" s="25">
        <f>IF(A4395&lt;&gt;"عهدة","",N(F4395)-O4395)</f>
        <v/>
      </c>
      <c r="Q4395" s="26">
        <f>IF(A4395="","",IF(A4395="عهدة",IF(N(F4395)=0,"⚠ أدخل قيمة العهدة",IF(P4395&lt;0,"⛔ عجز / زيادة مصروفات "&amp;TEXT(-P4395,"#,##0"),IF(COUNTIFS($B$8:$B$5007,B4395,$A$8:$A$5007,"مصروف",$I$8:$I$5007,"&lt;&gt;مرفوض",$K$8:$K$5007,"&lt;&gt;نعم")&gt;0,"⚠ "&amp;COUNTIFS($B$8:$B$5007,B4395,$A$8:$A$5007,"مصروف",$I$8:$I$5007,"&lt;&gt;مرفوض",$K$8:$K$5007,"&lt;&gt;نعم")&amp;" مصروف غير مسوى",IF(L4395="تمت التسوية",IF(P4395=0,"✔ متوازنة وتمت التسوية","✔ تمت التسوية – متبقي "&amp;TEXT(P4395,"#,##0")),IF(P4395&gt;0,"متبقي "&amp;TEXT(P4395,"#,##0"),"✔ متوازنة"))))),IF(R4395=0,"⚠ أضف سطر عهدة أولًا",IF(OR(C4395="",N(G4395)=0),"⚠ أكمل التاريخ والقيمة",IF(S4395="","⚠ التاريخ خارج السنة المالية",IF(H4395="","⚠ اختر بند الموازنة",IF(I4395="مرفوض","✖ مرفوض من المدير",IF(I4395&lt;&gt;"موافق","⏳ بانتظار موافقة المدير",IF(K4395&lt;&gt;"نعم","⚠ غير مسوى مع الحسابات","✔ معتمد ومسوى")))))))))</f>
        <v/>
      </c>
      <c r="R4395">
        <f>N(R4394)+IF(A4395="عهدة",1,0)</f>
        <v/>
      </c>
      <c r="S4395">
        <f>IF(C4395="","",IF(AND(C4395&gt;=DATE(2026,9,1),C4395&lt;=DATE(2027,8,31)),(YEAR(C4395)-2026)*12+MONTH(C4395)-8,""))</f>
        <v/>
      </c>
      <c r="T4395">
        <f>IF(AND(A4395="مصروف",R4395&gt;0,I4395="موافق",S4395&lt;&gt;"",H4395&lt;&gt;""),N(G4395),0)</f>
        <v/>
      </c>
    </row>
    <row r="4396">
      <c r="A4396" s="19" t="n"/>
      <c r="B4396" s="20">
        <f>IF(A4396="","",IF(R4396=0,"⚠ أضف سطر عهدة أولًا","BDR-"&amp;TEXT(R4396,"000")))</f>
        <v/>
      </c>
      <c r="C4396" s="21" t="n"/>
      <c r="D4396" s="20">
        <f>IF(C4396="","",IF(S4396="","خارج السنة المالية",INDEX(القوائم!$D$2:$D$13,S4396)))</f>
        <v/>
      </c>
      <c r="E4396" s="22" t="n"/>
      <c r="F4396" s="23" t="n"/>
      <c r="G4396" s="23" t="n"/>
      <c r="H4396" s="22" t="n"/>
      <c r="I4396" s="19" t="n"/>
      <c r="J4396" s="21" t="n"/>
      <c r="K4396" s="19" t="n"/>
      <c r="L4396" s="19" t="n"/>
      <c r="M4396" s="21" t="n"/>
      <c r="N4396" s="22" t="n"/>
      <c r="O4396" s="24">
        <f>IF(A4396&lt;&gt;"عهدة","",SUMIFS($G$8:$G$5007,$B$8:$B$5007,B4396,$A$8:$A$5007,"مصروف",$I$8:$I$5007,"&lt;&gt;مرفوض"))</f>
        <v/>
      </c>
      <c r="P4396" s="25">
        <f>IF(A4396&lt;&gt;"عهدة","",N(F4396)-O4396)</f>
        <v/>
      </c>
      <c r="Q4396" s="26">
        <f>IF(A4396="","",IF(A4396="عهدة",IF(N(F4396)=0,"⚠ أدخل قيمة العهدة",IF(P4396&lt;0,"⛔ عجز / زيادة مصروفات "&amp;TEXT(-P4396,"#,##0"),IF(COUNTIFS($B$8:$B$5007,B4396,$A$8:$A$5007,"مصروف",$I$8:$I$5007,"&lt;&gt;مرفوض",$K$8:$K$5007,"&lt;&gt;نعم")&gt;0,"⚠ "&amp;COUNTIFS($B$8:$B$5007,B4396,$A$8:$A$5007,"مصروف",$I$8:$I$5007,"&lt;&gt;مرفوض",$K$8:$K$5007,"&lt;&gt;نعم")&amp;" مصروف غير مسوى",IF(L4396="تمت التسوية",IF(P4396=0,"✔ متوازنة وتمت التسوية","✔ تمت التسوية – متبقي "&amp;TEXT(P4396,"#,##0")),IF(P4396&gt;0,"متبقي "&amp;TEXT(P4396,"#,##0"),"✔ متوازنة"))))),IF(R4396=0,"⚠ أضف سطر عهدة أولًا",IF(OR(C4396="",N(G4396)=0),"⚠ أكمل التاريخ والقيمة",IF(S4396="","⚠ التاريخ خارج السنة المالية",IF(H4396="","⚠ اختر بند الموازنة",IF(I4396="مرفوض","✖ مرفوض من المدير",IF(I4396&lt;&gt;"موافق","⏳ بانتظار موافقة المدير",IF(K4396&lt;&gt;"نعم","⚠ غير مسوى مع الحسابات","✔ معتمد ومسوى")))))))))</f>
        <v/>
      </c>
      <c r="R4396">
        <f>N(R4395)+IF(A4396="عهدة",1,0)</f>
        <v/>
      </c>
      <c r="S4396">
        <f>IF(C4396="","",IF(AND(C4396&gt;=DATE(2026,9,1),C4396&lt;=DATE(2027,8,31)),(YEAR(C4396)-2026)*12+MONTH(C4396)-8,""))</f>
        <v/>
      </c>
      <c r="T4396">
        <f>IF(AND(A4396="مصروف",R4396&gt;0,I4396="موافق",S4396&lt;&gt;"",H4396&lt;&gt;""),N(G4396),0)</f>
        <v/>
      </c>
    </row>
    <row r="4397">
      <c r="A4397" s="19" t="n"/>
      <c r="B4397" s="20">
        <f>IF(A4397="","",IF(R4397=0,"⚠ أضف سطر عهدة أولًا","BDR-"&amp;TEXT(R4397,"000")))</f>
        <v/>
      </c>
      <c r="C4397" s="21" t="n"/>
      <c r="D4397" s="20">
        <f>IF(C4397="","",IF(S4397="","خارج السنة المالية",INDEX(القوائم!$D$2:$D$13,S4397)))</f>
        <v/>
      </c>
      <c r="E4397" s="22" t="n"/>
      <c r="F4397" s="23" t="n"/>
      <c r="G4397" s="23" t="n"/>
      <c r="H4397" s="22" t="n"/>
      <c r="I4397" s="19" t="n"/>
      <c r="J4397" s="21" t="n"/>
      <c r="K4397" s="19" t="n"/>
      <c r="L4397" s="19" t="n"/>
      <c r="M4397" s="21" t="n"/>
      <c r="N4397" s="22" t="n"/>
      <c r="O4397" s="24">
        <f>IF(A4397&lt;&gt;"عهدة","",SUMIFS($G$8:$G$5007,$B$8:$B$5007,B4397,$A$8:$A$5007,"مصروف",$I$8:$I$5007,"&lt;&gt;مرفوض"))</f>
        <v/>
      </c>
      <c r="P4397" s="25">
        <f>IF(A4397&lt;&gt;"عهدة","",N(F4397)-O4397)</f>
        <v/>
      </c>
      <c r="Q4397" s="26">
        <f>IF(A4397="","",IF(A4397="عهدة",IF(N(F4397)=0,"⚠ أدخل قيمة العهدة",IF(P4397&lt;0,"⛔ عجز / زيادة مصروفات "&amp;TEXT(-P4397,"#,##0"),IF(COUNTIFS($B$8:$B$5007,B4397,$A$8:$A$5007,"مصروف",$I$8:$I$5007,"&lt;&gt;مرفوض",$K$8:$K$5007,"&lt;&gt;نعم")&gt;0,"⚠ "&amp;COUNTIFS($B$8:$B$5007,B4397,$A$8:$A$5007,"مصروف",$I$8:$I$5007,"&lt;&gt;مرفوض",$K$8:$K$5007,"&lt;&gt;نعم")&amp;" مصروف غير مسوى",IF(L4397="تمت التسوية",IF(P4397=0,"✔ متوازنة وتمت التسوية","✔ تمت التسوية – متبقي "&amp;TEXT(P4397,"#,##0")),IF(P4397&gt;0,"متبقي "&amp;TEXT(P4397,"#,##0"),"✔ متوازنة"))))),IF(R4397=0,"⚠ أضف سطر عهدة أولًا",IF(OR(C4397="",N(G4397)=0),"⚠ أكمل التاريخ والقيمة",IF(S4397="","⚠ التاريخ خارج السنة المالية",IF(H4397="","⚠ اختر بند الموازنة",IF(I4397="مرفوض","✖ مرفوض من المدير",IF(I4397&lt;&gt;"موافق","⏳ بانتظار موافقة المدير",IF(K4397&lt;&gt;"نعم","⚠ غير مسوى مع الحسابات","✔ معتمد ومسوى")))))))))</f>
        <v/>
      </c>
      <c r="R4397">
        <f>N(R4396)+IF(A4397="عهدة",1,0)</f>
        <v/>
      </c>
      <c r="S4397">
        <f>IF(C4397="","",IF(AND(C4397&gt;=DATE(2026,9,1),C4397&lt;=DATE(2027,8,31)),(YEAR(C4397)-2026)*12+MONTH(C4397)-8,""))</f>
        <v/>
      </c>
      <c r="T4397">
        <f>IF(AND(A4397="مصروف",R4397&gt;0,I4397="موافق",S4397&lt;&gt;"",H4397&lt;&gt;""),N(G4397),0)</f>
        <v/>
      </c>
    </row>
    <row r="4398">
      <c r="A4398" s="19" t="n"/>
      <c r="B4398" s="20">
        <f>IF(A4398="","",IF(R4398=0,"⚠ أضف سطر عهدة أولًا","BDR-"&amp;TEXT(R4398,"000")))</f>
        <v/>
      </c>
      <c r="C4398" s="21" t="n"/>
      <c r="D4398" s="20">
        <f>IF(C4398="","",IF(S4398="","خارج السنة المالية",INDEX(القوائم!$D$2:$D$13,S4398)))</f>
        <v/>
      </c>
      <c r="E4398" s="22" t="n"/>
      <c r="F4398" s="23" t="n"/>
      <c r="G4398" s="23" t="n"/>
      <c r="H4398" s="22" t="n"/>
      <c r="I4398" s="19" t="n"/>
      <c r="J4398" s="21" t="n"/>
      <c r="K4398" s="19" t="n"/>
      <c r="L4398" s="19" t="n"/>
      <c r="M4398" s="21" t="n"/>
      <c r="N4398" s="22" t="n"/>
      <c r="O4398" s="24">
        <f>IF(A4398&lt;&gt;"عهدة","",SUMIFS($G$8:$G$5007,$B$8:$B$5007,B4398,$A$8:$A$5007,"مصروف",$I$8:$I$5007,"&lt;&gt;مرفوض"))</f>
        <v/>
      </c>
      <c r="P4398" s="25">
        <f>IF(A4398&lt;&gt;"عهدة","",N(F4398)-O4398)</f>
        <v/>
      </c>
      <c r="Q4398" s="26">
        <f>IF(A4398="","",IF(A4398="عهدة",IF(N(F4398)=0,"⚠ أدخل قيمة العهدة",IF(P4398&lt;0,"⛔ عجز / زيادة مصروفات "&amp;TEXT(-P4398,"#,##0"),IF(COUNTIFS($B$8:$B$5007,B4398,$A$8:$A$5007,"مصروف",$I$8:$I$5007,"&lt;&gt;مرفوض",$K$8:$K$5007,"&lt;&gt;نعم")&gt;0,"⚠ "&amp;COUNTIFS($B$8:$B$5007,B4398,$A$8:$A$5007,"مصروف",$I$8:$I$5007,"&lt;&gt;مرفوض",$K$8:$K$5007,"&lt;&gt;نعم")&amp;" مصروف غير مسوى",IF(L4398="تمت التسوية",IF(P4398=0,"✔ متوازنة وتمت التسوية","✔ تمت التسوية – متبقي "&amp;TEXT(P4398,"#,##0")),IF(P4398&gt;0,"متبقي "&amp;TEXT(P4398,"#,##0"),"✔ متوازنة"))))),IF(R4398=0,"⚠ أضف سطر عهدة أولًا",IF(OR(C4398="",N(G4398)=0),"⚠ أكمل التاريخ والقيمة",IF(S4398="","⚠ التاريخ خارج السنة المالية",IF(H4398="","⚠ اختر بند الموازنة",IF(I4398="مرفوض","✖ مرفوض من المدير",IF(I4398&lt;&gt;"موافق","⏳ بانتظار موافقة المدير",IF(K4398&lt;&gt;"نعم","⚠ غير مسوى مع الحسابات","✔ معتمد ومسوى")))))))))</f>
        <v/>
      </c>
      <c r="R4398">
        <f>N(R4397)+IF(A4398="عهدة",1,0)</f>
        <v/>
      </c>
      <c r="S4398">
        <f>IF(C4398="","",IF(AND(C4398&gt;=DATE(2026,9,1),C4398&lt;=DATE(2027,8,31)),(YEAR(C4398)-2026)*12+MONTH(C4398)-8,""))</f>
        <v/>
      </c>
      <c r="T4398">
        <f>IF(AND(A4398="مصروف",R4398&gt;0,I4398="موافق",S4398&lt;&gt;"",H4398&lt;&gt;""),N(G4398),0)</f>
        <v/>
      </c>
    </row>
    <row r="4399">
      <c r="A4399" s="19" t="n"/>
      <c r="B4399" s="20">
        <f>IF(A4399="","",IF(R4399=0,"⚠ أضف سطر عهدة أولًا","BDR-"&amp;TEXT(R4399,"000")))</f>
        <v/>
      </c>
      <c r="C4399" s="21" t="n"/>
      <c r="D4399" s="20">
        <f>IF(C4399="","",IF(S4399="","خارج السنة المالية",INDEX(القوائم!$D$2:$D$13,S4399)))</f>
        <v/>
      </c>
      <c r="E4399" s="22" t="n"/>
      <c r="F4399" s="23" t="n"/>
      <c r="G4399" s="23" t="n"/>
      <c r="H4399" s="22" t="n"/>
      <c r="I4399" s="19" t="n"/>
      <c r="J4399" s="21" t="n"/>
      <c r="K4399" s="19" t="n"/>
      <c r="L4399" s="19" t="n"/>
      <c r="M4399" s="21" t="n"/>
      <c r="N4399" s="22" t="n"/>
      <c r="O4399" s="24">
        <f>IF(A4399&lt;&gt;"عهدة","",SUMIFS($G$8:$G$5007,$B$8:$B$5007,B4399,$A$8:$A$5007,"مصروف",$I$8:$I$5007,"&lt;&gt;مرفوض"))</f>
        <v/>
      </c>
      <c r="P4399" s="25">
        <f>IF(A4399&lt;&gt;"عهدة","",N(F4399)-O4399)</f>
        <v/>
      </c>
      <c r="Q4399" s="26">
        <f>IF(A4399="","",IF(A4399="عهدة",IF(N(F4399)=0,"⚠ أدخل قيمة العهدة",IF(P4399&lt;0,"⛔ عجز / زيادة مصروفات "&amp;TEXT(-P4399,"#,##0"),IF(COUNTIFS($B$8:$B$5007,B4399,$A$8:$A$5007,"مصروف",$I$8:$I$5007,"&lt;&gt;مرفوض",$K$8:$K$5007,"&lt;&gt;نعم")&gt;0,"⚠ "&amp;COUNTIFS($B$8:$B$5007,B4399,$A$8:$A$5007,"مصروف",$I$8:$I$5007,"&lt;&gt;مرفوض",$K$8:$K$5007,"&lt;&gt;نعم")&amp;" مصروف غير مسوى",IF(L4399="تمت التسوية",IF(P4399=0,"✔ متوازنة وتمت التسوية","✔ تمت التسوية – متبقي "&amp;TEXT(P4399,"#,##0")),IF(P4399&gt;0,"متبقي "&amp;TEXT(P4399,"#,##0"),"✔ متوازنة"))))),IF(R4399=0,"⚠ أضف سطر عهدة أولًا",IF(OR(C4399="",N(G4399)=0),"⚠ أكمل التاريخ والقيمة",IF(S4399="","⚠ التاريخ خارج السنة المالية",IF(H4399="","⚠ اختر بند الموازنة",IF(I4399="مرفوض","✖ مرفوض من المدير",IF(I4399&lt;&gt;"موافق","⏳ بانتظار موافقة المدير",IF(K4399&lt;&gt;"نعم","⚠ غير مسوى مع الحسابات","✔ معتمد ومسوى")))))))))</f>
        <v/>
      </c>
      <c r="R4399">
        <f>N(R4398)+IF(A4399="عهدة",1,0)</f>
        <v/>
      </c>
      <c r="S4399">
        <f>IF(C4399="","",IF(AND(C4399&gt;=DATE(2026,9,1),C4399&lt;=DATE(2027,8,31)),(YEAR(C4399)-2026)*12+MONTH(C4399)-8,""))</f>
        <v/>
      </c>
      <c r="T4399">
        <f>IF(AND(A4399="مصروف",R4399&gt;0,I4399="موافق",S4399&lt;&gt;"",H4399&lt;&gt;""),N(G4399),0)</f>
        <v/>
      </c>
    </row>
    <row r="4400">
      <c r="A4400" s="19" t="n"/>
      <c r="B4400" s="20">
        <f>IF(A4400="","",IF(R4400=0,"⚠ أضف سطر عهدة أولًا","BDR-"&amp;TEXT(R4400,"000")))</f>
        <v/>
      </c>
      <c r="C4400" s="21" t="n"/>
      <c r="D4400" s="20">
        <f>IF(C4400="","",IF(S4400="","خارج السنة المالية",INDEX(القوائم!$D$2:$D$13,S4400)))</f>
        <v/>
      </c>
      <c r="E4400" s="22" t="n"/>
      <c r="F4400" s="23" t="n"/>
      <c r="G4400" s="23" t="n"/>
      <c r="H4400" s="22" t="n"/>
      <c r="I4400" s="19" t="n"/>
      <c r="J4400" s="21" t="n"/>
      <c r="K4400" s="19" t="n"/>
      <c r="L4400" s="19" t="n"/>
      <c r="M4400" s="21" t="n"/>
      <c r="N4400" s="22" t="n"/>
      <c r="O4400" s="24">
        <f>IF(A4400&lt;&gt;"عهدة","",SUMIFS($G$8:$G$5007,$B$8:$B$5007,B4400,$A$8:$A$5007,"مصروف",$I$8:$I$5007,"&lt;&gt;مرفوض"))</f>
        <v/>
      </c>
      <c r="P4400" s="25">
        <f>IF(A4400&lt;&gt;"عهدة","",N(F4400)-O4400)</f>
        <v/>
      </c>
      <c r="Q4400" s="26">
        <f>IF(A4400="","",IF(A4400="عهدة",IF(N(F4400)=0,"⚠ أدخل قيمة العهدة",IF(P4400&lt;0,"⛔ عجز / زيادة مصروفات "&amp;TEXT(-P4400,"#,##0"),IF(COUNTIFS($B$8:$B$5007,B4400,$A$8:$A$5007,"مصروف",$I$8:$I$5007,"&lt;&gt;مرفوض",$K$8:$K$5007,"&lt;&gt;نعم")&gt;0,"⚠ "&amp;COUNTIFS($B$8:$B$5007,B4400,$A$8:$A$5007,"مصروف",$I$8:$I$5007,"&lt;&gt;مرفوض",$K$8:$K$5007,"&lt;&gt;نعم")&amp;" مصروف غير مسوى",IF(L4400="تمت التسوية",IF(P4400=0,"✔ متوازنة وتمت التسوية","✔ تمت التسوية – متبقي "&amp;TEXT(P4400,"#,##0")),IF(P4400&gt;0,"متبقي "&amp;TEXT(P4400,"#,##0"),"✔ متوازنة"))))),IF(R4400=0,"⚠ أضف سطر عهدة أولًا",IF(OR(C4400="",N(G4400)=0),"⚠ أكمل التاريخ والقيمة",IF(S4400="","⚠ التاريخ خارج السنة المالية",IF(H4400="","⚠ اختر بند الموازنة",IF(I4400="مرفوض","✖ مرفوض من المدير",IF(I4400&lt;&gt;"موافق","⏳ بانتظار موافقة المدير",IF(K4400&lt;&gt;"نعم","⚠ غير مسوى مع الحسابات","✔ معتمد ومسوى")))))))))</f>
        <v/>
      </c>
      <c r="R4400">
        <f>N(R4399)+IF(A4400="عهدة",1,0)</f>
        <v/>
      </c>
      <c r="S4400">
        <f>IF(C4400="","",IF(AND(C4400&gt;=DATE(2026,9,1),C4400&lt;=DATE(2027,8,31)),(YEAR(C4400)-2026)*12+MONTH(C4400)-8,""))</f>
        <v/>
      </c>
      <c r="T4400">
        <f>IF(AND(A4400="مصروف",R4400&gt;0,I4400="موافق",S4400&lt;&gt;"",H4400&lt;&gt;""),N(G4400),0)</f>
        <v/>
      </c>
    </row>
    <row r="4401">
      <c r="A4401" s="19" t="n"/>
      <c r="B4401" s="20">
        <f>IF(A4401="","",IF(R4401=0,"⚠ أضف سطر عهدة أولًا","BDR-"&amp;TEXT(R4401,"000")))</f>
        <v/>
      </c>
      <c r="C4401" s="21" t="n"/>
      <c r="D4401" s="20">
        <f>IF(C4401="","",IF(S4401="","خارج السنة المالية",INDEX(القوائم!$D$2:$D$13,S4401)))</f>
        <v/>
      </c>
      <c r="E4401" s="22" t="n"/>
      <c r="F4401" s="23" t="n"/>
      <c r="G4401" s="23" t="n"/>
      <c r="H4401" s="22" t="n"/>
      <c r="I4401" s="19" t="n"/>
      <c r="J4401" s="21" t="n"/>
      <c r="K4401" s="19" t="n"/>
      <c r="L4401" s="19" t="n"/>
      <c r="M4401" s="21" t="n"/>
      <c r="N4401" s="22" t="n"/>
      <c r="O4401" s="24">
        <f>IF(A4401&lt;&gt;"عهدة","",SUMIFS($G$8:$G$5007,$B$8:$B$5007,B4401,$A$8:$A$5007,"مصروف",$I$8:$I$5007,"&lt;&gt;مرفوض"))</f>
        <v/>
      </c>
      <c r="P4401" s="25">
        <f>IF(A4401&lt;&gt;"عهدة","",N(F4401)-O4401)</f>
        <v/>
      </c>
      <c r="Q4401" s="26">
        <f>IF(A4401="","",IF(A4401="عهدة",IF(N(F4401)=0,"⚠ أدخل قيمة العهدة",IF(P4401&lt;0,"⛔ عجز / زيادة مصروفات "&amp;TEXT(-P4401,"#,##0"),IF(COUNTIFS($B$8:$B$5007,B4401,$A$8:$A$5007,"مصروف",$I$8:$I$5007,"&lt;&gt;مرفوض",$K$8:$K$5007,"&lt;&gt;نعم")&gt;0,"⚠ "&amp;COUNTIFS($B$8:$B$5007,B4401,$A$8:$A$5007,"مصروف",$I$8:$I$5007,"&lt;&gt;مرفوض",$K$8:$K$5007,"&lt;&gt;نعم")&amp;" مصروف غير مسوى",IF(L4401="تمت التسوية",IF(P4401=0,"✔ متوازنة وتمت التسوية","✔ تمت التسوية – متبقي "&amp;TEXT(P4401,"#,##0")),IF(P4401&gt;0,"متبقي "&amp;TEXT(P4401,"#,##0"),"✔ متوازنة"))))),IF(R4401=0,"⚠ أضف سطر عهدة أولًا",IF(OR(C4401="",N(G4401)=0),"⚠ أكمل التاريخ والقيمة",IF(S4401="","⚠ التاريخ خارج السنة المالية",IF(H4401="","⚠ اختر بند الموازنة",IF(I4401="مرفوض","✖ مرفوض من المدير",IF(I4401&lt;&gt;"موافق","⏳ بانتظار موافقة المدير",IF(K4401&lt;&gt;"نعم","⚠ غير مسوى مع الحسابات","✔ معتمد ومسوى")))))))))</f>
        <v/>
      </c>
      <c r="R4401">
        <f>N(R4400)+IF(A4401="عهدة",1,0)</f>
        <v/>
      </c>
      <c r="S4401">
        <f>IF(C4401="","",IF(AND(C4401&gt;=DATE(2026,9,1),C4401&lt;=DATE(2027,8,31)),(YEAR(C4401)-2026)*12+MONTH(C4401)-8,""))</f>
        <v/>
      </c>
      <c r="T4401">
        <f>IF(AND(A4401="مصروف",R4401&gt;0,I4401="موافق",S4401&lt;&gt;"",H4401&lt;&gt;""),N(G4401),0)</f>
        <v/>
      </c>
    </row>
    <row r="4402">
      <c r="A4402" s="19" t="n"/>
      <c r="B4402" s="20">
        <f>IF(A4402="","",IF(R4402=0,"⚠ أضف سطر عهدة أولًا","BDR-"&amp;TEXT(R4402,"000")))</f>
        <v/>
      </c>
      <c r="C4402" s="21" t="n"/>
      <c r="D4402" s="20">
        <f>IF(C4402="","",IF(S4402="","خارج السنة المالية",INDEX(القوائم!$D$2:$D$13,S4402)))</f>
        <v/>
      </c>
      <c r="E4402" s="22" t="n"/>
      <c r="F4402" s="23" t="n"/>
      <c r="G4402" s="23" t="n"/>
      <c r="H4402" s="22" t="n"/>
      <c r="I4402" s="19" t="n"/>
      <c r="J4402" s="21" t="n"/>
      <c r="K4402" s="19" t="n"/>
      <c r="L4402" s="19" t="n"/>
      <c r="M4402" s="21" t="n"/>
      <c r="N4402" s="22" t="n"/>
      <c r="O4402" s="24">
        <f>IF(A4402&lt;&gt;"عهدة","",SUMIFS($G$8:$G$5007,$B$8:$B$5007,B4402,$A$8:$A$5007,"مصروف",$I$8:$I$5007,"&lt;&gt;مرفوض"))</f>
        <v/>
      </c>
      <c r="P4402" s="25">
        <f>IF(A4402&lt;&gt;"عهدة","",N(F4402)-O4402)</f>
        <v/>
      </c>
      <c r="Q4402" s="26">
        <f>IF(A4402="","",IF(A4402="عهدة",IF(N(F4402)=0,"⚠ أدخل قيمة العهدة",IF(P4402&lt;0,"⛔ عجز / زيادة مصروفات "&amp;TEXT(-P4402,"#,##0"),IF(COUNTIFS($B$8:$B$5007,B4402,$A$8:$A$5007,"مصروف",$I$8:$I$5007,"&lt;&gt;مرفوض",$K$8:$K$5007,"&lt;&gt;نعم")&gt;0,"⚠ "&amp;COUNTIFS($B$8:$B$5007,B4402,$A$8:$A$5007,"مصروف",$I$8:$I$5007,"&lt;&gt;مرفوض",$K$8:$K$5007,"&lt;&gt;نعم")&amp;" مصروف غير مسوى",IF(L4402="تمت التسوية",IF(P4402=0,"✔ متوازنة وتمت التسوية","✔ تمت التسوية – متبقي "&amp;TEXT(P4402,"#,##0")),IF(P4402&gt;0,"متبقي "&amp;TEXT(P4402,"#,##0"),"✔ متوازنة"))))),IF(R4402=0,"⚠ أضف سطر عهدة أولًا",IF(OR(C4402="",N(G4402)=0),"⚠ أكمل التاريخ والقيمة",IF(S4402="","⚠ التاريخ خارج السنة المالية",IF(H4402="","⚠ اختر بند الموازنة",IF(I4402="مرفوض","✖ مرفوض من المدير",IF(I4402&lt;&gt;"موافق","⏳ بانتظار موافقة المدير",IF(K4402&lt;&gt;"نعم","⚠ غير مسوى مع الحسابات","✔ معتمد ومسوى")))))))))</f>
        <v/>
      </c>
      <c r="R4402">
        <f>N(R4401)+IF(A4402="عهدة",1,0)</f>
        <v/>
      </c>
      <c r="S4402">
        <f>IF(C4402="","",IF(AND(C4402&gt;=DATE(2026,9,1),C4402&lt;=DATE(2027,8,31)),(YEAR(C4402)-2026)*12+MONTH(C4402)-8,""))</f>
        <v/>
      </c>
      <c r="T4402">
        <f>IF(AND(A4402="مصروف",R4402&gt;0,I4402="موافق",S4402&lt;&gt;"",H4402&lt;&gt;""),N(G4402),0)</f>
        <v/>
      </c>
    </row>
    <row r="4403">
      <c r="A4403" s="19" t="n"/>
      <c r="B4403" s="20">
        <f>IF(A4403="","",IF(R4403=0,"⚠ أضف سطر عهدة أولًا","BDR-"&amp;TEXT(R4403,"000")))</f>
        <v/>
      </c>
      <c r="C4403" s="21" t="n"/>
      <c r="D4403" s="20">
        <f>IF(C4403="","",IF(S4403="","خارج السنة المالية",INDEX(القوائم!$D$2:$D$13,S4403)))</f>
        <v/>
      </c>
      <c r="E4403" s="22" t="n"/>
      <c r="F4403" s="23" t="n"/>
      <c r="G4403" s="23" t="n"/>
      <c r="H4403" s="22" t="n"/>
      <c r="I4403" s="19" t="n"/>
      <c r="J4403" s="21" t="n"/>
      <c r="K4403" s="19" t="n"/>
      <c r="L4403" s="19" t="n"/>
      <c r="M4403" s="21" t="n"/>
      <c r="N4403" s="22" t="n"/>
      <c r="O4403" s="24">
        <f>IF(A4403&lt;&gt;"عهدة","",SUMIFS($G$8:$G$5007,$B$8:$B$5007,B4403,$A$8:$A$5007,"مصروف",$I$8:$I$5007,"&lt;&gt;مرفوض"))</f>
        <v/>
      </c>
      <c r="P4403" s="25">
        <f>IF(A4403&lt;&gt;"عهدة","",N(F4403)-O4403)</f>
        <v/>
      </c>
      <c r="Q4403" s="26">
        <f>IF(A4403="","",IF(A4403="عهدة",IF(N(F4403)=0,"⚠ أدخل قيمة العهدة",IF(P4403&lt;0,"⛔ عجز / زيادة مصروفات "&amp;TEXT(-P4403,"#,##0"),IF(COUNTIFS($B$8:$B$5007,B4403,$A$8:$A$5007,"مصروف",$I$8:$I$5007,"&lt;&gt;مرفوض",$K$8:$K$5007,"&lt;&gt;نعم")&gt;0,"⚠ "&amp;COUNTIFS($B$8:$B$5007,B4403,$A$8:$A$5007,"مصروف",$I$8:$I$5007,"&lt;&gt;مرفوض",$K$8:$K$5007,"&lt;&gt;نعم")&amp;" مصروف غير مسوى",IF(L4403="تمت التسوية",IF(P4403=0,"✔ متوازنة وتمت التسوية","✔ تمت التسوية – متبقي "&amp;TEXT(P4403,"#,##0")),IF(P4403&gt;0,"متبقي "&amp;TEXT(P4403,"#,##0"),"✔ متوازنة"))))),IF(R4403=0,"⚠ أضف سطر عهدة أولًا",IF(OR(C4403="",N(G4403)=0),"⚠ أكمل التاريخ والقيمة",IF(S4403="","⚠ التاريخ خارج السنة المالية",IF(H4403="","⚠ اختر بند الموازنة",IF(I4403="مرفوض","✖ مرفوض من المدير",IF(I4403&lt;&gt;"موافق","⏳ بانتظار موافقة المدير",IF(K4403&lt;&gt;"نعم","⚠ غير مسوى مع الحسابات","✔ معتمد ومسوى")))))))))</f>
        <v/>
      </c>
      <c r="R4403">
        <f>N(R4402)+IF(A4403="عهدة",1,0)</f>
        <v/>
      </c>
      <c r="S4403">
        <f>IF(C4403="","",IF(AND(C4403&gt;=DATE(2026,9,1),C4403&lt;=DATE(2027,8,31)),(YEAR(C4403)-2026)*12+MONTH(C4403)-8,""))</f>
        <v/>
      </c>
      <c r="T4403">
        <f>IF(AND(A4403="مصروف",R4403&gt;0,I4403="موافق",S4403&lt;&gt;"",H4403&lt;&gt;""),N(G4403),0)</f>
        <v/>
      </c>
    </row>
    <row r="4404">
      <c r="A4404" s="19" t="n"/>
      <c r="B4404" s="20">
        <f>IF(A4404="","",IF(R4404=0,"⚠ أضف سطر عهدة أولًا","BDR-"&amp;TEXT(R4404,"000")))</f>
        <v/>
      </c>
      <c r="C4404" s="21" t="n"/>
      <c r="D4404" s="20">
        <f>IF(C4404="","",IF(S4404="","خارج السنة المالية",INDEX(القوائم!$D$2:$D$13,S4404)))</f>
        <v/>
      </c>
      <c r="E4404" s="22" t="n"/>
      <c r="F4404" s="23" t="n"/>
      <c r="G4404" s="23" t="n"/>
      <c r="H4404" s="22" t="n"/>
      <c r="I4404" s="19" t="n"/>
      <c r="J4404" s="21" t="n"/>
      <c r="K4404" s="19" t="n"/>
      <c r="L4404" s="19" t="n"/>
      <c r="M4404" s="21" t="n"/>
      <c r="N4404" s="22" t="n"/>
      <c r="O4404" s="24">
        <f>IF(A4404&lt;&gt;"عهدة","",SUMIFS($G$8:$G$5007,$B$8:$B$5007,B4404,$A$8:$A$5007,"مصروف",$I$8:$I$5007,"&lt;&gt;مرفوض"))</f>
        <v/>
      </c>
      <c r="P4404" s="25">
        <f>IF(A4404&lt;&gt;"عهدة","",N(F4404)-O4404)</f>
        <v/>
      </c>
      <c r="Q4404" s="26">
        <f>IF(A4404="","",IF(A4404="عهدة",IF(N(F4404)=0,"⚠ أدخل قيمة العهدة",IF(P4404&lt;0,"⛔ عجز / زيادة مصروفات "&amp;TEXT(-P4404,"#,##0"),IF(COUNTIFS($B$8:$B$5007,B4404,$A$8:$A$5007,"مصروف",$I$8:$I$5007,"&lt;&gt;مرفوض",$K$8:$K$5007,"&lt;&gt;نعم")&gt;0,"⚠ "&amp;COUNTIFS($B$8:$B$5007,B4404,$A$8:$A$5007,"مصروف",$I$8:$I$5007,"&lt;&gt;مرفوض",$K$8:$K$5007,"&lt;&gt;نعم")&amp;" مصروف غير مسوى",IF(L4404="تمت التسوية",IF(P4404=0,"✔ متوازنة وتمت التسوية","✔ تمت التسوية – متبقي "&amp;TEXT(P4404,"#,##0")),IF(P4404&gt;0,"متبقي "&amp;TEXT(P4404,"#,##0"),"✔ متوازنة"))))),IF(R4404=0,"⚠ أضف سطر عهدة أولًا",IF(OR(C4404="",N(G4404)=0),"⚠ أكمل التاريخ والقيمة",IF(S4404="","⚠ التاريخ خارج السنة المالية",IF(H4404="","⚠ اختر بند الموازنة",IF(I4404="مرفوض","✖ مرفوض من المدير",IF(I4404&lt;&gt;"موافق","⏳ بانتظار موافقة المدير",IF(K4404&lt;&gt;"نعم","⚠ غير مسوى مع الحسابات","✔ معتمد ومسوى")))))))))</f>
        <v/>
      </c>
      <c r="R4404">
        <f>N(R4403)+IF(A4404="عهدة",1,0)</f>
        <v/>
      </c>
      <c r="S4404">
        <f>IF(C4404="","",IF(AND(C4404&gt;=DATE(2026,9,1),C4404&lt;=DATE(2027,8,31)),(YEAR(C4404)-2026)*12+MONTH(C4404)-8,""))</f>
        <v/>
      </c>
      <c r="T4404">
        <f>IF(AND(A4404="مصروف",R4404&gt;0,I4404="موافق",S4404&lt;&gt;"",H4404&lt;&gt;""),N(G4404),0)</f>
        <v/>
      </c>
    </row>
    <row r="4405">
      <c r="A4405" s="19" t="n"/>
      <c r="B4405" s="20">
        <f>IF(A4405="","",IF(R4405=0,"⚠ أضف سطر عهدة أولًا","BDR-"&amp;TEXT(R4405,"000")))</f>
        <v/>
      </c>
      <c r="C4405" s="21" t="n"/>
      <c r="D4405" s="20">
        <f>IF(C4405="","",IF(S4405="","خارج السنة المالية",INDEX(القوائم!$D$2:$D$13,S4405)))</f>
        <v/>
      </c>
      <c r="E4405" s="22" t="n"/>
      <c r="F4405" s="23" t="n"/>
      <c r="G4405" s="23" t="n"/>
      <c r="H4405" s="22" t="n"/>
      <c r="I4405" s="19" t="n"/>
      <c r="J4405" s="21" t="n"/>
      <c r="K4405" s="19" t="n"/>
      <c r="L4405" s="19" t="n"/>
      <c r="M4405" s="21" t="n"/>
      <c r="N4405" s="22" t="n"/>
      <c r="O4405" s="24">
        <f>IF(A4405&lt;&gt;"عهدة","",SUMIFS($G$8:$G$5007,$B$8:$B$5007,B4405,$A$8:$A$5007,"مصروف",$I$8:$I$5007,"&lt;&gt;مرفوض"))</f>
        <v/>
      </c>
      <c r="P4405" s="25">
        <f>IF(A4405&lt;&gt;"عهدة","",N(F4405)-O4405)</f>
        <v/>
      </c>
      <c r="Q4405" s="26">
        <f>IF(A4405="","",IF(A4405="عهدة",IF(N(F4405)=0,"⚠ أدخل قيمة العهدة",IF(P4405&lt;0,"⛔ عجز / زيادة مصروفات "&amp;TEXT(-P4405,"#,##0"),IF(COUNTIFS($B$8:$B$5007,B4405,$A$8:$A$5007,"مصروف",$I$8:$I$5007,"&lt;&gt;مرفوض",$K$8:$K$5007,"&lt;&gt;نعم")&gt;0,"⚠ "&amp;COUNTIFS($B$8:$B$5007,B4405,$A$8:$A$5007,"مصروف",$I$8:$I$5007,"&lt;&gt;مرفوض",$K$8:$K$5007,"&lt;&gt;نعم")&amp;" مصروف غير مسوى",IF(L4405="تمت التسوية",IF(P4405=0,"✔ متوازنة وتمت التسوية","✔ تمت التسوية – متبقي "&amp;TEXT(P4405,"#,##0")),IF(P4405&gt;0,"متبقي "&amp;TEXT(P4405,"#,##0"),"✔ متوازنة"))))),IF(R4405=0,"⚠ أضف سطر عهدة أولًا",IF(OR(C4405="",N(G4405)=0),"⚠ أكمل التاريخ والقيمة",IF(S4405="","⚠ التاريخ خارج السنة المالية",IF(H4405="","⚠ اختر بند الموازنة",IF(I4405="مرفوض","✖ مرفوض من المدير",IF(I4405&lt;&gt;"موافق","⏳ بانتظار موافقة المدير",IF(K4405&lt;&gt;"نعم","⚠ غير مسوى مع الحسابات","✔ معتمد ومسوى")))))))))</f>
        <v/>
      </c>
      <c r="R4405">
        <f>N(R4404)+IF(A4405="عهدة",1,0)</f>
        <v/>
      </c>
      <c r="S4405">
        <f>IF(C4405="","",IF(AND(C4405&gt;=DATE(2026,9,1),C4405&lt;=DATE(2027,8,31)),(YEAR(C4405)-2026)*12+MONTH(C4405)-8,""))</f>
        <v/>
      </c>
      <c r="T4405">
        <f>IF(AND(A4405="مصروف",R4405&gt;0,I4405="موافق",S4405&lt;&gt;"",H4405&lt;&gt;""),N(G4405),0)</f>
        <v/>
      </c>
    </row>
    <row r="4406">
      <c r="A4406" s="19" t="n"/>
      <c r="B4406" s="20">
        <f>IF(A4406="","",IF(R4406=0,"⚠ أضف سطر عهدة أولًا","BDR-"&amp;TEXT(R4406,"000")))</f>
        <v/>
      </c>
      <c r="C4406" s="21" t="n"/>
      <c r="D4406" s="20">
        <f>IF(C4406="","",IF(S4406="","خارج السنة المالية",INDEX(القوائم!$D$2:$D$13,S4406)))</f>
        <v/>
      </c>
      <c r="E4406" s="22" t="n"/>
      <c r="F4406" s="23" t="n"/>
      <c r="G4406" s="23" t="n"/>
      <c r="H4406" s="22" t="n"/>
      <c r="I4406" s="19" t="n"/>
      <c r="J4406" s="21" t="n"/>
      <c r="K4406" s="19" t="n"/>
      <c r="L4406" s="19" t="n"/>
      <c r="M4406" s="21" t="n"/>
      <c r="N4406" s="22" t="n"/>
      <c r="O4406" s="24">
        <f>IF(A4406&lt;&gt;"عهدة","",SUMIFS($G$8:$G$5007,$B$8:$B$5007,B4406,$A$8:$A$5007,"مصروف",$I$8:$I$5007,"&lt;&gt;مرفوض"))</f>
        <v/>
      </c>
      <c r="P4406" s="25">
        <f>IF(A4406&lt;&gt;"عهدة","",N(F4406)-O4406)</f>
        <v/>
      </c>
      <c r="Q4406" s="26">
        <f>IF(A4406="","",IF(A4406="عهدة",IF(N(F4406)=0,"⚠ أدخل قيمة العهدة",IF(P4406&lt;0,"⛔ عجز / زيادة مصروفات "&amp;TEXT(-P4406,"#,##0"),IF(COUNTIFS($B$8:$B$5007,B4406,$A$8:$A$5007,"مصروف",$I$8:$I$5007,"&lt;&gt;مرفوض",$K$8:$K$5007,"&lt;&gt;نعم")&gt;0,"⚠ "&amp;COUNTIFS($B$8:$B$5007,B4406,$A$8:$A$5007,"مصروف",$I$8:$I$5007,"&lt;&gt;مرفوض",$K$8:$K$5007,"&lt;&gt;نعم")&amp;" مصروف غير مسوى",IF(L4406="تمت التسوية",IF(P4406=0,"✔ متوازنة وتمت التسوية","✔ تمت التسوية – متبقي "&amp;TEXT(P4406,"#,##0")),IF(P4406&gt;0,"متبقي "&amp;TEXT(P4406,"#,##0"),"✔ متوازنة"))))),IF(R4406=0,"⚠ أضف سطر عهدة أولًا",IF(OR(C4406="",N(G4406)=0),"⚠ أكمل التاريخ والقيمة",IF(S4406="","⚠ التاريخ خارج السنة المالية",IF(H4406="","⚠ اختر بند الموازنة",IF(I4406="مرفوض","✖ مرفوض من المدير",IF(I4406&lt;&gt;"موافق","⏳ بانتظار موافقة المدير",IF(K4406&lt;&gt;"نعم","⚠ غير مسوى مع الحسابات","✔ معتمد ومسوى")))))))))</f>
        <v/>
      </c>
      <c r="R4406">
        <f>N(R4405)+IF(A4406="عهدة",1,0)</f>
        <v/>
      </c>
      <c r="S4406">
        <f>IF(C4406="","",IF(AND(C4406&gt;=DATE(2026,9,1),C4406&lt;=DATE(2027,8,31)),(YEAR(C4406)-2026)*12+MONTH(C4406)-8,""))</f>
        <v/>
      </c>
      <c r="T4406">
        <f>IF(AND(A4406="مصروف",R4406&gt;0,I4406="موافق",S4406&lt;&gt;"",H4406&lt;&gt;""),N(G4406),0)</f>
        <v/>
      </c>
    </row>
    <row r="4407">
      <c r="A4407" s="19" t="n"/>
      <c r="B4407" s="20">
        <f>IF(A4407="","",IF(R4407=0,"⚠ أضف سطر عهدة أولًا","BDR-"&amp;TEXT(R4407,"000")))</f>
        <v/>
      </c>
      <c r="C4407" s="21" t="n"/>
      <c r="D4407" s="20">
        <f>IF(C4407="","",IF(S4407="","خارج السنة المالية",INDEX(القوائم!$D$2:$D$13,S4407)))</f>
        <v/>
      </c>
      <c r="E4407" s="22" t="n"/>
      <c r="F4407" s="23" t="n"/>
      <c r="G4407" s="23" t="n"/>
      <c r="H4407" s="22" t="n"/>
      <c r="I4407" s="19" t="n"/>
      <c r="J4407" s="21" t="n"/>
      <c r="K4407" s="19" t="n"/>
      <c r="L4407" s="19" t="n"/>
      <c r="M4407" s="21" t="n"/>
      <c r="N4407" s="22" t="n"/>
      <c r="O4407" s="24">
        <f>IF(A4407&lt;&gt;"عهدة","",SUMIFS($G$8:$G$5007,$B$8:$B$5007,B4407,$A$8:$A$5007,"مصروف",$I$8:$I$5007,"&lt;&gt;مرفوض"))</f>
        <v/>
      </c>
      <c r="P4407" s="25">
        <f>IF(A4407&lt;&gt;"عهدة","",N(F4407)-O4407)</f>
        <v/>
      </c>
      <c r="Q4407" s="26">
        <f>IF(A4407="","",IF(A4407="عهدة",IF(N(F4407)=0,"⚠ أدخل قيمة العهدة",IF(P4407&lt;0,"⛔ عجز / زيادة مصروفات "&amp;TEXT(-P4407,"#,##0"),IF(COUNTIFS($B$8:$B$5007,B4407,$A$8:$A$5007,"مصروف",$I$8:$I$5007,"&lt;&gt;مرفوض",$K$8:$K$5007,"&lt;&gt;نعم")&gt;0,"⚠ "&amp;COUNTIFS($B$8:$B$5007,B4407,$A$8:$A$5007,"مصروف",$I$8:$I$5007,"&lt;&gt;مرفوض",$K$8:$K$5007,"&lt;&gt;نعم")&amp;" مصروف غير مسوى",IF(L4407="تمت التسوية",IF(P4407=0,"✔ متوازنة وتمت التسوية","✔ تمت التسوية – متبقي "&amp;TEXT(P4407,"#,##0")),IF(P4407&gt;0,"متبقي "&amp;TEXT(P4407,"#,##0"),"✔ متوازنة"))))),IF(R4407=0,"⚠ أضف سطر عهدة أولًا",IF(OR(C4407="",N(G4407)=0),"⚠ أكمل التاريخ والقيمة",IF(S4407="","⚠ التاريخ خارج السنة المالية",IF(H4407="","⚠ اختر بند الموازنة",IF(I4407="مرفوض","✖ مرفوض من المدير",IF(I4407&lt;&gt;"موافق","⏳ بانتظار موافقة المدير",IF(K4407&lt;&gt;"نعم","⚠ غير مسوى مع الحسابات","✔ معتمد ومسوى")))))))))</f>
        <v/>
      </c>
      <c r="R4407">
        <f>N(R4406)+IF(A4407="عهدة",1,0)</f>
        <v/>
      </c>
      <c r="S4407">
        <f>IF(C4407="","",IF(AND(C4407&gt;=DATE(2026,9,1),C4407&lt;=DATE(2027,8,31)),(YEAR(C4407)-2026)*12+MONTH(C4407)-8,""))</f>
        <v/>
      </c>
      <c r="T4407">
        <f>IF(AND(A4407="مصروف",R4407&gt;0,I4407="موافق",S4407&lt;&gt;"",H4407&lt;&gt;""),N(G4407),0)</f>
        <v/>
      </c>
    </row>
    <row r="4408">
      <c r="A4408" s="19" t="n"/>
      <c r="B4408" s="20">
        <f>IF(A4408="","",IF(R4408=0,"⚠ أضف سطر عهدة أولًا","BDR-"&amp;TEXT(R4408,"000")))</f>
        <v/>
      </c>
      <c r="C4408" s="21" t="n"/>
      <c r="D4408" s="20">
        <f>IF(C4408="","",IF(S4408="","خارج السنة المالية",INDEX(القوائم!$D$2:$D$13,S4408)))</f>
        <v/>
      </c>
      <c r="E4408" s="22" t="n"/>
      <c r="F4408" s="23" t="n"/>
      <c r="G4408" s="23" t="n"/>
      <c r="H4408" s="22" t="n"/>
      <c r="I4408" s="19" t="n"/>
      <c r="J4408" s="21" t="n"/>
      <c r="K4408" s="19" t="n"/>
      <c r="L4408" s="19" t="n"/>
      <c r="M4408" s="21" t="n"/>
      <c r="N4408" s="22" t="n"/>
      <c r="O4408" s="24">
        <f>IF(A4408&lt;&gt;"عهدة","",SUMIFS($G$8:$G$5007,$B$8:$B$5007,B4408,$A$8:$A$5007,"مصروف",$I$8:$I$5007,"&lt;&gt;مرفوض"))</f>
        <v/>
      </c>
      <c r="P4408" s="25">
        <f>IF(A4408&lt;&gt;"عهدة","",N(F4408)-O4408)</f>
        <v/>
      </c>
      <c r="Q4408" s="26">
        <f>IF(A4408="","",IF(A4408="عهدة",IF(N(F4408)=0,"⚠ أدخل قيمة العهدة",IF(P4408&lt;0,"⛔ عجز / زيادة مصروفات "&amp;TEXT(-P4408,"#,##0"),IF(COUNTIFS($B$8:$B$5007,B4408,$A$8:$A$5007,"مصروف",$I$8:$I$5007,"&lt;&gt;مرفوض",$K$8:$K$5007,"&lt;&gt;نعم")&gt;0,"⚠ "&amp;COUNTIFS($B$8:$B$5007,B4408,$A$8:$A$5007,"مصروف",$I$8:$I$5007,"&lt;&gt;مرفوض",$K$8:$K$5007,"&lt;&gt;نعم")&amp;" مصروف غير مسوى",IF(L4408="تمت التسوية",IF(P4408=0,"✔ متوازنة وتمت التسوية","✔ تمت التسوية – متبقي "&amp;TEXT(P4408,"#,##0")),IF(P4408&gt;0,"متبقي "&amp;TEXT(P4408,"#,##0"),"✔ متوازنة"))))),IF(R4408=0,"⚠ أضف سطر عهدة أولًا",IF(OR(C4408="",N(G4408)=0),"⚠ أكمل التاريخ والقيمة",IF(S4408="","⚠ التاريخ خارج السنة المالية",IF(H4408="","⚠ اختر بند الموازنة",IF(I4408="مرفوض","✖ مرفوض من المدير",IF(I4408&lt;&gt;"موافق","⏳ بانتظار موافقة المدير",IF(K4408&lt;&gt;"نعم","⚠ غير مسوى مع الحسابات","✔ معتمد ومسوى")))))))))</f>
        <v/>
      </c>
      <c r="R4408">
        <f>N(R4407)+IF(A4408="عهدة",1,0)</f>
        <v/>
      </c>
      <c r="S4408">
        <f>IF(C4408="","",IF(AND(C4408&gt;=DATE(2026,9,1),C4408&lt;=DATE(2027,8,31)),(YEAR(C4408)-2026)*12+MONTH(C4408)-8,""))</f>
        <v/>
      </c>
      <c r="T4408">
        <f>IF(AND(A4408="مصروف",R4408&gt;0,I4408="موافق",S4408&lt;&gt;"",H4408&lt;&gt;""),N(G4408),0)</f>
        <v/>
      </c>
    </row>
    <row r="4409">
      <c r="A4409" s="19" t="n"/>
      <c r="B4409" s="20">
        <f>IF(A4409="","",IF(R4409=0,"⚠ أضف سطر عهدة أولًا","BDR-"&amp;TEXT(R4409,"000")))</f>
        <v/>
      </c>
      <c r="C4409" s="21" t="n"/>
      <c r="D4409" s="20">
        <f>IF(C4409="","",IF(S4409="","خارج السنة المالية",INDEX(القوائم!$D$2:$D$13,S4409)))</f>
        <v/>
      </c>
      <c r="E4409" s="22" t="n"/>
      <c r="F4409" s="23" t="n"/>
      <c r="G4409" s="23" t="n"/>
      <c r="H4409" s="22" t="n"/>
      <c r="I4409" s="19" t="n"/>
      <c r="J4409" s="21" t="n"/>
      <c r="K4409" s="19" t="n"/>
      <c r="L4409" s="19" t="n"/>
      <c r="M4409" s="21" t="n"/>
      <c r="N4409" s="22" t="n"/>
      <c r="O4409" s="24">
        <f>IF(A4409&lt;&gt;"عهدة","",SUMIFS($G$8:$G$5007,$B$8:$B$5007,B4409,$A$8:$A$5007,"مصروف",$I$8:$I$5007,"&lt;&gt;مرفوض"))</f>
        <v/>
      </c>
      <c r="P4409" s="25">
        <f>IF(A4409&lt;&gt;"عهدة","",N(F4409)-O4409)</f>
        <v/>
      </c>
      <c r="Q4409" s="26">
        <f>IF(A4409="","",IF(A4409="عهدة",IF(N(F4409)=0,"⚠ أدخل قيمة العهدة",IF(P4409&lt;0,"⛔ عجز / زيادة مصروفات "&amp;TEXT(-P4409,"#,##0"),IF(COUNTIFS($B$8:$B$5007,B4409,$A$8:$A$5007,"مصروف",$I$8:$I$5007,"&lt;&gt;مرفوض",$K$8:$K$5007,"&lt;&gt;نعم")&gt;0,"⚠ "&amp;COUNTIFS($B$8:$B$5007,B4409,$A$8:$A$5007,"مصروف",$I$8:$I$5007,"&lt;&gt;مرفوض",$K$8:$K$5007,"&lt;&gt;نعم")&amp;" مصروف غير مسوى",IF(L4409="تمت التسوية",IF(P4409=0,"✔ متوازنة وتمت التسوية","✔ تمت التسوية – متبقي "&amp;TEXT(P4409,"#,##0")),IF(P4409&gt;0,"متبقي "&amp;TEXT(P4409,"#,##0"),"✔ متوازنة"))))),IF(R4409=0,"⚠ أضف سطر عهدة أولًا",IF(OR(C4409="",N(G4409)=0),"⚠ أكمل التاريخ والقيمة",IF(S4409="","⚠ التاريخ خارج السنة المالية",IF(H4409="","⚠ اختر بند الموازنة",IF(I4409="مرفوض","✖ مرفوض من المدير",IF(I4409&lt;&gt;"موافق","⏳ بانتظار موافقة المدير",IF(K4409&lt;&gt;"نعم","⚠ غير مسوى مع الحسابات","✔ معتمد ومسوى")))))))))</f>
        <v/>
      </c>
      <c r="R4409">
        <f>N(R4408)+IF(A4409="عهدة",1,0)</f>
        <v/>
      </c>
      <c r="S4409">
        <f>IF(C4409="","",IF(AND(C4409&gt;=DATE(2026,9,1),C4409&lt;=DATE(2027,8,31)),(YEAR(C4409)-2026)*12+MONTH(C4409)-8,""))</f>
        <v/>
      </c>
      <c r="T4409">
        <f>IF(AND(A4409="مصروف",R4409&gt;0,I4409="موافق",S4409&lt;&gt;"",H4409&lt;&gt;""),N(G4409),0)</f>
        <v/>
      </c>
    </row>
    <row r="4410">
      <c r="A4410" s="19" t="n"/>
      <c r="B4410" s="20">
        <f>IF(A4410="","",IF(R4410=0,"⚠ أضف سطر عهدة أولًا","BDR-"&amp;TEXT(R4410,"000")))</f>
        <v/>
      </c>
      <c r="C4410" s="21" t="n"/>
      <c r="D4410" s="20">
        <f>IF(C4410="","",IF(S4410="","خارج السنة المالية",INDEX(القوائم!$D$2:$D$13,S4410)))</f>
        <v/>
      </c>
      <c r="E4410" s="22" t="n"/>
      <c r="F4410" s="23" t="n"/>
      <c r="G4410" s="23" t="n"/>
      <c r="H4410" s="22" t="n"/>
      <c r="I4410" s="19" t="n"/>
      <c r="J4410" s="21" t="n"/>
      <c r="K4410" s="19" t="n"/>
      <c r="L4410" s="19" t="n"/>
      <c r="M4410" s="21" t="n"/>
      <c r="N4410" s="22" t="n"/>
      <c r="O4410" s="24">
        <f>IF(A4410&lt;&gt;"عهدة","",SUMIFS($G$8:$G$5007,$B$8:$B$5007,B4410,$A$8:$A$5007,"مصروف",$I$8:$I$5007,"&lt;&gt;مرفوض"))</f>
        <v/>
      </c>
      <c r="P4410" s="25">
        <f>IF(A4410&lt;&gt;"عهدة","",N(F4410)-O4410)</f>
        <v/>
      </c>
      <c r="Q4410" s="26">
        <f>IF(A4410="","",IF(A4410="عهدة",IF(N(F4410)=0,"⚠ أدخل قيمة العهدة",IF(P4410&lt;0,"⛔ عجز / زيادة مصروفات "&amp;TEXT(-P4410,"#,##0"),IF(COUNTIFS($B$8:$B$5007,B4410,$A$8:$A$5007,"مصروف",$I$8:$I$5007,"&lt;&gt;مرفوض",$K$8:$K$5007,"&lt;&gt;نعم")&gt;0,"⚠ "&amp;COUNTIFS($B$8:$B$5007,B4410,$A$8:$A$5007,"مصروف",$I$8:$I$5007,"&lt;&gt;مرفوض",$K$8:$K$5007,"&lt;&gt;نعم")&amp;" مصروف غير مسوى",IF(L4410="تمت التسوية",IF(P4410=0,"✔ متوازنة وتمت التسوية","✔ تمت التسوية – متبقي "&amp;TEXT(P4410,"#,##0")),IF(P4410&gt;0,"متبقي "&amp;TEXT(P4410,"#,##0"),"✔ متوازنة"))))),IF(R4410=0,"⚠ أضف سطر عهدة أولًا",IF(OR(C4410="",N(G4410)=0),"⚠ أكمل التاريخ والقيمة",IF(S4410="","⚠ التاريخ خارج السنة المالية",IF(H4410="","⚠ اختر بند الموازنة",IF(I4410="مرفوض","✖ مرفوض من المدير",IF(I4410&lt;&gt;"موافق","⏳ بانتظار موافقة المدير",IF(K4410&lt;&gt;"نعم","⚠ غير مسوى مع الحسابات","✔ معتمد ومسوى")))))))))</f>
        <v/>
      </c>
      <c r="R4410">
        <f>N(R4409)+IF(A4410="عهدة",1,0)</f>
        <v/>
      </c>
      <c r="S4410">
        <f>IF(C4410="","",IF(AND(C4410&gt;=DATE(2026,9,1),C4410&lt;=DATE(2027,8,31)),(YEAR(C4410)-2026)*12+MONTH(C4410)-8,""))</f>
        <v/>
      </c>
      <c r="T4410">
        <f>IF(AND(A4410="مصروف",R4410&gt;0,I4410="موافق",S4410&lt;&gt;"",H4410&lt;&gt;""),N(G4410),0)</f>
        <v/>
      </c>
    </row>
    <row r="4411">
      <c r="A4411" s="19" t="n"/>
      <c r="B4411" s="20">
        <f>IF(A4411="","",IF(R4411=0,"⚠ أضف سطر عهدة أولًا","BDR-"&amp;TEXT(R4411,"000")))</f>
        <v/>
      </c>
      <c r="C4411" s="21" t="n"/>
      <c r="D4411" s="20">
        <f>IF(C4411="","",IF(S4411="","خارج السنة المالية",INDEX(القوائم!$D$2:$D$13,S4411)))</f>
        <v/>
      </c>
      <c r="E4411" s="22" t="n"/>
      <c r="F4411" s="23" t="n"/>
      <c r="G4411" s="23" t="n"/>
      <c r="H4411" s="22" t="n"/>
      <c r="I4411" s="19" t="n"/>
      <c r="J4411" s="21" t="n"/>
      <c r="K4411" s="19" t="n"/>
      <c r="L4411" s="19" t="n"/>
      <c r="M4411" s="21" t="n"/>
      <c r="N4411" s="22" t="n"/>
      <c r="O4411" s="24">
        <f>IF(A4411&lt;&gt;"عهدة","",SUMIFS($G$8:$G$5007,$B$8:$B$5007,B4411,$A$8:$A$5007,"مصروف",$I$8:$I$5007,"&lt;&gt;مرفوض"))</f>
        <v/>
      </c>
      <c r="P4411" s="25">
        <f>IF(A4411&lt;&gt;"عهدة","",N(F4411)-O4411)</f>
        <v/>
      </c>
      <c r="Q4411" s="26">
        <f>IF(A4411="","",IF(A4411="عهدة",IF(N(F4411)=0,"⚠ أدخل قيمة العهدة",IF(P4411&lt;0,"⛔ عجز / زيادة مصروفات "&amp;TEXT(-P4411,"#,##0"),IF(COUNTIFS($B$8:$B$5007,B4411,$A$8:$A$5007,"مصروف",$I$8:$I$5007,"&lt;&gt;مرفوض",$K$8:$K$5007,"&lt;&gt;نعم")&gt;0,"⚠ "&amp;COUNTIFS($B$8:$B$5007,B4411,$A$8:$A$5007,"مصروف",$I$8:$I$5007,"&lt;&gt;مرفوض",$K$8:$K$5007,"&lt;&gt;نعم")&amp;" مصروف غير مسوى",IF(L4411="تمت التسوية",IF(P4411=0,"✔ متوازنة وتمت التسوية","✔ تمت التسوية – متبقي "&amp;TEXT(P4411,"#,##0")),IF(P4411&gt;0,"متبقي "&amp;TEXT(P4411,"#,##0"),"✔ متوازنة"))))),IF(R4411=0,"⚠ أضف سطر عهدة أولًا",IF(OR(C4411="",N(G4411)=0),"⚠ أكمل التاريخ والقيمة",IF(S4411="","⚠ التاريخ خارج السنة المالية",IF(H4411="","⚠ اختر بند الموازنة",IF(I4411="مرفوض","✖ مرفوض من المدير",IF(I4411&lt;&gt;"موافق","⏳ بانتظار موافقة المدير",IF(K4411&lt;&gt;"نعم","⚠ غير مسوى مع الحسابات","✔ معتمد ومسوى")))))))))</f>
        <v/>
      </c>
      <c r="R4411">
        <f>N(R4410)+IF(A4411="عهدة",1,0)</f>
        <v/>
      </c>
      <c r="S4411">
        <f>IF(C4411="","",IF(AND(C4411&gt;=DATE(2026,9,1),C4411&lt;=DATE(2027,8,31)),(YEAR(C4411)-2026)*12+MONTH(C4411)-8,""))</f>
        <v/>
      </c>
      <c r="T4411">
        <f>IF(AND(A4411="مصروف",R4411&gt;0,I4411="موافق",S4411&lt;&gt;"",H4411&lt;&gt;""),N(G4411),0)</f>
        <v/>
      </c>
    </row>
    <row r="4412">
      <c r="A4412" s="19" t="n"/>
      <c r="B4412" s="20">
        <f>IF(A4412="","",IF(R4412=0,"⚠ أضف سطر عهدة أولًا","BDR-"&amp;TEXT(R4412,"000")))</f>
        <v/>
      </c>
      <c r="C4412" s="21" t="n"/>
      <c r="D4412" s="20">
        <f>IF(C4412="","",IF(S4412="","خارج السنة المالية",INDEX(القوائم!$D$2:$D$13,S4412)))</f>
        <v/>
      </c>
      <c r="E4412" s="22" t="n"/>
      <c r="F4412" s="23" t="n"/>
      <c r="G4412" s="23" t="n"/>
      <c r="H4412" s="22" t="n"/>
      <c r="I4412" s="19" t="n"/>
      <c r="J4412" s="21" t="n"/>
      <c r="K4412" s="19" t="n"/>
      <c r="L4412" s="19" t="n"/>
      <c r="M4412" s="21" t="n"/>
      <c r="N4412" s="22" t="n"/>
      <c r="O4412" s="24">
        <f>IF(A4412&lt;&gt;"عهدة","",SUMIFS($G$8:$G$5007,$B$8:$B$5007,B4412,$A$8:$A$5007,"مصروف",$I$8:$I$5007,"&lt;&gt;مرفوض"))</f>
        <v/>
      </c>
      <c r="P4412" s="25">
        <f>IF(A4412&lt;&gt;"عهدة","",N(F4412)-O4412)</f>
        <v/>
      </c>
      <c r="Q4412" s="26">
        <f>IF(A4412="","",IF(A4412="عهدة",IF(N(F4412)=0,"⚠ أدخل قيمة العهدة",IF(P4412&lt;0,"⛔ عجز / زيادة مصروفات "&amp;TEXT(-P4412,"#,##0"),IF(COUNTIFS($B$8:$B$5007,B4412,$A$8:$A$5007,"مصروف",$I$8:$I$5007,"&lt;&gt;مرفوض",$K$8:$K$5007,"&lt;&gt;نعم")&gt;0,"⚠ "&amp;COUNTIFS($B$8:$B$5007,B4412,$A$8:$A$5007,"مصروف",$I$8:$I$5007,"&lt;&gt;مرفوض",$K$8:$K$5007,"&lt;&gt;نعم")&amp;" مصروف غير مسوى",IF(L4412="تمت التسوية",IF(P4412=0,"✔ متوازنة وتمت التسوية","✔ تمت التسوية – متبقي "&amp;TEXT(P4412,"#,##0")),IF(P4412&gt;0,"متبقي "&amp;TEXT(P4412,"#,##0"),"✔ متوازنة"))))),IF(R4412=0,"⚠ أضف سطر عهدة أولًا",IF(OR(C4412="",N(G4412)=0),"⚠ أكمل التاريخ والقيمة",IF(S4412="","⚠ التاريخ خارج السنة المالية",IF(H4412="","⚠ اختر بند الموازنة",IF(I4412="مرفوض","✖ مرفوض من المدير",IF(I4412&lt;&gt;"موافق","⏳ بانتظار موافقة المدير",IF(K4412&lt;&gt;"نعم","⚠ غير مسوى مع الحسابات","✔ معتمد ومسوى")))))))))</f>
        <v/>
      </c>
      <c r="R4412">
        <f>N(R4411)+IF(A4412="عهدة",1,0)</f>
        <v/>
      </c>
      <c r="S4412">
        <f>IF(C4412="","",IF(AND(C4412&gt;=DATE(2026,9,1),C4412&lt;=DATE(2027,8,31)),(YEAR(C4412)-2026)*12+MONTH(C4412)-8,""))</f>
        <v/>
      </c>
      <c r="T4412">
        <f>IF(AND(A4412="مصروف",R4412&gt;0,I4412="موافق",S4412&lt;&gt;"",H4412&lt;&gt;""),N(G4412),0)</f>
        <v/>
      </c>
    </row>
    <row r="4413">
      <c r="A4413" s="19" t="n"/>
      <c r="B4413" s="20">
        <f>IF(A4413="","",IF(R4413=0,"⚠ أضف سطر عهدة أولًا","BDR-"&amp;TEXT(R4413,"000")))</f>
        <v/>
      </c>
      <c r="C4413" s="21" t="n"/>
      <c r="D4413" s="20">
        <f>IF(C4413="","",IF(S4413="","خارج السنة المالية",INDEX(القوائم!$D$2:$D$13,S4413)))</f>
        <v/>
      </c>
      <c r="E4413" s="22" t="n"/>
      <c r="F4413" s="23" t="n"/>
      <c r="G4413" s="23" t="n"/>
      <c r="H4413" s="22" t="n"/>
      <c r="I4413" s="19" t="n"/>
      <c r="J4413" s="21" t="n"/>
      <c r="K4413" s="19" t="n"/>
      <c r="L4413" s="19" t="n"/>
      <c r="M4413" s="21" t="n"/>
      <c r="N4413" s="22" t="n"/>
      <c r="O4413" s="24">
        <f>IF(A4413&lt;&gt;"عهدة","",SUMIFS($G$8:$G$5007,$B$8:$B$5007,B4413,$A$8:$A$5007,"مصروف",$I$8:$I$5007,"&lt;&gt;مرفوض"))</f>
        <v/>
      </c>
      <c r="P4413" s="25">
        <f>IF(A4413&lt;&gt;"عهدة","",N(F4413)-O4413)</f>
        <v/>
      </c>
      <c r="Q4413" s="26">
        <f>IF(A4413="","",IF(A4413="عهدة",IF(N(F4413)=0,"⚠ أدخل قيمة العهدة",IF(P4413&lt;0,"⛔ عجز / زيادة مصروفات "&amp;TEXT(-P4413,"#,##0"),IF(COUNTIFS($B$8:$B$5007,B4413,$A$8:$A$5007,"مصروف",$I$8:$I$5007,"&lt;&gt;مرفوض",$K$8:$K$5007,"&lt;&gt;نعم")&gt;0,"⚠ "&amp;COUNTIFS($B$8:$B$5007,B4413,$A$8:$A$5007,"مصروف",$I$8:$I$5007,"&lt;&gt;مرفوض",$K$8:$K$5007,"&lt;&gt;نعم")&amp;" مصروف غير مسوى",IF(L4413="تمت التسوية",IF(P4413=0,"✔ متوازنة وتمت التسوية","✔ تمت التسوية – متبقي "&amp;TEXT(P4413,"#,##0")),IF(P4413&gt;0,"متبقي "&amp;TEXT(P4413,"#,##0"),"✔ متوازنة"))))),IF(R4413=0,"⚠ أضف سطر عهدة أولًا",IF(OR(C4413="",N(G4413)=0),"⚠ أكمل التاريخ والقيمة",IF(S4413="","⚠ التاريخ خارج السنة المالية",IF(H4413="","⚠ اختر بند الموازنة",IF(I4413="مرفوض","✖ مرفوض من المدير",IF(I4413&lt;&gt;"موافق","⏳ بانتظار موافقة المدير",IF(K4413&lt;&gt;"نعم","⚠ غير مسوى مع الحسابات","✔ معتمد ومسوى")))))))))</f>
        <v/>
      </c>
      <c r="R4413">
        <f>N(R4412)+IF(A4413="عهدة",1,0)</f>
        <v/>
      </c>
      <c r="S4413">
        <f>IF(C4413="","",IF(AND(C4413&gt;=DATE(2026,9,1),C4413&lt;=DATE(2027,8,31)),(YEAR(C4413)-2026)*12+MONTH(C4413)-8,""))</f>
        <v/>
      </c>
      <c r="T4413">
        <f>IF(AND(A4413="مصروف",R4413&gt;0,I4413="موافق",S4413&lt;&gt;"",H4413&lt;&gt;""),N(G4413),0)</f>
        <v/>
      </c>
    </row>
    <row r="4414">
      <c r="A4414" s="19" t="n"/>
      <c r="B4414" s="20">
        <f>IF(A4414="","",IF(R4414=0,"⚠ أضف سطر عهدة أولًا","BDR-"&amp;TEXT(R4414,"000")))</f>
        <v/>
      </c>
      <c r="C4414" s="21" t="n"/>
      <c r="D4414" s="20">
        <f>IF(C4414="","",IF(S4414="","خارج السنة المالية",INDEX(القوائم!$D$2:$D$13,S4414)))</f>
        <v/>
      </c>
      <c r="E4414" s="22" t="n"/>
      <c r="F4414" s="23" t="n"/>
      <c r="G4414" s="23" t="n"/>
      <c r="H4414" s="22" t="n"/>
      <c r="I4414" s="19" t="n"/>
      <c r="J4414" s="21" t="n"/>
      <c r="K4414" s="19" t="n"/>
      <c r="L4414" s="19" t="n"/>
      <c r="M4414" s="21" t="n"/>
      <c r="N4414" s="22" t="n"/>
      <c r="O4414" s="24">
        <f>IF(A4414&lt;&gt;"عهدة","",SUMIFS($G$8:$G$5007,$B$8:$B$5007,B4414,$A$8:$A$5007,"مصروف",$I$8:$I$5007,"&lt;&gt;مرفوض"))</f>
        <v/>
      </c>
      <c r="P4414" s="25">
        <f>IF(A4414&lt;&gt;"عهدة","",N(F4414)-O4414)</f>
        <v/>
      </c>
      <c r="Q4414" s="26">
        <f>IF(A4414="","",IF(A4414="عهدة",IF(N(F4414)=0,"⚠ أدخل قيمة العهدة",IF(P4414&lt;0,"⛔ عجز / زيادة مصروفات "&amp;TEXT(-P4414,"#,##0"),IF(COUNTIFS($B$8:$B$5007,B4414,$A$8:$A$5007,"مصروف",$I$8:$I$5007,"&lt;&gt;مرفوض",$K$8:$K$5007,"&lt;&gt;نعم")&gt;0,"⚠ "&amp;COUNTIFS($B$8:$B$5007,B4414,$A$8:$A$5007,"مصروف",$I$8:$I$5007,"&lt;&gt;مرفوض",$K$8:$K$5007,"&lt;&gt;نعم")&amp;" مصروف غير مسوى",IF(L4414="تمت التسوية",IF(P4414=0,"✔ متوازنة وتمت التسوية","✔ تمت التسوية – متبقي "&amp;TEXT(P4414,"#,##0")),IF(P4414&gt;0,"متبقي "&amp;TEXT(P4414,"#,##0"),"✔ متوازنة"))))),IF(R4414=0,"⚠ أضف سطر عهدة أولًا",IF(OR(C4414="",N(G4414)=0),"⚠ أكمل التاريخ والقيمة",IF(S4414="","⚠ التاريخ خارج السنة المالية",IF(H4414="","⚠ اختر بند الموازنة",IF(I4414="مرفوض","✖ مرفوض من المدير",IF(I4414&lt;&gt;"موافق","⏳ بانتظار موافقة المدير",IF(K4414&lt;&gt;"نعم","⚠ غير مسوى مع الحسابات","✔ معتمد ومسوى")))))))))</f>
        <v/>
      </c>
      <c r="R4414">
        <f>N(R4413)+IF(A4414="عهدة",1,0)</f>
        <v/>
      </c>
      <c r="S4414">
        <f>IF(C4414="","",IF(AND(C4414&gt;=DATE(2026,9,1),C4414&lt;=DATE(2027,8,31)),(YEAR(C4414)-2026)*12+MONTH(C4414)-8,""))</f>
        <v/>
      </c>
      <c r="T4414">
        <f>IF(AND(A4414="مصروف",R4414&gt;0,I4414="موافق",S4414&lt;&gt;"",H4414&lt;&gt;""),N(G4414),0)</f>
        <v/>
      </c>
    </row>
    <row r="4415">
      <c r="A4415" s="19" t="n"/>
      <c r="B4415" s="20">
        <f>IF(A4415="","",IF(R4415=0,"⚠ أضف سطر عهدة أولًا","BDR-"&amp;TEXT(R4415,"000")))</f>
        <v/>
      </c>
      <c r="C4415" s="21" t="n"/>
      <c r="D4415" s="20">
        <f>IF(C4415="","",IF(S4415="","خارج السنة المالية",INDEX(القوائم!$D$2:$D$13,S4415)))</f>
        <v/>
      </c>
      <c r="E4415" s="22" t="n"/>
      <c r="F4415" s="23" t="n"/>
      <c r="G4415" s="23" t="n"/>
      <c r="H4415" s="22" t="n"/>
      <c r="I4415" s="19" t="n"/>
      <c r="J4415" s="21" t="n"/>
      <c r="K4415" s="19" t="n"/>
      <c r="L4415" s="19" t="n"/>
      <c r="M4415" s="21" t="n"/>
      <c r="N4415" s="22" t="n"/>
      <c r="O4415" s="24">
        <f>IF(A4415&lt;&gt;"عهدة","",SUMIFS($G$8:$G$5007,$B$8:$B$5007,B4415,$A$8:$A$5007,"مصروف",$I$8:$I$5007,"&lt;&gt;مرفوض"))</f>
        <v/>
      </c>
      <c r="P4415" s="25">
        <f>IF(A4415&lt;&gt;"عهدة","",N(F4415)-O4415)</f>
        <v/>
      </c>
      <c r="Q4415" s="26">
        <f>IF(A4415="","",IF(A4415="عهدة",IF(N(F4415)=0,"⚠ أدخل قيمة العهدة",IF(P4415&lt;0,"⛔ عجز / زيادة مصروفات "&amp;TEXT(-P4415,"#,##0"),IF(COUNTIFS($B$8:$B$5007,B4415,$A$8:$A$5007,"مصروف",$I$8:$I$5007,"&lt;&gt;مرفوض",$K$8:$K$5007,"&lt;&gt;نعم")&gt;0,"⚠ "&amp;COUNTIFS($B$8:$B$5007,B4415,$A$8:$A$5007,"مصروف",$I$8:$I$5007,"&lt;&gt;مرفوض",$K$8:$K$5007,"&lt;&gt;نعم")&amp;" مصروف غير مسوى",IF(L4415="تمت التسوية",IF(P4415=0,"✔ متوازنة وتمت التسوية","✔ تمت التسوية – متبقي "&amp;TEXT(P4415,"#,##0")),IF(P4415&gt;0,"متبقي "&amp;TEXT(P4415,"#,##0"),"✔ متوازنة"))))),IF(R4415=0,"⚠ أضف سطر عهدة أولًا",IF(OR(C4415="",N(G4415)=0),"⚠ أكمل التاريخ والقيمة",IF(S4415="","⚠ التاريخ خارج السنة المالية",IF(H4415="","⚠ اختر بند الموازنة",IF(I4415="مرفوض","✖ مرفوض من المدير",IF(I4415&lt;&gt;"موافق","⏳ بانتظار موافقة المدير",IF(K4415&lt;&gt;"نعم","⚠ غير مسوى مع الحسابات","✔ معتمد ومسوى")))))))))</f>
        <v/>
      </c>
      <c r="R4415">
        <f>N(R4414)+IF(A4415="عهدة",1,0)</f>
        <v/>
      </c>
      <c r="S4415">
        <f>IF(C4415="","",IF(AND(C4415&gt;=DATE(2026,9,1),C4415&lt;=DATE(2027,8,31)),(YEAR(C4415)-2026)*12+MONTH(C4415)-8,""))</f>
        <v/>
      </c>
      <c r="T4415">
        <f>IF(AND(A4415="مصروف",R4415&gt;0,I4415="موافق",S4415&lt;&gt;"",H4415&lt;&gt;""),N(G4415),0)</f>
        <v/>
      </c>
    </row>
    <row r="4416">
      <c r="A4416" s="19" t="n"/>
      <c r="B4416" s="20">
        <f>IF(A4416="","",IF(R4416=0,"⚠ أضف سطر عهدة أولًا","BDR-"&amp;TEXT(R4416,"000")))</f>
        <v/>
      </c>
      <c r="C4416" s="21" t="n"/>
      <c r="D4416" s="20">
        <f>IF(C4416="","",IF(S4416="","خارج السنة المالية",INDEX(القوائم!$D$2:$D$13,S4416)))</f>
        <v/>
      </c>
      <c r="E4416" s="22" t="n"/>
      <c r="F4416" s="23" t="n"/>
      <c r="G4416" s="23" t="n"/>
      <c r="H4416" s="22" t="n"/>
      <c r="I4416" s="19" t="n"/>
      <c r="J4416" s="21" t="n"/>
      <c r="K4416" s="19" t="n"/>
      <c r="L4416" s="19" t="n"/>
      <c r="M4416" s="21" t="n"/>
      <c r="N4416" s="22" t="n"/>
      <c r="O4416" s="24">
        <f>IF(A4416&lt;&gt;"عهدة","",SUMIFS($G$8:$G$5007,$B$8:$B$5007,B4416,$A$8:$A$5007,"مصروف",$I$8:$I$5007,"&lt;&gt;مرفوض"))</f>
        <v/>
      </c>
      <c r="P4416" s="25">
        <f>IF(A4416&lt;&gt;"عهدة","",N(F4416)-O4416)</f>
        <v/>
      </c>
      <c r="Q4416" s="26">
        <f>IF(A4416="","",IF(A4416="عهدة",IF(N(F4416)=0,"⚠ أدخل قيمة العهدة",IF(P4416&lt;0,"⛔ عجز / زيادة مصروفات "&amp;TEXT(-P4416,"#,##0"),IF(COUNTIFS($B$8:$B$5007,B4416,$A$8:$A$5007,"مصروف",$I$8:$I$5007,"&lt;&gt;مرفوض",$K$8:$K$5007,"&lt;&gt;نعم")&gt;0,"⚠ "&amp;COUNTIFS($B$8:$B$5007,B4416,$A$8:$A$5007,"مصروف",$I$8:$I$5007,"&lt;&gt;مرفوض",$K$8:$K$5007,"&lt;&gt;نعم")&amp;" مصروف غير مسوى",IF(L4416="تمت التسوية",IF(P4416=0,"✔ متوازنة وتمت التسوية","✔ تمت التسوية – متبقي "&amp;TEXT(P4416,"#,##0")),IF(P4416&gt;0,"متبقي "&amp;TEXT(P4416,"#,##0"),"✔ متوازنة"))))),IF(R4416=0,"⚠ أضف سطر عهدة أولًا",IF(OR(C4416="",N(G4416)=0),"⚠ أكمل التاريخ والقيمة",IF(S4416="","⚠ التاريخ خارج السنة المالية",IF(H4416="","⚠ اختر بند الموازنة",IF(I4416="مرفوض","✖ مرفوض من المدير",IF(I4416&lt;&gt;"موافق","⏳ بانتظار موافقة المدير",IF(K4416&lt;&gt;"نعم","⚠ غير مسوى مع الحسابات","✔ معتمد ومسوى")))))))))</f>
        <v/>
      </c>
      <c r="R4416">
        <f>N(R4415)+IF(A4416="عهدة",1,0)</f>
        <v/>
      </c>
      <c r="S4416">
        <f>IF(C4416="","",IF(AND(C4416&gt;=DATE(2026,9,1),C4416&lt;=DATE(2027,8,31)),(YEAR(C4416)-2026)*12+MONTH(C4416)-8,""))</f>
        <v/>
      </c>
      <c r="T4416">
        <f>IF(AND(A4416="مصروف",R4416&gt;0,I4416="موافق",S4416&lt;&gt;"",H4416&lt;&gt;""),N(G4416),0)</f>
        <v/>
      </c>
    </row>
    <row r="4417">
      <c r="A4417" s="19" t="n"/>
      <c r="B4417" s="20">
        <f>IF(A4417="","",IF(R4417=0,"⚠ أضف سطر عهدة أولًا","BDR-"&amp;TEXT(R4417,"000")))</f>
        <v/>
      </c>
      <c r="C4417" s="21" t="n"/>
      <c r="D4417" s="20">
        <f>IF(C4417="","",IF(S4417="","خارج السنة المالية",INDEX(القوائم!$D$2:$D$13,S4417)))</f>
        <v/>
      </c>
      <c r="E4417" s="22" t="n"/>
      <c r="F4417" s="23" t="n"/>
      <c r="G4417" s="23" t="n"/>
      <c r="H4417" s="22" t="n"/>
      <c r="I4417" s="19" t="n"/>
      <c r="J4417" s="21" t="n"/>
      <c r="K4417" s="19" t="n"/>
      <c r="L4417" s="19" t="n"/>
      <c r="M4417" s="21" t="n"/>
      <c r="N4417" s="22" t="n"/>
      <c r="O4417" s="24">
        <f>IF(A4417&lt;&gt;"عهدة","",SUMIFS($G$8:$G$5007,$B$8:$B$5007,B4417,$A$8:$A$5007,"مصروف",$I$8:$I$5007,"&lt;&gt;مرفوض"))</f>
        <v/>
      </c>
      <c r="P4417" s="25">
        <f>IF(A4417&lt;&gt;"عهدة","",N(F4417)-O4417)</f>
        <v/>
      </c>
      <c r="Q4417" s="26">
        <f>IF(A4417="","",IF(A4417="عهدة",IF(N(F4417)=0,"⚠ أدخل قيمة العهدة",IF(P4417&lt;0,"⛔ عجز / زيادة مصروفات "&amp;TEXT(-P4417,"#,##0"),IF(COUNTIFS($B$8:$B$5007,B4417,$A$8:$A$5007,"مصروف",$I$8:$I$5007,"&lt;&gt;مرفوض",$K$8:$K$5007,"&lt;&gt;نعم")&gt;0,"⚠ "&amp;COUNTIFS($B$8:$B$5007,B4417,$A$8:$A$5007,"مصروف",$I$8:$I$5007,"&lt;&gt;مرفوض",$K$8:$K$5007,"&lt;&gt;نعم")&amp;" مصروف غير مسوى",IF(L4417="تمت التسوية",IF(P4417=0,"✔ متوازنة وتمت التسوية","✔ تمت التسوية – متبقي "&amp;TEXT(P4417,"#,##0")),IF(P4417&gt;0,"متبقي "&amp;TEXT(P4417,"#,##0"),"✔ متوازنة"))))),IF(R4417=0,"⚠ أضف سطر عهدة أولًا",IF(OR(C4417="",N(G4417)=0),"⚠ أكمل التاريخ والقيمة",IF(S4417="","⚠ التاريخ خارج السنة المالية",IF(H4417="","⚠ اختر بند الموازنة",IF(I4417="مرفوض","✖ مرفوض من المدير",IF(I4417&lt;&gt;"موافق","⏳ بانتظار موافقة المدير",IF(K4417&lt;&gt;"نعم","⚠ غير مسوى مع الحسابات","✔ معتمد ومسوى")))))))))</f>
        <v/>
      </c>
      <c r="R4417">
        <f>N(R4416)+IF(A4417="عهدة",1,0)</f>
        <v/>
      </c>
      <c r="S4417">
        <f>IF(C4417="","",IF(AND(C4417&gt;=DATE(2026,9,1),C4417&lt;=DATE(2027,8,31)),(YEAR(C4417)-2026)*12+MONTH(C4417)-8,""))</f>
        <v/>
      </c>
      <c r="T4417">
        <f>IF(AND(A4417="مصروف",R4417&gt;0,I4417="موافق",S4417&lt;&gt;"",H4417&lt;&gt;""),N(G4417),0)</f>
        <v/>
      </c>
    </row>
    <row r="4418">
      <c r="A4418" s="19" t="n"/>
      <c r="B4418" s="20">
        <f>IF(A4418="","",IF(R4418=0,"⚠ أضف سطر عهدة أولًا","BDR-"&amp;TEXT(R4418,"000")))</f>
        <v/>
      </c>
      <c r="C4418" s="21" t="n"/>
      <c r="D4418" s="20">
        <f>IF(C4418="","",IF(S4418="","خارج السنة المالية",INDEX(القوائم!$D$2:$D$13,S4418)))</f>
        <v/>
      </c>
      <c r="E4418" s="22" t="n"/>
      <c r="F4418" s="23" t="n"/>
      <c r="G4418" s="23" t="n"/>
      <c r="H4418" s="22" t="n"/>
      <c r="I4418" s="19" t="n"/>
      <c r="J4418" s="21" t="n"/>
      <c r="K4418" s="19" t="n"/>
      <c r="L4418" s="19" t="n"/>
      <c r="M4418" s="21" t="n"/>
      <c r="N4418" s="22" t="n"/>
      <c r="O4418" s="24">
        <f>IF(A4418&lt;&gt;"عهدة","",SUMIFS($G$8:$G$5007,$B$8:$B$5007,B4418,$A$8:$A$5007,"مصروف",$I$8:$I$5007,"&lt;&gt;مرفوض"))</f>
        <v/>
      </c>
      <c r="P4418" s="25">
        <f>IF(A4418&lt;&gt;"عهدة","",N(F4418)-O4418)</f>
        <v/>
      </c>
      <c r="Q4418" s="26">
        <f>IF(A4418="","",IF(A4418="عهدة",IF(N(F4418)=0,"⚠ أدخل قيمة العهدة",IF(P4418&lt;0,"⛔ عجز / زيادة مصروفات "&amp;TEXT(-P4418,"#,##0"),IF(COUNTIFS($B$8:$B$5007,B4418,$A$8:$A$5007,"مصروف",$I$8:$I$5007,"&lt;&gt;مرفوض",$K$8:$K$5007,"&lt;&gt;نعم")&gt;0,"⚠ "&amp;COUNTIFS($B$8:$B$5007,B4418,$A$8:$A$5007,"مصروف",$I$8:$I$5007,"&lt;&gt;مرفوض",$K$8:$K$5007,"&lt;&gt;نعم")&amp;" مصروف غير مسوى",IF(L4418="تمت التسوية",IF(P4418=0,"✔ متوازنة وتمت التسوية","✔ تمت التسوية – متبقي "&amp;TEXT(P4418,"#,##0")),IF(P4418&gt;0,"متبقي "&amp;TEXT(P4418,"#,##0"),"✔ متوازنة"))))),IF(R4418=0,"⚠ أضف سطر عهدة أولًا",IF(OR(C4418="",N(G4418)=0),"⚠ أكمل التاريخ والقيمة",IF(S4418="","⚠ التاريخ خارج السنة المالية",IF(H4418="","⚠ اختر بند الموازنة",IF(I4418="مرفوض","✖ مرفوض من المدير",IF(I4418&lt;&gt;"موافق","⏳ بانتظار موافقة المدير",IF(K4418&lt;&gt;"نعم","⚠ غير مسوى مع الحسابات","✔ معتمد ومسوى")))))))))</f>
        <v/>
      </c>
      <c r="R4418">
        <f>N(R4417)+IF(A4418="عهدة",1,0)</f>
        <v/>
      </c>
      <c r="S4418">
        <f>IF(C4418="","",IF(AND(C4418&gt;=DATE(2026,9,1),C4418&lt;=DATE(2027,8,31)),(YEAR(C4418)-2026)*12+MONTH(C4418)-8,""))</f>
        <v/>
      </c>
      <c r="T4418">
        <f>IF(AND(A4418="مصروف",R4418&gt;0,I4418="موافق",S4418&lt;&gt;"",H4418&lt;&gt;""),N(G4418),0)</f>
        <v/>
      </c>
    </row>
    <row r="4419">
      <c r="A4419" s="19" t="n"/>
      <c r="B4419" s="20">
        <f>IF(A4419="","",IF(R4419=0,"⚠ أضف سطر عهدة أولًا","BDR-"&amp;TEXT(R4419,"000")))</f>
        <v/>
      </c>
      <c r="C4419" s="21" t="n"/>
      <c r="D4419" s="20">
        <f>IF(C4419="","",IF(S4419="","خارج السنة المالية",INDEX(القوائم!$D$2:$D$13,S4419)))</f>
        <v/>
      </c>
      <c r="E4419" s="22" t="n"/>
      <c r="F4419" s="23" t="n"/>
      <c r="G4419" s="23" t="n"/>
      <c r="H4419" s="22" t="n"/>
      <c r="I4419" s="19" t="n"/>
      <c r="J4419" s="21" t="n"/>
      <c r="K4419" s="19" t="n"/>
      <c r="L4419" s="19" t="n"/>
      <c r="M4419" s="21" t="n"/>
      <c r="N4419" s="22" t="n"/>
      <c r="O4419" s="24">
        <f>IF(A4419&lt;&gt;"عهدة","",SUMIFS($G$8:$G$5007,$B$8:$B$5007,B4419,$A$8:$A$5007,"مصروف",$I$8:$I$5007,"&lt;&gt;مرفوض"))</f>
        <v/>
      </c>
      <c r="P4419" s="25">
        <f>IF(A4419&lt;&gt;"عهدة","",N(F4419)-O4419)</f>
        <v/>
      </c>
      <c r="Q4419" s="26">
        <f>IF(A4419="","",IF(A4419="عهدة",IF(N(F4419)=0,"⚠ أدخل قيمة العهدة",IF(P4419&lt;0,"⛔ عجز / زيادة مصروفات "&amp;TEXT(-P4419,"#,##0"),IF(COUNTIFS($B$8:$B$5007,B4419,$A$8:$A$5007,"مصروف",$I$8:$I$5007,"&lt;&gt;مرفوض",$K$8:$K$5007,"&lt;&gt;نعم")&gt;0,"⚠ "&amp;COUNTIFS($B$8:$B$5007,B4419,$A$8:$A$5007,"مصروف",$I$8:$I$5007,"&lt;&gt;مرفوض",$K$8:$K$5007,"&lt;&gt;نعم")&amp;" مصروف غير مسوى",IF(L4419="تمت التسوية",IF(P4419=0,"✔ متوازنة وتمت التسوية","✔ تمت التسوية – متبقي "&amp;TEXT(P4419,"#,##0")),IF(P4419&gt;0,"متبقي "&amp;TEXT(P4419,"#,##0"),"✔ متوازنة"))))),IF(R4419=0,"⚠ أضف سطر عهدة أولًا",IF(OR(C4419="",N(G4419)=0),"⚠ أكمل التاريخ والقيمة",IF(S4419="","⚠ التاريخ خارج السنة المالية",IF(H4419="","⚠ اختر بند الموازنة",IF(I4419="مرفوض","✖ مرفوض من المدير",IF(I4419&lt;&gt;"موافق","⏳ بانتظار موافقة المدير",IF(K4419&lt;&gt;"نعم","⚠ غير مسوى مع الحسابات","✔ معتمد ومسوى")))))))))</f>
        <v/>
      </c>
      <c r="R4419">
        <f>N(R4418)+IF(A4419="عهدة",1,0)</f>
        <v/>
      </c>
      <c r="S4419">
        <f>IF(C4419="","",IF(AND(C4419&gt;=DATE(2026,9,1),C4419&lt;=DATE(2027,8,31)),(YEAR(C4419)-2026)*12+MONTH(C4419)-8,""))</f>
        <v/>
      </c>
      <c r="T4419">
        <f>IF(AND(A4419="مصروف",R4419&gt;0,I4419="موافق",S4419&lt;&gt;"",H4419&lt;&gt;""),N(G4419),0)</f>
        <v/>
      </c>
    </row>
    <row r="4420">
      <c r="A4420" s="19" t="n"/>
      <c r="B4420" s="20">
        <f>IF(A4420="","",IF(R4420=0,"⚠ أضف سطر عهدة أولًا","BDR-"&amp;TEXT(R4420,"000")))</f>
        <v/>
      </c>
      <c r="C4420" s="21" t="n"/>
      <c r="D4420" s="20">
        <f>IF(C4420="","",IF(S4420="","خارج السنة المالية",INDEX(القوائم!$D$2:$D$13,S4420)))</f>
        <v/>
      </c>
      <c r="E4420" s="22" t="n"/>
      <c r="F4420" s="23" t="n"/>
      <c r="G4420" s="23" t="n"/>
      <c r="H4420" s="22" t="n"/>
      <c r="I4420" s="19" t="n"/>
      <c r="J4420" s="21" t="n"/>
      <c r="K4420" s="19" t="n"/>
      <c r="L4420" s="19" t="n"/>
      <c r="M4420" s="21" t="n"/>
      <c r="N4420" s="22" t="n"/>
      <c r="O4420" s="24">
        <f>IF(A4420&lt;&gt;"عهدة","",SUMIFS($G$8:$G$5007,$B$8:$B$5007,B4420,$A$8:$A$5007,"مصروف",$I$8:$I$5007,"&lt;&gt;مرفوض"))</f>
        <v/>
      </c>
      <c r="P4420" s="25">
        <f>IF(A4420&lt;&gt;"عهدة","",N(F4420)-O4420)</f>
        <v/>
      </c>
      <c r="Q4420" s="26">
        <f>IF(A4420="","",IF(A4420="عهدة",IF(N(F4420)=0,"⚠ أدخل قيمة العهدة",IF(P4420&lt;0,"⛔ عجز / زيادة مصروفات "&amp;TEXT(-P4420,"#,##0"),IF(COUNTIFS($B$8:$B$5007,B4420,$A$8:$A$5007,"مصروف",$I$8:$I$5007,"&lt;&gt;مرفوض",$K$8:$K$5007,"&lt;&gt;نعم")&gt;0,"⚠ "&amp;COUNTIFS($B$8:$B$5007,B4420,$A$8:$A$5007,"مصروف",$I$8:$I$5007,"&lt;&gt;مرفوض",$K$8:$K$5007,"&lt;&gt;نعم")&amp;" مصروف غير مسوى",IF(L4420="تمت التسوية",IF(P4420=0,"✔ متوازنة وتمت التسوية","✔ تمت التسوية – متبقي "&amp;TEXT(P4420,"#,##0")),IF(P4420&gt;0,"متبقي "&amp;TEXT(P4420,"#,##0"),"✔ متوازنة"))))),IF(R4420=0,"⚠ أضف سطر عهدة أولًا",IF(OR(C4420="",N(G4420)=0),"⚠ أكمل التاريخ والقيمة",IF(S4420="","⚠ التاريخ خارج السنة المالية",IF(H4420="","⚠ اختر بند الموازنة",IF(I4420="مرفوض","✖ مرفوض من المدير",IF(I4420&lt;&gt;"موافق","⏳ بانتظار موافقة المدير",IF(K4420&lt;&gt;"نعم","⚠ غير مسوى مع الحسابات","✔ معتمد ومسوى")))))))))</f>
        <v/>
      </c>
      <c r="R4420">
        <f>N(R4419)+IF(A4420="عهدة",1,0)</f>
        <v/>
      </c>
      <c r="S4420">
        <f>IF(C4420="","",IF(AND(C4420&gt;=DATE(2026,9,1),C4420&lt;=DATE(2027,8,31)),(YEAR(C4420)-2026)*12+MONTH(C4420)-8,""))</f>
        <v/>
      </c>
      <c r="T4420">
        <f>IF(AND(A4420="مصروف",R4420&gt;0,I4420="موافق",S4420&lt;&gt;"",H4420&lt;&gt;""),N(G4420),0)</f>
        <v/>
      </c>
    </row>
    <row r="4421">
      <c r="A4421" s="19" t="n"/>
      <c r="B4421" s="20">
        <f>IF(A4421="","",IF(R4421=0,"⚠ أضف سطر عهدة أولًا","BDR-"&amp;TEXT(R4421,"000")))</f>
        <v/>
      </c>
      <c r="C4421" s="21" t="n"/>
      <c r="D4421" s="20">
        <f>IF(C4421="","",IF(S4421="","خارج السنة المالية",INDEX(القوائم!$D$2:$D$13,S4421)))</f>
        <v/>
      </c>
      <c r="E4421" s="22" t="n"/>
      <c r="F4421" s="23" t="n"/>
      <c r="G4421" s="23" t="n"/>
      <c r="H4421" s="22" t="n"/>
      <c r="I4421" s="19" t="n"/>
      <c r="J4421" s="21" t="n"/>
      <c r="K4421" s="19" t="n"/>
      <c r="L4421" s="19" t="n"/>
      <c r="M4421" s="21" t="n"/>
      <c r="N4421" s="22" t="n"/>
      <c r="O4421" s="24">
        <f>IF(A4421&lt;&gt;"عهدة","",SUMIFS($G$8:$G$5007,$B$8:$B$5007,B4421,$A$8:$A$5007,"مصروف",$I$8:$I$5007,"&lt;&gt;مرفوض"))</f>
        <v/>
      </c>
      <c r="P4421" s="25">
        <f>IF(A4421&lt;&gt;"عهدة","",N(F4421)-O4421)</f>
        <v/>
      </c>
      <c r="Q4421" s="26">
        <f>IF(A4421="","",IF(A4421="عهدة",IF(N(F4421)=0,"⚠ أدخل قيمة العهدة",IF(P4421&lt;0,"⛔ عجز / زيادة مصروفات "&amp;TEXT(-P4421,"#,##0"),IF(COUNTIFS($B$8:$B$5007,B4421,$A$8:$A$5007,"مصروف",$I$8:$I$5007,"&lt;&gt;مرفوض",$K$8:$K$5007,"&lt;&gt;نعم")&gt;0,"⚠ "&amp;COUNTIFS($B$8:$B$5007,B4421,$A$8:$A$5007,"مصروف",$I$8:$I$5007,"&lt;&gt;مرفوض",$K$8:$K$5007,"&lt;&gt;نعم")&amp;" مصروف غير مسوى",IF(L4421="تمت التسوية",IF(P4421=0,"✔ متوازنة وتمت التسوية","✔ تمت التسوية – متبقي "&amp;TEXT(P4421,"#,##0")),IF(P4421&gt;0,"متبقي "&amp;TEXT(P4421,"#,##0"),"✔ متوازنة"))))),IF(R4421=0,"⚠ أضف سطر عهدة أولًا",IF(OR(C4421="",N(G4421)=0),"⚠ أكمل التاريخ والقيمة",IF(S4421="","⚠ التاريخ خارج السنة المالية",IF(H4421="","⚠ اختر بند الموازنة",IF(I4421="مرفوض","✖ مرفوض من المدير",IF(I4421&lt;&gt;"موافق","⏳ بانتظار موافقة المدير",IF(K4421&lt;&gt;"نعم","⚠ غير مسوى مع الحسابات","✔ معتمد ومسوى")))))))))</f>
        <v/>
      </c>
      <c r="R4421">
        <f>N(R4420)+IF(A4421="عهدة",1,0)</f>
        <v/>
      </c>
      <c r="S4421">
        <f>IF(C4421="","",IF(AND(C4421&gt;=DATE(2026,9,1),C4421&lt;=DATE(2027,8,31)),(YEAR(C4421)-2026)*12+MONTH(C4421)-8,""))</f>
        <v/>
      </c>
      <c r="T4421">
        <f>IF(AND(A4421="مصروف",R4421&gt;0,I4421="موافق",S4421&lt;&gt;"",H4421&lt;&gt;""),N(G4421),0)</f>
        <v/>
      </c>
    </row>
    <row r="4422">
      <c r="A4422" s="19" t="n"/>
      <c r="B4422" s="20">
        <f>IF(A4422="","",IF(R4422=0,"⚠ أضف سطر عهدة أولًا","BDR-"&amp;TEXT(R4422,"000")))</f>
        <v/>
      </c>
      <c r="C4422" s="21" t="n"/>
      <c r="D4422" s="20">
        <f>IF(C4422="","",IF(S4422="","خارج السنة المالية",INDEX(القوائم!$D$2:$D$13,S4422)))</f>
        <v/>
      </c>
      <c r="E4422" s="22" t="n"/>
      <c r="F4422" s="23" t="n"/>
      <c r="G4422" s="23" t="n"/>
      <c r="H4422" s="22" t="n"/>
      <c r="I4422" s="19" t="n"/>
      <c r="J4422" s="21" t="n"/>
      <c r="K4422" s="19" t="n"/>
      <c r="L4422" s="19" t="n"/>
      <c r="M4422" s="21" t="n"/>
      <c r="N4422" s="22" t="n"/>
      <c r="O4422" s="24">
        <f>IF(A4422&lt;&gt;"عهدة","",SUMIFS($G$8:$G$5007,$B$8:$B$5007,B4422,$A$8:$A$5007,"مصروف",$I$8:$I$5007,"&lt;&gt;مرفوض"))</f>
        <v/>
      </c>
      <c r="P4422" s="25">
        <f>IF(A4422&lt;&gt;"عهدة","",N(F4422)-O4422)</f>
        <v/>
      </c>
      <c r="Q4422" s="26">
        <f>IF(A4422="","",IF(A4422="عهدة",IF(N(F4422)=0,"⚠ أدخل قيمة العهدة",IF(P4422&lt;0,"⛔ عجز / زيادة مصروفات "&amp;TEXT(-P4422,"#,##0"),IF(COUNTIFS($B$8:$B$5007,B4422,$A$8:$A$5007,"مصروف",$I$8:$I$5007,"&lt;&gt;مرفوض",$K$8:$K$5007,"&lt;&gt;نعم")&gt;0,"⚠ "&amp;COUNTIFS($B$8:$B$5007,B4422,$A$8:$A$5007,"مصروف",$I$8:$I$5007,"&lt;&gt;مرفوض",$K$8:$K$5007,"&lt;&gt;نعم")&amp;" مصروف غير مسوى",IF(L4422="تمت التسوية",IF(P4422=0,"✔ متوازنة وتمت التسوية","✔ تمت التسوية – متبقي "&amp;TEXT(P4422,"#,##0")),IF(P4422&gt;0,"متبقي "&amp;TEXT(P4422,"#,##0"),"✔ متوازنة"))))),IF(R4422=0,"⚠ أضف سطر عهدة أولًا",IF(OR(C4422="",N(G4422)=0),"⚠ أكمل التاريخ والقيمة",IF(S4422="","⚠ التاريخ خارج السنة المالية",IF(H4422="","⚠ اختر بند الموازنة",IF(I4422="مرفوض","✖ مرفوض من المدير",IF(I4422&lt;&gt;"موافق","⏳ بانتظار موافقة المدير",IF(K4422&lt;&gt;"نعم","⚠ غير مسوى مع الحسابات","✔ معتمد ومسوى")))))))))</f>
        <v/>
      </c>
      <c r="R4422">
        <f>N(R4421)+IF(A4422="عهدة",1,0)</f>
        <v/>
      </c>
      <c r="S4422">
        <f>IF(C4422="","",IF(AND(C4422&gt;=DATE(2026,9,1),C4422&lt;=DATE(2027,8,31)),(YEAR(C4422)-2026)*12+MONTH(C4422)-8,""))</f>
        <v/>
      </c>
      <c r="T4422">
        <f>IF(AND(A4422="مصروف",R4422&gt;0,I4422="موافق",S4422&lt;&gt;"",H4422&lt;&gt;""),N(G4422),0)</f>
        <v/>
      </c>
    </row>
    <row r="4423">
      <c r="A4423" s="19" t="n"/>
      <c r="B4423" s="20">
        <f>IF(A4423="","",IF(R4423=0,"⚠ أضف سطر عهدة أولًا","BDR-"&amp;TEXT(R4423,"000")))</f>
        <v/>
      </c>
      <c r="C4423" s="21" t="n"/>
      <c r="D4423" s="20">
        <f>IF(C4423="","",IF(S4423="","خارج السنة المالية",INDEX(القوائم!$D$2:$D$13,S4423)))</f>
        <v/>
      </c>
      <c r="E4423" s="22" t="n"/>
      <c r="F4423" s="23" t="n"/>
      <c r="G4423" s="23" t="n"/>
      <c r="H4423" s="22" t="n"/>
      <c r="I4423" s="19" t="n"/>
      <c r="J4423" s="21" t="n"/>
      <c r="K4423" s="19" t="n"/>
      <c r="L4423" s="19" t="n"/>
      <c r="M4423" s="21" t="n"/>
      <c r="N4423" s="22" t="n"/>
      <c r="O4423" s="24">
        <f>IF(A4423&lt;&gt;"عهدة","",SUMIFS($G$8:$G$5007,$B$8:$B$5007,B4423,$A$8:$A$5007,"مصروف",$I$8:$I$5007,"&lt;&gt;مرفوض"))</f>
        <v/>
      </c>
      <c r="P4423" s="25">
        <f>IF(A4423&lt;&gt;"عهدة","",N(F4423)-O4423)</f>
        <v/>
      </c>
      <c r="Q4423" s="26">
        <f>IF(A4423="","",IF(A4423="عهدة",IF(N(F4423)=0,"⚠ أدخل قيمة العهدة",IF(P4423&lt;0,"⛔ عجز / زيادة مصروفات "&amp;TEXT(-P4423,"#,##0"),IF(COUNTIFS($B$8:$B$5007,B4423,$A$8:$A$5007,"مصروف",$I$8:$I$5007,"&lt;&gt;مرفوض",$K$8:$K$5007,"&lt;&gt;نعم")&gt;0,"⚠ "&amp;COUNTIFS($B$8:$B$5007,B4423,$A$8:$A$5007,"مصروف",$I$8:$I$5007,"&lt;&gt;مرفوض",$K$8:$K$5007,"&lt;&gt;نعم")&amp;" مصروف غير مسوى",IF(L4423="تمت التسوية",IF(P4423=0,"✔ متوازنة وتمت التسوية","✔ تمت التسوية – متبقي "&amp;TEXT(P4423,"#,##0")),IF(P4423&gt;0,"متبقي "&amp;TEXT(P4423,"#,##0"),"✔ متوازنة"))))),IF(R4423=0,"⚠ أضف سطر عهدة أولًا",IF(OR(C4423="",N(G4423)=0),"⚠ أكمل التاريخ والقيمة",IF(S4423="","⚠ التاريخ خارج السنة المالية",IF(H4423="","⚠ اختر بند الموازنة",IF(I4423="مرفوض","✖ مرفوض من المدير",IF(I4423&lt;&gt;"موافق","⏳ بانتظار موافقة المدير",IF(K4423&lt;&gt;"نعم","⚠ غير مسوى مع الحسابات","✔ معتمد ومسوى")))))))))</f>
        <v/>
      </c>
      <c r="R4423">
        <f>N(R4422)+IF(A4423="عهدة",1,0)</f>
        <v/>
      </c>
      <c r="S4423">
        <f>IF(C4423="","",IF(AND(C4423&gt;=DATE(2026,9,1),C4423&lt;=DATE(2027,8,31)),(YEAR(C4423)-2026)*12+MONTH(C4423)-8,""))</f>
        <v/>
      </c>
      <c r="T4423">
        <f>IF(AND(A4423="مصروف",R4423&gt;0,I4423="موافق",S4423&lt;&gt;"",H4423&lt;&gt;""),N(G4423),0)</f>
        <v/>
      </c>
    </row>
    <row r="4424">
      <c r="A4424" s="19" t="n"/>
      <c r="B4424" s="20">
        <f>IF(A4424="","",IF(R4424=0,"⚠ أضف سطر عهدة أولًا","BDR-"&amp;TEXT(R4424,"000")))</f>
        <v/>
      </c>
      <c r="C4424" s="21" t="n"/>
      <c r="D4424" s="20">
        <f>IF(C4424="","",IF(S4424="","خارج السنة المالية",INDEX(القوائم!$D$2:$D$13,S4424)))</f>
        <v/>
      </c>
      <c r="E4424" s="22" t="n"/>
      <c r="F4424" s="23" t="n"/>
      <c r="G4424" s="23" t="n"/>
      <c r="H4424" s="22" t="n"/>
      <c r="I4424" s="19" t="n"/>
      <c r="J4424" s="21" t="n"/>
      <c r="K4424" s="19" t="n"/>
      <c r="L4424" s="19" t="n"/>
      <c r="M4424" s="21" t="n"/>
      <c r="N4424" s="22" t="n"/>
      <c r="O4424" s="24">
        <f>IF(A4424&lt;&gt;"عهدة","",SUMIFS($G$8:$G$5007,$B$8:$B$5007,B4424,$A$8:$A$5007,"مصروف",$I$8:$I$5007,"&lt;&gt;مرفوض"))</f>
        <v/>
      </c>
      <c r="P4424" s="25">
        <f>IF(A4424&lt;&gt;"عهدة","",N(F4424)-O4424)</f>
        <v/>
      </c>
      <c r="Q4424" s="26">
        <f>IF(A4424="","",IF(A4424="عهدة",IF(N(F4424)=0,"⚠ أدخل قيمة العهدة",IF(P4424&lt;0,"⛔ عجز / زيادة مصروفات "&amp;TEXT(-P4424,"#,##0"),IF(COUNTIFS($B$8:$B$5007,B4424,$A$8:$A$5007,"مصروف",$I$8:$I$5007,"&lt;&gt;مرفوض",$K$8:$K$5007,"&lt;&gt;نعم")&gt;0,"⚠ "&amp;COUNTIFS($B$8:$B$5007,B4424,$A$8:$A$5007,"مصروف",$I$8:$I$5007,"&lt;&gt;مرفوض",$K$8:$K$5007,"&lt;&gt;نعم")&amp;" مصروف غير مسوى",IF(L4424="تمت التسوية",IF(P4424=0,"✔ متوازنة وتمت التسوية","✔ تمت التسوية – متبقي "&amp;TEXT(P4424,"#,##0")),IF(P4424&gt;0,"متبقي "&amp;TEXT(P4424,"#,##0"),"✔ متوازنة"))))),IF(R4424=0,"⚠ أضف سطر عهدة أولًا",IF(OR(C4424="",N(G4424)=0),"⚠ أكمل التاريخ والقيمة",IF(S4424="","⚠ التاريخ خارج السنة المالية",IF(H4424="","⚠ اختر بند الموازنة",IF(I4424="مرفوض","✖ مرفوض من المدير",IF(I4424&lt;&gt;"موافق","⏳ بانتظار موافقة المدير",IF(K4424&lt;&gt;"نعم","⚠ غير مسوى مع الحسابات","✔ معتمد ومسوى")))))))))</f>
        <v/>
      </c>
      <c r="R4424">
        <f>N(R4423)+IF(A4424="عهدة",1,0)</f>
        <v/>
      </c>
      <c r="S4424">
        <f>IF(C4424="","",IF(AND(C4424&gt;=DATE(2026,9,1),C4424&lt;=DATE(2027,8,31)),(YEAR(C4424)-2026)*12+MONTH(C4424)-8,""))</f>
        <v/>
      </c>
      <c r="T4424">
        <f>IF(AND(A4424="مصروف",R4424&gt;0,I4424="موافق",S4424&lt;&gt;"",H4424&lt;&gt;""),N(G4424),0)</f>
        <v/>
      </c>
    </row>
    <row r="4425">
      <c r="A4425" s="19" t="n"/>
      <c r="B4425" s="20">
        <f>IF(A4425="","",IF(R4425=0,"⚠ أضف سطر عهدة أولًا","BDR-"&amp;TEXT(R4425,"000")))</f>
        <v/>
      </c>
      <c r="C4425" s="21" t="n"/>
      <c r="D4425" s="20">
        <f>IF(C4425="","",IF(S4425="","خارج السنة المالية",INDEX(القوائم!$D$2:$D$13,S4425)))</f>
        <v/>
      </c>
      <c r="E4425" s="22" t="n"/>
      <c r="F4425" s="23" t="n"/>
      <c r="G4425" s="23" t="n"/>
      <c r="H4425" s="22" t="n"/>
      <c r="I4425" s="19" t="n"/>
      <c r="J4425" s="21" t="n"/>
      <c r="K4425" s="19" t="n"/>
      <c r="L4425" s="19" t="n"/>
      <c r="M4425" s="21" t="n"/>
      <c r="N4425" s="22" t="n"/>
      <c r="O4425" s="24">
        <f>IF(A4425&lt;&gt;"عهدة","",SUMIFS($G$8:$G$5007,$B$8:$B$5007,B4425,$A$8:$A$5007,"مصروف",$I$8:$I$5007,"&lt;&gt;مرفوض"))</f>
        <v/>
      </c>
      <c r="P4425" s="25">
        <f>IF(A4425&lt;&gt;"عهدة","",N(F4425)-O4425)</f>
        <v/>
      </c>
      <c r="Q4425" s="26">
        <f>IF(A4425="","",IF(A4425="عهدة",IF(N(F4425)=0,"⚠ أدخل قيمة العهدة",IF(P4425&lt;0,"⛔ عجز / زيادة مصروفات "&amp;TEXT(-P4425,"#,##0"),IF(COUNTIFS($B$8:$B$5007,B4425,$A$8:$A$5007,"مصروف",$I$8:$I$5007,"&lt;&gt;مرفوض",$K$8:$K$5007,"&lt;&gt;نعم")&gt;0,"⚠ "&amp;COUNTIFS($B$8:$B$5007,B4425,$A$8:$A$5007,"مصروف",$I$8:$I$5007,"&lt;&gt;مرفوض",$K$8:$K$5007,"&lt;&gt;نعم")&amp;" مصروف غير مسوى",IF(L4425="تمت التسوية",IF(P4425=0,"✔ متوازنة وتمت التسوية","✔ تمت التسوية – متبقي "&amp;TEXT(P4425,"#,##0")),IF(P4425&gt;0,"متبقي "&amp;TEXT(P4425,"#,##0"),"✔ متوازنة"))))),IF(R4425=0,"⚠ أضف سطر عهدة أولًا",IF(OR(C4425="",N(G4425)=0),"⚠ أكمل التاريخ والقيمة",IF(S4425="","⚠ التاريخ خارج السنة المالية",IF(H4425="","⚠ اختر بند الموازنة",IF(I4425="مرفوض","✖ مرفوض من المدير",IF(I4425&lt;&gt;"موافق","⏳ بانتظار موافقة المدير",IF(K4425&lt;&gt;"نعم","⚠ غير مسوى مع الحسابات","✔ معتمد ومسوى")))))))))</f>
        <v/>
      </c>
      <c r="R4425">
        <f>N(R4424)+IF(A4425="عهدة",1,0)</f>
        <v/>
      </c>
      <c r="S4425">
        <f>IF(C4425="","",IF(AND(C4425&gt;=DATE(2026,9,1),C4425&lt;=DATE(2027,8,31)),(YEAR(C4425)-2026)*12+MONTH(C4425)-8,""))</f>
        <v/>
      </c>
      <c r="T4425">
        <f>IF(AND(A4425="مصروف",R4425&gt;0,I4425="موافق",S4425&lt;&gt;"",H4425&lt;&gt;""),N(G4425),0)</f>
        <v/>
      </c>
    </row>
    <row r="4426">
      <c r="A4426" s="19" t="n"/>
      <c r="B4426" s="20">
        <f>IF(A4426="","",IF(R4426=0,"⚠ أضف سطر عهدة أولًا","BDR-"&amp;TEXT(R4426,"000")))</f>
        <v/>
      </c>
      <c r="C4426" s="21" t="n"/>
      <c r="D4426" s="20">
        <f>IF(C4426="","",IF(S4426="","خارج السنة المالية",INDEX(القوائم!$D$2:$D$13,S4426)))</f>
        <v/>
      </c>
      <c r="E4426" s="22" t="n"/>
      <c r="F4426" s="23" t="n"/>
      <c r="G4426" s="23" t="n"/>
      <c r="H4426" s="22" t="n"/>
      <c r="I4426" s="19" t="n"/>
      <c r="J4426" s="21" t="n"/>
      <c r="K4426" s="19" t="n"/>
      <c r="L4426" s="19" t="n"/>
      <c r="M4426" s="21" t="n"/>
      <c r="N4426" s="22" t="n"/>
      <c r="O4426" s="24">
        <f>IF(A4426&lt;&gt;"عهدة","",SUMIFS($G$8:$G$5007,$B$8:$B$5007,B4426,$A$8:$A$5007,"مصروف",$I$8:$I$5007,"&lt;&gt;مرفوض"))</f>
        <v/>
      </c>
      <c r="P4426" s="25">
        <f>IF(A4426&lt;&gt;"عهدة","",N(F4426)-O4426)</f>
        <v/>
      </c>
      <c r="Q4426" s="26">
        <f>IF(A4426="","",IF(A4426="عهدة",IF(N(F4426)=0,"⚠ أدخل قيمة العهدة",IF(P4426&lt;0,"⛔ عجز / زيادة مصروفات "&amp;TEXT(-P4426,"#,##0"),IF(COUNTIFS($B$8:$B$5007,B4426,$A$8:$A$5007,"مصروف",$I$8:$I$5007,"&lt;&gt;مرفوض",$K$8:$K$5007,"&lt;&gt;نعم")&gt;0,"⚠ "&amp;COUNTIFS($B$8:$B$5007,B4426,$A$8:$A$5007,"مصروف",$I$8:$I$5007,"&lt;&gt;مرفوض",$K$8:$K$5007,"&lt;&gt;نعم")&amp;" مصروف غير مسوى",IF(L4426="تمت التسوية",IF(P4426=0,"✔ متوازنة وتمت التسوية","✔ تمت التسوية – متبقي "&amp;TEXT(P4426,"#,##0")),IF(P4426&gt;0,"متبقي "&amp;TEXT(P4426,"#,##0"),"✔ متوازنة"))))),IF(R4426=0,"⚠ أضف سطر عهدة أولًا",IF(OR(C4426="",N(G4426)=0),"⚠ أكمل التاريخ والقيمة",IF(S4426="","⚠ التاريخ خارج السنة المالية",IF(H4426="","⚠ اختر بند الموازنة",IF(I4426="مرفوض","✖ مرفوض من المدير",IF(I4426&lt;&gt;"موافق","⏳ بانتظار موافقة المدير",IF(K4426&lt;&gt;"نعم","⚠ غير مسوى مع الحسابات","✔ معتمد ومسوى")))))))))</f>
        <v/>
      </c>
      <c r="R4426">
        <f>N(R4425)+IF(A4426="عهدة",1,0)</f>
        <v/>
      </c>
      <c r="S4426">
        <f>IF(C4426="","",IF(AND(C4426&gt;=DATE(2026,9,1),C4426&lt;=DATE(2027,8,31)),(YEAR(C4426)-2026)*12+MONTH(C4426)-8,""))</f>
        <v/>
      </c>
      <c r="T4426">
        <f>IF(AND(A4426="مصروف",R4426&gt;0,I4426="موافق",S4426&lt;&gt;"",H4426&lt;&gt;""),N(G4426),0)</f>
        <v/>
      </c>
    </row>
    <row r="4427">
      <c r="A4427" s="19" t="n"/>
      <c r="B4427" s="20">
        <f>IF(A4427="","",IF(R4427=0,"⚠ أضف سطر عهدة أولًا","BDR-"&amp;TEXT(R4427,"000")))</f>
        <v/>
      </c>
      <c r="C4427" s="21" t="n"/>
      <c r="D4427" s="20">
        <f>IF(C4427="","",IF(S4427="","خارج السنة المالية",INDEX(القوائم!$D$2:$D$13,S4427)))</f>
        <v/>
      </c>
      <c r="E4427" s="22" t="n"/>
      <c r="F4427" s="23" t="n"/>
      <c r="G4427" s="23" t="n"/>
      <c r="H4427" s="22" t="n"/>
      <c r="I4427" s="19" t="n"/>
      <c r="J4427" s="21" t="n"/>
      <c r="K4427" s="19" t="n"/>
      <c r="L4427" s="19" t="n"/>
      <c r="M4427" s="21" t="n"/>
      <c r="N4427" s="22" t="n"/>
      <c r="O4427" s="24">
        <f>IF(A4427&lt;&gt;"عهدة","",SUMIFS($G$8:$G$5007,$B$8:$B$5007,B4427,$A$8:$A$5007,"مصروف",$I$8:$I$5007,"&lt;&gt;مرفوض"))</f>
        <v/>
      </c>
      <c r="P4427" s="25">
        <f>IF(A4427&lt;&gt;"عهدة","",N(F4427)-O4427)</f>
        <v/>
      </c>
      <c r="Q4427" s="26">
        <f>IF(A4427="","",IF(A4427="عهدة",IF(N(F4427)=0,"⚠ أدخل قيمة العهدة",IF(P4427&lt;0,"⛔ عجز / زيادة مصروفات "&amp;TEXT(-P4427,"#,##0"),IF(COUNTIFS($B$8:$B$5007,B4427,$A$8:$A$5007,"مصروف",$I$8:$I$5007,"&lt;&gt;مرفوض",$K$8:$K$5007,"&lt;&gt;نعم")&gt;0,"⚠ "&amp;COUNTIFS($B$8:$B$5007,B4427,$A$8:$A$5007,"مصروف",$I$8:$I$5007,"&lt;&gt;مرفوض",$K$8:$K$5007,"&lt;&gt;نعم")&amp;" مصروف غير مسوى",IF(L4427="تمت التسوية",IF(P4427=0,"✔ متوازنة وتمت التسوية","✔ تمت التسوية – متبقي "&amp;TEXT(P4427,"#,##0")),IF(P4427&gt;0,"متبقي "&amp;TEXT(P4427,"#,##0"),"✔ متوازنة"))))),IF(R4427=0,"⚠ أضف سطر عهدة أولًا",IF(OR(C4427="",N(G4427)=0),"⚠ أكمل التاريخ والقيمة",IF(S4427="","⚠ التاريخ خارج السنة المالية",IF(H4427="","⚠ اختر بند الموازنة",IF(I4427="مرفوض","✖ مرفوض من المدير",IF(I4427&lt;&gt;"موافق","⏳ بانتظار موافقة المدير",IF(K4427&lt;&gt;"نعم","⚠ غير مسوى مع الحسابات","✔ معتمد ومسوى")))))))))</f>
        <v/>
      </c>
      <c r="R4427">
        <f>N(R4426)+IF(A4427="عهدة",1,0)</f>
        <v/>
      </c>
      <c r="S4427">
        <f>IF(C4427="","",IF(AND(C4427&gt;=DATE(2026,9,1),C4427&lt;=DATE(2027,8,31)),(YEAR(C4427)-2026)*12+MONTH(C4427)-8,""))</f>
        <v/>
      </c>
      <c r="T4427">
        <f>IF(AND(A4427="مصروف",R4427&gt;0,I4427="موافق",S4427&lt;&gt;"",H4427&lt;&gt;""),N(G4427),0)</f>
        <v/>
      </c>
    </row>
    <row r="4428">
      <c r="A4428" s="19" t="n"/>
      <c r="B4428" s="20">
        <f>IF(A4428="","",IF(R4428=0,"⚠ أضف سطر عهدة أولًا","BDR-"&amp;TEXT(R4428,"000")))</f>
        <v/>
      </c>
      <c r="C4428" s="21" t="n"/>
      <c r="D4428" s="20">
        <f>IF(C4428="","",IF(S4428="","خارج السنة المالية",INDEX(القوائم!$D$2:$D$13,S4428)))</f>
        <v/>
      </c>
      <c r="E4428" s="22" t="n"/>
      <c r="F4428" s="23" t="n"/>
      <c r="G4428" s="23" t="n"/>
      <c r="H4428" s="22" t="n"/>
      <c r="I4428" s="19" t="n"/>
      <c r="J4428" s="21" t="n"/>
      <c r="K4428" s="19" t="n"/>
      <c r="L4428" s="19" t="n"/>
      <c r="M4428" s="21" t="n"/>
      <c r="N4428" s="22" t="n"/>
      <c r="O4428" s="24">
        <f>IF(A4428&lt;&gt;"عهدة","",SUMIFS($G$8:$G$5007,$B$8:$B$5007,B4428,$A$8:$A$5007,"مصروف",$I$8:$I$5007,"&lt;&gt;مرفوض"))</f>
        <v/>
      </c>
      <c r="P4428" s="25">
        <f>IF(A4428&lt;&gt;"عهدة","",N(F4428)-O4428)</f>
        <v/>
      </c>
      <c r="Q4428" s="26">
        <f>IF(A4428="","",IF(A4428="عهدة",IF(N(F4428)=0,"⚠ أدخل قيمة العهدة",IF(P4428&lt;0,"⛔ عجز / زيادة مصروفات "&amp;TEXT(-P4428,"#,##0"),IF(COUNTIFS($B$8:$B$5007,B4428,$A$8:$A$5007,"مصروف",$I$8:$I$5007,"&lt;&gt;مرفوض",$K$8:$K$5007,"&lt;&gt;نعم")&gt;0,"⚠ "&amp;COUNTIFS($B$8:$B$5007,B4428,$A$8:$A$5007,"مصروف",$I$8:$I$5007,"&lt;&gt;مرفوض",$K$8:$K$5007,"&lt;&gt;نعم")&amp;" مصروف غير مسوى",IF(L4428="تمت التسوية",IF(P4428=0,"✔ متوازنة وتمت التسوية","✔ تمت التسوية – متبقي "&amp;TEXT(P4428,"#,##0")),IF(P4428&gt;0,"متبقي "&amp;TEXT(P4428,"#,##0"),"✔ متوازنة"))))),IF(R4428=0,"⚠ أضف سطر عهدة أولًا",IF(OR(C4428="",N(G4428)=0),"⚠ أكمل التاريخ والقيمة",IF(S4428="","⚠ التاريخ خارج السنة المالية",IF(H4428="","⚠ اختر بند الموازنة",IF(I4428="مرفوض","✖ مرفوض من المدير",IF(I4428&lt;&gt;"موافق","⏳ بانتظار موافقة المدير",IF(K4428&lt;&gt;"نعم","⚠ غير مسوى مع الحسابات","✔ معتمد ومسوى")))))))))</f>
        <v/>
      </c>
      <c r="R4428">
        <f>N(R4427)+IF(A4428="عهدة",1,0)</f>
        <v/>
      </c>
      <c r="S4428">
        <f>IF(C4428="","",IF(AND(C4428&gt;=DATE(2026,9,1),C4428&lt;=DATE(2027,8,31)),(YEAR(C4428)-2026)*12+MONTH(C4428)-8,""))</f>
        <v/>
      </c>
      <c r="T4428">
        <f>IF(AND(A4428="مصروف",R4428&gt;0,I4428="موافق",S4428&lt;&gt;"",H4428&lt;&gt;""),N(G4428),0)</f>
        <v/>
      </c>
    </row>
    <row r="4429">
      <c r="A4429" s="19" t="n"/>
      <c r="B4429" s="20">
        <f>IF(A4429="","",IF(R4429=0,"⚠ أضف سطر عهدة أولًا","BDR-"&amp;TEXT(R4429,"000")))</f>
        <v/>
      </c>
      <c r="C4429" s="21" t="n"/>
      <c r="D4429" s="20">
        <f>IF(C4429="","",IF(S4429="","خارج السنة المالية",INDEX(القوائم!$D$2:$D$13,S4429)))</f>
        <v/>
      </c>
      <c r="E4429" s="22" t="n"/>
      <c r="F4429" s="23" t="n"/>
      <c r="G4429" s="23" t="n"/>
      <c r="H4429" s="22" t="n"/>
      <c r="I4429" s="19" t="n"/>
      <c r="J4429" s="21" t="n"/>
      <c r="K4429" s="19" t="n"/>
      <c r="L4429" s="19" t="n"/>
      <c r="M4429" s="21" t="n"/>
      <c r="N4429" s="22" t="n"/>
      <c r="O4429" s="24">
        <f>IF(A4429&lt;&gt;"عهدة","",SUMIFS($G$8:$G$5007,$B$8:$B$5007,B4429,$A$8:$A$5007,"مصروف",$I$8:$I$5007,"&lt;&gt;مرفوض"))</f>
        <v/>
      </c>
      <c r="P4429" s="25">
        <f>IF(A4429&lt;&gt;"عهدة","",N(F4429)-O4429)</f>
        <v/>
      </c>
      <c r="Q4429" s="26">
        <f>IF(A4429="","",IF(A4429="عهدة",IF(N(F4429)=0,"⚠ أدخل قيمة العهدة",IF(P4429&lt;0,"⛔ عجز / زيادة مصروفات "&amp;TEXT(-P4429,"#,##0"),IF(COUNTIFS($B$8:$B$5007,B4429,$A$8:$A$5007,"مصروف",$I$8:$I$5007,"&lt;&gt;مرفوض",$K$8:$K$5007,"&lt;&gt;نعم")&gt;0,"⚠ "&amp;COUNTIFS($B$8:$B$5007,B4429,$A$8:$A$5007,"مصروف",$I$8:$I$5007,"&lt;&gt;مرفوض",$K$8:$K$5007,"&lt;&gt;نعم")&amp;" مصروف غير مسوى",IF(L4429="تمت التسوية",IF(P4429=0,"✔ متوازنة وتمت التسوية","✔ تمت التسوية – متبقي "&amp;TEXT(P4429,"#,##0")),IF(P4429&gt;0,"متبقي "&amp;TEXT(P4429,"#,##0"),"✔ متوازنة"))))),IF(R4429=0,"⚠ أضف سطر عهدة أولًا",IF(OR(C4429="",N(G4429)=0),"⚠ أكمل التاريخ والقيمة",IF(S4429="","⚠ التاريخ خارج السنة المالية",IF(H4429="","⚠ اختر بند الموازنة",IF(I4429="مرفوض","✖ مرفوض من المدير",IF(I4429&lt;&gt;"موافق","⏳ بانتظار موافقة المدير",IF(K4429&lt;&gt;"نعم","⚠ غير مسوى مع الحسابات","✔ معتمد ومسوى")))))))))</f>
        <v/>
      </c>
      <c r="R4429">
        <f>N(R4428)+IF(A4429="عهدة",1,0)</f>
        <v/>
      </c>
      <c r="S4429">
        <f>IF(C4429="","",IF(AND(C4429&gt;=DATE(2026,9,1),C4429&lt;=DATE(2027,8,31)),(YEAR(C4429)-2026)*12+MONTH(C4429)-8,""))</f>
        <v/>
      </c>
      <c r="T4429">
        <f>IF(AND(A4429="مصروف",R4429&gt;0,I4429="موافق",S4429&lt;&gt;"",H4429&lt;&gt;""),N(G4429),0)</f>
        <v/>
      </c>
    </row>
    <row r="4430">
      <c r="A4430" s="19" t="n"/>
      <c r="B4430" s="20">
        <f>IF(A4430="","",IF(R4430=0,"⚠ أضف سطر عهدة أولًا","BDR-"&amp;TEXT(R4430,"000")))</f>
        <v/>
      </c>
      <c r="C4430" s="21" t="n"/>
      <c r="D4430" s="20">
        <f>IF(C4430="","",IF(S4430="","خارج السنة المالية",INDEX(القوائم!$D$2:$D$13,S4430)))</f>
        <v/>
      </c>
      <c r="E4430" s="22" t="n"/>
      <c r="F4430" s="23" t="n"/>
      <c r="G4430" s="23" t="n"/>
      <c r="H4430" s="22" t="n"/>
      <c r="I4430" s="19" t="n"/>
      <c r="J4430" s="21" t="n"/>
      <c r="K4430" s="19" t="n"/>
      <c r="L4430" s="19" t="n"/>
      <c r="M4430" s="21" t="n"/>
      <c r="N4430" s="22" t="n"/>
      <c r="O4430" s="24">
        <f>IF(A4430&lt;&gt;"عهدة","",SUMIFS($G$8:$G$5007,$B$8:$B$5007,B4430,$A$8:$A$5007,"مصروف",$I$8:$I$5007,"&lt;&gt;مرفوض"))</f>
        <v/>
      </c>
      <c r="P4430" s="25">
        <f>IF(A4430&lt;&gt;"عهدة","",N(F4430)-O4430)</f>
        <v/>
      </c>
      <c r="Q4430" s="26">
        <f>IF(A4430="","",IF(A4430="عهدة",IF(N(F4430)=0,"⚠ أدخل قيمة العهدة",IF(P4430&lt;0,"⛔ عجز / زيادة مصروفات "&amp;TEXT(-P4430,"#,##0"),IF(COUNTIFS($B$8:$B$5007,B4430,$A$8:$A$5007,"مصروف",$I$8:$I$5007,"&lt;&gt;مرفوض",$K$8:$K$5007,"&lt;&gt;نعم")&gt;0,"⚠ "&amp;COUNTIFS($B$8:$B$5007,B4430,$A$8:$A$5007,"مصروف",$I$8:$I$5007,"&lt;&gt;مرفوض",$K$8:$K$5007,"&lt;&gt;نعم")&amp;" مصروف غير مسوى",IF(L4430="تمت التسوية",IF(P4430=0,"✔ متوازنة وتمت التسوية","✔ تمت التسوية – متبقي "&amp;TEXT(P4430,"#,##0")),IF(P4430&gt;0,"متبقي "&amp;TEXT(P4430,"#,##0"),"✔ متوازنة"))))),IF(R4430=0,"⚠ أضف سطر عهدة أولًا",IF(OR(C4430="",N(G4430)=0),"⚠ أكمل التاريخ والقيمة",IF(S4430="","⚠ التاريخ خارج السنة المالية",IF(H4430="","⚠ اختر بند الموازنة",IF(I4430="مرفوض","✖ مرفوض من المدير",IF(I4430&lt;&gt;"موافق","⏳ بانتظار موافقة المدير",IF(K4430&lt;&gt;"نعم","⚠ غير مسوى مع الحسابات","✔ معتمد ومسوى")))))))))</f>
        <v/>
      </c>
      <c r="R4430">
        <f>N(R4429)+IF(A4430="عهدة",1,0)</f>
        <v/>
      </c>
      <c r="S4430">
        <f>IF(C4430="","",IF(AND(C4430&gt;=DATE(2026,9,1),C4430&lt;=DATE(2027,8,31)),(YEAR(C4430)-2026)*12+MONTH(C4430)-8,""))</f>
        <v/>
      </c>
      <c r="T4430">
        <f>IF(AND(A4430="مصروف",R4430&gt;0,I4430="موافق",S4430&lt;&gt;"",H4430&lt;&gt;""),N(G4430),0)</f>
        <v/>
      </c>
    </row>
    <row r="4431">
      <c r="A4431" s="19" t="n"/>
      <c r="B4431" s="20">
        <f>IF(A4431="","",IF(R4431=0,"⚠ أضف سطر عهدة أولًا","BDR-"&amp;TEXT(R4431,"000")))</f>
        <v/>
      </c>
      <c r="C4431" s="21" t="n"/>
      <c r="D4431" s="20">
        <f>IF(C4431="","",IF(S4431="","خارج السنة المالية",INDEX(القوائم!$D$2:$D$13,S4431)))</f>
        <v/>
      </c>
      <c r="E4431" s="22" t="n"/>
      <c r="F4431" s="23" t="n"/>
      <c r="G4431" s="23" t="n"/>
      <c r="H4431" s="22" t="n"/>
      <c r="I4431" s="19" t="n"/>
      <c r="J4431" s="21" t="n"/>
      <c r="K4431" s="19" t="n"/>
      <c r="L4431" s="19" t="n"/>
      <c r="M4431" s="21" t="n"/>
      <c r="N4431" s="22" t="n"/>
      <c r="O4431" s="24">
        <f>IF(A4431&lt;&gt;"عهدة","",SUMIFS($G$8:$G$5007,$B$8:$B$5007,B4431,$A$8:$A$5007,"مصروف",$I$8:$I$5007,"&lt;&gt;مرفوض"))</f>
        <v/>
      </c>
      <c r="P4431" s="25">
        <f>IF(A4431&lt;&gt;"عهدة","",N(F4431)-O4431)</f>
        <v/>
      </c>
      <c r="Q4431" s="26">
        <f>IF(A4431="","",IF(A4431="عهدة",IF(N(F4431)=0,"⚠ أدخل قيمة العهدة",IF(P4431&lt;0,"⛔ عجز / زيادة مصروفات "&amp;TEXT(-P4431,"#,##0"),IF(COUNTIFS($B$8:$B$5007,B4431,$A$8:$A$5007,"مصروف",$I$8:$I$5007,"&lt;&gt;مرفوض",$K$8:$K$5007,"&lt;&gt;نعم")&gt;0,"⚠ "&amp;COUNTIFS($B$8:$B$5007,B4431,$A$8:$A$5007,"مصروف",$I$8:$I$5007,"&lt;&gt;مرفوض",$K$8:$K$5007,"&lt;&gt;نعم")&amp;" مصروف غير مسوى",IF(L4431="تمت التسوية",IF(P4431=0,"✔ متوازنة وتمت التسوية","✔ تمت التسوية – متبقي "&amp;TEXT(P4431,"#,##0")),IF(P4431&gt;0,"متبقي "&amp;TEXT(P4431,"#,##0"),"✔ متوازنة"))))),IF(R4431=0,"⚠ أضف سطر عهدة أولًا",IF(OR(C4431="",N(G4431)=0),"⚠ أكمل التاريخ والقيمة",IF(S4431="","⚠ التاريخ خارج السنة المالية",IF(H4431="","⚠ اختر بند الموازنة",IF(I4431="مرفوض","✖ مرفوض من المدير",IF(I4431&lt;&gt;"موافق","⏳ بانتظار موافقة المدير",IF(K4431&lt;&gt;"نعم","⚠ غير مسوى مع الحسابات","✔ معتمد ومسوى")))))))))</f>
        <v/>
      </c>
      <c r="R4431">
        <f>N(R4430)+IF(A4431="عهدة",1,0)</f>
        <v/>
      </c>
      <c r="S4431">
        <f>IF(C4431="","",IF(AND(C4431&gt;=DATE(2026,9,1),C4431&lt;=DATE(2027,8,31)),(YEAR(C4431)-2026)*12+MONTH(C4431)-8,""))</f>
        <v/>
      </c>
      <c r="T4431">
        <f>IF(AND(A4431="مصروف",R4431&gt;0,I4431="موافق",S4431&lt;&gt;"",H4431&lt;&gt;""),N(G4431),0)</f>
        <v/>
      </c>
    </row>
    <row r="4432">
      <c r="A4432" s="19" t="n"/>
      <c r="B4432" s="20">
        <f>IF(A4432="","",IF(R4432=0,"⚠ أضف سطر عهدة أولًا","BDR-"&amp;TEXT(R4432,"000")))</f>
        <v/>
      </c>
      <c r="C4432" s="21" t="n"/>
      <c r="D4432" s="20">
        <f>IF(C4432="","",IF(S4432="","خارج السنة المالية",INDEX(القوائم!$D$2:$D$13,S4432)))</f>
        <v/>
      </c>
      <c r="E4432" s="22" t="n"/>
      <c r="F4432" s="23" t="n"/>
      <c r="G4432" s="23" t="n"/>
      <c r="H4432" s="22" t="n"/>
      <c r="I4432" s="19" t="n"/>
      <c r="J4432" s="21" t="n"/>
      <c r="K4432" s="19" t="n"/>
      <c r="L4432" s="19" t="n"/>
      <c r="M4432" s="21" t="n"/>
      <c r="N4432" s="22" t="n"/>
      <c r="O4432" s="24">
        <f>IF(A4432&lt;&gt;"عهدة","",SUMIFS($G$8:$G$5007,$B$8:$B$5007,B4432,$A$8:$A$5007,"مصروف",$I$8:$I$5007,"&lt;&gt;مرفوض"))</f>
        <v/>
      </c>
      <c r="P4432" s="25">
        <f>IF(A4432&lt;&gt;"عهدة","",N(F4432)-O4432)</f>
        <v/>
      </c>
      <c r="Q4432" s="26">
        <f>IF(A4432="","",IF(A4432="عهدة",IF(N(F4432)=0,"⚠ أدخل قيمة العهدة",IF(P4432&lt;0,"⛔ عجز / زيادة مصروفات "&amp;TEXT(-P4432,"#,##0"),IF(COUNTIFS($B$8:$B$5007,B4432,$A$8:$A$5007,"مصروف",$I$8:$I$5007,"&lt;&gt;مرفوض",$K$8:$K$5007,"&lt;&gt;نعم")&gt;0,"⚠ "&amp;COUNTIFS($B$8:$B$5007,B4432,$A$8:$A$5007,"مصروف",$I$8:$I$5007,"&lt;&gt;مرفوض",$K$8:$K$5007,"&lt;&gt;نعم")&amp;" مصروف غير مسوى",IF(L4432="تمت التسوية",IF(P4432=0,"✔ متوازنة وتمت التسوية","✔ تمت التسوية – متبقي "&amp;TEXT(P4432,"#,##0")),IF(P4432&gt;0,"متبقي "&amp;TEXT(P4432,"#,##0"),"✔ متوازنة"))))),IF(R4432=0,"⚠ أضف سطر عهدة أولًا",IF(OR(C4432="",N(G4432)=0),"⚠ أكمل التاريخ والقيمة",IF(S4432="","⚠ التاريخ خارج السنة المالية",IF(H4432="","⚠ اختر بند الموازنة",IF(I4432="مرفوض","✖ مرفوض من المدير",IF(I4432&lt;&gt;"موافق","⏳ بانتظار موافقة المدير",IF(K4432&lt;&gt;"نعم","⚠ غير مسوى مع الحسابات","✔ معتمد ومسوى")))))))))</f>
        <v/>
      </c>
      <c r="R4432">
        <f>N(R4431)+IF(A4432="عهدة",1,0)</f>
        <v/>
      </c>
      <c r="S4432">
        <f>IF(C4432="","",IF(AND(C4432&gt;=DATE(2026,9,1),C4432&lt;=DATE(2027,8,31)),(YEAR(C4432)-2026)*12+MONTH(C4432)-8,""))</f>
        <v/>
      </c>
      <c r="T4432">
        <f>IF(AND(A4432="مصروف",R4432&gt;0,I4432="موافق",S4432&lt;&gt;"",H4432&lt;&gt;""),N(G4432),0)</f>
        <v/>
      </c>
    </row>
    <row r="4433">
      <c r="A4433" s="19" t="n"/>
      <c r="B4433" s="20">
        <f>IF(A4433="","",IF(R4433=0,"⚠ أضف سطر عهدة أولًا","BDR-"&amp;TEXT(R4433,"000")))</f>
        <v/>
      </c>
      <c r="C4433" s="21" t="n"/>
      <c r="D4433" s="20">
        <f>IF(C4433="","",IF(S4433="","خارج السنة المالية",INDEX(القوائم!$D$2:$D$13,S4433)))</f>
        <v/>
      </c>
      <c r="E4433" s="22" t="n"/>
      <c r="F4433" s="23" t="n"/>
      <c r="G4433" s="23" t="n"/>
      <c r="H4433" s="22" t="n"/>
      <c r="I4433" s="19" t="n"/>
      <c r="J4433" s="21" t="n"/>
      <c r="K4433" s="19" t="n"/>
      <c r="L4433" s="19" t="n"/>
      <c r="M4433" s="21" t="n"/>
      <c r="N4433" s="22" t="n"/>
      <c r="O4433" s="24">
        <f>IF(A4433&lt;&gt;"عهدة","",SUMIFS($G$8:$G$5007,$B$8:$B$5007,B4433,$A$8:$A$5007,"مصروف",$I$8:$I$5007,"&lt;&gt;مرفوض"))</f>
        <v/>
      </c>
      <c r="P4433" s="25">
        <f>IF(A4433&lt;&gt;"عهدة","",N(F4433)-O4433)</f>
        <v/>
      </c>
      <c r="Q4433" s="26">
        <f>IF(A4433="","",IF(A4433="عهدة",IF(N(F4433)=0,"⚠ أدخل قيمة العهدة",IF(P4433&lt;0,"⛔ عجز / زيادة مصروفات "&amp;TEXT(-P4433,"#,##0"),IF(COUNTIFS($B$8:$B$5007,B4433,$A$8:$A$5007,"مصروف",$I$8:$I$5007,"&lt;&gt;مرفوض",$K$8:$K$5007,"&lt;&gt;نعم")&gt;0,"⚠ "&amp;COUNTIFS($B$8:$B$5007,B4433,$A$8:$A$5007,"مصروف",$I$8:$I$5007,"&lt;&gt;مرفوض",$K$8:$K$5007,"&lt;&gt;نعم")&amp;" مصروف غير مسوى",IF(L4433="تمت التسوية",IF(P4433=0,"✔ متوازنة وتمت التسوية","✔ تمت التسوية – متبقي "&amp;TEXT(P4433,"#,##0")),IF(P4433&gt;0,"متبقي "&amp;TEXT(P4433,"#,##0"),"✔ متوازنة"))))),IF(R4433=0,"⚠ أضف سطر عهدة أولًا",IF(OR(C4433="",N(G4433)=0),"⚠ أكمل التاريخ والقيمة",IF(S4433="","⚠ التاريخ خارج السنة المالية",IF(H4433="","⚠ اختر بند الموازنة",IF(I4433="مرفوض","✖ مرفوض من المدير",IF(I4433&lt;&gt;"موافق","⏳ بانتظار موافقة المدير",IF(K4433&lt;&gt;"نعم","⚠ غير مسوى مع الحسابات","✔ معتمد ومسوى")))))))))</f>
        <v/>
      </c>
      <c r="R4433">
        <f>N(R4432)+IF(A4433="عهدة",1,0)</f>
        <v/>
      </c>
      <c r="S4433">
        <f>IF(C4433="","",IF(AND(C4433&gt;=DATE(2026,9,1),C4433&lt;=DATE(2027,8,31)),(YEAR(C4433)-2026)*12+MONTH(C4433)-8,""))</f>
        <v/>
      </c>
      <c r="T4433">
        <f>IF(AND(A4433="مصروف",R4433&gt;0,I4433="موافق",S4433&lt;&gt;"",H4433&lt;&gt;""),N(G4433),0)</f>
        <v/>
      </c>
    </row>
    <row r="4434">
      <c r="A4434" s="19" t="n"/>
      <c r="B4434" s="20">
        <f>IF(A4434="","",IF(R4434=0,"⚠ أضف سطر عهدة أولًا","BDR-"&amp;TEXT(R4434,"000")))</f>
        <v/>
      </c>
      <c r="C4434" s="21" t="n"/>
      <c r="D4434" s="20">
        <f>IF(C4434="","",IF(S4434="","خارج السنة المالية",INDEX(القوائم!$D$2:$D$13,S4434)))</f>
        <v/>
      </c>
      <c r="E4434" s="22" t="n"/>
      <c r="F4434" s="23" t="n"/>
      <c r="G4434" s="23" t="n"/>
      <c r="H4434" s="22" t="n"/>
      <c r="I4434" s="19" t="n"/>
      <c r="J4434" s="21" t="n"/>
      <c r="K4434" s="19" t="n"/>
      <c r="L4434" s="19" t="n"/>
      <c r="M4434" s="21" t="n"/>
      <c r="N4434" s="22" t="n"/>
      <c r="O4434" s="24">
        <f>IF(A4434&lt;&gt;"عهدة","",SUMIFS($G$8:$G$5007,$B$8:$B$5007,B4434,$A$8:$A$5007,"مصروف",$I$8:$I$5007,"&lt;&gt;مرفوض"))</f>
        <v/>
      </c>
      <c r="P4434" s="25">
        <f>IF(A4434&lt;&gt;"عهدة","",N(F4434)-O4434)</f>
        <v/>
      </c>
      <c r="Q4434" s="26">
        <f>IF(A4434="","",IF(A4434="عهدة",IF(N(F4434)=0,"⚠ أدخل قيمة العهدة",IF(P4434&lt;0,"⛔ عجز / زيادة مصروفات "&amp;TEXT(-P4434,"#,##0"),IF(COUNTIFS($B$8:$B$5007,B4434,$A$8:$A$5007,"مصروف",$I$8:$I$5007,"&lt;&gt;مرفوض",$K$8:$K$5007,"&lt;&gt;نعم")&gt;0,"⚠ "&amp;COUNTIFS($B$8:$B$5007,B4434,$A$8:$A$5007,"مصروف",$I$8:$I$5007,"&lt;&gt;مرفوض",$K$8:$K$5007,"&lt;&gt;نعم")&amp;" مصروف غير مسوى",IF(L4434="تمت التسوية",IF(P4434=0,"✔ متوازنة وتمت التسوية","✔ تمت التسوية – متبقي "&amp;TEXT(P4434,"#,##0")),IF(P4434&gt;0,"متبقي "&amp;TEXT(P4434,"#,##0"),"✔ متوازنة"))))),IF(R4434=0,"⚠ أضف سطر عهدة أولًا",IF(OR(C4434="",N(G4434)=0),"⚠ أكمل التاريخ والقيمة",IF(S4434="","⚠ التاريخ خارج السنة المالية",IF(H4434="","⚠ اختر بند الموازنة",IF(I4434="مرفوض","✖ مرفوض من المدير",IF(I4434&lt;&gt;"موافق","⏳ بانتظار موافقة المدير",IF(K4434&lt;&gt;"نعم","⚠ غير مسوى مع الحسابات","✔ معتمد ومسوى")))))))))</f>
        <v/>
      </c>
      <c r="R4434">
        <f>N(R4433)+IF(A4434="عهدة",1,0)</f>
        <v/>
      </c>
      <c r="S4434">
        <f>IF(C4434="","",IF(AND(C4434&gt;=DATE(2026,9,1),C4434&lt;=DATE(2027,8,31)),(YEAR(C4434)-2026)*12+MONTH(C4434)-8,""))</f>
        <v/>
      </c>
      <c r="T4434">
        <f>IF(AND(A4434="مصروف",R4434&gt;0,I4434="موافق",S4434&lt;&gt;"",H4434&lt;&gt;""),N(G4434),0)</f>
        <v/>
      </c>
    </row>
    <row r="4435">
      <c r="A4435" s="19" t="n"/>
      <c r="B4435" s="20">
        <f>IF(A4435="","",IF(R4435=0,"⚠ أضف سطر عهدة أولًا","BDR-"&amp;TEXT(R4435,"000")))</f>
        <v/>
      </c>
      <c r="C4435" s="21" t="n"/>
      <c r="D4435" s="20">
        <f>IF(C4435="","",IF(S4435="","خارج السنة المالية",INDEX(القوائم!$D$2:$D$13,S4435)))</f>
        <v/>
      </c>
      <c r="E4435" s="22" t="n"/>
      <c r="F4435" s="23" t="n"/>
      <c r="G4435" s="23" t="n"/>
      <c r="H4435" s="22" t="n"/>
      <c r="I4435" s="19" t="n"/>
      <c r="J4435" s="21" t="n"/>
      <c r="K4435" s="19" t="n"/>
      <c r="L4435" s="19" t="n"/>
      <c r="M4435" s="21" t="n"/>
      <c r="N4435" s="22" t="n"/>
      <c r="O4435" s="24">
        <f>IF(A4435&lt;&gt;"عهدة","",SUMIFS($G$8:$G$5007,$B$8:$B$5007,B4435,$A$8:$A$5007,"مصروف",$I$8:$I$5007,"&lt;&gt;مرفوض"))</f>
        <v/>
      </c>
      <c r="P4435" s="25">
        <f>IF(A4435&lt;&gt;"عهدة","",N(F4435)-O4435)</f>
        <v/>
      </c>
      <c r="Q4435" s="26">
        <f>IF(A4435="","",IF(A4435="عهدة",IF(N(F4435)=0,"⚠ أدخل قيمة العهدة",IF(P4435&lt;0,"⛔ عجز / زيادة مصروفات "&amp;TEXT(-P4435,"#,##0"),IF(COUNTIFS($B$8:$B$5007,B4435,$A$8:$A$5007,"مصروف",$I$8:$I$5007,"&lt;&gt;مرفوض",$K$8:$K$5007,"&lt;&gt;نعم")&gt;0,"⚠ "&amp;COUNTIFS($B$8:$B$5007,B4435,$A$8:$A$5007,"مصروف",$I$8:$I$5007,"&lt;&gt;مرفوض",$K$8:$K$5007,"&lt;&gt;نعم")&amp;" مصروف غير مسوى",IF(L4435="تمت التسوية",IF(P4435=0,"✔ متوازنة وتمت التسوية","✔ تمت التسوية – متبقي "&amp;TEXT(P4435,"#,##0")),IF(P4435&gt;0,"متبقي "&amp;TEXT(P4435,"#,##0"),"✔ متوازنة"))))),IF(R4435=0,"⚠ أضف سطر عهدة أولًا",IF(OR(C4435="",N(G4435)=0),"⚠ أكمل التاريخ والقيمة",IF(S4435="","⚠ التاريخ خارج السنة المالية",IF(H4435="","⚠ اختر بند الموازنة",IF(I4435="مرفوض","✖ مرفوض من المدير",IF(I4435&lt;&gt;"موافق","⏳ بانتظار موافقة المدير",IF(K4435&lt;&gt;"نعم","⚠ غير مسوى مع الحسابات","✔ معتمد ومسوى")))))))))</f>
        <v/>
      </c>
      <c r="R4435">
        <f>N(R4434)+IF(A4435="عهدة",1,0)</f>
        <v/>
      </c>
      <c r="S4435">
        <f>IF(C4435="","",IF(AND(C4435&gt;=DATE(2026,9,1),C4435&lt;=DATE(2027,8,31)),(YEAR(C4435)-2026)*12+MONTH(C4435)-8,""))</f>
        <v/>
      </c>
      <c r="T4435">
        <f>IF(AND(A4435="مصروف",R4435&gt;0,I4435="موافق",S4435&lt;&gt;"",H4435&lt;&gt;""),N(G4435),0)</f>
        <v/>
      </c>
    </row>
    <row r="4436">
      <c r="A4436" s="19" t="n"/>
      <c r="B4436" s="20">
        <f>IF(A4436="","",IF(R4436=0,"⚠ أضف سطر عهدة أولًا","BDR-"&amp;TEXT(R4436,"000")))</f>
        <v/>
      </c>
      <c r="C4436" s="21" t="n"/>
      <c r="D4436" s="20">
        <f>IF(C4436="","",IF(S4436="","خارج السنة المالية",INDEX(القوائم!$D$2:$D$13,S4436)))</f>
        <v/>
      </c>
      <c r="E4436" s="22" t="n"/>
      <c r="F4436" s="23" t="n"/>
      <c r="G4436" s="23" t="n"/>
      <c r="H4436" s="22" t="n"/>
      <c r="I4436" s="19" t="n"/>
      <c r="J4436" s="21" t="n"/>
      <c r="K4436" s="19" t="n"/>
      <c r="L4436" s="19" t="n"/>
      <c r="M4436" s="21" t="n"/>
      <c r="N4436" s="22" t="n"/>
      <c r="O4436" s="24">
        <f>IF(A4436&lt;&gt;"عهدة","",SUMIFS($G$8:$G$5007,$B$8:$B$5007,B4436,$A$8:$A$5007,"مصروف",$I$8:$I$5007,"&lt;&gt;مرفوض"))</f>
        <v/>
      </c>
      <c r="P4436" s="25">
        <f>IF(A4436&lt;&gt;"عهدة","",N(F4436)-O4436)</f>
        <v/>
      </c>
      <c r="Q4436" s="26">
        <f>IF(A4436="","",IF(A4436="عهدة",IF(N(F4436)=0,"⚠ أدخل قيمة العهدة",IF(P4436&lt;0,"⛔ عجز / زيادة مصروفات "&amp;TEXT(-P4436,"#,##0"),IF(COUNTIFS($B$8:$B$5007,B4436,$A$8:$A$5007,"مصروف",$I$8:$I$5007,"&lt;&gt;مرفوض",$K$8:$K$5007,"&lt;&gt;نعم")&gt;0,"⚠ "&amp;COUNTIFS($B$8:$B$5007,B4436,$A$8:$A$5007,"مصروف",$I$8:$I$5007,"&lt;&gt;مرفوض",$K$8:$K$5007,"&lt;&gt;نعم")&amp;" مصروف غير مسوى",IF(L4436="تمت التسوية",IF(P4436=0,"✔ متوازنة وتمت التسوية","✔ تمت التسوية – متبقي "&amp;TEXT(P4436,"#,##0")),IF(P4436&gt;0,"متبقي "&amp;TEXT(P4436,"#,##0"),"✔ متوازنة"))))),IF(R4436=0,"⚠ أضف سطر عهدة أولًا",IF(OR(C4436="",N(G4436)=0),"⚠ أكمل التاريخ والقيمة",IF(S4436="","⚠ التاريخ خارج السنة المالية",IF(H4436="","⚠ اختر بند الموازنة",IF(I4436="مرفوض","✖ مرفوض من المدير",IF(I4436&lt;&gt;"موافق","⏳ بانتظار موافقة المدير",IF(K4436&lt;&gt;"نعم","⚠ غير مسوى مع الحسابات","✔ معتمد ومسوى")))))))))</f>
        <v/>
      </c>
      <c r="R4436">
        <f>N(R4435)+IF(A4436="عهدة",1,0)</f>
        <v/>
      </c>
      <c r="S4436">
        <f>IF(C4436="","",IF(AND(C4436&gt;=DATE(2026,9,1),C4436&lt;=DATE(2027,8,31)),(YEAR(C4436)-2026)*12+MONTH(C4436)-8,""))</f>
        <v/>
      </c>
      <c r="T4436">
        <f>IF(AND(A4436="مصروف",R4436&gt;0,I4436="موافق",S4436&lt;&gt;"",H4436&lt;&gt;""),N(G4436),0)</f>
        <v/>
      </c>
    </row>
    <row r="4437">
      <c r="A4437" s="19" t="n"/>
      <c r="B4437" s="20">
        <f>IF(A4437="","",IF(R4437=0,"⚠ أضف سطر عهدة أولًا","BDR-"&amp;TEXT(R4437,"000")))</f>
        <v/>
      </c>
      <c r="C4437" s="21" t="n"/>
      <c r="D4437" s="20">
        <f>IF(C4437="","",IF(S4437="","خارج السنة المالية",INDEX(القوائم!$D$2:$D$13,S4437)))</f>
        <v/>
      </c>
      <c r="E4437" s="22" t="n"/>
      <c r="F4437" s="23" t="n"/>
      <c r="G4437" s="23" t="n"/>
      <c r="H4437" s="22" t="n"/>
      <c r="I4437" s="19" t="n"/>
      <c r="J4437" s="21" t="n"/>
      <c r="K4437" s="19" t="n"/>
      <c r="L4437" s="19" t="n"/>
      <c r="M4437" s="21" t="n"/>
      <c r="N4437" s="22" t="n"/>
      <c r="O4437" s="24">
        <f>IF(A4437&lt;&gt;"عهدة","",SUMIFS($G$8:$G$5007,$B$8:$B$5007,B4437,$A$8:$A$5007,"مصروف",$I$8:$I$5007,"&lt;&gt;مرفوض"))</f>
        <v/>
      </c>
      <c r="P4437" s="25">
        <f>IF(A4437&lt;&gt;"عهدة","",N(F4437)-O4437)</f>
        <v/>
      </c>
      <c r="Q4437" s="26">
        <f>IF(A4437="","",IF(A4437="عهدة",IF(N(F4437)=0,"⚠ أدخل قيمة العهدة",IF(P4437&lt;0,"⛔ عجز / زيادة مصروفات "&amp;TEXT(-P4437,"#,##0"),IF(COUNTIFS($B$8:$B$5007,B4437,$A$8:$A$5007,"مصروف",$I$8:$I$5007,"&lt;&gt;مرفوض",$K$8:$K$5007,"&lt;&gt;نعم")&gt;0,"⚠ "&amp;COUNTIFS($B$8:$B$5007,B4437,$A$8:$A$5007,"مصروف",$I$8:$I$5007,"&lt;&gt;مرفوض",$K$8:$K$5007,"&lt;&gt;نعم")&amp;" مصروف غير مسوى",IF(L4437="تمت التسوية",IF(P4437=0,"✔ متوازنة وتمت التسوية","✔ تمت التسوية – متبقي "&amp;TEXT(P4437,"#,##0")),IF(P4437&gt;0,"متبقي "&amp;TEXT(P4437,"#,##0"),"✔ متوازنة"))))),IF(R4437=0,"⚠ أضف سطر عهدة أولًا",IF(OR(C4437="",N(G4437)=0),"⚠ أكمل التاريخ والقيمة",IF(S4437="","⚠ التاريخ خارج السنة المالية",IF(H4437="","⚠ اختر بند الموازنة",IF(I4437="مرفوض","✖ مرفوض من المدير",IF(I4437&lt;&gt;"موافق","⏳ بانتظار موافقة المدير",IF(K4437&lt;&gt;"نعم","⚠ غير مسوى مع الحسابات","✔ معتمد ومسوى")))))))))</f>
        <v/>
      </c>
      <c r="R4437">
        <f>N(R4436)+IF(A4437="عهدة",1,0)</f>
        <v/>
      </c>
      <c r="S4437">
        <f>IF(C4437="","",IF(AND(C4437&gt;=DATE(2026,9,1),C4437&lt;=DATE(2027,8,31)),(YEAR(C4437)-2026)*12+MONTH(C4437)-8,""))</f>
        <v/>
      </c>
      <c r="T4437">
        <f>IF(AND(A4437="مصروف",R4437&gt;0,I4437="موافق",S4437&lt;&gt;"",H4437&lt;&gt;""),N(G4437),0)</f>
        <v/>
      </c>
    </row>
    <row r="4438">
      <c r="A4438" s="19" t="n"/>
      <c r="B4438" s="20">
        <f>IF(A4438="","",IF(R4438=0,"⚠ أضف سطر عهدة أولًا","BDR-"&amp;TEXT(R4438,"000")))</f>
        <v/>
      </c>
      <c r="C4438" s="21" t="n"/>
      <c r="D4438" s="20">
        <f>IF(C4438="","",IF(S4438="","خارج السنة المالية",INDEX(القوائم!$D$2:$D$13,S4438)))</f>
        <v/>
      </c>
      <c r="E4438" s="22" t="n"/>
      <c r="F4438" s="23" t="n"/>
      <c r="G4438" s="23" t="n"/>
      <c r="H4438" s="22" t="n"/>
      <c r="I4438" s="19" t="n"/>
      <c r="J4438" s="21" t="n"/>
      <c r="K4438" s="19" t="n"/>
      <c r="L4438" s="19" t="n"/>
      <c r="M4438" s="21" t="n"/>
      <c r="N4438" s="22" t="n"/>
      <c r="O4438" s="24">
        <f>IF(A4438&lt;&gt;"عهدة","",SUMIFS($G$8:$G$5007,$B$8:$B$5007,B4438,$A$8:$A$5007,"مصروف",$I$8:$I$5007,"&lt;&gt;مرفوض"))</f>
        <v/>
      </c>
      <c r="P4438" s="25">
        <f>IF(A4438&lt;&gt;"عهدة","",N(F4438)-O4438)</f>
        <v/>
      </c>
      <c r="Q4438" s="26">
        <f>IF(A4438="","",IF(A4438="عهدة",IF(N(F4438)=0,"⚠ أدخل قيمة العهدة",IF(P4438&lt;0,"⛔ عجز / زيادة مصروفات "&amp;TEXT(-P4438,"#,##0"),IF(COUNTIFS($B$8:$B$5007,B4438,$A$8:$A$5007,"مصروف",$I$8:$I$5007,"&lt;&gt;مرفوض",$K$8:$K$5007,"&lt;&gt;نعم")&gt;0,"⚠ "&amp;COUNTIFS($B$8:$B$5007,B4438,$A$8:$A$5007,"مصروف",$I$8:$I$5007,"&lt;&gt;مرفوض",$K$8:$K$5007,"&lt;&gt;نعم")&amp;" مصروف غير مسوى",IF(L4438="تمت التسوية",IF(P4438=0,"✔ متوازنة وتمت التسوية","✔ تمت التسوية – متبقي "&amp;TEXT(P4438,"#,##0")),IF(P4438&gt;0,"متبقي "&amp;TEXT(P4438,"#,##0"),"✔ متوازنة"))))),IF(R4438=0,"⚠ أضف سطر عهدة أولًا",IF(OR(C4438="",N(G4438)=0),"⚠ أكمل التاريخ والقيمة",IF(S4438="","⚠ التاريخ خارج السنة المالية",IF(H4438="","⚠ اختر بند الموازنة",IF(I4438="مرفوض","✖ مرفوض من المدير",IF(I4438&lt;&gt;"موافق","⏳ بانتظار موافقة المدير",IF(K4438&lt;&gt;"نعم","⚠ غير مسوى مع الحسابات","✔ معتمد ومسوى")))))))))</f>
        <v/>
      </c>
      <c r="R4438">
        <f>N(R4437)+IF(A4438="عهدة",1,0)</f>
        <v/>
      </c>
      <c r="S4438">
        <f>IF(C4438="","",IF(AND(C4438&gt;=DATE(2026,9,1),C4438&lt;=DATE(2027,8,31)),(YEAR(C4438)-2026)*12+MONTH(C4438)-8,""))</f>
        <v/>
      </c>
      <c r="T4438">
        <f>IF(AND(A4438="مصروف",R4438&gt;0,I4438="موافق",S4438&lt;&gt;"",H4438&lt;&gt;""),N(G4438),0)</f>
        <v/>
      </c>
    </row>
    <row r="4439">
      <c r="A4439" s="19" t="n"/>
      <c r="B4439" s="20">
        <f>IF(A4439="","",IF(R4439=0,"⚠ أضف سطر عهدة أولًا","BDR-"&amp;TEXT(R4439,"000")))</f>
        <v/>
      </c>
      <c r="C4439" s="21" t="n"/>
      <c r="D4439" s="20">
        <f>IF(C4439="","",IF(S4439="","خارج السنة المالية",INDEX(القوائم!$D$2:$D$13,S4439)))</f>
        <v/>
      </c>
      <c r="E4439" s="22" t="n"/>
      <c r="F4439" s="23" t="n"/>
      <c r="G4439" s="23" t="n"/>
      <c r="H4439" s="22" t="n"/>
      <c r="I4439" s="19" t="n"/>
      <c r="J4439" s="21" t="n"/>
      <c r="K4439" s="19" t="n"/>
      <c r="L4439" s="19" t="n"/>
      <c r="M4439" s="21" t="n"/>
      <c r="N4439" s="22" t="n"/>
      <c r="O4439" s="24">
        <f>IF(A4439&lt;&gt;"عهدة","",SUMIFS($G$8:$G$5007,$B$8:$B$5007,B4439,$A$8:$A$5007,"مصروف",$I$8:$I$5007,"&lt;&gt;مرفوض"))</f>
        <v/>
      </c>
      <c r="P4439" s="25">
        <f>IF(A4439&lt;&gt;"عهدة","",N(F4439)-O4439)</f>
        <v/>
      </c>
      <c r="Q4439" s="26">
        <f>IF(A4439="","",IF(A4439="عهدة",IF(N(F4439)=0,"⚠ أدخل قيمة العهدة",IF(P4439&lt;0,"⛔ عجز / زيادة مصروفات "&amp;TEXT(-P4439,"#,##0"),IF(COUNTIFS($B$8:$B$5007,B4439,$A$8:$A$5007,"مصروف",$I$8:$I$5007,"&lt;&gt;مرفوض",$K$8:$K$5007,"&lt;&gt;نعم")&gt;0,"⚠ "&amp;COUNTIFS($B$8:$B$5007,B4439,$A$8:$A$5007,"مصروف",$I$8:$I$5007,"&lt;&gt;مرفوض",$K$8:$K$5007,"&lt;&gt;نعم")&amp;" مصروف غير مسوى",IF(L4439="تمت التسوية",IF(P4439=0,"✔ متوازنة وتمت التسوية","✔ تمت التسوية – متبقي "&amp;TEXT(P4439,"#,##0")),IF(P4439&gt;0,"متبقي "&amp;TEXT(P4439,"#,##0"),"✔ متوازنة"))))),IF(R4439=0,"⚠ أضف سطر عهدة أولًا",IF(OR(C4439="",N(G4439)=0),"⚠ أكمل التاريخ والقيمة",IF(S4439="","⚠ التاريخ خارج السنة المالية",IF(H4439="","⚠ اختر بند الموازنة",IF(I4439="مرفوض","✖ مرفوض من المدير",IF(I4439&lt;&gt;"موافق","⏳ بانتظار موافقة المدير",IF(K4439&lt;&gt;"نعم","⚠ غير مسوى مع الحسابات","✔ معتمد ومسوى")))))))))</f>
        <v/>
      </c>
      <c r="R4439">
        <f>N(R4438)+IF(A4439="عهدة",1,0)</f>
        <v/>
      </c>
      <c r="S4439">
        <f>IF(C4439="","",IF(AND(C4439&gt;=DATE(2026,9,1),C4439&lt;=DATE(2027,8,31)),(YEAR(C4439)-2026)*12+MONTH(C4439)-8,""))</f>
        <v/>
      </c>
      <c r="T4439">
        <f>IF(AND(A4439="مصروف",R4439&gt;0,I4439="موافق",S4439&lt;&gt;"",H4439&lt;&gt;""),N(G4439),0)</f>
        <v/>
      </c>
    </row>
    <row r="4440">
      <c r="A4440" s="19" t="n"/>
      <c r="B4440" s="20">
        <f>IF(A4440="","",IF(R4440=0,"⚠ أضف سطر عهدة أولًا","BDR-"&amp;TEXT(R4440,"000")))</f>
        <v/>
      </c>
      <c r="C4440" s="21" t="n"/>
      <c r="D4440" s="20">
        <f>IF(C4440="","",IF(S4440="","خارج السنة المالية",INDEX(القوائم!$D$2:$D$13,S4440)))</f>
        <v/>
      </c>
      <c r="E4440" s="22" t="n"/>
      <c r="F4440" s="23" t="n"/>
      <c r="G4440" s="23" t="n"/>
      <c r="H4440" s="22" t="n"/>
      <c r="I4440" s="19" t="n"/>
      <c r="J4440" s="21" t="n"/>
      <c r="K4440" s="19" t="n"/>
      <c r="L4440" s="19" t="n"/>
      <c r="M4440" s="21" t="n"/>
      <c r="N4440" s="22" t="n"/>
      <c r="O4440" s="24">
        <f>IF(A4440&lt;&gt;"عهدة","",SUMIFS($G$8:$G$5007,$B$8:$B$5007,B4440,$A$8:$A$5007,"مصروف",$I$8:$I$5007,"&lt;&gt;مرفوض"))</f>
        <v/>
      </c>
      <c r="P4440" s="25">
        <f>IF(A4440&lt;&gt;"عهدة","",N(F4440)-O4440)</f>
        <v/>
      </c>
      <c r="Q4440" s="26">
        <f>IF(A4440="","",IF(A4440="عهدة",IF(N(F4440)=0,"⚠ أدخل قيمة العهدة",IF(P4440&lt;0,"⛔ عجز / زيادة مصروفات "&amp;TEXT(-P4440,"#,##0"),IF(COUNTIFS($B$8:$B$5007,B4440,$A$8:$A$5007,"مصروف",$I$8:$I$5007,"&lt;&gt;مرفوض",$K$8:$K$5007,"&lt;&gt;نعم")&gt;0,"⚠ "&amp;COUNTIFS($B$8:$B$5007,B4440,$A$8:$A$5007,"مصروف",$I$8:$I$5007,"&lt;&gt;مرفوض",$K$8:$K$5007,"&lt;&gt;نعم")&amp;" مصروف غير مسوى",IF(L4440="تمت التسوية",IF(P4440=0,"✔ متوازنة وتمت التسوية","✔ تمت التسوية – متبقي "&amp;TEXT(P4440,"#,##0")),IF(P4440&gt;0,"متبقي "&amp;TEXT(P4440,"#,##0"),"✔ متوازنة"))))),IF(R4440=0,"⚠ أضف سطر عهدة أولًا",IF(OR(C4440="",N(G4440)=0),"⚠ أكمل التاريخ والقيمة",IF(S4440="","⚠ التاريخ خارج السنة المالية",IF(H4440="","⚠ اختر بند الموازنة",IF(I4440="مرفوض","✖ مرفوض من المدير",IF(I4440&lt;&gt;"موافق","⏳ بانتظار موافقة المدير",IF(K4440&lt;&gt;"نعم","⚠ غير مسوى مع الحسابات","✔ معتمد ومسوى")))))))))</f>
        <v/>
      </c>
      <c r="R4440">
        <f>N(R4439)+IF(A4440="عهدة",1,0)</f>
        <v/>
      </c>
      <c r="S4440">
        <f>IF(C4440="","",IF(AND(C4440&gt;=DATE(2026,9,1),C4440&lt;=DATE(2027,8,31)),(YEAR(C4440)-2026)*12+MONTH(C4440)-8,""))</f>
        <v/>
      </c>
      <c r="T4440">
        <f>IF(AND(A4440="مصروف",R4440&gt;0,I4440="موافق",S4440&lt;&gt;"",H4440&lt;&gt;""),N(G4440),0)</f>
        <v/>
      </c>
    </row>
    <row r="4441">
      <c r="A4441" s="19" t="n"/>
      <c r="B4441" s="20">
        <f>IF(A4441="","",IF(R4441=0,"⚠ أضف سطر عهدة أولًا","BDR-"&amp;TEXT(R4441,"000")))</f>
        <v/>
      </c>
      <c r="C4441" s="21" t="n"/>
      <c r="D4441" s="20">
        <f>IF(C4441="","",IF(S4441="","خارج السنة المالية",INDEX(القوائم!$D$2:$D$13,S4441)))</f>
        <v/>
      </c>
      <c r="E4441" s="22" t="n"/>
      <c r="F4441" s="23" t="n"/>
      <c r="G4441" s="23" t="n"/>
      <c r="H4441" s="22" t="n"/>
      <c r="I4441" s="19" t="n"/>
      <c r="J4441" s="21" t="n"/>
      <c r="K4441" s="19" t="n"/>
      <c r="L4441" s="19" t="n"/>
      <c r="M4441" s="21" t="n"/>
      <c r="N4441" s="22" t="n"/>
      <c r="O4441" s="24">
        <f>IF(A4441&lt;&gt;"عهدة","",SUMIFS($G$8:$G$5007,$B$8:$B$5007,B4441,$A$8:$A$5007,"مصروف",$I$8:$I$5007,"&lt;&gt;مرفوض"))</f>
        <v/>
      </c>
      <c r="P4441" s="25">
        <f>IF(A4441&lt;&gt;"عهدة","",N(F4441)-O4441)</f>
        <v/>
      </c>
      <c r="Q4441" s="26">
        <f>IF(A4441="","",IF(A4441="عهدة",IF(N(F4441)=0,"⚠ أدخل قيمة العهدة",IF(P4441&lt;0,"⛔ عجز / زيادة مصروفات "&amp;TEXT(-P4441,"#,##0"),IF(COUNTIFS($B$8:$B$5007,B4441,$A$8:$A$5007,"مصروف",$I$8:$I$5007,"&lt;&gt;مرفوض",$K$8:$K$5007,"&lt;&gt;نعم")&gt;0,"⚠ "&amp;COUNTIFS($B$8:$B$5007,B4441,$A$8:$A$5007,"مصروف",$I$8:$I$5007,"&lt;&gt;مرفوض",$K$8:$K$5007,"&lt;&gt;نعم")&amp;" مصروف غير مسوى",IF(L4441="تمت التسوية",IF(P4441=0,"✔ متوازنة وتمت التسوية","✔ تمت التسوية – متبقي "&amp;TEXT(P4441,"#,##0")),IF(P4441&gt;0,"متبقي "&amp;TEXT(P4441,"#,##0"),"✔ متوازنة"))))),IF(R4441=0,"⚠ أضف سطر عهدة أولًا",IF(OR(C4441="",N(G4441)=0),"⚠ أكمل التاريخ والقيمة",IF(S4441="","⚠ التاريخ خارج السنة المالية",IF(H4441="","⚠ اختر بند الموازنة",IF(I4441="مرفوض","✖ مرفوض من المدير",IF(I4441&lt;&gt;"موافق","⏳ بانتظار موافقة المدير",IF(K4441&lt;&gt;"نعم","⚠ غير مسوى مع الحسابات","✔ معتمد ومسوى")))))))))</f>
        <v/>
      </c>
      <c r="R4441">
        <f>N(R4440)+IF(A4441="عهدة",1,0)</f>
        <v/>
      </c>
      <c r="S4441">
        <f>IF(C4441="","",IF(AND(C4441&gt;=DATE(2026,9,1),C4441&lt;=DATE(2027,8,31)),(YEAR(C4441)-2026)*12+MONTH(C4441)-8,""))</f>
        <v/>
      </c>
      <c r="T4441">
        <f>IF(AND(A4441="مصروف",R4441&gt;0,I4441="موافق",S4441&lt;&gt;"",H4441&lt;&gt;""),N(G4441),0)</f>
        <v/>
      </c>
    </row>
    <row r="4442">
      <c r="A4442" s="19" t="n"/>
      <c r="B4442" s="20">
        <f>IF(A4442="","",IF(R4442=0,"⚠ أضف سطر عهدة أولًا","BDR-"&amp;TEXT(R4442,"000")))</f>
        <v/>
      </c>
      <c r="C4442" s="21" t="n"/>
      <c r="D4442" s="20">
        <f>IF(C4442="","",IF(S4442="","خارج السنة المالية",INDEX(القوائم!$D$2:$D$13,S4442)))</f>
        <v/>
      </c>
      <c r="E4442" s="22" t="n"/>
      <c r="F4442" s="23" t="n"/>
      <c r="G4442" s="23" t="n"/>
      <c r="H4442" s="22" t="n"/>
      <c r="I4442" s="19" t="n"/>
      <c r="J4442" s="21" t="n"/>
      <c r="K4442" s="19" t="n"/>
      <c r="L4442" s="19" t="n"/>
      <c r="M4442" s="21" t="n"/>
      <c r="N4442" s="22" t="n"/>
      <c r="O4442" s="24">
        <f>IF(A4442&lt;&gt;"عهدة","",SUMIFS($G$8:$G$5007,$B$8:$B$5007,B4442,$A$8:$A$5007,"مصروف",$I$8:$I$5007,"&lt;&gt;مرفوض"))</f>
        <v/>
      </c>
      <c r="P4442" s="25">
        <f>IF(A4442&lt;&gt;"عهدة","",N(F4442)-O4442)</f>
        <v/>
      </c>
      <c r="Q4442" s="26">
        <f>IF(A4442="","",IF(A4442="عهدة",IF(N(F4442)=0,"⚠ أدخل قيمة العهدة",IF(P4442&lt;0,"⛔ عجز / زيادة مصروفات "&amp;TEXT(-P4442,"#,##0"),IF(COUNTIFS($B$8:$B$5007,B4442,$A$8:$A$5007,"مصروف",$I$8:$I$5007,"&lt;&gt;مرفوض",$K$8:$K$5007,"&lt;&gt;نعم")&gt;0,"⚠ "&amp;COUNTIFS($B$8:$B$5007,B4442,$A$8:$A$5007,"مصروف",$I$8:$I$5007,"&lt;&gt;مرفوض",$K$8:$K$5007,"&lt;&gt;نعم")&amp;" مصروف غير مسوى",IF(L4442="تمت التسوية",IF(P4442=0,"✔ متوازنة وتمت التسوية","✔ تمت التسوية – متبقي "&amp;TEXT(P4442,"#,##0")),IF(P4442&gt;0,"متبقي "&amp;TEXT(P4442,"#,##0"),"✔ متوازنة"))))),IF(R4442=0,"⚠ أضف سطر عهدة أولًا",IF(OR(C4442="",N(G4442)=0),"⚠ أكمل التاريخ والقيمة",IF(S4442="","⚠ التاريخ خارج السنة المالية",IF(H4442="","⚠ اختر بند الموازنة",IF(I4442="مرفوض","✖ مرفوض من المدير",IF(I4442&lt;&gt;"موافق","⏳ بانتظار موافقة المدير",IF(K4442&lt;&gt;"نعم","⚠ غير مسوى مع الحسابات","✔ معتمد ومسوى")))))))))</f>
        <v/>
      </c>
      <c r="R4442">
        <f>N(R4441)+IF(A4442="عهدة",1,0)</f>
        <v/>
      </c>
      <c r="S4442">
        <f>IF(C4442="","",IF(AND(C4442&gt;=DATE(2026,9,1),C4442&lt;=DATE(2027,8,31)),(YEAR(C4442)-2026)*12+MONTH(C4442)-8,""))</f>
        <v/>
      </c>
      <c r="T4442">
        <f>IF(AND(A4442="مصروف",R4442&gt;0,I4442="موافق",S4442&lt;&gt;"",H4442&lt;&gt;""),N(G4442),0)</f>
        <v/>
      </c>
    </row>
    <row r="4443">
      <c r="A4443" s="19" t="n"/>
      <c r="B4443" s="20">
        <f>IF(A4443="","",IF(R4443=0,"⚠ أضف سطر عهدة أولًا","BDR-"&amp;TEXT(R4443,"000")))</f>
        <v/>
      </c>
      <c r="C4443" s="21" t="n"/>
      <c r="D4443" s="20">
        <f>IF(C4443="","",IF(S4443="","خارج السنة المالية",INDEX(القوائم!$D$2:$D$13,S4443)))</f>
        <v/>
      </c>
      <c r="E4443" s="22" t="n"/>
      <c r="F4443" s="23" t="n"/>
      <c r="G4443" s="23" t="n"/>
      <c r="H4443" s="22" t="n"/>
      <c r="I4443" s="19" t="n"/>
      <c r="J4443" s="21" t="n"/>
      <c r="K4443" s="19" t="n"/>
      <c r="L4443" s="19" t="n"/>
      <c r="M4443" s="21" t="n"/>
      <c r="N4443" s="22" t="n"/>
      <c r="O4443" s="24">
        <f>IF(A4443&lt;&gt;"عهدة","",SUMIFS($G$8:$G$5007,$B$8:$B$5007,B4443,$A$8:$A$5007,"مصروف",$I$8:$I$5007,"&lt;&gt;مرفوض"))</f>
        <v/>
      </c>
      <c r="P4443" s="25">
        <f>IF(A4443&lt;&gt;"عهدة","",N(F4443)-O4443)</f>
        <v/>
      </c>
      <c r="Q4443" s="26">
        <f>IF(A4443="","",IF(A4443="عهدة",IF(N(F4443)=0,"⚠ أدخل قيمة العهدة",IF(P4443&lt;0,"⛔ عجز / زيادة مصروفات "&amp;TEXT(-P4443,"#,##0"),IF(COUNTIFS($B$8:$B$5007,B4443,$A$8:$A$5007,"مصروف",$I$8:$I$5007,"&lt;&gt;مرفوض",$K$8:$K$5007,"&lt;&gt;نعم")&gt;0,"⚠ "&amp;COUNTIFS($B$8:$B$5007,B4443,$A$8:$A$5007,"مصروف",$I$8:$I$5007,"&lt;&gt;مرفوض",$K$8:$K$5007,"&lt;&gt;نعم")&amp;" مصروف غير مسوى",IF(L4443="تمت التسوية",IF(P4443=0,"✔ متوازنة وتمت التسوية","✔ تمت التسوية – متبقي "&amp;TEXT(P4443,"#,##0")),IF(P4443&gt;0,"متبقي "&amp;TEXT(P4443,"#,##0"),"✔ متوازنة"))))),IF(R4443=0,"⚠ أضف سطر عهدة أولًا",IF(OR(C4443="",N(G4443)=0),"⚠ أكمل التاريخ والقيمة",IF(S4443="","⚠ التاريخ خارج السنة المالية",IF(H4443="","⚠ اختر بند الموازنة",IF(I4443="مرفوض","✖ مرفوض من المدير",IF(I4443&lt;&gt;"موافق","⏳ بانتظار موافقة المدير",IF(K4443&lt;&gt;"نعم","⚠ غير مسوى مع الحسابات","✔ معتمد ومسوى")))))))))</f>
        <v/>
      </c>
      <c r="R4443">
        <f>N(R4442)+IF(A4443="عهدة",1,0)</f>
        <v/>
      </c>
      <c r="S4443">
        <f>IF(C4443="","",IF(AND(C4443&gt;=DATE(2026,9,1),C4443&lt;=DATE(2027,8,31)),(YEAR(C4443)-2026)*12+MONTH(C4443)-8,""))</f>
        <v/>
      </c>
      <c r="T4443">
        <f>IF(AND(A4443="مصروف",R4443&gt;0,I4443="موافق",S4443&lt;&gt;"",H4443&lt;&gt;""),N(G4443),0)</f>
        <v/>
      </c>
    </row>
    <row r="4444">
      <c r="A4444" s="19" t="n"/>
      <c r="B4444" s="20">
        <f>IF(A4444="","",IF(R4444=0,"⚠ أضف سطر عهدة أولًا","BDR-"&amp;TEXT(R4444,"000")))</f>
        <v/>
      </c>
      <c r="C4444" s="21" t="n"/>
      <c r="D4444" s="20">
        <f>IF(C4444="","",IF(S4444="","خارج السنة المالية",INDEX(القوائم!$D$2:$D$13,S4444)))</f>
        <v/>
      </c>
      <c r="E4444" s="22" t="n"/>
      <c r="F4444" s="23" t="n"/>
      <c r="G4444" s="23" t="n"/>
      <c r="H4444" s="22" t="n"/>
      <c r="I4444" s="19" t="n"/>
      <c r="J4444" s="21" t="n"/>
      <c r="K4444" s="19" t="n"/>
      <c r="L4444" s="19" t="n"/>
      <c r="M4444" s="21" t="n"/>
      <c r="N4444" s="22" t="n"/>
      <c r="O4444" s="24">
        <f>IF(A4444&lt;&gt;"عهدة","",SUMIFS($G$8:$G$5007,$B$8:$B$5007,B4444,$A$8:$A$5007,"مصروف",$I$8:$I$5007,"&lt;&gt;مرفوض"))</f>
        <v/>
      </c>
      <c r="P4444" s="25">
        <f>IF(A4444&lt;&gt;"عهدة","",N(F4444)-O4444)</f>
        <v/>
      </c>
      <c r="Q4444" s="26">
        <f>IF(A4444="","",IF(A4444="عهدة",IF(N(F4444)=0,"⚠ أدخل قيمة العهدة",IF(P4444&lt;0,"⛔ عجز / زيادة مصروفات "&amp;TEXT(-P4444,"#,##0"),IF(COUNTIFS($B$8:$B$5007,B4444,$A$8:$A$5007,"مصروف",$I$8:$I$5007,"&lt;&gt;مرفوض",$K$8:$K$5007,"&lt;&gt;نعم")&gt;0,"⚠ "&amp;COUNTIFS($B$8:$B$5007,B4444,$A$8:$A$5007,"مصروف",$I$8:$I$5007,"&lt;&gt;مرفوض",$K$8:$K$5007,"&lt;&gt;نعم")&amp;" مصروف غير مسوى",IF(L4444="تمت التسوية",IF(P4444=0,"✔ متوازنة وتمت التسوية","✔ تمت التسوية – متبقي "&amp;TEXT(P4444,"#,##0")),IF(P4444&gt;0,"متبقي "&amp;TEXT(P4444,"#,##0"),"✔ متوازنة"))))),IF(R4444=0,"⚠ أضف سطر عهدة أولًا",IF(OR(C4444="",N(G4444)=0),"⚠ أكمل التاريخ والقيمة",IF(S4444="","⚠ التاريخ خارج السنة المالية",IF(H4444="","⚠ اختر بند الموازنة",IF(I4444="مرفوض","✖ مرفوض من المدير",IF(I4444&lt;&gt;"موافق","⏳ بانتظار موافقة المدير",IF(K4444&lt;&gt;"نعم","⚠ غير مسوى مع الحسابات","✔ معتمد ومسوى")))))))))</f>
        <v/>
      </c>
      <c r="R4444">
        <f>N(R4443)+IF(A4444="عهدة",1,0)</f>
        <v/>
      </c>
      <c r="S4444">
        <f>IF(C4444="","",IF(AND(C4444&gt;=DATE(2026,9,1),C4444&lt;=DATE(2027,8,31)),(YEAR(C4444)-2026)*12+MONTH(C4444)-8,""))</f>
        <v/>
      </c>
      <c r="T4444">
        <f>IF(AND(A4444="مصروف",R4444&gt;0,I4444="موافق",S4444&lt;&gt;"",H4444&lt;&gt;""),N(G4444),0)</f>
        <v/>
      </c>
    </row>
    <row r="4445">
      <c r="A4445" s="19" t="n"/>
      <c r="B4445" s="20">
        <f>IF(A4445="","",IF(R4445=0,"⚠ أضف سطر عهدة أولًا","BDR-"&amp;TEXT(R4445,"000")))</f>
        <v/>
      </c>
      <c r="C4445" s="21" t="n"/>
      <c r="D4445" s="20">
        <f>IF(C4445="","",IF(S4445="","خارج السنة المالية",INDEX(القوائم!$D$2:$D$13,S4445)))</f>
        <v/>
      </c>
      <c r="E4445" s="22" t="n"/>
      <c r="F4445" s="23" t="n"/>
      <c r="G4445" s="23" t="n"/>
      <c r="H4445" s="22" t="n"/>
      <c r="I4445" s="19" t="n"/>
      <c r="J4445" s="21" t="n"/>
      <c r="K4445" s="19" t="n"/>
      <c r="L4445" s="19" t="n"/>
      <c r="M4445" s="21" t="n"/>
      <c r="N4445" s="22" t="n"/>
      <c r="O4445" s="24">
        <f>IF(A4445&lt;&gt;"عهدة","",SUMIFS($G$8:$G$5007,$B$8:$B$5007,B4445,$A$8:$A$5007,"مصروف",$I$8:$I$5007,"&lt;&gt;مرفوض"))</f>
        <v/>
      </c>
      <c r="P4445" s="25">
        <f>IF(A4445&lt;&gt;"عهدة","",N(F4445)-O4445)</f>
        <v/>
      </c>
      <c r="Q4445" s="26">
        <f>IF(A4445="","",IF(A4445="عهدة",IF(N(F4445)=0,"⚠ أدخل قيمة العهدة",IF(P4445&lt;0,"⛔ عجز / زيادة مصروفات "&amp;TEXT(-P4445,"#,##0"),IF(COUNTIFS($B$8:$B$5007,B4445,$A$8:$A$5007,"مصروف",$I$8:$I$5007,"&lt;&gt;مرفوض",$K$8:$K$5007,"&lt;&gt;نعم")&gt;0,"⚠ "&amp;COUNTIFS($B$8:$B$5007,B4445,$A$8:$A$5007,"مصروف",$I$8:$I$5007,"&lt;&gt;مرفوض",$K$8:$K$5007,"&lt;&gt;نعم")&amp;" مصروف غير مسوى",IF(L4445="تمت التسوية",IF(P4445=0,"✔ متوازنة وتمت التسوية","✔ تمت التسوية – متبقي "&amp;TEXT(P4445,"#,##0")),IF(P4445&gt;0,"متبقي "&amp;TEXT(P4445,"#,##0"),"✔ متوازنة"))))),IF(R4445=0,"⚠ أضف سطر عهدة أولًا",IF(OR(C4445="",N(G4445)=0),"⚠ أكمل التاريخ والقيمة",IF(S4445="","⚠ التاريخ خارج السنة المالية",IF(H4445="","⚠ اختر بند الموازنة",IF(I4445="مرفوض","✖ مرفوض من المدير",IF(I4445&lt;&gt;"موافق","⏳ بانتظار موافقة المدير",IF(K4445&lt;&gt;"نعم","⚠ غير مسوى مع الحسابات","✔ معتمد ومسوى")))))))))</f>
        <v/>
      </c>
      <c r="R4445">
        <f>N(R4444)+IF(A4445="عهدة",1,0)</f>
        <v/>
      </c>
      <c r="S4445">
        <f>IF(C4445="","",IF(AND(C4445&gt;=DATE(2026,9,1),C4445&lt;=DATE(2027,8,31)),(YEAR(C4445)-2026)*12+MONTH(C4445)-8,""))</f>
        <v/>
      </c>
      <c r="T4445">
        <f>IF(AND(A4445="مصروف",R4445&gt;0,I4445="موافق",S4445&lt;&gt;"",H4445&lt;&gt;""),N(G4445),0)</f>
        <v/>
      </c>
    </row>
    <row r="4446">
      <c r="A4446" s="19" t="n"/>
      <c r="B4446" s="20">
        <f>IF(A4446="","",IF(R4446=0,"⚠ أضف سطر عهدة أولًا","BDR-"&amp;TEXT(R4446,"000")))</f>
        <v/>
      </c>
      <c r="C4446" s="21" t="n"/>
      <c r="D4446" s="20">
        <f>IF(C4446="","",IF(S4446="","خارج السنة المالية",INDEX(القوائم!$D$2:$D$13,S4446)))</f>
        <v/>
      </c>
      <c r="E4446" s="22" t="n"/>
      <c r="F4446" s="23" t="n"/>
      <c r="G4446" s="23" t="n"/>
      <c r="H4446" s="22" t="n"/>
      <c r="I4446" s="19" t="n"/>
      <c r="J4446" s="21" t="n"/>
      <c r="K4446" s="19" t="n"/>
      <c r="L4446" s="19" t="n"/>
      <c r="M4446" s="21" t="n"/>
      <c r="N4446" s="22" t="n"/>
      <c r="O4446" s="24">
        <f>IF(A4446&lt;&gt;"عهدة","",SUMIFS($G$8:$G$5007,$B$8:$B$5007,B4446,$A$8:$A$5007,"مصروف",$I$8:$I$5007,"&lt;&gt;مرفوض"))</f>
        <v/>
      </c>
      <c r="P4446" s="25">
        <f>IF(A4446&lt;&gt;"عهدة","",N(F4446)-O4446)</f>
        <v/>
      </c>
      <c r="Q4446" s="26">
        <f>IF(A4446="","",IF(A4446="عهدة",IF(N(F4446)=0,"⚠ أدخل قيمة العهدة",IF(P4446&lt;0,"⛔ عجز / زيادة مصروفات "&amp;TEXT(-P4446,"#,##0"),IF(COUNTIFS($B$8:$B$5007,B4446,$A$8:$A$5007,"مصروف",$I$8:$I$5007,"&lt;&gt;مرفوض",$K$8:$K$5007,"&lt;&gt;نعم")&gt;0,"⚠ "&amp;COUNTIFS($B$8:$B$5007,B4446,$A$8:$A$5007,"مصروف",$I$8:$I$5007,"&lt;&gt;مرفوض",$K$8:$K$5007,"&lt;&gt;نعم")&amp;" مصروف غير مسوى",IF(L4446="تمت التسوية",IF(P4446=0,"✔ متوازنة وتمت التسوية","✔ تمت التسوية – متبقي "&amp;TEXT(P4446,"#,##0")),IF(P4446&gt;0,"متبقي "&amp;TEXT(P4446,"#,##0"),"✔ متوازنة"))))),IF(R4446=0,"⚠ أضف سطر عهدة أولًا",IF(OR(C4446="",N(G4446)=0),"⚠ أكمل التاريخ والقيمة",IF(S4446="","⚠ التاريخ خارج السنة المالية",IF(H4446="","⚠ اختر بند الموازنة",IF(I4446="مرفوض","✖ مرفوض من المدير",IF(I4446&lt;&gt;"موافق","⏳ بانتظار موافقة المدير",IF(K4446&lt;&gt;"نعم","⚠ غير مسوى مع الحسابات","✔ معتمد ومسوى")))))))))</f>
        <v/>
      </c>
      <c r="R4446">
        <f>N(R4445)+IF(A4446="عهدة",1,0)</f>
        <v/>
      </c>
      <c r="S4446">
        <f>IF(C4446="","",IF(AND(C4446&gt;=DATE(2026,9,1),C4446&lt;=DATE(2027,8,31)),(YEAR(C4446)-2026)*12+MONTH(C4446)-8,""))</f>
        <v/>
      </c>
      <c r="T4446">
        <f>IF(AND(A4446="مصروف",R4446&gt;0,I4446="موافق",S4446&lt;&gt;"",H4446&lt;&gt;""),N(G4446),0)</f>
        <v/>
      </c>
    </row>
    <row r="4447">
      <c r="A4447" s="19" t="n"/>
      <c r="B4447" s="20">
        <f>IF(A4447="","",IF(R4447=0,"⚠ أضف سطر عهدة أولًا","BDR-"&amp;TEXT(R4447,"000")))</f>
        <v/>
      </c>
      <c r="C4447" s="21" t="n"/>
      <c r="D4447" s="20">
        <f>IF(C4447="","",IF(S4447="","خارج السنة المالية",INDEX(القوائم!$D$2:$D$13,S4447)))</f>
        <v/>
      </c>
      <c r="E4447" s="22" t="n"/>
      <c r="F4447" s="23" t="n"/>
      <c r="G4447" s="23" t="n"/>
      <c r="H4447" s="22" t="n"/>
      <c r="I4447" s="19" t="n"/>
      <c r="J4447" s="21" t="n"/>
      <c r="K4447" s="19" t="n"/>
      <c r="L4447" s="19" t="n"/>
      <c r="M4447" s="21" t="n"/>
      <c r="N4447" s="22" t="n"/>
      <c r="O4447" s="24">
        <f>IF(A4447&lt;&gt;"عهدة","",SUMIFS($G$8:$G$5007,$B$8:$B$5007,B4447,$A$8:$A$5007,"مصروف",$I$8:$I$5007,"&lt;&gt;مرفوض"))</f>
        <v/>
      </c>
      <c r="P4447" s="25">
        <f>IF(A4447&lt;&gt;"عهدة","",N(F4447)-O4447)</f>
        <v/>
      </c>
      <c r="Q4447" s="26">
        <f>IF(A4447="","",IF(A4447="عهدة",IF(N(F4447)=0,"⚠ أدخل قيمة العهدة",IF(P4447&lt;0,"⛔ عجز / زيادة مصروفات "&amp;TEXT(-P4447,"#,##0"),IF(COUNTIFS($B$8:$B$5007,B4447,$A$8:$A$5007,"مصروف",$I$8:$I$5007,"&lt;&gt;مرفوض",$K$8:$K$5007,"&lt;&gt;نعم")&gt;0,"⚠ "&amp;COUNTIFS($B$8:$B$5007,B4447,$A$8:$A$5007,"مصروف",$I$8:$I$5007,"&lt;&gt;مرفوض",$K$8:$K$5007,"&lt;&gt;نعم")&amp;" مصروف غير مسوى",IF(L4447="تمت التسوية",IF(P4447=0,"✔ متوازنة وتمت التسوية","✔ تمت التسوية – متبقي "&amp;TEXT(P4447,"#,##0")),IF(P4447&gt;0,"متبقي "&amp;TEXT(P4447,"#,##0"),"✔ متوازنة"))))),IF(R4447=0,"⚠ أضف سطر عهدة أولًا",IF(OR(C4447="",N(G4447)=0),"⚠ أكمل التاريخ والقيمة",IF(S4447="","⚠ التاريخ خارج السنة المالية",IF(H4447="","⚠ اختر بند الموازنة",IF(I4447="مرفوض","✖ مرفوض من المدير",IF(I4447&lt;&gt;"موافق","⏳ بانتظار موافقة المدير",IF(K4447&lt;&gt;"نعم","⚠ غير مسوى مع الحسابات","✔ معتمد ومسوى")))))))))</f>
        <v/>
      </c>
      <c r="R4447">
        <f>N(R4446)+IF(A4447="عهدة",1,0)</f>
        <v/>
      </c>
      <c r="S4447">
        <f>IF(C4447="","",IF(AND(C4447&gt;=DATE(2026,9,1),C4447&lt;=DATE(2027,8,31)),(YEAR(C4447)-2026)*12+MONTH(C4447)-8,""))</f>
        <v/>
      </c>
      <c r="T4447">
        <f>IF(AND(A4447="مصروف",R4447&gt;0,I4447="موافق",S4447&lt;&gt;"",H4447&lt;&gt;""),N(G4447),0)</f>
        <v/>
      </c>
    </row>
    <row r="4448">
      <c r="A4448" s="19" t="n"/>
      <c r="B4448" s="20">
        <f>IF(A4448="","",IF(R4448=0,"⚠ أضف سطر عهدة أولًا","BDR-"&amp;TEXT(R4448,"000")))</f>
        <v/>
      </c>
      <c r="C4448" s="21" t="n"/>
      <c r="D4448" s="20">
        <f>IF(C4448="","",IF(S4448="","خارج السنة المالية",INDEX(القوائم!$D$2:$D$13,S4448)))</f>
        <v/>
      </c>
      <c r="E4448" s="22" t="n"/>
      <c r="F4448" s="23" t="n"/>
      <c r="G4448" s="23" t="n"/>
      <c r="H4448" s="22" t="n"/>
      <c r="I4448" s="19" t="n"/>
      <c r="J4448" s="21" t="n"/>
      <c r="K4448" s="19" t="n"/>
      <c r="L4448" s="19" t="n"/>
      <c r="M4448" s="21" t="n"/>
      <c r="N4448" s="22" t="n"/>
      <c r="O4448" s="24">
        <f>IF(A4448&lt;&gt;"عهدة","",SUMIFS($G$8:$G$5007,$B$8:$B$5007,B4448,$A$8:$A$5007,"مصروف",$I$8:$I$5007,"&lt;&gt;مرفوض"))</f>
        <v/>
      </c>
      <c r="P4448" s="25">
        <f>IF(A4448&lt;&gt;"عهدة","",N(F4448)-O4448)</f>
        <v/>
      </c>
      <c r="Q4448" s="26">
        <f>IF(A4448="","",IF(A4448="عهدة",IF(N(F4448)=0,"⚠ أدخل قيمة العهدة",IF(P4448&lt;0,"⛔ عجز / زيادة مصروفات "&amp;TEXT(-P4448,"#,##0"),IF(COUNTIFS($B$8:$B$5007,B4448,$A$8:$A$5007,"مصروف",$I$8:$I$5007,"&lt;&gt;مرفوض",$K$8:$K$5007,"&lt;&gt;نعم")&gt;0,"⚠ "&amp;COUNTIFS($B$8:$B$5007,B4448,$A$8:$A$5007,"مصروف",$I$8:$I$5007,"&lt;&gt;مرفوض",$K$8:$K$5007,"&lt;&gt;نعم")&amp;" مصروف غير مسوى",IF(L4448="تمت التسوية",IF(P4448=0,"✔ متوازنة وتمت التسوية","✔ تمت التسوية – متبقي "&amp;TEXT(P4448,"#,##0")),IF(P4448&gt;0,"متبقي "&amp;TEXT(P4448,"#,##0"),"✔ متوازنة"))))),IF(R4448=0,"⚠ أضف سطر عهدة أولًا",IF(OR(C4448="",N(G4448)=0),"⚠ أكمل التاريخ والقيمة",IF(S4448="","⚠ التاريخ خارج السنة المالية",IF(H4448="","⚠ اختر بند الموازنة",IF(I4448="مرفوض","✖ مرفوض من المدير",IF(I4448&lt;&gt;"موافق","⏳ بانتظار موافقة المدير",IF(K4448&lt;&gt;"نعم","⚠ غير مسوى مع الحسابات","✔ معتمد ومسوى")))))))))</f>
        <v/>
      </c>
      <c r="R4448">
        <f>N(R4447)+IF(A4448="عهدة",1,0)</f>
        <v/>
      </c>
      <c r="S4448">
        <f>IF(C4448="","",IF(AND(C4448&gt;=DATE(2026,9,1),C4448&lt;=DATE(2027,8,31)),(YEAR(C4448)-2026)*12+MONTH(C4448)-8,""))</f>
        <v/>
      </c>
      <c r="T4448">
        <f>IF(AND(A4448="مصروف",R4448&gt;0,I4448="موافق",S4448&lt;&gt;"",H4448&lt;&gt;""),N(G4448),0)</f>
        <v/>
      </c>
    </row>
    <row r="4449">
      <c r="A4449" s="19" t="n"/>
      <c r="B4449" s="20">
        <f>IF(A4449="","",IF(R4449=0,"⚠ أضف سطر عهدة أولًا","BDR-"&amp;TEXT(R4449,"000")))</f>
        <v/>
      </c>
      <c r="C4449" s="21" t="n"/>
      <c r="D4449" s="20">
        <f>IF(C4449="","",IF(S4449="","خارج السنة المالية",INDEX(القوائم!$D$2:$D$13,S4449)))</f>
        <v/>
      </c>
      <c r="E4449" s="22" t="n"/>
      <c r="F4449" s="23" t="n"/>
      <c r="G4449" s="23" t="n"/>
      <c r="H4449" s="22" t="n"/>
      <c r="I4449" s="19" t="n"/>
      <c r="J4449" s="21" t="n"/>
      <c r="K4449" s="19" t="n"/>
      <c r="L4449" s="19" t="n"/>
      <c r="M4449" s="21" t="n"/>
      <c r="N4449" s="22" t="n"/>
      <c r="O4449" s="24">
        <f>IF(A4449&lt;&gt;"عهدة","",SUMIFS($G$8:$G$5007,$B$8:$B$5007,B4449,$A$8:$A$5007,"مصروف",$I$8:$I$5007,"&lt;&gt;مرفوض"))</f>
        <v/>
      </c>
      <c r="P4449" s="25">
        <f>IF(A4449&lt;&gt;"عهدة","",N(F4449)-O4449)</f>
        <v/>
      </c>
      <c r="Q4449" s="26">
        <f>IF(A4449="","",IF(A4449="عهدة",IF(N(F4449)=0,"⚠ أدخل قيمة العهدة",IF(P4449&lt;0,"⛔ عجز / زيادة مصروفات "&amp;TEXT(-P4449,"#,##0"),IF(COUNTIFS($B$8:$B$5007,B4449,$A$8:$A$5007,"مصروف",$I$8:$I$5007,"&lt;&gt;مرفوض",$K$8:$K$5007,"&lt;&gt;نعم")&gt;0,"⚠ "&amp;COUNTIFS($B$8:$B$5007,B4449,$A$8:$A$5007,"مصروف",$I$8:$I$5007,"&lt;&gt;مرفوض",$K$8:$K$5007,"&lt;&gt;نعم")&amp;" مصروف غير مسوى",IF(L4449="تمت التسوية",IF(P4449=0,"✔ متوازنة وتمت التسوية","✔ تمت التسوية – متبقي "&amp;TEXT(P4449,"#,##0")),IF(P4449&gt;0,"متبقي "&amp;TEXT(P4449,"#,##0"),"✔ متوازنة"))))),IF(R4449=0,"⚠ أضف سطر عهدة أولًا",IF(OR(C4449="",N(G4449)=0),"⚠ أكمل التاريخ والقيمة",IF(S4449="","⚠ التاريخ خارج السنة المالية",IF(H4449="","⚠ اختر بند الموازنة",IF(I4449="مرفوض","✖ مرفوض من المدير",IF(I4449&lt;&gt;"موافق","⏳ بانتظار موافقة المدير",IF(K4449&lt;&gt;"نعم","⚠ غير مسوى مع الحسابات","✔ معتمد ومسوى")))))))))</f>
        <v/>
      </c>
      <c r="R4449">
        <f>N(R4448)+IF(A4449="عهدة",1,0)</f>
        <v/>
      </c>
      <c r="S4449">
        <f>IF(C4449="","",IF(AND(C4449&gt;=DATE(2026,9,1),C4449&lt;=DATE(2027,8,31)),(YEAR(C4449)-2026)*12+MONTH(C4449)-8,""))</f>
        <v/>
      </c>
      <c r="T4449">
        <f>IF(AND(A4449="مصروف",R4449&gt;0,I4449="موافق",S4449&lt;&gt;"",H4449&lt;&gt;""),N(G4449),0)</f>
        <v/>
      </c>
    </row>
    <row r="4450">
      <c r="A4450" s="19" t="n"/>
      <c r="B4450" s="20">
        <f>IF(A4450="","",IF(R4450=0,"⚠ أضف سطر عهدة أولًا","BDR-"&amp;TEXT(R4450,"000")))</f>
        <v/>
      </c>
      <c r="C4450" s="21" t="n"/>
      <c r="D4450" s="20">
        <f>IF(C4450="","",IF(S4450="","خارج السنة المالية",INDEX(القوائم!$D$2:$D$13,S4450)))</f>
        <v/>
      </c>
      <c r="E4450" s="22" t="n"/>
      <c r="F4450" s="23" t="n"/>
      <c r="G4450" s="23" t="n"/>
      <c r="H4450" s="22" t="n"/>
      <c r="I4450" s="19" t="n"/>
      <c r="J4450" s="21" t="n"/>
      <c r="K4450" s="19" t="n"/>
      <c r="L4450" s="19" t="n"/>
      <c r="M4450" s="21" t="n"/>
      <c r="N4450" s="22" t="n"/>
      <c r="O4450" s="24">
        <f>IF(A4450&lt;&gt;"عهدة","",SUMIFS($G$8:$G$5007,$B$8:$B$5007,B4450,$A$8:$A$5007,"مصروف",$I$8:$I$5007,"&lt;&gt;مرفوض"))</f>
        <v/>
      </c>
      <c r="P4450" s="25">
        <f>IF(A4450&lt;&gt;"عهدة","",N(F4450)-O4450)</f>
        <v/>
      </c>
      <c r="Q4450" s="26">
        <f>IF(A4450="","",IF(A4450="عهدة",IF(N(F4450)=0,"⚠ أدخل قيمة العهدة",IF(P4450&lt;0,"⛔ عجز / زيادة مصروفات "&amp;TEXT(-P4450,"#,##0"),IF(COUNTIFS($B$8:$B$5007,B4450,$A$8:$A$5007,"مصروف",$I$8:$I$5007,"&lt;&gt;مرفوض",$K$8:$K$5007,"&lt;&gt;نعم")&gt;0,"⚠ "&amp;COUNTIFS($B$8:$B$5007,B4450,$A$8:$A$5007,"مصروف",$I$8:$I$5007,"&lt;&gt;مرفوض",$K$8:$K$5007,"&lt;&gt;نعم")&amp;" مصروف غير مسوى",IF(L4450="تمت التسوية",IF(P4450=0,"✔ متوازنة وتمت التسوية","✔ تمت التسوية – متبقي "&amp;TEXT(P4450,"#,##0")),IF(P4450&gt;0,"متبقي "&amp;TEXT(P4450,"#,##0"),"✔ متوازنة"))))),IF(R4450=0,"⚠ أضف سطر عهدة أولًا",IF(OR(C4450="",N(G4450)=0),"⚠ أكمل التاريخ والقيمة",IF(S4450="","⚠ التاريخ خارج السنة المالية",IF(H4450="","⚠ اختر بند الموازنة",IF(I4450="مرفوض","✖ مرفوض من المدير",IF(I4450&lt;&gt;"موافق","⏳ بانتظار موافقة المدير",IF(K4450&lt;&gt;"نعم","⚠ غير مسوى مع الحسابات","✔ معتمد ومسوى")))))))))</f>
        <v/>
      </c>
      <c r="R4450">
        <f>N(R4449)+IF(A4450="عهدة",1,0)</f>
        <v/>
      </c>
      <c r="S4450">
        <f>IF(C4450="","",IF(AND(C4450&gt;=DATE(2026,9,1),C4450&lt;=DATE(2027,8,31)),(YEAR(C4450)-2026)*12+MONTH(C4450)-8,""))</f>
        <v/>
      </c>
      <c r="T4450">
        <f>IF(AND(A4450="مصروف",R4450&gt;0,I4450="موافق",S4450&lt;&gt;"",H4450&lt;&gt;""),N(G4450),0)</f>
        <v/>
      </c>
    </row>
    <row r="4451">
      <c r="A4451" s="19" t="n"/>
      <c r="B4451" s="20">
        <f>IF(A4451="","",IF(R4451=0,"⚠ أضف سطر عهدة أولًا","BDR-"&amp;TEXT(R4451,"000")))</f>
        <v/>
      </c>
      <c r="C4451" s="21" t="n"/>
      <c r="D4451" s="20">
        <f>IF(C4451="","",IF(S4451="","خارج السنة المالية",INDEX(القوائم!$D$2:$D$13,S4451)))</f>
        <v/>
      </c>
      <c r="E4451" s="22" t="n"/>
      <c r="F4451" s="23" t="n"/>
      <c r="G4451" s="23" t="n"/>
      <c r="H4451" s="22" t="n"/>
      <c r="I4451" s="19" t="n"/>
      <c r="J4451" s="21" t="n"/>
      <c r="K4451" s="19" t="n"/>
      <c r="L4451" s="19" t="n"/>
      <c r="M4451" s="21" t="n"/>
      <c r="N4451" s="22" t="n"/>
      <c r="O4451" s="24">
        <f>IF(A4451&lt;&gt;"عهدة","",SUMIFS($G$8:$G$5007,$B$8:$B$5007,B4451,$A$8:$A$5007,"مصروف",$I$8:$I$5007,"&lt;&gt;مرفوض"))</f>
        <v/>
      </c>
      <c r="P4451" s="25">
        <f>IF(A4451&lt;&gt;"عهدة","",N(F4451)-O4451)</f>
        <v/>
      </c>
      <c r="Q4451" s="26">
        <f>IF(A4451="","",IF(A4451="عهدة",IF(N(F4451)=0,"⚠ أدخل قيمة العهدة",IF(P4451&lt;0,"⛔ عجز / زيادة مصروفات "&amp;TEXT(-P4451,"#,##0"),IF(COUNTIFS($B$8:$B$5007,B4451,$A$8:$A$5007,"مصروف",$I$8:$I$5007,"&lt;&gt;مرفوض",$K$8:$K$5007,"&lt;&gt;نعم")&gt;0,"⚠ "&amp;COUNTIFS($B$8:$B$5007,B4451,$A$8:$A$5007,"مصروف",$I$8:$I$5007,"&lt;&gt;مرفوض",$K$8:$K$5007,"&lt;&gt;نعم")&amp;" مصروف غير مسوى",IF(L4451="تمت التسوية",IF(P4451=0,"✔ متوازنة وتمت التسوية","✔ تمت التسوية – متبقي "&amp;TEXT(P4451,"#,##0")),IF(P4451&gt;0,"متبقي "&amp;TEXT(P4451,"#,##0"),"✔ متوازنة"))))),IF(R4451=0,"⚠ أضف سطر عهدة أولًا",IF(OR(C4451="",N(G4451)=0),"⚠ أكمل التاريخ والقيمة",IF(S4451="","⚠ التاريخ خارج السنة المالية",IF(H4451="","⚠ اختر بند الموازنة",IF(I4451="مرفوض","✖ مرفوض من المدير",IF(I4451&lt;&gt;"موافق","⏳ بانتظار موافقة المدير",IF(K4451&lt;&gt;"نعم","⚠ غير مسوى مع الحسابات","✔ معتمد ومسوى")))))))))</f>
        <v/>
      </c>
      <c r="R4451">
        <f>N(R4450)+IF(A4451="عهدة",1,0)</f>
        <v/>
      </c>
      <c r="S4451">
        <f>IF(C4451="","",IF(AND(C4451&gt;=DATE(2026,9,1),C4451&lt;=DATE(2027,8,31)),(YEAR(C4451)-2026)*12+MONTH(C4451)-8,""))</f>
        <v/>
      </c>
      <c r="T4451">
        <f>IF(AND(A4451="مصروف",R4451&gt;0,I4451="موافق",S4451&lt;&gt;"",H4451&lt;&gt;""),N(G4451),0)</f>
        <v/>
      </c>
    </row>
    <row r="4452">
      <c r="A4452" s="19" t="n"/>
      <c r="B4452" s="20">
        <f>IF(A4452="","",IF(R4452=0,"⚠ أضف سطر عهدة أولًا","BDR-"&amp;TEXT(R4452,"000")))</f>
        <v/>
      </c>
      <c r="C4452" s="21" t="n"/>
      <c r="D4452" s="20">
        <f>IF(C4452="","",IF(S4452="","خارج السنة المالية",INDEX(القوائم!$D$2:$D$13,S4452)))</f>
        <v/>
      </c>
      <c r="E4452" s="22" t="n"/>
      <c r="F4452" s="23" t="n"/>
      <c r="G4452" s="23" t="n"/>
      <c r="H4452" s="22" t="n"/>
      <c r="I4452" s="19" t="n"/>
      <c r="J4452" s="21" t="n"/>
      <c r="K4452" s="19" t="n"/>
      <c r="L4452" s="19" t="n"/>
      <c r="M4452" s="21" t="n"/>
      <c r="N4452" s="22" t="n"/>
      <c r="O4452" s="24">
        <f>IF(A4452&lt;&gt;"عهدة","",SUMIFS($G$8:$G$5007,$B$8:$B$5007,B4452,$A$8:$A$5007,"مصروف",$I$8:$I$5007,"&lt;&gt;مرفوض"))</f>
        <v/>
      </c>
      <c r="P4452" s="25">
        <f>IF(A4452&lt;&gt;"عهدة","",N(F4452)-O4452)</f>
        <v/>
      </c>
      <c r="Q4452" s="26">
        <f>IF(A4452="","",IF(A4452="عهدة",IF(N(F4452)=0,"⚠ أدخل قيمة العهدة",IF(P4452&lt;0,"⛔ عجز / زيادة مصروفات "&amp;TEXT(-P4452,"#,##0"),IF(COUNTIFS($B$8:$B$5007,B4452,$A$8:$A$5007,"مصروف",$I$8:$I$5007,"&lt;&gt;مرفوض",$K$8:$K$5007,"&lt;&gt;نعم")&gt;0,"⚠ "&amp;COUNTIFS($B$8:$B$5007,B4452,$A$8:$A$5007,"مصروف",$I$8:$I$5007,"&lt;&gt;مرفوض",$K$8:$K$5007,"&lt;&gt;نعم")&amp;" مصروف غير مسوى",IF(L4452="تمت التسوية",IF(P4452=0,"✔ متوازنة وتمت التسوية","✔ تمت التسوية – متبقي "&amp;TEXT(P4452,"#,##0")),IF(P4452&gt;0,"متبقي "&amp;TEXT(P4452,"#,##0"),"✔ متوازنة"))))),IF(R4452=0,"⚠ أضف سطر عهدة أولًا",IF(OR(C4452="",N(G4452)=0),"⚠ أكمل التاريخ والقيمة",IF(S4452="","⚠ التاريخ خارج السنة المالية",IF(H4452="","⚠ اختر بند الموازنة",IF(I4452="مرفوض","✖ مرفوض من المدير",IF(I4452&lt;&gt;"موافق","⏳ بانتظار موافقة المدير",IF(K4452&lt;&gt;"نعم","⚠ غير مسوى مع الحسابات","✔ معتمد ومسوى")))))))))</f>
        <v/>
      </c>
      <c r="R4452">
        <f>N(R4451)+IF(A4452="عهدة",1,0)</f>
        <v/>
      </c>
      <c r="S4452">
        <f>IF(C4452="","",IF(AND(C4452&gt;=DATE(2026,9,1),C4452&lt;=DATE(2027,8,31)),(YEAR(C4452)-2026)*12+MONTH(C4452)-8,""))</f>
        <v/>
      </c>
      <c r="T4452">
        <f>IF(AND(A4452="مصروف",R4452&gt;0,I4452="موافق",S4452&lt;&gt;"",H4452&lt;&gt;""),N(G4452),0)</f>
        <v/>
      </c>
    </row>
    <row r="4453">
      <c r="A4453" s="19" t="n"/>
      <c r="B4453" s="20">
        <f>IF(A4453="","",IF(R4453=0,"⚠ أضف سطر عهدة أولًا","BDR-"&amp;TEXT(R4453,"000")))</f>
        <v/>
      </c>
      <c r="C4453" s="21" t="n"/>
      <c r="D4453" s="20">
        <f>IF(C4453="","",IF(S4453="","خارج السنة المالية",INDEX(القوائم!$D$2:$D$13,S4453)))</f>
        <v/>
      </c>
      <c r="E4453" s="22" t="n"/>
      <c r="F4453" s="23" t="n"/>
      <c r="G4453" s="23" t="n"/>
      <c r="H4453" s="22" t="n"/>
      <c r="I4453" s="19" t="n"/>
      <c r="J4453" s="21" t="n"/>
      <c r="K4453" s="19" t="n"/>
      <c r="L4453" s="19" t="n"/>
      <c r="M4453" s="21" t="n"/>
      <c r="N4453" s="22" t="n"/>
      <c r="O4453" s="24">
        <f>IF(A4453&lt;&gt;"عهدة","",SUMIFS($G$8:$G$5007,$B$8:$B$5007,B4453,$A$8:$A$5007,"مصروف",$I$8:$I$5007,"&lt;&gt;مرفوض"))</f>
        <v/>
      </c>
      <c r="P4453" s="25">
        <f>IF(A4453&lt;&gt;"عهدة","",N(F4453)-O4453)</f>
        <v/>
      </c>
      <c r="Q4453" s="26">
        <f>IF(A4453="","",IF(A4453="عهدة",IF(N(F4453)=0,"⚠ أدخل قيمة العهدة",IF(P4453&lt;0,"⛔ عجز / زيادة مصروفات "&amp;TEXT(-P4453,"#,##0"),IF(COUNTIFS($B$8:$B$5007,B4453,$A$8:$A$5007,"مصروف",$I$8:$I$5007,"&lt;&gt;مرفوض",$K$8:$K$5007,"&lt;&gt;نعم")&gt;0,"⚠ "&amp;COUNTIFS($B$8:$B$5007,B4453,$A$8:$A$5007,"مصروف",$I$8:$I$5007,"&lt;&gt;مرفوض",$K$8:$K$5007,"&lt;&gt;نعم")&amp;" مصروف غير مسوى",IF(L4453="تمت التسوية",IF(P4453=0,"✔ متوازنة وتمت التسوية","✔ تمت التسوية – متبقي "&amp;TEXT(P4453,"#,##0")),IF(P4453&gt;0,"متبقي "&amp;TEXT(P4453,"#,##0"),"✔ متوازنة"))))),IF(R4453=0,"⚠ أضف سطر عهدة أولًا",IF(OR(C4453="",N(G4453)=0),"⚠ أكمل التاريخ والقيمة",IF(S4453="","⚠ التاريخ خارج السنة المالية",IF(H4453="","⚠ اختر بند الموازنة",IF(I4453="مرفوض","✖ مرفوض من المدير",IF(I4453&lt;&gt;"موافق","⏳ بانتظار موافقة المدير",IF(K4453&lt;&gt;"نعم","⚠ غير مسوى مع الحسابات","✔ معتمد ومسوى")))))))))</f>
        <v/>
      </c>
      <c r="R4453">
        <f>N(R4452)+IF(A4453="عهدة",1,0)</f>
        <v/>
      </c>
      <c r="S4453">
        <f>IF(C4453="","",IF(AND(C4453&gt;=DATE(2026,9,1),C4453&lt;=DATE(2027,8,31)),(YEAR(C4453)-2026)*12+MONTH(C4453)-8,""))</f>
        <v/>
      </c>
      <c r="T4453">
        <f>IF(AND(A4453="مصروف",R4453&gt;0,I4453="موافق",S4453&lt;&gt;"",H4453&lt;&gt;""),N(G4453),0)</f>
        <v/>
      </c>
    </row>
    <row r="4454">
      <c r="A4454" s="19" t="n"/>
      <c r="B4454" s="20">
        <f>IF(A4454="","",IF(R4454=0,"⚠ أضف سطر عهدة أولًا","BDR-"&amp;TEXT(R4454,"000")))</f>
        <v/>
      </c>
      <c r="C4454" s="21" t="n"/>
      <c r="D4454" s="20">
        <f>IF(C4454="","",IF(S4454="","خارج السنة المالية",INDEX(القوائم!$D$2:$D$13,S4454)))</f>
        <v/>
      </c>
      <c r="E4454" s="22" t="n"/>
      <c r="F4454" s="23" t="n"/>
      <c r="G4454" s="23" t="n"/>
      <c r="H4454" s="22" t="n"/>
      <c r="I4454" s="19" t="n"/>
      <c r="J4454" s="21" t="n"/>
      <c r="K4454" s="19" t="n"/>
      <c r="L4454" s="19" t="n"/>
      <c r="M4454" s="21" t="n"/>
      <c r="N4454" s="22" t="n"/>
      <c r="O4454" s="24">
        <f>IF(A4454&lt;&gt;"عهدة","",SUMIFS($G$8:$G$5007,$B$8:$B$5007,B4454,$A$8:$A$5007,"مصروف",$I$8:$I$5007,"&lt;&gt;مرفوض"))</f>
        <v/>
      </c>
      <c r="P4454" s="25">
        <f>IF(A4454&lt;&gt;"عهدة","",N(F4454)-O4454)</f>
        <v/>
      </c>
      <c r="Q4454" s="26">
        <f>IF(A4454="","",IF(A4454="عهدة",IF(N(F4454)=0,"⚠ أدخل قيمة العهدة",IF(P4454&lt;0,"⛔ عجز / زيادة مصروفات "&amp;TEXT(-P4454,"#,##0"),IF(COUNTIFS($B$8:$B$5007,B4454,$A$8:$A$5007,"مصروف",$I$8:$I$5007,"&lt;&gt;مرفوض",$K$8:$K$5007,"&lt;&gt;نعم")&gt;0,"⚠ "&amp;COUNTIFS($B$8:$B$5007,B4454,$A$8:$A$5007,"مصروف",$I$8:$I$5007,"&lt;&gt;مرفوض",$K$8:$K$5007,"&lt;&gt;نعم")&amp;" مصروف غير مسوى",IF(L4454="تمت التسوية",IF(P4454=0,"✔ متوازنة وتمت التسوية","✔ تمت التسوية – متبقي "&amp;TEXT(P4454,"#,##0")),IF(P4454&gt;0,"متبقي "&amp;TEXT(P4454,"#,##0"),"✔ متوازنة"))))),IF(R4454=0,"⚠ أضف سطر عهدة أولًا",IF(OR(C4454="",N(G4454)=0),"⚠ أكمل التاريخ والقيمة",IF(S4454="","⚠ التاريخ خارج السنة المالية",IF(H4454="","⚠ اختر بند الموازنة",IF(I4454="مرفوض","✖ مرفوض من المدير",IF(I4454&lt;&gt;"موافق","⏳ بانتظار موافقة المدير",IF(K4454&lt;&gt;"نعم","⚠ غير مسوى مع الحسابات","✔ معتمد ومسوى")))))))))</f>
        <v/>
      </c>
      <c r="R4454">
        <f>N(R4453)+IF(A4454="عهدة",1,0)</f>
        <v/>
      </c>
      <c r="S4454">
        <f>IF(C4454="","",IF(AND(C4454&gt;=DATE(2026,9,1),C4454&lt;=DATE(2027,8,31)),(YEAR(C4454)-2026)*12+MONTH(C4454)-8,""))</f>
        <v/>
      </c>
      <c r="T4454">
        <f>IF(AND(A4454="مصروف",R4454&gt;0,I4454="موافق",S4454&lt;&gt;"",H4454&lt;&gt;""),N(G4454),0)</f>
        <v/>
      </c>
    </row>
    <row r="4455">
      <c r="A4455" s="19" t="n"/>
      <c r="B4455" s="20">
        <f>IF(A4455="","",IF(R4455=0,"⚠ أضف سطر عهدة أولًا","BDR-"&amp;TEXT(R4455,"000")))</f>
        <v/>
      </c>
      <c r="C4455" s="21" t="n"/>
      <c r="D4455" s="20">
        <f>IF(C4455="","",IF(S4455="","خارج السنة المالية",INDEX(القوائم!$D$2:$D$13,S4455)))</f>
        <v/>
      </c>
      <c r="E4455" s="22" t="n"/>
      <c r="F4455" s="23" t="n"/>
      <c r="G4455" s="23" t="n"/>
      <c r="H4455" s="22" t="n"/>
      <c r="I4455" s="19" t="n"/>
      <c r="J4455" s="21" t="n"/>
      <c r="K4455" s="19" t="n"/>
      <c r="L4455" s="19" t="n"/>
      <c r="M4455" s="21" t="n"/>
      <c r="N4455" s="22" t="n"/>
      <c r="O4455" s="24">
        <f>IF(A4455&lt;&gt;"عهدة","",SUMIFS($G$8:$G$5007,$B$8:$B$5007,B4455,$A$8:$A$5007,"مصروف",$I$8:$I$5007,"&lt;&gt;مرفوض"))</f>
        <v/>
      </c>
      <c r="P4455" s="25">
        <f>IF(A4455&lt;&gt;"عهدة","",N(F4455)-O4455)</f>
        <v/>
      </c>
      <c r="Q4455" s="26">
        <f>IF(A4455="","",IF(A4455="عهدة",IF(N(F4455)=0,"⚠ أدخل قيمة العهدة",IF(P4455&lt;0,"⛔ عجز / زيادة مصروفات "&amp;TEXT(-P4455,"#,##0"),IF(COUNTIFS($B$8:$B$5007,B4455,$A$8:$A$5007,"مصروف",$I$8:$I$5007,"&lt;&gt;مرفوض",$K$8:$K$5007,"&lt;&gt;نعم")&gt;0,"⚠ "&amp;COUNTIFS($B$8:$B$5007,B4455,$A$8:$A$5007,"مصروف",$I$8:$I$5007,"&lt;&gt;مرفوض",$K$8:$K$5007,"&lt;&gt;نعم")&amp;" مصروف غير مسوى",IF(L4455="تمت التسوية",IF(P4455=0,"✔ متوازنة وتمت التسوية","✔ تمت التسوية – متبقي "&amp;TEXT(P4455,"#,##0")),IF(P4455&gt;0,"متبقي "&amp;TEXT(P4455,"#,##0"),"✔ متوازنة"))))),IF(R4455=0,"⚠ أضف سطر عهدة أولًا",IF(OR(C4455="",N(G4455)=0),"⚠ أكمل التاريخ والقيمة",IF(S4455="","⚠ التاريخ خارج السنة المالية",IF(H4455="","⚠ اختر بند الموازنة",IF(I4455="مرفوض","✖ مرفوض من المدير",IF(I4455&lt;&gt;"موافق","⏳ بانتظار موافقة المدير",IF(K4455&lt;&gt;"نعم","⚠ غير مسوى مع الحسابات","✔ معتمد ومسوى")))))))))</f>
        <v/>
      </c>
      <c r="R4455">
        <f>N(R4454)+IF(A4455="عهدة",1,0)</f>
        <v/>
      </c>
      <c r="S4455">
        <f>IF(C4455="","",IF(AND(C4455&gt;=DATE(2026,9,1),C4455&lt;=DATE(2027,8,31)),(YEAR(C4455)-2026)*12+MONTH(C4455)-8,""))</f>
        <v/>
      </c>
      <c r="T4455">
        <f>IF(AND(A4455="مصروف",R4455&gt;0,I4455="موافق",S4455&lt;&gt;"",H4455&lt;&gt;""),N(G4455),0)</f>
        <v/>
      </c>
    </row>
    <row r="4456">
      <c r="A4456" s="19" t="n"/>
      <c r="B4456" s="20">
        <f>IF(A4456="","",IF(R4456=0,"⚠ أضف سطر عهدة أولًا","BDR-"&amp;TEXT(R4456,"000")))</f>
        <v/>
      </c>
      <c r="C4456" s="21" t="n"/>
      <c r="D4456" s="20">
        <f>IF(C4456="","",IF(S4456="","خارج السنة المالية",INDEX(القوائم!$D$2:$D$13,S4456)))</f>
        <v/>
      </c>
      <c r="E4456" s="22" t="n"/>
      <c r="F4456" s="23" t="n"/>
      <c r="G4456" s="23" t="n"/>
      <c r="H4456" s="22" t="n"/>
      <c r="I4456" s="19" t="n"/>
      <c r="J4456" s="21" t="n"/>
      <c r="K4456" s="19" t="n"/>
      <c r="L4456" s="19" t="n"/>
      <c r="M4456" s="21" t="n"/>
      <c r="N4456" s="22" t="n"/>
      <c r="O4456" s="24">
        <f>IF(A4456&lt;&gt;"عهدة","",SUMIFS($G$8:$G$5007,$B$8:$B$5007,B4456,$A$8:$A$5007,"مصروف",$I$8:$I$5007,"&lt;&gt;مرفوض"))</f>
        <v/>
      </c>
      <c r="P4456" s="25">
        <f>IF(A4456&lt;&gt;"عهدة","",N(F4456)-O4456)</f>
        <v/>
      </c>
      <c r="Q4456" s="26">
        <f>IF(A4456="","",IF(A4456="عهدة",IF(N(F4456)=0,"⚠ أدخل قيمة العهدة",IF(P4456&lt;0,"⛔ عجز / زيادة مصروفات "&amp;TEXT(-P4456,"#,##0"),IF(COUNTIFS($B$8:$B$5007,B4456,$A$8:$A$5007,"مصروف",$I$8:$I$5007,"&lt;&gt;مرفوض",$K$8:$K$5007,"&lt;&gt;نعم")&gt;0,"⚠ "&amp;COUNTIFS($B$8:$B$5007,B4456,$A$8:$A$5007,"مصروف",$I$8:$I$5007,"&lt;&gt;مرفوض",$K$8:$K$5007,"&lt;&gt;نعم")&amp;" مصروف غير مسوى",IF(L4456="تمت التسوية",IF(P4456=0,"✔ متوازنة وتمت التسوية","✔ تمت التسوية – متبقي "&amp;TEXT(P4456,"#,##0")),IF(P4456&gt;0,"متبقي "&amp;TEXT(P4456,"#,##0"),"✔ متوازنة"))))),IF(R4456=0,"⚠ أضف سطر عهدة أولًا",IF(OR(C4456="",N(G4456)=0),"⚠ أكمل التاريخ والقيمة",IF(S4456="","⚠ التاريخ خارج السنة المالية",IF(H4456="","⚠ اختر بند الموازنة",IF(I4456="مرفوض","✖ مرفوض من المدير",IF(I4456&lt;&gt;"موافق","⏳ بانتظار موافقة المدير",IF(K4456&lt;&gt;"نعم","⚠ غير مسوى مع الحسابات","✔ معتمد ومسوى")))))))))</f>
        <v/>
      </c>
      <c r="R4456">
        <f>N(R4455)+IF(A4456="عهدة",1,0)</f>
        <v/>
      </c>
      <c r="S4456">
        <f>IF(C4456="","",IF(AND(C4456&gt;=DATE(2026,9,1),C4456&lt;=DATE(2027,8,31)),(YEAR(C4456)-2026)*12+MONTH(C4456)-8,""))</f>
        <v/>
      </c>
      <c r="T4456">
        <f>IF(AND(A4456="مصروف",R4456&gt;0,I4456="موافق",S4456&lt;&gt;"",H4456&lt;&gt;""),N(G4456),0)</f>
        <v/>
      </c>
    </row>
    <row r="4457">
      <c r="A4457" s="19" t="n"/>
      <c r="B4457" s="20">
        <f>IF(A4457="","",IF(R4457=0,"⚠ أضف سطر عهدة أولًا","BDR-"&amp;TEXT(R4457,"000")))</f>
        <v/>
      </c>
      <c r="C4457" s="21" t="n"/>
      <c r="D4457" s="20">
        <f>IF(C4457="","",IF(S4457="","خارج السنة المالية",INDEX(القوائم!$D$2:$D$13,S4457)))</f>
        <v/>
      </c>
      <c r="E4457" s="22" t="n"/>
      <c r="F4457" s="23" t="n"/>
      <c r="G4457" s="23" t="n"/>
      <c r="H4457" s="22" t="n"/>
      <c r="I4457" s="19" t="n"/>
      <c r="J4457" s="21" t="n"/>
      <c r="K4457" s="19" t="n"/>
      <c r="L4457" s="19" t="n"/>
      <c r="M4457" s="21" t="n"/>
      <c r="N4457" s="22" t="n"/>
      <c r="O4457" s="24">
        <f>IF(A4457&lt;&gt;"عهدة","",SUMIFS($G$8:$G$5007,$B$8:$B$5007,B4457,$A$8:$A$5007,"مصروف",$I$8:$I$5007,"&lt;&gt;مرفوض"))</f>
        <v/>
      </c>
      <c r="P4457" s="25">
        <f>IF(A4457&lt;&gt;"عهدة","",N(F4457)-O4457)</f>
        <v/>
      </c>
      <c r="Q4457" s="26">
        <f>IF(A4457="","",IF(A4457="عهدة",IF(N(F4457)=0,"⚠ أدخل قيمة العهدة",IF(P4457&lt;0,"⛔ عجز / زيادة مصروفات "&amp;TEXT(-P4457,"#,##0"),IF(COUNTIFS($B$8:$B$5007,B4457,$A$8:$A$5007,"مصروف",$I$8:$I$5007,"&lt;&gt;مرفوض",$K$8:$K$5007,"&lt;&gt;نعم")&gt;0,"⚠ "&amp;COUNTIFS($B$8:$B$5007,B4457,$A$8:$A$5007,"مصروف",$I$8:$I$5007,"&lt;&gt;مرفوض",$K$8:$K$5007,"&lt;&gt;نعم")&amp;" مصروف غير مسوى",IF(L4457="تمت التسوية",IF(P4457=0,"✔ متوازنة وتمت التسوية","✔ تمت التسوية – متبقي "&amp;TEXT(P4457,"#,##0")),IF(P4457&gt;0,"متبقي "&amp;TEXT(P4457,"#,##0"),"✔ متوازنة"))))),IF(R4457=0,"⚠ أضف سطر عهدة أولًا",IF(OR(C4457="",N(G4457)=0),"⚠ أكمل التاريخ والقيمة",IF(S4457="","⚠ التاريخ خارج السنة المالية",IF(H4457="","⚠ اختر بند الموازنة",IF(I4457="مرفوض","✖ مرفوض من المدير",IF(I4457&lt;&gt;"موافق","⏳ بانتظار موافقة المدير",IF(K4457&lt;&gt;"نعم","⚠ غير مسوى مع الحسابات","✔ معتمد ومسوى")))))))))</f>
        <v/>
      </c>
      <c r="R4457">
        <f>N(R4456)+IF(A4457="عهدة",1,0)</f>
        <v/>
      </c>
      <c r="S4457">
        <f>IF(C4457="","",IF(AND(C4457&gt;=DATE(2026,9,1),C4457&lt;=DATE(2027,8,31)),(YEAR(C4457)-2026)*12+MONTH(C4457)-8,""))</f>
        <v/>
      </c>
      <c r="T4457">
        <f>IF(AND(A4457="مصروف",R4457&gt;0,I4457="موافق",S4457&lt;&gt;"",H4457&lt;&gt;""),N(G4457),0)</f>
        <v/>
      </c>
    </row>
    <row r="4458">
      <c r="A4458" s="19" t="n"/>
      <c r="B4458" s="20">
        <f>IF(A4458="","",IF(R4458=0,"⚠ أضف سطر عهدة أولًا","BDR-"&amp;TEXT(R4458,"000")))</f>
        <v/>
      </c>
      <c r="C4458" s="21" t="n"/>
      <c r="D4458" s="20">
        <f>IF(C4458="","",IF(S4458="","خارج السنة المالية",INDEX(القوائم!$D$2:$D$13,S4458)))</f>
        <v/>
      </c>
      <c r="E4458" s="22" t="n"/>
      <c r="F4458" s="23" t="n"/>
      <c r="G4458" s="23" t="n"/>
      <c r="H4458" s="22" t="n"/>
      <c r="I4458" s="19" t="n"/>
      <c r="J4458" s="21" t="n"/>
      <c r="K4458" s="19" t="n"/>
      <c r="L4458" s="19" t="n"/>
      <c r="M4458" s="21" t="n"/>
      <c r="N4458" s="22" t="n"/>
      <c r="O4458" s="24">
        <f>IF(A4458&lt;&gt;"عهدة","",SUMIFS($G$8:$G$5007,$B$8:$B$5007,B4458,$A$8:$A$5007,"مصروف",$I$8:$I$5007,"&lt;&gt;مرفوض"))</f>
        <v/>
      </c>
      <c r="P4458" s="25">
        <f>IF(A4458&lt;&gt;"عهدة","",N(F4458)-O4458)</f>
        <v/>
      </c>
      <c r="Q4458" s="26">
        <f>IF(A4458="","",IF(A4458="عهدة",IF(N(F4458)=0,"⚠ أدخل قيمة العهدة",IF(P4458&lt;0,"⛔ عجز / زيادة مصروفات "&amp;TEXT(-P4458,"#,##0"),IF(COUNTIFS($B$8:$B$5007,B4458,$A$8:$A$5007,"مصروف",$I$8:$I$5007,"&lt;&gt;مرفوض",$K$8:$K$5007,"&lt;&gt;نعم")&gt;0,"⚠ "&amp;COUNTIFS($B$8:$B$5007,B4458,$A$8:$A$5007,"مصروف",$I$8:$I$5007,"&lt;&gt;مرفوض",$K$8:$K$5007,"&lt;&gt;نعم")&amp;" مصروف غير مسوى",IF(L4458="تمت التسوية",IF(P4458=0,"✔ متوازنة وتمت التسوية","✔ تمت التسوية – متبقي "&amp;TEXT(P4458,"#,##0")),IF(P4458&gt;0,"متبقي "&amp;TEXT(P4458,"#,##0"),"✔ متوازنة"))))),IF(R4458=0,"⚠ أضف سطر عهدة أولًا",IF(OR(C4458="",N(G4458)=0),"⚠ أكمل التاريخ والقيمة",IF(S4458="","⚠ التاريخ خارج السنة المالية",IF(H4458="","⚠ اختر بند الموازنة",IF(I4458="مرفوض","✖ مرفوض من المدير",IF(I4458&lt;&gt;"موافق","⏳ بانتظار موافقة المدير",IF(K4458&lt;&gt;"نعم","⚠ غير مسوى مع الحسابات","✔ معتمد ومسوى")))))))))</f>
        <v/>
      </c>
      <c r="R4458">
        <f>N(R4457)+IF(A4458="عهدة",1,0)</f>
        <v/>
      </c>
      <c r="S4458">
        <f>IF(C4458="","",IF(AND(C4458&gt;=DATE(2026,9,1),C4458&lt;=DATE(2027,8,31)),(YEAR(C4458)-2026)*12+MONTH(C4458)-8,""))</f>
        <v/>
      </c>
      <c r="T4458">
        <f>IF(AND(A4458="مصروف",R4458&gt;0,I4458="موافق",S4458&lt;&gt;"",H4458&lt;&gt;""),N(G4458),0)</f>
        <v/>
      </c>
    </row>
    <row r="4459">
      <c r="A4459" s="19" t="n"/>
      <c r="B4459" s="20">
        <f>IF(A4459="","",IF(R4459=0,"⚠ أضف سطر عهدة أولًا","BDR-"&amp;TEXT(R4459,"000")))</f>
        <v/>
      </c>
      <c r="C4459" s="21" t="n"/>
      <c r="D4459" s="20">
        <f>IF(C4459="","",IF(S4459="","خارج السنة المالية",INDEX(القوائم!$D$2:$D$13,S4459)))</f>
        <v/>
      </c>
      <c r="E4459" s="22" t="n"/>
      <c r="F4459" s="23" t="n"/>
      <c r="G4459" s="23" t="n"/>
      <c r="H4459" s="22" t="n"/>
      <c r="I4459" s="19" t="n"/>
      <c r="J4459" s="21" t="n"/>
      <c r="K4459" s="19" t="n"/>
      <c r="L4459" s="19" t="n"/>
      <c r="M4459" s="21" t="n"/>
      <c r="N4459" s="22" t="n"/>
      <c r="O4459" s="24">
        <f>IF(A4459&lt;&gt;"عهدة","",SUMIFS($G$8:$G$5007,$B$8:$B$5007,B4459,$A$8:$A$5007,"مصروف",$I$8:$I$5007,"&lt;&gt;مرفوض"))</f>
        <v/>
      </c>
      <c r="P4459" s="25">
        <f>IF(A4459&lt;&gt;"عهدة","",N(F4459)-O4459)</f>
        <v/>
      </c>
      <c r="Q4459" s="26">
        <f>IF(A4459="","",IF(A4459="عهدة",IF(N(F4459)=0,"⚠ أدخل قيمة العهدة",IF(P4459&lt;0,"⛔ عجز / زيادة مصروفات "&amp;TEXT(-P4459,"#,##0"),IF(COUNTIFS($B$8:$B$5007,B4459,$A$8:$A$5007,"مصروف",$I$8:$I$5007,"&lt;&gt;مرفوض",$K$8:$K$5007,"&lt;&gt;نعم")&gt;0,"⚠ "&amp;COUNTIFS($B$8:$B$5007,B4459,$A$8:$A$5007,"مصروف",$I$8:$I$5007,"&lt;&gt;مرفوض",$K$8:$K$5007,"&lt;&gt;نعم")&amp;" مصروف غير مسوى",IF(L4459="تمت التسوية",IF(P4459=0,"✔ متوازنة وتمت التسوية","✔ تمت التسوية – متبقي "&amp;TEXT(P4459,"#,##0")),IF(P4459&gt;0,"متبقي "&amp;TEXT(P4459,"#,##0"),"✔ متوازنة"))))),IF(R4459=0,"⚠ أضف سطر عهدة أولًا",IF(OR(C4459="",N(G4459)=0),"⚠ أكمل التاريخ والقيمة",IF(S4459="","⚠ التاريخ خارج السنة المالية",IF(H4459="","⚠ اختر بند الموازنة",IF(I4459="مرفوض","✖ مرفوض من المدير",IF(I4459&lt;&gt;"موافق","⏳ بانتظار موافقة المدير",IF(K4459&lt;&gt;"نعم","⚠ غير مسوى مع الحسابات","✔ معتمد ومسوى")))))))))</f>
        <v/>
      </c>
      <c r="R4459">
        <f>N(R4458)+IF(A4459="عهدة",1,0)</f>
        <v/>
      </c>
      <c r="S4459">
        <f>IF(C4459="","",IF(AND(C4459&gt;=DATE(2026,9,1),C4459&lt;=DATE(2027,8,31)),(YEAR(C4459)-2026)*12+MONTH(C4459)-8,""))</f>
        <v/>
      </c>
      <c r="T4459">
        <f>IF(AND(A4459="مصروف",R4459&gt;0,I4459="موافق",S4459&lt;&gt;"",H4459&lt;&gt;""),N(G4459),0)</f>
        <v/>
      </c>
    </row>
    <row r="4460">
      <c r="A4460" s="19" t="n"/>
      <c r="B4460" s="20">
        <f>IF(A4460="","",IF(R4460=0,"⚠ أضف سطر عهدة أولًا","BDR-"&amp;TEXT(R4460,"000")))</f>
        <v/>
      </c>
      <c r="C4460" s="21" t="n"/>
      <c r="D4460" s="20">
        <f>IF(C4460="","",IF(S4460="","خارج السنة المالية",INDEX(القوائم!$D$2:$D$13,S4460)))</f>
        <v/>
      </c>
      <c r="E4460" s="22" t="n"/>
      <c r="F4460" s="23" t="n"/>
      <c r="G4460" s="23" t="n"/>
      <c r="H4460" s="22" t="n"/>
      <c r="I4460" s="19" t="n"/>
      <c r="J4460" s="21" t="n"/>
      <c r="K4460" s="19" t="n"/>
      <c r="L4460" s="19" t="n"/>
      <c r="M4460" s="21" t="n"/>
      <c r="N4460" s="22" t="n"/>
      <c r="O4460" s="24">
        <f>IF(A4460&lt;&gt;"عهدة","",SUMIFS($G$8:$G$5007,$B$8:$B$5007,B4460,$A$8:$A$5007,"مصروف",$I$8:$I$5007,"&lt;&gt;مرفوض"))</f>
        <v/>
      </c>
      <c r="P4460" s="25">
        <f>IF(A4460&lt;&gt;"عهدة","",N(F4460)-O4460)</f>
        <v/>
      </c>
      <c r="Q4460" s="26">
        <f>IF(A4460="","",IF(A4460="عهدة",IF(N(F4460)=0,"⚠ أدخل قيمة العهدة",IF(P4460&lt;0,"⛔ عجز / زيادة مصروفات "&amp;TEXT(-P4460,"#,##0"),IF(COUNTIFS($B$8:$B$5007,B4460,$A$8:$A$5007,"مصروف",$I$8:$I$5007,"&lt;&gt;مرفوض",$K$8:$K$5007,"&lt;&gt;نعم")&gt;0,"⚠ "&amp;COUNTIFS($B$8:$B$5007,B4460,$A$8:$A$5007,"مصروف",$I$8:$I$5007,"&lt;&gt;مرفوض",$K$8:$K$5007,"&lt;&gt;نعم")&amp;" مصروف غير مسوى",IF(L4460="تمت التسوية",IF(P4460=0,"✔ متوازنة وتمت التسوية","✔ تمت التسوية – متبقي "&amp;TEXT(P4460,"#,##0")),IF(P4460&gt;0,"متبقي "&amp;TEXT(P4460,"#,##0"),"✔ متوازنة"))))),IF(R4460=0,"⚠ أضف سطر عهدة أولًا",IF(OR(C4460="",N(G4460)=0),"⚠ أكمل التاريخ والقيمة",IF(S4460="","⚠ التاريخ خارج السنة المالية",IF(H4460="","⚠ اختر بند الموازنة",IF(I4460="مرفوض","✖ مرفوض من المدير",IF(I4460&lt;&gt;"موافق","⏳ بانتظار موافقة المدير",IF(K4460&lt;&gt;"نعم","⚠ غير مسوى مع الحسابات","✔ معتمد ومسوى")))))))))</f>
        <v/>
      </c>
      <c r="R4460">
        <f>N(R4459)+IF(A4460="عهدة",1,0)</f>
        <v/>
      </c>
      <c r="S4460">
        <f>IF(C4460="","",IF(AND(C4460&gt;=DATE(2026,9,1),C4460&lt;=DATE(2027,8,31)),(YEAR(C4460)-2026)*12+MONTH(C4460)-8,""))</f>
        <v/>
      </c>
      <c r="T4460">
        <f>IF(AND(A4460="مصروف",R4460&gt;0,I4460="موافق",S4460&lt;&gt;"",H4460&lt;&gt;""),N(G4460),0)</f>
        <v/>
      </c>
    </row>
    <row r="4461">
      <c r="A4461" s="19" t="n"/>
      <c r="B4461" s="20">
        <f>IF(A4461="","",IF(R4461=0,"⚠ أضف سطر عهدة أولًا","BDR-"&amp;TEXT(R4461,"000")))</f>
        <v/>
      </c>
      <c r="C4461" s="21" t="n"/>
      <c r="D4461" s="20">
        <f>IF(C4461="","",IF(S4461="","خارج السنة المالية",INDEX(القوائم!$D$2:$D$13,S4461)))</f>
        <v/>
      </c>
      <c r="E4461" s="22" t="n"/>
      <c r="F4461" s="23" t="n"/>
      <c r="G4461" s="23" t="n"/>
      <c r="H4461" s="22" t="n"/>
      <c r="I4461" s="19" t="n"/>
      <c r="J4461" s="21" t="n"/>
      <c r="K4461" s="19" t="n"/>
      <c r="L4461" s="19" t="n"/>
      <c r="M4461" s="21" t="n"/>
      <c r="N4461" s="22" t="n"/>
      <c r="O4461" s="24">
        <f>IF(A4461&lt;&gt;"عهدة","",SUMIFS($G$8:$G$5007,$B$8:$B$5007,B4461,$A$8:$A$5007,"مصروف",$I$8:$I$5007,"&lt;&gt;مرفوض"))</f>
        <v/>
      </c>
      <c r="P4461" s="25">
        <f>IF(A4461&lt;&gt;"عهدة","",N(F4461)-O4461)</f>
        <v/>
      </c>
      <c r="Q4461" s="26">
        <f>IF(A4461="","",IF(A4461="عهدة",IF(N(F4461)=0,"⚠ أدخل قيمة العهدة",IF(P4461&lt;0,"⛔ عجز / زيادة مصروفات "&amp;TEXT(-P4461,"#,##0"),IF(COUNTIFS($B$8:$B$5007,B4461,$A$8:$A$5007,"مصروف",$I$8:$I$5007,"&lt;&gt;مرفوض",$K$8:$K$5007,"&lt;&gt;نعم")&gt;0,"⚠ "&amp;COUNTIFS($B$8:$B$5007,B4461,$A$8:$A$5007,"مصروف",$I$8:$I$5007,"&lt;&gt;مرفوض",$K$8:$K$5007,"&lt;&gt;نعم")&amp;" مصروف غير مسوى",IF(L4461="تمت التسوية",IF(P4461=0,"✔ متوازنة وتمت التسوية","✔ تمت التسوية – متبقي "&amp;TEXT(P4461,"#,##0")),IF(P4461&gt;0,"متبقي "&amp;TEXT(P4461,"#,##0"),"✔ متوازنة"))))),IF(R4461=0,"⚠ أضف سطر عهدة أولًا",IF(OR(C4461="",N(G4461)=0),"⚠ أكمل التاريخ والقيمة",IF(S4461="","⚠ التاريخ خارج السنة المالية",IF(H4461="","⚠ اختر بند الموازنة",IF(I4461="مرفوض","✖ مرفوض من المدير",IF(I4461&lt;&gt;"موافق","⏳ بانتظار موافقة المدير",IF(K4461&lt;&gt;"نعم","⚠ غير مسوى مع الحسابات","✔ معتمد ومسوى")))))))))</f>
        <v/>
      </c>
      <c r="R4461">
        <f>N(R4460)+IF(A4461="عهدة",1,0)</f>
        <v/>
      </c>
      <c r="S4461">
        <f>IF(C4461="","",IF(AND(C4461&gt;=DATE(2026,9,1),C4461&lt;=DATE(2027,8,31)),(YEAR(C4461)-2026)*12+MONTH(C4461)-8,""))</f>
        <v/>
      </c>
      <c r="T4461">
        <f>IF(AND(A4461="مصروف",R4461&gt;0,I4461="موافق",S4461&lt;&gt;"",H4461&lt;&gt;""),N(G4461),0)</f>
        <v/>
      </c>
    </row>
    <row r="4462">
      <c r="A4462" s="19" t="n"/>
      <c r="B4462" s="20">
        <f>IF(A4462="","",IF(R4462=0,"⚠ أضف سطر عهدة أولًا","BDR-"&amp;TEXT(R4462,"000")))</f>
        <v/>
      </c>
      <c r="C4462" s="21" t="n"/>
      <c r="D4462" s="20">
        <f>IF(C4462="","",IF(S4462="","خارج السنة المالية",INDEX(القوائم!$D$2:$D$13,S4462)))</f>
        <v/>
      </c>
      <c r="E4462" s="22" t="n"/>
      <c r="F4462" s="23" t="n"/>
      <c r="G4462" s="23" t="n"/>
      <c r="H4462" s="22" t="n"/>
      <c r="I4462" s="19" t="n"/>
      <c r="J4462" s="21" t="n"/>
      <c r="K4462" s="19" t="n"/>
      <c r="L4462" s="19" t="n"/>
      <c r="M4462" s="21" t="n"/>
      <c r="N4462" s="22" t="n"/>
      <c r="O4462" s="24">
        <f>IF(A4462&lt;&gt;"عهدة","",SUMIFS($G$8:$G$5007,$B$8:$B$5007,B4462,$A$8:$A$5007,"مصروف",$I$8:$I$5007,"&lt;&gt;مرفوض"))</f>
        <v/>
      </c>
      <c r="P4462" s="25">
        <f>IF(A4462&lt;&gt;"عهدة","",N(F4462)-O4462)</f>
        <v/>
      </c>
      <c r="Q4462" s="26">
        <f>IF(A4462="","",IF(A4462="عهدة",IF(N(F4462)=0,"⚠ أدخل قيمة العهدة",IF(P4462&lt;0,"⛔ عجز / زيادة مصروفات "&amp;TEXT(-P4462,"#,##0"),IF(COUNTIFS($B$8:$B$5007,B4462,$A$8:$A$5007,"مصروف",$I$8:$I$5007,"&lt;&gt;مرفوض",$K$8:$K$5007,"&lt;&gt;نعم")&gt;0,"⚠ "&amp;COUNTIFS($B$8:$B$5007,B4462,$A$8:$A$5007,"مصروف",$I$8:$I$5007,"&lt;&gt;مرفوض",$K$8:$K$5007,"&lt;&gt;نعم")&amp;" مصروف غير مسوى",IF(L4462="تمت التسوية",IF(P4462=0,"✔ متوازنة وتمت التسوية","✔ تمت التسوية – متبقي "&amp;TEXT(P4462,"#,##0")),IF(P4462&gt;0,"متبقي "&amp;TEXT(P4462,"#,##0"),"✔ متوازنة"))))),IF(R4462=0,"⚠ أضف سطر عهدة أولًا",IF(OR(C4462="",N(G4462)=0),"⚠ أكمل التاريخ والقيمة",IF(S4462="","⚠ التاريخ خارج السنة المالية",IF(H4462="","⚠ اختر بند الموازنة",IF(I4462="مرفوض","✖ مرفوض من المدير",IF(I4462&lt;&gt;"موافق","⏳ بانتظار موافقة المدير",IF(K4462&lt;&gt;"نعم","⚠ غير مسوى مع الحسابات","✔ معتمد ومسوى")))))))))</f>
        <v/>
      </c>
      <c r="R4462">
        <f>N(R4461)+IF(A4462="عهدة",1,0)</f>
        <v/>
      </c>
      <c r="S4462">
        <f>IF(C4462="","",IF(AND(C4462&gt;=DATE(2026,9,1),C4462&lt;=DATE(2027,8,31)),(YEAR(C4462)-2026)*12+MONTH(C4462)-8,""))</f>
        <v/>
      </c>
      <c r="T4462">
        <f>IF(AND(A4462="مصروف",R4462&gt;0,I4462="موافق",S4462&lt;&gt;"",H4462&lt;&gt;""),N(G4462),0)</f>
        <v/>
      </c>
    </row>
    <row r="4463">
      <c r="A4463" s="19" t="n"/>
      <c r="B4463" s="20">
        <f>IF(A4463="","",IF(R4463=0,"⚠ أضف سطر عهدة أولًا","BDR-"&amp;TEXT(R4463,"000")))</f>
        <v/>
      </c>
      <c r="C4463" s="21" t="n"/>
      <c r="D4463" s="20">
        <f>IF(C4463="","",IF(S4463="","خارج السنة المالية",INDEX(القوائم!$D$2:$D$13,S4463)))</f>
        <v/>
      </c>
      <c r="E4463" s="22" t="n"/>
      <c r="F4463" s="23" t="n"/>
      <c r="G4463" s="23" t="n"/>
      <c r="H4463" s="22" t="n"/>
      <c r="I4463" s="19" t="n"/>
      <c r="J4463" s="21" t="n"/>
      <c r="K4463" s="19" t="n"/>
      <c r="L4463" s="19" t="n"/>
      <c r="M4463" s="21" t="n"/>
      <c r="N4463" s="22" t="n"/>
      <c r="O4463" s="24">
        <f>IF(A4463&lt;&gt;"عهدة","",SUMIFS($G$8:$G$5007,$B$8:$B$5007,B4463,$A$8:$A$5007,"مصروف",$I$8:$I$5007,"&lt;&gt;مرفوض"))</f>
        <v/>
      </c>
      <c r="P4463" s="25">
        <f>IF(A4463&lt;&gt;"عهدة","",N(F4463)-O4463)</f>
        <v/>
      </c>
      <c r="Q4463" s="26">
        <f>IF(A4463="","",IF(A4463="عهدة",IF(N(F4463)=0,"⚠ أدخل قيمة العهدة",IF(P4463&lt;0,"⛔ عجز / زيادة مصروفات "&amp;TEXT(-P4463,"#,##0"),IF(COUNTIFS($B$8:$B$5007,B4463,$A$8:$A$5007,"مصروف",$I$8:$I$5007,"&lt;&gt;مرفوض",$K$8:$K$5007,"&lt;&gt;نعم")&gt;0,"⚠ "&amp;COUNTIFS($B$8:$B$5007,B4463,$A$8:$A$5007,"مصروف",$I$8:$I$5007,"&lt;&gt;مرفوض",$K$8:$K$5007,"&lt;&gt;نعم")&amp;" مصروف غير مسوى",IF(L4463="تمت التسوية",IF(P4463=0,"✔ متوازنة وتمت التسوية","✔ تمت التسوية – متبقي "&amp;TEXT(P4463,"#,##0")),IF(P4463&gt;0,"متبقي "&amp;TEXT(P4463,"#,##0"),"✔ متوازنة"))))),IF(R4463=0,"⚠ أضف سطر عهدة أولًا",IF(OR(C4463="",N(G4463)=0),"⚠ أكمل التاريخ والقيمة",IF(S4463="","⚠ التاريخ خارج السنة المالية",IF(H4463="","⚠ اختر بند الموازنة",IF(I4463="مرفوض","✖ مرفوض من المدير",IF(I4463&lt;&gt;"موافق","⏳ بانتظار موافقة المدير",IF(K4463&lt;&gt;"نعم","⚠ غير مسوى مع الحسابات","✔ معتمد ومسوى")))))))))</f>
        <v/>
      </c>
      <c r="R4463">
        <f>N(R4462)+IF(A4463="عهدة",1,0)</f>
        <v/>
      </c>
      <c r="S4463">
        <f>IF(C4463="","",IF(AND(C4463&gt;=DATE(2026,9,1),C4463&lt;=DATE(2027,8,31)),(YEAR(C4463)-2026)*12+MONTH(C4463)-8,""))</f>
        <v/>
      </c>
      <c r="T4463">
        <f>IF(AND(A4463="مصروف",R4463&gt;0,I4463="موافق",S4463&lt;&gt;"",H4463&lt;&gt;""),N(G4463),0)</f>
        <v/>
      </c>
    </row>
    <row r="4464">
      <c r="A4464" s="19" t="n"/>
      <c r="B4464" s="20">
        <f>IF(A4464="","",IF(R4464=0,"⚠ أضف سطر عهدة أولًا","BDR-"&amp;TEXT(R4464,"000")))</f>
        <v/>
      </c>
      <c r="C4464" s="21" t="n"/>
      <c r="D4464" s="20">
        <f>IF(C4464="","",IF(S4464="","خارج السنة المالية",INDEX(القوائم!$D$2:$D$13,S4464)))</f>
        <v/>
      </c>
      <c r="E4464" s="22" t="n"/>
      <c r="F4464" s="23" t="n"/>
      <c r="G4464" s="23" t="n"/>
      <c r="H4464" s="22" t="n"/>
      <c r="I4464" s="19" t="n"/>
      <c r="J4464" s="21" t="n"/>
      <c r="K4464" s="19" t="n"/>
      <c r="L4464" s="19" t="n"/>
      <c r="M4464" s="21" t="n"/>
      <c r="N4464" s="22" t="n"/>
      <c r="O4464" s="24">
        <f>IF(A4464&lt;&gt;"عهدة","",SUMIFS($G$8:$G$5007,$B$8:$B$5007,B4464,$A$8:$A$5007,"مصروف",$I$8:$I$5007,"&lt;&gt;مرفوض"))</f>
        <v/>
      </c>
      <c r="P4464" s="25">
        <f>IF(A4464&lt;&gt;"عهدة","",N(F4464)-O4464)</f>
        <v/>
      </c>
      <c r="Q4464" s="26">
        <f>IF(A4464="","",IF(A4464="عهدة",IF(N(F4464)=0,"⚠ أدخل قيمة العهدة",IF(P4464&lt;0,"⛔ عجز / زيادة مصروفات "&amp;TEXT(-P4464,"#,##0"),IF(COUNTIFS($B$8:$B$5007,B4464,$A$8:$A$5007,"مصروف",$I$8:$I$5007,"&lt;&gt;مرفوض",$K$8:$K$5007,"&lt;&gt;نعم")&gt;0,"⚠ "&amp;COUNTIFS($B$8:$B$5007,B4464,$A$8:$A$5007,"مصروف",$I$8:$I$5007,"&lt;&gt;مرفوض",$K$8:$K$5007,"&lt;&gt;نعم")&amp;" مصروف غير مسوى",IF(L4464="تمت التسوية",IF(P4464=0,"✔ متوازنة وتمت التسوية","✔ تمت التسوية – متبقي "&amp;TEXT(P4464,"#,##0")),IF(P4464&gt;0,"متبقي "&amp;TEXT(P4464,"#,##0"),"✔ متوازنة"))))),IF(R4464=0,"⚠ أضف سطر عهدة أولًا",IF(OR(C4464="",N(G4464)=0),"⚠ أكمل التاريخ والقيمة",IF(S4464="","⚠ التاريخ خارج السنة المالية",IF(H4464="","⚠ اختر بند الموازنة",IF(I4464="مرفوض","✖ مرفوض من المدير",IF(I4464&lt;&gt;"موافق","⏳ بانتظار موافقة المدير",IF(K4464&lt;&gt;"نعم","⚠ غير مسوى مع الحسابات","✔ معتمد ومسوى")))))))))</f>
        <v/>
      </c>
      <c r="R4464">
        <f>N(R4463)+IF(A4464="عهدة",1,0)</f>
        <v/>
      </c>
      <c r="S4464">
        <f>IF(C4464="","",IF(AND(C4464&gt;=DATE(2026,9,1),C4464&lt;=DATE(2027,8,31)),(YEAR(C4464)-2026)*12+MONTH(C4464)-8,""))</f>
        <v/>
      </c>
      <c r="T4464">
        <f>IF(AND(A4464="مصروف",R4464&gt;0,I4464="موافق",S4464&lt;&gt;"",H4464&lt;&gt;""),N(G4464),0)</f>
        <v/>
      </c>
    </row>
    <row r="4465">
      <c r="A4465" s="19" t="n"/>
      <c r="B4465" s="20">
        <f>IF(A4465="","",IF(R4465=0,"⚠ أضف سطر عهدة أولًا","BDR-"&amp;TEXT(R4465,"000")))</f>
        <v/>
      </c>
      <c r="C4465" s="21" t="n"/>
      <c r="D4465" s="20">
        <f>IF(C4465="","",IF(S4465="","خارج السنة المالية",INDEX(القوائم!$D$2:$D$13,S4465)))</f>
        <v/>
      </c>
      <c r="E4465" s="22" t="n"/>
      <c r="F4465" s="23" t="n"/>
      <c r="G4465" s="23" t="n"/>
      <c r="H4465" s="22" t="n"/>
      <c r="I4465" s="19" t="n"/>
      <c r="J4465" s="21" t="n"/>
      <c r="K4465" s="19" t="n"/>
      <c r="L4465" s="19" t="n"/>
      <c r="M4465" s="21" t="n"/>
      <c r="N4465" s="22" t="n"/>
      <c r="O4465" s="24">
        <f>IF(A4465&lt;&gt;"عهدة","",SUMIFS($G$8:$G$5007,$B$8:$B$5007,B4465,$A$8:$A$5007,"مصروف",$I$8:$I$5007,"&lt;&gt;مرفوض"))</f>
        <v/>
      </c>
      <c r="P4465" s="25">
        <f>IF(A4465&lt;&gt;"عهدة","",N(F4465)-O4465)</f>
        <v/>
      </c>
      <c r="Q4465" s="26">
        <f>IF(A4465="","",IF(A4465="عهدة",IF(N(F4465)=0,"⚠ أدخل قيمة العهدة",IF(P4465&lt;0,"⛔ عجز / زيادة مصروفات "&amp;TEXT(-P4465,"#,##0"),IF(COUNTIFS($B$8:$B$5007,B4465,$A$8:$A$5007,"مصروف",$I$8:$I$5007,"&lt;&gt;مرفوض",$K$8:$K$5007,"&lt;&gt;نعم")&gt;0,"⚠ "&amp;COUNTIFS($B$8:$B$5007,B4465,$A$8:$A$5007,"مصروف",$I$8:$I$5007,"&lt;&gt;مرفوض",$K$8:$K$5007,"&lt;&gt;نعم")&amp;" مصروف غير مسوى",IF(L4465="تمت التسوية",IF(P4465=0,"✔ متوازنة وتمت التسوية","✔ تمت التسوية – متبقي "&amp;TEXT(P4465,"#,##0")),IF(P4465&gt;0,"متبقي "&amp;TEXT(P4465,"#,##0"),"✔ متوازنة"))))),IF(R4465=0,"⚠ أضف سطر عهدة أولًا",IF(OR(C4465="",N(G4465)=0),"⚠ أكمل التاريخ والقيمة",IF(S4465="","⚠ التاريخ خارج السنة المالية",IF(H4465="","⚠ اختر بند الموازنة",IF(I4465="مرفوض","✖ مرفوض من المدير",IF(I4465&lt;&gt;"موافق","⏳ بانتظار موافقة المدير",IF(K4465&lt;&gt;"نعم","⚠ غير مسوى مع الحسابات","✔ معتمد ومسوى")))))))))</f>
        <v/>
      </c>
      <c r="R4465">
        <f>N(R4464)+IF(A4465="عهدة",1,0)</f>
        <v/>
      </c>
      <c r="S4465">
        <f>IF(C4465="","",IF(AND(C4465&gt;=DATE(2026,9,1),C4465&lt;=DATE(2027,8,31)),(YEAR(C4465)-2026)*12+MONTH(C4465)-8,""))</f>
        <v/>
      </c>
      <c r="T4465">
        <f>IF(AND(A4465="مصروف",R4465&gt;0,I4465="موافق",S4465&lt;&gt;"",H4465&lt;&gt;""),N(G4465),0)</f>
        <v/>
      </c>
    </row>
    <row r="4466">
      <c r="A4466" s="19" t="n"/>
      <c r="B4466" s="20">
        <f>IF(A4466="","",IF(R4466=0,"⚠ أضف سطر عهدة أولًا","BDR-"&amp;TEXT(R4466,"000")))</f>
        <v/>
      </c>
      <c r="C4466" s="21" t="n"/>
      <c r="D4466" s="20">
        <f>IF(C4466="","",IF(S4466="","خارج السنة المالية",INDEX(القوائم!$D$2:$D$13,S4466)))</f>
        <v/>
      </c>
      <c r="E4466" s="22" t="n"/>
      <c r="F4466" s="23" t="n"/>
      <c r="G4466" s="23" t="n"/>
      <c r="H4466" s="22" t="n"/>
      <c r="I4466" s="19" t="n"/>
      <c r="J4466" s="21" t="n"/>
      <c r="K4466" s="19" t="n"/>
      <c r="L4466" s="19" t="n"/>
      <c r="M4466" s="21" t="n"/>
      <c r="N4466" s="22" t="n"/>
      <c r="O4466" s="24">
        <f>IF(A4466&lt;&gt;"عهدة","",SUMIFS($G$8:$G$5007,$B$8:$B$5007,B4466,$A$8:$A$5007,"مصروف",$I$8:$I$5007,"&lt;&gt;مرفوض"))</f>
        <v/>
      </c>
      <c r="P4466" s="25">
        <f>IF(A4466&lt;&gt;"عهدة","",N(F4466)-O4466)</f>
        <v/>
      </c>
      <c r="Q4466" s="26">
        <f>IF(A4466="","",IF(A4466="عهدة",IF(N(F4466)=0,"⚠ أدخل قيمة العهدة",IF(P4466&lt;0,"⛔ عجز / زيادة مصروفات "&amp;TEXT(-P4466,"#,##0"),IF(COUNTIFS($B$8:$B$5007,B4466,$A$8:$A$5007,"مصروف",$I$8:$I$5007,"&lt;&gt;مرفوض",$K$8:$K$5007,"&lt;&gt;نعم")&gt;0,"⚠ "&amp;COUNTIFS($B$8:$B$5007,B4466,$A$8:$A$5007,"مصروف",$I$8:$I$5007,"&lt;&gt;مرفوض",$K$8:$K$5007,"&lt;&gt;نعم")&amp;" مصروف غير مسوى",IF(L4466="تمت التسوية",IF(P4466=0,"✔ متوازنة وتمت التسوية","✔ تمت التسوية – متبقي "&amp;TEXT(P4466,"#,##0")),IF(P4466&gt;0,"متبقي "&amp;TEXT(P4466,"#,##0"),"✔ متوازنة"))))),IF(R4466=0,"⚠ أضف سطر عهدة أولًا",IF(OR(C4466="",N(G4466)=0),"⚠ أكمل التاريخ والقيمة",IF(S4466="","⚠ التاريخ خارج السنة المالية",IF(H4466="","⚠ اختر بند الموازنة",IF(I4466="مرفوض","✖ مرفوض من المدير",IF(I4466&lt;&gt;"موافق","⏳ بانتظار موافقة المدير",IF(K4466&lt;&gt;"نعم","⚠ غير مسوى مع الحسابات","✔ معتمد ومسوى")))))))))</f>
        <v/>
      </c>
      <c r="R4466">
        <f>N(R4465)+IF(A4466="عهدة",1,0)</f>
        <v/>
      </c>
      <c r="S4466">
        <f>IF(C4466="","",IF(AND(C4466&gt;=DATE(2026,9,1),C4466&lt;=DATE(2027,8,31)),(YEAR(C4466)-2026)*12+MONTH(C4466)-8,""))</f>
        <v/>
      </c>
      <c r="T4466">
        <f>IF(AND(A4466="مصروف",R4466&gt;0,I4466="موافق",S4466&lt;&gt;"",H4466&lt;&gt;""),N(G4466),0)</f>
        <v/>
      </c>
    </row>
    <row r="4467">
      <c r="A4467" s="19" t="n"/>
      <c r="B4467" s="20">
        <f>IF(A4467="","",IF(R4467=0,"⚠ أضف سطر عهدة أولًا","BDR-"&amp;TEXT(R4467,"000")))</f>
        <v/>
      </c>
      <c r="C4467" s="21" t="n"/>
      <c r="D4467" s="20">
        <f>IF(C4467="","",IF(S4467="","خارج السنة المالية",INDEX(القوائم!$D$2:$D$13,S4467)))</f>
        <v/>
      </c>
      <c r="E4467" s="22" t="n"/>
      <c r="F4467" s="23" t="n"/>
      <c r="G4467" s="23" t="n"/>
      <c r="H4467" s="22" t="n"/>
      <c r="I4467" s="19" t="n"/>
      <c r="J4467" s="21" t="n"/>
      <c r="K4467" s="19" t="n"/>
      <c r="L4467" s="19" t="n"/>
      <c r="M4467" s="21" t="n"/>
      <c r="N4467" s="22" t="n"/>
      <c r="O4467" s="24">
        <f>IF(A4467&lt;&gt;"عهدة","",SUMIFS($G$8:$G$5007,$B$8:$B$5007,B4467,$A$8:$A$5007,"مصروف",$I$8:$I$5007,"&lt;&gt;مرفوض"))</f>
        <v/>
      </c>
      <c r="P4467" s="25">
        <f>IF(A4467&lt;&gt;"عهدة","",N(F4467)-O4467)</f>
        <v/>
      </c>
      <c r="Q4467" s="26">
        <f>IF(A4467="","",IF(A4467="عهدة",IF(N(F4467)=0,"⚠ أدخل قيمة العهدة",IF(P4467&lt;0,"⛔ عجز / زيادة مصروفات "&amp;TEXT(-P4467,"#,##0"),IF(COUNTIFS($B$8:$B$5007,B4467,$A$8:$A$5007,"مصروف",$I$8:$I$5007,"&lt;&gt;مرفوض",$K$8:$K$5007,"&lt;&gt;نعم")&gt;0,"⚠ "&amp;COUNTIFS($B$8:$B$5007,B4467,$A$8:$A$5007,"مصروف",$I$8:$I$5007,"&lt;&gt;مرفوض",$K$8:$K$5007,"&lt;&gt;نعم")&amp;" مصروف غير مسوى",IF(L4467="تمت التسوية",IF(P4467=0,"✔ متوازنة وتمت التسوية","✔ تمت التسوية – متبقي "&amp;TEXT(P4467,"#,##0")),IF(P4467&gt;0,"متبقي "&amp;TEXT(P4467,"#,##0"),"✔ متوازنة"))))),IF(R4467=0,"⚠ أضف سطر عهدة أولًا",IF(OR(C4467="",N(G4467)=0),"⚠ أكمل التاريخ والقيمة",IF(S4467="","⚠ التاريخ خارج السنة المالية",IF(H4467="","⚠ اختر بند الموازنة",IF(I4467="مرفوض","✖ مرفوض من المدير",IF(I4467&lt;&gt;"موافق","⏳ بانتظار موافقة المدير",IF(K4467&lt;&gt;"نعم","⚠ غير مسوى مع الحسابات","✔ معتمد ومسوى")))))))))</f>
        <v/>
      </c>
      <c r="R4467">
        <f>N(R4466)+IF(A4467="عهدة",1,0)</f>
        <v/>
      </c>
      <c r="S4467">
        <f>IF(C4467="","",IF(AND(C4467&gt;=DATE(2026,9,1),C4467&lt;=DATE(2027,8,31)),(YEAR(C4467)-2026)*12+MONTH(C4467)-8,""))</f>
        <v/>
      </c>
      <c r="T4467">
        <f>IF(AND(A4467="مصروف",R4467&gt;0,I4467="موافق",S4467&lt;&gt;"",H4467&lt;&gt;""),N(G4467),0)</f>
        <v/>
      </c>
    </row>
    <row r="4468">
      <c r="A4468" s="19" t="n"/>
      <c r="B4468" s="20">
        <f>IF(A4468="","",IF(R4468=0,"⚠ أضف سطر عهدة أولًا","BDR-"&amp;TEXT(R4468,"000")))</f>
        <v/>
      </c>
      <c r="C4468" s="21" t="n"/>
      <c r="D4468" s="20">
        <f>IF(C4468="","",IF(S4468="","خارج السنة المالية",INDEX(القوائم!$D$2:$D$13,S4468)))</f>
        <v/>
      </c>
      <c r="E4468" s="22" t="n"/>
      <c r="F4468" s="23" t="n"/>
      <c r="G4468" s="23" t="n"/>
      <c r="H4468" s="22" t="n"/>
      <c r="I4468" s="19" t="n"/>
      <c r="J4468" s="21" t="n"/>
      <c r="K4468" s="19" t="n"/>
      <c r="L4468" s="19" t="n"/>
      <c r="M4468" s="21" t="n"/>
      <c r="N4468" s="22" t="n"/>
      <c r="O4468" s="24">
        <f>IF(A4468&lt;&gt;"عهدة","",SUMIFS($G$8:$G$5007,$B$8:$B$5007,B4468,$A$8:$A$5007,"مصروف",$I$8:$I$5007,"&lt;&gt;مرفوض"))</f>
        <v/>
      </c>
      <c r="P4468" s="25">
        <f>IF(A4468&lt;&gt;"عهدة","",N(F4468)-O4468)</f>
        <v/>
      </c>
      <c r="Q4468" s="26">
        <f>IF(A4468="","",IF(A4468="عهدة",IF(N(F4468)=0,"⚠ أدخل قيمة العهدة",IF(P4468&lt;0,"⛔ عجز / زيادة مصروفات "&amp;TEXT(-P4468,"#,##0"),IF(COUNTIFS($B$8:$B$5007,B4468,$A$8:$A$5007,"مصروف",$I$8:$I$5007,"&lt;&gt;مرفوض",$K$8:$K$5007,"&lt;&gt;نعم")&gt;0,"⚠ "&amp;COUNTIFS($B$8:$B$5007,B4468,$A$8:$A$5007,"مصروف",$I$8:$I$5007,"&lt;&gt;مرفوض",$K$8:$K$5007,"&lt;&gt;نعم")&amp;" مصروف غير مسوى",IF(L4468="تمت التسوية",IF(P4468=0,"✔ متوازنة وتمت التسوية","✔ تمت التسوية – متبقي "&amp;TEXT(P4468,"#,##0")),IF(P4468&gt;0,"متبقي "&amp;TEXT(P4468,"#,##0"),"✔ متوازنة"))))),IF(R4468=0,"⚠ أضف سطر عهدة أولًا",IF(OR(C4468="",N(G4468)=0),"⚠ أكمل التاريخ والقيمة",IF(S4468="","⚠ التاريخ خارج السنة المالية",IF(H4468="","⚠ اختر بند الموازنة",IF(I4468="مرفوض","✖ مرفوض من المدير",IF(I4468&lt;&gt;"موافق","⏳ بانتظار موافقة المدير",IF(K4468&lt;&gt;"نعم","⚠ غير مسوى مع الحسابات","✔ معتمد ومسوى")))))))))</f>
        <v/>
      </c>
      <c r="R4468">
        <f>N(R4467)+IF(A4468="عهدة",1,0)</f>
        <v/>
      </c>
      <c r="S4468">
        <f>IF(C4468="","",IF(AND(C4468&gt;=DATE(2026,9,1),C4468&lt;=DATE(2027,8,31)),(YEAR(C4468)-2026)*12+MONTH(C4468)-8,""))</f>
        <v/>
      </c>
      <c r="T4468">
        <f>IF(AND(A4468="مصروف",R4468&gt;0,I4468="موافق",S4468&lt;&gt;"",H4468&lt;&gt;""),N(G4468),0)</f>
        <v/>
      </c>
    </row>
    <row r="4469">
      <c r="A4469" s="19" t="n"/>
      <c r="B4469" s="20">
        <f>IF(A4469="","",IF(R4469=0,"⚠ أضف سطر عهدة أولًا","BDR-"&amp;TEXT(R4469,"000")))</f>
        <v/>
      </c>
      <c r="C4469" s="21" t="n"/>
      <c r="D4469" s="20">
        <f>IF(C4469="","",IF(S4469="","خارج السنة المالية",INDEX(القوائم!$D$2:$D$13,S4469)))</f>
        <v/>
      </c>
      <c r="E4469" s="22" t="n"/>
      <c r="F4469" s="23" t="n"/>
      <c r="G4469" s="23" t="n"/>
      <c r="H4469" s="22" t="n"/>
      <c r="I4469" s="19" t="n"/>
      <c r="J4469" s="21" t="n"/>
      <c r="K4469" s="19" t="n"/>
      <c r="L4469" s="19" t="n"/>
      <c r="M4469" s="21" t="n"/>
      <c r="N4469" s="22" t="n"/>
      <c r="O4469" s="24">
        <f>IF(A4469&lt;&gt;"عهدة","",SUMIFS($G$8:$G$5007,$B$8:$B$5007,B4469,$A$8:$A$5007,"مصروف",$I$8:$I$5007,"&lt;&gt;مرفوض"))</f>
        <v/>
      </c>
      <c r="P4469" s="25">
        <f>IF(A4469&lt;&gt;"عهدة","",N(F4469)-O4469)</f>
        <v/>
      </c>
      <c r="Q4469" s="26">
        <f>IF(A4469="","",IF(A4469="عهدة",IF(N(F4469)=0,"⚠ أدخل قيمة العهدة",IF(P4469&lt;0,"⛔ عجز / زيادة مصروفات "&amp;TEXT(-P4469,"#,##0"),IF(COUNTIFS($B$8:$B$5007,B4469,$A$8:$A$5007,"مصروف",$I$8:$I$5007,"&lt;&gt;مرفوض",$K$8:$K$5007,"&lt;&gt;نعم")&gt;0,"⚠ "&amp;COUNTIFS($B$8:$B$5007,B4469,$A$8:$A$5007,"مصروف",$I$8:$I$5007,"&lt;&gt;مرفوض",$K$8:$K$5007,"&lt;&gt;نعم")&amp;" مصروف غير مسوى",IF(L4469="تمت التسوية",IF(P4469=0,"✔ متوازنة وتمت التسوية","✔ تمت التسوية – متبقي "&amp;TEXT(P4469,"#,##0")),IF(P4469&gt;0,"متبقي "&amp;TEXT(P4469,"#,##0"),"✔ متوازنة"))))),IF(R4469=0,"⚠ أضف سطر عهدة أولًا",IF(OR(C4469="",N(G4469)=0),"⚠ أكمل التاريخ والقيمة",IF(S4469="","⚠ التاريخ خارج السنة المالية",IF(H4469="","⚠ اختر بند الموازنة",IF(I4469="مرفوض","✖ مرفوض من المدير",IF(I4469&lt;&gt;"موافق","⏳ بانتظار موافقة المدير",IF(K4469&lt;&gt;"نعم","⚠ غير مسوى مع الحسابات","✔ معتمد ومسوى")))))))))</f>
        <v/>
      </c>
      <c r="R4469">
        <f>N(R4468)+IF(A4469="عهدة",1,0)</f>
        <v/>
      </c>
      <c r="S4469">
        <f>IF(C4469="","",IF(AND(C4469&gt;=DATE(2026,9,1),C4469&lt;=DATE(2027,8,31)),(YEAR(C4469)-2026)*12+MONTH(C4469)-8,""))</f>
        <v/>
      </c>
      <c r="T4469">
        <f>IF(AND(A4469="مصروف",R4469&gt;0,I4469="موافق",S4469&lt;&gt;"",H4469&lt;&gt;""),N(G4469),0)</f>
        <v/>
      </c>
    </row>
    <row r="4470">
      <c r="A4470" s="19" t="n"/>
      <c r="B4470" s="20">
        <f>IF(A4470="","",IF(R4470=0,"⚠ أضف سطر عهدة أولًا","BDR-"&amp;TEXT(R4470,"000")))</f>
        <v/>
      </c>
      <c r="C4470" s="21" t="n"/>
      <c r="D4470" s="20">
        <f>IF(C4470="","",IF(S4470="","خارج السنة المالية",INDEX(القوائم!$D$2:$D$13,S4470)))</f>
        <v/>
      </c>
      <c r="E4470" s="22" t="n"/>
      <c r="F4470" s="23" t="n"/>
      <c r="G4470" s="23" t="n"/>
      <c r="H4470" s="22" t="n"/>
      <c r="I4470" s="19" t="n"/>
      <c r="J4470" s="21" t="n"/>
      <c r="K4470" s="19" t="n"/>
      <c r="L4470" s="19" t="n"/>
      <c r="M4470" s="21" t="n"/>
      <c r="N4470" s="22" t="n"/>
      <c r="O4470" s="24">
        <f>IF(A4470&lt;&gt;"عهدة","",SUMIFS($G$8:$G$5007,$B$8:$B$5007,B4470,$A$8:$A$5007,"مصروف",$I$8:$I$5007,"&lt;&gt;مرفوض"))</f>
        <v/>
      </c>
      <c r="P4470" s="25">
        <f>IF(A4470&lt;&gt;"عهدة","",N(F4470)-O4470)</f>
        <v/>
      </c>
      <c r="Q4470" s="26">
        <f>IF(A4470="","",IF(A4470="عهدة",IF(N(F4470)=0,"⚠ أدخل قيمة العهدة",IF(P4470&lt;0,"⛔ عجز / زيادة مصروفات "&amp;TEXT(-P4470,"#,##0"),IF(COUNTIFS($B$8:$B$5007,B4470,$A$8:$A$5007,"مصروف",$I$8:$I$5007,"&lt;&gt;مرفوض",$K$8:$K$5007,"&lt;&gt;نعم")&gt;0,"⚠ "&amp;COUNTIFS($B$8:$B$5007,B4470,$A$8:$A$5007,"مصروف",$I$8:$I$5007,"&lt;&gt;مرفوض",$K$8:$K$5007,"&lt;&gt;نعم")&amp;" مصروف غير مسوى",IF(L4470="تمت التسوية",IF(P4470=0,"✔ متوازنة وتمت التسوية","✔ تمت التسوية – متبقي "&amp;TEXT(P4470,"#,##0")),IF(P4470&gt;0,"متبقي "&amp;TEXT(P4470,"#,##0"),"✔ متوازنة"))))),IF(R4470=0,"⚠ أضف سطر عهدة أولًا",IF(OR(C4470="",N(G4470)=0),"⚠ أكمل التاريخ والقيمة",IF(S4470="","⚠ التاريخ خارج السنة المالية",IF(H4470="","⚠ اختر بند الموازنة",IF(I4470="مرفوض","✖ مرفوض من المدير",IF(I4470&lt;&gt;"موافق","⏳ بانتظار موافقة المدير",IF(K4470&lt;&gt;"نعم","⚠ غير مسوى مع الحسابات","✔ معتمد ومسوى")))))))))</f>
        <v/>
      </c>
      <c r="R4470">
        <f>N(R4469)+IF(A4470="عهدة",1,0)</f>
        <v/>
      </c>
      <c r="S4470">
        <f>IF(C4470="","",IF(AND(C4470&gt;=DATE(2026,9,1),C4470&lt;=DATE(2027,8,31)),(YEAR(C4470)-2026)*12+MONTH(C4470)-8,""))</f>
        <v/>
      </c>
      <c r="T4470">
        <f>IF(AND(A4470="مصروف",R4470&gt;0,I4470="موافق",S4470&lt;&gt;"",H4470&lt;&gt;""),N(G4470),0)</f>
        <v/>
      </c>
    </row>
    <row r="4471">
      <c r="A4471" s="19" t="n"/>
      <c r="B4471" s="20">
        <f>IF(A4471="","",IF(R4471=0,"⚠ أضف سطر عهدة أولًا","BDR-"&amp;TEXT(R4471,"000")))</f>
        <v/>
      </c>
      <c r="C4471" s="21" t="n"/>
      <c r="D4471" s="20">
        <f>IF(C4471="","",IF(S4471="","خارج السنة المالية",INDEX(القوائم!$D$2:$D$13,S4471)))</f>
        <v/>
      </c>
      <c r="E4471" s="22" t="n"/>
      <c r="F4471" s="23" t="n"/>
      <c r="G4471" s="23" t="n"/>
      <c r="H4471" s="22" t="n"/>
      <c r="I4471" s="19" t="n"/>
      <c r="J4471" s="21" t="n"/>
      <c r="K4471" s="19" t="n"/>
      <c r="L4471" s="19" t="n"/>
      <c r="M4471" s="21" t="n"/>
      <c r="N4471" s="22" t="n"/>
      <c r="O4471" s="24">
        <f>IF(A4471&lt;&gt;"عهدة","",SUMIFS($G$8:$G$5007,$B$8:$B$5007,B4471,$A$8:$A$5007,"مصروف",$I$8:$I$5007,"&lt;&gt;مرفوض"))</f>
        <v/>
      </c>
      <c r="P4471" s="25">
        <f>IF(A4471&lt;&gt;"عهدة","",N(F4471)-O4471)</f>
        <v/>
      </c>
      <c r="Q4471" s="26">
        <f>IF(A4471="","",IF(A4471="عهدة",IF(N(F4471)=0,"⚠ أدخل قيمة العهدة",IF(P4471&lt;0,"⛔ عجز / زيادة مصروفات "&amp;TEXT(-P4471,"#,##0"),IF(COUNTIFS($B$8:$B$5007,B4471,$A$8:$A$5007,"مصروف",$I$8:$I$5007,"&lt;&gt;مرفوض",$K$8:$K$5007,"&lt;&gt;نعم")&gt;0,"⚠ "&amp;COUNTIFS($B$8:$B$5007,B4471,$A$8:$A$5007,"مصروف",$I$8:$I$5007,"&lt;&gt;مرفوض",$K$8:$K$5007,"&lt;&gt;نعم")&amp;" مصروف غير مسوى",IF(L4471="تمت التسوية",IF(P4471=0,"✔ متوازنة وتمت التسوية","✔ تمت التسوية – متبقي "&amp;TEXT(P4471,"#,##0")),IF(P4471&gt;0,"متبقي "&amp;TEXT(P4471,"#,##0"),"✔ متوازنة"))))),IF(R4471=0,"⚠ أضف سطر عهدة أولًا",IF(OR(C4471="",N(G4471)=0),"⚠ أكمل التاريخ والقيمة",IF(S4471="","⚠ التاريخ خارج السنة المالية",IF(H4471="","⚠ اختر بند الموازنة",IF(I4471="مرفوض","✖ مرفوض من المدير",IF(I4471&lt;&gt;"موافق","⏳ بانتظار موافقة المدير",IF(K4471&lt;&gt;"نعم","⚠ غير مسوى مع الحسابات","✔ معتمد ومسوى")))))))))</f>
        <v/>
      </c>
      <c r="R4471">
        <f>N(R4470)+IF(A4471="عهدة",1,0)</f>
        <v/>
      </c>
      <c r="S4471">
        <f>IF(C4471="","",IF(AND(C4471&gt;=DATE(2026,9,1),C4471&lt;=DATE(2027,8,31)),(YEAR(C4471)-2026)*12+MONTH(C4471)-8,""))</f>
        <v/>
      </c>
      <c r="T4471">
        <f>IF(AND(A4471="مصروف",R4471&gt;0,I4471="موافق",S4471&lt;&gt;"",H4471&lt;&gt;""),N(G4471),0)</f>
        <v/>
      </c>
    </row>
    <row r="4472">
      <c r="A4472" s="19" t="n"/>
      <c r="B4472" s="20">
        <f>IF(A4472="","",IF(R4472=0,"⚠ أضف سطر عهدة أولًا","BDR-"&amp;TEXT(R4472,"000")))</f>
        <v/>
      </c>
      <c r="C4472" s="21" t="n"/>
      <c r="D4472" s="20">
        <f>IF(C4472="","",IF(S4472="","خارج السنة المالية",INDEX(القوائم!$D$2:$D$13,S4472)))</f>
        <v/>
      </c>
      <c r="E4472" s="22" t="n"/>
      <c r="F4472" s="23" t="n"/>
      <c r="G4472" s="23" t="n"/>
      <c r="H4472" s="22" t="n"/>
      <c r="I4472" s="19" t="n"/>
      <c r="J4472" s="21" t="n"/>
      <c r="K4472" s="19" t="n"/>
      <c r="L4472" s="19" t="n"/>
      <c r="M4472" s="21" t="n"/>
      <c r="N4472" s="22" t="n"/>
      <c r="O4472" s="24">
        <f>IF(A4472&lt;&gt;"عهدة","",SUMIFS($G$8:$G$5007,$B$8:$B$5007,B4472,$A$8:$A$5007,"مصروف",$I$8:$I$5007,"&lt;&gt;مرفوض"))</f>
        <v/>
      </c>
      <c r="P4472" s="25">
        <f>IF(A4472&lt;&gt;"عهدة","",N(F4472)-O4472)</f>
        <v/>
      </c>
      <c r="Q4472" s="26">
        <f>IF(A4472="","",IF(A4472="عهدة",IF(N(F4472)=0,"⚠ أدخل قيمة العهدة",IF(P4472&lt;0,"⛔ عجز / زيادة مصروفات "&amp;TEXT(-P4472,"#,##0"),IF(COUNTIFS($B$8:$B$5007,B4472,$A$8:$A$5007,"مصروف",$I$8:$I$5007,"&lt;&gt;مرفوض",$K$8:$K$5007,"&lt;&gt;نعم")&gt;0,"⚠ "&amp;COUNTIFS($B$8:$B$5007,B4472,$A$8:$A$5007,"مصروف",$I$8:$I$5007,"&lt;&gt;مرفوض",$K$8:$K$5007,"&lt;&gt;نعم")&amp;" مصروف غير مسوى",IF(L4472="تمت التسوية",IF(P4472=0,"✔ متوازنة وتمت التسوية","✔ تمت التسوية – متبقي "&amp;TEXT(P4472,"#,##0")),IF(P4472&gt;0,"متبقي "&amp;TEXT(P4472,"#,##0"),"✔ متوازنة"))))),IF(R4472=0,"⚠ أضف سطر عهدة أولًا",IF(OR(C4472="",N(G4472)=0),"⚠ أكمل التاريخ والقيمة",IF(S4472="","⚠ التاريخ خارج السنة المالية",IF(H4472="","⚠ اختر بند الموازنة",IF(I4472="مرفوض","✖ مرفوض من المدير",IF(I4472&lt;&gt;"موافق","⏳ بانتظار موافقة المدير",IF(K4472&lt;&gt;"نعم","⚠ غير مسوى مع الحسابات","✔ معتمد ومسوى")))))))))</f>
        <v/>
      </c>
      <c r="R4472">
        <f>N(R4471)+IF(A4472="عهدة",1,0)</f>
        <v/>
      </c>
      <c r="S4472">
        <f>IF(C4472="","",IF(AND(C4472&gt;=DATE(2026,9,1),C4472&lt;=DATE(2027,8,31)),(YEAR(C4472)-2026)*12+MONTH(C4472)-8,""))</f>
        <v/>
      </c>
      <c r="T4472">
        <f>IF(AND(A4472="مصروف",R4472&gt;0,I4472="موافق",S4472&lt;&gt;"",H4472&lt;&gt;""),N(G4472),0)</f>
        <v/>
      </c>
    </row>
    <row r="4473">
      <c r="A4473" s="19" t="n"/>
      <c r="B4473" s="20">
        <f>IF(A4473="","",IF(R4473=0,"⚠ أضف سطر عهدة أولًا","BDR-"&amp;TEXT(R4473,"000")))</f>
        <v/>
      </c>
      <c r="C4473" s="21" t="n"/>
      <c r="D4473" s="20">
        <f>IF(C4473="","",IF(S4473="","خارج السنة المالية",INDEX(القوائم!$D$2:$D$13,S4473)))</f>
        <v/>
      </c>
      <c r="E4473" s="22" t="n"/>
      <c r="F4473" s="23" t="n"/>
      <c r="G4473" s="23" t="n"/>
      <c r="H4473" s="22" t="n"/>
      <c r="I4473" s="19" t="n"/>
      <c r="J4473" s="21" t="n"/>
      <c r="K4473" s="19" t="n"/>
      <c r="L4473" s="19" t="n"/>
      <c r="M4473" s="21" t="n"/>
      <c r="N4473" s="22" t="n"/>
      <c r="O4473" s="24">
        <f>IF(A4473&lt;&gt;"عهدة","",SUMIFS($G$8:$G$5007,$B$8:$B$5007,B4473,$A$8:$A$5007,"مصروف",$I$8:$I$5007,"&lt;&gt;مرفوض"))</f>
        <v/>
      </c>
      <c r="P4473" s="25">
        <f>IF(A4473&lt;&gt;"عهدة","",N(F4473)-O4473)</f>
        <v/>
      </c>
      <c r="Q4473" s="26">
        <f>IF(A4473="","",IF(A4473="عهدة",IF(N(F4473)=0,"⚠ أدخل قيمة العهدة",IF(P4473&lt;0,"⛔ عجز / زيادة مصروفات "&amp;TEXT(-P4473,"#,##0"),IF(COUNTIFS($B$8:$B$5007,B4473,$A$8:$A$5007,"مصروف",$I$8:$I$5007,"&lt;&gt;مرفوض",$K$8:$K$5007,"&lt;&gt;نعم")&gt;0,"⚠ "&amp;COUNTIFS($B$8:$B$5007,B4473,$A$8:$A$5007,"مصروف",$I$8:$I$5007,"&lt;&gt;مرفوض",$K$8:$K$5007,"&lt;&gt;نعم")&amp;" مصروف غير مسوى",IF(L4473="تمت التسوية",IF(P4473=0,"✔ متوازنة وتمت التسوية","✔ تمت التسوية – متبقي "&amp;TEXT(P4473,"#,##0")),IF(P4473&gt;0,"متبقي "&amp;TEXT(P4473,"#,##0"),"✔ متوازنة"))))),IF(R4473=0,"⚠ أضف سطر عهدة أولًا",IF(OR(C4473="",N(G4473)=0),"⚠ أكمل التاريخ والقيمة",IF(S4473="","⚠ التاريخ خارج السنة المالية",IF(H4473="","⚠ اختر بند الموازنة",IF(I4473="مرفوض","✖ مرفوض من المدير",IF(I4473&lt;&gt;"موافق","⏳ بانتظار موافقة المدير",IF(K4473&lt;&gt;"نعم","⚠ غير مسوى مع الحسابات","✔ معتمد ومسوى")))))))))</f>
        <v/>
      </c>
      <c r="R4473">
        <f>N(R4472)+IF(A4473="عهدة",1,0)</f>
        <v/>
      </c>
      <c r="S4473">
        <f>IF(C4473="","",IF(AND(C4473&gt;=DATE(2026,9,1),C4473&lt;=DATE(2027,8,31)),(YEAR(C4473)-2026)*12+MONTH(C4473)-8,""))</f>
        <v/>
      </c>
      <c r="T4473">
        <f>IF(AND(A4473="مصروف",R4473&gt;0,I4473="موافق",S4473&lt;&gt;"",H4473&lt;&gt;""),N(G4473),0)</f>
        <v/>
      </c>
    </row>
    <row r="4474">
      <c r="A4474" s="19" t="n"/>
      <c r="B4474" s="20">
        <f>IF(A4474="","",IF(R4474=0,"⚠ أضف سطر عهدة أولًا","BDR-"&amp;TEXT(R4474,"000")))</f>
        <v/>
      </c>
      <c r="C4474" s="21" t="n"/>
      <c r="D4474" s="20">
        <f>IF(C4474="","",IF(S4474="","خارج السنة المالية",INDEX(القوائم!$D$2:$D$13,S4474)))</f>
        <v/>
      </c>
      <c r="E4474" s="22" t="n"/>
      <c r="F4474" s="23" t="n"/>
      <c r="G4474" s="23" t="n"/>
      <c r="H4474" s="22" t="n"/>
      <c r="I4474" s="19" t="n"/>
      <c r="J4474" s="21" t="n"/>
      <c r="K4474" s="19" t="n"/>
      <c r="L4474" s="19" t="n"/>
      <c r="M4474" s="21" t="n"/>
      <c r="N4474" s="22" t="n"/>
      <c r="O4474" s="24">
        <f>IF(A4474&lt;&gt;"عهدة","",SUMIFS($G$8:$G$5007,$B$8:$B$5007,B4474,$A$8:$A$5007,"مصروف",$I$8:$I$5007,"&lt;&gt;مرفوض"))</f>
        <v/>
      </c>
      <c r="P4474" s="25">
        <f>IF(A4474&lt;&gt;"عهدة","",N(F4474)-O4474)</f>
        <v/>
      </c>
      <c r="Q4474" s="26">
        <f>IF(A4474="","",IF(A4474="عهدة",IF(N(F4474)=0,"⚠ أدخل قيمة العهدة",IF(P4474&lt;0,"⛔ عجز / زيادة مصروفات "&amp;TEXT(-P4474,"#,##0"),IF(COUNTIFS($B$8:$B$5007,B4474,$A$8:$A$5007,"مصروف",$I$8:$I$5007,"&lt;&gt;مرفوض",$K$8:$K$5007,"&lt;&gt;نعم")&gt;0,"⚠ "&amp;COUNTIFS($B$8:$B$5007,B4474,$A$8:$A$5007,"مصروف",$I$8:$I$5007,"&lt;&gt;مرفوض",$K$8:$K$5007,"&lt;&gt;نعم")&amp;" مصروف غير مسوى",IF(L4474="تمت التسوية",IF(P4474=0,"✔ متوازنة وتمت التسوية","✔ تمت التسوية – متبقي "&amp;TEXT(P4474,"#,##0")),IF(P4474&gt;0,"متبقي "&amp;TEXT(P4474,"#,##0"),"✔ متوازنة"))))),IF(R4474=0,"⚠ أضف سطر عهدة أولًا",IF(OR(C4474="",N(G4474)=0),"⚠ أكمل التاريخ والقيمة",IF(S4474="","⚠ التاريخ خارج السنة المالية",IF(H4474="","⚠ اختر بند الموازنة",IF(I4474="مرفوض","✖ مرفوض من المدير",IF(I4474&lt;&gt;"موافق","⏳ بانتظار موافقة المدير",IF(K4474&lt;&gt;"نعم","⚠ غير مسوى مع الحسابات","✔ معتمد ومسوى")))))))))</f>
        <v/>
      </c>
      <c r="R4474">
        <f>N(R4473)+IF(A4474="عهدة",1,0)</f>
        <v/>
      </c>
      <c r="S4474">
        <f>IF(C4474="","",IF(AND(C4474&gt;=DATE(2026,9,1),C4474&lt;=DATE(2027,8,31)),(YEAR(C4474)-2026)*12+MONTH(C4474)-8,""))</f>
        <v/>
      </c>
      <c r="T4474">
        <f>IF(AND(A4474="مصروف",R4474&gt;0,I4474="موافق",S4474&lt;&gt;"",H4474&lt;&gt;""),N(G4474),0)</f>
        <v/>
      </c>
    </row>
    <row r="4475">
      <c r="A4475" s="19" t="n"/>
      <c r="B4475" s="20">
        <f>IF(A4475="","",IF(R4475=0,"⚠ أضف سطر عهدة أولًا","BDR-"&amp;TEXT(R4475,"000")))</f>
        <v/>
      </c>
      <c r="C4475" s="21" t="n"/>
      <c r="D4475" s="20">
        <f>IF(C4475="","",IF(S4475="","خارج السنة المالية",INDEX(القوائم!$D$2:$D$13,S4475)))</f>
        <v/>
      </c>
      <c r="E4475" s="22" t="n"/>
      <c r="F4475" s="23" t="n"/>
      <c r="G4475" s="23" t="n"/>
      <c r="H4475" s="22" t="n"/>
      <c r="I4475" s="19" t="n"/>
      <c r="J4475" s="21" t="n"/>
      <c r="K4475" s="19" t="n"/>
      <c r="L4475" s="19" t="n"/>
      <c r="M4475" s="21" t="n"/>
      <c r="N4475" s="22" t="n"/>
      <c r="O4475" s="24">
        <f>IF(A4475&lt;&gt;"عهدة","",SUMIFS($G$8:$G$5007,$B$8:$B$5007,B4475,$A$8:$A$5007,"مصروف",$I$8:$I$5007,"&lt;&gt;مرفوض"))</f>
        <v/>
      </c>
      <c r="P4475" s="25">
        <f>IF(A4475&lt;&gt;"عهدة","",N(F4475)-O4475)</f>
        <v/>
      </c>
      <c r="Q4475" s="26">
        <f>IF(A4475="","",IF(A4475="عهدة",IF(N(F4475)=0,"⚠ أدخل قيمة العهدة",IF(P4475&lt;0,"⛔ عجز / زيادة مصروفات "&amp;TEXT(-P4475,"#,##0"),IF(COUNTIFS($B$8:$B$5007,B4475,$A$8:$A$5007,"مصروف",$I$8:$I$5007,"&lt;&gt;مرفوض",$K$8:$K$5007,"&lt;&gt;نعم")&gt;0,"⚠ "&amp;COUNTIFS($B$8:$B$5007,B4475,$A$8:$A$5007,"مصروف",$I$8:$I$5007,"&lt;&gt;مرفوض",$K$8:$K$5007,"&lt;&gt;نعم")&amp;" مصروف غير مسوى",IF(L4475="تمت التسوية",IF(P4475=0,"✔ متوازنة وتمت التسوية","✔ تمت التسوية – متبقي "&amp;TEXT(P4475,"#,##0")),IF(P4475&gt;0,"متبقي "&amp;TEXT(P4475,"#,##0"),"✔ متوازنة"))))),IF(R4475=0,"⚠ أضف سطر عهدة أولًا",IF(OR(C4475="",N(G4475)=0),"⚠ أكمل التاريخ والقيمة",IF(S4475="","⚠ التاريخ خارج السنة المالية",IF(H4475="","⚠ اختر بند الموازنة",IF(I4475="مرفوض","✖ مرفوض من المدير",IF(I4475&lt;&gt;"موافق","⏳ بانتظار موافقة المدير",IF(K4475&lt;&gt;"نعم","⚠ غير مسوى مع الحسابات","✔ معتمد ومسوى")))))))))</f>
        <v/>
      </c>
      <c r="R4475">
        <f>N(R4474)+IF(A4475="عهدة",1,0)</f>
        <v/>
      </c>
      <c r="S4475">
        <f>IF(C4475="","",IF(AND(C4475&gt;=DATE(2026,9,1),C4475&lt;=DATE(2027,8,31)),(YEAR(C4475)-2026)*12+MONTH(C4475)-8,""))</f>
        <v/>
      </c>
      <c r="T4475">
        <f>IF(AND(A4475="مصروف",R4475&gt;0,I4475="موافق",S4475&lt;&gt;"",H4475&lt;&gt;""),N(G4475),0)</f>
        <v/>
      </c>
    </row>
    <row r="4476">
      <c r="A4476" s="19" t="n"/>
      <c r="B4476" s="20">
        <f>IF(A4476="","",IF(R4476=0,"⚠ أضف سطر عهدة أولًا","BDR-"&amp;TEXT(R4476,"000")))</f>
        <v/>
      </c>
      <c r="C4476" s="21" t="n"/>
      <c r="D4476" s="20">
        <f>IF(C4476="","",IF(S4476="","خارج السنة المالية",INDEX(القوائم!$D$2:$D$13,S4476)))</f>
        <v/>
      </c>
      <c r="E4476" s="22" t="n"/>
      <c r="F4476" s="23" t="n"/>
      <c r="G4476" s="23" t="n"/>
      <c r="H4476" s="22" t="n"/>
      <c r="I4476" s="19" t="n"/>
      <c r="J4476" s="21" t="n"/>
      <c r="K4476" s="19" t="n"/>
      <c r="L4476" s="19" t="n"/>
      <c r="M4476" s="21" t="n"/>
      <c r="N4476" s="22" t="n"/>
      <c r="O4476" s="24">
        <f>IF(A4476&lt;&gt;"عهدة","",SUMIFS($G$8:$G$5007,$B$8:$B$5007,B4476,$A$8:$A$5007,"مصروف",$I$8:$I$5007,"&lt;&gt;مرفوض"))</f>
        <v/>
      </c>
      <c r="P4476" s="25">
        <f>IF(A4476&lt;&gt;"عهدة","",N(F4476)-O4476)</f>
        <v/>
      </c>
      <c r="Q4476" s="26">
        <f>IF(A4476="","",IF(A4476="عهدة",IF(N(F4476)=0,"⚠ أدخل قيمة العهدة",IF(P4476&lt;0,"⛔ عجز / زيادة مصروفات "&amp;TEXT(-P4476,"#,##0"),IF(COUNTIFS($B$8:$B$5007,B4476,$A$8:$A$5007,"مصروف",$I$8:$I$5007,"&lt;&gt;مرفوض",$K$8:$K$5007,"&lt;&gt;نعم")&gt;0,"⚠ "&amp;COUNTIFS($B$8:$B$5007,B4476,$A$8:$A$5007,"مصروف",$I$8:$I$5007,"&lt;&gt;مرفوض",$K$8:$K$5007,"&lt;&gt;نعم")&amp;" مصروف غير مسوى",IF(L4476="تمت التسوية",IF(P4476=0,"✔ متوازنة وتمت التسوية","✔ تمت التسوية – متبقي "&amp;TEXT(P4476,"#,##0")),IF(P4476&gt;0,"متبقي "&amp;TEXT(P4476,"#,##0"),"✔ متوازنة"))))),IF(R4476=0,"⚠ أضف سطر عهدة أولًا",IF(OR(C4476="",N(G4476)=0),"⚠ أكمل التاريخ والقيمة",IF(S4476="","⚠ التاريخ خارج السنة المالية",IF(H4476="","⚠ اختر بند الموازنة",IF(I4476="مرفوض","✖ مرفوض من المدير",IF(I4476&lt;&gt;"موافق","⏳ بانتظار موافقة المدير",IF(K4476&lt;&gt;"نعم","⚠ غير مسوى مع الحسابات","✔ معتمد ومسوى")))))))))</f>
        <v/>
      </c>
      <c r="R4476">
        <f>N(R4475)+IF(A4476="عهدة",1,0)</f>
        <v/>
      </c>
      <c r="S4476">
        <f>IF(C4476="","",IF(AND(C4476&gt;=DATE(2026,9,1),C4476&lt;=DATE(2027,8,31)),(YEAR(C4476)-2026)*12+MONTH(C4476)-8,""))</f>
        <v/>
      </c>
      <c r="T4476">
        <f>IF(AND(A4476="مصروف",R4476&gt;0,I4476="موافق",S4476&lt;&gt;"",H4476&lt;&gt;""),N(G4476),0)</f>
        <v/>
      </c>
    </row>
    <row r="4477">
      <c r="A4477" s="19" t="n"/>
      <c r="B4477" s="20">
        <f>IF(A4477="","",IF(R4477=0,"⚠ أضف سطر عهدة أولًا","BDR-"&amp;TEXT(R4477,"000")))</f>
        <v/>
      </c>
      <c r="C4477" s="21" t="n"/>
      <c r="D4477" s="20">
        <f>IF(C4477="","",IF(S4477="","خارج السنة المالية",INDEX(القوائم!$D$2:$D$13,S4477)))</f>
        <v/>
      </c>
      <c r="E4477" s="22" t="n"/>
      <c r="F4477" s="23" t="n"/>
      <c r="G4477" s="23" t="n"/>
      <c r="H4477" s="22" t="n"/>
      <c r="I4477" s="19" t="n"/>
      <c r="J4477" s="21" t="n"/>
      <c r="K4477" s="19" t="n"/>
      <c r="L4477" s="19" t="n"/>
      <c r="M4477" s="21" t="n"/>
      <c r="N4477" s="22" t="n"/>
      <c r="O4477" s="24">
        <f>IF(A4477&lt;&gt;"عهدة","",SUMIFS($G$8:$G$5007,$B$8:$B$5007,B4477,$A$8:$A$5007,"مصروف",$I$8:$I$5007,"&lt;&gt;مرفوض"))</f>
        <v/>
      </c>
      <c r="P4477" s="25">
        <f>IF(A4477&lt;&gt;"عهدة","",N(F4477)-O4477)</f>
        <v/>
      </c>
      <c r="Q4477" s="26">
        <f>IF(A4477="","",IF(A4477="عهدة",IF(N(F4477)=0,"⚠ أدخل قيمة العهدة",IF(P4477&lt;0,"⛔ عجز / زيادة مصروفات "&amp;TEXT(-P4477,"#,##0"),IF(COUNTIFS($B$8:$B$5007,B4477,$A$8:$A$5007,"مصروف",$I$8:$I$5007,"&lt;&gt;مرفوض",$K$8:$K$5007,"&lt;&gt;نعم")&gt;0,"⚠ "&amp;COUNTIFS($B$8:$B$5007,B4477,$A$8:$A$5007,"مصروف",$I$8:$I$5007,"&lt;&gt;مرفوض",$K$8:$K$5007,"&lt;&gt;نعم")&amp;" مصروف غير مسوى",IF(L4477="تمت التسوية",IF(P4477=0,"✔ متوازنة وتمت التسوية","✔ تمت التسوية – متبقي "&amp;TEXT(P4477,"#,##0")),IF(P4477&gt;0,"متبقي "&amp;TEXT(P4477,"#,##0"),"✔ متوازنة"))))),IF(R4477=0,"⚠ أضف سطر عهدة أولًا",IF(OR(C4477="",N(G4477)=0),"⚠ أكمل التاريخ والقيمة",IF(S4477="","⚠ التاريخ خارج السنة المالية",IF(H4477="","⚠ اختر بند الموازنة",IF(I4477="مرفوض","✖ مرفوض من المدير",IF(I4477&lt;&gt;"موافق","⏳ بانتظار موافقة المدير",IF(K4477&lt;&gt;"نعم","⚠ غير مسوى مع الحسابات","✔ معتمد ومسوى")))))))))</f>
        <v/>
      </c>
      <c r="R4477">
        <f>N(R4476)+IF(A4477="عهدة",1,0)</f>
        <v/>
      </c>
      <c r="S4477">
        <f>IF(C4477="","",IF(AND(C4477&gt;=DATE(2026,9,1),C4477&lt;=DATE(2027,8,31)),(YEAR(C4477)-2026)*12+MONTH(C4477)-8,""))</f>
        <v/>
      </c>
      <c r="T4477">
        <f>IF(AND(A4477="مصروف",R4477&gt;0,I4477="موافق",S4477&lt;&gt;"",H4477&lt;&gt;""),N(G4477),0)</f>
        <v/>
      </c>
    </row>
    <row r="4478">
      <c r="A4478" s="19" t="n"/>
      <c r="B4478" s="20">
        <f>IF(A4478="","",IF(R4478=0,"⚠ أضف سطر عهدة أولًا","BDR-"&amp;TEXT(R4478,"000")))</f>
        <v/>
      </c>
      <c r="C4478" s="21" t="n"/>
      <c r="D4478" s="20">
        <f>IF(C4478="","",IF(S4478="","خارج السنة المالية",INDEX(القوائم!$D$2:$D$13,S4478)))</f>
        <v/>
      </c>
      <c r="E4478" s="22" t="n"/>
      <c r="F4478" s="23" t="n"/>
      <c r="G4478" s="23" t="n"/>
      <c r="H4478" s="22" t="n"/>
      <c r="I4478" s="19" t="n"/>
      <c r="J4478" s="21" t="n"/>
      <c r="K4478" s="19" t="n"/>
      <c r="L4478" s="19" t="n"/>
      <c r="M4478" s="21" t="n"/>
      <c r="N4478" s="22" t="n"/>
      <c r="O4478" s="24">
        <f>IF(A4478&lt;&gt;"عهدة","",SUMIFS($G$8:$G$5007,$B$8:$B$5007,B4478,$A$8:$A$5007,"مصروف",$I$8:$I$5007,"&lt;&gt;مرفوض"))</f>
        <v/>
      </c>
      <c r="P4478" s="25">
        <f>IF(A4478&lt;&gt;"عهدة","",N(F4478)-O4478)</f>
        <v/>
      </c>
      <c r="Q4478" s="26">
        <f>IF(A4478="","",IF(A4478="عهدة",IF(N(F4478)=0,"⚠ أدخل قيمة العهدة",IF(P4478&lt;0,"⛔ عجز / زيادة مصروفات "&amp;TEXT(-P4478,"#,##0"),IF(COUNTIFS($B$8:$B$5007,B4478,$A$8:$A$5007,"مصروف",$I$8:$I$5007,"&lt;&gt;مرفوض",$K$8:$K$5007,"&lt;&gt;نعم")&gt;0,"⚠ "&amp;COUNTIFS($B$8:$B$5007,B4478,$A$8:$A$5007,"مصروف",$I$8:$I$5007,"&lt;&gt;مرفوض",$K$8:$K$5007,"&lt;&gt;نعم")&amp;" مصروف غير مسوى",IF(L4478="تمت التسوية",IF(P4478=0,"✔ متوازنة وتمت التسوية","✔ تمت التسوية – متبقي "&amp;TEXT(P4478,"#,##0")),IF(P4478&gt;0,"متبقي "&amp;TEXT(P4478,"#,##0"),"✔ متوازنة"))))),IF(R4478=0,"⚠ أضف سطر عهدة أولًا",IF(OR(C4478="",N(G4478)=0),"⚠ أكمل التاريخ والقيمة",IF(S4478="","⚠ التاريخ خارج السنة المالية",IF(H4478="","⚠ اختر بند الموازنة",IF(I4478="مرفوض","✖ مرفوض من المدير",IF(I4478&lt;&gt;"موافق","⏳ بانتظار موافقة المدير",IF(K4478&lt;&gt;"نعم","⚠ غير مسوى مع الحسابات","✔ معتمد ومسوى")))))))))</f>
        <v/>
      </c>
      <c r="R4478">
        <f>N(R4477)+IF(A4478="عهدة",1,0)</f>
        <v/>
      </c>
      <c r="S4478">
        <f>IF(C4478="","",IF(AND(C4478&gt;=DATE(2026,9,1),C4478&lt;=DATE(2027,8,31)),(YEAR(C4478)-2026)*12+MONTH(C4478)-8,""))</f>
        <v/>
      </c>
      <c r="T4478">
        <f>IF(AND(A4478="مصروف",R4478&gt;0,I4478="موافق",S4478&lt;&gt;"",H4478&lt;&gt;""),N(G4478),0)</f>
        <v/>
      </c>
    </row>
    <row r="4479">
      <c r="A4479" s="19" t="n"/>
      <c r="B4479" s="20">
        <f>IF(A4479="","",IF(R4479=0,"⚠ أضف سطر عهدة أولًا","BDR-"&amp;TEXT(R4479,"000")))</f>
        <v/>
      </c>
      <c r="C4479" s="21" t="n"/>
      <c r="D4479" s="20">
        <f>IF(C4479="","",IF(S4479="","خارج السنة المالية",INDEX(القوائم!$D$2:$D$13,S4479)))</f>
        <v/>
      </c>
      <c r="E4479" s="22" t="n"/>
      <c r="F4479" s="23" t="n"/>
      <c r="G4479" s="23" t="n"/>
      <c r="H4479" s="22" t="n"/>
      <c r="I4479" s="19" t="n"/>
      <c r="J4479" s="21" t="n"/>
      <c r="K4479" s="19" t="n"/>
      <c r="L4479" s="19" t="n"/>
      <c r="M4479" s="21" t="n"/>
      <c r="N4479" s="22" t="n"/>
      <c r="O4479" s="24">
        <f>IF(A4479&lt;&gt;"عهدة","",SUMIFS($G$8:$G$5007,$B$8:$B$5007,B4479,$A$8:$A$5007,"مصروف",$I$8:$I$5007,"&lt;&gt;مرفوض"))</f>
        <v/>
      </c>
      <c r="P4479" s="25">
        <f>IF(A4479&lt;&gt;"عهدة","",N(F4479)-O4479)</f>
        <v/>
      </c>
      <c r="Q4479" s="26">
        <f>IF(A4479="","",IF(A4479="عهدة",IF(N(F4479)=0,"⚠ أدخل قيمة العهدة",IF(P4479&lt;0,"⛔ عجز / زيادة مصروفات "&amp;TEXT(-P4479,"#,##0"),IF(COUNTIFS($B$8:$B$5007,B4479,$A$8:$A$5007,"مصروف",$I$8:$I$5007,"&lt;&gt;مرفوض",$K$8:$K$5007,"&lt;&gt;نعم")&gt;0,"⚠ "&amp;COUNTIFS($B$8:$B$5007,B4479,$A$8:$A$5007,"مصروف",$I$8:$I$5007,"&lt;&gt;مرفوض",$K$8:$K$5007,"&lt;&gt;نعم")&amp;" مصروف غير مسوى",IF(L4479="تمت التسوية",IF(P4479=0,"✔ متوازنة وتمت التسوية","✔ تمت التسوية – متبقي "&amp;TEXT(P4479,"#,##0")),IF(P4479&gt;0,"متبقي "&amp;TEXT(P4479,"#,##0"),"✔ متوازنة"))))),IF(R4479=0,"⚠ أضف سطر عهدة أولًا",IF(OR(C4479="",N(G4479)=0),"⚠ أكمل التاريخ والقيمة",IF(S4479="","⚠ التاريخ خارج السنة المالية",IF(H4479="","⚠ اختر بند الموازنة",IF(I4479="مرفوض","✖ مرفوض من المدير",IF(I4479&lt;&gt;"موافق","⏳ بانتظار موافقة المدير",IF(K4479&lt;&gt;"نعم","⚠ غير مسوى مع الحسابات","✔ معتمد ومسوى")))))))))</f>
        <v/>
      </c>
      <c r="R4479">
        <f>N(R4478)+IF(A4479="عهدة",1,0)</f>
        <v/>
      </c>
      <c r="S4479">
        <f>IF(C4479="","",IF(AND(C4479&gt;=DATE(2026,9,1),C4479&lt;=DATE(2027,8,31)),(YEAR(C4479)-2026)*12+MONTH(C4479)-8,""))</f>
        <v/>
      </c>
      <c r="T4479">
        <f>IF(AND(A4479="مصروف",R4479&gt;0,I4479="موافق",S4479&lt;&gt;"",H4479&lt;&gt;""),N(G4479),0)</f>
        <v/>
      </c>
    </row>
    <row r="4480">
      <c r="A4480" s="19" t="n"/>
      <c r="B4480" s="20">
        <f>IF(A4480="","",IF(R4480=0,"⚠ أضف سطر عهدة أولًا","BDR-"&amp;TEXT(R4480,"000")))</f>
        <v/>
      </c>
      <c r="C4480" s="21" t="n"/>
      <c r="D4480" s="20">
        <f>IF(C4480="","",IF(S4480="","خارج السنة المالية",INDEX(القوائم!$D$2:$D$13,S4480)))</f>
        <v/>
      </c>
      <c r="E4480" s="22" t="n"/>
      <c r="F4480" s="23" t="n"/>
      <c r="G4480" s="23" t="n"/>
      <c r="H4480" s="22" t="n"/>
      <c r="I4480" s="19" t="n"/>
      <c r="J4480" s="21" t="n"/>
      <c r="K4480" s="19" t="n"/>
      <c r="L4480" s="19" t="n"/>
      <c r="M4480" s="21" t="n"/>
      <c r="N4480" s="22" t="n"/>
      <c r="O4480" s="24">
        <f>IF(A4480&lt;&gt;"عهدة","",SUMIFS($G$8:$G$5007,$B$8:$B$5007,B4480,$A$8:$A$5007,"مصروف",$I$8:$I$5007,"&lt;&gt;مرفوض"))</f>
        <v/>
      </c>
      <c r="P4480" s="25">
        <f>IF(A4480&lt;&gt;"عهدة","",N(F4480)-O4480)</f>
        <v/>
      </c>
      <c r="Q4480" s="26">
        <f>IF(A4480="","",IF(A4480="عهدة",IF(N(F4480)=0,"⚠ أدخل قيمة العهدة",IF(P4480&lt;0,"⛔ عجز / زيادة مصروفات "&amp;TEXT(-P4480,"#,##0"),IF(COUNTIFS($B$8:$B$5007,B4480,$A$8:$A$5007,"مصروف",$I$8:$I$5007,"&lt;&gt;مرفوض",$K$8:$K$5007,"&lt;&gt;نعم")&gt;0,"⚠ "&amp;COUNTIFS($B$8:$B$5007,B4480,$A$8:$A$5007,"مصروف",$I$8:$I$5007,"&lt;&gt;مرفوض",$K$8:$K$5007,"&lt;&gt;نعم")&amp;" مصروف غير مسوى",IF(L4480="تمت التسوية",IF(P4480=0,"✔ متوازنة وتمت التسوية","✔ تمت التسوية – متبقي "&amp;TEXT(P4480,"#,##0")),IF(P4480&gt;0,"متبقي "&amp;TEXT(P4480,"#,##0"),"✔ متوازنة"))))),IF(R4480=0,"⚠ أضف سطر عهدة أولًا",IF(OR(C4480="",N(G4480)=0),"⚠ أكمل التاريخ والقيمة",IF(S4480="","⚠ التاريخ خارج السنة المالية",IF(H4480="","⚠ اختر بند الموازنة",IF(I4480="مرفوض","✖ مرفوض من المدير",IF(I4480&lt;&gt;"موافق","⏳ بانتظار موافقة المدير",IF(K4480&lt;&gt;"نعم","⚠ غير مسوى مع الحسابات","✔ معتمد ومسوى")))))))))</f>
        <v/>
      </c>
      <c r="R4480">
        <f>N(R4479)+IF(A4480="عهدة",1,0)</f>
        <v/>
      </c>
      <c r="S4480">
        <f>IF(C4480="","",IF(AND(C4480&gt;=DATE(2026,9,1),C4480&lt;=DATE(2027,8,31)),(YEAR(C4480)-2026)*12+MONTH(C4480)-8,""))</f>
        <v/>
      </c>
      <c r="T4480">
        <f>IF(AND(A4480="مصروف",R4480&gt;0,I4480="موافق",S4480&lt;&gt;"",H4480&lt;&gt;""),N(G4480),0)</f>
        <v/>
      </c>
    </row>
    <row r="4481">
      <c r="A4481" s="19" t="n"/>
      <c r="B4481" s="20">
        <f>IF(A4481="","",IF(R4481=0,"⚠ أضف سطر عهدة أولًا","BDR-"&amp;TEXT(R4481,"000")))</f>
        <v/>
      </c>
      <c r="C4481" s="21" t="n"/>
      <c r="D4481" s="20">
        <f>IF(C4481="","",IF(S4481="","خارج السنة المالية",INDEX(القوائم!$D$2:$D$13,S4481)))</f>
        <v/>
      </c>
      <c r="E4481" s="22" t="n"/>
      <c r="F4481" s="23" t="n"/>
      <c r="G4481" s="23" t="n"/>
      <c r="H4481" s="22" t="n"/>
      <c r="I4481" s="19" t="n"/>
      <c r="J4481" s="21" t="n"/>
      <c r="K4481" s="19" t="n"/>
      <c r="L4481" s="19" t="n"/>
      <c r="M4481" s="21" t="n"/>
      <c r="N4481" s="22" t="n"/>
      <c r="O4481" s="24">
        <f>IF(A4481&lt;&gt;"عهدة","",SUMIFS($G$8:$G$5007,$B$8:$B$5007,B4481,$A$8:$A$5007,"مصروف",$I$8:$I$5007,"&lt;&gt;مرفوض"))</f>
        <v/>
      </c>
      <c r="P4481" s="25">
        <f>IF(A4481&lt;&gt;"عهدة","",N(F4481)-O4481)</f>
        <v/>
      </c>
      <c r="Q4481" s="26">
        <f>IF(A4481="","",IF(A4481="عهدة",IF(N(F4481)=0,"⚠ أدخل قيمة العهدة",IF(P4481&lt;0,"⛔ عجز / زيادة مصروفات "&amp;TEXT(-P4481,"#,##0"),IF(COUNTIFS($B$8:$B$5007,B4481,$A$8:$A$5007,"مصروف",$I$8:$I$5007,"&lt;&gt;مرفوض",$K$8:$K$5007,"&lt;&gt;نعم")&gt;0,"⚠ "&amp;COUNTIFS($B$8:$B$5007,B4481,$A$8:$A$5007,"مصروف",$I$8:$I$5007,"&lt;&gt;مرفوض",$K$8:$K$5007,"&lt;&gt;نعم")&amp;" مصروف غير مسوى",IF(L4481="تمت التسوية",IF(P4481=0,"✔ متوازنة وتمت التسوية","✔ تمت التسوية – متبقي "&amp;TEXT(P4481,"#,##0")),IF(P4481&gt;0,"متبقي "&amp;TEXT(P4481,"#,##0"),"✔ متوازنة"))))),IF(R4481=0,"⚠ أضف سطر عهدة أولًا",IF(OR(C4481="",N(G4481)=0),"⚠ أكمل التاريخ والقيمة",IF(S4481="","⚠ التاريخ خارج السنة المالية",IF(H4481="","⚠ اختر بند الموازنة",IF(I4481="مرفوض","✖ مرفوض من المدير",IF(I4481&lt;&gt;"موافق","⏳ بانتظار موافقة المدير",IF(K4481&lt;&gt;"نعم","⚠ غير مسوى مع الحسابات","✔ معتمد ومسوى")))))))))</f>
        <v/>
      </c>
      <c r="R4481">
        <f>N(R4480)+IF(A4481="عهدة",1,0)</f>
        <v/>
      </c>
      <c r="S4481">
        <f>IF(C4481="","",IF(AND(C4481&gt;=DATE(2026,9,1),C4481&lt;=DATE(2027,8,31)),(YEAR(C4481)-2026)*12+MONTH(C4481)-8,""))</f>
        <v/>
      </c>
      <c r="T4481">
        <f>IF(AND(A4481="مصروف",R4481&gt;0,I4481="موافق",S4481&lt;&gt;"",H4481&lt;&gt;""),N(G4481),0)</f>
        <v/>
      </c>
    </row>
    <row r="4482">
      <c r="A4482" s="19" t="n"/>
      <c r="B4482" s="20">
        <f>IF(A4482="","",IF(R4482=0,"⚠ أضف سطر عهدة أولًا","BDR-"&amp;TEXT(R4482,"000")))</f>
        <v/>
      </c>
      <c r="C4482" s="21" t="n"/>
      <c r="D4482" s="20">
        <f>IF(C4482="","",IF(S4482="","خارج السنة المالية",INDEX(القوائم!$D$2:$D$13,S4482)))</f>
        <v/>
      </c>
      <c r="E4482" s="22" t="n"/>
      <c r="F4482" s="23" t="n"/>
      <c r="G4482" s="23" t="n"/>
      <c r="H4482" s="22" t="n"/>
      <c r="I4482" s="19" t="n"/>
      <c r="J4482" s="21" t="n"/>
      <c r="K4482" s="19" t="n"/>
      <c r="L4482" s="19" t="n"/>
      <c r="M4482" s="21" t="n"/>
      <c r="N4482" s="22" t="n"/>
      <c r="O4482" s="24">
        <f>IF(A4482&lt;&gt;"عهدة","",SUMIFS($G$8:$G$5007,$B$8:$B$5007,B4482,$A$8:$A$5007,"مصروف",$I$8:$I$5007,"&lt;&gt;مرفوض"))</f>
        <v/>
      </c>
      <c r="P4482" s="25">
        <f>IF(A4482&lt;&gt;"عهدة","",N(F4482)-O4482)</f>
        <v/>
      </c>
      <c r="Q4482" s="26">
        <f>IF(A4482="","",IF(A4482="عهدة",IF(N(F4482)=0,"⚠ أدخل قيمة العهدة",IF(P4482&lt;0,"⛔ عجز / زيادة مصروفات "&amp;TEXT(-P4482,"#,##0"),IF(COUNTIFS($B$8:$B$5007,B4482,$A$8:$A$5007,"مصروف",$I$8:$I$5007,"&lt;&gt;مرفوض",$K$8:$K$5007,"&lt;&gt;نعم")&gt;0,"⚠ "&amp;COUNTIFS($B$8:$B$5007,B4482,$A$8:$A$5007,"مصروف",$I$8:$I$5007,"&lt;&gt;مرفوض",$K$8:$K$5007,"&lt;&gt;نعم")&amp;" مصروف غير مسوى",IF(L4482="تمت التسوية",IF(P4482=0,"✔ متوازنة وتمت التسوية","✔ تمت التسوية – متبقي "&amp;TEXT(P4482,"#,##0")),IF(P4482&gt;0,"متبقي "&amp;TEXT(P4482,"#,##0"),"✔ متوازنة"))))),IF(R4482=0,"⚠ أضف سطر عهدة أولًا",IF(OR(C4482="",N(G4482)=0),"⚠ أكمل التاريخ والقيمة",IF(S4482="","⚠ التاريخ خارج السنة المالية",IF(H4482="","⚠ اختر بند الموازنة",IF(I4482="مرفوض","✖ مرفوض من المدير",IF(I4482&lt;&gt;"موافق","⏳ بانتظار موافقة المدير",IF(K4482&lt;&gt;"نعم","⚠ غير مسوى مع الحسابات","✔ معتمد ومسوى")))))))))</f>
        <v/>
      </c>
      <c r="R4482">
        <f>N(R4481)+IF(A4482="عهدة",1,0)</f>
        <v/>
      </c>
      <c r="S4482">
        <f>IF(C4482="","",IF(AND(C4482&gt;=DATE(2026,9,1),C4482&lt;=DATE(2027,8,31)),(YEAR(C4482)-2026)*12+MONTH(C4482)-8,""))</f>
        <v/>
      </c>
      <c r="T4482">
        <f>IF(AND(A4482="مصروف",R4482&gt;0,I4482="موافق",S4482&lt;&gt;"",H4482&lt;&gt;""),N(G4482),0)</f>
        <v/>
      </c>
    </row>
    <row r="4483">
      <c r="A4483" s="19" t="n"/>
      <c r="B4483" s="20">
        <f>IF(A4483="","",IF(R4483=0,"⚠ أضف سطر عهدة أولًا","BDR-"&amp;TEXT(R4483,"000")))</f>
        <v/>
      </c>
      <c r="C4483" s="21" t="n"/>
      <c r="D4483" s="20">
        <f>IF(C4483="","",IF(S4483="","خارج السنة المالية",INDEX(القوائم!$D$2:$D$13,S4483)))</f>
        <v/>
      </c>
      <c r="E4483" s="22" t="n"/>
      <c r="F4483" s="23" t="n"/>
      <c r="G4483" s="23" t="n"/>
      <c r="H4483" s="22" t="n"/>
      <c r="I4483" s="19" t="n"/>
      <c r="J4483" s="21" t="n"/>
      <c r="K4483" s="19" t="n"/>
      <c r="L4483" s="19" t="n"/>
      <c r="M4483" s="21" t="n"/>
      <c r="N4483" s="22" t="n"/>
      <c r="O4483" s="24">
        <f>IF(A4483&lt;&gt;"عهدة","",SUMIFS($G$8:$G$5007,$B$8:$B$5007,B4483,$A$8:$A$5007,"مصروف",$I$8:$I$5007,"&lt;&gt;مرفوض"))</f>
        <v/>
      </c>
      <c r="P4483" s="25">
        <f>IF(A4483&lt;&gt;"عهدة","",N(F4483)-O4483)</f>
        <v/>
      </c>
      <c r="Q4483" s="26">
        <f>IF(A4483="","",IF(A4483="عهدة",IF(N(F4483)=0,"⚠ أدخل قيمة العهدة",IF(P4483&lt;0,"⛔ عجز / زيادة مصروفات "&amp;TEXT(-P4483,"#,##0"),IF(COUNTIFS($B$8:$B$5007,B4483,$A$8:$A$5007,"مصروف",$I$8:$I$5007,"&lt;&gt;مرفوض",$K$8:$K$5007,"&lt;&gt;نعم")&gt;0,"⚠ "&amp;COUNTIFS($B$8:$B$5007,B4483,$A$8:$A$5007,"مصروف",$I$8:$I$5007,"&lt;&gt;مرفوض",$K$8:$K$5007,"&lt;&gt;نعم")&amp;" مصروف غير مسوى",IF(L4483="تمت التسوية",IF(P4483=0,"✔ متوازنة وتمت التسوية","✔ تمت التسوية – متبقي "&amp;TEXT(P4483,"#,##0")),IF(P4483&gt;0,"متبقي "&amp;TEXT(P4483,"#,##0"),"✔ متوازنة"))))),IF(R4483=0,"⚠ أضف سطر عهدة أولًا",IF(OR(C4483="",N(G4483)=0),"⚠ أكمل التاريخ والقيمة",IF(S4483="","⚠ التاريخ خارج السنة المالية",IF(H4483="","⚠ اختر بند الموازنة",IF(I4483="مرفوض","✖ مرفوض من المدير",IF(I4483&lt;&gt;"موافق","⏳ بانتظار موافقة المدير",IF(K4483&lt;&gt;"نعم","⚠ غير مسوى مع الحسابات","✔ معتمد ومسوى")))))))))</f>
        <v/>
      </c>
      <c r="R4483">
        <f>N(R4482)+IF(A4483="عهدة",1,0)</f>
        <v/>
      </c>
      <c r="S4483">
        <f>IF(C4483="","",IF(AND(C4483&gt;=DATE(2026,9,1),C4483&lt;=DATE(2027,8,31)),(YEAR(C4483)-2026)*12+MONTH(C4483)-8,""))</f>
        <v/>
      </c>
      <c r="T4483">
        <f>IF(AND(A4483="مصروف",R4483&gt;0,I4483="موافق",S4483&lt;&gt;"",H4483&lt;&gt;""),N(G4483),0)</f>
        <v/>
      </c>
    </row>
    <row r="4484">
      <c r="A4484" s="19" t="n"/>
      <c r="B4484" s="20">
        <f>IF(A4484="","",IF(R4484=0,"⚠ أضف سطر عهدة أولًا","BDR-"&amp;TEXT(R4484,"000")))</f>
        <v/>
      </c>
      <c r="C4484" s="21" t="n"/>
      <c r="D4484" s="20">
        <f>IF(C4484="","",IF(S4484="","خارج السنة المالية",INDEX(القوائم!$D$2:$D$13,S4484)))</f>
        <v/>
      </c>
      <c r="E4484" s="22" t="n"/>
      <c r="F4484" s="23" t="n"/>
      <c r="G4484" s="23" t="n"/>
      <c r="H4484" s="22" t="n"/>
      <c r="I4484" s="19" t="n"/>
      <c r="J4484" s="21" t="n"/>
      <c r="K4484" s="19" t="n"/>
      <c r="L4484" s="19" t="n"/>
      <c r="M4484" s="21" t="n"/>
      <c r="N4484" s="22" t="n"/>
      <c r="O4484" s="24">
        <f>IF(A4484&lt;&gt;"عهدة","",SUMIFS($G$8:$G$5007,$B$8:$B$5007,B4484,$A$8:$A$5007,"مصروف",$I$8:$I$5007,"&lt;&gt;مرفوض"))</f>
        <v/>
      </c>
      <c r="P4484" s="25">
        <f>IF(A4484&lt;&gt;"عهدة","",N(F4484)-O4484)</f>
        <v/>
      </c>
      <c r="Q4484" s="26">
        <f>IF(A4484="","",IF(A4484="عهدة",IF(N(F4484)=0,"⚠ أدخل قيمة العهدة",IF(P4484&lt;0,"⛔ عجز / زيادة مصروفات "&amp;TEXT(-P4484,"#,##0"),IF(COUNTIFS($B$8:$B$5007,B4484,$A$8:$A$5007,"مصروف",$I$8:$I$5007,"&lt;&gt;مرفوض",$K$8:$K$5007,"&lt;&gt;نعم")&gt;0,"⚠ "&amp;COUNTIFS($B$8:$B$5007,B4484,$A$8:$A$5007,"مصروف",$I$8:$I$5007,"&lt;&gt;مرفوض",$K$8:$K$5007,"&lt;&gt;نعم")&amp;" مصروف غير مسوى",IF(L4484="تمت التسوية",IF(P4484=0,"✔ متوازنة وتمت التسوية","✔ تمت التسوية – متبقي "&amp;TEXT(P4484,"#,##0")),IF(P4484&gt;0,"متبقي "&amp;TEXT(P4484,"#,##0"),"✔ متوازنة"))))),IF(R4484=0,"⚠ أضف سطر عهدة أولًا",IF(OR(C4484="",N(G4484)=0),"⚠ أكمل التاريخ والقيمة",IF(S4484="","⚠ التاريخ خارج السنة المالية",IF(H4484="","⚠ اختر بند الموازنة",IF(I4484="مرفوض","✖ مرفوض من المدير",IF(I4484&lt;&gt;"موافق","⏳ بانتظار موافقة المدير",IF(K4484&lt;&gt;"نعم","⚠ غير مسوى مع الحسابات","✔ معتمد ومسوى")))))))))</f>
        <v/>
      </c>
      <c r="R4484">
        <f>N(R4483)+IF(A4484="عهدة",1,0)</f>
        <v/>
      </c>
      <c r="S4484">
        <f>IF(C4484="","",IF(AND(C4484&gt;=DATE(2026,9,1),C4484&lt;=DATE(2027,8,31)),(YEAR(C4484)-2026)*12+MONTH(C4484)-8,""))</f>
        <v/>
      </c>
      <c r="T4484">
        <f>IF(AND(A4484="مصروف",R4484&gt;0,I4484="موافق",S4484&lt;&gt;"",H4484&lt;&gt;""),N(G4484),0)</f>
        <v/>
      </c>
    </row>
    <row r="4485">
      <c r="A4485" s="19" t="n"/>
      <c r="B4485" s="20">
        <f>IF(A4485="","",IF(R4485=0,"⚠ أضف سطر عهدة أولًا","BDR-"&amp;TEXT(R4485,"000")))</f>
        <v/>
      </c>
      <c r="C4485" s="21" t="n"/>
      <c r="D4485" s="20">
        <f>IF(C4485="","",IF(S4485="","خارج السنة المالية",INDEX(القوائم!$D$2:$D$13,S4485)))</f>
        <v/>
      </c>
      <c r="E4485" s="22" t="n"/>
      <c r="F4485" s="23" t="n"/>
      <c r="G4485" s="23" t="n"/>
      <c r="H4485" s="22" t="n"/>
      <c r="I4485" s="19" t="n"/>
      <c r="J4485" s="21" t="n"/>
      <c r="K4485" s="19" t="n"/>
      <c r="L4485" s="19" t="n"/>
      <c r="M4485" s="21" t="n"/>
      <c r="N4485" s="22" t="n"/>
      <c r="O4485" s="24">
        <f>IF(A4485&lt;&gt;"عهدة","",SUMIFS($G$8:$G$5007,$B$8:$B$5007,B4485,$A$8:$A$5007,"مصروف",$I$8:$I$5007,"&lt;&gt;مرفوض"))</f>
        <v/>
      </c>
      <c r="P4485" s="25">
        <f>IF(A4485&lt;&gt;"عهدة","",N(F4485)-O4485)</f>
        <v/>
      </c>
      <c r="Q4485" s="26">
        <f>IF(A4485="","",IF(A4485="عهدة",IF(N(F4485)=0,"⚠ أدخل قيمة العهدة",IF(P4485&lt;0,"⛔ عجز / زيادة مصروفات "&amp;TEXT(-P4485,"#,##0"),IF(COUNTIFS($B$8:$B$5007,B4485,$A$8:$A$5007,"مصروف",$I$8:$I$5007,"&lt;&gt;مرفوض",$K$8:$K$5007,"&lt;&gt;نعم")&gt;0,"⚠ "&amp;COUNTIFS($B$8:$B$5007,B4485,$A$8:$A$5007,"مصروف",$I$8:$I$5007,"&lt;&gt;مرفوض",$K$8:$K$5007,"&lt;&gt;نعم")&amp;" مصروف غير مسوى",IF(L4485="تمت التسوية",IF(P4485=0,"✔ متوازنة وتمت التسوية","✔ تمت التسوية – متبقي "&amp;TEXT(P4485,"#,##0")),IF(P4485&gt;0,"متبقي "&amp;TEXT(P4485,"#,##0"),"✔ متوازنة"))))),IF(R4485=0,"⚠ أضف سطر عهدة أولًا",IF(OR(C4485="",N(G4485)=0),"⚠ أكمل التاريخ والقيمة",IF(S4485="","⚠ التاريخ خارج السنة المالية",IF(H4485="","⚠ اختر بند الموازنة",IF(I4485="مرفوض","✖ مرفوض من المدير",IF(I4485&lt;&gt;"موافق","⏳ بانتظار موافقة المدير",IF(K4485&lt;&gt;"نعم","⚠ غير مسوى مع الحسابات","✔ معتمد ومسوى")))))))))</f>
        <v/>
      </c>
      <c r="R4485">
        <f>N(R4484)+IF(A4485="عهدة",1,0)</f>
        <v/>
      </c>
      <c r="S4485">
        <f>IF(C4485="","",IF(AND(C4485&gt;=DATE(2026,9,1),C4485&lt;=DATE(2027,8,31)),(YEAR(C4485)-2026)*12+MONTH(C4485)-8,""))</f>
        <v/>
      </c>
      <c r="T4485">
        <f>IF(AND(A4485="مصروف",R4485&gt;0,I4485="موافق",S4485&lt;&gt;"",H4485&lt;&gt;""),N(G4485),0)</f>
        <v/>
      </c>
    </row>
    <row r="4486">
      <c r="A4486" s="19" t="n"/>
      <c r="B4486" s="20">
        <f>IF(A4486="","",IF(R4486=0,"⚠ أضف سطر عهدة أولًا","BDR-"&amp;TEXT(R4486,"000")))</f>
        <v/>
      </c>
      <c r="C4486" s="21" t="n"/>
      <c r="D4486" s="20">
        <f>IF(C4486="","",IF(S4486="","خارج السنة المالية",INDEX(القوائم!$D$2:$D$13,S4486)))</f>
        <v/>
      </c>
      <c r="E4486" s="22" t="n"/>
      <c r="F4486" s="23" t="n"/>
      <c r="G4486" s="23" t="n"/>
      <c r="H4486" s="22" t="n"/>
      <c r="I4486" s="19" t="n"/>
      <c r="J4486" s="21" t="n"/>
      <c r="K4486" s="19" t="n"/>
      <c r="L4486" s="19" t="n"/>
      <c r="M4486" s="21" t="n"/>
      <c r="N4486" s="22" t="n"/>
      <c r="O4486" s="24">
        <f>IF(A4486&lt;&gt;"عهدة","",SUMIFS($G$8:$G$5007,$B$8:$B$5007,B4486,$A$8:$A$5007,"مصروف",$I$8:$I$5007,"&lt;&gt;مرفوض"))</f>
        <v/>
      </c>
      <c r="P4486" s="25">
        <f>IF(A4486&lt;&gt;"عهدة","",N(F4486)-O4486)</f>
        <v/>
      </c>
      <c r="Q4486" s="26">
        <f>IF(A4486="","",IF(A4486="عهدة",IF(N(F4486)=0,"⚠ أدخل قيمة العهدة",IF(P4486&lt;0,"⛔ عجز / زيادة مصروفات "&amp;TEXT(-P4486,"#,##0"),IF(COUNTIFS($B$8:$B$5007,B4486,$A$8:$A$5007,"مصروف",$I$8:$I$5007,"&lt;&gt;مرفوض",$K$8:$K$5007,"&lt;&gt;نعم")&gt;0,"⚠ "&amp;COUNTIFS($B$8:$B$5007,B4486,$A$8:$A$5007,"مصروف",$I$8:$I$5007,"&lt;&gt;مرفوض",$K$8:$K$5007,"&lt;&gt;نعم")&amp;" مصروف غير مسوى",IF(L4486="تمت التسوية",IF(P4486=0,"✔ متوازنة وتمت التسوية","✔ تمت التسوية – متبقي "&amp;TEXT(P4486,"#,##0")),IF(P4486&gt;0,"متبقي "&amp;TEXT(P4486,"#,##0"),"✔ متوازنة"))))),IF(R4486=0,"⚠ أضف سطر عهدة أولًا",IF(OR(C4486="",N(G4486)=0),"⚠ أكمل التاريخ والقيمة",IF(S4486="","⚠ التاريخ خارج السنة المالية",IF(H4486="","⚠ اختر بند الموازنة",IF(I4486="مرفوض","✖ مرفوض من المدير",IF(I4486&lt;&gt;"موافق","⏳ بانتظار موافقة المدير",IF(K4486&lt;&gt;"نعم","⚠ غير مسوى مع الحسابات","✔ معتمد ومسوى")))))))))</f>
        <v/>
      </c>
      <c r="R4486">
        <f>N(R4485)+IF(A4486="عهدة",1,0)</f>
        <v/>
      </c>
      <c r="S4486">
        <f>IF(C4486="","",IF(AND(C4486&gt;=DATE(2026,9,1),C4486&lt;=DATE(2027,8,31)),(YEAR(C4486)-2026)*12+MONTH(C4486)-8,""))</f>
        <v/>
      </c>
      <c r="T4486">
        <f>IF(AND(A4486="مصروف",R4486&gt;0,I4486="موافق",S4486&lt;&gt;"",H4486&lt;&gt;""),N(G4486),0)</f>
        <v/>
      </c>
    </row>
    <row r="4487">
      <c r="A4487" s="19" t="n"/>
      <c r="B4487" s="20">
        <f>IF(A4487="","",IF(R4487=0,"⚠ أضف سطر عهدة أولًا","BDR-"&amp;TEXT(R4487,"000")))</f>
        <v/>
      </c>
      <c r="C4487" s="21" t="n"/>
      <c r="D4487" s="20">
        <f>IF(C4487="","",IF(S4487="","خارج السنة المالية",INDEX(القوائم!$D$2:$D$13,S4487)))</f>
        <v/>
      </c>
      <c r="E4487" s="22" t="n"/>
      <c r="F4487" s="23" t="n"/>
      <c r="G4487" s="23" t="n"/>
      <c r="H4487" s="22" t="n"/>
      <c r="I4487" s="19" t="n"/>
      <c r="J4487" s="21" t="n"/>
      <c r="K4487" s="19" t="n"/>
      <c r="L4487" s="19" t="n"/>
      <c r="M4487" s="21" t="n"/>
      <c r="N4487" s="22" t="n"/>
      <c r="O4487" s="24">
        <f>IF(A4487&lt;&gt;"عهدة","",SUMIFS($G$8:$G$5007,$B$8:$B$5007,B4487,$A$8:$A$5007,"مصروف",$I$8:$I$5007,"&lt;&gt;مرفوض"))</f>
        <v/>
      </c>
      <c r="P4487" s="25">
        <f>IF(A4487&lt;&gt;"عهدة","",N(F4487)-O4487)</f>
        <v/>
      </c>
      <c r="Q4487" s="26">
        <f>IF(A4487="","",IF(A4487="عهدة",IF(N(F4487)=0,"⚠ أدخل قيمة العهدة",IF(P4487&lt;0,"⛔ عجز / زيادة مصروفات "&amp;TEXT(-P4487,"#,##0"),IF(COUNTIFS($B$8:$B$5007,B4487,$A$8:$A$5007,"مصروف",$I$8:$I$5007,"&lt;&gt;مرفوض",$K$8:$K$5007,"&lt;&gt;نعم")&gt;0,"⚠ "&amp;COUNTIFS($B$8:$B$5007,B4487,$A$8:$A$5007,"مصروف",$I$8:$I$5007,"&lt;&gt;مرفوض",$K$8:$K$5007,"&lt;&gt;نعم")&amp;" مصروف غير مسوى",IF(L4487="تمت التسوية",IF(P4487=0,"✔ متوازنة وتمت التسوية","✔ تمت التسوية – متبقي "&amp;TEXT(P4487,"#,##0")),IF(P4487&gt;0,"متبقي "&amp;TEXT(P4487,"#,##0"),"✔ متوازنة"))))),IF(R4487=0,"⚠ أضف سطر عهدة أولًا",IF(OR(C4487="",N(G4487)=0),"⚠ أكمل التاريخ والقيمة",IF(S4487="","⚠ التاريخ خارج السنة المالية",IF(H4487="","⚠ اختر بند الموازنة",IF(I4487="مرفوض","✖ مرفوض من المدير",IF(I4487&lt;&gt;"موافق","⏳ بانتظار موافقة المدير",IF(K4487&lt;&gt;"نعم","⚠ غير مسوى مع الحسابات","✔ معتمد ومسوى")))))))))</f>
        <v/>
      </c>
      <c r="R4487">
        <f>N(R4486)+IF(A4487="عهدة",1,0)</f>
        <v/>
      </c>
      <c r="S4487">
        <f>IF(C4487="","",IF(AND(C4487&gt;=DATE(2026,9,1),C4487&lt;=DATE(2027,8,31)),(YEAR(C4487)-2026)*12+MONTH(C4487)-8,""))</f>
        <v/>
      </c>
      <c r="T4487">
        <f>IF(AND(A4487="مصروف",R4487&gt;0,I4487="موافق",S4487&lt;&gt;"",H4487&lt;&gt;""),N(G4487),0)</f>
        <v/>
      </c>
    </row>
    <row r="4488">
      <c r="A4488" s="19" t="n"/>
      <c r="B4488" s="20">
        <f>IF(A4488="","",IF(R4488=0,"⚠ أضف سطر عهدة أولًا","BDR-"&amp;TEXT(R4488,"000")))</f>
        <v/>
      </c>
      <c r="C4488" s="21" t="n"/>
      <c r="D4488" s="20">
        <f>IF(C4488="","",IF(S4488="","خارج السنة المالية",INDEX(القوائم!$D$2:$D$13,S4488)))</f>
        <v/>
      </c>
      <c r="E4488" s="22" t="n"/>
      <c r="F4488" s="23" t="n"/>
      <c r="G4488" s="23" t="n"/>
      <c r="H4488" s="22" t="n"/>
      <c r="I4488" s="19" t="n"/>
      <c r="J4488" s="21" t="n"/>
      <c r="K4488" s="19" t="n"/>
      <c r="L4488" s="19" t="n"/>
      <c r="M4488" s="21" t="n"/>
      <c r="N4488" s="22" t="n"/>
      <c r="O4488" s="24">
        <f>IF(A4488&lt;&gt;"عهدة","",SUMIFS($G$8:$G$5007,$B$8:$B$5007,B4488,$A$8:$A$5007,"مصروف",$I$8:$I$5007,"&lt;&gt;مرفوض"))</f>
        <v/>
      </c>
      <c r="P4488" s="25">
        <f>IF(A4488&lt;&gt;"عهدة","",N(F4488)-O4488)</f>
        <v/>
      </c>
      <c r="Q4488" s="26">
        <f>IF(A4488="","",IF(A4488="عهدة",IF(N(F4488)=0,"⚠ أدخل قيمة العهدة",IF(P4488&lt;0,"⛔ عجز / زيادة مصروفات "&amp;TEXT(-P4488,"#,##0"),IF(COUNTIFS($B$8:$B$5007,B4488,$A$8:$A$5007,"مصروف",$I$8:$I$5007,"&lt;&gt;مرفوض",$K$8:$K$5007,"&lt;&gt;نعم")&gt;0,"⚠ "&amp;COUNTIFS($B$8:$B$5007,B4488,$A$8:$A$5007,"مصروف",$I$8:$I$5007,"&lt;&gt;مرفوض",$K$8:$K$5007,"&lt;&gt;نعم")&amp;" مصروف غير مسوى",IF(L4488="تمت التسوية",IF(P4488=0,"✔ متوازنة وتمت التسوية","✔ تمت التسوية – متبقي "&amp;TEXT(P4488,"#,##0")),IF(P4488&gt;0,"متبقي "&amp;TEXT(P4488,"#,##0"),"✔ متوازنة"))))),IF(R4488=0,"⚠ أضف سطر عهدة أولًا",IF(OR(C4488="",N(G4488)=0),"⚠ أكمل التاريخ والقيمة",IF(S4488="","⚠ التاريخ خارج السنة المالية",IF(H4488="","⚠ اختر بند الموازنة",IF(I4488="مرفوض","✖ مرفوض من المدير",IF(I4488&lt;&gt;"موافق","⏳ بانتظار موافقة المدير",IF(K4488&lt;&gt;"نعم","⚠ غير مسوى مع الحسابات","✔ معتمد ومسوى")))))))))</f>
        <v/>
      </c>
      <c r="R4488">
        <f>N(R4487)+IF(A4488="عهدة",1,0)</f>
        <v/>
      </c>
      <c r="S4488">
        <f>IF(C4488="","",IF(AND(C4488&gt;=DATE(2026,9,1),C4488&lt;=DATE(2027,8,31)),(YEAR(C4488)-2026)*12+MONTH(C4488)-8,""))</f>
        <v/>
      </c>
      <c r="T4488">
        <f>IF(AND(A4488="مصروف",R4488&gt;0,I4488="موافق",S4488&lt;&gt;"",H4488&lt;&gt;""),N(G4488),0)</f>
        <v/>
      </c>
    </row>
    <row r="4489">
      <c r="A4489" s="19" t="n"/>
      <c r="B4489" s="20">
        <f>IF(A4489="","",IF(R4489=0,"⚠ أضف سطر عهدة أولًا","BDR-"&amp;TEXT(R4489,"000")))</f>
        <v/>
      </c>
      <c r="C4489" s="21" t="n"/>
      <c r="D4489" s="20">
        <f>IF(C4489="","",IF(S4489="","خارج السنة المالية",INDEX(القوائم!$D$2:$D$13,S4489)))</f>
        <v/>
      </c>
      <c r="E4489" s="22" t="n"/>
      <c r="F4489" s="23" t="n"/>
      <c r="G4489" s="23" t="n"/>
      <c r="H4489" s="22" t="n"/>
      <c r="I4489" s="19" t="n"/>
      <c r="J4489" s="21" t="n"/>
      <c r="K4489" s="19" t="n"/>
      <c r="L4489" s="19" t="n"/>
      <c r="M4489" s="21" t="n"/>
      <c r="N4489" s="22" t="n"/>
      <c r="O4489" s="24">
        <f>IF(A4489&lt;&gt;"عهدة","",SUMIFS($G$8:$G$5007,$B$8:$B$5007,B4489,$A$8:$A$5007,"مصروف",$I$8:$I$5007,"&lt;&gt;مرفوض"))</f>
        <v/>
      </c>
      <c r="P4489" s="25">
        <f>IF(A4489&lt;&gt;"عهدة","",N(F4489)-O4489)</f>
        <v/>
      </c>
      <c r="Q4489" s="26">
        <f>IF(A4489="","",IF(A4489="عهدة",IF(N(F4489)=0,"⚠ أدخل قيمة العهدة",IF(P4489&lt;0,"⛔ عجز / زيادة مصروفات "&amp;TEXT(-P4489,"#,##0"),IF(COUNTIFS($B$8:$B$5007,B4489,$A$8:$A$5007,"مصروف",$I$8:$I$5007,"&lt;&gt;مرفوض",$K$8:$K$5007,"&lt;&gt;نعم")&gt;0,"⚠ "&amp;COUNTIFS($B$8:$B$5007,B4489,$A$8:$A$5007,"مصروف",$I$8:$I$5007,"&lt;&gt;مرفوض",$K$8:$K$5007,"&lt;&gt;نعم")&amp;" مصروف غير مسوى",IF(L4489="تمت التسوية",IF(P4489=0,"✔ متوازنة وتمت التسوية","✔ تمت التسوية – متبقي "&amp;TEXT(P4489,"#,##0")),IF(P4489&gt;0,"متبقي "&amp;TEXT(P4489,"#,##0"),"✔ متوازنة"))))),IF(R4489=0,"⚠ أضف سطر عهدة أولًا",IF(OR(C4489="",N(G4489)=0),"⚠ أكمل التاريخ والقيمة",IF(S4489="","⚠ التاريخ خارج السنة المالية",IF(H4489="","⚠ اختر بند الموازنة",IF(I4489="مرفوض","✖ مرفوض من المدير",IF(I4489&lt;&gt;"موافق","⏳ بانتظار موافقة المدير",IF(K4489&lt;&gt;"نعم","⚠ غير مسوى مع الحسابات","✔ معتمد ومسوى")))))))))</f>
        <v/>
      </c>
      <c r="R4489">
        <f>N(R4488)+IF(A4489="عهدة",1,0)</f>
        <v/>
      </c>
      <c r="S4489">
        <f>IF(C4489="","",IF(AND(C4489&gt;=DATE(2026,9,1),C4489&lt;=DATE(2027,8,31)),(YEAR(C4489)-2026)*12+MONTH(C4489)-8,""))</f>
        <v/>
      </c>
      <c r="T4489">
        <f>IF(AND(A4489="مصروف",R4489&gt;0,I4489="موافق",S4489&lt;&gt;"",H4489&lt;&gt;""),N(G4489),0)</f>
        <v/>
      </c>
    </row>
    <row r="4490">
      <c r="A4490" s="19" t="n"/>
      <c r="B4490" s="20">
        <f>IF(A4490="","",IF(R4490=0,"⚠ أضف سطر عهدة أولًا","BDR-"&amp;TEXT(R4490,"000")))</f>
        <v/>
      </c>
      <c r="C4490" s="21" t="n"/>
      <c r="D4490" s="20">
        <f>IF(C4490="","",IF(S4490="","خارج السنة المالية",INDEX(القوائم!$D$2:$D$13,S4490)))</f>
        <v/>
      </c>
      <c r="E4490" s="22" t="n"/>
      <c r="F4490" s="23" t="n"/>
      <c r="G4490" s="23" t="n"/>
      <c r="H4490" s="22" t="n"/>
      <c r="I4490" s="19" t="n"/>
      <c r="J4490" s="21" t="n"/>
      <c r="K4490" s="19" t="n"/>
      <c r="L4490" s="19" t="n"/>
      <c r="M4490" s="21" t="n"/>
      <c r="N4490" s="22" t="n"/>
      <c r="O4490" s="24">
        <f>IF(A4490&lt;&gt;"عهدة","",SUMIFS($G$8:$G$5007,$B$8:$B$5007,B4490,$A$8:$A$5007,"مصروف",$I$8:$I$5007,"&lt;&gt;مرفوض"))</f>
        <v/>
      </c>
      <c r="P4490" s="25">
        <f>IF(A4490&lt;&gt;"عهدة","",N(F4490)-O4490)</f>
        <v/>
      </c>
      <c r="Q4490" s="26">
        <f>IF(A4490="","",IF(A4490="عهدة",IF(N(F4490)=0,"⚠ أدخل قيمة العهدة",IF(P4490&lt;0,"⛔ عجز / زيادة مصروفات "&amp;TEXT(-P4490,"#,##0"),IF(COUNTIFS($B$8:$B$5007,B4490,$A$8:$A$5007,"مصروف",$I$8:$I$5007,"&lt;&gt;مرفوض",$K$8:$K$5007,"&lt;&gt;نعم")&gt;0,"⚠ "&amp;COUNTIFS($B$8:$B$5007,B4490,$A$8:$A$5007,"مصروف",$I$8:$I$5007,"&lt;&gt;مرفوض",$K$8:$K$5007,"&lt;&gt;نعم")&amp;" مصروف غير مسوى",IF(L4490="تمت التسوية",IF(P4490=0,"✔ متوازنة وتمت التسوية","✔ تمت التسوية – متبقي "&amp;TEXT(P4490,"#,##0")),IF(P4490&gt;0,"متبقي "&amp;TEXT(P4490,"#,##0"),"✔ متوازنة"))))),IF(R4490=0,"⚠ أضف سطر عهدة أولًا",IF(OR(C4490="",N(G4490)=0),"⚠ أكمل التاريخ والقيمة",IF(S4490="","⚠ التاريخ خارج السنة المالية",IF(H4490="","⚠ اختر بند الموازنة",IF(I4490="مرفوض","✖ مرفوض من المدير",IF(I4490&lt;&gt;"موافق","⏳ بانتظار موافقة المدير",IF(K4490&lt;&gt;"نعم","⚠ غير مسوى مع الحسابات","✔ معتمد ومسوى")))))))))</f>
        <v/>
      </c>
      <c r="R4490">
        <f>N(R4489)+IF(A4490="عهدة",1,0)</f>
        <v/>
      </c>
      <c r="S4490">
        <f>IF(C4490="","",IF(AND(C4490&gt;=DATE(2026,9,1),C4490&lt;=DATE(2027,8,31)),(YEAR(C4490)-2026)*12+MONTH(C4490)-8,""))</f>
        <v/>
      </c>
      <c r="T4490">
        <f>IF(AND(A4490="مصروف",R4490&gt;0,I4490="موافق",S4490&lt;&gt;"",H4490&lt;&gt;""),N(G4490),0)</f>
        <v/>
      </c>
    </row>
    <row r="4491">
      <c r="A4491" s="19" t="n"/>
      <c r="B4491" s="20">
        <f>IF(A4491="","",IF(R4491=0,"⚠ أضف سطر عهدة أولًا","BDR-"&amp;TEXT(R4491,"000")))</f>
        <v/>
      </c>
      <c r="C4491" s="21" t="n"/>
      <c r="D4491" s="20">
        <f>IF(C4491="","",IF(S4491="","خارج السنة المالية",INDEX(القوائم!$D$2:$D$13,S4491)))</f>
        <v/>
      </c>
      <c r="E4491" s="22" t="n"/>
      <c r="F4491" s="23" t="n"/>
      <c r="G4491" s="23" t="n"/>
      <c r="H4491" s="22" t="n"/>
      <c r="I4491" s="19" t="n"/>
      <c r="J4491" s="21" t="n"/>
      <c r="K4491" s="19" t="n"/>
      <c r="L4491" s="19" t="n"/>
      <c r="M4491" s="21" t="n"/>
      <c r="N4491" s="22" t="n"/>
      <c r="O4491" s="24">
        <f>IF(A4491&lt;&gt;"عهدة","",SUMIFS($G$8:$G$5007,$B$8:$B$5007,B4491,$A$8:$A$5007,"مصروف",$I$8:$I$5007,"&lt;&gt;مرفوض"))</f>
        <v/>
      </c>
      <c r="P4491" s="25">
        <f>IF(A4491&lt;&gt;"عهدة","",N(F4491)-O4491)</f>
        <v/>
      </c>
      <c r="Q4491" s="26">
        <f>IF(A4491="","",IF(A4491="عهدة",IF(N(F4491)=0,"⚠ أدخل قيمة العهدة",IF(P4491&lt;0,"⛔ عجز / زيادة مصروفات "&amp;TEXT(-P4491,"#,##0"),IF(COUNTIFS($B$8:$B$5007,B4491,$A$8:$A$5007,"مصروف",$I$8:$I$5007,"&lt;&gt;مرفوض",$K$8:$K$5007,"&lt;&gt;نعم")&gt;0,"⚠ "&amp;COUNTIFS($B$8:$B$5007,B4491,$A$8:$A$5007,"مصروف",$I$8:$I$5007,"&lt;&gt;مرفوض",$K$8:$K$5007,"&lt;&gt;نعم")&amp;" مصروف غير مسوى",IF(L4491="تمت التسوية",IF(P4491=0,"✔ متوازنة وتمت التسوية","✔ تمت التسوية – متبقي "&amp;TEXT(P4491,"#,##0")),IF(P4491&gt;0,"متبقي "&amp;TEXT(P4491,"#,##0"),"✔ متوازنة"))))),IF(R4491=0,"⚠ أضف سطر عهدة أولًا",IF(OR(C4491="",N(G4491)=0),"⚠ أكمل التاريخ والقيمة",IF(S4491="","⚠ التاريخ خارج السنة المالية",IF(H4491="","⚠ اختر بند الموازنة",IF(I4491="مرفوض","✖ مرفوض من المدير",IF(I4491&lt;&gt;"موافق","⏳ بانتظار موافقة المدير",IF(K4491&lt;&gt;"نعم","⚠ غير مسوى مع الحسابات","✔ معتمد ومسوى")))))))))</f>
        <v/>
      </c>
      <c r="R4491">
        <f>N(R4490)+IF(A4491="عهدة",1,0)</f>
        <v/>
      </c>
      <c r="S4491">
        <f>IF(C4491="","",IF(AND(C4491&gt;=DATE(2026,9,1),C4491&lt;=DATE(2027,8,31)),(YEAR(C4491)-2026)*12+MONTH(C4491)-8,""))</f>
        <v/>
      </c>
      <c r="T4491">
        <f>IF(AND(A4491="مصروف",R4491&gt;0,I4491="موافق",S4491&lt;&gt;"",H4491&lt;&gt;""),N(G4491),0)</f>
        <v/>
      </c>
    </row>
    <row r="4492">
      <c r="A4492" s="19" t="n"/>
      <c r="B4492" s="20">
        <f>IF(A4492="","",IF(R4492=0,"⚠ أضف سطر عهدة أولًا","BDR-"&amp;TEXT(R4492,"000")))</f>
        <v/>
      </c>
      <c r="C4492" s="21" t="n"/>
      <c r="D4492" s="20">
        <f>IF(C4492="","",IF(S4492="","خارج السنة المالية",INDEX(القوائم!$D$2:$D$13,S4492)))</f>
        <v/>
      </c>
      <c r="E4492" s="22" t="n"/>
      <c r="F4492" s="23" t="n"/>
      <c r="G4492" s="23" t="n"/>
      <c r="H4492" s="22" t="n"/>
      <c r="I4492" s="19" t="n"/>
      <c r="J4492" s="21" t="n"/>
      <c r="K4492" s="19" t="n"/>
      <c r="L4492" s="19" t="n"/>
      <c r="M4492" s="21" t="n"/>
      <c r="N4492" s="22" t="n"/>
      <c r="O4492" s="24">
        <f>IF(A4492&lt;&gt;"عهدة","",SUMIFS($G$8:$G$5007,$B$8:$B$5007,B4492,$A$8:$A$5007,"مصروف",$I$8:$I$5007,"&lt;&gt;مرفوض"))</f>
        <v/>
      </c>
      <c r="P4492" s="25">
        <f>IF(A4492&lt;&gt;"عهدة","",N(F4492)-O4492)</f>
        <v/>
      </c>
      <c r="Q4492" s="26">
        <f>IF(A4492="","",IF(A4492="عهدة",IF(N(F4492)=0,"⚠ أدخل قيمة العهدة",IF(P4492&lt;0,"⛔ عجز / زيادة مصروفات "&amp;TEXT(-P4492,"#,##0"),IF(COUNTIFS($B$8:$B$5007,B4492,$A$8:$A$5007,"مصروف",$I$8:$I$5007,"&lt;&gt;مرفوض",$K$8:$K$5007,"&lt;&gt;نعم")&gt;0,"⚠ "&amp;COUNTIFS($B$8:$B$5007,B4492,$A$8:$A$5007,"مصروف",$I$8:$I$5007,"&lt;&gt;مرفوض",$K$8:$K$5007,"&lt;&gt;نعم")&amp;" مصروف غير مسوى",IF(L4492="تمت التسوية",IF(P4492=0,"✔ متوازنة وتمت التسوية","✔ تمت التسوية – متبقي "&amp;TEXT(P4492,"#,##0")),IF(P4492&gt;0,"متبقي "&amp;TEXT(P4492,"#,##0"),"✔ متوازنة"))))),IF(R4492=0,"⚠ أضف سطر عهدة أولًا",IF(OR(C4492="",N(G4492)=0),"⚠ أكمل التاريخ والقيمة",IF(S4492="","⚠ التاريخ خارج السنة المالية",IF(H4492="","⚠ اختر بند الموازنة",IF(I4492="مرفوض","✖ مرفوض من المدير",IF(I4492&lt;&gt;"موافق","⏳ بانتظار موافقة المدير",IF(K4492&lt;&gt;"نعم","⚠ غير مسوى مع الحسابات","✔ معتمد ومسوى")))))))))</f>
        <v/>
      </c>
      <c r="R4492">
        <f>N(R4491)+IF(A4492="عهدة",1,0)</f>
        <v/>
      </c>
      <c r="S4492">
        <f>IF(C4492="","",IF(AND(C4492&gt;=DATE(2026,9,1),C4492&lt;=DATE(2027,8,31)),(YEAR(C4492)-2026)*12+MONTH(C4492)-8,""))</f>
        <v/>
      </c>
      <c r="T4492">
        <f>IF(AND(A4492="مصروف",R4492&gt;0,I4492="موافق",S4492&lt;&gt;"",H4492&lt;&gt;""),N(G4492),0)</f>
        <v/>
      </c>
    </row>
    <row r="4493">
      <c r="A4493" s="19" t="n"/>
      <c r="B4493" s="20">
        <f>IF(A4493="","",IF(R4493=0,"⚠ أضف سطر عهدة أولًا","BDR-"&amp;TEXT(R4493,"000")))</f>
        <v/>
      </c>
      <c r="C4493" s="21" t="n"/>
      <c r="D4493" s="20">
        <f>IF(C4493="","",IF(S4493="","خارج السنة المالية",INDEX(القوائم!$D$2:$D$13,S4493)))</f>
        <v/>
      </c>
      <c r="E4493" s="22" t="n"/>
      <c r="F4493" s="23" t="n"/>
      <c r="G4493" s="23" t="n"/>
      <c r="H4493" s="22" t="n"/>
      <c r="I4493" s="19" t="n"/>
      <c r="J4493" s="21" t="n"/>
      <c r="K4493" s="19" t="n"/>
      <c r="L4493" s="19" t="n"/>
      <c r="M4493" s="21" t="n"/>
      <c r="N4493" s="22" t="n"/>
      <c r="O4493" s="24">
        <f>IF(A4493&lt;&gt;"عهدة","",SUMIFS($G$8:$G$5007,$B$8:$B$5007,B4493,$A$8:$A$5007,"مصروف",$I$8:$I$5007,"&lt;&gt;مرفوض"))</f>
        <v/>
      </c>
      <c r="P4493" s="25">
        <f>IF(A4493&lt;&gt;"عهدة","",N(F4493)-O4493)</f>
        <v/>
      </c>
      <c r="Q4493" s="26">
        <f>IF(A4493="","",IF(A4493="عهدة",IF(N(F4493)=0,"⚠ أدخل قيمة العهدة",IF(P4493&lt;0,"⛔ عجز / زيادة مصروفات "&amp;TEXT(-P4493,"#,##0"),IF(COUNTIFS($B$8:$B$5007,B4493,$A$8:$A$5007,"مصروف",$I$8:$I$5007,"&lt;&gt;مرفوض",$K$8:$K$5007,"&lt;&gt;نعم")&gt;0,"⚠ "&amp;COUNTIFS($B$8:$B$5007,B4493,$A$8:$A$5007,"مصروف",$I$8:$I$5007,"&lt;&gt;مرفوض",$K$8:$K$5007,"&lt;&gt;نعم")&amp;" مصروف غير مسوى",IF(L4493="تمت التسوية",IF(P4493=0,"✔ متوازنة وتمت التسوية","✔ تمت التسوية – متبقي "&amp;TEXT(P4493,"#,##0")),IF(P4493&gt;0,"متبقي "&amp;TEXT(P4493,"#,##0"),"✔ متوازنة"))))),IF(R4493=0,"⚠ أضف سطر عهدة أولًا",IF(OR(C4493="",N(G4493)=0),"⚠ أكمل التاريخ والقيمة",IF(S4493="","⚠ التاريخ خارج السنة المالية",IF(H4493="","⚠ اختر بند الموازنة",IF(I4493="مرفوض","✖ مرفوض من المدير",IF(I4493&lt;&gt;"موافق","⏳ بانتظار موافقة المدير",IF(K4493&lt;&gt;"نعم","⚠ غير مسوى مع الحسابات","✔ معتمد ومسوى")))))))))</f>
        <v/>
      </c>
      <c r="R4493">
        <f>N(R4492)+IF(A4493="عهدة",1,0)</f>
        <v/>
      </c>
      <c r="S4493">
        <f>IF(C4493="","",IF(AND(C4493&gt;=DATE(2026,9,1),C4493&lt;=DATE(2027,8,31)),(YEAR(C4493)-2026)*12+MONTH(C4493)-8,""))</f>
        <v/>
      </c>
      <c r="T4493">
        <f>IF(AND(A4493="مصروف",R4493&gt;0,I4493="موافق",S4493&lt;&gt;"",H4493&lt;&gt;""),N(G4493),0)</f>
        <v/>
      </c>
    </row>
    <row r="4494">
      <c r="A4494" s="19" t="n"/>
      <c r="B4494" s="20">
        <f>IF(A4494="","",IF(R4494=0,"⚠ أضف سطر عهدة أولًا","BDR-"&amp;TEXT(R4494,"000")))</f>
        <v/>
      </c>
      <c r="C4494" s="21" t="n"/>
      <c r="D4494" s="20">
        <f>IF(C4494="","",IF(S4494="","خارج السنة المالية",INDEX(القوائم!$D$2:$D$13,S4494)))</f>
        <v/>
      </c>
      <c r="E4494" s="22" t="n"/>
      <c r="F4494" s="23" t="n"/>
      <c r="G4494" s="23" t="n"/>
      <c r="H4494" s="22" t="n"/>
      <c r="I4494" s="19" t="n"/>
      <c r="J4494" s="21" t="n"/>
      <c r="K4494" s="19" t="n"/>
      <c r="L4494" s="19" t="n"/>
      <c r="M4494" s="21" t="n"/>
      <c r="N4494" s="22" t="n"/>
      <c r="O4494" s="24">
        <f>IF(A4494&lt;&gt;"عهدة","",SUMIFS($G$8:$G$5007,$B$8:$B$5007,B4494,$A$8:$A$5007,"مصروف",$I$8:$I$5007,"&lt;&gt;مرفوض"))</f>
        <v/>
      </c>
      <c r="P4494" s="25">
        <f>IF(A4494&lt;&gt;"عهدة","",N(F4494)-O4494)</f>
        <v/>
      </c>
      <c r="Q4494" s="26">
        <f>IF(A4494="","",IF(A4494="عهدة",IF(N(F4494)=0,"⚠ أدخل قيمة العهدة",IF(P4494&lt;0,"⛔ عجز / زيادة مصروفات "&amp;TEXT(-P4494,"#,##0"),IF(COUNTIFS($B$8:$B$5007,B4494,$A$8:$A$5007,"مصروف",$I$8:$I$5007,"&lt;&gt;مرفوض",$K$8:$K$5007,"&lt;&gt;نعم")&gt;0,"⚠ "&amp;COUNTIFS($B$8:$B$5007,B4494,$A$8:$A$5007,"مصروف",$I$8:$I$5007,"&lt;&gt;مرفوض",$K$8:$K$5007,"&lt;&gt;نعم")&amp;" مصروف غير مسوى",IF(L4494="تمت التسوية",IF(P4494=0,"✔ متوازنة وتمت التسوية","✔ تمت التسوية – متبقي "&amp;TEXT(P4494,"#,##0")),IF(P4494&gt;0,"متبقي "&amp;TEXT(P4494,"#,##0"),"✔ متوازنة"))))),IF(R4494=0,"⚠ أضف سطر عهدة أولًا",IF(OR(C4494="",N(G4494)=0),"⚠ أكمل التاريخ والقيمة",IF(S4494="","⚠ التاريخ خارج السنة المالية",IF(H4494="","⚠ اختر بند الموازنة",IF(I4494="مرفوض","✖ مرفوض من المدير",IF(I4494&lt;&gt;"موافق","⏳ بانتظار موافقة المدير",IF(K4494&lt;&gt;"نعم","⚠ غير مسوى مع الحسابات","✔ معتمد ومسوى")))))))))</f>
        <v/>
      </c>
      <c r="R4494">
        <f>N(R4493)+IF(A4494="عهدة",1,0)</f>
        <v/>
      </c>
      <c r="S4494">
        <f>IF(C4494="","",IF(AND(C4494&gt;=DATE(2026,9,1),C4494&lt;=DATE(2027,8,31)),(YEAR(C4494)-2026)*12+MONTH(C4494)-8,""))</f>
        <v/>
      </c>
      <c r="T4494">
        <f>IF(AND(A4494="مصروف",R4494&gt;0,I4494="موافق",S4494&lt;&gt;"",H4494&lt;&gt;""),N(G4494),0)</f>
        <v/>
      </c>
    </row>
    <row r="4495">
      <c r="A4495" s="19" t="n"/>
      <c r="B4495" s="20">
        <f>IF(A4495="","",IF(R4495=0,"⚠ أضف سطر عهدة أولًا","BDR-"&amp;TEXT(R4495,"000")))</f>
        <v/>
      </c>
      <c r="C4495" s="21" t="n"/>
      <c r="D4495" s="20">
        <f>IF(C4495="","",IF(S4495="","خارج السنة المالية",INDEX(القوائم!$D$2:$D$13,S4495)))</f>
        <v/>
      </c>
      <c r="E4495" s="22" t="n"/>
      <c r="F4495" s="23" t="n"/>
      <c r="G4495" s="23" t="n"/>
      <c r="H4495" s="22" t="n"/>
      <c r="I4495" s="19" t="n"/>
      <c r="J4495" s="21" t="n"/>
      <c r="K4495" s="19" t="n"/>
      <c r="L4495" s="19" t="n"/>
      <c r="M4495" s="21" t="n"/>
      <c r="N4495" s="22" t="n"/>
      <c r="O4495" s="24">
        <f>IF(A4495&lt;&gt;"عهدة","",SUMIFS($G$8:$G$5007,$B$8:$B$5007,B4495,$A$8:$A$5007,"مصروف",$I$8:$I$5007,"&lt;&gt;مرفوض"))</f>
        <v/>
      </c>
      <c r="P4495" s="25">
        <f>IF(A4495&lt;&gt;"عهدة","",N(F4495)-O4495)</f>
        <v/>
      </c>
      <c r="Q4495" s="26">
        <f>IF(A4495="","",IF(A4495="عهدة",IF(N(F4495)=0,"⚠ أدخل قيمة العهدة",IF(P4495&lt;0,"⛔ عجز / زيادة مصروفات "&amp;TEXT(-P4495,"#,##0"),IF(COUNTIFS($B$8:$B$5007,B4495,$A$8:$A$5007,"مصروف",$I$8:$I$5007,"&lt;&gt;مرفوض",$K$8:$K$5007,"&lt;&gt;نعم")&gt;0,"⚠ "&amp;COUNTIFS($B$8:$B$5007,B4495,$A$8:$A$5007,"مصروف",$I$8:$I$5007,"&lt;&gt;مرفوض",$K$8:$K$5007,"&lt;&gt;نعم")&amp;" مصروف غير مسوى",IF(L4495="تمت التسوية",IF(P4495=0,"✔ متوازنة وتمت التسوية","✔ تمت التسوية – متبقي "&amp;TEXT(P4495,"#,##0")),IF(P4495&gt;0,"متبقي "&amp;TEXT(P4495,"#,##0"),"✔ متوازنة"))))),IF(R4495=0,"⚠ أضف سطر عهدة أولًا",IF(OR(C4495="",N(G4495)=0),"⚠ أكمل التاريخ والقيمة",IF(S4495="","⚠ التاريخ خارج السنة المالية",IF(H4495="","⚠ اختر بند الموازنة",IF(I4495="مرفوض","✖ مرفوض من المدير",IF(I4495&lt;&gt;"موافق","⏳ بانتظار موافقة المدير",IF(K4495&lt;&gt;"نعم","⚠ غير مسوى مع الحسابات","✔ معتمد ومسوى")))))))))</f>
        <v/>
      </c>
      <c r="R4495">
        <f>N(R4494)+IF(A4495="عهدة",1,0)</f>
        <v/>
      </c>
      <c r="S4495">
        <f>IF(C4495="","",IF(AND(C4495&gt;=DATE(2026,9,1),C4495&lt;=DATE(2027,8,31)),(YEAR(C4495)-2026)*12+MONTH(C4495)-8,""))</f>
        <v/>
      </c>
      <c r="T4495">
        <f>IF(AND(A4495="مصروف",R4495&gt;0,I4495="موافق",S4495&lt;&gt;"",H4495&lt;&gt;""),N(G4495),0)</f>
        <v/>
      </c>
    </row>
    <row r="4496">
      <c r="A4496" s="19" t="n"/>
      <c r="B4496" s="20">
        <f>IF(A4496="","",IF(R4496=0,"⚠ أضف سطر عهدة أولًا","BDR-"&amp;TEXT(R4496,"000")))</f>
        <v/>
      </c>
      <c r="C4496" s="21" t="n"/>
      <c r="D4496" s="20">
        <f>IF(C4496="","",IF(S4496="","خارج السنة المالية",INDEX(القوائم!$D$2:$D$13,S4496)))</f>
        <v/>
      </c>
      <c r="E4496" s="22" t="n"/>
      <c r="F4496" s="23" t="n"/>
      <c r="G4496" s="23" t="n"/>
      <c r="H4496" s="22" t="n"/>
      <c r="I4496" s="19" t="n"/>
      <c r="J4496" s="21" t="n"/>
      <c r="K4496" s="19" t="n"/>
      <c r="L4496" s="19" t="n"/>
      <c r="M4496" s="21" t="n"/>
      <c r="N4496" s="22" t="n"/>
      <c r="O4496" s="24">
        <f>IF(A4496&lt;&gt;"عهدة","",SUMIFS($G$8:$G$5007,$B$8:$B$5007,B4496,$A$8:$A$5007,"مصروف",$I$8:$I$5007,"&lt;&gt;مرفوض"))</f>
        <v/>
      </c>
      <c r="P4496" s="25">
        <f>IF(A4496&lt;&gt;"عهدة","",N(F4496)-O4496)</f>
        <v/>
      </c>
      <c r="Q4496" s="26">
        <f>IF(A4496="","",IF(A4496="عهدة",IF(N(F4496)=0,"⚠ أدخل قيمة العهدة",IF(P4496&lt;0,"⛔ عجز / زيادة مصروفات "&amp;TEXT(-P4496,"#,##0"),IF(COUNTIFS($B$8:$B$5007,B4496,$A$8:$A$5007,"مصروف",$I$8:$I$5007,"&lt;&gt;مرفوض",$K$8:$K$5007,"&lt;&gt;نعم")&gt;0,"⚠ "&amp;COUNTIFS($B$8:$B$5007,B4496,$A$8:$A$5007,"مصروف",$I$8:$I$5007,"&lt;&gt;مرفوض",$K$8:$K$5007,"&lt;&gt;نعم")&amp;" مصروف غير مسوى",IF(L4496="تمت التسوية",IF(P4496=0,"✔ متوازنة وتمت التسوية","✔ تمت التسوية – متبقي "&amp;TEXT(P4496,"#,##0")),IF(P4496&gt;0,"متبقي "&amp;TEXT(P4496,"#,##0"),"✔ متوازنة"))))),IF(R4496=0,"⚠ أضف سطر عهدة أولًا",IF(OR(C4496="",N(G4496)=0),"⚠ أكمل التاريخ والقيمة",IF(S4496="","⚠ التاريخ خارج السنة المالية",IF(H4496="","⚠ اختر بند الموازنة",IF(I4496="مرفوض","✖ مرفوض من المدير",IF(I4496&lt;&gt;"موافق","⏳ بانتظار موافقة المدير",IF(K4496&lt;&gt;"نعم","⚠ غير مسوى مع الحسابات","✔ معتمد ومسوى")))))))))</f>
        <v/>
      </c>
      <c r="R4496">
        <f>N(R4495)+IF(A4496="عهدة",1,0)</f>
        <v/>
      </c>
      <c r="S4496">
        <f>IF(C4496="","",IF(AND(C4496&gt;=DATE(2026,9,1),C4496&lt;=DATE(2027,8,31)),(YEAR(C4496)-2026)*12+MONTH(C4496)-8,""))</f>
        <v/>
      </c>
      <c r="T4496">
        <f>IF(AND(A4496="مصروف",R4496&gt;0,I4496="موافق",S4496&lt;&gt;"",H4496&lt;&gt;""),N(G4496),0)</f>
        <v/>
      </c>
    </row>
    <row r="4497">
      <c r="A4497" s="19" t="n"/>
      <c r="B4497" s="20">
        <f>IF(A4497="","",IF(R4497=0,"⚠ أضف سطر عهدة أولًا","BDR-"&amp;TEXT(R4497,"000")))</f>
        <v/>
      </c>
      <c r="C4497" s="21" t="n"/>
      <c r="D4497" s="20">
        <f>IF(C4497="","",IF(S4497="","خارج السنة المالية",INDEX(القوائم!$D$2:$D$13,S4497)))</f>
        <v/>
      </c>
      <c r="E4497" s="22" t="n"/>
      <c r="F4497" s="23" t="n"/>
      <c r="G4497" s="23" t="n"/>
      <c r="H4497" s="22" t="n"/>
      <c r="I4497" s="19" t="n"/>
      <c r="J4497" s="21" t="n"/>
      <c r="K4497" s="19" t="n"/>
      <c r="L4497" s="19" t="n"/>
      <c r="M4497" s="21" t="n"/>
      <c r="N4497" s="22" t="n"/>
      <c r="O4497" s="24">
        <f>IF(A4497&lt;&gt;"عهدة","",SUMIFS($G$8:$G$5007,$B$8:$B$5007,B4497,$A$8:$A$5007,"مصروف",$I$8:$I$5007,"&lt;&gt;مرفوض"))</f>
        <v/>
      </c>
      <c r="P4497" s="25">
        <f>IF(A4497&lt;&gt;"عهدة","",N(F4497)-O4497)</f>
        <v/>
      </c>
      <c r="Q4497" s="26">
        <f>IF(A4497="","",IF(A4497="عهدة",IF(N(F4497)=0,"⚠ أدخل قيمة العهدة",IF(P4497&lt;0,"⛔ عجز / زيادة مصروفات "&amp;TEXT(-P4497,"#,##0"),IF(COUNTIFS($B$8:$B$5007,B4497,$A$8:$A$5007,"مصروف",$I$8:$I$5007,"&lt;&gt;مرفوض",$K$8:$K$5007,"&lt;&gt;نعم")&gt;0,"⚠ "&amp;COUNTIFS($B$8:$B$5007,B4497,$A$8:$A$5007,"مصروف",$I$8:$I$5007,"&lt;&gt;مرفوض",$K$8:$K$5007,"&lt;&gt;نعم")&amp;" مصروف غير مسوى",IF(L4497="تمت التسوية",IF(P4497=0,"✔ متوازنة وتمت التسوية","✔ تمت التسوية – متبقي "&amp;TEXT(P4497,"#,##0")),IF(P4497&gt;0,"متبقي "&amp;TEXT(P4497,"#,##0"),"✔ متوازنة"))))),IF(R4497=0,"⚠ أضف سطر عهدة أولًا",IF(OR(C4497="",N(G4497)=0),"⚠ أكمل التاريخ والقيمة",IF(S4497="","⚠ التاريخ خارج السنة المالية",IF(H4497="","⚠ اختر بند الموازنة",IF(I4497="مرفوض","✖ مرفوض من المدير",IF(I4497&lt;&gt;"موافق","⏳ بانتظار موافقة المدير",IF(K4497&lt;&gt;"نعم","⚠ غير مسوى مع الحسابات","✔ معتمد ومسوى")))))))))</f>
        <v/>
      </c>
      <c r="R4497">
        <f>N(R4496)+IF(A4497="عهدة",1,0)</f>
        <v/>
      </c>
      <c r="S4497">
        <f>IF(C4497="","",IF(AND(C4497&gt;=DATE(2026,9,1),C4497&lt;=DATE(2027,8,31)),(YEAR(C4497)-2026)*12+MONTH(C4497)-8,""))</f>
        <v/>
      </c>
      <c r="T4497">
        <f>IF(AND(A4497="مصروف",R4497&gt;0,I4497="موافق",S4497&lt;&gt;"",H4497&lt;&gt;""),N(G4497),0)</f>
        <v/>
      </c>
    </row>
    <row r="4498">
      <c r="A4498" s="19" t="n"/>
      <c r="B4498" s="20">
        <f>IF(A4498="","",IF(R4498=0,"⚠ أضف سطر عهدة أولًا","BDR-"&amp;TEXT(R4498,"000")))</f>
        <v/>
      </c>
      <c r="C4498" s="21" t="n"/>
      <c r="D4498" s="20">
        <f>IF(C4498="","",IF(S4498="","خارج السنة المالية",INDEX(القوائم!$D$2:$D$13,S4498)))</f>
        <v/>
      </c>
      <c r="E4498" s="22" t="n"/>
      <c r="F4498" s="23" t="n"/>
      <c r="G4498" s="23" t="n"/>
      <c r="H4498" s="22" t="n"/>
      <c r="I4498" s="19" t="n"/>
      <c r="J4498" s="21" t="n"/>
      <c r="K4498" s="19" t="n"/>
      <c r="L4498" s="19" t="n"/>
      <c r="M4498" s="21" t="n"/>
      <c r="N4498" s="22" t="n"/>
      <c r="O4498" s="24">
        <f>IF(A4498&lt;&gt;"عهدة","",SUMIFS($G$8:$G$5007,$B$8:$B$5007,B4498,$A$8:$A$5007,"مصروف",$I$8:$I$5007,"&lt;&gt;مرفوض"))</f>
        <v/>
      </c>
      <c r="P4498" s="25">
        <f>IF(A4498&lt;&gt;"عهدة","",N(F4498)-O4498)</f>
        <v/>
      </c>
      <c r="Q4498" s="26">
        <f>IF(A4498="","",IF(A4498="عهدة",IF(N(F4498)=0,"⚠ أدخل قيمة العهدة",IF(P4498&lt;0,"⛔ عجز / زيادة مصروفات "&amp;TEXT(-P4498,"#,##0"),IF(COUNTIFS($B$8:$B$5007,B4498,$A$8:$A$5007,"مصروف",$I$8:$I$5007,"&lt;&gt;مرفوض",$K$8:$K$5007,"&lt;&gt;نعم")&gt;0,"⚠ "&amp;COUNTIFS($B$8:$B$5007,B4498,$A$8:$A$5007,"مصروف",$I$8:$I$5007,"&lt;&gt;مرفوض",$K$8:$K$5007,"&lt;&gt;نعم")&amp;" مصروف غير مسوى",IF(L4498="تمت التسوية",IF(P4498=0,"✔ متوازنة وتمت التسوية","✔ تمت التسوية – متبقي "&amp;TEXT(P4498,"#,##0")),IF(P4498&gt;0,"متبقي "&amp;TEXT(P4498,"#,##0"),"✔ متوازنة"))))),IF(R4498=0,"⚠ أضف سطر عهدة أولًا",IF(OR(C4498="",N(G4498)=0),"⚠ أكمل التاريخ والقيمة",IF(S4498="","⚠ التاريخ خارج السنة المالية",IF(H4498="","⚠ اختر بند الموازنة",IF(I4498="مرفوض","✖ مرفوض من المدير",IF(I4498&lt;&gt;"موافق","⏳ بانتظار موافقة المدير",IF(K4498&lt;&gt;"نعم","⚠ غير مسوى مع الحسابات","✔ معتمد ومسوى")))))))))</f>
        <v/>
      </c>
      <c r="R4498">
        <f>N(R4497)+IF(A4498="عهدة",1,0)</f>
        <v/>
      </c>
      <c r="S4498">
        <f>IF(C4498="","",IF(AND(C4498&gt;=DATE(2026,9,1),C4498&lt;=DATE(2027,8,31)),(YEAR(C4498)-2026)*12+MONTH(C4498)-8,""))</f>
        <v/>
      </c>
      <c r="T4498">
        <f>IF(AND(A4498="مصروف",R4498&gt;0,I4498="موافق",S4498&lt;&gt;"",H4498&lt;&gt;""),N(G4498),0)</f>
        <v/>
      </c>
    </row>
    <row r="4499">
      <c r="A4499" s="19" t="n"/>
      <c r="B4499" s="20">
        <f>IF(A4499="","",IF(R4499=0,"⚠ أضف سطر عهدة أولًا","BDR-"&amp;TEXT(R4499,"000")))</f>
        <v/>
      </c>
      <c r="C4499" s="21" t="n"/>
      <c r="D4499" s="20">
        <f>IF(C4499="","",IF(S4499="","خارج السنة المالية",INDEX(القوائم!$D$2:$D$13,S4499)))</f>
        <v/>
      </c>
      <c r="E4499" s="22" t="n"/>
      <c r="F4499" s="23" t="n"/>
      <c r="G4499" s="23" t="n"/>
      <c r="H4499" s="22" t="n"/>
      <c r="I4499" s="19" t="n"/>
      <c r="J4499" s="21" t="n"/>
      <c r="K4499" s="19" t="n"/>
      <c r="L4499" s="19" t="n"/>
      <c r="M4499" s="21" t="n"/>
      <c r="N4499" s="22" t="n"/>
      <c r="O4499" s="24">
        <f>IF(A4499&lt;&gt;"عهدة","",SUMIFS($G$8:$G$5007,$B$8:$B$5007,B4499,$A$8:$A$5007,"مصروف",$I$8:$I$5007,"&lt;&gt;مرفوض"))</f>
        <v/>
      </c>
      <c r="P4499" s="25">
        <f>IF(A4499&lt;&gt;"عهدة","",N(F4499)-O4499)</f>
        <v/>
      </c>
      <c r="Q4499" s="26">
        <f>IF(A4499="","",IF(A4499="عهدة",IF(N(F4499)=0,"⚠ أدخل قيمة العهدة",IF(P4499&lt;0,"⛔ عجز / زيادة مصروفات "&amp;TEXT(-P4499,"#,##0"),IF(COUNTIFS($B$8:$B$5007,B4499,$A$8:$A$5007,"مصروف",$I$8:$I$5007,"&lt;&gt;مرفوض",$K$8:$K$5007,"&lt;&gt;نعم")&gt;0,"⚠ "&amp;COUNTIFS($B$8:$B$5007,B4499,$A$8:$A$5007,"مصروف",$I$8:$I$5007,"&lt;&gt;مرفوض",$K$8:$K$5007,"&lt;&gt;نعم")&amp;" مصروف غير مسوى",IF(L4499="تمت التسوية",IF(P4499=0,"✔ متوازنة وتمت التسوية","✔ تمت التسوية – متبقي "&amp;TEXT(P4499,"#,##0")),IF(P4499&gt;0,"متبقي "&amp;TEXT(P4499,"#,##0"),"✔ متوازنة"))))),IF(R4499=0,"⚠ أضف سطر عهدة أولًا",IF(OR(C4499="",N(G4499)=0),"⚠ أكمل التاريخ والقيمة",IF(S4499="","⚠ التاريخ خارج السنة المالية",IF(H4499="","⚠ اختر بند الموازنة",IF(I4499="مرفوض","✖ مرفوض من المدير",IF(I4499&lt;&gt;"موافق","⏳ بانتظار موافقة المدير",IF(K4499&lt;&gt;"نعم","⚠ غير مسوى مع الحسابات","✔ معتمد ومسوى")))))))))</f>
        <v/>
      </c>
      <c r="R4499">
        <f>N(R4498)+IF(A4499="عهدة",1,0)</f>
        <v/>
      </c>
      <c r="S4499">
        <f>IF(C4499="","",IF(AND(C4499&gt;=DATE(2026,9,1),C4499&lt;=DATE(2027,8,31)),(YEAR(C4499)-2026)*12+MONTH(C4499)-8,""))</f>
        <v/>
      </c>
      <c r="T4499">
        <f>IF(AND(A4499="مصروف",R4499&gt;0,I4499="موافق",S4499&lt;&gt;"",H4499&lt;&gt;""),N(G4499),0)</f>
        <v/>
      </c>
    </row>
    <row r="4500">
      <c r="A4500" s="19" t="n"/>
      <c r="B4500" s="20">
        <f>IF(A4500="","",IF(R4500=0,"⚠ أضف سطر عهدة أولًا","BDR-"&amp;TEXT(R4500,"000")))</f>
        <v/>
      </c>
      <c r="C4500" s="21" t="n"/>
      <c r="D4500" s="20">
        <f>IF(C4500="","",IF(S4500="","خارج السنة المالية",INDEX(القوائم!$D$2:$D$13,S4500)))</f>
        <v/>
      </c>
      <c r="E4500" s="22" t="n"/>
      <c r="F4500" s="23" t="n"/>
      <c r="G4500" s="23" t="n"/>
      <c r="H4500" s="22" t="n"/>
      <c r="I4500" s="19" t="n"/>
      <c r="J4500" s="21" t="n"/>
      <c r="K4500" s="19" t="n"/>
      <c r="L4500" s="19" t="n"/>
      <c r="M4500" s="21" t="n"/>
      <c r="N4500" s="22" t="n"/>
      <c r="O4500" s="24">
        <f>IF(A4500&lt;&gt;"عهدة","",SUMIFS($G$8:$G$5007,$B$8:$B$5007,B4500,$A$8:$A$5007,"مصروف",$I$8:$I$5007,"&lt;&gt;مرفوض"))</f>
        <v/>
      </c>
      <c r="P4500" s="25">
        <f>IF(A4500&lt;&gt;"عهدة","",N(F4500)-O4500)</f>
        <v/>
      </c>
      <c r="Q4500" s="26">
        <f>IF(A4500="","",IF(A4500="عهدة",IF(N(F4500)=0,"⚠ أدخل قيمة العهدة",IF(P4500&lt;0,"⛔ عجز / زيادة مصروفات "&amp;TEXT(-P4500,"#,##0"),IF(COUNTIFS($B$8:$B$5007,B4500,$A$8:$A$5007,"مصروف",$I$8:$I$5007,"&lt;&gt;مرفوض",$K$8:$K$5007,"&lt;&gt;نعم")&gt;0,"⚠ "&amp;COUNTIFS($B$8:$B$5007,B4500,$A$8:$A$5007,"مصروف",$I$8:$I$5007,"&lt;&gt;مرفوض",$K$8:$K$5007,"&lt;&gt;نعم")&amp;" مصروف غير مسوى",IF(L4500="تمت التسوية",IF(P4500=0,"✔ متوازنة وتمت التسوية","✔ تمت التسوية – متبقي "&amp;TEXT(P4500,"#,##0")),IF(P4500&gt;0,"متبقي "&amp;TEXT(P4500,"#,##0"),"✔ متوازنة"))))),IF(R4500=0,"⚠ أضف سطر عهدة أولًا",IF(OR(C4500="",N(G4500)=0),"⚠ أكمل التاريخ والقيمة",IF(S4500="","⚠ التاريخ خارج السنة المالية",IF(H4500="","⚠ اختر بند الموازنة",IF(I4500="مرفوض","✖ مرفوض من المدير",IF(I4500&lt;&gt;"موافق","⏳ بانتظار موافقة المدير",IF(K4500&lt;&gt;"نعم","⚠ غير مسوى مع الحسابات","✔ معتمد ومسوى")))))))))</f>
        <v/>
      </c>
      <c r="R4500">
        <f>N(R4499)+IF(A4500="عهدة",1,0)</f>
        <v/>
      </c>
      <c r="S4500">
        <f>IF(C4500="","",IF(AND(C4500&gt;=DATE(2026,9,1),C4500&lt;=DATE(2027,8,31)),(YEAR(C4500)-2026)*12+MONTH(C4500)-8,""))</f>
        <v/>
      </c>
      <c r="T4500">
        <f>IF(AND(A4500="مصروف",R4500&gt;0,I4500="موافق",S4500&lt;&gt;"",H4500&lt;&gt;""),N(G4500),0)</f>
        <v/>
      </c>
    </row>
    <row r="4501">
      <c r="A4501" s="19" t="n"/>
      <c r="B4501" s="20">
        <f>IF(A4501="","",IF(R4501=0,"⚠ أضف سطر عهدة أولًا","BDR-"&amp;TEXT(R4501,"000")))</f>
        <v/>
      </c>
      <c r="C4501" s="21" t="n"/>
      <c r="D4501" s="20">
        <f>IF(C4501="","",IF(S4501="","خارج السنة المالية",INDEX(القوائم!$D$2:$D$13,S4501)))</f>
        <v/>
      </c>
      <c r="E4501" s="22" t="n"/>
      <c r="F4501" s="23" t="n"/>
      <c r="G4501" s="23" t="n"/>
      <c r="H4501" s="22" t="n"/>
      <c r="I4501" s="19" t="n"/>
      <c r="J4501" s="21" t="n"/>
      <c r="K4501" s="19" t="n"/>
      <c r="L4501" s="19" t="n"/>
      <c r="M4501" s="21" t="n"/>
      <c r="N4501" s="22" t="n"/>
      <c r="O4501" s="24">
        <f>IF(A4501&lt;&gt;"عهدة","",SUMIFS($G$8:$G$5007,$B$8:$B$5007,B4501,$A$8:$A$5007,"مصروف",$I$8:$I$5007,"&lt;&gt;مرفوض"))</f>
        <v/>
      </c>
      <c r="P4501" s="25">
        <f>IF(A4501&lt;&gt;"عهدة","",N(F4501)-O4501)</f>
        <v/>
      </c>
      <c r="Q4501" s="26">
        <f>IF(A4501="","",IF(A4501="عهدة",IF(N(F4501)=0,"⚠ أدخل قيمة العهدة",IF(P4501&lt;0,"⛔ عجز / زيادة مصروفات "&amp;TEXT(-P4501,"#,##0"),IF(COUNTIFS($B$8:$B$5007,B4501,$A$8:$A$5007,"مصروف",$I$8:$I$5007,"&lt;&gt;مرفوض",$K$8:$K$5007,"&lt;&gt;نعم")&gt;0,"⚠ "&amp;COUNTIFS($B$8:$B$5007,B4501,$A$8:$A$5007,"مصروف",$I$8:$I$5007,"&lt;&gt;مرفوض",$K$8:$K$5007,"&lt;&gt;نعم")&amp;" مصروف غير مسوى",IF(L4501="تمت التسوية",IF(P4501=0,"✔ متوازنة وتمت التسوية","✔ تمت التسوية – متبقي "&amp;TEXT(P4501,"#,##0")),IF(P4501&gt;0,"متبقي "&amp;TEXT(P4501,"#,##0"),"✔ متوازنة"))))),IF(R4501=0,"⚠ أضف سطر عهدة أولًا",IF(OR(C4501="",N(G4501)=0),"⚠ أكمل التاريخ والقيمة",IF(S4501="","⚠ التاريخ خارج السنة المالية",IF(H4501="","⚠ اختر بند الموازنة",IF(I4501="مرفوض","✖ مرفوض من المدير",IF(I4501&lt;&gt;"موافق","⏳ بانتظار موافقة المدير",IF(K4501&lt;&gt;"نعم","⚠ غير مسوى مع الحسابات","✔ معتمد ومسوى")))))))))</f>
        <v/>
      </c>
      <c r="R4501">
        <f>N(R4500)+IF(A4501="عهدة",1,0)</f>
        <v/>
      </c>
      <c r="S4501">
        <f>IF(C4501="","",IF(AND(C4501&gt;=DATE(2026,9,1),C4501&lt;=DATE(2027,8,31)),(YEAR(C4501)-2026)*12+MONTH(C4501)-8,""))</f>
        <v/>
      </c>
      <c r="T4501">
        <f>IF(AND(A4501="مصروف",R4501&gt;0,I4501="موافق",S4501&lt;&gt;"",H4501&lt;&gt;""),N(G4501),0)</f>
        <v/>
      </c>
    </row>
    <row r="4502">
      <c r="A4502" s="19" t="n"/>
      <c r="B4502" s="20">
        <f>IF(A4502="","",IF(R4502=0,"⚠ أضف سطر عهدة أولًا","BDR-"&amp;TEXT(R4502,"000")))</f>
        <v/>
      </c>
      <c r="C4502" s="21" t="n"/>
      <c r="D4502" s="20">
        <f>IF(C4502="","",IF(S4502="","خارج السنة المالية",INDEX(القوائم!$D$2:$D$13,S4502)))</f>
        <v/>
      </c>
      <c r="E4502" s="22" t="n"/>
      <c r="F4502" s="23" t="n"/>
      <c r="G4502" s="23" t="n"/>
      <c r="H4502" s="22" t="n"/>
      <c r="I4502" s="19" t="n"/>
      <c r="J4502" s="21" t="n"/>
      <c r="K4502" s="19" t="n"/>
      <c r="L4502" s="19" t="n"/>
      <c r="M4502" s="21" t="n"/>
      <c r="N4502" s="22" t="n"/>
      <c r="O4502" s="24">
        <f>IF(A4502&lt;&gt;"عهدة","",SUMIFS($G$8:$G$5007,$B$8:$B$5007,B4502,$A$8:$A$5007,"مصروف",$I$8:$I$5007,"&lt;&gt;مرفوض"))</f>
        <v/>
      </c>
      <c r="P4502" s="25">
        <f>IF(A4502&lt;&gt;"عهدة","",N(F4502)-O4502)</f>
        <v/>
      </c>
      <c r="Q4502" s="26">
        <f>IF(A4502="","",IF(A4502="عهدة",IF(N(F4502)=0,"⚠ أدخل قيمة العهدة",IF(P4502&lt;0,"⛔ عجز / زيادة مصروفات "&amp;TEXT(-P4502,"#,##0"),IF(COUNTIFS($B$8:$B$5007,B4502,$A$8:$A$5007,"مصروف",$I$8:$I$5007,"&lt;&gt;مرفوض",$K$8:$K$5007,"&lt;&gt;نعم")&gt;0,"⚠ "&amp;COUNTIFS($B$8:$B$5007,B4502,$A$8:$A$5007,"مصروف",$I$8:$I$5007,"&lt;&gt;مرفوض",$K$8:$K$5007,"&lt;&gt;نعم")&amp;" مصروف غير مسوى",IF(L4502="تمت التسوية",IF(P4502=0,"✔ متوازنة وتمت التسوية","✔ تمت التسوية – متبقي "&amp;TEXT(P4502,"#,##0")),IF(P4502&gt;0,"متبقي "&amp;TEXT(P4502,"#,##0"),"✔ متوازنة"))))),IF(R4502=0,"⚠ أضف سطر عهدة أولًا",IF(OR(C4502="",N(G4502)=0),"⚠ أكمل التاريخ والقيمة",IF(S4502="","⚠ التاريخ خارج السنة المالية",IF(H4502="","⚠ اختر بند الموازنة",IF(I4502="مرفوض","✖ مرفوض من المدير",IF(I4502&lt;&gt;"موافق","⏳ بانتظار موافقة المدير",IF(K4502&lt;&gt;"نعم","⚠ غير مسوى مع الحسابات","✔ معتمد ومسوى")))))))))</f>
        <v/>
      </c>
      <c r="R4502">
        <f>N(R4501)+IF(A4502="عهدة",1,0)</f>
        <v/>
      </c>
      <c r="S4502">
        <f>IF(C4502="","",IF(AND(C4502&gt;=DATE(2026,9,1),C4502&lt;=DATE(2027,8,31)),(YEAR(C4502)-2026)*12+MONTH(C4502)-8,""))</f>
        <v/>
      </c>
      <c r="T4502">
        <f>IF(AND(A4502="مصروف",R4502&gt;0,I4502="موافق",S4502&lt;&gt;"",H4502&lt;&gt;""),N(G4502),0)</f>
        <v/>
      </c>
    </row>
    <row r="4503">
      <c r="A4503" s="19" t="n"/>
      <c r="B4503" s="20">
        <f>IF(A4503="","",IF(R4503=0,"⚠ أضف سطر عهدة أولًا","BDR-"&amp;TEXT(R4503,"000")))</f>
        <v/>
      </c>
      <c r="C4503" s="21" t="n"/>
      <c r="D4503" s="20">
        <f>IF(C4503="","",IF(S4503="","خارج السنة المالية",INDEX(القوائم!$D$2:$D$13,S4503)))</f>
        <v/>
      </c>
      <c r="E4503" s="22" t="n"/>
      <c r="F4503" s="23" t="n"/>
      <c r="G4503" s="23" t="n"/>
      <c r="H4503" s="22" t="n"/>
      <c r="I4503" s="19" t="n"/>
      <c r="J4503" s="21" t="n"/>
      <c r="K4503" s="19" t="n"/>
      <c r="L4503" s="19" t="n"/>
      <c r="M4503" s="21" t="n"/>
      <c r="N4503" s="22" t="n"/>
      <c r="O4503" s="24">
        <f>IF(A4503&lt;&gt;"عهدة","",SUMIFS($G$8:$G$5007,$B$8:$B$5007,B4503,$A$8:$A$5007,"مصروف",$I$8:$I$5007,"&lt;&gt;مرفوض"))</f>
        <v/>
      </c>
      <c r="P4503" s="25">
        <f>IF(A4503&lt;&gt;"عهدة","",N(F4503)-O4503)</f>
        <v/>
      </c>
      <c r="Q4503" s="26">
        <f>IF(A4503="","",IF(A4503="عهدة",IF(N(F4503)=0,"⚠ أدخل قيمة العهدة",IF(P4503&lt;0,"⛔ عجز / زيادة مصروفات "&amp;TEXT(-P4503,"#,##0"),IF(COUNTIFS($B$8:$B$5007,B4503,$A$8:$A$5007,"مصروف",$I$8:$I$5007,"&lt;&gt;مرفوض",$K$8:$K$5007,"&lt;&gt;نعم")&gt;0,"⚠ "&amp;COUNTIFS($B$8:$B$5007,B4503,$A$8:$A$5007,"مصروف",$I$8:$I$5007,"&lt;&gt;مرفوض",$K$8:$K$5007,"&lt;&gt;نعم")&amp;" مصروف غير مسوى",IF(L4503="تمت التسوية",IF(P4503=0,"✔ متوازنة وتمت التسوية","✔ تمت التسوية – متبقي "&amp;TEXT(P4503,"#,##0")),IF(P4503&gt;0,"متبقي "&amp;TEXT(P4503,"#,##0"),"✔ متوازنة"))))),IF(R4503=0,"⚠ أضف سطر عهدة أولًا",IF(OR(C4503="",N(G4503)=0),"⚠ أكمل التاريخ والقيمة",IF(S4503="","⚠ التاريخ خارج السنة المالية",IF(H4503="","⚠ اختر بند الموازنة",IF(I4503="مرفوض","✖ مرفوض من المدير",IF(I4503&lt;&gt;"موافق","⏳ بانتظار موافقة المدير",IF(K4503&lt;&gt;"نعم","⚠ غير مسوى مع الحسابات","✔ معتمد ومسوى")))))))))</f>
        <v/>
      </c>
      <c r="R4503">
        <f>N(R4502)+IF(A4503="عهدة",1,0)</f>
        <v/>
      </c>
      <c r="S4503">
        <f>IF(C4503="","",IF(AND(C4503&gt;=DATE(2026,9,1),C4503&lt;=DATE(2027,8,31)),(YEAR(C4503)-2026)*12+MONTH(C4503)-8,""))</f>
        <v/>
      </c>
      <c r="T4503">
        <f>IF(AND(A4503="مصروف",R4503&gt;0,I4503="موافق",S4503&lt;&gt;"",H4503&lt;&gt;""),N(G4503),0)</f>
        <v/>
      </c>
    </row>
    <row r="4504">
      <c r="A4504" s="19" t="n"/>
      <c r="B4504" s="20">
        <f>IF(A4504="","",IF(R4504=0,"⚠ أضف سطر عهدة أولًا","BDR-"&amp;TEXT(R4504,"000")))</f>
        <v/>
      </c>
      <c r="C4504" s="21" t="n"/>
      <c r="D4504" s="20">
        <f>IF(C4504="","",IF(S4504="","خارج السنة المالية",INDEX(القوائم!$D$2:$D$13,S4504)))</f>
        <v/>
      </c>
      <c r="E4504" s="22" t="n"/>
      <c r="F4504" s="23" t="n"/>
      <c r="G4504" s="23" t="n"/>
      <c r="H4504" s="22" t="n"/>
      <c r="I4504" s="19" t="n"/>
      <c r="J4504" s="21" t="n"/>
      <c r="K4504" s="19" t="n"/>
      <c r="L4504" s="19" t="n"/>
      <c r="M4504" s="21" t="n"/>
      <c r="N4504" s="22" t="n"/>
      <c r="O4504" s="24">
        <f>IF(A4504&lt;&gt;"عهدة","",SUMIFS($G$8:$G$5007,$B$8:$B$5007,B4504,$A$8:$A$5007,"مصروف",$I$8:$I$5007,"&lt;&gt;مرفوض"))</f>
        <v/>
      </c>
      <c r="P4504" s="25">
        <f>IF(A4504&lt;&gt;"عهدة","",N(F4504)-O4504)</f>
        <v/>
      </c>
      <c r="Q4504" s="26">
        <f>IF(A4504="","",IF(A4504="عهدة",IF(N(F4504)=0,"⚠ أدخل قيمة العهدة",IF(P4504&lt;0,"⛔ عجز / زيادة مصروفات "&amp;TEXT(-P4504,"#,##0"),IF(COUNTIFS($B$8:$B$5007,B4504,$A$8:$A$5007,"مصروف",$I$8:$I$5007,"&lt;&gt;مرفوض",$K$8:$K$5007,"&lt;&gt;نعم")&gt;0,"⚠ "&amp;COUNTIFS($B$8:$B$5007,B4504,$A$8:$A$5007,"مصروف",$I$8:$I$5007,"&lt;&gt;مرفوض",$K$8:$K$5007,"&lt;&gt;نعم")&amp;" مصروف غير مسوى",IF(L4504="تمت التسوية",IF(P4504=0,"✔ متوازنة وتمت التسوية","✔ تمت التسوية – متبقي "&amp;TEXT(P4504,"#,##0")),IF(P4504&gt;0,"متبقي "&amp;TEXT(P4504,"#,##0"),"✔ متوازنة"))))),IF(R4504=0,"⚠ أضف سطر عهدة أولًا",IF(OR(C4504="",N(G4504)=0),"⚠ أكمل التاريخ والقيمة",IF(S4504="","⚠ التاريخ خارج السنة المالية",IF(H4504="","⚠ اختر بند الموازنة",IF(I4504="مرفوض","✖ مرفوض من المدير",IF(I4504&lt;&gt;"موافق","⏳ بانتظار موافقة المدير",IF(K4504&lt;&gt;"نعم","⚠ غير مسوى مع الحسابات","✔ معتمد ومسوى")))))))))</f>
        <v/>
      </c>
      <c r="R4504">
        <f>N(R4503)+IF(A4504="عهدة",1,0)</f>
        <v/>
      </c>
      <c r="S4504">
        <f>IF(C4504="","",IF(AND(C4504&gt;=DATE(2026,9,1),C4504&lt;=DATE(2027,8,31)),(YEAR(C4504)-2026)*12+MONTH(C4504)-8,""))</f>
        <v/>
      </c>
      <c r="T4504">
        <f>IF(AND(A4504="مصروف",R4504&gt;0,I4504="موافق",S4504&lt;&gt;"",H4504&lt;&gt;""),N(G4504),0)</f>
        <v/>
      </c>
    </row>
    <row r="4505">
      <c r="A4505" s="19" t="n"/>
      <c r="B4505" s="20">
        <f>IF(A4505="","",IF(R4505=0,"⚠ أضف سطر عهدة أولًا","BDR-"&amp;TEXT(R4505,"000")))</f>
        <v/>
      </c>
      <c r="C4505" s="21" t="n"/>
      <c r="D4505" s="20">
        <f>IF(C4505="","",IF(S4505="","خارج السنة المالية",INDEX(القوائم!$D$2:$D$13,S4505)))</f>
        <v/>
      </c>
      <c r="E4505" s="22" t="n"/>
      <c r="F4505" s="23" t="n"/>
      <c r="G4505" s="23" t="n"/>
      <c r="H4505" s="22" t="n"/>
      <c r="I4505" s="19" t="n"/>
      <c r="J4505" s="21" t="n"/>
      <c r="K4505" s="19" t="n"/>
      <c r="L4505" s="19" t="n"/>
      <c r="M4505" s="21" t="n"/>
      <c r="N4505" s="22" t="n"/>
      <c r="O4505" s="24">
        <f>IF(A4505&lt;&gt;"عهدة","",SUMIFS($G$8:$G$5007,$B$8:$B$5007,B4505,$A$8:$A$5007,"مصروف",$I$8:$I$5007,"&lt;&gt;مرفوض"))</f>
        <v/>
      </c>
      <c r="P4505" s="25">
        <f>IF(A4505&lt;&gt;"عهدة","",N(F4505)-O4505)</f>
        <v/>
      </c>
      <c r="Q4505" s="26">
        <f>IF(A4505="","",IF(A4505="عهدة",IF(N(F4505)=0,"⚠ أدخل قيمة العهدة",IF(P4505&lt;0,"⛔ عجز / زيادة مصروفات "&amp;TEXT(-P4505,"#,##0"),IF(COUNTIFS($B$8:$B$5007,B4505,$A$8:$A$5007,"مصروف",$I$8:$I$5007,"&lt;&gt;مرفوض",$K$8:$K$5007,"&lt;&gt;نعم")&gt;0,"⚠ "&amp;COUNTIFS($B$8:$B$5007,B4505,$A$8:$A$5007,"مصروف",$I$8:$I$5007,"&lt;&gt;مرفوض",$K$8:$K$5007,"&lt;&gt;نعم")&amp;" مصروف غير مسوى",IF(L4505="تمت التسوية",IF(P4505=0,"✔ متوازنة وتمت التسوية","✔ تمت التسوية – متبقي "&amp;TEXT(P4505,"#,##0")),IF(P4505&gt;0,"متبقي "&amp;TEXT(P4505,"#,##0"),"✔ متوازنة"))))),IF(R4505=0,"⚠ أضف سطر عهدة أولًا",IF(OR(C4505="",N(G4505)=0),"⚠ أكمل التاريخ والقيمة",IF(S4505="","⚠ التاريخ خارج السنة المالية",IF(H4505="","⚠ اختر بند الموازنة",IF(I4505="مرفوض","✖ مرفوض من المدير",IF(I4505&lt;&gt;"موافق","⏳ بانتظار موافقة المدير",IF(K4505&lt;&gt;"نعم","⚠ غير مسوى مع الحسابات","✔ معتمد ومسوى")))))))))</f>
        <v/>
      </c>
      <c r="R4505">
        <f>N(R4504)+IF(A4505="عهدة",1,0)</f>
        <v/>
      </c>
      <c r="S4505">
        <f>IF(C4505="","",IF(AND(C4505&gt;=DATE(2026,9,1),C4505&lt;=DATE(2027,8,31)),(YEAR(C4505)-2026)*12+MONTH(C4505)-8,""))</f>
        <v/>
      </c>
      <c r="T4505">
        <f>IF(AND(A4505="مصروف",R4505&gt;0,I4505="موافق",S4505&lt;&gt;"",H4505&lt;&gt;""),N(G4505),0)</f>
        <v/>
      </c>
    </row>
    <row r="4506">
      <c r="A4506" s="19" t="n"/>
      <c r="B4506" s="20">
        <f>IF(A4506="","",IF(R4506=0,"⚠ أضف سطر عهدة أولًا","BDR-"&amp;TEXT(R4506,"000")))</f>
        <v/>
      </c>
      <c r="C4506" s="21" t="n"/>
      <c r="D4506" s="20">
        <f>IF(C4506="","",IF(S4506="","خارج السنة المالية",INDEX(القوائم!$D$2:$D$13,S4506)))</f>
        <v/>
      </c>
      <c r="E4506" s="22" t="n"/>
      <c r="F4506" s="23" t="n"/>
      <c r="G4506" s="23" t="n"/>
      <c r="H4506" s="22" t="n"/>
      <c r="I4506" s="19" t="n"/>
      <c r="J4506" s="21" t="n"/>
      <c r="K4506" s="19" t="n"/>
      <c r="L4506" s="19" t="n"/>
      <c r="M4506" s="21" t="n"/>
      <c r="N4506" s="22" t="n"/>
      <c r="O4506" s="24">
        <f>IF(A4506&lt;&gt;"عهدة","",SUMIFS($G$8:$G$5007,$B$8:$B$5007,B4506,$A$8:$A$5007,"مصروف",$I$8:$I$5007,"&lt;&gt;مرفوض"))</f>
        <v/>
      </c>
      <c r="P4506" s="25">
        <f>IF(A4506&lt;&gt;"عهدة","",N(F4506)-O4506)</f>
        <v/>
      </c>
      <c r="Q4506" s="26">
        <f>IF(A4506="","",IF(A4506="عهدة",IF(N(F4506)=0,"⚠ أدخل قيمة العهدة",IF(P4506&lt;0,"⛔ عجز / زيادة مصروفات "&amp;TEXT(-P4506,"#,##0"),IF(COUNTIFS($B$8:$B$5007,B4506,$A$8:$A$5007,"مصروف",$I$8:$I$5007,"&lt;&gt;مرفوض",$K$8:$K$5007,"&lt;&gt;نعم")&gt;0,"⚠ "&amp;COUNTIFS($B$8:$B$5007,B4506,$A$8:$A$5007,"مصروف",$I$8:$I$5007,"&lt;&gt;مرفوض",$K$8:$K$5007,"&lt;&gt;نعم")&amp;" مصروف غير مسوى",IF(L4506="تمت التسوية",IF(P4506=0,"✔ متوازنة وتمت التسوية","✔ تمت التسوية – متبقي "&amp;TEXT(P4506,"#,##0")),IF(P4506&gt;0,"متبقي "&amp;TEXT(P4506,"#,##0"),"✔ متوازنة"))))),IF(R4506=0,"⚠ أضف سطر عهدة أولًا",IF(OR(C4506="",N(G4506)=0),"⚠ أكمل التاريخ والقيمة",IF(S4506="","⚠ التاريخ خارج السنة المالية",IF(H4506="","⚠ اختر بند الموازنة",IF(I4506="مرفوض","✖ مرفوض من المدير",IF(I4506&lt;&gt;"موافق","⏳ بانتظار موافقة المدير",IF(K4506&lt;&gt;"نعم","⚠ غير مسوى مع الحسابات","✔ معتمد ومسوى")))))))))</f>
        <v/>
      </c>
      <c r="R4506">
        <f>N(R4505)+IF(A4506="عهدة",1,0)</f>
        <v/>
      </c>
      <c r="S4506">
        <f>IF(C4506="","",IF(AND(C4506&gt;=DATE(2026,9,1),C4506&lt;=DATE(2027,8,31)),(YEAR(C4506)-2026)*12+MONTH(C4506)-8,""))</f>
        <v/>
      </c>
      <c r="T4506">
        <f>IF(AND(A4506="مصروف",R4506&gt;0,I4506="موافق",S4506&lt;&gt;"",H4506&lt;&gt;""),N(G4506),0)</f>
        <v/>
      </c>
    </row>
    <row r="4507">
      <c r="A4507" s="19" t="n"/>
      <c r="B4507" s="20">
        <f>IF(A4507="","",IF(R4507=0,"⚠ أضف سطر عهدة أولًا","BDR-"&amp;TEXT(R4507,"000")))</f>
        <v/>
      </c>
      <c r="C4507" s="21" t="n"/>
      <c r="D4507" s="20">
        <f>IF(C4507="","",IF(S4507="","خارج السنة المالية",INDEX(القوائم!$D$2:$D$13,S4507)))</f>
        <v/>
      </c>
      <c r="E4507" s="22" t="n"/>
      <c r="F4507" s="23" t="n"/>
      <c r="G4507" s="23" t="n"/>
      <c r="H4507" s="22" t="n"/>
      <c r="I4507" s="19" t="n"/>
      <c r="J4507" s="21" t="n"/>
      <c r="K4507" s="19" t="n"/>
      <c r="L4507" s="19" t="n"/>
      <c r="M4507" s="21" t="n"/>
      <c r="N4507" s="22" t="n"/>
      <c r="O4507" s="24">
        <f>IF(A4507&lt;&gt;"عهدة","",SUMIFS($G$8:$G$5007,$B$8:$B$5007,B4507,$A$8:$A$5007,"مصروف",$I$8:$I$5007,"&lt;&gt;مرفوض"))</f>
        <v/>
      </c>
      <c r="P4507" s="25">
        <f>IF(A4507&lt;&gt;"عهدة","",N(F4507)-O4507)</f>
        <v/>
      </c>
      <c r="Q4507" s="26">
        <f>IF(A4507="","",IF(A4507="عهدة",IF(N(F4507)=0,"⚠ أدخل قيمة العهدة",IF(P4507&lt;0,"⛔ عجز / زيادة مصروفات "&amp;TEXT(-P4507,"#,##0"),IF(COUNTIFS($B$8:$B$5007,B4507,$A$8:$A$5007,"مصروف",$I$8:$I$5007,"&lt;&gt;مرفوض",$K$8:$K$5007,"&lt;&gt;نعم")&gt;0,"⚠ "&amp;COUNTIFS($B$8:$B$5007,B4507,$A$8:$A$5007,"مصروف",$I$8:$I$5007,"&lt;&gt;مرفوض",$K$8:$K$5007,"&lt;&gt;نعم")&amp;" مصروف غير مسوى",IF(L4507="تمت التسوية",IF(P4507=0,"✔ متوازنة وتمت التسوية","✔ تمت التسوية – متبقي "&amp;TEXT(P4507,"#,##0")),IF(P4507&gt;0,"متبقي "&amp;TEXT(P4507,"#,##0"),"✔ متوازنة"))))),IF(R4507=0,"⚠ أضف سطر عهدة أولًا",IF(OR(C4507="",N(G4507)=0),"⚠ أكمل التاريخ والقيمة",IF(S4507="","⚠ التاريخ خارج السنة المالية",IF(H4507="","⚠ اختر بند الموازنة",IF(I4507="مرفوض","✖ مرفوض من المدير",IF(I4507&lt;&gt;"موافق","⏳ بانتظار موافقة المدير",IF(K4507&lt;&gt;"نعم","⚠ غير مسوى مع الحسابات","✔ معتمد ومسوى")))))))))</f>
        <v/>
      </c>
      <c r="R4507">
        <f>N(R4506)+IF(A4507="عهدة",1,0)</f>
        <v/>
      </c>
      <c r="S4507">
        <f>IF(C4507="","",IF(AND(C4507&gt;=DATE(2026,9,1),C4507&lt;=DATE(2027,8,31)),(YEAR(C4507)-2026)*12+MONTH(C4507)-8,""))</f>
        <v/>
      </c>
      <c r="T4507">
        <f>IF(AND(A4507="مصروف",R4507&gt;0,I4507="موافق",S4507&lt;&gt;"",H4507&lt;&gt;""),N(G4507),0)</f>
        <v/>
      </c>
    </row>
    <row r="4508">
      <c r="A4508" s="19" t="n"/>
      <c r="B4508" s="20">
        <f>IF(A4508="","",IF(R4508=0,"⚠ أضف سطر عهدة أولًا","BDR-"&amp;TEXT(R4508,"000")))</f>
        <v/>
      </c>
      <c r="C4508" s="21" t="n"/>
      <c r="D4508" s="20">
        <f>IF(C4508="","",IF(S4508="","خارج السنة المالية",INDEX(القوائم!$D$2:$D$13,S4508)))</f>
        <v/>
      </c>
      <c r="E4508" s="22" t="n"/>
      <c r="F4508" s="23" t="n"/>
      <c r="G4508" s="23" t="n"/>
      <c r="H4508" s="22" t="n"/>
      <c r="I4508" s="19" t="n"/>
      <c r="J4508" s="21" t="n"/>
      <c r="K4508" s="19" t="n"/>
      <c r="L4508" s="19" t="n"/>
      <c r="M4508" s="21" t="n"/>
      <c r="N4508" s="22" t="n"/>
      <c r="O4508" s="24">
        <f>IF(A4508&lt;&gt;"عهدة","",SUMIFS($G$8:$G$5007,$B$8:$B$5007,B4508,$A$8:$A$5007,"مصروف",$I$8:$I$5007,"&lt;&gt;مرفوض"))</f>
        <v/>
      </c>
      <c r="P4508" s="25">
        <f>IF(A4508&lt;&gt;"عهدة","",N(F4508)-O4508)</f>
        <v/>
      </c>
      <c r="Q4508" s="26">
        <f>IF(A4508="","",IF(A4508="عهدة",IF(N(F4508)=0,"⚠ أدخل قيمة العهدة",IF(P4508&lt;0,"⛔ عجز / زيادة مصروفات "&amp;TEXT(-P4508,"#,##0"),IF(COUNTIFS($B$8:$B$5007,B4508,$A$8:$A$5007,"مصروف",$I$8:$I$5007,"&lt;&gt;مرفوض",$K$8:$K$5007,"&lt;&gt;نعم")&gt;0,"⚠ "&amp;COUNTIFS($B$8:$B$5007,B4508,$A$8:$A$5007,"مصروف",$I$8:$I$5007,"&lt;&gt;مرفوض",$K$8:$K$5007,"&lt;&gt;نعم")&amp;" مصروف غير مسوى",IF(L4508="تمت التسوية",IF(P4508=0,"✔ متوازنة وتمت التسوية","✔ تمت التسوية – متبقي "&amp;TEXT(P4508,"#,##0")),IF(P4508&gt;0,"متبقي "&amp;TEXT(P4508,"#,##0"),"✔ متوازنة"))))),IF(R4508=0,"⚠ أضف سطر عهدة أولًا",IF(OR(C4508="",N(G4508)=0),"⚠ أكمل التاريخ والقيمة",IF(S4508="","⚠ التاريخ خارج السنة المالية",IF(H4508="","⚠ اختر بند الموازنة",IF(I4508="مرفوض","✖ مرفوض من المدير",IF(I4508&lt;&gt;"موافق","⏳ بانتظار موافقة المدير",IF(K4508&lt;&gt;"نعم","⚠ غير مسوى مع الحسابات","✔ معتمد ومسوى")))))))))</f>
        <v/>
      </c>
      <c r="R4508">
        <f>N(R4507)+IF(A4508="عهدة",1,0)</f>
        <v/>
      </c>
      <c r="S4508">
        <f>IF(C4508="","",IF(AND(C4508&gt;=DATE(2026,9,1),C4508&lt;=DATE(2027,8,31)),(YEAR(C4508)-2026)*12+MONTH(C4508)-8,""))</f>
        <v/>
      </c>
      <c r="T4508">
        <f>IF(AND(A4508="مصروف",R4508&gt;0,I4508="موافق",S4508&lt;&gt;"",H4508&lt;&gt;""),N(G4508),0)</f>
        <v/>
      </c>
    </row>
    <row r="4509">
      <c r="A4509" s="19" t="n"/>
      <c r="B4509" s="20">
        <f>IF(A4509="","",IF(R4509=0,"⚠ أضف سطر عهدة أولًا","BDR-"&amp;TEXT(R4509,"000")))</f>
        <v/>
      </c>
      <c r="C4509" s="21" t="n"/>
      <c r="D4509" s="20">
        <f>IF(C4509="","",IF(S4509="","خارج السنة المالية",INDEX(القوائم!$D$2:$D$13,S4509)))</f>
        <v/>
      </c>
      <c r="E4509" s="22" t="n"/>
      <c r="F4509" s="23" t="n"/>
      <c r="G4509" s="23" t="n"/>
      <c r="H4509" s="22" t="n"/>
      <c r="I4509" s="19" t="n"/>
      <c r="J4509" s="21" t="n"/>
      <c r="K4509" s="19" t="n"/>
      <c r="L4509" s="19" t="n"/>
      <c r="M4509" s="21" t="n"/>
      <c r="N4509" s="22" t="n"/>
      <c r="O4509" s="24">
        <f>IF(A4509&lt;&gt;"عهدة","",SUMIFS($G$8:$G$5007,$B$8:$B$5007,B4509,$A$8:$A$5007,"مصروف",$I$8:$I$5007,"&lt;&gt;مرفوض"))</f>
        <v/>
      </c>
      <c r="P4509" s="25">
        <f>IF(A4509&lt;&gt;"عهدة","",N(F4509)-O4509)</f>
        <v/>
      </c>
      <c r="Q4509" s="26">
        <f>IF(A4509="","",IF(A4509="عهدة",IF(N(F4509)=0,"⚠ أدخل قيمة العهدة",IF(P4509&lt;0,"⛔ عجز / زيادة مصروفات "&amp;TEXT(-P4509,"#,##0"),IF(COUNTIFS($B$8:$B$5007,B4509,$A$8:$A$5007,"مصروف",$I$8:$I$5007,"&lt;&gt;مرفوض",$K$8:$K$5007,"&lt;&gt;نعم")&gt;0,"⚠ "&amp;COUNTIFS($B$8:$B$5007,B4509,$A$8:$A$5007,"مصروف",$I$8:$I$5007,"&lt;&gt;مرفوض",$K$8:$K$5007,"&lt;&gt;نعم")&amp;" مصروف غير مسوى",IF(L4509="تمت التسوية",IF(P4509=0,"✔ متوازنة وتمت التسوية","✔ تمت التسوية – متبقي "&amp;TEXT(P4509,"#,##0")),IF(P4509&gt;0,"متبقي "&amp;TEXT(P4509,"#,##0"),"✔ متوازنة"))))),IF(R4509=0,"⚠ أضف سطر عهدة أولًا",IF(OR(C4509="",N(G4509)=0),"⚠ أكمل التاريخ والقيمة",IF(S4509="","⚠ التاريخ خارج السنة المالية",IF(H4509="","⚠ اختر بند الموازنة",IF(I4509="مرفوض","✖ مرفوض من المدير",IF(I4509&lt;&gt;"موافق","⏳ بانتظار موافقة المدير",IF(K4509&lt;&gt;"نعم","⚠ غير مسوى مع الحسابات","✔ معتمد ومسوى")))))))))</f>
        <v/>
      </c>
      <c r="R4509">
        <f>N(R4508)+IF(A4509="عهدة",1,0)</f>
        <v/>
      </c>
      <c r="S4509">
        <f>IF(C4509="","",IF(AND(C4509&gt;=DATE(2026,9,1),C4509&lt;=DATE(2027,8,31)),(YEAR(C4509)-2026)*12+MONTH(C4509)-8,""))</f>
        <v/>
      </c>
      <c r="T4509">
        <f>IF(AND(A4509="مصروف",R4509&gt;0,I4509="موافق",S4509&lt;&gt;"",H4509&lt;&gt;""),N(G4509),0)</f>
        <v/>
      </c>
    </row>
    <row r="4510">
      <c r="A4510" s="19" t="n"/>
      <c r="B4510" s="20">
        <f>IF(A4510="","",IF(R4510=0,"⚠ أضف سطر عهدة أولًا","BDR-"&amp;TEXT(R4510,"000")))</f>
        <v/>
      </c>
      <c r="C4510" s="21" t="n"/>
      <c r="D4510" s="20">
        <f>IF(C4510="","",IF(S4510="","خارج السنة المالية",INDEX(القوائم!$D$2:$D$13,S4510)))</f>
        <v/>
      </c>
      <c r="E4510" s="22" t="n"/>
      <c r="F4510" s="23" t="n"/>
      <c r="G4510" s="23" t="n"/>
      <c r="H4510" s="22" t="n"/>
      <c r="I4510" s="19" t="n"/>
      <c r="J4510" s="21" t="n"/>
      <c r="K4510" s="19" t="n"/>
      <c r="L4510" s="19" t="n"/>
      <c r="M4510" s="21" t="n"/>
      <c r="N4510" s="22" t="n"/>
      <c r="O4510" s="24">
        <f>IF(A4510&lt;&gt;"عهدة","",SUMIFS($G$8:$G$5007,$B$8:$B$5007,B4510,$A$8:$A$5007,"مصروف",$I$8:$I$5007,"&lt;&gt;مرفوض"))</f>
        <v/>
      </c>
      <c r="P4510" s="25">
        <f>IF(A4510&lt;&gt;"عهدة","",N(F4510)-O4510)</f>
        <v/>
      </c>
      <c r="Q4510" s="26">
        <f>IF(A4510="","",IF(A4510="عهدة",IF(N(F4510)=0,"⚠ أدخل قيمة العهدة",IF(P4510&lt;0,"⛔ عجز / زيادة مصروفات "&amp;TEXT(-P4510,"#,##0"),IF(COUNTIFS($B$8:$B$5007,B4510,$A$8:$A$5007,"مصروف",$I$8:$I$5007,"&lt;&gt;مرفوض",$K$8:$K$5007,"&lt;&gt;نعم")&gt;0,"⚠ "&amp;COUNTIFS($B$8:$B$5007,B4510,$A$8:$A$5007,"مصروف",$I$8:$I$5007,"&lt;&gt;مرفوض",$K$8:$K$5007,"&lt;&gt;نعم")&amp;" مصروف غير مسوى",IF(L4510="تمت التسوية",IF(P4510=0,"✔ متوازنة وتمت التسوية","✔ تمت التسوية – متبقي "&amp;TEXT(P4510,"#,##0")),IF(P4510&gt;0,"متبقي "&amp;TEXT(P4510,"#,##0"),"✔ متوازنة"))))),IF(R4510=0,"⚠ أضف سطر عهدة أولًا",IF(OR(C4510="",N(G4510)=0),"⚠ أكمل التاريخ والقيمة",IF(S4510="","⚠ التاريخ خارج السنة المالية",IF(H4510="","⚠ اختر بند الموازنة",IF(I4510="مرفوض","✖ مرفوض من المدير",IF(I4510&lt;&gt;"موافق","⏳ بانتظار موافقة المدير",IF(K4510&lt;&gt;"نعم","⚠ غير مسوى مع الحسابات","✔ معتمد ومسوى")))))))))</f>
        <v/>
      </c>
      <c r="R4510">
        <f>N(R4509)+IF(A4510="عهدة",1,0)</f>
        <v/>
      </c>
      <c r="S4510">
        <f>IF(C4510="","",IF(AND(C4510&gt;=DATE(2026,9,1),C4510&lt;=DATE(2027,8,31)),(YEAR(C4510)-2026)*12+MONTH(C4510)-8,""))</f>
        <v/>
      </c>
      <c r="T4510">
        <f>IF(AND(A4510="مصروف",R4510&gt;0,I4510="موافق",S4510&lt;&gt;"",H4510&lt;&gt;""),N(G4510),0)</f>
        <v/>
      </c>
    </row>
    <row r="4511">
      <c r="A4511" s="19" t="n"/>
      <c r="B4511" s="20">
        <f>IF(A4511="","",IF(R4511=0,"⚠ أضف سطر عهدة أولًا","BDR-"&amp;TEXT(R4511,"000")))</f>
        <v/>
      </c>
      <c r="C4511" s="21" t="n"/>
      <c r="D4511" s="20">
        <f>IF(C4511="","",IF(S4511="","خارج السنة المالية",INDEX(القوائم!$D$2:$D$13,S4511)))</f>
        <v/>
      </c>
      <c r="E4511" s="22" t="n"/>
      <c r="F4511" s="23" t="n"/>
      <c r="G4511" s="23" t="n"/>
      <c r="H4511" s="22" t="n"/>
      <c r="I4511" s="19" t="n"/>
      <c r="J4511" s="21" t="n"/>
      <c r="K4511" s="19" t="n"/>
      <c r="L4511" s="19" t="n"/>
      <c r="M4511" s="21" t="n"/>
      <c r="N4511" s="22" t="n"/>
      <c r="O4511" s="24">
        <f>IF(A4511&lt;&gt;"عهدة","",SUMIFS($G$8:$G$5007,$B$8:$B$5007,B4511,$A$8:$A$5007,"مصروف",$I$8:$I$5007,"&lt;&gt;مرفوض"))</f>
        <v/>
      </c>
      <c r="P4511" s="25">
        <f>IF(A4511&lt;&gt;"عهدة","",N(F4511)-O4511)</f>
        <v/>
      </c>
      <c r="Q4511" s="26">
        <f>IF(A4511="","",IF(A4511="عهدة",IF(N(F4511)=0,"⚠ أدخل قيمة العهدة",IF(P4511&lt;0,"⛔ عجز / زيادة مصروفات "&amp;TEXT(-P4511,"#,##0"),IF(COUNTIFS($B$8:$B$5007,B4511,$A$8:$A$5007,"مصروف",$I$8:$I$5007,"&lt;&gt;مرفوض",$K$8:$K$5007,"&lt;&gt;نعم")&gt;0,"⚠ "&amp;COUNTIFS($B$8:$B$5007,B4511,$A$8:$A$5007,"مصروف",$I$8:$I$5007,"&lt;&gt;مرفوض",$K$8:$K$5007,"&lt;&gt;نعم")&amp;" مصروف غير مسوى",IF(L4511="تمت التسوية",IF(P4511=0,"✔ متوازنة وتمت التسوية","✔ تمت التسوية – متبقي "&amp;TEXT(P4511,"#,##0")),IF(P4511&gt;0,"متبقي "&amp;TEXT(P4511,"#,##0"),"✔ متوازنة"))))),IF(R4511=0,"⚠ أضف سطر عهدة أولًا",IF(OR(C4511="",N(G4511)=0),"⚠ أكمل التاريخ والقيمة",IF(S4511="","⚠ التاريخ خارج السنة المالية",IF(H4511="","⚠ اختر بند الموازنة",IF(I4511="مرفوض","✖ مرفوض من المدير",IF(I4511&lt;&gt;"موافق","⏳ بانتظار موافقة المدير",IF(K4511&lt;&gt;"نعم","⚠ غير مسوى مع الحسابات","✔ معتمد ومسوى")))))))))</f>
        <v/>
      </c>
      <c r="R4511">
        <f>N(R4510)+IF(A4511="عهدة",1,0)</f>
        <v/>
      </c>
      <c r="S4511">
        <f>IF(C4511="","",IF(AND(C4511&gt;=DATE(2026,9,1),C4511&lt;=DATE(2027,8,31)),(YEAR(C4511)-2026)*12+MONTH(C4511)-8,""))</f>
        <v/>
      </c>
      <c r="T4511">
        <f>IF(AND(A4511="مصروف",R4511&gt;0,I4511="موافق",S4511&lt;&gt;"",H4511&lt;&gt;""),N(G4511),0)</f>
        <v/>
      </c>
    </row>
    <row r="4512">
      <c r="A4512" s="19" t="n"/>
      <c r="B4512" s="20">
        <f>IF(A4512="","",IF(R4512=0,"⚠ أضف سطر عهدة أولًا","BDR-"&amp;TEXT(R4512,"000")))</f>
        <v/>
      </c>
      <c r="C4512" s="21" t="n"/>
      <c r="D4512" s="20">
        <f>IF(C4512="","",IF(S4512="","خارج السنة المالية",INDEX(القوائم!$D$2:$D$13,S4512)))</f>
        <v/>
      </c>
      <c r="E4512" s="22" t="n"/>
      <c r="F4512" s="23" t="n"/>
      <c r="G4512" s="23" t="n"/>
      <c r="H4512" s="22" t="n"/>
      <c r="I4512" s="19" t="n"/>
      <c r="J4512" s="21" t="n"/>
      <c r="K4512" s="19" t="n"/>
      <c r="L4512" s="19" t="n"/>
      <c r="M4512" s="21" t="n"/>
      <c r="N4512" s="22" t="n"/>
      <c r="O4512" s="24">
        <f>IF(A4512&lt;&gt;"عهدة","",SUMIFS($G$8:$G$5007,$B$8:$B$5007,B4512,$A$8:$A$5007,"مصروف",$I$8:$I$5007,"&lt;&gt;مرفوض"))</f>
        <v/>
      </c>
      <c r="P4512" s="25">
        <f>IF(A4512&lt;&gt;"عهدة","",N(F4512)-O4512)</f>
        <v/>
      </c>
      <c r="Q4512" s="26">
        <f>IF(A4512="","",IF(A4512="عهدة",IF(N(F4512)=0,"⚠ أدخل قيمة العهدة",IF(P4512&lt;0,"⛔ عجز / زيادة مصروفات "&amp;TEXT(-P4512,"#,##0"),IF(COUNTIFS($B$8:$B$5007,B4512,$A$8:$A$5007,"مصروف",$I$8:$I$5007,"&lt;&gt;مرفوض",$K$8:$K$5007,"&lt;&gt;نعم")&gt;0,"⚠ "&amp;COUNTIFS($B$8:$B$5007,B4512,$A$8:$A$5007,"مصروف",$I$8:$I$5007,"&lt;&gt;مرفوض",$K$8:$K$5007,"&lt;&gt;نعم")&amp;" مصروف غير مسوى",IF(L4512="تمت التسوية",IF(P4512=0,"✔ متوازنة وتمت التسوية","✔ تمت التسوية – متبقي "&amp;TEXT(P4512,"#,##0")),IF(P4512&gt;0,"متبقي "&amp;TEXT(P4512,"#,##0"),"✔ متوازنة"))))),IF(R4512=0,"⚠ أضف سطر عهدة أولًا",IF(OR(C4512="",N(G4512)=0),"⚠ أكمل التاريخ والقيمة",IF(S4512="","⚠ التاريخ خارج السنة المالية",IF(H4512="","⚠ اختر بند الموازنة",IF(I4512="مرفوض","✖ مرفوض من المدير",IF(I4512&lt;&gt;"موافق","⏳ بانتظار موافقة المدير",IF(K4512&lt;&gt;"نعم","⚠ غير مسوى مع الحسابات","✔ معتمد ومسوى")))))))))</f>
        <v/>
      </c>
      <c r="R4512">
        <f>N(R4511)+IF(A4512="عهدة",1,0)</f>
        <v/>
      </c>
      <c r="S4512">
        <f>IF(C4512="","",IF(AND(C4512&gt;=DATE(2026,9,1),C4512&lt;=DATE(2027,8,31)),(YEAR(C4512)-2026)*12+MONTH(C4512)-8,""))</f>
        <v/>
      </c>
      <c r="T4512">
        <f>IF(AND(A4512="مصروف",R4512&gt;0,I4512="موافق",S4512&lt;&gt;"",H4512&lt;&gt;""),N(G4512),0)</f>
        <v/>
      </c>
    </row>
    <row r="4513">
      <c r="A4513" s="19" t="n"/>
      <c r="B4513" s="20">
        <f>IF(A4513="","",IF(R4513=0,"⚠ أضف سطر عهدة أولًا","BDR-"&amp;TEXT(R4513,"000")))</f>
        <v/>
      </c>
      <c r="C4513" s="21" t="n"/>
      <c r="D4513" s="20">
        <f>IF(C4513="","",IF(S4513="","خارج السنة المالية",INDEX(القوائم!$D$2:$D$13,S4513)))</f>
        <v/>
      </c>
      <c r="E4513" s="22" t="n"/>
      <c r="F4513" s="23" t="n"/>
      <c r="G4513" s="23" t="n"/>
      <c r="H4513" s="22" t="n"/>
      <c r="I4513" s="19" t="n"/>
      <c r="J4513" s="21" t="n"/>
      <c r="K4513" s="19" t="n"/>
      <c r="L4513" s="19" t="n"/>
      <c r="M4513" s="21" t="n"/>
      <c r="N4513" s="22" t="n"/>
      <c r="O4513" s="24">
        <f>IF(A4513&lt;&gt;"عهدة","",SUMIFS($G$8:$G$5007,$B$8:$B$5007,B4513,$A$8:$A$5007,"مصروف",$I$8:$I$5007,"&lt;&gt;مرفوض"))</f>
        <v/>
      </c>
      <c r="P4513" s="25">
        <f>IF(A4513&lt;&gt;"عهدة","",N(F4513)-O4513)</f>
        <v/>
      </c>
      <c r="Q4513" s="26">
        <f>IF(A4513="","",IF(A4513="عهدة",IF(N(F4513)=0,"⚠ أدخل قيمة العهدة",IF(P4513&lt;0,"⛔ عجز / زيادة مصروفات "&amp;TEXT(-P4513,"#,##0"),IF(COUNTIFS($B$8:$B$5007,B4513,$A$8:$A$5007,"مصروف",$I$8:$I$5007,"&lt;&gt;مرفوض",$K$8:$K$5007,"&lt;&gt;نعم")&gt;0,"⚠ "&amp;COUNTIFS($B$8:$B$5007,B4513,$A$8:$A$5007,"مصروف",$I$8:$I$5007,"&lt;&gt;مرفوض",$K$8:$K$5007,"&lt;&gt;نعم")&amp;" مصروف غير مسوى",IF(L4513="تمت التسوية",IF(P4513=0,"✔ متوازنة وتمت التسوية","✔ تمت التسوية – متبقي "&amp;TEXT(P4513,"#,##0")),IF(P4513&gt;0,"متبقي "&amp;TEXT(P4513,"#,##0"),"✔ متوازنة"))))),IF(R4513=0,"⚠ أضف سطر عهدة أولًا",IF(OR(C4513="",N(G4513)=0),"⚠ أكمل التاريخ والقيمة",IF(S4513="","⚠ التاريخ خارج السنة المالية",IF(H4513="","⚠ اختر بند الموازنة",IF(I4513="مرفوض","✖ مرفوض من المدير",IF(I4513&lt;&gt;"موافق","⏳ بانتظار موافقة المدير",IF(K4513&lt;&gt;"نعم","⚠ غير مسوى مع الحسابات","✔ معتمد ومسوى")))))))))</f>
        <v/>
      </c>
      <c r="R4513">
        <f>N(R4512)+IF(A4513="عهدة",1,0)</f>
        <v/>
      </c>
      <c r="S4513">
        <f>IF(C4513="","",IF(AND(C4513&gt;=DATE(2026,9,1),C4513&lt;=DATE(2027,8,31)),(YEAR(C4513)-2026)*12+MONTH(C4513)-8,""))</f>
        <v/>
      </c>
      <c r="T4513">
        <f>IF(AND(A4513="مصروف",R4513&gt;0,I4513="موافق",S4513&lt;&gt;"",H4513&lt;&gt;""),N(G4513),0)</f>
        <v/>
      </c>
    </row>
    <row r="4514">
      <c r="A4514" s="19" t="n"/>
      <c r="B4514" s="20">
        <f>IF(A4514="","",IF(R4514=0,"⚠ أضف سطر عهدة أولًا","BDR-"&amp;TEXT(R4514,"000")))</f>
        <v/>
      </c>
      <c r="C4514" s="21" t="n"/>
      <c r="D4514" s="20">
        <f>IF(C4514="","",IF(S4514="","خارج السنة المالية",INDEX(القوائم!$D$2:$D$13,S4514)))</f>
        <v/>
      </c>
      <c r="E4514" s="22" t="n"/>
      <c r="F4514" s="23" t="n"/>
      <c r="G4514" s="23" t="n"/>
      <c r="H4514" s="22" t="n"/>
      <c r="I4514" s="19" t="n"/>
      <c r="J4514" s="21" t="n"/>
      <c r="K4514" s="19" t="n"/>
      <c r="L4514" s="19" t="n"/>
      <c r="M4514" s="21" t="n"/>
      <c r="N4514" s="22" t="n"/>
      <c r="O4514" s="24">
        <f>IF(A4514&lt;&gt;"عهدة","",SUMIFS($G$8:$G$5007,$B$8:$B$5007,B4514,$A$8:$A$5007,"مصروف",$I$8:$I$5007,"&lt;&gt;مرفوض"))</f>
        <v/>
      </c>
      <c r="P4514" s="25">
        <f>IF(A4514&lt;&gt;"عهدة","",N(F4514)-O4514)</f>
        <v/>
      </c>
      <c r="Q4514" s="26">
        <f>IF(A4514="","",IF(A4514="عهدة",IF(N(F4514)=0,"⚠ أدخل قيمة العهدة",IF(P4514&lt;0,"⛔ عجز / زيادة مصروفات "&amp;TEXT(-P4514,"#,##0"),IF(COUNTIFS($B$8:$B$5007,B4514,$A$8:$A$5007,"مصروف",$I$8:$I$5007,"&lt;&gt;مرفوض",$K$8:$K$5007,"&lt;&gt;نعم")&gt;0,"⚠ "&amp;COUNTIFS($B$8:$B$5007,B4514,$A$8:$A$5007,"مصروف",$I$8:$I$5007,"&lt;&gt;مرفوض",$K$8:$K$5007,"&lt;&gt;نعم")&amp;" مصروف غير مسوى",IF(L4514="تمت التسوية",IF(P4514=0,"✔ متوازنة وتمت التسوية","✔ تمت التسوية – متبقي "&amp;TEXT(P4514,"#,##0")),IF(P4514&gt;0,"متبقي "&amp;TEXT(P4514,"#,##0"),"✔ متوازنة"))))),IF(R4514=0,"⚠ أضف سطر عهدة أولًا",IF(OR(C4514="",N(G4514)=0),"⚠ أكمل التاريخ والقيمة",IF(S4514="","⚠ التاريخ خارج السنة المالية",IF(H4514="","⚠ اختر بند الموازنة",IF(I4514="مرفوض","✖ مرفوض من المدير",IF(I4514&lt;&gt;"موافق","⏳ بانتظار موافقة المدير",IF(K4514&lt;&gt;"نعم","⚠ غير مسوى مع الحسابات","✔ معتمد ومسوى")))))))))</f>
        <v/>
      </c>
      <c r="R4514">
        <f>N(R4513)+IF(A4514="عهدة",1,0)</f>
        <v/>
      </c>
      <c r="S4514">
        <f>IF(C4514="","",IF(AND(C4514&gt;=DATE(2026,9,1),C4514&lt;=DATE(2027,8,31)),(YEAR(C4514)-2026)*12+MONTH(C4514)-8,""))</f>
        <v/>
      </c>
      <c r="T4514">
        <f>IF(AND(A4514="مصروف",R4514&gt;0,I4514="موافق",S4514&lt;&gt;"",H4514&lt;&gt;""),N(G4514),0)</f>
        <v/>
      </c>
    </row>
    <row r="4515">
      <c r="A4515" s="19" t="n"/>
      <c r="B4515" s="20">
        <f>IF(A4515="","",IF(R4515=0,"⚠ أضف سطر عهدة أولًا","BDR-"&amp;TEXT(R4515,"000")))</f>
        <v/>
      </c>
      <c r="C4515" s="21" t="n"/>
      <c r="D4515" s="20">
        <f>IF(C4515="","",IF(S4515="","خارج السنة المالية",INDEX(القوائم!$D$2:$D$13,S4515)))</f>
        <v/>
      </c>
      <c r="E4515" s="22" t="n"/>
      <c r="F4515" s="23" t="n"/>
      <c r="G4515" s="23" t="n"/>
      <c r="H4515" s="22" t="n"/>
      <c r="I4515" s="19" t="n"/>
      <c r="J4515" s="21" t="n"/>
      <c r="K4515" s="19" t="n"/>
      <c r="L4515" s="19" t="n"/>
      <c r="M4515" s="21" t="n"/>
      <c r="N4515" s="22" t="n"/>
      <c r="O4515" s="24">
        <f>IF(A4515&lt;&gt;"عهدة","",SUMIFS($G$8:$G$5007,$B$8:$B$5007,B4515,$A$8:$A$5007,"مصروف",$I$8:$I$5007,"&lt;&gt;مرفوض"))</f>
        <v/>
      </c>
      <c r="P4515" s="25">
        <f>IF(A4515&lt;&gt;"عهدة","",N(F4515)-O4515)</f>
        <v/>
      </c>
      <c r="Q4515" s="26">
        <f>IF(A4515="","",IF(A4515="عهدة",IF(N(F4515)=0,"⚠ أدخل قيمة العهدة",IF(P4515&lt;0,"⛔ عجز / زيادة مصروفات "&amp;TEXT(-P4515,"#,##0"),IF(COUNTIFS($B$8:$B$5007,B4515,$A$8:$A$5007,"مصروف",$I$8:$I$5007,"&lt;&gt;مرفوض",$K$8:$K$5007,"&lt;&gt;نعم")&gt;0,"⚠ "&amp;COUNTIFS($B$8:$B$5007,B4515,$A$8:$A$5007,"مصروف",$I$8:$I$5007,"&lt;&gt;مرفوض",$K$8:$K$5007,"&lt;&gt;نعم")&amp;" مصروف غير مسوى",IF(L4515="تمت التسوية",IF(P4515=0,"✔ متوازنة وتمت التسوية","✔ تمت التسوية – متبقي "&amp;TEXT(P4515,"#,##0")),IF(P4515&gt;0,"متبقي "&amp;TEXT(P4515,"#,##0"),"✔ متوازنة"))))),IF(R4515=0,"⚠ أضف سطر عهدة أولًا",IF(OR(C4515="",N(G4515)=0),"⚠ أكمل التاريخ والقيمة",IF(S4515="","⚠ التاريخ خارج السنة المالية",IF(H4515="","⚠ اختر بند الموازنة",IF(I4515="مرفوض","✖ مرفوض من المدير",IF(I4515&lt;&gt;"موافق","⏳ بانتظار موافقة المدير",IF(K4515&lt;&gt;"نعم","⚠ غير مسوى مع الحسابات","✔ معتمد ومسوى")))))))))</f>
        <v/>
      </c>
      <c r="R4515">
        <f>N(R4514)+IF(A4515="عهدة",1,0)</f>
        <v/>
      </c>
      <c r="S4515">
        <f>IF(C4515="","",IF(AND(C4515&gt;=DATE(2026,9,1),C4515&lt;=DATE(2027,8,31)),(YEAR(C4515)-2026)*12+MONTH(C4515)-8,""))</f>
        <v/>
      </c>
      <c r="T4515">
        <f>IF(AND(A4515="مصروف",R4515&gt;0,I4515="موافق",S4515&lt;&gt;"",H4515&lt;&gt;""),N(G4515),0)</f>
        <v/>
      </c>
    </row>
    <row r="4516">
      <c r="A4516" s="19" t="n"/>
      <c r="B4516" s="20">
        <f>IF(A4516="","",IF(R4516=0,"⚠ أضف سطر عهدة أولًا","BDR-"&amp;TEXT(R4516,"000")))</f>
        <v/>
      </c>
      <c r="C4516" s="21" t="n"/>
      <c r="D4516" s="20">
        <f>IF(C4516="","",IF(S4516="","خارج السنة المالية",INDEX(القوائم!$D$2:$D$13,S4516)))</f>
        <v/>
      </c>
      <c r="E4516" s="22" t="n"/>
      <c r="F4516" s="23" t="n"/>
      <c r="G4516" s="23" t="n"/>
      <c r="H4516" s="22" t="n"/>
      <c r="I4516" s="19" t="n"/>
      <c r="J4516" s="21" t="n"/>
      <c r="K4516" s="19" t="n"/>
      <c r="L4516" s="19" t="n"/>
      <c r="M4516" s="21" t="n"/>
      <c r="N4516" s="22" t="n"/>
      <c r="O4516" s="24">
        <f>IF(A4516&lt;&gt;"عهدة","",SUMIFS($G$8:$G$5007,$B$8:$B$5007,B4516,$A$8:$A$5007,"مصروف",$I$8:$I$5007,"&lt;&gt;مرفوض"))</f>
        <v/>
      </c>
      <c r="P4516" s="25">
        <f>IF(A4516&lt;&gt;"عهدة","",N(F4516)-O4516)</f>
        <v/>
      </c>
      <c r="Q4516" s="26">
        <f>IF(A4516="","",IF(A4516="عهدة",IF(N(F4516)=0,"⚠ أدخل قيمة العهدة",IF(P4516&lt;0,"⛔ عجز / زيادة مصروفات "&amp;TEXT(-P4516,"#,##0"),IF(COUNTIFS($B$8:$B$5007,B4516,$A$8:$A$5007,"مصروف",$I$8:$I$5007,"&lt;&gt;مرفوض",$K$8:$K$5007,"&lt;&gt;نعم")&gt;0,"⚠ "&amp;COUNTIFS($B$8:$B$5007,B4516,$A$8:$A$5007,"مصروف",$I$8:$I$5007,"&lt;&gt;مرفوض",$K$8:$K$5007,"&lt;&gt;نعم")&amp;" مصروف غير مسوى",IF(L4516="تمت التسوية",IF(P4516=0,"✔ متوازنة وتمت التسوية","✔ تمت التسوية – متبقي "&amp;TEXT(P4516,"#,##0")),IF(P4516&gt;0,"متبقي "&amp;TEXT(P4516,"#,##0"),"✔ متوازنة"))))),IF(R4516=0,"⚠ أضف سطر عهدة أولًا",IF(OR(C4516="",N(G4516)=0),"⚠ أكمل التاريخ والقيمة",IF(S4516="","⚠ التاريخ خارج السنة المالية",IF(H4516="","⚠ اختر بند الموازنة",IF(I4516="مرفوض","✖ مرفوض من المدير",IF(I4516&lt;&gt;"موافق","⏳ بانتظار موافقة المدير",IF(K4516&lt;&gt;"نعم","⚠ غير مسوى مع الحسابات","✔ معتمد ومسوى")))))))))</f>
        <v/>
      </c>
      <c r="R4516">
        <f>N(R4515)+IF(A4516="عهدة",1,0)</f>
        <v/>
      </c>
      <c r="S4516">
        <f>IF(C4516="","",IF(AND(C4516&gt;=DATE(2026,9,1),C4516&lt;=DATE(2027,8,31)),(YEAR(C4516)-2026)*12+MONTH(C4516)-8,""))</f>
        <v/>
      </c>
      <c r="T4516">
        <f>IF(AND(A4516="مصروف",R4516&gt;0,I4516="موافق",S4516&lt;&gt;"",H4516&lt;&gt;""),N(G4516),0)</f>
        <v/>
      </c>
    </row>
    <row r="4517">
      <c r="A4517" s="19" t="n"/>
      <c r="B4517" s="20">
        <f>IF(A4517="","",IF(R4517=0,"⚠ أضف سطر عهدة أولًا","BDR-"&amp;TEXT(R4517,"000")))</f>
        <v/>
      </c>
      <c r="C4517" s="21" t="n"/>
      <c r="D4517" s="20">
        <f>IF(C4517="","",IF(S4517="","خارج السنة المالية",INDEX(القوائم!$D$2:$D$13,S4517)))</f>
        <v/>
      </c>
      <c r="E4517" s="22" t="n"/>
      <c r="F4517" s="23" t="n"/>
      <c r="G4517" s="23" t="n"/>
      <c r="H4517" s="22" t="n"/>
      <c r="I4517" s="19" t="n"/>
      <c r="J4517" s="21" t="n"/>
      <c r="K4517" s="19" t="n"/>
      <c r="L4517" s="19" t="n"/>
      <c r="M4517" s="21" t="n"/>
      <c r="N4517" s="22" t="n"/>
      <c r="O4517" s="24">
        <f>IF(A4517&lt;&gt;"عهدة","",SUMIFS($G$8:$G$5007,$B$8:$B$5007,B4517,$A$8:$A$5007,"مصروف",$I$8:$I$5007,"&lt;&gt;مرفوض"))</f>
        <v/>
      </c>
      <c r="P4517" s="25">
        <f>IF(A4517&lt;&gt;"عهدة","",N(F4517)-O4517)</f>
        <v/>
      </c>
      <c r="Q4517" s="26">
        <f>IF(A4517="","",IF(A4517="عهدة",IF(N(F4517)=0,"⚠ أدخل قيمة العهدة",IF(P4517&lt;0,"⛔ عجز / زيادة مصروفات "&amp;TEXT(-P4517,"#,##0"),IF(COUNTIFS($B$8:$B$5007,B4517,$A$8:$A$5007,"مصروف",$I$8:$I$5007,"&lt;&gt;مرفوض",$K$8:$K$5007,"&lt;&gt;نعم")&gt;0,"⚠ "&amp;COUNTIFS($B$8:$B$5007,B4517,$A$8:$A$5007,"مصروف",$I$8:$I$5007,"&lt;&gt;مرفوض",$K$8:$K$5007,"&lt;&gt;نعم")&amp;" مصروف غير مسوى",IF(L4517="تمت التسوية",IF(P4517=0,"✔ متوازنة وتمت التسوية","✔ تمت التسوية – متبقي "&amp;TEXT(P4517,"#,##0")),IF(P4517&gt;0,"متبقي "&amp;TEXT(P4517,"#,##0"),"✔ متوازنة"))))),IF(R4517=0,"⚠ أضف سطر عهدة أولًا",IF(OR(C4517="",N(G4517)=0),"⚠ أكمل التاريخ والقيمة",IF(S4517="","⚠ التاريخ خارج السنة المالية",IF(H4517="","⚠ اختر بند الموازنة",IF(I4517="مرفوض","✖ مرفوض من المدير",IF(I4517&lt;&gt;"موافق","⏳ بانتظار موافقة المدير",IF(K4517&lt;&gt;"نعم","⚠ غير مسوى مع الحسابات","✔ معتمد ومسوى")))))))))</f>
        <v/>
      </c>
      <c r="R4517">
        <f>N(R4516)+IF(A4517="عهدة",1,0)</f>
        <v/>
      </c>
      <c r="S4517">
        <f>IF(C4517="","",IF(AND(C4517&gt;=DATE(2026,9,1),C4517&lt;=DATE(2027,8,31)),(YEAR(C4517)-2026)*12+MONTH(C4517)-8,""))</f>
        <v/>
      </c>
      <c r="T4517">
        <f>IF(AND(A4517="مصروف",R4517&gt;0,I4517="موافق",S4517&lt;&gt;"",H4517&lt;&gt;""),N(G4517),0)</f>
        <v/>
      </c>
    </row>
    <row r="4518">
      <c r="A4518" s="19" t="n"/>
      <c r="B4518" s="20">
        <f>IF(A4518="","",IF(R4518=0,"⚠ أضف سطر عهدة أولًا","BDR-"&amp;TEXT(R4518,"000")))</f>
        <v/>
      </c>
      <c r="C4518" s="21" t="n"/>
      <c r="D4518" s="20">
        <f>IF(C4518="","",IF(S4518="","خارج السنة المالية",INDEX(القوائم!$D$2:$D$13,S4518)))</f>
        <v/>
      </c>
      <c r="E4518" s="22" t="n"/>
      <c r="F4518" s="23" t="n"/>
      <c r="G4518" s="23" t="n"/>
      <c r="H4518" s="22" t="n"/>
      <c r="I4518" s="19" t="n"/>
      <c r="J4518" s="21" t="n"/>
      <c r="K4518" s="19" t="n"/>
      <c r="L4518" s="19" t="n"/>
      <c r="M4518" s="21" t="n"/>
      <c r="N4518" s="22" t="n"/>
      <c r="O4518" s="24">
        <f>IF(A4518&lt;&gt;"عهدة","",SUMIFS($G$8:$G$5007,$B$8:$B$5007,B4518,$A$8:$A$5007,"مصروف",$I$8:$I$5007,"&lt;&gt;مرفوض"))</f>
        <v/>
      </c>
      <c r="P4518" s="25">
        <f>IF(A4518&lt;&gt;"عهدة","",N(F4518)-O4518)</f>
        <v/>
      </c>
      <c r="Q4518" s="26">
        <f>IF(A4518="","",IF(A4518="عهدة",IF(N(F4518)=0,"⚠ أدخل قيمة العهدة",IF(P4518&lt;0,"⛔ عجز / زيادة مصروفات "&amp;TEXT(-P4518,"#,##0"),IF(COUNTIFS($B$8:$B$5007,B4518,$A$8:$A$5007,"مصروف",$I$8:$I$5007,"&lt;&gt;مرفوض",$K$8:$K$5007,"&lt;&gt;نعم")&gt;0,"⚠ "&amp;COUNTIFS($B$8:$B$5007,B4518,$A$8:$A$5007,"مصروف",$I$8:$I$5007,"&lt;&gt;مرفوض",$K$8:$K$5007,"&lt;&gt;نعم")&amp;" مصروف غير مسوى",IF(L4518="تمت التسوية",IF(P4518=0,"✔ متوازنة وتمت التسوية","✔ تمت التسوية – متبقي "&amp;TEXT(P4518,"#,##0")),IF(P4518&gt;0,"متبقي "&amp;TEXT(P4518,"#,##0"),"✔ متوازنة"))))),IF(R4518=0,"⚠ أضف سطر عهدة أولًا",IF(OR(C4518="",N(G4518)=0),"⚠ أكمل التاريخ والقيمة",IF(S4518="","⚠ التاريخ خارج السنة المالية",IF(H4518="","⚠ اختر بند الموازنة",IF(I4518="مرفوض","✖ مرفوض من المدير",IF(I4518&lt;&gt;"موافق","⏳ بانتظار موافقة المدير",IF(K4518&lt;&gt;"نعم","⚠ غير مسوى مع الحسابات","✔ معتمد ومسوى")))))))))</f>
        <v/>
      </c>
      <c r="R4518">
        <f>N(R4517)+IF(A4518="عهدة",1,0)</f>
        <v/>
      </c>
      <c r="S4518">
        <f>IF(C4518="","",IF(AND(C4518&gt;=DATE(2026,9,1),C4518&lt;=DATE(2027,8,31)),(YEAR(C4518)-2026)*12+MONTH(C4518)-8,""))</f>
        <v/>
      </c>
      <c r="T4518">
        <f>IF(AND(A4518="مصروف",R4518&gt;0,I4518="موافق",S4518&lt;&gt;"",H4518&lt;&gt;""),N(G4518),0)</f>
        <v/>
      </c>
    </row>
    <row r="4519">
      <c r="A4519" s="19" t="n"/>
      <c r="B4519" s="20">
        <f>IF(A4519="","",IF(R4519=0,"⚠ أضف سطر عهدة أولًا","BDR-"&amp;TEXT(R4519,"000")))</f>
        <v/>
      </c>
      <c r="C4519" s="21" t="n"/>
      <c r="D4519" s="20">
        <f>IF(C4519="","",IF(S4519="","خارج السنة المالية",INDEX(القوائم!$D$2:$D$13,S4519)))</f>
        <v/>
      </c>
      <c r="E4519" s="22" t="n"/>
      <c r="F4519" s="23" t="n"/>
      <c r="G4519" s="23" t="n"/>
      <c r="H4519" s="22" t="n"/>
      <c r="I4519" s="19" t="n"/>
      <c r="J4519" s="21" t="n"/>
      <c r="K4519" s="19" t="n"/>
      <c r="L4519" s="19" t="n"/>
      <c r="M4519" s="21" t="n"/>
      <c r="N4519" s="22" t="n"/>
      <c r="O4519" s="24">
        <f>IF(A4519&lt;&gt;"عهدة","",SUMIFS($G$8:$G$5007,$B$8:$B$5007,B4519,$A$8:$A$5007,"مصروف",$I$8:$I$5007,"&lt;&gt;مرفوض"))</f>
        <v/>
      </c>
      <c r="P4519" s="25">
        <f>IF(A4519&lt;&gt;"عهدة","",N(F4519)-O4519)</f>
        <v/>
      </c>
      <c r="Q4519" s="26">
        <f>IF(A4519="","",IF(A4519="عهدة",IF(N(F4519)=0,"⚠ أدخل قيمة العهدة",IF(P4519&lt;0,"⛔ عجز / زيادة مصروفات "&amp;TEXT(-P4519,"#,##0"),IF(COUNTIFS($B$8:$B$5007,B4519,$A$8:$A$5007,"مصروف",$I$8:$I$5007,"&lt;&gt;مرفوض",$K$8:$K$5007,"&lt;&gt;نعم")&gt;0,"⚠ "&amp;COUNTIFS($B$8:$B$5007,B4519,$A$8:$A$5007,"مصروف",$I$8:$I$5007,"&lt;&gt;مرفوض",$K$8:$K$5007,"&lt;&gt;نعم")&amp;" مصروف غير مسوى",IF(L4519="تمت التسوية",IF(P4519=0,"✔ متوازنة وتمت التسوية","✔ تمت التسوية – متبقي "&amp;TEXT(P4519,"#,##0")),IF(P4519&gt;0,"متبقي "&amp;TEXT(P4519,"#,##0"),"✔ متوازنة"))))),IF(R4519=0,"⚠ أضف سطر عهدة أولًا",IF(OR(C4519="",N(G4519)=0),"⚠ أكمل التاريخ والقيمة",IF(S4519="","⚠ التاريخ خارج السنة المالية",IF(H4519="","⚠ اختر بند الموازنة",IF(I4519="مرفوض","✖ مرفوض من المدير",IF(I4519&lt;&gt;"موافق","⏳ بانتظار موافقة المدير",IF(K4519&lt;&gt;"نعم","⚠ غير مسوى مع الحسابات","✔ معتمد ومسوى")))))))))</f>
        <v/>
      </c>
      <c r="R4519">
        <f>N(R4518)+IF(A4519="عهدة",1,0)</f>
        <v/>
      </c>
      <c r="S4519">
        <f>IF(C4519="","",IF(AND(C4519&gt;=DATE(2026,9,1),C4519&lt;=DATE(2027,8,31)),(YEAR(C4519)-2026)*12+MONTH(C4519)-8,""))</f>
        <v/>
      </c>
      <c r="T4519">
        <f>IF(AND(A4519="مصروف",R4519&gt;0,I4519="موافق",S4519&lt;&gt;"",H4519&lt;&gt;""),N(G4519),0)</f>
        <v/>
      </c>
    </row>
    <row r="4520">
      <c r="A4520" s="19" t="n"/>
      <c r="B4520" s="20">
        <f>IF(A4520="","",IF(R4520=0,"⚠ أضف سطر عهدة أولًا","BDR-"&amp;TEXT(R4520,"000")))</f>
        <v/>
      </c>
      <c r="C4520" s="21" t="n"/>
      <c r="D4520" s="20">
        <f>IF(C4520="","",IF(S4520="","خارج السنة المالية",INDEX(القوائم!$D$2:$D$13,S4520)))</f>
        <v/>
      </c>
      <c r="E4520" s="22" t="n"/>
      <c r="F4520" s="23" t="n"/>
      <c r="G4520" s="23" t="n"/>
      <c r="H4520" s="22" t="n"/>
      <c r="I4520" s="19" t="n"/>
      <c r="J4520" s="21" t="n"/>
      <c r="K4520" s="19" t="n"/>
      <c r="L4520" s="19" t="n"/>
      <c r="M4520" s="21" t="n"/>
      <c r="N4520" s="22" t="n"/>
      <c r="O4520" s="24">
        <f>IF(A4520&lt;&gt;"عهدة","",SUMIFS($G$8:$G$5007,$B$8:$B$5007,B4520,$A$8:$A$5007,"مصروف",$I$8:$I$5007,"&lt;&gt;مرفوض"))</f>
        <v/>
      </c>
      <c r="P4520" s="25">
        <f>IF(A4520&lt;&gt;"عهدة","",N(F4520)-O4520)</f>
        <v/>
      </c>
      <c r="Q4520" s="26">
        <f>IF(A4520="","",IF(A4520="عهدة",IF(N(F4520)=0,"⚠ أدخل قيمة العهدة",IF(P4520&lt;0,"⛔ عجز / زيادة مصروفات "&amp;TEXT(-P4520,"#,##0"),IF(COUNTIFS($B$8:$B$5007,B4520,$A$8:$A$5007,"مصروف",$I$8:$I$5007,"&lt;&gt;مرفوض",$K$8:$K$5007,"&lt;&gt;نعم")&gt;0,"⚠ "&amp;COUNTIFS($B$8:$B$5007,B4520,$A$8:$A$5007,"مصروف",$I$8:$I$5007,"&lt;&gt;مرفوض",$K$8:$K$5007,"&lt;&gt;نعم")&amp;" مصروف غير مسوى",IF(L4520="تمت التسوية",IF(P4520=0,"✔ متوازنة وتمت التسوية","✔ تمت التسوية – متبقي "&amp;TEXT(P4520,"#,##0")),IF(P4520&gt;0,"متبقي "&amp;TEXT(P4520,"#,##0"),"✔ متوازنة"))))),IF(R4520=0,"⚠ أضف سطر عهدة أولًا",IF(OR(C4520="",N(G4520)=0),"⚠ أكمل التاريخ والقيمة",IF(S4520="","⚠ التاريخ خارج السنة المالية",IF(H4520="","⚠ اختر بند الموازنة",IF(I4520="مرفوض","✖ مرفوض من المدير",IF(I4520&lt;&gt;"موافق","⏳ بانتظار موافقة المدير",IF(K4520&lt;&gt;"نعم","⚠ غير مسوى مع الحسابات","✔ معتمد ومسوى")))))))))</f>
        <v/>
      </c>
      <c r="R4520">
        <f>N(R4519)+IF(A4520="عهدة",1,0)</f>
        <v/>
      </c>
      <c r="S4520">
        <f>IF(C4520="","",IF(AND(C4520&gt;=DATE(2026,9,1),C4520&lt;=DATE(2027,8,31)),(YEAR(C4520)-2026)*12+MONTH(C4520)-8,""))</f>
        <v/>
      </c>
      <c r="T4520">
        <f>IF(AND(A4520="مصروف",R4520&gt;0,I4520="موافق",S4520&lt;&gt;"",H4520&lt;&gt;""),N(G4520),0)</f>
        <v/>
      </c>
    </row>
    <row r="4521">
      <c r="A4521" s="19" t="n"/>
      <c r="B4521" s="20">
        <f>IF(A4521="","",IF(R4521=0,"⚠ أضف سطر عهدة أولًا","BDR-"&amp;TEXT(R4521,"000")))</f>
        <v/>
      </c>
      <c r="C4521" s="21" t="n"/>
      <c r="D4521" s="20">
        <f>IF(C4521="","",IF(S4521="","خارج السنة المالية",INDEX(القوائم!$D$2:$D$13,S4521)))</f>
        <v/>
      </c>
      <c r="E4521" s="22" t="n"/>
      <c r="F4521" s="23" t="n"/>
      <c r="G4521" s="23" t="n"/>
      <c r="H4521" s="22" t="n"/>
      <c r="I4521" s="19" t="n"/>
      <c r="J4521" s="21" t="n"/>
      <c r="K4521" s="19" t="n"/>
      <c r="L4521" s="19" t="n"/>
      <c r="M4521" s="21" t="n"/>
      <c r="N4521" s="22" t="n"/>
      <c r="O4521" s="24">
        <f>IF(A4521&lt;&gt;"عهدة","",SUMIFS($G$8:$G$5007,$B$8:$B$5007,B4521,$A$8:$A$5007,"مصروف",$I$8:$I$5007,"&lt;&gt;مرفوض"))</f>
        <v/>
      </c>
      <c r="P4521" s="25">
        <f>IF(A4521&lt;&gt;"عهدة","",N(F4521)-O4521)</f>
        <v/>
      </c>
      <c r="Q4521" s="26">
        <f>IF(A4521="","",IF(A4521="عهدة",IF(N(F4521)=0,"⚠ أدخل قيمة العهدة",IF(P4521&lt;0,"⛔ عجز / زيادة مصروفات "&amp;TEXT(-P4521,"#,##0"),IF(COUNTIFS($B$8:$B$5007,B4521,$A$8:$A$5007,"مصروف",$I$8:$I$5007,"&lt;&gt;مرفوض",$K$8:$K$5007,"&lt;&gt;نعم")&gt;0,"⚠ "&amp;COUNTIFS($B$8:$B$5007,B4521,$A$8:$A$5007,"مصروف",$I$8:$I$5007,"&lt;&gt;مرفوض",$K$8:$K$5007,"&lt;&gt;نعم")&amp;" مصروف غير مسوى",IF(L4521="تمت التسوية",IF(P4521=0,"✔ متوازنة وتمت التسوية","✔ تمت التسوية – متبقي "&amp;TEXT(P4521,"#,##0")),IF(P4521&gt;0,"متبقي "&amp;TEXT(P4521,"#,##0"),"✔ متوازنة"))))),IF(R4521=0,"⚠ أضف سطر عهدة أولًا",IF(OR(C4521="",N(G4521)=0),"⚠ أكمل التاريخ والقيمة",IF(S4521="","⚠ التاريخ خارج السنة المالية",IF(H4521="","⚠ اختر بند الموازنة",IF(I4521="مرفوض","✖ مرفوض من المدير",IF(I4521&lt;&gt;"موافق","⏳ بانتظار موافقة المدير",IF(K4521&lt;&gt;"نعم","⚠ غير مسوى مع الحسابات","✔ معتمد ومسوى")))))))))</f>
        <v/>
      </c>
      <c r="R4521">
        <f>N(R4520)+IF(A4521="عهدة",1,0)</f>
        <v/>
      </c>
      <c r="S4521">
        <f>IF(C4521="","",IF(AND(C4521&gt;=DATE(2026,9,1),C4521&lt;=DATE(2027,8,31)),(YEAR(C4521)-2026)*12+MONTH(C4521)-8,""))</f>
        <v/>
      </c>
      <c r="T4521">
        <f>IF(AND(A4521="مصروف",R4521&gt;0,I4521="موافق",S4521&lt;&gt;"",H4521&lt;&gt;""),N(G4521),0)</f>
        <v/>
      </c>
    </row>
    <row r="4522">
      <c r="A4522" s="19" t="n"/>
      <c r="B4522" s="20">
        <f>IF(A4522="","",IF(R4522=0,"⚠ أضف سطر عهدة أولًا","BDR-"&amp;TEXT(R4522,"000")))</f>
        <v/>
      </c>
      <c r="C4522" s="21" t="n"/>
      <c r="D4522" s="20">
        <f>IF(C4522="","",IF(S4522="","خارج السنة المالية",INDEX(القوائم!$D$2:$D$13,S4522)))</f>
        <v/>
      </c>
      <c r="E4522" s="22" t="n"/>
      <c r="F4522" s="23" t="n"/>
      <c r="G4522" s="23" t="n"/>
      <c r="H4522" s="22" t="n"/>
      <c r="I4522" s="19" t="n"/>
      <c r="J4522" s="21" t="n"/>
      <c r="K4522" s="19" t="n"/>
      <c r="L4522" s="19" t="n"/>
      <c r="M4522" s="21" t="n"/>
      <c r="N4522" s="22" t="n"/>
      <c r="O4522" s="24">
        <f>IF(A4522&lt;&gt;"عهدة","",SUMIFS($G$8:$G$5007,$B$8:$B$5007,B4522,$A$8:$A$5007,"مصروف",$I$8:$I$5007,"&lt;&gt;مرفوض"))</f>
        <v/>
      </c>
      <c r="P4522" s="25">
        <f>IF(A4522&lt;&gt;"عهدة","",N(F4522)-O4522)</f>
        <v/>
      </c>
      <c r="Q4522" s="26">
        <f>IF(A4522="","",IF(A4522="عهدة",IF(N(F4522)=0,"⚠ أدخل قيمة العهدة",IF(P4522&lt;0,"⛔ عجز / زيادة مصروفات "&amp;TEXT(-P4522,"#,##0"),IF(COUNTIFS($B$8:$B$5007,B4522,$A$8:$A$5007,"مصروف",$I$8:$I$5007,"&lt;&gt;مرفوض",$K$8:$K$5007,"&lt;&gt;نعم")&gt;0,"⚠ "&amp;COUNTIFS($B$8:$B$5007,B4522,$A$8:$A$5007,"مصروف",$I$8:$I$5007,"&lt;&gt;مرفوض",$K$8:$K$5007,"&lt;&gt;نعم")&amp;" مصروف غير مسوى",IF(L4522="تمت التسوية",IF(P4522=0,"✔ متوازنة وتمت التسوية","✔ تمت التسوية – متبقي "&amp;TEXT(P4522,"#,##0")),IF(P4522&gt;0,"متبقي "&amp;TEXT(P4522,"#,##0"),"✔ متوازنة"))))),IF(R4522=0,"⚠ أضف سطر عهدة أولًا",IF(OR(C4522="",N(G4522)=0),"⚠ أكمل التاريخ والقيمة",IF(S4522="","⚠ التاريخ خارج السنة المالية",IF(H4522="","⚠ اختر بند الموازنة",IF(I4522="مرفوض","✖ مرفوض من المدير",IF(I4522&lt;&gt;"موافق","⏳ بانتظار موافقة المدير",IF(K4522&lt;&gt;"نعم","⚠ غير مسوى مع الحسابات","✔ معتمد ومسوى")))))))))</f>
        <v/>
      </c>
      <c r="R4522">
        <f>N(R4521)+IF(A4522="عهدة",1,0)</f>
        <v/>
      </c>
      <c r="S4522">
        <f>IF(C4522="","",IF(AND(C4522&gt;=DATE(2026,9,1),C4522&lt;=DATE(2027,8,31)),(YEAR(C4522)-2026)*12+MONTH(C4522)-8,""))</f>
        <v/>
      </c>
      <c r="T4522">
        <f>IF(AND(A4522="مصروف",R4522&gt;0,I4522="موافق",S4522&lt;&gt;"",H4522&lt;&gt;""),N(G4522),0)</f>
        <v/>
      </c>
    </row>
    <row r="4523">
      <c r="A4523" s="19" t="n"/>
      <c r="B4523" s="20">
        <f>IF(A4523="","",IF(R4523=0,"⚠ أضف سطر عهدة أولًا","BDR-"&amp;TEXT(R4523,"000")))</f>
        <v/>
      </c>
      <c r="C4523" s="21" t="n"/>
      <c r="D4523" s="20">
        <f>IF(C4523="","",IF(S4523="","خارج السنة المالية",INDEX(القوائم!$D$2:$D$13,S4523)))</f>
        <v/>
      </c>
      <c r="E4523" s="22" t="n"/>
      <c r="F4523" s="23" t="n"/>
      <c r="G4523" s="23" t="n"/>
      <c r="H4523" s="22" t="n"/>
      <c r="I4523" s="19" t="n"/>
      <c r="J4523" s="21" t="n"/>
      <c r="K4523" s="19" t="n"/>
      <c r="L4523" s="19" t="n"/>
      <c r="M4523" s="21" t="n"/>
      <c r="N4523" s="22" t="n"/>
      <c r="O4523" s="24">
        <f>IF(A4523&lt;&gt;"عهدة","",SUMIFS($G$8:$G$5007,$B$8:$B$5007,B4523,$A$8:$A$5007,"مصروف",$I$8:$I$5007,"&lt;&gt;مرفوض"))</f>
        <v/>
      </c>
      <c r="P4523" s="25">
        <f>IF(A4523&lt;&gt;"عهدة","",N(F4523)-O4523)</f>
        <v/>
      </c>
      <c r="Q4523" s="26">
        <f>IF(A4523="","",IF(A4523="عهدة",IF(N(F4523)=0,"⚠ أدخل قيمة العهدة",IF(P4523&lt;0,"⛔ عجز / زيادة مصروفات "&amp;TEXT(-P4523,"#,##0"),IF(COUNTIFS($B$8:$B$5007,B4523,$A$8:$A$5007,"مصروف",$I$8:$I$5007,"&lt;&gt;مرفوض",$K$8:$K$5007,"&lt;&gt;نعم")&gt;0,"⚠ "&amp;COUNTIFS($B$8:$B$5007,B4523,$A$8:$A$5007,"مصروف",$I$8:$I$5007,"&lt;&gt;مرفوض",$K$8:$K$5007,"&lt;&gt;نعم")&amp;" مصروف غير مسوى",IF(L4523="تمت التسوية",IF(P4523=0,"✔ متوازنة وتمت التسوية","✔ تمت التسوية – متبقي "&amp;TEXT(P4523,"#,##0")),IF(P4523&gt;0,"متبقي "&amp;TEXT(P4523,"#,##0"),"✔ متوازنة"))))),IF(R4523=0,"⚠ أضف سطر عهدة أولًا",IF(OR(C4523="",N(G4523)=0),"⚠ أكمل التاريخ والقيمة",IF(S4523="","⚠ التاريخ خارج السنة المالية",IF(H4523="","⚠ اختر بند الموازنة",IF(I4523="مرفوض","✖ مرفوض من المدير",IF(I4523&lt;&gt;"موافق","⏳ بانتظار موافقة المدير",IF(K4523&lt;&gt;"نعم","⚠ غير مسوى مع الحسابات","✔ معتمد ومسوى")))))))))</f>
        <v/>
      </c>
      <c r="R4523">
        <f>N(R4522)+IF(A4523="عهدة",1,0)</f>
        <v/>
      </c>
      <c r="S4523">
        <f>IF(C4523="","",IF(AND(C4523&gt;=DATE(2026,9,1),C4523&lt;=DATE(2027,8,31)),(YEAR(C4523)-2026)*12+MONTH(C4523)-8,""))</f>
        <v/>
      </c>
      <c r="T4523">
        <f>IF(AND(A4523="مصروف",R4523&gt;0,I4523="موافق",S4523&lt;&gt;"",H4523&lt;&gt;""),N(G4523),0)</f>
        <v/>
      </c>
    </row>
    <row r="4524">
      <c r="A4524" s="19" t="n"/>
      <c r="B4524" s="20">
        <f>IF(A4524="","",IF(R4524=0,"⚠ أضف سطر عهدة أولًا","BDR-"&amp;TEXT(R4524,"000")))</f>
        <v/>
      </c>
      <c r="C4524" s="21" t="n"/>
      <c r="D4524" s="20">
        <f>IF(C4524="","",IF(S4524="","خارج السنة المالية",INDEX(القوائم!$D$2:$D$13,S4524)))</f>
        <v/>
      </c>
      <c r="E4524" s="22" t="n"/>
      <c r="F4524" s="23" t="n"/>
      <c r="G4524" s="23" t="n"/>
      <c r="H4524" s="22" t="n"/>
      <c r="I4524" s="19" t="n"/>
      <c r="J4524" s="21" t="n"/>
      <c r="K4524" s="19" t="n"/>
      <c r="L4524" s="19" t="n"/>
      <c r="M4524" s="21" t="n"/>
      <c r="N4524" s="22" t="n"/>
      <c r="O4524" s="24">
        <f>IF(A4524&lt;&gt;"عهدة","",SUMIFS($G$8:$G$5007,$B$8:$B$5007,B4524,$A$8:$A$5007,"مصروف",$I$8:$I$5007,"&lt;&gt;مرفوض"))</f>
        <v/>
      </c>
      <c r="P4524" s="25">
        <f>IF(A4524&lt;&gt;"عهدة","",N(F4524)-O4524)</f>
        <v/>
      </c>
      <c r="Q4524" s="26">
        <f>IF(A4524="","",IF(A4524="عهدة",IF(N(F4524)=0,"⚠ أدخل قيمة العهدة",IF(P4524&lt;0,"⛔ عجز / زيادة مصروفات "&amp;TEXT(-P4524,"#,##0"),IF(COUNTIFS($B$8:$B$5007,B4524,$A$8:$A$5007,"مصروف",$I$8:$I$5007,"&lt;&gt;مرفوض",$K$8:$K$5007,"&lt;&gt;نعم")&gt;0,"⚠ "&amp;COUNTIFS($B$8:$B$5007,B4524,$A$8:$A$5007,"مصروف",$I$8:$I$5007,"&lt;&gt;مرفوض",$K$8:$K$5007,"&lt;&gt;نعم")&amp;" مصروف غير مسوى",IF(L4524="تمت التسوية",IF(P4524=0,"✔ متوازنة وتمت التسوية","✔ تمت التسوية – متبقي "&amp;TEXT(P4524,"#,##0")),IF(P4524&gt;0,"متبقي "&amp;TEXT(P4524,"#,##0"),"✔ متوازنة"))))),IF(R4524=0,"⚠ أضف سطر عهدة أولًا",IF(OR(C4524="",N(G4524)=0),"⚠ أكمل التاريخ والقيمة",IF(S4524="","⚠ التاريخ خارج السنة المالية",IF(H4524="","⚠ اختر بند الموازنة",IF(I4524="مرفوض","✖ مرفوض من المدير",IF(I4524&lt;&gt;"موافق","⏳ بانتظار موافقة المدير",IF(K4524&lt;&gt;"نعم","⚠ غير مسوى مع الحسابات","✔ معتمد ومسوى")))))))))</f>
        <v/>
      </c>
      <c r="R4524">
        <f>N(R4523)+IF(A4524="عهدة",1,0)</f>
        <v/>
      </c>
      <c r="S4524">
        <f>IF(C4524="","",IF(AND(C4524&gt;=DATE(2026,9,1),C4524&lt;=DATE(2027,8,31)),(YEAR(C4524)-2026)*12+MONTH(C4524)-8,""))</f>
        <v/>
      </c>
      <c r="T4524">
        <f>IF(AND(A4524="مصروف",R4524&gt;0,I4524="موافق",S4524&lt;&gt;"",H4524&lt;&gt;""),N(G4524),0)</f>
        <v/>
      </c>
    </row>
    <row r="4525">
      <c r="A4525" s="19" t="n"/>
      <c r="B4525" s="20">
        <f>IF(A4525="","",IF(R4525=0,"⚠ أضف سطر عهدة أولًا","BDR-"&amp;TEXT(R4525,"000")))</f>
        <v/>
      </c>
      <c r="C4525" s="21" t="n"/>
      <c r="D4525" s="20">
        <f>IF(C4525="","",IF(S4525="","خارج السنة المالية",INDEX(القوائم!$D$2:$D$13,S4525)))</f>
        <v/>
      </c>
      <c r="E4525" s="22" t="n"/>
      <c r="F4525" s="23" t="n"/>
      <c r="G4525" s="23" t="n"/>
      <c r="H4525" s="22" t="n"/>
      <c r="I4525" s="19" t="n"/>
      <c r="J4525" s="21" t="n"/>
      <c r="K4525" s="19" t="n"/>
      <c r="L4525" s="19" t="n"/>
      <c r="M4525" s="21" t="n"/>
      <c r="N4525" s="22" t="n"/>
      <c r="O4525" s="24">
        <f>IF(A4525&lt;&gt;"عهدة","",SUMIFS($G$8:$G$5007,$B$8:$B$5007,B4525,$A$8:$A$5007,"مصروف",$I$8:$I$5007,"&lt;&gt;مرفوض"))</f>
        <v/>
      </c>
      <c r="P4525" s="25">
        <f>IF(A4525&lt;&gt;"عهدة","",N(F4525)-O4525)</f>
        <v/>
      </c>
      <c r="Q4525" s="26">
        <f>IF(A4525="","",IF(A4525="عهدة",IF(N(F4525)=0,"⚠ أدخل قيمة العهدة",IF(P4525&lt;0,"⛔ عجز / زيادة مصروفات "&amp;TEXT(-P4525,"#,##0"),IF(COUNTIFS($B$8:$B$5007,B4525,$A$8:$A$5007,"مصروف",$I$8:$I$5007,"&lt;&gt;مرفوض",$K$8:$K$5007,"&lt;&gt;نعم")&gt;0,"⚠ "&amp;COUNTIFS($B$8:$B$5007,B4525,$A$8:$A$5007,"مصروف",$I$8:$I$5007,"&lt;&gt;مرفوض",$K$8:$K$5007,"&lt;&gt;نعم")&amp;" مصروف غير مسوى",IF(L4525="تمت التسوية",IF(P4525=0,"✔ متوازنة وتمت التسوية","✔ تمت التسوية – متبقي "&amp;TEXT(P4525,"#,##0")),IF(P4525&gt;0,"متبقي "&amp;TEXT(P4525,"#,##0"),"✔ متوازنة"))))),IF(R4525=0,"⚠ أضف سطر عهدة أولًا",IF(OR(C4525="",N(G4525)=0),"⚠ أكمل التاريخ والقيمة",IF(S4525="","⚠ التاريخ خارج السنة المالية",IF(H4525="","⚠ اختر بند الموازنة",IF(I4525="مرفوض","✖ مرفوض من المدير",IF(I4525&lt;&gt;"موافق","⏳ بانتظار موافقة المدير",IF(K4525&lt;&gt;"نعم","⚠ غير مسوى مع الحسابات","✔ معتمد ومسوى")))))))))</f>
        <v/>
      </c>
      <c r="R4525">
        <f>N(R4524)+IF(A4525="عهدة",1,0)</f>
        <v/>
      </c>
      <c r="S4525">
        <f>IF(C4525="","",IF(AND(C4525&gt;=DATE(2026,9,1),C4525&lt;=DATE(2027,8,31)),(YEAR(C4525)-2026)*12+MONTH(C4525)-8,""))</f>
        <v/>
      </c>
      <c r="T4525">
        <f>IF(AND(A4525="مصروف",R4525&gt;0,I4525="موافق",S4525&lt;&gt;"",H4525&lt;&gt;""),N(G4525),0)</f>
        <v/>
      </c>
    </row>
    <row r="4526">
      <c r="A4526" s="19" t="n"/>
      <c r="B4526" s="20">
        <f>IF(A4526="","",IF(R4526=0,"⚠ أضف سطر عهدة أولًا","BDR-"&amp;TEXT(R4526,"000")))</f>
        <v/>
      </c>
      <c r="C4526" s="21" t="n"/>
      <c r="D4526" s="20">
        <f>IF(C4526="","",IF(S4526="","خارج السنة المالية",INDEX(القوائم!$D$2:$D$13,S4526)))</f>
        <v/>
      </c>
      <c r="E4526" s="22" t="n"/>
      <c r="F4526" s="23" t="n"/>
      <c r="G4526" s="23" t="n"/>
      <c r="H4526" s="22" t="n"/>
      <c r="I4526" s="19" t="n"/>
      <c r="J4526" s="21" t="n"/>
      <c r="K4526" s="19" t="n"/>
      <c r="L4526" s="19" t="n"/>
      <c r="M4526" s="21" t="n"/>
      <c r="N4526" s="22" t="n"/>
      <c r="O4526" s="24">
        <f>IF(A4526&lt;&gt;"عهدة","",SUMIFS($G$8:$G$5007,$B$8:$B$5007,B4526,$A$8:$A$5007,"مصروف",$I$8:$I$5007,"&lt;&gt;مرفوض"))</f>
        <v/>
      </c>
      <c r="P4526" s="25">
        <f>IF(A4526&lt;&gt;"عهدة","",N(F4526)-O4526)</f>
        <v/>
      </c>
      <c r="Q4526" s="26">
        <f>IF(A4526="","",IF(A4526="عهدة",IF(N(F4526)=0,"⚠ أدخل قيمة العهدة",IF(P4526&lt;0,"⛔ عجز / زيادة مصروفات "&amp;TEXT(-P4526,"#,##0"),IF(COUNTIFS($B$8:$B$5007,B4526,$A$8:$A$5007,"مصروف",$I$8:$I$5007,"&lt;&gt;مرفوض",$K$8:$K$5007,"&lt;&gt;نعم")&gt;0,"⚠ "&amp;COUNTIFS($B$8:$B$5007,B4526,$A$8:$A$5007,"مصروف",$I$8:$I$5007,"&lt;&gt;مرفوض",$K$8:$K$5007,"&lt;&gt;نعم")&amp;" مصروف غير مسوى",IF(L4526="تمت التسوية",IF(P4526=0,"✔ متوازنة وتمت التسوية","✔ تمت التسوية – متبقي "&amp;TEXT(P4526,"#,##0")),IF(P4526&gt;0,"متبقي "&amp;TEXT(P4526,"#,##0"),"✔ متوازنة"))))),IF(R4526=0,"⚠ أضف سطر عهدة أولًا",IF(OR(C4526="",N(G4526)=0),"⚠ أكمل التاريخ والقيمة",IF(S4526="","⚠ التاريخ خارج السنة المالية",IF(H4526="","⚠ اختر بند الموازنة",IF(I4526="مرفوض","✖ مرفوض من المدير",IF(I4526&lt;&gt;"موافق","⏳ بانتظار موافقة المدير",IF(K4526&lt;&gt;"نعم","⚠ غير مسوى مع الحسابات","✔ معتمد ومسوى")))))))))</f>
        <v/>
      </c>
      <c r="R4526">
        <f>N(R4525)+IF(A4526="عهدة",1,0)</f>
        <v/>
      </c>
      <c r="S4526">
        <f>IF(C4526="","",IF(AND(C4526&gt;=DATE(2026,9,1),C4526&lt;=DATE(2027,8,31)),(YEAR(C4526)-2026)*12+MONTH(C4526)-8,""))</f>
        <v/>
      </c>
      <c r="T4526">
        <f>IF(AND(A4526="مصروف",R4526&gt;0,I4526="موافق",S4526&lt;&gt;"",H4526&lt;&gt;""),N(G4526),0)</f>
        <v/>
      </c>
    </row>
    <row r="4527">
      <c r="A4527" s="19" t="n"/>
      <c r="B4527" s="20">
        <f>IF(A4527="","",IF(R4527=0,"⚠ أضف سطر عهدة أولًا","BDR-"&amp;TEXT(R4527,"000")))</f>
        <v/>
      </c>
      <c r="C4527" s="21" t="n"/>
      <c r="D4527" s="20">
        <f>IF(C4527="","",IF(S4527="","خارج السنة المالية",INDEX(القوائم!$D$2:$D$13,S4527)))</f>
        <v/>
      </c>
      <c r="E4527" s="22" t="n"/>
      <c r="F4527" s="23" t="n"/>
      <c r="G4527" s="23" t="n"/>
      <c r="H4527" s="22" t="n"/>
      <c r="I4527" s="19" t="n"/>
      <c r="J4527" s="21" t="n"/>
      <c r="K4527" s="19" t="n"/>
      <c r="L4527" s="19" t="n"/>
      <c r="M4527" s="21" t="n"/>
      <c r="N4527" s="22" t="n"/>
      <c r="O4527" s="24">
        <f>IF(A4527&lt;&gt;"عهدة","",SUMIFS($G$8:$G$5007,$B$8:$B$5007,B4527,$A$8:$A$5007,"مصروف",$I$8:$I$5007,"&lt;&gt;مرفوض"))</f>
        <v/>
      </c>
      <c r="P4527" s="25">
        <f>IF(A4527&lt;&gt;"عهدة","",N(F4527)-O4527)</f>
        <v/>
      </c>
      <c r="Q4527" s="26">
        <f>IF(A4527="","",IF(A4527="عهدة",IF(N(F4527)=0,"⚠ أدخل قيمة العهدة",IF(P4527&lt;0,"⛔ عجز / زيادة مصروفات "&amp;TEXT(-P4527,"#,##0"),IF(COUNTIFS($B$8:$B$5007,B4527,$A$8:$A$5007,"مصروف",$I$8:$I$5007,"&lt;&gt;مرفوض",$K$8:$K$5007,"&lt;&gt;نعم")&gt;0,"⚠ "&amp;COUNTIFS($B$8:$B$5007,B4527,$A$8:$A$5007,"مصروف",$I$8:$I$5007,"&lt;&gt;مرفوض",$K$8:$K$5007,"&lt;&gt;نعم")&amp;" مصروف غير مسوى",IF(L4527="تمت التسوية",IF(P4527=0,"✔ متوازنة وتمت التسوية","✔ تمت التسوية – متبقي "&amp;TEXT(P4527,"#,##0")),IF(P4527&gt;0,"متبقي "&amp;TEXT(P4527,"#,##0"),"✔ متوازنة"))))),IF(R4527=0,"⚠ أضف سطر عهدة أولًا",IF(OR(C4527="",N(G4527)=0),"⚠ أكمل التاريخ والقيمة",IF(S4527="","⚠ التاريخ خارج السنة المالية",IF(H4527="","⚠ اختر بند الموازنة",IF(I4527="مرفوض","✖ مرفوض من المدير",IF(I4527&lt;&gt;"موافق","⏳ بانتظار موافقة المدير",IF(K4527&lt;&gt;"نعم","⚠ غير مسوى مع الحسابات","✔ معتمد ومسوى")))))))))</f>
        <v/>
      </c>
      <c r="R4527">
        <f>N(R4526)+IF(A4527="عهدة",1,0)</f>
        <v/>
      </c>
      <c r="S4527">
        <f>IF(C4527="","",IF(AND(C4527&gt;=DATE(2026,9,1),C4527&lt;=DATE(2027,8,31)),(YEAR(C4527)-2026)*12+MONTH(C4527)-8,""))</f>
        <v/>
      </c>
      <c r="T4527">
        <f>IF(AND(A4527="مصروف",R4527&gt;0,I4527="موافق",S4527&lt;&gt;"",H4527&lt;&gt;""),N(G4527),0)</f>
        <v/>
      </c>
    </row>
    <row r="4528">
      <c r="A4528" s="19" t="n"/>
      <c r="B4528" s="20">
        <f>IF(A4528="","",IF(R4528=0,"⚠ أضف سطر عهدة أولًا","BDR-"&amp;TEXT(R4528,"000")))</f>
        <v/>
      </c>
      <c r="C4528" s="21" t="n"/>
      <c r="D4528" s="20">
        <f>IF(C4528="","",IF(S4528="","خارج السنة المالية",INDEX(القوائم!$D$2:$D$13,S4528)))</f>
        <v/>
      </c>
      <c r="E4528" s="22" t="n"/>
      <c r="F4528" s="23" t="n"/>
      <c r="G4528" s="23" t="n"/>
      <c r="H4528" s="22" t="n"/>
      <c r="I4528" s="19" t="n"/>
      <c r="J4528" s="21" t="n"/>
      <c r="K4528" s="19" t="n"/>
      <c r="L4528" s="19" t="n"/>
      <c r="M4528" s="21" t="n"/>
      <c r="N4528" s="22" t="n"/>
      <c r="O4528" s="24">
        <f>IF(A4528&lt;&gt;"عهدة","",SUMIFS($G$8:$G$5007,$B$8:$B$5007,B4528,$A$8:$A$5007,"مصروف",$I$8:$I$5007,"&lt;&gt;مرفوض"))</f>
        <v/>
      </c>
      <c r="P4528" s="25">
        <f>IF(A4528&lt;&gt;"عهدة","",N(F4528)-O4528)</f>
        <v/>
      </c>
      <c r="Q4528" s="26">
        <f>IF(A4528="","",IF(A4528="عهدة",IF(N(F4528)=0,"⚠ أدخل قيمة العهدة",IF(P4528&lt;0,"⛔ عجز / زيادة مصروفات "&amp;TEXT(-P4528,"#,##0"),IF(COUNTIFS($B$8:$B$5007,B4528,$A$8:$A$5007,"مصروف",$I$8:$I$5007,"&lt;&gt;مرفوض",$K$8:$K$5007,"&lt;&gt;نعم")&gt;0,"⚠ "&amp;COUNTIFS($B$8:$B$5007,B4528,$A$8:$A$5007,"مصروف",$I$8:$I$5007,"&lt;&gt;مرفوض",$K$8:$K$5007,"&lt;&gt;نعم")&amp;" مصروف غير مسوى",IF(L4528="تمت التسوية",IF(P4528=0,"✔ متوازنة وتمت التسوية","✔ تمت التسوية – متبقي "&amp;TEXT(P4528,"#,##0")),IF(P4528&gt;0,"متبقي "&amp;TEXT(P4528,"#,##0"),"✔ متوازنة"))))),IF(R4528=0,"⚠ أضف سطر عهدة أولًا",IF(OR(C4528="",N(G4528)=0),"⚠ أكمل التاريخ والقيمة",IF(S4528="","⚠ التاريخ خارج السنة المالية",IF(H4528="","⚠ اختر بند الموازنة",IF(I4528="مرفوض","✖ مرفوض من المدير",IF(I4528&lt;&gt;"موافق","⏳ بانتظار موافقة المدير",IF(K4528&lt;&gt;"نعم","⚠ غير مسوى مع الحسابات","✔ معتمد ومسوى")))))))))</f>
        <v/>
      </c>
      <c r="R4528">
        <f>N(R4527)+IF(A4528="عهدة",1,0)</f>
        <v/>
      </c>
      <c r="S4528">
        <f>IF(C4528="","",IF(AND(C4528&gt;=DATE(2026,9,1),C4528&lt;=DATE(2027,8,31)),(YEAR(C4528)-2026)*12+MONTH(C4528)-8,""))</f>
        <v/>
      </c>
      <c r="T4528">
        <f>IF(AND(A4528="مصروف",R4528&gt;0,I4528="موافق",S4528&lt;&gt;"",H4528&lt;&gt;""),N(G4528),0)</f>
        <v/>
      </c>
    </row>
    <row r="4529">
      <c r="A4529" s="19" t="n"/>
      <c r="B4529" s="20">
        <f>IF(A4529="","",IF(R4529=0,"⚠ أضف سطر عهدة أولًا","BDR-"&amp;TEXT(R4529,"000")))</f>
        <v/>
      </c>
      <c r="C4529" s="21" t="n"/>
      <c r="D4529" s="20">
        <f>IF(C4529="","",IF(S4529="","خارج السنة المالية",INDEX(القوائم!$D$2:$D$13,S4529)))</f>
        <v/>
      </c>
      <c r="E4529" s="22" t="n"/>
      <c r="F4529" s="23" t="n"/>
      <c r="G4529" s="23" t="n"/>
      <c r="H4529" s="22" t="n"/>
      <c r="I4529" s="19" t="n"/>
      <c r="J4529" s="21" t="n"/>
      <c r="K4529" s="19" t="n"/>
      <c r="L4529" s="19" t="n"/>
      <c r="M4529" s="21" t="n"/>
      <c r="N4529" s="22" t="n"/>
      <c r="O4529" s="24">
        <f>IF(A4529&lt;&gt;"عهدة","",SUMIFS($G$8:$G$5007,$B$8:$B$5007,B4529,$A$8:$A$5007,"مصروف",$I$8:$I$5007,"&lt;&gt;مرفوض"))</f>
        <v/>
      </c>
      <c r="P4529" s="25">
        <f>IF(A4529&lt;&gt;"عهدة","",N(F4529)-O4529)</f>
        <v/>
      </c>
      <c r="Q4529" s="26">
        <f>IF(A4529="","",IF(A4529="عهدة",IF(N(F4529)=0,"⚠ أدخل قيمة العهدة",IF(P4529&lt;0,"⛔ عجز / زيادة مصروفات "&amp;TEXT(-P4529,"#,##0"),IF(COUNTIFS($B$8:$B$5007,B4529,$A$8:$A$5007,"مصروف",$I$8:$I$5007,"&lt;&gt;مرفوض",$K$8:$K$5007,"&lt;&gt;نعم")&gt;0,"⚠ "&amp;COUNTIFS($B$8:$B$5007,B4529,$A$8:$A$5007,"مصروف",$I$8:$I$5007,"&lt;&gt;مرفوض",$K$8:$K$5007,"&lt;&gt;نعم")&amp;" مصروف غير مسوى",IF(L4529="تمت التسوية",IF(P4529=0,"✔ متوازنة وتمت التسوية","✔ تمت التسوية – متبقي "&amp;TEXT(P4529,"#,##0")),IF(P4529&gt;0,"متبقي "&amp;TEXT(P4529,"#,##0"),"✔ متوازنة"))))),IF(R4529=0,"⚠ أضف سطر عهدة أولًا",IF(OR(C4529="",N(G4529)=0),"⚠ أكمل التاريخ والقيمة",IF(S4529="","⚠ التاريخ خارج السنة المالية",IF(H4529="","⚠ اختر بند الموازنة",IF(I4529="مرفوض","✖ مرفوض من المدير",IF(I4529&lt;&gt;"موافق","⏳ بانتظار موافقة المدير",IF(K4529&lt;&gt;"نعم","⚠ غير مسوى مع الحسابات","✔ معتمد ومسوى")))))))))</f>
        <v/>
      </c>
      <c r="R4529">
        <f>N(R4528)+IF(A4529="عهدة",1,0)</f>
        <v/>
      </c>
      <c r="S4529">
        <f>IF(C4529="","",IF(AND(C4529&gt;=DATE(2026,9,1),C4529&lt;=DATE(2027,8,31)),(YEAR(C4529)-2026)*12+MONTH(C4529)-8,""))</f>
        <v/>
      </c>
      <c r="T4529">
        <f>IF(AND(A4529="مصروف",R4529&gt;0,I4529="موافق",S4529&lt;&gt;"",H4529&lt;&gt;""),N(G4529),0)</f>
        <v/>
      </c>
    </row>
    <row r="4530">
      <c r="A4530" s="19" t="n"/>
      <c r="B4530" s="20">
        <f>IF(A4530="","",IF(R4530=0,"⚠ أضف سطر عهدة أولًا","BDR-"&amp;TEXT(R4530,"000")))</f>
        <v/>
      </c>
      <c r="C4530" s="21" t="n"/>
      <c r="D4530" s="20">
        <f>IF(C4530="","",IF(S4530="","خارج السنة المالية",INDEX(القوائم!$D$2:$D$13,S4530)))</f>
        <v/>
      </c>
      <c r="E4530" s="22" t="n"/>
      <c r="F4530" s="23" t="n"/>
      <c r="G4530" s="23" t="n"/>
      <c r="H4530" s="22" t="n"/>
      <c r="I4530" s="19" t="n"/>
      <c r="J4530" s="21" t="n"/>
      <c r="K4530" s="19" t="n"/>
      <c r="L4530" s="19" t="n"/>
      <c r="M4530" s="21" t="n"/>
      <c r="N4530" s="22" t="n"/>
      <c r="O4530" s="24">
        <f>IF(A4530&lt;&gt;"عهدة","",SUMIFS($G$8:$G$5007,$B$8:$B$5007,B4530,$A$8:$A$5007,"مصروف",$I$8:$I$5007,"&lt;&gt;مرفوض"))</f>
        <v/>
      </c>
      <c r="P4530" s="25">
        <f>IF(A4530&lt;&gt;"عهدة","",N(F4530)-O4530)</f>
        <v/>
      </c>
      <c r="Q4530" s="26">
        <f>IF(A4530="","",IF(A4530="عهدة",IF(N(F4530)=0,"⚠ أدخل قيمة العهدة",IF(P4530&lt;0,"⛔ عجز / زيادة مصروفات "&amp;TEXT(-P4530,"#,##0"),IF(COUNTIFS($B$8:$B$5007,B4530,$A$8:$A$5007,"مصروف",$I$8:$I$5007,"&lt;&gt;مرفوض",$K$8:$K$5007,"&lt;&gt;نعم")&gt;0,"⚠ "&amp;COUNTIFS($B$8:$B$5007,B4530,$A$8:$A$5007,"مصروف",$I$8:$I$5007,"&lt;&gt;مرفوض",$K$8:$K$5007,"&lt;&gt;نعم")&amp;" مصروف غير مسوى",IF(L4530="تمت التسوية",IF(P4530=0,"✔ متوازنة وتمت التسوية","✔ تمت التسوية – متبقي "&amp;TEXT(P4530,"#,##0")),IF(P4530&gt;0,"متبقي "&amp;TEXT(P4530,"#,##0"),"✔ متوازنة"))))),IF(R4530=0,"⚠ أضف سطر عهدة أولًا",IF(OR(C4530="",N(G4530)=0),"⚠ أكمل التاريخ والقيمة",IF(S4530="","⚠ التاريخ خارج السنة المالية",IF(H4530="","⚠ اختر بند الموازنة",IF(I4530="مرفوض","✖ مرفوض من المدير",IF(I4530&lt;&gt;"موافق","⏳ بانتظار موافقة المدير",IF(K4530&lt;&gt;"نعم","⚠ غير مسوى مع الحسابات","✔ معتمد ومسوى")))))))))</f>
        <v/>
      </c>
      <c r="R4530">
        <f>N(R4529)+IF(A4530="عهدة",1,0)</f>
        <v/>
      </c>
      <c r="S4530">
        <f>IF(C4530="","",IF(AND(C4530&gt;=DATE(2026,9,1),C4530&lt;=DATE(2027,8,31)),(YEAR(C4530)-2026)*12+MONTH(C4530)-8,""))</f>
        <v/>
      </c>
      <c r="T4530">
        <f>IF(AND(A4530="مصروف",R4530&gt;0,I4530="موافق",S4530&lt;&gt;"",H4530&lt;&gt;""),N(G4530),0)</f>
        <v/>
      </c>
    </row>
    <row r="4531">
      <c r="A4531" s="19" t="n"/>
      <c r="B4531" s="20">
        <f>IF(A4531="","",IF(R4531=0,"⚠ أضف سطر عهدة أولًا","BDR-"&amp;TEXT(R4531,"000")))</f>
        <v/>
      </c>
      <c r="C4531" s="21" t="n"/>
      <c r="D4531" s="20">
        <f>IF(C4531="","",IF(S4531="","خارج السنة المالية",INDEX(القوائم!$D$2:$D$13,S4531)))</f>
        <v/>
      </c>
      <c r="E4531" s="22" t="n"/>
      <c r="F4531" s="23" t="n"/>
      <c r="G4531" s="23" t="n"/>
      <c r="H4531" s="22" t="n"/>
      <c r="I4531" s="19" t="n"/>
      <c r="J4531" s="21" t="n"/>
      <c r="K4531" s="19" t="n"/>
      <c r="L4531" s="19" t="n"/>
      <c r="M4531" s="21" t="n"/>
      <c r="N4531" s="22" t="n"/>
      <c r="O4531" s="24">
        <f>IF(A4531&lt;&gt;"عهدة","",SUMIFS($G$8:$G$5007,$B$8:$B$5007,B4531,$A$8:$A$5007,"مصروف",$I$8:$I$5007,"&lt;&gt;مرفوض"))</f>
        <v/>
      </c>
      <c r="P4531" s="25">
        <f>IF(A4531&lt;&gt;"عهدة","",N(F4531)-O4531)</f>
        <v/>
      </c>
      <c r="Q4531" s="26">
        <f>IF(A4531="","",IF(A4531="عهدة",IF(N(F4531)=0,"⚠ أدخل قيمة العهدة",IF(P4531&lt;0,"⛔ عجز / زيادة مصروفات "&amp;TEXT(-P4531,"#,##0"),IF(COUNTIFS($B$8:$B$5007,B4531,$A$8:$A$5007,"مصروف",$I$8:$I$5007,"&lt;&gt;مرفوض",$K$8:$K$5007,"&lt;&gt;نعم")&gt;0,"⚠ "&amp;COUNTIFS($B$8:$B$5007,B4531,$A$8:$A$5007,"مصروف",$I$8:$I$5007,"&lt;&gt;مرفوض",$K$8:$K$5007,"&lt;&gt;نعم")&amp;" مصروف غير مسوى",IF(L4531="تمت التسوية",IF(P4531=0,"✔ متوازنة وتمت التسوية","✔ تمت التسوية – متبقي "&amp;TEXT(P4531,"#,##0")),IF(P4531&gt;0,"متبقي "&amp;TEXT(P4531,"#,##0"),"✔ متوازنة"))))),IF(R4531=0,"⚠ أضف سطر عهدة أولًا",IF(OR(C4531="",N(G4531)=0),"⚠ أكمل التاريخ والقيمة",IF(S4531="","⚠ التاريخ خارج السنة المالية",IF(H4531="","⚠ اختر بند الموازنة",IF(I4531="مرفوض","✖ مرفوض من المدير",IF(I4531&lt;&gt;"موافق","⏳ بانتظار موافقة المدير",IF(K4531&lt;&gt;"نعم","⚠ غير مسوى مع الحسابات","✔ معتمد ومسوى")))))))))</f>
        <v/>
      </c>
      <c r="R4531">
        <f>N(R4530)+IF(A4531="عهدة",1,0)</f>
        <v/>
      </c>
      <c r="S4531">
        <f>IF(C4531="","",IF(AND(C4531&gt;=DATE(2026,9,1),C4531&lt;=DATE(2027,8,31)),(YEAR(C4531)-2026)*12+MONTH(C4531)-8,""))</f>
        <v/>
      </c>
      <c r="T4531">
        <f>IF(AND(A4531="مصروف",R4531&gt;0,I4531="موافق",S4531&lt;&gt;"",H4531&lt;&gt;""),N(G4531),0)</f>
        <v/>
      </c>
    </row>
    <row r="4532">
      <c r="A4532" s="19" t="n"/>
      <c r="B4532" s="20">
        <f>IF(A4532="","",IF(R4532=0,"⚠ أضف سطر عهدة أولًا","BDR-"&amp;TEXT(R4532,"000")))</f>
        <v/>
      </c>
      <c r="C4532" s="21" t="n"/>
      <c r="D4532" s="20">
        <f>IF(C4532="","",IF(S4532="","خارج السنة المالية",INDEX(القوائم!$D$2:$D$13,S4532)))</f>
        <v/>
      </c>
      <c r="E4532" s="22" t="n"/>
      <c r="F4532" s="23" t="n"/>
      <c r="G4532" s="23" t="n"/>
      <c r="H4532" s="22" t="n"/>
      <c r="I4532" s="19" t="n"/>
      <c r="J4532" s="21" t="n"/>
      <c r="K4532" s="19" t="n"/>
      <c r="L4532" s="19" t="n"/>
      <c r="M4532" s="21" t="n"/>
      <c r="N4532" s="22" t="n"/>
      <c r="O4532" s="24">
        <f>IF(A4532&lt;&gt;"عهدة","",SUMIFS($G$8:$G$5007,$B$8:$B$5007,B4532,$A$8:$A$5007,"مصروف",$I$8:$I$5007,"&lt;&gt;مرفوض"))</f>
        <v/>
      </c>
      <c r="P4532" s="25">
        <f>IF(A4532&lt;&gt;"عهدة","",N(F4532)-O4532)</f>
        <v/>
      </c>
      <c r="Q4532" s="26">
        <f>IF(A4532="","",IF(A4532="عهدة",IF(N(F4532)=0,"⚠ أدخل قيمة العهدة",IF(P4532&lt;0,"⛔ عجز / زيادة مصروفات "&amp;TEXT(-P4532,"#,##0"),IF(COUNTIFS($B$8:$B$5007,B4532,$A$8:$A$5007,"مصروف",$I$8:$I$5007,"&lt;&gt;مرفوض",$K$8:$K$5007,"&lt;&gt;نعم")&gt;0,"⚠ "&amp;COUNTIFS($B$8:$B$5007,B4532,$A$8:$A$5007,"مصروف",$I$8:$I$5007,"&lt;&gt;مرفوض",$K$8:$K$5007,"&lt;&gt;نعم")&amp;" مصروف غير مسوى",IF(L4532="تمت التسوية",IF(P4532=0,"✔ متوازنة وتمت التسوية","✔ تمت التسوية – متبقي "&amp;TEXT(P4532,"#,##0")),IF(P4532&gt;0,"متبقي "&amp;TEXT(P4532,"#,##0"),"✔ متوازنة"))))),IF(R4532=0,"⚠ أضف سطر عهدة أولًا",IF(OR(C4532="",N(G4532)=0),"⚠ أكمل التاريخ والقيمة",IF(S4532="","⚠ التاريخ خارج السنة المالية",IF(H4532="","⚠ اختر بند الموازنة",IF(I4532="مرفوض","✖ مرفوض من المدير",IF(I4532&lt;&gt;"موافق","⏳ بانتظار موافقة المدير",IF(K4532&lt;&gt;"نعم","⚠ غير مسوى مع الحسابات","✔ معتمد ومسوى")))))))))</f>
        <v/>
      </c>
      <c r="R4532">
        <f>N(R4531)+IF(A4532="عهدة",1,0)</f>
        <v/>
      </c>
      <c r="S4532">
        <f>IF(C4532="","",IF(AND(C4532&gt;=DATE(2026,9,1),C4532&lt;=DATE(2027,8,31)),(YEAR(C4532)-2026)*12+MONTH(C4532)-8,""))</f>
        <v/>
      </c>
      <c r="T4532">
        <f>IF(AND(A4532="مصروف",R4532&gt;0,I4532="موافق",S4532&lt;&gt;"",H4532&lt;&gt;""),N(G4532),0)</f>
        <v/>
      </c>
    </row>
    <row r="4533">
      <c r="A4533" s="19" t="n"/>
      <c r="B4533" s="20">
        <f>IF(A4533="","",IF(R4533=0,"⚠ أضف سطر عهدة أولًا","BDR-"&amp;TEXT(R4533,"000")))</f>
        <v/>
      </c>
      <c r="C4533" s="21" t="n"/>
      <c r="D4533" s="20">
        <f>IF(C4533="","",IF(S4533="","خارج السنة المالية",INDEX(القوائم!$D$2:$D$13,S4533)))</f>
        <v/>
      </c>
      <c r="E4533" s="22" t="n"/>
      <c r="F4533" s="23" t="n"/>
      <c r="G4533" s="23" t="n"/>
      <c r="H4533" s="22" t="n"/>
      <c r="I4533" s="19" t="n"/>
      <c r="J4533" s="21" t="n"/>
      <c r="K4533" s="19" t="n"/>
      <c r="L4533" s="19" t="n"/>
      <c r="M4533" s="21" t="n"/>
      <c r="N4533" s="22" t="n"/>
      <c r="O4533" s="24">
        <f>IF(A4533&lt;&gt;"عهدة","",SUMIFS($G$8:$G$5007,$B$8:$B$5007,B4533,$A$8:$A$5007,"مصروف",$I$8:$I$5007,"&lt;&gt;مرفوض"))</f>
        <v/>
      </c>
      <c r="P4533" s="25">
        <f>IF(A4533&lt;&gt;"عهدة","",N(F4533)-O4533)</f>
        <v/>
      </c>
      <c r="Q4533" s="26">
        <f>IF(A4533="","",IF(A4533="عهدة",IF(N(F4533)=0,"⚠ أدخل قيمة العهدة",IF(P4533&lt;0,"⛔ عجز / زيادة مصروفات "&amp;TEXT(-P4533,"#,##0"),IF(COUNTIFS($B$8:$B$5007,B4533,$A$8:$A$5007,"مصروف",$I$8:$I$5007,"&lt;&gt;مرفوض",$K$8:$K$5007,"&lt;&gt;نعم")&gt;0,"⚠ "&amp;COUNTIFS($B$8:$B$5007,B4533,$A$8:$A$5007,"مصروف",$I$8:$I$5007,"&lt;&gt;مرفوض",$K$8:$K$5007,"&lt;&gt;نعم")&amp;" مصروف غير مسوى",IF(L4533="تمت التسوية",IF(P4533=0,"✔ متوازنة وتمت التسوية","✔ تمت التسوية – متبقي "&amp;TEXT(P4533,"#,##0")),IF(P4533&gt;0,"متبقي "&amp;TEXT(P4533,"#,##0"),"✔ متوازنة"))))),IF(R4533=0,"⚠ أضف سطر عهدة أولًا",IF(OR(C4533="",N(G4533)=0),"⚠ أكمل التاريخ والقيمة",IF(S4533="","⚠ التاريخ خارج السنة المالية",IF(H4533="","⚠ اختر بند الموازنة",IF(I4533="مرفوض","✖ مرفوض من المدير",IF(I4533&lt;&gt;"موافق","⏳ بانتظار موافقة المدير",IF(K4533&lt;&gt;"نعم","⚠ غير مسوى مع الحسابات","✔ معتمد ومسوى")))))))))</f>
        <v/>
      </c>
      <c r="R4533">
        <f>N(R4532)+IF(A4533="عهدة",1,0)</f>
        <v/>
      </c>
      <c r="S4533">
        <f>IF(C4533="","",IF(AND(C4533&gt;=DATE(2026,9,1),C4533&lt;=DATE(2027,8,31)),(YEAR(C4533)-2026)*12+MONTH(C4533)-8,""))</f>
        <v/>
      </c>
      <c r="T4533">
        <f>IF(AND(A4533="مصروف",R4533&gt;0,I4533="موافق",S4533&lt;&gt;"",H4533&lt;&gt;""),N(G4533),0)</f>
        <v/>
      </c>
    </row>
    <row r="4534">
      <c r="A4534" s="19" t="n"/>
      <c r="B4534" s="20">
        <f>IF(A4534="","",IF(R4534=0,"⚠ أضف سطر عهدة أولًا","BDR-"&amp;TEXT(R4534,"000")))</f>
        <v/>
      </c>
      <c r="C4534" s="21" t="n"/>
      <c r="D4534" s="20">
        <f>IF(C4534="","",IF(S4534="","خارج السنة المالية",INDEX(القوائم!$D$2:$D$13,S4534)))</f>
        <v/>
      </c>
      <c r="E4534" s="22" t="n"/>
      <c r="F4534" s="23" t="n"/>
      <c r="G4534" s="23" t="n"/>
      <c r="H4534" s="22" t="n"/>
      <c r="I4534" s="19" t="n"/>
      <c r="J4534" s="21" t="n"/>
      <c r="K4534" s="19" t="n"/>
      <c r="L4534" s="19" t="n"/>
      <c r="M4534" s="21" t="n"/>
      <c r="N4534" s="22" t="n"/>
      <c r="O4534" s="24">
        <f>IF(A4534&lt;&gt;"عهدة","",SUMIFS($G$8:$G$5007,$B$8:$B$5007,B4534,$A$8:$A$5007,"مصروف",$I$8:$I$5007,"&lt;&gt;مرفوض"))</f>
        <v/>
      </c>
      <c r="P4534" s="25">
        <f>IF(A4534&lt;&gt;"عهدة","",N(F4534)-O4534)</f>
        <v/>
      </c>
      <c r="Q4534" s="26">
        <f>IF(A4534="","",IF(A4534="عهدة",IF(N(F4534)=0,"⚠ أدخل قيمة العهدة",IF(P4534&lt;0,"⛔ عجز / زيادة مصروفات "&amp;TEXT(-P4534,"#,##0"),IF(COUNTIFS($B$8:$B$5007,B4534,$A$8:$A$5007,"مصروف",$I$8:$I$5007,"&lt;&gt;مرفوض",$K$8:$K$5007,"&lt;&gt;نعم")&gt;0,"⚠ "&amp;COUNTIFS($B$8:$B$5007,B4534,$A$8:$A$5007,"مصروف",$I$8:$I$5007,"&lt;&gt;مرفوض",$K$8:$K$5007,"&lt;&gt;نعم")&amp;" مصروف غير مسوى",IF(L4534="تمت التسوية",IF(P4534=0,"✔ متوازنة وتمت التسوية","✔ تمت التسوية – متبقي "&amp;TEXT(P4534,"#,##0")),IF(P4534&gt;0,"متبقي "&amp;TEXT(P4534,"#,##0"),"✔ متوازنة"))))),IF(R4534=0,"⚠ أضف سطر عهدة أولًا",IF(OR(C4534="",N(G4534)=0),"⚠ أكمل التاريخ والقيمة",IF(S4534="","⚠ التاريخ خارج السنة المالية",IF(H4534="","⚠ اختر بند الموازنة",IF(I4534="مرفوض","✖ مرفوض من المدير",IF(I4534&lt;&gt;"موافق","⏳ بانتظار موافقة المدير",IF(K4534&lt;&gt;"نعم","⚠ غير مسوى مع الحسابات","✔ معتمد ومسوى")))))))))</f>
        <v/>
      </c>
      <c r="R4534">
        <f>N(R4533)+IF(A4534="عهدة",1,0)</f>
        <v/>
      </c>
      <c r="S4534">
        <f>IF(C4534="","",IF(AND(C4534&gt;=DATE(2026,9,1),C4534&lt;=DATE(2027,8,31)),(YEAR(C4534)-2026)*12+MONTH(C4534)-8,""))</f>
        <v/>
      </c>
      <c r="T4534">
        <f>IF(AND(A4534="مصروف",R4534&gt;0,I4534="موافق",S4534&lt;&gt;"",H4534&lt;&gt;""),N(G4534),0)</f>
        <v/>
      </c>
    </row>
    <row r="4535">
      <c r="A4535" s="19" t="n"/>
      <c r="B4535" s="20">
        <f>IF(A4535="","",IF(R4535=0,"⚠ أضف سطر عهدة أولًا","BDR-"&amp;TEXT(R4535,"000")))</f>
        <v/>
      </c>
      <c r="C4535" s="21" t="n"/>
      <c r="D4535" s="20">
        <f>IF(C4535="","",IF(S4535="","خارج السنة المالية",INDEX(القوائم!$D$2:$D$13,S4535)))</f>
        <v/>
      </c>
      <c r="E4535" s="22" t="n"/>
      <c r="F4535" s="23" t="n"/>
      <c r="G4535" s="23" t="n"/>
      <c r="H4535" s="22" t="n"/>
      <c r="I4535" s="19" t="n"/>
      <c r="J4535" s="21" t="n"/>
      <c r="K4535" s="19" t="n"/>
      <c r="L4535" s="19" t="n"/>
      <c r="M4535" s="21" t="n"/>
      <c r="N4535" s="22" t="n"/>
      <c r="O4535" s="24">
        <f>IF(A4535&lt;&gt;"عهدة","",SUMIFS($G$8:$G$5007,$B$8:$B$5007,B4535,$A$8:$A$5007,"مصروف",$I$8:$I$5007,"&lt;&gt;مرفوض"))</f>
        <v/>
      </c>
      <c r="P4535" s="25">
        <f>IF(A4535&lt;&gt;"عهدة","",N(F4535)-O4535)</f>
        <v/>
      </c>
      <c r="Q4535" s="26">
        <f>IF(A4535="","",IF(A4535="عهدة",IF(N(F4535)=0,"⚠ أدخل قيمة العهدة",IF(P4535&lt;0,"⛔ عجز / زيادة مصروفات "&amp;TEXT(-P4535,"#,##0"),IF(COUNTIFS($B$8:$B$5007,B4535,$A$8:$A$5007,"مصروف",$I$8:$I$5007,"&lt;&gt;مرفوض",$K$8:$K$5007,"&lt;&gt;نعم")&gt;0,"⚠ "&amp;COUNTIFS($B$8:$B$5007,B4535,$A$8:$A$5007,"مصروف",$I$8:$I$5007,"&lt;&gt;مرفوض",$K$8:$K$5007,"&lt;&gt;نعم")&amp;" مصروف غير مسوى",IF(L4535="تمت التسوية",IF(P4535=0,"✔ متوازنة وتمت التسوية","✔ تمت التسوية – متبقي "&amp;TEXT(P4535,"#,##0")),IF(P4535&gt;0,"متبقي "&amp;TEXT(P4535,"#,##0"),"✔ متوازنة"))))),IF(R4535=0,"⚠ أضف سطر عهدة أولًا",IF(OR(C4535="",N(G4535)=0),"⚠ أكمل التاريخ والقيمة",IF(S4535="","⚠ التاريخ خارج السنة المالية",IF(H4535="","⚠ اختر بند الموازنة",IF(I4535="مرفوض","✖ مرفوض من المدير",IF(I4535&lt;&gt;"موافق","⏳ بانتظار موافقة المدير",IF(K4535&lt;&gt;"نعم","⚠ غير مسوى مع الحسابات","✔ معتمد ومسوى")))))))))</f>
        <v/>
      </c>
      <c r="R4535">
        <f>N(R4534)+IF(A4535="عهدة",1,0)</f>
        <v/>
      </c>
      <c r="S4535">
        <f>IF(C4535="","",IF(AND(C4535&gt;=DATE(2026,9,1),C4535&lt;=DATE(2027,8,31)),(YEAR(C4535)-2026)*12+MONTH(C4535)-8,""))</f>
        <v/>
      </c>
      <c r="T4535">
        <f>IF(AND(A4535="مصروف",R4535&gt;0,I4535="موافق",S4535&lt;&gt;"",H4535&lt;&gt;""),N(G4535),0)</f>
        <v/>
      </c>
    </row>
    <row r="4536">
      <c r="A4536" s="19" t="n"/>
      <c r="B4536" s="20">
        <f>IF(A4536="","",IF(R4536=0,"⚠ أضف سطر عهدة أولًا","BDR-"&amp;TEXT(R4536,"000")))</f>
        <v/>
      </c>
      <c r="C4536" s="21" t="n"/>
      <c r="D4536" s="20">
        <f>IF(C4536="","",IF(S4536="","خارج السنة المالية",INDEX(القوائم!$D$2:$D$13,S4536)))</f>
        <v/>
      </c>
      <c r="E4536" s="22" t="n"/>
      <c r="F4536" s="23" t="n"/>
      <c r="G4536" s="23" t="n"/>
      <c r="H4536" s="22" t="n"/>
      <c r="I4536" s="19" t="n"/>
      <c r="J4536" s="21" t="n"/>
      <c r="K4536" s="19" t="n"/>
      <c r="L4536" s="19" t="n"/>
      <c r="M4536" s="21" t="n"/>
      <c r="N4536" s="22" t="n"/>
      <c r="O4536" s="24">
        <f>IF(A4536&lt;&gt;"عهدة","",SUMIFS($G$8:$G$5007,$B$8:$B$5007,B4536,$A$8:$A$5007,"مصروف",$I$8:$I$5007,"&lt;&gt;مرفوض"))</f>
        <v/>
      </c>
      <c r="P4536" s="25">
        <f>IF(A4536&lt;&gt;"عهدة","",N(F4536)-O4536)</f>
        <v/>
      </c>
      <c r="Q4536" s="26">
        <f>IF(A4536="","",IF(A4536="عهدة",IF(N(F4536)=0,"⚠ أدخل قيمة العهدة",IF(P4536&lt;0,"⛔ عجز / زيادة مصروفات "&amp;TEXT(-P4536,"#,##0"),IF(COUNTIFS($B$8:$B$5007,B4536,$A$8:$A$5007,"مصروف",$I$8:$I$5007,"&lt;&gt;مرفوض",$K$8:$K$5007,"&lt;&gt;نعم")&gt;0,"⚠ "&amp;COUNTIFS($B$8:$B$5007,B4536,$A$8:$A$5007,"مصروف",$I$8:$I$5007,"&lt;&gt;مرفوض",$K$8:$K$5007,"&lt;&gt;نعم")&amp;" مصروف غير مسوى",IF(L4536="تمت التسوية",IF(P4536=0,"✔ متوازنة وتمت التسوية","✔ تمت التسوية – متبقي "&amp;TEXT(P4536,"#,##0")),IF(P4536&gt;0,"متبقي "&amp;TEXT(P4536,"#,##0"),"✔ متوازنة"))))),IF(R4536=0,"⚠ أضف سطر عهدة أولًا",IF(OR(C4536="",N(G4536)=0),"⚠ أكمل التاريخ والقيمة",IF(S4536="","⚠ التاريخ خارج السنة المالية",IF(H4536="","⚠ اختر بند الموازنة",IF(I4536="مرفوض","✖ مرفوض من المدير",IF(I4536&lt;&gt;"موافق","⏳ بانتظار موافقة المدير",IF(K4536&lt;&gt;"نعم","⚠ غير مسوى مع الحسابات","✔ معتمد ومسوى")))))))))</f>
        <v/>
      </c>
      <c r="R4536">
        <f>N(R4535)+IF(A4536="عهدة",1,0)</f>
        <v/>
      </c>
      <c r="S4536">
        <f>IF(C4536="","",IF(AND(C4536&gt;=DATE(2026,9,1),C4536&lt;=DATE(2027,8,31)),(YEAR(C4536)-2026)*12+MONTH(C4536)-8,""))</f>
        <v/>
      </c>
      <c r="T4536">
        <f>IF(AND(A4536="مصروف",R4536&gt;0,I4536="موافق",S4536&lt;&gt;"",H4536&lt;&gt;""),N(G4536),0)</f>
        <v/>
      </c>
    </row>
    <row r="4537">
      <c r="A4537" s="19" t="n"/>
      <c r="B4537" s="20">
        <f>IF(A4537="","",IF(R4537=0,"⚠ أضف سطر عهدة أولًا","BDR-"&amp;TEXT(R4537,"000")))</f>
        <v/>
      </c>
      <c r="C4537" s="21" t="n"/>
      <c r="D4537" s="20">
        <f>IF(C4537="","",IF(S4537="","خارج السنة المالية",INDEX(القوائم!$D$2:$D$13,S4537)))</f>
        <v/>
      </c>
      <c r="E4537" s="22" t="n"/>
      <c r="F4537" s="23" t="n"/>
      <c r="G4537" s="23" t="n"/>
      <c r="H4537" s="22" t="n"/>
      <c r="I4537" s="19" t="n"/>
      <c r="J4537" s="21" t="n"/>
      <c r="K4537" s="19" t="n"/>
      <c r="L4537" s="19" t="n"/>
      <c r="M4537" s="21" t="n"/>
      <c r="N4537" s="22" t="n"/>
      <c r="O4537" s="24">
        <f>IF(A4537&lt;&gt;"عهدة","",SUMIFS($G$8:$G$5007,$B$8:$B$5007,B4537,$A$8:$A$5007,"مصروف",$I$8:$I$5007,"&lt;&gt;مرفوض"))</f>
        <v/>
      </c>
      <c r="P4537" s="25">
        <f>IF(A4537&lt;&gt;"عهدة","",N(F4537)-O4537)</f>
        <v/>
      </c>
      <c r="Q4537" s="26">
        <f>IF(A4537="","",IF(A4537="عهدة",IF(N(F4537)=0,"⚠ أدخل قيمة العهدة",IF(P4537&lt;0,"⛔ عجز / زيادة مصروفات "&amp;TEXT(-P4537,"#,##0"),IF(COUNTIFS($B$8:$B$5007,B4537,$A$8:$A$5007,"مصروف",$I$8:$I$5007,"&lt;&gt;مرفوض",$K$8:$K$5007,"&lt;&gt;نعم")&gt;0,"⚠ "&amp;COUNTIFS($B$8:$B$5007,B4537,$A$8:$A$5007,"مصروف",$I$8:$I$5007,"&lt;&gt;مرفوض",$K$8:$K$5007,"&lt;&gt;نعم")&amp;" مصروف غير مسوى",IF(L4537="تمت التسوية",IF(P4537=0,"✔ متوازنة وتمت التسوية","✔ تمت التسوية – متبقي "&amp;TEXT(P4537,"#,##0")),IF(P4537&gt;0,"متبقي "&amp;TEXT(P4537,"#,##0"),"✔ متوازنة"))))),IF(R4537=0,"⚠ أضف سطر عهدة أولًا",IF(OR(C4537="",N(G4537)=0),"⚠ أكمل التاريخ والقيمة",IF(S4537="","⚠ التاريخ خارج السنة المالية",IF(H4537="","⚠ اختر بند الموازنة",IF(I4537="مرفوض","✖ مرفوض من المدير",IF(I4537&lt;&gt;"موافق","⏳ بانتظار موافقة المدير",IF(K4537&lt;&gt;"نعم","⚠ غير مسوى مع الحسابات","✔ معتمد ومسوى")))))))))</f>
        <v/>
      </c>
      <c r="R4537">
        <f>N(R4536)+IF(A4537="عهدة",1,0)</f>
        <v/>
      </c>
      <c r="S4537">
        <f>IF(C4537="","",IF(AND(C4537&gt;=DATE(2026,9,1),C4537&lt;=DATE(2027,8,31)),(YEAR(C4537)-2026)*12+MONTH(C4537)-8,""))</f>
        <v/>
      </c>
      <c r="T4537">
        <f>IF(AND(A4537="مصروف",R4537&gt;0,I4537="موافق",S4537&lt;&gt;"",H4537&lt;&gt;""),N(G4537),0)</f>
        <v/>
      </c>
    </row>
    <row r="4538">
      <c r="A4538" s="19" t="n"/>
      <c r="B4538" s="20">
        <f>IF(A4538="","",IF(R4538=0,"⚠ أضف سطر عهدة أولًا","BDR-"&amp;TEXT(R4538,"000")))</f>
        <v/>
      </c>
      <c r="C4538" s="21" t="n"/>
      <c r="D4538" s="20">
        <f>IF(C4538="","",IF(S4538="","خارج السنة المالية",INDEX(القوائم!$D$2:$D$13,S4538)))</f>
        <v/>
      </c>
      <c r="E4538" s="22" t="n"/>
      <c r="F4538" s="23" t="n"/>
      <c r="G4538" s="23" t="n"/>
      <c r="H4538" s="22" t="n"/>
      <c r="I4538" s="19" t="n"/>
      <c r="J4538" s="21" t="n"/>
      <c r="K4538" s="19" t="n"/>
      <c r="L4538" s="19" t="n"/>
      <c r="M4538" s="21" t="n"/>
      <c r="N4538" s="22" t="n"/>
      <c r="O4538" s="24">
        <f>IF(A4538&lt;&gt;"عهدة","",SUMIFS($G$8:$G$5007,$B$8:$B$5007,B4538,$A$8:$A$5007,"مصروف",$I$8:$I$5007,"&lt;&gt;مرفوض"))</f>
        <v/>
      </c>
      <c r="P4538" s="25">
        <f>IF(A4538&lt;&gt;"عهدة","",N(F4538)-O4538)</f>
        <v/>
      </c>
      <c r="Q4538" s="26">
        <f>IF(A4538="","",IF(A4538="عهدة",IF(N(F4538)=0,"⚠ أدخل قيمة العهدة",IF(P4538&lt;0,"⛔ عجز / زيادة مصروفات "&amp;TEXT(-P4538,"#,##0"),IF(COUNTIFS($B$8:$B$5007,B4538,$A$8:$A$5007,"مصروف",$I$8:$I$5007,"&lt;&gt;مرفوض",$K$8:$K$5007,"&lt;&gt;نعم")&gt;0,"⚠ "&amp;COUNTIFS($B$8:$B$5007,B4538,$A$8:$A$5007,"مصروف",$I$8:$I$5007,"&lt;&gt;مرفوض",$K$8:$K$5007,"&lt;&gt;نعم")&amp;" مصروف غير مسوى",IF(L4538="تمت التسوية",IF(P4538=0,"✔ متوازنة وتمت التسوية","✔ تمت التسوية – متبقي "&amp;TEXT(P4538,"#,##0")),IF(P4538&gt;0,"متبقي "&amp;TEXT(P4538,"#,##0"),"✔ متوازنة"))))),IF(R4538=0,"⚠ أضف سطر عهدة أولًا",IF(OR(C4538="",N(G4538)=0),"⚠ أكمل التاريخ والقيمة",IF(S4538="","⚠ التاريخ خارج السنة المالية",IF(H4538="","⚠ اختر بند الموازنة",IF(I4538="مرفوض","✖ مرفوض من المدير",IF(I4538&lt;&gt;"موافق","⏳ بانتظار موافقة المدير",IF(K4538&lt;&gt;"نعم","⚠ غير مسوى مع الحسابات","✔ معتمد ومسوى")))))))))</f>
        <v/>
      </c>
      <c r="R4538">
        <f>N(R4537)+IF(A4538="عهدة",1,0)</f>
        <v/>
      </c>
      <c r="S4538">
        <f>IF(C4538="","",IF(AND(C4538&gt;=DATE(2026,9,1),C4538&lt;=DATE(2027,8,31)),(YEAR(C4538)-2026)*12+MONTH(C4538)-8,""))</f>
        <v/>
      </c>
      <c r="T4538">
        <f>IF(AND(A4538="مصروف",R4538&gt;0,I4538="موافق",S4538&lt;&gt;"",H4538&lt;&gt;""),N(G4538),0)</f>
        <v/>
      </c>
    </row>
    <row r="4539">
      <c r="A4539" s="19" t="n"/>
      <c r="B4539" s="20">
        <f>IF(A4539="","",IF(R4539=0,"⚠ أضف سطر عهدة أولًا","BDR-"&amp;TEXT(R4539,"000")))</f>
        <v/>
      </c>
      <c r="C4539" s="21" t="n"/>
      <c r="D4539" s="20">
        <f>IF(C4539="","",IF(S4539="","خارج السنة المالية",INDEX(القوائم!$D$2:$D$13,S4539)))</f>
        <v/>
      </c>
      <c r="E4539" s="22" t="n"/>
      <c r="F4539" s="23" t="n"/>
      <c r="G4539" s="23" t="n"/>
      <c r="H4539" s="22" t="n"/>
      <c r="I4539" s="19" t="n"/>
      <c r="J4539" s="21" t="n"/>
      <c r="K4539" s="19" t="n"/>
      <c r="L4539" s="19" t="n"/>
      <c r="M4539" s="21" t="n"/>
      <c r="N4539" s="22" t="n"/>
      <c r="O4539" s="24">
        <f>IF(A4539&lt;&gt;"عهدة","",SUMIFS($G$8:$G$5007,$B$8:$B$5007,B4539,$A$8:$A$5007,"مصروف",$I$8:$I$5007,"&lt;&gt;مرفوض"))</f>
        <v/>
      </c>
      <c r="P4539" s="25">
        <f>IF(A4539&lt;&gt;"عهدة","",N(F4539)-O4539)</f>
        <v/>
      </c>
      <c r="Q4539" s="26">
        <f>IF(A4539="","",IF(A4539="عهدة",IF(N(F4539)=0,"⚠ أدخل قيمة العهدة",IF(P4539&lt;0,"⛔ عجز / زيادة مصروفات "&amp;TEXT(-P4539,"#,##0"),IF(COUNTIFS($B$8:$B$5007,B4539,$A$8:$A$5007,"مصروف",$I$8:$I$5007,"&lt;&gt;مرفوض",$K$8:$K$5007,"&lt;&gt;نعم")&gt;0,"⚠ "&amp;COUNTIFS($B$8:$B$5007,B4539,$A$8:$A$5007,"مصروف",$I$8:$I$5007,"&lt;&gt;مرفوض",$K$8:$K$5007,"&lt;&gt;نعم")&amp;" مصروف غير مسوى",IF(L4539="تمت التسوية",IF(P4539=0,"✔ متوازنة وتمت التسوية","✔ تمت التسوية – متبقي "&amp;TEXT(P4539,"#,##0")),IF(P4539&gt;0,"متبقي "&amp;TEXT(P4539,"#,##0"),"✔ متوازنة"))))),IF(R4539=0,"⚠ أضف سطر عهدة أولًا",IF(OR(C4539="",N(G4539)=0),"⚠ أكمل التاريخ والقيمة",IF(S4539="","⚠ التاريخ خارج السنة المالية",IF(H4539="","⚠ اختر بند الموازنة",IF(I4539="مرفوض","✖ مرفوض من المدير",IF(I4539&lt;&gt;"موافق","⏳ بانتظار موافقة المدير",IF(K4539&lt;&gt;"نعم","⚠ غير مسوى مع الحسابات","✔ معتمد ومسوى")))))))))</f>
        <v/>
      </c>
      <c r="R4539">
        <f>N(R4538)+IF(A4539="عهدة",1,0)</f>
        <v/>
      </c>
      <c r="S4539">
        <f>IF(C4539="","",IF(AND(C4539&gt;=DATE(2026,9,1),C4539&lt;=DATE(2027,8,31)),(YEAR(C4539)-2026)*12+MONTH(C4539)-8,""))</f>
        <v/>
      </c>
      <c r="T4539">
        <f>IF(AND(A4539="مصروف",R4539&gt;0,I4539="موافق",S4539&lt;&gt;"",H4539&lt;&gt;""),N(G4539),0)</f>
        <v/>
      </c>
    </row>
    <row r="4540">
      <c r="A4540" s="19" t="n"/>
      <c r="B4540" s="20">
        <f>IF(A4540="","",IF(R4540=0,"⚠ أضف سطر عهدة أولًا","BDR-"&amp;TEXT(R4540,"000")))</f>
        <v/>
      </c>
      <c r="C4540" s="21" t="n"/>
      <c r="D4540" s="20">
        <f>IF(C4540="","",IF(S4540="","خارج السنة المالية",INDEX(القوائم!$D$2:$D$13,S4540)))</f>
        <v/>
      </c>
      <c r="E4540" s="22" t="n"/>
      <c r="F4540" s="23" t="n"/>
      <c r="G4540" s="23" t="n"/>
      <c r="H4540" s="22" t="n"/>
      <c r="I4540" s="19" t="n"/>
      <c r="J4540" s="21" t="n"/>
      <c r="K4540" s="19" t="n"/>
      <c r="L4540" s="19" t="n"/>
      <c r="M4540" s="21" t="n"/>
      <c r="N4540" s="22" t="n"/>
      <c r="O4540" s="24">
        <f>IF(A4540&lt;&gt;"عهدة","",SUMIFS($G$8:$G$5007,$B$8:$B$5007,B4540,$A$8:$A$5007,"مصروف",$I$8:$I$5007,"&lt;&gt;مرفوض"))</f>
        <v/>
      </c>
      <c r="P4540" s="25">
        <f>IF(A4540&lt;&gt;"عهدة","",N(F4540)-O4540)</f>
        <v/>
      </c>
      <c r="Q4540" s="26">
        <f>IF(A4540="","",IF(A4540="عهدة",IF(N(F4540)=0,"⚠ أدخل قيمة العهدة",IF(P4540&lt;0,"⛔ عجز / زيادة مصروفات "&amp;TEXT(-P4540,"#,##0"),IF(COUNTIFS($B$8:$B$5007,B4540,$A$8:$A$5007,"مصروف",$I$8:$I$5007,"&lt;&gt;مرفوض",$K$8:$K$5007,"&lt;&gt;نعم")&gt;0,"⚠ "&amp;COUNTIFS($B$8:$B$5007,B4540,$A$8:$A$5007,"مصروف",$I$8:$I$5007,"&lt;&gt;مرفوض",$K$8:$K$5007,"&lt;&gt;نعم")&amp;" مصروف غير مسوى",IF(L4540="تمت التسوية",IF(P4540=0,"✔ متوازنة وتمت التسوية","✔ تمت التسوية – متبقي "&amp;TEXT(P4540,"#,##0")),IF(P4540&gt;0,"متبقي "&amp;TEXT(P4540,"#,##0"),"✔ متوازنة"))))),IF(R4540=0,"⚠ أضف سطر عهدة أولًا",IF(OR(C4540="",N(G4540)=0),"⚠ أكمل التاريخ والقيمة",IF(S4540="","⚠ التاريخ خارج السنة المالية",IF(H4540="","⚠ اختر بند الموازنة",IF(I4540="مرفوض","✖ مرفوض من المدير",IF(I4540&lt;&gt;"موافق","⏳ بانتظار موافقة المدير",IF(K4540&lt;&gt;"نعم","⚠ غير مسوى مع الحسابات","✔ معتمد ومسوى")))))))))</f>
        <v/>
      </c>
      <c r="R4540">
        <f>N(R4539)+IF(A4540="عهدة",1,0)</f>
        <v/>
      </c>
      <c r="S4540">
        <f>IF(C4540="","",IF(AND(C4540&gt;=DATE(2026,9,1),C4540&lt;=DATE(2027,8,31)),(YEAR(C4540)-2026)*12+MONTH(C4540)-8,""))</f>
        <v/>
      </c>
      <c r="T4540">
        <f>IF(AND(A4540="مصروف",R4540&gt;0,I4540="موافق",S4540&lt;&gt;"",H4540&lt;&gt;""),N(G4540),0)</f>
        <v/>
      </c>
    </row>
    <row r="4541">
      <c r="A4541" s="19" t="n"/>
      <c r="B4541" s="20">
        <f>IF(A4541="","",IF(R4541=0,"⚠ أضف سطر عهدة أولًا","BDR-"&amp;TEXT(R4541,"000")))</f>
        <v/>
      </c>
      <c r="C4541" s="21" t="n"/>
      <c r="D4541" s="20">
        <f>IF(C4541="","",IF(S4541="","خارج السنة المالية",INDEX(القوائم!$D$2:$D$13,S4541)))</f>
        <v/>
      </c>
      <c r="E4541" s="22" t="n"/>
      <c r="F4541" s="23" t="n"/>
      <c r="G4541" s="23" t="n"/>
      <c r="H4541" s="22" t="n"/>
      <c r="I4541" s="19" t="n"/>
      <c r="J4541" s="21" t="n"/>
      <c r="K4541" s="19" t="n"/>
      <c r="L4541" s="19" t="n"/>
      <c r="M4541" s="21" t="n"/>
      <c r="N4541" s="22" t="n"/>
      <c r="O4541" s="24">
        <f>IF(A4541&lt;&gt;"عهدة","",SUMIFS($G$8:$G$5007,$B$8:$B$5007,B4541,$A$8:$A$5007,"مصروف",$I$8:$I$5007,"&lt;&gt;مرفوض"))</f>
        <v/>
      </c>
      <c r="P4541" s="25">
        <f>IF(A4541&lt;&gt;"عهدة","",N(F4541)-O4541)</f>
        <v/>
      </c>
      <c r="Q4541" s="26">
        <f>IF(A4541="","",IF(A4541="عهدة",IF(N(F4541)=0,"⚠ أدخل قيمة العهدة",IF(P4541&lt;0,"⛔ عجز / زيادة مصروفات "&amp;TEXT(-P4541,"#,##0"),IF(COUNTIFS($B$8:$B$5007,B4541,$A$8:$A$5007,"مصروف",$I$8:$I$5007,"&lt;&gt;مرفوض",$K$8:$K$5007,"&lt;&gt;نعم")&gt;0,"⚠ "&amp;COUNTIFS($B$8:$B$5007,B4541,$A$8:$A$5007,"مصروف",$I$8:$I$5007,"&lt;&gt;مرفوض",$K$8:$K$5007,"&lt;&gt;نعم")&amp;" مصروف غير مسوى",IF(L4541="تمت التسوية",IF(P4541=0,"✔ متوازنة وتمت التسوية","✔ تمت التسوية – متبقي "&amp;TEXT(P4541,"#,##0")),IF(P4541&gt;0,"متبقي "&amp;TEXT(P4541,"#,##0"),"✔ متوازنة"))))),IF(R4541=0,"⚠ أضف سطر عهدة أولًا",IF(OR(C4541="",N(G4541)=0),"⚠ أكمل التاريخ والقيمة",IF(S4541="","⚠ التاريخ خارج السنة المالية",IF(H4541="","⚠ اختر بند الموازنة",IF(I4541="مرفوض","✖ مرفوض من المدير",IF(I4541&lt;&gt;"موافق","⏳ بانتظار موافقة المدير",IF(K4541&lt;&gt;"نعم","⚠ غير مسوى مع الحسابات","✔ معتمد ومسوى")))))))))</f>
        <v/>
      </c>
      <c r="R4541">
        <f>N(R4540)+IF(A4541="عهدة",1,0)</f>
        <v/>
      </c>
      <c r="S4541">
        <f>IF(C4541="","",IF(AND(C4541&gt;=DATE(2026,9,1),C4541&lt;=DATE(2027,8,31)),(YEAR(C4541)-2026)*12+MONTH(C4541)-8,""))</f>
        <v/>
      </c>
      <c r="T4541">
        <f>IF(AND(A4541="مصروف",R4541&gt;0,I4541="موافق",S4541&lt;&gt;"",H4541&lt;&gt;""),N(G4541),0)</f>
        <v/>
      </c>
    </row>
    <row r="4542">
      <c r="A4542" s="19" t="n"/>
      <c r="B4542" s="20">
        <f>IF(A4542="","",IF(R4542=0,"⚠ أضف سطر عهدة أولًا","BDR-"&amp;TEXT(R4542,"000")))</f>
        <v/>
      </c>
      <c r="C4542" s="21" t="n"/>
      <c r="D4542" s="20">
        <f>IF(C4542="","",IF(S4542="","خارج السنة المالية",INDEX(القوائم!$D$2:$D$13,S4542)))</f>
        <v/>
      </c>
      <c r="E4542" s="22" t="n"/>
      <c r="F4542" s="23" t="n"/>
      <c r="G4542" s="23" t="n"/>
      <c r="H4542" s="22" t="n"/>
      <c r="I4542" s="19" t="n"/>
      <c r="J4542" s="21" t="n"/>
      <c r="K4542" s="19" t="n"/>
      <c r="L4542" s="19" t="n"/>
      <c r="M4542" s="21" t="n"/>
      <c r="N4542" s="22" t="n"/>
      <c r="O4542" s="24">
        <f>IF(A4542&lt;&gt;"عهدة","",SUMIFS($G$8:$G$5007,$B$8:$B$5007,B4542,$A$8:$A$5007,"مصروف",$I$8:$I$5007,"&lt;&gt;مرفوض"))</f>
        <v/>
      </c>
      <c r="P4542" s="25">
        <f>IF(A4542&lt;&gt;"عهدة","",N(F4542)-O4542)</f>
        <v/>
      </c>
      <c r="Q4542" s="26">
        <f>IF(A4542="","",IF(A4542="عهدة",IF(N(F4542)=0,"⚠ أدخل قيمة العهدة",IF(P4542&lt;0,"⛔ عجز / زيادة مصروفات "&amp;TEXT(-P4542,"#,##0"),IF(COUNTIFS($B$8:$B$5007,B4542,$A$8:$A$5007,"مصروف",$I$8:$I$5007,"&lt;&gt;مرفوض",$K$8:$K$5007,"&lt;&gt;نعم")&gt;0,"⚠ "&amp;COUNTIFS($B$8:$B$5007,B4542,$A$8:$A$5007,"مصروف",$I$8:$I$5007,"&lt;&gt;مرفوض",$K$8:$K$5007,"&lt;&gt;نعم")&amp;" مصروف غير مسوى",IF(L4542="تمت التسوية",IF(P4542=0,"✔ متوازنة وتمت التسوية","✔ تمت التسوية – متبقي "&amp;TEXT(P4542,"#,##0")),IF(P4542&gt;0,"متبقي "&amp;TEXT(P4542,"#,##0"),"✔ متوازنة"))))),IF(R4542=0,"⚠ أضف سطر عهدة أولًا",IF(OR(C4542="",N(G4542)=0),"⚠ أكمل التاريخ والقيمة",IF(S4542="","⚠ التاريخ خارج السنة المالية",IF(H4542="","⚠ اختر بند الموازنة",IF(I4542="مرفوض","✖ مرفوض من المدير",IF(I4542&lt;&gt;"موافق","⏳ بانتظار موافقة المدير",IF(K4542&lt;&gt;"نعم","⚠ غير مسوى مع الحسابات","✔ معتمد ومسوى")))))))))</f>
        <v/>
      </c>
      <c r="R4542">
        <f>N(R4541)+IF(A4542="عهدة",1,0)</f>
        <v/>
      </c>
      <c r="S4542">
        <f>IF(C4542="","",IF(AND(C4542&gt;=DATE(2026,9,1),C4542&lt;=DATE(2027,8,31)),(YEAR(C4542)-2026)*12+MONTH(C4542)-8,""))</f>
        <v/>
      </c>
      <c r="T4542">
        <f>IF(AND(A4542="مصروف",R4542&gt;0,I4542="موافق",S4542&lt;&gt;"",H4542&lt;&gt;""),N(G4542),0)</f>
        <v/>
      </c>
    </row>
    <row r="4543">
      <c r="A4543" s="19" t="n"/>
      <c r="B4543" s="20">
        <f>IF(A4543="","",IF(R4543=0,"⚠ أضف سطر عهدة أولًا","BDR-"&amp;TEXT(R4543,"000")))</f>
        <v/>
      </c>
      <c r="C4543" s="21" t="n"/>
      <c r="D4543" s="20">
        <f>IF(C4543="","",IF(S4543="","خارج السنة المالية",INDEX(القوائم!$D$2:$D$13,S4543)))</f>
        <v/>
      </c>
      <c r="E4543" s="22" t="n"/>
      <c r="F4543" s="23" t="n"/>
      <c r="G4543" s="23" t="n"/>
      <c r="H4543" s="22" t="n"/>
      <c r="I4543" s="19" t="n"/>
      <c r="J4543" s="21" t="n"/>
      <c r="K4543" s="19" t="n"/>
      <c r="L4543" s="19" t="n"/>
      <c r="M4543" s="21" t="n"/>
      <c r="N4543" s="22" t="n"/>
      <c r="O4543" s="24">
        <f>IF(A4543&lt;&gt;"عهدة","",SUMIFS($G$8:$G$5007,$B$8:$B$5007,B4543,$A$8:$A$5007,"مصروف",$I$8:$I$5007,"&lt;&gt;مرفوض"))</f>
        <v/>
      </c>
      <c r="P4543" s="25">
        <f>IF(A4543&lt;&gt;"عهدة","",N(F4543)-O4543)</f>
        <v/>
      </c>
      <c r="Q4543" s="26">
        <f>IF(A4543="","",IF(A4543="عهدة",IF(N(F4543)=0,"⚠ أدخل قيمة العهدة",IF(P4543&lt;0,"⛔ عجز / زيادة مصروفات "&amp;TEXT(-P4543,"#,##0"),IF(COUNTIFS($B$8:$B$5007,B4543,$A$8:$A$5007,"مصروف",$I$8:$I$5007,"&lt;&gt;مرفوض",$K$8:$K$5007,"&lt;&gt;نعم")&gt;0,"⚠ "&amp;COUNTIFS($B$8:$B$5007,B4543,$A$8:$A$5007,"مصروف",$I$8:$I$5007,"&lt;&gt;مرفوض",$K$8:$K$5007,"&lt;&gt;نعم")&amp;" مصروف غير مسوى",IF(L4543="تمت التسوية",IF(P4543=0,"✔ متوازنة وتمت التسوية","✔ تمت التسوية – متبقي "&amp;TEXT(P4543,"#,##0")),IF(P4543&gt;0,"متبقي "&amp;TEXT(P4543,"#,##0"),"✔ متوازنة"))))),IF(R4543=0,"⚠ أضف سطر عهدة أولًا",IF(OR(C4543="",N(G4543)=0),"⚠ أكمل التاريخ والقيمة",IF(S4543="","⚠ التاريخ خارج السنة المالية",IF(H4543="","⚠ اختر بند الموازنة",IF(I4543="مرفوض","✖ مرفوض من المدير",IF(I4543&lt;&gt;"موافق","⏳ بانتظار موافقة المدير",IF(K4543&lt;&gt;"نعم","⚠ غير مسوى مع الحسابات","✔ معتمد ومسوى")))))))))</f>
        <v/>
      </c>
      <c r="R4543">
        <f>N(R4542)+IF(A4543="عهدة",1,0)</f>
        <v/>
      </c>
      <c r="S4543">
        <f>IF(C4543="","",IF(AND(C4543&gt;=DATE(2026,9,1),C4543&lt;=DATE(2027,8,31)),(YEAR(C4543)-2026)*12+MONTH(C4543)-8,""))</f>
        <v/>
      </c>
      <c r="T4543">
        <f>IF(AND(A4543="مصروف",R4543&gt;0,I4543="موافق",S4543&lt;&gt;"",H4543&lt;&gt;""),N(G4543),0)</f>
        <v/>
      </c>
    </row>
    <row r="4544">
      <c r="A4544" s="19" t="n"/>
      <c r="B4544" s="20">
        <f>IF(A4544="","",IF(R4544=0,"⚠ أضف سطر عهدة أولًا","BDR-"&amp;TEXT(R4544,"000")))</f>
        <v/>
      </c>
      <c r="C4544" s="21" t="n"/>
      <c r="D4544" s="20">
        <f>IF(C4544="","",IF(S4544="","خارج السنة المالية",INDEX(القوائم!$D$2:$D$13,S4544)))</f>
        <v/>
      </c>
      <c r="E4544" s="22" t="n"/>
      <c r="F4544" s="23" t="n"/>
      <c r="G4544" s="23" t="n"/>
      <c r="H4544" s="22" t="n"/>
      <c r="I4544" s="19" t="n"/>
      <c r="J4544" s="21" t="n"/>
      <c r="K4544" s="19" t="n"/>
      <c r="L4544" s="19" t="n"/>
      <c r="M4544" s="21" t="n"/>
      <c r="N4544" s="22" t="n"/>
      <c r="O4544" s="24">
        <f>IF(A4544&lt;&gt;"عهدة","",SUMIFS($G$8:$G$5007,$B$8:$B$5007,B4544,$A$8:$A$5007,"مصروف",$I$8:$I$5007,"&lt;&gt;مرفوض"))</f>
        <v/>
      </c>
      <c r="P4544" s="25">
        <f>IF(A4544&lt;&gt;"عهدة","",N(F4544)-O4544)</f>
        <v/>
      </c>
      <c r="Q4544" s="26">
        <f>IF(A4544="","",IF(A4544="عهدة",IF(N(F4544)=0,"⚠ أدخل قيمة العهدة",IF(P4544&lt;0,"⛔ عجز / زيادة مصروفات "&amp;TEXT(-P4544,"#,##0"),IF(COUNTIFS($B$8:$B$5007,B4544,$A$8:$A$5007,"مصروف",$I$8:$I$5007,"&lt;&gt;مرفوض",$K$8:$K$5007,"&lt;&gt;نعم")&gt;0,"⚠ "&amp;COUNTIFS($B$8:$B$5007,B4544,$A$8:$A$5007,"مصروف",$I$8:$I$5007,"&lt;&gt;مرفوض",$K$8:$K$5007,"&lt;&gt;نعم")&amp;" مصروف غير مسوى",IF(L4544="تمت التسوية",IF(P4544=0,"✔ متوازنة وتمت التسوية","✔ تمت التسوية – متبقي "&amp;TEXT(P4544,"#,##0")),IF(P4544&gt;0,"متبقي "&amp;TEXT(P4544,"#,##0"),"✔ متوازنة"))))),IF(R4544=0,"⚠ أضف سطر عهدة أولًا",IF(OR(C4544="",N(G4544)=0),"⚠ أكمل التاريخ والقيمة",IF(S4544="","⚠ التاريخ خارج السنة المالية",IF(H4544="","⚠ اختر بند الموازنة",IF(I4544="مرفوض","✖ مرفوض من المدير",IF(I4544&lt;&gt;"موافق","⏳ بانتظار موافقة المدير",IF(K4544&lt;&gt;"نعم","⚠ غير مسوى مع الحسابات","✔ معتمد ومسوى")))))))))</f>
        <v/>
      </c>
      <c r="R4544">
        <f>N(R4543)+IF(A4544="عهدة",1,0)</f>
        <v/>
      </c>
      <c r="S4544">
        <f>IF(C4544="","",IF(AND(C4544&gt;=DATE(2026,9,1),C4544&lt;=DATE(2027,8,31)),(YEAR(C4544)-2026)*12+MONTH(C4544)-8,""))</f>
        <v/>
      </c>
      <c r="T4544">
        <f>IF(AND(A4544="مصروف",R4544&gt;0,I4544="موافق",S4544&lt;&gt;"",H4544&lt;&gt;""),N(G4544),0)</f>
        <v/>
      </c>
    </row>
    <row r="4545">
      <c r="A4545" s="19" t="n"/>
      <c r="B4545" s="20">
        <f>IF(A4545="","",IF(R4545=0,"⚠ أضف سطر عهدة أولًا","BDR-"&amp;TEXT(R4545,"000")))</f>
        <v/>
      </c>
      <c r="C4545" s="21" t="n"/>
      <c r="D4545" s="20">
        <f>IF(C4545="","",IF(S4545="","خارج السنة المالية",INDEX(القوائم!$D$2:$D$13,S4545)))</f>
        <v/>
      </c>
      <c r="E4545" s="22" t="n"/>
      <c r="F4545" s="23" t="n"/>
      <c r="G4545" s="23" t="n"/>
      <c r="H4545" s="22" t="n"/>
      <c r="I4545" s="19" t="n"/>
      <c r="J4545" s="21" t="n"/>
      <c r="K4545" s="19" t="n"/>
      <c r="L4545" s="19" t="n"/>
      <c r="M4545" s="21" t="n"/>
      <c r="N4545" s="22" t="n"/>
      <c r="O4545" s="24">
        <f>IF(A4545&lt;&gt;"عهدة","",SUMIFS($G$8:$G$5007,$B$8:$B$5007,B4545,$A$8:$A$5007,"مصروف",$I$8:$I$5007,"&lt;&gt;مرفوض"))</f>
        <v/>
      </c>
      <c r="P4545" s="25">
        <f>IF(A4545&lt;&gt;"عهدة","",N(F4545)-O4545)</f>
        <v/>
      </c>
      <c r="Q4545" s="26">
        <f>IF(A4545="","",IF(A4545="عهدة",IF(N(F4545)=0,"⚠ أدخل قيمة العهدة",IF(P4545&lt;0,"⛔ عجز / زيادة مصروفات "&amp;TEXT(-P4545,"#,##0"),IF(COUNTIFS($B$8:$B$5007,B4545,$A$8:$A$5007,"مصروف",$I$8:$I$5007,"&lt;&gt;مرفوض",$K$8:$K$5007,"&lt;&gt;نعم")&gt;0,"⚠ "&amp;COUNTIFS($B$8:$B$5007,B4545,$A$8:$A$5007,"مصروف",$I$8:$I$5007,"&lt;&gt;مرفوض",$K$8:$K$5007,"&lt;&gt;نعم")&amp;" مصروف غير مسوى",IF(L4545="تمت التسوية",IF(P4545=0,"✔ متوازنة وتمت التسوية","✔ تمت التسوية – متبقي "&amp;TEXT(P4545,"#,##0")),IF(P4545&gt;0,"متبقي "&amp;TEXT(P4545,"#,##0"),"✔ متوازنة"))))),IF(R4545=0,"⚠ أضف سطر عهدة أولًا",IF(OR(C4545="",N(G4545)=0),"⚠ أكمل التاريخ والقيمة",IF(S4545="","⚠ التاريخ خارج السنة المالية",IF(H4545="","⚠ اختر بند الموازنة",IF(I4545="مرفوض","✖ مرفوض من المدير",IF(I4545&lt;&gt;"موافق","⏳ بانتظار موافقة المدير",IF(K4545&lt;&gt;"نعم","⚠ غير مسوى مع الحسابات","✔ معتمد ومسوى")))))))))</f>
        <v/>
      </c>
      <c r="R4545">
        <f>N(R4544)+IF(A4545="عهدة",1,0)</f>
        <v/>
      </c>
      <c r="S4545">
        <f>IF(C4545="","",IF(AND(C4545&gt;=DATE(2026,9,1),C4545&lt;=DATE(2027,8,31)),(YEAR(C4545)-2026)*12+MONTH(C4545)-8,""))</f>
        <v/>
      </c>
      <c r="T4545">
        <f>IF(AND(A4545="مصروف",R4545&gt;0,I4545="موافق",S4545&lt;&gt;"",H4545&lt;&gt;""),N(G4545),0)</f>
        <v/>
      </c>
    </row>
    <row r="4546">
      <c r="A4546" s="19" t="n"/>
      <c r="B4546" s="20">
        <f>IF(A4546="","",IF(R4546=0,"⚠ أضف سطر عهدة أولًا","BDR-"&amp;TEXT(R4546,"000")))</f>
        <v/>
      </c>
      <c r="C4546" s="21" t="n"/>
      <c r="D4546" s="20">
        <f>IF(C4546="","",IF(S4546="","خارج السنة المالية",INDEX(القوائم!$D$2:$D$13,S4546)))</f>
        <v/>
      </c>
      <c r="E4546" s="22" t="n"/>
      <c r="F4546" s="23" t="n"/>
      <c r="G4546" s="23" t="n"/>
      <c r="H4546" s="22" t="n"/>
      <c r="I4546" s="19" t="n"/>
      <c r="J4546" s="21" t="n"/>
      <c r="K4546" s="19" t="n"/>
      <c r="L4546" s="19" t="n"/>
      <c r="M4546" s="21" t="n"/>
      <c r="N4546" s="22" t="n"/>
      <c r="O4546" s="24">
        <f>IF(A4546&lt;&gt;"عهدة","",SUMIFS($G$8:$G$5007,$B$8:$B$5007,B4546,$A$8:$A$5007,"مصروف",$I$8:$I$5007,"&lt;&gt;مرفوض"))</f>
        <v/>
      </c>
      <c r="P4546" s="25">
        <f>IF(A4546&lt;&gt;"عهدة","",N(F4546)-O4546)</f>
        <v/>
      </c>
      <c r="Q4546" s="26">
        <f>IF(A4546="","",IF(A4546="عهدة",IF(N(F4546)=0,"⚠ أدخل قيمة العهدة",IF(P4546&lt;0,"⛔ عجز / زيادة مصروفات "&amp;TEXT(-P4546,"#,##0"),IF(COUNTIFS($B$8:$B$5007,B4546,$A$8:$A$5007,"مصروف",$I$8:$I$5007,"&lt;&gt;مرفوض",$K$8:$K$5007,"&lt;&gt;نعم")&gt;0,"⚠ "&amp;COUNTIFS($B$8:$B$5007,B4546,$A$8:$A$5007,"مصروف",$I$8:$I$5007,"&lt;&gt;مرفوض",$K$8:$K$5007,"&lt;&gt;نعم")&amp;" مصروف غير مسوى",IF(L4546="تمت التسوية",IF(P4546=0,"✔ متوازنة وتمت التسوية","✔ تمت التسوية – متبقي "&amp;TEXT(P4546,"#,##0")),IF(P4546&gt;0,"متبقي "&amp;TEXT(P4546,"#,##0"),"✔ متوازنة"))))),IF(R4546=0,"⚠ أضف سطر عهدة أولًا",IF(OR(C4546="",N(G4546)=0),"⚠ أكمل التاريخ والقيمة",IF(S4546="","⚠ التاريخ خارج السنة المالية",IF(H4546="","⚠ اختر بند الموازنة",IF(I4546="مرفوض","✖ مرفوض من المدير",IF(I4546&lt;&gt;"موافق","⏳ بانتظار موافقة المدير",IF(K4546&lt;&gt;"نعم","⚠ غير مسوى مع الحسابات","✔ معتمد ومسوى")))))))))</f>
        <v/>
      </c>
      <c r="R4546">
        <f>N(R4545)+IF(A4546="عهدة",1,0)</f>
        <v/>
      </c>
      <c r="S4546">
        <f>IF(C4546="","",IF(AND(C4546&gt;=DATE(2026,9,1),C4546&lt;=DATE(2027,8,31)),(YEAR(C4546)-2026)*12+MONTH(C4546)-8,""))</f>
        <v/>
      </c>
      <c r="T4546">
        <f>IF(AND(A4546="مصروف",R4546&gt;0,I4546="موافق",S4546&lt;&gt;"",H4546&lt;&gt;""),N(G4546),0)</f>
        <v/>
      </c>
    </row>
    <row r="4547">
      <c r="A4547" s="19" t="n"/>
      <c r="B4547" s="20">
        <f>IF(A4547="","",IF(R4547=0,"⚠ أضف سطر عهدة أولًا","BDR-"&amp;TEXT(R4547,"000")))</f>
        <v/>
      </c>
      <c r="C4547" s="21" t="n"/>
      <c r="D4547" s="20">
        <f>IF(C4547="","",IF(S4547="","خارج السنة المالية",INDEX(القوائم!$D$2:$D$13,S4547)))</f>
        <v/>
      </c>
      <c r="E4547" s="22" t="n"/>
      <c r="F4547" s="23" t="n"/>
      <c r="G4547" s="23" t="n"/>
      <c r="H4547" s="22" t="n"/>
      <c r="I4547" s="19" t="n"/>
      <c r="J4547" s="21" t="n"/>
      <c r="K4547" s="19" t="n"/>
      <c r="L4547" s="19" t="n"/>
      <c r="M4547" s="21" t="n"/>
      <c r="N4547" s="22" t="n"/>
      <c r="O4547" s="24">
        <f>IF(A4547&lt;&gt;"عهدة","",SUMIFS($G$8:$G$5007,$B$8:$B$5007,B4547,$A$8:$A$5007,"مصروف",$I$8:$I$5007,"&lt;&gt;مرفوض"))</f>
        <v/>
      </c>
      <c r="P4547" s="25">
        <f>IF(A4547&lt;&gt;"عهدة","",N(F4547)-O4547)</f>
        <v/>
      </c>
      <c r="Q4547" s="26">
        <f>IF(A4547="","",IF(A4547="عهدة",IF(N(F4547)=0,"⚠ أدخل قيمة العهدة",IF(P4547&lt;0,"⛔ عجز / زيادة مصروفات "&amp;TEXT(-P4547,"#,##0"),IF(COUNTIFS($B$8:$B$5007,B4547,$A$8:$A$5007,"مصروف",$I$8:$I$5007,"&lt;&gt;مرفوض",$K$8:$K$5007,"&lt;&gt;نعم")&gt;0,"⚠ "&amp;COUNTIFS($B$8:$B$5007,B4547,$A$8:$A$5007,"مصروف",$I$8:$I$5007,"&lt;&gt;مرفوض",$K$8:$K$5007,"&lt;&gt;نعم")&amp;" مصروف غير مسوى",IF(L4547="تمت التسوية",IF(P4547=0,"✔ متوازنة وتمت التسوية","✔ تمت التسوية – متبقي "&amp;TEXT(P4547,"#,##0")),IF(P4547&gt;0,"متبقي "&amp;TEXT(P4547,"#,##0"),"✔ متوازنة"))))),IF(R4547=0,"⚠ أضف سطر عهدة أولًا",IF(OR(C4547="",N(G4547)=0),"⚠ أكمل التاريخ والقيمة",IF(S4547="","⚠ التاريخ خارج السنة المالية",IF(H4547="","⚠ اختر بند الموازنة",IF(I4547="مرفوض","✖ مرفوض من المدير",IF(I4547&lt;&gt;"موافق","⏳ بانتظار موافقة المدير",IF(K4547&lt;&gt;"نعم","⚠ غير مسوى مع الحسابات","✔ معتمد ومسوى")))))))))</f>
        <v/>
      </c>
      <c r="R4547">
        <f>N(R4546)+IF(A4547="عهدة",1,0)</f>
        <v/>
      </c>
      <c r="S4547">
        <f>IF(C4547="","",IF(AND(C4547&gt;=DATE(2026,9,1),C4547&lt;=DATE(2027,8,31)),(YEAR(C4547)-2026)*12+MONTH(C4547)-8,""))</f>
        <v/>
      </c>
      <c r="T4547">
        <f>IF(AND(A4547="مصروف",R4547&gt;0,I4547="موافق",S4547&lt;&gt;"",H4547&lt;&gt;""),N(G4547),0)</f>
        <v/>
      </c>
    </row>
    <row r="4548">
      <c r="A4548" s="19" t="n"/>
      <c r="B4548" s="20">
        <f>IF(A4548="","",IF(R4548=0,"⚠ أضف سطر عهدة أولًا","BDR-"&amp;TEXT(R4548,"000")))</f>
        <v/>
      </c>
      <c r="C4548" s="21" t="n"/>
      <c r="D4548" s="20">
        <f>IF(C4548="","",IF(S4548="","خارج السنة المالية",INDEX(القوائم!$D$2:$D$13,S4548)))</f>
        <v/>
      </c>
      <c r="E4548" s="22" t="n"/>
      <c r="F4548" s="23" t="n"/>
      <c r="G4548" s="23" t="n"/>
      <c r="H4548" s="22" t="n"/>
      <c r="I4548" s="19" t="n"/>
      <c r="J4548" s="21" t="n"/>
      <c r="K4548" s="19" t="n"/>
      <c r="L4548" s="19" t="n"/>
      <c r="M4548" s="21" t="n"/>
      <c r="N4548" s="22" t="n"/>
      <c r="O4548" s="24">
        <f>IF(A4548&lt;&gt;"عهدة","",SUMIFS($G$8:$G$5007,$B$8:$B$5007,B4548,$A$8:$A$5007,"مصروف",$I$8:$I$5007,"&lt;&gt;مرفوض"))</f>
        <v/>
      </c>
      <c r="P4548" s="25">
        <f>IF(A4548&lt;&gt;"عهدة","",N(F4548)-O4548)</f>
        <v/>
      </c>
      <c r="Q4548" s="26">
        <f>IF(A4548="","",IF(A4548="عهدة",IF(N(F4548)=0,"⚠ أدخل قيمة العهدة",IF(P4548&lt;0,"⛔ عجز / زيادة مصروفات "&amp;TEXT(-P4548,"#,##0"),IF(COUNTIFS($B$8:$B$5007,B4548,$A$8:$A$5007,"مصروف",$I$8:$I$5007,"&lt;&gt;مرفوض",$K$8:$K$5007,"&lt;&gt;نعم")&gt;0,"⚠ "&amp;COUNTIFS($B$8:$B$5007,B4548,$A$8:$A$5007,"مصروف",$I$8:$I$5007,"&lt;&gt;مرفوض",$K$8:$K$5007,"&lt;&gt;نعم")&amp;" مصروف غير مسوى",IF(L4548="تمت التسوية",IF(P4548=0,"✔ متوازنة وتمت التسوية","✔ تمت التسوية – متبقي "&amp;TEXT(P4548,"#,##0")),IF(P4548&gt;0,"متبقي "&amp;TEXT(P4548,"#,##0"),"✔ متوازنة"))))),IF(R4548=0,"⚠ أضف سطر عهدة أولًا",IF(OR(C4548="",N(G4548)=0),"⚠ أكمل التاريخ والقيمة",IF(S4548="","⚠ التاريخ خارج السنة المالية",IF(H4548="","⚠ اختر بند الموازنة",IF(I4548="مرفوض","✖ مرفوض من المدير",IF(I4548&lt;&gt;"موافق","⏳ بانتظار موافقة المدير",IF(K4548&lt;&gt;"نعم","⚠ غير مسوى مع الحسابات","✔ معتمد ومسوى")))))))))</f>
        <v/>
      </c>
      <c r="R4548">
        <f>N(R4547)+IF(A4548="عهدة",1,0)</f>
        <v/>
      </c>
      <c r="S4548">
        <f>IF(C4548="","",IF(AND(C4548&gt;=DATE(2026,9,1),C4548&lt;=DATE(2027,8,31)),(YEAR(C4548)-2026)*12+MONTH(C4548)-8,""))</f>
        <v/>
      </c>
      <c r="T4548">
        <f>IF(AND(A4548="مصروف",R4548&gt;0,I4548="موافق",S4548&lt;&gt;"",H4548&lt;&gt;""),N(G4548),0)</f>
        <v/>
      </c>
    </row>
    <row r="4549">
      <c r="A4549" s="19" t="n"/>
      <c r="B4549" s="20">
        <f>IF(A4549="","",IF(R4549=0,"⚠ أضف سطر عهدة أولًا","BDR-"&amp;TEXT(R4549,"000")))</f>
        <v/>
      </c>
      <c r="C4549" s="21" t="n"/>
      <c r="D4549" s="20">
        <f>IF(C4549="","",IF(S4549="","خارج السنة المالية",INDEX(القوائم!$D$2:$D$13,S4549)))</f>
        <v/>
      </c>
      <c r="E4549" s="22" t="n"/>
      <c r="F4549" s="23" t="n"/>
      <c r="G4549" s="23" t="n"/>
      <c r="H4549" s="22" t="n"/>
      <c r="I4549" s="19" t="n"/>
      <c r="J4549" s="21" t="n"/>
      <c r="K4549" s="19" t="n"/>
      <c r="L4549" s="19" t="n"/>
      <c r="M4549" s="21" t="n"/>
      <c r="N4549" s="22" t="n"/>
      <c r="O4549" s="24">
        <f>IF(A4549&lt;&gt;"عهدة","",SUMIFS($G$8:$G$5007,$B$8:$B$5007,B4549,$A$8:$A$5007,"مصروف",$I$8:$I$5007,"&lt;&gt;مرفوض"))</f>
        <v/>
      </c>
      <c r="P4549" s="25">
        <f>IF(A4549&lt;&gt;"عهدة","",N(F4549)-O4549)</f>
        <v/>
      </c>
      <c r="Q4549" s="26">
        <f>IF(A4549="","",IF(A4549="عهدة",IF(N(F4549)=0,"⚠ أدخل قيمة العهدة",IF(P4549&lt;0,"⛔ عجز / زيادة مصروفات "&amp;TEXT(-P4549,"#,##0"),IF(COUNTIFS($B$8:$B$5007,B4549,$A$8:$A$5007,"مصروف",$I$8:$I$5007,"&lt;&gt;مرفوض",$K$8:$K$5007,"&lt;&gt;نعم")&gt;0,"⚠ "&amp;COUNTIFS($B$8:$B$5007,B4549,$A$8:$A$5007,"مصروف",$I$8:$I$5007,"&lt;&gt;مرفوض",$K$8:$K$5007,"&lt;&gt;نعم")&amp;" مصروف غير مسوى",IF(L4549="تمت التسوية",IF(P4549=0,"✔ متوازنة وتمت التسوية","✔ تمت التسوية – متبقي "&amp;TEXT(P4549,"#,##0")),IF(P4549&gt;0,"متبقي "&amp;TEXT(P4549,"#,##0"),"✔ متوازنة"))))),IF(R4549=0,"⚠ أضف سطر عهدة أولًا",IF(OR(C4549="",N(G4549)=0),"⚠ أكمل التاريخ والقيمة",IF(S4549="","⚠ التاريخ خارج السنة المالية",IF(H4549="","⚠ اختر بند الموازنة",IF(I4549="مرفوض","✖ مرفوض من المدير",IF(I4549&lt;&gt;"موافق","⏳ بانتظار موافقة المدير",IF(K4549&lt;&gt;"نعم","⚠ غير مسوى مع الحسابات","✔ معتمد ومسوى")))))))))</f>
        <v/>
      </c>
      <c r="R4549">
        <f>N(R4548)+IF(A4549="عهدة",1,0)</f>
        <v/>
      </c>
      <c r="S4549">
        <f>IF(C4549="","",IF(AND(C4549&gt;=DATE(2026,9,1),C4549&lt;=DATE(2027,8,31)),(YEAR(C4549)-2026)*12+MONTH(C4549)-8,""))</f>
        <v/>
      </c>
      <c r="T4549">
        <f>IF(AND(A4549="مصروف",R4549&gt;0,I4549="موافق",S4549&lt;&gt;"",H4549&lt;&gt;""),N(G4549),0)</f>
        <v/>
      </c>
    </row>
    <row r="4550">
      <c r="A4550" s="19" t="n"/>
      <c r="B4550" s="20">
        <f>IF(A4550="","",IF(R4550=0,"⚠ أضف سطر عهدة أولًا","BDR-"&amp;TEXT(R4550,"000")))</f>
        <v/>
      </c>
      <c r="C4550" s="21" t="n"/>
      <c r="D4550" s="20">
        <f>IF(C4550="","",IF(S4550="","خارج السنة المالية",INDEX(القوائم!$D$2:$D$13,S4550)))</f>
        <v/>
      </c>
      <c r="E4550" s="22" t="n"/>
      <c r="F4550" s="23" t="n"/>
      <c r="G4550" s="23" t="n"/>
      <c r="H4550" s="22" t="n"/>
      <c r="I4550" s="19" t="n"/>
      <c r="J4550" s="21" t="n"/>
      <c r="K4550" s="19" t="n"/>
      <c r="L4550" s="19" t="n"/>
      <c r="M4550" s="21" t="n"/>
      <c r="N4550" s="22" t="n"/>
      <c r="O4550" s="24">
        <f>IF(A4550&lt;&gt;"عهدة","",SUMIFS($G$8:$G$5007,$B$8:$B$5007,B4550,$A$8:$A$5007,"مصروف",$I$8:$I$5007,"&lt;&gt;مرفوض"))</f>
        <v/>
      </c>
      <c r="P4550" s="25">
        <f>IF(A4550&lt;&gt;"عهدة","",N(F4550)-O4550)</f>
        <v/>
      </c>
      <c r="Q4550" s="26">
        <f>IF(A4550="","",IF(A4550="عهدة",IF(N(F4550)=0,"⚠ أدخل قيمة العهدة",IF(P4550&lt;0,"⛔ عجز / زيادة مصروفات "&amp;TEXT(-P4550,"#,##0"),IF(COUNTIFS($B$8:$B$5007,B4550,$A$8:$A$5007,"مصروف",$I$8:$I$5007,"&lt;&gt;مرفوض",$K$8:$K$5007,"&lt;&gt;نعم")&gt;0,"⚠ "&amp;COUNTIFS($B$8:$B$5007,B4550,$A$8:$A$5007,"مصروف",$I$8:$I$5007,"&lt;&gt;مرفوض",$K$8:$K$5007,"&lt;&gt;نعم")&amp;" مصروف غير مسوى",IF(L4550="تمت التسوية",IF(P4550=0,"✔ متوازنة وتمت التسوية","✔ تمت التسوية – متبقي "&amp;TEXT(P4550,"#,##0")),IF(P4550&gt;0,"متبقي "&amp;TEXT(P4550,"#,##0"),"✔ متوازنة"))))),IF(R4550=0,"⚠ أضف سطر عهدة أولًا",IF(OR(C4550="",N(G4550)=0),"⚠ أكمل التاريخ والقيمة",IF(S4550="","⚠ التاريخ خارج السنة المالية",IF(H4550="","⚠ اختر بند الموازنة",IF(I4550="مرفوض","✖ مرفوض من المدير",IF(I4550&lt;&gt;"موافق","⏳ بانتظار موافقة المدير",IF(K4550&lt;&gt;"نعم","⚠ غير مسوى مع الحسابات","✔ معتمد ومسوى")))))))))</f>
        <v/>
      </c>
      <c r="R4550">
        <f>N(R4549)+IF(A4550="عهدة",1,0)</f>
        <v/>
      </c>
      <c r="S4550">
        <f>IF(C4550="","",IF(AND(C4550&gt;=DATE(2026,9,1),C4550&lt;=DATE(2027,8,31)),(YEAR(C4550)-2026)*12+MONTH(C4550)-8,""))</f>
        <v/>
      </c>
      <c r="T4550">
        <f>IF(AND(A4550="مصروف",R4550&gt;0,I4550="موافق",S4550&lt;&gt;"",H4550&lt;&gt;""),N(G4550),0)</f>
        <v/>
      </c>
    </row>
    <row r="4551">
      <c r="A4551" s="19" t="n"/>
      <c r="B4551" s="20">
        <f>IF(A4551="","",IF(R4551=0,"⚠ أضف سطر عهدة أولًا","BDR-"&amp;TEXT(R4551,"000")))</f>
        <v/>
      </c>
      <c r="C4551" s="21" t="n"/>
      <c r="D4551" s="20">
        <f>IF(C4551="","",IF(S4551="","خارج السنة المالية",INDEX(القوائم!$D$2:$D$13,S4551)))</f>
        <v/>
      </c>
      <c r="E4551" s="22" t="n"/>
      <c r="F4551" s="23" t="n"/>
      <c r="G4551" s="23" t="n"/>
      <c r="H4551" s="22" t="n"/>
      <c r="I4551" s="19" t="n"/>
      <c r="J4551" s="21" t="n"/>
      <c r="K4551" s="19" t="n"/>
      <c r="L4551" s="19" t="n"/>
      <c r="M4551" s="21" t="n"/>
      <c r="N4551" s="22" t="n"/>
      <c r="O4551" s="24">
        <f>IF(A4551&lt;&gt;"عهدة","",SUMIFS($G$8:$G$5007,$B$8:$B$5007,B4551,$A$8:$A$5007,"مصروف",$I$8:$I$5007,"&lt;&gt;مرفوض"))</f>
        <v/>
      </c>
      <c r="P4551" s="25">
        <f>IF(A4551&lt;&gt;"عهدة","",N(F4551)-O4551)</f>
        <v/>
      </c>
      <c r="Q4551" s="26">
        <f>IF(A4551="","",IF(A4551="عهدة",IF(N(F4551)=0,"⚠ أدخل قيمة العهدة",IF(P4551&lt;0,"⛔ عجز / زيادة مصروفات "&amp;TEXT(-P4551,"#,##0"),IF(COUNTIFS($B$8:$B$5007,B4551,$A$8:$A$5007,"مصروف",$I$8:$I$5007,"&lt;&gt;مرفوض",$K$8:$K$5007,"&lt;&gt;نعم")&gt;0,"⚠ "&amp;COUNTIFS($B$8:$B$5007,B4551,$A$8:$A$5007,"مصروف",$I$8:$I$5007,"&lt;&gt;مرفوض",$K$8:$K$5007,"&lt;&gt;نعم")&amp;" مصروف غير مسوى",IF(L4551="تمت التسوية",IF(P4551=0,"✔ متوازنة وتمت التسوية","✔ تمت التسوية – متبقي "&amp;TEXT(P4551,"#,##0")),IF(P4551&gt;0,"متبقي "&amp;TEXT(P4551,"#,##0"),"✔ متوازنة"))))),IF(R4551=0,"⚠ أضف سطر عهدة أولًا",IF(OR(C4551="",N(G4551)=0),"⚠ أكمل التاريخ والقيمة",IF(S4551="","⚠ التاريخ خارج السنة المالية",IF(H4551="","⚠ اختر بند الموازنة",IF(I4551="مرفوض","✖ مرفوض من المدير",IF(I4551&lt;&gt;"موافق","⏳ بانتظار موافقة المدير",IF(K4551&lt;&gt;"نعم","⚠ غير مسوى مع الحسابات","✔ معتمد ومسوى")))))))))</f>
        <v/>
      </c>
      <c r="R4551">
        <f>N(R4550)+IF(A4551="عهدة",1,0)</f>
        <v/>
      </c>
      <c r="S4551">
        <f>IF(C4551="","",IF(AND(C4551&gt;=DATE(2026,9,1),C4551&lt;=DATE(2027,8,31)),(YEAR(C4551)-2026)*12+MONTH(C4551)-8,""))</f>
        <v/>
      </c>
      <c r="T4551">
        <f>IF(AND(A4551="مصروف",R4551&gt;0,I4551="موافق",S4551&lt;&gt;"",H4551&lt;&gt;""),N(G4551),0)</f>
        <v/>
      </c>
    </row>
    <row r="4552">
      <c r="A4552" s="19" t="n"/>
      <c r="B4552" s="20">
        <f>IF(A4552="","",IF(R4552=0,"⚠ أضف سطر عهدة أولًا","BDR-"&amp;TEXT(R4552,"000")))</f>
        <v/>
      </c>
      <c r="C4552" s="21" t="n"/>
      <c r="D4552" s="20">
        <f>IF(C4552="","",IF(S4552="","خارج السنة المالية",INDEX(القوائم!$D$2:$D$13,S4552)))</f>
        <v/>
      </c>
      <c r="E4552" s="22" t="n"/>
      <c r="F4552" s="23" t="n"/>
      <c r="G4552" s="23" t="n"/>
      <c r="H4552" s="22" t="n"/>
      <c r="I4552" s="19" t="n"/>
      <c r="J4552" s="21" t="n"/>
      <c r="K4552" s="19" t="n"/>
      <c r="L4552" s="19" t="n"/>
      <c r="M4552" s="21" t="n"/>
      <c r="N4552" s="22" t="n"/>
      <c r="O4552" s="24">
        <f>IF(A4552&lt;&gt;"عهدة","",SUMIFS($G$8:$G$5007,$B$8:$B$5007,B4552,$A$8:$A$5007,"مصروف",$I$8:$I$5007,"&lt;&gt;مرفوض"))</f>
        <v/>
      </c>
      <c r="P4552" s="25">
        <f>IF(A4552&lt;&gt;"عهدة","",N(F4552)-O4552)</f>
        <v/>
      </c>
      <c r="Q4552" s="26">
        <f>IF(A4552="","",IF(A4552="عهدة",IF(N(F4552)=0,"⚠ أدخل قيمة العهدة",IF(P4552&lt;0,"⛔ عجز / زيادة مصروفات "&amp;TEXT(-P4552,"#,##0"),IF(COUNTIFS($B$8:$B$5007,B4552,$A$8:$A$5007,"مصروف",$I$8:$I$5007,"&lt;&gt;مرفوض",$K$8:$K$5007,"&lt;&gt;نعم")&gt;0,"⚠ "&amp;COUNTIFS($B$8:$B$5007,B4552,$A$8:$A$5007,"مصروف",$I$8:$I$5007,"&lt;&gt;مرفوض",$K$8:$K$5007,"&lt;&gt;نعم")&amp;" مصروف غير مسوى",IF(L4552="تمت التسوية",IF(P4552=0,"✔ متوازنة وتمت التسوية","✔ تمت التسوية – متبقي "&amp;TEXT(P4552,"#,##0")),IF(P4552&gt;0,"متبقي "&amp;TEXT(P4552,"#,##0"),"✔ متوازنة"))))),IF(R4552=0,"⚠ أضف سطر عهدة أولًا",IF(OR(C4552="",N(G4552)=0),"⚠ أكمل التاريخ والقيمة",IF(S4552="","⚠ التاريخ خارج السنة المالية",IF(H4552="","⚠ اختر بند الموازنة",IF(I4552="مرفوض","✖ مرفوض من المدير",IF(I4552&lt;&gt;"موافق","⏳ بانتظار موافقة المدير",IF(K4552&lt;&gt;"نعم","⚠ غير مسوى مع الحسابات","✔ معتمد ومسوى")))))))))</f>
        <v/>
      </c>
      <c r="R4552">
        <f>N(R4551)+IF(A4552="عهدة",1,0)</f>
        <v/>
      </c>
      <c r="S4552">
        <f>IF(C4552="","",IF(AND(C4552&gt;=DATE(2026,9,1),C4552&lt;=DATE(2027,8,31)),(YEAR(C4552)-2026)*12+MONTH(C4552)-8,""))</f>
        <v/>
      </c>
      <c r="T4552">
        <f>IF(AND(A4552="مصروف",R4552&gt;0,I4552="موافق",S4552&lt;&gt;"",H4552&lt;&gt;""),N(G4552),0)</f>
        <v/>
      </c>
    </row>
    <row r="4553">
      <c r="A4553" s="19" t="n"/>
      <c r="B4553" s="20">
        <f>IF(A4553="","",IF(R4553=0,"⚠ أضف سطر عهدة أولًا","BDR-"&amp;TEXT(R4553,"000")))</f>
        <v/>
      </c>
      <c r="C4553" s="21" t="n"/>
      <c r="D4553" s="20">
        <f>IF(C4553="","",IF(S4553="","خارج السنة المالية",INDEX(القوائم!$D$2:$D$13,S4553)))</f>
        <v/>
      </c>
      <c r="E4553" s="22" t="n"/>
      <c r="F4553" s="23" t="n"/>
      <c r="G4553" s="23" t="n"/>
      <c r="H4553" s="22" t="n"/>
      <c r="I4553" s="19" t="n"/>
      <c r="J4553" s="21" t="n"/>
      <c r="K4553" s="19" t="n"/>
      <c r="L4553" s="19" t="n"/>
      <c r="M4553" s="21" t="n"/>
      <c r="N4553" s="22" t="n"/>
      <c r="O4553" s="24">
        <f>IF(A4553&lt;&gt;"عهدة","",SUMIFS($G$8:$G$5007,$B$8:$B$5007,B4553,$A$8:$A$5007,"مصروف",$I$8:$I$5007,"&lt;&gt;مرفوض"))</f>
        <v/>
      </c>
      <c r="P4553" s="25">
        <f>IF(A4553&lt;&gt;"عهدة","",N(F4553)-O4553)</f>
        <v/>
      </c>
      <c r="Q4553" s="26">
        <f>IF(A4553="","",IF(A4553="عهدة",IF(N(F4553)=0,"⚠ أدخل قيمة العهدة",IF(P4553&lt;0,"⛔ عجز / زيادة مصروفات "&amp;TEXT(-P4553,"#,##0"),IF(COUNTIFS($B$8:$B$5007,B4553,$A$8:$A$5007,"مصروف",$I$8:$I$5007,"&lt;&gt;مرفوض",$K$8:$K$5007,"&lt;&gt;نعم")&gt;0,"⚠ "&amp;COUNTIFS($B$8:$B$5007,B4553,$A$8:$A$5007,"مصروف",$I$8:$I$5007,"&lt;&gt;مرفوض",$K$8:$K$5007,"&lt;&gt;نعم")&amp;" مصروف غير مسوى",IF(L4553="تمت التسوية",IF(P4553=0,"✔ متوازنة وتمت التسوية","✔ تمت التسوية – متبقي "&amp;TEXT(P4553,"#,##0")),IF(P4553&gt;0,"متبقي "&amp;TEXT(P4553,"#,##0"),"✔ متوازنة"))))),IF(R4553=0,"⚠ أضف سطر عهدة أولًا",IF(OR(C4553="",N(G4553)=0),"⚠ أكمل التاريخ والقيمة",IF(S4553="","⚠ التاريخ خارج السنة المالية",IF(H4553="","⚠ اختر بند الموازنة",IF(I4553="مرفوض","✖ مرفوض من المدير",IF(I4553&lt;&gt;"موافق","⏳ بانتظار موافقة المدير",IF(K4553&lt;&gt;"نعم","⚠ غير مسوى مع الحسابات","✔ معتمد ومسوى")))))))))</f>
        <v/>
      </c>
      <c r="R4553">
        <f>N(R4552)+IF(A4553="عهدة",1,0)</f>
        <v/>
      </c>
      <c r="S4553">
        <f>IF(C4553="","",IF(AND(C4553&gt;=DATE(2026,9,1),C4553&lt;=DATE(2027,8,31)),(YEAR(C4553)-2026)*12+MONTH(C4553)-8,""))</f>
        <v/>
      </c>
      <c r="T4553">
        <f>IF(AND(A4553="مصروف",R4553&gt;0,I4553="موافق",S4553&lt;&gt;"",H4553&lt;&gt;""),N(G4553),0)</f>
        <v/>
      </c>
    </row>
    <row r="4554">
      <c r="A4554" s="19" t="n"/>
      <c r="B4554" s="20">
        <f>IF(A4554="","",IF(R4554=0,"⚠ أضف سطر عهدة أولًا","BDR-"&amp;TEXT(R4554,"000")))</f>
        <v/>
      </c>
      <c r="C4554" s="21" t="n"/>
      <c r="D4554" s="20">
        <f>IF(C4554="","",IF(S4554="","خارج السنة المالية",INDEX(القوائم!$D$2:$D$13,S4554)))</f>
        <v/>
      </c>
      <c r="E4554" s="22" t="n"/>
      <c r="F4554" s="23" t="n"/>
      <c r="G4554" s="23" t="n"/>
      <c r="H4554" s="22" t="n"/>
      <c r="I4554" s="19" t="n"/>
      <c r="J4554" s="21" t="n"/>
      <c r="K4554" s="19" t="n"/>
      <c r="L4554" s="19" t="n"/>
      <c r="M4554" s="21" t="n"/>
      <c r="N4554" s="22" t="n"/>
      <c r="O4554" s="24">
        <f>IF(A4554&lt;&gt;"عهدة","",SUMIFS($G$8:$G$5007,$B$8:$B$5007,B4554,$A$8:$A$5007,"مصروف",$I$8:$I$5007,"&lt;&gt;مرفوض"))</f>
        <v/>
      </c>
      <c r="P4554" s="25">
        <f>IF(A4554&lt;&gt;"عهدة","",N(F4554)-O4554)</f>
        <v/>
      </c>
      <c r="Q4554" s="26">
        <f>IF(A4554="","",IF(A4554="عهدة",IF(N(F4554)=0,"⚠ أدخل قيمة العهدة",IF(P4554&lt;0,"⛔ عجز / زيادة مصروفات "&amp;TEXT(-P4554,"#,##0"),IF(COUNTIFS($B$8:$B$5007,B4554,$A$8:$A$5007,"مصروف",$I$8:$I$5007,"&lt;&gt;مرفوض",$K$8:$K$5007,"&lt;&gt;نعم")&gt;0,"⚠ "&amp;COUNTIFS($B$8:$B$5007,B4554,$A$8:$A$5007,"مصروف",$I$8:$I$5007,"&lt;&gt;مرفوض",$K$8:$K$5007,"&lt;&gt;نعم")&amp;" مصروف غير مسوى",IF(L4554="تمت التسوية",IF(P4554=0,"✔ متوازنة وتمت التسوية","✔ تمت التسوية – متبقي "&amp;TEXT(P4554,"#,##0")),IF(P4554&gt;0,"متبقي "&amp;TEXT(P4554,"#,##0"),"✔ متوازنة"))))),IF(R4554=0,"⚠ أضف سطر عهدة أولًا",IF(OR(C4554="",N(G4554)=0),"⚠ أكمل التاريخ والقيمة",IF(S4554="","⚠ التاريخ خارج السنة المالية",IF(H4554="","⚠ اختر بند الموازنة",IF(I4554="مرفوض","✖ مرفوض من المدير",IF(I4554&lt;&gt;"موافق","⏳ بانتظار موافقة المدير",IF(K4554&lt;&gt;"نعم","⚠ غير مسوى مع الحسابات","✔ معتمد ومسوى")))))))))</f>
        <v/>
      </c>
      <c r="R4554">
        <f>N(R4553)+IF(A4554="عهدة",1,0)</f>
        <v/>
      </c>
      <c r="S4554">
        <f>IF(C4554="","",IF(AND(C4554&gt;=DATE(2026,9,1),C4554&lt;=DATE(2027,8,31)),(YEAR(C4554)-2026)*12+MONTH(C4554)-8,""))</f>
        <v/>
      </c>
      <c r="T4554">
        <f>IF(AND(A4554="مصروف",R4554&gt;0,I4554="موافق",S4554&lt;&gt;"",H4554&lt;&gt;""),N(G4554),0)</f>
        <v/>
      </c>
    </row>
    <row r="4555">
      <c r="A4555" s="19" t="n"/>
      <c r="B4555" s="20">
        <f>IF(A4555="","",IF(R4555=0,"⚠ أضف سطر عهدة أولًا","BDR-"&amp;TEXT(R4555,"000")))</f>
        <v/>
      </c>
      <c r="C4555" s="21" t="n"/>
      <c r="D4555" s="20">
        <f>IF(C4555="","",IF(S4555="","خارج السنة المالية",INDEX(القوائم!$D$2:$D$13,S4555)))</f>
        <v/>
      </c>
      <c r="E4555" s="22" t="n"/>
      <c r="F4555" s="23" t="n"/>
      <c r="G4555" s="23" t="n"/>
      <c r="H4555" s="22" t="n"/>
      <c r="I4555" s="19" t="n"/>
      <c r="J4555" s="21" t="n"/>
      <c r="K4555" s="19" t="n"/>
      <c r="L4555" s="19" t="n"/>
      <c r="M4555" s="21" t="n"/>
      <c r="N4555" s="22" t="n"/>
      <c r="O4555" s="24">
        <f>IF(A4555&lt;&gt;"عهدة","",SUMIFS($G$8:$G$5007,$B$8:$B$5007,B4555,$A$8:$A$5007,"مصروف",$I$8:$I$5007,"&lt;&gt;مرفوض"))</f>
        <v/>
      </c>
      <c r="P4555" s="25">
        <f>IF(A4555&lt;&gt;"عهدة","",N(F4555)-O4555)</f>
        <v/>
      </c>
      <c r="Q4555" s="26">
        <f>IF(A4555="","",IF(A4555="عهدة",IF(N(F4555)=0,"⚠ أدخل قيمة العهدة",IF(P4555&lt;0,"⛔ عجز / زيادة مصروفات "&amp;TEXT(-P4555,"#,##0"),IF(COUNTIFS($B$8:$B$5007,B4555,$A$8:$A$5007,"مصروف",$I$8:$I$5007,"&lt;&gt;مرفوض",$K$8:$K$5007,"&lt;&gt;نعم")&gt;0,"⚠ "&amp;COUNTIFS($B$8:$B$5007,B4555,$A$8:$A$5007,"مصروف",$I$8:$I$5007,"&lt;&gt;مرفوض",$K$8:$K$5007,"&lt;&gt;نعم")&amp;" مصروف غير مسوى",IF(L4555="تمت التسوية",IF(P4555=0,"✔ متوازنة وتمت التسوية","✔ تمت التسوية – متبقي "&amp;TEXT(P4555,"#,##0")),IF(P4555&gt;0,"متبقي "&amp;TEXT(P4555,"#,##0"),"✔ متوازنة"))))),IF(R4555=0,"⚠ أضف سطر عهدة أولًا",IF(OR(C4555="",N(G4555)=0),"⚠ أكمل التاريخ والقيمة",IF(S4555="","⚠ التاريخ خارج السنة المالية",IF(H4555="","⚠ اختر بند الموازنة",IF(I4555="مرفوض","✖ مرفوض من المدير",IF(I4555&lt;&gt;"موافق","⏳ بانتظار موافقة المدير",IF(K4555&lt;&gt;"نعم","⚠ غير مسوى مع الحسابات","✔ معتمد ومسوى")))))))))</f>
        <v/>
      </c>
      <c r="R4555">
        <f>N(R4554)+IF(A4555="عهدة",1,0)</f>
        <v/>
      </c>
      <c r="S4555">
        <f>IF(C4555="","",IF(AND(C4555&gt;=DATE(2026,9,1),C4555&lt;=DATE(2027,8,31)),(YEAR(C4555)-2026)*12+MONTH(C4555)-8,""))</f>
        <v/>
      </c>
      <c r="T4555">
        <f>IF(AND(A4555="مصروف",R4555&gt;0,I4555="موافق",S4555&lt;&gt;"",H4555&lt;&gt;""),N(G4555),0)</f>
        <v/>
      </c>
    </row>
    <row r="4556">
      <c r="A4556" s="19" t="n"/>
      <c r="B4556" s="20">
        <f>IF(A4556="","",IF(R4556=0,"⚠ أضف سطر عهدة أولًا","BDR-"&amp;TEXT(R4556,"000")))</f>
        <v/>
      </c>
      <c r="C4556" s="21" t="n"/>
      <c r="D4556" s="20">
        <f>IF(C4556="","",IF(S4556="","خارج السنة المالية",INDEX(القوائم!$D$2:$D$13,S4556)))</f>
        <v/>
      </c>
      <c r="E4556" s="22" t="n"/>
      <c r="F4556" s="23" t="n"/>
      <c r="G4556" s="23" t="n"/>
      <c r="H4556" s="22" t="n"/>
      <c r="I4556" s="19" t="n"/>
      <c r="J4556" s="21" t="n"/>
      <c r="K4556" s="19" t="n"/>
      <c r="L4556" s="19" t="n"/>
      <c r="M4556" s="21" t="n"/>
      <c r="N4556" s="22" t="n"/>
      <c r="O4556" s="24">
        <f>IF(A4556&lt;&gt;"عهدة","",SUMIFS($G$8:$G$5007,$B$8:$B$5007,B4556,$A$8:$A$5007,"مصروف",$I$8:$I$5007,"&lt;&gt;مرفوض"))</f>
        <v/>
      </c>
      <c r="P4556" s="25">
        <f>IF(A4556&lt;&gt;"عهدة","",N(F4556)-O4556)</f>
        <v/>
      </c>
      <c r="Q4556" s="26">
        <f>IF(A4556="","",IF(A4556="عهدة",IF(N(F4556)=0,"⚠ أدخل قيمة العهدة",IF(P4556&lt;0,"⛔ عجز / زيادة مصروفات "&amp;TEXT(-P4556,"#,##0"),IF(COUNTIFS($B$8:$B$5007,B4556,$A$8:$A$5007,"مصروف",$I$8:$I$5007,"&lt;&gt;مرفوض",$K$8:$K$5007,"&lt;&gt;نعم")&gt;0,"⚠ "&amp;COUNTIFS($B$8:$B$5007,B4556,$A$8:$A$5007,"مصروف",$I$8:$I$5007,"&lt;&gt;مرفوض",$K$8:$K$5007,"&lt;&gt;نعم")&amp;" مصروف غير مسوى",IF(L4556="تمت التسوية",IF(P4556=0,"✔ متوازنة وتمت التسوية","✔ تمت التسوية – متبقي "&amp;TEXT(P4556,"#,##0")),IF(P4556&gt;0,"متبقي "&amp;TEXT(P4556,"#,##0"),"✔ متوازنة"))))),IF(R4556=0,"⚠ أضف سطر عهدة أولًا",IF(OR(C4556="",N(G4556)=0),"⚠ أكمل التاريخ والقيمة",IF(S4556="","⚠ التاريخ خارج السنة المالية",IF(H4556="","⚠ اختر بند الموازنة",IF(I4556="مرفوض","✖ مرفوض من المدير",IF(I4556&lt;&gt;"موافق","⏳ بانتظار موافقة المدير",IF(K4556&lt;&gt;"نعم","⚠ غير مسوى مع الحسابات","✔ معتمد ومسوى")))))))))</f>
        <v/>
      </c>
      <c r="R4556">
        <f>N(R4555)+IF(A4556="عهدة",1,0)</f>
        <v/>
      </c>
      <c r="S4556">
        <f>IF(C4556="","",IF(AND(C4556&gt;=DATE(2026,9,1),C4556&lt;=DATE(2027,8,31)),(YEAR(C4556)-2026)*12+MONTH(C4556)-8,""))</f>
        <v/>
      </c>
      <c r="T4556">
        <f>IF(AND(A4556="مصروف",R4556&gt;0,I4556="موافق",S4556&lt;&gt;"",H4556&lt;&gt;""),N(G4556),0)</f>
        <v/>
      </c>
    </row>
    <row r="4557">
      <c r="A4557" s="19" t="n"/>
      <c r="B4557" s="20">
        <f>IF(A4557="","",IF(R4557=0,"⚠ أضف سطر عهدة أولًا","BDR-"&amp;TEXT(R4557,"000")))</f>
        <v/>
      </c>
      <c r="C4557" s="21" t="n"/>
      <c r="D4557" s="20">
        <f>IF(C4557="","",IF(S4557="","خارج السنة المالية",INDEX(القوائم!$D$2:$D$13,S4557)))</f>
        <v/>
      </c>
      <c r="E4557" s="22" t="n"/>
      <c r="F4557" s="23" t="n"/>
      <c r="G4557" s="23" t="n"/>
      <c r="H4557" s="22" t="n"/>
      <c r="I4557" s="19" t="n"/>
      <c r="J4557" s="21" t="n"/>
      <c r="K4557" s="19" t="n"/>
      <c r="L4557" s="19" t="n"/>
      <c r="M4557" s="21" t="n"/>
      <c r="N4557" s="22" t="n"/>
      <c r="O4557" s="24">
        <f>IF(A4557&lt;&gt;"عهدة","",SUMIFS($G$8:$G$5007,$B$8:$B$5007,B4557,$A$8:$A$5007,"مصروف",$I$8:$I$5007,"&lt;&gt;مرفوض"))</f>
        <v/>
      </c>
      <c r="P4557" s="25">
        <f>IF(A4557&lt;&gt;"عهدة","",N(F4557)-O4557)</f>
        <v/>
      </c>
      <c r="Q4557" s="26">
        <f>IF(A4557="","",IF(A4557="عهدة",IF(N(F4557)=0,"⚠ أدخل قيمة العهدة",IF(P4557&lt;0,"⛔ عجز / زيادة مصروفات "&amp;TEXT(-P4557,"#,##0"),IF(COUNTIFS($B$8:$B$5007,B4557,$A$8:$A$5007,"مصروف",$I$8:$I$5007,"&lt;&gt;مرفوض",$K$8:$K$5007,"&lt;&gt;نعم")&gt;0,"⚠ "&amp;COUNTIFS($B$8:$B$5007,B4557,$A$8:$A$5007,"مصروف",$I$8:$I$5007,"&lt;&gt;مرفوض",$K$8:$K$5007,"&lt;&gt;نعم")&amp;" مصروف غير مسوى",IF(L4557="تمت التسوية",IF(P4557=0,"✔ متوازنة وتمت التسوية","✔ تمت التسوية – متبقي "&amp;TEXT(P4557,"#,##0")),IF(P4557&gt;0,"متبقي "&amp;TEXT(P4557,"#,##0"),"✔ متوازنة"))))),IF(R4557=0,"⚠ أضف سطر عهدة أولًا",IF(OR(C4557="",N(G4557)=0),"⚠ أكمل التاريخ والقيمة",IF(S4557="","⚠ التاريخ خارج السنة المالية",IF(H4557="","⚠ اختر بند الموازنة",IF(I4557="مرفوض","✖ مرفوض من المدير",IF(I4557&lt;&gt;"موافق","⏳ بانتظار موافقة المدير",IF(K4557&lt;&gt;"نعم","⚠ غير مسوى مع الحسابات","✔ معتمد ومسوى")))))))))</f>
        <v/>
      </c>
      <c r="R4557">
        <f>N(R4556)+IF(A4557="عهدة",1,0)</f>
        <v/>
      </c>
      <c r="S4557">
        <f>IF(C4557="","",IF(AND(C4557&gt;=DATE(2026,9,1),C4557&lt;=DATE(2027,8,31)),(YEAR(C4557)-2026)*12+MONTH(C4557)-8,""))</f>
        <v/>
      </c>
      <c r="T4557">
        <f>IF(AND(A4557="مصروف",R4557&gt;0,I4557="موافق",S4557&lt;&gt;"",H4557&lt;&gt;""),N(G4557),0)</f>
        <v/>
      </c>
    </row>
    <row r="4558">
      <c r="A4558" s="19" t="n"/>
      <c r="B4558" s="20">
        <f>IF(A4558="","",IF(R4558=0,"⚠ أضف سطر عهدة أولًا","BDR-"&amp;TEXT(R4558,"000")))</f>
        <v/>
      </c>
      <c r="C4558" s="21" t="n"/>
      <c r="D4558" s="20">
        <f>IF(C4558="","",IF(S4558="","خارج السنة المالية",INDEX(القوائم!$D$2:$D$13,S4558)))</f>
        <v/>
      </c>
      <c r="E4558" s="22" t="n"/>
      <c r="F4558" s="23" t="n"/>
      <c r="G4558" s="23" t="n"/>
      <c r="H4558" s="22" t="n"/>
      <c r="I4558" s="19" t="n"/>
      <c r="J4558" s="21" t="n"/>
      <c r="K4558" s="19" t="n"/>
      <c r="L4558" s="19" t="n"/>
      <c r="M4558" s="21" t="n"/>
      <c r="N4558" s="22" t="n"/>
      <c r="O4558" s="24">
        <f>IF(A4558&lt;&gt;"عهدة","",SUMIFS($G$8:$G$5007,$B$8:$B$5007,B4558,$A$8:$A$5007,"مصروف",$I$8:$I$5007,"&lt;&gt;مرفوض"))</f>
        <v/>
      </c>
      <c r="P4558" s="25">
        <f>IF(A4558&lt;&gt;"عهدة","",N(F4558)-O4558)</f>
        <v/>
      </c>
      <c r="Q4558" s="26">
        <f>IF(A4558="","",IF(A4558="عهدة",IF(N(F4558)=0,"⚠ أدخل قيمة العهدة",IF(P4558&lt;0,"⛔ عجز / زيادة مصروفات "&amp;TEXT(-P4558,"#,##0"),IF(COUNTIFS($B$8:$B$5007,B4558,$A$8:$A$5007,"مصروف",$I$8:$I$5007,"&lt;&gt;مرفوض",$K$8:$K$5007,"&lt;&gt;نعم")&gt;0,"⚠ "&amp;COUNTIFS($B$8:$B$5007,B4558,$A$8:$A$5007,"مصروف",$I$8:$I$5007,"&lt;&gt;مرفوض",$K$8:$K$5007,"&lt;&gt;نعم")&amp;" مصروف غير مسوى",IF(L4558="تمت التسوية",IF(P4558=0,"✔ متوازنة وتمت التسوية","✔ تمت التسوية – متبقي "&amp;TEXT(P4558,"#,##0")),IF(P4558&gt;0,"متبقي "&amp;TEXT(P4558,"#,##0"),"✔ متوازنة"))))),IF(R4558=0,"⚠ أضف سطر عهدة أولًا",IF(OR(C4558="",N(G4558)=0),"⚠ أكمل التاريخ والقيمة",IF(S4558="","⚠ التاريخ خارج السنة المالية",IF(H4558="","⚠ اختر بند الموازنة",IF(I4558="مرفوض","✖ مرفوض من المدير",IF(I4558&lt;&gt;"موافق","⏳ بانتظار موافقة المدير",IF(K4558&lt;&gt;"نعم","⚠ غير مسوى مع الحسابات","✔ معتمد ومسوى")))))))))</f>
        <v/>
      </c>
      <c r="R4558">
        <f>N(R4557)+IF(A4558="عهدة",1,0)</f>
        <v/>
      </c>
      <c r="S4558">
        <f>IF(C4558="","",IF(AND(C4558&gt;=DATE(2026,9,1),C4558&lt;=DATE(2027,8,31)),(YEAR(C4558)-2026)*12+MONTH(C4558)-8,""))</f>
        <v/>
      </c>
      <c r="T4558">
        <f>IF(AND(A4558="مصروف",R4558&gt;0,I4558="موافق",S4558&lt;&gt;"",H4558&lt;&gt;""),N(G4558),0)</f>
        <v/>
      </c>
    </row>
    <row r="4559">
      <c r="A4559" s="19" t="n"/>
      <c r="B4559" s="20">
        <f>IF(A4559="","",IF(R4559=0,"⚠ أضف سطر عهدة أولًا","BDR-"&amp;TEXT(R4559,"000")))</f>
        <v/>
      </c>
      <c r="C4559" s="21" t="n"/>
      <c r="D4559" s="20">
        <f>IF(C4559="","",IF(S4559="","خارج السنة المالية",INDEX(القوائم!$D$2:$D$13,S4559)))</f>
        <v/>
      </c>
      <c r="E4559" s="22" t="n"/>
      <c r="F4559" s="23" t="n"/>
      <c r="G4559" s="23" t="n"/>
      <c r="H4559" s="22" t="n"/>
      <c r="I4559" s="19" t="n"/>
      <c r="J4559" s="21" t="n"/>
      <c r="K4559" s="19" t="n"/>
      <c r="L4559" s="19" t="n"/>
      <c r="M4559" s="21" t="n"/>
      <c r="N4559" s="22" t="n"/>
      <c r="O4559" s="24">
        <f>IF(A4559&lt;&gt;"عهدة","",SUMIFS($G$8:$G$5007,$B$8:$B$5007,B4559,$A$8:$A$5007,"مصروف",$I$8:$I$5007,"&lt;&gt;مرفوض"))</f>
        <v/>
      </c>
      <c r="P4559" s="25">
        <f>IF(A4559&lt;&gt;"عهدة","",N(F4559)-O4559)</f>
        <v/>
      </c>
      <c r="Q4559" s="26">
        <f>IF(A4559="","",IF(A4559="عهدة",IF(N(F4559)=0,"⚠ أدخل قيمة العهدة",IF(P4559&lt;0,"⛔ عجز / زيادة مصروفات "&amp;TEXT(-P4559,"#,##0"),IF(COUNTIFS($B$8:$B$5007,B4559,$A$8:$A$5007,"مصروف",$I$8:$I$5007,"&lt;&gt;مرفوض",$K$8:$K$5007,"&lt;&gt;نعم")&gt;0,"⚠ "&amp;COUNTIFS($B$8:$B$5007,B4559,$A$8:$A$5007,"مصروف",$I$8:$I$5007,"&lt;&gt;مرفوض",$K$8:$K$5007,"&lt;&gt;نعم")&amp;" مصروف غير مسوى",IF(L4559="تمت التسوية",IF(P4559=0,"✔ متوازنة وتمت التسوية","✔ تمت التسوية – متبقي "&amp;TEXT(P4559,"#,##0")),IF(P4559&gt;0,"متبقي "&amp;TEXT(P4559,"#,##0"),"✔ متوازنة"))))),IF(R4559=0,"⚠ أضف سطر عهدة أولًا",IF(OR(C4559="",N(G4559)=0),"⚠ أكمل التاريخ والقيمة",IF(S4559="","⚠ التاريخ خارج السنة المالية",IF(H4559="","⚠ اختر بند الموازنة",IF(I4559="مرفوض","✖ مرفوض من المدير",IF(I4559&lt;&gt;"موافق","⏳ بانتظار موافقة المدير",IF(K4559&lt;&gt;"نعم","⚠ غير مسوى مع الحسابات","✔ معتمد ومسوى")))))))))</f>
        <v/>
      </c>
      <c r="R4559">
        <f>N(R4558)+IF(A4559="عهدة",1,0)</f>
        <v/>
      </c>
      <c r="S4559">
        <f>IF(C4559="","",IF(AND(C4559&gt;=DATE(2026,9,1),C4559&lt;=DATE(2027,8,31)),(YEAR(C4559)-2026)*12+MONTH(C4559)-8,""))</f>
        <v/>
      </c>
      <c r="T4559">
        <f>IF(AND(A4559="مصروف",R4559&gt;0,I4559="موافق",S4559&lt;&gt;"",H4559&lt;&gt;""),N(G4559),0)</f>
        <v/>
      </c>
    </row>
    <row r="4560">
      <c r="A4560" s="19" t="n"/>
      <c r="B4560" s="20">
        <f>IF(A4560="","",IF(R4560=0,"⚠ أضف سطر عهدة أولًا","BDR-"&amp;TEXT(R4560,"000")))</f>
        <v/>
      </c>
      <c r="C4560" s="21" t="n"/>
      <c r="D4560" s="20">
        <f>IF(C4560="","",IF(S4560="","خارج السنة المالية",INDEX(القوائم!$D$2:$D$13,S4560)))</f>
        <v/>
      </c>
      <c r="E4560" s="22" t="n"/>
      <c r="F4560" s="23" t="n"/>
      <c r="G4560" s="23" t="n"/>
      <c r="H4560" s="22" t="n"/>
      <c r="I4560" s="19" t="n"/>
      <c r="J4560" s="21" t="n"/>
      <c r="K4560" s="19" t="n"/>
      <c r="L4560" s="19" t="n"/>
      <c r="M4560" s="21" t="n"/>
      <c r="N4560" s="22" t="n"/>
      <c r="O4560" s="24">
        <f>IF(A4560&lt;&gt;"عهدة","",SUMIFS($G$8:$G$5007,$B$8:$B$5007,B4560,$A$8:$A$5007,"مصروف",$I$8:$I$5007,"&lt;&gt;مرفوض"))</f>
        <v/>
      </c>
      <c r="P4560" s="25">
        <f>IF(A4560&lt;&gt;"عهدة","",N(F4560)-O4560)</f>
        <v/>
      </c>
      <c r="Q4560" s="26">
        <f>IF(A4560="","",IF(A4560="عهدة",IF(N(F4560)=0,"⚠ أدخل قيمة العهدة",IF(P4560&lt;0,"⛔ عجز / زيادة مصروفات "&amp;TEXT(-P4560,"#,##0"),IF(COUNTIFS($B$8:$B$5007,B4560,$A$8:$A$5007,"مصروف",$I$8:$I$5007,"&lt;&gt;مرفوض",$K$8:$K$5007,"&lt;&gt;نعم")&gt;0,"⚠ "&amp;COUNTIFS($B$8:$B$5007,B4560,$A$8:$A$5007,"مصروف",$I$8:$I$5007,"&lt;&gt;مرفوض",$K$8:$K$5007,"&lt;&gt;نعم")&amp;" مصروف غير مسوى",IF(L4560="تمت التسوية",IF(P4560=0,"✔ متوازنة وتمت التسوية","✔ تمت التسوية – متبقي "&amp;TEXT(P4560,"#,##0")),IF(P4560&gt;0,"متبقي "&amp;TEXT(P4560,"#,##0"),"✔ متوازنة"))))),IF(R4560=0,"⚠ أضف سطر عهدة أولًا",IF(OR(C4560="",N(G4560)=0),"⚠ أكمل التاريخ والقيمة",IF(S4560="","⚠ التاريخ خارج السنة المالية",IF(H4560="","⚠ اختر بند الموازنة",IF(I4560="مرفوض","✖ مرفوض من المدير",IF(I4560&lt;&gt;"موافق","⏳ بانتظار موافقة المدير",IF(K4560&lt;&gt;"نعم","⚠ غير مسوى مع الحسابات","✔ معتمد ومسوى")))))))))</f>
        <v/>
      </c>
      <c r="R4560">
        <f>N(R4559)+IF(A4560="عهدة",1,0)</f>
        <v/>
      </c>
      <c r="S4560">
        <f>IF(C4560="","",IF(AND(C4560&gt;=DATE(2026,9,1),C4560&lt;=DATE(2027,8,31)),(YEAR(C4560)-2026)*12+MONTH(C4560)-8,""))</f>
        <v/>
      </c>
      <c r="T4560">
        <f>IF(AND(A4560="مصروف",R4560&gt;0,I4560="موافق",S4560&lt;&gt;"",H4560&lt;&gt;""),N(G4560),0)</f>
        <v/>
      </c>
    </row>
    <row r="4561">
      <c r="A4561" s="19" t="n"/>
      <c r="B4561" s="20">
        <f>IF(A4561="","",IF(R4561=0,"⚠ أضف سطر عهدة أولًا","BDR-"&amp;TEXT(R4561,"000")))</f>
        <v/>
      </c>
      <c r="C4561" s="21" t="n"/>
      <c r="D4561" s="20">
        <f>IF(C4561="","",IF(S4561="","خارج السنة المالية",INDEX(القوائم!$D$2:$D$13,S4561)))</f>
        <v/>
      </c>
      <c r="E4561" s="22" t="n"/>
      <c r="F4561" s="23" t="n"/>
      <c r="G4561" s="23" t="n"/>
      <c r="H4561" s="22" t="n"/>
      <c r="I4561" s="19" t="n"/>
      <c r="J4561" s="21" t="n"/>
      <c r="K4561" s="19" t="n"/>
      <c r="L4561" s="19" t="n"/>
      <c r="M4561" s="21" t="n"/>
      <c r="N4561" s="22" t="n"/>
      <c r="O4561" s="24">
        <f>IF(A4561&lt;&gt;"عهدة","",SUMIFS($G$8:$G$5007,$B$8:$B$5007,B4561,$A$8:$A$5007,"مصروف",$I$8:$I$5007,"&lt;&gt;مرفوض"))</f>
        <v/>
      </c>
      <c r="P4561" s="25">
        <f>IF(A4561&lt;&gt;"عهدة","",N(F4561)-O4561)</f>
        <v/>
      </c>
      <c r="Q4561" s="26">
        <f>IF(A4561="","",IF(A4561="عهدة",IF(N(F4561)=0,"⚠ أدخل قيمة العهدة",IF(P4561&lt;0,"⛔ عجز / زيادة مصروفات "&amp;TEXT(-P4561,"#,##0"),IF(COUNTIFS($B$8:$B$5007,B4561,$A$8:$A$5007,"مصروف",$I$8:$I$5007,"&lt;&gt;مرفوض",$K$8:$K$5007,"&lt;&gt;نعم")&gt;0,"⚠ "&amp;COUNTIFS($B$8:$B$5007,B4561,$A$8:$A$5007,"مصروف",$I$8:$I$5007,"&lt;&gt;مرفوض",$K$8:$K$5007,"&lt;&gt;نعم")&amp;" مصروف غير مسوى",IF(L4561="تمت التسوية",IF(P4561=0,"✔ متوازنة وتمت التسوية","✔ تمت التسوية – متبقي "&amp;TEXT(P4561,"#,##0")),IF(P4561&gt;0,"متبقي "&amp;TEXT(P4561,"#,##0"),"✔ متوازنة"))))),IF(R4561=0,"⚠ أضف سطر عهدة أولًا",IF(OR(C4561="",N(G4561)=0),"⚠ أكمل التاريخ والقيمة",IF(S4561="","⚠ التاريخ خارج السنة المالية",IF(H4561="","⚠ اختر بند الموازنة",IF(I4561="مرفوض","✖ مرفوض من المدير",IF(I4561&lt;&gt;"موافق","⏳ بانتظار موافقة المدير",IF(K4561&lt;&gt;"نعم","⚠ غير مسوى مع الحسابات","✔ معتمد ومسوى")))))))))</f>
        <v/>
      </c>
      <c r="R4561">
        <f>N(R4560)+IF(A4561="عهدة",1,0)</f>
        <v/>
      </c>
      <c r="S4561">
        <f>IF(C4561="","",IF(AND(C4561&gt;=DATE(2026,9,1),C4561&lt;=DATE(2027,8,31)),(YEAR(C4561)-2026)*12+MONTH(C4561)-8,""))</f>
        <v/>
      </c>
      <c r="T4561">
        <f>IF(AND(A4561="مصروف",R4561&gt;0,I4561="موافق",S4561&lt;&gt;"",H4561&lt;&gt;""),N(G4561),0)</f>
        <v/>
      </c>
    </row>
    <row r="4562">
      <c r="A4562" s="19" t="n"/>
      <c r="B4562" s="20">
        <f>IF(A4562="","",IF(R4562=0,"⚠ أضف سطر عهدة أولًا","BDR-"&amp;TEXT(R4562,"000")))</f>
        <v/>
      </c>
      <c r="C4562" s="21" t="n"/>
      <c r="D4562" s="20">
        <f>IF(C4562="","",IF(S4562="","خارج السنة المالية",INDEX(القوائم!$D$2:$D$13,S4562)))</f>
        <v/>
      </c>
      <c r="E4562" s="22" t="n"/>
      <c r="F4562" s="23" t="n"/>
      <c r="G4562" s="23" t="n"/>
      <c r="H4562" s="22" t="n"/>
      <c r="I4562" s="19" t="n"/>
      <c r="J4562" s="21" t="n"/>
      <c r="K4562" s="19" t="n"/>
      <c r="L4562" s="19" t="n"/>
      <c r="M4562" s="21" t="n"/>
      <c r="N4562" s="22" t="n"/>
      <c r="O4562" s="24">
        <f>IF(A4562&lt;&gt;"عهدة","",SUMIFS($G$8:$G$5007,$B$8:$B$5007,B4562,$A$8:$A$5007,"مصروف",$I$8:$I$5007,"&lt;&gt;مرفوض"))</f>
        <v/>
      </c>
      <c r="P4562" s="25">
        <f>IF(A4562&lt;&gt;"عهدة","",N(F4562)-O4562)</f>
        <v/>
      </c>
      <c r="Q4562" s="26">
        <f>IF(A4562="","",IF(A4562="عهدة",IF(N(F4562)=0,"⚠ أدخل قيمة العهدة",IF(P4562&lt;0,"⛔ عجز / زيادة مصروفات "&amp;TEXT(-P4562,"#,##0"),IF(COUNTIFS($B$8:$B$5007,B4562,$A$8:$A$5007,"مصروف",$I$8:$I$5007,"&lt;&gt;مرفوض",$K$8:$K$5007,"&lt;&gt;نعم")&gt;0,"⚠ "&amp;COUNTIFS($B$8:$B$5007,B4562,$A$8:$A$5007,"مصروف",$I$8:$I$5007,"&lt;&gt;مرفوض",$K$8:$K$5007,"&lt;&gt;نعم")&amp;" مصروف غير مسوى",IF(L4562="تمت التسوية",IF(P4562=0,"✔ متوازنة وتمت التسوية","✔ تمت التسوية – متبقي "&amp;TEXT(P4562,"#,##0")),IF(P4562&gt;0,"متبقي "&amp;TEXT(P4562,"#,##0"),"✔ متوازنة"))))),IF(R4562=0,"⚠ أضف سطر عهدة أولًا",IF(OR(C4562="",N(G4562)=0),"⚠ أكمل التاريخ والقيمة",IF(S4562="","⚠ التاريخ خارج السنة المالية",IF(H4562="","⚠ اختر بند الموازنة",IF(I4562="مرفوض","✖ مرفوض من المدير",IF(I4562&lt;&gt;"موافق","⏳ بانتظار موافقة المدير",IF(K4562&lt;&gt;"نعم","⚠ غير مسوى مع الحسابات","✔ معتمد ومسوى")))))))))</f>
        <v/>
      </c>
      <c r="R4562">
        <f>N(R4561)+IF(A4562="عهدة",1,0)</f>
        <v/>
      </c>
      <c r="S4562">
        <f>IF(C4562="","",IF(AND(C4562&gt;=DATE(2026,9,1),C4562&lt;=DATE(2027,8,31)),(YEAR(C4562)-2026)*12+MONTH(C4562)-8,""))</f>
        <v/>
      </c>
      <c r="T4562">
        <f>IF(AND(A4562="مصروف",R4562&gt;0,I4562="موافق",S4562&lt;&gt;"",H4562&lt;&gt;""),N(G4562),0)</f>
        <v/>
      </c>
    </row>
    <row r="4563">
      <c r="A4563" s="19" t="n"/>
      <c r="B4563" s="20">
        <f>IF(A4563="","",IF(R4563=0,"⚠ أضف سطر عهدة أولًا","BDR-"&amp;TEXT(R4563,"000")))</f>
        <v/>
      </c>
      <c r="C4563" s="21" t="n"/>
      <c r="D4563" s="20">
        <f>IF(C4563="","",IF(S4563="","خارج السنة المالية",INDEX(القوائم!$D$2:$D$13,S4563)))</f>
        <v/>
      </c>
      <c r="E4563" s="22" t="n"/>
      <c r="F4563" s="23" t="n"/>
      <c r="G4563" s="23" t="n"/>
      <c r="H4563" s="22" t="n"/>
      <c r="I4563" s="19" t="n"/>
      <c r="J4563" s="21" t="n"/>
      <c r="K4563" s="19" t="n"/>
      <c r="L4563" s="19" t="n"/>
      <c r="M4563" s="21" t="n"/>
      <c r="N4563" s="22" t="n"/>
      <c r="O4563" s="24">
        <f>IF(A4563&lt;&gt;"عهدة","",SUMIFS($G$8:$G$5007,$B$8:$B$5007,B4563,$A$8:$A$5007,"مصروف",$I$8:$I$5007,"&lt;&gt;مرفوض"))</f>
        <v/>
      </c>
      <c r="P4563" s="25">
        <f>IF(A4563&lt;&gt;"عهدة","",N(F4563)-O4563)</f>
        <v/>
      </c>
      <c r="Q4563" s="26">
        <f>IF(A4563="","",IF(A4563="عهدة",IF(N(F4563)=0,"⚠ أدخل قيمة العهدة",IF(P4563&lt;0,"⛔ عجز / زيادة مصروفات "&amp;TEXT(-P4563,"#,##0"),IF(COUNTIFS($B$8:$B$5007,B4563,$A$8:$A$5007,"مصروف",$I$8:$I$5007,"&lt;&gt;مرفوض",$K$8:$K$5007,"&lt;&gt;نعم")&gt;0,"⚠ "&amp;COUNTIFS($B$8:$B$5007,B4563,$A$8:$A$5007,"مصروف",$I$8:$I$5007,"&lt;&gt;مرفوض",$K$8:$K$5007,"&lt;&gt;نعم")&amp;" مصروف غير مسوى",IF(L4563="تمت التسوية",IF(P4563=0,"✔ متوازنة وتمت التسوية","✔ تمت التسوية – متبقي "&amp;TEXT(P4563,"#,##0")),IF(P4563&gt;0,"متبقي "&amp;TEXT(P4563,"#,##0"),"✔ متوازنة"))))),IF(R4563=0,"⚠ أضف سطر عهدة أولًا",IF(OR(C4563="",N(G4563)=0),"⚠ أكمل التاريخ والقيمة",IF(S4563="","⚠ التاريخ خارج السنة المالية",IF(H4563="","⚠ اختر بند الموازنة",IF(I4563="مرفوض","✖ مرفوض من المدير",IF(I4563&lt;&gt;"موافق","⏳ بانتظار موافقة المدير",IF(K4563&lt;&gt;"نعم","⚠ غير مسوى مع الحسابات","✔ معتمد ومسوى")))))))))</f>
        <v/>
      </c>
      <c r="R4563">
        <f>N(R4562)+IF(A4563="عهدة",1,0)</f>
        <v/>
      </c>
      <c r="S4563">
        <f>IF(C4563="","",IF(AND(C4563&gt;=DATE(2026,9,1),C4563&lt;=DATE(2027,8,31)),(YEAR(C4563)-2026)*12+MONTH(C4563)-8,""))</f>
        <v/>
      </c>
      <c r="T4563">
        <f>IF(AND(A4563="مصروف",R4563&gt;0,I4563="موافق",S4563&lt;&gt;"",H4563&lt;&gt;""),N(G4563),0)</f>
        <v/>
      </c>
    </row>
    <row r="4564">
      <c r="A4564" s="19" t="n"/>
      <c r="B4564" s="20">
        <f>IF(A4564="","",IF(R4564=0,"⚠ أضف سطر عهدة أولًا","BDR-"&amp;TEXT(R4564,"000")))</f>
        <v/>
      </c>
      <c r="C4564" s="21" t="n"/>
      <c r="D4564" s="20">
        <f>IF(C4564="","",IF(S4564="","خارج السنة المالية",INDEX(القوائم!$D$2:$D$13,S4564)))</f>
        <v/>
      </c>
      <c r="E4564" s="22" t="n"/>
      <c r="F4564" s="23" t="n"/>
      <c r="G4564" s="23" t="n"/>
      <c r="H4564" s="22" t="n"/>
      <c r="I4564" s="19" t="n"/>
      <c r="J4564" s="21" t="n"/>
      <c r="K4564" s="19" t="n"/>
      <c r="L4564" s="19" t="n"/>
      <c r="M4564" s="21" t="n"/>
      <c r="N4564" s="22" t="n"/>
      <c r="O4564" s="24">
        <f>IF(A4564&lt;&gt;"عهدة","",SUMIFS($G$8:$G$5007,$B$8:$B$5007,B4564,$A$8:$A$5007,"مصروف",$I$8:$I$5007,"&lt;&gt;مرفوض"))</f>
        <v/>
      </c>
      <c r="P4564" s="25">
        <f>IF(A4564&lt;&gt;"عهدة","",N(F4564)-O4564)</f>
        <v/>
      </c>
      <c r="Q4564" s="26">
        <f>IF(A4564="","",IF(A4564="عهدة",IF(N(F4564)=0,"⚠ أدخل قيمة العهدة",IF(P4564&lt;0,"⛔ عجز / زيادة مصروفات "&amp;TEXT(-P4564,"#,##0"),IF(COUNTIFS($B$8:$B$5007,B4564,$A$8:$A$5007,"مصروف",$I$8:$I$5007,"&lt;&gt;مرفوض",$K$8:$K$5007,"&lt;&gt;نعم")&gt;0,"⚠ "&amp;COUNTIFS($B$8:$B$5007,B4564,$A$8:$A$5007,"مصروف",$I$8:$I$5007,"&lt;&gt;مرفوض",$K$8:$K$5007,"&lt;&gt;نعم")&amp;" مصروف غير مسوى",IF(L4564="تمت التسوية",IF(P4564=0,"✔ متوازنة وتمت التسوية","✔ تمت التسوية – متبقي "&amp;TEXT(P4564,"#,##0")),IF(P4564&gt;0,"متبقي "&amp;TEXT(P4564,"#,##0"),"✔ متوازنة"))))),IF(R4564=0,"⚠ أضف سطر عهدة أولًا",IF(OR(C4564="",N(G4564)=0),"⚠ أكمل التاريخ والقيمة",IF(S4564="","⚠ التاريخ خارج السنة المالية",IF(H4564="","⚠ اختر بند الموازنة",IF(I4564="مرفوض","✖ مرفوض من المدير",IF(I4564&lt;&gt;"موافق","⏳ بانتظار موافقة المدير",IF(K4564&lt;&gt;"نعم","⚠ غير مسوى مع الحسابات","✔ معتمد ومسوى")))))))))</f>
        <v/>
      </c>
      <c r="R4564">
        <f>N(R4563)+IF(A4564="عهدة",1,0)</f>
        <v/>
      </c>
      <c r="S4564">
        <f>IF(C4564="","",IF(AND(C4564&gt;=DATE(2026,9,1),C4564&lt;=DATE(2027,8,31)),(YEAR(C4564)-2026)*12+MONTH(C4564)-8,""))</f>
        <v/>
      </c>
      <c r="T4564">
        <f>IF(AND(A4564="مصروف",R4564&gt;0,I4564="موافق",S4564&lt;&gt;"",H4564&lt;&gt;""),N(G4564),0)</f>
        <v/>
      </c>
    </row>
    <row r="4565">
      <c r="A4565" s="19" t="n"/>
      <c r="B4565" s="20">
        <f>IF(A4565="","",IF(R4565=0,"⚠ أضف سطر عهدة أولًا","BDR-"&amp;TEXT(R4565,"000")))</f>
        <v/>
      </c>
      <c r="C4565" s="21" t="n"/>
      <c r="D4565" s="20">
        <f>IF(C4565="","",IF(S4565="","خارج السنة المالية",INDEX(القوائم!$D$2:$D$13,S4565)))</f>
        <v/>
      </c>
      <c r="E4565" s="22" t="n"/>
      <c r="F4565" s="23" t="n"/>
      <c r="G4565" s="23" t="n"/>
      <c r="H4565" s="22" t="n"/>
      <c r="I4565" s="19" t="n"/>
      <c r="J4565" s="21" t="n"/>
      <c r="K4565" s="19" t="n"/>
      <c r="L4565" s="19" t="n"/>
      <c r="M4565" s="21" t="n"/>
      <c r="N4565" s="22" t="n"/>
      <c r="O4565" s="24">
        <f>IF(A4565&lt;&gt;"عهدة","",SUMIFS($G$8:$G$5007,$B$8:$B$5007,B4565,$A$8:$A$5007,"مصروف",$I$8:$I$5007,"&lt;&gt;مرفوض"))</f>
        <v/>
      </c>
      <c r="P4565" s="25">
        <f>IF(A4565&lt;&gt;"عهدة","",N(F4565)-O4565)</f>
        <v/>
      </c>
      <c r="Q4565" s="26">
        <f>IF(A4565="","",IF(A4565="عهدة",IF(N(F4565)=0,"⚠ أدخل قيمة العهدة",IF(P4565&lt;0,"⛔ عجز / زيادة مصروفات "&amp;TEXT(-P4565,"#,##0"),IF(COUNTIFS($B$8:$B$5007,B4565,$A$8:$A$5007,"مصروف",$I$8:$I$5007,"&lt;&gt;مرفوض",$K$8:$K$5007,"&lt;&gt;نعم")&gt;0,"⚠ "&amp;COUNTIFS($B$8:$B$5007,B4565,$A$8:$A$5007,"مصروف",$I$8:$I$5007,"&lt;&gt;مرفوض",$K$8:$K$5007,"&lt;&gt;نعم")&amp;" مصروف غير مسوى",IF(L4565="تمت التسوية",IF(P4565=0,"✔ متوازنة وتمت التسوية","✔ تمت التسوية – متبقي "&amp;TEXT(P4565,"#,##0")),IF(P4565&gt;0,"متبقي "&amp;TEXT(P4565,"#,##0"),"✔ متوازنة"))))),IF(R4565=0,"⚠ أضف سطر عهدة أولًا",IF(OR(C4565="",N(G4565)=0),"⚠ أكمل التاريخ والقيمة",IF(S4565="","⚠ التاريخ خارج السنة المالية",IF(H4565="","⚠ اختر بند الموازنة",IF(I4565="مرفوض","✖ مرفوض من المدير",IF(I4565&lt;&gt;"موافق","⏳ بانتظار موافقة المدير",IF(K4565&lt;&gt;"نعم","⚠ غير مسوى مع الحسابات","✔ معتمد ومسوى")))))))))</f>
        <v/>
      </c>
      <c r="R4565">
        <f>N(R4564)+IF(A4565="عهدة",1,0)</f>
        <v/>
      </c>
      <c r="S4565">
        <f>IF(C4565="","",IF(AND(C4565&gt;=DATE(2026,9,1),C4565&lt;=DATE(2027,8,31)),(YEAR(C4565)-2026)*12+MONTH(C4565)-8,""))</f>
        <v/>
      </c>
      <c r="T4565">
        <f>IF(AND(A4565="مصروف",R4565&gt;0,I4565="موافق",S4565&lt;&gt;"",H4565&lt;&gt;""),N(G4565),0)</f>
        <v/>
      </c>
    </row>
    <row r="4566">
      <c r="A4566" s="19" t="n"/>
      <c r="B4566" s="20">
        <f>IF(A4566="","",IF(R4566=0,"⚠ أضف سطر عهدة أولًا","BDR-"&amp;TEXT(R4566,"000")))</f>
        <v/>
      </c>
      <c r="C4566" s="21" t="n"/>
      <c r="D4566" s="20">
        <f>IF(C4566="","",IF(S4566="","خارج السنة المالية",INDEX(القوائم!$D$2:$D$13,S4566)))</f>
        <v/>
      </c>
      <c r="E4566" s="22" t="n"/>
      <c r="F4566" s="23" t="n"/>
      <c r="G4566" s="23" t="n"/>
      <c r="H4566" s="22" t="n"/>
      <c r="I4566" s="19" t="n"/>
      <c r="J4566" s="21" t="n"/>
      <c r="K4566" s="19" t="n"/>
      <c r="L4566" s="19" t="n"/>
      <c r="M4566" s="21" t="n"/>
      <c r="N4566" s="22" t="n"/>
      <c r="O4566" s="24">
        <f>IF(A4566&lt;&gt;"عهدة","",SUMIFS($G$8:$G$5007,$B$8:$B$5007,B4566,$A$8:$A$5007,"مصروف",$I$8:$I$5007,"&lt;&gt;مرفوض"))</f>
        <v/>
      </c>
      <c r="P4566" s="25">
        <f>IF(A4566&lt;&gt;"عهدة","",N(F4566)-O4566)</f>
        <v/>
      </c>
      <c r="Q4566" s="26">
        <f>IF(A4566="","",IF(A4566="عهدة",IF(N(F4566)=0,"⚠ أدخل قيمة العهدة",IF(P4566&lt;0,"⛔ عجز / زيادة مصروفات "&amp;TEXT(-P4566,"#,##0"),IF(COUNTIFS($B$8:$B$5007,B4566,$A$8:$A$5007,"مصروف",$I$8:$I$5007,"&lt;&gt;مرفوض",$K$8:$K$5007,"&lt;&gt;نعم")&gt;0,"⚠ "&amp;COUNTIFS($B$8:$B$5007,B4566,$A$8:$A$5007,"مصروف",$I$8:$I$5007,"&lt;&gt;مرفوض",$K$8:$K$5007,"&lt;&gt;نعم")&amp;" مصروف غير مسوى",IF(L4566="تمت التسوية",IF(P4566=0,"✔ متوازنة وتمت التسوية","✔ تمت التسوية – متبقي "&amp;TEXT(P4566,"#,##0")),IF(P4566&gt;0,"متبقي "&amp;TEXT(P4566,"#,##0"),"✔ متوازنة"))))),IF(R4566=0,"⚠ أضف سطر عهدة أولًا",IF(OR(C4566="",N(G4566)=0),"⚠ أكمل التاريخ والقيمة",IF(S4566="","⚠ التاريخ خارج السنة المالية",IF(H4566="","⚠ اختر بند الموازنة",IF(I4566="مرفوض","✖ مرفوض من المدير",IF(I4566&lt;&gt;"موافق","⏳ بانتظار موافقة المدير",IF(K4566&lt;&gt;"نعم","⚠ غير مسوى مع الحسابات","✔ معتمد ومسوى")))))))))</f>
        <v/>
      </c>
      <c r="R4566">
        <f>N(R4565)+IF(A4566="عهدة",1,0)</f>
        <v/>
      </c>
      <c r="S4566">
        <f>IF(C4566="","",IF(AND(C4566&gt;=DATE(2026,9,1),C4566&lt;=DATE(2027,8,31)),(YEAR(C4566)-2026)*12+MONTH(C4566)-8,""))</f>
        <v/>
      </c>
      <c r="T4566">
        <f>IF(AND(A4566="مصروف",R4566&gt;0,I4566="موافق",S4566&lt;&gt;"",H4566&lt;&gt;""),N(G4566),0)</f>
        <v/>
      </c>
    </row>
    <row r="4567">
      <c r="A4567" s="19" t="n"/>
      <c r="B4567" s="20">
        <f>IF(A4567="","",IF(R4567=0,"⚠ أضف سطر عهدة أولًا","BDR-"&amp;TEXT(R4567,"000")))</f>
        <v/>
      </c>
      <c r="C4567" s="21" t="n"/>
      <c r="D4567" s="20">
        <f>IF(C4567="","",IF(S4567="","خارج السنة المالية",INDEX(القوائم!$D$2:$D$13,S4567)))</f>
        <v/>
      </c>
      <c r="E4567" s="22" t="n"/>
      <c r="F4567" s="23" t="n"/>
      <c r="G4567" s="23" t="n"/>
      <c r="H4567" s="22" t="n"/>
      <c r="I4567" s="19" t="n"/>
      <c r="J4567" s="21" t="n"/>
      <c r="K4567" s="19" t="n"/>
      <c r="L4567" s="19" t="n"/>
      <c r="M4567" s="21" t="n"/>
      <c r="N4567" s="22" t="n"/>
      <c r="O4567" s="24">
        <f>IF(A4567&lt;&gt;"عهدة","",SUMIFS($G$8:$G$5007,$B$8:$B$5007,B4567,$A$8:$A$5007,"مصروف",$I$8:$I$5007,"&lt;&gt;مرفوض"))</f>
        <v/>
      </c>
      <c r="P4567" s="25">
        <f>IF(A4567&lt;&gt;"عهدة","",N(F4567)-O4567)</f>
        <v/>
      </c>
      <c r="Q4567" s="26">
        <f>IF(A4567="","",IF(A4567="عهدة",IF(N(F4567)=0,"⚠ أدخل قيمة العهدة",IF(P4567&lt;0,"⛔ عجز / زيادة مصروفات "&amp;TEXT(-P4567,"#,##0"),IF(COUNTIFS($B$8:$B$5007,B4567,$A$8:$A$5007,"مصروف",$I$8:$I$5007,"&lt;&gt;مرفوض",$K$8:$K$5007,"&lt;&gt;نعم")&gt;0,"⚠ "&amp;COUNTIFS($B$8:$B$5007,B4567,$A$8:$A$5007,"مصروف",$I$8:$I$5007,"&lt;&gt;مرفوض",$K$8:$K$5007,"&lt;&gt;نعم")&amp;" مصروف غير مسوى",IF(L4567="تمت التسوية",IF(P4567=0,"✔ متوازنة وتمت التسوية","✔ تمت التسوية – متبقي "&amp;TEXT(P4567,"#,##0")),IF(P4567&gt;0,"متبقي "&amp;TEXT(P4567,"#,##0"),"✔ متوازنة"))))),IF(R4567=0,"⚠ أضف سطر عهدة أولًا",IF(OR(C4567="",N(G4567)=0),"⚠ أكمل التاريخ والقيمة",IF(S4567="","⚠ التاريخ خارج السنة المالية",IF(H4567="","⚠ اختر بند الموازنة",IF(I4567="مرفوض","✖ مرفوض من المدير",IF(I4567&lt;&gt;"موافق","⏳ بانتظار موافقة المدير",IF(K4567&lt;&gt;"نعم","⚠ غير مسوى مع الحسابات","✔ معتمد ومسوى")))))))))</f>
        <v/>
      </c>
      <c r="R4567">
        <f>N(R4566)+IF(A4567="عهدة",1,0)</f>
        <v/>
      </c>
      <c r="S4567">
        <f>IF(C4567="","",IF(AND(C4567&gt;=DATE(2026,9,1),C4567&lt;=DATE(2027,8,31)),(YEAR(C4567)-2026)*12+MONTH(C4567)-8,""))</f>
        <v/>
      </c>
      <c r="T4567">
        <f>IF(AND(A4567="مصروف",R4567&gt;0,I4567="موافق",S4567&lt;&gt;"",H4567&lt;&gt;""),N(G4567),0)</f>
        <v/>
      </c>
    </row>
    <row r="4568">
      <c r="A4568" s="19" t="n"/>
      <c r="B4568" s="20">
        <f>IF(A4568="","",IF(R4568=0,"⚠ أضف سطر عهدة أولًا","BDR-"&amp;TEXT(R4568,"000")))</f>
        <v/>
      </c>
      <c r="C4568" s="21" t="n"/>
      <c r="D4568" s="20">
        <f>IF(C4568="","",IF(S4568="","خارج السنة المالية",INDEX(القوائم!$D$2:$D$13,S4568)))</f>
        <v/>
      </c>
      <c r="E4568" s="22" t="n"/>
      <c r="F4568" s="23" t="n"/>
      <c r="G4568" s="23" t="n"/>
      <c r="H4568" s="22" t="n"/>
      <c r="I4568" s="19" t="n"/>
      <c r="J4568" s="21" t="n"/>
      <c r="K4568" s="19" t="n"/>
      <c r="L4568" s="19" t="n"/>
      <c r="M4568" s="21" t="n"/>
      <c r="N4568" s="22" t="n"/>
      <c r="O4568" s="24">
        <f>IF(A4568&lt;&gt;"عهدة","",SUMIFS($G$8:$G$5007,$B$8:$B$5007,B4568,$A$8:$A$5007,"مصروف",$I$8:$I$5007,"&lt;&gt;مرفوض"))</f>
        <v/>
      </c>
      <c r="P4568" s="25">
        <f>IF(A4568&lt;&gt;"عهدة","",N(F4568)-O4568)</f>
        <v/>
      </c>
      <c r="Q4568" s="26">
        <f>IF(A4568="","",IF(A4568="عهدة",IF(N(F4568)=0,"⚠ أدخل قيمة العهدة",IF(P4568&lt;0,"⛔ عجز / زيادة مصروفات "&amp;TEXT(-P4568,"#,##0"),IF(COUNTIFS($B$8:$B$5007,B4568,$A$8:$A$5007,"مصروف",$I$8:$I$5007,"&lt;&gt;مرفوض",$K$8:$K$5007,"&lt;&gt;نعم")&gt;0,"⚠ "&amp;COUNTIFS($B$8:$B$5007,B4568,$A$8:$A$5007,"مصروف",$I$8:$I$5007,"&lt;&gt;مرفوض",$K$8:$K$5007,"&lt;&gt;نعم")&amp;" مصروف غير مسوى",IF(L4568="تمت التسوية",IF(P4568=0,"✔ متوازنة وتمت التسوية","✔ تمت التسوية – متبقي "&amp;TEXT(P4568,"#,##0")),IF(P4568&gt;0,"متبقي "&amp;TEXT(P4568,"#,##0"),"✔ متوازنة"))))),IF(R4568=0,"⚠ أضف سطر عهدة أولًا",IF(OR(C4568="",N(G4568)=0),"⚠ أكمل التاريخ والقيمة",IF(S4568="","⚠ التاريخ خارج السنة المالية",IF(H4568="","⚠ اختر بند الموازنة",IF(I4568="مرفوض","✖ مرفوض من المدير",IF(I4568&lt;&gt;"موافق","⏳ بانتظار موافقة المدير",IF(K4568&lt;&gt;"نعم","⚠ غير مسوى مع الحسابات","✔ معتمد ومسوى")))))))))</f>
        <v/>
      </c>
      <c r="R4568">
        <f>N(R4567)+IF(A4568="عهدة",1,0)</f>
        <v/>
      </c>
      <c r="S4568">
        <f>IF(C4568="","",IF(AND(C4568&gt;=DATE(2026,9,1),C4568&lt;=DATE(2027,8,31)),(YEAR(C4568)-2026)*12+MONTH(C4568)-8,""))</f>
        <v/>
      </c>
      <c r="T4568">
        <f>IF(AND(A4568="مصروف",R4568&gt;0,I4568="موافق",S4568&lt;&gt;"",H4568&lt;&gt;""),N(G4568),0)</f>
        <v/>
      </c>
    </row>
    <row r="4569">
      <c r="A4569" s="19" t="n"/>
      <c r="B4569" s="20">
        <f>IF(A4569="","",IF(R4569=0,"⚠ أضف سطر عهدة أولًا","BDR-"&amp;TEXT(R4569,"000")))</f>
        <v/>
      </c>
      <c r="C4569" s="21" t="n"/>
      <c r="D4569" s="20">
        <f>IF(C4569="","",IF(S4569="","خارج السنة المالية",INDEX(القوائم!$D$2:$D$13,S4569)))</f>
        <v/>
      </c>
      <c r="E4569" s="22" t="n"/>
      <c r="F4569" s="23" t="n"/>
      <c r="G4569" s="23" t="n"/>
      <c r="H4569" s="22" t="n"/>
      <c r="I4569" s="19" t="n"/>
      <c r="J4569" s="21" t="n"/>
      <c r="K4569" s="19" t="n"/>
      <c r="L4569" s="19" t="n"/>
      <c r="M4569" s="21" t="n"/>
      <c r="N4569" s="22" t="n"/>
      <c r="O4569" s="24">
        <f>IF(A4569&lt;&gt;"عهدة","",SUMIFS($G$8:$G$5007,$B$8:$B$5007,B4569,$A$8:$A$5007,"مصروف",$I$8:$I$5007,"&lt;&gt;مرفوض"))</f>
        <v/>
      </c>
      <c r="P4569" s="25">
        <f>IF(A4569&lt;&gt;"عهدة","",N(F4569)-O4569)</f>
        <v/>
      </c>
      <c r="Q4569" s="26">
        <f>IF(A4569="","",IF(A4569="عهدة",IF(N(F4569)=0,"⚠ أدخل قيمة العهدة",IF(P4569&lt;0,"⛔ عجز / زيادة مصروفات "&amp;TEXT(-P4569,"#,##0"),IF(COUNTIFS($B$8:$B$5007,B4569,$A$8:$A$5007,"مصروف",$I$8:$I$5007,"&lt;&gt;مرفوض",$K$8:$K$5007,"&lt;&gt;نعم")&gt;0,"⚠ "&amp;COUNTIFS($B$8:$B$5007,B4569,$A$8:$A$5007,"مصروف",$I$8:$I$5007,"&lt;&gt;مرفوض",$K$8:$K$5007,"&lt;&gt;نعم")&amp;" مصروف غير مسوى",IF(L4569="تمت التسوية",IF(P4569=0,"✔ متوازنة وتمت التسوية","✔ تمت التسوية – متبقي "&amp;TEXT(P4569,"#,##0")),IF(P4569&gt;0,"متبقي "&amp;TEXT(P4569,"#,##0"),"✔ متوازنة"))))),IF(R4569=0,"⚠ أضف سطر عهدة أولًا",IF(OR(C4569="",N(G4569)=0),"⚠ أكمل التاريخ والقيمة",IF(S4569="","⚠ التاريخ خارج السنة المالية",IF(H4569="","⚠ اختر بند الموازنة",IF(I4569="مرفوض","✖ مرفوض من المدير",IF(I4569&lt;&gt;"موافق","⏳ بانتظار موافقة المدير",IF(K4569&lt;&gt;"نعم","⚠ غير مسوى مع الحسابات","✔ معتمد ومسوى")))))))))</f>
        <v/>
      </c>
      <c r="R4569">
        <f>N(R4568)+IF(A4569="عهدة",1,0)</f>
        <v/>
      </c>
      <c r="S4569">
        <f>IF(C4569="","",IF(AND(C4569&gt;=DATE(2026,9,1),C4569&lt;=DATE(2027,8,31)),(YEAR(C4569)-2026)*12+MONTH(C4569)-8,""))</f>
        <v/>
      </c>
      <c r="T4569">
        <f>IF(AND(A4569="مصروف",R4569&gt;0,I4569="موافق",S4569&lt;&gt;"",H4569&lt;&gt;""),N(G4569),0)</f>
        <v/>
      </c>
    </row>
    <row r="4570">
      <c r="A4570" s="19" t="n"/>
      <c r="B4570" s="20">
        <f>IF(A4570="","",IF(R4570=0,"⚠ أضف سطر عهدة أولًا","BDR-"&amp;TEXT(R4570,"000")))</f>
        <v/>
      </c>
      <c r="C4570" s="21" t="n"/>
      <c r="D4570" s="20">
        <f>IF(C4570="","",IF(S4570="","خارج السنة المالية",INDEX(القوائم!$D$2:$D$13,S4570)))</f>
        <v/>
      </c>
      <c r="E4570" s="22" t="n"/>
      <c r="F4570" s="23" t="n"/>
      <c r="G4570" s="23" t="n"/>
      <c r="H4570" s="22" t="n"/>
      <c r="I4570" s="19" t="n"/>
      <c r="J4570" s="21" t="n"/>
      <c r="K4570" s="19" t="n"/>
      <c r="L4570" s="19" t="n"/>
      <c r="M4570" s="21" t="n"/>
      <c r="N4570" s="22" t="n"/>
      <c r="O4570" s="24">
        <f>IF(A4570&lt;&gt;"عهدة","",SUMIFS($G$8:$G$5007,$B$8:$B$5007,B4570,$A$8:$A$5007,"مصروف",$I$8:$I$5007,"&lt;&gt;مرفوض"))</f>
        <v/>
      </c>
      <c r="P4570" s="25">
        <f>IF(A4570&lt;&gt;"عهدة","",N(F4570)-O4570)</f>
        <v/>
      </c>
      <c r="Q4570" s="26">
        <f>IF(A4570="","",IF(A4570="عهدة",IF(N(F4570)=0,"⚠ أدخل قيمة العهدة",IF(P4570&lt;0,"⛔ عجز / زيادة مصروفات "&amp;TEXT(-P4570,"#,##0"),IF(COUNTIFS($B$8:$B$5007,B4570,$A$8:$A$5007,"مصروف",$I$8:$I$5007,"&lt;&gt;مرفوض",$K$8:$K$5007,"&lt;&gt;نعم")&gt;0,"⚠ "&amp;COUNTIFS($B$8:$B$5007,B4570,$A$8:$A$5007,"مصروف",$I$8:$I$5007,"&lt;&gt;مرفوض",$K$8:$K$5007,"&lt;&gt;نعم")&amp;" مصروف غير مسوى",IF(L4570="تمت التسوية",IF(P4570=0,"✔ متوازنة وتمت التسوية","✔ تمت التسوية – متبقي "&amp;TEXT(P4570,"#,##0")),IF(P4570&gt;0,"متبقي "&amp;TEXT(P4570,"#,##0"),"✔ متوازنة"))))),IF(R4570=0,"⚠ أضف سطر عهدة أولًا",IF(OR(C4570="",N(G4570)=0),"⚠ أكمل التاريخ والقيمة",IF(S4570="","⚠ التاريخ خارج السنة المالية",IF(H4570="","⚠ اختر بند الموازنة",IF(I4570="مرفوض","✖ مرفوض من المدير",IF(I4570&lt;&gt;"موافق","⏳ بانتظار موافقة المدير",IF(K4570&lt;&gt;"نعم","⚠ غير مسوى مع الحسابات","✔ معتمد ومسوى")))))))))</f>
        <v/>
      </c>
      <c r="R4570">
        <f>N(R4569)+IF(A4570="عهدة",1,0)</f>
        <v/>
      </c>
      <c r="S4570">
        <f>IF(C4570="","",IF(AND(C4570&gt;=DATE(2026,9,1),C4570&lt;=DATE(2027,8,31)),(YEAR(C4570)-2026)*12+MONTH(C4570)-8,""))</f>
        <v/>
      </c>
      <c r="T4570">
        <f>IF(AND(A4570="مصروف",R4570&gt;0,I4570="موافق",S4570&lt;&gt;"",H4570&lt;&gt;""),N(G4570),0)</f>
        <v/>
      </c>
    </row>
    <row r="4571">
      <c r="A4571" s="19" t="n"/>
      <c r="B4571" s="20">
        <f>IF(A4571="","",IF(R4571=0,"⚠ أضف سطر عهدة أولًا","BDR-"&amp;TEXT(R4571,"000")))</f>
        <v/>
      </c>
      <c r="C4571" s="21" t="n"/>
      <c r="D4571" s="20">
        <f>IF(C4571="","",IF(S4571="","خارج السنة المالية",INDEX(القوائم!$D$2:$D$13,S4571)))</f>
        <v/>
      </c>
      <c r="E4571" s="22" t="n"/>
      <c r="F4571" s="23" t="n"/>
      <c r="G4571" s="23" t="n"/>
      <c r="H4571" s="22" t="n"/>
      <c r="I4571" s="19" t="n"/>
      <c r="J4571" s="21" t="n"/>
      <c r="K4571" s="19" t="n"/>
      <c r="L4571" s="19" t="n"/>
      <c r="M4571" s="21" t="n"/>
      <c r="N4571" s="22" t="n"/>
      <c r="O4571" s="24">
        <f>IF(A4571&lt;&gt;"عهدة","",SUMIFS($G$8:$G$5007,$B$8:$B$5007,B4571,$A$8:$A$5007,"مصروف",$I$8:$I$5007,"&lt;&gt;مرفوض"))</f>
        <v/>
      </c>
      <c r="P4571" s="25">
        <f>IF(A4571&lt;&gt;"عهدة","",N(F4571)-O4571)</f>
        <v/>
      </c>
      <c r="Q4571" s="26">
        <f>IF(A4571="","",IF(A4571="عهدة",IF(N(F4571)=0,"⚠ أدخل قيمة العهدة",IF(P4571&lt;0,"⛔ عجز / زيادة مصروفات "&amp;TEXT(-P4571,"#,##0"),IF(COUNTIFS($B$8:$B$5007,B4571,$A$8:$A$5007,"مصروف",$I$8:$I$5007,"&lt;&gt;مرفوض",$K$8:$K$5007,"&lt;&gt;نعم")&gt;0,"⚠ "&amp;COUNTIFS($B$8:$B$5007,B4571,$A$8:$A$5007,"مصروف",$I$8:$I$5007,"&lt;&gt;مرفوض",$K$8:$K$5007,"&lt;&gt;نعم")&amp;" مصروف غير مسوى",IF(L4571="تمت التسوية",IF(P4571=0,"✔ متوازنة وتمت التسوية","✔ تمت التسوية – متبقي "&amp;TEXT(P4571,"#,##0")),IF(P4571&gt;0,"متبقي "&amp;TEXT(P4571,"#,##0"),"✔ متوازنة"))))),IF(R4571=0,"⚠ أضف سطر عهدة أولًا",IF(OR(C4571="",N(G4571)=0),"⚠ أكمل التاريخ والقيمة",IF(S4571="","⚠ التاريخ خارج السنة المالية",IF(H4571="","⚠ اختر بند الموازنة",IF(I4571="مرفوض","✖ مرفوض من المدير",IF(I4571&lt;&gt;"موافق","⏳ بانتظار موافقة المدير",IF(K4571&lt;&gt;"نعم","⚠ غير مسوى مع الحسابات","✔ معتمد ومسوى")))))))))</f>
        <v/>
      </c>
      <c r="R4571">
        <f>N(R4570)+IF(A4571="عهدة",1,0)</f>
        <v/>
      </c>
      <c r="S4571">
        <f>IF(C4571="","",IF(AND(C4571&gt;=DATE(2026,9,1),C4571&lt;=DATE(2027,8,31)),(YEAR(C4571)-2026)*12+MONTH(C4571)-8,""))</f>
        <v/>
      </c>
      <c r="T4571">
        <f>IF(AND(A4571="مصروف",R4571&gt;0,I4571="موافق",S4571&lt;&gt;"",H4571&lt;&gt;""),N(G4571),0)</f>
        <v/>
      </c>
    </row>
    <row r="4572">
      <c r="A4572" s="19" t="n"/>
      <c r="B4572" s="20">
        <f>IF(A4572="","",IF(R4572=0,"⚠ أضف سطر عهدة أولًا","BDR-"&amp;TEXT(R4572,"000")))</f>
        <v/>
      </c>
      <c r="C4572" s="21" t="n"/>
      <c r="D4572" s="20">
        <f>IF(C4572="","",IF(S4572="","خارج السنة المالية",INDEX(القوائم!$D$2:$D$13,S4572)))</f>
        <v/>
      </c>
      <c r="E4572" s="22" t="n"/>
      <c r="F4572" s="23" t="n"/>
      <c r="G4572" s="23" t="n"/>
      <c r="H4572" s="22" t="n"/>
      <c r="I4572" s="19" t="n"/>
      <c r="J4572" s="21" t="n"/>
      <c r="K4572" s="19" t="n"/>
      <c r="L4572" s="19" t="n"/>
      <c r="M4572" s="21" t="n"/>
      <c r="N4572" s="22" t="n"/>
      <c r="O4572" s="24">
        <f>IF(A4572&lt;&gt;"عهدة","",SUMIFS($G$8:$G$5007,$B$8:$B$5007,B4572,$A$8:$A$5007,"مصروف",$I$8:$I$5007,"&lt;&gt;مرفوض"))</f>
        <v/>
      </c>
      <c r="P4572" s="25">
        <f>IF(A4572&lt;&gt;"عهدة","",N(F4572)-O4572)</f>
        <v/>
      </c>
      <c r="Q4572" s="26">
        <f>IF(A4572="","",IF(A4572="عهدة",IF(N(F4572)=0,"⚠ أدخل قيمة العهدة",IF(P4572&lt;0,"⛔ عجز / زيادة مصروفات "&amp;TEXT(-P4572,"#,##0"),IF(COUNTIFS($B$8:$B$5007,B4572,$A$8:$A$5007,"مصروف",$I$8:$I$5007,"&lt;&gt;مرفوض",$K$8:$K$5007,"&lt;&gt;نعم")&gt;0,"⚠ "&amp;COUNTIFS($B$8:$B$5007,B4572,$A$8:$A$5007,"مصروف",$I$8:$I$5007,"&lt;&gt;مرفوض",$K$8:$K$5007,"&lt;&gt;نعم")&amp;" مصروف غير مسوى",IF(L4572="تمت التسوية",IF(P4572=0,"✔ متوازنة وتمت التسوية","✔ تمت التسوية – متبقي "&amp;TEXT(P4572,"#,##0")),IF(P4572&gt;0,"متبقي "&amp;TEXT(P4572,"#,##0"),"✔ متوازنة"))))),IF(R4572=0,"⚠ أضف سطر عهدة أولًا",IF(OR(C4572="",N(G4572)=0),"⚠ أكمل التاريخ والقيمة",IF(S4572="","⚠ التاريخ خارج السنة المالية",IF(H4572="","⚠ اختر بند الموازنة",IF(I4572="مرفوض","✖ مرفوض من المدير",IF(I4572&lt;&gt;"موافق","⏳ بانتظار موافقة المدير",IF(K4572&lt;&gt;"نعم","⚠ غير مسوى مع الحسابات","✔ معتمد ومسوى")))))))))</f>
        <v/>
      </c>
      <c r="R4572">
        <f>N(R4571)+IF(A4572="عهدة",1,0)</f>
        <v/>
      </c>
      <c r="S4572">
        <f>IF(C4572="","",IF(AND(C4572&gt;=DATE(2026,9,1),C4572&lt;=DATE(2027,8,31)),(YEAR(C4572)-2026)*12+MONTH(C4572)-8,""))</f>
        <v/>
      </c>
      <c r="T4572">
        <f>IF(AND(A4572="مصروف",R4572&gt;0,I4572="موافق",S4572&lt;&gt;"",H4572&lt;&gt;""),N(G4572),0)</f>
        <v/>
      </c>
    </row>
    <row r="4573">
      <c r="A4573" s="19" t="n"/>
      <c r="B4573" s="20">
        <f>IF(A4573="","",IF(R4573=0,"⚠ أضف سطر عهدة أولًا","BDR-"&amp;TEXT(R4573,"000")))</f>
        <v/>
      </c>
      <c r="C4573" s="21" t="n"/>
      <c r="D4573" s="20">
        <f>IF(C4573="","",IF(S4573="","خارج السنة المالية",INDEX(القوائم!$D$2:$D$13,S4573)))</f>
        <v/>
      </c>
      <c r="E4573" s="22" t="n"/>
      <c r="F4573" s="23" t="n"/>
      <c r="G4573" s="23" t="n"/>
      <c r="H4573" s="22" t="n"/>
      <c r="I4573" s="19" t="n"/>
      <c r="J4573" s="21" t="n"/>
      <c r="K4573" s="19" t="n"/>
      <c r="L4573" s="19" t="n"/>
      <c r="M4573" s="21" t="n"/>
      <c r="N4573" s="22" t="n"/>
      <c r="O4573" s="24">
        <f>IF(A4573&lt;&gt;"عهدة","",SUMIFS($G$8:$G$5007,$B$8:$B$5007,B4573,$A$8:$A$5007,"مصروف",$I$8:$I$5007,"&lt;&gt;مرفوض"))</f>
        <v/>
      </c>
      <c r="P4573" s="25">
        <f>IF(A4573&lt;&gt;"عهدة","",N(F4573)-O4573)</f>
        <v/>
      </c>
      <c r="Q4573" s="26">
        <f>IF(A4573="","",IF(A4573="عهدة",IF(N(F4573)=0,"⚠ أدخل قيمة العهدة",IF(P4573&lt;0,"⛔ عجز / زيادة مصروفات "&amp;TEXT(-P4573,"#,##0"),IF(COUNTIFS($B$8:$B$5007,B4573,$A$8:$A$5007,"مصروف",$I$8:$I$5007,"&lt;&gt;مرفوض",$K$8:$K$5007,"&lt;&gt;نعم")&gt;0,"⚠ "&amp;COUNTIFS($B$8:$B$5007,B4573,$A$8:$A$5007,"مصروف",$I$8:$I$5007,"&lt;&gt;مرفوض",$K$8:$K$5007,"&lt;&gt;نعم")&amp;" مصروف غير مسوى",IF(L4573="تمت التسوية",IF(P4573=0,"✔ متوازنة وتمت التسوية","✔ تمت التسوية – متبقي "&amp;TEXT(P4573,"#,##0")),IF(P4573&gt;0,"متبقي "&amp;TEXT(P4573,"#,##0"),"✔ متوازنة"))))),IF(R4573=0,"⚠ أضف سطر عهدة أولًا",IF(OR(C4573="",N(G4573)=0),"⚠ أكمل التاريخ والقيمة",IF(S4573="","⚠ التاريخ خارج السنة المالية",IF(H4573="","⚠ اختر بند الموازنة",IF(I4573="مرفوض","✖ مرفوض من المدير",IF(I4573&lt;&gt;"موافق","⏳ بانتظار موافقة المدير",IF(K4573&lt;&gt;"نعم","⚠ غير مسوى مع الحسابات","✔ معتمد ومسوى")))))))))</f>
        <v/>
      </c>
      <c r="R4573">
        <f>N(R4572)+IF(A4573="عهدة",1,0)</f>
        <v/>
      </c>
      <c r="S4573">
        <f>IF(C4573="","",IF(AND(C4573&gt;=DATE(2026,9,1),C4573&lt;=DATE(2027,8,31)),(YEAR(C4573)-2026)*12+MONTH(C4573)-8,""))</f>
        <v/>
      </c>
      <c r="T4573">
        <f>IF(AND(A4573="مصروف",R4573&gt;0,I4573="موافق",S4573&lt;&gt;"",H4573&lt;&gt;""),N(G4573),0)</f>
        <v/>
      </c>
    </row>
    <row r="4574">
      <c r="A4574" s="19" t="n"/>
      <c r="B4574" s="20">
        <f>IF(A4574="","",IF(R4574=0,"⚠ أضف سطر عهدة أولًا","BDR-"&amp;TEXT(R4574,"000")))</f>
        <v/>
      </c>
      <c r="C4574" s="21" t="n"/>
      <c r="D4574" s="20">
        <f>IF(C4574="","",IF(S4574="","خارج السنة المالية",INDEX(القوائم!$D$2:$D$13,S4574)))</f>
        <v/>
      </c>
      <c r="E4574" s="22" t="n"/>
      <c r="F4574" s="23" t="n"/>
      <c r="G4574" s="23" t="n"/>
      <c r="H4574" s="22" t="n"/>
      <c r="I4574" s="19" t="n"/>
      <c r="J4574" s="21" t="n"/>
      <c r="K4574" s="19" t="n"/>
      <c r="L4574" s="19" t="n"/>
      <c r="M4574" s="21" t="n"/>
      <c r="N4574" s="22" t="n"/>
      <c r="O4574" s="24">
        <f>IF(A4574&lt;&gt;"عهدة","",SUMIFS($G$8:$G$5007,$B$8:$B$5007,B4574,$A$8:$A$5007,"مصروف",$I$8:$I$5007,"&lt;&gt;مرفوض"))</f>
        <v/>
      </c>
      <c r="P4574" s="25">
        <f>IF(A4574&lt;&gt;"عهدة","",N(F4574)-O4574)</f>
        <v/>
      </c>
      <c r="Q4574" s="26">
        <f>IF(A4574="","",IF(A4574="عهدة",IF(N(F4574)=0,"⚠ أدخل قيمة العهدة",IF(P4574&lt;0,"⛔ عجز / زيادة مصروفات "&amp;TEXT(-P4574,"#,##0"),IF(COUNTIFS($B$8:$B$5007,B4574,$A$8:$A$5007,"مصروف",$I$8:$I$5007,"&lt;&gt;مرفوض",$K$8:$K$5007,"&lt;&gt;نعم")&gt;0,"⚠ "&amp;COUNTIFS($B$8:$B$5007,B4574,$A$8:$A$5007,"مصروف",$I$8:$I$5007,"&lt;&gt;مرفوض",$K$8:$K$5007,"&lt;&gt;نعم")&amp;" مصروف غير مسوى",IF(L4574="تمت التسوية",IF(P4574=0,"✔ متوازنة وتمت التسوية","✔ تمت التسوية – متبقي "&amp;TEXT(P4574,"#,##0")),IF(P4574&gt;0,"متبقي "&amp;TEXT(P4574,"#,##0"),"✔ متوازنة"))))),IF(R4574=0,"⚠ أضف سطر عهدة أولًا",IF(OR(C4574="",N(G4574)=0),"⚠ أكمل التاريخ والقيمة",IF(S4574="","⚠ التاريخ خارج السنة المالية",IF(H4574="","⚠ اختر بند الموازنة",IF(I4574="مرفوض","✖ مرفوض من المدير",IF(I4574&lt;&gt;"موافق","⏳ بانتظار موافقة المدير",IF(K4574&lt;&gt;"نعم","⚠ غير مسوى مع الحسابات","✔ معتمد ومسوى")))))))))</f>
        <v/>
      </c>
      <c r="R4574">
        <f>N(R4573)+IF(A4574="عهدة",1,0)</f>
        <v/>
      </c>
      <c r="S4574">
        <f>IF(C4574="","",IF(AND(C4574&gt;=DATE(2026,9,1),C4574&lt;=DATE(2027,8,31)),(YEAR(C4574)-2026)*12+MONTH(C4574)-8,""))</f>
        <v/>
      </c>
      <c r="T4574">
        <f>IF(AND(A4574="مصروف",R4574&gt;0,I4574="موافق",S4574&lt;&gt;"",H4574&lt;&gt;""),N(G4574),0)</f>
        <v/>
      </c>
    </row>
    <row r="4575">
      <c r="A4575" s="19" t="n"/>
      <c r="B4575" s="20">
        <f>IF(A4575="","",IF(R4575=0,"⚠ أضف سطر عهدة أولًا","BDR-"&amp;TEXT(R4575,"000")))</f>
        <v/>
      </c>
      <c r="C4575" s="21" t="n"/>
      <c r="D4575" s="20">
        <f>IF(C4575="","",IF(S4575="","خارج السنة المالية",INDEX(القوائم!$D$2:$D$13,S4575)))</f>
        <v/>
      </c>
      <c r="E4575" s="22" t="n"/>
      <c r="F4575" s="23" t="n"/>
      <c r="G4575" s="23" t="n"/>
      <c r="H4575" s="22" t="n"/>
      <c r="I4575" s="19" t="n"/>
      <c r="J4575" s="21" t="n"/>
      <c r="K4575" s="19" t="n"/>
      <c r="L4575" s="19" t="n"/>
      <c r="M4575" s="21" t="n"/>
      <c r="N4575" s="22" t="n"/>
      <c r="O4575" s="24">
        <f>IF(A4575&lt;&gt;"عهدة","",SUMIFS($G$8:$G$5007,$B$8:$B$5007,B4575,$A$8:$A$5007,"مصروف",$I$8:$I$5007,"&lt;&gt;مرفوض"))</f>
        <v/>
      </c>
      <c r="P4575" s="25">
        <f>IF(A4575&lt;&gt;"عهدة","",N(F4575)-O4575)</f>
        <v/>
      </c>
      <c r="Q4575" s="26">
        <f>IF(A4575="","",IF(A4575="عهدة",IF(N(F4575)=0,"⚠ أدخل قيمة العهدة",IF(P4575&lt;0,"⛔ عجز / زيادة مصروفات "&amp;TEXT(-P4575,"#,##0"),IF(COUNTIFS($B$8:$B$5007,B4575,$A$8:$A$5007,"مصروف",$I$8:$I$5007,"&lt;&gt;مرفوض",$K$8:$K$5007,"&lt;&gt;نعم")&gt;0,"⚠ "&amp;COUNTIFS($B$8:$B$5007,B4575,$A$8:$A$5007,"مصروف",$I$8:$I$5007,"&lt;&gt;مرفوض",$K$8:$K$5007,"&lt;&gt;نعم")&amp;" مصروف غير مسوى",IF(L4575="تمت التسوية",IF(P4575=0,"✔ متوازنة وتمت التسوية","✔ تمت التسوية – متبقي "&amp;TEXT(P4575,"#,##0")),IF(P4575&gt;0,"متبقي "&amp;TEXT(P4575,"#,##0"),"✔ متوازنة"))))),IF(R4575=0,"⚠ أضف سطر عهدة أولًا",IF(OR(C4575="",N(G4575)=0),"⚠ أكمل التاريخ والقيمة",IF(S4575="","⚠ التاريخ خارج السنة المالية",IF(H4575="","⚠ اختر بند الموازنة",IF(I4575="مرفوض","✖ مرفوض من المدير",IF(I4575&lt;&gt;"موافق","⏳ بانتظار موافقة المدير",IF(K4575&lt;&gt;"نعم","⚠ غير مسوى مع الحسابات","✔ معتمد ومسوى")))))))))</f>
        <v/>
      </c>
      <c r="R4575">
        <f>N(R4574)+IF(A4575="عهدة",1,0)</f>
        <v/>
      </c>
      <c r="S4575">
        <f>IF(C4575="","",IF(AND(C4575&gt;=DATE(2026,9,1),C4575&lt;=DATE(2027,8,31)),(YEAR(C4575)-2026)*12+MONTH(C4575)-8,""))</f>
        <v/>
      </c>
      <c r="T4575">
        <f>IF(AND(A4575="مصروف",R4575&gt;0,I4575="موافق",S4575&lt;&gt;"",H4575&lt;&gt;""),N(G4575),0)</f>
        <v/>
      </c>
    </row>
    <row r="4576">
      <c r="A4576" s="19" t="n"/>
      <c r="B4576" s="20">
        <f>IF(A4576="","",IF(R4576=0,"⚠ أضف سطر عهدة أولًا","BDR-"&amp;TEXT(R4576,"000")))</f>
        <v/>
      </c>
      <c r="C4576" s="21" t="n"/>
      <c r="D4576" s="20">
        <f>IF(C4576="","",IF(S4576="","خارج السنة المالية",INDEX(القوائم!$D$2:$D$13,S4576)))</f>
        <v/>
      </c>
      <c r="E4576" s="22" t="n"/>
      <c r="F4576" s="23" t="n"/>
      <c r="G4576" s="23" t="n"/>
      <c r="H4576" s="22" t="n"/>
      <c r="I4576" s="19" t="n"/>
      <c r="J4576" s="21" t="n"/>
      <c r="K4576" s="19" t="n"/>
      <c r="L4576" s="19" t="n"/>
      <c r="M4576" s="21" t="n"/>
      <c r="N4576" s="22" t="n"/>
      <c r="O4576" s="24">
        <f>IF(A4576&lt;&gt;"عهدة","",SUMIFS($G$8:$G$5007,$B$8:$B$5007,B4576,$A$8:$A$5007,"مصروف",$I$8:$I$5007,"&lt;&gt;مرفوض"))</f>
        <v/>
      </c>
      <c r="P4576" s="25">
        <f>IF(A4576&lt;&gt;"عهدة","",N(F4576)-O4576)</f>
        <v/>
      </c>
      <c r="Q4576" s="26">
        <f>IF(A4576="","",IF(A4576="عهدة",IF(N(F4576)=0,"⚠ أدخل قيمة العهدة",IF(P4576&lt;0,"⛔ عجز / زيادة مصروفات "&amp;TEXT(-P4576,"#,##0"),IF(COUNTIFS($B$8:$B$5007,B4576,$A$8:$A$5007,"مصروف",$I$8:$I$5007,"&lt;&gt;مرفوض",$K$8:$K$5007,"&lt;&gt;نعم")&gt;0,"⚠ "&amp;COUNTIFS($B$8:$B$5007,B4576,$A$8:$A$5007,"مصروف",$I$8:$I$5007,"&lt;&gt;مرفوض",$K$8:$K$5007,"&lt;&gt;نعم")&amp;" مصروف غير مسوى",IF(L4576="تمت التسوية",IF(P4576=0,"✔ متوازنة وتمت التسوية","✔ تمت التسوية – متبقي "&amp;TEXT(P4576,"#,##0")),IF(P4576&gt;0,"متبقي "&amp;TEXT(P4576,"#,##0"),"✔ متوازنة"))))),IF(R4576=0,"⚠ أضف سطر عهدة أولًا",IF(OR(C4576="",N(G4576)=0),"⚠ أكمل التاريخ والقيمة",IF(S4576="","⚠ التاريخ خارج السنة المالية",IF(H4576="","⚠ اختر بند الموازنة",IF(I4576="مرفوض","✖ مرفوض من المدير",IF(I4576&lt;&gt;"موافق","⏳ بانتظار موافقة المدير",IF(K4576&lt;&gt;"نعم","⚠ غير مسوى مع الحسابات","✔ معتمد ومسوى")))))))))</f>
        <v/>
      </c>
      <c r="R4576">
        <f>N(R4575)+IF(A4576="عهدة",1,0)</f>
        <v/>
      </c>
      <c r="S4576">
        <f>IF(C4576="","",IF(AND(C4576&gt;=DATE(2026,9,1),C4576&lt;=DATE(2027,8,31)),(YEAR(C4576)-2026)*12+MONTH(C4576)-8,""))</f>
        <v/>
      </c>
      <c r="T4576">
        <f>IF(AND(A4576="مصروف",R4576&gt;0,I4576="موافق",S4576&lt;&gt;"",H4576&lt;&gt;""),N(G4576),0)</f>
        <v/>
      </c>
    </row>
    <row r="4577">
      <c r="A4577" s="19" t="n"/>
      <c r="B4577" s="20">
        <f>IF(A4577="","",IF(R4577=0,"⚠ أضف سطر عهدة أولًا","BDR-"&amp;TEXT(R4577,"000")))</f>
        <v/>
      </c>
      <c r="C4577" s="21" t="n"/>
      <c r="D4577" s="20">
        <f>IF(C4577="","",IF(S4577="","خارج السنة المالية",INDEX(القوائم!$D$2:$D$13,S4577)))</f>
        <v/>
      </c>
      <c r="E4577" s="22" t="n"/>
      <c r="F4577" s="23" t="n"/>
      <c r="G4577" s="23" t="n"/>
      <c r="H4577" s="22" t="n"/>
      <c r="I4577" s="19" t="n"/>
      <c r="J4577" s="21" t="n"/>
      <c r="K4577" s="19" t="n"/>
      <c r="L4577" s="19" t="n"/>
      <c r="M4577" s="21" t="n"/>
      <c r="N4577" s="22" t="n"/>
      <c r="O4577" s="24">
        <f>IF(A4577&lt;&gt;"عهدة","",SUMIFS($G$8:$G$5007,$B$8:$B$5007,B4577,$A$8:$A$5007,"مصروف",$I$8:$I$5007,"&lt;&gt;مرفوض"))</f>
        <v/>
      </c>
      <c r="P4577" s="25">
        <f>IF(A4577&lt;&gt;"عهدة","",N(F4577)-O4577)</f>
        <v/>
      </c>
      <c r="Q4577" s="26">
        <f>IF(A4577="","",IF(A4577="عهدة",IF(N(F4577)=0,"⚠ أدخل قيمة العهدة",IF(P4577&lt;0,"⛔ عجز / زيادة مصروفات "&amp;TEXT(-P4577,"#,##0"),IF(COUNTIFS($B$8:$B$5007,B4577,$A$8:$A$5007,"مصروف",$I$8:$I$5007,"&lt;&gt;مرفوض",$K$8:$K$5007,"&lt;&gt;نعم")&gt;0,"⚠ "&amp;COUNTIFS($B$8:$B$5007,B4577,$A$8:$A$5007,"مصروف",$I$8:$I$5007,"&lt;&gt;مرفوض",$K$8:$K$5007,"&lt;&gt;نعم")&amp;" مصروف غير مسوى",IF(L4577="تمت التسوية",IF(P4577=0,"✔ متوازنة وتمت التسوية","✔ تمت التسوية – متبقي "&amp;TEXT(P4577,"#,##0")),IF(P4577&gt;0,"متبقي "&amp;TEXT(P4577,"#,##0"),"✔ متوازنة"))))),IF(R4577=0,"⚠ أضف سطر عهدة أولًا",IF(OR(C4577="",N(G4577)=0),"⚠ أكمل التاريخ والقيمة",IF(S4577="","⚠ التاريخ خارج السنة المالية",IF(H4577="","⚠ اختر بند الموازنة",IF(I4577="مرفوض","✖ مرفوض من المدير",IF(I4577&lt;&gt;"موافق","⏳ بانتظار موافقة المدير",IF(K4577&lt;&gt;"نعم","⚠ غير مسوى مع الحسابات","✔ معتمد ومسوى")))))))))</f>
        <v/>
      </c>
      <c r="R4577">
        <f>N(R4576)+IF(A4577="عهدة",1,0)</f>
        <v/>
      </c>
      <c r="S4577">
        <f>IF(C4577="","",IF(AND(C4577&gt;=DATE(2026,9,1),C4577&lt;=DATE(2027,8,31)),(YEAR(C4577)-2026)*12+MONTH(C4577)-8,""))</f>
        <v/>
      </c>
      <c r="T4577">
        <f>IF(AND(A4577="مصروف",R4577&gt;0,I4577="موافق",S4577&lt;&gt;"",H4577&lt;&gt;""),N(G4577),0)</f>
        <v/>
      </c>
    </row>
    <row r="4578">
      <c r="A4578" s="19" t="n"/>
      <c r="B4578" s="20">
        <f>IF(A4578="","",IF(R4578=0,"⚠ أضف سطر عهدة أولًا","BDR-"&amp;TEXT(R4578,"000")))</f>
        <v/>
      </c>
      <c r="C4578" s="21" t="n"/>
      <c r="D4578" s="20">
        <f>IF(C4578="","",IF(S4578="","خارج السنة المالية",INDEX(القوائم!$D$2:$D$13,S4578)))</f>
        <v/>
      </c>
      <c r="E4578" s="22" t="n"/>
      <c r="F4578" s="23" t="n"/>
      <c r="G4578" s="23" t="n"/>
      <c r="H4578" s="22" t="n"/>
      <c r="I4578" s="19" t="n"/>
      <c r="J4578" s="21" t="n"/>
      <c r="K4578" s="19" t="n"/>
      <c r="L4578" s="19" t="n"/>
      <c r="M4578" s="21" t="n"/>
      <c r="N4578" s="22" t="n"/>
      <c r="O4578" s="24">
        <f>IF(A4578&lt;&gt;"عهدة","",SUMIFS($G$8:$G$5007,$B$8:$B$5007,B4578,$A$8:$A$5007,"مصروف",$I$8:$I$5007,"&lt;&gt;مرفوض"))</f>
        <v/>
      </c>
      <c r="P4578" s="25">
        <f>IF(A4578&lt;&gt;"عهدة","",N(F4578)-O4578)</f>
        <v/>
      </c>
      <c r="Q4578" s="26">
        <f>IF(A4578="","",IF(A4578="عهدة",IF(N(F4578)=0,"⚠ أدخل قيمة العهدة",IF(P4578&lt;0,"⛔ عجز / زيادة مصروفات "&amp;TEXT(-P4578,"#,##0"),IF(COUNTIFS($B$8:$B$5007,B4578,$A$8:$A$5007,"مصروف",$I$8:$I$5007,"&lt;&gt;مرفوض",$K$8:$K$5007,"&lt;&gt;نعم")&gt;0,"⚠ "&amp;COUNTIFS($B$8:$B$5007,B4578,$A$8:$A$5007,"مصروف",$I$8:$I$5007,"&lt;&gt;مرفوض",$K$8:$K$5007,"&lt;&gt;نعم")&amp;" مصروف غير مسوى",IF(L4578="تمت التسوية",IF(P4578=0,"✔ متوازنة وتمت التسوية","✔ تمت التسوية – متبقي "&amp;TEXT(P4578,"#,##0")),IF(P4578&gt;0,"متبقي "&amp;TEXT(P4578,"#,##0"),"✔ متوازنة"))))),IF(R4578=0,"⚠ أضف سطر عهدة أولًا",IF(OR(C4578="",N(G4578)=0),"⚠ أكمل التاريخ والقيمة",IF(S4578="","⚠ التاريخ خارج السنة المالية",IF(H4578="","⚠ اختر بند الموازنة",IF(I4578="مرفوض","✖ مرفوض من المدير",IF(I4578&lt;&gt;"موافق","⏳ بانتظار موافقة المدير",IF(K4578&lt;&gt;"نعم","⚠ غير مسوى مع الحسابات","✔ معتمد ومسوى")))))))))</f>
        <v/>
      </c>
      <c r="R4578">
        <f>N(R4577)+IF(A4578="عهدة",1,0)</f>
        <v/>
      </c>
      <c r="S4578">
        <f>IF(C4578="","",IF(AND(C4578&gt;=DATE(2026,9,1),C4578&lt;=DATE(2027,8,31)),(YEAR(C4578)-2026)*12+MONTH(C4578)-8,""))</f>
        <v/>
      </c>
      <c r="T4578">
        <f>IF(AND(A4578="مصروف",R4578&gt;0,I4578="موافق",S4578&lt;&gt;"",H4578&lt;&gt;""),N(G4578),0)</f>
        <v/>
      </c>
    </row>
    <row r="4579">
      <c r="A4579" s="19" t="n"/>
      <c r="B4579" s="20">
        <f>IF(A4579="","",IF(R4579=0,"⚠ أضف سطر عهدة أولًا","BDR-"&amp;TEXT(R4579,"000")))</f>
        <v/>
      </c>
      <c r="C4579" s="21" t="n"/>
      <c r="D4579" s="20">
        <f>IF(C4579="","",IF(S4579="","خارج السنة المالية",INDEX(القوائم!$D$2:$D$13,S4579)))</f>
        <v/>
      </c>
      <c r="E4579" s="22" t="n"/>
      <c r="F4579" s="23" t="n"/>
      <c r="G4579" s="23" t="n"/>
      <c r="H4579" s="22" t="n"/>
      <c r="I4579" s="19" t="n"/>
      <c r="J4579" s="21" t="n"/>
      <c r="K4579" s="19" t="n"/>
      <c r="L4579" s="19" t="n"/>
      <c r="M4579" s="21" t="n"/>
      <c r="N4579" s="22" t="n"/>
      <c r="O4579" s="24">
        <f>IF(A4579&lt;&gt;"عهدة","",SUMIFS($G$8:$G$5007,$B$8:$B$5007,B4579,$A$8:$A$5007,"مصروف",$I$8:$I$5007,"&lt;&gt;مرفوض"))</f>
        <v/>
      </c>
      <c r="P4579" s="25">
        <f>IF(A4579&lt;&gt;"عهدة","",N(F4579)-O4579)</f>
        <v/>
      </c>
      <c r="Q4579" s="26">
        <f>IF(A4579="","",IF(A4579="عهدة",IF(N(F4579)=0,"⚠ أدخل قيمة العهدة",IF(P4579&lt;0,"⛔ عجز / زيادة مصروفات "&amp;TEXT(-P4579,"#,##0"),IF(COUNTIFS($B$8:$B$5007,B4579,$A$8:$A$5007,"مصروف",$I$8:$I$5007,"&lt;&gt;مرفوض",$K$8:$K$5007,"&lt;&gt;نعم")&gt;0,"⚠ "&amp;COUNTIFS($B$8:$B$5007,B4579,$A$8:$A$5007,"مصروف",$I$8:$I$5007,"&lt;&gt;مرفوض",$K$8:$K$5007,"&lt;&gt;نعم")&amp;" مصروف غير مسوى",IF(L4579="تمت التسوية",IF(P4579=0,"✔ متوازنة وتمت التسوية","✔ تمت التسوية – متبقي "&amp;TEXT(P4579,"#,##0")),IF(P4579&gt;0,"متبقي "&amp;TEXT(P4579,"#,##0"),"✔ متوازنة"))))),IF(R4579=0,"⚠ أضف سطر عهدة أولًا",IF(OR(C4579="",N(G4579)=0),"⚠ أكمل التاريخ والقيمة",IF(S4579="","⚠ التاريخ خارج السنة المالية",IF(H4579="","⚠ اختر بند الموازنة",IF(I4579="مرفوض","✖ مرفوض من المدير",IF(I4579&lt;&gt;"موافق","⏳ بانتظار موافقة المدير",IF(K4579&lt;&gt;"نعم","⚠ غير مسوى مع الحسابات","✔ معتمد ومسوى")))))))))</f>
        <v/>
      </c>
      <c r="R4579">
        <f>N(R4578)+IF(A4579="عهدة",1,0)</f>
        <v/>
      </c>
      <c r="S4579">
        <f>IF(C4579="","",IF(AND(C4579&gt;=DATE(2026,9,1),C4579&lt;=DATE(2027,8,31)),(YEAR(C4579)-2026)*12+MONTH(C4579)-8,""))</f>
        <v/>
      </c>
      <c r="T4579">
        <f>IF(AND(A4579="مصروف",R4579&gt;0,I4579="موافق",S4579&lt;&gt;"",H4579&lt;&gt;""),N(G4579),0)</f>
        <v/>
      </c>
    </row>
    <row r="4580">
      <c r="A4580" s="19" t="n"/>
      <c r="B4580" s="20">
        <f>IF(A4580="","",IF(R4580=0,"⚠ أضف سطر عهدة أولًا","BDR-"&amp;TEXT(R4580,"000")))</f>
        <v/>
      </c>
      <c r="C4580" s="21" t="n"/>
      <c r="D4580" s="20">
        <f>IF(C4580="","",IF(S4580="","خارج السنة المالية",INDEX(القوائم!$D$2:$D$13,S4580)))</f>
        <v/>
      </c>
      <c r="E4580" s="22" t="n"/>
      <c r="F4580" s="23" t="n"/>
      <c r="G4580" s="23" t="n"/>
      <c r="H4580" s="22" t="n"/>
      <c r="I4580" s="19" t="n"/>
      <c r="J4580" s="21" t="n"/>
      <c r="K4580" s="19" t="n"/>
      <c r="L4580" s="19" t="n"/>
      <c r="M4580" s="21" t="n"/>
      <c r="N4580" s="22" t="n"/>
      <c r="O4580" s="24">
        <f>IF(A4580&lt;&gt;"عهدة","",SUMIFS($G$8:$G$5007,$B$8:$B$5007,B4580,$A$8:$A$5007,"مصروف",$I$8:$I$5007,"&lt;&gt;مرفوض"))</f>
        <v/>
      </c>
      <c r="P4580" s="25">
        <f>IF(A4580&lt;&gt;"عهدة","",N(F4580)-O4580)</f>
        <v/>
      </c>
      <c r="Q4580" s="26">
        <f>IF(A4580="","",IF(A4580="عهدة",IF(N(F4580)=0,"⚠ أدخل قيمة العهدة",IF(P4580&lt;0,"⛔ عجز / زيادة مصروفات "&amp;TEXT(-P4580,"#,##0"),IF(COUNTIFS($B$8:$B$5007,B4580,$A$8:$A$5007,"مصروف",$I$8:$I$5007,"&lt;&gt;مرفوض",$K$8:$K$5007,"&lt;&gt;نعم")&gt;0,"⚠ "&amp;COUNTIFS($B$8:$B$5007,B4580,$A$8:$A$5007,"مصروف",$I$8:$I$5007,"&lt;&gt;مرفوض",$K$8:$K$5007,"&lt;&gt;نعم")&amp;" مصروف غير مسوى",IF(L4580="تمت التسوية",IF(P4580=0,"✔ متوازنة وتمت التسوية","✔ تمت التسوية – متبقي "&amp;TEXT(P4580,"#,##0")),IF(P4580&gt;0,"متبقي "&amp;TEXT(P4580,"#,##0"),"✔ متوازنة"))))),IF(R4580=0,"⚠ أضف سطر عهدة أولًا",IF(OR(C4580="",N(G4580)=0),"⚠ أكمل التاريخ والقيمة",IF(S4580="","⚠ التاريخ خارج السنة المالية",IF(H4580="","⚠ اختر بند الموازنة",IF(I4580="مرفوض","✖ مرفوض من المدير",IF(I4580&lt;&gt;"موافق","⏳ بانتظار موافقة المدير",IF(K4580&lt;&gt;"نعم","⚠ غير مسوى مع الحسابات","✔ معتمد ومسوى")))))))))</f>
        <v/>
      </c>
      <c r="R4580">
        <f>N(R4579)+IF(A4580="عهدة",1,0)</f>
        <v/>
      </c>
      <c r="S4580">
        <f>IF(C4580="","",IF(AND(C4580&gt;=DATE(2026,9,1),C4580&lt;=DATE(2027,8,31)),(YEAR(C4580)-2026)*12+MONTH(C4580)-8,""))</f>
        <v/>
      </c>
      <c r="T4580">
        <f>IF(AND(A4580="مصروف",R4580&gt;0,I4580="موافق",S4580&lt;&gt;"",H4580&lt;&gt;""),N(G4580),0)</f>
        <v/>
      </c>
    </row>
    <row r="4581">
      <c r="A4581" s="19" t="n"/>
      <c r="B4581" s="20">
        <f>IF(A4581="","",IF(R4581=0,"⚠ أضف سطر عهدة أولًا","BDR-"&amp;TEXT(R4581,"000")))</f>
        <v/>
      </c>
      <c r="C4581" s="21" t="n"/>
      <c r="D4581" s="20">
        <f>IF(C4581="","",IF(S4581="","خارج السنة المالية",INDEX(القوائم!$D$2:$D$13,S4581)))</f>
        <v/>
      </c>
      <c r="E4581" s="22" t="n"/>
      <c r="F4581" s="23" t="n"/>
      <c r="G4581" s="23" t="n"/>
      <c r="H4581" s="22" t="n"/>
      <c r="I4581" s="19" t="n"/>
      <c r="J4581" s="21" t="n"/>
      <c r="K4581" s="19" t="n"/>
      <c r="L4581" s="19" t="n"/>
      <c r="M4581" s="21" t="n"/>
      <c r="N4581" s="22" t="n"/>
      <c r="O4581" s="24">
        <f>IF(A4581&lt;&gt;"عهدة","",SUMIFS($G$8:$G$5007,$B$8:$B$5007,B4581,$A$8:$A$5007,"مصروف",$I$8:$I$5007,"&lt;&gt;مرفوض"))</f>
        <v/>
      </c>
      <c r="P4581" s="25">
        <f>IF(A4581&lt;&gt;"عهدة","",N(F4581)-O4581)</f>
        <v/>
      </c>
      <c r="Q4581" s="26">
        <f>IF(A4581="","",IF(A4581="عهدة",IF(N(F4581)=0,"⚠ أدخل قيمة العهدة",IF(P4581&lt;0,"⛔ عجز / زيادة مصروفات "&amp;TEXT(-P4581,"#,##0"),IF(COUNTIFS($B$8:$B$5007,B4581,$A$8:$A$5007,"مصروف",$I$8:$I$5007,"&lt;&gt;مرفوض",$K$8:$K$5007,"&lt;&gt;نعم")&gt;0,"⚠ "&amp;COUNTIFS($B$8:$B$5007,B4581,$A$8:$A$5007,"مصروف",$I$8:$I$5007,"&lt;&gt;مرفوض",$K$8:$K$5007,"&lt;&gt;نعم")&amp;" مصروف غير مسوى",IF(L4581="تمت التسوية",IF(P4581=0,"✔ متوازنة وتمت التسوية","✔ تمت التسوية – متبقي "&amp;TEXT(P4581,"#,##0")),IF(P4581&gt;0,"متبقي "&amp;TEXT(P4581,"#,##0"),"✔ متوازنة"))))),IF(R4581=0,"⚠ أضف سطر عهدة أولًا",IF(OR(C4581="",N(G4581)=0),"⚠ أكمل التاريخ والقيمة",IF(S4581="","⚠ التاريخ خارج السنة المالية",IF(H4581="","⚠ اختر بند الموازنة",IF(I4581="مرفوض","✖ مرفوض من المدير",IF(I4581&lt;&gt;"موافق","⏳ بانتظار موافقة المدير",IF(K4581&lt;&gt;"نعم","⚠ غير مسوى مع الحسابات","✔ معتمد ومسوى")))))))))</f>
        <v/>
      </c>
      <c r="R4581">
        <f>N(R4580)+IF(A4581="عهدة",1,0)</f>
        <v/>
      </c>
      <c r="S4581">
        <f>IF(C4581="","",IF(AND(C4581&gt;=DATE(2026,9,1),C4581&lt;=DATE(2027,8,31)),(YEAR(C4581)-2026)*12+MONTH(C4581)-8,""))</f>
        <v/>
      </c>
      <c r="T4581">
        <f>IF(AND(A4581="مصروف",R4581&gt;0,I4581="موافق",S4581&lt;&gt;"",H4581&lt;&gt;""),N(G4581),0)</f>
        <v/>
      </c>
    </row>
    <row r="4582">
      <c r="A4582" s="19" t="n"/>
      <c r="B4582" s="20">
        <f>IF(A4582="","",IF(R4582=0,"⚠ أضف سطر عهدة أولًا","BDR-"&amp;TEXT(R4582,"000")))</f>
        <v/>
      </c>
      <c r="C4582" s="21" t="n"/>
      <c r="D4582" s="20">
        <f>IF(C4582="","",IF(S4582="","خارج السنة المالية",INDEX(القوائم!$D$2:$D$13,S4582)))</f>
        <v/>
      </c>
      <c r="E4582" s="22" t="n"/>
      <c r="F4582" s="23" t="n"/>
      <c r="G4582" s="23" t="n"/>
      <c r="H4582" s="22" t="n"/>
      <c r="I4582" s="19" t="n"/>
      <c r="J4582" s="21" t="n"/>
      <c r="K4582" s="19" t="n"/>
      <c r="L4582" s="19" t="n"/>
      <c r="M4582" s="21" t="n"/>
      <c r="N4582" s="22" t="n"/>
      <c r="O4582" s="24">
        <f>IF(A4582&lt;&gt;"عهدة","",SUMIFS($G$8:$G$5007,$B$8:$B$5007,B4582,$A$8:$A$5007,"مصروف",$I$8:$I$5007,"&lt;&gt;مرفوض"))</f>
        <v/>
      </c>
      <c r="P4582" s="25">
        <f>IF(A4582&lt;&gt;"عهدة","",N(F4582)-O4582)</f>
        <v/>
      </c>
      <c r="Q4582" s="26">
        <f>IF(A4582="","",IF(A4582="عهدة",IF(N(F4582)=0,"⚠ أدخل قيمة العهدة",IF(P4582&lt;0,"⛔ عجز / زيادة مصروفات "&amp;TEXT(-P4582,"#,##0"),IF(COUNTIFS($B$8:$B$5007,B4582,$A$8:$A$5007,"مصروف",$I$8:$I$5007,"&lt;&gt;مرفوض",$K$8:$K$5007,"&lt;&gt;نعم")&gt;0,"⚠ "&amp;COUNTIFS($B$8:$B$5007,B4582,$A$8:$A$5007,"مصروف",$I$8:$I$5007,"&lt;&gt;مرفوض",$K$8:$K$5007,"&lt;&gt;نعم")&amp;" مصروف غير مسوى",IF(L4582="تمت التسوية",IF(P4582=0,"✔ متوازنة وتمت التسوية","✔ تمت التسوية – متبقي "&amp;TEXT(P4582,"#,##0")),IF(P4582&gt;0,"متبقي "&amp;TEXT(P4582,"#,##0"),"✔ متوازنة"))))),IF(R4582=0,"⚠ أضف سطر عهدة أولًا",IF(OR(C4582="",N(G4582)=0),"⚠ أكمل التاريخ والقيمة",IF(S4582="","⚠ التاريخ خارج السنة المالية",IF(H4582="","⚠ اختر بند الموازنة",IF(I4582="مرفوض","✖ مرفوض من المدير",IF(I4582&lt;&gt;"موافق","⏳ بانتظار موافقة المدير",IF(K4582&lt;&gt;"نعم","⚠ غير مسوى مع الحسابات","✔ معتمد ومسوى")))))))))</f>
        <v/>
      </c>
      <c r="R4582">
        <f>N(R4581)+IF(A4582="عهدة",1,0)</f>
        <v/>
      </c>
      <c r="S4582">
        <f>IF(C4582="","",IF(AND(C4582&gt;=DATE(2026,9,1),C4582&lt;=DATE(2027,8,31)),(YEAR(C4582)-2026)*12+MONTH(C4582)-8,""))</f>
        <v/>
      </c>
      <c r="T4582">
        <f>IF(AND(A4582="مصروف",R4582&gt;0,I4582="موافق",S4582&lt;&gt;"",H4582&lt;&gt;""),N(G4582),0)</f>
        <v/>
      </c>
    </row>
    <row r="4583">
      <c r="A4583" s="19" t="n"/>
      <c r="B4583" s="20">
        <f>IF(A4583="","",IF(R4583=0,"⚠ أضف سطر عهدة أولًا","BDR-"&amp;TEXT(R4583,"000")))</f>
        <v/>
      </c>
      <c r="C4583" s="21" t="n"/>
      <c r="D4583" s="20">
        <f>IF(C4583="","",IF(S4583="","خارج السنة المالية",INDEX(القوائم!$D$2:$D$13,S4583)))</f>
        <v/>
      </c>
      <c r="E4583" s="22" t="n"/>
      <c r="F4583" s="23" t="n"/>
      <c r="G4583" s="23" t="n"/>
      <c r="H4583" s="22" t="n"/>
      <c r="I4583" s="19" t="n"/>
      <c r="J4583" s="21" t="n"/>
      <c r="K4583" s="19" t="n"/>
      <c r="L4583" s="19" t="n"/>
      <c r="M4583" s="21" t="n"/>
      <c r="N4583" s="22" t="n"/>
      <c r="O4583" s="24">
        <f>IF(A4583&lt;&gt;"عهدة","",SUMIFS($G$8:$G$5007,$B$8:$B$5007,B4583,$A$8:$A$5007,"مصروف",$I$8:$I$5007,"&lt;&gt;مرفوض"))</f>
        <v/>
      </c>
      <c r="P4583" s="25">
        <f>IF(A4583&lt;&gt;"عهدة","",N(F4583)-O4583)</f>
        <v/>
      </c>
      <c r="Q4583" s="26">
        <f>IF(A4583="","",IF(A4583="عهدة",IF(N(F4583)=0,"⚠ أدخل قيمة العهدة",IF(P4583&lt;0,"⛔ عجز / زيادة مصروفات "&amp;TEXT(-P4583,"#,##0"),IF(COUNTIFS($B$8:$B$5007,B4583,$A$8:$A$5007,"مصروف",$I$8:$I$5007,"&lt;&gt;مرفوض",$K$8:$K$5007,"&lt;&gt;نعم")&gt;0,"⚠ "&amp;COUNTIFS($B$8:$B$5007,B4583,$A$8:$A$5007,"مصروف",$I$8:$I$5007,"&lt;&gt;مرفوض",$K$8:$K$5007,"&lt;&gt;نعم")&amp;" مصروف غير مسوى",IF(L4583="تمت التسوية",IF(P4583=0,"✔ متوازنة وتمت التسوية","✔ تمت التسوية – متبقي "&amp;TEXT(P4583,"#,##0")),IF(P4583&gt;0,"متبقي "&amp;TEXT(P4583,"#,##0"),"✔ متوازنة"))))),IF(R4583=0,"⚠ أضف سطر عهدة أولًا",IF(OR(C4583="",N(G4583)=0),"⚠ أكمل التاريخ والقيمة",IF(S4583="","⚠ التاريخ خارج السنة المالية",IF(H4583="","⚠ اختر بند الموازنة",IF(I4583="مرفوض","✖ مرفوض من المدير",IF(I4583&lt;&gt;"موافق","⏳ بانتظار موافقة المدير",IF(K4583&lt;&gt;"نعم","⚠ غير مسوى مع الحسابات","✔ معتمد ومسوى")))))))))</f>
        <v/>
      </c>
      <c r="R4583">
        <f>N(R4582)+IF(A4583="عهدة",1,0)</f>
        <v/>
      </c>
      <c r="S4583">
        <f>IF(C4583="","",IF(AND(C4583&gt;=DATE(2026,9,1),C4583&lt;=DATE(2027,8,31)),(YEAR(C4583)-2026)*12+MONTH(C4583)-8,""))</f>
        <v/>
      </c>
      <c r="T4583">
        <f>IF(AND(A4583="مصروف",R4583&gt;0,I4583="موافق",S4583&lt;&gt;"",H4583&lt;&gt;""),N(G4583),0)</f>
        <v/>
      </c>
    </row>
    <row r="4584">
      <c r="A4584" s="19" t="n"/>
      <c r="B4584" s="20">
        <f>IF(A4584="","",IF(R4584=0,"⚠ أضف سطر عهدة أولًا","BDR-"&amp;TEXT(R4584,"000")))</f>
        <v/>
      </c>
      <c r="C4584" s="21" t="n"/>
      <c r="D4584" s="20">
        <f>IF(C4584="","",IF(S4584="","خارج السنة المالية",INDEX(القوائم!$D$2:$D$13,S4584)))</f>
        <v/>
      </c>
      <c r="E4584" s="22" t="n"/>
      <c r="F4584" s="23" t="n"/>
      <c r="G4584" s="23" t="n"/>
      <c r="H4584" s="22" t="n"/>
      <c r="I4584" s="19" t="n"/>
      <c r="J4584" s="21" t="n"/>
      <c r="K4584" s="19" t="n"/>
      <c r="L4584" s="19" t="n"/>
      <c r="M4584" s="21" t="n"/>
      <c r="N4584" s="22" t="n"/>
      <c r="O4584" s="24">
        <f>IF(A4584&lt;&gt;"عهدة","",SUMIFS($G$8:$G$5007,$B$8:$B$5007,B4584,$A$8:$A$5007,"مصروف",$I$8:$I$5007,"&lt;&gt;مرفوض"))</f>
        <v/>
      </c>
      <c r="P4584" s="25">
        <f>IF(A4584&lt;&gt;"عهدة","",N(F4584)-O4584)</f>
        <v/>
      </c>
      <c r="Q4584" s="26">
        <f>IF(A4584="","",IF(A4584="عهدة",IF(N(F4584)=0,"⚠ أدخل قيمة العهدة",IF(P4584&lt;0,"⛔ عجز / زيادة مصروفات "&amp;TEXT(-P4584,"#,##0"),IF(COUNTIFS($B$8:$B$5007,B4584,$A$8:$A$5007,"مصروف",$I$8:$I$5007,"&lt;&gt;مرفوض",$K$8:$K$5007,"&lt;&gt;نعم")&gt;0,"⚠ "&amp;COUNTIFS($B$8:$B$5007,B4584,$A$8:$A$5007,"مصروف",$I$8:$I$5007,"&lt;&gt;مرفوض",$K$8:$K$5007,"&lt;&gt;نعم")&amp;" مصروف غير مسوى",IF(L4584="تمت التسوية",IF(P4584=0,"✔ متوازنة وتمت التسوية","✔ تمت التسوية – متبقي "&amp;TEXT(P4584,"#,##0")),IF(P4584&gt;0,"متبقي "&amp;TEXT(P4584,"#,##0"),"✔ متوازنة"))))),IF(R4584=0,"⚠ أضف سطر عهدة أولًا",IF(OR(C4584="",N(G4584)=0),"⚠ أكمل التاريخ والقيمة",IF(S4584="","⚠ التاريخ خارج السنة المالية",IF(H4584="","⚠ اختر بند الموازنة",IF(I4584="مرفوض","✖ مرفوض من المدير",IF(I4584&lt;&gt;"موافق","⏳ بانتظار موافقة المدير",IF(K4584&lt;&gt;"نعم","⚠ غير مسوى مع الحسابات","✔ معتمد ومسوى")))))))))</f>
        <v/>
      </c>
      <c r="R4584">
        <f>N(R4583)+IF(A4584="عهدة",1,0)</f>
        <v/>
      </c>
      <c r="S4584">
        <f>IF(C4584="","",IF(AND(C4584&gt;=DATE(2026,9,1),C4584&lt;=DATE(2027,8,31)),(YEAR(C4584)-2026)*12+MONTH(C4584)-8,""))</f>
        <v/>
      </c>
      <c r="T4584">
        <f>IF(AND(A4584="مصروف",R4584&gt;0,I4584="موافق",S4584&lt;&gt;"",H4584&lt;&gt;""),N(G4584),0)</f>
        <v/>
      </c>
    </row>
    <row r="4585">
      <c r="A4585" s="19" t="n"/>
      <c r="B4585" s="20">
        <f>IF(A4585="","",IF(R4585=0,"⚠ أضف سطر عهدة أولًا","BDR-"&amp;TEXT(R4585,"000")))</f>
        <v/>
      </c>
      <c r="C4585" s="21" t="n"/>
      <c r="D4585" s="20">
        <f>IF(C4585="","",IF(S4585="","خارج السنة المالية",INDEX(القوائم!$D$2:$D$13,S4585)))</f>
        <v/>
      </c>
      <c r="E4585" s="22" t="n"/>
      <c r="F4585" s="23" t="n"/>
      <c r="G4585" s="23" t="n"/>
      <c r="H4585" s="22" t="n"/>
      <c r="I4585" s="19" t="n"/>
      <c r="J4585" s="21" t="n"/>
      <c r="K4585" s="19" t="n"/>
      <c r="L4585" s="19" t="n"/>
      <c r="M4585" s="21" t="n"/>
      <c r="N4585" s="22" t="n"/>
      <c r="O4585" s="24">
        <f>IF(A4585&lt;&gt;"عهدة","",SUMIFS($G$8:$G$5007,$B$8:$B$5007,B4585,$A$8:$A$5007,"مصروف",$I$8:$I$5007,"&lt;&gt;مرفوض"))</f>
        <v/>
      </c>
      <c r="P4585" s="25">
        <f>IF(A4585&lt;&gt;"عهدة","",N(F4585)-O4585)</f>
        <v/>
      </c>
      <c r="Q4585" s="26">
        <f>IF(A4585="","",IF(A4585="عهدة",IF(N(F4585)=0,"⚠ أدخل قيمة العهدة",IF(P4585&lt;0,"⛔ عجز / زيادة مصروفات "&amp;TEXT(-P4585,"#,##0"),IF(COUNTIFS($B$8:$B$5007,B4585,$A$8:$A$5007,"مصروف",$I$8:$I$5007,"&lt;&gt;مرفوض",$K$8:$K$5007,"&lt;&gt;نعم")&gt;0,"⚠ "&amp;COUNTIFS($B$8:$B$5007,B4585,$A$8:$A$5007,"مصروف",$I$8:$I$5007,"&lt;&gt;مرفوض",$K$8:$K$5007,"&lt;&gt;نعم")&amp;" مصروف غير مسوى",IF(L4585="تمت التسوية",IF(P4585=0,"✔ متوازنة وتمت التسوية","✔ تمت التسوية – متبقي "&amp;TEXT(P4585,"#,##0")),IF(P4585&gt;0,"متبقي "&amp;TEXT(P4585,"#,##0"),"✔ متوازنة"))))),IF(R4585=0,"⚠ أضف سطر عهدة أولًا",IF(OR(C4585="",N(G4585)=0),"⚠ أكمل التاريخ والقيمة",IF(S4585="","⚠ التاريخ خارج السنة المالية",IF(H4585="","⚠ اختر بند الموازنة",IF(I4585="مرفوض","✖ مرفوض من المدير",IF(I4585&lt;&gt;"موافق","⏳ بانتظار موافقة المدير",IF(K4585&lt;&gt;"نعم","⚠ غير مسوى مع الحسابات","✔ معتمد ومسوى")))))))))</f>
        <v/>
      </c>
      <c r="R4585">
        <f>N(R4584)+IF(A4585="عهدة",1,0)</f>
        <v/>
      </c>
      <c r="S4585">
        <f>IF(C4585="","",IF(AND(C4585&gt;=DATE(2026,9,1),C4585&lt;=DATE(2027,8,31)),(YEAR(C4585)-2026)*12+MONTH(C4585)-8,""))</f>
        <v/>
      </c>
      <c r="T4585">
        <f>IF(AND(A4585="مصروف",R4585&gt;0,I4585="موافق",S4585&lt;&gt;"",H4585&lt;&gt;""),N(G4585),0)</f>
        <v/>
      </c>
    </row>
    <row r="4586">
      <c r="A4586" s="19" t="n"/>
      <c r="B4586" s="20">
        <f>IF(A4586="","",IF(R4586=0,"⚠ أضف سطر عهدة أولًا","BDR-"&amp;TEXT(R4586,"000")))</f>
        <v/>
      </c>
      <c r="C4586" s="21" t="n"/>
      <c r="D4586" s="20">
        <f>IF(C4586="","",IF(S4586="","خارج السنة المالية",INDEX(القوائم!$D$2:$D$13,S4586)))</f>
        <v/>
      </c>
      <c r="E4586" s="22" t="n"/>
      <c r="F4586" s="23" t="n"/>
      <c r="G4586" s="23" t="n"/>
      <c r="H4586" s="22" t="n"/>
      <c r="I4586" s="19" t="n"/>
      <c r="J4586" s="21" t="n"/>
      <c r="K4586" s="19" t="n"/>
      <c r="L4586" s="19" t="n"/>
      <c r="M4586" s="21" t="n"/>
      <c r="N4586" s="22" t="n"/>
      <c r="O4586" s="24">
        <f>IF(A4586&lt;&gt;"عهدة","",SUMIFS($G$8:$G$5007,$B$8:$B$5007,B4586,$A$8:$A$5007,"مصروف",$I$8:$I$5007,"&lt;&gt;مرفوض"))</f>
        <v/>
      </c>
      <c r="P4586" s="25">
        <f>IF(A4586&lt;&gt;"عهدة","",N(F4586)-O4586)</f>
        <v/>
      </c>
      <c r="Q4586" s="26">
        <f>IF(A4586="","",IF(A4586="عهدة",IF(N(F4586)=0,"⚠ أدخل قيمة العهدة",IF(P4586&lt;0,"⛔ عجز / زيادة مصروفات "&amp;TEXT(-P4586,"#,##0"),IF(COUNTIFS($B$8:$B$5007,B4586,$A$8:$A$5007,"مصروف",$I$8:$I$5007,"&lt;&gt;مرفوض",$K$8:$K$5007,"&lt;&gt;نعم")&gt;0,"⚠ "&amp;COUNTIFS($B$8:$B$5007,B4586,$A$8:$A$5007,"مصروف",$I$8:$I$5007,"&lt;&gt;مرفوض",$K$8:$K$5007,"&lt;&gt;نعم")&amp;" مصروف غير مسوى",IF(L4586="تمت التسوية",IF(P4586=0,"✔ متوازنة وتمت التسوية","✔ تمت التسوية – متبقي "&amp;TEXT(P4586,"#,##0")),IF(P4586&gt;0,"متبقي "&amp;TEXT(P4586,"#,##0"),"✔ متوازنة"))))),IF(R4586=0,"⚠ أضف سطر عهدة أولًا",IF(OR(C4586="",N(G4586)=0),"⚠ أكمل التاريخ والقيمة",IF(S4586="","⚠ التاريخ خارج السنة المالية",IF(H4586="","⚠ اختر بند الموازنة",IF(I4586="مرفوض","✖ مرفوض من المدير",IF(I4586&lt;&gt;"موافق","⏳ بانتظار موافقة المدير",IF(K4586&lt;&gt;"نعم","⚠ غير مسوى مع الحسابات","✔ معتمد ومسوى")))))))))</f>
        <v/>
      </c>
      <c r="R4586">
        <f>N(R4585)+IF(A4586="عهدة",1,0)</f>
        <v/>
      </c>
      <c r="S4586">
        <f>IF(C4586="","",IF(AND(C4586&gt;=DATE(2026,9,1),C4586&lt;=DATE(2027,8,31)),(YEAR(C4586)-2026)*12+MONTH(C4586)-8,""))</f>
        <v/>
      </c>
      <c r="T4586">
        <f>IF(AND(A4586="مصروف",R4586&gt;0,I4586="موافق",S4586&lt;&gt;"",H4586&lt;&gt;""),N(G4586),0)</f>
        <v/>
      </c>
    </row>
    <row r="4587">
      <c r="A4587" s="19" t="n"/>
      <c r="B4587" s="20">
        <f>IF(A4587="","",IF(R4587=0,"⚠ أضف سطر عهدة أولًا","BDR-"&amp;TEXT(R4587,"000")))</f>
        <v/>
      </c>
      <c r="C4587" s="21" t="n"/>
      <c r="D4587" s="20">
        <f>IF(C4587="","",IF(S4587="","خارج السنة المالية",INDEX(القوائم!$D$2:$D$13,S4587)))</f>
        <v/>
      </c>
      <c r="E4587" s="22" t="n"/>
      <c r="F4587" s="23" t="n"/>
      <c r="G4587" s="23" t="n"/>
      <c r="H4587" s="22" t="n"/>
      <c r="I4587" s="19" t="n"/>
      <c r="J4587" s="21" t="n"/>
      <c r="K4587" s="19" t="n"/>
      <c r="L4587" s="19" t="n"/>
      <c r="M4587" s="21" t="n"/>
      <c r="N4587" s="22" t="n"/>
      <c r="O4587" s="24">
        <f>IF(A4587&lt;&gt;"عهدة","",SUMIFS($G$8:$G$5007,$B$8:$B$5007,B4587,$A$8:$A$5007,"مصروف",$I$8:$I$5007,"&lt;&gt;مرفوض"))</f>
        <v/>
      </c>
      <c r="P4587" s="25">
        <f>IF(A4587&lt;&gt;"عهدة","",N(F4587)-O4587)</f>
        <v/>
      </c>
      <c r="Q4587" s="26">
        <f>IF(A4587="","",IF(A4587="عهدة",IF(N(F4587)=0,"⚠ أدخل قيمة العهدة",IF(P4587&lt;0,"⛔ عجز / زيادة مصروفات "&amp;TEXT(-P4587,"#,##0"),IF(COUNTIFS($B$8:$B$5007,B4587,$A$8:$A$5007,"مصروف",$I$8:$I$5007,"&lt;&gt;مرفوض",$K$8:$K$5007,"&lt;&gt;نعم")&gt;0,"⚠ "&amp;COUNTIFS($B$8:$B$5007,B4587,$A$8:$A$5007,"مصروف",$I$8:$I$5007,"&lt;&gt;مرفوض",$K$8:$K$5007,"&lt;&gt;نعم")&amp;" مصروف غير مسوى",IF(L4587="تمت التسوية",IF(P4587=0,"✔ متوازنة وتمت التسوية","✔ تمت التسوية – متبقي "&amp;TEXT(P4587,"#,##0")),IF(P4587&gt;0,"متبقي "&amp;TEXT(P4587,"#,##0"),"✔ متوازنة"))))),IF(R4587=0,"⚠ أضف سطر عهدة أولًا",IF(OR(C4587="",N(G4587)=0),"⚠ أكمل التاريخ والقيمة",IF(S4587="","⚠ التاريخ خارج السنة المالية",IF(H4587="","⚠ اختر بند الموازنة",IF(I4587="مرفوض","✖ مرفوض من المدير",IF(I4587&lt;&gt;"موافق","⏳ بانتظار موافقة المدير",IF(K4587&lt;&gt;"نعم","⚠ غير مسوى مع الحسابات","✔ معتمد ومسوى")))))))))</f>
        <v/>
      </c>
      <c r="R4587">
        <f>N(R4586)+IF(A4587="عهدة",1,0)</f>
        <v/>
      </c>
      <c r="S4587">
        <f>IF(C4587="","",IF(AND(C4587&gt;=DATE(2026,9,1),C4587&lt;=DATE(2027,8,31)),(YEAR(C4587)-2026)*12+MONTH(C4587)-8,""))</f>
        <v/>
      </c>
      <c r="T4587">
        <f>IF(AND(A4587="مصروف",R4587&gt;0,I4587="موافق",S4587&lt;&gt;"",H4587&lt;&gt;""),N(G4587),0)</f>
        <v/>
      </c>
    </row>
    <row r="4588">
      <c r="A4588" s="19" t="n"/>
      <c r="B4588" s="20">
        <f>IF(A4588="","",IF(R4588=0,"⚠ أضف سطر عهدة أولًا","BDR-"&amp;TEXT(R4588,"000")))</f>
        <v/>
      </c>
      <c r="C4588" s="21" t="n"/>
      <c r="D4588" s="20">
        <f>IF(C4588="","",IF(S4588="","خارج السنة المالية",INDEX(القوائم!$D$2:$D$13,S4588)))</f>
        <v/>
      </c>
      <c r="E4588" s="22" t="n"/>
      <c r="F4588" s="23" t="n"/>
      <c r="G4588" s="23" t="n"/>
      <c r="H4588" s="22" t="n"/>
      <c r="I4588" s="19" t="n"/>
      <c r="J4588" s="21" t="n"/>
      <c r="K4588" s="19" t="n"/>
      <c r="L4588" s="19" t="n"/>
      <c r="M4588" s="21" t="n"/>
      <c r="N4588" s="22" t="n"/>
      <c r="O4588" s="24">
        <f>IF(A4588&lt;&gt;"عهدة","",SUMIFS($G$8:$G$5007,$B$8:$B$5007,B4588,$A$8:$A$5007,"مصروف",$I$8:$I$5007,"&lt;&gt;مرفوض"))</f>
        <v/>
      </c>
      <c r="P4588" s="25">
        <f>IF(A4588&lt;&gt;"عهدة","",N(F4588)-O4588)</f>
        <v/>
      </c>
      <c r="Q4588" s="26">
        <f>IF(A4588="","",IF(A4588="عهدة",IF(N(F4588)=0,"⚠ أدخل قيمة العهدة",IF(P4588&lt;0,"⛔ عجز / زيادة مصروفات "&amp;TEXT(-P4588,"#,##0"),IF(COUNTIFS($B$8:$B$5007,B4588,$A$8:$A$5007,"مصروف",$I$8:$I$5007,"&lt;&gt;مرفوض",$K$8:$K$5007,"&lt;&gt;نعم")&gt;0,"⚠ "&amp;COUNTIFS($B$8:$B$5007,B4588,$A$8:$A$5007,"مصروف",$I$8:$I$5007,"&lt;&gt;مرفوض",$K$8:$K$5007,"&lt;&gt;نعم")&amp;" مصروف غير مسوى",IF(L4588="تمت التسوية",IF(P4588=0,"✔ متوازنة وتمت التسوية","✔ تمت التسوية – متبقي "&amp;TEXT(P4588,"#,##0")),IF(P4588&gt;0,"متبقي "&amp;TEXT(P4588,"#,##0"),"✔ متوازنة"))))),IF(R4588=0,"⚠ أضف سطر عهدة أولًا",IF(OR(C4588="",N(G4588)=0),"⚠ أكمل التاريخ والقيمة",IF(S4588="","⚠ التاريخ خارج السنة المالية",IF(H4588="","⚠ اختر بند الموازنة",IF(I4588="مرفوض","✖ مرفوض من المدير",IF(I4588&lt;&gt;"موافق","⏳ بانتظار موافقة المدير",IF(K4588&lt;&gt;"نعم","⚠ غير مسوى مع الحسابات","✔ معتمد ومسوى")))))))))</f>
        <v/>
      </c>
      <c r="R4588">
        <f>N(R4587)+IF(A4588="عهدة",1,0)</f>
        <v/>
      </c>
      <c r="S4588">
        <f>IF(C4588="","",IF(AND(C4588&gt;=DATE(2026,9,1),C4588&lt;=DATE(2027,8,31)),(YEAR(C4588)-2026)*12+MONTH(C4588)-8,""))</f>
        <v/>
      </c>
      <c r="T4588">
        <f>IF(AND(A4588="مصروف",R4588&gt;0,I4588="موافق",S4588&lt;&gt;"",H4588&lt;&gt;""),N(G4588),0)</f>
        <v/>
      </c>
    </row>
    <row r="4589">
      <c r="A4589" s="19" t="n"/>
      <c r="B4589" s="20">
        <f>IF(A4589="","",IF(R4589=0,"⚠ أضف سطر عهدة أولًا","BDR-"&amp;TEXT(R4589,"000")))</f>
        <v/>
      </c>
      <c r="C4589" s="21" t="n"/>
      <c r="D4589" s="20">
        <f>IF(C4589="","",IF(S4589="","خارج السنة المالية",INDEX(القوائم!$D$2:$D$13,S4589)))</f>
        <v/>
      </c>
      <c r="E4589" s="22" t="n"/>
      <c r="F4589" s="23" t="n"/>
      <c r="G4589" s="23" t="n"/>
      <c r="H4589" s="22" t="n"/>
      <c r="I4589" s="19" t="n"/>
      <c r="J4589" s="21" t="n"/>
      <c r="K4589" s="19" t="n"/>
      <c r="L4589" s="19" t="n"/>
      <c r="M4589" s="21" t="n"/>
      <c r="N4589" s="22" t="n"/>
      <c r="O4589" s="24">
        <f>IF(A4589&lt;&gt;"عهدة","",SUMIFS($G$8:$G$5007,$B$8:$B$5007,B4589,$A$8:$A$5007,"مصروف",$I$8:$I$5007,"&lt;&gt;مرفوض"))</f>
        <v/>
      </c>
      <c r="P4589" s="25">
        <f>IF(A4589&lt;&gt;"عهدة","",N(F4589)-O4589)</f>
        <v/>
      </c>
      <c r="Q4589" s="26">
        <f>IF(A4589="","",IF(A4589="عهدة",IF(N(F4589)=0,"⚠ أدخل قيمة العهدة",IF(P4589&lt;0,"⛔ عجز / زيادة مصروفات "&amp;TEXT(-P4589,"#,##0"),IF(COUNTIFS($B$8:$B$5007,B4589,$A$8:$A$5007,"مصروف",$I$8:$I$5007,"&lt;&gt;مرفوض",$K$8:$K$5007,"&lt;&gt;نعم")&gt;0,"⚠ "&amp;COUNTIFS($B$8:$B$5007,B4589,$A$8:$A$5007,"مصروف",$I$8:$I$5007,"&lt;&gt;مرفوض",$K$8:$K$5007,"&lt;&gt;نعم")&amp;" مصروف غير مسوى",IF(L4589="تمت التسوية",IF(P4589=0,"✔ متوازنة وتمت التسوية","✔ تمت التسوية – متبقي "&amp;TEXT(P4589,"#,##0")),IF(P4589&gt;0,"متبقي "&amp;TEXT(P4589,"#,##0"),"✔ متوازنة"))))),IF(R4589=0,"⚠ أضف سطر عهدة أولًا",IF(OR(C4589="",N(G4589)=0),"⚠ أكمل التاريخ والقيمة",IF(S4589="","⚠ التاريخ خارج السنة المالية",IF(H4589="","⚠ اختر بند الموازنة",IF(I4589="مرفوض","✖ مرفوض من المدير",IF(I4589&lt;&gt;"موافق","⏳ بانتظار موافقة المدير",IF(K4589&lt;&gt;"نعم","⚠ غير مسوى مع الحسابات","✔ معتمد ومسوى")))))))))</f>
        <v/>
      </c>
      <c r="R4589">
        <f>N(R4588)+IF(A4589="عهدة",1,0)</f>
        <v/>
      </c>
      <c r="S4589">
        <f>IF(C4589="","",IF(AND(C4589&gt;=DATE(2026,9,1),C4589&lt;=DATE(2027,8,31)),(YEAR(C4589)-2026)*12+MONTH(C4589)-8,""))</f>
        <v/>
      </c>
      <c r="T4589">
        <f>IF(AND(A4589="مصروف",R4589&gt;0,I4589="موافق",S4589&lt;&gt;"",H4589&lt;&gt;""),N(G4589),0)</f>
        <v/>
      </c>
    </row>
    <row r="4590">
      <c r="A4590" s="19" t="n"/>
      <c r="B4590" s="20">
        <f>IF(A4590="","",IF(R4590=0,"⚠ أضف سطر عهدة أولًا","BDR-"&amp;TEXT(R4590,"000")))</f>
        <v/>
      </c>
      <c r="C4590" s="21" t="n"/>
      <c r="D4590" s="20">
        <f>IF(C4590="","",IF(S4590="","خارج السنة المالية",INDEX(القوائم!$D$2:$D$13,S4590)))</f>
        <v/>
      </c>
      <c r="E4590" s="22" t="n"/>
      <c r="F4590" s="23" t="n"/>
      <c r="G4590" s="23" t="n"/>
      <c r="H4590" s="22" t="n"/>
      <c r="I4590" s="19" t="n"/>
      <c r="J4590" s="21" t="n"/>
      <c r="K4590" s="19" t="n"/>
      <c r="L4590" s="19" t="n"/>
      <c r="M4590" s="21" t="n"/>
      <c r="N4590" s="22" t="n"/>
      <c r="O4590" s="24">
        <f>IF(A4590&lt;&gt;"عهدة","",SUMIFS($G$8:$G$5007,$B$8:$B$5007,B4590,$A$8:$A$5007,"مصروف",$I$8:$I$5007,"&lt;&gt;مرفوض"))</f>
        <v/>
      </c>
      <c r="P4590" s="25">
        <f>IF(A4590&lt;&gt;"عهدة","",N(F4590)-O4590)</f>
        <v/>
      </c>
      <c r="Q4590" s="26">
        <f>IF(A4590="","",IF(A4590="عهدة",IF(N(F4590)=0,"⚠ أدخل قيمة العهدة",IF(P4590&lt;0,"⛔ عجز / زيادة مصروفات "&amp;TEXT(-P4590,"#,##0"),IF(COUNTIFS($B$8:$B$5007,B4590,$A$8:$A$5007,"مصروف",$I$8:$I$5007,"&lt;&gt;مرفوض",$K$8:$K$5007,"&lt;&gt;نعم")&gt;0,"⚠ "&amp;COUNTIFS($B$8:$B$5007,B4590,$A$8:$A$5007,"مصروف",$I$8:$I$5007,"&lt;&gt;مرفوض",$K$8:$K$5007,"&lt;&gt;نعم")&amp;" مصروف غير مسوى",IF(L4590="تمت التسوية",IF(P4590=0,"✔ متوازنة وتمت التسوية","✔ تمت التسوية – متبقي "&amp;TEXT(P4590,"#,##0")),IF(P4590&gt;0,"متبقي "&amp;TEXT(P4590,"#,##0"),"✔ متوازنة"))))),IF(R4590=0,"⚠ أضف سطر عهدة أولًا",IF(OR(C4590="",N(G4590)=0),"⚠ أكمل التاريخ والقيمة",IF(S4590="","⚠ التاريخ خارج السنة المالية",IF(H4590="","⚠ اختر بند الموازنة",IF(I4590="مرفوض","✖ مرفوض من المدير",IF(I4590&lt;&gt;"موافق","⏳ بانتظار موافقة المدير",IF(K4590&lt;&gt;"نعم","⚠ غير مسوى مع الحسابات","✔ معتمد ومسوى")))))))))</f>
        <v/>
      </c>
      <c r="R4590">
        <f>N(R4589)+IF(A4590="عهدة",1,0)</f>
        <v/>
      </c>
      <c r="S4590">
        <f>IF(C4590="","",IF(AND(C4590&gt;=DATE(2026,9,1),C4590&lt;=DATE(2027,8,31)),(YEAR(C4590)-2026)*12+MONTH(C4590)-8,""))</f>
        <v/>
      </c>
      <c r="T4590">
        <f>IF(AND(A4590="مصروف",R4590&gt;0,I4590="موافق",S4590&lt;&gt;"",H4590&lt;&gt;""),N(G4590),0)</f>
        <v/>
      </c>
    </row>
    <row r="4591">
      <c r="A4591" s="19" t="n"/>
      <c r="B4591" s="20">
        <f>IF(A4591="","",IF(R4591=0,"⚠ أضف سطر عهدة أولًا","BDR-"&amp;TEXT(R4591,"000")))</f>
        <v/>
      </c>
      <c r="C4591" s="21" t="n"/>
      <c r="D4591" s="20">
        <f>IF(C4591="","",IF(S4591="","خارج السنة المالية",INDEX(القوائم!$D$2:$D$13,S4591)))</f>
        <v/>
      </c>
      <c r="E4591" s="22" t="n"/>
      <c r="F4591" s="23" t="n"/>
      <c r="G4591" s="23" t="n"/>
      <c r="H4591" s="22" t="n"/>
      <c r="I4591" s="19" t="n"/>
      <c r="J4591" s="21" t="n"/>
      <c r="K4591" s="19" t="n"/>
      <c r="L4591" s="19" t="n"/>
      <c r="M4591" s="21" t="n"/>
      <c r="N4591" s="22" t="n"/>
      <c r="O4591" s="24">
        <f>IF(A4591&lt;&gt;"عهدة","",SUMIFS($G$8:$G$5007,$B$8:$B$5007,B4591,$A$8:$A$5007,"مصروف",$I$8:$I$5007,"&lt;&gt;مرفوض"))</f>
        <v/>
      </c>
      <c r="P4591" s="25">
        <f>IF(A4591&lt;&gt;"عهدة","",N(F4591)-O4591)</f>
        <v/>
      </c>
      <c r="Q4591" s="26">
        <f>IF(A4591="","",IF(A4591="عهدة",IF(N(F4591)=0,"⚠ أدخل قيمة العهدة",IF(P4591&lt;0,"⛔ عجز / زيادة مصروفات "&amp;TEXT(-P4591,"#,##0"),IF(COUNTIFS($B$8:$B$5007,B4591,$A$8:$A$5007,"مصروف",$I$8:$I$5007,"&lt;&gt;مرفوض",$K$8:$K$5007,"&lt;&gt;نعم")&gt;0,"⚠ "&amp;COUNTIFS($B$8:$B$5007,B4591,$A$8:$A$5007,"مصروف",$I$8:$I$5007,"&lt;&gt;مرفوض",$K$8:$K$5007,"&lt;&gt;نعم")&amp;" مصروف غير مسوى",IF(L4591="تمت التسوية",IF(P4591=0,"✔ متوازنة وتمت التسوية","✔ تمت التسوية – متبقي "&amp;TEXT(P4591,"#,##0")),IF(P4591&gt;0,"متبقي "&amp;TEXT(P4591,"#,##0"),"✔ متوازنة"))))),IF(R4591=0,"⚠ أضف سطر عهدة أولًا",IF(OR(C4591="",N(G4591)=0),"⚠ أكمل التاريخ والقيمة",IF(S4591="","⚠ التاريخ خارج السنة المالية",IF(H4591="","⚠ اختر بند الموازنة",IF(I4591="مرفوض","✖ مرفوض من المدير",IF(I4591&lt;&gt;"موافق","⏳ بانتظار موافقة المدير",IF(K4591&lt;&gt;"نعم","⚠ غير مسوى مع الحسابات","✔ معتمد ومسوى")))))))))</f>
        <v/>
      </c>
      <c r="R4591">
        <f>N(R4590)+IF(A4591="عهدة",1,0)</f>
        <v/>
      </c>
      <c r="S4591">
        <f>IF(C4591="","",IF(AND(C4591&gt;=DATE(2026,9,1),C4591&lt;=DATE(2027,8,31)),(YEAR(C4591)-2026)*12+MONTH(C4591)-8,""))</f>
        <v/>
      </c>
      <c r="T4591">
        <f>IF(AND(A4591="مصروف",R4591&gt;0,I4591="موافق",S4591&lt;&gt;"",H4591&lt;&gt;""),N(G4591),0)</f>
        <v/>
      </c>
    </row>
    <row r="4592">
      <c r="A4592" s="19" t="n"/>
      <c r="B4592" s="20">
        <f>IF(A4592="","",IF(R4592=0,"⚠ أضف سطر عهدة أولًا","BDR-"&amp;TEXT(R4592,"000")))</f>
        <v/>
      </c>
      <c r="C4592" s="21" t="n"/>
      <c r="D4592" s="20">
        <f>IF(C4592="","",IF(S4592="","خارج السنة المالية",INDEX(القوائم!$D$2:$D$13,S4592)))</f>
        <v/>
      </c>
      <c r="E4592" s="22" t="n"/>
      <c r="F4592" s="23" t="n"/>
      <c r="G4592" s="23" t="n"/>
      <c r="H4592" s="22" t="n"/>
      <c r="I4592" s="19" t="n"/>
      <c r="J4592" s="21" t="n"/>
      <c r="K4592" s="19" t="n"/>
      <c r="L4592" s="19" t="n"/>
      <c r="M4592" s="21" t="n"/>
      <c r="N4592" s="22" t="n"/>
      <c r="O4592" s="24">
        <f>IF(A4592&lt;&gt;"عهدة","",SUMIFS($G$8:$G$5007,$B$8:$B$5007,B4592,$A$8:$A$5007,"مصروف",$I$8:$I$5007,"&lt;&gt;مرفوض"))</f>
        <v/>
      </c>
      <c r="P4592" s="25">
        <f>IF(A4592&lt;&gt;"عهدة","",N(F4592)-O4592)</f>
        <v/>
      </c>
      <c r="Q4592" s="26">
        <f>IF(A4592="","",IF(A4592="عهدة",IF(N(F4592)=0,"⚠ أدخل قيمة العهدة",IF(P4592&lt;0,"⛔ عجز / زيادة مصروفات "&amp;TEXT(-P4592,"#,##0"),IF(COUNTIFS($B$8:$B$5007,B4592,$A$8:$A$5007,"مصروف",$I$8:$I$5007,"&lt;&gt;مرفوض",$K$8:$K$5007,"&lt;&gt;نعم")&gt;0,"⚠ "&amp;COUNTIFS($B$8:$B$5007,B4592,$A$8:$A$5007,"مصروف",$I$8:$I$5007,"&lt;&gt;مرفوض",$K$8:$K$5007,"&lt;&gt;نعم")&amp;" مصروف غير مسوى",IF(L4592="تمت التسوية",IF(P4592=0,"✔ متوازنة وتمت التسوية","✔ تمت التسوية – متبقي "&amp;TEXT(P4592,"#,##0")),IF(P4592&gt;0,"متبقي "&amp;TEXT(P4592,"#,##0"),"✔ متوازنة"))))),IF(R4592=0,"⚠ أضف سطر عهدة أولًا",IF(OR(C4592="",N(G4592)=0),"⚠ أكمل التاريخ والقيمة",IF(S4592="","⚠ التاريخ خارج السنة المالية",IF(H4592="","⚠ اختر بند الموازنة",IF(I4592="مرفوض","✖ مرفوض من المدير",IF(I4592&lt;&gt;"موافق","⏳ بانتظار موافقة المدير",IF(K4592&lt;&gt;"نعم","⚠ غير مسوى مع الحسابات","✔ معتمد ومسوى")))))))))</f>
        <v/>
      </c>
      <c r="R4592">
        <f>N(R4591)+IF(A4592="عهدة",1,0)</f>
        <v/>
      </c>
      <c r="S4592">
        <f>IF(C4592="","",IF(AND(C4592&gt;=DATE(2026,9,1),C4592&lt;=DATE(2027,8,31)),(YEAR(C4592)-2026)*12+MONTH(C4592)-8,""))</f>
        <v/>
      </c>
      <c r="T4592">
        <f>IF(AND(A4592="مصروف",R4592&gt;0,I4592="موافق",S4592&lt;&gt;"",H4592&lt;&gt;""),N(G4592),0)</f>
        <v/>
      </c>
    </row>
    <row r="4593">
      <c r="A4593" s="19" t="n"/>
      <c r="B4593" s="20">
        <f>IF(A4593="","",IF(R4593=0,"⚠ أضف سطر عهدة أولًا","BDR-"&amp;TEXT(R4593,"000")))</f>
        <v/>
      </c>
      <c r="C4593" s="21" t="n"/>
      <c r="D4593" s="20">
        <f>IF(C4593="","",IF(S4593="","خارج السنة المالية",INDEX(القوائم!$D$2:$D$13,S4593)))</f>
        <v/>
      </c>
      <c r="E4593" s="22" t="n"/>
      <c r="F4593" s="23" t="n"/>
      <c r="G4593" s="23" t="n"/>
      <c r="H4593" s="22" t="n"/>
      <c r="I4593" s="19" t="n"/>
      <c r="J4593" s="21" t="n"/>
      <c r="K4593" s="19" t="n"/>
      <c r="L4593" s="19" t="n"/>
      <c r="M4593" s="21" t="n"/>
      <c r="N4593" s="22" t="n"/>
      <c r="O4593" s="24">
        <f>IF(A4593&lt;&gt;"عهدة","",SUMIFS($G$8:$G$5007,$B$8:$B$5007,B4593,$A$8:$A$5007,"مصروف",$I$8:$I$5007,"&lt;&gt;مرفوض"))</f>
        <v/>
      </c>
      <c r="P4593" s="25">
        <f>IF(A4593&lt;&gt;"عهدة","",N(F4593)-O4593)</f>
        <v/>
      </c>
      <c r="Q4593" s="26">
        <f>IF(A4593="","",IF(A4593="عهدة",IF(N(F4593)=0,"⚠ أدخل قيمة العهدة",IF(P4593&lt;0,"⛔ عجز / زيادة مصروفات "&amp;TEXT(-P4593,"#,##0"),IF(COUNTIFS($B$8:$B$5007,B4593,$A$8:$A$5007,"مصروف",$I$8:$I$5007,"&lt;&gt;مرفوض",$K$8:$K$5007,"&lt;&gt;نعم")&gt;0,"⚠ "&amp;COUNTIFS($B$8:$B$5007,B4593,$A$8:$A$5007,"مصروف",$I$8:$I$5007,"&lt;&gt;مرفوض",$K$8:$K$5007,"&lt;&gt;نعم")&amp;" مصروف غير مسوى",IF(L4593="تمت التسوية",IF(P4593=0,"✔ متوازنة وتمت التسوية","✔ تمت التسوية – متبقي "&amp;TEXT(P4593,"#,##0")),IF(P4593&gt;0,"متبقي "&amp;TEXT(P4593,"#,##0"),"✔ متوازنة"))))),IF(R4593=0,"⚠ أضف سطر عهدة أولًا",IF(OR(C4593="",N(G4593)=0),"⚠ أكمل التاريخ والقيمة",IF(S4593="","⚠ التاريخ خارج السنة المالية",IF(H4593="","⚠ اختر بند الموازنة",IF(I4593="مرفوض","✖ مرفوض من المدير",IF(I4593&lt;&gt;"موافق","⏳ بانتظار موافقة المدير",IF(K4593&lt;&gt;"نعم","⚠ غير مسوى مع الحسابات","✔ معتمد ومسوى")))))))))</f>
        <v/>
      </c>
      <c r="R4593">
        <f>N(R4592)+IF(A4593="عهدة",1,0)</f>
        <v/>
      </c>
      <c r="S4593">
        <f>IF(C4593="","",IF(AND(C4593&gt;=DATE(2026,9,1),C4593&lt;=DATE(2027,8,31)),(YEAR(C4593)-2026)*12+MONTH(C4593)-8,""))</f>
        <v/>
      </c>
      <c r="T4593">
        <f>IF(AND(A4593="مصروف",R4593&gt;0,I4593="موافق",S4593&lt;&gt;"",H4593&lt;&gt;""),N(G4593),0)</f>
        <v/>
      </c>
    </row>
    <row r="4594">
      <c r="A4594" s="19" t="n"/>
      <c r="B4594" s="20">
        <f>IF(A4594="","",IF(R4594=0,"⚠ أضف سطر عهدة أولًا","BDR-"&amp;TEXT(R4594,"000")))</f>
        <v/>
      </c>
      <c r="C4594" s="21" t="n"/>
      <c r="D4594" s="20">
        <f>IF(C4594="","",IF(S4594="","خارج السنة المالية",INDEX(القوائم!$D$2:$D$13,S4594)))</f>
        <v/>
      </c>
      <c r="E4594" s="22" t="n"/>
      <c r="F4594" s="23" t="n"/>
      <c r="G4594" s="23" t="n"/>
      <c r="H4594" s="22" t="n"/>
      <c r="I4594" s="19" t="n"/>
      <c r="J4594" s="21" t="n"/>
      <c r="K4594" s="19" t="n"/>
      <c r="L4594" s="19" t="n"/>
      <c r="M4594" s="21" t="n"/>
      <c r="N4594" s="22" t="n"/>
      <c r="O4594" s="24">
        <f>IF(A4594&lt;&gt;"عهدة","",SUMIFS($G$8:$G$5007,$B$8:$B$5007,B4594,$A$8:$A$5007,"مصروف",$I$8:$I$5007,"&lt;&gt;مرفوض"))</f>
        <v/>
      </c>
      <c r="P4594" s="25">
        <f>IF(A4594&lt;&gt;"عهدة","",N(F4594)-O4594)</f>
        <v/>
      </c>
      <c r="Q4594" s="26">
        <f>IF(A4594="","",IF(A4594="عهدة",IF(N(F4594)=0,"⚠ أدخل قيمة العهدة",IF(P4594&lt;0,"⛔ عجز / زيادة مصروفات "&amp;TEXT(-P4594,"#,##0"),IF(COUNTIFS($B$8:$B$5007,B4594,$A$8:$A$5007,"مصروف",$I$8:$I$5007,"&lt;&gt;مرفوض",$K$8:$K$5007,"&lt;&gt;نعم")&gt;0,"⚠ "&amp;COUNTIFS($B$8:$B$5007,B4594,$A$8:$A$5007,"مصروف",$I$8:$I$5007,"&lt;&gt;مرفوض",$K$8:$K$5007,"&lt;&gt;نعم")&amp;" مصروف غير مسوى",IF(L4594="تمت التسوية",IF(P4594=0,"✔ متوازنة وتمت التسوية","✔ تمت التسوية – متبقي "&amp;TEXT(P4594,"#,##0")),IF(P4594&gt;0,"متبقي "&amp;TEXT(P4594,"#,##0"),"✔ متوازنة"))))),IF(R4594=0,"⚠ أضف سطر عهدة أولًا",IF(OR(C4594="",N(G4594)=0),"⚠ أكمل التاريخ والقيمة",IF(S4594="","⚠ التاريخ خارج السنة المالية",IF(H4594="","⚠ اختر بند الموازنة",IF(I4594="مرفوض","✖ مرفوض من المدير",IF(I4594&lt;&gt;"موافق","⏳ بانتظار موافقة المدير",IF(K4594&lt;&gt;"نعم","⚠ غير مسوى مع الحسابات","✔ معتمد ومسوى")))))))))</f>
        <v/>
      </c>
      <c r="R4594">
        <f>N(R4593)+IF(A4594="عهدة",1,0)</f>
        <v/>
      </c>
      <c r="S4594">
        <f>IF(C4594="","",IF(AND(C4594&gt;=DATE(2026,9,1),C4594&lt;=DATE(2027,8,31)),(YEAR(C4594)-2026)*12+MONTH(C4594)-8,""))</f>
        <v/>
      </c>
      <c r="T4594">
        <f>IF(AND(A4594="مصروف",R4594&gt;0,I4594="موافق",S4594&lt;&gt;"",H4594&lt;&gt;""),N(G4594),0)</f>
        <v/>
      </c>
    </row>
    <row r="4595">
      <c r="A4595" s="19" t="n"/>
      <c r="B4595" s="20">
        <f>IF(A4595="","",IF(R4595=0,"⚠ أضف سطر عهدة أولًا","BDR-"&amp;TEXT(R4595,"000")))</f>
        <v/>
      </c>
      <c r="C4595" s="21" t="n"/>
      <c r="D4595" s="20">
        <f>IF(C4595="","",IF(S4595="","خارج السنة المالية",INDEX(القوائم!$D$2:$D$13,S4595)))</f>
        <v/>
      </c>
      <c r="E4595" s="22" t="n"/>
      <c r="F4595" s="23" t="n"/>
      <c r="G4595" s="23" t="n"/>
      <c r="H4595" s="22" t="n"/>
      <c r="I4595" s="19" t="n"/>
      <c r="J4595" s="21" t="n"/>
      <c r="K4595" s="19" t="n"/>
      <c r="L4595" s="19" t="n"/>
      <c r="M4595" s="21" t="n"/>
      <c r="N4595" s="22" t="n"/>
      <c r="O4595" s="24">
        <f>IF(A4595&lt;&gt;"عهدة","",SUMIFS($G$8:$G$5007,$B$8:$B$5007,B4595,$A$8:$A$5007,"مصروف",$I$8:$I$5007,"&lt;&gt;مرفوض"))</f>
        <v/>
      </c>
      <c r="P4595" s="25">
        <f>IF(A4595&lt;&gt;"عهدة","",N(F4595)-O4595)</f>
        <v/>
      </c>
      <c r="Q4595" s="26">
        <f>IF(A4595="","",IF(A4595="عهدة",IF(N(F4595)=0,"⚠ أدخل قيمة العهدة",IF(P4595&lt;0,"⛔ عجز / زيادة مصروفات "&amp;TEXT(-P4595,"#,##0"),IF(COUNTIFS($B$8:$B$5007,B4595,$A$8:$A$5007,"مصروف",$I$8:$I$5007,"&lt;&gt;مرفوض",$K$8:$K$5007,"&lt;&gt;نعم")&gt;0,"⚠ "&amp;COUNTIFS($B$8:$B$5007,B4595,$A$8:$A$5007,"مصروف",$I$8:$I$5007,"&lt;&gt;مرفوض",$K$8:$K$5007,"&lt;&gt;نعم")&amp;" مصروف غير مسوى",IF(L4595="تمت التسوية",IF(P4595=0,"✔ متوازنة وتمت التسوية","✔ تمت التسوية – متبقي "&amp;TEXT(P4595,"#,##0")),IF(P4595&gt;0,"متبقي "&amp;TEXT(P4595,"#,##0"),"✔ متوازنة"))))),IF(R4595=0,"⚠ أضف سطر عهدة أولًا",IF(OR(C4595="",N(G4595)=0),"⚠ أكمل التاريخ والقيمة",IF(S4595="","⚠ التاريخ خارج السنة المالية",IF(H4595="","⚠ اختر بند الموازنة",IF(I4595="مرفوض","✖ مرفوض من المدير",IF(I4595&lt;&gt;"موافق","⏳ بانتظار موافقة المدير",IF(K4595&lt;&gt;"نعم","⚠ غير مسوى مع الحسابات","✔ معتمد ومسوى")))))))))</f>
        <v/>
      </c>
      <c r="R4595">
        <f>N(R4594)+IF(A4595="عهدة",1,0)</f>
        <v/>
      </c>
      <c r="S4595">
        <f>IF(C4595="","",IF(AND(C4595&gt;=DATE(2026,9,1),C4595&lt;=DATE(2027,8,31)),(YEAR(C4595)-2026)*12+MONTH(C4595)-8,""))</f>
        <v/>
      </c>
      <c r="T4595">
        <f>IF(AND(A4595="مصروف",R4595&gt;0,I4595="موافق",S4595&lt;&gt;"",H4595&lt;&gt;""),N(G4595),0)</f>
        <v/>
      </c>
    </row>
    <row r="4596">
      <c r="A4596" s="19" t="n"/>
      <c r="B4596" s="20">
        <f>IF(A4596="","",IF(R4596=0,"⚠ أضف سطر عهدة أولًا","BDR-"&amp;TEXT(R4596,"000")))</f>
        <v/>
      </c>
      <c r="C4596" s="21" t="n"/>
      <c r="D4596" s="20">
        <f>IF(C4596="","",IF(S4596="","خارج السنة المالية",INDEX(القوائم!$D$2:$D$13,S4596)))</f>
        <v/>
      </c>
      <c r="E4596" s="22" t="n"/>
      <c r="F4596" s="23" t="n"/>
      <c r="G4596" s="23" t="n"/>
      <c r="H4596" s="22" t="n"/>
      <c r="I4596" s="19" t="n"/>
      <c r="J4596" s="21" t="n"/>
      <c r="K4596" s="19" t="n"/>
      <c r="L4596" s="19" t="n"/>
      <c r="M4596" s="21" t="n"/>
      <c r="N4596" s="22" t="n"/>
      <c r="O4596" s="24">
        <f>IF(A4596&lt;&gt;"عهدة","",SUMIFS($G$8:$G$5007,$B$8:$B$5007,B4596,$A$8:$A$5007,"مصروف",$I$8:$I$5007,"&lt;&gt;مرفوض"))</f>
        <v/>
      </c>
      <c r="P4596" s="25">
        <f>IF(A4596&lt;&gt;"عهدة","",N(F4596)-O4596)</f>
        <v/>
      </c>
      <c r="Q4596" s="26">
        <f>IF(A4596="","",IF(A4596="عهدة",IF(N(F4596)=0,"⚠ أدخل قيمة العهدة",IF(P4596&lt;0,"⛔ عجز / زيادة مصروفات "&amp;TEXT(-P4596,"#,##0"),IF(COUNTIFS($B$8:$B$5007,B4596,$A$8:$A$5007,"مصروف",$I$8:$I$5007,"&lt;&gt;مرفوض",$K$8:$K$5007,"&lt;&gt;نعم")&gt;0,"⚠ "&amp;COUNTIFS($B$8:$B$5007,B4596,$A$8:$A$5007,"مصروف",$I$8:$I$5007,"&lt;&gt;مرفوض",$K$8:$K$5007,"&lt;&gt;نعم")&amp;" مصروف غير مسوى",IF(L4596="تمت التسوية",IF(P4596=0,"✔ متوازنة وتمت التسوية","✔ تمت التسوية – متبقي "&amp;TEXT(P4596,"#,##0")),IF(P4596&gt;0,"متبقي "&amp;TEXT(P4596,"#,##0"),"✔ متوازنة"))))),IF(R4596=0,"⚠ أضف سطر عهدة أولًا",IF(OR(C4596="",N(G4596)=0),"⚠ أكمل التاريخ والقيمة",IF(S4596="","⚠ التاريخ خارج السنة المالية",IF(H4596="","⚠ اختر بند الموازنة",IF(I4596="مرفوض","✖ مرفوض من المدير",IF(I4596&lt;&gt;"موافق","⏳ بانتظار موافقة المدير",IF(K4596&lt;&gt;"نعم","⚠ غير مسوى مع الحسابات","✔ معتمد ومسوى")))))))))</f>
        <v/>
      </c>
      <c r="R4596">
        <f>N(R4595)+IF(A4596="عهدة",1,0)</f>
        <v/>
      </c>
      <c r="S4596">
        <f>IF(C4596="","",IF(AND(C4596&gt;=DATE(2026,9,1),C4596&lt;=DATE(2027,8,31)),(YEAR(C4596)-2026)*12+MONTH(C4596)-8,""))</f>
        <v/>
      </c>
      <c r="T4596">
        <f>IF(AND(A4596="مصروف",R4596&gt;0,I4596="موافق",S4596&lt;&gt;"",H4596&lt;&gt;""),N(G4596),0)</f>
        <v/>
      </c>
    </row>
    <row r="4597">
      <c r="A4597" s="19" t="n"/>
      <c r="B4597" s="20">
        <f>IF(A4597="","",IF(R4597=0,"⚠ أضف سطر عهدة أولًا","BDR-"&amp;TEXT(R4597,"000")))</f>
        <v/>
      </c>
      <c r="C4597" s="21" t="n"/>
      <c r="D4597" s="20">
        <f>IF(C4597="","",IF(S4597="","خارج السنة المالية",INDEX(القوائم!$D$2:$D$13,S4597)))</f>
        <v/>
      </c>
      <c r="E4597" s="22" t="n"/>
      <c r="F4597" s="23" t="n"/>
      <c r="G4597" s="23" t="n"/>
      <c r="H4597" s="22" t="n"/>
      <c r="I4597" s="19" t="n"/>
      <c r="J4597" s="21" t="n"/>
      <c r="K4597" s="19" t="n"/>
      <c r="L4597" s="19" t="n"/>
      <c r="M4597" s="21" t="n"/>
      <c r="N4597" s="22" t="n"/>
      <c r="O4597" s="24">
        <f>IF(A4597&lt;&gt;"عهدة","",SUMIFS($G$8:$G$5007,$B$8:$B$5007,B4597,$A$8:$A$5007,"مصروف",$I$8:$I$5007,"&lt;&gt;مرفوض"))</f>
        <v/>
      </c>
      <c r="P4597" s="25">
        <f>IF(A4597&lt;&gt;"عهدة","",N(F4597)-O4597)</f>
        <v/>
      </c>
      <c r="Q4597" s="26">
        <f>IF(A4597="","",IF(A4597="عهدة",IF(N(F4597)=0,"⚠ أدخل قيمة العهدة",IF(P4597&lt;0,"⛔ عجز / زيادة مصروفات "&amp;TEXT(-P4597,"#,##0"),IF(COUNTIFS($B$8:$B$5007,B4597,$A$8:$A$5007,"مصروف",$I$8:$I$5007,"&lt;&gt;مرفوض",$K$8:$K$5007,"&lt;&gt;نعم")&gt;0,"⚠ "&amp;COUNTIFS($B$8:$B$5007,B4597,$A$8:$A$5007,"مصروف",$I$8:$I$5007,"&lt;&gt;مرفوض",$K$8:$K$5007,"&lt;&gt;نعم")&amp;" مصروف غير مسوى",IF(L4597="تمت التسوية",IF(P4597=0,"✔ متوازنة وتمت التسوية","✔ تمت التسوية – متبقي "&amp;TEXT(P4597,"#,##0")),IF(P4597&gt;0,"متبقي "&amp;TEXT(P4597,"#,##0"),"✔ متوازنة"))))),IF(R4597=0,"⚠ أضف سطر عهدة أولًا",IF(OR(C4597="",N(G4597)=0),"⚠ أكمل التاريخ والقيمة",IF(S4597="","⚠ التاريخ خارج السنة المالية",IF(H4597="","⚠ اختر بند الموازنة",IF(I4597="مرفوض","✖ مرفوض من المدير",IF(I4597&lt;&gt;"موافق","⏳ بانتظار موافقة المدير",IF(K4597&lt;&gt;"نعم","⚠ غير مسوى مع الحسابات","✔ معتمد ومسوى")))))))))</f>
        <v/>
      </c>
      <c r="R4597">
        <f>N(R4596)+IF(A4597="عهدة",1,0)</f>
        <v/>
      </c>
      <c r="S4597">
        <f>IF(C4597="","",IF(AND(C4597&gt;=DATE(2026,9,1),C4597&lt;=DATE(2027,8,31)),(YEAR(C4597)-2026)*12+MONTH(C4597)-8,""))</f>
        <v/>
      </c>
      <c r="T4597">
        <f>IF(AND(A4597="مصروف",R4597&gt;0,I4597="موافق",S4597&lt;&gt;"",H4597&lt;&gt;""),N(G4597),0)</f>
        <v/>
      </c>
    </row>
    <row r="4598">
      <c r="A4598" s="19" t="n"/>
      <c r="B4598" s="20">
        <f>IF(A4598="","",IF(R4598=0,"⚠ أضف سطر عهدة أولًا","BDR-"&amp;TEXT(R4598,"000")))</f>
        <v/>
      </c>
      <c r="C4598" s="21" t="n"/>
      <c r="D4598" s="20">
        <f>IF(C4598="","",IF(S4598="","خارج السنة المالية",INDEX(القوائم!$D$2:$D$13,S4598)))</f>
        <v/>
      </c>
      <c r="E4598" s="22" t="n"/>
      <c r="F4598" s="23" t="n"/>
      <c r="G4598" s="23" t="n"/>
      <c r="H4598" s="22" t="n"/>
      <c r="I4598" s="19" t="n"/>
      <c r="J4598" s="21" t="n"/>
      <c r="K4598" s="19" t="n"/>
      <c r="L4598" s="19" t="n"/>
      <c r="M4598" s="21" t="n"/>
      <c r="N4598" s="22" t="n"/>
      <c r="O4598" s="24">
        <f>IF(A4598&lt;&gt;"عهدة","",SUMIFS($G$8:$G$5007,$B$8:$B$5007,B4598,$A$8:$A$5007,"مصروف",$I$8:$I$5007,"&lt;&gt;مرفوض"))</f>
        <v/>
      </c>
      <c r="P4598" s="25">
        <f>IF(A4598&lt;&gt;"عهدة","",N(F4598)-O4598)</f>
        <v/>
      </c>
      <c r="Q4598" s="26">
        <f>IF(A4598="","",IF(A4598="عهدة",IF(N(F4598)=0,"⚠ أدخل قيمة العهدة",IF(P4598&lt;0,"⛔ عجز / زيادة مصروفات "&amp;TEXT(-P4598,"#,##0"),IF(COUNTIFS($B$8:$B$5007,B4598,$A$8:$A$5007,"مصروف",$I$8:$I$5007,"&lt;&gt;مرفوض",$K$8:$K$5007,"&lt;&gt;نعم")&gt;0,"⚠ "&amp;COUNTIFS($B$8:$B$5007,B4598,$A$8:$A$5007,"مصروف",$I$8:$I$5007,"&lt;&gt;مرفوض",$K$8:$K$5007,"&lt;&gt;نعم")&amp;" مصروف غير مسوى",IF(L4598="تمت التسوية",IF(P4598=0,"✔ متوازنة وتمت التسوية","✔ تمت التسوية – متبقي "&amp;TEXT(P4598,"#,##0")),IF(P4598&gt;0,"متبقي "&amp;TEXT(P4598,"#,##0"),"✔ متوازنة"))))),IF(R4598=0,"⚠ أضف سطر عهدة أولًا",IF(OR(C4598="",N(G4598)=0),"⚠ أكمل التاريخ والقيمة",IF(S4598="","⚠ التاريخ خارج السنة المالية",IF(H4598="","⚠ اختر بند الموازنة",IF(I4598="مرفوض","✖ مرفوض من المدير",IF(I4598&lt;&gt;"موافق","⏳ بانتظار موافقة المدير",IF(K4598&lt;&gt;"نعم","⚠ غير مسوى مع الحسابات","✔ معتمد ومسوى")))))))))</f>
        <v/>
      </c>
      <c r="R4598">
        <f>N(R4597)+IF(A4598="عهدة",1,0)</f>
        <v/>
      </c>
      <c r="S4598">
        <f>IF(C4598="","",IF(AND(C4598&gt;=DATE(2026,9,1),C4598&lt;=DATE(2027,8,31)),(YEAR(C4598)-2026)*12+MONTH(C4598)-8,""))</f>
        <v/>
      </c>
      <c r="T4598">
        <f>IF(AND(A4598="مصروف",R4598&gt;0,I4598="موافق",S4598&lt;&gt;"",H4598&lt;&gt;""),N(G4598),0)</f>
        <v/>
      </c>
    </row>
    <row r="4599">
      <c r="A4599" s="19" t="n"/>
      <c r="B4599" s="20">
        <f>IF(A4599="","",IF(R4599=0,"⚠ أضف سطر عهدة أولًا","BDR-"&amp;TEXT(R4599,"000")))</f>
        <v/>
      </c>
      <c r="C4599" s="21" t="n"/>
      <c r="D4599" s="20">
        <f>IF(C4599="","",IF(S4599="","خارج السنة المالية",INDEX(القوائم!$D$2:$D$13,S4599)))</f>
        <v/>
      </c>
      <c r="E4599" s="22" t="n"/>
      <c r="F4599" s="23" t="n"/>
      <c r="G4599" s="23" t="n"/>
      <c r="H4599" s="22" t="n"/>
      <c r="I4599" s="19" t="n"/>
      <c r="J4599" s="21" t="n"/>
      <c r="K4599" s="19" t="n"/>
      <c r="L4599" s="19" t="n"/>
      <c r="M4599" s="21" t="n"/>
      <c r="N4599" s="22" t="n"/>
      <c r="O4599" s="24">
        <f>IF(A4599&lt;&gt;"عهدة","",SUMIFS($G$8:$G$5007,$B$8:$B$5007,B4599,$A$8:$A$5007,"مصروف",$I$8:$I$5007,"&lt;&gt;مرفوض"))</f>
        <v/>
      </c>
      <c r="P4599" s="25">
        <f>IF(A4599&lt;&gt;"عهدة","",N(F4599)-O4599)</f>
        <v/>
      </c>
      <c r="Q4599" s="26">
        <f>IF(A4599="","",IF(A4599="عهدة",IF(N(F4599)=0,"⚠ أدخل قيمة العهدة",IF(P4599&lt;0,"⛔ عجز / زيادة مصروفات "&amp;TEXT(-P4599,"#,##0"),IF(COUNTIFS($B$8:$B$5007,B4599,$A$8:$A$5007,"مصروف",$I$8:$I$5007,"&lt;&gt;مرفوض",$K$8:$K$5007,"&lt;&gt;نعم")&gt;0,"⚠ "&amp;COUNTIFS($B$8:$B$5007,B4599,$A$8:$A$5007,"مصروف",$I$8:$I$5007,"&lt;&gt;مرفوض",$K$8:$K$5007,"&lt;&gt;نعم")&amp;" مصروف غير مسوى",IF(L4599="تمت التسوية",IF(P4599=0,"✔ متوازنة وتمت التسوية","✔ تمت التسوية – متبقي "&amp;TEXT(P4599,"#,##0")),IF(P4599&gt;0,"متبقي "&amp;TEXT(P4599,"#,##0"),"✔ متوازنة"))))),IF(R4599=0,"⚠ أضف سطر عهدة أولًا",IF(OR(C4599="",N(G4599)=0),"⚠ أكمل التاريخ والقيمة",IF(S4599="","⚠ التاريخ خارج السنة المالية",IF(H4599="","⚠ اختر بند الموازنة",IF(I4599="مرفوض","✖ مرفوض من المدير",IF(I4599&lt;&gt;"موافق","⏳ بانتظار موافقة المدير",IF(K4599&lt;&gt;"نعم","⚠ غير مسوى مع الحسابات","✔ معتمد ومسوى")))))))))</f>
        <v/>
      </c>
      <c r="R4599">
        <f>N(R4598)+IF(A4599="عهدة",1,0)</f>
        <v/>
      </c>
      <c r="S4599">
        <f>IF(C4599="","",IF(AND(C4599&gt;=DATE(2026,9,1),C4599&lt;=DATE(2027,8,31)),(YEAR(C4599)-2026)*12+MONTH(C4599)-8,""))</f>
        <v/>
      </c>
      <c r="T4599">
        <f>IF(AND(A4599="مصروف",R4599&gt;0,I4599="موافق",S4599&lt;&gt;"",H4599&lt;&gt;""),N(G4599),0)</f>
        <v/>
      </c>
    </row>
    <row r="4600">
      <c r="A4600" s="19" t="n"/>
      <c r="B4600" s="20">
        <f>IF(A4600="","",IF(R4600=0,"⚠ أضف سطر عهدة أولًا","BDR-"&amp;TEXT(R4600,"000")))</f>
        <v/>
      </c>
      <c r="C4600" s="21" t="n"/>
      <c r="D4600" s="20">
        <f>IF(C4600="","",IF(S4600="","خارج السنة المالية",INDEX(القوائم!$D$2:$D$13,S4600)))</f>
        <v/>
      </c>
      <c r="E4600" s="22" t="n"/>
      <c r="F4600" s="23" t="n"/>
      <c r="G4600" s="23" t="n"/>
      <c r="H4600" s="22" t="n"/>
      <c r="I4600" s="19" t="n"/>
      <c r="J4600" s="21" t="n"/>
      <c r="K4600" s="19" t="n"/>
      <c r="L4600" s="19" t="n"/>
      <c r="M4600" s="21" t="n"/>
      <c r="N4600" s="22" t="n"/>
      <c r="O4600" s="24">
        <f>IF(A4600&lt;&gt;"عهدة","",SUMIFS($G$8:$G$5007,$B$8:$B$5007,B4600,$A$8:$A$5007,"مصروف",$I$8:$I$5007,"&lt;&gt;مرفوض"))</f>
        <v/>
      </c>
      <c r="P4600" s="25">
        <f>IF(A4600&lt;&gt;"عهدة","",N(F4600)-O4600)</f>
        <v/>
      </c>
      <c r="Q4600" s="26">
        <f>IF(A4600="","",IF(A4600="عهدة",IF(N(F4600)=0,"⚠ أدخل قيمة العهدة",IF(P4600&lt;0,"⛔ عجز / زيادة مصروفات "&amp;TEXT(-P4600,"#,##0"),IF(COUNTIFS($B$8:$B$5007,B4600,$A$8:$A$5007,"مصروف",$I$8:$I$5007,"&lt;&gt;مرفوض",$K$8:$K$5007,"&lt;&gt;نعم")&gt;0,"⚠ "&amp;COUNTIFS($B$8:$B$5007,B4600,$A$8:$A$5007,"مصروف",$I$8:$I$5007,"&lt;&gt;مرفوض",$K$8:$K$5007,"&lt;&gt;نعم")&amp;" مصروف غير مسوى",IF(L4600="تمت التسوية",IF(P4600=0,"✔ متوازنة وتمت التسوية","✔ تمت التسوية – متبقي "&amp;TEXT(P4600,"#,##0")),IF(P4600&gt;0,"متبقي "&amp;TEXT(P4600,"#,##0"),"✔ متوازنة"))))),IF(R4600=0,"⚠ أضف سطر عهدة أولًا",IF(OR(C4600="",N(G4600)=0),"⚠ أكمل التاريخ والقيمة",IF(S4600="","⚠ التاريخ خارج السنة المالية",IF(H4600="","⚠ اختر بند الموازنة",IF(I4600="مرفوض","✖ مرفوض من المدير",IF(I4600&lt;&gt;"موافق","⏳ بانتظار موافقة المدير",IF(K4600&lt;&gt;"نعم","⚠ غير مسوى مع الحسابات","✔ معتمد ومسوى")))))))))</f>
        <v/>
      </c>
      <c r="R4600">
        <f>N(R4599)+IF(A4600="عهدة",1,0)</f>
        <v/>
      </c>
      <c r="S4600">
        <f>IF(C4600="","",IF(AND(C4600&gt;=DATE(2026,9,1),C4600&lt;=DATE(2027,8,31)),(YEAR(C4600)-2026)*12+MONTH(C4600)-8,""))</f>
        <v/>
      </c>
      <c r="T4600">
        <f>IF(AND(A4600="مصروف",R4600&gt;0,I4600="موافق",S4600&lt;&gt;"",H4600&lt;&gt;""),N(G4600),0)</f>
        <v/>
      </c>
    </row>
    <row r="4601">
      <c r="A4601" s="19" t="n"/>
      <c r="B4601" s="20">
        <f>IF(A4601="","",IF(R4601=0,"⚠ أضف سطر عهدة أولًا","BDR-"&amp;TEXT(R4601,"000")))</f>
        <v/>
      </c>
      <c r="C4601" s="21" t="n"/>
      <c r="D4601" s="20">
        <f>IF(C4601="","",IF(S4601="","خارج السنة المالية",INDEX(القوائم!$D$2:$D$13,S4601)))</f>
        <v/>
      </c>
      <c r="E4601" s="22" t="n"/>
      <c r="F4601" s="23" t="n"/>
      <c r="G4601" s="23" t="n"/>
      <c r="H4601" s="22" t="n"/>
      <c r="I4601" s="19" t="n"/>
      <c r="J4601" s="21" t="n"/>
      <c r="K4601" s="19" t="n"/>
      <c r="L4601" s="19" t="n"/>
      <c r="M4601" s="21" t="n"/>
      <c r="N4601" s="22" t="n"/>
      <c r="O4601" s="24">
        <f>IF(A4601&lt;&gt;"عهدة","",SUMIFS($G$8:$G$5007,$B$8:$B$5007,B4601,$A$8:$A$5007,"مصروف",$I$8:$I$5007,"&lt;&gt;مرفوض"))</f>
        <v/>
      </c>
      <c r="P4601" s="25">
        <f>IF(A4601&lt;&gt;"عهدة","",N(F4601)-O4601)</f>
        <v/>
      </c>
      <c r="Q4601" s="26">
        <f>IF(A4601="","",IF(A4601="عهدة",IF(N(F4601)=0,"⚠ أدخل قيمة العهدة",IF(P4601&lt;0,"⛔ عجز / زيادة مصروفات "&amp;TEXT(-P4601,"#,##0"),IF(COUNTIFS($B$8:$B$5007,B4601,$A$8:$A$5007,"مصروف",$I$8:$I$5007,"&lt;&gt;مرفوض",$K$8:$K$5007,"&lt;&gt;نعم")&gt;0,"⚠ "&amp;COUNTIFS($B$8:$B$5007,B4601,$A$8:$A$5007,"مصروف",$I$8:$I$5007,"&lt;&gt;مرفوض",$K$8:$K$5007,"&lt;&gt;نعم")&amp;" مصروف غير مسوى",IF(L4601="تمت التسوية",IF(P4601=0,"✔ متوازنة وتمت التسوية","✔ تمت التسوية – متبقي "&amp;TEXT(P4601,"#,##0")),IF(P4601&gt;0,"متبقي "&amp;TEXT(P4601,"#,##0"),"✔ متوازنة"))))),IF(R4601=0,"⚠ أضف سطر عهدة أولًا",IF(OR(C4601="",N(G4601)=0),"⚠ أكمل التاريخ والقيمة",IF(S4601="","⚠ التاريخ خارج السنة المالية",IF(H4601="","⚠ اختر بند الموازنة",IF(I4601="مرفوض","✖ مرفوض من المدير",IF(I4601&lt;&gt;"موافق","⏳ بانتظار موافقة المدير",IF(K4601&lt;&gt;"نعم","⚠ غير مسوى مع الحسابات","✔ معتمد ومسوى")))))))))</f>
        <v/>
      </c>
      <c r="R4601">
        <f>N(R4600)+IF(A4601="عهدة",1,0)</f>
        <v/>
      </c>
      <c r="S4601">
        <f>IF(C4601="","",IF(AND(C4601&gt;=DATE(2026,9,1),C4601&lt;=DATE(2027,8,31)),(YEAR(C4601)-2026)*12+MONTH(C4601)-8,""))</f>
        <v/>
      </c>
      <c r="T4601">
        <f>IF(AND(A4601="مصروف",R4601&gt;0,I4601="موافق",S4601&lt;&gt;"",H4601&lt;&gt;""),N(G4601),0)</f>
        <v/>
      </c>
    </row>
    <row r="4602">
      <c r="A4602" s="19" t="n"/>
      <c r="B4602" s="20">
        <f>IF(A4602="","",IF(R4602=0,"⚠ أضف سطر عهدة أولًا","BDR-"&amp;TEXT(R4602,"000")))</f>
        <v/>
      </c>
      <c r="C4602" s="21" t="n"/>
      <c r="D4602" s="20">
        <f>IF(C4602="","",IF(S4602="","خارج السنة المالية",INDEX(القوائم!$D$2:$D$13,S4602)))</f>
        <v/>
      </c>
      <c r="E4602" s="22" t="n"/>
      <c r="F4602" s="23" t="n"/>
      <c r="G4602" s="23" t="n"/>
      <c r="H4602" s="22" t="n"/>
      <c r="I4602" s="19" t="n"/>
      <c r="J4602" s="21" t="n"/>
      <c r="K4602" s="19" t="n"/>
      <c r="L4602" s="19" t="n"/>
      <c r="M4602" s="21" t="n"/>
      <c r="N4602" s="22" t="n"/>
      <c r="O4602" s="24">
        <f>IF(A4602&lt;&gt;"عهدة","",SUMIFS($G$8:$G$5007,$B$8:$B$5007,B4602,$A$8:$A$5007,"مصروف",$I$8:$I$5007,"&lt;&gt;مرفوض"))</f>
        <v/>
      </c>
      <c r="P4602" s="25">
        <f>IF(A4602&lt;&gt;"عهدة","",N(F4602)-O4602)</f>
        <v/>
      </c>
      <c r="Q4602" s="26">
        <f>IF(A4602="","",IF(A4602="عهدة",IF(N(F4602)=0,"⚠ أدخل قيمة العهدة",IF(P4602&lt;0,"⛔ عجز / زيادة مصروفات "&amp;TEXT(-P4602,"#,##0"),IF(COUNTIFS($B$8:$B$5007,B4602,$A$8:$A$5007,"مصروف",$I$8:$I$5007,"&lt;&gt;مرفوض",$K$8:$K$5007,"&lt;&gt;نعم")&gt;0,"⚠ "&amp;COUNTIFS($B$8:$B$5007,B4602,$A$8:$A$5007,"مصروف",$I$8:$I$5007,"&lt;&gt;مرفوض",$K$8:$K$5007,"&lt;&gt;نعم")&amp;" مصروف غير مسوى",IF(L4602="تمت التسوية",IF(P4602=0,"✔ متوازنة وتمت التسوية","✔ تمت التسوية – متبقي "&amp;TEXT(P4602,"#,##0")),IF(P4602&gt;0,"متبقي "&amp;TEXT(P4602,"#,##0"),"✔ متوازنة"))))),IF(R4602=0,"⚠ أضف سطر عهدة أولًا",IF(OR(C4602="",N(G4602)=0),"⚠ أكمل التاريخ والقيمة",IF(S4602="","⚠ التاريخ خارج السنة المالية",IF(H4602="","⚠ اختر بند الموازنة",IF(I4602="مرفوض","✖ مرفوض من المدير",IF(I4602&lt;&gt;"موافق","⏳ بانتظار موافقة المدير",IF(K4602&lt;&gt;"نعم","⚠ غير مسوى مع الحسابات","✔ معتمد ومسوى")))))))))</f>
        <v/>
      </c>
      <c r="R4602">
        <f>N(R4601)+IF(A4602="عهدة",1,0)</f>
        <v/>
      </c>
      <c r="S4602">
        <f>IF(C4602="","",IF(AND(C4602&gt;=DATE(2026,9,1),C4602&lt;=DATE(2027,8,31)),(YEAR(C4602)-2026)*12+MONTH(C4602)-8,""))</f>
        <v/>
      </c>
      <c r="T4602">
        <f>IF(AND(A4602="مصروف",R4602&gt;0,I4602="موافق",S4602&lt;&gt;"",H4602&lt;&gt;""),N(G4602),0)</f>
        <v/>
      </c>
    </row>
    <row r="4603">
      <c r="A4603" s="19" t="n"/>
      <c r="B4603" s="20">
        <f>IF(A4603="","",IF(R4603=0,"⚠ أضف سطر عهدة أولًا","BDR-"&amp;TEXT(R4603,"000")))</f>
        <v/>
      </c>
      <c r="C4603" s="21" t="n"/>
      <c r="D4603" s="20">
        <f>IF(C4603="","",IF(S4603="","خارج السنة المالية",INDEX(القوائم!$D$2:$D$13,S4603)))</f>
        <v/>
      </c>
      <c r="E4603" s="22" t="n"/>
      <c r="F4603" s="23" t="n"/>
      <c r="G4603" s="23" t="n"/>
      <c r="H4603" s="22" t="n"/>
      <c r="I4603" s="19" t="n"/>
      <c r="J4603" s="21" t="n"/>
      <c r="K4603" s="19" t="n"/>
      <c r="L4603" s="19" t="n"/>
      <c r="M4603" s="21" t="n"/>
      <c r="N4603" s="22" t="n"/>
      <c r="O4603" s="24">
        <f>IF(A4603&lt;&gt;"عهدة","",SUMIFS($G$8:$G$5007,$B$8:$B$5007,B4603,$A$8:$A$5007,"مصروف",$I$8:$I$5007,"&lt;&gt;مرفوض"))</f>
        <v/>
      </c>
      <c r="P4603" s="25">
        <f>IF(A4603&lt;&gt;"عهدة","",N(F4603)-O4603)</f>
        <v/>
      </c>
      <c r="Q4603" s="26">
        <f>IF(A4603="","",IF(A4603="عهدة",IF(N(F4603)=0,"⚠ أدخل قيمة العهدة",IF(P4603&lt;0,"⛔ عجز / زيادة مصروفات "&amp;TEXT(-P4603,"#,##0"),IF(COUNTIFS($B$8:$B$5007,B4603,$A$8:$A$5007,"مصروف",$I$8:$I$5007,"&lt;&gt;مرفوض",$K$8:$K$5007,"&lt;&gt;نعم")&gt;0,"⚠ "&amp;COUNTIFS($B$8:$B$5007,B4603,$A$8:$A$5007,"مصروف",$I$8:$I$5007,"&lt;&gt;مرفوض",$K$8:$K$5007,"&lt;&gt;نعم")&amp;" مصروف غير مسوى",IF(L4603="تمت التسوية",IF(P4603=0,"✔ متوازنة وتمت التسوية","✔ تمت التسوية – متبقي "&amp;TEXT(P4603,"#,##0")),IF(P4603&gt;0,"متبقي "&amp;TEXT(P4603,"#,##0"),"✔ متوازنة"))))),IF(R4603=0,"⚠ أضف سطر عهدة أولًا",IF(OR(C4603="",N(G4603)=0),"⚠ أكمل التاريخ والقيمة",IF(S4603="","⚠ التاريخ خارج السنة المالية",IF(H4603="","⚠ اختر بند الموازنة",IF(I4603="مرفوض","✖ مرفوض من المدير",IF(I4603&lt;&gt;"موافق","⏳ بانتظار موافقة المدير",IF(K4603&lt;&gt;"نعم","⚠ غير مسوى مع الحسابات","✔ معتمد ومسوى")))))))))</f>
        <v/>
      </c>
      <c r="R4603">
        <f>N(R4602)+IF(A4603="عهدة",1,0)</f>
        <v/>
      </c>
      <c r="S4603">
        <f>IF(C4603="","",IF(AND(C4603&gt;=DATE(2026,9,1),C4603&lt;=DATE(2027,8,31)),(YEAR(C4603)-2026)*12+MONTH(C4603)-8,""))</f>
        <v/>
      </c>
      <c r="T4603">
        <f>IF(AND(A4603="مصروف",R4603&gt;0,I4603="موافق",S4603&lt;&gt;"",H4603&lt;&gt;""),N(G4603),0)</f>
        <v/>
      </c>
    </row>
    <row r="4604">
      <c r="A4604" s="19" t="n"/>
      <c r="B4604" s="20">
        <f>IF(A4604="","",IF(R4604=0,"⚠ أضف سطر عهدة أولًا","BDR-"&amp;TEXT(R4604,"000")))</f>
        <v/>
      </c>
      <c r="C4604" s="21" t="n"/>
      <c r="D4604" s="20">
        <f>IF(C4604="","",IF(S4604="","خارج السنة المالية",INDEX(القوائم!$D$2:$D$13,S4604)))</f>
        <v/>
      </c>
      <c r="E4604" s="22" t="n"/>
      <c r="F4604" s="23" t="n"/>
      <c r="G4604" s="23" t="n"/>
      <c r="H4604" s="22" t="n"/>
      <c r="I4604" s="19" t="n"/>
      <c r="J4604" s="21" t="n"/>
      <c r="K4604" s="19" t="n"/>
      <c r="L4604" s="19" t="n"/>
      <c r="M4604" s="21" t="n"/>
      <c r="N4604" s="22" t="n"/>
      <c r="O4604" s="24">
        <f>IF(A4604&lt;&gt;"عهدة","",SUMIFS($G$8:$G$5007,$B$8:$B$5007,B4604,$A$8:$A$5007,"مصروف",$I$8:$I$5007,"&lt;&gt;مرفوض"))</f>
        <v/>
      </c>
      <c r="P4604" s="25">
        <f>IF(A4604&lt;&gt;"عهدة","",N(F4604)-O4604)</f>
        <v/>
      </c>
      <c r="Q4604" s="26">
        <f>IF(A4604="","",IF(A4604="عهدة",IF(N(F4604)=0,"⚠ أدخل قيمة العهدة",IF(P4604&lt;0,"⛔ عجز / زيادة مصروفات "&amp;TEXT(-P4604,"#,##0"),IF(COUNTIFS($B$8:$B$5007,B4604,$A$8:$A$5007,"مصروف",$I$8:$I$5007,"&lt;&gt;مرفوض",$K$8:$K$5007,"&lt;&gt;نعم")&gt;0,"⚠ "&amp;COUNTIFS($B$8:$B$5007,B4604,$A$8:$A$5007,"مصروف",$I$8:$I$5007,"&lt;&gt;مرفوض",$K$8:$K$5007,"&lt;&gt;نعم")&amp;" مصروف غير مسوى",IF(L4604="تمت التسوية",IF(P4604=0,"✔ متوازنة وتمت التسوية","✔ تمت التسوية – متبقي "&amp;TEXT(P4604,"#,##0")),IF(P4604&gt;0,"متبقي "&amp;TEXT(P4604,"#,##0"),"✔ متوازنة"))))),IF(R4604=0,"⚠ أضف سطر عهدة أولًا",IF(OR(C4604="",N(G4604)=0),"⚠ أكمل التاريخ والقيمة",IF(S4604="","⚠ التاريخ خارج السنة المالية",IF(H4604="","⚠ اختر بند الموازنة",IF(I4604="مرفوض","✖ مرفوض من المدير",IF(I4604&lt;&gt;"موافق","⏳ بانتظار موافقة المدير",IF(K4604&lt;&gt;"نعم","⚠ غير مسوى مع الحسابات","✔ معتمد ومسوى")))))))))</f>
        <v/>
      </c>
      <c r="R4604">
        <f>N(R4603)+IF(A4604="عهدة",1,0)</f>
        <v/>
      </c>
      <c r="S4604">
        <f>IF(C4604="","",IF(AND(C4604&gt;=DATE(2026,9,1),C4604&lt;=DATE(2027,8,31)),(YEAR(C4604)-2026)*12+MONTH(C4604)-8,""))</f>
        <v/>
      </c>
      <c r="T4604">
        <f>IF(AND(A4604="مصروف",R4604&gt;0,I4604="موافق",S4604&lt;&gt;"",H4604&lt;&gt;""),N(G4604),0)</f>
        <v/>
      </c>
    </row>
    <row r="4605">
      <c r="A4605" s="19" t="n"/>
      <c r="B4605" s="20">
        <f>IF(A4605="","",IF(R4605=0,"⚠ أضف سطر عهدة أولًا","BDR-"&amp;TEXT(R4605,"000")))</f>
        <v/>
      </c>
      <c r="C4605" s="21" t="n"/>
      <c r="D4605" s="20">
        <f>IF(C4605="","",IF(S4605="","خارج السنة المالية",INDEX(القوائم!$D$2:$D$13,S4605)))</f>
        <v/>
      </c>
      <c r="E4605" s="22" t="n"/>
      <c r="F4605" s="23" t="n"/>
      <c r="G4605" s="23" t="n"/>
      <c r="H4605" s="22" t="n"/>
      <c r="I4605" s="19" t="n"/>
      <c r="J4605" s="21" t="n"/>
      <c r="K4605" s="19" t="n"/>
      <c r="L4605" s="19" t="n"/>
      <c r="M4605" s="21" t="n"/>
      <c r="N4605" s="22" t="n"/>
      <c r="O4605" s="24">
        <f>IF(A4605&lt;&gt;"عهدة","",SUMIFS($G$8:$G$5007,$B$8:$B$5007,B4605,$A$8:$A$5007,"مصروف",$I$8:$I$5007,"&lt;&gt;مرفوض"))</f>
        <v/>
      </c>
      <c r="P4605" s="25">
        <f>IF(A4605&lt;&gt;"عهدة","",N(F4605)-O4605)</f>
        <v/>
      </c>
      <c r="Q4605" s="26">
        <f>IF(A4605="","",IF(A4605="عهدة",IF(N(F4605)=0,"⚠ أدخل قيمة العهدة",IF(P4605&lt;0,"⛔ عجز / زيادة مصروفات "&amp;TEXT(-P4605,"#,##0"),IF(COUNTIFS($B$8:$B$5007,B4605,$A$8:$A$5007,"مصروف",$I$8:$I$5007,"&lt;&gt;مرفوض",$K$8:$K$5007,"&lt;&gt;نعم")&gt;0,"⚠ "&amp;COUNTIFS($B$8:$B$5007,B4605,$A$8:$A$5007,"مصروف",$I$8:$I$5007,"&lt;&gt;مرفوض",$K$8:$K$5007,"&lt;&gt;نعم")&amp;" مصروف غير مسوى",IF(L4605="تمت التسوية",IF(P4605=0,"✔ متوازنة وتمت التسوية","✔ تمت التسوية – متبقي "&amp;TEXT(P4605,"#,##0")),IF(P4605&gt;0,"متبقي "&amp;TEXT(P4605,"#,##0"),"✔ متوازنة"))))),IF(R4605=0,"⚠ أضف سطر عهدة أولًا",IF(OR(C4605="",N(G4605)=0),"⚠ أكمل التاريخ والقيمة",IF(S4605="","⚠ التاريخ خارج السنة المالية",IF(H4605="","⚠ اختر بند الموازنة",IF(I4605="مرفوض","✖ مرفوض من المدير",IF(I4605&lt;&gt;"موافق","⏳ بانتظار موافقة المدير",IF(K4605&lt;&gt;"نعم","⚠ غير مسوى مع الحسابات","✔ معتمد ومسوى")))))))))</f>
        <v/>
      </c>
      <c r="R4605">
        <f>N(R4604)+IF(A4605="عهدة",1,0)</f>
        <v/>
      </c>
      <c r="S4605">
        <f>IF(C4605="","",IF(AND(C4605&gt;=DATE(2026,9,1),C4605&lt;=DATE(2027,8,31)),(YEAR(C4605)-2026)*12+MONTH(C4605)-8,""))</f>
        <v/>
      </c>
      <c r="T4605">
        <f>IF(AND(A4605="مصروف",R4605&gt;0,I4605="موافق",S4605&lt;&gt;"",H4605&lt;&gt;""),N(G4605),0)</f>
        <v/>
      </c>
    </row>
    <row r="4606">
      <c r="A4606" s="19" t="n"/>
      <c r="B4606" s="20">
        <f>IF(A4606="","",IF(R4606=0,"⚠ أضف سطر عهدة أولًا","BDR-"&amp;TEXT(R4606,"000")))</f>
        <v/>
      </c>
      <c r="C4606" s="21" t="n"/>
      <c r="D4606" s="20">
        <f>IF(C4606="","",IF(S4606="","خارج السنة المالية",INDEX(القوائم!$D$2:$D$13,S4606)))</f>
        <v/>
      </c>
      <c r="E4606" s="22" t="n"/>
      <c r="F4606" s="23" t="n"/>
      <c r="G4606" s="23" t="n"/>
      <c r="H4606" s="22" t="n"/>
      <c r="I4606" s="19" t="n"/>
      <c r="J4606" s="21" t="n"/>
      <c r="K4606" s="19" t="n"/>
      <c r="L4606" s="19" t="n"/>
      <c r="M4606" s="21" t="n"/>
      <c r="N4606" s="22" t="n"/>
      <c r="O4606" s="24">
        <f>IF(A4606&lt;&gt;"عهدة","",SUMIFS($G$8:$G$5007,$B$8:$B$5007,B4606,$A$8:$A$5007,"مصروف",$I$8:$I$5007,"&lt;&gt;مرفوض"))</f>
        <v/>
      </c>
      <c r="P4606" s="25">
        <f>IF(A4606&lt;&gt;"عهدة","",N(F4606)-O4606)</f>
        <v/>
      </c>
      <c r="Q4606" s="26">
        <f>IF(A4606="","",IF(A4606="عهدة",IF(N(F4606)=0,"⚠ أدخل قيمة العهدة",IF(P4606&lt;0,"⛔ عجز / زيادة مصروفات "&amp;TEXT(-P4606,"#,##0"),IF(COUNTIFS($B$8:$B$5007,B4606,$A$8:$A$5007,"مصروف",$I$8:$I$5007,"&lt;&gt;مرفوض",$K$8:$K$5007,"&lt;&gt;نعم")&gt;0,"⚠ "&amp;COUNTIFS($B$8:$B$5007,B4606,$A$8:$A$5007,"مصروف",$I$8:$I$5007,"&lt;&gt;مرفوض",$K$8:$K$5007,"&lt;&gt;نعم")&amp;" مصروف غير مسوى",IF(L4606="تمت التسوية",IF(P4606=0,"✔ متوازنة وتمت التسوية","✔ تمت التسوية – متبقي "&amp;TEXT(P4606,"#,##0")),IF(P4606&gt;0,"متبقي "&amp;TEXT(P4606,"#,##0"),"✔ متوازنة"))))),IF(R4606=0,"⚠ أضف سطر عهدة أولًا",IF(OR(C4606="",N(G4606)=0),"⚠ أكمل التاريخ والقيمة",IF(S4606="","⚠ التاريخ خارج السنة المالية",IF(H4606="","⚠ اختر بند الموازنة",IF(I4606="مرفوض","✖ مرفوض من المدير",IF(I4606&lt;&gt;"موافق","⏳ بانتظار موافقة المدير",IF(K4606&lt;&gt;"نعم","⚠ غير مسوى مع الحسابات","✔ معتمد ومسوى")))))))))</f>
        <v/>
      </c>
      <c r="R4606">
        <f>N(R4605)+IF(A4606="عهدة",1,0)</f>
        <v/>
      </c>
      <c r="S4606">
        <f>IF(C4606="","",IF(AND(C4606&gt;=DATE(2026,9,1),C4606&lt;=DATE(2027,8,31)),(YEAR(C4606)-2026)*12+MONTH(C4606)-8,""))</f>
        <v/>
      </c>
      <c r="T4606">
        <f>IF(AND(A4606="مصروف",R4606&gt;0,I4606="موافق",S4606&lt;&gt;"",H4606&lt;&gt;""),N(G4606),0)</f>
        <v/>
      </c>
    </row>
    <row r="4607">
      <c r="A4607" s="19" t="n"/>
      <c r="B4607" s="20">
        <f>IF(A4607="","",IF(R4607=0,"⚠ أضف سطر عهدة أولًا","BDR-"&amp;TEXT(R4607,"000")))</f>
        <v/>
      </c>
      <c r="C4607" s="21" t="n"/>
      <c r="D4607" s="20">
        <f>IF(C4607="","",IF(S4607="","خارج السنة المالية",INDEX(القوائم!$D$2:$D$13,S4607)))</f>
        <v/>
      </c>
      <c r="E4607" s="22" t="n"/>
      <c r="F4607" s="23" t="n"/>
      <c r="G4607" s="23" t="n"/>
      <c r="H4607" s="22" t="n"/>
      <c r="I4607" s="19" t="n"/>
      <c r="J4607" s="21" t="n"/>
      <c r="K4607" s="19" t="n"/>
      <c r="L4607" s="19" t="n"/>
      <c r="M4607" s="21" t="n"/>
      <c r="N4607" s="22" t="n"/>
      <c r="O4607" s="24">
        <f>IF(A4607&lt;&gt;"عهدة","",SUMIFS($G$8:$G$5007,$B$8:$B$5007,B4607,$A$8:$A$5007,"مصروف",$I$8:$I$5007,"&lt;&gt;مرفوض"))</f>
        <v/>
      </c>
      <c r="P4607" s="25">
        <f>IF(A4607&lt;&gt;"عهدة","",N(F4607)-O4607)</f>
        <v/>
      </c>
      <c r="Q4607" s="26">
        <f>IF(A4607="","",IF(A4607="عهدة",IF(N(F4607)=0,"⚠ أدخل قيمة العهدة",IF(P4607&lt;0,"⛔ عجز / زيادة مصروفات "&amp;TEXT(-P4607,"#,##0"),IF(COUNTIFS($B$8:$B$5007,B4607,$A$8:$A$5007,"مصروف",$I$8:$I$5007,"&lt;&gt;مرفوض",$K$8:$K$5007,"&lt;&gt;نعم")&gt;0,"⚠ "&amp;COUNTIFS($B$8:$B$5007,B4607,$A$8:$A$5007,"مصروف",$I$8:$I$5007,"&lt;&gt;مرفوض",$K$8:$K$5007,"&lt;&gt;نعم")&amp;" مصروف غير مسوى",IF(L4607="تمت التسوية",IF(P4607=0,"✔ متوازنة وتمت التسوية","✔ تمت التسوية – متبقي "&amp;TEXT(P4607,"#,##0")),IF(P4607&gt;0,"متبقي "&amp;TEXT(P4607,"#,##0"),"✔ متوازنة"))))),IF(R4607=0,"⚠ أضف سطر عهدة أولًا",IF(OR(C4607="",N(G4607)=0),"⚠ أكمل التاريخ والقيمة",IF(S4607="","⚠ التاريخ خارج السنة المالية",IF(H4607="","⚠ اختر بند الموازنة",IF(I4607="مرفوض","✖ مرفوض من المدير",IF(I4607&lt;&gt;"موافق","⏳ بانتظار موافقة المدير",IF(K4607&lt;&gt;"نعم","⚠ غير مسوى مع الحسابات","✔ معتمد ومسوى")))))))))</f>
        <v/>
      </c>
      <c r="R4607">
        <f>N(R4606)+IF(A4607="عهدة",1,0)</f>
        <v/>
      </c>
      <c r="S4607">
        <f>IF(C4607="","",IF(AND(C4607&gt;=DATE(2026,9,1),C4607&lt;=DATE(2027,8,31)),(YEAR(C4607)-2026)*12+MONTH(C4607)-8,""))</f>
        <v/>
      </c>
      <c r="T4607">
        <f>IF(AND(A4607="مصروف",R4607&gt;0,I4607="موافق",S4607&lt;&gt;"",H4607&lt;&gt;""),N(G4607),0)</f>
        <v/>
      </c>
    </row>
    <row r="4608">
      <c r="A4608" s="19" t="n"/>
      <c r="B4608" s="20">
        <f>IF(A4608="","",IF(R4608=0,"⚠ أضف سطر عهدة أولًا","BDR-"&amp;TEXT(R4608,"000")))</f>
        <v/>
      </c>
      <c r="C4608" s="21" t="n"/>
      <c r="D4608" s="20">
        <f>IF(C4608="","",IF(S4608="","خارج السنة المالية",INDEX(القوائم!$D$2:$D$13,S4608)))</f>
        <v/>
      </c>
      <c r="E4608" s="22" t="n"/>
      <c r="F4608" s="23" t="n"/>
      <c r="G4608" s="23" t="n"/>
      <c r="H4608" s="22" t="n"/>
      <c r="I4608" s="19" t="n"/>
      <c r="J4608" s="21" t="n"/>
      <c r="K4608" s="19" t="n"/>
      <c r="L4608" s="19" t="n"/>
      <c r="M4608" s="21" t="n"/>
      <c r="N4608" s="22" t="n"/>
      <c r="O4608" s="24">
        <f>IF(A4608&lt;&gt;"عهدة","",SUMIFS($G$8:$G$5007,$B$8:$B$5007,B4608,$A$8:$A$5007,"مصروف",$I$8:$I$5007,"&lt;&gt;مرفوض"))</f>
        <v/>
      </c>
      <c r="P4608" s="25">
        <f>IF(A4608&lt;&gt;"عهدة","",N(F4608)-O4608)</f>
        <v/>
      </c>
      <c r="Q4608" s="26">
        <f>IF(A4608="","",IF(A4608="عهدة",IF(N(F4608)=0,"⚠ أدخل قيمة العهدة",IF(P4608&lt;0,"⛔ عجز / زيادة مصروفات "&amp;TEXT(-P4608,"#,##0"),IF(COUNTIFS($B$8:$B$5007,B4608,$A$8:$A$5007,"مصروف",$I$8:$I$5007,"&lt;&gt;مرفوض",$K$8:$K$5007,"&lt;&gt;نعم")&gt;0,"⚠ "&amp;COUNTIFS($B$8:$B$5007,B4608,$A$8:$A$5007,"مصروف",$I$8:$I$5007,"&lt;&gt;مرفوض",$K$8:$K$5007,"&lt;&gt;نعم")&amp;" مصروف غير مسوى",IF(L4608="تمت التسوية",IF(P4608=0,"✔ متوازنة وتمت التسوية","✔ تمت التسوية – متبقي "&amp;TEXT(P4608,"#,##0")),IF(P4608&gt;0,"متبقي "&amp;TEXT(P4608,"#,##0"),"✔ متوازنة"))))),IF(R4608=0,"⚠ أضف سطر عهدة أولًا",IF(OR(C4608="",N(G4608)=0),"⚠ أكمل التاريخ والقيمة",IF(S4608="","⚠ التاريخ خارج السنة المالية",IF(H4608="","⚠ اختر بند الموازنة",IF(I4608="مرفوض","✖ مرفوض من المدير",IF(I4608&lt;&gt;"موافق","⏳ بانتظار موافقة المدير",IF(K4608&lt;&gt;"نعم","⚠ غير مسوى مع الحسابات","✔ معتمد ومسوى")))))))))</f>
        <v/>
      </c>
      <c r="R4608">
        <f>N(R4607)+IF(A4608="عهدة",1,0)</f>
        <v/>
      </c>
      <c r="S4608">
        <f>IF(C4608="","",IF(AND(C4608&gt;=DATE(2026,9,1),C4608&lt;=DATE(2027,8,31)),(YEAR(C4608)-2026)*12+MONTH(C4608)-8,""))</f>
        <v/>
      </c>
      <c r="T4608">
        <f>IF(AND(A4608="مصروف",R4608&gt;0,I4608="موافق",S4608&lt;&gt;"",H4608&lt;&gt;""),N(G4608),0)</f>
        <v/>
      </c>
    </row>
    <row r="4609">
      <c r="A4609" s="19" t="n"/>
      <c r="B4609" s="20">
        <f>IF(A4609="","",IF(R4609=0,"⚠ أضف سطر عهدة أولًا","BDR-"&amp;TEXT(R4609,"000")))</f>
        <v/>
      </c>
      <c r="C4609" s="21" t="n"/>
      <c r="D4609" s="20">
        <f>IF(C4609="","",IF(S4609="","خارج السنة المالية",INDEX(القوائم!$D$2:$D$13,S4609)))</f>
        <v/>
      </c>
      <c r="E4609" s="22" t="n"/>
      <c r="F4609" s="23" t="n"/>
      <c r="G4609" s="23" t="n"/>
      <c r="H4609" s="22" t="n"/>
      <c r="I4609" s="19" t="n"/>
      <c r="J4609" s="21" t="n"/>
      <c r="K4609" s="19" t="n"/>
      <c r="L4609" s="19" t="n"/>
      <c r="M4609" s="21" t="n"/>
      <c r="N4609" s="22" t="n"/>
      <c r="O4609" s="24">
        <f>IF(A4609&lt;&gt;"عهدة","",SUMIFS($G$8:$G$5007,$B$8:$B$5007,B4609,$A$8:$A$5007,"مصروف",$I$8:$I$5007,"&lt;&gt;مرفوض"))</f>
        <v/>
      </c>
      <c r="P4609" s="25">
        <f>IF(A4609&lt;&gt;"عهدة","",N(F4609)-O4609)</f>
        <v/>
      </c>
      <c r="Q4609" s="26">
        <f>IF(A4609="","",IF(A4609="عهدة",IF(N(F4609)=0,"⚠ أدخل قيمة العهدة",IF(P4609&lt;0,"⛔ عجز / زيادة مصروفات "&amp;TEXT(-P4609,"#,##0"),IF(COUNTIFS($B$8:$B$5007,B4609,$A$8:$A$5007,"مصروف",$I$8:$I$5007,"&lt;&gt;مرفوض",$K$8:$K$5007,"&lt;&gt;نعم")&gt;0,"⚠ "&amp;COUNTIFS($B$8:$B$5007,B4609,$A$8:$A$5007,"مصروف",$I$8:$I$5007,"&lt;&gt;مرفوض",$K$8:$K$5007,"&lt;&gt;نعم")&amp;" مصروف غير مسوى",IF(L4609="تمت التسوية",IF(P4609=0,"✔ متوازنة وتمت التسوية","✔ تمت التسوية – متبقي "&amp;TEXT(P4609,"#,##0")),IF(P4609&gt;0,"متبقي "&amp;TEXT(P4609,"#,##0"),"✔ متوازنة"))))),IF(R4609=0,"⚠ أضف سطر عهدة أولًا",IF(OR(C4609="",N(G4609)=0),"⚠ أكمل التاريخ والقيمة",IF(S4609="","⚠ التاريخ خارج السنة المالية",IF(H4609="","⚠ اختر بند الموازنة",IF(I4609="مرفوض","✖ مرفوض من المدير",IF(I4609&lt;&gt;"موافق","⏳ بانتظار موافقة المدير",IF(K4609&lt;&gt;"نعم","⚠ غير مسوى مع الحسابات","✔ معتمد ومسوى")))))))))</f>
        <v/>
      </c>
      <c r="R4609">
        <f>N(R4608)+IF(A4609="عهدة",1,0)</f>
        <v/>
      </c>
      <c r="S4609">
        <f>IF(C4609="","",IF(AND(C4609&gt;=DATE(2026,9,1),C4609&lt;=DATE(2027,8,31)),(YEAR(C4609)-2026)*12+MONTH(C4609)-8,""))</f>
        <v/>
      </c>
      <c r="T4609">
        <f>IF(AND(A4609="مصروف",R4609&gt;0,I4609="موافق",S4609&lt;&gt;"",H4609&lt;&gt;""),N(G4609),0)</f>
        <v/>
      </c>
    </row>
    <row r="4610">
      <c r="A4610" s="19" t="n"/>
      <c r="B4610" s="20">
        <f>IF(A4610="","",IF(R4610=0,"⚠ أضف سطر عهدة أولًا","BDR-"&amp;TEXT(R4610,"000")))</f>
        <v/>
      </c>
      <c r="C4610" s="21" t="n"/>
      <c r="D4610" s="20">
        <f>IF(C4610="","",IF(S4610="","خارج السنة المالية",INDEX(القوائم!$D$2:$D$13,S4610)))</f>
        <v/>
      </c>
      <c r="E4610" s="22" t="n"/>
      <c r="F4610" s="23" t="n"/>
      <c r="G4610" s="23" t="n"/>
      <c r="H4610" s="22" t="n"/>
      <c r="I4610" s="19" t="n"/>
      <c r="J4610" s="21" t="n"/>
      <c r="K4610" s="19" t="n"/>
      <c r="L4610" s="19" t="n"/>
      <c r="M4610" s="21" t="n"/>
      <c r="N4610" s="22" t="n"/>
      <c r="O4610" s="24">
        <f>IF(A4610&lt;&gt;"عهدة","",SUMIFS($G$8:$G$5007,$B$8:$B$5007,B4610,$A$8:$A$5007,"مصروف",$I$8:$I$5007,"&lt;&gt;مرفوض"))</f>
        <v/>
      </c>
      <c r="P4610" s="25">
        <f>IF(A4610&lt;&gt;"عهدة","",N(F4610)-O4610)</f>
        <v/>
      </c>
      <c r="Q4610" s="26">
        <f>IF(A4610="","",IF(A4610="عهدة",IF(N(F4610)=0,"⚠ أدخل قيمة العهدة",IF(P4610&lt;0,"⛔ عجز / زيادة مصروفات "&amp;TEXT(-P4610,"#,##0"),IF(COUNTIFS($B$8:$B$5007,B4610,$A$8:$A$5007,"مصروف",$I$8:$I$5007,"&lt;&gt;مرفوض",$K$8:$K$5007,"&lt;&gt;نعم")&gt;0,"⚠ "&amp;COUNTIFS($B$8:$B$5007,B4610,$A$8:$A$5007,"مصروف",$I$8:$I$5007,"&lt;&gt;مرفوض",$K$8:$K$5007,"&lt;&gt;نعم")&amp;" مصروف غير مسوى",IF(L4610="تمت التسوية",IF(P4610=0,"✔ متوازنة وتمت التسوية","✔ تمت التسوية – متبقي "&amp;TEXT(P4610,"#,##0")),IF(P4610&gt;0,"متبقي "&amp;TEXT(P4610,"#,##0"),"✔ متوازنة"))))),IF(R4610=0,"⚠ أضف سطر عهدة أولًا",IF(OR(C4610="",N(G4610)=0),"⚠ أكمل التاريخ والقيمة",IF(S4610="","⚠ التاريخ خارج السنة المالية",IF(H4610="","⚠ اختر بند الموازنة",IF(I4610="مرفوض","✖ مرفوض من المدير",IF(I4610&lt;&gt;"موافق","⏳ بانتظار موافقة المدير",IF(K4610&lt;&gt;"نعم","⚠ غير مسوى مع الحسابات","✔ معتمد ومسوى")))))))))</f>
        <v/>
      </c>
      <c r="R4610">
        <f>N(R4609)+IF(A4610="عهدة",1,0)</f>
        <v/>
      </c>
      <c r="S4610">
        <f>IF(C4610="","",IF(AND(C4610&gt;=DATE(2026,9,1),C4610&lt;=DATE(2027,8,31)),(YEAR(C4610)-2026)*12+MONTH(C4610)-8,""))</f>
        <v/>
      </c>
      <c r="T4610">
        <f>IF(AND(A4610="مصروف",R4610&gt;0,I4610="موافق",S4610&lt;&gt;"",H4610&lt;&gt;""),N(G4610),0)</f>
        <v/>
      </c>
    </row>
    <row r="4611">
      <c r="A4611" s="19" t="n"/>
      <c r="B4611" s="20">
        <f>IF(A4611="","",IF(R4611=0,"⚠ أضف سطر عهدة أولًا","BDR-"&amp;TEXT(R4611,"000")))</f>
        <v/>
      </c>
      <c r="C4611" s="21" t="n"/>
      <c r="D4611" s="20">
        <f>IF(C4611="","",IF(S4611="","خارج السنة المالية",INDEX(القوائم!$D$2:$D$13,S4611)))</f>
        <v/>
      </c>
      <c r="E4611" s="22" t="n"/>
      <c r="F4611" s="23" t="n"/>
      <c r="G4611" s="23" t="n"/>
      <c r="H4611" s="22" t="n"/>
      <c r="I4611" s="19" t="n"/>
      <c r="J4611" s="21" t="n"/>
      <c r="K4611" s="19" t="n"/>
      <c r="L4611" s="19" t="n"/>
      <c r="M4611" s="21" t="n"/>
      <c r="N4611" s="22" t="n"/>
      <c r="O4611" s="24">
        <f>IF(A4611&lt;&gt;"عهدة","",SUMIFS($G$8:$G$5007,$B$8:$B$5007,B4611,$A$8:$A$5007,"مصروف",$I$8:$I$5007,"&lt;&gt;مرفوض"))</f>
        <v/>
      </c>
      <c r="P4611" s="25">
        <f>IF(A4611&lt;&gt;"عهدة","",N(F4611)-O4611)</f>
        <v/>
      </c>
      <c r="Q4611" s="26">
        <f>IF(A4611="","",IF(A4611="عهدة",IF(N(F4611)=0,"⚠ أدخل قيمة العهدة",IF(P4611&lt;0,"⛔ عجز / زيادة مصروفات "&amp;TEXT(-P4611,"#,##0"),IF(COUNTIFS($B$8:$B$5007,B4611,$A$8:$A$5007,"مصروف",$I$8:$I$5007,"&lt;&gt;مرفوض",$K$8:$K$5007,"&lt;&gt;نعم")&gt;0,"⚠ "&amp;COUNTIFS($B$8:$B$5007,B4611,$A$8:$A$5007,"مصروف",$I$8:$I$5007,"&lt;&gt;مرفوض",$K$8:$K$5007,"&lt;&gt;نعم")&amp;" مصروف غير مسوى",IF(L4611="تمت التسوية",IF(P4611=0,"✔ متوازنة وتمت التسوية","✔ تمت التسوية – متبقي "&amp;TEXT(P4611,"#,##0")),IF(P4611&gt;0,"متبقي "&amp;TEXT(P4611,"#,##0"),"✔ متوازنة"))))),IF(R4611=0,"⚠ أضف سطر عهدة أولًا",IF(OR(C4611="",N(G4611)=0),"⚠ أكمل التاريخ والقيمة",IF(S4611="","⚠ التاريخ خارج السنة المالية",IF(H4611="","⚠ اختر بند الموازنة",IF(I4611="مرفوض","✖ مرفوض من المدير",IF(I4611&lt;&gt;"موافق","⏳ بانتظار موافقة المدير",IF(K4611&lt;&gt;"نعم","⚠ غير مسوى مع الحسابات","✔ معتمد ومسوى")))))))))</f>
        <v/>
      </c>
      <c r="R4611">
        <f>N(R4610)+IF(A4611="عهدة",1,0)</f>
        <v/>
      </c>
      <c r="S4611">
        <f>IF(C4611="","",IF(AND(C4611&gt;=DATE(2026,9,1),C4611&lt;=DATE(2027,8,31)),(YEAR(C4611)-2026)*12+MONTH(C4611)-8,""))</f>
        <v/>
      </c>
      <c r="T4611">
        <f>IF(AND(A4611="مصروف",R4611&gt;0,I4611="موافق",S4611&lt;&gt;"",H4611&lt;&gt;""),N(G4611),0)</f>
        <v/>
      </c>
    </row>
    <row r="4612">
      <c r="A4612" s="19" t="n"/>
      <c r="B4612" s="20">
        <f>IF(A4612="","",IF(R4612=0,"⚠ أضف سطر عهدة أولًا","BDR-"&amp;TEXT(R4612,"000")))</f>
        <v/>
      </c>
      <c r="C4612" s="21" t="n"/>
      <c r="D4612" s="20">
        <f>IF(C4612="","",IF(S4612="","خارج السنة المالية",INDEX(القوائم!$D$2:$D$13,S4612)))</f>
        <v/>
      </c>
      <c r="E4612" s="22" t="n"/>
      <c r="F4612" s="23" t="n"/>
      <c r="G4612" s="23" t="n"/>
      <c r="H4612" s="22" t="n"/>
      <c r="I4612" s="19" t="n"/>
      <c r="J4612" s="21" t="n"/>
      <c r="K4612" s="19" t="n"/>
      <c r="L4612" s="19" t="n"/>
      <c r="M4612" s="21" t="n"/>
      <c r="N4612" s="22" t="n"/>
      <c r="O4612" s="24">
        <f>IF(A4612&lt;&gt;"عهدة","",SUMIFS($G$8:$G$5007,$B$8:$B$5007,B4612,$A$8:$A$5007,"مصروف",$I$8:$I$5007,"&lt;&gt;مرفوض"))</f>
        <v/>
      </c>
      <c r="P4612" s="25">
        <f>IF(A4612&lt;&gt;"عهدة","",N(F4612)-O4612)</f>
        <v/>
      </c>
      <c r="Q4612" s="26">
        <f>IF(A4612="","",IF(A4612="عهدة",IF(N(F4612)=0,"⚠ أدخل قيمة العهدة",IF(P4612&lt;0,"⛔ عجز / زيادة مصروفات "&amp;TEXT(-P4612,"#,##0"),IF(COUNTIFS($B$8:$B$5007,B4612,$A$8:$A$5007,"مصروف",$I$8:$I$5007,"&lt;&gt;مرفوض",$K$8:$K$5007,"&lt;&gt;نعم")&gt;0,"⚠ "&amp;COUNTIFS($B$8:$B$5007,B4612,$A$8:$A$5007,"مصروف",$I$8:$I$5007,"&lt;&gt;مرفوض",$K$8:$K$5007,"&lt;&gt;نعم")&amp;" مصروف غير مسوى",IF(L4612="تمت التسوية",IF(P4612=0,"✔ متوازنة وتمت التسوية","✔ تمت التسوية – متبقي "&amp;TEXT(P4612,"#,##0")),IF(P4612&gt;0,"متبقي "&amp;TEXT(P4612,"#,##0"),"✔ متوازنة"))))),IF(R4612=0,"⚠ أضف سطر عهدة أولًا",IF(OR(C4612="",N(G4612)=0),"⚠ أكمل التاريخ والقيمة",IF(S4612="","⚠ التاريخ خارج السنة المالية",IF(H4612="","⚠ اختر بند الموازنة",IF(I4612="مرفوض","✖ مرفوض من المدير",IF(I4612&lt;&gt;"موافق","⏳ بانتظار موافقة المدير",IF(K4612&lt;&gt;"نعم","⚠ غير مسوى مع الحسابات","✔ معتمد ومسوى")))))))))</f>
        <v/>
      </c>
      <c r="R4612">
        <f>N(R4611)+IF(A4612="عهدة",1,0)</f>
        <v/>
      </c>
      <c r="S4612">
        <f>IF(C4612="","",IF(AND(C4612&gt;=DATE(2026,9,1),C4612&lt;=DATE(2027,8,31)),(YEAR(C4612)-2026)*12+MONTH(C4612)-8,""))</f>
        <v/>
      </c>
      <c r="T4612">
        <f>IF(AND(A4612="مصروف",R4612&gt;0,I4612="موافق",S4612&lt;&gt;"",H4612&lt;&gt;""),N(G4612),0)</f>
        <v/>
      </c>
    </row>
    <row r="4613">
      <c r="A4613" s="19" t="n"/>
      <c r="B4613" s="20">
        <f>IF(A4613="","",IF(R4613=0,"⚠ أضف سطر عهدة أولًا","BDR-"&amp;TEXT(R4613,"000")))</f>
        <v/>
      </c>
      <c r="C4613" s="21" t="n"/>
      <c r="D4613" s="20">
        <f>IF(C4613="","",IF(S4613="","خارج السنة المالية",INDEX(القوائم!$D$2:$D$13,S4613)))</f>
        <v/>
      </c>
      <c r="E4613" s="22" t="n"/>
      <c r="F4613" s="23" t="n"/>
      <c r="G4613" s="23" t="n"/>
      <c r="H4613" s="22" t="n"/>
      <c r="I4613" s="19" t="n"/>
      <c r="J4613" s="21" t="n"/>
      <c r="K4613" s="19" t="n"/>
      <c r="L4613" s="19" t="n"/>
      <c r="M4613" s="21" t="n"/>
      <c r="N4613" s="22" t="n"/>
      <c r="O4613" s="24">
        <f>IF(A4613&lt;&gt;"عهدة","",SUMIFS($G$8:$G$5007,$B$8:$B$5007,B4613,$A$8:$A$5007,"مصروف",$I$8:$I$5007,"&lt;&gt;مرفوض"))</f>
        <v/>
      </c>
      <c r="P4613" s="25">
        <f>IF(A4613&lt;&gt;"عهدة","",N(F4613)-O4613)</f>
        <v/>
      </c>
      <c r="Q4613" s="26">
        <f>IF(A4613="","",IF(A4613="عهدة",IF(N(F4613)=0,"⚠ أدخل قيمة العهدة",IF(P4613&lt;0,"⛔ عجز / زيادة مصروفات "&amp;TEXT(-P4613,"#,##0"),IF(COUNTIFS($B$8:$B$5007,B4613,$A$8:$A$5007,"مصروف",$I$8:$I$5007,"&lt;&gt;مرفوض",$K$8:$K$5007,"&lt;&gt;نعم")&gt;0,"⚠ "&amp;COUNTIFS($B$8:$B$5007,B4613,$A$8:$A$5007,"مصروف",$I$8:$I$5007,"&lt;&gt;مرفوض",$K$8:$K$5007,"&lt;&gt;نعم")&amp;" مصروف غير مسوى",IF(L4613="تمت التسوية",IF(P4613=0,"✔ متوازنة وتمت التسوية","✔ تمت التسوية – متبقي "&amp;TEXT(P4613,"#,##0")),IF(P4613&gt;0,"متبقي "&amp;TEXT(P4613,"#,##0"),"✔ متوازنة"))))),IF(R4613=0,"⚠ أضف سطر عهدة أولًا",IF(OR(C4613="",N(G4613)=0),"⚠ أكمل التاريخ والقيمة",IF(S4613="","⚠ التاريخ خارج السنة المالية",IF(H4613="","⚠ اختر بند الموازنة",IF(I4613="مرفوض","✖ مرفوض من المدير",IF(I4613&lt;&gt;"موافق","⏳ بانتظار موافقة المدير",IF(K4613&lt;&gt;"نعم","⚠ غير مسوى مع الحسابات","✔ معتمد ومسوى")))))))))</f>
        <v/>
      </c>
      <c r="R4613">
        <f>N(R4612)+IF(A4613="عهدة",1,0)</f>
        <v/>
      </c>
      <c r="S4613">
        <f>IF(C4613="","",IF(AND(C4613&gt;=DATE(2026,9,1),C4613&lt;=DATE(2027,8,31)),(YEAR(C4613)-2026)*12+MONTH(C4613)-8,""))</f>
        <v/>
      </c>
      <c r="T4613">
        <f>IF(AND(A4613="مصروف",R4613&gt;0,I4613="موافق",S4613&lt;&gt;"",H4613&lt;&gt;""),N(G4613),0)</f>
        <v/>
      </c>
    </row>
    <row r="4614">
      <c r="A4614" s="19" t="n"/>
      <c r="B4614" s="20">
        <f>IF(A4614="","",IF(R4614=0,"⚠ أضف سطر عهدة أولًا","BDR-"&amp;TEXT(R4614,"000")))</f>
        <v/>
      </c>
      <c r="C4614" s="21" t="n"/>
      <c r="D4614" s="20">
        <f>IF(C4614="","",IF(S4614="","خارج السنة المالية",INDEX(القوائم!$D$2:$D$13,S4614)))</f>
        <v/>
      </c>
      <c r="E4614" s="22" t="n"/>
      <c r="F4614" s="23" t="n"/>
      <c r="G4614" s="23" t="n"/>
      <c r="H4614" s="22" t="n"/>
      <c r="I4614" s="19" t="n"/>
      <c r="J4614" s="21" t="n"/>
      <c r="K4614" s="19" t="n"/>
      <c r="L4614" s="19" t="n"/>
      <c r="M4614" s="21" t="n"/>
      <c r="N4614" s="22" t="n"/>
      <c r="O4614" s="24">
        <f>IF(A4614&lt;&gt;"عهدة","",SUMIFS($G$8:$G$5007,$B$8:$B$5007,B4614,$A$8:$A$5007,"مصروف",$I$8:$I$5007,"&lt;&gt;مرفوض"))</f>
        <v/>
      </c>
      <c r="P4614" s="25">
        <f>IF(A4614&lt;&gt;"عهدة","",N(F4614)-O4614)</f>
        <v/>
      </c>
      <c r="Q4614" s="26">
        <f>IF(A4614="","",IF(A4614="عهدة",IF(N(F4614)=0,"⚠ أدخل قيمة العهدة",IF(P4614&lt;0,"⛔ عجز / زيادة مصروفات "&amp;TEXT(-P4614,"#,##0"),IF(COUNTIFS($B$8:$B$5007,B4614,$A$8:$A$5007,"مصروف",$I$8:$I$5007,"&lt;&gt;مرفوض",$K$8:$K$5007,"&lt;&gt;نعم")&gt;0,"⚠ "&amp;COUNTIFS($B$8:$B$5007,B4614,$A$8:$A$5007,"مصروف",$I$8:$I$5007,"&lt;&gt;مرفوض",$K$8:$K$5007,"&lt;&gt;نعم")&amp;" مصروف غير مسوى",IF(L4614="تمت التسوية",IF(P4614=0,"✔ متوازنة وتمت التسوية","✔ تمت التسوية – متبقي "&amp;TEXT(P4614,"#,##0")),IF(P4614&gt;0,"متبقي "&amp;TEXT(P4614,"#,##0"),"✔ متوازنة"))))),IF(R4614=0,"⚠ أضف سطر عهدة أولًا",IF(OR(C4614="",N(G4614)=0),"⚠ أكمل التاريخ والقيمة",IF(S4614="","⚠ التاريخ خارج السنة المالية",IF(H4614="","⚠ اختر بند الموازنة",IF(I4614="مرفوض","✖ مرفوض من المدير",IF(I4614&lt;&gt;"موافق","⏳ بانتظار موافقة المدير",IF(K4614&lt;&gt;"نعم","⚠ غير مسوى مع الحسابات","✔ معتمد ومسوى")))))))))</f>
        <v/>
      </c>
      <c r="R4614">
        <f>N(R4613)+IF(A4614="عهدة",1,0)</f>
        <v/>
      </c>
      <c r="S4614">
        <f>IF(C4614="","",IF(AND(C4614&gt;=DATE(2026,9,1),C4614&lt;=DATE(2027,8,31)),(YEAR(C4614)-2026)*12+MONTH(C4614)-8,""))</f>
        <v/>
      </c>
      <c r="T4614">
        <f>IF(AND(A4614="مصروف",R4614&gt;0,I4614="موافق",S4614&lt;&gt;"",H4614&lt;&gt;""),N(G4614),0)</f>
        <v/>
      </c>
    </row>
    <row r="4615">
      <c r="A4615" s="19" t="n"/>
      <c r="B4615" s="20">
        <f>IF(A4615="","",IF(R4615=0,"⚠ أضف سطر عهدة أولًا","BDR-"&amp;TEXT(R4615,"000")))</f>
        <v/>
      </c>
      <c r="C4615" s="21" t="n"/>
      <c r="D4615" s="20">
        <f>IF(C4615="","",IF(S4615="","خارج السنة المالية",INDEX(القوائم!$D$2:$D$13,S4615)))</f>
        <v/>
      </c>
      <c r="E4615" s="22" t="n"/>
      <c r="F4615" s="23" t="n"/>
      <c r="G4615" s="23" t="n"/>
      <c r="H4615" s="22" t="n"/>
      <c r="I4615" s="19" t="n"/>
      <c r="J4615" s="21" t="n"/>
      <c r="K4615" s="19" t="n"/>
      <c r="L4615" s="19" t="n"/>
      <c r="M4615" s="21" t="n"/>
      <c r="N4615" s="22" t="n"/>
      <c r="O4615" s="24">
        <f>IF(A4615&lt;&gt;"عهدة","",SUMIFS($G$8:$G$5007,$B$8:$B$5007,B4615,$A$8:$A$5007,"مصروف",$I$8:$I$5007,"&lt;&gt;مرفوض"))</f>
        <v/>
      </c>
      <c r="P4615" s="25">
        <f>IF(A4615&lt;&gt;"عهدة","",N(F4615)-O4615)</f>
        <v/>
      </c>
      <c r="Q4615" s="26">
        <f>IF(A4615="","",IF(A4615="عهدة",IF(N(F4615)=0,"⚠ أدخل قيمة العهدة",IF(P4615&lt;0,"⛔ عجز / زيادة مصروفات "&amp;TEXT(-P4615,"#,##0"),IF(COUNTIFS($B$8:$B$5007,B4615,$A$8:$A$5007,"مصروف",$I$8:$I$5007,"&lt;&gt;مرفوض",$K$8:$K$5007,"&lt;&gt;نعم")&gt;0,"⚠ "&amp;COUNTIFS($B$8:$B$5007,B4615,$A$8:$A$5007,"مصروف",$I$8:$I$5007,"&lt;&gt;مرفوض",$K$8:$K$5007,"&lt;&gt;نعم")&amp;" مصروف غير مسوى",IF(L4615="تمت التسوية",IF(P4615=0,"✔ متوازنة وتمت التسوية","✔ تمت التسوية – متبقي "&amp;TEXT(P4615,"#,##0")),IF(P4615&gt;0,"متبقي "&amp;TEXT(P4615,"#,##0"),"✔ متوازنة"))))),IF(R4615=0,"⚠ أضف سطر عهدة أولًا",IF(OR(C4615="",N(G4615)=0),"⚠ أكمل التاريخ والقيمة",IF(S4615="","⚠ التاريخ خارج السنة المالية",IF(H4615="","⚠ اختر بند الموازنة",IF(I4615="مرفوض","✖ مرفوض من المدير",IF(I4615&lt;&gt;"موافق","⏳ بانتظار موافقة المدير",IF(K4615&lt;&gt;"نعم","⚠ غير مسوى مع الحسابات","✔ معتمد ومسوى")))))))))</f>
        <v/>
      </c>
      <c r="R4615">
        <f>N(R4614)+IF(A4615="عهدة",1,0)</f>
        <v/>
      </c>
      <c r="S4615">
        <f>IF(C4615="","",IF(AND(C4615&gt;=DATE(2026,9,1),C4615&lt;=DATE(2027,8,31)),(YEAR(C4615)-2026)*12+MONTH(C4615)-8,""))</f>
        <v/>
      </c>
      <c r="T4615">
        <f>IF(AND(A4615="مصروف",R4615&gt;0,I4615="موافق",S4615&lt;&gt;"",H4615&lt;&gt;""),N(G4615),0)</f>
        <v/>
      </c>
    </row>
    <row r="4616">
      <c r="A4616" s="19" t="n"/>
      <c r="B4616" s="20">
        <f>IF(A4616="","",IF(R4616=0,"⚠ أضف سطر عهدة أولًا","BDR-"&amp;TEXT(R4616,"000")))</f>
        <v/>
      </c>
      <c r="C4616" s="21" t="n"/>
      <c r="D4616" s="20">
        <f>IF(C4616="","",IF(S4616="","خارج السنة المالية",INDEX(القوائم!$D$2:$D$13,S4616)))</f>
        <v/>
      </c>
      <c r="E4616" s="22" t="n"/>
      <c r="F4616" s="23" t="n"/>
      <c r="G4616" s="23" t="n"/>
      <c r="H4616" s="22" t="n"/>
      <c r="I4616" s="19" t="n"/>
      <c r="J4616" s="21" t="n"/>
      <c r="K4616" s="19" t="n"/>
      <c r="L4616" s="19" t="n"/>
      <c r="M4616" s="21" t="n"/>
      <c r="N4616" s="22" t="n"/>
      <c r="O4616" s="24">
        <f>IF(A4616&lt;&gt;"عهدة","",SUMIFS($G$8:$G$5007,$B$8:$B$5007,B4616,$A$8:$A$5007,"مصروف",$I$8:$I$5007,"&lt;&gt;مرفوض"))</f>
        <v/>
      </c>
      <c r="P4616" s="25">
        <f>IF(A4616&lt;&gt;"عهدة","",N(F4616)-O4616)</f>
        <v/>
      </c>
      <c r="Q4616" s="26">
        <f>IF(A4616="","",IF(A4616="عهدة",IF(N(F4616)=0,"⚠ أدخل قيمة العهدة",IF(P4616&lt;0,"⛔ عجز / زيادة مصروفات "&amp;TEXT(-P4616,"#,##0"),IF(COUNTIFS($B$8:$B$5007,B4616,$A$8:$A$5007,"مصروف",$I$8:$I$5007,"&lt;&gt;مرفوض",$K$8:$K$5007,"&lt;&gt;نعم")&gt;0,"⚠ "&amp;COUNTIFS($B$8:$B$5007,B4616,$A$8:$A$5007,"مصروف",$I$8:$I$5007,"&lt;&gt;مرفوض",$K$8:$K$5007,"&lt;&gt;نعم")&amp;" مصروف غير مسوى",IF(L4616="تمت التسوية",IF(P4616=0,"✔ متوازنة وتمت التسوية","✔ تمت التسوية – متبقي "&amp;TEXT(P4616,"#,##0")),IF(P4616&gt;0,"متبقي "&amp;TEXT(P4616,"#,##0"),"✔ متوازنة"))))),IF(R4616=0,"⚠ أضف سطر عهدة أولًا",IF(OR(C4616="",N(G4616)=0),"⚠ أكمل التاريخ والقيمة",IF(S4616="","⚠ التاريخ خارج السنة المالية",IF(H4616="","⚠ اختر بند الموازنة",IF(I4616="مرفوض","✖ مرفوض من المدير",IF(I4616&lt;&gt;"موافق","⏳ بانتظار موافقة المدير",IF(K4616&lt;&gt;"نعم","⚠ غير مسوى مع الحسابات","✔ معتمد ومسوى")))))))))</f>
        <v/>
      </c>
      <c r="R4616">
        <f>N(R4615)+IF(A4616="عهدة",1,0)</f>
        <v/>
      </c>
      <c r="S4616">
        <f>IF(C4616="","",IF(AND(C4616&gt;=DATE(2026,9,1),C4616&lt;=DATE(2027,8,31)),(YEAR(C4616)-2026)*12+MONTH(C4616)-8,""))</f>
        <v/>
      </c>
      <c r="T4616">
        <f>IF(AND(A4616="مصروف",R4616&gt;0,I4616="موافق",S4616&lt;&gt;"",H4616&lt;&gt;""),N(G4616),0)</f>
        <v/>
      </c>
    </row>
    <row r="4617">
      <c r="A4617" s="19" t="n"/>
      <c r="B4617" s="20">
        <f>IF(A4617="","",IF(R4617=0,"⚠ أضف سطر عهدة أولًا","BDR-"&amp;TEXT(R4617,"000")))</f>
        <v/>
      </c>
      <c r="C4617" s="21" t="n"/>
      <c r="D4617" s="20">
        <f>IF(C4617="","",IF(S4617="","خارج السنة المالية",INDEX(القوائم!$D$2:$D$13,S4617)))</f>
        <v/>
      </c>
      <c r="E4617" s="22" t="n"/>
      <c r="F4617" s="23" t="n"/>
      <c r="G4617" s="23" t="n"/>
      <c r="H4617" s="22" t="n"/>
      <c r="I4617" s="19" t="n"/>
      <c r="J4617" s="21" t="n"/>
      <c r="K4617" s="19" t="n"/>
      <c r="L4617" s="19" t="n"/>
      <c r="M4617" s="21" t="n"/>
      <c r="N4617" s="22" t="n"/>
      <c r="O4617" s="24">
        <f>IF(A4617&lt;&gt;"عهدة","",SUMIFS($G$8:$G$5007,$B$8:$B$5007,B4617,$A$8:$A$5007,"مصروف",$I$8:$I$5007,"&lt;&gt;مرفوض"))</f>
        <v/>
      </c>
      <c r="P4617" s="25">
        <f>IF(A4617&lt;&gt;"عهدة","",N(F4617)-O4617)</f>
        <v/>
      </c>
      <c r="Q4617" s="26">
        <f>IF(A4617="","",IF(A4617="عهدة",IF(N(F4617)=0,"⚠ أدخل قيمة العهدة",IF(P4617&lt;0,"⛔ عجز / زيادة مصروفات "&amp;TEXT(-P4617,"#,##0"),IF(COUNTIFS($B$8:$B$5007,B4617,$A$8:$A$5007,"مصروف",$I$8:$I$5007,"&lt;&gt;مرفوض",$K$8:$K$5007,"&lt;&gt;نعم")&gt;0,"⚠ "&amp;COUNTIFS($B$8:$B$5007,B4617,$A$8:$A$5007,"مصروف",$I$8:$I$5007,"&lt;&gt;مرفوض",$K$8:$K$5007,"&lt;&gt;نعم")&amp;" مصروف غير مسوى",IF(L4617="تمت التسوية",IF(P4617=0,"✔ متوازنة وتمت التسوية","✔ تمت التسوية – متبقي "&amp;TEXT(P4617,"#,##0")),IF(P4617&gt;0,"متبقي "&amp;TEXT(P4617,"#,##0"),"✔ متوازنة"))))),IF(R4617=0,"⚠ أضف سطر عهدة أولًا",IF(OR(C4617="",N(G4617)=0),"⚠ أكمل التاريخ والقيمة",IF(S4617="","⚠ التاريخ خارج السنة المالية",IF(H4617="","⚠ اختر بند الموازنة",IF(I4617="مرفوض","✖ مرفوض من المدير",IF(I4617&lt;&gt;"موافق","⏳ بانتظار موافقة المدير",IF(K4617&lt;&gt;"نعم","⚠ غير مسوى مع الحسابات","✔ معتمد ومسوى")))))))))</f>
        <v/>
      </c>
      <c r="R4617">
        <f>N(R4616)+IF(A4617="عهدة",1,0)</f>
        <v/>
      </c>
      <c r="S4617">
        <f>IF(C4617="","",IF(AND(C4617&gt;=DATE(2026,9,1),C4617&lt;=DATE(2027,8,31)),(YEAR(C4617)-2026)*12+MONTH(C4617)-8,""))</f>
        <v/>
      </c>
      <c r="T4617">
        <f>IF(AND(A4617="مصروف",R4617&gt;0,I4617="موافق",S4617&lt;&gt;"",H4617&lt;&gt;""),N(G4617),0)</f>
        <v/>
      </c>
    </row>
    <row r="4618">
      <c r="A4618" s="19" t="n"/>
      <c r="B4618" s="20">
        <f>IF(A4618="","",IF(R4618=0,"⚠ أضف سطر عهدة أولًا","BDR-"&amp;TEXT(R4618,"000")))</f>
        <v/>
      </c>
      <c r="C4618" s="21" t="n"/>
      <c r="D4618" s="20">
        <f>IF(C4618="","",IF(S4618="","خارج السنة المالية",INDEX(القوائم!$D$2:$D$13,S4618)))</f>
        <v/>
      </c>
      <c r="E4618" s="22" t="n"/>
      <c r="F4618" s="23" t="n"/>
      <c r="G4618" s="23" t="n"/>
      <c r="H4618" s="22" t="n"/>
      <c r="I4618" s="19" t="n"/>
      <c r="J4618" s="21" t="n"/>
      <c r="K4618" s="19" t="n"/>
      <c r="L4618" s="19" t="n"/>
      <c r="M4618" s="21" t="n"/>
      <c r="N4618" s="22" t="n"/>
      <c r="O4618" s="24">
        <f>IF(A4618&lt;&gt;"عهدة","",SUMIFS($G$8:$G$5007,$B$8:$B$5007,B4618,$A$8:$A$5007,"مصروف",$I$8:$I$5007,"&lt;&gt;مرفوض"))</f>
        <v/>
      </c>
      <c r="P4618" s="25">
        <f>IF(A4618&lt;&gt;"عهدة","",N(F4618)-O4618)</f>
        <v/>
      </c>
      <c r="Q4618" s="26">
        <f>IF(A4618="","",IF(A4618="عهدة",IF(N(F4618)=0,"⚠ أدخل قيمة العهدة",IF(P4618&lt;0,"⛔ عجز / زيادة مصروفات "&amp;TEXT(-P4618,"#,##0"),IF(COUNTIFS($B$8:$B$5007,B4618,$A$8:$A$5007,"مصروف",$I$8:$I$5007,"&lt;&gt;مرفوض",$K$8:$K$5007,"&lt;&gt;نعم")&gt;0,"⚠ "&amp;COUNTIFS($B$8:$B$5007,B4618,$A$8:$A$5007,"مصروف",$I$8:$I$5007,"&lt;&gt;مرفوض",$K$8:$K$5007,"&lt;&gt;نعم")&amp;" مصروف غير مسوى",IF(L4618="تمت التسوية",IF(P4618=0,"✔ متوازنة وتمت التسوية","✔ تمت التسوية – متبقي "&amp;TEXT(P4618,"#,##0")),IF(P4618&gt;0,"متبقي "&amp;TEXT(P4618,"#,##0"),"✔ متوازنة"))))),IF(R4618=0,"⚠ أضف سطر عهدة أولًا",IF(OR(C4618="",N(G4618)=0),"⚠ أكمل التاريخ والقيمة",IF(S4618="","⚠ التاريخ خارج السنة المالية",IF(H4618="","⚠ اختر بند الموازنة",IF(I4618="مرفوض","✖ مرفوض من المدير",IF(I4618&lt;&gt;"موافق","⏳ بانتظار موافقة المدير",IF(K4618&lt;&gt;"نعم","⚠ غير مسوى مع الحسابات","✔ معتمد ومسوى")))))))))</f>
        <v/>
      </c>
      <c r="R4618">
        <f>N(R4617)+IF(A4618="عهدة",1,0)</f>
        <v/>
      </c>
      <c r="S4618">
        <f>IF(C4618="","",IF(AND(C4618&gt;=DATE(2026,9,1),C4618&lt;=DATE(2027,8,31)),(YEAR(C4618)-2026)*12+MONTH(C4618)-8,""))</f>
        <v/>
      </c>
      <c r="T4618">
        <f>IF(AND(A4618="مصروف",R4618&gt;0,I4618="موافق",S4618&lt;&gt;"",H4618&lt;&gt;""),N(G4618),0)</f>
        <v/>
      </c>
    </row>
    <row r="4619">
      <c r="A4619" s="19" t="n"/>
      <c r="B4619" s="20">
        <f>IF(A4619="","",IF(R4619=0,"⚠ أضف سطر عهدة أولًا","BDR-"&amp;TEXT(R4619,"000")))</f>
        <v/>
      </c>
      <c r="C4619" s="21" t="n"/>
      <c r="D4619" s="20">
        <f>IF(C4619="","",IF(S4619="","خارج السنة المالية",INDEX(القوائم!$D$2:$D$13,S4619)))</f>
        <v/>
      </c>
      <c r="E4619" s="22" t="n"/>
      <c r="F4619" s="23" t="n"/>
      <c r="G4619" s="23" t="n"/>
      <c r="H4619" s="22" t="n"/>
      <c r="I4619" s="19" t="n"/>
      <c r="J4619" s="21" t="n"/>
      <c r="K4619" s="19" t="n"/>
      <c r="L4619" s="19" t="n"/>
      <c r="M4619" s="21" t="n"/>
      <c r="N4619" s="22" t="n"/>
      <c r="O4619" s="24">
        <f>IF(A4619&lt;&gt;"عهدة","",SUMIFS($G$8:$G$5007,$B$8:$B$5007,B4619,$A$8:$A$5007,"مصروف",$I$8:$I$5007,"&lt;&gt;مرفوض"))</f>
        <v/>
      </c>
      <c r="P4619" s="25">
        <f>IF(A4619&lt;&gt;"عهدة","",N(F4619)-O4619)</f>
        <v/>
      </c>
      <c r="Q4619" s="26">
        <f>IF(A4619="","",IF(A4619="عهدة",IF(N(F4619)=0,"⚠ أدخل قيمة العهدة",IF(P4619&lt;0,"⛔ عجز / زيادة مصروفات "&amp;TEXT(-P4619,"#,##0"),IF(COUNTIFS($B$8:$B$5007,B4619,$A$8:$A$5007,"مصروف",$I$8:$I$5007,"&lt;&gt;مرفوض",$K$8:$K$5007,"&lt;&gt;نعم")&gt;0,"⚠ "&amp;COUNTIFS($B$8:$B$5007,B4619,$A$8:$A$5007,"مصروف",$I$8:$I$5007,"&lt;&gt;مرفوض",$K$8:$K$5007,"&lt;&gt;نعم")&amp;" مصروف غير مسوى",IF(L4619="تمت التسوية",IF(P4619=0,"✔ متوازنة وتمت التسوية","✔ تمت التسوية – متبقي "&amp;TEXT(P4619,"#,##0")),IF(P4619&gt;0,"متبقي "&amp;TEXT(P4619,"#,##0"),"✔ متوازنة"))))),IF(R4619=0,"⚠ أضف سطر عهدة أولًا",IF(OR(C4619="",N(G4619)=0),"⚠ أكمل التاريخ والقيمة",IF(S4619="","⚠ التاريخ خارج السنة المالية",IF(H4619="","⚠ اختر بند الموازنة",IF(I4619="مرفوض","✖ مرفوض من المدير",IF(I4619&lt;&gt;"موافق","⏳ بانتظار موافقة المدير",IF(K4619&lt;&gt;"نعم","⚠ غير مسوى مع الحسابات","✔ معتمد ومسوى")))))))))</f>
        <v/>
      </c>
      <c r="R4619">
        <f>N(R4618)+IF(A4619="عهدة",1,0)</f>
        <v/>
      </c>
      <c r="S4619">
        <f>IF(C4619="","",IF(AND(C4619&gt;=DATE(2026,9,1),C4619&lt;=DATE(2027,8,31)),(YEAR(C4619)-2026)*12+MONTH(C4619)-8,""))</f>
        <v/>
      </c>
      <c r="T4619">
        <f>IF(AND(A4619="مصروف",R4619&gt;0,I4619="موافق",S4619&lt;&gt;"",H4619&lt;&gt;""),N(G4619),0)</f>
        <v/>
      </c>
    </row>
    <row r="4620">
      <c r="A4620" s="19" t="n"/>
      <c r="B4620" s="20">
        <f>IF(A4620="","",IF(R4620=0,"⚠ أضف سطر عهدة أولًا","BDR-"&amp;TEXT(R4620,"000")))</f>
        <v/>
      </c>
      <c r="C4620" s="21" t="n"/>
      <c r="D4620" s="20">
        <f>IF(C4620="","",IF(S4620="","خارج السنة المالية",INDEX(القوائم!$D$2:$D$13,S4620)))</f>
        <v/>
      </c>
      <c r="E4620" s="22" t="n"/>
      <c r="F4620" s="23" t="n"/>
      <c r="G4620" s="23" t="n"/>
      <c r="H4620" s="22" t="n"/>
      <c r="I4620" s="19" t="n"/>
      <c r="J4620" s="21" t="n"/>
      <c r="K4620" s="19" t="n"/>
      <c r="L4620" s="19" t="n"/>
      <c r="M4620" s="21" t="n"/>
      <c r="N4620" s="22" t="n"/>
      <c r="O4620" s="24">
        <f>IF(A4620&lt;&gt;"عهدة","",SUMIFS($G$8:$G$5007,$B$8:$B$5007,B4620,$A$8:$A$5007,"مصروف",$I$8:$I$5007,"&lt;&gt;مرفوض"))</f>
        <v/>
      </c>
      <c r="P4620" s="25">
        <f>IF(A4620&lt;&gt;"عهدة","",N(F4620)-O4620)</f>
        <v/>
      </c>
      <c r="Q4620" s="26">
        <f>IF(A4620="","",IF(A4620="عهدة",IF(N(F4620)=0,"⚠ أدخل قيمة العهدة",IF(P4620&lt;0,"⛔ عجز / زيادة مصروفات "&amp;TEXT(-P4620,"#,##0"),IF(COUNTIFS($B$8:$B$5007,B4620,$A$8:$A$5007,"مصروف",$I$8:$I$5007,"&lt;&gt;مرفوض",$K$8:$K$5007,"&lt;&gt;نعم")&gt;0,"⚠ "&amp;COUNTIFS($B$8:$B$5007,B4620,$A$8:$A$5007,"مصروف",$I$8:$I$5007,"&lt;&gt;مرفوض",$K$8:$K$5007,"&lt;&gt;نعم")&amp;" مصروف غير مسوى",IF(L4620="تمت التسوية",IF(P4620=0,"✔ متوازنة وتمت التسوية","✔ تمت التسوية – متبقي "&amp;TEXT(P4620,"#,##0")),IF(P4620&gt;0,"متبقي "&amp;TEXT(P4620,"#,##0"),"✔ متوازنة"))))),IF(R4620=0,"⚠ أضف سطر عهدة أولًا",IF(OR(C4620="",N(G4620)=0),"⚠ أكمل التاريخ والقيمة",IF(S4620="","⚠ التاريخ خارج السنة المالية",IF(H4620="","⚠ اختر بند الموازنة",IF(I4620="مرفوض","✖ مرفوض من المدير",IF(I4620&lt;&gt;"موافق","⏳ بانتظار موافقة المدير",IF(K4620&lt;&gt;"نعم","⚠ غير مسوى مع الحسابات","✔ معتمد ومسوى")))))))))</f>
        <v/>
      </c>
      <c r="R4620">
        <f>N(R4619)+IF(A4620="عهدة",1,0)</f>
        <v/>
      </c>
      <c r="S4620">
        <f>IF(C4620="","",IF(AND(C4620&gt;=DATE(2026,9,1),C4620&lt;=DATE(2027,8,31)),(YEAR(C4620)-2026)*12+MONTH(C4620)-8,""))</f>
        <v/>
      </c>
      <c r="T4620">
        <f>IF(AND(A4620="مصروف",R4620&gt;0,I4620="موافق",S4620&lt;&gt;"",H4620&lt;&gt;""),N(G4620),0)</f>
        <v/>
      </c>
    </row>
    <row r="4621">
      <c r="A4621" s="19" t="n"/>
      <c r="B4621" s="20">
        <f>IF(A4621="","",IF(R4621=0,"⚠ أضف سطر عهدة أولًا","BDR-"&amp;TEXT(R4621,"000")))</f>
        <v/>
      </c>
      <c r="C4621" s="21" t="n"/>
      <c r="D4621" s="20">
        <f>IF(C4621="","",IF(S4621="","خارج السنة المالية",INDEX(القوائم!$D$2:$D$13,S4621)))</f>
        <v/>
      </c>
      <c r="E4621" s="22" t="n"/>
      <c r="F4621" s="23" t="n"/>
      <c r="G4621" s="23" t="n"/>
      <c r="H4621" s="22" t="n"/>
      <c r="I4621" s="19" t="n"/>
      <c r="J4621" s="21" t="n"/>
      <c r="K4621" s="19" t="n"/>
      <c r="L4621" s="19" t="n"/>
      <c r="M4621" s="21" t="n"/>
      <c r="N4621" s="22" t="n"/>
      <c r="O4621" s="24">
        <f>IF(A4621&lt;&gt;"عهدة","",SUMIFS($G$8:$G$5007,$B$8:$B$5007,B4621,$A$8:$A$5007,"مصروف",$I$8:$I$5007,"&lt;&gt;مرفوض"))</f>
        <v/>
      </c>
      <c r="P4621" s="25">
        <f>IF(A4621&lt;&gt;"عهدة","",N(F4621)-O4621)</f>
        <v/>
      </c>
      <c r="Q4621" s="26">
        <f>IF(A4621="","",IF(A4621="عهدة",IF(N(F4621)=0,"⚠ أدخل قيمة العهدة",IF(P4621&lt;0,"⛔ عجز / زيادة مصروفات "&amp;TEXT(-P4621,"#,##0"),IF(COUNTIFS($B$8:$B$5007,B4621,$A$8:$A$5007,"مصروف",$I$8:$I$5007,"&lt;&gt;مرفوض",$K$8:$K$5007,"&lt;&gt;نعم")&gt;0,"⚠ "&amp;COUNTIFS($B$8:$B$5007,B4621,$A$8:$A$5007,"مصروف",$I$8:$I$5007,"&lt;&gt;مرفوض",$K$8:$K$5007,"&lt;&gt;نعم")&amp;" مصروف غير مسوى",IF(L4621="تمت التسوية",IF(P4621=0,"✔ متوازنة وتمت التسوية","✔ تمت التسوية – متبقي "&amp;TEXT(P4621,"#,##0")),IF(P4621&gt;0,"متبقي "&amp;TEXT(P4621,"#,##0"),"✔ متوازنة"))))),IF(R4621=0,"⚠ أضف سطر عهدة أولًا",IF(OR(C4621="",N(G4621)=0),"⚠ أكمل التاريخ والقيمة",IF(S4621="","⚠ التاريخ خارج السنة المالية",IF(H4621="","⚠ اختر بند الموازنة",IF(I4621="مرفوض","✖ مرفوض من المدير",IF(I4621&lt;&gt;"موافق","⏳ بانتظار موافقة المدير",IF(K4621&lt;&gt;"نعم","⚠ غير مسوى مع الحسابات","✔ معتمد ومسوى")))))))))</f>
        <v/>
      </c>
      <c r="R4621">
        <f>N(R4620)+IF(A4621="عهدة",1,0)</f>
        <v/>
      </c>
      <c r="S4621">
        <f>IF(C4621="","",IF(AND(C4621&gt;=DATE(2026,9,1),C4621&lt;=DATE(2027,8,31)),(YEAR(C4621)-2026)*12+MONTH(C4621)-8,""))</f>
        <v/>
      </c>
      <c r="T4621">
        <f>IF(AND(A4621="مصروف",R4621&gt;0,I4621="موافق",S4621&lt;&gt;"",H4621&lt;&gt;""),N(G4621),0)</f>
        <v/>
      </c>
    </row>
    <row r="4622">
      <c r="A4622" s="19" t="n"/>
      <c r="B4622" s="20">
        <f>IF(A4622="","",IF(R4622=0,"⚠ أضف سطر عهدة أولًا","BDR-"&amp;TEXT(R4622,"000")))</f>
        <v/>
      </c>
      <c r="C4622" s="21" t="n"/>
      <c r="D4622" s="20">
        <f>IF(C4622="","",IF(S4622="","خارج السنة المالية",INDEX(القوائم!$D$2:$D$13,S4622)))</f>
        <v/>
      </c>
      <c r="E4622" s="22" t="n"/>
      <c r="F4622" s="23" t="n"/>
      <c r="G4622" s="23" t="n"/>
      <c r="H4622" s="22" t="n"/>
      <c r="I4622" s="19" t="n"/>
      <c r="J4622" s="21" t="n"/>
      <c r="K4622" s="19" t="n"/>
      <c r="L4622" s="19" t="n"/>
      <c r="M4622" s="21" t="n"/>
      <c r="N4622" s="22" t="n"/>
      <c r="O4622" s="24">
        <f>IF(A4622&lt;&gt;"عهدة","",SUMIFS($G$8:$G$5007,$B$8:$B$5007,B4622,$A$8:$A$5007,"مصروف",$I$8:$I$5007,"&lt;&gt;مرفوض"))</f>
        <v/>
      </c>
      <c r="P4622" s="25">
        <f>IF(A4622&lt;&gt;"عهدة","",N(F4622)-O4622)</f>
        <v/>
      </c>
      <c r="Q4622" s="26">
        <f>IF(A4622="","",IF(A4622="عهدة",IF(N(F4622)=0,"⚠ أدخل قيمة العهدة",IF(P4622&lt;0,"⛔ عجز / زيادة مصروفات "&amp;TEXT(-P4622,"#,##0"),IF(COUNTIFS($B$8:$B$5007,B4622,$A$8:$A$5007,"مصروف",$I$8:$I$5007,"&lt;&gt;مرفوض",$K$8:$K$5007,"&lt;&gt;نعم")&gt;0,"⚠ "&amp;COUNTIFS($B$8:$B$5007,B4622,$A$8:$A$5007,"مصروف",$I$8:$I$5007,"&lt;&gt;مرفوض",$K$8:$K$5007,"&lt;&gt;نعم")&amp;" مصروف غير مسوى",IF(L4622="تمت التسوية",IF(P4622=0,"✔ متوازنة وتمت التسوية","✔ تمت التسوية – متبقي "&amp;TEXT(P4622,"#,##0")),IF(P4622&gt;0,"متبقي "&amp;TEXT(P4622,"#,##0"),"✔ متوازنة"))))),IF(R4622=0,"⚠ أضف سطر عهدة أولًا",IF(OR(C4622="",N(G4622)=0),"⚠ أكمل التاريخ والقيمة",IF(S4622="","⚠ التاريخ خارج السنة المالية",IF(H4622="","⚠ اختر بند الموازنة",IF(I4622="مرفوض","✖ مرفوض من المدير",IF(I4622&lt;&gt;"موافق","⏳ بانتظار موافقة المدير",IF(K4622&lt;&gt;"نعم","⚠ غير مسوى مع الحسابات","✔ معتمد ومسوى")))))))))</f>
        <v/>
      </c>
      <c r="R4622">
        <f>N(R4621)+IF(A4622="عهدة",1,0)</f>
        <v/>
      </c>
      <c r="S4622">
        <f>IF(C4622="","",IF(AND(C4622&gt;=DATE(2026,9,1),C4622&lt;=DATE(2027,8,31)),(YEAR(C4622)-2026)*12+MONTH(C4622)-8,""))</f>
        <v/>
      </c>
      <c r="T4622">
        <f>IF(AND(A4622="مصروف",R4622&gt;0,I4622="موافق",S4622&lt;&gt;"",H4622&lt;&gt;""),N(G4622),0)</f>
        <v/>
      </c>
    </row>
    <row r="4623">
      <c r="A4623" s="19" t="n"/>
      <c r="B4623" s="20">
        <f>IF(A4623="","",IF(R4623=0,"⚠ أضف سطر عهدة أولًا","BDR-"&amp;TEXT(R4623,"000")))</f>
        <v/>
      </c>
      <c r="C4623" s="21" t="n"/>
      <c r="D4623" s="20">
        <f>IF(C4623="","",IF(S4623="","خارج السنة المالية",INDEX(القوائم!$D$2:$D$13,S4623)))</f>
        <v/>
      </c>
      <c r="E4623" s="22" t="n"/>
      <c r="F4623" s="23" t="n"/>
      <c r="G4623" s="23" t="n"/>
      <c r="H4623" s="22" t="n"/>
      <c r="I4623" s="19" t="n"/>
      <c r="J4623" s="21" t="n"/>
      <c r="K4623" s="19" t="n"/>
      <c r="L4623" s="19" t="n"/>
      <c r="M4623" s="21" t="n"/>
      <c r="N4623" s="22" t="n"/>
      <c r="O4623" s="24">
        <f>IF(A4623&lt;&gt;"عهدة","",SUMIFS($G$8:$G$5007,$B$8:$B$5007,B4623,$A$8:$A$5007,"مصروف",$I$8:$I$5007,"&lt;&gt;مرفوض"))</f>
        <v/>
      </c>
      <c r="P4623" s="25">
        <f>IF(A4623&lt;&gt;"عهدة","",N(F4623)-O4623)</f>
        <v/>
      </c>
      <c r="Q4623" s="26">
        <f>IF(A4623="","",IF(A4623="عهدة",IF(N(F4623)=0,"⚠ أدخل قيمة العهدة",IF(P4623&lt;0,"⛔ عجز / زيادة مصروفات "&amp;TEXT(-P4623,"#,##0"),IF(COUNTIFS($B$8:$B$5007,B4623,$A$8:$A$5007,"مصروف",$I$8:$I$5007,"&lt;&gt;مرفوض",$K$8:$K$5007,"&lt;&gt;نعم")&gt;0,"⚠ "&amp;COUNTIFS($B$8:$B$5007,B4623,$A$8:$A$5007,"مصروف",$I$8:$I$5007,"&lt;&gt;مرفوض",$K$8:$K$5007,"&lt;&gt;نعم")&amp;" مصروف غير مسوى",IF(L4623="تمت التسوية",IF(P4623=0,"✔ متوازنة وتمت التسوية","✔ تمت التسوية – متبقي "&amp;TEXT(P4623,"#,##0")),IF(P4623&gt;0,"متبقي "&amp;TEXT(P4623,"#,##0"),"✔ متوازنة"))))),IF(R4623=0,"⚠ أضف سطر عهدة أولًا",IF(OR(C4623="",N(G4623)=0),"⚠ أكمل التاريخ والقيمة",IF(S4623="","⚠ التاريخ خارج السنة المالية",IF(H4623="","⚠ اختر بند الموازنة",IF(I4623="مرفوض","✖ مرفوض من المدير",IF(I4623&lt;&gt;"موافق","⏳ بانتظار موافقة المدير",IF(K4623&lt;&gt;"نعم","⚠ غير مسوى مع الحسابات","✔ معتمد ومسوى")))))))))</f>
        <v/>
      </c>
      <c r="R4623">
        <f>N(R4622)+IF(A4623="عهدة",1,0)</f>
        <v/>
      </c>
      <c r="S4623">
        <f>IF(C4623="","",IF(AND(C4623&gt;=DATE(2026,9,1),C4623&lt;=DATE(2027,8,31)),(YEAR(C4623)-2026)*12+MONTH(C4623)-8,""))</f>
        <v/>
      </c>
      <c r="T4623">
        <f>IF(AND(A4623="مصروف",R4623&gt;0,I4623="موافق",S4623&lt;&gt;"",H4623&lt;&gt;""),N(G4623),0)</f>
        <v/>
      </c>
    </row>
    <row r="4624">
      <c r="A4624" s="19" t="n"/>
      <c r="B4624" s="20">
        <f>IF(A4624="","",IF(R4624=0,"⚠ أضف سطر عهدة أولًا","BDR-"&amp;TEXT(R4624,"000")))</f>
        <v/>
      </c>
      <c r="C4624" s="21" t="n"/>
      <c r="D4624" s="20">
        <f>IF(C4624="","",IF(S4624="","خارج السنة المالية",INDEX(القوائم!$D$2:$D$13,S4624)))</f>
        <v/>
      </c>
      <c r="E4624" s="22" t="n"/>
      <c r="F4624" s="23" t="n"/>
      <c r="G4624" s="23" t="n"/>
      <c r="H4624" s="22" t="n"/>
      <c r="I4624" s="19" t="n"/>
      <c r="J4624" s="21" t="n"/>
      <c r="K4624" s="19" t="n"/>
      <c r="L4624" s="19" t="n"/>
      <c r="M4624" s="21" t="n"/>
      <c r="N4624" s="22" t="n"/>
      <c r="O4624" s="24">
        <f>IF(A4624&lt;&gt;"عهدة","",SUMIFS($G$8:$G$5007,$B$8:$B$5007,B4624,$A$8:$A$5007,"مصروف",$I$8:$I$5007,"&lt;&gt;مرفوض"))</f>
        <v/>
      </c>
      <c r="P4624" s="25">
        <f>IF(A4624&lt;&gt;"عهدة","",N(F4624)-O4624)</f>
        <v/>
      </c>
      <c r="Q4624" s="26">
        <f>IF(A4624="","",IF(A4624="عهدة",IF(N(F4624)=0,"⚠ أدخل قيمة العهدة",IF(P4624&lt;0,"⛔ عجز / زيادة مصروفات "&amp;TEXT(-P4624,"#,##0"),IF(COUNTIFS($B$8:$B$5007,B4624,$A$8:$A$5007,"مصروف",$I$8:$I$5007,"&lt;&gt;مرفوض",$K$8:$K$5007,"&lt;&gt;نعم")&gt;0,"⚠ "&amp;COUNTIFS($B$8:$B$5007,B4624,$A$8:$A$5007,"مصروف",$I$8:$I$5007,"&lt;&gt;مرفوض",$K$8:$K$5007,"&lt;&gt;نعم")&amp;" مصروف غير مسوى",IF(L4624="تمت التسوية",IF(P4624=0,"✔ متوازنة وتمت التسوية","✔ تمت التسوية – متبقي "&amp;TEXT(P4624,"#,##0")),IF(P4624&gt;0,"متبقي "&amp;TEXT(P4624,"#,##0"),"✔ متوازنة"))))),IF(R4624=0,"⚠ أضف سطر عهدة أولًا",IF(OR(C4624="",N(G4624)=0),"⚠ أكمل التاريخ والقيمة",IF(S4624="","⚠ التاريخ خارج السنة المالية",IF(H4624="","⚠ اختر بند الموازنة",IF(I4624="مرفوض","✖ مرفوض من المدير",IF(I4624&lt;&gt;"موافق","⏳ بانتظار موافقة المدير",IF(K4624&lt;&gt;"نعم","⚠ غير مسوى مع الحسابات","✔ معتمد ومسوى")))))))))</f>
        <v/>
      </c>
      <c r="R4624">
        <f>N(R4623)+IF(A4624="عهدة",1,0)</f>
        <v/>
      </c>
      <c r="S4624">
        <f>IF(C4624="","",IF(AND(C4624&gt;=DATE(2026,9,1),C4624&lt;=DATE(2027,8,31)),(YEAR(C4624)-2026)*12+MONTH(C4624)-8,""))</f>
        <v/>
      </c>
      <c r="T4624">
        <f>IF(AND(A4624="مصروف",R4624&gt;0,I4624="موافق",S4624&lt;&gt;"",H4624&lt;&gt;""),N(G4624),0)</f>
        <v/>
      </c>
    </row>
    <row r="4625">
      <c r="A4625" s="19" t="n"/>
      <c r="B4625" s="20">
        <f>IF(A4625="","",IF(R4625=0,"⚠ أضف سطر عهدة أولًا","BDR-"&amp;TEXT(R4625,"000")))</f>
        <v/>
      </c>
      <c r="C4625" s="21" t="n"/>
      <c r="D4625" s="20">
        <f>IF(C4625="","",IF(S4625="","خارج السنة المالية",INDEX(القوائم!$D$2:$D$13,S4625)))</f>
        <v/>
      </c>
      <c r="E4625" s="22" t="n"/>
      <c r="F4625" s="23" t="n"/>
      <c r="G4625" s="23" t="n"/>
      <c r="H4625" s="22" t="n"/>
      <c r="I4625" s="19" t="n"/>
      <c r="J4625" s="21" t="n"/>
      <c r="K4625" s="19" t="n"/>
      <c r="L4625" s="19" t="n"/>
      <c r="M4625" s="21" t="n"/>
      <c r="N4625" s="22" t="n"/>
      <c r="O4625" s="24">
        <f>IF(A4625&lt;&gt;"عهدة","",SUMIFS($G$8:$G$5007,$B$8:$B$5007,B4625,$A$8:$A$5007,"مصروف",$I$8:$I$5007,"&lt;&gt;مرفوض"))</f>
        <v/>
      </c>
      <c r="P4625" s="25">
        <f>IF(A4625&lt;&gt;"عهدة","",N(F4625)-O4625)</f>
        <v/>
      </c>
      <c r="Q4625" s="26">
        <f>IF(A4625="","",IF(A4625="عهدة",IF(N(F4625)=0,"⚠ أدخل قيمة العهدة",IF(P4625&lt;0,"⛔ عجز / زيادة مصروفات "&amp;TEXT(-P4625,"#,##0"),IF(COUNTIFS($B$8:$B$5007,B4625,$A$8:$A$5007,"مصروف",$I$8:$I$5007,"&lt;&gt;مرفوض",$K$8:$K$5007,"&lt;&gt;نعم")&gt;0,"⚠ "&amp;COUNTIFS($B$8:$B$5007,B4625,$A$8:$A$5007,"مصروف",$I$8:$I$5007,"&lt;&gt;مرفوض",$K$8:$K$5007,"&lt;&gt;نعم")&amp;" مصروف غير مسوى",IF(L4625="تمت التسوية",IF(P4625=0,"✔ متوازنة وتمت التسوية","✔ تمت التسوية – متبقي "&amp;TEXT(P4625,"#,##0")),IF(P4625&gt;0,"متبقي "&amp;TEXT(P4625,"#,##0"),"✔ متوازنة"))))),IF(R4625=0,"⚠ أضف سطر عهدة أولًا",IF(OR(C4625="",N(G4625)=0),"⚠ أكمل التاريخ والقيمة",IF(S4625="","⚠ التاريخ خارج السنة المالية",IF(H4625="","⚠ اختر بند الموازنة",IF(I4625="مرفوض","✖ مرفوض من المدير",IF(I4625&lt;&gt;"موافق","⏳ بانتظار موافقة المدير",IF(K4625&lt;&gt;"نعم","⚠ غير مسوى مع الحسابات","✔ معتمد ومسوى")))))))))</f>
        <v/>
      </c>
      <c r="R4625">
        <f>N(R4624)+IF(A4625="عهدة",1,0)</f>
        <v/>
      </c>
      <c r="S4625">
        <f>IF(C4625="","",IF(AND(C4625&gt;=DATE(2026,9,1),C4625&lt;=DATE(2027,8,31)),(YEAR(C4625)-2026)*12+MONTH(C4625)-8,""))</f>
        <v/>
      </c>
      <c r="T4625">
        <f>IF(AND(A4625="مصروف",R4625&gt;0,I4625="موافق",S4625&lt;&gt;"",H4625&lt;&gt;""),N(G4625),0)</f>
        <v/>
      </c>
    </row>
    <row r="4626">
      <c r="A4626" s="19" t="n"/>
      <c r="B4626" s="20">
        <f>IF(A4626="","",IF(R4626=0,"⚠ أضف سطر عهدة أولًا","BDR-"&amp;TEXT(R4626,"000")))</f>
        <v/>
      </c>
      <c r="C4626" s="21" t="n"/>
      <c r="D4626" s="20">
        <f>IF(C4626="","",IF(S4626="","خارج السنة المالية",INDEX(القوائم!$D$2:$D$13,S4626)))</f>
        <v/>
      </c>
      <c r="E4626" s="22" t="n"/>
      <c r="F4626" s="23" t="n"/>
      <c r="G4626" s="23" t="n"/>
      <c r="H4626" s="22" t="n"/>
      <c r="I4626" s="19" t="n"/>
      <c r="J4626" s="21" t="n"/>
      <c r="K4626" s="19" t="n"/>
      <c r="L4626" s="19" t="n"/>
      <c r="M4626" s="21" t="n"/>
      <c r="N4626" s="22" t="n"/>
      <c r="O4626" s="24">
        <f>IF(A4626&lt;&gt;"عهدة","",SUMIFS($G$8:$G$5007,$B$8:$B$5007,B4626,$A$8:$A$5007,"مصروف",$I$8:$I$5007,"&lt;&gt;مرفوض"))</f>
        <v/>
      </c>
      <c r="P4626" s="25">
        <f>IF(A4626&lt;&gt;"عهدة","",N(F4626)-O4626)</f>
        <v/>
      </c>
      <c r="Q4626" s="26">
        <f>IF(A4626="","",IF(A4626="عهدة",IF(N(F4626)=0,"⚠ أدخل قيمة العهدة",IF(P4626&lt;0,"⛔ عجز / زيادة مصروفات "&amp;TEXT(-P4626,"#,##0"),IF(COUNTIFS($B$8:$B$5007,B4626,$A$8:$A$5007,"مصروف",$I$8:$I$5007,"&lt;&gt;مرفوض",$K$8:$K$5007,"&lt;&gt;نعم")&gt;0,"⚠ "&amp;COUNTIFS($B$8:$B$5007,B4626,$A$8:$A$5007,"مصروف",$I$8:$I$5007,"&lt;&gt;مرفوض",$K$8:$K$5007,"&lt;&gt;نعم")&amp;" مصروف غير مسوى",IF(L4626="تمت التسوية",IF(P4626=0,"✔ متوازنة وتمت التسوية","✔ تمت التسوية – متبقي "&amp;TEXT(P4626,"#,##0")),IF(P4626&gt;0,"متبقي "&amp;TEXT(P4626,"#,##0"),"✔ متوازنة"))))),IF(R4626=0,"⚠ أضف سطر عهدة أولًا",IF(OR(C4626="",N(G4626)=0),"⚠ أكمل التاريخ والقيمة",IF(S4626="","⚠ التاريخ خارج السنة المالية",IF(H4626="","⚠ اختر بند الموازنة",IF(I4626="مرفوض","✖ مرفوض من المدير",IF(I4626&lt;&gt;"موافق","⏳ بانتظار موافقة المدير",IF(K4626&lt;&gt;"نعم","⚠ غير مسوى مع الحسابات","✔ معتمد ومسوى")))))))))</f>
        <v/>
      </c>
      <c r="R4626">
        <f>N(R4625)+IF(A4626="عهدة",1,0)</f>
        <v/>
      </c>
      <c r="S4626">
        <f>IF(C4626="","",IF(AND(C4626&gt;=DATE(2026,9,1),C4626&lt;=DATE(2027,8,31)),(YEAR(C4626)-2026)*12+MONTH(C4626)-8,""))</f>
        <v/>
      </c>
      <c r="T4626">
        <f>IF(AND(A4626="مصروف",R4626&gt;0,I4626="موافق",S4626&lt;&gt;"",H4626&lt;&gt;""),N(G4626),0)</f>
        <v/>
      </c>
    </row>
    <row r="4627">
      <c r="A4627" s="19" t="n"/>
      <c r="B4627" s="20">
        <f>IF(A4627="","",IF(R4627=0,"⚠ أضف سطر عهدة أولًا","BDR-"&amp;TEXT(R4627,"000")))</f>
        <v/>
      </c>
      <c r="C4627" s="21" t="n"/>
      <c r="D4627" s="20">
        <f>IF(C4627="","",IF(S4627="","خارج السنة المالية",INDEX(القوائم!$D$2:$D$13,S4627)))</f>
        <v/>
      </c>
      <c r="E4627" s="22" t="n"/>
      <c r="F4627" s="23" t="n"/>
      <c r="G4627" s="23" t="n"/>
      <c r="H4627" s="22" t="n"/>
      <c r="I4627" s="19" t="n"/>
      <c r="J4627" s="21" t="n"/>
      <c r="K4627" s="19" t="n"/>
      <c r="L4627" s="19" t="n"/>
      <c r="M4627" s="21" t="n"/>
      <c r="N4627" s="22" t="n"/>
      <c r="O4627" s="24">
        <f>IF(A4627&lt;&gt;"عهدة","",SUMIFS($G$8:$G$5007,$B$8:$B$5007,B4627,$A$8:$A$5007,"مصروف",$I$8:$I$5007,"&lt;&gt;مرفوض"))</f>
        <v/>
      </c>
      <c r="P4627" s="25">
        <f>IF(A4627&lt;&gt;"عهدة","",N(F4627)-O4627)</f>
        <v/>
      </c>
      <c r="Q4627" s="26">
        <f>IF(A4627="","",IF(A4627="عهدة",IF(N(F4627)=0,"⚠ أدخل قيمة العهدة",IF(P4627&lt;0,"⛔ عجز / زيادة مصروفات "&amp;TEXT(-P4627,"#,##0"),IF(COUNTIFS($B$8:$B$5007,B4627,$A$8:$A$5007,"مصروف",$I$8:$I$5007,"&lt;&gt;مرفوض",$K$8:$K$5007,"&lt;&gt;نعم")&gt;0,"⚠ "&amp;COUNTIFS($B$8:$B$5007,B4627,$A$8:$A$5007,"مصروف",$I$8:$I$5007,"&lt;&gt;مرفوض",$K$8:$K$5007,"&lt;&gt;نعم")&amp;" مصروف غير مسوى",IF(L4627="تمت التسوية",IF(P4627=0,"✔ متوازنة وتمت التسوية","✔ تمت التسوية – متبقي "&amp;TEXT(P4627,"#,##0")),IF(P4627&gt;0,"متبقي "&amp;TEXT(P4627,"#,##0"),"✔ متوازنة"))))),IF(R4627=0,"⚠ أضف سطر عهدة أولًا",IF(OR(C4627="",N(G4627)=0),"⚠ أكمل التاريخ والقيمة",IF(S4627="","⚠ التاريخ خارج السنة المالية",IF(H4627="","⚠ اختر بند الموازنة",IF(I4627="مرفوض","✖ مرفوض من المدير",IF(I4627&lt;&gt;"موافق","⏳ بانتظار موافقة المدير",IF(K4627&lt;&gt;"نعم","⚠ غير مسوى مع الحسابات","✔ معتمد ومسوى")))))))))</f>
        <v/>
      </c>
      <c r="R4627">
        <f>N(R4626)+IF(A4627="عهدة",1,0)</f>
        <v/>
      </c>
      <c r="S4627">
        <f>IF(C4627="","",IF(AND(C4627&gt;=DATE(2026,9,1),C4627&lt;=DATE(2027,8,31)),(YEAR(C4627)-2026)*12+MONTH(C4627)-8,""))</f>
        <v/>
      </c>
      <c r="T4627">
        <f>IF(AND(A4627="مصروف",R4627&gt;0,I4627="موافق",S4627&lt;&gt;"",H4627&lt;&gt;""),N(G4627),0)</f>
        <v/>
      </c>
    </row>
    <row r="4628">
      <c r="A4628" s="19" t="n"/>
      <c r="B4628" s="20">
        <f>IF(A4628="","",IF(R4628=0,"⚠ أضف سطر عهدة أولًا","BDR-"&amp;TEXT(R4628,"000")))</f>
        <v/>
      </c>
      <c r="C4628" s="21" t="n"/>
      <c r="D4628" s="20">
        <f>IF(C4628="","",IF(S4628="","خارج السنة المالية",INDEX(القوائم!$D$2:$D$13,S4628)))</f>
        <v/>
      </c>
      <c r="E4628" s="22" t="n"/>
      <c r="F4628" s="23" t="n"/>
      <c r="G4628" s="23" t="n"/>
      <c r="H4628" s="22" t="n"/>
      <c r="I4628" s="19" t="n"/>
      <c r="J4628" s="21" t="n"/>
      <c r="K4628" s="19" t="n"/>
      <c r="L4628" s="19" t="n"/>
      <c r="M4628" s="21" t="n"/>
      <c r="N4628" s="22" t="n"/>
      <c r="O4628" s="24">
        <f>IF(A4628&lt;&gt;"عهدة","",SUMIFS($G$8:$G$5007,$B$8:$B$5007,B4628,$A$8:$A$5007,"مصروف",$I$8:$I$5007,"&lt;&gt;مرفوض"))</f>
        <v/>
      </c>
      <c r="P4628" s="25">
        <f>IF(A4628&lt;&gt;"عهدة","",N(F4628)-O4628)</f>
        <v/>
      </c>
      <c r="Q4628" s="26">
        <f>IF(A4628="","",IF(A4628="عهدة",IF(N(F4628)=0,"⚠ أدخل قيمة العهدة",IF(P4628&lt;0,"⛔ عجز / زيادة مصروفات "&amp;TEXT(-P4628,"#,##0"),IF(COUNTIFS($B$8:$B$5007,B4628,$A$8:$A$5007,"مصروف",$I$8:$I$5007,"&lt;&gt;مرفوض",$K$8:$K$5007,"&lt;&gt;نعم")&gt;0,"⚠ "&amp;COUNTIFS($B$8:$B$5007,B4628,$A$8:$A$5007,"مصروف",$I$8:$I$5007,"&lt;&gt;مرفوض",$K$8:$K$5007,"&lt;&gt;نعم")&amp;" مصروف غير مسوى",IF(L4628="تمت التسوية",IF(P4628=0,"✔ متوازنة وتمت التسوية","✔ تمت التسوية – متبقي "&amp;TEXT(P4628,"#,##0")),IF(P4628&gt;0,"متبقي "&amp;TEXT(P4628,"#,##0"),"✔ متوازنة"))))),IF(R4628=0,"⚠ أضف سطر عهدة أولًا",IF(OR(C4628="",N(G4628)=0),"⚠ أكمل التاريخ والقيمة",IF(S4628="","⚠ التاريخ خارج السنة المالية",IF(H4628="","⚠ اختر بند الموازنة",IF(I4628="مرفوض","✖ مرفوض من المدير",IF(I4628&lt;&gt;"موافق","⏳ بانتظار موافقة المدير",IF(K4628&lt;&gt;"نعم","⚠ غير مسوى مع الحسابات","✔ معتمد ومسوى")))))))))</f>
        <v/>
      </c>
      <c r="R4628">
        <f>N(R4627)+IF(A4628="عهدة",1,0)</f>
        <v/>
      </c>
      <c r="S4628">
        <f>IF(C4628="","",IF(AND(C4628&gt;=DATE(2026,9,1),C4628&lt;=DATE(2027,8,31)),(YEAR(C4628)-2026)*12+MONTH(C4628)-8,""))</f>
        <v/>
      </c>
      <c r="T4628">
        <f>IF(AND(A4628="مصروف",R4628&gt;0,I4628="موافق",S4628&lt;&gt;"",H4628&lt;&gt;""),N(G4628),0)</f>
        <v/>
      </c>
    </row>
    <row r="4629">
      <c r="A4629" s="19" t="n"/>
      <c r="B4629" s="20">
        <f>IF(A4629="","",IF(R4629=0,"⚠ أضف سطر عهدة أولًا","BDR-"&amp;TEXT(R4629,"000")))</f>
        <v/>
      </c>
      <c r="C4629" s="21" t="n"/>
      <c r="D4629" s="20">
        <f>IF(C4629="","",IF(S4629="","خارج السنة المالية",INDEX(القوائم!$D$2:$D$13,S4629)))</f>
        <v/>
      </c>
      <c r="E4629" s="22" t="n"/>
      <c r="F4629" s="23" t="n"/>
      <c r="G4629" s="23" t="n"/>
      <c r="H4629" s="22" t="n"/>
      <c r="I4629" s="19" t="n"/>
      <c r="J4629" s="21" t="n"/>
      <c r="K4629" s="19" t="n"/>
      <c r="L4629" s="19" t="n"/>
      <c r="M4629" s="21" t="n"/>
      <c r="N4629" s="22" t="n"/>
      <c r="O4629" s="24">
        <f>IF(A4629&lt;&gt;"عهدة","",SUMIFS($G$8:$G$5007,$B$8:$B$5007,B4629,$A$8:$A$5007,"مصروف",$I$8:$I$5007,"&lt;&gt;مرفوض"))</f>
        <v/>
      </c>
      <c r="P4629" s="25">
        <f>IF(A4629&lt;&gt;"عهدة","",N(F4629)-O4629)</f>
        <v/>
      </c>
      <c r="Q4629" s="26">
        <f>IF(A4629="","",IF(A4629="عهدة",IF(N(F4629)=0,"⚠ أدخل قيمة العهدة",IF(P4629&lt;0,"⛔ عجز / زيادة مصروفات "&amp;TEXT(-P4629,"#,##0"),IF(COUNTIFS($B$8:$B$5007,B4629,$A$8:$A$5007,"مصروف",$I$8:$I$5007,"&lt;&gt;مرفوض",$K$8:$K$5007,"&lt;&gt;نعم")&gt;0,"⚠ "&amp;COUNTIFS($B$8:$B$5007,B4629,$A$8:$A$5007,"مصروف",$I$8:$I$5007,"&lt;&gt;مرفوض",$K$8:$K$5007,"&lt;&gt;نعم")&amp;" مصروف غير مسوى",IF(L4629="تمت التسوية",IF(P4629=0,"✔ متوازنة وتمت التسوية","✔ تمت التسوية – متبقي "&amp;TEXT(P4629,"#,##0")),IF(P4629&gt;0,"متبقي "&amp;TEXT(P4629,"#,##0"),"✔ متوازنة"))))),IF(R4629=0,"⚠ أضف سطر عهدة أولًا",IF(OR(C4629="",N(G4629)=0),"⚠ أكمل التاريخ والقيمة",IF(S4629="","⚠ التاريخ خارج السنة المالية",IF(H4629="","⚠ اختر بند الموازنة",IF(I4629="مرفوض","✖ مرفوض من المدير",IF(I4629&lt;&gt;"موافق","⏳ بانتظار موافقة المدير",IF(K4629&lt;&gt;"نعم","⚠ غير مسوى مع الحسابات","✔ معتمد ومسوى")))))))))</f>
        <v/>
      </c>
      <c r="R4629">
        <f>N(R4628)+IF(A4629="عهدة",1,0)</f>
        <v/>
      </c>
      <c r="S4629">
        <f>IF(C4629="","",IF(AND(C4629&gt;=DATE(2026,9,1),C4629&lt;=DATE(2027,8,31)),(YEAR(C4629)-2026)*12+MONTH(C4629)-8,""))</f>
        <v/>
      </c>
      <c r="T4629">
        <f>IF(AND(A4629="مصروف",R4629&gt;0,I4629="موافق",S4629&lt;&gt;"",H4629&lt;&gt;""),N(G4629),0)</f>
        <v/>
      </c>
    </row>
    <row r="4630">
      <c r="A4630" s="19" t="n"/>
      <c r="B4630" s="20">
        <f>IF(A4630="","",IF(R4630=0,"⚠ أضف سطر عهدة أولًا","BDR-"&amp;TEXT(R4630,"000")))</f>
        <v/>
      </c>
      <c r="C4630" s="21" t="n"/>
      <c r="D4630" s="20">
        <f>IF(C4630="","",IF(S4630="","خارج السنة المالية",INDEX(القوائم!$D$2:$D$13,S4630)))</f>
        <v/>
      </c>
      <c r="E4630" s="22" t="n"/>
      <c r="F4630" s="23" t="n"/>
      <c r="G4630" s="23" t="n"/>
      <c r="H4630" s="22" t="n"/>
      <c r="I4630" s="19" t="n"/>
      <c r="J4630" s="21" t="n"/>
      <c r="K4630" s="19" t="n"/>
      <c r="L4630" s="19" t="n"/>
      <c r="M4630" s="21" t="n"/>
      <c r="N4630" s="22" t="n"/>
      <c r="O4630" s="24">
        <f>IF(A4630&lt;&gt;"عهدة","",SUMIFS($G$8:$G$5007,$B$8:$B$5007,B4630,$A$8:$A$5007,"مصروف",$I$8:$I$5007,"&lt;&gt;مرفوض"))</f>
        <v/>
      </c>
      <c r="P4630" s="25">
        <f>IF(A4630&lt;&gt;"عهدة","",N(F4630)-O4630)</f>
        <v/>
      </c>
      <c r="Q4630" s="26">
        <f>IF(A4630="","",IF(A4630="عهدة",IF(N(F4630)=0,"⚠ أدخل قيمة العهدة",IF(P4630&lt;0,"⛔ عجز / زيادة مصروفات "&amp;TEXT(-P4630,"#,##0"),IF(COUNTIFS($B$8:$B$5007,B4630,$A$8:$A$5007,"مصروف",$I$8:$I$5007,"&lt;&gt;مرفوض",$K$8:$K$5007,"&lt;&gt;نعم")&gt;0,"⚠ "&amp;COUNTIFS($B$8:$B$5007,B4630,$A$8:$A$5007,"مصروف",$I$8:$I$5007,"&lt;&gt;مرفوض",$K$8:$K$5007,"&lt;&gt;نعم")&amp;" مصروف غير مسوى",IF(L4630="تمت التسوية",IF(P4630=0,"✔ متوازنة وتمت التسوية","✔ تمت التسوية – متبقي "&amp;TEXT(P4630,"#,##0")),IF(P4630&gt;0,"متبقي "&amp;TEXT(P4630,"#,##0"),"✔ متوازنة"))))),IF(R4630=0,"⚠ أضف سطر عهدة أولًا",IF(OR(C4630="",N(G4630)=0),"⚠ أكمل التاريخ والقيمة",IF(S4630="","⚠ التاريخ خارج السنة المالية",IF(H4630="","⚠ اختر بند الموازنة",IF(I4630="مرفوض","✖ مرفوض من المدير",IF(I4630&lt;&gt;"موافق","⏳ بانتظار موافقة المدير",IF(K4630&lt;&gt;"نعم","⚠ غير مسوى مع الحسابات","✔ معتمد ومسوى")))))))))</f>
        <v/>
      </c>
      <c r="R4630">
        <f>N(R4629)+IF(A4630="عهدة",1,0)</f>
        <v/>
      </c>
      <c r="S4630">
        <f>IF(C4630="","",IF(AND(C4630&gt;=DATE(2026,9,1),C4630&lt;=DATE(2027,8,31)),(YEAR(C4630)-2026)*12+MONTH(C4630)-8,""))</f>
        <v/>
      </c>
      <c r="T4630">
        <f>IF(AND(A4630="مصروف",R4630&gt;0,I4630="موافق",S4630&lt;&gt;"",H4630&lt;&gt;""),N(G4630),0)</f>
        <v/>
      </c>
    </row>
    <row r="4631">
      <c r="A4631" s="19" t="n"/>
      <c r="B4631" s="20">
        <f>IF(A4631="","",IF(R4631=0,"⚠ أضف سطر عهدة أولًا","BDR-"&amp;TEXT(R4631,"000")))</f>
        <v/>
      </c>
      <c r="C4631" s="21" t="n"/>
      <c r="D4631" s="20">
        <f>IF(C4631="","",IF(S4631="","خارج السنة المالية",INDEX(القوائم!$D$2:$D$13,S4631)))</f>
        <v/>
      </c>
      <c r="E4631" s="22" t="n"/>
      <c r="F4631" s="23" t="n"/>
      <c r="G4631" s="23" t="n"/>
      <c r="H4631" s="22" t="n"/>
      <c r="I4631" s="19" t="n"/>
      <c r="J4631" s="21" t="n"/>
      <c r="K4631" s="19" t="n"/>
      <c r="L4631" s="19" t="n"/>
      <c r="M4631" s="21" t="n"/>
      <c r="N4631" s="22" t="n"/>
      <c r="O4631" s="24">
        <f>IF(A4631&lt;&gt;"عهدة","",SUMIFS($G$8:$G$5007,$B$8:$B$5007,B4631,$A$8:$A$5007,"مصروف",$I$8:$I$5007,"&lt;&gt;مرفوض"))</f>
        <v/>
      </c>
      <c r="P4631" s="25">
        <f>IF(A4631&lt;&gt;"عهدة","",N(F4631)-O4631)</f>
        <v/>
      </c>
      <c r="Q4631" s="26">
        <f>IF(A4631="","",IF(A4631="عهدة",IF(N(F4631)=0,"⚠ أدخل قيمة العهدة",IF(P4631&lt;0,"⛔ عجز / زيادة مصروفات "&amp;TEXT(-P4631,"#,##0"),IF(COUNTIFS($B$8:$B$5007,B4631,$A$8:$A$5007,"مصروف",$I$8:$I$5007,"&lt;&gt;مرفوض",$K$8:$K$5007,"&lt;&gt;نعم")&gt;0,"⚠ "&amp;COUNTIFS($B$8:$B$5007,B4631,$A$8:$A$5007,"مصروف",$I$8:$I$5007,"&lt;&gt;مرفوض",$K$8:$K$5007,"&lt;&gt;نعم")&amp;" مصروف غير مسوى",IF(L4631="تمت التسوية",IF(P4631=0,"✔ متوازنة وتمت التسوية","✔ تمت التسوية – متبقي "&amp;TEXT(P4631,"#,##0")),IF(P4631&gt;0,"متبقي "&amp;TEXT(P4631,"#,##0"),"✔ متوازنة"))))),IF(R4631=0,"⚠ أضف سطر عهدة أولًا",IF(OR(C4631="",N(G4631)=0),"⚠ أكمل التاريخ والقيمة",IF(S4631="","⚠ التاريخ خارج السنة المالية",IF(H4631="","⚠ اختر بند الموازنة",IF(I4631="مرفوض","✖ مرفوض من المدير",IF(I4631&lt;&gt;"موافق","⏳ بانتظار موافقة المدير",IF(K4631&lt;&gt;"نعم","⚠ غير مسوى مع الحسابات","✔ معتمد ومسوى")))))))))</f>
        <v/>
      </c>
      <c r="R4631">
        <f>N(R4630)+IF(A4631="عهدة",1,0)</f>
        <v/>
      </c>
      <c r="S4631">
        <f>IF(C4631="","",IF(AND(C4631&gt;=DATE(2026,9,1),C4631&lt;=DATE(2027,8,31)),(YEAR(C4631)-2026)*12+MONTH(C4631)-8,""))</f>
        <v/>
      </c>
      <c r="T4631">
        <f>IF(AND(A4631="مصروف",R4631&gt;0,I4631="موافق",S4631&lt;&gt;"",H4631&lt;&gt;""),N(G4631),0)</f>
        <v/>
      </c>
    </row>
    <row r="4632">
      <c r="A4632" s="19" t="n"/>
      <c r="B4632" s="20">
        <f>IF(A4632="","",IF(R4632=0,"⚠ أضف سطر عهدة أولًا","BDR-"&amp;TEXT(R4632,"000")))</f>
        <v/>
      </c>
      <c r="C4632" s="21" t="n"/>
      <c r="D4632" s="20">
        <f>IF(C4632="","",IF(S4632="","خارج السنة المالية",INDEX(القوائم!$D$2:$D$13,S4632)))</f>
        <v/>
      </c>
      <c r="E4632" s="22" t="n"/>
      <c r="F4632" s="23" t="n"/>
      <c r="G4632" s="23" t="n"/>
      <c r="H4632" s="22" t="n"/>
      <c r="I4632" s="19" t="n"/>
      <c r="J4632" s="21" t="n"/>
      <c r="K4632" s="19" t="n"/>
      <c r="L4632" s="19" t="n"/>
      <c r="M4632" s="21" t="n"/>
      <c r="N4632" s="22" t="n"/>
      <c r="O4632" s="24">
        <f>IF(A4632&lt;&gt;"عهدة","",SUMIFS($G$8:$G$5007,$B$8:$B$5007,B4632,$A$8:$A$5007,"مصروف",$I$8:$I$5007,"&lt;&gt;مرفوض"))</f>
        <v/>
      </c>
      <c r="P4632" s="25">
        <f>IF(A4632&lt;&gt;"عهدة","",N(F4632)-O4632)</f>
        <v/>
      </c>
      <c r="Q4632" s="26">
        <f>IF(A4632="","",IF(A4632="عهدة",IF(N(F4632)=0,"⚠ أدخل قيمة العهدة",IF(P4632&lt;0,"⛔ عجز / زيادة مصروفات "&amp;TEXT(-P4632,"#,##0"),IF(COUNTIFS($B$8:$B$5007,B4632,$A$8:$A$5007,"مصروف",$I$8:$I$5007,"&lt;&gt;مرفوض",$K$8:$K$5007,"&lt;&gt;نعم")&gt;0,"⚠ "&amp;COUNTIFS($B$8:$B$5007,B4632,$A$8:$A$5007,"مصروف",$I$8:$I$5007,"&lt;&gt;مرفوض",$K$8:$K$5007,"&lt;&gt;نعم")&amp;" مصروف غير مسوى",IF(L4632="تمت التسوية",IF(P4632=0,"✔ متوازنة وتمت التسوية","✔ تمت التسوية – متبقي "&amp;TEXT(P4632,"#,##0")),IF(P4632&gt;0,"متبقي "&amp;TEXT(P4632,"#,##0"),"✔ متوازنة"))))),IF(R4632=0,"⚠ أضف سطر عهدة أولًا",IF(OR(C4632="",N(G4632)=0),"⚠ أكمل التاريخ والقيمة",IF(S4632="","⚠ التاريخ خارج السنة المالية",IF(H4632="","⚠ اختر بند الموازنة",IF(I4632="مرفوض","✖ مرفوض من المدير",IF(I4632&lt;&gt;"موافق","⏳ بانتظار موافقة المدير",IF(K4632&lt;&gt;"نعم","⚠ غير مسوى مع الحسابات","✔ معتمد ومسوى")))))))))</f>
        <v/>
      </c>
      <c r="R4632">
        <f>N(R4631)+IF(A4632="عهدة",1,0)</f>
        <v/>
      </c>
      <c r="S4632">
        <f>IF(C4632="","",IF(AND(C4632&gt;=DATE(2026,9,1),C4632&lt;=DATE(2027,8,31)),(YEAR(C4632)-2026)*12+MONTH(C4632)-8,""))</f>
        <v/>
      </c>
      <c r="T4632">
        <f>IF(AND(A4632="مصروف",R4632&gt;0,I4632="موافق",S4632&lt;&gt;"",H4632&lt;&gt;""),N(G4632),0)</f>
        <v/>
      </c>
    </row>
    <row r="4633">
      <c r="A4633" s="19" t="n"/>
      <c r="B4633" s="20">
        <f>IF(A4633="","",IF(R4633=0,"⚠ أضف سطر عهدة أولًا","BDR-"&amp;TEXT(R4633,"000")))</f>
        <v/>
      </c>
      <c r="C4633" s="21" t="n"/>
      <c r="D4633" s="20">
        <f>IF(C4633="","",IF(S4633="","خارج السنة المالية",INDEX(القوائم!$D$2:$D$13,S4633)))</f>
        <v/>
      </c>
      <c r="E4633" s="22" t="n"/>
      <c r="F4633" s="23" t="n"/>
      <c r="G4633" s="23" t="n"/>
      <c r="H4633" s="22" t="n"/>
      <c r="I4633" s="19" t="n"/>
      <c r="J4633" s="21" t="n"/>
      <c r="K4633" s="19" t="n"/>
      <c r="L4633" s="19" t="n"/>
      <c r="M4633" s="21" t="n"/>
      <c r="N4633" s="22" t="n"/>
      <c r="O4633" s="24">
        <f>IF(A4633&lt;&gt;"عهدة","",SUMIFS($G$8:$G$5007,$B$8:$B$5007,B4633,$A$8:$A$5007,"مصروف",$I$8:$I$5007,"&lt;&gt;مرفوض"))</f>
        <v/>
      </c>
      <c r="P4633" s="25">
        <f>IF(A4633&lt;&gt;"عهدة","",N(F4633)-O4633)</f>
        <v/>
      </c>
      <c r="Q4633" s="26">
        <f>IF(A4633="","",IF(A4633="عهدة",IF(N(F4633)=0,"⚠ أدخل قيمة العهدة",IF(P4633&lt;0,"⛔ عجز / زيادة مصروفات "&amp;TEXT(-P4633,"#,##0"),IF(COUNTIFS($B$8:$B$5007,B4633,$A$8:$A$5007,"مصروف",$I$8:$I$5007,"&lt;&gt;مرفوض",$K$8:$K$5007,"&lt;&gt;نعم")&gt;0,"⚠ "&amp;COUNTIFS($B$8:$B$5007,B4633,$A$8:$A$5007,"مصروف",$I$8:$I$5007,"&lt;&gt;مرفوض",$K$8:$K$5007,"&lt;&gt;نعم")&amp;" مصروف غير مسوى",IF(L4633="تمت التسوية",IF(P4633=0,"✔ متوازنة وتمت التسوية","✔ تمت التسوية – متبقي "&amp;TEXT(P4633,"#,##0")),IF(P4633&gt;0,"متبقي "&amp;TEXT(P4633,"#,##0"),"✔ متوازنة"))))),IF(R4633=0,"⚠ أضف سطر عهدة أولًا",IF(OR(C4633="",N(G4633)=0),"⚠ أكمل التاريخ والقيمة",IF(S4633="","⚠ التاريخ خارج السنة المالية",IF(H4633="","⚠ اختر بند الموازنة",IF(I4633="مرفوض","✖ مرفوض من المدير",IF(I4633&lt;&gt;"موافق","⏳ بانتظار موافقة المدير",IF(K4633&lt;&gt;"نعم","⚠ غير مسوى مع الحسابات","✔ معتمد ومسوى")))))))))</f>
        <v/>
      </c>
      <c r="R4633">
        <f>N(R4632)+IF(A4633="عهدة",1,0)</f>
        <v/>
      </c>
      <c r="S4633">
        <f>IF(C4633="","",IF(AND(C4633&gt;=DATE(2026,9,1),C4633&lt;=DATE(2027,8,31)),(YEAR(C4633)-2026)*12+MONTH(C4633)-8,""))</f>
        <v/>
      </c>
      <c r="T4633">
        <f>IF(AND(A4633="مصروف",R4633&gt;0,I4633="موافق",S4633&lt;&gt;"",H4633&lt;&gt;""),N(G4633),0)</f>
        <v/>
      </c>
    </row>
    <row r="4634">
      <c r="A4634" s="19" t="n"/>
      <c r="B4634" s="20">
        <f>IF(A4634="","",IF(R4634=0,"⚠ أضف سطر عهدة أولًا","BDR-"&amp;TEXT(R4634,"000")))</f>
        <v/>
      </c>
      <c r="C4634" s="21" t="n"/>
      <c r="D4634" s="20">
        <f>IF(C4634="","",IF(S4634="","خارج السنة المالية",INDEX(القوائم!$D$2:$D$13,S4634)))</f>
        <v/>
      </c>
      <c r="E4634" s="22" t="n"/>
      <c r="F4634" s="23" t="n"/>
      <c r="G4634" s="23" t="n"/>
      <c r="H4634" s="22" t="n"/>
      <c r="I4634" s="19" t="n"/>
      <c r="J4634" s="21" t="n"/>
      <c r="K4634" s="19" t="n"/>
      <c r="L4634" s="19" t="n"/>
      <c r="M4634" s="21" t="n"/>
      <c r="N4634" s="22" t="n"/>
      <c r="O4634" s="24">
        <f>IF(A4634&lt;&gt;"عهدة","",SUMIFS($G$8:$G$5007,$B$8:$B$5007,B4634,$A$8:$A$5007,"مصروف",$I$8:$I$5007,"&lt;&gt;مرفوض"))</f>
        <v/>
      </c>
      <c r="P4634" s="25">
        <f>IF(A4634&lt;&gt;"عهدة","",N(F4634)-O4634)</f>
        <v/>
      </c>
      <c r="Q4634" s="26">
        <f>IF(A4634="","",IF(A4634="عهدة",IF(N(F4634)=0,"⚠ أدخل قيمة العهدة",IF(P4634&lt;0,"⛔ عجز / زيادة مصروفات "&amp;TEXT(-P4634,"#,##0"),IF(COUNTIFS($B$8:$B$5007,B4634,$A$8:$A$5007,"مصروف",$I$8:$I$5007,"&lt;&gt;مرفوض",$K$8:$K$5007,"&lt;&gt;نعم")&gt;0,"⚠ "&amp;COUNTIFS($B$8:$B$5007,B4634,$A$8:$A$5007,"مصروف",$I$8:$I$5007,"&lt;&gt;مرفوض",$K$8:$K$5007,"&lt;&gt;نعم")&amp;" مصروف غير مسوى",IF(L4634="تمت التسوية",IF(P4634=0,"✔ متوازنة وتمت التسوية","✔ تمت التسوية – متبقي "&amp;TEXT(P4634,"#,##0")),IF(P4634&gt;0,"متبقي "&amp;TEXT(P4634,"#,##0"),"✔ متوازنة"))))),IF(R4634=0,"⚠ أضف سطر عهدة أولًا",IF(OR(C4634="",N(G4634)=0),"⚠ أكمل التاريخ والقيمة",IF(S4634="","⚠ التاريخ خارج السنة المالية",IF(H4634="","⚠ اختر بند الموازنة",IF(I4634="مرفوض","✖ مرفوض من المدير",IF(I4634&lt;&gt;"موافق","⏳ بانتظار موافقة المدير",IF(K4634&lt;&gt;"نعم","⚠ غير مسوى مع الحسابات","✔ معتمد ومسوى")))))))))</f>
        <v/>
      </c>
      <c r="R4634">
        <f>N(R4633)+IF(A4634="عهدة",1,0)</f>
        <v/>
      </c>
      <c r="S4634">
        <f>IF(C4634="","",IF(AND(C4634&gt;=DATE(2026,9,1),C4634&lt;=DATE(2027,8,31)),(YEAR(C4634)-2026)*12+MONTH(C4634)-8,""))</f>
        <v/>
      </c>
      <c r="T4634">
        <f>IF(AND(A4634="مصروف",R4634&gt;0,I4634="موافق",S4634&lt;&gt;"",H4634&lt;&gt;""),N(G4634),0)</f>
        <v/>
      </c>
    </row>
    <row r="4635">
      <c r="A4635" s="19" t="n"/>
      <c r="B4635" s="20">
        <f>IF(A4635="","",IF(R4635=0,"⚠ أضف سطر عهدة أولًا","BDR-"&amp;TEXT(R4635,"000")))</f>
        <v/>
      </c>
      <c r="C4635" s="21" t="n"/>
      <c r="D4635" s="20">
        <f>IF(C4635="","",IF(S4635="","خارج السنة المالية",INDEX(القوائم!$D$2:$D$13,S4635)))</f>
        <v/>
      </c>
      <c r="E4635" s="22" t="n"/>
      <c r="F4635" s="23" t="n"/>
      <c r="G4635" s="23" t="n"/>
      <c r="H4635" s="22" t="n"/>
      <c r="I4635" s="19" t="n"/>
      <c r="J4635" s="21" t="n"/>
      <c r="K4635" s="19" t="n"/>
      <c r="L4635" s="19" t="n"/>
      <c r="M4635" s="21" t="n"/>
      <c r="N4635" s="22" t="n"/>
      <c r="O4635" s="24">
        <f>IF(A4635&lt;&gt;"عهدة","",SUMIFS($G$8:$G$5007,$B$8:$B$5007,B4635,$A$8:$A$5007,"مصروف",$I$8:$I$5007,"&lt;&gt;مرفوض"))</f>
        <v/>
      </c>
      <c r="P4635" s="25">
        <f>IF(A4635&lt;&gt;"عهدة","",N(F4635)-O4635)</f>
        <v/>
      </c>
      <c r="Q4635" s="26">
        <f>IF(A4635="","",IF(A4635="عهدة",IF(N(F4635)=0,"⚠ أدخل قيمة العهدة",IF(P4635&lt;0,"⛔ عجز / زيادة مصروفات "&amp;TEXT(-P4635,"#,##0"),IF(COUNTIFS($B$8:$B$5007,B4635,$A$8:$A$5007,"مصروف",$I$8:$I$5007,"&lt;&gt;مرفوض",$K$8:$K$5007,"&lt;&gt;نعم")&gt;0,"⚠ "&amp;COUNTIFS($B$8:$B$5007,B4635,$A$8:$A$5007,"مصروف",$I$8:$I$5007,"&lt;&gt;مرفوض",$K$8:$K$5007,"&lt;&gt;نعم")&amp;" مصروف غير مسوى",IF(L4635="تمت التسوية",IF(P4635=0,"✔ متوازنة وتمت التسوية","✔ تمت التسوية – متبقي "&amp;TEXT(P4635,"#,##0")),IF(P4635&gt;0,"متبقي "&amp;TEXT(P4635,"#,##0"),"✔ متوازنة"))))),IF(R4635=0,"⚠ أضف سطر عهدة أولًا",IF(OR(C4635="",N(G4635)=0),"⚠ أكمل التاريخ والقيمة",IF(S4635="","⚠ التاريخ خارج السنة المالية",IF(H4635="","⚠ اختر بند الموازنة",IF(I4635="مرفوض","✖ مرفوض من المدير",IF(I4635&lt;&gt;"موافق","⏳ بانتظار موافقة المدير",IF(K4635&lt;&gt;"نعم","⚠ غير مسوى مع الحسابات","✔ معتمد ومسوى")))))))))</f>
        <v/>
      </c>
      <c r="R4635">
        <f>N(R4634)+IF(A4635="عهدة",1,0)</f>
        <v/>
      </c>
      <c r="S4635">
        <f>IF(C4635="","",IF(AND(C4635&gt;=DATE(2026,9,1),C4635&lt;=DATE(2027,8,31)),(YEAR(C4635)-2026)*12+MONTH(C4635)-8,""))</f>
        <v/>
      </c>
      <c r="T4635">
        <f>IF(AND(A4635="مصروف",R4635&gt;0,I4635="موافق",S4635&lt;&gt;"",H4635&lt;&gt;""),N(G4635),0)</f>
        <v/>
      </c>
    </row>
    <row r="4636">
      <c r="A4636" s="19" t="n"/>
      <c r="B4636" s="20">
        <f>IF(A4636="","",IF(R4636=0,"⚠ أضف سطر عهدة أولًا","BDR-"&amp;TEXT(R4636,"000")))</f>
        <v/>
      </c>
      <c r="C4636" s="21" t="n"/>
      <c r="D4636" s="20">
        <f>IF(C4636="","",IF(S4636="","خارج السنة المالية",INDEX(القوائم!$D$2:$D$13,S4636)))</f>
        <v/>
      </c>
      <c r="E4636" s="22" t="n"/>
      <c r="F4636" s="23" t="n"/>
      <c r="G4636" s="23" t="n"/>
      <c r="H4636" s="22" t="n"/>
      <c r="I4636" s="19" t="n"/>
      <c r="J4636" s="21" t="n"/>
      <c r="K4636" s="19" t="n"/>
      <c r="L4636" s="19" t="n"/>
      <c r="M4636" s="21" t="n"/>
      <c r="N4636" s="22" t="n"/>
      <c r="O4636" s="24">
        <f>IF(A4636&lt;&gt;"عهدة","",SUMIFS($G$8:$G$5007,$B$8:$B$5007,B4636,$A$8:$A$5007,"مصروف",$I$8:$I$5007,"&lt;&gt;مرفوض"))</f>
        <v/>
      </c>
      <c r="P4636" s="25">
        <f>IF(A4636&lt;&gt;"عهدة","",N(F4636)-O4636)</f>
        <v/>
      </c>
      <c r="Q4636" s="26">
        <f>IF(A4636="","",IF(A4636="عهدة",IF(N(F4636)=0,"⚠ أدخل قيمة العهدة",IF(P4636&lt;0,"⛔ عجز / زيادة مصروفات "&amp;TEXT(-P4636,"#,##0"),IF(COUNTIFS($B$8:$B$5007,B4636,$A$8:$A$5007,"مصروف",$I$8:$I$5007,"&lt;&gt;مرفوض",$K$8:$K$5007,"&lt;&gt;نعم")&gt;0,"⚠ "&amp;COUNTIFS($B$8:$B$5007,B4636,$A$8:$A$5007,"مصروف",$I$8:$I$5007,"&lt;&gt;مرفوض",$K$8:$K$5007,"&lt;&gt;نعم")&amp;" مصروف غير مسوى",IF(L4636="تمت التسوية",IF(P4636=0,"✔ متوازنة وتمت التسوية","✔ تمت التسوية – متبقي "&amp;TEXT(P4636,"#,##0")),IF(P4636&gt;0,"متبقي "&amp;TEXT(P4636,"#,##0"),"✔ متوازنة"))))),IF(R4636=0,"⚠ أضف سطر عهدة أولًا",IF(OR(C4636="",N(G4636)=0),"⚠ أكمل التاريخ والقيمة",IF(S4636="","⚠ التاريخ خارج السنة المالية",IF(H4636="","⚠ اختر بند الموازنة",IF(I4636="مرفوض","✖ مرفوض من المدير",IF(I4636&lt;&gt;"موافق","⏳ بانتظار موافقة المدير",IF(K4636&lt;&gt;"نعم","⚠ غير مسوى مع الحسابات","✔ معتمد ومسوى")))))))))</f>
        <v/>
      </c>
      <c r="R4636">
        <f>N(R4635)+IF(A4636="عهدة",1,0)</f>
        <v/>
      </c>
      <c r="S4636">
        <f>IF(C4636="","",IF(AND(C4636&gt;=DATE(2026,9,1),C4636&lt;=DATE(2027,8,31)),(YEAR(C4636)-2026)*12+MONTH(C4636)-8,""))</f>
        <v/>
      </c>
      <c r="T4636">
        <f>IF(AND(A4636="مصروف",R4636&gt;0,I4636="موافق",S4636&lt;&gt;"",H4636&lt;&gt;""),N(G4636),0)</f>
        <v/>
      </c>
    </row>
    <row r="4637">
      <c r="A4637" s="19" t="n"/>
      <c r="B4637" s="20">
        <f>IF(A4637="","",IF(R4637=0,"⚠ أضف سطر عهدة أولًا","BDR-"&amp;TEXT(R4637,"000")))</f>
        <v/>
      </c>
      <c r="C4637" s="21" t="n"/>
      <c r="D4637" s="20">
        <f>IF(C4637="","",IF(S4637="","خارج السنة المالية",INDEX(القوائم!$D$2:$D$13,S4637)))</f>
        <v/>
      </c>
      <c r="E4637" s="22" t="n"/>
      <c r="F4637" s="23" t="n"/>
      <c r="G4637" s="23" t="n"/>
      <c r="H4637" s="22" t="n"/>
      <c r="I4637" s="19" t="n"/>
      <c r="J4637" s="21" t="n"/>
      <c r="K4637" s="19" t="n"/>
      <c r="L4637" s="19" t="n"/>
      <c r="M4637" s="21" t="n"/>
      <c r="N4637" s="22" t="n"/>
      <c r="O4637" s="24">
        <f>IF(A4637&lt;&gt;"عهدة","",SUMIFS($G$8:$G$5007,$B$8:$B$5007,B4637,$A$8:$A$5007,"مصروف",$I$8:$I$5007,"&lt;&gt;مرفوض"))</f>
        <v/>
      </c>
      <c r="P4637" s="25">
        <f>IF(A4637&lt;&gt;"عهدة","",N(F4637)-O4637)</f>
        <v/>
      </c>
      <c r="Q4637" s="26">
        <f>IF(A4637="","",IF(A4637="عهدة",IF(N(F4637)=0,"⚠ أدخل قيمة العهدة",IF(P4637&lt;0,"⛔ عجز / زيادة مصروفات "&amp;TEXT(-P4637,"#,##0"),IF(COUNTIFS($B$8:$B$5007,B4637,$A$8:$A$5007,"مصروف",$I$8:$I$5007,"&lt;&gt;مرفوض",$K$8:$K$5007,"&lt;&gt;نعم")&gt;0,"⚠ "&amp;COUNTIFS($B$8:$B$5007,B4637,$A$8:$A$5007,"مصروف",$I$8:$I$5007,"&lt;&gt;مرفوض",$K$8:$K$5007,"&lt;&gt;نعم")&amp;" مصروف غير مسوى",IF(L4637="تمت التسوية",IF(P4637=0,"✔ متوازنة وتمت التسوية","✔ تمت التسوية – متبقي "&amp;TEXT(P4637,"#,##0")),IF(P4637&gt;0,"متبقي "&amp;TEXT(P4637,"#,##0"),"✔ متوازنة"))))),IF(R4637=0,"⚠ أضف سطر عهدة أولًا",IF(OR(C4637="",N(G4637)=0),"⚠ أكمل التاريخ والقيمة",IF(S4637="","⚠ التاريخ خارج السنة المالية",IF(H4637="","⚠ اختر بند الموازنة",IF(I4637="مرفوض","✖ مرفوض من المدير",IF(I4637&lt;&gt;"موافق","⏳ بانتظار موافقة المدير",IF(K4637&lt;&gt;"نعم","⚠ غير مسوى مع الحسابات","✔ معتمد ومسوى")))))))))</f>
        <v/>
      </c>
      <c r="R4637">
        <f>N(R4636)+IF(A4637="عهدة",1,0)</f>
        <v/>
      </c>
      <c r="S4637">
        <f>IF(C4637="","",IF(AND(C4637&gt;=DATE(2026,9,1),C4637&lt;=DATE(2027,8,31)),(YEAR(C4637)-2026)*12+MONTH(C4637)-8,""))</f>
        <v/>
      </c>
      <c r="T4637">
        <f>IF(AND(A4637="مصروف",R4637&gt;0,I4637="موافق",S4637&lt;&gt;"",H4637&lt;&gt;""),N(G4637),0)</f>
        <v/>
      </c>
    </row>
    <row r="4638">
      <c r="A4638" s="19" t="n"/>
      <c r="B4638" s="20">
        <f>IF(A4638="","",IF(R4638=0,"⚠ أضف سطر عهدة أولًا","BDR-"&amp;TEXT(R4638,"000")))</f>
        <v/>
      </c>
      <c r="C4638" s="21" t="n"/>
      <c r="D4638" s="20">
        <f>IF(C4638="","",IF(S4638="","خارج السنة المالية",INDEX(القوائم!$D$2:$D$13,S4638)))</f>
        <v/>
      </c>
      <c r="E4638" s="22" t="n"/>
      <c r="F4638" s="23" t="n"/>
      <c r="G4638" s="23" t="n"/>
      <c r="H4638" s="22" t="n"/>
      <c r="I4638" s="19" t="n"/>
      <c r="J4638" s="21" t="n"/>
      <c r="K4638" s="19" t="n"/>
      <c r="L4638" s="19" t="n"/>
      <c r="M4638" s="21" t="n"/>
      <c r="N4638" s="22" t="n"/>
      <c r="O4638" s="24">
        <f>IF(A4638&lt;&gt;"عهدة","",SUMIFS($G$8:$G$5007,$B$8:$B$5007,B4638,$A$8:$A$5007,"مصروف",$I$8:$I$5007,"&lt;&gt;مرفوض"))</f>
        <v/>
      </c>
      <c r="P4638" s="25">
        <f>IF(A4638&lt;&gt;"عهدة","",N(F4638)-O4638)</f>
        <v/>
      </c>
      <c r="Q4638" s="26">
        <f>IF(A4638="","",IF(A4638="عهدة",IF(N(F4638)=0,"⚠ أدخل قيمة العهدة",IF(P4638&lt;0,"⛔ عجز / زيادة مصروفات "&amp;TEXT(-P4638,"#,##0"),IF(COUNTIFS($B$8:$B$5007,B4638,$A$8:$A$5007,"مصروف",$I$8:$I$5007,"&lt;&gt;مرفوض",$K$8:$K$5007,"&lt;&gt;نعم")&gt;0,"⚠ "&amp;COUNTIFS($B$8:$B$5007,B4638,$A$8:$A$5007,"مصروف",$I$8:$I$5007,"&lt;&gt;مرفوض",$K$8:$K$5007,"&lt;&gt;نعم")&amp;" مصروف غير مسوى",IF(L4638="تمت التسوية",IF(P4638=0,"✔ متوازنة وتمت التسوية","✔ تمت التسوية – متبقي "&amp;TEXT(P4638,"#,##0")),IF(P4638&gt;0,"متبقي "&amp;TEXT(P4638,"#,##0"),"✔ متوازنة"))))),IF(R4638=0,"⚠ أضف سطر عهدة أولًا",IF(OR(C4638="",N(G4638)=0),"⚠ أكمل التاريخ والقيمة",IF(S4638="","⚠ التاريخ خارج السنة المالية",IF(H4638="","⚠ اختر بند الموازنة",IF(I4638="مرفوض","✖ مرفوض من المدير",IF(I4638&lt;&gt;"موافق","⏳ بانتظار موافقة المدير",IF(K4638&lt;&gt;"نعم","⚠ غير مسوى مع الحسابات","✔ معتمد ومسوى")))))))))</f>
        <v/>
      </c>
      <c r="R4638">
        <f>N(R4637)+IF(A4638="عهدة",1,0)</f>
        <v/>
      </c>
      <c r="S4638">
        <f>IF(C4638="","",IF(AND(C4638&gt;=DATE(2026,9,1),C4638&lt;=DATE(2027,8,31)),(YEAR(C4638)-2026)*12+MONTH(C4638)-8,""))</f>
        <v/>
      </c>
      <c r="T4638">
        <f>IF(AND(A4638="مصروف",R4638&gt;0,I4638="موافق",S4638&lt;&gt;"",H4638&lt;&gt;""),N(G4638),0)</f>
        <v/>
      </c>
    </row>
    <row r="4639">
      <c r="A4639" s="19" t="n"/>
      <c r="B4639" s="20">
        <f>IF(A4639="","",IF(R4639=0,"⚠ أضف سطر عهدة أولًا","BDR-"&amp;TEXT(R4639,"000")))</f>
        <v/>
      </c>
      <c r="C4639" s="21" t="n"/>
      <c r="D4639" s="20">
        <f>IF(C4639="","",IF(S4639="","خارج السنة المالية",INDEX(القوائم!$D$2:$D$13,S4639)))</f>
        <v/>
      </c>
      <c r="E4639" s="22" t="n"/>
      <c r="F4639" s="23" t="n"/>
      <c r="G4639" s="23" t="n"/>
      <c r="H4639" s="22" t="n"/>
      <c r="I4639" s="19" t="n"/>
      <c r="J4639" s="21" t="n"/>
      <c r="K4639" s="19" t="n"/>
      <c r="L4639" s="19" t="n"/>
      <c r="M4639" s="21" t="n"/>
      <c r="N4639" s="22" t="n"/>
      <c r="O4639" s="24">
        <f>IF(A4639&lt;&gt;"عهدة","",SUMIFS($G$8:$G$5007,$B$8:$B$5007,B4639,$A$8:$A$5007,"مصروف",$I$8:$I$5007,"&lt;&gt;مرفوض"))</f>
        <v/>
      </c>
      <c r="P4639" s="25">
        <f>IF(A4639&lt;&gt;"عهدة","",N(F4639)-O4639)</f>
        <v/>
      </c>
      <c r="Q4639" s="26">
        <f>IF(A4639="","",IF(A4639="عهدة",IF(N(F4639)=0,"⚠ أدخل قيمة العهدة",IF(P4639&lt;0,"⛔ عجز / زيادة مصروفات "&amp;TEXT(-P4639,"#,##0"),IF(COUNTIFS($B$8:$B$5007,B4639,$A$8:$A$5007,"مصروف",$I$8:$I$5007,"&lt;&gt;مرفوض",$K$8:$K$5007,"&lt;&gt;نعم")&gt;0,"⚠ "&amp;COUNTIFS($B$8:$B$5007,B4639,$A$8:$A$5007,"مصروف",$I$8:$I$5007,"&lt;&gt;مرفوض",$K$8:$K$5007,"&lt;&gt;نعم")&amp;" مصروف غير مسوى",IF(L4639="تمت التسوية",IF(P4639=0,"✔ متوازنة وتمت التسوية","✔ تمت التسوية – متبقي "&amp;TEXT(P4639,"#,##0")),IF(P4639&gt;0,"متبقي "&amp;TEXT(P4639,"#,##0"),"✔ متوازنة"))))),IF(R4639=0,"⚠ أضف سطر عهدة أولًا",IF(OR(C4639="",N(G4639)=0),"⚠ أكمل التاريخ والقيمة",IF(S4639="","⚠ التاريخ خارج السنة المالية",IF(H4639="","⚠ اختر بند الموازنة",IF(I4639="مرفوض","✖ مرفوض من المدير",IF(I4639&lt;&gt;"موافق","⏳ بانتظار موافقة المدير",IF(K4639&lt;&gt;"نعم","⚠ غير مسوى مع الحسابات","✔ معتمد ومسوى")))))))))</f>
        <v/>
      </c>
      <c r="R4639">
        <f>N(R4638)+IF(A4639="عهدة",1,0)</f>
        <v/>
      </c>
      <c r="S4639">
        <f>IF(C4639="","",IF(AND(C4639&gt;=DATE(2026,9,1),C4639&lt;=DATE(2027,8,31)),(YEAR(C4639)-2026)*12+MONTH(C4639)-8,""))</f>
        <v/>
      </c>
      <c r="T4639">
        <f>IF(AND(A4639="مصروف",R4639&gt;0,I4639="موافق",S4639&lt;&gt;"",H4639&lt;&gt;""),N(G4639),0)</f>
        <v/>
      </c>
    </row>
    <row r="4640">
      <c r="A4640" s="19" t="n"/>
      <c r="B4640" s="20">
        <f>IF(A4640="","",IF(R4640=0,"⚠ أضف سطر عهدة أولًا","BDR-"&amp;TEXT(R4640,"000")))</f>
        <v/>
      </c>
      <c r="C4640" s="21" t="n"/>
      <c r="D4640" s="20">
        <f>IF(C4640="","",IF(S4640="","خارج السنة المالية",INDEX(القوائم!$D$2:$D$13,S4640)))</f>
        <v/>
      </c>
      <c r="E4640" s="22" t="n"/>
      <c r="F4640" s="23" t="n"/>
      <c r="G4640" s="23" t="n"/>
      <c r="H4640" s="22" t="n"/>
      <c r="I4640" s="19" t="n"/>
      <c r="J4640" s="21" t="n"/>
      <c r="K4640" s="19" t="n"/>
      <c r="L4640" s="19" t="n"/>
      <c r="M4640" s="21" t="n"/>
      <c r="N4640" s="22" t="n"/>
      <c r="O4640" s="24">
        <f>IF(A4640&lt;&gt;"عهدة","",SUMIFS($G$8:$G$5007,$B$8:$B$5007,B4640,$A$8:$A$5007,"مصروف",$I$8:$I$5007,"&lt;&gt;مرفوض"))</f>
        <v/>
      </c>
      <c r="P4640" s="25">
        <f>IF(A4640&lt;&gt;"عهدة","",N(F4640)-O4640)</f>
        <v/>
      </c>
      <c r="Q4640" s="26">
        <f>IF(A4640="","",IF(A4640="عهدة",IF(N(F4640)=0,"⚠ أدخل قيمة العهدة",IF(P4640&lt;0,"⛔ عجز / زيادة مصروفات "&amp;TEXT(-P4640,"#,##0"),IF(COUNTIFS($B$8:$B$5007,B4640,$A$8:$A$5007,"مصروف",$I$8:$I$5007,"&lt;&gt;مرفوض",$K$8:$K$5007,"&lt;&gt;نعم")&gt;0,"⚠ "&amp;COUNTIFS($B$8:$B$5007,B4640,$A$8:$A$5007,"مصروف",$I$8:$I$5007,"&lt;&gt;مرفوض",$K$8:$K$5007,"&lt;&gt;نعم")&amp;" مصروف غير مسوى",IF(L4640="تمت التسوية",IF(P4640=0,"✔ متوازنة وتمت التسوية","✔ تمت التسوية – متبقي "&amp;TEXT(P4640,"#,##0")),IF(P4640&gt;0,"متبقي "&amp;TEXT(P4640,"#,##0"),"✔ متوازنة"))))),IF(R4640=0,"⚠ أضف سطر عهدة أولًا",IF(OR(C4640="",N(G4640)=0),"⚠ أكمل التاريخ والقيمة",IF(S4640="","⚠ التاريخ خارج السنة المالية",IF(H4640="","⚠ اختر بند الموازنة",IF(I4640="مرفوض","✖ مرفوض من المدير",IF(I4640&lt;&gt;"موافق","⏳ بانتظار موافقة المدير",IF(K4640&lt;&gt;"نعم","⚠ غير مسوى مع الحسابات","✔ معتمد ومسوى")))))))))</f>
        <v/>
      </c>
      <c r="R4640">
        <f>N(R4639)+IF(A4640="عهدة",1,0)</f>
        <v/>
      </c>
      <c r="S4640">
        <f>IF(C4640="","",IF(AND(C4640&gt;=DATE(2026,9,1),C4640&lt;=DATE(2027,8,31)),(YEAR(C4640)-2026)*12+MONTH(C4640)-8,""))</f>
        <v/>
      </c>
      <c r="T4640">
        <f>IF(AND(A4640="مصروف",R4640&gt;0,I4640="موافق",S4640&lt;&gt;"",H4640&lt;&gt;""),N(G4640),0)</f>
        <v/>
      </c>
    </row>
    <row r="4641">
      <c r="A4641" s="19" t="n"/>
      <c r="B4641" s="20">
        <f>IF(A4641="","",IF(R4641=0,"⚠ أضف سطر عهدة أولًا","BDR-"&amp;TEXT(R4641,"000")))</f>
        <v/>
      </c>
      <c r="C4641" s="21" t="n"/>
      <c r="D4641" s="20">
        <f>IF(C4641="","",IF(S4641="","خارج السنة المالية",INDEX(القوائم!$D$2:$D$13,S4641)))</f>
        <v/>
      </c>
      <c r="E4641" s="22" t="n"/>
      <c r="F4641" s="23" t="n"/>
      <c r="G4641" s="23" t="n"/>
      <c r="H4641" s="22" t="n"/>
      <c r="I4641" s="19" t="n"/>
      <c r="J4641" s="21" t="n"/>
      <c r="K4641" s="19" t="n"/>
      <c r="L4641" s="19" t="n"/>
      <c r="M4641" s="21" t="n"/>
      <c r="N4641" s="22" t="n"/>
      <c r="O4641" s="24">
        <f>IF(A4641&lt;&gt;"عهدة","",SUMIFS($G$8:$G$5007,$B$8:$B$5007,B4641,$A$8:$A$5007,"مصروف",$I$8:$I$5007,"&lt;&gt;مرفوض"))</f>
        <v/>
      </c>
      <c r="P4641" s="25">
        <f>IF(A4641&lt;&gt;"عهدة","",N(F4641)-O4641)</f>
        <v/>
      </c>
      <c r="Q4641" s="26">
        <f>IF(A4641="","",IF(A4641="عهدة",IF(N(F4641)=0,"⚠ أدخل قيمة العهدة",IF(P4641&lt;0,"⛔ عجز / زيادة مصروفات "&amp;TEXT(-P4641,"#,##0"),IF(COUNTIFS($B$8:$B$5007,B4641,$A$8:$A$5007,"مصروف",$I$8:$I$5007,"&lt;&gt;مرفوض",$K$8:$K$5007,"&lt;&gt;نعم")&gt;0,"⚠ "&amp;COUNTIFS($B$8:$B$5007,B4641,$A$8:$A$5007,"مصروف",$I$8:$I$5007,"&lt;&gt;مرفوض",$K$8:$K$5007,"&lt;&gt;نعم")&amp;" مصروف غير مسوى",IF(L4641="تمت التسوية",IF(P4641=0,"✔ متوازنة وتمت التسوية","✔ تمت التسوية – متبقي "&amp;TEXT(P4641,"#,##0")),IF(P4641&gt;0,"متبقي "&amp;TEXT(P4641,"#,##0"),"✔ متوازنة"))))),IF(R4641=0,"⚠ أضف سطر عهدة أولًا",IF(OR(C4641="",N(G4641)=0),"⚠ أكمل التاريخ والقيمة",IF(S4641="","⚠ التاريخ خارج السنة المالية",IF(H4641="","⚠ اختر بند الموازنة",IF(I4641="مرفوض","✖ مرفوض من المدير",IF(I4641&lt;&gt;"موافق","⏳ بانتظار موافقة المدير",IF(K4641&lt;&gt;"نعم","⚠ غير مسوى مع الحسابات","✔ معتمد ومسوى")))))))))</f>
        <v/>
      </c>
      <c r="R4641">
        <f>N(R4640)+IF(A4641="عهدة",1,0)</f>
        <v/>
      </c>
      <c r="S4641">
        <f>IF(C4641="","",IF(AND(C4641&gt;=DATE(2026,9,1),C4641&lt;=DATE(2027,8,31)),(YEAR(C4641)-2026)*12+MONTH(C4641)-8,""))</f>
        <v/>
      </c>
      <c r="T4641">
        <f>IF(AND(A4641="مصروف",R4641&gt;0,I4641="موافق",S4641&lt;&gt;"",H4641&lt;&gt;""),N(G4641),0)</f>
        <v/>
      </c>
    </row>
    <row r="4642">
      <c r="A4642" s="19" t="n"/>
      <c r="B4642" s="20">
        <f>IF(A4642="","",IF(R4642=0,"⚠ أضف سطر عهدة أولًا","BDR-"&amp;TEXT(R4642,"000")))</f>
        <v/>
      </c>
      <c r="C4642" s="21" t="n"/>
      <c r="D4642" s="20">
        <f>IF(C4642="","",IF(S4642="","خارج السنة المالية",INDEX(القوائم!$D$2:$D$13,S4642)))</f>
        <v/>
      </c>
      <c r="E4642" s="22" t="n"/>
      <c r="F4642" s="23" t="n"/>
      <c r="G4642" s="23" t="n"/>
      <c r="H4642" s="22" t="n"/>
      <c r="I4642" s="19" t="n"/>
      <c r="J4642" s="21" t="n"/>
      <c r="K4642" s="19" t="n"/>
      <c r="L4642" s="19" t="n"/>
      <c r="M4642" s="21" t="n"/>
      <c r="N4642" s="22" t="n"/>
      <c r="O4642" s="24">
        <f>IF(A4642&lt;&gt;"عهدة","",SUMIFS($G$8:$G$5007,$B$8:$B$5007,B4642,$A$8:$A$5007,"مصروف",$I$8:$I$5007,"&lt;&gt;مرفوض"))</f>
        <v/>
      </c>
      <c r="P4642" s="25">
        <f>IF(A4642&lt;&gt;"عهدة","",N(F4642)-O4642)</f>
        <v/>
      </c>
      <c r="Q4642" s="26">
        <f>IF(A4642="","",IF(A4642="عهدة",IF(N(F4642)=0,"⚠ أدخل قيمة العهدة",IF(P4642&lt;0,"⛔ عجز / زيادة مصروفات "&amp;TEXT(-P4642,"#,##0"),IF(COUNTIFS($B$8:$B$5007,B4642,$A$8:$A$5007,"مصروف",$I$8:$I$5007,"&lt;&gt;مرفوض",$K$8:$K$5007,"&lt;&gt;نعم")&gt;0,"⚠ "&amp;COUNTIFS($B$8:$B$5007,B4642,$A$8:$A$5007,"مصروف",$I$8:$I$5007,"&lt;&gt;مرفوض",$K$8:$K$5007,"&lt;&gt;نعم")&amp;" مصروف غير مسوى",IF(L4642="تمت التسوية",IF(P4642=0,"✔ متوازنة وتمت التسوية","✔ تمت التسوية – متبقي "&amp;TEXT(P4642,"#,##0")),IF(P4642&gt;0,"متبقي "&amp;TEXT(P4642,"#,##0"),"✔ متوازنة"))))),IF(R4642=0,"⚠ أضف سطر عهدة أولًا",IF(OR(C4642="",N(G4642)=0),"⚠ أكمل التاريخ والقيمة",IF(S4642="","⚠ التاريخ خارج السنة المالية",IF(H4642="","⚠ اختر بند الموازنة",IF(I4642="مرفوض","✖ مرفوض من المدير",IF(I4642&lt;&gt;"موافق","⏳ بانتظار موافقة المدير",IF(K4642&lt;&gt;"نعم","⚠ غير مسوى مع الحسابات","✔ معتمد ومسوى")))))))))</f>
        <v/>
      </c>
      <c r="R4642">
        <f>N(R4641)+IF(A4642="عهدة",1,0)</f>
        <v/>
      </c>
      <c r="S4642">
        <f>IF(C4642="","",IF(AND(C4642&gt;=DATE(2026,9,1),C4642&lt;=DATE(2027,8,31)),(YEAR(C4642)-2026)*12+MONTH(C4642)-8,""))</f>
        <v/>
      </c>
      <c r="T4642">
        <f>IF(AND(A4642="مصروف",R4642&gt;0,I4642="موافق",S4642&lt;&gt;"",H4642&lt;&gt;""),N(G4642),0)</f>
        <v/>
      </c>
    </row>
    <row r="4643">
      <c r="A4643" s="19" t="n"/>
      <c r="B4643" s="20">
        <f>IF(A4643="","",IF(R4643=0,"⚠ أضف سطر عهدة أولًا","BDR-"&amp;TEXT(R4643,"000")))</f>
        <v/>
      </c>
      <c r="C4643" s="21" t="n"/>
      <c r="D4643" s="20">
        <f>IF(C4643="","",IF(S4643="","خارج السنة المالية",INDEX(القوائم!$D$2:$D$13,S4643)))</f>
        <v/>
      </c>
      <c r="E4643" s="22" t="n"/>
      <c r="F4643" s="23" t="n"/>
      <c r="G4643" s="23" t="n"/>
      <c r="H4643" s="22" t="n"/>
      <c r="I4643" s="19" t="n"/>
      <c r="J4643" s="21" t="n"/>
      <c r="K4643" s="19" t="n"/>
      <c r="L4643" s="19" t="n"/>
      <c r="M4643" s="21" t="n"/>
      <c r="N4643" s="22" t="n"/>
      <c r="O4643" s="24">
        <f>IF(A4643&lt;&gt;"عهدة","",SUMIFS($G$8:$G$5007,$B$8:$B$5007,B4643,$A$8:$A$5007,"مصروف",$I$8:$I$5007,"&lt;&gt;مرفوض"))</f>
        <v/>
      </c>
      <c r="P4643" s="25">
        <f>IF(A4643&lt;&gt;"عهدة","",N(F4643)-O4643)</f>
        <v/>
      </c>
      <c r="Q4643" s="26">
        <f>IF(A4643="","",IF(A4643="عهدة",IF(N(F4643)=0,"⚠ أدخل قيمة العهدة",IF(P4643&lt;0,"⛔ عجز / زيادة مصروفات "&amp;TEXT(-P4643,"#,##0"),IF(COUNTIFS($B$8:$B$5007,B4643,$A$8:$A$5007,"مصروف",$I$8:$I$5007,"&lt;&gt;مرفوض",$K$8:$K$5007,"&lt;&gt;نعم")&gt;0,"⚠ "&amp;COUNTIFS($B$8:$B$5007,B4643,$A$8:$A$5007,"مصروف",$I$8:$I$5007,"&lt;&gt;مرفوض",$K$8:$K$5007,"&lt;&gt;نعم")&amp;" مصروف غير مسوى",IF(L4643="تمت التسوية",IF(P4643=0,"✔ متوازنة وتمت التسوية","✔ تمت التسوية – متبقي "&amp;TEXT(P4643,"#,##0")),IF(P4643&gt;0,"متبقي "&amp;TEXT(P4643,"#,##0"),"✔ متوازنة"))))),IF(R4643=0,"⚠ أضف سطر عهدة أولًا",IF(OR(C4643="",N(G4643)=0),"⚠ أكمل التاريخ والقيمة",IF(S4643="","⚠ التاريخ خارج السنة المالية",IF(H4643="","⚠ اختر بند الموازنة",IF(I4643="مرفوض","✖ مرفوض من المدير",IF(I4643&lt;&gt;"موافق","⏳ بانتظار موافقة المدير",IF(K4643&lt;&gt;"نعم","⚠ غير مسوى مع الحسابات","✔ معتمد ومسوى")))))))))</f>
        <v/>
      </c>
      <c r="R4643">
        <f>N(R4642)+IF(A4643="عهدة",1,0)</f>
        <v/>
      </c>
      <c r="S4643">
        <f>IF(C4643="","",IF(AND(C4643&gt;=DATE(2026,9,1),C4643&lt;=DATE(2027,8,31)),(YEAR(C4643)-2026)*12+MONTH(C4643)-8,""))</f>
        <v/>
      </c>
      <c r="T4643">
        <f>IF(AND(A4643="مصروف",R4643&gt;0,I4643="موافق",S4643&lt;&gt;"",H4643&lt;&gt;""),N(G4643),0)</f>
        <v/>
      </c>
    </row>
    <row r="4644">
      <c r="A4644" s="19" t="n"/>
      <c r="B4644" s="20">
        <f>IF(A4644="","",IF(R4644=0,"⚠ أضف سطر عهدة أولًا","BDR-"&amp;TEXT(R4644,"000")))</f>
        <v/>
      </c>
      <c r="C4644" s="21" t="n"/>
      <c r="D4644" s="20">
        <f>IF(C4644="","",IF(S4644="","خارج السنة المالية",INDEX(القوائم!$D$2:$D$13,S4644)))</f>
        <v/>
      </c>
      <c r="E4644" s="22" t="n"/>
      <c r="F4644" s="23" t="n"/>
      <c r="G4644" s="23" t="n"/>
      <c r="H4644" s="22" t="n"/>
      <c r="I4644" s="19" t="n"/>
      <c r="J4644" s="21" t="n"/>
      <c r="K4644" s="19" t="n"/>
      <c r="L4644" s="19" t="n"/>
      <c r="M4644" s="21" t="n"/>
      <c r="N4644" s="22" t="n"/>
      <c r="O4644" s="24">
        <f>IF(A4644&lt;&gt;"عهدة","",SUMIFS($G$8:$G$5007,$B$8:$B$5007,B4644,$A$8:$A$5007,"مصروف",$I$8:$I$5007,"&lt;&gt;مرفوض"))</f>
        <v/>
      </c>
      <c r="P4644" s="25">
        <f>IF(A4644&lt;&gt;"عهدة","",N(F4644)-O4644)</f>
        <v/>
      </c>
      <c r="Q4644" s="26">
        <f>IF(A4644="","",IF(A4644="عهدة",IF(N(F4644)=0,"⚠ أدخل قيمة العهدة",IF(P4644&lt;0,"⛔ عجز / زيادة مصروفات "&amp;TEXT(-P4644,"#,##0"),IF(COUNTIFS($B$8:$B$5007,B4644,$A$8:$A$5007,"مصروف",$I$8:$I$5007,"&lt;&gt;مرفوض",$K$8:$K$5007,"&lt;&gt;نعم")&gt;0,"⚠ "&amp;COUNTIFS($B$8:$B$5007,B4644,$A$8:$A$5007,"مصروف",$I$8:$I$5007,"&lt;&gt;مرفوض",$K$8:$K$5007,"&lt;&gt;نعم")&amp;" مصروف غير مسوى",IF(L4644="تمت التسوية",IF(P4644=0,"✔ متوازنة وتمت التسوية","✔ تمت التسوية – متبقي "&amp;TEXT(P4644,"#,##0")),IF(P4644&gt;0,"متبقي "&amp;TEXT(P4644,"#,##0"),"✔ متوازنة"))))),IF(R4644=0,"⚠ أضف سطر عهدة أولًا",IF(OR(C4644="",N(G4644)=0),"⚠ أكمل التاريخ والقيمة",IF(S4644="","⚠ التاريخ خارج السنة المالية",IF(H4644="","⚠ اختر بند الموازنة",IF(I4644="مرفوض","✖ مرفوض من المدير",IF(I4644&lt;&gt;"موافق","⏳ بانتظار موافقة المدير",IF(K4644&lt;&gt;"نعم","⚠ غير مسوى مع الحسابات","✔ معتمد ومسوى")))))))))</f>
        <v/>
      </c>
      <c r="R4644">
        <f>N(R4643)+IF(A4644="عهدة",1,0)</f>
        <v/>
      </c>
      <c r="S4644">
        <f>IF(C4644="","",IF(AND(C4644&gt;=DATE(2026,9,1),C4644&lt;=DATE(2027,8,31)),(YEAR(C4644)-2026)*12+MONTH(C4644)-8,""))</f>
        <v/>
      </c>
      <c r="T4644">
        <f>IF(AND(A4644="مصروف",R4644&gt;0,I4644="موافق",S4644&lt;&gt;"",H4644&lt;&gt;""),N(G4644),0)</f>
        <v/>
      </c>
    </row>
    <row r="4645">
      <c r="A4645" s="19" t="n"/>
      <c r="B4645" s="20">
        <f>IF(A4645="","",IF(R4645=0,"⚠ أضف سطر عهدة أولًا","BDR-"&amp;TEXT(R4645,"000")))</f>
        <v/>
      </c>
      <c r="C4645" s="21" t="n"/>
      <c r="D4645" s="20">
        <f>IF(C4645="","",IF(S4645="","خارج السنة المالية",INDEX(القوائم!$D$2:$D$13,S4645)))</f>
        <v/>
      </c>
      <c r="E4645" s="22" t="n"/>
      <c r="F4645" s="23" t="n"/>
      <c r="G4645" s="23" t="n"/>
      <c r="H4645" s="22" t="n"/>
      <c r="I4645" s="19" t="n"/>
      <c r="J4645" s="21" t="n"/>
      <c r="K4645" s="19" t="n"/>
      <c r="L4645" s="19" t="n"/>
      <c r="M4645" s="21" t="n"/>
      <c r="N4645" s="22" t="n"/>
      <c r="O4645" s="24">
        <f>IF(A4645&lt;&gt;"عهدة","",SUMIFS($G$8:$G$5007,$B$8:$B$5007,B4645,$A$8:$A$5007,"مصروف",$I$8:$I$5007,"&lt;&gt;مرفوض"))</f>
        <v/>
      </c>
      <c r="P4645" s="25">
        <f>IF(A4645&lt;&gt;"عهدة","",N(F4645)-O4645)</f>
        <v/>
      </c>
      <c r="Q4645" s="26">
        <f>IF(A4645="","",IF(A4645="عهدة",IF(N(F4645)=0,"⚠ أدخل قيمة العهدة",IF(P4645&lt;0,"⛔ عجز / زيادة مصروفات "&amp;TEXT(-P4645,"#,##0"),IF(COUNTIFS($B$8:$B$5007,B4645,$A$8:$A$5007,"مصروف",$I$8:$I$5007,"&lt;&gt;مرفوض",$K$8:$K$5007,"&lt;&gt;نعم")&gt;0,"⚠ "&amp;COUNTIFS($B$8:$B$5007,B4645,$A$8:$A$5007,"مصروف",$I$8:$I$5007,"&lt;&gt;مرفوض",$K$8:$K$5007,"&lt;&gt;نعم")&amp;" مصروف غير مسوى",IF(L4645="تمت التسوية",IF(P4645=0,"✔ متوازنة وتمت التسوية","✔ تمت التسوية – متبقي "&amp;TEXT(P4645,"#,##0")),IF(P4645&gt;0,"متبقي "&amp;TEXT(P4645,"#,##0"),"✔ متوازنة"))))),IF(R4645=0,"⚠ أضف سطر عهدة أولًا",IF(OR(C4645="",N(G4645)=0),"⚠ أكمل التاريخ والقيمة",IF(S4645="","⚠ التاريخ خارج السنة المالية",IF(H4645="","⚠ اختر بند الموازنة",IF(I4645="مرفوض","✖ مرفوض من المدير",IF(I4645&lt;&gt;"موافق","⏳ بانتظار موافقة المدير",IF(K4645&lt;&gt;"نعم","⚠ غير مسوى مع الحسابات","✔ معتمد ومسوى")))))))))</f>
        <v/>
      </c>
      <c r="R4645">
        <f>N(R4644)+IF(A4645="عهدة",1,0)</f>
        <v/>
      </c>
      <c r="S4645">
        <f>IF(C4645="","",IF(AND(C4645&gt;=DATE(2026,9,1),C4645&lt;=DATE(2027,8,31)),(YEAR(C4645)-2026)*12+MONTH(C4645)-8,""))</f>
        <v/>
      </c>
      <c r="T4645">
        <f>IF(AND(A4645="مصروف",R4645&gt;0,I4645="موافق",S4645&lt;&gt;"",H4645&lt;&gt;""),N(G4645),0)</f>
        <v/>
      </c>
    </row>
    <row r="4646">
      <c r="A4646" s="19" t="n"/>
      <c r="B4646" s="20">
        <f>IF(A4646="","",IF(R4646=0,"⚠ أضف سطر عهدة أولًا","BDR-"&amp;TEXT(R4646,"000")))</f>
        <v/>
      </c>
      <c r="C4646" s="21" t="n"/>
      <c r="D4646" s="20">
        <f>IF(C4646="","",IF(S4646="","خارج السنة المالية",INDEX(القوائم!$D$2:$D$13,S4646)))</f>
        <v/>
      </c>
      <c r="E4646" s="22" t="n"/>
      <c r="F4646" s="23" t="n"/>
      <c r="G4646" s="23" t="n"/>
      <c r="H4646" s="22" t="n"/>
      <c r="I4646" s="19" t="n"/>
      <c r="J4646" s="21" t="n"/>
      <c r="K4646" s="19" t="n"/>
      <c r="L4646" s="19" t="n"/>
      <c r="M4646" s="21" t="n"/>
      <c r="N4646" s="22" t="n"/>
      <c r="O4646" s="24">
        <f>IF(A4646&lt;&gt;"عهدة","",SUMIFS($G$8:$G$5007,$B$8:$B$5007,B4646,$A$8:$A$5007,"مصروف",$I$8:$I$5007,"&lt;&gt;مرفوض"))</f>
        <v/>
      </c>
      <c r="P4646" s="25">
        <f>IF(A4646&lt;&gt;"عهدة","",N(F4646)-O4646)</f>
        <v/>
      </c>
      <c r="Q4646" s="26">
        <f>IF(A4646="","",IF(A4646="عهدة",IF(N(F4646)=0,"⚠ أدخل قيمة العهدة",IF(P4646&lt;0,"⛔ عجز / زيادة مصروفات "&amp;TEXT(-P4646,"#,##0"),IF(COUNTIFS($B$8:$B$5007,B4646,$A$8:$A$5007,"مصروف",$I$8:$I$5007,"&lt;&gt;مرفوض",$K$8:$K$5007,"&lt;&gt;نعم")&gt;0,"⚠ "&amp;COUNTIFS($B$8:$B$5007,B4646,$A$8:$A$5007,"مصروف",$I$8:$I$5007,"&lt;&gt;مرفوض",$K$8:$K$5007,"&lt;&gt;نعم")&amp;" مصروف غير مسوى",IF(L4646="تمت التسوية",IF(P4646=0,"✔ متوازنة وتمت التسوية","✔ تمت التسوية – متبقي "&amp;TEXT(P4646,"#,##0")),IF(P4646&gt;0,"متبقي "&amp;TEXT(P4646,"#,##0"),"✔ متوازنة"))))),IF(R4646=0,"⚠ أضف سطر عهدة أولًا",IF(OR(C4646="",N(G4646)=0),"⚠ أكمل التاريخ والقيمة",IF(S4646="","⚠ التاريخ خارج السنة المالية",IF(H4646="","⚠ اختر بند الموازنة",IF(I4646="مرفوض","✖ مرفوض من المدير",IF(I4646&lt;&gt;"موافق","⏳ بانتظار موافقة المدير",IF(K4646&lt;&gt;"نعم","⚠ غير مسوى مع الحسابات","✔ معتمد ومسوى")))))))))</f>
        <v/>
      </c>
      <c r="R4646">
        <f>N(R4645)+IF(A4646="عهدة",1,0)</f>
        <v/>
      </c>
      <c r="S4646">
        <f>IF(C4646="","",IF(AND(C4646&gt;=DATE(2026,9,1),C4646&lt;=DATE(2027,8,31)),(YEAR(C4646)-2026)*12+MONTH(C4646)-8,""))</f>
        <v/>
      </c>
      <c r="T4646">
        <f>IF(AND(A4646="مصروف",R4646&gt;0,I4646="موافق",S4646&lt;&gt;"",H4646&lt;&gt;""),N(G4646),0)</f>
        <v/>
      </c>
    </row>
    <row r="4647">
      <c r="A4647" s="19" t="n"/>
      <c r="B4647" s="20">
        <f>IF(A4647="","",IF(R4647=0,"⚠ أضف سطر عهدة أولًا","BDR-"&amp;TEXT(R4647,"000")))</f>
        <v/>
      </c>
      <c r="C4647" s="21" t="n"/>
      <c r="D4647" s="20">
        <f>IF(C4647="","",IF(S4647="","خارج السنة المالية",INDEX(القوائم!$D$2:$D$13,S4647)))</f>
        <v/>
      </c>
      <c r="E4647" s="22" t="n"/>
      <c r="F4647" s="23" t="n"/>
      <c r="G4647" s="23" t="n"/>
      <c r="H4647" s="22" t="n"/>
      <c r="I4647" s="19" t="n"/>
      <c r="J4647" s="21" t="n"/>
      <c r="K4647" s="19" t="n"/>
      <c r="L4647" s="19" t="n"/>
      <c r="M4647" s="21" t="n"/>
      <c r="N4647" s="22" t="n"/>
      <c r="O4647" s="24">
        <f>IF(A4647&lt;&gt;"عهدة","",SUMIFS($G$8:$G$5007,$B$8:$B$5007,B4647,$A$8:$A$5007,"مصروف",$I$8:$I$5007,"&lt;&gt;مرفوض"))</f>
        <v/>
      </c>
      <c r="P4647" s="25">
        <f>IF(A4647&lt;&gt;"عهدة","",N(F4647)-O4647)</f>
        <v/>
      </c>
      <c r="Q4647" s="26">
        <f>IF(A4647="","",IF(A4647="عهدة",IF(N(F4647)=0,"⚠ أدخل قيمة العهدة",IF(P4647&lt;0,"⛔ عجز / زيادة مصروفات "&amp;TEXT(-P4647,"#,##0"),IF(COUNTIFS($B$8:$B$5007,B4647,$A$8:$A$5007,"مصروف",$I$8:$I$5007,"&lt;&gt;مرفوض",$K$8:$K$5007,"&lt;&gt;نعم")&gt;0,"⚠ "&amp;COUNTIFS($B$8:$B$5007,B4647,$A$8:$A$5007,"مصروف",$I$8:$I$5007,"&lt;&gt;مرفوض",$K$8:$K$5007,"&lt;&gt;نعم")&amp;" مصروف غير مسوى",IF(L4647="تمت التسوية",IF(P4647=0,"✔ متوازنة وتمت التسوية","✔ تمت التسوية – متبقي "&amp;TEXT(P4647,"#,##0")),IF(P4647&gt;0,"متبقي "&amp;TEXT(P4647,"#,##0"),"✔ متوازنة"))))),IF(R4647=0,"⚠ أضف سطر عهدة أولًا",IF(OR(C4647="",N(G4647)=0),"⚠ أكمل التاريخ والقيمة",IF(S4647="","⚠ التاريخ خارج السنة المالية",IF(H4647="","⚠ اختر بند الموازنة",IF(I4647="مرفوض","✖ مرفوض من المدير",IF(I4647&lt;&gt;"موافق","⏳ بانتظار موافقة المدير",IF(K4647&lt;&gt;"نعم","⚠ غير مسوى مع الحسابات","✔ معتمد ومسوى")))))))))</f>
        <v/>
      </c>
      <c r="R4647">
        <f>N(R4646)+IF(A4647="عهدة",1,0)</f>
        <v/>
      </c>
      <c r="S4647">
        <f>IF(C4647="","",IF(AND(C4647&gt;=DATE(2026,9,1),C4647&lt;=DATE(2027,8,31)),(YEAR(C4647)-2026)*12+MONTH(C4647)-8,""))</f>
        <v/>
      </c>
      <c r="T4647">
        <f>IF(AND(A4647="مصروف",R4647&gt;0,I4647="موافق",S4647&lt;&gt;"",H4647&lt;&gt;""),N(G4647),0)</f>
        <v/>
      </c>
    </row>
    <row r="4648">
      <c r="A4648" s="19" t="n"/>
      <c r="B4648" s="20">
        <f>IF(A4648="","",IF(R4648=0,"⚠ أضف سطر عهدة أولًا","BDR-"&amp;TEXT(R4648,"000")))</f>
        <v/>
      </c>
      <c r="C4648" s="21" t="n"/>
      <c r="D4648" s="20">
        <f>IF(C4648="","",IF(S4648="","خارج السنة المالية",INDEX(القوائم!$D$2:$D$13,S4648)))</f>
        <v/>
      </c>
      <c r="E4648" s="22" t="n"/>
      <c r="F4648" s="23" t="n"/>
      <c r="G4648" s="23" t="n"/>
      <c r="H4648" s="22" t="n"/>
      <c r="I4648" s="19" t="n"/>
      <c r="J4648" s="21" t="n"/>
      <c r="K4648" s="19" t="n"/>
      <c r="L4648" s="19" t="n"/>
      <c r="M4648" s="21" t="n"/>
      <c r="N4648" s="22" t="n"/>
      <c r="O4648" s="24">
        <f>IF(A4648&lt;&gt;"عهدة","",SUMIFS($G$8:$G$5007,$B$8:$B$5007,B4648,$A$8:$A$5007,"مصروف",$I$8:$I$5007,"&lt;&gt;مرفوض"))</f>
        <v/>
      </c>
      <c r="P4648" s="25">
        <f>IF(A4648&lt;&gt;"عهدة","",N(F4648)-O4648)</f>
        <v/>
      </c>
      <c r="Q4648" s="26">
        <f>IF(A4648="","",IF(A4648="عهدة",IF(N(F4648)=0,"⚠ أدخل قيمة العهدة",IF(P4648&lt;0,"⛔ عجز / زيادة مصروفات "&amp;TEXT(-P4648,"#,##0"),IF(COUNTIFS($B$8:$B$5007,B4648,$A$8:$A$5007,"مصروف",$I$8:$I$5007,"&lt;&gt;مرفوض",$K$8:$K$5007,"&lt;&gt;نعم")&gt;0,"⚠ "&amp;COUNTIFS($B$8:$B$5007,B4648,$A$8:$A$5007,"مصروف",$I$8:$I$5007,"&lt;&gt;مرفوض",$K$8:$K$5007,"&lt;&gt;نعم")&amp;" مصروف غير مسوى",IF(L4648="تمت التسوية",IF(P4648=0,"✔ متوازنة وتمت التسوية","✔ تمت التسوية – متبقي "&amp;TEXT(P4648,"#,##0")),IF(P4648&gt;0,"متبقي "&amp;TEXT(P4648,"#,##0"),"✔ متوازنة"))))),IF(R4648=0,"⚠ أضف سطر عهدة أولًا",IF(OR(C4648="",N(G4648)=0),"⚠ أكمل التاريخ والقيمة",IF(S4648="","⚠ التاريخ خارج السنة المالية",IF(H4648="","⚠ اختر بند الموازنة",IF(I4648="مرفوض","✖ مرفوض من المدير",IF(I4648&lt;&gt;"موافق","⏳ بانتظار موافقة المدير",IF(K4648&lt;&gt;"نعم","⚠ غير مسوى مع الحسابات","✔ معتمد ومسوى")))))))))</f>
        <v/>
      </c>
      <c r="R4648">
        <f>N(R4647)+IF(A4648="عهدة",1,0)</f>
        <v/>
      </c>
      <c r="S4648">
        <f>IF(C4648="","",IF(AND(C4648&gt;=DATE(2026,9,1),C4648&lt;=DATE(2027,8,31)),(YEAR(C4648)-2026)*12+MONTH(C4648)-8,""))</f>
        <v/>
      </c>
      <c r="T4648">
        <f>IF(AND(A4648="مصروف",R4648&gt;0,I4648="موافق",S4648&lt;&gt;"",H4648&lt;&gt;""),N(G4648),0)</f>
        <v/>
      </c>
    </row>
    <row r="4649">
      <c r="A4649" s="19" t="n"/>
      <c r="B4649" s="20">
        <f>IF(A4649="","",IF(R4649=0,"⚠ أضف سطر عهدة أولًا","BDR-"&amp;TEXT(R4649,"000")))</f>
        <v/>
      </c>
      <c r="C4649" s="21" t="n"/>
      <c r="D4649" s="20">
        <f>IF(C4649="","",IF(S4649="","خارج السنة المالية",INDEX(القوائم!$D$2:$D$13,S4649)))</f>
        <v/>
      </c>
      <c r="E4649" s="22" t="n"/>
      <c r="F4649" s="23" t="n"/>
      <c r="G4649" s="23" t="n"/>
      <c r="H4649" s="22" t="n"/>
      <c r="I4649" s="19" t="n"/>
      <c r="J4649" s="21" t="n"/>
      <c r="K4649" s="19" t="n"/>
      <c r="L4649" s="19" t="n"/>
      <c r="M4649" s="21" t="n"/>
      <c r="N4649" s="22" t="n"/>
      <c r="O4649" s="24">
        <f>IF(A4649&lt;&gt;"عهدة","",SUMIFS($G$8:$G$5007,$B$8:$B$5007,B4649,$A$8:$A$5007,"مصروف",$I$8:$I$5007,"&lt;&gt;مرفوض"))</f>
        <v/>
      </c>
      <c r="P4649" s="25">
        <f>IF(A4649&lt;&gt;"عهدة","",N(F4649)-O4649)</f>
        <v/>
      </c>
      <c r="Q4649" s="26">
        <f>IF(A4649="","",IF(A4649="عهدة",IF(N(F4649)=0,"⚠ أدخل قيمة العهدة",IF(P4649&lt;0,"⛔ عجز / زيادة مصروفات "&amp;TEXT(-P4649,"#,##0"),IF(COUNTIFS($B$8:$B$5007,B4649,$A$8:$A$5007,"مصروف",$I$8:$I$5007,"&lt;&gt;مرفوض",$K$8:$K$5007,"&lt;&gt;نعم")&gt;0,"⚠ "&amp;COUNTIFS($B$8:$B$5007,B4649,$A$8:$A$5007,"مصروف",$I$8:$I$5007,"&lt;&gt;مرفوض",$K$8:$K$5007,"&lt;&gt;نعم")&amp;" مصروف غير مسوى",IF(L4649="تمت التسوية",IF(P4649=0,"✔ متوازنة وتمت التسوية","✔ تمت التسوية – متبقي "&amp;TEXT(P4649,"#,##0")),IF(P4649&gt;0,"متبقي "&amp;TEXT(P4649,"#,##0"),"✔ متوازنة"))))),IF(R4649=0,"⚠ أضف سطر عهدة أولًا",IF(OR(C4649="",N(G4649)=0),"⚠ أكمل التاريخ والقيمة",IF(S4649="","⚠ التاريخ خارج السنة المالية",IF(H4649="","⚠ اختر بند الموازنة",IF(I4649="مرفوض","✖ مرفوض من المدير",IF(I4649&lt;&gt;"موافق","⏳ بانتظار موافقة المدير",IF(K4649&lt;&gt;"نعم","⚠ غير مسوى مع الحسابات","✔ معتمد ومسوى")))))))))</f>
        <v/>
      </c>
      <c r="R4649">
        <f>N(R4648)+IF(A4649="عهدة",1,0)</f>
        <v/>
      </c>
      <c r="S4649">
        <f>IF(C4649="","",IF(AND(C4649&gt;=DATE(2026,9,1),C4649&lt;=DATE(2027,8,31)),(YEAR(C4649)-2026)*12+MONTH(C4649)-8,""))</f>
        <v/>
      </c>
      <c r="T4649">
        <f>IF(AND(A4649="مصروف",R4649&gt;0,I4649="موافق",S4649&lt;&gt;"",H4649&lt;&gt;""),N(G4649),0)</f>
        <v/>
      </c>
    </row>
    <row r="4650">
      <c r="A4650" s="19" t="n"/>
      <c r="B4650" s="20">
        <f>IF(A4650="","",IF(R4650=0,"⚠ أضف سطر عهدة أولًا","BDR-"&amp;TEXT(R4650,"000")))</f>
        <v/>
      </c>
      <c r="C4650" s="21" t="n"/>
      <c r="D4650" s="20">
        <f>IF(C4650="","",IF(S4650="","خارج السنة المالية",INDEX(القوائم!$D$2:$D$13,S4650)))</f>
        <v/>
      </c>
      <c r="E4650" s="22" t="n"/>
      <c r="F4650" s="23" t="n"/>
      <c r="G4650" s="23" t="n"/>
      <c r="H4650" s="22" t="n"/>
      <c r="I4650" s="19" t="n"/>
      <c r="J4650" s="21" t="n"/>
      <c r="K4650" s="19" t="n"/>
      <c r="L4650" s="19" t="n"/>
      <c r="M4650" s="21" t="n"/>
      <c r="N4650" s="22" t="n"/>
      <c r="O4650" s="24">
        <f>IF(A4650&lt;&gt;"عهدة","",SUMIFS($G$8:$G$5007,$B$8:$B$5007,B4650,$A$8:$A$5007,"مصروف",$I$8:$I$5007,"&lt;&gt;مرفوض"))</f>
        <v/>
      </c>
      <c r="P4650" s="25">
        <f>IF(A4650&lt;&gt;"عهدة","",N(F4650)-O4650)</f>
        <v/>
      </c>
      <c r="Q4650" s="26">
        <f>IF(A4650="","",IF(A4650="عهدة",IF(N(F4650)=0,"⚠ أدخل قيمة العهدة",IF(P4650&lt;0,"⛔ عجز / زيادة مصروفات "&amp;TEXT(-P4650,"#,##0"),IF(COUNTIFS($B$8:$B$5007,B4650,$A$8:$A$5007,"مصروف",$I$8:$I$5007,"&lt;&gt;مرفوض",$K$8:$K$5007,"&lt;&gt;نعم")&gt;0,"⚠ "&amp;COUNTIFS($B$8:$B$5007,B4650,$A$8:$A$5007,"مصروف",$I$8:$I$5007,"&lt;&gt;مرفوض",$K$8:$K$5007,"&lt;&gt;نعم")&amp;" مصروف غير مسوى",IF(L4650="تمت التسوية",IF(P4650=0,"✔ متوازنة وتمت التسوية","✔ تمت التسوية – متبقي "&amp;TEXT(P4650,"#,##0")),IF(P4650&gt;0,"متبقي "&amp;TEXT(P4650,"#,##0"),"✔ متوازنة"))))),IF(R4650=0,"⚠ أضف سطر عهدة أولًا",IF(OR(C4650="",N(G4650)=0),"⚠ أكمل التاريخ والقيمة",IF(S4650="","⚠ التاريخ خارج السنة المالية",IF(H4650="","⚠ اختر بند الموازنة",IF(I4650="مرفوض","✖ مرفوض من المدير",IF(I4650&lt;&gt;"موافق","⏳ بانتظار موافقة المدير",IF(K4650&lt;&gt;"نعم","⚠ غير مسوى مع الحسابات","✔ معتمد ومسوى")))))))))</f>
        <v/>
      </c>
      <c r="R4650">
        <f>N(R4649)+IF(A4650="عهدة",1,0)</f>
        <v/>
      </c>
      <c r="S4650">
        <f>IF(C4650="","",IF(AND(C4650&gt;=DATE(2026,9,1),C4650&lt;=DATE(2027,8,31)),(YEAR(C4650)-2026)*12+MONTH(C4650)-8,""))</f>
        <v/>
      </c>
      <c r="T4650">
        <f>IF(AND(A4650="مصروف",R4650&gt;0,I4650="موافق",S4650&lt;&gt;"",H4650&lt;&gt;""),N(G4650),0)</f>
        <v/>
      </c>
    </row>
    <row r="4651">
      <c r="A4651" s="19" t="n"/>
      <c r="B4651" s="20">
        <f>IF(A4651="","",IF(R4651=0,"⚠ أضف سطر عهدة أولًا","BDR-"&amp;TEXT(R4651,"000")))</f>
        <v/>
      </c>
      <c r="C4651" s="21" t="n"/>
      <c r="D4651" s="20">
        <f>IF(C4651="","",IF(S4651="","خارج السنة المالية",INDEX(القوائم!$D$2:$D$13,S4651)))</f>
        <v/>
      </c>
      <c r="E4651" s="22" t="n"/>
      <c r="F4651" s="23" t="n"/>
      <c r="G4651" s="23" t="n"/>
      <c r="H4651" s="22" t="n"/>
      <c r="I4651" s="19" t="n"/>
      <c r="J4651" s="21" t="n"/>
      <c r="K4651" s="19" t="n"/>
      <c r="L4651" s="19" t="n"/>
      <c r="M4651" s="21" t="n"/>
      <c r="N4651" s="22" t="n"/>
      <c r="O4651" s="24">
        <f>IF(A4651&lt;&gt;"عهدة","",SUMIFS($G$8:$G$5007,$B$8:$B$5007,B4651,$A$8:$A$5007,"مصروف",$I$8:$I$5007,"&lt;&gt;مرفوض"))</f>
        <v/>
      </c>
      <c r="P4651" s="25">
        <f>IF(A4651&lt;&gt;"عهدة","",N(F4651)-O4651)</f>
        <v/>
      </c>
      <c r="Q4651" s="26">
        <f>IF(A4651="","",IF(A4651="عهدة",IF(N(F4651)=0,"⚠ أدخل قيمة العهدة",IF(P4651&lt;0,"⛔ عجز / زيادة مصروفات "&amp;TEXT(-P4651,"#,##0"),IF(COUNTIFS($B$8:$B$5007,B4651,$A$8:$A$5007,"مصروف",$I$8:$I$5007,"&lt;&gt;مرفوض",$K$8:$K$5007,"&lt;&gt;نعم")&gt;0,"⚠ "&amp;COUNTIFS($B$8:$B$5007,B4651,$A$8:$A$5007,"مصروف",$I$8:$I$5007,"&lt;&gt;مرفوض",$K$8:$K$5007,"&lt;&gt;نعم")&amp;" مصروف غير مسوى",IF(L4651="تمت التسوية",IF(P4651=0,"✔ متوازنة وتمت التسوية","✔ تمت التسوية – متبقي "&amp;TEXT(P4651,"#,##0")),IF(P4651&gt;0,"متبقي "&amp;TEXT(P4651,"#,##0"),"✔ متوازنة"))))),IF(R4651=0,"⚠ أضف سطر عهدة أولًا",IF(OR(C4651="",N(G4651)=0),"⚠ أكمل التاريخ والقيمة",IF(S4651="","⚠ التاريخ خارج السنة المالية",IF(H4651="","⚠ اختر بند الموازنة",IF(I4651="مرفوض","✖ مرفوض من المدير",IF(I4651&lt;&gt;"موافق","⏳ بانتظار موافقة المدير",IF(K4651&lt;&gt;"نعم","⚠ غير مسوى مع الحسابات","✔ معتمد ومسوى")))))))))</f>
        <v/>
      </c>
      <c r="R4651">
        <f>N(R4650)+IF(A4651="عهدة",1,0)</f>
        <v/>
      </c>
      <c r="S4651">
        <f>IF(C4651="","",IF(AND(C4651&gt;=DATE(2026,9,1),C4651&lt;=DATE(2027,8,31)),(YEAR(C4651)-2026)*12+MONTH(C4651)-8,""))</f>
        <v/>
      </c>
      <c r="T4651">
        <f>IF(AND(A4651="مصروف",R4651&gt;0,I4651="موافق",S4651&lt;&gt;"",H4651&lt;&gt;""),N(G4651),0)</f>
        <v/>
      </c>
    </row>
    <row r="4652">
      <c r="A4652" s="19" t="n"/>
      <c r="B4652" s="20">
        <f>IF(A4652="","",IF(R4652=0,"⚠ أضف سطر عهدة أولًا","BDR-"&amp;TEXT(R4652,"000")))</f>
        <v/>
      </c>
      <c r="C4652" s="21" t="n"/>
      <c r="D4652" s="20">
        <f>IF(C4652="","",IF(S4652="","خارج السنة المالية",INDEX(القوائم!$D$2:$D$13,S4652)))</f>
        <v/>
      </c>
      <c r="E4652" s="22" t="n"/>
      <c r="F4652" s="23" t="n"/>
      <c r="G4652" s="23" t="n"/>
      <c r="H4652" s="22" t="n"/>
      <c r="I4652" s="19" t="n"/>
      <c r="J4652" s="21" t="n"/>
      <c r="K4652" s="19" t="n"/>
      <c r="L4652" s="19" t="n"/>
      <c r="M4652" s="21" t="n"/>
      <c r="N4652" s="22" t="n"/>
      <c r="O4652" s="24">
        <f>IF(A4652&lt;&gt;"عهدة","",SUMIFS($G$8:$G$5007,$B$8:$B$5007,B4652,$A$8:$A$5007,"مصروف",$I$8:$I$5007,"&lt;&gt;مرفوض"))</f>
        <v/>
      </c>
      <c r="P4652" s="25">
        <f>IF(A4652&lt;&gt;"عهدة","",N(F4652)-O4652)</f>
        <v/>
      </c>
      <c r="Q4652" s="26">
        <f>IF(A4652="","",IF(A4652="عهدة",IF(N(F4652)=0,"⚠ أدخل قيمة العهدة",IF(P4652&lt;0,"⛔ عجز / زيادة مصروفات "&amp;TEXT(-P4652,"#,##0"),IF(COUNTIFS($B$8:$B$5007,B4652,$A$8:$A$5007,"مصروف",$I$8:$I$5007,"&lt;&gt;مرفوض",$K$8:$K$5007,"&lt;&gt;نعم")&gt;0,"⚠ "&amp;COUNTIFS($B$8:$B$5007,B4652,$A$8:$A$5007,"مصروف",$I$8:$I$5007,"&lt;&gt;مرفوض",$K$8:$K$5007,"&lt;&gt;نعم")&amp;" مصروف غير مسوى",IF(L4652="تمت التسوية",IF(P4652=0,"✔ متوازنة وتمت التسوية","✔ تمت التسوية – متبقي "&amp;TEXT(P4652,"#,##0")),IF(P4652&gt;0,"متبقي "&amp;TEXT(P4652,"#,##0"),"✔ متوازنة"))))),IF(R4652=0,"⚠ أضف سطر عهدة أولًا",IF(OR(C4652="",N(G4652)=0),"⚠ أكمل التاريخ والقيمة",IF(S4652="","⚠ التاريخ خارج السنة المالية",IF(H4652="","⚠ اختر بند الموازنة",IF(I4652="مرفوض","✖ مرفوض من المدير",IF(I4652&lt;&gt;"موافق","⏳ بانتظار موافقة المدير",IF(K4652&lt;&gt;"نعم","⚠ غير مسوى مع الحسابات","✔ معتمد ومسوى")))))))))</f>
        <v/>
      </c>
      <c r="R4652">
        <f>N(R4651)+IF(A4652="عهدة",1,0)</f>
        <v/>
      </c>
      <c r="S4652">
        <f>IF(C4652="","",IF(AND(C4652&gt;=DATE(2026,9,1),C4652&lt;=DATE(2027,8,31)),(YEAR(C4652)-2026)*12+MONTH(C4652)-8,""))</f>
        <v/>
      </c>
      <c r="T4652">
        <f>IF(AND(A4652="مصروف",R4652&gt;0,I4652="موافق",S4652&lt;&gt;"",H4652&lt;&gt;""),N(G4652),0)</f>
        <v/>
      </c>
    </row>
    <row r="4653">
      <c r="A4653" s="19" t="n"/>
      <c r="B4653" s="20">
        <f>IF(A4653="","",IF(R4653=0,"⚠ أضف سطر عهدة أولًا","BDR-"&amp;TEXT(R4653,"000")))</f>
        <v/>
      </c>
      <c r="C4653" s="21" t="n"/>
      <c r="D4653" s="20">
        <f>IF(C4653="","",IF(S4653="","خارج السنة المالية",INDEX(القوائم!$D$2:$D$13,S4653)))</f>
        <v/>
      </c>
      <c r="E4653" s="22" t="n"/>
      <c r="F4653" s="23" t="n"/>
      <c r="G4653" s="23" t="n"/>
      <c r="H4653" s="22" t="n"/>
      <c r="I4653" s="19" t="n"/>
      <c r="J4653" s="21" t="n"/>
      <c r="K4653" s="19" t="n"/>
      <c r="L4653" s="19" t="n"/>
      <c r="M4653" s="21" t="n"/>
      <c r="N4653" s="22" t="n"/>
      <c r="O4653" s="24">
        <f>IF(A4653&lt;&gt;"عهدة","",SUMIFS($G$8:$G$5007,$B$8:$B$5007,B4653,$A$8:$A$5007,"مصروف",$I$8:$I$5007,"&lt;&gt;مرفوض"))</f>
        <v/>
      </c>
      <c r="P4653" s="25">
        <f>IF(A4653&lt;&gt;"عهدة","",N(F4653)-O4653)</f>
        <v/>
      </c>
      <c r="Q4653" s="26">
        <f>IF(A4653="","",IF(A4653="عهدة",IF(N(F4653)=0,"⚠ أدخل قيمة العهدة",IF(P4653&lt;0,"⛔ عجز / زيادة مصروفات "&amp;TEXT(-P4653,"#,##0"),IF(COUNTIFS($B$8:$B$5007,B4653,$A$8:$A$5007,"مصروف",$I$8:$I$5007,"&lt;&gt;مرفوض",$K$8:$K$5007,"&lt;&gt;نعم")&gt;0,"⚠ "&amp;COUNTIFS($B$8:$B$5007,B4653,$A$8:$A$5007,"مصروف",$I$8:$I$5007,"&lt;&gt;مرفوض",$K$8:$K$5007,"&lt;&gt;نعم")&amp;" مصروف غير مسوى",IF(L4653="تمت التسوية",IF(P4653=0,"✔ متوازنة وتمت التسوية","✔ تمت التسوية – متبقي "&amp;TEXT(P4653,"#,##0")),IF(P4653&gt;0,"متبقي "&amp;TEXT(P4653,"#,##0"),"✔ متوازنة"))))),IF(R4653=0,"⚠ أضف سطر عهدة أولًا",IF(OR(C4653="",N(G4653)=0),"⚠ أكمل التاريخ والقيمة",IF(S4653="","⚠ التاريخ خارج السنة المالية",IF(H4653="","⚠ اختر بند الموازنة",IF(I4653="مرفوض","✖ مرفوض من المدير",IF(I4653&lt;&gt;"موافق","⏳ بانتظار موافقة المدير",IF(K4653&lt;&gt;"نعم","⚠ غير مسوى مع الحسابات","✔ معتمد ومسوى")))))))))</f>
        <v/>
      </c>
      <c r="R4653">
        <f>N(R4652)+IF(A4653="عهدة",1,0)</f>
        <v/>
      </c>
      <c r="S4653">
        <f>IF(C4653="","",IF(AND(C4653&gt;=DATE(2026,9,1),C4653&lt;=DATE(2027,8,31)),(YEAR(C4653)-2026)*12+MONTH(C4653)-8,""))</f>
        <v/>
      </c>
      <c r="T4653">
        <f>IF(AND(A4653="مصروف",R4653&gt;0,I4653="موافق",S4653&lt;&gt;"",H4653&lt;&gt;""),N(G4653),0)</f>
        <v/>
      </c>
    </row>
    <row r="4654">
      <c r="A4654" s="19" t="n"/>
      <c r="B4654" s="20">
        <f>IF(A4654="","",IF(R4654=0,"⚠ أضف سطر عهدة أولًا","BDR-"&amp;TEXT(R4654,"000")))</f>
        <v/>
      </c>
      <c r="C4654" s="21" t="n"/>
      <c r="D4654" s="20">
        <f>IF(C4654="","",IF(S4654="","خارج السنة المالية",INDEX(القوائم!$D$2:$D$13,S4654)))</f>
        <v/>
      </c>
      <c r="E4654" s="22" t="n"/>
      <c r="F4654" s="23" t="n"/>
      <c r="G4654" s="23" t="n"/>
      <c r="H4654" s="22" t="n"/>
      <c r="I4654" s="19" t="n"/>
      <c r="J4654" s="21" t="n"/>
      <c r="K4654" s="19" t="n"/>
      <c r="L4654" s="19" t="n"/>
      <c r="M4654" s="21" t="n"/>
      <c r="N4654" s="22" t="n"/>
      <c r="O4654" s="24">
        <f>IF(A4654&lt;&gt;"عهدة","",SUMIFS($G$8:$G$5007,$B$8:$B$5007,B4654,$A$8:$A$5007,"مصروف",$I$8:$I$5007,"&lt;&gt;مرفوض"))</f>
        <v/>
      </c>
      <c r="P4654" s="25">
        <f>IF(A4654&lt;&gt;"عهدة","",N(F4654)-O4654)</f>
        <v/>
      </c>
      <c r="Q4654" s="26">
        <f>IF(A4654="","",IF(A4654="عهدة",IF(N(F4654)=0,"⚠ أدخل قيمة العهدة",IF(P4654&lt;0,"⛔ عجز / زيادة مصروفات "&amp;TEXT(-P4654,"#,##0"),IF(COUNTIFS($B$8:$B$5007,B4654,$A$8:$A$5007,"مصروف",$I$8:$I$5007,"&lt;&gt;مرفوض",$K$8:$K$5007,"&lt;&gt;نعم")&gt;0,"⚠ "&amp;COUNTIFS($B$8:$B$5007,B4654,$A$8:$A$5007,"مصروف",$I$8:$I$5007,"&lt;&gt;مرفوض",$K$8:$K$5007,"&lt;&gt;نعم")&amp;" مصروف غير مسوى",IF(L4654="تمت التسوية",IF(P4654=0,"✔ متوازنة وتمت التسوية","✔ تمت التسوية – متبقي "&amp;TEXT(P4654,"#,##0")),IF(P4654&gt;0,"متبقي "&amp;TEXT(P4654,"#,##0"),"✔ متوازنة"))))),IF(R4654=0,"⚠ أضف سطر عهدة أولًا",IF(OR(C4654="",N(G4654)=0),"⚠ أكمل التاريخ والقيمة",IF(S4654="","⚠ التاريخ خارج السنة المالية",IF(H4654="","⚠ اختر بند الموازنة",IF(I4654="مرفوض","✖ مرفوض من المدير",IF(I4654&lt;&gt;"موافق","⏳ بانتظار موافقة المدير",IF(K4654&lt;&gt;"نعم","⚠ غير مسوى مع الحسابات","✔ معتمد ومسوى")))))))))</f>
        <v/>
      </c>
      <c r="R4654">
        <f>N(R4653)+IF(A4654="عهدة",1,0)</f>
        <v/>
      </c>
      <c r="S4654">
        <f>IF(C4654="","",IF(AND(C4654&gt;=DATE(2026,9,1),C4654&lt;=DATE(2027,8,31)),(YEAR(C4654)-2026)*12+MONTH(C4654)-8,""))</f>
        <v/>
      </c>
      <c r="T4654">
        <f>IF(AND(A4654="مصروف",R4654&gt;0,I4654="موافق",S4654&lt;&gt;"",H4654&lt;&gt;""),N(G4654),0)</f>
        <v/>
      </c>
    </row>
    <row r="4655">
      <c r="A4655" s="19" t="n"/>
      <c r="B4655" s="20">
        <f>IF(A4655="","",IF(R4655=0,"⚠ أضف سطر عهدة أولًا","BDR-"&amp;TEXT(R4655,"000")))</f>
        <v/>
      </c>
      <c r="C4655" s="21" t="n"/>
      <c r="D4655" s="20">
        <f>IF(C4655="","",IF(S4655="","خارج السنة المالية",INDEX(القوائم!$D$2:$D$13,S4655)))</f>
        <v/>
      </c>
      <c r="E4655" s="22" t="n"/>
      <c r="F4655" s="23" t="n"/>
      <c r="G4655" s="23" t="n"/>
      <c r="H4655" s="22" t="n"/>
      <c r="I4655" s="19" t="n"/>
      <c r="J4655" s="21" t="n"/>
      <c r="K4655" s="19" t="n"/>
      <c r="L4655" s="19" t="n"/>
      <c r="M4655" s="21" t="n"/>
      <c r="N4655" s="22" t="n"/>
      <c r="O4655" s="24">
        <f>IF(A4655&lt;&gt;"عهدة","",SUMIFS($G$8:$G$5007,$B$8:$B$5007,B4655,$A$8:$A$5007,"مصروف",$I$8:$I$5007,"&lt;&gt;مرفوض"))</f>
        <v/>
      </c>
      <c r="P4655" s="25">
        <f>IF(A4655&lt;&gt;"عهدة","",N(F4655)-O4655)</f>
        <v/>
      </c>
      <c r="Q4655" s="26">
        <f>IF(A4655="","",IF(A4655="عهدة",IF(N(F4655)=0,"⚠ أدخل قيمة العهدة",IF(P4655&lt;0,"⛔ عجز / زيادة مصروفات "&amp;TEXT(-P4655,"#,##0"),IF(COUNTIFS($B$8:$B$5007,B4655,$A$8:$A$5007,"مصروف",$I$8:$I$5007,"&lt;&gt;مرفوض",$K$8:$K$5007,"&lt;&gt;نعم")&gt;0,"⚠ "&amp;COUNTIFS($B$8:$B$5007,B4655,$A$8:$A$5007,"مصروف",$I$8:$I$5007,"&lt;&gt;مرفوض",$K$8:$K$5007,"&lt;&gt;نعم")&amp;" مصروف غير مسوى",IF(L4655="تمت التسوية",IF(P4655=0,"✔ متوازنة وتمت التسوية","✔ تمت التسوية – متبقي "&amp;TEXT(P4655,"#,##0")),IF(P4655&gt;0,"متبقي "&amp;TEXT(P4655,"#,##0"),"✔ متوازنة"))))),IF(R4655=0,"⚠ أضف سطر عهدة أولًا",IF(OR(C4655="",N(G4655)=0),"⚠ أكمل التاريخ والقيمة",IF(S4655="","⚠ التاريخ خارج السنة المالية",IF(H4655="","⚠ اختر بند الموازنة",IF(I4655="مرفوض","✖ مرفوض من المدير",IF(I4655&lt;&gt;"موافق","⏳ بانتظار موافقة المدير",IF(K4655&lt;&gt;"نعم","⚠ غير مسوى مع الحسابات","✔ معتمد ومسوى")))))))))</f>
        <v/>
      </c>
      <c r="R4655">
        <f>N(R4654)+IF(A4655="عهدة",1,0)</f>
        <v/>
      </c>
      <c r="S4655">
        <f>IF(C4655="","",IF(AND(C4655&gt;=DATE(2026,9,1),C4655&lt;=DATE(2027,8,31)),(YEAR(C4655)-2026)*12+MONTH(C4655)-8,""))</f>
        <v/>
      </c>
      <c r="T4655">
        <f>IF(AND(A4655="مصروف",R4655&gt;0,I4655="موافق",S4655&lt;&gt;"",H4655&lt;&gt;""),N(G4655),0)</f>
        <v/>
      </c>
    </row>
    <row r="4656">
      <c r="A4656" s="19" t="n"/>
      <c r="B4656" s="20">
        <f>IF(A4656="","",IF(R4656=0,"⚠ أضف سطر عهدة أولًا","BDR-"&amp;TEXT(R4656,"000")))</f>
        <v/>
      </c>
      <c r="C4656" s="21" t="n"/>
      <c r="D4656" s="20">
        <f>IF(C4656="","",IF(S4656="","خارج السنة المالية",INDEX(القوائم!$D$2:$D$13,S4656)))</f>
        <v/>
      </c>
      <c r="E4656" s="22" t="n"/>
      <c r="F4656" s="23" t="n"/>
      <c r="G4656" s="23" t="n"/>
      <c r="H4656" s="22" t="n"/>
      <c r="I4656" s="19" t="n"/>
      <c r="J4656" s="21" t="n"/>
      <c r="K4656" s="19" t="n"/>
      <c r="L4656" s="19" t="n"/>
      <c r="M4656" s="21" t="n"/>
      <c r="N4656" s="22" t="n"/>
      <c r="O4656" s="24">
        <f>IF(A4656&lt;&gt;"عهدة","",SUMIFS($G$8:$G$5007,$B$8:$B$5007,B4656,$A$8:$A$5007,"مصروف",$I$8:$I$5007,"&lt;&gt;مرفوض"))</f>
        <v/>
      </c>
      <c r="P4656" s="25">
        <f>IF(A4656&lt;&gt;"عهدة","",N(F4656)-O4656)</f>
        <v/>
      </c>
      <c r="Q4656" s="26">
        <f>IF(A4656="","",IF(A4656="عهدة",IF(N(F4656)=0,"⚠ أدخل قيمة العهدة",IF(P4656&lt;0,"⛔ عجز / زيادة مصروفات "&amp;TEXT(-P4656,"#,##0"),IF(COUNTIFS($B$8:$B$5007,B4656,$A$8:$A$5007,"مصروف",$I$8:$I$5007,"&lt;&gt;مرفوض",$K$8:$K$5007,"&lt;&gt;نعم")&gt;0,"⚠ "&amp;COUNTIFS($B$8:$B$5007,B4656,$A$8:$A$5007,"مصروف",$I$8:$I$5007,"&lt;&gt;مرفوض",$K$8:$K$5007,"&lt;&gt;نعم")&amp;" مصروف غير مسوى",IF(L4656="تمت التسوية",IF(P4656=0,"✔ متوازنة وتمت التسوية","✔ تمت التسوية – متبقي "&amp;TEXT(P4656,"#,##0")),IF(P4656&gt;0,"متبقي "&amp;TEXT(P4656,"#,##0"),"✔ متوازنة"))))),IF(R4656=0,"⚠ أضف سطر عهدة أولًا",IF(OR(C4656="",N(G4656)=0),"⚠ أكمل التاريخ والقيمة",IF(S4656="","⚠ التاريخ خارج السنة المالية",IF(H4656="","⚠ اختر بند الموازنة",IF(I4656="مرفوض","✖ مرفوض من المدير",IF(I4656&lt;&gt;"موافق","⏳ بانتظار موافقة المدير",IF(K4656&lt;&gt;"نعم","⚠ غير مسوى مع الحسابات","✔ معتمد ومسوى")))))))))</f>
        <v/>
      </c>
      <c r="R4656">
        <f>N(R4655)+IF(A4656="عهدة",1,0)</f>
        <v/>
      </c>
      <c r="S4656">
        <f>IF(C4656="","",IF(AND(C4656&gt;=DATE(2026,9,1),C4656&lt;=DATE(2027,8,31)),(YEAR(C4656)-2026)*12+MONTH(C4656)-8,""))</f>
        <v/>
      </c>
      <c r="T4656">
        <f>IF(AND(A4656="مصروف",R4656&gt;0,I4656="موافق",S4656&lt;&gt;"",H4656&lt;&gt;""),N(G4656),0)</f>
        <v/>
      </c>
    </row>
    <row r="4657">
      <c r="A4657" s="19" t="n"/>
      <c r="B4657" s="20">
        <f>IF(A4657="","",IF(R4657=0,"⚠ أضف سطر عهدة أولًا","BDR-"&amp;TEXT(R4657,"000")))</f>
        <v/>
      </c>
      <c r="C4657" s="21" t="n"/>
      <c r="D4657" s="20">
        <f>IF(C4657="","",IF(S4657="","خارج السنة المالية",INDEX(القوائم!$D$2:$D$13,S4657)))</f>
        <v/>
      </c>
      <c r="E4657" s="22" t="n"/>
      <c r="F4657" s="23" t="n"/>
      <c r="G4657" s="23" t="n"/>
      <c r="H4657" s="22" t="n"/>
      <c r="I4657" s="19" t="n"/>
      <c r="J4657" s="21" t="n"/>
      <c r="K4657" s="19" t="n"/>
      <c r="L4657" s="19" t="n"/>
      <c r="M4657" s="21" t="n"/>
      <c r="N4657" s="22" t="n"/>
      <c r="O4657" s="24">
        <f>IF(A4657&lt;&gt;"عهدة","",SUMIFS($G$8:$G$5007,$B$8:$B$5007,B4657,$A$8:$A$5007,"مصروف",$I$8:$I$5007,"&lt;&gt;مرفوض"))</f>
        <v/>
      </c>
      <c r="P4657" s="25">
        <f>IF(A4657&lt;&gt;"عهدة","",N(F4657)-O4657)</f>
        <v/>
      </c>
      <c r="Q4657" s="26">
        <f>IF(A4657="","",IF(A4657="عهدة",IF(N(F4657)=0,"⚠ أدخل قيمة العهدة",IF(P4657&lt;0,"⛔ عجز / زيادة مصروفات "&amp;TEXT(-P4657,"#,##0"),IF(COUNTIFS($B$8:$B$5007,B4657,$A$8:$A$5007,"مصروف",$I$8:$I$5007,"&lt;&gt;مرفوض",$K$8:$K$5007,"&lt;&gt;نعم")&gt;0,"⚠ "&amp;COUNTIFS($B$8:$B$5007,B4657,$A$8:$A$5007,"مصروف",$I$8:$I$5007,"&lt;&gt;مرفوض",$K$8:$K$5007,"&lt;&gt;نعم")&amp;" مصروف غير مسوى",IF(L4657="تمت التسوية",IF(P4657=0,"✔ متوازنة وتمت التسوية","✔ تمت التسوية – متبقي "&amp;TEXT(P4657,"#,##0")),IF(P4657&gt;0,"متبقي "&amp;TEXT(P4657,"#,##0"),"✔ متوازنة"))))),IF(R4657=0,"⚠ أضف سطر عهدة أولًا",IF(OR(C4657="",N(G4657)=0),"⚠ أكمل التاريخ والقيمة",IF(S4657="","⚠ التاريخ خارج السنة المالية",IF(H4657="","⚠ اختر بند الموازنة",IF(I4657="مرفوض","✖ مرفوض من المدير",IF(I4657&lt;&gt;"موافق","⏳ بانتظار موافقة المدير",IF(K4657&lt;&gt;"نعم","⚠ غير مسوى مع الحسابات","✔ معتمد ومسوى")))))))))</f>
        <v/>
      </c>
      <c r="R4657">
        <f>N(R4656)+IF(A4657="عهدة",1,0)</f>
        <v/>
      </c>
      <c r="S4657">
        <f>IF(C4657="","",IF(AND(C4657&gt;=DATE(2026,9,1),C4657&lt;=DATE(2027,8,31)),(YEAR(C4657)-2026)*12+MONTH(C4657)-8,""))</f>
        <v/>
      </c>
      <c r="T4657">
        <f>IF(AND(A4657="مصروف",R4657&gt;0,I4657="موافق",S4657&lt;&gt;"",H4657&lt;&gt;""),N(G4657),0)</f>
        <v/>
      </c>
    </row>
    <row r="4658">
      <c r="A4658" s="19" t="n"/>
      <c r="B4658" s="20">
        <f>IF(A4658="","",IF(R4658=0,"⚠ أضف سطر عهدة أولًا","BDR-"&amp;TEXT(R4658,"000")))</f>
        <v/>
      </c>
      <c r="C4658" s="21" t="n"/>
      <c r="D4658" s="20">
        <f>IF(C4658="","",IF(S4658="","خارج السنة المالية",INDEX(القوائم!$D$2:$D$13,S4658)))</f>
        <v/>
      </c>
      <c r="E4658" s="22" t="n"/>
      <c r="F4658" s="23" t="n"/>
      <c r="G4658" s="23" t="n"/>
      <c r="H4658" s="22" t="n"/>
      <c r="I4658" s="19" t="n"/>
      <c r="J4658" s="21" t="n"/>
      <c r="K4658" s="19" t="n"/>
      <c r="L4658" s="19" t="n"/>
      <c r="M4658" s="21" t="n"/>
      <c r="N4658" s="22" t="n"/>
      <c r="O4658" s="24">
        <f>IF(A4658&lt;&gt;"عهدة","",SUMIFS($G$8:$G$5007,$B$8:$B$5007,B4658,$A$8:$A$5007,"مصروف",$I$8:$I$5007,"&lt;&gt;مرفوض"))</f>
        <v/>
      </c>
      <c r="P4658" s="25">
        <f>IF(A4658&lt;&gt;"عهدة","",N(F4658)-O4658)</f>
        <v/>
      </c>
      <c r="Q4658" s="26">
        <f>IF(A4658="","",IF(A4658="عهدة",IF(N(F4658)=0,"⚠ أدخل قيمة العهدة",IF(P4658&lt;0,"⛔ عجز / زيادة مصروفات "&amp;TEXT(-P4658,"#,##0"),IF(COUNTIFS($B$8:$B$5007,B4658,$A$8:$A$5007,"مصروف",$I$8:$I$5007,"&lt;&gt;مرفوض",$K$8:$K$5007,"&lt;&gt;نعم")&gt;0,"⚠ "&amp;COUNTIFS($B$8:$B$5007,B4658,$A$8:$A$5007,"مصروف",$I$8:$I$5007,"&lt;&gt;مرفوض",$K$8:$K$5007,"&lt;&gt;نعم")&amp;" مصروف غير مسوى",IF(L4658="تمت التسوية",IF(P4658=0,"✔ متوازنة وتمت التسوية","✔ تمت التسوية – متبقي "&amp;TEXT(P4658,"#,##0")),IF(P4658&gt;0,"متبقي "&amp;TEXT(P4658,"#,##0"),"✔ متوازنة"))))),IF(R4658=0,"⚠ أضف سطر عهدة أولًا",IF(OR(C4658="",N(G4658)=0),"⚠ أكمل التاريخ والقيمة",IF(S4658="","⚠ التاريخ خارج السنة المالية",IF(H4658="","⚠ اختر بند الموازنة",IF(I4658="مرفوض","✖ مرفوض من المدير",IF(I4658&lt;&gt;"موافق","⏳ بانتظار موافقة المدير",IF(K4658&lt;&gt;"نعم","⚠ غير مسوى مع الحسابات","✔ معتمد ومسوى")))))))))</f>
        <v/>
      </c>
      <c r="R4658">
        <f>N(R4657)+IF(A4658="عهدة",1,0)</f>
        <v/>
      </c>
      <c r="S4658">
        <f>IF(C4658="","",IF(AND(C4658&gt;=DATE(2026,9,1),C4658&lt;=DATE(2027,8,31)),(YEAR(C4658)-2026)*12+MONTH(C4658)-8,""))</f>
        <v/>
      </c>
      <c r="T4658">
        <f>IF(AND(A4658="مصروف",R4658&gt;0,I4658="موافق",S4658&lt;&gt;"",H4658&lt;&gt;""),N(G4658),0)</f>
        <v/>
      </c>
    </row>
    <row r="4659">
      <c r="A4659" s="19" t="n"/>
      <c r="B4659" s="20">
        <f>IF(A4659="","",IF(R4659=0,"⚠ أضف سطر عهدة أولًا","BDR-"&amp;TEXT(R4659,"000")))</f>
        <v/>
      </c>
      <c r="C4659" s="21" t="n"/>
      <c r="D4659" s="20">
        <f>IF(C4659="","",IF(S4659="","خارج السنة المالية",INDEX(القوائم!$D$2:$D$13,S4659)))</f>
        <v/>
      </c>
      <c r="E4659" s="22" t="n"/>
      <c r="F4659" s="23" t="n"/>
      <c r="G4659" s="23" t="n"/>
      <c r="H4659" s="22" t="n"/>
      <c r="I4659" s="19" t="n"/>
      <c r="J4659" s="21" t="n"/>
      <c r="K4659" s="19" t="n"/>
      <c r="L4659" s="19" t="n"/>
      <c r="M4659" s="21" t="n"/>
      <c r="N4659" s="22" t="n"/>
      <c r="O4659" s="24">
        <f>IF(A4659&lt;&gt;"عهدة","",SUMIFS($G$8:$G$5007,$B$8:$B$5007,B4659,$A$8:$A$5007,"مصروف",$I$8:$I$5007,"&lt;&gt;مرفوض"))</f>
        <v/>
      </c>
      <c r="P4659" s="25">
        <f>IF(A4659&lt;&gt;"عهدة","",N(F4659)-O4659)</f>
        <v/>
      </c>
      <c r="Q4659" s="26">
        <f>IF(A4659="","",IF(A4659="عهدة",IF(N(F4659)=0,"⚠ أدخل قيمة العهدة",IF(P4659&lt;0,"⛔ عجز / زيادة مصروفات "&amp;TEXT(-P4659,"#,##0"),IF(COUNTIFS($B$8:$B$5007,B4659,$A$8:$A$5007,"مصروف",$I$8:$I$5007,"&lt;&gt;مرفوض",$K$8:$K$5007,"&lt;&gt;نعم")&gt;0,"⚠ "&amp;COUNTIFS($B$8:$B$5007,B4659,$A$8:$A$5007,"مصروف",$I$8:$I$5007,"&lt;&gt;مرفوض",$K$8:$K$5007,"&lt;&gt;نعم")&amp;" مصروف غير مسوى",IF(L4659="تمت التسوية",IF(P4659=0,"✔ متوازنة وتمت التسوية","✔ تمت التسوية – متبقي "&amp;TEXT(P4659,"#,##0")),IF(P4659&gt;0,"متبقي "&amp;TEXT(P4659,"#,##0"),"✔ متوازنة"))))),IF(R4659=0,"⚠ أضف سطر عهدة أولًا",IF(OR(C4659="",N(G4659)=0),"⚠ أكمل التاريخ والقيمة",IF(S4659="","⚠ التاريخ خارج السنة المالية",IF(H4659="","⚠ اختر بند الموازنة",IF(I4659="مرفوض","✖ مرفوض من المدير",IF(I4659&lt;&gt;"موافق","⏳ بانتظار موافقة المدير",IF(K4659&lt;&gt;"نعم","⚠ غير مسوى مع الحسابات","✔ معتمد ومسوى")))))))))</f>
        <v/>
      </c>
      <c r="R4659">
        <f>N(R4658)+IF(A4659="عهدة",1,0)</f>
        <v/>
      </c>
      <c r="S4659">
        <f>IF(C4659="","",IF(AND(C4659&gt;=DATE(2026,9,1),C4659&lt;=DATE(2027,8,31)),(YEAR(C4659)-2026)*12+MONTH(C4659)-8,""))</f>
        <v/>
      </c>
      <c r="T4659">
        <f>IF(AND(A4659="مصروف",R4659&gt;0,I4659="موافق",S4659&lt;&gt;"",H4659&lt;&gt;""),N(G4659),0)</f>
        <v/>
      </c>
    </row>
    <row r="4660">
      <c r="A4660" s="19" t="n"/>
      <c r="B4660" s="20">
        <f>IF(A4660="","",IF(R4660=0,"⚠ أضف سطر عهدة أولًا","BDR-"&amp;TEXT(R4660,"000")))</f>
        <v/>
      </c>
      <c r="C4660" s="21" t="n"/>
      <c r="D4660" s="20">
        <f>IF(C4660="","",IF(S4660="","خارج السنة المالية",INDEX(القوائم!$D$2:$D$13,S4660)))</f>
        <v/>
      </c>
      <c r="E4660" s="22" t="n"/>
      <c r="F4660" s="23" t="n"/>
      <c r="G4660" s="23" t="n"/>
      <c r="H4660" s="22" t="n"/>
      <c r="I4660" s="19" t="n"/>
      <c r="J4660" s="21" t="n"/>
      <c r="K4660" s="19" t="n"/>
      <c r="L4660" s="19" t="n"/>
      <c r="M4660" s="21" t="n"/>
      <c r="N4660" s="22" t="n"/>
      <c r="O4660" s="24">
        <f>IF(A4660&lt;&gt;"عهدة","",SUMIFS($G$8:$G$5007,$B$8:$B$5007,B4660,$A$8:$A$5007,"مصروف",$I$8:$I$5007,"&lt;&gt;مرفوض"))</f>
        <v/>
      </c>
      <c r="P4660" s="25">
        <f>IF(A4660&lt;&gt;"عهدة","",N(F4660)-O4660)</f>
        <v/>
      </c>
      <c r="Q4660" s="26">
        <f>IF(A4660="","",IF(A4660="عهدة",IF(N(F4660)=0,"⚠ أدخل قيمة العهدة",IF(P4660&lt;0,"⛔ عجز / زيادة مصروفات "&amp;TEXT(-P4660,"#,##0"),IF(COUNTIFS($B$8:$B$5007,B4660,$A$8:$A$5007,"مصروف",$I$8:$I$5007,"&lt;&gt;مرفوض",$K$8:$K$5007,"&lt;&gt;نعم")&gt;0,"⚠ "&amp;COUNTIFS($B$8:$B$5007,B4660,$A$8:$A$5007,"مصروف",$I$8:$I$5007,"&lt;&gt;مرفوض",$K$8:$K$5007,"&lt;&gt;نعم")&amp;" مصروف غير مسوى",IF(L4660="تمت التسوية",IF(P4660=0,"✔ متوازنة وتمت التسوية","✔ تمت التسوية – متبقي "&amp;TEXT(P4660,"#,##0")),IF(P4660&gt;0,"متبقي "&amp;TEXT(P4660,"#,##0"),"✔ متوازنة"))))),IF(R4660=0,"⚠ أضف سطر عهدة أولًا",IF(OR(C4660="",N(G4660)=0),"⚠ أكمل التاريخ والقيمة",IF(S4660="","⚠ التاريخ خارج السنة المالية",IF(H4660="","⚠ اختر بند الموازنة",IF(I4660="مرفوض","✖ مرفوض من المدير",IF(I4660&lt;&gt;"موافق","⏳ بانتظار موافقة المدير",IF(K4660&lt;&gt;"نعم","⚠ غير مسوى مع الحسابات","✔ معتمد ومسوى")))))))))</f>
        <v/>
      </c>
      <c r="R4660">
        <f>N(R4659)+IF(A4660="عهدة",1,0)</f>
        <v/>
      </c>
      <c r="S4660">
        <f>IF(C4660="","",IF(AND(C4660&gt;=DATE(2026,9,1),C4660&lt;=DATE(2027,8,31)),(YEAR(C4660)-2026)*12+MONTH(C4660)-8,""))</f>
        <v/>
      </c>
      <c r="T4660">
        <f>IF(AND(A4660="مصروف",R4660&gt;0,I4660="موافق",S4660&lt;&gt;"",H4660&lt;&gt;""),N(G4660),0)</f>
        <v/>
      </c>
    </row>
    <row r="4661">
      <c r="A4661" s="19" t="n"/>
      <c r="B4661" s="20">
        <f>IF(A4661="","",IF(R4661=0,"⚠ أضف سطر عهدة أولًا","BDR-"&amp;TEXT(R4661,"000")))</f>
        <v/>
      </c>
      <c r="C4661" s="21" t="n"/>
      <c r="D4661" s="20">
        <f>IF(C4661="","",IF(S4661="","خارج السنة المالية",INDEX(القوائم!$D$2:$D$13,S4661)))</f>
        <v/>
      </c>
      <c r="E4661" s="22" t="n"/>
      <c r="F4661" s="23" t="n"/>
      <c r="G4661" s="23" t="n"/>
      <c r="H4661" s="22" t="n"/>
      <c r="I4661" s="19" t="n"/>
      <c r="J4661" s="21" t="n"/>
      <c r="K4661" s="19" t="n"/>
      <c r="L4661" s="19" t="n"/>
      <c r="M4661" s="21" t="n"/>
      <c r="N4661" s="22" t="n"/>
      <c r="O4661" s="24">
        <f>IF(A4661&lt;&gt;"عهدة","",SUMIFS($G$8:$G$5007,$B$8:$B$5007,B4661,$A$8:$A$5007,"مصروف",$I$8:$I$5007,"&lt;&gt;مرفوض"))</f>
        <v/>
      </c>
      <c r="P4661" s="25">
        <f>IF(A4661&lt;&gt;"عهدة","",N(F4661)-O4661)</f>
        <v/>
      </c>
      <c r="Q4661" s="26">
        <f>IF(A4661="","",IF(A4661="عهدة",IF(N(F4661)=0,"⚠ أدخل قيمة العهدة",IF(P4661&lt;0,"⛔ عجز / زيادة مصروفات "&amp;TEXT(-P4661,"#,##0"),IF(COUNTIFS($B$8:$B$5007,B4661,$A$8:$A$5007,"مصروف",$I$8:$I$5007,"&lt;&gt;مرفوض",$K$8:$K$5007,"&lt;&gt;نعم")&gt;0,"⚠ "&amp;COUNTIFS($B$8:$B$5007,B4661,$A$8:$A$5007,"مصروف",$I$8:$I$5007,"&lt;&gt;مرفوض",$K$8:$K$5007,"&lt;&gt;نعم")&amp;" مصروف غير مسوى",IF(L4661="تمت التسوية",IF(P4661=0,"✔ متوازنة وتمت التسوية","✔ تمت التسوية – متبقي "&amp;TEXT(P4661,"#,##0")),IF(P4661&gt;0,"متبقي "&amp;TEXT(P4661,"#,##0"),"✔ متوازنة"))))),IF(R4661=0,"⚠ أضف سطر عهدة أولًا",IF(OR(C4661="",N(G4661)=0),"⚠ أكمل التاريخ والقيمة",IF(S4661="","⚠ التاريخ خارج السنة المالية",IF(H4661="","⚠ اختر بند الموازنة",IF(I4661="مرفوض","✖ مرفوض من المدير",IF(I4661&lt;&gt;"موافق","⏳ بانتظار موافقة المدير",IF(K4661&lt;&gt;"نعم","⚠ غير مسوى مع الحسابات","✔ معتمد ومسوى")))))))))</f>
        <v/>
      </c>
      <c r="R4661">
        <f>N(R4660)+IF(A4661="عهدة",1,0)</f>
        <v/>
      </c>
      <c r="S4661">
        <f>IF(C4661="","",IF(AND(C4661&gt;=DATE(2026,9,1),C4661&lt;=DATE(2027,8,31)),(YEAR(C4661)-2026)*12+MONTH(C4661)-8,""))</f>
        <v/>
      </c>
      <c r="T4661">
        <f>IF(AND(A4661="مصروف",R4661&gt;0,I4661="موافق",S4661&lt;&gt;"",H4661&lt;&gt;""),N(G4661),0)</f>
        <v/>
      </c>
    </row>
    <row r="4662">
      <c r="A4662" s="19" t="n"/>
      <c r="B4662" s="20">
        <f>IF(A4662="","",IF(R4662=0,"⚠ أضف سطر عهدة أولًا","BDR-"&amp;TEXT(R4662,"000")))</f>
        <v/>
      </c>
      <c r="C4662" s="21" t="n"/>
      <c r="D4662" s="20">
        <f>IF(C4662="","",IF(S4662="","خارج السنة المالية",INDEX(القوائم!$D$2:$D$13,S4662)))</f>
        <v/>
      </c>
      <c r="E4662" s="22" t="n"/>
      <c r="F4662" s="23" t="n"/>
      <c r="G4662" s="23" t="n"/>
      <c r="H4662" s="22" t="n"/>
      <c r="I4662" s="19" t="n"/>
      <c r="J4662" s="21" t="n"/>
      <c r="K4662" s="19" t="n"/>
      <c r="L4662" s="19" t="n"/>
      <c r="M4662" s="21" t="n"/>
      <c r="N4662" s="22" t="n"/>
      <c r="O4662" s="24">
        <f>IF(A4662&lt;&gt;"عهدة","",SUMIFS($G$8:$G$5007,$B$8:$B$5007,B4662,$A$8:$A$5007,"مصروف",$I$8:$I$5007,"&lt;&gt;مرفوض"))</f>
        <v/>
      </c>
      <c r="P4662" s="25">
        <f>IF(A4662&lt;&gt;"عهدة","",N(F4662)-O4662)</f>
        <v/>
      </c>
      <c r="Q4662" s="26">
        <f>IF(A4662="","",IF(A4662="عهدة",IF(N(F4662)=0,"⚠ أدخل قيمة العهدة",IF(P4662&lt;0,"⛔ عجز / زيادة مصروفات "&amp;TEXT(-P4662,"#,##0"),IF(COUNTIFS($B$8:$B$5007,B4662,$A$8:$A$5007,"مصروف",$I$8:$I$5007,"&lt;&gt;مرفوض",$K$8:$K$5007,"&lt;&gt;نعم")&gt;0,"⚠ "&amp;COUNTIFS($B$8:$B$5007,B4662,$A$8:$A$5007,"مصروف",$I$8:$I$5007,"&lt;&gt;مرفوض",$K$8:$K$5007,"&lt;&gt;نعم")&amp;" مصروف غير مسوى",IF(L4662="تمت التسوية",IF(P4662=0,"✔ متوازنة وتمت التسوية","✔ تمت التسوية – متبقي "&amp;TEXT(P4662,"#,##0")),IF(P4662&gt;0,"متبقي "&amp;TEXT(P4662,"#,##0"),"✔ متوازنة"))))),IF(R4662=0,"⚠ أضف سطر عهدة أولًا",IF(OR(C4662="",N(G4662)=0),"⚠ أكمل التاريخ والقيمة",IF(S4662="","⚠ التاريخ خارج السنة المالية",IF(H4662="","⚠ اختر بند الموازنة",IF(I4662="مرفوض","✖ مرفوض من المدير",IF(I4662&lt;&gt;"موافق","⏳ بانتظار موافقة المدير",IF(K4662&lt;&gt;"نعم","⚠ غير مسوى مع الحسابات","✔ معتمد ومسوى")))))))))</f>
        <v/>
      </c>
      <c r="R4662">
        <f>N(R4661)+IF(A4662="عهدة",1,0)</f>
        <v/>
      </c>
      <c r="S4662">
        <f>IF(C4662="","",IF(AND(C4662&gt;=DATE(2026,9,1),C4662&lt;=DATE(2027,8,31)),(YEAR(C4662)-2026)*12+MONTH(C4662)-8,""))</f>
        <v/>
      </c>
      <c r="T4662">
        <f>IF(AND(A4662="مصروف",R4662&gt;0,I4662="موافق",S4662&lt;&gt;"",H4662&lt;&gt;""),N(G4662),0)</f>
        <v/>
      </c>
    </row>
    <row r="4663">
      <c r="A4663" s="19" t="n"/>
      <c r="B4663" s="20">
        <f>IF(A4663="","",IF(R4663=0,"⚠ أضف سطر عهدة أولًا","BDR-"&amp;TEXT(R4663,"000")))</f>
        <v/>
      </c>
      <c r="C4663" s="21" t="n"/>
      <c r="D4663" s="20">
        <f>IF(C4663="","",IF(S4663="","خارج السنة المالية",INDEX(القوائم!$D$2:$D$13,S4663)))</f>
        <v/>
      </c>
      <c r="E4663" s="22" t="n"/>
      <c r="F4663" s="23" t="n"/>
      <c r="G4663" s="23" t="n"/>
      <c r="H4663" s="22" t="n"/>
      <c r="I4663" s="19" t="n"/>
      <c r="J4663" s="21" t="n"/>
      <c r="K4663" s="19" t="n"/>
      <c r="L4663" s="19" t="n"/>
      <c r="M4663" s="21" t="n"/>
      <c r="N4663" s="22" t="n"/>
      <c r="O4663" s="24">
        <f>IF(A4663&lt;&gt;"عهدة","",SUMIFS($G$8:$G$5007,$B$8:$B$5007,B4663,$A$8:$A$5007,"مصروف",$I$8:$I$5007,"&lt;&gt;مرفوض"))</f>
        <v/>
      </c>
      <c r="P4663" s="25">
        <f>IF(A4663&lt;&gt;"عهدة","",N(F4663)-O4663)</f>
        <v/>
      </c>
      <c r="Q4663" s="26">
        <f>IF(A4663="","",IF(A4663="عهدة",IF(N(F4663)=0,"⚠ أدخل قيمة العهدة",IF(P4663&lt;0,"⛔ عجز / زيادة مصروفات "&amp;TEXT(-P4663,"#,##0"),IF(COUNTIFS($B$8:$B$5007,B4663,$A$8:$A$5007,"مصروف",$I$8:$I$5007,"&lt;&gt;مرفوض",$K$8:$K$5007,"&lt;&gt;نعم")&gt;0,"⚠ "&amp;COUNTIFS($B$8:$B$5007,B4663,$A$8:$A$5007,"مصروف",$I$8:$I$5007,"&lt;&gt;مرفوض",$K$8:$K$5007,"&lt;&gt;نعم")&amp;" مصروف غير مسوى",IF(L4663="تمت التسوية",IF(P4663=0,"✔ متوازنة وتمت التسوية","✔ تمت التسوية – متبقي "&amp;TEXT(P4663,"#,##0")),IF(P4663&gt;0,"متبقي "&amp;TEXT(P4663,"#,##0"),"✔ متوازنة"))))),IF(R4663=0,"⚠ أضف سطر عهدة أولًا",IF(OR(C4663="",N(G4663)=0),"⚠ أكمل التاريخ والقيمة",IF(S4663="","⚠ التاريخ خارج السنة المالية",IF(H4663="","⚠ اختر بند الموازنة",IF(I4663="مرفوض","✖ مرفوض من المدير",IF(I4663&lt;&gt;"موافق","⏳ بانتظار موافقة المدير",IF(K4663&lt;&gt;"نعم","⚠ غير مسوى مع الحسابات","✔ معتمد ومسوى")))))))))</f>
        <v/>
      </c>
      <c r="R4663">
        <f>N(R4662)+IF(A4663="عهدة",1,0)</f>
        <v/>
      </c>
      <c r="S4663">
        <f>IF(C4663="","",IF(AND(C4663&gt;=DATE(2026,9,1),C4663&lt;=DATE(2027,8,31)),(YEAR(C4663)-2026)*12+MONTH(C4663)-8,""))</f>
        <v/>
      </c>
      <c r="T4663">
        <f>IF(AND(A4663="مصروف",R4663&gt;0,I4663="موافق",S4663&lt;&gt;"",H4663&lt;&gt;""),N(G4663),0)</f>
        <v/>
      </c>
    </row>
    <row r="4664">
      <c r="A4664" s="19" t="n"/>
      <c r="B4664" s="20">
        <f>IF(A4664="","",IF(R4664=0,"⚠ أضف سطر عهدة أولًا","BDR-"&amp;TEXT(R4664,"000")))</f>
        <v/>
      </c>
      <c r="C4664" s="21" t="n"/>
      <c r="D4664" s="20">
        <f>IF(C4664="","",IF(S4664="","خارج السنة المالية",INDEX(القوائم!$D$2:$D$13,S4664)))</f>
        <v/>
      </c>
      <c r="E4664" s="22" t="n"/>
      <c r="F4664" s="23" t="n"/>
      <c r="G4664" s="23" t="n"/>
      <c r="H4664" s="22" t="n"/>
      <c r="I4664" s="19" t="n"/>
      <c r="J4664" s="21" t="n"/>
      <c r="K4664" s="19" t="n"/>
      <c r="L4664" s="19" t="n"/>
      <c r="M4664" s="21" t="n"/>
      <c r="N4664" s="22" t="n"/>
      <c r="O4664" s="24">
        <f>IF(A4664&lt;&gt;"عهدة","",SUMIFS($G$8:$G$5007,$B$8:$B$5007,B4664,$A$8:$A$5007,"مصروف",$I$8:$I$5007,"&lt;&gt;مرفوض"))</f>
        <v/>
      </c>
      <c r="P4664" s="25">
        <f>IF(A4664&lt;&gt;"عهدة","",N(F4664)-O4664)</f>
        <v/>
      </c>
      <c r="Q4664" s="26">
        <f>IF(A4664="","",IF(A4664="عهدة",IF(N(F4664)=0,"⚠ أدخل قيمة العهدة",IF(P4664&lt;0,"⛔ عجز / زيادة مصروفات "&amp;TEXT(-P4664,"#,##0"),IF(COUNTIFS($B$8:$B$5007,B4664,$A$8:$A$5007,"مصروف",$I$8:$I$5007,"&lt;&gt;مرفوض",$K$8:$K$5007,"&lt;&gt;نعم")&gt;0,"⚠ "&amp;COUNTIFS($B$8:$B$5007,B4664,$A$8:$A$5007,"مصروف",$I$8:$I$5007,"&lt;&gt;مرفوض",$K$8:$K$5007,"&lt;&gt;نعم")&amp;" مصروف غير مسوى",IF(L4664="تمت التسوية",IF(P4664=0,"✔ متوازنة وتمت التسوية","✔ تمت التسوية – متبقي "&amp;TEXT(P4664,"#,##0")),IF(P4664&gt;0,"متبقي "&amp;TEXT(P4664,"#,##0"),"✔ متوازنة"))))),IF(R4664=0,"⚠ أضف سطر عهدة أولًا",IF(OR(C4664="",N(G4664)=0),"⚠ أكمل التاريخ والقيمة",IF(S4664="","⚠ التاريخ خارج السنة المالية",IF(H4664="","⚠ اختر بند الموازنة",IF(I4664="مرفوض","✖ مرفوض من المدير",IF(I4664&lt;&gt;"موافق","⏳ بانتظار موافقة المدير",IF(K4664&lt;&gt;"نعم","⚠ غير مسوى مع الحسابات","✔ معتمد ومسوى")))))))))</f>
        <v/>
      </c>
      <c r="R4664">
        <f>N(R4663)+IF(A4664="عهدة",1,0)</f>
        <v/>
      </c>
      <c r="S4664">
        <f>IF(C4664="","",IF(AND(C4664&gt;=DATE(2026,9,1),C4664&lt;=DATE(2027,8,31)),(YEAR(C4664)-2026)*12+MONTH(C4664)-8,""))</f>
        <v/>
      </c>
      <c r="T4664">
        <f>IF(AND(A4664="مصروف",R4664&gt;0,I4664="موافق",S4664&lt;&gt;"",H4664&lt;&gt;""),N(G4664),0)</f>
        <v/>
      </c>
    </row>
    <row r="4665">
      <c r="A4665" s="19" t="n"/>
      <c r="B4665" s="20">
        <f>IF(A4665="","",IF(R4665=0,"⚠ أضف سطر عهدة أولًا","BDR-"&amp;TEXT(R4665,"000")))</f>
        <v/>
      </c>
      <c r="C4665" s="21" t="n"/>
      <c r="D4665" s="20">
        <f>IF(C4665="","",IF(S4665="","خارج السنة المالية",INDEX(القوائم!$D$2:$D$13,S4665)))</f>
        <v/>
      </c>
      <c r="E4665" s="22" t="n"/>
      <c r="F4665" s="23" t="n"/>
      <c r="G4665" s="23" t="n"/>
      <c r="H4665" s="22" t="n"/>
      <c r="I4665" s="19" t="n"/>
      <c r="J4665" s="21" t="n"/>
      <c r="K4665" s="19" t="n"/>
      <c r="L4665" s="19" t="n"/>
      <c r="M4665" s="21" t="n"/>
      <c r="N4665" s="22" t="n"/>
      <c r="O4665" s="24">
        <f>IF(A4665&lt;&gt;"عهدة","",SUMIFS($G$8:$G$5007,$B$8:$B$5007,B4665,$A$8:$A$5007,"مصروف",$I$8:$I$5007,"&lt;&gt;مرفوض"))</f>
        <v/>
      </c>
      <c r="P4665" s="25">
        <f>IF(A4665&lt;&gt;"عهدة","",N(F4665)-O4665)</f>
        <v/>
      </c>
      <c r="Q4665" s="26">
        <f>IF(A4665="","",IF(A4665="عهدة",IF(N(F4665)=0,"⚠ أدخل قيمة العهدة",IF(P4665&lt;0,"⛔ عجز / زيادة مصروفات "&amp;TEXT(-P4665,"#,##0"),IF(COUNTIFS($B$8:$B$5007,B4665,$A$8:$A$5007,"مصروف",$I$8:$I$5007,"&lt;&gt;مرفوض",$K$8:$K$5007,"&lt;&gt;نعم")&gt;0,"⚠ "&amp;COUNTIFS($B$8:$B$5007,B4665,$A$8:$A$5007,"مصروف",$I$8:$I$5007,"&lt;&gt;مرفوض",$K$8:$K$5007,"&lt;&gt;نعم")&amp;" مصروف غير مسوى",IF(L4665="تمت التسوية",IF(P4665=0,"✔ متوازنة وتمت التسوية","✔ تمت التسوية – متبقي "&amp;TEXT(P4665,"#,##0")),IF(P4665&gt;0,"متبقي "&amp;TEXT(P4665,"#,##0"),"✔ متوازنة"))))),IF(R4665=0,"⚠ أضف سطر عهدة أولًا",IF(OR(C4665="",N(G4665)=0),"⚠ أكمل التاريخ والقيمة",IF(S4665="","⚠ التاريخ خارج السنة المالية",IF(H4665="","⚠ اختر بند الموازنة",IF(I4665="مرفوض","✖ مرفوض من المدير",IF(I4665&lt;&gt;"موافق","⏳ بانتظار موافقة المدير",IF(K4665&lt;&gt;"نعم","⚠ غير مسوى مع الحسابات","✔ معتمد ومسوى")))))))))</f>
        <v/>
      </c>
      <c r="R4665">
        <f>N(R4664)+IF(A4665="عهدة",1,0)</f>
        <v/>
      </c>
      <c r="S4665">
        <f>IF(C4665="","",IF(AND(C4665&gt;=DATE(2026,9,1),C4665&lt;=DATE(2027,8,31)),(YEAR(C4665)-2026)*12+MONTH(C4665)-8,""))</f>
        <v/>
      </c>
      <c r="T4665">
        <f>IF(AND(A4665="مصروف",R4665&gt;0,I4665="موافق",S4665&lt;&gt;"",H4665&lt;&gt;""),N(G4665),0)</f>
        <v/>
      </c>
    </row>
    <row r="4666">
      <c r="A4666" s="19" t="n"/>
      <c r="B4666" s="20">
        <f>IF(A4666="","",IF(R4666=0,"⚠ أضف سطر عهدة أولًا","BDR-"&amp;TEXT(R4666,"000")))</f>
        <v/>
      </c>
      <c r="C4666" s="21" t="n"/>
      <c r="D4666" s="20">
        <f>IF(C4666="","",IF(S4666="","خارج السنة المالية",INDEX(القوائم!$D$2:$D$13,S4666)))</f>
        <v/>
      </c>
      <c r="E4666" s="22" t="n"/>
      <c r="F4666" s="23" t="n"/>
      <c r="G4666" s="23" t="n"/>
      <c r="H4666" s="22" t="n"/>
      <c r="I4666" s="19" t="n"/>
      <c r="J4666" s="21" t="n"/>
      <c r="K4666" s="19" t="n"/>
      <c r="L4666" s="19" t="n"/>
      <c r="M4666" s="21" t="n"/>
      <c r="N4666" s="22" t="n"/>
      <c r="O4666" s="24">
        <f>IF(A4666&lt;&gt;"عهدة","",SUMIFS($G$8:$G$5007,$B$8:$B$5007,B4666,$A$8:$A$5007,"مصروف",$I$8:$I$5007,"&lt;&gt;مرفوض"))</f>
        <v/>
      </c>
      <c r="P4666" s="25">
        <f>IF(A4666&lt;&gt;"عهدة","",N(F4666)-O4666)</f>
        <v/>
      </c>
      <c r="Q4666" s="26">
        <f>IF(A4666="","",IF(A4666="عهدة",IF(N(F4666)=0,"⚠ أدخل قيمة العهدة",IF(P4666&lt;0,"⛔ عجز / زيادة مصروفات "&amp;TEXT(-P4666,"#,##0"),IF(COUNTIFS($B$8:$B$5007,B4666,$A$8:$A$5007,"مصروف",$I$8:$I$5007,"&lt;&gt;مرفوض",$K$8:$K$5007,"&lt;&gt;نعم")&gt;0,"⚠ "&amp;COUNTIFS($B$8:$B$5007,B4666,$A$8:$A$5007,"مصروف",$I$8:$I$5007,"&lt;&gt;مرفوض",$K$8:$K$5007,"&lt;&gt;نعم")&amp;" مصروف غير مسوى",IF(L4666="تمت التسوية",IF(P4666=0,"✔ متوازنة وتمت التسوية","✔ تمت التسوية – متبقي "&amp;TEXT(P4666,"#,##0")),IF(P4666&gt;0,"متبقي "&amp;TEXT(P4666,"#,##0"),"✔ متوازنة"))))),IF(R4666=0,"⚠ أضف سطر عهدة أولًا",IF(OR(C4666="",N(G4666)=0),"⚠ أكمل التاريخ والقيمة",IF(S4666="","⚠ التاريخ خارج السنة المالية",IF(H4666="","⚠ اختر بند الموازنة",IF(I4666="مرفوض","✖ مرفوض من المدير",IF(I4666&lt;&gt;"موافق","⏳ بانتظار موافقة المدير",IF(K4666&lt;&gt;"نعم","⚠ غير مسوى مع الحسابات","✔ معتمد ومسوى")))))))))</f>
        <v/>
      </c>
      <c r="R4666">
        <f>N(R4665)+IF(A4666="عهدة",1,0)</f>
        <v/>
      </c>
      <c r="S4666">
        <f>IF(C4666="","",IF(AND(C4666&gt;=DATE(2026,9,1),C4666&lt;=DATE(2027,8,31)),(YEAR(C4666)-2026)*12+MONTH(C4666)-8,""))</f>
        <v/>
      </c>
      <c r="T4666">
        <f>IF(AND(A4666="مصروف",R4666&gt;0,I4666="موافق",S4666&lt;&gt;"",H4666&lt;&gt;""),N(G4666),0)</f>
        <v/>
      </c>
    </row>
    <row r="4667">
      <c r="A4667" s="19" t="n"/>
      <c r="B4667" s="20">
        <f>IF(A4667="","",IF(R4667=0,"⚠ أضف سطر عهدة أولًا","BDR-"&amp;TEXT(R4667,"000")))</f>
        <v/>
      </c>
      <c r="C4667" s="21" t="n"/>
      <c r="D4667" s="20">
        <f>IF(C4667="","",IF(S4667="","خارج السنة المالية",INDEX(القوائم!$D$2:$D$13,S4667)))</f>
        <v/>
      </c>
      <c r="E4667" s="22" t="n"/>
      <c r="F4667" s="23" t="n"/>
      <c r="G4667" s="23" t="n"/>
      <c r="H4667" s="22" t="n"/>
      <c r="I4667" s="19" t="n"/>
      <c r="J4667" s="21" t="n"/>
      <c r="K4667" s="19" t="n"/>
      <c r="L4667" s="19" t="n"/>
      <c r="M4667" s="21" t="n"/>
      <c r="N4667" s="22" t="n"/>
      <c r="O4667" s="24">
        <f>IF(A4667&lt;&gt;"عهدة","",SUMIFS($G$8:$G$5007,$B$8:$B$5007,B4667,$A$8:$A$5007,"مصروف",$I$8:$I$5007,"&lt;&gt;مرفوض"))</f>
        <v/>
      </c>
      <c r="P4667" s="25">
        <f>IF(A4667&lt;&gt;"عهدة","",N(F4667)-O4667)</f>
        <v/>
      </c>
      <c r="Q4667" s="26">
        <f>IF(A4667="","",IF(A4667="عهدة",IF(N(F4667)=0,"⚠ أدخل قيمة العهدة",IF(P4667&lt;0,"⛔ عجز / زيادة مصروفات "&amp;TEXT(-P4667,"#,##0"),IF(COUNTIFS($B$8:$B$5007,B4667,$A$8:$A$5007,"مصروف",$I$8:$I$5007,"&lt;&gt;مرفوض",$K$8:$K$5007,"&lt;&gt;نعم")&gt;0,"⚠ "&amp;COUNTIFS($B$8:$B$5007,B4667,$A$8:$A$5007,"مصروف",$I$8:$I$5007,"&lt;&gt;مرفوض",$K$8:$K$5007,"&lt;&gt;نعم")&amp;" مصروف غير مسوى",IF(L4667="تمت التسوية",IF(P4667=0,"✔ متوازنة وتمت التسوية","✔ تمت التسوية – متبقي "&amp;TEXT(P4667,"#,##0")),IF(P4667&gt;0,"متبقي "&amp;TEXT(P4667,"#,##0"),"✔ متوازنة"))))),IF(R4667=0,"⚠ أضف سطر عهدة أولًا",IF(OR(C4667="",N(G4667)=0),"⚠ أكمل التاريخ والقيمة",IF(S4667="","⚠ التاريخ خارج السنة المالية",IF(H4667="","⚠ اختر بند الموازنة",IF(I4667="مرفوض","✖ مرفوض من المدير",IF(I4667&lt;&gt;"موافق","⏳ بانتظار موافقة المدير",IF(K4667&lt;&gt;"نعم","⚠ غير مسوى مع الحسابات","✔ معتمد ومسوى")))))))))</f>
        <v/>
      </c>
      <c r="R4667">
        <f>N(R4666)+IF(A4667="عهدة",1,0)</f>
        <v/>
      </c>
      <c r="S4667">
        <f>IF(C4667="","",IF(AND(C4667&gt;=DATE(2026,9,1),C4667&lt;=DATE(2027,8,31)),(YEAR(C4667)-2026)*12+MONTH(C4667)-8,""))</f>
        <v/>
      </c>
      <c r="T4667">
        <f>IF(AND(A4667="مصروف",R4667&gt;0,I4667="موافق",S4667&lt;&gt;"",H4667&lt;&gt;""),N(G4667),0)</f>
        <v/>
      </c>
    </row>
    <row r="4668">
      <c r="A4668" s="19" t="n"/>
      <c r="B4668" s="20">
        <f>IF(A4668="","",IF(R4668=0,"⚠ أضف سطر عهدة أولًا","BDR-"&amp;TEXT(R4668,"000")))</f>
        <v/>
      </c>
      <c r="C4668" s="21" t="n"/>
      <c r="D4668" s="20">
        <f>IF(C4668="","",IF(S4668="","خارج السنة المالية",INDEX(القوائم!$D$2:$D$13,S4668)))</f>
        <v/>
      </c>
      <c r="E4668" s="22" t="n"/>
      <c r="F4668" s="23" t="n"/>
      <c r="G4668" s="23" t="n"/>
      <c r="H4668" s="22" t="n"/>
      <c r="I4668" s="19" t="n"/>
      <c r="J4668" s="21" t="n"/>
      <c r="K4668" s="19" t="n"/>
      <c r="L4668" s="19" t="n"/>
      <c r="M4668" s="21" t="n"/>
      <c r="N4668" s="22" t="n"/>
      <c r="O4668" s="24">
        <f>IF(A4668&lt;&gt;"عهدة","",SUMIFS($G$8:$G$5007,$B$8:$B$5007,B4668,$A$8:$A$5007,"مصروف",$I$8:$I$5007,"&lt;&gt;مرفوض"))</f>
        <v/>
      </c>
      <c r="P4668" s="25">
        <f>IF(A4668&lt;&gt;"عهدة","",N(F4668)-O4668)</f>
        <v/>
      </c>
      <c r="Q4668" s="26">
        <f>IF(A4668="","",IF(A4668="عهدة",IF(N(F4668)=0,"⚠ أدخل قيمة العهدة",IF(P4668&lt;0,"⛔ عجز / زيادة مصروفات "&amp;TEXT(-P4668,"#,##0"),IF(COUNTIFS($B$8:$B$5007,B4668,$A$8:$A$5007,"مصروف",$I$8:$I$5007,"&lt;&gt;مرفوض",$K$8:$K$5007,"&lt;&gt;نعم")&gt;0,"⚠ "&amp;COUNTIFS($B$8:$B$5007,B4668,$A$8:$A$5007,"مصروف",$I$8:$I$5007,"&lt;&gt;مرفوض",$K$8:$K$5007,"&lt;&gt;نعم")&amp;" مصروف غير مسوى",IF(L4668="تمت التسوية",IF(P4668=0,"✔ متوازنة وتمت التسوية","✔ تمت التسوية – متبقي "&amp;TEXT(P4668,"#,##0")),IF(P4668&gt;0,"متبقي "&amp;TEXT(P4668,"#,##0"),"✔ متوازنة"))))),IF(R4668=0,"⚠ أضف سطر عهدة أولًا",IF(OR(C4668="",N(G4668)=0),"⚠ أكمل التاريخ والقيمة",IF(S4668="","⚠ التاريخ خارج السنة المالية",IF(H4668="","⚠ اختر بند الموازنة",IF(I4668="مرفوض","✖ مرفوض من المدير",IF(I4668&lt;&gt;"موافق","⏳ بانتظار موافقة المدير",IF(K4668&lt;&gt;"نعم","⚠ غير مسوى مع الحسابات","✔ معتمد ومسوى")))))))))</f>
        <v/>
      </c>
      <c r="R4668">
        <f>N(R4667)+IF(A4668="عهدة",1,0)</f>
        <v/>
      </c>
      <c r="S4668">
        <f>IF(C4668="","",IF(AND(C4668&gt;=DATE(2026,9,1),C4668&lt;=DATE(2027,8,31)),(YEAR(C4668)-2026)*12+MONTH(C4668)-8,""))</f>
        <v/>
      </c>
      <c r="T4668">
        <f>IF(AND(A4668="مصروف",R4668&gt;0,I4668="موافق",S4668&lt;&gt;"",H4668&lt;&gt;""),N(G4668),0)</f>
        <v/>
      </c>
    </row>
    <row r="4669">
      <c r="A4669" s="19" t="n"/>
      <c r="B4669" s="20">
        <f>IF(A4669="","",IF(R4669=0,"⚠ أضف سطر عهدة أولًا","BDR-"&amp;TEXT(R4669,"000")))</f>
        <v/>
      </c>
      <c r="C4669" s="21" t="n"/>
      <c r="D4669" s="20">
        <f>IF(C4669="","",IF(S4669="","خارج السنة المالية",INDEX(القوائم!$D$2:$D$13,S4669)))</f>
        <v/>
      </c>
      <c r="E4669" s="22" t="n"/>
      <c r="F4669" s="23" t="n"/>
      <c r="G4669" s="23" t="n"/>
      <c r="H4669" s="22" t="n"/>
      <c r="I4669" s="19" t="n"/>
      <c r="J4669" s="21" t="n"/>
      <c r="K4669" s="19" t="n"/>
      <c r="L4669" s="19" t="n"/>
      <c r="M4669" s="21" t="n"/>
      <c r="N4669" s="22" t="n"/>
      <c r="O4669" s="24">
        <f>IF(A4669&lt;&gt;"عهدة","",SUMIFS($G$8:$G$5007,$B$8:$B$5007,B4669,$A$8:$A$5007,"مصروف",$I$8:$I$5007,"&lt;&gt;مرفوض"))</f>
        <v/>
      </c>
      <c r="P4669" s="25">
        <f>IF(A4669&lt;&gt;"عهدة","",N(F4669)-O4669)</f>
        <v/>
      </c>
      <c r="Q4669" s="26">
        <f>IF(A4669="","",IF(A4669="عهدة",IF(N(F4669)=0,"⚠ أدخل قيمة العهدة",IF(P4669&lt;0,"⛔ عجز / زيادة مصروفات "&amp;TEXT(-P4669,"#,##0"),IF(COUNTIFS($B$8:$B$5007,B4669,$A$8:$A$5007,"مصروف",$I$8:$I$5007,"&lt;&gt;مرفوض",$K$8:$K$5007,"&lt;&gt;نعم")&gt;0,"⚠ "&amp;COUNTIFS($B$8:$B$5007,B4669,$A$8:$A$5007,"مصروف",$I$8:$I$5007,"&lt;&gt;مرفوض",$K$8:$K$5007,"&lt;&gt;نعم")&amp;" مصروف غير مسوى",IF(L4669="تمت التسوية",IF(P4669=0,"✔ متوازنة وتمت التسوية","✔ تمت التسوية – متبقي "&amp;TEXT(P4669,"#,##0")),IF(P4669&gt;0,"متبقي "&amp;TEXT(P4669,"#,##0"),"✔ متوازنة"))))),IF(R4669=0,"⚠ أضف سطر عهدة أولًا",IF(OR(C4669="",N(G4669)=0),"⚠ أكمل التاريخ والقيمة",IF(S4669="","⚠ التاريخ خارج السنة المالية",IF(H4669="","⚠ اختر بند الموازنة",IF(I4669="مرفوض","✖ مرفوض من المدير",IF(I4669&lt;&gt;"موافق","⏳ بانتظار موافقة المدير",IF(K4669&lt;&gt;"نعم","⚠ غير مسوى مع الحسابات","✔ معتمد ومسوى")))))))))</f>
        <v/>
      </c>
      <c r="R4669">
        <f>N(R4668)+IF(A4669="عهدة",1,0)</f>
        <v/>
      </c>
      <c r="S4669">
        <f>IF(C4669="","",IF(AND(C4669&gt;=DATE(2026,9,1),C4669&lt;=DATE(2027,8,31)),(YEAR(C4669)-2026)*12+MONTH(C4669)-8,""))</f>
        <v/>
      </c>
      <c r="T4669">
        <f>IF(AND(A4669="مصروف",R4669&gt;0,I4669="موافق",S4669&lt;&gt;"",H4669&lt;&gt;""),N(G4669),0)</f>
        <v/>
      </c>
    </row>
    <row r="4670">
      <c r="A4670" s="19" t="n"/>
      <c r="B4670" s="20">
        <f>IF(A4670="","",IF(R4670=0,"⚠ أضف سطر عهدة أولًا","BDR-"&amp;TEXT(R4670,"000")))</f>
        <v/>
      </c>
      <c r="C4670" s="21" t="n"/>
      <c r="D4670" s="20">
        <f>IF(C4670="","",IF(S4670="","خارج السنة المالية",INDEX(القوائم!$D$2:$D$13,S4670)))</f>
        <v/>
      </c>
      <c r="E4670" s="22" t="n"/>
      <c r="F4670" s="23" t="n"/>
      <c r="G4670" s="23" t="n"/>
      <c r="H4670" s="22" t="n"/>
      <c r="I4670" s="19" t="n"/>
      <c r="J4670" s="21" t="n"/>
      <c r="K4670" s="19" t="n"/>
      <c r="L4670" s="19" t="n"/>
      <c r="M4670" s="21" t="n"/>
      <c r="N4670" s="22" t="n"/>
      <c r="O4670" s="24">
        <f>IF(A4670&lt;&gt;"عهدة","",SUMIFS($G$8:$G$5007,$B$8:$B$5007,B4670,$A$8:$A$5007,"مصروف",$I$8:$I$5007,"&lt;&gt;مرفوض"))</f>
        <v/>
      </c>
      <c r="P4670" s="25">
        <f>IF(A4670&lt;&gt;"عهدة","",N(F4670)-O4670)</f>
        <v/>
      </c>
      <c r="Q4670" s="26">
        <f>IF(A4670="","",IF(A4670="عهدة",IF(N(F4670)=0,"⚠ أدخل قيمة العهدة",IF(P4670&lt;0,"⛔ عجز / زيادة مصروفات "&amp;TEXT(-P4670,"#,##0"),IF(COUNTIFS($B$8:$B$5007,B4670,$A$8:$A$5007,"مصروف",$I$8:$I$5007,"&lt;&gt;مرفوض",$K$8:$K$5007,"&lt;&gt;نعم")&gt;0,"⚠ "&amp;COUNTIFS($B$8:$B$5007,B4670,$A$8:$A$5007,"مصروف",$I$8:$I$5007,"&lt;&gt;مرفوض",$K$8:$K$5007,"&lt;&gt;نعم")&amp;" مصروف غير مسوى",IF(L4670="تمت التسوية",IF(P4670=0,"✔ متوازنة وتمت التسوية","✔ تمت التسوية – متبقي "&amp;TEXT(P4670,"#,##0")),IF(P4670&gt;0,"متبقي "&amp;TEXT(P4670,"#,##0"),"✔ متوازنة"))))),IF(R4670=0,"⚠ أضف سطر عهدة أولًا",IF(OR(C4670="",N(G4670)=0),"⚠ أكمل التاريخ والقيمة",IF(S4670="","⚠ التاريخ خارج السنة المالية",IF(H4670="","⚠ اختر بند الموازنة",IF(I4670="مرفوض","✖ مرفوض من المدير",IF(I4670&lt;&gt;"موافق","⏳ بانتظار موافقة المدير",IF(K4670&lt;&gt;"نعم","⚠ غير مسوى مع الحسابات","✔ معتمد ومسوى")))))))))</f>
        <v/>
      </c>
      <c r="R4670">
        <f>N(R4669)+IF(A4670="عهدة",1,0)</f>
        <v/>
      </c>
      <c r="S4670">
        <f>IF(C4670="","",IF(AND(C4670&gt;=DATE(2026,9,1),C4670&lt;=DATE(2027,8,31)),(YEAR(C4670)-2026)*12+MONTH(C4670)-8,""))</f>
        <v/>
      </c>
      <c r="T4670">
        <f>IF(AND(A4670="مصروف",R4670&gt;0,I4670="موافق",S4670&lt;&gt;"",H4670&lt;&gt;""),N(G4670),0)</f>
        <v/>
      </c>
    </row>
    <row r="4671">
      <c r="A4671" s="19" t="n"/>
      <c r="B4671" s="20">
        <f>IF(A4671="","",IF(R4671=0,"⚠ أضف سطر عهدة أولًا","BDR-"&amp;TEXT(R4671,"000")))</f>
        <v/>
      </c>
      <c r="C4671" s="21" t="n"/>
      <c r="D4671" s="20">
        <f>IF(C4671="","",IF(S4671="","خارج السنة المالية",INDEX(القوائم!$D$2:$D$13,S4671)))</f>
        <v/>
      </c>
      <c r="E4671" s="22" t="n"/>
      <c r="F4671" s="23" t="n"/>
      <c r="G4671" s="23" t="n"/>
      <c r="H4671" s="22" t="n"/>
      <c r="I4671" s="19" t="n"/>
      <c r="J4671" s="21" t="n"/>
      <c r="K4671" s="19" t="n"/>
      <c r="L4671" s="19" t="n"/>
      <c r="M4671" s="21" t="n"/>
      <c r="N4671" s="22" t="n"/>
      <c r="O4671" s="24">
        <f>IF(A4671&lt;&gt;"عهدة","",SUMIFS($G$8:$G$5007,$B$8:$B$5007,B4671,$A$8:$A$5007,"مصروف",$I$8:$I$5007,"&lt;&gt;مرفوض"))</f>
        <v/>
      </c>
      <c r="P4671" s="25">
        <f>IF(A4671&lt;&gt;"عهدة","",N(F4671)-O4671)</f>
        <v/>
      </c>
      <c r="Q4671" s="26">
        <f>IF(A4671="","",IF(A4671="عهدة",IF(N(F4671)=0,"⚠ أدخل قيمة العهدة",IF(P4671&lt;0,"⛔ عجز / زيادة مصروفات "&amp;TEXT(-P4671,"#,##0"),IF(COUNTIFS($B$8:$B$5007,B4671,$A$8:$A$5007,"مصروف",$I$8:$I$5007,"&lt;&gt;مرفوض",$K$8:$K$5007,"&lt;&gt;نعم")&gt;0,"⚠ "&amp;COUNTIFS($B$8:$B$5007,B4671,$A$8:$A$5007,"مصروف",$I$8:$I$5007,"&lt;&gt;مرفوض",$K$8:$K$5007,"&lt;&gt;نعم")&amp;" مصروف غير مسوى",IF(L4671="تمت التسوية",IF(P4671=0,"✔ متوازنة وتمت التسوية","✔ تمت التسوية – متبقي "&amp;TEXT(P4671,"#,##0")),IF(P4671&gt;0,"متبقي "&amp;TEXT(P4671,"#,##0"),"✔ متوازنة"))))),IF(R4671=0,"⚠ أضف سطر عهدة أولًا",IF(OR(C4671="",N(G4671)=0),"⚠ أكمل التاريخ والقيمة",IF(S4671="","⚠ التاريخ خارج السنة المالية",IF(H4671="","⚠ اختر بند الموازنة",IF(I4671="مرفوض","✖ مرفوض من المدير",IF(I4671&lt;&gt;"موافق","⏳ بانتظار موافقة المدير",IF(K4671&lt;&gt;"نعم","⚠ غير مسوى مع الحسابات","✔ معتمد ومسوى")))))))))</f>
        <v/>
      </c>
      <c r="R4671">
        <f>N(R4670)+IF(A4671="عهدة",1,0)</f>
        <v/>
      </c>
      <c r="S4671">
        <f>IF(C4671="","",IF(AND(C4671&gt;=DATE(2026,9,1),C4671&lt;=DATE(2027,8,31)),(YEAR(C4671)-2026)*12+MONTH(C4671)-8,""))</f>
        <v/>
      </c>
      <c r="T4671">
        <f>IF(AND(A4671="مصروف",R4671&gt;0,I4671="موافق",S4671&lt;&gt;"",H4671&lt;&gt;""),N(G4671),0)</f>
        <v/>
      </c>
    </row>
    <row r="4672">
      <c r="A4672" s="19" t="n"/>
      <c r="B4672" s="20">
        <f>IF(A4672="","",IF(R4672=0,"⚠ أضف سطر عهدة أولًا","BDR-"&amp;TEXT(R4672,"000")))</f>
        <v/>
      </c>
      <c r="C4672" s="21" t="n"/>
      <c r="D4672" s="20">
        <f>IF(C4672="","",IF(S4672="","خارج السنة المالية",INDEX(القوائم!$D$2:$D$13,S4672)))</f>
        <v/>
      </c>
      <c r="E4672" s="22" t="n"/>
      <c r="F4672" s="23" t="n"/>
      <c r="G4672" s="23" t="n"/>
      <c r="H4672" s="22" t="n"/>
      <c r="I4672" s="19" t="n"/>
      <c r="J4672" s="21" t="n"/>
      <c r="K4672" s="19" t="n"/>
      <c r="L4672" s="19" t="n"/>
      <c r="M4672" s="21" t="n"/>
      <c r="N4672" s="22" t="n"/>
      <c r="O4672" s="24">
        <f>IF(A4672&lt;&gt;"عهدة","",SUMIFS($G$8:$G$5007,$B$8:$B$5007,B4672,$A$8:$A$5007,"مصروف",$I$8:$I$5007,"&lt;&gt;مرفوض"))</f>
        <v/>
      </c>
      <c r="P4672" s="25">
        <f>IF(A4672&lt;&gt;"عهدة","",N(F4672)-O4672)</f>
        <v/>
      </c>
      <c r="Q4672" s="26">
        <f>IF(A4672="","",IF(A4672="عهدة",IF(N(F4672)=0,"⚠ أدخل قيمة العهدة",IF(P4672&lt;0,"⛔ عجز / زيادة مصروفات "&amp;TEXT(-P4672,"#,##0"),IF(COUNTIFS($B$8:$B$5007,B4672,$A$8:$A$5007,"مصروف",$I$8:$I$5007,"&lt;&gt;مرفوض",$K$8:$K$5007,"&lt;&gt;نعم")&gt;0,"⚠ "&amp;COUNTIFS($B$8:$B$5007,B4672,$A$8:$A$5007,"مصروف",$I$8:$I$5007,"&lt;&gt;مرفوض",$K$8:$K$5007,"&lt;&gt;نعم")&amp;" مصروف غير مسوى",IF(L4672="تمت التسوية",IF(P4672=0,"✔ متوازنة وتمت التسوية","✔ تمت التسوية – متبقي "&amp;TEXT(P4672,"#,##0")),IF(P4672&gt;0,"متبقي "&amp;TEXT(P4672,"#,##0"),"✔ متوازنة"))))),IF(R4672=0,"⚠ أضف سطر عهدة أولًا",IF(OR(C4672="",N(G4672)=0),"⚠ أكمل التاريخ والقيمة",IF(S4672="","⚠ التاريخ خارج السنة المالية",IF(H4672="","⚠ اختر بند الموازنة",IF(I4672="مرفوض","✖ مرفوض من المدير",IF(I4672&lt;&gt;"موافق","⏳ بانتظار موافقة المدير",IF(K4672&lt;&gt;"نعم","⚠ غير مسوى مع الحسابات","✔ معتمد ومسوى")))))))))</f>
        <v/>
      </c>
      <c r="R4672">
        <f>N(R4671)+IF(A4672="عهدة",1,0)</f>
        <v/>
      </c>
      <c r="S4672">
        <f>IF(C4672="","",IF(AND(C4672&gt;=DATE(2026,9,1),C4672&lt;=DATE(2027,8,31)),(YEAR(C4672)-2026)*12+MONTH(C4672)-8,""))</f>
        <v/>
      </c>
      <c r="T4672">
        <f>IF(AND(A4672="مصروف",R4672&gt;0,I4672="موافق",S4672&lt;&gt;"",H4672&lt;&gt;""),N(G4672),0)</f>
        <v/>
      </c>
    </row>
    <row r="4673">
      <c r="A4673" s="19" t="n"/>
      <c r="B4673" s="20">
        <f>IF(A4673="","",IF(R4673=0,"⚠ أضف سطر عهدة أولًا","BDR-"&amp;TEXT(R4673,"000")))</f>
        <v/>
      </c>
      <c r="C4673" s="21" t="n"/>
      <c r="D4673" s="20">
        <f>IF(C4673="","",IF(S4673="","خارج السنة المالية",INDEX(القوائم!$D$2:$D$13,S4673)))</f>
        <v/>
      </c>
      <c r="E4673" s="22" t="n"/>
      <c r="F4673" s="23" t="n"/>
      <c r="G4673" s="23" t="n"/>
      <c r="H4673" s="22" t="n"/>
      <c r="I4673" s="19" t="n"/>
      <c r="J4673" s="21" t="n"/>
      <c r="K4673" s="19" t="n"/>
      <c r="L4673" s="19" t="n"/>
      <c r="M4673" s="21" t="n"/>
      <c r="N4673" s="22" t="n"/>
      <c r="O4673" s="24">
        <f>IF(A4673&lt;&gt;"عهدة","",SUMIFS($G$8:$G$5007,$B$8:$B$5007,B4673,$A$8:$A$5007,"مصروف",$I$8:$I$5007,"&lt;&gt;مرفوض"))</f>
        <v/>
      </c>
      <c r="P4673" s="25">
        <f>IF(A4673&lt;&gt;"عهدة","",N(F4673)-O4673)</f>
        <v/>
      </c>
      <c r="Q4673" s="26">
        <f>IF(A4673="","",IF(A4673="عهدة",IF(N(F4673)=0,"⚠ أدخل قيمة العهدة",IF(P4673&lt;0,"⛔ عجز / زيادة مصروفات "&amp;TEXT(-P4673,"#,##0"),IF(COUNTIFS($B$8:$B$5007,B4673,$A$8:$A$5007,"مصروف",$I$8:$I$5007,"&lt;&gt;مرفوض",$K$8:$K$5007,"&lt;&gt;نعم")&gt;0,"⚠ "&amp;COUNTIFS($B$8:$B$5007,B4673,$A$8:$A$5007,"مصروف",$I$8:$I$5007,"&lt;&gt;مرفوض",$K$8:$K$5007,"&lt;&gt;نعم")&amp;" مصروف غير مسوى",IF(L4673="تمت التسوية",IF(P4673=0,"✔ متوازنة وتمت التسوية","✔ تمت التسوية – متبقي "&amp;TEXT(P4673,"#,##0")),IF(P4673&gt;0,"متبقي "&amp;TEXT(P4673,"#,##0"),"✔ متوازنة"))))),IF(R4673=0,"⚠ أضف سطر عهدة أولًا",IF(OR(C4673="",N(G4673)=0),"⚠ أكمل التاريخ والقيمة",IF(S4673="","⚠ التاريخ خارج السنة المالية",IF(H4673="","⚠ اختر بند الموازنة",IF(I4673="مرفوض","✖ مرفوض من المدير",IF(I4673&lt;&gt;"موافق","⏳ بانتظار موافقة المدير",IF(K4673&lt;&gt;"نعم","⚠ غير مسوى مع الحسابات","✔ معتمد ومسوى")))))))))</f>
        <v/>
      </c>
      <c r="R4673">
        <f>N(R4672)+IF(A4673="عهدة",1,0)</f>
        <v/>
      </c>
      <c r="S4673">
        <f>IF(C4673="","",IF(AND(C4673&gt;=DATE(2026,9,1),C4673&lt;=DATE(2027,8,31)),(YEAR(C4673)-2026)*12+MONTH(C4673)-8,""))</f>
        <v/>
      </c>
      <c r="T4673">
        <f>IF(AND(A4673="مصروف",R4673&gt;0,I4673="موافق",S4673&lt;&gt;"",H4673&lt;&gt;""),N(G4673),0)</f>
        <v/>
      </c>
    </row>
    <row r="4674">
      <c r="A4674" s="19" t="n"/>
      <c r="B4674" s="20">
        <f>IF(A4674="","",IF(R4674=0,"⚠ أضف سطر عهدة أولًا","BDR-"&amp;TEXT(R4674,"000")))</f>
        <v/>
      </c>
      <c r="C4674" s="21" t="n"/>
      <c r="D4674" s="20">
        <f>IF(C4674="","",IF(S4674="","خارج السنة المالية",INDEX(القوائم!$D$2:$D$13,S4674)))</f>
        <v/>
      </c>
      <c r="E4674" s="22" t="n"/>
      <c r="F4674" s="23" t="n"/>
      <c r="G4674" s="23" t="n"/>
      <c r="H4674" s="22" t="n"/>
      <c r="I4674" s="19" t="n"/>
      <c r="J4674" s="21" t="n"/>
      <c r="K4674" s="19" t="n"/>
      <c r="L4674" s="19" t="n"/>
      <c r="M4674" s="21" t="n"/>
      <c r="N4674" s="22" t="n"/>
      <c r="O4674" s="24">
        <f>IF(A4674&lt;&gt;"عهدة","",SUMIFS($G$8:$G$5007,$B$8:$B$5007,B4674,$A$8:$A$5007,"مصروف",$I$8:$I$5007,"&lt;&gt;مرفوض"))</f>
        <v/>
      </c>
      <c r="P4674" s="25">
        <f>IF(A4674&lt;&gt;"عهدة","",N(F4674)-O4674)</f>
        <v/>
      </c>
      <c r="Q4674" s="26">
        <f>IF(A4674="","",IF(A4674="عهدة",IF(N(F4674)=0,"⚠ أدخل قيمة العهدة",IF(P4674&lt;0,"⛔ عجز / زيادة مصروفات "&amp;TEXT(-P4674,"#,##0"),IF(COUNTIFS($B$8:$B$5007,B4674,$A$8:$A$5007,"مصروف",$I$8:$I$5007,"&lt;&gt;مرفوض",$K$8:$K$5007,"&lt;&gt;نعم")&gt;0,"⚠ "&amp;COUNTIFS($B$8:$B$5007,B4674,$A$8:$A$5007,"مصروف",$I$8:$I$5007,"&lt;&gt;مرفوض",$K$8:$K$5007,"&lt;&gt;نعم")&amp;" مصروف غير مسوى",IF(L4674="تمت التسوية",IF(P4674=0,"✔ متوازنة وتمت التسوية","✔ تمت التسوية – متبقي "&amp;TEXT(P4674,"#,##0")),IF(P4674&gt;0,"متبقي "&amp;TEXT(P4674,"#,##0"),"✔ متوازنة"))))),IF(R4674=0,"⚠ أضف سطر عهدة أولًا",IF(OR(C4674="",N(G4674)=0),"⚠ أكمل التاريخ والقيمة",IF(S4674="","⚠ التاريخ خارج السنة المالية",IF(H4674="","⚠ اختر بند الموازنة",IF(I4674="مرفوض","✖ مرفوض من المدير",IF(I4674&lt;&gt;"موافق","⏳ بانتظار موافقة المدير",IF(K4674&lt;&gt;"نعم","⚠ غير مسوى مع الحسابات","✔ معتمد ومسوى")))))))))</f>
        <v/>
      </c>
      <c r="R4674">
        <f>N(R4673)+IF(A4674="عهدة",1,0)</f>
        <v/>
      </c>
      <c r="S4674">
        <f>IF(C4674="","",IF(AND(C4674&gt;=DATE(2026,9,1),C4674&lt;=DATE(2027,8,31)),(YEAR(C4674)-2026)*12+MONTH(C4674)-8,""))</f>
        <v/>
      </c>
      <c r="T4674">
        <f>IF(AND(A4674="مصروف",R4674&gt;0,I4674="موافق",S4674&lt;&gt;"",H4674&lt;&gt;""),N(G4674),0)</f>
        <v/>
      </c>
    </row>
    <row r="4675">
      <c r="A4675" s="19" t="n"/>
      <c r="B4675" s="20">
        <f>IF(A4675="","",IF(R4675=0,"⚠ أضف سطر عهدة أولًا","BDR-"&amp;TEXT(R4675,"000")))</f>
        <v/>
      </c>
      <c r="C4675" s="21" t="n"/>
      <c r="D4675" s="20">
        <f>IF(C4675="","",IF(S4675="","خارج السنة المالية",INDEX(القوائم!$D$2:$D$13,S4675)))</f>
        <v/>
      </c>
      <c r="E4675" s="22" t="n"/>
      <c r="F4675" s="23" t="n"/>
      <c r="G4675" s="23" t="n"/>
      <c r="H4675" s="22" t="n"/>
      <c r="I4675" s="19" t="n"/>
      <c r="J4675" s="21" t="n"/>
      <c r="K4675" s="19" t="n"/>
      <c r="L4675" s="19" t="n"/>
      <c r="M4675" s="21" t="n"/>
      <c r="N4675" s="22" t="n"/>
      <c r="O4675" s="24">
        <f>IF(A4675&lt;&gt;"عهدة","",SUMIFS($G$8:$G$5007,$B$8:$B$5007,B4675,$A$8:$A$5007,"مصروف",$I$8:$I$5007,"&lt;&gt;مرفوض"))</f>
        <v/>
      </c>
      <c r="P4675" s="25">
        <f>IF(A4675&lt;&gt;"عهدة","",N(F4675)-O4675)</f>
        <v/>
      </c>
      <c r="Q4675" s="26">
        <f>IF(A4675="","",IF(A4675="عهدة",IF(N(F4675)=0,"⚠ أدخل قيمة العهدة",IF(P4675&lt;0,"⛔ عجز / زيادة مصروفات "&amp;TEXT(-P4675,"#,##0"),IF(COUNTIFS($B$8:$B$5007,B4675,$A$8:$A$5007,"مصروف",$I$8:$I$5007,"&lt;&gt;مرفوض",$K$8:$K$5007,"&lt;&gt;نعم")&gt;0,"⚠ "&amp;COUNTIFS($B$8:$B$5007,B4675,$A$8:$A$5007,"مصروف",$I$8:$I$5007,"&lt;&gt;مرفوض",$K$8:$K$5007,"&lt;&gt;نعم")&amp;" مصروف غير مسوى",IF(L4675="تمت التسوية",IF(P4675=0,"✔ متوازنة وتمت التسوية","✔ تمت التسوية – متبقي "&amp;TEXT(P4675,"#,##0")),IF(P4675&gt;0,"متبقي "&amp;TEXT(P4675,"#,##0"),"✔ متوازنة"))))),IF(R4675=0,"⚠ أضف سطر عهدة أولًا",IF(OR(C4675="",N(G4675)=0),"⚠ أكمل التاريخ والقيمة",IF(S4675="","⚠ التاريخ خارج السنة المالية",IF(H4675="","⚠ اختر بند الموازنة",IF(I4675="مرفوض","✖ مرفوض من المدير",IF(I4675&lt;&gt;"موافق","⏳ بانتظار موافقة المدير",IF(K4675&lt;&gt;"نعم","⚠ غير مسوى مع الحسابات","✔ معتمد ومسوى")))))))))</f>
        <v/>
      </c>
      <c r="R4675">
        <f>N(R4674)+IF(A4675="عهدة",1,0)</f>
        <v/>
      </c>
      <c r="S4675">
        <f>IF(C4675="","",IF(AND(C4675&gt;=DATE(2026,9,1),C4675&lt;=DATE(2027,8,31)),(YEAR(C4675)-2026)*12+MONTH(C4675)-8,""))</f>
        <v/>
      </c>
      <c r="T4675">
        <f>IF(AND(A4675="مصروف",R4675&gt;0,I4675="موافق",S4675&lt;&gt;"",H4675&lt;&gt;""),N(G4675),0)</f>
        <v/>
      </c>
    </row>
    <row r="4676">
      <c r="A4676" s="19" t="n"/>
      <c r="B4676" s="20">
        <f>IF(A4676="","",IF(R4676=0,"⚠ أضف سطر عهدة أولًا","BDR-"&amp;TEXT(R4676,"000")))</f>
        <v/>
      </c>
      <c r="C4676" s="21" t="n"/>
      <c r="D4676" s="20">
        <f>IF(C4676="","",IF(S4676="","خارج السنة المالية",INDEX(القوائم!$D$2:$D$13,S4676)))</f>
        <v/>
      </c>
      <c r="E4676" s="22" t="n"/>
      <c r="F4676" s="23" t="n"/>
      <c r="G4676" s="23" t="n"/>
      <c r="H4676" s="22" t="n"/>
      <c r="I4676" s="19" t="n"/>
      <c r="J4676" s="21" t="n"/>
      <c r="K4676" s="19" t="n"/>
      <c r="L4676" s="19" t="n"/>
      <c r="M4676" s="21" t="n"/>
      <c r="N4676" s="22" t="n"/>
      <c r="O4676" s="24">
        <f>IF(A4676&lt;&gt;"عهدة","",SUMIFS($G$8:$G$5007,$B$8:$B$5007,B4676,$A$8:$A$5007,"مصروف",$I$8:$I$5007,"&lt;&gt;مرفوض"))</f>
        <v/>
      </c>
      <c r="P4676" s="25">
        <f>IF(A4676&lt;&gt;"عهدة","",N(F4676)-O4676)</f>
        <v/>
      </c>
      <c r="Q4676" s="26">
        <f>IF(A4676="","",IF(A4676="عهدة",IF(N(F4676)=0,"⚠ أدخل قيمة العهدة",IF(P4676&lt;0,"⛔ عجز / زيادة مصروفات "&amp;TEXT(-P4676,"#,##0"),IF(COUNTIFS($B$8:$B$5007,B4676,$A$8:$A$5007,"مصروف",$I$8:$I$5007,"&lt;&gt;مرفوض",$K$8:$K$5007,"&lt;&gt;نعم")&gt;0,"⚠ "&amp;COUNTIFS($B$8:$B$5007,B4676,$A$8:$A$5007,"مصروف",$I$8:$I$5007,"&lt;&gt;مرفوض",$K$8:$K$5007,"&lt;&gt;نعم")&amp;" مصروف غير مسوى",IF(L4676="تمت التسوية",IF(P4676=0,"✔ متوازنة وتمت التسوية","✔ تمت التسوية – متبقي "&amp;TEXT(P4676,"#,##0")),IF(P4676&gt;0,"متبقي "&amp;TEXT(P4676,"#,##0"),"✔ متوازنة"))))),IF(R4676=0,"⚠ أضف سطر عهدة أولًا",IF(OR(C4676="",N(G4676)=0),"⚠ أكمل التاريخ والقيمة",IF(S4676="","⚠ التاريخ خارج السنة المالية",IF(H4676="","⚠ اختر بند الموازنة",IF(I4676="مرفوض","✖ مرفوض من المدير",IF(I4676&lt;&gt;"موافق","⏳ بانتظار موافقة المدير",IF(K4676&lt;&gt;"نعم","⚠ غير مسوى مع الحسابات","✔ معتمد ومسوى")))))))))</f>
        <v/>
      </c>
      <c r="R4676">
        <f>N(R4675)+IF(A4676="عهدة",1,0)</f>
        <v/>
      </c>
      <c r="S4676">
        <f>IF(C4676="","",IF(AND(C4676&gt;=DATE(2026,9,1),C4676&lt;=DATE(2027,8,31)),(YEAR(C4676)-2026)*12+MONTH(C4676)-8,""))</f>
        <v/>
      </c>
      <c r="T4676">
        <f>IF(AND(A4676="مصروف",R4676&gt;0,I4676="موافق",S4676&lt;&gt;"",H4676&lt;&gt;""),N(G4676),0)</f>
        <v/>
      </c>
    </row>
    <row r="4677">
      <c r="A4677" s="19" t="n"/>
      <c r="B4677" s="20">
        <f>IF(A4677="","",IF(R4677=0,"⚠ أضف سطر عهدة أولًا","BDR-"&amp;TEXT(R4677,"000")))</f>
        <v/>
      </c>
      <c r="C4677" s="21" t="n"/>
      <c r="D4677" s="20">
        <f>IF(C4677="","",IF(S4677="","خارج السنة المالية",INDEX(القوائم!$D$2:$D$13,S4677)))</f>
        <v/>
      </c>
      <c r="E4677" s="22" t="n"/>
      <c r="F4677" s="23" t="n"/>
      <c r="G4677" s="23" t="n"/>
      <c r="H4677" s="22" t="n"/>
      <c r="I4677" s="19" t="n"/>
      <c r="J4677" s="21" t="n"/>
      <c r="K4677" s="19" t="n"/>
      <c r="L4677" s="19" t="n"/>
      <c r="M4677" s="21" t="n"/>
      <c r="N4677" s="22" t="n"/>
      <c r="O4677" s="24">
        <f>IF(A4677&lt;&gt;"عهدة","",SUMIFS($G$8:$G$5007,$B$8:$B$5007,B4677,$A$8:$A$5007,"مصروف",$I$8:$I$5007,"&lt;&gt;مرفوض"))</f>
        <v/>
      </c>
      <c r="P4677" s="25">
        <f>IF(A4677&lt;&gt;"عهدة","",N(F4677)-O4677)</f>
        <v/>
      </c>
      <c r="Q4677" s="26">
        <f>IF(A4677="","",IF(A4677="عهدة",IF(N(F4677)=0,"⚠ أدخل قيمة العهدة",IF(P4677&lt;0,"⛔ عجز / زيادة مصروفات "&amp;TEXT(-P4677,"#,##0"),IF(COUNTIFS($B$8:$B$5007,B4677,$A$8:$A$5007,"مصروف",$I$8:$I$5007,"&lt;&gt;مرفوض",$K$8:$K$5007,"&lt;&gt;نعم")&gt;0,"⚠ "&amp;COUNTIFS($B$8:$B$5007,B4677,$A$8:$A$5007,"مصروف",$I$8:$I$5007,"&lt;&gt;مرفوض",$K$8:$K$5007,"&lt;&gt;نعم")&amp;" مصروف غير مسوى",IF(L4677="تمت التسوية",IF(P4677=0,"✔ متوازنة وتمت التسوية","✔ تمت التسوية – متبقي "&amp;TEXT(P4677,"#,##0")),IF(P4677&gt;0,"متبقي "&amp;TEXT(P4677,"#,##0"),"✔ متوازنة"))))),IF(R4677=0,"⚠ أضف سطر عهدة أولًا",IF(OR(C4677="",N(G4677)=0),"⚠ أكمل التاريخ والقيمة",IF(S4677="","⚠ التاريخ خارج السنة المالية",IF(H4677="","⚠ اختر بند الموازنة",IF(I4677="مرفوض","✖ مرفوض من المدير",IF(I4677&lt;&gt;"موافق","⏳ بانتظار موافقة المدير",IF(K4677&lt;&gt;"نعم","⚠ غير مسوى مع الحسابات","✔ معتمد ومسوى")))))))))</f>
        <v/>
      </c>
      <c r="R4677">
        <f>N(R4676)+IF(A4677="عهدة",1,0)</f>
        <v/>
      </c>
      <c r="S4677">
        <f>IF(C4677="","",IF(AND(C4677&gt;=DATE(2026,9,1),C4677&lt;=DATE(2027,8,31)),(YEAR(C4677)-2026)*12+MONTH(C4677)-8,""))</f>
        <v/>
      </c>
      <c r="T4677">
        <f>IF(AND(A4677="مصروف",R4677&gt;0,I4677="موافق",S4677&lt;&gt;"",H4677&lt;&gt;""),N(G4677),0)</f>
        <v/>
      </c>
    </row>
    <row r="4678">
      <c r="A4678" s="19" t="n"/>
      <c r="B4678" s="20">
        <f>IF(A4678="","",IF(R4678=0,"⚠ أضف سطر عهدة أولًا","BDR-"&amp;TEXT(R4678,"000")))</f>
        <v/>
      </c>
      <c r="C4678" s="21" t="n"/>
      <c r="D4678" s="20">
        <f>IF(C4678="","",IF(S4678="","خارج السنة المالية",INDEX(القوائم!$D$2:$D$13,S4678)))</f>
        <v/>
      </c>
      <c r="E4678" s="22" t="n"/>
      <c r="F4678" s="23" t="n"/>
      <c r="G4678" s="23" t="n"/>
      <c r="H4678" s="22" t="n"/>
      <c r="I4678" s="19" t="n"/>
      <c r="J4678" s="21" t="n"/>
      <c r="K4678" s="19" t="n"/>
      <c r="L4678" s="19" t="n"/>
      <c r="M4678" s="21" t="n"/>
      <c r="N4678" s="22" t="n"/>
      <c r="O4678" s="24">
        <f>IF(A4678&lt;&gt;"عهدة","",SUMIFS($G$8:$G$5007,$B$8:$B$5007,B4678,$A$8:$A$5007,"مصروف",$I$8:$I$5007,"&lt;&gt;مرفوض"))</f>
        <v/>
      </c>
      <c r="P4678" s="25">
        <f>IF(A4678&lt;&gt;"عهدة","",N(F4678)-O4678)</f>
        <v/>
      </c>
      <c r="Q4678" s="26">
        <f>IF(A4678="","",IF(A4678="عهدة",IF(N(F4678)=0,"⚠ أدخل قيمة العهدة",IF(P4678&lt;0,"⛔ عجز / زيادة مصروفات "&amp;TEXT(-P4678,"#,##0"),IF(COUNTIFS($B$8:$B$5007,B4678,$A$8:$A$5007,"مصروف",$I$8:$I$5007,"&lt;&gt;مرفوض",$K$8:$K$5007,"&lt;&gt;نعم")&gt;0,"⚠ "&amp;COUNTIFS($B$8:$B$5007,B4678,$A$8:$A$5007,"مصروف",$I$8:$I$5007,"&lt;&gt;مرفوض",$K$8:$K$5007,"&lt;&gt;نعم")&amp;" مصروف غير مسوى",IF(L4678="تمت التسوية",IF(P4678=0,"✔ متوازنة وتمت التسوية","✔ تمت التسوية – متبقي "&amp;TEXT(P4678,"#,##0")),IF(P4678&gt;0,"متبقي "&amp;TEXT(P4678,"#,##0"),"✔ متوازنة"))))),IF(R4678=0,"⚠ أضف سطر عهدة أولًا",IF(OR(C4678="",N(G4678)=0),"⚠ أكمل التاريخ والقيمة",IF(S4678="","⚠ التاريخ خارج السنة المالية",IF(H4678="","⚠ اختر بند الموازنة",IF(I4678="مرفوض","✖ مرفوض من المدير",IF(I4678&lt;&gt;"موافق","⏳ بانتظار موافقة المدير",IF(K4678&lt;&gt;"نعم","⚠ غير مسوى مع الحسابات","✔ معتمد ومسوى")))))))))</f>
        <v/>
      </c>
      <c r="R4678">
        <f>N(R4677)+IF(A4678="عهدة",1,0)</f>
        <v/>
      </c>
      <c r="S4678">
        <f>IF(C4678="","",IF(AND(C4678&gt;=DATE(2026,9,1),C4678&lt;=DATE(2027,8,31)),(YEAR(C4678)-2026)*12+MONTH(C4678)-8,""))</f>
        <v/>
      </c>
      <c r="T4678">
        <f>IF(AND(A4678="مصروف",R4678&gt;0,I4678="موافق",S4678&lt;&gt;"",H4678&lt;&gt;""),N(G4678),0)</f>
        <v/>
      </c>
    </row>
    <row r="4679">
      <c r="A4679" s="19" t="n"/>
      <c r="B4679" s="20">
        <f>IF(A4679="","",IF(R4679=0,"⚠ أضف سطر عهدة أولًا","BDR-"&amp;TEXT(R4679,"000")))</f>
        <v/>
      </c>
      <c r="C4679" s="21" t="n"/>
      <c r="D4679" s="20">
        <f>IF(C4679="","",IF(S4679="","خارج السنة المالية",INDEX(القوائم!$D$2:$D$13,S4679)))</f>
        <v/>
      </c>
      <c r="E4679" s="22" t="n"/>
      <c r="F4679" s="23" t="n"/>
      <c r="G4679" s="23" t="n"/>
      <c r="H4679" s="22" t="n"/>
      <c r="I4679" s="19" t="n"/>
      <c r="J4679" s="21" t="n"/>
      <c r="K4679" s="19" t="n"/>
      <c r="L4679" s="19" t="n"/>
      <c r="M4679" s="21" t="n"/>
      <c r="N4679" s="22" t="n"/>
      <c r="O4679" s="24">
        <f>IF(A4679&lt;&gt;"عهدة","",SUMIFS($G$8:$G$5007,$B$8:$B$5007,B4679,$A$8:$A$5007,"مصروف",$I$8:$I$5007,"&lt;&gt;مرفوض"))</f>
        <v/>
      </c>
      <c r="P4679" s="25">
        <f>IF(A4679&lt;&gt;"عهدة","",N(F4679)-O4679)</f>
        <v/>
      </c>
      <c r="Q4679" s="26">
        <f>IF(A4679="","",IF(A4679="عهدة",IF(N(F4679)=0,"⚠ أدخل قيمة العهدة",IF(P4679&lt;0,"⛔ عجز / زيادة مصروفات "&amp;TEXT(-P4679,"#,##0"),IF(COUNTIFS($B$8:$B$5007,B4679,$A$8:$A$5007,"مصروف",$I$8:$I$5007,"&lt;&gt;مرفوض",$K$8:$K$5007,"&lt;&gt;نعم")&gt;0,"⚠ "&amp;COUNTIFS($B$8:$B$5007,B4679,$A$8:$A$5007,"مصروف",$I$8:$I$5007,"&lt;&gt;مرفوض",$K$8:$K$5007,"&lt;&gt;نعم")&amp;" مصروف غير مسوى",IF(L4679="تمت التسوية",IF(P4679=0,"✔ متوازنة وتمت التسوية","✔ تمت التسوية – متبقي "&amp;TEXT(P4679,"#,##0")),IF(P4679&gt;0,"متبقي "&amp;TEXT(P4679,"#,##0"),"✔ متوازنة"))))),IF(R4679=0,"⚠ أضف سطر عهدة أولًا",IF(OR(C4679="",N(G4679)=0),"⚠ أكمل التاريخ والقيمة",IF(S4679="","⚠ التاريخ خارج السنة المالية",IF(H4679="","⚠ اختر بند الموازنة",IF(I4679="مرفوض","✖ مرفوض من المدير",IF(I4679&lt;&gt;"موافق","⏳ بانتظار موافقة المدير",IF(K4679&lt;&gt;"نعم","⚠ غير مسوى مع الحسابات","✔ معتمد ومسوى")))))))))</f>
        <v/>
      </c>
      <c r="R4679">
        <f>N(R4678)+IF(A4679="عهدة",1,0)</f>
        <v/>
      </c>
      <c r="S4679">
        <f>IF(C4679="","",IF(AND(C4679&gt;=DATE(2026,9,1),C4679&lt;=DATE(2027,8,31)),(YEAR(C4679)-2026)*12+MONTH(C4679)-8,""))</f>
        <v/>
      </c>
      <c r="T4679">
        <f>IF(AND(A4679="مصروف",R4679&gt;0,I4679="موافق",S4679&lt;&gt;"",H4679&lt;&gt;""),N(G4679),0)</f>
        <v/>
      </c>
    </row>
    <row r="4680">
      <c r="A4680" s="19" t="n"/>
      <c r="B4680" s="20">
        <f>IF(A4680="","",IF(R4680=0,"⚠ أضف سطر عهدة أولًا","BDR-"&amp;TEXT(R4680,"000")))</f>
        <v/>
      </c>
      <c r="C4680" s="21" t="n"/>
      <c r="D4680" s="20">
        <f>IF(C4680="","",IF(S4680="","خارج السنة المالية",INDEX(القوائم!$D$2:$D$13,S4680)))</f>
        <v/>
      </c>
      <c r="E4680" s="22" t="n"/>
      <c r="F4680" s="23" t="n"/>
      <c r="G4680" s="23" t="n"/>
      <c r="H4680" s="22" t="n"/>
      <c r="I4680" s="19" t="n"/>
      <c r="J4680" s="21" t="n"/>
      <c r="K4680" s="19" t="n"/>
      <c r="L4680" s="19" t="n"/>
      <c r="M4680" s="21" t="n"/>
      <c r="N4680" s="22" t="n"/>
      <c r="O4680" s="24">
        <f>IF(A4680&lt;&gt;"عهدة","",SUMIFS($G$8:$G$5007,$B$8:$B$5007,B4680,$A$8:$A$5007,"مصروف",$I$8:$I$5007,"&lt;&gt;مرفوض"))</f>
        <v/>
      </c>
      <c r="P4680" s="25">
        <f>IF(A4680&lt;&gt;"عهدة","",N(F4680)-O4680)</f>
        <v/>
      </c>
      <c r="Q4680" s="26">
        <f>IF(A4680="","",IF(A4680="عهدة",IF(N(F4680)=0,"⚠ أدخل قيمة العهدة",IF(P4680&lt;0,"⛔ عجز / زيادة مصروفات "&amp;TEXT(-P4680,"#,##0"),IF(COUNTIFS($B$8:$B$5007,B4680,$A$8:$A$5007,"مصروف",$I$8:$I$5007,"&lt;&gt;مرفوض",$K$8:$K$5007,"&lt;&gt;نعم")&gt;0,"⚠ "&amp;COUNTIFS($B$8:$B$5007,B4680,$A$8:$A$5007,"مصروف",$I$8:$I$5007,"&lt;&gt;مرفوض",$K$8:$K$5007,"&lt;&gt;نعم")&amp;" مصروف غير مسوى",IF(L4680="تمت التسوية",IF(P4680=0,"✔ متوازنة وتمت التسوية","✔ تمت التسوية – متبقي "&amp;TEXT(P4680,"#,##0")),IF(P4680&gt;0,"متبقي "&amp;TEXT(P4680,"#,##0"),"✔ متوازنة"))))),IF(R4680=0,"⚠ أضف سطر عهدة أولًا",IF(OR(C4680="",N(G4680)=0),"⚠ أكمل التاريخ والقيمة",IF(S4680="","⚠ التاريخ خارج السنة المالية",IF(H4680="","⚠ اختر بند الموازنة",IF(I4680="مرفوض","✖ مرفوض من المدير",IF(I4680&lt;&gt;"موافق","⏳ بانتظار موافقة المدير",IF(K4680&lt;&gt;"نعم","⚠ غير مسوى مع الحسابات","✔ معتمد ومسوى")))))))))</f>
        <v/>
      </c>
      <c r="R4680">
        <f>N(R4679)+IF(A4680="عهدة",1,0)</f>
        <v/>
      </c>
      <c r="S4680">
        <f>IF(C4680="","",IF(AND(C4680&gt;=DATE(2026,9,1),C4680&lt;=DATE(2027,8,31)),(YEAR(C4680)-2026)*12+MONTH(C4680)-8,""))</f>
        <v/>
      </c>
      <c r="T4680">
        <f>IF(AND(A4680="مصروف",R4680&gt;0,I4680="موافق",S4680&lt;&gt;"",H4680&lt;&gt;""),N(G4680),0)</f>
        <v/>
      </c>
    </row>
    <row r="4681">
      <c r="A4681" s="19" t="n"/>
      <c r="B4681" s="20">
        <f>IF(A4681="","",IF(R4681=0,"⚠ أضف سطر عهدة أولًا","BDR-"&amp;TEXT(R4681,"000")))</f>
        <v/>
      </c>
      <c r="C4681" s="21" t="n"/>
      <c r="D4681" s="20">
        <f>IF(C4681="","",IF(S4681="","خارج السنة المالية",INDEX(القوائم!$D$2:$D$13,S4681)))</f>
        <v/>
      </c>
      <c r="E4681" s="22" t="n"/>
      <c r="F4681" s="23" t="n"/>
      <c r="G4681" s="23" t="n"/>
      <c r="H4681" s="22" t="n"/>
      <c r="I4681" s="19" t="n"/>
      <c r="J4681" s="21" t="n"/>
      <c r="K4681" s="19" t="n"/>
      <c r="L4681" s="19" t="n"/>
      <c r="M4681" s="21" t="n"/>
      <c r="N4681" s="22" t="n"/>
      <c r="O4681" s="24">
        <f>IF(A4681&lt;&gt;"عهدة","",SUMIFS($G$8:$G$5007,$B$8:$B$5007,B4681,$A$8:$A$5007,"مصروف",$I$8:$I$5007,"&lt;&gt;مرفوض"))</f>
        <v/>
      </c>
      <c r="P4681" s="25">
        <f>IF(A4681&lt;&gt;"عهدة","",N(F4681)-O4681)</f>
        <v/>
      </c>
      <c r="Q4681" s="26">
        <f>IF(A4681="","",IF(A4681="عهدة",IF(N(F4681)=0,"⚠ أدخل قيمة العهدة",IF(P4681&lt;0,"⛔ عجز / زيادة مصروفات "&amp;TEXT(-P4681,"#,##0"),IF(COUNTIFS($B$8:$B$5007,B4681,$A$8:$A$5007,"مصروف",$I$8:$I$5007,"&lt;&gt;مرفوض",$K$8:$K$5007,"&lt;&gt;نعم")&gt;0,"⚠ "&amp;COUNTIFS($B$8:$B$5007,B4681,$A$8:$A$5007,"مصروف",$I$8:$I$5007,"&lt;&gt;مرفوض",$K$8:$K$5007,"&lt;&gt;نعم")&amp;" مصروف غير مسوى",IF(L4681="تمت التسوية",IF(P4681=0,"✔ متوازنة وتمت التسوية","✔ تمت التسوية – متبقي "&amp;TEXT(P4681,"#,##0")),IF(P4681&gt;0,"متبقي "&amp;TEXT(P4681,"#,##0"),"✔ متوازنة"))))),IF(R4681=0,"⚠ أضف سطر عهدة أولًا",IF(OR(C4681="",N(G4681)=0),"⚠ أكمل التاريخ والقيمة",IF(S4681="","⚠ التاريخ خارج السنة المالية",IF(H4681="","⚠ اختر بند الموازنة",IF(I4681="مرفوض","✖ مرفوض من المدير",IF(I4681&lt;&gt;"موافق","⏳ بانتظار موافقة المدير",IF(K4681&lt;&gt;"نعم","⚠ غير مسوى مع الحسابات","✔ معتمد ومسوى")))))))))</f>
        <v/>
      </c>
      <c r="R4681">
        <f>N(R4680)+IF(A4681="عهدة",1,0)</f>
        <v/>
      </c>
      <c r="S4681">
        <f>IF(C4681="","",IF(AND(C4681&gt;=DATE(2026,9,1),C4681&lt;=DATE(2027,8,31)),(YEAR(C4681)-2026)*12+MONTH(C4681)-8,""))</f>
        <v/>
      </c>
      <c r="T4681">
        <f>IF(AND(A4681="مصروف",R4681&gt;0,I4681="موافق",S4681&lt;&gt;"",H4681&lt;&gt;""),N(G4681),0)</f>
        <v/>
      </c>
    </row>
    <row r="4682">
      <c r="A4682" s="19" t="n"/>
      <c r="B4682" s="20">
        <f>IF(A4682="","",IF(R4682=0,"⚠ أضف سطر عهدة أولًا","BDR-"&amp;TEXT(R4682,"000")))</f>
        <v/>
      </c>
      <c r="C4682" s="21" t="n"/>
      <c r="D4682" s="20">
        <f>IF(C4682="","",IF(S4682="","خارج السنة المالية",INDEX(القوائم!$D$2:$D$13,S4682)))</f>
        <v/>
      </c>
      <c r="E4682" s="22" t="n"/>
      <c r="F4682" s="23" t="n"/>
      <c r="G4682" s="23" t="n"/>
      <c r="H4682" s="22" t="n"/>
      <c r="I4682" s="19" t="n"/>
      <c r="J4682" s="21" t="n"/>
      <c r="K4682" s="19" t="n"/>
      <c r="L4682" s="19" t="n"/>
      <c r="M4682" s="21" t="n"/>
      <c r="N4682" s="22" t="n"/>
      <c r="O4682" s="24">
        <f>IF(A4682&lt;&gt;"عهدة","",SUMIFS($G$8:$G$5007,$B$8:$B$5007,B4682,$A$8:$A$5007,"مصروف",$I$8:$I$5007,"&lt;&gt;مرفوض"))</f>
        <v/>
      </c>
      <c r="P4682" s="25">
        <f>IF(A4682&lt;&gt;"عهدة","",N(F4682)-O4682)</f>
        <v/>
      </c>
      <c r="Q4682" s="26">
        <f>IF(A4682="","",IF(A4682="عهدة",IF(N(F4682)=0,"⚠ أدخل قيمة العهدة",IF(P4682&lt;0,"⛔ عجز / زيادة مصروفات "&amp;TEXT(-P4682,"#,##0"),IF(COUNTIFS($B$8:$B$5007,B4682,$A$8:$A$5007,"مصروف",$I$8:$I$5007,"&lt;&gt;مرفوض",$K$8:$K$5007,"&lt;&gt;نعم")&gt;0,"⚠ "&amp;COUNTIFS($B$8:$B$5007,B4682,$A$8:$A$5007,"مصروف",$I$8:$I$5007,"&lt;&gt;مرفوض",$K$8:$K$5007,"&lt;&gt;نعم")&amp;" مصروف غير مسوى",IF(L4682="تمت التسوية",IF(P4682=0,"✔ متوازنة وتمت التسوية","✔ تمت التسوية – متبقي "&amp;TEXT(P4682,"#,##0")),IF(P4682&gt;0,"متبقي "&amp;TEXT(P4682,"#,##0"),"✔ متوازنة"))))),IF(R4682=0,"⚠ أضف سطر عهدة أولًا",IF(OR(C4682="",N(G4682)=0),"⚠ أكمل التاريخ والقيمة",IF(S4682="","⚠ التاريخ خارج السنة المالية",IF(H4682="","⚠ اختر بند الموازنة",IF(I4682="مرفوض","✖ مرفوض من المدير",IF(I4682&lt;&gt;"موافق","⏳ بانتظار موافقة المدير",IF(K4682&lt;&gt;"نعم","⚠ غير مسوى مع الحسابات","✔ معتمد ومسوى")))))))))</f>
        <v/>
      </c>
      <c r="R4682">
        <f>N(R4681)+IF(A4682="عهدة",1,0)</f>
        <v/>
      </c>
      <c r="S4682">
        <f>IF(C4682="","",IF(AND(C4682&gt;=DATE(2026,9,1),C4682&lt;=DATE(2027,8,31)),(YEAR(C4682)-2026)*12+MONTH(C4682)-8,""))</f>
        <v/>
      </c>
      <c r="T4682">
        <f>IF(AND(A4682="مصروف",R4682&gt;0,I4682="موافق",S4682&lt;&gt;"",H4682&lt;&gt;""),N(G4682),0)</f>
        <v/>
      </c>
    </row>
    <row r="4683">
      <c r="A4683" s="19" t="n"/>
      <c r="B4683" s="20">
        <f>IF(A4683="","",IF(R4683=0,"⚠ أضف سطر عهدة أولًا","BDR-"&amp;TEXT(R4683,"000")))</f>
        <v/>
      </c>
      <c r="C4683" s="21" t="n"/>
      <c r="D4683" s="20">
        <f>IF(C4683="","",IF(S4683="","خارج السنة المالية",INDEX(القوائم!$D$2:$D$13,S4683)))</f>
        <v/>
      </c>
      <c r="E4683" s="22" t="n"/>
      <c r="F4683" s="23" t="n"/>
      <c r="G4683" s="23" t="n"/>
      <c r="H4683" s="22" t="n"/>
      <c r="I4683" s="19" t="n"/>
      <c r="J4683" s="21" t="n"/>
      <c r="K4683" s="19" t="n"/>
      <c r="L4683" s="19" t="n"/>
      <c r="M4683" s="21" t="n"/>
      <c r="N4683" s="22" t="n"/>
      <c r="O4683" s="24">
        <f>IF(A4683&lt;&gt;"عهدة","",SUMIFS($G$8:$G$5007,$B$8:$B$5007,B4683,$A$8:$A$5007,"مصروف",$I$8:$I$5007,"&lt;&gt;مرفوض"))</f>
        <v/>
      </c>
      <c r="P4683" s="25">
        <f>IF(A4683&lt;&gt;"عهدة","",N(F4683)-O4683)</f>
        <v/>
      </c>
      <c r="Q4683" s="26">
        <f>IF(A4683="","",IF(A4683="عهدة",IF(N(F4683)=0,"⚠ أدخل قيمة العهدة",IF(P4683&lt;0,"⛔ عجز / زيادة مصروفات "&amp;TEXT(-P4683,"#,##0"),IF(COUNTIFS($B$8:$B$5007,B4683,$A$8:$A$5007,"مصروف",$I$8:$I$5007,"&lt;&gt;مرفوض",$K$8:$K$5007,"&lt;&gt;نعم")&gt;0,"⚠ "&amp;COUNTIFS($B$8:$B$5007,B4683,$A$8:$A$5007,"مصروف",$I$8:$I$5007,"&lt;&gt;مرفوض",$K$8:$K$5007,"&lt;&gt;نعم")&amp;" مصروف غير مسوى",IF(L4683="تمت التسوية",IF(P4683=0,"✔ متوازنة وتمت التسوية","✔ تمت التسوية – متبقي "&amp;TEXT(P4683,"#,##0")),IF(P4683&gt;0,"متبقي "&amp;TEXT(P4683,"#,##0"),"✔ متوازنة"))))),IF(R4683=0,"⚠ أضف سطر عهدة أولًا",IF(OR(C4683="",N(G4683)=0),"⚠ أكمل التاريخ والقيمة",IF(S4683="","⚠ التاريخ خارج السنة المالية",IF(H4683="","⚠ اختر بند الموازنة",IF(I4683="مرفوض","✖ مرفوض من المدير",IF(I4683&lt;&gt;"موافق","⏳ بانتظار موافقة المدير",IF(K4683&lt;&gt;"نعم","⚠ غير مسوى مع الحسابات","✔ معتمد ومسوى")))))))))</f>
        <v/>
      </c>
      <c r="R4683">
        <f>N(R4682)+IF(A4683="عهدة",1,0)</f>
        <v/>
      </c>
      <c r="S4683">
        <f>IF(C4683="","",IF(AND(C4683&gt;=DATE(2026,9,1),C4683&lt;=DATE(2027,8,31)),(YEAR(C4683)-2026)*12+MONTH(C4683)-8,""))</f>
        <v/>
      </c>
      <c r="T4683">
        <f>IF(AND(A4683="مصروف",R4683&gt;0,I4683="موافق",S4683&lt;&gt;"",H4683&lt;&gt;""),N(G4683),0)</f>
        <v/>
      </c>
    </row>
    <row r="4684">
      <c r="A4684" s="19" t="n"/>
      <c r="B4684" s="20">
        <f>IF(A4684="","",IF(R4684=0,"⚠ أضف سطر عهدة أولًا","BDR-"&amp;TEXT(R4684,"000")))</f>
        <v/>
      </c>
      <c r="C4684" s="21" t="n"/>
      <c r="D4684" s="20">
        <f>IF(C4684="","",IF(S4684="","خارج السنة المالية",INDEX(القوائم!$D$2:$D$13,S4684)))</f>
        <v/>
      </c>
      <c r="E4684" s="22" t="n"/>
      <c r="F4684" s="23" t="n"/>
      <c r="G4684" s="23" t="n"/>
      <c r="H4684" s="22" t="n"/>
      <c r="I4684" s="19" t="n"/>
      <c r="J4684" s="21" t="n"/>
      <c r="K4684" s="19" t="n"/>
      <c r="L4684" s="19" t="n"/>
      <c r="M4684" s="21" t="n"/>
      <c r="N4684" s="22" t="n"/>
      <c r="O4684" s="24">
        <f>IF(A4684&lt;&gt;"عهدة","",SUMIFS($G$8:$G$5007,$B$8:$B$5007,B4684,$A$8:$A$5007,"مصروف",$I$8:$I$5007,"&lt;&gt;مرفوض"))</f>
        <v/>
      </c>
      <c r="P4684" s="25">
        <f>IF(A4684&lt;&gt;"عهدة","",N(F4684)-O4684)</f>
        <v/>
      </c>
      <c r="Q4684" s="26">
        <f>IF(A4684="","",IF(A4684="عهدة",IF(N(F4684)=0,"⚠ أدخل قيمة العهدة",IF(P4684&lt;0,"⛔ عجز / زيادة مصروفات "&amp;TEXT(-P4684,"#,##0"),IF(COUNTIFS($B$8:$B$5007,B4684,$A$8:$A$5007,"مصروف",$I$8:$I$5007,"&lt;&gt;مرفوض",$K$8:$K$5007,"&lt;&gt;نعم")&gt;0,"⚠ "&amp;COUNTIFS($B$8:$B$5007,B4684,$A$8:$A$5007,"مصروف",$I$8:$I$5007,"&lt;&gt;مرفوض",$K$8:$K$5007,"&lt;&gt;نعم")&amp;" مصروف غير مسوى",IF(L4684="تمت التسوية",IF(P4684=0,"✔ متوازنة وتمت التسوية","✔ تمت التسوية – متبقي "&amp;TEXT(P4684,"#,##0")),IF(P4684&gt;0,"متبقي "&amp;TEXT(P4684,"#,##0"),"✔ متوازنة"))))),IF(R4684=0,"⚠ أضف سطر عهدة أولًا",IF(OR(C4684="",N(G4684)=0),"⚠ أكمل التاريخ والقيمة",IF(S4684="","⚠ التاريخ خارج السنة المالية",IF(H4684="","⚠ اختر بند الموازنة",IF(I4684="مرفوض","✖ مرفوض من المدير",IF(I4684&lt;&gt;"موافق","⏳ بانتظار موافقة المدير",IF(K4684&lt;&gt;"نعم","⚠ غير مسوى مع الحسابات","✔ معتمد ومسوى")))))))))</f>
        <v/>
      </c>
      <c r="R4684">
        <f>N(R4683)+IF(A4684="عهدة",1,0)</f>
        <v/>
      </c>
      <c r="S4684">
        <f>IF(C4684="","",IF(AND(C4684&gt;=DATE(2026,9,1),C4684&lt;=DATE(2027,8,31)),(YEAR(C4684)-2026)*12+MONTH(C4684)-8,""))</f>
        <v/>
      </c>
      <c r="T4684">
        <f>IF(AND(A4684="مصروف",R4684&gt;0,I4684="موافق",S4684&lt;&gt;"",H4684&lt;&gt;""),N(G4684),0)</f>
        <v/>
      </c>
    </row>
    <row r="4685">
      <c r="A4685" s="19" t="n"/>
      <c r="B4685" s="20">
        <f>IF(A4685="","",IF(R4685=0,"⚠ أضف سطر عهدة أولًا","BDR-"&amp;TEXT(R4685,"000")))</f>
        <v/>
      </c>
      <c r="C4685" s="21" t="n"/>
      <c r="D4685" s="20">
        <f>IF(C4685="","",IF(S4685="","خارج السنة المالية",INDEX(القوائم!$D$2:$D$13,S4685)))</f>
        <v/>
      </c>
      <c r="E4685" s="22" t="n"/>
      <c r="F4685" s="23" t="n"/>
      <c r="G4685" s="23" t="n"/>
      <c r="H4685" s="22" t="n"/>
      <c r="I4685" s="19" t="n"/>
      <c r="J4685" s="21" t="n"/>
      <c r="K4685" s="19" t="n"/>
      <c r="L4685" s="19" t="n"/>
      <c r="M4685" s="21" t="n"/>
      <c r="N4685" s="22" t="n"/>
      <c r="O4685" s="24">
        <f>IF(A4685&lt;&gt;"عهدة","",SUMIFS($G$8:$G$5007,$B$8:$B$5007,B4685,$A$8:$A$5007,"مصروف",$I$8:$I$5007,"&lt;&gt;مرفوض"))</f>
        <v/>
      </c>
      <c r="P4685" s="25">
        <f>IF(A4685&lt;&gt;"عهدة","",N(F4685)-O4685)</f>
        <v/>
      </c>
      <c r="Q4685" s="26">
        <f>IF(A4685="","",IF(A4685="عهدة",IF(N(F4685)=0,"⚠ أدخل قيمة العهدة",IF(P4685&lt;0,"⛔ عجز / زيادة مصروفات "&amp;TEXT(-P4685,"#,##0"),IF(COUNTIFS($B$8:$B$5007,B4685,$A$8:$A$5007,"مصروف",$I$8:$I$5007,"&lt;&gt;مرفوض",$K$8:$K$5007,"&lt;&gt;نعم")&gt;0,"⚠ "&amp;COUNTIFS($B$8:$B$5007,B4685,$A$8:$A$5007,"مصروف",$I$8:$I$5007,"&lt;&gt;مرفوض",$K$8:$K$5007,"&lt;&gt;نعم")&amp;" مصروف غير مسوى",IF(L4685="تمت التسوية",IF(P4685=0,"✔ متوازنة وتمت التسوية","✔ تمت التسوية – متبقي "&amp;TEXT(P4685,"#,##0")),IF(P4685&gt;0,"متبقي "&amp;TEXT(P4685,"#,##0"),"✔ متوازنة"))))),IF(R4685=0,"⚠ أضف سطر عهدة أولًا",IF(OR(C4685="",N(G4685)=0),"⚠ أكمل التاريخ والقيمة",IF(S4685="","⚠ التاريخ خارج السنة المالية",IF(H4685="","⚠ اختر بند الموازنة",IF(I4685="مرفوض","✖ مرفوض من المدير",IF(I4685&lt;&gt;"موافق","⏳ بانتظار موافقة المدير",IF(K4685&lt;&gt;"نعم","⚠ غير مسوى مع الحسابات","✔ معتمد ومسوى")))))))))</f>
        <v/>
      </c>
      <c r="R4685">
        <f>N(R4684)+IF(A4685="عهدة",1,0)</f>
        <v/>
      </c>
      <c r="S4685">
        <f>IF(C4685="","",IF(AND(C4685&gt;=DATE(2026,9,1),C4685&lt;=DATE(2027,8,31)),(YEAR(C4685)-2026)*12+MONTH(C4685)-8,""))</f>
        <v/>
      </c>
      <c r="T4685">
        <f>IF(AND(A4685="مصروف",R4685&gt;0,I4685="موافق",S4685&lt;&gt;"",H4685&lt;&gt;""),N(G4685),0)</f>
        <v/>
      </c>
    </row>
    <row r="4686">
      <c r="A4686" s="19" t="n"/>
      <c r="B4686" s="20">
        <f>IF(A4686="","",IF(R4686=0,"⚠ أضف سطر عهدة أولًا","BDR-"&amp;TEXT(R4686,"000")))</f>
        <v/>
      </c>
      <c r="C4686" s="21" t="n"/>
      <c r="D4686" s="20">
        <f>IF(C4686="","",IF(S4686="","خارج السنة المالية",INDEX(القوائم!$D$2:$D$13,S4686)))</f>
        <v/>
      </c>
      <c r="E4686" s="22" t="n"/>
      <c r="F4686" s="23" t="n"/>
      <c r="G4686" s="23" t="n"/>
      <c r="H4686" s="22" t="n"/>
      <c r="I4686" s="19" t="n"/>
      <c r="J4686" s="21" t="n"/>
      <c r="K4686" s="19" t="n"/>
      <c r="L4686" s="19" t="n"/>
      <c r="M4686" s="21" t="n"/>
      <c r="N4686" s="22" t="n"/>
      <c r="O4686" s="24">
        <f>IF(A4686&lt;&gt;"عهدة","",SUMIFS($G$8:$G$5007,$B$8:$B$5007,B4686,$A$8:$A$5007,"مصروف",$I$8:$I$5007,"&lt;&gt;مرفوض"))</f>
        <v/>
      </c>
      <c r="P4686" s="25">
        <f>IF(A4686&lt;&gt;"عهدة","",N(F4686)-O4686)</f>
        <v/>
      </c>
      <c r="Q4686" s="26">
        <f>IF(A4686="","",IF(A4686="عهدة",IF(N(F4686)=0,"⚠ أدخل قيمة العهدة",IF(P4686&lt;0,"⛔ عجز / زيادة مصروفات "&amp;TEXT(-P4686,"#,##0"),IF(COUNTIFS($B$8:$B$5007,B4686,$A$8:$A$5007,"مصروف",$I$8:$I$5007,"&lt;&gt;مرفوض",$K$8:$K$5007,"&lt;&gt;نعم")&gt;0,"⚠ "&amp;COUNTIFS($B$8:$B$5007,B4686,$A$8:$A$5007,"مصروف",$I$8:$I$5007,"&lt;&gt;مرفوض",$K$8:$K$5007,"&lt;&gt;نعم")&amp;" مصروف غير مسوى",IF(L4686="تمت التسوية",IF(P4686=0,"✔ متوازنة وتمت التسوية","✔ تمت التسوية – متبقي "&amp;TEXT(P4686,"#,##0")),IF(P4686&gt;0,"متبقي "&amp;TEXT(P4686,"#,##0"),"✔ متوازنة"))))),IF(R4686=0,"⚠ أضف سطر عهدة أولًا",IF(OR(C4686="",N(G4686)=0),"⚠ أكمل التاريخ والقيمة",IF(S4686="","⚠ التاريخ خارج السنة المالية",IF(H4686="","⚠ اختر بند الموازنة",IF(I4686="مرفوض","✖ مرفوض من المدير",IF(I4686&lt;&gt;"موافق","⏳ بانتظار موافقة المدير",IF(K4686&lt;&gt;"نعم","⚠ غير مسوى مع الحسابات","✔ معتمد ومسوى")))))))))</f>
        <v/>
      </c>
      <c r="R4686">
        <f>N(R4685)+IF(A4686="عهدة",1,0)</f>
        <v/>
      </c>
      <c r="S4686">
        <f>IF(C4686="","",IF(AND(C4686&gt;=DATE(2026,9,1),C4686&lt;=DATE(2027,8,31)),(YEAR(C4686)-2026)*12+MONTH(C4686)-8,""))</f>
        <v/>
      </c>
      <c r="T4686">
        <f>IF(AND(A4686="مصروف",R4686&gt;0,I4686="موافق",S4686&lt;&gt;"",H4686&lt;&gt;""),N(G4686),0)</f>
        <v/>
      </c>
    </row>
    <row r="4687">
      <c r="A4687" s="19" t="n"/>
      <c r="B4687" s="20">
        <f>IF(A4687="","",IF(R4687=0,"⚠ أضف سطر عهدة أولًا","BDR-"&amp;TEXT(R4687,"000")))</f>
        <v/>
      </c>
      <c r="C4687" s="21" t="n"/>
      <c r="D4687" s="20">
        <f>IF(C4687="","",IF(S4687="","خارج السنة المالية",INDEX(القوائم!$D$2:$D$13,S4687)))</f>
        <v/>
      </c>
      <c r="E4687" s="22" t="n"/>
      <c r="F4687" s="23" t="n"/>
      <c r="G4687" s="23" t="n"/>
      <c r="H4687" s="22" t="n"/>
      <c r="I4687" s="19" t="n"/>
      <c r="J4687" s="21" t="n"/>
      <c r="K4687" s="19" t="n"/>
      <c r="L4687" s="19" t="n"/>
      <c r="M4687" s="21" t="n"/>
      <c r="N4687" s="22" t="n"/>
      <c r="O4687" s="24">
        <f>IF(A4687&lt;&gt;"عهدة","",SUMIFS($G$8:$G$5007,$B$8:$B$5007,B4687,$A$8:$A$5007,"مصروف",$I$8:$I$5007,"&lt;&gt;مرفوض"))</f>
        <v/>
      </c>
      <c r="P4687" s="25">
        <f>IF(A4687&lt;&gt;"عهدة","",N(F4687)-O4687)</f>
        <v/>
      </c>
      <c r="Q4687" s="26">
        <f>IF(A4687="","",IF(A4687="عهدة",IF(N(F4687)=0,"⚠ أدخل قيمة العهدة",IF(P4687&lt;0,"⛔ عجز / زيادة مصروفات "&amp;TEXT(-P4687,"#,##0"),IF(COUNTIFS($B$8:$B$5007,B4687,$A$8:$A$5007,"مصروف",$I$8:$I$5007,"&lt;&gt;مرفوض",$K$8:$K$5007,"&lt;&gt;نعم")&gt;0,"⚠ "&amp;COUNTIFS($B$8:$B$5007,B4687,$A$8:$A$5007,"مصروف",$I$8:$I$5007,"&lt;&gt;مرفوض",$K$8:$K$5007,"&lt;&gt;نعم")&amp;" مصروف غير مسوى",IF(L4687="تمت التسوية",IF(P4687=0,"✔ متوازنة وتمت التسوية","✔ تمت التسوية – متبقي "&amp;TEXT(P4687,"#,##0")),IF(P4687&gt;0,"متبقي "&amp;TEXT(P4687,"#,##0"),"✔ متوازنة"))))),IF(R4687=0,"⚠ أضف سطر عهدة أولًا",IF(OR(C4687="",N(G4687)=0),"⚠ أكمل التاريخ والقيمة",IF(S4687="","⚠ التاريخ خارج السنة المالية",IF(H4687="","⚠ اختر بند الموازنة",IF(I4687="مرفوض","✖ مرفوض من المدير",IF(I4687&lt;&gt;"موافق","⏳ بانتظار موافقة المدير",IF(K4687&lt;&gt;"نعم","⚠ غير مسوى مع الحسابات","✔ معتمد ومسوى")))))))))</f>
        <v/>
      </c>
      <c r="R4687">
        <f>N(R4686)+IF(A4687="عهدة",1,0)</f>
        <v/>
      </c>
      <c r="S4687">
        <f>IF(C4687="","",IF(AND(C4687&gt;=DATE(2026,9,1),C4687&lt;=DATE(2027,8,31)),(YEAR(C4687)-2026)*12+MONTH(C4687)-8,""))</f>
        <v/>
      </c>
      <c r="T4687">
        <f>IF(AND(A4687="مصروف",R4687&gt;0,I4687="موافق",S4687&lt;&gt;"",H4687&lt;&gt;""),N(G4687),0)</f>
        <v/>
      </c>
    </row>
    <row r="4688">
      <c r="A4688" s="19" t="n"/>
      <c r="B4688" s="20">
        <f>IF(A4688="","",IF(R4688=0,"⚠ أضف سطر عهدة أولًا","BDR-"&amp;TEXT(R4688,"000")))</f>
        <v/>
      </c>
      <c r="C4688" s="21" t="n"/>
      <c r="D4688" s="20">
        <f>IF(C4688="","",IF(S4688="","خارج السنة المالية",INDEX(القوائم!$D$2:$D$13,S4688)))</f>
        <v/>
      </c>
      <c r="E4688" s="22" t="n"/>
      <c r="F4688" s="23" t="n"/>
      <c r="G4688" s="23" t="n"/>
      <c r="H4688" s="22" t="n"/>
      <c r="I4688" s="19" t="n"/>
      <c r="J4688" s="21" t="n"/>
      <c r="K4688" s="19" t="n"/>
      <c r="L4688" s="19" t="n"/>
      <c r="M4688" s="21" t="n"/>
      <c r="N4688" s="22" t="n"/>
      <c r="O4688" s="24">
        <f>IF(A4688&lt;&gt;"عهدة","",SUMIFS($G$8:$G$5007,$B$8:$B$5007,B4688,$A$8:$A$5007,"مصروف",$I$8:$I$5007,"&lt;&gt;مرفوض"))</f>
        <v/>
      </c>
      <c r="P4688" s="25">
        <f>IF(A4688&lt;&gt;"عهدة","",N(F4688)-O4688)</f>
        <v/>
      </c>
      <c r="Q4688" s="26">
        <f>IF(A4688="","",IF(A4688="عهدة",IF(N(F4688)=0,"⚠ أدخل قيمة العهدة",IF(P4688&lt;0,"⛔ عجز / زيادة مصروفات "&amp;TEXT(-P4688,"#,##0"),IF(COUNTIFS($B$8:$B$5007,B4688,$A$8:$A$5007,"مصروف",$I$8:$I$5007,"&lt;&gt;مرفوض",$K$8:$K$5007,"&lt;&gt;نعم")&gt;0,"⚠ "&amp;COUNTIFS($B$8:$B$5007,B4688,$A$8:$A$5007,"مصروف",$I$8:$I$5007,"&lt;&gt;مرفوض",$K$8:$K$5007,"&lt;&gt;نعم")&amp;" مصروف غير مسوى",IF(L4688="تمت التسوية",IF(P4688=0,"✔ متوازنة وتمت التسوية","✔ تمت التسوية – متبقي "&amp;TEXT(P4688,"#,##0")),IF(P4688&gt;0,"متبقي "&amp;TEXT(P4688,"#,##0"),"✔ متوازنة"))))),IF(R4688=0,"⚠ أضف سطر عهدة أولًا",IF(OR(C4688="",N(G4688)=0),"⚠ أكمل التاريخ والقيمة",IF(S4688="","⚠ التاريخ خارج السنة المالية",IF(H4688="","⚠ اختر بند الموازنة",IF(I4688="مرفوض","✖ مرفوض من المدير",IF(I4688&lt;&gt;"موافق","⏳ بانتظار موافقة المدير",IF(K4688&lt;&gt;"نعم","⚠ غير مسوى مع الحسابات","✔ معتمد ومسوى")))))))))</f>
        <v/>
      </c>
      <c r="R4688">
        <f>N(R4687)+IF(A4688="عهدة",1,0)</f>
        <v/>
      </c>
      <c r="S4688">
        <f>IF(C4688="","",IF(AND(C4688&gt;=DATE(2026,9,1),C4688&lt;=DATE(2027,8,31)),(YEAR(C4688)-2026)*12+MONTH(C4688)-8,""))</f>
        <v/>
      </c>
      <c r="T4688">
        <f>IF(AND(A4688="مصروف",R4688&gt;0,I4688="موافق",S4688&lt;&gt;"",H4688&lt;&gt;""),N(G4688),0)</f>
        <v/>
      </c>
    </row>
    <row r="4689">
      <c r="A4689" s="19" t="n"/>
      <c r="B4689" s="20">
        <f>IF(A4689="","",IF(R4689=0,"⚠ أضف سطر عهدة أولًا","BDR-"&amp;TEXT(R4689,"000")))</f>
        <v/>
      </c>
      <c r="C4689" s="21" t="n"/>
      <c r="D4689" s="20">
        <f>IF(C4689="","",IF(S4689="","خارج السنة المالية",INDEX(القوائم!$D$2:$D$13,S4689)))</f>
        <v/>
      </c>
      <c r="E4689" s="22" t="n"/>
      <c r="F4689" s="23" t="n"/>
      <c r="G4689" s="23" t="n"/>
      <c r="H4689" s="22" t="n"/>
      <c r="I4689" s="19" t="n"/>
      <c r="J4689" s="21" t="n"/>
      <c r="K4689" s="19" t="n"/>
      <c r="L4689" s="19" t="n"/>
      <c r="M4689" s="21" t="n"/>
      <c r="N4689" s="22" t="n"/>
      <c r="O4689" s="24">
        <f>IF(A4689&lt;&gt;"عهدة","",SUMIFS($G$8:$G$5007,$B$8:$B$5007,B4689,$A$8:$A$5007,"مصروف",$I$8:$I$5007,"&lt;&gt;مرفوض"))</f>
        <v/>
      </c>
      <c r="P4689" s="25">
        <f>IF(A4689&lt;&gt;"عهدة","",N(F4689)-O4689)</f>
        <v/>
      </c>
      <c r="Q4689" s="26">
        <f>IF(A4689="","",IF(A4689="عهدة",IF(N(F4689)=0,"⚠ أدخل قيمة العهدة",IF(P4689&lt;0,"⛔ عجز / زيادة مصروفات "&amp;TEXT(-P4689,"#,##0"),IF(COUNTIFS($B$8:$B$5007,B4689,$A$8:$A$5007,"مصروف",$I$8:$I$5007,"&lt;&gt;مرفوض",$K$8:$K$5007,"&lt;&gt;نعم")&gt;0,"⚠ "&amp;COUNTIFS($B$8:$B$5007,B4689,$A$8:$A$5007,"مصروف",$I$8:$I$5007,"&lt;&gt;مرفوض",$K$8:$K$5007,"&lt;&gt;نعم")&amp;" مصروف غير مسوى",IF(L4689="تمت التسوية",IF(P4689=0,"✔ متوازنة وتمت التسوية","✔ تمت التسوية – متبقي "&amp;TEXT(P4689,"#,##0")),IF(P4689&gt;0,"متبقي "&amp;TEXT(P4689,"#,##0"),"✔ متوازنة"))))),IF(R4689=0,"⚠ أضف سطر عهدة أولًا",IF(OR(C4689="",N(G4689)=0),"⚠ أكمل التاريخ والقيمة",IF(S4689="","⚠ التاريخ خارج السنة المالية",IF(H4689="","⚠ اختر بند الموازنة",IF(I4689="مرفوض","✖ مرفوض من المدير",IF(I4689&lt;&gt;"موافق","⏳ بانتظار موافقة المدير",IF(K4689&lt;&gt;"نعم","⚠ غير مسوى مع الحسابات","✔ معتمد ومسوى")))))))))</f>
        <v/>
      </c>
      <c r="R4689">
        <f>N(R4688)+IF(A4689="عهدة",1,0)</f>
        <v/>
      </c>
      <c r="S4689">
        <f>IF(C4689="","",IF(AND(C4689&gt;=DATE(2026,9,1),C4689&lt;=DATE(2027,8,31)),(YEAR(C4689)-2026)*12+MONTH(C4689)-8,""))</f>
        <v/>
      </c>
      <c r="T4689">
        <f>IF(AND(A4689="مصروف",R4689&gt;0,I4689="موافق",S4689&lt;&gt;"",H4689&lt;&gt;""),N(G4689),0)</f>
        <v/>
      </c>
    </row>
    <row r="4690">
      <c r="A4690" s="19" t="n"/>
      <c r="B4690" s="20">
        <f>IF(A4690="","",IF(R4690=0,"⚠ أضف سطر عهدة أولًا","BDR-"&amp;TEXT(R4690,"000")))</f>
        <v/>
      </c>
      <c r="C4690" s="21" t="n"/>
      <c r="D4690" s="20">
        <f>IF(C4690="","",IF(S4690="","خارج السنة المالية",INDEX(القوائم!$D$2:$D$13,S4690)))</f>
        <v/>
      </c>
      <c r="E4690" s="22" t="n"/>
      <c r="F4690" s="23" t="n"/>
      <c r="G4690" s="23" t="n"/>
      <c r="H4690" s="22" t="n"/>
      <c r="I4690" s="19" t="n"/>
      <c r="J4690" s="21" t="n"/>
      <c r="K4690" s="19" t="n"/>
      <c r="L4690" s="19" t="n"/>
      <c r="M4690" s="21" t="n"/>
      <c r="N4690" s="22" t="n"/>
      <c r="O4690" s="24">
        <f>IF(A4690&lt;&gt;"عهدة","",SUMIFS($G$8:$G$5007,$B$8:$B$5007,B4690,$A$8:$A$5007,"مصروف",$I$8:$I$5007,"&lt;&gt;مرفوض"))</f>
        <v/>
      </c>
      <c r="P4690" s="25">
        <f>IF(A4690&lt;&gt;"عهدة","",N(F4690)-O4690)</f>
        <v/>
      </c>
      <c r="Q4690" s="26">
        <f>IF(A4690="","",IF(A4690="عهدة",IF(N(F4690)=0,"⚠ أدخل قيمة العهدة",IF(P4690&lt;0,"⛔ عجز / زيادة مصروفات "&amp;TEXT(-P4690,"#,##0"),IF(COUNTIFS($B$8:$B$5007,B4690,$A$8:$A$5007,"مصروف",$I$8:$I$5007,"&lt;&gt;مرفوض",$K$8:$K$5007,"&lt;&gt;نعم")&gt;0,"⚠ "&amp;COUNTIFS($B$8:$B$5007,B4690,$A$8:$A$5007,"مصروف",$I$8:$I$5007,"&lt;&gt;مرفوض",$K$8:$K$5007,"&lt;&gt;نعم")&amp;" مصروف غير مسوى",IF(L4690="تمت التسوية",IF(P4690=0,"✔ متوازنة وتمت التسوية","✔ تمت التسوية – متبقي "&amp;TEXT(P4690,"#,##0")),IF(P4690&gt;0,"متبقي "&amp;TEXT(P4690,"#,##0"),"✔ متوازنة"))))),IF(R4690=0,"⚠ أضف سطر عهدة أولًا",IF(OR(C4690="",N(G4690)=0),"⚠ أكمل التاريخ والقيمة",IF(S4690="","⚠ التاريخ خارج السنة المالية",IF(H4690="","⚠ اختر بند الموازنة",IF(I4690="مرفوض","✖ مرفوض من المدير",IF(I4690&lt;&gt;"موافق","⏳ بانتظار موافقة المدير",IF(K4690&lt;&gt;"نعم","⚠ غير مسوى مع الحسابات","✔ معتمد ومسوى")))))))))</f>
        <v/>
      </c>
      <c r="R4690">
        <f>N(R4689)+IF(A4690="عهدة",1,0)</f>
        <v/>
      </c>
      <c r="S4690">
        <f>IF(C4690="","",IF(AND(C4690&gt;=DATE(2026,9,1),C4690&lt;=DATE(2027,8,31)),(YEAR(C4690)-2026)*12+MONTH(C4690)-8,""))</f>
        <v/>
      </c>
      <c r="T4690">
        <f>IF(AND(A4690="مصروف",R4690&gt;0,I4690="موافق",S4690&lt;&gt;"",H4690&lt;&gt;""),N(G4690),0)</f>
        <v/>
      </c>
    </row>
    <row r="4691">
      <c r="A4691" s="19" t="n"/>
      <c r="B4691" s="20">
        <f>IF(A4691="","",IF(R4691=0,"⚠ أضف سطر عهدة أولًا","BDR-"&amp;TEXT(R4691,"000")))</f>
        <v/>
      </c>
      <c r="C4691" s="21" t="n"/>
      <c r="D4691" s="20">
        <f>IF(C4691="","",IF(S4691="","خارج السنة المالية",INDEX(القوائم!$D$2:$D$13,S4691)))</f>
        <v/>
      </c>
      <c r="E4691" s="22" t="n"/>
      <c r="F4691" s="23" t="n"/>
      <c r="G4691" s="23" t="n"/>
      <c r="H4691" s="22" t="n"/>
      <c r="I4691" s="19" t="n"/>
      <c r="J4691" s="21" t="n"/>
      <c r="K4691" s="19" t="n"/>
      <c r="L4691" s="19" t="n"/>
      <c r="M4691" s="21" t="n"/>
      <c r="N4691" s="22" t="n"/>
      <c r="O4691" s="24">
        <f>IF(A4691&lt;&gt;"عهدة","",SUMIFS($G$8:$G$5007,$B$8:$B$5007,B4691,$A$8:$A$5007,"مصروف",$I$8:$I$5007,"&lt;&gt;مرفوض"))</f>
        <v/>
      </c>
      <c r="P4691" s="25">
        <f>IF(A4691&lt;&gt;"عهدة","",N(F4691)-O4691)</f>
        <v/>
      </c>
      <c r="Q4691" s="26">
        <f>IF(A4691="","",IF(A4691="عهدة",IF(N(F4691)=0,"⚠ أدخل قيمة العهدة",IF(P4691&lt;0,"⛔ عجز / زيادة مصروفات "&amp;TEXT(-P4691,"#,##0"),IF(COUNTIFS($B$8:$B$5007,B4691,$A$8:$A$5007,"مصروف",$I$8:$I$5007,"&lt;&gt;مرفوض",$K$8:$K$5007,"&lt;&gt;نعم")&gt;0,"⚠ "&amp;COUNTIFS($B$8:$B$5007,B4691,$A$8:$A$5007,"مصروف",$I$8:$I$5007,"&lt;&gt;مرفوض",$K$8:$K$5007,"&lt;&gt;نعم")&amp;" مصروف غير مسوى",IF(L4691="تمت التسوية",IF(P4691=0,"✔ متوازنة وتمت التسوية","✔ تمت التسوية – متبقي "&amp;TEXT(P4691,"#,##0")),IF(P4691&gt;0,"متبقي "&amp;TEXT(P4691,"#,##0"),"✔ متوازنة"))))),IF(R4691=0,"⚠ أضف سطر عهدة أولًا",IF(OR(C4691="",N(G4691)=0),"⚠ أكمل التاريخ والقيمة",IF(S4691="","⚠ التاريخ خارج السنة المالية",IF(H4691="","⚠ اختر بند الموازنة",IF(I4691="مرفوض","✖ مرفوض من المدير",IF(I4691&lt;&gt;"موافق","⏳ بانتظار موافقة المدير",IF(K4691&lt;&gt;"نعم","⚠ غير مسوى مع الحسابات","✔ معتمد ومسوى")))))))))</f>
        <v/>
      </c>
      <c r="R4691">
        <f>N(R4690)+IF(A4691="عهدة",1,0)</f>
        <v/>
      </c>
      <c r="S4691">
        <f>IF(C4691="","",IF(AND(C4691&gt;=DATE(2026,9,1),C4691&lt;=DATE(2027,8,31)),(YEAR(C4691)-2026)*12+MONTH(C4691)-8,""))</f>
        <v/>
      </c>
      <c r="T4691">
        <f>IF(AND(A4691="مصروف",R4691&gt;0,I4691="موافق",S4691&lt;&gt;"",H4691&lt;&gt;""),N(G4691),0)</f>
        <v/>
      </c>
    </row>
    <row r="4692">
      <c r="A4692" s="19" t="n"/>
      <c r="B4692" s="20">
        <f>IF(A4692="","",IF(R4692=0,"⚠ أضف سطر عهدة أولًا","BDR-"&amp;TEXT(R4692,"000")))</f>
        <v/>
      </c>
      <c r="C4692" s="21" t="n"/>
      <c r="D4692" s="20">
        <f>IF(C4692="","",IF(S4692="","خارج السنة المالية",INDEX(القوائم!$D$2:$D$13,S4692)))</f>
        <v/>
      </c>
      <c r="E4692" s="22" t="n"/>
      <c r="F4692" s="23" t="n"/>
      <c r="G4692" s="23" t="n"/>
      <c r="H4692" s="22" t="n"/>
      <c r="I4692" s="19" t="n"/>
      <c r="J4692" s="21" t="n"/>
      <c r="K4692" s="19" t="n"/>
      <c r="L4692" s="19" t="n"/>
      <c r="M4692" s="21" t="n"/>
      <c r="N4692" s="22" t="n"/>
      <c r="O4692" s="24">
        <f>IF(A4692&lt;&gt;"عهدة","",SUMIFS($G$8:$G$5007,$B$8:$B$5007,B4692,$A$8:$A$5007,"مصروف",$I$8:$I$5007,"&lt;&gt;مرفوض"))</f>
        <v/>
      </c>
      <c r="P4692" s="25">
        <f>IF(A4692&lt;&gt;"عهدة","",N(F4692)-O4692)</f>
        <v/>
      </c>
      <c r="Q4692" s="26">
        <f>IF(A4692="","",IF(A4692="عهدة",IF(N(F4692)=0,"⚠ أدخل قيمة العهدة",IF(P4692&lt;0,"⛔ عجز / زيادة مصروفات "&amp;TEXT(-P4692,"#,##0"),IF(COUNTIFS($B$8:$B$5007,B4692,$A$8:$A$5007,"مصروف",$I$8:$I$5007,"&lt;&gt;مرفوض",$K$8:$K$5007,"&lt;&gt;نعم")&gt;0,"⚠ "&amp;COUNTIFS($B$8:$B$5007,B4692,$A$8:$A$5007,"مصروف",$I$8:$I$5007,"&lt;&gt;مرفوض",$K$8:$K$5007,"&lt;&gt;نعم")&amp;" مصروف غير مسوى",IF(L4692="تمت التسوية",IF(P4692=0,"✔ متوازنة وتمت التسوية","✔ تمت التسوية – متبقي "&amp;TEXT(P4692,"#,##0")),IF(P4692&gt;0,"متبقي "&amp;TEXT(P4692,"#,##0"),"✔ متوازنة"))))),IF(R4692=0,"⚠ أضف سطر عهدة أولًا",IF(OR(C4692="",N(G4692)=0),"⚠ أكمل التاريخ والقيمة",IF(S4692="","⚠ التاريخ خارج السنة المالية",IF(H4692="","⚠ اختر بند الموازنة",IF(I4692="مرفوض","✖ مرفوض من المدير",IF(I4692&lt;&gt;"موافق","⏳ بانتظار موافقة المدير",IF(K4692&lt;&gt;"نعم","⚠ غير مسوى مع الحسابات","✔ معتمد ومسوى")))))))))</f>
        <v/>
      </c>
      <c r="R4692">
        <f>N(R4691)+IF(A4692="عهدة",1,0)</f>
        <v/>
      </c>
      <c r="S4692">
        <f>IF(C4692="","",IF(AND(C4692&gt;=DATE(2026,9,1),C4692&lt;=DATE(2027,8,31)),(YEAR(C4692)-2026)*12+MONTH(C4692)-8,""))</f>
        <v/>
      </c>
      <c r="T4692">
        <f>IF(AND(A4692="مصروف",R4692&gt;0,I4692="موافق",S4692&lt;&gt;"",H4692&lt;&gt;""),N(G4692),0)</f>
        <v/>
      </c>
    </row>
    <row r="4693">
      <c r="A4693" s="19" t="n"/>
      <c r="B4693" s="20">
        <f>IF(A4693="","",IF(R4693=0,"⚠ أضف سطر عهدة أولًا","BDR-"&amp;TEXT(R4693,"000")))</f>
        <v/>
      </c>
      <c r="C4693" s="21" t="n"/>
      <c r="D4693" s="20">
        <f>IF(C4693="","",IF(S4693="","خارج السنة المالية",INDEX(القوائم!$D$2:$D$13,S4693)))</f>
        <v/>
      </c>
      <c r="E4693" s="22" t="n"/>
      <c r="F4693" s="23" t="n"/>
      <c r="G4693" s="23" t="n"/>
      <c r="H4693" s="22" t="n"/>
      <c r="I4693" s="19" t="n"/>
      <c r="J4693" s="21" t="n"/>
      <c r="K4693" s="19" t="n"/>
      <c r="L4693" s="19" t="n"/>
      <c r="M4693" s="21" t="n"/>
      <c r="N4693" s="22" t="n"/>
      <c r="O4693" s="24">
        <f>IF(A4693&lt;&gt;"عهدة","",SUMIFS($G$8:$G$5007,$B$8:$B$5007,B4693,$A$8:$A$5007,"مصروف",$I$8:$I$5007,"&lt;&gt;مرفوض"))</f>
        <v/>
      </c>
      <c r="P4693" s="25">
        <f>IF(A4693&lt;&gt;"عهدة","",N(F4693)-O4693)</f>
        <v/>
      </c>
      <c r="Q4693" s="26">
        <f>IF(A4693="","",IF(A4693="عهدة",IF(N(F4693)=0,"⚠ أدخل قيمة العهدة",IF(P4693&lt;0,"⛔ عجز / زيادة مصروفات "&amp;TEXT(-P4693,"#,##0"),IF(COUNTIFS($B$8:$B$5007,B4693,$A$8:$A$5007,"مصروف",$I$8:$I$5007,"&lt;&gt;مرفوض",$K$8:$K$5007,"&lt;&gt;نعم")&gt;0,"⚠ "&amp;COUNTIFS($B$8:$B$5007,B4693,$A$8:$A$5007,"مصروف",$I$8:$I$5007,"&lt;&gt;مرفوض",$K$8:$K$5007,"&lt;&gt;نعم")&amp;" مصروف غير مسوى",IF(L4693="تمت التسوية",IF(P4693=0,"✔ متوازنة وتمت التسوية","✔ تمت التسوية – متبقي "&amp;TEXT(P4693,"#,##0")),IF(P4693&gt;0,"متبقي "&amp;TEXT(P4693,"#,##0"),"✔ متوازنة"))))),IF(R4693=0,"⚠ أضف سطر عهدة أولًا",IF(OR(C4693="",N(G4693)=0),"⚠ أكمل التاريخ والقيمة",IF(S4693="","⚠ التاريخ خارج السنة المالية",IF(H4693="","⚠ اختر بند الموازنة",IF(I4693="مرفوض","✖ مرفوض من المدير",IF(I4693&lt;&gt;"موافق","⏳ بانتظار موافقة المدير",IF(K4693&lt;&gt;"نعم","⚠ غير مسوى مع الحسابات","✔ معتمد ومسوى")))))))))</f>
        <v/>
      </c>
      <c r="R4693">
        <f>N(R4692)+IF(A4693="عهدة",1,0)</f>
        <v/>
      </c>
      <c r="S4693">
        <f>IF(C4693="","",IF(AND(C4693&gt;=DATE(2026,9,1),C4693&lt;=DATE(2027,8,31)),(YEAR(C4693)-2026)*12+MONTH(C4693)-8,""))</f>
        <v/>
      </c>
      <c r="T4693">
        <f>IF(AND(A4693="مصروف",R4693&gt;0,I4693="موافق",S4693&lt;&gt;"",H4693&lt;&gt;""),N(G4693),0)</f>
        <v/>
      </c>
    </row>
    <row r="4694">
      <c r="A4694" s="19" t="n"/>
      <c r="B4694" s="20">
        <f>IF(A4694="","",IF(R4694=0,"⚠ أضف سطر عهدة أولًا","BDR-"&amp;TEXT(R4694,"000")))</f>
        <v/>
      </c>
      <c r="C4694" s="21" t="n"/>
      <c r="D4694" s="20">
        <f>IF(C4694="","",IF(S4694="","خارج السنة المالية",INDEX(القوائم!$D$2:$D$13,S4694)))</f>
        <v/>
      </c>
      <c r="E4694" s="22" t="n"/>
      <c r="F4694" s="23" t="n"/>
      <c r="G4694" s="23" t="n"/>
      <c r="H4694" s="22" t="n"/>
      <c r="I4694" s="19" t="n"/>
      <c r="J4694" s="21" t="n"/>
      <c r="K4694" s="19" t="n"/>
      <c r="L4694" s="19" t="n"/>
      <c r="M4694" s="21" t="n"/>
      <c r="N4694" s="22" t="n"/>
      <c r="O4694" s="24">
        <f>IF(A4694&lt;&gt;"عهدة","",SUMIFS($G$8:$G$5007,$B$8:$B$5007,B4694,$A$8:$A$5007,"مصروف",$I$8:$I$5007,"&lt;&gt;مرفوض"))</f>
        <v/>
      </c>
      <c r="P4694" s="25">
        <f>IF(A4694&lt;&gt;"عهدة","",N(F4694)-O4694)</f>
        <v/>
      </c>
      <c r="Q4694" s="26">
        <f>IF(A4694="","",IF(A4694="عهدة",IF(N(F4694)=0,"⚠ أدخل قيمة العهدة",IF(P4694&lt;0,"⛔ عجز / زيادة مصروفات "&amp;TEXT(-P4694,"#,##0"),IF(COUNTIFS($B$8:$B$5007,B4694,$A$8:$A$5007,"مصروف",$I$8:$I$5007,"&lt;&gt;مرفوض",$K$8:$K$5007,"&lt;&gt;نعم")&gt;0,"⚠ "&amp;COUNTIFS($B$8:$B$5007,B4694,$A$8:$A$5007,"مصروف",$I$8:$I$5007,"&lt;&gt;مرفوض",$K$8:$K$5007,"&lt;&gt;نعم")&amp;" مصروف غير مسوى",IF(L4694="تمت التسوية",IF(P4694=0,"✔ متوازنة وتمت التسوية","✔ تمت التسوية – متبقي "&amp;TEXT(P4694,"#,##0")),IF(P4694&gt;0,"متبقي "&amp;TEXT(P4694,"#,##0"),"✔ متوازنة"))))),IF(R4694=0,"⚠ أضف سطر عهدة أولًا",IF(OR(C4694="",N(G4694)=0),"⚠ أكمل التاريخ والقيمة",IF(S4694="","⚠ التاريخ خارج السنة المالية",IF(H4694="","⚠ اختر بند الموازنة",IF(I4694="مرفوض","✖ مرفوض من المدير",IF(I4694&lt;&gt;"موافق","⏳ بانتظار موافقة المدير",IF(K4694&lt;&gt;"نعم","⚠ غير مسوى مع الحسابات","✔ معتمد ومسوى")))))))))</f>
        <v/>
      </c>
      <c r="R4694">
        <f>N(R4693)+IF(A4694="عهدة",1,0)</f>
        <v/>
      </c>
      <c r="S4694">
        <f>IF(C4694="","",IF(AND(C4694&gt;=DATE(2026,9,1),C4694&lt;=DATE(2027,8,31)),(YEAR(C4694)-2026)*12+MONTH(C4694)-8,""))</f>
        <v/>
      </c>
      <c r="T4694">
        <f>IF(AND(A4694="مصروف",R4694&gt;0,I4694="موافق",S4694&lt;&gt;"",H4694&lt;&gt;""),N(G4694),0)</f>
        <v/>
      </c>
    </row>
    <row r="4695">
      <c r="A4695" s="19" t="n"/>
      <c r="B4695" s="20">
        <f>IF(A4695="","",IF(R4695=0,"⚠ أضف سطر عهدة أولًا","BDR-"&amp;TEXT(R4695,"000")))</f>
        <v/>
      </c>
      <c r="C4695" s="21" t="n"/>
      <c r="D4695" s="20">
        <f>IF(C4695="","",IF(S4695="","خارج السنة المالية",INDEX(القوائم!$D$2:$D$13,S4695)))</f>
        <v/>
      </c>
      <c r="E4695" s="22" t="n"/>
      <c r="F4695" s="23" t="n"/>
      <c r="G4695" s="23" t="n"/>
      <c r="H4695" s="22" t="n"/>
      <c r="I4695" s="19" t="n"/>
      <c r="J4695" s="21" t="n"/>
      <c r="K4695" s="19" t="n"/>
      <c r="L4695" s="19" t="n"/>
      <c r="M4695" s="21" t="n"/>
      <c r="N4695" s="22" t="n"/>
      <c r="O4695" s="24">
        <f>IF(A4695&lt;&gt;"عهدة","",SUMIFS($G$8:$G$5007,$B$8:$B$5007,B4695,$A$8:$A$5007,"مصروف",$I$8:$I$5007,"&lt;&gt;مرفوض"))</f>
        <v/>
      </c>
      <c r="P4695" s="25">
        <f>IF(A4695&lt;&gt;"عهدة","",N(F4695)-O4695)</f>
        <v/>
      </c>
      <c r="Q4695" s="26">
        <f>IF(A4695="","",IF(A4695="عهدة",IF(N(F4695)=0,"⚠ أدخل قيمة العهدة",IF(P4695&lt;0,"⛔ عجز / زيادة مصروفات "&amp;TEXT(-P4695,"#,##0"),IF(COUNTIFS($B$8:$B$5007,B4695,$A$8:$A$5007,"مصروف",$I$8:$I$5007,"&lt;&gt;مرفوض",$K$8:$K$5007,"&lt;&gt;نعم")&gt;0,"⚠ "&amp;COUNTIFS($B$8:$B$5007,B4695,$A$8:$A$5007,"مصروف",$I$8:$I$5007,"&lt;&gt;مرفوض",$K$8:$K$5007,"&lt;&gt;نعم")&amp;" مصروف غير مسوى",IF(L4695="تمت التسوية",IF(P4695=0,"✔ متوازنة وتمت التسوية","✔ تمت التسوية – متبقي "&amp;TEXT(P4695,"#,##0")),IF(P4695&gt;0,"متبقي "&amp;TEXT(P4695,"#,##0"),"✔ متوازنة"))))),IF(R4695=0,"⚠ أضف سطر عهدة أولًا",IF(OR(C4695="",N(G4695)=0),"⚠ أكمل التاريخ والقيمة",IF(S4695="","⚠ التاريخ خارج السنة المالية",IF(H4695="","⚠ اختر بند الموازنة",IF(I4695="مرفوض","✖ مرفوض من المدير",IF(I4695&lt;&gt;"موافق","⏳ بانتظار موافقة المدير",IF(K4695&lt;&gt;"نعم","⚠ غير مسوى مع الحسابات","✔ معتمد ومسوى")))))))))</f>
        <v/>
      </c>
      <c r="R4695">
        <f>N(R4694)+IF(A4695="عهدة",1,0)</f>
        <v/>
      </c>
      <c r="S4695">
        <f>IF(C4695="","",IF(AND(C4695&gt;=DATE(2026,9,1),C4695&lt;=DATE(2027,8,31)),(YEAR(C4695)-2026)*12+MONTH(C4695)-8,""))</f>
        <v/>
      </c>
      <c r="T4695">
        <f>IF(AND(A4695="مصروف",R4695&gt;0,I4695="موافق",S4695&lt;&gt;"",H4695&lt;&gt;""),N(G4695),0)</f>
        <v/>
      </c>
    </row>
    <row r="4696">
      <c r="A4696" s="19" t="n"/>
      <c r="B4696" s="20">
        <f>IF(A4696="","",IF(R4696=0,"⚠ أضف سطر عهدة أولًا","BDR-"&amp;TEXT(R4696,"000")))</f>
        <v/>
      </c>
      <c r="C4696" s="21" t="n"/>
      <c r="D4696" s="20">
        <f>IF(C4696="","",IF(S4696="","خارج السنة المالية",INDEX(القوائم!$D$2:$D$13,S4696)))</f>
        <v/>
      </c>
      <c r="E4696" s="22" t="n"/>
      <c r="F4696" s="23" t="n"/>
      <c r="G4696" s="23" t="n"/>
      <c r="H4696" s="22" t="n"/>
      <c r="I4696" s="19" t="n"/>
      <c r="J4696" s="21" t="n"/>
      <c r="K4696" s="19" t="n"/>
      <c r="L4696" s="19" t="n"/>
      <c r="M4696" s="21" t="n"/>
      <c r="N4696" s="22" t="n"/>
      <c r="O4696" s="24">
        <f>IF(A4696&lt;&gt;"عهدة","",SUMIFS($G$8:$G$5007,$B$8:$B$5007,B4696,$A$8:$A$5007,"مصروف",$I$8:$I$5007,"&lt;&gt;مرفوض"))</f>
        <v/>
      </c>
      <c r="P4696" s="25">
        <f>IF(A4696&lt;&gt;"عهدة","",N(F4696)-O4696)</f>
        <v/>
      </c>
      <c r="Q4696" s="26">
        <f>IF(A4696="","",IF(A4696="عهدة",IF(N(F4696)=0,"⚠ أدخل قيمة العهدة",IF(P4696&lt;0,"⛔ عجز / زيادة مصروفات "&amp;TEXT(-P4696,"#,##0"),IF(COUNTIFS($B$8:$B$5007,B4696,$A$8:$A$5007,"مصروف",$I$8:$I$5007,"&lt;&gt;مرفوض",$K$8:$K$5007,"&lt;&gt;نعم")&gt;0,"⚠ "&amp;COUNTIFS($B$8:$B$5007,B4696,$A$8:$A$5007,"مصروف",$I$8:$I$5007,"&lt;&gt;مرفوض",$K$8:$K$5007,"&lt;&gt;نعم")&amp;" مصروف غير مسوى",IF(L4696="تمت التسوية",IF(P4696=0,"✔ متوازنة وتمت التسوية","✔ تمت التسوية – متبقي "&amp;TEXT(P4696,"#,##0")),IF(P4696&gt;0,"متبقي "&amp;TEXT(P4696,"#,##0"),"✔ متوازنة"))))),IF(R4696=0,"⚠ أضف سطر عهدة أولًا",IF(OR(C4696="",N(G4696)=0),"⚠ أكمل التاريخ والقيمة",IF(S4696="","⚠ التاريخ خارج السنة المالية",IF(H4696="","⚠ اختر بند الموازنة",IF(I4696="مرفوض","✖ مرفوض من المدير",IF(I4696&lt;&gt;"موافق","⏳ بانتظار موافقة المدير",IF(K4696&lt;&gt;"نعم","⚠ غير مسوى مع الحسابات","✔ معتمد ومسوى")))))))))</f>
        <v/>
      </c>
      <c r="R4696">
        <f>N(R4695)+IF(A4696="عهدة",1,0)</f>
        <v/>
      </c>
      <c r="S4696">
        <f>IF(C4696="","",IF(AND(C4696&gt;=DATE(2026,9,1),C4696&lt;=DATE(2027,8,31)),(YEAR(C4696)-2026)*12+MONTH(C4696)-8,""))</f>
        <v/>
      </c>
      <c r="T4696">
        <f>IF(AND(A4696="مصروف",R4696&gt;0,I4696="موافق",S4696&lt;&gt;"",H4696&lt;&gt;""),N(G4696),0)</f>
        <v/>
      </c>
    </row>
    <row r="4697">
      <c r="A4697" s="19" t="n"/>
      <c r="B4697" s="20">
        <f>IF(A4697="","",IF(R4697=0,"⚠ أضف سطر عهدة أولًا","BDR-"&amp;TEXT(R4697,"000")))</f>
        <v/>
      </c>
      <c r="C4697" s="21" t="n"/>
      <c r="D4697" s="20">
        <f>IF(C4697="","",IF(S4697="","خارج السنة المالية",INDEX(القوائم!$D$2:$D$13,S4697)))</f>
        <v/>
      </c>
      <c r="E4697" s="22" t="n"/>
      <c r="F4697" s="23" t="n"/>
      <c r="G4697" s="23" t="n"/>
      <c r="H4697" s="22" t="n"/>
      <c r="I4697" s="19" t="n"/>
      <c r="J4697" s="21" t="n"/>
      <c r="K4697" s="19" t="n"/>
      <c r="L4697" s="19" t="n"/>
      <c r="M4697" s="21" t="n"/>
      <c r="N4697" s="22" t="n"/>
      <c r="O4697" s="24">
        <f>IF(A4697&lt;&gt;"عهدة","",SUMIFS($G$8:$G$5007,$B$8:$B$5007,B4697,$A$8:$A$5007,"مصروف",$I$8:$I$5007,"&lt;&gt;مرفوض"))</f>
        <v/>
      </c>
      <c r="P4697" s="25">
        <f>IF(A4697&lt;&gt;"عهدة","",N(F4697)-O4697)</f>
        <v/>
      </c>
      <c r="Q4697" s="26">
        <f>IF(A4697="","",IF(A4697="عهدة",IF(N(F4697)=0,"⚠ أدخل قيمة العهدة",IF(P4697&lt;0,"⛔ عجز / زيادة مصروفات "&amp;TEXT(-P4697,"#,##0"),IF(COUNTIFS($B$8:$B$5007,B4697,$A$8:$A$5007,"مصروف",$I$8:$I$5007,"&lt;&gt;مرفوض",$K$8:$K$5007,"&lt;&gt;نعم")&gt;0,"⚠ "&amp;COUNTIFS($B$8:$B$5007,B4697,$A$8:$A$5007,"مصروف",$I$8:$I$5007,"&lt;&gt;مرفوض",$K$8:$K$5007,"&lt;&gt;نعم")&amp;" مصروف غير مسوى",IF(L4697="تمت التسوية",IF(P4697=0,"✔ متوازنة وتمت التسوية","✔ تمت التسوية – متبقي "&amp;TEXT(P4697,"#,##0")),IF(P4697&gt;0,"متبقي "&amp;TEXT(P4697,"#,##0"),"✔ متوازنة"))))),IF(R4697=0,"⚠ أضف سطر عهدة أولًا",IF(OR(C4697="",N(G4697)=0),"⚠ أكمل التاريخ والقيمة",IF(S4697="","⚠ التاريخ خارج السنة المالية",IF(H4697="","⚠ اختر بند الموازنة",IF(I4697="مرفوض","✖ مرفوض من المدير",IF(I4697&lt;&gt;"موافق","⏳ بانتظار موافقة المدير",IF(K4697&lt;&gt;"نعم","⚠ غير مسوى مع الحسابات","✔ معتمد ومسوى")))))))))</f>
        <v/>
      </c>
      <c r="R4697">
        <f>N(R4696)+IF(A4697="عهدة",1,0)</f>
        <v/>
      </c>
      <c r="S4697">
        <f>IF(C4697="","",IF(AND(C4697&gt;=DATE(2026,9,1),C4697&lt;=DATE(2027,8,31)),(YEAR(C4697)-2026)*12+MONTH(C4697)-8,""))</f>
        <v/>
      </c>
      <c r="T4697">
        <f>IF(AND(A4697="مصروف",R4697&gt;0,I4697="موافق",S4697&lt;&gt;"",H4697&lt;&gt;""),N(G4697),0)</f>
        <v/>
      </c>
    </row>
    <row r="4698">
      <c r="A4698" s="19" t="n"/>
      <c r="B4698" s="20">
        <f>IF(A4698="","",IF(R4698=0,"⚠ أضف سطر عهدة أولًا","BDR-"&amp;TEXT(R4698,"000")))</f>
        <v/>
      </c>
      <c r="C4698" s="21" t="n"/>
      <c r="D4698" s="20">
        <f>IF(C4698="","",IF(S4698="","خارج السنة المالية",INDEX(القوائم!$D$2:$D$13,S4698)))</f>
        <v/>
      </c>
      <c r="E4698" s="22" t="n"/>
      <c r="F4698" s="23" t="n"/>
      <c r="G4698" s="23" t="n"/>
      <c r="H4698" s="22" t="n"/>
      <c r="I4698" s="19" t="n"/>
      <c r="J4698" s="21" t="n"/>
      <c r="K4698" s="19" t="n"/>
      <c r="L4698" s="19" t="n"/>
      <c r="M4698" s="21" t="n"/>
      <c r="N4698" s="22" t="n"/>
      <c r="O4698" s="24">
        <f>IF(A4698&lt;&gt;"عهدة","",SUMIFS($G$8:$G$5007,$B$8:$B$5007,B4698,$A$8:$A$5007,"مصروف",$I$8:$I$5007,"&lt;&gt;مرفوض"))</f>
        <v/>
      </c>
      <c r="P4698" s="25">
        <f>IF(A4698&lt;&gt;"عهدة","",N(F4698)-O4698)</f>
        <v/>
      </c>
      <c r="Q4698" s="26">
        <f>IF(A4698="","",IF(A4698="عهدة",IF(N(F4698)=0,"⚠ أدخل قيمة العهدة",IF(P4698&lt;0,"⛔ عجز / زيادة مصروفات "&amp;TEXT(-P4698,"#,##0"),IF(COUNTIFS($B$8:$B$5007,B4698,$A$8:$A$5007,"مصروف",$I$8:$I$5007,"&lt;&gt;مرفوض",$K$8:$K$5007,"&lt;&gt;نعم")&gt;0,"⚠ "&amp;COUNTIFS($B$8:$B$5007,B4698,$A$8:$A$5007,"مصروف",$I$8:$I$5007,"&lt;&gt;مرفوض",$K$8:$K$5007,"&lt;&gt;نعم")&amp;" مصروف غير مسوى",IF(L4698="تمت التسوية",IF(P4698=0,"✔ متوازنة وتمت التسوية","✔ تمت التسوية – متبقي "&amp;TEXT(P4698,"#,##0")),IF(P4698&gt;0,"متبقي "&amp;TEXT(P4698,"#,##0"),"✔ متوازنة"))))),IF(R4698=0,"⚠ أضف سطر عهدة أولًا",IF(OR(C4698="",N(G4698)=0),"⚠ أكمل التاريخ والقيمة",IF(S4698="","⚠ التاريخ خارج السنة المالية",IF(H4698="","⚠ اختر بند الموازنة",IF(I4698="مرفوض","✖ مرفوض من المدير",IF(I4698&lt;&gt;"موافق","⏳ بانتظار موافقة المدير",IF(K4698&lt;&gt;"نعم","⚠ غير مسوى مع الحسابات","✔ معتمد ومسوى")))))))))</f>
        <v/>
      </c>
      <c r="R4698">
        <f>N(R4697)+IF(A4698="عهدة",1,0)</f>
        <v/>
      </c>
      <c r="S4698">
        <f>IF(C4698="","",IF(AND(C4698&gt;=DATE(2026,9,1),C4698&lt;=DATE(2027,8,31)),(YEAR(C4698)-2026)*12+MONTH(C4698)-8,""))</f>
        <v/>
      </c>
      <c r="T4698">
        <f>IF(AND(A4698="مصروف",R4698&gt;0,I4698="موافق",S4698&lt;&gt;"",H4698&lt;&gt;""),N(G4698),0)</f>
        <v/>
      </c>
    </row>
    <row r="4699">
      <c r="A4699" s="19" t="n"/>
      <c r="B4699" s="20">
        <f>IF(A4699="","",IF(R4699=0,"⚠ أضف سطر عهدة أولًا","BDR-"&amp;TEXT(R4699,"000")))</f>
        <v/>
      </c>
      <c r="C4699" s="21" t="n"/>
      <c r="D4699" s="20">
        <f>IF(C4699="","",IF(S4699="","خارج السنة المالية",INDEX(القوائم!$D$2:$D$13,S4699)))</f>
        <v/>
      </c>
      <c r="E4699" s="22" t="n"/>
      <c r="F4699" s="23" t="n"/>
      <c r="G4699" s="23" t="n"/>
      <c r="H4699" s="22" t="n"/>
      <c r="I4699" s="19" t="n"/>
      <c r="J4699" s="21" t="n"/>
      <c r="K4699" s="19" t="n"/>
      <c r="L4699" s="19" t="n"/>
      <c r="M4699" s="21" t="n"/>
      <c r="N4699" s="22" t="n"/>
      <c r="O4699" s="24">
        <f>IF(A4699&lt;&gt;"عهدة","",SUMIFS($G$8:$G$5007,$B$8:$B$5007,B4699,$A$8:$A$5007,"مصروف",$I$8:$I$5007,"&lt;&gt;مرفوض"))</f>
        <v/>
      </c>
      <c r="P4699" s="25">
        <f>IF(A4699&lt;&gt;"عهدة","",N(F4699)-O4699)</f>
        <v/>
      </c>
      <c r="Q4699" s="26">
        <f>IF(A4699="","",IF(A4699="عهدة",IF(N(F4699)=0,"⚠ أدخل قيمة العهدة",IF(P4699&lt;0,"⛔ عجز / زيادة مصروفات "&amp;TEXT(-P4699,"#,##0"),IF(COUNTIFS($B$8:$B$5007,B4699,$A$8:$A$5007,"مصروف",$I$8:$I$5007,"&lt;&gt;مرفوض",$K$8:$K$5007,"&lt;&gt;نعم")&gt;0,"⚠ "&amp;COUNTIFS($B$8:$B$5007,B4699,$A$8:$A$5007,"مصروف",$I$8:$I$5007,"&lt;&gt;مرفوض",$K$8:$K$5007,"&lt;&gt;نعم")&amp;" مصروف غير مسوى",IF(L4699="تمت التسوية",IF(P4699=0,"✔ متوازنة وتمت التسوية","✔ تمت التسوية – متبقي "&amp;TEXT(P4699,"#,##0")),IF(P4699&gt;0,"متبقي "&amp;TEXT(P4699,"#,##0"),"✔ متوازنة"))))),IF(R4699=0,"⚠ أضف سطر عهدة أولًا",IF(OR(C4699="",N(G4699)=0),"⚠ أكمل التاريخ والقيمة",IF(S4699="","⚠ التاريخ خارج السنة المالية",IF(H4699="","⚠ اختر بند الموازنة",IF(I4699="مرفوض","✖ مرفوض من المدير",IF(I4699&lt;&gt;"موافق","⏳ بانتظار موافقة المدير",IF(K4699&lt;&gt;"نعم","⚠ غير مسوى مع الحسابات","✔ معتمد ومسوى")))))))))</f>
        <v/>
      </c>
      <c r="R4699">
        <f>N(R4698)+IF(A4699="عهدة",1,0)</f>
        <v/>
      </c>
      <c r="S4699">
        <f>IF(C4699="","",IF(AND(C4699&gt;=DATE(2026,9,1),C4699&lt;=DATE(2027,8,31)),(YEAR(C4699)-2026)*12+MONTH(C4699)-8,""))</f>
        <v/>
      </c>
      <c r="T4699">
        <f>IF(AND(A4699="مصروف",R4699&gt;0,I4699="موافق",S4699&lt;&gt;"",H4699&lt;&gt;""),N(G4699),0)</f>
        <v/>
      </c>
    </row>
    <row r="4700">
      <c r="A4700" s="19" t="n"/>
      <c r="B4700" s="20">
        <f>IF(A4700="","",IF(R4700=0,"⚠ أضف سطر عهدة أولًا","BDR-"&amp;TEXT(R4700,"000")))</f>
        <v/>
      </c>
      <c r="C4700" s="21" t="n"/>
      <c r="D4700" s="20">
        <f>IF(C4700="","",IF(S4700="","خارج السنة المالية",INDEX(القوائم!$D$2:$D$13,S4700)))</f>
        <v/>
      </c>
      <c r="E4700" s="22" t="n"/>
      <c r="F4700" s="23" t="n"/>
      <c r="G4700" s="23" t="n"/>
      <c r="H4700" s="22" t="n"/>
      <c r="I4700" s="19" t="n"/>
      <c r="J4700" s="21" t="n"/>
      <c r="K4700" s="19" t="n"/>
      <c r="L4700" s="19" t="n"/>
      <c r="M4700" s="21" t="n"/>
      <c r="N4700" s="22" t="n"/>
      <c r="O4700" s="24">
        <f>IF(A4700&lt;&gt;"عهدة","",SUMIFS($G$8:$G$5007,$B$8:$B$5007,B4700,$A$8:$A$5007,"مصروف",$I$8:$I$5007,"&lt;&gt;مرفوض"))</f>
        <v/>
      </c>
      <c r="P4700" s="25">
        <f>IF(A4700&lt;&gt;"عهدة","",N(F4700)-O4700)</f>
        <v/>
      </c>
      <c r="Q4700" s="26">
        <f>IF(A4700="","",IF(A4700="عهدة",IF(N(F4700)=0,"⚠ أدخل قيمة العهدة",IF(P4700&lt;0,"⛔ عجز / زيادة مصروفات "&amp;TEXT(-P4700,"#,##0"),IF(COUNTIFS($B$8:$B$5007,B4700,$A$8:$A$5007,"مصروف",$I$8:$I$5007,"&lt;&gt;مرفوض",$K$8:$K$5007,"&lt;&gt;نعم")&gt;0,"⚠ "&amp;COUNTIFS($B$8:$B$5007,B4700,$A$8:$A$5007,"مصروف",$I$8:$I$5007,"&lt;&gt;مرفوض",$K$8:$K$5007,"&lt;&gt;نعم")&amp;" مصروف غير مسوى",IF(L4700="تمت التسوية",IF(P4700=0,"✔ متوازنة وتمت التسوية","✔ تمت التسوية – متبقي "&amp;TEXT(P4700,"#,##0")),IF(P4700&gt;0,"متبقي "&amp;TEXT(P4700,"#,##0"),"✔ متوازنة"))))),IF(R4700=0,"⚠ أضف سطر عهدة أولًا",IF(OR(C4700="",N(G4700)=0),"⚠ أكمل التاريخ والقيمة",IF(S4700="","⚠ التاريخ خارج السنة المالية",IF(H4700="","⚠ اختر بند الموازنة",IF(I4700="مرفوض","✖ مرفوض من المدير",IF(I4700&lt;&gt;"موافق","⏳ بانتظار موافقة المدير",IF(K4700&lt;&gt;"نعم","⚠ غير مسوى مع الحسابات","✔ معتمد ومسوى")))))))))</f>
        <v/>
      </c>
      <c r="R4700">
        <f>N(R4699)+IF(A4700="عهدة",1,0)</f>
        <v/>
      </c>
      <c r="S4700">
        <f>IF(C4700="","",IF(AND(C4700&gt;=DATE(2026,9,1),C4700&lt;=DATE(2027,8,31)),(YEAR(C4700)-2026)*12+MONTH(C4700)-8,""))</f>
        <v/>
      </c>
      <c r="T4700">
        <f>IF(AND(A4700="مصروف",R4700&gt;0,I4700="موافق",S4700&lt;&gt;"",H4700&lt;&gt;""),N(G4700),0)</f>
        <v/>
      </c>
    </row>
    <row r="4701">
      <c r="A4701" s="19" t="n"/>
      <c r="B4701" s="20">
        <f>IF(A4701="","",IF(R4701=0,"⚠ أضف سطر عهدة أولًا","BDR-"&amp;TEXT(R4701,"000")))</f>
        <v/>
      </c>
      <c r="C4701" s="21" t="n"/>
      <c r="D4701" s="20">
        <f>IF(C4701="","",IF(S4701="","خارج السنة المالية",INDEX(القوائم!$D$2:$D$13,S4701)))</f>
        <v/>
      </c>
      <c r="E4701" s="22" t="n"/>
      <c r="F4701" s="23" t="n"/>
      <c r="G4701" s="23" t="n"/>
      <c r="H4701" s="22" t="n"/>
      <c r="I4701" s="19" t="n"/>
      <c r="J4701" s="21" t="n"/>
      <c r="K4701" s="19" t="n"/>
      <c r="L4701" s="19" t="n"/>
      <c r="M4701" s="21" t="n"/>
      <c r="N4701" s="22" t="n"/>
      <c r="O4701" s="24">
        <f>IF(A4701&lt;&gt;"عهدة","",SUMIFS($G$8:$G$5007,$B$8:$B$5007,B4701,$A$8:$A$5007,"مصروف",$I$8:$I$5007,"&lt;&gt;مرفوض"))</f>
        <v/>
      </c>
      <c r="P4701" s="25">
        <f>IF(A4701&lt;&gt;"عهدة","",N(F4701)-O4701)</f>
        <v/>
      </c>
      <c r="Q4701" s="26">
        <f>IF(A4701="","",IF(A4701="عهدة",IF(N(F4701)=0,"⚠ أدخل قيمة العهدة",IF(P4701&lt;0,"⛔ عجز / زيادة مصروفات "&amp;TEXT(-P4701,"#,##0"),IF(COUNTIFS($B$8:$B$5007,B4701,$A$8:$A$5007,"مصروف",$I$8:$I$5007,"&lt;&gt;مرفوض",$K$8:$K$5007,"&lt;&gt;نعم")&gt;0,"⚠ "&amp;COUNTIFS($B$8:$B$5007,B4701,$A$8:$A$5007,"مصروف",$I$8:$I$5007,"&lt;&gt;مرفوض",$K$8:$K$5007,"&lt;&gt;نعم")&amp;" مصروف غير مسوى",IF(L4701="تمت التسوية",IF(P4701=0,"✔ متوازنة وتمت التسوية","✔ تمت التسوية – متبقي "&amp;TEXT(P4701,"#,##0")),IF(P4701&gt;0,"متبقي "&amp;TEXT(P4701,"#,##0"),"✔ متوازنة"))))),IF(R4701=0,"⚠ أضف سطر عهدة أولًا",IF(OR(C4701="",N(G4701)=0),"⚠ أكمل التاريخ والقيمة",IF(S4701="","⚠ التاريخ خارج السنة المالية",IF(H4701="","⚠ اختر بند الموازنة",IF(I4701="مرفوض","✖ مرفوض من المدير",IF(I4701&lt;&gt;"موافق","⏳ بانتظار موافقة المدير",IF(K4701&lt;&gt;"نعم","⚠ غير مسوى مع الحسابات","✔ معتمد ومسوى")))))))))</f>
        <v/>
      </c>
      <c r="R4701">
        <f>N(R4700)+IF(A4701="عهدة",1,0)</f>
        <v/>
      </c>
      <c r="S4701">
        <f>IF(C4701="","",IF(AND(C4701&gt;=DATE(2026,9,1),C4701&lt;=DATE(2027,8,31)),(YEAR(C4701)-2026)*12+MONTH(C4701)-8,""))</f>
        <v/>
      </c>
      <c r="T4701">
        <f>IF(AND(A4701="مصروف",R4701&gt;0,I4701="موافق",S4701&lt;&gt;"",H4701&lt;&gt;""),N(G4701),0)</f>
        <v/>
      </c>
    </row>
    <row r="4702">
      <c r="A4702" s="19" t="n"/>
      <c r="B4702" s="20">
        <f>IF(A4702="","",IF(R4702=0,"⚠ أضف سطر عهدة أولًا","BDR-"&amp;TEXT(R4702,"000")))</f>
        <v/>
      </c>
      <c r="C4702" s="21" t="n"/>
      <c r="D4702" s="20">
        <f>IF(C4702="","",IF(S4702="","خارج السنة المالية",INDEX(القوائم!$D$2:$D$13,S4702)))</f>
        <v/>
      </c>
      <c r="E4702" s="22" t="n"/>
      <c r="F4702" s="23" t="n"/>
      <c r="G4702" s="23" t="n"/>
      <c r="H4702" s="22" t="n"/>
      <c r="I4702" s="19" t="n"/>
      <c r="J4702" s="21" t="n"/>
      <c r="K4702" s="19" t="n"/>
      <c r="L4702" s="19" t="n"/>
      <c r="M4702" s="21" t="n"/>
      <c r="N4702" s="22" t="n"/>
      <c r="O4702" s="24">
        <f>IF(A4702&lt;&gt;"عهدة","",SUMIFS($G$8:$G$5007,$B$8:$B$5007,B4702,$A$8:$A$5007,"مصروف",$I$8:$I$5007,"&lt;&gt;مرفوض"))</f>
        <v/>
      </c>
      <c r="P4702" s="25">
        <f>IF(A4702&lt;&gt;"عهدة","",N(F4702)-O4702)</f>
        <v/>
      </c>
      <c r="Q4702" s="26">
        <f>IF(A4702="","",IF(A4702="عهدة",IF(N(F4702)=0,"⚠ أدخل قيمة العهدة",IF(P4702&lt;0,"⛔ عجز / زيادة مصروفات "&amp;TEXT(-P4702,"#,##0"),IF(COUNTIFS($B$8:$B$5007,B4702,$A$8:$A$5007,"مصروف",$I$8:$I$5007,"&lt;&gt;مرفوض",$K$8:$K$5007,"&lt;&gt;نعم")&gt;0,"⚠ "&amp;COUNTIFS($B$8:$B$5007,B4702,$A$8:$A$5007,"مصروف",$I$8:$I$5007,"&lt;&gt;مرفوض",$K$8:$K$5007,"&lt;&gt;نعم")&amp;" مصروف غير مسوى",IF(L4702="تمت التسوية",IF(P4702=0,"✔ متوازنة وتمت التسوية","✔ تمت التسوية – متبقي "&amp;TEXT(P4702,"#,##0")),IF(P4702&gt;0,"متبقي "&amp;TEXT(P4702,"#,##0"),"✔ متوازنة"))))),IF(R4702=0,"⚠ أضف سطر عهدة أولًا",IF(OR(C4702="",N(G4702)=0),"⚠ أكمل التاريخ والقيمة",IF(S4702="","⚠ التاريخ خارج السنة المالية",IF(H4702="","⚠ اختر بند الموازنة",IF(I4702="مرفوض","✖ مرفوض من المدير",IF(I4702&lt;&gt;"موافق","⏳ بانتظار موافقة المدير",IF(K4702&lt;&gt;"نعم","⚠ غير مسوى مع الحسابات","✔ معتمد ومسوى")))))))))</f>
        <v/>
      </c>
      <c r="R4702">
        <f>N(R4701)+IF(A4702="عهدة",1,0)</f>
        <v/>
      </c>
      <c r="S4702">
        <f>IF(C4702="","",IF(AND(C4702&gt;=DATE(2026,9,1),C4702&lt;=DATE(2027,8,31)),(YEAR(C4702)-2026)*12+MONTH(C4702)-8,""))</f>
        <v/>
      </c>
      <c r="T4702">
        <f>IF(AND(A4702="مصروف",R4702&gt;0,I4702="موافق",S4702&lt;&gt;"",H4702&lt;&gt;""),N(G4702),0)</f>
        <v/>
      </c>
    </row>
    <row r="4703">
      <c r="A4703" s="19" t="n"/>
      <c r="B4703" s="20">
        <f>IF(A4703="","",IF(R4703=0,"⚠ أضف سطر عهدة أولًا","BDR-"&amp;TEXT(R4703,"000")))</f>
        <v/>
      </c>
      <c r="C4703" s="21" t="n"/>
      <c r="D4703" s="20">
        <f>IF(C4703="","",IF(S4703="","خارج السنة المالية",INDEX(القوائم!$D$2:$D$13,S4703)))</f>
        <v/>
      </c>
      <c r="E4703" s="22" t="n"/>
      <c r="F4703" s="23" t="n"/>
      <c r="G4703" s="23" t="n"/>
      <c r="H4703" s="22" t="n"/>
      <c r="I4703" s="19" t="n"/>
      <c r="J4703" s="21" t="n"/>
      <c r="K4703" s="19" t="n"/>
      <c r="L4703" s="19" t="n"/>
      <c r="M4703" s="21" t="n"/>
      <c r="N4703" s="22" t="n"/>
      <c r="O4703" s="24">
        <f>IF(A4703&lt;&gt;"عهدة","",SUMIFS($G$8:$G$5007,$B$8:$B$5007,B4703,$A$8:$A$5007,"مصروف",$I$8:$I$5007,"&lt;&gt;مرفوض"))</f>
        <v/>
      </c>
      <c r="P4703" s="25">
        <f>IF(A4703&lt;&gt;"عهدة","",N(F4703)-O4703)</f>
        <v/>
      </c>
      <c r="Q4703" s="26">
        <f>IF(A4703="","",IF(A4703="عهدة",IF(N(F4703)=0,"⚠ أدخل قيمة العهدة",IF(P4703&lt;0,"⛔ عجز / زيادة مصروفات "&amp;TEXT(-P4703,"#,##0"),IF(COUNTIFS($B$8:$B$5007,B4703,$A$8:$A$5007,"مصروف",$I$8:$I$5007,"&lt;&gt;مرفوض",$K$8:$K$5007,"&lt;&gt;نعم")&gt;0,"⚠ "&amp;COUNTIFS($B$8:$B$5007,B4703,$A$8:$A$5007,"مصروف",$I$8:$I$5007,"&lt;&gt;مرفوض",$K$8:$K$5007,"&lt;&gt;نعم")&amp;" مصروف غير مسوى",IF(L4703="تمت التسوية",IF(P4703=0,"✔ متوازنة وتمت التسوية","✔ تمت التسوية – متبقي "&amp;TEXT(P4703,"#,##0")),IF(P4703&gt;0,"متبقي "&amp;TEXT(P4703,"#,##0"),"✔ متوازنة"))))),IF(R4703=0,"⚠ أضف سطر عهدة أولًا",IF(OR(C4703="",N(G4703)=0),"⚠ أكمل التاريخ والقيمة",IF(S4703="","⚠ التاريخ خارج السنة المالية",IF(H4703="","⚠ اختر بند الموازنة",IF(I4703="مرفوض","✖ مرفوض من المدير",IF(I4703&lt;&gt;"موافق","⏳ بانتظار موافقة المدير",IF(K4703&lt;&gt;"نعم","⚠ غير مسوى مع الحسابات","✔ معتمد ومسوى")))))))))</f>
        <v/>
      </c>
      <c r="R4703">
        <f>N(R4702)+IF(A4703="عهدة",1,0)</f>
        <v/>
      </c>
      <c r="S4703">
        <f>IF(C4703="","",IF(AND(C4703&gt;=DATE(2026,9,1),C4703&lt;=DATE(2027,8,31)),(YEAR(C4703)-2026)*12+MONTH(C4703)-8,""))</f>
        <v/>
      </c>
      <c r="T4703">
        <f>IF(AND(A4703="مصروف",R4703&gt;0,I4703="موافق",S4703&lt;&gt;"",H4703&lt;&gt;""),N(G4703),0)</f>
        <v/>
      </c>
    </row>
    <row r="4704">
      <c r="A4704" s="19" t="n"/>
      <c r="B4704" s="20">
        <f>IF(A4704="","",IF(R4704=0,"⚠ أضف سطر عهدة أولًا","BDR-"&amp;TEXT(R4704,"000")))</f>
        <v/>
      </c>
      <c r="C4704" s="21" t="n"/>
      <c r="D4704" s="20">
        <f>IF(C4704="","",IF(S4704="","خارج السنة المالية",INDEX(القوائم!$D$2:$D$13,S4704)))</f>
        <v/>
      </c>
      <c r="E4704" s="22" t="n"/>
      <c r="F4704" s="23" t="n"/>
      <c r="G4704" s="23" t="n"/>
      <c r="H4704" s="22" t="n"/>
      <c r="I4704" s="19" t="n"/>
      <c r="J4704" s="21" t="n"/>
      <c r="K4704" s="19" t="n"/>
      <c r="L4704" s="19" t="n"/>
      <c r="M4704" s="21" t="n"/>
      <c r="N4704" s="22" t="n"/>
      <c r="O4704" s="24">
        <f>IF(A4704&lt;&gt;"عهدة","",SUMIFS($G$8:$G$5007,$B$8:$B$5007,B4704,$A$8:$A$5007,"مصروف",$I$8:$I$5007,"&lt;&gt;مرفوض"))</f>
        <v/>
      </c>
      <c r="P4704" s="25">
        <f>IF(A4704&lt;&gt;"عهدة","",N(F4704)-O4704)</f>
        <v/>
      </c>
      <c r="Q4704" s="26">
        <f>IF(A4704="","",IF(A4704="عهدة",IF(N(F4704)=0,"⚠ أدخل قيمة العهدة",IF(P4704&lt;0,"⛔ عجز / زيادة مصروفات "&amp;TEXT(-P4704,"#,##0"),IF(COUNTIFS($B$8:$B$5007,B4704,$A$8:$A$5007,"مصروف",$I$8:$I$5007,"&lt;&gt;مرفوض",$K$8:$K$5007,"&lt;&gt;نعم")&gt;0,"⚠ "&amp;COUNTIFS($B$8:$B$5007,B4704,$A$8:$A$5007,"مصروف",$I$8:$I$5007,"&lt;&gt;مرفوض",$K$8:$K$5007,"&lt;&gt;نعم")&amp;" مصروف غير مسوى",IF(L4704="تمت التسوية",IF(P4704=0,"✔ متوازنة وتمت التسوية","✔ تمت التسوية – متبقي "&amp;TEXT(P4704,"#,##0")),IF(P4704&gt;0,"متبقي "&amp;TEXT(P4704,"#,##0"),"✔ متوازنة"))))),IF(R4704=0,"⚠ أضف سطر عهدة أولًا",IF(OR(C4704="",N(G4704)=0),"⚠ أكمل التاريخ والقيمة",IF(S4704="","⚠ التاريخ خارج السنة المالية",IF(H4704="","⚠ اختر بند الموازنة",IF(I4704="مرفوض","✖ مرفوض من المدير",IF(I4704&lt;&gt;"موافق","⏳ بانتظار موافقة المدير",IF(K4704&lt;&gt;"نعم","⚠ غير مسوى مع الحسابات","✔ معتمد ومسوى")))))))))</f>
        <v/>
      </c>
      <c r="R4704">
        <f>N(R4703)+IF(A4704="عهدة",1,0)</f>
        <v/>
      </c>
      <c r="S4704">
        <f>IF(C4704="","",IF(AND(C4704&gt;=DATE(2026,9,1),C4704&lt;=DATE(2027,8,31)),(YEAR(C4704)-2026)*12+MONTH(C4704)-8,""))</f>
        <v/>
      </c>
      <c r="T4704">
        <f>IF(AND(A4704="مصروف",R4704&gt;0,I4704="موافق",S4704&lt;&gt;"",H4704&lt;&gt;""),N(G4704),0)</f>
        <v/>
      </c>
    </row>
    <row r="4705">
      <c r="A4705" s="19" t="n"/>
      <c r="B4705" s="20">
        <f>IF(A4705="","",IF(R4705=0,"⚠ أضف سطر عهدة أولًا","BDR-"&amp;TEXT(R4705,"000")))</f>
        <v/>
      </c>
      <c r="C4705" s="21" t="n"/>
      <c r="D4705" s="20">
        <f>IF(C4705="","",IF(S4705="","خارج السنة المالية",INDEX(القوائم!$D$2:$D$13,S4705)))</f>
        <v/>
      </c>
      <c r="E4705" s="22" t="n"/>
      <c r="F4705" s="23" t="n"/>
      <c r="G4705" s="23" t="n"/>
      <c r="H4705" s="22" t="n"/>
      <c r="I4705" s="19" t="n"/>
      <c r="J4705" s="21" t="n"/>
      <c r="K4705" s="19" t="n"/>
      <c r="L4705" s="19" t="n"/>
      <c r="M4705" s="21" t="n"/>
      <c r="N4705" s="22" t="n"/>
      <c r="O4705" s="24">
        <f>IF(A4705&lt;&gt;"عهدة","",SUMIFS($G$8:$G$5007,$B$8:$B$5007,B4705,$A$8:$A$5007,"مصروف",$I$8:$I$5007,"&lt;&gt;مرفوض"))</f>
        <v/>
      </c>
      <c r="P4705" s="25">
        <f>IF(A4705&lt;&gt;"عهدة","",N(F4705)-O4705)</f>
        <v/>
      </c>
      <c r="Q4705" s="26">
        <f>IF(A4705="","",IF(A4705="عهدة",IF(N(F4705)=0,"⚠ أدخل قيمة العهدة",IF(P4705&lt;0,"⛔ عجز / زيادة مصروفات "&amp;TEXT(-P4705,"#,##0"),IF(COUNTIFS($B$8:$B$5007,B4705,$A$8:$A$5007,"مصروف",$I$8:$I$5007,"&lt;&gt;مرفوض",$K$8:$K$5007,"&lt;&gt;نعم")&gt;0,"⚠ "&amp;COUNTIFS($B$8:$B$5007,B4705,$A$8:$A$5007,"مصروف",$I$8:$I$5007,"&lt;&gt;مرفوض",$K$8:$K$5007,"&lt;&gt;نعم")&amp;" مصروف غير مسوى",IF(L4705="تمت التسوية",IF(P4705=0,"✔ متوازنة وتمت التسوية","✔ تمت التسوية – متبقي "&amp;TEXT(P4705,"#,##0")),IF(P4705&gt;0,"متبقي "&amp;TEXT(P4705,"#,##0"),"✔ متوازنة"))))),IF(R4705=0,"⚠ أضف سطر عهدة أولًا",IF(OR(C4705="",N(G4705)=0),"⚠ أكمل التاريخ والقيمة",IF(S4705="","⚠ التاريخ خارج السنة المالية",IF(H4705="","⚠ اختر بند الموازنة",IF(I4705="مرفوض","✖ مرفوض من المدير",IF(I4705&lt;&gt;"موافق","⏳ بانتظار موافقة المدير",IF(K4705&lt;&gt;"نعم","⚠ غير مسوى مع الحسابات","✔ معتمد ومسوى")))))))))</f>
        <v/>
      </c>
      <c r="R4705">
        <f>N(R4704)+IF(A4705="عهدة",1,0)</f>
        <v/>
      </c>
      <c r="S4705">
        <f>IF(C4705="","",IF(AND(C4705&gt;=DATE(2026,9,1),C4705&lt;=DATE(2027,8,31)),(YEAR(C4705)-2026)*12+MONTH(C4705)-8,""))</f>
        <v/>
      </c>
      <c r="T4705">
        <f>IF(AND(A4705="مصروف",R4705&gt;0,I4705="موافق",S4705&lt;&gt;"",H4705&lt;&gt;""),N(G4705),0)</f>
        <v/>
      </c>
    </row>
    <row r="4706">
      <c r="A4706" s="19" t="n"/>
      <c r="B4706" s="20">
        <f>IF(A4706="","",IF(R4706=0,"⚠ أضف سطر عهدة أولًا","BDR-"&amp;TEXT(R4706,"000")))</f>
        <v/>
      </c>
      <c r="C4706" s="21" t="n"/>
      <c r="D4706" s="20">
        <f>IF(C4706="","",IF(S4706="","خارج السنة المالية",INDEX(القوائم!$D$2:$D$13,S4706)))</f>
        <v/>
      </c>
      <c r="E4706" s="22" t="n"/>
      <c r="F4706" s="23" t="n"/>
      <c r="G4706" s="23" t="n"/>
      <c r="H4706" s="22" t="n"/>
      <c r="I4706" s="19" t="n"/>
      <c r="J4706" s="21" t="n"/>
      <c r="K4706" s="19" t="n"/>
      <c r="L4706" s="19" t="n"/>
      <c r="M4706" s="21" t="n"/>
      <c r="N4706" s="22" t="n"/>
      <c r="O4706" s="24">
        <f>IF(A4706&lt;&gt;"عهدة","",SUMIFS($G$8:$G$5007,$B$8:$B$5007,B4706,$A$8:$A$5007,"مصروف",$I$8:$I$5007,"&lt;&gt;مرفوض"))</f>
        <v/>
      </c>
      <c r="P4706" s="25">
        <f>IF(A4706&lt;&gt;"عهدة","",N(F4706)-O4706)</f>
        <v/>
      </c>
      <c r="Q4706" s="26">
        <f>IF(A4706="","",IF(A4706="عهدة",IF(N(F4706)=0,"⚠ أدخل قيمة العهدة",IF(P4706&lt;0,"⛔ عجز / زيادة مصروفات "&amp;TEXT(-P4706,"#,##0"),IF(COUNTIFS($B$8:$B$5007,B4706,$A$8:$A$5007,"مصروف",$I$8:$I$5007,"&lt;&gt;مرفوض",$K$8:$K$5007,"&lt;&gt;نعم")&gt;0,"⚠ "&amp;COUNTIFS($B$8:$B$5007,B4706,$A$8:$A$5007,"مصروف",$I$8:$I$5007,"&lt;&gt;مرفوض",$K$8:$K$5007,"&lt;&gt;نعم")&amp;" مصروف غير مسوى",IF(L4706="تمت التسوية",IF(P4706=0,"✔ متوازنة وتمت التسوية","✔ تمت التسوية – متبقي "&amp;TEXT(P4706,"#,##0")),IF(P4706&gt;0,"متبقي "&amp;TEXT(P4706,"#,##0"),"✔ متوازنة"))))),IF(R4706=0,"⚠ أضف سطر عهدة أولًا",IF(OR(C4706="",N(G4706)=0),"⚠ أكمل التاريخ والقيمة",IF(S4706="","⚠ التاريخ خارج السنة المالية",IF(H4706="","⚠ اختر بند الموازنة",IF(I4706="مرفوض","✖ مرفوض من المدير",IF(I4706&lt;&gt;"موافق","⏳ بانتظار موافقة المدير",IF(K4706&lt;&gt;"نعم","⚠ غير مسوى مع الحسابات","✔ معتمد ومسوى")))))))))</f>
        <v/>
      </c>
      <c r="R4706">
        <f>N(R4705)+IF(A4706="عهدة",1,0)</f>
        <v/>
      </c>
      <c r="S4706">
        <f>IF(C4706="","",IF(AND(C4706&gt;=DATE(2026,9,1),C4706&lt;=DATE(2027,8,31)),(YEAR(C4706)-2026)*12+MONTH(C4706)-8,""))</f>
        <v/>
      </c>
      <c r="T4706">
        <f>IF(AND(A4706="مصروف",R4706&gt;0,I4706="موافق",S4706&lt;&gt;"",H4706&lt;&gt;""),N(G4706),0)</f>
        <v/>
      </c>
    </row>
    <row r="4707">
      <c r="A4707" s="19" t="n"/>
      <c r="B4707" s="20">
        <f>IF(A4707="","",IF(R4707=0,"⚠ أضف سطر عهدة أولًا","BDR-"&amp;TEXT(R4707,"000")))</f>
        <v/>
      </c>
      <c r="C4707" s="21" t="n"/>
      <c r="D4707" s="20">
        <f>IF(C4707="","",IF(S4707="","خارج السنة المالية",INDEX(القوائم!$D$2:$D$13,S4707)))</f>
        <v/>
      </c>
      <c r="E4707" s="22" t="n"/>
      <c r="F4707" s="23" t="n"/>
      <c r="G4707" s="23" t="n"/>
      <c r="H4707" s="22" t="n"/>
      <c r="I4707" s="19" t="n"/>
      <c r="J4707" s="21" t="n"/>
      <c r="K4707" s="19" t="n"/>
      <c r="L4707" s="19" t="n"/>
      <c r="M4707" s="21" t="n"/>
      <c r="N4707" s="22" t="n"/>
      <c r="O4707" s="24">
        <f>IF(A4707&lt;&gt;"عهدة","",SUMIFS($G$8:$G$5007,$B$8:$B$5007,B4707,$A$8:$A$5007,"مصروف",$I$8:$I$5007,"&lt;&gt;مرفوض"))</f>
        <v/>
      </c>
      <c r="P4707" s="25">
        <f>IF(A4707&lt;&gt;"عهدة","",N(F4707)-O4707)</f>
        <v/>
      </c>
      <c r="Q4707" s="26">
        <f>IF(A4707="","",IF(A4707="عهدة",IF(N(F4707)=0,"⚠ أدخل قيمة العهدة",IF(P4707&lt;0,"⛔ عجز / زيادة مصروفات "&amp;TEXT(-P4707,"#,##0"),IF(COUNTIFS($B$8:$B$5007,B4707,$A$8:$A$5007,"مصروف",$I$8:$I$5007,"&lt;&gt;مرفوض",$K$8:$K$5007,"&lt;&gt;نعم")&gt;0,"⚠ "&amp;COUNTIFS($B$8:$B$5007,B4707,$A$8:$A$5007,"مصروف",$I$8:$I$5007,"&lt;&gt;مرفوض",$K$8:$K$5007,"&lt;&gt;نعم")&amp;" مصروف غير مسوى",IF(L4707="تمت التسوية",IF(P4707=0,"✔ متوازنة وتمت التسوية","✔ تمت التسوية – متبقي "&amp;TEXT(P4707,"#,##0")),IF(P4707&gt;0,"متبقي "&amp;TEXT(P4707,"#,##0"),"✔ متوازنة"))))),IF(R4707=0,"⚠ أضف سطر عهدة أولًا",IF(OR(C4707="",N(G4707)=0),"⚠ أكمل التاريخ والقيمة",IF(S4707="","⚠ التاريخ خارج السنة المالية",IF(H4707="","⚠ اختر بند الموازنة",IF(I4707="مرفوض","✖ مرفوض من المدير",IF(I4707&lt;&gt;"موافق","⏳ بانتظار موافقة المدير",IF(K4707&lt;&gt;"نعم","⚠ غير مسوى مع الحسابات","✔ معتمد ومسوى")))))))))</f>
        <v/>
      </c>
      <c r="R4707">
        <f>N(R4706)+IF(A4707="عهدة",1,0)</f>
        <v/>
      </c>
      <c r="S4707">
        <f>IF(C4707="","",IF(AND(C4707&gt;=DATE(2026,9,1),C4707&lt;=DATE(2027,8,31)),(YEAR(C4707)-2026)*12+MONTH(C4707)-8,""))</f>
        <v/>
      </c>
      <c r="T4707">
        <f>IF(AND(A4707="مصروف",R4707&gt;0,I4707="موافق",S4707&lt;&gt;"",H4707&lt;&gt;""),N(G4707),0)</f>
        <v/>
      </c>
    </row>
    <row r="4708">
      <c r="A4708" s="19" t="n"/>
      <c r="B4708" s="20">
        <f>IF(A4708="","",IF(R4708=0,"⚠ أضف سطر عهدة أولًا","BDR-"&amp;TEXT(R4708,"000")))</f>
        <v/>
      </c>
      <c r="C4708" s="21" t="n"/>
      <c r="D4708" s="20">
        <f>IF(C4708="","",IF(S4708="","خارج السنة المالية",INDEX(القوائم!$D$2:$D$13,S4708)))</f>
        <v/>
      </c>
      <c r="E4708" s="22" t="n"/>
      <c r="F4708" s="23" t="n"/>
      <c r="G4708" s="23" t="n"/>
      <c r="H4708" s="22" t="n"/>
      <c r="I4708" s="19" t="n"/>
      <c r="J4708" s="21" t="n"/>
      <c r="K4708" s="19" t="n"/>
      <c r="L4708" s="19" t="n"/>
      <c r="M4708" s="21" t="n"/>
      <c r="N4708" s="22" t="n"/>
      <c r="O4708" s="24">
        <f>IF(A4708&lt;&gt;"عهدة","",SUMIFS($G$8:$G$5007,$B$8:$B$5007,B4708,$A$8:$A$5007,"مصروف",$I$8:$I$5007,"&lt;&gt;مرفوض"))</f>
        <v/>
      </c>
      <c r="P4708" s="25">
        <f>IF(A4708&lt;&gt;"عهدة","",N(F4708)-O4708)</f>
        <v/>
      </c>
      <c r="Q4708" s="26">
        <f>IF(A4708="","",IF(A4708="عهدة",IF(N(F4708)=0,"⚠ أدخل قيمة العهدة",IF(P4708&lt;0,"⛔ عجز / زيادة مصروفات "&amp;TEXT(-P4708,"#,##0"),IF(COUNTIFS($B$8:$B$5007,B4708,$A$8:$A$5007,"مصروف",$I$8:$I$5007,"&lt;&gt;مرفوض",$K$8:$K$5007,"&lt;&gt;نعم")&gt;0,"⚠ "&amp;COUNTIFS($B$8:$B$5007,B4708,$A$8:$A$5007,"مصروف",$I$8:$I$5007,"&lt;&gt;مرفوض",$K$8:$K$5007,"&lt;&gt;نعم")&amp;" مصروف غير مسوى",IF(L4708="تمت التسوية",IF(P4708=0,"✔ متوازنة وتمت التسوية","✔ تمت التسوية – متبقي "&amp;TEXT(P4708,"#,##0")),IF(P4708&gt;0,"متبقي "&amp;TEXT(P4708,"#,##0"),"✔ متوازنة"))))),IF(R4708=0,"⚠ أضف سطر عهدة أولًا",IF(OR(C4708="",N(G4708)=0),"⚠ أكمل التاريخ والقيمة",IF(S4708="","⚠ التاريخ خارج السنة المالية",IF(H4708="","⚠ اختر بند الموازنة",IF(I4708="مرفوض","✖ مرفوض من المدير",IF(I4708&lt;&gt;"موافق","⏳ بانتظار موافقة المدير",IF(K4708&lt;&gt;"نعم","⚠ غير مسوى مع الحسابات","✔ معتمد ومسوى")))))))))</f>
        <v/>
      </c>
      <c r="R4708">
        <f>N(R4707)+IF(A4708="عهدة",1,0)</f>
        <v/>
      </c>
      <c r="S4708">
        <f>IF(C4708="","",IF(AND(C4708&gt;=DATE(2026,9,1),C4708&lt;=DATE(2027,8,31)),(YEAR(C4708)-2026)*12+MONTH(C4708)-8,""))</f>
        <v/>
      </c>
      <c r="T4708">
        <f>IF(AND(A4708="مصروف",R4708&gt;0,I4708="موافق",S4708&lt;&gt;"",H4708&lt;&gt;""),N(G4708),0)</f>
        <v/>
      </c>
    </row>
    <row r="4709">
      <c r="A4709" s="19" t="n"/>
      <c r="B4709" s="20">
        <f>IF(A4709="","",IF(R4709=0,"⚠ أضف سطر عهدة أولًا","BDR-"&amp;TEXT(R4709,"000")))</f>
        <v/>
      </c>
      <c r="C4709" s="21" t="n"/>
      <c r="D4709" s="20">
        <f>IF(C4709="","",IF(S4709="","خارج السنة المالية",INDEX(القوائم!$D$2:$D$13,S4709)))</f>
        <v/>
      </c>
      <c r="E4709" s="22" t="n"/>
      <c r="F4709" s="23" t="n"/>
      <c r="G4709" s="23" t="n"/>
      <c r="H4709" s="22" t="n"/>
      <c r="I4709" s="19" t="n"/>
      <c r="J4709" s="21" t="n"/>
      <c r="K4709" s="19" t="n"/>
      <c r="L4709" s="19" t="n"/>
      <c r="M4709" s="21" t="n"/>
      <c r="N4709" s="22" t="n"/>
      <c r="O4709" s="24">
        <f>IF(A4709&lt;&gt;"عهدة","",SUMIFS($G$8:$G$5007,$B$8:$B$5007,B4709,$A$8:$A$5007,"مصروف",$I$8:$I$5007,"&lt;&gt;مرفوض"))</f>
        <v/>
      </c>
      <c r="P4709" s="25">
        <f>IF(A4709&lt;&gt;"عهدة","",N(F4709)-O4709)</f>
        <v/>
      </c>
      <c r="Q4709" s="26">
        <f>IF(A4709="","",IF(A4709="عهدة",IF(N(F4709)=0,"⚠ أدخل قيمة العهدة",IF(P4709&lt;0,"⛔ عجز / زيادة مصروفات "&amp;TEXT(-P4709,"#,##0"),IF(COUNTIFS($B$8:$B$5007,B4709,$A$8:$A$5007,"مصروف",$I$8:$I$5007,"&lt;&gt;مرفوض",$K$8:$K$5007,"&lt;&gt;نعم")&gt;0,"⚠ "&amp;COUNTIFS($B$8:$B$5007,B4709,$A$8:$A$5007,"مصروف",$I$8:$I$5007,"&lt;&gt;مرفوض",$K$8:$K$5007,"&lt;&gt;نعم")&amp;" مصروف غير مسوى",IF(L4709="تمت التسوية",IF(P4709=0,"✔ متوازنة وتمت التسوية","✔ تمت التسوية – متبقي "&amp;TEXT(P4709,"#,##0")),IF(P4709&gt;0,"متبقي "&amp;TEXT(P4709,"#,##0"),"✔ متوازنة"))))),IF(R4709=0,"⚠ أضف سطر عهدة أولًا",IF(OR(C4709="",N(G4709)=0),"⚠ أكمل التاريخ والقيمة",IF(S4709="","⚠ التاريخ خارج السنة المالية",IF(H4709="","⚠ اختر بند الموازنة",IF(I4709="مرفوض","✖ مرفوض من المدير",IF(I4709&lt;&gt;"موافق","⏳ بانتظار موافقة المدير",IF(K4709&lt;&gt;"نعم","⚠ غير مسوى مع الحسابات","✔ معتمد ومسوى")))))))))</f>
        <v/>
      </c>
      <c r="R4709">
        <f>N(R4708)+IF(A4709="عهدة",1,0)</f>
        <v/>
      </c>
      <c r="S4709">
        <f>IF(C4709="","",IF(AND(C4709&gt;=DATE(2026,9,1),C4709&lt;=DATE(2027,8,31)),(YEAR(C4709)-2026)*12+MONTH(C4709)-8,""))</f>
        <v/>
      </c>
      <c r="T4709">
        <f>IF(AND(A4709="مصروف",R4709&gt;0,I4709="موافق",S4709&lt;&gt;"",H4709&lt;&gt;""),N(G4709),0)</f>
        <v/>
      </c>
    </row>
    <row r="4710">
      <c r="A4710" s="19" t="n"/>
      <c r="B4710" s="20">
        <f>IF(A4710="","",IF(R4710=0,"⚠ أضف سطر عهدة أولًا","BDR-"&amp;TEXT(R4710,"000")))</f>
        <v/>
      </c>
      <c r="C4710" s="21" t="n"/>
      <c r="D4710" s="20">
        <f>IF(C4710="","",IF(S4710="","خارج السنة المالية",INDEX(القوائم!$D$2:$D$13,S4710)))</f>
        <v/>
      </c>
      <c r="E4710" s="22" t="n"/>
      <c r="F4710" s="23" t="n"/>
      <c r="G4710" s="23" t="n"/>
      <c r="H4710" s="22" t="n"/>
      <c r="I4710" s="19" t="n"/>
      <c r="J4710" s="21" t="n"/>
      <c r="K4710" s="19" t="n"/>
      <c r="L4710" s="19" t="n"/>
      <c r="M4710" s="21" t="n"/>
      <c r="N4710" s="22" t="n"/>
      <c r="O4710" s="24">
        <f>IF(A4710&lt;&gt;"عهدة","",SUMIFS($G$8:$G$5007,$B$8:$B$5007,B4710,$A$8:$A$5007,"مصروف",$I$8:$I$5007,"&lt;&gt;مرفوض"))</f>
        <v/>
      </c>
      <c r="P4710" s="25">
        <f>IF(A4710&lt;&gt;"عهدة","",N(F4710)-O4710)</f>
        <v/>
      </c>
      <c r="Q4710" s="26">
        <f>IF(A4710="","",IF(A4710="عهدة",IF(N(F4710)=0,"⚠ أدخل قيمة العهدة",IF(P4710&lt;0,"⛔ عجز / زيادة مصروفات "&amp;TEXT(-P4710,"#,##0"),IF(COUNTIFS($B$8:$B$5007,B4710,$A$8:$A$5007,"مصروف",$I$8:$I$5007,"&lt;&gt;مرفوض",$K$8:$K$5007,"&lt;&gt;نعم")&gt;0,"⚠ "&amp;COUNTIFS($B$8:$B$5007,B4710,$A$8:$A$5007,"مصروف",$I$8:$I$5007,"&lt;&gt;مرفوض",$K$8:$K$5007,"&lt;&gt;نعم")&amp;" مصروف غير مسوى",IF(L4710="تمت التسوية",IF(P4710=0,"✔ متوازنة وتمت التسوية","✔ تمت التسوية – متبقي "&amp;TEXT(P4710,"#,##0")),IF(P4710&gt;0,"متبقي "&amp;TEXT(P4710,"#,##0"),"✔ متوازنة"))))),IF(R4710=0,"⚠ أضف سطر عهدة أولًا",IF(OR(C4710="",N(G4710)=0),"⚠ أكمل التاريخ والقيمة",IF(S4710="","⚠ التاريخ خارج السنة المالية",IF(H4710="","⚠ اختر بند الموازنة",IF(I4710="مرفوض","✖ مرفوض من المدير",IF(I4710&lt;&gt;"موافق","⏳ بانتظار موافقة المدير",IF(K4710&lt;&gt;"نعم","⚠ غير مسوى مع الحسابات","✔ معتمد ومسوى")))))))))</f>
        <v/>
      </c>
      <c r="R4710">
        <f>N(R4709)+IF(A4710="عهدة",1,0)</f>
        <v/>
      </c>
      <c r="S4710">
        <f>IF(C4710="","",IF(AND(C4710&gt;=DATE(2026,9,1),C4710&lt;=DATE(2027,8,31)),(YEAR(C4710)-2026)*12+MONTH(C4710)-8,""))</f>
        <v/>
      </c>
      <c r="T4710">
        <f>IF(AND(A4710="مصروف",R4710&gt;0,I4710="موافق",S4710&lt;&gt;"",H4710&lt;&gt;""),N(G4710),0)</f>
        <v/>
      </c>
    </row>
    <row r="4711">
      <c r="A4711" s="19" t="n"/>
      <c r="B4711" s="20">
        <f>IF(A4711="","",IF(R4711=0,"⚠ أضف سطر عهدة أولًا","BDR-"&amp;TEXT(R4711,"000")))</f>
        <v/>
      </c>
      <c r="C4711" s="21" t="n"/>
      <c r="D4711" s="20">
        <f>IF(C4711="","",IF(S4711="","خارج السنة المالية",INDEX(القوائم!$D$2:$D$13,S4711)))</f>
        <v/>
      </c>
      <c r="E4711" s="22" t="n"/>
      <c r="F4711" s="23" t="n"/>
      <c r="G4711" s="23" t="n"/>
      <c r="H4711" s="22" t="n"/>
      <c r="I4711" s="19" t="n"/>
      <c r="J4711" s="21" t="n"/>
      <c r="K4711" s="19" t="n"/>
      <c r="L4711" s="19" t="n"/>
      <c r="M4711" s="21" t="n"/>
      <c r="N4711" s="22" t="n"/>
      <c r="O4711" s="24">
        <f>IF(A4711&lt;&gt;"عهدة","",SUMIFS($G$8:$G$5007,$B$8:$B$5007,B4711,$A$8:$A$5007,"مصروف",$I$8:$I$5007,"&lt;&gt;مرفوض"))</f>
        <v/>
      </c>
      <c r="P4711" s="25">
        <f>IF(A4711&lt;&gt;"عهدة","",N(F4711)-O4711)</f>
        <v/>
      </c>
      <c r="Q4711" s="26">
        <f>IF(A4711="","",IF(A4711="عهدة",IF(N(F4711)=0,"⚠ أدخل قيمة العهدة",IF(P4711&lt;0,"⛔ عجز / زيادة مصروفات "&amp;TEXT(-P4711,"#,##0"),IF(COUNTIFS($B$8:$B$5007,B4711,$A$8:$A$5007,"مصروف",$I$8:$I$5007,"&lt;&gt;مرفوض",$K$8:$K$5007,"&lt;&gt;نعم")&gt;0,"⚠ "&amp;COUNTIFS($B$8:$B$5007,B4711,$A$8:$A$5007,"مصروف",$I$8:$I$5007,"&lt;&gt;مرفوض",$K$8:$K$5007,"&lt;&gt;نعم")&amp;" مصروف غير مسوى",IF(L4711="تمت التسوية",IF(P4711=0,"✔ متوازنة وتمت التسوية","✔ تمت التسوية – متبقي "&amp;TEXT(P4711,"#,##0")),IF(P4711&gt;0,"متبقي "&amp;TEXT(P4711,"#,##0"),"✔ متوازنة"))))),IF(R4711=0,"⚠ أضف سطر عهدة أولًا",IF(OR(C4711="",N(G4711)=0),"⚠ أكمل التاريخ والقيمة",IF(S4711="","⚠ التاريخ خارج السنة المالية",IF(H4711="","⚠ اختر بند الموازنة",IF(I4711="مرفوض","✖ مرفوض من المدير",IF(I4711&lt;&gt;"موافق","⏳ بانتظار موافقة المدير",IF(K4711&lt;&gt;"نعم","⚠ غير مسوى مع الحسابات","✔ معتمد ومسوى")))))))))</f>
        <v/>
      </c>
      <c r="R4711">
        <f>N(R4710)+IF(A4711="عهدة",1,0)</f>
        <v/>
      </c>
      <c r="S4711">
        <f>IF(C4711="","",IF(AND(C4711&gt;=DATE(2026,9,1),C4711&lt;=DATE(2027,8,31)),(YEAR(C4711)-2026)*12+MONTH(C4711)-8,""))</f>
        <v/>
      </c>
      <c r="T4711">
        <f>IF(AND(A4711="مصروف",R4711&gt;0,I4711="موافق",S4711&lt;&gt;"",H4711&lt;&gt;""),N(G4711),0)</f>
        <v/>
      </c>
    </row>
    <row r="4712">
      <c r="A4712" s="19" t="n"/>
      <c r="B4712" s="20">
        <f>IF(A4712="","",IF(R4712=0,"⚠ أضف سطر عهدة أولًا","BDR-"&amp;TEXT(R4712,"000")))</f>
        <v/>
      </c>
      <c r="C4712" s="21" t="n"/>
      <c r="D4712" s="20">
        <f>IF(C4712="","",IF(S4712="","خارج السنة المالية",INDEX(القوائم!$D$2:$D$13,S4712)))</f>
        <v/>
      </c>
      <c r="E4712" s="22" t="n"/>
      <c r="F4712" s="23" t="n"/>
      <c r="G4712" s="23" t="n"/>
      <c r="H4712" s="22" t="n"/>
      <c r="I4712" s="19" t="n"/>
      <c r="J4712" s="21" t="n"/>
      <c r="K4712" s="19" t="n"/>
      <c r="L4712" s="19" t="n"/>
      <c r="M4712" s="21" t="n"/>
      <c r="N4712" s="22" t="n"/>
      <c r="O4712" s="24">
        <f>IF(A4712&lt;&gt;"عهدة","",SUMIFS($G$8:$G$5007,$B$8:$B$5007,B4712,$A$8:$A$5007,"مصروف",$I$8:$I$5007,"&lt;&gt;مرفوض"))</f>
        <v/>
      </c>
      <c r="P4712" s="25">
        <f>IF(A4712&lt;&gt;"عهدة","",N(F4712)-O4712)</f>
        <v/>
      </c>
      <c r="Q4712" s="26">
        <f>IF(A4712="","",IF(A4712="عهدة",IF(N(F4712)=0,"⚠ أدخل قيمة العهدة",IF(P4712&lt;0,"⛔ عجز / زيادة مصروفات "&amp;TEXT(-P4712,"#,##0"),IF(COUNTIFS($B$8:$B$5007,B4712,$A$8:$A$5007,"مصروف",$I$8:$I$5007,"&lt;&gt;مرفوض",$K$8:$K$5007,"&lt;&gt;نعم")&gt;0,"⚠ "&amp;COUNTIFS($B$8:$B$5007,B4712,$A$8:$A$5007,"مصروف",$I$8:$I$5007,"&lt;&gt;مرفوض",$K$8:$K$5007,"&lt;&gt;نعم")&amp;" مصروف غير مسوى",IF(L4712="تمت التسوية",IF(P4712=0,"✔ متوازنة وتمت التسوية","✔ تمت التسوية – متبقي "&amp;TEXT(P4712,"#,##0")),IF(P4712&gt;0,"متبقي "&amp;TEXT(P4712,"#,##0"),"✔ متوازنة"))))),IF(R4712=0,"⚠ أضف سطر عهدة أولًا",IF(OR(C4712="",N(G4712)=0),"⚠ أكمل التاريخ والقيمة",IF(S4712="","⚠ التاريخ خارج السنة المالية",IF(H4712="","⚠ اختر بند الموازنة",IF(I4712="مرفوض","✖ مرفوض من المدير",IF(I4712&lt;&gt;"موافق","⏳ بانتظار موافقة المدير",IF(K4712&lt;&gt;"نعم","⚠ غير مسوى مع الحسابات","✔ معتمد ومسوى")))))))))</f>
        <v/>
      </c>
      <c r="R4712">
        <f>N(R4711)+IF(A4712="عهدة",1,0)</f>
        <v/>
      </c>
      <c r="S4712">
        <f>IF(C4712="","",IF(AND(C4712&gt;=DATE(2026,9,1),C4712&lt;=DATE(2027,8,31)),(YEAR(C4712)-2026)*12+MONTH(C4712)-8,""))</f>
        <v/>
      </c>
      <c r="T4712">
        <f>IF(AND(A4712="مصروف",R4712&gt;0,I4712="موافق",S4712&lt;&gt;"",H4712&lt;&gt;""),N(G4712),0)</f>
        <v/>
      </c>
    </row>
    <row r="4713">
      <c r="A4713" s="19" t="n"/>
      <c r="B4713" s="20">
        <f>IF(A4713="","",IF(R4713=0,"⚠ أضف سطر عهدة أولًا","BDR-"&amp;TEXT(R4713,"000")))</f>
        <v/>
      </c>
      <c r="C4713" s="21" t="n"/>
      <c r="D4713" s="20">
        <f>IF(C4713="","",IF(S4713="","خارج السنة المالية",INDEX(القوائم!$D$2:$D$13,S4713)))</f>
        <v/>
      </c>
      <c r="E4713" s="22" t="n"/>
      <c r="F4713" s="23" t="n"/>
      <c r="G4713" s="23" t="n"/>
      <c r="H4713" s="22" t="n"/>
      <c r="I4713" s="19" t="n"/>
      <c r="J4713" s="21" t="n"/>
      <c r="K4713" s="19" t="n"/>
      <c r="L4713" s="19" t="n"/>
      <c r="M4713" s="21" t="n"/>
      <c r="N4713" s="22" t="n"/>
      <c r="O4713" s="24">
        <f>IF(A4713&lt;&gt;"عهدة","",SUMIFS($G$8:$G$5007,$B$8:$B$5007,B4713,$A$8:$A$5007,"مصروف",$I$8:$I$5007,"&lt;&gt;مرفوض"))</f>
        <v/>
      </c>
      <c r="P4713" s="25">
        <f>IF(A4713&lt;&gt;"عهدة","",N(F4713)-O4713)</f>
        <v/>
      </c>
      <c r="Q4713" s="26">
        <f>IF(A4713="","",IF(A4713="عهدة",IF(N(F4713)=0,"⚠ أدخل قيمة العهدة",IF(P4713&lt;0,"⛔ عجز / زيادة مصروفات "&amp;TEXT(-P4713,"#,##0"),IF(COUNTIFS($B$8:$B$5007,B4713,$A$8:$A$5007,"مصروف",$I$8:$I$5007,"&lt;&gt;مرفوض",$K$8:$K$5007,"&lt;&gt;نعم")&gt;0,"⚠ "&amp;COUNTIFS($B$8:$B$5007,B4713,$A$8:$A$5007,"مصروف",$I$8:$I$5007,"&lt;&gt;مرفوض",$K$8:$K$5007,"&lt;&gt;نعم")&amp;" مصروف غير مسوى",IF(L4713="تمت التسوية",IF(P4713=0,"✔ متوازنة وتمت التسوية","✔ تمت التسوية – متبقي "&amp;TEXT(P4713,"#,##0")),IF(P4713&gt;0,"متبقي "&amp;TEXT(P4713,"#,##0"),"✔ متوازنة"))))),IF(R4713=0,"⚠ أضف سطر عهدة أولًا",IF(OR(C4713="",N(G4713)=0),"⚠ أكمل التاريخ والقيمة",IF(S4713="","⚠ التاريخ خارج السنة المالية",IF(H4713="","⚠ اختر بند الموازنة",IF(I4713="مرفوض","✖ مرفوض من المدير",IF(I4713&lt;&gt;"موافق","⏳ بانتظار موافقة المدير",IF(K4713&lt;&gt;"نعم","⚠ غير مسوى مع الحسابات","✔ معتمد ومسوى")))))))))</f>
        <v/>
      </c>
      <c r="R4713">
        <f>N(R4712)+IF(A4713="عهدة",1,0)</f>
        <v/>
      </c>
      <c r="S4713">
        <f>IF(C4713="","",IF(AND(C4713&gt;=DATE(2026,9,1),C4713&lt;=DATE(2027,8,31)),(YEAR(C4713)-2026)*12+MONTH(C4713)-8,""))</f>
        <v/>
      </c>
      <c r="T4713">
        <f>IF(AND(A4713="مصروف",R4713&gt;0,I4713="موافق",S4713&lt;&gt;"",H4713&lt;&gt;""),N(G4713),0)</f>
        <v/>
      </c>
    </row>
    <row r="4714">
      <c r="A4714" s="19" t="n"/>
      <c r="B4714" s="20">
        <f>IF(A4714="","",IF(R4714=0,"⚠ أضف سطر عهدة أولًا","BDR-"&amp;TEXT(R4714,"000")))</f>
        <v/>
      </c>
      <c r="C4714" s="21" t="n"/>
      <c r="D4714" s="20">
        <f>IF(C4714="","",IF(S4714="","خارج السنة المالية",INDEX(القوائم!$D$2:$D$13,S4714)))</f>
        <v/>
      </c>
      <c r="E4714" s="22" t="n"/>
      <c r="F4714" s="23" t="n"/>
      <c r="G4714" s="23" t="n"/>
      <c r="H4714" s="22" t="n"/>
      <c r="I4714" s="19" t="n"/>
      <c r="J4714" s="21" t="n"/>
      <c r="K4714" s="19" t="n"/>
      <c r="L4714" s="19" t="n"/>
      <c r="M4714" s="21" t="n"/>
      <c r="N4714" s="22" t="n"/>
      <c r="O4714" s="24">
        <f>IF(A4714&lt;&gt;"عهدة","",SUMIFS($G$8:$G$5007,$B$8:$B$5007,B4714,$A$8:$A$5007,"مصروف",$I$8:$I$5007,"&lt;&gt;مرفوض"))</f>
        <v/>
      </c>
      <c r="P4714" s="25">
        <f>IF(A4714&lt;&gt;"عهدة","",N(F4714)-O4714)</f>
        <v/>
      </c>
      <c r="Q4714" s="26">
        <f>IF(A4714="","",IF(A4714="عهدة",IF(N(F4714)=0,"⚠ أدخل قيمة العهدة",IF(P4714&lt;0,"⛔ عجز / زيادة مصروفات "&amp;TEXT(-P4714,"#,##0"),IF(COUNTIFS($B$8:$B$5007,B4714,$A$8:$A$5007,"مصروف",$I$8:$I$5007,"&lt;&gt;مرفوض",$K$8:$K$5007,"&lt;&gt;نعم")&gt;0,"⚠ "&amp;COUNTIFS($B$8:$B$5007,B4714,$A$8:$A$5007,"مصروف",$I$8:$I$5007,"&lt;&gt;مرفوض",$K$8:$K$5007,"&lt;&gt;نعم")&amp;" مصروف غير مسوى",IF(L4714="تمت التسوية",IF(P4714=0,"✔ متوازنة وتمت التسوية","✔ تمت التسوية – متبقي "&amp;TEXT(P4714,"#,##0")),IF(P4714&gt;0,"متبقي "&amp;TEXT(P4714,"#,##0"),"✔ متوازنة"))))),IF(R4714=0,"⚠ أضف سطر عهدة أولًا",IF(OR(C4714="",N(G4714)=0),"⚠ أكمل التاريخ والقيمة",IF(S4714="","⚠ التاريخ خارج السنة المالية",IF(H4714="","⚠ اختر بند الموازنة",IF(I4714="مرفوض","✖ مرفوض من المدير",IF(I4714&lt;&gt;"موافق","⏳ بانتظار موافقة المدير",IF(K4714&lt;&gt;"نعم","⚠ غير مسوى مع الحسابات","✔ معتمد ومسوى")))))))))</f>
        <v/>
      </c>
      <c r="R4714">
        <f>N(R4713)+IF(A4714="عهدة",1,0)</f>
        <v/>
      </c>
      <c r="S4714">
        <f>IF(C4714="","",IF(AND(C4714&gt;=DATE(2026,9,1),C4714&lt;=DATE(2027,8,31)),(YEAR(C4714)-2026)*12+MONTH(C4714)-8,""))</f>
        <v/>
      </c>
      <c r="T4714">
        <f>IF(AND(A4714="مصروف",R4714&gt;0,I4714="موافق",S4714&lt;&gt;"",H4714&lt;&gt;""),N(G4714),0)</f>
        <v/>
      </c>
    </row>
    <row r="4715">
      <c r="A4715" s="19" t="n"/>
      <c r="B4715" s="20">
        <f>IF(A4715="","",IF(R4715=0,"⚠ أضف سطر عهدة أولًا","BDR-"&amp;TEXT(R4715,"000")))</f>
        <v/>
      </c>
      <c r="C4715" s="21" t="n"/>
      <c r="D4715" s="20">
        <f>IF(C4715="","",IF(S4715="","خارج السنة المالية",INDEX(القوائم!$D$2:$D$13,S4715)))</f>
        <v/>
      </c>
      <c r="E4715" s="22" t="n"/>
      <c r="F4715" s="23" t="n"/>
      <c r="G4715" s="23" t="n"/>
      <c r="H4715" s="22" t="n"/>
      <c r="I4715" s="19" t="n"/>
      <c r="J4715" s="21" t="n"/>
      <c r="K4715" s="19" t="n"/>
      <c r="L4715" s="19" t="n"/>
      <c r="M4715" s="21" t="n"/>
      <c r="N4715" s="22" t="n"/>
      <c r="O4715" s="24">
        <f>IF(A4715&lt;&gt;"عهدة","",SUMIFS($G$8:$G$5007,$B$8:$B$5007,B4715,$A$8:$A$5007,"مصروف",$I$8:$I$5007,"&lt;&gt;مرفوض"))</f>
        <v/>
      </c>
      <c r="P4715" s="25">
        <f>IF(A4715&lt;&gt;"عهدة","",N(F4715)-O4715)</f>
        <v/>
      </c>
      <c r="Q4715" s="26">
        <f>IF(A4715="","",IF(A4715="عهدة",IF(N(F4715)=0,"⚠ أدخل قيمة العهدة",IF(P4715&lt;0,"⛔ عجز / زيادة مصروفات "&amp;TEXT(-P4715,"#,##0"),IF(COUNTIFS($B$8:$B$5007,B4715,$A$8:$A$5007,"مصروف",$I$8:$I$5007,"&lt;&gt;مرفوض",$K$8:$K$5007,"&lt;&gt;نعم")&gt;0,"⚠ "&amp;COUNTIFS($B$8:$B$5007,B4715,$A$8:$A$5007,"مصروف",$I$8:$I$5007,"&lt;&gt;مرفوض",$K$8:$K$5007,"&lt;&gt;نعم")&amp;" مصروف غير مسوى",IF(L4715="تمت التسوية",IF(P4715=0,"✔ متوازنة وتمت التسوية","✔ تمت التسوية – متبقي "&amp;TEXT(P4715,"#,##0")),IF(P4715&gt;0,"متبقي "&amp;TEXT(P4715,"#,##0"),"✔ متوازنة"))))),IF(R4715=0,"⚠ أضف سطر عهدة أولًا",IF(OR(C4715="",N(G4715)=0),"⚠ أكمل التاريخ والقيمة",IF(S4715="","⚠ التاريخ خارج السنة المالية",IF(H4715="","⚠ اختر بند الموازنة",IF(I4715="مرفوض","✖ مرفوض من المدير",IF(I4715&lt;&gt;"موافق","⏳ بانتظار موافقة المدير",IF(K4715&lt;&gt;"نعم","⚠ غير مسوى مع الحسابات","✔ معتمد ومسوى")))))))))</f>
        <v/>
      </c>
      <c r="R4715">
        <f>N(R4714)+IF(A4715="عهدة",1,0)</f>
        <v/>
      </c>
      <c r="S4715">
        <f>IF(C4715="","",IF(AND(C4715&gt;=DATE(2026,9,1),C4715&lt;=DATE(2027,8,31)),(YEAR(C4715)-2026)*12+MONTH(C4715)-8,""))</f>
        <v/>
      </c>
      <c r="T4715">
        <f>IF(AND(A4715="مصروف",R4715&gt;0,I4715="موافق",S4715&lt;&gt;"",H4715&lt;&gt;""),N(G4715),0)</f>
        <v/>
      </c>
    </row>
    <row r="4716">
      <c r="A4716" s="19" t="n"/>
      <c r="B4716" s="20">
        <f>IF(A4716="","",IF(R4716=0,"⚠ أضف سطر عهدة أولًا","BDR-"&amp;TEXT(R4716,"000")))</f>
        <v/>
      </c>
      <c r="C4716" s="21" t="n"/>
      <c r="D4716" s="20">
        <f>IF(C4716="","",IF(S4716="","خارج السنة المالية",INDEX(القوائم!$D$2:$D$13,S4716)))</f>
        <v/>
      </c>
      <c r="E4716" s="22" t="n"/>
      <c r="F4716" s="23" t="n"/>
      <c r="G4716" s="23" t="n"/>
      <c r="H4716" s="22" t="n"/>
      <c r="I4716" s="19" t="n"/>
      <c r="J4716" s="21" t="n"/>
      <c r="K4716" s="19" t="n"/>
      <c r="L4716" s="19" t="n"/>
      <c r="M4716" s="21" t="n"/>
      <c r="N4716" s="22" t="n"/>
      <c r="O4716" s="24">
        <f>IF(A4716&lt;&gt;"عهدة","",SUMIFS($G$8:$G$5007,$B$8:$B$5007,B4716,$A$8:$A$5007,"مصروف",$I$8:$I$5007,"&lt;&gt;مرفوض"))</f>
        <v/>
      </c>
      <c r="P4716" s="25">
        <f>IF(A4716&lt;&gt;"عهدة","",N(F4716)-O4716)</f>
        <v/>
      </c>
      <c r="Q4716" s="26">
        <f>IF(A4716="","",IF(A4716="عهدة",IF(N(F4716)=0,"⚠ أدخل قيمة العهدة",IF(P4716&lt;0,"⛔ عجز / زيادة مصروفات "&amp;TEXT(-P4716,"#,##0"),IF(COUNTIFS($B$8:$B$5007,B4716,$A$8:$A$5007,"مصروف",$I$8:$I$5007,"&lt;&gt;مرفوض",$K$8:$K$5007,"&lt;&gt;نعم")&gt;0,"⚠ "&amp;COUNTIFS($B$8:$B$5007,B4716,$A$8:$A$5007,"مصروف",$I$8:$I$5007,"&lt;&gt;مرفوض",$K$8:$K$5007,"&lt;&gt;نعم")&amp;" مصروف غير مسوى",IF(L4716="تمت التسوية",IF(P4716=0,"✔ متوازنة وتمت التسوية","✔ تمت التسوية – متبقي "&amp;TEXT(P4716,"#,##0")),IF(P4716&gt;0,"متبقي "&amp;TEXT(P4716,"#,##0"),"✔ متوازنة"))))),IF(R4716=0,"⚠ أضف سطر عهدة أولًا",IF(OR(C4716="",N(G4716)=0),"⚠ أكمل التاريخ والقيمة",IF(S4716="","⚠ التاريخ خارج السنة المالية",IF(H4716="","⚠ اختر بند الموازنة",IF(I4716="مرفوض","✖ مرفوض من المدير",IF(I4716&lt;&gt;"موافق","⏳ بانتظار موافقة المدير",IF(K4716&lt;&gt;"نعم","⚠ غير مسوى مع الحسابات","✔ معتمد ومسوى")))))))))</f>
        <v/>
      </c>
      <c r="R4716">
        <f>N(R4715)+IF(A4716="عهدة",1,0)</f>
        <v/>
      </c>
      <c r="S4716">
        <f>IF(C4716="","",IF(AND(C4716&gt;=DATE(2026,9,1),C4716&lt;=DATE(2027,8,31)),(YEAR(C4716)-2026)*12+MONTH(C4716)-8,""))</f>
        <v/>
      </c>
      <c r="T4716">
        <f>IF(AND(A4716="مصروف",R4716&gt;0,I4716="موافق",S4716&lt;&gt;"",H4716&lt;&gt;""),N(G4716),0)</f>
        <v/>
      </c>
    </row>
    <row r="4717">
      <c r="A4717" s="19" t="n"/>
      <c r="B4717" s="20">
        <f>IF(A4717="","",IF(R4717=0,"⚠ أضف سطر عهدة أولًا","BDR-"&amp;TEXT(R4717,"000")))</f>
        <v/>
      </c>
      <c r="C4717" s="21" t="n"/>
      <c r="D4717" s="20">
        <f>IF(C4717="","",IF(S4717="","خارج السنة المالية",INDEX(القوائم!$D$2:$D$13,S4717)))</f>
        <v/>
      </c>
      <c r="E4717" s="22" t="n"/>
      <c r="F4717" s="23" t="n"/>
      <c r="G4717" s="23" t="n"/>
      <c r="H4717" s="22" t="n"/>
      <c r="I4717" s="19" t="n"/>
      <c r="J4717" s="21" t="n"/>
      <c r="K4717" s="19" t="n"/>
      <c r="L4717" s="19" t="n"/>
      <c r="M4717" s="21" t="n"/>
      <c r="N4717" s="22" t="n"/>
      <c r="O4717" s="24">
        <f>IF(A4717&lt;&gt;"عهدة","",SUMIFS($G$8:$G$5007,$B$8:$B$5007,B4717,$A$8:$A$5007,"مصروف",$I$8:$I$5007,"&lt;&gt;مرفوض"))</f>
        <v/>
      </c>
      <c r="P4717" s="25">
        <f>IF(A4717&lt;&gt;"عهدة","",N(F4717)-O4717)</f>
        <v/>
      </c>
      <c r="Q4717" s="26">
        <f>IF(A4717="","",IF(A4717="عهدة",IF(N(F4717)=0,"⚠ أدخل قيمة العهدة",IF(P4717&lt;0,"⛔ عجز / زيادة مصروفات "&amp;TEXT(-P4717,"#,##0"),IF(COUNTIFS($B$8:$B$5007,B4717,$A$8:$A$5007,"مصروف",$I$8:$I$5007,"&lt;&gt;مرفوض",$K$8:$K$5007,"&lt;&gt;نعم")&gt;0,"⚠ "&amp;COUNTIFS($B$8:$B$5007,B4717,$A$8:$A$5007,"مصروف",$I$8:$I$5007,"&lt;&gt;مرفوض",$K$8:$K$5007,"&lt;&gt;نعم")&amp;" مصروف غير مسوى",IF(L4717="تمت التسوية",IF(P4717=0,"✔ متوازنة وتمت التسوية","✔ تمت التسوية – متبقي "&amp;TEXT(P4717,"#,##0")),IF(P4717&gt;0,"متبقي "&amp;TEXT(P4717,"#,##0"),"✔ متوازنة"))))),IF(R4717=0,"⚠ أضف سطر عهدة أولًا",IF(OR(C4717="",N(G4717)=0),"⚠ أكمل التاريخ والقيمة",IF(S4717="","⚠ التاريخ خارج السنة المالية",IF(H4717="","⚠ اختر بند الموازنة",IF(I4717="مرفوض","✖ مرفوض من المدير",IF(I4717&lt;&gt;"موافق","⏳ بانتظار موافقة المدير",IF(K4717&lt;&gt;"نعم","⚠ غير مسوى مع الحسابات","✔ معتمد ومسوى")))))))))</f>
        <v/>
      </c>
      <c r="R4717">
        <f>N(R4716)+IF(A4717="عهدة",1,0)</f>
        <v/>
      </c>
      <c r="S4717">
        <f>IF(C4717="","",IF(AND(C4717&gt;=DATE(2026,9,1),C4717&lt;=DATE(2027,8,31)),(YEAR(C4717)-2026)*12+MONTH(C4717)-8,""))</f>
        <v/>
      </c>
      <c r="T4717">
        <f>IF(AND(A4717="مصروف",R4717&gt;0,I4717="موافق",S4717&lt;&gt;"",H4717&lt;&gt;""),N(G4717),0)</f>
        <v/>
      </c>
    </row>
    <row r="4718">
      <c r="A4718" s="19" t="n"/>
      <c r="B4718" s="20">
        <f>IF(A4718="","",IF(R4718=0,"⚠ أضف سطر عهدة أولًا","BDR-"&amp;TEXT(R4718,"000")))</f>
        <v/>
      </c>
      <c r="C4718" s="21" t="n"/>
      <c r="D4718" s="20">
        <f>IF(C4718="","",IF(S4718="","خارج السنة المالية",INDEX(القوائم!$D$2:$D$13,S4718)))</f>
        <v/>
      </c>
      <c r="E4718" s="22" t="n"/>
      <c r="F4718" s="23" t="n"/>
      <c r="G4718" s="23" t="n"/>
      <c r="H4718" s="22" t="n"/>
      <c r="I4718" s="19" t="n"/>
      <c r="J4718" s="21" t="n"/>
      <c r="K4718" s="19" t="n"/>
      <c r="L4718" s="19" t="n"/>
      <c r="M4718" s="21" t="n"/>
      <c r="N4718" s="22" t="n"/>
      <c r="O4718" s="24">
        <f>IF(A4718&lt;&gt;"عهدة","",SUMIFS($G$8:$G$5007,$B$8:$B$5007,B4718,$A$8:$A$5007,"مصروف",$I$8:$I$5007,"&lt;&gt;مرفوض"))</f>
        <v/>
      </c>
      <c r="P4718" s="25">
        <f>IF(A4718&lt;&gt;"عهدة","",N(F4718)-O4718)</f>
        <v/>
      </c>
      <c r="Q4718" s="26">
        <f>IF(A4718="","",IF(A4718="عهدة",IF(N(F4718)=0,"⚠ أدخل قيمة العهدة",IF(P4718&lt;0,"⛔ عجز / زيادة مصروفات "&amp;TEXT(-P4718,"#,##0"),IF(COUNTIFS($B$8:$B$5007,B4718,$A$8:$A$5007,"مصروف",$I$8:$I$5007,"&lt;&gt;مرفوض",$K$8:$K$5007,"&lt;&gt;نعم")&gt;0,"⚠ "&amp;COUNTIFS($B$8:$B$5007,B4718,$A$8:$A$5007,"مصروف",$I$8:$I$5007,"&lt;&gt;مرفوض",$K$8:$K$5007,"&lt;&gt;نعم")&amp;" مصروف غير مسوى",IF(L4718="تمت التسوية",IF(P4718=0,"✔ متوازنة وتمت التسوية","✔ تمت التسوية – متبقي "&amp;TEXT(P4718,"#,##0")),IF(P4718&gt;0,"متبقي "&amp;TEXT(P4718,"#,##0"),"✔ متوازنة"))))),IF(R4718=0,"⚠ أضف سطر عهدة أولًا",IF(OR(C4718="",N(G4718)=0),"⚠ أكمل التاريخ والقيمة",IF(S4718="","⚠ التاريخ خارج السنة المالية",IF(H4718="","⚠ اختر بند الموازنة",IF(I4718="مرفوض","✖ مرفوض من المدير",IF(I4718&lt;&gt;"موافق","⏳ بانتظار موافقة المدير",IF(K4718&lt;&gt;"نعم","⚠ غير مسوى مع الحسابات","✔ معتمد ومسوى")))))))))</f>
        <v/>
      </c>
      <c r="R4718">
        <f>N(R4717)+IF(A4718="عهدة",1,0)</f>
        <v/>
      </c>
      <c r="S4718">
        <f>IF(C4718="","",IF(AND(C4718&gt;=DATE(2026,9,1),C4718&lt;=DATE(2027,8,31)),(YEAR(C4718)-2026)*12+MONTH(C4718)-8,""))</f>
        <v/>
      </c>
      <c r="T4718">
        <f>IF(AND(A4718="مصروف",R4718&gt;0,I4718="موافق",S4718&lt;&gt;"",H4718&lt;&gt;""),N(G4718),0)</f>
        <v/>
      </c>
    </row>
    <row r="4719">
      <c r="A4719" s="19" t="n"/>
      <c r="B4719" s="20">
        <f>IF(A4719="","",IF(R4719=0,"⚠ أضف سطر عهدة أولًا","BDR-"&amp;TEXT(R4719,"000")))</f>
        <v/>
      </c>
      <c r="C4719" s="21" t="n"/>
      <c r="D4719" s="20">
        <f>IF(C4719="","",IF(S4719="","خارج السنة المالية",INDEX(القوائم!$D$2:$D$13,S4719)))</f>
        <v/>
      </c>
      <c r="E4719" s="22" t="n"/>
      <c r="F4719" s="23" t="n"/>
      <c r="G4719" s="23" t="n"/>
      <c r="H4719" s="22" t="n"/>
      <c r="I4719" s="19" t="n"/>
      <c r="J4719" s="21" t="n"/>
      <c r="K4719" s="19" t="n"/>
      <c r="L4719" s="19" t="n"/>
      <c r="M4719" s="21" t="n"/>
      <c r="N4719" s="22" t="n"/>
      <c r="O4719" s="24">
        <f>IF(A4719&lt;&gt;"عهدة","",SUMIFS($G$8:$G$5007,$B$8:$B$5007,B4719,$A$8:$A$5007,"مصروف",$I$8:$I$5007,"&lt;&gt;مرفوض"))</f>
        <v/>
      </c>
      <c r="P4719" s="25">
        <f>IF(A4719&lt;&gt;"عهدة","",N(F4719)-O4719)</f>
        <v/>
      </c>
      <c r="Q4719" s="26">
        <f>IF(A4719="","",IF(A4719="عهدة",IF(N(F4719)=0,"⚠ أدخل قيمة العهدة",IF(P4719&lt;0,"⛔ عجز / زيادة مصروفات "&amp;TEXT(-P4719,"#,##0"),IF(COUNTIFS($B$8:$B$5007,B4719,$A$8:$A$5007,"مصروف",$I$8:$I$5007,"&lt;&gt;مرفوض",$K$8:$K$5007,"&lt;&gt;نعم")&gt;0,"⚠ "&amp;COUNTIFS($B$8:$B$5007,B4719,$A$8:$A$5007,"مصروف",$I$8:$I$5007,"&lt;&gt;مرفوض",$K$8:$K$5007,"&lt;&gt;نعم")&amp;" مصروف غير مسوى",IF(L4719="تمت التسوية",IF(P4719=0,"✔ متوازنة وتمت التسوية","✔ تمت التسوية – متبقي "&amp;TEXT(P4719,"#,##0")),IF(P4719&gt;0,"متبقي "&amp;TEXT(P4719,"#,##0"),"✔ متوازنة"))))),IF(R4719=0,"⚠ أضف سطر عهدة أولًا",IF(OR(C4719="",N(G4719)=0),"⚠ أكمل التاريخ والقيمة",IF(S4719="","⚠ التاريخ خارج السنة المالية",IF(H4719="","⚠ اختر بند الموازنة",IF(I4719="مرفوض","✖ مرفوض من المدير",IF(I4719&lt;&gt;"موافق","⏳ بانتظار موافقة المدير",IF(K4719&lt;&gt;"نعم","⚠ غير مسوى مع الحسابات","✔ معتمد ومسوى")))))))))</f>
        <v/>
      </c>
      <c r="R4719">
        <f>N(R4718)+IF(A4719="عهدة",1,0)</f>
        <v/>
      </c>
      <c r="S4719">
        <f>IF(C4719="","",IF(AND(C4719&gt;=DATE(2026,9,1),C4719&lt;=DATE(2027,8,31)),(YEAR(C4719)-2026)*12+MONTH(C4719)-8,""))</f>
        <v/>
      </c>
      <c r="T4719">
        <f>IF(AND(A4719="مصروف",R4719&gt;0,I4719="موافق",S4719&lt;&gt;"",H4719&lt;&gt;""),N(G4719),0)</f>
        <v/>
      </c>
    </row>
    <row r="4720">
      <c r="A4720" s="19" t="n"/>
      <c r="B4720" s="20">
        <f>IF(A4720="","",IF(R4720=0,"⚠ أضف سطر عهدة أولًا","BDR-"&amp;TEXT(R4720,"000")))</f>
        <v/>
      </c>
      <c r="C4720" s="21" t="n"/>
      <c r="D4720" s="20">
        <f>IF(C4720="","",IF(S4720="","خارج السنة المالية",INDEX(القوائم!$D$2:$D$13,S4720)))</f>
        <v/>
      </c>
      <c r="E4720" s="22" t="n"/>
      <c r="F4720" s="23" t="n"/>
      <c r="G4720" s="23" t="n"/>
      <c r="H4720" s="22" t="n"/>
      <c r="I4720" s="19" t="n"/>
      <c r="J4720" s="21" t="n"/>
      <c r="K4720" s="19" t="n"/>
      <c r="L4720" s="19" t="n"/>
      <c r="M4720" s="21" t="n"/>
      <c r="N4720" s="22" t="n"/>
      <c r="O4720" s="24">
        <f>IF(A4720&lt;&gt;"عهدة","",SUMIFS($G$8:$G$5007,$B$8:$B$5007,B4720,$A$8:$A$5007,"مصروف",$I$8:$I$5007,"&lt;&gt;مرفوض"))</f>
        <v/>
      </c>
      <c r="P4720" s="25">
        <f>IF(A4720&lt;&gt;"عهدة","",N(F4720)-O4720)</f>
        <v/>
      </c>
      <c r="Q4720" s="26">
        <f>IF(A4720="","",IF(A4720="عهدة",IF(N(F4720)=0,"⚠ أدخل قيمة العهدة",IF(P4720&lt;0,"⛔ عجز / زيادة مصروفات "&amp;TEXT(-P4720,"#,##0"),IF(COUNTIFS($B$8:$B$5007,B4720,$A$8:$A$5007,"مصروف",$I$8:$I$5007,"&lt;&gt;مرفوض",$K$8:$K$5007,"&lt;&gt;نعم")&gt;0,"⚠ "&amp;COUNTIFS($B$8:$B$5007,B4720,$A$8:$A$5007,"مصروف",$I$8:$I$5007,"&lt;&gt;مرفوض",$K$8:$K$5007,"&lt;&gt;نعم")&amp;" مصروف غير مسوى",IF(L4720="تمت التسوية",IF(P4720=0,"✔ متوازنة وتمت التسوية","✔ تمت التسوية – متبقي "&amp;TEXT(P4720,"#,##0")),IF(P4720&gt;0,"متبقي "&amp;TEXT(P4720,"#,##0"),"✔ متوازنة"))))),IF(R4720=0,"⚠ أضف سطر عهدة أولًا",IF(OR(C4720="",N(G4720)=0),"⚠ أكمل التاريخ والقيمة",IF(S4720="","⚠ التاريخ خارج السنة المالية",IF(H4720="","⚠ اختر بند الموازنة",IF(I4720="مرفوض","✖ مرفوض من المدير",IF(I4720&lt;&gt;"موافق","⏳ بانتظار موافقة المدير",IF(K4720&lt;&gt;"نعم","⚠ غير مسوى مع الحسابات","✔ معتمد ومسوى")))))))))</f>
        <v/>
      </c>
      <c r="R4720">
        <f>N(R4719)+IF(A4720="عهدة",1,0)</f>
        <v/>
      </c>
      <c r="S4720">
        <f>IF(C4720="","",IF(AND(C4720&gt;=DATE(2026,9,1),C4720&lt;=DATE(2027,8,31)),(YEAR(C4720)-2026)*12+MONTH(C4720)-8,""))</f>
        <v/>
      </c>
      <c r="T4720">
        <f>IF(AND(A4720="مصروف",R4720&gt;0,I4720="موافق",S4720&lt;&gt;"",H4720&lt;&gt;""),N(G4720),0)</f>
        <v/>
      </c>
    </row>
    <row r="4721">
      <c r="A4721" s="19" t="n"/>
      <c r="B4721" s="20">
        <f>IF(A4721="","",IF(R4721=0,"⚠ أضف سطر عهدة أولًا","BDR-"&amp;TEXT(R4721,"000")))</f>
        <v/>
      </c>
      <c r="C4721" s="21" t="n"/>
      <c r="D4721" s="20">
        <f>IF(C4721="","",IF(S4721="","خارج السنة المالية",INDEX(القوائم!$D$2:$D$13,S4721)))</f>
        <v/>
      </c>
      <c r="E4721" s="22" t="n"/>
      <c r="F4721" s="23" t="n"/>
      <c r="G4721" s="23" t="n"/>
      <c r="H4721" s="22" t="n"/>
      <c r="I4721" s="19" t="n"/>
      <c r="J4721" s="21" t="n"/>
      <c r="K4721" s="19" t="n"/>
      <c r="L4721" s="19" t="n"/>
      <c r="M4721" s="21" t="n"/>
      <c r="N4721" s="22" t="n"/>
      <c r="O4721" s="24">
        <f>IF(A4721&lt;&gt;"عهدة","",SUMIFS($G$8:$G$5007,$B$8:$B$5007,B4721,$A$8:$A$5007,"مصروف",$I$8:$I$5007,"&lt;&gt;مرفوض"))</f>
        <v/>
      </c>
      <c r="P4721" s="25">
        <f>IF(A4721&lt;&gt;"عهدة","",N(F4721)-O4721)</f>
        <v/>
      </c>
      <c r="Q4721" s="26">
        <f>IF(A4721="","",IF(A4721="عهدة",IF(N(F4721)=0,"⚠ أدخل قيمة العهدة",IF(P4721&lt;0,"⛔ عجز / زيادة مصروفات "&amp;TEXT(-P4721,"#,##0"),IF(COUNTIFS($B$8:$B$5007,B4721,$A$8:$A$5007,"مصروف",$I$8:$I$5007,"&lt;&gt;مرفوض",$K$8:$K$5007,"&lt;&gt;نعم")&gt;0,"⚠ "&amp;COUNTIFS($B$8:$B$5007,B4721,$A$8:$A$5007,"مصروف",$I$8:$I$5007,"&lt;&gt;مرفوض",$K$8:$K$5007,"&lt;&gt;نعم")&amp;" مصروف غير مسوى",IF(L4721="تمت التسوية",IF(P4721=0,"✔ متوازنة وتمت التسوية","✔ تمت التسوية – متبقي "&amp;TEXT(P4721,"#,##0")),IF(P4721&gt;0,"متبقي "&amp;TEXT(P4721,"#,##0"),"✔ متوازنة"))))),IF(R4721=0,"⚠ أضف سطر عهدة أولًا",IF(OR(C4721="",N(G4721)=0),"⚠ أكمل التاريخ والقيمة",IF(S4721="","⚠ التاريخ خارج السنة المالية",IF(H4721="","⚠ اختر بند الموازنة",IF(I4721="مرفوض","✖ مرفوض من المدير",IF(I4721&lt;&gt;"موافق","⏳ بانتظار موافقة المدير",IF(K4721&lt;&gt;"نعم","⚠ غير مسوى مع الحسابات","✔ معتمد ومسوى")))))))))</f>
        <v/>
      </c>
      <c r="R4721">
        <f>N(R4720)+IF(A4721="عهدة",1,0)</f>
        <v/>
      </c>
      <c r="S4721">
        <f>IF(C4721="","",IF(AND(C4721&gt;=DATE(2026,9,1),C4721&lt;=DATE(2027,8,31)),(YEAR(C4721)-2026)*12+MONTH(C4721)-8,""))</f>
        <v/>
      </c>
      <c r="T4721">
        <f>IF(AND(A4721="مصروف",R4721&gt;0,I4721="موافق",S4721&lt;&gt;"",H4721&lt;&gt;""),N(G4721),0)</f>
        <v/>
      </c>
    </row>
    <row r="4722">
      <c r="A4722" s="19" t="n"/>
      <c r="B4722" s="20">
        <f>IF(A4722="","",IF(R4722=0,"⚠ أضف سطر عهدة أولًا","BDR-"&amp;TEXT(R4722,"000")))</f>
        <v/>
      </c>
      <c r="C4722" s="21" t="n"/>
      <c r="D4722" s="20">
        <f>IF(C4722="","",IF(S4722="","خارج السنة المالية",INDEX(القوائم!$D$2:$D$13,S4722)))</f>
        <v/>
      </c>
      <c r="E4722" s="22" t="n"/>
      <c r="F4722" s="23" t="n"/>
      <c r="G4722" s="23" t="n"/>
      <c r="H4722" s="22" t="n"/>
      <c r="I4722" s="19" t="n"/>
      <c r="J4722" s="21" t="n"/>
      <c r="K4722" s="19" t="n"/>
      <c r="L4722" s="19" t="n"/>
      <c r="M4722" s="21" t="n"/>
      <c r="N4722" s="22" t="n"/>
      <c r="O4722" s="24">
        <f>IF(A4722&lt;&gt;"عهدة","",SUMIFS($G$8:$G$5007,$B$8:$B$5007,B4722,$A$8:$A$5007,"مصروف",$I$8:$I$5007,"&lt;&gt;مرفوض"))</f>
        <v/>
      </c>
      <c r="P4722" s="25">
        <f>IF(A4722&lt;&gt;"عهدة","",N(F4722)-O4722)</f>
        <v/>
      </c>
      <c r="Q4722" s="26">
        <f>IF(A4722="","",IF(A4722="عهدة",IF(N(F4722)=0,"⚠ أدخل قيمة العهدة",IF(P4722&lt;0,"⛔ عجز / زيادة مصروفات "&amp;TEXT(-P4722,"#,##0"),IF(COUNTIFS($B$8:$B$5007,B4722,$A$8:$A$5007,"مصروف",$I$8:$I$5007,"&lt;&gt;مرفوض",$K$8:$K$5007,"&lt;&gt;نعم")&gt;0,"⚠ "&amp;COUNTIFS($B$8:$B$5007,B4722,$A$8:$A$5007,"مصروف",$I$8:$I$5007,"&lt;&gt;مرفوض",$K$8:$K$5007,"&lt;&gt;نعم")&amp;" مصروف غير مسوى",IF(L4722="تمت التسوية",IF(P4722=0,"✔ متوازنة وتمت التسوية","✔ تمت التسوية – متبقي "&amp;TEXT(P4722,"#,##0")),IF(P4722&gt;0,"متبقي "&amp;TEXT(P4722,"#,##0"),"✔ متوازنة"))))),IF(R4722=0,"⚠ أضف سطر عهدة أولًا",IF(OR(C4722="",N(G4722)=0),"⚠ أكمل التاريخ والقيمة",IF(S4722="","⚠ التاريخ خارج السنة المالية",IF(H4722="","⚠ اختر بند الموازنة",IF(I4722="مرفوض","✖ مرفوض من المدير",IF(I4722&lt;&gt;"موافق","⏳ بانتظار موافقة المدير",IF(K4722&lt;&gt;"نعم","⚠ غير مسوى مع الحسابات","✔ معتمد ومسوى")))))))))</f>
        <v/>
      </c>
      <c r="R4722">
        <f>N(R4721)+IF(A4722="عهدة",1,0)</f>
        <v/>
      </c>
      <c r="S4722">
        <f>IF(C4722="","",IF(AND(C4722&gt;=DATE(2026,9,1),C4722&lt;=DATE(2027,8,31)),(YEAR(C4722)-2026)*12+MONTH(C4722)-8,""))</f>
        <v/>
      </c>
      <c r="T4722">
        <f>IF(AND(A4722="مصروف",R4722&gt;0,I4722="موافق",S4722&lt;&gt;"",H4722&lt;&gt;""),N(G4722),0)</f>
        <v/>
      </c>
    </row>
    <row r="4723">
      <c r="A4723" s="19" t="n"/>
      <c r="B4723" s="20">
        <f>IF(A4723="","",IF(R4723=0,"⚠ أضف سطر عهدة أولًا","BDR-"&amp;TEXT(R4723,"000")))</f>
        <v/>
      </c>
      <c r="C4723" s="21" t="n"/>
      <c r="D4723" s="20">
        <f>IF(C4723="","",IF(S4723="","خارج السنة المالية",INDEX(القوائم!$D$2:$D$13,S4723)))</f>
        <v/>
      </c>
      <c r="E4723" s="22" t="n"/>
      <c r="F4723" s="23" t="n"/>
      <c r="G4723" s="23" t="n"/>
      <c r="H4723" s="22" t="n"/>
      <c r="I4723" s="19" t="n"/>
      <c r="J4723" s="21" t="n"/>
      <c r="K4723" s="19" t="n"/>
      <c r="L4723" s="19" t="n"/>
      <c r="M4723" s="21" t="n"/>
      <c r="N4723" s="22" t="n"/>
      <c r="O4723" s="24">
        <f>IF(A4723&lt;&gt;"عهدة","",SUMIFS($G$8:$G$5007,$B$8:$B$5007,B4723,$A$8:$A$5007,"مصروف",$I$8:$I$5007,"&lt;&gt;مرفوض"))</f>
        <v/>
      </c>
      <c r="P4723" s="25">
        <f>IF(A4723&lt;&gt;"عهدة","",N(F4723)-O4723)</f>
        <v/>
      </c>
      <c r="Q4723" s="26">
        <f>IF(A4723="","",IF(A4723="عهدة",IF(N(F4723)=0,"⚠ أدخل قيمة العهدة",IF(P4723&lt;0,"⛔ عجز / زيادة مصروفات "&amp;TEXT(-P4723,"#,##0"),IF(COUNTIFS($B$8:$B$5007,B4723,$A$8:$A$5007,"مصروف",$I$8:$I$5007,"&lt;&gt;مرفوض",$K$8:$K$5007,"&lt;&gt;نعم")&gt;0,"⚠ "&amp;COUNTIFS($B$8:$B$5007,B4723,$A$8:$A$5007,"مصروف",$I$8:$I$5007,"&lt;&gt;مرفوض",$K$8:$K$5007,"&lt;&gt;نعم")&amp;" مصروف غير مسوى",IF(L4723="تمت التسوية",IF(P4723=0,"✔ متوازنة وتمت التسوية","✔ تمت التسوية – متبقي "&amp;TEXT(P4723,"#,##0")),IF(P4723&gt;0,"متبقي "&amp;TEXT(P4723,"#,##0"),"✔ متوازنة"))))),IF(R4723=0,"⚠ أضف سطر عهدة أولًا",IF(OR(C4723="",N(G4723)=0),"⚠ أكمل التاريخ والقيمة",IF(S4723="","⚠ التاريخ خارج السنة المالية",IF(H4723="","⚠ اختر بند الموازنة",IF(I4723="مرفوض","✖ مرفوض من المدير",IF(I4723&lt;&gt;"موافق","⏳ بانتظار موافقة المدير",IF(K4723&lt;&gt;"نعم","⚠ غير مسوى مع الحسابات","✔ معتمد ومسوى")))))))))</f>
        <v/>
      </c>
      <c r="R4723">
        <f>N(R4722)+IF(A4723="عهدة",1,0)</f>
        <v/>
      </c>
      <c r="S4723">
        <f>IF(C4723="","",IF(AND(C4723&gt;=DATE(2026,9,1),C4723&lt;=DATE(2027,8,31)),(YEAR(C4723)-2026)*12+MONTH(C4723)-8,""))</f>
        <v/>
      </c>
      <c r="T4723">
        <f>IF(AND(A4723="مصروف",R4723&gt;0,I4723="موافق",S4723&lt;&gt;"",H4723&lt;&gt;""),N(G4723),0)</f>
        <v/>
      </c>
    </row>
    <row r="4724">
      <c r="A4724" s="19" t="n"/>
      <c r="B4724" s="20">
        <f>IF(A4724="","",IF(R4724=0,"⚠ أضف سطر عهدة أولًا","BDR-"&amp;TEXT(R4724,"000")))</f>
        <v/>
      </c>
      <c r="C4724" s="21" t="n"/>
      <c r="D4724" s="20">
        <f>IF(C4724="","",IF(S4724="","خارج السنة المالية",INDEX(القوائم!$D$2:$D$13,S4724)))</f>
        <v/>
      </c>
      <c r="E4724" s="22" t="n"/>
      <c r="F4724" s="23" t="n"/>
      <c r="G4724" s="23" t="n"/>
      <c r="H4724" s="22" t="n"/>
      <c r="I4724" s="19" t="n"/>
      <c r="J4724" s="21" t="n"/>
      <c r="K4724" s="19" t="n"/>
      <c r="L4724" s="19" t="n"/>
      <c r="M4724" s="21" t="n"/>
      <c r="N4724" s="22" t="n"/>
      <c r="O4724" s="24">
        <f>IF(A4724&lt;&gt;"عهدة","",SUMIFS($G$8:$G$5007,$B$8:$B$5007,B4724,$A$8:$A$5007,"مصروف",$I$8:$I$5007,"&lt;&gt;مرفوض"))</f>
        <v/>
      </c>
      <c r="P4724" s="25">
        <f>IF(A4724&lt;&gt;"عهدة","",N(F4724)-O4724)</f>
        <v/>
      </c>
      <c r="Q4724" s="26">
        <f>IF(A4724="","",IF(A4724="عهدة",IF(N(F4724)=0,"⚠ أدخل قيمة العهدة",IF(P4724&lt;0,"⛔ عجز / زيادة مصروفات "&amp;TEXT(-P4724,"#,##0"),IF(COUNTIFS($B$8:$B$5007,B4724,$A$8:$A$5007,"مصروف",$I$8:$I$5007,"&lt;&gt;مرفوض",$K$8:$K$5007,"&lt;&gt;نعم")&gt;0,"⚠ "&amp;COUNTIFS($B$8:$B$5007,B4724,$A$8:$A$5007,"مصروف",$I$8:$I$5007,"&lt;&gt;مرفوض",$K$8:$K$5007,"&lt;&gt;نعم")&amp;" مصروف غير مسوى",IF(L4724="تمت التسوية",IF(P4724=0,"✔ متوازنة وتمت التسوية","✔ تمت التسوية – متبقي "&amp;TEXT(P4724,"#,##0")),IF(P4724&gt;0,"متبقي "&amp;TEXT(P4724,"#,##0"),"✔ متوازنة"))))),IF(R4724=0,"⚠ أضف سطر عهدة أولًا",IF(OR(C4724="",N(G4724)=0),"⚠ أكمل التاريخ والقيمة",IF(S4724="","⚠ التاريخ خارج السنة المالية",IF(H4724="","⚠ اختر بند الموازنة",IF(I4724="مرفوض","✖ مرفوض من المدير",IF(I4724&lt;&gt;"موافق","⏳ بانتظار موافقة المدير",IF(K4724&lt;&gt;"نعم","⚠ غير مسوى مع الحسابات","✔ معتمد ومسوى")))))))))</f>
        <v/>
      </c>
      <c r="R4724">
        <f>N(R4723)+IF(A4724="عهدة",1,0)</f>
        <v/>
      </c>
      <c r="S4724">
        <f>IF(C4724="","",IF(AND(C4724&gt;=DATE(2026,9,1),C4724&lt;=DATE(2027,8,31)),(YEAR(C4724)-2026)*12+MONTH(C4724)-8,""))</f>
        <v/>
      </c>
      <c r="T4724">
        <f>IF(AND(A4724="مصروف",R4724&gt;0,I4724="موافق",S4724&lt;&gt;"",H4724&lt;&gt;""),N(G4724),0)</f>
        <v/>
      </c>
    </row>
    <row r="4725">
      <c r="A4725" s="19" t="n"/>
      <c r="B4725" s="20">
        <f>IF(A4725="","",IF(R4725=0,"⚠ أضف سطر عهدة أولًا","BDR-"&amp;TEXT(R4725,"000")))</f>
        <v/>
      </c>
      <c r="C4725" s="21" t="n"/>
      <c r="D4725" s="20">
        <f>IF(C4725="","",IF(S4725="","خارج السنة المالية",INDEX(القوائم!$D$2:$D$13,S4725)))</f>
        <v/>
      </c>
      <c r="E4725" s="22" t="n"/>
      <c r="F4725" s="23" t="n"/>
      <c r="G4725" s="23" t="n"/>
      <c r="H4725" s="22" t="n"/>
      <c r="I4725" s="19" t="n"/>
      <c r="J4725" s="21" t="n"/>
      <c r="K4725" s="19" t="n"/>
      <c r="L4725" s="19" t="n"/>
      <c r="M4725" s="21" t="n"/>
      <c r="N4725" s="22" t="n"/>
      <c r="O4725" s="24">
        <f>IF(A4725&lt;&gt;"عهدة","",SUMIFS($G$8:$G$5007,$B$8:$B$5007,B4725,$A$8:$A$5007,"مصروف",$I$8:$I$5007,"&lt;&gt;مرفوض"))</f>
        <v/>
      </c>
      <c r="P4725" s="25">
        <f>IF(A4725&lt;&gt;"عهدة","",N(F4725)-O4725)</f>
        <v/>
      </c>
      <c r="Q4725" s="26">
        <f>IF(A4725="","",IF(A4725="عهدة",IF(N(F4725)=0,"⚠ أدخل قيمة العهدة",IF(P4725&lt;0,"⛔ عجز / زيادة مصروفات "&amp;TEXT(-P4725,"#,##0"),IF(COUNTIFS($B$8:$B$5007,B4725,$A$8:$A$5007,"مصروف",$I$8:$I$5007,"&lt;&gt;مرفوض",$K$8:$K$5007,"&lt;&gt;نعم")&gt;0,"⚠ "&amp;COUNTIFS($B$8:$B$5007,B4725,$A$8:$A$5007,"مصروف",$I$8:$I$5007,"&lt;&gt;مرفوض",$K$8:$K$5007,"&lt;&gt;نعم")&amp;" مصروف غير مسوى",IF(L4725="تمت التسوية",IF(P4725=0,"✔ متوازنة وتمت التسوية","✔ تمت التسوية – متبقي "&amp;TEXT(P4725,"#,##0")),IF(P4725&gt;0,"متبقي "&amp;TEXT(P4725,"#,##0"),"✔ متوازنة"))))),IF(R4725=0,"⚠ أضف سطر عهدة أولًا",IF(OR(C4725="",N(G4725)=0),"⚠ أكمل التاريخ والقيمة",IF(S4725="","⚠ التاريخ خارج السنة المالية",IF(H4725="","⚠ اختر بند الموازنة",IF(I4725="مرفوض","✖ مرفوض من المدير",IF(I4725&lt;&gt;"موافق","⏳ بانتظار موافقة المدير",IF(K4725&lt;&gt;"نعم","⚠ غير مسوى مع الحسابات","✔ معتمد ومسوى")))))))))</f>
        <v/>
      </c>
      <c r="R4725">
        <f>N(R4724)+IF(A4725="عهدة",1,0)</f>
        <v/>
      </c>
      <c r="S4725">
        <f>IF(C4725="","",IF(AND(C4725&gt;=DATE(2026,9,1),C4725&lt;=DATE(2027,8,31)),(YEAR(C4725)-2026)*12+MONTH(C4725)-8,""))</f>
        <v/>
      </c>
      <c r="T4725">
        <f>IF(AND(A4725="مصروف",R4725&gt;0,I4725="موافق",S4725&lt;&gt;"",H4725&lt;&gt;""),N(G4725),0)</f>
        <v/>
      </c>
    </row>
    <row r="4726">
      <c r="A4726" s="19" t="n"/>
      <c r="B4726" s="20">
        <f>IF(A4726="","",IF(R4726=0,"⚠ أضف سطر عهدة أولًا","BDR-"&amp;TEXT(R4726,"000")))</f>
        <v/>
      </c>
      <c r="C4726" s="21" t="n"/>
      <c r="D4726" s="20">
        <f>IF(C4726="","",IF(S4726="","خارج السنة المالية",INDEX(القوائم!$D$2:$D$13,S4726)))</f>
        <v/>
      </c>
      <c r="E4726" s="22" t="n"/>
      <c r="F4726" s="23" t="n"/>
      <c r="G4726" s="23" t="n"/>
      <c r="H4726" s="22" t="n"/>
      <c r="I4726" s="19" t="n"/>
      <c r="J4726" s="21" t="n"/>
      <c r="K4726" s="19" t="n"/>
      <c r="L4726" s="19" t="n"/>
      <c r="M4726" s="21" t="n"/>
      <c r="N4726" s="22" t="n"/>
      <c r="O4726" s="24">
        <f>IF(A4726&lt;&gt;"عهدة","",SUMIFS($G$8:$G$5007,$B$8:$B$5007,B4726,$A$8:$A$5007,"مصروف",$I$8:$I$5007,"&lt;&gt;مرفوض"))</f>
        <v/>
      </c>
      <c r="P4726" s="25">
        <f>IF(A4726&lt;&gt;"عهدة","",N(F4726)-O4726)</f>
        <v/>
      </c>
      <c r="Q4726" s="26">
        <f>IF(A4726="","",IF(A4726="عهدة",IF(N(F4726)=0,"⚠ أدخل قيمة العهدة",IF(P4726&lt;0,"⛔ عجز / زيادة مصروفات "&amp;TEXT(-P4726,"#,##0"),IF(COUNTIFS($B$8:$B$5007,B4726,$A$8:$A$5007,"مصروف",$I$8:$I$5007,"&lt;&gt;مرفوض",$K$8:$K$5007,"&lt;&gt;نعم")&gt;0,"⚠ "&amp;COUNTIFS($B$8:$B$5007,B4726,$A$8:$A$5007,"مصروف",$I$8:$I$5007,"&lt;&gt;مرفوض",$K$8:$K$5007,"&lt;&gt;نعم")&amp;" مصروف غير مسوى",IF(L4726="تمت التسوية",IF(P4726=0,"✔ متوازنة وتمت التسوية","✔ تمت التسوية – متبقي "&amp;TEXT(P4726,"#,##0")),IF(P4726&gt;0,"متبقي "&amp;TEXT(P4726,"#,##0"),"✔ متوازنة"))))),IF(R4726=0,"⚠ أضف سطر عهدة أولًا",IF(OR(C4726="",N(G4726)=0),"⚠ أكمل التاريخ والقيمة",IF(S4726="","⚠ التاريخ خارج السنة المالية",IF(H4726="","⚠ اختر بند الموازنة",IF(I4726="مرفوض","✖ مرفوض من المدير",IF(I4726&lt;&gt;"موافق","⏳ بانتظار موافقة المدير",IF(K4726&lt;&gt;"نعم","⚠ غير مسوى مع الحسابات","✔ معتمد ومسوى")))))))))</f>
        <v/>
      </c>
      <c r="R4726">
        <f>N(R4725)+IF(A4726="عهدة",1,0)</f>
        <v/>
      </c>
      <c r="S4726">
        <f>IF(C4726="","",IF(AND(C4726&gt;=DATE(2026,9,1),C4726&lt;=DATE(2027,8,31)),(YEAR(C4726)-2026)*12+MONTH(C4726)-8,""))</f>
        <v/>
      </c>
      <c r="T4726">
        <f>IF(AND(A4726="مصروف",R4726&gt;0,I4726="موافق",S4726&lt;&gt;"",H4726&lt;&gt;""),N(G4726),0)</f>
        <v/>
      </c>
    </row>
    <row r="4727">
      <c r="A4727" s="19" t="n"/>
      <c r="B4727" s="20">
        <f>IF(A4727="","",IF(R4727=0,"⚠ أضف سطر عهدة أولًا","BDR-"&amp;TEXT(R4727,"000")))</f>
        <v/>
      </c>
      <c r="C4727" s="21" t="n"/>
      <c r="D4727" s="20">
        <f>IF(C4727="","",IF(S4727="","خارج السنة المالية",INDEX(القوائم!$D$2:$D$13,S4727)))</f>
        <v/>
      </c>
      <c r="E4727" s="22" t="n"/>
      <c r="F4727" s="23" t="n"/>
      <c r="G4727" s="23" t="n"/>
      <c r="H4727" s="22" t="n"/>
      <c r="I4727" s="19" t="n"/>
      <c r="J4727" s="21" t="n"/>
      <c r="K4727" s="19" t="n"/>
      <c r="L4727" s="19" t="n"/>
      <c r="M4727" s="21" t="n"/>
      <c r="N4727" s="22" t="n"/>
      <c r="O4727" s="24">
        <f>IF(A4727&lt;&gt;"عهدة","",SUMIFS($G$8:$G$5007,$B$8:$B$5007,B4727,$A$8:$A$5007,"مصروف",$I$8:$I$5007,"&lt;&gt;مرفوض"))</f>
        <v/>
      </c>
      <c r="P4727" s="25">
        <f>IF(A4727&lt;&gt;"عهدة","",N(F4727)-O4727)</f>
        <v/>
      </c>
      <c r="Q4727" s="26">
        <f>IF(A4727="","",IF(A4727="عهدة",IF(N(F4727)=0,"⚠ أدخل قيمة العهدة",IF(P4727&lt;0,"⛔ عجز / زيادة مصروفات "&amp;TEXT(-P4727,"#,##0"),IF(COUNTIFS($B$8:$B$5007,B4727,$A$8:$A$5007,"مصروف",$I$8:$I$5007,"&lt;&gt;مرفوض",$K$8:$K$5007,"&lt;&gt;نعم")&gt;0,"⚠ "&amp;COUNTIFS($B$8:$B$5007,B4727,$A$8:$A$5007,"مصروف",$I$8:$I$5007,"&lt;&gt;مرفوض",$K$8:$K$5007,"&lt;&gt;نعم")&amp;" مصروف غير مسوى",IF(L4727="تمت التسوية",IF(P4727=0,"✔ متوازنة وتمت التسوية","✔ تمت التسوية – متبقي "&amp;TEXT(P4727,"#,##0")),IF(P4727&gt;0,"متبقي "&amp;TEXT(P4727,"#,##0"),"✔ متوازنة"))))),IF(R4727=0,"⚠ أضف سطر عهدة أولًا",IF(OR(C4727="",N(G4727)=0),"⚠ أكمل التاريخ والقيمة",IF(S4727="","⚠ التاريخ خارج السنة المالية",IF(H4727="","⚠ اختر بند الموازنة",IF(I4727="مرفوض","✖ مرفوض من المدير",IF(I4727&lt;&gt;"موافق","⏳ بانتظار موافقة المدير",IF(K4727&lt;&gt;"نعم","⚠ غير مسوى مع الحسابات","✔ معتمد ومسوى")))))))))</f>
        <v/>
      </c>
      <c r="R4727">
        <f>N(R4726)+IF(A4727="عهدة",1,0)</f>
        <v/>
      </c>
      <c r="S4727">
        <f>IF(C4727="","",IF(AND(C4727&gt;=DATE(2026,9,1),C4727&lt;=DATE(2027,8,31)),(YEAR(C4727)-2026)*12+MONTH(C4727)-8,""))</f>
        <v/>
      </c>
      <c r="T4727">
        <f>IF(AND(A4727="مصروف",R4727&gt;0,I4727="موافق",S4727&lt;&gt;"",H4727&lt;&gt;""),N(G4727),0)</f>
        <v/>
      </c>
    </row>
    <row r="4728">
      <c r="A4728" s="19" t="n"/>
      <c r="B4728" s="20">
        <f>IF(A4728="","",IF(R4728=0,"⚠ أضف سطر عهدة أولًا","BDR-"&amp;TEXT(R4728,"000")))</f>
        <v/>
      </c>
      <c r="C4728" s="21" t="n"/>
      <c r="D4728" s="20">
        <f>IF(C4728="","",IF(S4728="","خارج السنة المالية",INDEX(القوائم!$D$2:$D$13,S4728)))</f>
        <v/>
      </c>
      <c r="E4728" s="22" t="n"/>
      <c r="F4728" s="23" t="n"/>
      <c r="G4728" s="23" t="n"/>
      <c r="H4728" s="22" t="n"/>
      <c r="I4728" s="19" t="n"/>
      <c r="J4728" s="21" t="n"/>
      <c r="K4728" s="19" t="n"/>
      <c r="L4728" s="19" t="n"/>
      <c r="M4728" s="21" t="n"/>
      <c r="N4728" s="22" t="n"/>
      <c r="O4728" s="24">
        <f>IF(A4728&lt;&gt;"عهدة","",SUMIFS($G$8:$G$5007,$B$8:$B$5007,B4728,$A$8:$A$5007,"مصروف",$I$8:$I$5007,"&lt;&gt;مرفوض"))</f>
        <v/>
      </c>
      <c r="P4728" s="25">
        <f>IF(A4728&lt;&gt;"عهدة","",N(F4728)-O4728)</f>
        <v/>
      </c>
      <c r="Q4728" s="26">
        <f>IF(A4728="","",IF(A4728="عهدة",IF(N(F4728)=0,"⚠ أدخل قيمة العهدة",IF(P4728&lt;0,"⛔ عجز / زيادة مصروفات "&amp;TEXT(-P4728,"#,##0"),IF(COUNTIFS($B$8:$B$5007,B4728,$A$8:$A$5007,"مصروف",$I$8:$I$5007,"&lt;&gt;مرفوض",$K$8:$K$5007,"&lt;&gt;نعم")&gt;0,"⚠ "&amp;COUNTIFS($B$8:$B$5007,B4728,$A$8:$A$5007,"مصروف",$I$8:$I$5007,"&lt;&gt;مرفوض",$K$8:$K$5007,"&lt;&gt;نعم")&amp;" مصروف غير مسوى",IF(L4728="تمت التسوية",IF(P4728=0,"✔ متوازنة وتمت التسوية","✔ تمت التسوية – متبقي "&amp;TEXT(P4728,"#,##0")),IF(P4728&gt;0,"متبقي "&amp;TEXT(P4728,"#,##0"),"✔ متوازنة"))))),IF(R4728=0,"⚠ أضف سطر عهدة أولًا",IF(OR(C4728="",N(G4728)=0),"⚠ أكمل التاريخ والقيمة",IF(S4728="","⚠ التاريخ خارج السنة المالية",IF(H4728="","⚠ اختر بند الموازنة",IF(I4728="مرفوض","✖ مرفوض من المدير",IF(I4728&lt;&gt;"موافق","⏳ بانتظار موافقة المدير",IF(K4728&lt;&gt;"نعم","⚠ غير مسوى مع الحسابات","✔ معتمد ومسوى")))))))))</f>
        <v/>
      </c>
      <c r="R4728">
        <f>N(R4727)+IF(A4728="عهدة",1,0)</f>
        <v/>
      </c>
      <c r="S4728">
        <f>IF(C4728="","",IF(AND(C4728&gt;=DATE(2026,9,1),C4728&lt;=DATE(2027,8,31)),(YEAR(C4728)-2026)*12+MONTH(C4728)-8,""))</f>
        <v/>
      </c>
      <c r="T4728">
        <f>IF(AND(A4728="مصروف",R4728&gt;0,I4728="موافق",S4728&lt;&gt;"",H4728&lt;&gt;""),N(G4728),0)</f>
        <v/>
      </c>
    </row>
    <row r="4729">
      <c r="A4729" s="19" t="n"/>
      <c r="B4729" s="20">
        <f>IF(A4729="","",IF(R4729=0,"⚠ أضف سطر عهدة أولًا","BDR-"&amp;TEXT(R4729,"000")))</f>
        <v/>
      </c>
      <c r="C4729" s="21" t="n"/>
      <c r="D4729" s="20">
        <f>IF(C4729="","",IF(S4729="","خارج السنة المالية",INDEX(القوائم!$D$2:$D$13,S4729)))</f>
        <v/>
      </c>
      <c r="E4729" s="22" t="n"/>
      <c r="F4729" s="23" t="n"/>
      <c r="G4729" s="23" t="n"/>
      <c r="H4729" s="22" t="n"/>
      <c r="I4729" s="19" t="n"/>
      <c r="J4729" s="21" t="n"/>
      <c r="K4729" s="19" t="n"/>
      <c r="L4729" s="19" t="n"/>
      <c r="M4729" s="21" t="n"/>
      <c r="N4729" s="22" t="n"/>
      <c r="O4729" s="24">
        <f>IF(A4729&lt;&gt;"عهدة","",SUMIFS($G$8:$G$5007,$B$8:$B$5007,B4729,$A$8:$A$5007,"مصروف",$I$8:$I$5007,"&lt;&gt;مرفوض"))</f>
        <v/>
      </c>
      <c r="P4729" s="25">
        <f>IF(A4729&lt;&gt;"عهدة","",N(F4729)-O4729)</f>
        <v/>
      </c>
      <c r="Q4729" s="26">
        <f>IF(A4729="","",IF(A4729="عهدة",IF(N(F4729)=0,"⚠ أدخل قيمة العهدة",IF(P4729&lt;0,"⛔ عجز / زيادة مصروفات "&amp;TEXT(-P4729,"#,##0"),IF(COUNTIFS($B$8:$B$5007,B4729,$A$8:$A$5007,"مصروف",$I$8:$I$5007,"&lt;&gt;مرفوض",$K$8:$K$5007,"&lt;&gt;نعم")&gt;0,"⚠ "&amp;COUNTIFS($B$8:$B$5007,B4729,$A$8:$A$5007,"مصروف",$I$8:$I$5007,"&lt;&gt;مرفوض",$K$8:$K$5007,"&lt;&gt;نعم")&amp;" مصروف غير مسوى",IF(L4729="تمت التسوية",IF(P4729=0,"✔ متوازنة وتمت التسوية","✔ تمت التسوية – متبقي "&amp;TEXT(P4729,"#,##0")),IF(P4729&gt;0,"متبقي "&amp;TEXT(P4729,"#,##0"),"✔ متوازنة"))))),IF(R4729=0,"⚠ أضف سطر عهدة أولًا",IF(OR(C4729="",N(G4729)=0),"⚠ أكمل التاريخ والقيمة",IF(S4729="","⚠ التاريخ خارج السنة المالية",IF(H4729="","⚠ اختر بند الموازنة",IF(I4729="مرفوض","✖ مرفوض من المدير",IF(I4729&lt;&gt;"موافق","⏳ بانتظار موافقة المدير",IF(K4729&lt;&gt;"نعم","⚠ غير مسوى مع الحسابات","✔ معتمد ومسوى")))))))))</f>
        <v/>
      </c>
      <c r="R4729">
        <f>N(R4728)+IF(A4729="عهدة",1,0)</f>
        <v/>
      </c>
      <c r="S4729">
        <f>IF(C4729="","",IF(AND(C4729&gt;=DATE(2026,9,1),C4729&lt;=DATE(2027,8,31)),(YEAR(C4729)-2026)*12+MONTH(C4729)-8,""))</f>
        <v/>
      </c>
      <c r="T4729">
        <f>IF(AND(A4729="مصروف",R4729&gt;0,I4729="موافق",S4729&lt;&gt;"",H4729&lt;&gt;""),N(G4729),0)</f>
        <v/>
      </c>
    </row>
    <row r="4730">
      <c r="A4730" s="19" t="n"/>
      <c r="B4730" s="20">
        <f>IF(A4730="","",IF(R4730=0,"⚠ أضف سطر عهدة أولًا","BDR-"&amp;TEXT(R4730,"000")))</f>
        <v/>
      </c>
      <c r="C4730" s="21" t="n"/>
      <c r="D4730" s="20">
        <f>IF(C4730="","",IF(S4730="","خارج السنة المالية",INDEX(القوائم!$D$2:$D$13,S4730)))</f>
        <v/>
      </c>
      <c r="E4730" s="22" t="n"/>
      <c r="F4730" s="23" t="n"/>
      <c r="G4730" s="23" t="n"/>
      <c r="H4730" s="22" t="n"/>
      <c r="I4730" s="19" t="n"/>
      <c r="J4730" s="21" t="n"/>
      <c r="K4730" s="19" t="n"/>
      <c r="L4730" s="19" t="n"/>
      <c r="M4730" s="21" t="n"/>
      <c r="N4730" s="22" t="n"/>
      <c r="O4730" s="24">
        <f>IF(A4730&lt;&gt;"عهدة","",SUMIFS($G$8:$G$5007,$B$8:$B$5007,B4730,$A$8:$A$5007,"مصروف",$I$8:$I$5007,"&lt;&gt;مرفوض"))</f>
        <v/>
      </c>
      <c r="P4730" s="25">
        <f>IF(A4730&lt;&gt;"عهدة","",N(F4730)-O4730)</f>
        <v/>
      </c>
      <c r="Q4730" s="26">
        <f>IF(A4730="","",IF(A4730="عهدة",IF(N(F4730)=0,"⚠ أدخل قيمة العهدة",IF(P4730&lt;0,"⛔ عجز / زيادة مصروفات "&amp;TEXT(-P4730,"#,##0"),IF(COUNTIFS($B$8:$B$5007,B4730,$A$8:$A$5007,"مصروف",$I$8:$I$5007,"&lt;&gt;مرفوض",$K$8:$K$5007,"&lt;&gt;نعم")&gt;0,"⚠ "&amp;COUNTIFS($B$8:$B$5007,B4730,$A$8:$A$5007,"مصروف",$I$8:$I$5007,"&lt;&gt;مرفوض",$K$8:$K$5007,"&lt;&gt;نعم")&amp;" مصروف غير مسوى",IF(L4730="تمت التسوية",IF(P4730=0,"✔ متوازنة وتمت التسوية","✔ تمت التسوية – متبقي "&amp;TEXT(P4730,"#,##0")),IF(P4730&gt;0,"متبقي "&amp;TEXT(P4730,"#,##0"),"✔ متوازنة"))))),IF(R4730=0,"⚠ أضف سطر عهدة أولًا",IF(OR(C4730="",N(G4730)=0),"⚠ أكمل التاريخ والقيمة",IF(S4730="","⚠ التاريخ خارج السنة المالية",IF(H4730="","⚠ اختر بند الموازنة",IF(I4730="مرفوض","✖ مرفوض من المدير",IF(I4730&lt;&gt;"موافق","⏳ بانتظار موافقة المدير",IF(K4730&lt;&gt;"نعم","⚠ غير مسوى مع الحسابات","✔ معتمد ومسوى")))))))))</f>
        <v/>
      </c>
      <c r="R4730">
        <f>N(R4729)+IF(A4730="عهدة",1,0)</f>
        <v/>
      </c>
      <c r="S4730">
        <f>IF(C4730="","",IF(AND(C4730&gt;=DATE(2026,9,1),C4730&lt;=DATE(2027,8,31)),(YEAR(C4730)-2026)*12+MONTH(C4730)-8,""))</f>
        <v/>
      </c>
      <c r="T4730">
        <f>IF(AND(A4730="مصروف",R4730&gt;0,I4730="موافق",S4730&lt;&gt;"",H4730&lt;&gt;""),N(G4730),0)</f>
        <v/>
      </c>
    </row>
    <row r="4731">
      <c r="A4731" s="19" t="n"/>
      <c r="B4731" s="20">
        <f>IF(A4731="","",IF(R4731=0,"⚠ أضف سطر عهدة أولًا","BDR-"&amp;TEXT(R4731,"000")))</f>
        <v/>
      </c>
      <c r="C4731" s="21" t="n"/>
      <c r="D4731" s="20">
        <f>IF(C4731="","",IF(S4731="","خارج السنة المالية",INDEX(القوائم!$D$2:$D$13,S4731)))</f>
        <v/>
      </c>
      <c r="E4731" s="22" t="n"/>
      <c r="F4731" s="23" t="n"/>
      <c r="G4731" s="23" t="n"/>
      <c r="H4731" s="22" t="n"/>
      <c r="I4731" s="19" t="n"/>
      <c r="J4731" s="21" t="n"/>
      <c r="K4731" s="19" t="n"/>
      <c r="L4731" s="19" t="n"/>
      <c r="M4731" s="21" t="n"/>
      <c r="N4731" s="22" t="n"/>
      <c r="O4731" s="24">
        <f>IF(A4731&lt;&gt;"عهدة","",SUMIFS($G$8:$G$5007,$B$8:$B$5007,B4731,$A$8:$A$5007,"مصروف",$I$8:$I$5007,"&lt;&gt;مرفوض"))</f>
        <v/>
      </c>
      <c r="P4731" s="25">
        <f>IF(A4731&lt;&gt;"عهدة","",N(F4731)-O4731)</f>
        <v/>
      </c>
      <c r="Q4731" s="26">
        <f>IF(A4731="","",IF(A4731="عهدة",IF(N(F4731)=0,"⚠ أدخل قيمة العهدة",IF(P4731&lt;0,"⛔ عجز / زيادة مصروفات "&amp;TEXT(-P4731,"#,##0"),IF(COUNTIFS($B$8:$B$5007,B4731,$A$8:$A$5007,"مصروف",$I$8:$I$5007,"&lt;&gt;مرفوض",$K$8:$K$5007,"&lt;&gt;نعم")&gt;0,"⚠ "&amp;COUNTIFS($B$8:$B$5007,B4731,$A$8:$A$5007,"مصروف",$I$8:$I$5007,"&lt;&gt;مرفوض",$K$8:$K$5007,"&lt;&gt;نعم")&amp;" مصروف غير مسوى",IF(L4731="تمت التسوية",IF(P4731=0,"✔ متوازنة وتمت التسوية","✔ تمت التسوية – متبقي "&amp;TEXT(P4731,"#,##0")),IF(P4731&gt;0,"متبقي "&amp;TEXT(P4731,"#,##0"),"✔ متوازنة"))))),IF(R4731=0,"⚠ أضف سطر عهدة أولًا",IF(OR(C4731="",N(G4731)=0),"⚠ أكمل التاريخ والقيمة",IF(S4731="","⚠ التاريخ خارج السنة المالية",IF(H4731="","⚠ اختر بند الموازنة",IF(I4731="مرفوض","✖ مرفوض من المدير",IF(I4731&lt;&gt;"موافق","⏳ بانتظار موافقة المدير",IF(K4731&lt;&gt;"نعم","⚠ غير مسوى مع الحسابات","✔ معتمد ومسوى")))))))))</f>
        <v/>
      </c>
      <c r="R4731">
        <f>N(R4730)+IF(A4731="عهدة",1,0)</f>
        <v/>
      </c>
      <c r="S4731">
        <f>IF(C4731="","",IF(AND(C4731&gt;=DATE(2026,9,1),C4731&lt;=DATE(2027,8,31)),(YEAR(C4731)-2026)*12+MONTH(C4731)-8,""))</f>
        <v/>
      </c>
      <c r="T4731">
        <f>IF(AND(A4731="مصروف",R4731&gt;0,I4731="موافق",S4731&lt;&gt;"",H4731&lt;&gt;""),N(G4731),0)</f>
        <v/>
      </c>
    </row>
    <row r="4732">
      <c r="A4732" s="19" t="n"/>
      <c r="B4732" s="20">
        <f>IF(A4732="","",IF(R4732=0,"⚠ أضف سطر عهدة أولًا","BDR-"&amp;TEXT(R4732,"000")))</f>
        <v/>
      </c>
      <c r="C4732" s="21" t="n"/>
      <c r="D4732" s="20">
        <f>IF(C4732="","",IF(S4732="","خارج السنة المالية",INDEX(القوائم!$D$2:$D$13,S4732)))</f>
        <v/>
      </c>
      <c r="E4732" s="22" t="n"/>
      <c r="F4732" s="23" t="n"/>
      <c r="G4732" s="23" t="n"/>
      <c r="H4732" s="22" t="n"/>
      <c r="I4732" s="19" t="n"/>
      <c r="J4732" s="21" t="n"/>
      <c r="K4732" s="19" t="n"/>
      <c r="L4732" s="19" t="n"/>
      <c r="M4732" s="21" t="n"/>
      <c r="N4732" s="22" t="n"/>
      <c r="O4732" s="24">
        <f>IF(A4732&lt;&gt;"عهدة","",SUMIFS($G$8:$G$5007,$B$8:$B$5007,B4732,$A$8:$A$5007,"مصروف",$I$8:$I$5007,"&lt;&gt;مرفوض"))</f>
        <v/>
      </c>
      <c r="P4732" s="25">
        <f>IF(A4732&lt;&gt;"عهدة","",N(F4732)-O4732)</f>
        <v/>
      </c>
      <c r="Q4732" s="26">
        <f>IF(A4732="","",IF(A4732="عهدة",IF(N(F4732)=0,"⚠ أدخل قيمة العهدة",IF(P4732&lt;0,"⛔ عجز / زيادة مصروفات "&amp;TEXT(-P4732,"#,##0"),IF(COUNTIFS($B$8:$B$5007,B4732,$A$8:$A$5007,"مصروف",$I$8:$I$5007,"&lt;&gt;مرفوض",$K$8:$K$5007,"&lt;&gt;نعم")&gt;0,"⚠ "&amp;COUNTIFS($B$8:$B$5007,B4732,$A$8:$A$5007,"مصروف",$I$8:$I$5007,"&lt;&gt;مرفوض",$K$8:$K$5007,"&lt;&gt;نعم")&amp;" مصروف غير مسوى",IF(L4732="تمت التسوية",IF(P4732=0,"✔ متوازنة وتمت التسوية","✔ تمت التسوية – متبقي "&amp;TEXT(P4732,"#,##0")),IF(P4732&gt;0,"متبقي "&amp;TEXT(P4732,"#,##0"),"✔ متوازنة"))))),IF(R4732=0,"⚠ أضف سطر عهدة أولًا",IF(OR(C4732="",N(G4732)=0),"⚠ أكمل التاريخ والقيمة",IF(S4732="","⚠ التاريخ خارج السنة المالية",IF(H4732="","⚠ اختر بند الموازنة",IF(I4732="مرفوض","✖ مرفوض من المدير",IF(I4732&lt;&gt;"موافق","⏳ بانتظار موافقة المدير",IF(K4732&lt;&gt;"نعم","⚠ غير مسوى مع الحسابات","✔ معتمد ومسوى")))))))))</f>
        <v/>
      </c>
      <c r="R4732">
        <f>N(R4731)+IF(A4732="عهدة",1,0)</f>
        <v/>
      </c>
      <c r="S4732">
        <f>IF(C4732="","",IF(AND(C4732&gt;=DATE(2026,9,1),C4732&lt;=DATE(2027,8,31)),(YEAR(C4732)-2026)*12+MONTH(C4732)-8,""))</f>
        <v/>
      </c>
      <c r="T4732">
        <f>IF(AND(A4732="مصروف",R4732&gt;0,I4732="موافق",S4732&lt;&gt;"",H4732&lt;&gt;""),N(G4732),0)</f>
        <v/>
      </c>
    </row>
    <row r="4733">
      <c r="A4733" s="19" t="n"/>
      <c r="B4733" s="20">
        <f>IF(A4733="","",IF(R4733=0,"⚠ أضف سطر عهدة أولًا","BDR-"&amp;TEXT(R4733,"000")))</f>
        <v/>
      </c>
      <c r="C4733" s="21" t="n"/>
      <c r="D4733" s="20">
        <f>IF(C4733="","",IF(S4733="","خارج السنة المالية",INDEX(القوائم!$D$2:$D$13,S4733)))</f>
        <v/>
      </c>
      <c r="E4733" s="22" t="n"/>
      <c r="F4733" s="23" t="n"/>
      <c r="G4733" s="23" t="n"/>
      <c r="H4733" s="22" t="n"/>
      <c r="I4733" s="19" t="n"/>
      <c r="J4733" s="21" t="n"/>
      <c r="K4733" s="19" t="n"/>
      <c r="L4733" s="19" t="n"/>
      <c r="M4733" s="21" t="n"/>
      <c r="N4733" s="22" t="n"/>
      <c r="O4733" s="24">
        <f>IF(A4733&lt;&gt;"عهدة","",SUMIFS($G$8:$G$5007,$B$8:$B$5007,B4733,$A$8:$A$5007,"مصروف",$I$8:$I$5007,"&lt;&gt;مرفوض"))</f>
        <v/>
      </c>
      <c r="P4733" s="25">
        <f>IF(A4733&lt;&gt;"عهدة","",N(F4733)-O4733)</f>
        <v/>
      </c>
      <c r="Q4733" s="26">
        <f>IF(A4733="","",IF(A4733="عهدة",IF(N(F4733)=0,"⚠ أدخل قيمة العهدة",IF(P4733&lt;0,"⛔ عجز / زيادة مصروفات "&amp;TEXT(-P4733,"#,##0"),IF(COUNTIFS($B$8:$B$5007,B4733,$A$8:$A$5007,"مصروف",$I$8:$I$5007,"&lt;&gt;مرفوض",$K$8:$K$5007,"&lt;&gt;نعم")&gt;0,"⚠ "&amp;COUNTIFS($B$8:$B$5007,B4733,$A$8:$A$5007,"مصروف",$I$8:$I$5007,"&lt;&gt;مرفوض",$K$8:$K$5007,"&lt;&gt;نعم")&amp;" مصروف غير مسوى",IF(L4733="تمت التسوية",IF(P4733=0,"✔ متوازنة وتمت التسوية","✔ تمت التسوية – متبقي "&amp;TEXT(P4733,"#,##0")),IF(P4733&gt;0,"متبقي "&amp;TEXT(P4733,"#,##0"),"✔ متوازنة"))))),IF(R4733=0,"⚠ أضف سطر عهدة أولًا",IF(OR(C4733="",N(G4733)=0),"⚠ أكمل التاريخ والقيمة",IF(S4733="","⚠ التاريخ خارج السنة المالية",IF(H4733="","⚠ اختر بند الموازنة",IF(I4733="مرفوض","✖ مرفوض من المدير",IF(I4733&lt;&gt;"موافق","⏳ بانتظار موافقة المدير",IF(K4733&lt;&gt;"نعم","⚠ غير مسوى مع الحسابات","✔ معتمد ومسوى")))))))))</f>
        <v/>
      </c>
      <c r="R4733">
        <f>N(R4732)+IF(A4733="عهدة",1,0)</f>
        <v/>
      </c>
      <c r="S4733">
        <f>IF(C4733="","",IF(AND(C4733&gt;=DATE(2026,9,1),C4733&lt;=DATE(2027,8,31)),(YEAR(C4733)-2026)*12+MONTH(C4733)-8,""))</f>
        <v/>
      </c>
      <c r="T4733">
        <f>IF(AND(A4733="مصروف",R4733&gt;0,I4733="موافق",S4733&lt;&gt;"",H4733&lt;&gt;""),N(G4733),0)</f>
        <v/>
      </c>
    </row>
    <row r="4734">
      <c r="A4734" s="19" t="n"/>
      <c r="B4734" s="20">
        <f>IF(A4734="","",IF(R4734=0,"⚠ أضف سطر عهدة أولًا","BDR-"&amp;TEXT(R4734,"000")))</f>
        <v/>
      </c>
      <c r="C4734" s="21" t="n"/>
      <c r="D4734" s="20">
        <f>IF(C4734="","",IF(S4734="","خارج السنة المالية",INDEX(القوائم!$D$2:$D$13,S4734)))</f>
        <v/>
      </c>
      <c r="E4734" s="22" t="n"/>
      <c r="F4734" s="23" t="n"/>
      <c r="G4734" s="23" t="n"/>
      <c r="H4734" s="22" t="n"/>
      <c r="I4734" s="19" t="n"/>
      <c r="J4734" s="21" t="n"/>
      <c r="K4734" s="19" t="n"/>
      <c r="L4734" s="19" t="n"/>
      <c r="M4734" s="21" t="n"/>
      <c r="N4734" s="22" t="n"/>
      <c r="O4734" s="24">
        <f>IF(A4734&lt;&gt;"عهدة","",SUMIFS($G$8:$G$5007,$B$8:$B$5007,B4734,$A$8:$A$5007,"مصروف",$I$8:$I$5007,"&lt;&gt;مرفوض"))</f>
        <v/>
      </c>
      <c r="P4734" s="25">
        <f>IF(A4734&lt;&gt;"عهدة","",N(F4734)-O4734)</f>
        <v/>
      </c>
      <c r="Q4734" s="26">
        <f>IF(A4734="","",IF(A4734="عهدة",IF(N(F4734)=0,"⚠ أدخل قيمة العهدة",IF(P4734&lt;0,"⛔ عجز / زيادة مصروفات "&amp;TEXT(-P4734,"#,##0"),IF(COUNTIFS($B$8:$B$5007,B4734,$A$8:$A$5007,"مصروف",$I$8:$I$5007,"&lt;&gt;مرفوض",$K$8:$K$5007,"&lt;&gt;نعم")&gt;0,"⚠ "&amp;COUNTIFS($B$8:$B$5007,B4734,$A$8:$A$5007,"مصروف",$I$8:$I$5007,"&lt;&gt;مرفوض",$K$8:$K$5007,"&lt;&gt;نعم")&amp;" مصروف غير مسوى",IF(L4734="تمت التسوية",IF(P4734=0,"✔ متوازنة وتمت التسوية","✔ تمت التسوية – متبقي "&amp;TEXT(P4734,"#,##0")),IF(P4734&gt;0,"متبقي "&amp;TEXT(P4734,"#,##0"),"✔ متوازنة"))))),IF(R4734=0,"⚠ أضف سطر عهدة أولًا",IF(OR(C4734="",N(G4734)=0),"⚠ أكمل التاريخ والقيمة",IF(S4734="","⚠ التاريخ خارج السنة المالية",IF(H4734="","⚠ اختر بند الموازنة",IF(I4734="مرفوض","✖ مرفوض من المدير",IF(I4734&lt;&gt;"موافق","⏳ بانتظار موافقة المدير",IF(K4734&lt;&gt;"نعم","⚠ غير مسوى مع الحسابات","✔ معتمد ومسوى")))))))))</f>
        <v/>
      </c>
      <c r="R4734">
        <f>N(R4733)+IF(A4734="عهدة",1,0)</f>
        <v/>
      </c>
      <c r="S4734">
        <f>IF(C4734="","",IF(AND(C4734&gt;=DATE(2026,9,1),C4734&lt;=DATE(2027,8,31)),(YEAR(C4734)-2026)*12+MONTH(C4734)-8,""))</f>
        <v/>
      </c>
      <c r="T4734">
        <f>IF(AND(A4734="مصروف",R4734&gt;0,I4734="موافق",S4734&lt;&gt;"",H4734&lt;&gt;""),N(G4734),0)</f>
        <v/>
      </c>
    </row>
    <row r="4735">
      <c r="A4735" s="19" t="n"/>
      <c r="B4735" s="20">
        <f>IF(A4735="","",IF(R4735=0,"⚠ أضف سطر عهدة أولًا","BDR-"&amp;TEXT(R4735,"000")))</f>
        <v/>
      </c>
      <c r="C4735" s="21" t="n"/>
      <c r="D4735" s="20">
        <f>IF(C4735="","",IF(S4735="","خارج السنة المالية",INDEX(القوائم!$D$2:$D$13,S4735)))</f>
        <v/>
      </c>
      <c r="E4735" s="22" t="n"/>
      <c r="F4735" s="23" t="n"/>
      <c r="G4735" s="23" t="n"/>
      <c r="H4735" s="22" t="n"/>
      <c r="I4735" s="19" t="n"/>
      <c r="J4735" s="21" t="n"/>
      <c r="K4735" s="19" t="n"/>
      <c r="L4735" s="19" t="n"/>
      <c r="M4735" s="21" t="n"/>
      <c r="N4735" s="22" t="n"/>
      <c r="O4735" s="24">
        <f>IF(A4735&lt;&gt;"عهدة","",SUMIFS($G$8:$G$5007,$B$8:$B$5007,B4735,$A$8:$A$5007,"مصروف",$I$8:$I$5007,"&lt;&gt;مرفوض"))</f>
        <v/>
      </c>
      <c r="P4735" s="25">
        <f>IF(A4735&lt;&gt;"عهدة","",N(F4735)-O4735)</f>
        <v/>
      </c>
      <c r="Q4735" s="26">
        <f>IF(A4735="","",IF(A4735="عهدة",IF(N(F4735)=0,"⚠ أدخل قيمة العهدة",IF(P4735&lt;0,"⛔ عجز / زيادة مصروفات "&amp;TEXT(-P4735,"#,##0"),IF(COUNTIFS($B$8:$B$5007,B4735,$A$8:$A$5007,"مصروف",$I$8:$I$5007,"&lt;&gt;مرفوض",$K$8:$K$5007,"&lt;&gt;نعم")&gt;0,"⚠ "&amp;COUNTIFS($B$8:$B$5007,B4735,$A$8:$A$5007,"مصروف",$I$8:$I$5007,"&lt;&gt;مرفوض",$K$8:$K$5007,"&lt;&gt;نعم")&amp;" مصروف غير مسوى",IF(L4735="تمت التسوية",IF(P4735=0,"✔ متوازنة وتمت التسوية","✔ تمت التسوية – متبقي "&amp;TEXT(P4735,"#,##0")),IF(P4735&gt;0,"متبقي "&amp;TEXT(P4735,"#,##0"),"✔ متوازنة"))))),IF(R4735=0,"⚠ أضف سطر عهدة أولًا",IF(OR(C4735="",N(G4735)=0),"⚠ أكمل التاريخ والقيمة",IF(S4735="","⚠ التاريخ خارج السنة المالية",IF(H4735="","⚠ اختر بند الموازنة",IF(I4735="مرفوض","✖ مرفوض من المدير",IF(I4735&lt;&gt;"موافق","⏳ بانتظار موافقة المدير",IF(K4735&lt;&gt;"نعم","⚠ غير مسوى مع الحسابات","✔ معتمد ومسوى")))))))))</f>
        <v/>
      </c>
      <c r="R4735">
        <f>N(R4734)+IF(A4735="عهدة",1,0)</f>
        <v/>
      </c>
      <c r="S4735">
        <f>IF(C4735="","",IF(AND(C4735&gt;=DATE(2026,9,1),C4735&lt;=DATE(2027,8,31)),(YEAR(C4735)-2026)*12+MONTH(C4735)-8,""))</f>
        <v/>
      </c>
      <c r="T4735">
        <f>IF(AND(A4735="مصروف",R4735&gt;0,I4735="موافق",S4735&lt;&gt;"",H4735&lt;&gt;""),N(G4735),0)</f>
        <v/>
      </c>
    </row>
    <row r="4736">
      <c r="A4736" s="19" t="n"/>
      <c r="B4736" s="20">
        <f>IF(A4736="","",IF(R4736=0,"⚠ أضف سطر عهدة أولًا","BDR-"&amp;TEXT(R4736,"000")))</f>
        <v/>
      </c>
      <c r="C4736" s="21" t="n"/>
      <c r="D4736" s="20">
        <f>IF(C4736="","",IF(S4736="","خارج السنة المالية",INDEX(القوائم!$D$2:$D$13,S4736)))</f>
        <v/>
      </c>
      <c r="E4736" s="22" t="n"/>
      <c r="F4736" s="23" t="n"/>
      <c r="G4736" s="23" t="n"/>
      <c r="H4736" s="22" t="n"/>
      <c r="I4736" s="19" t="n"/>
      <c r="J4736" s="21" t="n"/>
      <c r="K4736" s="19" t="n"/>
      <c r="L4736" s="19" t="n"/>
      <c r="M4736" s="21" t="n"/>
      <c r="N4736" s="22" t="n"/>
      <c r="O4736" s="24">
        <f>IF(A4736&lt;&gt;"عهدة","",SUMIFS($G$8:$G$5007,$B$8:$B$5007,B4736,$A$8:$A$5007,"مصروف",$I$8:$I$5007,"&lt;&gt;مرفوض"))</f>
        <v/>
      </c>
      <c r="P4736" s="25">
        <f>IF(A4736&lt;&gt;"عهدة","",N(F4736)-O4736)</f>
        <v/>
      </c>
      <c r="Q4736" s="26">
        <f>IF(A4736="","",IF(A4736="عهدة",IF(N(F4736)=0,"⚠ أدخل قيمة العهدة",IF(P4736&lt;0,"⛔ عجز / زيادة مصروفات "&amp;TEXT(-P4736,"#,##0"),IF(COUNTIFS($B$8:$B$5007,B4736,$A$8:$A$5007,"مصروف",$I$8:$I$5007,"&lt;&gt;مرفوض",$K$8:$K$5007,"&lt;&gt;نعم")&gt;0,"⚠ "&amp;COUNTIFS($B$8:$B$5007,B4736,$A$8:$A$5007,"مصروف",$I$8:$I$5007,"&lt;&gt;مرفوض",$K$8:$K$5007,"&lt;&gt;نعم")&amp;" مصروف غير مسوى",IF(L4736="تمت التسوية",IF(P4736=0,"✔ متوازنة وتمت التسوية","✔ تمت التسوية – متبقي "&amp;TEXT(P4736,"#,##0")),IF(P4736&gt;0,"متبقي "&amp;TEXT(P4736,"#,##0"),"✔ متوازنة"))))),IF(R4736=0,"⚠ أضف سطر عهدة أولًا",IF(OR(C4736="",N(G4736)=0),"⚠ أكمل التاريخ والقيمة",IF(S4736="","⚠ التاريخ خارج السنة المالية",IF(H4736="","⚠ اختر بند الموازنة",IF(I4736="مرفوض","✖ مرفوض من المدير",IF(I4736&lt;&gt;"موافق","⏳ بانتظار موافقة المدير",IF(K4736&lt;&gt;"نعم","⚠ غير مسوى مع الحسابات","✔ معتمد ومسوى")))))))))</f>
        <v/>
      </c>
      <c r="R4736">
        <f>N(R4735)+IF(A4736="عهدة",1,0)</f>
        <v/>
      </c>
      <c r="S4736">
        <f>IF(C4736="","",IF(AND(C4736&gt;=DATE(2026,9,1),C4736&lt;=DATE(2027,8,31)),(YEAR(C4736)-2026)*12+MONTH(C4736)-8,""))</f>
        <v/>
      </c>
      <c r="T4736">
        <f>IF(AND(A4736="مصروف",R4736&gt;0,I4736="موافق",S4736&lt;&gt;"",H4736&lt;&gt;""),N(G4736),0)</f>
        <v/>
      </c>
    </row>
    <row r="4737">
      <c r="A4737" s="19" t="n"/>
      <c r="B4737" s="20">
        <f>IF(A4737="","",IF(R4737=0,"⚠ أضف سطر عهدة أولًا","BDR-"&amp;TEXT(R4737,"000")))</f>
        <v/>
      </c>
      <c r="C4737" s="21" t="n"/>
      <c r="D4737" s="20">
        <f>IF(C4737="","",IF(S4737="","خارج السنة المالية",INDEX(القوائم!$D$2:$D$13,S4737)))</f>
        <v/>
      </c>
      <c r="E4737" s="22" t="n"/>
      <c r="F4737" s="23" t="n"/>
      <c r="G4737" s="23" t="n"/>
      <c r="H4737" s="22" t="n"/>
      <c r="I4737" s="19" t="n"/>
      <c r="J4737" s="21" t="n"/>
      <c r="K4737" s="19" t="n"/>
      <c r="L4737" s="19" t="n"/>
      <c r="M4737" s="21" t="n"/>
      <c r="N4737" s="22" t="n"/>
      <c r="O4737" s="24">
        <f>IF(A4737&lt;&gt;"عهدة","",SUMIFS($G$8:$G$5007,$B$8:$B$5007,B4737,$A$8:$A$5007,"مصروف",$I$8:$I$5007,"&lt;&gt;مرفوض"))</f>
        <v/>
      </c>
      <c r="P4737" s="25">
        <f>IF(A4737&lt;&gt;"عهدة","",N(F4737)-O4737)</f>
        <v/>
      </c>
      <c r="Q4737" s="26">
        <f>IF(A4737="","",IF(A4737="عهدة",IF(N(F4737)=0,"⚠ أدخل قيمة العهدة",IF(P4737&lt;0,"⛔ عجز / زيادة مصروفات "&amp;TEXT(-P4737,"#,##0"),IF(COUNTIFS($B$8:$B$5007,B4737,$A$8:$A$5007,"مصروف",$I$8:$I$5007,"&lt;&gt;مرفوض",$K$8:$K$5007,"&lt;&gt;نعم")&gt;0,"⚠ "&amp;COUNTIFS($B$8:$B$5007,B4737,$A$8:$A$5007,"مصروف",$I$8:$I$5007,"&lt;&gt;مرفوض",$K$8:$K$5007,"&lt;&gt;نعم")&amp;" مصروف غير مسوى",IF(L4737="تمت التسوية",IF(P4737=0,"✔ متوازنة وتمت التسوية","✔ تمت التسوية – متبقي "&amp;TEXT(P4737,"#,##0")),IF(P4737&gt;0,"متبقي "&amp;TEXT(P4737,"#,##0"),"✔ متوازنة"))))),IF(R4737=0,"⚠ أضف سطر عهدة أولًا",IF(OR(C4737="",N(G4737)=0),"⚠ أكمل التاريخ والقيمة",IF(S4737="","⚠ التاريخ خارج السنة المالية",IF(H4737="","⚠ اختر بند الموازنة",IF(I4737="مرفوض","✖ مرفوض من المدير",IF(I4737&lt;&gt;"موافق","⏳ بانتظار موافقة المدير",IF(K4737&lt;&gt;"نعم","⚠ غير مسوى مع الحسابات","✔ معتمد ومسوى")))))))))</f>
        <v/>
      </c>
      <c r="R4737">
        <f>N(R4736)+IF(A4737="عهدة",1,0)</f>
        <v/>
      </c>
      <c r="S4737">
        <f>IF(C4737="","",IF(AND(C4737&gt;=DATE(2026,9,1),C4737&lt;=DATE(2027,8,31)),(YEAR(C4737)-2026)*12+MONTH(C4737)-8,""))</f>
        <v/>
      </c>
      <c r="T4737">
        <f>IF(AND(A4737="مصروف",R4737&gt;0,I4737="موافق",S4737&lt;&gt;"",H4737&lt;&gt;""),N(G4737),0)</f>
        <v/>
      </c>
    </row>
    <row r="4738">
      <c r="A4738" s="19" t="n"/>
      <c r="B4738" s="20">
        <f>IF(A4738="","",IF(R4738=0,"⚠ أضف سطر عهدة أولًا","BDR-"&amp;TEXT(R4738,"000")))</f>
        <v/>
      </c>
      <c r="C4738" s="21" t="n"/>
      <c r="D4738" s="20">
        <f>IF(C4738="","",IF(S4738="","خارج السنة المالية",INDEX(القوائم!$D$2:$D$13,S4738)))</f>
        <v/>
      </c>
      <c r="E4738" s="22" t="n"/>
      <c r="F4738" s="23" t="n"/>
      <c r="G4738" s="23" t="n"/>
      <c r="H4738" s="22" t="n"/>
      <c r="I4738" s="19" t="n"/>
      <c r="J4738" s="21" t="n"/>
      <c r="K4738" s="19" t="n"/>
      <c r="L4738" s="19" t="n"/>
      <c r="M4738" s="21" t="n"/>
      <c r="N4738" s="22" t="n"/>
      <c r="O4738" s="24">
        <f>IF(A4738&lt;&gt;"عهدة","",SUMIFS($G$8:$G$5007,$B$8:$B$5007,B4738,$A$8:$A$5007,"مصروف",$I$8:$I$5007,"&lt;&gt;مرفوض"))</f>
        <v/>
      </c>
      <c r="P4738" s="25">
        <f>IF(A4738&lt;&gt;"عهدة","",N(F4738)-O4738)</f>
        <v/>
      </c>
      <c r="Q4738" s="26">
        <f>IF(A4738="","",IF(A4738="عهدة",IF(N(F4738)=0,"⚠ أدخل قيمة العهدة",IF(P4738&lt;0,"⛔ عجز / زيادة مصروفات "&amp;TEXT(-P4738,"#,##0"),IF(COUNTIFS($B$8:$B$5007,B4738,$A$8:$A$5007,"مصروف",$I$8:$I$5007,"&lt;&gt;مرفوض",$K$8:$K$5007,"&lt;&gt;نعم")&gt;0,"⚠ "&amp;COUNTIFS($B$8:$B$5007,B4738,$A$8:$A$5007,"مصروف",$I$8:$I$5007,"&lt;&gt;مرفوض",$K$8:$K$5007,"&lt;&gt;نعم")&amp;" مصروف غير مسوى",IF(L4738="تمت التسوية",IF(P4738=0,"✔ متوازنة وتمت التسوية","✔ تمت التسوية – متبقي "&amp;TEXT(P4738,"#,##0")),IF(P4738&gt;0,"متبقي "&amp;TEXT(P4738,"#,##0"),"✔ متوازنة"))))),IF(R4738=0,"⚠ أضف سطر عهدة أولًا",IF(OR(C4738="",N(G4738)=0),"⚠ أكمل التاريخ والقيمة",IF(S4738="","⚠ التاريخ خارج السنة المالية",IF(H4738="","⚠ اختر بند الموازنة",IF(I4738="مرفوض","✖ مرفوض من المدير",IF(I4738&lt;&gt;"موافق","⏳ بانتظار موافقة المدير",IF(K4738&lt;&gt;"نعم","⚠ غير مسوى مع الحسابات","✔ معتمد ومسوى")))))))))</f>
        <v/>
      </c>
      <c r="R4738">
        <f>N(R4737)+IF(A4738="عهدة",1,0)</f>
        <v/>
      </c>
      <c r="S4738">
        <f>IF(C4738="","",IF(AND(C4738&gt;=DATE(2026,9,1),C4738&lt;=DATE(2027,8,31)),(YEAR(C4738)-2026)*12+MONTH(C4738)-8,""))</f>
        <v/>
      </c>
      <c r="T4738">
        <f>IF(AND(A4738="مصروف",R4738&gt;0,I4738="موافق",S4738&lt;&gt;"",H4738&lt;&gt;""),N(G4738),0)</f>
        <v/>
      </c>
    </row>
    <row r="4739">
      <c r="A4739" s="19" t="n"/>
      <c r="B4739" s="20">
        <f>IF(A4739="","",IF(R4739=0,"⚠ أضف سطر عهدة أولًا","BDR-"&amp;TEXT(R4739,"000")))</f>
        <v/>
      </c>
      <c r="C4739" s="21" t="n"/>
      <c r="D4739" s="20">
        <f>IF(C4739="","",IF(S4739="","خارج السنة المالية",INDEX(القوائم!$D$2:$D$13,S4739)))</f>
        <v/>
      </c>
      <c r="E4739" s="22" t="n"/>
      <c r="F4739" s="23" t="n"/>
      <c r="G4739" s="23" t="n"/>
      <c r="H4739" s="22" t="n"/>
      <c r="I4739" s="19" t="n"/>
      <c r="J4739" s="21" t="n"/>
      <c r="K4739" s="19" t="n"/>
      <c r="L4739" s="19" t="n"/>
      <c r="M4739" s="21" t="n"/>
      <c r="N4739" s="22" t="n"/>
      <c r="O4739" s="24">
        <f>IF(A4739&lt;&gt;"عهدة","",SUMIFS($G$8:$G$5007,$B$8:$B$5007,B4739,$A$8:$A$5007,"مصروف",$I$8:$I$5007,"&lt;&gt;مرفوض"))</f>
        <v/>
      </c>
      <c r="P4739" s="25">
        <f>IF(A4739&lt;&gt;"عهدة","",N(F4739)-O4739)</f>
        <v/>
      </c>
      <c r="Q4739" s="26">
        <f>IF(A4739="","",IF(A4739="عهدة",IF(N(F4739)=0,"⚠ أدخل قيمة العهدة",IF(P4739&lt;0,"⛔ عجز / زيادة مصروفات "&amp;TEXT(-P4739,"#,##0"),IF(COUNTIFS($B$8:$B$5007,B4739,$A$8:$A$5007,"مصروف",$I$8:$I$5007,"&lt;&gt;مرفوض",$K$8:$K$5007,"&lt;&gt;نعم")&gt;0,"⚠ "&amp;COUNTIFS($B$8:$B$5007,B4739,$A$8:$A$5007,"مصروف",$I$8:$I$5007,"&lt;&gt;مرفوض",$K$8:$K$5007,"&lt;&gt;نعم")&amp;" مصروف غير مسوى",IF(L4739="تمت التسوية",IF(P4739=0,"✔ متوازنة وتمت التسوية","✔ تمت التسوية – متبقي "&amp;TEXT(P4739,"#,##0")),IF(P4739&gt;0,"متبقي "&amp;TEXT(P4739,"#,##0"),"✔ متوازنة"))))),IF(R4739=0,"⚠ أضف سطر عهدة أولًا",IF(OR(C4739="",N(G4739)=0),"⚠ أكمل التاريخ والقيمة",IF(S4739="","⚠ التاريخ خارج السنة المالية",IF(H4739="","⚠ اختر بند الموازنة",IF(I4739="مرفوض","✖ مرفوض من المدير",IF(I4739&lt;&gt;"موافق","⏳ بانتظار موافقة المدير",IF(K4739&lt;&gt;"نعم","⚠ غير مسوى مع الحسابات","✔ معتمد ومسوى")))))))))</f>
        <v/>
      </c>
      <c r="R4739">
        <f>N(R4738)+IF(A4739="عهدة",1,0)</f>
        <v/>
      </c>
      <c r="S4739">
        <f>IF(C4739="","",IF(AND(C4739&gt;=DATE(2026,9,1),C4739&lt;=DATE(2027,8,31)),(YEAR(C4739)-2026)*12+MONTH(C4739)-8,""))</f>
        <v/>
      </c>
      <c r="T4739">
        <f>IF(AND(A4739="مصروف",R4739&gt;0,I4739="موافق",S4739&lt;&gt;"",H4739&lt;&gt;""),N(G4739),0)</f>
        <v/>
      </c>
    </row>
    <row r="4740">
      <c r="A4740" s="19" t="n"/>
      <c r="B4740" s="20">
        <f>IF(A4740="","",IF(R4740=0,"⚠ أضف سطر عهدة أولًا","BDR-"&amp;TEXT(R4740,"000")))</f>
        <v/>
      </c>
      <c r="C4740" s="21" t="n"/>
      <c r="D4740" s="20">
        <f>IF(C4740="","",IF(S4740="","خارج السنة المالية",INDEX(القوائم!$D$2:$D$13,S4740)))</f>
        <v/>
      </c>
      <c r="E4740" s="22" t="n"/>
      <c r="F4740" s="23" t="n"/>
      <c r="G4740" s="23" t="n"/>
      <c r="H4740" s="22" t="n"/>
      <c r="I4740" s="19" t="n"/>
      <c r="J4740" s="21" t="n"/>
      <c r="K4740" s="19" t="n"/>
      <c r="L4740" s="19" t="n"/>
      <c r="M4740" s="21" t="n"/>
      <c r="N4740" s="22" t="n"/>
      <c r="O4740" s="24">
        <f>IF(A4740&lt;&gt;"عهدة","",SUMIFS($G$8:$G$5007,$B$8:$B$5007,B4740,$A$8:$A$5007,"مصروف",$I$8:$I$5007,"&lt;&gt;مرفوض"))</f>
        <v/>
      </c>
      <c r="P4740" s="25">
        <f>IF(A4740&lt;&gt;"عهدة","",N(F4740)-O4740)</f>
        <v/>
      </c>
      <c r="Q4740" s="26">
        <f>IF(A4740="","",IF(A4740="عهدة",IF(N(F4740)=0,"⚠ أدخل قيمة العهدة",IF(P4740&lt;0,"⛔ عجز / زيادة مصروفات "&amp;TEXT(-P4740,"#,##0"),IF(COUNTIFS($B$8:$B$5007,B4740,$A$8:$A$5007,"مصروف",$I$8:$I$5007,"&lt;&gt;مرفوض",$K$8:$K$5007,"&lt;&gt;نعم")&gt;0,"⚠ "&amp;COUNTIFS($B$8:$B$5007,B4740,$A$8:$A$5007,"مصروف",$I$8:$I$5007,"&lt;&gt;مرفوض",$K$8:$K$5007,"&lt;&gt;نعم")&amp;" مصروف غير مسوى",IF(L4740="تمت التسوية",IF(P4740=0,"✔ متوازنة وتمت التسوية","✔ تمت التسوية – متبقي "&amp;TEXT(P4740,"#,##0")),IF(P4740&gt;0,"متبقي "&amp;TEXT(P4740,"#,##0"),"✔ متوازنة"))))),IF(R4740=0,"⚠ أضف سطر عهدة أولًا",IF(OR(C4740="",N(G4740)=0),"⚠ أكمل التاريخ والقيمة",IF(S4740="","⚠ التاريخ خارج السنة المالية",IF(H4740="","⚠ اختر بند الموازنة",IF(I4740="مرفوض","✖ مرفوض من المدير",IF(I4740&lt;&gt;"موافق","⏳ بانتظار موافقة المدير",IF(K4740&lt;&gt;"نعم","⚠ غير مسوى مع الحسابات","✔ معتمد ومسوى")))))))))</f>
        <v/>
      </c>
      <c r="R4740">
        <f>N(R4739)+IF(A4740="عهدة",1,0)</f>
        <v/>
      </c>
      <c r="S4740">
        <f>IF(C4740="","",IF(AND(C4740&gt;=DATE(2026,9,1),C4740&lt;=DATE(2027,8,31)),(YEAR(C4740)-2026)*12+MONTH(C4740)-8,""))</f>
        <v/>
      </c>
      <c r="T4740">
        <f>IF(AND(A4740="مصروف",R4740&gt;0,I4740="موافق",S4740&lt;&gt;"",H4740&lt;&gt;""),N(G4740),0)</f>
        <v/>
      </c>
    </row>
    <row r="4741">
      <c r="A4741" s="19" t="n"/>
      <c r="B4741" s="20">
        <f>IF(A4741="","",IF(R4741=0,"⚠ أضف سطر عهدة أولًا","BDR-"&amp;TEXT(R4741,"000")))</f>
        <v/>
      </c>
      <c r="C4741" s="21" t="n"/>
      <c r="D4741" s="20">
        <f>IF(C4741="","",IF(S4741="","خارج السنة المالية",INDEX(القوائم!$D$2:$D$13,S4741)))</f>
        <v/>
      </c>
      <c r="E4741" s="22" t="n"/>
      <c r="F4741" s="23" t="n"/>
      <c r="G4741" s="23" t="n"/>
      <c r="H4741" s="22" t="n"/>
      <c r="I4741" s="19" t="n"/>
      <c r="J4741" s="21" t="n"/>
      <c r="K4741" s="19" t="n"/>
      <c r="L4741" s="19" t="n"/>
      <c r="M4741" s="21" t="n"/>
      <c r="N4741" s="22" t="n"/>
      <c r="O4741" s="24">
        <f>IF(A4741&lt;&gt;"عهدة","",SUMIFS($G$8:$G$5007,$B$8:$B$5007,B4741,$A$8:$A$5007,"مصروف",$I$8:$I$5007,"&lt;&gt;مرفوض"))</f>
        <v/>
      </c>
      <c r="P4741" s="25">
        <f>IF(A4741&lt;&gt;"عهدة","",N(F4741)-O4741)</f>
        <v/>
      </c>
      <c r="Q4741" s="26">
        <f>IF(A4741="","",IF(A4741="عهدة",IF(N(F4741)=0,"⚠ أدخل قيمة العهدة",IF(P4741&lt;0,"⛔ عجز / زيادة مصروفات "&amp;TEXT(-P4741,"#,##0"),IF(COUNTIFS($B$8:$B$5007,B4741,$A$8:$A$5007,"مصروف",$I$8:$I$5007,"&lt;&gt;مرفوض",$K$8:$K$5007,"&lt;&gt;نعم")&gt;0,"⚠ "&amp;COUNTIFS($B$8:$B$5007,B4741,$A$8:$A$5007,"مصروف",$I$8:$I$5007,"&lt;&gt;مرفوض",$K$8:$K$5007,"&lt;&gt;نعم")&amp;" مصروف غير مسوى",IF(L4741="تمت التسوية",IF(P4741=0,"✔ متوازنة وتمت التسوية","✔ تمت التسوية – متبقي "&amp;TEXT(P4741,"#,##0")),IF(P4741&gt;0,"متبقي "&amp;TEXT(P4741,"#,##0"),"✔ متوازنة"))))),IF(R4741=0,"⚠ أضف سطر عهدة أولًا",IF(OR(C4741="",N(G4741)=0),"⚠ أكمل التاريخ والقيمة",IF(S4741="","⚠ التاريخ خارج السنة المالية",IF(H4741="","⚠ اختر بند الموازنة",IF(I4741="مرفوض","✖ مرفوض من المدير",IF(I4741&lt;&gt;"موافق","⏳ بانتظار موافقة المدير",IF(K4741&lt;&gt;"نعم","⚠ غير مسوى مع الحسابات","✔ معتمد ومسوى")))))))))</f>
        <v/>
      </c>
      <c r="R4741">
        <f>N(R4740)+IF(A4741="عهدة",1,0)</f>
        <v/>
      </c>
      <c r="S4741">
        <f>IF(C4741="","",IF(AND(C4741&gt;=DATE(2026,9,1),C4741&lt;=DATE(2027,8,31)),(YEAR(C4741)-2026)*12+MONTH(C4741)-8,""))</f>
        <v/>
      </c>
      <c r="T4741">
        <f>IF(AND(A4741="مصروف",R4741&gt;0,I4741="موافق",S4741&lt;&gt;"",H4741&lt;&gt;""),N(G4741),0)</f>
        <v/>
      </c>
    </row>
    <row r="4742">
      <c r="A4742" s="19" t="n"/>
      <c r="B4742" s="20">
        <f>IF(A4742="","",IF(R4742=0,"⚠ أضف سطر عهدة أولًا","BDR-"&amp;TEXT(R4742,"000")))</f>
        <v/>
      </c>
      <c r="C4742" s="21" t="n"/>
      <c r="D4742" s="20">
        <f>IF(C4742="","",IF(S4742="","خارج السنة المالية",INDEX(القوائم!$D$2:$D$13,S4742)))</f>
        <v/>
      </c>
      <c r="E4742" s="22" t="n"/>
      <c r="F4742" s="23" t="n"/>
      <c r="G4742" s="23" t="n"/>
      <c r="H4742" s="22" t="n"/>
      <c r="I4742" s="19" t="n"/>
      <c r="J4742" s="21" t="n"/>
      <c r="K4742" s="19" t="n"/>
      <c r="L4742" s="19" t="n"/>
      <c r="M4742" s="21" t="n"/>
      <c r="N4742" s="22" t="n"/>
      <c r="O4742" s="24">
        <f>IF(A4742&lt;&gt;"عهدة","",SUMIFS($G$8:$G$5007,$B$8:$B$5007,B4742,$A$8:$A$5007,"مصروف",$I$8:$I$5007,"&lt;&gt;مرفوض"))</f>
        <v/>
      </c>
      <c r="P4742" s="25">
        <f>IF(A4742&lt;&gt;"عهدة","",N(F4742)-O4742)</f>
        <v/>
      </c>
      <c r="Q4742" s="26">
        <f>IF(A4742="","",IF(A4742="عهدة",IF(N(F4742)=0,"⚠ أدخل قيمة العهدة",IF(P4742&lt;0,"⛔ عجز / زيادة مصروفات "&amp;TEXT(-P4742,"#,##0"),IF(COUNTIFS($B$8:$B$5007,B4742,$A$8:$A$5007,"مصروف",$I$8:$I$5007,"&lt;&gt;مرفوض",$K$8:$K$5007,"&lt;&gt;نعم")&gt;0,"⚠ "&amp;COUNTIFS($B$8:$B$5007,B4742,$A$8:$A$5007,"مصروف",$I$8:$I$5007,"&lt;&gt;مرفوض",$K$8:$K$5007,"&lt;&gt;نعم")&amp;" مصروف غير مسوى",IF(L4742="تمت التسوية",IF(P4742=0,"✔ متوازنة وتمت التسوية","✔ تمت التسوية – متبقي "&amp;TEXT(P4742,"#,##0")),IF(P4742&gt;0,"متبقي "&amp;TEXT(P4742,"#,##0"),"✔ متوازنة"))))),IF(R4742=0,"⚠ أضف سطر عهدة أولًا",IF(OR(C4742="",N(G4742)=0),"⚠ أكمل التاريخ والقيمة",IF(S4742="","⚠ التاريخ خارج السنة المالية",IF(H4742="","⚠ اختر بند الموازنة",IF(I4742="مرفوض","✖ مرفوض من المدير",IF(I4742&lt;&gt;"موافق","⏳ بانتظار موافقة المدير",IF(K4742&lt;&gt;"نعم","⚠ غير مسوى مع الحسابات","✔ معتمد ومسوى")))))))))</f>
        <v/>
      </c>
      <c r="R4742">
        <f>N(R4741)+IF(A4742="عهدة",1,0)</f>
        <v/>
      </c>
      <c r="S4742">
        <f>IF(C4742="","",IF(AND(C4742&gt;=DATE(2026,9,1),C4742&lt;=DATE(2027,8,31)),(YEAR(C4742)-2026)*12+MONTH(C4742)-8,""))</f>
        <v/>
      </c>
      <c r="T4742">
        <f>IF(AND(A4742="مصروف",R4742&gt;0,I4742="موافق",S4742&lt;&gt;"",H4742&lt;&gt;""),N(G4742),0)</f>
        <v/>
      </c>
    </row>
    <row r="4743">
      <c r="A4743" s="19" t="n"/>
      <c r="B4743" s="20">
        <f>IF(A4743="","",IF(R4743=0,"⚠ أضف سطر عهدة أولًا","BDR-"&amp;TEXT(R4743,"000")))</f>
        <v/>
      </c>
      <c r="C4743" s="21" t="n"/>
      <c r="D4743" s="20">
        <f>IF(C4743="","",IF(S4743="","خارج السنة المالية",INDEX(القوائم!$D$2:$D$13,S4743)))</f>
        <v/>
      </c>
      <c r="E4743" s="22" t="n"/>
      <c r="F4743" s="23" t="n"/>
      <c r="G4743" s="23" t="n"/>
      <c r="H4743" s="22" t="n"/>
      <c r="I4743" s="19" t="n"/>
      <c r="J4743" s="21" t="n"/>
      <c r="K4743" s="19" t="n"/>
      <c r="L4743" s="19" t="n"/>
      <c r="M4743" s="21" t="n"/>
      <c r="N4743" s="22" t="n"/>
      <c r="O4743" s="24">
        <f>IF(A4743&lt;&gt;"عهدة","",SUMIFS($G$8:$G$5007,$B$8:$B$5007,B4743,$A$8:$A$5007,"مصروف",$I$8:$I$5007,"&lt;&gt;مرفوض"))</f>
        <v/>
      </c>
      <c r="P4743" s="25">
        <f>IF(A4743&lt;&gt;"عهدة","",N(F4743)-O4743)</f>
        <v/>
      </c>
      <c r="Q4743" s="26">
        <f>IF(A4743="","",IF(A4743="عهدة",IF(N(F4743)=0,"⚠ أدخل قيمة العهدة",IF(P4743&lt;0,"⛔ عجز / زيادة مصروفات "&amp;TEXT(-P4743,"#,##0"),IF(COUNTIFS($B$8:$B$5007,B4743,$A$8:$A$5007,"مصروف",$I$8:$I$5007,"&lt;&gt;مرفوض",$K$8:$K$5007,"&lt;&gt;نعم")&gt;0,"⚠ "&amp;COUNTIFS($B$8:$B$5007,B4743,$A$8:$A$5007,"مصروف",$I$8:$I$5007,"&lt;&gt;مرفوض",$K$8:$K$5007,"&lt;&gt;نعم")&amp;" مصروف غير مسوى",IF(L4743="تمت التسوية",IF(P4743=0,"✔ متوازنة وتمت التسوية","✔ تمت التسوية – متبقي "&amp;TEXT(P4743,"#,##0")),IF(P4743&gt;0,"متبقي "&amp;TEXT(P4743,"#,##0"),"✔ متوازنة"))))),IF(R4743=0,"⚠ أضف سطر عهدة أولًا",IF(OR(C4743="",N(G4743)=0),"⚠ أكمل التاريخ والقيمة",IF(S4743="","⚠ التاريخ خارج السنة المالية",IF(H4743="","⚠ اختر بند الموازنة",IF(I4743="مرفوض","✖ مرفوض من المدير",IF(I4743&lt;&gt;"موافق","⏳ بانتظار موافقة المدير",IF(K4743&lt;&gt;"نعم","⚠ غير مسوى مع الحسابات","✔ معتمد ومسوى")))))))))</f>
        <v/>
      </c>
      <c r="R4743">
        <f>N(R4742)+IF(A4743="عهدة",1,0)</f>
        <v/>
      </c>
      <c r="S4743">
        <f>IF(C4743="","",IF(AND(C4743&gt;=DATE(2026,9,1),C4743&lt;=DATE(2027,8,31)),(YEAR(C4743)-2026)*12+MONTH(C4743)-8,""))</f>
        <v/>
      </c>
      <c r="T4743">
        <f>IF(AND(A4743="مصروف",R4743&gt;0,I4743="موافق",S4743&lt;&gt;"",H4743&lt;&gt;""),N(G4743),0)</f>
        <v/>
      </c>
    </row>
    <row r="4744">
      <c r="A4744" s="19" t="n"/>
      <c r="B4744" s="20">
        <f>IF(A4744="","",IF(R4744=0,"⚠ أضف سطر عهدة أولًا","BDR-"&amp;TEXT(R4744,"000")))</f>
        <v/>
      </c>
      <c r="C4744" s="21" t="n"/>
      <c r="D4744" s="20">
        <f>IF(C4744="","",IF(S4744="","خارج السنة المالية",INDEX(القوائم!$D$2:$D$13,S4744)))</f>
        <v/>
      </c>
      <c r="E4744" s="22" t="n"/>
      <c r="F4744" s="23" t="n"/>
      <c r="G4744" s="23" t="n"/>
      <c r="H4744" s="22" t="n"/>
      <c r="I4744" s="19" t="n"/>
      <c r="J4744" s="21" t="n"/>
      <c r="K4744" s="19" t="n"/>
      <c r="L4744" s="19" t="n"/>
      <c r="M4744" s="21" t="n"/>
      <c r="N4744" s="22" t="n"/>
      <c r="O4744" s="24">
        <f>IF(A4744&lt;&gt;"عهدة","",SUMIFS($G$8:$G$5007,$B$8:$B$5007,B4744,$A$8:$A$5007,"مصروف",$I$8:$I$5007,"&lt;&gt;مرفوض"))</f>
        <v/>
      </c>
      <c r="P4744" s="25">
        <f>IF(A4744&lt;&gt;"عهدة","",N(F4744)-O4744)</f>
        <v/>
      </c>
      <c r="Q4744" s="26">
        <f>IF(A4744="","",IF(A4744="عهدة",IF(N(F4744)=0,"⚠ أدخل قيمة العهدة",IF(P4744&lt;0,"⛔ عجز / زيادة مصروفات "&amp;TEXT(-P4744,"#,##0"),IF(COUNTIFS($B$8:$B$5007,B4744,$A$8:$A$5007,"مصروف",$I$8:$I$5007,"&lt;&gt;مرفوض",$K$8:$K$5007,"&lt;&gt;نعم")&gt;0,"⚠ "&amp;COUNTIFS($B$8:$B$5007,B4744,$A$8:$A$5007,"مصروف",$I$8:$I$5007,"&lt;&gt;مرفوض",$K$8:$K$5007,"&lt;&gt;نعم")&amp;" مصروف غير مسوى",IF(L4744="تمت التسوية",IF(P4744=0,"✔ متوازنة وتمت التسوية","✔ تمت التسوية – متبقي "&amp;TEXT(P4744,"#,##0")),IF(P4744&gt;0,"متبقي "&amp;TEXT(P4744,"#,##0"),"✔ متوازنة"))))),IF(R4744=0,"⚠ أضف سطر عهدة أولًا",IF(OR(C4744="",N(G4744)=0),"⚠ أكمل التاريخ والقيمة",IF(S4744="","⚠ التاريخ خارج السنة المالية",IF(H4744="","⚠ اختر بند الموازنة",IF(I4744="مرفوض","✖ مرفوض من المدير",IF(I4744&lt;&gt;"موافق","⏳ بانتظار موافقة المدير",IF(K4744&lt;&gt;"نعم","⚠ غير مسوى مع الحسابات","✔ معتمد ومسوى")))))))))</f>
        <v/>
      </c>
      <c r="R4744">
        <f>N(R4743)+IF(A4744="عهدة",1,0)</f>
        <v/>
      </c>
      <c r="S4744">
        <f>IF(C4744="","",IF(AND(C4744&gt;=DATE(2026,9,1),C4744&lt;=DATE(2027,8,31)),(YEAR(C4744)-2026)*12+MONTH(C4744)-8,""))</f>
        <v/>
      </c>
      <c r="T4744">
        <f>IF(AND(A4744="مصروف",R4744&gt;0,I4744="موافق",S4744&lt;&gt;"",H4744&lt;&gt;""),N(G4744),0)</f>
        <v/>
      </c>
    </row>
    <row r="4745">
      <c r="A4745" s="19" t="n"/>
      <c r="B4745" s="20">
        <f>IF(A4745="","",IF(R4745=0,"⚠ أضف سطر عهدة أولًا","BDR-"&amp;TEXT(R4745,"000")))</f>
        <v/>
      </c>
      <c r="C4745" s="21" t="n"/>
      <c r="D4745" s="20">
        <f>IF(C4745="","",IF(S4745="","خارج السنة المالية",INDEX(القوائم!$D$2:$D$13,S4745)))</f>
        <v/>
      </c>
      <c r="E4745" s="22" t="n"/>
      <c r="F4745" s="23" t="n"/>
      <c r="G4745" s="23" t="n"/>
      <c r="H4745" s="22" t="n"/>
      <c r="I4745" s="19" t="n"/>
      <c r="J4745" s="21" t="n"/>
      <c r="K4745" s="19" t="n"/>
      <c r="L4745" s="19" t="n"/>
      <c r="M4745" s="21" t="n"/>
      <c r="N4745" s="22" t="n"/>
      <c r="O4745" s="24">
        <f>IF(A4745&lt;&gt;"عهدة","",SUMIFS($G$8:$G$5007,$B$8:$B$5007,B4745,$A$8:$A$5007,"مصروف",$I$8:$I$5007,"&lt;&gt;مرفوض"))</f>
        <v/>
      </c>
      <c r="P4745" s="25">
        <f>IF(A4745&lt;&gt;"عهدة","",N(F4745)-O4745)</f>
        <v/>
      </c>
      <c r="Q4745" s="26">
        <f>IF(A4745="","",IF(A4745="عهدة",IF(N(F4745)=0,"⚠ أدخل قيمة العهدة",IF(P4745&lt;0,"⛔ عجز / زيادة مصروفات "&amp;TEXT(-P4745,"#,##0"),IF(COUNTIFS($B$8:$B$5007,B4745,$A$8:$A$5007,"مصروف",$I$8:$I$5007,"&lt;&gt;مرفوض",$K$8:$K$5007,"&lt;&gt;نعم")&gt;0,"⚠ "&amp;COUNTIFS($B$8:$B$5007,B4745,$A$8:$A$5007,"مصروف",$I$8:$I$5007,"&lt;&gt;مرفوض",$K$8:$K$5007,"&lt;&gt;نعم")&amp;" مصروف غير مسوى",IF(L4745="تمت التسوية",IF(P4745=0,"✔ متوازنة وتمت التسوية","✔ تمت التسوية – متبقي "&amp;TEXT(P4745,"#,##0")),IF(P4745&gt;0,"متبقي "&amp;TEXT(P4745,"#,##0"),"✔ متوازنة"))))),IF(R4745=0,"⚠ أضف سطر عهدة أولًا",IF(OR(C4745="",N(G4745)=0),"⚠ أكمل التاريخ والقيمة",IF(S4745="","⚠ التاريخ خارج السنة المالية",IF(H4745="","⚠ اختر بند الموازنة",IF(I4745="مرفوض","✖ مرفوض من المدير",IF(I4745&lt;&gt;"موافق","⏳ بانتظار موافقة المدير",IF(K4745&lt;&gt;"نعم","⚠ غير مسوى مع الحسابات","✔ معتمد ومسوى")))))))))</f>
        <v/>
      </c>
      <c r="R4745">
        <f>N(R4744)+IF(A4745="عهدة",1,0)</f>
        <v/>
      </c>
      <c r="S4745">
        <f>IF(C4745="","",IF(AND(C4745&gt;=DATE(2026,9,1),C4745&lt;=DATE(2027,8,31)),(YEAR(C4745)-2026)*12+MONTH(C4745)-8,""))</f>
        <v/>
      </c>
      <c r="T4745">
        <f>IF(AND(A4745="مصروف",R4745&gt;0,I4745="موافق",S4745&lt;&gt;"",H4745&lt;&gt;""),N(G4745),0)</f>
        <v/>
      </c>
    </row>
    <row r="4746">
      <c r="A4746" s="19" t="n"/>
      <c r="B4746" s="20">
        <f>IF(A4746="","",IF(R4746=0,"⚠ أضف سطر عهدة أولًا","BDR-"&amp;TEXT(R4746,"000")))</f>
        <v/>
      </c>
      <c r="C4746" s="21" t="n"/>
      <c r="D4746" s="20">
        <f>IF(C4746="","",IF(S4746="","خارج السنة المالية",INDEX(القوائم!$D$2:$D$13,S4746)))</f>
        <v/>
      </c>
      <c r="E4746" s="22" t="n"/>
      <c r="F4746" s="23" t="n"/>
      <c r="G4746" s="23" t="n"/>
      <c r="H4746" s="22" t="n"/>
      <c r="I4746" s="19" t="n"/>
      <c r="J4746" s="21" t="n"/>
      <c r="K4746" s="19" t="n"/>
      <c r="L4746" s="19" t="n"/>
      <c r="M4746" s="21" t="n"/>
      <c r="N4746" s="22" t="n"/>
      <c r="O4746" s="24">
        <f>IF(A4746&lt;&gt;"عهدة","",SUMIFS($G$8:$G$5007,$B$8:$B$5007,B4746,$A$8:$A$5007,"مصروف",$I$8:$I$5007,"&lt;&gt;مرفوض"))</f>
        <v/>
      </c>
      <c r="P4746" s="25">
        <f>IF(A4746&lt;&gt;"عهدة","",N(F4746)-O4746)</f>
        <v/>
      </c>
      <c r="Q4746" s="26">
        <f>IF(A4746="","",IF(A4746="عهدة",IF(N(F4746)=0,"⚠ أدخل قيمة العهدة",IF(P4746&lt;0,"⛔ عجز / زيادة مصروفات "&amp;TEXT(-P4746,"#,##0"),IF(COUNTIFS($B$8:$B$5007,B4746,$A$8:$A$5007,"مصروف",$I$8:$I$5007,"&lt;&gt;مرفوض",$K$8:$K$5007,"&lt;&gt;نعم")&gt;0,"⚠ "&amp;COUNTIFS($B$8:$B$5007,B4746,$A$8:$A$5007,"مصروف",$I$8:$I$5007,"&lt;&gt;مرفوض",$K$8:$K$5007,"&lt;&gt;نعم")&amp;" مصروف غير مسوى",IF(L4746="تمت التسوية",IF(P4746=0,"✔ متوازنة وتمت التسوية","✔ تمت التسوية – متبقي "&amp;TEXT(P4746,"#,##0")),IF(P4746&gt;0,"متبقي "&amp;TEXT(P4746,"#,##0"),"✔ متوازنة"))))),IF(R4746=0,"⚠ أضف سطر عهدة أولًا",IF(OR(C4746="",N(G4746)=0),"⚠ أكمل التاريخ والقيمة",IF(S4746="","⚠ التاريخ خارج السنة المالية",IF(H4746="","⚠ اختر بند الموازنة",IF(I4746="مرفوض","✖ مرفوض من المدير",IF(I4746&lt;&gt;"موافق","⏳ بانتظار موافقة المدير",IF(K4746&lt;&gt;"نعم","⚠ غير مسوى مع الحسابات","✔ معتمد ومسوى")))))))))</f>
        <v/>
      </c>
      <c r="R4746">
        <f>N(R4745)+IF(A4746="عهدة",1,0)</f>
        <v/>
      </c>
      <c r="S4746">
        <f>IF(C4746="","",IF(AND(C4746&gt;=DATE(2026,9,1),C4746&lt;=DATE(2027,8,31)),(YEAR(C4746)-2026)*12+MONTH(C4746)-8,""))</f>
        <v/>
      </c>
      <c r="T4746">
        <f>IF(AND(A4746="مصروف",R4746&gt;0,I4746="موافق",S4746&lt;&gt;"",H4746&lt;&gt;""),N(G4746),0)</f>
        <v/>
      </c>
    </row>
    <row r="4747">
      <c r="A4747" s="19" t="n"/>
      <c r="B4747" s="20">
        <f>IF(A4747="","",IF(R4747=0,"⚠ أضف سطر عهدة أولًا","BDR-"&amp;TEXT(R4747,"000")))</f>
        <v/>
      </c>
      <c r="C4747" s="21" t="n"/>
      <c r="D4747" s="20">
        <f>IF(C4747="","",IF(S4747="","خارج السنة المالية",INDEX(القوائم!$D$2:$D$13,S4747)))</f>
        <v/>
      </c>
      <c r="E4747" s="22" t="n"/>
      <c r="F4747" s="23" t="n"/>
      <c r="G4747" s="23" t="n"/>
      <c r="H4747" s="22" t="n"/>
      <c r="I4747" s="19" t="n"/>
      <c r="J4747" s="21" t="n"/>
      <c r="K4747" s="19" t="n"/>
      <c r="L4747" s="19" t="n"/>
      <c r="M4747" s="21" t="n"/>
      <c r="N4747" s="22" t="n"/>
      <c r="O4747" s="24">
        <f>IF(A4747&lt;&gt;"عهدة","",SUMIFS($G$8:$G$5007,$B$8:$B$5007,B4747,$A$8:$A$5007,"مصروف",$I$8:$I$5007,"&lt;&gt;مرفوض"))</f>
        <v/>
      </c>
      <c r="P4747" s="25">
        <f>IF(A4747&lt;&gt;"عهدة","",N(F4747)-O4747)</f>
        <v/>
      </c>
      <c r="Q4747" s="26">
        <f>IF(A4747="","",IF(A4747="عهدة",IF(N(F4747)=0,"⚠ أدخل قيمة العهدة",IF(P4747&lt;0,"⛔ عجز / زيادة مصروفات "&amp;TEXT(-P4747,"#,##0"),IF(COUNTIFS($B$8:$B$5007,B4747,$A$8:$A$5007,"مصروف",$I$8:$I$5007,"&lt;&gt;مرفوض",$K$8:$K$5007,"&lt;&gt;نعم")&gt;0,"⚠ "&amp;COUNTIFS($B$8:$B$5007,B4747,$A$8:$A$5007,"مصروف",$I$8:$I$5007,"&lt;&gt;مرفوض",$K$8:$K$5007,"&lt;&gt;نعم")&amp;" مصروف غير مسوى",IF(L4747="تمت التسوية",IF(P4747=0,"✔ متوازنة وتمت التسوية","✔ تمت التسوية – متبقي "&amp;TEXT(P4747,"#,##0")),IF(P4747&gt;0,"متبقي "&amp;TEXT(P4747,"#,##0"),"✔ متوازنة"))))),IF(R4747=0,"⚠ أضف سطر عهدة أولًا",IF(OR(C4747="",N(G4747)=0),"⚠ أكمل التاريخ والقيمة",IF(S4747="","⚠ التاريخ خارج السنة المالية",IF(H4747="","⚠ اختر بند الموازنة",IF(I4747="مرفوض","✖ مرفوض من المدير",IF(I4747&lt;&gt;"موافق","⏳ بانتظار موافقة المدير",IF(K4747&lt;&gt;"نعم","⚠ غير مسوى مع الحسابات","✔ معتمد ومسوى")))))))))</f>
        <v/>
      </c>
      <c r="R4747">
        <f>N(R4746)+IF(A4747="عهدة",1,0)</f>
        <v/>
      </c>
      <c r="S4747">
        <f>IF(C4747="","",IF(AND(C4747&gt;=DATE(2026,9,1),C4747&lt;=DATE(2027,8,31)),(YEAR(C4747)-2026)*12+MONTH(C4747)-8,""))</f>
        <v/>
      </c>
      <c r="T4747">
        <f>IF(AND(A4747="مصروف",R4747&gt;0,I4747="موافق",S4747&lt;&gt;"",H4747&lt;&gt;""),N(G4747),0)</f>
        <v/>
      </c>
    </row>
    <row r="4748">
      <c r="A4748" s="19" t="n"/>
      <c r="B4748" s="20">
        <f>IF(A4748="","",IF(R4748=0,"⚠ أضف سطر عهدة أولًا","BDR-"&amp;TEXT(R4748,"000")))</f>
        <v/>
      </c>
      <c r="C4748" s="21" t="n"/>
      <c r="D4748" s="20">
        <f>IF(C4748="","",IF(S4748="","خارج السنة المالية",INDEX(القوائم!$D$2:$D$13,S4748)))</f>
        <v/>
      </c>
      <c r="E4748" s="22" t="n"/>
      <c r="F4748" s="23" t="n"/>
      <c r="G4748" s="23" t="n"/>
      <c r="H4748" s="22" t="n"/>
      <c r="I4748" s="19" t="n"/>
      <c r="J4748" s="21" t="n"/>
      <c r="K4748" s="19" t="n"/>
      <c r="L4748" s="19" t="n"/>
      <c r="M4748" s="21" t="n"/>
      <c r="N4748" s="22" t="n"/>
      <c r="O4748" s="24">
        <f>IF(A4748&lt;&gt;"عهدة","",SUMIFS($G$8:$G$5007,$B$8:$B$5007,B4748,$A$8:$A$5007,"مصروف",$I$8:$I$5007,"&lt;&gt;مرفوض"))</f>
        <v/>
      </c>
      <c r="P4748" s="25">
        <f>IF(A4748&lt;&gt;"عهدة","",N(F4748)-O4748)</f>
        <v/>
      </c>
      <c r="Q4748" s="26">
        <f>IF(A4748="","",IF(A4748="عهدة",IF(N(F4748)=0,"⚠ أدخل قيمة العهدة",IF(P4748&lt;0,"⛔ عجز / زيادة مصروفات "&amp;TEXT(-P4748,"#,##0"),IF(COUNTIFS($B$8:$B$5007,B4748,$A$8:$A$5007,"مصروف",$I$8:$I$5007,"&lt;&gt;مرفوض",$K$8:$K$5007,"&lt;&gt;نعم")&gt;0,"⚠ "&amp;COUNTIFS($B$8:$B$5007,B4748,$A$8:$A$5007,"مصروف",$I$8:$I$5007,"&lt;&gt;مرفوض",$K$8:$K$5007,"&lt;&gt;نعم")&amp;" مصروف غير مسوى",IF(L4748="تمت التسوية",IF(P4748=0,"✔ متوازنة وتمت التسوية","✔ تمت التسوية – متبقي "&amp;TEXT(P4748,"#,##0")),IF(P4748&gt;0,"متبقي "&amp;TEXT(P4748,"#,##0"),"✔ متوازنة"))))),IF(R4748=0,"⚠ أضف سطر عهدة أولًا",IF(OR(C4748="",N(G4748)=0),"⚠ أكمل التاريخ والقيمة",IF(S4748="","⚠ التاريخ خارج السنة المالية",IF(H4748="","⚠ اختر بند الموازنة",IF(I4748="مرفوض","✖ مرفوض من المدير",IF(I4748&lt;&gt;"موافق","⏳ بانتظار موافقة المدير",IF(K4748&lt;&gt;"نعم","⚠ غير مسوى مع الحسابات","✔ معتمد ومسوى")))))))))</f>
        <v/>
      </c>
      <c r="R4748">
        <f>N(R4747)+IF(A4748="عهدة",1,0)</f>
        <v/>
      </c>
      <c r="S4748">
        <f>IF(C4748="","",IF(AND(C4748&gt;=DATE(2026,9,1),C4748&lt;=DATE(2027,8,31)),(YEAR(C4748)-2026)*12+MONTH(C4748)-8,""))</f>
        <v/>
      </c>
      <c r="T4748">
        <f>IF(AND(A4748="مصروف",R4748&gt;0,I4748="موافق",S4748&lt;&gt;"",H4748&lt;&gt;""),N(G4748),0)</f>
        <v/>
      </c>
    </row>
    <row r="4749">
      <c r="A4749" s="19" t="n"/>
      <c r="B4749" s="20">
        <f>IF(A4749="","",IF(R4749=0,"⚠ أضف سطر عهدة أولًا","BDR-"&amp;TEXT(R4749,"000")))</f>
        <v/>
      </c>
      <c r="C4749" s="21" t="n"/>
      <c r="D4749" s="20">
        <f>IF(C4749="","",IF(S4749="","خارج السنة المالية",INDEX(القوائم!$D$2:$D$13,S4749)))</f>
        <v/>
      </c>
      <c r="E4749" s="22" t="n"/>
      <c r="F4749" s="23" t="n"/>
      <c r="G4749" s="23" t="n"/>
      <c r="H4749" s="22" t="n"/>
      <c r="I4749" s="19" t="n"/>
      <c r="J4749" s="21" t="n"/>
      <c r="K4749" s="19" t="n"/>
      <c r="L4749" s="19" t="n"/>
      <c r="M4749" s="21" t="n"/>
      <c r="N4749" s="22" t="n"/>
      <c r="O4749" s="24">
        <f>IF(A4749&lt;&gt;"عهدة","",SUMIFS($G$8:$G$5007,$B$8:$B$5007,B4749,$A$8:$A$5007,"مصروف",$I$8:$I$5007,"&lt;&gt;مرفوض"))</f>
        <v/>
      </c>
      <c r="P4749" s="25">
        <f>IF(A4749&lt;&gt;"عهدة","",N(F4749)-O4749)</f>
        <v/>
      </c>
      <c r="Q4749" s="26">
        <f>IF(A4749="","",IF(A4749="عهدة",IF(N(F4749)=0,"⚠ أدخل قيمة العهدة",IF(P4749&lt;0,"⛔ عجز / زيادة مصروفات "&amp;TEXT(-P4749,"#,##0"),IF(COUNTIFS($B$8:$B$5007,B4749,$A$8:$A$5007,"مصروف",$I$8:$I$5007,"&lt;&gt;مرفوض",$K$8:$K$5007,"&lt;&gt;نعم")&gt;0,"⚠ "&amp;COUNTIFS($B$8:$B$5007,B4749,$A$8:$A$5007,"مصروف",$I$8:$I$5007,"&lt;&gt;مرفوض",$K$8:$K$5007,"&lt;&gt;نعم")&amp;" مصروف غير مسوى",IF(L4749="تمت التسوية",IF(P4749=0,"✔ متوازنة وتمت التسوية","✔ تمت التسوية – متبقي "&amp;TEXT(P4749,"#,##0")),IF(P4749&gt;0,"متبقي "&amp;TEXT(P4749,"#,##0"),"✔ متوازنة"))))),IF(R4749=0,"⚠ أضف سطر عهدة أولًا",IF(OR(C4749="",N(G4749)=0),"⚠ أكمل التاريخ والقيمة",IF(S4749="","⚠ التاريخ خارج السنة المالية",IF(H4749="","⚠ اختر بند الموازنة",IF(I4749="مرفوض","✖ مرفوض من المدير",IF(I4749&lt;&gt;"موافق","⏳ بانتظار موافقة المدير",IF(K4749&lt;&gt;"نعم","⚠ غير مسوى مع الحسابات","✔ معتمد ومسوى")))))))))</f>
        <v/>
      </c>
      <c r="R4749">
        <f>N(R4748)+IF(A4749="عهدة",1,0)</f>
        <v/>
      </c>
      <c r="S4749">
        <f>IF(C4749="","",IF(AND(C4749&gt;=DATE(2026,9,1),C4749&lt;=DATE(2027,8,31)),(YEAR(C4749)-2026)*12+MONTH(C4749)-8,""))</f>
        <v/>
      </c>
      <c r="T4749">
        <f>IF(AND(A4749="مصروف",R4749&gt;0,I4749="موافق",S4749&lt;&gt;"",H4749&lt;&gt;""),N(G4749),0)</f>
        <v/>
      </c>
    </row>
    <row r="4750">
      <c r="A4750" s="19" t="n"/>
      <c r="B4750" s="20">
        <f>IF(A4750="","",IF(R4750=0,"⚠ أضف سطر عهدة أولًا","BDR-"&amp;TEXT(R4750,"000")))</f>
        <v/>
      </c>
      <c r="C4750" s="21" t="n"/>
      <c r="D4750" s="20">
        <f>IF(C4750="","",IF(S4750="","خارج السنة المالية",INDEX(القوائم!$D$2:$D$13,S4750)))</f>
        <v/>
      </c>
      <c r="E4750" s="22" t="n"/>
      <c r="F4750" s="23" t="n"/>
      <c r="G4750" s="23" t="n"/>
      <c r="H4750" s="22" t="n"/>
      <c r="I4750" s="19" t="n"/>
      <c r="J4750" s="21" t="n"/>
      <c r="K4750" s="19" t="n"/>
      <c r="L4750" s="19" t="n"/>
      <c r="M4750" s="21" t="n"/>
      <c r="N4750" s="22" t="n"/>
      <c r="O4750" s="24">
        <f>IF(A4750&lt;&gt;"عهدة","",SUMIFS($G$8:$G$5007,$B$8:$B$5007,B4750,$A$8:$A$5007,"مصروف",$I$8:$I$5007,"&lt;&gt;مرفوض"))</f>
        <v/>
      </c>
      <c r="P4750" s="25">
        <f>IF(A4750&lt;&gt;"عهدة","",N(F4750)-O4750)</f>
        <v/>
      </c>
      <c r="Q4750" s="26">
        <f>IF(A4750="","",IF(A4750="عهدة",IF(N(F4750)=0,"⚠ أدخل قيمة العهدة",IF(P4750&lt;0,"⛔ عجز / زيادة مصروفات "&amp;TEXT(-P4750,"#,##0"),IF(COUNTIFS($B$8:$B$5007,B4750,$A$8:$A$5007,"مصروف",$I$8:$I$5007,"&lt;&gt;مرفوض",$K$8:$K$5007,"&lt;&gt;نعم")&gt;0,"⚠ "&amp;COUNTIFS($B$8:$B$5007,B4750,$A$8:$A$5007,"مصروف",$I$8:$I$5007,"&lt;&gt;مرفوض",$K$8:$K$5007,"&lt;&gt;نعم")&amp;" مصروف غير مسوى",IF(L4750="تمت التسوية",IF(P4750=0,"✔ متوازنة وتمت التسوية","✔ تمت التسوية – متبقي "&amp;TEXT(P4750,"#,##0")),IF(P4750&gt;0,"متبقي "&amp;TEXT(P4750,"#,##0"),"✔ متوازنة"))))),IF(R4750=0,"⚠ أضف سطر عهدة أولًا",IF(OR(C4750="",N(G4750)=0),"⚠ أكمل التاريخ والقيمة",IF(S4750="","⚠ التاريخ خارج السنة المالية",IF(H4750="","⚠ اختر بند الموازنة",IF(I4750="مرفوض","✖ مرفوض من المدير",IF(I4750&lt;&gt;"موافق","⏳ بانتظار موافقة المدير",IF(K4750&lt;&gt;"نعم","⚠ غير مسوى مع الحسابات","✔ معتمد ومسوى")))))))))</f>
        <v/>
      </c>
      <c r="R4750">
        <f>N(R4749)+IF(A4750="عهدة",1,0)</f>
        <v/>
      </c>
      <c r="S4750">
        <f>IF(C4750="","",IF(AND(C4750&gt;=DATE(2026,9,1),C4750&lt;=DATE(2027,8,31)),(YEAR(C4750)-2026)*12+MONTH(C4750)-8,""))</f>
        <v/>
      </c>
      <c r="T4750">
        <f>IF(AND(A4750="مصروف",R4750&gt;0,I4750="موافق",S4750&lt;&gt;"",H4750&lt;&gt;""),N(G4750),0)</f>
        <v/>
      </c>
    </row>
    <row r="4751">
      <c r="A4751" s="19" t="n"/>
      <c r="B4751" s="20">
        <f>IF(A4751="","",IF(R4751=0,"⚠ أضف سطر عهدة أولًا","BDR-"&amp;TEXT(R4751,"000")))</f>
        <v/>
      </c>
      <c r="C4751" s="21" t="n"/>
      <c r="D4751" s="20">
        <f>IF(C4751="","",IF(S4751="","خارج السنة المالية",INDEX(القوائم!$D$2:$D$13,S4751)))</f>
        <v/>
      </c>
      <c r="E4751" s="22" t="n"/>
      <c r="F4751" s="23" t="n"/>
      <c r="G4751" s="23" t="n"/>
      <c r="H4751" s="22" t="n"/>
      <c r="I4751" s="19" t="n"/>
      <c r="J4751" s="21" t="n"/>
      <c r="K4751" s="19" t="n"/>
      <c r="L4751" s="19" t="n"/>
      <c r="M4751" s="21" t="n"/>
      <c r="N4751" s="22" t="n"/>
      <c r="O4751" s="24">
        <f>IF(A4751&lt;&gt;"عهدة","",SUMIFS($G$8:$G$5007,$B$8:$B$5007,B4751,$A$8:$A$5007,"مصروف",$I$8:$I$5007,"&lt;&gt;مرفوض"))</f>
        <v/>
      </c>
      <c r="P4751" s="25">
        <f>IF(A4751&lt;&gt;"عهدة","",N(F4751)-O4751)</f>
        <v/>
      </c>
      <c r="Q4751" s="26">
        <f>IF(A4751="","",IF(A4751="عهدة",IF(N(F4751)=0,"⚠ أدخل قيمة العهدة",IF(P4751&lt;0,"⛔ عجز / زيادة مصروفات "&amp;TEXT(-P4751,"#,##0"),IF(COUNTIFS($B$8:$B$5007,B4751,$A$8:$A$5007,"مصروف",$I$8:$I$5007,"&lt;&gt;مرفوض",$K$8:$K$5007,"&lt;&gt;نعم")&gt;0,"⚠ "&amp;COUNTIFS($B$8:$B$5007,B4751,$A$8:$A$5007,"مصروف",$I$8:$I$5007,"&lt;&gt;مرفوض",$K$8:$K$5007,"&lt;&gt;نعم")&amp;" مصروف غير مسوى",IF(L4751="تمت التسوية",IF(P4751=0,"✔ متوازنة وتمت التسوية","✔ تمت التسوية – متبقي "&amp;TEXT(P4751,"#,##0")),IF(P4751&gt;0,"متبقي "&amp;TEXT(P4751,"#,##0"),"✔ متوازنة"))))),IF(R4751=0,"⚠ أضف سطر عهدة أولًا",IF(OR(C4751="",N(G4751)=0),"⚠ أكمل التاريخ والقيمة",IF(S4751="","⚠ التاريخ خارج السنة المالية",IF(H4751="","⚠ اختر بند الموازنة",IF(I4751="مرفوض","✖ مرفوض من المدير",IF(I4751&lt;&gt;"موافق","⏳ بانتظار موافقة المدير",IF(K4751&lt;&gt;"نعم","⚠ غير مسوى مع الحسابات","✔ معتمد ومسوى")))))))))</f>
        <v/>
      </c>
      <c r="R4751">
        <f>N(R4750)+IF(A4751="عهدة",1,0)</f>
        <v/>
      </c>
      <c r="S4751">
        <f>IF(C4751="","",IF(AND(C4751&gt;=DATE(2026,9,1),C4751&lt;=DATE(2027,8,31)),(YEAR(C4751)-2026)*12+MONTH(C4751)-8,""))</f>
        <v/>
      </c>
      <c r="T4751">
        <f>IF(AND(A4751="مصروف",R4751&gt;0,I4751="موافق",S4751&lt;&gt;"",H4751&lt;&gt;""),N(G4751),0)</f>
        <v/>
      </c>
    </row>
    <row r="4752">
      <c r="A4752" s="19" t="n"/>
      <c r="B4752" s="20">
        <f>IF(A4752="","",IF(R4752=0,"⚠ أضف سطر عهدة أولًا","BDR-"&amp;TEXT(R4752,"000")))</f>
        <v/>
      </c>
      <c r="C4752" s="21" t="n"/>
      <c r="D4752" s="20">
        <f>IF(C4752="","",IF(S4752="","خارج السنة المالية",INDEX(القوائم!$D$2:$D$13,S4752)))</f>
        <v/>
      </c>
      <c r="E4752" s="22" t="n"/>
      <c r="F4752" s="23" t="n"/>
      <c r="G4752" s="23" t="n"/>
      <c r="H4752" s="22" t="n"/>
      <c r="I4752" s="19" t="n"/>
      <c r="J4752" s="21" t="n"/>
      <c r="K4752" s="19" t="n"/>
      <c r="L4752" s="19" t="n"/>
      <c r="M4752" s="21" t="n"/>
      <c r="N4752" s="22" t="n"/>
      <c r="O4752" s="24">
        <f>IF(A4752&lt;&gt;"عهدة","",SUMIFS($G$8:$G$5007,$B$8:$B$5007,B4752,$A$8:$A$5007,"مصروف",$I$8:$I$5007,"&lt;&gt;مرفوض"))</f>
        <v/>
      </c>
      <c r="P4752" s="25">
        <f>IF(A4752&lt;&gt;"عهدة","",N(F4752)-O4752)</f>
        <v/>
      </c>
      <c r="Q4752" s="26">
        <f>IF(A4752="","",IF(A4752="عهدة",IF(N(F4752)=0,"⚠ أدخل قيمة العهدة",IF(P4752&lt;0,"⛔ عجز / زيادة مصروفات "&amp;TEXT(-P4752,"#,##0"),IF(COUNTIFS($B$8:$B$5007,B4752,$A$8:$A$5007,"مصروف",$I$8:$I$5007,"&lt;&gt;مرفوض",$K$8:$K$5007,"&lt;&gt;نعم")&gt;0,"⚠ "&amp;COUNTIFS($B$8:$B$5007,B4752,$A$8:$A$5007,"مصروف",$I$8:$I$5007,"&lt;&gt;مرفوض",$K$8:$K$5007,"&lt;&gt;نعم")&amp;" مصروف غير مسوى",IF(L4752="تمت التسوية",IF(P4752=0,"✔ متوازنة وتمت التسوية","✔ تمت التسوية – متبقي "&amp;TEXT(P4752,"#,##0")),IF(P4752&gt;0,"متبقي "&amp;TEXT(P4752,"#,##0"),"✔ متوازنة"))))),IF(R4752=0,"⚠ أضف سطر عهدة أولًا",IF(OR(C4752="",N(G4752)=0),"⚠ أكمل التاريخ والقيمة",IF(S4752="","⚠ التاريخ خارج السنة المالية",IF(H4752="","⚠ اختر بند الموازنة",IF(I4752="مرفوض","✖ مرفوض من المدير",IF(I4752&lt;&gt;"موافق","⏳ بانتظار موافقة المدير",IF(K4752&lt;&gt;"نعم","⚠ غير مسوى مع الحسابات","✔ معتمد ومسوى")))))))))</f>
        <v/>
      </c>
      <c r="R4752">
        <f>N(R4751)+IF(A4752="عهدة",1,0)</f>
        <v/>
      </c>
      <c r="S4752">
        <f>IF(C4752="","",IF(AND(C4752&gt;=DATE(2026,9,1),C4752&lt;=DATE(2027,8,31)),(YEAR(C4752)-2026)*12+MONTH(C4752)-8,""))</f>
        <v/>
      </c>
      <c r="T4752">
        <f>IF(AND(A4752="مصروف",R4752&gt;0,I4752="موافق",S4752&lt;&gt;"",H4752&lt;&gt;""),N(G4752),0)</f>
        <v/>
      </c>
    </row>
    <row r="4753">
      <c r="A4753" s="19" t="n"/>
      <c r="B4753" s="20">
        <f>IF(A4753="","",IF(R4753=0,"⚠ أضف سطر عهدة أولًا","BDR-"&amp;TEXT(R4753,"000")))</f>
        <v/>
      </c>
      <c r="C4753" s="21" t="n"/>
      <c r="D4753" s="20">
        <f>IF(C4753="","",IF(S4753="","خارج السنة المالية",INDEX(القوائم!$D$2:$D$13,S4753)))</f>
        <v/>
      </c>
      <c r="E4753" s="22" t="n"/>
      <c r="F4753" s="23" t="n"/>
      <c r="G4753" s="23" t="n"/>
      <c r="H4753" s="22" t="n"/>
      <c r="I4753" s="19" t="n"/>
      <c r="J4753" s="21" t="n"/>
      <c r="K4753" s="19" t="n"/>
      <c r="L4753" s="19" t="n"/>
      <c r="M4753" s="21" t="n"/>
      <c r="N4753" s="22" t="n"/>
      <c r="O4753" s="24">
        <f>IF(A4753&lt;&gt;"عهدة","",SUMIFS($G$8:$G$5007,$B$8:$B$5007,B4753,$A$8:$A$5007,"مصروف",$I$8:$I$5007,"&lt;&gt;مرفوض"))</f>
        <v/>
      </c>
      <c r="P4753" s="25">
        <f>IF(A4753&lt;&gt;"عهدة","",N(F4753)-O4753)</f>
        <v/>
      </c>
      <c r="Q4753" s="26">
        <f>IF(A4753="","",IF(A4753="عهدة",IF(N(F4753)=0,"⚠ أدخل قيمة العهدة",IF(P4753&lt;0,"⛔ عجز / زيادة مصروفات "&amp;TEXT(-P4753,"#,##0"),IF(COUNTIFS($B$8:$B$5007,B4753,$A$8:$A$5007,"مصروف",$I$8:$I$5007,"&lt;&gt;مرفوض",$K$8:$K$5007,"&lt;&gt;نعم")&gt;0,"⚠ "&amp;COUNTIFS($B$8:$B$5007,B4753,$A$8:$A$5007,"مصروف",$I$8:$I$5007,"&lt;&gt;مرفوض",$K$8:$K$5007,"&lt;&gt;نعم")&amp;" مصروف غير مسوى",IF(L4753="تمت التسوية",IF(P4753=0,"✔ متوازنة وتمت التسوية","✔ تمت التسوية – متبقي "&amp;TEXT(P4753,"#,##0")),IF(P4753&gt;0,"متبقي "&amp;TEXT(P4753,"#,##0"),"✔ متوازنة"))))),IF(R4753=0,"⚠ أضف سطر عهدة أولًا",IF(OR(C4753="",N(G4753)=0),"⚠ أكمل التاريخ والقيمة",IF(S4753="","⚠ التاريخ خارج السنة المالية",IF(H4753="","⚠ اختر بند الموازنة",IF(I4753="مرفوض","✖ مرفوض من المدير",IF(I4753&lt;&gt;"موافق","⏳ بانتظار موافقة المدير",IF(K4753&lt;&gt;"نعم","⚠ غير مسوى مع الحسابات","✔ معتمد ومسوى")))))))))</f>
        <v/>
      </c>
      <c r="R4753">
        <f>N(R4752)+IF(A4753="عهدة",1,0)</f>
        <v/>
      </c>
      <c r="S4753">
        <f>IF(C4753="","",IF(AND(C4753&gt;=DATE(2026,9,1),C4753&lt;=DATE(2027,8,31)),(YEAR(C4753)-2026)*12+MONTH(C4753)-8,""))</f>
        <v/>
      </c>
      <c r="T4753">
        <f>IF(AND(A4753="مصروف",R4753&gt;0,I4753="موافق",S4753&lt;&gt;"",H4753&lt;&gt;""),N(G4753),0)</f>
        <v/>
      </c>
    </row>
    <row r="4754">
      <c r="A4754" s="19" t="n"/>
      <c r="B4754" s="20">
        <f>IF(A4754="","",IF(R4754=0,"⚠ أضف سطر عهدة أولًا","BDR-"&amp;TEXT(R4754,"000")))</f>
        <v/>
      </c>
      <c r="C4754" s="21" t="n"/>
      <c r="D4754" s="20">
        <f>IF(C4754="","",IF(S4754="","خارج السنة المالية",INDEX(القوائم!$D$2:$D$13,S4754)))</f>
        <v/>
      </c>
      <c r="E4754" s="22" t="n"/>
      <c r="F4754" s="23" t="n"/>
      <c r="G4754" s="23" t="n"/>
      <c r="H4754" s="22" t="n"/>
      <c r="I4754" s="19" t="n"/>
      <c r="J4754" s="21" t="n"/>
      <c r="K4754" s="19" t="n"/>
      <c r="L4754" s="19" t="n"/>
      <c r="M4754" s="21" t="n"/>
      <c r="N4754" s="22" t="n"/>
      <c r="O4754" s="24">
        <f>IF(A4754&lt;&gt;"عهدة","",SUMIFS($G$8:$G$5007,$B$8:$B$5007,B4754,$A$8:$A$5007,"مصروف",$I$8:$I$5007,"&lt;&gt;مرفوض"))</f>
        <v/>
      </c>
      <c r="P4754" s="25">
        <f>IF(A4754&lt;&gt;"عهدة","",N(F4754)-O4754)</f>
        <v/>
      </c>
      <c r="Q4754" s="26">
        <f>IF(A4754="","",IF(A4754="عهدة",IF(N(F4754)=0,"⚠ أدخل قيمة العهدة",IF(P4754&lt;0,"⛔ عجز / زيادة مصروفات "&amp;TEXT(-P4754,"#,##0"),IF(COUNTIFS($B$8:$B$5007,B4754,$A$8:$A$5007,"مصروف",$I$8:$I$5007,"&lt;&gt;مرفوض",$K$8:$K$5007,"&lt;&gt;نعم")&gt;0,"⚠ "&amp;COUNTIFS($B$8:$B$5007,B4754,$A$8:$A$5007,"مصروف",$I$8:$I$5007,"&lt;&gt;مرفوض",$K$8:$K$5007,"&lt;&gt;نعم")&amp;" مصروف غير مسوى",IF(L4754="تمت التسوية",IF(P4754=0,"✔ متوازنة وتمت التسوية","✔ تمت التسوية – متبقي "&amp;TEXT(P4754,"#,##0")),IF(P4754&gt;0,"متبقي "&amp;TEXT(P4754,"#,##0"),"✔ متوازنة"))))),IF(R4754=0,"⚠ أضف سطر عهدة أولًا",IF(OR(C4754="",N(G4754)=0),"⚠ أكمل التاريخ والقيمة",IF(S4754="","⚠ التاريخ خارج السنة المالية",IF(H4754="","⚠ اختر بند الموازنة",IF(I4754="مرفوض","✖ مرفوض من المدير",IF(I4754&lt;&gt;"موافق","⏳ بانتظار موافقة المدير",IF(K4754&lt;&gt;"نعم","⚠ غير مسوى مع الحسابات","✔ معتمد ومسوى")))))))))</f>
        <v/>
      </c>
      <c r="R4754">
        <f>N(R4753)+IF(A4754="عهدة",1,0)</f>
        <v/>
      </c>
      <c r="S4754">
        <f>IF(C4754="","",IF(AND(C4754&gt;=DATE(2026,9,1),C4754&lt;=DATE(2027,8,31)),(YEAR(C4754)-2026)*12+MONTH(C4754)-8,""))</f>
        <v/>
      </c>
      <c r="T4754">
        <f>IF(AND(A4754="مصروف",R4754&gt;0,I4754="موافق",S4754&lt;&gt;"",H4754&lt;&gt;""),N(G4754),0)</f>
        <v/>
      </c>
    </row>
    <row r="4755">
      <c r="A4755" s="19" t="n"/>
      <c r="B4755" s="20">
        <f>IF(A4755="","",IF(R4755=0,"⚠ أضف سطر عهدة أولًا","BDR-"&amp;TEXT(R4755,"000")))</f>
        <v/>
      </c>
      <c r="C4755" s="21" t="n"/>
      <c r="D4755" s="20">
        <f>IF(C4755="","",IF(S4755="","خارج السنة المالية",INDEX(القوائم!$D$2:$D$13,S4755)))</f>
        <v/>
      </c>
      <c r="E4755" s="22" t="n"/>
      <c r="F4755" s="23" t="n"/>
      <c r="G4755" s="23" t="n"/>
      <c r="H4755" s="22" t="n"/>
      <c r="I4755" s="19" t="n"/>
      <c r="J4755" s="21" t="n"/>
      <c r="K4755" s="19" t="n"/>
      <c r="L4755" s="19" t="n"/>
      <c r="M4755" s="21" t="n"/>
      <c r="N4755" s="22" t="n"/>
      <c r="O4755" s="24">
        <f>IF(A4755&lt;&gt;"عهدة","",SUMIFS($G$8:$G$5007,$B$8:$B$5007,B4755,$A$8:$A$5007,"مصروف",$I$8:$I$5007,"&lt;&gt;مرفوض"))</f>
        <v/>
      </c>
      <c r="P4755" s="25">
        <f>IF(A4755&lt;&gt;"عهدة","",N(F4755)-O4755)</f>
        <v/>
      </c>
      <c r="Q4755" s="26">
        <f>IF(A4755="","",IF(A4755="عهدة",IF(N(F4755)=0,"⚠ أدخل قيمة العهدة",IF(P4755&lt;0,"⛔ عجز / زيادة مصروفات "&amp;TEXT(-P4755,"#,##0"),IF(COUNTIFS($B$8:$B$5007,B4755,$A$8:$A$5007,"مصروف",$I$8:$I$5007,"&lt;&gt;مرفوض",$K$8:$K$5007,"&lt;&gt;نعم")&gt;0,"⚠ "&amp;COUNTIFS($B$8:$B$5007,B4755,$A$8:$A$5007,"مصروف",$I$8:$I$5007,"&lt;&gt;مرفوض",$K$8:$K$5007,"&lt;&gt;نعم")&amp;" مصروف غير مسوى",IF(L4755="تمت التسوية",IF(P4755=0,"✔ متوازنة وتمت التسوية","✔ تمت التسوية – متبقي "&amp;TEXT(P4755,"#,##0")),IF(P4755&gt;0,"متبقي "&amp;TEXT(P4755,"#,##0"),"✔ متوازنة"))))),IF(R4755=0,"⚠ أضف سطر عهدة أولًا",IF(OR(C4755="",N(G4755)=0),"⚠ أكمل التاريخ والقيمة",IF(S4755="","⚠ التاريخ خارج السنة المالية",IF(H4755="","⚠ اختر بند الموازنة",IF(I4755="مرفوض","✖ مرفوض من المدير",IF(I4755&lt;&gt;"موافق","⏳ بانتظار موافقة المدير",IF(K4755&lt;&gt;"نعم","⚠ غير مسوى مع الحسابات","✔ معتمد ومسوى")))))))))</f>
        <v/>
      </c>
      <c r="R4755">
        <f>N(R4754)+IF(A4755="عهدة",1,0)</f>
        <v/>
      </c>
      <c r="S4755">
        <f>IF(C4755="","",IF(AND(C4755&gt;=DATE(2026,9,1),C4755&lt;=DATE(2027,8,31)),(YEAR(C4755)-2026)*12+MONTH(C4755)-8,""))</f>
        <v/>
      </c>
      <c r="T4755">
        <f>IF(AND(A4755="مصروف",R4755&gt;0,I4755="موافق",S4755&lt;&gt;"",H4755&lt;&gt;""),N(G4755),0)</f>
        <v/>
      </c>
    </row>
    <row r="4756">
      <c r="A4756" s="19" t="n"/>
      <c r="B4756" s="20">
        <f>IF(A4756="","",IF(R4756=0,"⚠ أضف سطر عهدة أولًا","BDR-"&amp;TEXT(R4756,"000")))</f>
        <v/>
      </c>
      <c r="C4756" s="21" t="n"/>
      <c r="D4756" s="20">
        <f>IF(C4756="","",IF(S4756="","خارج السنة المالية",INDEX(القوائم!$D$2:$D$13,S4756)))</f>
        <v/>
      </c>
      <c r="E4756" s="22" t="n"/>
      <c r="F4756" s="23" t="n"/>
      <c r="G4756" s="23" t="n"/>
      <c r="H4756" s="22" t="n"/>
      <c r="I4756" s="19" t="n"/>
      <c r="J4756" s="21" t="n"/>
      <c r="K4756" s="19" t="n"/>
      <c r="L4756" s="19" t="n"/>
      <c r="M4756" s="21" t="n"/>
      <c r="N4756" s="22" t="n"/>
      <c r="O4756" s="24">
        <f>IF(A4756&lt;&gt;"عهدة","",SUMIFS($G$8:$G$5007,$B$8:$B$5007,B4756,$A$8:$A$5007,"مصروف",$I$8:$I$5007,"&lt;&gt;مرفوض"))</f>
        <v/>
      </c>
      <c r="P4756" s="25">
        <f>IF(A4756&lt;&gt;"عهدة","",N(F4756)-O4756)</f>
        <v/>
      </c>
      <c r="Q4756" s="26">
        <f>IF(A4756="","",IF(A4756="عهدة",IF(N(F4756)=0,"⚠ أدخل قيمة العهدة",IF(P4756&lt;0,"⛔ عجز / زيادة مصروفات "&amp;TEXT(-P4756,"#,##0"),IF(COUNTIFS($B$8:$B$5007,B4756,$A$8:$A$5007,"مصروف",$I$8:$I$5007,"&lt;&gt;مرفوض",$K$8:$K$5007,"&lt;&gt;نعم")&gt;0,"⚠ "&amp;COUNTIFS($B$8:$B$5007,B4756,$A$8:$A$5007,"مصروف",$I$8:$I$5007,"&lt;&gt;مرفوض",$K$8:$K$5007,"&lt;&gt;نعم")&amp;" مصروف غير مسوى",IF(L4756="تمت التسوية",IF(P4756=0,"✔ متوازنة وتمت التسوية","✔ تمت التسوية – متبقي "&amp;TEXT(P4756,"#,##0")),IF(P4756&gt;0,"متبقي "&amp;TEXT(P4756,"#,##0"),"✔ متوازنة"))))),IF(R4756=0,"⚠ أضف سطر عهدة أولًا",IF(OR(C4756="",N(G4756)=0),"⚠ أكمل التاريخ والقيمة",IF(S4756="","⚠ التاريخ خارج السنة المالية",IF(H4756="","⚠ اختر بند الموازنة",IF(I4756="مرفوض","✖ مرفوض من المدير",IF(I4756&lt;&gt;"موافق","⏳ بانتظار موافقة المدير",IF(K4756&lt;&gt;"نعم","⚠ غير مسوى مع الحسابات","✔ معتمد ومسوى")))))))))</f>
        <v/>
      </c>
      <c r="R4756">
        <f>N(R4755)+IF(A4756="عهدة",1,0)</f>
        <v/>
      </c>
      <c r="S4756">
        <f>IF(C4756="","",IF(AND(C4756&gt;=DATE(2026,9,1),C4756&lt;=DATE(2027,8,31)),(YEAR(C4756)-2026)*12+MONTH(C4756)-8,""))</f>
        <v/>
      </c>
      <c r="T4756">
        <f>IF(AND(A4756="مصروف",R4756&gt;0,I4756="موافق",S4756&lt;&gt;"",H4756&lt;&gt;""),N(G4756),0)</f>
        <v/>
      </c>
    </row>
    <row r="4757">
      <c r="A4757" s="19" t="n"/>
      <c r="B4757" s="20">
        <f>IF(A4757="","",IF(R4757=0,"⚠ أضف سطر عهدة أولًا","BDR-"&amp;TEXT(R4757,"000")))</f>
        <v/>
      </c>
      <c r="C4757" s="21" t="n"/>
      <c r="D4757" s="20">
        <f>IF(C4757="","",IF(S4757="","خارج السنة المالية",INDEX(القوائم!$D$2:$D$13,S4757)))</f>
        <v/>
      </c>
      <c r="E4757" s="22" t="n"/>
      <c r="F4757" s="23" t="n"/>
      <c r="G4757" s="23" t="n"/>
      <c r="H4757" s="22" t="n"/>
      <c r="I4757" s="19" t="n"/>
      <c r="J4757" s="21" t="n"/>
      <c r="K4757" s="19" t="n"/>
      <c r="L4757" s="19" t="n"/>
      <c r="M4757" s="21" t="n"/>
      <c r="N4757" s="22" t="n"/>
      <c r="O4757" s="24">
        <f>IF(A4757&lt;&gt;"عهدة","",SUMIFS($G$8:$G$5007,$B$8:$B$5007,B4757,$A$8:$A$5007,"مصروف",$I$8:$I$5007,"&lt;&gt;مرفوض"))</f>
        <v/>
      </c>
      <c r="P4757" s="25">
        <f>IF(A4757&lt;&gt;"عهدة","",N(F4757)-O4757)</f>
        <v/>
      </c>
      <c r="Q4757" s="26">
        <f>IF(A4757="","",IF(A4757="عهدة",IF(N(F4757)=0,"⚠ أدخل قيمة العهدة",IF(P4757&lt;0,"⛔ عجز / زيادة مصروفات "&amp;TEXT(-P4757,"#,##0"),IF(COUNTIFS($B$8:$B$5007,B4757,$A$8:$A$5007,"مصروف",$I$8:$I$5007,"&lt;&gt;مرفوض",$K$8:$K$5007,"&lt;&gt;نعم")&gt;0,"⚠ "&amp;COUNTIFS($B$8:$B$5007,B4757,$A$8:$A$5007,"مصروف",$I$8:$I$5007,"&lt;&gt;مرفوض",$K$8:$K$5007,"&lt;&gt;نعم")&amp;" مصروف غير مسوى",IF(L4757="تمت التسوية",IF(P4757=0,"✔ متوازنة وتمت التسوية","✔ تمت التسوية – متبقي "&amp;TEXT(P4757,"#,##0")),IF(P4757&gt;0,"متبقي "&amp;TEXT(P4757,"#,##0"),"✔ متوازنة"))))),IF(R4757=0,"⚠ أضف سطر عهدة أولًا",IF(OR(C4757="",N(G4757)=0),"⚠ أكمل التاريخ والقيمة",IF(S4757="","⚠ التاريخ خارج السنة المالية",IF(H4757="","⚠ اختر بند الموازنة",IF(I4757="مرفوض","✖ مرفوض من المدير",IF(I4757&lt;&gt;"موافق","⏳ بانتظار موافقة المدير",IF(K4757&lt;&gt;"نعم","⚠ غير مسوى مع الحسابات","✔ معتمد ومسوى")))))))))</f>
        <v/>
      </c>
      <c r="R4757">
        <f>N(R4756)+IF(A4757="عهدة",1,0)</f>
        <v/>
      </c>
      <c r="S4757">
        <f>IF(C4757="","",IF(AND(C4757&gt;=DATE(2026,9,1),C4757&lt;=DATE(2027,8,31)),(YEAR(C4757)-2026)*12+MONTH(C4757)-8,""))</f>
        <v/>
      </c>
      <c r="T4757">
        <f>IF(AND(A4757="مصروف",R4757&gt;0,I4757="موافق",S4757&lt;&gt;"",H4757&lt;&gt;""),N(G4757),0)</f>
        <v/>
      </c>
    </row>
    <row r="4758">
      <c r="A4758" s="19" t="n"/>
      <c r="B4758" s="20">
        <f>IF(A4758="","",IF(R4758=0,"⚠ أضف سطر عهدة أولًا","BDR-"&amp;TEXT(R4758,"000")))</f>
        <v/>
      </c>
      <c r="C4758" s="21" t="n"/>
      <c r="D4758" s="20">
        <f>IF(C4758="","",IF(S4758="","خارج السنة المالية",INDEX(القوائم!$D$2:$D$13,S4758)))</f>
        <v/>
      </c>
      <c r="E4758" s="22" t="n"/>
      <c r="F4758" s="23" t="n"/>
      <c r="G4758" s="23" t="n"/>
      <c r="H4758" s="22" t="n"/>
      <c r="I4758" s="19" t="n"/>
      <c r="J4758" s="21" t="n"/>
      <c r="K4758" s="19" t="n"/>
      <c r="L4758" s="19" t="n"/>
      <c r="M4758" s="21" t="n"/>
      <c r="N4758" s="22" t="n"/>
      <c r="O4758" s="24">
        <f>IF(A4758&lt;&gt;"عهدة","",SUMIFS($G$8:$G$5007,$B$8:$B$5007,B4758,$A$8:$A$5007,"مصروف",$I$8:$I$5007,"&lt;&gt;مرفوض"))</f>
        <v/>
      </c>
      <c r="P4758" s="25">
        <f>IF(A4758&lt;&gt;"عهدة","",N(F4758)-O4758)</f>
        <v/>
      </c>
      <c r="Q4758" s="26">
        <f>IF(A4758="","",IF(A4758="عهدة",IF(N(F4758)=0,"⚠ أدخل قيمة العهدة",IF(P4758&lt;0,"⛔ عجز / زيادة مصروفات "&amp;TEXT(-P4758,"#,##0"),IF(COUNTIFS($B$8:$B$5007,B4758,$A$8:$A$5007,"مصروف",$I$8:$I$5007,"&lt;&gt;مرفوض",$K$8:$K$5007,"&lt;&gt;نعم")&gt;0,"⚠ "&amp;COUNTIFS($B$8:$B$5007,B4758,$A$8:$A$5007,"مصروف",$I$8:$I$5007,"&lt;&gt;مرفوض",$K$8:$K$5007,"&lt;&gt;نعم")&amp;" مصروف غير مسوى",IF(L4758="تمت التسوية",IF(P4758=0,"✔ متوازنة وتمت التسوية","✔ تمت التسوية – متبقي "&amp;TEXT(P4758,"#,##0")),IF(P4758&gt;0,"متبقي "&amp;TEXT(P4758,"#,##0"),"✔ متوازنة"))))),IF(R4758=0,"⚠ أضف سطر عهدة أولًا",IF(OR(C4758="",N(G4758)=0),"⚠ أكمل التاريخ والقيمة",IF(S4758="","⚠ التاريخ خارج السنة المالية",IF(H4758="","⚠ اختر بند الموازنة",IF(I4758="مرفوض","✖ مرفوض من المدير",IF(I4758&lt;&gt;"موافق","⏳ بانتظار موافقة المدير",IF(K4758&lt;&gt;"نعم","⚠ غير مسوى مع الحسابات","✔ معتمد ومسوى")))))))))</f>
        <v/>
      </c>
      <c r="R4758">
        <f>N(R4757)+IF(A4758="عهدة",1,0)</f>
        <v/>
      </c>
      <c r="S4758">
        <f>IF(C4758="","",IF(AND(C4758&gt;=DATE(2026,9,1),C4758&lt;=DATE(2027,8,31)),(YEAR(C4758)-2026)*12+MONTH(C4758)-8,""))</f>
        <v/>
      </c>
      <c r="T4758">
        <f>IF(AND(A4758="مصروف",R4758&gt;0,I4758="موافق",S4758&lt;&gt;"",H4758&lt;&gt;""),N(G4758),0)</f>
        <v/>
      </c>
    </row>
    <row r="4759">
      <c r="A4759" s="19" t="n"/>
      <c r="B4759" s="20">
        <f>IF(A4759="","",IF(R4759=0,"⚠ أضف سطر عهدة أولًا","BDR-"&amp;TEXT(R4759,"000")))</f>
        <v/>
      </c>
      <c r="C4759" s="21" t="n"/>
      <c r="D4759" s="20">
        <f>IF(C4759="","",IF(S4759="","خارج السنة المالية",INDEX(القوائم!$D$2:$D$13,S4759)))</f>
        <v/>
      </c>
      <c r="E4759" s="22" t="n"/>
      <c r="F4759" s="23" t="n"/>
      <c r="G4759" s="23" t="n"/>
      <c r="H4759" s="22" t="n"/>
      <c r="I4759" s="19" t="n"/>
      <c r="J4759" s="21" t="n"/>
      <c r="K4759" s="19" t="n"/>
      <c r="L4759" s="19" t="n"/>
      <c r="M4759" s="21" t="n"/>
      <c r="N4759" s="22" t="n"/>
      <c r="O4759" s="24">
        <f>IF(A4759&lt;&gt;"عهدة","",SUMIFS($G$8:$G$5007,$B$8:$B$5007,B4759,$A$8:$A$5007,"مصروف",$I$8:$I$5007,"&lt;&gt;مرفوض"))</f>
        <v/>
      </c>
      <c r="P4759" s="25">
        <f>IF(A4759&lt;&gt;"عهدة","",N(F4759)-O4759)</f>
        <v/>
      </c>
      <c r="Q4759" s="26">
        <f>IF(A4759="","",IF(A4759="عهدة",IF(N(F4759)=0,"⚠ أدخل قيمة العهدة",IF(P4759&lt;0,"⛔ عجز / زيادة مصروفات "&amp;TEXT(-P4759,"#,##0"),IF(COUNTIFS($B$8:$B$5007,B4759,$A$8:$A$5007,"مصروف",$I$8:$I$5007,"&lt;&gt;مرفوض",$K$8:$K$5007,"&lt;&gt;نعم")&gt;0,"⚠ "&amp;COUNTIFS($B$8:$B$5007,B4759,$A$8:$A$5007,"مصروف",$I$8:$I$5007,"&lt;&gt;مرفوض",$K$8:$K$5007,"&lt;&gt;نعم")&amp;" مصروف غير مسوى",IF(L4759="تمت التسوية",IF(P4759=0,"✔ متوازنة وتمت التسوية","✔ تمت التسوية – متبقي "&amp;TEXT(P4759,"#,##0")),IF(P4759&gt;0,"متبقي "&amp;TEXT(P4759,"#,##0"),"✔ متوازنة"))))),IF(R4759=0,"⚠ أضف سطر عهدة أولًا",IF(OR(C4759="",N(G4759)=0),"⚠ أكمل التاريخ والقيمة",IF(S4759="","⚠ التاريخ خارج السنة المالية",IF(H4759="","⚠ اختر بند الموازنة",IF(I4759="مرفوض","✖ مرفوض من المدير",IF(I4759&lt;&gt;"موافق","⏳ بانتظار موافقة المدير",IF(K4759&lt;&gt;"نعم","⚠ غير مسوى مع الحسابات","✔ معتمد ومسوى")))))))))</f>
        <v/>
      </c>
      <c r="R4759">
        <f>N(R4758)+IF(A4759="عهدة",1,0)</f>
        <v/>
      </c>
      <c r="S4759">
        <f>IF(C4759="","",IF(AND(C4759&gt;=DATE(2026,9,1),C4759&lt;=DATE(2027,8,31)),(YEAR(C4759)-2026)*12+MONTH(C4759)-8,""))</f>
        <v/>
      </c>
      <c r="T4759">
        <f>IF(AND(A4759="مصروف",R4759&gt;0,I4759="موافق",S4759&lt;&gt;"",H4759&lt;&gt;""),N(G4759),0)</f>
        <v/>
      </c>
    </row>
    <row r="4760">
      <c r="A4760" s="19" t="n"/>
      <c r="B4760" s="20">
        <f>IF(A4760="","",IF(R4760=0,"⚠ أضف سطر عهدة أولًا","BDR-"&amp;TEXT(R4760,"000")))</f>
        <v/>
      </c>
      <c r="C4760" s="21" t="n"/>
      <c r="D4760" s="20">
        <f>IF(C4760="","",IF(S4760="","خارج السنة المالية",INDEX(القوائم!$D$2:$D$13,S4760)))</f>
        <v/>
      </c>
      <c r="E4760" s="22" t="n"/>
      <c r="F4760" s="23" t="n"/>
      <c r="G4760" s="23" t="n"/>
      <c r="H4760" s="22" t="n"/>
      <c r="I4760" s="19" t="n"/>
      <c r="J4760" s="21" t="n"/>
      <c r="K4760" s="19" t="n"/>
      <c r="L4760" s="19" t="n"/>
      <c r="M4760" s="21" t="n"/>
      <c r="N4760" s="22" t="n"/>
      <c r="O4760" s="24">
        <f>IF(A4760&lt;&gt;"عهدة","",SUMIFS($G$8:$G$5007,$B$8:$B$5007,B4760,$A$8:$A$5007,"مصروف",$I$8:$I$5007,"&lt;&gt;مرفوض"))</f>
        <v/>
      </c>
      <c r="P4760" s="25">
        <f>IF(A4760&lt;&gt;"عهدة","",N(F4760)-O4760)</f>
        <v/>
      </c>
      <c r="Q4760" s="26">
        <f>IF(A4760="","",IF(A4760="عهدة",IF(N(F4760)=0,"⚠ أدخل قيمة العهدة",IF(P4760&lt;0,"⛔ عجز / زيادة مصروفات "&amp;TEXT(-P4760,"#,##0"),IF(COUNTIFS($B$8:$B$5007,B4760,$A$8:$A$5007,"مصروف",$I$8:$I$5007,"&lt;&gt;مرفوض",$K$8:$K$5007,"&lt;&gt;نعم")&gt;0,"⚠ "&amp;COUNTIFS($B$8:$B$5007,B4760,$A$8:$A$5007,"مصروف",$I$8:$I$5007,"&lt;&gt;مرفوض",$K$8:$K$5007,"&lt;&gt;نعم")&amp;" مصروف غير مسوى",IF(L4760="تمت التسوية",IF(P4760=0,"✔ متوازنة وتمت التسوية","✔ تمت التسوية – متبقي "&amp;TEXT(P4760,"#,##0")),IF(P4760&gt;0,"متبقي "&amp;TEXT(P4760,"#,##0"),"✔ متوازنة"))))),IF(R4760=0,"⚠ أضف سطر عهدة أولًا",IF(OR(C4760="",N(G4760)=0),"⚠ أكمل التاريخ والقيمة",IF(S4760="","⚠ التاريخ خارج السنة المالية",IF(H4760="","⚠ اختر بند الموازنة",IF(I4760="مرفوض","✖ مرفوض من المدير",IF(I4760&lt;&gt;"موافق","⏳ بانتظار موافقة المدير",IF(K4760&lt;&gt;"نعم","⚠ غير مسوى مع الحسابات","✔ معتمد ومسوى")))))))))</f>
        <v/>
      </c>
      <c r="R4760">
        <f>N(R4759)+IF(A4760="عهدة",1,0)</f>
        <v/>
      </c>
      <c r="S4760">
        <f>IF(C4760="","",IF(AND(C4760&gt;=DATE(2026,9,1),C4760&lt;=DATE(2027,8,31)),(YEAR(C4760)-2026)*12+MONTH(C4760)-8,""))</f>
        <v/>
      </c>
      <c r="T4760">
        <f>IF(AND(A4760="مصروف",R4760&gt;0,I4760="موافق",S4760&lt;&gt;"",H4760&lt;&gt;""),N(G4760),0)</f>
        <v/>
      </c>
    </row>
    <row r="4761">
      <c r="A4761" s="19" t="n"/>
      <c r="B4761" s="20">
        <f>IF(A4761="","",IF(R4761=0,"⚠ أضف سطر عهدة أولًا","BDR-"&amp;TEXT(R4761,"000")))</f>
        <v/>
      </c>
      <c r="C4761" s="21" t="n"/>
      <c r="D4761" s="20">
        <f>IF(C4761="","",IF(S4761="","خارج السنة المالية",INDEX(القوائم!$D$2:$D$13,S4761)))</f>
        <v/>
      </c>
      <c r="E4761" s="22" t="n"/>
      <c r="F4761" s="23" t="n"/>
      <c r="G4761" s="23" t="n"/>
      <c r="H4761" s="22" t="n"/>
      <c r="I4761" s="19" t="n"/>
      <c r="J4761" s="21" t="n"/>
      <c r="K4761" s="19" t="n"/>
      <c r="L4761" s="19" t="n"/>
      <c r="M4761" s="21" t="n"/>
      <c r="N4761" s="22" t="n"/>
      <c r="O4761" s="24">
        <f>IF(A4761&lt;&gt;"عهدة","",SUMIFS($G$8:$G$5007,$B$8:$B$5007,B4761,$A$8:$A$5007,"مصروف",$I$8:$I$5007,"&lt;&gt;مرفوض"))</f>
        <v/>
      </c>
      <c r="P4761" s="25">
        <f>IF(A4761&lt;&gt;"عهدة","",N(F4761)-O4761)</f>
        <v/>
      </c>
      <c r="Q4761" s="26">
        <f>IF(A4761="","",IF(A4761="عهدة",IF(N(F4761)=0,"⚠ أدخل قيمة العهدة",IF(P4761&lt;0,"⛔ عجز / زيادة مصروفات "&amp;TEXT(-P4761,"#,##0"),IF(COUNTIFS($B$8:$B$5007,B4761,$A$8:$A$5007,"مصروف",$I$8:$I$5007,"&lt;&gt;مرفوض",$K$8:$K$5007,"&lt;&gt;نعم")&gt;0,"⚠ "&amp;COUNTIFS($B$8:$B$5007,B4761,$A$8:$A$5007,"مصروف",$I$8:$I$5007,"&lt;&gt;مرفوض",$K$8:$K$5007,"&lt;&gt;نعم")&amp;" مصروف غير مسوى",IF(L4761="تمت التسوية",IF(P4761=0,"✔ متوازنة وتمت التسوية","✔ تمت التسوية – متبقي "&amp;TEXT(P4761,"#,##0")),IF(P4761&gt;0,"متبقي "&amp;TEXT(P4761,"#,##0"),"✔ متوازنة"))))),IF(R4761=0,"⚠ أضف سطر عهدة أولًا",IF(OR(C4761="",N(G4761)=0),"⚠ أكمل التاريخ والقيمة",IF(S4761="","⚠ التاريخ خارج السنة المالية",IF(H4761="","⚠ اختر بند الموازنة",IF(I4761="مرفوض","✖ مرفوض من المدير",IF(I4761&lt;&gt;"موافق","⏳ بانتظار موافقة المدير",IF(K4761&lt;&gt;"نعم","⚠ غير مسوى مع الحسابات","✔ معتمد ومسوى")))))))))</f>
        <v/>
      </c>
      <c r="R4761">
        <f>N(R4760)+IF(A4761="عهدة",1,0)</f>
        <v/>
      </c>
      <c r="S4761">
        <f>IF(C4761="","",IF(AND(C4761&gt;=DATE(2026,9,1),C4761&lt;=DATE(2027,8,31)),(YEAR(C4761)-2026)*12+MONTH(C4761)-8,""))</f>
        <v/>
      </c>
      <c r="T4761">
        <f>IF(AND(A4761="مصروف",R4761&gt;0,I4761="موافق",S4761&lt;&gt;"",H4761&lt;&gt;""),N(G4761),0)</f>
        <v/>
      </c>
    </row>
    <row r="4762">
      <c r="A4762" s="19" t="n"/>
      <c r="B4762" s="20">
        <f>IF(A4762="","",IF(R4762=0,"⚠ أضف سطر عهدة أولًا","BDR-"&amp;TEXT(R4762,"000")))</f>
        <v/>
      </c>
      <c r="C4762" s="21" t="n"/>
      <c r="D4762" s="20">
        <f>IF(C4762="","",IF(S4762="","خارج السنة المالية",INDEX(القوائم!$D$2:$D$13,S4762)))</f>
        <v/>
      </c>
      <c r="E4762" s="22" t="n"/>
      <c r="F4762" s="23" t="n"/>
      <c r="G4762" s="23" t="n"/>
      <c r="H4762" s="22" t="n"/>
      <c r="I4762" s="19" t="n"/>
      <c r="J4762" s="21" t="n"/>
      <c r="K4762" s="19" t="n"/>
      <c r="L4762" s="19" t="n"/>
      <c r="M4762" s="21" t="n"/>
      <c r="N4762" s="22" t="n"/>
      <c r="O4762" s="24">
        <f>IF(A4762&lt;&gt;"عهدة","",SUMIFS($G$8:$G$5007,$B$8:$B$5007,B4762,$A$8:$A$5007,"مصروف",$I$8:$I$5007,"&lt;&gt;مرفوض"))</f>
        <v/>
      </c>
      <c r="P4762" s="25">
        <f>IF(A4762&lt;&gt;"عهدة","",N(F4762)-O4762)</f>
        <v/>
      </c>
      <c r="Q4762" s="26">
        <f>IF(A4762="","",IF(A4762="عهدة",IF(N(F4762)=0,"⚠ أدخل قيمة العهدة",IF(P4762&lt;0,"⛔ عجز / زيادة مصروفات "&amp;TEXT(-P4762,"#,##0"),IF(COUNTIFS($B$8:$B$5007,B4762,$A$8:$A$5007,"مصروف",$I$8:$I$5007,"&lt;&gt;مرفوض",$K$8:$K$5007,"&lt;&gt;نعم")&gt;0,"⚠ "&amp;COUNTIFS($B$8:$B$5007,B4762,$A$8:$A$5007,"مصروف",$I$8:$I$5007,"&lt;&gt;مرفوض",$K$8:$K$5007,"&lt;&gt;نعم")&amp;" مصروف غير مسوى",IF(L4762="تمت التسوية",IF(P4762=0,"✔ متوازنة وتمت التسوية","✔ تمت التسوية – متبقي "&amp;TEXT(P4762,"#,##0")),IF(P4762&gt;0,"متبقي "&amp;TEXT(P4762,"#,##0"),"✔ متوازنة"))))),IF(R4762=0,"⚠ أضف سطر عهدة أولًا",IF(OR(C4762="",N(G4762)=0),"⚠ أكمل التاريخ والقيمة",IF(S4762="","⚠ التاريخ خارج السنة المالية",IF(H4762="","⚠ اختر بند الموازنة",IF(I4762="مرفوض","✖ مرفوض من المدير",IF(I4762&lt;&gt;"موافق","⏳ بانتظار موافقة المدير",IF(K4762&lt;&gt;"نعم","⚠ غير مسوى مع الحسابات","✔ معتمد ومسوى")))))))))</f>
        <v/>
      </c>
      <c r="R4762">
        <f>N(R4761)+IF(A4762="عهدة",1,0)</f>
        <v/>
      </c>
      <c r="S4762">
        <f>IF(C4762="","",IF(AND(C4762&gt;=DATE(2026,9,1),C4762&lt;=DATE(2027,8,31)),(YEAR(C4762)-2026)*12+MONTH(C4762)-8,""))</f>
        <v/>
      </c>
      <c r="T4762">
        <f>IF(AND(A4762="مصروف",R4762&gt;0,I4762="موافق",S4762&lt;&gt;"",H4762&lt;&gt;""),N(G4762),0)</f>
        <v/>
      </c>
    </row>
    <row r="4763">
      <c r="A4763" s="19" t="n"/>
      <c r="B4763" s="20">
        <f>IF(A4763="","",IF(R4763=0,"⚠ أضف سطر عهدة أولًا","BDR-"&amp;TEXT(R4763,"000")))</f>
        <v/>
      </c>
      <c r="C4763" s="21" t="n"/>
      <c r="D4763" s="20">
        <f>IF(C4763="","",IF(S4763="","خارج السنة المالية",INDEX(القوائم!$D$2:$D$13,S4763)))</f>
        <v/>
      </c>
      <c r="E4763" s="22" t="n"/>
      <c r="F4763" s="23" t="n"/>
      <c r="G4763" s="23" t="n"/>
      <c r="H4763" s="22" t="n"/>
      <c r="I4763" s="19" t="n"/>
      <c r="J4763" s="21" t="n"/>
      <c r="K4763" s="19" t="n"/>
      <c r="L4763" s="19" t="n"/>
      <c r="M4763" s="21" t="n"/>
      <c r="N4763" s="22" t="n"/>
      <c r="O4763" s="24">
        <f>IF(A4763&lt;&gt;"عهدة","",SUMIFS($G$8:$G$5007,$B$8:$B$5007,B4763,$A$8:$A$5007,"مصروف",$I$8:$I$5007,"&lt;&gt;مرفوض"))</f>
        <v/>
      </c>
      <c r="P4763" s="25">
        <f>IF(A4763&lt;&gt;"عهدة","",N(F4763)-O4763)</f>
        <v/>
      </c>
      <c r="Q4763" s="26">
        <f>IF(A4763="","",IF(A4763="عهدة",IF(N(F4763)=0,"⚠ أدخل قيمة العهدة",IF(P4763&lt;0,"⛔ عجز / زيادة مصروفات "&amp;TEXT(-P4763,"#,##0"),IF(COUNTIFS($B$8:$B$5007,B4763,$A$8:$A$5007,"مصروف",$I$8:$I$5007,"&lt;&gt;مرفوض",$K$8:$K$5007,"&lt;&gt;نعم")&gt;0,"⚠ "&amp;COUNTIFS($B$8:$B$5007,B4763,$A$8:$A$5007,"مصروف",$I$8:$I$5007,"&lt;&gt;مرفوض",$K$8:$K$5007,"&lt;&gt;نعم")&amp;" مصروف غير مسوى",IF(L4763="تمت التسوية",IF(P4763=0,"✔ متوازنة وتمت التسوية","✔ تمت التسوية – متبقي "&amp;TEXT(P4763,"#,##0")),IF(P4763&gt;0,"متبقي "&amp;TEXT(P4763,"#,##0"),"✔ متوازنة"))))),IF(R4763=0,"⚠ أضف سطر عهدة أولًا",IF(OR(C4763="",N(G4763)=0),"⚠ أكمل التاريخ والقيمة",IF(S4763="","⚠ التاريخ خارج السنة المالية",IF(H4763="","⚠ اختر بند الموازنة",IF(I4763="مرفوض","✖ مرفوض من المدير",IF(I4763&lt;&gt;"موافق","⏳ بانتظار موافقة المدير",IF(K4763&lt;&gt;"نعم","⚠ غير مسوى مع الحسابات","✔ معتمد ومسوى")))))))))</f>
        <v/>
      </c>
      <c r="R4763">
        <f>N(R4762)+IF(A4763="عهدة",1,0)</f>
        <v/>
      </c>
      <c r="S4763">
        <f>IF(C4763="","",IF(AND(C4763&gt;=DATE(2026,9,1),C4763&lt;=DATE(2027,8,31)),(YEAR(C4763)-2026)*12+MONTH(C4763)-8,""))</f>
        <v/>
      </c>
      <c r="T4763">
        <f>IF(AND(A4763="مصروف",R4763&gt;0,I4763="موافق",S4763&lt;&gt;"",H4763&lt;&gt;""),N(G4763),0)</f>
        <v/>
      </c>
    </row>
    <row r="4764">
      <c r="A4764" s="19" t="n"/>
      <c r="B4764" s="20">
        <f>IF(A4764="","",IF(R4764=0,"⚠ أضف سطر عهدة أولًا","BDR-"&amp;TEXT(R4764,"000")))</f>
        <v/>
      </c>
      <c r="C4764" s="21" t="n"/>
      <c r="D4764" s="20">
        <f>IF(C4764="","",IF(S4764="","خارج السنة المالية",INDEX(القوائم!$D$2:$D$13,S4764)))</f>
        <v/>
      </c>
      <c r="E4764" s="22" t="n"/>
      <c r="F4764" s="23" t="n"/>
      <c r="G4764" s="23" t="n"/>
      <c r="H4764" s="22" t="n"/>
      <c r="I4764" s="19" t="n"/>
      <c r="J4764" s="21" t="n"/>
      <c r="K4764" s="19" t="n"/>
      <c r="L4764" s="19" t="n"/>
      <c r="M4764" s="21" t="n"/>
      <c r="N4764" s="22" t="n"/>
      <c r="O4764" s="24">
        <f>IF(A4764&lt;&gt;"عهدة","",SUMIFS($G$8:$G$5007,$B$8:$B$5007,B4764,$A$8:$A$5007,"مصروف",$I$8:$I$5007,"&lt;&gt;مرفوض"))</f>
        <v/>
      </c>
      <c r="P4764" s="25">
        <f>IF(A4764&lt;&gt;"عهدة","",N(F4764)-O4764)</f>
        <v/>
      </c>
      <c r="Q4764" s="26">
        <f>IF(A4764="","",IF(A4764="عهدة",IF(N(F4764)=0,"⚠ أدخل قيمة العهدة",IF(P4764&lt;0,"⛔ عجز / زيادة مصروفات "&amp;TEXT(-P4764,"#,##0"),IF(COUNTIFS($B$8:$B$5007,B4764,$A$8:$A$5007,"مصروف",$I$8:$I$5007,"&lt;&gt;مرفوض",$K$8:$K$5007,"&lt;&gt;نعم")&gt;0,"⚠ "&amp;COUNTIFS($B$8:$B$5007,B4764,$A$8:$A$5007,"مصروف",$I$8:$I$5007,"&lt;&gt;مرفوض",$K$8:$K$5007,"&lt;&gt;نعم")&amp;" مصروف غير مسوى",IF(L4764="تمت التسوية",IF(P4764=0,"✔ متوازنة وتمت التسوية","✔ تمت التسوية – متبقي "&amp;TEXT(P4764,"#,##0")),IF(P4764&gt;0,"متبقي "&amp;TEXT(P4764,"#,##0"),"✔ متوازنة"))))),IF(R4764=0,"⚠ أضف سطر عهدة أولًا",IF(OR(C4764="",N(G4764)=0),"⚠ أكمل التاريخ والقيمة",IF(S4764="","⚠ التاريخ خارج السنة المالية",IF(H4764="","⚠ اختر بند الموازنة",IF(I4764="مرفوض","✖ مرفوض من المدير",IF(I4764&lt;&gt;"موافق","⏳ بانتظار موافقة المدير",IF(K4764&lt;&gt;"نعم","⚠ غير مسوى مع الحسابات","✔ معتمد ومسوى")))))))))</f>
        <v/>
      </c>
      <c r="R4764">
        <f>N(R4763)+IF(A4764="عهدة",1,0)</f>
        <v/>
      </c>
      <c r="S4764">
        <f>IF(C4764="","",IF(AND(C4764&gt;=DATE(2026,9,1),C4764&lt;=DATE(2027,8,31)),(YEAR(C4764)-2026)*12+MONTH(C4764)-8,""))</f>
        <v/>
      </c>
      <c r="T4764">
        <f>IF(AND(A4764="مصروف",R4764&gt;0,I4764="موافق",S4764&lt;&gt;"",H4764&lt;&gt;""),N(G4764),0)</f>
        <v/>
      </c>
    </row>
    <row r="4765">
      <c r="A4765" s="19" t="n"/>
      <c r="B4765" s="20">
        <f>IF(A4765="","",IF(R4765=0,"⚠ أضف سطر عهدة أولًا","BDR-"&amp;TEXT(R4765,"000")))</f>
        <v/>
      </c>
      <c r="C4765" s="21" t="n"/>
      <c r="D4765" s="20">
        <f>IF(C4765="","",IF(S4765="","خارج السنة المالية",INDEX(القوائم!$D$2:$D$13,S4765)))</f>
        <v/>
      </c>
      <c r="E4765" s="22" t="n"/>
      <c r="F4765" s="23" t="n"/>
      <c r="G4765" s="23" t="n"/>
      <c r="H4765" s="22" t="n"/>
      <c r="I4765" s="19" t="n"/>
      <c r="J4765" s="21" t="n"/>
      <c r="K4765" s="19" t="n"/>
      <c r="L4765" s="19" t="n"/>
      <c r="M4765" s="21" t="n"/>
      <c r="N4765" s="22" t="n"/>
      <c r="O4765" s="24">
        <f>IF(A4765&lt;&gt;"عهدة","",SUMIFS($G$8:$G$5007,$B$8:$B$5007,B4765,$A$8:$A$5007,"مصروف",$I$8:$I$5007,"&lt;&gt;مرفوض"))</f>
        <v/>
      </c>
      <c r="P4765" s="25">
        <f>IF(A4765&lt;&gt;"عهدة","",N(F4765)-O4765)</f>
        <v/>
      </c>
      <c r="Q4765" s="26">
        <f>IF(A4765="","",IF(A4765="عهدة",IF(N(F4765)=0,"⚠ أدخل قيمة العهدة",IF(P4765&lt;0,"⛔ عجز / زيادة مصروفات "&amp;TEXT(-P4765,"#,##0"),IF(COUNTIFS($B$8:$B$5007,B4765,$A$8:$A$5007,"مصروف",$I$8:$I$5007,"&lt;&gt;مرفوض",$K$8:$K$5007,"&lt;&gt;نعم")&gt;0,"⚠ "&amp;COUNTIFS($B$8:$B$5007,B4765,$A$8:$A$5007,"مصروف",$I$8:$I$5007,"&lt;&gt;مرفوض",$K$8:$K$5007,"&lt;&gt;نعم")&amp;" مصروف غير مسوى",IF(L4765="تمت التسوية",IF(P4765=0,"✔ متوازنة وتمت التسوية","✔ تمت التسوية – متبقي "&amp;TEXT(P4765,"#,##0")),IF(P4765&gt;0,"متبقي "&amp;TEXT(P4765,"#,##0"),"✔ متوازنة"))))),IF(R4765=0,"⚠ أضف سطر عهدة أولًا",IF(OR(C4765="",N(G4765)=0),"⚠ أكمل التاريخ والقيمة",IF(S4765="","⚠ التاريخ خارج السنة المالية",IF(H4765="","⚠ اختر بند الموازنة",IF(I4765="مرفوض","✖ مرفوض من المدير",IF(I4765&lt;&gt;"موافق","⏳ بانتظار موافقة المدير",IF(K4765&lt;&gt;"نعم","⚠ غير مسوى مع الحسابات","✔ معتمد ومسوى")))))))))</f>
        <v/>
      </c>
      <c r="R4765">
        <f>N(R4764)+IF(A4765="عهدة",1,0)</f>
        <v/>
      </c>
      <c r="S4765">
        <f>IF(C4765="","",IF(AND(C4765&gt;=DATE(2026,9,1),C4765&lt;=DATE(2027,8,31)),(YEAR(C4765)-2026)*12+MONTH(C4765)-8,""))</f>
        <v/>
      </c>
      <c r="T4765">
        <f>IF(AND(A4765="مصروف",R4765&gt;0,I4765="موافق",S4765&lt;&gt;"",H4765&lt;&gt;""),N(G4765),0)</f>
        <v/>
      </c>
    </row>
    <row r="4766">
      <c r="A4766" s="19" t="n"/>
      <c r="B4766" s="20">
        <f>IF(A4766="","",IF(R4766=0,"⚠ أضف سطر عهدة أولًا","BDR-"&amp;TEXT(R4766,"000")))</f>
        <v/>
      </c>
      <c r="C4766" s="21" t="n"/>
      <c r="D4766" s="20">
        <f>IF(C4766="","",IF(S4766="","خارج السنة المالية",INDEX(القوائم!$D$2:$D$13,S4766)))</f>
        <v/>
      </c>
      <c r="E4766" s="22" t="n"/>
      <c r="F4766" s="23" t="n"/>
      <c r="G4766" s="23" t="n"/>
      <c r="H4766" s="22" t="n"/>
      <c r="I4766" s="19" t="n"/>
      <c r="J4766" s="21" t="n"/>
      <c r="K4766" s="19" t="n"/>
      <c r="L4766" s="19" t="n"/>
      <c r="M4766" s="21" t="n"/>
      <c r="N4766" s="22" t="n"/>
      <c r="O4766" s="24">
        <f>IF(A4766&lt;&gt;"عهدة","",SUMIFS($G$8:$G$5007,$B$8:$B$5007,B4766,$A$8:$A$5007,"مصروف",$I$8:$I$5007,"&lt;&gt;مرفوض"))</f>
        <v/>
      </c>
      <c r="P4766" s="25">
        <f>IF(A4766&lt;&gt;"عهدة","",N(F4766)-O4766)</f>
        <v/>
      </c>
      <c r="Q4766" s="26">
        <f>IF(A4766="","",IF(A4766="عهدة",IF(N(F4766)=0,"⚠ أدخل قيمة العهدة",IF(P4766&lt;0,"⛔ عجز / زيادة مصروفات "&amp;TEXT(-P4766,"#,##0"),IF(COUNTIFS($B$8:$B$5007,B4766,$A$8:$A$5007,"مصروف",$I$8:$I$5007,"&lt;&gt;مرفوض",$K$8:$K$5007,"&lt;&gt;نعم")&gt;0,"⚠ "&amp;COUNTIFS($B$8:$B$5007,B4766,$A$8:$A$5007,"مصروف",$I$8:$I$5007,"&lt;&gt;مرفوض",$K$8:$K$5007,"&lt;&gt;نعم")&amp;" مصروف غير مسوى",IF(L4766="تمت التسوية",IF(P4766=0,"✔ متوازنة وتمت التسوية","✔ تمت التسوية – متبقي "&amp;TEXT(P4766,"#,##0")),IF(P4766&gt;0,"متبقي "&amp;TEXT(P4766,"#,##0"),"✔ متوازنة"))))),IF(R4766=0,"⚠ أضف سطر عهدة أولًا",IF(OR(C4766="",N(G4766)=0),"⚠ أكمل التاريخ والقيمة",IF(S4766="","⚠ التاريخ خارج السنة المالية",IF(H4766="","⚠ اختر بند الموازنة",IF(I4766="مرفوض","✖ مرفوض من المدير",IF(I4766&lt;&gt;"موافق","⏳ بانتظار موافقة المدير",IF(K4766&lt;&gt;"نعم","⚠ غير مسوى مع الحسابات","✔ معتمد ومسوى")))))))))</f>
        <v/>
      </c>
      <c r="R4766">
        <f>N(R4765)+IF(A4766="عهدة",1,0)</f>
        <v/>
      </c>
      <c r="S4766">
        <f>IF(C4766="","",IF(AND(C4766&gt;=DATE(2026,9,1),C4766&lt;=DATE(2027,8,31)),(YEAR(C4766)-2026)*12+MONTH(C4766)-8,""))</f>
        <v/>
      </c>
      <c r="T4766">
        <f>IF(AND(A4766="مصروف",R4766&gt;0,I4766="موافق",S4766&lt;&gt;"",H4766&lt;&gt;""),N(G4766),0)</f>
        <v/>
      </c>
    </row>
    <row r="4767">
      <c r="A4767" s="19" t="n"/>
      <c r="B4767" s="20">
        <f>IF(A4767="","",IF(R4767=0,"⚠ أضف سطر عهدة أولًا","BDR-"&amp;TEXT(R4767,"000")))</f>
        <v/>
      </c>
      <c r="C4767" s="21" t="n"/>
      <c r="D4767" s="20">
        <f>IF(C4767="","",IF(S4767="","خارج السنة المالية",INDEX(القوائم!$D$2:$D$13,S4767)))</f>
        <v/>
      </c>
      <c r="E4767" s="22" t="n"/>
      <c r="F4767" s="23" t="n"/>
      <c r="G4767" s="23" t="n"/>
      <c r="H4767" s="22" t="n"/>
      <c r="I4767" s="19" t="n"/>
      <c r="J4767" s="21" t="n"/>
      <c r="K4767" s="19" t="n"/>
      <c r="L4767" s="19" t="n"/>
      <c r="M4767" s="21" t="n"/>
      <c r="N4767" s="22" t="n"/>
      <c r="O4767" s="24">
        <f>IF(A4767&lt;&gt;"عهدة","",SUMIFS($G$8:$G$5007,$B$8:$B$5007,B4767,$A$8:$A$5007,"مصروف",$I$8:$I$5007,"&lt;&gt;مرفوض"))</f>
        <v/>
      </c>
      <c r="P4767" s="25">
        <f>IF(A4767&lt;&gt;"عهدة","",N(F4767)-O4767)</f>
        <v/>
      </c>
      <c r="Q4767" s="26">
        <f>IF(A4767="","",IF(A4767="عهدة",IF(N(F4767)=0,"⚠ أدخل قيمة العهدة",IF(P4767&lt;0,"⛔ عجز / زيادة مصروفات "&amp;TEXT(-P4767,"#,##0"),IF(COUNTIFS($B$8:$B$5007,B4767,$A$8:$A$5007,"مصروف",$I$8:$I$5007,"&lt;&gt;مرفوض",$K$8:$K$5007,"&lt;&gt;نعم")&gt;0,"⚠ "&amp;COUNTIFS($B$8:$B$5007,B4767,$A$8:$A$5007,"مصروف",$I$8:$I$5007,"&lt;&gt;مرفوض",$K$8:$K$5007,"&lt;&gt;نعم")&amp;" مصروف غير مسوى",IF(L4767="تمت التسوية",IF(P4767=0,"✔ متوازنة وتمت التسوية","✔ تمت التسوية – متبقي "&amp;TEXT(P4767,"#,##0")),IF(P4767&gt;0,"متبقي "&amp;TEXT(P4767,"#,##0"),"✔ متوازنة"))))),IF(R4767=0,"⚠ أضف سطر عهدة أولًا",IF(OR(C4767="",N(G4767)=0),"⚠ أكمل التاريخ والقيمة",IF(S4767="","⚠ التاريخ خارج السنة المالية",IF(H4767="","⚠ اختر بند الموازنة",IF(I4767="مرفوض","✖ مرفوض من المدير",IF(I4767&lt;&gt;"موافق","⏳ بانتظار موافقة المدير",IF(K4767&lt;&gt;"نعم","⚠ غير مسوى مع الحسابات","✔ معتمد ومسوى")))))))))</f>
        <v/>
      </c>
      <c r="R4767">
        <f>N(R4766)+IF(A4767="عهدة",1,0)</f>
        <v/>
      </c>
      <c r="S4767">
        <f>IF(C4767="","",IF(AND(C4767&gt;=DATE(2026,9,1),C4767&lt;=DATE(2027,8,31)),(YEAR(C4767)-2026)*12+MONTH(C4767)-8,""))</f>
        <v/>
      </c>
      <c r="T4767">
        <f>IF(AND(A4767="مصروف",R4767&gt;0,I4767="موافق",S4767&lt;&gt;"",H4767&lt;&gt;""),N(G4767),0)</f>
        <v/>
      </c>
    </row>
    <row r="4768">
      <c r="A4768" s="19" t="n"/>
      <c r="B4768" s="20">
        <f>IF(A4768="","",IF(R4768=0,"⚠ أضف سطر عهدة أولًا","BDR-"&amp;TEXT(R4768,"000")))</f>
        <v/>
      </c>
      <c r="C4768" s="21" t="n"/>
      <c r="D4768" s="20">
        <f>IF(C4768="","",IF(S4768="","خارج السنة المالية",INDEX(القوائم!$D$2:$D$13,S4768)))</f>
        <v/>
      </c>
      <c r="E4768" s="22" t="n"/>
      <c r="F4768" s="23" t="n"/>
      <c r="G4768" s="23" t="n"/>
      <c r="H4768" s="22" t="n"/>
      <c r="I4768" s="19" t="n"/>
      <c r="J4768" s="21" t="n"/>
      <c r="K4768" s="19" t="n"/>
      <c r="L4768" s="19" t="n"/>
      <c r="M4768" s="21" t="n"/>
      <c r="N4768" s="22" t="n"/>
      <c r="O4768" s="24">
        <f>IF(A4768&lt;&gt;"عهدة","",SUMIFS($G$8:$G$5007,$B$8:$B$5007,B4768,$A$8:$A$5007,"مصروف",$I$8:$I$5007,"&lt;&gt;مرفوض"))</f>
        <v/>
      </c>
      <c r="P4768" s="25">
        <f>IF(A4768&lt;&gt;"عهدة","",N(F4768)-O4768)</f>
        <v/>
      </c>
      <c r="Q4768" s="26">
        <f>IF(A4768="","",IF(A4768="عهدة",IF(N(F4768)=0,"⚠ أدخل قيمة العهدة",IF(P4768&lt;0,"⛔ عجز / زيادة مصروفات "&amp;TEXT(-P4768,"#,##0"),IF(COUNTIFS($B$8:$B$5007,B4768,$A$8:$A$5007,"مصروف",$I$8:$I$5007,"&lt;&gt;مرفوض",$K$8:$K$5007,"&lt;&gt;نعم")&gt;0,"⚠ "&amp;COUNTIFS($B$8:$B$5007,B4768,$A$8:$A$5007,"مصروف",$I$8:$I$5007,"&lt;&gt;مرفوض",$K$8:$K$5007,"&lt;&gt;نعم")&amp;" مصروف غير مسوى",IF(L4768="تمت التسوية",IF(P4768=0,"✔ متوازنة وتمت التسوية","✔ تمت التسوية – متبقي "&amp;TEXT(P4768,"#,##0")),IF(P4768&gt;0,"متبقي "&amp;TEXT(P4768,"#,##0"),"✔ متوازنة"))))),IF(R4768=0,"⚠ أضف سطر عهدة أولًا",IF(OR(C4768="",N(G4768)=0),"⚠ أكمل التاريخ والقيمة",IF(S4768="","⚠ التاريخ خارج السنة المالية",IF(H4768="","⚠ اختر بند الموازنة",IF(I4768="مرفوض","✖ مرفوض من المدير",IF(I4768&lt;&gt;"موافق","⏳ بانتظار موافقة المدير",IF(K4768&lt;&gt;"نعم","⚠ غير مسوى مع الحسابات","✔ معتمد ومسوى")))))))))</f>
        <v/>
      </c>
      <c r="R4768">
        <f>N(R4767)+IF(A4768="عهدة",1,0)</f>
        <v/>
      </c>
      <c r="S4768">
        <f>IF(C4768="","",IF(AND(C4768&gt;=DATE(2026,9,1),C4768&lt;=DATE(2027,8,31)),(YEAR(C4768)-2026)*12+MONTH(C4768)-8,""))</f>
        <v/>
      </c>
      <c r="T4768">
        <f>IF(AND(A4768="مصروف",R4768&gt;0,I4768="موافق",S4768&lt;&gt;"",H4768&lt;&gt;""),N(G4768),0)</f>
        <v/>
      </c>
    </row>
    <row r="4769">
      <c r="A4769" s="19" t="n"/>
      <c r="B4769" s="20">
        <f>IF(A4769="","",IF(R4769=0,"⚠ أضف سطر عهدة أولًا","BDR-"&amp;TEXT(R4769,"000")))</f>
        <v/>
      </c>
      <c r="C4769" s="21" t="n"/>
      <c r="D4769" s="20">
        <f>IF(C4769="","",IF(S4769="","خارج السنة المالية",INDEX(القوائم!$D$2:$D$13,S4769)))</f>
        <v/>
      </c>
      <c r="E4769" s="22" t="n"/>
      <c r="F4769" s="23" t="n"/>
      <c r="G4769" s="23" t="n"/>
      <c r="H4769" s="22" t="n"/>
      <c r="I4769" s="19" t="n"/>
      <c r="J4769" s="21" t="n"/>
      <c r="K4769" s="19" t="n"/>
      <c r="L4769" s="19" t="n"/>
      <c r="M4769" s="21" t="n"/>
      <c r="N4769" s="22" t="n"/>
      <c r="O4769" s="24">
        <f>IF(A4769&lt;&gt;"عهدة","",SUMIFS($G$8:$G$5007,$B$8:$B$5007,B4769,$A$8:$A$5007,"مصروف",$I$8:$I$5007,"&lt;&gt;مرفوض"))</f>
        <v/>
      </c>
      <c r="P4769" s="25">
        <f>IF(A4769&lt;&gt;"عهدة","",N(F4769)-O4769)</f>
        <v/>
      </c>
      <c r="Q4769" s="26">
        <f>IF(A4769="","",IF(A4769="عهدة",IF(N(F4769)=0,"⚠ أدخل قيمة العهدة",IF(P4769&lt;0,"⛔ عجز / زيادة مصروفات "&amp;TEXT(-P4769,"#,##0"),IF(COUNTIFS($B$8:$B$5007,B4769,$A$8:$A$5007,"مصروف",$I$8:$I$5007,"&lt;&gt;مرفوض",$K$8:$K$5007,"&lt;&gt;نعم")&gt;0,"⚠ "&amp;COUNTIFS($B$8:$B$5007,B4769,$A$8:$A$5007,"مصروف",$I$8:$I$5007,"&lt;&gt;مرفوض",$K$8:$K$5007,"&lt;&gt;نعم")&amp;" مصروف غير مسوى",IF(L4769="تمت التسوية",IF(P4769=0,"✔ متوازنة وتمت التسوية","✔ تمت التسوية – متبقي "&amp;TEXT(P4769,"#,##0")),IF(P4769&gt;0,"متبقي "&amp;TEXT(P4769,"#,##0"),"✔ متوازنة"))))),IF(R4769=0,"⚠ أضف سطر عهدة أولًا",IF(OR(C4769="",N(G4769)=0),"⚠ أكمل التاريخ والقيمة",IF(S4769="","⚠ التاريخ خارج السنة المالية",IF(H4769="","⚠ اختر بند الموازنة",IF(I4769="مرفوض","✖ مرفوض من المدير",IF(I4769&lt;&gt;"موافق","⏳ بانتظار موافقة المدير",IF(K4769&lt;&gt;"نعم","⚠ غير مسوى مع الحسابات","✔ معتمد ومسوى")))))))))</f>
        <v/>
      </c>
      <c r="R4769">
        <f>N(R4768)+IF(A4769="عهدة",1,0)</f>
        <v/>
      </c>
      <c r="S4769">
        <f>IF(C4769="","",IF(AND(C4769&gt;=DATE(2026,9,1),C4769&lt;=DATE(2027,8,31)),(YEAR(C4769)-2026)*12+MONTH(C4769)-8,""))</f>
        <v/>
      </c>
      <c r="T4769">
        <f>IF(AND(A4769="مصروف",R4769&gt;0,I4769="موافق",S4769&lt;&gt;"",H4769&lt;&gt;""),N(G4769),0)</f>
        <v/>
      </c>
    </row>
    <row r="4770">
      <c r="A4770" s="19" t="n"/>
      <c r="B4770" s="20">
        <f>IF(A4770="","",IF(R4770=0,"⚠ أضف سطر عهدة أولًا","BDR-"&amp;TEXT(R4770,"000")))</f>
        <v/>
      </c>
      <c r="C4770" s="21" t="n"/>
      <c r="D4770" s="20">
        <f>IF(C4770="","",IF(S4770="","خارج السنة المالية",INDEX(القوائم!$D$2:$D$13,S4770)))</f>
        <v/>
      </c>
      <c r="E4770" s="22" t="n"/>
      <c r="F4770" s="23" t="n"/>
      <c r="G4770" s="23" t="n"/>
      <c r="H4770" s="22" t="n"/>
      <c r="I4770" s="19" t="n"/>
      <c r="J4770" s="21" t="n"/>
      <c r="K4770" s="19" t="n"/>
      <c r="L4770" s="19" t="n"/>
      <c r="M4770" s="21" t="n"/>
      <c r="N4770" s="22" t="n"/>
      <c r="O4770" s="24">
        <f>IF(A4770&lt;&gt;"عهدة","",SUMIFS($G$8:$G$5007,$B$8:$B$5007,B4770,$A$8:$A$5007,"مصروف",$I$8:$I$5007,"&lt;&gt;مرفوض"))</f>
        <v/>
      </c>
      <c r="P4770" s="25">
        <f>IF(A4770&lt;&gt;"عهدة","",N(F4770)-O4770)</f>
        <v/>
      </c>
      <c r="Q4770" s="26">
        <f>IF(A4770="","",IF(A4770="عهدة",IF(N(F4770)=0,"⚠ أدخل قيمة العهدة",IF(P4770&lt;0,"⛔ عجز / زيادة مصروفات "&amp;TEXT(-P4770,"#,##0"),IF(COUNTIFS($B$8:$B$5007,B4770,$A$8:$A$5007,"مصروف",$I$8:$I$5007,"&lt;&gt;مرفوض",$K$8:$K$5007,"&lt;&gt;نعم")&gt;0,"⚠ "&amp;COUNTIFS($B$8:$B$5007,B4770,$A$8:$A$5007,"مصروف",$I$8:$I$5007,"&lt;&gt;مرفوض",$K$8:$K$5007,"&lt;&gt;نعم")&amp;" مصروف غير مسوى",IF(L4770="تمت التسوية",IF(P4770=0,"✔ متوازنة وتمت التسوية","✔ تمت التسوية – متبقي "&amp;TEXT(P4770,"#,##0")),IF(P4770&gt;0,"متبقي "&amp;TEXT(P4770,"#,##0"),"✔ متوازنة"))))),IF(R4770=0,"⚠ أضف سطر عهدة أولًا",IF(OR(C4770="",N(G4770)=0),"⚠ أكمل التاريخ والقيمة",IF(S4770="","⚠ التاريخ خارج السنة المالية",IF(H4770="","⚠ اختر بند الموازنة",IF(I4770="مرفوض","✖ مرفوض من المدير",IF(I4770&lt;&gt;"موافق","⏳ بانتظار موافقة المدير",IF(K4770&lt;&gt;"نعم","⚠ غير مسوى مع الحسابات","✔ معتمد ومسوى")))))))))</f>
        <v/>
      </c>
      <c r="R4770">
        <f>N(R4769)+IF(A4770="عهدة",1,0)</f>
        <v/>
      </c>
      <c r="S4770">
        <f>IF(C4770="","",IF(AND(C4770&gt;=DATE(2026,9,1),C4770&lt;=DATE(2027,8,31)),(YEAR(C4770)-2026)*12+MONTH(C4770)-8,""))</f>
        <v/>
      </c>
      <c r="T4770">
        <f>IF(AND(A4770="مصروف",R4770&gt;0,I4770="موافق",S4770&lt;&gt;"",H4770&lt;&gt;""),N(G4770),0)</f>
        <v/>
      </c>
    </row>
    <row r="4771">
      <c r="A4771" s="19" t="n"/>
      <c r="B4771" s="20">
        <f>IF(A4771="","",IF(R4771=0,"⚠ أضف سطر عهدة أولًا","BDR-"&amp;TEXT(R4771,"000")))</f>
        <v/>
      </c>
      <c r="C4771" s="21" t="n"/>
      <c r="D4771" s="20">
        <f>IF(C4771="","",IF(S4771="","خارج السنة المالية",INDEX(القوائم!$D$2:$D$13,S4771)))</f>
        <v/>
      </c>
      <c r="E4771" s="22" t="n"/>
      <c r="F4771" s="23" t="n"/>
      <c r="G4771" s="23" t="n"/>
      <c r="H4771" s="22" t="n"/>
      <c r="I4771" s="19" t="n"/>
      <c r="J4771" s="21" t="n"/>
      <c r="K4771" s="19" t="n"/>
      <c r="L4771" s="19" t="n"/>
      <c r="M4771" s="21" t="n"/>
      <c r="N4771" s="22" t="n"/>
      <c r="O4771" s="24">
        <f>IF(A4771&lt;&gt;"عهدة","",SUMIFS($G$8:$G$5007,$B$8:$B$5007,B4771,$A$8:$A$5007,"مصروف",$I$8:$I$5007,"&lt;&gt;مرفوض"))</f>
        <v/>
      </c>
      <c r="P4771" s="25">
        <f>IF(A4771&lt;&gt;"عهدة","",N(F4771)-O4771)</f>
        <v/>
      </c>
      <c r="Q4771" s="26">
        <f>IF(A4771="","",IF(A4771="عهدة",IF(N(F4771)=0,"⚠ أدخل قيمة العهدة",IF(P4771&lt;0,"⛔ عجز / زيادة مصروفات "&amp;TEXT(-P4771,"#,##0"),IF(COUNTIFS($B$8:$B$5007,B4771,$A$8:$A$5007,"مصروف",$I$8:$I$5007,"&lt;&gt;مرفوض",$K$8:$K$5007,"&lt;&gt;نعم")&gt;0,"⚠ "&amp;COUNTIFS($B$8:$B$5007,B4771,$A$8:$A$5007,"مصروف",$I$8:$I$5007,"&lt;&gt;مرفوض",$K$8:$K$5007,"&lt;&gt;نعم")&amp;" مصروف غير مسوى",IF(L4771="تمت التسوية",IF(P4771=0,"✔ متوازنة وتمت التسوية","✔ تمت التسوية – متبقي "&amp;TEXT(P4771,"#,##0")),IF(P4771&gt;0,"متبقي "&amp;TEXT(P4771,"#,##0"),"✔ متوازنة"))))),IF(R4771=0,"⚠ أضف سطر عهدة أولًا",IF(OR(C4771="",N(G4771)=0),"⚠ أكمل التاريخ والقيمة",IF(S4771="","⚠ التاريخ خارج السنة المالية",IF(H4771="","⚠ اختر بند الموازنة",IF(I4771="مرفوض","✖ مرفوض من المدير",IF(I4771&lt;&gt;"موافق","⏳ بانتظار موافقة المدير",IF(K4771&lt;&gt;"نعم","⚠ غير مسوى مع الحسابات","✔ معتمد ومسوى")))))))))</f>
        <v/>
      </c>
      <c r="R4771">
        <f>N(R4770)+IF(A4771="عهدة",1,0)</f>
        <v/>
      </c>
      <c r="S4771">
        <f>IF(C4771="","",IF(AND(C4771&gt;=DATE(2026,9,1),C4771&lt;=DATE(2027,8,31)),(YEAR(C4771)-2026)*12+MONTH(C4771)-8,""))</f>
        <v/>
      </c>
      <c r="T4771">
        <f>IF(AND(A4771="مصروف",R4771&gt;0,I4771="موافق",S4771&lt;&gt;"",H4771&lt;&gt;""),N(G4771),0)</f>
        <v/>
      </c>
    </row>
    <row r="4772">
      <c r="A4772" s="19" t="n"/>
      <c r="B4772" s="20">
        <f>IF(A4772="","",IF(R4772=0,"⚠ أضف سطر عهدة أولًا","BDR-"&amp;TEXT(R4772,"000")))</f>
        <v/>
      </c>
      <c r="C4772" s="21" t="n"/>
      <c r="D4772" s="20">
        <f>IF(C4772="","",IF(S4772="","خارج السنة المالية",INDEX(القوائم!$D$2:$D$13,S4772)))</f>
        <v/>
      </c>
      <c r="E4772" s="22" t="n"/>
      <c r="F4772" s="23" t="n"/>
      <c r="G4772" s="23" t="n"/>
      <c r="H4772" s="22" t="n"/>
      <c r="I4772" s="19" t="n"/>
      <c r="J4772" s="21" t="n"/>
      <c r="K4772" s="19" t="n"/>
      <c r="L4772" s="19" t="n"/>
      <c r="M4772" s="21" t="n"/>
      <c r="N4772" s="22" t="n"/>
      <c r="O4772" s="24">
        <f>IF(A4772&lt;&gt;"عهدة","",SUMIFS($G$8:$G$5007,$B$8:$B$5007,B4772,$A$8:$A$5007,"مصروف",$I$8:$I$5007,"&lt;&gt;مرفوض"))</f>
        <v/>
      </c>
      <c r="P4772" s="25">
        <f>IF(A4772&lt;&gt;"عهدة","",N(F4772)-O4772)</f>
        <v/>
      </c>
      <c r="Q4772" s="26">
        <f>IF(A4772="","",IF(A4772="عهدة",IF(N(F4772)=0,"⚠ أدخل قيمة العهدة",IF(P4772&lt;0,"⛔ عجز / زيادة مصروفات "&amp;TEXT(-P4772,"#,##0"),IF(COUNTIFS($B$8:$B$5007,B4772,$A$8:$A$5007,"مصروف",$I$8:$I$5007,"&lt;&gt;مرفوض",$K$8:$K$5007,"&lt;&gt;نعم")&gt;0,"⚠ "&amp;COUNTIFS($B$8:$B$5007,B4772,$A$8:$A$5007,"مصروف",$I$8:$I$5007,"&lt;&gt;مرفوض",$K$8:$K$5007,"&lt;&gt;نعم")&amp;" مصروف غير مسوى",IF(L4772="تمت التسوية",IF(P4772=0,"✔ متوازنة وتمت التسوية","✔ تمت التسوية – متبقي "&amp;TEXT(P4772,"#,##0")),IF(P4772&gt;0,"متبقي "&amp;TEXT(P4772,"#,##0"),"✔ متوازنة"))))),IF(R4772=0,"⚠ أضف سطر عهدة أولًا",IF(OR(C4772="",N(G4772)=0),"⚠ أكمل التاريخ والقيمة",IF(S4772="","⚠ التاريخ خارج السنة المالية",IF(H4772="","⚠ اختر بند الموازنة",IF(I4772="مرفوض","✖ مرفوض من المدير",IF(I4772&lt;&gt;"موافق","⏳ بانتظار موافقة المدير",IF(K4772&lt;&gt;"نعم","⚠ غير مسوى مع الحسابات","✔ معتمد ومسوى")))))))))</f>
        <v/>
      </c>
      <c r="R4772">
        <f>N(R4771)+IF(A4772="عهدة",1,0)</f>
        <v/>
      </c>
      <c r="S4772">
        <f>IF(C4772="","",IF(AND(C4772&gt;=DATE(2026,9,1),C4772&lt;=DATE(2027,8,31)),(YEAR(C4772)-2026)*12+MONTH(C4772)-8,""))</f>
        <v/>
      </c>
      <c r="T4772">
        <f>IF(AND(A4772="مصروف",R4772&gt;0,I4772="موافق",S4772&lt;&gt;"",H4772&lt;&gt;""),N(G4772),0)</f>
        <v/>
      </c>
    </row>
    <row r="4773">
      <c r="A4773" s="19" t="n"/>
      <c r="B4773" s="20">
        <f>IF(A4773="","",IF(R4773=0,"⚠ أضف سطر عهدة أولًا","BDR-"&amp;TEXT(R4773,"000")))</f>
        <v/>
      </c>
      <c r="C4773" s="21" t="n"/>
      <c r="D4773" s="20">
        <f>IF(C4773="","",IF(S4773="","خارج السنة المالية",INDEX(القوائم!$D$2:$D$13,S4773)))</f>
        <v/>
      </c>
      <c r="E4773" s="22" t="n"/>
      <c r="F4773" s="23" t="n"/>
      <c r="G4773" s="23" t="n"/>
      <c r="H4773" s="22" t="n"/>
      <c r="I4773" s="19" t="n"/>
      <c r="J4773" s="21" t="n"/>
      <c r="K4773" s="19" t="n"/>
      <c r="L4773" s="19" t="n"/>
      <c r="M4773" s="21" t="n"/>
      <c r="N4773" s="22" t="n"/>
      <c r="O4773" s="24">
        <f>IF(A4773&lt;&gt;"عهدة","",SUMIFS($G$8:$G$5007,$B$8:$B$5007,B4773,$A$8:$A$5007,"مصروف",$I$8:$I$5007,"&lt;&gt;مرفوض"))</f>
        <v/>
      </c>
      <c r="P4773" s="25">
        <f>IF(A4773&lt;&gt;"عهدة","",N(F4773)-O4773)</f>
        <v/>
      </c>
      <c r="Q4773" s="26">
        <f>IF(A4773="","",IF(A4773="عهدة",IF(N(F4773)=0,"⚠ أدخل قيمة العهدة",IF(P4773&lt;0,"⛔ عجز / زيادة مصروفات "&amp;TEXT(-P4773,"#,##0"),IF(COUNTIFS($B$8:$B$5007,B4773,$A$8:$A$5007,"مصروف",$I$8:$I$5007,"&lt;&gt;مرفوض",$K$8:$K$5007,"&lt;&gt;نعم")&gt;0,"⚠ "&amp;COUNTIFS($B$8:$B$5007,B4773,$A$8:$A$5007,"مصروف",$I$8:$I$5007,"&lt;&gt;مرفوض",$K$8:$K$5007,"&lt;&gt;نعم")&amp;" مصروف غير مسوى",IF(L4773="تمت التسوية",IF(P4773=0,"✔ متوازنة وتمت التسوية","✔ تمت التسوية – متبقي "&amp;TEXT(P4773,"#,##0")),IF(P4773&gt;0,"متبقي "&amp;TEXT(P4773,"#,##0"),"✔ متوازنة"))))),IF(R4773=0,"⚠ أضف سطر عهدة أولًا",IF(OR(C4773="",N(G4773)=0),"⚠ أكمل التاريخ والقيمة",IF(S4773="","⚠ التاريخ خارج السنة المالية",IF(H4773="","⚠ اختر بند الموازنة",IF(I4773="مرفوض","✖ مرفوض من المدير",IF(I4773&lt;&gt;"موافق","⏳ بانتظار موافقة المدير",IF(K4773&lt;&gt;"نعم","⚠ غير مسوى مع الحسابات","✔ معتمد ومسوى")))))))))</f>
        <v/>
      </c>
      <c r="R4773">
        <f>N(R4772)+IF(A4773="عهدة",1,0)</f>
        <v/>
      </c>
      <c r="S4773">
        <f>IF(C4773="","",IF(AND(C4773&gt;=DATE(2026,9,1),C4773&lt;=DATE(2027,8,31)),(YEAR(C4773)-2026)*12+MONTH(C4773)-8,""))</f>
        <v/>
      </c>
      <c r="T4773">
        <f>IF(AND(A4773="مصروف",R4773&gt;0,I4773="موافق",S4773&lt;&gt;"",H4773&lt;&gt;""),N(G4773),0)</f>
        <v/>
      </c>
    </row>
    <row r="4774">
      <c r="A4774" s="19" t="n"/>
      <c r="B4774" s="20">
        <f>IF(A4774="","",IF(R4774=0,"⚠ أضف سطر عهدة أولًا","BDR-"&amp;TEXT(R4774,"000")))</f>
        <v/>
      </c>
      <c r="C4774" s="21" t="n"/>
      <c r="D4774" s="20">
        <f>IF(C4774="","",IF(S4774="","خارج السنة المالية",INDEX(القوائم!$D$2:$D$13,S4774)))</f>
        <v/>
      </c>
      <c r="E4774" s="22" t="n"/>
      <c r="F4774" s="23" t="n"/>
      <c r="G4774" s="23" t="n"/>
      <c r="H4774" s="22" t="n"/>
      <c r="I4774" s="19" t="n"/>
      <c r="J4774" s="21" t="n"/>
      <c r="K4774" s="19" t="n"/>
      <c r="L4774" s="19" t="n"/>
      <c r="M4774" s="21" t="n"/>
      <c r="N4774" s="22" t="n"/>
      <c r="O4774" s="24">
        <f>IF(A4774&lt;&gt;"عهدة","",SUMIFS($G$8:$G$5007,$B$8:$B$5007,B4774,$A$8:$A$5007,"مصروف",$I$8:$I$5007,"&lt;&gt;مرفوض"))</f>
        <v/>
      </c>
      <c r="P4774" s="25">
        <f>IF(A4774&lt;&gt;"عهدة","",N(F4774)-O4774)</f>
        <v/>
      </c>
      <c r="Q4774" s="26">
        <f>IF(A4774="","",IF(A4774="عهدة",IF(N(F4774)=0,"⚠ أدخل قيمة العهدة",IF(P4774&lt;0,"⛔ عجز / زيادة مصروفات "&amp;TEXT(-P4774,"#,##0"),IF(COUNTIFS($B$8:$B$5007,B4774,$A$8:$A$5007,"مصروف",$I$8:$I$5007,"&lt;&gt;مرفوض",$K$8:$K$5007,"&lt;&gt;نعم")&gt;0,"⚠ "&amp;COUNTIFS($B$8:$B$5007,B4774,$A$8:$A$5007,"مصروف",$I$8:$I$5007,"&lt;&gt;مرفوض",$K$8:$K$5007,"&lt;&gt;نعم")&amp;" مصروف غير مسوى",IF(L4774="تمت التسوية",IF(P4774=0,"✔ متوازنة وتمت التسوية","✔ تمت التسوية – متبقي "&amp;TEXT(P4774,"#,##0")),IF(P4774&gt;0,"متبقي "&amp;TEXT(P4774,"#,##0"),"✔ متوازنة"))))),IF(R4774=0,"⚠ أضف سطر عهدة أولًا",IF(OR(C4774="",N(G4774)=0),"⚠ أكمل التاريخ والقيمة",IF(S4774="","⚠ التاريخ خارج السنة المالية",IF(H4774="","⚠ اختر بند الموازنة",IF(I4774="مرفوض","✖ مرفوض من المدير",IF(I4774&lt;&gt;"موافق","⏳ بانتظار موافقة المدير",IF(K4774&lt;&gt;"نعم","⚠ غير مسوى مع الحسابات","✔ معتمد ومسوى")))))))))</f>
        <v/>
      </c>
      <c r="R4774">
        <f>N(R4773)+IF(A4774="عهدة",1,0)</f>
        <v/>
      </c>
      <c r="S4774">
        <f>IF(C4774="","",IF(AND(C4774&gt;=DATE(2026,9,1),C4774&lt;=DATE(2027,8,31)),(YEAR(C4774)-2026)*12+MONTH(C4774)-8,""))</f>
        <v/>
      </c>
      <c r="T4774">
        <f>IF(AND(A4774="مصروف",R4774&gt;0,I4774="موافق",S4774&lt;&gt;"",H4774&lt;&gt;""),N(G4774),0)</f>
        <v/>
      </c>
    </row>
    <row r="4775">
      <c r="A4775" s="19" t="n"/>
      <c r="B4775" s="20">
        <f>IF(A4775="","",IF(R4775=0,"⚠ أضف سطر عهدة أولًا","BDR-"&amp;TEXT(R4775,"000")))</f>
        <v/>
      </c>
      <c r="C4775" s="21" t="n"/>
      <c r="D4775" s="20">
        <f>IF(C4775="","",IF(S4775="","خارج السنة المالية",INDEX(القوائم!$D$2:$D$13,S4775)))</f>
        <v/>
      </c>
      <c r="E4775" s="22" t="n"/>
      <c r="F4775" s="23" t="n"/>
      <c r="G4775" s="23" t="n"/>
      <c r="H4775" s="22" t="n"/>
      <c r="I4775" s="19" t="n"/>
      <c r="J4775" s="21" t="n"/>
      <c r="K4775" s="19" t="n"/>
      <c r="L4775" s="19" t="n"/>
      <c r="M4775" s="21" t="n"/>
      <c r="N4775" s="22" t="n"/>
      <c r="O4775" s="24">
        <f>IF(A4775&lt;&gt;"عهدة","",SUMIFS($G$8:$G$5007,$B$8:$B$5007,B4775,$A$8:$A$5007,"مصروف",$I$8:$I$5007,"&lt;&gt;مرفوض"))</f>
        <v/>
      </c>
      <c r="P4775" s="25">
        <f>IF(A4775&lt;&gt;"عهدة","",N(F4775)-O4775)</f>
        <v/>
      </c>
      <c r="Q4775" s="26">
        <f>IF(A4775="","",IF(A4775="عهدة",IF(N(F4775)=0,"⚠ أدخل قيمة العهدة",IF(P4775&lt;0,"⛔ عجز / زيادة مصروفات "&amp;TEXT(-P4775,"#,##0"),IF(COUNTIFS($B$8:$B$5007,B4775,$A$8:$A$5007,"مصروف",$I$8:$I$5007,"&lt;&gt;مرفوض",$K$8:$K$5007,"&lt;&gt;نعم")&gt;0,"⚠ "&amp;COUNTIFS($B$8:$B$5007,B4775,$A$8:$A$5007,"مصروف",$I$8:$I$5007,"&lt;&gt;مرفوض",$K$8:$K$5007,"&lt;&gt;نعم")&amp;" مصروف غير مسوى",IF(L4775="تمت التسوية",IF(P4775=0,"✔ متوازنة وتمت التسوية","✔ تمت التسوية – متبقي "&amp;TEXT(P4775,"#,##0")),IF(P4775&gt;0,"متبقي "&amp;TEXT(P4775,"#,##0"),"✔ متوازنة"))))),IF(R4775=0,"⚠ أضف سطر عهدة أولًا",IF(OR(C4775="",N(G4775)=0),"⚠ أكمل التاريخ والقيمة",IF(S4775="","⚠ التاريخ خارج السنة المالية",IF(H4775="","⚠ اختر بند الموازنة",IF(I4775="مرفوض","✖ مرفوض من المدير",IF(I4775&lt;&gt;"موافق","⏳ بانتظار موافقة المدير",IF(K4775&lt;&gt;"نعم","⚠ غير مسوى مع الحسابات","✔ معتمد ومسوى")))))))))</f>
        <v/>
      </c>
      <c r="R4775">
        <f>N(R4774)+IF(A4775="عهدة",1,0)</f>
        <v/>
      </c>
      <c r="S4775">
        <f>IF(C4775="","",IF(AND(C4775&gt;=DATE(2026,9,1),C4775&lt;=DATE(2027,8,31)),(YEAR(C4775)-2026)*12+MONTH(C4775)-8,""))</f>
        <v/>
      </c>
      <c r="T4775">
        <f>IF(AND(A4775="مصروف",R4775&gt;0,I4775="موافق",S4775&lt;&gt;"",H4775&lt;&gt;""),N(G4775),0)</f>
        <v/>
      </c>
    </row>
    <row r="4776">
      <c r="A4776" s="19" t="n"/>
      <c r="B4776" s="20">
        <f>IF(A4776="","",IF(R4776=0,"⚠ أضف سطر عهدة أولًا","BDR-"&amp;TEXT(R4776,"000")))</f>
        <v/>
      </c>
      <c r="C4776" s="21" t="n"/>
      <c r="D4776" s="20">
        <f>IF(C4776="","",IF(S4776="","خارج السنة المالية",INDEX(القوائم!$D$2:$D$13,S4776)))</f>
        <v/>
      </c>
      <c r="E4776" s="22" t="n"/>
      <c r="F4776" s="23" t="n"/>
      <c r="G4776" s="23" t="n"/>
      <c r="H4776" s="22" t="n"/>
      <c r="I4776" s="19" t="n"/>
      <c r="J4776" s="21" t="n"/>
      <c r="K4776" s="19" t="n"/>
      <c r="L4776" s="19" t="n"/>
      <c r="M4776" s="21" t="n"/>
      <c r="N4776" s="22" t="n"/>
      <c r="O4776" s="24">
        <f>IF(A4776&lt;&gt;"عهدة","",SUMIFS($G$8:$G$5007,$B$8:$B$5007,B4776,$A$8:$A$5007,"مصروف",$I$8:$I$5007,"&lt;&gt;مرفوض"))</f>
        <v/>
      </c>
      <c r="P4776" s="25">
        <f>IF(A4776&lt;&gt;"عهدة","",N(F4776)-O4776)</f>
        <v/>
      </c>
      <c r="Q4776" s="26">
        <f>IF(A4776="","",IF(A4776="عهدة",IF(N(F4776)=0,"⚠ أدخل قيمة العهدة",IF(P4776&lt;0,"⛔ عجز / زيادة مصروفات "&amp;TEXT(-P4776,"#,##0"),IF(COUNTIFS($B$8:$B$5007,B4776,$A$8:$A$5007,"مصروف",$I$8:$I$5007,"&lt;&gt;مرفوض",$K$8:$K$5007,"&lt;&gt;نعم")&gt;0,"⚠ "&amp;COUNTIFS($B$8:$B$5007,B4776,$A$8:$A$5007,"مصروف",$I$8:$I$5007,"&lt;&gt;مرفوض",$K$8:$K$5007,"&lt;&gt;نعم")&amp;" مصروف غير مسوى",IF(L4776="تمت التسوية",IF(P4776=0,"✔ متوازنة وتمت التسوية","✔ تمت التسوية – متبقي "&amp;TEXT(P4776,"#,##0")),IF(P4776&gt;0,"متبقي "&amp;TEXT(P4776,"#,##0"),"✔ متوازنة"))))),IF(R4776=0,"⚠ أضف سطر عهدة أولًا",IF(OR(C4776="",N(G4776)=0),"⚠ أكمل التاريخ والقيمة",IF(S4776="","⚠ التاريخ خارج السنة المالية",IF(H4776="","⚠ اختر بند الموازنة",IF(I4776="مرفوض","✖ مرفوض من المدير",IF(I4776&lt;&gt;"موافق","⏳ بانتظار موافقة المدير",IF(K4776&lt;&gt;"نعم","⚠ غير مسوى مع الحسابات","✔ معتمد ومسوى")))))))))</f>
        <v/>
      </c>
      <c r="R4776">
        <f>N(R4775)+IF(A4776="عهدة",1,0)</f>
        <v/>
      </c>
      <c r="S4776">
        <f>IF(C4776="","",IF(AND(C4776&gt;=DATE(2026,9,1),C4776&lt;=DATE(2027,8,31)),(YEAR(C4776)-2026)*12+MONTH(C4776)-8,""))</f>
        <v/>
      </c>
      <c r="T4776">
        <f>IF(AND(A4776="مصروف",R4776&gt;0,I4776="موافق",S4776&lt;&gt;"",H4776&lt;&gt;""),N(G4776),0)</f>
        <v/>
      </c>
    </row>
    <row r="4777">
      <c r="A4777" s="19" t="n"/>
      <c r="B4777" s="20">
        <f>IF(A4777="","",IF(R4777=0,"⚠ أضف سطر عهدة أولًا","BDR-"&amp;TEXT(R4777,"000")))</f>
        <v/>
      </c>
      <c r="C4777" s="21" t="n"/>
      <c r="D4777" s="20">
        <f>IF(C4777="","",IF(S4777="","خارج السنة المالية",INDEX(القوائم!$D$2:$D$13,S4777)))</f>
        <v/>
      </c>
      <c r="E4777" s="22" t="n"/>
      <c r="F4777" s="23" t="n"/>
      <c r="G4777" s="23" t="n"/>
      <c r="H4777" s="22" t="n"/>
      <c r="I4777" s="19" t="n"/>
      <c r="J4777" s="21" t="n"/>
      <c r="K4777" s="19" t="n"/>
      <c r="L4777" s="19" t="n"/>
      <c r="M4777" s="21" t="n"/>
      <c r="N4777" s="22" t="n"/>
      <c r="O4777" s="24">
        <f>IF(A4777&lt;&gt;"عهدة","",SUMIFS($G$8:$G$5007,$B$8:$B$5007,B4777,$A$8:$A$5007,"مصروف",$I$8:$I$5007,"&lt;&gt;مرفوض"))</f>
        <v/>
      </c>
      <c r="P4777" s="25">
        <f>IF(A4777&lt;&gt;"عهدة","",N(F4777)-O4777)</f>
        <v/>
      </c>
      <c r="Q4777" s="26">
        <f>IF(A4777="","",IF(A4777="عهدة",IF(N(F4777)=0,"⚠ أدخل قيمة العهدة",IF(P4777&lt;0,"⛔ عجز / زيادة مصروفات "&amp;TEXT(-P4777,"#,##0"),IF(COUNTIFS($B$8:$B$5007,B4777,$A$8:$A$5007,"مصروف",$I$8:$I$5007,"&lt;&gt;مرفوض",$K$8:$K$5007,"&lt;&gt;نعم")&gt;0,"⚠ "&amp;COUNTIFS($B$8:$B$5007,B4777,$A$8:$A$5007,"مصروف",$I$8:$I$5007,"&lt;&gt;مرفوض",$K$8:$K$5007,"&lt;&gt;نعم")&amp;" مصروف غير مسوى",IF(L4777="تمت التسوية",IF(P4777=0,"✔ متوازنة وتمت التسوية","✔ تمت التسوية – متبقي "&amp;TEXT(P4777,"#,##0")),IF(P4777&gt;0,"متبقي "&amp;TEXT(P4777,"#,##0"),"✔ متوازنة"))))),IF(R4777=0,"⚠ أضف سطر عهدة أولًا",IF(OR(C4777="",N(G4777)=0),"⚠ أكمل التاريخ والقيمة",IF(S4777="","⚠ التاريخ خارج السنة المالية",IF(H4777="","⚠ اختر بند الموازنة",IF(I4777="مرفوض","✖ مرفوض من المدير",IF(I4777&lt;&gt;"موافق","⏳ بانتظار موافقة المدير",IF(K4777&lt;&gt;"نعم","⚠ غير مسوى مع الحسابات","✔ معتمد ومسوى")))))))))</f>
        <v/>
      </c>
      <c r="R4777">
        <f>N(R4776)+IF(A4777="عهدة",1,0)</f>
        <v/>
      </c>
      <c r="S4777">
        <f>IF(C4777="","",IF(AND(C4777&gt;=DATE(2026,9,1),C4777&lt;=DATE(2027,8,31)),(YEAR(C4777)-2026)*12+MONTH(C4777)-8,""))</f>
        <v/>
      </c>
      <c r="T4777">
        <f>IF(AND(A4777="مصروف",R4777&gt;0,I4777="موافق",S4777&lt;&gt;"",H4777&lt;&gt;""),N(G4777),0)</f>
        <v/>
      </c>
    </row>
    <row r="4778">
      <c r="A4778" s="19" t="n"/>
      <c r="B4778" s="20">
        <f>IF(A4778="","",IF(R4778=0,"⚠ أضف سطر عهدة أولًا","BDR-"&amp;TEXT(R4778,"000")))</f>
        <v/>
      </c>
      <c r="C4778" s="21" t="n"/>
      <c r="D4778" s="20">
        <f>IF(C4778="","",IF(S4778="","خارج السنة المالية",INDEX(القوائم!$D$2:$D$13,S4778)))</f>
        <v/>
      </c>
      <c r="E4778" s="22" t="n"/>
      <c r="F4778" s="23" t="n"/>
      <c r="G4778" s="23" t="n"/>
      <c r="H4778" s="22" t="n"/>
      <c r="I4778" s="19" t="n"/>
      <c r="J4778" s="21" t="n"/>
      <c r="K4778" s="19" t="n"/>
      <c r="L4778" s="19" t="n"/>
      <c r="M4778" s="21" t="n"/>
      <c r="N4778" s="22" t="n"/>
      <c r="O4778" s="24">
        <f>IF(A4778&lt;&gt;"عهدة","",SUMIFS($G$8:$G$5007,$B$8:$B$5007,B4778,$A$8:$A$5007,"مصروف",$I$8:$I$5007,"&lt;&gt;مرفوض"))</f>
        <v/>
      </c>
      <c r="P4778" s="25">
        <f>IF(A4778&lt;&gt;"عهدة","",N(F4778)-O4778)</f>
        <v/>
      </c>
      <c r="Q4778" s="26">
        <f>IF(A4778="","",IF(A4778="عهدة",IF(N(F4778)=0,"⚠ أدخل قيمة العهدة",IF(P4778&lt;0,"⛔ عجز / زيادة مصروفات "&amp;TEXT(-P4778,"#,##0"),IF(COUNTIFS($B$8:$B$5007,B4778,$A$8:$A$5007,"مصروف",$I$8:$I$5007,"&lt;&gt;مرفوض",$K$8:$K$5007,"&lt;&gt;نعم")&gt;0,"⚠ "&amp;COUNTIFS($B$8:$B$5007,B4778,$A$8:$A$5007,"مصروف",$I$8:$I$5007,"&lt;&gt;مرفوض",$K$8:$K$5007,"&lt;&gt;نعم")&amp;" مصروف غير مسوى",IF(L4778="تمت التسوية",IF(P4778=0,"✔ متوازنة وتمت التسوية","✔ تمت التسوية – متبقي "&amp;TEXT(P4778,"#,##0")),IF(P4778&gt;0,"متبقي "&amp;TEXT(P4778,"#,##0"),"✔ متوازنة"))))),IF(R4778=0,"⚠ أضف سطر عهدة أولًا",IF(OR(C4778="",N(G4778)=0),"⚠ أكمل التاريخ والقيمة",IF(S4778="","⚠ التاريخ خارج السنة المالية",IF(H4778="","⚠ اختر بند الموازنة",IF(I4778="مرفوض","✖ مرفوض من المدير",IF(I4778&lt;&gt;"موافق","⏳ بانتظار موافقة المدير",IF(K4778&lt;&gt;"نعم","⚠ غير مسوى مع الحسابات","✔ معتمد ومسوى")))))))))</f>
        <v/>
      </c>
      <c r="R4778">
        <f>N(R4777)+IF(A4778="عهدة",1,0)</f>
        <v/>
      </c>
      <c r="S4778">
        <f>IF(C4778="","",IF(AND(C4778&gt;=DATE(2026,9,1),C4778&lt;=DATE(2027,8,31)),(YEAR(C4778)-2026)*12+MONTH(C4778)-8,""))</f>
        <v/>
      </c>
      <c r="T4778">
        <f>IF(AND(A4778="مصروف",R4778&gt;0,I4778="موافق",S4778&lt;&gt;"",H4778&lt;&gt;""),N(G4778),0)</f>
        <v/>
      </c>
    </row>
    <row r="4779">
      <c r="A4779" s="19" t="n"/>
      <c r="B4779" s="20">
        <f>IF(A4779="","",IF(R4779=0,"⚠ أضف سطر عهدة أولًا","BDR-"&amp;TEXT(R4779,"000")))</f>
        <v/>
      </c>
      <c r="C4779" s="21" t="n"/>
      <c r="D4779" s="20">
        <f>IF(C4779="","",IF(S4779="","خارج السنة المالية",INDEX(القوائم!$D$2:$D$13,S4779)))</f>
        <v/>
      </c>
      <c r="E4779" s="22" t="n"/>
      <c r="F4779" s="23" t="n"/>
      <c r="G4779" s="23" t="n"/>
      <c r="H4779" s="22" t="n"/>
      <c r="I4779" s="19" t="n"/>
      <c r="J4779" s="21" t="n"/>
      <c r="K4779" s="19" t="n"/>
      <c r="L4779" s="19" t="n"/>
      <c r="M4779" s="21" t="n"/>
      <c r="N4779" s="22" t="n"/>
      <c r="O4779" s="24">
        <f>IF(A4779&lt;&gt;"عهدة","",SUMIFS($G$8:$G$5007,$B$8:$B$5007,B4779,$A$8:$A$5007,"مصروف",$I$8:$I$5007,"&lt;&gt;مرفوض"))</f>
        <v/>
      </c>
      <c r="P4779" s="25">
        <f>IF(A4779&lt;&gt;"عهدة","",N(F4779)-O4779)</f>
        <v/>
      </c>
      <c r="Q4779" s="26">
        <f>IF(A4779="","",IF(A4779="عهدة",IF(N(F4779)=0,"⚠ أدخل قيمة العهدة",IF(P4779&lt;0,"⛔ عجز / زيادة مصروفات "&amp;TEXT(-P4779,"#,##0"),IF(COUNTIFS($B$8:$B$5007,B4779,$A$8:$A$5007,"مصروف",$I$8:$I$5007,"&lt;&gt;مرفوض",$K$8:$K$5007,"&lt;&gt;نعم")&gt;0,"⚠ "&amp;COUNTIFS($B$8:$B$5007,B4779,$A$8:$A$5007,"مصروف",$I$8:$I$5007,"&lt;&gt;مرفوض",$K$8:$K$5007,"&lt;&gt;نعم")&amp;" مصروف غير مسوى",IF(L4779="تمت التسوية",IF(P4779=0,"✔ متوازنة وتمت التسوية","✔ تمت التسوية – متبقي "&amp;TEXT(P4779,"#,##0")),IF(P4779&gt;0,"متبقي "&amp;TEXT(P4779,"#,##0"),"✔ متوازنة"))))),IF(R4779=0,"⚠ أضف سطر عهدة أولًا",IF(OR(C4779="",N(G4779)=0),"⚠ أكمل التاريخ والقيمة",IF(S4779="","⚠ التاريخ خارج السنة المالية",IF(H4779="","⚠ اختر بند الموازنة",IF(I4779="مرفوض","✖ مرفوض من المدير",IF(I4779&lt;&gt;"موافق","⏳ بانتظار موافقة المدير",IF(K4779&lt;&gt;"نعم","⚠ غير مسوى مع الحسابات","✔ معتمد ومسوى")))))))))</f>
        <v/>
      </c>
      <c r="R4779">
        <f>N(R4778)+IF(A4779="عهدة",1,0)</f>
        <v/>
      </c>
      <c r="S4779">
        <f>IF(C4779="","",IF(AND(C4779&gt;=DATE(2026,9,1),C4779&lt;=DATE(2027,8,31)),(YEAR(C4779)-2026)*12+MONTH(C4779)-8,""))</f>
        <v/>
      </c>
      <c r="T4779">
        <f>IF(AND(A4779="مصروف",R4779&gt;0,I4779="موافق",S4779&lt;&gt;"",H4779&lt;&gt;""),N(G4779),0)</f>
        <v/>
      </c>
    </row>
    <row r="4780">
      <c r="A4780" s="19" t="n"/>
      <c r="B4780" s="20">
        <f>IF(A4780="","",IF(R4780=0,"⚠ أضف سطر عهدة أولًا","BDR-"&amp;TEXT(R4780,"000")))</f>
        <v/>
      </c>
      <c r="C4780" s="21" t="n"/>
      <c r="D4780" s="20">
        <f>IF(C4780="","",IF(S4780="","خارج السنة المالية",INDEX(القوائم!$D$2:$D$13,S4780)))</f>
        <v/>
      </c>
      <c r="E4780" s="22" t="n"/>
      <c r="F4780" s="23" t="n"/>
      <c r="G4780" s="23" t="n"/>
      <c r="H4780" s="22" t="n"/>
      <c r="I4780" s="19" t="n"/>
      <c r="J4780" s="21" t="n"/>
      <c r="K4780" s="19" t="n"/>
      <c r="L4780" s="19" t="n"/>
      <c r="M4780" s="21" t="n"/>
      <c r="N4780" s="22" t="n"/>
      <c r="O4780" s="24">
        <f>IF(A4780&lt;&gt;"عهدة","",SUMIFS($G$8:$G$5007,$B$8:$B$5007,B4780,$A$8:$A$5007,"مصروف",$I$8:$I$5007,"&lt;&gt;مرفوض"))</f>
        <v/>
      </c>
      <c r="P4780" s="25">
        <f>IF(A4780&lt;&gt;"عهدة","",N(F4780)-O4780)</f>
        <v/>
      </c>
      <c r="Q4780" s="26">
        <f>IF(A4780="","",IF(A4780="عهدة",IF(N(F4780)=0,"⚠ أدخل قيمة العهدة",IF(P4780&lt;0,"⛔ عجز / زيادة مصروفات "&amp;TEXT(-P4780,"#,##0"),IF(COUNTIFS($B$8:$B$5007,B4780,$A$8:$A$5007,"مصروف",$I$8:$I$5007,"&lt;&gt;مرفوض",$K$8:$K$5007,"&lt;&gt;نعم")&gt;0,"⚠ "&amp;COUNTIFS($B$8:$B$5007,B4780,$A$8:$A$5007,"مصروف",$I$8:$I$5007,"&lt;&gt;مرفوض",$K$8:$K$5007,"&lt;&gt;نعم")&amp;" مصروف غير مسوى",IF(L4780="تمت التسوية",IF(P4780=0,"✔ متوازنة وتمت التسوية","✔ تمت التسوية – متبقي "&amp;TEXT(P4780,"#,##0")),IF(P4780&gt;0,"متبقي "&amp;TEXT(P4780,"#,##0"),"✔ متوازنة"))))),IF(R4780=0,"⚠ أضف سطر عهدة أولًا",IF(OR(C4780="",N(G4780)=0),"⚠ أكمل التاريخ والقيمة",IF(S4780="","⚠ التاريخ خارج السنة المالية",IF(H4780="","⚠ اختر بند الموازنة",IF(I4780="مرفوض","✖ مرفوض من المدير",IF(I4780&lt;&gt;"موافق","⏳ بانتظار موافقة المدير",IF(K4780&lt;&gt;"نعم","⚠ غير مسوى مع الحسابات","✔ معتمد ومسوى")))))))))</f>
        <v/>
      </c>
      <c r="R4780">
        <f>N(R4779)+IF(A4780="عهدة",1,0)</f>
        <v/>
      </c>
      <c r="S4780">
        <f>IF(C4780="","",IF(AND(C4780&gt;=DATE(2026,9,1),C4780&lt;=DATE(2027,8,31)),(YEAR(C4780)-2026)*12+MONTH(C4780)-8,""))</f>
        <v/>
      </c>
      <c r="T4780">
        <f>IF(AND(A4780="مصروف",R4780&gt;0,I4780="موافق",S4780&lt;&gt;"",H4780&lt;&gt;""),N(G4780),0)</f>
        <v/>
      </c>
    </row>
    <row r="4781">
      <c r="A4781" s="19" t="n"/>
      <c r="B4781" s="20">
        <f>IF(A4781="","",IF(R4781=0,"⚠ أضف سطر عهدة أولًا","BDR-"&amp;TEXT(R4781,"000")))</f>
        <v/>
      </c>
      <c r="C4781" s="21" t="n"/>
      <c r="D4781" s="20">
        <f>IF(C4781="","",IF(S4781="","خارج السنة المالية",INDEX(القوائم!$D$2:$D$13,S4781)))</f>
        <v/>
      </c>
      <c r="E4781" s="22" t="n"/>
      <c r="F4781" s="23" t="n"/>
      <c r="G4781" s="23" t="n"/>
      <c r="H4781" s="22" t="n"/>
      <c r="I4781" s="19" t="n"/>
      <c r="J4781" s="21" t="n"/>
      <c r="K4781" s="19" t="n"/>
      <c r="L4781" s="19" t="n"/>
      <c r="M4781" s="21" t="n"/>
      <c r="N4781" s="22" t="n"/>
      <c r="O4781" s="24">
        <f>IF(A4781&lt;&gt;"عهدة","",SUMIFS($G$8:$G$5007,$B$8:$B$5007,B4781,$A$8:$A$5007,"مصروف",$I$8:$I$5007,"&lt;&gt;مرفوض"))</f>
        <v/>
      </c>
      <c r="P4781" s="25">
        <f>IF(A4781&lt;&gt;"عهدة","",N(F4781)-O4781)</f>
        <v/>
      </c>
      <c r="Q4781" s="26">
        <f>IF(A4781="","",IF(A4781="عهدة",IF(N(F4781)=0,"⚠ أدخل قيمة العهدة",IF(P4781&lt;0,"⛔ عجز / زيادة مصروفات "&amp;TEXT(-P4781,"#,##0"),IF(COUNTIFS($B$8:$B$5007,B4781,$A$8:$A$5007,"مصروف",$I$8:$I$5007,"&lt;&gt;مرفوض",$K$8:$K$5007,"&lt;&gt;نعم")&gt;0,"⚠ "&amp;COUNTIFS($B$8:$B$5007,B4781,$A$8:$A$5007,"مصروف",$I$8:$I$5007,"&lt;&gt;مرفوض",$K$8:$K$5007,"&lt;&gt;نعم")&amp;" مصروف غير مسوى",IF(L4781="تمت التسوية",IF(P4781=0,"✔ متوازنة وتمت التسوية","✔ تمت التسوية – متبقي "&amp;TEXT(P4781,"#,##0")),IF(P4781&gt;0,"متبقي "&amp;TEXT(P4781,"#,##0"),"✔ متوازنة"))))),IF(R4781=0,"⚠ أضف سطر عهدة أولًا",IF(OR(C4781="",N(G4781)=0),"⚠ أكمل التاريخ والقيمة",IF(S4781="","⚠ التاريخ خارج السنة المالية",IF(H4781="","⚠ اختر بند الموازنة",IF(I4781="مرفوض","✖ مرفوض من المدير",IF(I4781&lt;&gt;"موافق","⏳ بانتظار موافقة المدير",IF(K4781&lt;&gt;"نعم","⚠ غير مسوى مع الحسابات","✔ معتمد ومسوى")))))))))</f>
        <v/>
      </c>
      <c r="R4781">
        <f>N(R4780)+IF(A4781="عهدة",1,0)</f>
        <v/>
      </c>
      <c r="S4781">
        <f>IF(C4781="","",IF(AND(C4781&gt;=DATE(2026,9,1),C4781&lt;=DATE(2027,8,31)),(YEAR(C4781)-2026)*12+MONTH(C4781)-8,""))</f>
        <v/>
      </c>
      <c r="T4781">
        <f>IF(AND(A4781="مصروف",R4781&gt;0,I4781="موافق",S4781&lt;&gt;"",H4781&lt;&gt;""),N(G4781),0)</f>
        <v/>
      </c>
    </row>
    <row r="4782">
      <c r="A4782" s="19" t="n"/>
      <c r="B4782" s="20">
        <f>IF(A4782="","",IF(R4782=0,"⚠ أضف سطر عهدة أولًا","BDR-"&amp;TEXT(R4782,"000")))</f>
        <v/>
      </c>
      <c r="C4782" s="21" t="n"/>
      <c r="D4782" s="20">
        <f>IF(C4782="","",IF(S4782="","خارج السنة المالية",INDEX(القوائم!$D$2:$D$13,S4782)))</f>
        <v/>
      </c>
      <c r="E4782" s="22" t="n"/>
      <c r="F4782" s="23" t="n"/>
      <c r="G4782" s="23" t="n"/>
      <c r="H4782" s="22" t="n"/>
      <c r="I4782" s="19" t="n"/>
      <c r="J4782" s="21" t="n"/>
      <c r="K4782" s="19" t="n"/>
      <c r="L4782" s="19" t="n"/>
      <c r="M4782" s="21" t="n"/>
      <c r="N4782" s="22" t="n"/>
      <c r="O4782" s="24">
        <f>IF(A4782&lt;&gt;"عهدة","",SUMIFS($G$8:$G$5007,$B$8:$B$5007,B4782,$A$8:$A$5007,"مصروف",$I$8:$I$5007,"&lt;&gt;مرفوض"))</f>
        <v/>
      </c>
      <c r="P4782" s="25">
        <f>IF(A4782&lt;&gt;"عهدة","",N(F4782)-O4782)</f>
        <v/>
      </c>
      <c r="Q4782" s="26">
        <f>IF(A4782="","",IF(A4782="عهدة",IF(N(F4782)=0,"⚠ أدخل قيمة العهدة",IF(P4782&lt;0,"⛔ عجز / زيادة مصروفات "&amp;TEXT(-P4782,"#,##0"),IF(COUNTIFS($B$8:$B$5007,B4782,$A$8:$A$5007,"مصروف",$I$8:$I$5007,"&lt;&gt;مرفوض",$K$8:$K$5007,"&lt;&gt;نعم")&gt;0,"⚠ "&amp;COUNTIFS($B$8:$B$5007,B4782,$A$8:$A$5007,"مصروف",$I$8:$I$5007,"&lt;&gt;مرفوض",$K$8:$K$5007,"&lt;&gt;نعم")&amp;" مصروف غير مسوى",IF(L4782="تمت التسوية",IF(P4782=0,"✔ متوازنة وتمت التسوية","✔ تمت التسوية – متبقي "&amp;TEXT(P4782,"#,##0")),IF(P4782&gt;0,"متبقي "&amp;TEXT(P4782,"#,##0"),"✔ متوازنة"))))),IF(R4782=0,"⚠ أضف سطر عهدة أولًا",IF(OR(C4782="",N(G4782)=0),"⚠ أكمل التاريخ والقيمة",IF(S4782="","⚠ التاريخ خارج السنة المالية",IF(H4782="","⚠ اختر بند الموازنة",IF(I4782="مرفوض","✖ مرفوض من المدير",IF(I4782&lt;&gt;"موافق","⏳ بانتظار موافقة المدير",IF(K4782&lt;&gt;"نعم","⚠ غير مسوى مع الحسابات","✔ معتمد ومسوى")))))))))</f>
        <v/>
      </c>
      <c r="R4782">
        <f>N(R4781)+IF(A4782="عهدة",1,0)</f>
        <v/>
      </c>
      <c r="S4782">
        <f>IF(C4782="","",IF(AND(C4782&gt;=DATE(2026,9,1),C4782&lt;=DATE(2027,8,31)),(YEAR(C4782)-2026)*12+MONTH(C4782)-8,""))</f>
        <v/>
      </c>
      <c r="T4782">
        <f>IF(AND(A4782="مصروف",R4782&gt;0,I4782="موافق",S4782&lt;&gt;"",H4782&lt;&gt;""),N(G4782),0)</f>
        <v/>
      </c>
    </row>
    <row r="4783">
      <c r="A4783" s="19" t="n"/>
      <c r="B4783" s="20">
        <f>IF(A4783="","",IF(R4783=0,"⚠ أضف سطر عهدة أولًا","BDR-"&amp;TEXT(R4783,"000")))</f>
        <v/>
      </c>
      <c r="C4783" s="21" t="n"/>
      <c r="D4783" s="20">
        <f>IF(C4783="","",IF(S4783="","خارج السنة المالية",INDEX(القوائم!$D$2:$D$13,S4783)))</f>
        <v/>
      </c>
      <c r="E4783" s="22" t="n"/>
      <c r="F4783" s="23" t="n"/>
      <c r="G4783" s="23" t="n"/>
      <c r="H4783" s="22" t="n"/>
      <c r="I4783" s="19" t="n"/>
      <c r="J4783" s="21" t="n"/>
      <c r="K4783" s="19" t="n"/>
      <c r="L4783" s="19" t="n"/>
      <c r="M4783" s="21" t="n"/>
      <c r="N4783" s="22" t="n"/>
      <c r="O4783" s="24">
        <f>IF(A4783&lt;&gt;"عهدة","",SUMIFS($G$8:$G$5007,$B$8:$B$5007,B4783,$A$8:$A$5007,"مصروف",$I$8:$I$5007,"&lt;&gt;مرفوض"))</f>
        <v/>
      </c>
      <c r="P4783" s="25">
        <f>IF(A4783&lt;&gt;"عهدة","",N(F4783)-O4783)</f>
        <v/>
      </c>
      <c r="Q4783" s="26">
        <f>IF(A4783="","",IF(A4783="عهدة",IF(N(F4783)=0,"⚠ أدخل قيمة العهدة",IF(P4783&lt;0,"⛔ عجز / زيادة مصروفات "&amp;TEXT(-P4783,"#,##0"),IF(COUNTIFS($B$8:$B$5007,B4783,$A$8:$A$5007,"مصروف",$I$8:$I$5007,"&lt;&gt;مرفوض",$K$8:$K$5007,"&lt;&gt;نعم")&gt;0,"⚠ "&amp;COUNTIFS($B$8:$B$5007,B4783,$A$8:$A$5007,"مصروف",$I$8:$I$5007,"&lt;&gt;مرفوض",$K$8:$K$5007,"&lt;&gt;نعم")&amp;" مصروف غير مسوى",IF(L4783="تمت التسوية",IF(P4783=0,"✔ متوازنة وتمت التسوية","✔ تمت التسوية – متبقي "&amp;TEXT(P4783,"#,##0")),IF(P4783&gt;0,"متبقي "&amp;TEXT(P4783,"#,##0"),"✔ متوازنة"))))),IF(R4783=0,"⚠ أضف سطر عهدة أولًا",IF(OR(C4783="",N(G4783)=0),"⚠ أكمل التاريخ والقيمة",IF(S4783="","⚠ التاريخ خارج السنة المالية",IF(H4783="","⚠ اختر بند الموازنة",IF(I4783="مرفوض","✖ مرفوض من المدير",IF(I4783&lt;&gt;"موافق","⏳ بانتظار موافقة المدير",IF(K4783&lt;&gt;"نعم","⚠ غير مسوى مع الحسابات","✔ معتمد ومسوى")))))))))</f>
        <v/>
      </c>
      <c r="R4783">
        <f>N(R4782)+IF(A4783="عهدة",1,0)</f>
        <v/>
      </c>
      <c r="S4783">
        <f>IF(C4783="","",IF(AND(C4783&gt;=DATE(2026,9,1),C4783&lt;=DATE(2027,8,31)),(YEAR(C4783)-2026)*12+MONTH(C4783)-8,""))</f>
        <v/>
      </c>
      <c r="T4783">
        <f>IF(AND(A4783="مصروف",R4783&gt;0,I4783="موافق",S4783&lt;&gt;"",H4783&lt;&gt;""),N(G4783),0)</f>
        <v/>
      </c>
    </row>
    <row r="4784">
      <c r="A4784" s="19" t="n"/>
      <c r="B4784" s="20">
        <f>IF(A4784="","",IF(R4784=0,"⚠ أضف سطر عهدة أولًا","BDR-"&amp;TEXT(R4784,"000")))</f>
        <v/>
      </c>
      <c r="C4784" s="21" t="n"/>
      <c r="D4784" s="20">
        <f>IF(C4784="","",IF(S4784="","خارج السنة المالية",INDEX(القوائم!$D$2:$D$13,S4784)))</f>
        <v/>
      </c>
      <c r="E4784" s="22" t="n"/>
      <c r="F4784" s="23" t="n"/>
      <c r="G4784" s="23" t="n"/>
      <c r="H4784" s="22" t="n"/>
      <c r="I4784" s="19" t="n"/>
      <c r="J4784" s="21" t="n"/>
      <c r="K4784" s="19" t="n"/>
      <c r="L4784" s="19" t="n"/>
      <c r="M4784" s="21" t="n"/>
      <c r="N4784" s="22" t="n"/>
      <c r="O4784" s="24">
        <f>IF(A4784&lt;&gt;"عهدة","",SUMIFS($G$8:$G$5007,$B$8:$B$5007,B4784,$A$8:$A$5007,"مصروف",$I$8:$I$5007,"&lt;&gt;مرفوض"))</f>
        <v/>
      </c>
      <c r="P4784" s="25">
        <f>IF(A4784&lt;&gt;"عهدة","",N(F4784)-O4784)</f>
        <v/>
      </c>
      <c r="Q4784" s="26">
        <f>IF(A4784="","",IF(A4784="عهدة",IF(N(F4784)=0,"⚠ أدخل قيمة العهدة",IF(P4784&lt;0,"⛔ عجز / زيادة مصروفات "&amp;TEXT(-P4784,"#,##0"),IF(COUNTIFS($B$8:$B$5007,B4784,$A$8:$A$5007,"مصروف",$I$8:$I$5007,"&lt;&gt;مرفوض",$K$8:$K$5007,"&lt;&gt;نعم")&gt;0,"⚠ "&amp;COUNTIFS($B$8:$B$5007,B4784,$A$8:$A$5007,"مصروف",$I$8:$I$5007,"&lt;&gt;مرفوض",$K$8:$K$5007,"&lt;&gt;نعم")&amp;" مصروف غير مسوى",IF(L4784="تمت التسوية",IF(P4784=0,"✔ متوازنة وتمت التسوية","✔ تمت التسوية – متبقي "&amp;TEXT(P4784,"#,##0")),IF(P4784&gt;0,"متبقي "&amp;TEXT(P4784,"#,##0"),"✔ متوازنة"))))),IF(R4784=0,"⚠ أضف سطر عهدة أولًا",IF(OR(C4784="",N(G4784)=0),"⚠ أكمل التاريخ والقيمة",IF(S4784="","⚠ التاريخ خارج السنة المالية",IF(H4784="","⚠ اختر بند الموازنة",IF(I4784="مرفوض","✖ مرفوض من المدير",IF(I4784&lt;&gt;"موافق","⏳ بانتظار موافقة المدير",IF(K4784&lt;&gt;"نعم","⚠ غير مسوى مع الحسابات","✔ معتمد ومسوى")))))))))</f>
        <v/>
      </c>
      <c r="R4784">
        <f>N(R4783)+IF(A4784="عهدة",1,0)</f>
        <v/>
      </c>
      <c r="S4784">
        <f>IF(C4784="","",IF(AND(C4784&gt;=DATE(2026,9,1),C4784&lt;=DATE(2027,8,31)),(YEAR(C4784)-2026)*12+MONTH(C4784)-8,""))</f>
        <v/>
      </c>
      <c r="T4784">
        <f>IF(AND(A4784="مصروف",R4784&gt;0,I4784="موافق",S4784&lt;&gt;"",H4784&lt;&gt;""),N(G4784),0)</f>
        <v/>
      </c>
    </row>
    <row r="4785">
      <c r="A4785" s="19" t="n"/>
      <c r="B4785" s="20">
        <f>IF(A4785="","",IF(R4785=0,"⚠ أضف سطر عهدة أولًا","BDR-"&amp;TEXT(R4785,"000")))</f>
        <v/>
      </c>
      <c r="C4785" s="21" t="n"/>
      <c r="D4785" s="20">
        <f>IF(C4785="","",IF(S4785="","خارج السنة المالية",INDEX(القوائم!$D$2:$D$13,S4785)))</f>
        <v/>
      </c>
      <c r="E4785" s="22" t="n"/>
      <c r="F4785" s="23" t="n"/>
      <c r="G4785" s="23" t="n"/>
      <c r="H4785" s="22" t="n"/>
      <c r="I4785" s="19" t="n"/>
      <c r="J4785" s="21" t="n"/>
      <c r="K4785" s="19" t="n"/>
      <c r="L4785" s="19" t="n"/>
      <c r="M4785" s="21" t="n"/>
      <c r="N4785" s="22" t="n"/>
      <c r="O4785" s="24">
        <f>IF(A4785&lt;&gt;"عهدة","",SUMIFS($G$8:$G$5007,$B$8:$B$5007,B4785,$A$8:$A$5007,"مصروف",$I$8:$I$5007,"&lt;&gt;مرفوض"))</f>
        <v/>
      </c>
      <c r="P4785" s="25">
        <f>IF(A4785&lt;&gt;"عهدة","",N(F4785)-O4785)</f>
        <v/>
      </c>
      <c r="Q4785" s="26">
        <f>IF(A4785="","",IF(A4785="عهدة",IF(N(F4785)=0,"⚠ أدخل قيمة العهدة",IF(P4785&lt;0,"⛔ عجز / زيادة مصروفات "&amp;TEXT(-P4785,"#,##0"),IF(COUNTIFS($B$8:$B$5007,B4785,$A$8:$A$5007,"مصروف",$I$8:$I$5007,"&lt;&gt;مرفوض",$K$8:$K$5007,"&lt;&gt;نعم")&gt;0,"⚠ "&amp;COUNTIFS($B$8:$B$5007,B4785,$A$8:$A$5007,"مصروف",$I$8:$I$5007,"&lt;&gt;مرفوض",$K$8:$K$5007,"&lt;&gt;نعم")&amp;" مصروف غير مسوى",IF(L4785="تمت التسوية",IF(P4785=0,"✔ متوازنة وتمت التسوية","✔ تمت التسوية – متبقي "&amp;TEXT(P4785,"#,##0")),IF(P4785&gt;0,"متبقي "&amp;TEXT(P4785,"#,##0"),"✔ متوازنة"))))),IF(R4785=0,"⚠ أضف سطر عهدة أولًا",IF(OR(C4785="",N(G4785)=0),"⚠ أكمل التاريخ والقيمة",IF(S4785="","⚠ التاريخ خارج السنة المالية",IF(H4785="","⚠ اختر بند الموازنة",IF(I4785="مرفوض","✖ مرفوض من المدير",IF(I4785&lt;&gt;"موافق","⏳ بانتظار موافقة المدير",IF(K4785&lt;&gt;"نعم","⚠ غير مسوى مع الحسابات","✔ معتمد ومسوى")))))))))</f>
        <v/>
      </c>
      <c r="R4785">
        <f>N(R4784)+IF(A4785="عهدة",1,0)</f>
        <v/>
      </c>
      <c r="S4785">
        <f>IF(C4785="","",IF(AND(C4785&gt;=DATE(2026,9,1),C4785&lt;=DATE(2027,8,31)),(YEAR(C4785)-2026)*12+MONTH(C4785)-8,""))</f>
        <v/>
      </c>
      <c r="T4785">
        <f>IF(AND(A4785="مصروف",R4785&gt;0,I4785="موافق",S4785&lt;&gt;"",H4785&lt;&gt;""),N(G4785),0)</f>
        <v/>
      </c>
    </row>
    <row r="4786">
      <c r="A4786" s="19" t="n"/>
      <c r="B4786" s="20">
        <f>IF(A4786="","",IF(R4786=0,"⚠ أضف سطر عهدة أولًا","BDR-"&amp;TEXT(R4786,"000")))</f>
        <v/>
      </c>
      <c r="C4786" s="21" t="n"/>
      <c r="D4786" s="20">
        <f>IF(C4786="","",IF(S4786="","خارج السنة المالية",INDEX(القوائم!$D$2:$D$13,S4786)))</f>
        <v/>
      </c>
      <c r="E4786" s="22" t="n"/>
      <c r="F4786" s="23" t="n"/>
      <c r="G4786" s="23" t="n"/>
      <c r="H4786" s="22" t="n"/>
      <c r="I4786" s="19" t="n"/>
      <c r="J4786" s="21" t="n"/>
      <c r="K4786" s="19" t="n"/>
      <c r="L4786" s="19" t="n"/>
      <c r="M4786" s="21" t="n"/>
      <c r="N4786" s="22" t="n"/>
      <c r="O4786" s="24">
        <f>IF(A4786&lt;&gt;"عهدة","",SUMIFS($G$8:$G$5007,$B$8:$B$5007,B4786,$A$8:$A$5007,"مصروف",$I$8:$I$5007,"&lt;&gt;مرفوض"))</f>
        <v/>
      </c>
      <c r="P4786" s="25">
        <f>IF(A4786&lt;&gt;"عهدة","",N(F4786)-O4786)</f>
        <v/>
      </c>
      <c r="Q4786" s="26">
        <f>IF(A4786="","",IF(A4786="عهدة",IF(N(F4786)=0,"⚠ أدخل قيمة العهدة",IF(P4786&lt;0,"⛔ عجز / زيادة مصروفات "&amp;TEXT(-P4786,"#,##0"),IF(COUNTIFS($B$8:$B$5007,B4786,$A$8:$A$5007,"مصروف",$I$8:$I$5007,"&lt;&gt;مرفوض",$K$8:$K$5007,"&lt;&gt;نعم")&gt;0,"⚠ "&amp;COUNTIFS($B$8:$B$5007,B4786,$A$8:$A$5007,"مصروف",$I$8:$I$5007,"&lt;&gt;مرفوض",$K$8:$K$5007,"&lt;&gt;نعم")&amp;" مصروف غير مسوى",IF(L4786="تمت التسوية",IF(P4786=0,"✔ متوازنة وتمت التسوية","✔ تمت التسوية – متبقي "&amp;TEXT(P4786,"#,##0")),IF(P4786&gt;0,"متبقي "&amp;TEXT(P4786,"#,##0"),"✔ متوازنة"))))),IF(R4786=0,"⚠ أضف سطر عهدة أولًا",IF(OR(C4786="",N(G4786)=0),"⚠ أكمل التاريخ والقيمة",IF(S4786="","⚠ التاريخ خارج السنة المالية",IF(H4786="","⚠ اختر بند الموازنة",IF(I4786="مرفوض","✖ مرفوض من المدير",IF(I4786&lt;&gt;"موافق","⏳ بانتظار موافقة المدير",IF(K4786&lt;&gt;"نعم","⚠ غير مسوى مع الحسابات","✔ معتمد ومسوى")))))))))</f>
        <v/>
      </c>
      <c r="R4786">
        <f>N(R4785)+IF(A4786="عهدة",1,0)</f>
        <v/>
      </c>
      <c r="S4786">
        <f>IF(C4786="","",IF(AND(C4786&gt;=DATE(2026,9,1),C4786&lt;=DATE(2027,8,31)),(YEAR(C4786)-2026)*12+MONTH(C4786)-8,""))</f>
        <v/>
      </c>
      <c r="T4786">
        <f>IF(AND(A4786="مصروف",R4786&gt;0,I4786="موافق",S4786&lt;&gt;"",H4786&lt;&gt;""),N(G4786),0)</f>
        <v/>
      </c>
    </row>
    <row r="4787">
      <c r="A4787" s="19" t="n"/>
      <c r="B4787" s="20">
        <f>IF(A4787="","",IF(R4787=0,"⚠ أضف سطر عهدة أولًا","BDR-"&amp;TEXT(R4787,"000")))</f>
        <v/>
      </c>
      <c r="C4787" s="21" t="n"/>
      <c r="D4787" s="20">
        <f>IF(C4787="","",IF(S4787="","خارج السنة المالية",INDEX(القوائم!$D$2:$D$13,S4787)))</f>
        <v/>
      </c>
      <c r="E4787" s="22" t="n"/>
      <c r="F4787" s="23" t="n"/>
      <c r="G4787" s="23" t="n"/>
      <c r="H4787" s="22" t="n"/>
      <c r="I4787" s="19" t="n"/>
      <c r="J4787" s="21" t="n"/>
      <c r="K4787" s="19" t="n"/>
      <c r="L4787" s="19" t="n"/>
      <c r="M4787" s="21" t="n"/>
      <c r="N4787" s="22" t="n"/>
      <c r="O4787" s="24">
        <f>IF(A4787&lt;&gt;"عهدة","",SUMIFS($G$8:$G$5007,$B$8:$B$5007,B4787,$A$8:$A$5007,"مصروف",$I$8:$I$5007,"&lt;&gt;مرفوض"))</f>
        <v/>
      </c>
      <c r="P4787" s="25">
        <f>IF(A4787&lt;&gt;"عهدة","",N(F4787)-O4787)</f>
        <v/>
      </c>
      <c r="Q4787" s="26">
        <f>IF(A4787="","",IF(A4787="عهدة",IF(N(F4787)=0,"⚠ أدخل قيمة العهدة",IF(P4787&lt;0,"⛔ عجز / زيادة مصروفات "&amp;TEXT(-P4787,"#,##0"),IF(COUNTIFS($B$8:$B$5007,B4787,$A$8:$A$5007,"مصروف",$I$8:$I$5007,"&lt;&gt;مرفوض",$K$8:$K$5007,"&lt;&gt;نعم")&gt;0,"⚠ "&amp;COUNTIFS($B$8:$B$5007,B4787,$A$8:$A$5007,"مصروف",$I$8:$I$5007,"&lt;&gt;مرفوض",$K$8:$K$5007,"&lt;&gt;نعم")&amp;" مصروف غير مسوى",IF(L4787="تمت التسوية",IF(P4787=0,"✔ متوازنة وتمت التسوية","✔ تمت التسوية – متبقي "&amp;TEXT(P4787,"#,##0")),IF(P4787&gt;0,"متبقي "&amp;TEXT(P4787,"#,##0"),"✔ متوازنة"))))),IF(R4787=0,"⚠ أضف سطر عهدة أولًا",IF(OR(C4787="",N(G4787)=0),"⚠ أكمل التاريخ والقيمة",IF(S4787="","⚠ التاريخ خارج السنة المالية",IF(H4787="","⚠ اختر بند الموازنة",IF(I4787="مرفوض","✖ مرفوض من المدير",IF(I4787&lt;&gt;"موافق","⏳ بانتظار موافقة المدير",IF(K4787&lt;&gt;"نعم","⚠ غير مسوى مع الحسابات","✔ معتمد ومسوى")))))))))</f>
        <v/>
      </c>
      <c r="R4787">
        <f>N(R4786)+IF(A4787="عهدة",1,0)</f>
        <v/>
      </c>
      <c r="S4787">
        <f>IF(C4787="","",IF(AND(C4787&gt;=DATE(2026,9,1),C4787&lt;=DATE(2027,8,31)),(YEAR(C4787)-2026)*12+MONTH(C4787)-8,""))</f>
        <v/>
      </c>
      <c r="T4787">
        <f>IF(AND(A4787="مصروف",R4787&gt;0,I4787="موافق",S4787&lt;&gt;"",H4787&lt;&gt;""),N(G4787),0)</f>
        <v/>
      </c>
    </row>
    <row r="4788">
      <c r="A4788" s="19" t="n"/>
      <c r="B4788" s="20">
        <f>IF(A4788="","",IF(R4788=0,"⚠ أضف سطر عهدة أولًا","BDR-"&amp;TEXT(R4788,"000")))</f>
        <v/>
      </c>
      <c r="C4788" s="21" t="n"/>
      <c r="D4788" s="20">
        <f>IF(C4788="","",IF(S4788="","خارج السنة المالية",INDEX(القوائم!$D$2:$D$13,S4788)))</f>
        <v/>
      </c>
      <c r="E4788" s="22" t="n"/>
      <c r="F4788" s="23" t="n"/>
      <c r="G4788" s="23" t="n"/>
      <c r="H4788" s="22" t="n"/>
      <c r="I4788" s="19" t="n"/>
      <c r="J4788" s="21" t="n"/>
      <c r="K4788" s="19" t="n"/>
      <c r="L4788" s="19" t="n"/>
      <c r="M4788" s="21" t="n"/>
      <c r="N4788" s="22" t="n"/>
      <c r="O4788" s="24">
        <f>IF(A4788&lt;&gt;"عهدة","",SUMIFS($G$8:$G$5007,$B$8:$B$5007,B4788,$A$8:$A$5007,"مصروف",$I$8:$I$5007,"&lt;&gt;مرفوض"))</f>
        <v/>
      </c>
      <c r="P4788" s="25">
        <f>IF(A4788&lt;&gt;"عهدة","",N(F4788)-O4788)</f>
        <v/>
      </c>
      <c r="Q4788" s="26">
        <f>IF(A4788="","",IF(A4788="عهدة",IF(N(F4788)=0,"⚠ أدخل قيمة العهدة",IF(P4788&lt;0,"⛔ عجز / زيادة مصروفات "&amp;TEXT(-P4788,"#,##0"),IF(COUNTIFS($B$8:$B$5007,B4788,$A$8:$A$5007,"مصروف",$I$8:$I$5007,"&lt;&gt;مرفوض",$K$8:$K$5007,"&lt;&gt;نعم")&gt;0,"⚠ "&amp;COUNTIFS($B$8:$B$5007,B4788,$A$8:$A$5007,"مصروف",$I$8:$I$5007,"&lt;&gt;مرفوض",$K$8:$K$5007,"&lt;&gt;نعم")&amp;" مصروف غير مسوى",IF(L4788="تمت التسوية",IF(P4788=0,"✔ متوازنة وتمت التسوية","✔ تمت التسوية – متبقي "&amp;TEXT(P4788,"#,##0")),IF(P4788&gt;0,"متبقي "&amp;TEXT(P4788,"#,##0"),"✔ متوازنة"))))),IF(R4788=0,"⚠ أضف سطر عهدة أولًا",IF(OR(C4788="",N(G4788)=0),"⚠ أكمل التاريخ والقيمة",IF(S4788="","⚠ التاريخ خارج السنة المالية",IF(H4788="","⚠ اختر بند الموازنة",IF(I4788="مرفوض","✖ مرفوض من المدير",IF(I4788&lt;&gt;"موافق","⏳ بانتظار موافقة المدير",IF(K4788&lt;&gt;"نعم","⚠ غير مسوى مع الحسابات","✔ معتمد ومسوى")))))))))</f>
        <v/>
      </c>
      <c r="R4788">
        <f>N(R4787)+IF(A4788="عهدة",1,0)</f>
        <v/>
      </c>
      <c r="S4788">
        <f>IF(C4788="","",IF(AND(C4788&gt;=DATE(2026,9,1),C4788&lt;=DATE(2027,8,31)),(YEAR(C4788)-2026)*12+MONTH(C4788)-8,""))</f>
        <v/>
      </c>
      <c r="T4788">
        <f>IF(AND(A4788="مصروف",R4788&gt;0,I4788="موافق",S4788&lt;&gt;"",H4788&lt;&gt;""),N(G4788),0)</f>
        <v/>
      </c>
    </row>
    <row r="4789">
      <c r="A4789" s="19" t="n"/>
      <c r="B4789" s="20">
        <f>IF(A4789="","",IF(R4789=0,"⚠ أضف سطر عهدة أولًا","BDR-"&amp;TEXT(R4789,"000")))</f>
        <v/>
      </c>
      <c r="C4789" s="21" t="n"/>
      <c r="D4789" s="20">
        <f>IF(C4789="","",IF(S4789="","خارج السنة المالية",INDEX(القوائم!$D$2:$D$13,S4789)))</f>
        <v/>
      </c>
      <c r="E4789" s="22" t="n"/>
      <c r="F4789" s="23" t="n"/>
      <c r="G4789" s="23" t="n"/>
      <c r="H4789" s="22" t="n"/>
      <c r="I4789" s="19" t="n"/>
      <c r="J4789" s="21" t="n"/>
      <c r="K4789" s="19" t="n"/>
      <c r="L4789" s="19" t="n"/>
      <c r="M4789" s="21" t="n"/>
      <c r="N4789" s="22" t="n"/>
      <c r="O4789" s="24">
        <f>IF(A4789&lt;&gt;"عهدة","",SUMIFS($G$8:$G$5007,$B$8:$B$5007,B4789,$A$8:$A$5007,"مصروف",$I$8:$I$5007,"&lt;&gt;مرفوض"))</f>
        <v/>
      </c>
      <c r="P4789" s="25">
        <f>IF(A4789&lt;&gt;"عهدة","",N(F4789)-O4789)</f>
        <v/>
      </c>
      <c r="Q4789" s="26">
        <f>IF(A4789="","",IF(A4789="عهدة",IF(N(F4789)=0,"⚠ أدخل قيمة العهدة",IF(P4789&lt;0,"⛔ عجز / زيادة مصروفات "&amp;TEXT(-P4789,"#,##0"),IF(COUNTIFS($B$8:$B$5007,B4789,$A$8:$A$5007,"مصروف",$I$8:$I$5007,"&lt;&gt;مرفوض",$K$8:$K$5007,"&lt;&gt;نعم")&gt;0,"⚠ "&amp;COUNTIFS($B$8:$B$5007,B4789,$A$8:$A$5007,"مصروف",$I$8:$I$5007,"&lt;&gt;مرفوض",$K$8:$K$5007,"&lt;&gt;نعم")&amp;" مصروف غير مسوى",IF(L4789="تمت التسوية",IF(P4789=0,"✔ متوازنة وتمت التسوية","✔ تمت التسوية – متبقي "&amp;TEXT(P4789,"#,##0")),IF(P4789&gt;0,"متبقي "&amp;TEXT(P4789,"#,##0"),"✔ متوازنة"))))),IF(R4789=0,"⚠ أضف سطر عهدة أولًا",IF(OR(C4789="",N(G4789)=0),"⚠ أكمل التاريخ والقيمة",IF(S4789="","⚠ التاريخ خارج السنة المالية",IF(H4789="","⚠ اختر بند الموازنة",IF(I4789="مرفوض","✖ مرفوض من المدير",IF(I4789&lt;&gt;"موافق","⏳ بانتظار موافقة المدير",IF(K4789&lt;&gt;"نعم","⚠ غير مسوى مع الحسابات","✔ معتمد ومسوى")))))))))</f>
        <v/>
      </c>
      <c r="R4789">
        <f>N(R4788)+IF(A4789="عهدة",1,0)</f>
        <v/>
      </c>
      <c r="S4789">
        <f>IF(C4789="","",IF(AND(C4789&gt;=DATE(2026,9,1),C4789&lt;=DATE(2027,8,31)),(YEAR(C4789)-2026)*12+MONTH(C4789)-8,""))</f>
        <v/>
      </c>
      <c r="T4789">
        <f>IF(AND(A4789="مصروف",R4789&gt;0,I4789="موافق",S4789&lt;&gt;"",H4789&lt;&gt;""),N(G4789),0)</f>
        <v/>
      </c>
    </row>
    <row r="4790">
      <c r="A4790" s="19" t="n"/>
      <c r="B4790" s="20">
        <f>IF(A4790="","",IF(R4790=0,"⚠ أضف سطر عهدة أولًا","BDR-"&amp;TEXT(R4790,"000")))</f>
        <v/>
      </c>
      <c r="C4790" s="21" t="n"/>
      <c r="D4790" s="20">
        <f>IF(C4790="","",IF(S4790="","خارج السنة المالية",INDEX(القوائم!$D$2:$D$13,S4790)))</f>
        <v/>
      </c>
      <c r="E4790" s="22" t="n"/>
      <c r="F4790" s="23" t="n"/>
      <c r="G4790" s="23" t="n"/>
      <c r="H4790" s="22" t="n"/>
      <c r="I4790" s="19" t="n"/>
      <c r="J4790" s="21" t="n"/>
      <c r="K4790" s="19" t="n"/>
      <c r="L4790" s="19" t="n"/>
      <c r="M4790" s="21" t="n"/>
      <c r="N4790" s="22" t="n"/>
      <c r="O4790" s="24">
        <f>IF(A4790&lt;&gt;"عهدة","",SUMIFS($G$8:$G$5007,$B$8:$B$5007,B4790,$A$8:$A$5007,"مصروف",$I$8:$I$5007,"&lt;&gt;مرفوض"))</f>
        <v/>
      </c>
      <c r="P4790" s="25">
        <f>IF(A4790&lt;&gt;"عهدة","",N(F4790)-O4790)</f>
        <v/>
      </c>
      <c r="Q4790" s="26">
        <f>IF(A4790="","",IF(A4790="عهدة",IF(N(F4790)=0,"⚠ أدخل قيمة العهدة",IF(P4790&lt;0,"⛔ عجز / زيادة مصروفات "&amp;TEXT(-P4790,"#,##0"),IF(COUNTIFS($B$8:$B$5007,B4790,$A$8:$A$5007,"مصروف",$I$8:$I$5007,"&lt;&gt;مرفوض",$K$8:$K$5007,"&lt;&gt;نعم")&gt;0,"⚠ "&amp;COUNTIFS($B$8:$B$5007,B4790,$A$8:$A$5007,"مصروف",$I$8:$I$5007,"&lt;&gt;مرفوض",$K$8:$K$5007,"&lt;&gt;نعم")&amp;" مصروف غير مسوى",IF(L4790="تمت التسوية",IF(P4790=0,"✔ متوازنة وتمت التسوية","✔ تمت التسوية – متبقي "&amp;TEXT(P4790,"#,##0")),IF(P4790&gt;0,"متبقي "&amp;TEXT(P4790,"#,##0"),"✔ متوازنة"))))),IF(R4790=0,"⚠ أضف سطر عهدة أولًا",IF(OR(C4790="",N(G4790)=0),"⚠ أكمل التاريخ والقيمة",IF(S4790="","⚠ التاريخ خارج السنة المالية",IF(H4790="","⚠ اختر بند الموازنة",IF(I4790="مرفوض","✖ مرفوض من المدير",IF(I4790&lt;&gt;"موافق","⏳ بانتظار موافقة المدير",IF(K4790&lt;&gt;"نعم","⚠ غير مسوى مع الحسابات","✔ معتمد ومسوى")))))))))</f>
        <v/>
      </c>
      <c r="R4790">
        <f>N(R4789)+IF(A4790="عهدة",1,0)</f>
        <v/>
      </c>
      <c r="S4790">
        <f>IF(C4790="","",IF(AND(C4790&gt;=DATE(2026,9,1),C4790&lt;=DATE(2027,8,31)),(YEAR(C4790)-2026)*12+MONTH(C4790)-8,""))</f>
        <v/>
      </c>
      <c r="T4790">
        <f>IF(AND(A4790="مصروف",R4790&gt;0,I4790="موافق",S4790&lt;&gt;"",H4790&lt;&gt;""),N(G4790),0)</f>
        <v/>
      </c>
    </row>
    <row r="4791">
      <c r="A4791" s="19" t="n"/>
      <c r="B4791" s="20">
        <f>IF(A4791="","",IF(R4791=0,"⚠ أضف سطر عهدة أولًا","BDR-"&amp;TEXT(R4791,"000")))</f>
        <v/>
      </c>
      <c r="C4791" s="21" t="n"/>
      <c r="D4791" s="20">
        <f>IF(C4791="","",IF(S4791="","خارج السنة المالية",INDEX(القوائم!$D$2:$D$13,S4791)))</f>
        <v/>
      </c>
      <c r="E4791" s="22" t="n"/>
      <c r="F4791" s="23" t="n"/>
      <c r="G4791" s="23" t="n"/>
      <c r="H4791" s="22" t="n"/>
      <c r="I4791" s="19" t="n"/>
      <c r="J4791" s="21" t="n"/>
      <c r="K4791" s="19" t="n"/>
      <c r="L4791" s="19" t="n"/>
      <c r="M4791" s="21" t="n"/>
      <c r="N4791" s="22" t="n"/>
      <c r="O4791" s="24">
        <f>IF(A4791&lt;&gt;"عهدة","",SUMIFS($G$8:$G$5007,$B$8:$B$5007,B4791,$A$8:$A$5007,"مصروف",$I$8:$I$5007,"&lt;&gt;مرفوض"))</f>
        <v/>
      </c>
      <c r="P4791" s="25">
        <f>IF(A4791&lt;&gt;"عهدة","",N(F4791)-O4791)</f>
        <v/>
      </c>
      <c r="Q4791" s="26">
        <f>IF(A4791="","",IF(A4791="عهدة",IF(N(F4791)=0,"⚠ أدخل قيمة العهدة",IF(P4791&lt;0,"⛔ عجز / زيادة مصروفات "&amp;TEXT(-P4791,"#,##0"),IF(COUNTIFS($B$8:$B$5007,B4791,$A$8:$A$5007,"مصروف",$I$8:$I$5007,"&lt;&gt;مرفوض",$K$8:$K$5007,"&lt;&gt;نعم")&gt;0,"⚠ "&amp;COUNTIFS($B$8:$B$5007,B4791,$A$8:$A$5007,"مصروف",$I$8:$I$5007,"&lt;&gt;مرفوض",$K$8:$K$5007,"&lt;&gt;نعم")&amp;" مصروف غير مسوى",IF(L4791="تمت التسوية",IF(P4791=0,"✔ متوازنة وتمت التسوية","✔ تمت التسوية – متبقي "&amp;TEXT(P4791,"#,##0")),IF(P4791&gt;0,"متبقي "&amp;TEXT(P4791,"#,##0"),"✔ متوازنة"))))),IF(R4791=0,"⚠ أضف سطر عهدة أولًا",IF(OR(C4791="",N(G4791)=0),"⚠ أكمل التاريخ والقيمة",IF(S4791="","⚠ التاريخ خارج السنة المالية",IF(H4791="","⚠ اختر بند الموازنة",IF(I4791="مرفوض","✖ مرفوض من المدير",IF(I4791&lt;&gt;"موافق","⏳ بانتظار موافقة المدير",IF(K4791&lt;&gt;"نعم","⚠ غير مسوى مع الحسابات","✔ معتمد ومسوى")))))))))</f>
        <v/>
      </c>
      <c r="R4791">
        <f>N(R4790)+IF(A4791="عهدة",1,0)</f>
        <v/>
      </c>
      <c r="S4791">
        <f>IF(C4791="","",IF(AND(C4791&gt;=DATE(2026,9,1),C4791&lt;=DATE(2027,8,31)),(YEAR(C4791)-2026)*12+MONTH(C4791)-8,""))</f>
        <v/>
      </c>
      <c r="T4791">
        <f>IF(AND(A4791="مصروف",R4791&gt;0,I4791="موافق",S4791&lt;&gt;"",H4791&lt;&gt;""),N(G4791),0)</f>
        <v/>
      </c>
    </row>
    <row r="4792">
      <c r="A4792" s="19" t="n"/>
      <c r="B4792" s="20">
        <f>IF(A4792="","",IF(R4792=0,"⚠ أضف سطر عهدة أولًا","BDR-"&amp;TEXT(R4792,"000")))</f>
        <v/>
      </c>
      <c r="C4792" s="21" t="n"/>
      <c r="D4792" s="20">
        <f>IF(C4792="","",IF(S4792="","خارج السنة المالية",INDEX(القوائم!$D$2:$D$13,S4792)))</f>
        <v/>
      </c>
      <c r="E4792" s="22" t="n"/>
      <c r="F4792" s="23" t="n"/>
      <c r="G4792" s="23" t="n"/>
      <c r="H4792" s="22" t="n"/>
      <c r="I4792" s="19" t="n"/>
      <c r="J4792" s="21" t="n"/>
      <c r="K4792" s="19" t="n"/>
      <c r="L4792" s="19" t="n"/>
      <c r="M4792" s="21" t="n"/>
      <c r="N4792" s="22" t="n"/>
      <c r="O4792" s="24">
        <f>IF(A4792&lt;&gt;"عهدة","",SUMIFS($G$8:$G$5007,$B$8:$B$5007,B4792,$A$8:$A$5007,"مصروف",$I$8:$I$5007,"&lt;&gt;مرفوض"))</f>
        <v/>
      </c>
      <c r="P4792" s="25">
        <f>IF(A4792&lt;&gt;"عهدة","",N(F4792)-O4792)</f>
        <v/>
      </c>
      <c r="Q4792" s="26">
        <f>IF(A4792="","",IF(A4792="عهدة",IF(N(F4792)=0,"⚠ أدخل قيمة العهدة",IF(P4792&lt;0,"⛔ عجز / زيادة مصروفات "&amp;TEXT(-P4792,"#,##0"),IF(COUNTIFS($B$8:$B$5007,B4792,$A$8:$A$5007,"مصروف",$I$8:$I$5007,"&lt;&gt;مرفوض",$K$8:$K$5007,"&lt;&gt;نعم")&gt;0,"⚠ "&amp;COUNTIFS($B$8:$B$5007,B4792,$A$8:$A$5007,"مصروف",$I$8:$I$5007,"&lt;&gt;مرفوض",$K$8:$K$5007,"&lt;&gt;نعم")&amp;" مصروف غير مسوى",IF(L4792="تمت التسوية",IF(P4792=0,"✔ متوازنة وتمت التسوية","✔ تمت التسوية – متبقي "&amp;TEXT(P4792,"#,##0")),IF(P4792&gt;0,"متبقي "&amp;TEXT(P4792,"#,##0"),"✔ متوازنة"))))),IF(R4792=0,"⚠ أضف سطر عهدة أولًا",IF(OR(C4792="",N(G4792)=0),"⚠ أكمل التاريخ والقيمة",IF(S4792="","⚠ التاريخ خارج السنة المالية",IF(H4792="","⚠ اختر بند الموازنة",IF(I4792="مرفوض","✖ مرفوض من المدير",IF(I4792&lt;&gt;"موافق","⏳ بانتظار موافقة المدير",IF(K4792&lt;&gt;"نعم","⚠ غير مسوى مع الحسابات","✔ معتمد ومسوى")))))))))</f>
        <v/>
      </c>
      <c r="R4792">
        <f>N(R4791)+IF(A4792="عهدة",1,0)</f>
        <v/>
      </c>
      <c r="S4792">
        <f>IF(C4792="","",IF(AND(C4792&gt;=DATE(2026,9,1),C4792&lt;=DATE(2027,8,31)),(YEAR(C4792)-2026)*12+MONTH(C4792)-8,""))</f>
        <v/>
      </c>
      <c r="T4792">
        <f>IF(AND(A4792="مصروف",R4792&gt;0,I4792="موافق",S4792&lt;&gt;"",H4792&lt;&gt;""),N(G4792),0)</f>
        <v/>
      </c>
    </row>
    <row r="4793">
      <c r="A4793" s="19" t="n"/>
      <c r="B4793" s="20">
        <f>IF(A4793="","",IF(R4793=0,"⚠ أضف سطر عهدة أولًا","BDR-"&amp;TEXT(R4793,"000")))</f>
        <v/>
      </c>
      <c r="C4793" s="21" t="n"/>
      <c r="D4793" s="20">
        <f>IF(C4793="","",IF(S4793="","خارج السنة المالية",INDEX(القوائم!$D$2:$D$13,S4793)))</f>
        <v/>
      </c>
      <c r="E4793" s="22" t="n"/>
      <c r="F4793" s="23" t="n"/>
      <c r="G4793" s="23" t="n"/>
      <c r="H4793" s="22" t="n"/>
      <c r="I4793" s="19" t="n"/>
      <c r="J4793" s="21" t="n"/>
      <c r="K4793" s="19" t="n"/>
      <c r="L4793" s="19" t="n"/>
      <c r="M4793" s="21" t="n"/>
      <c r="N4793" s="22" t="n"/>
      <c r="O4793" s="24">
        <f>IF(A4793&lt;&gt;"عهدة","",SUMIFS($G$8:$G$5007,$B$8:$B$5007,B4793,$A$8:$A$5007,"مصروف",$I$8:$I$5007,"&lt;&gt;مرفوض"))</f>
        <v/>
      </c>
      <c r="P4793" s="25">
        <f>IF(A4793&lt;&gt;"عهدة","",N(F4793)-O4793)</f>
        <v/>
      </c>
      <c r="Q4793" s="26">
        <f>IF(A4793="","",IF(A4793="عهدة",IF(N(F4793)=0,"⚠ أدخل قيمة العهدة",IF(P4793&lt;0,"⛔ عجز / زيادة مصروفات "&amp;TEXT(-P4793,"#,##0"),IF(COUNTIFS($B$8:$B$5007,B4793,$A$8:$A$5007,"مصروف",$I$8:$I$5007,"&lt;&gt;مرفوض",$K$8:$K$5007,"&lt;&gt;نعم")&gt;0,"⚠ "&amp;COUNTIFS($B$8:$B$5007,B4793,$A$8:$A$5007,"مصروف",$I$8:$I$5007,"&lt;&gt;مرفوض",$K$8:$K$5007,"&lt;&gt;نعم")&amp;" مصروف غير مسوى",IF(L4793="تمت التسوية",IF(P4793=0,"✔ متوازنة وتمت التسوية","✔ تمت التسوية – متبقي "&amp;TEXT(P4793,"#,##0")),IF(P4793&gt;0,"متبقي "&amp;TEXT(P4793,"#,##0"),"✔ متوازنة"))))),IF(R4793=0,"⚠ أضف سطر عهدة أولًا",IF(OR(C4793="",N(G4793)=0),"⚠ أكمل التاريخ والقيمة",IF(S4793="","⚠ التاريخ خارج السنة المالية",IF(H4793="","⚠ اختر بند الموازنة",IF(I4793="مرفوض","✖ مرفوض من المدير",IF(I4793&lt;&gt;"موافق","⏳ بانتظار موافقة المدير",IF(K4793&lt;&gt;"نعم","⚠ غير مسوى مع الحسابات","✔ معتمد ومسوى")))))))))</f>
        <v/>
      </c>
      <c r="R4793">
        <f>N(R4792)+IF(A4793="عهدة",1,0)</f>
        <v/>
      </c>
      <c r="S4793">
        <f>IF(C4793="","",IF(AND(C4793&gt;=DATE(2026,9,1),C4793&lt;=DATE(2027,8,31)),(YEAR(C4793)-2026)*12+MONTH(C4793)-8,""))</f>
        <v/>
      </c>
      <c r="T4793">
        <f>IF(AND(A4793="مصروف",R4793&gt;0,I4793="موافق",S4793&lt;&gt;"",H4793&lt;&gt;""),N(G4793),0)</f>
        <v/>
      </c>
    </row>
    <row r="4794">
      <c r="A4794" s="19" t="n"/>
      <c r="B4794" s="20">
        <f>IF(A4794="","",IF(R4794=0,"⚠ أضف سطر عهدة أولًا","BDR-"&amp;TEXT(R4794,"000")))</f>
        <v/>
      </c>
      <c r="C4794" s="21" t="n"/>
      <c r="D4794" s="20">
        <f>IF(C4794="","",IF(S4794="","خارج السنة المالية",INDEX(القوائم!$D$2:$D$13,S4794)))</f>
        <v/>
      </c>
      <c r="E4794" s="22" t="n"/>
      <c r="F4794" s="23" t="n"/>
      <c r="G4794" s="23" t="n"/>
      <c r="H4794" s="22" t="n"/>
      <c r="I4794" s="19" t="n"/>
      <c r="J4794" s="21" t="n"/>
      <c r="K4794" s="19" t="n"/>
      <c r="L4794" s="19" t="n"/>
      <c r="M4794" s="21" t="n"/>
      <c r="N4794" s="22" t="n"/>
      <c r="O4794" s="24">
        <f>IF(A4794&lt;&gt;"عهدة","",SUMIFS($G$8:$G$5007,$B$8:$B$5007,B4794,$A$8:$A$5007,"مصروف",$I$8:$I$5007,"&lt;&gt;مرفوض"))</f>
        <v/>
      </c>
      <c r="P4794" s="25">
        <f>IF(A4794&lt;&gt;"عهدة","",N(F4794)-O4794)</f>
        <v/>
      </c>
      <c r="Q4794" s="26">
        <f>IF(A4794="","",IF(A4794="عهدة",IF(N(F4794)=0,"⚠ أدخل قيمة العهدة",IF(P4794&lt;0,"⛔ عجز / زيادة مصروفات "&amp;TEXT(-P4794,"#,##0"),IF(COUNTIFS($B$8:$B$5007,B4794,$A$8:$A$5007,"مصروف",$I$8:$I$5007,"&lt;&gt;مرفوض",$K$8:$K$5007,"&lt;&gt;نعم")&gt;0,"⚠ "&amp;COUNTIFS($B$8:$B$5007,B4794,$A$8:$A$5007,"مصروف",$I$8:$I$5007,"&lt;&gt;مرفوض",$K$8:$K$5007,"&lt;&gt;نعم")&amp;" مصروف غير مسوى",IF(L4794="تمت التسوية",IF(P4794=0,"✔ متوازنة وتمت التسوية","✔ تمت التسوية – متبقي "&amp;TEXT(P4794,"#,##0")),IF(P4794&gt;0,"متبقي "&amp;TEXT(P4794,"#,##0"),"✔ متوازنة"))))),IF(R4794=0,"⚠ أضف سطر عهدة أولًا",IF(OR(C4794="",N(G4794)=0),"⚠ أكمل التاريخ والقيمة",IF(S4794="","⚠ التاريخ خارج السنة المالية",IF(H4794="","⚠ اختر بند الموازنة",IF(I4794="مرفوض","✖ مرفوض من المدير",IF(I4794&lt;&gt;"موافق","⏳ بانتظار موافقة المدير",IF(K4794&lt;&gt;"نعم","⚠ غير مسوى مع الحسابات","✔ معتمد ومسوى")))))))))</f>
        <v/>
      </c>
      <c r="R4794">
        <f>N(R4793)+IF(A4794="عهدة",1,0)</f>
        <v/>
      </c>
      <c r="S4794">
        <f>IF(C4794="","",IF(AND(C4794&gt;=DATE(2026,9,1),C4794&lt;=DATE(2027,8,31)),(YEAR(C4794)-2026)*12+MONTH(C4794)-8,""))</f>
        <v/>
      </c>
      <c r="T4794">
        <f>IF(AND(A4794="مصروف",R4794&gt;0,I4794="موافق",S4794&lt;&gt;"",H4794&lt;&gt;""),N(G4794),0)</f>
        <v/>
      </c>
    </row>
    <row r="4795">
      <c r="A4795" s="19" t="n"/>
      <c r="B4795" s="20">
        <f>IF(A4795="","",IF(R4795=0,"⚠ أضف سطر عهدة أولًا","BDR-"&amp;TEXT(R4795,"000")))</f>
        <v/>
      </c>
      <c r="C4795" s="21" t="n"/>
      <c r="D4795" s="20">
        <f>IF(C4795="","",IF(S4795="","خارج السنة المالية",INDEX(القوائم!$D$2:$D$13,S4795)))</f>
        <v/>
      </c>
      <c r="E4795" s="22" t="n"/>
      <c r="F4795" s="23" t="n"/>
      <c r="G4795" s="23" t="n"/>
      <c r="H4795" s="22" t="n"/>
      <c r="I4795" s="19" t="n"/>
      <c r="J4795" s="21" t="n"/>
      <c r="K4795" s="19" t="n"/>
      <c r="L4795" s="19" t="n"/>
      <c r="M4795" s="21" t="n"/>
      <c r="N4795" s="22" t="n"/>
      <c r="O4795" s="24">
        <f>IF(A4795&lt;&gt;"عهدة","",SUMIFS($G$8:$G$5007,$B$8:$B$5007,B4795,$A$8:$A$5007,"مصروف",$I$8:$I$5007,"&lt;&gt;مرفوض"))</f>
        <v/>
      </c>
      <c r="P4795" s="25">
        <f>IF(A4795&lt;&gt;"عهدة","",N(F4795)-O4795)</f>
        <v/>
      </c>
      <c r="Q4795" s="26">
        <f>IF(A4795="","",IF(A4795="عهدة",IF(N(F4795)=0,"⚠ أدخل قيمة العهدة",IF(P4795&lt;0,"⛔ عجز / زيادة مصروفات "&amp;TEXT(-P4795,"#,##0"),IF(COUNTIFS($B$8:$B$5007,B4795,$A$8:$A$5007,"مصروف",$I$8:$I$5007,"&lt;&gt;مرفوض",$K$8:$K$5007,"&lt;&gt;نعم")&gt;0,"⚠ "&amp;COUNTIFS($B$8:$B$5007,B4795,$A$8:$A$5007,"مصروف",$I$8:$I$5007,"&lt;&gt;مرفوض",$K$8:$K$5007,"&lt;&gt;نعم")&amp;" مصروف غير مسوى",IF(L4795="تمت التسوية",IF(P4795=0,"✔ متوازنة وتمت التسوية","✔ تمت التسوية – متبقي "&amp;TEXT(P4795,"#,##0")),IF(P4795&gt;0,"متبقي "&amp;TEXT(P4795,"#,##0"),"✔ متوازنة"))))),IF(R4795=0,"⚠ أضف سطر عهدة أولًا",IF(OR(C4795="",N(G4795)=0),"⚠ أكمل التاريخ والقيمة",IF(S4795="","⚠ التاريخ خارج السنة المالية",IF(H4795="","⚠ اختر بند الموازنة",IF(I4795="مرفوض","✖ مرفوض من المدير",IF(I4795&lt;&gt;"موافق","⏳ بانتظار موافقة المدير",IF(K4795&lt;&gt;"نعم","⚠ غير مسوى مع الحسابات","✔ معتمد ومسوى")))))))))</f>
        <v/>
      </c>
      <c r="R4795">
        <f>N(R4794)+IF(A4795="عهدة",1,0)</f>
        <v/>
      </c>
      <c r="S4795">
        <f>IF(C4795="","",IF(AND(C4795&gt;=DATE(2026,9,1),C4795&lt;=DATE(2027,8,31)),(YEAR(C4795)-2026)*12+MONTH(C4795)-8,""))</f>
        <v/>
      </c>
      <c r="T4795">
        <f>IF(AND(A4795="مصروف",R4795&gt;0,I4795="موافق",S4795&lt;&gt;"",H4795&lt;&gt;""),N(G4795),0)</f>
        <v/>
      </c>
    </row>
    <row r="4796">
      <c r="A4796" s="19" t="n"/>
      <c r="B4796" s="20">
        <f>IF(A4796="","",IF(R4796=0,"⚠ أضف سطر عهدة أولًا","BDR-"&amp;TEXT(R4796,"000")))</f>
        <v/>
      </c>
      <c r="C4796" s="21" t="n"/>
      <c r="D4796" s="20">
        <f>IF(C4796="","",IF(S4796="","خارج السنة المالية",INDEX(القوائم!$D$2:$D$13,S4796)))</f>
        <v/>
      </c>
      <c r="E4796" s="22" t="n"/>
      <c r="F4796" s="23" t="n"/>
      <c r="G4796" s="23" t="n"/>
      <c r="H4796" s="22" t="n"/>
      <c r="I4796" s="19" t="n"/>
      <c r="J4796" s="21" t="n"/>
      <c r="K4796" s="19" t="n"/>
      <c r="L4796" s="19" t="n"/>
      <c r="M4796" s="21" t="n"/>
      <c r="N4796" s="22" t="n"/>
      <c r="O4796" s="24">
        <f>IF(A4796&lt;&gt;"عهدة","",SUMIFS($G$8:$G$5007,$B$8:$B$5007,B4796,$A$8:$A$5007,"مصروف",$I$8:$I$5007,"&lt;&gt;مرفوض"))</f>
        <v/>
      </c>
      <c r="P4796" s="25">
        <f>IF(A4796&lt;&gt;"عهدة","",N(F4796)-O4796)</f>
        <v/>
      </c>
      <c r="Q4796" s="26">
        <f>IF(A4796="","",IF(A4796="عهدة",IF(N(F4796)=0,"⚠ أدخل قيمة العهدة",IF(P4796&lt;0,"⛔ عجز / زيادة مصروفات "&amp;TEXT(-P4796,"#,##0"),IF(COUNTIFS($B$8:$B$5007,B4796,$A$8:$A$5007,"مصروف",$I$8:$I$5007,"&lt;&gt;مرفوض",$K$8:$K$5007,"&lt;&gt;نعم")&gt;0,"⚠ "&amp;COUNTIFS($B$8:$B$5007,B4796,$A$8:$A$5007,"مصروف",$I$8:$I$5007,"&lt;&gt;مرفوض",$K$8:$K$5007,"&lt;&gt;نعم")&amp;" مصروف غير مسوى",IF(L4796="تمت التسوية",IF(P4796=0,"✔ متوازنة وتمت التسوية","✔ تمت التسوية – متبقي "&amp;TEXT(P4796,"#,##0")),IF(P4796&gt;0,"متبقي "&amp;TEXT(P4796,"#,##0"),"✔ متوازنة"))))),IF(R4796=0,"⚠ أضف سطر عهدة أولًا",IF(OR(C4796="",N(G4796)=0),"⚠ أكمل التاريخ والقيمة",IF(S4796="","⚠ التاريخ خارج السنة المالية",IF(H4796="","⚠ اختر بند الموازنة",IF(I4796="مرفوض","✖ مرفوض من المدير",IF(I4796&lt;&gt;"موافق","⏳ بانتظار موافقة المدير",IF(K4796&lt;&gt;"نعم","⚠ غير مسوى مع الحسابات","✔ معتمد ومسوى")))))))))</f>
        <v/>
      </c>
      <c r="R4796">
        <f>N(R4795)+IF(A4796="عهدة",1,0)</f>
        <v/>
      </c>
      <c r="S4796">
        <f>IF(C4796="","",IF(AND(C4796&gt;=DATE(2026,9,1),C4796&lt;=DATE(2027,8,31)),(YEAR(C4796)-2026)*12+MONTH(C4796)-8,""))</f>
        <v/>
      </c>
      <c r="T4796">
        <f>IF(AND(A4796="مصروف",R4796&gt;0,I4796="موافق",S4796&lt;&gt;"",H4796&lt;&gt;""),N(G4796),0)</f>
        <v/>
      </c>
    </row>
    <row r="4797">
      <c r="A4797" s="19" t="n"/>
      <c r="B4797" s="20">
        <f>IF(A4797="","",IF(R4797=0,"⚠ أضف سطر عهدة أولًا","BDR-"&amp;TEXT(R4797,"000")))</f>
        <v/>
      </c>
      <c r="C4797" s="21" t="n"/>
      <c r="D4797" s="20">
        <f>IF(C4797="","",IF(S4797="","خارج السنة المالية",INDEX(القوائم!$D$2:$D$13,S4797)))</f>
        <v/>
      </c>
      <c r="E4797" s="22" t="n"/>
      <c r="F4797" s="23" t="n"/>
      <c r="G4797" s="23" t="n"/>
      <c r="H4797" s="22" t="n"/>
      <c r="I4797" s="19" t="n"/>
      <c r="J4797" s="21" t="n"/>
      <c r="K4797" s="19" t="n"/>
      <c r="L4797" s="19" t="n"/>
      <c r="M4797" s="21" t="n"/>
      <c r="N4797" s="22" t="n"/>
      <c r="O4797" s="24">
        <f>IF(A4797&lt;&gt;"عهدة","",SUMIFS($G$8:$G$5007,$B$8:$B$5007,B4797,$A$8:$A$5007,"مصروف",$I$8:$I$5007,"&lt;&gt;مرفوض"))</f>
        <v/>
      </c>
      <c r="P4797" s="25">
        <f>IF(A4797&lt;&gt;"عهدة","",N(F4797)-O4797)</f>
        <v/>
      </c>
      <c r="Q4797" s="26">
        <f>IF(A4797="","",IF(A4797="عهدة",IF(N(F4797)=0,"⚠ أدخل قيمة العهدة",IF(P4797&lt;0,"⛔ عجز / زيادة مصروفات "&amp;TEXT(-P4797,"#,##0"),IF(COUNTIFS($B$8:$B$5007,B4797,$A$8:$A$5007,"مصروف",$I$8:$I$5007,"&lt;&gt;مرفوض",$K$8:$K$5007,"&lt;&gt;نعم")&gt;0,"⚠ "&amp;COUNTIFS($B$8:$B$5007,B4797,$A$8:$A$5007,"مصروف",$I$8:$I$5007,"&lt;&gt;مرفوض",$K$8:$K$5007,"&lt;&gt;نعم")&amp;" مصروف غير مسوى",IF(L4797="تمت التسوية",IF(P4797=0,"✔ متوازنة وتمت التسوية","✔ تمت التسوية – متبقي "&amp;TEXT(P4797,"#,##0")),IF(P4797&gt;0,"متبقي "&amp;TEXT(P4797,"#,##0"),"✔ متوازنة"))))),IF(R4797=0,"⚠ أضف سطر عهدة أولًا",IF(OR(C4797="",N(G4797)=0),"⚠ أكمل التاريخ والقيمة",IF(S4797="","⚠ التاريخ خارج السنة المالية",IF(H4797="","⚠ اختر بند الموازنة",IF(I4797="مرفوض","✖ مرفوض من المدير",IF(I4797&lt;&gt;"موافق","⏳ بانتظار موافقة المدير",IF(K4797&lt;&gt;"نعم","⚠ غير مسوى مع الحسابات","✔ معتمد ومسوى")))))))))</f>
        <v/>
      </c>
      <c r="R4797">
        <f>N(R4796)+IF(A4797="عهدة",1,0)</f>
        <v/>
      </c>
      <c r="S4797">
        <f>IF(C4797="","",IF(AND(C4797&gt;=DATE(2026,9,1),C4797&lt;=DATE(2027,8,31)),(YEAR(C4797)-2026)*12+MONTH(C4797)-8,""))</f>
        <v/>
      </c>
      <c r="T4797">
        <f>IF(AND(A4797="مصروف",R4797&gt;0,I4797="موافق",S4797&lt;&gt;"",H4797&lt;&gt;""),N(G4797),0)</f>
        <v/>
      </c>
    </row>
    <row r="4798">
      <c r="A4798" s="19" t="n"/>
      <c r="B4798" s="20">
        <f>IF(A4798="","",IF(R4798=0,"⚠ أضف سطر عهدة أولًا","BDR-"&amp;TEXT(R4798,"000")))</f>
        <v/>
      </c>
      <c r="C4798" s="21" t="n"/>
      <c r="D4798" s="20">
        <f>IF(C4798="","",IF(S4798="","خارج السنة المالية",INDEX(القوائم!$D$2:$D$13,S4798)))</f>
        <v/>
      </c>
      <c r="E4798" s="22" t="n"/>
      <c r="F4798" s="23" t="n"/>
      <c r="G4798" s="23" t="n"/>
      <c r="H4798" s="22" t="n"/>
      <c r="I4798" s="19" t="n"/>
      <c r="J4798" s="21" t="n"/>
      <c r="K4798" s="19" t="n"/>
      <c r="L4798" s="19" t="n"/>
      <c r="M4798" s="21" t="n"/>
      <c r="N4798" s="22" t="n"/>
      <c r="O4798" s="24">
        <f>IF(A4798&lt;&gt;"عهدة","",SUMIFS($G$8:$G$5007,$B$8:$B$5007,B4798,$A$8:$A$5007,"مصروف",$I$8:$I$5007,"&lt;&gt;مرفوض"))</f>
        <v/>
      </c>
      <c r="P4798" s="25">
        <f>IF(A4798&lt;&gt;"عهدة","",N(F4798)-O4798)</f>
        <v/>
      </c>
      <c r="Q4798" s="26">
        <f>IF(A4798="","",IF(A4798="عهدة",IF(N(F4798)=0,"⚠ أدخل قيمة العهدة",IF(P4798&lt;0,"⛔ عجز / زيادة مصروفات "&amp;TEXT(-P4798,"#,##0"),IF(COUNTIFS($B$8:$B$5007,B4798,$A$8:$A$5007,"مصروف",$I$8:$I$5007,"&lt;&gt;مرفوض",$K$8:$K$5007,"&lt;&gt;نعم")&gt;0,"⚠ "&amp;COUNTIFS($B$8:$B$5007,B4798,$A$8:$A$5007,"مصروف",$I$8:$I$5007,"&lt;&gt;مرفوض",$K$8:$K$5007,"&lt;&gt;نعم")&amp;" مصروف غير مسوى",IF(L4798="تمت التسوية",IF(P4798=0,"✔ متوازنة وتمت التسوية","✔ تمت التسوية – متبقي "&amp;TEXT(P4798,"#,##0")),IF(P4798&gt;0,"متبقي "&amp;TEXT(P4798,"#,##0"),"✔ متوازنة"))))),IF(R4798=0,"⚠ أضف سطر عهدة أولًا",IF(OR(C4798="",N(G4798)=0),"⚠ أكمل التاريخ والقيمة",IF(S4798="","⚠ التاريخ خارج السنة المالية",IF(H4798="","⚠ اختر بند الموازنة",IF(I4798="مرفوض","✖ مرفوض من المدير",IF(I4798&lt;&gt;"موافق","⏳ بانتظار موافقة المدير",IF(K4798&lt;&gt;"نعم","⚠ غير مسوى مع الحسابات","✔ معتمد ومسوى")))))))))</f>
        <v/>
      </c>
      <c r="R4798">
        <f>N(R4797)+IF(A4798="عهدة",1,0)</f>
        <v/>
      </c>
      <c r="S4798">
        <f>IF(C4798="","",IF(AND(C4798&gt;=DATE(2026,9,1),C4798&lt;=DATE(2027,8,31)),(YEAR(C4798)-2026)*12+MONTH(C4798)-8,""))</f>
        <v/>
      </c>
      <c r="T4798">
        <f>IF(AND(A4798="مصروف",R4798&gt;0,I4798="موافق",S4798&lt;&gt;"",H4798&lt;&gt;""),N(G4798),0)</f>
        <v/>
      </c>
    </row>
    <row r="4799">
      <c r="A4799" s="19" t="n"/>
      <c r="B4799" s="20">
        <f>IF(A4799="","",IF(R4799=0,"⚠ أضف سطر عهدة أولًا","BDR-"&amp;TEXT(R4799,"000")))</f>
        <v/>
      </c>
      <c r="C4799" s="21" t="n"/>
      <c r="D4799" s="20">
        <f>IF(C4799="","",IF(S4799="","خارج السنة المالية",INDEX(القوائم!$D$2:$D$13,S4799)))</f>
        <v/>
      </c>
      <c r="E4799" s="22" t="n"/>
      <c r="F4799" s="23" t="n"/>
      <c r="G4799" s="23" t="n"/>
      <c r="H4799" s="22" t="n"/>
      <c r="I4799" s="19" t="n"/>
      <c r="J4799" s="21" t="n"/>
      <c r="K4799" s="19" t="n"/>
      <c r="L4799" s="19" t="n"/>
      <c r="M4799" s="21" t="n"/>
      <c r="N4799" s="22" t="n"/>
      <c r="O4799" s="24">
        <f>IF(A4799&lt;&gt;"عهدة","",SUMIFS($G$8:$G$5007,$B$8:$B$5007,B4799,$A$8:$A$5007,"مصروف",$I$8:$I$5007,"&lt;&gt;مرفوض"))</f>
        <v/>
      </c>
      <c r="P4799" s="25">
        <f>IF(A4799&lt;&gt;"عهدة","",N(F4799)-O4799)</f>
        <v/>
      </c>
      <c r="Q4799" s="26">
        <f>IF(A4799="","",IF(A4799="عهدة",IF(N(F4799)=0,"⚠ أدخل قيمة العهدة",IF(P4799&lt;0,"⛔ عجز / زيادة مصروفات "&amp;TEXT(-P4799,"#,##0"),IF(COUNTIFS($B$8:$B$5007,B4799,$A$8:$A$5007,"مصروف",$I$8:$I$5007,"&lt;&gt;مرفوض",$K$8:$K$5007,"&lt;&gt;نعم")&gt;0,"⚠ "&amp;COUNTIFS($B$8:$B$5007,B4799,$A$8:$A$5007,"مصروف",$I$8:$I$5007,"&lt;&gt;مرفوض",$K$8:$K$5007,"&lt;&gt;نعم")&amp;" مصروف غير مسوى",IF(L4799="تمت التسوية",IF(P4799=0,"✔ متوازنة وتمت التسوية","✔ تمت التسوية – متبقي "&amp;TEXT(P4799,"#,##0")),IF(P4799&gt;0,"متبقي "&amp;TEXT(P4799,"#,##0"),"✔ متوازنة"))))),IF(R4799=0,"⚠ أضف سطر عهدة أولًا",IF(OR(C4799="",N(G4799)=0),"⚠ أكمل التاريخ والقيمة",IF(S4799="","⚠ التاريخ خارج السنة المالية",IF(H4799="","⚠ اختر بند الموازنة",IF(I4799="مرفوض","✖ مرفوض من المدير",IF(I4799&lt;&gt;"موافق","⏳ بانتظار موافقة المدير",IF(K4799&lt;&gt;"نعم","⚠ غير مسوى مع الحسابات","✔ معتمد ومسوى")))))))))</f>
        <v/>
      </c>
      <c r="R4799">
        <f>N(R4798)+IF(A4799="عهدة",1,0)</f>
        <v/>
      </c>
      <c r="S4799">
        <f>IF(C4799="","",IF(AND(C4799&gt;=DATE(2026,9,1),C4799&lt;=DATE(2027,8,31)),(YEAR(C4799)-2026)*12+MONTH(C4799)-8,""))</f>
        <v/>
      </c>
      <c r="T4799">
        <f>IF(AND(A4799="مصروف",R4799&gt;0,I4799="موافق",S4799&lt;&gt;"",H4799&lt;&gt;""),N(G4799),0)</f>
        <v/>
      </c>
    </row>
    <row r="4800">
      <c r="A4800" s="19" t="n"/>
      <c r="B4800" s="20">
        <f>IF(A4800="","",IF(R4800=0,"⚠ أضف سطر عهدة أولًا","BDR-"&amp;TEXT(R4800,"000")))</f>
        <v/>
      </c>
      <c r="C4800" s="21" t="n"/>
      <c r="D4800" s="20">
        <f>IF(C4800="","",IF(S4800="","خارج السنة المالية",INDEX(القوائم!$D$2:$D$13,S4800)))</f>
        <v/>
      </c>
      <c r="E4800" s="22" t="n"/>
      <c r="F4800" s="23" t="n"/>
      <c r="G4800" s="23" t="n"/>
      <c r="H4800" s="22" t="n"/>
      <c r="I4800" s="19" t="n"/>
      <c r="J4800" s="21" t="n"/>
      <c r="K4800" s="19" t="n"/>
      <c r="L4800" s="19" t="n"/>
      <c r="M4800" s="21" t="n"/>
      <c r="N4800" s="22" t="n"/>
      <c r="O4800" s="24">
        <f>IF(A4800&lt;&gt;"عهدة","",SUMIFS($G$8:$G$5007,$B$8:$B$5007,B4800,$A$8:$A$5007,"مصروف",$I$8:$I$5007,"&lt;&gt;مرفوض"))</f>
        <v/>
      </c>
      <c r="P4800" s="25">
        <f>IF(A4800&lt;&gt;"عهدة","",N(F4800)-O4800)</f>
        <v/>
      </c>
      <c r="Q4800" s="26">
        <f>IF(A4800="","",IF(A4800="عهدة",IF(N(F4800)=0,"⚠ أدخل قيمة العهدة",IF(P4800&lt;0,"⛔ عجز / زيادة مصروفات "&amp;TEXT(-P4800,"#,##0"),IF(COUNTIFS($B$8:$B$5007,B4800,$A$8:$A$5007,"مصروف",$I$8:$I$5007,"&lt;&gt;مرفوض",$K$8:$K$5007,"&lt;&gt;نعم")&gt;0,"⚠ "&amp;COUNTIFS($B$8:$B$5007,B4800,$A$8:$A$5007,"مصروف",$I$8:$I$5007,"&lt;&gt;مرفوض",$K$8:$K$5007,"&lt;&gt;نعم")&amp;" مصروف غير مسوى",IF(L4800="تمت التسوية",IF(P4800=0,"✔ متوازنة وتمت التسوية","✔ تمت التسوية – متبقي "&amp;TEXT(P4800,"#,##0")),IF(P4800&gt;0,"متبقي "&amp;TEXT(P4800,"#,##0"),"✔ متوازنة"))))),IF(R4800=0,"⚠ أضف سطر عهدة أولًا",IF(OR(C4800="",N(G4800)=0),"⚠ أكمل التاريخ والقيمة",IF(S4800="","⚠ التاريخ خارج السنة المالية",IF(H4800="","⚠ اختر بند الموازنة",IF(I4800="مرفوض","✖ مرفوض من المدير",IF(I4800&lt;&gt;"موافق","⏳ بانتظار موافقة المدير",IF(K4800&lt;&gt;"نعم","⚠ غير مسوى مع الحسابات","✔ معتمد ومسوى")))))))))</f>
        <v/>
      </c>
      <c r="R4800">
        <f>N(R4799)+IF(A4800="عهدة",1,0)</f>
        <v/>
      </c>
      <c r="S4800">
        <f>IF(C4800="","",IF(AND(C4800&gt;=DATE(2026,9,1),C4800&lt;=DATE(2027,8,31)),(YEAR(C4800)-2026)*12+MONTH(C4800)-8,""))</f>
        <v/>
      </c>
      <c r="T4800">
        <f>IF(AND(A4800="مصروف",R4800&gt;0,I4800="موافق",S4800&lt;&gt;"",H4800&lt;&gt;""),N(G4800),0)</f>
        <v/>
      </c>
    </row>
    <row r="4801">
      <c r="A4801" s="19" t="n"/>
      <c r="B4801" s="20">
        <f>IF(A4801="","",IF(R4801=0,"⚠ أضف سطر عهدة أولًا","BDR-"&amp;TEXT(R4801,"000")))</f>
        <v/>
      </c>
      <c r="C4801" s="21" t="n"/>
      <c r="D4801" s="20">
        <f>IF(C4801="","",IF(S4801="","خارج السنة المالية",INDEX(القوائم!$D$2:$D$13,S4801)))</f>
        <v/>
      </c>
      <c r="E4801" s="22" t="n"/>
      <c r="F4801" s="23" t="n"/>
      <c r="G4801" s="23" t="n"/>
      <c r="H4801" s="22" t="n"/>
      <c r="I4801" s="19" t="n"/>
      <c r="J4801" s="21" t="n"/>
      <c r="K4801" s="19" t="n"/>
      <c r="L4801" s="19" t="n"/>
      <c r="M4801" s="21" t="n"/>
      <c r="N4801" s="22" t="n"/>
      <c r="O4801" s="24">
        <f>IF(A4801&lt;&gt;"عهدة","",SUMIFS($G$8:$G$5007,$B$8:$B$5007,B4801,$A$8:$A$5007,"مصروف",$I$8:$I$5007,"&lt;&gt;مرفوض"))</f>
        <v/>
      </c>
      <c r="P4801" s="25">
        <f>IF(A4801&lt;&gt;"عهدة","",N(F4801)-O4801)</f>
        <v/>
      </c>
      <c r="Q4801" s="26">
        <f>IF(A4801="","",IF(A4801="عهدة",IF(N(F4801)=0,"⚠ أدخل قيمة العهدة",IF(P4801&lt;0,"⛔ عجز / زيادة مصروفات "&amp;TEXT(-P4801,"#,##0"),IF(COUNTIFS($B$8:$B$5007,B4801,$A$8:$A$5007,"مصروف",$I$8:$I$5007,"&lt;&gt;مرفوض",$K$8:$K$5007,"&lt;&gt;نعم")&gt;0,"⚠ "&amp;COUNTIFS($B$8:$B$5007,B4801,$A$8:$A$5007,"مصروف",$I$8:$I$5007,"&lt;&gt;مرفوض",$K$8:$K$5007,"&lt;&gt;نعم")&amp;" مصروف غير مسوى",IF(L4801="تمت التسوية",IF(P4801=0,"✔ متوازنة وتمت التسوية","✔ تمت التسوية – متبقي "&amp;TEXT(P4801,"#,##0")),IF(P4801&gt;0,"متبقي "&amp;TEXT(P4801,"#,##0"),"✔ متوازنة"))))),IF(R4801=0,"⚠ أضف سطر عهدة أولًا",IF(OR(C4801="",N(G4801)=0),"⚠ أكمل التاريخ والقيمة",IF(S4801="","⚠ التاريخ خارج السنة المالية",IF(H4801="","⚠ اختر بند الموازنة",IF(I4801="مرفوض","✖ مرفوض من المدير",IF(I4801&lt;&gt;"موافق","⏳ بانتظار موافقة المدير",IF(K4801&lt;&gt;"نعم","⚠ غير مسوى مع الحسابات","✔ معتمد ومسوى")))))))))</f>
        <v/>
      </c>
      <c r="R4801">
        <f>N(R4800)+IF(A4801="عهدة",1,0)</f>
        <v/>
      </c>
      <c r="S4801">
        <f>IF(C4801="","",IF(AND(C4801&gt;=DATE(2026,9,1),C4801&lt;=DATE(2027,8,31)),(YEAR(C4801)-2026)*12+MONTH(C4801)-8,""))</f>
        <v/>
      </c>
      <c r="T4801">
        <f>IF(AND(A4801="مصروف",R4801&gt;0,I4801="موافق",S4801&lt;&gt;"",H4801&lt;&gt;""),N(G4801),0)</f>
        <v/>
      </c>
    </row>
    <row r="4802">
      <c r="A4802" s="19" t="n"/>
      <c r="B4802" s="20">
        <f>IF(A4802="","",IF(R4802=0,"⚠ أضف سطر عهدة أولًا","BDR-"&amp;TEXT(R4802,"000")))</f>
        <v/>
      </c>
      <c r="C4802" s="21" t="n"/>
      <c r="D4802" s="20">
        <f>IF(C4802="","",IF(S4802="","خارج السنة المالية",INDEX(القوائم!$D$2:$D$13,S4802)))</f>
        <v/>
      </c>
      <c r="E4802" s="22" t="n"/>
      <c r="F4802" s="23" t="n"/>
      <c r="G4802" s="23" t="n"/>
      <c r="H4802" s="22" t="n"/>
      <c r="I4802" s="19" t="n"/>
      <c r="J4802" s="21" t="n"/>
      <c r="K4802" s="19" t="n"/>
      <c r="L4802" s="19" t="n"/>
      <c r="M4802" s="21" t="n"/>
      <c r="N4802" s="22" t="n"/>
      <c r="O4802" s="24">
        <f>IF(A4802&lt;&gt;"عهدة","",SUMIFS($G$8:$G$5007,$B$8:$B$5007,B4802,$A$8:$A$5007,"مصروف",$I$8:$I$5007,"&lt;&gt;مرفوض"))</f>
        <v/>
      </c>
      <c r="P4802" s="25">
        <f>IF(A4802&lt;&gt;"عهدة","",N(F4802)-O4802)</f>
        <v/>
      </c>
      <c r="Q4802" s="26">
        <f>IF(A4802="","",IF(A4802="عهدة",IF(N(F4802)=0,"⚠ أدخل قيمة العهدة",IF(P4802&lt;0,"⛔ عجز / زيادة مصروفات "&amp;TEXT(-P4802,"#,##0"),IF(COUNTIFS($B$8:$B$5007,B4802,$A$8:$A$5007,"مصروف",$I$8:$I$5007,"&lt;&gt;مرفوض",$K$8:$K$5007,"&lt;&gt;نعم")&gt;0,"⚠ "&amp;COUNTIFS($B$8:$B$5007,B4802,$A$8:$A$5007,"مصروف",$I$8:$I$5007,"&lt;&gt;مرفوض",$K$8:$K$5007,"&lt;&gt;نعم")&amp;" مصروف غير مسوى",IF(L4802="تمت التسوية",IF(P4802=0,"✔ متوازنة وتمت التسوية","✔ تمت التسوية – متبقي "&amp;TEXT(P4802,"#,##0")),IF(P4802&gt;0,"متبقي "&amp;TEXT(P4802,"#,##0"),"✔ متوازنة"))))),IF(R4802=0,"⚠ أضف سطر عهدة أولًا",IF(OR(C4802="",N(G4802)=0),"⚠ أكمل التاريخ والقيمة",IF(S4802="","⚠ التاريخ خارج السنة المالية",IF(H4802="","⚠ اختر بند الموازنة",IF(I4802="مرفوض","✖ مرفوض من المدير",IF(I4802&lt;&gt;"موافق","⏳ بانتظار موافقة المدير",IF(K4802&lt;&gt;"نعم","⚠ غير مسوى مع الحسابات","✔ معتمد ومسوى")))))))))</f>
        <v/>
      </c>
      <c r="R4802">
        <f>N(R4801)+IF(A4802="عهدة",1,0)</f>
        <v/>
      </c>
      <c r="S4802">
        <f>IF(C4802="","",IF(AND(C4802&gt;=DATE(2026,9,1),C4802&lt;=DATE(2027,8,31)),(YEAR(C4802)-2026)*12+MONTH(C4802)-8,""))</f>
        <v/>
      </c>
      <c r="T4802">
        <f>IF(AND(A4802="مصروف",R4802&gt;0,I4802="موافق",S4802&lt;&gt;"",H4802&lt;&gt;""),N(G4802),0)</f>
        <v/>
      </c>
    </row>
    <row r="4803">
      <c r="A4803" s="19" t="n"/>
      <c r="B4803" s="20">
        <f>IF(A4803="","",IF(R4803=0,"⚠ أضف سطر عهدة أولًا","BDR-"&amp;TEXT(R4803,"000")))</f>
        <v/>
      </c>
      <c r="C4803" s="21" t="n"/>
      <c r="D4803" s="20">
        <f>IF(C4803="","",IF(S4803="","خارج السنة المالية",INDEX(القوائم!$D$2:$D$13,S4803)))</f>
        <v/>
      </c>
      <c r="E4803" s="22" t="n"/>
      <c r="F4803" s="23" t="n"/>
      <c r="G4803" s="23" t="n"/>
      <c r="H4803" s="22" t="n"/>
      <c r="I4803" s="19" t="n"/>
      <c r="J4803" s="21" t="n"/>
      <c r="K4803" s="19" t="n"/>
      <c r="L4803" s="19" t="n"/>
      <c r="M4803" s="21" t="n"/>
      <c r="N4803" s="22" t="n"/>
      <c r="O4803" s="24">
        <f>IF(A4803&lt;&gt;"عهدة","",SUMIFS($G$8:$G$5007,$B$8:$B$5007,B4803,$A$8:$A$5007,"مصروف",$I$8:$I$5007,"&lt;&gt;مرفوض"))</f>
        <v/>
      </c>
      <c r="P4803" s="25">
        <f>IF(A4803&lt;&gt;"عهدة","",N(F4803)-O4803)</f>
        <v/>
      </c>
      <c r="Q4803" s="26">
        <f>IF(A4803="","",IF(A4803="عهدة",IF(N(F4803)=0,"⚠ أدخل قيمة العهدة",IF(P4803&lt;0,"⛔ عجز / زيادة مصروفات "&amp;TEXT(-P4803,"#,##0"),IF(COUNTIFS($B$8:$B$5007,B4803,$A$8:$A$5007,"مصروف",$I$8:$I$5007,"&lt;&gt;مرفوض",$K$8:$K$5007,"&lt;&gt;نعم")&gt;0,"⚠ "&amp;COUNTIFS($B$8:$B$5007,B4803,$A$8:$A$5007,"مصروف",$I$8:$I$5007,"&lt;&gt;مرفوض",$K$8:$K$5007,"&lt;&gt;نعم")&amp;" مصروف غير مسوى",IF(L4803="تمت التسوية",IF(P4803=0,"✔ متوازنة وتمت التسوية","✔ تمت التسوية – متبقي "&amp;TEXT(P4803,"#,##0")),IF(P4803&gt;0,"متبقي "&amp;TEXT(P4803,"#,##0"),"✔ متوازنة"))))),IF(R4803=0,"⚠ أضف سطر عهدة أولًا",IF(OR(C4803="",N(G4803)=0),"⚠ أكمل التاريخ والقيمة",IF(S4803="","⚠ التاريخ خارج السنة المالية",IF(H4803="","⚠ اختر بند الموازنة",IF(I4803="مرفوض","✖ مرفوض من المدير",IF(I4803&lt;&gt;"موافق","⏳ بانتظار موافقة المدير",IF(K4803&lt;&gt;"نعم","⚠ غير مسوى مع الحسابات","✔ معتمد ومسوى")))))))))</f>
        <v/>
      </c>
      <c r="R4803">
        <f>N(R4802)+IF(A4803="عهدة",1,0)</f>
        <v/>
      </c>
      <c r="S4803">
        <f>IF(C4803="","",IF(AND(C4803&gt;=DATE(2026,9,1),C4803&lt;=DATE(2027,8,31)),(YEAR(C4803)-2026)*12+MONTH(C4803)-8,""))</f>
        <v/>
      </c>
      <c r="T4803">
        <f>IF(AND(A4803="مصروف",R4803&gt;0,I4803="موافق",S4803&lt;&gt;"",H4803&lt;&gt;""),N(G4803),0)</f>
        <v/>
      </c>
    </row>
    <row r="4804">
      <c r="A4804" s="19" t="n"/>
      <c r="B4804" s="20">
        <f>IF(A4804="","",IF(R4804=0,"⚠ أضف سطر عهدة أولًا","BDR-"&amp;TEXT(R4804,"000")))</f>
        <v/>
      </c>
      <c r="C4804" s="21" t="n"/>
      <c r="D4804" s="20">
        <f>IF(C4804="","",IF(S4804="","خارج السنة المالية",INDEX(القوائم!$D$2:$D$13,S4804)))</f>
        <v/>
      </c>
      <c r="E4804" s="22" t="n"/>
      <c r="F4804" s="23" t="n"/>
      <c r="G4804" s="23" t="n"/>
      <c r="H4804" s="22" t="n"/>
      <c r="I4804" s="19" t="n"/>
      <c r="J4804" s="21" t="n"/>
      <c r="K4804" s="19" t="n"/>
      <c r="L4804" s="19" t="n"/>
      <c r="M4804" s="21" t="n"/>
      <c r="N4804" s="22" t="n"/>
      <c r="O4804" s="24">
        <f>IF(A4804&lt;&gt;"عهدة","",SUMIFS($G$8:$G$5007,$B$8:$B$5007,B4804,$A$8:$A$5007,"مصروف",$I$8:$I$5007,"&lt;&gt;مرفوض"))</f>
        <v/>
      </c>
      <c r="P4804" s="25">
        <f>IF(A4804&lt;&gt;"عهدة","",N(F4804)-O4804)</f>
        <v/>
      </c>
      <c r="Q4804" s="26">
        <f>IF(A4804="","",IF(A4804="عهدة",IF(N(F4804)=0,"⚠ أدخل قيمة العهدة",IF(P4804&lt;0,"⛔ عجز / زيادة مصروفات "&amp;TEXT(-P4804,"#,##0"),IF(COUNTIFS($B$8:$B$5007,B4804,$A$8:$A$5007,"مصروف",$I$8:$I$5007,"&lt;&gt;مرفوض",$K$8:$K$5007,"&lt;&gt;نعم")&gt;0,"⚠ "&amp;COUNTIFS($B$8:$B$5007,B4804,$A$8:$A$5007,"مصروف",$I$8:$I$5007,"&lt;&gt;مرفوض",$K$8:$K$5007,"&lt;&gt;نعم")&amp;" مصروف غير مسوى",IF(L4804="تمت التسوية",IF(P4804=0,"✔ متوازنة وتمت التسوية","✔ تمت التسوية – متبقي "&amp;TEXT(P4804,"#,##0")),IF(P4804&gt;0,"متبقي "&amp;TEXT(P4804,"#,##0"),"✔ متوازنة"))))),IF(R4804=0,"⚠ أضف سطر عهدة أولًا",IF(OR(C4804="",N(G4804)=0),"⚠ أكمل التاريخ والقيمة",IF(S4804="","⚠ التاريخ خارج السنة المالية",IF(H4804="","⚠ اختر بند الموازنة",IF(I4804="مرفوض","✖ مرفوض من المدير",IF(I4804&lt;&gt;"موافق","⏳ بانتظار موافقة المدير",IF(K4804&lt;&gt;"نعم","⚠ غير مسوى مع الحسابات","✔ معتمد ومسوى")))))))))</f>
        <v/>
      </c>
      <c r="R4804">
        <f>N(R4803)+IF(A4804="عهدة",1,0)</f>
        <v/>
      </c>
      <c r="S4804">
        <f>IF(C4804="","",IF(AND(C4804&gt;=DATE(2026,9,1),C4804&lt;=DATE(2027,8,31)),(YEAR(C4804)-2026)*12+MONTH(C4804)-8,""))</f>
        <v/>
      </c>
      <c r="T4804">
        <f>IF(AND(A4804="مصروف",R4804&gt;0,I4804="موافق",S4804&lt;&gt;"",H4804&lt;&gt;""),N(G4804),0)</f>
        <v/>
      </c>
    </row>
    <row r="4805">
      <c r="A4805" s="19" t="n"/>
      <c r="B4805" s="20">
        <f>IF(A4805="","",IF(R4805=0,"⚠ أضف سطر عهدة أولًا","BDR-"&amp;TEXT(R4805,"000")))</f>
        <v/>
      </c>
      <c r="C4805" s="21" t="n"/>
      <c r="D4805" s="20">
        <f>IF(C4805="","",IF(S4805="","خارج السنة المالية",INDEX(القوائم!$D$2:$D$13,S4805)))</f>
        <v/>
      </c>
      <c r="E4805" s="22" t="n"/>
      <c r="F4805" s="23" t="n"/>
      <c r="G4805" s="23" t="n"/>
      <c r="H4805" s="22" t="n"/>
      <c r="I4805" s="19" t="n"/>
      <c r="J4805" s="21" t="n"/>
      <c r="K4805" s="19" t="n"/>
      <c r="L4805" s="19" t="n"/>
      <c r="M4805" s="21" t="n"/>
      <c r="N4805" s="22" t="n"/>
      <c r="O4805" s="24">
        <f>IF(A4805&lt;&gt;"عهدة","",SUMIFS($G$8:$G$5007,$B$8:$B$5007,B4805,$A$8:$A$5007,"مصروف",$I$8:$I$5007,"&lt;&gt;مرفوض"))</f>
        <v/>
      </c>
      <c r="P4805" s="25">
        <f>IF(A4805&lt;&gt;"عهدة","",N(F4805)-O4805)</f>
        <v/>
      </c>
      <c r="Q4805" s="26">
        <f>IF(A4805="","",IF(A4805="عهدة",IF(N(F4805)=0,"⚠ أدخل قيمة العهدة",IF(P4805&lt;0,"⛔ عجز / زيادة مصروفات "&amp;TEXT(-P4805,"#,##0"),IF(COUNTIFS($B$8:$B$5007,B4805,$A$8:$A$5007,"مصروف",$I$8:$I$5007,"&lt;&gt;مرفوض",$K$8:$K$5007,"&lt;&gt;نعم")&gt;0,"⚠ "&amp;COUNTIFS($B$8:$B$5007,B4805,$A$8:$A$5007,"مصروف",$I$8:$I$5007,"&lt;&gt;مرفوض",$K$8:$K$5007,"&lt;&gt;نعم")&amp;" مصروف غير مسوى",IF(L4805="تمت التسوية",IF(P4805=0,"✔ متوازنة وتمت التسوية","✔ تمت التسوية – متبقي "&amp;TEXT(P4805,"#,##0")),IF(P4805&gt;0,"متبقي "&amp;TEXT(P4805,"#,##0"),"✔ متوازنة"))))),IF(R4805=0,"⚠ أضف سطر عهدة أولًا",IF(OR(C4805="",N(G4805)=0),"⚠ أكمل التاريخ والقيمة",IF(S4805="","⚠ التاريخ خارج السنة المالية",IF(H4805="","⚠ اختر بند الموازنة",IF(I4805="مرفوض","✖ مرفوض من المدير",IF(I4805&lt;&gt;"موافق","⏳ بانتظار موافقة المدير",IF(K4805&lt;&gt;"نعم","⚠ غير مسوى مع الحسابات","✔ معتمد ومسوى")))))))))</f>
        <v/>
      </c>
      <c r="R4805">
        <f>N(R4804)+IF(A4805="عهدة",1,0)</f>
        <v/>
      </c>
      <c r="S4805">
        <f>IF(C4805="","",IF(AND(C4805&gt;=DATE(2026,9,1),C4805&lt;=DATE(2027,8,31)),(YEAR(C4805)-2026)*12+MONTH(C4805)-8,""))</f>
        <v/>
      </c>
      <c r="T4805">
        <f>IF(AND(A4805="مصروف",R4805&gt;0,I4805="موافق",S4805&lt;&gt;"",H4805&lt;&gt;""),N(G4805),0)</f>
        <v/>
      </c>
    </row>
    <row r="4806">
      <c r="A4806" s="19" t="n"/>
      <c r="B4806" s="20">
        <f>IF(A4806="","",IF(R4806=0,"⚠ أضف سطر عهدة أولًا","BDR-"&amp;TEXT(R4806,"000")))</f>
        <v/>
      </c>
      <c r="C4806" s="21" t="n"/>
      <c r="D4806" s="20">
        <f>IF(C4806="","",IF(S4806="","خارج السنة المالية",INDEX(القوائم!$D$2:$D$13,S4806)))</f>
        <v/>
      </c>
      <c r="E4806" s="22" t="n"/>
      <c r="F4806" s="23" t="n"/>
      <c r="G4806" s="23" t="n"/>
      <c r="H4806" s="22" t="n"/>
      <c r="I4806" s="19" t="n"/>
      <c r="J4806" s="21" t="n"/>
      <c r="K4806" s="19" t="n"/>
      <c r="L4806" s="19" t="n"/>
      <c r="M4806" s="21" t="n"/>
      <c r="N4806" s="22" t="n"/>
      <c r="O4806" s="24">
        <f>IF(A4806&lt;&gt;"عهدة","",SUMIFS($G$8:$G$5007,$B$8:$B$5007,B4806,$A$8:$A$5007,"مصروف",$I$8:$I$5007,"&lt;&gt;مرفوض"))</f>
        <v/>
      </c>
      <c r="P4806" s="25">
        <f>IF(A4806&lt;&gt;"عهدة","",N(F4806)-O4806)</f>
        <v/>
      </c>
      <c r="Q4806" s="26">
        <f>IF(A4806="","",IF(A4806="عهدة",IF(N(F4806)=0,"⚠ أدخل قيمة العهدة",IF(P4806&lt;0,"⛔ عجز / زيادة مصروفات "&amp;TEXT(-P4806,"#,##0"),IF(COUNTIFS($B$8:$B$5007,B4806,$A$8:$A$5007,"مصروف",$I$8:$I$5007,"&lt;&gt;مرفوض",$K$8:$K$5007,"&lt;&gt;نعم")&gt;0,"⚠ "&amp;COUNTIFS($B$8:$B$5007,B4806,$A$8:$A$5007,"مصروف",$I$8:$I$5007,"&lt;&gt;مرفوض",$K$8:$K$5007,"&lt;&gt;نعم")&amp;" مصروف غير مسوى",IF(L4806="تمت التسوية",IF(P4806=0,"✔ متوازنة وتمت التسوية","✔ تمت التسوية – متبقي "&amp;TEXT(P4806,"#,##0")),IF(P4806&gt;0,"متبقي "&amp;TEXT(P4806,"#,##0"),"✔ متوازنة"))))),IF(R4806=0,"⚠ أضف سطر عهدة أولًا",IF(OR(C4806="",N(G4806)=0),"⚠ أكمل التاريخ والقيمة",IF(S4806="","⚠ التاريخ خارج السنة المالية",IF(H4806="","⚠ اختر بند الموازنة",IF(I4806="مرفوض","✖ مرفوض من المدير",IF(I4806&lt;&gt;"موافق","⏳ بانتظار موافقة المدير",IF(K4806&lt;&gt;"نعم","⚠ غير مسوى مع الحسابات","✔ معتمد ومسوى")))))))))</f>
        <v/>
      </c>
      <c r="R4806">
        <f>N(R4805)+IF(A4806="عهدة",1,0)</f>
        <v/>
      </c>
      <c r="S4806">
        <f>IF(C4806="","",IF(AND(C4806&gt;=DATE(2026,9,1),C4806&lt;=DATE(2027,8,31)),(YEAR(C4806)-2026)*12+MONTH(C4806)-8,""))</f>
        <v/>
      </c>
      <c r="T4806">
        <f>IF(AND(A4806="مصروف",R4806&gt;0,I4806="موافق",S4806&lt;&gt;"",H4806&lt;&gt;""),N(G4806),0)</f>
        <v/>
      </c>
    </row>
    <row r="4807">
      <c r="A4807" s="19" t="n"/>
      <c r="B4807" s="20">
        <f>IF(A4807="","",IF(R4807=0,"⚠ أضف سطر عهدة أولًا","BDR-"&amp;TEXT(R4807,"000")))</f>
        <v/>
      </c>
      <c r="C4807" s="21" t="n"/>
      <c r="D4807" s="20">
        <f>IF(C4807="","",IF(S4807="","خارج السنة المالية",INDEX(القوائم!$D$2:$D$13,S4807)))</f>
        <v/>
      </c>
      <c r="E4807" s="22" t="n"/>
      <c r="F4807" s="23" t="n"/>
      <c r="G4807" s="23" t="n"/>
      <c r="H4807" s="22" t="n"/>
      <c r="I4807" s="19" t="n"/>
      <c r="J4807" s="21" t="n"/>
      <c r="K4807" s="19" t="n"/>
      <c r="L4807" s="19" t="n"/>
      <c r="M4807" s="21" t="n"/>
      <c r="N4807" s="22" t="n"/>
      <c r="O4807" s="24">
        <f>IF(A4807&lt;&gt;"عهدة","",SUMIFS($G$8:$G$5007,$B$8:$B$5007,B4807,$A$8:$A$5007,"مصروف",$I$8:$I$5007,"&lt;&gt;مرفوض"))</f>
        <v/>
      </c>
      <c r="P4807" s="25">
        <f>IF(A4807&lt;&gt;"عهدة","",N(F4807)-O4807)</f>
        <v/>
      </c>
      <c r="Q4807" s="26">
        <f>IF(A4807="","",IF(A4807="عهدة",IF(N(F4807)=0,"⚠ أدخل قيمة العهدة",IF(P4807&lt;0,"⛔ عجز / زيادة مصروفات "&amp;TEXT(-P4807,"#,##0"),IF(COUNTIFS($B$8:$B$5007,B4807,$A$8:$A$5007,"مصروف",$I$8:$I$5007,"&lt;&gt;مرفوض",$K$8:$K$5007,"&lt;&gt;نعم")&gt;0,"⚠ "&amp;COUNTIFS($B$8:$B$5007,B4807,$A$8:$A$5007,"مصروف",$I$8:$I$5007,"&lt;&gt;مرفوض",$K$8:$K$5007,"&lt;&gt;نعم")&amp;" مصروف غير مسوى",IF(L4807="تمت التسوية",IF(P4807=0,"✔ متوازنة وتمت التسوية","✔ تمت التسوية – متبقي "&amp;TEXT(P4807,"#,##0")),IF(P4807&gt;0,"متبقي "&amp;TEXT(P4807,"#,##0"),"✔ متوازنة"))))),IF(R4807=0,"⚠ أضف سطر عهدة أولًا",IF(OR(C4807="",N(G4807)=0),"⚠ أكمل التاريخ والقيمة",IF(S4807="","⚠ التاريخ خارج السنة المالية",IF(H4807="","⚠ اختر بند الموازنة",IF(I4807="مرفوض","✖ مرفوض من المدير",IF(I4807&lt;&gt;"موافق","⏳ بانتظار موافقة المدير",IF(K4807&lt;&gt;"نعم","⚠ غير مسوى مع الحسابات","✔ معتمد ومسوى")))))))))</f>
        <v/>
      </c>
      <c r="R4807">
        <f>N(R4806)+IF(A4807="عهدة",1,0)</f>
        <v/>
      </c>
      <c r="S4807">
        <f>IF(C4807="","",IF(AND(C4807&gt;=DATE(2026,9,1),C4807&lt;=DATE(2027,8,31)),(YEAR(C4807)-2026)*12+MONTH(C4807)-8,""))</f>
        <v/>
      </c>
      <c r="T4807">
        <f>IF(AND(A4807="مصروف",R4807&gt;0,I4807="موافق",S4807&lt;&gt;"",H4807&lt;&gt;""),N(G4807),0)</f>
        <v/>
      </c>
    </row>
    <row r="4808">
      <c r="A4808" s="19" t="n"/>
      <c r="B4808" s="20">
        <f>IF(A4808="","",IF(R4808=0,"⚠ أضف سطر عهدة أولًا","BDR-"&amp;TEXT(R4808,"000")))</f>
        <v/>
      </c>
      <c r="C4808" s="21" t="n"/>
      <c r="D4808" s="20">
        <f>IF(C4808="","",IF(S4808="","خارج السنة المالية",INDEX(القوائم!$D$2:$D$13,S4808)))</f>
        <v/>
      </c>
      <c r="E4808" s="22" t="n"/>
      <c r="F4808" s="23" t="n"/>
      <c r="G4808" s="23" t="n"/>
      <c r="H4808" s="22" t="n"/>
      <c r="I4808" s="19" t="n"/>
      <c r="J4808" s="21" t="n"/>
      <c r="K4808" s="19" t="n"/>
      <c r="L4808" s="19" t="n"/>
      <c r="M4808" s="21" t="n"/>
      <c r="N4808" s="22" t="n"/>
      <c r="O4808" s="24">
        <f>IF(A4808&lt;&gt;"عهدة","",SUMIFS($G$8:$G$5007,$B$8:$B$5007,B4808,$A$8:$A$5007,"مصروف",$I$8:$I$5007,"&lt;&gt;مرفوض"))</f>
        <v/>
      </c>
      <c r="P4808" s="25">
        <f>IF(A4808&lt;&gt;"عهدة","",N(F4808)-O4808)</f>
        <v/>
      </c>
      <c r="Q4808" s="26">
        <f>IF(A4808="","",IF(A4808="عهدة",IF(N(F4808)=0,"⚠ أدخل قيمة العهدة",IF(P4808&lt;0,"⛔ عجز / زيادة مصروفات "&amp;TEXT(-P4808,"#,##0"),IF(COUNTIFS($B$8:$B$5007,B4808,$A$8:$A$5007,"مصروف",$I$8:$I$5007,"&lt;&gt;مرفوض",$K$8:$K$5007,"&lt;&gt;نعم")&gt;0,"⚠ "&amp;COUNTIFS($B$8:$B$5007,B4808,$A$8:$A$5007,"مصروف",$I$8:$I$5007,"&lt;&gt;مرفوض",$K$8:$K$5007,"&lt;&gt;نعم")&amp;" مصروف غير مسوى",IF(L4808="تمت التسوية",IF(P4808=0,"✔ متوازنة وتمت التسوية","✔ تمت التسوية – متبقي "&amp;TEXT(P4808,"#,##0")),IF(P4808&gt;0,"متبقي "&amp;TEXT(P4808,"#,##0"),"✔ متوازنة"))))),IF(R4808=0,"⚠ أضف سطر عهدة أولًا",IF(OR(C4808="",N(G4808)=0),"⚠ أكمل التاريخ والقيمة",IF(S4808="","⚠ التاريخ خارج السنة المالية",IF(H4808="","⚠ اختر بند الموازنة",IF(I4808="مرفوض","✖ مرفوض من المدير",IF(I4808&lt;&gt;"موافق","⏳ بانتظار موافقة المدير",IF(K4808&lt;&gt;"نعم","⚠ غير مسوى مع الحسابات","✔ معتمد ومسوى")))))))))</f>
        <v/>
      </c>
      <c r="R4808">
        <f>N(R4807)+IF(A4808="عهدة",1,0)</f>
        <v/>
      </c>
      <c r="S4808">
        <f>IF(C4808="","",IF(AND(C4808&gt;=DATE(2026,9,1),C4808&lt;=DATE(2027,8,31)),(YEAR(C4808)-2026)*12+MONTH(C4808)-8,""))</f>
        <v/>
      </c>
      <c r="T4808">
        <f>IF(AND(A4808="مصروف",R4808&gt;0,I4808="موافق",S4808&lt;&gt;"",H4808&lt;&gt;""),N(G4808),0)</f>
        <v/>
      </c>
    </row>
    <row r="4809">
      <c r="A4809" s="19" t="n"/>
      <c r="B4809" s="20">
        <f>IF(A4809="","",IF(R4809=0,"⚠ أضف سطر عهدة أولًا","BDR-"&amp;TEXT(R4809,"000")))</f>
        <v/>
      </c>
      <c r="C4809" s="21" t="n"/>
      <c r="D4809" s="20">
        <f>IF(C4809="","",IF(S4809="","خارج السنة المالية",INDEX(القوائم!$D$2:$D$13,S4809)))</f>
        <v/>
      </c>
      <c r="E4809" s="22" t="n"/>
      <c r="F4809" s="23" t="n"/>
      <c r="G4809" s="23" t="n"/>
      <c r="H4809" s="22" t="n"/>
      <c r="I4809" s="19" t="n"/>
      <c r="J4809" s="21" t="n"/>
      <c r="K4809" s="19" t="n"/>
      <c r="L4809" s="19" t="n"/>
      <c r="M4809" s="21" t="n"/>
      <c r="N4809" s="22" t="n"/>
      <c r="O4809" s="24">
        <f>IF(A4809&lt;&gt;"عهدة","",SUMIFS($G$8:$G$5007,$B$8:$B$5007,B4809,$A$8:$A$5007,"مصروف",$I$8:$I$5007,"&lt;&gt;مرفوض"))</f>
        <v/>
      </c>
      <c r="P4809" s="25">
        <f>IF(A4809&lt;&gt;"عهدة","",N(F4809)-O4809)</f>
        <v/>
      </c>
      <c r="Q4809" s="26">
        <f>IF(A4809="","",IF(A4809="عهدة",IF(N(F4809)=0,"⚠ أدخل قيمة العهدة",IF(P4809&lt;0,"⛔ عجز / زيادة مصروفات "&amp;TEXT(-P4809,"#,##0"),IF(COUNTIFS($B$8:$B$5007,B4809,$A$8:$A$5007,"مصروف",$I$8:$I$5007,"&lt;&gt;مرفوض",$K$8:$K$5007,"&lt;&gt;نعم")&gt;0,"⚠ "&amp;COUNTIFS($B$8:$B$5007,B4809,$A$8:$A$5007,"مصروف",$I$8:$I$5007,"&lt;&gt;مرفوض",$K$8:$K$5007,"&lt;&gt;نعم")&amp;" مصروف غير مسوى",IF(L4809="تمت التسوية",IF(P4809=0,"✔ متوازنة وتمت التسوية","✔ تمت التسوية – متبقي "&amp;TEXT(P4809,"#,##0")),IF(P4809&gt;0,"متبقي "&amp;TEXT(P4809,"#,##0"),"✔ متوازنة"))))),IF(R4809=0,"⚠ أضف سطر عهدة أولًا",IF(OR(C4809="",N(G4809)=0),"⚠ أكمل التاريخ والقيمة",IF(S4809="","⚠ التاريخ خارج السنة المالية",IF(H4809="","⚠ اختر بند الموازنة",IF(I4809="مرفوض","✖ مرفوض من المدير",IF(I4809&lt;&gt;"موافق","⏳ بانتظار موافقة المدير",IF(K4809&lt;&gt;"نعم","⚠ غير مسوى مع الحسابات","✔ معتمد ومسوى")))))))))</f>
        <v/>
      </c>
      <c r="R4809">
        <f>N(R4808)+IF(A4809="عهدة",1,0)</f>
        <v/>
      </c>
      <c r="S4809">
        <f>IF(C4809="","",IF(AND(C4809&gt;=DATE(2026,9,1),C4809&lt;=DATE(2027,8,31)),(YEAR(C4809)-2026)*12+MONTH(C4809)-8,""))</f>
        <v/>
      </c>
      <c r="T4809">
        <f>IF(AND(A4809="مصروف",R4809&gt;0,I4809="موافق",S4809&lt;&gt;"",H4809&lt;&gt;""),N(G4809),0)</f>
        <v/>
      </c>
    </row>
    <row r="4810">
      <c r="A4810" s="19" t="n"/>
      <c r="B4810" s="20">
        <f>IF(A4810="","",IF(R4810=0,"⚠ أضف سطر عهدة أولًا","BDR-"&amp;TEXT(R4810,"000")))</f>
        <v/>
      </c>
      <c r="C4810" s="21" t="n"/>
      <c r="D4810" s="20">
        <f>IF(C4810="","",IF(S4810="","خارج السنة المالية",INDEX(القوائم!$D$2:$D$13,S4810)))</f>
        <v/>
      </c>
      <c r="E4810" s="22" t="n"/>
      <c r="F4810" s="23" t="n"/>
      <c r="G4810" s="23" t="n"/>
      <c r="H4810" s="22" t="n"/>
      <c r="I4810" s="19" t="n"/>
      <c r="J4810" s="21" t="n"/>
      <c r="K4810" s="19" t="n"/>
      <c r="L4810" s="19" t="n"/>
      <c r="M4810" s="21" t="n"/>
      <c r="N4810" s="22" t="n"/>
      <c r="O4810" s="24">
        <f>IF(A4810&lt;&gt;"عهدة","",SUMIFS($G$8:$G$5007,$B$8:$B$5007,B4810,$A$8:$A$5007,"مصروف",$I$8:$I$5007,"&lt;&gt;مرفوض"))</f>
        <v/>
      </c>
      <c r="P4810" s="25">
        <f>IF(A4810&lt;&gt;"عهدة","",N(F4810)-O4810)</f>
        <v/>
      </c>
      <c r="Q4810" s="26">
        <f>IF(A4810="","",IF(A4810="عهدة",IF(N(F4810)=0,"⚠ أدخل قيمة العهدة",IF(P4810&lt;0,"⛔ عجز / زيادة مصروفات "&amp;TEXT(-P4810,"#,##0"),IF(COUNTIFS($B$8:$B$5007,B4810,$A$8:$A$5007,"مصروف",$I$8:$I$5007,"&lt;&gt;مرفوض",$K$8:$K$5007,"&lt;&gt;نعم")&gt;0,"⚠ "&amp;COUNTIFS($B$8:$B$5007,B4810,$A$8:$A$5007,"مصروف",$I$8:$I$5007,"&lt;&gt;مرفوض",$K$8:$K$5007,"&lt;&gt;نعم")&amp;" مصروف غير مسوى",IF(L4810="تمت التسوية",IF(P4810=0,"✔ متوازنة وتمت التسوية","✔ تمت التسوية – متبقي "&amp;TEXT(P4810,"#,##0")),IF(P4810&gt;0,"متبقي "&amp;TEXT(P4810,"#,##0"),"✔ متوازنة"))))),IF(R4810=0,"⚠ أضف سطر عهدة أولًا",IF(OR(C4810="",N(G4810)=0),"⚠ أكمل التاريخ والقيمة",IF(S4810="","⚠ التاريخ خارج السنة المالية",IF(H4810="","⚠ اختر بند الموازنة",IF(I4810="مرفوض","✖ مرفوض من المدير",IF(I4810&lt;&gt;"موافق","⏳ بانتظار موافقة المدير",IF(K4810&lt;&gt;"نعم","⚠ غير مسوى مع الحسابات","✔ معتمد ومسوى")))))))))</f>
        <v/>
      </c>
      <c r="R4810">
        <f>N(R4809)+IF(A4810="عهدة",1,0)</f>
        <v/>
      </c>
      <c r="S4810">
        <f>IF(C4810="","",IF(AND(C4810&gt;=DATE(2026,9,1),C4810&lt;=DATE(2027,8,31)),(YEAR(C4810)-2026)*12+MONTH(C4810)-8,""))</f>
        <v/>
      </c>
      <c r="T4810">
        <f>IF(AND(A4810="مصروف",R4810&gt;0,I4810="موافق",S4810&lt;&gt;"",H4810&lt;&gt;""),N(G4810),0)</f>
        <v/>
      </c>
    </row>
    <row r="4811">
      <c r="A4811" s="19" t="n"/>
      <c r="B4811" s="20">
        <f>IF(A4811="","",IF(R4811=0,"⚠ أضف سطر عهدة أولًا","BDR-"&amp;TEXT(R4811,"000")))</f>
        <v/>
      </c>
      <c r="C4811" s="21" t="n"/>
      <c r="D4811" s="20">
        <f>IF(C4811="","",IF(S4811="","خارج السنة المالية",INDEX(القوائم!$D$2:$D$13,S4811)))</f>
        <v/>
      </c>
      <c r="E4811" s="22" t="n"/>
      <c r="F4811" s="23" t="n"/>
      <c r="G4811" s="23" t="n"/>
      <c r="H4811" s="22" t="n"/>
      <c r="I4811" s="19" t="n"/>
      <c r="J4811" s="21" t="n"/>
      <c r="K4811" s="19" t="n"/>
      <c r="L4811" s="19" t="n"/>
      <c r="M4811" s="21" t="n"/>
      <c r="N4811" s="22" t="n"/>
      <c r="O4811" s="24">
        <f>IF(A4811&lt;&gt;"عهدة","",SUMIFS($G$8:$G$5007,$B$8:$B$5007,B4811,$A$8:$A$5007,"مصروف",$I$8:$I$5007,"&lt;&gt;مرفوض"))</f>
        <v/>
      </c>
      <c r="P4811" s="25">
        <f>IF(A4811&lt;&gt;"عهدة","",N(F4811)-O4811)</f>
        <v/>
      </c>
      <c r="Q4811" s="26">
        <f>IF(A4811="","",IF(A4811="عهدة",IF(N(F4811)=0,"⚠ أدخل قيمة العهدة",IF(P4811&lt;0,"⛔ عجز / زيادة مصروفات "&amp;TEXT(-P4811,"#,##0"),IF(COUNTIFS($B$8:$B$5007,B4811,$A$8:$A$5007,"مصروف",$I$8:$I$5007,"&lt;&gt;مرفوض",$K$8:$K$5007,"&lt;&gt;نعم")&gt;0,"⚠ "&amp;COUNTIFS($B$8:$B$5007,B4811,$A$8:$A$5007,"مصروف",$I$8:$I$5007,"&lt;&gt;مرفوض",$K$8:$K$5007,"&lt;&gt;نعم")&amp;" مصروف غير مسوى",IF(L4811="تمت التسوية",IF(P4811=0,"✔ متوازنة وتمت التسوية","✔ تمت التسوية – متبقي "&amp;TEXT(P4811,"#,##0")),IF(P4811&gt;0,"متبقي "&amp;TEXT(P4811,"#,##0"),"✔ متوازنة"))))),IF(R4811=0,"⚠ أضف سطر عهدة أولًا",IF(OR(C4811="",N(G4811)=0),"⚠ أكمل التاريخ والقيمة",IF(S4811="","⚠ التاريخ خارج السنة المالية",IF(H4811="","⚠ اختر بند الموازنة",IF(I4811="مرفوض","✖ مرفوض من المدير",IF(I4811&lt;&gt;"موافق","⏳ بانتظار موافقة المدير",IF(K4811&lt;&gt;"نعم","⚠ غير مسوى مع الحسابات","✔ معتمد ومسوى")))))))))</f>
        <v/>
      </c>
      <c r="R4811">
        <f>N(R4810)+IF(A4811="عهدة",1,0)</f>
        <v/>
      </c>
      <c r="S4811">
        <f>IF(C4811="","",IF(AND(C4811&gt;=DATE(2026,9,1),C4811&lt;=DATE(2027,8,31)),(YEAR(C4811)-2026)*12+MONTH(C4811)-8,""))</f>
        <v/>
      </c>
      <c r="T4811">
        <f>IF(AND(A4811="مصروف",R4811&gt;0,I4811="موافق",S4811&lt;&gt;"",H4811&lt;&gt;""),N(G4811),0)</f>
        <v/>
      </c>
    </row>
    <row r="4812">
      <c r="A4812" s="19" t="n"/>
      <c r="B4812" s="20">
        <f>IF(A4812="","",IF(R4812=0,"⚠ أضف سطر عهدة أولًا","BDR-"&amp;TEXT(R4812,"000")))</f>
        <v/>
      </c>
      <c r="C4812" s="21" t="n"/>
      <c r="D4812" s="20">
        <f>IF(C4812="","",IF(S4812="","خارج السنة المالية",INDEX(القوائم!$D$2:$D$13,S4812)))</f>
        <v/>
      </c>
      <c r="E4812" s="22" t="n"/>
      <c r="F4812" s="23" t="n"/>
      <c r="G4812" s="23" t="n"/>
      <c r="H4812" s="22" t="n"/>
      <c r="I4812" s="19" t="n"/>
      <c r="J4812" s="21" t="n"/>
      <c r="K4812" s="19" t="n"/>
      <c r="L4812" s="19" t="n"/>
      <c r="M4812" s="21" t="n"/>
      <c r="N4812" s="22" t="n"/>
      <c r="O4812" s="24">
        <f>IF(A4812&lt;&gt;"عهدة","",SUMIFS($G$8:$G$5007,$B$8:$B$5007,B4812,$A$8:$A$5007,"مصروف",$I$8:$I$5007,"&lt;&gt;مرفوض"))</f>
        <v/>
      </c>
      <c r="P4812" s="25">
        <f>IF(A4812&lt;&gt;"عهدة","",N(F4812)-O4812)</f>
        <v/>
      </c>
      <c r="Q4812" s="26">
        <f>IF(A4812="","",IF(A4812="عهدة",IF(N(F4812)=0,"⚠ أدخل قيمة العهدة",IF(P4812&lt;0,"⛔ عجز / زيادة مصروفات "&amp;TEXT(-P4812,"#,##0"),IF(COUNTIFS($B$8:$B$5007,B4812,$A$8:$A$5007,"مصروف",$I$8:$I$5007,"&lt;&gt;مرفوض",$K$8:$K$5007,"&lt;&gt;نعم")&gt;0,"⚠ "&amp;COUNTIFS($B$8:$B$5007,B4812,$A$8:$A$5007,"مصروف",$I$8:$I$5007,"&lt;&gt;مرفوض",$K$8:$K$5007,"&lt;&gt;نعم")&amp;" مصروف غير مسوى",IF(L4812="تمت التسوية",IF(P4812=0,"✔ متوازنة وتمت التسوية","✔ تمت التسوية – متبقي "&amp;TEXT(P4812,"#,##0")),IF(P4812&gt;0,"متبقي "&amp;TEXT(P4812,"#,##0"),"✔ متوازنة"))))),IF(R4812=0,"⚠ أضف سطر عهدة أولًا",IF(OR(C4812="",N(G4812)=0),"⚠ أكمل التاريخ والقيمة",IF(S4812="","⚠ التاريخ خارج السنة المالية",IF(H4812="","⚠ اختر بند الموازنة",IF(I4812="مرفوض","✖ مرفوض من المدير",IF(I4812&lt;&gt;"موافق","⏳ بانتظار موافقة المدير",IF(K4812&lt;&gt;"نعم","⚠ غير مسوى مع الحسابات","✔ معتمد ومسوى")))))))))</f>
        <v/>
      </c>
      <c r="R4812">
        <f>N(R4811)+IF(A4812="عهدة",1,0)</f>
        <v/>
      </c>
      <c r="S4812">
        <f>IF(C4812="","",IF(AND(C4812&gt;=DATE(2026,9,1),C4812&lt;=DATE(2027,8,31)),(YEAR(C4812)-2026)*12+MONTH(C4812)-8,""))</f>
        <v/>
      </c>
      <c r="T4812">
        <f>IF(AND(A4812="مصروف",R4812&gt;0,I4812="موافق",S4812&lt;&gt;"",H4812&lt;&gt;""),N(G4812),0)</f>
        <v/>
      </c>
    </row>
    <row r="4813">
      <c r="A4813" s="19" t="n"/>
      <c r="B4813" s="20">
        <f>IF(A4813="","",IF(R4813=0,"⚠ أضف سطر عهدة أولًا","BDR-"&amp;TEXT(R4813,"000")))</f>
        <v/>
      </c>
      <c r="C4813" s="21" t="n"/>
      <c r="D4813" s="20">
        <f>IF(C4813="","",IF(S4813="","خارج السنة المالية",INDEX(القوائم!$D$2:$D$13,S4813)))</f>
        <v/>
      </c>
      <c r="E4813" s="22" t="n"/>
      <c r="F4813" s="23" t="n"/>
      <c r="G4813" s="23" t="n"/>
      <c r="H4813" s="22" t="n"/>
      <c r="I4813" s="19" t="n"/>
      <c r="J4813" s="21" t="n"/>
      <c r="K4813" s="19" t="n"/>
      <c r="L4813" s="19" t="n"/>
      <c r="M4813" s="21" t="n"/>
      <c r="N4813" s="22" t="n"/>
      <c r="O4813" s="24">
        <f>IF(A4813&lt;&gt;"عهدة","",SUMIFS($G$8:$G$5007,$B$8:$B$5007,B4813,$A$8:$A$5007,"مصروف",$I$8:$I$5007,"&lt;&gt;مرفوض"))</f>
        <v/>
      </c>
      <c r="P4813" s="25">
        <f>IF(A4813&lt;&gt;"عهدة","",N(F4813)-O4813)</f>
        <v/>
      </c>
      <c r="Q4813" s="26">
        <f>IF(A4813="","",IF(A4813="عهدة",IF(N(F4813)=0,"⚠ أدخل قيمة العهدة",IF(P4813&lt;0,"⛔ عجز / زيادة مصروفات "&amp;TEXT(-P4813,"#,##0"),IF(COUNTIFS($B$8:$B$5007,B4813,$A$8:$A$5007,"مصروف",$I$8:$I$5007,"&lt;&gt;مرفوض",$K$8:$K$5007,"&lt;&gt;نعم")&gt;0,"⚠ "&amp;COUNTIFS($B$8:$B$5007,B4813,$A$8:$A$5007,"مصروف",$I$8:$I$5007,"&lt;&gt;مرفوض",$K$8:$K$5007,"&lt;&gt;نعم")&amp;" مصروف غير مسوى",IF(L4813="تمت التسوية",IF(P4813=0,"✔ متوازنة وتمت التسوية","✔ تمت التسوية – متبقي "&amp;TEXT(P4813,"#,##0")),IF(P4813&gt;0,"متبقي "&amp;TEXT(P4813,"#,##0"),"✔ متوازنة"))))),IF(R4813=0,"⚠ أضف سطر عهدة أولًا",IF(OR(C4813="",N(G4813)=0),"⚠ أكمل التاريخ والقيمة",IF(S4813="","⚠ التاريخ خارج السنة المالية",IF(H4813="","⚠ اختر بند الموازنة",IF(I4813="مرفوض","✖ مرفوض من المدير",IF(I4813&lt;&gt;"موافق","⏳ بانتظار موافقة المدير",IF(K4813&lt;&gt;"نعم","⚠ غير مسوى مع الحسابات","✔ معتمد ومسوى")))))))))</f>
        <v/>
      </c>
      <c r="R4813">
        <f>N(R4812)+IF(A4813="عهدة",1,0)</f>
        <v/>
      </c>
      <c r="S4813">
        <f>IF(C4813="","",IF(AND(C4813&gt;=DATE(2026,9,1),C4813&lt;=DATE(2027,8,31)),(YEAR(C4813)-2026)*12+MONTH(C4813)-8,""))</f>
        <v/>
      </c>
      <c r="T4813">
        <f>IF(AND(A4813="مصروف",R4813&gt;0,I4813="موافق",S4813&lt;&gt;"",H4813&lt;&gt;""),N(G4813),0)</f>
        <v/>
      </c>
    </row>
    <row r="4814">
      <c r="A4814" s="19" t="n"/>
      <c r="B4814" s="20">
        <f>IF(A4814="","",IF(R4814=0,"⚠ أضف سطر عهدة أولًا","BDR-"&amp;TEXT(R4814,"000")))</f>
        <v/>
      </c>
      <c r="C4814" s="21" t="n"/>
      <c r="D4814" s="20">
        <f>IF(C4814="","",IF(S4814="","خارج السنة المالية",INDEX(القوائم!$D$2:$D$13,S4814)))</f>
        <v/>
      </c>
      <c r="E4814" s="22" t="n"/>
      <c r="F4814" s="23" t="n"/>
      <c r="G4814" s="23" t="n"/>
      <c r="H4814" s="22" t="n"/>
      <c r="I4814" s="19" t="n"/>
      <c r="J4814" s="21" t="n"/>
      <c r="K4814" s="19" t="n"/>
      <c r="L4814" s="19" t="n"/>
      <c r="M4814" s="21" t="n"/>
      <c r="N4814" s="22" t="n"/>
      <c r="O4814" s="24">
        <f>IF(A4814&lt;&gt;"عهدة","",SUMIFS($G$8:$G$5007,$B$8:$B$5007,B4814,$A$8:$A$5007,"مصروف",$I$8:$I$5007,"&lt;&gt;مرفوض"))</f>
        <v/>
      </c>
      <c r="P4814" s="25">
        <f>IF(A4814&lt;&gt;"عهدة","",N(F4814)-O4814)</f>
        <v/>
      </c>
      <c r="Q4814" s="26">
        <f>IF(A4814="","",IF(A4814="عهدة",IF(N(F4814)=0,"⚠ أدخل قيمة العهدة",IF(P4814&lt;0,"⛔ عجز / زيادة مصروفات "&amp;TEXT(-P4814,"#,##0"),IF(COUNTIFS($B$8:$B$5007,B4814,$A$8:$A$5007,"مصروف",$I$8:$I$5007,"&lt;&gt;مرفوض",$K$8:$K$5007,"&lt;&gt;نعم")&gt;0,"⚠ "&amp;COUNTIFS($B$8:$B$5007,B4814,$A$8:$A$5007,"مصروف",$I$8:$I$5007,"&lt;&gt;مرفوض",$K$8:$K$5007,"&lt;&gt;نعم")&amp;" مصروف غير مسوى",IF(L4814="تمت التسوية",IF(P4814=0,"✔ متوازنة وتمت التسوية","✔ تمت التسوية – متبقي "&amp;TEXT(P4814,"#,##0")),IF(P4814&gt;0,"متبقي "&amp;TEXT(P4814,"#,##0"),"✔ متوازنة"))))),IF(R4814=0,"⚠ أضف سطر عهدة أولًا",IF(OR(C4814="",N(G4814)=0),"⚠ أكمل التاريخ والقيمة",IF(S4814="","⚠ التاريخ خارج السنة المالية",IF(H4814="","⚠ اختر بند الموازنة",IF(I4814="مرفوض","✖ مرفوض من المدير",IF(I4814&lt;&gt;"موافق","⏳ بانتظار موافقة المدير",IF(K4814&lt;&gt;"نعم","⚠ غير مسوى مع الحسابات","✔ معتمد ومسوى")))))))))</f>
        <v/>
      </c>
      <c r="R4814">
        <f>N(R4813)+IF(A4814="عهدة",1,0)</f>
        <v/>
      </c>
      <c r="S4814">
        <f>IF(C4814="","",IF(AND(C4814&gt;=DATE(2026,9,1),C4814&lt;=DATE(2027,8,31)),(YEAR(C4814)-2026)*12+MONTH(C4814)-8,""))</f>
        <v/>
      </c>
      <c r="T4814">
        <f>IF(AND(A4814="مصروف",R4814&gt;0,I4814="موافق",S4814&lt;&gt;"",H4814&lt;&gt;""),N(G4814),0)</f>
        <v/>
      </c>
    </row>
    <row r="4815">
      <c r="A4815" s="19" t="n"/>
      <c r="B4815" s="20">
        <f>IF(A4815="","",IF(R4815=0,"⚠ أضف سطر عهدة أولًا","BDR-"&amp;TEXT(R4815,"000")))</f>
        <v/>
      </c>
      <c r="C4815" s="21" t="n"/>
      <c r="D4815" s="20">
        <f>IF(C4815="","",IF(S4815="","خارج السنة المالية",INDEX(القوائم!$D$2:$D$13,S4815)))</f>
        <v/>
      </c>
      <c r="E4815" s="22" t="n"/>
      <c r="F4815" s="23" t="n"/>
      <c r="G4815" s="23" t="n"/>
      <c r="H4815" s="22" t="n"/>
      <c r="I4815" s="19" t="n"/>
      <c r="J4815" s="21" t="n"/>
      <c r="K4815" s="19" t="n"/>
      <c r="L4815" s="19" t="n"/>
      <c r="M4815" s="21" t="n"/>
      <c r="N4815" s="22" t="n"/>
      <c r="O4815" s="24">
        <f>IF(A4815&lt;&gt;"عهدة","",SUMIFS($G$8:$G$5007,$B$8:$B$5007,B4815,$A$8:$A$5007,"مصروف",$I$8:$I$5007,"&lt;&gt;مرفوض"))</f>
        <v/>
      </c>
      <c r="P4815" s="25">
        <f>IF(A4815&lt;&gt;"عهدة","",N(F4815)-O4815)</f>
        <v/>
      </c>
      <c r="Q4815" s="26">
        <f>IF(A4815="","",IF(A4815="عهدة",IF(N(F4815)=0,"⚠ أدخل قيمة العهدة",IF(P4815&lt;0,"⛔ عجز / زيادة مصروفات "&amp;TEXT(-P4815,"#,##0"),IF(COUNTIFS($B$8:$B$5007,B4815,$A$8:$A$5007,"مصروف",$I$8:$I$5007,"&lt;&gt;مرفوض",$K$8:$K$5007,"&lt;&gt;نعم")&gt;0,"⚠ "&amp;COUNTIFS($B$8:$B$5007,B4815,$A$8:$A$5007,"مصروف",$I$8:$I$5007,"&lt;&gt;مرفوض",$K$8:$K$5007,"&lt;&gt;نعم")&amp;" مصروف غير مسوى",IF(L4815="تمت التسوية",IF(P4815=0,"✔ متوازنة وتمت التسوية","✔ تمت التسوية – متبقي "&amp;TEXT(P4815,"#,##0")),IF(P4815&gt;0,"متبقي "&amp;TEXT(P4815,"#,##0"),"✔ متوازنة"))))),IF(R4815=0,"⚠ أضف سطر عهدة أولًا",IF(OR(C4815="",N(G4815)=0),"⚠ أكمل التاريخ والقيمة",IF(S4815="","⚠ التاريخ خارج السنة المالية",IF(H4815="","⚠ اختر بند الموازنة",IF(I4815="مرفوض","✖ مرفوض من المدير",IF(I4815&lt;&gt;"موافق","⏳ بانتظار موافقة المدير",IF(K4815&lt;&gt;"نعم","⚠ غير مسوى مع الحسابات","✔ معتمد ومسوى")))))))))</f>
        <v/>
      </c>
      <c r="R4815">
        <f>N(R4814)+IF(A4815="عهدة",1,0)</f>
        <v/>
      </c>
      <c r="S4815">
        <f>IF(C4815="","",IF(AND(C4815&gt;=DATE(2026,9,1),C4815&lt;=DATE(2027,8,31)),(YEAR(C4815)-2026)*12+MONTH(C4815)-8,""))</f>
        <v/>
      </c>
      <c r="T4815">
        <f>IF(AND(A4815="مصروف",R4815&gt;0,I4815="موافق",S4815&lt;&gt;"",H4815&lt;&gt;""),N(G4815),0)</f>
        <v/>
      </c>
    </row>
    <row r="4816">
      <c r="A4816" s="19" t="n"/>
      <c r="B4816" s="20">
        <f>IF(A4816="","",IF(R4816=0,"⚠ أضف سطر عهدة أولًا","BDR-"&amp;TEXT(R4816,"000")))</f>
        <v/>
      </c>
      <c r="C4816" s="21" t="n"/>
      <c r="D4816" s="20">
        <f>IF(C4816="","",IF(S4816="","خارج السنة المالية",INDEX(القوائم!$D$2:$D$13,S4816)))</f>
        <v/>
      </c>
      <c r="E4816" s="22" t="n"/>
      <c r="F4816" s="23" t="n"/>
      <c r="G4816" s="23" t="n"/>
      <c r="H4816" s="22" t="n"/>
      <c r="I4816" s="19" t="n"/>
      <c r="J4816" s="21" t="n"/>
      <c r="K4816" s="19" t="n"/>
      <c r="L4816" s="19" t="n"/>
      <c r="M4816" s="21" t="n"/>
      <c r="N4816" s="22" t="n"/>
      <c r="O4816" s="24">
        <f>IF(A4816&lt;&gt;"عهدة","",SUMIFS($G$8:$G$5007,$B$8:$B$5007,B4816,$A$8:$A$5007,"مصروف",$I$8:$I$5007,"&lt;&gt;مرفوض"))</f>
        <v/>
      </c>
      <c r="P4816" s="25">
        <f>IF(A4816&lt;&gt;"عهدة","",N(F4816)-O4816)</f>
        <v/>
      </c>
      <c r="Q4816" s="26">
        <f>IF(A4816="","",IF(A4816="عهدة",IF(N(F4816)=0,"⚠ أدخل قيمة العهدة",IF(P4816&lt;0,"⛔ عجز / زيادة مصروفات "&amp;TEXT(-P4816,"#,##0"),IF(COUNTIFS($B$8:$B$5007,B4816,$A$8:$A$5007,"مصروف",$I$8:$I$5007,"&lt;&gt;مرفوض",$K$8:$K$5007,"&lt;&gt;نعم")&gt;0,"⚠ "&amp;COUNTIFS($B$8:$B$5007,B4816,$A$8:$A$5007,"مصروف",$I$8:$I$5007,"&lt;&gt;مرفوض",$K$8:$K$5007,"&lt;&gt;نعم")&amp;" مصروف غير مسوى",IF(L4816="تمت التسوية",IF(P4816=0,"✔ متوازنة وتمت التسوية","✔ تمت التسوية – متبقي "&amp;TEXT(P4816,"#,##0")),IF(P4816&gt;0,"متبقي "&amp;TEXT(P4816,"#,##0"),"✔ متوازنة"))))),IF(R4816=0,"⚠ أضف سطر عهدة أولًا",IF(OR(C4816="",N(G4816)=0),"⚠ أكمل التاريخ والقيمة",IF(S4816="","⚠ التاريخ خارج السنة المالية",IF(H4816="","⚠ اختر بند الموازنة",IF(I4816="مرفوض","✖ مرفوض من المدير",IF(I4816&lt;&gt;"موافق","⏳ بانتظار موافقة المدير",IF(K4816&lt;&gt;"نعم","⚠ غير مسوى مع الحسابات","✔ معتمد ومسوى")))))))))</f>
        <v/>
      </c>
      <c r="R4816">
        <f>N(R4815)+IF(A4816="عهدة",1,0)</f>
        <v/>
      </c>
      <c r="S4816">
        <f>IF(C4816="","",IF(AND(C4816&gt;=DATE(2026,9,1),C4816&lt;=DATE(2027,8,31)),(YEAR(C4816)-2026)*12+MONTH(C4816)-8,""))</f>
        <v/>
      </c>
      <c r="T4816">
        <f>IF(AND(A4816="مصروف",R4816&gt;0,I4816="موافق",S4816&lt;&gt;"",H4816&lt;&gt;""),N(G4816),0)</f>
        <v/>
      </c>
    </row>
    <row r="4817">
      <c r="A4817" s="19" t="n"/>
      <c r="B4817" s="20">
        <f>IF(A4817="","",IF(R4817=0,"⚠ أضف سطر عهدة أولًا","BDR-"&amp;TEXT(R4817,"000")))</f>
        <v/>
      </c>
      <c r="C4817" s="21" t="n"/>
      <c r="D4817" s="20">
        <f>IF(C4817="","",IF(S4817="","خارج السنة المالية",INDEX(القوائم!$D$2:$D$13,S4817)))</f>
        <v/>
      </c>
      <c r="E4817" s="22" t="n"/>
      <c r="F4817" s="23" t="n"/>
      <c r="G4817" s="23" t="n"/>
      <c r="H4817" s="22" t="n"/>
      <c r="I4817" s="19" t="n"/>
      <c r="J4817" s="21" t="n"/>
      <c r="K4817" s="19" t="n"/>
      <c r="L4817" s="19" t="n"/>
      <c r="M4817" s="21" t="n"/>
      <c r="N4817" s="22" t="n"/>
      <c r="O4817" s="24">
        <f>IF(A4817&lt;&gt;"عهدة","",SUMIFS($G$8:$G$5007,$B$8:$B$5007,B4817,$A$8:$A$5007,"مصروف",$I$8:$I$5007,"&lt;&gt;مرفوض"))</f>
        <v/>
      </c>
      <c r="P4817" s="25">
        <f>IF(A4817&lt;&gt;"عهدة","",N(F4817)-O4817)</f>
        <v/>
      </c>
      <c r="Q4817" s="26">
        <f>IF(A4817="","",IF(A4817="عهدة",IF(N(F4817)=0,"⚠ أدخل قيمة العهدة",IF(P4817&lt;0,"⛔ عجز / زيادة مصروفات "&amp;TEXT(-P4817,"#,##0"),IF(COUNTIFS($B$8:$B$5007,B4817,$A$8:$A$5007,"مصروف",$I$8:$I$5007,"&lt;&gt;مرفوض",$K$8:$K$5007,"&lt;&gt;نعم")&gt;0,"⚠ "&amp;COUNTIFS($B$8:$B$5007,B4817,$A$8:$A$5007,"مصروف",$I$8:$I$5007,"&lt;&gt;مرفوض",$K$8:$K$5007,"&lt;&gt;نعم")&amp;" مصروف غير مسوى",IF(L4817="تمت التسوية",IF(P4817=0,"✔ متوازنة وتمت التسوية","✔ تمت التسوية – متبقي "&amp;TEXT(P4817,"#,##0")),IF(P4817&gt;0,"متبقي "&amp;TEXT(P4817,"#,##0"),"✔ متوازنة"))))),IF(R4817=0,"⚠ أضف سطر عهدة أولًا",IF(OR(C4817="",N(G4817)=0),"⚠ أكمل التاريخ والقيمة",IF(S4817="","⚠ التاريخ خارج السنة المالية",IF(H4817="","⚠ اختر بند الموازنة",IF(I4817="مرفوض","✖ مرفوض من المدير",IF(I4817&lt;&gt;"موافق","⏳ بانتظار موافقة المدير",IF(K4817&lt;&gt;"نعم","⚠ غير مسوى مع الحسابات","✔ معتمد ومسوى")))))))))</f>
        <v/>
      </c>
      <c r="R4817">
        <f>N(R4816)+IF(A4817="عهدة",1,0)</f>
        <v/>
      </c>
      <c r="S4817">
        <f>IF(C4817="","",IF(AND(C4817&gt;=DATE(2026,9,1),C4817&lt;=DATE(2027,8,31)),(YEAR(C4817)-2026)*12+MONTH(C4817)-8,""))</f>
        <v/>
      </c>
      <c r="T4817">
        <f>IF(AND(A4817="مصروف",R4817&gt;0,I4817="موافق",S4817&lt;&gt;"",H4817&lt;&gt;""),N(G4817),0)</f>
        <v/>
      </c>
    </row>
    <row r="4818">
      <c r="A4818" s="19" t="n"/>
      <c r="B4818" s="20">
        <f>IF(A4818="","",IF(R4818=0,"⚠ أضف سطر عهدة أولًا","BDR-"&amp;TEXT(R4818,"000")))</f>
        <v/>
      </c>
      <c r="C4818" s="21" t="n"/>
      <c r="D4818" s="20">
        <f>IF(C4818="","",IF(S4818="","خارج السنة المالية",INDEX(القوائم!$D$2:$D$13,S4818)))</f>
        <v/>
      </c>
      <c r="E4818" s="22" t="n"/>
      <c r="F4818" s="23" t="n"/>
      <c r="G4818" s="23" t="n"/>
      <c r="H4818" s="22" t="n"/>
      <c r="I4818" s="19" t="n"/>
      <c r="J4818" s="21" t="n"/>
      <c r="K4818" s="19" t="n"/>
      <c r="L4818" s="19" t="n"/>
      <c r="M4818" s="21" t="n"/>
      <c r="N4818" s="22" t="n"/>
      <c r="O4818" s="24">
        <f>IF(A4818&lt;&gt;"عهدة","",SUMIFS($G$8:$G$5007,$B$8:$B$5007,B4818,$A$8:$A$5007,"مصروف",$I$8:$I$5007,"&lt;&gt;مرفوض"))</f>
        <v/>
      </c>
      <c r="P4818" s="25">
        <f>IF(A4818&lt;&gt;"عهدة","",N(F4818)-O4818)</f>
        <v/>
      </c>
      <c r="Q4818" s="26">
        <f>IF(A4818="","",IF(A4818="عهدة",IF(N(F4818)=0,"⚠ أدخل قيمة العهدة",IF(P4818&lt;0,"⛔ عجز / زيادة مصروفات "&amp;TEXT(-P4818,"#,##0"),IF(COUNTIFS($B$8:$B$5007,B4818,$A$8:$A$5007,"مصروف",$I$8:$I$5007,"&lt;&gt;مرفوض",$K$8:$K$5007,"&lt;&gt;نعم")&gt;0,"⚠ "&amp;COUNTIFS($B$8:$B$5007,B4818,$A$8:$A$5007,"مصروف",$I$8:$I$5007,"&lt;&gt;مرفوض",$K$8:$K$5007,"&lt;&gt;نعم")&amp;" مصروف غير مسوى",IF(L4818="تمت التسوية",IF(P4818=0,"✔ متوازنة وتمت التسوية","✔ تمت التسوية – متبقي "&amp;TEXT(P4818,"#,##0")),IF(P4818&gt;0,"متبقي "&amp;TEXT(P4818,"#,##0"),"✔ متوازنة"))))),IF(R4818=0,"⚠ أضف سطر عهدة أولًا",IF(OR(C4818="",N(G4818)=0),"⚠ أكمل التاريخ والقيمة",IF(S4818="","⚠ التاريخ خارج السنة المالية",IF(H4818="","⚠ اختر بند الموازنة",IF(I4818="مرفوض","✖ مرفوض من المدير",IF(I4818&lt;&gt;"موافق","⏳ بانتظار موافقة المدير",IF(K4818&lt;&gt;"نعم","⚠ غير مسوى مع الحسابات","✔ معتمد ومسوى")))))))))</f>
        <v/>
      </c>
      <c r="R4818">
        <f>N(R4817)+IF(A4818="عهدة",1,0)</f>
        <v/>
      </c>
      <c r="S4818">
        <f>IF(C4818="","",IF(AND(C4818&gt;=DATE(2026,9,1),C4818&lt;=DATE(2027,8,31)),(YEAR(C4818)-2026)*12+MONTH(C4818)-8,""))</f>
        <v/>
      </c>
      <c r="T4818">
        <f>IF(AND(A4818="مصروف",R4818&gt;0,I4818="موافق",S4818&lt;&gt;"",H4818&lt;&gt;""),N(G4818),0)</f>
        <v/>
      </c>
    </row>
    <row r="4819">
      <c r="A4819" s="19" t="n"/>
      <c r="B4819" s="20">
        <f>IF(A4819="","",IF(R4819=0,"⚠ أضف سطر عهدة أولًا","BDR-"&amp;TEXT(R4819,"000")))</f>
        <v/>
      </c>
      <c r="C4819" s="21" t="n"/>
      <c r="D4819" s="20">
        <f>IF(C4819="","",IF(S4819="","خارج السنة المالية",INDEX(القوائم!$D$2:$D$13,S4819)))</f>
        <v/>
      </c>
      <c r="E4819" s="22" t="n"/>
      <c r="F4819" s="23" t="n"/>
      <c r="G4819" s="23" t="n"/>
      <c r="H4819" s="22" t="n"/>
      <c r="I4819" s="19" t="n"/>
      <c r="J4819" s="21" t="n"/>
      <c r="K4819" s="19" t="n"/>
      <c r="L4819" s="19" t="n"/>
      <c r="M4819" s="21" t="n"/>
      <c r="N4819" s="22" t="n"/>
      <c r="O4819" s="24">
        <f>IF(A4819&lt;&gt;"عهدة","",SUMIFS($G$8:$G$5007,$B$8:$B$5007,B4819,$A$8:$A$5007,"مصروف",$I$8:$I$5007,"&lt;&gt;مرفوض"))</f>
        <v/>
      </c>
      <c r="P4819" s="25">
        <f>IF(A4819&lt;&gt;"عهدة","",N(F4819)-O4819)</f>
        <v/>
      </c>
      <c r="Q4819" s="26">
        <f>IF(A4819="","",IF(A4819="عهدة",IF(N(F4819)=0,"⚠ أدخل قيمة العهدة",IF(P4819&lt;0,"⛔ عجز / زيادة مصروفات "&amp;TEXT(-P4819,"#,##0"),IF(COUNTIFS($B$8:$B$5007,B4819,$A$8:$A$5007,"مصروف",$I$8:$I$5007,"&lt;&gt;مرفوض",$K$8:$K$5007,"&lt;&gt;نعم")&gt;0,"⚠ "&amp;COUNTIFS($B$8:$B$5007,B4819,$A$8:$A$5007,"مصروف",$I$8:$I$5007,"&lt;&gt;مرفوض",$K$8:$K$5007,"&lt;&gt;نعم")&amp;" مصروف غير مسوى",IF(L4819="تمت التسوية",IF(P4819=0,"✔ متوازنة وتمت التسوية","✔ تمت التسوية – متبقي "&amp;TEXT(P4819,"#,##0")),IF(P4819&gt;0,"متبقي "&amp;TEXT(P4819,"#,##0"),"✔ متوازنة"))))),IF(R4819=0,"⚠ أضف سطر عهدة أولًا",IF(OR(C4819="",N(G4819)=0),"⚠ أكمل التاريخ والقيمة",IF(S4819="","⚠ التاريخ خارج السنة المالية",IF(H4819="","⚠ اختر بند الموازنة",IF(I4819="مرفوض","✖ مرفوض من المدير",IF(I4819&lt;&gt;"موافق","⏳ بانتظار موافقة المدير",IF(K4819&lt;&gt;"نعم","⚠ غير مسوى مع الحسابات","✔ معتمد ومسوى")))))))))</f>
        <v/>
      </c>
      <c r="R4819">
        <f>N(R4818)+IF(A4819="عهدة",1,0)</f>
        <v/>
      </c>
      <c r="S4819">
        <f>IF(C4819="","",IF(AND(C4819&gt;=DATE(2026,9,1),C4819&lt;=DATE(2027,8,31)),(YEAR(C4819)-2026)*12+MONTH(C4819)-8,""))</f>
        <v/>
      </c>
      <c r="T4819">
        <f>IF(AND(A4819="مصروف",R4819&gt;0,I4819="موافق",S4819&lt;&gt;"",H4819&lt;&gt;""),N(G4819),0)</f>
        <v/>
      </c>
    </row>
    <row r="4820">
      <c r="A4820" s="19" t="n"/>
      <c r="B4820" s="20">
        <f>IF(A4820="","",IF(R4820=0,"⚠ أضف سطر عهدة أولًا","BDR-"&amp;TEXT(R4820,"000")))</f>
        <v/>
      </c>
      <c r="C4820" s="21" t="n"/>
      <c r="D4820" s="20">
        <f>IF(C4820="","",IF(S4820="","خارج السنة المالية",INDEX(القوائم!$D$2:$D$13,S4820)))</f>
        <v/>
      </c>
      <c r="E4820" s="22" t="n"/>
      <c r="F4820" s="23" t="n"/>
      <c r="G4820" s="23" t="n"/>
      <c r="H4820" s="22" t="n"/>
      <c r="I4820" s="19" t="n"/>
      <c r="J4820" s="21" t="n"/>
      <c r="K4820" s="19" t="n"/>
      <c r="L4820" s="19" t="n"/>
      <c r="M4820" s="21" t="n"/>
      <c r="N4820" s="22" t="n"/>
      <c r="O4820" s="24">
        <f>IF(A4820&lt;&gt;"عهدة","",SUMIFS($G$8:$G$5007,$B$8:$B$5007,B4820,$A$8:$A$5007,"مصروف",$I$8:$I$5007,"&lt;&gt;مرفوض"))</f>
        <v/>
      </c>
      <c r="P4820" s="25">
        <f>IF(A4820&lt;&gt;"عهدة","",N(F4820)-O4820)</f>
        <v/>
      </c>
      <c r="Q4820" s="26">
        <f>IF(A4820="","",IF(A4820="عهدة",IF(N(F4820)=0,"⚠ أدخل قيمة العهدة",IF(P4820&lt;0,"⛔ عجز / زيادة مصروفات "&amp;TEXT(-P4820,"#,##0"),IF(COUNTIFS($B$8:$B$5007,B4820,$A$8:$A$5007,"مصروف",$I$8:$I$5007,"&lt;&gt;مرفوض",$K$8:$K$5007,"&lt;&gt;نعم")&gt;0,"⚠ "&amp;COUNTIFS($B$8:$B$5007,B4820,$A$8:$A$5007,"مصروف",$I$8:$I$5007,"&lt;&gt;مرفوض",$K$8:$K$5007,"&lt;&gt;نعم")&amp;" مصروف غير مسوى",IF(L4820="تمت التسوية",IF(P4820=0,"✔ متوازنة وتمت التسوية","✔ تمت التسوية – متبقي "&amp;TEXT(P4820,"#,##0")),IF(P4820&gt;0,"متبقي "&amp;TEXT(P4820,"#,##0"),"✔ متوازنة"))))),IF(R4820=0,"⚠ أضف سطر عهدة أولًا",IF(OR(C4820="",N(G4820)=0),"⚠ أكمل التاريخ والقيمة",IF(S4820="","⚠ التاريخ خارج السنة المالية",IF(H4820="","⚠ اختر بند الموازنة",IF(I4820="مرفوض","✖ مرفوض من المدير",IF(I4820&lt;&gt;"موافق","⏳ بانتظار موافقة المدير",IF(K4820&lt;&gt;"نعم","⚠ غير مسوى مع الحسابات","✔ معتمد ومسوى")))))))))</f>
        <v/>
      </c>
      <c r="R4820">
        <f>N(R4819)+IF(A4820="عهدة",1,0)</f>
        <v/>
      </c>
      <c r="S4820">
        <f>IF(C4820="","",IF(AND(C4820&gt;=DATE(2026,9,1),C4820&lt;=DATE(2027,8,31)),(YEAR(C4820)-2026)*12+MONTH(C4820)-8,""))</f>
        <v/>
      </c>
      <c r="T4820">
        <f>IF(AND(A4820="مصروف",R4820&gt;0,I4820="موافق",S4820&lt;&gt;"",H4820&lt;&gt;""),N(G4820),0)</f>
        <v/>
      </c>
    </row>
    <row r="4821">
      <c r="A4821" s="19" t="n"/>
      <c r="B4821" s="20">
        <f>IF(A4821="","",IF(R4821=0,"⚠ أضف سطر عهدة أولًا","BDR-"&amp;TEXT(R4821,"000")))</f>
        <v/>
      </c>
      <c r="C4821" s="21" t="n"/>
      <c r="D4821" s="20">
        <f>IF(C4821="","",IF(S4821="","خارج السنة المالية",INDEX(القوائم!$D$2:$D$13,S4821)))</f>
        <v/>
      </c>
      <c r="E4821" s="22" t="n"/>
      <c r="F4821" s="23" t="n"/>
      <c r="G4821" s="23" t="n"/>
      <c r="H4821" s="22" t="n"/>
      <c r="I4821" s="19" t="n"/>
      <c r="J4821" s="21" t="n"/>
      <c r="K4821" s="19" t="n"/>
      <c r="L4821" s="19" t="n"/>
      <c r="M4821" s="21" t="n"/>
      <c r="N4821" s="22" t="n"/>
      <c r="O4821" s="24">
        <f>IF(A4821&lt;&gt;"عهدة","",SUMIFS($G$8:$G$5007,$B$8:$B$5007,B4821,$A$8:$A$5007,"مصروف",$I$8:$I$5007,"&lt;&gt;مرفوض"))</f>
        <v/>
      </c>
      <c r="P4821" s="25">
        <f>IF(A4821&lt;&gt;"عهدة","",N(F4821)-O4821)</f>
        <v/>
      </c>
      <c r="Q4821" s="26">
        <f>IF(A4821="","",IF(A4821="عهدة",IF(N(F4821)=0,"⚠ أدخل قيمة العهدة",IF(P4821&lt;0,"⛔ عجز / زيادة مصروفات "&amp;TEXT(-P4821,"#,##0"),IF(COUNTIFS($B$8:$B$5007,B4821,$A$8:$A$5007,"مصروف",$I$8:$I$5007,"&lt;&gt;مرفوض",$K$8:$K$5007,"&lt;&gt;نعم")&gt;0,"⚠ "&amp;COUNTIFS($B$8:$B$5007,B4821,$A$8:$A$5007,"مصروف",$I$8:$I$5007,"&lt;&gt;مرفوض",$K$8:$K$5007,"&lt;&gt;نعم")&amp;" مصروف غير مسوى",IF(L4821="تمت التسوية",IF(P4821=0,"✔ متوازنة وتمت التسوية","✔ تمت التسوية – متبقي "&amp;TEXT(P4821,"#,##0")),IF(P4821&gt;0,"متبقي "&amp;TEXT(P4821,"#,##0"),"✔ متوازنة"))))),IF(R4821=0,"⚠ أضف سطر عهدة أولًا",IF(OR(C4821="",N(G4821)=0),"⚠ أكمل التاريخ والقيمة",IF(S4821="","⚠ التاريخ خارج السنة المالية",IF(H4821="","⚠ اختر بند الموازنة",IF(I4821="مرفوض","✖ مرفوض من المدير",IF(I4821&lt;&gt;"موافق","⏳ بانتظار موافقة المدير",IF(K4821&lt;&gt;"نعم","⚠ غير مسوى مع الحسابات","✔ معتمد ومسوى")))))))))</f>
        <v/>
      </c>
      <c r="R4821">
        <f>N(R4820)+IF(A4821="عهدة",1,0)</f>
        <v/>
      </c>
      <c r="S4821">
        <f>IF(C4821="","",IF(AND(C4821&gt;=DATE(2026,9,1),C4821&lt;=DATE(2027,8,31)),(YEAR(C4821)-2026)*12+MONTH(C4821)-8,""))</f>
        <v/>
      </c>
      <c r="T4821">
        <f>IF(AND(A4821="مصروف",R4821&gt;0,I4821="موافق",S4821&lt;&gt;"",H4821&lt;&gt;""),N(G4821),0)</f>
        <v/>
      </c>
    </row>
    <row r="4822">
      <c r="A4822" s="19" t="n"/>
      <c r="B4822" s="20">
        <f>IF(A4822="","",IF(R4822=0,"⚠ أضف سطر عهدة أولًا","BDR-"&amp;TEXT(R4822,"000")))</f>
        <v/>
      </c>
      <c r="C4822" s="21" t="n"/>
      <c r="D4822" s="20">
        <f>IF(C4822="","",IF(S4822="","خارج السنة المالية",INDEX(القوائم!$D$2:$D$13,S4822)))</f>
        <v/>
      </c>
      <c r="E4822" s="22" t="n"/>
      <c r="F4822" s="23" t="n"/>
      <c r="G4822" s="23" t="n"/>
      <c r="H4822" s="22" t="n"/>
      <c r="I4822" s="19" t="n"/>
      <c r="J4822" s="21" t="n"/>
      <c r="K4822" s="19" t="n"/>
      <c r="L4822" s="19" t="n"/>
      <c r="M4822" s="21" t="n"/>
      <c r="N4822" s="22" t="n"/>
      <c r="O4822" s="24">
        <f>IF(A4822&lt;&gt;"عهدة","",SUMIFS($G$8:$G$5007,$B$8:$B$5007,B4822,$A$8:$A$5007,"مصروف",$I$8:$I$5007,"&lt;&gt;مرفوض"))</f>
        <v/>
      </c>
      <c r="P4822" s="25">
        <f>IF(A4822&lt;&gt;"عهدة","",N(F4822)-O4822)</f>
        <v/>
      </c>
      <c r="Q4822" s="26">
        <f>IF(A4822="","",IF(A4822="عهدة",IF(N(F4822)=0,"⚠ أدخل قيمة العهدة",IF(P4822&lt;0,"⛔ عجز / زيادة مصروفات "&amp;TEXT(-P4822,"#,##0"),IF(COUNTIFS($B$8:$B$5007,B4822,$A$8:$A$5007,"مصروف",$I$8:$I$5007,"&lt;&gt;مرفوض",$K$8:$K$5007,"&lt;&gt;نعم")&gt;0,"⚠ "&amp;COUNTIFS($B$8:$B$5007,B4822,$A$8:$A$5007,"مصروف",$I$8:$I$5007,"&lt;&gt;مرفوض",$K$8:$K$5007,"&lt;&gt;نعم")&amp;" مصروف غير مسوى",IF(L4822="تمت التسوية",IF(P4822=0,"✔ متوازنة وتمت التسوية","✔ تمت التسوية – متبقي "&amp;TEXT(P4822,"#,##0")),IF(P4822&gt;0,"متبقي "&amp;TEXT(P4822,"#,##0"),"✔ متوازنة"))))),IF(R4822=0,"⚠ أضف سطر عهدة أولًا",IF(OR(C4822="",N(G4822)=0),"⚠ أكمل التاريخ والقيمة",IF(S4822="","⚠ التاريخ خارج السنة المالية",IF(H4822="","⚠ اختر بند الموازنة",IF(I4822="مرفوض","✖ مرفوض من المدير",IF(I4822&lt;&gt;"موافق","⏳ بانتظار موافقة المدير",IF(K4822&lt;&gt;"نعم","⚠ غير مسوى مع الحسابات","✔ معتمد ومسوى")))))))))</f>
        <v/>
      </c>
      <c r="R4822">
        <f>N(R4821)+IF(A4822="عهدة",1,0)</f>
        <v/>
      </c>
      <c r="S4822">
        <f>IF(C4822="","",IF(AND(C4822&gt;=DATE(2026,9,1),C4822&lt;=DATE(2027,8,31)),(YEAR(C4822)-2026)*12+MONTH(C4822)-8,""))</f>
        <v/>
      </c>
      <c r="T4822">
        <f>IF(AND(A4822="مصروف",R4822&gt;0,I4822="موافق",S4822&lt;&gt;"",H4822&lt;&gt;""),N(G4822),0)</f>
        <v/>
      </c>
    </row>
    <row r="4823">
      <c r="A4823" s="19" t="n"/>
      <c r="B4823" s="20">
        <f>IF(A4823="","",IF(R4823=0,"⚠ أضف سطر عهدة أولًا","BDR-"&amp;TEXT(R4823,"000")))</f>
        <v/>
      </c>
      <c r="C4823" s="21" t="n"/>
      <c r="D4823" s="20">
        <f>IF(C4823="","",IF(S4823="","خارج السنة المالية",INDEX(القوائم!$D$2:$D$13,S4823)))</f>
        <v/>
      </c>
      <c r="E4823" s="22" t="n"/>
      <c r="F4823" s="23" t="n"/>
      <c r="G4823" s="23" t="n"/>
      <c r="H4823" s="22" t="n"/>
      <c r="I4823" s="19" t="n"/>
      <c r="J4823" s="21" t="n"/>
      <c r="K4823" s="19" t="n"/>
      <c r="L4823" s="19" t="n"/>
      <c r="M4823" s="21" t="n"/>
      <c r="N4823" s="22" t="n"/>
      <c r="O4823" s="24">
        <f>IF(A4823&lt;&gt;"عهدة","",SUMIFS($G$8:$G$5007,$B$8:$B$5007,B4823,$A$8:$A$5007,"مصروف",$I$8:$I$5007,"&lt;&gt;مرفوض"))</f>
        <v/>
      </c>
      <c r="P4823" s="25">
        <f>IF(A4823&lt;&gt;"عهدة","",N(F4823)-O4823)</f>
        <v/>
      </c>
      <c r="Q4823" s="26">
        <f>IF(A4823="","",IF(A4823="عهدة",IF(N(F4823)=0,"⚠ أدخل قيمة العهدة",IF(P4823&lt;0,"⛔ عجز / زيادة مصروفات "&amp;TEXT(-P4823,"#,##0"),IF(COUNTIFS($B$8:$B$5007,B4823,$A$8:$A$5007,"مصروف",$I$8:$I$5007,"&lt;&gt;مرفوض",$K$8:$K$5007,"&lt;&gt;نعم")&gt;0,"⚠ "&amp;COUNTIFS($B$8:$B$5007,B4823,$A$8:$A$5007,"مصروف",$I$8:$I$5007,"&lt;&gt;مرفوض",$K$8:$K$5007,"&lt;&gt;نعم")&amp;" مصروف غير مسوى",IF(L4823="تمت التسوية",IF(P4823=0,"✔ متوازنة وتمت التسوية","✔ تمت التسوية – متبقي "&amp;TEXT(P4823,"#,##0")),IF(P4823&gt;0,"متبقي "&amp;TEXT(P4823,"#,##0"),"✔ متوازنة"))))),IF(R4823=0,"⚠ أضف سطر عهدة أولًا",IF(OR(C4823="",N(G4823)=0),"⚠ أكمل التاريخ والقيمة",IF(S4823="","⚠ التاريخ خارج السنة المالية",IF(H4823="","⚠ اختر بند الموازنة",IF(I4823="مرفوض","✖ مرفوض من المدير",IF(I4823&lt;&gt;"موافق","⏳ بانتظار موافقة المدير",IF(K4823&lt;&gt;"نعم","⚠ غير مسوى مع الحسابات","✔ معتمد ومسوى")))))))))</f>
        <v/>
      </c>
      <c r="R4823">
        <f>N(R4822)+IF(A4823="عهدة",1,0)</f>
        <v/>
      </c>
      <c r="S4823">
        <f>IF(C4823="","",IF(AND(C4823&gt;=DATE(2026,9,1),C4823&lt;=DATE(2027,8,31)),(YEAR(C4823)-2026)*12+MONTH(C4823)-8,""))</f>
        <v/>
      </c>
      <c r="T4823">
        <f>IF(AND(A4823="مصروف",R4823&gt;0,I4823="موافق",S4823&lt;&gt;"",H4823&lt;&gt;""),N(G4823),0)</f>
        <v/>
      </c>
    </row>
    <row r="4824">
      <c r="A4824" s="19" t="n"/>
      <c r="B4824" s="20">
        <f>IF(A4824="","",IF(R4824=0,"⚠ أضف سطر عهدة أولًا","BDR-"&amp;TEXT(R4824,"000")))</f>
        <v/>
      </c>
      <c r="C4824" s="21" t="n"/>
      <c r="D4824" s="20">
        <f>IF(C4824="","",IF(S4824="","خارج السنة المالية",INDEX(القوائم!$D$2:$D$13,S4824)))</f>
        <v/>
      </c>
      <c r="E4824" s="22" t="n"/>
      <c r="F4824" s="23" t="n"/>
      <c r="G4824" s="23" t="n"/>
      <c r="H4824" s="22" t="n"/>
      <c r="I4824" s="19" t="n"/>
      <c r="J4824" s="21" t="n"/>
      <c r="K4824" s="19" t="n"/>
      <c r="L4824" s="19" t="n"/>
      <c r="M4824" s="21" t="n"/>
      <c r="N4824" s="22" t="n"/>
      <c r="O4824" s="24">
        <f>IF(A4824&lt;&gt;"عهدة","",SUMIFS($G$8:$G$5007,$B$8:$B$5007,B4824,$A$8:$A$5007,"مصروف",$I$8:$I$5007,"&lt;&gt;مرفوض"))</f>
        <v/>
      </c>
      <c r="P4824" s="25">
        <f>IF(A4824&lt;&gt;"عهدة","",N(F4824)-O4824)</f>
        <v/>
      </c>
      <c r="Q4824" s="26">
        <f>IF(A4824="","",IF(A4824="عهدة",IF(N(F4824)=0,"⚠ أدخل قيمة العهدة",IF(P4824&lt;0,"⛔ عجز / زيادة مصروفات "&amp;TEXT(-P4824,"#,##0"),IF(COUNTIFS($B$8:$B$5007,B4824,$A$8:$A$5007,"مصروف",$I$8:$I$5007,"&lt;&gt;مرفوض",$K$8:$K$5007,"&lt;&gt;نعم")&gt;0,"⚠ "&amp;COUNTIFS($B$8:$B$5007,B4824,$A$8:$A$5007,"مصروف",$I$8:$I$5007,"&lt;&gt;مرفوض",$K$8:$K$5007,"&lt;&gt;نعم")&amp;" مصروف غير مسوى",IF(L4824="تمت التسوية",IF(P4824=0,"✔ متوازنة وتمت التسوية","✔ تمت التسوية – متبقي "&amp;TEXT(P4824,"#,##0")),IF(P4824&gt;0,"متبقي "&amp;TEXT(P4824,"#,##0"),"✔ متوازنة"))))),IF(R4824=0,"⚠ أضف سطر عهدة أولًا",IF(OR(C4824="",N(G4824)=0),"⚠ أكمل التاريخ والقيمة",IF(S4824="","⚠ التاريخ خارج السنة المالية",IF(H4824="","⚠ اختر بند الموازنة",IF(I4824="مرفوض","✖ مرفوض من المدير",IF(I4824&lt;&gt;"موافق","⏳ بانتظار موافقة المدير",IF(K4824&lt;&gt;"نعم","⚠ غير مسوى مع الحسابات","✔ معتمد ومسوى")))))))))</f>
        <v/>
      </c>
      <c r="R4824">
        <f>N(R4823)+IF(A4824="عهدة",1,0)</f>
        <v/>
      </c>
      <c r="S4824">
        <f>IF(C4824="","",IF(AND(C4824&gt;=DATE(2026,9,1),C4824&lt;=DATE(2027,8,31)),(YEAR(C4824)-2026)*12+MONTH(C4824)-8,""))</f>
        <v/>
      </c>
      <c r="T4824">
        <f>IF(AND(A4824="مصروف",R4824&gt;0,I4824="موافق",S4824&lt;&gt;"",H4824&lt;&gt;""),N(G4824),0)</f>
        <v/>
      </c>
    </row>
    <row r="4825">
      <c r="A4825" s="19" t="n"/>
      <c r="B4825" s="20">
        <f>IF(A4825="","",IF(R4825=0,"⚠ أضف سطر عهدة أولًا","BDR-"&amp;TEXT(R4825,"000")))</f>
        <v/>
      </c>
      <c r="C4825" s="21" t="n"/>
      <c r="D4825" s="20">
        <f>IF(C4825="","",IF(S4825="","خارج السنة المالية",INDEX(القوائم!$D$2:$D$13,S4825)))</f>
        <v/>
      </c>
      <c r="E4825" s="22" t="n"/>
      <c r="F4825" s="23" t="n"/>
      <c r="G4825" s="23" t="n"/>
      <c r="H4825" s="22" t="n"/>
      <c r="I4825" s="19" t="n"/>
      <c r="J4825" s="21" t="n"/>
      <c r="K4825" s="19" t="n"/>
      <c r="L4825" s="19" t="n"/>
      <c r="M4825" s="21" t="n"/>
      <c r="N4825" s="22" t="n"/>
      <c r="O4825" s="24">
        <f>IF(A4825&lt;&gt;"عهدة","",SUMIFS($G$8:$G$5007,$B$8:$B$5007,B4825,$A$8:$A$5007,"مصروف",$I$8:$I$5007,"&lt;&gt;مرفوض"))</f>
        <v/>
      </c>
      <c r="P4825" s="25">
        <f>IF(A4825&lt;&gt;"عهدة","",N(F4825)-O4825)</f>
        <v/>
      </c>
      <c r="Q4825" s="26">
        <f>IF(A4825="","",IF(A4825="عهدة",IF(N(F4825)=0,"⚠ أدخل قيمة العهدة",IF(P4825&lt;0,"⛔ عجز / زيادة مصروفات "&amp;TEXT(-P4825,"#,##0"),IF(COUNTIFS($B$8:$B$5007,B4825,$A$8:$A$5007,"مصروف",$I$8:$I$5007,"&lt;&gt;مرفوض",$K$8:$K$5007,"&lt;&gt;نعم")&gt;0,"⚠ "&amp;COUNTIFS($B$8:$B$5007,B4825,$A$8:$A$5007,"مصروف",$I$8:$I$5007,"&lt;&gt;مرفوض",$K$8:$K$5007,"&lt;&gt;نعم")&amp;" مصروف غير مسوى",IF(L4825="تمت التسوية",IF(P4825=0,"✔ متوازنة وتمت التسوية","✔ تمت التسوية – متبقي "&amp;TEXT(P4825,"#,##0")),IF(P4825&gt;0,"متبقي "&amp;TEXT(P4825,"#,##0"),"✔ متوازنة"))))),IF(R4825=0,"⚠ أضف سطر عهدة أولًا",IF(OR(C4825="",N(G4825)=0),"⚠ أكمل التاريخ والقيمة",IF(S4825="","⚠ التاريخ خارج السنة المالية",IF(H4825="","⚠ اختر بند الموازنة",IF(I4825="مرفوض","✖ مرفوض من المدير",IF(I4825&lt;&gt;"موافق","⏳ بانتظار موافقة المدير",IF(K4825&lt;&gt;"نعم","⚠ غير مسوى مع الحسابات","✔ معتمد ومسوى")))))))))</f>
        <v/>
      </c>
      <c r="R4825">
        <f>N(R4824)+IF(A4825="عهدة",1,0)</f>
        <v/>
      </c>
      <c r="S4825">
        <f>IF(C4825="","",IF(AND(C4825&gt;=DATE(2026,9,1),C4825&lt;=DATE(2027,8,31)),(YEAR(C4825)-2026)*12+MONTH(C4825)-8,""))</f>
        <v/>
      </c>
      <c r="T4825">
        <f>IF(AND(A4825="مصروف",R4825&gt;0,I4825="موافق",S4825&lt;&gt;"",H4825&lt;&gt;""),N(G4825),0)</f>
        <v/>
      </c>
    </row>
    <row r="4826">
      <c r="A4826" s="19" t="n"/>
      <c r="B4826" s="20">
        <f>IF(A4826="","",IF(R4826=0,"⚠ أضف سطر عهدة أولًا","BDR-"&amp;TEXT(R4826,"000")))</f>
        <v/>
      </c>
      <c r="C4826" s="21" t="n"/>
      <c r="D4826" s="20">
        <f>IF(C4826="","",IF(S4826="","خارج السنة المالية",INDEX(القوائم!$D$2:$D$13,S4826)))</f>
        <v/>
      </c>
      <c r="E4826" s="22" t="n"/>
      <c r="F4826" s="23" t="n"/>
      <c r="G4826" s="23" t="n"/>
      <c r="H4826" s="22" t="n"/>
      <c r="I4826" s="19" t="n"/>
      <c r="J4826" s="21" t="n"/>
      <c r="K4826" s="19" t="n"/>
      <c r="L4826" s="19" t="n"/>
      <c r="M4826" s="21" t="n"/>
      <c r="N4826" s="22" t="n"/>
      <c r="O4826" s="24">
        <f>IF(A4826&lt;&gt;"عهدة","",SUMIFS($G$8:$G$5007,$B$8:$B$5007,B4826,$A$8:$A$5007,"مصروف",$I$8:$I$5007,"&lt;&gt;مرفوض"))</f>
        <v/>
      </c>
      <c r="P4826" s="25">
        <f>IF(A4826&lt;&gt;"عهدة","",N(F4826)-O4826)</f>
        <v/>
      </c>
      <c r="Q4826" s="26">
        <f>IF(A4826="","",IF(A4826="عهدة",IF(N(F4826)=0,"⚠ أدخل قيمة العهدة",IF(P4826&lt;0,"⛔ عجز / زيادة مصروفات "&amp;TEXT(-P4826,"#,##0"),IF(COUNTIFS($B$8:$B$5007,B4826,$A$8:$A$5007,"مصروف",$I$8:$I$5007,"&lt;&gt;مرفوض",$K$8:$K$5007,"&lt;&gt;نعم")&gt;0,"⚠ "&amp;COUNTIFS($B$8:$B$5007,B4826,$A$8:$A$5007,"مصروف",$I$8:$I$5007,"&lt;&gt;مرفوض",$K$8:$K$5007,"&lt;&gt;نعم")&amp;" مصروف غير مسوى",IF(L4826="تمت التسوية",IF(P4826=0,"✔ متوازنة وتمت التسوية","✔ تمت التسوية – متبقي "&amp;TEXT(P4826,"#,##0")),IF(P4826&gt;0,"متبقي "&amp;TEXT(P4826,"#,##0"),"✔ متوازنة"))))),IF(R4826=0,"⚠ أضف سطر عهدة أولًا",IF(OR(C4826="",N(G4826)=0),"⚠ أكمل التاريخ والقيمة",IF(S4826="","⚠ التاريخ خارج السنة المالية",IF(H4826="","⚠ اختر بند الموازنة",IF(I4826="مرفوض","✖ مرفوض من المدير",IF(I4826&lt;&gt;"موافق","⏳ بانتظار موافقة المدير",IF(K4826&lt;&gt;"نعم","⚠ غير مسوى مع الحسابات","✔ معتمد ومسوى")))))))))</f>
        <v/>
      </c>
      <c r="R4826">
        <f>N(R4825)+IF(A4826="عهدة",1,0)</f>
        <v/>
      </c>
      <c r="S4826">
        <f>IF(C4826="","",IF(AND(C4826&gt;=DATE(2026,9,1),C4826&lt;=DATE(2027,8,31)),(YEAR(C4826)-2026)*12+MONTH(C4826)-8,""))</f>
        <v/>
      </c>
      <c r="T4826">
        <f>IF(AND(A4826="مصروف",R4826&gt;0,I4826="موافق",S4826&lt;&gt;"",H4826&lt;&gt;""),N(G4826),0)</f>
        <v/>
      </c>
    </row>
    <row r="4827">
      <c r="A4827" s="19" t="n"/>
      <c r="B4827" s="20">
        <f>IF(A4827="","",IF(R4827=0,"⚠ أضف سطر عهدة أولًا","BDR-"&amp;TEXT(R4827,"000")))</f>
        <v/>
      </c>
      <c r="C4827" s="21" t="n"/>
      <c r="D4827" s="20">
        <f>IF(C4827="","",IF(S4827="","خارج السنة المالية",INDEX(القوائم!$D$2:$D$13,S4827)))</f>
        <v/>
      </c>
      <c r="E4827" s="22" t="n"/>
      <c r="F4827" s="23" t="n"/>
      <c r="G4827" s="23" t="n"/>
      <c r="H4827" s="22" t="n"/>
      <c r="I4827" s="19" t="n"/>
      <c r="J4827" s="21" t="n"/>
      <c r="K4827" s="19" t="n"/>
      <c r="L4827" s="19" t="n"/>
      <c r="M4827" s="21" t="n"/>
      <c r="N4827" s="22" t="n"/>
      <c r="O4827" s="24">
        <f>IF(A4827&lt;&gt;"عهدة","",SUMIFS($G$8:$G$5007,$B$8:$B$5007,B4827,$A$8:$A$5007,"مصروف",$I$8:$I$5007,"&lt;&gt;مرفوض"))</f>
        <v/>
      </c>
      <c r="P4827" s="25">
        <f>IF(A4827&lt;&gt;"عهدة","",N(F4827)-O4827)</f>
        <v/>
      </c>
      <c r="Q4827" s="26">
        <f>IF(A4827="","",IF(A4827="عهدة",IF(N(F4827)=0,"⚠ أدخل قيمة العهدة",IF(P4827&lt;0,"⛔ عجز / زيادة مصروفات "&amp;TEXT(-P4827,"#,##0"),IF(COUNTIFS($B$8:$B$5007,B4827,$A$8:$A$5007,"مصروف",$I$8:$I$5007,"&lt;&gt;مرفوض",$K$8:$K$5007,"&lt;&gt;نعم")&gt;0,"⚠ "&amp;COUNTIFS($B$8:$B$5007,B4827,$A$8:$A$5007,"مصروف",$I$8:$I$5007,"&lt;&gt;مرفوض",$K$8:$K$5007,"&lt;&gt;نعم")&amp;" مصروف غير مسوى",IF(L4827="تمت التسوية",IF(P4827=0,"✔ متوازنة وتمت التسوية","✔ تمت التسوية – متبقي "&amp;TEXT(P4827,"#,##0")),IF(P4827&gt;0,"متبقي "&amp;TEXT(P4827,"#,##0"),"✔ متوازنة"))))),IF(R4827=0,"⚠ أضف سطر عهدة أولًا",IF(OR(C4827="",N(G4827)=0),"⚠ أكمل التاريخ والقيمة",IF(S4827="","⚠ التاريخ خارج السنة المالية",IF(H4827="","⚠ اختر بند الموازنة",IF(I4827="مرفوض","✖ مرفوض من المدير",IF(I4827&lt;&gt;"موافق","⏳ بانتظار موافقة المدير",IF(K4827&lt;&gt;"نعم","⚠ غير مسوى مع الحسابات","✔ معتمد ومسوى")))))))))</f>
        <v/>
      </c>
      <c r="R4827">
        <f>N(R4826)+IF(A4827="عهدة",1,0)</f>
        <v/>
      </c>
      <c r="S4827">
        <f>IF(C4827="","",IF(AND(C4827&gt;=DATE(2026,9,1),C4827&lt;=DATE(2027,8,31)),(YEAR(C4827)-2026)*12+MONTH(C4827)-8,""))</f>
        <v/>
      </c>
      <c r="T4827">
        <f>IF(AND(A4827="مصروف",R4827&gt;0,I4827="موافق",S4827&lt;&gt;"",H4827&lt;&gt;""),N(G4827),0)</f>
        <v/>
      </c>
    </row>
    <row r="4828">
      <c r="A4828" s="19" t="n"/>
      <c r="B4828" s="20">
        <f>IF(A4828="","",IF(R4828=0,"⚠ أضف سطر عهدة أولًا","BDR-"&amp;TEXT(R4828,"000")))</f>
        <v/>
      </c>
      <c r="C4828" s="21" t="n"/>
      <c r="D4828" s="20">
        <f>IF(C4828="","",IF(S4828="","خارج السنة المالية",INDEX(القوائم!$D$2:$D$13,S4828)))</f>
        <v/>
      </c>
      <c r="E4828" s="22" t="n"/>
      <c r="F4828" s="23" t="n"/>
      <c r="G4828" s="23" t="n"/>
      <c r="H4828" s="22" t="n"/>
      <c r="I4828" s="19" t="n"/>
      <c r="J4828" s="21" t="n"/>
      <c r="K4828" s="19" t="n"/>
      <c r="L4828" s="19" t="n"/>
      <c r="M4828" s="21" t="n"/>
      <c r="N4828" s="22" t="n"/>
      <c r="O4828" s="24">
        <f>IF(A4828&lt;&gt;"عهدة","",SUMIFS($G$8:$G$5007,$B$8:$B$5007,B4828,$A$8:$A$5007,"مصروف",$I$8:$I$5007,"&lt;&gt;مرفوض"))</f>
        <v/>
      </c>
      <c r="P4828" s="25">
        <f>IF(A4828&lt;&gt;"عهدة","",N(F4828)-O4828)</f>
        <v/>
      </c>
      <c r="Q4828" s="26">
        <f>IF(A4828="","",IF(A4828="عهدة",IF(N(F4828)=0,"⚠ أدخل قيمة العهدة",IF(P4828&lt;0,"⛔ عجز / زيادة مصروفات "&amp;TEXT(-P4828,"#,##0"),IF(COUNTIFS($B$8:$B$5007,B4828,$A$8:$A$5007,"مصروف",$I$8:$I$5007,"&lt;&gt;مرفوض",$K$8:$K$5007,"&lt;&gt;نعم")&gt;0,"⚠ "&amp;COUNTIFS($B$8:$B$5007,B4828,$A$8:$A$5007,"مصروف",$I$8:$I$5007,"&lt;&gt;مرفوض",$K$8:$K$5007,"&lt;&gt;نعم")&amp;" مصروف غير مسوى",IF(L4828="تمت التسوية",IF(P4828=0,"✔ متوازنة وتمت التسوية","✔ تمت التسوية – متبقي "&amp;TEXT(P4828,"#,##0")),IF(P4828&gt;0,"متبقي "&amp;TEXT(P4828,"#,##0"),"✔ متوازنة"))))),IF(R4828=0,"⚠ أضف سطر عهدة أولًا",IF(OR(C4828="",N(G4828)=0),"⚠ أكمل التاريخ والقيمة",IF(S4828="","⚠ التاريخ خارج السنة المالية",IF(H4828="","⚠ اختر بند الموازنة",IF(I4828="مرفوض","✖ مرفوض من المدير",IF(I4828&lt;&gt;"موافق","⏳ بانتظار موافقة المدير",IF(K4828&lt;&gt;"نعم","⚠ غير مسوى مع الحسابات","✔ معتمد ومسوى")))))))))</f>
        <v/>
      </c>
      <c r="R4828">
        <f>N(R4827)+IF(A4828="عهدة",1,0)</f>
        <v/>
      </c>
      <c r="S4828">
        <f>IF(C4828="","",IF(AND(C4828&gt;=DATE(2026,9,1),C4828&lt;=DATE(2027,8,31)),(YEAR(C4828)-2026)*12+MONTH(C4828)-8,""))</f>
        <v/>
      </c>
      <c r="T4828">
        <f>IF(AND(A4828="مصروف",R4828&gt;0,I4828="موافق",S4828&lt;&gt;"",H4828&lt;&gt;""),N(G4828),0)</f>
        <v/>
      </c>
    </row>
    <row r="4829">
      <c r="A4829" s="19" t="n"/>
      <c r="B4829" s="20">
        <f>IF(A4829="","",IF(R4829=0,"⚠ أضف سطر عهدة أولًا","BDR-"&amp;TEXT(R4829,"000")))</f>
        <v/>
      </c>
      <c r="C4829" s="21" t="n"/>
      <c r="D4829" s="20">
        <f>IF(C4829="","",IF(S4829="","خارج السنة المالية",INDEX(القوائم!$D$2:$D$13,S4829)))</f>
        <v/>
      </c>
      <c r="E4829" s="22" t="n"/>
      <c r="F4829" s="23" t="n"/>
      <c r="G4829" s="23" t="n"/>
      <c r="H4829" s="22" t="n"/>
      <c r="I4829" s="19" t="n"/>
      <c r="J4829" s="21" t="n"/>
      <c r="K4829" s="19" t="n"/>
      <c r="L4829" s="19" t="n"/>
      <c r="M4829" s="21" t="n"/>
      <c r="N4829" s="22" t="n"/>
      <c r="O4829" s="24">
        <f>IF(A4829&lt;&gt;"عهدة","",SUMIFS($G$8:$G$5007,$B$8:$B$5007,B4829,$A$8:$A$5007,"مصروف",$I$8:$I$5007,"&lt;&gt;مرفوض"))</f>
        <v/>
      </c>
      <c r="P4829" s="25">
        <f>IF(A4829&lt;&gt;"عهدة","",N(F4829)-O4829)</f>
        <v/>
      </c>
      <c r="Q4829" s="26">
        <f>IF(A4829="","",IF(A4829="عهدة",IF(N(F4829)=0,"⚠ أدخل قيمة العهدة",IF(P4829&lt;0,"⛔ عجز / زيادة مصروفات "&amp;TEXT(-P4829,"#,##0"),IF(COUNTIFS($B$8:$B$5007,B4829,$A$8:$A$5007,"مصروف",$I$8:$I$5007,"&lt;&gt;مرفوض",$K$8:$K$5007,"&lt;&gt;نعم")&gt;0,"⚠ "&amp;COUNTIFS($B$8:$B$5007,B4829,$A$8:$A$5007,"مصروف",$I$8:$I$5007,"&lt;&gt;مرفوض",$K$8:$K$5007,"&lt;&gt;نعم")&amp;" مصروف غير مسوى",IF(L4829="تمت التسوية",IF(P4829=0,"✔ متوازنة وتمت التسوية","✔ تمت التسوية – متبقي "&amp;TEXT(P4829,"#,##0")),IF(P4829&gt;0,"متبقي "&amp;TEXT(P4829,"#,##0"),"✔ متوازنة"))))),IF(R4829=0,"⚠ أضف سطر عهدة أولًا",IF(OR(C4829="",N(G4829)=0),"⚠ أكمل التاريخ والقيمة",IF(S4829="","⚠ التاريخ خارج السنة المالية",IF(H4829="","⚠ اختر بند الموازنة",IF(I4829="مرفوض","✖ مرفوض من المدير",IF(I4829&lt;&gt;"موافق","⏳ بانتظار موافقة المدير",IF(K4829&lt;&gt;"نعم","⚠ غير مسوى مع الحسابات","✔ معتمد ومسوى")))))))))</f>
        <v/>
      </c>
      <c r="R4829">
        <f>N(R4828)+IF(A4829="عهدة",1,0)</f>
        <v/>
      </c>
      <c r="S4829">
        <f>IF(C4829="","",IF(AND(C4829&gt;=DATE(2026,9,1),C4829&lt;=DATE(2027,8,31)),(YEAR(C4829)-2026)*12+MONTH(C4829)-8,""))</f>
        <v/>
      </c>
      <c r="T4829">
        <f>IF(AND(A4829="مصروف",R4829&gt;0,I4829="موافق",S4829&lt;&gt;"",H4829&lt;&gt;""),N(G4829),0)</f>
        <v/>
      </c>
    </row>
    <row r="4830">
      <c r="A4830" s="19" t="n"/>
      <c r="B4830" s="20">
        <f>IF(A4830="","",IF(R4830=0,"⚠ أضف سطر عهدة أولًا","BDR-"&amp;TEXT(R4830,"000")))</f>
        <v/>
      </c>
      <c r="C4830" s="21" t="n"/>
      <c r="D4830" s="20">
        <f>IF(C4830="","",IF(S4830="","خارج السنة المالية",INDEX(القوائم!$D$2:$D$13,S4830)))</f>
        <v/>
      </c>
      <c r="E4830" s="22" t="n"/>
      <c r="F4830" s="23" t="n"/>
      <c r="G4830" s="23" t="n"/>
      <c r="H4830" s="22" t="n"/>
      <c r="I4830" s="19" t="n"/>
      <c r="J4830" s="21" t="n"/>
      <c r="K4830" s="19" t="n"/>
      <c r="L4830" s="19" t="n"/>
      <c r="M4830" s="21" t="n"/>
      <c r="N4830" s="22" t="n"/>
      <c r="O4830" s="24">
        <f>IF(A4830&lt;&gt;"عهدة","",SUMIFS($G$8:$G$5007,$B$8:$B$5007,B4830,$A$8:$A$5007,"مصروف",$I$8:$I$5007,"&lt;&gt;مرفوض"))</f>
        <v/>
      </c>
      <c r="P4830" s="25">
        <f>IF(A4830&lt;&gt;"عهدة","",N(F4830)-O4830)</f>
        <v/>
      </c>
      <c r="Q4830" s="26">
        <f>IF(A4830="","",IF(A4830="عهدة",IF(N(F4830)=0,"⚠ أدخل قيمة العهدة",IF(P4830&lt;0,"⛔ عجز / زيادة مصروفات "&amp;TEXT(-P4830,"#,##0"),IF(COUNTIFS($B$8:$B$5007,B4830,$A$8:$A$5007,"مصروف",$I$8:$I$5007,"&lt;&gt;مرفوض",$K$8:$K$5007,"&lt;&gt;نعم")&gt;0,"⚠ "&amp;COUNTIFS($B$8:$B$5007,B4830,$A$8:$A$5007,"مصروف",$I$8:$I$5007,"&lt;&gt;مرفوض",$K$8:$K$5007,"&lt;&gt;نعم")&amp;" مصروف غير مسوى",IF(L4830="تمت التسوية",IF(P4830=0,"✔ متوازنة وتمت التسوية","✔ تمت التسوية – متبقي "&amp;TEXT(P4830,"#,##0")),IF(P4830&gt;0,"متبقي "&amp;TEXT(P4830,"#,##0"),"✔ متوازنة"))))),IF(R4830=0,"⚠ أضف سطر عهدة أولًا",IF(OR(C4830="",N(G4830)=0),"⚠ أكمل التاريخ والقيمة",IF(S4830="","⚠ التاريخ خارج السنة المالية",IF(H4830="","⚠ اختر بند الموازنة",IF(I4830="مرفوض","✖ مرفوض من المدير",IF(I4830&lt;&gt;"موافق","⏳ بانتظار موافقة المدير",IF(K4830&lt;&gt;"نعم","⚠ غير مسوى مع الحسابات","✔ معتمد ومسوى")))))))))</f>
        <v/>
      </c>
      <c r="R4830">
        <f>N(R4829)+IF(A4830="عهدة",1,0)</f>
        <v/>
      </c>
      <c r="S4830">
        <f>IF(C4830="","",IF(AND(C4830&gt;=DATE(2026,9,1),C4830&lt;=DATE(2027,8,31)),(YEAR(C4830)-2026)*12+MONTH(C4830)-8,""))</f>
        <v/>
      </c>
      <c r="T4830">
        <f>IF(AND(A4830="مصروف",R4830&gt;0,I4830="موافق",S4830&lt;&gt;"",H4830&lt;&gt;""),N(G4830),0)</f>
        <v/>
      </c>
    </row>
    <row r="4831">
      <c r="A4831" s="19" t="n"/>
      <c r="B4831" s="20">
        <f>IF(A4831="","",IF(R4831=0,"⚠ أضف سطر عهدة أولًا","BDR-"&amp;TEXT(R4831,"000")))</f>
        <v/>
      </c>
      <c r="C4831" s="21" t="n"/>
      <c r="D4831" s="20">
        <f>IF(C4831="","",IF(S4831="","خارج السنة المالية",INDEX(القوائم!$D$2:$D$13,S4831)))</f>
        <v/>
      </c>
      <c r="E4831" s="22" t="n"/>
      <c r="F4831" s="23" t="n"/>
      <c r="G4831" s="23" t="n"/>
      <c r="H4831" s="22" t="n"/>
      <c r="I4831" s="19" t="n"/>
      <c r="J4831" s="21" t="n"/>
      <c r="K4831" s="19" t="n"/>
      <c r="L4831" s="19" t="n"/>
      <c r="M4831" s="21" t="n"/>
      <c r="N4831" s="22" t="n"/>
      <c r="O4831" s="24">
        <f>IF(A4831&lt;&gt;"عهدة","",SUMIFS($G$8:$G$5007,$B$8:$B$5007,B4831,$A$8:$A$5007,"مصروف",$I$8:$I$5007,"&lt;&gt;مرفوض"))</f>
        <v/>
      </c>
      <c r="P4831" s="25">
        <f>IF(A4831&lt;&gt;"عهدة","",N(F4831)-O4831)</f>
        <v/>
      </c>
      <c r="Q4831" s="26">
        <f>IF(A4831="","",IF(A4831="عهدة",IF(N(F4831)=0,"⚠ أدخل قيمة العهدة",IF(P4831&lt;0,"⛔ عجز / زيادة مصروفات "&amp;TEXT(-P4831,"#,##0"),IF(COUNTIFS($B$8:$B$5007,B4831,$A$8:$A$5007,"مصروف",$I$8:$I$5007,"&lt;&gt;مرفوض",$K$8:$K$5007,"&lt;&gt;نعم")&gt;0,"⚠ "&amp;COUNTIFS($B$8:$B$5007,B4831,$A$8:$A$5007,"مصروف",$I$8:$I$5007,"&lt;&gt;مرفوض",$K$8:$K$5007,"&lt;&gt;نعم")&amp;" مصروف غير مسوى",IF(L4831="تمت التسوية",IF(P4831=0,"✔ متوازنة وتمت التسوية","✔ تمت التسوية – متبقي "&amp;TEXT(P4831,"#,##0")),IF(P4831&gt;0,"متبقي "&amp;TEXT(P4831,"#,##0"),"✔ متوازنة"))))),IF(R4831=0,"⚠ أضف سطر عهدة أولًا",IF(OR(C4831="",N(G4831)=0),"⚠ أكمل التاريخ والقيمة",IF(S4831="","⚠ التاريخ خارج السنة المالية",IF(H4831="","⚠ اختر بند الموازنة",IF(I4831="مرفوض","✖ مرفوض من المدير",IF(I4831&lt;&gt;"موافق","⏳ بانتظار موافقة المدير",IF(K4831&lt;&gt;"نعم","⚠ غير مسوى مع الحسابات","✔ معتمد ومسوى")))))))))</f>
        <v/>
      </c>
      <c r="R4831">
        <f>N(R4830)+IF(A4831="عهدة",1,0)</f>
        <v/>
      </c>
      <c r="S4831">
        <f>IF(C4831="","",IF(AND(C4831&gt;=DATE(2026,9,1),C4831&lt;=DATE(2027,8,31)),(YEAR(C4831)-2026)*12+MONTH(C4831)-8,""))</f>
        <v/>
      </c>
      <c r="T4831">
        <f>IF(AND(A4831="مصروف",R4831&gt;0,I4831="موافق",S4831&lt;&gt;"",H4831&lt;&gt;""),N(G4831),0)</f>
        <v/>
      </c>
    </row>
    <row r="4832">
      <c r="A4832" s="19" t="n"/>
      <c r="B4832" s="20">
        <f>IF(A4832="","",IF(R4832=0,"⚠ أضف سطر عهدة أولًا","BDR-"&amp;TEXT(R4832,"000")))</f>
        <v/>
      </c>
      <c r="C4832" s="21" t="n"/>
      <c r="D4832" s="20">
        <f>IF(C4832="","",IF(S4832="","خارج السنة المالية",INDEX(القوائم!$D$2:$D$13,S4832)))</f>
        <v/>
      </c>
      <c r="E4832" s="22" t="n"/>
      <c r="F4832" s="23" t="n"/>
      <c r="G4832" s="23" t="n"/>
      <c r="H4832" s="22" t="n"/>
      <c r="I4832" s="19" t="n"/>
      <c r="J4832" s="21" t="n"/>
      <c r="K4832" s="19" t="n"/>
      <c r="L4832" s="19" t="n"/>
      <c r="M4832" s="21" t="n"/>
      <c r="N4832" s="22" t="n"/>
      <c r="O4832" s="24">
        <f>IF(A4832&lt;&gt;"عهدة","",SUMIFS($G$8:$G$5007,$B$8:$B$5007,B4832,$A$8:$A$5007,"مصروف",$I$8:$I$5007,"&lt;&gt;مرفوض"))</f>
        <v/>
      </c>
      <c r="P4832" s="25">
        <f>IF(A4832&lt;&gt;"عهدة","",N(F4832)-O4832)</f>
        <v/>
      </c>
      <c r="Q4832" s="26">
        <f>IF(A4832="","",IF(A4832="عهدة",IF(N(F4832)=0,"⚠ أدخل قيمة العهدة",IF(P4832&lt;0,"⛔ عجز / زيادة مصروفات "&amp;TEXT(-P4832,"#,##0"),IF(COUNTIFS($B$8:$B$5007,B4832,$A$8:$A$5007,"مصروف",$I$8:$I$5007,"&lt;&gt;مرفوض",$K$8:$K$5007,"&lt;&gt;نعم")&gt;0,"⚠ "&amp;COUNTIFS($B$8:$B$5007,B4832,$A$8:$A$5007,"مصروف",$I$8:$I$5007,"&lt;&gt;مرفوض",$K$8:$K$5007,"&lt;&gt;نعم")&amp;" مصروف غير مسوى",IF(L4832="تمت التسوية",IF(P4832=0,"✔ متوازنة وتمت التسوية","✔ تمت التسوية – متبقي "&amp;TEXT(P4832,"#,##0")),IF(P4832&gt;0,"متبقي "&amp;TEXT(P4832,"#,##0"),"✔ متوازنة"))))),IF(R4832=0,"⚠ أضف سطر عهدة أولًا",IF(OR(C4832="",N(G4832)=0),"⚠ أكمل التاريخ والقيمة",IF(S4832="","⚠ التاريخ خارج السنة المالية",IF(H4832="","⚠ اختر بند الموازنة",IF(I4832="مرفوض","✖ مرفوض من المدير",IF(I4832&lt;&gt;"موافق","⏳ بانتظار موافقة المدير",IF(K4832&lt;&gt;"نعم","⚠ غير مسوى مع الحسابات","✔ معتمد ومسوى")))))))))</f>
        <v/>
      </c>
      <c r="R4832">
        <f>N(R4831)+IF(A4832="عهدة",1,0)</f>
        <v/>
      </c>
      <c r="S4832">
        <f>IF(C4832="","",IF(AND(C4832&gt;=DATE(2026,9,1),C4832&lt;=DATE(2027,8,31)),(YEAR(C4832)-2026)*12+MONTH(C4832)-8,""))</f>
        <v/>
      </c>
      <c r="T4832">
        <f>IF(AND(A4832="مصروف",R4832&gt;0,I4832="موافق",S4832&lt;&gt;"",H4832&lt;&gt;""),N(G4832),0)</f>
        <v/>
      </c>
    </row>
    <row r="4833">
      <c r="A4833" s="19" t="n"/>
      <c r="B4833" s="20">
        <f>IF(A4833="","",IF(R4833=0,"⚠ أضف سطر عهدة أولًا","BDR-"&amp;TEXT(R4833,"000")))</f>
        <v/>
      </c>
      <c r="C4833" s="21" t="n"/>
      <c r="D4833" s="20">
        <f>IF(C4833="","",IF(S4833="","خارج السنة المالية",INDEX(القوائم!$D$2:$D$13,S4833)))</f>
        <v/>
      </c>
      <c r="E4833" s="22" t="n"/>
      <c r="F4833" s="23" t="n"/>
      <c r="G4833" s="23" t="n"/>
      <c r="H4833" s="22" t="n"/>
      <c r="I4833" s="19" t="n"/>
      <c r="J4833" s="21" t="n"/>
      <c r="K4833" s="19" t="n"/>
      <c r="L4833" s="19" t="n"/>
      <c r="M4833" s="21" t="n"/>
      <c r="N4833" s="22" t="n"/>
      <c r="O4833" s="24">
        <f>IF(A4833&lt;&gt;"عهدة","",SUMIFS($G$8:$G$5007,$B$8:$B$5007,B4833,$A$8:$A$5007,"مصروف",$I$8:$I$5007,"&lt;&gt;مرفوض"))</f>
        <v/>
      </c>
      <c r="P4833" s="25">
        <f>IF(A4833&lt;&gt;"عهدة","",N(F4833)-O4833)</f>
        <v/>
      </c>
      <c r="Q4833" s="26">
        <f>IF(A4833="","",IF(A4833="عهدة",IF(N(F4833)=0,"⚠ أدخل قيمة العهدة",IF(P4833&lt;0,"⛔ عجز / زيادة مصروفات "&amp;TEXT(-P4833,"#,##0"),IF(COUNTIFS($B$8:$B$5007,B4833,$A$8:$A$5007,"مصروف",$I$8:$I$5007,"&lt;&gt;مرفوض",$K$8:$K$5007,"&lt;&gt;نعم")&gt;0,"⚠ "&amp;COUNTIFS($B$8:$B$5007,B4833,$A$8:$A$5007,"مصروف",$I$8:$I$5007,"&lt;&gt;مرفوض",$K$8:$K$5007,"&lt;&gt;نعم")&amp;" مصروف غير مسوى",IF(L4833="تمت التسوية",IF(P4833=0,"✔ متوازنة وتمت التسوية","✔ تمت التسوية – متبقي "&amp;TEXT(P4833,"#,##0")),IF(P4833&gt;0,"متبقي "&amp;TEXT(P4833,"#,##0"),"✔ متوازنة"))))),IF(R4833=0,"⚠ أضف سطر عهدة أولًا",IF(OR(C4833="",N(G4833)=0),"⚠ أكمل التاريخ والقيمة",IF(S4833="","⚠ التاريخ خارج السنة المالية",IF(H4833="","⚠ اختر بند الموازنة",IF(I4833="مرفوض","✖ مرفوض من المدير",IF(I4833&lt;&gt;"موافق","⏳ بانتظار موافقة المدير",IF(K4833&lt;&gt;"نعم","⚠ غير مسوى مع الحسابات","✔ معتمد ومسوى")))))))))</f>
        <v/>
      </c>
      <c r="R4833">
        <f>N(R4832)+IF(A4833="عهدة",1,0)</f>
        <v/>
      </c>
      <c r="S4833">
        <f>IF(C4833="","",IF(AND(C4833&gt;=DATE(2026,9,1),C4833&lt;=DATE(2027,8,31)),(YEAR(C4833)-2026)*12+MONTH(C4833)-8,""))</f>
        <v/>
      </c>
      <c r="T4833">
        <f>IF(AND(A4833="مصروف",R4833&gt;0,I4833="موافق",S4833&lt;&gt;"",H4833&lt;&gt;""),N(G4833),0)</f>
        <v/>
      </c>
    </row>
    <row r="4834">
      <c r="A4834" s="19" t="n"/>
      <c r="B4834" s="20">
        <f>IF(A4834="","",IF(R4834=0,"⚠ أضف سطر عهدة أولًا","BDR-"&amp;TEXT(R4834,"000")))</f>
        <v/>
      </c>
      <c r="C4834" s="21" t="n"/>
      <c r="D4834" s="20">
        <f>IF(C4834="","",IF(S4834="","خارج السنة المالية",INDEX(القوائم!$D$2:$D$13,S4834)))</f>
        <v/>
      </c>
      <c r="E4834" s="22" t="n"/>
      <c r="F4834" s="23" t="n"/>
      <c r="G4834" s="23" t="n"/>
      <c r="H4834" s="22" t="n"/>
      <c r="I4834" s="19" t="n"/>
      <c r="J4834" s="21" t="n"/>
      <c r="K4834" s="19" t="n"/>
      <c r="L4834" s="19" t="n"/>
      <c r="M4834" s="21" t="n"/>
      <c r="N4834" s="22" t="n"/>
      <c r="O4834" s="24">
        <f>IF(A4834&lt;&gt;"عهدة","",SUMIFS($G$8:$G$5007,$B$8:$B$5007,B4834,$A$8:$A$5007,"مصروف",$I$8:$I$5007,"&lt;&gt;مرفوض"))</f>
        <v/>
      </c>
      <c r="P4834" s="25">
        <f>IF(A4834&lt;&gt;"عهدة","",N(F4834)-O4834)</f>
        <v/>
      </c>
      <c r="Q4834" s="26">
        <f>IF(A4834="","",IF(A4834="عهدة",IF(N(F4834)=0,"⚠ أدخل قيمة العهدة",IF(P4834&lt;0,"⛔ عجز / زيادة مصروفات "&amp;TEXT(-P4834,"#,##0"),IF(COUNTIFS($B$8:$B$5007,B4834,$A$8:$A$5007,"مصروف",$I$8:$I$5007,"&lt;&gt;مرفوض",$K$8:$K$5007,"&lt;&gt;نعم")&gt;0,"⚠ "&amp;COUNTIFS($B$8:$B$5007,B4834,$A$8:$A$5007,"مصروف",$I$8:$I$5007,"&lt;&gt;مرفوض",$K$8:$K$5007,"&lt;&gt;نعم")&amp;" مصروف غير مسوى",IF(L4834="تمت التسوية",IF(P4834=0,"✔ متوازنة وتمت التسوية","✔ تمت التسوية – متبقي "&amp;TEXT(P4834,"#,##0")),IF(P4834&gt;0,"متبقي "&amp;TEXT(P4834,"#,##0"),"✔ متوازنة"))))),IF(R4834=0,"⚠ أضف سطر عهدة أولًا",IF(OR(C4834="",N(G4834)=0),"⚠ أكمل التاريخ والقيمة",IF(S4834="","⚠ التاريخ خارج السنة المالية",IF(H4834="","⚠ اختر بند الموازنة",IF(I4834="مرفوض","✖ مرفوض من المدير",IF(I4834&lt;&gt;"موافق","⏳ بانتظار موافقة المدير",IF(K4834&lt;&gt;"نعم","⚠ غير مسوى مع الحسابات","✔ معتمد ومسوى")))))))))</f>
        <v/>
      </c>
      <c r="R4834">
        <f>N(R4833)+IF(A4834="عهدة",1,0)</f>
        <v/>
      </c>
      <c r="S4834">
        <f>IF(C4834="","",IF(AND(C4834&gt;=DATE(2026,9,1),C4834&lt;=DATE(2027,8,31)),(YEAR(C4834)-2026)*12+MONTH(C4834)-8,""))</f>
        <v/>
      </c>
      <c r="T4834">
        <f>IF(AND(A4834="مصروف",R4834&gt;0,I4834="موافق",S4834&lt;&gt;"",H4834&lt;&gt;""),N(G4834),0)</f>
        <v/>
      </c>
    </row>
    <row r="4835">
      <c r="A4835" s="19" t="n"/>
      <c r="B4835" s="20">
        <f>IF(A4835="","",IF(R4835=0,"⚠ أضف سطر عهدة أولًا","BDR-"&amp;TEXT(R4835,"000")))</f>
        <v/>
      </c>
      <c r="C4835" s="21" t="n"/>
      <c r="D4835" s="20">
        <f>IF(C4835="","",IF(S4835="","خارج السنة المالية",INDEX(القوائم!$D$2:$D$13,S4835)))</f>
        <v/>
      </c>
      <c r="E4835" s="22" t="n"/>
      <c r="F4835" s="23" t="n"/>
      <c r="G4835" s="23" t="n"/>
      <c r="H4835" s="22" t="n"/>
      <c r="I4835" s="19" t="n"/>
      <c r="J4835" s="21" t="n"/>
      <c r="K4835" s="19" t="n"/>
      <c r="L4835" s="19" t="n"/>
      <c r="M4835" s="21" t="n"/>
      <c r="N4835" s="22" t="n"/>
      <c r="O4835" s="24">
        <f>IF(A4835&lt;&gt;"عهدة","",SUMIFS($G$8:$G$5007,$B$8:$B$5007,B4835,$A$8:$A$5007,"مصروف",$I$8:$I$5007,"&lt;&gt;مرفوض"))</f>
        <v/>
      </c>
      <c r="P4835" s="25">
        <f>IF(A4835&lt;&gt;"عهدة","",N(F4835)-O4835)</f>
        <v/>
      </c>
      <c r="Q4835" s="26">
        <f>IF(A4835="","",IF(A4835="عهدة",IF(N(F4835)=0,"⚠ أدخل قيمة العهدة",IF(P4835&lt;0,"⛔ عجز / زيادة مصروفات "&amp;TEXT(-P4835,"#,##0"),IF(COUNTIFS($B$8:$B$5007,B4835,$A$8:$A$5007,"مصروف",$I$8:$I$5007,"&lt;&gt;مرفوض",$K$8:$K$5007,"&lt;&gt;نعم")&gt;0,"⚠ "&amp;COUNTIFS($B$8:$B$5007,B4835,$A$8:$A$5007,"مصروف",$I$8:$I$5007,"&lt;&gt;مرفوض",$K$8:$K$5007,"&lt;&gt;نعم")&amp;" مصروف غير مسوى",IF(L4835="تمت التسوية",IF(P4835=0,"✔ متوازنة وتمت التسوية","✔ تمت التسوية – متبقي "&amp;TEXT(P4835,"#,##0")),IF(P4835&gt;0,"متبقي "&amp;TEXT(P4835,"#,##0"),"✔ متوازنة"))))),IF(R4835=0,"⚠ أضف سطر عهدة أولًا",IF(OR(C4835="",N(G4835)=0),"⚠ أكمل التاريخ والقيمة",IF(S4835="","⚠ التاريخ خارج السنة المالية",IF(H4835="","⚠ اختر بند الموازنة",IF(I4835="مرفوض","✖ مرفوض من المدير",IF(I4835&lt;&gt;"موافق","⏳ بانتظار موافقة المدير",IF(K4835&lt;&gt;"نعم","⚠ غير مسوى مع الحسابات","✔ معتمد ومسوى")))))))))</f>
        <v/>
      </c>
      <c r="R4835">
        <f>N(R4834)+IF(A4835="عهدة",1,0)</f>
        <v/>
      </c>
      <c r="S4835">
        <f>IF(C4835="","",IF(AND(C4835&gt;=DATE(2026,9,1),C4835&lt;=DATE(2027,8,31)),(YEAR(C4835)-2026)*12+MONTH(C4835)-8,""))</f>
        <v/>
      </c>
      <c r="T4835">
        <f>IF(AND(A4835="مصروف",R4835&gt;0,I4835="موافق",S4835&lt;&gt;"",H4835&lt;&gt;""),N(G4835),0)</f>
        <v/>
      </c>
    </row>
    <row r="4836">
      <c r="A4836" s="19" t="n"/>
      <c r="B4836" s="20">
        <f>IF(A4836="","",IF(R4836=0,"⚠ أضف سطر عهدة أولًا","BDR-"&amp;TEXT(R4836,"000")))</f>
        <v/>
      </c>
      <c r="C4836" s="21" t="n"/>
      <c r="D4836" s="20">
        <f>IF(C4836="","",IF(S4836="","خارج السنة المالية",INDEX(القوائم!$D$2:$D$13,S4836)))</f>
        <v/>
      </c>
      <c r="E4836" s="22" t="n"/>
      <c r="F4836" s="23" t="n"/>
      <c r="G4836" s="23" t="n"/>
      <c r="H4836" s="22" t="n"/>
      <c r="I4836" s="19" t="n"/>
      <c r="J4836" s="21" t="n"/>
      <c r="K4836" s="19" t="n"/>
      <c r="L4836" s="19" t="n"/>
      <c r="M4836" s="21" t="n"/>
      <c r="N4836" s="22" t="n"/>
      <c r="O4836" s="24">
        <f>IF(A4836&lt;&gt;"عهدة","",SUMIFS($G$8:$G$5007,$B$8:$B$5007,B4836,$A$8:$A$5007,"مصروف",$I$8:$I$5007,"&lt;&gt;مرفوض"))</f>
        <v/>
      </c>
      <c r="P4836" s="25">
        <f>IF(A4836&lt;&gt;"عهدة","",N(F4836)-O4836)</f>
        <v/>
      </c>
      <c r="Q4836" s="26">
        <f>IF(A4836="","",IF(A4836="عهدة",IF(N(F4836)=0,"⚠ أدخل قيمة العهدة",IF(P4836&lt;0,"⛔ عجز / زيادة مصروفات "&amp;TEXT(-P4836,"#,##0"),IF(COUNTIFS($B$8:$B$5007,B4836,$A$8:$A$5007,"مصروف",$I$8:$I$5007,"&lt;&gt;مرفوض",$K$8:$K$5007,"&lt;&gt;نعم")&gt;0,"⚠ "&amp;COUNTIFS($B$8:$B$5007,B4836,$A$8:$A$5007,"مصروف",$I$8:$I$5007,"&lt;&gt;مرفوض",$K$8:$K$5007,"&lt;&gt;نعم")&amp;" مصروف غير مسوى",IF(L4836="تمت التسوية",IF(P4836=0,"✔ متوازنة وتمت التسوية","✔ تمت التسوية – متبقي "&amp;TEXT(P4836,"#,##0")),IF(P4836&gt;0,"متبقي "&amp;TEXT(P4836,"#,##0"),"✔ متوازنة"))))),IF(R4836=0,"⚠ أضف سطر عهدة أولًا",IF(OR(C4836="",N(G4836)=0),"⚠ أكمل التاريخ والقيمة",IF(S4836="","⚠ التاريخ خارج السنة المالية",IF(H4836="","⚠ اختر بند الموازنة",IF(I4836="مرفوض","✖ مرفوض من المدير",IF(I4836&lt;&gt;"موافق","⏳ بانتظار موافقة المدير",IF(K4836&lt;&gt;"نعم","⚠ غير مسوى مع الحسابات","✔ معتمد ومسوى")))))))))</f>
        <v/>
      </c>
      <c r="R4836">
        <f>N(R4835)+IF(A4836="عهدة",1,0)</f>
        <v/>
      </c>
      <c r="S4836">
        <f>IF(C4836="","",IF(AND(C4836&gt;=DATE(2026,9,1),C4836&lt;=DATE(2027,8,31)),(YEAR(C4836)-2026)*12+MONTH(C4836)-8,""))</f>
        <v/>
      </c>
      <c r="T4836">
        <f>IF(AND(A4836="مصروف",R4836&gt;0,I4836="موافق",S4836&lt;&gt;"",H4836&lt;&gt;""),N(G4836),0)</f>
        <v/>
      </c>
    </row>
    <row r="4837">
      <c r="A4837" s="19" t="n"/>
      <c r="B4837" s="20">
        <f>IF(A4837="","",IF(R4837=0,"⚠ أضف سطر عهدة أولًا","BDR-"&amp;TEXT(R4837,"000")))</f>
        <v/>
      </c>
      <c r="C4837" s="21" t="n"/>
      <c r="D4837" s="20">
        <f>IF(C4837="","",IF(S4837="","خارج السنة المالية",INDEX(القوائم!$D$2:$D$13,S4837)))</f>
        <v/>
      </c>
      <c r="E4837" s="22" t="n"/>
      <c r="F4837" s="23" t="n"/>
      <c r="G4837" s="23" t="n"/>
      <c r="H4837" s="22" t="n"/>
      <c r="I4837" s="19" t="n"/>
      <c r="J4837" s="21" t="n"/>
      <c r="K4837" s="19" t="n"/>
      <c r="L4837" s="19" t="n"/>
      <c r="M4837" s="21" t="n"/>
      <c r="N4837" s="22" t="n"/>
      <c r="O4837" s="24">
        <f>IF(A4837&lt;&gt;"عهدة","",SUMIFS($G$8:$G$5007,$B$8:$B$5007,B4837,$A$8:$A$5007,"مصروف",$I$8:$I$5007,"&lt;&gt;مرفوض"))</f>
        <v/>
      </c>
      <c r="P4837" s="25">
        <f>IF(A4837&lt;&gt;"عهدة","",N(F4837)-O4837)</f>
        <v/>
      </c>
      <c r="Q4837" s="26">
        <f>IF(A4837="","",IF(A4837="عهدة",IF(N(F4837)=0,"⚠ أدخل قيمة العهدة",IF(P4837&lt;0,"⛔ عجز / زيادة مصروفات "&amp;TEXT(-P4837,"#,##0"),IF(COUNTIFS($B$8:$B$5007,B4837,$A$8:$A$5007,"مصروف",$I$8:$I$5007,"&lt;&gt;مرفوض",$K$8:$K$5007,"&lt;&gt;نعم")&gt;0,"⚠ "&amp;COUNTIFS($B$8:$B$5007,B4837,$A$8:$A$5007,"مصروف",$I$8:$I$5007,"&lt;&gt;مرفوض",$K$8:$K$5007,"&lt;&gt;نعم")&amp;" مصروف غير مسوى",IF(L4837="تمت التسوية",IF(P4837=0,"✔ متوازنة وتمت التسوية","✔ تمت التسوية – متبقي "&amp;TEXT(P4837,"#,##0")),IF(P4837&gt;0,"متبقي "&amp;TEXT(P4837,"#,##0"),"✔ متوازنة"))))),IF(R4837=0,"⚠ أضف سطر عهدة أولًا",IF(OR(C4837="",N(G4837)=0),"⚠ أكمل التاريخ والقيمة",IF(S4837="","⚠ التاريخ خارج السنة المالية",IF(H4837="","⚠ اختر بند الموازنة",IF(I4837="مرفوض","✖ مرفوض من المدير",IF(I4837&lt;&gt;"موافق","⏳ بانتظار موافقة المدير",IF(K4837&lt;&gt;"نعم","⚠ غير مسوى مع الحسابات","✔ معتمد ومسوى")))))))))</f>
        <v/>
      </c>
      <c r="R4837">
        <f>N(R4836)+IF(A4837="عهدة",1,0)</f>
        <v/>
      </c>
      <c r="S4837">
        <f>IF(C4837="","",IF(AND(C4837&gt;=DATE(2026,9,1),C4837&lt;=DATE(2027,8,31)),(YEAR(C4837)-2026)*12+MONTH(C4837)-8,""))</f>
        <v/>
      </c>
      <c r="T4837">
        <f>IF(AND(A4837="مصروف",R4837&gt;0,I4837="موافق",S4837&lt;&gt;"",H4837&lt;&gt;""),N(G4837),0)</f>
        <v/>
      </c>
    </row>
    <row r="4838">
      <c r="A4838" s="19" t="n"/>
      <c r="B4838" s="20">
        <f>IF(A4838="","",IF(R4838=0,"⚠ أضف سطر عهدة أولًا","BDR-"&amp;TEXT(R4838,"000")))</f>
        <v/>
      </c>
      <c r="C4838" s="21" t="n"/>
      <c r="D4838" s="20">
        <f>IF(C4838="","",IF(S4838="","خارج السنة المالية",INDEX(القوائم!$D$2:$D$13,S4838)))</f>
        <v/>
      </c>
      <c r="E4838" s="22" t="n"/>
      <c r="F4838" s="23" t="n"/>
      <c r="G4838" s="23" t="n"/>
      <c r="H4838" s="22" t="n"/>
      <c r="I4838" s="19" t="n"/>
      <c r="J4838" s="21" t="n"/>
      <c r="K4838" s="19" t="n"/>
      <c r="L4838" s="19" t="n"/>
      <c r="M4838" s="21" t="n"/>
      <c r="N4838" s="22" t="n"/>
      <c r="O4838" s="24">
        <f>IF(A4838&lt;&gt;"عهدة","",SUMIFS($G$8:$G$5007,$B$8:$B$5007,B4838,$A$8:$A$5007,"مصروف",$I$8:$I$5007,"&lt;&gt;مرفوض"))</f>
        <v/>
      </c>
      <c r="P4838" s="25">
        <f>IF(A4838&lt;&gt;"عهدة","",N(F4838)-O4838)</f>
        <v/>
      </c>
      <c r="Q4838" s="26">
        <f>IF(A4838="","",IF(A4838="عهدة",IF(N(F4838)=0,"⚠ أدخل قيمة العهدة",IF(P4838&lt;0,"⛔ عجز / زيادة مصروفات "&amp;TEXT(-P4838,"#,##0"),IF(COUNTIFS($B$8:$B$5007,B4838,$A$8:$A$5007,"مصروف",$I$8:$I$5007,"&lt;&gt;مرفوض",$K$8:$K$5007,"&lt;&gt;نعم")&gt;0,"⚠ "&amp;COUNTIFS($B$8:$B$5007,B4838,$A$8:$A$5007,"مصروف",$I$8:$I$5007,"&lt;&gt;مرفوض",$K$8:$K$5007,"&lt;&gt;نعم")&amp;" مصروف غير مسوى",IF(L4838="تمت التسوية",IF(P4838=0,"✔ متوازنة وتمت التسوية","✔ تمت التسوية – متبقي "&amp;TEXT(P4838,"#,##0")),IF(P4838&gt;0,"متبقي "&amp;TEXT(P4838,"#,##0"),"✔ متوازنة"))))),IF(R4838=0,"⚠ أضف سطر عهدة أولًا",IF(OR(C4838="",N(G4838)=0),"⚠ أكمل التاريخ والقيمة",IF(S4838="","⚠ التاريخ خارج السنة المالية",IF(H4838="","⚠ اختر بند الموازنة",IF(I4838="مرفوض","✖ مرفوض من المدير",IF(I4838&lt;&gt;"موافق","⏳ بانتظار موافقة المدير",IF(K4838&lt;&gt;"نعم","⚠ غير مسوى مع الحسابات","✔ معتمد ومسوى")))))))))</f>
        <v/>
      </c>
      <c r="R4838">
        <f>N(R4837)+IF(A4838="عهدة",1,0)</f>
        <v/>
      </c>
      <c r="S4838">
        <f>IF(C4838="","",IF(AND(C4838&gt;=DATE(2026,9,1),C4838&lt;=DATE(2027,8,31)),(YEAR(C4838)-2026)*12+MONTH(C4838)-8,""))</f>
        <v/>
      </c>
      <c r="T4838">
        <f>IF(AND(A4838="مصروف",R4838&gt;0,I4838="موافق",S4838&lt;&gt;"",H4838&lt;&gt;""),N(G4838),0)</f>
        <v/>
      </c>
    </row>
    <row r="4839">
      <c r="A4839" s="19" t="n"/>
      <c r="B4839" s="20">
        <f>IF(A4839="","",IF(R4839=0,"⚠ أضف سطر عهدة أولًا","BDR-"&amp;TEXT(R4839,"000")))</f>
        <v/>
      </c>
      <c r="C4839" s="21" t="n"/>
      <c r="D4839" s="20">
        <f>IF(C4839="","",IF(S4839="","خارج السنة المالية",INDEX(القوائم!$D$2:$D$13,S4839)))</f>
        <v/>
      </c>
      <c r="E4839" s="22" t="n"/>
      <c r="F4839" s="23" t="n"/>
      <c r="G4839" s="23" t="n"/>
      <c r="H4839" s="22" t="n"/>
      <c r="I4839" s="19" t="n"/>
      <c r="J4839" s="21" t="n"/>
      <c r="K4839" s="19" t="n"/>
      <c r="L4839" s="19" t="n"/>
      <c r="M4839" s="21" t="n"/>
      <c r="N4839" s="22" t="n"/>
      <c r="O4839" s="24">
        <f>IF(A4839&lt;&gt;"عهدة","",SUMIFS($G$8:$G$5007,$B$8:$B$5007,B4839,$A$8:$A$5007,"مصروف",$I$8:$I$5007,"&lt;&gt;مرفوض"))</f>
        <v/>
      </c>
      <c r="P4839" s="25">
        <f>IF(A4839&lt;&gt;"عهدة","",N(F4839)-O4839)</f>
        <v/>
      </c>
      <c r="Q4839" s="26">
        <f>IF(A4839="","",IF(A4839="عهدة",IF(N(F4839)=0,"⚠ أدخل قيمة العهدة",IF(P4839&lt;0,"⛔ عجز / زيادة مصروفات "&amp;TEXT(-P4839,"#,##0"),IF(COUNTIFS($B$8:$B$5007,B4839,$A$8:$A$5007,"مصروف",$I$8:$I$5007,"&lt;&gt;مرفوض",$K$8:$K$5007,"&lt;&gt;نعم")&gt;0,"⚠ "&amp;COUNTIFS($B$8:$B$5007,B4839,$A$8:$A$5007,"مصروف",$I$8:$I$5007,"&lt;&gt;مرفوض",$K$8:$K$5007,"&lt;&gt;نعم")&amp;" مصروف غير مسوى",IF(L4839="تمت التسوية",IF(P4839=0,"✔ متوازنة وتمت التسوية","✔ تمت التسوية – متبقي "&amp;TEXT(P4839,"#,##0")),IF(P4839&gt;0,"متبقي "&amp;TEXT(P4839,"#,##0"),"✔ متوازنة"))))),IF(R4839=0,"⚠ أضف سطر عهدة أولًا",IF(OR(C4839="",N(G4839)=0),"⚠ أكمل التاريخ والقيمة",IF(S4839="","⚠ التاريخ خارج السنة المالية",IF(H4839="","⚠ اختر بند الموازنة",IF(I4839="مرفوض","✖ مرفوض من المدير",IF(I4839&lt;&gt;"موافق","⏳ بانتظار موافقة المدير",IF(K4839&lt;&gt;"نعم","⚠ غير مسوى مع الحسابات","✔ معتمد ومسوى")))))))))</f>
        <v/>
      </c>
      <c r="R4839">
        <f>N(R4838)+IF(A4839="عهدة",1,0)</f>
        <v/>
      </c>
      <c r="S4839">
        <f>IF(C4839="","",IF(AND(C4839&gt;=DATE(2026,9,1),C4839&lt;=DATE(2027,8,31)),(YEAR(C4839)-2026)*12+MONTH(C4839)-8,""))</f>
        <v/>
      </c>
      <c r="T4839">
        <f>IF(AND(A4839="مصروف",R4839&gt;0,I4839="موافق",S4839&lt;&gt;"",H4839&lt;&gt;""),N(G4839),0)</f>
        <v/>
      </c>
    </row>
    <row r="4840">
      <c r="A4840" s="19" t="n"/>
      <c r="B4840" s="20">
        <f>IF(A4840="","",IF(R4840=0,"⚠ أضف سطر عهدة أولًا","BDR-"&amp;TEXT(R4840,"000")))</f>
        <v/>
      </c>
      <c r="C4840" s="21" t="n"/>
      <c r="D4840" s="20">
        <f>IF(C4840="","",IF(S4840="","خارج السنة المالية",INDEX(القوائم!$D$2:$D$13,S4840)))</f>
        <v/>
      </c>
      <c r="E4840" s="22" t="n"/>
      <c r="F4840" s="23" t="n"/>
      <c r="G4840" s="23" t="n"/>
      <c r="H4840" s="22" t="n"/>
      <c r="I4840" s="19" t="n"/>
      <c r="J4840" s="21" t="n"/>
      <c r="K4840" s="19" t="n"/>
      <c r="L4840" s="19" t="n"/>
      <c r="M4840" s="21" t="n"/>
      <c r="N4840" s="22" t="n"/>
      <c r="O4840" s="24">
        <f>IF(A4840&lt;&gt;"عهدة","",SUMIFS($G$8:$G$5007,$B$8:$B$5007,B4840,$A$8:$A$5007,"مصروف",$I$8:$I$5007,"&lt;&gt;مرفوض"))</f>
        <v/>
      </c>
      <c r="P4840" s="25">
        <f>IF(A4840&lt;&gt;"عهدة","",N(F4840)-O4840)</f>
        <v/>
      </c>
      <c r="Q4840" s="26">
        <f>IF(A4840="","",IF(A4840="عهدة",IF(N(F4840)=0,"⚠ أدخل قيمة العهدة",IF(P4840&lt;0,"⛔ عجز / زيادة مصروفات "&amp;TEXT(-P4840,"#,##0"),IF(COUNTIFS($B$8:$B$5007,B4840,$A$8:$A$5007,"مصروف",$I$8:$I$5007,"&lt;&gt;مرفوض",$K$8:$K$5007,"&lt;&gt;نعم")&gt;0,"⚠ "&amp;COUNTIFS($B$8:$B$5007,B4840,$A$8:$A$5007,"مصروف",$I$8:$I$5007,"&lt;&gt;مرفوض",$K$8:$K$5007,"&lt;&gt;نعم")&amp;" مصروف غير مسوى",IF(L4840="تمت التسوية",IF(P4840=0,"✔ متوازنة وتمت التسوية","✔ تمت التسوية – متبقي "&amp;TEXT(P4840,"#,##0")),IF(P4840&gt;0,"متبقي "&amp;TEXT(P4840,"#,##0"),"✔ متوازنة"))))),IF(R4840=0,"⚠ أضف سطر عهدة أولًا",IF(OR(C4840="",N(G4840)=0),"⚠ أكمل التاريخ والقيمة",IF(S4840="","⚠ التاريخ خارج السنة المالية",IF(H4840="","⚠ اختر بند الموازنة",IF(I4840="مرفوض","✖ مرفوض من المدير",IF(I4840&lt;&gt;"موافق","⏳ بانتظار موافقة المدير",IF(K4840&lt;&gt;"نعم","⚠ غير مسوى مع الحسابات","✔ معتمد ومسوى")))))))))</f>
        <v/>
      </c>
      <c r="R4840">
        <f>N(R4839)+IF(A4840="عهدة",1,0)</f>
        <v/>
      </c>
      <c r="S4840">
        <f>IF(C4840="","",IF(AND(C4840&gt;=DATE(2026,9,1),C4840&lt;=DATE(2027,8,31)),(YEAR(C4840)-2026)*12+MONTH(C4840)-8,""))</f>
        <v/>
      </c>
      <c r="T4840">
        <f>IF(AND(A4840="مصروف",R4840&gt;0,I4840="موافق",S4840&lt;&gt;"",H4840&lt;&gt;""),N(G4840),0)</f>
        <v/>
      </c>
    </row>
    <row r="4841">
      <c r="A4841" s="19" t="n"/>
      <c r="B4841" s="20">
        <f>IF(A4841="","",IF(R4841=0,"⚠ أضف سطر عهدة أولًا","BDR-"&amp;TEXT(R4841,"000")))</f>
        <v/>
      </c>
      <c r="C4841" s="21" t="n"/>
      <c r="D4841" s="20">
        <f>IF(C4841="","",IF(S4841="","خارج السنة المالية",INDEX(القوائم!$D$2:$D$13,S4841)))</f>
        <v/>
      </c>
      <c r="E4841" s="22" t="n"/>
      <c r="F4841" s="23" t="n"/>
      <c r="G4841" s="23" t="n"/>
      <c r="H4841" s="22" t="n"/>
      <c r="I4841" s="19" t="n"/>
      <c r="J4841" s="21" t="n"/>
      <c r="K4841" s="19" t="n"/>
      <c r="L4841" s="19" t="n"/>
      <c r="M4841" s="21" t="n"/>
      <c r="N4841" s="22" t="n"/>
      <c r="O4841" s="24">
        <f>IF(A4841&lt;&gt;"عهدة","",SUMIFS($G$8:$G$5007,$B$8:$B$5007,B4841,$A$8:$A$5007,"مصروف",$I$8:$I$5007,"&lt;&gt;مرفوض"))</f>
        <v/>
      </c>
      <c r="P4841" s="25">
        <f>IF(A4841&lt;&gt;"عهدة","",N(F4841)-O4841)</f>
        <v/>
      </c>
      <c r="Q4841" s="26">
        <f>IF(A4841="","",IF(A4841="عهدة",IF(N(F4841)=0,"⚠ أدخل قيمة العهدة",IF(P4841&lt;0,"⛔ عجز / زيادة مصروفات "&amp;TEXT(-P4841,"#,##0"),IF(COUNTIFS($B$8:$B$5007,B4841,$A$8:$A$5007,"مصروف",$I$8:$I$5007,"&lt;&gt;مرفوض",$K$8:$K$5007,"&lt;&gt;نعم")&gt;0,"⚠ "&amp;COUNTIFS($B$8:$B$5007,B4841,$A$8:$A$5007,"مصروف",$I$8:$I$5007,"&lt;&gt;مرفوض",$K$8:$K$5007,"&lt;&gt;نعم")&amp;" مصروف غير مسوى",IF(L4841="تمت التسوية",IF(P4841=0,"✔ متوازنة وتمت التسوية","✔ تمت التسوية – متبقي "&amp;TEXT(P4841,"#,##0")),IF(P4841&gt;0,"متبقي "&amp;TEXT(P4841,"#,##0"),"✔ متوازنة"))))),IF(R4841=0,"⚠ أضف سطر عهدة أولًا",IF(OR(C4841="",N(G4841)=0),"⚠ أكمل التاريخ والقيمة",IF(S4841="","⚠ التاريخ خارج السنة المالية",IF(H4841="","⚠ اختر بند الموازنة",IF(I4841="مرفوض","✖ مرفوض من المدير",IF(I4841&lt;&gt;"موافق","⏳ بانتظار موافقة المدير",IF(K4841&lt;&gt;"نعم","⚠ غير مسوى مع الحسابات","✔ معتمد ومسوى")))))))))</f>
        <v/>
      </c>
      <c r="R4841">
        <f>N(R4840)+IF(A4841="عهدة",1,0)</f>
        <v/>
      </c>
      <c r="S4841">
        <f>IF(C4841="","",IF(AND(C4841&gt;=DATE(2026,9,1),C4841&lt;=DATE(2027,8,31)),(YEAR(C4841)-2026)*12+MONTH(C4841)-8,""))</f>
        <v/>
      </c>
      <c r="T4841">
        <f>IF(AND(A4841="مصروف",R4841&gt;0,I4841="موافق",S4841&lt;&gt;"",H4841&lt;&gt;""),N(G4841),0)</f>
        <v/>
      </c>
    </row>
    <row r="4842">
      <c r="A4842" s="19" t="n"/>
      <c r="B4842" s="20">
        <f>IF(A4842="","",IF(R4842=0,"⚠ أضف سطر عهدة أولًا","BDR-"&amp;TEXT(R4842,"000")))</f>
        <v/>
      </c>
      <c r="C4842" s="21" t="n"/>
      <c r="D4842" s="20">
        <f>IF(C4842="","",IF(S4842="","خارج السنة المالية",INDEX(القوائم!$D$2:$D$13,S4842)))</f>
        <v/>
      </c>
      <c r="E4842" s="22" t="n"/>
      <c r="F4842" s="23" t="n"/>
      <c r="G4842" s="23" t="n"/>
      <c r="H4842" s="22" t="n"/>
      <c r="I4842" s="19" t="n"/>
      <c r="J4842" s="21" t="n"/>
      <c r="K4842" s="19" t="n"/>
      <c r="L4842" s="19" t="n"/>
      <c r="M4842" s="21" t="n"/>
      <c r="N4842" s="22" t="n"/>
      <c r="O4842" s="24">
        <f>IF(A4842&lt;&gt;"عهدة","",SUMIFS($G$8:$G$5007,$B$8:$B$5007,B4842,$A$8:$A$5007,"مصروف",$I$8:$I$5007,"&lt;&gt;مرفوض"))</f>
        <v/>
      </c>
      <c r="P4842" s="25">
        <f>IF(A4842&lt;&gt;"عهدة","",N(F4842)-O4842)</f>
        <v/>
      </c>
      <c r="Q4842" s="26">
        <f>IF(A4842="","",IF(A4842="عهدة",IF(N(F4842)=0,"⚠ أدخل قيمة العهدة",IF(P4842&lt;0,"⛔ عجز / زيادة مصروفات "&amp;TEXT(-P4842,"#,##0"),IF(COUNTIFS($B$8:$B$5007,B4842,$A$8:$A$5007,"مصروف",$I$8:$I$5007,"&lt;&gt;مرفوض",$K$8:$K$5007,"&lt;&gt;نعم")&gt;0,"⚠ "&amp;COUNTIFS($B$8:$B$5007,B4842,$A$8:$A$5007,"مصروف",$I$8:$I$5007,"&lt;&gt;مرفوض",$K$8:$K$5007,"&lt;&gt;نعم")&amp;" مصروف غير مسوى",IF(L4842="تمت التسوية",IF(P4842=0,"✔ متوازنة وتمت التسوية","✔ تمت التسوية – متبقي "&amp;TEXT(P4842,"#,##0")),IF(P4842&gt;0,"متبقي "&amp;TEXT(P4842,"#,##0"),"✔ متوازنة"))))),IF(R4842=0,"⚠ أضف سطر عهدة أولًا",IF(OR(C4842="",N(G4842)=0),"⚠ أكمل التاريخ والقيمة",IF(S4842="","⚠ التاريخ خارج السنة المالية",IF(H4842="","⚠ اختر بند الموازنة",IF(I4842="مرفوض","✖ مرفوض من المدير",IF(I4842&lt;&gt;"موافق","⏳ بانتظار موافقة المدير",IF(K4842&lt;&gt;"نعم","⚠ غير مسوى مع الحسابات","✔ معتمد ومسوى")))))))))</f>
        <v/>
      </c>
      <c r="R4842">
        <f>N(R4841)+IF(A4842="عهدة",1,0)</f>
        <v/>
      </c>
      <c r="S4842">
        <f>IF(C4842="","",IF(AND(C4842&gt;=DATE(2026,9,1),C4842&lt;=DATE(2027,8,31)),(YEAR(C4842)-2026)*12+MONTH(C4842)-8,""))</f>
        <v/>
      </c>
      <c r="T4842">
        <f>IF(AND(A4842="مصروف",R4842&gt;0,I4842="موافق",S4842&lt;&gt;"",H4842&lt;&gt;""),N(G4842),0)</f>
        <v/>
      </c>
    </row>
    <row r="4843">
      <c r="A4843" s="19" t="n"/>
      <c r="B4843" s="20">
        <f>IF(A4843="","",IF(R4843=0,"⚠ أضف سطر عهدة أولًا","BDR-"&amp;TEXT(R4843,"000")))</f>
        <v/>
      </c>
      <c r="C4843" s="21" t="n"/>
      <c r="D4843" s="20">
        <f>IF(C4843="","",IF(S4843="","خارج السنة المالية",INDEX(القوائم!$D$2:$D$13,S4843)))</f>
        <v/>
      </c>
      <c r="E4843" s="22" t="n"/>
      <c r="F4843" s="23" t="n"/>
      <c r="G4843" s="23" t="n"/>
      <c r="H4843" s="22" t="n"/>
      <c r="I4843" s="19" t="n"/>
      <c r="J4843" s="21" t="n"/>
      <c r="K4843" s="19" t="n"/>
      <c r="L4843" s="19" t="n"/>
      <c r="M4843" s="21" t="n"/>
      <c r="N4843" s="22" t="n"/>
      <c r="O4843" s="24">
        <f>IF(A4843&lt;&gt;"عهدة","",SUMIFS($G$8:$G$5007,$B$8:$B$5007,B4843,$A$8:$A$5007,"مصروف",$I$8:$I$5007,"&lt;&gt;مرفوض"))</f>
        <v/>
      </c>
      <c r="P4843" s="25">
        <f>IF(A4843&lt;&gt;"عهدة","",N(F4843)-O4843)</f>
        <v/>
      </c>
      <c r="Q4843" s="26">
        <f>IF(A4843="","",IF(A4843="عهدة",IF(N(F4843)=0,"⚠ أدخل قيمة العهدة",IF(P4843&lt;0,"⛔ عجز / زيادة مصروفات "&amp;TEXT(-P4843,"#,##0"),IF(COUNTIFS($B$8:$B$5007,B4843,$A$8:$A$5007,"مصروف",$I$8:$I$5007,"&lt;&gt;مرفوض",$K$8:$K$5007,"&lt;&gt;نعم")&gt;0,"⚠ "&amp;COUNTIFS($B$8:$B$5007,B4843,$A$8:$A$5007,"مصروف",$I$8:$I$5007,"&lt;&gt;مرفوض",$K$8:$K$5007,"&lt;&gt;نعم")&amp;" مصروف غير مسوى",IF(L4843="تمت التسوية",IF(P4843=0,"✔ متوازنة وتمت التسوية","✔ تمت التسوية – متبقي "&amp;TEXT(P4843,"#,##0")),IF(P4843&gt;0,"متبقي "&amp;TEXT(P4843,"#,##0"),"✔ متوازنة"))))),IF(R4843=0,"⚠ أضف سطر عهدة أولًا",IF(OR(C4843="",N(G4843)=0),"⚠ أكمل التاريخ والقيمة",IF(S4843="","⚠ التاريخ خارج السنة المالية",IF(H4843="","⚠ اختر بند الموازنة",IF(I4843="مرفوض","✖ مرفوض من المدير",IF(I4843&lt;&gt;"موافق","⏳ بانتظار موافقة المدير",IF(K4843&lt;&gt;"نعم","⚠ غير مسوى مع الحسابات","✔ معتمد ومسوى")))))))))</f>
        <v/>
      </c>
      <c r="R4843">
        <f>N(R4842)+IF(A4843="عهدة",1,0)</f>
        <v/>
      </c>
      <c r="S4843">
        <f>IF(C4843="","",IF(AND(C4843&gt;=DATE(2026,9,1),C4843&lt;=DATE(2027,8,31)),(YEAR(C4843)-2026)*12+MONTH(C4843)-8,""))</f>
        <v/>
      </c>
      <c r="T4843">
        <f>IF(AND(A4843="مصروف",R4843&gt;0,I4843="موافق",S4843&lt;&gt;"",H4843&lt;&gt;""),N(G4843),0)</f>
        <v/>
      </c>
    </row>
    <row r="4844">
      <c r="A4844" s="19" t="n"/>
      <c r="B4844" s="20">
        <f>IF(A4844="","",IF(R4844=0,"⚠ أضف سطر عهدة أولًا","BDR-"&amp;TEXT(R4844,"000")))</f>
        <v/>
      </c>
      <c r="C4844" s="21" t="n"/>
      <c r="D4844" s="20">
        <f>IF(C4844="","",IF(S4844="","خارج السنة المالية",INDEX(القوائم!$D$2:$D$13,S4844)))</f>
        <v/>
      </c>
      <c r="E4844" s="22" t="n"/>
      <c r="F4844" s="23" t="n"/>
      <c r="G4844" s="23" t="n"/>
      <c r="H4844" s="22" t="n"/>
      <c r="I4844" s="19" t="n"/>
      <c r="J4844" s="21" t="n"/>
      <c r="K4844" s="19" t="n"/>
      <c r="L4844" s="19" t="n"/>
      <c r="M4844" s="21" t="n"/>
      <c r="N4844" s="22" t="n"/>
      <c r="O4844" s="24">
        <f>IF(A4844&lt;&gt;"عهدة","",SUMIFS($G$8:$G$5007,$B$8:$B$5007,B4844,$A$8:$A$5007,"مصروف",$I$8:$I$5007,"&lt;&gt;مرفوض"))</f>
        <v/>
      </c>
      <c r="P4844" s="25">
        <f>IF(A4844&lt;&gt;"عهدة","",N(F4844)-O4844)</f>
        <v/>
      </c>
      <c r="Q4844" s="26">
        <f>IF(A4844="","",IF(A4844="عهدة",IF(N(F4844)=0,"⚠ أدخل قيمة العهدة",IF(P4844&lt;0,"⛔ عجز / زيادة مصروفات "&amp;TEXT(-P4844,"#,##0"),IF(COUNTIFS($B$8:$B$5007,B4844,$A$8:$A$5007,"مصروف",$I$8:$I$5007,"&lt;&gt;مرفوض",$K$8:$K$5007,"&lt;&gt;نعم")&gt;0,"⚠ "&amp;COUNTIFS($B$8:$B$5007,B4844,$A$8:$A$5007,"مصروف",$I$8:$I$5007,"&lt;&gt;مرفوض",$K$8:$K$5007,"&lt;&gt;نعم")&amp;" مصروف غير مسوى",IF(L4844="تمت التسوية",IF(P4844=0,"✔ متوازنة وتمت التسوية","✔ تمت التسوية – متبقي "&amp;TEXT(P4844,"#,##0")),IF(P4844&gt;0,"متبقي "&amp;TEXT(P4844,"#,##0"),"✔ متوازنة"))))),IF(R4844=0,"⚠ أضف سطر عهدة أولًا",IF(OR(C4844="",N(G4844)=0),"⚠ أكمل التاريخ والقيمة",IF(S4844="","⚠ التاريخ خارج السنة المالية",IF(H4844="","⚠ اختر بند الموازنة",IF(I4844="مرفوض","✖ مرفوض من المدير",IF(I4844&lt;&gt;"موافق","⏳ بانتظار موافقة المدير",IF(K4844&lt;&gt;"نعم","⚠ غير مسوى مع الحسابات","✔ معتمد ومسوى")))))))))</f>
        <v/>
      </c>
      <c r="R4844">
        <f>N(R4843)+IF(A4844="عهدة",1,0)</f>
        <v/>
      </c>
      <c r="S4844">
        <f>IF(C4844="","",IF(AND(C4844&gt;=DATE(2026,9,1),C4844&lt;=DATE(2027,8,31)),(YEAR(C4844)-2026)*12+MONTH(C4844)-8,""))</f>
        <v/>
      </c>
      <c r="T4844">
        <f>IF(AND(A4844="مصروف",R4844&gt;0,I4844="موافق",S4844&lt;&gt;"",H4844&lt;&gt;""),N(G4844),0)</f>
        <v/>
      </c>
    </row>
    <row r="4845">
      <c r="A4845" s="19" t="n"/>
      <c r="B4845" s="20">
        <f>IF(A4845="","",IF(R4845=0,"⚠ أضف سطر عهدة أولًا","BDR-"&amp;TEXT(R4845,"000")))</f>
        <v/>
      </c>
      <c r="C4845" s="21" t="n"/>
      <c r="D4845" s="20">
        <f>IF(C4845="","",IF(S4845="","خارج السنة المالية",INDEX(القوائم!$D$2:$D$13,S4845)))</f>
        <v/>
      </c>
      <c r="E4845" s="22" t="n"/>
      <c r="F4845" s="23" t="n"/>
      <c r="G4845" s="23" t="n"/>
      <c r="H4845" s="22" t="n"/>
      <c r="I4845" s="19" t="n"/>
      <c r="J4845" s="21" t="n"/>
      <c r="K4845" s="19" t="n"/>
      <c r="L4845" s="19" t="n"/>
      <c r="M4845" s="21" t="n"/>
      <c r="N4845" s="22" t="n"/>
      <c r="O4845" s="24">
        <f>IF(A4845&lt;&gt;"عهدة","",SUMIFS($G$8:$G$5007,$B$8:$B$5007,B4845,$A$8:$A$5007,"مصروف",$I$8:$I$5007,"&lt;&gt;مرفوض"))</f>
        <v/>
      </c>
      <c r="P4845" s="25">
        <f>IF(A4845&lt;&gt;"عهدة","",N(F4845)-O4845)</f>
        <v/>
      </c>
      <c r="Q4845" s="26">
        <f>IF(A4845="","",IF(A4845="عهدة",IF(N(F4845)=0,"⚠ أدخل قيمة العهدة",IF(P4845&lt;0,"⛔ عجز / زيادة مصروفات "&amp;TEXT(-P4845,"#,##0"),IF(COUNTIFS($B$8:$B$5007,B4845,$A$8:$A$5007,"مصروف",$I$8:$I$5007,"&lt;&gt;مرفوض",$K$8:$K$5007,"&lt;&gt;نعم")&gt;0,"⚠ "&amp;COUNTIFS($B$8:$B$5007,B4845,$A$8:$A$5007,"مصروف",$I$8:$I$5007,"&lt;&gt;مرفوض",$K$8:$K$5007,"&lt;&gt;نعم")&amp;" مصروف غير مسوى",IF(L4845="تمت التسوية",IF(P4845=0,"✔ متوازنة وتمت التسوية","✔ تمت التسوية – متبقي "&amp;TEXT(P4845,"#,##0")),IF(P4845&gt;0,"متبقي "&amp;TEXT(P4845,"#,##0"),"✔ متوازنة"))))),IF(R4845=0,"⚠ أضف سطر عهدة أولًا",IF(OR(C4845="",N(G4845)=0),"⚠ أكمل التاريخ والقيمة",IF(S4845="","⚠ التاريخ خارج السنة المالية",IF(H4845="","⚠ اختر بند الموازنة",IF(I4845="مرفوض","✖ مرفوض من المدير",IF(I4845&lt;&gt;"موافق","⏳ بانتظار موافقة المدير",IF(K4845&lt;&gt;"نعم","⚠ غير مسوى مع الحسابات","✔ معتمد ومسوى")))))))))</f>
        <v/>
      </c>
      <c r="R4845">
        <f>N(R4844)+IF(A4845="عهدة",1,0)</f>
        <v/>
      </c>
      <c r="S4845">
        <f>IF(C4845="","",IF(AND(C4845&gt;=DATE(2026,9,1),C4845&lt;=DATE(2027,8,31)),(YEAR(C4845)-2026)*12+MONTH(C4845)-8,""))</f>
        <v/>
      </c>
      <c r="T4845">
        <f>IF(AND(A4845="مصروف",R4845&gt;0,I4845="موافق",S4845&lt;&gt;"",H4845&lt;&gt;""),N(G4845),0)</f>
        <v/>
      </c>
    </row>
    <row r="4846">
      <c r="A4846" s="19" t="n"/>
      <c r="B4846" s="20">
        <f>IF(A4846="","",IF(R4846=0,"⚠ أضف سطر عهدة أولًا","BDR-"&amp;TEXT(R4846,"000")))</f>
        <v/>
      </c>
      <c r="C4846" s="21" t="n"/>
      <c r="D4846" s="20">
        <f>IF(C4846="","",IF(S4846="","خارج السنة المالية",INDEX(القوائم!$D$2:$D$13,S4846)))</f>
        <v/>
      </c>
      <c r="E4846" s="22" t="n"/>
      <c r="F4846" s="23" t="n"/>
      <c r="G4846" s="23" t="n"/>
      <c r="H4846" s="22" t="n"/>
      <c r="I4846" s="19" t="n"/>
      <c r="J4846" s="21" t="n"/>
      <c r="K4846" s="19" t="n"/>
      <c r="L4846" s="19" t="n"/>
      <c r="M4846" s="21" t="n"/>
      <c r="N4846" s="22" t="n"/>
      <c r="O4846" s="24">
        <f>IF(A4846&lt;&gt;"عهدة","",SUMIFS($G$8:$G$5007,$B$8:$B$5007,B4846,$A$8:$A$5007,"مصروف",$I$8:$I$5007,"&lt;&gt;مرفوض"))</f>
        <v/>
      </c>
      <c r="P4846" s="25">
        <f>IF(A4846&lt;&gt;"عهدة","",N(F4846)-O4846)</f>
        <v/>
      </c>
      <c r="Q4846" s="26">
        <f>IF(A4846="","",IF(A4846="عهدة",IF(N(F4846)=0,"⚠ أدخل قيمة العهدة",IF(P4846&lt;0,"⛔ عجز / زيادة مصروفات "&amp;TEXT(-P4846,"#,##0"),IF(COUNTIFS($B$8:$B$5007,B4846,$A$8:$A$5007,"مصروف",$I$8:$I$5007,"&lt;&gt;مرفوض",$K$8:$K$5007,"&lt;&gt;نعم")&gt;0,"⚠ "&amp;COUNTIFS($B$8:$B$5007,B4846,$A$8:$A$5007,"مصروف",$I$8:$I$5007,"&lt;&gt;مرفوض",$K$8:$K$5007,"&lt;&gt;نعم")&amp;" مصروف غير مسوى",IF(L4846="تمت التسوية",IF(P4846=0,"✔ متوازنة وتمت التسوية","✔ تمت التسوية – متبقي "&amp;TEXT(P4846,"#,##0")),IF(P4846&gt;0,"متبقي "&amp;TEXT(P4846,"#,##0"),"✔ متوازنة"))))),IF(R4846=0,"⚠ أضف سطر عهدة أولًا",IF(OR(C4846="",N(G4846)=0),"⚠ أكمل التاريخ والقيمة",IF(S4846="","⚠ التاريخ خارج السنة المالية",IF(H4846="","⚠ اختر بند الموازنة",IF(I4846="مرفوض","✖ مرفوض من المدير",IF(I4846&lt;&gt;"موافق","⏳ بانتظار موافقة المدير",IF(K4846&lt;&gt;"نعم","⚠ غير مسوى مع الحسابات","✔ معتمد ومسوى")))))))))</f>
        <v/>
      </c>
      <c r="R4846">
        <f>N(R4845)+IF(A4846="عهدة",1,0)</f>
        <v/>
      </c>
      <c r="S4846">
        <f>IF(C4846="","",IF(AND(C4846&gt;=DATE(2026,9,1),C4846&lt;=DATE(2027,8,31)),(YEAR(C4846)-2026)*12+MONTH(C4846)-8,""))</f>
        <v/>
      </c>
      <c r="T4846">
        <f>IF(AND(A4846="مصروف",R4846&gt;0,I4846="موافق",S4846&lt;&gt;"",H4846&lt;&gt;""),N(G4846),0)</f>
        <v/>
      </c>
    </row>
    <row r="4847">
      <c r="A4847" s="19" t="n"/>
      <c r="B4847" s="20">
        <f>IF(A4847="","",IF(R4847=0,"⚠ أضف سطر عهدة أولًا","BDR-"&amp;TEXT(R4847,"000")))</f>
        <v/>
      </c>
      <c r="C4847" s="21" t="n"/>
      <c r="D4847" s="20">
        <f>IF(C4847="","",IF(S4847="","خارج السنة المالية",INDEX(القوائم!$D$2:$D$13,S4847)))</f>
        <v/>
      </c>
      <c r="E4847" s="22" t="n"/>
      <c r="F4847" s="23" t="n"/>
      <c r="G4847" s="23" t="n"/>
      <c r="H4847" s="22" t="n"/>
      <c r="I4847" s="19" t="n"/>
      <c r="J4847" s="21" t="n"/>
      <c r="K4847" s="19" t="n"/>
      <c r="L4847" s="19" t="n"/>
      <c r="M4847" s="21" t="n"/>
      <c r="N4847" s="22" t="n"/>
      <c r="O4847" s="24">
        <f>IF(A4847&lt;&gt;"عهدة","",SUMIFS($G$8:$G$5007,$B$8:$B$5007,B4847,$A$8:$A$5007,"مصروف",$I$8:$I$5007,"&lt;&gt;مرفوض"))</f>
        <v/>
      </c>
      <c r="P4847" s="25">
        <f>IF(A4847&lt;&gt;"عهدة","",N(F4847)-O4847)</f>
        <v/>
      </c>
      <c r="Q4847" s="26">
        <f>IF(A4847="","",IF(A4847="عهدة",IF(N(F4847)=0,"⚠ أدخل قيمة العهدة",IF(P4847&lt;0,"⛔ عجز / زيادة مصروفات "&amp;TEXT(-P4847,"#,##0"),IF(COUNTIFS($B$8:$B$5007,B4847,$A$8:$A$5007,"مصروف",$I$8:$I$5007,"&lt;&gt;مرفوض",$K$8:$K$5007,"&lt;&gt;نعم")&gt;0,"⚠ "&amp;COUNTIFS($B$8:$B$5007,B4847,$A$8:$A$5007,"مصروف",$I$8:$I$5007,"&lt;&gt;مرفوض",$K$8:$K$5007,"&lt;&gt;نعم")&amp;" مصروف غير مسوى",IF(L4847="تمت التسوية",IF(P4847=0,"✔ متوازنة وتمت التسوية","✔ تمت التسوية – متبقي "&amp;TEXT(P4847,"#,##0")),IF(P4847&gt;0,"متبقي "&amp;TEXT(P4847,"#,##0"),"✔ متوازنة"))))),IF(R4847=0,"⚠ أضف سطر عهدة أولًا",IF(OR(C4847="",N(G4847)=0),"⚠ أكمل التاريخ والقيمة",IF(S4847="","⚠ التاريخ خارج السنة المالية",IF(H4847="","⚠ اختر بند الموازنة",IF(I4847="مرفوض","✖ مرفوض من المدير",IF(I4847&lt;&gt;"موافق","⏳ بانتظار موافقة المدير",IF(K4847&lt;&gt;"نعم","⚠ غير مسوى مع الحسابات","✔ معتمد ومسوى")))))))))</f>
        <v/>
      </c>
      <c r="R4847">
        <f>N(R4846)+IF(A4847="عهدة",1,0)</f>
        <v/>
      </c>
      <c r="S4847">
        <f>IF(C4847="","",IF(AND(C4847&gt;=DATE(2026,9,1),C4847&lt;=DATE(2027,8,31)),(YEAR(C4847)-2026)*12+MONTH(C4847)-8,""))</f>
        <v/>
      </c>
      <c r="T4847">
        <f>IF(AND(A4847="مصروف",R4847&gt;0,I4847="موافق",S4847&lt;&gt;"",H4847&lt;&gt;""),N(G4847),0)</f>
        <v/>
      </c>
    </row>
    <row r="4848">
      <c r="A4848" s="19" t="n"/>
      <c r="B4848" s="20">
        <f>IF(A4848="","",IF(R4848=0,"⚠ أضف سطر عهدة أولًا","BDR-"&amp;TEXT(R4848,"000")))</f>
        <v/>
      </c>
      <c r="C4848" s="21" t="n"/>
      <c r="D4848" s="20">
        <f>IF(C4848="","",IF(S4848="","خارج السنة المالية",INDEX(القوائم!$D$2:$D$13,S4848)))</f>
        <v/>
      </c>
      <c r="E4848" s="22" t="n"/>
      <c r="F4848" s="23" t="n"/>
      <c r="G4848" s="23" t="n"/>
      <c r="H4848" s="22" t="n"/>
      <c r="I4848" s="19" t="n"/>
      <c r="J4848" s="21" t="n"/>
      <c r="K4848" s="19" t="n"/>
      <c r="L4848" s="19" t="n"/>
      <c r="M4848" s="21" t="n"/>
      <c r="N4848" s="22" t="n"/>
      <c r="O4848" s="24">
        <f>IF(A4848&lt;&gt;"عهدة","",SUMIFS($G$8:$G$5007,$B$8:$B$5007,B4848,$A$8:$A$5007,"مصروف",$I$8:$I$5007,"&lt;&gt;مرفوض"))</f>
        <v/>
      </c>
      <c r="P4848" s="25">
        <f>IF(A4848&lt;&gt;"عهدة","",N(F4848)-O4848)</f>
        <v/>
      </c>
      <c r="Q4848" s="26">
        <f>IF(A4848="","",IF(A4848="عهدة",IF(N(F4848)=0,"⚠ أدخل قيمة العهدة",IF(P4848&lt;0,"⛔ عجز / زيادة مصروفات "&amp;TEXT(-P4848,"#,##0"),IF(COUNTIFS($B$8:$B$5007,B4848,$A$8:$A$5007,"مصروف",$I$8:$I$5007,"&lt;&gt;مرفوض",$K$8:$K$5007,"&lt;&gt;نعم")&gt;0,"⚠ "&amp;COUNTIFS($B$8:$B$5007,B4848,$A$8:$A$5007,"مصروف",$I$8:$I$5007,"&lt;&gt;مرفوض",$K$8:$K$5007,"&lt;&gt;نعم")&amp;" مصروف غير مسوى",IF(L4848="تمت التسوية",IF(P4848=0,"✔ متوازنة وتمت التسوية","✔ تمت التسوية – متبقي "&amp;TEXT(P4848,"#,##0")),IF(P4848&gt;0,"متبقي "&amp;TEXT(P4848,"#,##0"),"✔ متوازنة"))))),IF(R4848=0,"⚠ أضف سطر عهدة أولًا",IF(OR(C4848="",N(G4848)=0),"⚠ أكمل التاريخ والقيمة",IF(S4848="","⚠ التاريخ خارج السنة المالية",IF(H4848="","⚠ اختر بند الموازنة",IF(I4848="مرفوض","✖ مرفوض من المدير",IF(I4848&lt;&gt;"موافق","⏳ بانتظار موافقة المدير",IF(K4848&lt;&gt;"نعم","⚠ غير مسوى مع الحسابات","✔ معتمد ومسوى")))))))))</f>
        <v/>
      </c>
      <c r="R4848">
        <f>N(R4847)+IF(A4848="عهدة",1,0)</f>
        <v/>
      </c>
      <c r="S4848">
        <f>IF(C4848="","",IF(AND(C4848&gt;=DATE(2026,9,1),C4848&lt;=DATE(2027,8,31)),(YEAR(C4848)-2026)*12+MONTH(C4848)-8,""))</f>
        <v/>
      </c>
      <c r="T4848">
        <f>IF(AND(A4848="مصروف",R4848&gt;0,I4848="موافق",S4848&lt;&gt;"",H4848&lt;&gt;""),N(G4848),0)</f>
        <v/>
      </c>
    </row>
    <row r="4849">
      <c r="A4849" s="19" t="n"/>
      <c r="B4849" s="20">
        <f>IF(A4849="","",IF(R4849=0,"⚠ أضف سطر عهدة أولًا","BDR-"&amp;TEXT(R4849,"000")))</f>
        <v/>
      </c>
      <c r="C4849" s="21" t="n"/>
      <c r="D4849" s="20">
        <f>IF(C4849="","",IF(S4849="","خارج السنة المالية",INDEX(القوائم!$D$2:$D$13,S4849)))</f>
        <v/>
      </c>
      <c r="E4849" s="22" t="n"/>
      <c r="F4849" s="23" t="n"/>
      <c r="G4849" s="23" t="n"/>
      <c r="H4849" s="22" t="n"/>
      <c r="I4849" s="19" t="n"/>
      <c r="J4849" s="21" t="n"/>
      <c r="K4849" s="19" t="n"/>
      <c r="L4849" s="19" t="n"/>
      <c r="M4849" s="21" t="n"/>
      <c r="N4849" s="22" t="n"/>
      <c r="O4849" s="24">
        <f>IF(A4849&lt;&gt;"عهدة","",SUMIFS($G$8:$G$5007,$B$8:$B$5007,B4849,$A$8:$A$5007,"مصروف",$I$8:$I$5007,"&lt;&gt;مرفوض"))</f>
        <v/>
      </c>
      <c r="P4849" s="25">
        <f>IF(A4849&lt;&gt;"عهدة","",N(F4849)-O4849)</f>
        <v/>
      </c>
      <c r="Q4849" s="26">
        <f>IF(A4849="","",IF(A4849="عهدة",IF(N(F4849)=0,"⚠ أدخل قيمة العهدة",IF(P4849&lt;0,"⛔ عجز / زيادة مصروفات "&amp;TEXT(-P4849,"#,##0"),IF(COUNTIFS($B$8:$B$5007,B4849,$A$8:$A$5007,"مصروف",$I$8:$I$5007,"&lt;&gt;مرفوض",$K$8:$K$5007,"&lt;&gt;نعم")&gt;0,"⚠ "&amp;COUNTIFS($B$8:$B$5007,B4849,$A$8:$A$5007,"مصروف",$I$8:$I$5007,"&lt;&gt;مرفوض",$K$8:$K$5007,"&lt;&gt;نعم")&amp;" مصروف غير مسوى",IF(L4849="تمت التسوية",IF(P4849=0,"✔ متوازنة وتمت التسوية","✔ تمت التسوية – متبقي "&amp;TEXT(P4849,"#,##0")),IF(P4849&gt;0,"متبقي "&amp;TEXT(P4849,"#,##0"),"✔ متوازنة"))))),IF(R4849=0,"⚠ أضف سطر عهدة أولًا",IF(OR(C4849="",N(G4849)=0),"⚠ أكمل التاريخ والقيمة",IF(S4849="","⚠ التاريخ خارج السنة المالية",IF(H4849="","⚠ اختر بند الموازنة",IF(I4849="مرفوض","✖ مرفوض من المدير",IF(I4849&lt;&gt;"موافق","⏳ بانتظار موافقة المدير",IF(K4849&lt;&gt;"نعم","⚠ غير مسوى مع الحسابات","✔ معتمد ومسوى")))))))))</f>
        <v/>
      </c>
      <c r="R4849">
        <f>N(R4848)+IF(A4849="عهدة",1,0)</f>
        <v/>
      </c>
      <c r="S4849">
        <f>IF(C4849="","",IF(AND(C4849&gt;=DATE(2026,9,1),C4849&lt;=DATE(2027,8,31)),(YEAR(C4849)-2026)*12+MONTH(C4849)-8,""))</f>
        <v/>
      </c>
      <c r="T4849">
        <f>IF(AND(A4849="مصروف",R4849&gt;0,I4849="موافق",S4849&lt;&gt;"",H4849&lt;&gt;""),N(G4849),0)</f>
        <v/>
      </c>
    </row>
    <row r="4850">
      <c r="A4850" s="19" t="n"/>
      <c r="B4850" s="20">
        <f>IF(A4850="","",IF(R4850=0,"⚠ أضف سطر عهدة أولًا","BDR-"&amp;TEXT(R4850,"000")))</f>
        <v/>
      </c>
      <c r="C4850" s="21" t="n"/>
      <c r="D4850" s="20">
        <f>IF(C4850="","",IF(S4850="","خارج السنة المالية",INDEX(القوائم!$D$2:$D$13,S4850)))</f>
        <v/>
      </c>
      <c r="E4850" s="22" t="n"/>
      <c r="F4850" s="23" t="n"/>
      <c r="G4850" s="23" t="n"/>
      <c r="H4850" s="22" t="n"/>
      <c r="I4850" s="19" t="n"/>
      <c r="J4850" s="21" t="n"/>
      <c r="K4850" s="19" t="n"/>
      <c r="L4850" s="19" t="n"/>
      <c r="M4850" s="21" t="n"/>
      <c r="N4850" s="22" t="n"/>
      <c r="O4850" s="24">
        <f>IF(A4850&lt;&gt;"عهدة","",SUMIFS($G$8:$G$5007,$B$8:$B$5007,B4850,$A$8:$A$5007,"مصروف",$I$8:$I$5007,"&lt;&gt;مرفوض"))</f>
        <v/>
      </c>
      <c r="P4850" s="25">
        <f>IF(A4850&lt;&gt;"عهدة","",N(F4850)-O4850)</f>
        <v/>
      </c>
      <c r="Q4850" s="26">
        <f>IF(A4850="","",IF(A4850="عهدة",IF(N(F4850)=0,"⚠ أدخل قيمة العهدة",IF(P4850&lt;0,"⛔ عجز / زيادة مصروفات "&amp;TEXT(-P4850,"#,##0"),IF(COUNTIFS($B$8:$B$5007,B4850,$A$8:$A$5007,"مصروف",$I$8:$I$5007,"&lt;&gt;مرفوض",$K$8:$K$5007,"&lt;&gt;نعم")&gt;0,"⚠ "&amp;COUNTIFS($B$8:$B$5007,B4850,$A$8:$A$5007,"مصروف",$I$8:$I$5007,"&lt;&gt;مرفوض",$K$8:$K$5007,"&lt;&gt;نعم")&amp;" مصروف غير مسوى",IF(L4850="تمت التسوية",IF(P4850=0,"✔ متوازنة وتمت التسوية","✔ تمت التسوية – متبقي "&amp;TEXT(P4850,"#,##0")),IF(P4850&gt;0,"متبقي "&amp;TEXT(P4850,"#,##0"),"✔ متوازنة"))))),IF(R4850=0,"⚠ أضف سطر عهدة أولًا",IF(OR(C4850="",N(G4850)=0),"⚠ أكمل التاريخ والقيمة",IF(S4850="","⚠ التاريخ خارج السنة المالية",IF(H4850="","⚠ اختر بند الموازنة",IF(I4850="مرفوض","✖ مرفوض من المدير",IF(I4850&lt;&gt;"موافق","⏳ بانتظار موافقة المدير",IF(K4850&lt;&gt;"نعم","⚠ غير مسوى مع الحسابات","✔ معتمد ومسوى")))))))))</f>
        <v/>
      </c>
      <c r="R4850">
        <f>N(R4849)+IF(A4850="عهدة",1,0)</f>
        <v/>
      </c>
      <c r="S4850">
        <f>IF(C4850="","",IF(AND(C4850&gt;=DATE(2026,9,1),C4850&lt;=DATE(2027,8,31)),(YEAR(C4850)-2026)*12+MONTH(C4850)-8,""))</f>
        <v/>
      </c>
      <c r="T4850">
        <f>IF(AND(A4850="مصروف",R4850&gt;0,I4850="موافق",S4850&lt;&gt;"",H4850&lt;&gt;""),N(G4850),0)</f>
        <v/>
      </c>
    </row>
    <row r="4851">
      <c r="A4851" s="19" t="n"/>
      <c r="B4851" s="20">
        <f>IF(A4851="","",IF(R4851=0,"⚠ أضف سطر عهدة أولًا","BDR-"&amp;TEXT(R4851,"000")))</f>
        <v/>
      </c>
      <c r="C4851" s="21" t="n"/>
      <c r="D4851" s="20">
        <f>IF(C4851="","",IF(S4851="","خارج السنة المالية",INDEX(القوائم!$D$2:$D$13,S4851)))</f>
        <v/>
      </c>
      <c r="E4851" s="22" t="n"/>
      <c r="F4851" s="23" t="n"/>
      <c r="G4851" s="23" t="n"/>
      <c r="H4851" s="22" t="n"/>
      <c r="I4851" s="19" t="n"/>
      <c r="J4851" s="21" t="n"/>
      <c r="K4851" s="19" t="n"/>
      <c r="L4851" s="19" t="n"/>
      <c r="M4851" s="21" t="n"/>
      <c r="N4851" s="22" t="n"/>
      <c r="O4851" s="24">
        <f>IF(A4851&lt;&gt;"عهدة","",SUMIFS($G$8:$G$5007,$B$8:$B$5007,B4851,$A$8:$A$5007,"مصروف",$I$8:$I$5007,"&lt;&gt;مرفوض"))</f>
        <v/>
      </c>
      <c r="P4851" s="25">
        <f>IF(A4851&lt;&gt;"عهدة","",N(F4851)-O4851)</f>
        <v/>
      </c>
      <c r="Q4851" s="26">
        <f>IF(A4851="","",IF(A4851="عهدة",IF(N(F4851)=0,"⚠ أدخل قيمة العهدة",IF(P4851&lt;0,"⛔ عجز / زيادة مصروفات "&amp;TEXT(-P4851,"#,##0"),IF(COUNTIFS($B$8:$B$5007,B4851,$A$8:$A$5007,"مصروف",$I$8:$I$5007,"&lt;&gt;مرفوض",$K$8:$K$5007,"&lt;&gt;نعم")&gt;0,"⚠ "&amp;COUNTIFS($B$8:$B$5007,B4851,$A$8:$A$5007,"مصروف",$I$8:$I$5007,"&lt;&gt;مرفوض",$K$8:$K$5007,"&lt;&gt;نعم")&amp;" مصروف غير مسوى",IF(L4851="تمت التسوية",IF(P4851=0,"✔ متوازنة وتمت التسوية","✔ تمت التسوية – متبقي "&amp;TEXT(P4851,"#,##0")),IF(P4851&gt;0,"متبقي "&amp;TEXT(P4851,"#,##0"),"✔ متوازنة"))))),IF(R4851=0,"⚠ أضف سطر عهدة أولًا",IF(OR(C4851="",N(G4851)=0),"⚠ أكمل التاريخ والقيمة",IF(S4851="","⚠ التاريخ خارج السنة المالية",IF(H4851="","⚠ اختر بند الموازنة",IF(I4851="مرفوض","✖ مرفوض من المدير",IF(I4851&lt;&gt;"موافق","⏳ بانتظار موافقة المدير",IF(K4851&lt;&gt;"نعم","⚠ غير مسوى مع الحسابات","✔ معتمد ومسوى")))))))))</f>
        <v/>
      </c>
      <c r="R4851">
        <f>N(R4850)+IF(A4851="عهدة",1,0)</f>
        <v/>
      </c>
      <c r="S4851">
        <f>IF(C4851="","",IF(AND(C4851&gt;=DATE(2026,9,1),C4851&lt;=DATE(2027,8,31)),(YEAR(C4851)-2026)*12+MONTH(C4851)-8,""))</f>
        <v/>
      </c>
      <c r="T4851">
        <f>IF(AND(A4851="مصروف",R4851&gt;0,I4851="موافق",S4851&lt;&gt;"",H4851&lt;&gt;""),N(G4851),0)</f>
        <v/>
      </c>
    </row>
    <row r="4852">
      <c r="A4852" s="19" t="n"/>
      <c r="B4852" s="20">
        <f>IF(A4852="","",IF(R4852=0,"⚠ أضف سطر عهدة أولًا","BDR-"&amp;TEXT(R4852,"000")))</f>
        <v/>
      </c>
      <c r="C4852" s="21" t="n"/>
      <c r="D4852" s="20">
        <f>IF(C4852="","",IF(S4852="","خارج السنة المالية",INDEX(القوائم!$D$2:$D$13,S4852)))</f>
        <v/>
      </c>
      <c r="E4852" s="22" t="n"/>
      <c r="F4852" s="23" t="n"/>
      <c r="G4852" s="23" t="n"/>
      <c r="H4852" s="22" t="n"/>
      <c r="I4852" s="19" t="n"/>
      <c r="J4852" s="21" t="n"/>
      <c r="K4852" s="19" t="n"/>
      <c r="L4852" s="19" t="n"/>
      <c r="M4852" s="21" t="n"/>
      <c r="N4852" s="22" t="n"/>
      <c r="O4852" s="24">
        <f>IF(A4852&lt;&gt;"عهدة","",SUMIFS($G$8:$G$5007,$B$8:$B$5007,B4852,$A$8:$A$5007,"مصروف",$I$8:$I$5007,"&lt;&gt;مرفوض"))</f>
        <v/>
      </c>
      <c r="P4852" s="25">
        <f>IF(A4852&lt;&gt;"عهدة","",N(F4852)-O4852)</f>
        <v/>
      </c>
      <c r="Q4852" s="26">
        <f>IF(A4852="","",IF(A4852="عهدة",IF(N(F4852)=0,"⚠ أدخل قيمة العهدة",IF(P4852&lt;0,"⛔ عجز / زيادة مصروفات "&amp;TEXT(-P4852,"#,##0"),IF(COUNTIFS($B$8:$B$5007,B4852,$A$8:$A$5007,"مصروف",$I$8:$I$5007,"&lt;&gt;مرفوض",$K$8:$K$5007,"&lt;&gt;نعم")&gt;0,"⚠ "&amp;COUNTIFS($B$8:$B$5007,B4852,$A$8:$A$5007,"مصروف",$I$8:$I$5007,"&lt;&gt;مرفوض",$K$8:$K$5007,"&lt;&gt;نعم")&amp;" مصروف غير مسوى",IF(L4852="تمت التسوية",IF(P4852=0,"✔ متوازنة وتمت التسوية","✔ تمت التسوية – متبقي "&amp;TEXT(P4852,"#,##0")),IF(P4852&gt;0,"متبقي "&amp;TEXT(P4852,"#,##0"),"✔ متوازنة"))))),IF(R4852=0,"⚠ أضف سطر عهدة أولًا",IF(OR(C4852="",N(G4852)=0),"⚠ أكمل التاريخ والقيمة",IF(S4852="","⚠ التاريخ خارج السنة المالية",IF(H4852="","⚠ اختر بند الموازنة",IF(I4852="مرفوض","✖ مرفوض من المدير",IF(I4852&lt;&gt;"موافق","⏳ بانتظار موافقة المدير",IF(K4852&lt;&gt;"نعم","⚠ غير مسوى مع الحسابات","✔ معتمد ومسوى")))))))))</f>
        <v/>
      </c>
      <c r="R4852">
        <f>N(R4851)+IF(A4852="عهدة",1,0)</f>
        <v/>
      </c>
      <c r="S4852">
        <f>IF(C4852="","",IF(AND(C4852&gt;=DATE(2026,9,1),C4852&lt;=DATE(2027,8,31)),(YEAR(C4852)-2026)*12+MONTH(C4852)-8,""))</f>
        <v/>
      </c>
      <c r="T4852">
        <f>IF(AND(A4852="مصروف",R4852&gt;0,I4852="موافق",S4852&lt;&gt;"",H4852&lt;&gt;""),N(G4852),0)</f>
        <v/>
      </c>
    </row>
    <row r="4853">
      <c r="A4853" s="19" t="n"/>
      <c r="B4853" s="20">
        <f>IF(A4853="","",IF(R4853=0,"⚠ أضف سطر عهدة أولًا","BDR-"&amp;TEXT(R4853,"000")))</f>
        <v/>
      </c>
      <c r="C4853" s="21" t="n"/>
      <c r="D4853" s="20">
        <f>IF(C4853="","",IF(S4853="","خارج السنة المالية",INDEX(القوائم!$D$2:$D$13,S4853)))</f>
        <v/>
      </c>
      <c r="E4853" s="22" t="n"/>
      <c r="F4853" s="23" t="n"/>
      <c r="G4853" s="23" t="n"/>
      <c r="H4853" s="22" t="n"/>
      <c r="I4853" s="19" t="n"/>
      <c r="J4853" s="21" t="n"/>
      <c r="K4853" s="19" t="n"/>
      <c r="L4853" s="19" t="n"/>
      <c r="M4853" s="21" t="n"/>
      <c r="N4853" s="22" t="n"/>
      <c r="O4853" s="24">
        <f>IF(A4853&lt;&gt;"عهدة","",SUMIFS($G$8:$G$5007,$B$8:$B$5007,B4853,$A$8:$A$5007,"مصروف",$I$8:$I$5007,"&lt;&gt;مرفوض"))</f>
        <v/>
      </c>
      <c r="P4853" s="25">
        <f>IF(A4853&lt;&gt;"عهدة","",N(F4853)-O4853)</f>
        <v/>
      </c>
      <c r="Q4853" s="26">
        <f>IF(A4853="","",IF(A4853="عهدة",IF(N(F4853)=0,"⚠ أدخل قيمة العهدة",IF(P4853&lt;0,"⛔ عجز / زيادة مصروفات "&amp;TEXT(-P4853,"#,##0"),IF(COUNTIFS($B$8:$B$5007,B4853,$A$8:$A$5007,"مصروف",$I$8:$I$5007,"&lt;&gt;مرفوض",$K$8:$K$5007,"&lt;&gt;نعم")&gt;0,"⚠ "&amp;COUNTIFS($B$8:$B$5007,B4853,$A$8:$A$5007,"مصروف",$I$8:$I$5007,"&lt;&gt;مرفوض",$K$8:$K$5007,"&lt;&gt;نعم")&amp;" مصروف غير مسوى",IF(L4853="تمت التسوية",IF(P4853=0,"✔ متوازنة وتمت التسوية","✔ تمت التسوية – متبقي "&amp;TEXT(P4853,"#,##0")),IF(P4853&gt;0,"متبقي "&amp;TEXT(P4853,"#,##0"),"✔ متوازنة"))))),IF(R4853=0,"⚠ أضف سطر عهدة أولًا",IF(OR(C4853="",N(G4853)=0),"⚠ أكمل التاريخ والقيمة",IF(S4853="","⚠ التاريخ خارج السنة المالية",IF(H4853="","⚠ اختر بند الموازنة",IF(I4853="مرفوض","✖ مرفوض من المدير",IF(I4853&lt;&gt;"موافق","⏳ بانتظار موافقة المدير",IF(K4853&lt;&gt;"نعم","⚠ غير مسوى مع الحسابات","✔ معتمد ومسوى")))))))))</f>
        <v/>
      </c>
      <c r="R4853">
        <f>N(R4852)+IF(A4853="عهدة",1,0)</f>
        <v/>
      </c>
      <c r="S4853">
        <f>IF(C4853="","",IF(AND(C4853&gt;=DATE(2026,9,1),C4853&lt;=DATE(2027,8,31)),(YEAR(C4853)-2026)*12+MONTH(C4853)-8,""))</f>
        <v/>
      </c>
      <c r="T4853">
        <f>IF(AND(A4853="مصروف",R4853&gt;0,I4853="موافق",S4853&lt;&gt;"",H4853&lt;&gt;""),N(G4853),0)</f>
        <v/>
      </c>
    </row>
    <row r="4854">
      <c r="A4854" s="19" t="n"/>
      <c r="B4854" s="20">
        <f>IF(A4854="","",IF(R4854=0,"⚠ أضف سطر عهدة أولًا","BDR-"&amp;TEXT(R4854,"000")))</f>
        <v/>
      </c>
      <c r="C4854" s="21" t="n"/>
      <c r="D4854" s="20">
        <f>IF(C4854="","",IF(S4854="","خارج السنة المالية",INDEX(القوائم!$D$2:$D$13,S4854)))</f>
        <v/>
      </c>
      <c r="E4854" s="22" t="n"/>
      <c r="F4854" s="23" t="n"/>
      <c r="G4854" s="23" t="n"/>
      <c r="H4854" s="22" t="n"/>
      <c r="I4854" s="19" t="n"/>
      <c r="J4854" s="21" t="n"/>
      <c r="K4854" s="19" t="n"/>
      <c r="L4854" s="19" t="n"/>
      <c r="M4854" s="21" t="n"/>
      <c r="N4854" s="22" t="n"/>
      <c r="O4854" s="24">
        <f>IF(A4854&lt;&gt;"عهدة","",SUMIFS($G$8:$G$5007,$B$8:$B$5007,B4854,$A$8:$A$5007,"مصروف",$I$8:$I$5007,"&lt;&gt;مرفوض"))</f>
        <v/>
      </c>
      <c r="P4854" s="25">
        <f>IF(A4854&lt;&gt;"عهدة","",N(F4854)-O4854)</f>
        <v/>
      </c>
      <c r="Q4854" s="26">
        <f>IF(A4854="","",IF(A4854="عهدة",IF(N(F4854)=0,"⚠ أدخل قيمة العهدة",IF(P4854&lt;0,"⛔ عجز / زيادة مصروفات "&amp;TEXT(-P4854,"#,##0"),IF(COUNTIFS($B$8:$B$5007,B4854,$A$8:$A$5007,"مصروف",$I$8:$I$5007,"&lt;&gt;مرفوض",$K$8:$K$5007,"&lt;&gt;نعم")&gt;0,"⚠ "&amp;COUNTIFS($B$8:$B$5007,B4854,$A$8:$A$5007,"مصروف",$I$8:$I$5007,"&lt;&gt;مرفوض",$K$8:$K$5007,"&lt;&gt;نعم")&amp;" مصروف غير مسوى",IF(L4854="تمت التسوية",IF(P4854=0,"✔ متوازنة وتمت التسوية","✔ تمت التسوية – متبقي "&amp;TEXT(P4854,"#,##0")),IF(P4854&gt;0,"متبقي "&amp;TEXT(P4854,"#,##0"),"✔ متوازنة"))))),IF(R4854=0,"⚠ أضف سطر عهدة أولًا",IF(OR(C4854="",N(G4854)=0),"⚠ أكمل التاريخ والقيمة",IF(S4854="","⚠ التاريخ خارج السنة المالية",IF(H4854="","⚠ اختر بند الموازنة",IF(I4854="مرفوض","✖ مرفوض من المدير",IF(I4854&lt;&gt;"موافق","⏳ بانتظار موافقة المدير",IF(K4854&lt;&gt;"نعم","⚠ غير مسوى مع الحسابات","✔ معتمد ومسوى")))))))))</f>
        <v/>
      </c>
      <c r="R4854">
        <f>N(R4853)+IF(A4854="عهدة",1,0)</f>
        <v/>
      </c>
      <c r="S4854">
        <f>IF(C4854="","",IF(AND(C4854&gt;=DATE(2026,9,1),C4854&lt;=DATE(2027,8,31)),(YEAR(C4854)-2026)*12+MONTH(C4854)-8,""))</f>
        <v/>
      </c>
      <c r="T4854">
        <f>IF(AND(A4854="مصروف",R4854&gt;0,I4854="موافق",S4854&lt;&gt;"",H4854&lt;&gt;""),N(G4854),0)</f>
        <v/>
      </c>
    </row>
    <row r="4855">
      <c r="A4855" s="19" t="n"/>
      <c r="B4855" s="20">
        <f>IF(A4855="","",IF(R4855=0,"⚠ أضف سطر عهدة أولًا","BDR-"&amp;TEXT(R4855,"000")))</f>
        <v/>
      </c>
      <c r="C4855" s="21" t="n"/>
      <c r="D4855" s="20">
        <f>IF(C4855="","",IF(S4855="","خارج السنة المالية",INDEX(القوائم!$D$2:$D$13,S4855)))</f>
        <v/>
      </c>
      <c r="E4855" s="22" t="n"/>
      <c r="F4855" s="23" t="n"/>
      <c r="G4855" s="23" t="n"/>
      <c r="H4855" s="22" t="n"/>
      <c r="I4855" s="19" t="n"/>
      <c r="J4855" s="21" t="n"/>
      <c r="K4855" s="19" t="n"/>
      <c r="L4855" s="19" t="n"/>
      <c r="M4855" s="21" t="n"/>
      <c r="N4855" s="22" t="n"/>
      <c r="O4855" s="24">
        <f>IF(A4855&lt;&gt;"عهدة","",SUMIFS($G$8:$G$5007,$B$8:$B$5007,B4855,$A$8:$A$5007,"مصروف",$I$8:$I$5007,"&lt;&gt;مرفوض"))</f>
        <v/>
      </c>
      <c r="P4855" s="25">
        <f>IF(A4855&lt;&gt;"عهدة","",N(F4855)-O4855)</f>
        <v/>
      </c>
      <c r="Q4855" s="26">
        <f>IF(A4855="","",IF(A4855="عهدة",IF(N(F4855)=0,"⚠ أدخل قيمة العهدة",IF(P4855&lt;0,"⛔ عجز / زيادة مصروفات "&amp;TEXT(-P4855,"#,##0"),IF(COUNTIFS($B$8:$B$5007,B4855,$A$8:$A$5007,"مصروف",$I$8:$I$5007,"&lt;&gt;مرفوض",$K$8:$K$5007,"&lt;&gt;نعم")&gt;0,"⚠ "&amp;COUNTIFS($B$8:$B$5007,B4855,$A$8:$A$5007,"مصروف",$I$8:$I$5007,"&lt;&gt;مرفوض",$K$8:$K$5007,"&lt;&gt;نعم")&amp;" مصروف غير مسوى",IF(L4855="تمت التسوية",IF(P4855=0,"✔ متوازنة وتمت التسوية","✔ تمت التسوية – متبقي "&amp;TEXT(P4855,"#,##0")),IF(P4855&gt;0,"متبقي "&amp;TEXT(P4855,"#,##0"),"✔ متوازنة"))))),IF(R4855=0,"⚠ أضف سطر عهدة أولًا",IF(OR(C4855="",N(G4855)=0),"⚠ أكمل التاريخ والقيمة",IF(S4855="","⚠ التاريخ خارج السنة المالية",IF(H4855="","⚠ اختر بند الموازنة",IF(I4855="مرفوض","✖ مرفوض من المدير",IF(I4855&lt;&gt;"موافق","⏳ بانتظار موافقة المدير",IF(K4855&lt;&gt;"نعم","⚠ غير مسوى مع الحسابات","✔ معتمد ومسوى")))))))))</f>
        <v/>
      </c>
      <c r="R4855">
        <f>N(R4854)+IF(A4855="عهدة",1,0)</f>
        <v/>
      </c>
      <c r="S4855">
        <f>IF(C4855="","",IF(AND(C4855&gt;=DATE(2026,9,1),C4855&lt;=DATE(2027,8,31)),(YEAR(C4855)-2026)*12+MONTH(C4855)-8,""))</f>
        <v/>
      </c>
      <c r="T4855">
        <f>IF(AND(A4855="مصروف",R4855&gt;0,I4855="موافق",S4855&lt;&gt;"",H4855&lt;&gt;""),N(G4855),0)</f>
        <v/>
      </c>
    </row>
    <row r="4856">
      <c r="A4856" s="19" t="n"/>
      <c r="B4856" s="20">
        <f>IF(A4856="","",IF(R4856=0,"⚠ أضف سطر عهدة أولًا","BDR-"&amp;TEXT(R4856,"000")))</f>
        <v/>
      </c>
      <c r="C4856" s="21" t="n"/>
      <c r="D4856" s="20">
        <f>IF(C4856="","",IF(S4856="","خارج السنة المالية",INDEX(القوائم!$D$2:$D$13,S4856)))</f>
        <v/>
      </c>
      <c r="E4856" s="22" t="n"/>
      <c r="F4856" s="23" t="n"/>
      <c r="G4856" s="23" t="n"/>
      <c r="H4856" s="22" t="n"/>
      <c r="I4856" s="19" t="n"/>
      <c r="J4856" s="21" t="n"/>
      <c r="K4856" s="19" t="n"/>
      <c r="L4856" s="19" t="n"/>
      <c r="M4856" s="21" t="n"/>
      <c r="N4856" s="22" t="n"/>
      <c r="O4856" s="24">
        <f>IF(A4856&lt;&gt;"عهدة","",SUMIFS($G$8:$G$5007,$B$8:$B$5007,B4856,$A$8:$A$5007,"مصروف",$I$8:$I$5007,"&lt;&gt;مرفوض"))</f>
        <v/>
      </c>
      <c r="P4856" s="25">
        <f>IF(A4856&lt;&gt;"عهدة","",N(F4856)-O4856)</f>
        <v/>
      </c>
      <c r="Q4856" s="26">
        <f>IF(A4856="","",IF(A4856="عهدة",IF(N(F4856)=0,"⚠ أدخل قيمة العهدة",IF(P4856&lt;0,"⛔ عجز / زيادة مصروفات "&amp;TEXT(-P4856,"#,##0"),IF(COUNTIFS($B$8:$B$5007,B4856,$A$8:$A$5007,"مصروف",$I$8:$I$5007,"&lt;&gt;مرفوض",$K$8:$K$5007,"&lt;&gt;نعم")&gt;0,"⚠ "&amp;COUNTIFS($B$8:$B$5007,B4856,$A$8:$A$5007,"مصروف",$I$8:$I$5007,"&lt;&gt;مرفوض",$K$8:$K$5007,"&lt;&gt;نعم")&amp;" مصروف غير مسوى",IF(L4856="تمت التسوية",IF(P4856=0,"✔ متوازنة وتمت التسوية","✔ تمت التسوية – متبقي "&amp;TEXT(P4856,"#,##0")),IF(P4856&gt;0,"متبقي "&amp;TEXT(P4856,"#,##0"),"✔ متوازنة"))))),IF(R4856=0,"⚠ أضف سطر عهدة أولًا",IF(OR(C4856="",N(G4856)=0),"⚠ أكمل التاريخ والقيمة",IF(S4856="","⚠ التاريخ خارج السنة المالية",IF(H4856="","⚠ اختر بند الموازنة",IF(I4856="مرفوض","✖ مرفوض من المدير",IF(I4856&lt;&gt;"موافق","⏳ بانتظار موافقة المدير",IF(K4856&lt;&gt;"نعم","⚠ غير مسوى مع الحسابات","✔ معتمد ومسوى")))))))))</f>
        <v/>
      </c>
      <c r="R4856">
        <f>N(R4855)+IF(A4856="عهدة",1,0)</f>
        <v/>
      </c>
      <c r="S4856">
        <f>IF(C4856="","",IF(AND(C4856&gt;=DATE(2026,9,1),C4856&lt;=DATE(2027,8,31)),(YEAR(C4856)-2026)*12+MONTH(C4856)-8,""))</f>
        <v/>
      </c>
      <c r="T4856">
        <f>IF(AND(A4856="مصروف",R4856&gt;0,I4856="موافق",S4856&lt;&gt;"",H4856&lt;&gt;""),N(G4856),0)</f>
        <v/>
      </c>
    </row>
    <row r="4857">
      <c r="A4857" s="19" t="n"/>
      <c r="B4857" s="20">
        <f>IF(A4857="","",IF(R4857=0,"⚠ أضف سطر عهدة أولًا","BDR-"&amp;TEXT(R4857,"000")))</f>
        <v/>
      </c>
      <c r="C4857" s="21" t="n"/>
      <c r="D4857" s="20">
        <f>IF(C4857="","",IF(S4857="","خارج السنة المالية",INDEX(القوائم!$D$2:$D$13,S4857)))</f>
        <v/>
      </c>
      <c r="E4857" s="22" t="n"/>
      <c r="F4857" s="23" t="n"/>
      <c r="G4857" s="23" t="n"/>
      <c r="H4857" s="22" t="n"/>
      <c r="I4857" s="19" t="n"/>
      <c r="J4857" s="21" t="n"/>
      <c r="K4857" s="19" t="n"/>
      <c r="L4857" s="19" t="n"/>
      <c r="M4857" s="21" t="n"/>
      <c r="N4857" s="22" t="n"/>
      <c r="O4857" s="24">
        <f>IF(A4857&lt;&gt;"عهدة","",SUMIFS($G$8:$G$5007,$B$8:$B$5007,B4857,$A$8:$A$5007,"مصروف",$I$8:$I$5007,"&lt;&gt;مرفوض"))</f>
        <v/>
      </c>
      <c r="P4857" s="25">
        <f>IF(A4857&lt;&gt;"عهدة","",N(F4857)-O4857)</f>
        <v/>
      </c>
      <c r="Q4857" s="26">
        <f>IF(A4857="","",IF(A4857="عهدة",IF(N(F4857)=0,"⚠ أدخل قيمة العهدة",IF(P4857&lt;0,"⛔ عجز / زيادة مصروفات "&amp;TEXT(-P4857,"#,##0"),IF(COUNTIFS($B$8:$B$5007,B4857,$A$8:$A$5007,"مصروف",$I$8:$I$5007,"&lt;&gt;مرفوض",$K$8:$K$5007,"&lt;&gt;نعم")&gt;0,"⚠ "&amp;COUNTIFS($B$8:$B$5007,B4857,$A$8:$A$5007,"مصروف",$I$8:$I$5007,"&lt;&gt;مرفوض",$K$8:$K$5007,"&lt;&gt;نعم")&amp;" مصروف غير مسوى",IF(L4857="تمت التسوية",IF(P4857=0,"✔ متوازنة وتمت التسوية","✔ تمت التسوية – متبقي "&amp;TEXT(P4857,"#,##0")),IF(P4857&gt;0,"متبقي "&amp;TEXT(P4857,"#,##0"),"✔ متوازنة"))))),IF(R4857=0,"⚠ أضف سطر عهدة أولًا",IF(OR(C4857="",N(G4857)=0),"⚠ أكمل التاريخ والقيمة",IF(S4857="","⚠ التاريخ خارج السنة المالية",IF(H4857="","⚠ اختر بند الموازنة",IF(I4857="مرفوض","✖ مرفوض من المدير",IF(I4857&lt;&gt;"موافق","⏳ بانتظار موافقة المدير",IF(K4857&lt;&gt;"نعم","⚠ غير مسوى مع الحسابات","✔ معتمد ومسوى")))))))))</f>
        <v/>
      </c>
      <c r="R4857">
        <f>N(R4856)+IF(A4857="عهدة",1,0)</f>
        <v/>
      </c>
      <c r="S4857">
        <f>IF(C4857="","",IF(AND(C4857&gt;=DATE(2026,9,1),C4857&lt;=DATE(2027,8,31)),(YEAR(C4857)-2026)*12+MONTH(C4857)-8,""))</f>
        <v/>
      </c>
      <c r="T4857">
        <f>IF(AND(A4857="مصروف",R4857&gt;0,I4857="موافق",S4857&lt;&gt;"",H4857&lt;&gt;""),N(G4857),0)</f>
        <v/>
      </c>
    </row>
    <row r="4858">
      <c r="A4858" s="19" t="n"/>
      <c r="B4858" s="20">
        <f>IF(A4858="","",IF(R4858=0,"⚠ أضف سطر عهدة أولًا","BDR-"&amp;TEXT(R4858,"000")))</f>
        <v/>
      </c>
      <c r="C4858" s="21" t="n"/>
      <c r="D4858" s="20">
        <f>IF(C4858="","",IF(S4858="","خارج السنة المالية",INDEX(القوائم!$D$2:$D$13,S4858)))</f>
        <v/>
      </c>
      <c r="E4858" s="22" t="n"/>
      <c r="F4858" s="23" t="n"/>
      <c r="G4858" s="23" t="n"/>
      <c r="H4858" s="22" t="n"/>
      <c r="I4858" s="19" t="n"/>
      <c r="J4858" s="21" t="n"/>
      <c r="K4858" s="19" t="n"/>
      <c r="L4858" s="19" t="n"/>
      <c r="M4858" s="21" t="n"/>
      <c r="N4858" s="22" t="n"/>
      <c r="O4858" s="24">
        <f>IF(A4858&lt;&gt;"عهدة","",SUMIFS($G$8:$G$5007,$B$8:$B$5007,B4858,$A$8:$A$5007,"مصروف",$I$8:$I$5007,"&lt;&gt;مرفوض"))</f>
        <v/>
      </c>
      <c r="P4858" s="25">
        <f>IF(A4858&lt;&gt;"عهدة","",N(F4858)-O4858)</f>
        <v/>
      </c>
      <c r="Q4858" s="26">
        <f>IF(A4858="","",IF(A4858="عهدة",IF(N(F4858)=0,"⚠ أدخل قيمة العهدة",IF(P4858&lt;0,"⛔ عجز / زيادة مصروفات "&amp;TEXT(-P4858,"#,##0"),IF(COUNTIFS($B$8:$B$5007,B4858,$A$8:$A$5007,"مصروف",$I$8:$I$5007,"&lt;&gt;مرفوض",$K$8:$K$5007,"&lt;&gt;نعم")&gt;0,"⚠ "&amp;COUNTIFS($B$8:$B$5007,B4858,$A$8:$A$5007,"مصروف",$I$8:$I$5007,"&lt;&gt;مرفوض",$K$8:$K$5007,"&lt;&gt;نعم")&amp;" مصروف غير مسوى",IF(L4858="تمت التسوية",IF(P4858=0,"✔ متوازنة وتمت التسوية","✔ تمت التسوية – متبقي "&amp;TEXT(P4858,"#,##0")),IF(P4858&gt;0,"متبقي "&amp;TEXT(P4858,"#,##0"),"✔ متوازنة"))))),IF(R4858=0,"⚠ أضف سطر عهدة أولًا",IF(OR(C4858="",N(G4858)=0),"⚠ أكمل التاريخ والقيمة",IF(S4858="","⚠ التاريخ خارج السنة المالية",IF(H4858="","⚠ اختر بند الموازنة",IF(I4858="مرفوض","✖ مرفوض من المدير",IF(I4858&lt;&gt;"موافق","⏳ بانتظار موافقة المدير",IF(K4858&lt;&gt;"نعم","⚠ غير مسوى مع الحسابات","✔ معتمد ومسوى")))))))))</f>
        <v/>
      </c>
      <c r="R4858">
        <f>N(R4857)+IF(A4858="عهدة",1,0)</f>
        <v/>
      </c>
      <c r="S4858">
        <f>IF(C4858="","",IF(AND(C4858&gt;=DATE(2026,9,1),C4858&lt;=DATE(2027,8,31)),(YEAR(C4858)-2026)*12+MONTH(C4858)-8,""))</f>
        <v/>
      </c>
      <c r="T4858">
        <f>IF(AND(A4858="مصروف",R4858&gt;0,I4858="موافق",S4858&lt;&gt;"",H4858&lt;&gt;""),N(G4858),0)</f>
        <v/>
      </c>
    </row>
    <row r="4859">
      <c r="A4859" s="19" t="n"/>
      <c r="B4859" s="20">
        <f>IF(A4859="","",IF(R4859=0,"⚠ أضف سطر عهدة أولًا","BDR-"&amp;TEXT(R4859,"000")))</f>
        <v/>
      </c>
      <c r="C4859" s="21" t="n"/>
      <c r="D4859" s="20">
        <f>IF(C4859="","",IF(S4859="","خارج السنة المالية",INDEX(القوائم!$D$2:$D$13,S4859)))</f>
        <v/>
      </c>
      <c r="E4859" s="22" t="n"/>
      <c r="F4859" s="23" t="n"/>
      <c r="G4859" s="23" t="n"/>
      <c r="H4859" s="22" t="n"/>
      <c r="I4859" s="19" t="n"/>
      <c r="J4859" s="21" t="n"/>
      <c r="K4859" s="19" t="n"/>
      <c r="L4859" s="19" t="n"/>
      <c r="M4859" s="21" t="n"/>
      <c r="N4859" s="22" t="n"/>
      <c r="O4859" s="24">
        <f>IF(A4859&lt;&gt;"عهدة","",SUMIFS($G$8:$G$5007,$B$8:$B$5007,B4859,$A$8:$A$5007,"مصروف",$I$8:$I$5007,"&lt;&gt;مرفوض"))</f>
        <v/>
      </c>
      <c r="P4859" s="25">
        <f>IF(A4859&lt;&gt;"عهدة","",N(F4859)-O4859)</f>
        <v/>
      </c>
      <c r="Q4859" s="26">
        <f>IF(A4859="","",IF(A4859="عهدة",IF(N(F4859)=0,"⚠ أدخل قيمة العهدة",IF(P4859&lt;0,"⛔ عجز / زيادة مصروفات "&amp;TEXT(-P4859,"#,##0"),IF(COUNTIFS($B$8:$B$5007,B4859,$A$8:$A$5007,"مصروف",$I$8:$I$5007,"&lt;&gt;مرفوض",$K$8:$K$5007,"&lt;&gt;نعم")&gt;0,"⚠ "&amp;COUNTIFS($B$8:$B$5007,B4859,$A$8:$A$5007,"مصروف",$I$8:$I$5007,"&lt;&gt;مرفوض",$K$8:$K$5007,"&lt;&gt;نعم")&amp;" مصروف غير مسوى",IF(L4859="تمت التسوية",IF(P4859=0,"✔ متوازنة وتمت التسوية","✔ تمت التسوية – متبقي "&amp;TEXT(P4859,"#,##0")),IF(P4859&gt;0,"متبقي "&amp;TEXT(P4859,"#,##0"),"✔ متوازنة"))))),IF(R4859=0,"⚠ أضف سطر عهدة أولًا",IF(OR(C4859="",N(G4859)=0),"⚠ أكمل التاريخ والقيمة",IF(S4859="","⚠ التاريخ خارج السنة المالية",IF(H4859="","⚠ اختر بند الموازنة",IF(I4859="مرفوض","✖ مرفوض من المدير",IF(I4859&lt;&gt;"موافق","⏳ بانتظار موافقة المدير",IF(K4859&lt;&gt;"نعم","⚠ غير مسوى مع الحسابات","✔ معتمد ومسوى")))))))))</f>
        <v/>
      </c>
      <c r="R4859">
        <f>N(R4858)+IF(A4859="عهدة",1,0)</f>
        <v/>
      </c>
      <c r="S4859">
        <f>IF(C4859="","",IF(AND(C4859&gt;=DATE(2026,9,1),C4859&lt;=DATE(2027,8,31)),(YEAR(C4859)-2026)*12+MONTH(C4859)-8,""))</f>
        <v/>
      </c>
      <c r="T4859">
        <f>IF(AND(A4859="مصروف",R4859&gt;0,I4859="موافق",S4859&lt;&gt;"",H4859&lt;&gt;""),N(G4859),0)</f>
        <v/>
      </c>
    </row>
    <row r="4860">
      <c r="A4860" s="19" t="n"/>
      <c r="B4860" s="20">
        <f>IF(A4860="","",IF(R4860=0,"⚠ أضف سطر عهدة أولًا","BDR-"&amp;TEXT(R4860,"000")))</f>
        <v/>
      </c>
      <c r="C4860" s="21" t="n"/>
      <c r="D4860" s="20">
        <f>IF(C4860="","",IF(S4860="","خارج السنة المالية",INDEX(القوائم!$D$2:$D$13,S4860)))</f>
        <v/>
      </c>
      <c r="E4860" s="22" t="n"/>
      <c r="F4860" s="23" t="n"/>
      <c r="G4860" s="23" t="n"/>
      <c r="H4860" s="22" t="n"/>
      <c r="I4860" s="19" t="n"/>
      <c r="J4860" s="21" t="n"/>
      <c r="K4860" s="19" t="n"/>
      <c r="L4860" s="19" t="n"/>
      <c r="M4860" s="21" t="n"/>
      <c r="N4860" s="22" t="n"/>
      <c r="O4860" s="24">
        <f>IF(A4860&lt;&gt;"عهدة","",SUMIFS($G$8:$G$5007,$B$8:$B$5007,B4860,$A$8:$A$5007,"مصروف",$I$8:$I$5007,"&lt;&gt;مرفوض"))</f>
        <v/>
      </c>
      <c r="P4860" s="25">
        <f>IF(A4860&lt;&gt;"عهدة","",N(F4860)-O4860)</f>
        <v/>
      </c>
      <c r="Q4860" s="26">
        <f>IF(A4860="","",IF(A4860="عهدة",IF(N(F4860)=0,"⚠ أدخل قيمة العهدة",IF(P4860&lt;0,"⛔ عجز / زيادة مصروفات "&amp;TEXT(-P4860,"#,##0"),IF(COUNTIFS($B$8:$B$5007,B4860,$A$8:$A$5007,"مصروف",$I$8:$I$5007,"&lt;&gt;مرفوض",$K$8:$K$5007,"&lt;&gt;نعم")&gt;0,"⚠ "&amp;COUNTIFS($B$8:$B$5007,B4860,$A$8:$A$5007,"مصروف",$I$8:$I$5007,"&lt;&gt;مرفوض",$K$8:$K$5007,"&lt;&gt;نعم")&amp;" مصروف غير مسوى",IF(L4860="تمت التسوية",IF(P4860=0,"✔ متوازنة وتمت التسوية","✔ تمت التسوية – متبقي "&amp;TEXT(P4860,"#,##0")),IF(P4860&gt;0,"متبقي "&amp;TEXT(P4860,"#,##0"),"✔ متوازنة"))))),IF(R4860=0,"⚠ أضف سطر عهدة أولًا",IF(OR(C4860="",N(G4860)=0),"⚠ أكمل التاريخ والقيمة",IF(S4860="","⚠ التاريخ خارج السنة المالية",IF(H4860="","⚠ اختر بند الموازنة",IF(I4860="مرفوض","✖ مرفوض من المدير",IF(I4860&lt;&gt;"موافق","⏳ بانتظار موافقة المدير",IF(K4860&lt;&gt;"نعم","⚠ غير مسوى مع الحسابات","✔ معتمد ومسوى")))))))))</f>
        <v/>
      </c>
      <c r="R4860">
        <f>N(R4859)+IF(A4860="عهدة",1,0)</f>
        <v/>
      </c>
      <c r="S4860">
        <f>IF(C4860="","",IF(AND(C4860&gt;=DATE(2026,9,1),C4860&lt;=DATE(2027,8,31)),(YEAR(C4860)-2026)*12+MONTH(C4860)-8,""))</f>
        <v/>
      </c>
      <c r="T4860">
        <f>IF(AND(A4860="مصروف",R4860&gt;0,I4860="موافق",S4860&lt;&gt;"",H4860&lt;&gt;""),N(G4860),0)</f>
        <v/>
      </c>
    </row>
    <row r="4861">
      <c r="A4861" s="19" t="n"/>
      <c r="B4861" s="20">
        <f>IF(A4861="","",IF(R4861=0,"⚠ أضف سطر عهدة أولًا","BDR-"&amp;TEXT(R4861,"000")))</f>
        <v/>
      </c>
      <c r="C4861" s="21" t="n"/>
      <c r="D4861" s="20">
        <f>IF(C4861="","",IF(S4861="","خارج السنة المالية",INDEX(القوائم!$D$2:$D$13,S4861)))</f>
        <v/>
      </c>
      <c r="E4861" s="22" t="n"/>
      <c r="F4861" s="23" t="n"/>
      <c r="G4861" s="23" t="n"/>
      <c r="H4861" s="22" t="n"/>
      <c r="I4861" s="19" t="n"/>
      <c r="J4861" s="21" t="n"/>
      <c r="K4861" s="19" t="n"/>
      <c r="L4861" s="19" t="n"/>
      <c r="M4861" s="21" t="n"/>
      <c r="N4861" s="22" t="n"/>
      <c r="O4861" s="24">
        <f>IF(A4861&lt;&gt;"عهدة","",SUMIFS($G$8:$G$5007,$B$8:$B$5007,B4861,$A$8:$A$5007,"مصروف",$I$8:$I$5007,"&lt;&gt;مرفوض"))</f>
        <v/>
      </c>
      <c r="P4861" s="25">
        <f>IF(A4861&lt;&gt;"عهدة","",N(F4861)-O4861)</f>
        <v/>
      </c>
      <c r="Q4861" s="26">
        <f>IF(A4861="","",IF(A4861="عهدة",IF(N(F4861)=0,"⚠ أدخل قيمة العهدة",IF(P4861&lt;0,"⛔ عجز / زيادة مصروفات "&amp;TEXT(-P4861,"#,##0"),IF(COUNTIFS($B$8:$B$5007,B4861,$A$8:$A$5007,"مصروف",$I$8:$I$5007,"&lt;&gt;مرفوض",$K$8:$K$5007,"&lt;&gt;نعم")&gt;0,"⚠ "&amp;COUNTIFS($B$8:$B$5007,B4861,$A$8:$A$5007,"مصروف",$I$8:$I$5007,"&lt;&gt;مرفوض",$K$8:$K$5007,"&lt;&gt;نعم")&amp;" مصروف غير مسوى",IF(L4861="تمت التسوية",IF(P4861=0,"✔ متوازنة وتمت التسوية","✔ تمت التسوية – متبقي "&amp;TEXT(P4861,"#,##0")),IF(P4861&gt;0,"متبقي "&amp;TEXT(P4861,"#,##0"),"✔ متوازنة"))))),IF(R4861=0,"⚠ أضف سطر عهدة أولًا",IF(OR(C4861="",N(G4861)=0),"⚠ أكمل التاريخ والقيمة",IF(S4861="","⚠ التاريخ خارج السنة المالية",IF(H4861="","⚠ اختر بند الموازنة",IF(I4861="مرفوض","✖ مرفوض من المدير",IF(I4861&lt;&gt;"موافق","⏳ بانتظار موافقة المدير",IF(K4861&lt;&gt;"نعم","⚠ غير مسوى مع الحسابات","✔ معتمد ومسوى")))))))))</f>
        <v/>
      </c>
      <c r="R4861">
        <f>N(R4860)+IF(A4861="عهدة",1,0)</f>
        <v/>
      </c>
      <c r="S4861">
        <f>IF(C4861="","",IF(AND(C4861&gt;=DATE(2026,9,1),C4861&lt;=DATE(2027,8,31)),(YEAR(C4861)-2026)*12+MONTH(C4861)-8,""))</f>
        <v/>
      </c>
      <c r="T4861">
        <f>IF(AND(A4861="مصروف",R4861&gt;0,I4861="موافق",S4861&lt;&gt;"",H4861&lt;&gt;""),N(G4861),0)</f>
        <v/>
      </c>
    </row>
    <row r="4862">
      <c r="A4862" s="19" t="n"/>
      <c r="B4862" s="20">
        <f>IF(A4862="","",IF(R4862=0,"⚠ أضف سطر عهدة أولًا","BDR-"&amp;TEXT(R4862,"000")))</f>
        <v/>
      </c>
      <c r="C4862" s="21" t="n"/>
      <c r="D4862" s="20">
        <f>IF(C4862="","",IF(S4862="","خارج السنة المالية",INDEX(القوائم!$D$2:$D$13,S4862)))</f>
        <v/>
      </c>
      <c r="E4862" s="22" t="n"/>
      <c r="F4862" s="23" t="n"/>
      <c r="G4862" s="23" t="n"/>
      <c r="H4862" s="22" t="n"/>
      <c r="I4862" s="19" t="n"/>
      <c r="J4862" s="21" t="n"/>
      <c r="K4862" s="19" t="n"/>
      <c r="L4862" s="19" t="n"/>
      <c r="M4862" s="21" t="n"/>
      <c r="N4862" s="22" t="n"/>
      <c r="O4862" s="24">
        <f>IF(A4862&lt;&gt;"عهدة","",SUMIFS($G$8:$G$5007,$B$8:$B$5007,B4862,$A$8:$A$5007,"مصروف",$I$8:$I$5007,"&lt;&gt;مرفوض"))</f>
        <v/>
      </c>
      <c r="P4862" s="25">
        <f>IF(A4862&lt;&gt;"عهدة","",N(F4862)-O4862)</f>
        <v/>
      </c>
      <c r="Q4862" s="26">
        <f>IF(A4862="","",IF(A4862="عهدة",IF(N(F4862)=0,"⚠ أدخل قيمة العهدة",IF(P4862&lt;0,"⛔ عجز / زيادة مصروفات "&amp;TEXT(-P4862,"#,##0"),IF(COUNTIFS($B$8:$B$5007,B4862,$A$8:$A$5007,"مصروف",$I$8:$I$5007,"&lt;&gt;مرفوض",$K$8:$K$5007,"&lt;&gt;نعم")&gt;0,"⚠ "&amp;COUNTIFS($B$8:$B$5007,B4862,$A$8:$A$5007,"مصروف",$I$8:$I$5007,"&lt;&gt;مرفوض",$K$8:$K$5007,"&lt;&gt;نعم")&amp;" مصروف غير مسوى",IF(L4862="تمت التسوية",IF(P4862=0,"✔ متوازنة وتمت التسوية","✔ تمت التسوية – متبقي "&amp;TEXT(P4862,"#,##0")),IF(P4862&gt;0,"متبقي "&amp;TEXT(P4862,"#,##0"),"✔ متوازنة"))))),IF(R4862=0,"⚠ أضف سطر عهدة أولًا",IF(OR(C4862="",N(G4862)=0),"⚠ أكمل التاريخ والقيمة",IF(S4862="","⚠ التاريخ خارج السنة المالية",IF(H4862="","⚠ اختر بند الموازنة",IF(I4862="مرفوض","✖ مرفوض من المدير",IF(I4862&lt;&gt;"موافق","⏳ بانتظار موافقة المدير",IF(K4862&lt;&gt;"نعم","⚠ غير مسوى مع الحسابات","✔ معتمد ومسوى")))))))))</f>
        <v/>
      </c>
      <c r="R4862">
        <f>N(R4861)+IF(A4862="عهدة",1,0)</f>
        <v/>
      </c>
      <c r="S4862">
        <f>IF(C4862="","",IF(AND(C4862&gt;=DATE(2026,9,1),C4862&lt;=DATE(2027,8,31)),(YEAR(C4862)-2026)*12+MONTH(C4862)-8,""))</f>
        <v/>
      </c>
      <c r="T4862">
        <f>IF(AND(A4862="مصروف",R4862&gt;0,I4862="موافق",S4862&lt;&gt;"",H4862&lt;&gt;""),N(G4862),0)</f>
        <v/>
      </c>
    </row>
    <row r="4863">
      <c r="A4863" s="19" t="n"/>
      <c r="B4863" s="20">
        <f>IF(A4863="","",IF(R4863=0,"⚠ أضف سطر عهدة أولًا","BDR-"&amp;TEXT(R4863,"000")))</f>
        <v/>
      </c>
      <c r="C4863" s="21" t="n"/>
      <c r="D4863" s="20">
        <f>IF(C4863="","",IF(S4863="","خارج السنة المالية",INDEX(القوائم!$D$2:$D$13,S4863)))</f>
        <v/>
      </c>
      <c r="E4863" s="22" t="n"/>
      <c r="F4863" s="23" t="n"/>
      <c r="G4863" s="23" t="n"/>
      <c r="H4863" s="22" t="n"/>
      <c r="I4863" s="19" t="n"/>
      <c r="J4863" s="21" t="n"/>
      <c r="K4863" s="19" t="n"/>
      <c r="L4863" s="19" t="n"/>
      <c r="M4863" s="21" t="n"/>
      <c r="N4863" s="22" t="n"/>
      <c r="O4863" s="24">
        <f>IF(A4863&lt;&gt;"عهدة","",SUMIFS($G$8:$G$5007,$B$8:$B$5007,B4863,$A$8:$A$5007,"مصروف",$I$8:$I$5007,"&lt;&gt;مرفوض"))</f>
        <v/>
      </c>
      <c r="P4863" s="25">
        <f>IF(A4863&lt;&gt;"عهدة","",N(F4863)-O4863)</f>
        <v/>
      </c>
      <c r="Q4863" s="26">
        <f>IF(A4863="","",IF(A4863="عهدة",IF(N(F4863)=0,"⚠ أدخل قيمة العهدة",IF(P4863&lt;0,"⛔ عجز / زيادة مصروفات "&amp;TEXT(-P4863,"#,##0"),IF(COUNTIFS($B$8:$B$5007,B4863,$A$8:$A$5007,"مصروف",$I$8:$I$5007,"&lt;&gt;مرفوض",$K$8:$K$5007,"&lt;&gt;نعم")&gt;0,"⚠ "&amp;COUNTIFS($B$8:$B$5007,B4863,$A$8:$A$5007,"مصروف",$I$8:$I$5007,"&lt;&gt;مرفوض",$K$8:$K$5007,"&lt;&gt;نعم")&amp;" مصروف غير مسوى",IF(L4863="تمت التسوية",IF(P4863=0,"✔ متوازنة وتمت التسوية","✔ تمت التسوية – متبقي "&amp;TEXT(P4863,"#,##0")),IF(P4863&gt;0,"متبقي "&amp;TEXT(P4863,"#,##0"),"✔ متوازنة"))))),IF(R4863=0,"⚠ أضف سطر عهدة أولًا",IF(OR(C4863="",N(G4863)=0),"⚠ أكمل التاريخ والقيمة",IF(S4863="","⚠ التاريخ خارج السنة المالية",IF(H4863="","⚠ اختر بند الموازنة",IF(I4863="مرفوض","✖ مرفوض من المدير",IF(I4863&lt;&gt;"موافق","⏳ بانتظار موافقة المدير",IF(K4863&lt;&gt;"نعم","⚠ غير مسوى مع الحسابات","✔ معتمد ومسوى")))))))))</f>
        <v/>
      </c>
      <c r="R4863">
        <f>N(R4862)+IF(A4863="عهدة",1,0)</f>
        <v/>
      </c>
      <c r="S4863">
        <f>IF(C4863="","",IF(AND(C4863&gt;=DATE(2026,9,1),C4863&lt;=DATE(2027,8,31)),(YEAR(C4863)-2026)*12+MONTH(C4863)-8,""))</f>
        <v/>
      </c>
      <c r="T4863">
        <f>IF(AND(A4863="مصروف",R4863&gt;0,I4863="موافق",S4863&lt;&gt;"",H4863&lt;&gt;""),N(G4863),0)</f>
        <v/>
      </c>
    </row>
    <row r="4864">
      <c r="A4864" s="19" t="n"/>
      <c r="B4864" s="20">
        <f>IF(A4864="","",IF(R4864=0,"⚠ أضف سطر عهدة أولًا","BDR-"&amp;TEXT(R4864,"000")))</f>
        <v/>
      </c>
      <c r="C4864" s="21" t="n"/>
      <c r="D4864" s="20">
        <f>IF(C4864="","",IF(S4864="","خارج السنة المالية",INDEX(القوائم!$D$2:$D$13,S4864)))</f>
        <v/>
      </c>
      <c r="E4864" s="22" t="n"/>
      <c r="F4864" s="23" t="n"/>
      <c r="G4864" s="23" t="n"/>
      <c r="H4864" s="22" t="n"/>
      <c r="I4864" s="19" t="n"/>
      <c r="J4864" s="21" t="n"/>
      <c r="K4864" s="19" t="n"/>
      <c r="L4864" s="19" t="n"/>
      <c r="M4864" s="21" t="n"/>
      <c r="N4864" s="22" t="n"/>
      <c r="O4864" s="24">
        <f>IF(A4864&lt;&gt;"عهدة","",SUMIFS($G$8:$G$5007,$B$8:$B$5007,B4864,$A$8:$A$5007,"مصروف",$I$8:$I$5007,"&lt;&gt;مرفوض"))</f>
        <v/>
      </c>
      <c r="P4864" s="25">
        <f>IF(A4864&lt;&gt;"عهدة","",N(F4864)-O4864)</f>
        <v/>
      </c>
      <c r="Q4864" s="26">
        <f>IF(A4864="","",IF(A4864="عهدة",IF(N(F4864)=0,"⚠ أدخل قيمة العهدة",IF(P4864&lt;0,"⛔ عجز / زيادة مصروفات "&amp;TEXT(-P4864,"#,##0"),IF(COUNTIFS($B$8:$B$5007,B4864,$A$8:$A$5007,"مصروف",$I$8:$I$5007,"&lt;&gt;مرفوض",$K$8:$K$5007,"&lt;&gt;نعم")&gt;0,"⚠ "&amp;COUNTIFS($B$8:$B$5007,B4864,$A$8:$A$5007,"مصروف",$I$8:$I$5007,"&lt;&gt;مرفوض",$K$8:$K$5007,"&lt;&gt;نعم")&amp;" مصروف غير مسوى",IF(L4864="تمت التسوية",IF(P4864=0,"✔ متوازنة وتمت التسوية","✔ تمت التسوية – متبقي "&amp;TEXT(P4864,"#,##0")),IF(P4864&gt;0,"متبقي "&amp;TEXT(P4864,"#,##0"),"✔ متوازنة"))))),IF(R4864=0,"⚠ أضف سطر عهدة أولًا",IF(OR(C4864="",N(G4864)=0),"⚠ أكمل التاريخ والقيمة",IF(S4864="","⚠ التاريخ خارج السنة المالية",IF(H4864="","⚠ اختر بند الموازنة",IF(I4864="مرفوض","✖ مرفوض من المدير",IF(I4864&lt;&gt;"موافق","⏳ بانتظار موافقة المدير",IF(K4864&lt;&gt;"نعم","⚠ غير مسوى مع الحسابات","✔ معتمد ومسوى")))))))))</f>
        <v/>
      </c>
      <c r="R4864">
        <f>N(R4863)+IF(A4864="عهدة",1,0)</f>
        <v/>
      </c>
      <c r="S4864">
        <f>IF(C4864="","",IF(AND(C4864&gt;=DATE(2026,9,1),C4864&lt;=DATE(2027,8,31)),(YEAR(C4864)-2026)*12+MONTH(C4864)-8,""))</f>
        <v/>
      </c>
      <c r="T4864">
        <f>IF(AND(A4864="مصروف",R4864&gt;0,I4864="موافق",S4864&lt;&gt;"",H4864&lt;&gt;""),N(G4864),0)</f>
        <v/>
      </c>
    </row>
    <row r="4865">
      <c r="A4865" s="19" t="n"/>
      <c r="B4865" s="20">
        <f>IF(A4865="","",IF(R4865=0,"⚠ أضف سطر عهدة أولًا","BDR-"&amp;TEXT(R4865,"000")))</f>
        <v/>
      </c>
      <c r="C4865" s="21" t="n"/>
      <c r="D4865" s="20">
        <f>IF(C4865="","",IF(S4865="","خارج السنة المالية",INDEX(القوائم!$D$2:$D$13,S4865)))</f>
        <v/>
      </c>
      <c r="E4865" s="22" t="n"/>
      <c r="F4865" s="23" t="n"/>
      <c r="G4865" s="23" t="n"/>
      <c r="H4865" s="22" t="n"/>
      <c r="I4865" s="19" t="n"/>
      <c r="J4865" s="21" t="n"/>
      <c r="K4865" s="19" t="n"/>
      <c r="L4865" s="19" t="n"/>
      <c r="M4865" s="21" t="n"/>
      <c r="N4865" s="22" t="n"/>
      <c r="O4865" s="24">
        <f>IF(A4865&lt;&gt;"عهدة","",SUMIFS($G$8:$G$5007,$B$8:$B$5007,B4865,$A$8:$A$5007,"مصروف",$I$8:$I$5007,"&lt;&gt;مرفوض"))</f>
        <v/>
      </c>
      <c r="P4865" s="25">
        <f>IF(A4865&lt;&gt;"عهدة","",N(F4865)-O4865)</f>
        <v/>
      </c>
      <c r="Q4865" s="26">
        <f>IF(A4865="","",IF(A4865="عهدة",IF(N(F4865)=0,"⚠ أدخل قيمة العهدة",IF(P4865&lt;0,"⛔ عجز / زيادة مصروفات "&amp;TEXT(-P4865,"#,##0"),IF(COUNTIFS($B$8:$B$5007,B4865,$A$8:$A$5007,"مصروف",$I$8:$I$5007,"&lt;&gt;مرفوض",$K$8:$K$5007,"&lt;&gt;نعم")&gt;0,"⚠ "&amp;COUNTIFS($B$8:$B$5007,B4865,$A$8:$A$5007,"مصروف",$I$8:$I$5007,"&lt;&gt;مرفوض",$K$8:$K$5007,"&lt;&gt;نعم")&amp;" مصروف غير مسوى",IF(L4865="تمت التسوية",IF(P4865=0,"✔ متوازنة وتمت التسوية","✔ تمت التسوية – متبقي "&amp;TEXT(P4865,"#,##0")),IF(P4865&gt;0,"متبقي "&amp;TEXT(P4865,"#,##0"),"✔ متوازنة"))))),IF(R4865=0,"⚠ أضف سطر عهدة أولًا",IF(OR(C4865="",N(G4865)=0),"⚠ أكمل التاريخ والقيمة",IF(S4865="","⚠ التاريخ خارج السنة المالية",IF(H4865="","⚠ اختر بند الموازنة",IF(I4865="مرفوض","✖ مرفوض من المدير",IF(I4865&lt;&gt;"موافق","⏳ بانتظار موافقة المدير",IF(K4865&lt;&gt;"نعم","⚠ غير مسوى مع الحسابات","✔ معتمد ومسوى")))))))))</f>
        <v/>
      </c>
      <c r="R4865">
        <f>N(R4864)+IF(A4865="عهدة",1,0)</f>
        <v/>
      </c>
      <c r="S4865">
        <f>IF(C4865="","",IF(AND(C4865&gt;=DATE(2026,9,1),C4865&lt;=DATE(2027,8,31)),(YEAR(C4865)-2026)*12+MONTH(C4865)-8,""))</f>
        <v/>
      </c>
      <c r="T4865">
        <f>IF(AND(A4865="مصروف",R4865&gt;0,I4865="موافق",S4865&lt;&gt;"",H4865&lt;&gt;""),N(G4865),0)</f>
        <v/>
      </c>
    </row>
    <row r="4866">
      <c r="A4866" s="19" t="n"/>
      <c r="B4866" s="20">
        <f>IF(A4866="","",IF(R4866=0,"⚠ أضف سطر عهدة أولًا","BDR-"&amp;TEXT(R4866,"000")))</f>
        <v/>
      </c>
      <c r="C4866" s="21" t="n"/>
      <c r="D4866" s="20">
        <f>IF(C4866="","",IF(S4866="","خارج السنة المالية",INDEX(القوائم!$D$2:$D$13,S4866)))</f>
        <v/>
      </c>
      <c r="E4866" s="22" t="n"/>
      <c r="F4866" s="23" t="n"/>
      <c r="G4866" s="23" t="n"/>
      <c r="H4866" s="22" t="n"/>
      <c r="I4866" s="19" t="n"/>
      <c r="J4866" s="21" t="n"/>
      <c r="K4866" s="19" t="n"/>
      <c r="L4866" s="19" t="n"/>
      <c r="M4866" s="21" t="n"/>
      <c r="N4866" s="22" t="n"/>
      <c r="O4866" s="24">
        <f>IF(A4866&lt;&gt;"عهدة","",SUMIFS($G$8:$G$5007,$B$8:$B$5007,B4866,$A$8:$A$5007,"مصروف",$I$8:$I$5007,"&lt;&gt;مرفوض"))</f>
        <v/>
      </c>
      <c r="P4866" s="25">
        <f>IF(A4866&lt;&gt;"عهدة","",N(F4866)-O4866)</f>
        <v/>
      </c>
      <c r="Q4866" s="26">
        <f>IF(A4866="","",IF(A4866="عهدة",IF(N(F4866)=0,"⚠ أدخل قيمة العهدة",IF(P4866&lt;0,"⛔ عجز / زيادة مصروفات "&amp;TEXT(-P4866,"#,##0"),IF(COUNTIFS($B$8:$B$5007,B4866,$A$8:$A$5007,"مصروف",$I$8:$I$5007,"&lt;&gt;مرفوض",$K$8:$K$5007,"&lt;&gt;نعم")&gt;0,"⚠ "&amp;COUNTIFS($B$8:$B$5007,B4866,$A$8:$A$5007,"مصروف",$I$8:$I$5007,"&lt;&gt;مرفوض",$K$8:$K$5007,"&lt;&gt;نعم")&amp;" مصروف غير مسوى",IF(L4866="تمت التسوية",IF(P4866=0,"✔ متوازنة وتمت التسوية","✔ تمت التسوية – متبقي "&amp;TEXT(P4866,"#,##0")),IF(P4866&gt;0,"متبقي "&amp;TEXT(P4866,"#,##0"),"✔ متوازنة"))))),IF(R4866=0,"⚠ أضف سطر عهدة أولًا",IF(OR(C4866="",N(G4866)=0),"⚠ أكمل التاريخ والقيمة",IF(S4866="","⚠ التاريخ خارج السنة المالية",IF(H4866="","⚠ اختر بند الموازنة",IF(I4866="مرفوض","✖ مرفوض من المدير",IF(I4866&lt;&gt;"موافق","⏳ بانتظار موافقة المدير",IF(K4866&lt;&gt;"نعم","⚠ غير مسوى مع الحسابات","✔ معتمد ومسوى")))))))))</f>
        <v/>
      </c>
      <c r="R4866">
        <f>N(R4865)+IF(A4866="عهدة",1,0)</f>
        <v/>
      </c>
      <c r="S4866">
        <f>IF(C4866="","",IF(AND(C4866&gt;=DATE(2026,9,1),C4866&lt;=DATE(2027,8,31)),(YEAR(C4866)-2026)*12+MONTH(C4866)-8,""))</f>
        <v/>
      </c>
      <c r="T4866">
        <f>IF(AND(A4866="مصروف",R4866&gt;0,I4866="موافق",S4866&lt;&gt;"",H4866&lt;&gt;""),N(G4866),0)</f>
        <v/>
      </c>
    </row>
    <row r="4867">
      <c r="A4867" s="19" t="n"/>
      <c r="B4867" s="20">
        <f>IF(A4867="","",IF(R4867=0,"⚠ أضف سطر عهدة أولًا","BDR-"&amp;TEXT(R4867,"000")))</f>
        <v/>
      </c>
      <c r="C4867" s="21" t="n"/>
      <c r="D4867" s="20">
        <f>IF(C4867="","",IF(S4867="","خارج السنة المالية",INDEX(القوائم!$D$2:$D$13,S4867)))</f>
        <v/>
      </c>
      <c r="E4867" s="22" t="n"/>
      <c r="F4867" s="23" t="n"/>
      <c r="G4867" s="23" t="n"/>
      <c r="H4867" s="22" t="n"/>
      <c r="I4867" s="19" t="n"/>
      <c r="J4867" s="21" t="n"/>
      <c r="K4867" s="19" t="n"/>
      <c r="L4867" s="19" t="n"/>
      <c r="M4867" s="21" t="n"/>
      <c r="N4867" s="22" t="n"/>
      <c r="O4867" s="24">
        <f>IF(A4867&lt;&gt;"عهدة","",SUMIFS($G$8:$G$5007,$B$8:$B$5007,B4867,$A$8:$A$5007,"مصروف",$I$8:$I$5007,"&lt;&gt;مرفوض"))</f>
        <v/>
      </c>
      <c r="P4867" s="25">
        <f>IF(A4867&lt;&gt;"عهدة","",N(F4867)-O4867)</f>
        <v/>
      </c>
      <c r="Q4867" s="26">
        <f>IF(A4867="","",IF(A4867="عهدة",IF(N(F4867)=0,"⚠ أدخل قيمة العهدة",IF(P4867&lt;0,"⛔ عجز / زيادة مصروفات "&amp;TEXT(-P4867,"#,##0"),IF(COUNTIFS($B$8:$B$5007,B4867,$A$8:$A$5007,"مصروف",$I$8:$I$5007,"&lt;&gt;مرفوض",$K$8:$K$5007,"&lt;&gt;نعم")&gt;0,"⚠ "&amp;COUNTIFS($B$8:$B$5007,B4867,$A$8:$A$5007,"مصروف",$I$8:$I$5007,"&lt;&gt;مرفوض",$K$8:$K$5007,"&lt;&gt;نعم")&amp;" مصروف غير مسوى",IF(L4867="تمت التسوية",IF(P4867=0,"✔ متوازنة وتمت التسوية","✔ تمت التسوية – متبقي "&amp;TEXT(P4867,"#,##0")),IF(P4867&gt;0,"متبقي "&amp;TEXT(P4867,"#,##0"),"✔ متوازنة"))))),IF(R4867=0,"⚠ أضف سطر عهدة أولًا",IF(OR(C4867="",N(G4867)=0),"⚠ أكمل التاريخ والقيمة",IF(S4867="","⚠ التاريخ خارج السنة المالية",IF(H4867="","⚠ اختر بند الموازنة",IF(I4867="مرفوض","✖ مرفوض من المدير",IF(I4867&lt;&gt;"موافق","⏳ بانتظار موافقة المدير",IF(K4867&lt;&gt;"نعم","⚠ غير مسوى مع الحسابات","✔ معتمد ومسوى")))))))))</f>
        <v/>
      </c>
      <c r="R4867">
        <f>N(R4866)+IF(A4867="عهدة",1,0)</f>
        <v/>
      </c>
      <c r="S4867">
        <f>IF(C4867="","",IF(AND(C4867&gt;=DATE(2026,9,1),C4867&lt;=DATE(2027,8,31)),(YEAR(C4867)-2026)*12+MONTH(C4867)-8,""))</f>
        <v/>
      </c>
      <c r="T4867">
        <f>IF(AND(A4867="مصروف",R4867&gt;0,I4867="موافق",S4867&lt;&gt;"",H4867&lt;&gt;""),N(G4867),0)</f>
        <v/>
      </c>
    </row>
    <row r="4868">
      <c r="A4868" s="19" t="n"/>
      <c r="B4868" s="20">
        <f>IF(A4868="","",IF(R4868=0,"⚠ أضف سطر عهدة أولًا","BDR-"&amp;TEXT(R4868,"000")))</f>
        <v/>
      </c>
      <c r="C4868" s="21" t="n"/>
      <c r="D4868" s="20">
        <f>IF(C4868="","",IF(S4868="","خارج السنة المالية",INDEX(القوائم!$D$2:$D$13,S4868)))</f>
        <v/>
      </c>
      <c r="E4868" s="22" t="n"/>
      <c r="F4868" s="23" t="n"/>
      <c r="G4868" s="23" t="n"/>
      <c r="H4868" s="22" t="n"/>
      <c r="I4868" s="19" t="n"/>
      <c r="J4868" s="21" t="n"/>
      <c r="K4868" s="19" t="n"/>
      <c r="L4868" s="19" t="n"/>
      <c r="M4868" s="21" t="n"/>
      <c r="N4868" s="22" t="n"/>
      <c r="O4868" s="24">
        <f>IF(A4868&lt;&gt;"عهدة","",SUMIFS($G$8:$G$5007,$B$8:$B$5007,B4868,$A$8:$A$5007,"مصروف",$I$8:$I$5007,"&lt;&gt;مرفوض"))</f>
        <v/>
      </c>
      <c r="P4868" s="25">
        <f>IF(A4868&lt;&gt;"عهدة","",N(F4868)-O4868)</f>
        <v/>
      </c>
      <c r="Q4868" s="26">
        <f>IF(A4868="","",IF(A4868="عهدة",IF(N(F4868)=0,"⚠ أدخل قيمة العهدة",IF(P4868&lt;0,"⛔ عجز / زيادة مصروفات "&amp;TEXT(-P4868,"#,##0"),IF(COUNTIFS($B$8:$B$5007,B4868,$A$8:$A$5007,"مصروف",$I$8:$I$5007,"&lt;&gt;مرفوض",$K$8:$K$5007,"&lt;&gt;نعم")&gt;0,"⚠ "&amp;COUNTIFS($B$8:$B$5007,B4868,$A$8:$A$5007,"مصروف",$I$8:$I$5007,"&lt;&gt;مرفوض",$K$8:$K$5007,"&lt;&gt;نعم")&amp;" مصروف غير مسوى",IF(L4868="تمت التسوية",IF(P4868=0,"✔ متوازنة وتمت التسوية","✔ تمت التسوية – متبقي "&amp;TEXT(P4868,"#,##0")),IF(P4868&gt;0,"متبقي "&amp;TEXT(P4868,"#,##0"),"✔ متوازنة"))))),IF(R4868=0,"⚠ أضف سطر عهدة أولًا",IF(OR(C4868="",N(G4868)=0),"⚠ أكمل التاريخ والقيمة",IF(S4868="","⚠ التاريخ خارج السنة المالية",IF(H4868="","⚠ اختر بند الموازنة",IF(I4868="مرفوض","✖ مرفوض من المدير",IF(I4868&lt;&gt;"موافق","⏳ بانتظار موافقة المدير",IF(K4868&lt;&gt;"نعم","⚠ غير مسوى مع الحسابات","✔ معتمد ومسوى")))))))))</f>
        <v/>
      </c>
      <c r="R4868">
        <f>N(R4867)+IF(A4868="عهدة",1,0)</f>
        <v/>
      </c>
      <c r="S4868">
        <f>IF(C4868="","",IF(AND(C4868&gt;=DATE(2026,9,1),C4868&lt;=DATE(2027,8,31)),(YEAR(C4868)-2026)*12+MONTH(C4868)-8,""))</f>
        <v/>
      </c>
      <c r="T4868">
        <f>IF(AND(A4868="مصروف",R4868&gt;0,I4868="موافق",S4868&lt;&gt;"",H4868&lt;&gt;""),N(G4868),0)</f>
        <v/>
      </c>
    </row>
    <row r="4869">
      <c r="A4869" s="19" t="n"/>
      <c r="B4869" s="20">
        <f>IF(A4869="","",IF(R4869=0,"⚠ أضف سطر عهدة أولًا","BDR-"&amp;TEXT(R4869,"000")))</f>
        <v/>
      </c>
      <c r="C4869" s="21" t="n"/>
      <c r="D4869" s="20">
        <f>IF(C4869="","",IF(S4869="","خارج السنة المالية",INDEX(القوائم!$D$2:$D$13,S4869)))</f>
        <v/>
      </c>
      <c r="E4869" s="22" t="n"/>
      <c r="F4869" s="23" t="n"/>
      <c r="G4869" s="23" t="n"/>
      <c r="H4869" s="22" t="n"/>
      <c r="I4869" s="19" t="n"/>
      <c r="J4869" s="21" t="n"/>
      <c r="K4869" s="19" t="n"/>
      <c r="L4869" s="19" t="n"/>
      <c r="M4869" s="21" t="n"/>
      <c r="N4869" s="22" t="n"/>
      <c r="O4869" s="24">
        <f>IF(A4869&lt;&gt;"عهدة","",SUMIFS($G$8:$G$5007,$B$8:$B$5007,B4869,$A$8:$A$5007,"مصروف",$I$8:$I$5007,"&lt;&gt;مرفوض"))</f>
        <v/>
      </c>
      <c r="P4869" s="25">
        <f>IF(A4869&lt;&gt;"عهدة","",N(F4869)-O4869)</f>
        <v/>
      </c>
      <c r="Q4869" s="26">
        <f>IF(A4869="","",IF(A4869="عهدة",IF(N(F4869)=0,"⚠ أدخل قيمة العهدة",IF(P4869&lt;0,"⛔ عجز / زيادة مصروفات "&amp;TEXT(-P4869,"#,##0"),IF(COUNTIFS($B$8:$B$5007,B4869,$A$8:$A$5007,"مصروف",$I$8:$I$5007,"&lt;&gt;مرفوض",$K$8:$K$5007,"&lt;&gt;نعم")&gt;0,"⚠ "&amp;COUNTIFS($B$8:$B$5007,B4869,$A$8:$A$5007,"مصروف",$I$8:$I$5007,"&lt;&gt;مرفوض",$K$8:$K$5007,"&lt;&gt;نعم")&amp;" مصروف غير مسوى",IF(L4869="تمت التسوية",IF(P4869=0,"✔ متوازنة وتمت التسوية","✔ تمت التسوية – متبقي "&amp;TEXT(P4869,"#,##0")),IF(P4869&gt;0,"متبقي "&amp;TEXT(P4869,"#,##0"),"✔ متوازنة"))))),IF(R4869=0,"⚠ أضف سطر عهدة أولًا",IF(OR(C4869="",N(G4869)=0),"⚠ أكمل التاريخ والقيمة",IF(S4869="","⚠ التاريخ خارج السنة المالية",IF(H4869="","⚠ اختر بند الموازنة",IF(I4869="مرفوض","✖ مرفوض من المدير",IF(I4869&lt;&gt;"موافق","⏳ بانتظار موافقة المدير",IF(K4869&lt;&gt;"نعم","⚠ غير مسوى مع الحسابات","✔ معتمد ومسوى")))))))))</f>
        <v/>
      </c>
      <c r="R4869">
        <f>N(R4868)+IF(A4869="عهدة",1,0)</f>
        <v/>
      </c>
      <c r="S4869">
        <f>IF(C4869="","",IF(AND(C4869&gt;=DATE(2026,9,1),C4869&lt;=DATE(2027,8,31)),(YEAR(C4869)-2026)*12+MONTH(C4869)-8,""))</f>
        <v/>
      </c>
      <c r="T4869">
        <f>IF(AND(A4869="مصروف",R4869&gt;0,I4869="موافق",S4869&lt;&gt;"",H4869&lt;&gt;""),N(G4869),0)</f>
        <v/>
      </c>
    </row>
    <row r="4870">
      <c r="A4870" s="19" t="n"/>
      <c r="B4870" s="20">
        <f>IF(A4870="","",IF(R4870=0,"⚠ أضف سطر عهدة أولًا","BDR-"&amp;TEXT(R4870,"000")))</f>
        <v/>
      </c>
      <c r="C4870" s="21" t="n"/>
      <c r="D4870" s="20">
        <f>IF(C4870="","",IF(S4870="","خارج السنة المالية",INDEX(القوائم!$D$2:$D$13,S4870)))</f>
        <v/>
      </c>
      <c r="E4870" s="22" t="n"/>
      <c r="F4870" s="23" t="n"/>
      <c r="G4870" s="23" t="n"/>
      <c r="H4870" s="22" t="n"/>
      <c r="I4870" s="19" t="n"/>
      <c r="J4870" s="21" t="n"/>
      <c r="K4870" s="19" t="n"/>
      <c r="L4870" s="19" t="n"/>
      <c r="M4870" s="21" t="n"/>
      <c r="N4870" s="22" t="n"/>
      <c r="O4870" s="24">
        <f>IF(A4870&lt;&gt;"عهدة","",SUMIFS($G$8:$G$5007,$B$8:$B$5007,B4870,$A$8:$A$5007,"مصروف",$I$8:$I$5007,"&lt;&gt;مرفوض"))</f>
        <v/>
      </c>
      <c r="P4870" s="25">
        <f>IF(A4870&lt;&gt;"عهدة","",N(F4870)-O4870)</f>
        <v/>
      </c>
      <c r="Q4870" s="26">
        <f>IF(A4870="","",IF(A4870="عهدة",IF(N(F4870)=0,"⚠ أدخل قيمة العهدة",IF(P4870&lt;0,"⛔ عجز / زيادة مصروفات "&amp;TEXT(-P4870,"#,##0"),IF(COUNTIFS($B$8:$B$5007,B4870,$A$8:$A$5007,"مصروف",$I$8:$I$5007,"&lt;&gt;مرفوض",$K$8:$K$5007,"&lt;&gt;نعم")&gt;0,"⚠ "&amp;COUNTIFS($B$8:$B$5007,B4870,$A$8:$A$5007,"مصروف",$I$8:$I$5007,"&lt;&gt;مرفوض",$K$8:$K$5007,"&lt;&gt;نعم")&amp;" مصروف غير مسوى",IF(L4870="تمت التسوية",IF(P4870=0,"✔ متوازنة وتمت التسوية","✔ تمت التسوية – متبقي "&amp;TEXT(P4870,"#,##0")),IF(P4870&gt;0,"متبقي "&amp;TEXT(P4870,"#,##0"),"✔ متوازنة"))))),IF(R4870=0,"⚠ أضف سطر عهدة أولًا",IF(OR(C4870="",N(G4870)=0),"⚠ أكمل التاريخ والقيمة",IF(S4870="","⚠ التاريخ خارج السنة المالية",IF(H4870="","⚠ اختر بند الموازنة",IF(I4870="مرفوض","✖ مرفوض من المدير",IF(I4870&lt;&gt;"موافق","⏳ بانتظار موافقة المدير",IF(K4870&lt;&gt;"نعم","⚠ غير مسوى مع الحسابات","✔ معتمد ومسوى")))))))))</f>
        <v/>
      </c>
      <c r="R4870">
        <f>N(R4869)+IF(A4870="عهدة",1,0)</f>
        <v/>
      </c>
      <c r="S4870">
        <f>IF(C4870="","",IF(AND(C4870&gt;=DATE(2026,9,1),C4870&lt;=DATE(2027,8,31)),(YEAR(C4870)-2026)*12+MONTH(C4870)-8,""))</f>
        <v/>
      </c>
      <c r="T4870">
        <f>IF(AND(A4870="مصروف",R4870&gt;0,I4870="موافق",S4870&lt;&gt;"",H4870&lt;&gt;""),N(G4870),0)</f>
        <v/>
      </c>
    </row>
    <row r="4871">
      <c r="A4871" s="19" t="n"/>
      <c r="B4871" s="20">
        <f>IF(A4871="","",IF(R4871=0,"⚠ أضف سطر عهدة أولًا","BDR-"&amp;TEXT(R4871,"000")))</f>
        <v/>
      </c>
      <c r="C4871" s="21" t="n"/>
      <c r="D4871" s="20">
        <f>IF(C4871="","",IF(S4871="","خارج السنة المالية",INDEX(القوائم!$D$2:$D$13,S4871)))</f>
        <v/>
      </c>
      <c r="E4871" s="22" t="n"/>
      <c r="F4871" s="23" t="n"/>
      <c r="G4871" s="23" t="n"/>
      <c r="H4871" s="22" t="n"/>
      <c r="I4871" s="19" t="n"/>
      <c r="J4871" s="21" t="n"/>
      <c r="K4871" s="19" t="n"/>
      <c r="L4871" s="19" t="n"/>
      <c r="M4871" s="21" t="n"/>
      <c r="N4871" s="22" t="n"/>
      <c r="O4871" s="24">
        <f>IF(A4871&lt;&gt;"عهدة","",SUMIFS($G$8:$G$5007,$B$8:$B$5007,B4871,$A$8:$A$5007,"مصروف",$I$8:$I$5007,"&lt;&gt;مرفوض"))</f>
        <v/>
      </c>
      <c r="P4871" s="25">
        <f>IF(A4871&lt;&gt;"عهدة","",N(F4871)-O4871)</f>
        <v/>
      </c>
      <c r="Q4871" s="26">
        <f>IF(A4871="","",IF(A4871="عهدة",IF(N(F4871)=0,"⚠ أدخل قيمة العهدة",IF(P4871&lt;0,"⛔ عجز / زيادة مصروفات "&amp;TEXT(-P4871,"#,##0"),IF(COUNTIFS($B$8:$B$5007,B4871,$A$8:$A$5007,"مصروف",$I$8:$I$5007,"&lt;&gt;مرفوض",$K$8:$K$5007,"&lt;&gt;نعم")&gt;0,"⚠ "&amp;COUNTIFS($B$8:$B$5007,B4871,$A$8:$A$5007,"مصروف",$I$8:$I$5007,"&lt;&gt;مرفوض",$K$8:$K$5007,"&lt;&gt;نعم")&amp;" مصروف غير مسوى",IF(L4871="تمت التسوية",IF(P4871=0,"✔ متوازنة وتمت التسوية","✔ تمت التسوية – متبقي "&amp;TEXT(P4871,"#,##0")),IF(P4871&gt;0,"متبقي "&amp;TEXT(P4871,"#,##0"),"✔ متوازنة"))))),IF(R4871=0,"⚠ أضف سطر عهدة أولًا",IF(OR(C4871="",N(G4871)=0),"⚠ أكمل التاريخ والقيمة",IF(S4871="","⚠ التاريخ خارج السنة المالية",IF(H4871="","⚠ اختر بند الموازنة",IF(I4871="مرفوض","✖ مرفوض من المدير",IF(I4871&lt;&gt;"موافق","⏳ بانتظار موافقة المدير",IF(K4871&lt;&gt;"نعم","⚠ غير مسوى مع الحسابات","✔ معتمد ومسوى")))))))))</f>
        <v/>
      </c>
      <c r="R4871">
        <f>N(R4870)+IF(A4871="عهدة",1,0)</f>
        <v/>
      </c>
      <c r="S4871">
        <f>IF(C4871="","",IF(AND(C4871&gt;=DATE(2026,9,1),C4871&lt;=DATE(2027,8,31)),(YEAR(C4871)-2026)*12+MONTH(C4871)-8,""))</f>
        <v/>
      </c>
      <c r="T4871">
        <f>IF(AND(A4871="مصروف",R4871&gt;0,I4871="موافق",S4871&lt;&gt;"",H4871&lt;&gt;""),N(G4871),0)</f>
        <v/>
      </c>
    </row>
    <row r="4872">
      <c r="A4872" s="19" t="n"/>
      <c r="B4872" s="20">
        <f>IF(A4872="","",IF(R4872=0,"⚠ أضف سطر عهدة أولًا","BDR-"&amp;TEXT(R4872,"000")))</f>
        <v/>
      </c>
      <c r="C4872" s="21" t="n"/>
      <c r="D4872" s="20">
        <f>IF(C4872="","",IF(S4872="","خارج السنة المالية",INDEX(القوائم!$D$2:$D$13,S4872)))</f>
        <v/>
      </c>
      <c r="E4872" s="22" t="n"/>
      <c r="F4872" s="23" t="n"/>
      <c r="G4872" s="23" t="n"/>
      <c r="H4872" s="22" t="n"/>
      <c r="I4872" s="19" t="n"/>
      <c r="J4872" s="21" t="n"/>
      <c r="K4872" s="19" t="n"/>
      <c r="L4872" s="19" t="n"/>
      <c r="M4872" s="21" t="n"/>
      <c r="N4872" s="22" t="n"/>
      <c r="O4872" s="24">
        <f>IF(A4872&lt;&gt;"عهدة","",SUMIFS($G$8:$G$5007,$B$8:$B$5007,B4872,$A$8:$A$5007,"مصروف",$I$8:$I$5007,"&lt;&gt;مرفوض"))</f>
        <v/>
      </c>
      <c r="P4872" s="25">
        <f>IF(A4872&lt;&gt;"عهدة","",N(F4872)-O4872)</f>
        <v/>
      </c>
      <c r="Q4872" s="26">
        <f>IF(A4872="","",IF(A4872="عهدة",IF(N(F4872)=0,"⚠ أدخل قيمة العهدة",IF(P4872&lt;0,"⛔ عجز / زيادة مصروفات "&amp;TEXT(-P4872,"#,##0"),IF(COUNTIFS($B$8:$B$5007,B4872,$A$8:$A$5007,"مصروف",$I$8:$I$5007,"&lt;&gt;مرفوض",$K$8:$K$5007,"&lt;&gt;نعم")&gt;0,"⚠ "&amp;COUNTIFS($B$8:$B$5007,B4872,$A$8:$A$5007,"مصروف",$I$8:$I$5007,"&lt;&gt;مرفوض",$K$8:$K$5007,"&lt;&gt;نعم")&amp;" مصروف غير مسوى",IF(L4872="تمت التسوية",IF(P4872=0,"✔ متوازنة وتمت التسوية","✔ تمت التسوية – متبقي "&amp;TEXT(P4872,"#,##0")),IF(P4872&gt;0,"متبقي "&amp;TEXT(P4872,"#,##0"),"✔ متوازنة"))))),IF(R4872=0,"⚠ أضف سطر عهدة أولًا",IF(OR(C4872="",N(G4872)=0),"⚠ أكمل التاريخ والقيمة",IF(S4872="","⚠ التاريخ خارج السنة المالية",IF(H4872="","⚠ اختر بند الموازنة",IF(I4872="مرفوض","✖ مرفوض من المدير",IF(I4872&lt;&gt;"موافق","⏳ بانتظار موافقة المدير",IF(K4872&lt;&gt;"نعم","⚠ غير مسوى مع الحسابات","✔ معتمد ومسوى")))))))))</f>
        <v/>
      </c>
      <c r="R4872">
        <f>N(R4871)+IF(A4872="عهدة",1,0)</f>
        <v/>
      </c>
      <c r="S4872">
        <f>IF(C4872="","",IF(AND(C4872&gt;=DATE(2026,9,1),C4872&lt;=DATE(2027,8,31)),(YEAR(C4872)-2026)*12+MONTH(C4872)-8,""))</f>
        <v/>
      </c>
      <c r="T4872">
        <f>IF(AND(A4872="مصروف",R4872&gt;0,I4872="موافق",S4872&lt;&gt;"",H4872&lt;&gt;""),N(G4872),0)</f>
        <v/>
      </c>
    </row>
    <row r="4873">
      <c r="A4873" s="19" t="n"/>
      <c r="B4873" s="20">
        <f>IF(A4873="","",IF(R4873=0,"⚠ أضف سطر عهدة أولًا","BDR-"&amp;TEXT(R4873,"000")))</f>
        <v/>
      </c>
      <c r="C4873" s="21" t="n"/>
      <c r="D4873" s="20">
        <f>IF(C4873="","",IF(S4873="","خارج السنة المالية",INDEX(القوائم!$D$2:$D$13,S4873)))</f>
        <v/>
      </c>
      <c r="E4873" s="22" t="n"/>
      <c r="F4873" s="23" t="n"/>
      <c r="G4873" s="23" t="n"/>
      <c r="H4873" s="22" t="n"/>
      <c r="I4873" s="19" t="n"/>
      <c r="J4873" s="21" t="n"/>
      <c r="K4873" s="19" t="n"/>
      <c r="L4873" s="19" t="n"/>
      <c r="M4873" s="21" t="n"/>
      <c r="N4873" s="22" t="n"/>
      <c r="O4873" s="24">
        <f>IF(A4873&lt;&gt;"عهدة","",SUMIFS($G$8:$G$5007,$B$8:$B$5007,B4873,$A$8:$A$5007,"مصروف",$I$8:$I$5007,"&lt;&gt;مرفوض"))</f>
        <v/>
      </c>
      <c r="P4873" s="25">
        <f>IF(A4873&lt;&gt;"عهدة","",N(F4873)-O4873)</f>
        <v/>
      </c>
      <c r="Q4873" s="26">
        <f>IF(A4873="","",IF(A4873="عهدة",IF(N(F4873)=0,"⚠ أدخل قيمة العهدة",IF(P4873&lt;0,"⛔ عجز / زيادة مصروفات "&amp;TEXT(-P4873,"#,##0"),IF(COUNTIFS($B$8:$B$5007,B4873,$A$8:$A$5007,"مصروف",$I$8:$I$5007,"&lt;&gt;مرفوض",$K$8:$K$5007,"&lt;&gt;نعم")&gt;0,"⚠ "&amp;COUNTIFS($B$8:$B$5007,B4873,$A$8:$A$5007,"مصروف",$I$8:$I$5007,"&lt;&gt;مرفوض",$K$8:$K$5007,"&lt;&gt;نعم")&amp;" مصروف غير مسوى",IF(L4873="تمت التسوية",IF(P4873=0,"✔ متوازنة وتمت التسوية","✔ تمت التسوية – متبقي "&amp;TEXT(P4873,"#,##0")),IF(P4873&gt;0,"متبقي "&amp;TEXT(P4873,"#,##0"),"✔ متوازنة"))))),IF(R4873=0,"⚠ أضف سطر عهدة أولًا",IF(OR(C4873="",N(G4873)=0),"⚠ أكمل التاريخ والقيمة",IF(S4873="","⚠ التاريخ خارج السنة المالية",IF(H4873="","⚠ اختر بند الموازنة",IF(I4873="مرفوض","✖ مرفوض من المدير",IF(I4873&lt;&gt;"موافق","⏳ بانتظار موافقة المدير",IF(K4873&lt;&gt;"نعم","⚠ غير مسوى مع الحسابات","✔ معتمد ومسوى")))))))))</f>
        <v/>
      </c>
      <c r="R4873">
        <f>N(R4872)+IF(A4873="عهدة",1,0)</f>
        <v/>
      </c>
      <c r="S4873">
        <f>IF(C4873="","",IF(AND(C4873&gt;=DATE(2026,9,1),C4873&lt;=DATE(2027,8,31)),(YEAR(C4873)-2026)*12+MONTH(C4873)-8,""))</f>
        <v/>
      </c>
      <c r="T4873">
        <f>IF(AND(A4873="مصروف",R4873&gt;0,I4873="موافق",S4873&lt;&gt;"",H4873&lt;&gt;""),N(G4873),0)</f>
        <v/>
      </c>
    </row>
    <row r="4874">
      <c r="A4874" s="19" t="n"/>
      <c r="B4874" s="20">
        <f>IF(A4874="","",IF(R4874=0,"⚠ أضف سطر عهدة أولًا","BDR-"&amp;TEXT(R4874,"000")))</f>
        <v/>
      </c>
      <c r="C4874" s="21" t="n"/>
      <c r="D4874" s="20">
        <f>IF(C4874="","",IF(S4874="","خارج السنة المالية",INDEX(القوائم!$D$2:$D$13,S4874)))</f>
        <v/>
      </c>
      <c r="E4874" s="22" t="n"/>
      <c r="F4874" s="23" t="n"/>
      <c r="G4874" s="23" t="n"/>
      <c r="H4874" s="22" t="n"/>
      <c r="I4874" s="19" t="n"/>
      <c r="J4874" s="21" t="n"/>
      <c r="K4874" s="19" t="n"/>
      <c r="L4874" s="19" t="n"/>
      <c r="M4874" s="21" t="n"/>
      <c r="N4874" s="22" t="n"/>
      <c r="O4874" s="24">
        <f>IF(A4874&lt;&gt;"عهدة","",SUMIFS($G$8:$G$5007,$B$8:$B$5007,B4874,$A$8:$A$5007,"مصروف",$I$8:$I$5007,"&lt;&gt;مرفوض"))</f>
        <v/>
      </c>
      <c r="P4874" s="25">
        <f>IF(A4874&lt;&gt;"عهدة","",N(F4874)-O4874)</f>
        <v/>
      </c>
      <c r="Q4874" s="26">
        <f>IF(A4874="","",IF(A4874="عهدة",IF(N(F4874)=0,"⚠ أدخل قيمة العهدة",IF(P4874&lt;0,"⛔ عجز / زيادة مصروفات "&amp;TEXT(-P4874,"#,##0"),IF(COUNTIFS($B$8:$B$5007,B4874,$A$8:$A$5007,"مصروف",$I$8:$I$5007,"&lt;&gt;مرفوض",$K$8:$K$5007,"&lt;&gt;نعم")&gt;0,"⚠ "&amp;COUNTIFS($B$8:$B$5007,B4874,$A$8:$A$5007,"مصروف",$I$8:$I$5007,"&lt;&gt;مرفوض",$K$8:$K$5007,"&lt;&gt;نعم")&amp;" مصروف غير مسوى",IF(L4874="تمت التسوية",IF(P4874=0,"✔ متوازنة وتمت التسوية","✔ تمت التسوية – متبقي "&amp;TEXT(P4874,"#,##0")),IF(P4874&gt;0,"متبقي "&amp;TEXT(P4874,"#,##0"),"✔ متوازنة"))))),IF(R4874=0,"⚠ أضف سطر عهدة أولًا",IF(OR(C4874="",N(G4874)=0),"⚠ أكمل التاريخ والقيمة",IF(S4874="","⚠ التاريخ خارج السنة المالية",IF(H4874="","⚠ اختر بند الموازنة",IF(I4874="مرفوض","✖ مرفوض من المدير",IF(I4874&lt;&gt;"موافق","⏳ بانتظار موافقة المدير",IF(K4874&lt;&gt;"نعم","⚠ غير مسوى مع الحسابات","✔ معتمد ومسوى")))))))))</f>
        <v/>
      </c>
      <c r="R4874">
        <f>N(R4873)+IF(A4874="عهدة",1,0)</f>
        <v/>
      </c>
      <c r="S4874">
        <f>IF(C4874="","",IF(AND(C4874&gt;=DATE(2026,9,1),C4874&lt;=DATE(2027,8,31)),(YEAR(C4874)-2026)*12+MONTH(C4874)-8,""))</f>
        <v/>
      </c>
      <c r="T4874">
        <f>IF(AND(A4874="مصروف",R4874&gt;0,I4874="موافق",S4874&lt;&gt;"",H4874&lt;&gt;""),N(G4874),0)</f>
        <v/>
      </c>
    </row>
    <row r="4875">
      <c r="A4875" s="19" t="n"/>
      <c r="B4875" s="20">
        <f>IF(A4875="","",IF(R4875=0,"⚠ أضف سطر عهدة أولًا","BDR-"&amp;TEXT(R4875,"000")))</f>
        <v/>
      </c>
      <c r="C4875" s="21" t="n"/>
      <c r="D4875" s="20">
        <f>IF(C4875="","",IF(S4875="","خارج السنة المالية",INDEX(القوائم!$D$2:$D$13,S4875)))</f>
        <v/>
      </c>
      <c r="E4875" s="22" t="n"/>
      <c r="F4875" s="23" t="n"/>
      <c r="G4875" s="23" t="n"/>
      <c r="H4875" s="22" t="n"/>
      <c r="I4875" s="19" t="n"/>
      <c r="J4875" s="21" t="n"/>
      <c r="K4875" s="19" t="n"/>
      <c r="L4875" s="19" t="n"/>
      <c r="M4875" s="21" t="n"/>
      <c r="N4875" s="22" t="n"/>
      <c r="O4875" s="24">
        <f>IF(A4875&lt;&gt;"عهدة","",SUMIFS($G$8:$G$5007,$B$8:$B$5007,B4875,$A$8:$A$5007,"مصروف",$I$8:$I$5007,"&lt;&gt;مرفوض"))</f>
        <v/>
      </c>
      <c r="P4875" s="25">
        <f>IF(A4875&lt;&gt;"عهدة","",N(F4875)-O4875)</f>
        <v/>
      </c>
      <c r="Q4875" s="26">
        <f>IF(A4875="","",IF(A4875="عهدة",IF(N(F4875)=0,"⚠ أدخل قيمة العهدة",IF(P4875&lt;0,"⛔ عجز / زيادة مصروفات "&amp;TEXT(-P4875,"#,##0"),IF(COUNTIFS($B$8:$B$5007,B4875,$A$8:$A$5007,"مصروف",$I$8:$I$5007,"&lt;&gt;مرفوض",$K$8:$K$5007,"&lt;&gt;نعم")&gt;0,"⚠ "&amp;COUNTIFS($B$8:$B$5007,B4875,$A$8:$A$5007,"مصروف",$I$8:$I$5007,"&lt;&gt;مرفوض",$K$8:$K$5007,"&lt;&gt;نعم")&amp;" مصروف غير مسوى",IF(L4875="تمت التسوية",IF(P4875=0,"✔ متوازنة وتمت التسوية","✔ تمت التسوية – متبقي "&amp;TEXT(P4875,"#,##0")),IF(P4875&gt;0,"متبقي "&amp;TEXT(P4875,"#,##0"),"✔ متوازنة"))))),IF(R4875=0,"⚠ أضف سطر عهدة أولًا",IF(OR(C4875="",N(G4875)=0),"⚠ أكمل التاريخ والقيمة",IF(S4875="","⚠ التاريخ خارج السنة المالية",IF(H4875="","⚠ اختر بند الموازنة",IF(I4875="مرفوض","✖ مرفوض من المدير",IF(I4875&lt;&gt;"موافق","⏳ بانتظار موافقة المدير",IF(K4875&lt;&gt;"نعم","⚠ غير مسوى مع الحسابات","✔ معتمد ومسوى")))))))))</f>
        <v/>
      </c>
      <c r="R4875">
        <f>N(R4874)+IF(A4875="عهدة",1,0)</f>
        <v/>
      </c>
      <c r="S4875">
        <f>IF(C4875="","",IF(AND(C4875&gt;=DATE(2026,9,1),C4875&lt;=DATE(2027,8,31)),(YEAR(C4875)-2026)*12+MONTH(C4875)-8,""))</f>
        <v/>
      </c>
      <c r="T4875">
        <f>IF(AND(A4875="مصروف",R4875&gt;0,I4875="موافق",S4875&lt;&gt;"",H4875&lt;&gt;""),N(G4875),0)</f>
        <v/>
      </c>
    </row>
    <row r="4876">
      <c r="A4876" s="19" t="n"/>
      <c r="B4876" s="20">
        <f>IF(A4876="","",IF(R4876=0,"⚠ أضف سطر عهدة أولًا","BDR-"&amp;TEXT(R4876,"000")))</f>
        <v/>
      </c>
      <c r="C4876" s="21" t="n"/>
      <c r="D4876" s="20">
        <f>IF(C4876="","",IF(S4876="","خارج السنة المالية",INDEX(القوائم!$D$2:$D$13,S4876)))</f>
        <v/>
      </c>
      <c r="E4876" s="22" t="n"/>
      <c r="F4876" s="23" t="n"/>
      <c r="G4876" s="23" t="n"/>
      <c r="H4876" s="22" t="n"/>
      <c r="I4876" s="19" t="n"/>
      <c r="J4876" s="21" t="n"/>
      <c r="K4876" s="19" t="n"/>
      <c r="L4876" s="19" t="n"/>
      <c r="M4876" s="21" t="n"/>
      <c r="N4876" s="22" t="n"/>
      <c r="O4876" s="24">
        <f>IF(A4876&lt;&gt;"عهدة","",SUMIFS($G$8:$G$5007,$B$8:$B$5007,B4876,$A$8:$A$5007,"مصروف",$I$8:$I$5007,"&lt;&gt;مرفوض"))</f>
        <v/>
      </c>
      <c r="P4876" s="25">
        <f>IF(A4876&lt;&gt;"عهدة","",N(F4876)-O4876)</f>
        <v/>
      </c>
      <c r="Q4876" s="26">
        <f>IF(A4876="","",IF(A4876="عهدة",IF(N(F4876)=0,"⚠ أدخل قيمة العهدة",IF(P4876&lt;0,"⛔ عجز / زيادة مصروفات "&amp;TEXT(-P4876,"#,##0"),IF(COUNTIFS($B$8:$B$5007,B4876,$A$8:$A$5007,"مصروف",$I$8:$I$5007,"&lt;&gt;مرفوض",$K$8:$K$5007,"&lt;&gt;نعم")&gt;0,"⚠ "&amp;COUNTIFS($B$8:$B$5007,B4876,$A$8:$A$5007,"مصروف",$I$8:$I$5007,"&lt;&gt;مرفوض",$K$8:$K$5007,"&lt;&gt;نعم")&amp;" مصروف غير مسوى",IF(L4876="تمت التسوية",IF(P4876=0,"✔ متوازنة وتمت التسوية","✔ تمت التسوية – متبقي "&amp;TEXT(P4876,"#,##0")),IF(P4876&gt;0,"متبقي "&amp;TEXT(P4876,"#,##0"),"✔ متوازنة"))))),IF(R4876=0,"⚠ أضف سطر عهدة أولًا",IF(OR(C4876="",N(G4876)=0),"⚠ أكمل التاريخ والقيمة",IF(S4876="","⚠ التاريخ خارج السنة المالية",IF(H4876="","⚠ اختر بند الموازنة",IF(I4876="مرفوض","✖ مرفوض من المدير",IF(I4876&lt;&gt;"موافق","⏳ بانتظار موافقة المدير",IF(K4876&lt;&gt;"نعم","⚠ غير مسوى مع الحسابات","✔ معتمد ومسوى")))))))))</f>
        <v/>
      </c>
      <c r="R4876">
        <f>N(R4875)+IF(A4876="عهدة",1,0)</f>
        <v/>
      </c>
      <c r="S4876">
        <f>IF(C4876="","",IF(AND(C4876&gt;=DATE(2026,9,1),C4876&lt;=DATE(2027,8,31)),(YEAR(C4876)-2026)*12+MONTH(C4876)-8,""))</f>
        <v/>
      </c>
      <c r="T4876">
        <f>IF(AND(A4876="مصروف",R4876&gt;0,I4876="موافق",S4876&lt;&gt;"",H4876&lt;&gt;""),N(G4876),0)</f>
        <v/>
      </c>
    </row>
    <row r="4877">
      <c r="A4877" s="19" t="n"/>
      <c r="B4877" s="20">
        <f>IF(A4877="","",IF(R4877=0,"⚠ أضف سطر عهدة أولًا","BDR-"&amp;TEXT(R4877,"000")))</f>
        <v/>
      </c>
      <c r="C4877" s="21" t="n"/>
      <c r="D4877" s="20">
        <f>IF(C4877="","",IF(S4877="","خارج السنة المالية",INDEX(القوائم!$D$2:$D$13,S4877)))</f>
        <v/>
      </c>
      <c r="E4877" s="22" t="n"/>
      <c r="F4877" s="23" t="n"/>
      <c r="G4877" s="23" t="n"/>
      <c r="H4877" s="22" t="n"/>
      <c r="I4877" s="19" t="n"/>
      <c r="J4877" s="21" t="n"/>
      <c r="K4877" s="19" t="n"/>
      <c r="L4877" s="19" t="n"/>
      <c r="M4877" s="21" t="n"/>
      <c r="N4877" s="22" t="n"/>
      <c r="O4877" s="24">
        <f>IF(A4877&lt;&gt;"عهدة","",SUMIFS($G$8:$G$5007,$B$8:$B$5007,B4877,$A$8:$A$5007,"مصروف",$I$8:$I$5007,"&lt;&gt;مرفوض"))</f>
        <v/>
      </c>
      <c r="P4877" s="25">
        <f>IF(A4877&lt;&gt;"عهدة","",N(F4877)-O4877)</f>
        <v/>
      </c>
      <c r="Q4877" s="26">
        <f>IF(A4877="","",IF(A4877="عهدة",IF(N(F4877)=0,"⚠ أدخل قيمة العهدة",IF(P4877&lt;0,"⛔ عجز / زيادة مصروفات "&amp;TEXT(-P4877,"#,##0"),IF(COUNTIFS($B$8:$B$5007,B4877,$A$8:$A$5007,"مصروف",$I$8:$I$5007,"&lt;&gt;مرفوض",$K$8:$K$5007,"&lt;&gt;نعم")&gt;0,"⚠ "&amp;COUNTIFS($B$8:$B$5007,B4877,$A$8:$A$5007,"مصروف",$I$8:$I$5007,"&lt;&gt;مرفوض",$K$8:$K$5007,"&lt;&gt;نعم")&amp;" مصروف غير مسوى",IF(L4877="تمت التسوية",IF(P4877=0,"✔ متوازنة وتمت التسوية","✔ تمت التسوية – متبقي "&amp;TEXT(P4877,"#,##0")),IF(P4877&gt;0,"متبقي "&amp;TEXT(P4877,"#,##0"),"✔ متوازنة"))))),IF(R4877=0,"⚠ أضف سطر عهدة أولًا",IF(OR(C4877="",N(G4877)=0),"⚠ أكمل التاريخ والقيمة",IF(S4877="","⚠ التاريخ خارج السنة المالية",IF(H4877="","⚠ اختر بند الموازنة",IF(I4877="مرفوض","✖ مرفوض من المدير",IF(I4877&lt;&gt;"موافق","⏳ بانتظار موافقة المدير",IF(K4877&lt;&gt;"نعم","⚠ غير مسوى مع الحسابات","✔ معتمد ومسوى")))))))))</f>
        <v/>
      </c>
      <c r="R4877">
        <f>N(R4876)+IF(A4877="عهدة",1,0)</f>
        <v/>
      </c>
      <c r="S4877">
        <f>IF(C4877="","",IF(AND(C4877&gt;=DATE(2026,9,1),C4877&lt;=DATE(2027,8,31)),(YEAR(C4877)-2026)*12+MONTH(C4877)-8,""))</f>
        <v/>
      </c>
      <c r="T4877">
        <f>IF(AND(A4877="مصروف",R4877&gt;0,I4877="موافق",S4877&lt;&gt;"",H4877&lt;&gt;""),N(G4877),0)</f>
        <v/>
      </c>
    </row>
    <row r="4878">
      <c r="A4878" s="19" t="n"/>
      <c r="B4878" s="20">
        <f>IF(A4878="","",IF(R4878=0,"⚠ أضف سطر عهدة أولًا","BDR-"&amp;TEXT(R4878,"000")))</f>
        <v/>
      </c>
      <c r="C4878" s="21" t="n"/>
      <c r="D4878" s="20">
        <f>IF(C4878="","",IF(S4878="","خارج السنة المالية",INDEX(القوائم!$D$2:$D$13,S4878)))</f>
        <v/>
      </c>
      <c r="E4878" s="22" t="n"/>
      <c r="F4878" s="23" t="n"/>
      <c r="G4878" s="23" t="n"/>
      <c r="H4878" s="22" t="n"/>
      <c r="I4878" s="19" t="n"/>
      <c r="J4878" s="21" t="n"/>
      <c r="K4878" s="19" t="n"/>
      <c r="L4878" s="19" t="n"/>
      <c r="M4878" s="21" t="n"/>
      <c r="N4878" s="22" t="n"/>
      <c r="O4878" s="24">
        <f>IF(A4878&lt;&gt;"عهدة","",SUMIFS($G$8:$G$5007,$B$8:$B$5007,B4878,$A$8:$A$5007,"مصروف",$I$8:$I$5007,"&lt;&gt;مرفوض"))</f>
        <v/>
      </c>
      <c r="P4878" s="25">
        <f>IF(A4878&lt;&gt;"عهدة","",N(F4878)-O4878)</f>
        <v/>
      </c>
      <c r="Q4878" s="26">
        <f>IF(A4878="","",IF(A4878="عهدة",IF(N(F4878)=0,"⚠ أدخل قيمة العهدة",IF(P4878&lt;0,"⛔ عجز / زيادة مصروفات "&amp;TEXT(-P4878,"#,##0"),IF(COUNTIFS($B$8:$B$5007,B4878,$A$8:$A$5007,"مصروف",$I$8:$I$5007,"&lt;&gt;مرفوض",$K$8:$K$5007,"&lt;&gt;نعم")&gt;0,"⚠ "&amp;COUNTIFS($B$8:$B$5007,B4878,$A$8:$A$5007,"مصروف",$I$8:$I$5007,"&lt;&gt;مرفوض",$K$8:$K$5007,"&lt;&gt;نعم")&amp;" مصروف غير مسوى",IF(L4878="تمت التسوية",IF(P4878=0,"✔ متوازنة وتمت التسوية","✔ تمت التسوية – متبقي "&amp;TEXT(P4878,"#,##0")),IF(P4878&gt;0,"متبقي "&amp;TEXT(P4878,"#,##0"),"✔ متوازنة"))))),IF(R4878=0,"⚠ أضف سطر عهدة أولًا",IF(OR(C4878="",N(G4878)=0),"⚠ أكمل التاريخ والقيمة",IF(S4878="","⚠ التاريخ خارج السنة المالية",IF(H4878="","⚠ اختر بند الموازنة",IF(I4878="مرفوض","✖ مرفوض من المدير",IF(I4878&lt;&gt;"موافق","⏳ بانتظار موافقة المدير",IF(K4878&lt;&gt;"نعم","⚠ غير مسوى مع الحسابات","✔ معتمد ومسوى")))))))))</f>
        <v/>
      </c>
      <c r="R4878">
        <f>N(R4877)+IF(A4878="عهدة",1,0)</f>
        <v/>
      </c>
      <c r="S4878">
        <f>IF(C4878="","",IF(AND(C4878&gt;=DATE(2026,9,1),C4878&lt;=DATE(2027,8,31)),(YEAR(C4878)-2026)*12+MONTH(C4878)-8,""))</f>
        <v/>
      </c>
      <c r="T4878">
        <f>IF(AND(A4878="مصروف",R4878&gt;0,I4878="موافق",S4878&lt;&gt;"",H4878&lt;&gt;""),N(G4878),0)</f>
        <v/>
      </c>
    </row>
    <row r="4879">
      <c r="A4879" s="19" t="n"/>
      <c r="B4879" s="20">
        <f>IF(A4879="","",IF(R4879=0,"⚠ أضف سطر عهدة أولًا","BDR-"&amp;TEXT(R4879,"000")))</f>
        <v/>
      </c>
      <c r="C4879" s="21" t="n"/>
      <c r="D4879" s="20">
        <f>IF(C4879="","",IF(S4879="","خارج السنة المالية",INDEX(القوائم!$D$2:$D$13,S4879)))</f>
        <v/>
      </c>
      <c r="E4879" s="22" t="n"/>
      <c r="F4879" s="23" t="n"/>
      <c r="G4879" s="23" t="n"/>
      <c r="H4879" s="22" t="n"/>
      <c r="I4879" s="19" t="n"/>
      <c r="J4879" s="21" t="n"/>
      <c r="K4879" s="19" t="n"/>
      <c r="L4879" s="19" t="n"/>
      <c r="M4879" s="21" t="n"/>
      <c r="N4879" s="22" t="n"/>
      <c r="O4879" s="24">
        <f>IF(A4879&lt;&gt;"عهدة","",SUMIFS($G$8:$G$5007,$B$8:$B$5007,B4879,$A$8:$A$5007,"مصروف",$I$8:$I$5007,"&lt;&gt;مرفوض"))</f>
        <v/>
      </c>
      <c r="P4879" s="25">
        <f>IF(A4879&lt;&gt;"عهدة","",N(F4879)-O4879)</f>
        <v/>
      </c>
      <c r="Q4879" s="26">
        <f>IF(A4879="","",IF(A4879="عهدة",IF(N(F4879)=0,"⚠ أدخل قيمة العهدة",IF(P4879&lt;0,"⛔ عجز / زيادة مصروفات "&amp;TEXT(-P4879,"#,##0"),IF(COUNTIFS($B$8:$B$5007,B4879,$A$8:$A$5007,"مصروف",$I$8:$I$5007,"&lt;&gt;مرفوض",$K$8:$K$5007,"&lt;&gt;نعم")&gt;0,"⚠ "&amp;COUNTIFS($B$8:$B$5007,B4879,$A$8:$A$5007,"مصروف",$I$8:$I$5007,"&lt;&gt;مرفوض",$K$8:$K$5007,"&lt;&gt;نعم")&amp;" مصروف غير مسوى",IF(L4879="تمت التسوية",IF(P4879=0,"✔ متوازنة وتمت التسوية","✔ تمت التسوية – متبقي "&amp;TEXT(P4879,"#,##0")),IF(P4879&gt;0,"متبقي "&amp;TEXT(P4879,"#,##0"),"✔ متوازنة"))))),IF(R4879=0,"⚠ أضف سطر عهدة أولًا",IF(OR(C4879="",N(G4879)=0),"⚠ أكمل التاريخ والقيمة",IF(S4879="","⚠ التاريخ خارج السنة المالية",IF(H4879="","⚠ اختر بند الموازنة",IF(I4879="مرفوض","✖ مرفوض من المدير",IF(I4879&lt;&gt;"موافق","⏳ بانتظار موافقة المدير",IF(K4879&lt;&gt;"نعم","⚠ غير مسوى مع الحسابات","✔ معتمد ومسوى")))))))))</f>
        <v/>
      </c>
      <c r="R4879">
        <f>N(R4878)+IF(A4879="عهدة",1,0)</f>
        <v/>
      </c>
      <c r="S4879">
        <f>IF(C4879="","",IF(AND(C4879&gt;=DATE(2026,9,1),C4879&lt;=DATE(2027,8,31)),(YEAR(C4879)-2026)*12+MONTH(C4879)-8,""))</f>
        <v/>
      </c>
      <c r="T4879">
        <f>IF(AND(A4879="مصروف",R4879&gt;0,I4879="موافق",S4879&lt;&gt;"",H4879&lt;&gt;""),N(G4879),0)</f>
        <v/>
      </c>
    </row>
    <row r="4880">
      <c r="A4880" s="19" t="n"/>
      <c r="B4880" s="20">
        <f>IF(A4880="","",IF(R4880=0,"⚠ أضف سطر عهدة أولًا","BDR-"&amp;TEXT(R4880,"000")))</f>
        <v/>
      </c>
      <c r="C4880" s="21" t="n"/>
      <c r="D4880" s="20">
        <f>IF(C4880="","",IF(S4880="","خارج السنة المالية",INDEX(القوائم!$D$2:$D$13,S4880)))</f>
        <v/>
      </c>
      <c r="E4880" s="22" t="n"/>
      <c r="F4880" s="23" t="n"/>
      <c r="G4880" s="23" t="n"/>
      <c r="H4880" s="22" t="n"/>
      <c r="I4880" s="19" t="n"/>
      <c r="J4880" s="21" t="n"/>
      <c r="K4880" s="19" t="n"/>
      <c r="L4880" s="19" t="n"/>
      <c r="M4880" s="21" t="n"/>
      <c r="N4880" s="22" t="n"/>
      <c r="O4880" s="24">
        <f>IF(A4880&lt;&gt;"عهدة","",SUMIFS($G$8:$G$5007,$B$8:$B$5007,B4880,$A$8:$A$5007,"مصروف",$I$8:$I$5007,"&lt;&gt;مرفوض"))</f>
        <v/>
      </c>
      <c r="P4880" s="25">
        <f>IF(A4880&lt;&gt;"عهدة","",N(F4880)-O4880)</f>
        <v/>
      </c>
      <c r="Q4880" s="26">
        <f>IF(A4880="","",IF(A4880="عهدة",IF(N(F4880)=0,"⚠ أدخل قيمة العهدة",IF(P4880&lt;0,"⛔ عجز / زيادة مصروفات "&amp;TEXT(-P4880,"#,##0"),IF(COUNTIFS($B$8:$B$5007,B4880,$A$8:$A$5007,"مصروف",$I$8:$I$5007,"&lt;&gt;مرفوض",$K$8:$K$5007,"&lt;&gt;نعم")&gt;0,"⚠ "&amp;COUNTIFS($B$8:$B$5007,B4880,$A$8:$A$5007,"مصروف",$I$8:$I$5007,"&lt;&gt;مرفوض",$K$8:$K$5007,"&lt;&gt;نعم")&amp;" مصروف غير مسوى",IF(L4880="تمت التسوية",IF(P4880=0,"✔ متوازنة وتمت التسوية","✔ تمت التسوية – متبقي "&amp;TEXT(P4880,"#,##0")),IF(P4880&gt;0,"متبقي "&amp;TEXT(P4880,"#,##0"),"✔ متوازنة"))))),IF(R4880=0,"⚠ أضف سطر عهدة أولًا",IF(OR(C4880="",N(G4880)=0),"⚠ أكمل التاريخ والقيمة",IF(S4880="","⚠ التاريخ خارج السنة المالية",IF(H4880="","⚠ اختر بند الموازنة",IF(I4880="مرفوض","✖ مرفوض من المدير",IF(I4880&lt;&gt;"موافق","⏳ بانتظار موافقة المدير",IF(K4880&lt;&gt;"نعم","⚠ غير مسوى مع الحسابات","✔ معتمد ومسوى")))))))))</f>
        <v/>
      </c>
      <c r="R4880">
        <f>N(R4879)+IF(A4880="عهدة",1,0)</f>
        <v/>
      </c>
      <c r="S4880">
        <f>IF(C4880="","",IF(AND(C4880&gt;=DATE(2026,9,1),C4880&lt;=DATE(2027,8,31)),(YEAR(C4880)-2026)*12+MONTH(C4880)-8,""))</f>
        <v/>
      </c>
      <c r="T4880">
        <f>IF(AND(A4880="مصروف",R4880&gt;0,I4880="موافق",S4880&lt;&gt;"",H4880&lt;&gt;""),N(G4880),0)</f>
        <v/>
      </c>
    </row>
    <row r="4881">
      <c r="A4881" s="19" t="n"/>
      <c r="B4881" s="20">
        <f>IF(A4881="","",IF(R4881=0,"⚠ أضف سطر عهدة أولًا","BDR-"&amp;TEXT(R4881,"000")))</f>
        <v/>
      </c>
      <c r="C4881" s="21" t="n"/>
      <c r="D4881" s="20">
        <f>IF(C4881="","",IF(S4881="","خارج السنة المالية",INDEX(القوائم!$D$2:$D$13,S4881)))</f>
        <v/>
      </c>
      <c r="E4881" s="22" t="n"/>
      <c r="F4881" s="23" t="n"/>
      <c r="G4881" s="23" t="n"/>
      <c r="H4881" s="22" t="n"/>
      <c r="I4881" s="19" t="n"/>
      <c r="J4881" s="21" t="n"/>
      <c r="K4881" s="19" t="n"/>
      <c r="L4881" s="19" t="n"/>
      <c r="M4881" s="21" t="n"/>
      <c r="N4881" s="22" t="n"/>
      <c r="O4881" s="24">
        <f>IF(A4881&lt;&gt;"عهدة","",SUMIFS($G$8:$G$5007,$B$8:$B$5007,B4881,$A$8:$A$5007,"مصروف",$I$8:$I$5007,"&lt;&gt;مرفوض"))</f>
        <v/>
      </c>
      <c r="P4881" s="25">
        <f>IF(A4881&lt;&gt;"عهدة","",N(F4881)-O4881)</f>
        <v/>
      </c>
      <c r="Q4881" s="26">
        <f>IF(A4881="","",IF(A4881="عهدة",IF(N(F4881)=0,"⚠ أدخل قيمة العهدة",IF(P4881&lt;0,"⛔ عجز / زيادة مصروفات "&amp;TEXT(-P4881,"#,##0"),IF(COUNTIFS($B$8:$B$5007,B4881,$A$8:$A$5007,"مصروف",$I$8:$I$5007,"&lt;&gt;مرفوض",$K$8:$K$5007,"&lt;&gt;نعم")&gt;0,"⚠ "&amp;COUNTIFS($B$8:$B$5007,B4881,$A$8:$A$5007,"مصروف",$I$8:$I$5007,"&lt;&gt;مرفوض",$K$8:$K$5007,"&lt;&gt;نعم")&amp;" مصروف غير مسوى",IF(L4881="تمت التسوية",IF(P4881=0,"✔ متوازنة وتمت التسوية","✔ تمت التسوية – متبقي "&amp;TEXT(P4881,"#,##0")),IF(P4881&gt;0,"متبقي "&amp;TEXT(P4881,"#,##0"),"✔ متوازنة"))))),IF(R4881=0,"⚠ أضف سطر عهدة أولًا",IF(OR(C4881="",N(G4881)=0),"⚠ أكمل التاريخ والقيمة",IF(S4881="","⚠ التاريخ خارج السنة المالية",IF(H4881="","⚠ اختر بند الموازنة",IF(I4881="مرفوض","✖ مرفوض من المدير",IF(I4881&lt;&gt;"موافق","⏳ بانتظار موافقة المدير",IF(K4881&lt;&gt;"نعم","⚠ غير مسوى مع الحسابات","✔ معتمد ومسوى")))))))))</f>
        <v/>
      </c>
      <c r="R4881">
        <f>N(R4880)+IF(A4881="عهدة",1,0)</f>
        <v/>
      </c>
      <c r="S4881">
        <f>IF(C4881="","",IF(AND(C4881&gt;=DATE(2026,9,1),C4881&lt;=DATE(2027,8,31)),(YEAR(C4881)-2026)*12+MONTH(C4881)-8,""))</f>
        <v/>
      </c>
      <c r="T4881">
        <f>IF(AND(A4881="مصروف",R4881&gt;0,I4881="موافق",S4881&lt;&gt;"",H4881&lt;&gt;""),N(G4881),0)</f>
        <v/>
      </c>
    </row>
    <row r="4882">
      <c r="A4882" s="19" t="n"/>
      <c r="B4882" s="20">
        <f>IF(A4882="","",IF(R4882=0,"⚠ أضف سطر عهدة أولًا","BDR-"&amp;TEXT(R4882,"000")))</f>
        <v/>
      </c>
      <c r="C4882" s="21" t="n"/>
      <c r="D4882" s="20">
        <f>IF(C4882="","",IF(S4882="","خارج السنة المالية",INDEX(القوائم!$D$2:$D$13,S4882)))</f>
        <v/>
      </c>
      <c r="E4882" s="22" t="n"/>
      <c r="F4882" s="23" t="n"/>
      <c r="G4882" s="23" t="n"/>
      <c r="H4882" s="22" t="n"/>
      <c r="I4882" s="19" t="n"/>
      <c r="J4882" s="21" t="n"/>
      <c r="K4882" s="19" t="n"/>
      <c r="L4882" s="19" t="n"/>
      <c r="M4882" s="21" t="n"/>
      <c r="N4882" s="22" t="n"/>
      <c r="O4882" s="24">
        <f>IF(A4882&lt;&gt;"عهدة","",SUMIFS($G$8:$G$5007,$B$8:$B$5007,B4882,$A$8:$A$5007,"مصروف",$I$8:$I$5007,"&lt;&gt;مرفوض"))</f>
        <v/>
      </c>
      <c r="P4882" s="25">
        <f>IF(A4882&lt;&gt;"عهدة","",N(F4882)-O4882)</f>
        <v/>
      </c>
      <c r="Q4882" s="26">
        <f>IF(A4882="","",IF(A4882="عهدة",IF(N(F4882)=0,"⚠ أدخل قيمة العهدة",IF(P4882&lt;0,"⛔ عجز / زيادة مصروفات "&amp;TEXT(-P4882,"#,##0"),IF(COUNTIFS($B$8:$B$5007,B4882,$A$8:$A$5007,"مصروف",$I$8:$I$5007,"&lt;&gt;مرفوض",$K$8:$K$5007,"&lt;&gt;نعم")&gt;0,"⚠ "&amp;COUNTIFS($B$8:$B$5007,B4882,$A$8:$A$5007,"مصروف",$I$8:$I$5007,"&lt;&gt;مرفوض",$K$8:$K$5007,"&lt;&gt;نعم")&amp;" مصروف غير مسوى",IF(L4882="تمت التسوية",IF(P4882=0,"✔ متوازنة وتمت التسوية","✔ تمت التسوية – متبقي "&amp;TEXT(P4882,"#,##0")),IF(P4882&gt;0,"متبقي "&amp;TEXT(P4882,"#,##0"),"✔ متوازنة"))))),IF(R4882=0,"⚠ أضف سطر عهدة أولًا",IF(OR(C4882="",N(G4882)=0),"⚠ أكمل التاريخ والقيمة",IF(S4882="","⚠ التاريخ خارج السنة المالية",IF(H4882="","⚠ اختر بند الموازنة",IF(I4882="مرفوض","✖ مرفوض من المدير",IF(I4882&lt;&gt;"موافق","⏳ بانتظار موافقة المدير",IF(K4882&lt;&gt;"نعم","⚠ غير مسوى مع الحسابات","✔ معتمد ومسوى")))))))))</f>
        <v/>
      </c>
      <c r="R4882">
        <f>N(R4881)+IF(A4882="عهدة",1,0)</f>
        <v/>
      </c>
      <c r="S4882">
        <f>IF(C4882="","",IF(AND(C4882&gt;=DATE(2026,9,1),C4882&lt;=DATE(2027,8,31)),(YEAR(C4882)-2026)*12+MONTH(C4882)-8,""))</f>
        <v/>
      </c>
      <c r="T4882">
        <f>IF(AND(A4882="مصروف",R4882&gt;0,I4882="موافق",S4882&lt;&gt;"",H4882&lt;&gt;""),N(G4882),0)</f>
        <v/>
      </c>
    </row>
    <row r="4883">
      <c r="A4883" s="19" t="n"/>
      <c r="B4883" s="20">
        <f>IF(A4883="","",IF(R4883=0,"⚠ أضف سطر عهدة أولًا","BDR-"&amp;TEXT(R4883,"000")))</f>
        <v/>
      </c>
      <c r="C4883" s="21" t="n"/>
      <c r="D4883" s="20">
        <f>IF(C4883="","",IF(S4883="","خارج السنة المالية",INDEX(القوائم!$D$2:$D$13,S4883)))</f>
        <v/>
      </c>
      <c r="E4883" s="22" t="n"/>
      <c r="F4883" s="23" t="n"/>
      <c r="G4883" s="23" t="n"/>
      <c r="H4883" s="22" t="n"/>
      <c r="I4883" s="19" t="n"/>
      <c r="J4883" s="21" t="n"/>
      <c r="K4883" s="19" t="n"/>
      <c r="L4883" s="19" t="n"/>
      <c r="M4883" s="21" t="n"/>
      <c r="N4883" s="22" t="n"/>
      <c r="O4883" s="24">
        <f>IF(A4883&lt;&gt;"عهدة","",SUMIFS($G$8:$G$5007,$B$8:$B$5007,B4883,$A$8:$A$5007,"مصروف",$I$8:$I$5007,"&lt;&gt;مرفوض"))</f>
        <v/>
      </c>
      <c r="P4883" s="25">
        <f>IF(A4883&lt;&gt;"عهدة","",N(F4883)-O4883)</f>
        <v/>
      </c>
      <c r="Q4883" s="26">
        <f>IF(A4883="","",IF(A4883="عهدة",IF(N(F4883)=0,"⚠ أدخل قيمة العهدة",IF(P4883&lt;0,"⛔ عجز / زيادة مصروفات "&amp;TEXT(-P4883,"#,##0"),IF(COUNTIFS($B$8:$B$5007,B4883,$A$8:$A$5007,"مصروف",$I$8:$I$5007,"&lt;&gt;مرفوض",$K$8:$K$5007,"&lt;&gt;نعم")&gt;0,"⚠ "&amp;COUNTIFS($B$8:$B$5007,B4883,$A$8:$A$5007,"مصروف",$I$8:$I$5007,"&lt;&gt;مرفوض",$K$8:$K$5007,"&lt;&gt;نعم")&amp;" مصروف غير مسوى",IF(L4883="تمت التسوية",IF(P4883=0,"✔ متوازنة وتمت التسوية","✔ تمت التسوية – متبقي "&amp;TEXT(P4883,"#,##0")),IF(P4883&gt;0,"متبقي "&amp;TEXT(P4883,"#,##0"),"✔ متوازنة"))))),IF(R4883=0,"⚠ أضف سطر عهدة أولًا",IF(OR(C4883="",N(G4883)=0),"⚠ أكمل التاريخ والقيمة",IF(S4883="","⚠ التاريخ خارج السنة المالية",IF(H4883="","⚠ اختر بند الموازنة",IF(I4883="مرفوض","✖ مرفوض من المدير",IF(I4883&lt;&gt;"موافق","⏳ بانتظار موافقة المدير",IF(K4883&lt;&gt;"نعم","⚠ غير مسوى مع الحسابات","✔ معتمد ومسوى")))))))))</f>
        <v/>
      </c>
      <c r="R4883">
        <f>N(R4882)+IF(A4883="عهدة",1,0)</f>
        <v/>
      </c>
      <c r="S4883">
        <f>IF(C4883="","",IF(AND(C4883&gt;=DATE(2026,9,1),C4883&lt;=DATE(2027,8,31)),(YEAR(C4883)-2026)*12+MONTH(C4883)-8,""))</f>
        <v/>
      </c>
      <c r="T4883">
        <f>IF(AND(A4883="مصروف",R4883&gt;0,I4883="موافق",S4883&lt;&gt;"",H4883&lt;&gt;""),N(G4883),0)</f>
        <v/>
      </c>
    </row>
    <row r="4884">
      <c r="A4884" s="19" t="n"/>
      <c r="B4884" s="20">
        <f>IF(A4884="","",IF(R4884=0,"⚠ أضف سطر عهدة أولًا","BDR-"&amp;TEXT(R4884,"000")))</f>
        <v/>
      </c>
      <c r="C4884" s="21" t="n"/>
      <c r="D4884" s="20">
        <f>IF(C4884="","",IF(S4884="","خارج السنة المالية",INDEX(القوائم!$D$2:$D$13,S4884)))</f>
        <v/>
      </c>
      <c r="E4884" s="22" t="n"/>
      <c r="F4884" s="23" t="n"/>
      <c r="G4884" s="23" t="n"/>
      <c r="H4884" s="22" t="n"/>
      <c r="I4884" s="19" t="n"/>
      <c r="J4884" s="21" t="n"/>
      <c r="K4884" s="19" t="n"/>
      <c r="L4884" s="19" t="n"/>
      <c r="M4884" s="21" t="n"/>
      <c r="N4884" s="22" t="n"/>
      <c r="O4884" s="24">
        <f>IF(A4884&lt;&gt;"عهدة","",SUMIFS($G$8:$G$5007,$B$8:$B$5007,B4884,$A$8:$A$5007,"مصروف",$I$8:$I$5007,"&lt;&gt;مرفوض"))</f>
        <v/>
      </c>
      <c r="P4884" s="25">
        <f>IF(A4884&lt;&gt;"عهدة","",N(F4884)-O4884)</f>
        <v/>
      </c>
      <c r="Q4884" s="26">
        <f>IF(A4884="","",IF(A4884="عهدة",IF(N(F4884)=0,"⚠ أدخل قيمة العهدة",IF(P4884&lt;0,"⛔ عجز / زيادة مصروفات "&amp;TEXT(-P4884,"#,##0"),IF(COUNTIFS($B$8:$B$5007,B4884,$A$8:$A$5007,"مصروف",$I$8:$I$5007,"&lt;&gt;مرفوض",$K$8:$K$5007,"&lt;&gt;نعم")&gt;0,"⚠ "&amp;COUNTIFS($B$8:$B$5007,B4884,$A$8:$A$5007,"مصروف",$I$8:$I$5007,"&lt;&gt;مرفوض",$K$8:$K$5007,"&lt;&gt;نعم")&amp;" مصروف غير مسوى",IF(L4884="تمت التسوية",IF(P4884=0,"✔ متوازنة وتمت التسوية","✔ تمت التسوية – متبقي "&amp;TEXT(P4884,"#,##0")),IF(P4884&gt;0,"متبقي "&amp;TEXT(P4884,"#,##0"),"✔ متوازنة"))))),IF(R4884=0,"⚠ أضف سطر عهدة أولًا",IF(OR(C4884="",N(G4884)=0),"⚠ أكمل التاريخ والقيمة",IF(S4884="","⚠ التاريخ خارج السنة المالية",IF(H4884="","⚠ اختر بند الموازنة",IF(I4884="مرفوض","✖ مرفوض من المدير",IF(I4884&lt;&gt;"موافق","⏳ بانتظار موافقة المدير",IF(K4884&lt;&gt;"نعم","⚠ غير مسوى مع الحسابات","✔ معتمد ومسوى")))))))))</f>
        <v/>
      </c>
      <c r="R4884">
        <f>N(R4883)+IF(A4884="عهدة",1,0)</f>
        <v/>
      </c>
      <c r="S4884">
        <f>IF(C4884="","",IF(AND(C4884&gt;=DATE(2026,9,1),C4884&lt;=DATE(2027,8,31)),(YEAR(C4884)-2026)*12+MONTH(C4884)-8,""))</f>
        <v/>
      </c>
      <c r="T4884">
        <f>IF(AND(A4884="مصروف",R4884&gt;0,I4884="موافق",S4884&lt;&gt;"",H4884&lt;&gt;""),N(G4884),0)</f>
        <v/>
      </c>
    </row>
    <row r="4885">
      <c r="A4885" s="19" t="n"/>
      <c r="B4885" s="20">
        <f>IF(A4885="","",IF(R4885=0,"⚠ أضف سطر عهدة أولًا","BDR-"&amp;TEXT(R4885,"000")))</f>
        <v/>
      </c>
      <c r="C4885" s="21" t="n"/>
      <c r="D4885" s="20">
        <f>IF(C4885="","",IF(S4885="","خارج السنة المالية",INDEX(القوائم!$D$2:$D$13,S4885)))</f>
        <v/>
      </c>
      <c r="E4885" s="22" t="n"/>
      <c r="F4885" s="23" t="n"/>
      <c r="G4885" s="23" t="n"/>
      <c r="H4885" s="22" t="n"/>
      <c r="I4885" s="19" t="n"/>
      <c r="J4885" s="21" t="n"/>
      <c r="K4885" s="19" t="n"/>
      <c r="L4885" s="19" t="n"/>
      <c r="M4885" s="21" t="n"/>
      <c r="N4885" s="22" t="n"/>
      <c r="O4885" s="24">
        <f>IF(A4885&lt;&gt;"عهدة","",SUMIFS($G$8:$G$5007,$B$8:$B$5007,B4885,$A$8:$A$5007,"مصروف",$I$8:$I$5007,"&lt;&gt;مرفوض"))</f>
        <v/>
      </c>
      <c r="P4885" s="25">
        <f>IF(A4885&lt;&gt;"عهدة","",N(F4885)-O4885)</f>
        <v/>
      </c>
      <c r="Q4885" s="26">
        <f>IF(A4885="","",IF(A4885="عهدة",IF(N(F4885)=0,"⚠ أدخل قيمة العهدة",IF(P4885&lt;0,"⛔ عجز / زيادة مصروفات "&amp;TEXT(-P4885,"#,##0"),IF(COUNTIFS($B$8:$B$5007,B4885,$A$8:$A$5007,"مصروف",$I$8:$I$5007,"&lt;&gt;مرفوض",$K$8:$K$5007,"&lt;&gt;نعم")&gt;0,"⚠ "&amp;COUNTIFS($B$8:$B$5007,B4885,$A$8:$A$5007,"مصروف",$I$8:$I$5007,"&lt;&gt;مرفوض",$K$8:$K$5007,"&lt;&gt;نعم")&amp;" مصروف غير مسوى",IF(L4885="تمت التسوية",IF(P4885=0,"✔ متوازنة وتمت التسوية","✔ تمت التسوية – متبقي "&amp;TEXT(P4885,"#,##0")),IF(P4885&gt;0,"متبقي "&amp;TEXT(P4885,"#,##0"),"✔ متوازنة"))))),IF(R4885=0,"⚠ أضف سطر عهدة أولًا",IF(OR(C4885="",N(G4885)=0),"⚠ أكمل التاريخ والقيمة",IF(S4885="","⚠ التاريخ خارج السنة المالية",IF(H4885="","⚠ اختر بند الموازنة",IF(I4885="مرفوض","✖ مرفوض من المدير",IF(I4885&lt;&gt;"موافق","⏳ بانتظار موافقة المدير",IF(K4885&lt;&gt;"نعم","⚠ غير مسوى مع الحسابات","✔ معتمد ومسوى")))))))))</f>
        <v/>
      </c>
      <c r="R4885">
        <f>N(R4884)+IF(A4885="عهدة",1,0)</f>
        <v/>
      </c>
      <c r="S4885">
        <f>IF(C4885="","",IF(AND(C4885&gt;=DATE(2026,9,1),C4885&lt;=DATE(2027,8,31)),(YEAR(C4885)-2026)*12+MONTH(C4885)-8,""))</f>
        <v/>
      </c>
      <c r="T4885">
        <f>IF(AND(A4885="مصروف",R4885&gt;0,I4885="موافق",S4885&lt;&gt;"",H4885&lt;&gt;""),N(G4885),0)</f>
        <v/>
      </c>
    </row>
    <row r="4886">
      <c r="A4886" s="19" t="n"/>
      <c r="B4886" s="20">
        <f>IF(A4886="","",IF(R4886=0,"⚠ أضف سطر عهدة أولًا","BDR-"&amp;TEXT(R4886,"000")))</f>
        <v/>
      </c>
      <c r="C4886" s="21" t="n"/>
      <c r="D4886" s="20">
        <f>IF(C4886="","",IF(S4886="","خارج السنة المالية",INDEX(القوائم!$D$2:$D$13,S4886)))</f>
        <v/>
      </c>
      <c r="E4886" s="22" t="n"/>
      <c r="F4886" s="23" t="n"/>
      <c r="G4886" s="23" t="n"/>
      <c r="H4886" s="22" t="n"/>
      <c r="I4886" s="19" t="n"/>
      <c r="J4886" s="21" t="n"/>
      <c r="K4886" s="19" t="n"/>
      <c r="L4886" s="19" t="n"/>
      <c r="M4886" s="21" t="n"/>
      <c r="N4886" s="22" t="n"/>
      <c r="O4886" s="24">
        <f>IF(A4886&lt;&gt;"عهدة","",SUMIFS($G$8:$G$5007,$B$8:$B$5007,B4886,$A$8:$A$5007,"مصروف",$I$8:$I$5007,"&lt;&gt;مرفوض"))</f>
        <v/>
      </c>
      <c r="P4886" s="25">
        <f>IF(A4886&lt;&gt;"عهدة","",N(F4886)-O4886)</f>
        <v/>
      </c>
      <c r="Q4886" s="26">
        <f>IF(A4886="","",IF(A4886="عهدة",IF(N(F4886)=0,"⚠ أدخل قيمة العهدة",IF(P4886&lt;0,"⛔ عجز / زيادة مصروفات "&amp;TEXT(-P4886,"#,##0"),IF(COUNTIFS($B$8:$B$5007,B4886,$A$8:$A$5007,"مصروف",$I$8:$I$5007,"&lt;&gt;مرفوض",$K$8:$K$5007,"&lt;&gt;نعم")&gt;0,"⚠ "&amp;COUNTIFS($B$8:$B$5007,B4886,$A$8:$A$5007,"مصروف",$I$8:$I$5007,"&lt;&gt;مرفوض",$K$8:$K$5007,"&lt;&gt;نعم")&amp;" مصروف غير مسوى",IF(L4886="تمت التسوية",IF(P4886=0,"✔ متوازنة وتمت التسوية","✔ تمت التسوية – متبقي "&amp;TEXT(P4886,"#,##0")),IF(P4886&gt;0,"متبقي "&amp;TEXT(P4886,"#,##0"),"✔ متوازنة"))))),IF(R4886=0,"⚠ أضف سطر عهدة أولًا",IF(OR(C4886="",N(G4886)=0),"⚠ أكمل التاريخ والقيمة",IF(S4886="","⚠ التاريخ خارج السنة المالية",IF(H4886="","⚠ اختر بند الموازنة",IF(I4886="مرفوض","✖ مرفوض من المدير",IF(I4886&lt;&gt;"موافق","⏳ بانتظار موافقة المدير",IF(K4886&lt;&gt;"نعم","⚠ غير مسوى مع الحسابات","✔ معتمد ومسوى")))))))))</f>
        <v/>
      </c>
      <c r="R4886">
        <f>N(R4885)+IF(A4886="عهدة",1,0)</f>
        <v/>
      </c>
      <c r="S4886">
        <f>IF(C4886="","",IF(AND(C4886&gt;=DATE(2026,9,1),C4886&lt;=DATE(2027,8,31)),(YEAR(C4886)-2026)*12+MONTH(C4886)-8,""))</f>
        <v/>
      </c>
      <c r="T4886">
        <f>IF(AND(A4886="مصروف",R4886&gt;0,I4886="موافق",S4886&lt;&gt;"",H4886&lt;&gt;""),N(G4886),0)</f>
        <v/>
      </c>
    </row>
    <row r="4887">
      <c r="A4887" s="19" t="n"/>
      <c r="B4887" s="20">
        <f>IF(A4887="","",IF(R4887=0,"⚠ أضف سطر عهدة أولًا","BDR-"&amp;TEXT(R4887,"000")))</f>
        <v/>
      </c>
      <c r="C4887" s="21" t="n"/>
      <c r="D4887" s="20">
        <f>IF(C4887="","",IF(S4887="","خارج السنة المالية",INDEX(القوائم!$D$2:$D$13,S4887)))</f>
        <v/>
      </c>
      <c r="E4887" s="22" t="n"/>
      <c r="F4887" s="23" t="n"/>
      <c r="G4887" s="23" t="n"/>
      <c r="H4887" s="22" t="n"/>
      <c r="I4887" s="19" t="n"/>
      <c r="J4887" s="21" t="n"/>
      <c r="K4887" s="19" t="n"/>
      <c r="L4887" s="19" t="n"/>
      <c r="M4887" s="21" t="n"/>
      <c r="N4887" s="22" t="n"/>
      <c r="O4887" s="24">
        <f>IF(A4887&lt;&gt;"عهدة","",SUMIFS($G$8:$G$5007,$B$8:$B$5007,B4887,$A$8:$A$5007,"مصروف",$I$8:$I$5007,"&lt;&gt;مرفوض"))</f>
        <v/>
      </c>
      <c r="P4887" s="25">
        <f>IF(A4887&lt;&gt;"عهدة","",N(F4887)-O4887)</f>
        <v/>
      </c>
      <c r="Q4887" s="26">
        <f>IF(A4887="","",IF(A4887="عهدة",IF(N(F4887)=0,"⚠ أدخل قيمة العهدة",IF(P4887&lt;0,"⛔ عجز / زيادة مصروفات "&amp;TEXT(-P4887,"#,##0"),IF(COUNTIFS($B$8:$B$5007,B4887,$A$8:$A$5007,"مصروف",$I$8:$I$5007,"&lt;&gt;مرفوض",$K$8:$K$5007,"&lt;&gt;نعم")&gt;0,"⚠ "&amp;COUNTIFS($B$8:$B$5007,B4887,$A$8:$A$5007,"مصروف",$I$8:$I$5007,"&lt;&gt;مرفوض",$K$8:$K$5007,"&lt;&gt;نعم")&amp;" مصروف غير مسوى",IF(L4887="تمت التسوية",IF(P4887=0,"✔ متوازنة وتمت التسوية","✔ تمت التسوية – متبقي "&amp;TEXT(P4887,"#,##0")),IF(P4887&gt;0,"متبقي "&amp;TEXT(P4887,"#,##0"),"✔ متوازنة"))))),IF(R4887=0,"⚠ أضف سطر عهدة أولًا",IF(OR(C4887="",N(G4887)=0),"⚠ أكمل التاريخ والقيمة",IF(S4887="","⚠ التاريخ خارج السنة المالية",IF(H4887="","⚠ اختر بند الموازنة",IF(I4887="مرفوض","✖ مرفوض من المدير",IF(I4887&lt;&gt;"موافق","⏳ بانتظار موافقة المدير",IF(K4887&lt;&gt;"نعم","⚠ غير مسوى مع الحسابات","✔ معتمد ومسوى")))))))))</f>
        <v/>
      </c>
      <c r="R4887">
        <f>N(R4886)+IF(A4887="عهدة",1,0)</f>
        <v/>
      </c>
      <c r="S4887">
        <f>IF(C4887="","",IF(AND(C4887&gt;=DATE(2026,9,1),C4887&lt;=DATE(2027,8,31)),(YEAR(C4887)-2026)*12+MONTH(C4887)-8,""))</f>
        <v/>
      </c>
      <c r="T4887">
        <f>IF(AND(A4887="مصروف",R4887&gt;0,I4887="موافق",S4887&lt;&gt;"",H4887&lt;&gt;""),N(G4887),0)</f>
        <v/>
      </c>
    </row>
    <row r="4888">
      <c r="A4888" s="19" t="n"/>
      <c r="B4888" s="20">
        <f>IF(A4888="","",IF(R4888=0,"⚠ أضف سطر عهدة أولًا","BDR-"&amp;TEXT(R4888,"000")))</f>
        <v/>
      </c>
      <c r="C4888" s="21" t="n"/>
      <c r="D4888" s="20">
        <f>IF(C4888="","",IF(S4888="","خارج السنة المالية",INDEX(القوائم!$D$2:$D$13,S4888)))</f>
        <v/>
      </c>
      <c r="E4888" s="22" t="n"/>
      <c r="F4888" s="23" t="n"/>
      <c r="G4888" s="23" t="n"/>
      <c r="H4888" s="22" t="n"/>
      <c r="I4888" s="19" t="n"/>
      <c r="J4888" s="21" t="n"/>
      <c r="K4888" s="19" t="n"/>
      <c r="L4888" s="19" t="n"/>
      <c r="M4888" s="21" t="n"/>
      <c r="N4888" s="22" t="n"/>
      <c r="O4888" s="24">
        <f>IF(A4888&lt;&gt;"عهدة","",SUMIFS($G$8:$G$5007,$B$8:$B$5007,B4888,$A$8:$A$5007,"مصروف",$I$8:$I$5007,"&lt;&gt;مرفوض"))</f>
        <v/>
      </c>
      <c r="P4888" s="25">
        <f>IF(A4888&lt;&gt;"عهدة","",N(F4888)-O4888)</f>
        <v/>
      </c>
      <c r="Q4888" s="26">
        <f>IF(A4888="","",IF(A4888="عهدة",IF(N(F4888)=0,"⚠ أدخل قيمة العهدة",IF(P4888&lt;0,"⛔ عجز / زيادة مصروفات "&amp;TEXT(-P4888,"#,##0"),IF(COUNTIFS($B$8:$B$5007,B4888,$A$8:$A$5007,"مصروف",$I$8:$I$5007,"&lt;&gt;مرفوض",$K$8:$K$5007,"&lt;&gt;نعم")&gt;0,"⚠ "&amp;COUNTIFS($B$8:$B$5007,B4888,$A$8:$A$5007,"مصروف",$I$8:$I$5007,"&lt;&gt;مرفوض",$K$8:$K$5007,"&lt;&gt;نعم")&amp;" مصروف غير مسوى",IF(L4888="تمت التسوية",IF(P4888=0,"✔ متوازنة وتمت التسوية","✔ تمت التسوية – متبقي "&amp;TEXT(P4888,"#,##0")),IF(P4888&gt;0,"متبقي "&amp;TEXT(P4888,"#,##0"),"✔ متوازنة"))))),IF(R4888=0,"⚠ أضف سطر عهدة أولًا",IF(OR(C4888="",N(G4888)=0),"⚠ أكمل التاريخ والقيمة",IF(S4888="","⚠ التاريخ خارج السنة المالية",IF(H4888="","⚠ اختر بند الموازنة",IF(I4888="مرفوض","✖ مرفوض من المدير",IF(I4888&lt;&gt;"موافق","⏳ بانتظار موافقة المدير",IF(K4888&lt;&gt;"نعم","⚠ غير مسوى مع الحسابات","✔ معتمد ومسوى")))))))))</f>
        <v/>
      </c>
      <c r="R4888">
        <f>N(R4887)+IF(A4888="عهدة",1,0)</f>
        <v/>
      </c>
      <c r="S4888">
        <f>IF(C4888="","",IF(AND(C4888&gt;=DATE(2026,9,1),C4888&lt;=DATE(2027,8,31)),(YEAR(C4888)-2026)*12+MONTH(C4888)-8,""))</f>
        <v/>
      </c>
      <c r="T4888">
        <f>IF(AND(A4888="مصروف",R4888&gt;0,I4888="موافق",S4888&lt;&gt;"",H4888&lt;&gt;""),N(G4888),0)</f>
        <v/>
      </c>
    </row>
    <row r="4889">
      <c r="A4889" s="19" t="n"/>
      <c r="B4889" s="20">
        <f>IF(A4889="","",IF(R4889=0,"⚠ أضف سطر عهدة أولًا","BDR-"&amp;TEXT(R4889,"000")))</f>
        <v/>
      </c>
      <c r="C4889" s="21" t="n"/>
      <c r="D4889" s="20">
        <f>IF(C4889="","",IF(S4889="","خارج السنة المالية",INDEX(القوائم!$D$2:$D$13,S4889)))</f>
        <v/>
      </c>
      <c r="E4889" s="22" t="n"/>
      <c r="F4889" s="23" t="n"/>
      <c r="G4889" s="23" t="n"/>
      <c r="H4889" s="22" t="n"/>
      <c r="I4889" s="19" t="n"/>
      <c r="J4889" s="21" t="n"/>
      <c r="K4889" s="19" t="n"/>
      <c r="L4889" s="19" t="n"/>
      <c r="M4889" s="21" t="n"/>
      <c r="N4889" s="22" t="n"/>
      <c r="O4889" s="24">
        <f>IF(A4889&lt;&gt;"عهدة","",SUMIFS($G$8:$G$5007,$B$8:$B$5007,B4889,$A$8:$A$5007,"مصروف",$I$8:$I$5007,"&lt;&gt;مرفوض"))</f>
        <v/>
      </c>
      <c r="P4889" s="25">
        <f>IF(A4889&lt;&gt;"عهدة","",N(F4889)-O4889)</f>
        <v/>
      </c>
      <c r="Q4889" s="26">
        <f>IF(A4889="","",IF(A4889="عهدة",IF(N(F4889)=0,"⚠ أدخل قيمة العهدة",IF(P4889&lt;0,"⛔ عجز / زيادة مصروفات "&amp;TEXT(-P4889,"#,##0"),IF(COUNTIFS($B$8:$B$5007,B4889,$A$8:$A$5007,"مصروف",$I$8:$I$5007,"&lt;&gt;مرفوض",$K$8:$K$5007,"&lt;&gt;نعم")&gt;0,"⚠ "&amp;COUNTIFS($B$8:$B$5007,B4889,$A$8:$A$5007,"مصروف",$I$8:$I$5007,"&lt;&gt;مرفوض",$K$8:$K$5007,"&lt;&gt;نعم")&amp;" مصروف غير مسوى",IF(L4889="تمت التسوية",IF(P4889=0,"✔ متوازنة وتمت التسوية","✔ تمت التسوية – متبقي "&amp;TEXT(P4889,"#,##0")),IF(P4889&gt;0,"متبقي "&amp;TEXT(P4889,"#,##0"),"✔ متوازنة"))))),IF(R4889=0,"⚠ أضف سطر عهدة أولًا",IF(OR(C4889="",N(G4889)=0),"⚠ أكمل التاريخ والقيمة",IF(S4889="","⚠ التاريخ خارج السنة المالية",IF(H4889="","⚠ اختر بند الموازنة",IF(I4889="مرفوض","✖ مرفوض من المدير",IF(I4889&lt;&gt;"موافق","⏳ بانتظار موافقة المدير",IF(K4889&lt;&gt;"نعم","⚠ غير مسوى مع الحسابات","✔ معتمد ومسوى")))))))))</f>
        <v/>
      </c>
      <c r="R4889">
        <f>N(R4888)+IF(A4889="عهدة",1,0)</f>
        <v/>
      </c>
      <c r="S4889">
        <f>IF(C4889="","",IF(AND(C4889&gt;=DATE(2026,9,1),C4889&lt;=DATE(2027,8,31)),(YEAR(C4889)-2026)*12+MONTH(C4889)-8,""))</f>
        <v/>
      </c>
      <c r="T4889">
        <f>IF(AND(A4889="مصروف",R4889&gt;0,I4889="موافق",S4889&lt;&gt;"",H4889&lt;&gt;""),N(G4889),0)</f>
        <v/>
      </c>
    </row>
    <row r="4890">
      <c r="A4890" s="19" t="n"/>
      <c r="B4890" s="20">
        <f>IF(A4890="","",IF(R4890=0,"⚠ أضف سطر عهدة أولًا","BDR-"&amp;TEXT(R4890,"000")))</f>
        <v/>
      </c>
      <c r="C4890" s="21" t="n"/>
      <c r="D4890" s="20">
        <f>IF(C4890="","",IF(S4890="","خارج السنة المالية",INDEX(القوائم!$D$2:$D$13,S4890)))</f>
        <v/>
      </c>
      <c r="E4890" s="22" t="n"/>
      <c r="F4890" s="23" t="n"/>
      <c r="G4890" s="23" t="n"/>
      <c r="H4890" s="22" t="n"/>
      <c r="I4890" s="19" t="n"/>
      <c r="J4890" s="21" t="n"/>
      <c r="K4890" s="19" t="n"/>
      <c r="L4890" s="19" t="n"/>
      <c r="M4890" s="21" t="n"/>
      <c r="N4890" s="22" t="n"/>
      <c r="O4890" s="24">
        <f>IF(A4890&lt;&gt;"عهدة","",SUMIFS($G$8:$G$5007,$B$8:$B$5007,B4890,$A$8:$A$5007,"مصروف",$I$8:$I$5007,"&lt;&gt;مرفوض"))</f>
        <v/>
      </c>
      <c r="P4890" s="25">
        <f>IF(A4890&lt;&gt;"عهدة","",N(F4890)-O4890)</f>
        <v/>
      </c>
      <c r="Q4890" s="26">
        <f>IF(A4890="","",IF(A4890="عهدة",IF(N(F4890)=0,"⚠ أدخل قيمة العهدة",IF(P4890&lt;0,"⛔ عجز / زيادة مصروفات "&amp;TEXT(-P4890,"#,##0"),IF(COUNTIFS($B$8:$B$5007,B4890,$A$8:$A$5007,"مصروف",$I$8:$I$5007,"&lt;&gt;مرفوض",$K$8:$K$5007,"&lt;&gt;نعم")&gt;0,"⚠ "&amp;COUNTIFS($B$8:$B$5007,B4890,$A$8:$A$5007,"مصروف",$I$8:$I$5007,"&lt;&gt;مرفوض",$K$8:$K$5007,"&lt;&gt;نعم")&amp;" مصروف غير مسوى",IF(L4890="تمت التسوية",IF(P4890=0,"✔ متوازنة وتمت التسوية","✔ تمت التسوية – متبقي "&amp;TEXT(P4890,"#,##0")),IF(P4890&gt;0,"متبقي "&amp;TEXT(P4890,"#,##0"),"✔ متوازنة"))))),IF(R4890=0,"⚠ أضف سطر عهدة أولًا",IF(OR(C4890="",N(G4890)=0),"⚠ أكمل التاريخ والقيمة",IF(S4890="","⚠ التاريخ خارج السنة المالية",IF(H4890="","⚠ اختر بند الموازنة",IF(I4890="مرفوض","✖ مرفوض من المدير",IF(I4890&lt;&gt;"موافق","⏳ بانتظار موافقة المدير",IF(K4890&lt;&gt;"نعم","⚠ غير مسوى مع الحسابات","✔ معتمد ومسوى")))))))))</f>
        <v/>
      </c>
      <c r="R4890">
        <f>N(R4889)+IF(A4890="عهدة",1,0)</f>
        <v/>
      </c>
      <c r="S4890">
        <f>IF(C4890="","",IF(AND(C4890&gt;=DATE(2026,9,1),C4890&lt;=DATE(2027,8,31)),(YEAR(C4890)-2026)*12+MONTH(C4890)-8,""))</f>
        <v/>
      </c>
      <c r="T4890">
        <f>IF(AND(A4890="مصروف",R4890&gt;0,I4890="موافق",S4890&lt;&gt;"",H4890&lt;&gt;""),N(G4890),0)</f>
        <v/>
      </c>
    </row>
    <row r="4891">
      <c r="A4891" s="19" t="n"/>
      <c r="B4891" s="20">
        <f>IF(A4891="","",IF(R4891=0,"⚠ أضف سطر عهدة أولًا","BDR-"&amp;TEXT(R4891,"000")))</f>
        <v/>
      </c>
      <c r="C4891" s="21" t="n"/>
      <c r="D4891" s="20">
        <f>IF(C4891="","",IF(S4891="","خارج السنة المالية",INDEX(القوائم!$D$2:$D$13,S4891)))</f>
        <v/>
      </c>
      <c r="E4891" s="22" t="n"/>
      <c r="F4891" s="23" t="n"/>
      <c r="G4891" s="23" t="n"/>
      <c r="H4891" s="22" t="n"/>
      <c r="I4891" s="19" t="n"/>
      <c r="J4891" s="21" t="n"/>
      <c r="K4891" s="19" t="n"/>
      <c r="L4891" s="19" t="n"/>
      <c r="M4891" s="21" t="n"/>
      <c r="N4891" s="22" t="n"/>
      <c r="O4891" s="24">
        <f>IF(A4891&lt;&gt;"عهدة","",SUMIFS($G$8:$G$5007,$B$8:$B$5007,B4891,$A$8:$A$5007,"مصروف",$I$8:$I$5007,"&lt;&gt;مرفوض"))</f>
        <v/>
      </c>
      <c r="P4891" s="25">
        <f>IF(A4891&lt;&gt;"عهدة","",N(F4891)-O4891)</f>
        <v/>
      </c>
      <c r="Q4891" s="26">
        <f>IF(A4891="","",IF(A4891="عهدة",IF(N(F4891)=0,"⚠ أدخل قيمة العهدة",IF(P4891&lt;0,"⛔ عجز / زيادة مصروفات "&amp;TEXT(-P4891,"#,##0"),IF(COUNTIFS($B$8:$B$5007,B4891,$A$8:$A$5007,"مصروف",$I$8:$I$5007,"&lt;&gt;مرفوض",$K$8:$K$5007,"&lt;&gt;نعم")&gt;0,"⚠ "&amp;COUNTIFS($B$8:$B$5007,B4891,$A$8:$A$5007,"مصروف",$I$8:$I$5007,"&lt;&gt;مرفوض",$K$8:$K$5007,"&lt;&gt;نعم")&amp;" مصروف غير مسوى",IF(L4891="تمت التسوية",IF(P4891=0,"✔ متوازنة وتمت التسوية","✔ تمت التسوية – متبقي "&amp;TEXT(P4891,"#,##0")),IF(P4891&gt;0,"متبقي "&amp;TEXT(P4891,"#,##0"),"✔ متوازنة"))))),IF(R4891=0,"⚠ أضف سطر عهدة أولًا",IF(OR(C4891="",N(G4891)=0),"⚠ أكمل التاريخ والقيمة",IF(S4891="","⚠ التاريخ خارج السنة المالية",IF(H4891="","⚠ اختر بند الموازنة",IF(I4891="مرفوض","✖ مرفوض من المدير",IF(I4891&lt;&gt;"موافق","⏳ بانتظار موافقة المدير",IF(K4891&lt;&gt;"نعم","⚠ غير مسوى مع الحسابات","✔ معتمد ومسوى")))))))))</f>
        <v/>
      </c>
      <c r="R4891">
        <f>N(R4890)+IF(A4891="عهدة",1,0)</f>
        <v/>
      </c>
      <c r="S4891">
        <f>IF(C4891="","",IF(AND(C4891&gt;=DATE(2026,9,1),C4891&lt;=DATE(2027,8,31)),(YEAR(C4891)-2026)*12+MONTH(C4891)-8,""))</f>
        <v/>
      </c>
      <c r="T4891">
        <f>IF(AND(A4891="مصروف",R4891&gt;0,I4891="موافق",S4891&lt;&gt;"",H4891&lt;&gt;""),N(G4891),0)</f>
        <v/>
      </c>
    </row>
    <row r="4892">
      <c r="A4892" s="19" t="n"/>
      <c r="B4892" s="20">
        <f>IF(A4892="","",IF(R4892=0,"⚠ أضف سطر عهدة أولًا","BDR-"&amp;TEXT(R4892,"000")))</f>
        <v/>
      </c>
      <c r="C4892" s="21" t="n"/>
      <c r="D4892" s="20">
        <f>IF(C4892="","",IF(S4892="","خارج السنة المالية",INDEX(القوائم!$D$2:$D$13,S4892)))</f>
        <v/>
      </c>
      <c r="E4892" s="22" t="n"/>
      <c r="F4892" s="23" t="n"/>
      <c r="G4892" s="23" t="n"/>
      <c r="H4892" s="22" t="n"/>
      <c r="I4892" s="19" t="n"/>
      <c r="J4892" s="21" t="n"/>
      <c r="K4892" s="19" t="n"/>
      <c r="L4892" s="19" t="n"/>
      <c r="M4892" s="21" t="n"/>
      <c r="N4892" s="22" t="n"/>
      <c r="O4892" s="24">
        <f>IF(A4892&lt;&gt;"عهدة","",SUMIFS($G$8:$G$5007,$B$8:$B$5007,B4892,$A$8:$A$5007,"مصروف",$I$8:$I$5007,"&lt;&gt;مرفوض"))</f>
        <v/>
      </c>
      <c r="P4892" s="25">
        <f>IF(A4892&lt;&gt;"عهدة","",N(F4892)-O4892)</f>
        <v/>
      </c>
      <c r="Q4892" s="26">
        <f>IF(A4892="","",IF(A4892="عهدة",IF(N(F4892)=0,"⚠ أدخل قيمة العهدة",IF(P4892&lt;0,"⛔ عجز / زيادة مصروفات "&amp;TEXT(-P4892,"#,##0"),IF(COUNTIFS($B$8:$B$5007,B4892,$A$8:$A$5007,"مصروف",$I$8:$I$5007,"&lt;&gt;مرفوض",$K$8:$K$5007,"&lt;&gt;نعم")&gt;0,"⚠ "&amp;COUNTIFS($B$8:$B$5007,B4892,$A$8:$A$5007,"مصروف",$I$8:$I$5007,"&lt;&gt;مرفوض",$K$8:$K$5007,"&lt;&gt;نعم")&amp;" مصروف غير مسوى",IF(L4892="تمت التسوية",IF(P4892=0,"✔ متوازنة وتمت التسوية","✔ تمت التسوية – متبقي "&amp;TEXT(P4892,"#,##0")),IF(P4892&gt;0,"متبقي "&amp;TEXT(P4892,"#,##0"),"✔ متوازنة"))))),IF(R4892=0,"⚠ أضف سطر عهدة أولًا",IF(OR(C4892="",N(G4892)=0),"⚠ أكمل التاريخ والقيمة",IF(S4892="","⚠ التاريخ خارج السنة المالية",IF(H4892="","⚠ اختر بند الموازنة",IF(I4892="مرفوض","✖ مرفوض من المدير",IF(I4892&lt;&gt;"موافق","⏳ بانتظار موافقة المدير",IF(K4892&lt;&gt;"نعم","⚠ غير مسوى مع الحسابات","✔ معتمد ومسوى")))))))))</f>
        <v/>
      </c>
      <c r="R4892">
        <f>N(R4891)+IF(A4892="عهدة",1,0)</f>
        <v/>
      </c>
      <c r="S4892">
        <f>IF(C4892="","",IF(AND(C4892&gt;=DATE(2026,9,1),C4892&lt;=DATE(2027,8,31)),(YEAR(C4892)-2026)*12+MONTH(C4892)-8,""))</f>
        <v/>
      </c>
      <c r="T4892">
        <f>IF(AND(A4892="مصروف",R4892&gt;0,I4892="موافق",S4892&lt;&gt;"",H4892&lt;&gt;""),N(G4892),0)</f>
        <v/>
      </c>
    </row>
    <row r="4893">
      <c r="A4893" s="19" t="n"/>
      <c r="B4893" s="20">
        <f>IF(A4893="","",IF(R4893=0,"⚠ أضف سطر عهدة أولًا","BDR-"&amp;TEXT(R4893,"000")))</f>
        <v/>
      </c>
      <c r="C4893" s="21" t="n"/>
      <c r="D4893" s="20">
        <f>IF(C4893="","",IF(S4893="","خارج السنة المالية",INDEX(القوائم!$D$2:$D$13,S4893)))</f>
        <v/>
      </c>
      <c r="E4893" s="22" t="n"/>
      <c r="F4893" s="23" t="n"/>
      <c r="G4893" s="23" t="n"/>
      <c r="H4893" s="22" t="n"/>
      <c r="I4893" s="19" t="n"/>
      <c r="J4893" s="21" t="n"/>
      <c r="K4893" s="19" t="n"/>
      <c r="L4893" s="19" t="n"/>
      <c r="M4893" s="21" t="n"/>
      <c r="N4893" s="22" t="n"/>
      <c r="O4893" s="24">
        <f>IF(A4893&lt;&gt;"عهدة","",SUMIFS($G$8:$G$5007,$B$8:$B$5007,B4893,$A$8:$A$5007,"مصروف",$I$8:$I$5007,"&lt;&gt;مرفوض"))</f>
        <v/>
      </c>
      <c r="P4893" s="25">
        <f>IF(A4893&lt;&gt;"عهدة","",N(F4893)-O4893)</f>
        <v/>
      </c>
      <c r="Q4893" s="26">
        <f>IF(A4893="","",IF(A4893="عهدة",IF(N(F4893)=0,"⚠ أدخل قيمة العهدة",IF(P4893&lt;0,"⛔ عجز / زيادة مصروفات "&amp;TEXT(-P4893,"#,##0"),IF(COUNTIFS($B$8:$B$5007,B4893,$A$8:$A$5007,"مصروف",$I$8:$I$5007,"&lt;&gt;مرفوض",$K$8:$K$5007,"&lt;&gt;نعم")&gt;0,"⚠ "&amp;COUNTIFS($B$8:$B$5007,B4893,$A$8:$A$5007,"مصروف",$I$8:$I$5007,"&lt;&gt;مرفوض",$K$8:$K$5007,"&lt;&gt;نعم")&amp;" مصروف غير مسوى",IF(L4893="تمت التسوية",IF(P4893=0,"✔ متوازنة وتمت التسوية","✔ تمت التسوية – متبقي "&amp;TEXT(P4893,"#,##0")),IF(P4893&gt;0,"متبقي "&amp;TEXT(P4893,"#,##0"),"✔ متوازنة"))))),IF(R4893=0,"⚠ أضف سطر عهدة أولًا",IF(OR(C4893="",N(G4893)=0),"⚠ أكمل التاريخ والقيمة",IF(S4893="","⚠ التاريخ خارج السنة المالية",IF(H4893="","⚠ اختر بند الموازنة",IF(I4893="مرفوض","✖ مرفوض من المدير",IF(I4893&lt;&gt;"موافق","⏳ بانتظار موافقة المدير",IF(K4893&lt;&gt;"نعم","⚠ غير مسوى مع الحسابات","✔ معتمد ومسوى")))))))))</f>
        <v/>
      </c>
      <c r="R4893">
        <f>N(R4892)+IF(A4893="عهدة",1,0)</f>
        <v/>
      </c>
      <c r="S4893">
        <f>IF(C4893="","",IF(AND(C4893&gt;=DATE(2026,9,1),C4893&lt;=DATE(2027,8,31)),(YEAR(C4893)-2026)*12+MONTH(C4893)-8,""))</f>
        <v/>
      </c>
      <c r="T4893">
        <f>IF(AND(A4893="مصروف",R4893&gt;0,I4893="موافق",S4893&lt;&gt;"",H4893&lt;&gt;""),N(G4893),0)</f>
        <v/>
      </c>
    </row>
    <row r="4894">
      <c r="A4894" s="19" t="n"/>
      <c r="B4894" s="20">
        <f>IF(A4894="","",IF(R4894=0,"⚠ أضف سطر عهدة أولًا","BDR-"&amp;TEXT(R4894,"000")))</f>
        <v/>
      </c>
      <c r="C4894" s="21" t="n"/>
      <c r="D4894" s="20">
        <f>IF(C4894="","",IF(S4894="","خارج السنة المالية",INDEX(القوائم!$D$2:$D$13,S4894)))</f>
        <v/>
      </c>
      <c r="E4894" s="22" t="n"/>
      <c r="F4894" s="23" t="n"/>
      <c r="G4894" s="23" t="n"/>
      <c r="H4894" s="22" t="n"/>
      <c r="I4894" s="19" t="n"/>
      <c r="J4894" s="21" t="n"/>
      <c r="K4894" s="19" t="n"/>
      <c r="L4894" s="19" t="n"/>
      <c r="M4894" s="21" t="n"/>
      <c r="N4894" s="22" t="n"/>
      <c r="O4894" s="24">
        <f>IF(A4894&lt;&gt;"عهدة","",SUMIFS($G$8:$G$5007,$B$8:$B$5007,B4894,$A$8:$A$5007,"مصروف",$I$8:$I$5007,"&lt;&gt;مرفوض"))</f>
        <v/>
      </c>
      <c r="P4894" s="25">
        <f>IF(A4894&lt;&gt;"عهدة","",N(F4894)-O4894)</f>
        <v/>
      </c>
      <c r="Q4894" s="26">
        <f>IF(A4894="","",IF(A4894="عهدة",IF(N(F4894)=0,"⚠ أدخل قيمة العهدة",IF(P4894&lt;0,"⛔ عجز / زيادة مصروفات "&amp;TEXT(-P4894,"#,##0"),IF(COUNTIFS($B$8:$B$5007,B4894,$A$8:$A$5007,"مصروف",$I$8:$I$5007,"&lt;&gt;مرفوض",$K$8:$K$5007,"&lt;&gt;نعم")&gt;0,"⚠ "&amp;COUNTIFS($B$8:$B$5007,B4894,$A$8:$A$5007,"مصروف",$I$8:$I$5007,"&lt;&gt;مرفوض",$K$8:$K$5007,"&lt;&gt;نعم")&amp;" مصروف غير مسوى",IF(L4894="تمت التسوية",IF(P4894=0,"✔ متوازنة وتمت التسوية","✔ تمت التسوية – متبقي "&amp;TEXT(P4894,"#,##0")),IF(P4894&gt;0,"متبقي "&amp;TEXT(P4894,"#,##0"),"✔ متوازنة"))))),IF(R4894=0,"⚠ أضف سطر عهدة أولًا",IF(OR(C4894="",N(G4894)=0),"⚠ أكمل التاريخ والقيمة",IF(S4894="","⚠ التاريخ خارج السنة المالية",IF(H4894="","⚠ اختر بند الموازنة",IF(I4894="مرفوض","✖ مرفوض من المدير",IF(I4894&lt;&gt;"موافق","⏳ بانتظار موافقة المدير",IF(K4894&lt;&gt;"نعم","⚠ غير مسوى مع الحسابات","✔ معتمد ومسوى")))))))))</f>
        <v/>
      </c>
      <c r="R4894">
        <f>N(R4893)+IF(A4894="عهدة",1,0)</f>
        <v/>
      </c>
      <c r="S4894">
        <f>IF(C4894="","",IF(AND(C4894&gt;=DATE(2026,9,1),C4894&lt;=DATE(2027,8,31)),(YEAR(C4894)-2026)*12+MONTH(C4894)-8,""))</f>
        <v/>
      </c>
      <c r="T4894">
        <f>IF(AND(A4894="مصروف",R4894&gt;0,I4894="موافق",S4894&lt;&gt;"",H4894&lt;&gt;""),N(G4894),0)</f>
        <v/>
      </c>
    </row>
    <row r="4895">
      <c r="A4895" s="19" t="n"/>
      <c r="B4895" s="20">
        <f>IF(A4895="","",IF(R4895=0,"⚠ أضف سطر عهدة أولًا","BDR-"&amp;TEXT(R4895,"000")))</f>
        <v/>
      </c>
      <c r="C4895" s="21" t="n"/>
      <c r="D4895" s="20">
        <f>IF(C4895="","",IF(S4895="","خارج السنة المالية",INDEX(القوائم!$D$2:$D$13,S4895)))</f>
        <v/>
      </c>
      <c r="E4895" s="22" t="n"/>
      <c r="F4895" s="23" t="n"/>
      <c r="G4895" s="23" t="n"/>
      <c r="H4895" s="22" t="n"/>
      <c r="I4895" s="19" t="n"/>
      <c r="J4895" s="21" t="n"/>
      <c r="K4895" s="19" t="n"/>
      <c r="L4895" s="19" t="n"/>
      <c r="M4895" s="21" t="n"/>
      <c r="N4895" s="22" t="n"/>
      <c r="O4895" s="24">
        <f>IF(A4895&lt;&gt;"عهدة","",SUMIFS($G$8:$G$5007,$B$8:$B$5007,B4895,$A$8:$A$5007,"مصروف",$I$8:$I$5007,"&lt;&gt;مرفوض"))</f>
        <v/>
      </c>
      <c r="P4895" s="25">
        <f>IF(A4895&lt;&gt;"عهدة","",N(F4895)-O4895)</f>
        <v/>
      </c>
      <c r="Q4895" s="26">
        <f>IF(A4895="","",IF(A4895="عهدة",IF(N(F4895)=0,"⚠ أدخل قيمة العهدة",IF(P4895&lt;0,"⛔ عجز / زيادة مصروفات "&amp;TEXT(-P4895,"#,##0"),IF(COUNTIFS($B$8:$B$5007,B4895,$A$8:$A$5007,"مصروف",$I$8:$I$5007,"&lt;&gt;مرفوض",$K$8:$K$5007,"&lt;&gt;نعم")&gt;0,"⚠ "&amp;COUNTIFS($B$8:$B$5007,B4895,$A$8:$A$5007,"مصروف",$I$8:$I$5007,"&lt;&gt;مرفوض",$K$8:$K$5007,"&lt;&gt;نعم")&amp;" مصروف غير مسوى",IF(L4895="تمت التسوية",IF(P4895=0,"✔ متوازنة وتمت التسوية","✔ تمت التسوية – متبقي "&amp;TEXT(P4895,"#,##0")),IF(P4895&gt;0,"متبقي "&amp;TEXT(P4895,"#,##0"),"✔ متوازنة"))))),IF(R4895=0,"⚠ أضف سطر عهدة أولًا",IF(OR(C4895="",N(G4895)=0),"⚠ أكمل التاريخ والقيمة",IF(S4895="","⚠ التاريخ خارج السنة المالية",IF(H4895="","⚠ اختر بند الموازنة",IF(I4895="مرفوض","✖ مرفوض من المدير",IF(I4895&lt;&gt;"موافق","⏳ بانتظار موافقة المدير",IF(K4895&lt;&gt;"نعم","⚠ غير مسوى مع الحسابات","✔ معتمد ومسوى")))))))))</f>
        <v/>
      </c>
      <c r="R4895">
        <f>N(R4894)+IF(A4895="عهدة",1,0)</f>
        <v/>
      </c>
      <c r="S4895">
        <f>IF(C4895="","",IF(AND(C4895&gt;=DATE(2026,9,1),C4895&lt;=DATE(2027,8,31)),(YEAR(C4895)-2026)*12+MONTH(C4895)-8,""))</f>
        <v/>
      </c>
      <c r="T4895">
        <f>IF(AND(A4895="مصروف",R4895&gt;0,I4895="موافق",S4895&lt;&gt;"",H4895&lt;&gt;""),N(G4895),0)</f>
        <v/>
      </c>
    </row>
    <row r="4896">
      <c r="A4896" s="19" t="n"/>
      <c r="B4896" s="20">
        <f>IF(A4896="","",IF(R4896=0,"⚠ أضف سطر عهدة أولًا","BDR-"&amp;TEXT(R4896,"000")))</f>
        <v/>
      </c>
      <c r="C4896" s="21" t="n"/>
      <c r="D4896" s="20">
        <f>IF(C4896="","",IF(S4896="","خارج السنة المالية",INDEX(القوائم!$D$2:$D$13,S4896)))</f>
        <v/>
      </c>
      <c r="E4896" s="22" t="n"/>
      <c r="F4896" s="23" t="n"/>
      <c r="G4896" s="23" t="n"/>
      <c r="H4896" s="22" t="n"/>
      <c r="I4896" s="19" t="n"/>
      <c r="J4896" s="21" t="n"/>
      <c r="K4896" s="19" t="n"/>
      <c r="L4896" s="19" t="n"/>
      <c r="M4896" s="21" t="n"/>
      <c r="N4896" s="22" t="n"/>
      <c r="O4896" s="24">
        <f>IF(A4896&lt;&gt;"عهدة","",SUMIFS($G$8:$G$5007,$B$8:$B$5007,B4896,$A$8:$A$5007,"مصروف",$I$8:$I$5007,"&lt;&gt;مرفوض"))</f>
        <v/>
      </c>
      <c r="P4896" s="25">
        <f>IF(A4896&lt;&gt;"عهدة","",N(F4896)-O4896)</f>
        <v/>
      </c>
      <c r="Q4896" s="26">
        <f>IF(A4896="","",IF(A4896="عهدة",IF(N(F4896)=0,"⚠ أدخل قيمة العهدة",IF(P4896&lt;0,"⛔ عجز / زيادة مصروفات "&amp;TEXT(-P4896,"#,##0"),IF(COUNTIFS($B$8:$B$5007,B4896,$A$8:$A$5007,"مصروف",$I$8:$I$5007,"&lt;&gt;مرفوض",$K$8:$K$5007,"&lt;&gt;نعم")&gt;0,"⚠ "&amp;COUNTIFS($B$8:$B$5007,B4896,$A$8:$A$5007,"مصروف",$I$8:$I$5007,"&lt;&gt;مرفوض",$K$8:$K$5007,"&lt;&gt;نعم")&amp;" مصروف غير مسوى",IF(L4896="تمت التسوية",IF(P4896=0,"✔ متوازنة وتمت التسوية","✔ تمت التسوية – متبقي "&amp;TEXT(P4896,"#,##0")),IF(P4896&gt;0,"متبقي "&amp;TEXT(P4896,"#,##0"),"✔ متوازنة"))))),IF(R4896=0,"⚠ أضف سطر عهدة أولًا",IF(OR(C4896="",N(G4896)=0),"⚠ أكمل التاريخ والقيمة",IF(S4896="","⚠ التاريخ خارج السنة المالية",IF(H4896="","⚠ اختر بند الموازنة",IF(I4896="مرفوض","✖ مرفوض من المدير",IF(I4896&lt;&gt;"موافق","⏳ بانتظار موافقة المدير",IF(K4896&lt;&gt;"نعم","⚠ غير مسوى مع الحسابات","✔ معتمد ومسوى")))))))))</f>
        <v/>
      </c>
      <c r="R4896">
        <f>N(R4895)+IF(A4896="عهدة",1,0)</f>
        <v/>
      </c>
      <c r="S4896">
        <f>IF(C4896="","",IF(AND(C4896&gt;=DATE(2026,9,1),C4896&lt;=DATE(2027,8,31)),(YEAR(C4896)-2026)*12+MONTH(C4896)-8,""))</f>
        <v/>
      </c>
      <c r="T4896">
        <f>IF(AND(A4896="مصروف",R4896&gt;0,I4896="موافق",S4896&lt;&gt;"",H4896&lt;&gt;""),N(G4896),0)</f>
        <v/>
      </c>
    </row>
    <row r="4897">
      <c r="A4897" s="19" t="n"/>
      <c r="B4897" s="20">
        <f>IF(A4897="","",IF(R4897=0,"⚠ أضف سطر عهدة أولًا","BDR-"&amp;TEXT(R4897,"000")))</f>
        <v/>
      </c>
      <c r="C4897" s="21" t="n"/>
      <c r="D4897" s="20">
        <f>IF(C4897="","",IF(S4897="","خارج السنة المالية",INDEX(القوائم!$D$2:$D$13,S4897)))</f>
        <v/>
      </c>
      <c r="E4897" s="22" t="n"/>
      <c r="F4897" s="23" t="n"/>
      <c r="G4897" s="23" t="n"/>
      <c r="H4897" s="22" t="n"/>
      <c r="I4897" s="19" t="n"/>
      <c r="J4897" s="21" t="n"/>
      <c r="K4897" s="19" t="n"/>
      <c r="L4897" s="19" t="n"/>
      <c r="M4897" s="21" t="n"/>
      <c r="N4897" s="22" t="n"/>
      <c r="O4897" s="24">
        <f>IF(A4897&lt;&gt;"عهدة","",SUMIFS($G$8:$G$5007,$B$8:$B$5007,B4897,$A$8:$A$5007,"مصروف",$I$8:$I$5007,"&lt;&gt;مرفوض"))</f>
        <v/>
      </c>
      <c r="P4897" s="25">
        <f>IF(A4897&lt;&gt;"عهدة","",N(F4897)-O4897)</f>
        <v/>
      </c>
      <c r="Q4897" s="26">
        <f>IF(A4897="","",IF(A4897="عهدة",IF(N(F4897)=0,"⚠ أدخل قيمة العهدة",IF(P4897&lt;0,"⛔ عجز / زيادة مصروفات "&amp;TEXT(-P4897,"#,##0"),IF(COUNTIFS($B$8:$B$5007,B4897,$A$8:$A$5007,"مصروف",$I$8:$I$5007,"&lt;&gt;مرفوض",$K$8:$K$5007,"&lt;&gt;نعم")&gt;0,"⚠ "&amp;COUNTIFS($B$8:$B$5007,B4897,$A$8:$A$5007,"مصروف",$I$8:$I$5007,"&lt;&gt;مرفوض",$K$8:$K$5007,"&lt;&gt;نعم")&amp;" مصروف غير مسوى",IF(L4897="تمت التسوية",IF(P4897=0,"✔ متوازنة وتمت التسوية","✔ تمت التسوية – متبقي "&amp;TEXT(P4897,"#,##0")),IF(P4897&gt;0,"متبقي "&amp;TEXT(P4897,"#,##0"),"✔ متوازنة"))))),IF(R4897=0,"⚠ أضف سطر عهدة أولًا",IF(OR(C4897="",N(G4897)=0),"⚠ أكمل التاريخ والقيمة",IF(S4897="","⚠ التاريخ خارج السنة المالية",IF(H4897="","⚠ اختر بند الموازنة",IF(I4897="مرفوض","✖ مرفوض من المدير",IF(I4897&lt;&gt;"موافق","⏳ بانتظار موافقة المدير",IF(K4897&lt;&gt;"نعم","⚠ غير مسوى مع الحسابات","✔ معتمد ومسوى")))))))))</f>
        <v/>
      </c>
      <c r="R4897">
        <f>N(R4896)+IF(A4897="عهدة",1,0)</f>
        <v/>
      </c>
      <c r="S4897">
        <f>IF(C4897="","",IF(AND(C4897&gt;=DATE(2026,9,1),C4897&lt;=DATE(2027,8,31)),(YEAR(C4897)-2026)*12+MONTH(C4897)-8,""))</f>
        <v/>
      </c>
      <c r="T4897">
        <f>IF(AND(A4897="مصروف",R4897&gt;0,I4897="موافق",S4897&lt;&gt;"",H4897&lt;&gt;""),N(G4897),0)</f>
        <v/>
      </c>
    </row>
    <row r="4898">
      <c r="A4898" s="19" t="n"/>
      <c r="B4898" s="20">
        <f>IF(A4898="","",IF(R4898=0,"⚠ أضف سطر عهدة أولًا","BDR-"&amp;TEXT(R4898,"000")))</f>
        <v/>
      </c>
      <c r="C4898" s="21" t="n"/>
      <c r="D4898" s="20">
        <f>IF(C4898="","",IF(S4898="","خارج السنة المالية",INDEX(القوائم!$D$2:$D$13,S4898)))</f>
        <v/>
      </c>
      <c r="E4898" s="22" t="n"/>
      <c r="F4898" s="23" t="n"/>
      <c r="G4898" s="23" t="n"/>
      <c r="H4898" s="22" t="n"/>
      <c r="I4898" s="19" t="n"/>
      <c r="J4898" s="21" t="n"/>
      <c r="K4898" s="19" t="n"/>
      <c r="L4898" s="19" t="n"/>
      <c r="M4898" s="21" t="n"/>
      <c r="N4898" s="22" t="n"/>
      <c r="O4898" s="24">
        <f>IF(A4898&lt;&gt;"عهدة","",SUMIFS($G$8:$G$5007,$B$8:$B$5007,B4898,$A$8:$A$5007,"مصروف",$I$8:$I$5007,"&lt;&gt;مرفوض"))</f>
        <v/>
      </c>
      <c r="P4898" s="25">
        <f>IF(A4898&lt;&gt;"عهدة","",N(F4898)-O4898)</f>
        <v/>
      </c>
      <c r="Q4898" s="26">
        <f>IF(A4898="","",IF(A4898="عهدة",IF(N(F4898)=0,"⚠ أدخل قيمة العهدة",IF(P4898&lt;0,"⛔ عجز / زيادة مصروفات "&amp;TEXT(-P4898,"#,##0"),IF(COUNTIFS($B$8:$B$5007,B4898,$A$8:$A$5007,"مصروف",$I$8:$I$5007,"&lt;&gt;مرفوض",$K$8:$K$5007,"&lt;&gt;نعم")&gt;0,"⚠ "&amp;COUNTIFS($B$8:$B$5007,B4898,$A$8:$A$5007,"مصروف",$I$8:$I$5007,"&lt;&gt;مرفوض",$K$8:$K$5007,"&lt;&gt;نعم")&amp;" مصروف غير مسوى",IF(L4898="تمت التسوية",IF(P4898=0,"✔ متوازنة وتمت التسوية","✔ تمت التسوية – متبقي "&amp;TEXT(P4898,"#,##0")),IF(P4898&gt;0,"متبقي "&amp;TEXT(P4898,"#,##0"),"✔ متوازنة"))))),IF(R4898=0,"⚠ أضف سطر عهدة أولًا",IF(OR(C4898="",N(G4898)=0),"⚠ أكمل التاريخ والقيمة",IF(S4898="","⚠ التاريخ خارج السنة المالية",IF(H4898="","⚠ اختر بند الموازنة",IF(I4898="مرفوض","✖ مرفوض من المدير",IF(I4898&lt;&gt;"موافق","⏳ بانتظار موافقة المدير",IF(K4898&lt;&gt;"نعم","⚠ غير مسوى مع الحسابات","✔ معتمد ومسوى")))))))))</f>
        <v/>
      </c>
      <c r="R4898">
        <f>N(R4897)+IF(A4898="عهدة",1,0)</f>
        <v/>
      </c>
      <c r="S4898">
        <f>IF(C4898="","",IF(AND(C4898&gt;=DATE(2026,9,1),C4898&lt;=DATE(2027,8,31)),(YEAR(C4898)-2026)*12+MONTH(C4898)-8,""))</f>
        <v/>
      </c>
      <c r="T4898">
        <f>IF(AND(A4898="مصروف",R4898&gt;0,I4898="موافق",S4898&lt;&gt;"",H4898&lt;&gt;""),N(G4898),0)</f>
        <v/>
      </c>
    </row>
    <row r="4899">
      <c r="A4899" s="19" t="n"/>
      <c r="B4899" s="20">
        <f>IF(A4899="","",IF(R4899=0,"⚠ أضف سطر عهدة أولًا","BDR-"&amp;TEXT(R4899,"000")))</f>
        <v/>
      </c>
      <c r="C4899" s="21" t="n"/>
      <c r="D4899" s="20">
        <f>IF(C4899="","",IF(S4899="","خارج السنة المالية",INDEX(القوائم!$D$2:$D$13,S4899)))</f>
        <v/>
      </c>
      <c r="E4899" s="22" t="n"/>
      <c r="F4899" s="23" t="n"/>
      <c r="G4899" s="23" t="n"/>
      <c r="H4899" s="22" t="n"/>
      <c r="I4899" s="19" t="n"/>
      <c r="J4899" s="21" t="n"/>
      <c r="K4899" s="19" t="n"/>
      <c r="L4899" s="19" t="n"/>
      <c r="M4899" s="21" t="n"/>
      <c r="N4899" s="22" t="n"/>
      <c r="O4899" s="24">
        <f>IF(A4899&lt;&gt;"عهدة","",SUMIFS($G$8:$G$5007,$B$8:$B$5007,B4899,$A$8:$A$5007,"مصروف",$I$8:$I$5007,"&lt;&gt;مرفوض"))</f>
        <v/>
      </c>
      <c r="P4899" s="25">
        <f>IF(A4899&lt;&gt;"عهدة","",N(F4899)-O4899)</f>
        <v/>
      </c>
      <c r="Q4899" s="26">
        <f>IF(A4899="","",IF(A4899="عهدة",IF(N(F4899)=0,"⚠ أدخل قيمة العهدة",IF(P4899&lt;0,"⛔ عجز / زيادة مصروفات "&amp;TEXT(-P4899,"#,##0"),IF(COUNTIFS($B$8:$B$5007,B4899,$A$8:$A$5007,"مصروف",$I$8:$I$5007,"&lt;&gt;مرفوض",$K$8:$K$5007,"&lt;&gt;نعم")&gt;0,"⚠ "&amp;COUNTIFS($B$8:$B$5007,B4899,$A$8:$A$5007,"مصروف",$I$8:$I$5007,"&lt;&gt;مرفوض",$K$8:$K$5007,"&lt;&gt;نعم")&amp;" مصروف غير مسوى",IF(L4899="تمت التسوية",IF(P4899=0,"✔ متوازنة وتمت التسوية","✔ تمت التسوية – متبقي "&amp;TEXT(P4899,"#,##0")),IF(P4899&gt;0,"متبقي "&amp;TEXT(P4899,"#,##0"),"✔ متوازنة"))))),IF(R4899=0,"⚠ أضف سطر عهدة أولًا",IF(OR(C4899="",N(G4899)=0),"⚠ أكمل التاريخ والقيمة",IF(S4899="","⚠ التاريخ خارج السنة المالية",IF(H4899="","⚠ اختر بند الموازنة",IF(I4899="مرفوض","✖ مرفوض من المدير",IF(I4899&lt;&gt;"موافق","⏳ بانتظار موافقة المدير",IF(K4899&lt;&gt;"نعم","⚠ غير مسوى مع الحسابات","✔ معتمد ومسوى")))))))))</f>
        <v/>
      </c>
      <c r="R4899">
        <f>N(R4898)+IF(A4899="عهدة",1,0)</f>
        <v/>
      </c>
      <c r="S4899">
        <f>IF(C4899="","",IF(AND(C4899&gt;=DATE(2026,9,1),C4899&lt;=DATE(2027,8,31)),(YEAR(C4899)-2026)*12+MONTH(C4899)-8,""))</f>
        <v/>
      </c>
      <c r="T4899">
        <f>IF(AND(A4899="مصروف",R4899&gt;0,I4899="موافق",S4899&lt;&gt;"",H4899&lt;&gt;""),N(G4899),0)</f>
        <v/>
      </c>
    </row>
    <row r="4900">
      <c r="A4900" s="19" t="n"/>
      <c r="B4900" s="20">
        <f>IF(A4900="","",IF(R4900=0,"⚠ أضف سطر عهدة أولًا","BDR-"&amp;TEXT(R4900,"000")))</f>
        <v/>
      </c>
      <c r="C4900" s="21" t="n"/>
      <c r="D4900" s="20">
        <f>IF(C4900="","",IF(S4900="","خارج السنة المالية",INDEX(القوائم!$D$2:$D$13,S4900)))</f>
        <v/>
      </c>
      <c r="E4900" s="22" t="n"/>
      <c r="F4900" s="23" t="n"/>
      <c r="G4900" s="23" t="n"/>
      <c r="H4900" s="22" t="n"/>
      <c r="I4900" s="19" t="n"/>
      <c r="J4900" s="21" t="n"/>
      <c r="K4900" s="19" t="n"/>
      <c r="L4900" s="19" t="n"/>
      <c r="M4900" s="21" t="n"/>
      <c r="N4900" s="22" t="n"/>
      <c r="O4900" s="24">
        <f>IF(A4900&lt;&gt;"عهدة","",SUMIFS($G$8:$G$5007,$B$8:$B$5007,B4900,$A$8:$A$5007,"مصروف",$I$8:$I$5007,"&lt;&gt;مرفوض"))</f>
        <v/>
      </c>
      <c r="P4900" s="25">
        <f>IF(A4900&lt;&gt;"عهدة","",N(F4900)-O4900)</f>
        <v/>
      </c>
      <c r="Q4900" s="26">
        <f>IF(A4900="","",IF(A4900="عهدة",IF(N(F4900)=0,"⚠ أدخل قيمة العهدة",IF(P4900&lt;0,"⛔ عجز / زيادة مصروفات "&amp;TEXT(-P4900,"#,##0"),IF(COUNTIFS($B$8:$B$5007,B4900,$A$8:$A$5007,"مصروف",$I$8:$I$5007,"&lt;&gt;مرفوض",$K$8:$K$5007,"&lt;&gt;نعم")&gt;0,"⚠ "&amp;COUNTIFS($B$8:$B$5007,B4900,$A$8:$A$5007,"مصروف",$I$8:$I$5007,"&lt;&gt;مرفوض",$K$8:$K$5007,"&lt;&gt;نعم")&amp;" مصروف غير مسوى",IF(L4900="تمت التسوية",IF(P4900=0,"✔ متوازنة وتمت التسوية","✔ تمت التسوية – متبقي "&amp;TEXT(P4900,"#,##0")),IF(P4900&gt;0,"متبقي "&amp;TEXT(P4900,"#,##0"),"✔ متوازنة"))))),IF(R4900=0,"⚠ أضف سطر عهدة أولًا",IF(OR(C4900="",N(G4900)=0),"⚠ أكمل التاريخ والقيمة",IF(S4900="","⚠ التاريخ خارج السنة المالية",IF(H4900="","⚠ اختر بند الموازنة",IF(I4900="مرفوض","✖ مرفوض من المدير",IF(I4900&lt;&gt;"موافق","⏳ بانتظار موافقة المدير",IF(K4900&lt;&gt;"نعم","⚠ غير مسوى مع الحسابات","✔ معتمد ومسوى")))))))))</f>
        <v/>
      </c>
      <c r="R4900">
        <f>N(R4899)+IF(A4900="عهدة",1,0)</f>
        <v/>
      </c>
      <c r="S4900">
        <f>IF(C4900="","",IF(AND(C4900&gt;=DATE(2026,9,1),C4900&lt;=DATE(2027,8,31)),(YEAR(C4900)-2026)*12+MONTH(C4900)-8,""))</f>
        <v/>
      </c>
      <c r="T4900">
        <f>IF(AND(A4900="مصروف",R4900&gt;0,I4900="موافق",S4900&lt;&gt;"",H4900&lt;&gt;""),N(G4900),0)</f>
        <v/>
      </c>
    </row>
    <row r="4901">
      <c r="A4901" s="19" t="n"/>
      <c r="B4901" s="20">
        <f>IF(A4901="","",IF(R4901=0,"⚠ أضف سطر عهدة أولًا","BDR-"&amp;TEXT(R4901,"000")))</f>
        <v/>
      </c>
      <c r="C4901" s="21" t="n"/>
      <c r="D4901" s="20">
        <f>IF(C4901="","",IF(S4901="","خارج السنة المالية",INDEX(القوائم!$D$2:$D$13,S4901)))</f>
        <v/>
      </c>
      <c r="E4901" s="22" t="n"/>
      <c r="F4901" s="23" t="n"/>
      <c r="G4901" s="23" t="n"/>
      <c r="H4901" s="22" t="n"/>
      <c r="I4901" s="19" t="n"/>
      <c r="J4901" s="21" t="n"/>
      <c r="K4901" s="19" t="n"/>
      <c r="L4901" s="19" t="n"/>
      <c r="M4901" s="21" t="n"/>
      <c r="N4901" s="22" t="n"/>
      <c r="O4901" s="24">
        <f>IF(A4901&lt;&gt;"عهدة","",SUMIFS($G$8:$G$5007,$B$8:$B$5007,B4901,$A$8:$A$5007,"مصروف",$I$8:$I$5007,"&lt;&gt;مرفوض"))</f>
        <v/>
      </c>
      <c r="P4901" s="25">
        <f>IF(A4901&lt;&gt;"عهدة","",N(F4901)-O4901)</f>
        <v/>
      </c>
      <c r="Q4901" s="26">
        <f>IF(A4901="","",IF(A4901="عهدة",IF(N(F4901)=0,"⚠ أدخل قيمة العهدة",IF(P4901&lt;0,"⛔ عجز / زيادة مصروفات "&amp;TEXT(-P4901,"#,##0"),IF(COUNTIFS($B$8:$B$5007,B4901,$A$8:$A$5007,"مصروف",$I$8:$I$5007,"&lt;&gt;مرفوض",$K$8:$K$5007,"&lt;&gt;نعم")&gt;0,"⚠ "&amp;COUNTIFS($B$8:$B$5007,B4901,$A$8:$A$5007,"مصروف",$I$8:$I$5007,"&lt;&gt;مرفوض",$K$8:$K$5007,"&lt;&gt;نعم")&amp;" مصروف غير مسوى",IF(L4901="تمت التسوية",IF(P4901=0,"✔ متوازنة وتمت التسوية","✔ تمت التسوية – متبقي "&amp;TEXT(P4901,"#,##0")),IF(P4901&gt;0,"متبقي "&amp;TEXT(P4901,"#,##0"),"✔ متوازنة"))))),IF(R4901=0,"⚠ أضف سطر عهدة أولًا",IF(OR(C4901="",N(G4901)=0),"⚠ أكمل التاريخ والقيمة",IF(S4901="","⚠ التاريخ خارج السنة المالية",IF(H4901="","⚠ اختر بند الموازنة",IF(I4901="مرفوض","✖ مرفوض من المدير",IF(I4901&lt;&gt;"موافق","⏳ بانتظار موافقة المدير",IF(K4901&lt;&gt;"نعم","⚠ غير مسوى مع الحسابات","✔ معتمد ومسوى")))))))))</f>
        <v/>
      </c>
      <c r="R4901">
        <f>N(R4900)+IF(A4901="عهدة",1,0)</f>
        <v/>
      </c>
      <c r="S4901">
        <f>IF(C4901="","",IF(AND(C4901&gt;=DATE(2026,9,1),C4901&lt;=DATE(2027,8,31)),(YEAR(C4901)-2026)*12+MONTH(C4901)-8,""))</f>
        <v/>
      </c>
      <c r="T4901">
        <f>IF(AND(A4901="مصروف",R4901&gt;0,I4901="موافق",S4901&lt;&gt;"",H4901&lt;&gt;""),N(G4901),0)</f>
        <v/>
      </c>
    </row>
    <row r="4902">
      <c r="A4902" s="19" t="n"/>
      <c r="B4902" s="20">
        <f>IF(A4902="","",IF(R4902=0,"⚠ أضف سطر عهدة أولًا","BDR-"&amp;TEXT(R4902,"000")))</f>
        <v/>
      </c>
      <c r="C4902" s="21" t="n"/>
      <c r="D4902" s="20">
        <f>IF(C4902="","",IF(S4902="","خارج السنة المالية",INDEX(القوائم!$D$2:$D$13,S4902)))</f>
        <v/>
      </c>
      <c r="E4902" s="22" t="n"/>
      <c r="F4902" s="23" t="n"/>
      <c r="G4902" s="23" t="n"/>
      <c r="H4902" s="22" t="n"/>
      <c r="I4902" s="19" t="n"/>
      <c r="J4902" s="21" t="n"/>
      <c r="K4902" s="19" t="n"/>
      <c r="L4902" s="19" t="n"/>
      <c r="M4902" s="21" t="n"/>
      <c r="N4902" s="22" t="n"/>
      <c r="O4902" s="24">
        <f>IF(A4902&lt;&gt;"عهدة","",SUMIFS($G$8:$G$5007,$B$8:$B$5007,B4902,$A$8:$A$5007,"مصروف",$I$8:$I$5007,"&lt;&gt;مرفوض"))</f>
        <v/>
      </c>
      <c r="P4902" s="25">
        <f>IF(A4902&lt;&gt;"عهدة","",N(F4902)-O4902)</f>
        <v/>
      </c>
      <c r="Q4902" s="26">
        <f>IF(A4902="","",IF(A4902="عهدة",IF(N(F4902)=0,"⚠ أدخل قيمة العهدة",IF(P4902&lt;0,"⛔ عجز / زيادة مصروفات "&amp;TEXT(-P4902,"#,##0"),IF(COUNTIFS($B$8:$B$5007,B4902,$A$8:$A$5007,"مصروف",$I$8:$I$5007,"&lt;&gt;مرفوض",$K$8:$K$5007,"&lt;&gt;نعم")&gt;0,"⚠ "&amp;COUNTIFS($B$8:$B$5007,B4902,$A$8:$A$5007,"مصروف",$I$8:$I$5007,"&lt;&gt;مرفوض",$K$8:$K$5007,"&lt;&gt;نعم")&amp;" مصروف غير مسوى",IF(L4902="تمت التسوية",IF(P4902=0,"✔ متوازنة وتمت التسوية","✔ تمت التسوية – متبقي "&amp;TEXT(P4902,"#,##0")),IF(P4902&gt;0,"متبقي "&amp;TEXT(P4902,"#,##0"),"✔ متوازنة"))))),IF(R4902=0,"⚠ أضف سطر عهدة أولًا",IF(OR(C4902="",N(G4902)=0),"⚠ أكمل التاريخ والقيمة",IF(S4902="","⚠ التاريخ خارج السنة المالية",IF(H4902="","⚠ اختر بند الموازنة",IF(I4902="مرفوض","✖ مرفوض من المدير",IF(I4902&lt;&gt;"موافق","⏳ بانتظار موافقة المدير",IF(K4902&lt;&gt;"نعم","⚠ غير مسوى مع الحسابات","✔ معتمد ومسوى")))))))))</f>
        <v/>
      </c>
      <c r="R4902">
        <f>N(R4901)+IF(A4902="عهدة",1,0)</f>
        <v/>
      </c>
      <c r="S4902">
        <f>IF(C4902="","",IF(AND(C4902&gt;=DATE(2026,9,1),C4902&lt;=DATE(2027,8,31)),(YEAR(C4902)-2026)*12+MONTH(C4902)-8,""))</f>
        <v/>
      </c>
      <c r="T4902">
        <f>IF(AND(A4902="مصروف",R4902&gt;0,I4902="موافق",S4902&lt;&gt;"",H4902&lt;&gt;""),N(G4902),0)</f>
        <v/>
      </c>
    </row>
    <row r="4903">
      <c r="A4903" s="19" t="n"/>
      <c r="B4903" s="20">
        <f>IF(A4903="","",IF(R4903=0,"⚠ أضف سطر عهدة أولًا","BDR-"&amp;TEXT(R4903,"000")))</f>
        <v/>
      </c>
      <c r="C4903" s="21" t="n"/>
      <c r="D4903" s="20">
        <f>IF(C4903="","",IF(S4903="","خارج السنة المالية",INDEX(القوائم!$D$2:$D$13,S4903)))</f>
        <v/>
      </c>
      <c r="E4903" s="22" t="n"/>
      <c r="F4903" s="23" t="n"/>
      <c r="G4903" s="23" t="n"/>
      <c r="H4903" s="22" t="n"/>
      <c r="I4903" s="19" t="n"/>
      <c r="J4903" s="21" t="n"/>
      <c r="K4903" s="19" t="n"/>
      <c r="L4903" s="19" t="n"/>
      <c r="M4903" s="21" t="n"/>
      <c r="N4903" s="22" t="n"/>
      <c r="O4903" s="24">
        <f>IF(A4903&lt;&gt;"عهدة","",SUMIFS($G$8:$G$5007,$B$8:$B$5007,B4903,$A$8:$A$5007,"مصروف",$I$8:$I$5007,"&lt;&gt;مرفوض"))</f>
        <v/>
      </c>
      <c r="P4903" s="25">
        <f>IF(A4903&lt;&gt;"عهدة","",N(F4903)-O4903)</f>
        <v/>
      </c>
      <c r="Q4903" s="26">
        <f>IF(A4903="","",IF(A4903="عهدة",IF(N(F4903)=0,"⚠ أدخل قيمة العهدة",IF(P4903&lt;0,"⛔ عجز / زيادة مصروفات "&amp;TEXT(-P4903,"#,##0"),IF(COUNTIFS($B$8:$B$5007,B4903,$A$8:$A$5007,"مصروف",$I$8:$I$5007,"&lt;&gt;مرفوض",$K$8:$K$5007,"&lt;&gt;نعم")&gt;0,"⚠ "&amp;COUNTIFS($B$8:$B$5007,B4903,$A$8:$A$5007,"مصروف",$I$8:$I$5007,"&lt;&gt;مرفوض",$K$8:$K$5007,"&lt;&gt;نعم")&amp;" مصروف غير مسوى",IF(L4903="تمت التسوية",IF(P4903=0,"✔ متوازنة وتمت التسوية","✔ تمت التسوية – متبقي "&amp;TEXT(P4903,"#,##0")),IF(P4903&gt;0,"متبقي "&amp;TEXT(P4903,"#,##0"),"✔ متوازنة"))))),IF(R4903=0,"⚠ أضف سطر عهدة أولًا",IF(OR(C4903="",N(G4903)=0),"⚠ أكمل التاريخ والقيمة",IF(S4903="","⚠ التاريخ خارج السنة المالية",IF(H4903="","⚠ اختر بند الموازنة",IF(I4903="مرفوض","✖ مرفوض من المدير",IF(I4903&lt;&gt;"موافق","⏳ بانتظار موافقة المدير",IF(K4903&lt;&gt;"نعم","⚠ غير مسوى مع الحسابات","✔ معتمد ومسوى")))))))))</f>
        <v/>
      </c>
      <c r="R4903">
        <f>N(R4902)+IF(A4903="عهدة",1,0)</f>
        <v/>
      </c>
      <c r="S4903">
        <f>IF(C4903="","",IF(AND(C4903&gt;=DATE(2026,9,1),C4903&lt;=DATE(2027,8,31)),(YEAR(C4903)-2026)*12+MONTH(C4903)-8,""))</f>
        <v/>
      </c>
      <c r="T4903">
        <f>IF(AND(A4903="مصروف",R4903&gt;0,I4903="موافق",S4903&lt;&gt;"",H4903&lt;&gt;""),N(G4903),0)</f>
        <v/>
      </c>
    </row>
    <row r="4904">
      <c r="A4904" s="19" t="n"/>
      <c r="B4904" s="20">
        <f>IF(A4904="","",IF(R4904=0,"⚠ أضف سطر عهدة أولًا","BDR-"&amp;TEXT(R4904,"000")))</f>
        <v/>
      </c>
      <c r="C4904" s="21" t="n"/>
      <c r="D4904" s="20">
        <f>IF(C4904="","",IF(S4904="","خارج السنة المالية",INDEX(القوائم!$D$2:$D$13,S4904)))</f>
        <v/>
      </c>
      <c r="E4904" s="22" t="n"/>
      <c r="F4904" s="23" t="n"/>
      <c r="G4904" s="23" t="n"/>
      <c r="H4904" s="22" t="n"/>
      <c r="I4904" s="19" t="n"/>
      <c r="J4904" s="21" t="n"/>
      <c r="K4904" s="19" t="n"/>
      <c r="L4904" s="19" t="n"/>
      <c r="M4904" s="21" t="n"/>
      <c r="N4904" s="22" t="n"/>
      <c r="O4904" s="24">
        <f>IF(A4904&lt;&gt;"عهدة","",SUMIFS($G$8:$G$5007,$B$8:$B$5007,B4904,$A$8:$A$5007,"مصروف",$I$8:$I$5007,"&lt;&gt;مرفوض"))</f>
        <v/>
      </c>
      <c r="P4904" s="25">
        <f>IF(A4904&lt;&gt;"عهدة","",N(F4904)-O4904)</f>
        <v/>
      </c>
      <c r="Q4904" s="26">
        <f>IF(A4904="","",IF(A4904="عهدة",IF(N(F4904)=0,"⚠ أدخل قيمة العهدة",IF(P4904&lt;0,"⛔ عجز / زيادة مصروفات "&amp;TEXT(-P4904,"#,##0"),IF(COUNTIFS($B$8:$B$5007,B4904,$A$8:$A$5007,"مصروف",$I$8:$I$5007,"&lt;&gt;مرفوض",$K$8:$K$5007,"&lt;&gt;نعم")&gt;0,"⚠ "&amp;COUNTIFS($B$8:$B$5007,B4904,$A$8:$A$5007,"مصروف",$I$8:$I$5007,"&lt;&gt;مرفوض",$K$8:$K$5007,"&lt;&gt;نعم")&amp;" مصروف غير مسوى",IF(L4904="تمت التسوية",IF(P4904=0,"✔ متوازنة وتمت التسوية","✔ تمت التسوية – متبقي "&amp;TEXT(P4904,"#,##0")),IF(P4904&gt;0,"متبقي "&amp;TEXT(P4904,"#,##0"),"✔ متوازنة"))))),IF(R4904=0,"⚠ أضف سطر عهدة أولًا",IF(OR(C4904="",N(G4904)=0),"⚠ أكمل التاريخ والقيمة",IF(S4904="","⚠ التاريخ خارج السنة المالية",IF(H4904="","⚠ اختر بند الموازنة",IF(I4904="مرفوض","✖ مرفوض من المدير",IF(I4904&lt;&gt;"موافق","⏳ بانتظار موافقة المدير",IF(K4904&lt;&gt;"نعم","⚠ غير مسوى مع الحسابات","✔ معتمد ومسوى")))))))))</f>
        <v/>
      </c>
      <c r="R4904">
        <f>N(R4903)+IF(A4904="عهدة",1,0)</f>
        <v/>
      </c>
      <c r="S4904">
        <f>IF(C4904="","",IF(AND(C4904&gt;=DATE(2026,9,1),C4904&lt;=DATE(2027,8,31)),(YEAR(C4904)-2026)*12+MONTH(C4904)-8,""))</f>
        <v/>
      </c>
      <c r="T4904">
        <f>IF(AND(A4904="مصروف",R4904&gt;0,I4904="موافق",S4904&lt;&gt;"",H4904&lt;&gt;""),N(G4904),0)</f>
        <v/>
      </c>
    </row>
    <row r="4905">
      <c r="A4905" s="19" t="n"/>
      <c r="B4905" s="20">
        <f>IF(A4905="","",IF(R4905=0,"⚠ أضف سطر عهدة أولًا","BDR-"&amp;TEXT(R4905,"000")))</f>
        <v/>
      </c>
      <c r="C4905" s="21" t="n"/>
      <c r="D4905" s="20">
        <f>IF(C4905="","",IF(S4905="","خارج السنة المالية",INDEX(القوائم!$D$2:$D$13,S4905)))</f>
        <v/>
      </c>
      <c r="E4905" s="22" t="n"/>
      <c r="F4905" s="23" t="n"/>
      <c r="G4905" s="23" t="n"/>
      <c r="H4905" s="22" t="n"/>
      <c r="I4905" s="19" t="n"/>
      <c r="J4905" s="21" t="n"/>
      <c r="K4905" s="19" t="n"/>
      <c r="L4905" s="19" t="n"/>
      <c r="M4905" s="21" t="n"/>
      <c r="N4905" s="22" t="n"/>
      <c r="O4905" s="24">
        <f>IF(A4905&lt;&gt;"عهدة","",SUMIFS($G$8:$G$5007,$B$8:$B$5007,B4905,$A$8:$A$5007,"مصروف",$I$8:$I$5007,"&lt;&gt;مرفوض"))</f>
        <v/>
      </c>
      <c r="P4905" s="25">
        <f>IF(A4905&lt;&gt;"عهدة","",N(F4905)-O4905)</f>
        <v/>
      </c>
      <c r="Q4905" s="26">
        <f>IF(A4905="","",IF(A4905="عهدة",IF(N(F4905)=0,"⚠ أدخل قيمة العهدة",IF(P4905&lt;0,"⛔ عجز / زيادة مصروفات "&amp;TEXT(-P4905,"#,##0"),IF(COUNTIFS($B$8:$B$5007,B4905,$A$8:$A$5007,"مصروف",$I$8:$I$5007,"&lt;&gt;مرفوض",$K$8:$K$5007,"&lt;&gt;نعم")&gt;0,"⚠ "&amp;COUNTIFS($B$8:$B$5007,B4905,$A$8:$A$5007,"مصروف",$I$8:$I$5007,"&lt;&gt;مرفوض",$K$8:$K$5007,"&lt;&gt;نعم")&amp;" مصروف غير مسوى",IF(L4905="تمت التسوية",IF(P4905=0,"✔ متوازنة وتمت التسوية","✔ تمت التسوية – متبقي "&amp;TEXT(P4905,"#,##0")),IF(P4905&gt;0,"متبقي "&amp;TEXT(P4905,"#,##0"),"✔ متوازنة"))))),IF(R4905=0,"⚠ أضف سطر عهدة أولًا",IF(OR(C4905="",N(G4905)=0),"⚠ أكمل التاريخ والقيمة",IF(S4905="","⚠ التاريخ خارج السنة المالية",IF(H4905="","⚠ اختر بند الموازنة",IF(I4905="مرفوض","✖ مرفوض من المدير",IF(I4905&lt;&gt;"موافق","⏳ بانتظار موافقة المدير",IF(K4905&lt;&gt;"نعم","⚠ غير مسوى مع الحسابات","✔ معتمد ومسوى")))))))))</f>
        <v/>
      </c>
      <c r="R4905">
        <f>N(R4904)+IF(A4905="عهدة",1,0)</f>
        <v/>
      </c>
      <c r="S4905">
        <f>IF(C4905="","",IF(AND(C4905&gt;=DATE(2026,9,1),C4905&lt;=DATE(2027,8,31)),(YEAR(C4905)-2026)*12+MONTH(C4905)-8,""))</f>
        <v/>
      </c>
      <c r="T4905">
        <f>IF(AND(A4905="مصروف",R4905&gt;0,I4905="موافق",S4905&lt;&gt;"",H4905&lt;&gt;""),N(G4905),0)</f>
        <v/>
      </c>
    </row>
    <row r="4906">
      <c r="A4906" s="19" t="n"/>
      <c r="B4906" s="20">
        <f>IF(A4906="","",IF(R4906=0,"⚠ أضف سطر عهدة أولًا","BDR-"&amp;TEXT(R4906,"000")))</f>
        <v/>
      </c>
      <c r="C4906" s="21" t="n"/>
      <c r="D4906" s="20">
        <f>IF(C4906="","",IF(S4906="","خارج السنة المالية",INDEX(القوائم!$D$2:$D$13,S4906)))</f>
        <v/>
      </c>
      <c r="E4906" s="22" t="n"/>
      <c r="F4906" s="23" t="n"/>
      <c r="G4906" s="23" t="n"/>
      <c r="H4906" s="22" t="n"/>
      <c r="I4906" s="19" t="n"/>
      <c r="J4906" s="21" t="n"/>
      <c r="K4906" s="19" t="n"/>
      <c r="L4906" s="19" t="n"/>
      <c r="M4906" s="21" t="n"/>
      <c r="N4906" s="22" t="n"/>
      <c r="O4906" s="24">
        <f>IF(A4906&lt;&gt;"عهدة","",SUMIFS($G$8:$G$5007,$B$8:$B$5007,B4906,$A$8:$A$5007,"مصروف",$I$8:$I$5007,"&lt;&gt;مرفوض"))</f>
        <v/>
      </c>
      <c r="P4906" s="25">
        <f>IF(A4906&lt;&gt;"عهدة","",N(F4906)-O4906)</f>
        <v/>
      </c>
      <c r="Q4906" s="26">
        <f>IF(A4906="","",IF(A4906="عهدة",IF(N(F4906)=0,"⚠ أدخل قيمة العهدة",IF(P4906&lt;0,"⛔ عجز / زيادة مصروفات "&amp;TEXT(-P4906,"#,##0"),IF(COUNTIFS($B$8:$B$5007,B4906,$A$8:$A$5007,"مصروف",$I$8:$I$5007,"&lt;&gt;مرفوض",$K$8:$K$5007,"&lt;&gt;نعم")&gt;0,"⚠ "&amp;COUNTIFS($B$8:$B$5007,B4906,$A$8:$A$5007,"مصروف",$I$8:$I$5007,"&lt;&gt;مرفوض",$K$8:$K$5007,"&lt;&gt;نعم")&amp;" مصروف غير مسوى",IF(L4906="تمت التسوية",IF(P4906=0,"✔ متوازنة وتمت التسوية","✔ تمت التسوية – متبقي "&amp;TEXT(P4906,"#,##0")),IF(P4906&gt;0,"متبقي "&amp;TEXT(P4906,"#,##0"),"✔ متوازنة"))))),IF(R4906=0,"⚠ أضف سطر عهدة أولًا",IF(OR(C4906="",N(G4906)=0),"⚠ أكمل التاريخ والقيمة",IF(S4906="","⚠ التاريخ خارج السنة المالية",IF(H4906="","⚠ اختر بند الموازنة",IF(I4906="مرفوض","✖ مرفوض من المدير",IF(I4906&lt;&gt;"موافق","⏳ بانتظار موافقة المدير",IF(K4906&lt;&gt;"نعم","⚠ غير مسوى مع الحسابات","✔ معتمد ومسوى")))))))))</f>
        <v/>
      </c>
      <c r="R4906">
        <f>N(R4905)+IF(A4906="عهدة",1,0)</f>
        <v/>
      </c>
      <c r="S4906">
        <f>IF(C4906="","",IF(AND(C4906&gt;=DATE(2026,9,1),C4906&lt;=DATE(2027,8,31)),(YEAR(C4906)-2026)*12+MONTH(C4906)-8,""))</f>
        <v/>
      </c>
      <c r="T4906">
        <f>IF(AND(A4906="مصروف",R4906&gt;0,I4906="موافق",S4906&lt;&gt;"",H4906&lt;&gt;""),N(G4906),0)</f>
        <v/>
      </c>
    </row>
    <row r="4907">
      <c r="A4907" s="19" t="n"/>
      <c r="B4907" s="20">
        <f>IF(A4907="","",IF(R4907=0,"⚠ أضف سطر عهدة أولًا","BDR-"&amp;TEXT(R4907,"000")))</f>
        <v/>
      </c>
      <c r="C4907" s="21" t="n"/>
      <c r="D4907" s="20">
        <f>IF(C4907="","",IF(S4907="","خارج السنة المالية",INDEX(القوائم!$D$2:$D$13,S4907)))</f>
        <v/>
      </c>
      <c r="E4907" s="22" t="n"/>
      <c r="F4907" s="23" t="n"/>
      <c r="G4907" s="23" t="n"/>
      <c r="H4907" s="22" t="n"/>
      <c r="I4907" s="19" t="n"/>
      <c r="J4907" s="21" t="n"/>
      <c r="K4907" s="19" t="n"/>
      <c r="L4907" s="19" t="n"/>
      <c r="M4907" s="21" t="n"/>
      <c r="N4907" s="22" t="n"/>
      <c r="O4907" s="24">
        <f>IF(A4907&lt;&gt;"عهدة","",SUMIFS($G$8:$G$5007,$B$8:$B$5007,B4907,$A$8:$A$5007,"مصروف",$I$8:$I$5007,"&lt;&gt;مرفوض"))</f>
        <v/>
      </c>
      <c r="P4907" s="25">
        <f>IF(A4907&lt;&gt;"عهدة","",N(F4907)-O4907)</f>
        <v/>
      </c>
      <c r="Q4907" s="26">
        <f>IF(A4907="","",IF(A4907="عهدة",IF(N(F4907)=0,"⚠ أدخل قيمة العهدة",IF(P4907&lt;0,"⛔ عجز / زيادة مصروفات "&amp;TEXT(-P4907,"#,##0"),IF(COUNTIFS($B$8:$B$5007,B4907,$A$8:$A$5007,"مصروف",$I$8:$I$5007,"&lt;&gt;مرفوض",$K$8:$K$5007,"&lt;&gt;نعم")&gt;0,"⚠ "&amp;COUNTIFS($B$8:$B$5007,B4907,$A$8:$A$5007,"مصروف",$I$8:$I$5007,"&lt;&gt;مرفوض",$K$8:$K$5007,"&lt;&gt;نعم")&amp;" مصروف غير مسوى",IF(L4907="تمت التسوية",IF(P4907=0,"✔ متوازنة وتمت التسوية","✔ تمت التسوية – متبقي "&amp;TEXT(P4907,"#,##0")),IF(P4907&gt;0,"متبقي "&amp;TEXT(P4907,"#,##0"),"✔ متوازنة"))))),IF(R4907=0,"⚠ أضف سطر عهدة أولًا",IF(OR(C4907="",N(G4907)=0),"⚠ أكمل التاريخ والقيمة",IF(S4907="","⚠ التاريخ خارج السنة المالية",IF(H4907="","⚠ اختر بند الموازنة",IF(I4907="مرفوض","✖ مرفوض من المدير",IF(I4907&lt;&gt;"موافق","⏳ بانتظار موافقة المدير",IF(K4907&lt;&gt;"نعم","⚠ غير مسوى مع الحسابات","✔ معتمد ومسوى")))))))))</f>
        <v/>
      </c>
      <c r="R4907">
        <f>N(R4906)+IF(A4907="عهدة",1,0)</f>
        <v/>
      </c>
      <c r="S4907">
        <f>IF(C4907="","",IF(AND(C4907&gt;=DATE(2026,9,1),C4907&lt;=DATE(2027,8,31)),(YEAR(C4907)-2026)*12+MONTH(C4907)-8,""))</f>
        <v/>
      </c>
      <c r="T4907">
        <f>IF(AND(A4907="مصروف",R4907&gt;0,I4907="موافق",S4907&lt;&gt;"",H4907&lt;&gt;""),N(G4907),0)</f>
        <v/>
      </c>
    </row>
    <row r="4908">
      <c r="A4908" s="19" t="n"/>
      <c r="B4908" s="20">
        <f>IF(A4908="","",IF(R4908=0,"⚠ أضف سطر عهدة أولًا","BDR-"&amp;TEXT(R4908,"000")))</f>
        <v/>
      </c>
      <c r="C4908" s="21" t="n"/>
      <c r="D4908" s="20">
        <f>IF(C4908="","",IF(S4908="","خارج السنة المالية",INDEX(القوائم!$D$2:$D$13,S4908)))</f>
        <v/>
      </c>
      <c r="E4908" s="22" t="n"/>
      <c r="F4908" s="23" t="n"/>
      <c r="G4908" s="23" t="n"/>
      <c r="H4908" s="22" t="n"/>
      <c r="I4908" s="19" t="n"/>
      <c r="J4908" s="21" t="n"/>
      <c r="K4908" s="19" t="n"/>
      <c r="L4908" s="19" t="n"/>
      <c r="M4908" s="21" t="n"/>
      <c r="N4908" s="22" t="n"/>
      <c r="O4908" s="24">
        <f>IF(A4908&lt;&gt;"عهدة","",SUMIFS($G$8:$G$5007,$B$8:$B$5007,B4908,$A$8:$A$5007,"مصروف",$I$8:$I$5007,"&lt;&gt;مرفوض"))</f>
        <v/>
      </c>
      <c r="P4908" s="25">
        <f>IF(A4908&lt;&gt;"عهدة","",N(F4908)-O4908)</f>
        <v/>
      </c>
      <c r="Q4908" s="26">
        <f>IF(A4908="","",IF(A4908="عهدة",IF(N(F4908)=0,"⚠ أدخل قيمة العهدة",IF(P4908&lt;0,"⛔ عجز / زيادة مصروفات "&amp;TEXT(-P4908,"#,##0"),IF(COUNTIFS($B$8:$B$5007,B4908,$A$8:$A$5007,"مصروف",$I$8:$I$5007,"&lt;&gt;مرفوض",$K$8:$K$5007,"&lt;&gt;نعم")&gt;0,"⚠ "&amp;COUNTIFS($B$8:$B$5007,B4908,$A$8:$A$5007,"مصروف",$I$8:$I$5007,"&lt;&gt;مرفوض",$K$8:$K$5007,"&lt;&gt;نعم")&amp;" مصروف غير مسوى",IF(L4908="تمت التسوية",IF(P4908=0,"✔ متوازنة وتمت التسوية","✔ تمت التسوية – متبقي "&amp;TEXT(P4908,"#,##0")),IF(P4908&gt;0,"متبقي "&amp;TEXT(P4908,"#,##0"),"✔ متوازنة"))))),IF(R4908=0,"⚠ أضف سطر عهدة أولًا",IF(OR(C4908="",N(G4908)=0),"⚠ أكمل التاريخ والقيمة",IF(S4908="","⚠ التاريخ خارج السنة المالية",IF(H4908="","⚠ اختر بند الموازنة",IF(I4908="مرفوض","✖ مرفوض من المدير",IF(I4908&lt;&gt;"موافق","⏳ بانتظار موافقة المدير",IF(K4908&lt;&gt;"نعم","⚠ غير مسوى مع الحسابات","✔ معتمد ومسوى")))))))))</f>
        <v/>
      </c>
      <c r="R4908">
        <f>N(R4907)+IF(A4908="عهدة",1,0)</f>
        <v/>
      </c>
      <c r="S4908">
        <f>IF(C4908="","",IF(AND(C4908&gt;=DATE(2026,9,1),C4908&lt;=DATE(2027,8,31)),(YEAR(C4908)-2026)*12+MONTH(C4908)-8,""))</f>
        <v/>
      </c>
      <c r="T4908">
        <f>IF(AND(A4908="مصروف",R4908&gt;0,I4908="موافق",S4908&lt;&gt;"",H4908&lt;&gt;""),N(G4908),0)</f>
        <v/>
      </c>
    </row>
    <row r="4909">
      <c r="A4909" s="19" t="n"/>
      <c r="B4909" s="20">
        <f>IF(A4909="","",IF(R4909=0,"⚠ أضف سطر عهدة أولًا","BDR-"&amp;TEXT(R4909,"000")))</f>
        <v/>
      </c>
      <c r="C4909" s="21" t="n"/>
      <c r="D4909" s="20">
        <f>IF(C4909="","",IF(S4909="","خارج السنة المالية",INDEX(القوائم!$D$2:$D$13,S4909)))</f>
        <v/>
      </c>
      <c r="E4909" s="22" t="n"/>
      <c r="F4909" s="23" t="n"/>
      <c r="G4909" s="23" t="n"/>
      <c r="H4909" s="22" t="n"/>
      <c r="I4909" s="19" t="n"/>
      <c r="J4909" s="21" t="n"/>
      <c r="K4909" s="19" t="n"/>
      <c r="L4909" s="19" t="n"/>
      <c r="M4909" s="21" t="n"/>
      <c r="N4909" s="22" t="n"/>
      <c r="O4909" s="24">
        <f>IF(A4909&lt;&gt;"عهدة","",SUMIFS($G$8:$G$5007,$B$8:$B$5007,B4909,$A$8:$A$5007,"مصروف",$I$8:$I$5007,"&lt;&gt;مرفوض"))</f>
        <v/>
      </c>
      <c r="P4909" s="25">
        <f>IF(A4909&lt;&gt;"عهدة","",N(F4909)-O4909)</f>
        <v/>
      </c>
      <c r="Q4909" s="26">
        <f>IF(A4909="","",IF(A4909="عهدة",IF(N(F4909)=0,"⚠ أدخل قيمة العهدة",IF(P4909&lt;0,"⛔ عجز / زيادة مصروفات "&amp;TEXT(-P4909,"#,##0"),IF(COUNTIFS($B$8:$B$5007,B4909,$A$8:$A$5007,"مصروف",$I$8:$I$5007,"&lt;&gt;مرفوض",$K$8:$K$5007,"&lt;&gt;نعم")&gt;0,"⚠ "&amp;COUNTIFS($B$8:$B$5007,B4909,$A$8:$A$5007,"مصروف",$I$8:$I$5007,"&lt;&gt;مرفوض",$K$8:$K$5007,"&lt;&gt;نعم")&amp;" مصروف غير مسوى",IF(L4909="تمت التسوية",IF(P4909=0,"✔ متوازنة وتمت التسوية","✔ تمت التسوية – متبقي "&amp;TEXT(P4909,"#,##0")),IF(P4909&gt;0,"متبقي "&amp;TEXT(P4909,"#,##0"),"✔ متوازنة"))))),IF(R4909=0,"⚠ أضف سطر عهدة أولًا",IF(OR(C4909="",N(G4909)=0),"⚠ أكمل التاريخ والقيمة",IF(S4909="","⚠ التاريخ خارج السنة المالية",IF(H4909="","⚠ اختر بند الموازنة",IF(I4909="مرفوض","✖ مرفوض من المدير",IF(I4909&lt;&gt;"موافق","⏳ بانتظار موافقة المدير",IF(K4909&lt;&gt;"نعم","⚠ غير مسوى مع الحسابات","✔ معتمد ومسوى")))))))))</f>
        <v/>
      </c>
      <c r="R4909">
        <f>N(R4908)+IF(A4909="عهدة",1,0)</f>
        <v/>
      </c>
      <c r="S4909">
        <f>IF(C4909="","",IF(AND(C4909&gt;=DATE(2026,9,1),C4909&lt;=DATE(2027,8,31)),(YEAR(C4909)-2026)*12+MONTH(C4909)-8,""))</f>
        <v/>
      </c>
      <c r="T4909">
        <f>IF(AND(A4909="مصروف",R4909&gt;0,I4909="موافق",S4909&lt;&gt;"",H4909&lt;&gt;""),N(G4909),0)</f>
        <v/>
      </c>
    </row>
    <row r="4910">
      <c r="A4910" s="19" t="n"/>
      <c r="B4910" s="20">
        <f>IF(A4910="","",IF(R4910=0,"⚠ أضف سطر عهدة أولًا","BDR-"&amp;TEXT(R4910,"000")))</f>
        <v/>
      </c>
      <c r="C4910" s="21" t="n"/>
      <c r="D4910" s="20">
        <f>IF(C4910="","",IF(S4910="","خارج السنة المالية",INDEX(القوائم!$D$2:$D$13,S4910)))</f>
        <v/>
      </c>
      <c r="E4910" s="22" t="n"/>
      <c r="F4910" s="23" t="n"/>
      <c r="G4910" s="23" t="n"/>
      <c r="H4910" s="22" t="n"/>
      <c r="I4910" s="19" t="n"/>
      <c r="J4910" s="21" t="n"/>
      <c r="K4910" s="19" t="n"/>
      <c r="L4910" s="19" t="n"/>
      <c r="M4910" s="21" t="n"/>
      <c r="N4910" s="22" t="n"/>
      <c r="O4910" s="24">
        <f>IF(A4910&lt;&gt;"عهدة","",SUMIFS($G$8:$G$5007,$B$8:$B$5007,B4910,$A$8:$A$5007,"مصروف",$I$8:$I$5007,"&lt;&gt;مرفوض"))</f>
        <v/>
      </c>
      <c r="P4910" s="25">
        <f>IF(A4910&lt;&gt;"عهدة","",N(F4910)-O4910)</f>
        <v/>
      </c>
      <c r="Q4910" s="26">
        <f>IF(A4910="","",IF(A4910="عهدة",IF(N(F4910)=0,"⚠ أدخل قيمة العهدة",IF(P4910&lt;0,"⛔ عجز / زيادة مصروفات "&amp;TEXT(-P4910,"#,##0"),IF(COUNTIFS($B$8:$B$5007,B4910,$A$8:$A$5007,"مصروف",$I$8:$I$5007,"&lt;&gt;مرفوض",$K$8:$K$5007,"&lt;&gt;نعم")&gt;0,"⚠ "&amp;COUNTIFS($B$8:$B$5007,B4910,$A$8:$A$5007,"مصروف",$I$8:$I$5007,"&lt;&gt;مرفوض",$K$8:$K$5007,"&lt;&gt;نعم")&amp;" مصروف غير مسوى",IF(L4910="تمت التسوية",IF(P4910=0,"✔ متوازنة وتمت التسوية","✔ تمت التسوية – متبقي "&amp;TEXT(P4910,"#,##0")),IF(P4910&gt;0,"متبقي "&amp;TEXT(P4910,"#,##0"),"✔ متوازنة"))))),IF(R4910=0,"⚠ أضف سطر عهدة أولًا",IF(OR(C4910="",N(G4910)=0),"⚠ أكمل التاريخ والقيمة",IF(S4910="","⚠ التاريخ خارج السنة المالية",IF(H4910="","⚠ اختر بند الموازنة",IF(I4910="مرفوض","✖ مرفوض من المدير",IF(I4910&lt;&gt;"موافق","⏳ بانتظار موافقة المدير",IF(K4910&lt;&gt;"نعم","⚠ غير مسوى مع الحسابات","✔ معتمد ومسوى")))))))))</f>
        <v/>
      </c>
      <c r="R4910">
        <f>N(R4909)+IF(A4910="عهدة",1,0)</f>
        <v/>
      </c>
      <c r="S4910">
        <f>IF(C4910="","",IF(AND(C4910&gt;=DATE(2026,9,1),C4910&lt;=DATE(2027,8,31)),(YEAR(C4910)-2026)*12+MONTH(C4910)-8,""))</f>
        <v/>
      </c>
      <c r="T4910">
        <f>IF(AND(A4910="مصروف",R4910&gt;0,I4910="موافق",S4910&lt;&gt;"",H4910&lt;&gt;""),N(G4910),0)</f>
        <v/>
      </c>
    </row>
    <row r="4911">
      <c r="A4911" s="19" t="n"/>
      <c r="B4911" s="20">
        <f>IF(A4911="","",IF(R4911=0,"⚠ أضف سطر عهدة أولًا","BDR-"&amp;TEXT(R4911,"000")))</f>
        <v/>
      </c>
      <c r="C4911" s="21" t="n"/>
      <c r="D4911" s="20">
        <f>IF(C4911="","",IF(S4911="","خارج السنة المالية",INDEX(القوائم!$D$2:$D$13,S4911)))</f>
        <v/>
      </c>
      <c r="E4911" s="22" t="n"/>
      <c r="F4911" s="23" t="n"/>
      <c r="G4911" s="23" t="n"/>
      <c r="H4911" s="22" t="n"/>
      <c r="I4911" s="19" t="n"/>
      <c r="J4911" s="21" t="n"/>
      <c r="K4911" s="19" t="n"/>
      <c r="L4911" s="19" t="n"/>
      <c r="M4911" s="21" t="n"/>
      <c r="N4911" s="22" t="n"/>
      <c r="O4911" s="24">
        <f>IF(A4911&lt;&gt;"عهدة","",SUMIFS($G$8:$G$5007,$B$8:$B$5007,B4911,$A$8:$A$5007,"مصروف",$I$8:$I$5007,"&lt;&gt;مرفوض"))</f>
        <v/>
      </c>
      <c r="P4911" s="25">
        <f>IF(A4911&lt;&gt;"عهدة","",N(F4911)-O4911)</f>
        <v/>
      </c>
      <c r="Q4911" s="26">
        <f>IF(A4911="","",IF(A4911="عهدة",IF(N(F4911)=0,"⚠ أدخل قيمة العهدة",IF(P4911&lt;0,"⛔ عجز / زيادة مصروفات "&amp;TEXT(-P4911,"#,##0"),IF(COUNTIFS($B$8:$B$5007,B4911,$A$8:$A$5007,"مصروف",$I$8:$I$5007,"&lt;&gt;مرفوض",$K$8:$K$5007,"&lt;&gt;نعم")&gt;0,"⚠ "&amp;COUNTIFS($B$8:$B$5007,B4911,$A$8:$A$5007,"مصروف",$I$8:$I$5007,"&lt;&gt;مرفوض",$K$8:$K$5007,"&lt;&gt;نعم")&amp;" مصروف غير مسوى",IF(L4911="تمت التسوية",IF(P4911=0,"✔ متوازنة وتمت التسوية","✔ تمت التسوية – متبقي "&amp;TEXT(P4911,"#,##0")),IF(P4911&gt;0,"متبقي "&amp;TEXT(P4911,"#,##0"),"✔ متوازنة"))))),IF(R4911=0,"⚠ أضف سطر عهدة أولًا",IF(OR(C4911="",N(G4911)=0),"⚠ أكمل التاريخ والقيمة",IF(S4911="","⚠ التاريخ خارج السنة المالية",IF(H4911="","⚠ اختر بند الموازنة",IF(I4911="مرفوض","✖ مرفوض من المدير",IF(I4911&lt;&gt;"موافق","⏳ بانتظار موافقة المدير",IF(K4911&lt;&gt;"نعم","⚠ غير مسوى مع الحسابات","✔ معتمد ومسوى")))))))))</f>
        <v/>
      </c>
      <c r="R4911">
        <f>N(R4910)+IF(A4911="عهدة",1,0)</f>
        <v/>
      </c>
      <c r="S4911">
        <f>IF(C4911="","",IF(AND(C4911&gt;=DATE(2026,9,1),C4911&lt;=DATE(2027,8,31)),(YEAR(C4911)-2026)*12+MONTH(C4911)-8,""))</f>
        <v/>
      </c>
      <c r="T4911">
        <f>IF(AND(A4911="مصروف",R4911&gt;0,I4911="موافق",S4911&lt;&gt;"",H4911&lt;&gt;""),N(G4911),0)</f>
        <v/>
      </c>
    </row>
    <row r="4912">
      <c r="A4912" s="19" t="n"/>
      <c r="B4912" s="20">
        <f>IF(A4912="","",IF(R4912=0,"⚠ أضف سطر عهدة أولًا","BDR-"&amp;TEXT(R4912,"000")))</f>
        <v/>
      </c>
      <c r="C4912" s="21" t="n"/>
      <c r="D4912" s="20">
        <f>IF(C4912="","",IF(S4912="","خارج السنة المالية",INDEX(القوائم!$D$2:$D$13,S4912)))</f>
        <v/>
      </c>
      <c r="E4912" s="22" t="n"/>
      <c r="F4912" s="23" t="n"/>
      <c r="G4912" s="23" t="n"/>
      <c r="H4912" s="22" t="n"/>
      <c r="I4912" s="19" t="n"/>
      <c r="J4912" s="21" t="n"/>
      <c r="K4912" s="19" t="n"/>
      <c r="L4912" s="19" t="n"/>
      <c r="M4912" s="21" t="n"/>
      <c r="N4912" s="22" t="n"/>
      <c r="O4912" s="24">
        <f>IF(A4912&lt;&gt;"عهدة","",SUMIFS($G$8:$G$5007,$B$8:$B$5007,B4912,$A$8:$A$5007,"مصروف",$I$8:$I$5007,"&lt;&gt;مرفوض"))</f>
        <v/>
      </c>
      <c r="P4912" s="25">
        <f>IF(A4912&lt;&gt;"عهدة","",N(F4912)-O4912)</f>
        <v/>
      </c>
      <c r="Q4912" s="26">
        <f>IF(A4912="","",IF(A4912="عهدة",IF(N(F4912)=0,"⚠ أدخل قيمة العهدة",IF(P4912&lt;0,"⛔ عجز / زيادة مصروفات "&amp;TEXT(-P4912,"#,##0"),IF(COUNTIFS($B$8:$B$5007,B4912,$A$8:$A$5007,"مصروف",$I$8:$I$5007,"&lt;&gt;مرفوض",$K$8:$K$5007,"&lt;&gt;نعم")&gt;0,"⚠ "&amp;COUNTIFS($B$8:$B$5007,B4912,$A$8:$A$5007,"مصروف",$I$8:$I$5007,"&lt;&gt;مرفوض",$K$8:$K$5007,"&lt;&gt;نعم")&amp;" مصروف غير مسوى",IF(L4912="تمت التسوية",IF(P4912=0,"✔ متوازنة وتمت التسوية","✔ تمت التسوية – متبقي "&amp;TEXT(P4912,"#,##0")),IF(P4912&gt;0,"متبقي "&amp;TEXT(P4912,"#,##0"),"✔ متوازنة"))))),IF(R4912=0,"⚠ أضف سطر عهدة أولًا",IF(OR(C4912="",N(G4912)=0),"⚠ أكمل التاريخ والقيمة",IF(S4912="","⚠ التاريخ خارج السنة المالية",IF(H4912="","⚠ اختر بند الموازنة",IF(I4912="مرفوض","✖ مرفوض من المدير",IF(I4912&lt;&gt;"موافق","⏳ بانتظار موافقة المدير",IF(K4912&lt;&gt;"نعم","⚠ غير مسوى مع الحسابات","✔ معتمد ومسوى")))))))))</f>
        <v/>
      </c>
      <c r="R4912">
        <f>N(R4911)+IF(A4912="عهدة",1,0)</f>
        <v/>
      </c>
      <c r="S4912">
        <f>IF(C4912="","",IF(AND(C4912&gt;=DATE(2026,9,1),C4912&lt;=DATE(2027,8,31)),(YEAR(C4912)-2026)*12+MONTH(C4912)-8,""))</f>
        <v/>
      </c>
      <c r="T4912">
        <f>IF(AND(A4912="مصروف",R4912&gt;0,I4912="موافق",S4912&lt;&gt;"",H4912&lt;&gt;""),N(G4912),0)</f>
        <v/>
      </c>
    </row>
    <row r="4913">
      <c r="A4913" s="19" t="n"/>
      <c r="B4913" s="20">
        <f>IF(A4913="","",IF(R4913=0,"⚠ أضف سطر عهدة أولًا","BDR-"&amp;TEXT(R4913,"000")))</f>
        <v/>
      </c>
      <c r="C4913" s="21" t="n"/>
      <c r="D4913" s="20">
        <f>IF(C4913="","",IF(S4913="","خارج السنة المالية",INDEX(القوائم!$D$2:$D$13,S4913)))</f>
        <v/>
      </c>
      <c r="E4913" s="22" t="n"/>
      <c r="F4913" s="23" t="n"/>
      <c r="G4913" s="23" t="n"/>
      <c r="H4913" s="22" t="n"/>
      <c r="I4913" s="19" t="n"/>
      <c r="J4913" s="21" t="n"/>
      <c r="K4913" s="19" t="n"/>
      <c r="L4913" s="19" t="n"/>
      <c r="M4913" s="21" t="n"/>
      <c r="N4913" s="22" t="n"/>
      <c r="O4913" s="24">
        <f>IF(A4913&lt;&gt;"عهدة","",SUMIFS($G$8:$G$5007,$B$8:$B$5007,B4913,$A$8:$A$5007,"مصروف",$I$8:$I$5007,"&lt;&gt;مرفوض"))</f>
        <v/>
      </c>
      <c r="P4913" s="25">
        <f>IF(A4913&lt;&gt;"عهدة","",N(F4913)-O4913)</f>
        <v/>
      </c>
      <c r="Q4913" s="26">
        <f>IF(A4913="","",IF(A4913="عهدة",IF(N(F4913)=0,"⚠ أدخل قيمة العهدة",IF(P4913&lt;0,"⛔ عجز / زيادة مصروفات "&amp;TEXT(-P4913,"#,##0"),IF(COUNTIFS($B$8:$B$5007,B4913,$A$8:$A$5007,"مصروف",$I$8:$I$5007,"&lt;&gt;مرفوض",$K$8:$K$5007,"&lt;&gt;نعم")&gt;0,"⚠ "&amp;COUNTIFS($B$8:$B$5007,B4913,$A$8:$A$5007,"مصروف",$I$8:$I$5007,"&lt;&gt;مرفوض",$K$8:$K$5007,"&lt;&gt;نعم")&amp;" مصروف غير مسوى",IF(L4913="تمت التسوية",IF(P4913=0,"✔ متوازنة وتمت التسوية","✔ تمت التسوية – متبقي "&amp;TEXT(P4913,"#,##0")),IF(P4913&gt;0,"متبقي "&amp;TEXT(P4913,"#,##0"),"✔ متوازنة"))))),IF(R4913=0,"⚠ أضف سطر عهدة أولًا",IF(OR(C4913="",N(G4913)=0),"⚠ أكمل التاريخ والقيمة",IF(S4913="","⚠ التاريخ خارج السنة المالية",IF(H4913="","⚠ اختر بند الموازنة",IF(I4913="مرفوض","✖ مرفوض من المدير",IF(I4913&lt;&gt;"موافق","⏳ بانتظار موافقة المدير",IF(K4913&lt;&gt;"نعم","⚠ غير مسوى مع الحسابات","✔ معتمد ومسوى")))))))))</f>
        <v/>
      </c>
      <c r="R4913">
        <f>N(R4912)+IF(A4913="عهدة",1,0)</f>
        <v/>
      </c>
      <c r="S4913">
        <f>IF(C4913="","",IF(AND(C4913&gt;=DATE(2026,9,1),C4913&lt;=DATE(2027,8,31)),(YEAR(C4913)-2026)*12+MONTH(C4913)-8,""))</f>
        <v/>
      </c>
      <c r="T4913">
        <f>IF(AND(A4913="مصروف",R4913&gt;0,I4913="موافق",S4913&lt;&gt;"",H4913&lt;&gt;""),N(G4913),0)</f>
        <v/>
      </c>
    </row>
    <row r="4914">
      <c r="A4914" s="19" t="n"/>
      <c r="B4914" s="20">
        <f>IF(A4914="","",IF(R4914=0,"⚠ أضف سطر عهدة أولًا","BDR-"&amp;TEXT(R4914,"000")))</f>
        <v/>
      </c>
      <c r="C4914" s="21" t="n"/>
      <c r="D4914" s="20">
        <f>IF(C4914="","",IF(S4914="","خارج السنة المالية",INDEX(القوائم!$D$2:$D$13,S4914)))</f>
        <v/>
      </c>
      <c r="E4914" s="22" t="n"/>
      <c r="F4914" s="23" t="n"/>
      <c r="G4914" s="23" t="n"/>
      <c r="H4914" s="22" t="n"/>
      <c r="I4914" s="19" t="n"/>
      <c r="J4914" s="21" t="n"/>
      <c r="K4914" s="19" t="n"/>
      <c r="L4914" s="19" t="n"/>
      <c r="M4914" s="21" t="n"/>
      <c r="N4914" s="22" t="n"/>
      <c r="O4914" s="24">
        <f>IF(A4914&lt;&gt;"عهدة","",SUMIFS($G$8:$G$5007,$B$8:$B$5007,B4914,$A$8:$A$5007,"مصروف",$I$8:$I$5007,"&lt;&gt;مرفوض"))</f>
        <v/>
      </c>
      <c r="P4914" s="25">
        <f>IF(A4914&lt;&gt;"عهدة","",N(F4914)-O4914)</f>
        <v/>
      </c>
      <c r="Q4914" s="26">
        <f>IF(A4914="","",IF(A4914="عهدة",IF(N(F4914)=0,"⚠ أدخل قيمة العهدة",IF(P4914&lt;0,"⛔ عجز / زيادة مصروفات "&amp;TEXT(-P4914,"#,##0"),IF(COUNTIFS($B$8:$B$5007,B4914,$A$8:$A$5007,"مصروف",$I$8:$I$5007,"&lt;&gt;مرفوض",$K$8:$K$5007,"&lt;&gt;نعم")&gt;0,"⚠ "&amp;COUNTIFS($B$8:$B$5007,B4914,$A$8:$A$5007,"مصروف",$I$8:$I$5007,"&lt;&gt;مرفوض",$K$8:$K$5007,"&lt;&gt;نعم")&amp;" مصروف غير مسوى",IF(L4914="تمت التسوية",IF(P4914=0,"✔ متوازنة وتمت التسوية","✔ تمت التسوية – متبقي "&amp;TEXT(P4914,"#,##0")),IF(P4914&gt;0,"متبقي "&amp;TEXT(P4914,"#,##0"),"✔ متوازنة"))))),IF(R4914=0,"⚠ أضف سطر عهدة أولًا",IF(OR(C4914="",N(G4914)=0),"⚠ أكمل التاريخ والقيمة",IF(S4914="","⚠ التاريخ خارج السنة المالية",IF(H4914="","⚠ اختر بند الموازنة",IF(I4914="مرفوض","✖ مرفوض من المدير",IF(I4914&lt;&gt;"موافق","⏳ بانتظار موافقة المدير",IF(K4914&lt;&gt;"نعم","⚠ غير مسوى مع الحسابات","✔ معتمد ومسوى")))))))))</f>
        <v/>
      </c>
      <c r="R4914">
        <f>N(R4913)+IF(A4914="عهدة",1,0)</f>
        <v/>
      </c>
      <c r="S4914">
        <f>IF(C4914="","",IF(AND(C4914&gt;=DATE(2026,9,1),C4914&lt;=DATE(2027,8,31)),(YEAR(C4914)-2026)*12+MONTH(C4914)-8,""))</f>
        <v/>
      </c>
      <c r="T4914">
        <f>IF(AND(A4914="مصروف",R4914&gt;0,I4914="موافق",S4914&lt;&gt;"",H4914&lt;&gt;""),N(G4914),0)</f>
        <v/>
      </c>
    </row>
    <row r="4915">
      <c r="A4915" s="19" t="n"/>
      <c r="B4915" s="20">
        <f>IF(A4915="","",IF(R4915=0,"⚠ أضف سطر عهدة أولًا","BDR-"&amp;TEXT(R4915,"000")))</f>
        <v/>
      </c>
      <c r="C4915" s="21" t="n"/>
      <c r="D4915" s="20">
        <f>IF(C4915="","",IF(S4915="","خارج السنة المالية",INDEX(القوائم!$D$2:$D$13,S4915)))</f>
        <v/>
      </c>
      <c r="E4915" s="22" t="n"/>
      <c r="F4915" s="23" t="n"/>
      <c r="G4915" s="23" t="n"/>
      <c r="H4915" s="22" t="n"/>
      <c r="I4915" s="19" t="n"/>
      <c r="J4915" s="21" t="n"/>
      <c r="K4915" s="19" t="n"/>
      <c r="L4915" s="19" t="n"/>
      <c r="M4915" s="21" t="n"/>
      <c r="N4915" s="22" t="n"/>
      <c r="O4915" s="24">
        <f>IF(A4915&lt;&gt;"عهدة","",SUMIFS($G$8:$G$5007,$B$8:$B$5007,B4915,$A$8:$A$5007,"مصروف",$I$8:$I$5007,"&lt;&gt;مرفوض"))</f>
        <v/>
      </c>
      <c r="P4915" s="25">
        <f>IF(A4915&lt;&gt;"عهدة","",N(F4915)-O4915)</f>
        <v/>
      </c>
      <c r="Q4915" s="26">
        <f>IF(A4915="","",IF(A4915="عهدة",IF(N(F4915)=0,"⚠ أدخل قيمة العهدة",IF(P4915&lt;0,"⛔ عجز / زيادة مصروفات "&amp;TEXT(-P4915,"#,##0"),IF(COUNTIFS($B$8:$B$5007,B4915,$A$8:$A$5007,"مصروف",$I$8:$I$5007,"&lt;&gt;مرفوض",$K$8:$K$5007,"&lt;&gt;نعم")&gt;0,"⚠ "&amp;COUNTIFS($B$8:$B$5007,B4915,$A$8:$A$5007,"مصروف",$I$8:$I$5007,"&lt;&gt;مرفوض",$K$8:$K$5007,"&lt;&gt;نعم")&amp;" مصروف غير مسوى",IF(L4915="تمت التسوية",IF(P4915=0,"✔ متوازنة وتمت التسوية","✔ تمت التسوية – متبقي "&amp;TEXT(P4915,"#,##0")),IF(P4915&gt;0,"متبقي "&amp;TEXT(P4915,"#,##0"),"✔ متوازنة"))))),IF(R4915=0,"⚠ أضف سطر عهدة أولًا",IF(OR(C4915="",N(G4915)=0),"⚠ أكمل التاريخ والقيمة",IF(S4915="","⚠ التاريخ خارج السنة المالية",IF(H4915="","⚠ اختر بند الموازنة",IF(I4915="مرفوض","✖ مرفوض من المدير",IF(I4915&lt;&gt;"موافق","⏳ بانتظار موافقة المدير",IF(K4915&lt;&gt;"نعم","⚠ غير مسوى مع الحسابات","✔ معتمد ومسوى")))))))))</f>
        <v/>
      </c>
      <c r="R4915">
        <f>N(R4914)+IF(A4915="عهدة",1,0)</f>
        <v/>
      </c>
      <c r="S4915">
        <f>IF(C4915="","",IF(AND(C4915&gt;=DATE(2026,9,1),C4915&lt;=DATE(2027,8,31)),(YEAR(C4915)-2026)*12+MONTH(C4915)-8,""))</f>
        <v/>
      </c>
      <c r="T4915">
        <f>IF(AND(A4915="مصروف",R4915&gt;0,I4915="موافق",S4915&lt;&gt;"",H4915&lt;&gt;""),N(G4915),0)</f>
        <v/>
      </c>
    </row>
    <row r="4916">
      <c r="A4916" s="19" t="n"/>
      <c r="B4916" s="20">
        <f>IF(A4916="","",IF(R4916=0,"⚠ أضف سطر عهدة أولًا","BDR-"&amp;TEXT(R4916,"000")))</f>
        <v/>
      </c>
      <c r="C4916" s="21" t="n"/>
      <c r="D4916" s="20">
        <f>IF(C4916="","",IF(S4916="","خارج السنة المالية",INDEX(القوائم!$D$2:$D$13,S4916)))</f>
        <v/>
      </c>
      <c r="E4916" s="22" t="n"/>
      <c r="F4916" s="23" t="n"/>
      <c r="G4916" s="23" t="n"/>
      <c r="H4916" s="22" t="n"/>
      <c r="I4916" s="19" t="n"/>
      <c r="J4916" s="21" t="n"/>
      <c r="K4916" s="19" t="n"/>
      <c r="L4916" s="19" t="n"/>
      <c r="M4916" s="21" t="n"/>
      <c r="N4916" s="22" t="n"/>
      <c r="O4916" s="24">
        <f>IF(A4916&lt;&gt;"عهدة","",SUMIFS($G$8:$G$5007,$B$8:$B$5007,B4916,$A$8:$A$5007,"مصروف",$I$8:$I$5007,"&lt;&gt;مرفوض"))</f>
        <v/>
      </c>
      <c r="P4916" s="25">
        <f>IF(A4916&lt;&gt;"عهدة","",N(F4916)-O4916)</f>
        <v/>
      </c>
      <c r="Q4916" s="26">
        <f>IF(A4916="","",IF(A4916="عهدة",IF(N(F4916)=0,"⚠ أدخل قيمة العهدة",IF(P4916&lt;0,"⛔ عجز / زيادة مصروفات "&amp;TEXT(-P4916,"#,##0"),IF(COUNTIFS($B$8:$B$5007,B4916,$A$8:$A$5007,"مصروف",$I$8:$I$5007,"&lt;&gt;مرفوض",$K$8:$K$5007,"&lt;&gt;نعم")&gt;0,"⚠ "&amp;COUNTIFS($B$8:$B$5007,B4916,$A$8:$A$5007,"مصروف",$I$8:$I$5007,"&lt;&gt;مرفوض",$K$8:$K$5007,"&lt;&gt;نعم")&amp;" مصروف غير مسوى",IF(L4916="تمت التسوية",IF(P4916=0,"✔ متوازنة وتمت التسوية","✔ تمت التسوية – متبقي "&amp;TEXT(P4916,"#,##0")),IF(P4916&gt;0,"متبقي "&amp;TEXT(P4916,"#,##0"),"✔ متوازنة"))))),IF(R4916=0,"⚠ أضف سطر عهدة أولًا",IF(OR(C4916="",N(G4916)=0),"⚠ أكمل التاريخ والقيمة",IF(S4916="","⚠ التاريخ خارج السنة المالية",IF(H4916="","⚠ اختر بند الموازنة",IF(I4916="مرفوض","✖ مرفوض من المدير",IF(I4916&lt;&gt;"موافق","⏳ بانتظار موافقة المدير",IF(K4916&lt;&gt;"نعم","⚠ غير مسوى مع الحسابات","✔ معتمد ومسوى")))))))))</f>
        <v/>
      </c>
      <c r="R4916">
        <f>N(R4915)+IF(A4916="عهدة",1,0)</f>
        <v/>
      </c>
      <c r="S4916">
        <f>IF(C4916="","",IF(AND(C4916&gt;=DATE(2026,9,1),C4916&lt;=DATE(2027,8,31)),(YEAR(C4916)-2026)*12+MONTH(C4916)-8,""))</f>
        <v/>
      </c>
      <c r="T4916">
        <f>IF(AND(A4916="مصروف",R4916&gt;0,I4916="موافق",S4916&lt;&gt;"",H4916&lt;&gt;""),N(G4916),0)</f>
        <v/>
      </c>
    </row>
    <row r="4917">
      <c r="A4917" s="19" t="n"/>
      <c r="B4917" s="20">
        <f>IF(A4917="","",IF(R4917=0,"⚠ أضف سطر عهدة أولًا","BDR-"&amp;TEXT(R4917,"000")))</f>
        <v/>
      </c>
      <c r="C4917" s="21" t="n"/>
      <c r="D4917" s="20">
        <f>IF(C4917="","",IF(S4917="","خارج السنة المالية",INDEX(القوائم!$D$2:$D$13,S4917)))</f>
        <v/>
      </c>
      <c r="E4917" s="22" t="n"/>
      <c r="F4917" s="23" t="n"/>
      <c r="G4917" s="23" t="n"/>
      <c r="H4917" s="22" t="n"/>
      <c r="I4917" s="19" t="n"/>
      <c r="J4917" s="21" t="n"/>
      <c r="K4917" s="19" t="n"/>
      <c r="L4917" s="19" t="n"/>
      <c r="M4917" s="21" t="n"/>
      <c r="N4917" s="22" t="n"/>
      <c r="O4917" s="24">
        <f>IF(A4917&lt;&gt;"عهدة","",SUMIFS($G$8:$G$5007,$B$8:$B$5007,B4917,$A$8:$A$5007,"مصروف",$I$8:$I$5007,"&lt;&gt;مرفوض"))</f>
        <v/>
      </c>
      <c r="P4917" s="25">
        <f>IF(A4917&lt;&gt;"عهدة","",N(F4917)-O4917)</f>
        <v/>
      </c>
      <c r="Q4917" s="26">
        <f>IF(A4917="","",IF(A4917="عهدة",IF(N(F4917)=0,"⚠ أدخل قيمة العهدة",IF(P4917&lt;0,"⛔ عجز / زيادة مصروفات "&amp;TEXT(-P4917,"#,##0"),IF(COUNTIFS($B$8:$B$5007,B4917,$A$8:$A$5007,"مصروف",$I$8:$I$5007,"&lt;&gt;مرفوض",$K$8:$K$5007,"&lt;&gt;نعم")&gt;0,"⚠ "&amp;COUNTIFS($B$8:$B$5007,B4917,$A$8:$A$5007,"مصروف",$I$8:$I$5007,"&lt;&gt;مرفوض",$K$8:$K$5007,"&lt;&gt;نعم")&amp;" مصروف غير مسوى",IF(L4917="تمت التسوية",IF(P4917=0,"✔ متوازنة وتمت التسوية","✔ تمت التسوية – متبقي "&amp;TEXT(P4917,"#,##0")),IF(P4917&gt;0,"متبقي "&amp;TEXT(P4917,"#,##0"),"✔ متوازنة"))))),IF(R4917=0,"⚠ أضف سطر عهدة أولًا",IF(OR(C4917="",N(G4917)=0),"⚠ أكمل التاريخ والقيمة",IF(S4917="","⚠ التاريخ خارج السنة المالية",IF(H4917="","⚠ اختر بند الموازنة",IF(I4917="مرفوض","✖ مرفوض من المدير",IF(I4917&lt;&gt;"موافق","⏳ بانتظار موافقة المدير",IF(K4917&lt;&gt;"نعم","⚠ غير مسوى مع الحسابات","✔ معتمد ومسوى")))))))))</f>
        <v/>
      </c>
      <c r="R4917">
        <f>N(R4916)+IF(A4917="عهدة",1,0)</f>
        <v/>
      </c>
      <c r="S4917">
        <f>IF(C4917="","",IF(AND(C4917&gt;=DATE(2026,9,1),C4917&lt;=DATE(2027,8,31)),(YEAR(C4917)-2026)*12+MONTH(C4917)-8,""))</f>
        <v/>
      </c>
      <c r="T4917">
        <f>IF(AND(A4917="مصروف",R4917&gt;0,I4917="موافق",S4917&lt;&gt;"",H4917&lt;&gt;""),N(G4917),0)</f>
        <v/>
      </c>
    </row>
    <row r="4918">
      <c r="A4918" s="19" t="n"/>
      <c r="B4918" s="20">
        <f>IF(A4918="","",IF(R4918=0,"⚠ أضف سطر عهدة أولًا","BDR-"&amp;TEXT(R4918,"000")))</f>
        <v/>
      </c>
      <c r="C4918" s="21" t="n"/>
      <c r="D4918" s="20">
        <f>IF(C4918="","",IF(S4918="","خارج السنة المالية",INDEX(القوائم!$D$2:$D$13,S4918)))</f>
        <v/>
      </c>
      <c r="E4918" s="22" t="n"/>
      <c r="F4918" s="23" t="n"/>
      <c r="G4918" s="23" t="n"/>
      <c r="H4918" s="22" t="n"/>
      <c r="I4918" s="19" t="n"/>
      <c r="J4918" s="21" t="n"/>
      <c r="K4918" s="19" t="n"/>
      <c r="L4918" s="19" t="n"/>
      <c r="M4918" s="21" t="n"/>
      <c r="N4918" s="22" t="n"/>
      <c r="O4918" s="24">
        <f>IF(A4918&lt;&gt;"عهدة","",SUMIFS($G$8:$G$5007,$B$8:$B$5007,B4918,$A$8:$A$5007,"مصروف",$I$8:$I$5007,"&lt;&gt;مرفوض"))</f>
        <v/>
      </c>
      <c r="P4918" s="25">
        <f>IF(A4918&lt;&gt;"عهدة","",N(F4918)-O4918)</f>
        <v/>
      </c>
      <c r="Q4918" s="26">
        <f>IF(A4918="","",IF(A4918="عهدة",IF(N(F4918)=0,"⚠ أدخل قيمة العهدة",IF(P4918&lt;0,"⛔ عجز / زيادة مصروفات "&amp;TEXT(-P4918,"#,##0"),IF(COUNTIFS($B$8:$B$5007,B4918,$A$8:$A$5007,"مصروف",$I$8:$I$5007,"&lt;&gt;مرفوض",$K$8:$K$5007,"&lt;&gt;نعم")&gt;0,"⚠ "&amp;COUNTIFS($B$8:$B$5007,B4918,$A$8:$A$5007,"مصروف",$I$8:$I$5007,"&lt;&gt;مرفوض",$K$8:$K$5007,"&lt;&gt;نعم")&amp;" مصروف غير مسوى",IF(L4918="تمت التسوية",IF(P4918=0,"✔ متوازنة وتمت التسوية","✔ تمت التسوية – متبقي "&amp;TEXT(P4918,"#,##0")),IF(P4918&gt;0,"متبقي "&amp;TEXT(P4918,"#,##0"),"✔ متوازنة"))))),IF(R4918=0,"⚠ أضف سطر عهدة أولًا",IF(OR(C4918="",N(G4918)=0),"⚠ أكمل التاريخ والقيمة",IF(S4918="","⚠ التاريخ خارج السنة المالية",IF(H4918="","⚠ اختر بند الموازنة",IF(I4918="مرفوض","✖ مرفوض من المدير",IF(I4918&lt;&gt;"موافق","⏳ بانتظار موافقة المدير",IF(K4918&lt;&gt;"نعم","⚠ غير مسوى مع الحسابات","✔ معتمد ومسوى")))))))))</f>
        <v/>
      </c>
      <c r="R4918">
        <f>N(R4917)+IF(A4918="عهدة",1,0)</f>
        <v/>
      </c>
      <c r="S4918">
        <f>IF(C4918="","",IF(AND(C4918&gt;=DATE(2026,9,1),C4918&lt;=DATE(2027,8,31)),(YEAR(C4918)-2026)*12+MONTH(C4918)-8,""))</f>
        <v/>
      </c>
      <c r="T4918">
        <f>IF(AND(A4918="مصروف",R4918&gt;0,I4918="موافق",S4918&lt;&gt;"",H4918&lt;&gt;""),N(G4918),0)</f>
        <v/>
      </c>
    </row>
    <row r="4919">
      <c r="A4919" s="19" t="n"/>
      <c r="B4919" s="20">
        <f>IF(A4919="","",IF(R4919=0,"⚠ أضف سطر عهدة أولًا","BDR-"&amp;TEXT(R4919,"000")))</f>
        <v/>
      </c>
      <c r="C4919" s="21" t="n"/>
      <c r="D4919" s="20">
        <f>IF(C4919="","",IF(S4919="","خارج السنة المالية",INDEX(القوائم!$D$2:$D$13,S4919)))</f>
        <v/>
      </c>
      <c r="E4919" s="22" t="n"/>
      <c r="F4919" s="23" t="n"/>
      <c r="G4919" s="23" t="n"/>
      <c r="H4919" s="22" t="n"/>
      <c r="I4919" s="19" t="n"/>
      <c r="J4919" s="21" t="n"/>
      <c r="K4919" s="19" t="n"/>
      <c r="L4919" s="19" t="n"/>
      <c r="M4919" s="21" t="n"/>
      <c r="N4919" s="22" t="n"/>
      <c r="O4919" s="24">
        <f>IF(A4919&lt;&gt;"عهدة","",SUMIFS($G$8:$G$5007,$B$8:$B$5007,B4919,$A$8:$A$5007,"مصروف",$I$8:$I$5007,"&lt;&gt;مرفوض"))</f>
        <v/>
      </c>
      <c r="P4919" s="25">
        <f>IF(A4919&lt;&gt;"عهدة","",N(F4919)-O4919)</f>
        <v/>
      </c>
      <c r="Q4919" s="26">
        <f>IF(A4919="","",IF(A4919="عهدة",IF(N(F4919)=0,"⚠ أدخل قيمة العهدة",IF(P4919&lt;0,"⛔ عجز / زيادة مصروفات "&amp;TEXT(-P4919,"#,##0"),IF(COUNTIFS($B$8:$B$5007,B4919,$A$8:$A$5007,"مصروف",$I$8:$I$5007,"&lt;&gt;مرفوض",$K$8:$K$5007,"&lt;&gt;نعم")&gt;0,"⚠ "&amp;COUNTIFS($B$8:$B$5007,B4919,$A$8:$A$5007,"مصروف",$I$8:$I$5007,"&lt;&gt;مرفوض",$K$8:$K$5007,"&lt;&gt;نعم")&amp;" مصروف غير مسوى",IF(L4919="تمت التسوية",IF(P4919=0,"✔ متوازنة وتمت التسوية","✔ تمت التسوية – متبقي "&amp;TEXT(P4919,"#,##0")),IF(P4919&gt;0,"متبقي "&amp;TEXT(P4919,"#,##0"),"✔ متوازنة"))))),IF(R4919=0,"⚠ أضف سطر عهدة أولًا",IF(OR(C4919="",N(G4919)=0),"⚠ أكمل التاريخ والقيمة",IF(S4919="","⚠ التاريخ خارج السنة المالية",IF(H4919="","⚠ اختر بند الموازنة",IF(I4919="مرفوض","✖ مرفوض من المدير",IF(I4919&lt;&gt;"موافق","⏳ بانتظار موافقة المدير",IF(K4919&lt;&gt;"نعم","⚠ غير مسوى مع الحسابات","✔ معتمد ومسوى")))))))))</f>
        <v/>
      </c>
      <c r="R4919">
        <f>N(R4918)+IF(A4919="عهدة",1,0)</f>
        <v/>
      </c>
      <c r="S4919">
        <f>IF(C4919="","",IF(AND(C4919&gt;=DATE(2026,9,1),C4919&lt;=DATE(2027,8,31)),(YEAR(C4919)-2026)*12+MONTH(C4919)-8,""))</f>
        <v/>
      </c>
      <c r="T4919">
        <f>IF(AND(A4919="مصروف",R4919&gt;0,I4919="موافق",S4919&lt;&gt;"",H4919&lt;&gt;""),N(G4919),0)</f>
        <v/>
      </c>
    </row>
    <row r="4920">
      <c r="A4920" s="19" t="n"/>
      <c r="B4920" s="20">
        <f>IF(A4920="","",IF(R4920=0,"⚠ أضف سطر عهدة أولًا","BDR-"&amp;TEXT(R4920,"000")))</f>
        <v/>
      </c>
      <c r="C4920" s="21" t="n"/>
      <c r="D4920" s="20">
        <f>IF(C4920="","",IF(S4920="","خارج السنة المالية",INDEX(القوائم!$D$2:$D$13,S4920)))</f>
        <v/>
      </c>
      <c r="E4920" s="22" t="n"/>
      <c r="F4920" s="23" t="n"/>
      <c r="G4920" s="23" t="n"/>
      <c r="H4920" s="22" t="n"/>
      <c r="I4920" s="19" t="n"/>
      <c r="J4920" s="21" t="n"/>
      <c r="K4920" s="19" t="n"/>
      <c r="L4920" s="19" t="n"/>
      <c r="M4920" s="21" t="n"/>
      <c r="N4920" s="22" t="n"/>
      <c r="O4920" s="24">
        <f>IF(A4920&lt;&gt;"عهدة","",SUMIFS($G$8:$G$5007,$B$8:$B$5007,B4920,$A$8:$A$5007,"مصروف",$I$8:$I$5007,"&lt;&gt;مرفوض"))</f>
        <v/>
      </c>
      <c r="P4920" s="25">
        <f>IF(A4920&lt;&gt;"عهدة","",N(F4920)-O4920)</f>
        <v/>
      </c>
      <c r="Q4920" s="26">
        <f>IF(A4920="","",IF(A4920="عهدة",IF(N(F4920)=0,"⚠ أدخل قيمة العهدة",IF(P4920&lt;0,"⛔ عجز / زيادة مصروفات "&amp;TEXT(-P4920,"#,##0"),IF(COUNTIFS($B$8:$B$5007,B4920,$A$8:$A$5007,"مصروف",$I$8:$I$5007,"&lt;&gt;مرفوض",$K$8:$K$5007,"&lt;&gt;نعم")&gt;0,"⚠ "&amp;COUNTIFS($B$8:$B$5007,B4920,$A$8:$A$5007,"مصروف",$I$8:$I$5007,"&lt;&gt;مرفوض",$K$8:$K$5007,"&lt;&gt;نعم")&amp;" مصروف غير مسوى",IF(L4920="تمت التسوية",IF(P4920=0,"✔ متوازنة وتمت التسوية","✔ تمت التسوية – متبقي "&amp;TEXT(P4920,"#,##0")),IF(P4920&gt;0,"متبقي "&amp;TEXT(P4920,"#,##0"),"✔ متوازنة"))))),IF(R4920=0,"⚠ أضف سطر عهدة أولًا",IF(OR(C4920="",N(G4920)=0),"⚠ أكمل التاريخ والقيمة",IF(S4920="","⚠ التاريخ خارج السنة المالية",IF(H4920="","⚠ اختر بند الموازنة",IF(I4920="مرفوض","✖ مرفوض من المدير",IF(I4920&lt;&gt;"موافق","⏳ بانتظار موافقة المدير",IF(K4920&lt;&gt;"نعم","⚠ غير مسوى مع الحسابات","✔ معتمد ومسوى")))))))))</f>
        <v/>
      </c>
      <c r="R4920">
        <f>N(R4919)+IF(A4920="عهدة",1,0)</f>
        <v/>
      </c>
      <c r="S4920">
        <f>IF(C4920="","",IF(AND(C4920&gt;=DATE(2026,9,1),C4920&lt;=DATE(2027,8,31)),(YEAR(C4920)-2026)*12+MONTH(C4920)-8,""))</f>
        <v/>
      </c>
      <c r="T4920">
        <f>IF(AND(A4920="مصروف",R4920&gt;0,I4920="موافق",S4920&lt;&gt;"",H4920&lt;&gt;""),N(G4920),0)</f>
        <v/>
      </c>
    </row>
    <row r="4921">
      <c r="A4921" s="19" t="n"/>
      <c r="B4921" s="20">
        <f>IF(A4921="","",IF(R4921=0,"⚠ أضف سطر عهدة أولًا","BDR-"&amp;TEXT(R4921,"000")))</f>
        <v/>
      </c>
      <c r="C4921" s="21" t="n"/>
      <c r="D4921" s="20">
        <f>IF(C4921="","",IF(S4921="","خارج السنة المالية",INDEX(القوائم!$D$2:$D$13,S4921)))</f>
        <v/>
      </c>
      <c r="E4921" s="22" t="n"/>
      <c r="F4921" s="23" t="n"/>
      <c r="G4921" s="23" t="n"/>
      <c r="H4921" s="22" t="n"/>
      <c r="I4921" s="19" t="n"/>
      <c r="J4921" s="21" t="n"/>
      <c r="K4921" s="19" t="n"/>
      <c r="L4921" s="19" t="n"/>
      <c r="M4921" s="21" t="n"/>
      <c r="N4921" s="22" t="n"/>
      <c r="O4921" s="24">
        <f>IF(A4921&lt;&gt;"عهدة","",SUMIFS($G$8:$G$5007,$B$8:$B$5007,B4921,$A$8:$A$5007,"مصروف",$I$8:$I$5007,"&lt;&gt;مرفوض"))</f>
        <v/>
      </c>
      <c r="P4921" s="25">
        <f>IF(A4921&lt;&gt;"عهدة","",N(F4921)-O4921)</f>
        <v/>
      </c>
      <c r="Q4921" s="26">
        <f>IF(A4921="","",IF(A4921="عهدة",IF(N(F4921)=0,"⚠ أدخل قيمة العهدة",IF(P4921&lt;0,"⛔ عجز / زيادة مصروفات "&amp;TEXT(-P4921,"#,##0"),IF(COUNTIFS($B$8:$B$5007,B4921,$A$8:$A$5007,"مصروف",$I$8:$I$5007,"&lt;&gt;مرفوض",$K$8:$K$5007,"&lt;&gt;نعم")&gt;0,"⚠ "&amp;COUNTIFS($B$8:$B$5007,B4921,$A$8:$A$5007,"مصروف",$I$8:$I$5007,"&lt;&gt;مرفوض",$K$8:$K$5007,"&lt;&gt;نعم")&amp;" مصروف غير مسوى",IF(L4921="تمت التسوية",IF(P4921=0,"✔ متوازنة وتمت التسوية","✔ تمت التسوية – متبقي "&amp;TEXT(P4921,"#,##0")),IF(P4921&gt;0,"متبقي "&amp;TEXT(P4921,"#,##0"),"✔ متوازنة"))))),IF(R4921=0,"⚠ أضف سطر عهدة أولًا",IF(OR(C4921="",N(G4921)=0),"⚠ أكمل التاريخ والقيمة",IF(S4921="","⚠ التاريخ خارج السنة المالية",IF(H4921="","⚠ اختر بند الموازنة",IF(I4921="مرفوض","✖ مرفوض من المدير",IF(I4921&lt;&gt;"موافق","⏳ بانتظار موافقة المدير",IF(K4921&lt;&gt;"نعم","⚠ غير مسوى مع الحسابات","✔ معتمد ومسوى")))))))))</f>
        <v/>
      </c>
      <c r="R4921">
        <f>N(R4920)+IF(A4921="عهدة",1,0)</f>
        <v/>
      </c>
      <c r="S4921">
        <f>IF(C4921="","",IF(AND(C4921&gt;=DATE(2026,9,1),C4921&lt;=DATE(2027,8,31)),(YEAR(C4921)-2026)*12+MONTH(C4921)-8,""))</f>
        <v/>
      </c>
      <c r="T4921">
        <f>IF(AND(A4921="مصروف",R4921&gt;0,I4921="موافق",S4921&lt;&gt;"",H4921&lt;&gt;""),N(G4921),0)</f>
        <v/>
      </c>
    </row>
    <row r="4922">
      <c r="A4922" s="19" t="n"/>
      <c r="B4922" s="20">
        <f>IF(A4922="","",IF(R4922=0,"⚠ أضف سطر عهدة أولًا","BDR-"&amp;TEXT(R4922,"000")))</f>
        <v/>
      </c>
      <c r="C4922" s="21" t="n"/>
      <c r="D4922" s="20">
        <f>IF(C4922="","",IF(S4922="","خارج السنة المالية",INDEX(القوائم!$D$2:$D$13,S4922)))</f>
        <v/>
      </c>
      <c r="E4922" s="22" t="n"/>
      <c r="F4922" s="23" t="n"/>
      <c r="G4922" s="23" t="n"/>
      <c r="H4922" s="22" t="n"/>
      <c r="I4922" s="19" t="n"/>
      <c r="J4922" s="21" t="n"/>
      <c r="K4922" s="19" t="n"/>
      <c r="L4922" s="19" t="n"/>
      <c r="M4922" s="21" t="n"/>
      <c r="N4922" s="22" t="n"/>
      <c r="O4922" s="24">
        <f>IF(A4922&lt;&gt;"عهدة","",SUMIFS($G$8:$G$5007,$B$8:$B$5007,B4922,$A$8:$A$5007,"مصروف",$I$8:$I$5007,"&lt;&gt;مرفوض"))</f>
        <v/>
      </c>
      <c r="P4922" s="25">
        <f>IF(A4922&lt;&gt;"عهدة","",N(F4922)-O4922)</f>
        <v/>
      </c>
      <c r="Q4922" s="26">
        <f>IF(A4922="","",IF(A4922="عهدة",IF(N(F4922)=0,"⚠ أدخل قيمة العهدة",IF(P4922&lt;0,"⛔ عجز / زيادة مصروفات "&amp;TEXT(-P4922,"#,##0"),IF(COUNTIFS($B$8:$B$5007,B4922,$A$8:$A$5007,"مصروف",$I$8:$I$5007,"&lt;&gt;مرفوض",$K$8:$K$5007,"&lt;&gt;نعم")&gt;0,"⚠ "&amp;COUNTIFS($B$8:$B$5007,B4922,$A$8:$A$5007,"مصروف",$I$8:$I$5007,"&lt;&gt;مرفوض",$K$8:$K$5007,"&lt;&gt;نعم")&amp;" مصروف غير مسوى",IF(L4922="تمت التسوية",IF(P4922=0,"✔ متوازنة وتمت التسوية","✔ تمت التسوية – متبقي "&amp;TEXT(P4922,"#,##0")),IF(P4922&gt;0,"متبقي "&amp;TEXT(P4922,"#,##0"),"✔ متوازنة"))))),IF(R4922=0,"⚠ أضف سطر عهدة أولًا",IF(OR(C4922="",N(G4922)=0),"⚠ أكمل التاريخ والقيمة",IF(S4922="","⚠ التاريخ خارج السنة المالية",IF(H4922="","⚠ اختر بند الموازنة",IF(I4922="مرفوض","✖ مرفوض من المدير",IF(I4922&lt;&gt;"موافق","⏳ بانتظار موافقة المدير",IF(K4922&lt;&gt;"نعم","⚠ غير مسوى مع الحسابات","✔ معتمد ومسوى")))))))))</f>
        <v/>
      </c>
      <c r="R4922">
        <f>N(R4921)+IF(A4922="عهدة",1,0)</f>
        <v/>
      </c>
      <c r="S4922">
        <f>IF(C4922="","",IF(AND(C4922&gt;=DATE(2026,9,1),C4922&lt;=DATE(2027,8,31)),(YEAR(C4922)-2026)*12+MONTH(C4922)-8,""))</f>
        <v/>
      </c>
      <c r="T4922">
        <f>IF(AND(A4922="مصروف",R4922&gt;0,I4922="موافق",S4922&lt;&gt;"",H4922&lt;&gt;""),N(G4922),0)</f>
        <v/>
      </c>
    </row>
    <row r="4923">
      <c r="A4923" s="19" t="n"/>
      <c r="B4923" s="20">
        <f>IF(A4923="","",IF(R4923=0,"⚠ أضف سطر عهدة أولًا","BDR-"&amp;TEXT(R4923,"000")))</f>
        <v/>
      </c>
      <c r="C4923" s="21" t="n"/>
      <c r="D4923" s="20">
        <f>IF(C4923="","",IF(S4923="","خارج السنة المالية",INDEX(القوائم!$D$2:$D$13,S4923)))</f>
        <v/>
      </c>
      <c r="E4923" s="22" t="n"/>
      <c r="F4923" s="23" t="n"/>
      <c r="G4923" s="23" t="n"/>
      <c r="H4923" s="22" t="n"/>
      <c r="I4923" s="19" t="n"/>
      <c r="J4923" s="21" t="n"/>
      <c r="K4923" s="19" t="n"/>
      <c r="L4923" s="19" t="n"/>
      <c r="M4923" s="21" t="n"/>
      <c r="N4923" s="22" t="n"/>
      <c r="O4923" s="24">
        <f>IF(A4923&lt;&gt;"عهدة","",SUMIFS($G$8:$G$5007,$B$8:$B$5007,B4923,$A$8:$A$5007,"مصروف",$I$8:$I$5007,"&lt;&gt;مرفوض"))</f>
        <v/>
      </c>
      <c r="P4923" s="25">
        <f>IF(A4923&lt;&gt;"عهدة","",N(F4923)-O4923)</f>
        <v/>
      </c>
      <c r="Q4923" s="26">
        <f>IF(A4923="","",IF(A4923="عهدة",IF(N(F4923)=0,"⚠ أدخل قيمة العهدة",IF(P4923&lt;0,"⛔ عجز / زيادة مصروفات "&amp;TEXT(-P4923,"#,##0"),IF(COUNTIFS($B$8:$B$5007,B4923,$A$8:$A$5007,"مصروف",$I$8:$I$5007,"&lt;&gt;مرفوض",$K$8:$K$5007,"&lt;&gt;نعم")&gt;0,"⚠ "&amp;COUNTIFS($B$8:$B$5007,B4923,$A$8:$A$5007,"مصروف",$I$8:$I$5007,"&lt;&gt;مرفوض",$K$8:$K$5007,"&lt;&gt;نعم")&amp;" مصروف غير مسوى",IF(L4923="تمت التسوية",IF(P4923=0,"✔ متوازنة وتمت التسوية","✔ تمت التسوية – متبقي "&amp;TEXT(P4923,"#,##0")),IF(P4923&gt;0,"متبقي "&amp;TEXT(P4923,"#,##0"),"✔ متوازنة"))))),IF(R4923=0,"⚠ أضف سطر عهدة أولًا",IF(OR(C4923="",N(G4923)=0),"⚠ أكمل التاريخ والقيمة",IF(S4923="","⚠ التاريخ خارج السنة المالية",IF(H4923="","⚠ اختر بند الموازنة",IF(I4923="مرفوض","✖ مرفوض من المدير",IF(I4923&lt;&gt;"موافق","⏳ بانتظار موافقة المدير",IF(K4923&lt;&gt;"نعم","⚠ غير مسوى مع الحسابات","✔ معتمد ومسوى")))))))))</f>
        <v/>
      </c>
      <c r="R4923">
        <f>N(R4922)+IF(A4923="عهدة",1,0)</f>
        <v/>
      </c>
      <c r="S4923">
        <f>IF(C4923="","",IF(AND(C4923&gt;=DATE(2026,9,1),C4923&lt;=DATE(2027,8,31)),(YEAR(C4923)-2026)*12+MONTH(C4923)-8,""))</f>
        <v/>
      </c>
      <c r="T4923">
        <f>IF(AND(A4923="مصروف",R4923&gt;0,I4923="موافق",S4923&lt;&gt;"",H4923&lt;&gt;""),N(G4923),0)</f>
        <v/>
      </c>
    </row>
    <row r="4924">
      <c r="A4924" s="19" t="n"/>
      <c r="B4924" s="20">
        <f>IF(A4924="","",IF(R4924=0,"⚠ أضف سطر عهدة أولًا","BDR-"&amp;TEXT(R4924,"000")))</f>
        <v/>
      </c>
      <c r="C4924" s="21" t="n"/>
      <c r="D4924" s="20">
        <f>IF(C4924="","",IF(S4924="","خارج السنة المالية",INDEX(القوائم!$D$2:$D$13,S4924)))</f>
        <v/>
      </c>
      <c r="E4924" s="22" t="n"/>
      <c r="F4924" s="23" t="n"/>
      <c r="G4924" s="23" t="n"/>
      <c r="H4924" s="22" t="n"/>
      <c r="I4924" s="19" t="n"/>
      <c r="J4924" s="21" t="n"/>
      <c r="K4924" s="19" t="n"/>
      <c r="L4924" s="19" t="n"/>
      <c r="M4924" s="21" t="n"/>
      <c r="N4924" s="22" t="n"/>
      <c r="O4924" s="24">
        <f>IF(A4924&lt;&gt;"عهدة","",SUMIFS($G$8:$G$5007,$B$8:$B$5007,B4924,$A$8:$A$5007,"مصروف",$I$8:$I$5007,"&lt;&gt;مرفوض"))</f>
        <v/>
      </c>
      <c r="P4924" s="25">
        <f>IF(A4924&lt;&gt;"عهدة","",N(F4924)-O4924)</f>
        <v/>
      </c>
      <c r="Q4924" s="26">
        <f>IF(A4924="","",IF(A4924="عهدة",IF(N(F4924)=0,"⚠ أدخل قيمة العهدة",IF(P4924&lt;0,"⛔ عجز / زيادة مصروفات "&amp;TEXT(-P4924,"#,##0"),IF(COUNTIFS($B$8:$B$5007,B4924,$A$8:$A$5007,"مصروف",$I$8:$I$5007,"&lt;&gt;مرفوض",$K$8:$K$5007,"&lt;&gt;نعم")&gt;0,"⚠ "&amp;COUNTIFS($B$8:$B$5007,B4924,$A$8:$A$5007,"مصروف",$I$8:$I$5007,"&lt;&gt;مرفوض",$K$8:$K$5007,"&lt;&gt;نعم")&amp;" مصروف غير مسوى",IF(L4924="تمت التسوية",IF(P4924=0,"✔ متوازنة وتمت التسوية","✔ تمت التسوية – متبقي "&amp;TEXT(P4924,"#,##0")),IF(P4924&gt;0,"متبقي "&amp;TEXT(P4924,"#,##0"),"✔ متوازنة"))))),IF(R4924=0,"⚠ أضف سطر عهدة أولًا",IF(OR(C4924="",N(G4924)=0),"⚠ أكمل التاريخ والقيمة",IF(S4924="","⚠ التاريخ خارج السنة المالية",IF(H4924="","⚠ اختر بند الموازنة",IF(I4924="مرفوض","✖ مرفوض من المدير",IF(I4924&lt;&gt;"موافق","⏳ بانتظار موافقة المدير",IF(K4924&lt;&gt;"نعم","⚠ غير مسوى مع الحسابات","✔ معتمد ومسوى")))))))))</f>
        <v/>
      </c>
      <c r="R4924">
        <f>N(R4923)+IF(A4924="عهدة",1,0)</f>
        <v/>
      </c>
      <c r="S4924">
        <f>IF(C4924="","",IF(AND(C4924&gt;=DATE(2026,9,1),C4924&lt;=DATE(2027,8,31)),(YEAR(C4924)-2026)*12+MONTH(C4924)-8,""))</f>
        <v/>
      </c>
      <c r="T4924">
        <f>IF(AND(A4924="مصروف",R4924&gt;0,I4924="موافق",S4924&lt;&gt;"",H4924&lt;&gt;""),N(G4924),0)</f>
        <v/>
      </c>
    </row>
    <row r="4925">
      <c r="A4925" s="19" t="n"/>
      <c r="B4925" s="20">
        <f>IF(A4925="","",IF(R4925=0,"⚠ أضف سطر عهدة أولًا","BDR-"&amp;TEXT(R4925,"000")))</f>
        <v/>
      </c>
      <c r="C4925" s="21" t="n"/>
      <c r="D4925" s="20">
        <f>IF(C4925="","",IF(S4925="","خارج السنة المالية",INDEX(القوائم!$D$2:$D$13,S4925)))</f>
        <v/>
      </c>
      <c r="E4925" s="22" t="n"/>
      <c r="F4925" s="23" t="n"/>
      <c r="G4925" s="23" t="n"/>
      <c r="H4925" s="22" t="n"/>
      <c r="I4925" s="19" t="n"/>
      <c r="J4925" s="21" t="n"/>
      <c r="K4925" s="19" t="n"/>
      <c r="L4925" s="19" t="n"/>
      <c r="M4925" s="21" t="n"/>
      <c r="N4925" s="22" t="n"/>
      <c r="O4925" s="24">
        <f>IF(A4925&lt;&gt;"عهدة","",SUMIFS($G$8:$G$5007,$B$8:$B$5007,B4925,$A$8:$A$5007,"مصروف",$I$8:$I$5007,"&lt;&gt;مرفوض"))</f>
        <v/>
      </c>
      <c r="P4925" s="25">
        <f>IF(A4925&lt;&gt;"عهدة","",N(F4925)-O4925)</f>
        <v/>
      </c>
      <c r="Q4925" s="26">
        <f>IF(A4925="","",IF(A4925="عهدة",IF(N(F4925)=0,"⚠ أدخل قيمة العهدة",IF(P4925&lt;0,"⛔ عجز / زيادة مصروفات "&amp;TEXT(-P4925,"#,##0"),IF(COUNTIFS($B$8:$B$5007,B4925,$A$8:$A$5007,"مصروف",$I$8:$I$5007,"&lt;&gt;مرفوض",$K$8:$K$5007,"&lt;&gt;نعم")&gt;0,"⚠ "&amp;COUNTIFS($B$8:$B$5007,B4925,$A$8:$A$5007,"مصروف",$I$8:$I$5007,"&lt;&gt;مرفوض",$K$8:$K$5007,"&lt;&gt;نعم")&amp;" مصروف غير مسوى",IF(L4925="تمت التسوية",IF(P4925=0,"✔ متوازنة وتمت التسوية","✔ تمت التسوية – متبقي "&amp;TEXT(P4925,"#,##0")),IF(P4925&gt;0,"متبقي "&amp;TEXT(P4925,"#,##0"),"✔ متوازنة"))))),IF(R4925=0,"⚠ أضف سطر عهدة أولًا",IF(OR(C4925="",N(G4925)=0),"⚠ أكمل التاريخ والقيمة",IF(S4925="","⚠ التاريخ خارج السنة المالية",IF(H4925="","⚠ اختر بند الموازنة",IF(I4925="مرفوض","✖ مرفوض من المدير",IF(I4925&lt;&gt;"موافق","⏳ بانتظار موافقة المدير",IF(K4925&lt;&gt;"نعم","⚠ غير مسوى مع الحسابات","✔ معتمد ومسوى")))))))))</f>
        <v/>
      </c>
      <c r="R4925">
        <f>N(R4924)+IF(A4925="عهدة",1,0)</f>
        <v/>
      </c>
      <c r="S4925">
        <f>IF(C4925="","",IF(AND(C4925&gt;=DATE(2026,9,1),C4925&lt;=DATE(2027,8,31)),(YEAR(C4925)-2026)*12+MONTH(C4925)-8,""))</f>
        <v/>
      </c>
      <c r="T4925">
        <f>IF(AND(A4925="مصروف",R4925&gt;0,I4925="موافق",S4925&lt;&gt;"",H4925&lt;&gt;""),N(G4925),0)</f>
        <v/>
      </c>
    </row>
    <row r="4926">
      <c r="A4926" s="19" t="n"/>
      <c r="B4926" s="20">
        <f>IF(A4926="","",IF(R4926=0,"⚠ أضف سطر عهدة أولًا","BDR-"&amp;TEXT(R4926,"000")))</f>
        <v/>
      </c>
      <c r="C4926" s="21" t="n"/>
      <c r="D4926" s="20">
        <f>IF(C4926="","",IF(S4926="","خارج السنة المالية",INDEX(القوائم!$D$2:$D$13,S4926)))</f>
        <v/>
      </c>
      <c r="E4926" s="22" t="n"/>
      <c r="F4926" s="23" t="n"/>
      <c r="G4926" s="23" t="n"/>
      <c r="H4926" s="22" t="n"/>
      <c r="I4926" s="19" t="n"/>
      <c r="J4926" s="21" t="n"/>
      <c r="K4926" s="19" t="n"/>
      <c r="L4926" s="19" t="n"/>
      <c r="M4926" s="21" t="n"/>
      <c r="N4926" s="22" t="n"/>
      <c r="O4926" s="24">
        <f>IF(A4926&lt;&gt;"عهدة","",SUMIFS($G$8:$G$5007,$B$8:$B$5007,B4926,$A$8:$A$5007,"مصروف",$I$8:$I$5007,"&lt;&gt;مرفوض"))</f>
        <v/>
      </c>
      <c r="P4926" s="25">
        <f>IF(A4926&lt;&gt;"عهدة","",N(F4926)-O4926)</f>
        <v/>
      </c>
      <c r="Q4926" s="26">
        <f>IF(A4926="","",IF(A4926="عهدة",IF(N(F4926)=0,"⚠ أدخل قيمة العهدة",IF(P4926&lt;0,"⛔ عجز / زيادة مصروفات "&amp;TEXT(-P4926,"#,##0"),IF(COUNTIFS($B$8:$B$5007,B4926,$A$8:$A$5007,"مصروف",$I$8:$I$5007,"&lt;&gt;مرفوض",$K$8:$K$5007,"&lt;&gt;نعم")&gt;0,"⚠ "&amp;COUNTIFS($B$8:$B$5007,B4926,$A$8:$A$5007,"مصروف",$I$8:$I$5007,"&lt;&gt;مرفوض",$K$8:$K$5007,"&lt;&gt;نعم")&amp;" مصروف غير مسوى",IF(L4926="تمت التسوية",IF(P4926=0,"✔ متوازنة وتمت التسوية","✔ تمت التسوية – متبقي "&amp;TEXT(P4926,"#,##0")),IF(P4926&gt;0,"متبقي "&amp;TEXT(P4926,"#,##0"),"✔ متوازنة"))))),IF(R4926=0,"⚠ أضف سطر عهدة أولًا",IF(OR(C4926="",N(G4926)=0),"⚠ أكمل التاريخ والقيمة",IF(S4926="","⚠ التاريخ خارج السنة المالية",IF(H4926="","⚠ اختر بند الموازنة",IF(I4926="مرفوض","✖ مرفوض من المدير",IF(I4926&lt;&gt;"موافق","⏳ بانتظار موافقة المدير",IF(K4926&lt;&gt;"نعم","⚠ غير مسوى مع الحسابات","✔ معتمد ومسوى")))))))))</f>
        <v/>
      </c>
      <c r="R4926">
        <f>N(R4925)+IF(A4926="عهدة",1,0)</f>
        <v/>
      </c>
      <c r="S4926">
        <f>IF(C4926="","",IF(AND(C4926&gt;=DATE(2026,9,1),C4926&lt;=DATE(2027,8,31)),(YEAR(C4926)-2026)*12+MONTH(C4926)-8,""))</f>
        <v/>
      </c>
      <c r="T4926">
        <f>IF(AND(A4926="مصروف",R4926&gt;0,I4926="موافق",S4926&lt;&gt;"",H4926&lt;&gt;""),N(G4926),0)</f>
        <v/>
      </c>
    </row>
    <row r="4927">
      <c r="A4927" s="19" t="n"/>
      <c r="B4927" s="20">
        <f>IF(A4927="","",IF(R4927=0,"⚠ أضف سطر عهدة أولًا","BDR-"&amp;TEXT(R4927,"000")))</f>
        <v/>
      </c>
      <c r="C4927" s="21" t="n"/>
      <c r="D4927" s="20">
        <f>IF(C4927="","",IF(S4927="","خارج السنة المالية",INDEX(القوائم!$D$2:$D$13,S4927)))</f>
        <v/>
      </c>
      <c r="E4927" s="22" t="n"/>
      <c r="F4927" s="23" t="n"/>
      <c r="G4927" s="23" t="n"/>
      <c r="H4927" s="22" t="n"/>
      <c r="I4927" s="19" t="n"/>
      <c r="J4927" s="21" t="n"/>
      <c r="K4927" s="19" t="n"/>
      <c r="L4927" s="19" t="n"/>
      <c r="M4927" s="21" t="n"/>
      <c r="N4927" s="22" t="n"/>
      <c r="O4927" s="24">
        <f>IF(A4927&lt;&gt;"عهدة","",SUMIFS($G$8:$G$5007,$B$8:$B$5007,B4927,$A$8:$A$5007,"مصروف",$I$8:$I$5007,"&lt;&gt;مرفوض"))</f>
        <v/>
      </c>
      <c r="P4927" s="25">
        <f>IF(A4927&lt;&gt;"عهدة","",N(F4927)-O4927)</f>
        <v/>
      </c>
      <c r="Q4927" s="26">
        <f>IF(A4927="","",IF(A4927="عهدة",IF(N(F4927)=0,"⚠ أدخل قيمة العهدة",IF(P4927&lt;0,"⛔ عجز / زيادة مصروفات "&amp;TEXT(-P4927,"#,##0"),IF(COUNTIFS($B$8:$B$5007,B4927,$A$8:$A$5007,"مصروف",$I$8:$I$5007,"&lt;&gt;مرفوض",$K$8:$K$5007,"&lt;&gt;نعم")&gt;0,"⚠ "&amp;COUNTIFS($B$8:$B$5007,B4927,$A$8:$A$5007,"مصروف",$I$8:$I$5007,"&lt;&gt;مرفوض",$K$8:$K$5007,"&lt;&gt;نعم")&amp;" مصروف غير مسوى",IF(L4927="تمت التسوية",IF(P4927=0,"✔ متوازنة وتمت التسوية","✔ تمت التسوية – متبقي "&amp;TEXT(P4927,"#,##0")),IF(P4927&gt;0,"متبقي "&amp;TEXT(P4927,"#,##0"),"✔ متوازنة"))))),IF(R4927=0,"⚠ أضف سطر عهدة أولًا",IF(OR(C4927="",N(G4927)=0),"⚠ أكمل التاريخ والقيمة",IF(S4927="","⚠ التاريخ خارج السنة المالية",IF(H4927="","⚠ اختر بند الموازنة",IF(I4927="مرفوض","✖ مرفوض من المدير",IF(I4927&lt;&gt;"موافق","⏳ بانتظار موافقة المدير",IF(K4927&lt;&gt;"نعم","⚠ غير مسوى مع الحسابات","✔ معتمد ومسوى")))))))))</f>
        <v/>
      </c>
      <c r="R4927">
        <f>N(R4926)+IF(A4927="عهدة",1,0)</f>
        <v/>
      </c>
      <c r="S4927">
        <f>IF(C4927="","",IF(AND(C4927&gt;=DATE(2026,9,1),C4927&lt;=DATE(2027,8,31)),(YEAR(C4927)-2026)*12+MONTH(C4927)-8,""))</f>
        <v/>
      </c>
      <c r="T4927">
        <f>IF(AND(A4927="مصروف",R4927&gt;0,I4927="موافق",S4927&lt;&gt;"",H4927&lt;&gt;""),N(G4927),0)</f>
        <v/>
      </c>
    </row>
    <row r="4928">
      <c r="A4928" s="19" t="n"/>
      <c r="B4928" s="20">
        <f>IF(A4928="","",IF(R4928=0,"⚠ أضف سطر عهدة أولًا","BDR-"&amp;TEXT(R4928,"000")))</f>
        <v/>
      </c>
      <c r="C4928" s="21" t="n"/>
      <c r="D4928" s="20">
        <f>IF(C4928="","",IF(S4928="","خارج السنة المالية",INDEX(القوائم!$D$2:$D$13,S4928)))</f>
        <v/>
      </c>
      <c r="E4928" s="22" t="n"/>
      <c r="F4928" s="23" t="n"/>
      <c r="G4928" s="23" t="n"/>
      <c r="H4928" s="22" t="n"/>
      <c r="I4928" s="19" t="n"/>
      <c r="J4928" s="21" t="n"/>
      <c r="K4928" s="19" t="n"/>
      <c r="L4928" s="19" t="n"/>
      <c r="M4928" s="21" t="n"/>
      <c r="N4928" s="22" t="n"/>
      <c r="O4928" s="24">
        <f>IF(A4928&lt;&gt;"عهدة","",SUMIFS($G$8:$G$5007,$B$8:$B$5007,B4928,$A$8:$A$5007,"مصروف",$I$8:$I$5007,"&lt;&gt;مرفوض"))</f>
        <v/>
      </c>
      <c r="P4928" s="25">
        <f>IF(A4928&lt;&gt;"عهدة","",N(F4928)-O4928)</f>
        <v/>
      </c>
      <c r="Q4928" s="26">
        <f>IF(A4928="","",IF(A4928="عهدة",IF(N(F4928)=0,"⚠ أدخل قيمة العهدة",IF(P4928&lt;0,"⛔ عجز / زيادة مصروفات "&amp;TEXT(-P4928,"#,##0"),IF(COUNTIFS($B$8:$B$5007,B4928,$A$8:$A$5007,"مصروف",$I$8:$I$5007,"&lt;&gt;مرفوض",$K$8:$K$5007,"&lt;&gt;نعم")&gt;0,"⚠ "&amp;COUNTIFS($B$8:$B$5007,B4928,$A$8:$A$5007,"مصروف",$I$8:$I$5007,"&lt;&gt;مرفوض",$K$8:$K$5007,"&lt;&gt;نعم")&amp;" مصروف غير مسوى",IF(L4928="تمت التسوية",IF(P4928=0,"✔ متوازنة وتمت التسوية","✔ تمت التسوية – متبقي "&amp;TEXT(P4928,"#,##0")),IF(P4928&gt;0,"متبقي "&amp;TEXT(P4928,"#,##0"),"✔ متوازنة"))))),IF(R4928=0,"⚠ أضف سطر عهدة أولًا",IF(OR(C4928="",N(G4928)=0),"⚠ أكمل التاريخ والقيمة",IF(S4928="","⚠ التاريخ خارج السنة المالية",IF(H4928="","⚠ اختر بند الموازنة",IF(I4928="مرفوض","✖ مرفوض من المدير",IF(I4928&lt;&gt;"موافق","⏳ بانتظار موافقة المدير",IF(K4928&lt;&gt;"نعم","⚠ غير مسوى مع الحسابات","✔ معتمد ومسوى")))))))))</f>
        <v/>
      </c>
      <c r="R4928">
        <f>N(R4927)+IF(A4928="عهدة",1,0)</f>
        <v/>
      </c>
      <c r="S4928">
        <f>IF(C4928="","",IF(AND(C4928&gt;=DATE(2026,9,1),C4928&lt;=DATE(2027,8,31)),(YEAR(C4928)-2026)*12+MONTH(C4928)-8,""))</f>
        <v/>
      </c>
      <c r="T4928">
        <f>IF(AND(A4928="مصروف",R4928&gt;0,I4928="موافق",S4928&lt;&gt;"",H4928&lt;&gt;""),N(G4928),0)</f>
        <v/>
      </c>
    </row>
    <row r="4929">
      <c r="A4929" s="19" t="n"/>
      <c r="B4929" s="20">
        <f>IF(A4929="","",IF(R4929=0,"⚠ أضف سطر عهدة أولًا","BDR-"&amp;TEXT(R4929,"000")))</f>
        <v/>
      </c>
      <c r="C4929" s="21" t="n"/>
      <c r="D4929" s="20">
        <f>IF(C4929="","",IF(S4929="","خارج السنة المالية",INDEX(القوائم!$D$2:$D$13,S4929)))</f>
        <v/>
      </c>
      <c r="E4929" s="22" t="n"/>
      <c r="F4929" s="23" t="n"/>
      <c r="G4929" s="23" t="n"/>
      <c r="H4929" s="22" t="n"/>
      <c r="I4929" s="19" t="n"/>
      <c r="J4929" s="21" t="n"/>
      <c r="K4929" s="19" t="n"/>
      <c r="L4929" s="19" t="n"/>
      <c r="M4929" s="21" t="n"/>
      <c r="N4929" s="22" t="n"/>
      <c r="O4929" s="24">
        <f>IF(A4929&lt;&gt;"عهدة","",SUMIFS($G$8:$G$5007,$B$8:$B$5007,B4929,$A$8:$A$5007,"مصروف",$I$8:$I$5007,"&lt;&gt;مرفوض"))</f>
        <v/>
      </c>
      <c r="P4929" s="25">
        <f>IF(A4929&lt;&gt;"عهدة","",N(F4929)-O4929)</f>
        <v/>
      </c>
      <c r="Q4929" s="26">
        <f>IF(A4929="","",IF(A4929="عهدة",IF(N(F4929)=0,"⚠ أدخل قيمة العهدة",IF(P4929&lt;0,"⛔ عجز / زيادة مصروفات "&amp;TEXT(-P4929,"#,##0"),IF(COUNTIFS($B$8:$B$5007,B4929,$A$8:$A$5007,"مصروف",$I$8:$I$5007,"&lt;&gt;مرفوض",$K$8:$K$5007,"&lt;&gt;نعم")&gt;0,"⚠ "&amp;COUNTIFS($B$8:$B$5007,B4929,$A$8:$A$5007,"مصروف",$I$8:$I$5007,"&lt;&gt;مرفوض",$K$8:$K$5007,"&lt;&gt;نعم")&amp;" مصروف غير مسوى",IF(L4929="تمت التسوية",IF(P4929=0,"✔ متوازنة وتمت التسوية","✔ تمت التسوية – متبقي "&amp;TEXT(P4929,"#,##0")),IF(P4929&gt;0,"متبقي "&amp;TEXT(P4929,"#,##0"),"✔ متوازنة"))))),IF(R4929=0,"⚠ أضف سطر عهدة أولًا",IF(OR(C4929="",N(G4929)=0),"⚠ أكمل التاريخ والقيمة",IF(S4929="","⚠ التاريخ خارج السنة المالية",IF(H4929="","⚠ اختر بند الموازنة",IF(I4929="مرفوض","✖ مرفوض من المدير",IF(I4929&lt;&gt;"موافق","⏳ بانتظار موافقة المدير",IF(K4929&lt;&gt;"نعم","⚠ غير مسوى مع الحسابات","✔ معتمد ومسوى")))))))))</f>
        <v/>
      </c>
      <c r="R4929">
        <f>N(R4928)+IF(A4929="عهدة",1,0)</f>
        <v/>
      </c>
      <c r="S4929">
        <f>IF(C4929="","",IF(AND(C4929&gt;=DATE(2026,9,1),C4929&lt;=DATE(2027,8,31)),(YEAR(C4929)-2026)*12+MONTH(C4929)-8,""))</f>
        <v/>
      </c>
      <c r="T4929">
        <f>IF(AND(A4929="مصروف",R4929&gt;0,I4929="موافق",S4929&lt;&gt;"",H4929&lt;&gt;""),N(G4929),0)</f>
        <v/>
      </c>
    </row>
    <row r="4930">
      <c r="A4930" s="19" t="n"/>
      <c r="B4930" s="20">
        <f>IF(A4930="","",IF(R4930=0,"⚠ أضف سطر عهدة أولًا","BDR-"&amp;TEXT(R4930,"000")))</f>
        <v/>
      </c>
      <c r="C4930" s="21" t="n"/>
      <c r="D4930" s="20">
        <f>IF(C4930="","",IF(S4930="","خارج السنة المالية",INDEX(القوائم!$D$2:$D$13,S4930)))</f>
        <v/>
      </c>
      <c r="E4930" s="22" t="n"/>
      <c r="F4930" s="23" t="n"/>
      <c r="G4930" s="23" t="n"/>
      <c r="H4930" s="22" t="n"/>
      <c r="I4930" s="19" t="n"/>
      <c r="J4930" s="21" t="n"/>
      <c r="K4930" s="19" t="n"/>
      <c r="L4930" s="19" t="n"/>
      <c r="M4930" s="21" t="n"/>
      <c r="N4930" s="22" t="n"/>
      <c r="O4930" s="24">
        <f>IF(A4930&lt;&gt;"عهدة","",SUMIFS($G$8:$G$5007,$B$8:$B$5007,B4930,$A$8:$A$5007,"مصروف",$I$8:$I$5007,"&lt;&gt;مرفوض"))</f>
        <v/>
      </c>
      <c r="P4930" s="25">
        <f>IF(A4930&lt;&gt;"عهدة","",N(F4930)-O4930)</f>
        <v/>
      </c>
      <c r="Q4930" s="26">
        <f>IF(A4930="","",IF(A4930="عهدة",IF(N(F4930)=0,"⚠ أدخل قيمة العهدة",IF(P4930&lt;0,"⛔ عجز / زيادة مصروفات "&amp;TEXT(-P4930,"#,##0"),IF(COUNTIFS($B$8:$B$5007,B4930,$A$8:$A$5007,"مصروف",$I$8:$I$5007,"&lt;&gt;مرفوض",$K$8:$K$5007,"&lt;&gt;نعم")&gt;0,"⚠ "&amp;COUNTIFS($B$8:$B$5007,B4930,$A$8:$A$5007,"مصروف",$I$8:$I$5007,"&lt;&gt;مرفوض",$K$8:$K$5007,"&lt;&gt;نعم")&amp;" مصروف غير مسوى",IF(L4930="تمت التسوية",IF(P4930=0,"✔ متوازنة وتمت التسوية","✔ تمت التسوية – متبقي "&amp;TEXT(P4930,"#,##0")),IF(P4930&gt;0,"متبقي "&amp;TEXT(P4930,"#,##0"),"✔ متوازنة"))))),IF(R4930=0,"⚠ أضف سطر عهدة أولًا",IF(OR(C4930="",N(G4930)=0),"⚠ أكمل التاريخ والقيمة",IF(S4930="","⚠ التاريخ خارج السنة المالية",IF(H4930="","⚠ اختر بند الموازنة",IF(I4930="مرفوض","✖ مرفوض من المدير",IF(I4930&lt;&gt;"موافق","⏳ بانتظار موافقة المدير",IF(K4930&lt;&gt;"نعم","⚠ غير مسوى مع الحسابات","✔ معتمد ومسوى")))))))))</f>
        <v/>
      </c>
      <c r="R4930">
        <f>N(R4929)+IF(A4930="عهدة",1,0)</f>
        <v/>
      </c>
      <c r="S4930">
        <f>IF(C4930="","",IF(AND(C4930&gt;=DATE(2026,9,1),C4930&lt;=DATE(2027,8,31)),(YEAR(C4930)-2026)*12+MONTH(C4930)-8,""))</f>
        <v/>
      </c>
      <c r="T4930">
        <f>IF(AND(A4930="مصروف",R4930&gt;0,I4930="موافق",S4930&lt;&gt;"",H4930&lt;&gt;""),N(G4930),0)</f>
        <v/>
      </c>
    </row>
    <row r="4931">
      <c r="A4931" s="19" t="n"/>
      <c r="B4931" s="20">
        <f>IF(A4931="","",IF(R4931=0,"⚠ أضف سطر عهدة أولًا","BDR-"&amp;TEXT(R4931,"000")))</f>
        <v/>
      </c>
      <c r="C4931" s="21" t="n"/>
      <c r="D4931" s="20">
        <f>IF(C4931="","",IF(S4931="","خارج السنة المالية",INDEX(القوائم!$D$2:$D$13,S4931)))</f>
        <v/>
      </c>
      <c r="E4931" s="22" t="n"/>
      <c r="F4931" s="23" t="n"/>
      <c r="G4931" s="23" t="n"/>
      <c r="H4931" s="22" t="n"/>
      <c r="I4931" s="19" t="n"/>
      <c r="J4931" s="21" t="n"/>
      <c r="K4931" s="19" t="n"/>
      <c r="L4931" s="19" t="n"/>
      <c r="M4931" s="21" t="n"/>
      <c r="N4931" s="22" t="n"/>
      <c r="O4931" s="24">
        <f>IF(A4931&lt;&gt;"عهدة","",SUMIFS($G$8:$G$5007,$B$8:$B$5007,B4931,$A$8:$A$5007,"مصروف",$I$8:$I$5007,"&lt;&gt;مرفوض"))</f>
        <v/>
      </c>
      <c r="P4931" s="25">
        <f>IF(A4931&lt;&gt;"عهدة","",N(F4931)-O4931)</f>
        <v/>
      </c>
      <c r="Q4931" s="26">
        <f>IF(A4931="","",IF(A4931="عهدة",IF(N(F4931)=0,"⚠ أدخل قيمة العهدة",IF(P4931&lt;0,"⛔ عجز / زيادة مصروفات "&amp;TEXT(-P4931,"#,##0"),IF(COUNTIFS($B$8:$B$5007,B4931,$A$8:$A$5007,"مصروف",$I$8:$I$5007,"&lt;&gt;مرفوض",$K$8:$K$5007,"&lt;&gt;نعم")&gt;0,"⚠ "&amp;COUNTIFS($B$8:$B$5007,B4931,$A$8:$A$5007,"مصروف",$I$8:$I$5007,"&lt;&gt;مرفوض",$K$8:$K$5007,"&lt;&gt;نعم")&amp;" مصروف غير مسوى",IF(L4931="تمت التسوية",IF(P4931=0,"✔ متوازنة وتمت التسوية","✔ تمت التسوية – متبقي "&amp;TEXT(P4931,"#,##0")),IF(P4931&gt;0,"متبقي "&amp;TEXT(P4931,"#,##0"),"✔ متوازنة"))))),IF(R4931=0,"⚠ أضف سطر عهدة أولًا",IF(OR(C4931="",N(G4931)=0),"⚠ أكمل التاريخ والقيمة",IF(S4931="","⚠ التاريخ خارج السنة المالية",IF(H4931="","⚠ اختر بند الموازنة",IF(I4931="مرفوض","✖ مرفوض من المدير",IF(I4931&lt;&gt;"موافق","⏳ بانتظار موافقة المدير",IF(K4931&lt;&gt;"نعم","⚠ غير مسوى مع الحسابات","✔ معتمد ومسوى")))))))))</f>
        <v/>
      </c>
      <c r="R4931">
        <f>N(R4930)+IF(A4931="عهدة",1,0)</f>
        <v/>
      </c>
      <c r="S4931">
        <f>IF(C4931="","",IF(AND(C4931&gt;=DATE(2026,9,1),C4931&lt;=DATE(2027,8,31)),(YEAR(C4931)-2026)*12+MONTH(C4931)-8,""))</f>
        <v/>
      </c>
      <c r="T4931">
        <f>IF(AND(A4931="مصروف",R4931&gt;0,I4931="موافق",S4931&lt;&gt;"",H4931&lt;&gt;""),N(G4931),0)</f>
        <v/>
      </c>
    </row>
    <row r="4932">
      <c r="A4932" s="19" t="n"/>
      <c r="B4932" s="20">
        <f>IF(A4932="","",IF(R4932=0,"⚠ أضف سطر عهدة أولًا","BDR-"&amp;TEXT(R4932,"000")))</f>
        <v/>
      </c>
      <c r="C4932" s="21" t="n"/>
      <c r="D4932" s="20">
        <f>IF(C4932="","",IF(S4932="","خارج السنة المالية",INDEX(القوائم!$D$2:$D$13,S4932)))</f>
        <v/>
      </c>
      <c r="E4932" s="22" t="n"/>
      <c r="F4932" s="23" t="n"/>
      <c r="G4932" s="23" t="n"/>
      <c r="H4932" s="22" t="n"/>
      <c r="I4932" s="19" t="n"/>
      <c r="J4932" s="21" t="n"/>
      <c r="K4932" s="19" t="n"/>
      <c r="L4932" s="19" t="n"/>
      <c r="M4932" s="21" t="n"/>
      <c r="N4932" s="22" t="n"/>
      <c r="O4932" s="24">
        <f>IF(A4932&lt;&gt;"عهدة","",SUMIFS($G$8:$G$5007,$B$8:$B$5007,B4932,$A$8:$A$5007,"مصروف",$I$8:$I$5007,"&lt;&gt;مرفوض"))</f>
        <v/>
      </c>
      <c r="P4932" s="25">
        <f>IF(A4932&lt;&gt;"عهدة","",N(F4932)-O4932)</f>
        <v/>
      </c>
      <c r="Q4932" s="26">
        <f>IF(A4932="","",IF(A4932="عهدة",IF(N(F4932)=0,"⚠ أدخل قيمة العهدة",IF(P4932&lt;0,"⛔ عجز / زيادة مصروفات "&amp;TEXT(-P4932,"#,##0"),IF(COUNTIFS($B$8:$B$5007,B4932,$A$8:$A$5007,"مصروف",$I$8:$I$5007,"&lt;&gt;مرفوض",$K$8:$K$5007,"&lt;&gt;نعم")&gt;0,"⚠ "&amp;COUNTIFS($B$8:$B$5007,B4932,$A$8:$A$5007,"مصروف",$I$8:$I$5007,"&lt;&gt;مرفوض",$K$8:$K$5007,"&lt;&gt;نعم")&amp;" مصروف غير مسوى",IF(L4932="تمت التسوية",IF(P4932=0,"✔ متوازنة وتمت التسوية","✔ تمت التسوية – متبقي "&amp;TEXT(P4932,"#,##0")),IF(P4932&gt;0,"متبقي "&amp;TEXT(P4932,"#,##0"),"✔ متوازنة"))))),IF(R4932=0,"⚠ أضف سطر عهدة أولًا",IF(OR(C4932="",N(G4932)=0),"⚠ أكمل التاريخ والقيمة",IF(S4932="","⚠ التاريخ خارج السنة المالية",IF(H4932="","⚠ اختر بند الموازنة",IF(I4932="مرفوض","✖ مرفوض من المدير",IF(I4932&lt;&gt;"موافق","⏳ بانتظار موافقة المدير",IF(K4932&lt;&gt;"نعم","⚠ غير مسوى مع الحسابات","✔ معتمد ومسوى")))))))))</f>
        <v/>
      </c>
      <c r="R4932">
        <f>N(R4931)+IF(A4932="عهدة",1,0)</f>
        <v/>
      </c>
      <c r="S4932">
        <f>IF(C4932="","",IF(AND(C4932&gt;=DATE(2026,9,1),C4932&lt;=DATE(2027,8,31)),(YEAR(C4932)-2026)*12+MONTH(C4932)-8,""))</f>
        <v/>
      </c>
      <c r="T4932">
        <f>IF(AND(A4932="مصروف",R4932&gt;0,I4932="موافق",S4932&lt;&gt;"",H4932&lt;&gt;""),N(G4932),0)</f>
        <v/>
      </c>
    </row>
    <row r="4933">
      <c r="A4933" s="19" t="n"/>
      <c r="B4933" s="20">
        <f>IF(A4933="","",IF(R4933=0,"⚠ أضف سطر عهدة أولًا","BDR-"&amp;TEXT(R4933,"000")))</f>
        <v/>
      </c>
      <c r="C4933" s="21" t="n"/>
      <c r="D4933" s="20">
        <f>IF(C4933="","",IF(S4933="","خارج السنة المالية",INDEX(القوائم!$D$2:$D$13,S4933)))</f>
        <v/>
      </c>
      <c r="E4933" s="22" t="n"/>
      <c r="F4933" s="23" t="n"/>
      <c r="G4933" s="23" t="n"/>
      <c r="H4933" s="22" t="n"/>
      <c r="I4933" s="19" t="n"/>
      <c r="J4933" s="21" t="n"/>
      <c r="K4933" s="19" t="n"/>
      <c r="L4933" s="19" t="n"/>
      <c r="M4933" s="21" t="n"/>
      <c r="N4933" s="22" t="n"/>
      <c r="O4933" s="24">
        <f>IF(A4933&lt;&gt;"عهدة","",SUMIFS($G$8:$G$5007,$B$8:$B$5007,B4933,$A$8:$A$5007,"مصروف",$I$8:$I$5007,"&lt;&gt;مرفوض"))</f>
        <v/>
      </c>
      <c r="P4933" s="25">
        <f>IF(A4933&lt;&gt;"عهدة","",N(F4933)-O4933)</f>
        <v/>
      </c>
      <c r="Q4933" s="26">
        <f>IF(A4933="","",IF(A4933="عهدة",IF(N(F4933)=0,"⚠ أدخل قيمة العهدة",IF(P4933&lt;0,"⛔ عجز / زيادة مصروفات "&amp;TEXT(-P4933,"#,##0"),IF(COUNTIFS($B$8:$B$5007,B4933,$A$8:$A$5007,"مصروف",$I$8:$I$5007,"&lt;&gt;مرفوض",$K$8:$K$5007,"&lt;&gt;نعم")&gt;0,"⚠ "&amp;COUNTIFS($B$8:$B$5007,B4933,$A$8:$A$5007,"مصروف",$I$8:$I$5007,"&lt;&gt;مرفوض",$K$8:$K$5007,"&lt;&gt;نعم")&amp;" مصروف غير مسوى",IF(L4933="تمت التسوية",IF(P4933=0,"✔ متوازنة وتمت التسوية","✔ تمت التسوية – متبقي "&amp;TEXT(P4933,"#,##0")),IF(P4933&gt;0,"متبقي "&amp;TEXT(P4933,"#,##0"),"✔ متوازنة"))))),IF(R4933=0,"⚠ أضف سطر عهدة أولًا",IF(OR(C4933="",N(G4933)=0),"⚠ أكمل التاريخ والقيمة",IF(S4933="","⚠ التاريخ خارج السنة المالية",IF(H4933="","⚠ اختر بند الموازنة",IF(I4933="مرفوض","✖ مرفوض من المدير",IF(I4933&lt;&gt;"موافق","⏳ بانتظار موافقة المدير",IF(K4933&lt;&gt;"نعم","⚠ غير مسوى مع الحسابات","✔ معتمد ومسوى")))))))))</f>
        <v/>
      </c>
      <c r="R4933">
        <f>N(R4932)+IF(A4933="عهدة",1,0)</f>
        <v/>
      </c>
      <c r="S4933">
        <f>IF(C4933="","",IF(AND(C4933&gt;=DATE(2026,9,1),C4933&lt;=DATE(2027,8,31)),(YEAR(C4933)-2026)*12+MONTH(C4933)-8,""))</f>
        <v/>
      </c>
      <c r="T4933">
        <f>IF(AND(A4933="مصروف",R4933&gt;0,I4933="موافق",S4933&lt;&gt;"",H4933&lt;&gt;""),N(G4933),0)</f>
        <v/>
      </c>
    </row>
    <row r="4934">
      <c r="A4934" s="19" t="n"/>
      <c r="B4934" s="20">
        <f>IF(A4934="","",IF(R4934=0,"⚠ أضف سطر عهدة أولًا","BDR-"&amp;TEXT(R4934,"000")))</f>
        <v/>
      </c>
      <c r="C4934" s="21" t="n"/>
      <c r="D4934" s="20">
        <f>IF(C4934="","",IF(S4934="","خارج السنة المالية",INDEX(القوائم!$D$2:$D$13,S4934)))</f>
        <v/>
      </c>
      <c r="E4934" s="22" t="n"/>
      <c r="F4934" s="23" t="n"/>
      <c r="G4934" s="23" t="n"/>
      <c r="H4934" s="22" t="n"/>
      <c r="I4934" s="19" t="n"/>
      <c r="J4934" s="21" t="n"/>
      <c r="K4934" s="19" t="n"/>
      <c r="L4934" s="19" t="n"/>
      <c r="M4934" s="21" t="n"/>
      <c r="N4934" s="22" t="n"/>
      <c r="O4934" s="24">
        <f>IF(A4934&lt;&gt;"عهدة","",SUMIFS($G$8:$G$5007,$B$8:$B$5007,B4934,$A$8:$A$5007,"مصروف",$I$8:$I$5007,"&lt;&gt;مرفوض"))</f>
        <v/>
      </c>
      <c r="P4934" s="25">
        <f>IF(A4934&lt;&gt;"عهدة","",N(F4934)-O4934)</f>
        <v/>
      </c>
      <c r="Q4934" s="26">
        <f>IF(A4934="","",IF(A4934="عهدة",IF(N(F4934)=0,"⚠ أدخل قيمة العهدة",IF(P4934&lt;0,"⛔ عجز / زيادة مصروفات "&amp;TEXT(-P4934,"#,##0"),IF(COUNTIFS($B$8:$B$5007,B4934,$A$8:$A$5007,"مصروف",$I$8:$I$5007,"&lt;&gt;مرفوض",$K$8:$K$5007,"&lt;&gt;نعم")&gt;0,"⚠ "&amp;COUNTIFS($B$8:$B$5007,B4934,$A$8:$A$5007,"مصروف",$I$8:$I$5007,"&lt;&gt;مرفوض",$K$8:$K$5007,"&lt;&gt;نعم")&amp;" مصروف غير مسوى",IF(L4934="تمت التسوية",IF(P4934=0,"✔ متوازنة وتمت التسوية","✔ تمت التسوية – متبقي "&amp;TEXT(P4934,"#,##0")),IF(P4934&gt;0,"متبقي "&amp;TEXT(P4934,"#,##0"),"✔ متوازنة"))))),IF(R4934=0,"⚠ أضف سطر عهدة أولًا",IF(OR(C4934="",N(G4934)=0),"⚠ أكمل التاريخ والقيمة",IF(S4934="","⚠ التاريخ خارج السنة المالية",IF(H4934="","⚠ اختر بند الموازنة",IF(I4934="مرفوض","✖ مرفوض من المدير",IF(I4934&lt;&gt;"موافق","⏳ بانتظار موافقة المدير",IF(K4934&lt;&gt;"نعم","⚠ غير مسوى مع الحسابات","✔ معتمد ومسوى")))))))))</f>
        <v/>
      </c>
      <c r="R4934">
        <f>N(R4933)+IF(A4934="عهدة",1,0)</f>
        <v/>
      </c>
      <c r="S4934">
        <f>IF(C4934="","",IF(AND(C4934&gt;=DATE(2026,9,1),C4934&lt;=DATE(2027,8,31)),(YEAR(C4934)-2026)*12+MONTH(C4934)-8,""))</f>
        <v/>
      </c>
      <c r="T4934">
        <f>IF(AND(A4934="مصروف",R4934&gt;0,I4934="موافق",S4934&lt;&gt;"",H4934&lt;&gt;""),N(G4934),0)</f>
        <v/>
      </c>
    </row>
    <row r="4935">
      <c r="A4935" s="19" t="n"/>
      <c r="B4935" s="20">
        <f>IF(A4935="","",IF(R4935=0,"⚠ أضف سطر عهدة أولًا","BDR-"&amp;TEXT(R4935,"000")))</f>
        <v/>
      </c>
      <c r="C4935" s="21" t="n"/>
      <c r="D4935" s="20">
        <f>IF(C4935="","",IF(S4935="","خارج السنة المالية",INDEX(القوائم!$D$2:$D$13,S4935)))</f>
        <v/>
      </c>
      <c r="E4935" s="22" t="n"/>
      <c r="F4935" s="23" t="n"/>
      <c r="G4935" s="23" t="n"/>
      <c r="H4935" s="22" t="n"/>
      <c r="I4935" s="19" t="n"/>
      <c r="J4935" s="21" t="n"/>
      <c r="K4935" s="19" t="n"/>
      <c r="L4935" s="19" t="n"/>
      <c r="M4935" s="21" t="n"/>
      <c r="N4935" s="22" t="n"/>
      <c r="O4935" s="24">
        <f>IF(A4935&lt;&gt;"عهدة","",SUMIFS($G$8:$G$5007,$B$8:$B$5007,B4935,$A$8:$A$5007,"مصروف",$I$8:$I$5007,"&lt;&gt;مرفوض"))</f>
        <v/>
      </c>
      <c r="P4935" s="25">
        <f>IF(A4935&lt;&gt;"عهدة","",N(F4935)-O4935)</f>
        <v/>
      </c>
      <c r="Q4935" s="26">
        <f>IF(A4935="","",IF(A4935="عهدة",IF(N(F4935)=0,"⚠ أدخل قيمة العهدة",IF(P4935&lt;0,"⛔ عجز / زيادة مصروفات "&amp;TEXT(-P4935,"#,##0"),IF(COUNTIFS($B$8:$B$5007,B4935,$A$8:$A$5007,"مصروف",$I$8:$I$5007,"&lt;&gt;مرفوض",$K$8:$K$5007,"&lt;&gt;نعم")&gt;0,"⚠ "&amp;COUNTIFS($B$8:$B$5007,B4935,$A$8:$A$5007,"مصروف",$I$8:$I$5007,"&lt;&gt;مرفوض",$K$8:$K$5007,"&lt;&gt;نعم")&amp;" مصروف غير مسوى",IF(L4935="تمت التسوية",IF(P4935=0,"✔ متوازنة وتمت التسوية","✔ تمت التسوية – متبقي "&amp;TEXT(P4935,"#,##0")),IF(P4935&gt;0,"متبقي "&amp;TEXT(P4935,"#,##0"),"✔ متوازنة"))))),IF(R4935=0,"⚠ أضف سطر عهدة أولًا",IF(OR(C4935="",N(G4935)=0),"⚠ أكمل التاريخ والقيمة",IF(S4935="","⚠ التاريخ خارج السنة المالية",IF(H4935="","⚠ اختر بند الموازنة",IF(I4935="مرفوض","✖ مرفوض من المدير",IF(I4935&lt;&gt;"موافق","⏳ بانتظار موافقة المدير",IF(K4935&lt;&gt;"نعم","⚠ غير مسوى مع الحسابات","✔ معتمد ومسوى")))))))))</f>
        <v/>
      </c>
      <c r="R4935">
        <f>N(R4934)+IF(A4935="عهدة",1,0)</f>
        <v/>
      </c>
      <c r="S4935">
        <f>IF(C4935="","",IF(AND(C4935&gt;=DATE(2026,9,1),C4935&lt;=DATE(2027,8,31)),(YEAR(C4935)-2026)*12+MONTH(C4935)-8,""))</f>
        <v/>
      </c>
      <c r="T4935">
        <f>IF(AND(A4935="مصروف",R4935&gt;0,I4935="موافق",S4935&lt;&gt;"",H4935&lt;&gt;""),N(G4935),0)</f>
        <v/>
      </c>
    </row>
    <row r="4936">
      <c r="A4936" s="19" t="n"/>
      <c r="B4936" s="20">
        <f>IF(A4936="","",IF(R4936=0,"⚠ أضف سطر عهدة أولًا","BDR-"&amp;TEXT(R4936,"000")))</f>
        <v/>
      </c>
      <c r="C4936" s="21" t="n"/>
      <c r="D4936" s="20">
        <f>IF(C4936="","",IF(S4936="","خارج السنة المالية",INDEX(القوائم!$D$2:$D$13,S4936)))</f>
        <v/>
      </c>
      <c r="E4936" s="22" t="n"/>
      <c r="F4936" s="23" t="n"/>
      <c r="G4936" s="23" t="n"/>
      <c r="H4936" s="22" t="n"/>
      <c r="I4936" s="19" t="n"/>
      <c r="J4936" s="21" t="n"/>
      <c r="K4936" s="19" t="n"/>
      <c r="L4936" s="19" t="n"/>
      <c r="M4936" s="21" t="n"/>
      <c r="N4936" s="22" t="n"/>
      <c r="O4936" s="24">
        <f>IF(A4936&lt;&gt;"عهدة","",SUMIFS($G$8:$G$5007,$B$8:$B$5007,B4936,$A$8:$A$5007,"مصروف",$I$8:$I$5007,"&lt;&gt;مرفوض"))</f>
        <v/>
      </c>
      <c r="P4936" s="25">
        <f>IF(A4936&lt;&gt;"عهدة","",N(F4936)-O4936)</f>
        <v/>
      </c>
      <c r="Q4936" s="26">
        <f>IF(A4936="","",IF(A4936="عهدة",IF(N(F4936)=0,"⚠ أدخل قيمة العهدة",IF(P4936&lt;0,"⛔ عجز / زيادة مصروفات "&amp;TEXT(-P4936,"#,##0"),IF(COUNTIFS($B$8:$B$5007,B4936,$A$8:$A$5007,"مصروف",$I$8:$I$5007,"&lt;&gt;مرفوض",$K$8:$K$5007,"&lt;&gt;نعم")&gt;0,"⚠ "&amp;COUNTIFS($B$8:$B$5007,B4936,$A$8:$A$5007,"مصروف",$I$8:$I$5007,"&lt;&gt;مرفوض",$K$8:$K$5007,"&lt;&gt;نعم")&amp;" مصروف غير مسوى",IF(L4936="تمت التسوية",IF(P4936=0,"✔ متوازنة وتمت التسوية","✔ تمت التسوية – متبقي "&amp;TEXT(P4936,"#,##0")),IF(P4936&gt;0,"متبقي "&amp;TEXT(P4936,"#,##0"),"✔ متوازنة"))))),IF(R4936=0,"⚠ أضف سطر عهدة أولًا",IF(OR(C4936="",N(G4936)=0),"⚠ أكمل التاريخ والقيمة",IF(S4936="","⚠ التاريخ خارج السنة المالية",IF(H4936="","⚠ اختر بند الموازنة",IF(I4936="مرفوض","✖ مرفوض من المدير",IF(I4936&lt;&gt;"موافق","⏳ بانتظار موافقة المدير",IF(K4936&lt;&gt;"نعم","⚠ غير مسوى مع الحسابات","✔ معتمد ومسوى")))))))))</f>
        <v/>
      </c>
      <c r="R4936">
        <f>N(R4935)+IF(A4936="عهدة",1,0)</f>
        <v/>
      </c>
      <c r="S4936">
        <f>IF(C4936="","",IF(AND(C4936&gt;=DATE(2026,9,1),C4936&lt;=DATE(2027,8,31)),(YEAR(C4936)-2026)*12+MONTH(C4936)-8,""))</f>
        <v/>
      </c>
      <c r="T4936">
        <f>IF(AND(A4936="مصروف",R4936&gt;0,I4936="موافق",S4936&lt;&gt;"",H4936&lt;&gt;""),N(G4936),0)</f>
        <v/>
      </c>
    </row>
    <row r="4937">
      <c r="A4937" s="19" t="n"/>
      <c r="B4937" s="20">
        <f>IF(A4937="","",IF(R4937=0,"⚠ أضف سطر عهدة أولًا","BDR-"&amp;TEXT(R4937,"000")))</f>
        <v/>
      </c>
      <c r="C4937" s="21" t="n"/>
      <c r="D4937" s="20">
        <f>IF(C4937="","",IF(S4937="","خارج السنة المالية",INDEX(القوائم!$D$2:$D$13,S4937)))</f>
        <v/>
      </c>
      <c r="E4937" s="22" t="n"/>
      <c r="F4937" s="23" t="n"/>
      <c r="G4937" s="23" t="n"/>
      <c r="H4937" s="22" t="n"/>
      <c r="I4937" s="19" t="n"/>
      <c r="J4937" s="21" t="n"/>
      <c r="K4937" s="19" t="n"/>
      <c r="L4937" s="19" t="n"/>
      <c r="M4937" s="21" t="n"/>
      <c r="N4937" s="22" t="n"/>
      <c r="O4937" s="24">
        <f>IF(A4937&lt;&gt;"عهدة","",SUMIFS($G$8:$G$5007,$B$8:$B$5007,B4937,$A$8:$A$5007,"مصروف",$I$8:$I$5007,"&lt;&gt;مرفوض"))</f>
        <v/>
      </c>
      <c r="P4937" s="25">
        <f>IF(A4937&lt;&gt;"عهدة","",N(F4937)-O4937)</f>
        <v/>
      </c>
      <c r="Q4937" s="26">
        <f>IF(A4937="","",IF(A4937="عهدة",IF(N(F4937)=0,"⚠ أدخل قيمة العهدة",IF(P4937&lt;0,"⛔ عجز / زيادة مصروفات "&amp;TEXT(-P4937,"#,##0"),IF(COUNTIFS($B$8:$B$5007,B4937,$A$8:$A$5007,"مصروف",$I$8:$I$5007,"&lt;&gt;مرفوض",$K$8:$K$5007,"&lt;&gt;نعم")&gt;0,"⚠ "&amp;COUNTIFS($B$8:$B$5007,B4937,$A$8:$A$5007,"مصروف",$I$8:$I$5007,"&lt;&gt;مرفوض",$K$8:$K$5007,"&lt;&gt;نعم")&amp;" مصروف غير مسوى",IF(L4937="تمت التسوية",IF(P4937=0,"✔ متوازنة وتمت التسوية","✔ تمت التسوية – متبقي "&amp;TEXT(P4937,"#,##0")),IF(P4937&gt;0,"متبقي "&amp;TEXT(P4937,"#,##0"),"✔ متوازنة"))))),IF(R4937=0,"⚠ أضف سطر عهدة أولًا",IF(OR(C4937="",N(G4937)=0),"⚠ أكمل التاريخ والقيمة",IF(S4937="","⚠ التاريخ خارج السنة المالية",IF(H4937="","⚠ اختر بند الموازنة",IF(I4937="مرفوض","✖ مرفوض من المدير",IF(I4937&lt;&gt;"موافق","⏳ بانتظار موافقة المدير",IF(K4937&lt;&gt;"نعم","⚠ غير مسوى مع الحسابات","✔ معتمد ومسوى")))))))))</f>
        <v/>
      </c>
      <c r="R4937">
        <f>N(R4936)+IF(A4937="عهدة",1,0)</f>
        <v/>
      </c>
      <c r="S4937">
        <f>IF(C4937="","",IF(AND(C4937&gt;=DATE(2026,9,1),C4937&lt;=DATE(2027,8,31)),(YEAR(C4937)-2026)*12+MONTH(C4937)-8,""))</f>
        <v/>
      </c>
      <c r="T4937">
        <f>IF(AND(A4937="مصروف",R4937&gt;0,I4937="موافق",S4937&lt;&gt;"",H4937&lt;&gt;""),N(G4937),0)</f>
        <v/>
      </c>
    </row>
    <row r="4938">
      <c r="A4938" s="19" t="n"/>
      <c r="B4938" s="20">
        <f>IF(A4938="","",IF(R4938=0,"⚠ أضف سطر عهدة أولًا","BDR-"&amp;TEXT(R4938,"000")))</f>
        <v/>
      </c>
      <c r="C4938" s="21" t="n"/>
      <c r="D4938" s="20">
        <f>IF(C4938="","",IF(S4938="","خارج السنة المالية",INDEX(القوائم!$D$2:$D$13,S4938)))</f>
        <v/>
      </c>
      <c r="E4938" s="22" t="n"/>
      <c r="F4938" s="23" t="n"/>
      <c r="G4938" s="23" t="n"/>
      <c r="H4938" s="22" t="n"/>
      <c r="I4938" s="19" t="n"/>
      <c r="J4938" s="21" t="n"/>
      <c r="K4938" s="19" t="n"/>
      <c r="L4938" s="19" t="n"/>
      <c r="M4938" s="21" t="n"/>
      <c r="N4938" s="22" t="n"/>
      <c r="O4938" s="24">
        <f>IF(A4938&lt;&gt;"عهدة","",SUMIFS($G$8:$G$5007,$B$8:$B$5007,B4938,$A$8:$A$5007,"مصروف",$I$8:$I$5007,"&lt;&gt;مرفوض"))</f>
        <v/>
      </c>
      <c r="P4938" s="25">
        <f>IF(A4938&lt;&gt;"عهدة","",N(F4938)-O4938)</f>
        <v/>
      </c>
      <c r="Q4938" s="26">
        <f>IF(A4938="","",IF(A4938="عهدة",IF(N(F4938)=0,"⚠ أدخل قيمة العهدة",IF(P4938&lt;0,"⛔ عجز / زيادة مصروفات "&amp;TEXT(-P4938,"#,##0"),IF(COUNTIFS($B$8:$B$5007,B4938,$A$8:$A$5007,"مصروف",$I$8:$I$5007,"&lt;&gt;مرفوض",$K$8:$K$5007,"&lt;&gt;نعم")&gt;0,"⚠ "&amp;COUNTIFS($B$8:$B$5007,B4938,$A$8:$A$5007,"مصروف",$I$8:$I$5007,"&lt;&gt;مرفوض",$K$8:$K$5007,"&lt;&gt;نعم")&amp;" مصروف غير مسوى",IF(L4938="تمت التسوية",IF(P4938=0,"✔ متوازنة وتمت التسوية","✔ تمت التسوية – متبقي "&amp;TEXT(P4938,"#,##0")),IF(P4938&gt;0,"متبقي "&amp;TEXT(P4938,"#,##0"),"✔ متوازنة"))))),IF(R4938=0,"⚠ أضف سطر عهدة أولًا",IF(OR(C4938="",N(G4938)=0),"⚠ أكمل التاريخ والقيمة",IF(S4938="","⚠ التاريخ خارج السنة المالية",IF(H4938="","⚠ اختر بند الموازنة",IF(I4938="مرفوض","✖ مرفوض من المدير",IF(I4938&lt;&gt;"موافق","⏳ بانتظار موافقة المدير",IF(K4938&lt;&gt;"نعم","⚠ غير مسوى مع الحسابات","✔ معتمد ومسوى")))))))))</f>
        <v/>
      </c>
      <c r="R4938">
        <f>N(R4937)+IF(A4938="عهدة",1,0)</f>
        <v/>
      </c>
      <c r="S4938">
        <f>IF(C4938="","",IF(AND(C4938&gt;=DATE(2026,9,1),C4938&lt;=DATE(2027,8,31)),(YEAR(C4938)-2026)*12+MONTH(C4938)-8,""))</f>
        <v/>
      </c>
      <c r="T4938">
        <f>IF(AND(A4938="مصروف",R4938&gt;0,I4938="موافق",S4938&lt;&gt;"",H4938&lt;&gt;""),N(G4938),0)</f>
        <v/>
      </c>
    </row>
    <row r="4939">
      <c r="A4939" s="19" t="n"/>
      <c r="B4939" s="20">
        <f>IF(A4939="","",IF(R4939=0,"⚠ أضف سطر عهدة أولًا","BDR-"&amp;TEXT(R4939,"000")))</f>
        <v/>
      </c>
      <c r="C4939" s="21" t="n"/>
      <c r="D4939" s="20">
        <f>IF(C4939="","",IF(S4939="","خارج السنة المالية",INDEX(القوائم!$D$2:$D$13,S4939)))</f>
        <v/>
      </c>
      <c r="E4939" s="22" t="n"/>
      <c r="F4939" s="23" t="n"/>
      <c r="G4939" s="23" t="n"/>
      <c r="H4939" s="22" t="n"/>
      <c r="I4939" s="19" t="n"/>
      <c r="J4939" s="21" t="n"/>
      <c r="K4939" s="19" t="n"/>
      <c r="L4939" s="19" t="n"/>
      <c r="M4939" s="21" t="n"/>
      <c r="N4939" s="22" t="n"/>
      <c r="O4939" s="24">
        <f>IF(A4939&lt;&gt;"عهدة","",SUMIFS($G$8:$G$5007,$B$8:$B$5007,B4939,$A$8:$A$5007,"مصروف",$I$8:$I$5007,"&lt;&gt;مرفوض"))</f>
        <v/>
      </c>
      <c r="P4939" s="25">
        <f>IF(A4939&lt;&gt;"عهدة","",N(F4939)-O4939)</f>
        <v/>
      </c>
      <c r="Q4939" s="26">
        <f>IF(A4939="","",IF(A4939="عهدة",IF(N(F4939)=0,"⚠ أدخل قيمة العهدة",IF(P4939&lt;0,"⛔ عجز / زيادة مصروفات "&amp;TEXT(-P4939,"#,##0"),IF(COUNTIFS($B$8:$B$5007,B4939,$A$8:$A$5007,"مصروف",$I$8:$I$5007,"&lt;&gt;مرفوض",$K$8:$K$5007,"&lt;&gt;نعم")&gt;0,"⚠ "&amp;COUNTIFS($B$8:$B$5007,B4939,$A$8:$A$5007,"مصروف",$I$8:$I$5007,"&lt;&gt;مرفوض",$K$8:$K$5007,"&lt;&gt;نعم")&amp;" مصروف غير مسوى",IF(L4939="تمت التسوية",IF(P4939=0,"✔ متوازنة وتمت التسوية","✔ تمت التسوية – متبقي "&amp;TEXT(P4939,"#,##0")),IF(P4939&gt;0,"متبقي "&amp;TEXT(P4939,"#,##0"),"✔ متوازنة"))))),IF(R4939=0,"⚠ أضف سطر عهدة أولًا",IF(OR(C4939="",N(G4939)=0),"⚠ أكمل التاريخ والقيمة",IF(S4939="","⚠ التاريخ خارج السنة المالية",IF(H4939="","⚠ اختر بند الموازنة",IF(I4939="مرفوض","✖ مرفوض من المدير",IF(I4939&lt;&gt;"موافق","⏳ بانتظار موافقة المدير",IF(K4939&lt;&gt;"نعم","⚠ غير مسوى مع الحسابات","✔ معتمد ومسوى")))))))))</f>
        <v/>
      </c>
      <c r="R4939">
        <f>N(R4938)+IF(A4939="عهدة",1,0)</f>
        <v/>
      </c>
      <c r="S4939">
        <f>IF(C4939="","",IF(AND(C4939&gt;=DATE(2026,9,1),C4939&lt;=DATE(2027,8,31)),(YEAR(C4939)-2026)*12+MONTH(C4939)-8,""))</f>
        <v/>
      </c>
      <c r="T4939">
        <f>IF(AND(A4939="مصروف",R4939&gt;0,I4939="موافق",S4939&lt;&gt;"",H4939&lt;&gt;""),N(G4939),0)</f>
        <v/>
      </c>
    </row>
    <row r="4940">
      <c r="A4940" s="19" t="n"/>
      <c r="B4940" s="20">
        <f>IF(A4940="","",IF(R4940=0,"⚠ أضف سطر عهدة أولًا","BDR-"&amp;TEXT(R4940,"000")))</f>
        <v/>
      </c>
      <c r="C4940" s="21" t="n"/>
      <c r="D4940" s="20">
        <f>IF(C4940="","",IF(S4940="","خارج السنة المالية",INDEX(القوائم!$D$2:$D$13,S4940)))</f>
        <v/>
      </c>
      <c r="E4940" s="22" t="n"/>
      <c r="F4940" s="23" t="n"/>
      <c r="G4940" s="23" t="n"/>
      <c r="H4940" s="22" t="n"/>
      <c r="I4940" s="19" t="n"/>
      <c r="J4940" s="21" t="n"/>
      <c r="K4940" s="19" t="n"/>
      <c r="L4940" s="19" t="n"/>
      <c r="M4940" s="21" t="n"/>
      <c r="N4940" s="22" t="n"/>
      <c r="O4940" s="24">
        <f>IF(A4940&lt;&gt;"عهدة","",SUMIFS($G$8:$G$5007,$B$8:$B$5007,B4940,$A$8:$A$5007,"مصروف",$I$8:$I$5007,"&lt;&gt;مرفوض"))</f>
        <v/>
      </c>
      <c r="P4940" s="25">
        <f>IF(A4940&lt;&gt;"عهدة","",N(F4940)-O4940)</f>
        <v/>
      </c>
      <c r="Q4940" s="26">
        <f>IF(A4940="","",IF(A4940="عهدة",IF(N(F4940)=0,"⚠ أدخل قيمة العهدة",IF(P4940&lt;0,"⛔ عجز / زيادة مصروفات "&amp;TEXT(-P4940,"#,##0"),IF(COUNTIFS($B$8:$B$5007,B4940,$A$8:$A$5007,"مصروف",$I$8:$I$5007,"&lt;&gt;مرفوض",$K$8:$K$5007,"&lt;&gt;نعم")&gt;0,"⚠ "&amp;COUNTIFS($B$8:$B$5007,B4940,$A$8:$A$5007,"مصروف",$I$8:$I$5007,"&lt;&gt;مرفوض",$K$8:$K$5007,"&lt;&gt;نعم")&amp;" مصروف غير مسوى",IF(L4940="تمت التسوية",IF(P4940=0,"✔ متوازنة وتمت التسوية","✔ تمت التسوية – متبقي "&amp;TEXT(P4940,"#,##0")),IF(P4940&gt;0,"متبقي "&amp;TEXT(P4940,"#,##0"),"✔ متوازنة"))))),IF(R4940=0,"⚠ أضف سطر عهدة أولًا",IF(OR(C4940="",N(G4940)=0),"⚠ أكمل التاريخ والقيمة",IF(S4940="","⚠ التاريخ خارج السنة المالية",IF(H4940="","⚠ اختر بند الموازنة",IF(I4940="مرفوض","✖ مرفوض من المدير",IF(I4940&lt;&gt;"موافق","⏳ بانتظار موافقة المدير",IF(K4940&lt;&gt;"نعم","⚠ غير مسوى مع الحسابات","✔ معتمد ومسوى")))))))))</f>
        <v/>
      </c>
      <c r="R4940">
        <f>N(R4939)+IF(A4940="عهدة",1,0)</f>
        <v/>
      </c>
      <c r="S4940">
        <f>IF(C4940="","",IF(AND(C4940&gt;=DATE(2026,9,1),C4940&lt;=DATE(2027,8,31)),(YEAR(C4940)-2026)*12+MONTH(C4940)-8,""))</f>
        <v/>
      </c>
      <c r="T4940">
        <f>IF(AND(A4940="مصروف",R4940&gt;0,I4940="موافق",S4940&lt;&gt;"",H4940&lt;&gt;""),N(G4940),0)</f>
        <v/>
      </c>
    </row>
    <row r="4941">
      <c r="A4941" s="19" t="n"/>
      <c r="B4941" s="20">
        <f>IF(A4941="","",IF(R4941=0,"⚠ أضف سطر عهدة أولًا","BDR-"&amp;TEXT(R4941,"000")))</f>
        <v/>
      </c>
      <c r="C4941" s="21" t="n"/>
      <c r="D4941" s="20">
        <f>IF(C4941="","",IF(S4941="","خارج السنة المالية",INDEX(القوائم!$D$2:$D$13,S4941)))</f>
        <v/>
      </c>
      <c r="E4941" s="22" t="n"/>
      <c r="F4941" s="23" t="n"/>
      <c r="G4941" s="23" t="n"/>
      <c r="H4941" s="22" t="n"/>
      <c r="I4941" s="19" t="n"/>
      <c r="J4941" s="21" t="n"/>
      <c r="K4941" s="19" t="n"/>
      <c r="L4941" s="19" t="n"/>
      <c r="M4941" s="21" t="n"/>
      <c r="N4941" s="22" t="n"/>
      <c r="O4941" s="24">
        <f>IF(A4941&lt;&gt;"عهدة","",SUMIFS($G$8:$G$5007,$B$8:$B$5007,B4941,$A$8:$A$5007,"مصروف",$I$8:$I$5007,"&lt;&gt;مرفوض"))</f>
        <v/>
      </c>
      <c r="P4941" s="25">
        <f>IF(A4941&lt;&gt;"عهدة","",N(F4941)-O4941)</f>
        <v/>
      </c>
      <c r="Q4941" s="26">
        <f>IF(A4941="","",IF(A4941="عهدة",IF(N(F4941)=0,"⚠ أدخل قيمة العهدة",IF(P4941&lt;0,"⛔ عجز / زيادة مصروفات "&amp;TEXT(-P4941,"#,##0"),IF(COUNTIFS($B$8:$B$5007,B4941,$A$8:$A$5007,"مصروف",$I$8:$I$5007,"&lt;&gt;مرفوض",$K$8:$K$5007,"&lt;&gt;نعم")&gt;0,"⚠ "&amp;COUNTIFS($B$8:$B$5007,B4941,$A$8:$A$5007,"مصروف",$I$8:$I$5007,"&lt;&gt;مرفوض",$K$8:$K$5007,"&lt;&gt;نعم")&amp;" مصروف غير مسوى",IF(L4941="تمت التسوية",IF(P4941=0,"✔ متوازنة وتمت التسوية","✔ تمت التسوية – متبقي "&amp;TEXT(P4941,"#,##0")),IF(P4941&gt;0,"متبقي "&amp;TEXT(P4941,"#,##0"),"✔ متوازنة"))))),IF(R4941=0,"⚠ أضف سطر عهدة أولًا",IF(OR(C4941="",N(G4941)=0),"⚠ أكمل التاريخ والقيمة",IF(S4941="","⚠ التاريخ خارج السنة المالية",IF(H4941="","⚠ اختر بند الموازنة",IF(I4941="مرفوض","✖ مرفوض من المدير",IF(I4941&lt;&gt;"موافق","⏳ بانتظار موافقة المدير",IF(K4941&lt;&gt;"نعم","⚠ غير مسوى مع الحسابات","✔ معتمد ومسوى")))))))))</f>
        <v/>
      </c>
      <c r="R4941">
        <f>N(R4940)+IF(A4941="عهدة",1,0)</f>
        <v/>
      </c>
      <c r="S4941">
        <f>IF(C4941="","",IF(AND(C4941&gt;=DATE(2026,9,1),C4941&lt;=DATE(2027,8,31)),(YEAR(C4941)-2026)*12+MONTH(C4941)-8,""))</f>
        <v/>
      </c>
      <c r="T4941">
        <f>IF(AND(A4941="مصروف",R4941&gt;0,I4941="موافق",S4941&lt;&gt;"",H4941&lt;&gt;""),N(G4941),0)</f>
        <v/>
      </c>
    </row>
    <row r="4942">
      <c r="A4942" s="19" t="n"/>
      <c r="B4942" s="20">
        <f>IF(A4942="","",IF(R4942=0,"⚠ أضف سطر عهدة أولًا","BDR-"&amp;TEXT(R4942,"000")))</f>
        <v/>
      </c>
      <c r="C4942" s="21" t="n"/>
      <c r="D4942" s="20">
        <f>IF(C4942="","",IF(S4942="","خارج السنة المالية",INDEX(القوائم!$D$2:$D$13,S4942)))</f>
        <v/>
      </c>
      <c r="E4942" s="22" t="n"/>
      <c r="F4942" s="23" t="n"/>
      <c r="G4942" s="23" t="n"/>
      <c r="H4942" s="22" t="n"/>
      <c r="I4942" s="19" t="n"/>
      <c r="J4942" s="21" t="n"/>
      <c r="K4942" s="19" t="n"/>
      <c r="L4942" s="19" t="n"/>
      <c r="M4942" s="21" t="n"/>
      <c r="N4942" s="22" t="n"/>
      <c r="O4942" s="24">
        <f>IF(A4942&lt;&gt;"عهدة","",SUMIFS($G$8:$G$5007,$B$8:$B$5007,B4942,$A$8:$A$5007,"مصروف",$I$8:$I$5007,"&lt;&gt;مرفوض"))</f>
        <v/>
      </c>
      <c r="P4942" s="25">
        <f>IF(A4942&lt;&gt;"عهدة","",N(F4942)-O4942)</f>
        <v/>
      </c>
      <c r="Q4942" s="26">
        <f>IF(A4942="","",IF(A4942="عهدة",IF(N(F4942)=0,"⚠ أدخل قيمة العهدة",IF(P4942&lt;0,"⛔ عجز / زيادة مصروفات "&amp;TEXT(-P4942,"#,##0"),IF(COUNTIFS($B$8:$B$5007,B4942,$A$8:$A$5007,"مصروف",$I$8:$I$5007,"&lt;&gt;مرفوض",$K$8:$K$5007,"&lt;&gt;نعم")&gt;0,"⚠ "&amp;COUNTIFS($B$8:$B$5007,B4942,$A$8:$A$5007,"مصروف",$I$8:$I$5007,"&lt;&gt;مرفوض",$K$8:$K$5007,"&lt;&gt;نعم")&amp;" مصروف غير مسوى",IF(L4942="تمت التسوية",IF(P4942=0,"✔ متوازنة وتمت التسوية","✔ تمت التسوية – متبقي "&amp;TEXT(P4942,"#,##0")),IF(P4942&gt;0,"متبقي "&amp;TEXT(P4942,"#,##0"),"✔ متوازنة"))))),IF(R4942=0,"⚠ أضف سطر عهدة أولًا",IF(OR(C4942="",N(G4942)=0),"⚠ أكمل التاريخ والقيمة",IF(S4942="","⚠ التاريخ خارج السنة المالية",IF(H4942="","⚠ اختر بند الموازنة",IF(I4942="مرفوض","✖ مرفوض من المدير",IF(I4942&lt;&gt;"موافق","⏳ بانتظار موافقة المدير",IF(K4942&lt;&gt;"نعم","⚠ غير مسوى مع الحسابات","✔ معتمد ومسوى")))))))))</f>
        <v/>
      </c>
      <c r="R4942">
        <f>N(R4941)+IF(A4942="عهدة",1,0)</f>
        <v/>
      </c>
      <c r="S4942">
        <f>IF(C4942="","",IF(AND(C4942&gt;=DATE(2026,9,1),C4942&lt;=DATE(2027,8,31)),(YEAR(C4942)-2026)*12+MONTH(C4942)-8,""))</f>
        <v/>
      </c>
      <c r="T4942">
        <f>IF(AND(A4942="مصروف",R4942&gt;0,I4942="موافق",S4942&lt;&gt;"",H4942&lt;&gt;""),N(G4942),0)</f>
        <v/>
      </c>
    </row>
    <row r="4943">
      <c r="A4943" s="19" t="n"/>
      <c r="B4943" s="20">
        <f>IF(A4943="","",IF(R4943=0,"⚠ أضف سطر عهدة أولًا","BDR-"&amp;TEXT(R4943,"000")))</f>
        <v/>
      </c>
      <c r="C4943" s="21" t="n"/>
      <c r="D4943" s="20">
        <f>IF(C4943="","",IF(S4943="","خارج السنة المالية",INDEX(القوائم!$D$2:$D$13,S4943)))</f>
        <v/>
      </c>
      <c r="E4943" s="22" t="n"/>
      <c r="F4943" s="23" t="n"/>
      <c r="G4943" s="23" t="n"/>
      <c r="H4943" s="22" t="n"/>
      <c r="I4943" s="19" t="n"/>
      <c r="J4943" s="21" t="n"/>
      <c r="K4943" s="19" t="n"/>
      <c r="L4943" s="19" t="n"/>
      <c r="M4943" s="21" t="n"/>
      <c r="N4943" s="22" t="n"/>
      <c r="O4943" s="24">
        <f>IF(A4943&lt;&gt;"عهدة","",SUMIFS($G$8:$G$5007,$B$8:$B$5007,B4943,$A$8:$A$5007,"مصروف",$I$8:$I$5007,"&lt;&gt;مرفوض"))</f>
        <v/>
      </c>
      <c r="P4943" s="25">
        <f>IF(A4943&lt;&gt;"عهدة","",N(F4943)-O4943)</f>
        <v/>
      </c>
      <c r="Q4943" s="26">
        <f>IF(A4943="","",IF(A4943="عهدة",IF(N(F4943)=0,"⚠ أدخل قيمة العهدة",IF(P4943&lt;0,"⛔ عجز / زيادة مصروفات "&amp;TEXT(-P4943,"#,##0"),IF(COUNTIFS($B$8:$B$5007,B4943,$A$8:$A$5007,"مصروف",$I$8:$I$5007,"&lt;&gt;مرفوض",$K$8:$K$5007,"&lt;&gt;نعم")&gt;0,"⚠ "&amp;COUNTIFS($B$8:$B$5007,B4943,$A$8:$A$5007,"مصروف",$I$8:$I$5007,"&lt;&gt;مرفوض",$K$8:$K$5007,"&lt;&gt;نعم")&amp;" مصروف غير مسوى",IF(L4943="تمت التسوية",IF(P4943=0,"✔ متوازنة وتمت التسوية","✔ تمت التسوية – متبقي "&amp;TEXT(P4943,"#,##0")),IF(P4943&gt;0,"متبقي "&amp;TEXT(P4943,"#,##0"),"✔ متوازنة"))))),IF(R4943=0,"⚠ أضف سطر عهدة أولًا",IF(OR(C4943="",N(G4943)=0),"⚠ أكمل التاريخ والقيمة",IF(S4943="","⚠ التاريخ خارج السنة المالية",IF(H4943="","⚠ اختر بند الموازنة",IF(I4943="مرفوض","✖ مرفوض من المدير",IF(I4943&lt;&gt;"موافق","⏳ بانتظار موافقة المدير",IF(K4943&lt;&gt;"نعم","⚠ غير مسوى مع الحسابات","✔ معتمد ومسوى")))))))))</f>
        <v/>
      </c>
      <c r="R4943">
        <f>N(R4942)+IF(A4943="عهدة",1,0)</f>
        <v/>
      </c>
      <c r="S4943">
        <f>IF(C4943="","",IF(AND(C4943&gt;=DATE(2026,9,1),C4943&lt;=DATE(2027,8,31)),(YEAR(C4943)-2026)*12+MONTH(C4943)-8,""))</f>
        <v/>
      </c>
      <c r="T4943">
        <f>IF(AND(A4943="مصروف",R4943&gt;0,I4943="موافق",S4943&lt;&gt;"",H4943&lt;&gt;""),N(G4943),0)</f>
        <v/>
      </c>
    </row>
    <row r="4944">
      <c r="A4944" s="19" t="n"/>
      <c r="B4944" s="20">
        <f>IF(A4944="","",IF(R4944=0,"⚠ أضف سطر عهدة أولًا","BDR-"&amp;TEXT(R4944,"000")))</f>
        <v/>
      </c>
      <c r="C4944" s="21" t="n"/>
      <c r="D4944" s="20">
        <f>IF(C4944="","",IF(S4944="","خارج السنة المالية",INDEX(القوائم!$D$2:$D$13,S4944)))</f>
        <v/>
      </c>
      <c r="E4944" s="22" t="n"/>
      <c r="F4944" s="23" t="n"/>
      <c r="G4944" s="23" t="n"/>
      <c r="H4944" s="22" t="n"/>
      <c r="I4944" s="19" t="n"/>
      <c r="J4944" s="21" t="n"/>
      <c r="K4944" s="19" t="n"/>
      <c r="L4944" s="19" t="n"/>
      <c r="M4944" s="21" t="n"/>
      <c r="N4944" s="22" t="n"/>
      <c r="O4944" s="24">
        <f>IF(A4944&lt;&gt;"عهدة","",SUMIFS($G$8:$G$5007,$B$8:$B$5007,B4944,$A$8:$A$5007,"مصروف",$I$8:$I$5007,"&lt;&gt;مرفوض"))</f>
        <v/>
      </c>
      <c r="P4944" s="25">
        <f>IF(A4944&lt;&gt;"عهدة","",N(F4944)-O4944)</f>
        <v/>
      </c>
      <c r="Q4944" s="26">
        <f>IF(A4944="","",IF(A4944="عهدة",IF(N(F4944)=0,"⚠ أدخل قيمة العهدة",IF(P4944&lt;0,"⛔ عجز / زيادة مصروفات "&amp;TEXT(-P4944,"#,##0"),IF(COUNTIFS($B$8:$B$5007,B4944,$A$8:$A$5007,"مصروف",$I$8:$I$5007,"&lt;&gt;مرفوض",$K$8:$K$5007,"&lt;&gt;نعم")&gt;0,"⚠ "&amp;COUNTIFS($B$8:$B$5007,B4944,$A$8:$A$5007,"مصروف",$I$8:$I$5007,"&lt;&gt;مرفوض",$K$8:$K$5007,"&lt;&gt;نعم")&amp;" مصروف غير مسوى",IF(L4944="تمت التسوية",IF(P4944=0,"✔ متوازنة وتمت التسوية","✔ تمت التسوية – متبقي "&amp;TEXT(P4944,"#,##0")),IF(P4944&gt;0,"متبقي "&amp;TEXT(P4944,"#,##0"),"✔ متوازنة"))))),IF(R4944=0,"⚠ أضف سطر عهدة أولًا",IF(OR(C4944="",N(G4944)=0),"⚠ أكمل التاريخ والقيمة",IF(S4944="","⚠ التاريخ خارج السنة المالية",IF(H4944="","⚠ اختر بند الموازنة",IF(I4944="مرفوض","✖ مرفوض من المدير",IF(I4944&lt;&gt;"موافق","⏳ بانتظار موافقة المدير",IF(K4944&lt;&gt;"نعم","⚠ غير مسوى مع الحسابات","✔ معتمد ومسوى")))))))))</f>
        <v/>
      </c>
      <c r="R4944">
        <f>N(R4943)+IF(A4944="عهدة",1,0)</f>
        <v/>
      </c>
      <c r="S4944">
        <f>IF(C4944="","",IF(AND(C4944&gt;=DATE(2026,9,1),C4944&lt;=DATE(2027,8,31)),(YEAR(C4944)-2026)*12+MONTH(C4944)-8,""))</f>
        <v/>
      </c>
      <c r="T4944">
        <f>IF(AND(A4944="مصروف",R4944&gt;0,I4944="موافق",S4944&lt;&gt;"",H4944&lt;&gt;""),N(G4944),0)</f>
        <v/>
      </c>
    </row>
    <row r="4945">
      <c r="A4945" s="19" t="n"/>
      <c r="B4945" s="20">
        <f>IF(A4945="","",IF(R4945=0,"⚠ أضف سطر عهدة أولًا","BDR-"&amp;TEXT(R4945,"000")))</f>
        <v/>
      </c>
      <c r="C4945" s="21" t="n"/>
      <c r="D4945" s="20">
        <f>IF(C4945="","",IF(S4945="","خارج السنة المالية",INDEX(القوائم!$D$2:$D$13,S4945)))</f>
        <v/>
      </c>
      <c r="E4945" s="22" t="n"/>
      <c r="F4945" s="23" t="n"/>
      <c r="G4945" s="23" t="n"/>
      <c r="H4945" s="22" t="n"/>
      <c r="I4945" s="19" t="n"/>
      <c r="J4945" s="21" t="n"/>
      <c r="K4945" s="19" t="n"/>
      <c r="L4945" s="19" t="n"/>
      <c r="M4945" s="21" t="n"/>
      <c r="N4945" s="22" t="n"/>
      <c r="O4945" s="24">
        <f>IF(A4945&lt;&gt;"عهدة","",SUMIFS($G$8:$G$5007,$B$8:$B$5007,B4945,$A$8:$A$5007,"مصروف",$I$8:$I$5007,"&lt;&gt;مرفوض"))</f>
        <v/>
      </c>
      <c r="P4945" s="25">
        <f>IF(A4945&lt;&gt;"عهدة","",N(F4945)-O4945)</f>
        <v/>
      </c>
      <c r="Q4945" s="26">
        <f>IF(A4945="","",IF(A4945="عهدة",IF(N(F4945)=0,"⚠ أدخل قيمة العهدة",IF(P4945&lt;0,"⛔ عجز / زيادة مصروفات "&amp;TEXT(-P4945,"#,##0"),IF(COUNTIFS($B$8:$B$5007,B4945,$A$8:$A$5007,"مصروف",$I$8:$I$5007,"&lt;&gt;مرفوض",$K$8:$K$5007,"&lt;&gt;نعم")&gt;0,"⚠ "&amp;COUNTIFS($B$8:$B$5007,B4945,$A$8:$A$5007,"مصروف",$I$8:$I$5007,"&lt;&gt;مرفوض",$K$8:$K$5007,"&lt;&gt;نعم")&amp;" مصروف غير مسوى",IF(L4945="تمت التسوية",IF(P4945=0,"✔ متوازنة وتمت التسوية","✔ تمت التسوية – متبقي "&amp;TEXT(P4945,"#,##0")),IF(P4945&gt;0,"متبقي "&amp;TEXT(P4945,"#,##0"),"✔ متوازنة"))))),IF(R4945=0,"⚠ أضف سطر عهدة أولًا",IF(OR(C4945="",N(G4945)=0),"⚠ أكمل التاريخ والقيمة",IF(S4945="","⚠ التاريخ خارج السنة المالية",IF(H4945="","⚠ اختر بند الموازنة",IF(I4945="مرفوض","✖ مرفوض من المدير",IF(I4945&lt;&gt;"موافق","⏳ بانتظار موافقة المدير",IF(K4945&lt;&gt;"نعم","⚠ غير مسوى مع الحسابات","✔ معتمد ومسوى")))))))))</f>
        <v/>
      </c>
      <c r="R4945">
        <f>N(R4944)+IF(A4945="عهدة",1,0)</f>
        <v/>
      </c>
      <c r="S4945">
        <f>IF(C4945="","",IF(AND(C4945&gt;=DATE(2026,9,1),C4945&lt;=DATE(2027,8,31)),(YEAR(C4945)-2026)*12+MONTH(C4945)-8,""))</f>
        <v/>
      </c>
      <c r="T4945">
        <f>IF(AND(A4945="مصروف",R4945&gt;0,I4945="موافق",S4945&lt;&gt;"",H4945&lt;&gt;""),N(G4945),0)</f>
        <v/>
      </c>
    </row>
    <row r="4946">
      <c r="A4946" s="19" t="n"/>
      <c r="B4946" s="20">
        <f>IF(A4946="","",IF(R4946=0,"⚠ أضف سطر عهدة أولًا","BDR-"&amp;TEXT(R4946,"000")))</f>
        <v/>
      </c>
      <c r="C4946" s="21" t="n"/>
      <c r="D4946" s="20">
        <f>IF(C4946="","",IF(S4946="","خارج السنة المالية",INDEX(القوائم!$D$2:$D$13,S4946)))</f>
        <v/>
      </c>
      <c r="E4946" s="22" t="n"/>
      <c r="F4946" s="23" t="n"/>
      <c r="G4946" s="23" t="n"/>
      <c r="H4946" s="22" t="n"/>
      <c r="I4946" s="19" t="n"/>
      <c r="J4946" s="21" t="n"/>
      <c r="K4946" s="19" t="n"/>
      <c r="L4946" s="19" t="n"/>
      <c r="M4946" s="21" t="n"/>
      <c r="N4946" s="22" t="n"/>
      <c r="O4946" s="24">
        <f>IF(A4946&lt;&gt;"عهدة","",SUMIFS($G$8:$G$5007,$B$8:$B$5007,B4946,$A$8:$A$5007,"مصروف",$I$8:$I$5007,"&lt;&gt;مرفوض"))</f>
        <v/>
      </c>
      <c r="P4946" s="25">
        <f>IF(A4946&lt;&gt;"عهدة","",N(F4946)-O4946)</f>
        <v/>
      </c>
      <c r="Q4946" s="26">
        <f>IF(A4946="","",IF(A4946="عهدة",IF(N(F4946)=0,"⚠ أدخل قيمة العهدة",IF(P4946&lt;0,"⛔ عجز / زيادة مصروفات "&amp;TEXT(-P4946,"#,##0"),IF(COUNTIFS($B$8:$B$5007,B4946,$A$8:$A$5007,"مصروف",$I$8:$I$5007,"&lt;&gt;مرفوض",$K$8:$K$5007,"&lt;&gt;نعم")&gt;0,"⚠ "&amp;COUNTIFS($B$8:$B$5007,B4946,$A$8:$A$5007,"مصروف",$I$8:$I$5007,"&lt;&gt;مرفوض",$K$8:$K$5007,"&lt;&gt;نعم")&amp;" مصروف غير مسوى",IF(L4946="تمت التسوية",IF(P4946=0,"✔ متوازنة وتمت التسوية","✔ تمت التسوية – متبقي "&amp;TEXT(P4946,"#,##0")),IF(P4946&gt;0,"متبقي "&amp;TEXT(P4946,"#,##0"),"✔ متوازنة"))))),IF(R4946=0,"⚠ أضف سطر عهدة أولًا",IF(OR(C4946="",N(G4946)=0),"⚠ أكمل التاريخ والقيمة",IF(S4946="","⚠ التاريخ خارج السنة المالية",IF(H4946="","⚠ اختر بند الموازنة",IF(I4946="مرفوض","✖ مرفوض من المدير",IF(I4946&lt;&gt;"موافق","⏳ بانتظار موافقة المدير",IF(K4946&lt;&gt;"نعم","⚠ غير مسوى مع الحسابات","✔ معتمد ومسوى")))))))))</f>
        <v/>
      </c>
      <c r="R4946">
        <f>N(R4945)+IF(A4946="عهدة",1,0)</f>
        <v/>
      </c>
      <c r="S4946">
        <f>IF(C4946="","",IF(AND(C4946&gt;=DATE(2026,9,1),C4946&lt;=DATE(2027,8,31)),(YEAR(C4946)-2026)*12+MONTH(C4946)-8,""))</f>
        <v/>
      </c>
      <c r="T4946">
        <f>IF(AND(A4946="مصروف",R4946&gt;0,I4946="موافق",S4946&lt;&gt;"",H4946&lt;&gt;""),N(G4946),0)</f>
        <v/>
      </c>
    </row>
    <row r="4947">
      <c r="A4947" s="19" t="n"/>
      <c r="B4947" s="20">
        <f>IF(A4947="","",IF(R4947=0,"⚠ أضف سطر عهدة أولًا","BDR-"&amp;TEXT(R4947,"000")))</f>
        <v/>
      </c>
      <c r="C4947" s="21" t="n"/>
      <c r="D4947" s="20">
        <f>IF(C4947="","",IF(S4947="","خارج السنة المالية",INDEX(القوائم!$D$2:$D$13,S4947)))</f>
        <v/>
      </c>
      <c r="E4947" s="22" t="n"/>
      <c r="F4947" s="23" t="n"/>
      <c r="G4947" s="23" t="n"/>
      <c r="H4947" s="22" t="n"/>
      <c r="I4947" s="19" t="n"/>
      <c r="J4947" s="21" t="n"/>
      <c r="K4947" s="19" t="n"/>
      <c r="L4947" s="19" t="n"/>
      <c r="M4947" s="21" t="n"/>
      <c r="N4947" s="22" t="n"/>
      <c r="O4947" s="24">
        <f>IF(A4947&lt;&gt;"عهدة","",SUMIFS($G$8:$G$5007,$B$8:$B$5007,B4947,$A$8:$A$5007,"مصروف",$I$8:$I$5007,"&lt;&gt;مرفوض"))</f>
        <v/>
      </c>
      <c r="P4947" s="25">
        <f>IF(A4947&lt;&gt;"عهدة","",N(F4947)-O4947)</f>
        <v/>
      </c>
      <c r="Q4947" s="26">
        <f>IF(A4947="","",IF(A4947="عهدة",IF(N(F4947)=0,"⚠ أدخل قيمة العهدة",IF(P4947&lt;0,"⛔ عجز / زيادة مصروفات "&amp;TEXT(-P4947,"#,##0"),IF(COUNTIFS($B$8:$B$5007,B4947,$A$8:$A$5007,"مصروف",$I$8:$I$5007,"&lt;&gt;مرفوض",$K$8:$K$5007,"&lt;&gt;نعم")&gt;0,"⚠ "&amp;COUNTIFS($B$8:$B$5007,B4947,$A$8:$A$5007,"مصروف",$I$8:$I$5007,"&lt;&gt;مرفوض",$K$8:$K$5007,"&lt;&gt;نعم")&amp;" مصروف غير مسوى",IF(L4947="تمت التسوية",IF(P4947=0,"✔ متوازنة وتمت التسوية","✔ تمت التسوية – متبقي "&amp;TEXT(P4947,"#,##0")),IF(P4947&gt;0,"متبقي "&amp;TEXT(P4947,"#,##0"),"✔ متوازنة"))))),IF(R4947=0,"⚠ أضف سطر عهدة أولًا",IF(OR(C4947="",N(G4947)=0),"⚠ أكمل التاريخ والقيمة",IF(S4947="","⚠ التاريخ خارج السنة المالية",IF(H4947="","⚠ اختر بند الموازنة",IF(I4947="مرفوض","✖ مرفوض من المدير",IF(I4947&lt;&gt;"موافق","⏳ بانتظار موافقة المدير",IF(K4947&lt;&gt;"نعم","⚠ غير مسوى مع الحسابات","✔ معتمد ومسوى")))))))))</f>
        <v/>
      </c>
      <c r="R4947">
        <f>N(R4946)+IF(A4947="عهدة",1,0)</f>
        <v/>
      </c>
      <c r="S4947">
        <f>IF(C4947="","",IF(AND(C4947&gt;=DATE(2026,9,1),C4947&lt;=DATE(2027,8,31)),(YEAR(C4947)-2026)*12+MONTH(C4947)-8,""))</f>
        <v/>
      </c>
      <c r="T4947">
        <f>IF(AND(A4947="مصروف",R4947&gt;0,I4947="موافق",S4947&lt;&gt;"",H4947&lt;&gt;""),N(G4947),0)</f>
        <v/>
      </c>
    </row>
    <row r="4948">
      <c r="A4948" s="19" t="n"/>
      <c r="B4948" s="20">
        <f>IF(A4948="","",IF(R4948=0,"⚠ أضف سطر عهدة أولًا","BDR-"&amp;TEXT(R4948,"000")))</f>
        <v/>
      </c>
      <c r="C4948" s="21" t="n"/>
      <c r="D4948" s="20">
        <f>IF(C4948="","",IF(S4948="","خارج السنة المالية",INDEX(القوائم!$D$2:$D$13,S4948)))</f>
        <v/>
      </c>
      <c r="E4948" s="22" t="n"/>
      <c r="F4948" s="23" t="n"/>
      <c r="G4948" s="23" t="n"/>
      <c r="H4948" s="22" t="n"/>
      <c r="I4948" s="19" t="n"/>
      <c r="J4948" s="21" t="n"/>
      <c r="K4948" s="19" t="n"/>
      <c r="L4948" s="19" t="n"/>
      <c r="M4948" s="21" t="n"/>
      <c r="N4948" s="22" t="n"/>
      <c r="O4948" s="24">
        <f>IF(A4948&lt;&gt;"عهدة","",SUMIFS($G$8:$G$5007,$B$8:$B$5007,B4948,$A$8:$A$5007,"مصروف",$I$8:$I$5007,"&lt;&gt;مرفوض"))</f>
        <v/>
      </c>
      <c r="P4948" s="25">
        <f>IF(A4948&lt;&gt;"عهدة","",N(F4948)-O4948)</f>
        <v/>
      </c>
      <c r="Q4948" s="26">
        <f>IF(A4948="","",IF(A4948="عهدة",IF(N(F4948)=0,"⚠ أدخل قيمة العهدة",IF(P4948&lt;0,"⛔ عجز / زيادة مصروفات "&amp;TEXT(-P4948,"#,##0"),IF(COUNTIFS($B$8:$B$5007,B4948,$A$8:$A$5007,"مصروف",$I$8:$I$5007,"&lt;&gt;مرفوض",$K$8:$K$5007,"&lt;&gt;نعم")&gt;0,"⚠ "&amp;COUNTIFS($B$8:$B$5007,B4948,$A$8:$A$5007,"مصروف",$I$8:$I$5007,"&lt;&gt;مرفوض",$K$8:$K$5007,"&lt;&gt;نعم")&amp;" مصروف غير مسوى",IF(L4948="تمت التسوية",IF(P4948=0,"✔ متوازنة وتمت التسوية","✔ تمت التسوية – متبقي "&amp;TEXT(P4948,"#,##0")),IF(P4948&gt;0,"متبقي "&amp;TEXT(P4948,"#,##0"),"✔ متوازنة"))))),IF(R4948=0,"⚠ أضف سطر عهدة أولًا",IF(OR(C4948="",N(G4948)=0),"⚠ أكمل التاريخ والقيمة",IF(S4948="","⚠ التاريخ خارج السنة المالية",IF(H4948="","⚠ اختر بند الموازنة",IF(I4948="مرفوض","✖ مرفوض من المدير",IF(I4948&lt;&gt;"موافق","⏳ بانتظار موافقة المدير",IF(K4948&lt;&gt;"نعم","⚠ غير مسوى مع الحسابات","✔ معتمد ومسوى")))))))))</f>
        <v/>
      </c>
      <c r="R4948">
        <f>N(R4947)+IF(A4948="عهدة",1,0)</f>
        <v/>
      </c>
      <c r="S4948">
        <f>IF(C4948="","",IF(AND(C4948&gt;=DATE(2026,9,1),C4948&lt;=DATE(2027,8,31)),(YEAR(C4948)-2026)*12+MONTH(C4948)-8,""))</f>
        <v/>
      </c>
      <c r="T4948">
        <f>IF(AND(A4948="مصروف",R4948&gt;0,I4948="موافق",S4948&lt;&gt;"",H4948&lt;&gt;""),N(G4948),0)</f>
        <v/>
      </c>
    </row>
    <row r="4949">
      <c r="A4949" s="19" t="n"/>
      <c r="B4949" s="20">
        <f>IF(A4949="","",IF(R4949=0,"⚠ أضف سطر عهدة أولًا","BDR-"&amp;TEXT(R4949,"000")))</f>
        <v/>
      </c>
      <c r="C4949" s="21" t="n"/>
      <c r="D4949" s="20">
        <f>IF(C4949="","",IF(S4949="","خارج السنة المالية",INDEX(القوائم!$D$2:$D$13,S4949)))</f>
        <v/>
      </c>
      <c r="E4949" s="22" t="n"/>
      <c r="F4949" s="23" t="n"/>
      <c r="G4949" s="23" t="n"/>
      <c r="H4949" s="22" t="n"/>
      <c r="I4949" s="19" t="n"/>
      <c r="J4949" s="21" t="n"/>
      <c r="K4949" s="19" t="n"/>
      <c r="L4949" s="19" t="n"/>
      <c r="M4949" s="21" t="n"/>
      <c r="N4949" s="22" t="n"/>
      <c r="O4949" s="24">
        <f>IF(A4949&lt;&gt;"عهدة","",SUMIFS($G$8:$G$5007,$B$8:$B$5007,B4949,$A$8:$A$5007,"مصروف",$I$8:$I$5007,"&lt;&gt;مرفوض"))</f>
        <v/>
      </c>
      <c r="P4949" s="25">
        <f>IF(A4949&lt;&gt;"عهدة","",N(F4949)-O4949)</f>
        <v/>
      </c>
      <c r="Q4949" s="26">
        <f>IF(A4949="","",IF(A4949="عهدة",IF(N(F4949)=0,"⚠ أدخل قيمة العهدة",IF(P4949&lt;0,"⛔ عجز / زيادة مصروفات "&amp;TEXT(-P4949,"#,##0"),IF(COUNTIFS($B$8:$B$5007,B4949,$A$8:$A$5007,"مصروف",$I$8:$I$5007,"&lt;&gt;مرفوض",$K$8:$K$5007,"&lt;&gt;نعم")&gt;0,"⚠ "&amp;COUNTIFS($B$8:$B$5007,B4949,$A$8:$A$5007,"مصروف",$I$8:$I$5007,"&lt;&gt;مرفوض",$K$8:$K$5007,"&lt;&gt;نعم")&amp;" مصروف غير مسوى",IF(L4949="تمت التسوية",IF(P4949=0,"✔ متوازنة وتمت التسوية","✔ تمت التسوية – متبقي "&amp;TEXT(P4949,"#,##0")),IF(P4949&gt;0,"متبقي "&amp;TEXT(P4949,"#,##0"),"✔ متوازنة"))))),IF(R4949=0,"⚠ أضف سطر عهدة أولًا",IF(OR(C4949="",N(G4949)=0),"⚠ أكمل التاريخ والقيمة",IF(S4949="","⚠ التاريخ خارج السنة المالية",IF(H4949="","⚠ اختر بند الموازنة",IF(I4949="مرفوض","✖ مرفوض من المدير",IF(I4949&lt;&gt;"موافق","⏳ بانتظار موافقة المدير",IF(K4949&lt;&gt;"نعم","⚠ غير مسوى مع الحسابات","✔ معتمد ومسوى")))))))))</f>
        <v/>
      </c>
      <c r="R4949">
        <f>N(R4948)+IF(A4949="عهدة",1,0)</f>
        <v/>
      </c>
      <c r="S4949">
        <f>IF(C4949="","",IF(AND(C4949&gt;=DATE(2026,9,1),C4949&lt;=DATE(2027,8,31)),(YEAR(C4949)-2026)*12+MONTH(C4949)-8,""))</f>
        <v/>
      </c>
      <c r="T4949">
        <f>IF(AND(A4949="مصروف",R4949&gt;0,I4949="موافق",S4949&lt;&gt;"",H4949&lt;&gt;""),N(G4949),0)</f>
        <v/>
      </c>
    </row>
    <row r="4950">
      <c r="A4950" s="19" t="n"/>
      <c r="B4950" s="20">
        <f>IF(A4950="","",IF(R4950=0,"⚠ أضف سطر عهدة أولًا","BDR-"&amp;TEXT(R4950,"000")))</f>
        <v/>
      </c>
      <c r="C4950" s="21" t="n"/>
      <c r="D4950" s="20">
        <f>IF(C4950="","",IF(S4950="","خارج السنة المالية",INDEX(القوائم!$D$2:$D$13,S4950)))</f>
        <v/>
      </c>
      <c r="E4950" s="22" t="n"/>
      <c r="F4950" s="23" t="n"/>
      <c r="G4950" s="23" t="n"/>
      <c r="H4950" s="22" t="n"/>
      <c r="I4950" s="19" t="n"/>
      <c r="J4950" s="21" t="n"/>
      <c r="K4950" s="19" t="n"/>
      <c r="L4950" s="19" t="n"/>
      <c r="M4950" s="21" t="n"/>
      <c r="N4950" s="22" t="n"/>
      <c r="O4950" s="24">
        <f>IF(A4950&lt;&gt;"عهدة","",SUMIFS($G$8:$G$5007,$B$8:$B$5007,B4950,$A$8:$A$5007,"مصروف",$I$8:$I$5007,"&lt;&gt;مرفوض"))</f>
        <v/>
      </c>
      <c r="P4950" s="25">
        <f>IF(A4950&lt;&gt;"عهدة","",N(F4950)-O4950)</f>
        <v/>
      </c>
      <c r="Q4950" s="26">
        <f>IF(A4950="","",IF(A4950="عهدة",IF(N(F4950)=0,"⚠ أدخل قيمة العهدة",IF(P4950&lt;0,"⛔ عجز / زيادة مصروفات "&amp;TEXT(-P4950,"#,##0"),IF(COUNTIFS($B$8:$B$5007,B4950,$A$8:$A$5007,"مصروف",$I$8:$I$5007,"&lt;&gt;مرفوض",$K$8:$K$5007,"&lt;&gt;نعم")&gt;0,"⚠ "&amp;COUNTIFS($B$8:$B$5007,B4950,$A$8:$A$5007,"مصروف",$I$8:$I$5007,"&lt;&gt;مرفوض",$K$8:$K$5007,"&lt;&gt;نعم")&amp;" مصروف غير مسوى",IF(L4950="تمت التسوية",IF(P4950=0,"✔ متوازنة وتمت التسوية","✔ تمت التسوية – متبقي "&amp;TEXT(P4950,"#,##0")),IF(P4950&gt;0,"متبقي "&amp;TEXT(P4950,"#,##0"),"✔ متوازنة"))))),IF(R4950=0,"⚠ أضف سطر عهدة أولًا",IF(OR(C4950="",N(G4950)=0),"⚠ أكمل التاريخ والقيمة",IF(S4950="","⚠ التاريخ خارج السنة المالية",IF(H4950="","⚠ اختر بند الموازنة",IF(I4950="مرفوض","✖ مرفوض من المدير",IF(I4950&lt;&gt;"موافق","⏳ بانتظار موافقة المدير",IF(K4950&lt;&gt;"نعم","⚠ غير مسوى مع الحسابات","✔ معتمد ومسوى")))))))))</f>
        <v/>
      </c>
      <c r="R4950">
        <f>N(R4949)+IF(A4950="عهدة",1,0)</f>
        <v/>
      </c>
      <c r="S4950">
        <f>IF(C4950="","",IF(AND(C4950&gt;=DATE(2026,9,1),C4950&lt;=DATE(2027,8,31)),(YEAR(C4950)-2026)*12+MONTH(C4950)-8,""))</f>
        <v/>
      </c>
      <c r="T4950">
        <f>IF(AND(A4950="مصروف",R4950&gt;0,I4950="موافق",S4950&lt;&gt;"",H4950&lt;&gt;""),N(G4950),0)</f>
        <v/>
      </c>
    </row>
    <row r="4951">
      <c r="A4951" s="19" t="n"/>
      <c r="B4951" s="20">
        <f>IF(A4951="","",IF(R4951=0,"⚠ أضف سطر عهدة أولًا","BDR-"&amp;TEXT(R4951,"000")))</f>
        <v/>
      </c>
      <c r="C4951" s="21" t="n"/>
      <c r="D4951" s="20">
        <f>IF(C4951="","",IF(S4951="","خارج السنة المالية",INDEX(القوائم!$D$2:$D$13,S4951)))</f>
        <v/>
      </c>
      <c r="E4951" s="22" t="n"/>
      <c r="F4951" s="23" t="n"/>
      <c r="G4951" s="23" t="n"/>
      <c r="H4951" s="22" t="n"/>
      <c r="I4951" s="19" t="n"/>
      <c r="J4951" s="21" t="n"/>
      <c r="K4951" s="19" t="n"/>
      <c r="L4951" s="19" t="n"/>
      <c r="M4951" s="21" t="n"/>
      <c r="N4951" s="22" t="n"/>
      <c r="O4951" s="24">
        <f>IF(A4951&lt;&gt;"عهدة","",SUMIFS($G$8:$G$5007,$B$8:$B$5007,B4951,$A$8:$A$5007,"مصروف",$I$8:$I$5007,"&lt;&gt;مرفوض"))</f>
        <v/>
      </c>
      <c r="P4951" s="25">
        <f>IF(A4951&lt;&gt;"عهدة","",N(F4951)-O4951)</f>
        <v/>
      </c>
      <c r="Q4951" s="26">
        <f>IF(A4951="","",IF(A4951="عهدة",IF(N(F4951)=0,"⚠ أدخل قيمة العهدة",IF(P4951&lt;0,"⛔ عجز / زيادة مصروفات "&amp;TEXT(-P4951,"#,##0"),IF(COUNTIFS($B$8:$B$5007,B4951,$A$8:$A$5007,"مصروف",$I$8:$I$5007,"&lt;&gt;مرفوض",$K$8:$K$5007,"&lt;&gt;نعم")&gt;0,"⚠ "&amp;COUNTIFS($B$8:$B$5007,B4951,$A$8:$A$5007,"مصروف",$I$8:$I$5007,"&lt;&gt;مرفوض",$K$8:$K$5007,"&lt;&gt;نعم")&amp;" مصروف غير مسوى",IF(L4951="تمت التسوية",IF(P4951=0,"✔ متوازنة وتمت التسوية","✔ تمت التسوية – متبقي "&amp;TEXT(P4951,"#,##0")),IF(P4951&gt;0,"متبقي "&amp;TEXT(P4951,"#,##0"),"✔ متوازنة"))))),IF(R4951=0,"⚠ أضف سطر عهدة أولًا",IF(OR(C4951="",N(G4951)=0),"⚠ أكمل التاريخ والقيمة",IF(S4951="","⚠ التاريخ خارج السنة المالية",IF(H4951="","⚠ اختر بند الموازنة",IF(I4951="مرفوض","✖ مرفوض من المدير",IF(I4951&lt;&gt;"موافق","⏳ بانتظار موافقة المدير",IF(K4951&lt;&gt;"نعم","⚠ غير مسوى مع الحسابات","✔ معتمد ومسوى")))))))))</f>
        <v/>
      </c>
      <c r="R4951">
        <f>N(R4950)+IF(A4951="عهدة",1,0)</f>
        <v/>
      </c>
      <c r="S4951">
        <f>IF(C4951="","",IF(AND(C4951&gt;=DATE(2026,9,1),C4951&lt;=DATE(2027,8,31)),(YEAR(C4951)-2026)*12+MONTH(C4951)-8,""))</f>
        <v/>
      </c>
      <c r="T4951">
        <f>IF(AND(A4951="مصروف",R4951&gt;0,I4951="موافق",S4951&lt;&gt;"",H4951&lt;&gt;""),N(G4951),0)</f>
        <v/>
      </c>
    </row>
    <row r="4952">
      <c r="A4952" s="19" t="n"/>
      <c r="B4952" s="20">
        <f>IF(A4952="","",IF(R4952=0,"⚠ أضف سطر عهدة أولًا","BDR-"&amp;TEXT(R4952,"000")))</f>
        <v/>
      </c>
      <c r="C4952" s="21" t="n"/>
      <c r="D4952" s="20">
        <f>IF(C4952="","",IF(S4952="","خارج السنة المالية",INDEX(القوائم!$D$2:$D$13,S4952)))</f>
        <v/>
      </c>
      <c r="E4952" s="22" t="n"/>
      <c r="F4952" s="23" t="n"/>
      <c r="G4952" s="23" t="n"/>
      <c r="H4952" s="22" t="n"/>
      <c r="I4952" s="19" t="n"/>
      <c r="J4952" s="21" t="n"/>
      <c r="K4952" s="19" t="n"/>
      <c r="L4952" s="19" t="n"/>
      <c r="M4952" s="21" t="n"/>
      <c r="N4952" s="22" t="n"/>
      <c r="O4952" s="24">
        <f>IF(A4952&lt;&gt;"عهدة","",SUMIFS($G$8:$G$5007,$B$8:$B$5007,B4952,$A$8:$A$5007,"مصروف",$I$8:$I$5007,"&lt;&gt;مرفوض"))</f>
        <v/>
      </c>
      <c r="P4952" s="25">
        <f>IF(A4952&lt;&gt;"عهدة","",N(F4952)-O4952)</f>
        <v/>
      </c>
      <c r="Q4952" s="26">
        <f>IF(A4952="","",IF(A4952="عهدة",IF(N(F4952)=0,"⚠ أدخل قيمة العهدة",IF(P4952&lt;0,"⛔ عجز / زيادة مصروفات "&amp;TEXT(-P4952,"#,##0"),IF(COUNTIFS($B$8:$B$5007,B4952,$A$8:$A$5007,"مصروف",$I$8:$I$5007,"&lt;&gt;مرفوض",$K$8:$K$5007,"&lt;&gt;نعم")&gt;0,"⚠ "&amp;COUNTIFS($B$8:$B$5007,B4952,$A$8:$A$5007,"مصروف",$I$8:$I$5007,"&lt;&gt;مرفوض",$K$8:$K$5007,"&lt;&gt;نعم")&amp;" مصروف غير مسوى",IF(L4952="تمت التسوية",IF(P4952=0,"✔ متوازنة وتمت التسوية","✔ تمت التسوية – متبقي "&amp;TEXT(P4952,"#,##0")),IF(P4952&gt;0,"متبقي "&amp;TEXT(P4952,"#,##0"),"✔ متوازنة"))))),IF(R4952=0,"⚠ أضف سطر عهدة أولًا",IF(OR(C4952="",N(G4952)=0),"⚠ أكمل التاريخ والقيمة",IF(S4952="","⚠ التاريخ خارج السنة المالية",IF(H4952="","⚠ اختر بند الموازنة",IF(I4952="مرفوض","✖ مرفوض من المدير",IF(I4952&lt;&gt;"موافق","⏳ بانتظار موافقة المدير",IF(K4952&lt;&gt;"نعم","⚠ غير مسوى مع الحسابات","✔ معتمد ومسوى")))))))))</f>
        <v/>
      </c>
      <c r="R4952">
        <f>N(R4951)+IF(A4952="عهدة",1,0)</f>
        <v/>
      </c>
      <c r="S4952">
        <f>IF(C4952="","",IF(AND(C4952&gt;=DATE(2026,9,1),C4952&lt;=DATE(2027,8,31)),(YEAR(C4952)-2026)*12+MONTH(C4952)-8,""))</f>
        <v/>
      </c>
      <c r="T4952">
        <f>IF(AND(A4952="مصروف",R4952&gt;0,I4952="موافق",S4952&lt;&gt;"",H4952&lt;&gt;""),N(G4952),0)</f>
        <v/>
      </c>
    </row>
    <row r="4953">
      <c r="A4953" s="19" t="n"/>
      <c r="B4953" s="20">
        <f>IF(A4953="","",IF(R4953=0,"⚠ أضف سطر عهدة أولًا","BDR-"&amp;TEXT(R4953,"000")))</f>
        <v/>
      </c>
      <c r="C4953" s="21" t="n"/>
      <c r="D4953" s="20">
        <f>IF(C4953="","",IF(S4953="","خارج السنة المالية",INDEX(القوائم!$D$2:$D$13,S4953)))</f>
        <v/>
      </c>
      <c r="E4953" s="22" t="n"/>
      <c r="F4953" s="23" t="n"/>
      <c r="G4953" s="23" t="n"/>
      <c r="H4953" s="22" t="n"/>
      <c r="I4953" s="19" t="n"/>
      <c r="J4953" s="21" t="n"/>
      <c r="K4953" s="19" t="n"/>
      <c r="L4953" s="19" t="n"/>
      <c r="M4953" s="21" t="n"/>
      <c r="N4953" s="22" t="n"/>
      <c r="O4953" s="24">
        <f>IF(A4953&lt;&gt;"عهدة","",SUMIFS($G$8:$G$5007,$B$8:$B$5007,B4953,$A$8:$A$5007,"مصروف",$I$8:$I$5007,"&lt;&gt;مرفوض"))</f>
        <v/>
      </c>
      <c r="P4953" s="25">
        <f>IF(A4953&lt;&gt;"عهدة","",N(F4953)-O4953)</f>
        <v/>
      </c>
      <c r="Q4953" s="26">
        <f>IF(A4953="","",IF(A4953="عهدة",IF(N(F4953)=0,"⚠ أدخل قيمة العهدة",IF(P4953&lt;0,"⛔ عجز / زيادة مصروفات "&amp;TEXT(-P4953,"#,##0"),IF(COUNTIFS($B$8:$B$5007,B4953,$A$8:$A$5007,"مصروف",$I$8:$I$5007,"&lt;&gt;مرفوض",$K$8:$K$5007,"&lt;&gt;نعم")&gt;0,"⚠ "&amp;COUNTIFS($B$8:$B$5007,B4953,$A$8:$A$5007,"مصروف",$I$8:$I$5007,"&lt;&gt;مرفوض",$K$8:$K$5007,"&lt;&gt;نعم")&amp;" مصروف غير مسوى",IF(L4953="تمت التسوية",IF(P4953=0,"✔ متوازنة وتمت التسوية","✔ تمت التسوية – متبقي "&amp;TEXT(P4953,"#,##0")),IF(P4953&gt;0,"متبقي "&amp;TEXT(P4953,"#,##0"),"✔ متوازنة"))))),IF(R4953=0,"⚠ أضف سطر عهدة أولًا",IF(OR(C4953="",N(G4953)=0),"⚠ أكمل التاريخ والقيمة",IF(S4953="","⚠ التاريخ خارج السنة المالية",IF(H4953="","⚠ اختر بند الموازنة",IF(I4953="مرفوض","✖ مرفوض من المدير",IF(I4953&lt;&gt;"موافق","⏳ بانتظار موافقة المدير",IF(K4953&lt;&gt;"نعم","⚠ غير مسوى مع الحسابات","✔ معتمد ومسوى")))))))))</f>
        <v/>
      </c>
      <c r="R4953">
        <f>N(R4952)+IF(A4953="عهدة",1,0)</f>
        <v/>
      </c>
      <c r="S4953">
        <f>IF(C4953="","",IF(AND(C4953&gt;=DATE(2026,9,1),C4953&lt;=DATE(2027,8,31)),(YEAR(C4953)-2026)*12+MONTH(C4953)-8,""))</f>
        <v/>
      </c>
      <c r="T4953">
        <f>IF(AND(A4953="مصروف",R4953&gt;0,I4953="موافق",S4953&lt;&gt;"",H4953&lt;&gt;""),N(G4953),0)</f>
        <v/>
      </c>
    </row>
    <row r="4954">
      <c r="A4954" s="19" t="n"/>
      <c r="B4954" s="20">
        <f>IF(A4954="","",IF(R4954=0,"⚠ أضف سطر عهدة أولًا","BDR-"&amp;TEXT(R4954,"000")))</f>
        <v/>
      </c>
      <c r="C4954" s="21" t="n"/>
      <c r="D4954" s="20">
        <f>IF(C4954="","",IF(S4954="","خارج السنة المالية",INDEX(القوائم!$D$2:$D$13,S4954)))</f>
        <v/>
      </c>
      <c r="E4954" s="22" t="n"/>
      <c r="F4954" s="23" t="n"/>
      <c r="G4954" s="23" t="n"/>
      <c r="H4954" s="22" t="n"/>
      <c r="I4954" s="19" t="n"/>
      <c r="J4954" s="21" t="n"/>
      <c r="K4954" s="19" t="n"/>
      <c r="L4954" s="19" t="n"/>
      <c r="M4954" s="21" t="n"/>
      <c r="N4954" s="22" t="n"/>
      <c r="O4954" s="24">
        <f>IF(A4954&lt;&gt;"عهدة","",SUMIFS($G$8:$G$5007,$B$8:$B$5007,B4954,$A$8:$A$5007,"مصروف",$I$8:$I$5007,"&lt;&gt;مرفوض"))</f>
        <v/>
      </c>
      <c r="P4954" s="25">
        <f>IF(A4954&lt;&gt;"عهدة","",N(F4954)-O4954)</f>
        <v/>
      </c>
      <c r="Q4954" s="26">
        <f>IF(A4954="","",IF(A4954="عهدة",IF(N(F4954)=0,"⚠ أدخل قيمة العهدة",IF(P4954&lt;0,"⛔ عجز / زيادة مصروفات "&amp;TEXT(-P4954,"#,##0"),IF(COUNTIFS($B$8:$B$5007,B4954,$A$8:$A$5007,"مصروف",$I$8:$I$5007,"&lt;&gt;مرفوض",$K$8:$K$5007,"&lt;&gt;نعم")&gt;0,"⚠ "&amp;COUNTIFS($B$8:$B$5007,B4954,$A$8:$A$5007,"مصروف",$I$8:$I$5007,"&lt;&gt;مرفوض",$K$8:$K$5007,"&lt;&gt;نعم")&amp;" مصروف غير مسوى",IF(L4954="تمت التسوية",IF(P4954=0,"✔ متوازنة وتمت التسوية","✔ تمت التسوية – متبقي "&amp;TEXT(P4954,"#,##0")),IF(P4954&gt;0,"متبقي "&amp;TEXT(P4954,"#,##0"),"✔ متوازنة"))))),IF(R4954=0,"⚠ أضف سطر عهدة أولًا",IF(OR(C4954="",N(G4954)=0),"⚠ أكمل التاريخ والقيمة",IF(S4954="","⚠ التاريخ خارج السنة المالية",IF(H4954="","⚠ اختر بند الموازنة",IF(I4954="مرفوض","✖ مرفوض من المدير",IF(I4954&lt;&gt;"موافق","⏳ بانتظار موافقة المدير",IF(K4954&lt;&gt;"نعم","⚠ غير مسوى مع الحسابات","✔ معتمد ومسوى")))))))))</f>
        <v/>
      </c>
      <c r="R4954">
        <f>N(R4953)+IF(A4954="عهدة",1,0)</f>
        <v/>
      </c>
      <c r="S4954">
        <f>IF(C4954="","",IF(AND(C4954&gt;=DATE(2026,9,1),C4954&lt;=DATE(2027,8,31)),(YEAR(C4954)-2026)*12+MONTH(C4954)-8,""))</f>
        <v/>
      </c>
      <c r="T4954">
        <f>IF(AND(A4954="مصروف",R4954&gt;0,I4954="موافق",S4954&lt;&gt;"",H4954&lt;&gt;""),N(G4954),0)</f>
        <v/>
      </c>
    </row>
    <row r="4955">
      <c r="A4955" s="19" t="n"/>
      <c r="B4955" s="20">
        <f>IF(A4955="","",IF(R4955=0,"⚠ أضف سطر عهدة أولًا","BDR-"&amp;TEXT(R4955,"000")))</f>
        <v/>
      </c>
      <c r="C4955" s="21" t="n"/>
      <c r="D4955" s="20">
        <f>IF(C4955="","",IF(S4955="","خارج السنة المالية",INDEX(القوائم!$D$2:$D$13,S4955)))</f>
        <v/>
      </c>
      <c r="E4955" s="22" t="n"/>
      <c r="F4955" s="23" t="n"/>
      <c r="G4955" s="23" t="n"/>
      <c r="H4955" s="22" t="n"/>
      <c r="I4955" s="19" t="n"/>
      <c r="J4955" s="21" t="n"/>
      <c r="K4955" s="19" t="n"/>
      <c r="L4955" s="19" t="n"/>
      <c r="M4955" s="21" t="n"/>
      <c r="N4955" s="22" t="n"/>
      <c r="O4955" s="24">
        <f>IF(A4955&lt;&gt;"عهدة","",SUMIFS($G$8:$G$5007,$B$8:$B$5007,B4955,$A$8:$A$5007,"مصروف",$I$8:$I$5007,"&lt;&gt;مرفوض"))</f>
        <v/>
      </c>
      <c r="P4955" s="25">
        <f>IF(A4955&lt;&gt;"عهدة","",N(F4955)-O4955)</f>
        <v/>
      </c>
      <c r="Q4955" s="26">
        <f>IF(A4955="","",IF(A4955="عهدة",IF(N(F4955)=0,"⚠ أدخل قيمة العهدة",IF(P4955&lt;0,"⛔ عجز / زيادة مصروفات "&amp;TEXT(-P4955,"#,##0"),IF(COUNTIFS($B$8:$B$5007,B4955,$A$8:$A$5007,"مصروف",$I$8:$I$5007,"&lt;&gt;مرفوض",$K$8:$K$5007,"&lt;&gt;نعم")&gt;0,"⚠ "&amp;COUNTIFS($B$8:$B$5007,B4955,$A$8:$A$5007,"مصروف",$I$8:$I$5007,"&lt;&gt;مرفوض",$K$8:$K$5007,"&lt;&gt;نعم")&amp;" مصروف غير مسوى",IF(L4955="تمت التسوية",IF(P4955=0,"✔ متوازنة وتمت التسوية","✔ تمت التسوية – متبقي "&amp;TEXT(P4955,"#,##0")),IF(P4955&gt;0,"متبقي "&amp;TEXT(P4955,"#,##0"),"✔ متوازنة"))))),IF(R4955=0,"⚠ أضف سطر عهدة أولًا",IF(OR(C4955="",N(G4955)=0),"⚠ أكمل التاريخ والقيمة",IF(S4955="","⚠ التاريخ خارج السنة المالية",IF(H4955="","⚠ اختر بند الموازنة",IF(I4955="مرفوض","✖ مرفوض من المدير",IF(I4955&lt;&gt;"موافق","⏳ بانتظار موافقة المدير",IF(K4955&lt;&gt;"نعم","⚠ غير مسوى مع الحسابات","✔ معتمد ومسوى")))))))))</f>
        <v/>
      </c>
      <c r="R4955">
        <f>N(R4954)+IF(A4955="عهدة",1,0)</f>
        <v/>
      </c>
      <c r="S4955">
        <f>IF(C4955="","",IF(AND(C4955&gt;=DATE(2026,9,1),C4955&lt;=DATE(2027,8,31)),(YEAR(C4955)-2026)*12+MONTH(C4955)-8,""))</f>
        <v/>
      </c>
      <c r="T4955">
        <f>IF(AND(A4955="مصروف",R4955&gt;0,I4955="موافق",S4955&lt;&gt;"",H4955&lt;&gt;""),N(G4955),0)</f>
        <v/>
      </c>
    </row>
    <row r="4956">
      <c r="A4956" s="19" t="n"/>
      <c r="B4956" s="20">
        <f>IF(A4956="","",IF(R4956=0,"⚠ أضف سطر عهدة أولًا","BDR-"&amp;TEXT(R4956,"000")))</f>
        <v/>
      </c>
      <c r="C4956" s="21" t="n"/>
      <c r="D4956" s="20">
        <f>IF(C4956="","",IF(S4956="","خارج السنة المالية",INDEX(القوائم!$D$2:$D$13,S4956)))</f>
        <v/>
      </c>
      <c r="E4956" s="22" t="n"/>
      <c r="F4956" s="23" t="n"/>
      <c r="G4956" s="23" t="n"/>
      <c r="H4956" s="22" t="n"/>
      <c r="I4956" s="19" t="n"/>
      <c r="J4956" s="21" t="n"/>
      <c r="K4956" s="19" t="n"/>
      <c r="L4956" s="19" t="n"/>
      <c r="M4956" s="21" t="n"/>
      <c r="N4956" s="22" t="n"/>
      <c r="O4956" s="24">
        <f>IF(A4956&lt;&gt;"عهدة","",SUMIFS($G$8:$G$5007,$B$8:$B$5007,B4956,$A$8:$A$5007,"مصروف",$I$8:$I$5007,"&lt;&gt;مرفوض"))</f>
        <v/>
      </c>
      <c r="P4956" s="25">
        <f>IF(A4956&lt;&gt;"عهدة","",N(F4956)-O4956)</f>
        <v/>
      </c>
      <c r="Q4956" s="26">
        <f>IF(A4956="","",IF(A4956="عهدة",IF(N(F4956)=0,"⚠ أدخل قيمة العهدة",IF(P4956&lt;0,"⛔ عجز / زيادة مصروفات "&amp;TEXT(-P4956,"#,##0"),IF(COUNTIFS($B$8:$B$5007,B4956,$A$8:$A$5007,"مصروف",$I$8:$I$5007,"&lt;&gt;مرفوض",$K$8:$K$5007,"&lt;&gt;نعم")&gt;0,"⚠ "&amp;COUNTIFS($B$8:$B$5007,B4956,$A$8:$A$5007,"مصروف",$I$8:$I$5007,"&lt;&gt;مرفوض",$K$8:$K$5007,"&lt;&gt;نعم")&amp;" مصروف غير مسوى",IF(L4956="تمت التسوية",IF(P4956=0,"✔ متوازنة وتمت التسوية","✔ تمت التسوية – متبقي "&amp;TEXT(P4956,"#,##0")),IF(P4956&gt;0,"متبقي "&amp;TEXT(P4956,"#,##0"),"✔ متوازنة"))))),IF(R4956=0,"⚠ أضف سطر عهدة أولًا",IF(OR(C4956="",N(G4956)=0),"⚠ أكمل التاريخ والقيمة",IF(S4956="","⚠ التاريخ خارج السنة المالية",IF(H4956="","⚠ اختر بند الموازنة",IF(I4956="مرفوض","✖ مرفوض من المدير",IF(I4956&lt;&gt;"موافق","⏳ بانتظار موافقة المدير",IF(K4956&lt;&gt;"نعم","⚠ غير مسوى مع الحسابات","✔ معتمد ومسوى")))))))))</f>
        <v/>
      </c>
      <c r="R4956">
        <f>N(R4955)+IF(A4956="عهدة",1,0)</f>
        <v/>
      </c>
      <c r="S4956">
        <f>IF(C4956="","",IF(AND(C4956&gt;=DATE(2026,9,1),C4956&lt;=DATE(2027,8,31)),(YEAR(C4956)-2026)*12+MONTH(C4956)-8,""))</f>
        <v/>
      </c>
      <c r="T4956">
        <f>IF(AND(A4956="مصروف",R4956&gt;0,I4956="موافق",S4956&lt;&gt;"",H4956&lt;&gt;""),N(G4956),0)</f>
        <v/>
      </c>
    </row>
    <row r="4957">
      <c r="A4957" s="19" t="n"/>
      <c r="B4957" s="20">
        <f>IF(A4957="","",IF(R4957=0,"⚠ أضف سطر عهدة أولًا","BDR-"&amp;TEXT(R4957,"000")))</f>
        <v/>
      </c>
      <c r="C4957" s="21" t="n"/>
      <c r="D4957" s="20">
        <f>IF(C4957="","",IF(S4957="","خارج السنة المالية",INDEX(القوائم!$D$2:$D$13,S4957)))</f>
        <v/>
      </c>
      <c r="E4957" s="22" t="n"/>
      <c r="F4957" s="23" t="n"/>
      <c r="G4957" s="23" t="n"/>
      <c r="H4957" s="22" t="n"/>
      <c r="I4957" s="19" t="n"/>
      <c r="J4957" s="21" t="n"/>
      <c r="K4957" s="19" t="n"/>
      <c r="L4957" s="19" t="n"/>
      <c r="M4957" s="21" t="n"/>
      <c r="N4957" s="22" t="n"/>
      <c r="O4957" s="24">
        <f>IF(A4957&lt;&gt;"عهدة","",SUMIFS($G$8:$G$5007,$B$8:$B$5007,B4957,$A$8:$A$5007,"مصروف",$I$8:$I$5007,"&lt;&gt;مرفوض"))</f>
        <v/>
      </c>
      <c r="P4957" s="25">
        <f>IF(A4957&lt;&gt;"عهدة","",N(F4957)-O4957)</f>
        <v/>
      </c>
      <c r="Q4957" s="26">
        <f>IF(A4957="","",IF(A4957="عهدة",IF(N(F4957)=0,"⚠ أدخل قيمة العهدة",IF(P4957&lt;0,"⛔ عجز / زيادة مصروفات "&amp;TEXT(-P4957,"#,##0"),IF(COUNTIFS($B$8:$B$5007,B4957,$A$8:$A$5007,"مصروف",$I$8:$I$5007,"&lt;&gt;مرفوض",$K$8:$K$5007,"&lt;&gt;نعم")&gt;0,"⚠ "&amp;COUNTIFS($B$8:$B$5007,B4957,$A$8:$A$5007,"مصروف",$I$8:$I$5007,"&lt;&gt;مرفوض",$K$8:$K$5007,"&lt;&gt;نعم")&amp;" مصروف غير مسوى",IF(L4957="تمت التسوية",IF(P4957=0,"✔ متوازنة وتمت التسوية","✔ تمت التسوية – متبقي "&amp;TEXT(P4957,"#,##0")),IF(P4957&gt;0,"متبقي "&amp;TEXT(P4957,"#,##0"),"✔ متوازنة"))))),IF(R4957=0,"⚠ أضف سطر عهدة أولًا",IF(OR(C4957="",N(G4957)=0),"⚠ أكمل التاريخ والقيمة",IF(S4957="","⚠ التاريخ خارج السنة المالية",IF(H4957="","⚠ اختر بند الموازنة",IF(I4957="مرفوض","✖ مرفوض من المدير",IF(I4957&lt;&gt;"موافق","⏳ بانتظار موافقة المدير",IF(K4957&lt;&gt;"نعم","⚠ غير مسوى مع الحسابات","✔ معتمد ومسوى")))))))))</f>
        <v/>
      </c>
      <c r="R4957">
        <f>N(R4956)+IF(A4957="عهدة",1,0)</f>
        <v/>
      </c>
      <c r="S4957">
        <f>IF(C4957="","",IF(AND(C4957&gt;=DATE(2026,9,1),C4957&lt;=DATE(2027,8,31)),(YEAR(C4957)-2026)*12+MONTH(C4957)-8,""))</f>
        <v/>
      </c>
      <c r="T4957">
        <f>IF(AND(A4957="مصروف",R4957&gt;0,I4957="موافق",S4957&lt;&gt;"",H4957&lt;&gt;""),N(G4957),0)</f>
        <v/>
      </c>
    </row>
    <row r="4958">
      <c r="A4958" s="19" t="n"/>
      <c r="B4958" s="20">
        <f>IF(A4958="","",IF(R4958=0,"⚠ أضف سطر عهدة أولًا","BDR-"&amp;TEXT(R4958,"000")))</f>
        <v/>
      </c>
      <c r="C4958" s="21" t="n"/>
      <c r="D4958" s="20">
        <f>IF(C4958="","",IF(S4958="","خارج السنة المالية",INDEX(القوائم!$D$2:$D$13,S4958)))</f>
        <v/>
      </c>
      <c r="E4958" s="22" t="n"/>
      <c r="F4958" s="23" t="n"/>
      <c r="G4958" s="23" t="n"/>
      <c r="H4958" s="22" t="n"/>
      <c r="I4958" s="19" t="n"/>
      <c r="J4958" s="21" t="n"/>
      <c r="K4958" s="19" t="n"/>
      <c r="L4958" s="19" t="n"/>
      <c r="M4958" s="21" t="n"/>
      <c r="N4958" s="22" t="n"/>
      <c r="O4958" s="24">
        <f>IF(A4958&lt;&gt;"عهدة","",SUMIFS($G$8:$G$5007,$B$8:$B$5007,B4958,$A$8:$A$5007,"مصروف",$I$8:$I$5007,"&lt;&gt;مرفوض"))</f>
        <v/>
      </c>
      <c r="P4958" s="25">
        <f>IF(A4958&lt;&gt;"عهدة","",N(F4958)-O4958)</f>
        <v/>
      </c>
      <c r="Q4958" s="26">
        <f>IF(A4958="","",IF(A4958="عهدة",IF(N(F4958)=0,"⚠ أدخل قيمة العهدة",IF(P4958&lt;0,"⛔ عجز / زيادة مصروفات "&amp;TEXT(-P4958,"#,##0"),IF(COUNTIFS($B$8:$B$5007,B4958,$A$8:$A$5007,"مصروف",$I$8:$I$5007,"&lt;&gt;مرفوض",$K$8:$K$5007,"&lt;&gt;نعم")&gt;0,"⚠ "&amp;COUNTIFS($B$8:$B$5007,B4958,$A$8:$A$5007,"مصروف",$I$8:$I$5007,"&lt;&gt;مرفوض",$K$8:$K$5007,"&lt;&gt;نعم")&amp;" مصروف غير مسوى",IF(L4958="تمت التسوية",IF(P4958=0,"✔ متوازنة وتمت التسوية","✔ تمت التسوية – متبقي "&amp;TEXT(P4958,"#,##0")),IF(P4958&gt;0,"متبقي "&amp;TEXT(P4958,"#,##0"),"✔ متوازنة"))))),IF(R4958=0,"⚠ أضف سطر عهدة أولًا",IF(OR(C4958="",N(G4958)=0),"⚠ أكمل التاريخ والقيمة",IF(S4958="","⚠ التاريخ خارج السنة المالية",IF(H4958="","⚠ اختر بند الموازنة",IF(I4958="مرفوض","✖ مرفوض من المدير",IF(I4958&lt;&gt;"موافق","⏳ بانتظار موافقة المدير",IF(K4958&lt;&gt;"نعم","⚠ غير مسوى مع الحسابات","✔ معتمد ومسوى")))))))))</f>
        <v/>
      </c>
      <c r="R4958">
        <f>N(R4957)+IF(A4958="عهدة",1,0)</f>
        <v/>
      </c>
      <c r="S4958">
        <f>IF(C4958="","",IF(AND(C4958&gt;=DATE(2026,9,1),C4958&lt;=DATE(2027,8,31)),(YEAR(C4958)-2026)*12+MONTH(C4958)-8,""))</f>
        <v/>
      </c>
      <c r="T4958">
        <f>IF(AND(A4958="مصروف",R4958&gt;0,I4958="موافق",S4958&lt;&gt;"",H4958&lt;&gt;""),N(G4958),0)</f>
        <v/>
      </c>
    </row>
    <row r="4959">
      <c r="A4959" s="19" t="n"/>
      <c r="B4959" s="20">
        <f>IF(A4959="","",IF(R4959=0,"⚠ أضف سطر عهدة أولًا","BDR-"&amp;TEXT(R4959,"000")))</f>
        <v/>
      </c>
      <c r="C4959" s="21" t="n"/>
      <c r="D4959" s="20">
        <f>IF(C4959="","",IF(S4959="","خارج السنة المالية",INDEX(القوائم!$D$2:$D$13,S4959)))</f>
        <v/>
      </c>
      <c r="E4959" s="22" t="n"/>
      <c r="F4959" s="23" t="n"/>
      <c r="G4959" s="23" t="n"/>
      <c r="H4959" s="22" t="n"/>
      <c r="I4959" s="19" t="n"/>
      <c r="J4959" s="21" t="n"/>
      <c r="K4959" s="19" t="n"/>
      <c r="L4959" s="19" t="n"/>
      <c r="M4959" s="21" t="n"/>
      <c r="N4959" s="22" t="n"/>
      <c r="O4959" s="24">
        <f>IF(A4959&lt;&gt;"عهدة","",SUMIFS($G$8:$G$5007,$B$8:$B$5007,B4959,$A$8:$A$5007,"مصروف",$I$8:$I$5007,"&lt;&gt;مرفوض"))</f>
        <v/>
      </c>
      <c r="P4959" s="25">
        <f>IF(A4959&lt;&gt;"عهدة","",N(F4959)-O4959)</f>
        <v/>
      </c>
      <c r="Q4959" s="26">
        <f>IF(A4959="","",IF(A4959="عهدة",IF(N(F4959)=0,"⚠ أدخل قيمة العهدة",IF(P4959&lt;0,"⛔ عجز / زيادة مصروفات "&amp;TEXT(-P4959,"#,##0"),IF(COUNTIFS($B$8:$B$5007,B4959,$A$8:$A$5007,"مصروف",$I$8:$I$5007,"&lt;&gt;مرفوض",$K$8:$K$5007,"&lt;&gt;نعم")&gt;0,"⚠ "&amp;COUNTIFS($B$8:$B$5007,B4959,$A$8:$A$5007,"مصروف",$I$8:$I$5007,"&lt;&gt;مرفوض",$K$8:$K$5007,"&lt;&gt;نعم")&amp;" مصروف غير مسوى",IF(L4959="تمت التسوية",IF(P4959=0,"✔ متوازنة وتمت التسوية","✔ تمت التسوية – متبقي "&amp;TEXT(P4959,"#,##0")),IF(P4959&gt;0,"متبقي "&amp;TEXT(P4959,"#,##0"),"✔ متوازنة"))))),IF(R4959=0,"⚠ أضف سطر عهدة أولًا",IF(OR(C4959="",N(G4959)=0),"⚠ أكمل التاريخ والقيمة",IF(S4959="","⚠ التاريخ خارج السنة المالية",IF(H4959="","⚠ اختر بند الموازنة",IF(I4959="مرفوض","✖ مرفوض من المدير",IF(I4959&lt;&gt;"موافق","⏳ بانتظار موافقة المدير",IF(K4959&lt;&gt;"نعم","⚠ غير مسوى مع الحسابات","✔ معتمد ومسوى")))))))))</f>
        <v/>
      </c>
      <c r="R4959">
        <f>N(R4958)+IF(A4959="عهدة",1,0)</f>
        <v/>
      </c>
      <c r="S4959">
        <f>IF(C4959="","",IF(AND(C4959&gt;=DATE(2026,9,1),C4959&lt;=DATE(2027,8,31)),(YEAR(C4959)-2026)*12+MONTH(C4959)-8,""))</f>
        <v/>
      </c>
      <c r="T4959">
        <f>IF(AND(A4959="مصروف",R4959&gt;0,I4959="موافق",S4959&lt;&gt;"",H4959&lt;&gt;""),N(G4959),0)</f>
        <v/>
      </c>
    </row>
    <row r="4960">
      <c r="A4960" s="19" t="n"/>
      <c r="B4960" s="20">
        <f>IF(A4960="","",IF(R4960=0,"⚠ أضف سطر عهدة أولًا","BDR-"&amp;TEXT(R4960,"000")))</f>
        <v/>
      </c>
      <c r="C4960" s="21" t="n"/>
      <c r="D4960" s="20">
        <f>IF(C4960="","",IF(S4960="","خارج السنة المالية",INDEX(القوائم!$D$2:$D$13,S4960)))</f>
        <v/>
      </c>
      <c r="E4960" s="22" t="n"/>
      <c r="F4960" s="23" t="n"/>
      <c r="G4960" s="23" t="n"/>
      <c r="H4960" s="22" t="n"/>
      <c r="I4960" s="19" t="n"/>
      <c r="J4960" s="21" t="n"/>
      <c r="K4960" s="19" t="n"/>
      <c r="L4960" s="19" t="n"/>
      <c r="M4960" s="21" t="n"/>
      <c r="N4960" s="22" t="n"/>
      <c r="O4960" s="24">
        <f>IF(A4960&lt;&gt;"عهدة","",SUMIFS($G$8:$G$5007,$B$8:$B$5007,B4960,$A$8:$A$5007,"مصروف",$I$8:$I$5007,"&lt;&gt;مرفوض"))</f>
        <v/>
      </c>
      <c r="P4960" s="25">
        <f>IF(A4960&lt;&gt;"عهدة","",N(F4960)-O4960)</f>
        <v/>
      </c>
      <c r="Q4960" s="26">
        <f>IF(A4960="","",IF(A4960="عهدة",IF(N(F4960)=0,"⚠ أدخل قيمة العهدة",IF(P4960&lt;0,"⛔ عجز / زيادة مصروفات "&amp;TEXT(-P4960,"#,##0"),IF(COUNTIFS($B$8:$B$5007,B4960,$A$8:$A$5007,"مصروف",$I$8:$I$5007,"&lt;&gt;مرفوض",$K$8:$K$5007,"&lt;&gt;نعم")&gt;0,"⚠ "&amp;COUNTIFS($B$8:$B$5007,B4960,$A$8:$A$5007,"مصروف",$I$8:$I$5007,"&lt;&gt;مرفوض",$K$8:$K$5007,"&lt;&gt;نعم")&amp;" مصروف غير مسوى",IF(L4960="تمت التسوية",IF(P4960=0,"✔ متوازنة وتمت التسوية","✔ تمت التسوية – متبقي "&amp;TEXT(P4960,"#,##0")),IF(P4960&gt;0,"متبقي "&amp;TEXT(P4960,"#,##0"),"✔ متوازنة"))))),IF(R4960=0,"⚠ أضف سطر عهدة أولًا",IF(OR(C4960="",N(G4960)=0),"⚠ أكمل التاريخ والقيمة",IF(S4960="","⚠ التاريخ خارج السنة المالية",IF(H4960="","⚠ اختر بند الموازنة",IF(I4960="مرفوض","✖ مرفوض من المدير",IF(I4960&lt;&gt;"موافق","⏳ بانتظار موافقة المدير",IF(K4960&lt;&gt;"نعم","⚠ غير مسوى مع الحسابات","✔ معتمد ومسوى")))))))))</f>
        <v/>
      </c>
      <c r="R4960">
        <f>N(R4959)+IF(A4960="عهدة",1,0)</f>
        <v/>
      </c>
      <c r="S4960">
        <f>IF(C4960="","",IF(AND(C4960&gt;=DATE(2026,9,1),C4960&lt;=DATE(2027,8,31)),(YEAR(C4960)-2026)*12+MONTH(C4960)-8,""))</f>
        <v/>
      </c>
      <c r="T4960">
        <f>IF(AND(A4960="مصروف",R4960&gt;0,I4960="موافق",S4960&lt;&gt;"",H4960&lt;&gt;""),N(G4960),0)</f>
        <v/>
      </c>
    </row>
    <row r="4961">
      <c r="A4961" s="19" t="n"/>
      <c r="B4961" s="20">
        <f>IF(A4961="","",IF(R4961=0,"⚠ أضف سطر عهدة أولًا","BDR-"&amp;TEXT(R4961,"000")))</f>
        <v/>
      </c>
      <c r="C4961" s="21" t="n"/>
      <c r="D4961" s="20">
        <f>IF(C4961="","",IF(S4961="","خارج السنة المالية",INDEX(القوائم!$D$2:$D$13,S4961)))</f>
        <v/>
      </c>
      <c r="E4961" s="22" t="n"/>
      <c r="F4961" s="23" t="n"/>
      <c r="G4961" s="23" t="n"/>
      <c r="H4961" s="22" t="n"/>
      <c r="I4961" s="19" t="n"/>
      <c r="J4961" s="21" t="n"/>
      <c r="K4961" s="19" t="n"/>
      <c r="L4961" s="19" t="n"/>
      <c r="M4961" s="21" t="n"/>
      <c r="N4961" s="22" t="n"/>
      <c r="O4961" s="24">
        <f>IF(A4961&lt;&gt;"عهدة","",SUMIFS($G$8:$G$5007,$B$8:$B$5007,B4961,$A$8:$A$5007,"مصروف",$I$8:$I$5007,"&lt;&gt;مرفوض"))</f>
        <v/>
      </c>
      <c r="P4961" s="25">
        <f>IF(A4961&lt;&gt;"عهدة","",N(F4961)-O4961)</f>
        <v/>
      </c>
      <c r="Q4961" s="26">
        <f>IF(A4961="","",IF(A4961="عهدة",IF(N(F4961)=0,"⚠ أدخل قيمة العهدة",IF(P4961&lt;0,"⛔ عجز / زيادة مصروفات "&amp;TEXT(-P4961,"#,##0"),IF(COUNTIFS($B$8:$B$5007,B4961,$A$8:$A$5007,"مصروف",$I$8:$I$5007,"&lt;&gt;مرفوض",$K$8:$K$5007,"&lt;&gt;نعم")&gt;0,"⚠ "&amp;COUNTIFS($B$8:$B$5007,B4961,$A$8:$A$5007,"مصروف",$I$8:$I$5007,"&lt;&gt;مرفوض",$K$8:$K$5007,"&lt;&gt;نعم")&amp;" مصروف غير مسوى",IF(L4961="تمت التسوية",IF(P4961=0,"✔ متوازنة وتمت التسوية","✔ تمت التسوية – متبقي "&amp;TEXT(P4961,"#,##0")),IF(P4961&gt;0,"متبقي "&amp;TEXT(P4961,"#,##0"),"✔ متوازنة"))))),IF(R4961=0,"⚠ أضف سطر عهدة أولًا",IF(OR(C4961="",N(G4961)=0),"⚠ أكمل التاريخ والقيمة",IF(S4961="","⚠ التاريخ خارج السنة المالية",IF(H4961="","⚠ اختر بند الموازنة",IF(I4961="مرفوض","✖ مرفوض من المدير",IF(I4961&lt;&gt;"موافق","⏳ بانتظار موافقة المدير",IF(K4961&lt;&gt;"نعم","⚠ غير مسوى مع الحسابات","✔ معتمد ومسوى")))))))))</f>
        <v/>
      </c>
      <c r="R4961">
        <f>N(R4960)+IF(A4961="عهدة",1,0)</f>
        <v/>
      </c>
      <c r="S4961">
        <f>IF(C4961="","",IF(AND(C4961&gt;=DATE(2026,9,1),C4961&lt;=DATE(2027,8,31)),(YEAR(C4961)-2026)*12+MONTH(C4961)-8,""))</f>
        <v/>
      </c>
      <c r="T4961">
        <f>IF(AND(A4961="مصروف",R4961&gt;0,I4961="موافق",S4961&lt;&gt;"",H4961&lt;&gt;""),N(G4961),0)</f>
        <v/>
      </c>
    </row>
    <row r="4962">
      <c r="A4962" s="19" t="n"/>
      <c r="B4962" s="20">
        <f>IF(A4962="","",IF(R4962=0,"⚠ أضف سطر عهدة أولًا","BDR-"&amp;TEXT(R4962,"000")))</f>
        <v/>
      </c>
      <c r="C4962" s="21" t="n"/>
      <c r="D4962" s="20">
        <f>IF(C4962="","",IF(S4962="","خارج السنة المالية",INDEX(القوائم!$D$2:$D$13,S4962)))</f>
        <v/>
      </c>
      <c r="E4962" s="22" t="n"/>
      <c r="F4962" s="23" t="n"/>
      <c r="G4962" s="23" t="n"/>
      <c r="H4962" s="22" t="n"/>
      <c r="I4962" s="19" t="n"/>
      <c r="J4962" s="21" t="n"/>
      <c r="K4962" s="19" t="n"/>
      <c r="L4962" s="19" t="n"/>
      <c r="M4962" s="21" t="n"/>
      <c r="N4962" s="22" t="n"/>
      <c r="O4962" s="24">
        <f>IF(A4962&lt;&gt;"عهدة","",SUMIFS($G$8:$G$5007,$B$8:$B$5007,B4962,$A$8:$A$5007,"مصروف",$I$8:$I$5007,"&lt;&gt;مرفوض"))</f>
        <v/>
      </c>
      <c r="P4962" s="25">
        <f>IF(A4962&lt;&gt;"عهدة","",N(F4962)-O4962)</f>
        <v/>
      </c>
      <c r="Q4962" s="26">
        <f>IF(A4962="","",IF(A4962="عهدة",IF(N(F4962)=0,"⚠ أدخل قيمة العهدة",IF(P4962&lt;0,"⛔ عجز / زيادة مصروفات "&amp;TEXT(-P4962,"#,##0"),IF(COUNTIFS($B$8:$B$5007,B4962,$A$8:$A$5007,"مصروف",$I$8:$I$5007,"&lt;&gt;مرفوض",$K$8:$K$5007,"&lt;&gt;نعم")&gt;0,"⚠ "&amp;COUNTIFS($B$8:$B$5007,B4962,$A$8:$A$5007,"مصروف",$I$8:$I$5007,"&lt;&gt;مرفوض",$K$8:$K$5007,"&lt;&gt;نعم")&amp;" مصروف غير مسوى",IF(L4962="تمت التسوية",IF(P4962=0,"✔ متوازنة وتمت التسوية","✔ تمت التسوية – متبقي "&amp;TEXT(P4962,"#,##0")),IF(P4962&gt;0,"متبقي "&amp;TEXT(P4962,"#,##0"),"✔ متوازنة"))))),IF(R4962=0,"⚠ أضف سطر عهدة أولًا",IF(OR(C4962="",N(G4962)=0),"⚠ أكمل التاريخ والقيمة",IF(S4962="","⚠ التاريخ خارج السنة المالية",IF(H4962="","⚠ اختر بند الموازنة",IF(I4962="مرفوض","✖ مرفوض من المدير",IF(I4962&lt;&gt;"موافق","⏳ بانتظار موافقة المدير",IF(K4962&lt;&gt;"نعم","⚠ غير مسوى مع الحسابات","✔ معتمد ومسوى")))))))))</f>
        <v/>
      </c>
      <c r="R4962">
        <f>N(R4961)+IF(A4962="عهدة",1,0)</f>
        <v/>
      </c>
      <c r="S4962">
        <f>IF(C4962="","",IF(AND(C4962&gt;=DATE(2026,9,1),C4962&lt;=DATE(2027,8,31)),(YEAR(C4962)-2026)*12+MONTH(C4962)-8,""))</f>
        <v/>
      </c>
      <c r="T4962">
        <f>IF(AND(A4962="مصروف",R4962&gt;0,I4962="موافق",S4962&lt;&gt;"",H4962&lt;&gt;""),N(G4962),0)</f>
        <v/>
      </c>
    </row>
    <row r="4963">
      <c r="A4963" s="19" t="n"/>
      <c r="B4963" s="20">
        <f>IF(A4963="","",IF(R4963=0,"⚠ أضف سطر عهدة أولًا","BDR-"&amp;TEXT(R4963,"000")))</f>
        <v/>
      </c>
      <c r="C4963" s="21" t="n"/>
      <c r="D4963" s="20">
        <f>IF(C4963="","",IF(S4963="","خارج السنة المالية",INDEX(القوائم!$D$2:$D$13,S4963)))</f>
        <v/>
      </c>
      <c r="E4963" s="22" t="n"/>
      <c r="F4963" s="23" t="n"/>
      <c r="G4963" s="23" t="n"/>
      <c r="H4963" s="22" t="n"/>
      <c r="I4963" s="19" t="n"/>
      <c r="J4963" s="21" t="n"/>
      <c r="K4963" s="19" t="n"/>
      <c r="L4963" s="19" t="n"/>
      <c r="M4963" s="21" t="n"/>
      <c r="N4963" s="22" t="n"/>
      <c r="O4963" s="24">
        <f>IF(A4963&lt;&gt;"عهدة","",SUMIFS($G$8:$G$5007,$B$8:$B$5007,B4963,$A$8:$A$5007,"مصروف",$I$8:$I$5007,"&lt;&gt;مرفوض"))</f>
        <v/>
      </c>
      <c r="P4963" s="25">
        <f>IF(A4963&lt;&gt;"عهدة","",N(F4963)-O4963)</f>
        <v/>
      </c>
      <c r="Q4963" s="26">
        <f>IF(A4963="","",IF(A4963="عهدة",IF(N(F4963)=0,"⚠ أدخل قيمة العهدة",IF(P4963&lt;0,"⛔ عجز / زيادة مصروفات "&amp;TEXT(-P4963,"#,##0"),IF(COUNTIFS($B$8:$B$5007,B4963,$A$8:$A$5007,"مصروف",$I$8:$I$5007,"&lt;&gt;مرفوض",$K$8:$K$5007,"&lt;&gt;نعم")&gt;0,"⚠ "&amp;COUNTIFS($B$8:$B$5007,B4963,$A$8:$A$5007,"مصروف",$I$8:$I$5007,"&lt;&gt;مرفوض",$K$8:$K$5007,"&lt;&gt;نعم")&amp;" مصروف غير مسوى",IF(L4963="تمت التسوية",IF(P4963=0,"✔ متوازنة وتمت التسوية","✔ تمت التسوية – متبقي "&amp;TEXT(P4963,"#,##0")),IF(P4963&gt;0,"متبقي "&amp;TEXT(P4963,"#,##0"),"✔ متوازنة"))))),IF(R4963=0,"⚠ أضف سطر عهدة أولًا",IF(OR(C4963="",N(G4963)=0),"⚠ أكمل التاريخ والقيمة",IF(S4963="","⚠ التاريخ خارج السنة المالية",IF(H4963="","⚠ اختر بند الموازنة",IF(I4963="مرفوض","✖ مرفوض من المدير",IF(I4963&lt;&gt;"موافق","⏳ بانتظار موافقة المدير",IF(K4963&lt;&gt;"نعم","⚠ غير مسوى مع الحسابات","✔ معتمد ومسوى")))))))))</f>
        <v/>
      </c>
      <c r="R4963">
        <f>N(R4962)+IF(A4963="عهدة",1,0)</f>
        <v/>
      </c>
      <c r="S4963">
        <f>IF(C4963="","",IF(AND(C4963&gt;=DATE(2026,9,1),C4963&lt;=DATE(2027,8,31)),(YEAR(C4963)-2026)*12+MONTH(C4963)-8,""))</f>
        <v/>
      </c>
      <c r="T4963">
        <f>IF(AND(A4963="مصروف",R4963&gt;0,I4963="موافق",S4963&lt;&gt;"",H4963&lt;&gt;""),N(G4963),0)</f>
        <v/>
      </c>
    </row>
    <row r="4964">
      <c r="A4964" s="19" t="n"/>
      <c r="B4964" s="20">
        <f>IF(A4964="","",IF(R4964=0,"⚠ أضف سطر عهدة أولًا","BDR-"&amp;TEXT(R4964,"000")))</f>
        <v/>
      </c>
      <c r="C4964" s="21" t="n"/>
      <c r="D4964" s="20">
        <f>IF(C4964="","",IF(S4964="","خارج السنة المالية",INDEX(القوائم!$D$2:$D$13,S4964)))</f>
        <v/>
      </c>
      <c r="E4964" s="22" t="n"/>
      <c r="F4964" s="23" t="n"/>
      <c r="G4964" s="23" t="n"/>
      <c r="H4964" s="22" t="n"/>
      <c r="I4964" s="19" t="n"/>
      <c r="J4964" s="21" t="n"/>
      <c r="K4964" s="19" t="n"/>
      <c r="L4964" s="19" t="n"/>
      <c r="M4964" s="21" t="n"/>
      <c r="N4964" s="22" t="n"/>
      <c r="O4964" s="24">
        <f>IF(A4964&lt;&gt;"عهدة","",SUMIFS($G$8:$G$5007,$B$8:$B$5007,B4964,$A$8:$A$5007,"مصروف",$I$8:$I$5007,"&lt;&gt;مرفوض"))</f>
        <v/>
      </c>
      <c r="P4964" s="25">
        <f>IF(A4964&lt;&gt;"عهدة","",N(F4964)-O4964)</f>
        <v/>
      </c>
      <c r="Q4964" s="26">
        <f>IF(A4964="","",IF(A4964="عهدة",IF(N(F4964)=0,"⚠ أدخل قيمة العهدة",IF(P4964&lt;0,"⛔ عجز / زيادة مصروفات "&amp;TEXT(-P4964,"#,##0"),IF(COUNTIFS($B$8:$B$5007,B4964,$A$8:$A$5007,"مصروف",$I$8:$I$5007,"&lt;&gt;مرفوض",$K$8:$K$5007,"&lt;&gt;نعم")&gt;0,"⚠ "&amp;COUNTIFS($B$8:$B$5007,B4964,$A$8:$A$5007,"مصروف",$I$8:$I$5007,"&lt;&gt;مرفوض",$K$8:$K$5007,"&lt;&gt;نعم")&amp;" مصروف غير مسوى",IF(L4964="تمت التسوية",IF(P4964=0,"✔ متوازنة وتمت التسوية","✔ تمت التسوية – متبقي "&amp;TEXT(P4964,"#,##0")),IF(P4964&gt;0,"متبقي "&amp;TEXT(P4964,"#,##0"),"✔ متوازنة"))))),IF(R4964=0,"⚠ أضف سطر عهدة أولًا",IF(OR(C4964="",N(G4964)=0),"⚠ أكمل التاريخ والقيمة",IF(S4964="","⚠ التاريخ خارج السنة المالية",IF(H4964="","⚠ اختر بند الموازنة",IF(I4964="مرفوض","✖ مرفوض من المدير",IF(I4964&lt;&gt;"موافق","⏳ بانتظار موافقة المدير",IF(K4964&lt;&gt;"نعم","⚠ غير مسوى مع الحسابات","✔ معتمد ومسوى")))))))))</f>
        <v/>
      </c>
      <c r="R4964">
        <f>N(R4963)+IF(A4964="عهدة",1,0)</f>
        <v/>
      </c>
      <c r="S4964">
        <f>IF(C4964="","",IF(AND(C4964&gt;=DATE(2026,9,1),C4964&lt;=DATE(2027,8,31)),(YEAR(C4964)-2026)*12+MONTH(C4964)-8,""))</f>
        <v/>
      </c>
      <c r="T4964">
        <f>IF(AND(A4964="مصروف",R4964&gt;0,I4964="موافق",S4964&lt;&gt;"",H4964&lt;&gt;""),N(G4964),0)</f>
        <v/>
      </c>
    </row>
    <row r="4965">
      <c r="A4965" s="19" t="n"/>
      <c r="B4965" s="20">
        <f>IF(A4965="","",IF(R4965=0,"⚠ أضف سطر عهدة أولًا","BDR-"&amp;TEXT(R4965,"000")))</f>
        <v/>
      </c>
      <c r="C4965" s="21" t="n"/>
      <c r="D4965" s="20">
        <f>IF(C4965="","",IF(S4965="","خارج السنة المالية",INDEX(القوائم!$D$2:$D$13,S4965)))</f>
        <v/>
      </c>
      <c r="E4965" s="22" t="n"/>
      <c r="F4965" s="23" t="n"/>
      <c r="G4965" s="23" t="n"/>
      <c r="H4965" s="22" t="n"/>
      <c r="I4965" s="19" t="n"/>
      <c r="J4965" s="21" t="n"/>
      <c r="K4965" s="19" t="n"/>
      <c r="L4965" s="19" t="n"/>
      <c r="M4965" s="21" t="n"/>
      <c r="N4965" s="22" t="n"/>
      <c r="O4965" s="24">
        <f>IF(A4965&lt;&gt;"عهدة","",SUMIFS($G$8:$G$5007,$B$8:$B$5007,B4965,$A$8:$A$5007,"مصروف",$I$8:$I$5007,"&lt;&gt;مرفوض"))</f>
        <v/>
      </c>
      <c r="P4965" s="25">
        <f>IF(A4965&lt;&gt;"عهدة","",N(F4965)-O4965)</f>
        <v/>
      </c>
      <c r="Q4965" s="26">
        <f>IF(A4965="","",IF(A4965="عهدة",IF(N(F4965)=0,"⚠ أدخل قيمة العهدة",IF(P4965&lt;0,"⛔ عجز / زيادة مصروفات "&amp;TEXT(-P4965,"#,##0"),IF(COUNTIFS($B$8:$B$5007,B4965,$A$8:$A$5007,"مصروف",$I$8:$I$5007,"&lt;&gt;مرفوض",$K$8:$K$5007,"&lt;&gt;نعم")&gt;0,"⚠ "&amp;COUNTIFS($B$8:$B$5007,B4965,$A$8:$A$5007,"مصروف",$I$8:$I$5007,"&lt;&gt;مرفوض",$K$8:$K$5007,"&lt;&gt;نعم")&amp;" مصروف غير مسوى",IF(L4965="تمت التسوية",IF(P4965=0,"✔ متوازنة وتمت التسوية","✔ تمت التسوية – متبقي "&amp;TEXT(P4965,"#,##0")),IF(P4965&gt;0,"متبقي "&amp;TEXT(P4965,"#,##0"),"✔ متوازنة"))))),IF(R4965=0,"⚠ أضف سطر عهدة أولًا",IF(OR(C4965="",N(G4965)=0),"⚠ أكمل التاريخ والقيمة",IF(S4965="","⚠ التاريخ خارج السنة المالية",IF(H4965="","⚠ اختر بند الموازنة",IF(I4965="مرفوض","✖ مرفوض من المدير",IF(I4965&lt;&gt;"موافق","⏳ بانتظار موافقة المدير",IF(K4965&lt;&gt;"نعم","⚠ غير مسوى مع الحسابات","✔ معتمد ومسوى")))))))))</f>
        <v/>
      </c>
      <c r="R4965">
        <f>N(R4964)+IF(A4965="عهدة",1,0)</f>
        <v/>
      </c>
      <c r="S4965">
        <f>IF(C4965="","",IF(AND(C4965&gt;=DATE(2026,9,1),C4965&lt;=DATE(2027,8,31)),(YEAR(C4965)-2026)*12+MONTH(C4965)-8,""))</f>
        <v/>
      </c>
      <c r="T4965">
        <f>IF(AND(A4965="مصروف",R4965&gt;0,I4965="موافق",S4965&lt;&gt;"",H4965&lt;&gt;""),N(G4965),0)</f>
        <v/>
      </c>
    </row>
    <row r="4966">
      <c r="A4966" s="19" t="n"/>
      <c r="B4966" s="20">
        <f>IF(A4966="","",IF(R4966=0,"⚠ أضف سطر عهدة أولًا","BDR-"&amp;TEXT(R4966,"000")))</f>
        <v/>
      </c>
      <c r="C4966" s="21" t="n"/>
      <c r="D4966" s="20">
        <f>IF(C4966="","",IF(S4966="","خارج السنة المالية",INDEX(القوائم!$D$2:$D$13,S4966)))</f>
        <v/>
      </c>
      <c r="E4966" s="22" t="n"/>
      <c r="F4966" s="23" t="n"/>
      <c r="G4966" s="23" t="n"/>
      <c r="H4966" s="22" t="n"/>
      <c r="I4966" s="19" t="n"/>
      <c r="J4966" s="21" t="n"/>
      <c r="K4966" s="19" t="n"/>
      <c r="L4966" s="19" t="n"/>
      <c r="M4966" s="21" t="n"/>
      <c r="N4966" s="22" t="n"/>
      <c r="O4966" s="24">
        <f>IF(A4966&lt;&gt;"عهدة","",SUMIFS($G$8:$G$5007,$B$8:$B$5007,B4966,$A$8:$A$5007,"مصروف",$I$8:$I$5007,"&lt;&gt;مرفوض"))</f>
        <v/>
      </c>
      <c r="P4966" s="25">
        <f>IF(A4966&lt;&gt;"عهدة","",N(F4966)-O4966)</f>
        <v/>
      </c>
      <c r="Q4966" s="26">
        <f>IF(A4966="","",IF(A4966="عهدة",IF(N(F4966)=0,"⚠ أدخل قيمة العهدة",IF(P4966&lt;0,"⛔ عجز / زيادة مصروفات "&amp;TEXT(-P4966,"#,##0"),IF(COUNTIFS($B$8:$B$5007,B4966,$A$8:$A$5007,"مصروف",$I$8:$I$5007,"&lt;&gt;مرفوض",$K$8:$K$5007,"&lt;&gt;نعم")&gt;0,"⚠ "&amp;COUNTIFS($B$8:$B$5007,B4966,$A$8:$A$5007,"مصروف",$I$8:$I$5007,"&lt;&gt;مرفوض",$K$8:$K$5007,"&lt;&gt;نعم")&amp;" مصروف غير مسوى",IF(L4966="تمت التسوية",IF(P4966=0,"✔ متوازنة وتمت التسوية","✔ تمت التسوية – متبقي "&amp;TEXT(P4966,"#,##0")),IF(P4966&gt;0,"متبقي "&amp;TEXT(P4966,"#,##0"),"✔ متوازنة"))))),IF(R4966=0,"⚠ أضف سطر عهدة أولًا",IF(OR(C4966="",N(G4966)=0),"⚠ أكمل التاريخ والقيمة",IF(S4966="","⚠ التاريخ خارج السنة المالية",IF(H4966="","⚠ اختر بند الموازنة",IF(I4966="مرفوض","✖ مرفوض من المدير",IF(I4966&lt;&gt;"موافق","⏳ بانتظار موافقة المدير",IF(K4966&lt;&gt;"نعم","⚠ غير مسوى مع الحسابات","✔ معتمد ومسوى")))))))))</f>
        <v/>
      </c>
      <c r="R4966">
        <f>N(R4965)+IF(A4966="عهدة",1,0)</f>
        <v/>
      </c>
      <c r="S4966">
        <f>IF(C4966="","",IF(AND(C4966&gt;=DATE(2026,9,1),C4966&lt;=DATE(2027,8,31)),(YEAR(C4966)-2026)*12+MONTH(C4966)-8,""))</f>
        <v/>
      </c>
      <c r="T4966">
        <f>IF(AND(A4966="مصروف",R4966&gt;0,I4966="موافق",S4966&lt;&gt;"",H4966&lt;&gt;""),N(G4966),0)</f>
        <v/>
      </c>
    </row>
    <row r="4967">
      <c r="A4967" s="19" t="n"/>
      <c r="B4967" s="20">
        <f>IF(A4967="","",IF(R4967=0,"⚠ أضف سطر عهدة أولًا","BDR-"&amp;TEXT(R4967,"000")))</f>
        <v/>
      </c>
      <c r="C4967" s="21" t="n"/>
      <c r="D4967" s="20">
        <f>IF(C4967="","",IF(S4967="","خارج السنة المالية",INDEX(القوائم!$D$2:$D$13,S4967)))</f>
        <v/>
      </c>
      <c r="E4967" s="22" t="n"/>
      <c r="F4967" s="23" t="n"/>
      <c r="G4967" s="23" t="n"/>
      <c r="H4967" s="22" t="n"/>
      <c r="I4967" s="19" t="n"/>
      <c r="J4967" s="21" t="n"/>
      <c r="K4967" s="19" t="n"/>
      <c r="L4967" s="19" t="n"/>
      <c r="M4967" s="21" t="n"/>
      <c r="N4967" s="22" t="n"/>
      <c r="O4967" s="24">
        <f>IF(A4967&lt;&gt;"عهدة","",SUMIFS($G$8:$G$5007,$B$8:$B$5007,B4967,$A$8:$A$5007,"مصروف",$I$8:$I$5007,"&lt;&gt;مرفوض"))</f>
        <v/>
      </c>
      <c r="P4967" s="25">
        <f>IF(A4967&lt;&gt;"عهدة","",N(F4967)-O4967)</f>
        <v/>
      </c>
      <c r="Q4967" s="26">
        <f>IF(A4967="","",IF(A4967="عهدة",IF(N(F4967)=0,"⚠ أدخل قيمة العهدة",IF(P4967&lt;0,"⛔ عجز / زيادة مصروفات "&amp;TEXT(-P4967,"#,##0"),IF(COUNTIFS($B$8:$B$5007,B4967,$A$8:$A$5007,"مصروف",$I$8:$I$5007,"&lt;&gt;مرفوض",$K$8:$K$5007,"&lt;&gt;نعم")&gt;0,"⚠ "&amp;COUNTIFS($B$8:$B$5007,B4967,$A$8:$A$5007,"مصروف",$I$8:$I$5007,"&lt;&gt;مرفوض",$K$8:$K$5007,"&lt;&gt;نعم")&amp;" مصروف غير مسوى",IF(L4967="تمت التسوية",IF(P4967=0,"✔ متوازنة وتمت التسوية","✔ تمت التسوية – متبقي "&amp;TEXT(P4967,"#,##0")),IF(P4967&gt;0,"متبقي "&amp;TEXT(P4967,"#,##0"),"✔ متوازنة"))))),IF(R4967=0,"⚠ أضف سطر عهدة أولًا",IF(OR(C4967="",N(G4967)=0),"⚠ أكمل التاريخ والقيمة",IF(S4967="","⚠ التاريخ خارج السنة المالية",IF(H4967="","⚠ اختر بند الموازنة",IF(I4967="مرفوض","✖ مرفوض من المدير",IF(I4967&lt;&gt;"موافق","⏳ بانتظار موافقة المدير",IF(K4967&lt;&gt;"نعم","⚠ غير مسوى مع الحسابات","✔ معتمد ومسوى")))))))))</f>
        <v/>
      </c>
      <c r="R4967">
        <f>N(R4966)+IF(A4967="عهدة",1,0)</f>
        <v/>
      </c>
      <c r="S4967">
        <f>IF(C4967="","",IF(AND(C4967&gt;=DATE(2026,9,1),C4967&lt;=DATE(2027,8,31)),(YEAR(C4967)-2026)*12+MONTH(C4967)-8,""))</f>
        <v/>
      </c>
      <c r="T4967">
        <f>IF(AND(A4967="مصروف",R4967&gt;0,I4967="موافق",S4967&lt;&gt;"",H4967&lt;&gt;""),N(G4967),0)</f>
        <v/>
      </c>
    </row>
    <row r="4968">
      <c r="A4968" s="19" t="n"/>
      <c r="B4968" s="20">
        <f>IF(A4968="","",IF(R4968=0,"⚠ أضف سطر عهدة أولًا","BDR-"&amp;TEXT(R4968,"000")))</f>
        <v/>
      </c>
      <c r="C4968" s="21" t="n"/>
      <c r="D4968" s="20">
        <f>IF(C4968="","",IF(S4968="","خارج السنة المالية",INDEX(القوائم!$D$2:$D$13,S4968)))</f>
        <v/>
      </c>
      <c r="E4968" s="22" t="n"/>
      <c r="F4968" s="23" t="n"/>
      <c r="G4968" s="23" t="n"/>
      <c r="H4968" s="22" t="n"/>
      <c r="I4968" s="19" t="n"/>
      <c r="J4968" s="21" t="n"/>
      <c r="K4968" s="19" t="n"/>
      <c r="L4968" s="19" t="n"/>
      <c r="M4968" s="21" t="n"/>
      <c r="N4968" s="22" t="n"/>
      <c r="O4968" s="24">
        <f>IF(A4968&lt;&gt;"عهدة","",SUMIFS($G$8:$G$5007,$B$8:$B$5007,B4968,$A$8:$A$5007,"مصروف",$I$8:$I$5007,"&lt;&gt;مرفوض"))</f>
        <v/>
      </c>
      <c r="P4968" s="25">
        <f>IF(A4968&lt;&gt;"عهدة","",N(F4968)-O4968)</f>
        <v/>
      </c>
      <c r="Q4968" s="26">
        <f>IF(A4968="","",IF(A4968="عهدة",IF(N(F4968)=0,"⚠ أدخل قيمة العهدة",IF(P4968&lt;0,"⛔ عجز / زيادة مصروفات "&amp;TEXT(-P4968,"#,##0"),IF(COUNTIFS($B$8:$B$5007,B4968,$A$8:$A$5007,"مصروف",$I$8:$I$5007,"&lt;&gt;مرفوض",$K$8:$K$5007,"&lt;&gt;نعم")&gt;0,"⚠ "&amp;COUNTIFS($B$8:$B$5007,B4968,$A$8:$A$5007,"مصروف",$I$8:$I$5007,"&lt;&gt;مرفوض",$K$8:$K$5007,"&lt;&gt;نعم")&amp;" مصروف غير مسوى",IF(L4968="تمت التسوية",IF(P4968=0,"✔ متوازنة وتمت التسوية","✔ تمت التسوية – متبقي "&amp;TEXT(P4968,"#,##0")),IF(P4968&gt;0,"متبقي "&amp;TEXT(P4968,"#,##0"),"✔ متوازنة"))))),IF(R4968=0,"⚠ أضف سطر عهدة أولًا",IF(OR(C4968="",N(G4968)=0),"⚠ أكمل التاريخ والقيمة",IF(S4968="","⚠ التاريخ خارج السنة المالية",IF(H4968="","⚠ اختر بند الموازنة",IF(I4968="مرفوض","✖ مرفوض من المدير",IF(I4968&lt;&gt;"موافق","⏳ بانتظار موافقة المدير",IF(K4968&lt;&gt;"نعم","⚠ غير مسوى مع الحسابات","✔ معتمد ومسوى")))))))))</f>
        <v/>
      </c>
      <c r="R4968">
        <f>N(R4967)+IF(A4968="عهدة",1,0)</f>
        <v/>
      </c>
      <c r="S4968">
        <f>IF(C4968="","",IF(AND(C4968&gt;=DATE(2026,9,1),C4968&lt;=DATE(2027,8,31)),(YEAR(C4968)-2026)*12+MONTH(C4968)-8,""))</f>
        <v/>
      </c>
      <c r="T4968">
        <f>IF(AND(A4968="مصروف",R4968&gt;0,I4968="موافق",S4968&lt;&gt;"",H4968&lt;&gt;""),N(G4968),0)</f>
        <v/>
      </c>
    </row>
    <row r="4969">
      <c r="A4969" s="19" t="n"/>
      <c r="B4969" s="20">
        <f>IF(A4969="","",IF(R4969=0,"⚠ أضف سطر عهدة أولًا","BDR-"&amp;TEXT(R4969,"000")))</f>
        <v/>
      </c>
      <c r="C4969" s="21" t="n"/>
      <c r="D4969" s="20">
        <f>IF(C4969="","",IF(S4969="","خارج السنة المالية",INDEX(القوائم!$D$2:$D$13,S4969)))</f>
        <v/>
      </c>
      <c r="E4969" s="22" t="n"/>
      <c r="F4969" s="23" t="n"/>
      <c r="G4969" s="23" t="n"/>
      <c r="H4969" s="22" t="n"/>
      <c r="I4969" s="19" t="n"/>
      <c r="J4969" s="21" t="n"/>
      <c r="K4969" s="19" t="n"/>
      <c r="L4969" s="19" t="n"/>
      <c r="M4969" s="21" t="n"/>
      <c r="N4969" s="22" t="n"/>
      <c r="O4969" s="24">
        <f>IF(A4969&lt;&gt;"عهدة","",SUMIFS($G$8:$G$5007,$B$8:$B$5007,B4969,$A$8:$A$5007,"مصروف",$I$8:$I$5007,"&lt;&gt;مرفوض"))</f>
        <v/>
      </c>
      <c r="P4969" s="25">
        <f>IF(A4969&lt;&gt;"عهدة","",N(F4969)-O4969)</f>
        <v/>
      </c>
      <c r="Q4969" s="26">
        <f>IF(A4969="","",IF(A4969="عهدة",IF(N(F4969)=0,"⚠ أدخل قيمة العهدة",IF(P4969&lt;0,"⛔ عجز / زيادة مصروفات "&amp;TEXT(-P4969,"#,##0"),IF(COUNTIFS($B$8:$B$5007,B4969,$A$8:$A$5007,"مصروف",$I$8:$I$5007,"&lt;&gt;مرفوض",$K$8:$K$5007,"&lt;&gt;نعم")&gt;0,"⚠ "&amp;COUNTIFS($B$8:$B$5007,B4969,$A$8:$A$5007,"مصروف",$I$8:$I$5007,"&lt;&gt;مرفوض",$K$8:$K$5007,"&lt;&gt;نعم")&amp;" مصروف غير مسوى",IF(L4969="تمت التسوية",IF(P4969=0,"✔ متوازنة وتمت التسوية","✔ تمت التسوية – متبقي "&amp;TEXT(P4969,"#,##0")),IF(P4969&gt;0,"متبقي "&amp;TEXT(P4969,"#,##0"),"✔ متوازنة"))))),IF(R4969=0,"⚠ أضف سطر عهدة أولًا",IF(OR(C4969="",N(G4969)=0),"⚠ أكمل التاريخ والقيمة",IF(S4969="","⚠ التاريخ خارج السنة المالية",IF(H4969="","⚠ اختر بند الموازنة",IF(I4969="مرفوض","✖ مرفوض من المدير",IF(I4969&lt;&gt;"موافق","⏳ بانتظار موافقة المدير",IF(K4969&lt;&gt;"نعم","⚠ غير مسوى مع الحسابات","✔ معتمد ومسوى")))))))))</f>
        <v/>
      </c>
      <c r="R4969">
        <f>N(R4968)+IF(A4969="عهدة",1,0)</f>
        <v/>
      </c>
      <c r="S4969">
        <f>IF(C4969="","",IF(AND(C4969&gt;=DATE(2026,9,1),C4969&lt;=DATE(2027,8,31)),(YEAR(C4969)-2026)*12+MONTH(C4969)-8,""))</f>
        <v/>
      </c>
      <c r="T4969">
        <f>IF(AND(A4969="مصروف",R4969&gt;0,I4969="موافق",S4969&lt;&gt;"",H4969&lt;&gt;""),N(G4969),0)</f>
        <v/>
      </c>
    </row>
    <row r="4970">
      <c r="A4970" s="19" t="n"/>
      <c r="B4970" s="20">
        <f>IF(A4970="","",IF(R4970=0,"⚠ أضف سطر عهدة أولًا","BDR-"&amp;TEXT(R4970,"000")))</f>
        <v/>
      </c>
      <c r="C4970" s="21" t="n"/>
      <c r="D4970" s="20">
        <f>IF(C4970="","",IF(S4970="","خارج السنة المالية",INDEX(القوائم!$D$2:$D$13,S4970)))</f>
        <v/>
      </c>
      <c r="E4970" s="22" t="n"/>
      <c r="F4970" s="23" t="n"/>
      <c r="G4970" s="23" t="n"/>
      <c r="H4970" s="22" t="n"/>
      <c r="I4970" s="19" t="n"/>
      <c r="J4970" s="21" t="n"/>
      <c r="K4970" s="19" t="n"/>
      <c r="L4970" s="19" t="n"/>
      <c r="M4970" s="21" t="n"/>
      <c r="N4970" s="22" t="n"/>
      <c r="O4970" s="24">
        <f>IF(A4970&lt;&gt;"عهدة","",SUMIFS($G$8:$G$5007,$B$8:$B$5007,B4970,$A$8:$A$5007,"مصروف",$I$8:$I$5007,"&lt;&gt;مرفوض"))</f>
        <v/>
      </c>
      <c r="P4970" s="25">
        <f>IF(A4970&lt;&gt;"عهدة","",N(F4970)-O4970)</f>
        <v/>
      </c>
      <c r="Q4970" s="26">
        <f>IF(A4970="","",IF(A4970="عهدة",IF(N(F4970)=0,"⚠ أدخل قيمة العهدة",IF(P4970&lt;0,"⛔ عجز / زيادة مصروفات "&amp;TEXT(-P4970,"#,##0"),IF(COUNTIFS($B$8:$B$5007,B4970,$A$8:$A$5007,"مصروف",$I$8:$I$5007,"&lt;&gt;مرفوض",$K$8:$K$5007,"&lt;&gt;نعم")&gt;0,"⚠ "&amp;COUNTIFS($B$8:$B$5007,B4970,$A$8:$A$5007,"مصروف",$I$8:$I$5007,"&lt;&gt;مرفوض",$K$8:$K$5007,"&lt;&gt;نعم")&amp;" مصروف غير مسوى",IF(L4970="تمت التسوية",IF(P4970=0,"✔ متوازنة وتمت التسوية","✔ تمت التسوية – متبقي "&amp;TEXT(P4970,"#,##0")),IF(P4970&gt;0,"متبقي "&amp;TEXT(P4970,"#,##0"),"✔ متوازنة"))))),IF(R4970=0,"⚠ أضف سطر عهدة أولًا",IF(OR(C4970="",N(G4970)=0),"⚠ أكمل التاريخ والقيمة",IF(S4970="","⚠ التاريخ خارج السنة المالية",IF(H4970="","⚠ اختر بند الموازنة",IF(I4970="مرفوض","✖ مرفوض من المدير",IF(I4970&lt;&gt;"موافق","⏳ بانتظار موافقة المدير",IF(K4970&lt;&gt;"نعم","⚠ غير مسوى مع الحسابات","✔ معتمد ومسوى")))))))))</f>
        <v/>
      </c>
      <c r="R4970">
        <f>N(R4969)+IF(A4970="عهدة",1,0)</f>
        <v/>
      </c>
      <c r="S4970">
        <f>IF(C4970="","",IF(AND(C4970&gt;=DATE(2026,9,1),C4970&lt;=DATE(2027,8,31)),(YEAR(C4970)-2026)*12+MONTH(C4970)-8,""))</f>
        <v/>
      </c>
      <c r="T4970">
        <f>IF(AND(A4970="مصروف",R4970&gt;0,I4970="موافق",S4970&lt;&gt;"",H4970&lt;&gt;""),N(G4970),0)</f>
        <v/>
      </c>
    </row>
    <row r="4971">
      <c r="A4971" s="19" t="n"/>
      <c r="B4971" s="20">
        <f>IF(A4971="","",IF(R4971=0,"⚠ أضف سطر عهدة أولًا","BDR-"&amp;TEXT(R4971,"000")))</f>
        <v/>
      </c>
      <c r="C4971" s="21" t="n"/>
      <c r="D4971" s="20">
        <f>IF(C4971="","",IF(S4971="","خارج السنة المالية",INDEX(القوائم!$D$2:$D$13,S4971)))</f>
        <v/>
      </c>
      <c r="E4971" s="22" t="n"/>
      <c r="F4971" s="23" t="n"/>
      <c r="G4971" s="23" t="n"/>
      <c r="H4971" s="22" t="n"/>
      <c r="I4971" s="19" t="n"/>
      <c r="J4971" s="21" t="n"/>
      <c r="K4971" s="19" t="n"/>
      <c r="L4971" s="19" t="n"/>
      <c r="M4971" s="21" t="n"/>
      <c r="N4971" s="22" t="n"/>
      <c r="O4971" s="24">
        <f>IF(A4971&lt;&gt;"عهدة","",SUMIFS($G$8:$G$5007,$B$8:$B$5007,B4971,$A$8:$A$5007,"مصروف",$I$8:$I$5007,"&lt;&gt;مرفوض"))</f>
        <v/>
      </c>
      <c r="P4971" s="25">
        <f>IF(A4971&lt;&gt;"عهدة","",N(F4971)-O4971)</f>
        <v/>
      </c>
      <c r="Q4971" s="26">
        <f>IF(A4971="","",IF(A4971="عهدة",IF(N(F4971)=0,"⚠ أدخل قيمة العهدة",IF(P4971&lt;0,"⛔ عجز / زيادة مصروفات "&amp;TEXT(-P4971,"#,##0"),IF(COUNTIFS($B$8:$B$5007,B4971,$A$8:$A$5007,"مصروف",$I$8:$I$5007,"&lt;&gt;مرفوض",$K$8:$K$5007,"&lt;&gt;نعم")&gt;0,"⚠ "&amp;COUNTIFS($B$8:$B$5007,B4971,$A$8:$A$5007,"مصروف",$I$8:$I$5007,"&lt;&gt;مرفوض",$K$8:$K$5007,"&lt;&gt;نعم")&amp;" مصروف غير مسوى",IF(L4971="تمت التسوية",IF(P4971=0,"✔ متوازنة وتمت التسوية","✔ تمت التسوية – متبقي "&amp;TEXT(P4971,"#,##0")),IF(P4971&gt;0,"متبقي "&amp;TEXT(P4971,"#,##0"),"✔ متوازنة"))))),IF(R4971=0,"⚠ أضف سطر عهدة أولًا",IF(OR(C4971="",N(G4971)=0),"⚠ أكمل التاريخ والقيمة",IF(S4971="","⚠ التاريخ خارج السنة المالية",IF(H4971="","⚠ اختر بند الموازنة",IF(I4971="مرفوض","✖ مرفوض من المدير",IF(I4971&lt;&gt;"موافق","⏳ بانتظار موافقة المدير",IF(K4971&lt;&gt;"نعم","⚠ غير مسوى مع الحسابات","✔ معتمد ومسوى")))))))))</f>
        <v/>
      </c>
      <c r="R4971">
        <f>N(R4970)+IF(A4971="عهدة",1,0)</f>
        <v/>
      </c>
      <c r="S4971">
        <f>IF(C4971="","",IF(AND(C4971&gt;=DATE(2026,9,1),C4971&lt;=DATE(2027,8,31)),(YEAR(C4971)-2026)*12+MONTH(C4971)-8,""))</f>
        <v/>
      </c>
      <c r="T4971">
        <f>IF(AND(A4971="مصروف",R4971&gt;0,I4971="موافق",S4971&lt;&gt;"",H4971&lt;&gt;""),N(G4971),0)</f>
        <v/>
      </c>
    </row>
    <row r="4972">
      <c r="A4972" s="19" t="n"/>
      <c r="B4972" s="20">
        <f>IF(A4972="","",IF(R4972=0,"⚠ أضف سطر عهدة أولًا","BDR-"&amp;TEXT(R4972,"000")))</f>
        <v/>
      </c>
      <c r="C4972" s="21" t="n"/>
      <c r="D4972" s="20">
        <f>IF(C4972="","",IF(S4972="","خارج السنة المالية",INDEX(القوائم!$D$2:$D$13,S4972)))</f>
        <v/>
      </c>
      <c r="E4972" s="22" t="n"/>
      <c r="F4972" s="23" t="n"/>
      <c r="G4972" s="23" t="n"/>
      <c r="H4972" s="22" t="n"/>
      <c r="I4972" s="19" t="n"/>
      <c r="J4972" s="21" t="n"/>
      <c r="K4972" s="19" t="n"/>
      <c r="L4972" s="19" t="n"/>
      <c r="M4972" s="21" t="n"/>
      <c r="N4972" s="22" t="n"/>
      <c r="O4972" s="24">
        <f>IF(A4972&lt;&gt;"عهدة","",SUMIFS($G$8:$G$5007,$B$8:$B$5007,B4972,$A$8:$A$5007,"مصروف",$I$8:$I$5007,"&lt;&gt;مرفوض"))</f>
        <v/>
      </c>
      <c r="P4972" s="25">
        <f>IF(A4972&lt;&gt;"عهدة","",N(F4972)-O4972)</f>
        <v/>
      </c>
      <c r="Q4972" s="26">
        <f>IF(A4972="","",IF(A4972="عهدة",IF(N(F4972)=0,"⚠ أدخل قيمة العهدة",IF(P4972&lt;0,"⛔ عجز / زيادة مصروفات "&amp;TEXT(-P4972,"#,##0"),IF(COUNTIFS($B$8:$B$5007,B4972,$A$8:$A$5007,"مصروف",$I$8:$I$5007,"&lt;&gt;مرفوض",$K$8:$K$5007,"&lt;&gt;نعم")&gt;0,"⚠ "&amp;COUNTIFS($B$8:$B$5007,B4972,$A$8:$A$5007,"مصروف",$I$8:$I$5007,"&lt;&gt;مرفوض",$K$8:$K$5007,"&lt;&gt;نعم")&amp;" مصروف غير مسوى",IF(L4972="تمت التسوية",IF(P4972=0,"✔ متوازنة وتمت التسوية","✔ تمت التسوية – متبقي "&amp;TEXT(P4972,"#,##0")),IF(P4972&gt;0,"متبقي "&amp;TEXT(P4972,"#,##0"),"✔ متوازنة"))))),IF(R4972=0,"⚠ أضف سطر عهدة أولًا",IF(OR(C4972="",N(G4972)=0),"⚠ أكمل التاريخ والقيمة",IF(S4972="","⚠ التاريخ خارج السنة المالية",IF(H4972="","⚠ اختر بند الموازنة",IF(I4972="مرفوض","✖ مرفوض من المدير",IF(I4972&lt;&gt;"موافق","⏳ بانتظار موافقة المدير",IF(K4972&lt;&gt;"نعم","⚠ غير مسوى مع الحسابات","✔ معتمد ومسوى")))))))))</f>
        <v/>
      </c>
      <c r="R4972">
        <f>N(R4971)+IF(A4972="عهدة",1,0)</f>
        <v/>
      </c>
      <c r="S4972">
        <f>IF(C4972="","",IF(AND(C4972&gt;=DATE(2026,9,1),C4972&lt;=DATE(2027,8,31)),(YEAR(C4972)-2026)*12+MONTH(C4972)-8,""))</f>
        <v/>
      </c>
      <c r="T4972">
        <f>IF(AND(A4972="مصروف",R4972&gt;0,I4972="موافق",S4972&lt;&gt;"",H4972&lt;&gt;""),N(G4972),0)</f>
        <v/>
      </c>
    </row>
    <row r="4973">
      <c r="A4973" s="19" t="n"/>
      <c r="B4973" s="20">
        <f>IF(A4973="","",IF(R4973=0,"⚠ أضف سطر عهدة أولًا","BDR-"&amp;TEXT(R4973,"000")))</f>
        <v/>
      </c>
      <c r="C4973" s="21" t="n"/>
      <c r="D4973" s="20">
        <f>IF(C4973="","",IF(S4973="","خارج السنة المالية",INDEX(القوائم!$D$2:$D$13,S4973)))</f>
        <v/>
      </c>
      <c r="E4973" s="22" t="n"/>
      <c r="F4973" s="23" t="n"/>
      <c r="G4973" s="23" t="n"/>
      <c r="H4973" s="22" t="n"/>
      <c r="I4973" s="19" t="n"/>
      <c r="J4973" s="21" t="n"/>
      <c r="K4973" s="19" t="n"/>
      <c r="L4973" s="19" t="n"/>
      <c r="M4973" s="21" t="n"/>
      <c r="N4973" s="22" t="n"/>
      <c r="O4973" s="24">
        <f>IF(A4973&lt;&gt;"عهدة","",SUMIFS($G$8:$G$5007,$B$8:$B$5007,B4973,$A$8:$A$5007,"مصروف",$I$8:$I$5007,"&lt;&gt;مرفوض"))</f>
        <v/>
      </c>
      <c r="P4973" s="25">
        <f>IF(A4973&lt;&gt;"عهدة","",N(F4973)-O4973)</f>
        <v/>
      </c>
      <c r="Q4973" s="26">
        <f>IF(A4973="","",IF(A4973="عهدة",IF(N(F4973)=0,"⚠ أدخل قيمة العهدة",IF(P4973&lt;0,"⛔ عجز / زيادة مصروفات "&amp;TEXT(-P4973,"#,##0"),IF(COUNTIFS($B$8:$B$5007,B4973,$A$8:$A$5007,"مصروف",$I$8:$I$5007,"&lt;&gt;مرفوض",$K$8:$K$5007,"&lt;&gt;نعم")&gt;0,"⚠ "&amp;COUNTIFS($B$8:$B$5007,B4973,$A$8:$A$5007,"مصروف",$I$8:$I$5007,"&lt;&gt;مرفوض",$K$8:$K$5007,"&lt;&gt;نعم")&amp;" مصروف غير مسوى",IF(L4973="تمت التسوية",IF(P4973=0,"✔ متوازنة وتمت التسوية","✔ تمت التسوية – متبقي "&amp;TEXT(P4973,"#,##0")),IF(P4973&gt;0,"متبقي "&amp;TEXT(P4973,"#,##0"),"✔ متوازنة"))))),IF(R4973=0,"⚠ أضف سطر عهدة أولًا",IF(OR(C4973="",N(G4973)=0),"⚠ أكمل التاريخ والقيمة",IF(S4973="","⚠ التاريخ خارج السنة المالية",IF(H4973="","⚠ اختر بند الموازنة",IF(I4973="مرفوض","✖ مرفوض من المدير",IF(I4973&lt;&gt;"موافق","⏳ بانتظار موافقة المدير",IF(K4973&lt;&gt;"نعم","⚠ غير مسوى مع الحسابات","✔ معتمد ومسوى")))))))))</f>
        <v/>
      </c>
      <c r="R4973">
        <f>N(R4972)+IF(A4973="عهدة",1,0)</f>
        <v/>
      </c>
      <c r="S4973">
        <f>IF(C4973="","",IF(AND(C4973&gt;=DATE(2026,9,1),C4973&lt;=DATE(2027,8,31)),(YEAR(C4973)-2026)*12+MONTH(C4973)-8,""))</f>
        <v/>
      </c>
      <c r="T4973">
        <f>IF(AND(A4973="مصروف",R4973&gt;0,I4973="موافق",S4973&lt;&gt;"",H4973&lt;&gt;""),N(G4973),0)</f>
        <v/>
      </c>
    </row>
    <row r="4974">
      <c r="A4974" s="19" t="n"/>
      <c r="B4974" s="20">
        <f>IF(A4974="","",IF(R4974=0,"⚠ أضف سطر عهدة أولًا","BDR-"&amp;TEXT(R4974,"000")))</f>
        <v/>
      </c>
      <c r="C4974" s="21" t="n"/>
      <c r="D4974" s="20">
        <f>IF(C4974="","",IF(S4974="","خارج السنة المالية",INDEX(القوائم!$D$2:$D$13,S4974)))</f>
        <v/>
      </c>
      <c r="E4974" s="22" t="n"/>
      <c r="F4974" s="23" t="n"/>
      <c r="G4974" s="23" t="n"/>
      <c r="H4974" s="22" t="n"/>
      <c r="I4974" s="19" t="n"/>
      <c r="J4974" s="21" t="n"/>
      <c r="K4974" s="19" t="n"/>
      <c r="L4974" s="19" t="n"/>
      <c r="M4974" s="21" t="n"/>
      <c r="N4974" s="22" t="n"/>
      <c r="O4974" s="24">
        <f>IF(A4974&lt;&gt;"عهدة","",SUMIFS($G$8:$G$5007,$B$8:$B$5007,B4974,$A$8:$A$5007,"مصروف",$I$8:$I$5007,"&lt;&gt;مرفوض"))</f>
        <v/>
      </c>
      <c r="P4974" s="25">
        <f>IF(A4974&lt;&gt;"عهدة","",N(F4974)-O4974)</f>
        <v/>
      </c>
      <c r="Q4974" s="26">
        <f>IF(A4974="","",IF(A4974="عهدة",IF(N(F4974)=0,"⚠ أدخل قيمة العهدة",IF(P4974&lt;0,"⛔ عجز / زيادة مصروفات "&amp;TEXT(-P4974,"#,##0"),IF(COUNTIFS($B$8:$B$5007,B4974,$A$8:$A$5007,"مصروف",$I$8:$I$5007,"&lt;&gt;مرفوض",$K$8:$K$5007,"&lt;&gt;نعم")&gt;0,"⚠ "&amp;COUNTIFS($B$8:$B$5007,B4974,$A$8:$A$5007,"مصروف",$I$8:$I$5007,"&lt;&gt;مرفوض",$K$8:$K$5007,"&lt;&gt;نعم")&amp;" مصروف غير مسوى",IF(L4974="تمت التسوية",IF(P4974=0,"✔ متوازنة وتمت التسوية","✔ تمت التسوية – متبقي "&amp;TEXT(P4974,"#,##0")),IF(P4974&gt;0,"متبقي "&amp;TEXT(P4974,"#,##0"),"✔ متوازنة"))))),IF(R4974=0,"⚠ أضف سطر عهدة أولًا",IF(OR(C4974="",N(G4974)=0),"⚠ أكمل التاريخ والقيمة",IF(S4974="","⚠ التاريخ خارج السنة المالية",IF(H4974="","⚠ اختر بند الموازنة",IF(I4974="مرفوض","✖ مرفوض من المدير",IF(I4974&lt;&gt;"موافق","⏳ بانتظار موافقة المدير",IF(K4974&lt;&gt;"نعم","⚠ غير مسوى مع الحسابات","✔ معتمد ومسوى")))))))))</f>
        <v/>
      </c>
      <c r="R4974">
        <f>N(R4973)+IF(A4974="عهدة",1,0)</f>
        <v/>
      </c>
      <c r="S4974">
        <f>IF(C4974="","",IF(AND(C4974&gt;=DATE(2026,9,1),C4974&lt;=DATE(2027,8,31)),(YEAR(C4974)-2026)*12+MONTH(C4974)-8,""))</f>
        <v/>
      </c>
      <c r="T4974">
        <f>IF(AND(A4974="مصروف",R4974&gt;0,I4974="موافق",S4974&lt;&gt;"",H4974&lt;&gt;""),N(G4974),0)</f>
        <v/>
      </c>
    </row>
    <row r="4975">
      <c r="A4975" s="19" t="n"/>
      <c r="B4975" s="20">
        <f>IF(A4975="","",IF(R4975=0,"⚠ أضف سطر عهدة أولًا","BDR-"&amp;TEXT(R4975,"000")))</f>
        <v/>
      </c>
      <c r="C4975" s="21" t="n"/>
      <c r="D4975" s="20">
        <f>IF(C4975="","",IF(S4975="","خارج السنة المالية",INDEX(القوائم!$D$2:$D$13,S4975)))</f>
        <v/>
      </c>
      <c r="E4975" s="22" t="n"/>
      <c r="F4975" s="23" t="n"/>
      <c r="G4975" s="23" t="n"/>
      <c r="H4975" s="22" t="n"/>
      <c r="I4975" s="19" t="n"/>
      <c r="J4975" s="21" t="n"/>
      <c r="K4975" s="19" t="n"/>
      <c r="L4975" s="19" t="n"/>
      <c r="M4975" s="21" t="n"/>
      <c r="N4975" s="22" t="n"/>
      <c r="O4975" s="24">
        <f>IF(A4975&lt;&gt;"عهدة","",SUMIFS($G$8:$G$5007,$B$8:$B$5007,B4975,$A$8:$A$5007,"مصروف",$I$8:$I$5007,"&lt;&gt;مرفوض"))</f>
        <v/>
      </c>
      <c r="P4975" s="25">
        <f>IF(A4975&lt;&gt;"عهدة","",N(F4975)-O4975)</f>
        <v/>
      </c>
      <c r="Q4975" s="26">
        <f>IF(A4975="","",IF(A4975="عهدة",IF(N(F4975)=0,"⚠ أدخل قيمة العهدة",IF(P4975&lt;0,"⛔ عجز / زيادة مصروفات "&amp;TEXT(-P4975,"#,##0"),IF(COUNTIFS($B$8:$B$5007,B4975,$A$8:$A$5007,"مصروف",$I$8:$I$5007,"&lt;&gt;مرفوض",$K$8:$K$5007,"&lt;&gt;نعم")&gt;0,"⚠ "&amp;COUNTIFS($B$8:$B$5007,B4975,$A$8:$A$5007,"مصروف",$I$8:$I$5007,"&lt;&gt;مرفوض",$K$8:$K$5007,"&lt;&gt;نعم")&amp;" مصروف غير مسوى",IF(L4975="تمت التسوية",IF(P4975=0,"✔ متوازنة وتمت التسوية","✔ تمت التسوية – متبقي "&amp;TEXT(P4975,"#,##0")),IF(P4975&gt;0,"متبقي "&amp;TEXT(P4975,"#,##0"),"✔ متوازنة"))))),IF(R4975=0,"⚠ أضف سطر عهدة أولًا",IF(OR(C4975="",N(G4975)=0),"⚠ أكمل التاريخ والقيمة",IF(S4975="","⚠ التاريخ خارج السنة المالية",IF(H4975="","⚠ اختر بند الموازنة",IF(I4975="مرفوض","✖ مرفوض من المدير",IF(I4975&lt;&gt;"موافق","⏳ بانتظار موافقة المدير",IF(K4975&lt;&gt;"نعم","⚠ غير مسوى مع الحسابات","✔ معتمد ومسوى")))))))))</f>
        <v/>
      </c>
      <c r="R4975">
        <f>N(R4974)+IF(A4975="عهدة",1,0)</f>
        <v/>
      </c>
      <c r="S4975">
        <f>IF(C4975="","",IF(AND(C4975&gt;=DATE(2026,9,1),C4975&lt;=DATE(2027,8,31)),(YEAR(C4975)-2026)*12+MONTH(C4975)-8,""))</f>
        <v/>
      </c>
      <c r="T4975">
        <f>IF(AND(A4975="مصروف",R4975&gt;0,I4975="موافق",S4975&lt;&gt;"",H4975&lt;&gt;""),N(G4975),0)</f>
        <v/>
      </c>
    </row>
    <row r="4976">
      <c r="A4976" s="19" t="n"/>
      <c r="B4976" s="20">
        <f>IF(A4976="","",IF(R4976=0,"⚠ أضف سطر عهدة أولًا","BDR-"&amp;TEXT(R4976,"000")))</f>
        <v/>
      </c>
      <c r="C4976" s="21" t="n"/>
      <c r="D4976" s="20">
        <f>IF(C4976="","",IF(S4976="","خارج السنة المالية",INDEX(القوائم!$D$2:$D$13,S4976)))</f>
        <v/>
      </c>
      <c r="E4976" s="22" t="n"/>
      <c r="F4976" s="23" t="n"/>
      <c r="G4976" s="23" t="n"/>
      <c r="H4976" s="22" t="n"/>
      <c r="I4976" s="19" t="n"/>
      <c r="J4976" s="21" t="n"/>
      <c r="K4976" s="19" t="n"/>
      <c r="L4976" s="19" t="n"/>
      <c r="M4976" s="21" t="n"/>
      <c r="N4976" s="22" t="n"/>
      <c r="O4976" s="24">
        <f>IF(A4976&lt;&gt;"عهدة","",SUMIFS($G$8:$G$5007,$B$8:$B$5007,B4976,$A$8:$A$5007,"مصروف",$I$8:$I$5007,"&lt;&gt;مرفوض"))</f>
        <v/>
      </c>
      <c r="P4976" s="25">
        <f>IF(A4976&lt;&gt;"عهدة","",N(F4976)-O4976)</f>
        <v/>
      </c>
      <c r="Q4976" s="26">
        <f>IF(A4976="","",IF(A4976="عهدة",IF(N(F4976)=0,"⚠ أدخل قيمة العهدة",IF(P4976&lt;0,"⛔ عجز / زيادة مصروفات "&amp;TEXT(-P4976,"#,##0"),IF(COUNTIFS($B$8:$B$5007,B4976,$A$8:$A$5007,"مصروف",$I$8:$I$5007,"&lt;&gt;مرفوض",$K$8:$K$5007,"&lt;&gt;نعم")&gt;0,"⚠ "&amp;COUNTIFS($B$8:$B$5007,B4976,$A$8:$A$5007,"مصروف",$I$8:$I$5007,"&lt;&gt;مرفوض",$K$8:$K$5007,"&lt;&gt;نعم")&amp;" مصروف غير مسوى",IF(L4976="تمت التسوية",IF(P4976=0,"✔ متوازنة وتمت التسوية","✔ تمت التسوية – متبقي "&amp;TEXT(P4976,"#,##0")),IF(P4976&gt;0,"متبقي "&amp;TEXT(P4976,"#,##0"),"✔ متوازنة"))))),IF(R4976=0,"⚠ أضف سطر عهدة أولًا",IF(OR(C4976="",N(G4976)=0),"⚠ أكمل التاريخ والقيمة",IF(S4976="","⚠ التاريخ خارج السنة المالية",IF(H4976="","⚠ اختر بند الموازنة",IF(I4976="مرفوض","✖ مرفوض من المدير",IF(I4976&lt;&gt;"موافق","⏳ بانتظار موافقة المدير",IF(K4976&lt;&gt;"نعم","⚠ غير مسوى مع الحسابات","✔ معتمد ومسوى")))))))))</f>
        <v/>
      </c>
      <c r="R4976">
        <f>N(R4975)+IF(A4976="عهدة",1,0)</f>
        <v/>
      </c>
      <c r="S4976">
        <f>IF(C4976="","",IF(AND(C4976&gt;=DATE(2026,9,1),C4976&lt;=DATE(2027,8,31)),(YEAR(C4976)-2026)*12+MONTH(C4976)-8,""))</f>
        <v/>
      </c>
      <c r="T4976">
        <f>IF(AND(A4976="مصروف",R4976&gt;0,I4976="موافق",S4976&lt;&gt;"",H4976&lt;&gt;""),N(G4976),0)</f>
        <v/>
      </c>
    </row>
    <row r="4977">
      <c r="A4977" s="19" t="n"/>
      <c r="B4977" s="20">
        <f>IF(A4977="","",IF(R4977=0,"⚠ أضف سطر عهدة أولًا","BDR-"&amp;TEXT(R4977,"000")))</f>
        <v/>
      </c>
      <c r="C4977" s="21" t="n"/>
      <c r="D4977" s="20">
        <f>IF(C4977="","",IF(S4977="","خارج السنة المالية",INDEX(القوائم!$D$2:$D$13,S4977)))</f>
        <v/>
      </c>
      <c r="E4977" s="22" t="n"/>
      <c r="F4977" s="23" t="n"/>
      <c r="G4977" s="23" t="n"/>
      <c r="H4977" s="22" t="n"/>
      <c r="I4977" s="19" t="n"/>
      <c r="J4977" s="21" t="n"/>
      <c r="K4977" s="19" t="n"/>
      <c r="L4977" s="19" t="n"/>
      <c r="M4977" s="21" t="n"/>
      <c r="N4977" s="22" t="n"/>
      <c r="O4977" s="24">
        <f>IF(A4977&lt;&gt;"عهدة","",SUMIFS($G$8:$G$5007,$B$8:$B$5007,B4977,$A$8:$A$5007,"مصروف",$I$8:$I$5007,"&lt;&gt;مرفوض"))</f>
        <v/>
      </c>
      <c r="P4977" s="25">
        <f>IF(A4977&lt;&gt;"عهدة","",N(F4977)-O4977)</f>
        <v/>
      </c>
      <c r="Q4977" s="26">
        <f>IF(A4977="","",IF(A4977="عهدة",IF(N(F4977)=0,"⚠ أدخل قيمة العهدة",IF(P4977&lt;0,"⛔ عجز / زيادة مصروفات "&amp;TEXT(-P4977,"#,##0"),IF(COUNTIFS($B$8:$B$5007,B4977,$A$8:$A$5007,"مصروف",$I$8:$I$5007,"&lt;&gt;مرفوض",$K$8:$K$5007,"&lt;&gt;نعم")&gt;0,"⚠ "&amp;COUNTIFS($B$8:$B$5007,B4977,$A$8:$A$5007,"مصروف",$I$8:$I$5007,"&lt;&gt;مرفوض",$K$8:$K$5007,"&lt;&gt;نعم")&amp;" مصروف غير مسوى",IF(L4977="تمت التسوية",IF(P4977=0,"✔ متوازنة وتمت التسوية","✔ تمت التسوية – متبقي "&amp;TEXT(P4977,"#,##0")),IF(P4977&gt;0,"متبقي "&amp;TEXT(P4977,"#,##0"),"✔ متوازنة"))))),IF(R4977=0,"⚠ أضف سطر عهدة أولًا",IF(OR(C4977="",N(G4977)=0),"⚠ أكمل التاريخ والقيمة",IF(S4977="","⚠ التاريخ خارج السنة المالية",IF(H4977="","⚠ اختر بند الموازنة",IF(I4977="مرفوض","✖ مرفوض من المدير",IF(I4977&lt;&gt;"موافق","⏳ بانتظار موافقة المدير",IF(K4977&lt;&gt;"نعم","⚠ غير مسوى مع الحسابات","✔ معتمد ومسوى")))))))))</f>
        <v/>
      </c>
      <c r="R4977">
        <f>N(R4976)+IF(A4977="عهدة",1,0)</f>
        <v/>
      </c>
      <c r="S4977">
        <f>IF(C4977="","",IF(AND(C4977&gt;=DATE(2026,9,1),C4977&lt;=DATE(2027,8,31)),(YEAR(C4977)-2026)*12+MONTH(C4977)-8,""))</f>
        <v/>
      </c>
      <c r="T4977">
        <f>IF(AND(A4977="مصروف",R4977&gt;0,I4977="موافق",S4977&lt;&gt;"",H4977&lt;&gt;""),N(G4977),0)</f>
        <v/>
      </c>
    </row>
    <row r="4978">
      <c r="A4978" s="19" t="n"/>
      <c r="B4978" s="20">
        <f>IF(A4978="","",IF(R4978=0,"⚠ أضف سطر عهدة أولًا","BDR-"&amp;TEXT(R4978,"000")))</f>
        <v/>
      </c>
      <c r="C4978" s="21" t="n"/>
      <c r="D4978" s="20">
        <f>IF(C4978="","",IF(S4978="","خارج السنة المالية",INDEX(القوائم!$D$2:$D$13,S4978)))</f>
        <v/>
      </c>
      <c r="E4978" s="22" t="n"/>
      <c r="F4978" s="23" t="n"/>
      <c r="G4978" s="23" t="n"/>
      <c r="H4978" s="22" t="n"/>
      <c r="I4978" s="19" t="n"/>
      <c r="J4978" s="21" t="n"/>
      <c r="K4978" s="19" t="n"/>
      <c r="L4978" s="19" t="n"/>
      <c r="M4978" s="21" t="n"/>
      <c r="N4978" s="22" t="n"/>
      <c r="O4978" s="24">
        <f>IF(A4978&lt;&gt;"عهدة","",SUMIFS($G$8:$G$5007,$B$8:$B$5007,B4978,$A$8:$A$5007,"مصروف",$I$8:$I$5007,"&lt;&gt;مرفوض"))</f>
        <v/>
      </c>
      <c r="P4978" s="25">
        <f>IF(A4978&lt;&gt;"عهدة","",N(F4978)-O4978)</f>
        <v/>
      </c>
      <c r="Q4978" s="26">
        <f>IF(A4978="","",IF(A4978="عهدة",IF(N(F4978)=0,"⚠ أدخل قيمة العهدة",IF(P4978&lt;0,"⛔ عجز / زيادة مصروفات "&amp;TEXT(-P4978,"#,##0"),IF(COUNTIFS($B$8:$B$5007,B4978,$A$8:$A$5007,"مصروف",$I$8:$I$5007,"&lt;&gt;مرفوض",$K$8:$K$5007,"&lt;&gt;نعم")&gt;0,"⚠ "&amp;COUNTIFS($B$8:$B$5007,B4978,$A$8:$A$5007,"مصروف",$I$8:$I$5007,"&lt;&gt;مرفوض",$K$8:$K$5007,"&lt;&gt;نعم")&amp;" مصروف غير مسوى",IF(L4978="تمت التسوية",IF(P4978=0,"✔ متوازنة وتمت التسوية","✔ تمت التسوية – متبقي "&amp;TEXT(P4978,"#,##0")),IF(P4978&gt;0,"متبقي "&amp;TEXT(P4978,"#,##0"),"✔ متوازنة"))))),IF(R4978=0,"⚠ أضف سطر عهدة أولًا",IF(OR(C4978="",N(G4978)=0),"⚠ أكمل التاريخ والقيمة",IF(S4978="","⚠ التاريخ خارج السنة المالية",IF(H4978="","⚠ اختر بند الموازنة",IF(I4978="مرفوض","✖ مرفوض من المدير",IF(I4978&lt;&gt;"موافق","⏳ بانتظار موافقة المدير",IF(K4978&lt;&gt;"نعم","⚠ غير مسوى مع الحسابات","✔ معتمد ومسوى")))))))))</f>
        <v/>
      </c>
      <c r="R4978">
        <f>N(R4977)+IF(A4978="عهدة",1,0)</f>
        <v/>
      </c>
      <c r="S4978">
        <f>IF(C4978="","",IF(AND(C4978&gt;=DATE(2026,9,1),C4978&lt;=DATE(2027,8,31)),(YEAR(C4978)-2026)*12+MONTH(C4978)-8,""))</f>
        <v/>
      </c>
      <c r="T4978">
        <f>IF(AND(A4978="مصروف",R4978&gt;0,I4978="موافق",S4978&lt;&gt;"",H4978&lt;&gt;""),N(G4978),0)</f>
        <v/>
      </c>
    </row>
    <row r="4979">
      <c r="A4979" s="19" t="n"/>
      <c r="B4979" s="20">
        <f>IF(A4979="","",IF(R4979=0,"⚠ أضف سطر عهدة أولًا","BDR-"&amp;TEXT(R4979,"000")))</f>
        <v/>
      </c>
      <c r="C4979" s="21" t="n"/>
      <c r="D4979" s="20">
        <f>IF(C4979="","",IF(S4979="","خارج السنة المالية",INDEX(القوائم!$D$2:$D$13,S4979)))</f>
        <v/>
      </c>
      <c r="E4979" s="22" t="n"/>
      <c r="F4979" s="23" t="n"/>
      <c r="G4979" s="23" t="n"/>
      <c r="H4979" s="22" t="n"/>
      <c r="I4979" s="19" t="n"/>
      <c r="J4979" s="21" t="n"/>
      <c r="K4979" s="19" t="n"/>
      <c r="L4979" s="19" t="n"/>
      <c r="M4979" s="21" t="n"/>
      <c r="N4979" s="22" t="n"/>
      <c r="O4979" s="24">
        <f>IF(A4979&lt;&gt;"عهدة","",SUMIFS($G$8:$G$5007,$B$8:$B$5007,B4979,$A$8:$A$5007,"مصروف",$I$8:$I$5007,"&lt;&gt;مرفوض"))</f>
        <v/>
      </c>
      <c r="P4979" s="25">
        <f>IF(A4979&lt;&gt;"عهدة","",N(F4979)-O4979)</f>
        <v/>
      </c>
      <c r="Q4979" s="26">
        <f>IF(A4979="","",IF(A4979="عهدة",IF(N(F4979)=0,"⚠ أدخل قيمة العهدة",IF(P4979&lt;0,"⛔ عجز / زيادة مصروفات "&amp;TEXT(-P4979,"#,##0"),IF(COUNTIFS($B$8:$B$5007,B4979,$A$8:$A$5007,"مصروف",$I$8:$I$5007,"&lt;&gt;مرفوض",$K$8:$K$5007,"&lt;&gt;نعم")&gt;0,"⚠ "&amp;COUNTIFS($B$8:$B$5007,B4979,$A$8:$A$5007,"مصروف",$I$8:$I$5007,"&lt;&gt;مرفوض",$K$8:$K$5007,"&lt;&gt;نعم")&amp;" مصروف غير مسوى",IF(L4979="تمت التسوية",IF(P4979=0,"✔ متوازنة وتمت التسوية","✔ تمت التسوية – متبقي "&amp;TEXT(P4979,"#,##0")),IF(P4979&gt;0,"متبقي "&amp;TEXT(P4979,"#,##0"),"✔ متوازنة"))))),IF(R4979=0,"⚠ أضف سطر عهدة أولًا",IF(OR(C4979="",N(G4979)=0),"⚠ أكمل التاريخ والقيمة",IF(S4979="","⚠ التاريخ خارج السنة المالية",IF(H4979="","⚠ اختر بند الموازنة",IF(I4979="مرفوض","✖ مرفوض من المدير",IF(I4979&lt;&gt;"موافق","⏳ بانتظار موافقة المدير",IF(K4979&lt;&gt;"نعم","⚠ غير مسوى مع الحسابات","✔ معتمد ومسوى")))))))))</f>
        <v/>
      </c>
      <c r="R4979">
        <f>N(R4978)+IF(A4979="عهدة",1,0)</f>
        <v/>
      </c>
      <c r="S4979">
        <f>IF(C4979="","",IF(AND(C4979&gt;=DATE(2026,9,1),C4979&lt;=DATE(2027,8,31)),(YEAR(C4979)-2026)*12+MONTH(C4979)-8,""))</f>
        <v/>
      </c>
      <c r="T4979">
        <f>IF(AND(A4979="مصروف",R4979&gt;0,I4979="موافق",S4979&lt;&gt;"",H4979&lt;&gt;""),N(G4979),0)</f>
        <v/>
      </c>
    </row>
    <row r="4980">
      <c r="A4980" s="19" t="n"/>
      <c r="B4980" s="20">
        <f>IF(A4980="","",IF(R4980=0,"⚠ أضف سطر عهدة أولًا","BDR-"&amp;TEXT(R4980,"000")))</f>
        <v/>
      </c>
      <c r="C4980" s="21" t="n"/>
      <c r="D4980" s="20">
        <f>IF(C4980="","",IF(S4980="","خارج السنة المالية",INDEX(القوائم!$D$2:$D$13,S4980)))</f>
        <v/>
      </c>
      <c r="E4980" s="22" t="n"/>
      <c r="F4980" s="23" t="n"/>
      <c r="G4980" s="23" t="n"/>
      <c r="H4980" s="22" t="n"/>
      <c r="I4980" s="19" t="n"/>
      <c r="J4980" s="21" t="n"/>
      <c r="K4980" s="19" t="n"/>
      <c r="L4980" s="19" t="n"/>
      <c r="M4980" s="21" t="n"/>
      <c r="N4980" s="22" t="n"/>
      <c r="O4980" s="24">
        <f>IF(A4980&lt;&gt;"عهدة","",SUMIFS($G$8:$G$5007,$B$8:$B$5007,B4980,$A$8:$A$5007,"مصروف",$I$8:$I$5007,"&lt;&gt;مرفوض"))</f>
        <v/>
      </c>
      <c r="P4980" s="25">
        <f>IF(A4980&lt;&gt;"عهدة","",N(F4980)-O4980)</f>
        <v/>
      </c>
      <c r="Q4980" s="26">
        <f>IF(A4980="","",IF(A4980="عهدة",IF(N(F4980)=0,"⚠ أدخل قيمة العهدة",IF(P4980&lt;0,"⛔ عجز / زيادة مصروفات "&amp;TEXT(-P4980,"#,##0"),IF(COUNTIFS($B$8:$B$5007,B4980,$A$8:$A$5007,"مصروف",$I$8:$I$5007,"&lt;&gt;مرفوض",$K$8:$K$5007,"&lt;&gt;نعم")&gt;0,"⚠ "&amp;COUNTIFS($B$8:$B$5007,B4980,$A$8:$A$5007,"مصروف",$I$8:$I$5007,"&lt;&gt;مرفوض",$K$8:$K$5007,"&lt;&gt;نعم")&amp;" مصروف غير مسوى",IF(L4980="تمت التسوية",IF(P4980=0,"✔ متوازنة وتمت التسوية","✔ تمت التسوية – متبقي "&amp;TEXT(P4980,"#,##0")),IF(P4980&gt;0,"متبقي "&amp;TEXT(P4980,"#,##0"),"✔ متوازنة"))))),IF(R4980=0,"⚠ أضف سطر عهدة أولًا",IF(OR(C4980="",N(G4980)=0),"⚠ أكمل التاريخ والقيمة",IF(S4980="","⚠ التاريخ خارج السنة المالية",IF(H4980="","⚠ اختر بند الموازنة",IF(I4980="مرفوض","✖ مرفوض من المدير",IF(I4980&lt;&gt;"موافق","⏳ بانتظار موافقة المدير",IF(K4980&lt;&gt;"نعم","⚠ غير مسوى مع الحسابات","✔ معتمد ومسوى")))))))))</f>
        <v/>
      </c>
      <c r="R4980">
        <f>N(R4979)+IF(A4980="عهدة",1,0)</f>
        <v/>
      </c>
      <c r="S4980">
        <f>IF(C4980="","",IF(AND(C4980&gt;=DATE(2026,9,1),C4980&lt;=DATE(2027,8,31)),(YEAR(C4980)-2026)*12+MONTH(C4980)-8,""))</f>
        <v/>
      </c>
      <c r="T4980">
        <f>IF(AND(A4980="مصروف",R4980&gt;0,I4980="موافق",S4980&lt;&gt;"",H4980&lt;&gt;""),N(G4980),0)</f>
        <v/>
      </c>
    </row>
    <row r="4981">
      <c r="A4981" s="19" t="n"/>
      <c r="B4981" s="20">
        <f>IF(A4981="","",IF(R4981=0,"⚠ أضف سطر عهدة أولًا","BDR-"&amp;TEXT(R4981,"000")))</f>
        <v/>
      </c>
      <c r="C4981" s="21" t="n"/>
      <c r="D4981" s="20">
        <f>IF(C4981="","",IF(S4981="","خارج السنة المالية",INDEX(القوائم!$D$2:$D$13,S4981)))</f>
        <v/>
      </c>
      <c r="E4981" s="22" t="n"/>
      <c r="F4981" s="23" t="n"/>
      <c r="G4981" s="23" t="n"/>
      <c r="H4981" s="22" t="n"/>
      <c r="I4981" s="19" t="n"/>
      <c r="J4981" s="21" t="n"/>
      <c r="K4981" s="19" t="n"/>
      <c r="L4981" s="19" t="n"/>
      <c r="M4981" s="21" t="n"/>
      <c r="N4981" s="22" t="n"/>
      <c r="O4981" s="24">
        <f>IF(A4981&lt;&gt;"عهدة","",SUMIFS($G$8:$G$5007,$B$8:$B$5007,B4981,$A$8:$A$5007,"مصروف",$I$8:$I$5007,"&lt;&gt;مرفوض"))</f>
        <v/>
      </c>
      <c r="P4981" s="25">
        <f>IF(A4981&lt;&gt;"عهدة","",N(F4981)-O4981)</f>
        <v/>
      </c>
      <c r="Q4981" s="26">
        <f>IF(A4981="","",IF(A4981="عهدة",IF(N(F4981)=0,"⚠ أدخل قيمة العهدة",IF(P4981&lt;0,"⛔ عجز / زيادة مصروفات "&amp;TEXT(-P4981,"#,##0"),IF(COUNTIFS($B$8:$B$5007,B4981,$A$8:$A$5007,"مصروف",$I$8:$I$5007,"&lt;&gt;مرفوض",$K$8:$K$5007,"&lt;&gt;نعم")&gt;0,"⚠ "&amp;COUNTIFS($B$8:$B$5007,B4981,$A$8:$A$5007,"مصروف",$I$8:$I$5007,"&lt;&gt;مرفوض",$K$8:$K$5007,"&lt;&gt;نعم")&amp;" مصروف غير مسوى",IF(L4981="تمت التسوية",IF(P4981=0,"✔ متوازنة وتمت التسوية","✔ تمت التسوية – متبقي "&amp;TEXT(P4981,"#,##0")),IF(P4981&gt;0,"متبقي "&amp;TEXT(P4981,"#,##0"),"✔ متوازنة"))))),IF(R4981=0,"⚠ أضف سطر عهدة أولًا",IF(OR(C4981="",N(G4981)=0),"⚠ أكمل التاريخ والقيمة",IF(S4981="","⚠ التاريخ خارج السنة المالية",IF(H4981="","⚠ اختر بند الموازنة",IF(I4981="مرفوض","✖ مرفوض من المدير",IF(I4981&lt;&gt;"موافق","⏳ بانتظار موافقة المدير",IF(K4981&lt;&gt;"نعم","⚠ غير مسوى مع الحسابات","✔ معتمد ومسوى")))))))))</f>
        <v/>
      </c>
      <c r="R4981">
        <f>N(R4980)+IF(A4981="عهدة",1,0)</f>
        <v/>
      </c>
      <c r="S4981">
        <f>IF(C4981="","",IF(AND(C4981&gt;=DATE(2026,9,1),C4981&lt;=DATE(2027,8,31)),(YEAR(C4981)-2026)*12+MONTH(C4981)-8,""))</f>
        <v/>
      </c>
      <c r="T4981">
        <f>IF(AND(A4981="مصروف",R4981&gt;0,I4981="موافق",S4981&lt;&gt;"",H4981&lt;&gt;""),N(G4981),0)</f>
        <v/>
      </c>
    </row>
    <row r="4982">
      <c r="A4982" s="19" t="n"/>
      <c r="B4982" s="20">
        <f>IF(A4982="","",IF(R4982=0,"⚠ أضف سطر عهدة أولًا","BDR-"&amp;TEXT(R4982,"000")))</f>
        <v/>
      </c>
      <c r="C4982" s="21" t="n"/>
      <c r="D4982" s="20">
        <f>IF(C4982="","",IF(S4982="","خارج السنة المالية",INDEX(القوائم!$D$2:$D$13,S4982)))</f>
        <v/>
      </c>
      <c r="E4982" s="22" t="n"/>
      <c r="F4982" s="23" t="n"/>
      <c r="G4982" s="23" t="n"/>
      <c r="H4982" s="22" t="n"/>
      <c r="I4982" s="19" t="n"/>
      <c r="J4982" s="21" t="n"/>
      <c r="K4982" s="19" t="n"/>
      <c r="L4982" s="19" t="n"/>
      <c r="M4982" s="21" t="n"/>
      <c r="N4982" s="22" t="n"/>
      <c r="O4982" s="24">
        <f>IF(A4982&lt;&gt;"عهدة","",SUMIFS($G$8:$G$5007,$B$8:$B$5007,B4982,$A$8:$A$5007,"مصروف",$I$8:$I$5007,"&lt;&gt;مرفوض"))</f>
        <v/>
      </c>
      <c r="P4982" s="25">
        <f>IF(A4982&lt;&gt;"عهدة","",N(F4982)-O4982)</f>
        <v/>
      </c>
      <c r="Q4982" s="26">
        <f>IF(A4982="","",IF(A4982="عهدة",IF(N(F4982)=0,"⚠ أدخل قيمة العهدة",IF(P4982&lt;0,"⛔ عجز / زيادة مصروفات "&amp;TEXT(-P4982,"#,##0"),IF(COUNTIFS($B$8:$B$5007,B4982,$A$8:$A$5007,"مصروف",$I$8:$I$5007,"&lt;&gt;مرفوض",$K$8:$K$5007,"&lt;&gt;نعم")&gt;0,"⚠ "&amp;COUNTIFS($B$8:$B$5007,B4982,$A$8:$A$5007,"مصروف",$I$8:$I$5007,"&lt;&gt;مرفوض",$K$8:$K$5007,"&lt;&gt;نعم")&amp;" مصروف غير مسوى",IF(L4982="تمت التسوية",IF(P4982=0,"✔ متوازنة وتمت التسوية","✔ تمت التسوية – متبقي "&amp;TEXT(P4982,"#,##0")),IF(P4982&gt;0,"متبقي "&amp;TEXT(P4982,"#,##0"),"✔ متوازنة"))))),IF(R4982=0,"⚠ أضف سطر عهدة أولًا",IF(OR(C4982="",N(G4982)=0),"⚠ أكمل التاريخ والقيمة",IF(S4982="","⚠ التاريخ خارج السنة المالية",IF(H4982="","⚠ اختر بند الموازنة",IF(I4982="مرفوض","✖ مرفوض من المدير",IF(I4982&lt;&gt;"موافق","⏳ بانتظار موافقة المدير",IF(K4982&lt;&gt;"نعم","⚠ غير مسوى مع الحسابات","✔ معتمد ومسوى")))))))))</f>
        <v/>
      </c>
      <c r="R4982">
        <f>N(R4981)+IF(A4982="عهدة",1,0)</f>
        <v/>
      </c>
      <c r="S4982">
        <f>IF(C4982="","",IF(AND(C4982&gt;=DATE(2026,9,1),C4982&lt;=DATE(2027,8,31)),(YEAR(C4982)-2026)*12+MONTH(C4982)-8,""))</f>
        <v/>
      </c>
      <c r="T4982">
        <f>IF(AND(A4982="مصروف",R4982&gt;0,I4982="موافق",S4982&lt;&gt;"",H4982&lt;&gt;""),N(G4982),0)</f>
        <v/>
      </c>
    </row>
    <row r="4983">
      <c r="A4983" s="19" t="n"/>
      <c r="B4983" s="20">
        <f>IF(A4983="","",IF(R4983=0,"⚠ أضف سطر عهدة أولًا","BDR-"&amp;TEXT(R4983,"000")))</f>
        <v/>
      </c>
      <c r="C4983" s="21" t="n"/>
      <c r="D4983" s="20">
        <f>IF(C4983="","",IF(S4983="","خارج السنة المالية",INDEX(القوائم!$D$2:$D$13,S4983)))</f>
        <v/>
      </c>
      <c r="E4983" s="22" t="n"/>
      <c r="F4983" s="23" t="n"/>
      <c r="G4983" s="23" t="n"/>
      <c r="H4983" s="22" t="n"/>
      <c r="I4983" s="19" t="n"/>
      <c r="J4983" s="21" t="n"/>
      <c r="K4983" s="19" t="n"/>
      <c r="L4983" s="19" t="n"/>
      <c r="M4983" s="21" t="n"/>
      <c r="N4983" s="22" t="n"/>
      <c r="O4983" s="24">
        <f>IF(A4983&lt;&gt;"عهدة","",SUMIFS($G$8:$G$5007,$B$8:$B$5007,B4983,$A$8:$A$5007,"مصروف",$I$8:$I$5007,"&lt;&gt;مرفوض"))</f>
        <v/>
      </c>
      <c r="P4983" s="25">
        <f>IF(A4983&lt;&gt;"عهدة","",N(F4983)-O4983)</f>
        <v/>
      </c>
      <c r="Q4983" s="26">
        <f>IF(A4983="","",IF(A4983="عهدة",IF(N(F4983)=0,"⚠ أدخل قيمة العهدة",IF(P4983&lt;0,"⛔ عجز / زيادة مصروفات "&amp;TEXT(-P4983,"#,##0"),IF(COUNTIFS($B$8:$B$5007,B4983,$A$8:$A$5007,"مصروف",$I$8:$I$5007,"&lt;&gt;مرفوض",$K$8:$K$5007,"&lt;&gt;نعم")&gt;0,"⚠ "&amp;COUNTIFS($B$8:$B$5007,B4983,$A$8:$A$5007,"مصروف",$I$8:$I$5007,"&lt;&gt;مرفوض",$K$8:$K$5007,"&lt;&gt;نعم")&amp;" مصروف غير مسوى",IF(L4983="تمت التسوية",IF(P4983=0,"✔ متوازنة وتمت التسوية","✔ تمت التسوية – متبقي "&amp;TEXT(P4983,"#,##0")),IF(P4983&gt;0,"متبقي "&amp;TEXT(P4983,"#,##0"),"✔ متوازنة"))))),IF(R4983=0,"⚠ أضف سطر عهدة أولًا",IF(OR(C4983="",N(G4983)=0),"⚠ أكمل التاريخ والقيمة",IF(S4983="","⚠ التاريخ خارج السنة المالية",IF(H4983="","⚠ اختر بند الموازنة",IF(I4983="مرفوض","✖ مرفوض من المدير",IF(I4983&lt;&gt;"موافق","⏳ بانتظار موافقة المدير",IF(K4983&lt;&gt;"نعم","⚠ غير مسوى مع الحسابات","✔ معتمد ومسوى")))))))))</f>
        <v/>
      </c>
      <c r="R4983">
        <f>N(R4982)+IF(A4983="عهدة",1,0)</f>
        <v/>
      </c>
      <c r="S4983">
        <f>IF(C4983="","",IF(AND(C4983&gt;=DATE(2026,9,1),C4983&lt;=DATE(2027,8,31)),(YEAR(C4983)-2026)*12+MONTH(C4983)-8,""))</f>
        <v/>
      </c>
      <c r="T4983">
        <f>IF(AND(A4983="مصروف",R4983&gt;0,I4983="موافق",S4983&lt;&gt;"",H4983&lt;&gt;""),N(G4983),0)</f>
        <v/>
      </c>
    </row>
    <row r="4984">
      <c r="A4984" s="19" t="n"/>
      <c r="B4984" s="20">
        <f>IF(A4984="","",IF(R4984=0,"⚠ أضف سطر عهدة أولًا","BDR-"&amp;TEXT(R4984,"000")))</f>
        <v/>
      </c>
      <c r="C4984" s="21" t="n"/>
      <c r="D4984" s="20">
        <f>IF(C4984="","",IF(S4984="","خارج السنة المالية",INDEX(القوائم!$D$2:$D$13,S4984)))</f>
        <v/>
      </c>
      <c r="E4984" s="22" t="n"/>
      <c r="F4984" s="23" t="n"/>
      <c r="G4984" s="23" t="n"/>
      <c r="H4984" s="22" t="n"/>
      <c r="I4984" s="19" t="n"/>
      <c r="J4984" s="21" t="n"/>
      <c r="K4984" s="19" t="n"/>
      <c r="L4984" s="19" t="n"/>
      <c r="M4984" s="21" t="n"/>
      <c r="N4984" s="22" t="n"/>
      <c r="O4984" s="24">
        <f>IF(A4984&lt;&gt;"عهدة","",SUMIFS($G$8:$G$5007,$B$8:$B$5007,B4984,$A$8:$A$5007,"مصروف",$I$8:$I$5007,"&lt;&gt;مرفوض"))</f>
        <v/>
      </c>
      <c r="P4984" s="25">
        <f>IF(A4984&lt;&gt;"عهدة","",N(F4984)-O4984)</f>
        <v/>
      </c>
      <c r="Q4984" s="26">
        <f>IF(A4984="","",IF(A4984="عهدة",IF(N(F4984)=0,"⚠ أدخل قيمة العهدة",IF(P4984&lt;0,"⛔ عجز / زيادة مصروفات "&amp;TEXT(-P4984,"#,##0"),IF(COUNTIFS($B$8:$B$5007,B4984,$A$8:$A$5007,"مصروف",$I$8:$I$5007,"&lt;&gt;مرفوض",$K$8:$K$5007,"&lt;&gt;نعم")&gt;0,"⚠ "&amp;COUNTIFS($B$8:$B$5007,B4984,$A$8:$A$5007,"مصروف",$I$8:$I$5007,"&lt;&gt;مرفوض",$K$8:$K$5007,"&lt;&gt;نعم")&amp;" مصروف غير مسوى",IF(L4984="تمت التسوية",IF(P4984=0,"✔ متوازنة وتمت التسوية","✔ تمت التسوية – متبقي "&amp;TEXT(P4984,"#,##0")),IF(P4984&gt;0,"متبقي "&amp;TEXT(P4984,"#,##0"),"✔ متوازنة"))))),IF(R4984=0,"⚠ أضف سطر عهدة أولًا",IF(OR(C4984="",N(G4984)=0),"⚠ أكمل التاريخ والقيمة",IF(S4984="","⚠ التاريخ خارج السنة المالية",IF(H4984="","⚠ اختر بند الموازنة",IF(I4984="مرفوض","✖ مرفوض من المدير",IF(I4984&lt;&gt;"موافق","⏳ بانتظار موافقة المدير",IF(K4984&lt;&gt;"نعم","⚠ غير مسوى مع الحسابات","✔ معتمد ومسوى")))))))))</f>
        <v/>
      </c>
      <c r="R4984">
        <f>N(R4983)+IF(A4984="عهدة",1,0)</f>
        <v/>
      </c>
      <c r="S4984">
        <f>IF(C4984="","",IF(AND(C4984&gt;=DATE(2026,9,1),C4984&lt;=DATE(2027,8,31)),(YEAR(C4984)-2026)*12+MONTH(C4984)-8,""))</f>
        <v/>
      </c>
      <c r="T4984">
        <f>IF(AND(A4984="مصروف",R4984&gt;0,I4984="موافق",S4984&lt;&gt;"",H4984&lt;&gt;""),N(G4984),0)</f>
        <v/>
      </c>
    </row>
    <row r="4985">
      <c r="A4985" s="19" t="n"/>
      <c r="B4985" s="20">
        <f>IF(A4985="","",IF(R4985=0,"⚠ أضف سطر عهدة أولًا","BDR-"&amp;TEXT(R4985,"000")))</f>
        <v/>
      </c>
      <c r="C4985" s="21" t="n"/>
      <c r="D4985" s="20">
        <f>IF(C4985="","",IF(S4985="","خارج السنة المالية",INDEX(القوائم!$D$2:$D$13,S4985)))</f>
        <v/>
      </c>
      <c r="E4985" s="22" t="n"/>
      <c r="F4985" s="23" t="n"/>
      <c r="G4985" s="23" t="n"/>
      <c r="H4985" s="22" t="n"/>
      <c r="I4985" s="19" t="n"/>
      <c r="J4985" s="21" t="n"/>
      <c r="K4985" s="19" t="n"/>
      <c r="L4985" s="19" t="n"/>
      <c r="M4985" s="21" t="n"/>
      <c r="N4985" s="22" t="n"/>
      <c r="O4985" s="24">
        <f>IF(A4985&lt;&gt;"عهدة","",SUMIFS($G$8:$G$5007,$B$8:$B$5007,B4985,$A$8:$A$5007,"مصروف",$I$8:$I$5007,"&lt;&gt;مرفوض"))</f>
        <v/>
      </c>
      <c r="P4985" s="25">
        <f>IF(A4985&lt;&gt;"عهدة","",N(F4985)-O4985)</f>
        <v/>
      </c>
      <c r="Q4985" s="26">
        <f>IF(A4985="","",IF(A4985="عهدة",IF(N(F4985)=0,"⚠ أدخل قيمة العهدة",IF(P4985&lt;0,"⛔ عجز / زيادة مصروفات "&amp;TEXT(-P4985,"#,##0"),IF(COUNTIFS($B$8:$B$5007,B4985,$A$8:$A$5007,"مصروف",$I$8:$I$5007,"&lt;&gt;مرفوض",$K$8:$K$5007,"&lt;&gt;نعم")&gt;0,"⚠ "&amp;COUNTIFS($B$8:$B$5007,B4985,$A$8:$A$5007,"مصروف",$I$8:$I$5007,"&lt;&gt;مرفوض",$K$8:$K$5007,"&lt;&gt;نعم")&amp;" مصروف غير مسوى",IF(L4985="تمت التسوية",IF(P4985=0,"✔ متوازنة وتمت التسوية","✔ تمت التسوية – متبقي "&amp;TEXT(P4985,"#,##0")),IF(P4985&gt;0,"متبقي "&amp;TEXT(P4985,"#,##0"),"✔ متوازنة"))))),IF(R4985=0,"⚠ أضف سطر عهدة أولًا",IF(OR(C4985="",N(G4985)=0),"⚠ أكمل التاريخ والقيمة",IF(S4985="","⚠ التاريخ خارج السنة المالية",IF(H4985="","⚠ اختر بند الموازنة",IF(I4985="مرفوض","✖ مرفوض من المدير",IF(I4985&lt;&gt;"موافق","⏳ بانتظار موافقة المدير",IF(K4985&lt;&gt;"نعم","⚠ غير مسوى مع الحسابات","✔ معتمد ومسوى")))))))))</f>
        <v/>
      </c>
      <c r="R4985">
        <f>N(R4984)+IF(A4985="عهدة",1,0)</f>
        <v/>
      </c>
      <c r="S4985">
        <f>IF(C4985="","",IF(AND(C4985&gt;=DATE(2026,9,1),C4985&lt;=DATE(2027,8,31)),(YEAR(C4985)-2026)*12+MONTH(C4985)-8,""))</f>
        <v/>
      </c>
      <c r="T4985">
        <f>IF(AND(A4985="مصروف",R4985&gt;0,I4985="موافق",S4985&lt;&gt;"",H4985&lt;&gt;""),N(G4985),0)</f>
        <v/>
      </c>
    </row>
    <row r="4986">
      <c r="A4986" s="19" t="n"/>
      <c r="B4986" s="20">
        <f>IF(A4986="","",IF(R4986=0,"⚠ أضف سطر عهدة أولًا","BDR-"&amp;TEXT(R4986,"000")))</f>
        <v/>
      </c>
      <c r="C4986" s="21" t="n"/>
      <c r="D4986" s="20">
        <f>IF(C4986="","",IF(S4986="","خارج السنة المالية",INDEX(القوائم!$D$2:$D$13,S4986)))</f>
        <v/>
      </c>
      <c r="E4986" s="22" t="n"/>
      <c r="F4986" s="23" t="n"/>
      <c r="G4986" s="23" t="n"/>
      <c r="H4986" s="22" t="n"/>
      <c r="I4986" s="19" t="n"/>
      <c r="J4986" s="21" t="n"/>
      <c r="K4986" s="19" t="n"/>
      <c r="L4986" s="19" t="n"/>
      <c r="M4986" s="21" t="n"/>
      <c r="N4986" s="22" t="n"/>
      <c r="O4986" s="24">
        <f>IF(A4986&lt;&gt;"عهدة","",SUMIFS($G$8:$G$5007,$B$8:$B$5007,B4986,$A$8:$A$5007,"مصروف",$I$8:$I$5007,"&lt;&gt;مرفوض"))</f>
        <v/>
      </c>
      <c r="P4986" s="25">
        <f>IF(A4986&lt;&gt;"عهدة","",N(F4986)-O4986)</f>
        <v/>
      </c>
      <c r="Q4986" s="26">
        <f>IF(A4986="","",IF(A4986="عهدة",IF(N(F4986)=0,"⚠ أدخل قيمة العهدة",IF(P4986&lt;0,"⛔ عجز / زيادة مصروفات "&amp;TEXT(-P4986,"#,##0"),IF(COUNTIFS($B$8:$B$5007,B4986,$A$8:$A$5007,"مصروف",$I$8:$I$5007,"&lt;&gt;مرفوض",$K$8:$K$5007,"&lt;&gt;نعم")&gt;0,"⚠ "&amp;COUNTIFS($B$8:$B$5007,B4986,$A$8:$A$5007,"مصروف",$I$8:$I$5007,"&lt;&gt;مرفوض",$K$8:$K$5007,"&lt;&gt;نعم")&amp;" مصروف غير مسوى",IF(L4986="تمت التسوية",IF(P4986=0,"✔ متوازنة وتمت التسوية","✔ تمت التسوية – متبقي "&amp;TEXT(P4986,"#,##0")),IF(P4986&gt;0,"متبقي "&amp;TEXT(P4986,"#,##0"),"✔ متوازنة"))))),IF(R4986=0,"⚠ أضف سطر عهدة أولًا",IF(OR(C4986="",N(G4986)=0),"⚠ أكمل التاريخ والقيمة",IF(S4986="","⚠ التاريخ خارج السنة المالية",IF(H4986="","⚠ اختر بند الموازنة",IF(I4986="مرفوض","✖ مرفوض من المدير",IF(I4986&lt;&gt;"موافق","⏳ بانتظار موافقة المدير",IF(K4986&lt;&gt;"نعم","⚠ غير مسوى مع الحسابات","✔ معتمد ومسوى")))))))))</f>
        <v/>
      </c>
      <c r="R4986">
        <f>N(R4985)+IF(A4986="عهدة",1,0)</f>
        <v/>
      </c>
      <c r="S4986">
        <f>IF(C4986="","",IF(AND(C4986&gt;=DATE(2026,9,1),C4986&lt;=DATE(2027,8,31)),(YEAR(C4986)-2026)*12+MONTH(C4986)-8,""))</f>
        <v/>
      </c>
      <c r="T4986">
        <f>IF(AND(A4986="مصروف",R4986&gt;0,I4986="موافق",S4986&lt;&gt;"",H4986&lt;&gt;""),N(G4986),0)</f>
        <v/>
      </c>
    </row>
    <row r="4987">
      <c r="A4987" s="19" t="n"/>
      <c r="B4987" s="20">
        <f>IF(A4987="","",IF(R4987=0,"⚠ أضف سطر عهدة أولًا","BDR-"&amp;TEXT(R4987,"000")))</f>
        <v/>
      </c>
      <c r="C4987" s="21" t="n"/>
      <c r="D4987" s="20">
        <f>IF(C4987="","",IF(S4987="","خارج السنة المالية",INDEX(القوائم!$D$2:$D$13,S4987)))</f>
        <v/>
      </c>
      <c r="E4987" s="22" t="n"/>
      <c r="F4987" s="23" t="n"/>
      <c r="G4987" s="23" t="n"/>
      <c r="H4987" s="22" t="n"/>
      <c r="I4987" s="19" t="n"/>
      <c r="J4987" s="21" t="n"/>
      <c r="K4987" s="19" t="n"/>
      <c r="L4987" s="19" t="n"/>
      <c r="M4987" s="21" t="n"/>
      <c r="N4987" s="22" t="n"/>
      <c r="O4987" s="24">
        <f>IF(A4987&lt;&gt;"عهدة","",SUMIFS($G$8:$G$5007,$B$8:$B$5007,B4987,$A$8:$A$5007,"مصروف",$I$8:$I$5007,"&lt;&gt;مرفوض"))</f>
        <v/>
      </c>
      <c r="P4987" s="25">
        <f>IF(A4987&lt;&gt;"عهدة","",N(F4987)-O4987)</f>
        <v/>
      </c>
      <c r="Q4987" s="26">
        <f>IF(A4987="","",IF(A4987="عهدة",IF(N(F4987)=0,"⚠ أدخل قيمة العهدة",IF(P4987&lt;0,"⛔ عجز / زيادة مصروفات "&amp;TEXT(-P4987,"#,##0"),IF(COUNTIFS($B$8:$B$5007,B4987,$A$8:$A$5007,"مصروف",$I$8:$I$5007,"&lt;&gt;مرفوض",$K$8:$K$5007,"&lt;&gt;نعم")&gt;0,"⚠ "&amp;COUNTIFS($B$8:$B$5007,B4987,$A$8:$A$5007,"مصروف",$I$8:$I$5007,"&lt;&gt;مرفوض",$K$8:$K$5007,"&lt;&gt;نعم")&amp;" مصروف غير مسوى",IF(L4987="تمت التسوية",IF(P4987=0,"✔ متوازنة وتمت التسوية","✔ تمت التسوية – متبقي "&amp;TEXT(P4987,"#,##0")),IF(P4987&gt;0,"متبقي "&amp;TEXT(P4987,"#,##0"),"✔ متوازنة"))))),IF(R4987=0,"⚠ أضف سطر عهدة أولًا",IF(OR(C4987="",N(G4987)=0),"⚠ أكمل التاريخ والقيمة",IF(S4987="","⚠ التاريخ خارج السنة المالية",IF(H4987="","⚠ اختر بند الموازنة",IF(I4987="مرفوض","✖ مرفوض من المدير",IF(I4987&lt;&gt;"موافق","⏳ بانتظار موافقة المدير",IF(K4987&lt;&gt;"نعم","⚠ غير مسوى مع الحسابات","✔ معتمد ومسوى")))))))))</f>
        <v/>
      </c>
      <c r="R4987">
        <f>N(R4986)+IF(A4987="عهدة",1,0)</f>
        <v/>
      </c>
      <c r="S4987">
        <f>IF(C4987="","",IF(AND(C4987&gt;=DATE(2026,9,1),C4987&lt;=DATE(2027,8,31)),(YEAR(C4987)-2026)*12+MONTH(C4987)-8,""))</f>
        <v/>
      </c>
      <c r="T4987">
        <f>IF(AND(A4987="مصروف",R4987&gt;0,I4987="موافق",S4987&lt;&gt;"",H4987&lt;&gt;""),N(G4987),0)</f>
        <v/>
      </c>
    </row>
    <row r="4988">
      <c r="A4988" s="19" t="n"/>
      <c r="B4988" s="20">
        <f>IF(A4988="","",IF(R4988=0,"⚠ أضف سطر عهدة أولًا","BDR-"&amp;TEXT(R4988,"000")))</f>
        <v/>
      </c>
      <c r="C4988" s="21" t="n"/>
      <c r="D4988" s="20">
        <f>IF(C4988="","",IF(S4988="","خارج السنة المالية",INDEX(القوائم!$D$2:$D$13,S4988)))</f>
        <v/>
      </c>
      <c r="E4988" s="22" t="n"/>
      <c r="F4988" s="23" t="n"/>
      <c r="G4988" s="23" t="n"/>
      <c r="H4988" s="22" t="n"/>
      <c r="I4988" s="19" t="n"/>
      <c r="J4988" s="21" t="n"/>
      <c r="K4988" s="19" t="n"/>
      <c r="L4988" s="19" t="n"/>
      <c r="M4988" s="21" t="n"/>
      <c r="N4988" s="22" t="n"/>
      <c r="O4988" s="24">
        <f>IF(A4988&lt;&gt;"عهدة","",SUMIFS($G$8:$G$5007,$B$8:$B$5007,B4988,$A$8:$A$5007,"مصروف",$I$8:$I$5007,"&lt;&gt;مرفوض"))</f>
        <v/>
      </c>
      <c r="P4988" s="25">
        <f>IF(A4988&lt;&gt;"عهدة","",N(F4988)-O4988)</f>
        <v/>
      </c>
      <c r="Q4988" s="26">
        <f>IF(A4988="","",IF(A4988="عهدة",IF(N(F4988)=0,"⚠ أدخل قيمة العهدة",IF(P4988&lt;0,"⛔ عجز / زيادة مصروفات "&amp;TEXT(-P4988,"#,##0"),IF(COUNTIFS($B$8:$B$5007,B4988,$A$8:$A$5007,"مصروف",$I$8:$I$5007,"&lt;&gt;مرفوض",$K$8:$K$5007,"&lt;&gt;نعم")&gt;0,"⚠ "&amp;COUNTIFS($B$8:$B$5007,B4988,$A$8:$A$5007,"مصروف",$I$8:$I$5007,"&lt;&gt;مرفوض",$K$8:$K$5007,"&lt;&gt;نعم")&amp;" مصروف غير مسوى",IF(L4988="تمت التسوية",IF(P4988=0,"✔ متوازنة وتمت التسوية","✔ تمت التسوية – متبقي "&amp;TEXT(P4988,"#,##0")),IF(P4988&gt;0,"متبقي "&amp;TEXT(P4988,"#,##0"),"✔ متوازنة"))))),IF(R4988=0,"⚠ أضف سطر عهدة أولًا",IF(OR(C4988="",N(G4988)=0),"⚠ أكمل التاريخ والقيمة",IF(S4988="","⚠ التاريخ خارج السنة المالية",IF(H4988="","⚠ اختر بند الموازنة",IF(I4988="مرفوض","✖ مرفوض من المدير",IF(I4988&lt;&gt;"موافق","⏳ بانتظار موافقة المدير",IF(K4988&lt;&gt;"نعم","⚠ غير مسوى مع الحسابات","✔ معتمد ومسوى")))))))))</f>
        <v/>
      </c>
      <c r="R4988">
        <f>N(R4987)+IF(A4988="عهدة",1,0)</f>
        <v/>
      </c>
      <c r="S4988">
        <f>IF(C4988="","",IF(AND(C4988&gt;=DATE(2026,9,1),C4988&lt;=DATE(2027,8,31)),(YEAR(C4988)-2026)*12+MONTH(C4988)-8,""))</f>
        <v/>
      </c>
      <c r="T4988">
        <f>IF(AND(A4988="مصروف",R4988&gt;0,I4988="موافق",S4988&lt;&gt;"",H4988&lt;&gt;""),N(G4988),0)</f>
        <v/>
      </c>
    </row>
    <row r="4989">
      <c r="A4989" s="19" t="n"/>
      <c r="B4989" s="20">
        <f>IF(A4989="","",IF(R4989=0,"⚠ أضف سطر عهدة أولًا","BDR-"&amp;TEXT(R4989,"000")))</f>
        <v/>
      </c>
      <c r="C4989" s="21" t="n"/>
      <c r="D4989" s="20">
        <f>IF(C4989="","",IF(S4989="","خارج السنة المالية",INDEX(القوائم!$D$2:$D$13,S4989)))</f>
        <v/>
      </c>
      <c r="E4989" s="22" t="n"/>
      <c r="F4989" s="23" t="n"/>
      <c r="G4989" s="23" t="n"/>
      <c r="H4989" s="22" t="n"/>
      <c r="I4989" s="19" t="n"/>
      <c r="J4989" s="21" t="n"/>
      <c r="K4989" s="19" t="n"/>
      <c r="L4989" s="19" t="n"/>
      <c r="M4989" s="21" t="n"/>
      <c r="N4989" s="22" t="n"/>
      <c r="O4989" s="24">
        <f>IF(A4989&lt;&gt;"عهدة","",SUMIFS($G$8:$G$5007,$B$8:$B$5007,B4989,$A$8:$A$5007,"مصروف",$I$8:$I$5007,"&lt;&gt;مرفوض"))</f>
        <v/>
      </c>
      <c r="P4989" s="25">
        <f>IF(A4989&lt;&gt;"عهدة","",N(F4989)-O4989)</f>
        <v/>
      </c>
      <c r="Q4989" s="26">
        <f>IF(A4989="","",IF(A4989="عهدة",IF(N(F4989)=0,"⚠ أدخل قيمة العهدة",IF(P4989&lt;0,"⛔ عجز / زيادة مصروفات "&amp;TEXT(-P4989,"#,##0"),IF(COUNTIFS($B$8:$B$5007,B4989,$A$8:$A$5007,"مصروف",$I$8:$I$5007,"&lt;&gt;مرفوض",$K$8:$K$5007,"&lt;&gt;نعم")&gt;0,"⚠ "&amp;COUNTIFS($B$8:$B$5007,B4989,$A$8:$A$5007,"مصروف",$I$8:$I$5007,"&lt;&gt;مرفوض",$K$8:$K$5007,"&lt;&gt;نعم")&amp;" مصروف غير مسوى",IF(L4989="تمت التسوية",IF(P4989=0,"✔ متوازنة وتمت التسوية","✔ تمت التسوية – متبقي "&amp;TEXT(P4989,"#,##0")),IF(P4989&gt;0,"متبقي "&amp;TEXT(P4989,"#,##0"),"✔ متوازنة"))))),IF(R4989=0,"⚠ أضف سطر عهدة أولًا",IF(OR(C4989="",N(G4989)=0),"⚠ أكمل التاريخ والقيمة",IF(S4989="","⚠ التاريخ خارج السنة المالية",IF(H4989="","⚠ اختر بند الموازنة",IF(I4989="مرفوض","✖ مرفوض من المدير",IF(I4989&lt;&gt;"موافق","⏳ بانتظار موافقة المدير",IF(K4989&lt;&gt;"نعم","⚠ غير مسوى مع الحسابات","✔ معتمد ومسوى")))))))))</f>
        <v/>
      </c>
      <c r="R4989">
        <f>N(R4988)+IF(A4989="عهدة",1,0)</f>
        <v/>
      </c>
      <c r="S4989">
        <f>IF(C4989="","",IF(AND(C4989&gt;=DATE(2026,9,1),C4989&lt;=DATE(2027,8,31)),(YEAR(C4989)-2026)*12+MONTH(C4989)-8,""))</f>
        <v/>
      </c>
      <c r="T4989">
        <f>IF(AND(A4989="مصروف",R4989&gt;0,I4989="موافق",S4989&lt;&gt;"",H4989&lt;&gt;""),N(G4989),0)</f>
        <v/>
      </c>
    </row>
    <row r="4990">
      <c r="A4990" s="19" t="n"/>
      <c r="B4990" s="20">
        <f>IF(A4990="","",IF(R4990=0,"⚠ أضف سطر عهدة أولًا","BDR-"&amp;TEXT(R4990,"000")))</f>
        <v/>
      </c>
      <c r="C4990" s="21" t="n"/>
      <c r="D4990" s="20">
        <f>IF(C4990="","",IF(S4990="","خارج السنة المالية",INDEX(القوائم!$D$2:$D$13,S4990)))</f>
        <v/>
      </c>
      <c r="E4990" s="22" t="n"/>
      <c r="F4990" s="23" t="n"/>
      <c r="G4990" s="23" t="n"/>
      <c r="H4990" s="22" t="n"/>
      <c r="I4990" s="19" t="n"/>
      <c r="J4990" s="21" t="n"/>
      <c r="K4990" s="19" t="n"/>
      <c r="L4990" s="19" t="n"/>
      <c r="M4990" s="21" t="n"/>
      <c r="N4990" s="22" t="n"/>
      <c r="O4990" s="24">
        <f>IF(A4990&lt;&gt;"عهدة","",SUMIFS($G$8:$G$5007,$B$8:$B$5007,B4990,$A$8:$A$5007,"مصروف",$I$8:$I$5007,"&lt;&gt;مرفوض"))</f>
        <v/>
      </c>
      <c r="P4990" s="25">
        <f>IF(A4990&lt;&gt;"عهدة","",N(F4990)-O4990)</f>
        <v/>
      </c>
      <c r="Q4990" s="26">
        <f>IF(A4990="","",IF(A4990="عهدة",IF(N(F4990)=0,"⚠ أدخل قيمة العهدة",IF(P4990&lt;0,"⛔ عجز / زيادة مصروفات "&amp;TEXT(-P4990,"#,##0"),IF(COUNTIFS($B$8:$B$5007,B4990,$A$8:$A$5007,"مصروف",$I$8:$I$5007,"&lt;&gt;مرفوض",$K$8:$K$5007,"&lt;&gt;نعم")&gt;0,"⚠ "&amp;COUNTIFS($B$8:$B$5007,B4990,$A$8:$A$5007,"مصروف",$I$8:$I$5007,"&lt;&gt;مرفوض",$K$8:$K$5007,"&lt;&gt;نعم")&amp;" مصروف غير مسوى",IF(L4990="تمت التسوية",IF(P4990=0,"✔ متوازنة وتمت التسوية","✔ تمت التسوية – متبقي "&amp;TEXT(P4990,"#,##0")),IF(P4990&gt;0,"متبقي "&amp;TEXT(P4990,"#,##0"),"✔ متوازنة"))))),IF(R4990=0,"⚠ أضف سطر عهدة أولًا",IF(OR(C4990="",N(G4990)=0),"⚠ أكمل التاريخ والقيمة",IF(S4990="","⚠ التاريخ خارج السنة المالية",IF(H4990="","⚠ اختر بند الموازنة",IF(I4990="مرفوض","✖ مرفوض من المدير",IF(I4990&lt;&gt;"موافق","⏳ بانتظار موافقة المدير",IF(K4990&lt;&gt;"نعم","⚠ غير مسوى مع الحسابات","✔ معتمد ومسوى")))))))))</f>
        <v/>
      </c>
      <c r="R4990">
        <f>N(R4989)+IF(A4990="عهدة",1,0)</f>
        <v/>
      </c>
      <c r="S4990">
        <f>IF(C4990="","",IF(AND(C4990&gt;=DATE(2026,9,1),C4990&lt;=DATE(2027,8,31)),(YEAR(C4990)-2026)*12+MONTH(C4990)-8,""))</f>
        <v/>
      </c>
      <c r="T4990">
        <f>IF(AND(A4990="مصروف",R4990&gt;0,I4990="موافق",S4990&lt;&gt;"",H4990&lt;&gt;""),N(G4990),0)</f>
        <v/>
      </c>
    </row>
    <row r="4991">
      <c r="A4991" s="19" t="n"/>
      <c r="B4991" s="20">
        <f>IF(A4991="","",IF(R4991=0,"⚠ أضف سطر عهدة أولًا","BDR-"&amp;TEXT(R4991,"000")))</f>
        <v/>
      </c>
      <c r="C4991" s="21" t="n"/>
      <c r="D4991" s="20">
        <f>IF(C4991="","",IF(S4991="","خارج السنة المالية",INDEX(القوائم!$D$2:$D$13,S4991)))</f>
        <v/>
      </c>
      <c r="E4991" s="22" t="n"/>
      <c r="F4991" s="23" t="n"/>
      <c r="G4991" s="23" t="n"/>
      <c r="H4991" s="22" t="n"/>
      <c r="I4991" s="19" t="n"/>
      <c r="J4991" s="21" t="n"/>
      <c r="K4991" s="19" t="n"/>
      <c r="L4991" s="19" t="n"/>
      <c r="M4991" s="21" t="n"/>
      <c r="N4991" s="22" t="n"/>
      <c r="O4991" s="24">
        <f>IF(A4991&lt;&gt;"عهدة","",SUMIFS($G$8:$G$5007,$B$8:$B$5007,B4991,$A$8:$A$5007,"مصروف",$I$8:$I$5007,"&lt;&gt;مرفوض"))</f>
        <v/>
      </c>
      <c r="P4991" s="25">
        <f>IF(A4991&lt;&gt;"عهدة","",N(F4991)-O4991)</f>
        <v/>
      </c>
      <c r="Q4991" s="26">
        <f>IF(A4991="","",IF(A4991="عهدة",IF(N(F4991)=0,"⚠ أدخل قيمة العهدة",IF(P4991&lt;0,"⛔ عجز / زيادة مصروفات "&amp;TEXT(-P4991,"#,##0"),IF(COUNTIFS($B$8:$B$5007,B4991,$A$8:$A$5007,"مصروف",$I$8:$I$5007,"&lt;&gt;مرفوض",$K$8:$K$5007,"&lt;&gt;نعم")&gt;0,"⚠ "&amp;COUNTIFS($B$8:$B$5007,B4991,$A$8:$A$5007,"مصروف",$I$8:$I$5007,"&lt;&gt;مرفوض",$K$8:$K$5007,"&lt;&gt;نعم")&amp;" مصروف غير مسوى",IF(L4991="تمت التسوية",IF(P4991=0,"✔ متوازنة وتمت التسوية","✔ تمت التسوية – متبقي "&amp;TEXT(P4991,"#,##0")),IF(P4991&gt;0,"متبقي "&amp;TEXT(P4991,"#,##0"),"✔ متوازنة"))))),IF(R4991=0,"⚠ أضف سطر عهدة أولًا",IF(OR(C4991="",N(G4991)=0),"⚠ أكمل التاريخ والقيمة",IF(S4991="","⚠ التاريخ خارج السنة المالية",IF(H4991="","⚠ اختر بند الموازنة",IF(I4991="مرفوض","✖ مرفوض من المدير",IF(I4991&lt;&gt;"موافق","⏳ بانتظار موافقة المدير",IF(K4991&lt;&gt;"نعم","⚠ غير مسوى مع الحسابات","✔ معتمد ومسوى")))))))))</f>
        <v/>
      </c>
      <c r="R4991">
        <f>N(R4990)+IF(A4991="عهدة",1,0)</f>
        <v/>
      </c>
      <c r="S4991">
        <f>IF(C4991="","",IF(AND(C4991&gt;=DATE(2026,9,1),C4991&lt;=DATE(2027,8,31)),(YEAR(C4991)-2026)*12+MONTH(C4991)-8,""))</f>
        <v/>
      </c>
      <c r="T4991">
        <f>IF(AND(A4991="مصروف",R4991&gt;0,I4991="موافق",S4991&lt;&gt;"",H4991&lt;&gt;""),N(G4991),0)</f>
        <v/>
      </c>
    </row>
    <row r="4992">
      <c r="A4992" s="19" t="n"/>
      <c r="B4992" s="20">
        <f>IF(A4992="","",IF(R4992=0,"⚠ أضف سطر عهدة أولًا","BDR-"&amp;TEXT(R4992,"000")))</f>
        <v/>
      </c>
      <c r="C4992" s="21" t="n"/>
      <c r="D4992" s="20">
        <f>IF(C4992="","",IF(S4992="","خارج السنة المالية",INDEX(القوائم!$D$2:$D$13,S4992)))</f>
        <v/>
      </c>
      <c r="E4992" s="22" t="n"/>
      <c r="F4992" s="23" t="n"/>
      <c r="G4992" s="23" t="n"/>
      <c r="H4992" s="22" t="n"/>
      <c r="I4992" s="19" t="n"/>
      <c r="J4992" s="21" t="n"/>
      <c r="K4992" s="19" t="n"/>
      <c r="L4992" s="19" t="n"/>
      <c r="M4992" s="21" t="n"/>
      <c r="N4992" s="22" t="n"/>
      <c r="O4992" s="24">
        <f>IF(A4992&lt;&gt;"عهدة","",SUMIFS($G$8:$G$5007,$B$8:$B$5007,B4992,$A$8:$A$5007,"مصروف",$I$8:$I$5007,"&lt;&gt;مرفوض"))</f>
        <v/>
      </c>
      <c r="P4992" s="25">
        <f>IF(A4992&lt;&gt;"عهدة","",N(F4992)-O4992)</f>
        <v/>
      </c>
      <c r="Q4992" s="26">
        <f>IF(A4992="","",IF(A4992="عهدة",IF(N(F4992)=0,"⚠ أدخل قيمة العهدة",IF(P4992&lt;0,"⛔ عجز / زيادة مصروفات "&amp;TEXT(-P4992,"#,##0"),IF(COUNTIFS($B$8:$B$5007,B4992,$A$8:$A$5007,"مصروف",$I$8:$I$5007,"&lt;&gt;مرفوض",$K$8:$K$5007,"&lt;&gt;نعم")&gt;0,"⚠ "&amp;COUNTIFS($B$8:$B$5007,B4992,$A$8:$A$5007,"مصروف",$I$8:$I$5007,"&lt;&gt;مرفوض",$K$8:$K$5007,"&lt;&gt;نعم")&amp;" مصروف غير مسوى",IF(L4992="تمت التسوية",IF(P4992=0,"✔ متوازنة وتمت التسوية","✔ تمت التسوية – متبقي "&amp;TEXT(P4992,"#,##0")),IF(P4992&gt;0,"متبقي "&amp;TEXT(P4992,"#,##0"),"✔ متوازنة"))))),IF(R4992=0,"⚠ أضف سطر عهدة أولًا",IF(OR(C4992="",N(G4992)=0),"⚠ أكمل التاريخ والقيمة",IF(S4992="","⚠ التاريخ خارج السنة المالية",IF(H4992="","⚠ اختر بند الموازنة",IF(I4992="مرفوض","✖ مرفوض من المدير",IF(I4992&lt;&gt;"موافق","⏳ بانتظار موافقة المدير",IF(K4992&lt;&gt;"نعم","⚠ غير مسوى مع الحسابات","✔ معتمد ومسوى")))))))))</f>
        <v/>
      </c>
      <c r="R4992">
        <f>N(R4991)+IF(A4992="عهدة",1,0)</f>
        <v/>
      </c>
      <c r="S4992">
        <f>IF(C4992="","",IF(AND(C4992&gt;=DATE(2026,9,1),C4992&lt;=DATE(2027,8,31)),(YEAR(C4992)-2026)*12+MONTH(C4992)-8,""))</f>
        <v/>
      </c>
      <c r="T4992">
        <f>IF(AND(A4992="مصروف",R4992&gt;0,I4992="موافق",S4992&lt;&gt;"",H4992&lt;&gt;""),N(G4992),0)</f>
        <v/>
      </c>
    </row>
    <row r="4993">
      <c r="A4993" s="19" t="n"/>
      <c r="B4993" s="20">
        <f>IF(A4993="","",IF(R4993=0,"⚠ أضف سطر عهدة أولًا","BDR-"&amp;TEXT(R4993,"000")))</f>
        <v/>
      </c>
      <c r="C4993" s="21" t="n"/>
      <c r="D4993" s="20">
        <f>IF(C4993="","",IF(S4993="","خارج السنة المالية",INDEX(القوائم!$D$2:$D$13,S4993)))</f>
        <v/>
      </c>
      <c r="E4993" s="22" t="n"/>
      <c r="F4993" s="23" t="n"/>
      <c r="G4993" s="23" t="n"/>
      <c r="H4993" s="22" t="n"/>
      <c r="I4993" s="19" t="n"/>
      <c r="J4993" s="21" t="n"/>
      <c r="K4993" s="19" t="n"/>
      <c r="L4993" s="19" t="n"/>
      <c r="M4993" s="21" t="n"/>
      <c r="N4993" s="22" t="n"/>
      <c r="O4993" s="24">
        <f>IF(A4993&lt;&gt;"عهدة","",SUMIFS($G$8:$G$5007,$B$8:$B$5007,B4993,$A$8:$A$5007,"مصروف",$I$8:$I$5007,"&lt;&gt;مرفوض"))</f>
        <v/>
      </c>
      <c r="P4993" s="25">
        <f>IF(A4993&lt;&gt;"عهدة","",N(F4993)-O4993)</f>
        <v/>
      </c>
      <c r="Q4993" s="26">
        <f>IF(A4993="","",IF(A4993="عهدة",IF(N(F4993)=0,"⚠ أدخل قيمة العهدة",IF(P4993&lt;0,"⛔ عجز / زيادة مصروفات "&amp;TEXT(-P4993,"#,##0"),IF(COUNTIFS($B$8:$B$5007,B4993,$A$8:$A$5007,"مصروف",$I$8:$I$5007,"&lt;&gt;مرفوض",$K$8:$K$5007,"&lt;&gt;نعم")&gt;0,"⚠ "&amp;COUNTIFS($B$8:$B$5007,B4993,$A$8:$A$5007,"مصروف",$I$8:$I$5007,"&lt;&gt;مرفوض",$K$8:$K$5007,"&lt;&gt;نعم")&amp;" مصروف غير مسوى",IF(L4993="تمت التسوية",IF(P4993=0,"✔ متوازنة وتمت التسوية","✔ تمت التسوية – متبقي "&amp;TEXT(P4993,"#,##0")),IF(P4993&gt;0,"متبقي "&amp;TEXT(P4993,"#,##0"),"✔ متوازنة"))))),IF(R4993=0,"⚠ أضف سطر عهدة أولًا",IF(OR(C4993="",N(G4993)=0),"⚠ أكمل التاريخ والقيمة",IF(S4993="","⚠ التاريخ خارج السنة المالية",IF(H4993="","⚠ اختر بند الموازنة",IF(I4993="مرفوض","✖ مرفوض من المدير",IF(I4993&lt;&gt;"موافق","⏳ بانتظار موافقة المدير",IF(K4993&lt;&gt;"نعم","⚠ غير مسوى مع الحسابات","✔ معتمد ومسوى")))))))))</f>
        <v/>
      </c>
      <c r="R4993">
        <f>N(R4992)+IF(A4993="عهدة",1,0)</f>
        <v/>
      </c>
      <c r="S4993">
        <f>IF(C4993="","",IF(AND(C4993&gt;=DATE(2026,9,1),C4993&lt;=DATE(2027,8,31)),(YEAR(C4993)-2026)*12+MONTH(C4993)-8,""))</f>
        <v/>
      </c>
      <c r="T4993">
        <f>IF(AND(A4993="مصروف",R4993&gt;0,I4993="موافق",S4993&lt;&gt;"",H4993&lt;&gt;""),N(G4993),0)</f>
        <v/>
      </c>
    </row>
    <row r="4994">
      <c r="A4994" s="19" t="n"/>
      <c r="B4994" s="20">
        <f>IF(A4994="","",IF(R4994=0,"⚠ أضف سطر عهدة أولًا","BDR-"&amp;TEXT(R4994,"000")))</f>
        <v/>
      </c>
      <c r="C4994" s="21" t="n"/>
      <c r="D4994" s="20">
        <f>IF(C4994="","",IF(S4994="","خارج السنة المالية",INDEX(القوائم!$D$2:$D$13,S4994)))</f>
        <v/>
      </c>
      <c r="E4994" s="22" t="n"/>
      <c r="F4994" s="23" t="n"/>
      <c r="G4994" s="23" t="n"/>
      <c r="H4994" s="22" t="n"/>
      <c r="I4994" s="19" t="n"/>
      <c r="J4994" s="21" t="n"/>
      <c r="K4994" s="19" t="n"/>
      <c r="L4994" s="19" t="n"/>
      <c r="M4994" s="21" t="n"/>
      <c r="N4994" s="22" t="n"/>
      <c r="O4994" s="24">
        <f>IF(A4994&lt;&gt;"عهدة","",SUMIFS($G$8:$G$5007,$B$8:$B$5007,B4994,$A$8:$A$5007,"مصروف",$I$8:$I$5007,"&lt;&gt;مرفوض"))</f>
        <v/>
      </c>
      <c r="P4994" s="25">
        <f>IF(A4994&lt;&gt;"عهدة","",N(F4994)-O4994)</f>
        <v/>
      </c>
      <c r="Q4994" s="26">
        <f>IF(A4994="","",IF(A4994="عهدة",IF(N(F4994)=0,"⚠ أدخل قيمة العهدة",IF(P4994&lt;0,"⛔ عجز / زيادة مصروفات "&amp;TEXT(-P4994,"#,##0"),IF(COUNTIFS($B$8:$B$5007,B4994,$A$8:$A$5007,"مصروف",$I$8:$I$5007,"&lt;&gt;مرفوض",$K$8:$K$5007,"&lt;&gt;نعم")&gt;0,"⚠ "&amp;COUNTIFS($B$8:$B$5007,B4994,$A$8:$A$5007,"مصروف",$I$8:$I$5007,"&lt;&gt;مرفوض",$K$8:$K$5007,"&lt;&gt;نعم")&amp;" مصروف غير مسوى",IF(L4994="تمت التسوية",IF(P4994=0,"✔ متوازنة وتمت التسوية","✔ تمت التسوية – متبقي "&amp;TEXT(P4994,"#,##0")),IF(P4994&gt;0,"متبقي "&amp;TEXT(P4994,"#,##0"),"✔ متوازنة"))))),IF(R4994=0,"⚠ أضف سطر عهدة أولًا",IF(OR(C4994="",N(G4994)=0),"⚠ أكمل التاريخ والقيمة",IF(S4994="","⚠ التاريخ خارج السنة المالية",IF(H4994="","⚠ اختر بند الموازنة",IF(I4994="مرفوض","✖ مرفوض من المدير",IF(I4994&lt;&gt;"موافق","⏳ بانتظار موافقة المدير",IF(K4994&lt;&gt;"نعم","⚠ غير مسوى مع الحسابات","✔ معتمد ومسوى")))))))))</f>
        <v/>
      </c>
      <c r="R4994">
        <f>N(R4993)+IF(A4994="عهدة",1,0)</f>
        <v/>
      </c>
      <c r="S4994">
        <f>IF(C4994="","",IF(AND(C4994&gt;=DATE(2026,9,1),C4994&lt;=DATE(2027,8,31)),(YEAR(C4994)-2026)*12+MONTH(C4994)-8,""))</f>
        <v/>
      </c>
      <c r="T4994">
        <f>IF(AND(A4994="مصروف",R4994&gt;0,I4994="موافق",S4994&lt;&gt;"",H4994&lt;&gt;""),N(G4994),0)</f>
        <v/>
      </c>
    </row>
    <row r="4995">
      <c r="A4995" s="19" t="n"/>
      <c r="B4995" s="20">
        <f>IF(A4995="","",IF(R4995=0,"⚠ أضف سطر عهدة أولًا","BDR-"&amp;TEXT(R4995,"000")))</f>
        <v/>
      </c>
      <c r="C4995" s="21" t="n"/>
      <c r="D4995" s="20">
        <f>IF(C4995="","",IF(S4995="","خارج السنة المالية",INDEX(القوائم!$D$2:$D$13,S4995)))</f>
        <v/>
      </c>
      <c r="E4995" s="22" t="n"/>
      <c r="F4995" s="23" t="n"/>
      <c r="G4995" s="23" t="n"/>
      <c r="H4995" s="22" t="n"/>
      <c r="I4995" s="19" t="n"/>
      <c r="J4995" s="21" t="n"/>
      <c r="K4995" s="19" t="n"/>
      <c r="L4995" s="19" t="n"/>
      <c r="M4995" s="21" t="n"/>
      <c r="N4995" s="22" t="n"/>
      <c r="O4995" s="24">
        <f>IF(A4995&lt;&gt;"عهدة","",SUMIFS($G$8:$G$5007,$B$8:$B$5007,B4995,$A$8:$A$5007,"مصروف",$I$8:$I$5007,"&lt;&gt;مرفوض"))</f>
        <v/>
      </c>
      <c r="P4995" s="25">
        <f>IF(A4995&lt;&gt;"عهدة","",N(F4995)-O4995)</f>
        <v/>
      </c>
      <c r="Q4995" s="26">
        <f>IF(A4995="","",IF(A4995="عهدة",IF(N(F4995)=0,"⚠ أدخل قيمة العهدة",IF(P4995&lt;0,"⛔ عجز / زيادة مصروفات "&amp;TEXT(-P4995,"#,##0"),IF(COUNTIFS($B$8:$B$5007,B4995,$A$8:$A$5007,"مصروف",$I$8:$I$5007,"&lt;&gt;مرفوض",$K$8:$K$5007,"&lt;&gt;نعم")&gt;0,"⚠ "&amp;COUNTIFS($B$8:$B$5007,B4995,$A$8:$A$5007,"مصروف",$I$8:$I$5007,"&lt;&gt;مرفوض",$K$8:$K$5007,"&lt;&gt;نعم")&amp;" مصروف غير مسوى",IF(L4995="تمت التسوية",IF(P4995=0,"✔ متوازنة وتمت التسوية","✔ تمت التسوية – متبقي "&amp;TEXT(P4995,"#,##0")),IF(P4995&gt;0,"متبقي "&amp;TEXT(P4995,"#,##0"),"✔ متوازنة"))))),IF(R4995=0,"⚠ أضف سطر عهدة أولًا",IF(OR(C4995="",N(G4995)=0),"⚠ أكمل التاريخ والقيمة",IF(S4995="","⚠ التاريخ خارج السنة المالية",IF(H4995="","⚠ اختر بند الموازنة",IF(I4995="مرفوض","✖ مرفوض من المدير",IF(I4995&lt;&gt;"موافق","⏳ بانتظار موافقة المدير",IF(K4995&lt;&gt;"نعم","⚠ غير مسوى مع الحسابات","✔ معتمد ومسوى")))))))))</f>
        <v/>
      </c>
      <c r="R4995">
        <f>N(R4994)+IF(A4995="عهدة",1,0)</f>
        <v/>
      </c>
      <c r="S4995">
        <f>IF(C4995="","",IF(AND(C4995&gt;=DATE(2026,9,1),C4995&lt;=DATE(2027,8,31)),(YEAR(C4995)-2026)*12+MONTH(C4995)-8,""))</f>
        <v/>
      </c>
      <c r="T4995">
        <f>IF(AND(A4995="مصروف",R4995&gt;0,I4995="موافق",S4995&lt;&gt;"",H4995&lt;&gt;""),N(G4995),0)</f>
        <v/>
      </c>
    </row>
    <row r="4996">
      <c r="A4996" s="19" t="n"/>
      <c r="B4996" s="20">
        <f>IF(A4996="","",IF(R4996=0,"⚠ أضف سطر عهدة أولًا","BDR-"&amp;TEXT(R4996,"000")))</f>
        <v/>
      </c>
      <c r="C4996" s="21" t="n"/>
      <c r="D4996" s="20">
        <f>IF(C4996="","",IF(S4996="","خارج السنة المالية",INDEX(القوائم!$D$2:$D$13,S4996)))</f>
        <v/>
      </c>
      <c r="E4996" s="22" t="n"/>
      <c r="F4996" s="23" t="n"/>
      <c r="G4996" s="23" t="n"/>
      <c r="H4996" s="22" t="n"/>
      <c r="I4996" s="19" t="n"/>
      <c r="J4996" s="21" t="n"/>
      <c r="K4996" s="19" t="n"/>
      <c r="L4996" s="19" t="n"/>
      <c r="M4996" s="21" t="n"/>
      <c r="N4996" s="22" t="n"/>
      <c r="O4996" s="24">
        <f>IF(A4996&lt;&gt;"عهدة","",SUMIFS($G$8:$G$5007,$B$8:$B$5007,B4996,$A$8:$A$5007,"مصروف",$I$8:$I$5007,"&lt;&gt;مرفوض"))</f>
        <v/>
      </c>
      <c r="P4996" s="25">
        <f>IF(A4996&lt;&gt;"عهدة","",N(F4996)-O4996)</f>
        <v/>
      </c>
      <c r="Q4996" s="26">
        <f>IF(A4996="","",IF(A4996="عهدة",IF(N(F4996)=0,"⚠ أدخل قيمة العهدة",IF(P4996&lt;0,"⛔ عجز / زيادة مصروفات "&amp;TEXT(-P4996,"#,##0"),IF(COUNTIFS($B$8:$B$5007,B4996,$A$8:$A$5007,"مصروف",$I$8:$I$5007,"&lt;&gt;مرفوض",$K$8:$K$5007,"&lt;&gt;نعم")&gt;0,"⚠ "&amp;COUNTIFS($B$8:$B$5007,B4996,$A$8:$A$5007,"مصروف",$I$8:$I$5007,"&lt;&gt;مرفوض",$K$8:$K$5007,"&lt;&gt;نعم")&amp;" مصروف غير مسوى",IF(L4996="تمت التسوية",IF(P4996=0,"✔ متوازنة وتمت التسوية","✔ تمت التسوية – متبقي "&amp;TEXT(P4996,"#,##0")),IF(P4996&gt;0,"متبقي "&amp;TEXT(P4996,"#,##0"),"✔ متوازنة"))))),IF(R4996=0,"⚠ أضف سطر عهدة أولًا",IF(OR(C4996="",N(G4996)=0),"⚠ أكمل التاريخ والقيمة",IF(S4996="","⚠ التاريخ خارج السنة المالية",IF(H4996="","⚠ اختر بند الموازنة",IF(I4996="مرفوض","✖ مرفوض من المدير",IF(I4996&lt;&gt;"موافق","⏳ بانتظار موافقة المدير",IF(K4996&lt;&gt;"نعم","⚠ غير مسوى مع الحسابات","✔ معتمد ومسوى")))))))))</f>
        <v/>
      </c>
      <c r="R4996">
        <f>N(R4995)+IF(A4996="عهدة",1,0)</f>
        <v/>
      </c>
      <c r="S4996">
        <f>IF(C4996="","",IF(AND(C4996&gt;=DATE(2026,9,1),C4996&lt;=DATE(2027,8,31)),(YEAR(C4996)-2026)*12+MONTH(C4996)-8,""))</f>
        <v/>
      </c>
      <c r="T4996">
        <f>IF(AND(A4996="مصروف",R4996&gt;0,I4996="موافق",S4996&lt;&gt;"",H4996&lt;&gt;""),N(G4996),0)</f>
        <v/>
      </c>
    </row>
    <row r="4997">
      <c r="A4997" s="19" t="n"/>
      <c r="B4997" s="20">
        <f>IF(A4997="","",IF(R4997=0,"⚠ أضف سطر عهدة أولًا","BDR-"&amp;TEXT(R4997,"000")))</f>
        <v/>
      </c>
      <c r="C4997" s="21" t="n"/>
      <c r="D4997" s="20">
        <f>IF(C4997="","",IF(S4997="","خارج السنة المالية",INDEX(القوائم!$D$2:$D$13,S4997)))</f>
        <v/>
      </c>
      <c r="E4997" s="22" t="n"/>
      <c r="F4997" s="23" t="n"/>
      <c r="G4997" s="23" t="n"/>
      <c r="H4997" s="22" t="n"/>
      <c r="I4997" s="19" t="n"/>
      <c r="J4997" s="21" t="n"/>
      <c r="K4997" s="19" t="n"/>
      <c r="L4997" s="19" t="n"/>
      <c r="M4997" s="21" t="n"/>
      <c r="N4997" s="22" t="n"/>
      <c r="O4997" s="24">
        <f>IF(A4997&lt;&gt;"عهدة","",SUMIFS($G$8:$G$5007,$B$8:$B$5007,B4997,$A$8:$A$5007,"مصروف",$I$8:$I$5007,"&lt;&gt;مرفوض"))</f>
        <v/>
      </c>
      <c r="P4997" s="25">
        <f>IF(A4997&lt;&gt;"عهدة","",N(F4997)-O4997)</f>
        <v/>
      </c>
      <c r="Q4997" s="26">
        <f>IF(A4997="","",IF(A4997="عهدة",IF(N(F4997)=0,"⚠ أدخل قيمة العهدة",IF(P4997&lt;0,"⛔ عجز / زيادة مصروفات "&amp;TEXT(-P4997,"#,##0"),IF(COUNTIFS($B$8:$B$5007,B4997,$A$8:$A$5007,"مصروف",$I$8:$I$5007,"&lt;&gt;مرفوض",$K$8:$K$5007,"&lt;&gt;نعم")&gt;0,"⚠ "&amp;COUNTIFS($B$8:$B$5007,B4997,$A$8:$A$5007,"مصروف",$I$8:$I$5007,"&lt;&gt;مرفوض",$K$8:$K$5007,"&lt;&gt;نعم")&amp;" مصروف غير مسوى",IF(L4997="تمت التسوية",IF(P4997=0,"✔ متوازنة وتمت التسوية","✔ تمت التسوية – متبقي "&amp;TEXT(P4997,"#,##0")),IF(P4997&gt;0,"متبقي "&amp;TEXT(P4997,"#,##0"),"✔ متوازنة"))))),IF(R4997=0,"⚠ أضف سطر عهدة أولًا",IF(OR(C4997="",N(G4997)=0),"⚠ أكمل التاريخ والقيمة",IF(S4997="","⚠ التاريخ خارج السنة المالية",IF(H4997="","⚠ اختر بند الموازنة",IF(I4997="مرفوض","✖ مرفوض من المدير",IF(I4997&lt;&gt;"موافق","⏳ بانتظار موافقة المدير",IF(K4997&lt;&gt;"نعم","⚠ غير مسوى مع الحسابات","✔ معتمد ومسوى")))))))))</f>
        <v/>
      </c>
      <c r="R4997">
        <f>N(R4996)+IF(A4997="عهدة",1,0)</f>
        <v/>
      </c>
      <c r="S4997">
        <f>IF(C4997="","",IF(AND(C4997&gt;=DATE(2026,9,1),C4997&lt;=DATE(2027,8,31)),(YEAR(C4997)-2026)*12+MONTH(C4997)-8,""))</f>
        <v/>
      </c>
      <c r="T4997">
        <f>IF(AND(A4997="مصروف",R4997&gt;0,I4997="موافق",S4997&lt;&gt;"",H4997&lt;&gt;""),N(G4997),0)</f>
        <v/>
      </c>
    </row>
    <row r="4998">
      <c r="A4998" s="19" t="n"/>
      <c r="B4998" s="20">
        <f>IF(A4998="","",IF(R4998=0,"⚠ أضف سطر عهدة أولًا","BDR-"&amp;TEXT(R4998,"000")))</f>
        <v/>
      </c>
      <c r="C4998" s="21" t="n"/>
      <c r="D4998" s="20">
        <f>IF(C4998="","",IF(S4998="","خارج السنة المالية",INDEX(القوائم!$D$2:$D$13,S4998)))</f>
        <v/>
      </c>
      <c r="E4998" s="22" t="n"/>
      <c r="F4998" s="23" t="n"/>
      <c r="G4998" s="23" t="n"/>
      <c r="H4998" s="22" t="n"/>
      <c r="I4998" s="19" t="n"/>
      <c r="J4998" s="21" t="n"/>
      <c r="K4998" s="19" t="n"/>
      <c r="L4998" s="19" t="n"/>
      <c r="M4998" s="21" t="n"/>
      <c r="N4998" s="22" t="n"/>
      <c r="O4998" s="24">
        <f>IF(A4998&lt;&gt;"عهدة","",SUMIFS($G$8:$G$5007,$B$8:$B$5007,B4998,$A$8:$A$5007,"مصروف",$I$8:$I$5007,"&lt;&gt;مرفوض"))</f>
        <v/>
      </c>
      <c r="P4998" s="25">
        <f>IF(A4998&lt;&gt;"عهدة","",N(F4998)-O4998)</f>
        <v/>
      </c>
      <c r="Q4998" s="26">
        <f>IF(A4998="","",IF(A4998="عهدة",IF(N(F4998)=0,"⚠ أدخل قيمة العهدة",IF(P4998&lt;0,"⛔ عجز / زيادة مصروفات "&amp;TEXT(-P4998,"#,##0"),IF(COUNTIFS($B$8:$B$5007,B4998,$A$8:$A$5007,"مصروف",$I$8:$I$5007,"&lt;&gt;مرفوض",$K$8:$K$5007,"&lt;&gt;نعم")&gt;0,"⚠ "&amp;COUNTIFS($B$8:$B$5007,B4998,$A$8:$A$5007,"مصروف",$I$8:$I$5007,"&lt;&gt;مرفوض",$K$8:$K$5007,"&lt;&gt;نعم")&amp;" مصروف غير مسوى",IF(L4998="تمت التسوية",IF(P4998=0,"✔ متوازنة وتمت التسوية","✔ تمت التسوية – متبقي "&amp;TEXT(P4998,"#,##0")),IF(P4998&gt;0,"متبقي "&amp;TEXT(P4998,"#,##0"),"✔ متوازنة"))))),IF(R4998=0,"⚠ أضف سطر عهدة أولًا",IF(OR(C4998="",N(G4998)=0),"⚠ أكمل التاريخ والقيمة",IF(S4998="","⚠ التاريخ خارج السنة المالية",IF(H4998="","⚠ اختر بند الموازنة",IF(I4998="مرفوض","✖ مرفوض من المدير",IF(I4998&lt;&gt;"موافق","⏳ بانتظار موافقة المدير",IF(K4998&lt;&gt;"نعم","⚠ غير مسوى مع الحسابات","✔ معتمد ومسوى")))))))))</f>
        <v/>
      </c>
      <c r="R4998">
        <f>N(R4997)+IF(A4998="عهدة",1,0)</f>
        <v/>
      </c>
      <c r="S4998">
        <f>IF(C4998="","",IF(AND(C4998&gt;=DATE(2026,9,1),C4998&lt;=DATE(2027,8,31)),(YEAR(C4998)-2026)*12+MONTH(C4998)-8,""))</f>
        <v/>
      </c>
      <c r="T4998">
        <f>IF(AND(A4998="مصروف",R4998&gt;0,I4998="موافق",S4998&lt;&gt;"",H4998&lt;&gt;""),N(G4998),0)</f>
        <v/>
      </c>
    </row>
    <row r="4999">
      <c r="A4999" s="19" t="n"/>
      <c r="B4999" s="20">
        <f>IF(A4999="","",IF(R4999=0,"⚠ أضف سطر عهدة أولًا","BDR-"&amp;TEXT(R4999,"000")))</f>
        <v/>
      </c>
      <c r="C4999" s="21" t="n"/>
      <c r="D4999" s="20">
        <f>IF(C4999="","",IF(S4999="","خارج السنة المالية",INDEX(القوائم!$D$2:$D$13,S4999)))</f>
        <v/>
      </c>
      <c r="E4999" s="22" t="n"/>
      <c r="F4999" s="23" t="n"/>
      <c r="G4999" s="23" t="n"/>
      <c r="H4999" s="22" t="n"/>
      <c r="I4999" s="19" t="n"/>
      <c r="J4999" s="21" t="n"/>
      <c r="K4999" s="19" t="n"/>
      <c r="L4999" s="19" t="n"/>
      <c r="M4999" s="21" t="n"/>
      <c r="N4999" s="22" t="n"/>
      <c r="O4999" s="24">
        <f>IF(A4999&lt;&gt;"عهدة","",SUMIFS($G$8:$G$5007,$B$8:$B$5007,B4999,$A$8:$A$5007,"مصروف",$I$8:$I$5007,"&lt;&gt;مرفوض"))</f>
        <v/>
      </c>
      <c r="P4999" s="25">
        <f>IF(A4999&lt;&gt;"عهدة","",N(F4999)-O4999)</f>
        <v/>
      </c>
      <c r="Q4999" s="26">
        <f>IF(A4999="","",IF(A4999="عهدة",IF(N(F4999)=0,"⚠ أدخل قيمة العهدة",IF(P4999&lt;0,"⛔ عجز / زيادة مصروفات "&amp;TEXT(-P4999,"#,##0"),IF(COUNTIFS($B$8:$B$5007,B4999,$A$8:$A$5007,"مصروف",$I$8:$I$5007,"&lt;&gt;مرفوض",$K$8:$K$5007,"&lt;&gt;نعم")&gt;0,"⚠ "&amp;COUNTIFS($B$8:$B$5007,B4999,$A$8:$A$5007,"مصروف",$I$8:$I$5007,"&lt;&gt;مرفوض",$K$8:$K$5007,"&lt;&gt;نعم")&amp;" مصروف غير مسوى",IF(L4999="تمت التسوية",IF(P4999=0,"✔ متوازنة وتمت التسوية","✔ تمت التسوية – متبقي "&amp;TEXT(P4999,"#,##0")),IF(P4999&gt;0,"متبقي "&amp;TEXT(P4999,"#,##0"),"✔ متوازنة"))))),IF(R4999=0,"⚠ أضف سطر عهدة أولًا",IF(OR(C4999="",N(G4999)=0),"⚠ أكمل التاريخ والقيمة",IF(S4999="","⚠ التاريخ خارج السنة المالية",IF(H4999="","⚠ اختر بند الموازنة",IF(I4999="مرفوض","✖ مرفوض من المدير",IF(I4999&lt;&gt;"موافق","⏳ بانتظار موافقة المدير",IF(K4999&lt;&gt;"نعم","⚠ غير مسوى مع الحسابات","✔ معتمد ومسوى")))))))))</f>
        <v/>
      </c>
      <c r="R4999">
        <f>N(R4998)+IF(A4999="عهدة",1,0)</f>
        <v/>
      </c>
      <c r="S4999">
        <f>IF(C4999="","",IF(AND(C4999&gt;=DATE(2026,9,1),C4999&lt;=DATE(2027,8,31)),(YEAR(C4999)-2026)*12+MONTH(C4999)-8,""))</f>
        <v/>
      </c>
      <c r="T4999">
        <f>IF(AND(A4999="مصروف",R4999&gt;0,I4999="موافق",S4999&lt;&gt;"",H4999&lt;&gt;""),N(G4999),0)</f>
        <v/>
      </c>
    </row>
    <row r="5000">
      <c r="A5000" s="19" t="n"/>
      <c r="B5000" s="20">
        <f>IF(A5000="","",IF(R5000=0,"⚠ أضف سطر عهدة أولًا","BDR-"&amp;TEXT(R5000,"000")))</f>
        <v/>
      </c>
      <c r="C5000" s="21" t="n"/>
      <c r="D5000" s="20">
        <f>IF(C5000="","",IF(S5000="","خارج السنة المالية",INDEX(القوائم!$D$2:$D$13,S5000)))</f>
        <v/>
      </c>
      <c r="E5000" s="22" t="n"/>
      <c r="F5000" s="23" t="n"/>
      <c r="G5000" s="23" t="n"/>
      <c r="H5000" s="22" t="n"/>
      <c r="I5000" s="19" t="n"/>
      <c r="J5000" s="21" t="n"/>
      <c r="K5000" s="19" t="n"/>
      <c r="L5000" s="19" t="n"/>
      <c r="M5000" s="21" t="n"/>
      <c r="N5000" s="22" t="n"/>
      <c r="O5000" s="24">
        <f>IF(A5000&lt;&gt;"عهدة","",SUMIFS($G$8:$G$5007,$B$8:$B$5007,B5000,$A$8:$A$5007,"مصروف",$I$8:$I$5007,"&lt;&gt;مرفوض"))</f>
        <v/>
      </c>
      <c r="P5000" s="25">
        <f>IF(A5000&lt;&gt;"عهدة","",N(F5000)-O5000)</f>
        <v/>
      </c>
      <c r="Q5000" s="26">
        <f>IF(A5000="","",IF(A5000="عهدة",IF(N(F5000)=0,"⚠ أدخل قيمة العهدة",IF(P5000&lt;0,"⛔ عجز / زيادة مصروفات "&amp;TEXT(-P5000,"#,##0"),IF(COUNTIFS($B$8:$B$5007,B5000,$A$8:$A$5007,"مصروف",$I$8:$I$5007,"&lt;&gt;مرفوض",$K$8:$K$5007,"&lt;&gt;نعم")&gt;0,"⚠ "&amp;COUNTIFS($B$8:$B$5007,B5000,$A$8:$A$5007,"مصروف",$I$8:$I$5007,"&lt;&gt;مرفوض",$K$8:$K$5007,"&lt;&gt;نعم")&amp;" مصروف غير مسوى",IF(L5000="تمت التسوية",IF(P5000=0,"✔ متوازنة وتمت التسوية","✔ تمت التسوية – متبقي "&amp;TEXT(P5000,"#,##0")),IF(P5000&gt;0,"متبقي "&amp;TEXT(P5000,"#,##0"),"✔ متوازنة"))))),IF(R5000=0,"⚠ أضف سطر عهدة أولًا",IF(OR(C5000="",N(G5000)=0),"⚠ أكمل التاريخ والقيمة",IF(S5000="","⚠ التاريخ خارج السنة المالية",IF(H5000="","⚠ اختر بند الموازنة",IF(I5000="مرفوض","✖ مرفوض من المدير",IF(I5000&lt;&gt;"موافق","⏳ بانتظار موافقة المدير",IF(K5000&lt;&gt;"نعم","⚠ غير مسوى مع الحسابات","✔ معتمد ومسوى")))))))))</f>
        <v/>
      </c>
      <c r="R5000">
        <f>N(R4999)+IF(A5000="عهدة",1,0)</f>
        <v/>
      </c>
      <c r="S5000">
        <f>IF(C5000="","",IF(AND(C5000&gt;=DATE(2026,9,1),C5000&lt;=DATE(2027,8,31)),(YEAR(C5000)-2026)*12+MONTH(C5000)-8,""))</f>
        <v/>
      </c>
      <c r="T5000">
        <f>IF(AND(A5000="مصروف",R5000&gt;0,I5000="موافق",S5000&lt;&gt;"",H5000&lt;&gt;""),N(G5000),0)</f>
        <v/>
      </c>
    </row>
    <row r="5001">
      <c r="A5001" s="19" t="n"/>
      <c r="B5001" s="20">
        <f>IF(A5001="","",IF(R5001=0,"⚠ أضف سطر عهدة أولًا","BDR-"&amp;TEXT(R5001,"000")))</f>
        <v/>
      </c>
      <c r="C5001" s="21" t="n"/>
      <c r="D5001" s="20">
        <f>IF(C5001="","",IF(S5001="","خارج السنة المالية",INDEX(القوائم!$D$2:$D$13,S5001)))</f>
        <v/>
      </c>
      <c r="E5001" s="22" t="n"/>
      <c r="F5001" s="23" t="n"/>
      <c r="G5001" s="23" t="n"/>
      <c r="H5001" s="22" t="n"/>
      <c r="I5001" s="19" t="n"/>
      <c r="J5001" s="21" t="n"/>
      <c r="K5001" s="19" t="n"/>
      <c r="L5001" s="19" t="n"/>
      <c r="M5001" s="21" t="n"/>
      <c r="N5001" s="22" t="n"/>
      <c r="O5001" s="24">
        <f>IF(A5001&lt;&gt;"عهدة","",SUMIFS($G$8:$G$5007,$B$8:$B$5007,B5001,$A$8:$A$5007,"مصروف",$I$8:$I$5007,"&lt;&gt;مرفوض"))</f>
        <v/>
      </c>
      <c r="P5001" s="25">
        <f>IF(A5001&lt;&gt;"عهدة","",N(F5001)-O5001)</f>
        <v/>
      </c>
      <c r="Q5001" s="26">
        <f>IF(A5001="","",IF(A5001="عهدة",IF(N(F5001)=0,"⚠ أدخل قيمة العهدة",IF(P5001&lt;0,"⛔ عجز / زيادة مصروفات "&amp;TEXT(-P5001,"#,##0"),IF(COUNTIFS($B$8:$B$5007,B5001,$A$8:$A$5007,"مصروف",$I$8:$I$5007,"&lt;&gt;مرفوض",$K$8:$K$5007,"&lt;&gt;نعم")&gt;0,"⚠ "&amp;COUNTIFS($B$8:$B$5007,B5001,$A$8:$A$5007,"مصروف",$I$8:$I$5007,"&lt;&gt;مرفوض",$K$8:$K$5007,"&lt;&gt;نعم")&amp;" مصروف غير مسوى",IF(L5001="تمت التسوية",IF(P5001=0,"✔ متوازنة وتمت التسوية","✔ تمت التسوية – متبقي "&amp;TEXT(P5001,"#,##0")),IF(P5001&gt;0,"متبقي "&amp;TEXT(P5001,"#,##0"),"✔ متوازنة"))))),IF(R5001=0,"⚠ أضف سطر عهدة أولًا",IF(OR(C5001="",N(G5001)=0),"⚠ أكمل التاريخ والقيمة",IF(S5001="","⚠ التاريخ خارج السنة المالية",IF(H5001="","⚠ اختر بند الموازنة",IF(I5001="مرفوض","✖ مرفوض من المدير",IF(I5001&lt;&gt;"موافق","⏳ بانتظار موافقة المدير",IF(K5001&lt;&gt;"نعم","⚠ غير مسوى مع الحسابات","✔ معتمد ومسوى")))))))))</f>
        <v/>
      </c>
      <c r="R5001">
        <f>N(R5000)+IF(A5001="عهدة",1,0)</f>
        <v/>
      </c>
      <c r="S5001">
        <f>IF(C5001="","",IF(AND(C5001&gt;=DATE(2026,9,1),C5001&lt;=DATE(2027,8,31)),(YEAR(C5001)-2026)*12+MONTH(C5001)-8,""))</f>
        <v/>
      </c>
      <c r="T5001">
        <f>IF(AND(A5001="مصروف",R5001&gt;0,I5001="موافق",S5001&lt;&gt;"",H5001&lt;&gt;""),N(G5001),0)</f>
        <v/>
      </c>
    </row>
    <row r="5002">
      <c r="A5002" s="19" t="n"/>
      <c r="B5002" s="20">
        <f>IF(A5002="","",IF(R5002=0,"⚠ أضف سطر عهدة أولًا","BDR-"&amp;TEXT(R5002,"000")))</f>
        <v/>
      </c>
      <c r="C5002" s="21" t="n"/>
      <c r="D5002" s="20">
        <f>IF(C5002="","",IF(S5002="","خارج السنة المالية",INDEX(القوائم!$D$2:$D$13,S5002)))</f>
        <v/>
      </c>
      <c r="E5002" s="22" t="n"/>
      <c r="F5002" s="23" t="n"/>
      <c r="G5002" s="23" t="n"/>
      <c r="H5002" s="22" t="n"/>
      <c r="I5002" s="19" t="n"/>
      <c r="J5002" s="21" t="n"/>
      <c r="K5002" s="19" t="n"/>
      <c r="L5002" s="19" t="n"/>
      <c r="M5002" s="21" t="n"/>
      <c r="N5002" s="22" t="n"/>
      <c r="O5002" s="24">
        <f>IF(A5002&lt;&gt;"عهدة","",SUMIFS($G$8:$G$5007,$B$8:$B$5007,B5002,$A$8:$A$5007,"مصروف",$I$8:$I$5007,"&lt;&gt;مرفوض"))</f>
        <v/>
      </c>
      <c r="P5002" s="25">
        <f>IF(A5002&lt;&gt;"عهدة","",N(F5002)-O5002)</f>
        <v/>
      </c>
      <c r="Q5002" s="26">
        <f>IF(A5002="","",IF(A5002="عهدة",IF(N(F5002)=0,"⚠ أدخل قيمة العهدة",IF(P5002&lt;0,"⛔ عجز / زيادة مصروفات "&amp;TEXT(-P5002,"#,##0"),IF(COUNTIFS($B$8:$B$5007,B5002,$A$8:$A$5007,"مصروف",$I$8:$I$5007,"&lt;&gt;مرفوض",$K$8:$K$5007,"&lt;&gt;نعم")&gt;0,"⚠ "&amp;COUNTIFS($B$8:$B$5007,B5002,$A$8:$A$5007,"مصروف",$I$8:$I$5007,"&lt;&gt;مرفوض",$K$8:$K$5007,"&lt;&gt;نعم")&amp;" مصروف غير مسوى",IF(L5002="تمت التسوية",IF(P5002=0,"✔ متوازنة وتمت التسوية","✔ تمت التسوية – متبقي "&amp;TEXT(P5002,"#,##0")),IF(P5002&gt;0,"متبقي "&amp;TEXT(P5002,"#,##0"),"✔ متوازنة"))))),IF(R5002=0,"⚠ أضف سطر عهدة أولًا",IF(OR(C5002="",N(G5002)=0),"⚠ أكمل التاريخ والقيمة",IF(S5002="","⚠ التاريخ خارج السنة المالية",IF(H5002="","⚠ اختر بند الموازنة",IF(I5002="مرفوض","✖ مرفوض من المدير",IF(I5002&lt;&gt;"موافق","⏳ بانتظار موافقة المدير",IF(K5002&lt;&gt;"نعم","⚠ غير مسوى مع الحسابات","✔ معتمد ومسوى")))))))))</f>
        <v/>
      </c>
      <c r="R5002">
        <f>N(R5001)+IF(A5002="عهدة",1,0)</f>
        <v/>
      </c>
      <c r="S5002">
        <f>IF(C5002="","",IF(AND(C5002&gt;=DATE(2026,9,1),C5002&lt;=DATE(2027,8,31)),(YEAR(C5002)-2026)*12+MONTH(C5002)-8,""))</f>
        <v/>
      </c>
      <c r="T5002">
        <f>IF(AND(A5002="مصروف",R5002&gt;0,I5002="موافق",S5002&lt;&gt;"",H5002&lt;&gt;""),N(G5002),0)</f>
        <v/>
      </c>
    </row>
    <row r="5003">
      <c r="A5003" s="19" t="n"/>
      <c r="B5003" s="20">
        <f>IF(A5003="","",IF(R5003=0,"⚠ أضف سطر عهدة أولًا","BDR-"&amp;TEXT(R5003,"000")))</f>
        <v/>
      </c>
      <c r="C5003" s="21" t="n"/>
      <c r="D5003" s="20">
        <f>IF(C5003="","",IF(S5003="","خارج السنة المالية",INDEX(القوائم!$D$2:$D$13,S5003)))</f>
        <v/>
      </c>
      <c r="E5003" s="22" t="n"/>
      <c r="F5003" s="23" t="n"/>
      <c r="G5003" s="23" t="n"/>
      <c r="H5003" s="22" t="n"/>
      <c r="I5003" s="19" t="n"/>
      <c r="J5003" s="21" t="n"/>
      <c r="K5003" s="19" t="n"/>
      <c r="L5003" s="19" t="n"/>
      <c r="M5003" s="21" t="n"/>
      <c r="N5003" s="22" t="n"/>
      <c r="O5003" s="24">
        <f>IF(A5003&lt;&gt;"عهدة","",SUMIFS($G$8:$G$5007,$B$8:$B$5007,B5003,$A$8:$A$5007,"مصروف",$I$8:$I$5007,"&lt;&gt;مرفوض"))</f>
        <v/>
      </c>
      <c r="P5003" s="25">
        <f>IF(A5003&lt;&gt;"عهدة","",N(F5003)-O5003)</f>
        <v/>
      </c>
      <c r="Q5003" s="26">
        <f>IF(A5003="","",IF(A5003="عهدة",IF(N(F5003)=0,"⚠ أدخل قيمة العهدة",IF(P5003&lt;0,"⛔ عجز / زيادة مصروفات "&amp;TEXT(-P5003,"#,##0"),IF(COUNTIFS($B$8:$B$5007,B5003,$A$8:$A$5007,"مصروف",$I$8:$I$5007,"&lt;&gt;مرفوض",$K$8:$K$5007,"&lt;&gt;نعم")&gt;0,"⚠ "&amp;COUNTIFS($B$8:$B$5007,B5003,$A$8:$A$5007,"مصروف",$I$8:$I$5007,"&lt;&gt;مرفوض",$K$8:$K$5007,"&lt;&gt;نعم")&amp;" مصروف غير مسوى",IF(L5003="تمت التسوية",IF(P5003=0,"✔ متوازنة وتمت التسوية","✔ تمت التسوية – متبقي "&amp;TEXT(P5003,"#,##0")),IF(P5003&gt;0,"متبقي "&amp;TEXT(P5003,"#,##0"),"✔ متوازنة"))))),IF(R5003=0,"⚠ أضف سطر عهدة أولًا",IF(OR(C5003="",N(G5003)=0),"⚠ أكمل التاريخ والقيمة",IF(S5003="","⚠ التاريخ خارج السنة المالية",IF(H5003="","⚠ اختر بند الموازنة",IF(I5003="مرفوض","✖ مرفوض من المدير",IF(I5003&lt;&gt;"موافق","⏳ بانتظار موافقة المدير",IF(K5003&lt;&gt;"نعم","⚠ غير مسوى مع الحسابات","✔ معتمد ومسوى")))))))))</f>
        <v/>
      </c>
      <c r="R5003">
        <f>N(R5002)+IF(A5003="عهدة",1,0)</f>
        <v/>
      </c>
      <c r="S5003">
        <f>IF(C5003="","",IF(AND(C5003&gt;=DATE(2026,9,1),C5003&lt;=DATE(2027,8,31)),(YEAR(C5003)-2026)*12+MONTH(C5003)-8,""))</f>
        <v/>
      </c>
      <c r="T5003">
        <f>IF(AND(A5003="مصروف",R5003&gt;0,I5003="موافق",S5003&lt;&gt;"",H5003&lt;&gt;""),N(G5003),0)</f>
        <v/>
      </c>
    </row>
    <row r="5004">
      <c r="A5004" s="19" t="n"/>
      <c r="B5004" s="20">
        <f>IF(A5004="","",IF(R5004=0,"⚠ أضف سطر عهدة أولًا","BDR-"&amp;TEXT(R5004,"000")))</f>
        <v/>
      </c>
      <c r="C5004" s="21" t="n"/>
      <c r="D5004" s="20">
        <f>IF(C5004="","",IF(S5004="","خارج السنة المالية",INDEX(القوائم!$D$2:$D$13,S5004)))</f>
        <v/>
      </c>
      <c r="E5004" s="22" t="n"/>
      <c r="F5004" s="23" t="n"/>
      <c r="G5004" s="23" t="n"/>
      <c r="H5004" s="22" t="n"/>
      <c r="I5004" s="19" t="n"/>
      <c r="J5004" s="21" t="n"/>
      <c r="K5004" s="19" t="n"/>
      <c r="L5004" s="19" t="n"/>
      <c r="M5004" s="21" t="n"/>
      <c r="N5004" s="22" t="n"/>
      <c r="O5004" s="24">
        <f>IF(A5004&lt;&gt;"عهدة","",SUMIFS($G$8:$G$5007,$B$8:$B$5007,B5004,$A$8:$A$5007,"مصروف",$I$8:$I$5007,"&lt;&gt;مرفوض"))</f>
        <v/>
      </c>
      <c r="P5004" s="25">
        <f>IF(A5004&lt;&gt;"عهدة","",N(F5004)-O5004)</f>
        <v/>
      </c>
      <c r="Q5004" s="26">
        <f>IF(A5004="","",IF(A5004="عهدة",IF(N(F5004)=0,"⚠ أدخل قيمة العهدة",IF(P5004&lt;0,"⛔ عجز / زيادة مصروفات "&amp;TEXT(-P5004,"#,##0"),IF(COUNTIFS($B$8:$B$5007,B5004,$A$8:$A$5007,"مصروف",$I$8:$I$5007,"&lt;&gt;مرفوض",$K$8:$K$5007,"&lt;&gt;نعم")&gt;0,"⚠ "&amp;COUNTIFS($B$8:$B$5007,B5004,$A$8:$A$5007,"مصروف",$I$8:$I$5007,"&lt;&gt;مرفوض",$K$8:$K$5007,"&lt;&gt;نعم")&amp;" مصروف غير مسوى",IF(L5004="تمت التسوية",IF(P5004=0,"✔ متوازنة وتمت التسوية","✔ تمت التسوية – متبقي "&amp;TEXT(P5004,"#,##0")),IF(P5004&gt;0,"متبقي "&amp;TEXT(P5004,"#,##0"),"✔ متوازنة"))))),IF(R5004=0,"⚠ أضف سطر عهدة أولًا",IF(OR(C5004="",N(G5004)=0),"⚠ أكمل التاريخ والقيمة",IF(S5004="","⚠ التاريخ خارج السنة المالية",IF(H5004="","⚠ اختر بند الموازنة",IF(I5004="مرفوض","✖ مرفوض من المدير",IF(I5004&lt;&gt;"موافق","⏳ بانتظار موافقة المدير",IF(K5004&lt;&gt;"نعم","⚠ غير مسوى مع الحسابات","✔ معتمد ومسوى")))))))))</f>
        <v/>
      </c>
      <c r="R5004">
        <f>N(R5003)+IF(A5004="عهدة",1,0)</f>
        <v/>
      </c>
      <c r="S5004">
        <f>IF(C5004="","",IF(AND(C5004&gt;=DATE(2026,9,1),C5004&lt;=DATE(2027,8,31)),(YEAR(C5004)-2026)*12+MONTH(C5004)-8,""))</f>
        <v/>
      </c>
      <c r="T5004">
        <f>IF(AND(A5004="مصروف",R5004&gt;0,I5004="موافق",S5004&lt;&gt;"",H5004&lt;&gt;""),N(G5004),0)</f>
        <v/>
      </c>
    </row>
    <row r="5005">
      <c r="A5005" s="19" t="n"/>
      <c r="B5005" s="20">
        <f>IF(A5005="","",IF(R5005=0,"⚠ أضف سطر عهدة أولًا","BDR-"&amp;TEXT(R5005,"000")))</f>
        <v/>
      </c>
      <c r="C5005" s="21" t="n"/>
      <c r="D5005" s="20">
        <f>IF(C5005="","",IF(S5005="","خارج السنة المالية",INDEX(القوائم!$D$2:$D$13,S5005)))</f>
        <v/>
      </c>
      <c r="E5005" s="22" t="n"/>
      <c r="F5005" s="23" t="n"/>
      <c r="G5005" s="23" t="n"/>
      <c r="H5005" s="22" t="n"/>
      <c r="I5005" s="19" t="n"/>
      <c r="J5005" s="21" t="n"/>
      <c r="K5005" s="19" t="n"/>
      <c r="L5005" s="19" t="n"/>
      <c r="M5005" s="21" t="n"/>
      <c r="N5005" s="22" t="n"/>
      <c r="O5005" s="24">
        <f>IF(A5005&lt;&gt;"عهدة","",SUMIFS($G$8:$G$5007,$B$8:$B$5007,B5005,$A$8:$A$5007,"مصروف",$I$8:$I$5007,"&lt;&gt;مرفوض"))</f>
        <v/>
      </c>
      <c r="P5005" s="25">
        <f>IF(A5005&lt;&gt;"عهدة","",N(F5005)-O5005)</f>
        <v/>
      </c>
      <c r="Q5005" s="26">
        <f>IF(A5005="","",IF(A5005="عهدة",IF(N(F5005)=0,"⚠ أدخل قيمة العهدة",IF(P5005&lt;0,"⛔ عجز / زيادة مصروفات "&amp;TEXT(-P5005,"#,##0"),IF(COUNTIFS($B$8:$B$5007,B5005,$A$8:$A$5007,"مصروف",$I$8:$I$5007,"&lt;&gt;مرفوض",$K$8:$K$5007,"&lt;&gt;نعم")&gt;0,"⚠ "&amp;COUNTIFS($B$8:$B$5007,B5005,$A$8:$A$5007,"مصروف",$I$8:$I$5007,"&lt;&gt;مرفوض",$K$8:$K$5007,"&lt;&gt;نعم")&amp;" مصروف غير مسوى",IF(L5005="تمت التسوية",IF(P5005=0,"✔ متوازنة وتمت التسوية","✔ تمت التسوية – متبقي "&amp;TEXT(P5005,"#,##0")),IF(P5005&gt;0,"متبقي "&amp;TEXT(P5005,"#,##0"),"✔ متوازنة"))))),IF(R5005=0,"⚠ أضف سطر عهدة أولًا",IF(OR(C5005="",N(G5005)=0),"⚠ أكمل التاريخ والقيمة",IF(S5005="","⚠ التاريخ خارج السنة المالية",IF(H5005="","⚠ اختر بند الموازنة",IF(I5005="مرفوض","✖ مرفوض من المدير",IF(I5005&lt;&gt;"موافق","⏳ بانتظار موافقة المدير",IF(K5005&lt;&gt;"نعم","⚠ غير مسوى مع الحسابات","✔ معتمد ومسوى")))))))))</f>
        <v/>
      </c>
      <c r="R5005">
        <f>N(R5004)+IF(A5005="عهدة",1,0)</f>
        <v/>
      </c>
      <c r="S5005">
        <f>IF(C5005="","",IF(AND(C5005&gt;=DATE(2026,9,1),C5005&lt;=DATE(2027,8,31)),(YEAR(C5005)-2026)*12+MONTH(C5005)-8,""))</f>
        <v/>
      </c>
      <c r="T5005">
        <f>IF(AND(A5005="مصروف",R5005&gt;0,I5005="موافق",S5005&lt;&gt;"",H5005&lt;&gt;""),N(G5005),0)</f>
        <v/>
      </c>
    </row>
    <row r="5006">
      <c r="A5006" s="19" t="n"/>
      <c r="B5006" s="20">
        <f>IF(A5006="","",IF(R5006=0,"⚠ أضف سطر عهدة أولًا","BDR-"&amp;TEXT(R5006,"000")))</f>
        <v/>
      </c>
      <c r="C5006" s="21" t="n"/>
      <c r="D5006" s="20">
        <f>IF(C5006="","",IF(S5006="","خارج السنة المالية",INDEX(القوائم!$D$2:$D$13,S5006)))</f>
        <v/>
      </c>
      <c r="E5006" s="22" t="n"/>
      <c r="F5006" s="23" t="n"/>
      <c r="G5006" s="23" t="n"/>
      <c r="H5006" s="22" t="n"/>
      <c r="I5006" s="19" t="n"/>
      <c r="J5006" s="21" t="n"/>
      <c r="K5006" s="19" t="n"/>
      <c r="L5006" s="19" t="n"/>
      <c r="M5006" s="21" t="n"/>
      <c r="N5006" s="22" t="n"/>
      <c r="O5006" s="24">
        <f>IF(A5006&lt;&gt;"عهدة","",SUMIFS($G$8:$G$5007,$B$8:$B$5007,B5006,$A$8:$A$5007,"مصروف",$I$8:$I$5007,"&lt;&gt;مرفوض"))</f>
        <v/>
      </c>
      <c r="P5006" s="25">
        <f>IF(A5006&lt;&gt;"عهدة","",N(F5006)-O5006)</f>
        <v/>
      </c>
      <c r="Q5006" s="26">
        <f>IF(A5006="","",IF(A5006="عهدة",IF(N(F5006)=0,"⚠ أدخل قيمة العهدة",IF(P5006&lt;0,"⛔ عجز / زيادة مصروفات "&amp;TEXT(-P5006,"#,##0"),IF(COUNTIFS($B$8:$B$5007,B5006,$A$8:$A$5007,"مصروف",$I$8:$I$5007,"&lt;&gt;مرفوض",$K$8:$K$5007,"&lt;&gt;نعم")&gt;0,"⚠ "&amp;COUNTIFS($B$8:$B$5007,B5006,$A$8:$A$5007,"مصروف",$I$8:$I$5007,"&lt;&gt;مرفوض",$K$8:$K$5007,"&lt;&gt;نعم")&amp;" مصروف غير مسوى",IF(L5006="تمت التسوية",IF(P5006=0,"✔ متوازنة وتمت التسوية","✔ تمت التسوية – متبقي "&amp;TEXT(P5006,"#,##0")),IF(P5006&gt;0,"متبقي "&amp;TEXT(P5006,"#,##0"),"✔ متوازنة"))))),IF(R5006=0,"⚠ أضف سطر عهدة أولًا",IF(OR(C5006="",N(G5006)=0),"⚠ أكمل التاريخ والقيمة",IF(S5006="","⚠ التاريخ خارج السنة المالية",IF(H5006="","⚠ اختر بند الموازنة",IF(I5006="مرفوض","✖ مرفوض من المدير",IF(I5006&lt;&gt;"موافق","⏳ بانتظار موافقة المدير",IF(K5006&lt;&gt;"نعم","⚠ غير مسوى مع الحسابات","✔ معتمد ومسوى")))))))))</f>
        <v/>
      </c>
      <c r="R5006">
        <f>N(R5005)+IF(A5006="عهدة",1,0)</f>
        <v/>
      </c>
      <c r="S5006">
        <f>IF(C5006="","",IF(AND(C5006&gt;=DATE(2026,9,1),C5006&lt;=DATE(2027,8,31)),(YEAR(C5006)-2026)*12+MONTH(C5006)-8,""))</f>
        <v/>
      </c>
      <c r="T5006">
        <f>IF(AND(A5006="مصروف",R5006&gt;0,I5006="موافق",S5006&lt;&gt;"",H5006&lt;&gt;""),N(G5006),0)</f>
        <v/>
      </c>
    </row>
    <row r="5007">
      <c r="A5007" s="19" t="n"/>
      <c r="B5007" s="20">
        <f>IF(A5007="","",IF(R5007=0,"⚠ أضف سطر عهدة أولًا","BDR-"&amp;TEXT(R5007,"000")))</f>
        <v/>
      </c>
      <c r="C5007" s="21" t="n"/>
      <c r="D5007" s="20">
        <f>IF(C5007="","",IF(S5007="","خارج السنة المالية",INDEX(القوائم!$D$2:$D$13,S5007)))</f>
        <v/>
      </c>
      <c r="E5007" s="22" t="n"/>
      <c r="F5007" s="23" t="n"/>
      <c r="G5007" s="23" t="n"/>
      <c r="H5007" s="22" t="n"/>
      <c r="I5007" s="19" t="n"/>
      <c r="J5007" s="21" t="n"/>
      <c r="K5007" s="19" t="n"/>
      <c r="L5007" s="19" t="n"/>
      <c r="M5007" s="21" t="n"/>
      <c r="N5007" s="22" t="n"/>
      <c r="O5007" s="24">
        <f>IF(A5007&lt;&gt;"عهدة","",SUMIFS($G$8:$G$5007,$B$8:$B$5007,B5007,$A$8:$A$5007,"مصروف",$I$8:$I$5007,"&lt;&gt;مرفوض"))</f>
        <v/>
      </c>
      <c r="P5007" s="25">
        <f>IF(A5007&lt;&gt;"عهدة","",N(F5007)-O5007)</f>
        <v/>
      </c>
      <c r="Q5007" s="26">
        <f>IF(A5007="","",IF(A5007="عهدة",IF(N(F5007)=0,"⚠ أدخل قيمة العهدة",IF(P5007&lt;0,"⛔ عجز / زيادة مصروفات "&amp;TEXT(-P5007,"#,##0"),IF(COUNTIFS($B$8:$B$5007,B5007,$A$8:$A$5007,"مصروف",$I$8:$I$5007,"&lt;&gt;مرفوض",$K$8:$K$5007,"&lt;&gt;نعم")&gt;0,"⚠ "&amp;COUNTIFS($B$8:$B$5007,B5007,$A$8:$A$5007,"مصروف",$I$8:$I$5007,"&lt;&gt;مرفوض",$K$8:$K$5007,"&lt;&gt;نعم")&amp;" مصروف غير مسوى",IF(L5007="تمت التسوية",IF(P5007=0,"✔ متوازنة وتمت التسوية","✔ تمت التسوية – متبقي "&amp;TEXT(P5007,"#,##0")),IF(P5007&gt;0,"متبقي "&amp;TEXT(P5007,"#,##0"),"✔ متوازنة"))))),IF(R5007=0,"⚠ أضف سطر عهدة أولًا",IF(OR(C5007="",N(G5007)=0),"⚠ أكمل التاريخ والقيمة",IF(S5007="","⚠ التاريخ خارج السنة المالية",IF(H5007="","⚠ اختر بند الموازنة",IF(I5007="مرفوض","✖ مرفوض من المدير",IF(I5007&lt;&gt;"موافق","⏳ بانتظار موافقة المدير",IF(K5007&lt;&gt;"نعم","⚠ غير مسوى مع الحسابات","✔ معتمد ومسوى")))))))))</f>
        <v/>
      </c>
      <c r="R5007">
        <f>N(R5006)+IF(A5007="عهدة",1,0)</f>
        <v/>
      </c>
      <c r="S5007">
        <f>IF(C5007="","",IF(AND(C5007&gt;=DATE(2026,9,1),C5007&lt;=DATE(2027,8,31)),(YEAR(C5007)-2026)*12+MONTH(C5007)-8,""))</f>
        <v/>
      </c>
      <c r="T5007">
        <f>IF(AND(A5007="مصروف",R5007&gt;0,I5007="موافق",S5007&lt;&gt;"",H5007&lt;&gt;""),N(G5007),0)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 password="ECB1"/>
  <mergeCells count="20">
    <mergeCell ref="F4:G4"/>
    <mergeCell ref="A5:D5"/>
    <mergeCell ref="H3"/>
    <mergeCell ref="L4:N4"/>
    <mergeCell ref="I3:K3"/>
    <mergeCell ref="A1:Q1"/>
    <mergeCell ref="C4:D4"/>
    <mergeCell ref="F3:G3"/>
    <mergeCell ref="A6:Q6"/>
    <mergeCell ref="C3:D3"/>
    <mergeCell ref="I5:N5"/>
    <mergeCell ref="E3"/>
    <mergeCell ref="I4:K4"/>
    <mergeCell ref="A3:B3"/>
    <mergeCell ref="E5:H5"/>
    <mergeCell ref="H4"/>
    <mergeCell ref="E4"/>
    <mergeCell ref="A2:Q2"/>
    <mergeCell ref="A4:B4"/>
    <mergeCell ref="L3:N3"/>
  </mergeCells>
  <conditionalFormatting sqref="A8:Q5007">
    <cfRule type="expression" priority="1" dxfId="0">
      <formula>$A8="عهدة"</formula>
    </cfRule>
  </conditionalFormatting>
  <conditionalFormatting sqref="Q8:Q5007">
    <cfRule type="expression" priority="2" dxfId="1">
      <formula>LEFT($Q8,1)="⛔"</formula>
    </cfRule>
    <cfRule type="expression" priority="3" dxfId="1">
      <formula>LEFT($Q8,1)="✖"</formula>
    </cfRule>
    <cfRule type="expression" priority="4" dxfId="2">
      <formula>LEFT($Q8,1)="⚠"</formula>
    </cfRule>
    <cfRule type="expression" priority="5" dxfId="3">
      <formula>LEFT($Q8,1)="⏳"</formula>
    </cfRule>
    <cfRule type="expression" priority="6" dxfId="4">
      <formula>LEFT($Q8,1)="✔"</formula>
    </cfRule>
  </conditionalFormatting>
  <conditionalFormatting sqref="G8:H5007">
    <cfRule type="expression" priority="7" dxfId="5">
      <formula>AND($A8="مصروف",G8="")</formula>
    </cfRule>
  </conditionalFormatting>
  <conditionalFormatting sqref="I8:I5007">
    <cfRule type="expression" priority="8" dxfId="4">
      <formula>I8="موافق"</formula>
    </cfRule>
    <cfRule type="expression" priority="9" dxfId="1">
      <formula>I8="مرفوض"</formula>
    </cfRule>
  </conditionalFormatting>
  <conditionalFormatting sqref="K8:K5007">
    <cfRule type="expression" priority="10" dxfId="2">
      <formula>AND($A8="مصروف",K8&lt;&gt;"نعم",N($G8)&gt;0)</formula>
    </cfRule>
    <cfRule type="expression" priority="11" dxfId="4">
      <formula>K8="نعم"</formula>
    </cfRule>
  </conditionalFormatting>
  <dataValidations count="10">
    <dataValidation sqref="A8:A5007" showDropDown="0" showInputMessage="1" showErrorMessage="1" allowBlank="1" errorTitle="إدخال غير صحيح" error="اختر «عهدة» أو «مصروف»" prompt="عهدة = بداية عهدة جديدة · مصروف = مصروف من العهدة الحالية" type="list" errorStyle="stop">
      <formula1>"عهدة,مصروف"</formula1>
    </dataValidation>
    <dataValidation sqref="C8:C5007" showDropDown="0" showInputMessage="1" showErrorMessage="1" allowBlank="1" errorTitle="إدخال غير صحيح" error="التاريخ يجب أن يكون بين 01/09/2026 و 31/08/2027" prompt="dd/mm/yyyy" type="date" errorStyle="stop" operator="between">
      <formula1>DATE(2026,9,1)</formula1>
      <formula2>DATE(2027,8,31)</formula2>
    </dataValidation>
    <dataValidation sqref="F8:F5007" showDropDown="0" showInputMessage="0" showErrorMessage="1" allowBlank="1" errorTitle="إدخال غير صحيح" error="قيمة العهدة تُكتب في سطر «عهدة» فقط وبقيمة موجبة" type="custom" errorStyle="stop">
      <formula1>AND($A8="عهدة",F8&gt;0)</formula1>
    </dataValidation>
    <dataValidation sqref="G8:G5007" showDropDown="0" showInputMessage="0" showErrorMessage="1" allowBlank="1" errorTitle="إدخال غير صحيح" error="قيمة المصروف تُكتب في سطر «مصروف» فقط وبقيمة موجبة" type="custom" errorStyle="stop">
      <formula1>AND($A8="مصروف",G8&gt;0)</formula1>
    </dataValidation>
    <dataValidation sqref="H8:H5007" showDropDown="0" showInputMessage="1" showErrorMessage="1" allowBlank="1" errorTitle="إدخال غير صحيح" error="اختر بند الموازنة من القائمة (البنود تأتي من ملف الموازنة)" prompt="اختر البند من القائمة" type="list" errorStyle="stop">
      <formula1>List_Items_BDR</formula1>
    </dataValidation>
    <dataValidation sqref="I8:I5007" showDropDown="0" showInputMessage="0" showErrorMessage="1" allowBlank="1" errorTitle="إدخال غير صحيح" error="اختر من القائمة" type="list" errorStyle="stop">
      <formula1>"قيد الانتظار,موافق,مرفوض"</formula1>
    </dataValidation>
    <dataValidation sqref="K8:K5007" showDropDown="0" showInputMessage="0" showErrorMessage="1" allowBlank="1" errorTitle="إدخال غير صحيح" error="اختر نعم أو لا" type="list" errorStyle="stop">
      <formula1>"نعم,لا"</formula1>
    </dataValidation>
    <dataValidation sqref="L8:L5007" showDropDown="0" showInputMessage="0" showErrorMessage="1" allowBlank="1" errorTitle="إدخال غير صحيح" error="اختر من القائمة" type="list" errorStyle="stop">
      <formula1>"مفتوحة,تحت التسوية,تمت التسوية"</formula1>
    </dataValidation>
    <dataValidation sqref="J8:J5007" showDropDown="0" showInputMessage="0" showErrorMessage="1" allowBlank="1" errorTitle="إدخال غير صحيح" error="أدخل تاريخًا صحيحًا" type="date" errorStyle="stop" operator="greaterThanOrEqual">
      <formula1>DATE(2026,1,1)</formula1>
    </dataValidation>
    <dataValidation sqref="M8:M5007" showDropDown="0" showInputMessage="0" showErrorMessage="1" allowBlank="1" errorTitle="إدخال غير صحيح" error="أدخل تاريخًا صحيحًا" type="date" errorStyle="stop" operator="greaterThanOrEqual">
      <formula1>DATE(2026,1,1)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/>
  </sheetPr>
  <dimension ref="A1:H4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0" customWidth="1" min="3" max="3"/>
    <col width="8" customWidth="1" min="4" max="4"/>
    <col width="12" customWidth="1" min="5" max="5"/>
    <col width="24" customWidth="1" min="6" max="6"/>
    <col width="26" customWidth="1" min="7" max="7"/>
    <col width="26" customWidth="1" min="8" max="8"/>
  </cols>
  <sheetData>
    <row r="1" ht="28" customHeight="1">
      <c r="A1" s="1" t="inlineStr">
        <is>
          <t>AUDIT_LOG – سجل التعديلات</t>
        </is>
      </c>
    </row>
    <row r="2" ht="30" customHeight="1">
      <c r="A2" s="2" t="inlineStr">
        <is>
          <t>يُملأ تلقائيًا بعد تفعيل كود VBA المرفق (Audit_Trail_VBA_ThisWorkbook.txt) – لا يُعدّل يدويًا</t>
        </is>
      </c>
    </row>
    <row r="4">
      <c r="A4" s="17" t="inlineStr">
        <is>
          <t>التاريخ والوقت</t>
        </is>
      </c>
      <c r="B4" s="17" t="inlineStr">
        <is>
          <t>المستخدم</t>
        </is>
      </c>
      <c r="C4" s="17" t="inlineStr">
        <is>
          <t>الشيت</t>
        </is>
      </c>
      <c r="D4" s="17" t="inlineStr">
        <is>
          <t>الخلية</t>
        </is>
      </c>
      <c r="E4" s="17" t="inlineStr">
        <is>
          <t>رقم العهدة</t>
        </is>
      </c>
      <c r="F4" s="17" t="inlineStr">
        <is>
          <t>الحقل</t>
        </is>
      </c>
      <c r="G4" s="17" t="inlineStr">
        <is>
          <t>القيمة القديمة</t>
        </is>
      </c>
      <c r="H4" s="17" t="inlineStr">
        <is>
          <t>القيمة الجديدة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 password="ECB1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بنود دمياط (من ملف الموازنة)</t>
        </is>
      </c>
      <c r="B1" t="inlineStr">
        <is>
          <t>بنود بدر (من ملف الموازنة)</t>
        </is>
      </c>
      <c r="D1" t="inlineStr">
        <is>
          <t>الشهر</t>
        </is>
      </c>
    </row>
    <row r="2">
      <c r="A2">
        <f>IFERROR('[1]موازنة دمياط'!A8&amp;"","")</f>
        <v/>
      </c>
      <c r="B2">
        <f>IFERROR('[1]موازنة بدر'!A8&amp;"","")</f>
        <v/>
      </c>
      <c r="D2" t="inlineStr">
        <is>
          <t>سبتمبر 2026</t>
        </is>
      </c>
    </row>
    <row r="3">
      <c r="A3">
        <f>IFERROR('[1]موازنة دمياط'!A9&amp;"","")</f>
        <v/>
      </c>
      <c r="B3">
        <f>IFERROR('[1]موازنة بدر'!A9&amp;"","")</f>
        <v/>
      </c>
      <c r="D3" t="inlineStr">
        <is>
          <t>أكتوبر 2026</t>
        </is>
      </c>
    </row>
    <row r="4">
      <c r="A4">
        <f>IFERROR('[1]موازنة دمياط'!A10&amp;"","")</f>
        <v/>
      </c>
      <c r="B4">
        <f>IFERROR('[1]موازنة بدر'!A10&amp;"","")</f>
        <v/>
      </c>
      <c r="D4" t="inlineStr">
        <is>
          <t>نوفمبر 2026</t>
        </is>
      </c>
    </row>
    <row r="5">
      <c r="A5">
        <f>IFERROR('[1]موازنة دمياط'!A11&amp;"","")</f>
        <v/>
      </c>
      <c r="B5">
        <f>IFERROR('[1]موازنة بدر'!A11&amp;"","")</f>
        <v/>
      </c>
      <c r="D5" t="inlineStr">
        <is>
          <t>ديسمبر 2026</t>
        </is>
      </c>
    </row>
    <row r="6">
      <c r="A6">
        <f>IFERROR('[1]موازنة دمياط'!A12&amp;"","")</f>
        <v/>
      </c>
      <c r="B6">
        <f>IFERROR('[1]موازنة بدر'!A12&amp;"","")</f>
        <v/>
      </c>
      <c r="D6" t="inlineStr">
        <is>
          <t>يناير 2027</t>
        </is>
      </c>
    </row>
    <row r="7">
      <c r="A7">
        <f>IFERROR('[1]موازنة دمياط'!A13&amp;"","")</f>
        <v/>
      </c>
      <c r="B7">
        <f>IFERROR('[1]موازنة بدر'!A13&amp;"","")</f>
        <v/>
      </c>
      <c r="D7" t="inlineStr">
        <is>
          <t>فبراير 2027</t>
        </is>
      </c>
    </row>
    <row r="8">
      <c r="A8">
        <f>IFERROR('[1]موازنة دمياط'!A14&amp;"","")</f>
        <v/>
      </c>
      <c r="B8">
        <f>IFERROR('[1]موازنة بدر'!A14&amp;"","")</f>
        <v/>
      </c>
      <c r="D8" t="inlineStr">
        <is>
          <t>مارس 2027</t>
        </is>
      </c>
    </row>
    <row r="9">
      <c r="A9">
        <f>IFERROR('[1]موازنة دمياط'!A15&amp;"","")</f>
        <v/>
      </c>
      <c r="B9">
        <f>IFERROR('[1]موازنة بدر'!A15&amp;"","")</f>
        <v/>
      </c>
      <c r="D9" t="inlineStr">
        <is>
          <t>أبريل 2027</t>
        </is>
      </c>
    </row>
    <row r="10">
      <c r="A10">
        <f>IFERROR('[1]موازنة دمياط'!A16&amp;"","")</f>
        <v/>
      </c>
      <c r="B10">
        <f>IFERROR('[1]موازنة بدر'!A16&amp;"","")</f>
        <v/>
      </c>
      <c r="D10" t="inlineStr">
        <is>
          <t>مايو 2027</t>
        </is>
      </c>
    </row>
    <row r="11">
      <c r="A11">
        <f>IFERROR('[1]موازنة دمياط'!A17&amp;"","")</f>
        <v/>
      </c>
      <c r="B11">
        <f>IFERROR('[1]موازنة بدر'!A17&amp;"","")</f>
        <v/>
      </c>
      <c r="D11" t="inlineStr">
        <is>
          <t>يونيو 2027</t>
        </is>
      </c>
    </row>
    <row r="12">
      <c r="A12">
        <f>IFERROR('[1]موازنة دمياط'!A18&amp;"","")</f>
        <v/>
      </c>
      <c r="B12">
        <f>IFERROR('[1]موازنة بدر'!A18&amp;"","")</f>
        <v/>
      </c>
      <c r="D12" t="inlineStr">
        <is>
          <t>يوليو 2027</t>
        </is>
      </c>
    </row>
    <row r="13">
      <c r="A13">
        <f>IFERROR('[1]موازنة دمياط'!A19&amp;"","")</f>
        <v/>
      </c>
      <c r="B13">
        <f>IFERROR('[1]موازنة بدر'!A19&amp;"","")</f>
        <v/>
      </c>
      <c r="D13" t="inlineStr">
        <is>
          <t>أغسطس 2027</t>
        </is>
      </c>
    </row>
    <row r="14">
      <c r="A14">
        <f>IFERROR('[1]موازنة دمياط'!A20&amp;"","")</f>
        <v/>
      </c>
      <c r="B14">
        <f>IFERROR('[1]موازنة بدر'!A20&amp;"","")</f>
        <v/>
      </c>
    </row>
    <row r="15">
      <c r="A15">
        <f>IFERROR('[1]موازنة دمياط'!A21&amp;"","")</f>
        <v/>
      </c>
      <c r="B15">
        <f>IFERROR('[1]موازنة بدر'!A21&amp;"","")</f>
        <v/>
      </c>
    </row>
    <row r="16">
      <c r="A16">
        <f>IFERROR('[1]موازنة دمياط'!A22&amp;"","")</f>
        <v/>
      </c>
      <c r="B16">
        <f>IFERROR('[1]موازنة بدر'!A22&amp;"","")</f>
        <v/>
      </c>
    </row>
    <row r="17">
      <c r="A17">
        <f>IFERROR('[1]موازنة دمياط'!A23&amp;"","")</f>
        <v/>
      </c>
      <c r="B17">
        <f>IFERROR('[1]موازنة بدر'!A23&amp;"","")</f>
        <v/>
      </c>
    </row>
    <row r="18">
      <c r="A18">
        <f>IFERROR('[1]موازنة دمياط'!A24&amp;"","")</f>
        <v/>
      </c>
      <c r="B18">
        <f>IFERROR('[1]موازنة بدر'!A24&amp;"","")</f>
        <v/>
      </c>
    </row>
    <row r="19">
      <c r="A19">
        <f>IFERROR('[1]موازنة دمياط'!A25&amp;"","")</f>
        <v/>
      </c>
      <c r="B19">
        <f>IFERROR('[1]موازنة بدر'!A25&amp;"","")</f>
        <v/>
      </c>
    </row>
    <row r="20">
      <c r="A20">
        <f>IFERROR('[1]موازنة دمياط'!A26&amp;"","")</f>
        <v/>
      </c>
      <c r="B20">
        <f>IFERROR('[1]موازنة بدر'!A26&amp;"","")</f>
        <v/>
      </c>
    </row>
    <row r="21">
      <c r="A21">
        <f>IFERROR('[1]موازنة دمياط'!A27&amp;"","")</f>
        <v/>
      </c>
      <c r="B21">
        <f>IFERROR('[1]موازنة بدر'!A27&amp;"","")</f>
        <v/>
      </c>
    </row>
    <row r="22">
      <c r="A22">
        <f>IFERROR('[1]موازنة دمياط'!A28&amp;"","")</f>
        <v/>
      </c>
      <c r="B22">
        <f>IFERROR('[1]موازنة بدر'!A28&amp;"","")</f>
        <v/>
      </c>
    </row>
    <row r="23">
      <c r="A23">
        <f>IFERROR('[1]موازنة دمياط'!A29&amp;"","")</f>
        <v/>
      </c>
      <c r="B23">
        <f>IFERROR('[1]موازنة بدر'!A29&amp;"","")</f>
        <v/>
      </c>
    </row>
    <row r="24">
      <c r="A24">
        <f>IFERROR('[1]موازنة دمياط'!A30&amp;"","")</f>
        <v/>
      </c>
      <c r="B24">
        <f>IFERROR('[1]موازنة بدر'!A30&amp;"","")</f>
        <v/>
      </c>
    </row>
    <row r="25">
      <c r="A25">
        <f>IFERROR('[1]موازنة دمياط'!A31&amp;"","")</f>
        <v/>
      </c>
      <c r="B25">
        <f>IFERROR('[1]موازنة بدر'!A31&amp;"","")</f>
        <v/>
      </c>
    </row>
    <row r="26">
      <c r="A26">
        <f>IFERROR('[1]موازنة دمياط'!A32&amp;"","")</f>
        <v/>
      </c>
      <c r="B26">
        <f>IFERROR('[1]موازنة بدر'!A32&amp;"","")</f>
        <v/>
      </c>
    </row>
    <row r="27">
      <c r="A27">
        <f>IFERROR('[1]موازنة دمياط'!A33&amp;"","")</f>
        <v/>
      </c>
      <c r="B27">
        <f>IFERROR('[1]موازنة بدر'!A33&amp;"","")</f>
        <v/>
      </c>
    </row>
    <row r="28">
      <c r="A28">
        <f>IFERROR('[1]موازنة دمياط'!A34&amp;"","")</f>
        <v/>
      </c>
      <c r="B28">
        <f>IFERROR('[1]موازنة بدر'!A34&amp;"","")</f>
        <v/>
      </c>
    </row>
    <row r="29">
      <c r="A29">
        <f>IFERROR('[1]موازنة دمياط'!A35&amp;"","")</f>
        <v/>
      </c>
      <c r="B29">
        <f>IFERROR('[1]موازنة بدر'!A35&amp;"","")</f>
        <v/>
      </c>
    </row>
    <row r="30">
      <c r="A30">
        <f>IFERROR('[1]موازنة دمياط'!A36&amp;"","")</f>
        <v/>
      </c>
      <c r="B30">
        <f>IFERROR('[1]موازنة بدر'!A36&amp;"","")</f>
        <v/>
      </c>
    </row>
    <row r="31">
      <c r="A31">
        <f>IFERROR('[1]موازنة دمياط'!A37&amp;"","")</f>
        <v/>
      </c>
      <c r="B31">
        <f>IFERROR('[1]موازنة بدر'!A37&amp;"","")</f>
        <v/>
      </c>
    </row>
    <row r="32">
      <c r="A32">
        <f>IFERROR('[1]موازنة دمياط'!A38&amp;"","")</f>
        <v/>
      </c>
      <c r="B32">
        <f>IFERROR('[1]موازنة بدر'!A38&amp;"","")</f>
        <v/>
      </c>
    </row>
    <row r="33">
      <c r="A33">
        <f>IFERROR('[1]موازنة دمياط'!A39&amp;"","")</f>
        <v/>
      </c>
      <c r="B33">
        <f>IFERROR('[1]موازنة بدر'!A39&amp;"","")</f>
        <v/>
      </c>
    </row>
    <row r="34">
      <c r="A34">
        <f>IFERROR('[1]موازنة دمياط'!A40&amp;"","")</f>
        <v/>
      </c>
      <c r="B34">
        <f>IFERROR('[1]موازنة بدر'!A40&amp;"","")</f>
        <v/>
      </c>
    </row>
    <row r="35">
      <c r="A35">
        <f>IFERROR('[1]موازنة دمياط'!A41&amp;"","")</f>
        <v/>
      </c>
      <c r="B35">
        <f>IFERROR('[1]موازنة بدر'!A41&amp;"","")</f>
        <v/>
      </c>
    </row>
    <row r="36">
      <c r="A36">
        <f>IFERROR('[1]موازنة دمياط'!A42&amp;"","")</f>
        <v/>
      </c>
      <c r="B36">
        <f>IFERROR('[1]موازنة بدر'!A42&amp;"","")</f>
        <v/>
      </c>
    </row>
    <row r="37">
      <c r="A37">
        <f>IFERROR('[1]موازنة دمياط'!A43&amp;"","")</f>
        <v/>
      </c>
      <c r="B37">
        <f>IFERROR('[1]موازنة بدر'!A43&amp;"","")</f>
        <v/>
      </c>
    </row>
    <row r="38">
      <c r="A38">
        <f>IFERROR('[1]موازنة دمياط'!A44&amp;"","")</f>
        <v/>
      </c>
      <c r="B38">
        <f>IFERROR('[1]موازنة بدر'!A44&amp;"","")</f>
        <v/>
      </c>
    </row>
    <row r="39">
      <c r="A39">
        <f>IFERROR('[1]موازنة دمياط'!A45&amp;"","")</f>
        <v/>
      </c>
      <c r="B39">
        <f>IFERROR('[1]موازنة بدر'!A45&amp;"","")</f>
        <v/>
      </c>
    </row>
    <row r="40">
      <c r="A40">
        <f>IFERROR('[1]موازنة دمياط'!A46&amp;"","")</f>
        <v/>
      </c>
      <c r="B40">
        <f>IFERROR('[1]موازنة بدر'!A46&amp;"","")</f>
        <v/>
      </c>
    </row>
    <row r="41">
      <c r="A41">
        <f>IFERROR('[1]موازنة دمياط'!A47&amp;"","")</f>
        <v/>
      </c>
      <c r="B41">
        <f>IFERROR('[1]موازنة بدر'!A47&amp;"","")</f>
        <v/>
      </c>
    </row>
    <row r="42">
      <c r="A42">
        <f>IFERROR('[1]موازنة دمياط'!A48&amp;"","")</f>
        <v/>
      </c>
      <c r="B42">
        <f>IFERROR('[1]موازنة بدر'!A48&amp;"","")</f>
        <v/>
      </c>
    </row>
    <row r="43">
      <c r="A43">
        <f>IFERROR('[1]موازنة دمياط'!A49&amp;"","")</f>
        <v/>
      </c>
      <c r="B43">
        <f>IFERROR('[1]موازنة بدر'!A49&amp;"","")</f>
        <v/>
      </c>
    </row>
    <row r="44">
      <c r="A44">
        <f>IFERROR('[1]موازنة دمياط'!A50&amp;"","")</f>
        <v/>
      </c>
      <c r="B44">
        <f>IFERROR('[1]موازنة بدر'!A50&amp;"","")</f>
        <v/>
      </c>
    </row>
    <row r="45">
      <c r="A45">
        <f>IFERROR('[1]موازنة دمياط'!A51&amp;"","")</f>
        <v/>
      </c>
      <c r="B45">
        <f>IFERROR('[1]موازنة بدر'!A51&amp;"","")</f>
        <v/>
      </c>
    </row>
    <row r="46">
      <c r="A46">
        <f>IFERROR('[1]موازنة دمياط'!A52&amp;"","")</f>
        <v/>
      </c>
      <c r="B46">
        <f>IFERROR('[1]موازنة بدر'!A52&amp;"","")</f>
        <v/>
      </c>
    </row>
    <row r="47">
      <c r="A47">
        <f>IFERROR('[1]موازنة دمياط'!A53&amp;"","")</f>
        <v/>
      </c>
      <c r="B47">
        <f>IFERROR('[1]موازنة بدر'!A53&amp;"","")</f>
        <v/>
      </c>
    </row>
    <row r="48">
      <c r="A48">
        <f>IFERROR('[1]موازنة دمياط'!A54&amp;"","")</f>
        <v/>
      </c>
      <c r="B48">
        <f>IFERROR('[1]موازنة بدر'!A54&amp;"","")</f>
        <v/>
      </c>
    </row>
    <row r="49">
      <c r="A49">
        <f>IFERROR('[1]موازنة دمياط'!A55&amp;"","")</f>
        <v/>
      </c>
      <c r="B49">
        <f>IFERROR('[1]موازنة بدر'!A55&amp;"","")</f>
        <v/>
      </c>
    </row>
    <row r="50">
      <c r="A50">
        <f>IFERROR('[1]موازنة دمياط'!A56&amp;"","")</f>
        <v/>
      </c>
      <c r="B50">
        <f>IFERROR('[1]موازنة بدر'!A56&amp;"","")</f>
        <v/>
      </c>
    </row>
    <row r="51">
      <c r="A51">
        <f>IFERROR('[1]موازنة دمياط'!A57&amp;"","")</f>
        <v/>
      </c>
      <c r="B51">
        <f>IFERROR('[1]موازنة بدر'!A57&amp;"","")</f>
        <v/>
      </c>
    </row>
    <row r="52">
      <c r="A52">
        <f>IFERROR('[1]موازنة دمياط'!A58&amp;"","")</f>
        <v/>
      </c>
      <c r="B52">
        <f>IFERROR('[1]موازنة بدر'!A58&amp;"","")</f>
        <v/>
      </c>
    </row>
    <row r="53">
      <c r="A53">
        <f>IFERROR('[1]موازنة دمياط'!A59&amp;"","")</f>
        <v/>
      </c>
      <c r="B53">
        <f>IFERROR('[1]موازنة بدر'!A59&amp;"","")</f>
        <v/>
      </c>
    </row>
    <row r="54">
      <c r="A54">
        <f>IFERROR('[1]موازنة دمياط'!A60&amp;"","")</f>
        <v/>
      </c>
      <c r="B54">
        <f>IFERROR('[1]موازنة بدر'!A60&amp;"","")</f>
        <v/>
      </c>
    </row>
    <row r="55">
      <c r="A55">
        <f>IFERROR('[1]موازنة دمياط'!A61&amp;"","")</f>
        <v/>
      </c>
      <c r="B55">
        <f>IFERROR('[1]موازنة بدر'!A61&amp;"","")</f>
        <v/>
      </c>
    </row>
    <row r="56">
      <c r="A56">
        <f>IFERROR('[1]موازنة دمياط'!A62&amp;"","")</f>
        <v/>
      </c>
      <c r="B56">
        <f>IFERROR('[1]موازنة بدر'!A62&amp;"","")</f>
        <v/>
      </c>
    </row>
    <row r="57">
      <c r="A57">
        <f>IFERROR('[1]موازنة دمياط'!A63&amp;"","")</f>
        <v/>
      </c>
      <c r="B57">
        <f>IFERROR('[1]موازنة بدر'!A63&amp;"","")</f>
        <v/>
      </c>
    </row>
    <row r="58">
      <c r="A58">
        <f>IFERROR('[1]موازنة دمياط'!A64&amp;"","")</f>
        <v/>
      </c>
      <c r="B58">
        <f>IFERROR('[1]موازنة بدر'!A64&amp;"","")</f>
        <v/>
      </c>
    </row>
    <row r="59">
      <c r="A59">
        <f>IFERROR('[1]موازنة دمياط'!A65&amp;"","")</f>
        <v/>
      </c>
      <c r="B59">
        <f>IFERROR('[1]موازنة بدر'!A65&amp;"","")</f>
        <v/>
      </c>
    </row>
    <row r="60">
      <c r="A60">
        <f>IFERROR('[1]موازنة دمياط'!A66&amp;"","")</f>
        <v/>
      </c>
      <c r="B60">
        <f>IFERROR('[1]موازنة بدر'!A66&amp;"","")</f>
        <v/>
      </c>
    </row>
    <row r="61">
      <c r="A61">
        <f>IFERROR('[1]موازنة دمياط'!A67&amp;"","")</f>
        <v/>
      </c>
      <c r="B61">
        <f>IFERROR('[1]موازنة بدر'!A67&amp;"","")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2026-10-02T21:13:19Z</dcterms:created>
  <dcterms:modified xmlns:dcterms="http://purl.org/dc/terms/" xmlns:xsi="http://www.w3.org/2001/XMLSchema-instance" xsi:type="dcterms:W3CDTF">2026-10-02T21:13:43Z</dcterms:modified>
</cp:coreProperties>
</file>